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worksheets/sheet174.xml" ContentType="application/vnd.openxmlformats-officedocument.spreadsheetml.worksheet+xml"/>
  <Override PartName="/xl/worksheets/sheet175.xml" ContentType="application/vnd.openxmlformats-officedocument.spreadsheetml.worksheet+xml"/>
  <Override PartName="/xl/worksheets/sheet176.xml" ContentType="application/vnd.openxmlformats-officedocument.spreadsheetml.worksheet+xml"/>
  <Override PartName="/xl/worksheets/sheet177.xml" ContentType="application/vnd.openxmlformats-officedocument.spreadsheetml.worksheet+xml"/>
  <Override PartName="/xl/worksheets/sheet178.xml" ContentType="application/vnd.openxmlformats-officedocument.spreadsheetml.worksheet+xml"/>
  <Override PartName="/xl/worksheets/sheet179.xml" ContentType="application/vnd.openxmlformats-officedocument.spreadsheetml.worksheet+xml"/>
  <Override PartName="/xl/worksheets/sheet180.xml" ContentType="application/vnd.openxmlformats-officedocument.spreadsheetml.worksheet+xml"/>
  <Override PartName="/xl/worksheets/sheet181.xml" ContentType="application/vnd.openxmlformats-officedocument.spreadsheetml.worksheet+xml"/>
  <Override PartName="/xl/worksheets/sheet182.xml" ContentType="application/vnd.openxmlformats-officedocument.spreadsheetml.worksheet+xml"/>
  <Override PartName="/xl/worksheets/sheet183.xml" ContentType="application/vnd.openxmlformats-officedocument.spreadsheetml.worksheet+xml"/>
  <Override PartName="/xl/worksheets/sheet184.xml" ContentType="application/vnd.openxmlformats-officedocument.spreadsheetml.worksheet+xml"/>
  <Override PartName="/xl/worksheets/sheet185.xml" ContentType="application/vnd.openxmlformats-officedocument.spreadsheetml.worksheet+xml"/>
  <Override PartName="/xl/worksheets/sheet186.xml" ContentType="application/vnd.openxmlformats-officedocument.spreadsheetml.worksheet+xml"/>
  <Override PartName="/xl/worksheets/sheet187.xml" ContentType="application/vnd.openxmlformats-officedocument.spreadsheetml.worksheet+xml"/>
  <Override PartName="/xl/worksheets/sheet188.xml" ContentType="application/vnd.openxmlformats-officedocument.spreadsheetml.worksheet+xml"/>
  <Override PartName="/xl/worksheets/sheet189.xml" ContentType="application/vnd.openxmlformats-officedocument.spreadsheetml.worksheet+xml"/>
  <Override PartName="/xl/worksheets/sheet190.xml" ContentType="application/vnd.openxmlformats-officedocument.spreadsheetml.worksheet+xml"/>
  <Override PartName="/xl/worksheets/sheet191.xml" ContentType="application/vnd.openxmlformats-officedocument.spreadsheetml.worksheet+xml"/>
  <Override PartName="/xl/worksheets/sheet192.xml" ContentType="application/vnd.openxmlformats-officedocument.spreadsheetml.worksheet+xml"/>
  <Override PartName="/xl/worksheets/sheet193.xml" ContentType="application/vnd.openxmlformats-officedocument.spreadsheetml.worksheet+xml"/>
  <Override PartName="/xl/worksheets/sheet194.xml" ContentType="application/vnd.openxmlformats-officedocument.spreadsheetml.worksheet+xml"/>
  <Override PartName="/xl/worksheets/sheet195.xml" ContentType="application/vnd.openxmlformats-officedocument.spreadsheetml.worksheet+xml"/>
  <Override PartName="/xl/worksheets/sheet196.xml" ContentType="application/vnd.openxmlformats-officedocument.spreadsheetml.worksheet+xml"/>
  <Override PartName="/xl/worksheets/sheet197.xml" ContentType="application/vnd.openxmlformats-officedocument.spreadsheetml.worksheet+xml"/>
  <Override PartName="/xl/worksheets/sheet198.xml" ContentType="application/vnd.openxmlformats-officedocument.spreadsheetml.worksheet+xml"/>
  <Override PartName="/xl/worksheets/sheet199.xml" ContentType="application/vnd.openxmlformats-officedocument.spreadsheetml.worksheet+xml"/>
  <Override PartName="/xl/worksheets/sheet200.xml" ContentType="application/vnd.openxmlformats-officedocument.spreadsheetml.worksheet+xml"/>
  <Override PartName="/xl/worksheets/sheet201.xml" ContentType="application/vnd.openxmlformats-officedocument.spreadsheetml.worksheet+xml"/>
  <Override PartName="/xl/worksheets/sheet202.xml" ContentType="application/vnd.openxmlformats-officedocument.spreadsheetml.worksheet+xml"/>
  <Override PartName="/xl/worksheets/sheet203.xml" ContentType="application/vnd.openxmlformats-officedocument.spreadsheetml.worksheet+xml"/>
  <Override PartName="/xl/worksheets/sheet204.xml" ContentType="application/vnd.openxmlformats-officedocument.spreadsheetml.worksheet+xml"/>
  <Override PartName="/xl/worksheets/sheet205.xml" ContentType="application/vnd.openxmlformats-officedocument.spreadsheetml.worksheet+xml"/>
  <Override PartName="/xl/worksheets/sheet206.xml" ContentType="application/vnd.openxmlformats-officedocument.spreadsheetml.worksheet+xml"/>
  <Override PartName="/xl/worksheets/sheet207.xml" ContentType="application/vnd.openxmlformats-officedocument.spreadsheetml.worksheet+xml"/>
  <Override PartName="/xl/worksheets/sheet208.xml" ContentType="application/vnd.openxmlformats-officedocument.spreadsheetml.worksheet+xml"/>
  <Override PartName="/xl/worksheets/sheet209.xml" ContentType="application/vnd.openxmlformats-officedocument.spreadsheetml.worksheet+xml"/>
  <Override PartName="/xl/worksheets/sheet210.xml" ContentType="application/vnd.openxmlformats-officedocument.spreadsheetml.worksheet+xml"/>
  <Override PartName="/xl/worksheets/sheet211.xml" ContentType="application/vnd.openxmlformats-officedocument.spreadsheetml.worksheet+xml"/>
  <Override PartName="/xl/worksheets/sheet212.xml" ContentType="application/vnd.openxmlformats-officedocument.spreadsheetml.worksheet+xml"/>
  <Override PartName="/xl/worksheets/sheet213.xml" ContentType="application/vnd.openxmlformats-officedocument.spreadsheetml.worksheet+xml"/>
  <Override PartName="/xl/worksheets/sheet214.xml" ContentType="application/vnd.openxmlformats-officedocument.spreadsheetml.worksheet+xml"/>
  <Override PartName="/xl/worksheets/sheet215.xml" ContentType="application/vnd.openxmlformats-officedocument.spreadsheetml.worksheet+xml"/>
  <Override PartName="/xl/worksheets/sheet216.xml" ContentType="application/vnd.openxmlformats-officedocument.spreadsheetml.worksheet+xml"/>
  <Override PartName="/xl/worksheets/sheet217.xml" ContentType="application/vnd.openxmlformats-officedocument.spreadsheetml.worksheet+xml"/>
  <Override PartName="/xl/worksheets/sheet218.xml" ContentType="application/vnd.openxmlformats-officedocument.spreadsheetml.worksheet+xml"/>
  <Override PartName="/xl/worksheets/sheet219.xml" ContentType="application/vnd.openxmlformats-officedocument.spreadsheetml.worksheet+xml"/>
  <Override PartName="/xl/worksheets/sheet220.xml" ContentType="application/vnd.openxmlformats-officedocument.spreadsheetml.worksheet+xml"/>
  <Override PartName="/xl/worksheets/sheet221.xml" ContentType="application/vnd.openxmlformats-officedocument.spreadsheetml.worksheet+xml"/>
  <Override PartName="/xl/worksheets/sheet222.xml" ContentType="application/vnd.openxmlformats-officedocument.spreadsheetml.worksheet+xml"/>
  <Override PartName="/xl/worksheets/sheet223.xml" ContentType="application/vnd.openxmlformats-officedocument.spreadsheetml.worksheet+xml"/>
  <Override PartName="/xl/worksheets/sheet224.xml" ContentType="application/vnd.openxmlformats-officedocument.spreadsheetml.worksheet+xml"/>
  <Override PartName="/xl/worksheets/sheet225.xml" ContentType="application/vnd.openxmlformats-officedocument.spreadsheetml.worksheet+xml"/>
  <Override PartName="/xl/worksheets/sheet226.xml" ContentType="application/vnd.openxmlformats-officedocument.spreadsheetml.worksheet+xml"/>
  <Override PartName="/xl/worksheets/sheet227.xml" ContentType="application/vnd.openxmlformats-officedocument.spreadsheetml.worksheet+xml"/>
  <Override PartName="/xl/worksheets/sheet228.xml" ContentType="application/vnd.openxmlformats-officedocument.spreadsheetml.worksheet+xml"/>
  <Override PartName="/xl/worksheets/sheet229.xml" ContentType="application/vnd.openxmlformats-officedocument.spreadsheetml.worksheet+xml"/>
  <Override PartName="/xl/worksheets/sheet230.xml" ContentType="application/vnd.openxmlformats-officedocument.spreadsheetml.worksheet+xml"/>
  <Override PartName="/xl/worksheets/sheet231.xml" ContentType="application/vnd.openxmlformats-officedocument.spreadsheetml.worksheet+xml"/>
  <Override PartName="/xl/worksheets/sheet232.xml" ContentType="application/vnd.openxmlformats-officedocument.spreadsheetml.worksheet+xml"/>
  <Override PartName="/xl/worksheets/sheet233.xml" ContentType="application/vnd.openxmlformats-officedocument.spreadsheetml.worksheet+xml"/>
  <Override PartName="/xl/worksheets/sheet234.xml" ContentType="application/vnd.openxmlformats-officedocument.spreadsheetml.worksheet+xml"/>
  <Override PartName="/xl/worksheets/sheet235.xml" ContentType="application/vnd.openxmlformats-officedocument.spreadsheetml.worksheet+xml"/>
  <Override PartName="/xl/worksheets/sheet236.xml" ContentType="application/vnd.openxmlformats-officedocument.spreadsheetml.worksheet+xml"/>
  <Override PartName="/xl/worksheets/sheet237.xml" ContentType="application/vnd.openxmlformats-officedocument.spreadsheetml.worksheet+xml"/>
  <Override PartName="/xl/worksheets/sheet238.xml" ContentType="application/vnd.openxmlformats-officedocument.spreadsheetml.worksheet+xml"/>
  <Override PartName="/xl/worksheets/sheet239.xml" ContentType="application/vnd.openxmlformats-officedocument.spreadsheetml.worksheet+xml"/>
  <Override PartName="/xl/worksheets/sheet240.xml" ContentType="application/vnd.openxmlformats-officedocument.spreadsheetml.worksheet+xml"/>
  <Override PartName="/xl/worksheets/sheet241.xml" ContentType="application/vnd.openxmlformats-officedocument.spreadsheetml.worksheet+xml"/>
  <Override PartName="/xl/worksheets/sheet242.xml" ContentType="application/vnd.openxmlformats-officedocument.spreadsheetml.worksheet+xml"/>
  <Override PartName="/xl/worksheets/sheet243.xml" ContentType="application/vnd.openxmlformats-officedocument.spreadsheetml.worksheet+xml"/>
  <Override PartName="/xl/worksheets/sheet244.xml" ContentType="application/vnd.openxmlformats-officedocument.spreadsheetml.worksheet+xml"/>
  <Override PartName="/xl/worksheets/sheet245.xml" ContentType="application/vnd.openxmlformats-officedocument.spreadsheetml.worksheet+xml"/>
  <Override PartName="/xl/worksheets/sheet246.xml" ContentType="application/vnd.openxmlformats-officedocument.spreadsheetml.worksheet+xml"/>
  <Override PartName="/xl/worksheets/sheet247.xml" ContentType="application/vnd.openxmlformats-officedocument.spreadsheetml.worksheet+xml"/>
  <Override PartName="/xl/worksheets/sheet248.xml" ContentType="application/vnd.openxmlformats-officedocument.spreadsheetml.worksheet+xml"/>
  <Override PartName="/xl/worksheets/sheet249.xml" ContentType="application/vnd.openxmlformats-officedocument.spreadsheetml.worksheet+xml"/>
  <Override PartName="/xl/worksheets/sheet250.xml" ContentType="application/vnd.openxmlformats-officedocument.spreadsheetml.worksheet+xml"/>
  <Override PartName="/xl/worksheets/sheet251.xml" ContentType="application/vnd.openxmlformats-officedocument.spreadsheetml.worksheet+xml"/>
  <Override PartName="/xl/worksheets/sheet252.xml" ContentType="application/vnd.openxmlformats-officedocument.spreadsheetml.worksheet+xml"/>
  <Override PartName="/xl/worksheets/sheet253.xml" ContentType="application/vnd.openxmlformats-officedocument.spreadsheetml.worksheet+xml"/>
  <Override PartName="/xl/worksheets/sheet254.xml" ContentType="application/vnd.openxmlformats-officedocument.spreadsheetml.worksheet+xml"/>
  <Override PartName="/xl/worksheets/sheet255.xml" ContentType="application/vnd.openxmlformats-officedocument.spreadsheetml.worksheet+xml"/>
  <Override PartName="/xl/worksheets/sheet256.xml" ContentType="application/vnd.openxmlformats-officedocument.spreadsheetml.worksheet+xml"/>
  <Override PartName="/xl/worksheets/sheet257.xml" ContentType="application/vnd.openxmlformats-officedocument.spreadsheetml.worksheet+xml"/>
  <Override PartName="/xl/worksheets/sheet258.xml" ContentType="application/vnd.openxmlformats-officedocument.spreadsheetml.worksheet+xml"/>
  <Override PartName="/xl/worksheets/sheet259.xml" ContentType="application/vnd.openxmlformats-officedocument.spreadsheetml.worksheet+xml"/>
  <Override PartName="/xl/worksheets/sheet260.xml" ContentType="application/vnd.openxmlformats-officedocument.spreadsheetml.worksheet+xml"/>
  <Override PartName="/xl/worksheets/sheet261.xml" ContentType="application/vnd.openxmlformats-officedocument.spreadsheetml.worksheet+xml"/>
  <Override PartName="/xl/worksheets/sheet262.xml" ContentType="application/vnd.openxmlformats-officedocument.spreadsheetml.worksheet+xml"/>
  <Override PartName="/xl/worksheets/sheet263.xml" ContentType="application/vnd.openxmlformats-officedocument.spreadsheetml.worksheet+xml"/>
  <Override PartName="/xl/worksheets/sheet264.xml" ContentType="application/vnd.openxmlformats-officedocument.spreadsheetml.worksheet+xml"/>
  <Override PartName="/xl/worksheets/sheet265.xml" ContentType="application/vnd.openxmlformats-officedocument.spreadsheetml.worksheet+xml"/>
  <Override PartName="/xl/worksheets/sheet266.xml" ContentType="application/vnd.openxmlformats-officedocument.spreadsheetml.worksheet+xml"/>
  <Override PartName="/xl/worksheets/sheet267.xml" ContentType="application/vnd.openxmlformats-officedocument.spreadsheetml.worksheet+xml"/>
  <Override PartName="/xl/worksheets/sheet268.xml" ContentType="application/vnd.openxmlformats-officedocument.spreadsheetml.worksheet+xml"/>
  <Override PartName="/xl/worksheets/sheet269.xml" ContentType="application/vnd.openxmlformats-officedocument.spreadsheetml.worksheet+xml"/>
  <Override PartName="/xl/worksheets/sheet270.xml" ContentType="application/vnd.openxmlformats-officedocument.spreadsheetml.worksheet+xml"/>
  <Override PartName="/xl/worksheets/sheet271.xml" ContentType="application/vnd.openxmlformats-officedocument.spreadsheetml.worksheet+xml"/>
  <Override PartName="/xl/worksheets/sheet272.xml" ContentType="application/vnd.openxmlformats-officedocument.spreadsheetml.worksheet+xml"/>
  <Override PartName="/xl/worksheets/sheet273.xml" ContentType="application/vnd.openxmlformats-officedocument.spreadsheetml.worksheet+xml"/>
  <Override PartName="/xl/worksheets/sheet274.xml" ContentType="application/vnd.openxmlformats-officedocument.spreadsheetml.worksheet+xml"/>
  <Override PartName="/xl/worksheets/sheet275.xml" ContentType="application/vnd.openxmlformats-officedocument.spreadsheetml.worksheet+xml"/>
  <Override PartName="/xl/worksheets/sheet276.xml" ContentType="application/vnd.openxmlformats-officedocument.spreadsheetml.worksheet+xml"/>
  <Override PartName="/xl/worksheets/sheet277.xml" ContentType="application/vnd.openxmlformats-officedocument.spreadsheetml.worksheet+xml"/>
  <Override PartName="/xl/worksheets/sheet278.xml" ContentType="application/vnd.openxmlformats-officedocument.spreadsheetml.worksheet+xml"/>
  <Override PartName="/xl/worksheets/sheet279.xml" ContentType="application/vnd.openxmlformats-officedocument.spreadsheetml.worksheet+xml"/>
  <Override PartName="/xl/worksheets/sheet280.xml" ContentType="application/vnd.openxmlformats-officedocument.spreadsheetml.worksheet+xml"/>
  <Override PartName="/xl/worksheets/sheet281.xml" ContentType="application/vnd.openxmlformats-officedocument.spreadsheetml.worksheet+xml"/>
  <Override PartName="/xl/worksheets/sheet282.xml" ContentType="application/vnd.openxmlformats-officedocument.spreadsheetml.worksheet+xml"/>
  <Override PartName="/xl/worksheets/sheet283.xml" ContentType="application/vnd.openxmlformats-officedocument.spreadsheetml.worksheet+xml"/>
  <Override PartName="/xl/worksheets/sheet284.xml" ContentType="application/vnd.openxmlformats-officedocument.spreadsheetml.worksheet+xml"/>
  <Override PartName="/xl/worksheets/sheet285.xml" ContentType="application/vnd.openxmlformats-officedocument.spreadsheetml.worksheet+xml"/>
  <Override PartName="/xl/worksheets/sheet286.xml" ContentType="application/vnd.openxmlformats-officedocument.spreadsheetml.worksheet+xml"/>
  <Override PartName="/xl/worksheets/sheet287.xml" ContentType="application/vnd.openxmlformats-officedocument.spreadsheetml.worksheet+xml"/>
  <Override PartName="/xl/worksheets/sheet288.xml" ContentType="application/vnd.openxmlformats-officedocument.spreadsheetml.worksheet+xml"/>
  <Override PartName="/xl/worksheets/sheet289.xml" ContentType="application/vnd.openxmlformats-officedocument.spreadsheetml.worksheet+xml"/>
  <Override PartName="/xl/worksheets/sheet290.xml" ContentType="application/vnd.openxmlformats-officedocument.spreadsheetml.worksheet+xml"/>
  <Override PartName="/xl/worksheets/sheet291.xml" ContentType="application/vnd.openxmlformats-officedocument.spreadsheetml.worksheet+xml"/>
  <Override PartName="/xl/worksheets/sheet292.xml" ContentType="application/vnd.openxmlformats-officedocument.spreadsheetml.worksheet+xml"/>
  <Override PartName="/xl/worksheets/sheet293.xml" ContentType="application/vnd.openxmlformats-officedocument.spreadsheetml.worksheet+xml"/>
  <Override PartName="/xl/worksheets/sheet294.xml" ContentType="application/vnd.openxmlformats-officedocument.spreadsheetml.worksheet+xml"/>
  <Override PartName="/xl/worksheets/sheet295.xml" ContentType="application/vnd.openxmlformats-officedocument.spreadsheetml.worksheet+xml"/>
  <Override PartName="/xl/worksheets/sheet296.xml" ContentType="application/vnd.openxmlformats-officedocument.spreadsheetml.worksheet+xml"/>
  <Override PartName="/xl/worksheets/sheet297.xml" ContentType="application/vnd.openxmlformats-officedocument.spreadsheetml.worksheet+xml"/>
  <Override PartName="/xl/worksheets/sheet298.xml" ContentType="application/vnd.openxmlformats-officedocument.spreadsheetml.worksheet+xml"/>
  <Override PartName="/xl/worksheets/sheet299.xml" ContentType="application/vnd.openxmlformats-officedocument.spreadsheetml.worksheet+xml"/>
  <Override PartName="/xl/worksheets/sheet300.xml" ContentType="application/vnd.openxmlformats-officedocument.spreadsheetml.worksheet+xml"/>
  <Override PartName="/xl/worksheets/sheet301.xml" ContentType="application/vnd.openxmlformats-officedocument.spreadsheetml.worksheet+xml"/>
  <Override PartName="/xl/worksheets/sheet302.xml" ContentType="application/vnd.openxmlformats-officedocument.spreadsheetml.worksheet+xml"/>
  <Override PartName="/xl/worksheets/sheet303.xml" ContentType="application/vnd.openxmlformats-officedocument.spreadsheetml.worksheet+xml"/>
  <Override PartName="/xl/worksheets/sheet304.xml" ContentType="application/vnd.openxmlformats-officedocument.spreadsheetml.worksheet+xml"/>
  <Override PartName="/xl/worksheets/sheet305.xml" ContentType="application/vnd.openxmlformats-officedocument.spreadsheetml.worksheet+xml"/>
  <Override PartName="/xl/worksheets/sheet306.xml" ContentType="application/vnd.openxmlformats-officedocument.spreadsheetml.worksheet+xml"/>
  <Override PartName="/xl/worksheets/sheet307.xml" ContentType="application/vnd.openxmlformats-officedocument.spreadsheetml.worksheet+xml"/>
  <Override PartName="/xl/worksheets/sheet308.xml" ContentType="application/vnd.openxmlformats-officedocument.spreadsheetml.worksheet+xml"/>
  <Override PartName="/xl/worksheets/sheet309.xml" ContentType="application/vnd.openxmlformats-officedocument.spreadsheetml.worksheet+xml"/>
  <Override PartName="/xl/worksheets/sheet310.xml" ContentType="application/vnd.openxmlformats-officedocument.spreadsheetml.worksheet+xml"/>
  <Override PartName="/xl/worksheets/sheet311.xml" ContentType="application/vnd.openxmlformats-officedocument.spreadsheetml.worksheet+xml"/>
  <Override PartName="/xl/worksheets/sheet312.xml" ContentType="application/vnd.openxmlformats-officedocument.spreadsheetml.worksheet+xml"/>
  <Override PartName="/xl/worksheets/sheet313.xml" ContentType="application/vnd.openxmlformats-officedocument.spreadsheetml.worksheet+xml"/>
  <Override PartName="/xl/worksheets/sheet314.xml" ContentType="application/vnd.openxmlformats-officedocument.spreadsheetml.worksheet+xml"/>
  <Override PartName="/xl/worksheets/sheet315.xml" ContentType="application/vnd.openxmlformats-officedocument.spreadsheetml.worksheet+xml"/>
  <Override PartName="/xl/worksheets/sheet316.xml" ContentType="application/vnd.openxmlformats-officedocument.spreadsheetml.worksheet+xml"/>
  <Override PartName="/xl/worksheets/sheet317.xml" ContentType="application/vnd.openxmlformats-officedocument.spreadsheetml.worksheet+xml"/>
  <Override PartName="/xl/worksheets/sheet318.xml" ContentType="application/vnd.openxmlformats-officedocument.spreadsheetml.worksheet+xml"/>
  <Override PartName="/xl/worksheets/sheet319.xml" ContentType="application/vnd.openxmlformats-officedocument.spreadsheetml.worksheet+xml"/>
  <Override PartName="/xl/worksheets/sheet320.xml" ContentType="application/vnd.openxmlformats-officedocument.spreadsheetml.worksheet+xml"/>
  <Override PartName="/xl/worksheets/sheet321.xml" ContentType="application/vnd.openxmlformats-officedocument.spreadsheetml.worksheet+xml"/>
  <Override PartName="/xl/worksheets/sheet322.xml" ContentType="application/vnd.openxmlformats-officedocument.spreadsheetml.worksheet+xml"/>
  <Override PartName="/xl/worksheets/sheet323.xml" ContentType="application/vnd.openxmlformats-officedocument.spreadsheetml.worksheet+xml"/>
  <Override PartName="/xl/worksheets/sheet324.xml" ContentType="application/vnd.openxmlformats-officedocument.spreadsheetml.worksheet+xml"/>
  <Override PartName="/xl/worksheets/sheet325.xml" ContentType="application/vnd.openxmlformats-officedocument.spreadsheetml.worksheet+xml"/>
  <Override PartName="/xl/worksheets/sheet326.xml" ContentType="application/vnd.openxmlformats-officedocument.spreadsheetml.worksheet+xml"/>
  <Override PartName="/xl/worksheets/sheet327.xml" ContentType="application/vnd.openxmlformats-officedocument.spreadsheetml.worksheet+xml"/>
  <Override PartName="/xl/worksheets/sheet328.xml" ContentType="application/vnd.openxmlformats-officedocument.spreadsheetml.worksheet+xml"/>
  <Override PartName="/xl/worksheets/sheet329.xml" ContentType="application/vnd.openxmlformats-officedocument.spreadsheetml.worksheet+xml"/>
  <Override PartName="/xl/worksheets/sheet330.xml" ContentType="application/vnd.openxmlformats-officedocument.spreadsheetml.worksheet+xml"/>
  <Override PartName="/xl/worksheets/sheet331.xml" ContentType="application/vnd.openxmlformats-officedocument.spreadsheetml.worksheet+xml"/>
  <Override PartName="/xl/worksheets/sheet332.xml" ContentType="application/vnd.openxmlformats-officedocument.spreadsheetml.worksheet+xml"/>
  <Override PartName="/xl/worksheets/sheet333.xml" ContentType="application/vnd.openxmlformats-officedocument.spreadsheetml.worksheet+xml"/>
  <Override PartName="/xl/worksheets/sheet334.xml" ContentType="application/vnd.openxmlformats-officedocument.spreadsheetml.worksheet+xml"/>
  <Override PartName="/xl/worksheets/sheet335.xml" ContentType="application/vnd.openxmlformats-officedocument.spreadsheetml.worksheet+xml"/>
  <Override PartName="/xl/worksheets/sheet336.xml" ContentType="application/vnd.openxmlformats-officedocument.spreadsheetml.worksheet+xml"/>
  <Override PartName="/xl/worksheets/sheet337.xml" ContentType="application/vnd.openxmlformats-officedocument.spreadsheetml.worksheet+xml"/>
  <Override PartName="/xl/worksheets/sheet338.xml" ContentType="application/vnd.openxmlformats-officedocument.spreadsheetml.worksheet+xml"/>
  <Override PartName="/xl/worksheets/sheet339.xml" ContentType="application/vnd.openxmlformats-officedocument.spreadsheetml.worksheet+xml"/>
  <Override PartName="/xl/worksheets/sheet340.xml" ContentType="application/vnd.openxmlformats-officedocument.spreadsheetml.worksheet+xml"/>
  <Override PartName="/xl/worksheets/sheet341.xml" ContentType="application/vnd.openxmlformats-officedocument.spreadsheetml.worksheet+xml"/>
  <Override PartName="/xl/worksheets/sheet342.xml" ContentType="application/vnd.openxmlformats-officedocument.spreadsheetml.worksheet+xml"/>
  <Override PartName="/xl/worksheets/sheet343.xml" ContentType="application/vnd.openxmlformats-officedocument.spreadsheetml.worksheet+xml"/>
  <Override PartName="/xl/worksheets/sheet344.xml" ContentType="application/vnd.openxmlformats-officedocument.spreadsheetml.worksheet+xml"/>
  <Override PartName="/xl/worksheets/sheet34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060103176\Downloads\AUDIT TEMPLATES\EDITED\"/>
    </mc:Choice>
  </mc:AlternateContent>
  <xr:revisionPtr revIDLastSave="0" documentId="13_ncr:1_{B23AD910-B917-40E8-83FB-B9F304853A1F}" xr6:coauthVersionLast="47" xr6:coauthVersionMax="47" xr10:uidLastSave="{00000000-0000-0000-0000-000000000000}"/>
  <bookViews>
    <workbookView xWindow="22932" yWindow="-36" windowWidth="23256" windowHeight="12456" tabRatio="736" firstSheet="8" activeTab="13" xr2:uid="{00000000-000D-0000-FFFF-FFFF00000000}"/>
  </bookViews>
  <sheets>
    <sheet name="0_0" sheetId="345" state="veryHidden" r:id="rId1"/>
    <sheet name="Main Level Data Source" sheetId="1" r:id="rId2"/>
    <sheet name="PANDUAN" sheetId="2" r:id="rId3"/>
    <sheet name="EWS DIRECTORY" sheetId="3" r:id="rId4"/>
    <sheet name="EWS MAPPING" sheetId="4" state="veryHidden" r:id="rId5"/>
    <sheet name="MASTER" sheetId="9" r:id="rId6"/>
    <sheet name="UPLOAD_1ST" sheetId="10" r:id="rId7"/>
    <sheet name="UPLOAD_2ND" sheetId="11" r:id="rId8"/>
    <sheet name="DATA PEMICU" sheetId="346" r:id="rId9"/>
    <sheet name="DPEMICU DETAIL" sheetId="347" r:id="rId10"/>
    <sheet name="DATA PENGUJI" sheetId="348" r:id="rId11"/>
    <sheet name="DPENGUJI DETAIL" sheetId="349" r:id="rId12"/>
    <sheet name="R" sheetId="12" r:id="rId13"/>
    <sheet name="MAIN LEVEL" sheetId="13" r:id="rId14"/>
    <sheet name="B-1" sheetId="14" r:id="rId15"/>
    <sheet name="B-1-1" sheetId="15" r:id="rId16"/>
    <sheet name="B-1-1-1" sheetId="16" r:id="rId17"/>
    <sheet name="B-1-1-2" sheetId="17" r:id="rId18"/>
    <sheet name="B-1-1-2-1" sheetId="18" r:id="rId19"/>
    <sheet name="B-1-1-2-2" sheetId="19" r:id="rId20"/>
    <sheet name="B-1-1-2-3" sheetId="20" r:id="rId21"/>
    <sheet name="B-1-1-2-4" sheetId="21" r:id="rId22"/>
    <sheet name="B-1-1-3" sheetId="22" r:id="rId23"/>
    <sheet name="B-1-1-4" sheetId="23" r:id="rId24"/>
    <sheet name="B-1-1-5" sheetId="24" r:id="rId25"/>
    <sheet name="B-1-1-6" sheetId="25" r:id="rId26"/>
    <sheet name="B-1-1-7" sheetId="26" r:id="rId27"/>
    <sheet name="B-1-1-8" sheetId="27" r:id="rId28"/>
    <sheet name="B-1-1-9" sheetId="28" r:id="rId29"/>
    <sheet name="B-2" sheetId="29" r:id="rId30"/>
    <sheet name="B-2-1" sheetId="30" r:id="rId31"/>
    <sheet name="B-2-1-1" sheetId="31" r:id="rId32"/>
    <sheet name="B-2-1-2" sheetId="32" r:id="rId33"/>
    <sheet name="B-2-1-2-1" sheetId="33" r:id="rId34"/>
    <sheet name="B-2-1-2-2" sheetId="34" r:id="rId35"/>
    <sheet name="B-2-1-2-3" sheetId="35" r:id="rId36"/>
    <sheet name="B-2-1-2-4" sheetId="36" r:id="rId37"/>
    <sheet name="B-2-1-3" sheetId="37" r:id="rId38"/>
    <sheet name="B-2-1-4" sheetId="38" r:id="rId39"/>
    <sheet name="B-2-1-5" sheetId="39" r:id="rId40"/>
    <sheet name="B-2-1-6" sheetId="40" r:id="rId41"/>
    <sheet name="B-2-1-7" sheetId="41" r:id="rId42"/>
    <sheet name="B-2-1-8" sheetId="42" r:id="rId43"/>
    <sheet name="B-3" sheetId="43" r:id="rId44"/>
    <sheet name="B-3-1" sheetId="44" r:id="rId45"/>
    <sheet name="B-3-1-1" sheetId="45" r:id="rId46"/>
    <sheet name="B-3-1-2" sheetId="46" r:id="rId47"/>
    <sheet name="B-3-1-3" sheetId="47" r:id="rId48"/>
    <sheet name="B-3-1-4" sheetId="48" r:id="rId49"/>
    <sheet name="B-3-1-5" sheetId="49" r:id="rId50"/>
    <sheet name="B-3-1-6" sheetId="50" r:id="rId51"/>
    <sheet name="B-4" sheetId="51" r:id="rId52"/>
    <sheet name="B-4-1" sheetId="52" r:id="rId53"/>
    <sheet name="B-4-1-1" sheetId="53" r:id="rId54"/>
    <sheet name="B-4-1-2" sheetId="54" r:id="rId55"/>
    <sheet name="B-4-1-3" sheetId="55" r:id="rId56"/>
    <sheet name="B-4-1-4" sheetId="56" r:id="rId57"/>
    <sheet name="B-4-1-5" sheetId="57" r:id="rId58"/>
    <sheet name="B-4-1-6" sheetId="58" r:id="rId59"/>
    <sheet name="B-5" sheetId="59" r:id="rId60"/>
    <sheet name="B-5-1" sheetId="60" r:id="rId61"/>
    <sheet name="B-5-1-1" sheetId="61" r:id="rId62"/>
    <sheet name="B-5-1-2" sheetId="62" r:id="rId63"/>
    <sheet name="B-5-1-3" sheetId="63" r:id="rId64"/>
    <sheet name="B-5-1-4" sheetId="64" r:id="rId65"/>
    <sheet name="B-5-1-5" sheetId="65" r:id="rId66"/>
    <sheet name="B-5-1-6" sheetId="66" r:id="rId67"/>
    <sheet name="C-1" sheetId="67" r:id="rId68"/>
    <sheet name="C-1-1" sheetId="68" r:id="rId69"/>
    <sheet name="C-1-1-1" sheetId="69" r:id="rId70"/>
    <sheet name="C-1-1-2" sheetId="70" r:id="rId71"/>
    <sheet name="C-1-1-3" sheetId="71" r:id="rId72"/>
    <sheet name="C-1-1-4" sheetId="72" r:id="rId73"/>
    <sheet name="C-1-1-5" sheetId="73" r:id="rId74"/>
    <sheet name="C-1-1-6" sheetId="74" r:id="rId75"/>
    <sheet name="C-2" sheetId="75" r:id="rId76"/>
    <sheet name="C-2-1" sheetId="76" r:id="rId77"/>
    <sheet name="C-2-1-1" sheetId="77" r:id="rId78"/>
    <sheet name="C-2-1-2" sheetId="78" r:id="rId79"/>
    <sheet name="C-2-1-3" sheetId="79" r:id="rId80"/>
    <sheet name="C-2-1-4" sheetId="80" r:id="rId81"/>
    <sheet name="C-2-1-5" sheetId="81" r:id="rId82"/>
    <sheet name="C-2-1-6" sheetId="82" r:id="rId83"/>
    <sheet name="C-3" sheetId="83" r:id="rId84"/>
    <sheet name="C-3-1" sheetId="84" r:id="rId85"/>
    <sheet name="C-3-1-1" sheetId="85" r:id="rId86"/>
    <sheet name="C-3-1-2" sheetId="86" r:id="rId87"/>
    <sheet name="C-3-1-3" sheetId="87" r:id="rId88"/>
    <sheet name="C-3-1-4" sheetId="88" r:id="rId89"/>
    <sheet name="C-3-1-5" sheetId="89" r:id="rId90"/>
    <sheet name="C-3-1-6" sheetId="90" r:id="rId91"/>
    <sheet name="C-4" sheetId="91" r:id="rId92"/>
    <sheet name="C-4-1" sheetId="92" r:id="rId93"/>
    <sheet name="C-4-1-1" sheetId="93" r:id="rId94"/>
    <sheet name="C-4-1-2" sheetId="94" r:id="rId95"/>
    <sheet name="C-4-1-3" sheetId="95" r:id="rId96"/>
    <sheet name="C-4-1-4" sheetId="96" r:id="rId97"/>
    <sheet name="C-4-1-5" sheetId="97" r:id="rId98"/>
    <sheet name="C-4-1-6" sheetId="98" r:id="rId99"/>
    <sheet name="C-5" sheetId="99" r:id="rId100"/>
    <sheet name="C-5-1" sheetId="100" r:id="rId101"/>
    <sheet name="C-5-1-1" sheetId="101" r:id="rId102"/>
    <sheet name="C-5-1-2" sheetId="102" r:id="rId103"/>
    <sheet name="C-5-1-3" sheetId="103" r:id="rId104"/>
    <sheet name="C-5-1-4" sheetId="104" r:id="rId105"/>
    <sheet name="C-5-1-5" sheetId="105" r:id="rId106"/>
    <sheet name="C-5-1-6" sheetId="106" r:id="rId107"/>
    <sheet name="C-6" sheetId="107" r:id="rId108"/>
    <sheet name="C-6-1" sheetId="108" r:id="rId109"/>
    <sheet name="C-6-1-1" sheetId="109" r:id="rId110"/>
    <sheet name="C-6-1-2" sheetId="110" r:id="rId111"/>
    <sheet name="C-6-1-3" sheetId="111" r:id="rId112"/>
    <sheet name="C-6-1-4" sheetId="112" r:id="rId113"/>
    <sheet name="C-6-1-5" sheetId="113" r:id="rId114"/>
    <sheet name="C-6-1-6" sheetId="114" r:id="rId115"/>
    <sheet name="E-1" sheetId="115" r:id="rId116"/>
    <sheet name="E-1-1" sheetId="116" r:id="rId117"/>
    <sheet name="E-1-1-1" sheetId="117" r:id="rId118"/>
    <sheet name="E-1-1-2" sheetId="118" r:id="rId119"/>
    <sheet name="E-1-1-3" sheetId="119" r:id="rId120"/>
    <sheet name="E-1-1-4" sheetId="120" r:id="rId121"/>
    <sheet name="E-1-1-5" sheetId="121" r:id="rId122"/>
    <sheet name="E-1-1-6" sheetId="122" r:id="rId123"/>
    <sheet name="E-2" sheetId="123" r:id="rId124"/>
    <sheet name="E-2-1" sheetId="124" r:id="rId125"/>
    <sheet name="E-2-1-1" sheetId="125" r:id="rId126"/>
    <sheet name="E-2-1-2" sheetId="126" r:id="rId127"/>
    <sheet name="E-2-1-3" sheetId="127" r:id="rId128"/>
    <sheet name="E-2-1-4" sheetId="128" r:id="rId129"/>
    <sheet name="E-2-1-5" sheetId="129" r:id="rId130"/>
    <sheet name="E-2-1-6" sheetId="130" r:id="rId131"/>
    <sheet name="E-3" sheetId="131" r:id="rId132"/>
    <sheet name="E-3-1" sheetId="132" r:id="rId133"/>
    <sheet name="E-3-1-1" sheetId="133" r:id="rId134"/>
    <sheet name="E-3-1-2" sheetId="134" r:id="rId135"/>
    <sheet name="E-3-1-3" sheetId="135" r:id="rId136"/>
    <sheet name="E-3-1-4" sheetId="136" r:id="rId137"/>
    <sheet name="E-3-1-5" sheetId="137" r:id="rId138"/>
    <sheet name="E-3-1-6" sheetId="138" r:id="rId139"/>
    <sheet name="E-4" sheetId="139" r:id="rId140"/>
    <sheet name="E-4-1" sheetId="140" r:id="rId141"/>
    <sheet name="E-4-1-1" sheetId="141" r:id="rId142"/>
    <sheet name="E-4-1-2" sheetId="142" r:id="rId143"/>
    <sheet name="E-4-1-3" sheetId="143" r:id="rId144"/>
    <sheet name="E-4-1-3-1" sheetId="144" r:id="rId145"/>
    <sheet name="E-4-1-4" sheetId="145" r:id="rId146"/>
    <sheet name="E-4-1-5" sheetId="146" r:id="rId147"/>
    <sheet name="E-4-1-6" sheetId="147" r:id="rId148"/>
    <sheet name="E-5" sheetId="148" r:id="rId149"/>
    <sheet name="E-5-1" sheetId="149" r:id="rId150"/>
    <sheet name="E-5-1-1" sheetId="150" r:id="rId151"/>
    <sheet name="E-5-1-2" sheetId="151" r:id="rId152"/>
    <sheet name="E-5-1-3" sheetId="152" r:id="rId153"/>
    <sheet name="E-5-1-4" sheetId="153" r:id="rId154"/>
    <sheet name="E-5-1-5" sheetId="154" r:id="rId155"/>
    <sheet name="E-5-1-6" sheetId="155" r:id="rId156"/>
    <sheet name="E-6" sheetId="156" r:id="rId157"/>
    <sheet name="E-6-1" sheetId="157" r:id="rId158"/>
    <sheet name="E-6-1-1" sheetId="158" r:id="rId159"/>
    <sheet name="E-6-1-2" sheetId="159" r:id="rId160"/>
    <sheet name="E-6-1-3" sheetId="160" r:id="rId161"/>
    <sheet name="E-6-1-4" sheetId="161" r:id="rId162"/>
    <sheet name="E-6-1-5" sheetId="162" r:id="rId163"/>
    <sheet name="E-6-1-6" sheetId="163" r:id="rId164"/>
    <sheet name="E-7" sheetId="164" r:id="rId165"/>
    <sheet name="E-7-1" sheetId="165" r:id="rId166"/>
    <sheet name="E-7-1-1" sheetId="166" r:id="rId167"/>
    <sheet name="E-7-1-2" sheetId="167" r:id="rId168"/>
    <sheet name="E-7-1-3" sheetId="168" r:id="rId169"/>
    <sheet name="E-7-1-4" sheetId="169" r:id="rId170"/>
    <sheet name="E-7-1-5" sheetId="170" r:id="rId171"/>
    <sheet name="E-7-1-6" sheetId="171" r:id="rId172"/>
    <sheet name="E-8" sheetId="172" r:id="rId173"/>
    <sheet name="E-8-1" sheetId="173" r:id="rId174"/>
    <sheet name="E-8-1-1" sheetId="174" r:id="rId175"/>
    <sheet name="E-8-1-2" sheetId="175" r:id="rId176"/>
    <sheet name="E-8-1-3" sheetId="176" r:id="rId177"/>
    <sheet name="E-8-1-4" sheetId="177" r:id="rId178"/>
    <sheet name="E-8-1-5" sheetId="178" r:id="rId179"/>
    <sheet name="E-8-1-6" sheetId="179" r:id="rId180"/>
    <sheet name="E-9" sheetId="180" r:id="rId181"/>
    <sheet name="E-9-1" sheetId="181" r:id="rId182"/>
    <sheet name="E-9-1-1" sheetId="182" r:id="rId183"/>
    <sheet name="E-9-1-2" sheetId="183" r:id="rId184"/>
    <sheet name="E-9-1-3" sheetId="184" r:id="rId185"/>
    <sheet name="E-9-1-4" sheetId="185" r:id="rId186"/>
    <sheet name="E-9-1-5" sheetId="186" r:id="rId187"/>
    <sheet name="E-9-1-6" sheetId="187" r:id="rId188"/>
    <sheet name="E-10" sheetId="188" r:id="rId189"/>
    <sheet name="E-10-1" sheetId="189" r:id="rId190"/>
    <sheet name="E-10-1-1" sheetId="190" r:id="rId191"/>
    <sheet name="E-10-1-2" sheetId="191" r:id="rId192"/>
    <sheet name="E-10-1-3" sheetId="192" r:id="rId193"/>
    <sheet name="E-10-1-4" sheetId="193" r:id="rId194"/>
    <sheet name="E-10-1-5" sheetId="194" r:id="rId195"/>
    <sheet name="E-10-1-6" sheetId="195" r:id="rId196"/>
    <sheet name="E-11" sheetId="196" r:id="rId197"/>
    <sheet name="E-11-1" sheetId="197" r:id="rId198"/>
    <sheet name="E-11-1-1" sheetId="198" r:id="rId199"/>
    <sheet name="E-11-1-2" sheetId="199" r:id="rId200"/>
    <sheet name="E-11-1-3" sheetId="200" r:id="rId201"/>
    <sheet name="E-11-1-4" sheetId="201" r:id="rId202"/>
    <sheet name="E-11-1-5" sheetId="202" r:id="rId203"/>
    <sheet name="E-11-1-6" sheetId="203" r:id="rId204"/>
    <sheet name="E-12" sheetId="204" r:id="rId205"/>
    <sheet name="E-12-1" sheetId="205" r:id="rId206"/>
    <sheet name="E-12-1-1" sheetId="206" r:id="rId207"/>
    <sheet name="E-12-1-2" sheetId="207" r:id="rId208"/>
    <sheet name="E-12-1-3" sheetId="208" r:id="rId209"/>
    <sheet name="E-12-1-4" sheetId="209" r:id="rId210"/>
    <sheet name="E-12-1-5" sheetId="210" r:id="rId211"/>
    <sheet name="E-12-1-6" sheetId="211" r:id="rId212"/>
    <sheet name="E-13" sheetId="212" r:id="rId213"/>
    <sheet name="E-13-1" sheetId="213" r:id="rId214"/>
    <sheet name="E-13-1-1" sheetId="214" r:id="rId215"/>
    <sheet name="E-13-1-2" sheetId="215" r:id="rId216"/>
    <sheet name="E-13-1-3" sheetId="216" r:id="rId217"/>
    <sheet name="E-13-1-4" sheetId="217" r:id="rId218"/>
    <sheet name="E-13-1-5" sheetId="218" r:id="rId219"/>
    <sheet name="E-13-1-6" sheetId="219" r:id="rId220"/>
    <sheet name="F-1" sheetId="220" r:id="rId221"/>
    <sheet name="F-1-1" sheetId="221" r:id="rId222"/>
    <sheet name="F-1-1-1" sheetId="222" r:id="rId223"/>
    <sheet name="F-1-1-2" sheetId="223" r:id="rId224"/>
    <sheet name="F-1-1-3" sheetId="224" r:id="rId225"/>
    <sheet name="F-1-1-4" sheetId="225" r:id="rId226"/>
    <sheet name="F-1-1-5" sheetId="226" r:id="rId227"/>
    <sheet name="F-1-1-6" sheetId="227" r:id="rId228"/>
    <sheet name="F-2" sheetId="228" r:id="rId229"/>
    <sheet name="F-2-1" sheetId="229" r:id="rId230"/>
    <sheet name="F-2-1-1" sheetId="230" r:id="rId231"/>
    <sheet name="F-2-1-2" sheetId="231" r:id="rId232"/>
    <sheet name="F-2-1-3" sheetId="232" r:id="rId233"/>
    <sheet name="F-2-1-4" sheetId="233" r:id="rId234"/>
    <sheet name="F-2-1-5" sheetId="234" r:id="rId235"/>
    <sheet name="F-2-1-6" sheetId="235" r:id="rId236"/>
    <sheet name="F-3" sheetId="236" r:id="rId237"/>
    <sheet name="F-3-1" sheetId="237" r:id="rId238"/>
    <sheet name="F-3-1-1" sheetId="238" r:id="rId239"/>
    <sheet name="F-3-1-2" sheetId="239" r:id="rId240"/>
    <sheet name="F-3-1-3" sheetId="240" r:id="rId241"/>
    <sheet name="F-3-1-4" sheetId="241" r:id="rId242"/>
    <sheet name="F-3-1-5" sheetId="242" r:id="rId243"/>
    <sheet name="F-3-1-6" sheetId="243" r:id="rId244"/>
    <sheet name="F-4" sheetId="244" r:id="rId245"/>
    <sheet name="F-4-1" sheetId="245" r:id="rId246"/>
    <sheet name="F-4-1-1" sheetId="246" r:id="rId247"/>
    <sheet name="F-4-1-2" sheetId="247" r:id="rId248"/>
    <sheet name="F-4-1-3" sheetId="248" r:id="rId249"/>
    <sheet name="F-4-1-4" sheetId="249" r:id="rId250"/>
    <sheet name="F-4-1-5" sheetId="250" r:id="rId251"/>
    <sheet name="F-4-1-6" sheetId="251" r:id="rId252"/>
    <sheet name="G-1" sheetId="252" r:id="rId253"/>
    <sheet name="G-1-1" sheetId="253" r:id="rId254"/>
    <sheet name="G-1-1-1" sheetId="254" r:id="rId255"/>
    <sheet name="G-1-1-2" sheetId="255" r:id="rId256"/>
    <sheet name="G-1-1-3" sheetId="256" r:id="rId257"/>
    <sheet name="G-1-1-4" sheetId="257" r:id="rId258"/>
    <sheet name="G-1-1-5" sheetId="258" r:id="rId259"/>
    <sheet name="G-1-1-6" sheetId="259" r:id="rId260"/>
    <sheet name="G-2" sheetId="260" r:id="rId261"/>
    <sheet name="G-2-1" sheetId="261" r:id="rId262"/>
    <sheet name="G-2-1-1" sheetId="262" r:id="rId263"/>
    <sheet name="G-2-1-2" sheetId="263" r:id="rId264"/>
    <sheet name="G-2-1-3" sheetId="264" r:id="rId265"/>
    <sheet name="G-2-1-4" sheetId="265" r:id="rId266"/>
    <sheet name="G-2-1-5" sheetId="266" r:id="rId267"/>
    <sheet name="G-2-1-6" sheetId="267" r:id="rId268"/>
    <sheet name="G-3" sheetId="268" r:id="rId269"/>
    <sheet name="G-3-1" sheetId="269" r:id="rId270"/>
    <sheet name="G-3-1-1" sheetId="270" r:id="rId271"/>
    <sheet name="G-3-1-2" sheetId="271" r:id="rId272"/>
    <sheet name="G-3-1-3" sheetId="272" r:id="rId273"/>
    <sheet name="G-3-1-4" sheetId="273" r:id="rId274"/>
    <sheet name="G-3-1-5" sheetId="274" r:id="rId275"/>
    <sheet name="G-3-1-6" sheetId="275" r:id="rId276"/>
    <sheet name="G-4" sheetId="276" r:id="rId277"/>
    <sheet name="G-4-1" sheetId="277" r:id="rId278"/>
    <sheet name="G-4-1-1" sheetId="278" r:id="rId279"/>
    <sheet name="G-4-1-2" sheetId="279" r:id="rId280"/>
    <sheet name="G-4-1-3" sheetId="280" r:id="rId281"/>
    <sheet name="G-4-1-4" sheetId="281" r:id="rId282"/>
    <sheet name="G-4-1-5" sheetId="282" r:id="rId283"/>
    <sheet name="G-4-1-6" sheetId="283" r:id="rId284"/>
    <sheet name="H" sheetId="284" r:id="rId285"/>
    <sheet name="H-1" sheetId="285" r:id="rId286"/>
    <sheet name="H-1-1" sheetId="286" r:id="rId287"/>
    <sheet name="H-1-2" sheetId="287" r:id="rId288"/>
    <sheet name="H-1-3" sheetId="288" r:id="rId289"/>
    <sheet name="I" sheetId="289" r:id="rId290"/>
    <sheet name="I-1" sheetId="290" r:id="rId291"/>
    <sheet name="I-1-1" sheetId="291" r:id="rId292"/>
    <sheet name="I-1-2" sheetId="292" r:id="rId293"/>
    <sheet name="I-1-3" sheetId="293" r:id="rId294"/>
    <sheet name="J" sheetId="294" r:id="rId295"/>
    <sheet name="J-1" sheetId="295" r:id="rId296"/>
    <sheet name="J-1-1" sheetId="296" r:id="rId297"/>
    <sheet name="J-1-2" sheetId="297" r:id="rId298"/>
    <sheet name="J-1-3" sheetId="298" r:id="rId299"/>
    <sheet name="K" sheetId="299" r:id="rId300"/>
    <sheet name="K-1" sheetId="300" r:id="rId301"/>
    <sheet name="K-1-1" sheetId="301" r:id="rId302"/>
    <sheet name="K-1-2" sheetId="302" r:id="rId303"/>
    <sheet name="K-1-3" sheetId="303" r:id="rId304"/>
    <sheet name="K-1-4" sheetId="304" r:id="rId305"/>
    <sheet name="K-1-5" sheetId="305" r:id="rId306"/>
    <sheet name="K-1-6" sheetId="306" r:id="rId307"/>
    <sheet name="L" sheetId="307" r:id="rId308"/>
    <sheet name="L-1" sheetId="308" r:id="rId309"/>
    <sheet name="L-1-1" sheetId="309" r:id="rId310"/>
    <sheet name="L-1-2" sheetId="310" r:id="rId311"/>
    <sheet name="L-1-3" sheetId="311" r:id="rId312"/>
    <sheet name="M-1" sheetId="312" r:id="rId313"/>
    <sheet name="M-1-1" sheetId="313" r:id="rId314"/>
    <sheet name="M-1-1-1" sheetId="314" r:id="rId315"/>
    <sheet name="M-1-1-2" sheetId="315" r:id="rId316"/>
    <sheet name="M-1-1-3" sheetId="316" r:id="rId317"/>
    <sheet name="M-2" sheetId="317" r:id="rId318"/>
    <sheet name="M-2-1" sheetId="318" r:id="rId319"/>
    <sheet name="M-2-1-1" sheetId="319" r:id="rId320"/>
    <sheet name="M-2-1-2" sheetId="320" r:id="rId321"/>
    <sheet name="M-2-1-3" sheetId="321" r:id="rId322"/>
    <sheet name="M-3" sheetId="322" r:id="rId323"/>
    <sheet name="M-3-1" sheetId="323" r:id="rId324"/>
    <sheet name="M-3-1-1" sheetId="324" r:id="rId325"/>
    <sheet name="M-3-1-2" sheetId="325" r:id="rId326"/>
    <sheet name="M-3-1-3" sheetId="326" r:id="rId327"/>
    <sheet name="N-1" sheetId="327" r:id="rId328"/>
    <sheet name="N-2" sheetId="328" r:id="rId329"/>
    <sheet name="N-3" sheetId="329" r:id="rId330"/>
    <sheet name="N-4" sheetId="330" r:id="rId331"/>
    <sheet name="N-5" sheetId="331" r:id="rId332"/>
    <sheet name="O-1" sheetId="332" r:id="rId333"/>
    <sheet name="O-2" sheetId="333" r:id="rId334"/>
    <sheet name="O-3" sheetId="334" r:id="rId335"/>
    <sheet name="P" sheetId="335" r:id="rId336"/>
    <sheet name="P-1" sheetId="336" r:id="rId337"/>
    <sheet name="P-1-1" sheetId="337" r:id="rId338"/>
    <sheet name="P-1-2" sheetId="338" r:id="rId339"/>
    <sheet name="P-1-3" sheetId="339" r:id="rId340"/>
    <sheet name="Q" sheetId="340" r:id="rId341"/>
    <sheet name="Q-1" sheetId="341" r:id="rId342"/>
    <sheet name="Q-1-1" sheetId="342" r:id="rId343"/>
    <sheet name="Q-1-2" sheetId="343" r:id="rId344"/>
    <sheet name="Q-1-3" sheetId="344" r:id="rId345"/>
  </sheets>
  <functionGroups builtInGroupCount="19"/>
  <definedNames>
    <definedName name="_xlnm._FilterDatabase" localSheetId="8" hidden="1">'DATA PEMICU'!$G$15:$X$16</definedName>
    <definedName name="_xlnm._FilterDatabase" localSheetId="10" hidden="1">'DATA PENGUJI'!$G$15:$X$16</definedName>
    <definedName name="_xlnm._FilterDatabase" localSheetId="3">'EWS DIRECTORY'!$G$1:$P$343</definedName>
    <definedName name="_xlnm._FilterDatabase" localSheetId="6">UPLOAD_1ST!$A$1:$D$667</definedName>
    <definedName name="_xlnm._FilterDatabase" localSheetId="7">UPLOAD_2ND!$A$1:$D$371</definedName>
    <definedName name="_Order1">255</definedName>
    <definedName name="_Order2">255</definedName>
    <definedName name="_Regression_Int">1</definedName>
    <definedName name="ALAMAT_WP">MASTER!$B$7</definedName>
    <definedName name="AS2DocOpenMode">"AS2DocumentEdit"</definedName>
    <definedName name="AS2ReportLS">1</definedName>
    <definedName name="AS2SyncStepLS">0</definedName>
    <definedName name="AS2VersionLS">300</definedName>
    <definedName name="BG_Del">15</definedName>
    <definedName name="BG_Ins">4</definedName>
    <definedName name="BG_Mod">6</definedName>
    <definedName name="DW_SK_EWS_SPT_BADAN_DAGANG_UMUM">MASTER!$B$2</definedName>
    <definedName name="DW_START_TIME">MASTER!$B$3</definedName>
    <definedName name="EWSDirectory">'EWS DIRECTORY'!$G$1</definedName>
    <definedName name="ID_JNS_SPT">MASTER!$B$13</definedName>
    <definedName name="ID_MS_TH_PJK">MASTER!$B$11</definedName>
    <definedName name="ID_SPT">MASTER!$B$4</definedName>
    <definedName name="Index_Name">RIGHT(CELL("filename"),LEN(CELL("filename"))-FIND("]",CELL("filename")))</definedName>
    <definedName name="KD_KPP">MASTER!$B$8</definedName>
    <definedName name="NAMA_WP">MASTER!$B$6</definedName>
    <definedName name="NO_BPS">MASTER!$B$9</definedName>
    <definedName name="NPWP">MASTER!$B$5</definedName>
    <definedName name="OpenFirstTime">FALSE</definedName>
    <definedName name="password">"ewscit"</definedName>
    <definedName name="PEMBETULAN_KE">MASTER!$B$12</definedName>
    <definedName name="SheetNames">REPLACE(GET.WORKBOOK(1),1,FIND("]",GET.WORKBOOK(1)),"")</definedName>
    <definedName name="Status_Pemicu">'DATA PEMICU'!$M$11</definedName>
    <definedName name="Status_Penguji">'DATA PENGUJI'!$M$10</definedName>
    <definedName name="TGL_TERIMA">MASTER!$B$10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G72" i="13" l="1"/>
  <c r="U19" i="12"/>
  <c r="U18" i="12"/>
  <c r="AG54" i="13"/>
  <c r="X37" i="237"/>
  <c r="X39" i="237"/>
  <c r="W18" i="237"/>
  <c r="W20" i="237"/>
  <c r="W22" i="237"/>
  <c r="W24" i="237"/>
  <c r="W26" i="237"/>
  <c r="W28" i="237"/>
  <c r="CJ28" i="237"/>
  <c r="CJ28" i="229"/>
  <c r="M50" i="236"/>
  <c r="U31" i="236"/>
  <c r="U32" i="236" s="1"/>
  <c r="AB24" i="341"/>
  <c r="L32" i="344"/>
  <c r="L34" i="344" s="1"/>
  <c r="G29" i="344" a="1"/>
  <c r="G29" i="344" s="1"/>
  <c r="AB24" i="336"/>
  <c r="L32" i="339"/>
  <c r="L34" i="339" s="1"/>
  <c r="G29" i="339" a="1"/>
  <c r="G29" i="339" s="1"/>
  <c r="L32" i="326"/>
  <c r="L34" i="326" s="1"/>
  <c r="G29" i="326" a="1"/>
  <c r="G29" i="326" s="1"/>
  <c r="L32" i="321"/>
  <c r="L34" i="321" s="1"/>
  <c r="G29" i="321" a="1"/>
  <c r="G29" i="321" s="1"/>
  <c r="L32" i="316"/>
  <c r="L34" i="316" s="1"/>
  <c r="G29" i="316" a="1"/>
  <c r="G29" i="316" s="1"/>
  <c r="CJ28" i="300"/>
  <c r="L32" i="306"/>
  <c r="L34" i="306" s="1"/>
  <c r="G29" i="306" a="1"/>
  <c r="G29" i="306" s="1"/>
  <c r="AB24" i="295"/>
  <c r="L34" i="298"/>
  <c r="L32" i="298"/>
  <c r="G29" i="298" a="1"/>
  <c r="G29" i="298" s="1"/>
  <c r="AB24" i="290"/>
  <c r="L32" i="293"/>
  <c r="L34" i="293" s="1"/>
  <c r="G29" i="293" a="1"/>
  <c r="G29" i="293" s="1"/>
  <c r="AB24" i="285"/>
  <c r="L32" i="288"/>
  <c r="L34" i="288" s="1"/>
  <c r="G29" i="288" a="1"/>
  <c r="G29" i="288" s="1"/>
  <c r="L32" i="283"/>
  <c r="L34" i="283" s="1"/>
  <c r="G29" i="283" a="1"/>
  <c r="G29" i="283" s="1"/>
  <c r="L32" i="275"/>
  <c r="L34" i="275" s="1"/>
  <c r="G29" i="275" a="1"/>
  <c r="G29" i="275" s="1"/>
  <c r="L34" i="267"/>
  <c r="L32" i="267"/>
  <c r="G29" i="267" a="1"/>
  <c r="G29" i="267" s="1"/>
  <c r="L32" i="259"/>
  <c r="L34" i="259" s="1"/>
  <c r="G29" i="259" a="1"/>
  <c r="G29" i="259" s="1"/>
  <c r="L34" i="251"/>
  <c r="L32" i="251"/>
  <c r="G29" i="251" a="1"/>
  <c r="G29" i="251" s="1"/>
  <c r="L32" i="243"/>
  <c r="L34" i="243" s="1"/>
  <c r="G29" i="243" a="1"/>
  <c r="G29" i="243" s="1"/>
  <c r="L32" i="235"/>
  <c r="L34" i="235" s="1"/>
  <c r="G29" i="235" a="1"/>
  <c r="G29" i="235" s="1"/>
  <c r="L32" i="227"/>
  <c r="L34" i="227" s="1"/>
  <c r="G29" i="227" a="1"/>
  <c r="G29" i="227" s="1"/>
  <c r="L32" i="219"/>
  <c r="L34" i="219" s="1"/>
  <c r="G29" i="219" a="1"/>
  <c r="G29" i="219" s="1"/>
  <c r="L32" i="211"/>
  <c r="L34" i="211" s="1"/>
  <c r="G29" i="211" a="1"/>
  <c r="G29" i="211" s="1"/>
  <c r="L32" i="203"/>
  <c r="L34" i="203" s="1"/>
  <c r="G29" i="203" a="1"/>
  <c r="G29" i="203" s="1"/>
  <c r="L32" i="195"/>
  <c r="L34" i="195" s="1"/>
  <c r="G29" i="195" a="1"/>
  <c r="G29" i="195" s="1"/>
  <c r="L34" i="187"/>
  <c r="L32" i="187"/>
  <c r="G29" i="187" a="1"/>
  <c r="G29" i="187" s="1"/>
  <c r="L32" i="179"/>
  <c r="L34" i="179" s="1"/>
  <c r="G29" i="179" a="1"/>
  <c r="G29" i="179" s="1"/>
  <c r="L32" i="171"/>
  <c r="L34" i="171" s="1"/>
  <c r="G29" i="171" a="1"/>
  <c r="G29" i="171" s="1"/>
  <c r="L34" i="163"/>
  <c r="L32" i="163"/>
  <c r="G29" i="163" a="1"/>
  <c r="G29" i="163" s="1"/>
  <c r="L32" i="155"/>
  <c r="L34" i="155" s="1"/>
  <c r="G29" i="155" a="1"/>
  <c r="G29" i="155" s="1"/>
  <c r="L32" i="147"/>
  <c r="L34" i="147" s="1"/>
  <c r="G29" i="147" a="1"/>
  <c r="G29" i="147" s="1"/>
  <c r="L32" i="138"/>
  <c r="L34" i="138" s="1"/>
  <c r="G29" i="138" a="1"/>
  <c r="G29" i="138" s="1"/>
  <c r="L32" i="130"/>
  <c r="L34" i="130" s="1"/>
  <c r="G29" i="130" a="1"/>
  <c r="G29" i="130" s="1"/>
  <c r="L32" i="122"/>
  <c r="L34" i="122" s="1"/>
  <c r="G29" i="122" a="1"/>
  <c r="G29" i="122" s="1"/>
  <c r="L32" i="114"/>
  <c r="L34" i="114" s="1"/>
  <c r="G29" i="114" a="1"/>
  <c r="G29" i="114" s="1"/>
  <c r="L32" i="106"/>
  <c r="L34" i="106" s="1"/>
  <c r="G29" i="106" a="1"/>
  <c r="G29" i="106" s="1"/>
  <c r="L32" i="98"/>
  <c r="L34" i="98" s="1"/>
  <c r="G29" i="98" a="1"/>
  <c r="G29" i="98" s="1"/>
  <c r="L34" i="90"/>
  <c r="L32" i="90"/>
  <c r="G29" i="90" a="1"/>
  <c r="G29" i="90" s="1"/>
  <c r="L32" i="82"/>
  <c r="L34" i="82" s="1"/>
  <c r="G29" i="82" a="1"/>
  <c r="G29" i="82" s="1"/>
  <c r="L32" i="74"/>
  <c r="L34" i="74" s="1"/>
  <c r="G29" i="74" a="1"/>
  <c r="G29" i="74" s="1"/>
  <c r="L32" i="66"/>
  <c r="L34" i="66" s="1"/>
  <c r="G29" i="66" a="1"/>
  <c r="G29" i="66" s="1"/>
  <c r="L32" i="58"/>
  <c r="L34" i="58" s="1"/>
  <c r="G29" i="58" a="1"/>
  <c r="G29" i="58" s="1"/>
  <c r="L32" i="50"/>
  <c r="L34" i="50" s="1"/>
  <c r="G29" i="50" a="1"/>
  <c r="G29" i="50" s="1"/>
  <c r="L32" i="42"/>
  <c r="L34" i="42" s="1"/>
  <c r="G29" i="42" a="1"/>
  <c r="G29" i="42" s="1"/>
  <c r="L32" i="28"/>
  <c r="L34" i="28" s="1"/>
  <c r="G29" i="28" a="1"/>
  <c r="G29" i="28" s="1"/>
  <c r="Z90" i="13" l="1"/>
  <c r="Z89" i="13"/>
  <c r="Z87" i="13"/>
  <c r="Z86" i="13"/>
  <c r="Z85" i="13"/>
  <c r="Z82" i="13"/>
  <c r="Z81" i="13"/>
  <c r="Z80" i="13"/>
  <c r="Z79" i="13"/>
  <c r="Z78" i="13"/>
  <c r="Z76" i="13"/>
  <c r="Z75" i="13"/>
  <c r="Z74" i="13"/>
  <c r="Z72" i="13"/>
  <c r="Z71" i="13"/>
  <c r="Z69" i="13"/>
  <c r="Z68" i="13"/>
  <c r="Z66" i="13"/>
  <c r="Z65" i="13"/>
  <c r="Z61" i="13"/>
  <c r="Z60" i="13"/>
  <c r="Z59" i="13"/>
  <c r="Z58" i="13"/>
  <c r="Z55" i="13"/>
  <c r="Z54" i="13"/>
  <c r="Z53" i="13"/>
  <c r="Z52" i="13"/>
  <c r="Z48" i="13"/>
  <c r="Z47" i="13"/>
  <c r="Z46" i="13"/>
  <c r="Z45" i="13"/>
  <c r="Z44" i="13"/>
  <c r="Z43" i="13"/>
  <c r="Z42" i="13"/>
  <c r="Z41" i="13"/>
  <c r="Z40" i="13"/>
  <c r="Z39" i="13"/>
  <c r="Z38" i="13"/>
  <c r="Z37" i="13"/>
  <c r="Z36" i="13"/>
  <c r="Z34" i="13"/>
  <c r="Z31" i="13"/>
  <c r="Z30" i="13"/>
  <c r="Z29" i="13"/>
  <c r="Z28" i="13"/>
  <c r="Z27" i="13"/>
  <c r="Z24" i="13"/>
  <c r="Z23" i="13"/>
  <c r="Z22" i="13"/>
  <c r="Z19" i="13"/>
  <c r="Z18" i="1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208" i="3"/>
  <c r="L209" i="3"/>
  <c r="L210" i="3"/>
  <c r="L211" i="3"/>
  <c r="L212" i="3"/>
  <c r="L213" i="3"/>
  <c r="L214" i="3"/>
  <c r="L215" i="3"/>
  <c r="L216" i="3"/>
  <c r="L217" i="3"/>
  <c r="L218" i="3"/>
  <c r="L219" i="3"/>
  <c r="L220" i="3"/>
  <c r="L221" i="3"/>
  <c r="L222" i="3"/>
  <c r="L223" i="3"/>
  <c r="L224" i="3"/>
  <c r="L225" i="3"/>
  <c r="L226" i="3"/>
  <c r="L227" i="3"/>
  <c r="L228" i="3"/>
  <c r="L229" i="3"/>
  <c r="L230" i="3"/>
  <c r="L231" i="3"/>
  <c r="L232" i="3"/>
  <c r="L233" i="3"/>
  <c r="L234" i="3"/>
  <c r="L235" i="3"/>
  <c r="L236" i="3"/>
  <c r="L237" i="3"/>
  <c r="L238" i="3"/>
  <c r="L239" i="3"/>
  <c r="L240" i="3"/>
  <c r="L241" i="3"/>
  <c r="L242" i="3"/>
  <c r="L243" i="3"/>
  <c r="L244" i="3"/>
  <c r="L245" i="3"/>
  <c r="L246" i="3"/>
  <c r="L247" i="3"/>
  <c r="L248" i="3"/>
  <c r="L249" i="3"/>
  <c r="L250" i="3"/>
  <c r="L251" i="3"/>
  <c r="L252" i="3"/>
  <c r="L253" i="3"/>
  <c r="L254" i="3"/>
  <c r="L255" i="3"/>
  <c r="L256" i="3"/>
  <c r="L257" i="3"/>
  <c r="L258" i="3"/>
  <c r="L259" i="3"/>
  <c r="L260" i="3"/>
  <c r="L261" i="3"/>
  <c r="L262" i="3"/>
  <c r="L263" i="3"/>
  <c r="L264" i="3"/>
  <c r="L265" i="3"/>
  <c r="L266" i="3"/>
  <c r="L267" i="3"/>
  <c r="L268" i="3"/>
  <c r="L269" i="3"/>
  <c r="L270" i="3"/>
  <c r="L271" i="3"/>
  <c r="L272" i="3"/>
  <c r="L273" i="3"/>
  <c r="L274" i="3"/>
  <c r="L275" i="3"/>
  <c r="L276" i="3"/>
  <c r="L277" i="3"/>
  <c r="L278" i="3"/>
  <c r="L279" i="3"/>
  <c r="L280" i="3"/>
  <c r="L281" i="3"/>
  <c r="L282" i="3"/>
  <c r="L283" i="3"/>
  <c r="L284" i="3"/>
  <c r="L285" i="3"/>
  <c r="L286" i="3"/>
  <c r="L287" i="3"/>
  <c r="L288" i="3"/>
  <c r="L289" i="3"/>
  <c r="L290" i="3"/>
  <c r="L291" i="3"/>
  <c r="L292" i="3"/>
  <c r="L293" i="3"/>
  <c r="L294" i="3"/>
  <c r="L295" i="3"/>
  <c r="L296" i="3"/>
  <c r="L297" i="3"/>
  <c r="L298" i="3"/>
  <c r="L299" i="3"/>
  <c r="L300" i="3"/>
  <c r="L301" i="3"/>
  <c r="L302" i="3"/>
  <c r="L303" i="3"/>
  <c r="L304" i="3"/>
  <c r="L305" i="3"/>
  <c r="L306" i="3"/>
  <c r="L307" i="3"/>
  <c r="L308" i="3"/>
  <c r="L309" i="3"/>
  <c r="L310" i="3"/>
  <c r="L311" i="3"/>
  <c r="L312" i="3"/>
  <c r="L313" i="3"/>
  <c r="L314" i="3"/>
  <c r="L315" i="3"/>
  <c r="L316" i="3"/>
  <c r="L317" i="3"/>
  <c r="L318" i="3"/>
  <c r="L319" i="3"/>
  <c r="L320" i="3"/>
  <c r="L321" i="3"/>
  <c r="L322" i="3"/>
  <c r="L323" i="3"/>
  <c r="L324" i="3"/>
  <c r="L325" i="3"/>
  <c r="L326" i="3"/>
  <c r="L327" i="3"/>
  <c r="L328" i="3"/>
  <c r="L329" i="3"/>
  <c r="L330" i="3"/>
  <c r="L331" i="3"/>
  <c r="L332" i="3"/>
  <c r="L333" i="3"/>
  <c r="L334" i="3"/>
  <c r="L335" i="3"/>
  <c r="L336" i="3"/>
  <c r="L337" i="3"/>
  <c r="L338" i="3"/>
  <c r="L339" i="3"/>
  <c r="L340" i="3"/>
  <c r="L341" i="3"/>
  <c r="L342" i="3"/>
  <c r="L343" i="3"/>
  <c r="L6" i="3"/>
  <c r="L5" i="3"/>
  <c r="L4" i="3"/>
  <c r="L3" i="3"/>
  <c r="L2" i="3"/>
  <c r="G29" i="236" a="1"/>
  <c r="G29" i="236" s="1"/>
  <c r="CJ24" i="323"/>
  <c r="CJ24" i="318"/>
  <c r="CJ24" i="313"/>
  <c r="CJ28" i="277"/>
  <c r="CJ28" i="269"/>
  <c r="CJ28" i="261" a="1"/>
  <c r="CJ28" i="261" s="1"/>
  <c r="CJ28" i="253"/>
  <c r="CJ28" i="245"/>
  <c r="CJ28" i="221"/>
  <c r="CJ28" i="213"/>
  <c r="CJ28" i="205"/>
  <c r="CJ28" i="197"/>
  <c r="CJ28" i="189"/>
  <c r="CJ28" i="181"/>
  <c r="CJ28" i="173"/>
  <c r="CJ28" i="165"/>
  <c r="CJ28" i="157"/>
  <c r="CJ28" i="149" a="1"/>
  <c r="CJ28" i="149" s="1"/>
  <c r="CJ28" i="140"/>
  <c r="CJ28" i="132"/>
  <c r="CJ28" i="124"/>
  <c r="CJ28" i="116"/>
  <c r="CJ28" i="108"/>
  <c r="CJ28" i="100"/>
  <c r="CJ28" i="92"/>
  <c r="CJ28" i="84"/>
  <c r="CJ28" i="76"/>
  <c r="CJ28" i="68"/>
  <c r="CJ28" i="60"/>
  <c r="CJ28" i="52"/>
  <c r="CJ28" i="44"/>
  <c r="CJ32" i="30"/>
  <c r="CJ34" i="15"/>
  <c r="A16" i="341" a="1"/>
  <c r="A16" i="341" s="1"/>
  <c r="A16" i="336" a="1"/>
  <c r="A16" i="336" s="1"/>
  <c r="A16" i="323" a="1"/>
  <c r="A16" i="323" s="1"/>
  <c r="A16" i="318" a="1"/>
  <c r="A16" i="318" s="1"/>
  <c r="A16" i="313" a="1"/>
  <c r="A16" i="313" s="1"/>
  <c r="A16" i="308" a="1"/>
  <c r="A16" i="308" s="1"/>
  <c r="A16" i="300" a="1"/>
  <c r="A16" i="300" s="1"/>
  <c r="A16" i="295" a="1"/>
  <c r="A16" i="295" s="1"/>
  <c r="A16" i="290" a="1"/>
  <c r="A16" i="290" s="1"/>
  <c r="A16" i="285" a="1"/>
  <c r="A16" i="285" s="1"/>
  <c r="A16" i="277" a="1"/>
  <c r="A16" i="277" s="1"/>
  <c r="A16" i="269" a="1"/>
  <c r="A16" i="269" s="1"/>
  <c r="A16" i="261" a="1"/>
  <c r="A16" i="261" s="1"/>
  <c r="A16" i="253" a="1"/>
  <c r="A16" i="253" s="1"/>
  <c r="A16" i="245" a="1"/>
  <c r="A16" i="245" s="1"/>
  <c r="A16" i="237" a="1"/>
  <c r="A16" i="237" s="1"/>
  <c r="A16" i="229" a="1"/>
  <c r="A16" i="229" s="1"/>
  <c r="A16" i="221" a="1"/>
  <c r="A16" i="221" s="1"/>
  <c r="A16" i="213" a="1"/>
  <c r="A16" i="213" s="1"/>
  <c r="A16" i="205" a="1"/>
  <c r="A16" i="205" s="1"/>
  <c r="A16" i="197" a="1"/>
  <c r="A16" i="197" s="1"/>
  <c r="A16" i="189" a="1"/>
  <c r="A16" i="189" s="1"/>
  <c r="A16" i="181" a="1"/>
  <c r="A16" i="181" s="1"/>
  <c r="A16" i="173" a="1"/>
  <c r="A16" i="173" s="1"/>
  <c r="A16" i="165" a="1"/>
  <c r="A16" i="165" s="1"/>
  <c r="A16" i="157" a="1"/>
  <c r="A16" i="157" s="1"/>
  <c r="A16" i="149" a="1"/>
  <c r="A16" i="149" s="1"/>
  <c r="A16" i="140" a="1"/>
  <c r="A16" i="140" s="1"/>
  <c r="A16" i="132" a="1"/>
  <c r="A16" i="132" s="1"/>
  <c r="A16" i="124" a="1"/>
  <c r="A16" i="124" s="1"/>
  <c r="A16" i="116" a="1"/>
  <c r="A16" i="116" s="1"/>
  <c r="A16" i="108" a="1"/>
  <c r="A16" i="108" s="1"/>
  <c r="A16" i="100" a="1"/>
  <c r="A16" i="100" s="1"/>
  <c r="A16" i="92" a="1"/>
  <c r="A16" i="92" s="1"/>
  <c r="A16" i="84" a="1"/>
  <c r="A16" i="84" s="1"/>
  <c r="A16" i="76" a="1"/>
  <c r="A16" i="76" s="1"/>
  <c r="A16" i="68" a="1"/>
  <c r="A16" i="68" s="1"/>
  <c r="A16" i="60" a="1"/>
  <c r="A16" i="60" s="1"/>
  <c r="A16" i="52" a="1"/>
  <c r="A16" i="52" s="1"/>
  <c r="A16" i="44" a="1"/>
  <c r="A16" i="44" s="1"/>
  <c r="A16" i="30" a="1"/>
  <c r="A16" i="30" s="1"/>
  <c r="A16" i="15" a="1"/>
  <c r="A16" i="15" s="1"/>
  <c r="G6" i="349"/>
  <c r="W16" i="348"/>
  <c r="W15" i="348"/>
  <c r="M10" i="348"/>
  <c r="M8" i="348"/>
  <c r="H8" i="348"/>
  <c r="M6" i="348"/>
  <c r="G6" i="347"/>
  <c r="W16" i="346"/>
  <c r="W15" i="346"/>
  <c r="M11" i="346"/>
  <c r="M9" i="346"/>
  <c r="M7" i="346"/>
  <c r="A18" i="341" l="1" a="1"/>
  <c r="A18" i="341" s="1"/>
  <c r="A18" i="336" a="1"/>
  <c r="A18" i="336" s="1"/>
  <c r="A18" i="323" a="1"/>
  <c r="A18" i="323" s="1"/>
  <c r="A18" i="318" a="1"/>
  <c r="A18" i="318" s="1"/>
  <c r="A18" i="313" a="1"/>
  <c r="A18" i="313" s="1"/>
  <c r="A18" i="308" a="1"/>
  <c r="A18" i="308" s="1"/>
  <c r="A18" i="300" a="1"/>
  <c r="A18" i="300" s="1"/>
  <c r="A18" i="295" a="1"/>
  <c r="A18" i="295" s="1"/>
  <c r="A18" i="290" a="1"/>
  <c r="A18" i="290" s="1"/>
  <c r="A18" i="285" a="1"/>
  <c r="A18" i="285" s="1"/>
  <c r="A18" i="277" a="1"/>
  <c r="A18" i="277" s="1"/>
  <c r="A18" i="269" a="1"/>
  <c r="A18" i="269" s="1"/>
  <c r="A18" i="261" a="1"/>
  <c r="A18" i="261" s="1"/>
  <c r="A18" i="253" a="1"/>
  <c r="A18" i="253" s="1"/>
  <c r="A18" i="245" a="1"/>
  <c r="A18" i="245" s="1"/>
  <c r="A18" i="237" a="1"/>
  <c r="A18" i="237" s="1"/>
  <c r="A18" i="229" a="1"/>
  <c r="A18" i="229" s="1"/>
  <c r="A18" i="221" a="1"/>
  <c r="A18" i="221" s="1"/>
  <c r="A18" i="213" a="1"/>
  <c r="A18" i="213" s="1"/>
  <c r="A18" i="205" a="1"/>
  <c r="A18" i="205" s="1"/>
  <c r="A18" i="197" a="1"/>
  <c r="A18" i="197" s="1"/>
  <c r="A18" i="189" a="1"/>
  <c r="A18" i="189" s="1"/>
  <c r="A18" i="181" a="1"/>
  <c r="A18" i="181" s="1"/>
  <c r="A18" i="173" a="1"/>
  <c r="A18" i="173" s="1"/>
  <c r="A18" i="165" a="1"/>
  <c r="A18" i="165" s="1"/>
  <c r="A18" i="157" a="1"/>
  <c r="A18" i="157" s="1"/>
  <c r="A18" i="149" a="1"/>
  <c r="A18" i="149" s="1"/>
  <c r="A18" i="140" a="1"/>
  <c r="A18" i="140" s="1"/>
  <c r="A18" i="132" a="1"/>
  <c r="A18" i="132" s="1"/>
  <c r="A18" i="124" a="1"/>
  <c r="A18" i="124" s="1"/>
  <c r="A18" i="116" a="1"/>
  <c r="A18" i="116" s="1"/>
  <c r="A18" i="108" a="1"/>
  <c r="A18" i="108" s="1"/>
  <c r="A18" i="100" a="1"/>
  <c r="A18" i="100" s="1"/>
  <c r="A18" i="92" a="1"/>
  <c r="A18" i="92" s="1"/>
  <c r="A18" i="84" a="1"/>
  <c r="A18" i="84" s="1"/>
  <c r="A18" i="76" a="1"/>
  <c r="A18" i="76" s="1"/>
  <c r="A18" i="68" a="1"/>
  <c r="A18" i="68" s="1"/>
  <c r="A18" i="60" a="1"/>
  <c r="A18" i="60" s="1"/>
  <c r="A18" i="52" a="1"/>
  <c r="A18" i="52" s="1"/>
  <c r="A18" i="44" a="1"/>
  <c r="A18" i="44" s="1"/>
  <c r="A18" i="30" a="1"/>
  <c r="A18" i="30" s="1"/>
  <c r="A18" i="15" a="1"/>
  <c r="A18" i="15" s="1"/>
  <c r="B5" i="9" l="1"/>
  <c r="B6" i="9"/>
  <c r="D296" i="11" l="1"/>
  <c r="D148" i="11"/>
  <c r="D74" i="11"/>
  <c r="D148" i="10"/>
  <c r="D74" i="10"/>
  <c r="D222" i="10"/>
  <c r="B87" i="9"/>
  <c r="B86" i="9"/>
  <c r="B85" i="9"/>
  <c r="B84" i="9"/>
  <c r="B83" i="9"/>
  <c r="B82" i="9"/>
  <c r="B81" i="9"/>
  <c r="B13" i="9"/>
  <c r="B12" i="9"/>
  <c r="B11" i="9"/>
  <c r="AC11" i="13" s="1"/>
  <c r="B10" i="9"/>
  <c r="B9" i="9"/>
  <c r="B8" i="9"/>
  <c r="B7" i="9"/>
  <c r="AC9" i="13"/>
  <c r="AC10" i="13"/>
  <c r="B4" i="9"/>
  <c r="B3" i="9"/>
  <c r="B2" i="9"/>
  <c r="D298" i="11"/>
  <c r="D299" i="11"/>
  <c r="D300" i="11"/>
  <c r="D301" i="11"/>
  <c r="D302" i="11"/>
  <c r="D303" i="11"/>
  <c r="D304" i="11"/>
  <c r="D305" i="11"/>
  <c r="D306" i="11"/>
  <c r="D307" i="11"/>
  <c r="D308" i="11"/>
  <c r="D309" i="11"/>
  <c r="D310" i="11"/>
  <c r="D311" i="11"/>
  <c r="D312" i="11"/>
  <c r="D313" i="11"/>
  <c r="D314" i="11"/>
  <c r="D315" i="11"/>
  <c r="D316" i="11"/>
  <c r="D317" i="11"/>
  <c r="D318" i="11"/>
  <c r="D319" i="11"/>
  <c r="D320" i="11"/>
  <c r="D321" i="11"/>
  <c r="D322" i="11"/>
  <c r="D323" i="11"/>
  <c r="D324" i="11"/>
  <c r="D325" i="11"/>
  <c r="D326" i="11"/>
  <c r="D327" i="11"/>
  <c r="D328" i="11"/>
  <c r="D329" i="11"/>
  <c r="D330" i="11"/>
  <c r="D331" i="11"/>
  <c r="D332" i="11"/>
  <c r="D333" i="11"/>
  <c r="D334" i="11"/>
  <c r="D335" i="11"/>
  <c r="D336" i="11"/>
  <c r="D337" i="11"/>
  <c r="D338" i="11"/>
  <c r="D339" i="11"/>
  <c r="D340" i="11"/>
  <c r="D341" i="11"/>
  <c r="D342" i="11"/>
  <c r="D343" i="11"/>
  <c r="D344" i="11"/>
  <c r="D345" i="11"/>
  <c r="D346" i="11"/>
  <c r="D347" i="11"/>
  <c r="D348" i="11"/>
  <c r="D349" i="11"/>
  <c r="D350" i="11"/>
  <c r="D351" i="11"/>
  <c r="D352" i="11"/>
  <c r="D353" i="11"/>
  <c r="D354" i="11"/>
  <c r="D355" i="11"/>
  <c r="D356" i="11"/>
  <c r="D357" i="11"/>
  <c r="D358" i="11"/>
  <c r="D359" i="11"/>
  <c r="D360" i="11"/>
  <c r="D361" i="11"/>
  <c r="D362" i="11"/>
  <c r="D363" i="11"/>
  <c r="D364" i="11"/>
  <c r="D150" i="11" l="1"/>
  <c r="D151" i="11"/>
  <c r="D152" i="11"/>
  <c r="D153" i="11"/>
  <c r="D154" i="11"/>
  <c r="D155" i="11"/>
  <c r="D156" i="11"/>
  <c r="D157" i="11"/>
  <c r="D158" i="11"/>
  <c r="D159" i="11"/>
  <c r="D160" i="11"/>
  <c r="D161" i="11"/>
  <c r="D162" i="11"/>
  <c r="D163" i="11"/>
  <c r="D164" i="11"/>
  <c r="D165" i="11"/>
  <c r="D166" i="11"/>
  <c r="D167" i="11"/>
  <c r="D168" i="11"/>
  <c r="D169" i="11"/>
  <c r="D170" i="11"/>
  <c r="D171" i="11"/>
  <c r="D172" i="11"/>
  <c r="D173" i="11"/>
  <c r="D174" i="11"/>
  <c r="D175" i="11"/>
  <c r="D176" i="11"/>
  <c r="D177" i="11"/>
  <c r="D178" i="11"/>
  <c r="D179" i="11"/>
  <c r="D180" i="11"/>
  <c r="D181" i="11"/>
  <c r="D182" i="11"/>
  <c r="D183" i="11"/>
  <c r="D184" i="11"/>
  <c r="D185" i="11"/>
  <c r="D186" i="11"/>
  <c r="D187" i="11"/>
  <c r="D188" i="11"/>
  <c r="D189" i="11"/>
  <c r="D190" i="11"/>
  <c r="D191" i="11"/>
  <c r="D192" i="11"/>
  <c r="D193" i="11"/>
  <c r="D194" i="11"/>
  <c r="D195" i="11"/>
  <c r="D196" i="11"/>
  <c r="D197" i="11"/>
  <c r="D198" i="11"/>
  <c r="D199" i="11"/>
  <c r="D200" i="11"/>
  <c r="D201" i="11"/>
  <c r="D202" i="11"/>
  <c r="D203" i="11"/>
  <c r="D204" i="11"/>
  <c r="D205" i="11"/>
  <c r="D206" i="11"/>
  <c r="D207" i="11"/>
  <c r="D208" i="11"/>
  <c r="D209" i="11"/>
  <c r="D210" i="11"/>
  <c r="D211" i="11"/>
  <c r="D212" i="11"/>
  <c r="D213" i="11"/>
  <c r="D214" i="11"/>
  <c r="D215" i="11"/>
  <c r="D216" i="11"/>
  <c r="D290" i="10"/>
  <c r="D289" i="10"/>
  <c r="D286" i="10"/>
  <c r="D285" i="10"/>
  <c r="D284" i="10"/>
  <c r="D283" i="10"/>
  <c r="D282" i="10"/>
  <c r="D281" i="10"/>
  <c r="D280" i="10"/>
  <c r="D279" i="10"/>
  <c r="D278" i="10"/>
  <c r="D277" i="10"/>
  <c r="D273" i="10"/>
  <c r="D271" i="10"/>
  <c r="D268" i="10"/>
  <c r="D265" i="10"/>
  <c r="D264" i="10"/>
  <c r="D263" i="10"/>
  <c r="D258" i="10"/>
  <c r="D253" i="10"/>
  <c r="D252" i="10"/>
  <c r="D237" i="10"/>
  <c r="D236" i="10"/>
  <c r="D230" i="10"/>
  <c r="D226" i="10"/>
  <c r="T2" i="9" l="1" a="1"/>
  <c r="T2" i="9" s="1"/>
  <c r="X2" i="9" a="1"/>
  <c r="X2" i="9" s="1"/>
  <c r="B20" i="17"/>
  <c r="B19" i="17"/>
  <c r="B18" i="17"/>
  <c r="B17" i="17"/>
  <c r="AQ19" i="13"/>
  <c r="D225" i="10" s="1"/>
  <c r="AQ89" i="13"/>
  <c r="D287" i="10" s="1"/>
  <c r="AQ76" i="13"/>
  <c r="D276" i="10" s="1"/>
  <c r="AQ75" i="13"/>
  <c r="D275" i="10" s="1"/>
  <c r="AQ74" i="13"/>
  <c r="D274" i="10" s="1"/>
  <c r="AQ71" i="13"/>
  <c r="D272" i="10" s="1"/>
  <c r="AQ65" i="13"/>
  <c r="D266" i="10" s="1"/>
  <c r="AQ69" i="13"/>
  <c r="D270" i="10" s="1"/>
  <c r="AQ68" i="13"/>
  <c r="D269" i="10" s="1"/>
  <c r="AQ66" i="13"/>
  <c r="D267" i="10" s="1"/>
  <c r="AQ61" i="13"/>
  <c r="D262" i="10" s="1"/>
  <c r="AQ60" i="13"/>
  <c r="D261" i="10" s="1"/>
  <c r="AQ59" i="13"/>
  <c r="D260" i="10" s="1"/>
  <c r="AQ58" i="13"/>
  <c r="D259" i="10" s="1"/>
  <c r="AQ55" i="13"/>
  <c r="D257" i="10" s="1"/>
  <c r="AQ54" i="13"/>
  <c r="D256" i="10" s="1"/>
  <c r="AQ53" i="13"/>
  <c r="D255" i="10" s="1"/>
  <c r="AQ52" i="13"/>
  <c r="D254" i="10" s="1"/>
  <c r="AQ48" i="13"/>
  <c r="D251" i="10" s="1"/>
  <c r="AQ47" i="13"/>
  <c r="D250" i="10" s="1"/>
  <c r="AQ46" i="13"/>
  <c r="D249" i="10" s="1"/>
  <c r="AQ45" i="13"/>
  <c r="D248" i="10" s="1"/>
  <c r="AQ44" i="13"/>
  <c r="D247" i="10" s="1"/>
  <c r="AQ43" i="13"/>
  <c r="D246" i="10" s="1"/>
  <c r="AQ42" i="13"/>
  <c r="D245" i="10" s="1"/>
  <c r="AQ41" i="13"/>
  <c r="D244" i="10" s="1"/>
  <c r="AQ40" i="13"/>
  <c r="D243" i="10" s="1"/>
  <c r="AQ39" i="13"/>
  <c r="D242" i="10" s="1"/>
  <c r="AQ38" i="13"/>
  <c r="D241" i="10" s="1"/>
  <c r="AQ37" i="13"/>
  <c r="D240" i="10" s="1"/>
  <c r="AQ36" i="13"/>
  <c r="D239" i="10" s="1"/>
  <c r="AQ34" i="13"/>
  <c r="D238" i="10" s="1"/>
  <c r="AQ31" i="13"/>
  <c r="D235" i="10" s="1"/>
  <c r="AQ30" i="13"/>
  <c r="D234" i="10" s="1"/>
  <c r="AQ29" i="13"/>
  <c r="D233" i="10" s="1"/>
  <c r="AQ28" i="13"/>
  <c r="D232" i="10" s="1"/>
  <c r="AQ27" i="13"/>
  <c r="D231" i="10" s="1"/>
  <c r="AQ24" i="13"/>
  <c r="D229" i="10" s="1"/>
  <c r="AQ23" i="13"/>
  <c r="D228" i="10" s="1"/>
  <c r="AQ22" i="13"/>
  <c r="D227" i="10" s="1"/>
  <c r="AQ90" i="13"/>
  <c r="D288" i="10" s="1"/>
  <c r="AQ18" i="13"/>
  <c r="D224" i="10" s="1"/>
  <c r="G9" i="30"/>
  <c r="P13" i="3" l="1"/>
  <c r="P343" i="3"/>
  <c r="P342" i="3"/>
  <c r="P341" i="3"/>
  <c r="P340" i="3"/>
  <c r="P339" i="3"/>
  <c r="P338" i="3"/>
  <c r="P337" i="3"/>
  <c r="P336" i="3"/>
  <c r="P335" i="3"/>
  <c r="P334" i="3"/>
  <c r="P333" i="3"/>
  <c r="P332" i="3"/>
  <c r="P331" i="3"/>
  <c r="P330" i="3"/>
  <c r="P329" i="3"/>
  <c r="P328" i="3"/>
  <c r="P327" i="3"/>
  <c r="P326" i="3"/>
  <c r="P325" i="3"/>
  <c r="P324" i="3"/>
  <c r="P323" i="3"/>
  <c r="P322" i="3"/>
  <c r="P321" i="3"/>
  <c r="P320" i="3"/>
  <c r="P319" i="3"/>
  <c r="P318" i="3"/>
  <c r="P317" i="3"/>
  <c r="P316" i="3"/>
  <c r="P315" i="3"/>
  <c r="P314" i="3"/>
  <c r="P313" i="3"/>
  <c r="P312" i="3"/>
  <c r="P311" i="3"/>
  <c r="P310" i="3"/>
  <c r="P309" i="3"/>
  <c r="P308" i="3"/>
  <c r="P307" i="3"/>
  <c r="P306" i="3"/>
  <c r="P305" i="3"/>
  <c r="P304" i="3"/>
  <c r="P303" i="3"/>
  <c r="P302" i="3"/>
  <c r="P301" i="3"/>
  <c r="P300" i="3"/>
  <c r="P299" i="3"/>
  <c r="P298" i="3"/>
  <c r="P297" i="3"/>
  <c r="P296" i="3"/>
  <c r="P295" i="3"/>
  <c r="P294" i="3"/>
  <c r="P293" i="3"/>
  <c r="P292" i="3"/>
  <c r="P291" i="3"/>
  <c r="P290" i="3"/>
  <c r="P289" i="3"/>
  <c r="P288" i="3"/>
  <c r="P287" i="3"/>
  <c r="P286" i="3"/>
  <c r="P285" i="3"/>
  <c r="P284" i="3"/>
  <c r="P283" i="3"/>
  <c r="P282" i="3"/>
  <c r="P281" i="3"/>
  <c r="P280" i="3"/>
  <c r="P279" i="3"/>
  <c r="P278" i="3"/>
  <c r="P277" i="3"/>
  <c r="P276" i="3"/>
  <c r="P275" i="3"/>
  <c r="P274" i="3"/>
  <c r="P273" i="3"/>
  <c r="P272" i="3"/>
  <c r="P271" i="3"/>
  <c r="P270" i="3"/>
  <c r="P269" i="3"/>
  <c r="P268" i="3"/>
  <c r="P267" i="3"/>
  <c r="P266" i="3"/>
  <c r="P265" i="3"/>
  <c r="P264" i="3"/>
  <c r="P263" i="3"/>
  <c r="P262" i="3"/>
  <c r="P261" i="3"/>
  <c r="P260" i="3"/>
  <c r="P259" i="3"/>
  <c r="P258" i="3"/>
  <c r="P257" i="3"/>
  <c r="P256" i="3"/>
  <c r="P255" i="3"/>
  <c r="P254" i="3"/>
  <c r="P253" i="3"/>
  <c r="P252" i="3"/>
  <c r="P251" i="3"/>
  <c r="P250" i="3"/>
  <c r="P249" i="3"/>
  <c r="P248" i="3"/>
  <c r="P247" i="3"/>
  <c r="P246" i="3"/>
  <c r="P245" i="3"/>
  <c r="P244" i="3"/>
  <c r="P243" i="3"/>
  <c r="P242" i="3"/>
  <c r="P241" i="3"/>
  <c r="P240" i="3"/>
  <c r="P239" i="3"/>
  <c r="P238" i="3"/>
  <c r="P237" i="3"/>
  <c r="P236" i="3"/>
  <c r="P235" i="3"/>
  <c r="P234" i="3"/>
  <c r="P233" i="3"/>
  <c r="P232" i="3"/>
  <c r="P231" i="3"/>
  <c r="P230" i="3"/>
  <c r="P229" i="3"/>
  <c r="P228" i="3"/>
  <c r="P227" i="3"/>
  <c r="P226" i="3"/>
  <c r="P225" i="3"/>
  <c r="P224" i="3"/>
  <c r="P223" i="3"/>
  <c r="P222" i="3"/>
  <c r="P221" i="3"/>
  <c r="P220" i="3"/>
  <c r="P219" i="3"/>
  <c r="P218" i="3"/>
  <c r="P217" i="3"/>
  <c r="P216" i="3"/>
  <c r="P215" i="3"/>
  <c r="P214" i="3"/>
  <c r="P213" i="3"/>
  <c r="P212" i="3"/>
  <c r="P211" i="3"/>
  <c r="P210" i="3"/>
  <c r="P209" i="3"/>
  <c r="P208" i="3"/>
  <c r="P207" i="3"/>
  <c r="P206" i="3"/>
  <c r="P205" i="3"/>
  <c r="P204" i="3"/>
  <c r="P203" i="3"/>
  <c r="P202" i="3"/>
  <c r="P201" i="3"/>
  <c r="P200" i="3"/>
  <c r="P199" i="3"/>
  <c r="P198" i="3"/>
  <c r="P197" i="3"/>
  <c r="P196" i="3"/>
  <c r="P195" i="3"/>
  <c r="P194" i="3"/>
  <c r="P193" i="3"/>
  <c r="P192" i="3"/>
  <c r="P191" i="3"/>
  <c r="P190" i="3"/>
  <c r="P189" i="3"/>
  <c r="P188" i="3"/>
  <c r="P187" i="3"/>
  <c r="P186" i="3"/>
  <c r="P185" i="3"/>
  <c r="P184" i="3"/>
  <c r="P183" i="3"/>
  <c r="P182" i="3"/>
  <c r="P181" i="3"/>
  <c r="P180" i="3"/>
  <c r="P179" i="3"/>
  <c r="P178" i="3"/>
  <c r="P177" i="3"/>
  <c r="P176" i="3"/>
  <c r="P175" i="3"/>
  <c r="P174" i="3"/>
  <c r="P173" i="3"/>
  <c r="P172" i="3"/>
  <c r="P171" i="3"/>
  <c r="P170" i="3"/>
  <c r="P169" i="3"/>
  <c r="P168" i="3"/>
  <c r="P167" i="3"/>
  <c r="P166" i="3"/>
  <c r="P165" i="3"/>
  <c r="P164" i="3"/>
  <c r="P163" i="3"/>
  <c r="P162" i="3"/>
  <c r="P161" i="3"/>
  <c r="P160" i="3"/>
  <c r="P159" i="3"/>
  <c r="P158" i="3"/>
  <c r="P157" i="3"/>
  <c r="P156" i="3"/>
  <c r="P155" i="3"/>
  <c r="P154" i="3"/>
  <c r="P153" i="3"/>
  <c r="P152" i="3"/>
  <c r="P151" i="3"/>
  <c r="P150" i="3"/>
  <c r="P149" i="3"/>
  <c r="P148" i="3"/>
  <c r="P147" i="3"/>
  <c r="P146" i="3"/>
  <c r="P145" i="3"/>
  <c r="P144" i="3"/>
  <c r="P143" i="3"/>
  <c r="P142" i="3"/>
  <c r="P141" i="3"/>
  <c r="P140" i="3"/>
  <c r="P139" i="3"/>
  <c r="P138" i="3"/>
  <c r="P137" i="3"/>
  <c r="P136" i="3"/>
  <c r="P135" i="3"/>
  <c r="P134" i="3"/>
  <c r="P133" i="3"/>
  <c r="P132" i="3"/>
  <c r="P131" i="3"/>
  <c r="P130" i="3"/>
  <c r="P129" i="3"/>
  <c r="P128" i="3"/>
  <c r="P127" i="3"/>
  <c r="P126" i="3"/>
  <c r="P125" i="3"/>
  <c r="P124" i="3"/>
  <c r="P123" i="3"/>
  <c r="P122" i="3"/>
  <c r="P121" i="3"/>
  <c r="P120" i="3"/>
  <c r="P119" i="3"/>
  <c r="P118" i="3"/>
  <c r="P117" i="3"/>
  <c r="P116" i="3"/>
  <c r="P115" i="3"/>
  <c r="P114" i="3"/>
  <c r="P113" i="3"/>
  <c r="P112" i="3"/>
  <c r="P111" i="3"/>
  <c r="P110" i="3"/>
  <c r="P109" i="3"/>
  <c r="P108" i="3"/>
  <c r="P107" i="3"/>
  <c r="P106" i="3"/>
  <c r="P105" i="3"/>
  <c r="P104" i="3"/>
  <c r="P103" i="3"/>
  <c r="P102" i="3"/>
  <c r="P101" i="3"/>
  <c r="P100" i="3"/>
  <c r="P99" i="3"/>
  <c r="P98" i="3"/>
  <c r="P97" i="3"/>
  <c r="P96" i="3"/>
  <c r="P95" i="3"/>
  <c r="P94" i="3"/>
  <c r="P93" i="3"/>
  <c r="P92" i="3"/>
  <c r="P91" i="3"/>
  <c r="P90" i="3"/>
  <c r="P89" i="3"/>
  <c r="P88" i="3"/>
  <c r="P87" i="3"/>
  <c r="P86" i="3"/>
  <c r="P85" i="3"/>
  <c r="P84" i="3"/>
  <c r="P83" i="3"/>
  <c r="P82" i="3"/>
  <c r="P81" i="3"/>
  <c r="P80" i="3"/>
  <c r="P79" i="3"/>
  <c r="P78" i="3"/>
  <c r="P77" i="3"/>
  <c r="P76" i="3"/>
  <c r="P75" i="3"/>
  <c r="P74" i="3"/>
  <c r="P73" i="3"/>
  <c r="P72" i="3"/>
  <c r="P71" i="3"/>
  <c r="P70" i="3"/>
  <c r="P69" i="3"/>
  <c r="P68" i="3"/>
  <c r="P67" i="3"/>
  <c r="P66" i="3"/>
  <c r="P65" i="3"/>
  <c r="P64" i="3"/>
  <c r="P63" i="3"/>
  <c r="P62" i="3"/>
  <c r="P61" i="3"/>
  <c r="P60" i="3"/>
  <c r="P59" i="3"/>
  <c r="P58" i="3"/>
  <c r="P57" i="3"/>
  <c r="P56" i="3"/>
  <c r="P55" i="3"/>
  <c r="P54" i="3"/>
  <c r="P53" i="3"/>
  <c r="P52" i="3"/>
  <c r="P51" i="3"/>
  <c r="P50" i="3"/>
  <c r="P49" i="3"/>
  <c r="P48" i="3"/>
  <c r="P47" i="3"/>
  <c r="P46" i="3"/>
  <c r="P45" i="3"/>
  <c r="P44" i="3"/>
  <c r="P43" i="3"/>
  <c r="P42" i="3"/>
  <c r="P41" i="3"/>
  <c r="P40" i="3"/>
  <c r="P39" i="3"/>
  <c r="P38" i="3"/>
  <c r="P37" i="3"/>
  <c r="P36" i="3"/>
  <c r="P35" i="3"/>
  <c r="P34" i="3"/>
  <c r="P33" i="3"/>
  <c r="P32" i="3"/>
  <c r="P31" i="3"/>
  <c r="P30" i="3"/>
  <c r="P29" i="3"/>
  <c r="P28" i="3"/>
  <c r="P27" i="3"/>
  <c r="P26" i="3"/>
  <c r="P25" i="3"/>
  <c r="P24" i="3"/>
  <c r="P23" i="3"/>
  <c r="P22" i="3"/>
  <c r="P21" i="3"/>
  <c r="P20" i="3"/>
  <c r="P19" i="3"/>
  <c r="P18" i="3"/>
  <c r="P17" i="3"/>
  <c r="P16" i="3"/>
  <c r="P15" i="3"/>
  <c r="P14" i="3"/>
  <c r="P12" i="3"/>
  <c r="P11" i="3"/>
  <c r="P10" i="3"/>
  <c r="P9" i="3"/>
  <c r="P8" i="3"/>
  <c r="P7" i="3"/>
  <c r="P6" i="3"/>
  <c r="P5" i="3"/>
  <c r="P4" i="3"/>
  <c r="P3" i="3"/>
  <c r="P2" i="3"/>
  <c r="R343" i="3"/>
  <c r="R342" i="3"/>
  <c r="R341" i="3"/>
  <c r="R340" i="3"/>
  <c r="R339" i="3"/>
  <c r="R338" i="3"/>
  <c r="R337" i="3"/>
  <c r="R336" i="3"/>
  <c r="R335" i="3"/>
  <c r="R334" i="3"/>
  <c r="R333" i="3"/>
  <c r="R332" i="3"/>
  <c r="R331" i="3"/>
  <c r="R330" i="3"/>
  <c r="R329" i="3"/>
  <c r="R328" i="3"/>
  <c r="R327" i="3"/>
  <c r="R326" i="3"/>
  <c r="R325" i="3"/>
  <c r="R324" i="3"/>
  <c r="R323" i="3"/>
  <c r="R322" i="3"/>
  <c r="R321" i="3"/>
  <c r="R320" i="3"/>
  <c r="R319" i="3"/>
  <c r="R318" i="3"/>
  <c r="R317" i="3"/>
  <c r="R316" i="3"/>
  <c r="R315" i="3"/>
  <c r="R314" i="3"/>
  <c r="R313" i="3"/>
  <c r="R312" i="3"/>
  <c r="R311" i="3"/>
  <c r="R310" i="3"/>
  <c r="R309" i="3"/>
  <c r="R308" i="3"/>
  <c r="R307" i="3"/>
  <c r="R306" i="3"/>
  <c r="R305" i="3"/>
  <c r="R304" i="3"/>
  <c r="R303" i="3"/>
  <c r="R302" i="3"/>
  <c r="R301" i="3"/>
  <c r="R300" i="3"/>
  <c r="R299" i="3"/>
  <c r="R298" i="3"/>
  <c r="R297" i="3"/>
  <c r="R296" i="3"/>
  <c r="R295" i="3"/>
  <c r="R294" i="3"/>
  <c r="R293" i="3"/>
  <c r="R292" i="3"/>
  <c r="R291" i="3"/>
  <c r="R290" i="3"/>
  <c r="R289" i="3"/>
  <c r="R288" i="3"/>
  <c r="R287" i="3"/>
  <c r="R286" i="3"/>
  <c r="R285" i="3"/>
  <c r="R284" i="3"/>
  <c r="R283" i="3"/>
  <c r="R282" i="3"/>
  <c r="R281" i="3"/>
  <c r="R280" i="3"/>
  <c r="R279" i="3"/>
  <c r="R278" i="3"/>
  <c r="R277" i="3"/>
  <c r="R276" i="3"/>
  <c r="R275" i="3"/>
  <c r="R274" i="3"/>
  <c r="R273" i="3"/>
  <c r="R272" i="3"/>
  <c r="R271" i="3"/>
  <c r="R270" i="3"/>
  <c r="R269" i="3"/>
  <c r="R268" i="3"/>
  <c r="R267" i="3"/>
  <c r="R266" i="3"/>
  <c r="R265" i="3"/>
  <c r="R264" i="3"/>
  <c r="R263" i="3"/>
  <c r="R262" i="3"/>
  <c r="R261" i="3"/>
  <c r="R260" i="3"/>
  <c r="R259" i="3"/>
  <c r="R258" i="3"/>
  <c r="R257" i="3"/>
  <c r="R256" i="3"/>
  <c r="R255" i="3"/>
  <c r="R254" i="3"/>
  <c r="R253" i="3"/>
  <c r="R252" i="3"/>
  <c r="R251" i="3"/>
  <c r="R250" i="3"/>
  <c r="R249" i="3"/>
  <c r="R248" i="3"/>
  <c r="R247" i="3"/>
  <c r="R246" i="3"/>
  <c r="R245" i="3"/>
  <c r="R244" i="3"/>
  <c r="R243" i="3"/>
  <c r="R242" i="3"/>
  <c r="R241" i="3"/>
  <c r="R240" i="3"/>
  <c r="R239" i="3"/>
  <c r="R238" i="3"/>
  <c r="R237" i="3"/>
  <c r="R236" i="3"/>
  <c r="R235" i="3"/>
  <c r="R234" i="3"/>
  <c r="R233" i="3"/>
  <c r="R232" i="3"/>
  <c r="R231" i="3"/>
  <c r="R230" i="3"/>
  <c r="R229" i="3"/>
  <c r="R228" i="3"/>
  <c r="R227" i="3"/>
  <c r="R226" i="3"/>
  <c r="R225" i="3"/>
  <c r="R224" i="3"/>
  <c r="R223" i="3"/>
  <c r="R222" i="3"/>
  <c r="R221" i="3"/>
  <c r="R220" i="3"/>
  <c r="R219" i="3"/>
  <c r="R218" i="3"/>
  <c r="R217" i="3"/>
  <c r="R216" i="3"/>
  <c r="R215" i="3"/>
  <c r="R214" i="3"/>
  <c r="R213" i="3"/>
  <c r="R212" i="3"/>
  <c r="R211" i="3"/>
  <c r="R210" i="3"/>
  <c r="R209" i="3"/>
  <c r="R208" i="3"/>
  <c r="R207" i="3"/>
  <c r="R206" i="3"/>
  <c r="R205" i="3"/>
  <c r="R204" i="3"/>
  <c r="R203" i="3"/>
  <c r="R202" i="3"/>
  <c r="R201" i="3"/>
  <c r="R200" i="3"/>
  <c r="R199" i="3"/>
  <c r="R198" i="3"/>
  <c r="R197" i="3"/>
  <c r="R196" i="3"/>
  <c r="R195" i="3"/>
  <c r="R194" i="3"/>
  <c r="R193" i="3"/>
  <c r="R192" i="3"/>
  <c r="R191" i="3"/>
  <c r="R190" i="3"/>
  <c r="R189" i="3"/>
  <c r="R188" i="3"/>
  <c r="R187" i="3"/>
  <c r="R186" i="3"/>
  <c r="R185" i="3"/>
  <c r="R184" i="3"/>
  <c r="R183" i="3"/>
  <c r="R182" i="3"/>
  <c r="R181" i="3"/>
  <c r="R180" i="3"/>
  <c r="R179" i="3"/>
  <c r="R178" i="3"/>
  <c r="R177" i="3"/>
  <c r="R176" i="3"/>
  <c r="R175" i="3"/>
  <c r="R174" i="3"/>
  <c r="R173" i="3"/>
  <c r="R172" i="3"/>
  <c r="R171" i="3"/>
  <c r="R170" i="3"/>
  <c r="R169" i="3"/>
  <c r="R168" i="3"/>
  <c r="R167" i="3"/>
  <c r="R166" i="3"/>
  <c r="R165" i="3"/>
  <c r="R164" i="3"/>
  <c r="R163" i="3"/>
  <c r="R162" i="3"/>
  <c r="R161" i="3"/>
  <c r="R160" i="3"/>
  <c r="R159" i="3"/>
  <c r="R158" i="3"/>
  <c r="R157" i="3"/>
  <c r="R156" i="3"/>
  <c r="R155" i="3"/>
  <c r="R154" i="3"/>
  <c r="R153" i="3"/>
  <c r="R152" i="3"/>
  <c r="R151" i="3"/>
  <c r="R150" i="3"/>
  <c r="R149" i="3"/>
  <c r="R148" i="3"/>
  <c r="R147" i="3"/>
  <c r="R146" i="3"/>
  <c r="R145" i="3"/>
  <c r="R144" i="3"/>
  <c r="R143" i="3"/>
  <c r="R142" i="3"/>
  <c r="R141" i="3"/>
  <c r="R140" i="3"/>
  <c r="R139" i="3"/>
  <c r="R138" i="3"/>
  <c r="R137" i="3"/>
  <c r="R136" i="3"/>
  <c r="R135" i="3"/>
  <c r="R134" i="3"/>
  <c r="R133" i="3"/>
  <c r="R132" i="3"/>
  <c r="R131" i="3"/>
  <c r="R130" i="3"/>
  <c r="R129" i="3"/>
  <c r="R128" i="3"/>
  <c r="R127" i="3"/>
  <c r="R126" i="3"/>
  <c r="R125" i="3"/>
  <c r="R124" i="3"/>
  <c r="R123" i="3"/>
  <c r="R122" i="3"/>
  <c r="R121" i="3"/>
  <c r="R120" i="3"/>
  <c r="R119" i="3"/>
  <c r="R118" i="3"/>
  <c r="R117" i="3"/>
  <c r="R116" i="3"/>
  <c r="R115" i="3"/>
  <c r="R114" i="3"/>
  <c r="R113" i="3"/>
  <c r="R112" i="3"/>
  <c r="R111" i="3"/>
  <c r="R110" i="3"/>
  <c r="R109" i="3"/>
  <c r="R108" i="3"/>
  <c r="R107" i="3"/>
  <c r="R106" i="3"/>
  <c r="R105" i="3"/>
  <c r="R104" i="3"/>
  <c r="R103" i="3"/>
  <c r="R102" i="3"/>
  <c r="R101" i="3"/>
  <c r="R100" i="3"/>
  <c r="R99" i="3"/>
  <c r="R98" i="3"/>
  <c r="R97" i="3"/>
  <c r="R96" i="3"/>
  <c r="R95" i="3"/>
  <c r="R94" i="3"/>
  <c r="R93" i="3"/>
  <c r="R92" i="3"/>
  <c r="R91" i="3"/>
  <c r="R90" i="3"/>
  <c r="R89" i="3"/>
  <c r="R88" i="3"/>
  <c r="R87" i="3"/>
  <c r="R86" i="3"/>
  <c r="R85" i="3"/>
  <c r="R84" i="3"/>
  <c r="R83" i="3"/>
  <c r="R82" i="3"/>
  <c r="R81" i="3"/>
  <c r="R80" i="3"/>
  <c r="R79" i="3"/>
  <c r="R78" i="3"/>
  <c r="R77" i="3"/>
  <c r="R76" i="3"/>
  <c r="R75" i="3"/>
  <c r="R74" i="3"/>
  <c r="R73" i="3"/>
  <c r="R72" i="3"/>
  <c r="R71" i="3"/>
  <c r="R70" i="3"/>
  <c r="R69" i="3"/>
  <c r="R68" i="3"/>
  <c r="R67" i="3"/>
  <c r="R66" i="3"/>
  <c r="R65" i="3"/>
  <c r="R64" i="3"/>
  <c r="R63" i="3"/>
  <c r="R62" i="3"/>
  <c r="R61" i="3"/>
  <c r="R60" i="3"/>
  <c r="R59" i="3"/>
  <c r="R58" i="3"/>
  <c r="R57" i="3"/>
  <c r="R56" i="3"/>
  <c r="R55" i="3"/>
  <c r="R54" i="3"/>
  <c r="R53" i="3"/>
  <c r="R52" i="3"/>
  <c r="R51" i="3"/>
  <c r="R50" i="3"/>
  <c r="R49" i="3"/>
  <c r="R48" i="3"/>
  <c r="R47" i="3"/>
  <c r="R46" i="3"/>
  <c r="R45" i="3"/>
  <c r="R44" i="3"/>
  <c r="R43" i="3"/>
  <c r="R42" i="3"/>
  <c r="R41" i="3"/>
  <c r="R40" i="3"/>
  <c r="R39" i="3"/>
  <c r="R38" i="3"/>
  <c r="R37" i="3"/>
  <c r="R36" i="3"/>
  <c r="R35" i="3"/>
  <c r="R34" i="3"/>
  <c r="R33" i="3"/>
  <c r="R32" i="3"/>
  <c r="R31" i="3"/>
  <c r="R30" i="3"/>
  <c r="R29" i="3"/>
  <c r="R28" i="3"/>
  <c r="R27" i="3"/>
  <c r="R26" i="3"/>
  <c r="R25" i="3"/>
  <c r="R24" i="3"/>
  <c r="R23" i="3"/>
  <c r="R22" i="3"/>
  <c r="R21" i="3"/>
  <c r="T20" i="3"/>
  <c r="R20" i="3"/>
  <c r="T19" i="3"/>
  <c r="R19" i="3"/>
  <c r="T18" i="3"/>
  <c r="R18" i="3"/>
  <c r="T17" i="3"/>
  <c r="R17" i="3"/>
  <c r="T16" i="3"/>
  <c r="R16" i="3"/>
  <c r="T15" i="3"/>
  <c r="R15" i="3"/>
  <c r="T14" i="3"/>
  <c r="R14" i="3"/>
  <c r="T13" i="3"/>
  <c r="R13" i="3"/>
  <c r="B17" i="344"/>
  <c r="B16" i="344"/>
  <c r="B15" i="344"/>
  <c r="B14" i="344"/>
  <c r="B13" i="344"/>
  <c r="AF43" i="343"/>
  <c r="AZ34" i="343"/>
  <c r="AB21" i="341" s="1"/>
  <c r="B17" i="343"/>
  <c r="B16" i="343"/>
  <c r="B15" i="343"/>
  <c r="B14" i="343"/>
  <c r="B13" i="343"/>
  <c r="AN62" i="342"/>
  <c r="AT51" i="342"/>
  <c r="AB18" i="341" s="1"/>
  <c r="B17" i="342"/>
  <c r="B16" i="342"/>
  <c r="B15" i="342"/>
  <c r="B14" i="342"/>
  <c r="B13" i="342"/>
  <c r="AG77" i="341"/>
  <c r="B17" i="341"/>
  <c r="B16" i="341"/>
  <c r="B15" i="341"/>
  <c r="B14" i="341"/>
  <c r="B13" i="341"/>
  <c r="B17" i="340"/>
  <c r="B16" i="340"/>
  <c r="B15" i="340"/>
  <c r="B14" i="340"/>
  <c r="B13" i="340"/>
  <c r="G9" i="340"/>
  <c r="H18" i="341" s="1"/>
  <c r="H30" i="341" s="1"/>
  <c r="B17" i="339"/>
  <c r="B16" i="339"/>
  <c r="B15" i="339"/>
  <c r="B14" i="339"/>
  <c r="B13" i="339"/>
  <c r="AF35" i="338"/>
  <c r="AI26" i="338"/>
  <c r="AB21" i="336" s="1"/>
  <c r="B17" i="338"/>
  <c r="B16" i="338"/>
  <c r="B15" i="338"/>
  <c r="B14" i="338"/>
  <c r="B13" i="338"/>
  <c r="AN62" i="337"/>
  <c r="AT51" i="337"/>
  <c r="AB18" i="336" s="1"/>
  <c r="B17" i="337"/>
  <c r="B16" i="337"/>
  <c r="B15" i="337"/>
  <c r="B14" i="337"/>
  <c r="B13" i="337"/>
  <c r="AG77" i="336"/>
  <c r="B17" i="336"/>
  <c r="B16" i="336"/>
  <c r="B15" i="336"/>
  <c r="B14" i="336"/>
  <c r="B13" i="336"/>
  <c r="B17" i="335"/>
  <c r="B16" i="335"/>
  <c r="B15" i="335"/>
  <c r="B14" i="335"/>
  <c r="B13" i="335"/>
  <c r="G9" i="335"/>
  <c r="G18" i="335" s="1"/>
  <c r="AI44" i="334"/>
  <c r="AG87" i="13" s="1"/>
  <c r="BK87" i="13" s="1"/>
  <c r="G536" i="4" s="1"/>
  <c r="AC44" i="334"/>
  <c r="B15" i="334"/>
  <c r="B14" i="334"/>
  <c r="B13" i="334"/>
  <c r="G9" i="334"/>
  <c r="N333" i="3" s="1"/>
  <c r="AF40" i="333"/>
  <c r="AG86" i="13" s="1"/>
  <c r="BK86" i="13" s="1"/>
  <c r="B15" i="333"/>
  <c r="B14" i="333"/>
  <c r="B13" i="333"/>
  <c r="G9" i="333"/>
  <c r="AT40" i="332"/>
  <c r="AG85" i="13" s="1"/>
  <c r="BK85" i="13" s="1"/>
  <c r="B15" i="332"/>
  <c r="B14" i="332"/>
  <c r="B13" i="332"/>
  <c r="G9" i="332"/>
  <c r="N331" i="3" s="1"/>
  <c r="W25" i="331"/>
  <c r="AG82" i="13" s="1"/>
  <c r="BK82" i="13" s="1"/>
  <c r="G532" i="4" s="1"/>
  <c r="B17" i="331"/>
  <c r="B16" i="331"/>
  <c r="B15" i="331"/>
  <c r="B14" i="331"/>
  <c r="B13" i="331"/>
  <c r="G9" i="331"/>
  <c r="G13" i="331" s="1"/>
  <c r="W25" i="330"/>
  <c r="AG81" i="13" s="1"/>
  <c r="BK81" i="13" s="1"/>
  <c r="D280" i="11" s="1"/>
  <c r="B17" i="330"/>
  <c r="B16" i="330"/>
  <c r="B15" i="330"/>
  <c r="B14" i="330"/>
  <c r="B13" i="330"/>
  <c r="G9" i="330"/>
  <c r="G13" i="330" s="1"/>
  <c r="W25" i="329"/>
  <c r="AG80" i="13" s="1"/>
  <c r="B17" i="329"/>
  <c r="B16" i="329"/>
  <c r="B15" i="329"/>
  <c r="B14" i="329"/>
  <c r="B13" i="329"/>
  <c r="G9" i="329"/>
  <c r="G13" i="329" s="1"/>
  <c r="W25" i="328"/>
  <c r="AG79" i="13" s="1"/>
  <c r="BK79" i="13" s="1"/>
  <c r="B17" i="328"/>
  <c r="B16" i="328"/>
  <c r="B15" i="328"/>
  <c r="B14" i="328"/>
  <c r="B13" i="328"/>
  <c r="G9" i="328"/>
  <c r="G13" i="328" s="1"/>
  <c r="W25" i="327"/>
  <c r="AG78" i="13" s="1"/>
  <c r="BK78" i="13" s="1"/>
  <c r="B17" i="327"/>
  <c r="B16" i="327"/>
  <c r="B15" i="327"/>
  <c r="B14" i="327"/>
  <c r="B13" i="327"/>
  <c r="G9" i="327"/>
  <c r="G13" i="327" s="1"/>
  <c r="B17" i="326"/>
  <c r="B16" i="326"/>
  <c r="B15" i="326"/>
  <c r="B14" i="326"/>
  <c r="B13" i="326"/>
  <c r="AN52" i="325"/>
  <c r="AF40" i="325"/>
  <c r="B17" i="325"/>
  <c r="B16" i="325"/>
  <c r="B15" i="325"/>
  <c r="B14" i="325"/>
  <c r="B13" i="325"/>
  <c r="AN62" i="324"/>
  <c r="AT51" i="324"/>
  <c r="B17" i="324"/>
  <c r="B16" i="324"/>
  <c r="B15" i="324"/>
  <c r="B14" i="324"/>
  <c r="B13" i="324"/>
  <c r="AG77" i="323"/>
  <c r="CJ21" i="323"/>
  <c r="B17" i="323"/>
  <c r="B16" i="323"/>
  <c r="B15" i="323"/>
  <c r="B14" i="323"/>
  <c r="B13" i="323"/>
  <c r="U29" i="322"/>
  <c r="U30" i="322" s="1"/>
  <c r="U28" i="322"/>
  <c r="U27" i="322"/>
  <c r="U26" i="322"/>
  <c r="U25" i="322"/>
  <c r="U24" i="322"/>
  <c r="U23" i="322"/>
  <c r="U22" i="322"/>
  <c r="U21" i="322"/>
  <c r="U20" i="322"/>
  <c r="U19" i="322"/>
  <c r="U18" i="322"/>
  <c r="U17" i="322"/>
  <c r="B17" i="322"/>
  <c r="B16" i="322"/>
  <c r="B15" i="322"/>
  <c r="B14" i="322"/>
  <c r="B13" i="322"/>
  <c r="G9" i="322"/>
  <c r="H24" i="323" s="1"/>
  <c r="B17" i="321"/>
  <c r="B16" i="321"/>
  <c r="B15" i="321"/>
  <c r="B14" i="321"/>
  <c r="B13" i="321"/>
  <c r="AF40" i="320"/>
  <c r="B17" i="320"/>
  <c r="B16" i="320"/>
  <c r="B15" i="320"/>
  <c r="B14" i="320"/>
  <c r="B13" i="320"/>
  <c r="AN62" i="319"/>
  <c r="AT51" i="319"/>
  <c r="B17" i="319"/>
  <c r="B16" i="319"/>
  <c r="B15" i="319"/>
  <c r="B14" i="319"/>
  <c r="B13" i="319"/>
  <c r="AG77" i="318"/>
  <c r="CJ21" i="318"/>
  <c r="B17" i="318"/>
  <c r="B16" i="318"/>
  <c r="B15" i="318"/>
  <c r="B14" i="318"/>
  <c r="B13" i="318"/>
  <c r="U29" i="317"/>
  <c r="U30" i="317" s="1"/>
  <c r="U28" i="317"/>
  <c r="U27" i="317"/>
  <c r="U26" i="317"/>
  <c r="U25" i="317"/>
  <c r="U24" i="317"/>
  <c r="U23" i="317"/>
  <c r="U22" i="317"/>
  <c r="U21" i="317"/>
  <c r="U20" i="317"/>
  <c r="U19" i="317"/>
  <c r="U18" i="317"/>
  <c r="U17" i="317"/>
  <c r="B17" i="317"/>
  <c r="B16" i="317"/>
  <c r="B15" i="317"/>
  <c r="B14" i="317"/>
  <c r="B13" i="317"/>
  <c r="G9" i="317"/>
  <c r="B17" i="316"/>
  <c r="B16" i="316"/>
  <c r="B15" i="316"/>
  <c r="B14" i="316"/>
  <c r="B13" i="316"/>
  <c r="AI44" i="315"/>
  <c r="AC44" i="315"/>
  <c r="B17" i="315"/>
  <c r="B16" i="315"/>
  <c r="B15" i="315"/>
  <c r="B14" i="315"/>
  <c r="B13" i="315"/>
  <c r="AN62" i="314"/>
  <c r="AT51" i="314"/>
  <c r="B17" i="314"/>
  <c r="B16" i="314"/>
  <c r="B15" i="314"/>
  <c r="B14" i="314"/>
  <c r="B13" i="314"/>
  <c r="AG77" i="313"/>
  <c r="CJ21" i="313"/>
  <c r="B17" i="313"/>
  <c r="B16" i="313"/>
  <c r="B15" i="313"/>
  <c r="B14" i="313"/>
  <c r="B13" i="313"/>
  <c r="U29" i="312"/>
  <c r="U30" i="312" s="1"/>
  <c r="U28" i="312"/>
  <c r="U27" i="312"/>
  <c r="U26" i="312"/>
  <c r="U25" i="312"/>
  <c r="U24" i="312"/>
  <c r="U23" i="312"/>
  <c r="U22" i="312"/>
  <c r="U21" i="312"/>
  <c r="U20" i="312"/>
  <c r="U19" i="312"/>
  <c r="U18" i="312"/>
  <c r="U17" i="312"/>
  <c r="B17" i="312"/>
  <c r="B16" i="312"/>
  <c r="B15" i="312"/>
  <c r="B14" i="312"/>
  <c r="B13" i="312"/>
  <c r="G9" i="312"/>
  <c r="L32" i="311"/>
  <c r="G29" i="311" a="1"/>
  <c r="G29" i="311" s="1"/>
  <c r="N24" i="311"/>
  <c r="B17" i="311"/>
  <c r="B16" i="311"/>
  <c r="B15" i="311"/>
  <c r="B14" i="311"/>
  <c r="B13" i="311"/>
  <c r="AF35" i="310"/>
  <c r="AI26" i="310"/>
  <c r="AB21" i="308" s="1"/>
  <c r="B17" i="310"/>
  <c r="B16" i="310"/>
  <c r="B15" i="310"/>
  <c r="B14" i="310"/>
  <c r="B13" i="310"/>
  <c r="AN62" i="309"/>
  <c r="AT51" i="309"/>
  <c r="AB18" i="308" s="1"/>
  <c r="B17" i="309"/>
  <c r="B16" i="309"/>
  <c r="B15" i="309"/>
  <c r="B14" i="309"/>
  <c r="B13" i="309"/>
  <c r="AG77" i="308"/>
  <c r="AB24" i="308"/>
  <c r="B17" i="308"/>
  <c r="B16" i="308"/>
  <c r="B15" i="308"/>
  <c r="B14" i="308"/>
  <c r="B13" i="308"/>
  <c r="B17" i="307"/>
  <c r="B16" i="307"/>
  <c r="B15" i="307"/>
  <c r="B14" i="307"/>
  <c r="B13" i="307"/>
  <c r="G9" i="307"/>
  <c r="G9" i="308" s="1"/>
  <c r="N307" i="3" s="1"/>
  <c r="B20" i="306"/>
  <c r="B19" i="306"/>
  <c r="B18" i="306"/>
  <c r="B17" i="306"/>
  <c r="B16" i="306"/>
  <c r="B15" i="306"/>
  <c r="B14" i="306"/>
  <c r="B13" i="306"/>
  <c r="AN44" i="305"/>
  <c r="AL35" i="305"/>
  <c r="B20" i="305"/>
  <c r="B19" i="305"/>
  <c r="B18" i="305"/>
  <c r="B17" i="305"/>
  <c r="B16" i="305"/>
  <c r="B15" i="305"/>
  <c r="B14" i="305"/>
  <c r="B13" i="305"/>
  <c r="AN64" i="304"/>
  <c r="AK53" i="304"/>
  <c r="AK38" i="304" s="1"/>
  <c r="AA53" i="304"/>
  <c r="AA38" i="304" s="1"/>
  <c r="B20" i="304"/>
  <c r="B19" i="304"/>
  <c r="B18" i="304"/>
  <c r="B17" i="304"/>
  <c r="B16" i="304"/>
  <c r="B15" i="304"/>
  <c r="B14" i="304"/>
  <c r="B13" i="304"/>
  <c r="AN51" i="303"/>
  <c r="AT41" i="303"/>
  <c r="B20" i="303"/>
  <c r="B19" i="303"/>
  <c r="B18" i="303"/>
  <c r="B17" i="303"/>
  <c r="B16" i="303"/>
  <c r="B15" i="303"/>
  <c r="B14" i="303"/>
  <c r="B13" i="303"/>
  <c r="AN34" i="302"/>
  <c r="B20" i="302"/>
  <c r="B19" i="302"/>
  <c r="B18" i="302"/>
  <c r="B17" i="302"/>
  <c r="B16" i="302"/>
  <c r="B15" i="302"/>
  <c r="B14" i="302"/>
  <c r="B13" i="302"/>
  <c r="AN62" i="301"/>
  <c r="AT51" i="301"/>
  <c r="B20" i="301"/>
  <c r="B19" i="301"/>
  <c r="B18" i="301"/>
  <c r="B17" i="301"/>
  <c r="B16" i="301"/>
  <c r="B15" i="301"/>
  <c r="B14" i="301"/>
  <c r="B13" i="301"/>
  <c r="AG81" i="300"/>
  <c r="CJ26" i="300"/>
  <c r="CJ22" i="300"/>
  <c r="CJ20" i="300"/>
  <c r="CO20" i="300" s="1"/>
  <c r="B20" i="300"/>
  <c r="B19" i="300"/>
  <c r="B18" i="300"/>
  <c r="B17" i="300"/>
  <c r="B16" i="300"/>
  <c r="B15" i="300"/>
  <c r="B14" i="300"/>
  <c r="B13" i="300"/>
  <c r="U29" i="299"/>
  <c r="U30" i="299" s="1"/>
  <c r="U28" i="299"/>
  <c r="U27" i="299"/>
  <c r="U26" i="299"/>
  <c r="U25" i="299"/>
  <c r="U24" i="299"/>
  <c r="U23" i="299"/>
  <c r="U22" i="299"/>
  <c r="U21" i="299"/>
  <c r="U20" i="299"/>
  <c r="B20" i="299"/>
  <c r="U19" i="299"/>
  <c r="B19" i="299"/>
  <c r="U18" i="299"/>
  <c r="B18" i="299"/>
  <c r="U17" i="299"/>
  <c r="B17" i="299"/>
  <c r="B16" i="299"/>
  <c r="B15" i="299"/>
  <c r="B14" i="299"/>
  <c r="B13" i="299"/>
  <c r="G9" i="299"/>
  <c r="H15" i="299" s="1"/>
  <c r="B17" i="298"/>
  <c r="B16" i="298"/>
  <c r="B15" i="298"/>
  <c r="B14" i="298"/>
  <c r="B13" i="298"/>
  <c r="AF37" i="297"/>
  <c r="R28" i="297"/>
  <c r="AB21" i="295" s="1"/>
  <c r="B17" i="297"/>
  <c r="B16" i="297"/>
  <c r="B15" i="297"/>
  <c r="B14" i="297"/>
  <c r="B13" i="297"/>
  <c r="AN62" i="296"/>
  <c r="AT51" i="296"/>
  <c r="AB18" i="295" s="1"/>
  <c r="B17" i="296"/>
  <c r="B16" i="296"/>
  <c r="B15" i="296"/>
  <c r="B14" i="296"/>
  <c r="B13" i="296"/>
  <c r="AG77" i="295"/>
  <c r="B17" i="295"/>
  <c r="B16" i="295"/>
  <c r="B15" i="295"/>
  <c r="B14" i="295"/>
  <c r="B13" i="295"/>
  <c r="B17" i="294"/>
  <c r="B16" i="294"/>
  <c r="B15" i="294"/>
  <c r="B14" i="294"/>
  <c r="B13" i="294"/>
  <c r="G9" i="294"/>
  <c r="B17" i="293"/>
  <c r="B16" i="293"/>
  <c r="B15" i="293"/>
  <c r="B14" i="293"/>
  <c r="B13" i="293"/>
  <c r="AF35" i="292"/>
  <c r="AI26" i="292"/>
  <c r="AB21" i="290" s="1"/>
  <c r="B17" i="292"/>
  <c r="B16" i="292"/>
  <c r="B15" i="292"/>
  <c r="B14" i="292"/>
  <c r="B13" i="292"/>
  <c r="AN62" i="291"/>
  <c r="AT51" i="291"/>
  <c r="AB18" i="290" s="1"/>
  <c r="B17" i="291"/>
  <c r="B16" i="291"/>
  <c r="B15" i="291"/>
  <c r="B14" i="291"/>
  <c r="B13" i="291"/>
  <c r="AG77" i="290"/>
  <c r="B17" i="290"/>
  <c r="B16" i="290"/>
  <c r="B15" i="290"/>
  <c r="B14" i="290"/>
  <c r="B13" i="290"/>
  <c r="B17" i="289"/>
  <c r="B16" i="289"/>
  <c r="B15" i="289"/>
  <c r="B14" i="289"/>
  <c r="B13" i="289"/>
  <c r="G9" i="289"/>
  <c r="H18" i="290" s="1"/>
  <c r="B17" i="288"/>
  <c r="B16" i="288"/>
  <c r="B15" i="288"/>
  <c r="B14" i="288"/>
  <c r="B13" i="288"/>
  <c r="AF35" i="287"/>
  <c r="AI26" i="287"/>
  <c r="AB21" i="285" s="1"/>
  <c r="B17" i="287"/>
  <c r="B16" i="287"/>
  <c r="B15" i="287"/>
  <c r="B14" i="287"/>
  <c r="B13" i="287"/>
  <c r="AN62" i="286"/>
  <c r="AT51" i="286"/>
  <c r="AB18" i="285" s="1"/>
  <c r="B17" i="286"/>
  <c r="B16" i="286"/>
  <c r="B15" i="286"/>
  <c r="B14" i="286"/>
  <c r="B13" i="286"/>
  <c r="AG77" i="285"/>
  <c r="B17" i="285"/>
  <c r="B16" i="285"/>
  <c r="B15" i="285"/>
  <c r="B14" i="285"/>
  <c r="B13" i="285"/>
  <c r="B17" i="284"/>
  <c r="B16" i="284"/>
  <c r="B15" i="284"/>
  <c r="B14" i="284"/>
  <c r="B13" i="284"/>
  <c r="G9" i="284"/>
  <c r="G18" i="284" s="1"/>
  <c r="B20" i="283"/>
  <c r="B19" i="283"/>
  <c r="B18" i="283"/>
  <c r="B17" i="283"/>
  <c r="B16" i="283"/>
  <c r="B15" i="283"/>
  <c r="B14" i="283"/>
  <c r="B13" i="283"/>
  <c r="AN44" i="282"/>
  <c r="AL35" i="282"/>
  <c r="B20" i="282"/>
  <c r="B19" i="282"/>
  <c r="B18" i="282"/>
  <c r="B17" i="282"/>
  <c r="B16" i="282"/>
  <c r="B15" i="282"/>
  <c r="B14" i="282"/>
  <c r="B13" i="282"/>
  <c r="AN64" i="281"/>
  <c r="AK53" i="281"/>
  <c r="AK38" i="281" s="1"/>
  <c r="AK40" i="281" s="1"/>
  <c r="CJ24" i="277" s="1"/>
  <c r="CO24" i="277" s="1"/>
  <c r="AA53" i="281"/>
  <c r="AA38" i="281" s="1"/>
  <c r="B20" i="281"/>
  <c r="B19" i="281"/>
  <c r="B18" i="281"/>
  <c r="B17" i="281"/>
  <c r="B16" i="281"/>
  <c r="B15" i="281"/>
  <c r="B14" i="281"/>
  <c r="B13" i="281"/>
  <c r="AN51" i="280"/>
  <c r="AT41" i="280"/>
  <c r="B20" i="280"/>
  <c r="B19" i="280"/>
  <c r="B18" i="280"/>
  <c r="B17" i="280"/>
  <c r="B16" i="280"/>
  <c r="B15" i="280"/>
  <c r="B14" i="280"/>
  <c r="B13" i="280"/>
  <c r="AN34" i="279"/>
  <c r="B20" i="279"/>
  <c r="B19" i="279"/>
  <c r="B18" i="279"/>
  <c r="B17" i="279"/>
  <c r="B16" i="279"/>
  <c r="B15" i="279"/>
  <c r="B14" i="279"/>
  <c r="B13" i="279"/>
  <c r="AN62" i="278"/>
  <c r="AT51" i="278"/>
  <c r="B20" i="278"/>
  <c r="B19" i="278"/>
  <c r="B18" i="278"/>
  <c r="B17" i="278"/>
  <c r="B16" i="278"/>
  <c r="B15" i="278"/>
  <c r="B14" i="278"/>
  <c r="B13" i="278"/>
  <c r="AG81" i="277"/>
  <c r="CJ26" i="277"/>
  <c r="CJ22" i="277"/>
  <c r="CJ20" i="277"/>
  <c r="CO20" i="277" s="1"/>
  <c r="B20" i="277"/>
  <c r="B19" i="277"/>
  <c r="B18" i="277"/>
  <c r="B17" i="277"/>
  <c r="B16" i="277"/>
  <c r="B15" i="277"/>
  <c r="B14" i="277"/>
  <c r="B13" i="277"/>
  <c r="U29" i="276"/>
  <c r="U30" i="276" s="1"/>
  <c r="U28" i="276"/>
  <c r="U27" i="276"/>
  <c r="U26" i="276"/>
  <c r="U25" i="276"/>
  <c r="U24" i="276"/>
  <c r="U23" i="276"/>
  <c r="U22" i="276"/>
  <c r="U21" i="276"/>
  <c r="U20" i="276"/>
  <c r="B20" i="276"/>
  <c r="U19" i="276"/>
  <c r="B19" i="276"/>
  <c r="U18" i="276"/>
  <c r="B18" i="276"/>
  <c r="U17" i="276"/>
  <c r="B17" i="276"/>
  <c r="B16" i="276"/>
  <c r="B15" i="276"/>
  <c r="B14" i="276"/>
  <c r="B13" i="276"/>
  <c r="G9" i="276"/>
  <c r="H15" i="276" s="1"/>
  <c r="B20" i="275"/>
  <c r="B19" i="275"/>
  <c r="B18" i="275"/>
  <c r="B17" i="275"/>
  <c r="B16" i="275"/>
  <c r="B15" i="275"/>
  <c r="B14" i="275"/>
  <c r="B13" i="275"/>
  <c r="AN44" i="274"/>
  <c r="AL35" i="274"/>
  <c r="B20" i="274"/>
  <c r="B19" i="274"/>
  <c r="B18" i="274"/>
  <c r="B17" i="274"/>
  <c r="B16" i="274"/>
  <c r="B15" i="274"/>
  <c r="B14" i="274"/>
  <c r="B13" i="274"/>
  <c r="AN64" i="273"/>
  <c r="AK53" i="273"/>
  <c r="AK38" i="273" s="1"/>
  <c r="AK40" i="273" s="1"/>
  <c r="CJ24" i="269" s="1"/>
  <c r="CO24" i="269" s="1"/>
  <c r="AA53" i="273"/>
  <c r="AA38" i="273" s="1"/>
  <c r="B20" i="273"/>
  <c r="B19" i="273"/>
  <c r="B18" i="273"/>
  <c r="B17" i="273"/>
  <c r="B16" i="273"/>
  <c r="B15" i="273"/>
  <c r="B14" i="273"/>
  <c r="B13" i="273"/>
  <c r="AN51" i="272"/>
  <c r="AT41" i="272"/>
  <c r="B20" i="272"/>
  <c r="B19" i="272"/>
  <c r="B18" i="272"/>
  <c r="B17" i="272"/>
  <c r="B16" i="272"/>
  <c r="B15" i="272"/>
  <c r="B14" i="272"/>
  <c r="B13" i="272"/>
  <c r="AN34" i="271"/>
  <c r="B20" i="271"/>
  <c r="B19" i="271"/>
  <c r="B18" i="271"/>
  <c r="B17" i="271"/>
  <c r="B16" i="271"/>
  <c r="B15" i="271"/>
  <c r="B14" i="271"/>
  <c r="B13" i="271"/>
  <c r="AN62" i="270"/>
  <c r="AT51" i="270"/>
  <c r="B20" i="270"/>
  <c r="B19" i="270"/>
  <c r="B18" i="270"/>
  <c r="B17" i="270"/>
  <c r="B16" i="270"/>
  <c r="B15" i="270"/>
  <c r="B14" i="270"/>
  <c r="B13" i="270"/>
  <c r="AG81" i="269"/>
  <c r="CJ26" i="269"/>
  <c r="CJ22" i="269"/>
  <c r="CJ20" i="269"/>
  <c r="CO20" i="269" s="1"/>
  <c r="B20" i="269"/>
  <c r="B19" i="269"/>
  <c r="B18" i="269"/>
  <c r="B17" i="269"/>
  <c r="B16" i="269"/>
  <c r="B15" i="269"/>
  <c r="B14" i="269"/>
  <c r="B13" i="269"/>
  <c r="U29" i="268"/>
  <c r="U30" i="268" s="1"/>
  <c r="U28" i="268"/>
  <c r="U27" i="268"/>
  <c r="U26" i="268"/>
  <c r="U25" i="268"/>
  <c r="U24" i="268"/>
  <c r="U23" i="268"/>
  <c r="U22" i="268"/>
  <c r="U21" i="268"/>
  <c r="U20" i="268"/>
  <c r="B20" i="268"/>
  <c r="U19" i="268"/>
  <c r="B19" i="268"/>
  <c r="U18" i="268"/>
  <c r="B18" i="268"/>
  <c r="U17" i="268"/>
  <c r="B17" i="268"/>
  <c r="B16" i="268"/>
  <c r="B15" i="268"/>
  <c r="B14" i="268"/>
  <c r="B13" i="268"/>
  <c r="G9" i="268"/>
  <c r="H26" i="269" s="1"/>
  <c r="B20" i="267"/>
  <c r="B19" i="267"/>
  <c r="B18" i="267"/>
  <c r="B17" i="267"/>
  <c r="B16" i="267"/>
  <c r="B15" i="267"/>
  <c r="B14" i="267"/>
  <c r="B13" i="267"/>
  <c r="AN44" i="266"/>
  <c r="AL35" i="266"/>
  <c r="B20" i="266"/>
  <c r="B19" i="266"/>
  <c r="B18" i="266"/>
  <c r="B17" i="266"/>
  <c r="B16" i="266"/>
  <c r="B15" i="266"/>
  <c r="B14" i="266"/>
  <c r="B13" i="266"/>
  <c r="AN64" i="265"/>
  <c r="AK53" i="265"/>
  <c r="AK38" i="265" s="1"/>
  <c r="AK40" i="265" s="1"/>
  <c r="CJ24" i="261" s="1"/>
  <c r="CO24" i="261" s="1"/>
  <c r="AA53" i="265"/>
  <c r="AA38" i="265" s="1"/>
  <c r="B20" i="265"/>
  <c r="B19" i="265"/>
  <c r="B18" i="265"/>
  <c r="B17" i="265"/>
  <c r="B16" i="265"/>
  <c r="B15" i="265"/>
  <c r="B14" i="265"/>
  <c r="B13" i="265"/>
  <c r="AN51" i="264"/>
  <c r="AT41" i="264"/>
  <c r="B20" i="264"/>
  <c r="B19" i="264"/>
  <c r="B18" i="264"/>
  <c r="B17" i="264"/>
  <c r="B16" i="264"/>
  <c r="B15" i="264"/>
  <c r="B14" i="264"/>
  <c r="B13" i="264"/>
  <c r="AN34" i="263"/>
  <c r="B20" i="263"/>
  <c r="B19" i="263"/>
  <c r="B18" i="263"/>
  <c r="B17" i="263"/>
  <c r="B16" i="263"/>
  <c r="B15" i="263"/>
  <c r="B14" i="263"/>
  <c r="B13" i="263"/>
  <c r="AN62" i="262"/>
  <c r="AT51" i="262"/>
  <c r="B20" i="262"/>
  <c r="B19" i="262"/>
  <c r="B18" i="262"/>
  <c r="B17" i="262"/>
  <c r="B16" i="262"/>
  <c r="B15" i="262"/>
  <c r="B14" i="262"/>
  <c r="B13" i="262"/>
  <c r="AG81" i="261"/>
  <c r="CJ26" i="261"/>
  <c r="CJ22" i="261"/>
  <c r="CJ20" i="261"/>
  <c r="CO20" i="261" s="1"/>
  <c r="B20" i="261"/>
  <c r="B19" i="261"/>
  <c r="B18" i="261"/>
  <c r="B17" i="261"/>
  <c r="B16" i="261"/>
  <c r="B15" i="261"/>
  <c r="B14" i="261"/>
  <c r="B13" i="261"/>
  <c r="U29" i="260"/>
  <c r="U30" i="260" s="1"/>
  <c r="U28" i="260"/>
  <c r="U27" i="260"/>
  <c r="U26" i="260"/>
  <c r="U25" i="260"/>
  <c r="U24" i="260"/>
  <c r="U23" i="260"/>
  <c r="U22" i="260"/>
  <c r="U21" i="260"/>
  <c r="U20" i="260"/>
  <c r="B20" i="260"/>
  <c r="U19" i="260"/>
  <c r="B19" i="260"/>
  <c r="U18" i="260"/>
  <c r="B18" i="260"/>
  <c r="U17" i="260"/>
  <c r="B17" i="260"/>
  <c r="B16" i="260"/>
  <c r="B15" i="260"/>
  <c r="B14" i="260"/>
  <c r="B13" i="260"/>
  <c r="G9" i="260"/>
  <c r="M24" i="267" s="1"/>
  <c r="B20" i="259"/>
  <c r="B19" i="259"/>
  <c r="B18" i="259"/>
  <c r="B17" i="259"/>
  <c r="B16" i="259"/>
  <c r="B15" i="259"/>
  <c r="B14" i="259"/>
  <c r="B13" i="259"/>
  <c r="AN44" i="258"/>
  <c r="AL35" i="258"/>
  <c r="B20" i="258"/>
  <c r="B19" i="258"/>
  <c r="B18" i="258"/>
  <c r="B17" i="258"/>
  <c r="B16" i="258"/>
  <c r="B15" i="258"/>
  <c r="B14" i="258"/>
  <c r="B13" i="258"/>
  <c r="AN64" i="257"/>
  <c r="AK53" i="257"/>
  <c r="AK38" i="257" s="1"/>
  <c r="AK40" i="257" s="1"/>
  <c r="CJ24" i="253" s="1"/>
  <c r="CO24" i="253" s="1"/>
  <c r="AA53" i="257"/>
  <c r="AA38" i="257" s="1"/>
  <c r="B20" i="257"/>
  <c r="B19" i="257"/>
  <c r="B18" i="257"/>
  <c r="B17" i="257"/>
  <c r="B16" i="257"/>
  <c r="B15" i="257"/>
  <c r="B14" i="257"/>
  <c r="B13" i="257"/>
  <c r="AN51" i="256"/>
  <c r="AT41" i="256"/>
  <c r="B20" i="256"/>
  <c r="B19" i="256"/>
  <c r="B18" i="256"/>
  <c r="B17" i="256"/>
  <c r="B16" i="256"/>
  <c r="B15" i="256"/>
  <c r="B14" i="256"/>
  <c r="B13" i="256"/>
  <c r="AN34" i="255"/>
  <c r="B20" i="255"/>
  <c r="B19" i="255"/>
  <c r="B18" i="255"/>
  <c r="B17" i="255"/>
  <c r="B16" i="255"/>
  <c r="B15" i="255"/>
  <c r="B14" i="255"/>
  <c r="B13" i="255"/>
  <c r="AN62" i="254"/>
  <c r="AT51" i="254"/>
  <c r="B20" i="254"/>
  <c r="B19" i="254"/>
  <c r="B18" i="254"/>
  <c r="B17" i="254"/>
  <c r="B16" i="254"/>
  <c r="B15" i="254"/>
  <c r="B14" i="254"/>
  <c r="B13" i="254"/>
  <c r="AG81" i="253"/>
  <c r="CJ26" i="253"/>
  <c r="CJ22" i="253"/>
  <c r="CJ20" i="253"/>
  <c r="CO20" i="253" s="1"/>
  <c r="B20" i="253"/>
  <c r="B19" i="253"/>
  <c r="B18" i="253"/>
  <c r="B17" i="253"/>
  <c r="B16" i="253"/>
  <c r="B15" i="253"/>
  <c r="B14" i="253"/>
  <c r="B13" i="253"/>
  <c r="U29" i="252"/>
  <c r="U30" i="252" s="1"/>
  <c r="U28" i="252"/>
  <c r="U27" i="252"/>
  <c r="U26" i="252"/>
  <c r="U25" i="252"/>
  <c r="U24" i="252"/>
  <c r="U23" i="252"/>
  <c r="U22" i="252"/>
  <c r="U21" i="252"/>
  <c r="U20" i="252"/>
  <c r="B20" i="252"/>
  <c r="U19" i="252"/>
  <c r="B19" i="252"/>
  <c r="U18" i="252"/>
  <c r="B18" i="252"/>
  <c r="U17" i="252"/>
  <c r="B17" i="252"/>
  <c r="B16" i="252"/>
  <c r="B15" i="252"/>
  <c r="B14" i="252"/>
  <c r="B13" i="252"/>
  <c r="G9" i="252"/>
  <c r="H20" i="253" s="1"/>
  <c r="B20" i="251"/>
  <c r="B19" i="251"/>
  <c r="B18" i="251"/>
  <c r="B17" i="251"/>
  <c r="B16" i="251"/>
  <c r="B15" i="251"/>
  <c r="B14" i="251"/>
  <c r="B13" i="251"/>
  <c r="AN44" i="250"/>
  <c r="AL35" i="250"/>
  <c r="B20" i="250"/>
  <c r="B19" i="250"/>
  <c r="B18" i="250"/>
  <c r="B17" i="250"/>
  <c r="B16" i="250"/>
  <c r="B15" i="250"/>
  <c r="B14" i="250"/>
  <c r="B13" i="250"/>
  <c r="AN64" i="249"/>
  <c r="AK53" i="249"/>
  <c r="AK38" i="249" s="1"/>
  <c r="AK40" i="249" s="1"/>
  <c r="CJ24" i="245" s="1"/>
  <c r="CO24" i="245" s="1"/>
  <c r="AA53" i="249"/>
  <c r="AA38" i="249" s="1"/>
  <c r="B20" i="249"/>
  <c r="B19" i="249"/>
  <c r="B18" i="249"/>
  <c r="B17" i="249"/>
  <c r="B16" i="249"/>
  <c r="B15" i="249"/>
  <c r="B14" i="249"/>
  <c r="B13" i="249"/>
  <c r="AN51" i="248"/>
  <c r="AT41" i="248"/>
  <c r="B20" i="248"/>
  <c r="B19" i="248"/>
  <c r="B18" i="248"/>
  <c r="B17" i="248"/>
  <c r="B16" i="248"/>
  <c r="B15" i="248"/>
  <c r="B14" i="248"/>
  <c r="B13" i="248"/>
  <c r="AN34" i="247"/>
  <c r="B20" i="247"/>
  <c r="B19" i="247"/>
  <c r="B18" i="247"/>
  <c r="B17" i="247"/>
  <c r="B16" i="247"/>
  <c r="B15" i="247"/>
  <c r="B14" i="247"/>
  <c r="B13" i="247"/>
  <c r="AN62" i="246"/>
  <c r="AT51" i="246"/>
  <c r="B20" i="246"/>
  <c r="B19" i="246"/>
  <c r="B18" i="246"/>
  <c r="B17" i="246"/>
  <c r="B16" i="246"/>
  <c r="B15" i="246"/>
  <c r="B14" i="246"/>
  <c r="B13" i="246"/>
  <c r="AG81" i="245"/>
  <c r="CJ26" i="245"/>
  <c r="CJ22" i="245"/>
  <c r="CJ20" i="245"/>
  <c r="CO20" i="245" s="1"/>
  <c r="B20" i="245"/>
  <c r="B19" i="245"/>
  <c r="B18" i="245"/>
  <c r="B17" i="245"/>
  <c r="B16" i="245"/>
  <c r="B15" i="245"/>
  <c r="B14" i="245"/>
  <c r="B13" i="245"/>
  <c r="U29" i="244"/>
  <c r="U30" i="244" s="1"/>
  <c r="U28" i="244"/>
  <c r="U27" i="244"/>
  <c r="U26" i="244"/>
  <c r="U25" i="244"/>
  <c r="U24" i="244"/>
  <c r="U23" i="244"/>
  <c r="U22" i="244"/>
  <c r="U21" i="244"/>
  <c r="U20" i="244"/>
  <c r="B20" i="244"/>
  <c r="U19" i="244"/>
  <c r="B19" i="244"/>
  <c r="U18" i="244"/>
  <c r="B18" i="244"/>
  <c r="U17" i="244"/>
  <c r="B17" i="244"/>
  <c r="B16" i="244"/>
  <c r="B15" i="244"/>
  <c r="B14" i="244"/>
  <c r="B13" i="244"/>
  <c r="G9" i="244"/>
  <c r="G9" i="245" s="1"/>
  <c r="N244" i="3" s="1"/>
  <c r="B20" i="243"/>
  <c r="B19" i="243"/>
  <c r="B18" i="243"/>
  <c r="B17" i="243"/>
  <c r="B16" i="243"/>
  <c r="B15" i="243"/>
  <c r="B14" i="243"/>
  <c r="B13" i="243"/>
  <c r="AN44" i="242"/>
  <c r="AL35" i="242"/>
  <c r="B20" i="242"/>
  <c r="B19" i="242"/>
  <c r="B18" i="242"/>
  <c r="B17" i="242"/>
  <c r="B16" i="242"/>
  <c r="B15" i="242"/>
  <c r="B14" i="242"/>
  <c r="B13" i="242"/>
  <c r="AN64" i="241"/>
  <c r="AK53" i="241"/>
  <c r="AK38" i="241" s="1"/>
  <c r="AK40" i="241" s="1"/>
  <c r="CJ24" i="237" s="1"/>
  <c r="CO24" i="237" s="1"/>
  <c r="AA53" i="241"/>
  <c r="AA38" i="241" s="1"/>
  <c r="B20" i="241"/>
  <c r="B19" i="241"/>
  <c r="B18" i="241"/>
  <c r="B17" i="241"/>
  <c r="B16" i="241"/>
  <c r="B15" i="241"/>
  <c r="B14" i="241"/>
  <c r="B13" i="241"/>
  <c r="AN51" i="240"/>
  <c r="AT41" i="240"/>
  <c r="B20" i="240"/>
  <c r="B19" i="240"/>
  <c r="B18" i="240"/>
  <c r="B17" i="240"/>
  <c r="B16" i="240"/>
  <c r="B15" i="240"/>
  <c r="B14" i="240"/>
  <c r="B13" i="240"/>
  <c r="AN34" i="239"/>
  <c r="B20" i="239"/>
  <c r="B19" i="239"/>
  <c r="B18" i="239"/>
  <c r="B17" i="239"/>
  <c r="B16" i="239"/>
  <c r="B15" i="239"/>
  <c r="B14" i="239"/>
  <c r="B13" i="239"/>
  <c r="AN62" i="238"/>
  <c r="AT51" i="238"/>
  <c r="B20" i="238"/>
  <c r="B19" i="238"/>
  <c r="B18" i="238"/>
  <c r="B17" i="238"/>
  <c r="B16" i="238"/>
  <c r="B15" i="238"/>
  <c r="B14" i="238"/>
  <c r="B13" i="238"/>
  <c r="AG81" i="237"/>
  <c r="CJ26" i="237"/>
  <c r="CJ22" i="237"/>
  <c r="CJ20" i="237"/>
  <c r="CO20" i="237" s="1"/>
  <c r="B20" i="237"/>
  <c r="B19" i="237"/>
  <c r="B18" i="237"/>
  <c r="B17" i="237"/>
  <c r="B16" i="237"/>
  <c r="B15" i="237"/>
  <c r="B14" i="237"/>
  <c r="B13" i="237"/>
  <c r="U28" i="236"/>
  <c r="U27" i="236"/>
  <c r="U26" i="236"/>
  <c r="U25" i="236"/>
  <c r="U24" i="236"/>
  <c r="U23" i="236"/>
  <c r="U22" i="236"/>
  <c r="U21" i="236"/>
  <c r="U20" i="236"/>
  <c r="B20" i="236"/>
  <c r="U19" i="236"/>
  <c r="B19" i="236"/>
  <c r="U18" i="236"/>
  <c r="B18" i="236"/>
  <c r="U17" i="236"/>
  <c r="B17" i="236"/>
  <c r="B16" i="236"/>
  <c r="B15" i="236"/>
  <c r="B14" i="236"/>
  <c r="B13" i="236"/>
  <c r="G9" i="236"/>
  <c r="H20" i="237" s="1"/>
  <c r="B20" i="235"/>
  <c r="B19" i="235"/>
  <c r="B18" i="235"/>
  <c r="B17" i="235"/>
  <c r="B16" i="235"/>
  <c r="B15" i="235"/>
  <c r="B14" i="235"/>
  <c r="B13" i="235"/>
  <c r="AN44" i="234"/>
  <c r="AL35" i="234"/>
  <c r="B20" i="234"/>
  <c r="B19" i="234"/>
  <c r="B18" i="234"/>
  <c r="B17" i="234"/>
  <c r="B16" i="234"/>
  <c r="B15" i="234"/>
  <c r="B14" i="234"/>
  <c r="B13" i="234"/>
  <c r="AN64" i="233"/>
  <c r="AK53" i="233"/>
  <c r="AK38" i="233" s="1"/>
  <c r="AK40" i="233" s="1"/>
  <c r="CJ24" i="229" s="1"/>
  <c r="CO24" i="229" s="1"/>
  <c r="AA53" i="233"/>
  <c r="AA38" i="233" s="1"/>
  <c r="B20" i="233"/>
  <c r="B19" i="233"/>
  <c r="B18" i="233"/>
  <c r="B17" i="233"/>
  <c r="B16" i="233"/>
  <c r="B15" i="233"/>
  <c r="B14" i="233"/>
  <c r="B13" i="233"/>
  <c r="AN51" i="232"/>
  <c r="AT41" i="232"/>
  <c r="B20" i="232"/>
  <c r="B19" i="232"/>
  <c r="B18" i="232"/>
  <c r="B17" i="232"/>
  <c r="B16" i="232"/>
  <c r="B15" i="232"/>
  <c r="B14" i="232"/>
  <c r="B13" i="232"/>
  <c r="AN34" i="231"/>
  <c r="B20" i="231"/>
  <c r="B19" i="231"/>
  <c r="B18" i="231"/>
  <c r="B17" i="231"/>
  <c r="B16" i="231"/>
  <c r="B15" i="231"/>
  <c r="B14" i="231"/>
  <c r="B13" i="231"/>
  <c r="AN62" i="230"/>
  <c r="AT51" i="230"/>
  <c r="B20" i="230"/>
  <c r="B19" i="230"/>
  <c r="B18" i="230"/>
  <c r="B17" i="230"/>
  <c r="B16" i="230"/>
  <c r="B15" i="230"/>
  <c r="B14" i="230"/>
  <c r="B13" i="230"/>
  <c r="AG81" i="229"/>
  <c r="CJ26" i="229"/>
  <c r="CJ22" i="229"/>
  <c r="CJ20" i="229"/>
  <c r="CO20" i="229" s="1"/>
  <c r="B20" i="229"/>
  <c r="B19" i="229"/>
  <c r="B18" i="229"/>
  <c r="B17" i="229"/>
  <c r="B16" i="229"/>
  <c r="B15" i="229"/>
  <c r="B14" i="229"/>
  <c r="B13" i="229"/>
  <c r="U29" i="228"/>
  <c r="U30" i="228" s="1"/>
  <c r="U28" i="228"/>
  <c r="U27" i="228"/>
  <c r="U26" i="228"/>
  <c r="U25" i="228"/>
  <c r="U24" i="228"/>
  <c r="U23" i="228"/>
  <c r="U22" i="228"/>
  <c r="U21" i="228"/>
  <c r="U20" i="228"/>
  <c r="B20" i="228"/>
  <c r="U19" i="228"/>
  <c r="B19" i="228"/>
  <c r="U18" i="228"/>
  <c r="B18" i="228"/>
  <c r="U17" i="228"/>
  <c r="B17" i="228"/>
  <c r="B16" i="228"/>
  <c r="B15" i="228"/>
  <c r="B14" i="228"/>
  <c r="B13" i="228"/>
  <c r="G9" i="228"/>
  <c r="N227" i="3" s="1"/>
  <c r="B20" i="227"/>
  <c r="B19" i="227"/>
  <c r="B18" i="227"/>
  <c r="B17" i="227"/>
  <c r="B16" i="227"/>
  <c r="B15" i="227"/>
  <c r="B14" i="227"/>
  <c r="B13" i="227"/>
  <c r="AN44" i="226"/>
  <c r="AL35" i="226"/>
  <c r="B20" i="226"/>
  <c r="B19" i="226"/>
  <c r="B18" i="226"/>
  <c r="B17" i="226"/>
  <c r="B16" i="226"/>
  <c r="B15" i="226"/>
  <c r="B14" i="226"/>
  <c r="B13" i="226"/>
  <c r="AN64" i="225"/>
  <c r="AK53" i="225"/>
  <c r="AK38" i="225" s="1"/>
  <c r="AK40" i="225" s="1"/>
  <c r="CJ24" i="221" s="1"/>
  <c r="CO24" i="221" s="1"/>
  <c r="AA53" i="225"/>
  <c r="AA38" i="225" s="1"/>
  <c r="B20" i="225"/>
  <c r="B19" i="225"/>
  <c r="B18" i="225"/>
  <c r="B17" i="225"/>
  <c r="B16" i="225"/>
  <c r="B15" i="225"/>
  <c r="B14" i="225"/>
  <c r="B13" i="225"/>
  <c r="AN51" i="224"/>
  <c r="AT41" i="224"/>
  <c r="B20" i="224"/>
  <c r="B19" i="224"/>
  <c r="B18" i="224"/>
  <c r="B17" i="224"/>
  <c r="B16" i="224"/>
  <c r="B15" i="224"/>
  <c r="B14" i="224"/>
  <c r="B13" i="224"/>
  <c r="AN34" i="223"/>
  <c r="B20" i="223"/>
  <c r="B19" i="223"/>
  <c r="B18" i="223"/>
  <c r="B17" i="223"/>
  <c r="B16" i="223"/>
  <c r="B15" i="223"/>
  <c r="B14" i="223"/>
  <c r="B13" i="223"/>
  <c r="AN62" i="222"/>
  <c r="AT51" i="222"/>
  <c r="B20" i="222"/>
  <c r="B19" i="222"/>
  <c r="B18" i="222"/>
  <c r="B17" i="222"/>
  <c r="B16" i="222"/>
  <c r="B15" i="222"/>
  <c r="B14" i="222"/>
  <c r="B13" i="222"/>
  <c r="AG81" i="221"/>
  <c r="CJ26" i="221"/>
  <c r="CJ22" i="221"/>
  <c r="CJ20" i="221"/>
  <c r="CO20" i="221" s="1"/>
  <c r="B20" i="221"/>
  <c r="B19" i="221"/>
  <c r="B18" i="221"/>
  <c r="B17" i="221"/>
  <c r="B16" i="221"/>
  <c r="B15" i="221"/>
  <c r="B14" i="221"/>
  <c r="B13" i="221"/>
  <c r="U29" i="220"/>
  <c r="U30" i="220" s="1"/>
  <c r="U28" i="220"/>
  <c r="U27" i="220"/>
  <c r="U26" i="220"/>
  <c r="U25" i="220"/>
  <c r="U24" i="220"/>
  <c r="U23" i="220"/>
  <c r="U22" i="220"/>
  <c r="U21" i="220"/>
  <c r="U20" i="220"/>
  <c r="B20" i="220"/>
  <c r="U19" i="220"/>
  <c r="B19" i="220"/>
  <c r="U18" i="220"/>
  <c r="B18" i="220"/>
  <c r="U17" i="220"/>
  <c r="B17" i="220"/>
  <c r="B16" i="220"/>
  <c r="B15" i="220"/>
  <c r="B14" i="220"/>
  <c r="B13" i="220"/>
  <c r="G9" i="220"/>
  <c r="H28" i="221" s="1"/>
  <c r="B20" i="219"/>
  <c r="B19" i="219"/>
  <c r="B18" i="219"/>
  <c r="B17" i="219"/>
  <c r="B16" i="219"/>
  <c r="B15" i="219"/>
  <c r="B14" i="219"/>
  <c r="B13" i="219"/>
  <c r="AN44" i="218"/>
  <c r="AL35" i="218"/>
  <c r="B20" i="218"/>
  <c r="B19" i="218"/>
  <c r="B18" i="218"/>
  <c r="B17" i="218"/>
  <c r="B16" i="218"/>
  <c r="B15" i="218"/>
  <c r="B14" i="218"/>
  <c r="B13" i="218"/>
  <c r="AN64" i="217"/>
  <c r="AK53" i="217"/>
  <c r="AK38" i="217" s="1"/>
  <c r="AK40" i="217" s="1"/>
  <c r="CJ24" i="213" s="1"/>
  <c r="CO24" i="213" s="1"/>
  <c r="AA53" i="217"/>
  <c r="AA38" i="217" s="1"/>
  <c r="B20" i="217"/>
  <c r="B19" i="217"/>
  <c r="B18" i="217"/>
  <c r="B17" i="217"/>
  <c r="B16" i="217"/>
  <c r="B15" i="217"/>
  <c r="B14" i="217"/>
  <c r="B13" i="217"/>
  <c r="AN51" i="216"/>
  <c r="AT41" i="216"/>
  <c r="B20" i="216"/>
  <c r="B19" i="216"/>
  <c r="B18" i="216"/>
  <c r="B17" i="216"/>
  <c r="B16" i="216"/>
  <c r="B15" i="216"/>
  <c r="B14" i="216"/>
  <c r="B13" i="216"/>
  <c r="AN34" i="215"/>
  <c r="B20" i="215"/>
  <c r="B19" i="215"/>
  <c r="B18" i="215"/>
  <c r="B17" i="215"/>
  <c r="B16" i="215"/>
  <c r="B15" i="215"/>
  <c r="B14" i="215"/>
  <c r="B13" i="215"/>
  <c r="AN62" i="214"/>
  <c r="AT51" i="214"/>
  <c r="B20" i="214"/>
  <c r="B19" i="214"/>
  <c r="B18" i="214"/>
  <c r="B17" i="214"/>
  <c r="B16" i="214"/>
  <c r="B15" i="214"/>
  <c r="B14" i="214"/>
  <c r="B13" i="214"/>
  <c r="AG81" i="213"/>
  <c r="CJ26" i="213"/>
  <c r="CJ22" i="213"/>
  <c r="CJ20" i="213"/>
  <c r="CO20" i="213" s="1"/>
  <c r="B20" i="213"/>
  <c r="B19" i="213"/>
  <c r="B18" i="213"/>
  <c r="B17" i="213"/>
  <c r="B16" i="213"/>
  <c r="B15" i="213"/>
  <c r="B14" i="213"/>
  <c r="B13" i="213"/>
  <c r="U29" i="212"/>
  <c r="U30" i="212" s="1"/>
  <c r="U28" i="212"/>
  <c r="U27" i="212"/>
  <c r="U26" i="212"/>
  <c r="U25" i="212"/>
  <c r="U24" i="212"/>
  <c r="U23" i="212"/>
  <c r="U22" i="212"/>
  <c r="U21" i="212"/>
  <c r="U20" i="212"/>
  <c r="B20" i="212"/>
  <c r="U19" i="212"/>
  <c r="B19" i="212"/>
  <c r="U18" i="212"/>
  <c r="B18" i="212"/>
  <c r="U17" i="212"/>
  <c r="B17" i="212"/>
  <c r="B16" i="212"/>
  <c r="B15" i="212"/>
  <c r="B14" i="212"/>
  <c r="B13" i="212"/>
  <c r="G9" i="212"/>
  <c r="H18" i="213" s="1"/>
  <c r="B20" i="211"/>
  <c r="B19" i="211"/>
  <c r="B18" i="211"/>
  <c r="B17" i="211"/>
  <c r="B16" i="211"/>
  <c r="B15" i="211"/>
  <c r="B14" i="211"/>
  <c r="B13" i="211"/>
  <c r="AN44" i="210"/>
  <c r="AL35" i="210"/>
  <c r="B20" i="210"/>
  <c r="B19" i="210"/>
  <c r="B18" i="210"/>
  <c r="B17" i="210"/>
  <c r="B16" i="210"/>
  <c r="B15" i="210"/>
  <c r="B14" i="210"/>
  <c r="B13" i="210"/>
  <c r="AN64" i="209"/>
  <c r="AK53" i="209"/>
  <c r="AK38" i="209" s="1"/>
  <c r="AK40" i="209" s="1"/>
  <c r="CJ24" i="205" s="1"/>
  <c r="CO24" i="205" s="1"/>
  <c r="AA53" i="209"/>
  <c r="AA38" i="209" s="1"/>
  <c r="B20" i="209"/>
  <c r="B19" i="209"/>
  <c r="B18" i="209"/>
  <c r="B17" i="209"/>
  <c r="B16" i="209"/>
  <c r="B15" i="209"/>
  <c r="B14" i="209"/>
  <c r="B13" i="209"/>
  <c r="AN51" i="208"/>
  <c r="AT41" i="208"/>
  <c r="B20" i="208"/>
  <c r="B19" i="208"/>
  <c r="B18" i="208"/>
  <c r="B17" i="208"/>
  <c r="B16" i="208"/>
  <c r="B15" i="208"/>
  <c r="B14" i="208"/>
  <c r="B13" i="208"/>
  <c r="AN34" i="207"/>
  <c r="B20" i="207"/>
  <c r="B19" i="207"/>
  <c r="B18" i="207"/>
  <c r="B17" i="207"/>
  <c r="B16" i="207"/>
  <c r="B15" i="207"/>
  <c r="B14" i="207"/>
  <c r="B13" i="207"/>
  <c r="AN62" i="206"/>
  <c r="AT51" i="206"/>
  <c r="B20" i="206"/>
  <c r="B19" i="206"/>
  <c r="B18" i="206"/>
  <c r="B17" i="206"/>
  <c r="B16" i="206"/>
  <c r="B15" i="206"/>
  <c r="B14" i="206"/>
  <c r="B13" i="206"/>
  <c r="AG81" i="205"/>
  <c r="CJ26" i="205"/>
  <c r="CJ22" i="205"/>
  <c r="CJ20" i="205"/>
  <c r="CO20" i="205" s="1"/>
  <c r="B20" i="205"/>
  <c r="B19" i="205"/>
  <c r="B18" i="205"/>
  <c r="B17" i="205"/>
  <c r="B16" i="205"/>
  <c r="B15" i="205"/>
  <c r="B14" i="205"/>
  <c r="B13" i="205"/>
  <c r="U29" i="204"/>
  <c r="U30" i="204" s="1"/>
  <c r="U28" i="204"/>
  <c r="U27" i="204"/>
  <c r="U26" i="204"/>
  <c r="U25" i="204"/>
  <c r="U24" i="204"/>
  <c r="U23" i="204"/>
  <c r="U22" i="204"/>
  <c r="U21" i="204"/>
  <c r="U20" i="204"/>
  <c r="B20" i="204"/>
  <c r="U19" i="204"/>
  <c r="B19" i="204"/>
  <c r="U18" i="204"/>
  <c r="B18" i="204"/>
  <c r="U17" i="204"/>
  <c r="B17" i="204"/>
  <c r="B16" i="204"/>
  <c r="B15" i="204"/>
  <c r="B14" i="204"/>
  <c r="B13" i="204"/>
  <c r="G9" i="204"/>
  <c r="G9" i="218" s="1"/>
  <c r="B20" i="203"/>
  <c r="B19" i="203"/>
  <c r="B18" i="203"/>
  <c r="B17" i="203"/>
  <c r="B16" i="203"/>
  <c r="B15" i="203"/>
  <c r="B14" i="203"/>
  <c r="B13" i="203"/>
  <c r="AN44" i="202"/>
  <c r="AL35" i="202"/>
  <c r="B20" i="202"/>
  <c r="B19" i="202"/>
  <c r="B18" i="202"/>
  <c r="B17" i="202"/>
  <c r="B16" i="202"/>
  <c r="B15" i="202"/>
  <c r="B14" i="202"/>
  <c r="B13" i="202"/>
  <c r="AN64" i="201"/>
  <c r="AK53" i="201"/>
  <c r="AK38" i="201" s="1"/>
  <c r="AA53" i="201"/>
  <c r="AA38" i="201" s="1"/>
  <c r="B20" i="201"/>
  <c r="B19" i="201"/>
  <c r="B18" i="201"/>
  <c r="B17" i="201"/>
  <c r="B16" i="201"/>
  <c r="B15" i="201"/>
  <c r="B14" i="201"/>
  <c r="B13" i="201"/>
  <c r="AN51" i="200"/>
  <c r="AT41" i="200"/>
  <c r="B20" i="200"/>
  <c r="B19" i="200"/>
  <c r="B18" i="200"/>
  <c r="B17" i="200"/>
  <c r="B16" i="200"/>
  <c r="B15" i="200"/>
  <c r="B14" i="200"/>
  <c r="B13" i="200"/>
  <c r="AN34" i="199"/>
  <c r="B20" i="199"/>
  <c r="B19" i="199"/>
  <c r="B18" i="199"/>
  <c r="B17" i="199"/>
  <c r="B16" i="199"/>
  <c r="B15" i="199"/>
  <c r="B14" i="199"/>
  <c r="B13" i="199"/>
  <c r="AN62" i="198"/>
  <c r="AT51" i="198"/>
  <c r="B20" i="198"/>
  <c r="B19" i="198"/>
  <c r="B18" i="198"/>
  <c r="B17" i="198"/>
  <c r="B16" i="198"/>
  <c r="B15" i="198"/>
  <c r="B14" i="198"/>
  <c r="B13" i="198"/>
  <c r="AG81" i="197"/>
  <c r="CJ26" i="197"/>
  <c r="CJ22" i="197"/>
  <c r="CJ20" i="197"/>
  <c r="CO20" i="197" s="1"/>
  <c r="B20" i="197"/>
  <c r="B19" i="197"/>
  <c r="B18" i="197"/>
  <c r="B17" i="197"/>
  <c r="B16" i="197"/>
  <c r="B15" i="197"/>
  <c r="B14" i="197"/>
  <c r="B13" i="197"/>
  <c r="U29" i="196"/>
  <c r="U30" i="196" s="1"/>
  <c r="U28" i="196"/>
  <c r="U27" i="196"/>
  <c r="U26" i="196"/>
  <c r="U25" i="196"/>
  <c r="U24" i="196"/>
  <c r="U23" i="196"/>
  <c r="U22" i="196"/>
  <c r="U21" i="196"/>
  <c r="U20" i="196"/>
  <c r="B20" i="196"/>
  <c r="U19" i="196"/>
  <c r="B19" i="196"/>
  <c r="U18" i="196"/>
  <c r="B18" i="196"/>
  <c r="U17" i="196"/>
  <c r="B17" i="196"/>
  <c r="B16" i="196"/>
  <c r="B15" i="196"/>
  <c r="B14" i="196"/>
  <c r="B13" i="196"/>
  <c r="G9" i="196"/>
  <c r="H18" i="197" s="1"/>
  <c r="H34" i="197" s="1"/>
  <c r="B20" i="195"/>
  <c r="B19" i="195"/>
  <c r="B18" i="195"/>
  <c r="B17" i="195"/>
  <c r="B16" i="195"/>
  <c r="B15" i="195"/>
  <c r="B14" i="195"/>
  <c r="B13" i="195"/>
  <c r="AN44" i="194"/>
  <c r="AL35" i="194"/>
  <c r="B20" i="194"/>
  <c r="B19" i="194"/>
  <c r="B18" i="194"/>
  <c r="B17" i="194"/>
  <c r="B16" i="194"/>
  <c r="B15" i="194"/>
  <c r="B14" i="194"/>
  <c r="B13" i="194"/>
  <c r="AN64" i="193"/>
  <c r="AK53" i="193"/>
  <c r="AK38" i="193" s="1"/>
  <c r="AK40" i="193" s="1"/>
  <c r="CJ24" i="189" s="1"/>
  <c r="CO24" i="189" s="1"/>
  <c r="AA53" i="193"/>
  <c r="AA38" i="193" s="1"/>
  <c r="B20" i="193"/>
  <c r="B19" i="193"/>
  <c r="B18" i="193"/>
  <c r="B17" i="193"/>
  <c r="B16" i="193"/>
  <c r="B15" i="193"/>
  <c r="B14" i="193"/>
  <c r="B13" i="193"/>
  <c r="AN51" i="192"/>
  <c r="AT41" i="192"/>
  <c r="B20" i="192"/>
  <c r="B19" i="192"/>
  <c r="B18" i="192"/>
  <c r="B17" i="192"/>
  <c r="B16" i="192"/>
  <c r="B15" i="192"/>
  <c r="B14" i="192"/>
  <c r="B13" i="192"/>
  <c r="AN34" i="191"/>
  <c r="B20" i="191"/>
  <c r="B19" i="191"/>
  <c r="B18" i="191"/>
  <c r="B17" i="191"/>
  <c r="B16" i="191"/>
  <c r="B15" i="191"/>
  <c r="B14" i="191"/>
  <c r="B13" i="191"/>
  <c r="AN62" i="190"/>
  <c r="AT51" i="190"/>
  <c r="B20" i="190"/>
  <c r="B19" i="190"/>
  <c r="B18" i="190"/>
  <c r="B17" i="190"/>
  <c r="B16" i="190"/>
  <c r="B15" i="190"/>
  <c r="B14" i="190"/>
  <c r="B13" i="190"/>
  <c r="AG81" i="189"/>
  <c r="CJ26" i="189"/>
  <c r="CJ22" i="189"/>
  <c r="CJ20" i="189"/>
  <c r="CO20" i="189" s="1"/>
  <c r="B20" i="189"/>
  <c r="B19" i="189"/>
  <c r="B18" i="189"/>
  <c r="B17" i="189"/>
  <c r="B16" i="189"/>
  <c r="B15" i="189"/>
  <c r="B14" i="189"/>
  <c r="B13" i="189"/>
  <c r="U29" i="188"/>
  <c r="U30" i="188" s="1"/>
  <c r="U28" i="188"/>
  <c r="U27" i="188"/>
  <c r="U26" i="188"/>
  <c r="U25" i="188"/>
  <c r="U24" i="188"/>
  <c r="U23" i="188"/>
  <c r="U22" i="188"/>
  <c r="U21" i="188"/>
  <c r="U20" i="188"/>
  <c r="B20" i="188"/>
  <c r="U19" i="188"/>
  <c r="B19" i="188"/>
  <c r="U18" i="188"/>
  <c r="B18" i="188"/>
  <c r="U17" i="188"/>
  <c r="B17" i="188"/>
  <c r="B16" i="188"/>
  <c r="B15" i="188"/>
  <c r="B14" i="188"/>
  <c r="B13" i="188"/>
  <c r="G9" i="188"/>
  <c r="G9" i="192" s="1"/>
  <c r="N191" i="3" s="1"/>
  <c r="B20" i="187"/>
  <c r="B19" i="187"/>
  <c r="B18" i="187"/>
  <c r="B17" i="187"/>
  <c r="B16" i="187"/>
  <c r="B15" i="187"/>
  <c r="B14" i="187"/>
  <c r="B13" i="187"/>
  <c r="AN44" i="186"/>
  <c r="AL35" i="186"/>
  <c r="B20" i="186"/>
  <c r="B19" i="186"/>
  <c r="B18" i="186"/>
  <c r="B17" i="186"/>
  <c r="B16" i="186"/>
  <c r="B15" i="186"/>
  <c r="B14" i="186"/>
  <c r="B13" i="186"/>
  <c r="AN64" i="185"/>
  <c r="AK53" i="185"/>
  <c r="AK38" i="185" s="1"/>
  <c r="AK40" i="185" s="1"/>
  <c r="CJ24" i="181" s="1"/>
  <c r="CO24" i="181" s="1"/>
  <c r="AA53" i="185"/>
  <c r="AA38" i="185" s="1"/>
  <c r="B20" i="185"/>
  <c r="B19" i="185"/>
  <c r="B18" i="185"/>
  <c r="B17" i="185"/>
  <c r="B16" i="185"/>
  <c r="B15" i="185"/>
  <c r="B14" i="185"/>
  <c r="B13" i="185"/>
  <c r="AN51" i="184"/>
  <c r="AT41" i="184"/>
  <c r="B20" i="184"/>
  <c r="B19" i="184"/>
  <c r="B18" i="184"/>
  <c r="B17" i="184"/>
  <c r="B16" i="184"/>
  <c r="B15" i="184"/>
  <c r="B14" i="184"/>
  <c r="B13" i="184"/>
  <c r="AN34" i="183"/>
  <c r="B20" i="183"/>
  <c r="B19" i="183"/>
  <c r="B18" i="183"/>
  <c r="B17" i="183"/>
  <c r="B16" i="183"/>
  <c r="B15" i="183"/>
  <c r="B14" i="183"/>
  <c r="B13" i="183"/>
  <c r="AN62" i="182"/>
  <c r="AT51" i="182"/>
  <c r="B20" i="182"/>
  <c r="B19" i="182"/>
  <c r="B18" i="182"/>
  <c r="B17" i="182"/>
  <c r="B16" i="182"/>
  <c r="B15" i="182"/>
  <c r="B14" i="182"/>
  <c r="B13" i="182"/>
  <c r="AG81" i="181"/>
  <c r="CJ26" i="181"/>
  <c r="CJ22" i="181"/>
  <c r="CJ20" i="181"/>
  <c r="CO20" i="181" s="1"/>
  <c r="B20" i="181"/>
  <c r="B19" i="181"/>
  <c r="B18" i="181"/>
  <c r="B17" i="181"/>
  <c r="B16" i="181"/>
  <c r="B15" i="181"/>
  <c r="B14" i="181"/>
  <c r="B13" i="181"/>
  <c r="U29" i="180"/>
  <c r="U30" i="180" s="1"/>
  <c r="U28" i="180"/>
  <c r="U27" i="180"/>
  <c r="U26" i="180"/>
  <c r="U25" i="180"/>
  <c r="U24" i="180"/>
  <c r="U23" i="180"/>
  <c r="U22" i="180"/>
  <c r="U21" i="180"/>
  <c r="U20" i="180"/>
  <c r="B20" i="180"/>
  <c r="U19" i="180"/>
  <c r="B19" i="180"/>
  <c r="U18" i="180"/>
  <c r="B18" i="180"/>
  <c r="U17" i="180"/>
  <c r="B17" i="180"/>
  <c r="B16" i="180"/>
  <c r="B15" i="180"/>
  <c r="B14" i="180"/>
  <c r="B13" i="180"/>
  <c r="G9" i="180"/>
  <c r="H20" i="181" s="1"/>
  <c r="B20" i="179"/>
  <c r="B19" i="179"/>
  <c r="B18" i="179"/>
  <c r="B17" i="179"/>
  <c r="B16" i="179"/>
  <c r="B15" i="179"/>
  <c r="B14" i="179"/>
  <c r="B13" i="179"/>
  <c r="AN44" i="178"/>
  <c r="AL35" i="178"/>
  <c r="B20" i="178"/>
  <c r="B19" i="178"/>
  <c r="B18" i="178"/>
  <c r="B17" i="178"/>
  <c r="B16" i="178"/>
  <c r="B15" i="178"/>
  <c r="B14" i="178"/>
  <c r="B13" i="178"/>
  <c r="AN64" i="177"/>
  <c r="AK53" i="177"/>
  <c r="AK38" i="177" s="1"/>
  <c r="AK40" i="177" s="1"/>
  <c r="CJ24" i="173" s="1"/>
  <c r="CO24" i="173" s="1"/>
  <c r="AA53" i="177"/>
  <c r="AA38" i="177" s="1"/>
  <c r="B20" i="177"/>
  <c r="B19" i="177"/>
  <c r="B18" i="177"/>
  <c r="B17" i="177"/>
  <c r="B16" i="177"/>
  <c r="B15" i="177"/>
  <c r="B14" i="177"/>
  <c r="B13" i="177"/>
  <c r="AN51" i="176"/>
  <c r="AT41" i="176"/>
  <c r="B20" i="176"/>
  <c r="B19" i="176"/>
  <c r="B18" i="176"/>
  <c r="B17" i="176"/>
  <c r="B16" i="176"/>
  <c r="B15" i="176"/>
  <c r="B14" i="176"/>
  <c r="B13" i="176"/>
  <c r="AN34" i="175"/>
  <c r="B20" i="175"/>
  <c r="B19" i="175"/>
  <c r="B18" i="175"/>
  <c r="B17" i="175"/>
  <c r="B16" i="175"/>
  <c r="B15" i="175"/>
  <c r="B14" i="175"/>
  <c r="B13" i="175"/>
  <c r="AN62" i="174"/>
  <c r="AT51" i="174"/>
  <c r="B20" i="174"/>
  <c r="B19" i="174"/>
  <c r="B18" i="174"/>
  <c r="B17" i="174"/>
  <c r="B16" i="174"/>
  <c r="B15" i="174"/>
  <c r="B14" i="174"/>
  <c r="B13" i="174"/>
  <c r="AG81" i="173"/>
  <c r="CJ26" i="173"/>
  <c r="CJ22" i="173"/>
  <c r="CJ20" i="173"/>
  <c r="CO20" i="173" s="1"/>
  <c r="B20" i="173"/>
  <c r="B19" i="173"/>
  <c r="B18" i="173"/>
  <c r="B17" i="173"/>
  <c r="B16" i="173"/>
  <c r="B15" i="173"/>
  <c r="B14" i="173"/>
  <c r="B13" i="173"/>
  <c r="U29" i="172"/>
  <c r="U30" i="172" s="1"/>
  <c r="U28" i="172"/>
  <c r="U27" i="172"/>
  <c r="U26" i="172"/>
  <c r="U25" i="172"/>
  <c r="U24" i="172"/>
  <c r="U23" i="172"/>
  <c r="U22" i="172"/>
  <c r="U21" i="172"/>
  <c r="U20" i="172"/>
  <c r="B20" i="172"/>
  <c r="U19" i="172"/>
  <c r="B19" i="172"/>
  <c r="U18" i="172"/>
  <c r="B18" i="172"/>
  <c r="U17" i="172"/>
  <c r="B17" i="172"/>
  <c r="B16" i="172"/>
  <c r="B15" i="172"/>
  <c r="B14" i="172"/>
  <c r="B13" i="172"/>
  <c r="G9" i="172"/>
  <c r="G9" i="178" s="1"/>
  <c r="N177" i="3" s="1"/>
  <c r="B20" i="171"/>
  <c r="B19" i="171"/>
  <c r="B18" i="171"/>
  <c r="B17" i="171"/>
  <c r="B16" i="171"/>
  <c r="B15" i="171"/>
  <c r="B14" i="171"/>
  <c r="B13" i="171"/>
  <c r="AN44" i="170"/>
  <c r="AL35" i="170"/>
  <c r="B20" i="170"/>
  <c r="B19" i="170"/>
  <c r="B18" i="170"/>
  <c r="B17" i="170"/>
  <c r="B16" i="170"/>
  <c r="B15" i="170"/>
  <c r="B14" i="170"/>
  <c r="B13" i="170"/>
  <c r="AN64" i="169"/>
  <c r="AK53" i="169"/>
  <c r="AK38" i="169" s="1"/>
  <c r="AK40" i="169" s="1"/>
  <c r="CJ24" i="165" s="1"/>
  <c r="CO24" i="165" s="1"/>
  <c r="AA53" i="169"/>
  <c r="AA38" i="169" s="1"/>
  <c r="B20" i="169"/>
  <c r="B19" i="169"/>
  <c r="B18" i="169"/>
  <c r="B17" i="169"/>
  <c r="B16" i="169"/>
  <c r="B15" i="169"/>
  <c r="B14" i="169"/>
  <c r="B13" i="169"/>
  <c r="AN51" i="168"/>
  <c r="AT41" i="168"/>
  <c r="B20" i="168"/>
  <c r="B19" i="168"/>
  <c r="B18" i="168"/>
  <c r="B17" i="168"/>
  <c r="B16" i="168"/>
  <c r="B15" i="168"/>
  <c r="B14" i="168"/>
  <c r="B13" i="168"/>
  <c r="AN34" i="167"/>
  <c r="B20" i="167"/>
  <c r="B19" i="167"/>
  <c r="B18" i="167"/>
  <c r="B17" i="167"/>
  <c r="B16" i="167"/>
  <c r="B15" i="167"/>
  <c r="B14" i="167"/>
  <c r="B13" i="167"/>
  <c r="AN62" i="166"/>
  <c r="AT51" i="166"/>
  <c r="B20" i="166"/>
  <c r="B19" i="166"/>
  <c r="B18" i="166"/>
  <c r="B17" i="166"/>
  <c r="B16" i="166"/>
  <c r="B15" i="166"/>
  <c r="B14" i="166"/>
  <c r="B13" i="166"/>
  <c r="AG81" i="165"/>
  <c r="CJ26" i="165"/>
  <c r="CJ22" i="165"/>
  <c r="CJ20" i="165"/>
  <c r="CO20" i="165" s="1"/>
  <c r="B20" i="165"/>
  <c r="B19" i="165"/>
  <c r="B18" i="165"/>
  <c r="B17" i="165"/>
  <c r="B16" i="165"/>
  <c r="B15" i="165"/>
  <c r="B14" i="165"/>
  <c r="B13" i="165"/>
  <c r="U29" i="164"/>
  <c r="U30" i="164" s="1"/>
  <c r="U28" i="164"/>
  <c r="U27" i="164"/>
  <c r="U26" i="164"/>
  <c r="U25" i="164"/>
  <c r="U24" i="164"/>
  <c r="U23" i="164"/>
  <c r="U22" i="164"/>
  <c r="U21" i="164"/>
  <c r="U20" i="164"/>
  <c r="B20" i="164"/>
  <c r="U19" i="164"/>
  <c r="B19" i="164"/>
  <c r="U18" i="164"/>
  <c r="B18" i="164"/>
  <c r="U17" i="164"/>
  <c r="B17" i="164"/>
  <c r="B16" i="164"/>
  <c r="B15" i="164"/>
  <c r="B14" i="164"/>
  <c r="B13" i="164"/>
  <c r="G9" i="164"/>
  <c r="M24" i="171" s="1"/>
  <c r="B20" i="163"/>
  <c r="B19" i="163"/>
  <c r="B18" i="163"/>
  <c r="B17" i="163"/>
  <c r="B16" i="163"/>
  <c r="B15" i="163"/>
  <c r="B14" i="163"/>
  <c r="B13" i="163"/>
  <c r="AN44" i="162"/>
  <c r="AL35" i="162"/>
  <c r="B20" i="162"/>
  <c r="B19" i="162"/>
  <c r="B18" i="162"/>
  <c r="B17" i="162"/>
  <c r="B16" i="162"/>
  <c r="B15" i="162"/>
  <c r="B14" i="162"/>
  <c r="B13" i="162"/>
  <c r="AN64" i="161"/>
  <c r="AK53" i="161"/>
  <c r="AK38" i="161" s="1"/>
  <c r="AK40" i="161" s="1"/>
  <c r="CJ24" i="157" s="1"/>
  <c r="CO24" i="157" s="1"/>
  <c r="AA53" i="161"/>
  <c r="AA38" i="161" s="1"/>
  <c r="B20" i="161"/>
  <c r="B19" i="161"/>
  <c r="B18" i="161"/>
  <c r="B17" i="161"/>
  <c r="B16" i="161"/>
  <c r="B15" i="161"/>
  <c r="B14" i="161"/>
  <c r="B13" i="161"/>
  <c r="AN51" i="160"/>
  <c r="AT41" i="160"/>
  <c r="B20" i="160"/>
  <c r="B19" i="160"/>
  <c r="B18" i="160"/>
  <c r="B17" i="160"/>
  <c r="B16" i="160"/>
  <c r="B15" i="160"/>
  <c r="B14" i="160"/>
  <c r="B13" i="160"/>
  <c r="AN34" i="159"/>
  <c r="B20" i="159"/>
  <c r="B19" i="159"/>
  <c r="B18" i="159"/>
  <c r="B17" i="159"/>
  <c r="B16" i="159"/>
  <c r="B15" i="159"/>
  <c r="B14" i="159"/>
  <c r="B13" i="159"/>
  <c r="AN62" i="158"/>
  <c r="AT51" i="158"/>
  <c r="B20" i="158"/>
  <c r="B19" i="158"/>
  <c r="B18" i="158"/>
  <c r="B17" i="158"/>
  <c r="B16" i="158"/>
  <c r="B15" i="158"/>
  <c r="B14" i="158"/>
  <c r="B13" i="158"/>
  <c r="AG81" i="157"/>
  <c r="CJ26" i="157"/>
  <c r="CJ22" i="157"/>
  <c r="CJ20" i="157"/>
  <c r="CO20" i="157" s="1"/>
  <c r="B20" i="157"/>
  <c r="B19" i="157"/>
  <c r="B18" i="157"/>
  <c r="B17" i="157"/>
  <c r="B16" i="157"/>
  <c r="B15" i="157"/>
  <c r="B14" i="157"/>
  <c r="B13" i="157"/>
  <c r="U29" i="156"/>
  <c r="U30" i="156" s="1"/>
  <c r="U28" i="156"/>
  <c r="U27" i="156"/>
  <c r="U26" i="156"/>
  <c r="U25" i="156"/>
  <c r="U24" i="156"/>
  <c r="U23" i="156"/>
  <c r="U22" i="156"/>
  <c r="U21" i="156"/>
  <c r="U20" i="156"/>
  <c r="B20" i="156"/>
  <c r="U19" i="156"/>
  <c r="B19" i="156"/>
  <c r="U18" i="156"/>
  <c r="B18" i="156"/>
  <c r="U17" i="156"/>
  <c r="B17" i="156"/>
  <c r="B16" i="156"/>
  <c r="B15" i="156"/>
  <c r="B14" i="156"/>
  <c r="B13" i="156"/>
  <c r="G9" i="156"/>
  <c r="G9" i="159" s="1"/>
  <c r="N158" i="3" s="1"/>
  <c r="B20" i="155"/>
  <c r="B19" i="155"/>
  <c r="B18" i="155"/>
  <c r="B17" i="155"/>
  <c r="B16" i="155"/>
  <c r="B15" i="155"/>
  <c r="B14" i="155"/>
  <c r="B13" i="155"/>
  <c r="AN44" i="154"/>
  <c r="AL35" i="154"/>
  <c r="B20" i="154"/>
  <c r="B19" i="154"/>
  <c r="B18" i="154"/>
  <c r="B17" i="154"/>
  <c r="B16" i="154"/>
  <c r="B15" i="154"/>
  <c r="B14" i="154"/>
  <c r="B13" i="154"/>
  <c r="AN64" i="153"/>
  <c r="AK53" i="153"/>
  <c r="AK38" i="153" s="1"/>
  <c r="AK40" i="153" s="1"/>
  <c r="CJ24" i="149" s="1"/>
  <c r="CO24" i="149" s="1"/>
  <c r="AA53" i="153"/>
  <c r="AA38" i="153" s="1"/>
  <c r="B20" i="153"/>
  <c r="B19" i="153"/>
  <c r="B18" i="153"/>
  <c r="B17" i="153"/>
  <c r="B16" i="153"/>
  <c r="B15" i="153"/>
  <c r="B14" i="153"/>
  <c r="B13" i="153"/>
  <c r="AN51" i="152"/>
  <c r="AT41" i="152"/>
  <c r="B20" i="152"/>
  <c r="B19" i="152"/>
  <c r="B18" i="152"/>
  <c r="B17" i="152"/>
  <c r="B16" i="152"/>
  <c r="B15" i="152"/>
  <c r="B14" i="152"/>
  <c r="B13" i="152"/>
  <c r="AN34" i="151"/>
  <c r="B20" i="151"/>
  <c r="B19" i="151"/>
  <c r="B18" i="151"/>
  <c r="B17" i="151"/>
  <c r="B16" i="151"/>
  <c r="B15" i="151"/>
  <c r="B14" i="151"/>
  <c r="B13" i="151"/>
  <c r="AN62" i="150"/>
  <c r="AT51" i="150"/>
  <c r="B20" i="150"/>
  <c r="B19" i="150"/>
  <c r="B18" i="150"/>
  <c r="B17" i="150"/>
  <c r="B16" i="150"/>
  <c r="B15" i="150"/>
  <c r="B14" i="150"/>
  <c r="B13" i="150"/>
  <c r="AG81" i="149"/>
  <c r="CJ26" i="149"/>
  <c r="CJ22" i="149"/>
  <c r="CJ20" i="149"/>
  <c r="CO20" i="149" s="1"/>
  <c r="B20" i="149"/>
  <c r="B19" i="149"/>
  <c r="B18" i="149"/>
  <c r="B17" i="149"/>
  <c r="B16" i="149"/>
  <c r="B15" i="149"/>
  <c r="B14" i="149"/>
  <c r="B13" i="149"/>
  <c r="U29" i="148"/>
  <c r="U30" i="148" s="1"/>
  <c r="U28" i="148"/>
  <c r="U27" i="148"/>
  <c r="U26" i="148"/>
  <c r="U25" i="148"/>
  <c r="U24" i="148"/>
  <c r="U23" i="148"/>
  <c r="U22" i="148"/>
  <c r="U21" i="148"/>
  <c r="U20" i="148"/>
  <c r="B20" i="148"/>
  <c r="U19" i="148"/>
  <c r="B19" i="148"/>
  <c r="U18" i="148"/>
  <c r="B18" i="148"/>
  <c r="U17" i="148"/>
  <c r="B17" i="148"/>
  <c r="B16" i="148"/>
  <c r="B15" i="148"/>
  <c r="B14" i="148"/>
  <c r="B13" i="148"/>
  <c r="G9" i="148"/>
  <c r="H18" i="149" s="1"/>
  <c r="B20" i="147"/>
  <c r="B19" i="147"/>
  <c r="B18" i="147"/>
  <c r="B17" i="147"/>
  <c r="B16" i="147"/>
  <c r="B15" i="147"/>
  <c r="B14" i="147"/>
  <c r="B13" i="147"/>
  <c r="AN44" i="146"/>
  <c r="AL35" i="146"/>
  <c r="A20" i="146"/>
  <c r="B19" i="146"/>
  <c r="B18" i="146"/>
  <c r="B17" i="146"/>
  <c r="B16" i="146"/>
  <c r="B15" i="146"/>
  <c r="B14" i="146"/>
  <c r="B13" i="146"/>
  <c r="AN64" i="145"/>
  <c r="AK53" i="145"/>
  <c r="AK38" i="145" s="1"/>
  <c r="AK40" i="145" s="1"/>
  <c r="CJ24" i="140" s="1"/>
  <c r="CO24" i="140" s="1"/>
  <c r="AA53" i="145"/>
  <c r="AA38" i="145" s="1"/>
  <c r="A20" i="145"/>
  <c r="B19" i="145"/>
  <c r="B18" i="145"/>
  <c r="B17" i="145"/>
  <c r="B16" i="145"/>
  <c r="B15" i="145"/>
  <c r="B14" i="145"/>
  <c r="B13" i="145"/>
  <c r="M109" i="144"/>
  <c r="L109" i="144"/>
  <c r="K109" i="144"/>
  <c r="J109" i="144"/>
  <c r="L44" i="143" s="1"/>
  <c r="I109" i="144"/>
  <c r="K44" i="143" s="1"/>
  <c r="M101" i="144"/>
  <c r="M43" i="143" s="1"/>
  <c r="L101" i="144"/>
  <c r="K101" i="144"/>
  <c r="J101" i="144"/>
  <c r="L43" i="143" s="1"/>
  <c r="I101" i="144"/>
  <c r="M93" i="144"/>
  <c r="L93" i="144"/>
  <c r="K93" i="144"/>
  <c r="J93" i="144"/>
  <c r="L42" i="143" s="1"/>
  <c r="I93" i="144"/>
  <c r="K42" i="143" s="1"/>
  <c r="M85" i="144"/>
  <c r="M41" i="143" s="1"/>
  <c r="L85" i="144"/>
  <c r="K85" i="144"/>
  <c r="J85" i="144"/>
  <c r="L41" i="143" s="1"/>
  <c r="I85" i="144"/>
  <c r="K41" i="143" s="1"/>
  <c r="M77" i="144"/>
  <c r="M40" i="143" s="1"/>
  <c r="L77" i="144"/>
  <c r="K77" i="144"/>
  <c r="J77" i="144"/>
  <c r="L40" i="143" s="1"/>
  <c r="I77" i="144"/>
  <c r="K40" i="143" s="1"/>
  <c r="M65" i="144"/>
  <c r="M33" i="143" s="1"/>
  <c r="L65" i="144"/>
  <c r="K65" i="144"/>
  <c r="J65" i="144"/>
  <c r="L33" i="143" s="1"/>
  <c r="I65" i="144"/>
  <c r="K33" i="143" s="1"/>
  <c r="M57" i="144"/>
  <c r="M32" i="143" s="1"/>
  <c r="L57" i="144"/>
  <c r="K57" i="144"/>
  <c r="J57" i="144"/>
  <c r="L32" i="143" s="1"/>
  <c r="I57" i="144"/>
  <c r="K32" i="143" s="1"/>
  <c r="M48" i="144"/>
  <c r="M30" i="143" s="1"/>
  <c r="L48" i="144"/>
  <c r="K48" i="144"/>
  <c r="J48" i="144"/>
  <c r="L30" i="143" s="1"/>
  <c r="I48" i="144"/>
  <c r="K30" i="143" s="1"/>
  <c r="M40" i="144"/>
  <c r="M29" i="143" s="1"/>
  <c r="L40" i="144"/>
  <c r="K40" i="144"/>
  <c r="J40" i="144"/>
  <c r="L29" i="143" s="1"/>
  <c r="I40" i="144"/>
  <c r="K29" i="143" s="1"/>
  <c r="M32" i="144"/>
  <c r="M28" i="143" s="1"/>
  <c r="L32" i="144"/>
  <c r="K32" i="144"/>
  <c r="J32" i="144"/>
  <c r="L28" i="143" s="1"/>
  <c r="I32" i="144"/>
  <c r="K28" i="143" s="1"/>
  <c r="M24" i="144"/>
  <c r="L24" i="144"/>
  <c r="K24" i="144"/>
  <c r="J24" i="144"/>
  <c r="L27" i="143" s="1"/>
  <c r="I24" i="144"/>
  <c r="K27" i="143" s="1"/>
  <c r="A21" i="144"/>
  <c r="B20" i="144"/>
  <c r="B19" i="144"/>
  <c r="B18" i="144"/>
  <c r="B17" i="144"/>
  <c r="B16" i="144"/>
  <c r="B15" i="144"/>
  <c r="B14" i="144"/>
  <c r="B13" i="144"/>
  <c r="M44" i="143"/>
  <c r="K43" i="143"/>
  <c r="M42" i="143"/>
  <c r="A20" i="143"/>
  <c r="B19" i="143"/>
  <c r="B18" i="143"/>
  <c r="B17" i="143"/>
  <c r="B16" i="143"/>
  <c r="B15" i="143"/>
  <c r="B14" i="143"/>
  <c r="B13" i="143"/>
  <c r="AN34" i="142"/>
  <c r="A20" i="142"/>
  <c r="B19" i="142"/>
  <c r="B18" i="142"/>
  <c r="B17" i="142"/>
  <c r="B16" i="142"/>
  <c r="B15" i="142"/>
  <c r="B14" i="142"/>
  <c r="B13" i="142"/>
  <c r="AN62" i="141"/>
  <c r="AT51" i="141"/>
  <c r="B20" i="141"/>
  <c r="B19" i="141"/>
  <c r="B18" i="141"/>
  <c r="B17" i="141"/>
  <c r="B16" i="141"/>
  <c r="B15" i="141"/>
  <c r="B14" i="141"/>
  <c r="B13" i="141"/>
  <c r="AG81" i="140"/>
  <c r="CJ26" i="140"/>
  <c r="CJ20" i="140"/>
  <c r="CO20" i="140" s="1"/>
  <c r="B20" i="140"/>
  <c r="B19" i="140"/>
  <c r="CJ18" i="140"/>
  <c r="B18" i="140"/>
  <c r="B17" i="140"/>
  <c r="B16" i="140"/>
  <c r="B15" i="140"/>
  <c r="B14" i="140"/>
  <c r="B13" i="140"/>
  <c r="U29" i="139"/>
  <c r="U30" i="139" s="1"/>
  <c r="U28" i="139"/>
  <c r="U27" i="139"/>
  <c r="U26" i="139"/>
  <c r="U25" i="139"/>
  <c r="U24" i="139"/>
  <c r="U23" i="139"/>
  <c r="U22" i="139"/>
  <c r="U21" i="139"/>
  <c r="U20" i="139"/>
  <c r="B20" i="139"/>
  <c r="U19" i="139"/>
  <c r="B19" i="139"/>
  <c r="U18" i="139"/>
  <c r="B18" i="139"/>
  <c r="U17" i="139"/>
  <c r="B17" i="139"/>
  <c r="B16" i="139"/>
  <c r="B15" i="139"/>
  <c r="B14" i="139"/>
  <c r="B13" i="139"/>
  <c r="G9" i="139"/>
  <c r="M24" i="147" s="1"/>
  <c r="B20" i="138"/>
  <c r="B19" i="138"/>
  <c r="B18" i="138"/>
  <c r="B17" i="138"/>
  <c r="B16" i="138"/>
  <c r="B15" i="138"/>
  <c r="B14" i="138"/>
  <c r="B13" i="138"/>
  <c r="AN44" i="137"/>
  <c r="AL35" i="137"/>
  <c r="B20" i="137"/>
  <c r="B19" i="137"/>
  <c r="B18" i="137"/>
  <c r="B17" i="137"/>
  <c r="B16" i="137"/>
  <c r="B15" i="137"/>
  <c r="B14" i="137"/>
  <c r="B13" i="137"/>
  <c r="AN64" i="136"/>
  <c r="AK53" i="136"/>
  <c r="AK38" i="136" s="1"/>
  <c r="AK40" i="136" s="1"/>
  <c r="CJ24" i="132" s="1"/>
  <c r="CO24" i="132" s="1"/>
  <c r="AA53" i="136"/>
  <c r="AA38" i="136" s="1"/>
  <c r="B20" i="136"/>
  <c r="B19" i="136"/>
  <c r="B18" i="136"/>
  <c r="B17" i="136"/>
  <c r="B16" i="136"/>
  <c r="B15" i="136"/>
  <c r="B14" i="136"/>
  <c r="B13" i="136"/>
  <c r="AN51" i="135"/>
  <c r="AT41" i="135"/>
  <c r="B20" i="135"/>
  <c r="B19" i="135"/>
  <c r="B18" i="135"/>
  <c r="B17" i="135"/>
  <c r="B16" i="135"/>
  <c r="B15" i="135"/>
  <c r="B14" i="135"/>
  <c r="B13" i="135"/>
  <c r="AN34" i="134"/>
  <c r="B20" i="134"/>
  <c r="B19" i="134"/>
  <c r="B18" i="134"/>
  <c r="B17" i="134"/>
  <c r="B16" i="134"/>
  <c r="B15" i="134"/>
  <c r="B14" i="134"/>
  <c r="B13" i="134"/>
  <c r="AN62" i="133"/>
  <c r="AT51" i="133"/>
  <c r="B20" i="133"/>
  <c r="B19" i="133"/>
  <c r="B18" i="133"/>
  <c r="B17" i="133"/>
  <c r="B16" i="133"/>
  <c r="B15" i="133"/>
  <c r="B14" i="133"/>
  <c r="B13" i="133"/>
  <c r="AG81" i="132"/>
  <c r="CJ26" i="132"/>
  <c r="CJ22" i="132"/>
  <c r="CJ20" i="132"/>
  <c r="CO20" i="132" s="1"/>
  <c r="B20" i="132"/>
  <c r="B19" i="132"/>
  <c r="B18" i="132"/>
  <c r="B17" i="132"/>
  <c r="B16" i="132"/>
  <c r="B15" i="132"/>
  <c r="B14" i="132"/>
  <c r="B13" i="132"/>
  <c r="U29" i="131"/>
  <c r="U30" i="131" s="1"/>
  <c r="U28" i="131"/>
  <c r="U27" i="131"/>
  <c r="U26" i="131"/>
  <c r="U25" i="131"/>
  <c r="U24" i="131"/>
  <c r="U23" i="131"/>
  <c r="U22" i="131"/>
  <c r="U21" i="131"/>
  <c r="U20" i="131"/>
  <c r="B20" i="131"/>
  <c r="U19" i="131"/>
  <c r="B19" i="131"/>
  <c r="U18" i="131"/>
  <c r="B18" i="131"/>
  <c r="U17" i="131"/>
  <c r="B17" i="131"/>
  <c r="B16" i="131"/>
  <c r="B15" i="131"/>
  <c r="B14" i="131"/>
  <c r="B13" i="131"/>
  <c r="G9" i="131"/>
  <c r="G9" i="134" s="1"/>
  <c r="N133" i="3" s="1"/>
  <c r="B20" i="130"/>
  <c r="B19" i="130"/>
  <c r="B18" i="130"/>
  <c r="B17" i="130"/>
  <c r="B16" i="130"/>
  <c r="B15" i="130"/>
  <c r="B14" i="130"/>
  <c r="B13" i="130"/>
  <c r="AN44" i="129"/>
  <c r="AL35" i="129"/>
  <c r="B20" i="129"/>
  <c r="B19" i="129"/>
  <c r="B18" i="129"/>
  <c r="B17" i="129"/>
  <c r="B16" i="129"/>
  <c r="B15" i="129"/>
  <c r="B14" i="129"/>
  <c r="B13" i="129"/>
  <c r="AN64" i="128"/>
  <c r="AK53" i="128"/>
  <c r="AK38" i="128" s="1"/>
  <c r="AK40" i="128" s="1"/>
  <c r="CJ24" i="124" s="1"/>
  <c r="CO24" i="124" s="1"/>
  <c r="AA53" i="128"/>
  <c r="AA38" i="128" s="1"/>
  <c r="B20" i="128"/>
  <c r="B19" i="128"/>
  <c r="B18" i="128"/>
  <c r="B17" i="128"/>
  <c r="B16" i="128"/>
  <c r="B15" i="128"/>
  <c r="B14" i="128"/>
  <c r="B13" i="128"/>
  <c r="AN51" i="127"/>
  <c r="AT41" i="127"/>
  <c r="B20" i="127"/>
  <c r="B19" i="127"/>
  <c r="B18" i="127"/>
  <c r="B17" i="127"/>
  <c r="B16" i="127"/>
  <c r="B15" i="127"/>
  <c r="B14" i="127"/>
  <c r="B13" i="127"/>
  <c r="AN34" i="126"/>
  <c r="B20" i="126"/>
  <c r="B19" i="126"/>
  <c r="B18" i="126"/>
  <c r="B17" i="126"/>
  <c r="B16" i="126"/>
  <c r="B15" i="126"/>
  <c r="B14" i="126"/>
  <c r="B13" i="126"/>
  <c r="AN62" i="125"/>
  <c r="AT51" i="125"/>
  <c r="B20" i="125"/>
  <c r="B19" i="125"/>
  <c r="B18" i="125"/>
  <c r="B17" i="125"/>
  <c r="B16" i="125"/>
  <c r="B15" i="125"/>
  <c r="B14" i="125"/>
  <c r="B13" i="125"/>
  <c r="AG81" i="124"/>
  <c r="CJ26" i="124"/>
  <c r="CJ22" i="124"/>
  <c r="CJ20" i="124"/>
  <c r="CO20" i="124" s="1"/>
  <c r="B20" i="124"/>
  <c r="B19" i="124"/>
  <c r="B18" i="124"/>
  <c r="B17" i="124"/>
  <c r="B16" i="124"/>
  <c r="B15" i="124"/>
  <c r="B14" i="124"/>
  <c r="B13" i="124"/>
  <c r="U29" i="123"/>
  <c r="U30" i="123" s="1"/>
  <c r="U28" i="123"/>
  <c r="U27" i="123"/>
  <c r="U26" i="123"/>
  <c r="U25" i="123"/>
  <c r="U24" i="123"/>
  <c r="U23" i="123"/>
  <c r="U22" i="123"/>
  <c r="U21" i="123"/>
  <c r="U20" i="123"/>
  <c r="B20" i="123"/>
  <c r="U19" i="123"/>
  <c r="B19" i="123"/>
  <c r="U18" i="123"/>
  <c r="B18" i="123"/>
  <c r="U17" i="123"/>
  <c r="B17" i="123"/>
  <c r="B16" i="123"/>
  <c r="B15" i="123"/>
  <c r="B14" i="123"/>
  <c r="B13" i="123"/>
  <c r="G9" i="123"/>
  <c r="G9" i="127" s="1"/>
  <c r="N126" i="3" s="1"/>
  <c r="B20" i="122"/>
  <c r="B19" i="122"/>
  <c r="B18" i="122"/>
  <c r="B17" i="122"/>
  <c r="B16" i="122"/>
  <c r="B15" i="122"/>
  <c r="B14" i="122"/>
  <c r="B13" i="122"/>
  <c r="AN44" i="121"/>
  <c r="AL35" i="121"/>
  <c r="B20" i="121"/>
  <c r="B19" i="121"/>
  <c r="B18" i="121"/>
  <c r="B17" i="121"/>
  <c r="B16" i="121"/>
  <c r="B15" i="121"/>
  <c r="B14" i="121"/>
  <c r="B13" i="121"/>
  <c r="AN64" i="120"/>
  <c r="AK53" i="120"/>
  <c r="AK38" i="120" s="1"/>
  <c r="AK40" i="120" s="1"/>
  <c r="CJ24" i="116" s="1"/>
  <c r="CO24" i="116" s="1"/>
  <c r="AA53" i="120"/>
  <c r="AA38" i="120" s="1"/>
  <c r="B20" i="120"/>
  <c r="B19" i="120"/>
  <c r="B18" i="120"/>
  <c r="B17" i="120"/>
  <c r="B16" i="120"/>
  <c r="B15" i="120"/>
  <c r="B14" i="120"/>
  <c r="B13" i="120"/>
  <c r="AN51" i="119"/>
  <c r="AT41" i="119"/>
  <c r="B20" i="119"/>
  <c r="B19" i="119"/>
  <c r="B18" i="119"/>
  <c r="B17" i="119"/>
  <c r="B16" i="119"/>
  <c r="B15" i="119"/>
  <c r="B14" i="119"/>
  <c r="B13" i="119"/>
  <c r="AN34" i="118"/>
  <c r="B20" i="118"/>
  <c r="B19" i="118"/>
  <c r="B18" i="118"/>
  <c r="B17" i="118"/>
  <c r="B16" i="118"/>
  <c r="B15" i="118"/>
  <c r="B14" i="118"/>
  <c r="B13" i="118"/>
  <c r="AN62" i="117"/>
  <c r="AT51" i="117"/>
  <c r="B20" i="117"/>
  <c r="B19" i="117"/>
  <c r="B18" i="117"/>
  <c r="B17" i="117"/>
  <c r="B16" i="117"/>
  <c r="B15" i="117"/>
  <c r="B14" i="117"/>
  <c r="B13" i="117"/>
  <c r="AG81" i="116"/>
  <c r="CJ26" i="116"/>
  <c r="CJ22" i="116"/>
  <c r="CJ20" i="116"/>
  <c r="CO20" i="116" s="1"/>
  <c r="B20" i="116"/>
  <c r="B19" i="116"/>
  <c r="B18" i="116"/>
  <c r="B17" i="116"/>
  <c r="B16" i="116"/>
  <c r="B15" i="116"/>
  <c r="B14" i="116"/>
  <c r="B13" i="116"/>
  <c r="U29" i="115"/>
  <c r="U30" i="115" s="1"/>
  <c r="U28" i="115"/>
  <c r="U27" i="115"/>
  <c r="U26" i="115"/>
  <c r="U25" i="115"/>
  <c r="U24" i="115"/>
  <c r="U23" i="115"/>
  <c r="U22" i="115"/>
  <c r="U21" i="115"/>
  <c r="U20" i="115"/>
  <c r="B20" i="115"/>
  <c r="U19" i="115"/>
  <c r="B19" i="115"/>
  <c r="U18" i="115"/>
  <c r="B18" i="115"/>
  <c r="U17" i="115"/>
  <c r="B17" i="115"/>
  <c r="B16" i="115"/>
  <c r="B15" i="115"/>
  <c r="B14" i="115"/>
  <c r="B13" i="115"/>
  <c r="G9" i="115"/>
  <c r="N114" i="3" s="1"/>
  <c r="B20" i="114"/>
  <c r="B19" i="114"/>
  <c r="B18" i="114"/>
  <c r="B17" i="114"/>
  <c r="B16" i="114"/>
  <c r="B15" i="114"/>
  <c r="B14" i="114"/>
  <c r="B13" i="114"/>
  <c r="AN44" i="113"/>
  <c r="AL35" i="113"/>
  <c r="B20" i="113"/>
  <c r="B19" i="113"/>
  <c r="B18" i="113"/>
  <c r="B17" i="113"/>
  <c r="B16" i="113"/>
  <c r="B15" i="113"/>
  <c r="B14" i="113"/>
  <c r="B13" i="113"/>
  <c r="AN64" i="112"/>
  <c r="AK53" i="112"/>
  <c r="AK38" i="112" s="1"/>
  <c r="AK40" i="112" s="1"/>
  <c r="CJ24" i="108" s="1"/>
  <c r="CO24" i="108" s="1"/>
  <c r="AA53" i="112"/>
  <c r="AA38" i="112" s="1"/>
  <c r="B20" i="112"/>
  <c r="B19" i="112"/>
  <c r="B18" i="112"/>
  <c r="B17" i="112"/>
  <c r="B16" i="112"/>
  <c r="B15" i="112"/>
  <c r="B14" i="112"/>
  <c r="B13" i="112"/>
  <c r="AN51" i="111"/>
  <c r="AT41" i="111"/>
  <c r="B20" i="111"/>
  <c r="B19" i="111"/>
  <c r="B18" i="111"/>
  <c r="B17" i="111"/>
  <c r="B16" i="111"/>
  <c r="B15" i="111"/>
  <c r="B14" i="111"/>
  <c r="B13" i="111"/>
  <c r="AN34" i="110"/>
  <c r="B20" i="110"/>
  <c r="B19" i="110"/>
  <c r="B18" i="110"/>
  <c r="B17" i="110"/>
  <c r="B16" i="110"/>
  <c r="B15" i="110"/>
  <c r="B14" i="110"/>
  <c r="B13" i="110"/>
  <c r="AN62" i="109"/>
  <c r="AT51" i="109"/>
  <c r="B20" i="109"/>
  <c r="B19" i="109"/>
  <c r="B18" i="109"/>
  <c r="B17" i="109"/>
  <c r="B16" i="109"/>
  <c r="B15" i="109"/>
  <c r="B14" i="109"/>
  <c r="B13" i="109"/>
  <c r="AG81" i="108"/>
  <c r="CJ26" i="108"/>
  <c r="CJ22" i="108"/>
  <c r="CE22" i="108"/>
  <c r="BZ22" i="108"/>
  <c r="BU22" i="108"/>
  <c r="BP22" i="108"/>
  <c r="BK22" i="108"/>
  <c r="BF22" i="108"/>
  <c r="BA22" i="108"/>
  <c r="AV22" i="108"/>
  <c r="AQ22" i="108"/>
  <c r="AL22" i="108"/>
  <c r="AG22" i="108"/>
  <c r="AB22" i="108"/>
  <c r="CJ20" i="108"/>
  <c r="CO20" i="108" s="1"/>
  <c r="B20" i="108"/>
  <c r="B19" i="108"/>
  <c r="B18" i="108"/>
  <c r="B17" i="108"/>
  <c r="B16" i="108"/>
  <c r="B15" i="108"/>
  <c r="B14" i="108"/>
  <c r="B13" i="108"/>
  <c r="U29" i="107"/>
  <c r="U30" i="107" s="1"/>
  <c r="U28" i="107"/>
  <c r="U27" i="107"/>
  <c r="U26" i="107"/>
  <c r="U25" i="107"/>
  <c r="U24" i="107"/>
  <c r="U23" i="107"/>
  <c r="U22" i="107"/>
  <c r="U21" i="107"/>
  <c r="U20" i="107"/>
  <c r="B20" i="107"/>
  <c r="U19" i="107"/>
  <c r="B19" i="107"/>
  <c r="U18" i="107"/>
  <c r="B18" i="107"/>
  <c r="U17" i="107"/>
  <c r="B17" i="107"/>
  <c r="B16" i="107"/>
  <c r="B15" i="107"/>
  <c r="B14" i="107"/>
  <c r="B13" i="107"/>
  <c r="G9" i="107"/>
  <c r="G9" i="114" s="1"/>
  <c r="N113" i="3" s="1"/>
  <c r="M24" i="106"/>
  <c r="B20" i="106"/>
  <c r="B19" i="106"/>
  <c r="B18" i="106"/>
  <c r="B17" i="106"/>
  <c r="B16" i="106"/>
  <c r="B15" i="106"/>
  <c r="B14" i="106"/>
  <c r="B13" i="106"/>
  <c r="G9" i="106"/>
  <c r="N105" i="3" s="1"/>
  <c r="AN44" i="105"/>
  <c r="AL35" i="105"/>
  <c r="B20" i="105"/>
  <c r="B19" i="105"/>
  <c r="B18" i="105"/>
  <c r="B17" i="105"/>
  <c r="B16" i="105"/>
  <c r="B15" i="105"/>
  <c r="B14" i="105"/>
  <c r="B13" i="105"/>
  <c r="G9" i="105"/>
  <c r="AN64" i="104"/>
  <c r="AK53" i="104"/>
  <c r="AK38" i="104" s="1"/>
  <c r="AK40" i="104" s="1"/>
  <c r="CJ24" i="100" s="1"/>
  <c r="CO24" i="100" s="1"/>
  <c r="AA53" i="104"/>
  <c r="AA38" i="104" s="1"/>
  <c r="B20" i="104"/>
  <c r="B19" i="104"/>
  <c r="B18" i="104"/>
  <c r="B17" i="104"/>
  <c r="B16" i="104"/>
  <c r="B15" i="104"/>
  <c r="B14" i="104"/>
  <c r="B13" i="104"/>
  <c r="G9" i="104"/>
  <c r="AN51" i="103"/>
  <c r="AT41" i="103"/>
  <c r="B20" i="103"/>
  <c r="B19" i="103"/>
  <c r="B18" i="103"/>
  <c r="B17" i="103"/>
  <c r="B16" i="103"/>
  <c r="B15" i="103"/>
  <c r="B14" i="103"/>
  <c r="B13" i="103"/>
  <c r="G9" i="103"/>
  <c r="AN34" i="102"/>
  <c r="B20" i="102"/>
  <c r="B19" i="102"/>
  <c r="B18" i="102"/>
  <c r="B17" i="102"/>
  <c r="B16" i="102"/>
  <c r="B15" i="102"/>
  <c r="B14" i="102"/>
  <c r="B13" i="102"/>
  <c r="G9" i="102"/>
  <c r="AN62" i="101"/>
  <c r="AT51" i="101"/>
  <c r="B20" i="101"/>
  <c r="B19" i="101"/>
  <c r="B18" i="101"/>
  <c r="B17" i="101"/>
  <c r="B16" i="101"/>
  <c r="B15" i="101"/>
  <c r="B14" i="101"/>
  <c r="B13" i="101"/>
  <c r="G9" i="101"/>
  <c r="AG81" i="100"/>
  <c r="H28" i="100"/>
  <c r="CJ26" i="100"/>
  <c r="H26" i="100"/>
  <c r="H24" i="100"/>
  <c r="CJ22" i="100"/>
  <c r="CE22" i="100"/>
  <c r="BZ22" i="100"/>
  <c r="BU22" i="100"/>
  <c r="BP22" i="100"/>
  <c r="BK22" i="100"/>
  <c r="BF22" i="100"/>
  <c r="BA22" i="100"/>
  <c r="AV22" i="100"/>
  <c r="AQ22" i="100"/>
  <c r="AL22" i="100"/>
  <c r="AG22" i="100"/>
  <c r="AB22" i="100"/>
  <c r="H22" i="100"/>
  <c r="CJ20" i="100"/>
  <c r="CO20" i="100" s="1"/>
  <c r="H20" i="100"/>
  <c r="B20" i="100"/>
  <c r="B19" i="100"/>
  <c r="H18" i="100"/>
  <c r="H36" i="100" s="1"/>
  <c r="B18" i="100"/>
  <c r="B17" i="100"/>
  <c r="B16" i="100"/>
  <c r="B15" i="100"/>
  <c r="B14" i="100"/>
  <c r="B13" i="100"/>
  <c r="G9" i="100"/>
  <c r="N99" i="3" s="1"/>
  <c r="U29" i="99"/>
  <c r="U30" i="99" s="1"/>
  <c r="U28" i="99"/>
  <c r="U27" i="99"/>
  <c r="U26" i="99"/>
  <c r="U25" i="99"/>
  <c r="U24" i="99"/>
  <c r="U23" i="99"/>
  <c r="U22" i="99"/>
  <c r="U21" i="99"/>
  <c r="U20" i="99"/>
  <c r="B20" i="99"/>
  <c r="U19" i="99"/>
  <c r="B19" i="99"/>
  <c r="U18" i="99"/>
  <c r="B18" i="99"/>
  <c r="U17" i="99"/>
  <c r="B17" i="99"/>
  <c r="B16" i="99"/>
  <c r="H15" i="99"/>
  <c r="B15" i="99"/>
  <c r="B14" i="99"/>
  <c r="G13" i="99"/>
  <c r="B13" i="99"/>
  <c r="B20" i="98"/>
  <c r="B19" i="98"/>
  <c r="B18" i="98"/>
  <c r="B17" i="98"/>
  <c r="B16" i="98"/>
  <c r="B15" i="98"/>
  <c r="B14" i="98"/>
  <c r="B13" i="98"/>
  <c r="AN44" i="97"/>
  <c r="AL35" i="97"/>
  <c r="B20" i="97"/>
  <c r="B19" i="97"/>
  <c r="B18" i="97"/>
  <c r="B17" i="97"/>
  <c r="B16" i="97"/>
  <c r="B15" i="97"/>
  <c r="B14" i="97"/>
  <c r="B13" i="97"/>
  <c r="AN64" i="96"/>
  <c r="AK53" i="96"/>
  <c r="AK38" i="96" s="1"/>
  <c r="AK40" i="96" s="1"/>
  <c r="CJ24" i="92" s="1"/>
  <c r="CO24" i="92" s="1"/>
  <c r="AA53" i="96"/>
  <c r="AA38" i="96" s="1"/>
  <c r="B20" i="96"/>
  <c r="B19" i="96"/>
  <c r="B18" i="96"/>
  <c r="B17" i="96"/>
  <c r="B16" i="96"/>
  <c r="B15" i="96"/>
  <c r="B14" i="96"/>
  <c r="B13" i="96"/>
  <c r="AN51" i="95"/>
  <c r="AT41" i="95"/>
  <c r="B20" i="95"/>
  <c r="B19" i="95"/>
  <c r="B18" i="95"/>
  <c r="B17" i="95"/>
  <c r="B16" i="95"/>
  <c r="B15" i="95"/>
  <c r="B14" i="95"/>
  <c r="B13" i="95"/>
  <c r="AN34" i="94"/>
  <c r="B20" i="94"/>
  <c r="B19" i="94"/>
  <c r="B18" i="94"/>
  <c r="B17" i="94"/>
  <c r="B16" i="94"/>
  <c r="B15" i="94"/>
  <c r="B14" i="94"/>
  <c r="B13" i="94"/>
  <c r="AN62" i="93"/>
  <c r="AT51" i="93"/>
  <c r="B20" i="93"/>
  <c r="B19" i="93"/>
  <c r="B18" i="93"/>
  <c r="B17" i="93"/>
  <c r="B16" i="93"/>
  <c r="B15" i="93"/>
  <c r="B14" i="93"/>
  <c r="B13" i="93"/>
  <c r="AG81" i="92"/>
  <c r="CJ26" i="92"/>
  <c r="CJ22" i="92"/>
  <c r="CE22" i="92"/>
  <c r="BZ22" i="92"/>
  <c r="BU22" i="92"/>
  <c r="BP22" i="92"/>
  <c r="BK22" i="92"/>
  <c r="BF22" i="92"/>
  <c r="BA22" i="92"/>
  <c r="AV22" i="92"/>
  <c r="AQ22" i="92"/>
  <c r="AL22" i="92"/>
  <c r="AG22" i="92"/>
  <c r="AB22" i="92"/>
  <c r="CJ20" i="92"/>
  <c r="CO20" i="92" s="1"/>
  <c r="B20" i="92"/>
  <c r="B19" i="92"/>
  <c r="B18" i="92"/>
  <c r="B17" i="92"/>
  <c r="B16" i="92"/>
  <c r="B15" i="92"/>
  <c r="B14" i="92"/>
  <c r="B13" i="92"/>
  <c r="U29" i="91"/>
  <c r="U30" i="91" s="1"/>
  <c r="U28" i="91"/>
  <c r="U27" i="91"/>
  <c r="U26" i="91"/>
  <c r="U25" i="91"/>
  <c r="U24" i="91"/>
  <c r="U23" i="91"/>
  <c r="U22" i="91"/>
  <c r="U21" i="91"/>
  <c r="U20" i="91"/>
  <c r="B20" i="91"/>
  <c r="U19" i="91"/>
  <c r="B19" i="91"/>
  <c r="U18" i="91"/>
  <c r="B18" i="91"/>
  <c r="U17" i="91"/>
  <c r="B17" i="91"/>
  <c r="B16" i="91"/>
  <c r="B15" i="91"/>
  <c r="B14" i="91"/>
  <c r="B13" i="91"/>
  <c r="G9" i="91"/>
  <c r="G9" i="94" s="1"/>
  <c r="N93" i="3" s="1"/>
  <c r="B20" i="90"/>
  <c r="B19" i="90"/>
  <c r="B18" i="90"/>
  <c r="B17" i="90"/>
  <c r="B16" i="90"/>
  <c r="B15" i="90"/>
  <c r="B14" i="90"/>
  <c r="B13" i="90"/>
  <c r="AN44" i="89"/>
  <c r="AL35" i="89"/>
  <c r="B20" i="89"/>
  <c r="B19" i="89"/>
  <c r="B18" i="89"/>
  <c r="B17" i="89"/>
  <c r="B16" i="89"/>
  <c r="B15" i="89"/>
  <c r="B14" i="89"/>
  <c r="B13" i="89"/>
  <c r="AN64" i="88"/>
  <c r="AK53" i="88"/>
  <c r="AK38" i="88" s="1"/>
  <c r="AK40" i="88" s="1"/>
  <c r="CJ24" i="84" s="1"/>
  <c r="CO24" i="84" s="1"/>
  <c r="AA53" i="88"/>
  <c r="AA38" i="88" s="1"/>
  <c r="B20" i="88"/>
  <c r="B19" i="88"/>
  <c r="B18" i="88"/>
  <c r="B17" i="88"/>
  <c r="B16" i="88"/>
  <c r="B15" i="88"/>
  <c r="B14" i="88"/>
  <c r="B13" i="88"/>
  <c r="AN51" i="87"/>
  <c r="AT41" i="87"/>
  <c r="B20" i="87"/>
  <c r="B19" i="87"/>
  <c r="B18" i="87"/>
  <c r="B17" i="87"/>
  <c r="B16" i="87"/>
  <c r="B15" i="87"/>
  <c r="B14" i="87"/>
  <c r="B13" i="87"/>
  <c r="AN34" i="86"/>
  <c r="B20" i="86"/>
  <c r="B19" i="86"/>
  <c r="B18" i="86"/>
  <c r="B17" i="86"/>
  <c r="B16" i="86"/>
  <c r="B15" i="86"/>
  <c r="B14" i="86"/>
  <c r="B13" i="86"/>
  <c r="AN62" i="85"/>
  <c r="AT51" i="85"/>
  <c r="B20" i="85"/>
  <c r="B19" i="85"/>
  <c r="B18" i="85"/>
  <c r="B17" i="85"/>
  <c r="B16" i="85"/>
  <c r="B15" i="85"/>
  <c r="B14" i="85"/>
  <c r="B13" i="85"/>
  <c r="AG81" i="84"/>
  <c r="CJ26" i="84"/>
  <c r="CJ22" i="84"/>
  <c r="CE22" i="84"/>
  <c r="BZ22" i="84"/>
  <c r="BU22" i="84"/>
  <c r="BP22" i="84"/>
  <c r="BK22" i="84"/>
  <c r="BF22" i="84"/>
  <c r="BA22" i="84"/>
  <c r="AV22" i="84"/>
  <c r="AQ22" i="84"/>
  <c r="AL22" i="84"/>
  <c r="AG22" i="84"/>
  <c r="AB22" i="84"/>
  <c r="CJ20" i="84"/>
  <c r="CO20" i="84" s="1"/>
  <c r="B20" i="84"/>
  <c r="B19" i="84"/>
  <c r="B18" i="84"/>
  <c r="B17" i="84"/>
  <c r="B16" i="84"/>
  <c r="B15" i="84"/>
  <c r="B14" i="84"/>
  <c r="B13" i="84"/>
  <c r="U29" i="83"/>
  <c r="U30" i="83" s="1"/>
  <c r="U28" i="83"/>
  <c r="U27" i="83"/>
  <c r="U26" i="83"/>
  <c r="U25" i="83"/>
  <c r="U24" i="83"/>
  <c r="U23" i="83"/>
  <c r="U22" i="83"/>
  <c r="U21" i="83"/>
  <c r="U20" i="83"/>
  <c r="B20" i="83"/>
  <c r="U19" i="83"/>
  <c r="B19" i="83"/>
  <c r="U18" i="83"/>
  <c r="B18" i="83"/>
  <c r="U17" i="83"/>
  <c r="B17" i="83"/>
  <c r="B16" i="83"/>
  <c r="B15" i="83"/>
  <c r="B14" i="83"/>
  <c r="B13" i="83"/>
  <c r="G9" i="83"/>
  <c r="G9" i="85" s="1"/>
  <c r="N84" i="3" s="1"/>
  <c r="B20" i="82"/>
  <c r="B19" i="82"/>
  <c r="B18" i="82"/>
  <c r="B17" i="82"/>
  <c r="B16" i="82"/>
  <c r="B15" i="82"/>
  <c r="B14" i="82"/>
  <c r="B13" i="82"/>
  <c r="AN44" i="81"/>
  <c r="AL35" i="81"/>
  <c r="B20" i="81"/>
  <c r="B19" i="81"/>
  <c r="B18" i="81"/>
  <c r="B17" i="81"/>
  <c r="B16" i="81"/>
  <c r="B15" i="81"/>
  <c r="B14" i="81"/>
  <c r="B13" i="81"/>
  <c r="AN64" i="80"/>
  <c r="AK53" i="80"/>
  <c r="AK38" i="80" s="1"/>
  <c r="AK40" i="80" s="1"/>
  <c r="CJ24" i="76" s="1"/>
  <c r="CO24" i="76" s="1"/>
  <c r="AA53" i="80"/>
  <c r="AA38" i="80" s="1"/>
  <c r="B20" i="80"/>
  <c r="B19" i="80"/>
  <c r="B18" i="80"/>
  <c r="B17" i="80"/>
  <c r="B16" i="80"/>
  <c r="B15" i="80"/>
  <c r="B14" i="80"/>
  <c r="B13" i="80"/>
  <c r="AN51" i="79"/>
  <c r="AT41" i="79"/>
  <c r="B20" i="79"/>
  <c r="B19" i="79"/>
  <c r="B18" i="79"/>
  <c r="B17" i="79"/>
  <c r="B16" i="79"/>
  <c r="B15" i="79"/>
  <c r="B14" i="79"/>
  <c r="B13" i="79"/>
  <c r="AN34" i="78"/>
  <c r="B20" i="78"/>
  <c r="B19" i="78"/>
  <c r="B18" i="78"/>
  <c r="B17" i="78"/>
  <c r="B16" i="78"/>
  <c r="B15" i="78"/>
  <c r="B14" i="78"/>
  <c r="B13" i="78"/>
  <c r="AN62" i="77"/>
  <c r="AT51" i="77"/>
  <c r="B20" i="77"/>
  <c r="B19" i="77"/>
  <c r="B18" i="77"/>
  <c r="B17" i="77"/>
  <c r="B16" i="77"/>
  <c r="B15" i="77"/>
  <c r="B14" i="77"/>
  <c r="B13" i="77"/>
  <c r="AG81" i="76"/>
  <c r="CJ26" i="76"/>
  <c r="CJ22" i="76"/>
  <c r="CE22" i="76"/>
  <c r="BZ22" i="76"/>
  <c r="BU22" i="76"/>
  <c r="BP22" i="76"/>
  <c r="BK22" i="76"/>
  <c r="BF22" i="76"/>
  <c r="BA22" i="76"/>
  <c r="AV22" i="76"/>
  <c r="AQ22" i="76"/>
  <c r="AL22" i="76"/>
  <c r="AG22" i="76"/>
  <c r="AB22" i="76"/>
  <c r="CJ20" i="76"/>
  <c r="CO20" i="76" s="1"/>
  <c r="B20" i="76"/>
  <c r="B19" i="76"/>
  <c r="B18" i="76"/>
  <c r="B17" i="76"/>
  <c r="B16" i="76"/>
  <c r="B15" i="76"/>
  <c r="B14" i="76"/>
  <c r="B13" i="76"/>
  <c r="U29" i="75"/>
  <c r="U30" i="75" s="1"/>
  <c r="U28" i="75"/>
  <c r="U27" i="75"/>
  <c r="U26" i="75"/>
  <c r="U25" i="75"/>
  <c r="U24" i="75"/>
  <c r="U23" i="75"/>
  <c r="U22" i="75"/>
  <c r="U21" i="75"/>
  <c r="U20" i="75"/>
  <c r="B20" i="75"/>
  <c r="U19" i="75"/>
  <c r="B19" i="75"/>
  <c r="U18" i="75"/>
  <c r="B18" i="75"/>
  <c r="U17" i="75"/>
  <c r="B17" i="75"/>
  <c r="B16" i="75"/>
  <c r="B15" i="75"/>
  <c r="B14" i="75"/>
  <c r="B13" i="75"/>
  <c r="G9" i="75"/>
  <c r="H26" i="76" s="1"/>
  <c r="B20" i="74"/>
  <c r="B19" i="74"/>
  <c r="B18" i="74"/>
  <c r="B17" i="74"/>
  <c r="B16" i="74"/>
  <c r="B15" i="74"/>
  <c r="B14" i="74"/>
  <c r="B13" i="74"/>
  <c r="AN44" i="73"/>
  <c r="AL35" i="73"/>
  <c r="B20" i="73"/>
  <c r="B19" i="73"/>
  <c r="B18" i="73"/>
  <c r="B17" i="73"/>
  <c r="B16" i="73"/>
  <c r="B15" i="73"/>
  <c r="B14" i="73"/>
  <c r="B13" i="73"/>
  <c r="AN64" i="72"/>
  <c r="AK53" i="72"/>
  <c r="AK38" i="72" s="1"/>
  <c r="AK40" i="72" s="1"/>
  <c r="CJ24" i="68" s="1"/>
  <c r="CO24" i="68" s="1"/>
  <c r="AA53" i="72"/>
  <c r="AA38" i="72" s="1"/>
  <c r="B20" i="72"/>
  <c r="B19" i="72"/>
  <c r="B18" i="72"/>
  <c r="B17" i="72"/>
  <c r="B16" i="72"/>
  <c r="B15" i="72"/>
  <c r="B14" i="72"/>
  <c r="B13" i="72"/>
  <c r="AN51" i="71"/>
  <c r="AT41" i="71"/>
  <c r="B20" i="71"/>
  <c r="B19" i="71"/>
  <c r="B18" i="71"/>
  <c r="B17" i="71"/>
  <c r="B16" i="71"/>
  <c r="B15" i="71"/>
  <c r="B14" i="71"/>
  <c r="B13" i="71"/>
  <c r="AN34" i="70"/>
  <c r="B20" i="70"/>
  <c r="B19" i="70"/>
  <c r="B18" i="70"/>
  <c r="B17" i="70"/>
  <c r="B16" i="70"/>
  <c r="B15" i="70"/>
  <c r="B14" i="70"/>
  <c r="B13" i="70"/>
  <c r="AN62" i="69"/>
  <c r="AT51" i="69"/>
  <c r="B20" i="69"/>
  <c r="B19" i="69"/>
  <c r="B18" i="69"/>
  <c r="B17" i="69"/>
  <c r="B16" i="69"/>
  <c r="B15" i="69"/>
  <c r="B14" i="69"/>
  <c r="B13" i="69"/>
  <c r="AG81" i="68"/>
  <c r="CJ26" i="68"/>
  <c r="CJ22" i="68"/>
  <c r="CE22" i="68"/>
  <c r="BZ22" i="68"/>
  <c r="BU22" i="68"/>
  <c r="BP22" i="68"/>
  <c r="BK22" i="68"/>
  <c r="BF22" i="68"/>
  <c r="BA22" i="68"/>
  <c r="AV22" i="68"/>
  <c r="AQ22" i="68"/>
  <c r="AL22" i="68"/>
  <c r="AG22" i="68"/>
  <c r="AB22" i="68"/>
  <c r="CJ20" i="68"/>
  <c r="CO20" i="68" s="1"/>
  <c r="B20" i="68"/>
  <c r="B19" i="68"/>
  <c r="B18" i="68"/>
  <c r="B17" i="68"/>
  <c r="B16" i="68"/>
  <c r="B15" i="68"/>
  <c r="B14" i="68"/>
  <c r="B13" i="68"/>
  <c r="U29" i="67"/>
  <c r="U30" i="67" s="1"/>
  <c r="U28" i="67"/>
  <c r="U27" i="67"/>
  <c r="U26" i="67"/>
  <c r="U25" i="67"/>
  <c r="U24" i="67"/>
  <c r="U23" i="67"/>
  <c r="U22" i="67"/>
  <c r="U21" i="67"/>
  <c r="U20" i="67"/>
  <c r="B20" i="67"/>
  <c r="U19" i="67"/>
  <c r="B19" i="67"/>
  <c r="U18" i="67"/>
  <c r="B18" i="67"/>
  <c r="U17" i="67"/>
  <c r="B17" i="67"/>
  <c r="B16" i="67"/>
  <c r="B15" i="67"/>
  <c r="B14" i="67"/>
  <c r="B13" i="67"/>
  <c r="G9" i="67"/>
  <c r="G9" i="69" s="1"/>
  <c r="N68" i="3" s="1"/>
  <c r="B20" i="66"/>
  <c r="B19" i="66"/>
  <c r="B18" i="66"/>
  <c r="B17" i="66"/>
  <c r="B16" i="66"/>
  <c r="B15" i="66"/>
  <c r="B14" i="66"/>
  <c r="B13" i="66"/>
  <c r="AN44" i="65"/>
  <c r="AL35" i="65"/>
  <c r="B20" i="65"/>
  <c r="B19" i="65"/>
  <c r="B18" i="65"/>
  <c r="B17" i="65"/>
  <c r="B16" i="65"/>
  <c r="B15" i="65"/>
  <c r="B14" i="65"/>
  <c r="B13" i="65"/>
  <c r="AN64" i="64"/>
  <c r="AK53" i="64"/>
  <c r="AK38" i="64" s="1"/>
  <c r="AK40" i="64" s="1"/>
  <c r="CJ24" i="60" s="1"/>
  <c r="CO24" i="60" s="1"/>
  <c r="AA53" i="64"/>
  <c r="AA38" i="64" s="1"/>
  <c r="B20" i="64"/>
  <c r="B19" i="64"/>
  <c r="B18" i="64"/>
  <c r="B17" i="64"/>
  <c r="B16" i="64"/>
  <c r="B15" i="64"/>
  <c r="B14" i="64"/>
  <c r="B13" i="64"/>
  <c r="AN51" i="63"/>
  <c r="AT41" i="63"/>
  <c r="B20" i="63"/>
  <c r="B19" i="63"/>
  <c r="B18" i="63"/>
  <c r="B17" i="63"/>
  <c r="B16" i="63"/>
  <c r="B15" i="63"/>
  <c r="B14" i="63"/>
  <c r="B13" i="63"/>
  <c r="AN34" i="62"/>
  <c r="B20" i="62"/>
  <c r="B19" i="62"/>
  <c r="B18" i="62"/>
  <c r="B17" i="62"/>
  <c r="B16" i="62"/>
  <c r="B15" i="62"/>
  <c r="B14" i="62"/>
  <c r="B13" i="62"/>
  <c r="AN62" i="61"/>
  <c r="AT51" i="61"/>
  <c r="B20" i="61"/>
  <c r="B19" i="61"/>
  <c r="B18" i="61"/>
  <c r="B17" i="61"/>
  <c r="B16" i="61"/>
  <c r="B15" i="61"/>
  <c r="B14" i="61"/>
  <c r="B13" i="61"/>
  <c r="AG81" i="60"/>
  <c r="CJ26" i="60"/>
  <c r="CJ22" i="60"/>
  <c r="CE22" i="60"/>
  <c r="BZ22" i="60"/>
  <c r="BU22" i="60"/>
  <c r="BP22" i="60"/>
  <c r="BK22" i="60"/>
  <c r="BF22" i="60"/>
  <c r="BA22" i="60"/>
  <c r="AV22" i="60"/>
  <c r="AQ22" i="60"/>
  <c r="AL22" i="60"/>
  <c r="AG22" i="60"/>
  <c r="AB22" i="60"/>
  <c r="CJ20" i="60"/>
  <c r="CO20" i="60" s="1"/>
  <c r="B20" i="60"/>
  <c r="B19" i="60"/>
  <c r="B18" i="60"/>
  <c r="B17" i="60"/>
  <c r="B16" i="60"/>
  <c r="B15" i="60"/>
  <c r="B14" i="60"/>
  <c r="B13" i="60"/>
  <c r="U29" i="59"/>
  <c r="U30" i="59" s="1"/>
  <c r="U28" i="59"/>
  <c r="U27" i="59"/>
  <c r="U26" i="59"/>
  <c r="U25" i="59"/>
  <c r="U24" i="59"/>
  <c r="U23" i="59"/>
  <c r="U22" i="59"/>
  <c r="U21" i="59"/>
  <c r="U20" i="59"/>
  <c r="B20" i="59"/>
  <c r="U19" i="59"/>
  <c r="B19" i="59"/>
  <c r="U18" i="59"/>
  <c r="B18" i="59"/>
  <c r="U17" i="59"/>
  <c r="B17" i="59"/>
  <c r="B16" i="59"/>
  <c r="B15" i="59"/>
  <c r="B14" i="59"/>
  <c r="B13" i="59"/>
  <c r="G9" i="59"/>
  <c r="H20" i="60" s="1"/>
  <c r="B20" i="58"/>
  <c r="B19" i="58"/>
  <c r="B18" i="58"/>
  <c r="B17" i="58"/>
  <c r="B16" i="58"/>
  <c r="B15" i="58"/>
  <c r="B14" i="58"/>
  <c r="B13" i="58"/>
  <c r="AN44" i="57"/>
  <c r="AL35" i="57"/>
  <c r="B20" i="57"/>
  <c r="B19" i="57"/>
  <c r="B18" i="57"/>
  <c r="B17" i="57"/>
  <c r="B16" i="57"/>
  <c r="B15" i="57"/>
  <c r="B14" i="57"/>
  <c r="B13" i="57"/>
  <c r="AN64" i="56"/>
  <c r="AK53" i="56"/>
  <c r="AK38" i="56" s="1"/>
  <c r="AK40" i="56" s="1"/>
  <c r="CJ24" i="52" s="1"/>
  <c r="CO24" i="52" s="1"/>
  <c r="AA53" i="56"/>
  <c r="AA38" i="56" s="1"/>
  <c r="B20" i="56"/>
  <c r="B19" i="56"/>
  <c r="B18" i="56"/>
  <c r="B17" i="56"/>
  <c r="B16" i="56"/>
  <c r="B15" i="56"/>
  <c r="B14" i="56"/>
  <c r="B13" i="56"/>
  <c r="AN51" i="55"/>
  <c r="AT41" i="55"/>
  <c r="B20" i="55"/>
  <c r="B19" i="55"/>
  <c r="B18" i="55"/>
  <c r="B17" i="55"/>
  <c r="B16" i="55"/>
  <c r="B15" i="55"/>
  <c r="B14" i="55"/>
  <c r="B13" i="55"/>
  <c r="AN34" i="54"/>
  <c r="B20" i="54"/>
  <c r="B19" i="54"/>
  <c r="B18" i="54"/>
  <c r="B17" i="54"/>
  <c r="B16" i="54"/>
  <c r="B15" i="54"/>
  <c r="B14" i="54"/>
  <c r="B13" i="54"/>
  <c r="AN62" i="53"/>
  <c r="AT51" i="53"/>
  <c r="B20" i="53"/>
  <c r="B19" i="53"/>
  <c r="B18" i="53"/>
  <c r="B17" i="53"/>
  <c r="B16" i="53"/>
  <c r="B15" i="53"/>
  <c r="B14" i="53"/>
  <c r="B13" i="53"/>
  <c r="AG81" i="52"/>
  <c r="CJ26" i="52"/>
  <c r="CJ22" i="52"/>
  <c r="CE22" i="52"/>
  <c r="BZ22" i="52"/>
  <c r="BU22" i="52"/>
  <c r="BP22" i="52"/>
  <c r="BK22" i="52"/>
  <c r="BF22" i="52"/>
  <c r="BA22" i="52"/>
  <c r="AV22" i="52"/>
  <c r="AQ22" i="52"/>
  <c r="AL22" i="52"/>
  <c r="AG22" i="52"/>
  <c r="AB22" i="52"/>
  <c r="CJ20" i="52"/>
  <c r="CO20" i="52" s="1"/>
  <c r="B20" i="52"/>
  <c r="B19" i="52"/>
  <c r="B18" i="52"/>
  <c r="B17" i="52"/>
  <c r="B16" i="52"/>
  <c r="B15" i="52"/>
  <c r="B14" i="52"/>
  <c r="B13" i="52"/>
  <c r="U29" i="51"/>
  <c r="U30" i="51" s="1"/>
  <c r="U28" i="51"/>
  <c r="U27" i="51"/>
  <c r="U26" i="51"/>
  <c r="U25" i="51"/>
  <c r="U24" i="51"/>
  <c r="U23" i="51"/>
  <c r="U22" i="51"/>
  <c r="U21" i="51"/>
  <c r="U20" i="51"/>
  <c r="B20" i="51"/>
  <c r="U19" i="51"/>
  <c r="B19" i="51"/>
  <c r="U18" i="51"/>
  <c r="B18" i="51"/>
  <c r="U17" i="51"/>
  <c r="B17" i="51"/>
  <c r="B16" i="51"/>
  <c r="B15" i="51"/>
  <c r="B14" i="51"/>
  <c r="B13" i="51"/>
  <c r="G9" i="51"/>
  <c r="G9" i="57" s="1"/>
  <c r="N56" i="3" s="1"/>
  <c r="A1" i="51" a="1"/>
  <c r="A1" i="51" s="1"/>
  <c r="B20" i="50"/>
  <c r="B19" i="50"/>
  <c r="B18" i="50"/>
  <c r="B17" i="50"/>
  <c r="B16" i="50"/>
  <c r="B15" i="50"/>
  <c r="B14" i="50"/>
  <c r="B13" i="50"/>
  <c r="AN44" i="49"/>
  <c r="AL35" i="49"/>
  <c r="B20" i="49"/>
  <c r="B19" i="49"/>
  <c r="B18" i="49"/>
  <c r="B17" i="49"/>
  <c r="B16" i="49"/>
  <c r="B15" i="49"/>
  <c r="B14" i="49"/>
  <c r="B13" i="49"/>
  <c r="AN64" i="48"/>
  <c r="AA53" i="48"/>
  <c r="AK40" i="48"/>
  <c r="CJ24" i="44" s="1"/>
  <c r="CO24" i="44" s="1"/>
  <c r="AA40" i="48"/>
  <c r="B20" i="48"/>
  <c r="B19" i="48"/>
  <c r="B18" i="48"/>
  <c r="B17" i="48"/>
  <c r="B16" i="48"/>
  <c r="B15" i="48"/>
  <c r="B14" i="48"/>
  <c r="B13" i="48"/>
  <c r="AN51" i="47"/>
  <c r="AT41" i="47"/>
  <c r="B20" i="47"/>
  <c r="B19" i="47"/>
  <c r="B18" i="47"/>
  <c r="B17" i="47"/>
  <c r="B16" i="47"/>
  <c r="B15" i="47"/>
  <c r="B14" i="47"/>
  <c r="B13" i="47"/>
  <c r="AN34" i="46"/>
  <c r="B20" i="46"/>
  <c r="B19" i="46"/>
  <c r="B18" i="46"/>
  <c r="B17" i="46"/>
  <c r="B16" i="46"/>
  <c r="B15" i="46"/>
  <c r="B14" i="46"/>
  <c r="B13" i="46"/>
  <c r="AN62" i="45"/>
  <c r="AT51" i="45"/>
  <c r="B20" i="45"/>
  <c r="B19" i="45"/>
  <c r="B18" i="45"/>
  <c r="B17" i="45"/>
  <c r="B16" i="45"/>
  <c r="B15" i="45"/>
  <c r="B14" i="45"/>
  <c r="B13" i="45"/>
  <c r="AG81" i="44"/>
  <c r="CJ26" i="44"/>
  <c r="CJ22" i="44"/>
  <c r="CE22" i="44"/>
  <c r="BZ22" i="44"/>
  <c r="BU22" i="44"/>
  <c r="BP22" i="44"/>
  <c r="BK22" i="44"/>
  <c r="BF22" i="44"/>
  <c r="BA22" i="44"/>
  <c r="AV22" i="44"/>
  <c r="AQ22" i="44"/>
  <c r="AL22" i="44"/>
  <c r="AG22" i="44"/>
  <c r="AB22" i="44"/>
  <c r="CJ20" i="44"/>
  <c r="CO20" i="44" s="1"/>
  <c r="B20" i="44"/>
  <c r="B19" i="44"/>
  <c r="B18" i="44"/>
  <c r="B17" i="44"/>
  <c r="B16" i="44"/>
  <c r="B15" i="44"/>
  <c r="B14" i="44"/>
  <c r="B13" i="44"/>
  <c r="U29" i="43"/>
  <c r="U30" i="43" s="1"/>
  <c r="U28" i="43"/>
  <c r="U27" i="43"/>
  <c r="U26" i="43"/>
  <c r="U25" i="43"/>
  <c r="U24" i="43"/>
  <c r="U23" i="43"/>
  <c r="U22" i="43"/>
  <c r="U21" i="43"/>
  <c r="U20" i="43"/>
  <c r="B20" i="43"/>
  <c r="U19" i="43"/>
  <c r="B19" i="43"/>
  <c r="U18" i="43"/>
  <c r="B18" i="43"/>
  <c r="U17" i="43"/>
  <c r="B17" i="43"/>
  <c r="B16" i="43"/>
  <c r="B15" i="43"/>
  <c r="B14" i="43"/>
  <c r="B13" i="43"/>
  <c r="G9" i="43"/>
  <c r="G9" i="48" s="1"/>
  <c r="N47" i="3" s="1"/>
  <c r="B22" i="42"/>
  <c r="B21" i="42"/>
  <c r="B20" i="42"/>
  <c r="B19" i="42"/>
  <c r="B18" i="42"/>
  <c r="B17" i="42"/>
  <c r="B16" i="42"/>
  <c r="B15" i="42"/>
  <c r="B14" i="42"/>
  <c r="B13" i="42"/>
  <c r="AN44" i="41"/>
  <c r="AL35" i="41"/>
  <c r="B22" i="41"/>
  <c r="B21" i="41"/>
  <c r="B20" i="41"/>
  <c r="B19" i="41"/>
  <c r="B18" i="41"/>
  <c r="B17" i="41"/>
  <c r="B16" i="41"/>
  <c r="B15" i="41"/>
  <c r="B14" i="41"/>
  <c r="B13" i="41"/>
  <c r="AN64" i="40"/>
  <c r="AK53" i="40"/>
  <c r="AK38" i="40" s="1"/>
  <c r="AK40" i="40" s="1"/>
  <c r="CJ28" i="30" s="1"/>
  <c r="CO28" i="30" s="1"/>
  <c r="AA53" i="40"/>
  <c r="AA38" i="40" s="1"/>
  <c r="B22" i="40"/>
  <c r="B21" i="40"/>
  <c r="B20" i="40"/>
  <c r="B19" i="40"/>
  <c r="B18" i="40"/>
  <c r="B17" i="40"/>
  <c r="B16" i="40"/>
  <c r="B15" i="40"/>
  <c r="B14" i="40"/>
  <c r="B13" i="40"/>
  <c r="AN51" i="39"/>
  <c r="AT41" i="39"/>
  <c r="B22" i="39"/>
  <c r="B21" i="39"/>
  <c r="B20" i="39"/>
  <c r="B19" i="39"/>
  <c r="B18" i="39"/>
  <c r="B17" i="39"/>
  <c r="B16" i="39"/>
  <c r="B15" i="39"/>
  <c r="B14" i="39"/>
  <c r="B13" i="39"/>
  <c r="AN34" i="38"/>
  <c r="B22" i="38"/>
  <c r="B21" i="38"/>
  <c r="B20" i="38"/>
  <c r="B19" i="38"/>
  <c r="B18" i="38"/>
  <c r="B17" i="38"/>
  <c r="B16" i="38"/>
  <c r="B15" i="38"/>
  <c r="B14" i="38"/>
  <c r="B13" i="38"/>
  <c r="AN50" i="37"/>
  <c r="AZ38" i="37"/>
  <c r="B22" i="37"/>
  <c r="B21" i="37"/>
  <c r="B20" i="37"/>
  <c r="B19" i="37"/>
  <c r="B18" i="37"/>
  <c r="B17" i="37"/>
  <c r="B16" i="37"/>
  <c r="B15" i="37"/>
  <c r="B14" i="37"/>
  <c r="B13" i="37"/>
  <c r="AN35" i="36"/>
  <c r="B26" i="36"/>
  <c r="AF25" i="36"/>
  <c r="AO26" i="32" s="1"/>
  <c r="B25" i="36"/>
  <c r="B24" i="36"/>
  <c r="B23" i="36"/>
  <c r="B22" i="36"/>
  <c r="B21" i="36"/>
  <c r="B20" i="36"/>
  <c r="B19" i="36"/>
  <c r="B18" i="36"/>
  <c r="B17" i="36"/>
  <c r="B16" i="36"/>
  <c r="B15" i="36"/>
  <c r="B14" i="36"/>
  <c r="B13" i="36"/>
  <c r="G9" i="36"/>
  <c r="N35" i="3" s="1"/>
  <c r="AN35" i="35"/>
  <c r="BB26" i="35"/>
  <c r="AW26" i="35"/>
  <c r="AQ26" i="35"/>
  <c r="AL26" i="35"/>
  <c r="AG26" i="35"/>
  <c r="AO25" i="32" s="1"/>
  <c r="B26" i="35"/>
  <c r="B25" i="35"/>
  <c r="B24" i="35"/>
  <c r="B23" i="35"/>
  <c r="B22" i="35"/>
  <c r="B21" i="35"/>
  <c r="B20" i="35"/>
  <c r="B19" i="35"/>
  <c r="B18" i="35"/>
  <c r="B17" i="35"/>
  <c r="B16" i="35"/>
  <c r="B15" i="35"/>
  <c r="B14" i="35"/>
  <c r="B13" i="35"/>
  <c r="G9" i="35"/>
  <c r="AN39" i="34"/>
  <c r="AW29" i="34"/>
  <c r="AQ29" i="34"/>
  <c r="AL29" i="34"/>
  <c r="AG29" i="34"/>
  <c r="AO24" i="32" s="1"/>
  <c r="B26" i="34"/>
  <c r="B25" i="34"/>
  <c r="B24" i="34"/>
  <c r="B23" i="34"/>
  <c r="B22" i="34"/>
  <c r="B21" i="34"/>
  <c r="B20" i="34"/>
  <c r="B19" i="34"/>
  <c r="B18" i="34"/>
  <c r="B17" i="34"/>
  <c r="B16" i="34"/>
  <c r="B15" i="34"/>
  <c r="B14" i="34"/>
  <c r="B13" i="34"/>
  <c r="G9" i="34"/>
  <c r="N33" i="3" s="1"/>
  <c r="AN41" i="33"/>
  <c r="BD31" i="33"/>
  <c r="AX31" i="33"/>
  <c r="AS31" i="33"/>
  <c r="AN31" i="33"/>
  <c r="AO23" i="32" s="1"/>
  <c r="B26" i="33"/>
  <c r="B25" i="33"/>
  <c r="B24" i="33"/>
  <c r="B23" i="33"/>
  <c r="B22" i="33"/>
  <c r="B21" i="33"/>
  <c r="B20" i="33"/>
  <c r="B19" i="33"/>
  <c r="B18" i="33"/>
  <c r="B17" i="33"/>
  <c r="B16" i="33"/>
  <c r="B15" i="33"/>
  <c r="B14" i="33"/>
  <c r="B13" i="33"/>
  <c r="G9" i="33"/>
  <c r="N32" i="3" s="1"/>
  <c r="AN38" i="32"/>
  <c r="B26" i="32"/>
  <c r="B25" i="32"/>
  <c r="B24" i="32"/>
  <c r="B23" i="32"/>
  <c r="B22" i="32"/>
  <c r="B21" i="32"/>
  <c r="B20" i="32"/>
  <c r="B19" i="32"/>
  <c r="B18" i="32"/>
  <c r="B17" i="32"/>
  <c r="B16" i="32"/>
  <c r="B15" i="32"/>
  <c r="B14" i="32"/>
  <c r="B13" i="32"/>
  <c r="AN62" i="31"/>
  <c r="AT51" i="31"/>
  <c r="B22" i="31"/>
  <c r="B21" i="31"/>
  <c r="B20" i="31"/>
  <c r="B19" i="31"/>
  <c r="B18" i="31"/>
  <c r="B17" i="31"/>
  <c r="B16" i="31"/>
  <c r="B15" i="31"/>
  <c r="B14" i="31"/>
  <c r="B13" i="31"/>
  <c r="AG86" i="30"/>
  <c r="CJ30" i="30"/>
  <c r="CE30" i="30"/>
  <c r="BZ30" i="30"/>
  <c r="BU30" i="30"/>
  <c r="BP30" i="30"/>
  <c r="BK30" i="30"/>
  <c r="BF30" i="30"/>
  <c r="BA30" i="30"/>
  <c r="AV30" i="30"/>
  <c r="AQ30" i="30"/>
  <c r="AL30" i="30"/>
  <c r="AG30" i="30"/>
  <c r="AB30" i="30"/>
  <c r="CJ26" i="30"/>
  <c r="CJ24" i="30"/>
  <c r="CO24" i="30" s="1"/>
  <c r="CJ22" i="30"/>
  <c r="B22" i="30"/>
  <c r="B21" i="30"/>
  <c r="B20" i="30"/>
  <c r="B19" i="30"/>
  <c r="B18" i="30"/>
  <c r="B17" i="30"/>
  <c r="B16" i="30"/>
  <c r="B15" i="30"/>
  <c r="B14" i="30"/>
  <c r="B13" i="30"/>
  <c r="U29" i="29"/>
  <c r="U30" i="29" s="1"/>
  <c r="U28" i="29"/>
  <c r="U27" i="29"/>
  <c r="U26" i="29"/>
  <c r="U25" i="29"/>
  <c r="U24" i="29"/>
  <c r="U23" i="29"/>
  <c r="U22" i="29"/>
  <c r="B22" i="29"/>
  <c r="U21" i="29"/>
  <c r="B21" i="29"/>
  <c r="U20" i="29"/>
  <c r="B20" i="29"/>
  <c r="U19" i="29"/>
  <c r="B19" i="29"/>
  <c r="U18" i="29"/>
  <c r="B18" i="29"/>
  <c r="U17" i="29"/>
  <c r="B17" i="29"/>
  <c r="B16" i="29"/>
  <c r="B15" i="29"/>
  <c r="B14" i="29"/>
  <c r="B13" i="29"/>
  <c r="G9" i="29"/>
  <c r="G9" i="38" s="1"/>
  <c r="N37" i="3" s="1"/>
  <c r="B23" i="28"/>
  <c r="B22" i="28"/>
  <c r="B21" i="28"/>
  <c r="B20" i="28"/>
  <c r="B19" i="28"/>
  <c r="B18" i="28"/>
  <c r="B17" i="28"/>
  <c r="B16" i="28"/>
  <c r="B15" i="28"/>
  <c r="B14" i="28"/>
  <c r="B13" i="28"/>
  <c r="AN44" i="27"/>
  <c r="AL35" i="27"/>
  <c r="B23" i="27"/>
  <c r="B22" i="27"/>
  <c r="B21" i="27"/>
  <c r="B20" i="27"/>
  <c r="B19" i="27"/>
  <c r="B18" i="27"/>
  <c r="B17" i="27"/>
  <c r="B16" i="27"/>
  <c r="B15" i="27"/>
  <c r="B14" i="27"/>
  <c r="B13" i="27"/>
  <c r="AN64" i="26"/>
  <c r="AK53" i="26"/>
  <c r="AK38" i="26" s="1"/>
  <c r="AK40" i="26" s="1"/>
  <c r="CJ30" i="15" s="1"/>
  <c r="CO30" i="15" s="1"/>
  <c r="AA53" i="26"/>
  <c r="AA38" i="26" s="1"/>
  <c r="B23" i="26"/>
  <c r="B22" i="26"/>
  <c r="B21" i="26"/>
  <c r="B20" i="26"/>
  <c r="B19" i="26"/>
  <c r="B18" i="26"/>
  <c r="B17" i="26"/>
  <c r="B16" i="26"/>
  <c r="B15" i="26"/>
  <c r="B14" i="26"/>
  <c r="B13" i="26"/>
  <c r="AG60" i="25"/>
  <c r="AF40" i="25"/>
  <c r="AF26" i="25"/>
  <c r="B23" i="25"/>
  <c r="B22" i="25"/>
  <c r="B21" i="25"/>
  <c r="B20" i="25"/>
  <c r="B19" i="25"/>
  <c r="B18" i="25"/>
  <c r="B17" i="25"/>
  <c r="B16" i="25"/>
  <c r="B15" i="25"/>
  <c r="B14" i="25"/>
  <c r="B13" i="25"/>
  <c r="AN51" i="24"/>
  <c r="AT41" i="24"/>
  <c r="B23" i="24"/>
  <c r="B22" i="24"/>
  <c r="B21" i="24"/>
  <c r="B20" i="24"/>
  <c r="B19" i="24"/>
  <c r="B18" i="24"/>
  <c r="B17" i="24"/>
  <c r="B16" i="24"/>
  <c r="B15" i="24"/>
  <c r="B14" i="24"/>
  <c r="B13" i="24"/>
  <c r="AN34" i="23"/>
  <c r="B23" i="23"/>
  <c r="B22" i="23"/>
  <c r="B21" i="23"/>
  <c r="B20" i="23"/>
  <c r="B19" i="23"/>
  <c r="B18" i="23"/>
  <c r="B17" i="23"/>
  <c r="B16" i="23"/>
  <c r="B15" i="23"/>
  <c r="B14" i="23"/>
  <c r="B13" i="23"/>
  <c r="AN50" i="22"/>
  <c r="AO39" i="22"/>
  <c r="AJ39" i="22"/>
  <c r="B23" i="22"/>
  <c r="B22" i="22"/>
  <c r="B21" i="22"/>
  <c r="B20" i="22"/>
  <c r="B19" i="22"/>
  <c r="B18" i="22"/>
  <c r="B17" i="22"/>
  <c r="B16" i="22"/>
  <c r="B15" i="22"/>
  <c r="B14" i="22"/>
  <c r="B13" i="22"/>
  <c r="AN35" i="21"/>
  <c r="B27" i="21"/>
  <c r="B26" i="21"/>
  <c r="AF25" i="21"/>
  <c r="AO26" i="17" s="1"/>
  <c r="B25" i="21"/>
  <c r="B24" i="21"/>
  <c r="B23" i="21"/>
  <c r="B22" i="21"/>
  <c r="B21" i="21"/>
  <c r="B20" i="21"/>
  <c r="B19" i="21"/>
  <c r="B18" i="21"/>
  <c r="B17" i="21"/>
  <c r="B16" i="21"/>
  <c r="B15" i="21"/>
  <c r="B14" i="21"/>
  <c r="B13" i="21"/>
  <c r="G9" i="21"/>
  <c r="N20" i="3" s="1"/>
  <c r="AN35" i="20"/>
  <c r="B27" i="20"/>
  <c r="BB26" i="20"/>
  <c r="AW26" i="20"/>
  <c r="AQ26" i="20"/>
  <c r="AL26" i="20"/>
  <c r="AG26" i="20"/>
  <c r="AO25" i="17" s="1"/>
  <c r="B26" i="20"/>
  <c r="B25" i="20"/>
  <c r="B24" i="20"/>
  <c r="B23" i="20"/>
  <c r="B22" i="20"/>
  <c r="B21" i="20"/>
  <c r="B20" i="20"/>
  <c r="B19" i="20"/>
  <c r="B18" i="20"/>
  <c r="B17" i="20"/>
  <c r="B16" i="20"/>
  <c r="B15" i="20"/>
  <c r="B14" i="20"/>
  <c r="B13" i="20"/>
  <c r="G9" i="20"/>
  <c r="N19" i="3" s="1"/>
  <c r="AN39" i="19"/>
  <c r="AW29" i="19"/>
  <c r="AQ29" i="19"/>
  <c r="AL29" i="19"/>
  <c r="AG29" i="19"/>
  <c r="AO24" i="17" s="1"/>
  <c r="B27" i="19"/>
  <c r="B26" i="19"/>
  <c r="B25" i="19"/>
  <c r="B24" i="19"/>
  <c r="B23" i="19"/>
  <c r="B22" i="19"/>
  <c r="B21" i="19"/>
  <c r="B20" i="19"/>
  <c r="B19" i="19"/>
  <c r="B18" i="19"/>
  <c r="B17" i="19"/>
  <c r="B16" i="19"/>
  <c r="B15" i="19"/>
  <c r="B14" i="19"/>
  <c r="B13" i="19"/>
  <c r="G9" i="19"/>
  <c r="N18" i="3" s="1"/>
  <c r="AN41" i="18"/>
  <c r="BD31" i="18"/>
  <c r="AX31" i="18"/>
  <c r="AS31" i="18"/>
  <c r="AN31" i="18"/>
  <c r="AO23" i="17" s="1"/>
  <c r="B27" i="18"/>
  <c r="B26" i="18"/>
  <c r="B25" i="18"/>
  <c r="B24" i="18"/>
  <c r="B23" i="18"/>
  <c r="B22" i="18"/>
  <c r="B21" i="18"/>
  <c r="B20" i="18"/>
  <c r="B19" i="18"/>
  <c r="B18" i="18"/>
  <c r="B17" i="18"/>
  <c r="B16" i="18"/>
  <c r="B15" i="18"/>
  <c r="B14" i="18"/>
  <c r="B13" i="18"/>
  <c r="G9" i="18"/>
  <c r="N17" i="3" s="1"/>
  <c r="AN38" i="17"/>
  <c r="B27" i="17"/>
  <c r="B26" i="17"/>
  <c r="B25" i="17"/>
  <c r="B24" i="17"/>
  <c r="B23" i="17"/>
  <c r="B22" i="17"/>
  <c r="B21" i="17"/>
  <c r="B16" i="17"/>
  <c r="B15" i="17"/>
  <c r="B14" i="17"/>
  <c r="B13" i="17"/>
  <c r="AN62" i="16"/>
  <c r="AT51" i="16"/>
  <c r="B23" i="16"/>
  <c r="B22" i="16"/>
  <c r="B21" i="16"/>
  <c r="B20" i="16"/>
  <c r="B19" i="16"/>
  <c r="B18" i="16"/>
  <c r="B17" i="16"/>
  <c r="B16" i="16"/>
  <c r="B15" i="16"/>
  <c r="B14" i="16"/>
  <c r="B13" i="16"/>
  <c r="AG88" i="15"/>
  <c r="CJ32" i="15"/>
  <c r="CJ26" i="15"/>
  <c r="CJ24" i="15"/>
  <c r="CO24" i="15" s="1"/>
  <c r="B23" i="15"/>
  <c r="CJ22" i="15"/>
  <c r="B22" i="15"/>
  <c r="B21" i="15"/>
  <c r="B20" i="15"/>
  <c r="B19" i="15"/>
  <c r="B18" i="15"/>
  <c r="B17" i="15"/>
  <c r="B16" i="15"/>
  <c r="B15" i="15"/>
  <c r="B14" i="15"/>
  <c r="B13" i="15"/>
  <c r="G9" i="15"/>
  <c r="N14" i="3" s="1"/>
  <c r="U29" i="14"/>
  <c r="U28" i="14"/>
  <c r="U27" i="14"/>
  <c r="U26" i="14"/>
  <c r="U25" i="14"/>
  <c r="U24" i="14"/>
  <c r="U23" i="14"/>
  <c r="B23" i="14"/>
  <c r="U22" i="14"/>
  <c r="B22" i="14"/>
  <c r="U21" i="14"/>
  <c r="B21" i="14"/>
  <c r="U20" i="14"/>
  <c r="B20" i="14"/>
  <c r="U19" i="14"/>
  <c r="B19" i="14"/>
  <c r="U18" i="14"/>
  <c r="B18" i="14"/>
  <c r="U17" i="14"/>
  <c r="B17" i="14"/>
  <c r="B16" i="14"/>
  <c r="B15" i="14"/>
  <c r="B14" i="14"/>
  <c r="B13" i="14"/>
  <c r="G9" i="14"/>
  <c r="H26" i="15" s="1"/>
  <c r="AF38" i="340"/>
  <c r="W90" i="13"/>
  <c r="AF38" i="335"/>
  <c r="W89" i="13"/>
  <c r="BK88" i="13"/>
  <c r="D286" i="11" s="1"/>
  <c r="AN56" i="334"/>
  <c r="W87" i="13"/>
  <c r="AN52" i="333"/>
  <c r="W86" i="13"/>
  <c r="AN52" i="332"/>
  <c r="W85" i="13"/>
  <c r="M43" i="331"/>
  <c r="W82" i="13"/>
  <c r="AL81" i="13"/>
  <c r="D206" i="10" s="1"/>
  <c r="M43" i="330"/>
  <c r="W81" i="13"/>
  <c r="AL80" i="13"/>
  <c r="G195" i="4" s="1"/>
  <c r="M43" i="329"/>
  <c r="W80" i="13"/>
  <c r="AL79" i="13"/>
  <c r="G194" i="4" s="1"/>
  <c r="M43" i="328"/>
  <c r="W79" i="13"/>
  <c r="M43" i="327"/>
  <c r="W78" i="13"/>
  <c r="M51" i="322"/>
  <c r="W76" i="13"/>
  <c r="M51" i="317"/>
  <c r="W75" i="13"/>
  <c r="G257" i="4"/>
  <c r="M51" i="312"/>
  <c r="W74" i="13"/>
  <c r="W72" i="13"/>
  <c r="AF38" i="307"/>
  <c r="W71" i="13"/>
  <c r="AH51" i="299"/>
  <c r="W69" i="13"/>
  <c r="AF38" i="294"/>
  <c r="W68" i="13"/>
  <c r="AF38" i="289"/>
  <c r="W66" i="13"/>
  <c r="AF38" i="284"/>
  <c r="W65" i="13"/>
  <c r="G245" i="4"/>
  <c r="M51" i="276"/>
  <c r="W61" i="13"/>
  <c r="G244" i="4"/>
  <c r="M51" i="268"/>
  <c r="W60" i="13"/>
  <c r="M51" i="260"/>
  <c r="W59" i="13"/>
  <c r="M51" i="252"/>
  <c r="W58" i="13"/>
  <c r="G240" i="4"/>
  <c r="M51" i="244"/>
  <c r="W55" i="13"/>
  <c r="W54" i="13"/>
  <c r="G238" i="4"/>
  <c r="M51" i="228"/>
  <c r="W53" i="13"/>
  <c r="M51" i="220"/>
  <c r="W52" i="13"/>
  <c r="M51" i="212"/>
  <c r="W48" i="13"/>
  <c r="M51" i="204"/>
  <c r="W47" i="13"/>
  <c r="M51" i="196"/>
  <c r="W46" i="13"/>
  <c r="M51" i="188"/>
  <c r="W45" i="13"/>
  <c r="M51" i="180"/>
  <c r="W44" i="13"/>
  <c r="M51" i="172"/>
  <c r="W43" i="13"/>
  <c r="G228" i="4"/>
  <c r="M51" i="164"/>
  <c r="W42" i="13"/>
  <c r="M51" i="156"/>
  <c r="W41" i="13"/>
  <c r="AH51" i="148"/>
  <c r="W40" i="13"/>
  <c r="M51" i="139"/>
  <c r="W39" i="13"/>
  <c r="G224" i="4"/>
  <c r="M51" i="131"/>
  <c r="W38" i="13"/>
  <c r="M51" i="123"/>
  <c r="W37" i="13"/>
  <c r="G222" i="4"/>
  <c r="M51" i="115"/>
  <c r="W36" i="13"/>
  <c r="M51" i="107"/>
  <c r="W34" i="13"/>
  <c r="M51" i="99"/>
  <c r="W31" i="13"/>
  <c r="M51" i="91"/>
  <c r="W30" i="13"/>
  <c r="M51" i="83"/>
  <c r="W29" i="13"/>
  <c r="M51" i="75"/>
  <c r="W28" i="13"/>
  <c r="M51" i="67"/>
  <c r="W27" i="13"/>
  <c r="G212" i="4"/>
  <c r="M51" i="59"/>
  <c r="W24" i="13"/>
  <c r="M51" i="51"/>
  <c r="W23" i="13"/>
  <c r="W22" i="13"/>
  <c r="M51" i="29"/>
  <c r="W19" i="13"/>
  <c r="M73" i="12"/>
  <c r="W18" i="13"/>
  <c r="D284" i="11"/>
  <c r="D283" i="11"/>
  <c r="D278" i="11"/>
  <c r="D277" i="11"/>
  <c r="D273" i="11"/>
  <c r="D269" i="11"/>
  <c r="D238" i="11"/>
  <c r="D125" i="11"/>
  <c r="D121" i="11"/>
  <c r="D90" i="11"/>
  <c r="D51" i="11"/>
  <c r="D47" i="11"/>
  <c r="D16" i="11"/>
  <c r="D131" i="10"/>
  <c r="D130" i="10"/>
  <c r="D60" i="10"/>
  <c r="D59" i="10"/>
  <c r="D58" i="10"/>
  <c r="D57" i="10"/>
  <c r="D56" i="10"/>
  <c r="D55" i="10"/>
  <c r="B80" i="9"/>
  <c r="B79" i="9"/>
  <c r="AB91" i="13" s="1"/>
  <c r="B78" i="9"/>
  <c r="B77" i="9"/>
  <c r="AB89" i="13" s="1"/>
  <c r="D65" i="10" s="1"/>
  <c r="B76" i="9"/>
  <c r="AB88" i="13" s="1"/>
  <c r="G68" i="4" s="1"/>
  <c r="B75" i="9"/>
  <c r="AB87" i="13" s="1"/>
  <c r="B74" i="9"/>
  <c r="B73" i="9"/>
  <c r="B72" i="9"/>
  <c r="B71" i="9"/>
  <c r="B70" i="9"/>
  <c r="B69" i="9"/>
  <c r="B68" i="9"/>
  <c r="B67" i="9"/>
  <c r="B66" i="9"/>
  <c r="B65" i="9"/>
  <c r="B64" i="9"/>
  <c r="AB74" i="13" s="1"/>
  <c r="B63" i="9"/>
  <c r="B62" i="9"/>
  <c r="B61" i="9"/>
  <c r="AB70" i="13" s="1"/>
  <c r="B60" i="9"/>
  <c r="B59" i="9"/>
  <c r="AB68" i="13" s="1"/>
  <c r="B58" i="9"/>
  <c r="B57" i="9"/>
  <c r="B56" i="9"/>
  <c r="B55" i="9"/>
  <c r="AB64" i="13" s="1"/>
  <c r="B54" i="9"/>
  <c r="B53" i="9"/>
  <c r="AB62" i="13" s="1"/>
  <c r="B52" i="9"/>
  <c r="AB61" i="13" s="1"/>
  <c r="D40" i="10" s="1"/>
  <c r="B51" i="9"/>
  <c r="AB60" i="13" s="1"/>
  <c r="B50" i="9"/>
  <c r="B49" i="9"/>
  <c r="AB58" i="13" s="1"/>
  <c r="G41" i="4" s="1"/>
  <c r="B48" i="9"/>
  <c r="B47" i="9"/>
  <c r="B46" i="9"/>
  <c r="B45" i="9"/>
  <c r="AB53" i="13" s="1"/>
  <c r="G37" i="4" s="1"/>
  <c r="B44" i="9"/>
  <c r="B43" i="9"/>
  <c r="AB50" i="13" s="1"/>
  <c r="B42" i="9"/>
  <c r="B41" i="9"/>
  <c r="B40" i="9"/>
  <c r="AB47" i="13" s="1"/>
  <c r="B39" i="9"/>
  <c r="B38" i="9"/>
  <c r="B37" i="9"/>
  <c r="AB44" i="13" s="1"/>
  <c r="B36" i="9"/>
  <c r="AB43" i="13" s="1"/>
  <c r="G28" i="4" s="1"/>
  <c r="B35" i="9"/>
  <c r="AB42" i="13" s="1"/>
  <c r="B34" i="9"/>
  <c r="B33" i="9"/>
  <c r="B32" i="9"/>
  <c r="B31" i="9"/>
  <c r="B30" i="9"/>
  <c r="AB37" i="13" s="1"/>
  <c r="G22" i="4" s="1"/>
  <c r="B29" i="9"/>
  <c r="AB36" i="13" s="1"/>
  <c r="D17" i="10" s="1"/>
  <c r="B28" i="9"/>
  <c r="AB34" i="13" s="1"/>
  <c r="B27" i="9"/>
  <c r="AB33" i="13" s="1"/>
  <c r="B26" i="9"/>
  <c r="B25" i="9"/>
  <c r="B24" i="9"/>
  <c r="B23" i="9"/>
  <c r="B22" i="9"/>
  <c r="AB28" i="13" s="1"/>
  <c r="G14" i="4" s="1"/>
  <c r="B21" i="9"/>
  <c r="B20" i="9"/>
  <c r="AB25" i="13" s="1"/>
  <c r="B19" i="9"/>
  <c r="AB24" i="13" s="1"/>
  <c r="B18" i="9"/>
  <c r="AB23" i="13" s="1"/>
  <c r="G10" i="4" s="1"/>
  <c r="B17" i="9"/>
  <c r="B16" i="9"/>
  <c r="AB20" i="13" s="1"/>
  <c r="B15" i="9"/>
  <c r="AB19" i="13" s="1"/>
  <c r="B14" i="9"/>
  <c r="AB18" i="13" s="1"/>
  <c r="G6" i="4" s="1"/>
  <c r="AG13" i="9"/>
  <c r="K24" i="66"/>
  <c r="AB10" i="9" a="1"/>
  <c r="AB10" i="9" s="1"/>
  <c r="L24" i="42"/>
  <c r="AI5" i="9"/>
  <c r="G608" i="4"/>
  <c r="G607" i="4"/>
  <c r="G606" i="4"/>
  <c r="G605" i="4"/>
  <c r="G604" i="4"/>
  <c r="G603" i="4"/>
  <c r="G602" i="4"/>
  <c r="G601" i="4"/>
  <c r="G600" i="4"/>
  <c r="G599" i="4"/>
  <c r="G598" i="4"/>
  <c r="G597" i="4"/>
  <c r="G596" i="4"/>
  <c r="G595" i="4"/>
  <c r="G594" i="4"/>
  <c r="G593" i="4"/>
  <c r="G592" i="4"/>
  <c r="G591" i="4"/>
  <c r="G590" i="4"/>
  <c r="G589" i="4"/>
  <c r="G588" i="4"/>
  <c r="G587" i="4"/>
  <c r="G586" i="4"/>
  <c r="G585" i="4"/>
  <c r="G584" i="4"/>
  <c r="G583" i="4"/>
  <c r="G582" i="4"/>
  <c r="G581" i="4"/>
  <c r="G580" i="4"/>
  <c r="G579" i="4"/>
  <c r="G578" i="4"/>
  <c r="G577" i="4"/>
  <c r="G576" i="4"/>
  <c r="G575" i="4"/>
  <c r="G574" i="4"/>
  <c r="G573" i="4"/>
  <c r="G572" i="4"/>
  <c r="G571" i="4"/>
  <c r="G570" i="4"/>
  <c r="G569" i="4"/>
  <c r="G568" i="4"/>
  <c r="G567" i="4"/>
  <c r="G566" i="4"/>
  <c r="G565" i="4"/>
  <c r="G564" i="4"/>
  <c r="G563" i="4"/>
  <c r="G562" i="4"/>
  <c r="G561" i="4"/>
  <c r="G560" i="4"/>
  <c r="G559" i="4"/>
  <c r="G558" i="4"/>
  <c r="G557" i="4"/>
  <c r="G556" i="4"/>
  <c r="G555" i="4"/>
  <c r="G554" i="4"/>
  <c r="G553" i="4"/>
  <c r="G552" i="4"/>
  <c r="G551" i="4"/>
  <c r="G550" i="4"/>
  <c r="G549" i="4"/>
  <c r="G548" i="4"/>
  <c r="G547" i="4"/>
  <c r="G546" i="4"/>
  <c r="G545" i="4"/>
  <c r="G544" i="4"/>
  <c r="G543" i="4"/>
  <c r="G542" i="4"/>
  <c r="G535" i="4"/>
  <c r="G534" i="4"/>
  <c r="G531" i="4"/>
  <c r="G529" i="4"/>
  <c r="G528" i="4"/>
  <c r="G524" i="4"/>
  <c r="G520" i="4"/>
  <c r="G489" i="4"/>
  <c r="G474" i="4"/>
  <c r="G473" i="4"/>
  <c r="G472" i="4"/>
  <c r="G471" i="4"/>
  <c r="G470" i="4"/>
  <c r="G469" i="4"/>
  <c r="G468" i="4"/>
  <c r="G467" i="4"/>
  <c r="G466" i="4"/>
  <c r="G465" i="4"/>
  <c r="G464" i="4"/>
  <c r="G463" i="4"/>
  <c r="G462" i="4"/>
  <c r="G461" i="4"/>
  <c r="G460" i="4"/>
  <c r="G459" i="4"/>
  <c r="G458" i="4"/>
  <c r="G457" i="4"/>
  <c r="G456" i="4"/>
  <c r="G455" i="4"/>
  <c r="G454" i="4"/>
  <c r="G453" i="4"/>
  <c r="G452" i="4"/>
  <c r="G451" i="4"/>
  <c r="G450" i="4"/>
  <c r="G449" i="4"/>
  <c r="G448" i="4"/>
  <c r="G447" i="4"/>
  <c r="G446" i="4"/>
  <c r="G445" i="4"/>
  <c r="G444" i="4"/>
  <c r="G443" i="4"/>
  <c r="G442" i="4"/>
  <c r="G441" i="4"/>
  <c r="G440" i="4"/>
  <c r="G439" i="4"/>
  <c r="G438" i="4"/>
  <c r="G437" i="4"/>
  <c r="G436" i="4"/>
  <c r="G435" i="4"/>
  <c r="G434" i="4"/>
  <c r="G433" i="4"/>
  <c r="G432" i="4"/>
  <c r="G431" i="4"/>
  <c r="G430" i="4"/>
  <c r="G429" i="4"/>
  <c r="G428" i="4"/>
  <c r="G427" i="4"/>
  <c r="G426" i="4"/>
  <c r="G425" i="4"/>
  <c r="G424" i="4"/>
  <c r="G423" i="4"/>
  <c r="G422" i="4"/>
  <c r="G421" i="4"/>
  <c r="G420" i="4"/>
  <c r="G419" i="4"/>
  <c r="G418" i="4"/>
  <c r="G417" i="4"/>
  <c r="G416" i="4"/>
  <c r="G415" i="4"/>
  <c r="G414" i="4"/>
  <c r="G413" i="4"/>
  <c r="G412" i="4"/>
  <c r="G411" i="4"/>
  <c r="G410" i="4"/>
  <c r="G409" i="4"/>
  <c r="G408" i="4"/>
  <c r="G390" i="4"/>
  <c r="G386" i="4"/>
  <c r="G355" i="4"/>
  <c r="G323" i="4"/>
  <c r="G319" i="4"/>
  <c r="G288" i="4"/>
  <c r="G273" i="4"/>
  <c r="G272" i="4"/>
  <c r="G271" i="4"/>
  <c r="G270" i="4"/>
  <c r="G269" i="4"/>
  <c r="G268" i="4"/>
  <c r="G267" i="4"/>
  <c r="G266" i="4"/>
  <c r="G265" i="4"/>
  <c r="G264" i="4"/>
  <c r="G263" i="4"/>
  <c r="G262" i="4"/>
  <c r="G261" i="4"/>
  <c r="G260" i="4"/>
  <c r="G256" i="4"/>
  <c r="G254" i="4"/>
  <c r="G253" i="4"/>
  <c r="G252" i="4"/>
  <c r="G251" i="4"/>
  <c r="G248" i="4"/>
  <c r="G247" i="4"/>
  <c r="G246" i="4"/>
  <c r="G241" i="4"/>
  <c r="G237" i="4"/>
  <c r="G236" i="4"/>
  <c r="G235" i="4"/>
  <c r="G234" i="4"/>
  <c r="G233" i="4"/>
  <c r="G223" i="4"/>
  <c r="G220" i="4"/>
  <c r="G219" i="4"/>
  <c r="G217" i="4"/>
  <c r="G216" i="4"/>
  <c r="G215" i="4"/>
  <c r="G213" i="4"/>
  <c r="G209" i="4"/>
  <c r="G128" i="4"/>
  <c r="G127" i="4"/>
  <c r="G126" i="4"/>
  <c r="G64" i="4"/>
  <c r="G63" i="4"/>
  <c r="G62" i="4"/>
  <c r="G61" i="4"/>
  <c r="G60" i="4"/>
  <c r="G59" i="4"/>
  <c r="F5" i="4"/>
  <c r="F4" i="4"/>
  <c r="N332" i="3"/>
  <c r="N329" i="3"/>
  <c r="N327" i="3"/>
  <c r="N326" i="3"/>
  <c r="N316" i="3"/>
  <c r="N293" i="3"/>
  <c r="N288" i="3"/>
  <c r="N251" i="3"/>
  <c r="N235" i="3"/>
  <c r="N219" i="3"/>
  <c r="N217" i="3"/>
  <c r="N187" i="3"/>
  <c r="N171" i="3"/>
  <c r="N143" i="3"/>
  <c r="N104" i="3"/>
  <c r="N103" i="3"/>
  <c r="N102" i="3"/>
  <c r="N101" i="3"/>
  <c r="N100" i="3"/>
  <c r="N98" i="3"/>
  <c r="N34" i="3"/>
  <c r="N29" i="3"/>
  <c r="N12" i="3"/>
  <c r="N11" i="3"/>
  <c r="B1" i="1"/>
  <c r="H558" i="4"/>
  <c r="H135" i="4"/>
  <c r="H403" i="4"/>
  <c r="H44" i="4"/>
  <c r="H575" i="4"/>
  <c r="H32" i="4"/>
  <c r="H589" i="4"/>
  <c r="H214" i="4"/>
  <c r="H329" i="4"/>
  <c r="H429" i="4"/>
  <c r="H586" i="4"/>
  <c r="H426" i="4"/>
  <c r="H545" i="4"/>
  <c r="H62" i="4"/>
  <c r="H17" i="4"/>
  <c r="H241" i="4"/>
  <c r="H555" i="4"/>
  <c r="H59" i="4"/>
  <c r="H200" i="4"/>
  <c r="H20" i="4"/>
  <c r="H602" i="4"/>
  <c r="H423" i="4"/>
  <c r="H569" i="4"/>
  <c r="H458" i="4"/>
  <c r="H532" i="4"/>
  <c r="H451" i="4"/>
  <c r="H608" i="4"/>
  <c r="H537" i="4"/>
  <c r="H444" i="4"/>
  <c r="H398" i="4"/>
  <c r="H248" i="4"/>
  <c r="H460" i="4"/>
  <c r="H65" i="4"/>
  <c r="H606" i="4"/>
  <c r="H579" i="4"/>
  <c r="H413" i="4"/>
  <c r="H215" i="4"/>
  <c r="H36" i="4"/>
  <c r="H580" i="4"/>
  <c r="H121" i="4"/>
  <c r="H433" i="4"/>
  <c r="H531" i="4"/>
  <c r="H137" i="4"/>
  <c r="H125" i="4"/>
  <c r="H325" i="4"/>
  <c r="H406" i="4"/>
  <c r="H521" i="4"/>
  <c r="H317" i="4"/>
  <c r="H111" i="4"/>
  <c r="H512" i="4"/>
  <c r="H313" i="4"/>
  <c r="H508" i="4"/>
  <c r="H507" i="4"/>
  <c r="H375" i="4"/>
  <c r="H174" i="4"/>
  <c r="H301" i="4"/>
  <c r="H500" i="4"/>
  <c r="H499" i="4"/>
  <c r="H363" i="4"/>
  <c r="H295" i="4"/>
  <c r="H494" i="4"/>
  <c r="H492" i="4"/>
  <c r="H89" i="4"/>
  <c r="H289" i="4"/>
  <c r="H151" i="4"/>
  <c r="H350" i="4"/>
  <c r="H349" i="4"/>
  <c r="H286" i="4"/>
  <c r="H346" i="4"/>
  <c r="H277" i="4"/>
  <c r="H382" i="4"/>
  <c r="H280" i="4"/>
  <c r="H153" i="4"/>
  <c r="H519" i="4"/>
  <c r="H206" i="4"/>
  <c r="H347" i="4"/>
  <c r="H128" i="4"/>
  <c r="H578" i="4"/>
  <c r="H457" i="4"/>
  <c r="H271" i="4"/>
  <c r="H448" i="4"/>
  <c r="H593" i="4"/>
  <c r="H462" i="4"/>
  <c r="H16" i="4"/>
  <c r="H410" i="4"/>
  <c r="H463" i="4"/>
  <c r="H55" i="4"/>
  <c r="H235" i="4"/>
  <c r="H219" i="4"/>
  <c r="H39" i="4"/>
  <c r="H607" i="4"/>
  <c r="H231" i="4"/>
  <c r="H556" i="4"/>
  <c r="H11" i="4"/>
  <c r="H449" i="4"/>
  <c r="H570" i="4"/>
  <c r="H222" i="4"/>
  <c r="H436" i="4"/>
  <c r="H288" i="4"/>
  <c r="H25" i="4"/>
  <c r="H217" i="4"/>
  <c r="H210" i="4"/>
  <c r="H592" i="4"/>
  <c r="H402" i="4"/>
  <c r="H196" i="4"/>
  <c r="H199" i="4"/>
  <c r="H273" i="4"/>
  <c r="H269" i="4"/>
  <c r="H577" i="4"/>
  <c r="H247" i="4"/>
  <c r="H434" i="4"/>
  <c r="H63" i="4"/>
  <c r="H533" i="4"/>
  <c r="H213" i="4"/>
  <c r="H544" i="4"/>
  <c r="H64" i="4"/>
  <c r="H233" i="4"/>
  <c r="H236" i="4"/>
  <c r="H472" i="4"/>
  <c r="H584" i="4"/>
  <c r="H7" i="4"/>
  <c r="H136" i="4"/>
  <c r="H392" i="4"/>
  <c r="H339" i="4"/>
  <c r="H407" i="4"/>
  <c r="H118" i="4"/>
  <c r="H182" i="4"/>
  <c r="H378" i="4"/>
  <c r="H109" i="4"/>
  <c r="H380" i="4"/>
  <c r="H106" i="4"/>
  <c r="H506" i="4"/>
  <c r="H113" i="4"/>
  <c r="H515" i="4"/>
  <c r="H501" i="4"/>
  <c r="H366" i="4"/>
  <c r="H163" i="4"/>
  <c r="H161" i="4"/>
  <c r="H294" i="4"/>
  <c r="H493" i="4"/>
  <c r="H291" i="4"/>
  <c r="H168" i="4"/>
  <c r="H154" i="4"/>
  <c r="H485" i="4"/>
  <c r="H484" i="4"/>
  <c r="H353" i="4"/>
  <c r="H78" i="4"/>
  <c r="H345" i="4"/>
  <c r="H141" i="4"/>
  <c r="H86" i="4"/>
  <c r="H287" i="4"/>
  <c r="H140" i="4"/>
  <c r="H73" i="4"/>
  <c r="H276" i="4"/>
  <c r="H263" i="4"/>
  <c r="H596" i="4"/>
  <c r="H40" i="4"/>
  <c r="H244" i="4"/>
  <c r="H412" i="4"/>
  <c r="H127" i="4"/>
  <c r="H523" i="4"/>
  <c r="H333" i="4"/>
  <c r="H447" i="4"/>
  <c r="H573" i="4"/>
  <c r="H21" i="4"/>
  <c r="H67" i="4"/>
  <c r="H576" i="4"/>
  <c r="H597" i="4"/>
  <c r="H327" i="4"/>
  <c r="H51" i="4"/>
  <c r="H29" i="4"/>
  <c r="H455" i="4"/>
  <c r="H450" i="4"/>
  <c r="H223" i="4"/>
  <c r="H48" i="4"/>
  <c r="H549" i="4"/>
  <c r="H335" i="4"/>
  <c r="H542" i="4"/>
  <c r="H468" i="4"/>
  <c r="H534" i="4"/>
  <c r="H60" i="4"/>
  <c r="H237" i="4"/>
  <c r="H566" i="4"/>
  <c r="H251" i="4"/>
  <c r="H41" i="4"/>
  <c r="H456" i="4"/>
  <c r="H428" i="4"/>
  <c r="H37" i="4"/>
  <c r="H70" i="4"/>
  <c r="H131" i="4"/>
  <c r="H202" i="4"/>
  <c r="H473" i="4"/>
  <c r="H389" i="4"/>
  <c r="H466" i="4"/>
  <c r="H420" i="4"/>
  <c r="H229" i="4"/>
  <c r="H405" i="4"/>
  <c r="H538" i="4"/>
  <c r="H124" i="4"/>
  <c r="H540" i="4"/>
  <c r="H387" i="4"/>
  <c r="H518" i="4"/>
  <c r="H316" i="4"/>
  <c r="H110" i="4"/>
  <c r="H376" i="4"/>
  <c r="H112" i="4"/>
  <c r="H105" i="4"/>
  <c r="H372" i="4"/>
  <c r="H180" i="4"/>
  <c r="H167" i="4"/>
  <c r="H166" i="4"/>
  <c r="H97" i="4"/>
  <c r="H297" i="4"/>
  <c r="H94" i="4"/>
  <c r="H293" i="4"/>
  <c r="H292" i="4"/>
  <c r="H290" i="4"/>
  <c r="H88" i="4"/>
  <c r="H352" i="4"/>
  <c r="H83" i="4"/>
  <c r="H282" i="4"/>
  <c r="H147" i="4"/>
  <c r="H480" i="4"/>
  <c r="H478" i="4"/>
  <c r="H74" i="4"/>
  <c r="H488" i="4"/>
  <c r="H354" i="4"/>
  <c r="H343" i="4"/>
  <c r="H516" i="4"/>
  <c r="H120" i="4"/>
  <c r="H419" i="4"/>
  <c r="H246" i="4"/>
  <c r="H547" i="4"/>
  <c r="H207" i="4"/>
  <c r="H194" i="4"/>
  <c r="H258" i="4"/>
  <c r="H421" i="4"/>
  <c r="H42" i="4"/>
  <c r="H253" i="4"/>
  <c r="H414" i="4"/>
  <c r="H560" i="4"/>
  <c r="H530" i="4"/>
  <c r="H332" i="4"/>
  <c r="H132" i="4"/>
  <c r="H524" i="4"/>
  <c r="H601" i="4"/>
  <c r="H31" i="4"/>
  <c r="H208" i="4"/>
  <c r="H552" i="4"/>
  <c r="H470" i="4"/>
  <c r="H224" i="4"/>
  <c r="H234" i="4"/>
  <c r="H546" i="4"/>
  <c r="H464" i="4"/>
  <c r="H582" i="4"/>
  <c r="H427" i="4"/>
  <c r="H605" i="4"/>
  <c r="H338" i="4"/>
  <c r="H192" i="4"/>
  <c r="H541" i="4"/>
  <c r="H116" i="4"/>
  <c r="H177" i="4"/>
  <c r="H108" i="4"/>
  <c r="H306" i="4"/>
  <c r="H308" i="4"/>
  <c r="H100" i="4"/>
  <c r="H298" i="4"/>
  <c r="H362" i="4"/>
  <c r="H159" i="4"/>
  <c r="H156" i="4"/>
  <c r="H285" i="4"/>
  <c r="H483" i="4"/>
  <c r="H145" i="4"/>
  <c r="H275" i="4"/>
  <c r="H385" i="4"/>
  <c r="H146" i="4"/>
  <c r="H75" i="4"/>
  <c r="H133" i="4"/>
  <c r="H600" i="4"/>
  <c r="H550" i="4"/>
  <c r="H66" i="4"/>
  <c r="H30" i="4"/>
  <c r="H221" i="4"/>
  <c r="H238" i="4"/>
  <c r="H408" i="4"/>
  <c r="H604" i="4"/>
  <c r="H425" i="4"/>
  <c r="H211" i="4"/>
  <c r="H599" i="4"/>
  <c r="H396" i="4"/>
  <c r="H195" i="4"/>
  <c r="H209" i="4"/>
  <c r="H22" i="4"/>
  <c r="H49" i="4"/>
  <c r="H591" i="4"/>
  <c r="H239" i="4"/>
  <c r="H191" i="4"/>
  <c r="H320" i="4"/>
  <c r="H178" i="4"/>
  <c r="H179" i="4"/>
  <c r="H170" i="4"/>
  <c r="H367" i="4"/>
  <c r="H497" i="4"/>
  <c r="H91" i="4"/>
  <c r="H503" i="4"/>
  <c r="H150" i="4"/>
  <c r="H281" i="4"/>
  <c r="H143" i="4"/>
  <c r="H341" i="4"/>
  <c r="H102" i="4"/>
  <c r="H435" i="4"/>
  <c r="H415" i="4"/>
  <c r="H6" i="4"/>
  <c r="H249" i="4"/>
  <c r="H216" i="4"/>
  <c r="H440" i="4"/>
  <c r="H445" i="4"/>
  <c r="H383" i="4"/>
  <c r="H495" i="4"/>
  <c r="H342" i="4"/>
  <c r="H250" i="4"/>
  <c r="H24" i="4"/>
  <c r="H323" i="4"/>
  <c r="H193" i="4"/>
  <c r="H467" i="4"/>
  <c r="H252" i="4"/>
  <c r="H438" i="4"/>
  <c r="H261" i="4"/>
  <c r="H567" i="4"/>
  <c r="H23" i="4"/>
  <c r="H15" i="4"/>
  <c r="H331" i="4"/>
  <c r="H243" i="4"/>
  <c r="H45" i="4"/>
  <c r="H394" i="4"/>
  <c r="H409" i="4"/>
  <c r="H557" i="4"/>
  <c r="H264" i="4"/>
  <c r="H336" i="4"/>
  <c r="H204" i="4"/>
  <c r="H526" i="4"/>
  <c r="H391" i="4"/>
  <c r="H517" i="4"/>
  <c r="H310" i="4"/>
  <c r="H373" i="4"/>
  <c r="H381" i="4"/>
  <c r="H300" i="4"/>
  <c r="H364" i="4"/>
  <c r="H361" i="4"/>
  <c r="H491" i="4"/>
  <c r="H87" i="4"/>
  <c r="H81" i="4"/>
  <c r="H279" i="4"/>
  <c r="H476" i="4"/>
  <c r="H274" i="4"/>
  <c r="H504" i="4"/>
  <c r="H242" i="4"/>
  <c r="H590" i="4"/>
  <c r="H452" i="4"/>
  <c r="H431" i="4"/>
  <c r="H568" i="4"/>
  <c r="H539" i="4"/>
  <c r="H379" i="4"/>
  <c r="H172" i="4"/>
  <c r="H299" i="4"/>
  <c r="H92" i="4"/>
  <c r="H84" i="4"/>
  <c r="H278" i="4"/>
  <c r="H477" i="4"/>
  <c r="H459" i="4"/>
  <c r="H553" i="4"/>
  <c r="H328" i="4"/>
  <c r="H334" i="4"/>
  <c r="H115" i="4"/>
  <c r="H505" i="4"/>
  <c r="H160" i="4"/>
  <c r="H149" i="4"/>
  <c r="H344" i="4"/>
  <c r="H522" i="4"/>
  <c r="H574" i="4"/>
  <c r="H266" i="4"/>
  <c r="H465" i="4"/>
  <c r="H326" i="4"/>
  <c r="H377" i="4"/>
  <c r="H96" i="4"/>
  <c r="H356" i="4"/>
  <c r="H370" i="4"/>
  <c r="H28" i="4"/>
  <c r="H5" i="4"/>
  <c r="H270" i="4"/>
  <c r="H437" i="4"/>
  <c r="H453" i="4"/>
  <c r="H255" i="4"/>
  <c r="H230" i="4"/>
  <c r="H220" i="4"/>
  <c r="H529" i="4"/>
  <c r="H581" i="4"/>
  <c r="H134" i="4"/>
  <c r="H399" i="4"/>
  <c r="H543" i="4"/>
  <c r="H330" i="4"/>
  <c r="H324" i="4"/>
  <c r="H119" i="4"/>
  <c r="H510" i="4"/>
  <c r="H107" i="4"/>
  <c r="H296" i="4"/>
  <c r="H357" i="4"/>
  <c r="H148" i="4"/>
  <c r="H481" i="4"/>
  <c r="H189" i="4"/>
  <c r="H474" i="4"/>
  <c r="H536" i="4"/>
  <c r="H393" i="4"/>
  <c r="H511" i="4"/>
  <c r="H498" i="4"/>
  <c r="H155" i="4"/>
  <c r="H388" i="4"/>
  <c r="H565" i="4"/>
  <c r="H46" i="4"/>
  <c r="H551" i="4"/>
  <c r="H417" i="4"/>
  <c r="H307" i="4"/>
  <c r="H157" i="4"/>
  <c r="H184" i="4"/>
  <c r="H587" i="4"/>
  <c r="H256" i="4"/>
  <c r="H57" i="4"/>
  <c r="H416" i="4"/>
  <c r="H319" i="4"/>
  <c r="H397" i="4"/>
  <c r="H322" i="4"/>
  <c r="H400" i="4"/>
  <c r="H443" i="4"/>
  <c r="H232" i="4"/>
  <c r="H8" i="4"/>
  <c r="H71" i="4"/>
  <c r="H9" i="4"/>
  <c r="H422" i="4"/>
  <c r="H19" i="4"/>
  <c r="H12" i="4"/>
  <c r="H254" i="4"/>
  <c r="H4" i="4"/>
  <c r="H188" i="4"/>
  <c r="H595" i="4"/>
  <c r="H337" i="4"/>
  <c r="H525" i="4"/>
  <c r="H186" i="4"/>
  <c r="H312" i="4"/>
  <c r="H514" i="4"/>
  <c r="H104" i="4"/>
  <c r="H103" i="4"/>
  <c r="H165" i="4"/>
  <c r="H162" i="4"/>
  <c r="H360" i="4"/>
  <c r="H369" i="4"/>
  <c r="H486" i="4"/>
  <c r="H482" i="4"/>
  <c r="H479" i="4"/>
  <c r="H303" i="4"/>
  <c r="H139" i="4"/>
  <c r="H187" i="4"/>
  <c r="H348" i="4"/>
  <c r="H169" i="4"/>
  <c r="H114" i="4"/>
  <c r="H598" i="4"/>
  <c r="H259" i="4"/>
  <c r="H262" i="4"/>
  <c r="H442" i="4"/>
  <c r="H424" i="4"/>
  <c r="H130" i="4"/>
  <c r="H228" i="4"/>
  <c r="H43" i="4"/>
  <c r="H265" i="4"/>
  <c r="H61" i="4"/>
  <c r="H53" i="4"/>
  <c r="H461" i="4"/>
  <c r="H340" i="4"/>
  <c r="H311" i="4"/>
  <c r="H171" i="4"/>
  <c r="H365" i="4"/>
  <c r="H158" i="4"/>
  <c r="H284" i="4"/>
  <c r="H144" i="4"/>
  <c r="H79" i="4"/>
  <c r="H489" i="4"/>
  <c r="H212" i="4"/>
  <c r="H439" i="4"/>
  <c r="H72" i="4"/>
  <c r="H561" i="4"/>
  <c r="H129" i="4"/>
  <c r="H454" i="4"/>
  <c r="H411" i="4"/>
  <c r="H126" i="4"/>
  <c r="H197" i="4"/>
  <c r="H68" i="4"/>
  <c r="H418" i="4"/>
  <c r="H267" i="4"/>
  <c r="H446" i="4"/>
  <c r="H33" i="4"/>
  <c r="H27" i="4"/>
  <c r="H562" i="4"/>
  <c r="H226" i="4"/>
  <c r="H471" i="4"/>
  <c r="H201" i="4"/>
  <c r="H404" i="4"/>
  <c r="H123" i="4"/>
  <c r="H185" i="4"/>
  <c r="H513" i="4"/>
  <c r="H175" i="4"/>
  <c r="H305" i="4"/>
  <c r="H304" i="4"/>
  <c r="H98" i="4"/>
  <c r="H95" i="4"/>
  <c r="H359" i="4"/>
  <c r="H302" i="4"/>
  <c r="H351" i="4"/>
  <c r="H77" i="4"/>
  <c r="H321" i="4"/>
  <c r="H594" i="4"/>
  <c r="H35" i="4"/>
  <c r="H52" i="4"/>
  <c r="H588" i="4"/>
  <c r="H257" i="4"/>
  <c r="H559" i="4"/>
  <c r="H528" i="4"/>
  <c r="H56" i="4"/>
  <c r="H203" i="4"/>
  <c r="H384" i="4"/>
  <c r="H309" i="4"/>
  <c r="H371" i="4"/>
  <c r="H496" i="4"/>
  <c r="H101" i="4"/>
  <c r="H85" i="4"/>
  <c r="H122" i="4"/>
  <c r="H318" i="4"/>
  <c r="H54" i="4"/>
  <c r="H240" i="4"/>
  <c r="H26" i="4"/>
  <c r="H245" i="4"/>
  <c r="H564" i="4"/>
  <c r="H173" i="4"/>
  <c r="H90" i="4"/>
  <c r="H181" i="4"/>
  <c r="H386" i="4"/>
  <c r="H58" i="4"/>
  <c r="H69" i="4"/>
  <c r="H469" i="4"/>
  <c r="H190" i="4"/>
  <c r="H99" i="4"/>
  <c r="H283" i="4"/>
  <c r="H117" i="4"/>
  <c r="H13" i="4"/>
  <c r="H227" i="4"/>
  <c r="H520" i="4"/>
  <c r="H563" i="4"/>
  <c r="H50" i="4"/>
  <c r="H225" i="4"/>
  <c r="H554" i="4"/>
  <c r="H47" i="4"/>
  <c r="H14" i="4"/>
  <c r="H548" i="4"/>
  <c r="H3" i="4"/>
  <c r="H390" i="4"/>
  <c r="H268" i="4"/>
  <c r="H355" i="4"/>
  <c r="H583" i="4"/>
  <c r="H272" i="4"/>
  <c r="H18" i="4"/>
  <c r="H572" i="4"/>
  <c r="H260" i="4"/>
  <c r="H441" i="4"/>
  <c r="H527" i="4"/>
  <c r="H138" i="4"/>
  <c r="H183" i="4"/>
  <c r="H176" i="4"/>
  <c r="H374" i="4"/>
  <c r="H509" i="4"/>
  <c r="H368" i="4"/>
  <c r="H164" i="4"/>
  <c r="H93" i="4"/>
  <c r="H358" i="4"/>
  <c r="H490" i="4"/>
  <c r="H82" i="4"/>
  <c r="H152" i="4"/>
  <c r="H76" i="4"/>
  <c r="H475" i="4"/>
  <c r="H315" i="4"/>
  <c r="H142" i="4"/>
  <c r="H10" i="4"/>
  <c r="H603" i="4"/>
  <c r="H432" i="4"/>
  <c r="H198" i="4"/>
  <c r="H395" i="4"/>
  <c r="H585" i="4"/>
  <c r="H401" i="4"/>
  <c r="H34" i="4"/>
  <c r="H571" i="4"/>
  <c r="H205" i="4"/>
  <c r="H502" i="4"/>
  <c r="H80" i="4"/>
  <c r="H38" i="4"/>
  <c r="H218" i="4"/>
  <c r="H430" i="4"/>
  <c r="H535" i="4"/>
  <c r="H314" i="4"/>
  <c r="H487" i="4"/>
  <c r="N179" i="3" l="1"/>
  <c r="G129" i="4"/>
  <c r="N195" i="3"/>
  <c r="D132" i="10"/>
  <c r="D281" i="11"/>
  <c r="G130" i="4"/>
  <c r="AL82" i="13"/>
  <c r="G197" i="4" s="1"/>
  <c r="N106" i="3"/>
  <c r="D285" i="11"/>
  <c r="AA40" i="241"/>
  <c r="AF41" i="25"/>
  <c r="AF43" i="25" s="1"/>
  <c r="G45" i="25" s="1"/>
  <c r="AA40" i="96"/>
  <c r="AA40" i="40"/>
  <c r="AV80" i="13"/>
  <c r="AG83" i="13"/>
  <c r="AA40" i="233"/>
  <c r="AH9" i="49"/>
  <c r="N328" i="3"/>
  <c r="AA40" i="193"/>
  <c r="AA40" i="257"/>
  <c r="AA40" i="104"/>
  <c r="AO27" i="17"/>
  <c r="CJ20" i="15" s="1"/>
  <c r="CO20" i="15" s="1"/>
  <c r="AO27" i="32"/>
  <c r="CJ20" i="30" s="1"/>
  <c r="CO20" i="30" s="1"/>
  <c r="AA40" i="26"/>
  <c r="AA40" i="209"/>
  <c r="AV82" i="13"/>
  <c r="G331" i="4" s="1"/>
  <c r="AA40" i="80"/>
  <c r="CO22" i="100"/>
  <c r="AG88" i="13"/>
  <c r="AV79" i="13"/>
  <c r="CO22" i="44"/>
  <c r="CO22" i="52"/>
  <c r="CO22" i="84"/>
  <c r="AA40" i="128"/>
  <c r="AA40" i="225"/>
  <c r="AV81" i="13"/>
  <c r="AA40" i="56"/>
  <c r="AV86" i="13"/>
  <c r="CO22" i="92"/>
  <c r="AA40" i="265"/>
  <c r="AA40" i="273"/>
  <c r="AV78" i="13"/>
  <c r="CO22" i="60"/>
  <c r="M46" i="143"/>
  <c r="BK80" i="13"/>
  <c r="BK83" i="13" s="1"/>
  <c r="AG15" i="9"/>
  <c r="CO22" i="76"/>
  <c r="AA40" i="153"/>
  <c r="AA40" i="185"/>
  <c r="AV87" i="13"/>
  <c r="AV85" i="13"/>
  <c r="N130" i="3"/>
  <c r="N203" i="3"/>
  <c r="N74" i="3"/>
  <c r="H18" i="205"/>
  <c r="H34" i="205" s="1"/>
  <c r="H21" i="313"/>
  <c r="AL24" i="314"/>
  <c r="H28" i="189"/>
  <c r="H18" i="237"/>
  <c r="G9" i="239" s="1"/>
  <c r="N238" i="3" s="1"/>
  <c r="H15" i="188"/>
  <c r="G9" i="237"/>
  <c r="N236" i="3" s="1"/>
  <c r="G44" i="4"/>
  <c r="H15" i="317"/>
  <c r="AL24" i="319"/>
  <c r="AA11" i="12"/>
  <c r="H24" i="58"/>
  <c r="Q24" i="16"/>
  <c r="AD5" i="9"/>
  <c r="AF5" i="9"/>
  <c r="AA9" i="29"/>
  <c r="AB46" i="13"/>
  <c r="G31" i="4" s="1"/>
  <c r="AB72" i="13"/>
  <c r="G55" i="4" s="1"/>
  <c r="AB29" i="13"/>
  <c r="G15" i="4" s="1"/>
  <c r="AB30" i="13"/>
  <c r="D12" i="10" s="1"/>
  <c r="AB39" i="13"/>
  <c r="D20" i="10" s="1"/>
  <c r="AB56" i="13"/>
  <c r="D36" i="10" s="1"/>
  <c r="AB65" i="13"/>
  <c r="D44" i="10" s="1"/>
  <c r="AB92" i="13"/>
  <c r="G72" i="4" s="1"/>
  <c r="D64" i="10"/>
  <c r="AB40" i="13"/>
  <c r="G25" i="4" s="1"/>
  <c r="AB75" i="13"/>
  <c r="G57" i="4" s="1"/>
  <c r="AB32" i="13"/>
  <c r="G18" i="4" s="1"/>
  <c r="AB41" i="13"/>
  <c r="G26" i="4" s="1"/>
  <c r="AB49" i="13"/>
  <c r="D30" i="10" s="1"/>
  <c r="AB59" i="13"/>
  <c r="AT24" i="262" s="1"/>
  <c r="CJ18" i="261" s="1"/>
  <c r="CO18" i="261" s="1"/>
  <c r="AB67" i="13"/>
  <c r="D46" i="10" s="1"/>
  <c r="AB76" i="13"/>
  <c r="G58" i="4" s="1"/>
  <c r="AB86" i="13"/>
  <c r="D62" i="10" s="1"/>
  <c r="AB38" i="13"/>
  <c r="G23" i="4" s="1"/>
  <c r="AB55" i="13"/>
  <c r="G39" i="4" s="1"/>
  <c r="AB31" i="13"/>
  <c r="G17" i="4" s="1"/>
  <c r="AB27" i="13"/>
  <c r="G13" i="4" s="1"/>
  <c r="K24" i="28"/>
  <c r="AB22" i="13"/>
  <c r="G9" i="4" s="1"/>
  <c r="AB48" i="13"/>
  <c r="U32" i="212" s="1"/>
  <c r="AB66" i="13"/>
  <c r="G49" i="4" s="1"/>
  <c r="AB85" i="13"/>
  <c r="D61" i="10" s="1"/>
  <c r="AB52" i="13"/>
  <c r="G36" i="4" s="1"/>
  <c r="AB69" i="13"/>
  <c r="D48" i="10" s="1"/>
  <c r="AB45" i="13"/>
  <c r="G30" i="4" s="1"/>
  <c r="AB54" i="13"/>
  <c r="G38" i="4" s="1"/>
  <c r="AB63" i="13"/>
  <c r="D42" i="10" s="1"/>
  <c r="AB71" i="13"/>
  <c r="R25" i="307" s="1"/>
  <c r="AB90" i="13"/>
  <c r="G70" i="4" s="1"/>
  <c r="G9" i="71"/>
  <c r="N70" i="3" s="1"/>
  <c r="H22" i="76"/>
  <c r="N82" i="3"/>
  <c r="N90" i="3"/>
  <c r="N330" i="3"/>
  <c r="D205" i="10"/>
  <c r="G9" i="92"/>
  <c r="N91" i="3" s="1"/>
  <c r="G9" i="89"/>
  <c r="N88" i="3" s="1"/>
  <c r="N321" i="3"/>
  <c r="H18" i="173"/>
  <c r="H34" i="173" s="1"/>
  <c r="G9" i="181"/>
  <c r="N180" i="3" s="1"/>
  <c r="G9" i="189"/>
  <c r="N188" i="3" s="1"/>
  <c r="H15" i="43"/>
  <c r="N42" i="3"/>
  <c r="H26" i="84"/>
  <c r="H26" i="237"/>
  <c r="N275" i="3"/>
  <c r="H24" i="181"/>
  <c r="G9" i="65"/>
  <c r="N64" i="3" s="1"/>
  <c r="G18" i="289"/>
  <c r="H21" i="290"/>
  <c r="G9" i="68"/>
  <c r="N67" i="3" s="1"/>
  <c r="G9" i="290"/>
  <c r="N289" i="3" s="1"/>
  <c r="H22" i="108"/>
  <c r="G9" i="209"/>
  <c r="N208" i="3" s="1"/>
  <c r="N155" i="3"/>
  <c r="H22" i="30"/>
  <c r="H18" i="44"/>
  <c r="H36" i="44" s="1"/>
  <c r="H15" i="59"/>
  <c r="H18" i="92"/>
  <c r="H36" i="92" s="1"/>
  <c r="G9" i="221"/>
  <c r="N220" i="3" s="1"/>
  <c r="G9" i="261"/>
  <c r="N260" i="3" s="1"/>
  <c r="M24" i="163"/>
  <c r="G13" i="180"/>
  <c r="H36" i="197"/>
  <c r="M24" i="259"/>
  <c r="N58" i="3"/>
  <c r="G13" i="252"/>
  <c r="H26" i="253"/>
  <c r="G9" i="126"/>
  <c r="N125" i="3" s="1"/>
  <c r="H24" i="165"/>
  <c r="G9" i="173"/>
  <c r="N172" i="3" s="1"/>
  <c r="G9" i="241"/>
  <c r="N240" i="3" s="1"/>
  <c r="G13" i="75"/>
  <c r="G13" i="107"/>
  <c r="L34" i="311"/>
  <c r="D33" i="10"/>
  <c r="H30" i="15"/>
  <c r="H26" i="124"/>
  <c r="H28" i="157"/>
  <c r="G13" i="172"/>
  <c r="H22" i="173"/>
  <c r="M24" i="179"/>
  <c r="G9" i="318"/>
  <c r="N317" i="3" s="1"/>
  <c r="H21" i="336"/>
  <c r="G9" i="175"/>
  <c r="N174" i="3" s="1"/>
  <c r="N66" i="3"/>
  <c r="N259" i="3"/>
  <c r="G9" i="78"/>
  <c r="N77" i="3" s="1"/>
  <c r="G9" i="84"/>
  <c r="N83" i="3" s="1"/>
  <c r="H22" i="132"/>
  <c r="G9" i="138"/>
  <c r="N137" i="3" s="1"/>
  <c r="G9" i="200"/>
  <c r="N199" i="3" s="1"/>
  <c r="G9" i="205"/>
  <c r="N204" i="3" s="1"/>
  <c r="G13" i="236"/>
  <c r="H18" i="253"/>
  <c r="H36" i="253" s="1"/>
  <c r="G207" i="4"/>
  <c r="N334" i="3"/>
  <c r="G69" i="4"/>
  <c r="G229" i="4"/>
  <c r="H22" i="15"/>
  <c r="G9" i="24"/>
  <c r="N23" i="3" s="1"/>
  <c r="H30" i="30"/>
  <c r="H18" i="76"/>
  <c r="H34" i="76" s="1"/>
  <c r="H18" i="124"/>
  <c r="H34" i="124" s="1"/>
  <c r="G13" i="131"/>
  <c r="M24" i="138"/>
  <c r="H15" i="148"/>
  <c r="H22" i="237"/>
  <c r="G9" i="253"/>
  <c r="N252" i="3" s="1"/>
  <c r="M24" i="293"/>
  <c r="N147" i="3"/>
  <c r="H15" i="67"/>
  <c r="H24" i="132"/>
  <c r="G9" i="136"/>
  <c r="N135" i="3" s="1"/>
  <c r="G9" i="157"/>
  <c r="N156" i="3" s="1"/>
  <c r="G9" i="167"/>
  <c r="N166" i="3" s="1"/>
  <c r="H18" i="261"/>
  <c r="G9" i="267" s="1"/>
  <c r="N266" i="3" s="1"/>
  <c r="H26" i="261"/>
  <c r="G9" i="285"/>
  <c r="N284" i="3" s="1"/>
  <c r="U30" i="14"/>
  <c r="H26" i="52"/>
  <c r="G9" i="124"/>
  <c r="N123" i="3" s="1"/>
  <c r="H36" i="205"/>
  <c r="H20" i="245"/>
  <c r="G9" i="269"/>
  <c r="N268" i="3" s="1"/>
  <c r="N243" i="3"/>
  <c r="G9" i="56"/>
  <c r="N55" i="3" s="1"/>
  <c r="G13" i="156"/>
  <c r="G9" i="158"/>
  <c r="N157" i="3" s="1"/>
  <c r="G13" i="220"/>
  <c r="H18" i="313"/>
  <c r="G9" i="315" s="1"/>
  <c r="N314" i="3" s="1"/>
  <c r="H18" i="15"/>
  <c r="M24" i="28"/>
  <c r="N267" i="3"/>
  <c r="N306" i="3"/>
  <c r="G255" i="4"/>
  <c r="H34" i="15"/>
  <c r="G9" i="23"/>
  <c r="N22" i="3" s="1"/>
  <c r="H24" i="44"/>
  <c r="G9" i="49"/>
  <c r="N48" i="3" s="1"/>
  <c r="H20" i="68"/>
  <c r="H28" i="76"/>
  <c r="H26" i="92"/>
  <c r="G13" i="123"/>
  <c r="G9" i="128"/>
  <c r="N127" i="3" s="1"/>
  <c r="G9" i="130"/>
  <c r="N129" i="3" s="1"/>
  <c r="G9" i="168"/>
  <c r="N167" i="3" s="1"/>
  <c r="H28" i="173"/>
  <c r="H18" i="181"/>
  <c r="H26" i="181"/>
  <c r="G9" i="198"/>
  <c r="N197" i="3" s="1"/>
  <c r="H22" i="221"/>
  <c r="H24" i="237"/>
  <c r="H15" i="244"/>
  <c r="H22" i="269"/>
  <c r="H28" i="277"/>
  <c r="G13" i="312"/>
  <c r="H21" i="341"/>
  <c r="H24" i="341" s="1"/>
  <c r="G232" i="4"/>
  <c r="H32" i="15"/>
  <c r="G13" i="51"/>
  <c r="H22" i="52"/>
  <c r="H28" i="124"/>
  <c r="M24" i="316"/>
  <c r="G537" i="4"/>
  <c r="H20" i="15"/>
  <c r="G9" i="22"/>
  <c r="N21" i="3" s="1"/>
  <c r="G9" i="26"/>
  <c r="N25" i="3" s="1"/>
  <c r="G9" i="28"/>
  <c r="N27" i="3" s="1"/>
  <c r="G13" i="43"/>
  <c r="G13" i="59"/>
  <c r="H22" i="60"/>
  <c r="H28" i="60"/>
  <c r="G9" i="64"/>
  <c r="N63" i="3" s="1"/>
  <c r="G13" i="91"/>
  <c r="G9" i="108"/>
  <c r="N107" i="3" s="1"/>
  <c r="H22" i="124"/>
  <c r="M24" i="130"/>
  <c r="H24" i="157"/>
  <c r="H18" i="165"/>
  <c r="H36" i="165" s="1"/>
  <c r="H36" i="173"/>
  <c r="G9" i="197"/>
  <c r="N196" i="3" s="1"/>
  <c r="G13" i="204"/>
  <c r="H22" i="205"/>
  <c r="H15" i="212"/>
  <c r="G9" i="254"/>
  <c r="N253" i="3" s="1"/>
  <c r="H21" i="308"/>
  <c r="G196" i="4"/>
  <c r="G243" i="4"/>
  <c r="G9" i="259"/>
  <c r="N258" i="3" s="1"/>
  <c r="N13" i="3"/>
  <c r="N298" i="3"/>
  <c r="H24" i="15"/>
  <c r="N122" i="3"/>
  <c r="N138" i="3"/>
  <c r="N283" i="3"/>
  <c r="N311" i="3"/>
  <c r="G214" i="4"/>
  <c r="G225" i="4"/>
  <c r="G13" i="29"/>
  <c r="H26" i="30"/>
  <c r="H32" i="30"/>
  <c r="G9" i="32"/>
  <c r="N31" i="3" s="1"/>
  <c r="H22" i="44"/>
  <c r="H18" i="52"/>
  <c r="H34" i="52" s="1"/>
  <c r="H22" i="92"/>
  <c r="H28" i="92"/>
  <c r="G9" i="96"/>
  <c r="N95" i="3" s="1"/>
  <c r="H26" i="157"/>
  <c r="G9" i="171"/>
  <c r="N170" i="3" s="1"/>
  <c r="G9" i="177"/>
  <c r="N176" i="3" s="1"/>
  <c r="H28" i="181"/>
  <c r="G9" i="207"/>
  <c r="N206" i="3" s="1"/>
  <c r="H24" i="221"/>
  <c r="H18" i="245"/>
  <c r="H36" i="245" s="1"/>
  <c r="H15" i="268"/>
  <c r="N50" i="3"/>
  <c r="N339" i="3"/>
  <c r="H18" i="30"/>
  <c r="H39" i="30" s="1"/>
  <c r="N28" i="3"/>
  <c r="N163" i="3"/>
  <c r="N211" i="3"/>
  <c r="G239" i="4"/>
  <c r="G250" i="4"/>
  <c r="H28" i="15"/>
  <c r="G9" i="27"/>
  <c r="N26" i="3" s="1"/>
  <c r="G9" i="52"/>
  <c r="N51" i="3" s="1"/>
  <c r="G9" i="54"/>
  <c r="N53" i="3" s="1"/>
  <c r="H24" i="124"/>
  <c r="H18" i="157"/>
  <c r="G9" i="160"/>
  <c r="N159" i="3" s="1"/>
  <c r="G9" i="163"/>
  <c r="N162" i="3" s="1"/>
  <c r="G9" i="166"/>
  <c r="N165" i="3" s="1"/>
  <c r="G9" i="199"/>
  <c r="N198" i="3" s="1"/>
  <c r="H24" i="205"/>
  <c r="H18" i="221"/>
  <c r="G9" i="234" s="1"/>
  <c r="N233" i="3" s="1"/>
  <c r="H28" i="237"/>
  <c r="M24" i="243"/>
  <c r="H22" i="253"/>
  <c r="G9" i="258"/>
  <c r="N257" i="3" s="1"/>
  <c r="M24" i="339"/>
  <c r="D204" i="10"/>
  <c r="G258" i="4"/>
  <c r="G249" i="4"/>
  <c r="G242" i="4"/>
  <c r="G226" i="4"/>
  <c r="G221" i="4"/>
  <c r="G218" i="4"/>
  <c r="G208" i="4"/>
  <c r="D4" i="10"/>
  <c r="G8" i="4"/>
  <c r="G12" i="4"/>
  <c r="D8" i="10"/>
  <c r="D16" i="10"/>
  <c r="G20" i="4"/>
  <c r="D25" i="10"/>
  <c r="G29" i="4"/>
  <c r="G45" i="4"/>
  <c r="D41" i="10"/>
  <c r="G53" i="4"/>
  <c r="D49" i="10"/>
  <c r="AH9" i="48"/>
  <c r="G21" i="4"/>
  <c r="AG9" i="30"/>
  <c r="X24" i="31"/>
  <c r="Q24" i="61"/>
  <c r="AT24" i="16"/>
  <c r="CJ18" i="15" s="1"/>
  <c r="CO18" i="15" s="1"/>
  <c r="I24" i="28"/>
  <c r="G259" i="4"/>
  <c r="U32" i="204"/>
  <c r="U33" i="204" s="1"/>
  <c r="N24" i="211"/>
  <c r="AT24" i="206"/>
  <c r="CJ18" i="205" s="1"/>
  <c r="CO18" i="205" s="1"/>
  <c r="G32" i="4"/>
  <c r="D28" i="10"/>
  <c r="G19" i="4"/>
  <c r="D15" i="10"/>
  <c r="AT24" i="314"/>
  <c r="CJ18" i="313" s="1"/>
  <c r="CO18" i="313" s="1"/>
  <c r="U32" i="312"/>
  <c r="N24" i="316"/>
  <c r="U32" i="172"/>
  <c r="AT24" i="174"/>
  <c r="CJ18" i="173" s="1"/>
  <c r="CO18" i="173" s="1"/>
  <c r="N24" i="179"/>
  <c r="D24" i="10"/>
  <c r="G231" i="4"/>
  <c r="AL78" i="13"/>
  <c r="D129" i="10"/>
  <c r="AA10" i="336"/>
  <c r="AG10" i="313"/>
  <c r="AA10" i="312"/>
  <c r="AG10" i="307"/>
  <c r="AG10" i="300"/>
  <c r="M10" i="344"/>
  <c r="M10" i="339"/>
  <c r="AD10" i="334"/>
  <c r="AG10" i="323"/>
  <c r="AA10" i="322"/>
  <c r="AA10" i="308"/>
  <c r="AH10" i="302"/>
  <c r="AD10" i="333"/>
  <c r="M10" i="326"/>
  <c r="AH10" i="315"/>
  <c r="AH10" i="314"/>
  <c r="AD10" i="332"/>
  <c r="AA10" i="330"/>
  <c r="AA10" i="328"/>
  <c r="AE10" i="340"/>
  <c r="AD10" i="320"/>
  <c r="AH10" i="319"/>
  <c r="AC10" i="341"/>
  <c r="AG10" i="335"/>
  <c r="AA10" i="331"/>
  <c r="AA10" i="329"/>
  <c r="AA10" i="327"/>
  <c r="M10" i="316"/>
  <c r="AE10" i="310"/>
  <c r="M10" i="293"/>
  <c r="AE10" i="343"/>
  <c r="AD10" i="325"/>
  <c r="M10" i="321"/>
  <c r="AA10" i="317"/>
  <c r="M10" i="311"/>
  <c r="AH10" i="305"/>
  <c r="AA10" i="285"/>
  <c r="M10" i="283"/>
  <c r="AH10" i="301"/>
  <c r="AH10" i="296"/>
  <c r="AE10" i="292"/>
  <c r="AH10" i="291"/>
  <c r="AG10" i="289"/>
  <c r="AH10" i="281"/>
  <c r="AH10" i="304"/>
  <c r="AA10" i="299"/>
  <c r="AA10" i="290"/>
  <c r="AH10" i="342"/>
  <c r="AH10" i="324"/>
  <c r="AG10" i="318"/>
  <c r="M10" i="306"/>
  <c r="AG10" i="277"/>
  <c r="AH10" i="274"/>
  <c r="AA10" i="268"/>
  <c r="AE10" i="338"/>
  <c r="M10" i="298"/>
  <c r="M10" i="288"/>
  <c r="AE10" i="297"/>
  <c r="AG10" i="294"/>
  <c r="AH10" i="286"/>
  <c r="AH10" i="309"/>
  <c r="AH10" i="303"/>
  <c r="AA10" i="252"/>
  <c r="AH10" i="249"/>
  <c r="AH10" i="239"/>
  <c r="AH10" i="282"/>
  <c r="AG10" i="269"/>
  <c r="AG10" i="261"/>
  <c r="AH10" i="258"/>
  <c r="AH10" i="254"/>
  <c r="AH10" i="273"/>
  <c r="AH10" i="263"/>
  <c r="AH10" i="256"/>
  <c r="AG10" i="245"/>
  <c r="AH10" i="242"/>
  <c r="M10" i="275"/>
  <c r="AH10" i="271"/>
  <c r="AH10" i="266"/>
  <c r="AA10" i="260"/>
  <c r="AH10" i="257"/>
  <c r="AH10" i="337"/>
  <c r="AA10" i="295"/>
  <c r="AG10" i="284"/>
  <c r="AH10" i="278"/>
  <c r="AA10" i="276"/>
  <c r="M10" i="267"/>
  <c r="AH10" i="248"/>
  <c r="AH10" i="246"/>
  <c r="AH10" i="279"/>
  <c r="AH10" i="272"/>
  <c r="AH10" i="265"/>
  <c r="AH10" i="247"/>
  <c r="AA10" i="236"/>
  <c r="AH10" i="233"/>
  <c r="AH10" i="223"/>
  <c r="AH10" i="262"/>
  <c r="AH10" i="250"/>
  <c r="AH10" i="238"/>
  <c r="AH10" i="280"/>
  <c r="AH10" i="240"/>
  <c r="AG10" i="229"/>
  <c r="AH10" i="226"/>
  <c r="AA10" i="220"/>
  <c r="AH10" i="216"/>
  <c r="AH10" i="214"/>
  <c r="AH10" i="270"/>
  <c r="AA10" i="244"/>
  <c r="M10" i="227"/>
  <c r="AH10" i="217"/>
  <c r="AH10" i="264"/>
  <c r="AH10" i="241"/>
  <c r="AG10" i="237"/>
  <c r="AH10" i="234"/>
  <c r="AA10" i="228"/>
  <c r="AH10" i="225"/>
  <c r="AH10" i="255"/>
  <c r="M10" i="251"/>
  <c r="AH10" i="232"/>
  <c r="AH10" i="230"/>
  <c r="M10" i="259"/>
  <c r="M10" i="219"/>
  <c r="AH10" i="207"/>
  <c r="AH10" i="200"/>
  <c r="AH10" i="198"/>
  <c r="M10" i="203"/>
  <c r="AG10" i="189"/>
  <c r="AH10" i="186"/>
  <c r="AG10" i="221"/>
  <c r="AG10" i="213"/>
  <c r="AH10" i="210"/>
  <c r="AA10" i="204"/>
  <c r="AH10" i="201"/>
  <c r="AH10" i="208"/>
  <c r="AH10" i="206"/>
  <c r="AG10" i="253"/>
  <c r="M10" i="243"/>
  <c r="AH10" i="222"/>
  <c r="AH10" i="218"/>
  <c r="AH10" i="215"/>
  <c r="M10" i="211"/>
  <c r="AG10" i="197"/>
  <c r="AH10" i="194"/>
  <c r="AA10" i="188"/>
  <c r="AH10" i="185"/>
  <c r="AA10" i="212"/>
  <c r="AH10" i="209"/>
  <c r="AH10" i="199"/>
  <c r="AH10" i="192"/>
  <c r="AH10" i="190"/>
  <c r="AH10" i="231"/>
  <c r="AH10" i="224"/>
  <c r="M10" i="195"/>
  <c r="AH10" i="176"/>
  <c r="AH10" i="174"/>
  <c r="AA10" i="196"/>
  <c r="AH10" i="184"/>
  <c r="M10" i="179"/>
  <c r="AG10" i="165"/>
  <c r="AH10" i="162"/>
  <c r="AA10" i="156"/>
  <c r="AH10" i="153"/>
  <c r="M10" i="235"/>
  <c r="AG10" i="205"/>
  <c r="AH10" i="202"/>
  <c r="M10" i="187"/>
  <c r="AG10" i="181"/>
  <c r="AH10" i="177"/>
  <c r="AH10" i="167"/>
  <c r="AH10" i="160"/>
  <c r="AH10" i="158"/>
  <c r="AH10" i="191"/>
  <c r="M10" i="163"/>
  <c r="AH10" i="193"/>
  <c r="AH10" i="182"/>
  <c r="M10" i="171"/>
  <c r="AG10" i="157"/>
  <c r="AH10" i="154"/>
  <c r="AH10" i="178"/>
  <c r="AH10" i="169"/>
  <c r="AG10" i="149"/>
  <c r="AH10" i="146"/>
  <c r="AH10" i="137"/>
  <c r="AA10" i="131"/>
  <c r="AH10" i="128"/>
  <c r="AH10" i="118"/>
  <c r="AH10" i="111"/>
  <c r="AH10" i="109"/>
  <c r="AH10" i="170"/>
  <c r="AH10" i="161"/>
  <c r="M10" i="155"/>
  <c r="M6" i="144"/>
  <c r="AH10" i="135"/>
  <c r="AH10" i="133"/>
  <c r="AH10" i="152"/>
  <c r="M10" i="147"/>
  <c r="AA10" i="139"/>
  <c r="M10" i="138"/>
  <c r="AA10" i="148"/>
  <c r="AH10" i="145"/>
  <c r="AH10" i="136"/>
  <c r="AH10" i="126"/>
  <c r="AH10" i="175"/>
  <c r="AH10" i="168"/>
  <c r="AH10" i="166"/>
  <c r="AA10" i="180"/>
  <c r="AA10" i="164"/>
  <c r="AH10" i="134"/>
  <c r="AH10" i="127"/>
  <c r="AH10" i="125"/>
  <c r="AH10" i="183"/>
  <c r="AH10" i="159"/>
  <c r="M10" i="143"/>
  <c r="AH10" i="141"/>
  <c r="AG10" i="140"/>
  <c r="M10" i="130"/>
  <c r="AG10" i="116"/>
  <c r="AH10" i="113"/>
  <c r="AA10" i="107"/>
  <c r="AH10" i="104"/>
  <c r="AH10" i="150"/>
  <c r="AH10" i="121"/>
  <c r="M10" i="114"/>
  <c r="AH10" i="97"/>
  <c r="AA10" i="91"/>
  <c r="AG10" i="173"/>
  <c r="AH10" i="120"/>
  <c r="AG10" i="100"/>
  <c r="AH10" i="95"/>
  <c r="AH10" i="93"/>
  <c r="AA10" i="172"/>
  <c r="AH10" i="129"/>
  <c r="AH10" i="102"/>
  <c r="M10" i="98"/>
  <c r="AH10" i="88"/>
  <c r="AA10" i="123"/>
  <c r="AH10" i="112"/>
  <c r="AH10" i="96"/>
  <c r="AH10" i="142"/>
  <c r="AG10" i="132"/>
  <c r="M10" i="122"/>
  <c r="AA10" i="115"/>
  <c r="AH10" i="110"/>
  <c r="AG10" i="108"/>
  <c r="AH10" i="105"/>
  <c r="AA10" i="99"/>
  <c r="AH10" i="151"/>
  <c r="AH10" i="119"/>
  <c r="AH10" i="103"/>
  <c r="AH10" i="101"/>
  <c r="AG10" i="92"/>
  <c r="AH10" i="89"/>
  <c r="AH10" i="86"/>
  <c r="AG10" i="84"/>
  <c r="M10" i="74"/>
  <c r="AG10" i="124"/>
  <c r="M10" i="106"/>
  <c r="AH10" i="85"/>
  <c r="AH10" i="81"/>
  <c r="AH10" i="79"/>
  <c r="AH10" i="77"/>
  <c r="M10" i="58"/>
  <c r="AH10" i="46"/>
  <c r="AH10" i="33"/>
  <c r="AH10" i="25"/>
  <c r="AH10" i="21"/>
  <c r="AH10" i="16"/>
  <c r="AH10" i="117"/>
  <c r="AA10" i="83"/>
  <c r="M10" i="82"/>
  <c r="AG10" i="68"/>
  <c r="AH10" i="65"/>
  <c r="AA10" i="59"/>
  <c r="AH10" i="56"/>
  <c r="AA10" i="43"/>
  <c r="AH10" i="34"/>
  <c r="AH10" i="31"/>
  <c r="AH10" i="24"/>
  <c r="AH10" i="23"/>
  <c r="AH10" i="20"/>
  <c r="AH10" i="19"/>
  <c r="AH10" i="18"/>
  <c r="AA10" i="12"/>
  <c r="M10" i="90"/>
  <c r="AH10" i="80"/>
  <c r="AH10" i="70"/>
  <c r="AH10" i="63"/>
  <c r="AH10" i="61"/>
  <c r="M10" i="42"/>
  <c r="AH10" i="41"/>
  <c r="AH10" i="36"/>
  <c r="AH10" i="35"/>
  <c r="AA10" i="29"/>
  <c r="AH10" i="87"/>
  <c r="AH10" i="94"/>
  <c r="AG10" i="76"/>
  <c r="AH10" i="73"/>
  <c r="AA10" i="67"/>
  <c r="AH10" i="64"/>
  <c r="AH10" i="54"/>
  <c r="AH10" i="32"/>
  <c r="M10" i="28"/>
  <c r="AH10" i="78"/>
  <c r="AH10" i="71"/>
  <c r="AH10" i="69"/>
  <c r="AH10" i="49"/>
  <c r="AH10" i="48"/>
  <c r="AH10" i="45"/>
  <c r="AH10" i="38"/>
  <c r="AA10" i="14"/>
  <c r="AH10" i="62"/>
  <c r="AG10" i="60"/>
  <c r="AH10" i="57"/>
  <c r="AH10" i="47"/>
  <c r="M10" i="66"/>
  <c r="AA10" i="51"/>
  <c r="AH10" i="22"/>
  <c r="AH10" i="72"/>
  <c r="AG10" i="44"/>
  <c r="AH10" i="27"/>
  <c r="AH10" i="55"/>
  <c r="AH10" i="53"/>
  <c r="AG10" i="52"/>
  <c r="M10" i="50"/>
  <c r="AH10" i="39"/>
  <c r="AG10" i="30"/>
  <c r="AH10" i="40"/>
  <c r="AH10" i="37"/>
  <c r="AH10" i="17"/>
  <c r="AA10" i="75"/>
  <c r="AH10" i="26"/>
  <c r="AG10" i="15"/>
  <c r="N24" i="42"/>
  <c r="AT24" i="31"/>
  <c r="CJ18" i="30" s="1"/>
  <c r="CO18" i="30" s="1"/>
  <c r="U32" i="29"/>
  <c r="U33" i="29" s="1"/>
  <c r="D3" i="10"/>
  <c r="G7" i="4"/>
  <c r="N24" i="130"/>
  <c r="AT24" i="125"/>
  <c r="CJ18" i="124" s="1"/>
  <c r="CO18" i="124" s="1"/>
  <c r="U32" i="123"/>
  <c r="D18" i="10"/>
  <c r="G211" i="4"/>
  <c r="M11" i="344"/>
  <c r="M11" i="339"/>
  <c r="AD11" i="334"/>
  <c r="AG11" i="323"/>
  <c r="AA11" i="322"/>
  <c r="H24" i="316"/>
  <c r="AA11" i="308"/>
  <c r="AH11" i="302"/>
  <c r="AD11" i="333"/>
  <c r="M11" i="326"/>
  <c r="AH11" i="315"/>
  <c r="AH11" i="314"/>
  <c r="AE11" i="297"/>
  <c r="AH11" i="296"/>
  <c r="H24" i="344"/>
  <c r="H24" i="339"/>
  <c r="AD11" i="332"/>
  <c r="AA11" i="330"/>
  <c r="AA11" i="328"/>
  <c r="M11" i="311"/>
  <c r="AE11" i="343"/>
  <c r="AH11" i="342"/>
  <c r="H24" i="326"/>
  <c r="M11" i="321"/>
  <c r="AC11" i="341"/>
  <c r="J24" i="337"/>
  <c r="AG11" i="335"/>
  <c r="AA11" i="331"/>
  <c r="AA11" i="329"/>
  <c r="AA11" i="327"/>
  <c r="J24" i="324"/>
  <c r="AA11" i="336"/>
  <c r="J24" i="319"/>
  <c r="AG11" i="313"/>
  <c r="AA11" i="312"/>
  <c r="J24" i="309"/>
  <c r="AG11" i="307"/>
  <c r="AG11" i="300"/>
  <c r="H24" i="298"/>
  <c r="AE11" i="340"/>
  <c r="AD11" i="320"/>
  <c r="AH11" i="301"/>
  <c r="AE11" i="292"/>
  <c r="AH11" i="291"/>
  <c r="AG11" i="289"/>
  <c r="AH11" i="281"/>
  <c r="H24" i="306"/>
  <c r="AH11" i="304"/>
  <c r="AA11" i="299"/>
  <c r="AA11" i="290"/>
  <c r="AH11" i="324"/>
  <c r="H24" i="321"/>
  <c r="AH11" i="319"/>
  <c r="AG11" i="318"/>
  <c r="J24" i="314"/>
  <c r="H24" i="311"/>
  <c r="AE11" i="310"/>
  <c r="M11" i="306"/>
  <c r="J24" i="291"/>
  <c r="AE11" i="338"/>
  <c r="M11" i="298"/>
  <c r="J24" i="296"/>
  <c r="M11" i="288"/>
  <c r="AH11" i="279"/>
  <c r="H24" i="275"/>
  <c r="AH11" i="272"/>
  <c r="AH11" i="270"/>
  <c r="AG11" i="294"/>
  <c r="AH11" i="286"/>
  <c r="J24" i="342"/>
  <c r="AH11" i="309"/>
  <c r="AH11" i="303"/>
  <c r="M11" i="293"/>
  <c r="H24" i="288"/>
  <c r="AH11" i="282"/>
  <c r="J24" i="278"/>
  <c r="AH11" i="337"/>
  <c r="M11" i="316"/>
  <c r="AA11" i="295"/>
  <c r="AH11" i="274"/>
  <c r="AG11" i="269"/>
  <c r="AA11" i="268"/>
  <c r="AG11" i="261"/>
  <c r="AH11" i="258"/>
  <c r="AH11" i="254"/>
  <c r="AA11" i="317"/>
  <c r="J24" i="286"/>
  <c r="AH11" i="273"/>
  <c r="AH11" i="263"/>
  <c r="H24" i="259"/>
  <c r="AH11" i="256"/>
  <c r="J24" i="301"/>
  <c r="M11" i="275"/>
  <c r="M11" i="259"/>
  <c r="AH11" i="247"/>
  <c r="H24" i="243"/>
  <c r="AH11" i="240"/>
  <c r="AD11" i="325"/>
  <c r="H24" i="293"/>
  <c r="AH11" i="271"/>
  <c r="AH11" i="266"/>
  <c r="J24" i="262"/>
  <c r="AA11" i="285"/>
  <c r="H24" i="283"/>
  <c r="AH11" i="280"/>
  <c r="AG11" i="277"/>
  <c r="J24" i="270"/>
  <c r="H24" i="267"/>
  <c r="AH11" i="264"/>
  <c r="AH11" i="262"/>
  <c r="AG11" i="253"/>
  <c r="AH11" i="250"/>
  <c r="J24" i="246"/>
  <c r="AH11" i="305"/>
  <c r="AH11" i="265"/>
  <c r="AH11" i="255"/>
  <c r="M11" i="251"/>
  <c r="AA11" i="260"/>
  <c r="AH11" i="257"/>
  <c r="AH11" i="238"/>
  <c r="AH11" i="218"/>
  <c r="J24" i="214"/>
  <c r="M11" i="283"/>
  <c r="M11" i="267"/>
  <c r="AH11" i="249"/>
  <c r="AG11" i="229"/>
  <c r="AH11" i="226"/>
  <c r="J24" i="222"/>
  <c r="AA11" i="276"/>
  <c r="J24" i="254"/>
  <c r="AH11" i="231"/>
  <c r="H24" i="227"/>
  <c r="AH11" i="224"/>
  <c r="AH11" i="222"/>
  <c r="M11" i="219"/>
  <c r="AH11" i="242"/>
  <c r="AH11" i="241"/>
  <c r="AG11" i="237"/>
  <c r="AH11" i="234"/>
  <c r="J24" i="230"/>
  <c r="AA11" i="228"/>
  <c r="AH11" i="225"/>
  <c r="AG11" i="284"/>
  <c r="AA11" i="252"/>
  <c r="H24" i="251"/>
  <c r="AH11" i="248"/>
  <c r="H24" i="235"/>
  <c r="AH11" i="232"/>
  <c r="AH11" i="230"/>
  <c r="AH11" i="278"/>
  <c r="AH11" i="246"/>
  <c r="M11" i="243"/>
  <c r="AH11" i="239"/>
  <c r="M11" i="235"/>
  <c r="AG11" i="221"/>
  <c r="AH11" i="223"/>
  <c r="AH11" i="216"/>
  <c r="M11" i="203"/>
  <c r="AG11" i="189"/>
  <c r="AH11" i="186"/>
  <c r="AG11" i="245"/>
  <c r="AH11" i="233"/>
  <c r="AG11" i="213"/>
  <c r="AH11" i="210"/>
  <c r="J24" i="206"/>
  <c r="AA11" i="204"/>
  <c r="AH11" i="201"/>
  <c r="AH11" i="191"/>
  <c r="H24" i="187"/>
  <c r="AH11" i="184"/>
  <c r="H24" i="211"/>
  <c r="AH11" i="208"/>
  <c r="AH11" i="206"/>
  <c r="M11" i="227"/>
  <c r="AH11" i="217"/>
  <c r="AH11" i="215"/>
  <c r="AH11" i="214"/>
  <c r="M11" i="211"/>
  <c r="AG11" i="197"/>
  <c r="AH11" i="194"/>
  <c r="J24" i="190"/>
  <c r="J24" i="238"/>
  <c r="AA11" i="212"/>
  <c r="AH11" i="209"/>
  <c r="AH11" i="199"/>
  <c r="H24" i="195"/>
  <c r="AH11" i="192"/>
  <c r="AH11" i="190"/>
  <c r="AA11" i="220"/>
  <c r="M11" i="195"/>
  <c r="AG11" i="205"/>
  <c r="AH11" i="202"/>
  <c r="J24" i="198"/>
  <c r="AA11" i="196"/>
  <c r="AH11" i="193"/>
  <c r="AH11" i="198"/>
  <c r="M11" i="179"/>
  <c r="AG11" i="165"/>
  <c r="AH11" i="162"/>
  <c r="J24" i="158"/>
  <c r="AA11" i="188"/>
  <c r="M11" i="187"/>
  <c r="AG11" i="181"/>
  <c r="AH11" i="177"/>
  <c r="AH11" i="167"/>
  <c r="H24" i="163"/>
  <c r="AH11" i="160"/>
  <c r="AH11" i="158"/>
  <c r="AH11" i="200"/>
  <c r="M11" i="163"/>
  <c r="H24" i="219"/>
  <c r="AH11" i="207"/>
  <c r="AA11" i="180"/>
  <c r="AG11" i="173"/>
  <c r="AH11" i="170"/>
  <c r="J24" i="166"/>
  <c r="AA11" i="164"/>
  <c r="AH11" i="161"/>
  <c r="AH11" i="151"/>
  <c r="AA11" i="236"/>
  <c r="AH11" i="185"/>
  <c r="AH11" i="183"/>
  <c r="J24" i="182"/>
  <c r="AA11" i="244"/>
  <c r="AH11" i="178"/>
  <c r="J24" i="174"/>
  <c r="AA11" i="172"/>
  <c r="AH11" i="169"/>
  <c r="AH11" i="159"/>
  <c r="H24" i="155"/>
  <c r="AH11" i="152"/>
  <c r="AH11" i="150"/>
  <c r="M11" i="155"/>
  <c r="H24" i="147"/>
  <c r="M7" i="144"/>
  <c r="H24" i="138"/>
  <c r="AH11" i="135"/>
  <c r="AH11" i="133"/>
  <c r="M11" i="114"/>
  <c r="AH11" i="176"/>
  <c r="M11" i="147"/>
  <c r="AA11" i="139"/>
  <c r="M11" i="138"/>
  <c r="AG11" i="124"/>
  <c r="AH11" i="121"/>
  <c r="J24" i="117"/>
  <c r="H24" i="203"/>
  <c r="AH11" i="182"/>
  <c r="AH11" i="174"/>
  <c r="AA11" i="148"/>
  <c r="AH11" i="145"/>
  <c r="AH11" i="136"/>
  <c r="AH11" i="126"/>
  <c r="AH11" i="175"/>
  <c r="H24" i="171"/>
  <c r="AH11" i="168"/>
  <c r="AH11" i="166"/>
  <c r="AG11" i="157"/>
  <c r="J24" i="150"/>
  <c r="AH11" i="142"/>
  <c r="M11" i="171"/>
  <c r="AA11" i="156"/>
  <c r="AH11" i="153"/>
  <c r="M11" i="143"/>
  <c r="AH11" i="141"/>
  <c r="AG11" i="140"/>
  <c r="M11" i="130"/>
  <c r="AG11" i="116"/>
  <c r="AH11" i="113"/>
  <c r="J24" i="109"/>
  <c r="AG11" i="149"/>
  <c r="AH11" i="146"/>
  <c r="AH11" i="137"/>
  <c r="J24" i="133"/>
  <c r="AA11" i="131"/>
  <c r="AH11" i="128"/>
  <c r="AH11" i="118"/>
  <c r="H24" i="114"/>
  <c r="AH11" i="111"/>
  <c r="AH11" i="109"/>
  <c r="AH11" i="97"/>
  <c r="J24" i="93"/>
  <c r="AH11" i="120"/>
  <c r="AG11" i="100"/>
  <c r="H24" i="98"/>
  <c r="AH11" i="95"/>
  <c r="AH11" i="93"/>
  <c r="M11" i="90"/>
  <c r="J24" i="141"/>
  <c r="AH11" i="129"/>
  <c r="J24" i="125"/>
  <c r="AH11" i="102"/>
  <c r="M11" i="98"/>
  <c r="AH11" i="125"/>
  <c r="AA11" i="123"/>
  <c r="H24" i="122"/>
  <c r="AH11" i="112"/>
  <c r="AH11" i="96"/>
  <c r="AH11" i="154"/>
  <c r="AG11" i="132"/>
  <c r="AH11" i="127"/>
  <c r="M11" i="122"/>
  <c r="AA11" i="115"/>
  <c r="AH11" i="110"/>
  <c r="AG11" i="108"/>
  <c r="AH11" i="105"/>
  <c r="J24" i="101"/>
  <c r="AA11" i="99"/>
  <c r="AH11" i="119"/>
  <c r="H24" i="106"/>
  <c r="AH11" i="103"/>
  <c r="AH11" i="101"/>
  <c r="AG11" i="92"/>
  <c r="AH11" i="86"/>
  <c r="H24" i="130"/>
  <c r="AH11" i="117"/>
  <c r="M11" i="106"/>
  <c r="AA11" i="91"/>
  <c r="AH11" i="85"/>
  <c r="AH11" i="81"/>
  <c r="J24" i="77"/>
  <c r="AA11" i="75"/>
  <c r="AH11" i="72"/>
  <c r="AH11" i="88"/>
  <c r="H24" i="82"/>
  <c r="AH11" i="79"/>
  <c r="AH11" i="77"/>
  <c r="AA11" i="83"/>
  <c r="M11" i="82"/>
  <c r="AG11" i="68"/>
  <c r="AH11" i="65"/>
  <c r="J24" i="61"/>
  <c r="AA11" i="59"/>
  <c r="AH11" i="56"/>
  <c r="AA11" i="43"/>
  <c r="AH11" i="34"/>
  <c r="AH11" i="31"/>
  <c r="AH11" i="24"/>
  <c r="AH11" i="23"/>
  <c r="AH11" i="20"/>
  <c r="AH11" i="19"/>
  <c r="AH11" i="18"/>
  <c r="AH11" i="134"/>
  <c r="AA11" i="107"/>
  <c r="AH11" i="104"/>
  <c r="H24" i="90"/>
  <c r="AH11" i="80"/>
  <c r="AH11" i="70"/>
  <c r="H24" i="66"/>
  <c r="AH11" i="63"/>
  <c r="AH11" i="61"/>
  <c r="J24" i="45"/>
  <c r="M11" i="42"/>
  <c r="AH11" i="41"/>
  <c r="AH11" i="36"/>
  <c r="AH11" i="35"/>
  <c r="AA11" i="29"/>
  <c r="AH11" i="17"/>
  <c r="AG11" i="15"/>
  <c r="AH11" i="87"/>
  <c r="M11" i="66"/>
  <c r="AG11" i="52"/>
  <c r="AH11" i="47"/>
  <c r="AH11" i="45"/>
  <c r="AH11" i="26"/>
  <c r="AH11" i="22"/>
  <c r="AH11" i="94"/>
  <c r="AG11" i="76"/>
  <c r="AH11" i="73"/>
  <c r="J24" i="69"/>
  <c r="AH11" i="78"/>
  <c r="H24" i="74"/>
  <c r="AH11" i="71"/>
  <c r="AH11" i="69"/>
  <c r="AH11" i="49"/>
  <c r="AH11" i="48"/>
  <c r="AG11" i="30"/>
  <c r="AH11" i="27"/>
  <c r="H24" i="179"/>
  <c r="AH11" i="89"/>
  <c r="J24" i="85"/>
  <c r="AG11" i="84"/>
  <c r="M11" i="74"/>
  <c r="AG11" i="60"/>
  <c r="AH11" i="57"/>
  <c r="J24" i="53"/>
  <c r="AA11" i="51"/>
  <c r="H24" i="50"/>
  <c r="AH11" i="38"/>
  <c r="AH11" i="37"/>
  <c r="J24" i="31"/>
  <c r="AH11" i="62"/>
  <c r="AH11" i="25"/>
  <c r="AH11" i="16"/>
  <c r="AA11" i="67"/>
  <c r="AH11" i="32"/>
  <c r="G5" i="4"/>
  <c r="H14" i="12"/>
  <c r="AH11" i="64"/>
  <c r="AG11" i="44"/>
  <c r="AH11" i="55"/>
  <c r="AH11" i="53"/>
  <c r="M11" i="50"/>
  <c r="AH11" i="46"/>
  <c r="AH11" i="39"/>
  <c r="M11" i="28"/>
  <c r="AC5" i="9"/>
  <c r="J24" i="16"/>
  <c r="M11" i="58"/>
  <c r="AH11" i="54"/>
  <c r="H24" i="42"/>
  <c r="N2" i="9"/>
  <c r="AH11" i="33"/>
  <c r="H24" i="28"/>
  <c r="AA11" i="14"/>
  <c r="D67" i="10"/>
  <c r="G71" i="4"/>
  <c r="G227" i="4"/>
  <c r="AH11" i="21"/>
  <c r="G56" i="4"/>
  <c r="N24" i="288"/>
  <c r="D52" i="10"/>
  <c r="D43" i="10"/>
  <c r="G47" i="4"/>
  <c r="G230" i="4"/>
  <c r="R25" i="289"/>
  <c r="D45" i="10"/>
  <c r="N24" i="187"/>
  <c r="AT24" i="182"/>
  <c r="CJ18" i="181" s="1"/>
  <c r="CO18" i="181" s="1"/>
  <c r="U32" i="180"/>
  <c r="U33" i="180" s="1"/>
  <c r="AT24" i="324"/>
  <c r="CJ18" i="323" s="1"/>
  <c r="CO18" i="323" s="1"/>
  <c r="CT18" i="323" s="1"/>
  <c r="AH11" i="40"/>
  <c r="G4" i="4"/>
  <c r="G210" i="4"/>
  <c r="N24" i="66"/>
  <c r="AT24" i="61"/>
  <c r="CJ18" i="60" s="1"/>
  <c r="CO18" i="60" s="1"/>
  <c r="U32" i="59"/>
  <c r="U33" i="59" s="1"/>
  <c r="G11" i="4"/>
  <c r="D7" i="10"/>
  <c r="U32" i="164"/>
  <c r="N24" i="171"/>
  <c r="AT24" i="166"/>
  <c r="CJ18" i="165" s="1"/>
  <c r="CO18" i="165" s="1"/>
  <c r="G27" i="4"/>
  <c r="D23" i="10"/>
  <c r="G35" i="4"/>
  <c r="D31" i="10"/>
  <c r="AT24" i="270"/>
  <c r="CJ18" i="269" s="1"/>
  <c r="CO18" i="269" s="1"/>
  <c r="U32" i="268"/>
  <c r="U33" i="268" s="1"/>
  <c r="N24" i="275"/>
  <c r="G43" i="4"/>
  <c r="D39" i="10"/>
  <c r="AT24" i="296"/>
  <c r="N24" i="298"/>
  <c r="R25" i="294"/>
  <c r="G51" i="4"/>
  <c r="D47" i="10"/>
  <c r="G67" i="4"/>
  <c r="D63" i="10"/>
  <c r="U32" i="75"/>
  <c r="N24" i="82"/>
  <c r="AT24" i="77"/>
  <c r="CJ18" i="76" s="1"/>
  <c r="CO18" i="76" s="1"/>
  <c r="D10" i="10"/>
  <c r="N24" i="155"/>
  <c r="G66" i="4"/>
  <c r="AT24" i="342"/>
  <c r="U32" i="51"/>
  <c r="N24" i="58"/>
  <c r="AT24" i="53"/>
  <c r="CJ18" i="52" s="1"/>
  <c r="CO18" i="52" s="1"/>
  <c r="N24" i="122"/>
  <c r="AT24" i="117"/>
  <c r="CJ18" i="116" s="1"/>
  <c r="CO18" i="116" s="1"/>
  <c r="U32" i="115"/>
  <c r="U33" i="115" s="1"/>
  <c r="AH9" i="17"/>
  <c r="AH9" i="18"/>
  <c r="CO30" i="30"/>
  <c r="AH9" i="37"/>
  <c r="X24" i="45"/>
  <c r="AC9" i="341"/>
  <c r="AG9" i="335"/>
  <c r="AA9" i="331"/>
  <c r="AA9" i="329"/>
  <c r="AA9" i="327"/>
  <c r="M9" i="316"/>
  <c r="AE9" i="310"/>
  <c r="AA9" i="336"/>
  <c r="AG9" i="313"/>
  <c r="AA9" i="312"/>
  <c r="AG9" i="307"/>
  <c r="AG9" i="300"/>
  <c r="M9" i="344"/>
  <c r="M9" i="339"/>
  <c r="AD9" i="334"/>
  <c r="AG9" i="323"/>
  <c r="AA9" i="322"/>
  <c r="AD9" i="333"/>
  <c r="M9" i="326"/>
  <c r="AE9" i="338"/>
  <c r="AH9" i="337"/>
  <c r="AD9" i="325"/>
  <c r="AH9" i="324"/>
  <c r="AE9" i="340"/>
  <c r="AD9" i="320"/>
  <c r="AH9" i="319"/>
  <c r="AH9" i="309"/>
  <c r="AH9" i="304"/>
  <c r="M9" i="298"/>
  <c r="AH9" i="314"/>
  <c r="AA9" i="295"/>
  <c r="AG9" i="284"/>
  <c r="AH9" i="280"/>
  <c r="AH9" i="278"/>
  <c r="AE9" i="343"/>
  <c r="M9" i="321"/>
  <c r="AA9" i="317"/>
  <c r="M9" i="311"/>
  <c r="AA9" i="308"/>
  <c r="AH9" i="305"/>
  <c r="AA9" i="285"/>
  <c r="M9" i="283"/>
  <c r="AH9" i="302"/>
  <c r="AH9" i="301"/>
  <c r="AH9" i="296"/>
  <c r="AE9" i="292"/>
  <c r="AH9" i="291"/>
  <c r="AG9" i="289"/>
  <c r="AA9" i="299"/>
  <c r="AA9" i="290"/>
  <c r="AH9" i="342"/>
  <c r="AG9" i="318"/>
  <c r="M9" i="306"/>
  <c r="AD9" i="332"/>
  <c r="AA9" i="330"/>
  <c r="AA9" i="328"/>
  <c r="M9" i="288"/>
  <c r="AH9" i="279"/>
  <c r="AH9" i="315"/>
  <c r="AE9" i="297"/>
  <c r="AG9" i="294"/>
  <c r="M9" i="293"/>
  <c r="AH9" i="272"/>
  <c r="AH9" i="265"/>
  <c r="AH9" i="255"/>
  <c r="M9" i="251"/>
  <c r="AH9" i="281"/>
  <c r="AH9" i="274"/>
  <c r="AA9" i="268"/>
  <c r="AA9" i="252"/>
  <c r="AH9" i="282"/>
  <c r="AG9" i="269"/>
  <c r="AG9" i="261"/>
  <c r="AH9" i="258"/>
  <c r="AH9" i="254"/>
  <c r="AH9" i="273"/>
  <c r="AH9" i="263"/>
  <c r="M9" i="275"/>
  <c r="M9" i="259"/>
  <c r="AH9" i="247"/>
  <c r="AH9" i="303"/>
  <c r="AH9" i="270"/>
  <c r="AH9" i="264"/>
  <c r="AH9" i="262"/>
  <c r="AG9" i="253"/>
  <c r="AH9" i="250"/>
  <c r="AH9" i="286"/>
  <c r="AA9" i="276"/>
  <c r="M9" i="267"/>
  <c r="AG9" i="277"/>
  <c r="AH9" i="271"/>
  <c r="M9" i="243"/>
  <c r="M9" i="235"/>
  <c r="AG9" i="221"/>
  <c r="AH9" i="215"/>
  <c r="AA9" i="260"/>
  <c r="AH9" i="257"/>
  <c r="AA9" i="236"/>
  <c r="AH9" i="233"/>
  <c r="AH9" i="223"/>
  <c r="AH9" i="249"/>
  <c r="AH9" i="238"/>
  <c r="AH9" i="218"/>
  <c r="AH9" i="266"/>
  <c r="AH9" i="256"/>
  <c r="AG9" i="245"/>
  <c r="AH9" i="231"/>
  <c r="AH9" i="224"/>
  <c r="AH9" i="222"/>
  <c r="M9" i="219"/>
  <c r="AA9" i="244"/>
  <c r="AH9" i="242"/>
  <c r="M9" i="227"/>
  <c r="AH9" i="248"/>
  <c r="AH9" i="241"/>
  <c r="AG9" i="237"/>
  <c r="AH9" i="234"/>
  <c r="AA9" i="228"/>
  <c r="AH9" i="225"/>
  <c r="AH9" i="239"/>
  <c r="AG9" i="205"/>
  <c r="AH9" i="202"/>
  <c r="AA9" i="196"/>
  <c r="AH9" i="193"/>
  <c r="AH9" i="216"/>
  <c r="AH9" i="207"/>
  <c r="AH9" i="200"/>
  <c r="AH9" i="198"/>
  <c r="AH9" i="230"/>
  <c r="AG9" i="229"/>
  <c r="M9" i="203"/>
  <c r="AG9" i="213"/>
  <c r="AH9" i="210"/>
  <c r="AA9" i="204"/>
  <c r="AH9" i="201"/>
  <c r="AH9" i="191"/>
  <c r="AH9" i="232"/>
  <c r="AH9" i="217"/>
  <c r="AH9" i="214"/>
  <c r="AH9" i="208"/>
  <c r="AH9" i="206"/>
  <c r="M9" i="187"/>
  <c r="M9" i="211"/>
  <c r="AG9" i="197"/>
  <c r="AH9" i="194"/>
  <c r="AA9" i="188"/>
  <c r="AH9" i="240"/>
  <c r="AH9" i="226"/>
  <c r="AA9" i="220"/>
  <c r="AA9" i="212"/>
  <c r="AH9" i="209"/>
  <c r="AH9" i="199"/>
  <c r="AH9" i="192"/>
  <c r="AH9" i="190"/>
  <c r="AH9" i="178"/>
  <c r="AA9" i="172"/>
  <c r="AH9" i="169"/>
  <c r="AH9" i="159"/>
  <c r="AH9" i="176"/>
  <c r="AH9" i="174"/>
  <c r="M9" i="155"/>
  <c r="AH9" i="184"/>
  <c r="M9" i="179"/>
  <c r="AG9" i="165"/>
  <c r="AH9" i="162"/>
  <c r="AG9" i="181"/>
  <c r="AH9" i="177"/>
  <c r="AH9" i="167"/>
  <c r="AH9" i="160"/>
  <c r="AH9" i="158"/>
  <c r="AG9" i="189"/>
  <c r="AH9" i="183"/>
  <c r="AH9" i="175"/>
  <c r="AH9" i="168"/>
  <c r="AH9" i="166"/>
  <c r="M9" i="143"/>
  <c r="AH9" i="141"/>
  <c r="AG9" i="140"/>
  <c r="M9" i="130"/>
  <c r="AG9" i="116"/>
  <c r="AH9" i="113"/>
  <c r="M9" i="163"/>
  <c r="AG9" i="149"/>
  <c r="AH9" i="146"/>
  <c r="AH9" i="137"/>
  <c r="AA9" i="131"/>
  <c r="AH9" i="128"/>
  <c r="AH9" i="118"/>
  <c r="AH9" i="170"/>
  <c r="AH9" i="161"/>
  <c r="M5" i="144"/>
  <c r="AH9" i="135"/>
  <c r="AH9" i="133"/>
  <c r="AH9" i="185"/>
  <c r="AH9" i="182"/>
  <c r="AH9" i="152"/>
  <c r="M9" i="147"/>
  <c r="AA9" i="139"/>
  <c r="M9" i="138"/>
  <c r="AG9" i="124"/>
  <c r="AG9" i="173"/>
  <c r="AH9" i="154"/>
  <c r="AH9" i="151"/>
  <c r="AG9" i="132"/>
  <c r="AH9" i="129"/>
  <c r="AA9" i="123"/>
  <c r="AH9" i="120"/>
  <c r="AH9" i="110"/>
  <c r="M9" i="195"/>
  <c r="AH9" i="186"/>
  <c r="AA9" i="180"/>
  <c r="AA9" i="164"/>
  <c r="AA9" i="156"/>
  <c r="AH9" i="153"/>
  <c r="AH9" i="134"/>
  <c r="AH9" i="127"/>
  <c r="AH9" i="125"/>
  <c r="AH9" i="117"/>
  <c r="M9" i="106"/>
  <c r="AH9" i="94"/>
  <c r="AH9" i="111"/>
  <c r="AA9" i="107"/>
  <c r="AH9" i="104"/>
  <c r="AH9" i="89"/>
  <c r="AG9" i="157"/>
  <c r="AH9" i="150"/>
  <c r="AA9" i="148"/>
  <c r="AH9" i="136"/>
  <c r="AH9" i="121"/>
  <c r="M9" i="114"/>
  <c r="AH9" i="97"/>
  <c r="AG9" i="100"/>
  <c r="AH9" i="95"/>
  <c r="AH9" i="93"/>
  <c r="M9" i="90"/>
  <c r="AH9" i="246"/>
  <c r="AH9" i="109"/>
  <c r="AH9" i="102"/>
  <c r="M9" i="98"/>
  <c r="AH9" i="88"/>
  <c r="AH9" i="112"/>
  <c r="AH9" i="96"/>
  <c r="AH9" i="142"/>
  <c r="AH9" i="126"/>
  <c r="M9" i="122"/>
  <c r="AA9" i="115"/>
  <c r="AG9" i="108"/>
  <c r="AH9" i="105"/>
  <c r="AA9" i="99"/>
  <c r="AH9" i="145"/>
  <c r="AH9" i="78"/>
  <c r="AH9" i="71"/>
  <c r="M9" i="171"/>
  <c r="AG9" i="92"/>
  <c r="AA9" i="91"/>
  <c r="AH9" i="86"/>
  <c r="AG9" i="84"/>
  <c r="AH9" i="85"/>
  <c r="AH9" i="81"/>
  <c r="AA9" i="75"/>
  <c r="AH9" i="72"/>
  <c r="AH9" i="62"/>
  <c r="AH9" i="55"/>
  <c r="AH9" i="53"/>
  <c r="M9" i="50"/>
  <c r="AG9" i="44"/>
  <c r="AH9" i="40"/>
  <c r="AH9" i="39"/>
  <c r="AH9" i="79"/>
  <c r="AH9" i="77"/>
  <c r="M9" i="58"/>
  <c r="AH9" i="46"/>
  <c r="AH9" i="33"/>
  <c r="AH9" i="25"/>
  <c r="AH9" i="21"/>
  <c r="AH9" i="16"/>
  <c r="AA9" i="83"/>
  <c r="M9" i="82"/>
  <c r="AG9" i="68"/>
  <c r="AH9" i="65"/>
  <c r="AA9" i="59"/>
  <c r="AH9" i="56"/>
  <c r="AA9" i="43"/>
  <c r="AH9" i="34"/>
  <c r="AH9" i="31"/>
  <c r="AH9" i="24"/>
  <c r="AH9" i="23"/>
  <c r="AH9" i="20"/>
  <c r="AH9" i="101"/>
  <c r="AH9" i="80"/>
  <c r="AH9" i="70"/>
  <c r="AH9" i="87"/>
  <c r="M9" i="66"/>
  <c r="AG9" i="52"/>
  <c r="AH9" i="47"/>
  <c r="AH9" i="45"/>
  <c r="AH9" i="26"/>
  <c r="AH9" i="22"/>
  <c r="AH9" i="119"/>
  <c r="AH9" i="103"/>
  <c r="AG9" i="76"/>
  <c r="AH9" i="73"/>
  <c r="AA9" i="67"/>
  <c r="AH9" i="64"/>
  <c r="AH9" i="54"/>
  <c r="AH9" i="32"/>
  <c r="L24" i="326"/>
  <c r="AE24" i="314"/>
  <c r="L24" i="306"/>
  <c r="AE24" i="296"/>
  <c r="L24" i="311"/>
  <c r="AE24" i="342"/>
  <c r="L24" i="321"/>
  <c r="AE24" i="337"/>
  <c r="AE24" i="324"/>
  <c r="L24" i="344"/>
  <c r="L24" i="339"/>
  <c r="AE24" i="301"/>
  <c r="L24" i="288"/>
  <c r="AE24" i="319"/>
  <c r="L24" i="298"/>
  <c r="AE24" i="286"/>
  <c r="L24" i="283"/>
  <c r="AE24" i="309"/>
  <c r="L24" i="293"/>
  <c r="AE24" i="262"/>
  <c r="AE24" i="270"/>
  <c r="L24" i="267"/>
  <c r="L24" i="251"/>
  <c r="AE24" i="291"/>
  <c r="AE24" i="278"/>
  <c r="L24" i="316"/>
  <c r="L24" i="259"/>
  <c r="L24" i="275"/>
  <c r="AE24" i="230"/>
  <c r="L24" i="235"/>
  <c r="AE24" i="246"/>
  <c r="L24" i="243"/>
  <c r="AE24" i="238"/>
  <c r="AE24" i="222"/>
  <c r="L24" i="219"/>
  <c r="AE24" i="214"/>
  <c r="AE24" i="190"/>
  <c r="L24" i="195"/>
  <c r="L24" i="227"/>
  <c r="AE24" i="198"/>
  <c r="L24" i="203"/>
  <c r="AE24" i="206"/>
  <c r="L24" i="211"/>
  <c r="AE24" i="166"/>
  <c r="AE24" i="182"/>
  <c r="L24" i="171"/>
  <c r="AE24" i="174"/>
  <c r="L24" i="155"/>
  <c r="L24" i="163"/>
  <c r="AE24" i="150"/>
  <c r="AE24" i="125"/>
  <c r="AE24" i="141"/>
  <c r="L24" i="130"/>
  <c r="AE24" i="158"/>
  <c r="L24" i="187"/>
  <c r="L24" i="179"/>
  <c r="AE24" i="117"/>
  <c r="L24" i="122"/>
  <c r="L24" i="147"/>
  <c r="AE24" i="109"/>
  <c r="AE24" i="101"/>
  <c r="AE24" i="133"/>
  <c r="L24" i="106"/>
  <c r="L24" i="138"/>
  <c r="AE24" i="93"/>
  <c r="L24" i="90"/>
  <c r="L24" i="98"/>
  <c r="AE24" i="69"/>
  <c r="AE24" i="16"/>
  <c r="L24" i="74"/>
  <c r="AE24" i="53"/>
  <c r="L24" i="50"/>
  <c r="AE24" i="31"/>
  <c r="AE24" i="85"/>
  <c r="AE24" i="77"/>
  <c r="L24" i="82"/>
  <c r="L24" i="28"/>
  <c r="L24" i="114"/>
  <c r="AE24" i="61"/>
  <c r="AT24" i="198"/>
  <c r="CJ18" i="197" s="1"/>
  <c r="CO18" i="197" s="1"/>
  <c r="N24" i="251"/>
  <c r="U32" i="244"/>
  <c r="N24" i="28"/>
  <c r="U32" i="252"/>
  <c r="U33" i="252" s="1"/>
  <c r="N24" i="259"/>
  <c r="AT24" i="254"/>
  <c r="CJ18" i="253" s="1"/>
  <c r="CO18" i="253" s="1"/>
  <c r="N24" i="283"/>
  <c r="AT24" i="278"/>
  <c r="CJ18" i="277" s="1"/>
  <c r="CO18" i="277" s="1"/>
  <c r="U32" i="276"/>
  <c r="U33" i="276" s="1"/>
  <c r="AH9" i="35"/>
  <c r="AH9" i="41"/>
  <c r="AE24" i="45"/>
  <c r="AH9" i="61"/>
  <c r="AH9" i="63"/>
  <c r="U32" i="317"/>
  <c r="U33" i="317" s="1"/>
  <c r="D2" i="10"/>
  <c r="D66" i="10"/>
  <c r="AT24" i="109"/>
  <c r="CJ18" i="108" s="1"/>
  <c r="CO18" i="108" s="1"/>
  <c r="U32" i="107"/>
  <c r="U33" i="107" s="1"/>
  <c r="N24" i="114"/>
  <c r="N24" i="235"/>
  <c r="AT24" i="230"/>
  <c r="CJ18" i="229" s="1"/>
  <c r="CO18" i="229" s="1"/>
  <c r="U32" i="228"/>
  <c r="U33" i="228" s="1"/>
  <c r="AT24" i="337"/>
  <c r="N24" i="339"/>
  <c r="R25" i="335"/>
  <c r="AH9" i="27"/>
  <c r="M9" i="28"/>
  <c r="L24" i="58"/>
  <c r="X24" i="61"/>
  <c r="M9" i="74"/>
  <c r="D51" i="10"/>
  <c r="AA9" i="12"/>
  <c r="G3" i="4"/>
  <c r="U32" i="14"/>
  <c r="AA9" i="51"/>
  <c r="AH9" i="69"/>
  <c r="K24" i="50"/>
  <c r="X24" i="53"/>
  <c r="AH9" i="57"/>
  <c r="AG9" i="60"/>
  <c r="G9" i="73"/>
  <c r="N72" i="3" s="1"/>
  <c r="M24" i="74"/>
  <c r="G9" i="74"/>
  <c r="N73" i="3" s="1"/>
  <c r="H24" i="68"/>
  <c r="G9" i="72"/>
  <c r="N71" i="3" s="1"/>
  <c r="H22" i="68"/>
  <c r="G13" i="67"/>
  <c r="H28" i="68"/>
  <c r="H26" i="68"/>
  <c r="G9" i="70"/>
  <c r="N69" i="3" s="1"/>
  <c r="H18" i="68"/>
  <c r="AA40" i="72"/>
  <c r="D37" i="10"/>
  <c r="AA9" i="14"/>
  <c r="AH9" i="19"/>
  <c r="AH9" i="38"/>
  <c r="M9" i="42"/>
  <c r="H28" i="44"/>
  <c r="M24" i="50"/>
  <c r="G9" i="50"/>
  <c r="N49" i="3" s="1"/>
  <c r="H26" i="44"/>
  <c r="G9" i="44"/>
  <c r="N43" i="3" s="1"/>
  <c r="G9" i="46"/>
  <c r="N45" i="3" s="1"/>
  <c r="H20" i="44"/>
  <c r="G9" i="47"/>
  <c r="N46" i="3" s="1"/>
  <c r="AG5" i="9"/>
  <c r="I24" i="344"/>
  <c r="I24" i="339"/>
  <c r="Q24" i="301"/>
  <c r="I24" i="326"/>
  <c r="Q24" i="314"/>
  <c r="Q24" i="319"/>
  <c r="I24" i="316"/>
  <c r="I24" i="293"/>
  <c r="Q24" i="337"/>
  <c r="I24" i="306"/>
  <c r="I24" i="321"/>
  <c r="I24" i="311"/>
  <c r="Q24" i="291"/>
  <c r="Q24" i="296"/>
  <c r="Q24" i="342"/>
  <c r="Q24" i="324"/>
  <c r="I24" i="288"/>
  <c r="I24" i="298"/>
  <c r="Q24" i="286"/>
  <c r="I24" i="283"/>
  <c r="Q24" i="309"/>
  <c r="I24" i="259"/>
  <c r="I24" i="275"/>
  <c r="Q24" i="262"/>
  <c r="Q24" i="270"/>
  <c r="I24" i="267"/>
  <c r="Q24" i="278"/>
  <c r="I24" i="251"/>
  <c r="Q24" i="254"/>
  <c r="Q24" i="222"/>
  <c r="I24" i="219"/>
  <c r="I24" i="227"/>
  <c r="I24" i="235"/>
  <c r="Q24" i="246"/>
  <c r="I24" i="243"/>
  <c r="Q24" i="238"/>
  <c r="Q24" i="206"/>
  <c r="I24" i="187"/>
  <c r="Q24" i="230"/>
  <c r="I24" i="211"/>
  <c r="Q24" i="214"/>
  <c r="I24" i="195"/>
  <c r="Q24" i="198"/>
  <c r="I24" i="203"/>
  <c r="I24" i="163"/>
  <c r="Q24" i="166"/>
  <c r="Q24" i="182"/>
  <c r="I24" i="171"/>
  <c r="I24" i="179"/>
  <c r="Q24" i="117"/>
  <c r="Q24" i="174"/>
  <c r="I24" i="122"/>
  <c r="Q24" i="150"/>
  <c r="Q24" i="125"/>
  <c r="Q24" i="190"/>
  <c r="Q24" i="133"/>
  <c r="I24" i="114"/>
  <c r="I24" i="155"/>
  <c r="I24" i="147"/>
  <c r="I24" i="138"/>
  <c r="I24" i="98"/>
  <c r="Q24" i="141"/>
  <c r="Q24" i="109"/>
  <c r="Q24" i="101"/>
  <c r="I24" i="106"/>
  <c r="I24" i="130"/>
  <c r="Q24" i="158"/>
  <c r="I24" i="82"/>
  <c r="Q24" i="93"/>
  <c r="I24" i="90"/>
  <c r="I24" i="66"/>
  <c r="Q24" i="45"/>
  <c r="Q24" i="69"/>
  <c r="I24" i="74"/>
  <c r="Q24" i="85"/>
  <c r="Q24" i="53"/>
  <c r="I24" i="50"/>
  <c r="Q24" i="31"/>
  <c r="Q24" i="77"/>
  <c r="I24" i="58"/>
  <c r="I24" i="42"/>
  <c r="K24" i="344"/>
  <c r="K24" i="339"/>
  <c r="X24" i="301"/>
  <c r="K24" i="326"/>
  <c r="X24" i="314"/>
  <c r="K24" i="306"/>
  <c r="X24" i="296"/>
  <c r="K24" i="311"/>
  <c r="X24" i="342"/>
  <c r="K24" i="321"/>
  <c r="K24" i="316"/>
  <c r="X24" i="291"/>
  <c r="X24" i="324"/>
  <c r="K24" i="288"/>
  <c r="X24" i="278"/>
  <c r="X24" i="319"/>
  <c r="K24" i="298"/>
  <c r="X24" i="286"/>
  <c r="X24" i="309"/>
  <c r="K24" i="293"/>
  <c r="X24" i="337"/>
  <c r="K24" i="275"/>
  <c r="K24" i="243"/>
  <c r="X24" i="262"/>
  <c r="X24" i="270"/>
  <c r="K24" i="267"/>
  <c r="X24" i="246"/>
  <c r="K24" i="283"/>
  <c r="K24" i="259"/>
  <c r="K24" i="227"/>
  <c r="X24" i="254"/>
  <c r="X24" i="230"/>
  <c r="K24" i="251"/>
  <c r="X24" i="238"/>
  <c r="K24" i="211"/>
  <c r="X24" i="214"/>
  <c r="X24" i="190"/>
  <c r="K24" i="195"/>
  <c r="X24" i="222"/>
  <c r="X24" i="198"/>
  <c r="K24" i="179"/>
  <c r="K24" i="203"/>
  <c r="K24" i="235"/>
  <c r="K24" i="219"/>
  <c r="K24" i="187"/>
  <c r="X24" i="166"/>
  <c r="X24" i="182"/>
  <c r="K24" i="171"/>
  <c r="X24" i="150"/>
  <c r="X24" i="158"/>
  <c r="X24" i="174"/>
  <c r="K24" i="163"/>
  <c r="K24" i="122"/>
  <c r="X24" i="206"/>
  <c r="X24" i="125"/>
  <c r="X24" i="141"/>
  <c r="K24" i="130"/>
  <c r="K24" i="155"/>
  <c r="K24" i="147"/>
  <c r="K24" i="138"/>
  <c r="X24" i="117"/>
  <c r="K24" i="114"/>
  <c r="X24" i="109"/>
  <c r="X24" i="101"/>
  <c r="X24" i="133"/>
  <c r="K24" i="106"/>
  <c r="X24" i="85"/>
  <c r="X24" i="93"/>
  <c r="K24" i="90"/>
  <c r="K24" i="98"/>
  <c r="X24" i="69"/>
  <c r="X24" i="16"/>
  <c r="K24" i="74"/>
  <c r="X24" i="77"/>
  <c r="K24" i="58"/>
  <c r="K24" i="42"/>
  <c r="K24" i="82"/>
  <c r="D6" i="10"/>
  <c r="D133" i="10"/>
  <c r="AG9" i="15"/>
  <c r="AH9" i="36"/>
  <c r="H26" i="60"/>
  <c r="G9" i="60"/>
  <c r="N59" i="3" s="1"/>
  <c r="G9" i="62"/>
  <c r="N61" i="3" s="1"/>
  <c r="H18" i="60"/>
  <c r="G9" i="63"/>
  <c r="N62" i="3" s="1"/>
  <c r="G9" i="61"/>
  <c r="N60" i="3" s="1"/>
  <c r="M24" i="66"/>
  <c r="G9" i="66"/>
  <c r="N65" i="3" s="1"/>
  <c r="H24" i="60"/>
  <c r="AA40" i="64"/>
  <c r="L24" i="66"/>
  <c r="CO22" i="68"/>
  <c r="G13" i="14"/>
  <c r="G9" i="17"/>
  <c r="N16" i="3" s="1"/>
  <c r="H15" i="29"/>
  <c r="H28" i="30"/>
  <c r="G9" i="41"/>
  <c r="N40" i="3" s="1"/>
  <c r="G9" i="42"/>
  <c r="N41" i="3" s="1"/>
  <c r="H28" i="52"/>
  <c r="G9" i="80"/>
  <c r="N79" i="3" s="1"/>
  <c r="AA40" i="88"/>
  <c r="H24" i="76"/>
  <c r="G9" i="82"/>
  <c r="N81" i="3" s="1"/>
  <c r="M24" i="82"/>
  <c r="G9" i="87"/>
  <c r="N86" i="3" s="1"/>
  <c r="M24" i="90"/>
  <c r="G9" i="90"/>
  <c r="N89" i="3" s="1"/>
  <c r="G9" i="88"/>
  <c r="N87" i="3" s="1"/>
  <c r="H15" i="83"/>
  <c r="H20" i="84"/>
  <c r="G9" i="25"/>
  <c r="N24" i="3" s="1"/>
  <c r="H20" i="30"/>
  <c r="H24" i="30"/>
  <c r="M24" i="42"/>
  <c r="H24" i="52"/>
  <c r="G9" i="58"/>
  <c r="N57" i="3" s="1"/>
  <c r="M24" i="58"/>
  <c r="G9" i="77"/>
  <c r="N76" i="3" s="1"/>
  <c r="G9" i="79"/>
  <c r="N78" i="3" s="1"/>
  <c r="H18" i="84"/>
  <c r="H28" i="84"/>
  <c r="H15" i="14"/>
  <c r="G9" i="39"/>
  <c r="N38" i="3" s="1"/>
  <c r="G9" i="40"/>
  <c r="N39" i="3" s="1"/>
  <c r="G9" i="55"/>
  <c r="N54" i="3" s="1"/>
  <c r="H15" i="75"/>
  <c r="H20" i="76"/>
  <c r="G9" i="81"/>
  <c r="N80" i="3" s="1"/>
  <c r="G9" i="37"/>
  <c r="N36" i="3" s="1"/>
  <c r="H15" i="51"/>
  <c r="H20" i="52"/>
  <c r="G9" i="86"/>
  <c r="N85" i="3" s="1"/>
  <c r="H34" i="92"/>
  <c r="CO22" i="108"/>
  <c r="H28" i="116"/>
  <c r="H26" i="116"/>
  <c r="M24" i="122"/>
  <c r="G9" i="122"/>
  <c r="N121" i="3" s="1"/>
  <c r="H24" i="116"/>
  <c r="G9" i="120"/>
  <c r="N119" i="3" s="1"/>
  <c r="H22" i="116"/>
  <c r="G13" i="115"/>
  <c r="G9" i="119"/>
  <c r="N118" i="3" s="1"/>
  <c r="H15" i="115"/>
  <c r="G9" i="117"/>
  <c r="N116" i="3" s="1"/>
  <c r="H20" i="116"/>
  <c r="G9" i="118"/>
  <c r="N117" i="3" s="1"/>
  <c r="G9" i="121"/>
  <c r="N120" i="3" s="1"/>
  <c r="G9" i="116"/>
  <c r="N115" i="3" s="1"/>
  <c r="H18" i="116"/>
  <c r="G9" i="76"/>
  <c r="N75" i="3" s="1"/>
  <c r="G13" i="83"/>
  <c r="H22" i="84"/>
  <c r="H24" i="84"/>
  <c r="H34" i="100"/>
  <c r="H28" i="108"/>
  <c r="G9" i="112"/>
  <c r="N111" i="3" s="1"/>
  <c r="G9" i="113"/>
  <c r="N112" i="3" s="1"/>
  <c r="M24" i="114"/>
  <c r="AA40" i="145"/>
  <c r="CO28" i="149"/>
  <c r="H24" i="92"/>
  <c r="G9" i="98"/>
  <c r="N97" i="3" s="1"/>
  <c r="M24" i="98"/>
  <c r="G9" i="109"/>
  <c r="N108" i="3" s="1"/>
  <c r="H28" i="140"/>
  <c r="H20" i="140"/>
  <c r="G9" i="143"/>
  <c r="N142" i="3" s="1"/>
  <c r="G9" i="141"/>
  <c r="N140" i="3" s="1"/>
  <c r="H26" i="140"/>
  <c r="G9" i="140"/>
  <c r="N139" i="3" s="1"/>
  <c r="G9" i="146"/>
  <c r="N145" i="3" s="1"/>
  <c r="H22" i="140"/>
  <c r="H18" i="140"/>
  <c r="G9" i="142"/>
  <c r="N141" i="3" s="1"/>
  <c r="H24" i="140"/>
  <c r="G13" i="139"/>
  <c r="H36" i="149"/>
  <c r="H34" i="149"/>
  <c r="G9" i="93"/>
  <c r="N92" i="3" s="1"/>
  <c r="G9" i="95"/>
  <c r="N94" i="3" s="1"/>
  <c r="H24" i="108"/>
  <c r="H15" i="91"/>
  <c r="H20" i="92"/>
  <c r="G9" i="97"/>
  <c r="N96" i="3" s="1"/>
  <c r="M67" i="144"/>
  <c r="G9" i="152"/>
  <c r="N151" i="3" s="1"/>
  <c r="G9" i="150"/>
  <c r="N149" i="3" s="1"/>
  <c r="G9" i="153"/>
  <c r="N152" i="3" s="1"/>
  <c r="G9" i="151"/>
  <c r="N150" i="3" s="1"/>
  <c r="G13" i="148"/>
  <c r="H22" i="149"/>
  <c r="G9" i="155"/>
  <c r="N154" i="3" s="1"/>
  <c r="H24" i="149"/>
  <c r="G9" i="149"/>
  <c r="N148" i="3" s="1"/>
  <c r="H26" i="149"/>
  <c r="H20" i="149"/>
  <c r="G9" i="154"/>
  <c r="N153" i="3" s="1"/>
  <c r="H28" i="149"/>
  <c r="H26" i="108"/>
  <c r="G9" i="110"/>
  <c r="N109" i="3" s="1"/>
  <c r="H15" i="107"/>
  <c r="H20" i="108"/>
  <c r="G9" i="111"/>
  <c r="N110" i="3" s="1"/>
  <c r="U33" i="123"/>
  <c r="H18" i="108"/>
  <c r="AA40" i="112"/>
  <c r="AA40" i="136"/>
  <c r="H15" i="139"/>
  <c r="G9" i="147"/>
  <c r="N146" i="3" s="1"/>
  <c r="M24" i="155"/>
  <c r="H36" i="157"/>
  <c r="H34" i="157"/>
  <c r="AA40" i="120"/>
  <c r="G9" i="145"/>
  <c r="N144" i="3" s="1"/>
  <c r="H15" i="123"/>
  <c r="H20" i="124"/>
  <c r="G9" i="129"/>
  <c r="N128" i="3" s="1"/>
  <c r="G9" i="132"/>
  <c r="N131" i="3" s="1"/>
  <c r="H26" i="132"/>
  <c r="AA40" i="161"/>
  <c r="AA40" i="169"/>
  <c r="H28" i="132"/>
  <c r="M111" i="144"/>
  <c r="G9" i="133"/>
  <c r="N132" i="3" s="1"/>
  <c r="G9" i="135"/>
  <c r="N134" i="3" s="1"/>
  <c r="M27" i="143"/>
  <c r="M35" i="143" s="1"/>
  <c r="AA40" i="177"/>
  <c r="H15" i="131"/>
  <c r="H20" i="132"/>
  <c r="G9" i="137"/>
  <c r="N136" i="3" s="1"/>
  <c r="H18" i="132"/>
  <c r="M24" i="235"/>
  <c r="H24" i="229"/>
  <c r="H22" i="229"/>
  <c r="G13" i="228"/>
  <c r="H26" i="229"/>
  <c r="G9" i="229"/>
  <c r="N228" i="3" s="1"/>
  <c r="H18" i="229"/>
  <c r="H15" i="228"/>
  <c r="H20" i="229"/>
  <c r="H28" i="229"/>
  <c r="G9" i="125"/>
  <c r="N124" i="3" s="1"/>
  <c r="H22" i="157"/>
  <c r="G9" i="161"/>
  <c r="N160" i="3" s="1"/>
  <c r="H15" i="164"/>
  <c r="H20" i="165"/>
  <c r="G9" i="170"/>
  <c r="N169" i="3" s="1"/>
  <c r="H26" i="173"/>
  <c r="G9" i="183"/>
  <c r="N182" i="3" s="1"/>
  <c r="G9" i="184"/>
  <c r="N183" i="3" s="1"/>
  <c r="G9" i="182"/>
  <c r="N181" i="3" s="1"/>
  <c r="M24" i="187"/>
  <c r="G9" i="187"/>
  <c r="N186" i="3" s="1"/>
  <c r="H15" i="180"/>
  <c r="G9" i="185"/>
  <c r="N184" i="3" s="1"/>
  <c r="G9" i="186"/>
  <c r="N185" i="3" s="1"/>
  <c r="AK40" i="201"/>
  <c r="CJ24" i="197" s="1"/>
  <c r="CO24" i="197" s="1"/>
  <c r="AA40" i="201"/>
  <c r="H15" i="156"/>
  <c r="H20" i="157"/>
  <c r="G9" i="162"/>
  <c r="N161" i="3" s="1"/>
  <c r="G9" i="165"/>
  <c r="N164" i="3" s="1"/>
  <c r="H26" i="165"/>
  <c r="H24" i="173"/>
  <c r="G9" i="179"/>
  <c r="N178" i="3" s="1"/>
  <c r="H22" i="181"/>
  <c r="H26" i="213"/>
  <c r="M24" i="219"/>
  <c r="H20" i="213"/>
  <c r="G13" i="212"/>
  <c r="H22" i="213"/>
  <c r="H24" i="213"/>
  <c r="G9" i="213"/>
  <c r="N212" i="3" s="1"/>
  <c r="H28" i="213"/>
  <c r="H28" i="165"/>
  <c r="G9" i="174"/>
  <c r="N173" i="3" s="1"/>
  <c r="G9" i="176"/>
  <c r="N175" i="3" s="1"/>
  <c r="M24" i="195"/>
  <c r="G9" i="195"/>
  <c r="N194" i="3" s="1"/>
  <c r="H24" i="189"/>
  <c r="G9" i="193"/>
  <c r="N192" i="3" s="1"/>
  <c r="H22" i="189"/>
  <c r="G13" i="188"/>
  <c r="H26" i="189"/>
  <c r="G9" i="191"/>
  <c r="N190" i="3" s="1"/>
  <c r="H18" i="189"/>
  <c r="G9" i="194"/>
  <c r="N193" i="3" s="1"/>
  <c r="H20" i="189"/>
  <c r="G13" i="164"/>
  <c r="H22" i="165"/>
  <c r="G9" i="169"/>
  <c r="N168" i="3" s="1"/>
  <c r="H15" i="172"/>
  <c r="H20" i="173"/>
  <c r="H34" i="213"/>
  <c r="H36" i="213"/>
  <c r="G9" i="190"/>
  <c r="N189" i="3" s="1"/>
  <c r="H26" i="197"/>
  <c r="G9" i="211"/>
  <c r="N210" i="3" s="1"/>
  <c r="M24" i="211"/>
  <c r="G9" i="233"/>
  <c r="N232" i="3" s="1"/>
  <c r="H28" i="197"/>
  <c r="G9" i="206"/>
  <c r="N205" i="3" s="1"/>
  <c r="G9" i="208"/>
  <c r="N207" i="3" s="1"/>
  <c r="G9" i="215"/>
  <c r="N214" i="3" s="1"/>
  <c r="G9" i="217"/>
  <c r="N216" i="3" s="1"/>
  <c r="G13" i="196"/>
  <c r="H22" i="197"/>
  <c r="G9" i="201"/>
  <c r="N200" i="3" s="1"/>
  <c r="G9" i="216"/>
  <c r="N215" i="3" s="1"/>
  <c r="G9" i="214"/>
  <c r="N213" i="3" s="1"/>
  <c r="H15" i="204"/>
  <c r="H20" i="205"/>
  <c r="G9" i="210"/>
  <c r="N209" i="3" s="1"/>
  <c r="H24" i="197"/>
  <c r="G9" i="203"/>
  <c r="N202" i="3" s="1"/>
  <c r="M24" i="203"/>
  <c r="G9" i="225"/>
  <c r="N224" i="3" s="1"/>
  <c r="H24" i="290"/>
  <c r="K20" i="292"/>
  <c r="H15" i="196"/>
  <c r="H20" i="197"/>
  <c r="G9" i="202"/>
  <c r="N201" i="3" s="1"/>
  <c r="H26" i="205"/>
  <c r="G9" i="219"/>
  <c r="N218" i="3" s="1"/>
  <c r="H28" i="205"/>
  <c r="AA40" i="217"/>
  <c r="G9" i="246"/>
  <c r="N245" i="3" s="1"/>
  <c r="G9" i="251"/>
  <c r="N250" i="3" s="1"/>
  <c r="M24" i="227"/>
  <c r="M24" i="251"/>
  <c r="H22" i="245"/>
  <c r="G13" i="244"/>
  <c r="H26" i="245"/>
  <c r="H28" i="245"/>
  <c r="H30" i="290"/>
  <c r="G9" i="292"/>
  <c r="N291" i="3" s="1"/>
  <c r="G9" i="291"/>
  <c r="N290" i="3" s="1"/>
  <c r="G9" i="293"/>
  <c r="N292" i="3" s="1"/>
  <c r="H32" i="290"/>
  <c r="H15" i="220"/>
  <c r="H20" i="221"/>
  <c r="H24" i="245"/>
  <c r="H34" i="261"/>
  <c r="H15" i="236"/>
  <c r="H26" i="221"/>
  <c r="G9" i="243"/>
  <c r="N242" i="3" s="1"/>
  <c r="H36" i="237"/>
  <c r="AA40" i="249"/>
  <c r="H28" i="253"/>
  <c r="G9" i="257"/>
  <c r="N256" i="3" s="1"/>
  <c r="H15" i="260"/>
  <c r="H20" i="261"/>
  <c r="G13" i="268"/>
  <c r="H18" i="269"/>
  <c r="M24" i="275"/>
  <c r="G9" i="277"/>
  <c r="N276" i="3" s="1"/>
  <c r="G9" i="295"/>
  <c r="N294" i="3" s="1"/>
  <c r="H18" i="295"/>
  <c r="M24" i="298"/>
  <c r="H21" i="295"/>
  <c r="G18" i="294"/>
  <c r="H24" i="253"/>
  <c r="G9" i="256"/>
  <c r="N255" i="3" s="1"/>
  <c r="H24" i="269"/>
  <c r="H18" i="277"/>
  <c r="H15" i="252"/>
  <c r="H28" i="261"/>
  <c r="AK40" i="304"/>
  <c r="CJ24" i="300" s="1"/>
  <c r="CO24" i="300" s="1"/>
  <c r="AA40" i="304"/>
  <c r="H34" i="253"/>
  <c r="G9" i="255"/>
  <c r="N254" i="3" s="1"/>
  <c r="G13" i="260"/>
  <c r="H22" i="261"/>
  <c r="H28" i="269"/>
  <c r="H24" i="261"/>
  <c r="H20" i="269"/>
  <c r="H20" i="277"/>
  <c r="M24" i="283"/>
  <c r="H22" i="277"/>
  <c r="G13" i="276"/>
  <c r="H26" i="277"/>
  <c r="H24" i="277"/>
  <c r="AA40" i="281"/>
  <c r="H20" i="300"/>
  <c r="H21" i="285"/>
  <c r="H24" i="336"/>
  <c r="K20" i="338"/>
  <c r="H22" i="300"/>
  <c r="G13" i="299"/>
  <c r="H28" i="300"/>
  <c r="H24" i="300"/>
  <c r="H26" i="300"/>
  <c r="G9" i="316"/>
  <c r="N315" i="3" s="1"/>
  <c r="H32" i="313"/>
  <c r="H30" i="313"/>
  <c r="G9" i="325"/>
  <c r="N324" i="3" s="1"/>
  <c r="H21" i="318"/>
  <c r="H18" i="300"/>
  <c r="M24" i="311"/>
  <c r="G18" i="307"/>
  <c r="H18" i="308"/>
  <c r="M24" i="321"/>
  <c r="H18" i="318"/>
  <c r="G13" i="317"/>
  <c r="H24" i="318"/>
  <c r="H18" i="285"/>
  <c r="M24" i="288"/>
  <c r="G9" i="314"/>
  <c r="N313" i="3" s="1"/>
  <c r="G9" i="344"/>
  <c r="N343" i="3" s="1"/>
  <c r="H32" i="341"/>
  <c r="G9" i="343"/>
  <c r="N342" i="3" s="1"/>
  <c r="G9" i="342"/>
  <c r="N341" i="3" s="1"/>
  <c r="G9" i="300"/>
  <c r="N299" i="3" s="1"/>
  <c r="H24" i="313"/>
  <c r="M24" i="326"/>
  <c r="G18" i="340"/>
  <c r="G13" i="322"/>
  <c r="H18" i="323"/>
  <c r="M24" i="344"/>
  <c r="H15" i="322"/>
  <c r="G9" i="323"/>
  <c r="N322" i="3" s="1"/>
  <c r="H15" i="312"/>
  <c r="G9" i="313"/>
  <c r="N312" i="3" s="1"/>
  <c r="H21" i="323"/>
  <c r="G9" i="336"/>
  <c r="N335" i="3" s="1"/>
  <c r="H18" i="336"/>
  <c r="G9" i="341"/>
  <c r="N340" i="3" s="1"/>
  <c r="N24" i="344" l="1"/>
  <c r="R25" i="340"/>
  <c r="D207" i="10"/>
  <c r="U32" i="148"/>
  <c r="AT24" i="291"/>
  <c r="AT24" i="150"/>
  <c r="CJ18" i="149" s="1"/>
  <c r="CO18" i="149" s="1"/>
  <c r="N24" i="293"/>
  <c r="G9" i="242"/>
  <c r="N241" i="3" s="1"/>
  <c r="G9" i="248"/>
  <c r="N247" i="3" s="1"/>
  <c r="G9" i="250"/>
  <c r="N249" i="3" s="1"/>
  <c r="G9" i="247"/>
  <c r="N246" i="3" s="1"/>
  <c r="CJ28" i="15"/>
  <c r="CO28" i="15" s="1"/>
  <c r="H34" i="245"/>
  <c r="G9" i="249"/>
  <c r="N248" i="3" s="1"/>
  <c r="G34" i="4"/>
  <c r="G9" i="262"/>
  <c r="N261" i="3" s="1"/>
  <c r="N24" i="321"/>
  <c r="AT24" i="133"/>
  <c r="CJ18" i="132" s="1"/>
  <c r="CO18" i="132" s="1"/>
  <c r="G9" i="264"/>
  <c r="N263" i="3" s="1"/>
  <c r="N24" i="138"/>
  <c r="U32" i="131"/>
  <c r="U33" i="131" s="1"/>
  <c r="U32" i="83"/>
  <c r="U33" i="83" s="1"/>
  <c r="G9" i="266"/>
  <c r="N265" i="3" s="1"/>
  <c r="H36" i="261"/>
  <c r="G9" i="263"/>
  <c r="N262" i="3" s="1"/>
  <c r="D53" i="10"/>
  <c r="N24" i="90"/>
  <c r="G9" i="265"/>
  <c r="N264" i="3" s="1"/>
  <c r="D19" i="10"/>
  <c r="AT24" i="319"/>
  <c r="CJ18" i="318" s="1"/>
  <c r="CO18" i="318" s="1"/>
  <c r="G9" i="240"/>
  <c r="N239" i="3" s="1"/>
  <c r="H34" i="237"/>
  <c r="G9" i="238"/>
  <c r="N237" i="3" s="1"/>
  <c r="BA80" i="13"/>
  <c r="AV83" i="13"/>
  <c r="G332" i="4" s="1"/>
  <c r="D57" i="11"/>
  <c r="G329" i="4"/>
  <c r="D35" i="10"/>
  <c r="D32" i="10"/>
  <c r="R25" i="284"/>
  <c r="AT24" i="246"/>
  <c r="CJ18" i="245" s="1"/>
  <c r="CO18" i="245" s="1"/>
  <c r="U32" i="220"/>
  <c r="W26" i="221" s="1"/>
  <c r="AT24" i="158"/>
  <c r="CJ18" i="157" s="1"/>
  <c r="CO18" i="157" s="1"/>
  <c r="U32" i="156"/>
  <c r="W20" i="157" s="1"/>
  <c r="CT20" i="157" s="1"/>
  <c r="AT24" i="301"/>
  <c r="CJ18" i="300" s="1"/>
  <c r="CO18" i="300" s="1"/>
  <c r="G24" i="4"/>
  <c r="N24" i="163"/>
  <c r="U32" i="139"/>
  <c r="U33" i="139" s="1"/>
  <c r="D22" i="10"/>
  <c r="N24" i="106"/>
  <c r="N24" i="147"/>
  <c r="AT24" i="141"/>
  <c r="D34" i="10"/>
  <c r="N24" i="195"/>
  <c r="U32" i="43"/>
  <c r="U33" i="43" s="1"/>
  <c r="AT24" i="45"/>
  <c r="CJ18" i="44" s="1"/>
  <c r="CO18" i="44" s="1"/>
  <c r="G40" i="4"/>
  <c r="U32" i="67"/>
  <c r="U33" i="67" s="1"/>
  <c r="D26" i="10"/>
  <c r="AT24" i="69"/>
  <c r="CJ18" i="68" s="1"/>
  <c r="CO18" i="68" s="1"/>
  <c r="D9" i="10"/>
  <c r="AT24" i="190"/>
  <c r="CJ18" i="189" s="1"/>
  <c r="CO18" i="189" s="1"/>
  <c r="U32" i="188"/>
  <c r="U33" i="188" s="1"/>
  <c r="G65" i="4"/>
  <c r="AT24" i="286"/>
  <c r="G48" i="4"/>
  <c r="D5" i="10"/>
  <c r="N24" i="74"/>
  <c r="G46" i="4"/>
  <c r="N24" i="50"/>
  <c r="D27" i="10"/>
  <c r="U32" i="322"/>
  <c r="W21" i="323" s="1"/>
  <c r="CJ22" i="140"/>
  <c r="CO22" i="140" s="1"/>
  <c r="N24" i="326"/>
  <c r="D279" i="11"/>
  <c r="G530" i="4"/>
  <c r="BA86" i="13"/>
  <c r="G334" i="4"/>
  <c r="D62" i="11"/>
  <c r="BA79" i="13"/>
  <c r="D56" i="11"/>
  <c r="G328" i="4"/>
  <c r="N24" i="203"/>
  <c r="BA85" i="13"/>
  <c r="D61" i="11"/>
  <c r="G333" i="4"/>
  <c r="AV88" i="13"/>
  <c r="BA81" i="13"/>
  <c r="D58" i="11"/>
  <c r="G330" i="4"/>
  <c r="G9" i="45"/>
  <c r="N44" i="3" s="1"/>
  <c r="U32" i="196"/>
  <c r="U33" i="196" s="1"/>
  <c r="BA87" i="13"/>
  <c r="G335" i="4"/>
  <c r="D63" i="11"/>
  <c r="H34" i="44"/>
  <c r="BA78" i="13"/>
  <c r="D55" i="11"/>
  <c r="G327" i="4"/>
  <c r="BA82" i="13"/>
  <c r="D59" i="11"/>
  <c r="AT24" i="214"/>
  <c r="CJ18" i="213" s="1"/>
  <c r="CO18" i="213" s="1"/>
  <c r="D54" i="10"/>
  <c r="G9" i="227"/>
  <c r="N226" i="3" s="1"/>
  <c r="G9" i="235"/>
  <c r="N234" i="3" s="1"/>
  <c r="AT24" i="238"/>
  <c r="CJ18" i="237" s="1"/>
  <c r="CO18" i="237" s="1"/>
  <c r="G9" i="222"/>
  <c r="N221" i="3" s="1"/>
  <c r="G9" i="232"/>
  <c r="N231" i="3" s="1"/>
  <c r="G9" i="224"/>
  <c r="N223" i="3" s="1"/>
  <c r="N24" i="243"/>
  <c r="G9" i="231"/>
  <c r="N230" i="3" s="1"/>
  <c r="G9" i="226"/>
  <c r="N225" i="3" s="1"/>
  <c r="H34" i="221"/>
  <c r="H36" i="221"/>
  <c r="G9" i="223"/>
  <c r="N222" i="3" s="1"/>
  <c r="CO24" i="318"/>
  <c r="CO28" i="116"/>
  <c r="CO28" i="269"/>
  <c r="CO28" i="124"/>
  <c r="CO32" i="30"/>
  <c r="CO28" i="173"/>
  <c r="CO28" i="68"/>
  <c r="D60" i="11"/>
  <c r="CO28" i="76"/>
  <c r="U32" i="260"/>
  <c r="W22" i="261" s="1"/>
  <c r="D11" i="10"/>
  <c r="AT24" i="85"/>
  <c r="CJ18" i="84" s="1"/>
  <c r="CO18" i="84" s="1"/>
  <c r="N24" i="267"/>
  <c r="D13" i="10"/>
  <c r="D21" i="10"/>
  <c r="U32" i="99"/>
  <c r="W22" i="100" s="1"/>
  <c r="CT22" i="100" s="1"/>
  <c r="AT24" i="101"/>
  <c r="CJ18" i="100" s="1"/>
  <c r="CO18" i="100" s="1"/>
  <c r="AT24" i="222"/>
  <c r="CJ18" i="221" s="1"/>
  <c r="CO18" i="221" s="1"/>
  <c r="D38" i="10"/>
  <c r="G42" i="4"/>
  <c r="N24" i="227"/>
  <c r="AT24" i="93"/>
  <c r="CJ18" i="92" s="1"/>
  <c r="CO18" i="92" s="1"/>
  <c r="N24" i="98"/>
  <c r="G54" i="4"/>
  <c r="G52" i="4"/>
  <c r="G33" i="4"/>
  <c r="D68" i="10"/>
  <c r="D75" i="10" s="1"/>
  <c r="G16" i="4"/>
  <c r="U32" i="299"/>
  <c r="W18" i="300" s="1"/>
  <c r="N24" i="306"/>
  <c r="U32" i="91"/>
  <c r="W28" i="92" s="1"/>
  <c r="G50" i="4"/>
  <c r="D14" i="10"/>
  <c r="N24" i="219"/>
  <c r="D50" i="10"/>
  <c r="D29" i="10"/>
  <c r="H34" i="165"/>
  <c r="H36" i="76"/>
  <c r="H36" i="124"/>
  <c r="K20" i="310"/>
  <c r="H24" i="308"/>
  <c r="H36" i="181"/>
  <c r="H34" i="181"/>
  <c r="G9" i="53"/>
  <c r="N52" i="3" s="1"/>
  <c r="H36" i="52"/>
  <c r="H41" i="30"/>
  <c r="G9" i="31"/>
  <c r="N30" i="3" s="1"/>
  <c r="H41" i="15"/>
  <c r="H43" i="15"/>
  <c r="G9" i="16"/>
  <c r="N15" i="3" s="1"/>
  <c r="CO28" i="60"/>
  <c r="CO28" i="84"/>
  <c r="CO28" i="165"/>
  <c r="CO28" i="52"/>
  <c r="CO28" i="253"/>
  <c r="CO28" i="108"/>
  <c r="CO34" i="15"/>
  <c r="CO28" i="181"/>
  <c r="CO24" i="313"/>
  <c r="CO28" i="132"/>
  <c r="CO28" i="205"/>
  <c r="CO28" i="277"/>
  <c r="CO28" i="245"/>
  <c r="CO28" i="229"/>
  <c r="H32" i="285"/>
  <c r="H30" i="285"/>
  <c r="G9" i="286"/>
  <c r="N285" i="3" s="1"/>
  <c r="G9" i="288"/>
  <c r="N287" i="3" s="1"/>
  <c r="G9" i="287"/>
  <c r="N286" i="3" s="1"/>
  <c r="H24" i="295"/>
  <c r="G9" i="298" s="1"/>
  <c r="N297" i="3" s="1"/>
  <c r="G9" i="297"/>
  <c r="N296" i="3" s="1"/>
  <c r="H20" i="297"/>
  <c r="G9" i="271"/>
  <c r="N270" i="3" s="1"/>
  <c r="H36" i="269"/>
  <c r="G9" i="272"/>
  <c r="N271" i="3" s="1"/>
  <c r="G9" i="274"/>
  <c r="N273" i="3" s="1"/>
  <c r="G9" i="273"/>
  <c r="N272" i="3" s="1"/>
  <c r="H34" i="269"/>
  <c r="G9" i="270"/>
  <c r="N269" i="3" s="1"/>
  <c r="G9" i="275"/>
  <c r="N274" i="3" s="1"/>
  <c r="H34" i="108"/>
  <c r="H36" i="108"/>
  <c r="H34" i="84"/>
  <c r="H36" i="84"/>
  <c r="W24" i="229"/>
  <c r="CT24" i="229" s="1"/>
  <c r="W22" i="229"/>
  <c r="W28" i="229"/>
  <c r="W18" i="229"/>
  <c r="CT18" i="229" s="1"/>
  <c r="W20" i="229"/>
  <c r="CT20" i="229" s="1"/>
  <c r="X39" i="229"/>
  <c r="W26" i="229"/>
  <c r="X39" i="221"/>
  <c r="W18" i="221"/>
  <c r="W28" i="221"/>
  <c r="W20" i="221"/>
  <c r="CT20" i="221" s="1"/>
  <c r="U33" i="220"/>
  <c r="N3" i="9"/>
  <c r="N5" i="9" s="1"/>
  <c r="N4" i="9"/>
  <c r="G9" i="282"/>
  <c r="N281" i="3" s="1"/>
  <c r="G9" i="280"/>
  <c r="N279" i="3" s="1"/>
  <c r="G9" i="278"/>
  <c r="N277" i="3" s="1"/>
  <c r="G9" i="281"/>
  <c r="N280" i="3" s="1"/>
  <c r="G9" i="279"/>
  <c r="N278" i="3" s="1"/>
  <c r="H36" i="277"/>
  <c r="H34" i="277"/>
  <c r="G9" i="283"/>
  <c r="N282" i="3" s="1"/>
  <c r="W18" i="253"/>
  <c r="CT18" i="253" s="1"/>
  <c r="W20" i="253"/>
  <c r="CT20" i="253" s="1"/>
  <c r="W22" i="253"/>
  <c r="X39" i="253"/>
  <c r="W26" i="253"/>
  <c r="W28" i="253"/>
  <c r="W24" i="253"/>
  <c r="CT24" i="253" s="1"/>
  <c r="W18" i="269"/>
  <c r="CT18" i="269" s="1"/>
  <c r="W28" i="269"/>
  <c r="X39" i="269"/>
  <c r="W22" i="269"/>
  <c r="W24" i="269"/>
  <c r="CT24" i="269" s="1"/>
  <c r="W26" i="269"/>
  <c r="W20" i="269"/>
  <c r="CT20" i="269" s="1"/>
  <c r="W24" i="181"/>
  <c r="CT24" i="181" s="1"/>
  <c r="W28" i="181"/>
  <c r="X39" i="181"/>
  <c r="W22" i="181"/>
  <c r="W18" i="181"/>
  <c r="CT18" i="181" s="1"/>
  <c r="W20" i="181"/>
  <c r="CT20" i="181" s="1"/>
  <c r="W26" i="181"/>
  <c r="W24" i="124"/>
  <c r="CT24" i="124" s="1"/>
  <c r="W22" i="124"/>
  <c r="W28" i="124"/>
  <c r="X39" i="124"/>
  <c r="W26" i="124"/>
  <c r="W20" i="124"/>
  <c r="CT20" i="124" s="1"/>
  <c r="W18" i="124"/>
  <c r="CT18" i="124" s="1"/>
  <c r="G9" i="304"/>
  <c r="N303" i="3" s="1"/>
  <c r="G9" i="306"/>
  <c r="N305" i="3" s="1"/>
  <c r="G9" i="303"/>
  <c r="N302" i="3" s="1"/>
  <c r="G9" i="305"/>
  <c r="N304" i="3" s="1"/>
  <c r="G9" i="302"/>
  <c r="N301" i="3" s="1"/>
  <c r="G9" i="301"/>
  <c r="N300" i="3" s="1"/>
  <c r="H36" i="300"/>
  <c r="H34" i="300"/>
  <c r="X39" i="108"/>
  <c r="W18" i="108"/>
  <c r="CT18" i="108" s="1"/>
  <c r="W26" i="108"/>
  <c r="W20" i="108"/>
  <c r="CT20" i="108" s="1"/>
  <c r="W24" i="108"/>
  <c r="CT24" i="108" s="1"/>
  <c r="W22" i="108"/>
  <c r="CT22" i="108" s="1"/>
  <c r="W28" i="108"/>
  <c r="W22" i="165"/>
  <c r="W28" i="165"/>
  <c r="X39" i="165"/>
  <c r="W26" i="165"/>
  <c r="W18" i="165"/>
  <c r="CT18" i="165" s="1"/>
  <c r="W24" i="165"/>
  <c r="CT24" i="165" s="1"/>
  <c r="W20" i="165"/>
  <c r="CT20" i="165" s="1"/>
  <c r="U33" i="164"/>
  <c r="H36" i="140"/>
  <c r="H34" i="140"/>
  <c r="W24" i="52"/>
  <c r="CT24" i="52" s="1"/>
  <c r="W22" i="52"/>
  <c r="CT22" i="52" s="1"/>
  <c r="X39" i="52"/>
  <c r="W26" i="52"/>
  <c r="W18" i="52"/>
  <c r="CT18" i="52" s="1"/>
  <c r="W28" i="52"/>
  <c r="W20" i="52"/>
  <c r="CT20" i="52" s="1"/>
  <c r="U33" i="51"/>
  <c r="H32" i="295"/>
  <c r="G9" i="296"/>
  <c r="N295" i="3" s="1"/>
  <c r="H30" i="295"/>
  <c r="W21" i="295"/>
  <c r="AG21" i="295" s="1"/>
  <c r="X35" i="295"/>
  <c r="W24" i="295"/>
  <c r="AG24" i="295" s="1"/>
  <c r="W18" i="295"/>
  <c r="AG18" i="295" s="1"/>
  <c r="W24" i="213"/>
  <c r="CT24" i="213" s="1"/>
  <c r="W26" i="213"/>
  <c r="W22" i="213"/>
  <c r="W28" i="213"/>
  <c r="W18" i="213"/>
  <c r="U33" i="212"/>
  <c r="W20" i="213"/>
  <c r="CT20" i="213" s="1"/>
  <c r="X39" i="213"/>
  <c r="G9" i="339"/>
  <c r="N338" i="3" s="1"/>
  <c r="G9" i="338"/>
  <c r="N337" i="3" s="1"/>
  <c r="G9" i="337"/>
  <c r="N336" i="3" s="1"/>
  <c r="H32" i="336"/>
  <c r="H30" i="336"/>
  <c r="H36" i="60"/>
  <c r="H34" i="60"/>
  <c r="W24" i="277"/>
  <c r="CT24" i="277" s="1"/>
  <c r="W28" i="277"/>
  <c r="X39" i="277"/>
  <c r="W22" i="277"/>
  <c r="W18" i="277"/>
  <c r="CT18" i="277" s="1"/>
  <c r="W20" i="277"/>
  <c r="CT20" i="277" s="1"/>
  <c r="W26" i="277"/>
  <c r="W24" i="245"/>
  <c r="CT24" i="245" s="1"/>
  <c r="W28" i="245"/>
  <c r="W26" i="245"/>
  <c r="W22" i="245"/>
  <c r="X39" i="245"/>
  <c r="W18" i="245"/>
  <c r="W20" i="245"/>
  <c r="CT20" i="245" s="1"/>
  <c r="U33" i="244"/>
  <c r="W18" i="132"/>
  <c r="CT18" i="132" s="1"/>
  <c r="W26" i="132"/>
  <c r="W28" i="132"/>
  <c r="AL85" i="13"/>
  <c r="D135" i="10"/>
  <c r="G132" i="4"/>
  <c r="W24" i="149"/>
  <c r="CT24" i="149" s="1"/>
  <c r="X39" i="149"/>
  <c r="W22" i="149"/>
  <c r="W28" i="149"/>
  <c r="CT28" i="149" s="1"/>
  <c r="W20" i="149"/>
  <c r="CT20" i="149" s="1"/>
  <c r="W26" i="149"/>
  <c r="W18" i="149"/>
  <c r="CT18" i="149" s="1"/>
  <c r="U33" i="148"/>
  <c r="W20" i="76"/>
  <c r="CT20" i="76" s="1"/>
  <c r="U33" i="75"/>
  <c r="W24" i="76"/>
  <c r="CT24" i="76" s="1"/>
  <c r="W22" i="76"/>
  <c r="CT22" i="76" s="1"/>
  <c r="W28" i="76"/>
  <c r="X39" i="76"/>
  <c r="W26" i="76"/>
  <c r="W18" i="76"/>
  <c r="CT18" i="76" s="1"/>
  <c r="W24" i="308"/>
  <c r="AG24" i="308" s="1"/>
  <c r="W18" i="308"/>
  <c r="AG18" i="308" s="1"/>
  <c r="X35" i="308"/>
  <c r="W21" i="308"/>
  <c r="AG21" i="308" s="1"/>
  <c r="W24" i="285"/>
  <c r="AG24" i="285" s="1"/>
  <c r="W18" i="285"/>
  <c r="AG18" i="285" s="1"/>
  <c r="X35" i="285"/>
  <c r="W21" i="285"/>
  <c r="AG21" i="285" s="1"/>
  <c r="G9" i="324"/>
  <c r="N323" i="3" s="1"/>
  <c r="H32" i="323"/>
  <c r="G9" i="326"/>
  <c r="N325" i="3" s="1"/>
  <c r="H30" i="323"/>
  <c r="G9" i="320"/>
  <c r="N319" i="3" s="1"/>
  <c r="G9" i="319"/>
  <c r="N318" i="3" s="1"/>
  <c r="G9" i="321"/>
  <c r="N320" i="3" s="1"/>
  <c r="H30" i="318"/>
  <c r="H32" i="318"/>
  <c r="K20" i="287"/>
  <c r="H24" i="285"/>
  <c r="H36" i="132"/>
  <c r="H34" i="132"/>
  <c r="H36" i="68"/>
  <c r="H34" i="68"/>
  <c r="W24" i="336"/>
  <c r="AG24" i="336" s="1"/>
  <c r="W18" i="336"/>
  <c r="AG18" i="336" s="1"/>
  <c r="X35" i="336"/>
  <c r="W21" i="336"/>
  <c r="AG21" i="336" s="1"/>
  <c r="W28" i="84"/>
  <c r="X39" i="116"/>
  <c r="W26" i="116"/>
  <c r="W22" i="116"/>
  <c r="W28" i="116"/>
  <c r="W20" i="116"/>
  <c r="CT20" i="116" s="1"/>
  <c r="W24" i="116"/>
  <c r="CT24" i="116" s="1"/>
  <c r="W18" i="116"/>
  <c r="CT18" i="116" s="1"/>
  <c r="X35" i="341"/>
  <c r="W21" i="341"/>
  <c r="AG21" i="341" s="1"/>
  <c r="W24" i="341"/>
  <c r="AG24" i="341" s="1"/>
  <c r="W18" i="341"/>
  <c r="AG18" i="341" s="1"/>
  <c r="W18" i="60"/>
  <c r="CT18" i="60" s="1"/>
  <c r="W20" i="60"/>
  <c r="CT20" i="60" s="1"/>
  <c r="W24" i="60"/>
  <c r="CT24" i="60" s="1"/>
  <c r="W22" i="60"/>
  <c r="CT22" i="60" s="1"/>
  <c r="X39" i="60"/>
  <c r="W28" i="60"/>
  <c r="W26" i="60"/>
  <c r="W18" i="290"/>
  <c r="AG18" i="290" s="1"/>
  <c r="W24" i="290"/>
  <c r="X35" i="290"/>
  <c r="W21" i="290"/>
  <c r="AG21" i="290" s="1"/>
  <c r="G131" i="4"/>
  <c r="D134" i="10"/>
  <c r="AL83" i="13"/>
  <c r="G9" i="230"/>
  <c r="N229" i="3" s="1"/>
  <c r="H36" i="229"/>
  <c r="H34" i="229"/>
  <c r="AL86" i="13"/>
  <c r="G133" i="4"/>
  <c r="D136" i="10"/>
  <c r="W22" i="68"/>
  <c r="CT22" i="68" s="1"/>
  <c r="W28" i="68"/>
  <c r="X39" i="68"/>
  <c r="W26" i="68"/>
  <c r="W18" i="68"/>
  <c r="W20" i="68"/>
  <c r="CT20" i="68" s="1"/>
  <c r="W24" i="68"/>
  <c r="CT24" i="68" s="1"/>
  <c r="H36" i="189"/>
  <c r="H34" i="189"/>
  <c r="W34" i="15"/>
  <c r="W30" i="15"/>
  <c r="CT30" i="15" s="1"/>
  <c r="W26" i="15"/>
  <c r="W20" i="15"/>
  <c r="CT20" i="15" s="1"/>
  <c r="X46" i="15"/>
  <c r="W22" i="15"/>
  <c r="W32" i="15"/>
  <c r="W28" i="15"/>
  <c r="CT28" i="15" s="1"/>
  <c r="W18" i="15"/>
  <c r="CT18" i="15" s="1"/>
  <c r="W24" i="15"/>
  <c r="CT24" i="15" s="1"/>
  <c r="U33" i="14"/>
  <c r="W20" i="173"/>
  <c r="CT20" i="173" s="1"/>
  <c r="U33" i="172"/>
  <c r="W24" i="173"/>
  <c r="CT24" i="173" s="1"/>
  <c r="W22" i="173"/>
  <c r="W28" i="173"/>
  <c r="W26" i="173"/>
  <c r="W18" i="173"/>
  <c r="CT18" i="173" s="1"/>
  <c r="X39" i="173"/>
  <c r="X39" i="205"/>
  <c r="W26" i="205"/>
  <c r="W18" i="205"/>
  <c r="CT18" i="205" s="1"/>
  <c r="W20" i="205"/>
  <c r="CT20" i="205" s="1"/>
  <c r="W24" i="205"/>
  <c r="CT24" i="205" s="1"/>
  <c r="W22" i="205"/>
  <c r="W28" i="205"/>
  <c r="G9" i="309"/>
  <c r="N308" i="3" s="1"/>
  <c r="G9" i="310"/>
  <c r="N309" i="3" s="1"/>
  <c r="G9" i="311"/>
  <c r="N310" i="3" s="1"/>
  <c r="H32" i="308"/>
  <c r="H30" i="308"/>
  <c r="H36" i="116"/>
  <c r="H34" i="116"/>
  <c r="U33" i="156"/>
  <c r="X39" i="157"/>
  <c r="W18" i="318"/>
  <c r="W24" i="318"/>
  <c r="X35" i="318"/>
  <c r="W21" i="318"/>
  <c r="D137" i="10"/>
  <c r="G134" i="4"/>
  <c r="AL87" i="13"/>
  <c r="W18" i="30"/>
  <c r="CT18" i="30" s="1"/>
  <c r="W24" i="30"/>
  <c r="CT24" i="30" s="1"/>
  <c r="W20" i="30"/>
  <c r="CT20" i="30" s="1"/>
  <c r="W22" i="30"/>
  <c r="W26" i="30"/>
  <c r="W32" i="30"/>
  <c r="X44" i="30"/>
  <c r="W30" i="30"/>
  <c r="CT30" i="30" s="1"/>
  <c r="W28" i="30"/>
  <c r="CT28" i="30" s="1"/>
  <c r="D203" i="10"/>
  <c r="G193" i="4"/>
  <c r="X35" i="313"/>
  <c r="W21" i="313"/>
  <c r="W24" i="313"/>
  <c r="W18" i="313"/>
  <c r="CT18" i="313" s="1"/>
  <c r="U33" i="312"/>
  <c r="AG24" i="290" l="1"/>
  <c r="W18" i="189"/>
  <c r="X39" i="132"/>
  <c r="W24" i="132"/>
  <c r="CT24" i="132" s="1"/>
  <c r="W20" i="132"/>
  <c r="CT20" i="132" s="1"/>
  <c r="W18" i="84"/>
  <c r="W26" i="84"/>
  <c r="W22" i="132"/>
  <c r="CT18" i="213"/>
  <c r="W28" i="189"/>
  <c r="W18" i="44"/>
  <c r="W26" i="44"/>
  <c r="W22" i="189"/>
  <c r="W24" i="189"/>
  <c r="CT24" i="189" s="1"/>
  <c r="W22" i="44"/>
  <c r="CT22" i="44" s="1"/>
  <c r="W22" i="84"/>
  <c r="CT22" i="84" s="1"/>
  <c r="CT18" i="318"/>
  <c r="W26" i="189"/>
  <c r="W28" i="44"/>
  <c r="W24" i="84"/>
  <c r="CT24" i="84" s="1"/>
  <c r="X39" i="189"/>
  <c r="W20" i="44"/>
  <c r="CT20" i="44" s="1"/>
  <c r="X39" i="84"/>
  <c r="W20" i="189"/>
  <c r="CT20" i="189" s="1"/>
  <c r="W24" i="44"/>
  <c r="CT24" i="44" s="1"/>
  <c r="W20" i="84"/>
  <c r="CT20" i="84" s="1"/>
  <c r="CT18" i="245"/>
  <c r="CO28" i="237"/>
  <c r="CO28" i="44"/>
  <c r="CO28" i="189"/>
  <c r="CO28" i="100"/>
  <c r="CO28" i="157"/>
  <c r="BA83" i="13"/>
  <c r="G396" i="4"/>
  <c r="D131" i="11"/>
  <c r="W24" i="157"/>
  <c r="CT24" i="157" s="1"/>
  <c r="W28" i="157"/>
  <c r="W18" i="157"/>
  <c r="CT18" i="157" s="1"/>
  <c r="W18" i="197"/>
  <c r="CT18" i="197" s="1"/>
  <c r="W26" i="157"/>
  <c r="X39" i="92"/>
  <c r="X37" i="92" s="1"/>
  <c r="AG30" i="13" s="1"/>
  <c r="W22" i="157"/>
  <c r="W20" i="92"/>
  <c r="CT20" i="92" s="1"/>
  <c r="X39" i="44"/>
  <c r="X39" i="140"/>
  <c r="U33" i="91"/>
  <c r="W26" i="197"/>
  <c r="W18" i="92"/>
  <c r="CT18" i="92" s="1"/>
  <c r="X39" i="197"/>
  <c r="X37" i="197" s="1"/>
  <c r="AG46" i="13" s="1"/>
  <c r="CT18" i="300"/>
  <c r="W24" i="197"/>
  <c r="CT24" i="197" s="1"/>
  <c r="W20" i="197"/>
  <c r="CT20" i="197" s="1"/>
  <c r="W20" i="140"/>
  <c r="CT20" i="140" s="1"/>
  <c r="W22" i="140"/>
  <c r="CT22" i="140" s="1"/>
  <c r="U33" i="322"/>
  <c r="W28" i="140"/>
  <c r="U33" i="260"/>
  <c r="W28" i="197"/>
  <c r="W22" i="221"/>
  <c r="W18" i="140"/>
  <c r="CT18" i="44"/>
  <c r="W22" i="197"/>
  <c r="W24" i="221"/>
  <c r="CT24" i="221" s="1"/>
  <c r="W26" i="140"/>
  <c r="X35" i="323"/>
  <c r="X33" i="323" s="1"/>
  <c r="AG76" i="13" s="1"/>
  <c r="W24" i="140"/>
  <c r="CT24" i="140" s="1"/>
  <c r="CT18" i="68"/>
  <c r="W24" i="300"/>
  <c r="CT24" i="300" s="1"/>
  <c r="U33" i="99"/>
  <c r="W24" i="100"/>
  <c r="CT24" i="100" s="1"/>
  <c r="W20" i="100"/>
  <c r="CT20" i="100" s="1"/>
  <c r="W18" i="100"/>
  <c r="CT18" i="100" s="1"/>
  <c r="W26" i="100"/>
  <c r="X39" i="100"/>
  <c r="X37" i="100" s="1"/>
  <c r="AG31" i="13" s="1"/>
  <c r="W28" i="100"/>
  <c r="CT18" i="189"/>
  <c r="W20" i="261"/>
  <c r="CT20" i="261" s="1"/>
  <c r="CT18" i="221"/>
  <c r="W24" i="261"/>
  <c r="CT24" i="261" s="1"/>
  <c r="W18" i="261"/>
  <c r="CT18" i="261" s="1"/>
  <c r="W26" i="261"/>
  <c r="X39" i="261"/>
  <c r="X37" i="261" s="1"/>
  <c r="AG59" i="13" s="1"/>
  <c r="W28" i="261"/>
  <c r="CT18" i="84"/>
  <c r="W22" i="92"/>
  <c r="CT22" i="92" s="1"/>
  <c r="W24" i="92"/>
  <c r="CT24" i="92" s="1"/>
  <c r="W26" i="92"/>
  <c r="CO28" i="92"/>
  <c r="CT28" i="92" s="1"/>
  <c r="CO28" i="197"/>
  <c r="CO24" i="323"/>
  <c r="CT24" i="323" s="1"/>
  <c r="D137" i="11"/>
  <c r="G402" i="4"/>
  <c r="G401" i="4"/>
  <c r="D136" i="11"/>
  <c r="W22" i="300"/>
  <c r="CT20" i="237"/>
  <c r="D133" i="11"/>
  <c r="G398" i="4"/>
  <c r="G400" i="4"/>
  <c r="BA88" i="13"/>
  <c r="D135" i="11"/>
  <c r="W26" i="300"/>
  <c r="CT18" i="237"/>
  <c r="X39" i="300"/>
  <c r="X37" i="300" s="1"/>
  <c r="AG69" i="13" s="1"/>
  <c r="G533" i="4"/>
  <c r="D282" i="11"/>
  <c r="U33" i="299"/>
  <c r="W28" i="300"/>
  <c r="CT24" i="237"/>
  <c r="D129" i="11"/>
  <c r="G394" i="4"/>
  <c r="G397" i="4"/>
  <c r="D132" i="11"/>
  <c r="D130" i="11"/>
  <c r="G395" i="4"/>
  <c r="W20" i="300"/>
  <c r="CT20" i="300" s="1"/>
  <c r="G336" i="4"/>
  <c r="D64" i="11"/>
  <c r="CT28" i="68"/>
  <c r="CT32" i="30"/>
  <c r="CT28" i="269"/>
  <c r="CT24" i="318"/>
  <c r="CT28" i="124"/>
  <c r="CT28" i="116"/>
  <c r="CT28" i="173"/>
  <c r="CT28" i="181"/>
  <c r="CO28" i="300"/>
  <c r="CO28" i="221"/>
  <c r="CT28" i="221" s="1"/>
  <c r="CO28" i="261"/>
  <c r="CO28" i="213"/>
  <c r="CT28" i="213" s="1"/>
  <c r="CT28" i="165"/>
  <c r="CT28" i="132"/>
  <c r="CT28" i="76"/>
  <c r="CT34" i="15"/>
  <c r="CT28" i="205"/>
  <c r="CT28" i="108"/>
  <c r="X42" i="30"/>
  <c r="AG19" i="13" s="1"/>
  <c r="X37" i="157"/>
  <c r="AG41" i="13" s="1"/>
  <c r="X37" i="245"/>
  <c r="AG55" i="13" s="1"/>
  <c r="X37" i="213"/>
  <c r="AG48" i="13" s="1"/>
  <c r="X37" i="108"/>
  <c r="AG34" i="13" s="1"/>
  <c r="X44" i="15"/>
  <c r="AG18" i="13" s="1"/>
  <c r="X37" i="116"/>
  <c r="AG36" i="13" s="1"/>
  <c r="X37" i="149"/>
  <c r="AG40" i="13" s="1"/>
  <c r="X37" i="132"/>
  <c r="AG38" i="13" s="1"/>
  <c r="X37" i="277"/>
  <c r="AG61" i="13" s="1"/>
  <c r="X37" i="253"/>
  <c r="AG58" i="13" s="1"/>
  <c r="X33" i="313"/>
  <c r="AG74" i="13" s="1"/>
  <c r="X33" i="341"/>
  <c r="AG90" i="13" s="1"/>
  <c r="G137" i="4" s="1"/>
  <c r="X33" i="336"/>
  <c r="X36" i="336" s="1"/>
  <c r="X33" i="308"/>
  <c r="X37" i="76"/>
  <c r="AG28" i="13" s="1"/>
  <c r="X33" i="295"/>
  <c r="X37" i="221"/>
  <c r="AG52" i="13" s="1"/>
  <c r="X37" i="229"/>
  <c r="AG53" i="13" s="1"/>
  <c r="X37" i="60"/>
  <c r="AG24" i="13" s="1"/>
  <c r="X33" i="285"/>
  <c r="X33" i="318"/>
  <c r="AG75" i="13" s="1"/>
  <c r="X37" i="68"/>
  <c r="AG27" i="13" s="1"/>
  <c r="X33" i="290"/>
  <c r="X37" i="84"/>
  <c r="AG29" i="13" s="1"/>
  <c r="X37" i="269"/>
  <c r="AG60" i="13" s="1"/>
  <c r="X37" i="173"/>
  <c r="AG43" i="13" s="1"/>
  <c r="X37" i="189"/>
  <c r="AG45" i="13" s="1"/>
  <c r="X37" i="140"/>
  <c r="AG39" i="13" s="1"/>
  <c r="X37" i="205"/>
  <c r="AG47" i="13" s="1"/>
  <c r="X37" i="44"/>
  <c r="AG22" i="13" s="1"/>
  <c r="X37" i="52"/>
  <c r="AG23" i="13" s="1"/>
  <c r="X37" i="181"/>
  <c r="AG44" i="13" s="1"/>
  <c r="CT28" i="84"/>
  <c r="X37" i="165"/>
  <c r="AG42" i="13" s="1"/>
  <c r="X37" i="124"/>
  <c r="AG37" i="13" s="1"/>
  <c r="CT28" i="60"/>
  <c r="CT28" i="229"/>
  <c r="CT28" i="245"/>
  <c r="CT28" i="277"/>
  <c r="CT24" i="313"/>
  <c r="CT28" i="52"/>
  <c r="CT28" i="253"/>
  <c r="G200" i="4"/>
  <c r="D210" i="10"/>
  <c r="D209" i="10"/>
  <c r="G199" i="4"/>
  <c r="D138" i="10"/>
  <c r="G135" i="4"/>
  <c r="AL88" i="13"/>
  <c r="D211" i="10"/>
  <c r="G201" i="4"/>
  <c r="H17" i="322"/>
  <c r="AB16" i="313"/>
  <c r="AB21" i="313" s="1"/>
  <c r="AB16" i="323"/>
  <c r="AB21" i="323" s="1"/>
  <c r="H17" i="312"/>
  <c r="H17" i="317"/>
  <c r="H17" i="299"/>
  <c r="AB16" i="300"/>
  <c r="AB16" i="318"/>
  <c r="AB21" i="318" s="1"/>
  <c r="H17" i="268"/>
  <c r="AB16" i="269"/>
  <c r="H17" i="276"/>
  <c r="AB16" i="277"/>
  <c r="AB16" i="261"/>
  <c r="H17" i="260"/>
  <c r="H17" i="244"/>
  <c r="AB16" i="229"/>
  <c r="H17" i="228"/>
  <c r="AB16" i="253"/>
  <c r="H17" i="252"/>
  <c r="AB16" i="245"/>
  <c r="H17" i="236"/>
  <c r="AB16" i="237"/>
  <c r="AB16" i="205"/>
  <c r="H17" i="204"/>
  <c r="AB16" i="213"/>
  <c r="H17" i="212"/>
  <c r="AB16" i="221"/>
  <c r="H17" i="220"/>
  <c r="AB16" i="197"/>
  <c r="H17" i="196"/>
  <c r="H17" i="188"/>
  <c r="H17" i="180"/>
  <c r="AB16" i="165"/>
  <c r="H17" i="164"/>
  <c r="AB16" i="173"/>
  <c r="H17" i="172"/>
  <c r="AB16" i="140"/>
  <c r="AB28" i="140" s="1"/>
  <c r="H17" i="139"/>
  <c r="AB16" i="149"/>
  <c r="H17" i="148"/>
  <c r="AB16" i="189"/>
  <c r="AB16" i="157"/>
  <c r="H17" i="156"/>
  <c r="AB16" i="132"/>
  <c r="H17" i="131"/>
  <c r="AB16" i="124"/>
  <c r="H17" i="123"/>
  <c r="AB16" i="100"/>
  <c r="AB26" i="100" s="1"/>
  <c r="H17" i="99"/>
  <c r="H17" i="115"/>
  <c r="AB16" i="181"/>
  <c r="AB16" i="116"/>
  <c r="AB16" i="76"/>
  <c r="AB26" i="76" s="1"/>
  <c r="H17" i="75"/>
  <c r="H17" i="91"/>
  <c r="AB16" i="84"/>
  <c r="AB26" i="84" s="1"/>
  <c r="H17" i="83"/>
  <c r="AB16" i="60"/>
  <c r="AB26" i="60" s="1"/>
  <c r="H17" i="59"/>
  <c r="H17" i="43"/>
  <c r="AB16" i="92"/>
  <c r="AB26" i="92" s="1"/>
  <c r="AB16" i="44"/>
  <c r="AB26" i="44" s="1"/>
  <c r="H17" i="29"/>
  <c r="H17" i="107"/>
  <c r="AB16" i="108"/>
  <c r="AB26" i="108" s="1"/>
  <c r="AB16" i="15"/>
  <c r="AB16" i="52"/>
  <c r="AB26" i="52" s="1"/>
  <c r="H17" i="51"/>
  <c r="AB16" i="68"/>
  <c r="AB26" i="68" s="1"/>
  <c r="H17" i="14"/>
  <c r="H17" i="67"/>
  <c r="AB16" i="30"/>
  <c r="N6" i="9"/>
  <c r="D208" i="10"/>
  <c r="G198" i="4"/>
  <c r="CT28" i="189" l="1"/>
  <c r="CT28" i="44"/>
  <c r="CT28" i="237"/>
  <c r="CT28" i="157"/>
  <c r="CT28" i="100"/>
  <c r="CT28" i="197"/>
  <c r="CT28" i="261"/>
  <c r="CT28" i="300"/>
  <c r="G403" i="4"/>
  <c r="D138" i="11"/>
  <c r="D134" i="11"/>
  <c r="G399" i="4"/>
  <c r="D140" i="10"/>
  <c r="BK61" i="13"/>
  <c r="AV61" i="13"/>
  <c r="BK75" i="13"/>
  <c r="AV75" i="13"/>
  <c r="AV38" i="13"/>
  <c r="BK38" i="13"/>
  <c r="AV31" i="13"/>
  <c r="BK31" i="13"/>
  <c r="BK47" i="13"/>
  <c r="AV47" i="13"/>
  <c r="BK37" i="13"/>
  <c r="AV37" i="13"/>
  <c r="BK39" i="13"/>
  <c r="AV39" i="13"/>
  <c r="AL90" i="13"/>
  <c r="G204" i="4" s="1"/>
  <c r="AV90" i="13"/>
  <c r="BK90" i="13"/>
  <c r="BK40" i="13"/>
  <c r="AV40" i="13"/>
  <c r="AV41" i="13"/>
  <c r="BK41" i="13"/>
  <c r="BK55" i="13"/>
  <c r="AV55" i="13"/>
  <c r="BK59" i="13"/>
  <c r="AV59" i="13"/>
  <c r="AV45" i="13"/>
  <c r="BK45" i="13"/>
  <c r="BK24" i="13"/>
  <c r="AV24" i="13"/>
  <c r="BK74" i="13"/>
  <c r="AV74" i="13"/>
  <c r="BK36" i="13"/>
  <c r="AV36" i="13"/>
  <c r="BK30" i="13"/>
  <c r="AV30" i="13"/>
  <c r="BK42" i="13"/>
  <c r="AV42" i="13"/>
  <c r="BK43" i="13"/>
  <c r="AV43" i="13"/>
  <c r="BK53" i="13"/>
  <c r="AV53" i="13"/>
  <c r="AV54" i="13"/>
  <c r="BK54" i="13"/>
  <c r="AL18" i="13"/>
  <c r="BK18" i="13"/>
  <c r="AV18" i="13"/>
  <c r="AL19" i="13"/>
  <c r="BK19" i="13"/>
  <c r="AV19" i="13"/>
  <c r="BK22" i="13"/>
  <c r="AV22" i="13"/>
  <c r="BK60" i="13"/>
  <c r="AV60" i="13"/>
  <c r="BK52" i="13"/>
  <c r="AV52" i="13"/>
  <c r="BK58" i="13"/>
  <c r="AV58" i="13"/>
  <c r="AV76" i="13"/>
  <c r="BK76" i="13"/>
  <c r="BK27" i="13"/>
  <c r="AV27" i="13"/>
  <c r="BK44" i="13"/>
  <c r="AV44" i="13"/>
  <c r="AV29" i="13"/>
  <c r="BK29" i="13"/>
  <c r="AV46" i="13"/>
  <c r="BK46" i="13"/>
  <c r="BK23" i="13"/>
  <c r="AV23" i="13"/>
  <c r="BK28" i="13"/>
  <c r="AV28" i="13"/>
  <c r="BK69" i="13"/>
  <c r="AV69" i="13"/>
  <c r="AV48" i="13"/>
  <c r="BK48" i="13"/>
  <c r="X40" i="124"/>
  <c r="X40" i="149"/>
  <c r="X40" i="165"/>
  <c r="X40" i="205"/>
  <c r="X40" i="269"/>
  <c r="X36" i="318"/>
  <c r="X40" i="221"/>
  <c r="X40" i="253"/>
  <c r="X40" i="132"/>
  <c r="X36" i="323"/>
  <c r="X40" i="100"/>
  <c r="AL44" i="13"/>
  <c r="D99" i="10"/>
  <c r="G96" i="4"/>
  <c r="AL39" i="13"/>
  <c r="G91" i="4"/>
  <c r="D94" i="10"/>
  <c r="G82" i="4"/>
  <c r="D85" i="10"/>
  <c r="AL29" i="13"/>
  <c r="AG65" i="13"/>
  <c r="R22" i="284"/>
  <c r="R23" i="284" s="1"/>
  <c r="R26" i="284" s="1"/>
  <c r="AG68" i="13"/>
  <c r="R22" i="294"/>
  <c r="R23" i="294" s="1"/>
  <c r="R26" i="294" s="1"/>
  <c r="G98" i="4"/>
  <c r="D101" i="10"/>
  <c r="AL46" i="13"/>
  <c r="AL40" i="13"/>
  <c r="G92" i="4"/>
  <c r="D95" i="10"/>
  <c r="AL34" i="13"/>
  <c r="D90" i="10"/>
  <c r="G87" i="4"/>
  <c r="G93" i="4"/>
  <c r="D96" i="10"/>
  <c r="AL41" i="13"/>
  <c r="AL47" i="13"/>
  <c r="G99" i="4"/>
  <c r="D102" i="10"/>
  <c r="D128" i="10"/>
  <c r="AL76" i="13"/>
  <c r="G125" i="4"/>
  <c r="D92" i="10"/>
  <c r="G89" i="4"/>
  <c r="AL37" i="13"/>
  <c r="X40" i="181"/>
  <c r="X40" i="140"/>
  <c r="X40" i="84"/>
  <c r="X36" i="285"/>
  <c r="X36" i="295"/>
  <c r="X36" i="341"/>
  <c r="X40" i="197"/>
  <c r="X40" i="108"/>
  <c r="X40" i="157"/>
  <c r="AL23" i="13"/>
  <c r="G77" i="4"/>
  <c r="D80" i="10"/>
  <c r="G97" i="4"/>
  <c r="D100" i="10"/>
  <c r="AL45" i="13"/>
  <c r="AG66" i="13"/>
  <c r="R22" i="289"/>
  <c r="R23" i="289" s="1"/>
  <c r="R26" i="289" s="1"/>
  <c r="G78" i="4"/>
  <c r="D81" i="10"/>
  <c r="AL24" i="13"/>
  <c r="AL28" i="13"/>
  <c r="D84" i="10"/>
  <c r="G81" i="4"/>
  <c r="AL74" i="13"/>
  <c r="G123" i="4"/>
  <c r="D126" i="10"/>
  <c r="G119" i="4"/>
  <c r="AL69" i="13"/>
  <c r="D122" i="10"/>
  <c r="AG49" i="13"/>
  <c r="AL36" i="13"/>
  <c r="G88" i="4"/>
  <c r="D91" i="10"/>
  <c r="AL48" i="13"/>
  <c r="D103" i="10"/>
  <c r="G100" i="4"/>
  <c r="AL30" i="13"/>
  <c r="G83" i="4"/>
  <c r="D86" i="10"/>
  <c r="AG56" i="13"/>
  <c r="AL52" i="13"/>
  <c r="D106" i="10"/>
  <c r="G103" i="4"/>
  <c r="D87" i="10"/>
  <c r="AL31" i="13"/>
  <c r="G84" i="4"/>
  <c r="AL59" i="13"/>
  <c r="G109" i="4"/>
  <c r="D112" i="10"/>
  <c r="X40" i="52"/>
  <c r="X40" i="189"/>
  <c r="X36" i="290"/>
  <c r="X40" i="60"/>
  <c r="X40" i="76"/>
  <c r="X36" i="313"/>
  <c r="X40" i="300"/>
  <c r="X40" i="116"/>
  <c r="X40" i="213"/>
  <c r="X40" i="92"/>
  <c r="G124" i="4"/>
  <c r="AL75" i="13"/>
  <c r="D127" i="10"/>
  <c r="AG89" i="13"/>
  <c r="R22" i="340"/>
  <c r="R23" i="340" s="1"/>
  <c r="R26" i="340" s="1"/>
  <c r="R22" i="335"/>
  <c r="R23" i="335" s="1"/>
  <c r="R26" i="335" s="1"/>
  <c r="AG62" i="13"/>
  <c r="D111" i="10"/>
  <c r="AL58" i="13"/>
  <c r="G108" i="4"/>
  <c r="X40" i="261"/>
  <c r="G76" i="4"/>
  <c r="AL22" i="13"/>
  <c r="D79" i="10"/>
  <c r="D98" i="10"/>
  <c r="AL43" i="13"/>
  <c r="G95" i="4"/>
  <c r="AG32" i="13"/>
  <c r="AL27" i="13"/>
  <c r="G80" i="4"/>
  <c r="D83" i="10"/>
  <c r="D107" i="10"/>
  <c r="G104" i="4"/>
  <c r="AL53" i="13"/>
  <c r="AG71" i="13"/>
  <c r="R22" i="307"/>
  <c r="R23" i="307" s="1"/>
  <c r="R26" i="307" s="1"/>
  <c r="D108" i="10"/>
  <c r="G105" i="4"/>
  <c r="AL54" i="13"/>
  <c r="D114" i="10"/>
  <c r="G111" i="4"/>
  <c r="AL61" i="13"/>
  <c r="AG20" i="13"/>
  <c r="D76" i="10"/>
  <c r="G73" i="4"/>
  <c r="AL55" i="13"/>
  <c r="D109" i="10"/>
  <c r="G106" i="4"/>
  <c r="G74" i="4"/>
  <c r="D77" i="10"/>
  <c r="AL60" i="13"/>
  <c r="D113" i="10"/>
  <c r="G110" i="4"/>
  <c r="AL38" i="13"/>
  <c r="G90" i="4"/>
  <c r="D93" i="10"/>
  <c r="AL42" i="13"/>
  <c r="D97" i="10"/>
  <c r="G94" i="4"/>
  <c r="X40" i="44"/>
  <c r="X40" i="173"/>
  <c r="X40" i="68"/>
  <c r="X40" i="229"/>
  <c r="X36" i="308"/>
  <c r="X40" i="237"/>
  <c r="X40" i="277"/>
  <c r="X47" i="15"/>
  <c r="X40" i="245"/>
  <c r="X45" i="30"/>
  <c r="AB22" i="181"/>
  <c r="AB26" i="181"/>
  <c r="AB22" i="173"/>
  <c r="AB26" i="173"/>
  <c r="AB22" i="221"/>
  <c r="AB26" i="221"/>
  <c r="AB26" i="157"/>
  <c r="AB22" i="157"/>
  <c r="AB26" i="253"/>
  <c r="AB22" i="253"/>
  <c r="AB22" i="269"/>
  <c r="AB26" i="269"/>
  <c r="AB32" i="15"/>
  <c r="AB26" i="15"/>
  <c r="AB22" i="15"/>
  <c r="AB22" i="229"/>
  <c r="AB26" i="229"/>
  <c r="AB22" i="149"/>
  <c r="AB26" i="149"/>
  <c r="AB22" i="205"/>
  <c r="AB26" i="205"/>
  <c r="AB26" i="300"/>
  <c r="AB22" i="300"/>
  <c r="D212" i="10"/>
  <c r="G202" i="4"/>
  <c r="AB26" i="165"/>
  <c r="AB22" i="165"/>
  <c r="AB22" i="30"/>
  <c r="AB26" i="30"/>
  <c r="AB22" i="124"/>
  <c r="AB26" i="124"/>
  <c r="AB26" i="237"/>
  <c r="AB22" i="237"/>
  <c r="H18" i="317"/>
  <c r="AG16" i="313"/>
  <c r="AG21" i="313" s="1"/>
  <c r="AG16" i="300"/>
  <c r="AG16" i="323"/>
  <c r="AG21" i="323" s="1"/>
  <c r="H18" i="322"/>
  <c r="H18" i="299"/>
  <c r="H18" i="312"/>
  <c r="AG16" i="318"/>
  <c r="AG21" i="318" s="1"/>
  <c r="H18" i="260"/>
  <c r="AG16" i="269"/>
  <c r="AG16" i="261"/>
  <c r="H18" i="276"/>
  <c r="H18" i="252"/>
  <c r="AG16" i="277"/>
  <c r="AG16" i="253"/>
  <c r="AG16" i="221"/>
  <c r="H18" i="244"/>
  <c r="H18" i="228"/>
  <c r="H18" i="268"/>
  <c r="H18" i="236"/>
  <c r="AG16" i="245"/>
  <c r="AG16" i="237"/>
  <c r="H18" i="220"/>
  <c r="AG16" i="205"/>
  <c r="H18" i="188"/>
  <c r="H18" i="212"/>
  <c r="AG16" i="213"/>
  <c r="H18" i="196"/>
  <c r="AG16" i="229"/>
  <c r="AG16" i="197"/>
  <c r="H18" i="204"/>
  <c r="H18" i="180"/>
  <c r="H18" i="164"/>
  <c r="AG16" i="165"/>
  <c r="AG16" i="181"/>
  <c r="H18" i="172"/>
  <c r="AG16" i="189"/>
  <c r="AG16" i="173"/>
  <c r="AG16" i="140"/>
  <c r="AG28" i="140" s="1"/>
  <c r="AG16" i="116"/>
  <c r="AG16" i="149"/>
  <c r="H18" i="123"/>
  <c r="AG16" i="124"/>
  <c r="H18" i="139"/>
  <c r="AG16" i="132"/>
  <c r="H18" i="115"/>
  <c r="H18" i="148"/>
  <c r="H18" i="99"/>
  <c r="AG16" i="100"/>
  <c r="AG26" i="100" s="1"/>
  <c r="H18" i="156"/>
  <c r="H18" i="107"/>
  <c r="AG16" i="157"/>
  <c r="H18" i="91"/>
  <c r="H18" i="131"/>
  <c r="AG16" i="108"/>
  <c r="AG26" i="108" s="1"/>
  <c r="AG16" i="84"/>
  <c r="AG26" i="84" s="1"/>
  <c r="AG16" i="92"/>
  <c r="AG26" i="92" s="1"/>
  <c r="H18" i="67"/>
  <c r="AG16" i="44"/>
  <c r="AG26" i="44" s="1"/>
  <c r="AG16" i="68"/>
  <c r="AG26" i="68" s="1"/>
  <c r="H18" i="51"/>
  <c r="H18" i="75"/>
  <c r="AG16" i="52"/>
  <c r="AG26" i="52" s="1"/>
  <c r="H18" i="83"/>
  <c r="AG16" i="76"/>
  <c r="AG26" i="76" s="1"/>
  <c r="H18" i="59"/>
  <c r="H18" i="43"/>
  <c r="N7" i="9"/>
  <c r="AG16" i="60"/>
  <c r="AG26" i="60" s="1"/>
  <c r="H18" i="29"/>
  <c r="AG16" i="30"/>
  <c r="H18" i="14"/>
  <c r="AG16" i="15"/>
  <c r="AB26" i="189"/>
  <c r="AB22" i="189"/>
  <c r="AB18" i="140"/>
  <c r="AB26" i="140"/>
  <c r="AB22" i="197"/>
  <c r="AB26" i="197"/>
  <c r="AB26" i="261"/>
  <c r="AB22" i="261"/>
  <c r="AB22" i="213"/>
  <c r="AB26" i="213"/>
  <c r="AB26" i="116"/>
  <c r="AB22" i="116"/>
  <c r="AB22" i="132"/>
  <c r="AB26" i="132"/>
  <c r="AB22" i="245"/>
  <c r="AB26" i="245"/>
  <c r="AB22" i="277"/>
  <c r="AB26" i="277"/>
  <c r="D214" i="10" l="1"/>
  <c r="BA29" i="13"/>
  <c r="D11" i="11"/>
  <c r="G283" i="4"/>
  <c r="D260" i="11"/>
  <c r="G511" i="4"/>
  <c r="AG91" i="13"/>
  <c r="G138" i="4" s="1"/>
  <c r="BK89" i="13"/>
  <c r="AV89" i="13"/>
  <c r="BA28" i="13"/>
  <c r="G282" i="4"/>
  <c r="D10" i="11"/>
  <c r="BA44" i="13"/>
  <c r="D25" i="11"/>
  <c r="G297" i="4"/>
  <c r="BA52" i="13"/>
  <c r="AV56" i="13"/>
  <c r="D32" i="11"/>
  <c r="G304" i="4"/>
  <c r="BA43" i="13"/>
  <c r="G296" i="4"/>
  <c r="D24" i="11"/>
  <c r="BA74" i="13"/>
  <c r="G324" i="4"/>
  <c r="D52" i="11"/>
  <c r="BA55" i="13"/>
  <c r="D35" i="11"/>
  <c r="G307" i="4"/>
  <c r="BA31" i="13"/>
  <c r="G285" i="4"/>
  <c r="D13" i="11"/>
  <c r="D232" i="11"/>
  <c r="G483" i="4"/>
  <c r="G498" i="4"/>
  <c r="D247" i="11"/>
  <c r="G505" i="4"/>
  <c r="D254" i="11"/>
  <c r="BK56" i="13"/>
  <c r="BA18" i="13"/>
  <c r="D2" i="11"/>
  <c r="AV20" i="13"/>
  <c r="G274" i="4"/>
  <c r="D246" i="11"/>
  <c r="G497" i="4"/>
  <c r="G525" i="4"/>
  <c r="D274" i="11"/>
  <c r="G508" i="4"/>
  <c r="D257" i="11"/>
  <c r="BA39" i="13"/>
  <c r="G292" i="4"/>
  <c r="D20" i="11"/>
  <c r="D241" i="11"/>
  <c r="G492" i="4"/>
  <c r="G521" i="4"/>
  <c r="D270" i="11"/>
  <c r="G510" i="4"/>
  <c r="BK62" i="13"/>
  <c r="D259" i="11"/>
  <c r="G490" i="4"/>
  <c r="BK49" i="13"/>
  <c r="D239" i="11"/>
  <c r="BA23" i="13"/>
  <c r="D6" i="11"/>
  <c r="G278" i="4"/>
  <c r="BA27" i="13"/>
  <c r="G281" i="4"/>
  <c r="D9" i="11"/>
  <c r="AV32" i="13"/>
  <c r="BA60" i="13"/>
  <c r="G311" i="4"/>
  <c r="D39" i="11"/>
  <c r="G475" i="4"/>
  <c r="D224" i="11"/>
  <c r="BK20" i="13"/>
  <c r="BA42" i="13"/>
  <c r="G295" i="4"/>
  <c r="D23" i="11"/>
  <c r="BA24" i="13"/>
  <c r="D7" i="11"/>
  <c r="G279" i="4"/>
  <c r="G495" i="4"/>
  <c r="D244" i="11"/>
  <c r="D242" i="11"/>
  <c r="G493" i="4"/>
  <c r="BA38" i="13"/>
  <c r="G291" i="4"/>
  <c r="D19" i="11"/>
  <c r="BK66" i="13"/>
  <c r="AV66" i="13"/>
  <c r="D255" i="11"/>
  <c r="G506" i="4"/>
  <c r="AV71" i="13"/>
  <c r="BK71" i="13"/>
  <c r="G479" i="4"/>
  <c r="D228" i="11"/>
  <c r="BK32" i="13"/>
  <c r="D231" i="11"/>
  <c r="G482" i="4"/>
  <c r="G512" i="4"/>
  <c r="D261" i="11"/>
  <c r="D245" i="11"/>
  <c r="G496" i="4"/>
  <c r="G480" i="4"/>
  <c r="D229" i="11"/>
  <c r="BA41" i="13"/>
  <c r="D22" i="11"/>
  <c r="G294" i="4"/>
  <c r="BA37" i="13"/>
  <c r="D18" i="11"/>
  <c r="G290" i="4"/>
  <c r="BA75" i="13"/>
  <c r="D53" i="11"/>
  <c r="G325" i="4"/>
  <c r="BA90" i="13"/>
  <c r="D66" i="11"/>
  <c r="G338" i="4"/>
  <c r="G502" i="4"/>
  <c r="D251" i="11"/>
  <c r="D249" i="11"/>
  <c r="G500" i="4"/>
  <c r="G527" i="4"/>
  <c r="D276" i="11"/>
  <c r="BA22" i="13"/>
  <c r="G277" i="4"/>
  <c r="D5" i="11"/>
  <c r="D256" i="11"/>
  <c r="G507" i="4"/>
  <c r="BA30" i="13"/>
  <c r="D12" i="11"/>
  <c r="G284" i="4"/>
  <c r="G499" i="4"/>
  <c r="D248" i="11"/>
  <c r="BA40" i="13"/>
  <c r="D21" i="11"/>
  <c r="G293" i="4"/>
  <c r="G491" i="4"/>
  <c r="D240" i="11"/>
  <c r="G526" i="4"/>
  <c r="D275" i="11"/>
  <c r="BK65" i="13"/>
  <c r="AV65" i="13"/>
  <c r="D235" i="11"/>
  <c r="G486" i="4"/>
  <c r="BA48" i="13"/>
  <c r="D29" i="11"/>
  <c r="G301" i="4"/>
  <c r="BA46" i="13"/>
  <c r="G299" i="4"/>
  <c r="D27" i="11"/>
  <c r="BA76" i="13"/>
  <c r="D54" i="11"/>
  <c r="G326" i="4"/>
  <c r="D227" i="11"/>
  <c r="G478" i="4"/>
  <c r="BA54" i="13"/>
  <c r="G306" i="4"/>
  <c r="D34" i="11"/>
  <c r="G485" i="4"/>
  <c r="D234" i="11"/>
  <c r="BA45" i="13"/>
  <c r="D26" i="11"/>
  <c r="G298" i="4"/>
  <c r="G494" i="4"/>
  <c r="D243" i="11"/>
  <c r="BA47" i="13"/>
  <c r="G300" i="4"/>
  <c r="D28" i="11"/>
  <c r="BA61" i="13"/>
  <c r="D40" i="11"/>
  <c r="G312" i="4"/>
  <c r="D225" i="11"/>
  <c r="G476" i="4"/>
  <c r="BA69" i="13"/>
  <c r="D48" i="11"/>
  <c r="G320" i="4"/>
  <c r="G484" i="4"/>
  <c r="D233" i="11"/>
  <c r="BA58" i="13"/>
  <c r="AV62" i="13"/>
  <c r="D37" i="11"/>
  <c r="G309" i="4"/>
  <c r="BA19" i="13"/>
  <c r="G275" i="4"/>
  <c r="D3" i="11"/>
  <c r="BA53" i="13"/>
  <c r="G305" i="4"/>
  <c r="D33" i="11"/>
  <c r="BA36" i="13"/>
  <c r="D17" i="11"/>
  <c r="G289" i="4"/>
  <c r="AV49" i="13"/>
  <c r="BA59" i="13"/>
  <c r="G310" i="4"/>
  <c r="D38" i="11"/>
  <c r="D288" i="11"/>
  <c r="G539" i="4"/>
  <c r="G501" i="4"/>
  <c r="D250" i="11"/>
  <c r="G513" i="4"/>
  <c r="D262" i="11"/>
  <c r="AL32" i="13"/>
  <c r="D88" i="10"/>
  <c r="G85" i="4"/>
  <c r="D201" i="10"/>
  <c r="G191" i="4"/>
  <c r="D161" i="10"/>
  <c r="G151" i="4"/>
  <c r="D160" i="10"/>
  <c r="G150" i="4"/>
  <c r="D175" i="10"/>
  <c r="G165" i="4"/>
  <c r="G161" i="4"/>
  <c r="D171" i="10"/>
  <c r="AG25" i="13"/>
  <c r="AL20" i="13"/>
  <c r="G75" i="4"/>
  <c r="D78" i="10"/>
  <c r="D124" i="10"/>
  <c r="AL71" i="13"/>
  <c r="G121" i="4"/>
  <c r="D185" i="10"/>
  <c r="G175" i="4"/>
  <c r="D196" i="10"/>
  <c r="G186" i="4"/>
  <c r="D158" i="10"/>
  <c r="G148" i="4"/>
  <c r="G141" i="4"/>
  <c r="D151" i="10"/>
  <c r="D188" i="10"/>
  <c r="G178" i="4"/>
  <c r="D172" i="10"/>
  <c r="G162" i="4"/>
  <c r="D202" i="10"/>
  <c r="G192" i="4"/>
  <c r="D167" i="10"/>
  <c r="G157" i="4"/>
  <c r="D180" i="10"/>
  <c r="G170" i="4"/>
  <c r="G144" i="4"/>
  <c r="D154" i="10"/>
  <c r="D164" i="10"/>
  <c r="G154" i="4"/>
  <c r="AL68" i="13"/>
  <c r="D121" i="10"/>
  <c r="G118" i="4"/>
  <c r="D168" i="10"/>
  <c r="G158" i="4"/>
  <c r="D115" i="10"/>
  <c r="G112" i="4"/>
  <c r="AL62" i="13"/>
  <c r="D183" i="10"/>
  <c r="G173" i="4"/>
  <c r="G172" i="4"/>
  <c r="D182" i="10"/>
  <c r="G143" i="4"/>
  <c r="D153" i="10"/>
  <c r="AG63" i="13"/>
  <c r="D110" i="10"/>
  <c r="AL56" i="13"/>
  <c r="G107" i="4"/>
  <c r="G171" i="4"/>
  <c r="D181" i="10"/>
  <c r="D155" i="10"/>
  <c r="G145" i="4"/>
  <c r="D177" i="10"/>
  <c r="G167" i="4"/>
  <c r="D150" i="10"/>
  <c r="G140" i="4"/>
  <c r="D139" i="10"/>
  <c r="AL89" i="13"/>
  <c r="G136" i="4"/>
  <c r="G176" i="4"/>
  <c r="D186" i="10"/>
  <c r="D165" i="10"/>
  <c r="G155" i="4"/>
  <c r="D200" i="10"/>
  <c r="G190" i="4"/>
  <c r="D119" i="10"/>
  <c r="G116" i="4"/>
  <c r="AL66" i="13"/>
  <c r="D166" i="10"/>
  <c r="G156" i="4"/>
  <c r="G166" i="4"/>
  <c r="D176" i="10"/>
  <c r="G115" i="4"/>
  <c r="D118" i="10"/>
  <c r="AL65" i="13"/>
  <c r="D187" i="10"/>
  <c r="G177" i="4"/>
  <c r="G147" i="4"/>
  <c r="D157" i="10"/>
  <c r="AL49" i="13"/>
  <c r="D104" i="10"/>
  <c r="G101" i="4"/>
  <c r="D174" i="10"/>
  <c r="G164" i="4"/>
  <c r="D170" i="10"/>
  <c r="G160" i="4"/>
  <c r="G159" i="4"/>
  <c r="D169" i="10"/>
  <c r="D159" i="10"/>
  <c r="G149" i="4"/>
  <c r="G163" i="4"/>
  <c r="D173" i="10"/>
  <c r="AG22" i="173"/>
  <c r="AG26" i="173"/>
  <c r="AG26" i="189"/>
  <c r="AG22" i="189"/>
  <c r="AG22" i="245"/>
  <c r="AG26" i="245"/>
  <c r="AL16" i="313"/>
  <c r="AL21" i="313" s="1"/>
  <c r="AL16" i="300"/>
  <c r="AL16" i="323"/>
  <c r="AL21" i="323" s="1"/>
  <c r="H19" i="317"/>
  <c r="H19" i="312"/>
  <c r="AL16" i="318"/>
  <c r="AL21" i="318" s="1"/>
  <c r="AL16" i="277"/>
  <c r="H19" i="322"/>
  <c r="H19" i="299"/>
  <c r="H19" i="276"/>
  <c r="AL16" i="269"/>
  <c r="AL16" i="261"/>
  <c r="H19" i="252"/>
  <c r="H19" i="268"/>
  <c r="AL16" i="245"/>
  <c r="H19" i="236"/>
  <c r="AL16" i="229"/>
  <c r="H19" i="260"/>
  <c r="AL16" i="253"/>
  <c r="AL16" i="237"/>
  <c r="H19" i="244"/>
  <c r="H19" i="228"/>
  <c r="H19" i="196"/>
  <c r="H19" i="220"/>
  <c r="AL16" i="189"/>
  <c r="AL16" i="213"/>
  <c r="H19" i="204"/>
  <c r="AL16" i="221"/>
  <c r="AL16" i="197"/>
  <c r="H19" i="188"/>
  <c r="H19" i="212"/>
  <c r="H19" i="172"/>
  <c r="AL16" i="165"/>
  <c r="AL16" i="181"/>
  <c r="AL16" i="157"/>
  <c r="AL16" i="149"/>
  <c r="AL16" i="205"/>
  <c r="H19" i="156"/>
  <c r="H19" i="131"/>
  <c r="H19" i="180"/>
  <c r="H19" i="139"/>
  <c r="H19" i="123"/>
  <c r="AL16" i="173"/>
  <c r="AL16" i="140"/>
  <c r="AL28" i="140" s="1"/>
  <c r="AL16" i="116"/>
  <c r="H19" i="115"/>
  <c r="AL16" i="124"/>
  <c r="H19" i="107"/>
  <c r="H19" i="164"/>
  <c r="AL16" i="100"/>
  <c r="AL26" i="100" s="1"/>
  <c r="AL16" i="108"/>
  <c r="AL26" i="108" s="1"/>
  <c r="H19" i="99"/>
  <c r="AL16" i="84"/>
  <c r="AL26" i="84" s="1"/>
  <c r="AL16" i="92"/>
  <c r="AL26" i="92" s="1"/>
  <c r="H19" i="75"/>
  <c r="H19" i="148"/>
  <c r="AL16" i="68"/>
  <c r="AL26" i="68" s="1"/>
  <c r="AL16" i="132"/>
  <c r="H19" i="91"/>
  <c r="H19" i="83"/>
  <c r="H19" i="59"/>
  <c r="H19" i="43"/>
  <c r="AL16" i="76"/>
  <c r="AL26" i="76" s="1"/>
  <c r="H19" i="67"/>
  <c r="H19" i="29"/>
  <c r="AL16" i="15"/>
  <c r="N8" i="9"/>
  <c r="AL16" i="60"/>
  <c r="AL26" i="60" s="1"/>
  <c r="H19" i="14"/>
  <c r="AL16" i="52"/>
  <c r="AL26" i="52" s="1"/>
  <c r="H19" i="51"/>
  <c r="AL16" i="44"/>
  <c r="AL26" i="44" s="1"/>
  <c r="AL16" i="30"/>
  <c r="AG22" i="157"/>
  <c r="AG26" i="157"/>
  <c r="AG26" i="124"/>
  <c r="AG22" i="124"/>
  <c r="AG22" i="181"/>
  <c r="AG26" i="181"/>
  <c r="AG22" i="213"/>
  <c r="AG26" i="213"/>
  <c r="AG26" i="261"/>
  <c r="AG22" i="261"/>
  <c r="AG26" i="300"/>
  <c r="AG22" i="300"/>
  <c r="AG22" i="132"/>
  <c r="AG26" i="132"/>
  <c r="AG22" i="15"/>
  <c r="AG32" i="15"/>
  <c r="AG26" i="15"/>
  <c r="AG26" i="116"/>
  <c r="AG22" i="116"/>
  <c r="AG22" i="205"/>
  <c r="AG26" i="205"/>
  <c r="AG22" i="197"/>
  <c r="AG26" i="197"/>
  <c r="AG22" i="237"/>
  <c r="AG26" i="237"/>
  <c r="AG22" i="277"/>
  <c r="AG26" i="277"/>
  <c r="AG26" i="229"/>
  <c r="AG22" i="229"/>
  <c r="AG26" i="165"/>
  <c r="AG22" i="165"/>
  <c r="AG22" i="269"/>
  <c r="AG26" i="269"/>
  <c r="AG26" i="149"/>
  <c r="AG22" i="149"/>
  <c r="AG22" i="221"/>
  <c r="AG26" i="221"/>
  <c r="AG22" i="30"/>
  <c r="AG26" i="30"/>
  <c r="AG18" i="140"/>
  <c r="AG26" i="140"/>
  <c r="AG22" i="253"/>
  <c r="AG26" i="253"/>
  <c r="D141" i="10" l="1"/>
  <c r="AL91" i="13"/>
  <c r="G372" i="4"/>
  <c r="D107" i="11"/>
  <c r="D96" i="11"/>
  <c r="G361" i="4"/>
  <c r="BA66" i="13"/>
  <c r="G317" i="4"/>
  <c r="D45" i="11"/>
  <c r="G348" i="4"/>
  <c r="BA32" i="13"/>
  <c r="D83" i="11"/>
  <c r="D263" i="11"/>
  <c r="G514" i="4"/>
  <c r="G359" i="4"/>
  <c r="D94" i="11"/>
  <c r="G276" i="4"/>
  <c r="AV25" i="13"/>
  <c r="D4" i="11"/>
  <c r="G308" i="4"/>
  <c r="D36" i="11"/>
  <c r="AV63" i="13"/>
  <c r="BA89" i="13"/>
  <c r="AV91" i="13"/>
  <c r="G337" i="4"/>
  <c r="D65" i="11"/>
  <c r="G377" i="4"/>
  <c r="D112" i="11"/>
  <c r="D114" i="11"/>
  <c r="G379" i="4"/>
  <c r="D100" i="11"/>
  <c r="G365" i="4"/>
  <c r="D103" i="11"/>
  <c r="G368" i="4"/>
  <c r="D86" i="11"/>
  <c r="G351" i="4"/>
  <c r="G487" i="4"/>
  <c r="D236" i="11"/>
  <c r="D267" i="11"/>
  <c r="G518" i="4"/>
  <c r="BA56" i="13"/>
  <c r="D106" i="11"/>
  <c r="G371" i="4"/>
  <c r="D287" i="11"/>
  <c r="G538" i="4"/>
  <c r="BK91" i="13"/>
  <c r="G302" i="4"/>
  <c r="D30" i="11"/>
  <c r="D127" i="11"/>
  <c r="G392" i="4"/>
  <c r="D76" i="11"/>
  <c r="BA20" i="13"/>
  <c r="G341" i="4"/>
  <c r="G391" i="4"/>
  <c r="D126" i="11"/>
  <c r="G342" i="4"/>
  <c r="D77" i="11"/>
  <c r="D128" i="11"/>
  <c r="G393" i="4"/>
  <c r="D81" i="11"/>
  <c r="G346" i="4"/>
  <c r="D80" i="11"/>
  <c r="G345" i="4"/>
  <c r="D258" i="11"/>
  <c r="G509" i="4"/>
  <c r="BK63" i="13"/>
  <c r="D122" i="11"/>
  <c r="G387" i="4"/>
  <c r="G367" i="4"/>
  <c r="D102" i="11"/>
  <c r="BA65" i="13"/>
  <c r="D44" i="11"/>
  <c r="G316" i="4"/>
  <c r="D95" i="11"/>
  <c r="G360" i="4"/>
  <c r="G523" i="4"/>
  <c r="D272" i="11"/>
  <c r="G358" i="4"/>
  <c r="D93" i="11"/>
  <c r="G378" i="4"/>
  <c r="D113" i="11"/>
  <c r="G352" i="4"/>
  <c r="D87" i="11"/>
  <c r="D99" i="11"/>
  <c r="G364" i="4"/>
  <c r="D91" i="11"/>
  <c r="BA49" i="13"/>
  <c r="G356" i="4"/>
  <c r="G517" i="4"/>
  <c r="D266" i="11"/>
  <c r="D92" i="11"/>
  <c r="G357" i="4"/>
  <c r="BA71" i="13"/>
  <c r="D50" i="11"/>
  <c r="G322" i="4"/>
  <c r="G286" i="4"/>
  <c r="D14" i="11"/>
  <c r="G503" i="4"/>
  <c r="D252" i="11"/>
  <c r="G363" i="4"/>
  <c r="D98" i="11"/>
  <c r="D41" i="11"/>
  <c r="G313" i="4"/>
  <c r="G373" i="4"/>
  <c r="D108" i="11"/>
  <c r="G366" i="4"/>
  <c r="D101" i="11"/>
  <c r="G344" i="4"/>
  <c r="D79" i="11"/>
  <c r="G362" i="4"/>
  <c r="D97" i="11"/>
  <c r="D111" i="11"/>
  <c r="G376" i="4"/>
  <c r="BA62" i="13"/>
  <c r="G405" i="4"/>
  <c r="D140" i="11"/>
  <c r="D226" i="11"/>
  <c r="BK25" i="13"/>
  <c r="G477" i="4"/>
  <c r="D109" i="11"/>
  <c r="G374" i="4"/>
  <c r="G349" i="4"/>
  <c r="D84" i="11"/>
  <c r="D85" i="11"/>
  <c r="G350" i="4"/>
  <c r="G183" i="4"/>
  <c r="D193" i="10"/>
  <c r="G182" i="4"/>
  <c r="D192" i="10"/>
  <c r="D152" i="10"/>
  <c r="G142" i="4"/>
  <c r="G203" i="4"/>
  <c r="D213" i="10"/>
  <c r="AG33" i="13"/>
  <c r="D82" i="10"/>
  <c r="O24" i="12"/>
  <c r="G79" i="4"/>
  <c r="AL25" i="13"/>
  <c r="D178" i="10"/>
  <c r="G168" i="4"/>
  <c r="D184" i="10"/>
  <c r="G174" i="4"/>
  <c r="D195" i="10"/>
  <c r="G185" i="4"/>
  <c r="D198" i="10"/>
  <c r="G188" i="4"/>
  <c r="G179" i="4"/>
  <c r="D189" i="10"/>
  <c r="D116" i="10"/>
  <c r="AL63" i="13"/>
  <c r="G113" i="4"/>
  <c r="D162" i="10"/>
  <c r="G152" i="4"/>
  <c r="AL26" i="30"/>
  <c r="AL22" i="30"/>
  <c r="AL26" i="165"/>
  <c r="AL22" i="165"/>
  <c r="AL22" i="189"/>
  <c r="AL26" i="189"/>
  <c r="AL26" i="229"/>
  <c r="AL22" i="229"/>
  <c r="AL26" i="124"/>
  <c r="AL22" i="124"/>
  <c r="AL26" i="245"/>
  <c r="AL22" i="245"/>
  <c r="AL26" i="277"/>
  <c r="AL22" i="277"/>
  <c r="AL22" i="116"/>
  <c r="AL26" i="116"/>
  <c r="AL22" i="205"/>
  <c r="AL26" i="205"/>
  <c r="AL22" i="197"/>
  <c r="AL26" i="197"/>
  <c r="AL18" i="140"/>
  <c r="AL26" i="140"/>
  <c r="AL26" i="149"/>
  <c r="AL22" i="149"/>
  <c r="AL26" i="221"/>
  <c r="AL22" i="221"/>
  <c r="AL22" i="237"/>
  <c r="AL26" i="237"/>
  <c r="AL26" i="261"/>
  <c r="AL22" i="261"/>
  <c r="AL22" i="173"/>
  <c r="AL26" i="173"/>
  <c r="AL22" i="157"/>
  <c r="AL26" i="157"/>
  <c r="AL22" i="253"/>
  <c r="AL26" i="253"/>
  <c r="AL26" i="269"/>
  <c r="AL22" i="269"/>
  <c r="AQ16" i="323"/>
  <c r="AQ21" i="323" s="1"/>
  <c r="H20" i="312"/>
  <c r="H20" i="299"/>
  <c r="H20" i="322"/>
  <c r="AQ16" i="318"/>
  <c r="AQ21" i="318" s="1"/>
  <c r="AQ16" i="313"/>
  <c r="AQ21" i="313" s="1"/>
  <c r="AQ16" i="300"/>
  <c r="H20" i="317"/>
  <c r="AQ16" i="269"/>
  <c r="AQ16" i="261"/>
  <c r="H20" i="260"/>
  <c r="AQ16" i="253"/>
  <c r="H20" i="252"/>
  <c r="H20" i="268"/>
  <c r="H20" i="220"/>
  <c r="AQ16" i="229"/>
  <c r="AQ16" i="277"/>
  <c r="AQ16" i="245"/>
  <c r="AQ16" i="237"/>
  <c r="H20" i="276"/>
  <c r="H20" i="236"/>
  <c r="AQ16" i="221"/>
  <c r="H20" i="204"/>
  <c r="AQ16" i="189"/>
  <c r="AQ16" i="213"/>
  <c r="H20" i="244"/>
  <c r="H20" i="228"/>
  <c r="H20" i="212"/>
  <c r="AQ16" i="197"/>
  <c r="H20" i="196"/>
  <c r="AQ16" i="205"/>
  <c r="AQ16" i="165"/>
  <c r="AQ16" i="181"/>
  <c r="H20" i="180"/>
  <c r="H20" i="164"/>
  <c r="H20" i="188"/>
  <c r="AQ16" i="173"/>
  <c r="H20" i="172"/>
  <c r="H20" i="139"/>
  <c r="H20" i="115"/>
  <c r="H20" i="148"/>
  <c r="AQ16" i="124"/>
  <c r="H20" i="123"/>
  <c r="H20" i="156"/>
  <c r="AQ16" i="140"/>
  <c r="AQ28" i="140" s="1"/>
  <c r="H20" i="131"/>
  <c r="AQ16" i="116"/>
  <c r="AQ16" i="149"/>
  <c r="AQ16" i="100"/>
  <c r="AQ26" i="100" s="1"/>
  <c r="H20" i="99"/>
  <c r="AQ16" i="157"/>
  <c r="AQ16" i="108"/>
  <c r="AQ26" i="108" s="1"/>
  <c r="AQ16" i="92"/>
  <c r="AQ26" i="92" s="1"/>
  <c r="AQ16" i="132"/>
  <c r="H20" i="107"/>
  <c r="H20" i="91"/>
  <c r="H20" i="83"/>
  <c r="AQ16" i="68"/>
  <c r="AQ26" i="68" s="1"/>
  <c r="H20" i="29"/>
  <c r="AQ16" i="15"/>
  <c r="H20" i="67"/>
  <c r="AQ16" i="52"/>
  <c r="AQ26" i="52" s="1"/>
  <c r="AQ16" i="76"/>
  <c r="AQ26" i="76" s="1"/>
  <c r="H20" i="51"/>
  <c r="AQ16" i="30"/>
  <c r="AQ16" i="84"/>
  <c r="AQ26" i="84" s="1"/>
  <c r="H20" i="75"/>
  <c r="AQ16" i="60"/>
  <c r="AQ26" i="60" s="1"/>
  <c r="H20" i="14"/>
  <c r="H20" i="59"/>
  <c r="H20" i="43"/>
  <c r="AQ16" i="44"/>
  <c r="AQ26" i="44" s="1"/>
  <c r="N9" i="9"/>
  <c r="AL22" i="15"/>
  <c r="AL26" i="15"/>
  <c r="AL32" i="15"/>
  <c r="AL22" i="132"/>
  <c r="AL26" i="132"/>
  <c r="AL26" i="181"/>
  <c r="AL22" i="181"/>
  <c r="AL26" i="213"/>
  <c r="AL22" i="213"/>
  <c r="AL22" i="300"/>
  <c r="AL26" i="300"/>
  <c r="G205" i="4" l="1"/>
  <c r="D215" i="10"/>
  <c r="G380" i="4"/>
  <c r="D115" i="11"/>
  <c r="G375" i="4"/>
  <c r="D110" i="11"/>
  <c r="BA63" i="13"/>
  <c r="AV92" i="13"/>
  <c r="G339" i="4"/>
  <c r="D67" i="11"/>
  <c r="D104" i="11"/>
  <c r="G369" i="4"/>
  <c r="D118" i="11"/>
  <c r="G383" i="4"/>
  <c r="G404" i="4"/>
  <c r="D139" i="11"/>
  <c r="BA91" i="13"/>
  <c r="G384" i="4"/>
  <c r="D119" i="11"/>
  <c r="G481" i="4"/>
  <c r="D230" i="11"/>
  <c r="BK33" i="13"/>
  <c r="BK92" i="13"/>
  <c r="G540" i="4"/>
  <c r="D289" i="11"/>
  <c r="D42" i="11"/>
  <c r="G314" i="4"/>
  <c r="D264" i="11"/>
  <c r="G515" i="4"/>
  <c r="D124" i="11"/>
  <c r="G389" i="4"/>
  <c r="AV33" i="13"/>
  <c r="G280" i="4"/>
  <c r="D8" i="11"/>
  <c r="BA25" i="13"/>
  <c r="D78" i="11"/>
  <c r="G343" i="4"/>
  <c r="D88" i="11"/>
  <c r="G353" i="4"/>
  <c r="D156" i="10"/>
  <c r="G146" i="4"/>
  <c r="G180" i="4"/>
  <c r="D190" i="10"/>
  <c r="AG50" i="13"/>
  <c r="AL33" i="13"/>
  <c r="D89" i="10"/>
  <c r="G86" i="4"/>
  <c r="AQ26" i="124"/>
  <c r="AQ22" i="124"/>
  <c r="AQ22" i="261"/>
  <c r="AQ26" i="261"/>
  <c r="AQ26" i="181"/>
  <c r="AQ22" i="181"/>
  <c r="AQ26" i="213"/>
  <c r="AQ22" i="213"/>
  <c r="AQ26" i="277"/>
  <c r="AQ22" i="277"/>
  <c r="AQ22" i="269"/>
  <c r="AQ26" i="269"/>
  <c r="H21" i="322"/>
  <c r="AV16" i="318"/>
  <c r="AV21" i="318" s="1"/>
  <c r="AV16" i="323"/>
  <c r="AV21" i="323" s="1"/>
  <c r="H21" i="312"/>
  <c r="H21" i="299"/>
  <c r="AV16" i="313"/>
  <c r="AV21" i="313" s="1"/>
  <c r="AV16" i="277"/>
  <c r="H21" i="317"/>
  <c r="AV16" i="300"/>
  <c r="H21" i="260"/>
  <c r="AV16" i="245"/>
  <c r="H21" i="276"/>
  <c r="H21" i="252"/>
  <c r="AV16" i="269"/>
  <c r="AV16" i="261"/>
  <c r="AV16" i="229"/>
  <c r="H21" i="244"/>
  <c r="H21" i="228"/>
  <c r="AV16" i="253"/>
  <c r="H21" i="236"/>
  <c r="AV16" i="213"/>
  <c r="H21" i="268"/>
  <c r="AV16" i="221"/>
  <c r="H21" i="220"/>
  <c r="AV16" i="237"/>
  <c r="H21" i="188"/>
  <c r="H21" i="212"/>
  <c r="AV16" i="197"/>
  <c r="H21" i="196"/>
  <c r="AV16" i="181"/>
  <c r="AV16" i="205"/>
  <c r="H21" i="204"/>
  <c r="H21" i="180"/>
  <c r="H21" i="164"/>
  <c r="AV16" i="149"/>
  <c r="AV16" i="173"/>
  <c r="H21" i="172"/>
  <c r="AV16" i="124"/>
  <c r="H21" i="123"/>
  <c r="AV16" i="189"/>
  <c r="AV16" i="157"/>
  <c r="AV16" i="132"/>
  <c r="AV16" i="165"/>
  <c r="H21" i="139"/>
  <c r="H21" i="115"/>
  <c r="H21" i="148"/>
  <c r="H21" i="131"/>
  <c r="AV16" i="100"/>
  <c r="AV26" i="100" s="1"/>
  <c r="H21" i="99"/>
  <c r="AV16" i="108"/>
  <c r="AV26" i="108" s="1"/>
  <c r="H21" i="107"/>
  <c r="AV16" i="92"/>
  <c r="AV26" i="92" s="1"/>
  <c r="AV16" i="116"/>
  <c r="H21" i="91"/>
  <c r="H21" i="156"/>
  <c r="AV16" i="140"/>
  <c r="AV28" i="140" s="1"/>
  <c r="H21" i="67"/>
  <c r="AV16" i="52"/>
  <c r="AV26" i="52" s="1"/>
  <c r="AV16" i="76"/>
  <c r="AV26" i="76" s="1"/>
  <c r="H21" i="51"/>
  <c r="H21" i="75"/>
  <c r="AV16" i="84"/>
  <c r="AV26" i="84" s="1"/>
  <c r="AV16" i="60"/>
  <c r="AV26" i="60" s="1"/>
  <c r="H21" i="83"/>
  <c r="H21" i="59"/>
  <c r="AV16" i="44"/>
  <c r="AV26" i="44" s="1"/>
  <c r="H21" i="43"/>
  <c r="AV16" i="15"/>
  <c r="AV16" i="30"/>
  <c r="H21" i="29"/>
  <c r="AV16" i="68"/>
  <c r="AV26" i="68" s="1"/>
  <c r="N10" i="9"/>
  <c r="H21" i="14"/>
  <c r="AQ26" i="30"/>
  <c r="AQ22" i="30"/>
  <c r="AQ26" i="149"/>
  <c r="AQ22" i="149"/>
  <c r="AQ26" i="165"/>
  <c r="AQ22" i="165"/>
  <c r="AQ22" i="189"/>
  <c r="AQ26" i="189"/>
  <c r="AQ22" i="229"/>
  <c r="AQ26" i="229"/>
  <c r="AQ22" i="245"/>
  <c r="AQ26" i="245"/>
  <c r="AQ22" i="116"/>
  <c r="AQ26" i="116"/>
  <c r="AQ22" i="205"/>
  <c r="AQ26" i="205"/>
  <c r="AQ26" i="300"/>
  <c r="AQ22" i="300"/>
  <c r="AQ22" i="132"/>
  <c r="AQ26" i="132"/>
  <c r="AQ22" i="221"/>
  <c r="AQ26" i="221"/>
  <c r="AQ18" i="140"/>
  <c r="AQ26" i="140"/>
  <c r="AQ26" i="173"/>
  <c r="AQ22" i="173"/>
  <c r="AQ26" i="197"/>
  <c r="AQ22" i="197"/>
  <c r="AQ32" i="15"/>
  <c r="AQ26" i="15"/>
  <c r="AQ22" i="15"/>
  <c r="AQ22" i="253"/>
  <c r="AQ26" i="253"/>
  <c r="AQ22" i="157"/>
  <c r="AQ26" i="157"/>
  <c r="AQ22" i="237"/>
  <c r="AQ26" i="237"/>
  <c r="BA92" i="13" l="1"/>
  <c r="G406" i="4"/>
  <c r="D141" i="11"/>
  <c r="G287" i="4"/>
  <c r="D15" i="11"/>
  <c r="AV50" i="13"/>
  <c r="D68" i="11"/>
  <c r="D75" i="11" s="1"/>
  <c r="G340" i="4"/>
  <c r="D290" i="11"/>
  <c r="D297" i="11" s="1"/>
  <c r="G541" i="4"/>
  <c r="D116" i="11"/>
  <c r="G381" i="4"/>
  <c r="BK50" i="13"/>
  <c r="G488" i="4"/>
  <c r="D237" i="11"/>
  <c r="G347" i="4"/>
  <c r="D82" i="11"/>
  <c r="BA33" i="13"/>
  <c r="AG64" i="13"/>
  <c r="D105" i="10"/>
  <c r="G102" i="4"/>
  <c r="AL50" i="13"/>
  <c r="D163" i="10"/>
  <c r="G153" i="4"/>
  <c r="AV22" i="261"/>
  <c r="AV26" i="261"/>
  <c r="AV26" i="124"/>
  <c r="AV22" i="124"/>
  <c r="AV26" i="181"/>
  <c r="AV22" i="181"/>
  <c r="AV26" i="269"/>
  <c r="AV22" i="269"/>
  <c r="AV22" i="30"/>
  <c r="AV26" i="30"/>
  <c r="AV22" i="116"/>
  <c r="AV26" i="116"/>
  <c r="AV26" i="213"/>
  <c r="AV22" i="213"/>
  <c r="AV32" i="15"/>
  <c r="AV22" i="15"/>
  <c r="AV26" i="15"/>
  <c r="AV26" i="173"/>
  <c r="AV22" i="173"/>
  <c r="AV26" i="197"/>
  <c r="AV22" i="197"/>
  <c r="AV22" i="165"/>
  <c r="AV26" i="165"/>
  <c r="AV26" i="149"/>
  <c r="AV22" i="149"/>
  <c r="AV26" i="253"/>
  <c r="AV22" i="253"/>
  <c r="AV22" i="245"/>
  <c r="AV26" i="245"/>
  <c r="AV22" i="205"/>
  <c r="AV26" i="205"/>
  <c r="AV26" i="277"/>
  <c r="AV22" i="277"/>
  <c r="AV26" i="132"/>
  <c r="AV22" i="132"/>
  <c r="AV22" i="157"/>
  <c r="AV26" i="157"/>
  <c r="AV26" i="237"/>
  <c r="AV22" i="237"/>
  <c r="AV26" i="300"/>
  <c r="AV22" i="300"/>
  <c r="AV26" i="221"/>
  <c r="AV22" i="221"/>
  <c r="BA16" i="318"/>
  <c r="BA21" i="318" s="1"/>
  <c r="H22" i="317"/>
  <c r="BA16" i="323"/>
  <c r="BA21" i="323" s="1"/>
  <c r="H22" i="322"/>
  <c r="BA16" i="313"/>
  <c r="BA21" i="313" s="1"/>
  <c r="H22" i="299"/>
  <c r="BA16" i="300"/>
  <c r="H22" i="312"/>
  <c r="H22" i="276"/>
  <c r="BA16" i="253"/>
  <c r="H22" i="252"/>
  <c r="H22" i="268"/>
  <c r="BA16" i="277"/>
  <c r="BA16" i="269"/>
  <c r="BA16" i="261"/>
  <c r="H22" i="260"/>
  <c r="BA16" i="237"/>
  <c r="H22" i="236"/>
  <c r="BA16" i="221"/>
  <c r="H22" i="220"/>
  <c r="BA16" i="213"/>
  <c r="BA16" i="197"/>
  <c r="H22" i="196"/>
  <c r="BA16" i="245"/>
  <c r="BA16" i="229"/>
  <c r="BA16" i="205"/>
  <c r="H22" i="204"/>
  <c r="BA16" i="189"/>
  <c r="H22" i="188"/>
  <c r="BA16" i="181"/>
  <c r="BA16" i="173"/>
  <c r="H22" i="172"/>
  <c r="BA16" i="157"/>
  <c r="H22" i="156"/>
  <c r="H22" i="212"/>
  <c r="H22" i="180"/>
  <c r="BA16" i="165"/>
  <c r="H22" i="164"/>
  <c r="BA16" i="132"/>
  <c r="H22" i="131"/>
  <c r="H22" i="228"/>
  <c r="BA16" i="149"/>
  <c r="H22" i="244"/>
  <c r="BA16" i="124"/>
  <c r="H22" i="123"/>
  <c r="H22" i="148"/>
  <c r="BA16" i="108"/>
  <c r="BA26" i="108" s="1"/>
  <c r="H22" i="107"/>
  <c r="H22" i="115"/>
  <c r="BA16" i="92"/>
  <c r="BA26" i="92" s="1"/>
  <c r="H22" i="91"/>
  <c r="BA16" i="116"/>
  <c r="BA16" i="140"/>
  <c r="BA28" i="140" s="1"/>
  <c r="H22" i="139"/>
  <c r="BA16" i="52"/>
  <c r="BA26" i="52" s="1"/>
  <c r="H22" i="51"/>
  <c r="BA16" i="76"/>
  <c r="BA26" i="76" s="1"/>
  <c r="H22" i="75"/>
  <c r="BA16" i="30"/>
  <c r="H22" i="29"/>
  <c r="BA16" i="84"/>
  <c r="BA26" i="84" s="1"/>
  <c r="H22" i="83"/>
  <c r="BA16" i="100"/>
  <c r="BA26" i="100" s="1"/>
  <c r="BA16" i="44"/>
  <c r="BA26" i="44" s="1"/>
  <c r="H22" i="99"/>
  <c r="H22" i="43"/>
  <c r="H22" i="67"/>
  <c r="N11" i="9"/>
  <c r="BA16" i="60"/>
  <c r="BA26" i="60" s="1"/>
  <c r="BA16" i="68"/>
  <c r="BA26" i="68" s="1"/>
  <c r="H22" i="59"/>
  <c r="BA16" i="15"/>
  <c r="H22" i="14"/>
  <c r="AV26" i="140"/>
  <c r="AV18" i="140"/>
  <c r="AV26" i="189"/>
  <c r="AV22" i="189"/>
  <c r="AV22" i="229"/>
  <c r="AV26" i="229"/>
  <c r="G303" i="4" l="1"/>
  <c r="AV64" i="13"/>
  <c r="D31" i="11"/>
  <c r="BK64" i="13"/>
  <c r="G504" i="4"/>
  <c r="D253" i="11"/>
  <c r="BA50" i="13"/>
  <c r="D89" i="11"/>
  <c r="G354" i="4"/>
  <c r="D142" i="11"/>
  <c r="D149" i="11" s="1"/>
  <c r="G407" i="4"/>
  <c r="D179" i="10"/>
  <c r="G169" i="4"/>
  <c r="AG67" i="13"/>
  <c r="AL64" i="13"/>
  <c r="D117" i="10"/>
  <c r="G114" i="4"/>
  <c r="BA22" i="221"/>
  <c r="BA26" i="221"/>
  <c r="BA26" i="149"/>
  <c r="BA22" i="149"/>
  <c r="BA22" i="205"/>
  <c r="BA26" i="205"/>
  <c r="BA26" i="253"/>
  <c r="BA22" i="253"/>
  <c r="BA26" i="157"/>
  <c r="BA22" i="157"/>
  <c r="BA26" i="229"/>
  <c r="BA22" i="229"/>
  <c r="BA26" i="237"/>
  <c r="BA22" i="237"/>
  <c r="BA22" i="116"/>
  <c r="BA26" i="116"/>
  <c r="BA22" i="15"/>
  <c r="BA32" i="15"/>
  <c r="BA26" i="15"/>
  <c r="BA26" i="245"/>
  <c r="BA22" i="245"/>
  <c r="BA26" i="132"/>
  <c r="BA22" i="132"/>
  <c r="BA26" i="173"/>
  <c r="BA22" i="173"/>
  <c r="BA22" i="261"/>
  <c r="BA26" i="261"/>
  <c r="BA22" i="300"/>
  <c r="BA26" i="300"/>
  <c r="BA22" i="124"/>
  <c r="BA26" i="124"/>
  <c r="BA22" i="30"/>
  <c r="BA26" i="30"/>
  <c r="BA26" i="181"/>
  <c r="BA22" i="181"/>
  <c r="BA22" i="197"/>
  <c r="BA26" i="197"/>
  <c r="BA26" i="269"/>
  <c r="BA22" i="269"/>
  <c r="BF16" i="318"/>
  <c r="BF21" i="318" s="1"/>
  <c r="H23" i="317"/>
  <c r="BF16" i="323"/>
  <c r="BF21" i="323" s="1"/>
  <c r="H23" i="322"/>
  <c r="BF16" i="300"/>
  <c r="H23" i="312"/>
  <c r="H23" i="268"/>
  <c r="H23" i="299"/>
  <c r="H23" i="252"/>
  <c r="BF16" i="253"/>
  <c r="BF16" i="313"/>
  <c r="BF21" i="313" s="1"/>
  <c r="BF16" i="277"/>
  <c r="H23" i="260"/>
  <c r="H23" i="276"/>
  <c r="BF16" i="261"/>
  <c r="H23" i="236"/>
  <c r="BF16" i="237"/>
  <c r="BF16" i="245"/>
  <c r="H23" i="220"/>
  <c r="BF16" i="269"/>
  <c r="H23" i="244"/>
  <c r="H23" i="228"/>
  <c r="BF16" i="229"/>
  <c r="BF16" i="197"/>
  <c r="H23" i="204"/>
  <c r="BF16" i="221"/>
  <c r="BF16" i="205"/>
  <c r="H23" i="188"/>
  <c r="H23" i="212"/>
  <c r="BF16" i="189"/>
  <c r="BF16" i="173"/>
  <c r="H23" i="156"/>
  <c r="H23" i="196"/>
  <c r="BF16" i="213"/>
  <c r="H23" i="131"/>
  <c r="BF16" i="132"/>
  <c r="BF16" i="157"/>
  <c r="H23" i="139"/>
  <c r="H23" i="148"/>
  <c r="BF16" i="140"/>
  <c r="BF28" i="140" s="1"/>
  <c r="BF16" i="181"/>
  <c r="H23" i="172"/>
  <c r="H23" i="164"/>
  <c r="BF16" i="124"/>
  <c r="H23" i="107"/>
  <c r="BF16" i="149"/>
  <c r="H23" i="115"/>
  <c r="BF16" i="108"/>
  <c r="BF26" i="108" s="1"/>
  <c r="H23" i="91"/>
  <c r="H23" i="123"/>
  <c r="H23" i="180"/>
  <c r="BF16" i="116"/>
  <c r="H23" i="99"/>
  <c r="BF16" i="100"/>
  <c r="BF26" i="100" s="1"/>
  <c r="BF16" i="92"/>
  <c r="BF26" i="92" s="1"/>
  <c r="BF16" i="76"/>
  <c r="BF26" i="76" s="1"/>
  <c r="H23" i="29"/>
  <c r="H23" i="83"/>
  <c r="H23" i="59"/>
  <c r="H23" i="43"/>
  <c r="BF16" i="30"/>
  <c r="BF16" i="84"/>
  <c r="BF26" i="84" s="1"/>
  <c r="BF16" i="60"/>
  <c r="BF26" i="60" s="1"/>
  <c r="BF16" i="165"/>
  <c r="H23" i="67"/>
  <c r="H23" i="14"/>
  <c r="BF16" i="68"/>
  <c r="BF26" i="68" s="1"/>
  <c r="H23" i="51"/>
  <c r="BF16" i="44"/>
  <c r="BF26" i="44" s="1"/>
  <c r="BF16" i="52"/>
  <c r="BF26" i="52" s="1"/>
  <c r="BF16" i="15"/>
  <c r="H23" i="75"/>
  <c r="N12" i="9"/>
  <c r="BA26" i="189"/>
  <c r="BA22" i="189"/>
  <c r="BA26" i="140"/>
  <c r="BA18" i="140"/>
  <c r="BA22" i="165"/>
  <c r="BA26" i="165"/>
  <c r="BA26" i="213"/>
  <c r="BA22" i="213"/>
  <c r="BA26" i="277"/>
  <c r="BA22" i="277"/>
  <c r="D105" i="11" l="1"/>
  <c r="BA64" i="13"/>
  <c r="G370" i="4"/>
  <c r="BK67" i="13"/>
  <c r="D265" i="11"/>
  <c r="G516" i="4"/>
  <c r="AV67" i="13"/>
  <c r="G315" i="4"/>
  <c r="D43" i="11"/>
  <c r="D191" i="10"/>
  <c r="G181" i="4"/>
  <c r="AG70" i="13"/>
  <c r="AL67" i="13"/>
  <c r="G117" i="4"/>
  <c r="D120" i="10"/>
  <c r="BF26" i="213"/>
  <c r="BF22" i="213"/>
  <c r="BF26" i="221"/>
  <c r="BF22" i="221"/>
  <c r="BF22" i="245"/>
  <c r="BF26" i="245"/>
  <c r="BF26" i="253"/>
  <c r="BF22" i="253"/>
  <c r="BF26" i="205"/>
  <c r="BF22" i="205"/>
  <c r="H24" i="312"/>
  <c r="H24" i="299"/>
  <c r="H24" i="322"/>
  <c r="BK16" i="318"/>
  <c r="BK21" i="318" s="1"/>
  <c r="BK16" i="269"/>
  <c r="H24" i="317"/>
  <c r="BK16" i="313"/>
  <c r="BK21" i="313" s="1"/>
  <c r="BK16" i="323"/>
  <c r="BK21" i="323" s="1"/>
  <c r="BK16" i="300"/>
  <c r="H24" i="268"/>
  <c r="BK16" i="253"/>
  <c r="BK16" i="277"/>
  <c r="H24" i="260"/>
  <c r="BK16" i="261"/>
  <c r="H24" i="252"/>
  <c r="BK16" i="237"/>
  <c r="H24" i="220"/>
  <c r="H24" i="276"/>
  <c r="BK16" i="245"/>
  <c r="BK16" i="221"/>
  <c r="BK16" i="229"/>
  <c r="H24" i="236"/>
  <c r="H24" i="204"/>
  <c r="BK16" i="205"/>
  <c r="H24" i="212"/>
  <c r="H24" i="244"/>
  <c r="H24" i="228"/>
  <c r="BK16" i="189"/>
  <c r="H24" i="196"/>
  <c r="BK16" i="213"/>
  <c r="BK16" i="157"/>
  <c r="BK16" i="197"/>
  <c r="H24" i="180"/>
  <c r="H24" i="164"/>
  <c r="H24" i="188"/>
  <c r="BK16" i="181"/>
  <c r="H24" i="156"/>
  <c r="H24" i="139"/>
  <c r="BK16" i="132"/>
  <c r="H24" i="115"/>
  <c r="H24" i="148"/>
  <c r="H24" i="172"/>
  <c r="BK16" i="140"/>
  <c r="BK28" i="140" s="1"/>
  <c r="H24" i="123"/>
  <c r="BK16" i="173"/>
  <c r="H24" i="131"/>
  <c r="BK16" i="149"/>
  <c r="BK16" i="124"/>
  <c r="BK16" i="108"/>
  <c r="BK26" i="108" s="1"/>
  <c r="BK16" i="92"/>
  <c r="BK26" i="92" s="1"/>
  <c r="BK16" i="116"/>
  <c r="H24" i="99"/>
  <c r="BK16" i="100"/>
  <c r="BK26" i="100" s="1"/>
  <c r="BK16" i="165"/>
  <c r="H24" i="107"/>
  <c r="H24" i="83"/>
  <c r="BK16" i="30"/>
  <c r="BK16" i="84"/>
  <c r="BK26" i="84" s="1"/>
  <c r="BK16" i="60"/>
  <c r="BK26" i="60" s="1"/>
  <c r="H24" i="91"/>
  <c r="H24" i="67"/>
  <c r="BK16" i="44"/>
  <c r="BK26" i="44" s="1"/>
  <c r="BK16" i="68"/>
  <c r="BK26" i="68" s="1"/>
  <c r="H24" i="51"/>
  <c r="H24" i="75"/>
  <c r="BK16" i="76"/>
  <c r="BK26" i="76" s="1"/>
  <c r="H24" i="59"/>
  <c r="H24" i="14"/>
  <c r="H24" i="29"/>
  <c r="H24" i="43"/>
  <c r="N13" i="9"/>
  <c r="BK16" i="52"/>
  <c r="BK26" i="52" s="1"/>
  <c r="BK16" i="15"/>
  <c r="BF26" i="181"/>
  <c r="BF22" i="181"/>
  <c r="BF22" i="237"/>
  <c r="BF26" i="237"/>
  <c r="BF22" i="165"/>
  <c r="BF26" i="165"/>
  <c r="BF26" i="15"/>
  <c r="BF22" i="15"/>
  <c r="BF32" i="15"/>
  <c r="BF26" i="173"/>
  <c r="BF22" i="173"/>
  <c r="BF22" i="229"/>
  <c r="BF26" i="229"/>
  <c r="BF22" i="261"/>
  <c r="BF26" i="261"/>
  <c r="BF22" i="149"/>
  <c r="BF26" i="149"/>
  <c r="BF22" i="189"/>
  <c r="BF26" i="189"/>
  <c r="BF22" i="157"/>
  <c r="BF26" i="157"/>
  <c r="BF22" i="300"/>
  <c r="BF26" i="300"/>
  <c r="BF26" i="140"/>
  <c r="BF18" i="140"/>
  <c r="BF22" i="197"/>
  <c r="BF26" i="197"/>
  <c r="BF26" i="30"/>
  <c r="BF22" i="30"/>
  <c r="BF26" i="116"/>
  <c r="BF22" i="116"/>
  <c r="BF22" i="124"/>
  <c r="BF26" i="124"/>
  <c r="BF26" i="132"/>
  <c r="BF22" i="132"/>
  <c r="BF26" i="269"/>
  <c r="BF22" i="269"/>
  <c r="BF22" i="277"/>
  <c r="BF26" i="277"/>
  <c r="AV70" i="13" l="1"/>
  <c r="D46" i="11"/>
  <c r="G318" i="4"/>
  <c r="G519" i="4"/>
  <c r="BK70" i="13"/>
  <c r="D268" i="11"/>
  <c r="G382" i="4"/>
  <c r="BA67" i="13"/>
  <c r="D117" i="11"/>
  <c r="G184" i="4"/>
  <c r="D194" i="10"/>
  <c r="AL70" i="13"/>
  <c r="U20" i="12"/>
  <c r="D123" i="10"/>
  <c r="G120" i="4"/>
  <c r="BK22" i="165"/>
  <c r="BK26" i="165"/>
  <c r="BK26" i="213"/>
  <c r="BK22" i="213"/>
  <c r="BK22" i="261"/>
  <c r="BK26" i="261"/>
  <c r="BK22" i="173"/>
  <c r="BK26" i="173"/>
  <c r="BK22" i="229"/>
  <c r="BK26" i="229"/>
  <c r="BK26" i="269"/>
  <c r="BK22" i="269"/>
  <c r="BK26" i="181"/>
  <c r="BK22" i="181"/>
  <c r="BK22" i="189"/>
  <c r="BK26" i="189"/>
  <c r="BK26" i="221"/>
  <c r="BK22" i="221"/>
  <c r="BK26" i="277"/>
  <c r="BK22" i="277"/>
  <c r="BK26" i="116"/>
  <c r="BK22" i="116"/>
  <c r="BK26" i="140"/>
  <c r="BK18" i="140"/>
  <c r="BK22" i="245"/>
  <c r="BK26" i="245"/>
  <c r="BK22" i="253"/>
  <c r="BK26" i="253"/>
  <c r="BK26" i="15"/>
  <c r="BK32" i="15"/>
  <c r="BK22" i="15"/>
  <c r="BK22" i="30"/>
  <c r="BK26" i="30"/>
  <c r="BK26" i="300"/>
  <c r="BK22" i="300"/>
  <c r="BK22" i="124"/>
  <c r="BK26" i="124"/>
  <c r="BK22" i="197"/>
  <c r="BK26" i="197"/>
  <c r="BK26" i="205"/>
  <c r="BK22" i="205"/>
  <c r="BK22" i="237"/>
  <c r="BK26" i="237"/>
  <c r="H25" i="322"/>
  <c r="BP16" i="313"/>
  <c r="BP21" i="313" s="1"/>
  <c r="BP16" i="323"/>
  <c r="BP21" i="323" s="1"/>
  <c r="H25" i="312"/>
  <c r="H25" i="299"/>
  <c r="BP16" i="318"/>
  <c r="BP21" i="318" s="1"/>
  <c r="H25" i="317"/>
  <c r="BP16" i="300"/>
  <c r="H25" i="260"/>
  <c r="BP16" i="277"/>
  <c r="H25" i="276"/>
  <c r="BP16" i="269"/>
  <c r="H25" i="252"/>
  <c r="H25" i="268"/>
  <c r="BP16" i="245"/>
  <c r="H25" i="244"/>
  <c r="H25" i="228"/>
  <c r="H25" i="236"/>
  <c r="BP16" i="229"/>
  <c r="H25" i="220"/>
  <c r="H25" i="188"/>
  <c r="H25" i="212"/>
  <c r="BP16" i="205"/>
  <c r="BP16" i="221"/>
  <c r="H25" i="196"/>
  <c r="BP16" i="213"/>
  <c r="BP16" i="261"/>
  <c r="H25" i="204"/>
  <c r="BP16" i="197"/>
  <c r="H25" i="180"/>
  <c r="H25" i="164"/>
  <c r="H25" i="172"/>
  <c r="BP16" i="165"/>
  <c r="BP16" i="189"/>
  <c r="BP16" i="173"/>
  <c r="BP16" i="157"/>
  <c r="BP16" i="140"/>
  <c r="BP28" i="140" s="1"/>
  <c r="H25" i="123"/>
  <c r="BP16" i="181"/>
  <c r="BP16" i="149"/>
  <c r="BP16" i="237"/>
  <c r="H25" i="156"/>
  <c r="H25" i="139"/>
  <c r="H25" i="115"/>
  <c r="BP16" i="253"/>
  <c r="H25" i="148"/>
  <c r="BP16" i="132"/>
  <c r="BP16" i="116"/>
  <c r="H25" i="99"/>
  <c r="H25" i="131"/>
  <c r="H25" i="107"/>
  <c r="BP16" i="100"/>
  <c r="BP26" i="100" s="1"/>
  <c r="H25" i="91"/>
  <c r="BP16" i="76"/>
  <c r="BP26" i="76" s="1"/>
  <c r="BP16" i="84"/>
  <c r="BP26" i="84" s="1"/>
  <c r="H25" i="67"/>
  <c r="BP16" i="60"/>
  <c r="BP26" i="60" s="1"/>
  <c r="BP16" i="44"/>
  <c r="BP26" i="44" s="1"/>
  <c r="BP16" i="124"/>
  <c r="BP16" i="108"/>
  <c r="BP26" i="108" s="1"/>
  <c r="H25" i="51"/>
  <c r="H25" i="75"/>
  <c r="H25" i="29"/>
  <c r="BP16" i="15"/>
  <c r="BP16" i="92"/>
  <c r="BP26" i="92" s="1"/>
  <c r="H25" i="83"/>
  <c r="H25" i="59"/>
  <c r="BP16" i="52"/>
  <c r="BP26" i="52" s="1"/>
  <c r="H25" i="43"/>
  <c r="BP16" i="30"/>
  <c r="H25" i="14"/>
  <c r="BP16" i="68"/>
  <c r="BP26" i="68" s="1"/>
  <c r="N14" i="9"/>
  <c r="BK22" i="149"/>
  <c r="BK26" i="149"/>
  <c r="BK26" i="132"/>
  <c r="BK22" i="132"/>
  <c r="BK26" i="157"/>
  <c r="BK22" i="157"/>
  <c r="BA70" i="13" l="1"/>
  <c r="G385" i="4"/>
  <c r="D120" i="11"/>
  <c r="D271" i="11"/>
  <c r="G522" i="4"/>
  <c r="D49" i="11"/>
  <c r="G321" i="4"/>
  <c r="J29" i="12"/>
  <c r="V24" i="12"/>
  <c r="J25" i="12"/>
  <c r="D197" i="10"/>
  <c r="G187" i="4"/>
  <c r="H26" i="317"/>
  <c r="BU16" i="313"/>
  <c r="BU21" i="313" s="1"/>
  <c r="BU16" i="300"/>
  <c r="BU16" i="323"/>
  <c r="BU21" i="323" s="1"/>
  <c r="H26" i="322"/>
  <c r="BU16" i="318"/>
  <c r="BU21" i="318" s="1"/>
  <c r="H26" i="299"/>
  <c r="BU16" i="277"/>
  <c r="H26" i="276"/>
  <c r="BU16" i="261"/>
  <c r="H26" i="252"/>
  <c r="BU16" i="269"/>
  <c r="H26" i="268"/>
  <c r="H26" i="260"/>
  <c r="BU16" i="253"/>
  <c r="BU16" i="221"/>
  <c r="H26" i="312"/>
  <c r="H26" i="236"/>
  <c r="H26" i="220"/>
  <c r="BU16" i="237"/>
  <c r="BU16" i="205"/>
  <c r="H26" i="244"/>
  <c r="H26" i="228"/>
  <c r="H26" i="196"/>
  <c r="BU16" i="245"/>
  <c r="BU16" i="229"/>
  <c r="BU16" i="213"/>
  <c r="H26" i="204"/>
  <c r="BU16" i="197"/>
  <c r="H26" i="188"/>
  <c r="H26" i="172"/>
  <c r="BU16" i="165"/>
  <c r="BU16" i="189"/>
  <c r="H26" i="156"/>
  <c r="H26" i="180"/>
  <c r="H26" i="164"/>
  <c r="BU16" i="157"/>
  <c r="BU16" i="140"/>
  <c r="BU28" i="140" s="1"/>
  <c r="BU16" i="116"/>
  <c r="BU16" i="181"/>
  <c r="BU16" i="149"/>
  <c r="H26" i="131"/>
  <c r="BU16" i="124"/>
  <c r="BU16" i="132"/>
  <c r="H26" i="123"/>
  <c r="H26" i="212"/>
  <c r="H26" i="139"/>
  <c r="H26" i="107"/>
  <c r="BU16" i="100"/>
  <c r="BU26" i="100" s="1"/>
  <c r="H26" i="91"/>
  <c r="BU16" i="173"/>
  <c r="H26" i="148"/>
  <c r="H26" i="115"/>
  <c r="BU16" i="108"/>
  <c r="BU26" i="108" s="1"/>
  <c r="BU16" i="84"/>
  <c r="BU26" i="84" s="1"/>
  <c r="H26" i="99"/>
  <c r="H26" i="51"/>
  <c r="BU16" i="44"/>
  <c r="BU26" i="44" s="1"/>
  <c r="H26" i="75"/>
  <c r="BU16" i="68"/>
  <c r="BU26" i="68" s="1"/>
  <c r="H26" i="29"/>
  <c r="H26" i="83"/>
  <c r="BU16" i="92"/>
  <c r="BU26" i="92" s="1"/>
  <c r="BU16" i="52"/>
  <c r="BU26" i="52" s="1"/>
  <c r="BU16" i="76"/>
  <c r="BU26" i="76" s="1"/>
  <c r="N15" i="9"/>
  <c r="BU16" i="60"/>
  <c r="BU26" i="60" s="1"/>
  <c r="H26" i="59"/>
  <c r="H26" i="43"/>
  <c r="BU16" i="30"/>
  <c r="H26" i="67"/>
  <c r="BU16" i="15"/>
  <c r="H26" i="14"/>
  <c r="BP26" i="237"/>
  <c r="BP22" i="237"/>
  <c r="BP26" i="165"/>
  <c r="BP22" i="165"/>
  <c r="BP32" i="15"/>
  <c r="BP22" i="15"/>
  <c r="BP26" i="15"/>
  <c r="BP26" i="116"/>
  <c r="BP22" i="116"/>
  <c r="BP22" i="149"/>
  <c r="BP26" i="149"/>
  <c r="BP22" i="221"/>
  <c r="BP26" i="221"/>
  <c r="BP26" i="300"/>
  <c r="BP22" i="300"/>
  <c r="BP22" i="181"/>
  <c r="BP26" i="181"/>
  <c r="BP22" i="245"/>
  <c r="BP26" i="245"/>
  <c r="BP26" i="253"/>
  <c r="BP22" i="253"/>
  <c r="BP18" i="140"/>
  <c r="BP26" i="140"/>
  <c r="BP22" i="197"/>
  <c r="BP26" i="197"/>
  <c r="BP26" i="157"/>
  <c r="BP22" i="157"/>
  <c r="BP22" i="269"/>
  <c r="BP26" i="269"/>
  <c r="BP22" i="124"/>
  <c r="BP26" i="124"/>
  <c r="BP22" i="173"/>
  <c r="BP26" i="173"/>
  <c r="BP26" i="261"/>
  <c r="BP22" i="261"/>
  <c r="BP22" i="229"/>
  <c r="BP26" i="229"/>
  <c r="BP22" i="132"/>
  <c r="BP26" i="132"/>
  <c r="BP22" i="205"/>
  <c r="BP26" i="205"/>
  <c r="BP22" i="30"/>
  <c r="BP26" i="30"/>
  <c r="BP26" i="189"/>
  <c r="BP22" i="189"/>
  <c r="BP22" i="213"/>
  <c r="BP26" i="213"/>
  <c r="BP22" i="277"/>
  <c r="BP26" i="277"/>
  <c r="G388" i="4" l="1"/>
  <c r="D123" i="11"/>
  <c r="O35" i="12"/>
  <c r="Y35" i="12" s="1"/>
  <c r="Q29" i="12"/>
  <c r="J30" i="12" s="1"/>
  <c r="O39" i="12" s="1"/>
  <c r="Y39" i="12" s="1"/>
  <c r="BU26" i="15"/>
  <c r="BU22" i="15"/>
  <c r="BU32" i="15"/>
  <c r="BU22" i="181"/>
  <c r="BU26" i="181"/>
  <c r="BU26" i="165"/>
  <c r="BU22" i="165"/>
  <c r="BU22" i="221"/>
  <c r="BU26" i="221"/>
  <c r="BU22" i="277"/>
  <c r="BU26" i="277"/>
  <c r="BU26" i="116"/>
  <c r="BU22" i="116"/>
  <c r="BU22" i="253"/>
  <c r="BU26" i="253"/>
  <c r="BU22" i="157"/>
  <c r="BU26" i="157"/>
  <c r="BU22" i="197"/>
  <c r="BU26" i="197"/>
  <c r="BU22" i="205"/>
  <c r="BU26" i="205"/>
  <c r="BU22" i="132"/>
  <c r="BU26" i="132"/>
  <c r="BU22" i="237"/>
  <c r="BU26" i="237"/>
  <c r="BU22" i="269"/>
  <c r="BU26" i="269"/>
  <c r="BU22" i="30"/>
  <c r="BU26" i="30"/>
  <c r="BU22" i="173"/>
  <c r="BU26" i="173"/>
  <c r="BU26" i="124"/>
  <c r="BU22" i="124"/>
  <c r="BU26" i="213"/>
  <c r="BU22" i="213"/>
  <c r="BU26" i="300"/>
  <c r="BU22" i="300"/>
  <c r="BZ16" i="313"/>
  <c r="BZ21" i="313" s="1"/>
  <c r="BZ16" i="300"/>
  <c r="BZ16" i="323"/>
  <c r="BZ21" i="323" s="1"/>
  <c r="H27" i="317"/>
  <c r="BZ16" i="318"/>
  <c r="BZ21" i="318" s="1"/>
  <c r="H27" i="299"/>
  <c r="H27" i="322"/>
  <c r="BZ16" i="277"/>
  <c r="H27" i="268"/>
  <c r="H27" i="312"/>
  <c r="H27" i="252"/>
  <c r="BZ16" i="261"/>
  <c r="BZ16" i="269"/>
  <c r="BZ16" i="245"/>
  <c r="H27" i="260"/>
  <c r="H27" i="276"/>
  <c r="H27" i="236"/>
  <c r="BZ16" i="253"/>
  <c r="BZ16" i="229"/>
  <c r="H27" i="220"/>
  <c r="H27" i="244"/>
  <c r="BZ16" i="237"/>
  <c r="H27" i="228"/>
  <c r="BZ16" i="221"/>
  <c r="BZ16" i="189"/>
  <c r="H27" i="204"/>
  <c r="BZ16" i="213"/>
  <c r="BZ16" i="197"/>
  <c r="H27" i="188"/>
  <c r="H27" i="212"/>
  <c r="BZ16" i="165"/>
  <c r="H27" i="156"/>
  <c r="BZ16" i="181"/>
  <c r="BZ16" i="205"/>
  <c r="BZ16" i="157"/>
  <c r="H27" i="196"/>
  <c r="H27" i="180"/>
  <c r="H27" i="131"/>
  <c r="H27" i="164"/>
  <c r="BZ16" i="149"/>
  <c r="H27" i="139"/>
  <c r="H27" i="148"/>
  <c r="BZ16" i="173"/>
  <c r="H27" i="172"/>
  <c r="BZ16" i="140"/>
  <c r="BZ28" i="140" s="1"/>
  <c r="BZ16" i="116"/>
  <c r="H27" i="107"/>
  <c r="H27" i="91"/>
  <c r="BZ16" i="100"/>
  <c r="BZ26" i="100" s="1"/>
  <c r="H27" i="115"/>
  <c r="BZ16" i="132"/>
  <c r="H27" i="123"/>
  <c r="BZ16" i="108"/>
  <c r="BZ26" i="108" s="1"/>
  <c r="H27" i="99"/>
  <c r="BZ16" i="124"/>
  <c r="BZ16" i="84"/>
  <c r="BZ26" i="84" s="1"/>
  <c r="H27" i="29"/>
  <c r="H27" i="83"/>
  <c r="BZ16" i="68"/>
  <c r="BZ26" i="68" s="1"/>
  <c r="H27" i="59"/>
  <c r="H27" i="43"/>
  <c r="BZ16" i="92"/>
  <c r="BZ26" i="92" s="1"/>
  <c r="BZ16" i="76"/>
  <c r="BZ26" i="76" s="1"/>
  <c r="H27" i="67"/>
  <c r="H27" i="14"/>
  <c r="BZ16" i="60"/>
  <c r="BZ26" i="60" s="1"/>
  <c r="BZ16" i="30"/>
  <c r="H27" i="75"/>
  <c r="BZ16" i="44"/>
  <c r="BZ26" i="44" s="1"/>
  <c r="BZ16" i="15"/>
  <c r="BZ16" i="52"/>
  <c r="BZ26" i="52" s="1"/>
  <c r="H27" i="51"/>
  <c r="N16" i="9"/>
  <c r="BU26" i="229"/>
  <c r="BU22" i="229"/>
  <c r="BU26" i="261"/>
  <c r="BU22" i="261"/>
  <c r="BU18" i="140"/>
  <c r="BU26" i="140"/>
  <c r="BU22" i="149"/>
  <c r="BU26" i="149"/>
  <c r="BU26" i="189"/>
  <c r="BU22" i="189"/>
  <c r="BU22" i="245"/>
  <c r="BU26" i="245"/>
  <c r="Y41" i="12" l="1"/>
  <c r="BZ26" i="124"/>
  <c r="BZ22" i="124"/>
  <c r="BZ22" i="165"/>
  <c r="BZ26" i="165"/>
  <c r="BZ22" i="15"/>
  <c r="BZ26" i="15"/>
  <c r="BZ32" i="15"/>
  <c r="BZ26" i="116"/>
  <c r="BZ22" i="116"/>
  <c r="BZ22" i="237"/>
  <c r="BZ26" i="237"/>
  <c r="BZ26" i="245"/>
  <c r="BZ22" i="245"/>
  <c r="BZ22" i="269"/>
  <c r="BZ26" i="269"/>
  <c r="BZ22" i="197"/>
  <c r="BZ26" i="197"/>
  <c r="BZ26" i="261"/>
  <c r="BZ22" i="261"/>
  <c r="BZ18" i="140"/>
  <c r="BZ26" i="140"/>
  <c r="BZ26" i="30"/>
  <c r="BZ22" i="30"/>
  <c r="BZ22" i="132"/>
  <c r="BZ26" i="132"/>
  <c r="BZ22" i="173"/>
  <c r="BZ26" i="173"/>
  <c r="BZ26" i="157"/>
  <c r="BZ22" i="157"/>
  <c r="BZ26" i="213"/>
  <c r="BZ22" i="213"/>
  <c r="BZ26" i="229"/>
  <c r="BZ22" i="229"/>
  <c r="BZ22" i="205"/>
  <c r="BZ26" i="205"/>
  <c r="BZ22" i="253"/>
  <c r="BZ26" i="253"/>
  <c r="BZ22" i="300"/>
  <c r="BZ26" i="300"/>
  <c r="CE16" i="323"/>
  <c r="CE21" i="323" s="1"/>
  <c r="CO21" i="323" s="1"/>
  <c r="CT21" i="323" s="1"/>
  <c r="H28" i="312"/>
  <c r="H28" i="299"/>
  <c r="H28" i="322"/>
  <c r="CE16" i="318"/>
  <c r="CE21" i="318" s="1"/>
  <c r="CO21" i="318" s="1"/>
  <c r="CT21" i="318" s="1"/>
  <c r="CE16" i="313"/>
  <c r="CE21" i="313" s="1"/>
  <c r="CO21" i="313" s="1"/>
  <c r="CT21" i="313" s="1"/>
  <c r="CE16" i="300"/>
  <c r="H28" i="317"/>
  <c r="CE16" i="261"/>
  <c r="CE16" i="269"/>
  <c r="H28" i="268"/>
  <c r="H28" i="260"/>
  <c r="CE16" i="253"/>
  <c r="H28" i="252"/>
  <c r="CE16" i="277"/>
  <c r="H28" i="220"/>
  <c r="CE16" i="229"/>
  <c r="H28" i="276"/>
  <c r="CE16" i="237"/>
  <c r="CE16" i="245"/>
  <c r="H28" i="236"/>
  <c r="CE16" i="221"/>
  <c r="H28" i="204"/>
  <c r="CE16" i="189"/>
  <c r="CE16" i="213"/>
  <c r="H28" i="212"/>
  <c r="CE16" i="197"/>
  <c r="H28" i="196"/>
  <c r="H28" i="244"/>
  <c r="H28" i="228"/>
  <c r="CE16" i="205"/>
  <c r="CE16" i="165"/>
  <c r="H28" i="188"/>
  <c r="CE16" i="181"/>
  <c r="H28" i="180"/>
  <c r="H28" i="164"/>
  <c r="CE16" i="173"/>
  <c r="CE16" i="149"/>
  <c r="H28" i="139"/>
  <c r="H28" i="115"/>
  <c r="H28" i="148"/>
  <c r="CE16" i="124"/>
  <c r="H28" i="156"/>
  <c r="H28" i="123"/>
  <c r="H28" i="172"/>
  <c r="CE16" i="140"/>
  <c r="CE28" i="140" s="1"/>
  <c r="H28" i="131"/>
  <c r="CE16" i="116"/>
  <c r="CE16" i="157"/>
  <c r="CE16" i="100"/>
  <c r="CE26" i="100" s="1"/>
  <c r="CO26" i="100" s="1"/>
  <c r="CT26" i="100" s="1"/>
  <c r="H28" i="99"/>
  <c r="CE16" i="132"/>
  <c r="CE16" i="108"/>
  <c r="CE26" i="108" s="1"/>
  <c r="CO26" i="108" s="1"/>
  <c r="CT26" i="108" s="1"/>
  <c r="CE16" i="92"/>
  <c r="CE26" i="92" s="1"/>
  <c r="CO26" i="92" s="1"/>
  <c r="CT26" i="92" s="1"/>
  <c r="H28" i="107"/>
  <c r="H28" i="83"/>
  <c r="CE16" i="68"/>
  <c r="CE26" i="68" s="1"/>
  <c r="CO26" i="68" s="1"/>
  <c r="CT26" i="68" s="1"/>
  <c r="CE16" i="15"/>
  <c r="H28" i="67"/>
  <c r="CE16" i="52"/>
  <c r="CE26" i="52" s="1"/>
  <c r="CO26" i="52" s="1"/>
  <c r="CT26" i="52" s="1"/>
  <c r="CE16" i="76"/>
  <c r="CE26" i="76" s="1"/>
  <c r="CO26" i="76" s="1"/>
  <c r="CT26" i="76" s="1"/>
  <c r="H28" i="51"/>
  <c r="CE16" i="30"/>
  <c r="H28" i="91"/>
  <c r="CE16" i="84"/>
  <c r="CE26" i="84" s="1"/>
  <c r="CO26" i="84" s="1"/>
  <c r="CT26" i="84" s="1"/>
  <c r="H28" i="75"/>
  <c r="CE16" i="60"/>
  <c r="CE26" i="60" s="1"/>
  <c r="CO26" i="60" s="1"/>
  <c r="CT26" i="60" s="1"/>
  <c r="CE16" i="44"/>
  <c r="CE26" i="44" s="1"/>
  <c r="CO26" i="44" s="1"/>
  <c r="CT26" i="44" s="1"/>
  <c r="H28" i="29"/>
  <c r="H28" i="59"/>
  <c r="H28" i="43"/>
  <c r="H28" i="14"/>
  <c r="BZ26" i="181"/>
  <c r="BZ22" i="181"/>
  <c r="BZ22" i="189"/>
  <c r="BZ26" i="189"/>
  <c r="BZ26" i="149"/>
  <c r="BZ22" i="149"/>
  <c r="BZ26" i="221"/>
  <c r="BZ22" i="221"/>
  <c r="BZ26" i="277"/>
  <c r="BZ22" i="277"/>
  <c r="AG92" i="13" l="1"/>
  <c r="D125" i="10"/>
  <c r="G122" i="4"/>
  <c r="AL72" i="13"/>
  <c r="CE32" i="15"/>
  <c r="CO32" i="15" s="1"/>
  <c r="CT32" i="15" s="1"/>
  <c r="CE26" i="15"/>
  <c r="CO26" i="15" s="1"/>
  <c r="CT26" i="15" s="1"/>
  <c r="CE22" i="15"/>
  <c r="CO22" i="15" s="1"/>
  <c r="CT22" i="15" s="1"/>
  <c r="CE26" i="124"/>
  <c r="CO26" i="124" s="1"/>
  <c r="CT26" i="124" s="1"/>
  <c r="CE22" i="124"/>
  <c r="CO22" i="124" s="1"/>
  <c r="CT22" i="124" s="1"/>
  <c r="CE22" i="181"/>
  <c r="CO22" i="181" s="1"/>
  <c r="CT22" i="181" s="1"/>
  <c r="CE26" i="181"/>
  <c r="CO26" i="181" s="1"/>
  <c r="CT26" i="181" s="1"/>
  <c r="CE22" i="269"/>
  <c r="CO22" i="269" s="1"/>
  <c r="CT22" i="269" s="1"/>
  <c r="CE26" i="269"/>
  <c r="CO26" i="269" s="1"/>
  <c r="CT26" i="269" s="1"/>
  <c r="CE22" i="157"/>
  <c r="CO22" i="157" s="1"/>
  <c r="CT22" i="157" s="1"/>
  <c r="CE26" i="157"/>
  <c r="CO26" i="157" s="1"/>
  <c r="CT26" i="157" s="1"/>
  <c r="CE26" i="213"/>
  <c r="CO26" i="213" s="1"/>
  <c r="CT26" i="213" s="1"/>
  <c r="CE22" i="213"/>
  <c r="CO22" i="213" s="1"/>
  <c r="CT22" i="213" s="1"/>
  <c r="CE22" i="229"/>
  <c r="CO22" i="229" s="1"/>
  <c r="CT22" i="229" s="1"/>
  <c r="CE26" i="229"/>
  <c r="CO26" i="229" s="1"/>
  <c r="CT26" i="229" s="1"/>
  <c r="CE22" i="261"/>
  <c r="CO22" i="261" s="1"/>
  <c r="CT22" i="261" s="1"/>
  <c r="CE26" i="261"/>
  <c r="CO26" i="261" s="1"/>
  <c r="CT26" i="261" s="1"/>
  <c r="CE26" i="197"/>
  <c r="CO26" i="197" s="1"/>
  <c r="CT26" i="197" s="1"/>
  <c r="CE22" i="197"/>
  <c r="CO22" i="197" s="1"/>
  <c r="CT22" i="197" s="1"/>
  <c r="CE26" i="116"/>
  <c r="CO26" i="116" s="1"/>
  <c r="CT26" i="116" s="1"/>
  <c r="CE22" i="116"/>
  <c r="CO22" i="116" s="1"/>
  <c r="CT22" i="116" s="1"/>
  <c r="CE26" i="165"/>
  <c r="CO26" i="165" s="1"/>
  <c r="CT26" i="165" s="1"/>
  <c r="CE22" i="165"/>
  <c r="CO22" i="165" s="1"/>
  <c r="CT22" i="165" s="1"/>
  <c r="CE22" i="189"/>
  <c r="CO22" i="189" s="1"/>
  <c r="CT22" i="189" s="1"/>
  <c r="CE26" i="189"/>
  <c r="CO26" i="189" s="1"/>
  <c r="CT26" i="189" s="1"/>
  <c r="CE22" i="237"/>
  <c r="CO22" i="237" s="1"/>
  <c r="CT22" i="237" s="1"/>
  <c r="CE26" i="237"/>
  <c r="CO26" i="237" s="1"/>
  <c r="CT26" i="237" s="1"/>
  <c r="CE26" i="30"/>
  <c r="CO26" i="30" s="1"/>
  <c r="CT26" i="30" s="1"/>
  <c r="CE22" i="30"/>
  <c r="CO22" i="30" s="1"/>
  <c r="CT22" i="30" s="1"/>
  <c r="CE22" i="205"/>
  <c r="CO22" i="205" s="1"/>
  <c r="CT22" i="205" s="1"/>
  <c r="CE26" i="205"/>
  <c r="CO26" i="205" s="1"/>
  <c r="CT26" i="205" s="1"/>
  <c r="CE26" i="277"/>
  <c r="CO26" i="277" s="1"/>
  <c r="CT26" i="277" s="1"/>
  <c r="CE22" i="277"/>
  <c r="CO22" i="277" s="1"/>
  <c r="CT22" i="277" s="1"/>
  <c r="CE22" i="300"/>
  <c r="CO22" i="300" s="1"/>
  <c r="CT22" i="300" s="1"/>
  <c r="CE26" i="300"/>
  <c r="CO26" i="300" s="1"/>
  <c r="CT26" i="300" s="1"/>
  <c r="CO28" i="140"/>
  <c r="CT28" i="140" s="1"/>
  <c r="CE18" i="140"/>
  <c r="CO18" i="140" s="1"/>
  <c r="CT18" i="140" s="1"/>
  <c r="CE26" i="140"/>
  <c r="CO26" i="140" s="1"/>
  <c r="CT26" i="140" s="1"/>
  <c r="CE26" i="149"/>
  <c r="CO26" i="149" s="1"/>
  <c r="CT26" i="149" s="1"/>
  <c r="CE22" i="149"/>
  <c r="CO22" i="149" s="1"/>
  <c r="CT22" i="149" s="1"/>
  <c r="CE22" i="221"/>
  <c r="CO22" i="221" s="1"/>
  <c r="CT22" i="221" s="1"/>
  <c r="CE26" i="221"/>
  <c r="CO26" i="221" s="1"/>
  <c r="CT26" i="221" s="1"/>
  <c r="CE26" i="173"/>
  <c r="CO26" i="173" s="1"/>
  <c r="CT26" i="173" s="1"/>
  <c r="CE22" i="173"/>
  <c r="CO22" i="173" s="1"/>
  <c r="CT22" i="173" s="1"/>
  <c r="CE22" i="253"/>
  <c r="CO22" i="253" s="1"/>
  <c r="CT22" i="253" s="1"/>
  <c r="CE26" i="253"/>
  <c r="CO26" i="253" s="1"/>
  <c r="CT26" i="253" s="1"/>
  <c r="CE22" i="132"/>
  <c r="CO22" i="132" s="1"/>
  <c r="CT22" i="132" s="1"/>
  <c r="CE26" i="132"/>
  <c r="CO26" i="132" s="1"/>
  <c r="CT26" i="132" s="1"/>
  <c r="CE26" i="245"/>
  <c r="CO26" i="245" s="1"/>
  <c r="CT26" i="245" s="1"/>
  <c r="CE22" i="245"/>
  <c r="CO22" i="245" s="1"/>
  <c r="CT22" i="245" s="1"/>
  <c r="G189" i="4" l="1"/>
  <c r="D199" i="10"/>
  <c r="G139" i="4"/>
  <c r="D142" i="10"/>
  <c r="D149" i="10" s="1"/>
  <c r="AL92" i="13"/>
  <c r="D216" i="10" l="1"/>
  <c r="D223" i="10" s="1"/>
  <c r="G206"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Wildan Haryono</author>
  </authors>
  <commentList>
    <comment ref="AA39" authorId="0" shapeId="0" xr:uid="{00000000-0006-0000-1900-000001000000}">
      <text>
        <r>
          <rPr>
            <sz val="10"/>
            <color theme="1"/>
            <rFont val="Arial"/>
            <family val="2"/>
          </rPr>
          <t>Diisi Manual Oleh Fiskus</t>
        </r>
      </text>
    </comment>
    <comment ref="AK39" authorId="0" shapeId="0" xr:uid="{00000000-0006-0000-1900-000002000000}">
      <text>
        <r>
          <rPr>
            <sz val="10"/>
            <color theme="1"/>
            <rFont val="Arial"/>
            <family val="2"/>
          </rPr>
          <t>Diisi Manual Oleh Fiskus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Wildan Haryono</author>
  </authors>
  <commentList>
    <comment ref="AA39" authorId="0" shapeId="0" xr:uid="{00000000-0006-0000-2700-000001000000}">
      <text>
        <r>
          <rPr>
            <sz val="10"/>
            <color theme="1"/>
            <rFont val="Arial"/>
            <family val="2"/>
          </rPr>
          <t>Diisi Manual Oleh Fiskus</t>
        </r>
      </text>
    </comment>
    <comment ref="AK39" authorId="0" shapeId="0" xr:uid="{00000000-0006-0000-2700-000002000000}">
      <text>
        <r>
          <rPr>
            <sz val="10"/>
            <color theme="1"/>
            <rFont val="Arial"/>
            <family val="2"/>
          </rPr>
          <t>Diisi Manual Oleh Fiskus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Wildan Haryono</author>
  </authors>
  <commentList>
    <comment ref="AA39" authorId="0" shapeId="0" xr:uid="{00000000-0006-0000-3700-000001000000}">
      <text>
        <r>
          <rPr>
            <sz val="10"/>
            <color theme="1"/>
            <rFont val="Arial"/>
            <family val="2"/>
          </rPr>
          <t>Diisi Manual Oleh Fiskus</t>
        </r>
      </text>
    </comment>
    <comment ref="AK39" authorId="0" shapeId="0" xr:uid="{00000000-0006-0000-3700-000002000000}">
      <text>
        <r>
          <rPr>
            <sz val="10"/>
            <color theme="1"/>
            <rFont val="Arial"/>
            <family val="2"/>
          </rPr>
          <t>Diisi Manual Oleh Fiskus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Wildan Haryono</author>
  </authors>
  <commentList>
    <comment ref="AA39" authorId="0" shapeId="0" xr:uid="{00000000-0006-0000-3F00-000001000000}">
      <text>
        <r>
          <rPr>
            <sz val="10"/>
            <color theme="1"/>
            <rFont val="Arial"/>
            <family val="2"/>
          </rPr>
          <t>Diisi Manual Oleh Fiskus</t>
        </r>
      </text>
    </comment>
    <comment ref="AK39" authorId="0" shapeId="0" xr:uid="{00000000-0006-0000-3F00-000002000000}">
      <text>
        <r>
          <rPr>
            <sz val="10"/>
            <color theme="1"/>
            <rFont val="Arial"/>
            <family val="2"/>
          </rPr>
          <t>Diisi Manual Oleh Fiskus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Wildan Haryono</author>
  </authors>
  <commentList>
    <comment ref="AA39" authorId="0" shapeId="0" xr:uid="{00000000-0006-0000-4700-000001000000}">
      <text>
        <r>
          <rPr>
            <sz val="10"/>
            <color theme="1"/>
            <rFont val="Arial"/>
            <family val="2"/>
          </rPr>
          <t>Diisi Manual Oleh Fiskus</t>
        </r>
      </text>
    </comment>
    <comment ref="AK39" authorId="0" shapeId="0" xr:uid="{00000000-0006-0000-4700-000002000000}">
      <text>
        <r>
          <rPr>
            <sz val="10"/>
            <color theme="1"/>
            <rFont val="Arial"/>
            <family val="2"/>
          </rPr>
          <t>Diisi Manual Oleh Fiskus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Wildan Haryono</author>
  </authors>
  <commentList>
    <comment ref="AA39" authorId="0" shapeId="0" xr:uid="{00000000-0006-0000-4F00-000001000000}">
      <text>
        <r>
          <rPr>
            <sz val="10"/>
            <color theme="1"/>
            <rFont val="Arial"/>
            <family val="2"/>
          </rPr>
          <t>Diisi Manual Oleh Fiskus</t>
        </r>
      </text>
    </comment>
    <comment ref="AK39" authorId="0" shapeId="0" xr:uid="{00000000-0006-0000-4F00-000002000000}">
      <text>
        <r>
          <rPr>
            <sz val="10"/>
            <color theme="1"/>
            <rFont val="Arial"/>
            <family val="2"/>
          </rPr>
          <t>Diisi Manual Oleh Fiskus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Wildan Haryono</author>
  </authors>
  <commentList>
    <comment ref="AA39" authorId="0" shapeId="0" xr:uid="{00000000-0006-0000-5700-000001000000}">
      <text>
        <r>
          <rPr>
            <sz val="10"/>
            <color theme="1"/>
            <rFont val="Arial"/>
            <family val="2"/>
          </rPr>
          <t>Diisi Manual Oleh Fiskus</t>
        </r>
      </text>
    </comment>
    <comment ref="AK39" authorId="0" shapeId="0" xr:uid="{00000000-0006-0000-5700-000002000000}">
      <text>
        <r>
          <rPr>
            <sz val="10"/>
            <color theme="1"/>
            <rFont val="Arial"/>
            <family val="2"/>
          </rPr>
          <t>Diisi Manual Oleh Fiskus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Wildan Haryono</author>
  </authors>
  <commentList>
    <comment ref="AA39" authorId="0" shapeId="0" xr:uid="{00000000-0006-0000-5F00-000001000000}">
      <text>
        <r>
          <rPr>
            <sz val="10"/>
            <color theme="1"/>
            <rFont val="Arial"/>
            <family val="2"/>
          </rPr>
          <t>Diisi Manual Oleh Fiskus</t>
        </r>
      </text>
    </comment>
    <comment ref="AK39" authorId="0" shapeId="0" xr:uid="{00000000-0006-0000-5F00-000002000000}">
      <text>
        <r>
          <rPr>
            <sz val="10"/>
            <color theme="1"/>
            <rFont val="Arial"/>
            <family val="2"/>
          </rPr>
          <t>Diisi Manual Oleh Fiskus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Wildan Haryono</author>
  </authors>
  <commentList>
    <comment ref="AA39" authorId="0" shapeId="0" xr:uid="{00000000-0006-0000-6700-000001000000}">
      <text>
        <r>
          <rPr>
            <sz val="10"/>
            <color theme="1"/>
            <rFont val="Arial"/>
            <family val="2"/>
          </rPr>
          <t>Diisi Manual Oleh Fiskus</t>
        </r>
      </text>
    </comment>
    <comment ref="AK39" authorId="0" shapeId="0" xr:uid="{00000000-0006-0000-6700-000002000000}">
      <text>
        <r>
          <rPr>
            <sz val="10"/>
            <color theme="1"/>
            <rFont val="Arial"/>
            <family val="2"/>
          </rPr>
          <t>Diisi Manual Oleh Fiskus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Wildan Haryono</author>
  </authors>
  <commentList>
    <comment ref="AA39" authorId="0" shapeId="0" xr:uid="{00000000-0006-0000-6F00-000001000000}">
      <text>
        <r>
          <rPr>
            <sz val="10"/>
            <color theme="1"/>
            <rFont val="Arial"/>
            <family val="2"/>
          </rPr>
          <t>Diisi Manual Oleh Fiskus</t>
        </r>
      </text>
    </comment>
    <comment ref="AK39" authorId="0" shapeId="0" xr:uid="{00000000-0006-0000-6F00-000002000000}">
      <text>
        <r>
          <rPr>
            <sz val="10"/>
            <color theme="1"/>
            <rFont val="Arial"/>
            <family val="2"/>
          </rPr>
          <t>Diisi Manual Oleh Fiskus</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futureMetadata>
  <cellMetadata count="1">
    <bk>
      <rc t="1" v="0"/>
    </bk>
  </cellMetadata>
  <valueMetadata count="4">
    <bk>
      <rc t="2" v="0"/>
    </bk>
    <bk>
      <rc t="2" v="1"/>
    </bk>
    <bk>
      <rc t="2" v="2"/>
    </bk>
    <bk>
      <rc t="2" v="3"/>
    </bk>
  </valueMetadata>
</metadata>
</file>

<file path=xl/sharedStrings.xml><?xml version="1.0" encoding="utf-8"?>
<sst xmlns="http://schemas.openxmlformats.org/spreadsheetml/2006/main" count="23030" uniqueCount="2049">
  <si>
    <t xml:space="preserve">Last Update on </t>
  </si>
  <si>
    <t>Key Name</t>
  </si>
  <si>
    <t>Value</t>
  </si>
  <si>
    <t>DW_START_TIME</t>
  </si>
  <si>
    <t>ID_SPT</t>
  </si>
  <si>
    <t>ALAMAT_WP</t>
  </si>
  <si>
    <t>KD_KPP</t>
  </si>
  <si>
    <t>NO_BPS</t>
  </si>
  <si>
    <t>TGL_TERIMA</t>
  </si>
  <si>
    <t>PEMBETULAN_KE</t>
  </si>
  <si>
    <t>ID_JNS_SPT</t>
  </si>
  <si>
    <t>NIL_PENJUALAN_LOKAL</t>
  </si>
  <si>
    <t>NIL_PENJUALAN_EKSPOR</t>
  </si>
  <si>
    <t>NIL_PENJUALAN_BRUTO</t>
  </si>
  <si>
    <t>NIL_RETUR</t>
  </si>
  <si>
    <t>NIL_DISKON_PENJUALAN</t>
  </si>
  <si>
    <t>NIL_PENYESUAIAN_PENJUALAN</t>
  </si>
  <si>
    <t>NIL_PENJUALAN_BERSIH</t>
  </si>
  <si>
    <t>NIL_HPP_PEMBELIAN</t>
  </si>
  <si>
    <t>NIL_HPP_BIAYA_TRASNPORTASI</t>
  </si>
  <si>
    <t>NIL_HPP_BIAYA_LAINNYA</t>
  </si>
  <si>
    <t>NIL_HPP_PER_AWAL</t>
  </si>
  <si>
    <t>NIL_HPP_PER_AKHIR</t>
  </si>
  <si>
    <t>NIL_TOTAL_HPP</t>
  </si>
  <si>
    <t>NIL_LABA_KOTOR</t>
  </si>
  <si>
    <t>NIL_PH_LAIN</t>
  </si>
  <si>
    <t>NIL_BO_BIAYA_GAJI</t>
  </si>
  <si>
    <t>NIL_BO_BIAYA_NATURA</t>
  </si>
  <si>
    <t>NIL_BO_BIAYA_TRANSPORTASI</t>
  </si>
  <si>
    <t>NIL_BO_BIAYA_PENYUSUTAN</t>
  </si>
  <si>
    <t>NIL_BO_BIAYA_SEWA</t>
  </si>
  <si>
    <t>NIL_BO_BIAYA_BUNGA</t>
  </si>
  <si>
    <t>NIL_BO_BIAYA_SEHUBUNGAN</t>
  </si>
  <si>
    <t>NIL_BO_BIAYA_IMPAIRMENT</t>
  </si>
  <si>
    <t>NIL_BO_BIAYA_ROYALTI</t>
  </si>
  <si>
    <t>NIL_BO_BIAYA_PEMASARAN</t>
  </si>
  <si>
    <t>NIL_BO_BIAYA_ENTERTAINMENT</t>
  </si>
  <si>
    <t>NIL_BO_BIAYA_ADMINISTRASI</t>
  </si>
  <si>
    <t>NIL_BO_BIAYA_LAINNYA</t>
  </si>
  <si>
    <t>NIL_BO</t>
  </si>
  <si>
    <t>NIL_LABA_RUGI_USAHA</t>
  </si>
  <si>
    <t>NIL_PH_NON_USAHA_SELISIH_KURS</t>
  </si>
  <si>
    <t>NIL_PH_NON_USAHA_PENGALIHAN_ASET</t>
  </si>
  <si>
    <t>NIL_PH_NON_USAHA_BUNGA</t>
  </si>
  <si>
    <t>NIL_PH_NON_USAHA_LAIN</t>
  </si>
  <si>
    <t>NIL_TOTAL_PH_NON_USAHA</t>
  </si>
  <si>
    <t>NIL_NON_BO_PENGALIHAN_ASET</t>
  </si>
  <si>
    <t>NIL_NON_BO_SUMBANGAN</t>
  </si>
  <si>
    <t>NIL_NON_BO_SELISIH_KURS</t>
  </si>
  <si>
    <t>NIL_NON_BO_LAIN</t>
  </si>
  <si>
    <t>NIL_NON_BO</t>
  </si>
  <si>
    <t>NIL_LABA_RUGI_NON_USAHA</t>
  </si>
  <si>
    <t>NIL_PH_NETO_SBLM_FAS</t>
  </si>
  <si>
    <t>NIL_PENGURANG_PH_FAS</t>
  </si>
  <si>
    <t>NIL_PENGURANG_PH_VOKASI</t>
  </si>
  <si>
    <t>NIL_PH_NETO_STLH_FAS</t>
  </si>
  <si>
    <t>NIL_KOMP_RUGI</t>
  </si>
  <si>
    <t>NIL_PH_TDK_TERHUTANG_PPH_PASAL_17_AYAT_2</t>
  </si>
  <si>
    <t>NIL_PKP</t>
  </si>
  <si>
    <t>NIL_PENGURANG_PH_BRUTO_FAS</t>
  </si>
  <si>
    <t>NIL_PPH</t>
  </si>
  <si>
    <t>NIL_KREDIT_PAJAK_PASAL25</t>
  </si>
  <si>
    <t>NIL_KREDIT_PAJAK_POTPUT_PL</t>
  </si>
  <si>
    <t>NIL_KREDIT_PAJAK_BAYAR_SENDIRI</t>
  </si>
  <si>
    <t>NIL_DIPERHITUNGKAN_SKPKB</t>
  </si>
  <si>
    <t>NIL_DIPERHITUNGKAN_SKPKBT</t>
  </si>
  <si>
    <t>NIL_DIPERHITUNGKAN_SKPLB</t>
  </si>
  <si>
    <t>NIL_DIPERHITUNGKAN_SKPPKP</t>
  </si>
  <si>
    <t>NIL_DIPERHITUNGKAN_STP</t>
  </si>
  <si>
    <t>NIL_DIPERHITUNGKAN</t>
  </si>
  <si>
    <t>NIL_DIBAYAR_NPWP_LAIN_PASAL17_AYAT2</t>
  </si>
  <si>
    <t>NIL_DIBAYAR_NPWP_SENDIRI_PASAL17_AYAT2</t>
  </si>
  <si>
    <t>NIL_TELAH_DIPUNGUT_PASAL17_AYAT2</t>
  </si>
  <si>
    <t>NIL_PASAL17_AYAT2</t>
  </si>
  <si>
    <t>NIL_FAS_PENGURANG_PPH</t>
  </si>
  <si>
    <t>NIL_PENG_PASAL24</t>
  </si>
  <si>
    <t>NIL_PJK_DPT_DIPERHITUNGKAN</t>
  </si>
  <si>
    <t>NIL_KLB</t>
  </si>
  <si>
    <t>* Jumlah Angka pada Sheet menentukan Level kecuali untuk Akun yang hanya memiliki 1 Sheet. 
Contoh:
B-1 adalah Level 1 atau P1
B-1-1 adalah Level 2 atau P2
B-1-1-1 adalah Level 3 atau P3
B-1-1-3-1 adalah Level 4 atau P4</t>
  </si>
  <si>
    <t>PANDUAN</t>
  </si>
  <si>
    <t>Name</t>
  </si>
  <si>
    <t>Keterangan</t>
  </si>
  <si>
    <t>Reference</t>
  </si>
  <si>
    <t>Remarks</t>
  </si>
  <si>
    <t>Main Level</t>
  </si>
  <si>
    <t>Level utama yang akan dilaporkan ke CTAS yang berisi seluruh akun dan juga kolom yang harus di isi</t>
  </si>
  <si>
    <t>Induk PPh OP</t>
  </si>
  <si>
    <t>EWS DIRECTORY</t>
  </si>
  <si>
    <t>Level 1</t>
  </si>
  <si>
    <t>Summary data setiap bulan dari Level 2</t>
  </si>
  <si>
    <t>B-1</t>
  </si>
  <si>
    <t>level 2</t>
  </si>
  <si>
    <t>Summary data berdasrkan teknik pengujian yang digunakan</t>
  </si>
  <si>
    <t>B-1-1</t>
  </si>
  <si>
    <t>DATA PEMICU</t>
  </si>
  <si>
    <t>level 3</t>
  </si>
  <si>
    <t>Lembar Pengujian - Diisi Oleh EWS dan Manual</t>
  </si>
  <si>
    <t>B-1-1-1</t>
  </si>
  <si>
    <t>Level 4 - Pemicu</t>
  </si>
  <si>
    <t>Sumber Data Pengujian - Diisi oleh EWS</t>
  </si>
  <si>
    <t>DP HEAD</t>
  </si>
  <si>
    <t>DATA PENGUJI</t>
  </si>
  <si>
    <t>DPENGUJI</t>
  </si>
  <si>
    <t>Level 4 - Non Pemicu</t>
  </si>
  <si>
    <t>Sumber Data Pengujian - Diinput Manual</t>
  </si>
  <si>
    <t>B-1-1-3-1</t>
  </si>
  <si>
    <t>MAIN LEVEL</t>
  </si>
  <si>
    <t>No</t>
  </si>
  <si>
    <t>EWS Type</t>
  </si>
  <si>
    <t>Level</t>
  </si>
  <si>
    <t>Sheet</t>
  </si>
  <si>
    <t>Kode Tipe Sheet</t>
  </si>
  <si>
    <t>Link</t>
  </si>
  <si>
    <t>Perkiraan</t>
  </si>
  <si>
    <t>Type of Examination (Jenis Pengujian)</t>
  </si>
  <si>
    <t>Navbarling</t>
  </si>
  <si>
    <t>Main Level Data Source</t>
  </si>
  <si>
    <t>EWS MAPPING</t>
  </si>
  <si>
    <t>DPEMICU DETAIL</t>
  </si>
  <si>
    <t>DPENGUJI DETAIL</t>
  </si>
  <si>
    <t>MASTER</t>
  </si>
  <si>
    <t>R</t>
  </si>
  <si>
    <t>B-1-1-2</t>
  </si>
  <si>
    <t>B-1-1-2-1</t>
  </si>
  <si>
    <t>B-1-1-2-2</t>
  </si>
  <si>
    <t>B-1-1-2-3</t>
  </si>
  <si>
    <t>='B-1-1-2-3'!G9</t>
  </si>
  <si>
    <t>B-1-1-2-4</t>
  </si>
  <si>
    <t>='B-1-1-2-4'!G9</t>
  </si>
  <si>
    <t>B-1-1-3</t>
  </si>
  <si>
    <t>='B-1-1-3'!G9</t>
  </si>
  <si>
    <t>B-1-1-4</t>
  </si>
  <si>
    <t>='B-1-1-4'!G9</t>
  </si>
  <si>
    <t>B-1-1-5</t>
  </si>
  <si>
    <t>='B-1-1-5'!G9</t>
  </si>
  <si>
    <t>B-1-1-6</t>
  </si>
  <si>
    <t>='B-1-1-6'!G9</t>
  </si>
  <si>
    <t>B-1-1-7</t>
  </si>
  <si>
    <t>='B-1-1-7'!G9</t>
  </si>
  <si>
    <t>B-1-1-8</t>
  </si>
  <si>
    <t>='B-1-1-8'!G9</t>
  </si>
  <si>
    <t>B-1-1-9</t>
  </si>
  <si>
    <t>='B-1-1-9'!G9</t>
  </si>
  <si>
    <t>B-2</t>
  </si>
  <si>
    <t>='B-2'!G9</t>
  </si>
  <si>
    <t>B-2-1</t>
  </si>
  <si>
    <t>='B-2-1'!G9</t>
  </si>
  <si>
    <t>B-2-1-1</t>
  </si>
  <si>
    <t>='B-2-1-1'!G9</t>
  </si>
  <si>
    <t>B-2-1-2</t>
  </si>
  <si>
    <t>='B-2-1-2'!G9</t>
  </si>
  <si>
    <t>B-2-1-2-1</t>
  </si>
  <si>
    <t>='B-2-1-2-1'!G9</t>
  </si>
  <si>
    <t>B-2-1-2-2</t>
  </si>
  <si>
    <t>='B-2-1-2-2'!G9</t>
  </si>
  <si>
    <t>B-2-1-2-3</t>
  </si>
  <si>
    <t>='B-2-1-2-3'!G9</t>
  </si>
  <si>
    <t>B-2-1-2-4</t>
  </si>
  <si>
    <t>='B-2-1-2-4'!G9</t>
  </si>
  <si>
    <t>B-2-1-3</t>
  </si>
  <si>
    <t>='B-2-1-3'!G9</t>
  </si>
  <si>
    <t>B-2-1-4</t>
  </si>
  <si>
    <t>='B-2-1-4'!G9</t>
  </si>
  <si>
    <t>B-2-1-5</t>
  </si>
  <si>
    <t>='B-2-1-5'!G9</t>
  </si>
  <si>
    <t>B-2-1-6</t>
  </si>
  <si>
    <t>='B-2-1-6'!G9</t>
  </si>
  <si>
    <t>B-2-1-7</t>
  </si>
  <si>
    <t>='B-2-1-7'!G9</t>
  </si>
  <si>
    <t>B-2-1-8</t>
  </si>
  <si>
    <t>='B-2-1-8'!G9</t>
  </si>
  <si>
    <t>B-3</t>
  </si>
  <si>
    <t>='B-3'!G9</t>
  </si>
  <si>
    <t>B-3-1</t>
  </si>
  <si>
    <t>='B-3-1'!G9</t>
  </si>
  <si>
    <t>B-3-1-1</t>
  </si>
  <si>
    <t>='B-3-1-1'!G9</t>
  </si>
  <si>
    <t>B-3-1-2</t>
  </si>
  <si>
    <t>='B-3-1-2'!G9</t>
  </si>
  <si>
    <t>B-3-1-3</t>
  </si>
  <si>
    <t>='B-3-1-3'!G9</t>
  </si>
  <si>
    <t>B-3-1-4</t>
  </si>
  <si>
    <t>='B-3-1-4'!G9</t>
  </si>
  <si>
    <t>B-3-1-5</t>
  </si>
  <si>
    <t>='B-3-1-5'!G9</t>
  </si>
  <si>
    <t>B-3-1-6</t>
  </si>
  <si>
    <t>='B-3-1-6'!G9</t>
  </si>
  <si>
    <t>B-4</t>
  </si>
  <si>
    <t>='B-4'!G9</t>
  </si>
  <si>
    <t>B-4-1</t>
  </si>
  <si>
    <t>='B-4-1'!G9</t>
  </si>
  <si>
    <t>B-4-1-1</t>
  </si>
  <si>
    <t>='B-4-1-1'!G9</t>
  </si>
  <si>
    <t>B-4-1-2</t>
  </si>
  <si>
    <t>='B-4-1-2'!G9</t>
  </si>
  <si>
    <t>B-4-1-3</t>
  </si>
  <si>
    <t>='B-4-1-3'!G9</t>
  </si>
  <si>
    <t>B-4-1-4</t>
  </si>
  <si>
    <t>='B-4-1-4'!G9</t>
  </si>
  <si>
    <t>B-4-1-5</t>
  </si>
  <si>
    <t>='B-4-1-5'!G9</t>
  </si>
  <si>
    <t>B-4-1-6</t>
  </si>
  <si>
    <t>='B-4-1-6'!G9</t>
  </si>
  <si>
    <t>B-5</t>
  </si>
  <si>
    <t>='B-5'!G9</t>
  </si>
  <si>
    <t>B-5-1</t>
  </si>
  <si>
    <t>='B-5-1'!G9</t>
  </si>
  <si>
    <t>B-5-1-1</t>
  </si>
  <si>
    <t>='B-5-1-1'!G9</t>
  </si>
  <si>
    <t>B-5-1-2</t>
  </si>
  <si>
    <t>='B-5-1-2'!G9</t>
  </si>
  <si>
    <t>B-5-1-3</t>
  </si>
  <si>
    <t>='B-5-1-3'!G9</t>
  </si>
  <si>
    <t>B-5-1-4</t>
  </si>
  <si>
    <t>='B-5-1-4'!G9</t>
  </si>
  <si>
    <t>B-5-1-5</t>
  </si>
  <si>
    <t>='B-5-1-5'!G9</t>
  </si>
  <si>
    <t>B-5-1-6</t>
  </si>
  <si>
    <t>='B-5-1-6'!G9</t>
  </si>
  <si>
    <t>C-1</t>
  </si>
  <si>
    <t>='C-1'!G9</t>
  </si>
  <si>
    <t>C-1-1</t>
  </si>
  <si>
    <t>='C-1-1'!G9</t>
  </si>
  <si>
    <t>C-1-1-1</t>
  </si>
  <si>
    <t>='C-1-1-1'!G9</t>
  </si>
  <si>
    <t>C-1-1-2</t>
  </si>
  <si>
    <t>='C-1-1-2'!G9</t>
  </si>
  <si>
    <t>C-1-1-3</t>
  </si>
  <si>
    <t>='C-1-1-3'!G9</t>
  </si>
  <si>
    <t>C-1-1-4</t>
  </si>
  <si>
    <t>='C-1-1-4'!G9</t>
  </si>
  <si>
    <t>C-1-1-5</t>
  </si>
  <si>
    <t>='C-1-1-5'!G9</t>
  </si>
  <si>
    <t>C-1-1-6</t>
  </si>
  <si>
    <t>='C-1-1-6'!G9</t>
  </si>
  <si>
    <t>C-2</t>
  </si>
  <si>
    <t>='C-2'!G9</t>
  </si>
  <si>
    <t>C-2-1</t>
  </si>
  <si>
    <t>='C-2-1'!G9</t>
  </si>
  <si>
    <t>C-2-1-1</t>
  </si>
  <si>
    <t>='C-2-1-1'!G9</t>
  </si>
  <si>
    <t>C-2-1-2</t>
  </si>
  <si>
    <t>='C-2-1-2'!G9</t>
  </si>
  <si>
    <t>C-2-1-3</t>
  </si>
  <si>
    <t>='C-2-1-3'!G9</t>
  </si>
  <si>
    <t>C-2-1-4</t>
  </si>
  <si>
    <t>='C-2-1-4'!G9</t>
  </si>
  <si>
    <t>C-2-1-5</t>
  </si>
  <si>
    <t>='C-2-1-5'!G9</t>
  </si>
  <si>
    <t>C-2-1-6</t>
  </si>
  <si>
    <t>='C-2-1-6'!G9</t>
  </si>
  <si>
    <t>C-3</t>
  </si>
  <si>
    <t>='C-3'!G9</t>
  </si>
  <si>
    <t>C-3-1</t>
  </si>
  <si>
    <t>='C-3-1'!G9</t>
  </si>
  <si>
    <t>C-3-1-1</t>
  </si>
  <si>
    <t>='C-3-1-1'!G9</t>
  </si>
  <si>
    <t>C-3-1-2</t>
  </si>
  <si>
    <t>='C-3-1-2'!G9</t>
  </si>
  <si>
    <t>C-3-1-3</t>
  </si>
  <si>
    <t>='C-3-1-3'!G9</t>
  </si>
  <si>
    <t>C-3-1-4</t>
  </si>
  <si>
    <t>='C-3-1-4'!G9</t>
  </si>
  <si>
    <t>C-3-1-5</t>
  </si>
  <si>
    <t>='C-3-1-5'!G9</t>
  </si>
  <si>
    <t>C-3-1-6</t>
  </si>
  <si>
    <t>='C-3-1-6'!G9</t>
  </si>
  <si>
    <t>C-4</t>
  </si>
  <si>
    <t>='C-4'!G9</t>
  </si>
  <si>
    <t>C-4-1</t>
  </si>
  <si>
    <t>='C-4-1'!G9</t>
  </si>
  <si>
    <t>C-4-1-1</t>
  </si>
  <si>
    <t>='C-4-1-1'!G9</t>
  </si>
  <si>
    <t>C-4-1-2</t>
  </si>
  <si>
    <t>='C-4-1-2'!G9</t>
  </si>
  <si>
    <t>C-4-1-3</t>
  </si>
  <si>
    <t>='C-4-1-3'!G9</t>
  </si>
  <si>
    <t>C-4-1-4</t>
  </si>
  <si>
    <t>='C-4-1-4'!G9</t>
  </si>
  <si>
    <t>C-4-1-5</t>
  </si>
  <si>
    <t>='C-4-1-5'!G9</t>
  </si>
  <si>
    <t>C-4-1-6</t>
  </si>
  <si>
    <t>='C-4-1-6'!G9</t>
  </si>
  <si>
    <t>C-5</t>
  </si>
  <si>
    <t>='C-5'!G9</t>
  </si>
  <si>
    <t>C-5-1</t>
  </si>
  <si>
    <t>='C-5-1'!G9</t>
  </si>
  <si>
    <t>C-5-1-1</t>
  </si>
  <si>
    <t>='C-5-1-1'!G9</t>
  </si>
  <si>
    <t>C-5-1-2</t>
  </si>
  <si>
    <t>='C-5-1-2'!G9</t>
  </si>
  <si>
    <t>C-5-1-3</t>
  </si>
  <si>
    <t>='C-5-1-3'!G9</t>
  </si>
  <si>
    <t>C-5-1-4</t>
  </si>
  <si>
    <t>='C-5-1-4'!G9</t>
  </si>
  <si>
    <t>C-5-1-5</t>
  </si>
  <si>
    <t>='C-5-1-5'!G9</t>
  </si>
  <si>
    <t>C-5-1-6</t>
  </si>
  <si>
    <t>='C-5-1-6'!G9</t>
  </si>
  <si>
    <t>C-6</t>
  </si>
  <si>
    <t>='C-6'!G9</t>
  </si>
  <si>
    <t>C-6-1</t>
  </si>
  <si>
    <t>='C-6-1'!G9</t>
  </si>
  <si>
    <t>C-6-1-1</t>
  </si>
  <si>
    <t>='C-6-1-1'!G9</t>
  </si>
  <si>
    <t>C-6-1-2</t>
  </si>
  <si>
    <t>='C-6-1-2'!G9</t>
  </si>
  <si>
    <t>C-6-1-3</t>
  </si>
  <si>
    <t>='C-6-1-3'!G9</t>
  </si>
  <si>
    <t>C-6-1-4</t>
  </si>
  <si>
    <t>='C-6-1-4'!G9</t>
  </si>
  <si>
    <t>C-6-1-5</t>
  </si>
  <si>
    <t>='C-6-1-5'!G9</t>
  </si>
  <si>
    <t>C-6-1-6</t>
  </si>
  <si>
    <t>='C-6-1-6'!G9</t>
  </si>
  <si>
    <t>E-1</t>
  </si>
  <si>
    <t>='E-1'!G9</t>
  </si>
  <si>
    <t>E-1-1</t>
  </si>
  <si>
    <t>='E-1-1'!G9</t>
  </si>
  <si>
    <t>E-1-1-1</t>
  </si>
  <si>
    <t>='E-1-1-1'!G9</t>
  </si>
  <si>
    <t>E-1-1-2</t>
  </si>
  <si>
    <t>='E-1-1-2'!G9</t>
  </si>
  <si>
    <t>E-1-1-3</t>
  </si>
  <si>
    <t>='E-1-1-3'!G9</t>
  </si>
  <si>
    <t>E-1-1-4</t>
  </si>
  <si>
    <t>='E-1-1-4'!G9</t>
  </si>
  <si>
    <t>E-1-1-5</t>
  </si>
  <si>
    <t>='E-1-1-5'!G9</t>
  </si>
  <si>
    <t>E-1-1-6</t>
  </si>
  <si>
    <t>='E-1-1-6'!G9</t>
  </si>
  <si>
    <t>E-2</t>
  </si>
  <si>
    <t>='E-2'!G9</t>
  </si>
  <si>
    <t>E-2-1</t>
  </si>
  <si>
    <t>='E-2-1'!G9</t>
  </si>
  <si>
    <t>E-2-1-1</t>
  </si>
  <si>
    <t>='E-2-1-1'!G9</t>
  </si>
  <si>
    <t>E-2-1-2</t>
  </si>
  <si>
    <t>='E-2-1-2'!G9</t>
  </si>
  <si>
    <t>E-2-1-3</t>
  </si>
  <si>
    <t>='E-2-1-3'!G9</t>
  </si>
  <si>
    <t>E-2-1-4</t>
  </si>
  <si>
    <t>='E-2-1-4'!G9</t>
  </si>
  <si>
    <t>E-2-1-5</t>
  </si>
  <si>
    <t>='E-2-1-5'!G9</t>
  </si>
  <si>
    <t>E-2-1-6</t>
  </si>
  <si>
    <t>='E-2-1-6'!G9</t>
  </si>
  <si>
    <t>E-3</t>
  </si>
  <si>
    <t>='E-3'!G9</t>
  </si>
  <si>
    <t>E-3-1</t>
  </si>
  <si>
    <t>='E-3-1'!G9</t>
  </si>
  <si>
    <t>E-3-1-1</t>
  </si>
  <si>
    <t>='E-3-1-1'!G9</t>
  </si>
  <si>
    <t>E-3-1-2</t>
  </si>
  <si>
    <t>='E-3-1-2'!G9</t>
  </si>
  <si>
    <t>E-3-1-3</t>
  </si>
  <si>
    <t>='E-3-1-3'!G9</t>
  </si>
  <si>
    <t>E-3-1-4</t>
  </si>
  <si>
    <t>='E-3-1-4'!G9</t>
  </si>
  <si>
    <t>E-3-1-5</t>
  </si>
  <si>
    <t>='E-3-1-5'!G9</t>
  </si>
  <si>
    <t>E-3-1-6</t>
  </si>
  <si>
    <t>='E-3-1-6'!G9</t>
  </si>
  <si>
    <t>E-4</t>
  </si>
  <si>
    <t>='E-4'!G9</t>
  </si>
  <si>
    <t>E-4-1</t>
  </si>
  <si>
    <t>='E-4-1'!G9</t>
  </si>
  <si>
    <t>E-4-1-1</t>
  </si>
  <si>
    <t>='E-4-1-1'!G9</t>
  </si>
  <si>
    <t>E-4-1-2</t>
  </si>
  <si>
    <t>='E-4-1-2'!G9</t>
  </si>
  <si>
    <t>E-4-1-3</t>
  </si>
  <si>
    <t>='E-4-1-3'!G9</t>
  </si>
  <si>
    <t>E-4-1-3-1</t>
  </si>
  <si>
    <t>='E-4-1-3-1'!G9</t>
  </si>
  <si>
    <t>E-4-1-4</t>
  </si>
  <si>
    <t>='E-4-1-4'!G9</t>
  </si>
  <si>
    <t>E-4-1-5</t>
  </si>
  <si>
    <t>='E-4-1-5'!G9</t>
  </si>
  <si>
    <t>E-4-1-6</t>
  </si>
  <si>
    <t>='E-4-1-6'!G9</t>
  </si>
  <si>
    <t>E-5</t>
  </si>
  <si>
    <t>='E-5'!G9</t>
  </si>
  <si>
    <t>E-5-1</t>
  </si>
  <si>
    <t>='E-5-1'!G9</t>
  </si>
  <si>
    <t>E-5-1-1</t>
  </si>
  <si>
    <t>='E-5-1-1'!G9</t>
  </si>
  <si>
    <t>E-5-1-2</t>
  </si>
  <si>
    <t>='E-5-1-2'!G9</t>
  </si>
  <si>
    <t>E-5-1-3</t>
  </si>
  <si>
    <t>='E-5-1-3'!G9</t>
  </si>
  <si>
    <t>E-5-1-4</t>
  </si>
  <si>
    <t>='E-5-1-4'!G9</t>
  </si>
  <si>
    <t>E-5-1-5</t>
  </si>
  <si>
    <t>='E-5-1-5'!G9</t>
  </si>
  <si>
    <t>E-5-1-6</t>
  </si>
  <si>
    <t>='E-5-1-6'!G9</t>
  </si>
  <si>
    <t>E-6</t>
  </si>
  <si>
    <t>='E-6'!G9</t>
  </si>
  <si>
    <t>E-6-1</t>
  </si>
  <si>
    <t>='E-6-1'!G9</t>
  </si>
  <si>
    <t>E-6-1-1</t>
  </si>
  <si>
    <t>='E-6-1-1'!G9</t>
  </si>
  <si>
    <t>E-6-1-2</t>
  </si>
  <si>
    <t>='E-6-1-2'!G9</t>
  </si>
  <si>
    <t>E-6-1-3</t>
  </si>
  <si>
    <t>='E-6-1-3'!G9</t>
  </si>
  <si>
    <t>E-6-1-4</t>
  </si>
  <si>
    <t>='E-6-1-4'!G9</t>
  </si>
  <si>
    <t>E-6-1-5</t>
  </si>
  <si>
    <t>='E-6-1-5'!G9</t>
  </si>
  <si>
    <t>E-6-1-6</t>
  </si>
  <si>
    <t>='E-6-1-6'!G9</t>
  </si>
  <si>
    <t>E-7</t>
  </si>
  <si>
    <t>='E-7'!G9</t>
  </si>
  <si>
    <t>E-7-1</t>
  </si>
  <si>
    <t>='E-7-1'!G9</t>
  </si>
  <si>
    <t>E-7-1-1</t>
  </si>
  <si>
    <t>='E-7-1-1'!G9</t>
  </si>
  <si>
    <t>E-7-1-2</t>
  </si>
  <si>
    <t>='E-7-1-2'!G9</t>
  </si>
  <si>
    <t>E-7-1-3</t>
  </si>
  <si>
    <t>='E-7-1-3'!G9</t>
  </si>
  <si>
    <t>E-7-1-4</t>
  </si>
  <si>
    <t>='E-7-1-4'!G9</t>
  </si>
  <si>
    <t>E-7-1-5</t>
  </si>
  <si>
    <t>='E-7-1-5'!G9</t>
  </si>
  <si>
    <t>E-7-1-6</t>
  </si>
  <si>
    <t>='E-7-1-6'!G9</t>
  </si>
  <si>
    <t>E-8</t>
  </si>
  <si>
    <t>='E-8'!G9</t>
  </si>
  <si>
    <t>E-8-1</t>
  </si>
  <si>
    <t>='E-8-1'!G9</t>
  </si>
  <si>
    <t>E-8-1-1</t>
  </si>
  <si>
    <t>='E-8-1-1'!G9</t>
  </si>
  <si>
    <t>E-8-1-2</t>
  </si>
  <si>
    <t>='E-8-1-2'!G9</t>
  </si>
  <si>
    <t>E-8-1-3</t>
  </si>
  <si>
    <t>='E-8-1-3'!G9</t>
  </si>
  <si>
    <t>E-8-1-4</t>
  </si>
  <si>
    <t>='E-8-1-4'!G9</t>
  </si>
  <si>
    <t>E-8-1-5</t>
  </si>
  <si>
    <t>='E-8-1-5'!G9</t>
  </si>
  <si>
    <t>E-8-1-6</t>
  </si>
  <si>
    <t>='E-8-1-6'!G9</t>
  </si>
  <si>
    <t>E-9</t>
  </si>
  <si>
    <t>='E-9'!G9</t>
  </si>
  <si>
    <t>E-9-1</t>
  </si>
  <si>
    <t>='E-9-1'!G9</t>
  </si>
  <si>
    <t>E-9-1-1</t>
  </si>
  <si>
    <t>='E-9-1-1'!G9</t>
  </si>
  <si>
    <t>E-9-1-2</t>
  </si>
  <si>
    <t>='E-9-1-2'!G9</t>
  </si>
  <si>
    <t>E-9-1-3</t>
  </si>
  <si>
    <t>='E-9-1-3'!G9</t>
  </si>
  <si>
    <t>E-9-1-4</t>
  </si>
  <si>
    <t>='E-9-1-4'!G9</t>
  </si>
  <si>
    <t>E-9-1-5</t>
  </si>
  <si>
    <t>='E-9-1-5'!G9</t>
  </si>
  <si>
    <t>E-9-1-6</t>
  </si>
  <si>
    <t>='E-9-1-6'!G9</t>
  </si>
  <si>
    <t>E-10</t>
  </si>
  <si>
    <t>='E-10'!G9</t>
  </si>
  <si>
    <t>E-10-1</t>
  </si>
  <si>
    <t>='E-10-1'!G9</t>
  </si>
  <si>
    <t>E-10-1-1</t>
  </si>
  <si>
    <t>='E-10-1-1'!G9</t>
  </si>
  <si>
    <t>E-10-1-2</t>
  </si>
  <si>
    <t>='E-10-1-2'!G9</t>
  </si>
  <si>
    <t>E-10-1-3</t>
  </si>
  <si>
    <t>='E-10-1-3'!G9</t>
  </si>
  <si>
    <t>E-10-1-4</t>
  </si>
  <si>
    <t>='E-10-1-4'!G9</t>
  </si>
  <si>
    <t>E-10-1-5</t>
  </si>
  <si>
    <t>='E-10-1-5'!G9</t>
  </si>
  <si>
    <t>E-10-1-6</t>
  </si>
  <si>
    <t>='E-10-1-6'!G9</t>
  </si>
  <si>
    <t>E-11</t>
  </si>
  <si>
    <t>='E-11'!G9</t>
  </si>
  <si>
    <t>E-11-1</t>
  </si>
  <si>
    <t>='E-11-1'!G9</t>
  </si>
  <si>
    <t>E-11-1-1</t>
  </si>
  <si>
    <t>='E-11-1-1'!G9</t>
  </si>
  <si>
    <t>E-11-1-2</t>
  </si>
  <si>
    <t>='E-11-1-2'!G9</t>
  </si>
  <si>
    <t>E-11-1-3</t>
  </si>
  <si>
    <t>='E-11-1-3'!G9</t>
  </si>
  <si>
    <t>E-11-1-4</t>
  </si>
  <si>
    <t>='E-11-1-4'!G9</t>
  </si>
  <si>
    <t>E-11-1-5</t>
  </si>
  <si>
    <t>='E-11-1-5'!G9</t>
  </si>
  <si>
    <t>E-11-1-6</t>
  </si>
  <si>
    <t>='E-11-1-6'!G9</t>
  </si>
  <si>
    <t>E-12</t>
  </si>
  <si>
    <t>='E-12'!G9</t>
  </si>
  <si>
    <t>E-12-1</t>
  </si>
  <si>
    <t>='E-12-1'!G9</t>
  </si>
  <si>
    <t>E-12-1-1</t>
  </si>
  <si>
    <t>='E-12-1-1'!G9</t>
  </si>
  <si>
    <t>E-12-1-2</t>
  </si>
  <si>
    <t>='E-12-1-2'!G9</t>
  </si>
  <si>
    <t>E-12-1-3</t>
  </si>
  <si>
    <t>='E-12-1-3'!G9</t>
  </si>
  <si>
    <t>E-12-1-4</t>
  </si>
  <si>
    <t>='E-12-1-4'!G9</t>
  </si>
  <si>
    <t>E-12-1-5</t>
  </si>
  <si>
    <t>='E-12-1-5'!G9</t>
  </si>
  <si>
    <t>E-12-1-6</t>
  </si>
  <si>
    <t>='E-12-1-6'!G9</t>
  </si>
  <si>
    <t>E-13</t>
  </si>
  <si>
    <t>='E-13'!G9</t>
  </si>
  <si>
    <t>E-13-1</t>
  </si>
  <si>
    <t>='E-13-1'!G9</t>
  </si>
  <si>
    <t>E-13-1-1</t>
  </si>
  <si>
    <t>='E-13-1-1'!G9</t>
  </si>
  <si>
    <t>E-13-1-2</t>
  </si>
  <si>
    <t>='E-13-1-2'!G9</t>
  </si>
  <si>
    <t>E-13-1-3</t>
  </si>
  <si>
    <t>='E-13-1-3'!G9</t>
  </si>
  <si>
    <t>E-13-1-4</t>
  </si>
  <si>
    <t>='E-13-1-4'!G9</t>
  </si>
  <si>
    <t>E-13-1-5</t>
  </si>
  <si>
    <t>='E-13-1-5'!G9</t>
  </si>
  <si>
    <t>E-13-1-6</t>
  </si>
  <si>
    <t>='E-13-1-6'!G9</t>
  </si>
  <si>
    <t>F-1</t>
  </si>
  <si>
    <t>='F-1'!G9</t>
  </si>
  <si>
    <t>F-1-1</t>
  </si>
  <si>
    <t>='F-1-1'!G9</t>
  </si>
  <si>
    <t>F-1-1-1</t>
  </si>
  <si>
    <t>='F-1-1-1'!G9</t>
  </si>
  <si>
    <t>F-1-1-2</t>
  </si>
  <si>
    <t>='F-1-1-2'!G9</t>
  </si>
  <si>
    <t>F-1-1-3</t>
  </si>
  <si>
    <t>='F-1-1-3'!G9</t>
  </si>
  <si>
    <t>F-1-1-4</t>
  </si>
  <si>
    <t>='F-1-1-4'!G9</t>
  </si>
  <si>
    <t>F-1-1-5</t>
  </si>
  <si>
    <t>='F-1-1-5'!G9</t>
  </si>
  <si>
    <t>F-1-1-6</t>
  </si>
  <si>
    <t>='F-1-1-6'!G9</t>
  </si>
  <si>
    <t>F-2</t>
  </si>
  <si>
    <t>='F-2'!G9</t>
  </si>
  <si>
    <t>F-2-1</t>
  </si>
  <si>
    <t>='F-2-1'!G9</t>
  </si>
  <si>
    <t>F-2-1-1</t>
  </si>
  <si>
    <t>='F-2-1-1'!G9</t>
  </si>
  <si>
    <t>F-2-1-2</t>
  </si>
  <si>
    <t>='F-2-1-2'!G9</t>
  </si>
  <si>
    <t>F-2-1-3</t>
  </si>
  <si>
    <t>='F-2-1-3'!G9</t>
  </si>
  <si>
    <t>F-2-1-4</t>
  </si>
  <si>
    <t>='F-2-1-4'!G9</t>
  </si>
  <si>
    <t>F-2-1-5</t>
  </si>
  <si>
    <t>='F-2-1-5'!G9</t>
  </si>
  <si>
    <t>F-2-1-6</t>
  </si>
  <si>
    <t>='F-2-1-6'!G9</t>
  </si>
  <si>
    <t>F-3</t>
  </si>
  <si>
    <t>='F-3'!G9</t>
  </si>
  <si>
    <t>F-3-1</t>
  </si>
  <si>
    <t>='F-3-1'!G9</t>
  </si>
  <si>
    <t>F-3-1-1</t>
  </si>
  <si>
    <t>='F-3-1-1'!G9</t>
  </si>
  <si>
    <t>F-3-1-2</t>
  </si>
  <si>
    <t>='F-3-1-2'!G9</t>
  </si>
  <si>
    <t>F-3-1-3</t>
  </si>
  <si>
    <t>='F-3-1-3'!G9</t>
  </si>
  <si>
    <t>F-3-1-4</t>
  </si>
  <si>
    <t>='F-3-1-4'!G9</t>
  </si>
  <si>
    <t>F-3-1-5</t>
  </si>
  <si>
    <t>='F-3-1-5'!G9</t>
  </si>
  <si>
    <t>F-3-1-6</t>
  </si>
  <si>
    <t>='F-3-1-6'!G9</t>
  </si>
  <si>
    <t>F-4</t>
  </si>
  <si>
    <t>='F-4'!G9</t>
  </si>
  <si>
    <t>F-4-1</t>
  </si>
  <si>
    <t>='F-4-1'!G9</t>
  </si>
  <si>
    <t>F-4-1-1</t>
  </si>
  <si>
    <t>='F-4-1-1'!G9</t>
  </si>
  <si>
    <t>F-4-1-2</t>
  </si>
  <si>
    <t>='F-4-1-2'!G9</t>
  </si>
  <si>
    <t>F-4-1-3</t>
  </si>
  <si>
    <t>='F-4-1-3'!G9</t>
  </si>
  <si>
    <t>F-4-1-4</t>
  </si>
  <si>
    <t>='F-4-1-4'!G9</t>
  </si>
  <si>
    <t>F-4-1-5</t>
  </si>
  <si>
    <t>='F-4-1-5'!G9</t>
  </si>
  <si>
    <t>F-4-1-6</t>
  </si>
  <si>
    <t>='F-4-1-6'!G9</t>
  </si>
  <si>
    <t>G-1</t>
  </si>
  <si>
    <t>='G-1'!G9</t>
  </si>
  <si>
    <t>G-1-1</t>
  </si>
  <si>
    <t>='G-1-1'!G9</t>
  </si>
  <si>
    <t>G-1-1-1</t>
  </si>
  <si>
    <t>='G-1-1-1'!G9</t>
  </si>
  <si>
    <t>G-1-1-2</t>
  </si>
  <si>
    <t>='G-1-1-2'!G9</t>
  </si>
  <si>
    <t>G-1-1-3</t>
  </si>
  <si>
    <t>='G-1-1-3'!G9</t>
  </si>
  <si>
    <t>G-1-1-4</t>
  </si>
  <si>
    <t>='G-1-1-4'!G9</t>
  </si>
  <si>
    <t>G-1-1-5</t>
  </si>
  <si>
    <t>='G-1-1-5'!G9</t>
  </si>
  <si>
    <t>G-1-1-6</t>
  </si>
  <si>
    <t>='G-1-1-6'!G9</t>
  </si>
  <si>
    <t>G-2</t>
  </si>
  <si>
    <t>='G-2'!G9</t>
  </si>
  <si>
    <t>G-2-1</t>
  </si>
  <si>
    <t>='G-2-1'!G9</t>
  </si>
  <si>
    <t>G-2-1-1</t>
  </si>
  <si>
    <t>='G-2-1-1'!G9</t>
  </si>
  <si>
    <t>G-2-1-2</t>
  </si>
  <si>
    <t>='G-2-1-2'!G9</t>
  </si>
  <si>
    <t>G-2-1-3</t>
  </si>
  <si>
    <t>='G-2-1-3'!G9</t>
  </si>
  <si>
    <t>G-2-1-4</t>
  </si>
  <si>
    <t>='G-2-1-4'!G9</t>
  </si>
  <si>
    <t>G-2-1-5</t>
  </si>
  <si>
    <t>='G-2-1-5'!G9</t>
  </si>
  <si>
    <t>G-2-1-6</t>
  </si>
  <si>
    <t>='G-2-1-6'!G9</t>
  </si>
  <si>
    <t>G-3</t>
  </si>
  <si>
    <t>='G-3'!G9</t>
  </si>
  <si>
    <t>G-3-1</t>
  </si>
  <si>
    <t>='G-3-1'!G9</t>
  </si>
  <si>
    <t>G-3-1-1</t>
  </si>
  <si>
    <t>='G-3-1-1'!G9</t>
  </si>
  <si>
    <t>G-3-1-2</t>
  </si>
  <si>
    <t>='G-3-1-2'!G9</t>
  </si>
  <si>
    <t>G-3-1-3</t>
  </si>
  <si>
    <t>='G-3-1-3'!G9</t>
  </si>
  <si>
    <t>G-3-1-4</t>
  </si>
  <si>
    <t>='G-3-1-4'!G9</t>
  </si>
  <si>
    <t>G-3-1-5</t>
  </si>
  <si>
    <t>='G-3-1-5'!G9</t>
  </si>
  <si>
    <t>G-3-1-6</t>
  </si>
  <si>
    <t>='G-3-1-6'!G9</t>
  </si>
  <si>
    <t>G-4</t>
  </si>
  <si>
    <t>='G-4'!G9</t>
  </si>
  <si>
    <t>G-4-1</t>
  </si>
  <si>
    <t>='G-4-1'!G9</t>
  </si>
  <si>
    <t>G-4-1-1</t>
  </si>
  <si>
    <t>='G-4-1-1'!G9</t>
  </si>
  <si>
    <t>G-4-1-2</t>
  </si>
  <si>
    <t>='G-4-1-2'!G9</t>
  </si>
  <si>
    <t>G-4-1-3</t>
  </si>
  <si>
    <t>='G-4-1-3'!G9</t>
  </si>
  <si>
    <t>G-4-1-4</t>
  </si>
  <si>
    <t>='G-4-1-4'!G9</t>
  </si>
  <si>
    <t>G-4-1-5</t>
  </si>
  <si>
    <t>='G-4-1-5'!G9</t>
  </si>
  <si>
    <t>G-4-1-6</t>
  </si>
  <si>
    <t>='G-4-1-6'!G9</t>
  </si>
  <si>
    <t>H</t>
  </si>
  <si>
    <t>='H'!G9</t>
  </si>
  <si>
    <t>H-1</t>
  </si>
  <si>
    <t>='H-1'!G9</t>
  </si>
  <si>
    <t>H-1-1</t>
  </si>
  <si>
    <t>='H-1-1'!G9</t>
  </si>
  <si>
    <t>H-1-2</t>
  </si>
  <si>
    <t>='H-1-2'!G9</t>
  </si>
  <si>
    <t>H-1-3</t>
  </si>
  <si>
    <t>='H-1-3'!G9</t>
  </si>
  <si>
    <t>I</t>
  </si>
  <si>
    <t>='I'!G9</t>
  </si>
  <si>
    <t>I-1</t>
  </si>
  <si>
    <t>='I-1'!G9</t>
  </si>
  <si>
    <t>I-1-1</t>
  </si>
  <si>
    <t>='I-1-1'!G9</t>
  </si>
  <si>
    <t>I-1-2</t>
  </si>
  <si>
    <t>='I-1-2'!G9</t>
  </si>
  <si>
    <t>I-1-3</t>
  </si>
  <si>
    <t>='I-1-3'!G9</t>
  </si>
  <si>
    <t>J</t>
  </si>
  <si>
    <t>='J'!G9</t>
  </si>
  <si>
    <t>J-1</t>
  </si>
  <si>
    <t>='J-1'!G9</t>
  </si>
  <si>
    <t>J-1-1</t>
  </si>
  <si>
    <t>='J-1-1'!G9</t>
  </si>
  <si>
    <t>J-1-2</t>
  </si>
  <si>
    <t>='J-1-2'!G9</t>
  </si>
  <si>
    <t>J-1-3</t>
  </si>
  <si>
    <t>='J-1-3'!G9</t>
  </si>
  <si>
    <t>K</t>
  </si>
  <si>
    <t>='K'!G9</t>
  </si>
  <si>
    <t>K-1</t>
  </si>
  <si>
    <t>='K-1'!G9</t>
  </si>
  <si>
    <t>K-1-1</t>
  </si>
  <si>
    <t>='K-1-1'!G9</t>
  </si>
  <si>
    <t>K-1-2</t>
  </si>
  <si>
    <t>='K-1-2'!G9</t>
  </si>
  <si>
    <t>K-1-3</t>
  </si>
  <si>
    <t>='K-1-3'!G9</t>
  </si>
  <si>
    <t>K-1-4</t>
  </si>
  <si>
    <t>='K-1-4'!G9</t>
  </si>
  <si>
    <t>K-1-5</t>
  </si>
  <si>
    <t>='K-1-5'!G9</t>
  </si>
  <si>
    <t>K-1-6</t>
  </si>
  <si>
    <t>='K-1-6'!G9</t>
  </si>
  <si>
    <t>L</t>
  </si>
  <si>
    <t>='L'!G9</t>
  </si>
  <si>
    <t>L-1</t>
  </si>
  <si>
    <t>='L-1'!G9</t>
  </si>
  <si>
    <t>L-1-1</t>
  </si>
  <si>
    <t>='L-1-1'!G9</t>
  </si>
  <si>
    <t>L-1-2</t>
  </si>
  <si>
    <t>='L-1-2'!G9</t>
  </si>
  <si>
    <t>L-1-3</t>
  </si>
  <si>
    <t>='L-1-3'!G9</t>
  </si>
  <si>
    <t>M-1</t>
  </si>
  <si>
    <t>='M-1'!G9</t>
  </si>
  <si>
    <t>M-1-1</t>
  </si>
  <si>
    <t>='M-1-1'!G9</t>
  </si>
  <si>
    <t>M-1-1-1</t>
  </si>
  <si>
    <t>='M-1-1-1'!G9</t>
  </si>
  <si>
    <t>M-1-1-2</t>
  </si>
  <si>
    <t>='M-1-1-2'!G9</t>
  </si>
  <si>
    <t>M-1-1-3</t>
  </si>
  <si>
    <t>='M-1-1-3'!G9</t>
  </si>
  <si>
    <t>M-2</t>
  </si>
  <si>
    <t>='M-2'!G9</t>
  </si>
  <si>
    <t>M-2-1</t>
  </si>
  <si>
    <t>='M-2-1'!G9</t>
  </si>
  <si>
    <t>M-2-1-1</t>
  </si>
  <si>
    <t>='M-2-1-1'!G9</t>
  </si>
  <si>
    <t>M-2-1-2</t>
  </si>
  <si>
    <t>='M-2-1-2'!G9</t>
  </si>
  <si>
    <t>M-2-1-3</t>
  </si>
  <si>
    <t>='M-2-1-3'!G9</t>
  </si>
  <si>
    <t>M-3</t>
  </si>
  <si>
    <t>='M-3'!G9</t>
  </si>
  <si>
    <t>M-3-1</t>
  </si>
  <si>
    <t>='M-3-1'!G9</t>
  </si>
  <si>
    <t>M-3-1-1</t>
  </si>
  <si>
    <t>='M-3-1-1'!G9</t>
  </si>
  <si>
    <t>M-3-1-2</t>
  </si>
  <si>
    <t>='M-3-1-2'!G9</t>
  </si>
  <si>
    <t>M-3-1-3</t>
  </si>
  <si>
    <t>='M-3-1-3'!G9</t>
  </si>
  <si>
    <t>N-1</t>
  </si>
  <si>
    <t>='N-1'!G9</t>
  </si>
  <si>
    <t>N-2</t>
  </si>
  <si>
    <t>='N-2'!G9</t>
  </si>
  <si>
    <t>N-3</t>
  </si>
  <si>
    <t>='N-3'!G9</t>
  </si>
  <si>
    <t>N-4</t>
  </si>
  <si>
    <t>='N-4'!G9</t>
  </si>
  <si>
    <t>N-5</t>
  </si>
  <si>
    <t>='N-5'!G9</t>
  </si>
  <si>
    <t>O-1</t>
  </si>
  <si>
    <t>='O-1'!G9</t>
  </si>
  <si>
    <t>O-2</t>
  </si>
  <si>
    <t>='O-2'!G9</t>
  </si>
  <si>
    <t>O-3</t>
  </si>
  <si>
    <t>='O-3'!G9</t>
  </si>
  <si>
    <t>P</t>
  </si>
  <si>
    <t>='P'!G9</t>
  </si>
  <si>
    <t>P-1</t>
  </si>
  <si>
    <t>='P-1'!G9</t>
  </si>
  <si>
    <t>P-1-1</t>
  </si>
  <si>
    <t>='P-1-1'!G9</t>
  </si>
  <si>
    <t>P-1-2</t>
  </si>
  <si>
    <t>='P-1-2'!G9</t>
  </si>
  <si>
    <t>P-1-3</t>
  </si>
  <si>
    <t>='P-1-3'!G9</t>
  </si>
  <si>
    <t>Q</t>
  </si>
  <si>
    <t>='Q'!G9</t>
  </si>
  <si>
    <t>Q-1</t>
  </si>
  <si>
    <t>='Q-1'!G9</t>
  </si>
  <si>
    <t>Q-1-1</t>
  </si>
  <si>
    <t>='Q-1-1'!G9</t>
  </si>
  <si>
    <t>Q-1-2</t>
  </si>
  <si>
    <t>Q-1-3</t>
  </si>
  <si>
    <t>Level dari Kertas Kerja
-Main Level
-P1
-P2
-P3
-P4</t>
  </si>
  <si>
    <t>Number Sheet diperoleh dari sheet index</t>
  </si>
  <si>
    <t>Nama Sheet diperoleh dari sheet index</t>
  </si>
  <si>
    <t>Kode Tipe Sheet (From File Mapping)</t>
  </si>
  <si>
    <t>Nomor urut field name</t>
  </si>
  <si>
    <t>Nama Field/cell yang akan dipetakan</t>
  </si>
  <si>
    <t>Lokasi Field/Cell yang dipetakan</t>
  </si>
  <si>
    <t>Lokasi Field/Cell Text yang dipetakan</t>
  </si>
  <si>
    <t>Metode input terhadap kertas kerja
- Fill in by EWS : Apabila diisi oleh EWS
- Formula : Apabila ada kalkulasi dalam kertas kerja tersebut
- Reference: Apabila merupakan referensi dari sheet lain
- Manual: Apabila penginputan dilakukan secara manual</t>
  </si>
  <si>
    <t>Tipe data dari Field/cell yang dipetakan</t>
  </si>
  <si>
    <t>Sumber data dari Field/cell yang dipetakan ataupun nama Sheet yang digunakan sebagai referensi.</t>
  </si>
  <si>
    <t>Nama kolom dari tabel yang digunakan, hanya untuk kolom According Taxpayer</t>
  </si>
  <si>
    <t>Keterangan atau formula yang digunakan dalam cell tersebut.</t>
  </si>
  <si>
    <t>Sheet No</t>
  </si>
  <si>
    <t>Sheet/ Index</t>
  </si>
  <si>
    <t>Cell/ Field Name</t>
  </si>
  <si>
    <t>Cell Location (Reference)</t>
  </si>
  <si>
    <t>Cell Location String</t>
  </si>
  <si>
    <t>Input Method</t>
  </si>
  <si>
    <t>Data Type</t>
  </si>
  <si>
    <t>Data Source</t>
  </si>
  <si>
    <t>Input Column</t>
  </si>
  <si>
    <t>Remarks or Formula</t>
  </si>
  <si>
    <t>Nama</t>
  </si>
  <si>
    <t>Fill in by EWS</t>
  </si>
  <si>
    <t>String</t>
  </si>
  <si>
    <t>Data Mart From Information Zone</t>
  </si>
  <si>
    <t>Akan didefinisikan</t>
  </si>
  <si>
    <t>Data Validation</t>
  </si>
  <si>
    <t>Value Type</t>
  </si>
  <si>
    <t>Single Cell/Row</t>
  </si>
  <si>
    <t>LV0</t>
  </si>
  <si>
    <t>[AUDIT]_ACCORDING_TAXPAYER_Lokal</t>
  </si>
  <si>
    <t>Number</t>
  </si>
  <si>
    <t>P1</t>
  </si>
  <si>
    <t>Manual</t>
  </si>
  <si>
    <t>Multiple Cell/Row</t>
  </si>
  <si>
    <t>[AUDIT]_ACCORDING_TAXPAYER_Ekspor</t>
  </si>
  <si>
    <t>P2</t>
  </si>
  <si>
    <t>[AUDIT]_ACCORDING_TAXPAYER_Penjualan bruto</t>
  </si>
  <si>
    <t>P3</t>
  </si>
  <si>
    <t>Formula</t>
  </si>
  <si>
    <t>[AUDIT]_ACCORDING_TAXPAYER_Retur</t>
  </si>
  <si>
    <t>[AUDIT]_ACCORDING_TAXPAYER_Diskon Penjualan</t>
  </si>
  <si>
    <t>[AUDIT]_ACCORDING_TAXPAYER_Penyesuaian Penjualan</t>
  </si>
  <si>
    <t>[AUDIT]_ACCORDING_TAXPAYER_Penjualan Bersih</t>
  </si>
  <si>
    <t>[AUDIT]_ACCORDING_TAXPAYER_Pembelian Bahan/Barang Dagangan</t>
  </si>
  <si>
    <t>[AUDIT]_ACCORDING_TAXPAYER_Biaya Transportasi</t>
  </si>
  <si>
    <t>[AUDIT]_ACCORDING_TAXPAYER_Biaya Lainnya</t>
  </si>
  <si>
    <t>[AUDIT]_ACCORDING_TAXPAYER_Persediaan Awal</t>
  </si>
  <si>
    <t xml:space="preserve">[AUDIT]_ACCORDING_TAXPAYER_(Dikurangi Persediaan Akhir) </t>
  </si>
  <si>
    <t>[AUDIT]_ACCORDING_TAXPAYER_Total Harga Pokok Penjualan</t>
  </si>
  <si>
    <t>[AUDIT]_ACCORDING_TAXPAYER_Laba Kotor (1.d - 2.j )</t>
  </si>
  <si>
    <t>[AUDIT]_ACCORDING_TAXPAYER_Penghasilan Lainnya</t>
  </si>
  <si>
    <t>[AUDIT]_ACCORDING_TAXPAYER_Biaya Gaji, Upah, Bonus, Honorarium, THR, Dsb</t>
  </si>
  <si>
    <t>[AUDIT]_ACCORDING_TAXPAYER_Natura dan Kenikmatan</t>
  </si>
  <si>
    <t>[AUDIT]_ACCORDING_TAXPAYER_Biaya Penyusutan dan Amortisasi</t>
  </si>
  <si>
    <t>[AUDIT]_ACCORDING_TAXPAYER_Biaya Sewa</t>
  </si>
  <si>
    <t>[AUDIT]_ACCORDING_TAXPAYER_Biaya Bunga Pinjaman</t>
  </si>
  <si>
    <t>[AUDIT]_ACCORDING_TAXPAYER_Biaya Sehubungan dengan Jasa</t>
  </si>
  <si>
    <t xml:space="preserve">[AUDIT]_ACCORDING_TAXPAYER_Biaya Impairment </t>
  </si>
  <si>
    <t>[AUDIT]_ACCORDING_TAXPAYER_Biaya Royalti</t>
  </si>
  <si>
    <t>[AUDIT]_ACCORDING_TAXPAYER_Biaya Pemasaran/Promosi</t>
  </si>
  <si>
    <t>[AUDIT]_ACCORDING_TAXPAYER_Biaya Entertainment</t>
  </si>
  <si>
    <t>[AUDIT]_ACCORDING_TAXPAYER_Biaya Administrasi dan Umum</t>
  </si>
  <si>
    <t>[AUDIT]_ACCORDING_TAXPAYER_Total Beban Usaha</t>
  </si>
  <si>
    <t>[AUDIT]_ACCORDING_TAXPAYER_Laba (Rugi) Operasional/Usaha (3 + 4 - 5.n )</t>
  </si>
  <si>
    <t>[AUDIT]_ACCORDING_TAXPAYER_Keuntungan Selisih Kurs</t>
  </si>
  <si>
    <t>[AUDIT]_ACCORDING_TAXPAYER_Keuntungan Pengalihan Aset selain persediaan</t>
  </si>
  <si>
    <t>[AUDIT]_ACCORDING_TAXPAYER_Pendapatan Bunga dan Jasa Giro</t>
  </si>
  <si>
    <t>[AUDIT]_ACCORDING_TAXPAYER_Penghasilan Luar Usaha Lainnya</t>
  </si>
  <si>
    <t>[AUDIT]_ACCORDING_TAXPAYER_Total Penghasilan Luar Usaha</t>
  </si>
  <si>
    <t>[AUDIT]_ACCORDING_TAXPAYER_Kerugian Pengalihan Aset selain persediaan</t>
  </si>
  <si>
    <t>[AUDIT]_ACCORDING_TAXPAYER_Sumbangan</t>
  </si>
  <si>
    <t>[AUDIT]_ACCORDING_TAXPAYER_Kerugian selisih kurs</t>
  </si>
  <si>
    <t>[AUDIT]_ACCORDING_TAXPAYER_Total Biaya Luar Usaha</t>
  </si>
  <si>
    <t>[AUDIT]_ACCORDING_TAXPAYER_Laba (Rugi) Non-Operasional/Usaha (7e - 8e)</t>
  </si>
  <si>
    <t>[AUDIT]_ACCORDING_TAXPAYER_Penghasilan Neto Fiskal sebelum Fasilitas ( 6 + 9 )</t>
  </si>
  <si>
    <t>[AUDIT]_ACCORDING_TAXPAYER_Fasilitas Pengurangan Penghasilan Netto</t>
  </si>
  <si>
    <t>[AUDIT]_ACCORDING_TAXPAYER_Fasilitas Pengurangan Penghasilan Bruto dari Kegiatan Vokasi</t>
  </si>
  <si>
    <t>[AUDIT]_ACCORDING_TAXPAYER_Penghasilan Neto Fiskal setelah Fasilitas (10 - 11 - 12)</t>
  </si>
  <si>
    <t>[AUDIT]_ACCORDING_TAXPAYER_Kompensasi Kerugian</t>
  </si>
  <si>
    <t>[AUDIT]_ACCORDING_TAXPAYER_Penghasilan yang seharusnya tidak terhutang PPh (Pasal 17 ayat (2) KUP)</t>
  </si>
  <si>
    <t>[AUDIT]_ACCORDING_TAXPAYER_Penghasilan Kena Pajak (13 - 14 - 15)</t>
  </si>
  <si>
    <t>[AUDIT]_ACCORDING_TAXPAYER_Fasilitas Pengurangan Penghasilan Bruto dari Kegiatan Penelitian dan Pengembangan</t>
  </si>
  <si>
    <t>[AUDIT]_ACCORDING_TAXPAYER_PPh dalam satu tahun ((16 - 17) x Rate)</t>
  </si>
  <si>
    <t>[AUDIT]_ACCORDING_TAXPAYER_Dipotong/dipungut oleh pihak lain</t>
  </si>
  <si>
    <t>[AUDIT]_ACCORDING_TAXPAYER_PPh Pasal 25</t>
  </si>
  <si>
    <t>[AUDIT]_ACCORDING_TAXPAYER_Dibayar sendiri</t>
  </si>
  <si>
    <t>[AUDIT]_ACCORDING_TAXPAYER_SKPKB    (pokok kurang bayar)</t>
  </si>
  <si>
    <t>[AUDIT]_ACCORDING_TAXPAYER_SKPKBT  (pokok kurang bayar)</t>
  </si>
  <si>
    <t>[AUDIT]_ACCORDING_TAXPAYER_SKPLB</t>
  </si>
  <si>
    <t>[AUDIT]_ACCORDING_TAXPAYER_SKPPKP</t>
  </si>
  <si>
    <t>[AUDIT]_ACCORDING_TAXPAYER_STP (pokok kurang bayar)</t>
  </si>
  <si>
    <t>[AUDIT]_ACCORDING_TAXPAYER_Jumlah (d.1+d.2-d.3-d.4+d.5)</t>
  </si>
  <si>
    <t>[AUDIT]_ACCORDING_TAXPAYER_Dibayar dengan NPWP pihak lain</t>
  </si>
  <si>
    <t>[AUDIT]_ACCORDING_TAXPAYER_Dibayar dengan NPWP sendiri</t>
  </si>
  <si>
    <t>[AUDIT]_ACCORDING_TAXPAYER_Telah dipotong/dipungut</t>
  </si>
  <si>
    <t>[AUDIT]_ACCORDING_TAXPAYER_Jumlah (e.1+e.2+e.3)</t>
  </si>
  <si>
    <t>[AUDIT]_ACCORDING_TAXPAYER_Fasilitas Pengurang PPh Terutang</t>
  </si>
  <si>
    <t>[AUDIT]_ACCORDING_TAXPAYER_Pengembalian/Pengurangan PPh Pasal 24 yang telah diperhitungkan tahun lalu</t>
  </si>
  <si>
    <t>[AUDIT]_ACCORDING_TAXPAYER_Jumlah pajak yang dapat dikreditkan ((a+b.6+c.6+d.5+f-g) atau e.4)</t>
  </si>
  <si>
    <t>[AUDIT]_ACCORDING_TAXPAYER_PPh yang Kurang Bayar / Nihil / Lebih Bayar (18 - 19.h)</t>
  </si>
  <si>
    <t>[AUDIT]_ACCORDING_OFFICER_Lokal</t>
  </si>
  <si>
    <t>[AUDIT]_ACCORDING_OFFICER_Ekspor</t>
  </si>
  <si>
    <t>[AUDIT]_ACCORDING_OFFICER_Penjualan bruto</t>
  </si>
  <si>
    <t>[AUDIT]_ACCORDING_OFFICER_Retur</t>
  </si>
  <si>
    <t>[AUDIT]_ACCORDING_OFFICER_Diskon Penjualan</t>
  </si>
  <si>
    <t>[AUDIT]_ACCORDING_OFFICER_Penyesuaian Penjualan</t>
  </si>
  <si>
    <t>[AUDIT]_ACCORDING_OFFICER_Penjualan Bersih</t>
  </si>
  <si>
    <t>[AUDIT]_ACCORDING_OFFICER_Pembelian Bahan/Barang Dagangan</t>
  </si>
  <si>
    <t>[AUDIT]_ACCORDING_OFFICER_Biaya Transportasi</t>
  </si>
  <si>
    <t>[AUDIT]_ACCORDING_OFFICER_Biaya Lainnya</t>
  </si>
  <si>
    <t>[AUDIT]_ACCORDING_OFFICER_Persediaan Awal</t>
  </si>
  <si>
    <t xml:space="preserve">[AUDIT]_ACCORDING_OFFICER_(Dikurangi Persediaan Akhir) </t>
  </si>
  <si>
    <t>[AUDIT]_ACCORDING_OFFICER_Total Harga Pokok Penjualan</t>
  </si>
  <si>
    <t>[AUDIT]_ACCORDING_OFFICER_Laba Kotor (1.d - 2.j )</t>
  </si>
  <si>
    <t>[AUDIT]_ACCORDING_OFFICER_Penghasilan Lainnya</t>
  </si>
  <si>
    <t>[AUDIT]_ACCORDING_OFFICER_Biaya Gaji, Upah, Bonus, Honorarium, THR, Dsb</t>
  </si>
  <si>
    <t>[AUDIT]_ACCORDING_OFFICER_Natura dan Kenikmatan</t>
  </si>
  <si>
    <t>[AUDIT]_ACCORDING_OFFICER_Biaya Penyusutan dan Amortisasi</t>
  </si>
  <si>
    <t>[AUDIT]_ACCORDING_OFFICER_Biaya Sewa</t>
  </si>
  <si>
    <t>[AUDIT]_ACCORDING_OFFICER_Biaya Bunga Pinjaman</t>
  </si>
  <si>
    <t>[AUDIT]_ACCORDING_OFFICER_Biaya Sehubungan dengan Jasa</t>
  </si>
  <si>
    <t xml:space="preserve">[AUDIT]_ACCORDING_OFFICER_Biaya Impairment </t>
  </si>
  <si>
    <t>[AUDIT]_ACCORDING_OFFICER_Biaya Royalti</t>
  </si>
  <si>
    <t>[AUDIT]_ACCORDING_OFFICER_Biaya Pemasaran/Promosi</t>
  </si>
  <si>
    <t>[AUDIT]_ACCORDING_OFFICER_Biaya Entertainment</t>
  </si>
  <si>
    <t>[AUDIT]_ACCORDING_OFFICER_Biaya Administrasi dan Umum</t>
  </si>
  <si>
    <t>[AUDIT]_ACCORDING_OFFICER_Total Beban Usaha</t>
  </si>
  <si>
    <t>[AUDIT]_ACCORDING_OFFICER_Laba (Rugi) Operasional/Usaha (3 + 4 - 5.n )</t>
  </si>
  <si>
    <t>[AUDIT]_ACCORDING_OFFICER_Keuntungan Selisih Kurs</t>
  </si>
  <si>
    <t>[AUDIT]_ACCORDING_OFFICER_Keuntungan Pengalihan Aset selain persediaan</t>
  </si>
  <si>
    <t>[AUDIT]_ACCORDING_OFFICER_Pendapatan Bunga dan Jasa Giro</t>
  </si>
  <si>
    <t>[AUDIT]_ACCORDING_OFFICER_Penghasilan Luar Usaha Lainnya</t>
  </si>
  <si>
    <t>[AUDIT]_ACCORDING_OFFICER_Total Penghasilan Luar Usaha</t>
  </si>
  <si>
    <t>[AUDIT]_ACCORDING_OFFICER_Kerugian Pengalihan Aset selain persediaan</t>
  </si>
  <si>
    <t>[AUDIT]_ACCORDING_OFFICER_Sumbangan</t>
  </si>
  <si>
    <t>[AUDIT]_ACCORDING_OFFICER_Kerugian selisih kurs</t>
  </si>
  <si>
    <t>[AUDIT]_ACCORDING_OFFICER_Total Biaya Luar Usaha</t>
  </si>
  <si>
    <t>[AUDIT]_ACCORDING_OFFICER_Laba (Rugi) Non-Operasional/Usaha (7e - 8e)</t>
  </si>
  <si>
    <t>[AUDIT]_ACCORDING_OFFICER_Penghasilan Neto Fiskal sebelum Fasilitas ( 6 + 9 )</t>
  </si>
  <si>
    <t>[AUDIT]_ACCORDING_OFFICER_Fasilitas Pengurangan Penghasilan Netto</t>
  </si>
  <si>
    <t>[AUDIT]_ACCORDING_OFFICER_Fasilitas Pengurangan Penghasilan Bruto dari Kegiatan Vokasi</t>
  </si>
  <si>
    <t>[AUDIT]_ACCORDING_OFFICER_Penghasilan Neto Fiskal setelah Fasilitas (10 - 11 - 12)</t>
  </si>
  <si>
    <t>[AUDIT]_ACCORDING_OFFICER_Kompensasi Kerugian</t>
  </si>
  <si>
    <t>[AUDIT]_ACCORDING_OFFICER_Penghasilan yang seharusnya tidak terhutang PPh (Pasal 17 ayat (2) KUP)</t>
  </si>
  <si>
    <t>[AUDIT]_ACCORDING_OFFICER_Penghasilan Kena Pajak (13 - 14 - 15)</t>
  </si>
  <si>
    <t>[AUDIT]_ACCORDING_OFFICER_Fasilitas Pengurangan Penghasilan Bruto dari Kegiatan Penelitian dan Pengembangan</t>
  </si>
  <si>
    <t>[AUDIT]_ACCORDING_OFFICER_PPh dalam satu tahun ((16 - 17) x Rate)</t>
  </si>
  <si>
    <t>[AUDIT]_ACCORDING_OFFICER_Dipotong/dipungut oleh pihak lain</t>
  </si>
  <si>
    <t>[AUDIT]_ACCORDING_OFFICER_PPh Pasal 25</t>
  </si>
  <si>
    <t>[AUDIT]_ACCORDING_OFFICER_Dibayar sendiri</t>
  </si>
  <si>
    <t>[AUDIT]_ACCORDING_OFFICER_SKPKB    (pokok kurang bayar)</t>
  </si>
  <si>
    <t>[AUDIT]_ACCORDING_OFFICER_SKPKBT  (pokok kurang bayar)</t>
  </si>
  <si>
    <t>[AUDIT]_ACCORDING_OFFICER_SKPLB</t>
  </si>
  <si>
    <t>[AUDIT]_ACCORDING_OFFICER_SKPPKP</t>
  </si>
  <si>
    <t>[AUDIT]_ACCORDING_OFFICER_STP (pokok kurang bayar)</t>
  </si>
  <si>
    <t>[AUDIT]_ACCORDING_OFFICER_Jumlah (d.1+d.2-d.3-d.4+d.5)</t>
  </si>
  <si>
    <t>[AUDIT]_ACCORDING_OFFICER_Dibayar dengan NPWP pihak lain</t>
  </si>
  <si>
    <t>[AUDIT]_ACCORDING_OFFICER_Dibayar dengan NPWP sendiri</t>
  </si>
  <si>
    <t>[AUDIT]_ACCORDING_OFFICER_Telah dipotong/dipungut</t>
  </si>
  <si>
    <t>[AUDIT]_ACCORDING_OFFICER_Jumlah (e.1+e.2+e.3)</t>
  </si>
  <si>
    <t>[AUDIT]_ACCORDING_OFFICER_Fasilitas Pengurang PPh Terutang</t>
  </si>
  <si>
    <t>[AUDIT]_ACCORDING_OFFICER_Pengembalian/Pengurangan PPh Pasal 24 yang telah diperhitungkan tahun lalu</t>
  </si>
  <si>
    <t>[AUDIT]_ACCORDING_OFFICER_Jumlah pajak yang dapat dikreditkan ((a+b.6+c.6+d.5+f-g) atau e.4)</t>
  </si>
  <si>
    <t>[AUDIT]_ACCORDING_OFFICER_PPh yang Kurang Bayar / Nihil / Lebih Bayar (18 - 19.h)</t>
  </si>
  <si>
    <t>[AUDIT]_CORRECTION_Lokal</t>
  </si>
  <si>
    <t>[AUDIT]_CORRECTION_Ekspor</t>
  </si>
  <si>
    <t>[AUDIT]_CORRECTION_Penjualan bruto</t>
  </si>
  <si>
    <t>[AUDIT]_CORRECTION_Retur</t>
  </si>
  <si>
    <t>[AUDIT]_CORRECTION_Diskon Penjualan</t>
  </si>
  <si>
    <t>[AUDIT]_CORRECTION_Penyesuaian Penjualan</t>
  </si>
  <si>
    <t>[AUDIT]_CORRECTION_Penjualan Bersih</t>
  </si>
  <si>
    <t>[AUDIT]_CORRECTION_Pembelian Bahan/Barang Dagangan</t>
  </si>
  <si>
    <t>[AUDIT]_CORRECTION_Biaya Transportasi</t>
  </si>
  <si>
    <t>[AUDIT]_CORRECTION_Biaya Lainnya</t>
  </si>
  <si>
    <t>[AUDIT]_CORRECTION_Persediaan Awal</t>
  </si>
  <si>
    <t xml:space="preserve">[AUDIT]_CORRECTION_(Dikurangi Persediaan Akhir) </t>
  </si>
  <si>
    <t>[AUDIT]_CORRECTION_Total Harga Pokok Penjualan</t>
  </si>
  <si>
    <t>[AUDIT]_CORRECTION_Laba Kotor (1.d - 2.j )</t>
  </si>
  <si>
    <t>[AUDIT]_CORRECTION_Penghasilan Lainnya</t>
  </si>
  <si>
    <t>[AUDIT]_CORRECTION_Biaya Gaji, Upah, Bonus, Honorarium, THR, Dsb</t>
  </si>
  <si>
    <t>[AUDIT]_CORRECTION_Natura dan Kenikmatan</t>
  </si>
  <si>
    <t>[AUDIT]_CORRECTION_Biaya Penyusutan dan Amortisasi</t>
  </si>
  <si>
    <t>[AUDIT]_CORRECTION_Biaya Sewa</t>
  </si>
  <si>
    <t>[AUDIT]_CORRECTION_Biaya Bunga Pinjaman</t>
  </si>
  <si>
    <t>[AUDIT]_CORRECTION_Biaya Sehubungan dengan Jasa</t>
  </si>
  <si>
    <t xml:space="preserve">[AUDIT]_CORRECTION_Biaya Impairment </t>
  </si>
  <si>
    <t>[AUDIT]_CORRECTION_Biaya Royalti</t>
  </si>
  <si>
    <t>[AUDIT]_CORRECTION_Biaya Pemasaran/Promosi</t>
  </si>
  <si>
    <t>[AUDIT]_CORRECTION_Biaya Entertainment</t>
  </si>
  <si>
    <t>[AUDIT]_CORRECTION_Biaya Administrasi dan Umum</t>
  </si>
  <si>
    <t>[AUDIT]_CORRECTION_Total Beban Usaha</t>
  </si>
  <si>
    <t>[AUDIT]_CORRECTION_Laba (Rugi) Operasional/Usaha (3 + 4 - 5.n )</t>
  </si>
  <si>
    <t>[AUDIT]_CORRECTION_Keuntungan Selisih Kurs</t>
  </si>
  <si>
    <t>[AUDIT]_CORRECTION_Keuntungan Pengalihan Aset selain persediaan</t>
  </si>
  <si>
    <t>[AUDIT]_CORRECTION_Pendapatan Bunga dan Jasa Giro</t>
  </si>
  <si>
    <t>[AUDIT]_CORRECTION_Penghasilan Luar Usaha Lainnya</t>
  </si>
  <si>
    <t>[AUDIT]_CORRECTION_Total Penghasilan Luar Usaha</t>
  </si>
  <si>
    <t>[AUDIT]_CORRECTION_Kerugian Pengalihan Aset selain persediaan</t>
  </si>
  <si>
    <t>[AUDIT]_CORRECTION_Sumbangan</t>
  </si>
  <si>
    <t>[AUDIT]_CORRECTION_Kerugian selisih kurs</t>
  </si>
  <si>
    <t>[AUDIT]_CORRECTION_Total Biaya Luar Usaha</t>
  </si>
  <si>
    <t>[AUDIT]_CORRECTION_Laba (Rugi) Non-Operasional/Usaha (7e - 8e)</t>
  </si>
  <si>
    <t>[AUDIT]_CORRECTION_Penghasilan Neto Fiskal sebelum Fasilitas ( 6 + 9 )</t>
  </si>
  <si>
    <t>[AUDIT]_CORRECTION_Fasilitas Pengurangan Penghasilan Netto</t>
  </si>
  <si>
    <t>[AUDIT]_CORRECTION_Fasilitas Pengurangan Penghasilan Bruto dari Kegiatan Vokasi</t>
  </si>
  <si>
    <t>[AUDIT]_CORRECTION_Penghasilan Neto Fiskal setelah Fasilitas (10 - 11 - 12)</t>
  </si>
  <si>
    <t>[AUDIT]_CORRECTION_Kompensasi Kerugian</t>
  </si>
  <si>
    <t>[AUDIT]_CORRECTION_Penghasilan yang seharusnya tidak terhutang PPh (Pasal 17 ayat (2) KUP)</t>
  </si>
  <si>
    <t>[AUDIT]_CORRECTION_Penghasilan Kena Pajak (13 - 14 - 15)</t>
  </si>
  <si>
    <t>[AUDIT]_CORRECTION_Fasilitas Pengurangan Penghasilan Bruto dari Kegiatan Penelitian dan Pengembangan</t>
  </si>
  <si>
    <t>[AUDIT]_CORRECTION_PPh dalam satu tahun ((16 - 17) x Rate)</t>
  </si>
  <si>
    <t>[AUDIT]_CORRECTION_Dipotong/dipungut oleh pihak lain</t>
  </si>
  <si>
    <t>[AUDIT]_CORRECTION_PPh Pasal 25</t>
  </si>
  <si>
    <t>[AUDIT]_CORRECTION_Dibayar sendiri</t>
  </si>
  <si>
    <t>[AUDIT]_CORRECTION_SKPKB    (pokok kurang bayar)</t>
  </si>
  <si>
    <t>[AUDIT]_CORRECTION_SKPKBT  (pokok kurang bayar)</t>
  </si>
  <si>
    <t>[AUDIT]_CORRECTION_SKPLB</t>
  </si>
  <si>
    <t>[AUDIT]_CORRECTION_SKPPKP</t>
  </si>
  <si>
    <t>[AUDIT]_CORRECTION_STP (pokok kurang bayar)</t>
  </si>
  <si>
    <t>[AUDIT]_CORRECTION_Jumlah (d.1+d.2-d.3-d.4+d.5)</t>
  </si>
  <si>
    <t>[AUDIT]_CORRECTION_Dibayar dengan NPWP pihak lain</t>
  </si>
  <si>
    <t>[AUDIT]_CORRECTION_Dibayar dengan NPWP sendiri</t>
  </si>
  <si>
    <t>[AUDIT]_CORRECTION_Telah dipotong/dipungut</t>
  </si>
  <si>
    <t>[AUDIT]_CORRECTION_Jumlah (e.1+e.2+e.3)</t>
  </si>
  <si>
    <t>[AUDIT]_CORRECTION_Fasilitas Pengurang PPh Terutang</t>
  </si>
  <si>
    <t>[AUDIT]_CORRECTION_Pengembalian/Pengurangan PPh Pasal 24 yang telah diperhitungkan tahun lalu</t>
  </si>
  <si>
    <t>[AUDIT]_CORRECTION_Jumlah pajak yang dapat dikreditkan ((a+b.6+c.6+d.5+f-g) atau e.4)</t>
  </si>
  <si>
    <t>[AUDIT]_CORRECTION_PPh yang Kurang Bayar / Nihil / Lebih Bayar (18 - 19.h)</t>
  </si>
  <si>
    <t>[AUDIT]_CORRECTION_REASON_Lokal</t>
  </si>
  <si>
    <t>[AUDIT]_CORRECTION_REASON_Ekspor</t>
  </si>
  <si>
    <t>[AUDIT]_CORRECTION_REASON_Penjualan bruto</t>
  </si>
  <si>
    <t>[AUDIT]_CORRECTION_REASON_Retur</t>
  </si>
  <si>
    <t>[AUDIT]_CORRECTION_REASON_Diskon Penjualan</t>
  </si>
  <si>
    <t>[AUDIT]_CORRECTION_REASON_Penyesuaian Penjualan</t>
  </si>
  <si>
    <t>[AUDIT]_CORRECTION_REASON_Penjualan Bersih</t>
  </si>
  <si>
    <t>[AUDIT]_CORRECTION_REASON_Pembelian Bahan/Barang Dagangan</t>
  </si>
  <si>
    <t>[AUDIT]_CORRECTION_REASON_Biaya Transportasi</t>
  </si>
  <si>
    <t>[AUDIT]_CORRECTION_REASON_Biaya Lainnya</t>
  </si>
  <si>
    <t>[AUDIT]_CORRECTION_REASON_Persediaan Awal</t>
  </si>
  <si>
    <t xml:space="preserve">[AUDIT]_CORRECTION_REASON_(Dikurangi Persediaan Akhir) </t>
  </si>
  <si>
    <t>[AUDIT]_CORRECTION_REASON_Total Harga Pokok Penjualan</t>
  </si>
  <si>
    <t>[AUDIT]_CORRECTION_REASON_Laba Kotor (1.d - 2.j )</t>
  </si>
  <si>
    <t>[AUDIT]_CORRECTION_REASON_Penghasilan Lainnya</t>
  </si>
  <si>
    <t>[AUDIT]_CORRECTION_REASON_Biaya Gaji, Upah, Bonus, Honorarium, THR, Dsb</t>
  </si>
  <si>
    <t>[AUDIT]_CORRECTION_REASON_Natura dan Kenikmatan</t>
  </si>
  <si>
    <t>[AUDIT]_CORRECTION_REASON_Biaya Penyusutan dan Amortisasi</t>
  </si>
  <si>
    <t>[AUDIT]_CORRECTION_REASON_Biaya Sewa</t>
  </si>
  <si>
    <t>[AUDIT]_CORRECTION_REASON_Biaya Bunga Pinjaman</t>
  </si>
  <si>
    <t>[AUDIT]_CORRECTION_REASON_Biaya Sehubungan dengan Jasa</t>
  </si>
  <si>
    <t xml:space="preserve">[AUDIT]_CORRECTION_REASON_Biaya Impairment </t>
  </si>
  <si>
    <t>[AUDIT]_CORRECTION_REASON_Biaya Royalti</t>
  </si>
  <si>
    <t>[AUDIT]_CORRECTION_REASON_Biaya Pemasaran/Promosi</t>
  </si>
  <si>
    <t>[AUDIT]_CORRECTION_REASON_Biaya Entertainment</t>
  </si>
  <si>
    <t>[AUDIT]_CORRECTION_REASON_Biaya Administrasi dan Umum</t>
  </si>
  <si>
    <t>[AUDIT]_CORRECTION_REASON_Total Beban Usaha</t>
  </si>
  <si>
    <t>[AUDIT]_CORRECTION_REASON_Laba (Rugi) Operasional/Usaha (3 + 4 - 5.n )</t>
  </si>
  <si>
    <t>[AUDIT]_CORRECTION_REASON_Keuntungan Selisih Kurs</t>
  </si>
  <si>
    <t>[AUDIT]_CORRECTION_REASON_Keuntungan Pengalihan Aset selain persediaan</t>
  </si>
  <si>
    <t>[AUDIT]_CORRECTION_REASON_Pendapatan Bunga dan Jasa Giro</t>
  </si>
  <si>
    <t>[AUDIT]_CORRECTION_REASON_Penghasilan Luar Usaha Lainnya</t>
  </si>
  <si>
    <t>[AUDIT]_CORRECTION_REASON_Total Penghasilan Luar Usaha</t>
  </si>
  <si>
    <t>[AUDIT]_CORRECTION_REASON_Kerugian Pengalihan Aset selain persediaan</t>
  </si>
  <si>
    <t>[AUDIT]_CORRECTION_REASON_Sumbangan</t>
  </si>
  <si>
    <t>[AUDIT]_CORRECTION_REASON_Kerugian selisih kurs</t>
  </si>
  <si>
    <t>[AUDIT]_CORRECTION_REASON_Total Biaya Luar Usaha</t>
  </si>
  <si>
    <t>[AUDIT]_CORRECTION_REASON_Laba (Rugi) Non-Operasional/Usaha (7e - 8e)</t>
  </si>
  <si>
    <t>[AUDIT]_CORRECTION_REASON_Penghasilan Neto Fiskal sebelum Fasilitas ( 6 + 9 )</t>
  </si>
  <si>
    <t>[AUDIT]_CORRECTION_REASON_Fasilitas Pengurangan Penghasilan Netto</t>
  </si>
  <si>
    <t>[AUDIT]_CORRECTION_REASON_Fasilitas Pengurangan Penghasilan Bruto dari Kegiatan Vokasi</t>
  </si>
  <si>
    <t>[AUDIT]_CORRECTION_REASON_Penghasilan Neto Fiskal setelah Fasilitas (10 - 11 - 12)</t>
  </si>
  <si>
    <t>[AUDIT]_CORRECTION_REASON_Kompensasi Kerugian</t>
  </si>
  <si>
    <t>[AUDIT]_CORRECTION_REASON_Penghasilan yang seharusnya tidak terhutang PPh (Pasal 17 ayat (2) KUP)</t>
  </si>
  <si>
    <t>[AUDIT]_CORRECTION_REASON_Penghasilan Kena Pajak (13 - 14 - 15)</t>
  </si>
  <si>
    <t>[AUDIT]_CORRECTION_REASON_Fasilitas Pengurangan Penghasilan Bruto dari Kegiatan Penelitian dan Pengembangan</t>
  </si>
  <si>
    <t>[AUDIT]_CORRECTION_REASON_PPh dalam satu tahun ((16 - 17) x Rate)</t>
  </si>
  <si>
    <t>[AUDIT]_CORRECTION_REASON_Dipotong/dipungut oleh pihak lain</t>
  </si>
  <si>
    <t>[AUDIT]_CORRECTION_REASON_PPh Pasal 25</t>
  </si>
  <si>
    <t>[AUDIT]_CORRECTION_REASON_Dibayar sendiri</t>
  </si>
  <si>
    <t>[AUDIT]_CORRECTION_REASON_SKPKB    (pokok kurang bayar)</t>
  </si>
  <si>
    <t>[AUDIT]_CORRECTION_REASON_SKPKBT  (pokok kurang bayar)</t>
  </si>
  <si>
    <t>[AUDIT]_CORRECTION_REASON_SKPLB</t>
  </si>
  <si>
    <t>[AUDIT]_CORRECTION_REASON_SKPPKP</t>
  </si>
  <si>
    <t>[AUDIT]_CORRECTION_REASON_STP (pokok kurang bayar)</t>
  </si>
  <si>
    <t>[AUDIT]_CORRECTION_REASON_Jumlah (d.1+d.2-d.3-d.4+d.5)</t>
  </si>
  <si>
    <t>[AUDIT]_CORRECTION_REASON_Dibayar dengan NPWP pihak lain</t>
  </si>
  <si>
    <t>[AUDIT]_CORRECTION_REASON_Dibayar dengan NPWP sendiri</t>
  </si>
  <si>
    <t>[AUDIT]_CORRECTION_REASON_Telah dipotong/dipungut</t>
  </si>
  <si>
    <t>[AUDIT]_CORRECTION_REASON_Jumlah (e.1+e.2+e.3)</t>
  </si>
  <si>
    <t>[AUDIT]_CORRECTION_REASON_Fasilitas Pengurang PPh Terutang</t>
  </si>
  <si>
    <t>[AUDIT]_CORRECTION_REASON_Pengembalian/Pengurangan PPh Pasal 24 yang telah diperhitungkan tahun lalu</t>
  </si>
  <si>
    <t>[AUDIT]_CORRECTION_REASON_Jumlah pajak yang dapat dikreditkan ((a+b.6+c.6+d.5+f-g) atau e.4)</t>
  </si>
  <si>
    <t>[AUDIT]_CORRECTION_REASON_PPh yang Kurang Bayar / Nihil / Lebih Bayar (18 - 19.h)</t>
  </si>
  <si>
    <t>[AUDIT]_RESPONSE_OF_NOTIFICATION_OF_AUDIT RESULT_Lokal</t>
  </si>
  <si>
    <t>Fiil In</t>
  </si>
  <si>
    <t>[AUDIT]_RESPONSE_OF_NOTIFICATION_OF_AUDIT RESULT_Ekspor</t>
  </si>
  <si>
    <t>[AUDIT]_RESPONSE_OF_NOTIFICATION_OF_AUDIT RESULT_Penjualan bruto</t>
  </si>
  <si>
    <t>[AUDIT]_RESPONSE_OF_NOTIFICATION_OF_AUDIT RESULT_Retur</t>
  </si>
  <si>
    <t>[AUDIT]_RESPONSE_OF_NOTIFICATION_OF_AUDIT RESULT_Diskon Penjualan</t>
  </si>
  <si>
    <t>[AUDIT]_RESPONSE_OF_NOTIFICATION_OF_AUDIT RESULT_Penyesuaian Penjualan</t>
  </si>
  <si>
    <t>[AUDIT]_RESPONSE_OF_NOTIFICATION_OF_AUDIT RESULT_Penjualan Bersih</t>
  </si>
  <si>
    <t>[AUDIT]_RESPONSE_OF_NOTIFICATION_OF_AUDIT RESULT_Pembelian Bahan/Barang Dagangan</t>
  </si>
  <si>
    <t>[AUDIT]_RESPONSE_OF_NOTIFICATION_OF_AUDIT RESULT_Biaya Transportasi</t>
  </si>
  <si>
    <t>[AUDIT]_RESPONSE_OF_NOTIFICATION_OF_AUDIT RESULT_Biaya Lainnya</t>
  </si>
  <si>
    <t>[AUDIT]_RESPONSE_OF_NOTIFICATION_OF_AUDIT RESULT_Persediaan Awal</t>
  </si>
  <si>
    <t xml:space="preserve">[AUDIT]_RESPONSE_OF_NOTIFICATION_OF_AUDIT RESULT_(Dikurangi Persediaan Akhir) </t>
  </si>
  <si>
    <t>[AUDIT]_RESPONSE_OF_NOTIFICATION_OF_AUDIT RESULT_Total Harga Pokok Penjualan</t>
  </si>
  <si>
    <t>[AUDIT]_RESPONSE_OF_NOTIFICATION_OF_AUDIT RESULT_Laba Kotor (1.d - 2.j )</t>
  </si>
  <si>
    <t>[AUDIT]_RESPONSE_OF_NOTIFICATION_OF_AUDIT RESULT_Penghasilan Lainnya</t>
  </si>
  <si>
    <t>[AUDIT]_RESPONSE_OF_NOTIFICATION_OF_AUDIT RESULT_Biaya Gaji, Upah, Bonus, Honorarium, THR, Dsb</t>
  </si>
  <si>
    <t>[AUDIT]_RESPONSE_OF_NOTIFICATION_OF_AUDIT RESULT_Natura dan Kenikmatan</t>
  </si>
  <si>
    <t>[AUDIT]_RESPONSE_OF_NOTIFICATION_OF_AUDIT RESULT_Biaya Penyusutan dan Amortisasi</t>
  </si>
  <si>
    <t>[AUDIT]_RESPONSE_OF_NOTIFICATION_OF_AUDIT RESULT_Biaya Sewa</t>
  </si>
  <si>
    <t>[AUDIT]_RESPONSE_OF_NOTIFICATION_OF_AUDIT RESULT_Biaya Bunga Pinjaman</t>
  </si>
  <si>
    <t>[AUDIT]_RESPONSE_OF_NOTIFICATION_OF_AUDIT RESULT_Biaya Sehubungan dengan Jasa</t>
  </si>
  <si>
    <t xml:space="preserve">[AUDIT]_RESPONSE_OF_NOTIFICATION_OF_AUDIT RESULT_Biaya Impairment </t>
  </si>
  <si>
    <t>[AUDIT]_RESPONSE_OF_NOTIFICATION_OF_AUDIT RESULT_Biaya Royalti</t>
  </si>
  <si>
    <t>[AUDIT]_RESPONSE_OF_NOTIFICATION_OF_AUDIT RESULT_Biaya Pemasaran/Promosi</t>
  </si>
  <si>
    <t>[AUDIT]_RESPONSE_OF_NOTIFICATION_OF_AUDIT RESULT_Biaya Entertainment</t>
  </si>
  <si>
    <t>[AUDIT]_RESPONSE_OF_NOTIFICATION_OF_AUDIT RESULT_Biaya Administrasi dan Umum</t>
  </si>
  <si>
    <t>[AUDIT]_RESPONSE_OF_NOTIFICATION_OF_AUDIT RESULT_Total Beban Usaha</t>
  </si>
  <si>
    <t>[AUDIT]_RESPONSE_OF_NOTIFICATION_OF_AUDIT RESULT_Laba (Rugi) Operasional/Usaha (3 + 4 - 5.n )</t>
  </si>
  <si>
    <t>[AUDIT]_RESPONSE_OF_NOTIFICATION_OF_AUDIT RESULT_Keuntungan Selisih Kurs</t>
  </si>
  <si>
    <t>[AUDIT]_RESPONSE_OF_NOTIFICATION_OF_AUDIT RESULT_Keuntungan Pengalihan Aset selain persediaan</t>
  </si>
  <si>
    <t>[AUDIT]_RESPONSE_OF_NOTIFICATION_OF_AUDIT RESULT_Pendapatan Bunga dan Jasa Giro</t>
  </si>
  <si>
    <t>[AUDIT]_RESPONSE_OF_NOTIFICATION_OF_AUDIT RESULT_Penghasilan Luar Usaha Lainnya</t>
  </si>
  <si>
    <t>[AUDIT]_RESPONSE_OF_NOTIFICATION_OF_AUDIT RESULT_Total Penghasilan Luar Usaha</t>
  </si>
  <si>
    <t>[AUDIT]_RESPONSE_OF_NOTIFICATION_OF_AUDIT RESULT_Kerugian Pengalihan Aset selain persediaan</t>
  </si>
  <si>
    <t>[AUDIT]_RESPONSE_OF_NOTIFICATION_OF_AUDIT RESULT_Sumbangan</t>
  </si>
  <si>
    <t>[AUDIT]_RESPONSE_OF_NOTIFICATION_OF_AUDIT RESULT_Kerugian selisih kurs</t>
  </si>
  <si>
    <t>[AUDIT]_RESPONSE_OF_NOTIFICATION_OF_AUDIT RESULT_Total Biaya Luar Usaha</t>
  </si>
  <si>
    <t>[AUDIT]_RESPONSE_OF_NOTIFICATION_OF_AUDIT RESULT_Laba (Rugi) Non-Operasional/Usaha (7e - 8e)</t>
  </si>
  <si>
    <t>[AUDIT]_RESPONSE_OF_NOTIFICATION_OF_AUDIT RESULT_Penghasilan Neto Fiskal sebelum Fasilitas ( 6 + 9 )</t>
  </si>
  <si>
    <t>[AUDIT]_RESPONSE_OF_NOTIFICATION_OF_AUDIT RESULT_Fasilitas Pengurangan Penghasilan Netto</t>
  </si>
  <si>
    <t>[AUDIT]_RESPONSE_OF_NOTIFICATION_OF_AUDIT RESULT_Fasilitas Pengurangan Penghasilan Bruto dari Kegiatan Vokasi</t>
  </si>
  <si>
    <t>[AUDIT]_RESPONSE_OF_NOTIFICATION_OF_AUDIT RESULT_Penghasilan Neto Fiskal setelah Fasilitas (10 - 11 - 12)</t>
  </si>
  <si>
    <t>[AUDIT]_RESPONSE_OF_NOTIFICATION_OF_AUDIT RESULT_Kompensasi Kerugian</t>
  </si>
  <si>
    <t>[AUDIT]_RESPONSE_OF_NOTIFICATION_OF_AUDIT RESULT_Penghasilan yang seharusnya tidak terhutang PPh (Pasal 17 ayat (2) KUP)</t>
  </si>
  <si>
    <t>[AUDIT]_RESPONSE_OF_NOTIFICATION_OF_AUDIT RESULT_Penghasilan Kena Pajak (13 - 14 - 15)</t>
  </si>
  <si>
    <t>[AUDIT]_RESPONSE_OF_NOTIFICATION_OF_AUDIT RESULT_Fasilitas Pengurangan Penghasilan Bruto dari Kegiatan Penelitian dan Pengembangan</t>
  </si>
  <si>
    <t>[AUDIT]_RESPONSE_OF_NOTIFICATION_OF_AUDIT RESULT_PPh dalam satu tahun ((16 - 17) x Rate)</t>
  </si>
  <si>
    <t>[AUDIT]_RESPONSE_OF_NOTIFICATION_OF_AUDIT RESULT_Dipotong/dipungut oleh pihak lain</t>
  </si>
  <si>
    <t>[AUDIT]_RESPONSE_OF_NOTIFICATION_OF_AUDIT RESULT_PPh Pasal 25</t>
  </si>
  <si>
    <t>[AUDIT]_RESPONSE_OF_NOTIFICATION_OF_AUDIT RESULT_Dibayar sendiri</t>
  </si>
  <si>
    <t>[AUDIT]_RESPONSE_OF_NOTIFICATION_OF_AUDIT RESULT_SKPKB    (pokok kurang bayar)</t>
  </si>
  <si>
    <t>[AUDIT]_RESPONSE_OF_NOTIFICATION_OF_AUDIT RESULT_SKPKBT  (pokok kurang bayar)</t>
  </si>
  <si>
    <t>[AUDIT]_RESPONSE_OF_NOTIFICATION_OF_AUDIT RESULT_SKPLB</t>
  </si>
  <si>
    <t>[AUDIT]_RESPONSE_OF_NOTIFICATION_OF_AUDIT RESULT_SKPPKP</t>
  </si>
  <si>
    <t>[AUDIT]_RESPONSE_OF_NOTIFICATION_OF_AUDIT RESULT_STP (pokok kurang bayar)</t>
  </si>
  <si>
    <t>[AUDIT]_RESPONSE_OF_NOTIFICATION_OF_AUDIT RESULT_Jumlah (d.1+d.2-d.3-d.4+d.5)</t>
  </si>
  <si>
    <t>[AUDIT]_RESPONSE_OF_NOTIFICATION_OF_AUDIT RESULT_Dibayar dengan NPWP pihak lain</t>
  </si>
  <si>
    <t>[AUDIT]_RESPONSE_OF_NOTIFICATION_OF_AUDIT RESULT_Dibayar dengan NPWP sendiri</t>
  </si>
  <si>
    <t>[AUDIT]_RESPONSE_OF_NOTIFICATION_OF_AUDIT RESULT_Telah dipotong/dipungut</t>
  </si>
  <si>
    <t>[AUDIT]_RESPONSE_OF_NOTIFICATION_OF_AUDIT RESULT_Jumlah (e.1+e.2+e.3)</t>
  </si>
  <si>
    <t>[AUDIT]_RESPONSE_OF_NOTIFICATION_OF_AUDIT RESULT_Fasilitas Pengurang PPh Terutang</t>
  </si>
  <si>
    <t>[AUDIT]_RESPONSE_OF_NOTIFICATION_OF_AUDIT RESULT_Pengembalian/Pengurangan PPh Pasal 24 yang telah diperhitungkan tahun lalu</t>
  </si>
  <si>
    <t>[AUDIT]_RESPONSE_OF_NOTIFICATION_OF_AUDIT RESULT_Jumlah pajak yang dapat dikreditkan ((a+b.6+c.6+d.5+f-g) atau e.4)</t>
  </si>
  <si>
    <t>[AUDIT]_RESPONSE_OF_NOTIFICATION_OF_AUDIT RESULT_PPh yang Kurang Bayar / Nihil / Lebih Bayar (18 - 19.h)</t>
  </si>
  <si>
    <t>[AUDIT]_AGREED_BY_TAXPAYER_AFTER_CLOSING_CONFERENCE_Lokal</t>
  </si>
  <si>
    <t>[AUDIT]_AGREED_BY_TAXPAYER_AFTER_CLOSING_CONFERENCE_Ekspor</t>
  </si>
  <si>
    <t>[AUDIT]_AGREED_BY_TAXPAYER_AFTER_CLOSING_CONFERENCE_Penjualan bruto</t>
  </si>
  <si>
    <t>[AUDIT]_AGREED_BY_TAXPAYER_AFTER_CLOSING_CONFERENCE_Retur</t>
  </si>
  <si>
    <t>[AUDIT]_AGREED_BY_TAXPAYER_AFTER_CLOSING_CONFERENCE_Diskon Penjualan</t>
  </si>
  <si>
    <t>[AUDIT]_AGREED_BY_TAXPAYER_AFTER_CLOSING_CONFERENCE_Penyesuaian Penjualan</t>
  </si>
  <si>
    <t>[AUDIT]_AGREED_BY_TAXPAYER_AFTER_CLOSING_CONFERENCE_Penjualan Bersih</t>
  </si>
  <si>
    <t>[AUDIT]_AGREED_BY_TAXPAYER_AFTER_CLOSING_CONFERENCE_Pembelian Bahan/Barang Dagangan</t>
  </si>
  <si>
    <t>[AUDIT]_AGREED_BY_TAXPAYER_AFTER_CLOSING_CONFERENCE_Biaya Transportasi</t>
  </si>
  <si>
    <t>[AUDIT]_AGREED_BY_TAXPAYER_AFTER_CLOSING_CONFERENCE_Biaya Lainnya</t>
  </si>
  <si>
    <t>[AUDIT]_AGREED_BY_TAXPAYER_AFTER_CLOSING_CONFERENCE_Persediaan Awal</t>
  </si>
  <si>
    <t xml:space="preserve">[AUDIT]_AGREED_BY_TAXPAYER_AFTER_CLOSING_CONFERENCE_(Dikurangi Persediaan Akhir) </t>
  </si>
  <si>
    <t>[AUDIT]_AGREED_BY_TAXPAYER_AFTER_CLOSING_CONFERENCE_Total Harga Pokok Penjualan</t>
  </si>
  <si>
    <t>[AUDIT]_AGREED_BY_TAXPAYER_AFTER_CLOSING_CONFERENCE_Laba Kotor (1.d - 2.j )</t>
  </si>
  <si>
    <t>[AUDIT]_AGREED_BY_TAXPAYER_AFTER_CLOSING_CONFERENCE_Penghasilan Lainnya</t>
  </si>
  <si>
    <t>[AUDIT]_AGREED_BY_TAXPAYER_AFTER_CLOSING_CONFERENCE_Biaya Gaji, Upah, Bonus, Honorarium, THR, Dsb</t>
  </si>
  <si>
    <t>[AUDIT]_AGREED_BY_TAXPAYER_AFTER_CLOSING_CONFERENCE_Natura dan Kenikmatan</t>
  </si>
  <si>
    <t>[AUDIT]_AGREED_BY_TAXPAYER_AFTER_CLOSING_CONFERENCE_Biaya Penyusutan dan Amortisasi</t>
  </si>
  <si>
    <t>[AUDIT]_AGREED_BY_TAXPAYER_AFTER_CLOSING_CONFERENCE_Biaya Sewa</t>
  </si>
  <si>
    <t>[AUDIT]_AGREED_BY_TAXPAYER_AFTER_CLOSING_CONFERENCE_Biaya Bunga Pinjaman</t>
  </si>
  <si>
    <t>[AUDIT]_AGREED_BY_TAXPAYER_AFTER_CLOSING_CONFERENCE_Biaya Sehubungan dengan Jasa</t>
  </si>
  <si>
    <t xml:space="preserve">[AUDIT]_AGREED_BY_TAXPAYER_AFTER_CLOSING_CONFERENCE_Biaya Impairment </t>
  </si>
  <si>
    <t>[AUDIT]_AGREED_BY_TAXPAYER_AFTER_CLOSING_CONFERENCE_Biaya Royalti</t>
  </si>
  <si>
    <t>[AUDIT]_AGREED_BY_TAXPAYER_AFTER_CLOSING_CONFERENCE_Biaya Pemasaran/Promosi</t>
  </si>
  <si>
    <t>[AUDIT]_AGREED_BY_TAXPAYER_AFTER_CLOSING_CONFERENCE_Biaya Entertainment</t>
  </si>
  <si>
    <t>[AUDIT]_AGREED_BY_TAXPAYER_AFTER_CLOSING_CONFERENCE_Biaya Administrasi dan Umum</t>
  </si>
  <si>
    <t>[AUDIT]_AGREED_BY_TAXPAYER_AFTER_CLOSING_CONFERENCE_Total Beban Usaha</t>
  </si>
  <si>
    <t>[AUDIT]_AGREED_BY_TAXPAYER_AFTER_CLOSING_CONFERENCE_Laba (Rugi) Operasional/Usaha (3 + 4 - 5.n )</t>
  </si>
  <si>
    <t>[AUDIT]_AGREED_BY_TAXPAYER_AFTER_CLOSING_CONFERENCE_Keuntungan Selisih Kurs</t>
  </si>
  <si>
    <t>[AUDIT]_AGREED_BY_TAXPAYER_AFTER_CLOSING_CONFERENCE_Keuntungan Pengalihan Aset selain persediaan</t>
  </si>
  <si>
    <t>[AUDIT]_AGREED_BY_TAXPAYER_AFTER_CLOSING_CONFERENCE_Pendapatan Bunga dan Jasa Giro</t>
  </si>
  <si>
    <t>[AUDIT]_AGREED_BY_TAXPAYER_AFTER_CLOSING_CONFERENCE_Penghasilan Luar Usaha Lainnya</t>
  </si>
  <si>
    <t>[AUDIT]_AGREED_BY_TAXPAYER_AFTER_CLOSING_CONFERENCE_Total Penghasilan Luar Usaha</t>
  </si>
  <si>
    <t>[AUDIT]_AGREED_BY_TAXPAYER_AFTER_CLOSING_CONFERENCE_Kerugian Pengalihan Aset selain persediaan</t>
  </si>
  <si>
    <t>[AUDIT]_AGREED_BY_TAXPAYER_AFTER_CLOSING_CONFERENCE_Sumbangan</t>
  </si>
  <si>
    <t>[AUDIT]_AGREED_BY_TAXPAYER_AFTER_CLOSING_CONFERENCE_Kerugian selisih kurs</t>
  </si>
  <si>
    <t>[AUDIT]_AGREED_BY_TAXPAYER_AFTER_CLOSING_CONFERENCE_Total Biaya Luar Usaha</t>
  </si>
  <si>
    <t>[AUDIT]_AGREED_BY_TAXPAYER_AFTER_CLOSING_CONFERENCE_Laba (Rugi) Non-Operasional/Usaha (7e - 8e)</t>
  </si>
  <si>
    <t>[AUDIT]_AGREED_BY_TAXPAYER_AFTER_CLOSING_CONFERENCE_Penghasilan Neto Fiskal sebelum Fasilitas ( 6 + 9 )</t>
  </si>
  <si>
    <t>[AUDIT]_AGREED_BY_TAXPAYER_AFTER_CLOSING_CONFERENCE_Fasilitas Pengurangan Penghasilan Netto</t>
  </si>
  <si>
    <t>[AUDIT]_AGREED_BY_TAXPAYER_AFTER_CLOSING_CONFERENCE_Fasilitas Pengurangan Penghasilan Bruto dari Kegiatan Vokasi</t>
  </si>
  <si>
    <t>[AUDIT]_AGREED_BY_TAXPAYER_AFTER_CLOSING_CONFERENCE_Penghasilan Neto Fiskal setelah Fasilitas (10 - 11 - 12)</t>
  </si>
  <si>
    <t>[AUDIT]_AGREED_BY_TAXPAYER_AFTER_CLOSING_CONFERENCE_Kompensasi Kerugian</t>
  </si>
  <si>
    <t>[AUDIT]_AGREED_BY_TAXPAYER_AFTER_CLOSING_CONFERENCE_Penghasilan yang seharusnya tidak terhutang PPh (Pasal 17 ayat (2) KUP)</t>
  </si>
  <si>
    <t>[AUDIT]_AGREED_BY_TAXPAYER_AFTER_CLOSING_CONFERENCE_Penghasilan Kena Pajak (13 - 14 - 15)</t>
  </si>
  <si>
    <t>[AUDIT]_AGREED_BY_TAXPAYER_AFTER_CLOSING_CONFERENCE_Fasilitas Pengurangan Penghasilan Bruto dari Kegiatan Penelitian dan Pengembangan</t>
  </si>
  <si>
    <t>[AUDIT]_AGREED_BY_TAXPAYER_AFTER_CLOSING_CONFERENCE_PPh dalam satu tahun ((16 - 17) x Rate)</t>
  </si>
  <si>
    <t>[AUDIT]_AGREED_BY_TAXPAYER_AFTER_CLOSING_CONFERENCE_Dipotong/dipungut oleh pihak lain</t>
  </si>
  <si>
    <t>[AUDIT]_AGREED_BY_TAXPAYER_AFTER_CLOSING_CONFERENCE_PPh Pasal 25</t>
  </si>
  <si>
    <t>[AUDIT]_AGREED_BY_TAXPAYER_AFTER_CLOSING_CONFERENCE_Dibayar sendiri</t>
  </si>
  <si>
    <t>[AUDIT]_AGREED_BY_TAXPAYER_AFTER_CLOSING_CONFERENCE_SKPKB    (pokok kurang bayar)</t>
  </si>
  <si>
    <t>[AUDIT]_AGREED_BY_TAXPAYER_AFTER_CLOSING_CONFERENCE_SKPKBT  (pokok kurang bayar)</t>
  </si>
  <si>
    <t>[AUDIT]_AGREED_BY_TAXPAYER_AFTER_CLOSING_CONFERENCE_SKPLB</t>
  </si>
  <si>
    <t>[AUDIT]_AGREED_BY_TAXPAYER_AFTER_CLOSING_CONFERENCE_SKPPKP</t>
  </si>
  <si>
    <t>[AUDIT]_AGREED_BY_TAXPAYER_AFTER_CLOSING_CONFERENCE_STP (pokok kurang bayar)</t>
  </si>
  <si>
    <t>[AUDIT]_AGREED_BY_TAXPAYER_AFTER_CLOSING_CONFERENCE_Jumlah (d.1+d.2-d.3-d.4+d.5)</t>
  </si>
  <si>
    <t>[AUDIT]_AGREED_BY_TAXPAYER_AFTER_CLOSING_CONFERENCE_Dibayar dengan NPWP pihak lain</t>
  </si>
  <si>
    <t>[AUDIT]_AGREED_BY_TAXPAYER_AFTER_CLOSING_CONFERENCE_Dibayar dengan NPWP sendiri</t>
  </si>
  <si>
    <t>[AUDIT]_AGREED_BY_TAXPAYER_AFTER_CLOSING_CONFERENCE_Telah dipotong/dipungut</t>
  </si>
  <si>
    <t>[AUDIT]_AGREED_BY_TAXPAYER_AFTER_CLOSING_CONFERENCE_Jumlah (e.1+e.2+e.3)</t>
  </si>
  <si>
    <t>[AUDIT]_AGREED_BY_TAXPAYER_AFTER_CLOSING_CONFERENCE_Fasilitas Pengurang PPh Terutang</t>
  </si>
  <si>
    <t>[AUDIT]_AGREED_BY_TAXPAYER_AFTER_CLOSING_CONFERENCE_Pengembalian/Pengurangan PPh Pasal 24 yang telah diperhitungkan tahun lalu</t>
  </si>
  <si>
    <t>[AUDIT]_AGREED_BY_TAXPAYER_AFTER_CLOSING_CONFERENCE_Jumlah pajak yang dapat dikreditkan ((a+b.6+c.6+d.5+f-g) atau e.4)</t>
  </si>
  <si>
    <t>[AUDIT]_AGREED_BY_TAXPAYER_AFTER_CLOSING_CONFERENCE_PPh yang Kurang Bayar / Nihil / Lebih Bayar (18 - 19.h)</t>
  </si>
  <si>
    <t>[AUDIT]_TAXPAYER_REASON_AFTER_CLOSING_CONFERENCE_Lokal</t>
  </si>
  <si>
    <t>[AUDIT]_TAXPAYER_REASON_AFTER_CLOSING_CONFERENCE_Ekspor</t>
  </si>
  <si>
    <t>[AUDIT]_TAXPAYER_REASON_AFTER_CLOSING_CONFERENCE_Penjualan bruto</t>
  </si>
  <si>
    <t>[AUDIT]_TAXPAYER_REASON_AFTER_CLOSING_CONFERENCE_Retur</t>
  </si>
  <si>
    <t>[AUDIT]_TAXPAYER_REASON_AFTER_CLOSING_CONFERENCE_Diskon Penjualan</t>
  </si>
  <si>
    <t>[AUDIT]_TAXPAYER_REASON_AFTER_CLOSING_CONFERENCE_Penyesuaian Penjualan</t>
  </si>
  <si>
    <t>[AUDIT]_TAXPAYER_REASON_AFTER_CLOSING_CONFERENCE_Penjualan Bersih</t>
  </si>
  <si>
    <t>[AUDIT]_TAXPAYER_REASON_AFTER_CLOSING_CONFERENCE_Pembelian Bahan/Barang Dagangan</t>
  </si>
  <si>
    <t>[AUDIT]_TAXPAYER_REASON_AFTER_CLOSING_CONFERENCE_Biaya Transportasi</t>
  </si>
  <si>
    <t>[AUDIT]_TAXPAYER_REASON_AFTER_CLOSING_CONFERENCE_Biaya Lainnya</t>
  </si>
  <si>
    <t>[AUDIT]_TAXPAYER_REASON_AFTER_CLOSING_CONFERENCE_Persediaan Awal</t>
  </si>
  <si>
    <t xml:space="preserve">[AUDIT]_TAXPAYER_REASON_AFTER_CLOSING_CONFERENCE_(Dikurangi Persediaan Akhir) </t>
  </si>
  <si>
    <t>[AUDIT]_TAXPAYER_REASON_AFTER_CLOSING_CONFERENCE_Total Harga Pokok Penjualan</t>
  </si>
  <si>
    <t>[AUDIT]_TAXPAYER_REASON_AFTER_CLOSING_CONFERENCE_Laba Kotor (1.d - 2.j )</t>
  </si>
  <si>
    <t>[AUDIT]_TAXPAYER_REASON_AFTER_CLOSING_CONFERENCE_Penghasilan Lainnya</t>
  </si>
  <si>
    <t>[AUDIT]_TAXPAYER_REASON_AFTER_CLOSING_CONFERENCE_Biaya Gaji, Upah, Bonus, Honorarium, THR, Dsb</t>
  </si>
  <si>
    <t>[AUDIT]_TAXPAYER_REASON_AFTER_CLOSING_CONFERENCE_Natura dan Kenikmatan</t>
  </si>
  <si>
    <t>[AUDIT]_TAXPAYER_REASON_AFTER_CLOSING_CONFERENCE_Biaya Penyusutan dan Amortisasi</t>
  </si>
  <si>
    <t>[AUDIT]_TAXPAYER_REASON_AFTER_CLOSING_CONFERENCE_Biaya Sewa</t>
  </si>
  <si>
    <t>[AUDIT]_TAXPAYER_REASON_AFTER_CLOSING_CONFERENCE_Biaya Bunga Pinjaman</t>
  </si>
  <si>
    <t>[AUDIT]_TAXPAYER_REASON_AFTER_CLOSING_CONFERENCE_Biaya Sehubungan dengan Jasa</t>
  </si>
  <si>
    <t xml:space="preserve">[AUDIT]_TAXPAYER_REASON_AFTER_CLOSING_CONFERENCE_Biaya Impairment </t>
  </si>
  <si>
    <t>[AUDIT]_TAXPAYER_REASON_AFTER_CLOSING_CONFERENCE_Biaya Royalti</t>
  </si>
  <si>
    <t>[AUDIT]_TAXPAYER_REASON_AFTER_CLOSING_CONFERENCE_Biaya Pemasaran/Promosi</t>
  </si>
  <si>
    <t>[AUDIT]_TAXPAYER_REASON_AFTER_CLOSING_CONFERENCE_Biaya Entertainment</t>
  </si>
  <si>
    <t>[AUDIT]_TAXPAYER_REASON_AFTER_CLOSING_CONFERENCE_Biaya Administrasi dan Umum</t>
  </si>
  <si>
    <t>[AUDIT]_TAXPAYER_REASON_AFTER_CLOSING_CONFERENCE_Total Beban Usaha</t>
  </si>
  <si>
    <t>[AUDIT]_TAXPAYER_REASON_AFTER_CLOSING_CONFERENCE_Laba (Rugi) Operasional/Usaha (3 + 4 - 5.n )</t>
  </si>
  <si>
    <t>[AUDIT]_TAXPAYER_REASON_AFTER_CLOSING_CONFERENCE_Keuntungan Selisih Kurs</t>
  </si>
  <si>
    <t>[AUDIT]_TAXPAYER_REASON_AFTER_CLOSING_CONFERENCE_Keuntungan Pengalihan Aset selain persediaan</t>
  </si>
  <si>
    <t>[AUDIT]_TAXPAYER_REASON_AFTER_CLOSING_CONFERENCE_Pendapatan Bunga dan Jasa Giro</t>
  </si>
  <si>
    <t>[AUDIT]_TAXPAYER_REASON_AFTER_CLOSING_CONFERENCE_Penghasilan Luar Usaha Lainnya</t>
  </si>
  <si>
    <t>[AUDIT]_TAXPAYER_REASON_AFTER_CLOSING_CONFERENCE_Total Penghasilan Luar Usaha</t>
  </si>
  <si>
    <t>[AUDIT]_TAXPAYER_REASON_AFTER_CLOSING_CONFERENCE_Kerugian Pengalihan Aset selain persediaan</t>
  </si>
  <si>
    <t>[AUDIT]_TAXPAYER_REASON_AFTER_CLOSING_CONFERENCE_Sumbangan</t>
  </si>
  <si>
    <t>[AUDIT]_TAXPAYER_REASON_AFTER_CLOSING_CONFERENCE_Kerugian selisih kurs</t>
  </si>
  <si>
    <t>[AUDIT]_TAXPAYER_REASON_AFTER_CLOSING_CONFERENCE_Total Biaya Luar Usaha</t>
  </si>
  <si>
    <t>[AUDIT]_TAXPAYER_REASON_AFTER_CLOSING_CONFERENCE_Laba (Rugi) Non-Operasional/Usaha (7e - 8e)</t>
  </si>
  <si>
    <t>[AUDIT]_TAXPAYER_REASON_AFTER_CLOSING_CONFERENCE_Penghasilan Neto Fiskal sebelum Fasilitas ( 6 + 9 )</t>
  </si>
  <si>
    <t>[AUDIT]_TAXPAYER_REASON_AFTER_CLOSING_CONFERENCE_Fasilitas Pengurangan Penghasilan Netto</t>
  </si>
  <si>
    <t>[AUDIT]_TAXPAYER_REASON_AFTER_CLOSING_CONFERENCE_Fasilitas Pengurangan Penghasilan Bruto dari Kegiatan Vokasi</t>
  </si>
  <si>
    <t>[AUDIT]_TAXPAYER_REASON_AFTER_CLOSING_CONFERENCE_Penghasilan Neto Fiskal setelah Fasilitas (10 - 11 - 12)</t>
  </si>
  <si>
    <t>[AUDIT]_TAXPAYER_REASON_AFTER_CLOSING_CONFERENCE_Kompensasi Kerugian</t>
  </si>
  <si>
    <t>[AUDIT]_TAXPAYER_REASON_AFTER_CLOSING_CONFERENCE_Penghasilan yang seharusnya tidak terhutang PPh (Pasal 17 ayat (2) KUP)</t>
  </si>
  <si>
    <t>[AUDIT]_TAXPAYER_REASON_AFTER_CLOSING_CONFERENCE_Penghasilan Kena Pajak (13 - 14 - 15)</t>
  </si>
  <si>
    <t>[AUDIT]_TAXPAYER_REASON_AFTER_CLOSING_CONFERENCE_Fasilitas Pengurangan Penghasilan Bruto dari Kegiatan Penelitian dan Pengembangan</t>
  </si>
  <si>
    <t>[AUDIT]_TAXPAYER_REASON_AFTER_CLOSING_CONFERENCE_PPh dalam satu tahun ((16 - 17) x Rate)</t>
  </si>
  <si>
    <t>[AUDIT]_TAXPAYER_REASON_AFTER_CLOSING_CONFERENCE_Dipotong/dipungut oleh pihak lain</t>
  </si>
  <si>
    <t>[AUDIT]_TAXPAYER_REASON_AFTER_CLOSING_CONFERENCE_PPh Pasal 25</t>
  </si>
  <si>
    <t>[AUDIT]_TAXPAYER_REASON_AFTER_CLOSING_CONFERENCE_Dibayar sendiri</t>
  </si>
  <si>
    <t>[AUDIT]_TAXPAYER_REASON_AFTER_CLOSING_CONFERENCE_SKPKB    (pokok kurang bayar)</t>
  </si>
  <si>
    <t>[AUDIT]_TAXPAYER_REASON_AFTER_CLOSING_CONFERENCE_SKPKBT  (pokok kurang bayar)</t>
  </si>
  <si>
    <t>[AUDIT]_TAXPAYER_REASON_AFTER_CLOSING_CONFERENCE_SKPLB</t>
  </si>
  <si>
    <t>[AUDIT]_TAXPAYER_REASON_AFTER_CLOSING_CONFERENCE_SKPPKP</t>
  </si>
  <si>
    <t>[AUDIT]_TAXPAYER_REASON_AFTER_CLOSING_CONFERENCE_STP (pokok kurang bayar)</t>
  </si>
  <si>
    <t>[AUDIT]_TAXPAYER_REASON_AFTER_CLOSING_CONFERENCE_Jumlah (d.1+d.2-d.3-d.4+d.5)</t>
  </si>
  <si>
    <t>[AUDIT]_TAXPAYER_REASON_AFTER_CLOSING_CONFERENCE_Dibayar dengan NPWP pihak lain</t>
  </si>
  <si>
    <t>[AUDIT]_TAXPAYER_REASON_AFTER_CLOSING_CONFERENCE_Dibayar dengan NPWP sendiri</t>
  </si>
  <si>
    <t>[AUDIT]_TAXPAYER_REASON_AFTER_CLOSING_CONFERENCE_Telah dipotong/dipungut</t>
  </si>
  <si>
    <t>[AUDIT]_TAXPAYER_REASON_AFTER_CLOSING_CONFERENCE_Jumlah (e.1+e.2+e.3)</t>
  </si>
  <si>
    <t>[AUDIT]_TAXPAYER_REASON_AFTER_CLOSING_CONFERENCE_Fasilitas Pengurang PPh Terutang</t>
  </si>
  <si>
    <t>[AUDIT]_TAXPAYER_REASON_AFTER_CLOSING_CONFERENCE_Pengembalian/Pengurangan PPh Pasal 24 yang telah diperhitungkan tahun lalu</t>
  </si>
  <si>
    <t>[AUDIT]_TAXPAYER_REASON_AFTER_CLOSING_CONFERENCE_Jumlah pajak yang dapat dikreditkan ((a+b.6+c.6+d.5+f-g) atau e.4)</t>
  </si>
  <si>
    <t>[AUDIT]_TAXPAYER_REASON_AFTER_CLOSING_CONFERENCE_PPh yang Kurang Bayar / Nihil / Lebih Bayar (18 - 19.h)</t>
  </si>
  <si>
    <t>[AUDIT]_CORRECTION_REASON_AFTER_CLOSING_CONFERENCE_Lokal</t>
  </si>
  <si>
    <t>[AUDIT]_CORRECTION_REASON_AFTER_CLOSING_CONFERENCE_Ekspor</t>
  </si>
  <si>
    <t>[AUDIT]_CORRECTION_REASON_AFTER_CLOSING_CONFERENCE_Penjualan bruto</t>
  </si>
  <si>
    <t>[AUDIT]_CORRECTION_REASON_AFTER_CLOSING_CONFERENCE_Retur</t>
  </si>
  <si>
    <t>[AUDIT]_CORRECTION_REASON_AFTER_CLOSING_CONFERENCE_Diskon Penjualan</t>
  </si>
  <si>
    <t>[AUDIT]_CORRECTION_REASON_AFTER_CLOSING_CONFERENCE_Penyesuaian Penjualan</t>
  </si>
  <si>
    <t>[AUDIT]_CORRECTION_REASON_AFTER_CLOSING_CONFERENCE_Penjualan Bersih</t>
  </si>
  <si>
    <t>[AUDIT]_CORRECTION_REASON_AFTER_CLOSING_CONFERENCE_Pembelian Bahan/Barang Dagangan</t>
  </si>
  <si>
    <t>[AUDIT]_CORRECTION_REASON_AFTER_CLOSING_CONFERENCE_Biaya Transportasi</t>
  </si>
  <si>
    <t>[AUDIT]_CORRECTION_REASON_AFTER_CLOSING_CONFERENCE_Biaya Lainnya</t>
  </si>
  <si>
    <t>[AUDIT]_CORRECTION_REASON_AFTER_CLOSING_CONFERENCE_Persediaan Awal</t>
  </si>
  <si>
    <t xml:space="preserve">[AUDIT]_CORRECTION_REASON_AFTER_CLOSING_CONFERENCE_(Dikurangi Persediaan Akhir) </t>
  </si>
  <si>
    <t>[AUDIT]_CORRECTION_REASON_AFTER_CLOSING_CONFERENCE_Total Harga Pokok Penjualan</t>
  </si>
  <si>
    <t>[AUDIT]_CORRECTION_REASON_AFTER_CLOSING_CONFERENCE_Laba Kotor (1.d - 2.j )</t>
  </si>
  <si>
    <t>[AUDIT]_CORRECTION_REASON_AFTER_CLOSING_CONFERENCE_Penghasilan Lainnya</t>
  </si>
  <si>
    <t>[AUDIT]_CORRECTION_REASON_AFTER_CLOSING_CONFERENCE_Biaya Gaji, Upah, Bonus, Honorarium, THR, Dsb</t>
  </si>
  <si>
    <t>[AUDIT]_CORRECTION_REASON_AFTER_CLOSING_CONFERENCE_Natura dan Kenikmatan</t>
  </si>
  <si>
    <t>[AUDIT]_CORRECTION_REASON_AFTER_CLOSING_CONFERENCE_Biaya Penyusutan dan Amortisasi</t>
  </si>
  <si>
    <t>[AUDIT]_CORRECTION_REASON_AFTER_CLOSING_CONFERENCE_Biaya Sewa</t>
  </si>
  <si>
    <t>[AUDIT]_CORRECTION_REASON_AFTER_CLOSING_CONFERENCE_Biaya Bunga Pinjaman</t>
  </si>
  <si>
    <t>[AUDIT]_CORRECTION_REASON_AFTER_CLOSING_CONFERENCE_Biaya Sehubungan dengan Jasa</t>
  </si>
  <si>
    <t xml:space="preserve">[AUDIT]_CORRECTION_REASON_AFTER_CLOSING_CONFERENCE_Biaya Impairment </t>
  </si>
  <si>
    <t>[AUDIT]_CORRECTION_REASON_AFTER_CLOSING_CONFERENCE_Biaya Royalti</t>
  </si>
  <si>
    <t>[AUDIT]_CORRECTION_REASON_AFTER_CLOSING_CONFERENCE_Biaya Pemasaran/Promosi</t>
  </si>
  <si>
    <t>[AUDIT]_CORRECTION_REASON_AFTER_CLOSING_CONFERENCE_Biaya Entertainment</t>
  </si>
  <si>
    <t>[AUDIT]_CORRECTION_REASON_AFTER_CLOSING_CONFERENCE_Biaya Administrasi dan Umum</t>
  </si>
  <si>
    <t>[AUDIT]_CORRECTION_REASON_AFTER_CLOSING_CONFERENCE_Total Beban Usaha</t>
  </si>
  <si>
    <t>[AUDIT]_CORRECTION_REASON_AFTER_CLOSING_CONFERENCE_Laba (Rugi) Operasional/Usaha (3 + 4 - 5.n )</t>
  </si>
  <si>
    <t>[AUDIT]_CORRECTION_REASON_AFTER_CLOSING_CONFERENCE_Keuntungan Selisih Kurs</t>
  </si>
  <si>
    <t>[AUDIT]_CORRECTION_REASON_AFTER_CLOSING_CONFERENCE_Keuntungan Pengalihan Aset selain persediaan</t>
  </si>
  <si>
    <t>[AUDIT]_CORRECTION_REASON_AFTER_CLOSING_CONFERENCE_Pendapatan Bunga dan Jasa Giro</t>
  </si>
  <si>
    <t>[AUDIT]_CORRECTION_REASON_AFTER_CLOSING_CONFERENCE_Penghasilan Luar Usaha Lainnya</t>
  </si>
  <si>
    <t>[AUDIT]_CORRECTION_REASON_AFTER_CLOSING_CONFERENCE_Total Penghasilan Luar Usaha</t>
  </si>
  <si>
    <t>[AUDIT]_CORRECTION_REASON_AFTER_CLOSING_CONFERENCE_Kerugian Pengalihan Aset selain persediaan</t>
  </si>
  <si>
    <t>[AUDIT]_CORRECTION_REASON_AFTER_CLOSING_CONFERENCE_Sumbangan</t>
  </si>
  <si>
    <t>[AUDIT]_CORRECTION_REASON_AFTER_CLOSING_CONFERENCE_Kerugian selisih kurs</t>
  </si>
  <si>
    <t>[AUDIT]_CORRECTION_REASON_AFTER_CLOSING_CONFERENCE_Total Biaya Luar Usaha</t>
  </si>
  <si>
    <t>[AUDIT]_CORRECTION_REASON_AFTER_CLOSING_CONFERENCE_Laba (Rugi) Non-Operasional/Usaha (7e - 8e)</t>
  </si>
  <si>
    <t>[AUDIT]_CORRECTION_REASON_AFTER_CLOSING_CONFERENCE_Penghasilan Neto Fiskal sebelum Fasilitas ( 6 + 9 )</t>
  </si>
  <si>
    <t>[AUDIT]_CORRECTION_REASON_AFTER_CLOSING_CONFERENCE_Fasilitas Pengurangan Penghasilan Netto</t>
  </si>
  <si>
    <t>[AUDIT]_CORRECTION_REASON_AFTER_CLOSING_CONFERENCE_Fasilitas Pengurangan Penghasilan Bruto dari Kegiatan Vokasi</t>
  </si>
  <si>
    <t>[AUDIT]_CORRECTION_REASON_AFTER_CLOSING_CONFERENCE_Penghasilan Neto Fiskal setelah Fasilitas (10 - 11 - 12)</t>
  </si>
  <si>
    <t>[AUDIT]_CORRECTION_REASON_AFTER_CLOSING_CONFERENCE_Kompensasi Kerugian</t>
  </si>
  <si>
    <t>[AUDIT]_CORRECTION_REASON_AFTER_CLOSING_CONFERENCE_Penghasilan yang seharusnya tidak terhutang PPh (Pasal 17 ayat (2) KUP)</t>
  </si>
  <si>
    <t>[AUDIT]_CORRECTION_REASON_AFTER_CLOSING_CONFERENCE_Penghasilan Kena Pajak (13 - 14 - 15)</t>
  </si>
  <si>
    <t>[AUDIT]_CORRECTION_REASON_AFTER_CLOSING_CONFERENCE_Fasilitas Pengurangan Penghasilan Bruto dari Kegiatan Penelitian dan Pengembangan</t>
  </si>
  <si>
    <t>[AUDIT]_CORRECTION_REASON_AFTER_CLOSING_CONFERENCE_PPh dalam satu tahun ((16 - 17) x Rate)</t>
  </si>
  <si>
    <t>[AUDIT]_CORRECTION_REASON_AFTER_CLOSING_CONFERENCE_Dipotong/dipungut oleh pihak lain</t>
  </si>
  <si>
    <t>[AUDIT]_CORRECTION_REASON_AFTER_CLOSING_CONFERENCE_PPh Pasal 25</t>
  </si>
  <si>
    <t>[AUDIT]_CORRECTION_REASON_AFTER_CLOSING_CONFERENCE_Dibayar sendiri</t>
  </si>
  <si>
    <t>[AUDIT]_CORRECTION_REASON_AFTER_CLOSING_CONFERENCE_SKPKB    (pokok kurang bayar)</t>
  </si>
  <si>
    <t>[AUDIT]_CORRECTION_REASON_AFTER_CLOSING_CONFERENCE_SKPKBT  (pokok kurang bayar)</t>
  </si>
  <si>
    <t>[AUDIT]_CORRECTION_REASON_AFTER_CLOSING_CONFERENCE_SKPLB</t>
  </si>
  <si>
    <t>[AUDIT]_CORRECTION_REASON_AFTER_CLOSING_CONFERENCE_SKPPKP</t>
  </si>
  <si>
    <t>[AUDIT]_CORRECTION_REASON_AFTER_CLOSING_CONFERENCE_STP (pokok kurang bayar)</t>
  </si>
  <si>
    <t>[AUDIT]_CORRECTION_REASON_AFTER_CLOSING_CONFERENCE_Jumlah (d.1+d.2-d.3-d.4+d.5)</t>
  </si>
  <si>
    <t>[AUDIT]_CORRECTION_REASON_AFTER_CLOSING_CONFERENCE_Dibayar dengan NPWP pihak lain</t>
  </si>
  <si>
    <t>[AUDIT]_CORRECTION_REASON_AFTER_CLOSING_CONFERENCE_Dibayar dengan NPWP sendiri</t>
  </si>
  <si>
    <t>[AUDIT]_CORRECTION_REASON_AFTER_CLOSING_CONFERENCE_Telah dipotong/dipungut</t>
  </si>
  <si>
    <t>[AUDIT]_CORRECTION_REASON_AFTER_CLOSING_CONFERENCE_Jumlah (e.1+e.2+e.3)</t>
  </si>
  <si>
    <t>[AUDIT]_CORRECTION_REASON_AFTER_CLOSING_CONFERENCE_Fasilitas Pengurang PPh Terutang</t>
  </si>
  <si>
    <t>[AUDIT]_CORRECTION_REASON_AFTER_CLOSING_CONFERENCE_Pengembalian/Pengurangan PPh Pasal 24 yang telah diperhitungkan tahun lalu</t>
  </si>
  <si>
    <t>[AUDIT]_CORRECTION_REASON_AFTER_CLOSING_CONFERENCE_Jumlah pajak yang dapat dikreditkan ((a+b.6+c.6+d.5+f-g) atau e.4)</t>
  </si>
  <si>
    <t>[AUDIT]_CORRECTION_REASON_AFTER_CLOSING_CONFERENCE_PPh yang Kurang Bayar / Nihil / Lebih Bayar (18 - 19.h)</t>
  </si>
  <si>
    <t>[AUDIT]_ACCORDING_OFFICER_AFTER_CLOSING_CONFERENCE_Lokal</t>
  </si>
  <si>
    <t>[AUDIT]_ACCORDING_OFFICER_AFTER_CLOSING_CONFERENCE_Ekspor</t>
  </si>
  <si>
    <t>[AUDIT]_ACCORDING_OFFICER_AFTER_CLOSING_CONFERENCE_Penjualan bruto</t>
  </si>
  <si>
    <t>[AUDIT]_ACCORDING_OFFICER_AFTER_CLOSING_CONFERENCE_Retur</t>
  </si>
  <si>
    <t>[AUDIT]_ACCORDING_OFFICER_AFTER_CLOSING_CONFERENCE_Diskon Penjualan</t>
  </si>
  <si>
    <t>[AUDIT]_ACCORDING_OFFICER_AFTER_CLOSING_CONFERENCE_Penyesuaian Penjualan</t>
  </si>
  <si>
    <t>[AUDIT]_ACCORDING_OFFICER_AFTER_CLOSING_CONFERENCE_Penjualan Bersih</t>
  </si>
  <si>
    <t>[AUDIT]_ACCORDING_OFFICER_AFTER_CLOSING_CONFERENCE_Pembelian Bahan/Barang Dagangan</t>
  </si>
  <si>
    <t>[AUDIT]_ACCORDING_OFFICER_AFTER_CLOSING_CONFERENCE_Biaya Transportasi</t>
  </si>
  <si>
    <t>[AUDIT]_ACCORDING_OFFICER_AFTER_CLOSING_CONFERENCE_Biaya Lainnya</t>
  </si>
  <si>
    <t>[AUDIT]_ACCORDING_OFFICER_AFTER_CLOSING_CONFERENCE_Persediaan Awal</t>
  </si>
  <si>
    <t xml:space="preserve">[AUDIT]_ACCORDING_OFFICER_AFTER_CLOSING_CONFERENCE_(Dikurangi Persediaan Akhir) </t>
  </si>
  <si>
    <t>[AUDIT]_ACCORDING_OFFICER_AFTER_CLOSING_CONFERENCE_Total Harga Pokok Penjualan</t>
  </si>
  <si>
    <t>[AUDIT]_ACCORDING_OFFICER_AFTER_CLOSING_CONFERENCE_Laba Kotor (1.d - 2.j )</t>
  </si>
  <si>
    <t>[AUDIT]_ACCORDING_OFFICER_AFTER_CLOSING_CONFERENCE_Penghasilan Lainnya</t>
  </si>
  <si>
    <t>[AUDIT]_ACCORDING_OFFICER_AFTER_CLOSING_CONFERENCE_Biaya Gaji, Upah, Bonus, Honorarium, THR, Dsb</t>
  </si>
  <si>
    <t>[AUDIT]_ACCORDING_OFFICER_AFTER_CLOSING_CONFERENCE_Natura dan Kenikmatan</t>
  </si>
  <si>
    <t>[AUDIT]_ACCORDING_OFFICER_AFTER_CLOSING_CONFERENCE_Biaya Penyusutan dan Amortisasi</t>
  </si>
  <si>
    <t>[AUDIT]_ACCORDING_OFFICER_AFTER_CLOSING_CONFERENCE_Biaya Sewa</t>
  </si>
  <si>
    <t>[AUDIT]_ACCORDING_OFFICER_AFTER_CLOSING_CONFERENCE_Biaya Bunga Pinjaman</t>
  </si>
  <si>
    <t>[AUDIT]_ACCORDING_OFFICER_AFTER_CLOSING_CONFERENCE_Biaya Sehubungan dengan Jasa</t>
  </si>
  <si>
    <t xml:space="preserve">[AUDIT]_ACCORDING_OFFICER_AFTER_CLOSING_CONFERENCE_Biaya Impairment </t>
  </si>
  <si>
    <t>[AUDIT]_ACCORDING_OFFICER_AFTER_CLOSING_CONFERENCE_Biaya Royalti</t>
  </si>
  <si>
    <t>[AUDIT]_ACCORDING_OFFICER_AFTER_CLOSING_CONFERENCE_Biaya Pemasaran/Promosi</t>
  </si>
  <si>
    <t>[AUDIT]_ACCORDING_OFFICER_AFTER_CLOSING_CONFERENCE_Biaya Entertainment</t>
  </si>
  <si>
    <t>[AUDIT]_ACCORDING_OFFICER_AFTER_CLOSING_CONFERENCE_Biaya Administrasi dan Umum</t>
  </si>
  <si>
    <t>[AUDIT]_ACCORDING_OFFICER_AFTER_CLOSING_CONFERENCE_Total Beban Usaha</t>
  </si>
  <si>
    <t>[AUDIT]_ACCORDING_OFFICER_AFTER_CLOSING_CONFERENCE_Laba (Rugi) Operasional/Usaha (3 + 4 - 5.n )</t>
  </si>
  <si>
    <t>[AUDIT]_ACCORDING_OFFICER_AFTER_CLOSING_CONFERENCE_Keuntungan Selisih Kurs</t>
  </si>
  <si>
    <t>[AUDIT]_ACCORDING_OFFICER_AFTER_CLOSING_CONFERENCE_Keuntungan Pengalihan Aset selain persediaan</t>
  </si>
  <si>
    <t>[AUDIT]_ACCORDING_OFFICER_AFTER_CLOSING_CONFERENCE_Pendapatan Bunga dan Jasa Giro</t>
  </si>
  <si>
    <t>[AUDIT]_ACCORDING_OFFICER_AFTER_CLOSING_CONFERENCE_Penghasilan Luar Usaha Lainnya</t>
  </si>
  <si>
    <t>[AUDIT]_ACCORDING_OFFICER_AFTER_CLOSING_CONFERENCE_Total Penghasilan Luar Usaha</t>
  </si>
  <si>
    <t>[AUDIT]_ACCORDING_OFFICER_AFTER_CLOSING_CONFERENCE_Kerugian Pengalihan Aset selain persediaan</t>
  </si>
  <si>
    <t>[AUDIT]_ACCORDING_OFFICER_AFTER_CLOSING_CONFERENCE_Sumbangan</t>
  </si>
  <si>
    <t>[AUDIT]_ACCORDING_OFFICER_AFTER_CLOSING_CONFERENCE_Kerugian selisih kurs</t>
  </si>
  <si>
    <t>[AUDIT]_ACCORDING_OFFICER_AFTER_CLOSING_CONFERENCE_Total Biaya Luar Usaha</t>
  </si>
  <si>
    <t>[AUDIT]_ACCORDING_OFFICER_AFTER_CLOSING_CONFERENCE_Laba (Rugi) Non-Operasional/Usaha (7e - 8e)</t>
  </si>
  <si>
    <t>[AUDIT]_ACCORDING_OFFICER_AFTER_CLOSING_CONFERENCE_Penghasilan Neto Fiskal sebelum Fasilitas ( 6 + 9 )</t>
  </si>
  <si>
    <t>[AUDIT]_ACCORDING_OFFICER_AFTER_CLOSING_CONFERENCE_Fasilitas Pengurangan Penghasilan Netto</t>
  </si>
  <si>
    <t>[AUDIT]_ACCORDING_OFFICER_AFTER_CLOSING_CONFERENCE_Fasilitas Pengurangan Penghasilan Bruto dari Kegiatan Vokasi</t>
  </si>
  <si>
    <t>[AUDIT]_ACCORDING_OFFICER_AFTER_CLOSING_CONFERENCE_Penghasilan Neto Fiskal setelah Fasilitas (10 - 11 - 12)</t>
  </si>
  <si>
    <t>[AUDIT]_ACCORDING_OFFICER_AFTER_CLOSING_CONFERENCE_Kompensasi Kerugian</t>
  </si>
  <si>
    <t>[AUDIT]_ACCORDING_OFFICER_AFTER_CLOSING_CONFERENCE_Penghasilan yang seharusnya tidak terhutang PPh (Pasal 17 ayat (2) KUP)</t>
  </si>
  <si>
    <t>[AUDIT]_ACCORDING_OFFICER_AFTER_CLOSING_CONFERENCE_Penghasilan Kena Pajak (13 - 14 - 15)</t>
  </si>
  <si>
    <t>[AUDIT]_ACCORDING_OFFICER_AFTER_CLOSING_CONFERENCE_Fasilitas Pengurangan Penghasilan Bruto dari Kegiatan Penelitian dan Pengembangan</t>
  </si>
  <si>
    <t>[AUDIT]_ACCORDING_OFFICER_AFTER_CLOSING_CONFERENCE_PPh dalam satu tahun ((16 - 17) x Rate)</t>
  </si>
  <si>
    <t>[AUDIT]_ACCORDING_OFFICER_AFTER_CLOSING_CONFERENCE_Dipotong/dipungut oleh pihak lain</t>
  </si>
  <si>
    <t>[AUDIT]_ACCORDING_OFFICER_AFTER_CLOSING_CONFERENCE_PPh Pasal 25</t>
  </si>
  <si>
    <t>[AUDIT]_ACCORDING_OFFICER_AFTER_CLOSING_CONFERENCE_Dibayar sendiri</t>
  </si>
  <si>
    <t>[AUDIT]_ACCORDING_OFFICER_AFTER_CLOSING_CONFERENCE_SKPKB    (pokok kurang bayar)</t>
  </si>
  <si>
    <t>[AUDIT]_ACCORDING_OFFICER_AFTER_CLOSING_CONFERENCE_SKPKBT  (pokok kurang bayar)</t>
  </si>
  <si>
    <t>[AUDIT]_ACCORDING_OFFICER_AFTER_CLOSING_CONFERENCE_SKPLB</t>
  </si>
  <si>
    <t>[AUDIT]_ACCORDING_OFFICER_AFTER_CLOSING_CONFERENCE_SKPPKP</t>
  </si>
  <si>
    <t>[AUDIT]_ACCORDING_OFFICER_AFTER_CLOSING_CONFERENCE_STP (pokok kurang bayar)</t>
  </si>
  <si>
    <t>[AUDIT]_ACCORDING_OFFICER_AFTER_CLOSING_CONFERENCE_Jumlah (d.1+d.2-d.3-d.4+d.5)</t>
  </si>
  <si>
    <t>[AUDIT]_ACCORDING_OFFICER_AFTER_CLOSING_CONFERENCE_Dibayar dengan NPWP pihak lain</t>
  </si>
  <si>
    <t>[AUDIT]_ACCORDING_OFFICER_AFTER_CLOSING_CONFERENCE_Dibayar dengan NPWP sendiri</t>
  </si>
  <si>
    <t>[AUDIT]_ACCORDING_OFFICER_AFTER_CLOSING_CONFERENCE_Telah dipotong/dipungut</t>
  </si>
  <si>
    <t>[AUDIT]_ACCORDING_OFFICER_AFTER_CLOSING_CONFERENCE_Jumlah (e.1+e.2+e.3)</t>
  </si>
  <si>
    <t>[AUDIT]_ACCORDING_OFFICER_AFTER_CLOSING_CONFERENCE_Fasilitas Pengurang PPh Terutang</t>
  </si>
  <si>
    <t>[AUDIT]_ACCORDING_OFFICER_AFTER_CLOSING_CONFERENCE_Pengembalian/Pengurangan PPh Pasal 24 yang telah diperhitungkan tahun lalu</t>
  </si>
  <si>
    <t>[AUDIT]_ACCORDING_OFFICER_AFTER_CLOSING_CONFERENCE_Jumlah pajak yang dapat dikreditkan ((a+b.6+c.6+d.5+f-g) atau e.4)</t>
  </si>
  <si>
    <t>[AUDIT]_ACCORDING_OFFICER_AFTER_CLOSING_CONFERENCE_PPh yang Kurang Bayar / Nihil / Lebih Bayar (18 - 19.h)</t>
  </si>
  <si>
    <t>Data Pemicu</t>
  </si>
  <si>
    <t>AKUN</t>
  </si>
  <si>
    <t>Fasilitas Pengurang PPh Terutang</t>
  </si>
  <si>
    <t>JUMLAH DATA PEMICU</t>
  </si>
  <si>
    <t>SUDAH DIBERIKAN STATUS</t>
  </si>
  <si>
    <t>LIHAT DETAIL</t>
  </si>
  <si>
    <t>Tidak ada ID Data yang Dipilih</t>
  </si>
  <si>
    <t>BELUM DIBERIKAN STATUS</t>
  </si>
  <si>
    <t>TIPE EWS</t>
  </si>
  <si>
    <t>JENIS</t>
  </si>
  <si>
    <t>NAMA DATA PEMICU</t>
  </si>
  <si>
    <t>ID DATA PEMICU</t>
  </si>
  <si>
    <t>NPWP</t>
  </si>
  <si>
    <t>KODE DATA PEMICU</t>
  </si>
  <si>
    <t>ID MASA TAHUN PAJAK</t>
  </si>
  <si>
    <t>ID JENIS WP</t>
  </si>
  <si>
    <t>NILAI1</t>
  </si>
  <si>
    <t>NILAI2</t>
  </si>
  <si>
    <t>NILAI DATA</t>
  </si>
  <si>
    <t>DATA JSON</t>
  </si>
  <si>
    <t>STATUS</t>
  </si>
  <si>
    <t>KETERANGAN</t>
  </si>
  <si>
    <t>NILAI YANG DIGUNAKAN</t>
  </si>
  <si>
    <t>Detail Data Pemicu</t>
  </si>
  <si>
    <t>ID DATA PEMICU DETAIL</t>
  </si>
  <si>
    <t>KODE PEMICU</t>
  </si>
  <si>
    <t>Data Penguji</t>
  </si>
  <si>
    <t>FILTER BERDASARKAN AKUN</t>
  </si>
  <si>
    <t>Ketik Akun</t>
  </si>
  <si>
    <t>JUMLAH DATA PENGUJI</t>
  </si>
  <si>
    <t>AKUN YANG BELUM DITANDAI</t>
  </si>
  <si>
    <t>NAMA DATA PENGUJI</t>
  </si>
  <si>
    <t>ID DATA PENGUJI</t>
  </si>
  <si>
    <t>KODE DATA PENGUJI</t>
  </si>
  <si>
    <t>Detail Data Penguji</t>
  </si>
  <si>
    <t>x</t>
  </si>
  <si>
    <t>KEY</t>
  </si>
  <si>
    <t>VALUE</t>
  </si>
  <si>
    <t>NAMA AKUN</t>
  </si>
  <si>
    <t>SHEET</t>
  </si>
  <si>
    <t>SHEET NAV</t>
  </si>
  <si>
    <t>LIST PENGUJIAN</t>
  </si>
  <si>
    <t>DATES</t>
  </si>
  <si>
    <t xml:space="preserve">PILIHAN </t>
  </si>
  <si>
    <t>Pemicu Filter Prep Akun</t>
  </si>
  <si>
    <t>Penguji Filter Prep</t>
  </si>
  <si>
    <t>Template Pemicu Penguji</t>
  </si>
  <si>
    <t>Penjulaan Lokal</t>
  </si>
  <si>
    <t>Penjualan Lokal</t>
  </si>
  <si>
    <t>Tentukan teknik pengujian yang akan digunakan …..</t>
  </si>
  <si>
    <t>Masa &amp; Th. Pajak</t>
  </si>
  <si>
    <t>Penjulaan Ekspor</t>
  </si>
  <si>
    <t>Penjualan Ekspor</t>
  </si>
  <si>
    <t>Berdasarkan Data Internal dan Eksternal yang dimiliki DJP</t>
  </si>
  <si>
    <t>Start Month</t>
  </si>
  <si>
    <t>Koreksi Yuridis</t>
  </si>
  <si>
    <t>No.</t>
  </si>
  <si>
    <t>SPT WAJIB PAJAK</t>
  </si>
  <si>
    <t>Penjualan bruto</t>
  </si>
  <si>
    <t>Retur</t>
  </si>
  <si>
    <t>Berdasarkan Analisis SPT dan Laporan Keuangan</t>
  </si>
  <si>
    <t>End Month</t>
  </si>
  <si>
    <t>Koreksi Pembuktian</t>
  </si>
  <si>
    <t>Masa/Tahun Pajak</t>
  </si>
  <si>
    <t>Nomor BPS</t>
  </si>
  <si>
    <t>Status Pembetulan</t>
  </si>
  <si>
    <t>Tanggal Lapor</t>
  </si>
  <si>
    <t>Akun</t>
  </si>
  <si>
    <t>Nominal</t>
  </si>
  <si>
    <t>Retur Penjulaan</t>
  </si>
  <si>
    <t>Diskon Penjualan</t>
  </si>
  <si>
    <t>Berdasarkan pemeriksaan langsung terhadap bukti pendukung</t>
  </si>
  <si>
    <t>Month 1</t>
  </si>
  <si>
    <t>Koreksi Gabungan</t>
  </si>
  <si>
    <t>Penyesuaian Penjualan</t>
  </si>
  <si>
    <t>Berdasarkan Analisis Kewajaran dan Kelaziman Usaha</t>
  </si>
  <si>
    <t>Month 2</t>
  </si>
  <si>
    <t>Koreksi Transfer Pricing</t>
  </si>
  <si>
    <t>Pembelian Bahan/Barang Dagangan</t>
  </si>
  <si>
    <t>Berdasarkan Bahan Bukti Pidana</t>
  </si>
  <si>
    <t>Month 3</t>
  </si>
  <si>
    <t>Penjualan Bersih</t>
  </si>
  <si>
    <t>Biaya Transportasi</t>
  </si>
  <si>
    <t>Berdasarkan Data Pemicu dan Data Penguji</t>
  </si>
  <si>
    <t>Month 4</t>
  </si>
  <si>
    <t>Biaya Lainnya</t>
  </si>
  <si>
    <t>Berdasarkan equalisasi dengan SPT Masa PPN</t>
  </si>
  <si>
    <t>Month 5</t>
  </si>
  <si>
    <t>Jenis Data</t>
  </si>
  <si>
    <t>Masa/Tahun</t>
  </si>
  <si>
    <t>Id Data Pemicu</t>
  </si>
  <si>
    <t>Nama Data Pemicu</t>
  </si>
  <si>
    <t>Jumlah (Rp)</t>
  </si>
  <si>
    <t>Persediaan Awal</t>
  </si>
  <si>
    <t>Berdasarkan equalisasi dengan Bukti Potong PPh 23, PPh 22</t>
  </si>
  <si>
    <t>Month 6</t>
  </si>
  <si>
    <t>Persediaan Akhir</t>
  </si>
  <si>
    <t>Berdasarkan pengujian arus piutang</t>
  </si>
  <si>
    <t>Month 7</t>
  </si>
  <si>
    <t>Penghasilan Lainnya</t>
  </si>
  <si>
    <t>Berdasarkan equalisasi dengan Pemberitahuan Ekspor Barang</t>
  </si>
  <si>
    <t>Month 8</t>
  </si>
  <si>
    <t xml:space="preserve">(Dikurangi Persediaan Akhir) </t>
  </si>
  <si>
    <t>Biaya Gaji, Upah, Bonus, Honorarium, THR, Dsb</t>
  </si>
  <si>
    <t>Month 9</t>
  </si>
  <si>
    <t>Total Koreksi</t>
  </si>
  <si>
    <t>Total Harga Pokok Penjualan</t>
  </si>
  <si>
    <t>Natura dan Kenikmatan</t>
  </si>
  <si>
    <t>Month 10</t>
  </si>
  <si>
    <t>Laba Kotor (1.d - 2.j )</t>
  </si>
  <si>
    <t>Month 11</t>
  </si>
  <si>
    <t>Jumlah Menurut Petugas</t>
  </si>
  <si>
    <t>Biaya Penyusutan dan Amortisasi</t>
  </si>
  <si>
    <t>Month 12</t>
  </si>
  <si>
    <t>Biaya Sewa</t>
  </si>
  <si>
    <t>Biaya Bunga Pinjaman</t>
  </si>
  <si>
    <t>Biaya Sehubungan dengan Jasa</t>
  </si>
  <si>
    <t xml:space="preserve">Biaya Impairment </t>
  </si>
  <si>
    <t>Dibuat Oleh</t>
  </si>
  <si>
    <t>Ditelaah Oleh</t>
  </si>
  <si>
    <t>Biaya Royalti</t>
  </si>
  <si>
    <t>Tanggal</t>
  </si>
  <si>
    <t>Paraf</t>
  </si>
  <si>
    <t>Biaya Pemasaran/Promosi</t>
  </si>
  <si>
    <t>Biaya Entertainment</t>
  </si>
  <si>
    <t>Biaya Administrasi dan Umum</t>
  </si>
  <si>
    <t>Keuntungan Selisih Kurs</t>
  </si>
  <si>
    <t>Keuntungan Pengalihan Aset selain persediaan</t>
  </si>
  <si>
    <t>Pendapatan Bunga dan Jasa Giro</t>
  </si>
  <si>
    <t>Penghasilan Luar Usaha Lainnya</t>
  </si>
  <si>
    <t>Total Beban Usaha</t>
  </si>
  <si>
    <t>Kerugian Pengalihan Aset selain persediaan</t>
  </si>
  <si>
    <t>Laba (Rugi) Operasional/Usaha (3 + 4 - 5.n )</t>
  </si>
  <si>
    <t>Sumbangan</t>
  </si>
  <si>
    <t>Kerugian selisih kurs</t>
  </si>
  <si>
    <t>Fasilitas Pengurangan Penghasilan Netto</t>
  </si>
  <si>
    <t>Fasilitas Pengurangan Penghasilan Bruto dari Kegiatan Vokasi</t>
  </si>
  <si>
    <t>Total Penghasilan Luar Usaha</t>
  </si>
  <si>
    <t>Kompensasi Kerugian</t>
  </si>
  <si>
    <t>Penghasilan yang seharusnya tidak terhutang PPh (Pasal 17 ayat (2) KUP)</t>
  </si>
  <si>
    <t>Fasilitas Pengurangan Penghasilan Bruto dari Kegiatan Penelitian dan Pengembangan</t>
  </si>
  <si>
    <t>PPh dipotong/dipungut oleh pihak lain</t>
  </si>
  <si>
    <t>PPh Pasal 25</t>
  </si>
  <si>
    <t>Total Biaya Luar Usaha</t>
  </si>
  <si>
    <t>PPh dibayar sendiri</t>
  </si>
  <si>
    <t>Laba (Rugi) Non-Operasional/Usaha (7e - 8e)</t>
  </si>
  <si>
    <t>SKPKB    (pokok kurang bayar)</t>
  </si>
  <si>
    <t>Penghasilan Neto Fiskal sebelum Fasilitas ( 6 + 9 )</t>
  </si>
  <si>
    <t>SKPKBT  (pokok kurang bayar)</t>
  </si>
  <si>
    <t>SKPLB</t>
  </si>
  <si>
    <t>SKPPKP</t>
  </si>
  <si>
    <t>Penghasilan Neto Fiskal setelah Fasilitas (10 - 11 - 12)</t>
  </si>
  <si>
    <t>STP (pokok kurang bayar)</t>
  </si>
  <si>
    <t>Dibayar dengan NPWP pihak lain</t>
  </si>
  <si>
    <t>Dibayar dengan NPWP sendiri</t>
  </si>
  <si>
    <t>Penghasilan Kena Pajak (13 - 14 - 15)</t>
  </si>
  <si>
    <t>Telah dipotong/dipungut</t>
  </si>
  <si>
    <t>PPh dalam satu tahun ((16 - 17) x Rate)</t>
  </si>
  <si>
    <t>Pengembalian/Pengurangan PPh Pasal 24 yang telah diperhitungkan tahun lalu</t>
  </si>
  <si>
    <t>Dipotong/dipungut oleh pihak lain</t>
  </si>
  <si>
    <t>Dibayar sendiri</t>
  </si>
  <si>
    <t>Jumlah (d.1+d.2-d.3-d.4+d.5)</t>
  </si>
  <si>
    <t>Jumlah (e.1+e.2+e.3)</t>
  </si>
  <si>
    <t>Jumlah pajak yang dapat dikreditkan ((a+b.6+c.6+d.5+f-g) atau e.4)</t>
  </si>
  <si>
    <t>PPh yang Kurang Bayar / Nihil / Lebih Bayar (18 - 19.h)</t>
  </si>
  <si>
    <t>ACCOUNT_NAME_TAXRETURN</t>
  </si>
  <si>
    <t>ACCOUNT_EWS_NAME</t>
  </si>
  <si>
    <t>COLUMN_NAME</t>
  </si>
  <si>
    <t>DOMESTIC_SALES</t>
  </si>
  <si>
    <t>NULL</t>
  </si>
  <si>
    <t>EXPORT_SALES</t>
  </si>
  <si>
    <t>Penjualan bruto (a.1 + a.2)</t>
  </si>
  <si>
    <t>GROSS_SALES</t>
  </si>
  <si>
    <t>SALES_RETURN</t>
  </si>
  <si>
    <t>SALES_DISCOUNT</t>
  </si>
  <si>
    <t>SALES_ADJUSTMENT</t>
  </si>
  <si>
    <t>NET_SALES</t>
  </si>
  <si>
    <t>PURCHASE_OF_MATERIAL_MERCHANDISE</t>
  </si>
  <si>
    <t>Biaya Transportasi/Biaya Pengangkutan</t>
  </si>
  <si>
    <t>FREIGHT_EXPENSES</t>
  </si>
  <si>
    <t>OTHER_EXPENSES</t>
  </si>
  <si>
    <t>BEGINNING_INVENTORY</t>
  </si>
  <si>
    <t>(Dikurangi Persediaan Akhir)</t>
  </si>
  <si>
    <t>LESS_ENDING_INVENTORY</t>
  </si>
  <si>
    <t>Total Harga Pokok Penjualan/Biaya Pokok Jasa</t>
  </si>
  <si>
    <t>TOTAL_OF_COGS</t>
  </si>
  <si>
    <t>Laba Kotor (1.d - 2.f )</t>
  </si>
  <si>
    <t>GROSS_PROFIT</t>
  </si>
  <si>
    <t>OTHER_INCOME</t>
  </si>
  <si>
    <t>Biaya Gaji, Upah, Bonus, Honorarium, THR, dsb</t>
  </si>
  <si>
    <t>SALARIES_WAGES_BONUSES_GRATIFICATION_EXPENSES</t>
  </si>
  <si>
    <t>Natura dan Kenikmatan/Beban Imbalan Kerja Lain</t>
  </si>
  <si>
    <t>OTHER_EMPLOYEE_BENEFIT</t>
  </si>
  <si>
    <t>TRANSPORTATION_EXPENSES</t>
  </si>
  <si>
    <t>DEPRECIATION_AND_AMORTIZATION_EXPENSES</t>
  </si>
  <si>
    <t>RENTAL_EXPENSES</t>
  </si>
  <si>
    <t>INTEREST_EXPENSES</t>
  </si>
  <si>
    <t>EXPENSES_RELATED_TO_SERVICES</t>
  </si>
  <si>
    <t>Biaya Impairment</t>
  </si>
  <si>
    <t>IMPAIRMENT_EXPENSES</t>
  </si>
  <si>
    <t>ROYALTIES_EXPENSES</t>
  </si>
  <si>
    <t>MARKETING_PROMOTION_EXPENSES</t>
  </si>
  <si>
    <t>ENTERTAINMENT_EXPENSES</t>
  </si>
  <si>
    <t>GENERAL_AND_ADMINISTRATION_EXPENSES</t>
  </si>
  <si>
    <t>OTHER_OPERATING_EXPENSES</t>
  </si>
  <si>
    <t>TOTAL_OPERATING_EXPENSES</t>
  </si>
  <si>
    <t>Laba (Rugi) Operasional/Usaha (3 + 4 - 5.n)</t>
  </si>
  <si>
    <t>OPERATING_PROFIT_LOSS</t>
  </si>
  <si>
    <t>FOREIGN_EXCHANGE_GAIN</t>
  </si>
  <si>
    <t>Keuntungan Pengalihan Aset Selain Persediaan</t>
  </si>
  <si>
    <t>GAIN_ON_SALES_OF_ASSET_OTHER_THAN_INVENTORIES</t>
  </si>
  <si>
    <t>INTEREST_INCOME</t>
  </si>
  <si>
    <t>OTHER_NON_OPERATING_INCOME</t>
  </si>
  <si>
    <t>TOTAL_NON_OPERATING_INCOME</t>
  </si>
  <si>
    <t>Kerugian Pengalihan Aset Selain Persediaan</t>
  </si>
  <si>
    <t>LOSS_ON_SALES_OF_ASSET_OTHER_THAN_INVENTORIES</t>
  </si>
  <si>
    <t>DONATION</t>
  </si>
  <si>
    <t>Kerugian Selisih Kurs</t>
  </si>
  <si>
    <t>FOREIGN_EXCHANGE_LOSS</t>
  </si>
  <si>
    <t>OTHER_NON_OPERATING_EXPENSES</t>
  </si>
  <si>
    <t>TOTAL_NON_OPERATING_EXPENSES</t>
  </si>
  <si>
    <t>NON_OPERATING_PROFIT_LOSS</t>
  </si>
  <si>
    <t>Penghasilan Neto Fiskal sebelum Fasilitas ( 6
+ 9 )</t>
  </si>
  <si>
    <t>FISCAL_NET_INCOME_BEFORE_TAX_FACILITY</t>
  </si>
  <si>
    <t>INVESTMENT_FACILITY_IN_THE_FORM_OF_NET_INCOME_REDUCTION</t>
  </si>
  <si>
    <t>GROSS_INCOME_DEDUCTION_FACILITY_FOR_VOCATIONAL_ACTIVITIES</t>
  </si>
  <si>
    <t>Penghasilan Neto Fiskal setelah Fasilitas Pajak (10 - 11 - 12)</t>
  </si>
  <si>
    <t>FISCAL_NET_INCOME_AFTER_TAX_FACILITY</t>
  </si>
  <si>
    <t>CARRIED_FORWARD_OF_LOSSES</t>
  </si>
  <si>
    <t>INCOME_THAT_SHOULD_NOT_BE_OWED_UNDER_THE_GENERAL_PROVISION_TAX_LAW_ARTICLE_17_PARAGRAPH_2</t>
  </si>
  <si>
    <t>TAXABLE_INCOME</t>
  </si>
  <si>
    <t>GROSS_INCOME_DEDUCTION_FACILITY_FOR_RESEARCH_AND_DEVELOPMENT_ACTIVITIES</t>
  </si>
  <si>
    <t>PPh dalam Satu Tahun ((16 - 17) x Rate)</t>
  </si>
  <si>
    <t>INCOME_TAX_IN_A_YEAR</t>
  </si>
  <si>
    <t>Dipotong/Dipungut oleh Pihak Lain</t>
  </si>
  <si>
    <t>INCOME_TAX_CREDIT_PAID_IN_OVERSEAS_AND_OR_WITHHELD_BY_OTHER_PARTY</t>
  </si>
  <si>
    <t>INSTALLMENT_OF_INCOME_TAX_ARTICLE_25</t>
  </si>
  <si>
    <t>Dibayar Sendiri</t>
  </si>
  <si>
    <t>SELF_PAID_ARTICLE_29_KUP</t>
  </si>
  <si>
    <t>SKPKB (pokok kurang bayar)</t>
  </si>
  <si>
    <t>NOTICE_OF_TAX_UNDERPAYMENT_ASSESSMENT_PRINCIPLE_ONLY</t>
  </si>
  <si>
    <t>SKPKBT (pokok kurang bayar)</t>
  </si>
  <si>
    <t>NOTICE_OF_ADDITIONAL_TAX_UNDERPAYMENT_ASSESSMENT_PRINCIPLE_ONLY</t>
  </si>
  <si>
    <t>NOTICE_OF_OVERPAYMENT_ASSESSMENT_PRINCIPLE_ONLY</t>
  </si>
  <si>
    <t>DECISION_LETTER_FOR_REFUND_OF_EXCESS_TAX</t>
  </si>
  <si>
    <t>NOTICE_OF_COLLECTION_ON_INCOME_TAX_ARTICLE_25_PRINCIPLE_ONLY</t>
  </si>
  <si>
    <t>Jumlah (d.1 + d.2 - d.3 - d.4 + d.5)</t>
  </si>
  <si>
    <t>SUMMARY_OF_ASSESMENT</t>
  </si>
  <si>
    <t>Dibayar dengan NPWP Pihak Lain</t>
  </si>
  <si>
    <t>PAID_WITH_ANOTHER_PARTY_TIN</t>
  </si>
  <si>
    <t>Dibayar dengan NPWP Sendiri</t>
  </si>
  <si>
    <t>SELF_PAID</t>
  </si>
  <si>
    <t>Telah Dipotong/Dipungut</t>
  </si>
  <si>
    <t>WITHHELD_BY_OTHER_PARTY</t>
  </si>
  <si>
    <t>Jumlah (e.1 + e.2 + e.3)</t>
  </si>
  <si>
    <t>SUMMARY_OF_TAX_THAT_SHOULD_NOT_PAYABLE</t>
  </si>
  <si>
    <t>INCOME_TAX_PAYABLE_DEDUCTION_FACILITY</t>
  </si>
  <si>
    <t>Pengembalian/Pengurangan PPh Pasal 24 yang Telah Diperhitungkan Tahun Lalu</t>
  </si>
  <si>
    <t>REFUND_DEDUCTION_OF_FOREIGN_INCOME_TAX_CREDIT_THAT_HAD_BEEN_CREDITED_PRIOR_THE_TAX_YEAR</t>
  </si>
  <si>
    <t>Jumlah Pajak yang Dapat Dikreditkan ((a
+ b + c + d.6 + f - g) atau e.4)</t>
  </si>
  <si>
    <t>TOTAL_TAX_CREDIT</t>
  </si>
  <si>
    <t>UNDER_OVER_PAYMENT</t>
  </si>
  <si>
    <t>Bunga Pasal 13 (2) KUP</t>
  </si>
  <si>
    <t>INTEREST_ARTICLE_13_2_KUP</t>
  </si>
  <si>
    <t>Kenaikan Pasal 13 (3) huruf a KUP</t>
  </si>
  <si>
    <t>INTEREST_ARTICLE_13_3_LETTER_A_KUP</t>
  </si>
  <si>
    <t>Kenaikan Pasal 17C (5) KUP</t>
  </si>
  <si>
    <t>SURCHARGE_ARTICLE_17C_5_KUP</t>
  </si>
  <si>
    <t>Kenaikan Pasal 17D (5) KUP</t>
  </si>
  <si>
    <t>SURCHARGE_ARTICLE_17D_5_KUP</t>
  </si>
  <si>
    <t>Kenaikan Pasal 15 (2) KUP</t>
  </si>
  <si>
    <t>SURCHARGE_ARTICLE_15_2_KUP</t>
  </si>
  <si>
    <t>Jumlah Sanksi Administrasi (21.a atau 21.b)</t>
  </si>
  <si>
    <t>SUMMARY_OF_ADMINISTRATIVE_SANCTIONS</t>
  </si>
  <si>
    <t>Jumlah PPh  yang Masih Harus Dibayar/Lebih Dibayar atau Seharusnya Tidak Terutang/Nihil (20 + 21.c)</t>
  </si>
  <si>
    <t>INCOME_TAX_MUST_BE_PAID</t>
  </si>
  <si>
    <t>AUDIT_ACCORDING_TAXPAYER</t>
  </si>
  <si>
    <t>AUDIT_ACCORDING_OFFICER</t>
  </si>
  <si>
    <t>AUDIT_CORRECTION</t>
  </si>
  <si>
    <t>AUDIT_CORRECTION_REASON</t>
  </si>
  <si>
    <t>AUDIT_RESPONSE_OF_NOTIFICATION_OF_AUDIT_RESULT</t>
  </si>
  <si>
    <t>AUDIT_AGREED_BY_TAXPAYER_AFTER_CLOSING_CONFERENCE</t>
  </si>
  <si>
    <t>AUDIT_TAXPAYER_REASON_AFTER_CLOSING_CONFERENCE</t>
  </si>
  <si>
    <t>AUDIT_ACCORDING_OFFICER_AFTER_CLOSING_CONFERENCE</t>
  </si>
  <si>
    <t>AUDIT_CORRECTION_REASON_AFTER_CLOSING_CONFERENCE</t>
  </si>
  <si>
    <t>DIREKTORAT JENDERAL PAJAK</t>
  </si>
  <si>
    <t>KANTOR PELAYANAN PAJAK/KANTOR WILAYAH</t>
  </si>
  <si>
    <t>KERTAS KERJA PENGUJIAN</t>
  </si>
  <si>
    <t>PPh Badan Terutang</t>
  </si>
  <si>
    <t>:</t>
  </si>
  <si>
    <t>Masa dan Th. Pajak</t>
  </si>
  <si>
    <t>Sumber Pengujian :</t>
  </si>
  <si>
    <t>-</t>
  </si>
  <si>
    <t>Pengujian dilakukan dengan menghitung PPh terutang berdasarkan tarif Pasal 17 dan Pasal 31E UU PPh</t>
  </si>
  <si>
    <t>Peredaran Usaha(termasuk Phsl lainnya)</t>
  </si>
  <si>
    <t>Rp</t>
  </si>
  <si>
    <t>Penghasilan Kena Pajak menurut Pemeriksa</t>
  </si>
  <si>
    <t>PKP dibulatkan</t>
  </si>
  <si>
    <t>Penghasilan Kena Pajak mendapat fasilitas :</t>
  </si>
  <si>
    <t>=</t>
  </si>
  <si>
    <t>(Rp 4.800.000.000/Peredaran Usaha Setahun) x Penghasilan Kena Pajak Setahun</t>
  </si>
  <si>
    <t>(Rp 4.800.000.000/Rp</t>
  </si>
  <si>
    <t xml:space="preserve"> ) x Rp</t>
  </si>
  <si>
    <t>Rp.</t>
  </si>
  <si>
    <t>Penghasilan Kena Pajak yang tidak mendapat fasilitas :</t>
  </si>
  <si>
    <t>Penghasilan Kena Pajak Setahun - Penghasilan Kena Pajak mendapat fasilitas</t>
  </si>
  <si>
    <t>PPh Terutang</t>
  </si>
  <si>
    <t>Atas Penghasilan Kena Pajak Mendapat Fasilitas</t>
  </si>
  <si>
    <t xml:space="preserve"> 50%  x  25%  x Penghasilan Kena Pajak mendapat fasilitas</t>
  </si>
  <si>
    <t xml:space="preserve"> 50%  x  25%  x </t>
  </si>
  <si>
    <t>Atas Penghasilan Kena Pajak yang tidak Mendapat Fasilitas</t>
  </si>
  <si>
    <t xml:space="preserve"> 25%  x Penghasilan Kena Pajak yang tidak mendapat fasilitas</t>
  </si>
  <si>
    <t xml:space="preserve"> 25%  x </t>
  </si>
  <si>
    <t>(+/+)</t>
  </si>
  <si>
    <t>Jumlah PPh Terutang</t>
  </si>
  <si>
    <t>Diteliti Oleh</t>
  </si>
  <si>
    <t xml:space="preserve">Indeks : </t>
  </si>
  <si>
    <t>PPh Badan</t>
  </si>
  <si>
    <t>PERKIRAAN</t>
  </si>
  <si>
    <t>Ref.</t>
  </si>
  <si>
    <t>Jumlah Data Pemicu</t>
  </si>
  <si>
    <t>Menurut Wajib Pajak (Rp/$)</t>
  </si>
  <si>
    <t>Menurut Fiskus pada SPHP 
(Rp/$)</t>
  </si>
  <si>
    <t>Koreksi 
(Rp/$)</t>
  </si>
  <si>
    <t>Alasan atas Koreksi</t>
  </si>
  <si>
    <t>Tanggapan Tertulis atas SPHP 
(Rp/$)</t>
  </si>
  <si>
    <t>Jumlah Disetujui Wajib Pajak setelah pembahasan 
(Rp/$)</t>
  </si>
  <si>
    <t>Pendapat Wajib Pajak setelah Pembahasan Akhir</t>
  </si>
  <si>
    <t>Jumlah menurut Fiskus setelah pembahasan
(Rp/$)</t>
  </si>
  <si>
    <t>Alasan Koreksi setelah Pembahasan Akhir</t>
  </si>
  <si>
    <t>Penjualan/Peredaran Usaha</t>
  </si>
  <si>
    <t>a</t>
  </si>
  <si>
    <t>Penjualan</t>
  </si>
  <si>
    <t>a.1.</t>
  </si>
  <si>
    <t>Lokal</t>
  </si>
  <si>
    <t>a.2.</t>
  </si>
  <si>
    <t>Ekspor</t>
  </si>
  <si>
    <t>b</t>
  </si>
  <si>
    <t>c</t>
  </si>
  <si>
    <t>Dikurangi:</t>
  </si>
  <si>
    <t>c.1</t>
  </si>
  <si>
    <t>c.2</t>
  </si>
  <si>
    <t>c.3</t>
  </si>
  <si>
    <t>d</t>
  </si>
  <si>
    <t>Harga Pokok Penjualan</t>
  </si>
  <si>
    <t>e</t>
  </si>
  <si>
    <t>f</t>
  </si>
  <si>
    <t>Beban Usaha/Penjualan</t>
  </si>
  <si>
    <t>g</t>
  </si>
  <si>
    <t>h</t>
  </si>
  <si>
    <t>i</t>
  </si>
  <si>
    <t>j</t>
  </si>
  <si>
    <t>k</t>
  </si>
  <si>
    <t>l</t>
  </si>
  <si>
    <t>m</t>
  </si>
  <si>
    <t>n</t>
  </si>
  <si>
    <t>Penghasilan Luar Usaha</t>
  </si>
  <si>
    <t>Biaya Luar Usaha</t>
  </si>
  <si>
    <t>Kredit Pajak</t>
  </si>
  <si>
    <t>a.</t>
  </si>
  <si>
    <t>b.</t>
  </si>
  <si>
    <t>c.</t>
  </si>
  <si>
    <t>d.    Diperhitungkan:</t>
  </si>
  <si>
    <t>d.1.</t>
  </si>
  <si>
    <t>d.2.</t>
  </si>
  <si>
    <t>d.3.</t>
  </si>
  <si>
    <t>d.4.</t>
  </si>
  <si>
    <t>d.5.</t>
  </si>
  <si>
    <t>d.6.</t>
  </si>
  <si>
    <t>e.</t>
  </si>
  <si>
    <t>PPh yang seharusnya tidak terutang (Pasal 17 ayat (2) KUP)</t>
  </si>
  <si>
    <t>e.1.</t>
  </si>
  <si>
    <t>e.2.</t>
  </si>
  <si>
    <t>e.3.</t>
  </si>
  <si>
    <t>e.4.</t>
  </si>
  <si>
    <t>Jumlah pajak yang dapat dikreditkan ((a+b+c+d.6+f-g) atau e.4)</t>
  </si>
  <si>
    <t>INDEKS   :</t>
  </si>
  <si>
    <t>B</t>
  </si>
  <si>
    <t>Ref</t>
  </si>
  <si>
    <t>Nilai</t>
  </si>
  <si>
    <t>Tahunan</t>
  </si>
  <si>
    <t>Jumlah</t>
  </si>
  <si>
    <t>Jumlah menurut Wajib Pajak</t>
  </si>
  <si>
    <t>Koreksi</t>
  </si>
  <si>
    <t>Indeks:</t>
  </si>
  <si>
    <t>KERTAS KERJA PEMERIKSAAN</t>
  </si>
  <si>
    <t>Simpulan :</t>
  </si>
  <si>
    <t>M E N U R U T</t>
  </si>
  <si>
    <t>SPT / WP (Rp)</t>
  </si>
  <si>
    <t>Pemeriksa (Rp)</t>
  </si>
  <si>
    <t>Penjelasan</t>
  </si>
  <si>
    <t>Uraian</t>
  </si>
  <si>
    <t>1.</t>
  </si>
  <si>
    <t>Teknik Pengujian yang digunakan</t>
  </si>
  <si>
    <t>Menurut Wajib Pajak</t>
  </si>
  <si>
    <t>2.</t>
  </si>
  <si>
    <t>Penjelasan Koreksi :</t>
  </si>
  <si>
    <t>Terdapat data</t>
  </si>
  <si>
    <t>Kesimpulan Jenis Koreksi:</t>
  </si>
  <si>
    <t>3.</t>
  </si>
  <si>
    <t>Sumber Pengujian (Data dan Informasi yang digunakan)</t>
  </si>
  <si>
    <t>Dasar Hukum</t>
  </si>
  <si>
    <t>Pengujian dilakukan dengan teknik penelusuran data internal dan eksternal yang dimiliki oleh DJP</t>
  </si>
  <si>
    <t>Lawan Transaksi/Pemilik Data</t>
  </si>
  <si>
    <t>Dokumen/Invoice/Kwitansi/Faktur/Bukti Potong</t>
  </si>
  <si>
    <t>Nomor</t>
  </si>
  <si>
    <t>Dibuat Oleh:</t>
  </si>
  <si>
    <t>Ditelaah Oleh:</t>
  </si>
  <si>
    <t>Indeks :</t>
  </si>
  <si>
    <t>Pengujian dilakukan dengan teknik penelusuran terhadap bukti-bukti pendukung transaksi.</t>
  </si>
  <si>
    <t>Jenis Penyerahan</t>
  </si>
  <si>
    <t>Penyerahan dengan Faktur Pajak</t>
  </si>
  <si>
    <t>Penyerahan yang PPN harus dipungut sendiri dengan Faktur Pajak yang dilaporkan secara digunggung</t>
  </si>
  <si>
    <t>Penyerahan yang mendapat fasilitas PPN  dengan Faktur Pajak yang dilaporkan secara digunggung</t>
  </si>
  <si>
    <t>Penyerahan barang/jasa yang tidak terutang PPN</t>
  </si>
  <si>
    <t xml:space="preserve">Total </t>
  </si>
  <si>
    <t>&lt;&lt; Index</t>
  </si>
  <si>
    <t>…</t>
  </si>
  <si>
    <t>….</t>
  </si>
  <si>
    <t>Name of Taxable Goods Buyer / Intangible Taxable Goods Recipient/ Taxable Services Recipient</t>
  </si>
  <si>
    <t>TIN/National ID/Paspport Number</t>
  </si>
  <si>
    <t>Tax Invoice / Special Documents /
Return Note / Cancellation Note</t>
  </si>
  <si>
    <t>Selling price/
Tax Base
(Rupiah)</t>
  </si>
  <si>
    <t>Other Tax Base/ Tax Base
(Rupiah)</t>
  </si>
  <si>
    <t>VAT
(Rupiah)</t>
  </si>
  <si>
    <t>STLG
(Rupiah)</t>
  </si>
  <si>
    <t>Tax Invoice Code and Serial Number Replaced / Returned</t>
  </si>
  <si>
    <t>Transaction Code</t>
  </si>
  <si>
    <t>Type</t>
  </si>
  <si>
    <t>Serial Number</t>
  </si>
  <si>
    <t>Date
(dd-mm-yyyy)</t>
  </si>
  <si>
    <t>(1)</t>
  </si>
  <si>
    <t>(2)</t>
  </si>
  <si>
    <t>(3)</t>
  </si>
  <si>
    <t>(4)</t>
  </si>
  <si>
    <t>(5)</t>
  </si>
  <si>
    <t>(6)</t>
  </si>
  <si>
    <t>(7)</t>
  </si>
  <si>
    <t>(8)</t>
  </si>
  <si>
    <t>(9)</t>
  </si>
  <si>
    <t>(10)</t>
  </si>
  <si>
    <t>(11)</t>
  </si>
  <si>
    <t>(12)</t>
  </si>
  <si>
    <t>Total</t>
  </si>
  <si>
    <t>Goods/
Services</t>
  </si>
  <si>
    <t>Tax Invoice / Certain Documents /
Return Note / Cancellation Note</t>
  </si>
  <si>
    <t>Selling Price/Tax Base
(Rupiah)</t>
  </si>
  <si>
    <t>Information</t>
  </si>
  <si>
    <t>Code and Serial Number</t>
  </si>
  <si>
    <t>(06)</t>
  </si>
  <si>
    <t>Name of Buyer / Recipient</t>
  </si>
  <si>
    <t>Document Number</t>
  </si>
  <si>
    <t>Selling Price
(Rupiah)</t>
  </si>
  <si>
    <t>NAMA PEMOTONG /PEMUNGUT PAJAK</t>
  </si>
  <si>
    <t>NPWP PEMOTONG /PEMUNGUT PAJAK</t>
  </si>
  <si>
    <t>OBJEK PEMOTONGAN / PEMUNGUTAN</t>
  </si>
  <si>
    <t>PPH YANG DIPOTONG / DIPUNGUT
(RP)</t>
  </si>
  <si>
    <t>BUKTI PEMOTONGAN / PEMUNGUTAN/ SSPCP/SSP</t>
  </si>
  <si>
    <t>JENIS PPH YANG DIPOTONG / DIPUNGUT</t>
  </si>
  <si>
    <t>JENIS PENGHASILAN / TRANSAKSI</t>
  </si>
  <si>
    <t>(Rupiah)</t>
  </si>
  <si>
    <t>JUMLAH</t>
  </si>
  <si>
    <t xml:space="preserve">Pengujian dilakukan dengan teknik analis angka-angka di SPT dan Laporan Keuangan </t>
  </si>
  <si>
    <t>Jenis Analisis</t>
  </si>
  <si>
    <t>Deskripsi</t>
  </si>
  <si>
    <t>SPT Tahunan PPh Badan dan Laporan Keuangan</t>
  </si>
  <si>
    <t>SPT Masa PPN</t>
  </si>
  <si>
    <t>Rekening Koran</t>
  </si>
  <si>
    <t>Pengujian Arus Piutang dilakukan untuk menguji kebenaran jumlah peredaran usaha yang dilaporkan Wajib Pajak dalam SPT Tahunan PPh Badan tahun pajak 2019</t>
  </si>
  <si>
    <t>Hasil pengujian arus piutang adalah sebagai berikut :</t>
  </si>
  <si>
    <t>Saldo Akhir Piutang Dagang</t>
  </si>
  <si>
    <t xml:space="preserve"> +</t>
  </si>
  <si>
    <t>Ditambah :</t>
  </si>
  <si>
    <t>Pelunasan Piutang/Penerimaan dari Pelanggan</t>
  </si>
  <si>
    <t>Penerimaan Kas</t>
  </si>
  <si>
    <t>Bank .............. No. Rek.....</t>
  </si>
  <si>
    <t>Dikurangi :</t>
  </si>
  <si>
    <t>Saldo Awal Piutang Dagang</t>
  </si>
  <si>
    <t xml:space="preserve"> -</t>
  </si>
  <si>
    <t>Total Penyerahan dan Penghasilan dari Luar Usaha (include PPN)</t>
  </si>
  <si>
    <t>PPN yang dipungut sendiri (cfm SPT Masa PPN 2019 )</t>
  </si>
  <si>
    <t>Januari</t>
  </si>
  <si>
    <t>Februari</t>
  </si>
  <si>
    <t>Maret</t>
  </si>
  <si>
    <t>April</t>
  </si>
  <si>
    <t>Mei</t>
  </si>
  <si>
    <t>Juni</t>
  </si>
  <si>
    <t>Juli</t>
  </si>
  <si>
    <t>Agustus</t>
  </si>
  <si>
    <t>September</t>
  </si>
  <si>
    <t>Oktober</t>
  </si>
  <si>
    <t>November</t>
  </si>
  <si>
    <t>Desember</t>
  </si>
  <si>
    <t>Jumlah PPN yang dipungut sendiri masa pajak Januari s.d. Desember 2019</t>
  </si>
  <si>
    <t>DPP Penyerahan yang Terutang PPN</t>
  </si>
  <si>
    <t>Peredaran Usaha cfm. Wajib Pajak</t>
  </si>
  <si>
    <t>Selisih</t>
  </si>
  <si>
    <t>Penjelasan atas Selisih :</t>
  </si>
  <si>
    <t xml:space="preserve">Dasar hukum </t>
  </si>
  <si>
    <t>Pasal 12 ayat (3) UU KUP</t>
  </si>
  <si>
    <t>Pasal 4 ayat (1) UU PPh</t>
  </si>
  <si>
    <t>Pasal 4 ayat (1) UU PPN</t>
  </si>
  <si>
    <t>-Transfer Pricing Document</t>
  </si>
  <si>
    <t>-SPT dan Laporan Keuangan</t>
  </si>
  <si>
    <t>-Data Base Comercial dan Data Pembanding Lainnya</t>
  </si>
  <si>
    <t>MATERI</t>
  </si>
  <si>
    <t>Uarian</t>
  </si>
  <si>
    <t>Identifikasi Risiko Transaksi Afiliasi</t>
  </si>
  <si>
    <t>Analisis Industri Wajib Pajak</t>
  </si>
  <si>
    <t>Analisis Rantai Pasokan (supply chain)</t>
  </si>
  <si>
    <t>Struktur/Pohon Kepemilikan (Corporate Structure)</t>
  </si>
  <si>
    <t>Skema Transaksi</t>
  </si>
  <si>
    <t>Pihak yang diuji</t>
  </si>
  <si>
    <t>Metode Penentuan Harga Transfer</t>
  </si>
  <si>
    <t>Kesimpulan Karakterisasi Usaha Wajib Pajak</t>
  </si>
  <si>
    <t xml:space="preserve">Kesimpulan Analisis Kesebandingan </t>
  </si>
  <si>
    <t>Kesimpulan Karakterisasi Usaha Pihak yang Di Uji atau Pihak Afiliasi yang menjadi Lawan Transaksi</t>
  </si>
  <si>
    <t>PLI (jika menggunakan metode tertentu)</t>
  </si>
  <si>
    <t>Pemilihan Pembanding</t>
  </si>
  <si>
    <t xml:space="preserve">Penentuan Nilai </t>
  </si>
  <si>
    <t>Nilai Transaksi Menurut WP</t>
  </si>
  <si>
    <t>Nilai Transaksi Hasil Penerapan PKKU</t>
  </si>
  <si>
    <t>Total Nilai Transaksi Afiliasi</t>
  </si>
  <si>
    <t>Total Nilai yang tidak terkait transaksi afiliasi</t>
  </si>
  <si>
    <t>Total nilai pos akun (1 + 2)</t>
  </si>
  <si>
    <t>Nilai Transaksi Afiliasi:</t>
  </si>
  <si>
    <t>Jenis Bahan Bukti</t>
  </si>
  <si>
    <t>Bahan Bukti</t>
  </si>
  <si>
    <t>Data Internal DJP</t>
  </si>
  <si>
    <t>Data Eksternal DJP</t>
  </si>
  <si>
    <t>Pengujian dilakukan dengan teknik penelusuran data internal dan eksternal yang dimiliki oleh DJP (Data Pemicu)</t>
  </si>
  <si>
    <t>Sumber Data Awal</t>
  </si>
  <si>
    <t>Data Penguji Tidak Tersedia</t>
  </si>
  <si>
    <t>Identitas Pemilik Barang</t>
  </si>
  <si>
    <t>Nama Pemilik Barang</t>
  </si>
  <si>
    <t>Identitas Eksportir</t>
  </si>
  <si>
    <t>Nama Eksportir</t>
  </si>
  <si>
    <t>Nomor PEB</t>
  </si>
  <si>
    <t>Tanggal PEB</t>
  </si>
  <si>
    <t>No Invoice</t>
  </si>
  <si>
    <t>Tanggal Invoice</t>
  </si>
  <si>
    <t>Kode Kantor Pabean Ekspor</t>
  </si>
  <si>
    <t>Nama Kantor Pabean Ekspor</t>
  </si>
  <si>
    <t>Nama Pembeli Barang</t>
  </si>
  <si>
    <t>Negara Pembeli Barang</t>
  </si>
  <si>
    <t>Nilai Ekspor</t>
  </si>
  <si>
    <t>Nilai Makloon</t>
  </si>
  <si>
    <t>Uraian Barang</t>
  </si>
  <si>
    <t>Satuan</t>
  </si>
  <si>
    <t>Jumlah Barang</t>
  </si>
  <si>
    <t>Retur Penjualan</t>
  </si>
  <si>
    <t>Pengujian yang dilakukan :</t>
  </si>
  <si>
    <t>(dalam rupiah)</t>
  </si>
  <si>
    <t>Total Harga   Perolehan</t>
  </si>
  <si>
    <t>TOTAL NILAI SISA BUKU FISKAL AWAL TAHUN</t>
  </si>
  <si>
    <t>PENYUSUTAN / AMORTISASI FISKAL TAHUN INI</t>
  </si>
  <si>
    <t>I.</t>
  </si>
  <si>
    <t>HARTA BERWUJUD</t>
  </si>
  <si>
    <t>Kelompok I</t>
  </si>
  <si>
    <t>Kelompok II</t>
  </si>
  <si>
    <t>Kelompok III</t>
  </si>
  <si>
    <t>Kelompok IV</t>
  </si>
  <si>
    <t>Kelompok Bangunan</t>
  </si>
  <si>
    <t>- Pemanen</t>
  </si>
  <si>
    <t>- Tidak Permanen</t>
  </si>
  <si>
    <t>Jumlah Penyusutan Fiskal</t>
  </si>
  <si>
    <t>II.</t>
  </si>
  <si>
    <t>HARTA TIDAK BERWUJUD</t>
  </si>
  <si>
    <t>Kelompok Lain-Lain</t>
  </si>
  <si>
    <t>Jumlah Amortisasi Fiskal</t>
  </si>
  <si>
    <t>Daftar Penyusutan</t>
  </si>
  <si>
    <t>- SPT Tahunan PPh Badan dan Laporan Keuangan</t>
  </si>
  <si>
    <t>KELOMPOK / JENIS HARTA</t>
  </si>
  <si>
    <t>BULAN /</t>
  </si>
  <si>
    <t>HARGA</t>
  </si>
  <si>
    <t>NILAI SISA BUKU FISKAL</t>
  </si>
  <si>
    <t>METODE</t>
  </si>
  <si>
    <t>PENYUSUTAN / AMORTISASI</t>
  </si>
  <si>
    <t>CATATAN</t>
  </si>
  <si>
    <t>TAHUN</t>
  </si>
  <si>
    <t>PEROLEHAN</t>
  </si>
  <si>
    <t>AWAL TAHUN</t>
  </si>
  <si>
    <t>FISKAL TAHUN INI</t>
  </si>
  <si>
    <t>(RUPIAH)</t>
  </si>
  <si>
    <t>KOMERSIAL</t>
  </si>
  <si>
    <t>FISKAL</t>
  </si>
  <si>
    <t> HARTA BERWUJUD</t>
  </si>
  <si>
    <t> Kelompok 1 :</t>
  </si>
  <si>
    <t>Jumlah kelompok 1</t>
  </si>
  <si>
    <t> Kelompok 2 :</t>
  </si>
  <si>
    <t>Jumlah kelompok 2</t>
  </si>
  <si>
    <t> Kelompok 3 :</t>
  </si>
  <si>
    <t>Jumlah kelompok 3</t>
  </si>
  <si>
    <t> Kelompok 4 :</t>
  </si>
  <si>
    <t>Jumlah kelompok 4</t>
  </si>
  <si>
    <t> KELOMPOK BANGUNAN</t>
  </si>
  <si>
    <t> Permanen</t>
  </si>
  <si>
    <t>Jumlah bangunan permanen</t>
  </si>
  <si>
    <t> Tidak Permanen :</t>
  </si>
  <si>
    <t>Jumlah bangunan tidak permanen</t>
  </si>
  <si>
    <t> JUMLAH PENYUSUTAN FISKAL ..........................................................................................................................................</t>
  </si>
  <si>
    <t> HARTA TAK BERWUJUD</t>
  </si>
  <si>
    <t> Kelompok Lain-lain</t>
  </si>
  <si>
    <t>Jumlah kelompok lain-lain</t>
  </si>
  <si>
    <t> JUMLAH AMORTASI FISKAL ...............................................................................................................................................</t>
  </si>
  <si>
    <t>Keuntungan Pengalihan Aset</t>
  </si>
  <si>
    <t>Kerugian Pengalihan Aset selain Persediaan</t>
  </si>
  <si>
    <t>Kertas Kerja Pengujian</t>
  </si>
  <si>
    <t>Menurut Pemeriksa</t>
  </si>
  <si>
    <t>Jumlah menurut WP</t>
  </si>
  <si>
    <t>Diteliti Oleh:</t>
  </si>
  <si>
    <t>INDEKS:</t>
  </si>
  <si>
    <t>Masa/ Tahun</t>
  </si>
  <si>
    <t>Jenis Fasilitas</t>
  </si>
  <si>
    <t>Kompensasi dari Tahun</t>
  </si>
  <si>
    <t>Tahun T-5</t>
  </si>
  <si>
    <t>Tahun T-4</t>
  </si>
  <si>
    <t>Tahun T-3</t>
  </si>
  <si>
    <t>Tahun T-2</t>
  </si>
  <si>
    <t>Tahun T-1</t>
  </si>
  <si>
    <t>Total Kompensasi</t>
  </si>
  <si>
    <t>NO.</t>
  </si>
  <si>
    <t>PPh YANG DIPOTONG / DIPUNGUT</t>
  </si>
  <si>
    <t>Jenis PPh YANG DIPOTONG / DIPUNGUT</t>
  </si>
  <si>
    <t>NOMOR</t>
  </si>
  <si>
    <t>TANGGAL</t>
  </si>
  <si>
    <t>A</t>
  </si>
  <si>
    <t>C</t>
  </si>
  <si>
    <t>D</t>
  </si>
  <si>
    <t>E</t>
  </si>
  <si>
    <t>F</t>
  </si>
  <si>
    <t>G</t>
  </si>
  <si>
    <t>MASA TAHUN</t>
  </si>
  <si>
    <t>NTPN</t>
  </si>
  <si>
    <t>Kode MAP</t>
  </si>
  <si>
    <t>Kode Jenis Setoran</t>
  </si>
  <si>
    <t>Tanggal Setor</t>
  </si>
  <si>
    <t>Nomor SKP</t>
  </si>
  <si>
    <t>Tanggal Terbit</t>
  </si>
  <si>
    <t>NPWP Penyetor</t>
  </si>
  <si>
    <t>Nama Penyetor</t>
  </si>
  <si>
    <t>Data Pemicu Tidak Tersedia</t>
  </si>
  <si>
    <t>Telah Sesuai</t>
  </si>
  <si>
    <t>Tidak Dilakukan Pengujian</t>
  </si>
  <si>
    <t>Tidak dilakukan pengujian</t>
  </si>
  <si>
    <t>DW_SK_EWS_SPT_BADAN_DAGANG_UMUM</t>
  </si>
  <si>
    <t>NIL_BUNGA_PASAL_132_KUP</t>
  </si>
  <si>
    <t>NIL_KENAIKAN_PASAL_133_KUP</t>
  </si>
  <si>
    <t>NIL_KENAIKAN_PASAL_17C5_KUP</t>
  </si>
  <si>
    <t>NIL_KENAIKAN_PASAL_17D5_KUP</t>
  </si>
  <si>
    <t>NIL_KENAIKAN_PASAL_152_KUP</t>
  </si>
  <si>
    <t>NIL_SANKSI</t>
  </si>
  <si>
    <t>NIL_PPH_HARUS_DIBAYAR</t>
  </si>
  <si>
    <t>TIN</t>
  </si>
  <si>
    <t>taxpayerName</t>
  </si>
  <si>
    <t>taxPeriodCode</t>
  </si>
  <si>
    <t>xxxxxxxxxxxxxxxxxxxxxxxxxxxxxxxxxxxxxxxxxxxxxxxxxxxxxxxxxxxx</t>
  </si>
  <si>
    <t>ID DATA PENGUJI DETAIL</t>
  </si>
  <si>
    <t>KODE PENGUJI</t>
  </si>
  <si>
    <t>P E M E R I K S A A 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</si>
</sst>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5">
    <numFmt numFmtId="41" formatCode="_-* #,##0_-;\-* #,##0_-;_-* &quot;-&quot;_-;_-@_-"/>
    <numFmt numFmtId="43" formatCode="_-* #,##0.00_-;\-* #,##0.00_-;_-* &quot;-&quot;??_-;_-@_-"/>
    <numFmt numFmtId="164" formatCode="#,##0;\(#,##0\)"/>
    <numFmt numFmtId="165" formatCode="d/m/yyyy"/>
    <numFmt numFmtId="166" formatCode="_(\R\p* #,##0_);_(\R\p* \(#,##0\);_(\R\p* &quot;&quot;\-&quot;&quot;??_);_(@_)"/>
    <numFmt numFmtId="167" formatCode="_-* #,##0_-;\-* #,##0_-;_-* &quot;-&quot;??_-;_-@"/>
    <numFmt numFmtId="168" formatCode="_([$Rp-421]* #,##0_);_([$Rp-421]* \(#,##0\);_([$Rp-421]* &quot;-&quot;_);_(@_)"/>
    <numFmt numFmtId="169" formatCode="0\."/>
    <numFmt numFmtId="170" formatCode="#,##0_ ;\-#,##0\ "/>
    <numFmt numFmtId="171" formatCode="_-* #,##0_-;\-* #,##0_-;_-* &quot;-&quot;_-;_-@"/>
    <numFmt numFmtId="172" formatCode="&quot;Rp&quot;#,##0"/>
    <numFmt numFmtId="173" formatCode="#&quot;.&quot;"/>
    <numFmt numFmtId="174" formatCode="[$-409]mmmm\-yy;@"/>
    <numFmt numFmtId="175" formatCode="[$-409]mmm\-yy;@"/>
    <numFmt numFmtId="176" formatCode="#,##0.0_);\(#,##0.0\)"/>
  </numFmts>
  <fonts count="67" x14ac:knownFonts="1">
    <font>
      <sz val="10"/>
      <color theme="1"/>
      <name val="Arial"/>
      <family val="2"/>
    </font>
    <font>
      <sz val="11"/>
      <color theme="1"/>
      <name val="Calibri"/>
      <family val="2"/>
      <scheme val="minor"/>
    </font>
    <font>
      <sz val="10"/>
      <color theme="1"/>
      <name val="Arial"/>
      <family val="2"/>
    </font>
    <font>
      <b/>
      <sz val="10"/>
      <color theme="1"/>
      <name val="Arial"/>
      <family val="2"/>
    </font>
    <font>
      <b/>
      <sz val="12"/>
      <color theme="1"/>
      <name val="Arial"/>
      <family val="2"/>
    </font>
    <font>
      <b/>
      <sz val="9"/>
      <color theme="1"/>
      <name val="Arial"/>
      <family val="2"/>
    </font>
    <font>
      <sz val="8"/>
      <color theme="1"/>
      <name val="Arial"/>
      <family val="2"/>
    </font>
    <font>
      <u/>
      <sz val="11"/>
      <color theme="10"/>
      <name val="Calibri"/>
      <family val="2"/>
      <charset val="1"/>
    </font>
    <font>
      <sz val="10"/>
      <name val="Arial"/>
      <family val="2"/>
    </font>
    <font>
      <sz val="9"/>
      <color theme="1"/>
      <name val="Arial"/>
      <family val="2"/>
    </font>
    <font>
      <b/>
      <sz val="11"/>
      <name val="Arial"/>
      <family val="2"/>
    </font>
    <font>
      <b/>
      <sz val="11"/>
      <color theme="1"/>
      <name val="Arial"/>
      <family val="2"/>
    </font>
    <font>
      <sz val="10"/>
      <name val="Times New Roman"/>
      <family val="1"/>
    </font>
    <font>
      <b/>
      <i/>
      <sz val="10"/>
      <color theme="1"/>
      <name val="Arial"/>
      <family val="2"/>
    </font>
    <font>
      <sz val="11"/>
      <color theme="1"/>
      <name val="Arial"/>
      <family val="2"/>
      <charset val="1"/>
    </font>
    <font>
      <b/>
      <u/>
      <sz val="11"/>
      <color theme="1"/>
      <name val="Arial"/>
      <family val="2"/>
    </font>
    <font>
      <b/>
      <u/>
      <sz val="10"/>
      <color theme="1"/>
      <name val="Arial"/>
      <family val="2"/>
    </font>
    <font>
      <u/>
      <sz val="11"/>
      <color theme="10"/>
      <name val="Calibri"/>
      <family val="2"/>
      <scheme val="minor"/>
    </font>
    <font>
      <sz val="6"/>
      <color theme="1"/>
      <name val="Arial"/>
      <family val="2"/>
    </font>
    <font>
      <sz val="11"/>
      <color theme="1"/>
      <name val="Arial"/>
      <family val="2"/>
    </font>
    <font>
      <sz val="10"/>
      <color theme="1"/>
      <name val="Arial"/>
      <family val="2"/>
    </font>
    <font>
      <u/>
      <sz val="10"/>
      <color theme="10"/>
      <name val="Arial"/>
      <family val="2"/>
    </font>
    <font>
      <sz val="11"/>
      <name val="Arial"/>
      <family val="2"/>
    </font>
    <font>
      <b/>
      <sz val="10"/>
      <name val="Arial"/>
      <family val="2"/>
    </font>
    <font>
      <sz val="7"/>
      <color theme="1"/>
      <name val="Arial"/>
      <family val="2"/>
    </font>
    <font>
      <sz val="9"/>
      <color rgb="FFFF0000"/>
      <name val="Arial"/>
      <family val="2"/>
    </font>
    <font>
      <sz val="11"/>
      <color rgb="FFAEABAB"/>
      <name val="Arial"/>
      <family val="2"/>
    </font>
    <font>
      <sz val="10"/>
      <color rgb="FFAEABAB"/>
      <name val="Arial"/>
      <family val="2"/>
    </font>
    <font>
      <b/>
      <sz val="10"/>
      <color rgb="FFAEABAB"/>
      <name val="Arial"/>
      <family val="2"/>
    </font>
    <font>
      <sz val="8"/>
      <color rgb="FFAEABAB"/>
      <name val="Arial"/>
      <family val="2"/>
    </font>
    <font>
      <sz val="10"/>
      <color rgb="FFFF0000"/>
      <name val="Arial"/>
      <family val="2"/>
    </font>
    <font>
      <sz val="11"/>
      <color theme="1"/>
      <name val="Calibri"/>
      <family val="2"/>
      <scheme val="minor"/>
    </font>
    <font>
      <u/>
      <sz val="10"/>
      <color theme="1"/>
      <name val="Arial"/>
      <family val="2"/>
    </font>
    <font>
      <b/>
      <sz val="10"/>
      <color theme="0"/>
      <name val="Arial"/>
      <family val="2"/>
    </font>
    <font>
      <sz val="10"/>
      <color theme="0"/>
      <name val="Arial"/>
      <family val="2"/>
    </font>
    <font>
      <sz val="14"/>
      <color rgb="FF000000"/>
      <name val="Calibri"/>
      <family val="2"/>
    </font>
    <font>
      <sz val="11"/>
      <color theme="4" tint="0.39997558519241921"/>
      <name val="Arial"/>
      <family val="2"/>
    </font>
    <font>
      <sz val="30"/>
      <color theme="0"/>
      <name val="Arial"/>
      <family val="2"/>
    </font>
    <font>
      <b/>
      <sz val="11"/>
      <color theme="0"/>
      <name val="Arial"/>
      <family val="2"/>
    </font>
    <font>
      <sz val="9"/>
      <color theme="0"/>
      <name val="Arial"/>
      <family val="2"/>
    </font>
    <font>
      <b/>
      <sz val="11"/>
      <color theme="4" tint="0.39997558519241921"/>
      <name val="Arial"/>
      <family val="2"/>
    </font>
    <font>
      <b/>
      <sz val="10"/>
      <color theme="4" tint="0.39997558519241921"/>
      <name val="Arial"/>
      <family val="2"/>
    </font>
    <font>
      <sz val="20"/>
      <color theme="0"/>
      <name val="Arial"/>
      <family val="2"/>
    </font>
    <font>
      <sz val="20"/>
      <color theme="1"/>
      <name val="Arial"/>
      <family val="2"/>
    </font>
    <font>
      <sz val="15"/>
      <color theme="1"/>
      <name val="Arial"/>
      <family val="2"/>
    </font>
    <font>
      <b/>
      <sz val="9"/>
      <name val="Arial"/>
      <family val="2"/>
    </font>
    <font>
      <sz val="11"/>
      <color theme="0"/>
      <name val="Arial"/>
      <family val="2"/>
    </font>
    <font>
      <b/>
      <sz val="8"/>
      <color theme="1"/>
      <name val="Arial"/>
      <family val="2"/>
    </font>
    <font>
      <u/>
      <sz val="11"/>
      <color theme="10"/>
      <name val="Arial"/>
      <family val="2"/>
    </font>
    <font>
      <u/>
      <sz val="11"/>
      <color theme="0"/>
      <name val="Arial"/>
      <family val="2"/>
    </font>
    <font>
      <sz val="12"/>
      <color theme="1"/>
      <name val="Arial"/>
      <family val="2"/>
    </font>
    <font>
      <b/>
      <sz val="6"/>
      <color theme="1"/>
      <name val="Arial"/>
      <family val="2"/>
    </font>
    <font>
      <b/>
      <sz val="11"/>
      <color theme="10"/>
      <name val="Arial"/>
      <family val="2"/>
    </font>
    <font>
      <sz val="11"/>
      <color rgb="FFFF0000"/>
      <name val="Arial"/>
      <family val="2"/>
    </font>
    <font>
      <b/>
      <sz val="9"/>
      <color indexed="8"/>
      <name val="Arial"/>
      <family val="2"/>
    </font>
    <font>
      <b/>
      <u/>
      <sz val="10"/>
      <name val="Arial"/>
      <family val="2"/>
    </font>
    <font>
      <sz val="9"/>
      <name val="Arial"/>
      <family val="2"/>
    </font>
    <font>
      <u/>
      <sz val="11"/>
      <color theme="1"/>
      <name val="Calibri"/>
      <family val="2"/>
      <charset val="1"/>
    </font>
    <font>
      <u/>
      <sz val="11"/>
      <color theme="1"/>
      <name val="Arial"/>
      <family val="2"/>
    </font>
    <font>
      <sz val="8"/>
      <name val="Arial"/>
      <family val="2"/>
    </font>
    <font>
      <sz val="14"/>
      <color theme="1"/>
      <name val="Arial"/>
      <family val="2"/>
    </font>
    <font>
      <b/>
      <sz val="14"/>
      <color theme="1"/>
      <name val="Arial"/>
      <family val="2"/>
    </font>
    <font>
      <sz val="11"/>
      <color rgb="FFFF0000"/>
      <name val="Calibri"/>
      <family val="2"/>
      <scheme val="minor"/>
    </font>
    <font>
      <sz val="10"/>
      <color theme="4" tint="0.39997558519241921"/>
      <name val="Arial"/>
      <family val="2"/>
    </font>
    <font>
      <b/>
      <sz val="11"/>
      <color rgb="FF000000"/>
      <name val="Calibri"/>
      <family val="2"/>
    </font>
    <font>
      <sz val="14"/>
      <color rgb="FF000000"/>
      <name val="Tahoma"/>
      <family val="2"/>
    </font>
    <font>
      <b/>
      <sz val="12"/>
      <color rgb="FF000000"/>
      <name val="Tahoma"/>
      <family val="2"/>
    </font>
  </fonts>
  <fills count="42">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4" tint="0.39997558519241921"/>
        <bgColor indexed="64"/>
      </patternFill>
    </fill>
    <fill>
      <patternFill patternType="solid">
        <fgColor rgb="FFBFBFBF"/>
        <bgColor rgb="FFBFBFBF"/>
      </patternFill>
    </fill>
    <fill>
      <patternFill patternType="solid">
        <fgColor theme="1"/>
        <bgColor indexed="64"/>
      </patternFill>
    </fill>
    <fill>
      <patternFill patternType="solid">
        <fgColor rgb="FFFFFF00"/>
        <bgColor indexed="64"/>
      </patternFill>
    </fill>
    <fill>
      <patternFill patternType="solid">
        <fgColor theme="0"/>
        <bgColor indexed="64"/>
      </patternFill>
    </fill>
    <fill>
      <patternFill patternType="solid">
        <fgColor rgb="FFECECEC"/>
        <bgColor rgb="FFECECEC"/>
      </patternFill>
    </fill>
    <fill>
      <patternFill patternType="solid">
        <fgColor rgb="FFFEF2CB"/>
        <bgColor rgb="FFFEF2CB"/>
      </patternFill>
    </fill>
    <fill>
      <patternFill patternType="solid">
        <fgColor rgb="FFDEEAF6"/>
        <bgColor rgb="FFDEEAF6"/>
      </patternFill>
    </fill>
    <fill>
      <patternFill patternType="solid">
        <fgColor theme="7" tint="0.59999389629810485"/>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bgColor indexed="64"/>
      </patternFill>
    </fill>
    <fill>
      <patternFill patternType="solid">
        <fgColor rgb="FFFFFF00"/>
        <bgColor rgb="FFFFFF00"/>
      </patternFill>
    </fill>
    <fill>
      <patternFill patternType="solid">
        <fgColor rgb="FF92D050"/>
        <bgColor indexed="64"/>
      </patternFill>
    </fill>
    <fill>
      <patternFill patternType="solid">
        <fgColor theme="2" tint="-0.749992370372631"/>
        <bgColor indexed="64"/>
      </patternFill>
    </fill>
    <fill>
      <patternFill patternType="solid">
        <fgColor theme="8" tint="0.79998168889431442"/>
        <bgColor indexed="64"/>
      </patternFill>
    </fill>
    <fill>
      <patternFill patternType="solid">
        <fgColor theme="1" tint="0.499984740745262"/>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2"/>
        <bgColor indexed="64"/>
      </patternFill>
    </fill>
    <fill>
      <patternFill patternType="solid">
        <fgColor theme="1" tint="0.249977111117893"/>
        <bgColor indexed="64"/>
      </patternFill>
    </fill>
    <fill>
      <patternFill patternType="solid">
        <fgColor theme="0" tint="-0.499984740745262"/>
        <bgColor rgb="FFECECEC"/>
      </patternFill>
    </fill>
    <fill>
      <patternFill patternType="solid">
        <fgColor theme="0" tint="-0.499984740745262"/>
        <bgColor indexed="64"/>
      </patternFill>
    </fill>
    <fill>
      <patternFill patternType="solid">
        <fgColor theme="0" tint="-0.499984740745262"/>
        <bgColor rgb="FFDEEAF6"/>
      </patternFill>
    </fill>
    <fill>
      <patternFill patternType="solid">
        <fgColor theme="9" tint="0.79998168889431442"/>
        <bgColor rgb="FFECECEC"/>
      </patternFill>
    </fill>
    <fill>
      <patternFill patternType="solid">
        <fgColor theme="9" tint="0.79998168889431442"/>
        <bgColor rgb="FFBFBFBF"/>
      </patternFill>
    </fill>
    <fill>
      <patternFill patternType="solid">
        <fgColor theme="0" tint="-0.499984740745262"/>
        <bgColor rgb="FFBFBFBF"/>
      </patternFill>
    </fill>
    <fill>
      <patternFill patternType="solid">
        <fgColor theme="6" tint="-0.499984740745262"/>
        <bgColor indexed="64"/>
      </patternFill>
    </fill>
    <fill>
      <patternFill patternType="solid">
        <fgColor theme="6" tint="-0.249977111117893"/>
        <bgColor indexed="64"/>
      </patternFill>
    </fill>
    <fill>
      <patternFill patternType="solid">
        <fgColor theme="6" tint="0.3999755851924192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rgb="FFD9E2F3"/>
        <bgColor rgb="FFD9E2F3"/>
      </patternFill>
    </fill>
    <fill>
      <patternFill patternType="solid">
        <fgColor rgb="FFD8D8D8"/>
        <bgColor rgb="FFD8D8D8"/>
      </patternFill>
    </fill>
    <fill>
      <patternFill patternType="solid">
        <fgColor theme="3" tint="0.79998168889431442"/>
        <bgColor indexed="64"/>
      </patternFill>
    </fill>
    <fill>
      <patternFill patternType="solid">
        <fgColor theme="4" tint="0.79998168889431442"/>
        <bgColor rgb="FFD9E2F3"/>
      </patternFill>
    </fill>
  </fills>
  <borders count="101">
    <border>
      <left/>
      <right/>
      <top/>
      <bottom/>
      <diagonal/>
    </border>
    <border>
      <left style="thin">
        <color indexed="64"/>
      </left>
      <right/>
      <top style="thin">
        <color indexed="64"/>
      </top>
      <bottom/>
      <diagonal/>
    </border>
    <border>
      <left/>
      <right/>
      <top style="thin">
        <color auto="1"/>
      </top>
      <bottom/>
      <diagonal/>
    </border>
    <border>
      <left/>
      <right style="thin">
        <color indexed="64"/>
      </right>
      <top style="thin">
        <color indexed="64"/>
      </top>
      <bottom/>
      <diagonal/>
    </border>
    <border>
      <left style="thin">
        <color auto="1"/>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medium">
        <color rgb="FF000000"/>
      </left>
      <right/>
      <top style="medium">
        <color indexed="64"/>
      </top>
      <bottom/>
      <diagonal/>
    </border>
    <border>
      <left/>
      <right style="medium">
        <color rgb="FF000000"/>
      </right>
      <top style="medium">
        <color indexed="64"/>
      </top>
      <bottom/>
      <diagonal/>
    </border>
    <border>
      <left style="medium">
        <color indexed="64"/>
      </left>
      <right style="medium">
        <color rgb="FF000000"/>
      </right>
      <top/>
      <bottom/>
      <diagonal/>
    </border>
    <border>
      <left style="medium">
        <color rgb="FF000000"/>
      </left>
      <right/>
      <top/>
      <bottom/>
      <diagonal/>
    </border>
    <border>
      <left style="medium">
        <color rgb="FF000000"/>
      </left>
      <right/>
      <top/>
      <bottom style="medium">
        <color rgb="FF000000"/>
      </bottom>
      <diagonal/>
    </border>
    <border>
      <left/>
      <right style="medium">
        <color rgb="FF000000"/>
      </right>
      <top/>
      <bottom style="medium">
        <color rgb="FF000000"/>
      </bottom>
      <diagonal/>
    </border>
    <border>
      <left style="medium">
        <color indexed="64"/>
      </left>
      <right style="medium">
        <color rgb="FF000000"/>
      </right>
      <top/>
      <bottom style="medium">
        <color indexed="64"/>
      </bottom>
      <diagonal/>
    </border>
    <border>
      <left style="medium">
        <color rgb="FF000000"/>
      </left>
      <right/>
      <top/>
      <bottom style="medium">
        <color indexed="64"/>
      </bottom>
      <diagonal/>
    </border>
    <border>
      <left style="medium">
        <color rgb="FF000000"/>
      </left>
      <right/>
      <top style="medium">
        <color rgb="FF000000"/>
      </top>
      <bottom style="medium">
        <color indexed="64"/>
      </bottom>
      <diagonal/>
    </border>
    <border>
      <left style="medium">
        <color rgb="FF000000"/>
      </left>
      <right style="medium">
        <color rgb="FF000000"/>
      </right>
      <top style="medium">
        <color indexed="64"/>
      </top>
      <bottom/>
      <diagonal/>
    </border>
    <border>
      <left style="medium">
        <color rgb="FF000000"/>
      </left>
      <right style="medium">
        <color rgb="FF000000"/>
      </right>
      <top/>
      <bottom/>
      <diagonal/>
    </border>
    <border>
      <left style="medium">
        <color rgb="FF000000"/>
      </left>
      <right/>
      <top/>
      <bottom style="dotted">
        <color rgb="FF000000"/>
      </bottom>
      <diagonal/>
    </border>
    <border>
      <left style="medium">
        <color rgb="FF000000"/>
      </left>
      <right/>
      <top style="dotted">
        <color rgb="FF000000"/>
      </top>
      <bottom style="dotted">
        <color rgb="FF000000"/>
      </bottom>
      <diagonal/>
    </border>
    <border>
      <left style="medium">
        <color indexed="64"/>
      </left>
      <right/>
      <top style="medium">
        <color indexed="64"/>
      </top>
      <bottom style="medium">
        <color indexed="64"/>
      </bottom>
      <diagonal/>
    </border>
    <border>
      <left style="medium">
        <color rgb="FF000000"/>
      </left>
      <right/>
      <top style="medium">
        <color indexed="64"/>
      </top>
      <bottom style="medium">
        <color indexed="64"/>
      </bottom>
      <diagonal/>
    </border>
    <border>
      <left style="medium">
        <color rgb="FF000000"/>
      </left>
      <right style="medium">
        <color rgb="FF000000"/>
      </right>
      <top/>
      <bottom style="dotted">
        <color rgb="FF000000"/>
      </bottom>
      <diagonal/>
    </border>
    <border>
      <left style="medium">
        <color rgb="FF000000"/>
      </left>
      <right style="medium">
        <color rgb="FF000000"/>
      </right>
      <top style="dotted">
        <color rgb="FF000000"/>
      </top>
      <bottom style="dotted">
        <color rgb="FF000000"/>
      </bottom>
      <diagonal/>
    </border>
    <border>
      <left style="medium">
        <color rgb="FF000000"/>
      </left>
      <right/>
      <top style="medium">
        <color rgb="FF000000"/>
      </top>
      <bottom/>
      <diagonal/>
    </border>
    <border>
      <left/>
      <right/>
      <top style="medium">
        <color rgb="FF000000"/>
      </top>
      <bottom/>
      <diagonal/>
    </border>
    <border>
      <left style="medium">
        <color rgb="FF000000"/>
      </left>
      <right style="medium">
        <color rgb="FF000000"/>
      </right>
      <top style="medium">
        <color rgb="FF000000"/>
      </top>
      <bottom/>
      <diagonal/>
    </border>
    <border>
      <left/>
      <right/>
      <top/>
      <bottom style="medium">
        <color rgb="FF000000"/>
      </bottom>
      <diagonal/>
    </border>
    <border>
      <left style="medium">
        <color rgb="FF000000"/>
      </left>
      <right style="medium">
        <color rgb="FF000000"/>
      </right>
      <top/>
      <bottom style="medium">
        <color rgb="FF000000"/>
      </bottom>
      <diagonal/>
    </border>
    <border>
      <left style="medium">
        <color rgb="FF000000"/>
      </left>
      <right/>
      <top style="dotted">
        <color rgb="FF000000"/>
      </top>
      <bottom/>
      <diagonal/>
    </border>
    <border>
      <left style="medium">
        <color rgb="FF000000"/>
      </left>
      <right style="medium">
        <color rgb="FF000000"/>
      </right>
      <top style="dotted">
        <color rgb="FF000000"/>
      </top>
      <bottom/>
      <diagonal/>
    </border>
    <border>
      <left style="medium">
        <color rgb="FF000000"/>
      </left>
      <right/>
      <top style="dotted">
        <color rgb="FF000000"/>
      </top>
      <bottom style="thin">
        <color indexed="64"/>
      </bottom>
      <diagonal/>
    </border>
    <border>
      <left style="medium">
        <color rgb="FF000000"/>
      </left>
      <right style="medium">
        <color rgb="FF000000"/>
      </right>
      <top style="dotted">
        <color rgb="FF000000"/>
      </top>
      <bottom style="thin">
        <color indexed="64"/>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diagonal/>
    </border>
    <border>
      <left style="thin">
        <color rgb="FF000000"/>
      </left>
      <right style="thin">
        <color rgb="FF000000"/>
      </right>
      <top/>
      <bottom style="double">
        <color rgb="FF000000"/>
      </bottom>
      <diagonal/>
    </border>
    <border>
      <left/>
      <right/>
      <top/>
      <bottom style="double">
        <color rgb="FF000000"/>
      </bottom>
      <diagonal/>
    </border>
    <border>
      <left style="thin">
        <color rgb="FF000000"/>
      </left>
      <right/>
      <top/>
      <bottom style="double">
        <color rgb="FF000000"/>
      </bottom>
      <diagonal/>
    </border>
    <border>
      <left/>
      <right style="thin">
        <color rgb="FF000000"/>
      </right>
      <top/>
      <bottom style="double">
        <color rgb="FF000000"/>
      </bottom>
      <diagonal/>
    </border>
    <border>
      <left style="thin">
        <color rgb="FF000000"/>
      </left>
      <right style="thin">
        <color indexed="64"/>
      </right>
      <top style="thin">
        <color rgb="FF000000"/>
      </top>
      <bottom style="thin">
        <color rgb="FF000000"/>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thin">
        <color indexed="64"/>
      </right>
      <top style="thin">
        <color rgb="FF000000"/>
      </top>
      <bottom style="thin">
        <color rgb="FF000000"/>
      </bottom>
      <diagonal/>
    </border>
    <border>
      <left/>
      <right/>
      <top style="thin">
        <color indexed="64"/>
      </top>
      <bottom style="thin">
        <color rgb="FF000000"/>
      </bottom>
      <diagonal/>
    </border>
    <border>
      <left/>
      <right style="thin">
        <color indexed="64"/>
      </right>
      <top style="thin">
        <color indexed="64"/>
      </top>
      <bottom style="thin">
        <color rgb="FF000000"/>
      </bottom>
      <diagonal/>
    </border>
    <border>
      <left/>
      <right style="thin">
        <color rgb="FF000000"/>
      </right>
      <top style="thin">
        <color indexed="64"/>
      </top>
      <bottom style="thin">
        <color indexed="64"/>
      </bottom>
      <diagonal/>
    </border>
    <border>
      <left style="medium">
        <color rgb="FF000000"/>
      </left>
      <right style="medium">
        <color rgb="FF000000"/>
      </right>
      <top/>
      <bottom style="medium">
        <color indexed="64"/>
      </bottom>
      <diagonal/>
    </border>
    <border>
      <left style="medium">
        <color rgb="FF000000"/>
      </left>
      <right style="medium">
        <color rgb="FF000000"/>
      </right>
      <top style="medium">
        <color indexed="64"/>
      </top>
      <bottom style="medium">
        <color indexed="64"/>
      </bottom>
      <diagonal/>
    </border>
    <border>
      <left style="medium">
        <color rgb="FF000000"/>
      </left>
      <right style="medium">
        <color rgb="FF000000"/>
      </right>
      <top style="medium">
        <color rgb="FF000000"/>
      </top>
      <bottom style="medium">
        <color rgb="FF000000"/>
      </bottom>
      <diagonal/>
    </border>
    <border>
      <left style="thin">
        <color auto="1"/>
      </left>
      <right style="thin">
        <color indexed="64"/>
      </right>
      <top/>
      <bottom/>
      <diagonal/>
    </border>
    <border>
      <left/>
      <right/>
      <top style="thin">
        <color indexed="64"/>
      </top>
      <bottom/>
      <diagonal/>
    </border>
    <border>
      <left style="thin">
        <color indexed="64"/>
      </left>
      <right/>
      <top/>
      <bottom/>
      <diagonal/>
    </border>
    <border>
      <left/>
      <right style="thin">
        <color indexed="64"/>
      </right>
      <top/>
      <bottom style="thin">
        <color indexed="64"/>
      </bottom>
      <diagonal/>
    </border>
    <border>
      <left style="thin">
        <color indexed="64"/>
      </left>
      <right style="thin">
        <color auto="1"/>
      </right>
      <top style="thin">
        <color indexed="64"/>
      </top>
      <bottom style="thin">
        <color auto="1"/>
      </bottom>
      <diagonal/>
    </border>
    <border>
      <left/>
      <right style="thin">
        <color auto="1"/>
      </right>
      <top style="thin">
        <color indexed="64"/>
      </top>
      <bottom/>
      <diagonal/>
    </border>
    <border>
      <left/>
      <right style="thin">
        <color auto="1"/>
      </right>
      <top/>
      <bottom/>
      <diagonal/>
    </border>
    <border>
      <left style="thin">
        <color indexed="64"/>
      </left>
      <right/>
      <top/>
      <bottom style="thin">
        <color auto="1"/>
      </bottom>
      <diagonal/>
    </border>
    <border>
      <left/>
      <right/>
      <top/>
      <bottom style="thin">
        <color auto="1"/>
      </bottom>
      <diagonal/>
    </border>
    <border>
      <left style="thin">
        <color indexed="64"/>
      </left>
      <right style="thin">
        <color indexed="64"/>
      </right>
      <top style="thin">
        <color rgb="FF000000"/>
      </top>
      <bottom style="thin">
        <color rgb="FF000000"/>
      </bottom>
      <diagonal/>
    </border>
    <border>
      <left style="thin">
        <color indexed="64"/>
      </left>
      <right style="thin">
        <color rgb="FF000000"/>
      </right>
      <top style="thin">
        <color rgb="FF000000"/>
      </top>
      <bottom style="thin">
        <color rgb="FF000000"/>
      </bottom>
      <diagonal/>
    </border>
    <border>
      <left style="thin">
        <color indexed="64"/>
      </left>
      <right style="thin">
        <color rgb="FF000000"/>
      </right>
      <top style="thin">
        <color indexed="64"/>
      </top>
      <bottom style="thin">
        <color indexed="64"/>
      </bottom>
      <diagonal/>
    </border>
    <border>
      <left style="thin">
        <color indexed="64"/>
      </left>
      <right style="thin">
        <color indexed="64"/>
      </right>
      <top style="thin">
        <color indexed="64"/>
      </top>
      <bottom style="thin">
        <color rgb="FF000000"/>
      </bottom>
      <diagonal/>
    </border>
    <border>
      <left/>
      <right style="thin">
        <color auto="1"/>
      </right>
      <top style="thin">
        <color auto="1"/>
      </top>
      <bottom/>
      <diagonal/>
    </border>
    <border>
      <left style="thin">
        <color indexed="64"/>
      </left>
      <right style="thin">
        <color indexed="64"/>
      </right>
      <top style="thin">
        <color indexed="64"/>
      </top>
      <bottom/>
      <diagonal/>
    </border>
    <border>
      <left style="thin">
        <color auto="1"/>
      </left>
      <right style="thin">
        <color auto="1"/>
      </right>
      <top style="thin">
        <color auto="1"/>
      </top>
      <bottom style="thin">
        <color indexed="64"/>
      </bottom>
      <diagonal/>
    </border>
    <border>
      <left style="thin">
        <color auto="1"/>
      </left>
      <right style="thin">
        <color auto="1"/>
      </right>
      <top/>
      <bottom/>
      <diagonal/>
    </border>
    <border>
      <left style="thin">
        <color auto="1"/>
      </left>
      <right style="thin">
        <color auto="1"/>
      </right>
      <top/>
      <bottom style="thin">
        <color indexed="64"/>
      </bottom>
      <diagonal/>
    </border>
    <border>
      <left style="medium">
        <color indexed="64"/>
      </left>
      <right style="medium">
        <color rgb="FF000000"/>
      </right>
      <top style="medium">
        <color indexed="64"/>
      </top>
      <bottom style="medium">
        <color indexed="64"/>
      </bottom>
      <diagonal/>
    </border>
    <border>
      <left style="thin">
        <color auto="1"/>
      </left>
      <right/>
      <top/>
      <bottom style="thin">
        <color indexed="64"/>
      </bottom>
      <diagonal/>
    </border>
    <border>
      <left/>
      <right style="thin">
        <color auto="1"/>
      </right>
      <top/>
      <bottom style="thin">
        <color indexed="64"/>
      </bottom>
      <diagonal/>
    </border>
    <border>
      <left style="thin">
        <color auto="1"/>
      </left>
      <right style="thin">
        <color auto="1"/>
      </right>
      <top style="double">
        <color indexed="64"/>
      </top>
      <bottom style="double">
        <color indexed="64"/>
      </bottom>
      <diagonal/>
    </border>
    <border>
      <left/>
      <right/>
      <top style="double">
        <color indexed="64"/>
      </top>
      <bottom style="double">
        <color indexed="64"/>
      </bottom>
      <diagonal/>
    </border>
    <border>
      <left/>
      <right style="thin">
        <color auto="1"/>
      </right>
      <top style="double">
        <color indexed="64"/>
      </top>
      <bottom style="double">
        <color indexed="64"/>
      </bottom>
      <diagonal/>
    </border>
  </borders>
  <cellStyleXfs count="35">
    <xf numFmtId="0" fontId="0" fillId="0" borderId="0"/>
    <xf numFmtId="0" fontId="31" fillId="0" borderId="0"/>
    <xf numFmtId="0" fontId="7" fillId="0" borderId="0">
      <alignment vertical="top"/>
      <protection locked="0"/>
    </xf>
    <xf numFmtId="0" fontId="12" fillId="0" borderId="0"/>
    <xf numFmtId="0" fontId="31" fillId="0" borderId="0"/>
    <xf numFmtId="41" fontId="12" fillId="0" borderId="0"/>
    <xf numFmtId="9" fontId="12" fillId="0" borderId="0"/>
    <xf numFmtId="0" fontId="14" fillId="0" borderId="0"/>
    <xf numFmtId="43" fontId="14" fillId="0" borderId="0"/>
    <xf numFmtId="41" fontId="31" fillId="0" borderId="0"/>
    <xf numFmtId="0" fontId="17" fillId="0" borderId="0"/>
    <xf numFmtId="0" fontId="20" fillId="0" borderId="0"/>
    <xf numFmtId="0" fontId="21" fillId="0" borderId="0"/>
    <xf numFmtId="0" fontId="20" fillId="0" borderId="0"/>
    <xf numFmtId="0" fontId="19" fillId="0" borderId="0"/>
    <xf numFmtId="0" fontId="31" fillId="0" borderId="0"/>
    <xf numFmtId="0" fontId="31" fillId="0" borderId="0"/>
    <xf numFmtId="0" fontId="31" fillId="0" borderId="0"/>
    <xf numFmtId="0" fontId="8" fillId="0" borderId="0"/>
    <xf numFmtId="0" fontId="31" fillId="0" borderId="0"/>
    <xf numFmtId="0" fontId="31" fillId="0" borderId="0"/>
    <xf numFmtId="0" fontId="31" fillId="0" borderId="0"/>
    <xf numFmtId="0" fontId="31" fillId="0" borderId="0"/>
    <xf numFmtId="0" fontId="31" fillId="0" borderId="0"/>
    <xf numFmtId="0" fontId="17" fillId="0" borderId="0"/>
    <xf numFmtId="43" fontId="31" fillId="0" borderId="0"/>
    <xf numFmtId="0" fontId="17" fillId="0" borderId="0"/>
    <xf numFmtId="0" fontId="31" fillId="0" borderId="0"/>
    <xf numFmtId="43" fontId="31" fillId="0" borderId="0"/>
    <xf numFmtId="0" fontId="31" fillId="0" borderId="0"/>
    <xf numFmtId="0" fontId="31" fillId="0" borderId="0"/>
    <xf numFmtId="43" fontId="20" fillId="0" borderId="0"/>
    <xf numFmtId="41" fontId="20" fillId="0" borderId="0"/>
    <xf numFmtId="0" fontId="1" fillId="0" borderId="0"/>
    <xf numFmtId="0" fontId="17" fillId="0" borderId="0"/>
  </cellStyleXfs>
  <cellXfs count="1306">
    <xf numFmtId="0" fontId="0" fillId="0" borderId="0" xfId="0"/>
    <xf numFmtId="0" fontId="8" fillId="0" borderId="4" xfId="2" applyFont="1" applyBorder="1" applyAlignment="1" applyProtection="1">
      <alignment vertical="center"/>
    </xf>
    <xf numFmtId="0" fontId="8" fillId="0" borderId="5" xfId="2" applyFont="1" applyBorder="1" applyAlignment="1" applyProtection="1">
      <alignment vertical="center"/>
    </xf>
    <xf numFmtId="4" fontId="8" fillId="0" borderId="0" xfId="1" applyNumberFormat="1" applyFont="1"/>
    <xf numFmtId="0" fontId="8" fillId="0" borderId="0" xfId="3" applyFont="1"/>
    <xf numFmtId="0" fontId="9" fillId="0" borderId="0" xfId="4" applyFont="1" applyAlignment="1">
      <alignment vertical="center"/>
    </xf>
    <xf numFmtId="37" fontId="6" fillId="0" borderId="0" xfId="4" applyNumberFormat="1" applyFont="1" applyAlignment="1">
      <alignment vertical="center" wrapText="1"/>
    </xf>
    <xf numFmtId="0" fontId="9" fillId="0" borderId="0" xfId="4" applyFont="1" applyAlignment="1">
      <alignment horizontal="center" vertical="center"/>
    </xf>
    <xf numFmtId="0" fontId="9" fillId="0" borderId="7" xfId="4" applyFont="1" applyBorder="1" applyAlignment="1">
      <alignment vertical="center"/>
    </xf>
    <xf numFmtId="0" fontId="9" fillId="0" borderId="0" xfId="4" quotePrefix="1" applyFont="1" applyAlignment="1">
      <alignment vertical="center"/>
    </xf>
    <xf numFmtId="0" fontId="13" fillId="0" borderId="0" xfId="4" applyFont="1"/>
    <xf numFmtId="0" fontId="3" fillId="0" borderId="14" xfId="4" quotePrefix="1" applyFont="1" applyBorder="1" applyAlignment="1">
      <alignment horizontal="center" vertical="center"/>
    </xf>
    <xf numFmtId="0" fontId="3" fillId="0" borderId="0" xfId="4" applyFont="1" applyAlignment="1">
      <alignment vertical="center"/>
    </xf>
    <xf numFmtId="0" fontId="13" fillId="0" borderId="0" xfId="4" applyFont="1" applyAlignment="1">
      <alignment vertical="center"/>
    </xf>
    <xf numFmtId="0" fontId="6" fillId="0" borderId="24" xfId="4" applyFont="1" applyBorder="1" applyAlignment="1">
      <alignment horizontal="center" vertical="center"/>
    </xf>
    <xf numFmtId="0" fontId="6" fillId="0" borderId="28" xfId="4" applyFont="1" applyBorder="1" applyAlignment="1">
      <alignment horizontal="center" vertical="center"/>
    </xf>
    <xf numFmtId="0" fontId="6" fillId="0" borderId="29" xfId="4" applyFont="1" applyBorder="1" applyAlignment="1">
      <alignment horizontal="center" vertical="center"/>
    </xf>
    <xf numFmtId="0" fontId="11" fillId="0" borderId="24" xfId="4" applyFont="1" applyBorder="1" applyAlignment="1">
      <alignment horizontal="left" vertical="center"/>
    </xf>
    <xf numFmtId="0" fontId="6" fillId="0" borderId="24" xfId="4" applyFont="1" applyBorder="1" applyAlignment="1">
      <alignment horizontal="right" vertical="center"/>
    </xf>
    <xf numFmtId="0" fontId="6" fillId="0" borderId="30" xfId="4" applyFont="1" applyBorder="1" applyAlignment="1">
      <alignment horizontal="left" vertical="center"/>
    </xf>
    <xf numFmtId="0" fontId="6" fillId="0" borderId="24" xfId="4" applyFont="1" applyBorder="1" applyAlignment="1">
      <alignment horizontal="left" vertical="center"/>
    </xf>
    <xf numFmtId="0" fontId="6" fillId="0" borderId="31" xfId="4" applyFont="1" applyBorder="1" applyAlignment="1">
      <alignment horizontal="left" vertical="center"/>
    </xf>
    <xf numFmtId="0" fontId="6" fillId="0" borderId="32" xfId="4" applyFont="1" applyBorder="1" applyAlignment="1">
      <alignment horizontal="left" vertical="center"/>
    </xf>
    <xf numFmtId="17" fontId="6" fillId="0" borderId="32" xfId="4" applyNumberFormat="1" applyFont="1" applyBorder="1" applyAlignment="1">
      <alignment horizontal="center" vertical="center"/>
    </xf>
    <xf numFmtId="37" fontId="6" fillId="0" borderId="32" xfId="4" applyNumberFormat="1" applyFont="1" applyBorder="1" applyAlignment="1">
      <alignment horizontal="right" vertical="center"/>
    </xf>
    <xf numFmtId="0" fontId="6" fillId="0" borderId="32" xfId="4" applyFont="1" applyBorder="1" applyAlignment="1">
      <alignment horizontal="center" vertical="center"/>
    </xf>
    <xf numFmtId="0" fontId="6" fillId="0" borderId="33" xfId="4" applyFont="1" applyBorder="1" applyAlignment="1">
      <alignment horizontal="left" vertical="center"/>
    </xf>
    <xf numFmtId="37" fontId="6" fillId="0" borderId="24" xfId="4" applyNumberFormat="1" applyFont="1" applyBorder="1" applyAlignment="1">
      <alignment horizontal="left" vertical="center"/>
    </xf>
    <xf numFmtId="37" fontId="6" fillId="0" borderId="34" xfId="4" applyNumberFormat="1" applyFont="1" applyBorder="1" applyAlignment="1">
      <alignment horizontal="center" vertical="center"/>
    </xf>
    <xf numFmtId="37" fontId="6" fillId="0" borderId="35" xfId="4" applyNumberFormat="1" applyFont="1" applyBorder="1" applyAlignment="1">
      <alignment horizontal="right" vertical="center"/>
    </xf>
    <xf numFmtId="37" fontId="6" fillId="0" borderId="35" xfId="4" applyNumberFormat="1" applyFont="1" applyBorder="1" applyAlignment="1">
      <alignment horizontal="center" vertical="center"/>
    </xf>
    <xf numFmtId="37" fontId="6" fillId="0" borderId="24" xfId="4" applyNumberFormat="1" applyFont="1" applyBorder="1" applyAlignment="1">
      <alignment horizontal="center" vertical="center"/>
    </xf>
    <xf numFmtId="37" fontId="6" fillId="0" borderId="24" xfId="4" applyNumberFormat="1" applyFont="1" applyBorder="1" applyAlignment="1">
      <alignment horizontal="right" vertical="center"/>
    </xf>
    <xf numFmtId="0" fontId="6" fillId="0" borderId="32" xfId="4" applyFont="1" applyBorder="1" applyAlignment="1">
      <alignment horizontal="right" vertical="center"/>
    </xf>
    <xf numFmtId="0" fontId="6" fillId="0" borderId="36" xfId="4" applyFont="1" applyBorder="1" applyAlignment="1">
      <alignment horizontal="left" vertical="center"/>
    </xf>
    <xf numFmtId="0" fontId="3" fillId="0" borderId="24" xfId="4" applyFont="1" applyBorder="1" applyAlignment="1">
      <alignment horizontal="left" vertical="center"/>
    </xf>
    <xf numFmtId="0" fontId="6" fillId="0" borderId="25" xfId="4" applyFont="1" applyBorder="1" applyAlignment="1">
      <alignment horizontal="left" vertical="center"/>
    </xf>
    <xf numFmtId="0" fontId="6" fillId="0" borderId="38" xfId="4" applyFont="1" applyBorder="1" applyAlignment="1">
      <alignment horizontal="left" vertical="center"/>
    </xf>
    <xf numFmtId="0" fontId="6" fillId="0" borderId="39" xfId="4" applyFont="1" applyBorder="1" applyAlignment="1">
      <alignment horizontal="left" vertical="center"/>
    </xf>
    <xf numFmtId="37" fontId="6" fillId="0" borderId="38" xfId="4" applyNumberFormat="1" applyFont="1" applyBorder="1" applyAlignment="1">
      <alignment horizontal="right" vertical="center"/>
    </xf>
    <xf numFmtId="0" fontId="6" fillId="0" borderId="40" xfId="4" applyFont="1" applyBorder="1" applyAlignment="1">
      <alignment horizontal="left" vertical="center"/>
    </xf>
    <xf numFmtId="37" fontId="6" fillId="0" borderId="0" xfId="4" applyNumberFormat="1" applyFont="1" applyAlignment="1">
      <alignment horizontal="right" vertical="center"/>
    </xf>
    <xf numFmtId="0" fontId="6" fillId="0" borderId="41" xfId="4" applyFont="1" applyBorder="1" applyAlignment="1">
      <alignment horizontal="left" vertical="center"/>
    </xf>
    <xf numFmtId="0" fontId="6" fillId="0" borderId="42" xfId="4" applyFont="1" applyBorder="1" applyAlignment="1">
      <alignment horizontal="left" vertical="center"/>
    </xf>
    <xf numFmtId="0" fontId="6" fillId="0" borderId="38" xfId="4" applyFont="1" applyBorder="1" applyAlignment="1">
      <alignment horizontal="center" vertical="center"/>
    </xf>
    <xf numFmtId="0" fontId="6" fillId="0" borderId="38" xfId="4" applyFont="1" applyBorder="1" applyAlignment="1">
      <alignment horizontal="right" vertical="center"/>
    </xf>
    <xf numFmtId="0" fontId="6" fillId="0" borderId="43" xfId="4" applyFont="1" applyBorder="1" applyAlignment="1">
      <alignment horizontal="left" vertical="center"/>
    </xf>
    <xf numFmtId="0" fontId="6" fillId="0" borderId="43" xfId="4" applyFont="1" applyBorder="1" applyAlignment="1">
      <alignment horizontal="center" vertical="center"/>
    </xf>
    <xf numFmtId="0" fontId="6" fillId="0" borderId="43" xfId="4" applyFont="1" applyBorder="1" applyAlignment="1">
      <alignment horizontal="right" vertical="center"/>
    </xf>
    <xf numFmtId="0" fontId="6" fillId="0" borderId="44" xfId="4" applyFont="1" applyBorder="1" applyAlignment="1">
      <alignment horizontal="left" vertical="center"/>
    </xf>
    <xf numFmtId="0" fontId="6" fillId="0" borderId="25" xfId="4" applyFont="1" applyBorder="1" applyAlignment="1">
      <alignment horizontal="right" vertical="center"/>
    </xf>
    <xf numFmtId="0" fontId="6" fillId="0" borderId="40" xfId="4" applyFont="1" applyBorder="1" applyAlignment="1">
      <alignment horizontal="center" vertical="center"/>
    </xf>
    <xf numFmtId="0" fontId="9" fillId="0" borderId="61" xfId="0" applyFont="1" applyBorder="1" applyAlignment="1">
      <alignment horizontal="center"/>
    </xf>
    <xf numFmtId="0" fontId="9" fillId="0" borderId="0" xfId="0" applyFont="1" applyAlignment="1">
      <alignment horizontal="center"/>
    </xf>
    <xf numFmtId="0" fontId="9" fillId="0" borderId="0" xfId="0" applyFont="1" applyAlignment="1">
      <alignment vertical="top" wrapText="1"/>
    </xf>
    <xf numFmtId="0" fontId="0" fillId="0" borderId="0" xfId="1" applyFont="1"/>
    <xf numFmtId="0" fontId="0" fillId="0" borderId="0" xfId="4" applyFont="1"/>
    <xf numFmtId="0" fontId="0" fillId="0" borderId="14" xfId="4" applyFont="1" applyBorder="1" applyAlignment="1">
      <alignment horizontal="center"/>
    </xf>
    <xf numFmtId="0" fontId="3" fillId="0" borderId="0" xfId="1" applyFont="1" applyAlignment="1">
      <alignment vertical="center"/>
    </xf>
    <xf numFmtId="0" fontId="9" fillId="0" borderId="14" xfId="4" applyFont="1" applyBorder="1" applyAlignment="1">
      <alignment horizontal="center"/>
    </xf>
    <xf numFmtId="0" fontId="9" fillId="0" borderId="0" xfId="4" applyFont="1" applyAlignment="1">
      <alignment horizontal="center"/>
    </xf>
    <xf numFmtId="0" fontId="0" fillId="0" borderId="16" xfId="4" applyFont="1" applyBorder="1"/>
    <xf numFmtId="0" fontId="8" fillId="0" borderId="4" xfId="2" applyFont="1" applyBorder="1" applyAlignment="1" applyProtection="1">
      <alignment horizontal="center" vertical="center"/>
    </xf>
    <xf numFmtId="0" fontId="0" fillId="0" borderId="10" xfId="4" applyFont="1" applyBorder="1"/>
    <xf numFmtId="0" fontId="3" fillId="2" borderId="19" xfId="4" applyFont="1" applyFill="1" applyBorder="1" applyAlignment="1">
      <alignment horizontal="left" vertical="top"/>
    </xf>
    <xf numFmtId="0" fontId="3" fillId="0" borderId="10" xfId="4" applyFont="1" applyBorder="1" applyAlignment="1">
      <alignment horizontal="left" vertical="top"/>
    </xf>
    <xf numFmtId="0" fontId="3" fillId="0" borderId="11" xfId="4" applyFont="1" applyBorder="1" applyAlignment="1">
      <alignment horizontal="left" vertical="top"/>
    </xf>
    <xf numFmtId="0" fontId="0" fillId="0" borderId="19" xfId="4" applyFont="1" applyBorder="1"/>
    <xf numFmtId="0" fontId="0" fillId="0" borderId="11" xfId="4" applyFont="1" applyBorder="1"/>
    <xf numFmtId="0" fontId="0" fillId="0" borderId="12" xfId="4" applyFont="1" applyBorder="1"/>
    <xf numFmtId="0" fontId="0" fillId="0" borderId="20" xfId="4" applyFont="1" applyBorder="1"/>
    <xf numFmtId="0" fontId="0" fillId="0" borderId="67" xfId="4" applyFont="1" applyBorder="1"/>
    <xf numFmtId="0" fontId="0" fillId="0" borderId="68" xfId="4" applyFont="1" applyBorder="1"/>
    <xf numFmtId="0" fontId="0" fillId="0" borderId="69" xfId="4" applyFont="1" applyBorder="1"/>
    <xf numFmtId="0" fontId="0" fillId="0" borderId="1" xfId="4" applyFont="1" applyBorder="1"/>
    <xf numFmtId="37" fontId="30" fillId="0" borderId="0" xfId="0" applyNumberFormat="1" applyFont="1" applyAlignment="1">
      <alignment horizontal="right"/>
    </xf>
    <xf numFmtId="37" fontId="30" fillId="0" borderId="51" xfId="0" applyNumberFormat="1" applyFont="1" applyBorder="1" applyAlignment="1">
      <alignment horizontal="right"/>
    </xf>
    <xf numFmtId="0" fontId="0" fillId="0" borderId="0" xfId="20" applyFont="1" applyAlignment="1">
      <alignment horizontal="center"/>
    </xf>
    <xf numFmtId="0" fontId="3" fillId="0" borderId="0" xfId="20" applyFont="1"/>
    <xf numFmtId="0" fontId="3" fillId="6" borderId="56" xfId="20" applyFont="1" applyFill="1" applyBorder="1"/>
    <xf numFmtId="0" fontId="3" fillId="6" borderId="60" xfId="20" applyFont="1" applyFill="1" applyBorder="1" applyAlignment="1">
      <alignment horizontal="center"/>
    </xf>
    <xf numFmtId="37" fontId="3" fillId="0" borderId="0" xfId="20" applyNumberFormat="1" applyFont="1" applyAlignment="1">
      <alignment horizontal="right"/>
    </xf>
    <xf numFmtId="0" fontId="3" fillId="6" borderId="55" xfId="22" applyFont="1" applyFill="1" applyBorder="1" applyAlignment="1">
      <alignment vertical="center"/>
    </xf>
    <xf numFmtId="0" fontId="9" fillId="0" borderId="60" xfId="22" applyFont="1" applyBorder="1"/>
    <xf numFmtId="0" fontId="9" fillId="0" borderId="56" xfId="22" applyFont="1" applyBorder="1"/>
    <xf numFmtId="0" fontId="9" fillId="0" borderId="57" xfId="22" applyFont="1" applyBorder="1"/>
    <xf numFmtId="0" fontId="5" fillId="0" borderId="56" xfId="22" applyFont="1" applyBorder="1"/>
    <xf numFmtId="0" fontId="23" fillId="9" borderId="0" xfId="0" applyFont="1" applyFill="1" applyAlignment="1">
      <alignment horizontal="left" vertical="center"/>
    </xf>
    <xf numFmtId="0" fontId="0" fillId="0" borderId="3" xfId="20" applyFont="1" applyBorder="1"/>
    <xf numFmtId="0" fontId="3" fillId="18" borderId="19" xfId="0" applyFont="1" applyFill="1" applyBorder="1"/>
    <xf numFmtId="0" fontId="3" fillId="18" borderId="19" xfId="17" applyFont="1" applyFill="1" applyBorder="1"/>
    <xf numFmtId="0" fontId="23" fillId="18" borderId="19" xfId="17" applyFont="1" applyFill="1" applyBorder="1"/>
    <xf numFmtId="0" fontId="3" fillId="18" borderId="0" xfId="17" applyFont="1" applyFill="1"/>
    <xf numFmtId="0" fontId="3" fillId="0" borderId="19" xfId="17" applyFont="1" applyBorder="1"/>
    <xf numFmtId="0" fontId="3" fillId="0" borderId="19" xfId="4" applyFont="1" applyBorder="1"/>
    <xf numFmtId="0" fontId="3" fillId="0" borderId="0" xfId="17" applyFont="1" applyAlignment="1">
      <alignment horizontal="left"/>
    </xf>
    <xf numFmtId="2" fontId="3" fillId="0" borderId="0" xfId="17" applyNumberFormat="1" applyFont="1" applyAlignment="1">
      <alignment horizontal="left"/>
    </xf>
    <xf numFmtId="0" fontId="3" fillId="0" borderId="0" xfId="0" applyFont="1"/>
    <xf numFmtId="0" fontId="3" fillId="6" borderId="56" xfId="23" applyFont="1" applyFill="1" applyBorder="1"/>
    <xf numFmtId="0" fontId="3" fillId="6" borderId="60" xfId="23" applyFont="1" applyFill="1" applyBorder="1" applyAlignment="1">
      <alignment horizontal="center"/>
    </xf>
    <xf numFmtId="0" fontId="19" fillId="0" borderId="60" xfId="23" applyFont="1" applyBorder="1"/>
    <xf numFmtId="0" fontId="19" fillId="0" borderId="66" xfId="23" applyFont="1" applyBorder="1"/>
    <xf numFmtId="0" fontId="19" fillId="0" borderId="60" xfId="23" applyFont="1" applyBorder="1" applyAlignment="1">
      <alignment horizontal="center"/>
    </xf>
    <xf numFmtId="0" fontId="19" fillId="0" borderId="0" xfId="23" applyFont="1"/>
    <xf numFmtId="0" fontId="3" fillId="6" borderId="19" xfId="23" applyFont="1" applyFill="1" applyBorder="1" applyAlignment="1">
      <alignment horizontal="center" vertical="top"/>
    </xf>
    <xf numFmtId="0" fontId="3" fillId="6" borderId="19" xfId="23" applyFont="1" applyFill="1" applyBorder="1" applyAlignment="1">
      <alignment horizontal="center" vertical="top" wrapText="1"/>
    </xf>
    <xf numFmtId="37" fontId="3" fillId="0" borderId="0" xfId="23" applyNumberFormat="1" applyFont="1" applyAlignment="1">
      <alignment horizontal="right"/>
    </xf>
    <xf numFmtId="0" fontId="3" fillId="0" borderId="0" xfId="23" applyFont="1"/>
    <xf numFmtId="0" fontId="3" fillId="0" borderId="60" xfId="23" applyFont="1" applyBorder="1"/>
    <xf numFmtId="0" fontId="19" fillId="0" borderId="0" xfId="4" applyFont="1"/>
    <xf numFmtId="0" fontId="19" fillId="0" borderId="0" xfId="0" applyFont="1"/>
    <xf numFmtId="0" fontId="34" fillId="19" borderId="0" xfId="0" applyFont="1" applyFill="1"/>
    <xf numFmtId="0" fontId="3" fillId="19" borderId="0" xfId="0" applyFont="1" applyFill="1"/>
    <xf numFmtId="0" fontId="0" fillId="27" borderId="4" xfId="15" applyFont="1" applyFill="1" applyBorder="1"/>
    <xf numFmtId="0" fontId="0" fillId="27" borderId="5" xfId="15" applyFont="1" applyFill="1" applyBorder="1"/>
    <xf numFmtId="0" fontId="0" fillId="27" borderId="0" xfId="15" applyFont="1" applyFill="1"/>
    <xf numFmtId="1" fontId="0" fillId="27" borderId="6" xfId="15" applyNumberFormat="1" applyFont="1" applyFill="1" applyBorder="1" applyAlignment="1">
      <alignment horizontal="center"/>
    </xf>
    <xf numFmtId="1" fontId="0" fillId="27" borderId="7" xfId="15" applyNumberFormat="1" applyFont="1" applyFill="1" applyBorder="1" applyAlignment="1">
      <alignment horizontal="center"/>
    </xf>
    <xf numFmtId="1" fontId="0" fillId="27" borderId="8" xfId="15" applyNumberFormat="1" applyFont="1" applyFill="1" applyBorder="1" applyAlignment="1">
      <alignment horizontal="center"/>
    </xf>
    <xf numFmtId="0" fontId="0" fillId="27" borderId="7" xfId="15" applyFont="1" applyFill="1" applyBorder="1"/>
    <xf numFmtId="0" fontId="0" fillId="27" borderId="8" xfId="15" applyFont="1" applyFill="1" applyBorder="1"/>
    <xf numFmtId="0" fontId="22" fillId="27" borderId="0" xfId="0" applyFont="1" applyFill="1"/>
    <xf numFmtId="0" fontId="3" fillId="28" borderId="0" xfId="0" applyFont="1" applyFill="1" applyAlignment="1">
      <alignment horizontal="center" vertical="center"/>
    </xf>
    <xf numFmtId="0" fontId="28" fillId="28" borderId="0" xfId="0" applyFont="1" applyFill="1" applyAlignment="1">
      <alignment horizontal="center" vertical="center"/>
    </xf>
    <xf numFmtId="0" fontId="0" fillId="0" borderId="0" xfId="22" applyFont="1"/>
    <xf numFmtId="0" fontId="0" fillId="0" borderId="51" xfId="22" applyFont="1" applyBorder="1"/>
    <xf numFmtId="0" fontId="0" fillId="0" borderId="2" xfId="1" applyFont="1" applyBorder="1" applyAlignment="1">
      <alignment horizontal="right" vertical="top"/>
    </xf>
    <xf numFmtId="0" fontId="0" fillId="0" borderId="0" xfId="1" applyFont="1" applyAlignment="1">
      <alignment horizontal="right" vertical="top"/>
    </xf>
    <xf numFmtId="0" fontId="0" fillId="0" borderId="7" xfId="1" applyFont="1" applyBorder="1" applyAlignment="1">
      <alignment horizontal="right" vertical="top"/>
    </xf>
    <xf numFmtId="0" fontId="0" fillId="0" borderId="5" xfId="20" applyFont="1" applyBorder="1"/>
    <xf numFmtId="0" fontId="0" fillId="0" borderId="8" xfId="20" applyFont="1" applyBorder="1"/>
    <xf numFmtId="37" fontId="0" fillId="0" borderId="0" xfId="1" applyNumberFormat="1" applyFont="1"/>
    <xf numFmtId="0" fontId="9" fillId="0" borderId="49" xfId="22" applyFont="1" applyBorder="1"/>
    <xf numFmtId="0" fontId="22" fillId="0" borderId="50" xfId="23" applyFont="1" applyBorder="1"/>
    <xf numFmtId="0" fontId="8" fillId="0" borderId="51" xfId="0" applyFont="1" applyBorder="1" applyAlignment="1">
      <alignment horizontal="left"/>
    </xf>
    <xf numFmtId="0" fontId="23" fillId="0" borderId="0" xfId="13" applyFont="1"/>
    <xf numFmtId="37" fontId="23" fillId="0" borderId="0" xfId="13" applyNumberFormat="1" applyFont="1"/>
    <xf numFmtId="0" fontId="0" fillId="0" borderId="0" xfId="17" applyFont="1" applyAlignment="1">
      <alignment vertical="center"/>
    </xf>
    <xf numFmtId="0" fontId="9" fillId="0" borderId="0" xfId="22" applyFont="1"/>
    <xf numFmtId="0" fontId="9" fillId="0" borderId="0" xfId="22" applyFont="1" applyAlignment="1">
      <alignment horizontal="center"/>
    </xf>
    <xf numFmtId="0" fontId="9" fillId="0" borderId="0" xfId="22" applyFont="1" applyAlignment="1">
      <alignment vertical="center"/>
    </xf>
    <xf numFmtId="37" fontId="9" fillId="0" borderId="0" xfId="22" applyNumberFormat="1" applyFont="1"/>
    <xf numFmtId="0" fontId="5" fillId="0" borderId="0" xfId="22" applyFont="1"/>
    <xf numFmtId="0" fontId="6" fillId="27" borderId="33" xfId="4" applyFont="1" applyFill="1" applyBorder="1" applyAlignment="1">
      <alignment horizontal="left" vertical="center"/>
    </xf>
    <xf numFmtId="17" fontId="6" fillId="27" borderId="33" xfId="4" applyNumberFormat="1" applyFont="1" applyFill="1" applyBorder="1" applyAlignment="1">
      <alignment horizontal="center" vertical="center"/>
    </xf>
    <xf numFmtId="37" fontId="6" fillId="27" borderId="33" xfId="4" applyNumberFormat="1" applyFont="1" applyFill="1" applyBorder="1" applyAlignment="1">
      <alignment horizontal="right" vertical="center"/>
    </xf>
    <xf numFmtId="0" fontId="6" fillId="27" borderId="33" xfId="4" applyFont="1" applyFill="1" applyBorder="1" applyAlignment="1">
      <alignment horizontal="center" vertical="center"/>
    </xf>
    <xf numFmtId="0" fontId="6" fillId="27" borderId="33" xfId="4" applyFont="1" applyFill="1" applyBorder="1" applyAlignment="1">
      <alignment horizontal="right" vertical="center"/>
    </xf>
    <xf numFmtId="0" fontId="6" fillId="27" borderId="37" xfId="4" applyFont="1" applyFill="1" applyBorder="1" applyAlignment="1">
      <alignment horizontal="left" vertical="center"/>
    </xf>
    <xf numFmtId="0" fontId="6" fillId="0" borderId="75" xfId="4" applyFont="1" applyBorder="1" applyAlignment="1">
      <alignment horizontal="left" vertical="center"/>
    </xf>
    <xf numFmtId="37" fontId="6" fillId="27" borderId="45" xfId="4" applyNumberFormat="1" applyFont="1" applyFill="1" applyBorder="1" applyAlignment="1">
      <alignment horizontal="center" vertical="center"/>
    </xf>
    <xf numFmtId="37" fontId="6" fillId="27" borderId="45" xfId="4" applyNumberFormat="1" applyFont="1" applyFill="1" applyBorder="1" applyAlignment="1">
      <alignment horizontal="right" vertical="center"/>
    </xf>
    <xf numFmtId="0" fontId="6" fillId="27" borderId="46" xfId="4" applyFont="1" applyFill="1" applyBorder="1" applyAlignment="1">
      <alignment horizontal="left" vertical="center"/>
    </xf>
    <xf numFmtId="37" fontId="6" fillId="0" borderId="39" xfId="4" applyNumberFormat="1" applyFont="1" applyBorder="1" applyAlignment="1">
      <alignment horizontal="right" vertical="center"/>
    </xf>
    <xf numFmtId="37" fontId="6" fillId="0" borderId="41" xfId="4" applyNumberFormat="1" applyFont="1" applyBorder="1" applyAlignment="1">
      <alignment horizontal="right" vertical="center"/>
    </xf>
    <xf numFmtId="37" fontId="6" fillId="0" borderId="75" xfId="4" applyNumberFormat="1" applyFont="1" applyBorder="1" applyAlignment="1">
      <alignment horizontal="center" vertical="center"/>
    </xf>
    <xf numFmtId="37" fontId="6" fillId="0" borderId="75" xfId="4" applyNumberFormat="1" applyFont="1" applyBorder="1" applyAlignment="1">
      <alignment horizontal="right" vertical="center"/>
    </xf>
    <xf numFmtId="0" fontId="6" fillId="0" borderId="76" xfId="4" applyFont="1" applyBorder="1" applyAlignment="1">
      <alignment horizontal="left" vertical="center"/>
    </xf>
    <xf numFmtId="0" fontId="6" fillId="0" borderId="39" xfId="4" applyFont="1" applyBorder="1" applyAlignment="1">
      <alignment horizontal="center" vertical="center"/>
    </xf>
    <xf numFmtId="0" fontId="6" fillId="0" borderId="0" xfId="4" applyFont="1" applyAlignment="1">
      <alignment horizontal="left" vertical="center"/>
    </xf>
    <xf numFmtId="0" fontId="6" fillId="0" borderId="0" xfId="4" applyFont="1" applyAlignment="1">
      <alignment horizontal="center" vertical="center"/>
    </xf>
    <xf numFmtId="37" fontId="0" fillId="0" borderId="14" xfId="4" applyNumberFormat="1" applyFont="1" applyBorder="1" applyAlignment="1">
      <alignment horizontal="right"/>
    </xf>
    <xf numFmtId="0" fontId="0" fillId="27" borderId="19" xfId="4" applyFont="1" applyFill="1" applyBorder="1"/>
    <xf numFmtId="0" fontId="0" fillId="27" borderId="10" xfId="4" applyFont="1" applyFill="1" applyBorder="1"/>
    <xf numFmtId="0" fontId="0" fillId="27" borderId="11" xfId="4" applyFont="1" applyFill="1" applyBorder="1"/>
    <xf numFmtId="0" fontId="0" fillId="27" borderId="12" xfId="4" applyFont="1" applyFill="1" applyBorder="1"/>
    <xf numFmtId="0" fontId="0" fillId="0" borderId="9" xfId="4" applyFont="1" applyBorder="1"/>
    <xf numFmtId="0" fontId="0" fillId="0" borderId="2" xfId="4" applyFont="1" applyBorder="1"/>
    <xf numFmtId="0" fontId="0" fillId="0" borderId="3" xfId="4" applyFont="1" applyBorder="1"/>
    <xf numFmtId="0" fontId="0" fillId="25" borderId="10" xfId="4" applyFont="1" applyFill="1" applyBorder="1"/>
    <xf numFmtId="0" fontId="0" fillId="25" borderId="11" xfId="4" applyFont="1" applyFill="1" applyBorder="1"/>
    <xf numFmtId="0" fontId="18" fillId="0" borderId="19" xfId="0" applyFont="1" applyBorder="1" applyAlignment="1">
      <alignment horizontal="left"/>
    </xf>
    <xf numFmtId="0" fontId="18" fillId="25" borderId="19" xfId="0" applyFont="1" applyFill="1" applyBorder="1" applyAlignment="1">
      <alignment horizontal="left"/>
    </xf>
    <xf numFmtId="0" fontId="6" fillId="0" borderId="0" xfId="0" applyFont="1" applyAlignment="1">
      <alignment vertical="center" wrapText="1"/>
    </xf>
    <xf numFmtId="0" fontId="18" fillId="0" borderId="0" xfId="0" applyFont="1"/>
    <xf numFmtId="0" fontId="3" fillId="0" borderId="0" xfId="22" applyFont="1" applyAlignment="1">
      <alignment vertical="center"/>
    </xf>
    <xf numFmtId="0" fontId="3" fillId="6" borderId="19" xfId="20" applyFont="1" applyFill="1" applyBorder="1" applyAlignment="1">
      <alignment horizontal="center" vertical="top" wrapText="1"/>
    </xf>
    <xf numFmtId="0" fontId="0" fillId="19" borderId="0" xfId="0" applyFill="1"/>
    <xf numFmtId="0" fontId="48" fillId="0" borderId="0" xfId="2" applyFont="1" applyAlignment="1" applyProtection="1"/>
    <xf numFmtId="0" fontId="0" fillId="0" borderId="47" xfId="0" applyBorder="1"/>
    <xf numFmtId="0" fontId="0" fillId="0" borderId="48" xfId="0" applyBorder="1"/>
    <xf numFmtId="0" fontId="0" fillId="0" borderId="48" xfId="0" applyBorder="1" applyAlignment="1">
      <alignment horizontal="right"/>
    </xf>
    <xf numFmtId="0" fontId="0" fillId="0" borderId="48" xfId="22" applyFont="1" applyBorder="1" applyAlignment="1">
      <alignment vertical="top"/>
    </xf>
    <xf numFmtId="0" fontId="0" fillId="0" borderId="49" xfId="0" applyBorder="1"/>
    <xf numFmtId="0" fontId="0" fillId="0" borderId="50" xfId="0" applyBorder="1"/>
    <xf numFmtId="0" fontId="0" fillId="0" borderId="0" xfId="0" applyAlignment="1">
      <alignment horizontal="right"/>
    </xf>
    <xf numFmtId="0" fontId="0" fillId="0" borderId="51" xfId="0" applyBorder="1"/>
    <xf numFmtId="0" fontId="0" fillId="0" borderId="52" xfId="0" applyBorder="1"/>
    <xf numFmtId="0" fontId="0" fillId="0" borderId="53" xfId="0" applyBorder="1"/>
    <xf numFmtId="0" fontId="0" fillId="0" borderId="53" xfId="0" applyBorder="1" applyAlignment="1">
      <alignment horizontal="right"/>
    </xf>
    <xf numFmtId="0" fontId="0" fillId="0" borderId="53" xfId="22" applyFont="1" applyBorder="1"/>
    <xf numFmtId="0" fontId="0" fillId="0" borderId="54" xfId="0" applyBorder="1"/>
    <xf numFmtId="0" fontId="0" fillId="0" borderId="14" xfId="4" applyFont="1" applyBorder="1"/>
    <xf numFmtId="0" fontId="0" fillId="0" borderId="0" xfId="4" applyFont="1" applyAlignment="1">
      <alignment horizontal="center"/>
    </xf>
    <xf numFmtId="0" fontId="0" fillId="0" borderId="15" xfId="4" applyFont="1" applyBorder="1"/>
    <xf numFmtId="0" fontId="0" fillId="0" borderId="18" xfId="4" applyFont="1" applyBorder="1" applyAlignment="1">
      <alignment horizontal="center"/>
    </xf>
    <xf numFmtId="0" fontId="0" fillId="0" borderId="16" xfId="4" applyFont="1" applyBorder="1" applyAlignment="1">
      <alignment horizontal="center"/>
    </xf>
    <xf numFmtId="0" fontId="0" fillId="0" borderId="17" xfId="4" applyFont="1" applyBorder="1" applyAlignment="1">
      <alignment horizontal="center"/>
    </xf>
    <xf numFmtId="0" fontId="0" fillId="0" borderId="56" xfId="0" applyBorder="1"/>
    <xf numFmtId="0" fontId="0" fillId="0" borderId="57" xfId="0" applyBorder="1"/>
    <xf numFmtId="0" fontId="0" fillId="0" borderId="58" xfId="0" applyBorder="1"/>
    <xf numFmtId="0" fontId="0" fillId="6" borderId="59" xfId="0" applyFill="1" applyBorder="1"/>
    <xf numFmtId="0" fontId="0" fillId="0" borderId="50" xfId="0" applyBorder="1" applyAlignment="1">
      <alignment vertical="top"/>
    </xf>
    <xf numFmtId="0" fontId="0" fillId="0" borderId="0" xfId="0" applyAlignment="1">
      <alignment vertical="top"/>
    </xf>
    <xf numFmtId="0" fontId="0" fillId="0" borderId="0" xfId="0" applyAlignment="1">
      <alignment horizontal="center"/>
    </xf>
    <xf numFmtId="0" fontId="0" fillId="0" borderId="50" xfId="0" quotePrefix="1" applyBorder="1" applyAlignment="1">
      <alignment vertical="top"/>
    </xf>
    <xf numFmtId="0" fontId="19" fillId="0" borderId="52" xfId="0" applyFont="1" applyBorder="1" applyAlignment="1">
      <alignment vertical="top"/>
    </xf>
    <xf numFmtId="0" fontId="0" fillId="0" borderId="53" xfId="0" applyBorder="1" applyAlignment="1">
      <alignment vertical="top"/>
    </xf>
    <xf numFmtId="0" fontId="0" fillId="0" borderId="4" xfId="4" applyFont="1" applyBorder="1"/>
    <xf numFmtId="0" fontId="0" fillId="0" borderId="5" xfId="4" applyFont="1" applyBorder="1"/>
    <xf numFmtId="0" fontId="0" fillId="0" borderId="4" xfId="4" applyFont="1" applyBorder="1" applyAlignment="1">
      <alignment horizontal="left" vertical="center"/>
    </xf>
    <xf numFmtId="0" fontId="0" fillId="0" borderId="0" xfId="4" applyFont="1" applyAlignment="1">
      <alignment horizontal="left" vertical="center"/>
    </xf>
    <xf numFmtId="0" fontId="0" fillId="0" borderId="5" xfId="4" applyFont="1" applyBorder="1" applyAlignment="1">
      <alignment horizontal="left" vertical="center"/>
    </xf>
    <xf numFmtId="0" fontId="0" fillId="0" borderId="6" xfId="4" applyFont="1" applyBorder="1"/>
    <xf numFmtId="0" fontId="0" fillId="0" borderId="7" xfId="4" applyFont="1" applyBorder="1"/>
    <xf numFmtId="0" fontId="0" fillId="0" borderId="8" xfId="4" applyFont="1" applyBorder="1"/>
    <xf numFmtId="0" fontId="48" fillId="0" borderId="0" xfId="20" applyFont="1"/>
    <xf numFmtId="0" fontId="0" fillId="0" borderId="47" xfId="20" applyFont="1" applyBorder="1"/>
    <xf numFmtId="0" fontId="0" fillId="0" borderId="48" xfId="20" applyFont="1" applyBorder="1" applyAlignment="1">
      <alignment horizontal="left"/>
    </xf>
    <xf numFmtId="0" fontId="0" fillId="0" borderId="50" xfId="20" applyFont="1" applyBorder="1"/>
    <xf numFmtId="0" fontId="0" fillId="0" borderId="0" xfId="20" applyFont="1" applyAlignment="1">
      <alignment horizontal="left"/>
    </xf>
    <xf numFmtId="0" fontId="0" fillId="0" borderId="52" xfId="20" applyFont="1" applyBorder="1"/>
    <xf numFmtId="0" fontId="0" fillId="0" borderId="53" xfId="20" applyFont="1" applyBorder="1" applyAlignment="1">
      <alignment horizontal="left"/>
    </xf>
    <xf numFmtId="0" fontId="19" fillId="0" borderId="0" xfId="20" applyFont="1"/>
    <xf numFmtId="0" fontId="19" fillId="0" borderId="60" xfId="20" applyFont="1" applyBorder="1"/>
    <xf numFmtId="0" fontId="19" fillId="0" borderId="60" xfId="20" applyFont="1" applyBorder="1" applyAlignment="1">
      <alignment horizontal="center"/>
    </xf>
    <xf numFmtId="0" fontId="0" fillId="0" borderId="0" xfId="23" applyFont="1"/>
    <xf numFmtId="1" fontId="0" fillId="0" borderId="0" xfId="23" applyNumberFormat="1" applyFont="1" applyAlignment="1">
      <alignment horizontal="center"/>
    </xf>
    <xf numFmtId="0" fontId="0" fillId="0" borderId="0" xfId="23" applyFont="1" applyAlignment="1">
      <alignment horizontal="center"/>
    </xf>
    <xf numFmtId="0" fontId="0" fillId="0" borderId="51" xfId="23" applyFont="1" applyBorder="1"/>
    <xf numFmtId="0" fontId="0" fillId="0" borderId="57" xfId="23" applyFont="1" applyBorder="1"/>
    <xf numFmtId="0" fontId="0" fillId="0" borderId="50" xfId="23" applyFont="1" applyBorder="1" applyAlignment="1">
      <alignment horizontal="center"/>
    </xf>
    <xf numFmtId="0" fontId="0" fillId="0" borderId="50" xfId="23" applyFont="1" applyBorder="1"/>
    <xf numFmtId="0" fontId="0" fillId="0" borderId="51" xfId="23" applyFont="1" applyBorder="1" applyAlignment="1">
      <alignment horizontal="left" vertical="center"/>
    </xf>
    <xf numFmtId="0" fontId="0" fillId="0" borderId="0" xfId="23" applyFont="1" applyAlignment="1">
      <alignment horizontal="left" vertical="center"/>
    </xf>
    <xf numFmtId="0" fontId="0" fillId="0" borderId="50" xfId="23" applyFont="1" applyBorder="1" applyAlignment="1">
      <alignment horizontal="left" vertical="center"/>
    </xf>
    <xf numFmtId="0" fontId="0" fillId="0" borderId="53" xfId="23" applyFont="1" applyBorder="1"/>
    <xf numFmtId="0" fontId="0" fillId="0" borderId="52" xfId="23" applyFont="1" applyBorder="1"/>
    <xf numFmtId="0" fontId="19" fillId="0" borderId="2" xfId="4" applyFont="1" applyBorder="1"/>
    <xf numFmtId="0" fontId="0" fillId="0" borderId="49" xfId="22" applyFont="1" applyBorder="1" applyAlignment="1">
      <alignment vertical="top"/>
    </xf>
    <xf numFmtId="0" fontId="19" fillId="0" borderId="3" xfId="4" applyFont="1" applyBorder="1"/>
    <xf numFmtId="0" fontId="19" fillId="0" borderId="5" xfId="4" applyFont="1" applyBorder="1"/>
    <xf numFmtId="0" fontId="19" fillId="0" borderId="7" xfId="4" applyFont="1" applyBorder="1"/>
    <xf numFmtId="0" fontId="0" fillId="0" borderId="54" xfId="22" applyFont="1" applyBorder="1"/>
    <xf numFmtId="0" fontId="19" fillId="0" borderId="8" xfId="4" applyFont="1" applyBorder="1"/>
    <xf numFmtId="0" fontId="19" fillId="0" borderId="0" xfId="4" applyFont="1" applyAlignment="1">
      <alignment vertical="top"/>
    </xf>
    <xf numFmtId="0" fontId="0" fillId="0" borderId="10" xfId="4" applyFont="1" applyBorder="1" applyAlignment="1">
      <alignment horizontal="left" vertical="top"/>
    </xf>
    <xf numFmtId="0" fontId="0" fillId="25" borderId="10" xfId="4" applyFont="1" applyFill="1" applyBorder="1" applyAlignment="1">
      <alignment horizontal="left" vertical="top"/>
    </xf>
    <xf numFmtId="0" fontId="0" fillId="0" borderId="1" xfId="4" applyFont="1" applyBorder="1" applyAlignment="1">
      <alignment horizontal="left" vertical="center"/>
    </xf>
    <xf numFmtId="0" fontId="0" fillId="0" borderId="2" xfId="4" applyFont="1" applyBorder="1" applyAlignment="1">
      <alignment horizontal="left" vertical="center"/>
    </xf>
    <xf numFmtId="0" fontId="0" fillId="0" borderId="3" xfId="4" applyFont="1" applyBorder="1" applyAlignment="1">
      <alignment horizontal="left" vertical="center"/>
    </xf>
    <xf numFmtId="0" fontId="0" fillId="0" borderId="1" xfId="1" applyFont="1" applyBorder="1"/>
    <xf numFmtId="0" fontId="0" fillId="0" borderId="4" xfId="1" applyFont="1" applyBorder="1"/>
    <xf numFmtId="0" fontId="0" fillId="0" borderId="6" xfId="1" applyFont="1" applyBorder="1"/>
    <xf numFmtId="0" fontId="19" fillId="0" borderId="0" xfId="1" applyFont="1"/>
    <xf numFmtId="0" fontId="19" fillId="0" borderId="0" xfId="13" applyFont="1"/>
    <xf numFmtId="0" fontId="50" fillId="0" borderId="0" xfId="20" applyFont="1"/>
    <xf numFmtId="0" fontId="0" fillId="0" borderId="10" xfId="1" applyFont="1" applyBorder="1"/>
    <xf numFmtId="0" fontId="0" fillId="0" borderId="11" xfId="0" applyBorder="1"/>
    <xf numFmtId="0" fontId="0" fillId="0" borderId="12"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0" xfId="0" applyAlignment="1">
      <alignment horizontal="right" vertical="top"/>
    </xf>
    <xf numFmtId="0" fontId="0" fillId="0" borderId="19" xfId="4" applyFont="1" applyBorder="1" applyAlignment="1">
      <alignment horizontal="left" vertical="top"/>
    </xf>
    <xf numFmtId="0" fontId="0" fillId="0" borderId="11" xfId="4" applyFont="1" applyBorder="1" applyAlignment="1">
      <alignment horizontal="left" vertical="top"/>
    </xf>
    <xf numFmtId="0" fontId="0" fillId="0" borderId="12" xfId="4" applyFont="1" applyBorder="1" applyAlignment="1">
      <alignment horizontal="left" vertical="top"/>
    </xf>
    <xf numFmtId="0" fontId="0" fillId="0" borderId="0" xfId="4" applyFont="1" applyAlignment="1">
      <alignment horizontal="left" vertical="top"/>
    </xf>
    <xf numFmtId="0" fontId="19" fillId="0" borderId="0" xfId="4" applyFont="1" applyAlignment="1">
      <alignment wrapText="1"/>
    </xf>
    <xf numFmtId="0" fontId="19" fillId="0" borderId="0" xfId="1" applyFont="1" applyAlignment="1">
      <alignment vertical="top"/>
    </xf>
    <xf numFmtId="0" fontId="0" fillId="0" borderId="1" xfId="0" applyBorder="1" applyAlignment="1">
      <alignment horizontal="left"/>
    </xf>
    <xf numFmtId="0" fontId="0" fillId="0" borderId="2" xfId="0" applyBorder="1" applyAlignment="1">
      <alignment horizontal="left"/>
    </xf>
    <xf numFmtId="0" fontId="0" fillId="0" borderId="2" xfId="0" applyBorder="1"/>
    <xf numFmtId="37" fontId="0" fillId="0" borderId="0" xfId="13" applyNumberFormat="1" applyFont="1"/>
    <xf numFmtId="49" fontId="0" fillId="0" borderId="0" xfId="0" applyNumberFormat="1"/>
    <xf numFmtId="170" fontId="0" fillId="0" borderId="0" xfId="0" applyNumberFormat="1"/>
    <xf numFmtId="0" fontId="19" fillId="0" borderId="0" xfId="22" applyFont="1"/>
    <xf numFmtId="0" fontId="0" fillId="0" borderId="47" xfId="22" applyFont="1" applyBorder="1"/>
    <xf numFmtId="0" fontId="0" fillId="0" borderId="48" xfId="22" applyFont="1" applyBorder="1"/>
    <xf numFmtId="0" fontId="19" fillId="0" borderId="48" xfId="22" applyFont="1" applyBorder="1"/>
    <xf numFmtId="0" fontId="19" fillId="0" borderId="49" xfId="22" applyFont="1" applyBorder="1"/>
    <xf numFmtId="0" fontId="0" fillId="0" borderId="50" xfId="22" applyFont="1" applyBorder="1"/>
    <xf numFmtId="0" fontId="19" fillId="0" borderId="51" xfId="22" applyFont="1" applyBorder="1"/>
    <xf numFmtId="0" fontId="0" fillId="0" borderId="52" xfId="22" applyFont="1" applyBorder="1"/>
    <xf numFmtId="0" fontId="19" fillId="0" borderId="53" xfId="22" applyFont="1" applyBorder="1"/>
    <xf numFmtId="0" fontId="19" fillId="0" borderId="54" xfId="22" applyFont="1" applyBorder="1"/>
    <xf numFmtId="0" fontId="0" fillId="0" borderId="0" xfId="1" applyFont="1" applyAlignment="1">
      <alignment horizontal="right"/>
    </xf>
    <xf numFmtId="0" fontId="0" fillId="0" borderId="61" xfId="0" applyBorder="1"/>
    <xf numFmtId="0" fontId="0" fillId="0" borderId="62" xfId="0" applyBorder="1"/>
    <xf numFmtId="0" fontId="0" fillId="0" borderId="63" xfId="0" applyBorder="1"/>
    <xf numFmtId="0" fontId="0" fillId="0" borderId="64" xfId="0" applyBorder="1" applyAlignment="1">
      <alignment horizontal="center"/>
    </xf>
    <xf numFmtId="0" fontId="0" fillId="0" borderId="63" xfId="0" applyBorder="1" applyAlignment="1">
      <alignment horizontal="center"/>
    </xf>
    <xf numFmtId="0" fontId="0" fillId="0" borderId="50" xfId="0" applyBorder="1" applyAlignment="1">
      <alignment horizontal="left" vertical="center"/>
    </xf>
    <xf numFmtId="0" fontId="0" fillId="0" borderId="0" xfId="0" applyAlignment="1">
      <alignment horizontal="left" vertical="center"/>
    </xf>
    <xf numFmtId="0" fontId="0" fillId="0" borderId="51" xfId="0" applyBorder="1" applyAlignment="1">
      <alignment horizontal="left" vertical="center"/>
    </xf>
    <xf numFmtId="0" fontId="0" fillId="0" borderId="56" xfId="22" applyFont="1" applyBorder="1"/>
    <xf numFmtId="0" fontId="0" fillId="0" borderId="57" xfId="22" applyFont="1" applyBorder="1"/>
    <xf numFmtId="0" fontId="0" fillId="0" borderId="57" xfId="22" applyFont="1" applyBorder="1" applyAlignment="1">
      <alignment horizontal="center"/>
    </xf>
    <xf numFmtId="0" fontId="0" fillId="0" borderId="0" xfId="22" applyFont="1" applyAlignment="1">
      <alignment horizontal="center"/>
    </xf>
    <xf numFmtId="37" fontId="0" fillId="0" borderId="0" xfId="22" applyNumberFormat="1" applyFont="1" applyAlignment="1">
      <alignment horizontal="right"/>
    </xf>
    <xf numFmtId="37" fontId="0" fillId="0" borderId="57" xfId="22" applyNumberFormat="1" applyFont="1" applyBorder="1" applyAlignment="1">
      <alignment horizontal="right"/>
    </xf>
    <xf numFmtId="0" fontId="19" fillId="0" borderId="3" xfId="1" applyFont="1" applyBorder="1"/>
    <xf numFmtId="0" fontId="19" fillId="0" borderId="5" xfId="1" applyFont="1" applyBorder="1"/>
    <xf numFmtId="0" fontId="19" fillId="0" borderId="8" xfId="1" applyFont="1" applyBorder="1"/>
    <xf numFmtId="0" fontId="0" fillId="9" borderId="0" xfId="0" applyFill="1"/>
    <xf numFmtId="0" fontId="19" fillId="9" borderId="0" xfId="0" applyFont="1" applyFill="1"/>
    <xf numFmtId="0" fontId="18" fillId="0" borderId="0" xfId="1" applyFont="1"/>
    <xf numFmtId="0" fontId="0" fillId="0" borderId="0" xfId="4" quotePrefix="1" applyFont="1"/>
    <xf numFmtId="0" fontId="0" fillId="0" borderId="19" xfId="4" applyFont="1" applyBorder="1" applyAlignment="1">
      <alignment horizontal="center" vertical="center"/>
    </xf>
    <xf numFmtId="0" fontId="0" fillId="0" borderId="13" xfId="4" applyFont="1" applyBorder="1"/>
    <xf numFmtId="14" fontId="19" fillId="0" borderId="0" xfId="4" applyNumberFormat="1" applyFont="1"/>
    <xf numFmtId="37" fontId="19" fillId="0" borderId="0" xfId="4" applyNumberFormat="1" applyFont="1"/>
    <xf numFmtId="0" fontId="0" fillId="0" borderId="14" xfId="4" applyFont="1" applyBorder="1" applyAlignment="1">
      <alignment horizontal="left" vertical="center"/>
    </xf>
    <xf numFmtId="0" fontId="0" fillId="0" borderId="0" xfId="4" applyFont="1" applyAlignment="1">
      <alignment horizontal="right"/>
    </xf>
    <xf numFmtId="0" fontId="0" fillId="0" borderId="0" xfId="4" applyFont="1" applyAlignment="1">
      <alignment horizontal="right" vertical="center"/>
    </xf>
    <xf numFmtId="0" fontId="0" fillId="0" borderId="9" xfId="4" applyFont="1" applyBorder="1" applyAlignment="1">
      <alignment horizontal="center"/>
    </xf>
    <xf numFmtId="37" fontId="0" fillId="0" borderId="1" xfId="4" applyNumberFormat="1" applyFont="1" applyBorder="1" applyAlignment="1">
      <alignment horizontal="right"/>
    </xf>
    <xf numFmtId="0" fontId="0" fillId="0" borderId="14" xfId="4" quotePrefix="1" applyFont="1" applyBorder="1" applyAlignment="1">
      <alignment horizontal="center" vertical="center"/>
    </xf>
    <xf numFmtId="37" fontId="0" fillId="3" borderId="4" xfId="4" applyNumberFormat="1" applyFont="1" applyFill="1" applyBorder="1" applyAlignment="1">
      <alignment horizontal="right"/>
    </xf>
    <xf numFmtId="37" fontId="0" fillId="3" borderId="14" xfId="4" applyNumberFormat="1" applyFont="1" applyFill="1" applyBorder="1" applyAlignment="1">
      <alignment horizontal="right"/>
    </xf>
    <xf numFmtId="0" fontId="0" fillId="0" borderId="0" xfId="4" quotePrefix="1" applyFont="1" applyAlignment="1">
      <alignment vertical="center"/>
    </xf>
    <xf numFmtId="0" fontId="0" fillId="0" borderId="6" xfId="4" quotePrefix="1" applyFont="1" applyBorder="1" applyAlignment="1">
      <alignment vertical="center"/>
    </xf>
    <xf numFmtId="0" fontId="0" fillId="0" borderId="13" xfId="4" applyFont="1" applyBorder="1" applyAlignment="1">
      <alignment horizontal="center"/>
    </xf>
    <xf numFmtId="37" fontId="0" fillId="0" borderId="6" xfId="4" applyNumberFormat="1" applyFont="1" applyBorder="1" applyAlignment="1">
      <alignment horizontal="right"/>
    </xf>
    <xf numFmtId="37" fontId="0" fillId="0" borderId="13" xfId="4" applyNumberFormat="1" applyFont="1" applyBorder="1" applyAlignment="1">
      <alignment horizontal="right"/>
    </xf>
    <xf numFmtId="0" fontId="0" fillId="0" borderId="2" xfId="4" quotePrefix="1" applyFont="1" applyBorder="1" applyAlignment="1">
      <alignment horizontal="center" vertical="center"/>
    </xf>
    <xf numFmtId="0" fontId="0" fillId="0" borderId="2" xfId="4" quotePrefix="1" applyFont="1" applyBorder="1" applyAlignment="1">
      <alignment vertical="center"/>
    </xf>
    <xf numFmtId="0" fontId="0" fillId="0" borderId="2" xfId="4" applyFont="1" applyBorder="1" applyAlignment="1">
      <alignment horizontal="center"/>
    </xf>
    <xf numFmtId="37" fontId="0" fillId="0" borderId="2" xfId="4" applyNumberFormat="1" applyFont="1" applyBorder="1" applyAlignment="1">
      <alignment horizontal="right"/>
    </xf>
    <xf numFmtId="37" fontId="0" fillId="0" borderId="3" xfId="4" applyNumberFormat="1" applyFont="1" applyBorder="1" applyAlignment="1">
      <alignment horizontal="right"/>
    </xf>
    <xf numFmtId="0" fontId="0" fillId="0" borderId="7" xfId="4" quotePrefix="1" applyFont="1" applyBorder="1" applyAlignment="1">
      <alignment horizontal="center" vertical="center"/>
    </xf>
    <xf numFmtId="0" fontId="0" fillId="0" borderId="7" xfId="4" quotePrefix="1" applyFont="1" applyBorder="1" applyAlignment="1">
      <alignment vertical="center"/>
    </xf>
    <xf numFmtId="37" fontId="0" fillId="0" borderId="7" xfId="4" applyNumberFormat="1" applyFont="1" applyBorder="1" applyAlignment="1">
      <alignment horizontal="right"/>
    </xf>
    <xf numFmtId="37" fontId="0" fillId="0" borderId="8" xfId="4" applyNumberFormat="1" applyFont="1" applyBorder="1" applyAlignment="1">
      <alignment horizontal="right"/>
    </xf>
    <xf numFmtId="0" fontId="0" fillId="0" borderId="0" xfId="4" applyFont="1" applyAlignment="1">
      <alignment vertical="center"/>
    </xf>
    <xf numFmtId="0" fontId="0" fillId="0" borderId="0" xfId="4" quotePrefix="1" applyFont="1" applyAlignment="1">
      <alignment horizontal="center" vertical="center"/>
    </xf>
    <xf numFmtId="0" fontId="0" fillId="13" borderId="19" xfId="0" applyFill="1" applyBorder="1" applyAlignment="1">
      <alignment vertical="top" wrapText="1"/>
    </xf>
    <xf numFmtId="0" fontId="0" fillId="14" borderId="19" xfId="0" applyFill="1" applyBorder="1"/>
    <xf numFmtId="0" fontId="0" fillId="14" borderId="9" xfId="0" applyFill="1" applyBorder="1"/>
    <xf numFmtId="0" fontId="0" fillId="27" borderId="9" xfId="0" applyFill="1" applyBorder="1"/>
    <xf numFmtId="0" fontId="0" fillId="27" borderId="0" xfId="0" applyFill="1" applyAlignment="1">
      <alignment horizontal="center" vertical="center"/>
    </xf>
    <xf numFmtId="0" fontId="0" fillId="28" borderId="0" xfId="0" applyFill="1" applyAlignment="1">
      <alignment horizontal="center" vertical="center"/>
    </xf>
    <xf numFmtId="0" fontId="0" fillId="28" borderId="0" xfId="0" applyFill="1" applyAlignment="1">
      <alignment horizontal="center"/>
    </xf>
    <xf numFmtId="37" fontId="0" fillId="0" borderId="51" xfId="0" applyNumberFormat="1" applyBorder="1" applyAlignment="1">
      <alignment horizontal="right"/>
    </xf>
    <xf numFmtId="0" fontId="0" fillId="0" borderId="50" xfId="0" applyBorder="1" applyAlignment="1">
      <alignment horizontal="left"/>
    </xf>
    <xf numFmtId="0" fontId="0" fillId="0" borderId="51" xfId="0" applyBorder="1" applyAlignment="1">
      <alignment horizontal="left"/>
    </xf>
    <xf numFmtId="0" fontId="0" fillId="0" borderId="0" xfId="0" applyAlignment="1">
      <alignment horizontal="left"/>
    </xf>
    <xf numFmtId="0" fontId="19" fillId="0" borderId="51" xfId="0" applyFont="1" applyBorder="1" applyAlignment="1">
      <alignment vertical="top" wrapText="1"/>
    </xf>
    <xf numFmtId="0" fontId="48" fillId="0" borderId="0" xfId="2" applyFont="1" applyProtection="1">
      <alignment vertical="top"/>
    </xf>
    <xf numFmtId="0" fontId="0" fillId="0" borderId="0" xfId="1" applyFont="1" applyAlignment="1">
      <alignment vertical="top"/>
    </xf>
    <xf numFmtId="0" fontId="0" fillId="0" borderId="1" xfId="1" applyFont="1" applyBorder="1" applyAlignment="1">
      <alignment vertical="top"/>
    </xf>
    <xf numFmtId="0" fontId="0" fillId="0" borderId="6" xfId="1" applyFont="1" applyBorder="1" applyAlignment="1">
      <alignment vertical="top"/>
    </xf>
    <xf numFmtId="0" fontId="19" fillId="0" borderId="0" xfId="1" applyFont="1" applyAlignment="1">
      <alignment horizontal="left" vertical="center"/>
    </xf>
    <xf numFmtId="0" fontId="0" fillId="0" borderId="0" xfId="17" applyFont="1"/>
    <xf numFmtId="0" fontId="0" fillId="0" borderId="19" xfId="17" applyFont="1" applyBorder="1"/>
    <xf numFmtId="1" fontId="0" fillId="0" borderId="0" xfId="0" applyNumberFormat="1"/>
    <xf numFmtId="0" fontId="0" fillId="0" borderId="19" xfId="0" applyBorder="1"/>
    <xf numFmtId="0" fontId="0" fillId="0" borderId="19" xfId="17" quotePrefix="1" applyFont="1" applyBorder="1"/>
    <xf numFmtId="0" fontId="0" fillId="0" borderId="0" xfId="17" quotePrefix="1" applyFont="1"/>
    <xf numFmtId="2" fontId="0" fillId="0" borderId="0" xfId="17" applyNumberFormat="1" applyFont="1"/>
    <xf numFmtId="0" fontId="0" fillId="0" borderId="19" xfId="17" applyFont="1" applyBorder="1" applyAlignment="1">
      <alignment horizontal="left" vertical="top"/>
    </xf>
    <xf numFmtId="14" fontId="0" fillId="0" borderId="19" xfId="17" applyNumberFormat="1" applyFont="1" applyBorder="1"/>
    <xf numFmtId="14" fontId="0" fillId="0" borderId="0" xfId="17" applyNumberFormat="1" applyFont="1"/>
    <xf numFmtId="0" fontId="0" fillId="0" borderId="19" xfId="17" applyFont="1" applyBorder="1" applyAlignment="1">
      <alignment vertical="top"/>
    </xf>
    <xf numFmtId="14" fontId="0" fillId="0" borderId="19" xfId="0" applyNumberFormat="1" applyBorder="1"/>
    <xf numFmtId="14" fontId="0" fillId="0" borderId="0" xfId="0" applyNumberFormat="1"/>
    <xf numFmtId="2" fontId="0" fillId="0" borderId="0" xfId="0" applyNumberFormat="1"/>
    <xf numFmtId="0" fontId="0" fillId="0" borderId="0" xfId="20" applyFont="1" applyAlignment="1">
      <alignment horizontal="left" vertical="top" wrapText="1"/>
    </xf>
    <xf numFmtId="0" fontId="48" fillId="0" borderId="0" xfId="20" applyFont="1" applyAlignment="1">
      <alignment horizontal="left" vertical="top" wrapText="1"/>
    </xf>
    <xf numFmtId="0" fontId="0" fillId="0" borderId="0" xfId="20" applyFont="1" applyAlignment="1">
      <alignment vertical="top"/>
    </xf>
    <xf numFmtId="0" fontId="0" fillId="0" borderId="0" xfId="20" applyFont="1" applyAlignment="1">
      <alignment vertical="top" wrapText="1"/>
    </xf>
    <xf numFmtId="0" fontId="11" fillId="16" borderId="0" xfId="4" applyFont="1" applyFill="1" applyAlignment="1">
      <alignment vertical="center" wrapText="1"/>
    </xf>
    <xf numFmtId="0" fontId="19" fillId="0" borderId="0" xfId="4" applyFont="1" applyAlignment="1">
      <alignment vertical="center" wrapText="1"/>
    </xf>
    <xf numFmtId="0" fontId="19" fillId="0" borderId="0" xfId="19" applyFont="1"/>
    <xf numFmtId="0" fontId="19" fillId="8" borderId="19" xfId="19" applyFont="1" applyFill="1" applyBorder="1"/>
    <xf numFmtId="0" fontId="19" fillId="0" borderId="19" xfId="19" applyFont="1" applyBorder="1"/>
    <xf numFmtId="22" fontId="19" fillId="0" borderId="0" xfId="19" applyNumberFormat="1" applyFont="1"/>
    <xf numFmtId="0" fontId="11" fillId="8" borderId="19" xfId="19" applyFont="1" applyFill="1" applyBorder="1"/>
    <xf numFmtId="0" fontId="0" fillId="0" borderId="0" xfId="19" applyFont="1"/>
    <xf numFmtId="0" fontId="19" fillId="0" borderId="60" xfId="20" applyFont="1" applyBorder="1" applyAlignment="1">
      <alignment horizontal="left" vertical="top"/>
    </xf>
    <xf numFmtId="0" fontId="19" fillId="0" borderId="60" xfId="20" applyFont="1" applyBorder="1" applyAlignment="1">
      <alignment horizontal="center" vertical="top"/>
    </xf>
    <xf numFmtId="0" fontId="19" fillId="0" borderId="56" xfId="20" applyFont="1" applyBorder="1" applyAlignment="1">
      <alignment horizontal="center" vertical="top"/>
    </xf>
    <xf numFmtId="0" fontId="19" fillId="0" borderId="60" xfId="20" applyFont="1" applyBorder="1" applyAlignment="1">
      <alignment horizontal="left" vertical="top" wrapText="1"/>
    </xf>
    <xf numFmtId="0" fontId="21" fillId="0" borderId="0" xfId="20" applyFont="1"/>
    <xf numFmtId="0" fontId="0" fillId="0" borderId="60" xfId="20" applyFont="1" applyBorder="1" applyAlignment="1">
      <alignment horizontal="center" vertical="top"/>
    </xf>
    <xf numFmtId="0" fontId="0" fillId="0" borderId="56" xfId="20" applyFont="1" applyBorder="1" applyAlignment="1">
      <alignment horizontal="center" vertical="top"/>
    </xf>
    <xf numFmtId="0" fontId="0" fillId="0" borderId="60" xfId="20" applyFont="1" applyBorder="1" applyAlignment="1">
      <alignment horizontal="left" vertical="top" wrapText="1"/>
    </xf>
    <xf numFmtId="1" fontId="0" fillId="0" borderId="19" xfId="23" applyNumberFormat="1" applyFont="1" applyBorder="1"/>
    <xf numFmtId="0" fontId="8" fillId="0" borderId="50" xfId="23" applyFont="1" applyBorder="1"/>
    <xf numFmtId="0" fontId="8" fillId="0" borderId="57" xfId="23" applyFont="1" applyBorder="1"/>
    <xf numFmtId="0" fontId="9" fillId="0" borderId="48" xfId="22" applyFont="1" applyBorder="1"/>
    <xf numFmtId="0" fontId="0" fillId="0" borderId="53" xfId="22" applyFont="1" applyBorder="1" applyAlignment="1">
      <alignment horizontal="center"/>
    </xf>
    <xf numFmtId="0" fontId="3" fillId="6" borderId="19" xfId="20" applyFont="1" applyFill="1" applyBorder="1"/>
    <xf numFmtId="0" fontId="19" fillId="0" borderId="19" xfId="20" applyFont="1" applyBorder="1" applyAlignment="1">
      <alignment horizontal="left" vertical="top" wrapText="1"/>
    </xf>
    <xf numFmtId="0" fontId="19" fillId="0" borderId="0" xfId="0" applyFont="1" applyAlignment="1">
      <alignment vertical="center"/>
    </xf>
    <xf numFmtId="0" fontId="0" fillId="19" borderId="0" xfId="0" applyFill="1" applyAlignment="1">
      <alignment vertical="center"/>
    </xf>
    <xf numFmtId="0" fontId="34" fillId="19" borderId="0" xfId="0" applyFont="1" applyFill="1" applyAlignment="1">
      <alignment vertical="center"/>
    </xf>
    <xf numFmtId="0" fontId="3" fillId="19" borderId="0" xfId="0" applyFont="1" applyFill="1" applyAlignment="1">
      <alignment vertical="center"/>
    </xf>
    <xf numFmtId="0" fontId="34" fillId="19" borderId="0" xfId="0" applyFont="1" applyFill="1" applyAlignment="1">
      <alignment horizontal="center" vertical="center"/>
    </xf>
    <xf numFmtId="0" fontId="19" fillId="0" borderId="0" xfId="0" applyFont="1" applyAlignment="1">
      <alignment horizontal="center" vertical="center"/>
    </xf>
    <xf numFmtId="0" fontId="19" fillId="0" borderId="56" xfId="20" applyFont="1" applyBorder="1" applyAlignment="1">
      <alignment horizontal="center"/>
    </xf>
    <xf numFmtId="0" fontId="3" fillId="6" borderId="47" xfId="20" applyFont="1" applyFill="1" applyBorder="1"/>
    <xf numFmtId="0" fontId="3" fillId="6" borderId="47" xfId="20" applyFont="1" applyFill="1" applyBorder="1" applyAlignment="1">
      <alignment horizontal="center"/>
    </xf>
    <xf numFmtId="0" fontId="3" fillId="6" borderId="56" xfId="20" applyFont="1" applyFill="1" applyBorder="1" applyAlignment="1">
      <alignment horizontal="center"/>
    </xf>
    <xf numFmtId="0" fontId="0" fillId="0" borderId="19" xfId="20" applyFont="1" applyBorder="1" applyAlignment="1">
      <alignment horizontal="center" vertical="top"/>
    </xf>
    <xf numFmtId="0" fontId="3" fillId="6" borderId="19" xfId="20" applyFont="1" applyFill="1" applyBorder="1" applyAlignment="1">
      <alignment vertical="center"/>
    </xf>
    <xf numFmtId="0" fontId="0" fillId="27" borderId="19" xfId="4" applyFont="1" applyFill="1" applyBorder="1" applyAlignment="1">
      <alignment horizontal="center"/>
    </xf>
    <xf numFmtId="1" fontId="19" fillId="0" borderId="19" xfId="23" applyNumberFormat="1" applyFont="1" applyBorder="1" applyAlignment="1">
      <alignment horizontal="center"/>
    </xf>
    <xf numFmtId="1" fontId="19" fillId="0" borderId="59" xfId="23" applyNumberFormat="1" applyFont="1" applyBorder="1" applyAlignment="1">
      <alignment horizontal="center"/>
    </xf>
    <xf numFmtId="0" fontId="19" fillId="0" borderId="0" xfId="1" applyFont="1" applyAlignment="1">
      <alignment horizontal="center"/>
    </xf>
    <xf numFmtId="0" fontId="8" fillId="0" borderId="0" xfId="2" applyFont="1" applyAlignment="1" applyProtection="1">
      <alignment horizontal="center" vertical="center"/>
    </xf>
    <xf numFmtId="0" fontId="52" fillId="0" borderId="0" xfId="2" applyFont="1" applyAlignment="1" applyProtection="1">
      <alignment horizontal="center"/>
    </xf>
    <xf numFmtId="0" fontId="55" fillId="0" borderId="0" xfId="2" applyFont="1" applyAlignment="1" applyProtection="1">
      <alignment horizontal="center" vertical="center"/>
    </xf>
    <xf numFmtId="0" fontId="0" fillId="0" borderId="0" xfId="0" applyProtection="1">
      <protection locked="0"/>
    </xf>
    <xf numFmtId="0" fontId="0" fillId="0" borderId="50" xfId="0" applyBorder="1" applyProtection="1">
      <protection locked="0"/>
    </xf>
    <xf numFmtId="0" fontId="0" fillId="0" borderId="51" xfId="0" applyBorder="1" applyProtection="1">
      <protection locked="0"/>
    </xf>
    <xf numFmtId="0" fontId="0" fillId="0" borderId="0" xfId="0" applyAlignment="1" applyProtection="1">
      <alignment horizontal="center"/>
      <protection locked="0"/>
    </xf>
    <xf numFmtId="0" fontId="0" fillId="0" borderId="50" xfId="0" applyBorder="1" applyAlignment="1" applyProtection="1">
      <alignment horizontal="left" vertical="center"/>
      <protection locked="0"/>
    </xf>
    <xf numFmtId="0" fontId="0" fillId="0" borderId="0" xfId="0" applyAlignment="1" applyProtection="1">
      <alignment horizontal="left" vertical="center"/>
      <protection locked="0"/>
    </xf>
    <xf numFmtId="0" fontId="0" fillId="0" borderId="51" xfId="0" applyBorder="1" applyAlignment="1" applyProtection="1">
      <alignment horizontal="left" vertical="center"/>
      <protection locked="0"/>
    </xf>
    <xf numFmtId="0" fontId="0" fillId="0" borderId="0" xfId="0" applyAlignment="1" applyProtection="1">
      <alignment horizontal="center" vertical="center"/>
      <protection locked="0"/>
    </xf>
    <xf numFmtId="0" fontId="0" fillId="0" borderId="52" xfId="0" applyBorder="1" applyProtection="1">
      <protection locked="0"/>
    </xf>
    <xf numFmtId="0" fontId="0" fillId="0" borderId="53" xfId="0" applyBorder="1" applyProtection="1">
      <protection locked="0"/>
    </xf>
    <xf numFmtId="0" fontId="0" fillId="0" borderId="54" xfId="0" applyBorder="1" applyProtection="1">
      <protection locked="0"/>
    </xf>
    <xf numFmtId="0" fontId="3" fillId="19" borderId="0" xfId="0" applyFont="1" applyFill="1" applyAlignment="1">
      <alignment horizontal="center"/>
    </xf>
    <xf numFmtId="0" fontId="22" fillId="0" borderId="57" xfId="23" applyFont="1" applyBorder="1"/>
    <xf numFmtId="0" fontId="0" fillId="0" borderId="56" xfId="23" applyFont="1" applyBorder="1" applyAlignment="1">
      <alignment horizontal="center"/>
    </xf>
    <xf numFmtId="37" fontId="0" fillId="0" borderId="0" xfId="0" applyNumberFormat="1" applyAlignment="1">
      <alignment horizontal="right"/>
    </xf>
    <xf numFmtId="0" fontId="0" fillId="0" borderId="53" xfId="0" applyBorder="1" applyAlignment="1" applyProtection="1">
      <alignment horizontal="center"/>
      <protection locked="0"/>
    </xf>
    <xf numFmtId="0" fontId="0" fillId="0" borderId="0" xfId="1" applyFont="1" applyAlignment="1">
      <alignment horizontal="center"/>
    </xf>
    <xf numFmtId="0" fontId="9" fillId="0" borderId="57" xfId="22" applyFont="1" applyBorder="1" applyAlignment="1">
      <alignment horizontal="center"/>
    </xf>
    <xf numFmtId="0" fontId="0" fillId="19" borderId="0" xfId="0" applyFill="1" applyAlignment="1">
      <alignment horizontal="center" vertical="center"/>
    </xf>
    <xf numFmtId="37" fontId="0" fillId="0" borderId="50" xfId="0" applyNumberFormat="1" applyBorder="1" applyAlignment="1">
      <alignment horizontal="right"/>
    </xf>
    <xf numFmtId="0" fontId="9" fillId="0" borderId="0" xfId="0" applyFont="1" applyAlignment="1">
      <alignment horizontal="left" vertical="top" wrapText="1"/>
    </xf>
    <xf numFmtId="0" fontId="0" fillId="0" borderId="50" xfId="0" applyBorder="1" applyAlignment="1">
      <alignment horizontal="center"/>
    </xf>
    <xf numFmtId="0" fontId="9" fillId="0" borderId="51" xfId="0" applyFont="1" applyBorder="1" applyAlignment="1">
      <alignment horizontal="left" vertical="top" wrapText="1"/>
    </xf>
    <xf numFmtId="37" fontId="30" fillId="0" borderId="50" xfId="0" applyNumberFormat="1" applyFont="1" applyBorder="1" applyAlignment="1">
      <alignment horizontal="right"/>
    </xf>
    <xf numFmtId="0" fontId="22" fillId="0" borderId="54" xfId="0" applyFont="1" applyBorder="1"/>
    <xf numFmtId="0" fontId="22" fillId="0" borderId="53" xfId="0" applyFont="1" applyBorder="1"/>
    <xf numFmtId="0" fontId="0" fillId="19" borderId="0" xfId="0" applyFill="1" applyAlignment="1">
      <alignment horizontal="center"/>
    </xf>
    <xf numFmtId="37" fontId="9" fillId="0" borderId="0" xfId="4" applyNumberFormat="1" applyFont="1" applyAlignment="1">
      <alignment vertical="center"/>
    </xf>
    <xf numFmtId="0" fontId="0" fillId="0" borderId="0" xfId="20" applyFont="1"/>
    <xf numFmtId="0" fontId="0" fillId="0" borderId="51" xfId="0" applyBorder="1" applyAlignment="1">
      <alignment horizontal="center"/>
    </xf>
    <xf numFmtId="0" fontId="19" fillId="0" borderId="19" xfId="20" applyFont="1" applyBorder="1" applyAlignment="1">
      <alignment horizontal="center"/>
    </xf>
    <xf numFmtId="0" fontId="19" fillId="0" borderId="19" xfId="20" applyFont="1" applyBorder="1" applyAlignment="1">
      <alignment horizontal="center" vertical="top"/>
    </xf>
    <xf numFmtId="0" fontId="3" fillId="6" borderId="19" xfId="20" applyFont="1" applyFill="1" applyBorder="1" applyAlignment="1">
      <alignment horizontal="center" vertical="center"/>
    </xf>
    <xf numFmtId="0" fontId="3" fillId="6" borderId="19" xfId="20" applyFont="1" applyFill="1" applyBorder="1" applyAlignment="1">
      <alignment horizontal="center" vertical="top"/>
    </xf>
    <xf numFmtId="0" fontId="3" fillId="6" borderId="19" xfId="20" applyFont="1" applyFill="1" applyBorder="1" applyAlignment="1">
      <alignment horizontal="center"/>
    </xf>
    <xf numFmtId="0" fontId="0" fillId="0" borderId="0" xfId="4" applyFont="1" applyAlignment="1">
      <alignment horizontal="left" vertical="center" wrapText="1"/>
    </xf>
    <xf numFmtId="0" fontId="0" fillId="0" borderId="10" xfId="4" applyFont="1" applyBorder="1" applyAlignment="1">
      <alignment horizontal="center" vertical="center"/>
    </xf>
    <xf numFmtId="0" fontId="0" fillId="0" borderId="11" xfId="4" applyFont="1" applyBorder="1" applyAlignment="1">
      <alignment horizontal="center" vertical="center"/>
    </xf>
    <xf numFmtId="0" fontId="6" fillId="0" borderId="25" xfId="4" applyFont="1" applyBorder="1" applyAlignment="1">
      <alignment horizontal="center" vertical="center"/>
    </xf>
    <xf numFmtId="0" fontId="6" fillId="0" borderId="21" xfId="4" applyFont="1" applyBorder="1" applyAlignment="1">
      <alignment horizontal="center" vertical="center"/>
    </xf>
    <xf numFmtId="0" fontId="0" fillId="0" borderId="19" xfId="4" applyFont="1" applyBorder="1" applyAlignment="1">
      <alignment horizontal="center"/>
    </xf>
    <xf numFmtId="0" fontId="24" fillId="0" borderId="0" xfId="4" applyFont="1" applyAlignment="1">
      <alignment horizontal="left" vertical="top" wrapText="1"/>
    </xf>
    <xf numFmtId="0" fontId="9" fillId="0" borderId="0" xfId="4" applyFont="1" applyAlignment="1">
      <alignment horizontal="left" vertical="top" wrapText="1"/>
    </xf>
    <xf numFmtId="37" fontId="0" fillId="0" borderId="4" xfId="4" applyNumberFormat="1" applyFont="1" applyBorder="1" applyAlignment="1">
      <alignment horizontal="right"/>
    </xf>
    <xf numFmtId="37" fontId="0" fillId="0" borderId="0" xfId="4" applyNumberFormat="1" applyFont="1" applyAlignment="1">
      <alignment horizontal="right"/>
    </xf>
    <xf numFmtId="0" fontId="0" fillId="0" borderId="4" xfId="4" applyFont="1" applyBorder="1" applyAlignment="1">
      <alignment horizontal="center"/>
    </xf>
    <xf numFmtId="0" fontId="0" fillId="0" borderId="7" xfId="4" applyFont="1" applyBorder="1" applyAlignment="1">
      <alignment horizontal="center"/>
    </xf>
    <xf numFmtId="0" fontId="16" fillId="0" borderId="0" xfId="2" applyFont="1" applyAlignment="1" applyProtection="1">
      <alignment horizontal="center" vertical="center"/>
    </xf>
    <xf numFmtId="0" fontId="2" fillId="0" borderId="5" xfId="2" applyFont="1" applyBorder="1" applyAlignment="1" applyProtection="1">
      <alignment vertical="center"/>
    </xf>
    <xf numFmtId="0" fontId="2" fillId="0" borderId="4" xfId="2" applyFont="1" applyBorder="1" applyAlignment="1" applyProtection="1">
      <alignment vertical="center"/>
    </xf>
    <xf numFmtId="0" fontId="57" fillId="0" borderId="0" xfId="2" quotePrefix="1" applyFont="1" applyAlignment="1" applyProtection="1">
      <alignment horizontal="center" vertical="center"/>
    </xf>
    <xf numFmtId="0" fontId="15" fillId="0" borderId="0" xfId="2" applyFont="1" applyAlignment="1" applyProtection="1">
      <alignment horizontal="center"/>
    </xf>
    <xf numFmtId="0" fontId="58" fillId="0" borderId="0" xfId="2" applyFont="1" applyAlignment="1" applyProtection="1">
      <alignment horizontal="center" vertical="center"/>
    </xf>
    <xf numFmtId="0" fontId="15" fillId="0" borderId="0" xfId="2" applyFont="1" applyAlignment="1" applyProtection="1"/>
    <xf numFmtId="0" fontId="58" fillId="0" borderId="0" xfId="2" applyFont="1" applyAlignment="1" applyProtection="1">
      <alignment horizontal="center"/>
    </xf>
    <xf numFmtId="0" fontId="15" fillId="0" borderId="0" xfId="2" applyFont="1" applyAlignment="1" applyProtection="1">
      <alignment horizontal="center" vertical="center"/>
    </xf>
    <xf numFmtId="0" fontId="2" fillId="0" borderId="5" xfId="2" applyFont="1" applyBorder="1" applyAlignment="1" applyProtection="1">
      <alignment horizontal="center" vertical="center"/>
    </xf>
    <xf numFmtId="0" fontId="2" fillId="0" borderId="4" xfId="2" applyFont="1" applyBorder="1" applyAlignment="1" applyProtection="1">
      <alignment horizontal="center" vertical="center"/>
    </xf>
    <xf numFmtId="0" fontId="15" fillId="0" borderId="0" xfId="2" applyFont="1" applyAlignment="1" applyProtection="1">
      <alignment horizontal="center" vertical="top"/>
    </xf>
    <xf numFmtId="0" fontId="0" fillId="0" borderId="2" xfId="1" applyFont="1" applyBorder="1"/>
    <xf numFmtId="0" fontId="0" fillId="0" borderId="7" xfId="1" applyFont="1" applyBorder="1"/>
    <xf numFmtId="0" fontId="11" fillId="16" borderId="0" xfId="4" applyFont="1" applyFill="1"/>
    <xf numFmtId="0" fontId="3" fillId="17" borderId="1" xfId="20" applyFont="1" applyFill="1" applyBorder="1" applyAlignment="1">
      <alignment horizontal="center" vertical="top" wrapText="1"/>
    </xf>
    <xf numFmtId="0" fontId="3" fillId="17" borderId="1" xfId="20" applyFont="1" applyFill="1" applyBorder="1" applyAlignment="1">
      <alignment horizontal="center" vertical="top"/>
    </xf>
    <xf numFmtId="0" fontId="3" fillId="17" borderId="9" xfId="20" applyFont="1" applyFill="1" applyBorder="1" applyAlignment="1">
      <alignment horizontal="center" vertical="top" wrapText="1"/>
    </xf>
    <xf numFmtId="0" fontId="0" fillId="39" borderId="1" xfId="20" applyFont="1" applyFill="1" applyBorder="1" applyAlignment="1">
      <alignment horizontal="left"/>
    </xf>
    <xf numFmtId="0" fontId="32" fillId="39" borderId="1" xfId="20" applyFont="1" applyFill="1" applyBorder="1" applyAlignment="1">
      <alignment horizontal="left"/>
    </xf>
    <xf numFmtId="0" fontId="0" fillId="39" borderId="1" xfId="20" applyFont="1" applyFill="1" applyBorder="1" applyAlignment="1">
      <alignment horizontal="left" vertical="top"/>
    </xf>
    <xf numFmtId="37" fontId="0" fillId="39" borderId="1" xfId="20" applyNumberFormat="1" applyFont="1" applyFill="1" applyBorder="1" applyAlignment="1">
      <alignment horizontal="left" vertical="top"/>
    </xf>
    <xf numFmtId="0" fontId="0" fillId="39" borderId="9" xfId="20" applyFont="1" applyFill="1" applyBorder="1" applyAlignment="1">
      <alignment horizontal="left" vertical="top"/>
    </xf>
    <xf numFmtId="0" fontId="0" fillId="38" borderId="1" xfId="20" applyFont="1" applyFill="1" applyBorder="1" applyAlignment="1">
      <alignment horizontal="left"/>
    </xf>
    <xf numFmtId="0" fontId="32" fillId="38" borderId="1" xfId="20" applyFont="1" applyFill="1" applyBorder="1" applyAlignment="1">
      <alignment horizontal="left"/>
    </xf>
    <xf numFmtId="0" fontId="0" fillId="38" borderId="1" xfId="20" applyFont="1" applyFill="1" applyBorder="1" applyAlignment="1">
      <alignment horizontal="left" vertical="top"/>
    </xf>
    <xf numFmtId="37" fontId="0" fillId="38" borderId="1" xfId="20" applyNumberFormat="1" applyFont="1" applyFill="1" applyBorder="1" applyAlignment="1">
      <alignment horizontal="left" vertical="top"/>
    </xf>
    <xf numFmtId="0" fontId="19" fillId="38" borderId="1" xfId="20" applyFont="1" applyFill="1" applyBorder="1"/>
    <xf numFmtId="0" fontId="0" fillId="38" borderId="9" xfId="20" applyFont="1" applyFill="1" applyBorder="1" applyAlignment="1">
      <alignment horizontal="left" vertical="top"/>
    </xf>
    <xf numFmtId="0" fontId="19" fillId="39" borderId="1" xfId="20" applyFont="1" applyFill="1" applyBorder="1"/>
    <xf numFmtId="0" fontId="0" fillId="38" borderId="1" xfId="0" applyFill="1" applyBorder="1" applyAlignment="1">
      <alignment horizontal="left" vertical="top"/>
    </xf>
    <xf numFmtId="0" fontId="0" fillId="39" borderId="1" xfId="0" applyFill="1" applyBorder="1" applyAlignment="1">
      <alignment horizontal="left" vertical="top"/>
    </xf>
    <xf numFmtId="0" fontId="0" fillId="39" borderId="1" xfId="20" applyFont="1" applyFill="1" applyBorder="1"/>
    <xf numFmtId="0" fontId="0" fillId="39" borderId="9" xfId="20" applyFont="1" applyFill="1" applyBorder="1"/>
    <xf numFmtId="0" fontId="0" fillId="38" borderId="1" xfId="20" applyFont="1" applyFill="1" applyBorder="1"/>
    <xf numFmtId="0" fontId="0" fillId="38" borderId="9" xfId="20" applyFont="1" applyFill="1" applyBorder="1"/>
    <xf numFmtId="37" fontId="0" fillId="38" borderId="1" xfId="20" applyNumberFormat="1" applyFont="1" applyFill="1" applyBorder="1"/>
    <xf numFmtId="37" fontId="0" fillId="39" borderId="1" xfId="20" applyNumberFormat="1" applyFont="1" applyFill="1" applyBorder="1"/>
    <xf numFmtId="0" fontId="0" fillId="38" borderId="10" xfId="20" applyFont="1" applyFill="1" applyBorder="1"/>
    <xf numFmtId="0" fontId="0" fillId="38" borderId="10" xfId="20" applyFont="1" applyFill="1" applyBorder="1" applyAlignment="1">
      <alignment horizontal="left" vertical="top"/>
    </xf>
    <xf numFmtId="37" fontId="0" fillId="38" borderId="10" xfId="20" applyNumberFormat="1" applyFont="1" applyFill="1" applyBorder="1"/>
    <xf numFmtId="0" fontId="0" fillId="38" borderId="10" xfId="0" applyFill="1" applyBorder="1" applyAlignment="1">
      <alignment horizontal="left" vertical="top"/>
    </xf>
    <xf numFmtId="0" fontId="0" fillId="38" borderId="19" xfId="20" applyFont="1" applyFill="1" applyBorder="1"/>
    <xf numFmtId="168" fontId="19" fillId="0" borderId="0" xfId="4" applyNumberFormat="1" applyFont="1"/>
    <xf numFmtId="165" fontId="19" fillId="0" borderId="60" xfId="23" applyNumberFormat="1" applyFont="1" applyBorder="1"/>
    <xf numFmtId="166" fontId="19" fillId="0" borderId="60" xfId="23" applyNumberFormat="1" applyFont="1" applyBorder="1"/>
    <xf numFmtId="166" fontId="19" fillId="0" borderId="19" xfId="23" applyNumberFormat="1" applyFont="1" applyBorder="1"/>
    <xf numFmtId="166" fontId="19" fillId="0" borderId="59" xfId="23" applyNumberFormat="1" applyFont="1" applyBorder="1"/>
    <xf numFmtId="166" fontId="11" fillId="7" borderId="60" xfId="23" applyNumberFormat="1" applyFont="1" applyFill="1" applyBorder="1" applyAlignment="1">
      <alignment horizontal="center"/>
    </xf>
    <xf numFmtId="166" fontId="11" fillId="7" borderId="60" xfId="23" applyNumberFormat="1" applyFont="1" applyFill="1" applyBorder="1"/>
    <xf numFmtId="166" fontId="19" fillId="0" borderId="60" xfId="23" applyNumberFormat="1" applyFont="1" applyBorder="1" applyAlignment="1">
      <alignment horizontal="center"/>
    </xf>
    <xf numFmtId="165" fontId="0" fillId="0" borderId="0" xfId="23" applyNumberFormat="1" applyFont="1" applyAlignment="1">
      <alignment horizontal="center"/>
    </xf>
    <xf numFmtId="41" fontId="0" fillId="0" borderId="0" xfId="32" applyFont="1"/>
    <xf numFmtId="168" fontId="0" fillId="0" borderId="0" xfId="22" applyNumberFormat="1" applyFont="1" applyAlignment="1">
      <alignment horizontal="right"/>
    </xf>
    <xf numFmtId="168" fontId="19" fillId="0" borderId="0" xfId="22" applyNumberFormat="1" applyFont="1"/>
    <xf numFmtId="168" fontId="0" fillId="0" borderId="50" xfId="31" applyNumberFormat="1" applyFont="1" applyBorder="1"/>
    <xf numFmtId="168" fontId="0" fillId="0" borderId="0" xfId="31" applyNumberFormat="1" applyFont="1"/>
    <xf numFmtId="168" fontId="8" fillId="0" borderId="51" xfId="31" applyNumberFormat="1" applyFont="1" applyBorder="1"/>
    <xf numFmtId="169" fontId="0" fillId="0" borderId="61" xfId="0" quotePrefix="1" applyNumberFormat="1" applyBorder="1"/>
    <xf numFmtId="169" fontId="0" fillId="0" borderId="61" xfId="0" applyNumberFormat="1" applyBorder="1"/>
    <xf numFmtId="164" fontId="0" fillId="0" borderId="0" xfId="0" applyNumberFormat="1" applyAlignment="1">
      <alignment horizontal="right" vertical="top"/>
    </xf>
    <xf numFmtId="169" fontId="0" fillId="0" borderId="59" xfId="0" applyNumberFormat="1" applyBorder="1"/>
    <xf numFmtId="168" fontId="0" fillId="28" borderId="0" xfId="0" applyNumberFormat="1" applyFill="1" applyAlignment="1">
      <alignment horizontal="right"/>
    </xf>
    <xf numFmtId="168" fontId="22" fillId="27" borderId="0" xfId="0" applyNumberFormat="1" applyFont="1" applyFill="1"/>
    <xf numFmtId="168" fontId="3" fillId="28" borderId="0" xfId="0" applyNumberFormat="1" applyFont="1" applyFill="1" applyAlignment="1">
      <alignment horizontal="center" vertical="center"/>
    </xf>
    <xf numFmtId="171" fontId="0" fillId="28" borderId="0" xfId="0" applyNumberFormat="1" applyFill="1" applyAlignment="1">
      <alignment horizontal="center"/>
    </xf>
    <xf numFmtId="171" fontId="0" fillId="28" borderId="0" xfId="0" applyNumberFormat="1" applyFill="1" applyAlignment="1">
      <alignment horizontal="right"/>
    </xf>
    <xf numFmtId="168" fontId="0" fillId="28" borderId="0" xfId="0" applyNumberFormat="1" applyFill="1" applyAlignment="1">
      <alignment horizontal="center"/>
    </xf>
    <xf numFmtId="164" fontId="19" fillId="0" borderId="0" xfId="4" applyNumberFormat="1" applyFont="1" applyAlignment="1">
      <alignment vertical="center"/>
    </xf>
    <xf numFmtId="164" fontId="0" fillId="0" borderId="0" xfId="4" applyNumberFormat="1" applyFont="1" applyAlignment="1">
      <alignment vertical="center"/>
    </xf>
    <xf numFmtId="164" fontId="19" fillId="0" borderId="0" xfId="4" applyNumberFormat="1" applyFont="1"/>
    <xf numFmtId="164" fontId="9" fillId="0" borderId="0" xfId="4" applyNumberFormat="1" applyFont="1" applyAlignment="1">
      <alignment vertical="center"/>
    </xf>
    <xf numFmtId="165" fontId="19" fillId="0" borderId="60" xfId="20" applyNumberFormat="1" applyFont="1" applyBorder="1" applyAlignment="1">
      <alignment horizontal="center"/>
    </xf>
    <xf numFmtId="166" fontId="19" fillId="0" borderId="60" xfId="20" applyNumberFormat="1" applyFont="1" applyBorder="1"/>
    <xf numFmtId="168" fontId="0" fillId="0" borderId="0" xfId="20" applyNumberFormat="1" applyFont="1"/>
    <xf numFmtId="165" fontId="19" fillId="0" borderId="60" xfId="20" applyNumberFormat="1" applyFont="1" applyBorder="1" applyAlignment="1">
      <alignment horizontal="center" vertical="top"/>
    </xf>
    <xf numFmtId="166" fontId="19" fillId="0" borderId="60" xfId="20" applyNumberFormat="1" applyFont="1" applyBorder="1" applyAlignment="1">
      <alignment vertical="top"/>
    </xf>
    <xf numFmtId="166" fontId="19" fillId="0" borderId="60" xfId="20" applyNumberFormat="1" applyFont="1" applyBorder="1" applyAlignment="1">
      <alignment horizontal="right" vertical="top"/>
    </xf>
    <xf numFmtId="168" fontId="0" fillId="0" borderId="0" xfId="0" applyNumberFormat="1"/>
    <xf numFmtId="168" fontId="0" fillId="0" borderId="11" xfId="0" applyNumberFormat="1" applyBorder="1"/>
    <xf numFmtId="168" fontId="0" fillId="0" borderId="12" xfId="0" applyNumberFormat="1" applyBorder="1"/>
    <xf numFmtId="168" fontId="0" fillId="0" borderId="10" xfId="1" applyNumberFormat="1" applyFont="1" applyBorder="1"/>
    <xf numFmtId="165" fontId="19" fillId="0" borderId="19" xfId="20" applyNumberFormat="1" applyFont="1" applyBorder="1" applyAlignment="1">
      <alignment horizontal="center" vertical="top"/>
    </xf>
    <xf numFmtId="166" fontId="19" fillId="0" borderId="19" xfId="20" applyNumberFormat="1" applyFont="1" applyBorder="1" applyAlignment="1">
      <alignment horizontal="right" vertical="top"/>
    </xf>
    <xf numFmtId="168" fontId="0" fillId="0" borderId="0" xfId="4" applyNumberFormat="1" applyFont="1" applyAlignment="1">
      <alignment horizontal="left" vertical="top"/>
    </xf>
    <xf numFmtId="168" fontId="0" fillId="0" borderId="4" xfId="4" applyNumberFormat="1" applyFont="1" applyBorder="1" applyAlignment="1">
      <alignment horizontal="right"/>
    </xf>
    <xf numFmtId="168" fontId="0" fillId="0" borderId="0" xfId="4" applyNumberFormat="1" applyFont="1" applyAlignment="1">
      <alignment horizontal="right"/>
    </xf>
    <xf numFmtId="168" fontId="0" fillId="0" borderId="5" xfId="4" applyNumberFormat="1" applyFont="1" applyBorder="1" applyAlignment="1">
      <alignment horizontal="right"/>
    </xf>
    <xf numFmtId="168" fontId="0" fillId="0" borderId="18" xfId="4" applyNumberFormat="1" applyFont="1" applyBorder="1" applyAlignment="1">
      <alignment horizontal="center"/>
    </xf>
    <xf numFmtId="168" fontId="0" fillId="0" borderId="16" xfId="4" applyNumberFormat="1" applyFont="1" applyBorder="1" applyAlignment="1">
      <alignment horizontal="center"/>
    </xf>
    <xf numFmtId="168" fontId="0" fillId="0" borderId="17" xfId="4" applyNumberFormat="1" applyFont="1" applyBorder="1" applyAlignment="1">
      <alignment horizontal="center"/>
    </xf>
    <xf numFmtId="169" fontId="0" fillId="0" borderId="61" xfId="0" applyNumberFormat="1" applyBorder="1" applyAlignment="1">
      <alignment horizontal="left"/>
    </xf>
    <xf numFmtId="165" fontId="0" fillId="0" borderId="60" xfId="20" applyNumberFormat="1" applyFont="1" applyBorder="1" applyAlignment="1">
      <alignment horizontal="center" vertical="top"/>
    </xf>
    <xf numFmtId="166" fontId="0" fillId="0" borderId="60" xfId="20" applyNumberFormat="1" applyFont="1" applyBorder="1" applyAlignment="1">
      <alignment horizontal="right" vertical="top"/>
    </xf>
    <xf numFmtId="166" fontId="0" fillId="0" borderId="19" xfId="23" applyNumberFormat="1" applyFont="1" applyBorder="1"/>
    <xf numFmtId="166" fontId="3" fillId="7" borderId="59" xfId="23" applyNumberFormat="1" applyFont="1" applyFill="1" applyBorder="1"/>
    <xf numFmtId="166" fontId="0" fillId="0" borderId="60" xfId="23" applyNumberFormat="1" applyFont="1" applyBorder="1"/>
    <xf numFmtId="167" fontId="3" fillId="0" borderId="60" xfId="23" applyNumberFormat="1" applyFont="1" applyBorder="1"/>
    <xf numFmtId="168" fontId="0" fillId="0" borderId="0" xfId="4" applyNumberFormat="1" applyFont="1" applyAlignment="1">
      <alignment horizontal="right" vertical="top"/>
    </xf>
    <xf numFmtId="168" fontId="19" fillId="0" borderId="0" xfId="4" applyNumberFormat="1" applyFont="1" applyAlignment="1">
      <alignment horizontal="right"/>
    </xf>
    <xf numFmtId="0" fontId="3" fillId="6" borderId="92" xfId="20" applyFont="1" applyFill="1" applyBorder="1" applyAlignment="1">
      <alignment horizontal="center" vertical="top"/>
    </xf>
    <xf numFmtId="0" fontId="3" fillId="6" borderId="92" xfId="20" applyFont="1" applyFill="1" applyBorder="1" applyAlignment="1">
      <alignment horizontal="center" vertical="top" wrapText="1"/>
    </xf>
    <xf numFmtId="0" fontId="6" fillId="0" borderId="0" xfId="4" applyFont="1" applyAlignment="1">
      <alignment horizontal="left" vertical="top" wrapText="1"/>
    </xf>
    <xf numFmtId="0" fontId="0" fillId="0" borderId="4" xfId="4" applyFont="1" applyBorder="1" applyAlignment="1">
      <alignment horizontal="center" vertical="center"/>
    </xf>
    <xf numFmtId="0" fontId="0" fillId="0" borderId="0" xfId="4" applyFont="1" applyAlignment="1">
      <alignment horizontal="center" vertical="center"/>
    </xf>
    <xf numFmtId="168" fontId="0" fillId="0" borderId="4" xfId="4" applyNumberFormat="1" applyFont="1" applyBorder="1" applyAlignment="1">
      <alignment horizontal="right" vertical="center"/>
    </xf>
    <xf numFmtId="168" fontId="0" fillId="0" borderId="0" xfId="4" applyNumberFormat="1" applyFont="1" applyAlignment="1">
      <alignment horizontal="right" vertical="center"/>
    </xf>
    <xf numFmtId="168" fontId="0" fillId="0" borderId="5" xfId="4" applyNumberFormat="1" applyFont="1" applyBorder="1" applyAlignment="1">
      <alignment horizontal="right" vertical="center"/>
    </xf>
    <xf numFmtId="37" fontId="0" fillId="0" borderId="4" xfId="4" applyNumberFormat="1" applyFont="1" applyBorder="1" applyAlignment="1">
      <alignment horizontal="right" vertical="center"/>
    </xf>
    <xf numFmtId="37" fontId="0" fillId="0" borderId="0" xfId="4" applyNumberFormat="1" applyFont="1" applyAlignment="1">
      <alignment horizontal="right" vertical="center"/>
    </xf>
    <xf numFmtId="37" fontId="0" fillId="0" borderId="5" xfId="4" applyNumberFormat="1" applyFont="1" applyBorder="1" applyAlignment="1">
      <alignment horizontal="right" vertical="center"/>
    </xf>
    <xf numFmtId="0" fontId="0" fillId="0" borderId="51" xfId="0" applyBorder="1" applyAlignment="1">
      <alignment vertical="center"/>
    </xf>
    <xf numFmtId="0" fontId="0" fillId="0" borderId="0" xfId="0" applyAlignment="1">
      <alignment vertical="center"/>
    </xf>
    <xf numFmtId="0" fontId="0" fillId="0" borderId="93" xfId="0" applyBorder="1"/>
    <xf numFmtId="0" fontId="19" fillId="0" borderId="92" xfId="19" applyFont="1" applyBorder="1"/>
    <xf numFmtId="172" fontId="19" fillId="0" borderId="92" xfId="19" applyNumberFormat="1" applyFont="1" applyBorder="1" applyAlignment="1">
      <alignment horizontal="left" vertical="top"/>
    </xf>
    <xf numFmtId="1" fontId="19" fillId="0" borderId="92" xfId="19" applyNumberFormat="1" applyFont="1" applyBorder="1" applyAlignment="1">
      <alignment horizontal="right" vertical="top"/>
    </xf>
    <xf numFmtId="1" fontId="19" fillId="0" borderId="92" xfId="19" applyNumberFormat="1" applyFont="1" applyBorder="1" applyAlignment="1">
      <alignment horizontal="right"/>
    </xf>
    <xf numFmtId="0" fontId="19" fillId="0" borderId="4" xfId="1" applyFont="1" applyBorder="1" applyProtection="1">
      <protection locked="0"/>
    </xf>
    <xf numFmtId="0" fontId="19" fillId="0" borderId="0" xfId="1" applyFont="1" applyProtection="1">
      <protection locked="0"/>
    </xf>
    <xf numFmtId="0" fontId="19" fillId="0" borderId="5" xfId="1" applyFont="1" applyBorder="1" applyProtection="1">
      <protection locked="0"/>
    </xf>
    <xf numFmtId="0" fontId="0" fillId="0" borderId="0" xfId="1" applyFont="1" applyAlignment="1" applyProtection="1">
      <alignment vertical="top"/>
      <protection locked="0"/>
    </xf>
    <xf numFmtId="0" fontId="0" fillId="0" borderId="0" xfId="1" applyFont="1" applyProtection="1">
      <protection locked="0"/>
    </xf>
    <xf numFmtId="0" fontId="0" fillId="0" borderId="0" xfId="1" applyFont="1" applyAlignment="1" applyProtection="1">
      <alignment horizontal="center"/>
      <protection locked="0"/>
    </xf>
    <xf numFmtId="0" fontId="19" fillId="0" borderId="0" xfId="1" applyFont="1" applyAlignment="1" applyProtection="1">
      <alignment vertical="top"/>
      <protection locked="0"/>
    </xf>
    <xf numFmtId="0" fontId="19" fillId="0" borderId="0" xfId="1" applyFont="1" applyAlignment="1" applyProtection="1">
      <alignment horizontal="center"/>
      <protection locked="0"/>
    </xf>
    <xf numFmtId="0" fontId="2" fillId="0" borderId="60" xfId="20" applyFont="1" applyBorder="1"/>
    <xf numFmtId="0" fontId="2" fillId="0" borderId="56" xfId="20" applyFont="1" applyBorder="1"/>
    <xf numFmtId="0" fontId="2" fillId="0" borderId="60" xfId="20" applyFont="1" applyBorder="1" applyAlignment="1">
      <alignment horizontal="center"/>
    </xf>
    <xf numFmtId="165" fontId="2" fillId="0" borderId="60" xfId="20" applyNumberFormat="1" applyFont="1" applyBorder="1"/>
    <xf numFmtId="166" fontId="2" fillId="0" borderId="60" xfId="20" applyNumberFormat="1" applyFont="1" applyBorder="1"/>
    <xf numFmtId="0" fontId="0" fillId="0" borderId="0" xfId="1" applyFont="1" applyAlignment="1">
      <alignment horizontal="center" vertical="center"/>
    </xf>
    <xf numFmtId="0" fontId="3" fillId="0" borderId="92" xfId="0" applyFont="1" applyBorder="1" applyAlignment="1">
      <alignment horizontal="center" vertical="center" wrapText="1"/>
    </xf>
    <xf numFmtId="0" fontId="3" fillId="0" borderId="92" xfId="0" applyFont="1" applyBorder="1" applyAlignment="1">
      <alignment horizontal="center"/>
    </xf>
    <xf numFmtId="0" fontId="0" fillId="0" borderId="92" xfId="0" applyBorder="1"/>
    <xf numFmtId="41" fontId="0" fillId="0" borderId="92" xfId="32" applyFont="1" applyBorder="1"/>
    <xf numFmtId="37" fontId="0" fillId="0" borderId="92" xfId="0" applyNumberFormat="1" applyBorder="1"/>
    <xf numFmtId="0" fontId="22" fillId="0" borderId="92" xfId="0" applyFont="1" applyBorder="1" applyAlignment="1">
      <alignment vertical="center"/>
    </xf>
    <xf numFmtId="49" fontId="0" fillId="0" borderId="92" xfId="0" applyNumberFormat="1" applyBorder="1"/>
    <xf numFmtId="0" fontId="8" fillId="0" borderId="92" xfId="0" applyFont="1" applyBorder="1" applyAlignment="1">
      <alignment vertical="center"/>
    </xf>
    <xf numFmtId="0" fontId="0" fillId="0" borderId="2" xfId="1" applyFont="1" applyBorder="1" applyAlignment="1">
      <alignment vertical="center"/>
    </xf>
    <xf numFmtId="0" fontId="19" fillId="0" borderId="2" xfId="1" applyFont="1" applyBorder="1" applyAlignment="1">
      <alignment vertical="center"/>
    </xf>
    <xf numFmtId="0" fontId="19" fillId="0" borderId="3" xfId="1" applyFont="1" applyBorder="1" applyAlignment="1">
      <alignment vertical="center"/>
    </xf>
    <xf numFmtId="0" fontId="0" fillId="0" borderId="0" xfId="1" applyFont="1" applyAlignment="1">
      <alignment vertical="center"/>
    </xf>
    <xf numFmtId="0" fontId="19" fillId="0" borderId="0" xfId="1" applyFont="1" applyAlignment="1">
      <alignment vertical="center"/>
    </xf>
    <xf numFmtId="0" fontId="19" fillId="0" borderId="5" xfId="1" applyFont="1" applyBorder="1" applyAlignment="1">
      <alignment vertical="center"/>
    </xf>
    <xf numFmtId="0" fontId="0" fillId="0" borderId="7" xfId="1" applyFont="1" applyBorder="1" applyAlignment="1">
      <alignment vertical="center"/>
    </xf>
    <xf numFmtId="0" fontId="19" fillId="0" borderId="7" xfId="1" applyFont="1" applyBorder="1" applyAlignment="1">
      <alignment vertical="center"/>
    </xf>
    <xf numFmtId="0" fontId="19" fillId="0" borderId="8" xfId="1" applyFont="1" applyBorder="1" applyAlignment="1">
      <alignment vertical="center"/>
    </xf>
    <xf numFmtId="0" fontId="0" fillId="0" borderId="78" xfId="1" applyFont="1" applyBorder="1" applyAlignment="1">
      <alignment vertical="center"/>
    </xf>
    <xf numFmtId="0" fontId="0" fillId="0" borderId="85" xfId="1" applyFont="1" applyBorder="1" applyAlignment="1">
      <alignment vertical="center"/>
    </xf>
    <xf numFmtId="0" fontId="31" fillId="0" borderId="92" xfId="19" applyBorder="1"/>
    <xf numFmtId="0" fontId="31" fillId="0" borderId="92" xfId="19" applyBorder="1" applyAlignment="1">
      <alignment horizontal="left" vertical="top"/>
    </xf>
    <xf numFmtId="14" fontId="31" fillId="0" borderId="92" xfId="19" applyNumberFormat="1" applyBorder="1" applyAlignment="1">
      <alignment horizontal="left" vertical="top"/>
    </xf>
    <xf numFmtId="49" fontId="31" fillId="0" borderId="92" xfId="19" applyNumberFormat="1" applyBorder="1" applyAlignment="1">
      <alignment horizontal="left" vertical="top"/>
    </xf>
    <xf numFmtId="172" fontId="31" fillId="0" borderId="92" xfId="19" applyNumberFormat="1" applyBorder="1" applyAlignment="1">
      <alignment horizontal="left" vertical="top"/>
    </xf>
    <xf numFmtId="0" fontId="0" fillId="0" borderId="1" xfId="1" applyFont="1" applyBorder="1" applyAlignment="1">
      <alignment vertical="center"/>
    </xf>
    <xf numFmtId="0" fontId="0" fillId="0" borderId="78" xfId="1" applyFont="1" applyBorder="1" applyAlignment="1">
      <alignment horizontal="center" vertical="center"/>
    </xf>
    <xf numFmtId="0" fontId="19" fillId="0" borderId="78" xfId="1" applyFont="1" applyBorder="1" applyAlignment="1">
      <alignment vertical="center"/>
    </xf>
    <xf numFmtId="0" fontId="0" fillId="0" borderId="78" xfId="27" applyFont="1" applyBorder="1" applyAlignment="1">
      <alignment vertical="center"/>
    </xf>
    <xf numFmtId="0" fontId="0" fillId="0" borderId="79" xfId="1" applyFont="1" applyBorder="1" applyAlignment="1">
      <alignment vertical="center"/>
    </xf>
    <xf numFmtId="0" fontId="0" fillId="0" borderId="0" xfId="27" applyFont="1" applyAlignment="1">
      <alignment vertical="center"/>
    </xf>
    <xf numFmtId="0" fontId="0" fillId="0" borderId="96" xfId="1" applyFont="1" applyBorder="1" applyAlignment="1">
      <alignment vertical="center"/>
    </xf>
    <xf numFmtId="0" fontId="0" fillId="0" borderId="85" xfId="1" applyFont="1" applyBorder="1" applyAlignment="1">
      <alignment horizontal="center" vertical="center"/>
    </xf>
    <xf numFmtId="0" fontId="19" fillId="0" borderId="85" xfId="1" applyFont="1" applyBorder="1" applyAlignment="1">
      <alignment vertical="center"/>
    </xf>
    <xf numFmtId="0" fontId="0" fillId="0" borderId="85" xfId="27" applyFont="1" applyBorder="1" applyAlignment="1">
      <alignment vertical="center"/>
    </xf>
    <xf numFmtId="0" fontId="4" fillId="0" borderId="0" xfId="1" applyFont="1" applyAlignment="1">
      <alignment vertical="top"/>
    </xf>
    <xf numFmtId="0" fontId="3" fillId="18" borderId="92" xfId="17" applyFont="1" applyFill="1" applyBorder="1"/>
    <xf numFmtId="0" fontId="0" fillId="0" borderId="92" xfId="17" applyFont="1" applyBorder="1" applyAlignment="1">
      <alignment horizontal="left" vertical="top"/>
    </xf>
    <xf numFmtId="0" fontId="0" fillId="0" borderId="92" xfId="17" applyFont="1" applyBorder="1" applyAlignment="1">
      <alignment vertical="top"/>
    </xf>
    <xf numFmtId="0" fontId="0" fillId="0" borderId="92" xfId="17" applyFont="1" applyBorder="1" applyAlignment="1">
      <alignment vertical="center"/>
    </xf>
    <xf numFmtId="0" fontId="0" fillId="0" borderId="9" xfId="4" applyFont="1" applyBorder="1" applyAlignment="1">
      <alignment vertical="top"/>
    </xf>
    <xf numFmtId="0" fontId="19" fillId="0" borderId="4" xfId="1" applyFont="1" applyBorder="1"/>
    <xf numFmtId="173" fontId="0" fillId="0" borderId="14" xfId="4" applyNumberFormat="1" applyFont="1" applyBorder="1" applyAlignment="1">
      <alignment horizontal="center" vertical="top"/>
    </xf>
    <xf numFmtId="37" fontId="0" fillId="0" borderId="0" xfId="4" applyNumberFormat="1" applyFont="1" applyAlignment="1">
      <alignment vertical="center"/>
    </xf>
    <xf numFmtId="168" fontId="0" fillId="0" borderId="4" xfId="1" applyNumberFormat="1" applyFont="1" applyBorder="1" applyAlignment="1">
      <alignment vertical="center"/>
    </xf>
    <xf numFmtId="168" fontId="0" fillId="0" borderId="0" xfId="1" applyNumberFormat="1" applyFont="1" applyAlignment="1">
      <alignment vertical="center"/>
    </xf>
    <xf numFmtId="168" fontId="0" fillId="0" borderId="5" xfId="1" applyNumberFormat="1" applyFont="1" applyBorder="1" applyAlignment="1">
      <alignment vertical="center"/>
    </xf>
    <xf numFmtId="0" fontId="0" fillId="0" borderId="4" xfId="4" applyFont="1" applyBorder="1" applyAlignment="1">
      <alignment vertical="center"/>
    </xf>
    <xf numFmtId="0" fontId="8" fillId="0" borderId="4" xfId="0" applyFont="1" applyBorder="1"/>
    <xf numFmtId="0" fontId="8" fillId="0" borderId="0" xfId="0" applyFont="1"/>
    <xf numFmtId="0" fontId="2" fillId="0" borderId="5" xfId="1" applyFont="1" applyBorder="1" applyAlignment="1">
      <alignment horizontal="center" vertical="center"/>
    </xf>
    <xf numFmtId="0" fontId="2" fillId="0" borderId="0" xfId="1" applyFont="1" applyAlignment="1">
      <alignment horizontal="center" vertical="center"/>
    </xf>
    <xf numFmtId="0" fontId="16" fillId="0" borderId="0" xfId="1" applyFont="1" applyAlignment="1">
      <alignment horizontal="center" vertical="center"/>
    </xf>
    <xf numFmtId="0" fontId="15" fillId="0" borderId="0" xfId="1" applyFont="1" applyAlignment="1">
      <alignment horizontal="center"/>
    </xf>
    <xf numFmtId="0" fontId="8" fillId="0" borderId="4" xfId="0" applyFont="1" applyBorder="1" applyAlignment="1">
      <alignment vertical="top"/>
    </xf>
    <xf numFmtId="0" fontId="8" fillId="0" borderId="0" xfId="0" applyFont="1" applyAlignment="1">
      <alignment vertical="top"/>
    </xf>
    <xf numFmtId="0" fontId="0" fillId="0" borderId="0" xfId="4" applyFont="1" applyAlignment="1">
      <alignment vertical="top"/>
    </xf>
    <xf numFmtId="0" fontId="0" fillId="0" borderId="5" xfId="4" applyFont="1" applyBorder="1" applyAlignment="1">
      <alignment vertical="top"/>
    </xf>
    <xf numFmtId="0" fontId="0" fillId="0" borderId="4" xfId="1" applyFont="1" applyBorder="1" applyAlignment="1">
      <alignment horizontal="center" vertical="center"/>
    </xf>
    <xf numFmtId="0" fontId="2" fillId="0" borderId="4" xfId="1" applyFont="1" applyBorder="1" applyAlignment="1">
      <alignment horizontal="center" vertical="center"/>
    </xf>
    <xf numFmtId="0" fontId="0" fillId="0" borderId="4" xfId="1" applyFont="1" applyBorder="1" applyAlignment="1">
      <alignment vertical="center"/>
    </xf>
    <xf numFmtId="0" fontId="2" fillId="0" borderId="5" xfId="1" applyFont="1" applyBorder="1" applyAlignment="1">
      <alignment vertical="center"/>
    </xf>
    <xf numFmtId="0" fontId="2" fillId="0" borderId="4" xfId="1" applyFont="1" applyBorder="1" applyAlignment="1">
      <alignment vertical="center"/>
    </xf>
    <xf numFmtId="0" fontId="0" fillId="0" borderId="4" xfId="4" applyFont="1" applyBorder="1" applyAlignment="1">
      <alignment vertical="top"/>
    </xf>
    <xf numFmtId="173" fontId="0" fillId="0" borderId="4" xfId="4" applyNumberFormat="1" applyFont="1" applyBorder="1" applyAlignment="1">
      <alignment horizontal="center" vertical="top"/>
    </xf>
    <xf numFmtId="0" fontId="8" fillId="0" borderId="4" xfId="0" applyFont="1" applyBorder="1" applyAlignment="1">
      <alignment vertical="center"/>
    </xf>
    <xf numFmtId="0" fontId="2" fillId="0" borderId="4" xfId="0" applyFont="1" applyBorder="1" applyAlignment="1">
      <alignment vertical="center"/>
    </xf>
    <xf numFmtId="0" fontId="16" fillId="0" borderId="0" xfId="1" applyFont="1" applyAlignment="1">
      <alignment horizontal="center"/>
    </xf>
    <xf numFmtId="0" fontId="2" fillId="0" borderId="5" xfId="1" applyFont="1" applyBorder="1"/>
    <xf numFmtId="0" fontId="2" fillId="0" borderId="4" xfId="1" applyFont="1" applyBorder="1"/>
    <xf numFmtId="0" fontId="8" fillId="0" borderId="4" xfId="0" applyFont="1" applyBorder="1" applyAlignment="1">
      <alignment vertical="top" wrapText="1"/>
    </xf>
    <xf numFmtId="0" fontId="0" fillId="0" borderId="0" xfId="4" applyFont="1" applyAlignment="1">
      <alignment horizontal="center" vertical="top"/>
    </xf>
    <xf numFmtId="0" fontId="2" fillId="0" borderId="5" xfId="4" applyFont="1" applyBorder="1" applyAlignment="1">
      <alignment horizontal="center" vertical="top"/>
    </xf>
    <xf numFmtId="0" fontId="2" fillId="0" borderId="0" xfId="4" applyFont="1" applyAlignment="1">
      <alignment horizontal="center" vertical="top"/>
    </xf>
    <xf numFmtId="0" fontId="2" fillId="0" borderId="0" xfId="1" applyFont="1" applyAlignment="1">
      <alignment horizontal="center"/>
    </xf>
    <xf numFmtId="0" fontId="0" fillId="0" borderId="5" xfId="1" applyFont="1" applyBorder="1"/>
    <xf numFmtId="173" fontId="0" fillId="0" borderId="15" xfId="4" applyNumberFormat="1" applyFont="1" applyBorder="1" applyAlignment="1">
      <alignment horizontal="center" vertical="top"/>
    </xf>
    <xf numFmtId="0" fontId="0" fillId="0" borderId="17" xfId="4" applyFont="1" applyBorder="1"/>
    <xf numFmtId="0" fontId="0" fillId="0" borderId="18" xfId="1" applyFont="1" applyBorder="1"/>
    <xf numFmtId="0" fontId="0" fillId="0" borderId="16" xfId="1" applyFont="1" applyBorder="1" applyAlignment="1">
      <alignment horizontal="center"/>
    </xf>
    <xf numFmtId="0" fontId="0" fillId="0" borderId="17" xfId="1" applyFont="1" applyBorder="1"/>
    <xf numFmtId="0" fontId="0" fillId="0" borderId="7" xfId="1" applyFont="1" applyBorder="1" applyAlignment="1">
      <alignment horizontal="center"/>
    </xf>
    <xf numFmtId="0" fontId="0" fillId="0" borderId="0" xfId="1" applyFont="1" applyAlignment="1">
      <alignment horizontal="left" vertical="center"/>
    </xf>
    <xf numFmtId="0" fontId="31" fillId="0" borderId="92" xfId="1" applyBorder="1"/>
    <xf numFmtId="0" fontId="62" fillId="0" borderId="92" xfId="1" applyFont="1" applyBorder="1"/>
    <xf numFmtId="0" fontId="19" fillId="0" borderId="0" xfId="33" applyFont="1" applyProtection="1">
      <protection locked="0"/>
    </xf>
    <xf numFmtId="0" fontId="2" fillId="19" borderId="0" xfId="33" applyFont="1" applyFill="1" applyProtection="1">
      <protection locked="0"/>
    </xf>
    <xf numFmtId="0" fontId="36" fillId="5" borderId="0" xfId="33" applyFont="1" applyFill="1" applyProtection="1">
      <protection locked="0"/>
    </xf>
    <xf numFmtId="0" fontId="19" fillId="5" borderId="0" xfId="33" applyFont="1" applyFill="1" applyProtection="1">
      <protection locked="0"/>
    </xf>
    <xf numFmtId="1" fontId="19" fillId="5" borderId="0" xfId="33" applyNumberFormat="1" applyFont="1" applyFill="1" applyProtection="1">
      <protection locked="0"/>
    </xf>
    <xf numFmtId="49" fontId="19" fillId="5" borderId="0" xfId="33" applyNumberFormat="1" applyFont="1" applyFill="1" applyProtection="1">
      <protection locked="0"/>
    </xf>
    <xf numFmtId="168" fontId="19" fillId="5" borderId="0" xfId="33" applyNumberFormat="1" applyFont="1" applyFill="1" applyProtection="1">
      <protection locked="0"/>
    </xf>
    <xf numFmtId="0" fontId="34" fillId="19" borderId="0" xfId="33" applyFont="1" applyFill="1" applyProtection="1">
      <protection locked="0"/>
    </xf>
    <xf numFmtId="1" fontId="38" fillId="5" borderId="0" xfId="33" applyNumberFormat="1" applyFont="1" applyFill="1" applyAlignment="1" applyProtection="1">
      <alignment horizontal="center"/>
      <protection locked="0"/>
    </xf>
    <xf numFmtId="0" fontId="11" fillId="20" borderId="0" xfId="33" applyFont="1" applyFill="1" applyProtection="1">
      <protection locked="0"/>
    </xf>
    <xf numFmtId="1" fontId="19" fillId="0" borderId="0" xfId="33" applyNumberFormat="1" applyFont="1" applyProtection="1">
      <protection locked="0"/>
    </xf>
    <xf numFmtId="0" fontId="3" fillId="19" borderId="0" xfId="33" applyFont="1" applyFill="1" applyProtection="1">
      <protection locked="0"/>
    </xf>
    <xf numFmtId="0" fontId="41" fillId="5" borderId="0" xfId="33" applyFont="1" applyFill="1" applyProtection="1">
      <protection locked="0"/>
    </xf>
    <xf numFmtId="168" fontId="19" fillId="0" borderId="0" xfId="33" applyNumberFormat="1" applyFont="1" applyAlignment="1">
      <alignment horizontal="left" vertical="top" wrapText="1"/>
    </xf>
    <xf numFmtId="0" fontId="19" fillId="0" borderId="0" xfId="33" applyFont="1" applyAlignment="1" applyProtection="1">
      <alignment horizontal="left" vertical="top" wrapText="1"/>
      <protection locked="0"/>
    </xf>
    <xf numFmtId="0" fontId="19" fillId="0" borderId="0" xfId="33" applyFont="1" applyAlignment="1">
      <alignment horizontal="left" vertical="top" wrapText="1"/>
    </xf>
    <xf numFmtId="0" fontId="11" fillId="24" borderId="78" xfId="33" applyFont="1" applyFill="1" applyBorder="1" applyAlignment="1" applyProtection="1">
      <alignment horizontal="left" vertical="top" wrapText="1"/>
      <protection locked="0"/>
    </xf>
    <xf numFmtId="0" fontId="63" fillId="5" borderId="0" xfId="33" applyFont="1" applyFill="1" applyProtection="1">
      <protection locked="0"/>
    </xf>
    <xf numFmtId="49" fontId="19" fillId="0" borderId="0" xfId="33" applyNumberFormat="1" applyFont="1" applyAlignment="1">
      <alignment horizontal="left" vertical="top" wrapText="1"/>
    </xf>
    <xf numFmtId="0" fontId="19" fillId="0" borderId="92" xfId="33" applyFont="1" applyBorder="1" applyProtection="1">
      <protection locked="0"/>
    </xf>
    <xf numFmtId="49" fontId="19" fillId="0" borderId="0" xfId="33" applyNumberFormat="1" applyFont="1" applyProtection="1">
      <protection locked="0"/>
    </xf>
    <xf numFmtId="168" fontId="19" fillId="0" borderId="0" xfId="33" applyNumberFormat="1" applyFont="1" applyProtection="1">
      <protection locked="0"/>
    </xf>
    <xf numFmtId="49" fontId="42" fillId="5" borderId="0" xfId="33" applyNumberFormat="1" applyFont="1" applyFill="1" applyAlignment="1" applyProtection="1">
      <alignment vertical="top"/>
      <protection locked="0"/>
    </xf>
    <xf numFmtId="0" fontId="42" fillId="5" borderId="0" xfId="33" applyFont="1" applyFill="1" applyAlignment="1" applyProtection="1">
      <alignment vertical="top"/>
      <protection locked="0"/>
    </xf>
    <xf numFmtId="0" fontId="43" fillId="5" borderId="0" xfId="33" applyFont="1" applyFill="1" applyAlignment="1" applyProtection="1">
      <alignment vertical="top"/>
      <protection locked="0"/>
    </xf>
    <xf numFmtId="49" fontId="44" fillId="5" borderId="0" xfId="33" applyNumberFormat="1" applyFont="1" applyFill="1" applyAlignment="1" applyProtection="1">
      <alignment vertical="top" wrapText="1"/>
      <protection locked="0"/>
    </xf>
    <xf numFmtId="0" fontId="44" fillId="5" borderId="0" xfId="33" applyFont="1" applyFill="1" applyAlignment="1" applyProtection="1">
      <alignment vertical="top" wrapText="1"/>
      <protection locked="0"/>
    </xf>
    <xf numFmtId="0" fontId="38" fillId="5" borderId="0" xfId="33" applyFont="1" applyFill="1" applyAlignment="1" applyProtection="1">
      <alignment horizontal="center"/>
      <protection locked="0"/>
    </xf>
    <xf numFmtId="49" fontId="19" fillId="0" borderId="0" xfId="33" applyNumberFormat="1" applyFont="1" applyAlignment="1" applyProtection="1">
      <alignment horizontal="left" vertical="top" wrapText="1"/>
      <protection locked="0"/>
    </xf>
    <xf numFmtId="49" fontId="50" fillId="0" borderId="0" xfId="33" applyNumberFormat="1" applyFont="1" applyProtection="1">
      <protection locked="0"/>
    </xf>
    <xf numFmtId="0" fontId="11" fillId="15" borderId="0" xfId="33" applyFont="1" applyFill="1" applyProtection="1">
      <protection locked="0"/>
    </xf>
    <xf numFmtId="0" fontId="46" fillId="0" borderId="0" xfId="33" applyFont="1" applyProtection="1">
      <protection locked="0"/>
    </xf>
    <xf numFmtId="0" fontId="33" fillId="19" borderId="0" xfId="33" applyFont="1" applyFill="1" applyProtection="1">
      <protection locked="0"/>
    </xf>
    <xf numFmtId="0" fontId="46" fillId="5" borderId="0" xfId="33" applyFont="1" applyFill="1" applyProtection="1">
      <protection locked="0"/>
    </xf>
    <xf numFmtId="49" fontId="19" fillId="23" borderId="0" xfId="33" applyNumberFormat="1" applyFont="1" applyFill="1" applyAlignment="1">
      <alignment horizontal="left" vertical="top" wrapText="1"/>
    </xf>
    <xf numFmtId="0" fontId="46" fillId="0" borderId="0" xfId="33" applyFont="1" applyAlignment="1" applyProtection="1">
      <alignment horizontal="left" vertical="top" wrapText="1"/>
      <protection locked="0"/>
    </xf>
    <xf numFmtId="0" fontId="50" fillId="0" borderId="0" xfId="33" applyFont="1" applyProtection="1">
      <protection locked="0"/>
    </xf>
    <xf numFmtId="49" fontId="44" fillId="5" borderId="0" xfId="33" applyNumberFormat="1" applyFont="1" applyFill="1" applyAlignment="1" applyProtection="1">
      <alignment vertical="top"/>
      <protection locked="0"/>
    </xf>
    <xf numFmtId="0" fontId="44" fillId="5" borderId="0" xfId="33" applyFont="1" applyFill="1" applyAlignment="1" applyProtection="1">
      <alignment vertical="top"/>
      <protection locked="0"/>
    </xf>
    <xf numFmtId="49" fontId="38" fillId="0" borderId="92" xfId="33" applyNumberFormat="1" applyFont="1" applyBorder="1" applyAlignment="1" applyProtection="1">
      <alignment horizontal="left" vertical="top" wrapText="1"/>
      <protection locked="0"/>
    </xf>
    <xf numFmtId="49" fontId="11" fillId="0" borderId="92" xfId="33" applyNumberFormat="1" applyFont="1" applyBorder="1" applyAlignment="1" applyProtection="1">
      <alignment horizontal="left" vertical="top" wrapText="1"/>
      <protection locked="0"/>
    </xf>
    <xf numFmtId="0" fontId="11" fillId="0" borderId="92" xfId="33" applyFont="1" applyBorder="1" applyAlignment="1" applyProtection="1">
      <alignment horizontal="left" vertical="top" wrapText="1"/>
      <protection locked="0"/>
    </xf>
    <xf numFmtId="49" fontId="11" fillId="22" borderId="92" xfId="33" applyNumberFormat="1" applyFont="1" applyFill="1" applyBorder="1" applyAlignment="1" applyProtection="1">
      <alignment horizontal="center" vertical="center" wrapText="1"/>
      <protection locked="0"/>
    </xf>
    <xf numFmtId="0" fontId="11" fillId="22" borderId="92" xfId="33" applyFont="1" applyFill="1" applyBorder="1" applyAlignment="1" applyProtection="1">
      <alignment horizontal="center" vertical="center" wrapText="1"/>
      <protection locked="0"/>
    </xf>
    <xf numFmtId="0" fontId="11" fillId="24" borderId="78" xfId="33" applyFont="1" applyFill="1" applyBorder="1" applyAlignment="1">
      <alignment horizontal="left" vertical="top" wrapText="1"/>
    </xf>
    <xf numFmtId="49" fontId="11" fillId="22" borderId="91" xfId="33" applyNumberFormat="1" applyFont="1" applyFill="1" applyBorder="1" applyAlignment="1">
      <alignment horizontal="left" vertical="top" wrapText="1"/>
    </xf>
    <xf numFmtId="49" fontId="11" fillId="24" borderId="78" xfId="33" applyNumberFormat="1" applyFont="1" applyFill="1" applyBorder="1" applyAlignment="1">
      <alignment horizontal="left" vertical="top" wrapText="1"/>
    </xf>
    <xf numFmtId="1" fontId="19" fillId="5" borderId="0" xfId="33" applyNumberFormat="1" applyFont="1" applyFill="1"/>
    <xf numFmtId="49" fontId="19" fillId="5" borderId="0" xfId="33" applyNumberFormat="1" applyFont="1" applyFill="1"/>
    <xf numFmtId="0" fontId="19" fillId="5" borderId="0" xfId="33" applyFont="1" applyFill="1"/>
    <xf numFmtId="168" fontId="19" fillId="5" borderId="0" xfId="33" applyNumberFormat="1" applyFont="1" applyFill="1"/>
    <xf numFmtId="0" fontId="11" fillId="2" borderId="92" xfId="33" applyFont="1" applyFill="1" applyBorder="1" applyAlignment="1" applyProtection="1">
      <alignment horizontal="center" vertical="center" wrapText="1"/>
      <protection locked="0"/>
    </xf>
    <xf numFmtId="49" fontId="11" fillId="2" borderId="92" xfId="33" applyNumberFormat="1" applyFont="1" applyFill="1" applyBorder="1" applyAlignment="1" applyProtection="1">
      <alignment horizontal="center" vertical="center" wrapText="1"/>
      <protection locked="0"/>
    </xf>
    <xf numFmtId="1" fontId="36" fillId="5" borderId="0" xfId="33" applyNumberFormat="1" applyFont="1" applyFill="1" applyProtection="1">
      <protection locked="0"/>
    </xf>
    <xf numFmtId="0" fontId="38" fillId="5" borderId="0" xfId="33" applyFont="1" applyFill="1" applyAlignment="1" applyProtection="1">
      <alignment horizontal="left" indent="2"/>
      <protection locked="0"/>
    </xf>
    <xf numFmtId="49" fontId="4" fillId="2" borderId="92" xfId="33" applyNumberFormat="1" applyFont="1" applyFill="1" applyBorder="1" applyAlignment="1" applyProtection="1">
      <alignment horizontal="center" vertical="center" wrapText="1"/>
      <protection locked="0"/>
    </xf>
    <xf numFmtId="0" fontId="4" fillId="2" borderId="92" xfId="33" applyFont="1" applyFill="1" applyBorder="1" applyAlignment="1" applyProtection="1">
      <alignment horizontal="center" vertical="center" wrapText="1"/>
      <protection locked="0"/>
    </xf>
    <xf numFmtId="0" fontId="19" fillId="41" borderId="92" xfId="4" applyFont="1" applyFill="1" applyBorder="1"/>
    <xf numFmtId="0" fontId="0" fillId="41" borderId="92" xfId="0" applyFill="1" applyBorder="1"/>
    <xf numFmtId="0" fontId="7" fillId="14" borderId="92" xfId="2" applyFill="1" applyBorder="1">
      <alignment vertical="top"/>
      <protection locked="0"/>
    </xf>
    <xf numFmtId="0" fontId="48" fillId="14" borderId="92" xfId="2" applyFont="1" applyFill="1" applyBorder="1" applyAlignment="1" applyProtection="1"/>
    <xf numFmtId="0" fontId="53" fillId="14" borderId="92" xfId="4" applyFont="1" applyFill="1" applyBorder="1"/>
    <xf numFmtId="0" fontId="53" fillId="41" borderId="92" xfId="4" applyFont="1" applyFill="1" applyBorder="1"/>
    <xf numFmtId="0" fontId="30" fillId="41" borderId="92" xfId="0" applyFont="1" applyFill="1" applyBorder="1"/>
    <xf numFmtId="1" fontId="38" fillId="5" borderId="0" xfId="33" applyNumberFormat="1" applyFont="1" applyFill="1" applyAlignment="1">
      <alignment horizontal="left"/>
    </xf>
    <xf numFmtId="0" fontId="36" fillId="5" borderId="0" xfId="33" applyFont="1" applyFill="1"/>
    <xf numFmtId="1" fontId="36" fillId="5" borderId="0" xfId="33" applyNumberFormat="1" applyFont="1" applyFill="1"/>
    <xf numFmtId="1" fontId="40" fillId="5" borderId="0" xfId="33" applyNumberFormat="1" applyFont="1" applyFill="1" applyAlignment="1">
      <alignment horizontal="left"/>
    </xf>
    <xf numFmtId="0" fontId="4" fillId="2" borderId="92" xfId="33" applyFont="1" applyFill="1" applyBorder="1" applyAlignment="1">
      <alignment horizontal="center" vertical="center" wrapText="1"/>
    </xf>
    <xf numFmtId="49" fontId="4" fillId="2" borderId="92" xfId="33" applyNumberFormat="1" applyFont="1" applyFill="1" applyBorder="1" applyAlignment="1">
      <alignment horizontal="center" vertical="center" wrapText="1"/>
    </xf>
    <xf numFmtId="168" fontId="4" fillId="2" borderId="0" xfId="33" applyNumberFormat="1" applyFont="1" applyFill="1" applyAlignment="1">
      <alignment horizontal="center" vertical="center" wrapText="1"/>
    </xf>
    <xf numFmtId="0" fontId="38" fillId="5" borderId="0" xfId="33" applyFont="1" applyFill="1" applyAlignment="1">
      <alignment horizontal="left"/>
    </xf>
    <xf numFmtId="0" fontId="11" fillId="2" borderId="92" xfId="33" applyFont="1" applyFill="1" applyBorder="1" applyAlignment="1">
      <alignment horizontal="center" vertical="center" wrapText="1"/>
    </xf>
    <xf numFmtId="49" fontId="11" fillId="2" borderId="92" xfId="33" applyNumberFormat="1" applyFont="1" applyFill="1" applyBorder="1" applyAlignment="1">
      <alignment horizontal="center" vertical="center" wrapText="1"/>
    </xf>
    <xf numFmtId="168" fontId="11" fillId="2" borderId="92" xfId="33" applyNumberFormat="1" applyFont="1" applyFill="1" applyBorder="1" applyAlignment="1">
      <alignment horizontal="center" vertical="center" wrapText="1"/>
    </xf>
    <xf numFmtId="0" fontId="9" fillId="0" borderId="47" xfId="22" applyFont="1" applyBorder="1"/>
    <xf numFmtId="1" fontId="19" fillId="0" borderId="48" xfId="23" applyNumberFormat="1" applyFont="1" applyBorder="1" applyAlignment="1">
      <alignment horizontal="center"/>
    </xf>
    <xf numFmtId="166" fontId="19" fillId="0" borderId="48" xfId="23" applyNumberFormat="1" applyFont="1" applyBorder="1"/>
    <xf numFmtId="166" fontId="19" fillId="0" borderId="53" xfId="23" applyNumberFormat="1" applyFont="1" applyBorder="1"/>
    <xf numFmtId="1" fontId="19" fillId="0" borderId="0" xfId="23" applyNumberFormat="1" applyFont="1" applyAlignment="1">
      <alignment horizontal="center"/>
    </xf>
    <xf numFmtId="0" fontId="11" fillId="4" borderId="0" xfId="19" applyFont="1" applyFill="1" applyAlignment="1">
      <alignment horizontal="left" wrapText="1"/>
    </xf>
    <xf numFmtId="0" fontId="19" fillId="0" borderId="0" xfId="19" applyFont="1"/>
    <xf numFmtId="0" fontId="3" fillId="19" borderId="0" xfId="0" applyFont="1" applyFill="1" applyAlignment="1">
      <alignment horizontal="center"/>
    </xf>
    <xf numFmtId="0" fontId="0" fillId="19" borderId="0" xfId="0" applyFill="1"/>
    <xf numFmtId="0" fontId="34" fillId="19" borderId="0" xfId="24" applyFont="1" applyFill="1" applyAlignment="1">
      <alignment horizontal="center"/>
    </xf>
    <xf numFmtId="0" fontId="0" fillId="0" borderId="58" xfId="23" applyFont="1" applyBorder="1" applyAlignment="1">
      <alignment horizontal="center"/>
    </xf>
    <xf numFmtId="0" fontId="0" fillId="0" borderId="57" xfId="0" applyBorder="1"/>
    <xf numFmtId="0" fontId="0" fillId="0" borderId="58" xfId="0" applyBorder="1"/>
    <xf numFmtId="0" fontId="3" fillId="6" borderId="56" xfId="23" applyFont="1" applyFill="1" applyBorder="1" applyAlignment="1">
      <alignment horizontal="center" vertical="top"/>
    </xf>
    <xf numFmtId="0" fontId="19" fillId="0" borderId="58" xfId="23" applyFont="1" applyBorder="1" applyAlignment="1">
      <alignment horizontal="right" vertical="center"/>
    </xf>
    <xf numFmtId="0" fontId="3" fillId="6" borderId="60" xfId="23" applyFont="1" applyFill="1" applyBorder="1" applyAlignment="1">
      <alignment horizontal="center" vertical="center"/>
    </xf>
    <xf numFmtId="0" fontId="0" fillId="0" borderId="59" xfId="0" applyBorder="1"/>
    <xf numFmtId="0" fontId="0" fillId="0" borderId="56" xfId="23" applyFont="1" applyBorder="1" applyAlignment="1">
      <alignment horizontal="center"/>
    </xf>
    <xf numFmtId="0" fontId="3" fillId="6" borderId="58" xfId="23" applyFont="1" applyFill="1" applyBorder="1" applyAlignment="1">
      <alignment horizontal="center"/>
    </xf>
    <xf numFmtId="1" fontId="19" fillId="0" borderId="0" xfId="33" applyNumberFormat="1" applyFont="1" applyAlignment="1" applyProtection="1">
      <alignment horizontal="center"/>
      <protection locked="0"/>
    </xf>
    <xf numFmtId="0" fontId="1" fillId="0" borderId="0" xfId="33" applyProtection="1">
      <protection locked="0"/>
    </xf>
    <xf numFmtId="0" fontId="34" fillId="19" borderId="0" xfId="34" applyFont="1" applyFill="1" applyAlignment="1" applyProtection="1">
      <alignment horizontal="center"/>
      <protection locked="0"/>
    </xf>
    <xf numFmtId="0" fontId="19" fillId="0" borderId="0" xfId="33" applyFont="1" applyAlignment="1" applyProtection="1">
      <alignment horizontal="center"/>
      <protection locked="0"/>
    </xf>
    <xf numFmtId="0" fontId="23" fillId="0" borderId="0" xfId="34" applyFont="1" applyAlignment="1" applyProtection="1">
      <alignment horizontal="center"/>
      <protection locked="0"/>
    </xf>
    <xf numFmtId="0" fontId="39" fillId="21" borderId="0" xfId="34" applyFont="1" applyFill="1" applyAlignment="1" applyProtection="1">
      <alignment horizontal="center"/>
      <protection locked="0"/>
    </xf>
    <xf numFmtId="0" fontId="37" fillId="5" borderId="0" xfId="33" applyFont="1" applyFill="1" applyAlignment="1">
      <alignment horizontal="left" vertical="top"/>
    </xf>
    <xf numFmtId="0" fontId="45" fillId="0" borderId="0" xfId="34" applyFont="1" applyAlignment="1" applyProtection="1">
      <alignment horizontal="center"/>
      <protection locked="0"/>
    </xf>
    <xf numFmtId="0" fontId="37" fillId="5" borderId="0" xfId="33" applyFont="1" applyFill="1" applyAlignment="1" applyProtection="1">
      <alignment horizontal="left" vertical="top"/>
      <protection locked="0"/>
    </xf>
    <xf numFmtId="1" fontId="44" fillId="5" borderId="0" xfId="33" applyNumberFormat="1" applyFont="1" applyFill="1" applyAlignment="1" applyProtection="1">
      <alignment horizontal="left" vertical="top" wrapText="1"/>
      <protection locked="0"/>
    </xf>
    <xf numFmtId="0" fontId="3" fillId="19" borderId="0" xfId="33" applyFont="1" applyFill="1" applyAlignment="1" applyProtection="1">
      <alignment horizontal="center"/>
      <protection locked="0"/>
    </xf>
    <xf numFmtId="0" fontId="37" fillId="5" borderId="0" xfId="33" applyFont="1" applyFill="1" applyAlignment="1">
      <alignment horizontal="left" vertical="center"/>
    </xf>
    <xf numFmtId="1" fontId="19" fillId="0" borderId="0" xfId="33" applyNumberFormat="1" applyFont="1" applyAlignment="1" applyProtection="1">
      <alignment horizontal="center" wrapText="1"/>
      <protection locked="0"/>
    </xf>
    <xf numFmtId="0" fontId="22" fillId="0" borderId="0" xfId="33" applyFont="1" applyAlignment="1" applyProtection="1">
      <alignment horizontal="center"/>
      <protection locked="0"/>
    </xf>
    <xf numFmtId="0" fontId="11" fillId="0" borderId="0" xfId="33" applyFont="1" applyAlignment="1" applyProtection="1">
      <alignment horizontal="center"/>
      <protection locked="0"/>
    </xf>
    <xf numFmtId="1" fontId="44" fillId="5" borderId="0" xfId="33" applyNumberFormat="1" applyFont="1" applyFill="1" applyAlignment="1" applyProtection="1">
      <alignment horizontal="left" vertical="top"/>
      <protection locked="0"/>
    </xf>
    <xf numFmtId="0" fontId="0" fillId="0" borderId="55" xfId="22" applyFont="1" applyBorder="1" applyAlignment="1">
      <alignment horizontal="center"/>
    </xf>
    <xf numFmtId="0" fontId="0" fillId="0" borderId="48" xfId="0" applyBorder="1"/>
    <xf numFmtId="0" fontId="0" fillId="0" borderId="49" xfId="0" applyBorder="1"/>
    <xf numFmtId="37" fontId="0" fillId="0" borderId="0" xfId="0" applyNumberFormat="1" applyAlignment="1">
      <alignment horizontal="right"/>
    </xf>
    <xf numFmtId="0" fontId="19" fillId="0" borderId="0" xfId="1" applyFont="1"/>
    <xf numFmtId="0" fontId="0" fillId="0" borderId="52" xfId="22" applyFont="1" applyBorder="1" applyAlignment="1">
      <alignment horizontal="center"/>
    </xf>
    <xf numFmtId="0" fontId="0" fillId="0" borderId="53" xfId="0" applyBorder="1"/>
    <xf numFmtId="0" fontId="0" fillId="0" borderId="66" xfId="22" applyFont="1" applyBorder="1" applyAlignment="1">
      <alignment horizontal="center"/>
    </xf>
    <xf numFmtId="0" fontId="0" fillId="0" borderId="70" xfId="0" applyBorder="1"/>
    <xf numFmtId="0" fontId="49" fillId="19" borderId="0" xfId="2" applyFont="1" applyFill="1" applyAlignment="1" applyProtection="1">
      <alignment horizontal="center" vertical="center"/>
    </xf>
    <xf numFmtId="0" fontId="3" fillId="0" borderId="0" xfId="22" applyFont="1" applyAlignment="1">
      <alignment horizontal="center" vertical="center"/>
    </xf>
    <xf numFmtId="37" fontId="0" fillId="0" borderId="7" xfId="0" applyNumberFormat="1" applyBorder="1" applyAlignment="1">
      <alignment horizontal="right"/>
    </xf>
    <xf numFmtId="0" fontId="0" fillId="0" borderId="7" xfId="0" applyBorder="1"/>
    <xf numFmtId="0" fontId="0" fillId="0" borderId="56" xfId="22" applyFont="1" applyBorder="1" applyAlignment="1">
      <alignment horizontal="center"/>
    </xf>
    <xf numFmtId="0" fontId="0" fillId="0" borderId="60" xfId="22" applyFont="1" applyBorder="1" applyAlignment="1">
      <alignment horizontal="center"/>
    </xf>
    <xf numFmtId="0" fontId="11" fillId="0" borderId="60" xfId="22" applyFont="1" applyBorder="1" applyAlignment="1">
      <alignment horizontal="center" vertical="center" wrapText="1"/>
    </xf>
    <xf numFmtId="0" fontId="0" fillId="0" borderId="50" xfId="0" applyBorder="1"/>
    <xf numFmtId="0" fontId="0" fillId="0" borderId="51" xfId="0" applyBorder="1"/>
    <xf numFmtId="0" fontId="0" fillId="0" borderId="52" xfId="0" applyBorder="1"/>
    <xf numFmtId="0" fontId="0" fillId="0" borderId="54" xfId="0" applyBorder="1"/>
    <xf numFmtId="166" fontId="19" fillId="37" borderId="92" xfId="1" applyNumberFormat="1" applyFont="1" applyFill="1" applyBorder="1" applyAlignment="1" applyProtection="1">
      <alignment horizontal="left"/>
      <protection locked="0"/>
    </xf>
    <xf numFmtId="166" fontId="0" fillId="0" borderId="11" xfId="0" applyNumberFormat="1" applyBorder="1" applyProtection="1">
      <protection locked="0"/>
    </xf>
    <xf numFmtId="166" fontId="0" fillId="0" borderId="12" xfId="0" applyNumberFormat="1" applyBorder="1" applyProtection="1">
      <protection locked="0"/>
    </xf>
    <xf numFmtId="166" fontId="19" fillId="37" borderId="94" xfId="1" applyNumberFormat="1" applyFont="1" applyFill="1" applyBorder="1" applyAlignment="1" applyProtection="1">
      <alignment horizontal="right"/>
      <protection locked="0"/>
    </xf>
    <xf numFmtId="166" fontId="0" fillId="0" borderId="85" xfId="0" applyNumberFormat="1" applyBorder="1" applyProtection="1">
      <protection locked="0"/>
    </xf>
    <xf numFmtId="166" fontId="0" fillId="0" borderId="97" xfId="0" applyNumberFormat="1" applyBorder="1" applyProtection="1">
      <protection locked="0"/>
    </xf>
    <xf numFmtId="166" fontId="0" fillId="4" borderId="92" xfId="1" applyNumberFormat="1" applyFont="1" applyFill="1" applyBorder="1" applyAlignment="1">
      <alignment horizontal="right" vertical="center"/>
    </xf>
    <xf numFmtId="166" fontId="19" fillId="0" borderId="11" xfId="1" applyNumberFormat="1" applyFont="1" applyBorder="1"/>
    <xf numFmtId="166" fontId="0" fillId="0" borderId="12" xfId="0" applyNumberFormat="1" applyBorder="1"/>
    <xf numFmtId="166" fontId="19" fillId="37" borderId="94" xfId="1" applyNumberFormat="1" applyFont="1" applyFill="1" applyBorder="1" applyAlignment="1" applyProtection="1">
      <alignment horizontal="left"/>
      <protection locked="0"/>
    </xf>
    <xf numFmtId="166" fontId="0" fillId="15" borderId="20" xfId="1" applyNumberFormat="1" applyFont="1" applyFill="1" applyBorder="1" applyAlignment="1" applyProtection="1">
      <alignment horizontal="right" vertical="center"/>
      <protection locked="0"/>
    </xf>
    <xf numFmtId="166" fontId="0" fillId="0" borderId="68" xfId="0" applyNumberFormat="1" applyBorder="1" applyProtection="1">
      <protection locked="0"/>
    </xf>
    <xf numFmtId="166" fontId="0" fillId="0" borderId="69" xfId="0" applyNumberFormat="1" applyBorder="1" applyProtection="1">
      <protection locked="0"/>
    </xf>
    <xf numFmtId="166" fontId="19" fillId="37" borderId="92" xfId="1" applyNumberFormat="1" applyFont="1" applyFill="1" applyBorder="1" applyAlignment="1" applyProtection="1">
      <alignment horizontal="right"/>
      <protection locked="0"/>
    </xf>
    <xf numFmtId="166" fontId="19" fillId="0" borderId="92" xfId="1" applyNumberFormat="1" applyFont="1" applyBorder="1" applyAlignment="1" applyProtection="1">
      <alignment horizontal="right"/>
      <protection locked="0"/>
    </xf>
    <xf numFmtId="0" fontId="5" fillId="2" borderId="19" xfId="1" applyFont="1" applyFill="1" applyBorder="1" applyAlignment="1">
      <alignment horizontal="center" vertical="top" wrapText="1"/>
    </xf>
    <xf numFmtId="0" fontId="0" fillId="0" borderId="11" xfId="0" applyBorder="1"/>
    <xf numFmtId="0" fontId="0" fillId="0" borderId="12" xfId="0" applyBorder="1"/>
    <xf numFmtId="166" fontId="0" fillId="37" borderId="20" xfId="1" applyNumberFormat="1" applyFont="1" applyFill="1" applyBorder="1" applyAlignment="1" applyProtection="1">
      <alignment horizontal="right" vertical="center"/>
      <protection locked="0"/>
    </xf>
    <xf numFmtId="166" fontId="19" fillId="0" borderId="68" xfId="1" applyNumberFormat="1" applyFont="1" applyBorder="1" applyProtection="1">
      <protection locked="0"/>
    </xf>
    <xf numFmtId="166" fontId="19" fillId="0" borderId="94" xfId="1" applyNumberFormat="1" applyFont="1" applyBorder="1" applyAlignment="1" applyProtection="1">
      <alignment horizontal="right"/>
      <protection locked="0"/>
    </xf>
    <xf numFmtId="166" fontId="0" fillId="15" borderId="92" xfId="1" applyNumberFormat="1" applyFont="1" applyFill="1" applyBorder="1" applyAlignment="1" applyProtection="1">
      <alignment horizontal="right" vertical="center"/>
      <protection locked="0"/>
    </xf>
    <xf numFmtId="166" fontId="19" fillId="37" borderId="20" xfId="1" applyNumberFormat="1" applyFont="1" applyFill="1" applyBorder="1" applyAlignment="1" applyProtection="1">
      <alignment horizontal="left"/>
      <protection locked="0"/>
    </xf>
    <xf numFmtId="166" fontId="0" fillId="20" borderId="92" xfId="1" applyNumberFormat="1" applyFont="1" applyFill="1" applyBorder="1" applyAlignment="1">
      <alignment horizontal="right" vertical="center"/>
    </xf>
    <xf numFmtId="0" fontId="0" fillId="0" borderId="56" xfId="0" applyBorder="1" applyAlignment="1" applyProtection="1">
      <alignment horizontal="center"/>
      <protection locked="0"/>
    </xf>
    <xf numFmtId="0" fontId="0" fillId="0" borderId="57" xfId="0" applyBorder="1" applyProtection="1">
      <protection locked="0"/>
    </xf>
    <xf numFmtId="166" fontId="19" fillId="0" borderId="92" xfId="1" applyNumberFormat="1" applyFont="1" applyBorder="1" applyAlignment="1" applyProtection="1">
      <alignment horizontal="left"/>
      <protection locked="0"/>
    </xf>
    <xf numFmtId="0" fontId="3" fillId="2" borderId="19" xfId="1" applyFont="1" applyFill="1" applyBorder="1" applyAlignment="1">
      <alignment horizontal="center" vertical="center" wrapText="1"/>
    </xf>
    <xf numFmtId="0" fontId="0" fillId="0" borderId="78" xfId="0" applyBorder="1"/>
    <xf numFmtId="0" fontId="0" fillId="0" borderId="3" xfId="0" applyBorder="1"/>
    <xf numFmtId="0" fontId="0" fillId="0" borderId="6" xfId="0" applyBorder="1"/>
    <xf numFmtId="0" fontId="0" fillId="0" borderId="80" xfId="0" applyBorder="1"/>
    <xf numFmtId="166" fontId="0" fillId="36" borderId="20" xfId="1" applyNumberFormat="1" applyFont="1" applyFill="1" applyBorder="1" applyAlignment="1">
      <alignment horizontal="left" vertical="center"/>
    </xf>
    <xf numFmtId="166" fontId="19" fillId="0" borderId="68" xfId="1" applyNumberFormat="1" applyFont="1" applyBorder="1"/>
    <xf numFmtId="166" fontId="0" fillId="0" borderId="69" xfId="0" applyNumberFormat="1" applyBorder="1"/>
    <xf numFmtId="166" fontId="0" fillId="36" borderId="92" xfId="1" applyNumberFormat="1" applyFont="1" applyFill="1" applyBorder="1" applyAlignment="1">
      <alignment horizontal="left" vertical="center"/>
    </xf>
    <xf numFmtId="166" fontId="0" fillId="0" borderId="94" xfId="1" applyNumberFormat="1" applyFont="1" applyBorder="1" applyAlignment="1">
      <alignment horizontal="right" vertical="center"/>
    </xf>
    <xf numFmtId="166" fontId="19" fillId="0" borderId="85" xfId="1" applyNumberFormat="1" applyFont="1" applyBorder="1"/>
    <xf numFmtId="166" fontId="0" fillId="0" borderId="97" xfId="0" applyNumberFormat="1" applyBorder="1"/>
    <xf numFmtId="166" fontId="0" fillId="37" borderId="98" xfId="1" applyNumberFormat="1" applyFont="1" applyFill="1" applyBorder="1" applyAlignment="1" applyProtection="1">
      <alignment horizontal="right" vertical="center"/>
      <protection locked="0"/>
    </xf>
    <xf numFmtId="166" fontId="19" fillId="0" borderId="99" xfId="1" applyNumberFormat="1" applyFont="1" applyBorder="1" applyProtection="1">
      <protection locked="0"/>
    </xf>
    <xf numFmtId="166" fontId="0" fillId="0" borderId="100" xfId="0" applyNumberFormat="1" applyBorder="1" applyProtection="1">
      <protection locked="0"/>
    </xf>
    <xf numFmtId="166" fontId="19" fillId="0" borderId="94" xfId="1" applyNumberFormat="1" applyFont="1" applyBorder="1" applyAlignment="1" applyProtection="1">
      <alignment horizontal="left"/>
      <protection locked="0"/>
    </xf>
    <xf numFmtId="0" fontId="8" fillId="0" borderId="5" xfId="0" applyFont="1" applyBorder="1" applyAlignment="1">
      <alignment horizontal="left" vertical="top" wrapText="1"/>
    </xf>
    <xf numFmtId="0" fontId="0" fillId="0" borderId="0" xfId="1" applyFont="1"/>
    <xf numFmtId="0" fontId="0" fillId="0" borderId="5" xfId="0" applyBorder="1"/>
    <xf numFmtId="166" fontId="0" fillId="0" borderId="92" xfId="1" applyNumberFormat="1" applyFont="1" applyBorder="1" applyAlignment="1">
      <alignment horizontal="right" vertical="center"/>
    </xf>
    <xf numFmtId="166" fontId="19" fillId="37" borderId="98" xfId="1" applyNumberFormat="1" applyFont="1" applyFill="1" applyBorder="1" applyAlignment="1" applyProtection="1">
      <alignment horizontal="left"/>
      <protection locked="0"/>
    </xf>
    <xf numFmtId="166" fontId="0" fillId="0" borderId="99" xfId="0" applyNumberFormat="1" applyBorder="1" applyProtection="1">
      <protection locked="0"/>
    </xf>
    <xf numFmtId="166" fontId="0" fillId="20" borderId="10" xfId="1" applyNumberFormat="1" applyFont="1" applyFill="1" applyBorder="1" applyAlignment="1">
      <alignment horizontal="right" vertical="center"/>
    </xf>
    <xf numFmtId="166" fontId="0" fillId="20" borderId="11" xfId="1" applyNumberFormat="1" applyFont="1" applyFill="1" applyBorder="1" applyAlignment="1">
      <alignment horizontal="right" vertical="center"/>
    </xf>
    <xf numFmtId="166" fontId="0" fillId="20" borderId="12" xfId="1" applyNumberFormat="1" applyFont="1" applyFill="1" applyBorder="1" applyAlignment="1">
      <alignment horizontal="right" vertical="center"/>
    </xf>
    <xf numFmtId="166" fontId="0" fillId="37" borderId="15" xfId="1" applyNumberFormat="1" applyFont="1" applyFill="1" applyBorder="1" applyAlignment="1" applyProtection="1">
      <alignment horizontal="right" vertical="center"/>
      <protection locked="0"/>
    </xf>
    <xf numFmtId="166" fontId="0" fillId="0" borderId="16" xfId="0" applyNumberFormat="1" applyBorder="1" applyProtection="1">
      <protection locked="0"/>
    </xf>
    <xf numFmtId="166" fontId="0" fillId="0" borderId="17" xfId="0" applyNumberFormat="1" applyBorder="1" applyProtection="1">
      <protection locked="0"/>
    </xf>
    <xf numFmtId="37" fontId="0" fillId="0" borderId="77" xfId="1" applyNumberFormat="1" applyFont="1" applyBorder="1" applyAlignment="1">
      <alignment horizontal="right"/>
    </xf>
    <xf numFmtId="166" fontId="0" fillId="20" borderId="94" xfId="1" applyNumberFormat="1" applyFont="1" applyFill="1" applyBorder="1" applyAlignment="1">
      <alignment horizontal="right" vertical="center"/>
    </xf>
    <xf numFmtId="166" fontId="0" fillId="20" borderId="20" xfId="1" applyNumberFormat="1" applyFont="1" applyFill="1" applyBorder="1" applyAlignment="1" applyProtection="1">
      <alignment horizontal="right" vertical="center"/>
      <protection locked="0"/>
    </xf>
    <xf numFmtId="166" fontId="0" fillId="15" borderId="15" xfId="1" applyNumberFormat="1" applyFont="1" applyFill="1" applyBorder="1" applyAlignment="1" applyProtection="1">
      <alignment horizontal="right" vertical="center"/>
      <protection locked="0"/>
    </xf>
    <xf numFmtId="166" fontId="0" fillId="37" borderId="92" xfId="1" applyNumberFormat="1" applyFont="1" applyFill="1" applyBorder="1" applyAlignment="1" applyProtection="1">
      <alignment horizontal="right" vertical="center"/>
      <protection locked="0"/>
    </xf>
    <xf numFmtId="166" fontId="19" fillId="0" borderId="11" xfId="1" applyNumberFormat="1" applyFont="1" applyBorder="1" applyProtection="1">
      <protection locked="0"/>
    </xf>
    <xf numFmtId="166" fontId="19" fillId="37" borderId="15" xfId="1" applyNumberFormat="1" applyFont="1" applyFill="1" applyBorder="1" applyAlignment="1" applyProtection="1">
      <alignment horizontal="left"/>
      <protection locked="0"/>
    </xf>
    <xf numFmtId="0" fontId="0" fillId="0" borderId="60" xfId="0" applyBorder="1" applyAlignment="1" applyProtection="1">
      <alignment horizontal="center"/>
      <protection locked="0"/>
    </xf>
    <xf numFmtId="0" fontId="0" fillId="0" borderId="58" xfId="0" applyBorder="1" applyProtection="1">
      <protection locked="0"/>
    </xf>
    <xf numFmtId="166" fontId="0" fillId="36" borderId="94" xfId="1" applyNumberFormat="1" applyFont="1" applyFill="1" applyBorder="1" applyAlignment="1">
      <alignment horizontal="left" vertical="center"/>
    </xf>
    <xf numFmtId="0" fontId="8" fillId="0" borderId="77" xfId="0" applyFont="1" applyBorder="1" applyAlignment="1">
      <alignment horizontal="left"/>
    </xf>
    <xf numFmtId="0" fontId="8" fillId="0" borderId="77" xfId="0" applyFont="1" applyBorder="1" applyAlignment="1">
      <alignment horizontal="left" vertical="top"/>
    </xf>
    <xf numFmtId="166" fontId="0" fillId="0" borderId="92" xfId="1" applyNumberFormat="1" applyFont="1" applyBorder="1" applyAlignment="1" applyProtection="1">
      <alignment horizontal="right" vertical="center"/>
      <protection locked="0"/>
    </xf>
    <xf numFmtId="166" fontId="0" fillId="4" borderId="94" xfId="1" applyNumberFormat="1" applyFont="1" applyFill="1" applyBorder="1" applyAlignment="1">
      <alignment horizontal="right" vertical="center"/>
    </xf>
    <xf numFmtId="0" fontId="0" fillId="0" borderId="5" xfId="1" applyFont="1" applyBorder="1" applyAlignment="1">
      <alignment horizontal="center"/>
    </xf>
    <xf numFmtId="0" fontId="19" fillId="0" borderId="0" xfId="1" applyFont="1" applyAlignment="1">
      <alignment horizontal="center"/>
    </xf>
    <xf numFmtId="166" fontId="0" fillId="15" borderId="94" xfId="1" applyNumberFormat="1" applyFont="1" applyFill="1" applyBorder="1" applyAlignment="1" applyProtection="1">
      <alignment horizontal="right" vertical="center"/>
      <protection locked="0"/>
    </xf>
    <xf numFmtId="168" fontId="0" fillId="0" borderId="77" xfId="1" applyNumberFormat="1" applyFont="1" applyBorder="1" applyAlignment="1">
      <alignment horizontal="right" vertical="center"/>
    </xf>
    <xf numFmtId="166" fontId="0" fillId="0" borderId="94" xfId="1" applyNumberFormat="1" applyFont="1" applyBorder="1" applyAlignment="1">
      <alignment horizontal="left" vertical="center"/>
    </xf>
    <xf numFmtId="166" fontId="0" fillId="4" borderId="20" xfId="1" applyNumberFormat="1" applyFont="1" applyFill="1" applyBorder="1" applyAlignment="1">
      <alignment horizontal="right" vertical="center"/>
    </xf>
    <xf numFmtId="166" fontId="0" fillId="20" borderId="92" xfId="1" applyNumberFormat="1" applyFont="1" applyFill="1" applyBorder="1" applyAlignment="1" applyProtection="1">
      <alignment horizontal="right" vertical="center"/>
      <protection locked="0"/>
    </xf>
    <xf numFmtId="166" fontId="0" fillId="20" borderId="94" xfId="1" applyNumberFormat="1" applyFont="1" applyFill="1" applyBorder="1" applyAlignment="1" applyProtection="1">
      <alignment horizontal="right" vertical="center"/>
      <protection locked="0"/>
    </xf>
    <xf numFmtId="166" fontId="19" fillId="0" borderId="85" xfId="1" applyNumberFormat="1" applyFont="1" applyBorder="1" applyProtection="1">
      <protection locked="0"/>
    </xf>
    <xf numFmtId="166" fontId="0" fillId="20" borderId="98" xfId="1" applyNumberFormat="1" applyFont="1" applyFill="1" applyBorder="1" applyAlignment="1" applyProtection="1">
      <alignment horizontal="right" vertical="center"/>
      <protection locked="0"/>
    </xf>
    <xf numFmtId="166" fontId="0" fillId="0" borderId="92" xfId="1" applyNumberFormat="1" applyFont="1" applyBorder="1" applyAlignment="1">
      <alignment horizontal="left" vertical="center"/>
    </xf>
    <xf numFmtId="166" fontId="0" fillId="36" borderId="10" xfId="1" applyNumberFormat="1" applyFont="1" applyFill="1" applyBorder="1" applyAlignment="1">
      <alignment horizontal="left" vertical="center"/>
    </xf>
    <xf numFmtId="166" fontId="0" fillId="36" borderId="11" xfId="1" applyNumberFormat="1" applyFont="1" applyFill="1" applyBorder="1" applyAlignment="1">
      <alignment horizontal="left" vertical="center"/>
    </xf>
    <xf numFmtId="166" fontId="0" fillId="36" borderId="12" xfId="1" applyNumberFormat="1" applyFont="1" applyFill="1" applyBorder="1" applyAlignment="1">
      <alignment horizontal="left" vertical="center"/>
    </xf>
    <xf numFmtId="166" fontId="0" fillId="37" borderId="94" xfId="1" applyNumberFormat="1" applyFont="1" applyFill="1" applyBorder="1" applyAlignment="1" applyProtection="1">
      <alignment horizontal="right" vertical="center"/>
      <protection locked="0"/>
    </xf>
    <xf numFmtId="166" fontId="0" fillId="36" borderId="67" xfId="1" applyNumberFormat="1" applyFont="1" applyFill="1" applyBorder="1" applyAlignment="1">
      <alignment horizontal="left" vertical="center"/>
    </xf>
    <xf numFmtId="166" fontId="0" fillId="36" borderId="68" xfId="1" applyNumberFormat="1" applyFont="1" applyFill="1" applyBorder="1" applyAlignment="1">
      <alignment horizontal="left" vertical="center"/>
    </xf>
    <xf numFmtId="166" fontId="0" fillId="36" borderId="69" xfId="1" applyNumberFormat="1" applyFont="1" applyFill="1" applyBorder="1" applyAlignment="1">
      <alignment horizontal="left" vertical="center"/>
    </xf>
    <xf numFmtId="0" fontId="23" fillId="0" borderId="0" xfId="24" applyFont="1" applyAlignment="1">
      <alignment horizontal="center"/>
    </xf>
    <xf numFmtId="0" fontId="19" fillId="0" borderId="0" xfId="1" applyFont="1" applyAlignment="1">
      <alignment vertical="top"/>
    </xf>
    <xf numFmtId="166" fontId="0" fillId="0" borderId="94" xfId="1" applyNumberFormat="1" applyFont="1" applyBorder="1" applyAlignment="1" applyProtection="1">
      <alignment horizontal="right" vertical="center"/>
      <protection locked="0"/>
    </xf>
    <xf numFmtId="0" fontId="8" fillId="0" borderId="77" xfId="0" applyFont="1" applyBorder="1" applyAlignment="1">
      <alignment horizontal="left" vertical="top" wrapText="1"/>
    </xf>
    <xf numFmtId="166" fontId="0" fillId="37" borderId="68" xfId="0" applyNumberFormat="1" applyFill="1" applyBorder="1" applyProtection="1">
      <protection locked="0"/>
    </xf>
    <xf numFmtId="166" fontId="0" fillId="37" borderId="69" xfId="0" applyNumberFormat="1" applyFill="1" applyBorder="1" applyProtection="1">
      <protection locked="0"/>
    </xf>
    <xf numFmtId="166" fontId="19" fillId="37" borderId="68" xfId="1" applyNumberFormat="1" applyFont="1" applyFill="1" applyBorder="1" applyProtection="1">
      <protection locked="0"/>
    </xf>
    <xf numFmtId="166" fontId="0" fillId="4" borderId="98" xfId="1" applyNumberFormat="1" applyFont="1" applyFill="1" applyBorder="1" applyAlignment="1">
      <alignment horizontal="right" vertical="center"/>
    </xf>
    <xf numFmtId="166" fontId="19" fillId="0" borderId="99" xfId="1" applyNumberFormat="1" applyFont="1" applyBorder="1"/>
    <xf numFmtId="166" fontId="0" fillId="0" borderId="100" xfId="0" applyNumberFormat="1" applyBorder="1"/>
    <xf numFmtId="0" fontId="0" fillId="0" borderId="53" xfId="0" applyBorder="1" applyAlignment="1" applyProtection="1">
      <alignment horizontal="center"/>
      <protection locked="0"/>
    </xf>
    <xf numFmtId="0" fontId="0" fillId="0" borderId="53" xfId="0" applyBorder="1" applyProtection="1">
      <protection locked="0"/>
    </xf>
    <xf numFmtId="166" fontId="0" fillId="36" borderId="15" xfId="1" applyNumberFormat="1" applyFont="1" applyFill="1" applyBorder="1" applyAlignment="1">
      <alignment horizontal="left" vertical="center"/>
    </xf>
    <xf numFmtId="166" fontId="0" fillId="0" borderId="16" xfId="0" applyNumberFormat="1" applyBorder="1"/>
    <xf numFmtId="166" fontId="0" fillId="0" borderId="17" xfId="0" applyNumberFormat="1" applyBorder="1"/>
    <xf numFmtId="0" fontId="3" fillId="2" borderId="19" xfId="4" applyFont="1" applyFill="1" applyBorder="1" applyAlignment="1">
      <alignment horizontal="center" vertical="center"/>
    </xf>
    <xf numFmtId="166" fontId="0" fillId="15" borderId="98" xfId="1" applyNumberFormat="1" applyFont="1" applyFill="1" applyBorder="1" applyAlignment="1" applyProtection="1">
      <alignment horizontal="right" vertical="center"/>
      <protection locked="0"/>
    </xf>
    <xf numFmtId="0" fontId="0" fillId="0" borderId="52" xfId="0" applyBorder="1" applyAlignment="1" applyProtection="1">
      <alignment horizontal="center"/>
      <protection locked="0"/>
    </xf>
    <xf numFmtId="166" fontId="0" fillId="36" borderId="98" xfId="1" applyNumberFormat="1" applyFont="1" applyFill="1" applyBorder="1" applyAlignment="1">
      <alignment horizontal="left" vertical="center"/>
    </xf>
    <xf numFmtId="0" fontId="8" fillId="0" borderId="77" xfId="0" applyFont="1" applyBorder="1" applyAlignment="1">
      <alignment horizontal="left" wrapText="1"/>
    </xf>
    <xf numFmtId="0" fontId="3" fillId="2" borderId="19" xfId="1" applyFont="1" applyFill="1" applyBorder="1" applyAlignment="1">
      <alignment horizontal="center" vertical="top" wrapText="1"/>
    </xf>
    <xf numFmtId="0" fontId="61" fillId="0" borderId="0" xfId="1" applyFont="1" applyAlignment="1">
      <alignment horizontal="center"/>
    </xf>
    <xf numFmtId="0" fontId="60" fillId="0" borderId="0" xfId="1" applyFont="1"/>
    <xf numFmtId="0" fontId="60" fillId="0" borderId="0" xfId="1" applyFont="1" applyAlignment="1">
      <alignment horizontal="center"/>
    </xf>
    <xf numFmtId="0" fontId="4" fillId="0" borderId="4" xfId="1" applyFont="1" applyBorder="1" applyAlignment="1">
      <alignment horizontal="center"/>
    </xf>
    <xf numFmtId="0" fontId="0" fillId="0" borderId="13" xfId="0" applyBorder="1"/>
    <xf numFmtId="0" fontId="3" fillId="2" borderId="19" xfId="1" applyFont="1" applyFill="1" applyBorder="1" applyAlignment="1">
      <alignment horizontal="center" vertical="center"/>
    </xf>
    <xf numFmtId="166" fontId="0" fillId="4" borderId="15" xfId="1" applyNumberFormat="1" applyFont="1" applyFill="1" applyBorder="1" applyAlignment="1">
      <alignment horizontal="right" vertical="center"/>
    </xf>
    <xf numFmtId="168" fontId="9" fillId="0" borderId="60" xfId="22" applyNumberFormat="1" applyFont="1" applyBorder="1" applyAlignment="1">
      <alignment horizontal="center"/>
    </xf>
    <xf numFmtId="0" fontId="34" fillId="19" borderId="0" xfId="24" applyFont="1" applyFill="1" applyAlignment="1">
      <alignment horizontal="center" vertical="center"/>
    </xf>
    <xf numFmtId="0" fontId="0" fillId="19" borderId="0" xfId="0" applyFill="1" applyAlignment="1">
      <alignment vertical="center"/>
    </xf>
    <xf numFmtId="174" fontId="9" fillId="0" borderId="19" xfId="22" applyNumberFormat="1" applyFont="1" applyBorder="1" applyAlignment="1">
      <alignment horizontal="left"/>
    </xf>
    <xf numFmtId="0" fontId="23" fillId="0" borderId="0" xfId="24" applyFont="1" applyAlignment="1">
      <alignment horizontal="center" vertical="center"/>
    </xf>
    <xf numFmtId="0" fontId="0" fillId="0" borderId="0" xfId="22" applyFont="1" applyAlignment="1">
      <alignment horizontal="left" vertical="top" wrapText="1"/>
    </xf>
    <xf numFmtId="0" fontId="46" fillId="34" borderId="0" xfId="2" applyFont="1" applyFill="1" applyAlignment="1" applyProtection="1">
      <alignment horizontal="center" vertical="center"/>
    </xf>
    <xf numFmtId="0" fontId="3" fillId="6" borderId="56" xfId="22" applyFont="1" applyFill="1" applyBorder="1" applyAlignment="1">
      <alignment horizontal="center" vertical="center"/>
    </xf>
    <xf numFmtId="0" fontId="46" fillId="33" borderId="0" xfId="2" applyFont="1" applyFill="1" applyAlignment="1" applyProtection="1">
      <alignment horizontal="center" vertical="center"/>
    </xf>
    <xf numFmtId="0" fontId="0" fillId="19" borderId="0" xfId="0" applyFill="1" applyAlignment="1">
      <alignment horizontal="center" vertical="center"/>
    </xf>
    <xf numFmtId="0" fontId="54" fillId="0" borderId="19" xfId="22" applyFont="1" applyBorder="1" applyAlignment="1">
      <alignment horizontal="left"/>
    </xf>
    <xf numFmtId="0" fontId="3" fillId="6" borderId="60" xfId="22" applyFont="1" applyFill="1" applyBorder="1" applyAlignment="1">
      <alignment horizontal="center" vertical="center"/>
    </xf>
    <xf numFmtId="0" fontId="9" fillId="0" borderId="58" xfId="22" applyFont="1" applyBorder="1" applyAlignment="1">
      <alignment horizontal="center"/>
    </xf>
    <xf numFmtId="0" fontId="9" fillId="0" borderId="58" xfId="22" applyFont="1" applyBorder="1" applyAlignment="1">
      <alignment horizontal="center" vertical="center"/>
    </xf>
    <xf numFmtId="0" fontId="3" fillId="6" borderId="58" xfId="22" applyFont="1" applyFill="1" applyBorder="1" applyAlignment="1">
      <alignment horizontal="center" vertical="center"/>
    </xf>
    <xf numFmtId="0" fontId="9" fillId="0" borderId="19" xfId="22" applyFont="1" applyBorder="1" applyAlignment="1">
      <alignment horizontal="left"/>
    </xf>
    <xf numFmtId="0" fontId="9" fillId="0" borderId="0" xfId="0" applyFont="1" applyAlignment="1">
      <alignment horizontal="left" vertical="top" wrapText="1"/>
    </xf>
    <xf numFmtId="0" fontId="0" fillId="0" borderId="0" xfId="0"/>
    <xf numFmtId="37" fontId="0" fillId="0" borderId="62" xfId="0" applyNumberFormat="1" applyBorder="1" applyAlignment="1">
      <alignment horizontal="right"/>
    </xf>
    <xf numFmtId="0" fontId="0" fillId="0" borderId="63" xfId="0" applyBorder="1"/>
    <xf numFmtId="0" fontId="0" fillId="0" borderId="65" xfId="0" applyBorder="1"/>
    <xf numFmtId="0" fontId="9" fillId="0" borderId="50" xfId="0" applyFont="1" applyBorder="1" applyAlignment="1">
      <alignment horizontal="left" vertical="top" wrapText="1"/>
    </xf>
    <xf numFmtId="168" fontId="0" fillId="27" borderId="61" xfId="0" applyNumberFormat="1" applyFill="1" applyBorder="1" applyAlignment="1">
      <alignment horizontal="right"/>
    </xf>
    <xf numFmtId="175" fontId="3" fillId="6" borderId="60" xfId="0" applyNumberFormat="1" applyFont="1" applyFill="1" applyBorder="1" applyAlignment="1">
      <alignment horizontal="center"/>
    </xf>
    <xf numFmtId="168" fontId="0" fillId="27" borderId="61" xfId="31" applyNumberFormat="1" applyFont="1" applyFill="1" applyBorder="1" applyAlignment="1">
      <alignment horizontal="right"/>
    </xf>
    <xf numFmtId="37" fontId="0" fillId="27" borderId="61" xfId="0" applyNumberFormat="1" applyFill="1" applyBorder="1" applyAlignment="1">
      <alignment horizontal="right"/>
    </xf>
    <xf numFmtId="0" fontId="3" fillId="6" borderId="60" xfId="0" applyFont="1" applyFill="1" applyBorder="1" applyAlignment="1">
      <alignment horizontal="center" vertical="center"/>
    </xf>
    <xf numFmtId="37" fontId="30" fillId="0" borderId="61" xfId="0" applyNumberFormat="1" applyFont="1" applyBorder="1" applyAlignment="1">
      <alignment horizontal="right"/>
    </xf>
    <xf numFmtId="164" fontId="0" fillId="0" borderId="61" xfId="0" applyNumberFormat="1" applyBorder="1" applyAlignment="1">
      <alignment horizontal="right" vertical="top"/>
    </xf>
    <xf numFmtId="37" fontId="0" fillId="0" borderId="61" xfId="0" applyNumberFormat="1" applyBorder="1" applyAlignment="1">
      <alignment horizontal="right"/>
    </xf>
    <xf numFmtId="168" fontId="0" fillId="0" borderId="61" xfId="0" applyNumberFormat="1" applyBorder="1" applyAlignment="1">
      <alignment horizontal="right"/>
    </xf>
    <xf numFmtId="0" fontId="9" fillId="0" borderId="51" xfId="0" applyFont="1" applyBorder="1" applyAlignment="1">
      <alignment horizontal="left" vertical="top" wrapText="1"/>
    </xf>
    <xf numFmtId="168" fontId="0" fillId="0" borderId="61" xfId="31" applyNumberFormat="1" applyFont="1" applyBorder="1" applyAlignment="1">
      <alignment horizontal="right"/>
    </xf>
    <xf numFmtId="0" fontId="0" fillId="0" borderId="52" xfId="0" applyBorder="1" applyAlignment="1">
      <alignment horizontal="center"/>
    </xf>
    <xf numFmtId="0" fontId="0" fillId="0" borderId="53" xfId="0" applyBorder="1" applyAlignment="1">
      <alignment horizontal="center"/>
    </xf>
    <xf numFmtId="0" fontId="0" fillId="0" borderId="56" xfId="0" applyBorder="1" applyAlignment="1">
      <alignment horizontal="center"/>
    </xf>
    <xf numFmtId="168" fontId="2" fillId="0" borderId="61" xfId="31" applyNumberFormat="1" applyFont="1" applyBorder="1" applyAlignment="1">
      <alignment horizontal="right"/>
    </xf>
    <xf numFmtId="0" fontId="3" fillId="0" borderId="0" xfId="0" applyFont="1" applyAlignment="1">
      <alignment horizontal="center"/>
    </xf>
    <xf numFmtId="0" fontId="11" fillId="0" borderId="60" xfId="0" applyFont="1" applyBorder="1" applyAlignment="1">
      <alignment horizontal="center" vertical="center" wrapText="1"/>
    </xf>
    <xf numFmtId="0" fontId="46" fillId="32" borderId="0" xfId="2" applyFont="1" applyFill="1" applyAlignment="1" applyProtection="1">
      <alignment horizontal="center" vertical="center"/>
    </xf>
    <xf numFmtId="0" fontId="5" fillId="6" borderId="60" xfId="0" applyFont="1" applyFill="1" applyBorder="1" applyAlignment="1">
      <alignment horizontal="center"/>
    </xf>
    <xf numFmtId="0" fontId="0" fillId="0" borderId="61" xfId="0" applyBorder="1" applyAlignment="1">
      <alignment horizontal="center"/>
    </xf>
    <xf numFmtId="0" fontId="0" fillId="0" borderId="60" xfId="0" applyBorder="1" applyAlignment="1">
      <alignment horizontal="center"/>
    </xf>
    <xf numFmtId="164" fontId="0" fillId="0" borderId="48" xfId="0" applyNumberFormat="1" applyBorder="1" applyAlignment="1">
      <alignment horizontal="right" vertical="top"/>
    </xf>
    <xf numFmtId="0" fontId="5" fillId="6" borderId="60" xfId="0" applyFont="1" applyFill="1" applyBorder="1" applyAlignment="1">
      <alignment horizontal="center" vertical="center"/>
    </xf>
    <xf numFmtId="164" fontId="0" fillId="0" borderId="53" xfId="0" applyNumberFormat="1" applyBorder="1" applyAlignment="1">
      <alignment horizontal="right" vertical="top"/>
    </xf>
    <xf numFmtId="0" fontId="3" fillId="6" borderId="60" xfId="0" applyFont="1" applyFill="1" applyBorder="1" applyAlignment="1">
      <alignment horizontal="center"/>
    </xf>
    <xf numFmtId="0" fontId="0" fillId="6" borderId="60" xfId="0" applyFill="1" applyBorder="1" applyAlignment="1">
      <alignment horizontal="center"/>
    </xf>
    <xf numFmtId="0" fontId="0" fillId="0" borderId="55" xfId="0" applyBorder="1" applyAlignment="1">
      <alignment horizontal="left" vertical="top" wrapText="1"/>
    </xf>
    <xf numFmtId="0" fontId="9" fillId="0" borderId="61" xfId="0" applyFont="1" applyBorder="1" applyAlignment="1">
      <alignment horizontal="left" vertical="top" wrapText="1"/>
    </xf>
    <xf numFmtId="0" fontId="0" fillId="0" borderId="0" xfId="0" applyAlignment="1">
      <alignment horizontal="left" vertical="top"/>
    </xf>
    <xf numFmtId="164" fontId="0" fillId="0" borderId="0" xfId="0" applyNumberFormat="1" applyAlignment="1">
      <alignment horizontal="right" vertical="top"/>
    </xf>
    <xf numFmtId="0" fontId="0" fillId="0" borderId="61" xfId="0" applyBorder="1"/>
    <xf numFmtId="0" fontId="0" fillId="0" borderId="19" xfId="1" applyFont="1" applyBorder="1" applyAlignment="1">
      <alignment horizontal="center"/>
    </xf>
    <xf numFmtId="1" fontId="0" fillId="29" borderId="60" xfId="13" applyNumberFormat="1" applyFont="1" applyFill="1" applyBorder="1" applyAlignment="1">
      <alignment horizontal="center"/>
    </xf>
    <xf numFmtId="0" fontId="3" fillId="6" borderId="60" xfId="13" applyFont="1" applyFill="1" applyBorder="1" applyAlignment="1">
      <alignment horizontal="center"/>
    </xf>
    <xf numFmtId="49" fontId="0" fillId="29" borderId="60" xfId="13" applyNumberFormat="1" applyFont="1" applyFill="1" applyBorder="1" applyAlignment="1">
      <alignment horizontal="center"/>
    </xf>
    <xf numFmtId="0" fontId="0" fillId="29" borderId="60" xfId="13" applyFont="1" applyFill="1" applyBorder="1" applyAlignment="1">
      <alignment horizontal="center"/>
    </xf>
    <xf numFmtId="0" fontId="0" fillId="10" borderId="56" xfId="13" applyFont="1" applyFill="1" applyBorder="1" applyAlignment="1">
      <alignment horizontal="center"/>
    </xf>
    <xf numFmtId="0" fontId="3" fillId="6" borderId="56" xfId="13" applyFont="1" applyFill="1" applyBorder="1" applyAlignment="1">
      <alignment horizontal="center" vertical="top"/>
    </xf>
    <xf numFmtId="14" fontId="0" fillId="29" borderId="60" xfId="13" applyNumberFormat="1" applyFont="1" applyFill="1" applyBorder="1" applyAlignment="1">
      <alignment horizontal="center"/>
    </xf>
    <xf numFmtId="0" fontId="3" fillId="4" borderId="60" xfId="13" applyFont="1" applyFill="1" applyBorder="1" applyAlignment="1">
      <alignment horizontal="center" vertical="center" wrapText="1"/>
    </xf>
    <xf numFmtId="168" fontId="0" fillId="26" borderId="19" xfId="13" applyNumberFormat="1" applyFont="1" applyFill="1" applyBorder="1" applyAlignment="1">
      <alignment horizontal="center"/>
    </xf>
    <xf numFmtId="1" fontId="0" fillId="26" borderId="60" xfId="13" applyNumberFormat="1" applyFont="1" applyFill="1" applyBorder="1" applyAlignment="1">
      <alignment horizontal="center"/>
    </xf>
    <xf numFmtId="168" fontId="9" fillId="4" borderId="19" xfId="22" applyNumberFormat="1" applyFont="1" applyFill="1" applyBorder="1" applyAlignment="1">
      <alignment horizontal="center"/>
    </xf>
    <xf numFmtId="168" fontId="3" fillId="6" borderId="19" xfId="13" applyNumberFormat="1" applyFont="1" applyFill="1" applyBorder="1" applyAlignment="1">
      <alignment horizontal="center" vertical="center"/>
    </xf>
    <xf numFmtId="168" fontId="0" fillId="10" borderId="19" xfId="13" applyNumberFormat="1" applyFont="1" applyFill="1" applyBorder="1" applyAlignment="1">
      <alignment horizontal="center"/>
    </xf>
    <xf numFmtId="0" fontId="3" fillId="6" borderId="60" xfId="13" applyFont="1" applyFill="1" applyBorder="1" applyAlignment="1">
      <alignment horizontal="center" vertical="center"/>
    </xf>
    <xf numFmtId="0" fontId="8" fillId="4" borderId="60" xfId="13" applyFont="1" applyFill="1" applyBorder="1" applyAlignment="1">
      <alignment horizontal="center" vertical="center" wrapText="1"/>
    </xf>
    <xf numFmtId="0" fontId="3" fillId="6" borderId="55" xfId="13" applyFont="1" applyFill="1" applyBorder="1" applyAlignment="1">
      <alignment horizontal="center"/>
    </xf>
    <xf numFmtId="0" fontId="0" fillId="26" borderId="60" xfId="13" applyFont="1" applyFill="1" applyBorder="1" applyAlignment="1">
      <alignment horizontal="center"/>
    </xf>
    <xf numFmtId="0" fontId="3" fillId="6" borderId="60" xfId="13" applyFont="1" applyFill="1" applyBorder="1" applyAlignment="1">
      <alignment horizontal="center" vertical="top"/>
    </xf>
    <xf numFmtId="14" fontId="0" fillId="26" borderId="60" xfId="13" applyNumberFormat="1" applyFont="1" applyFill="1" applyBorder="1" applyAlignment="1">
      <alignment horizontal="center"/>
    </xf>
    <xf numFmtId="0" fontId="3" fillId="0" borderId="0" xfId="1" applyFont="1" applyAlignment="1">
      <alignment horizontal="center" vertical="center"/>
    </xf>
    <xf numFmtId="0" fontId="0" fillId="0" borderId="0" xfId="20" applyFont="1"/>
    <xf numFmtId="14" fontId="3" fillId="4" borderId="60" xfId="13" applyNumberFormat="1" applyFont="1" applyFill="1" applyBorder="1" applyAlignment="1">
      <alignment horizontal="center" vertical="center" wrapText="1"/>
    </xf>
    <xf numFmtId="0" fontId="11" fillId="0" borderId="81" xfId="1" applyFont="1" applyBorder="1" applyAlignment="1">
      <alignment horizontal="center" vertical="center" wrapText="1"/>
    </xf>
    <xf numFmtId="0" fontId="0" fillId="0" borderId="82" xfId="0" applyBorder="1"/>
    <xf numFmtId="0" fontId="0" fillId="0" borderId="79" xfId="0" applyBorder="1"/>
    <xf numFmtId="0" fontId="0" fillId="0" borderId="83" xfId="0" applyBorder="1"/>
    <xf numFmtId="0" fontId="0" fillId="0" borderId="84" xfId="0" applyBorder="1"/>
    <xf numFmtId="0" fontId="0" fillId="0" borderId="85" xfId="0" applyBorder="1"/>
    <xf numFmtId="0" fontId="0" fillId="0" borderId="8" xfId="0" applyBorder="1"/>
    <xf numFmtId="0" fontId="3" fillId="6" borderId="56" xfId="13" applyFont="1" applyFill="1" applyBorder="1" applyAlignment="1">
      <alignment horizontal="center"/>
    </xf>
    <xf numFmtId="168" fontId="9" fillId="4" borderId="19" xfId="22" applyNumberFormat="1" applyFont="1" applyFill="1" applyBorder="1" applyAlignment="1">
      <alignment horizontal="center" vertical="center" wrapText="1"/>
    </xf>
    <xf numFmtId="0" fontId="0" fillId="30" borderId="60" xfId="13" applyFont="1" applyFill="1" applyBorder="1" applyAlignment="1">
      <alignment horizontal="center" vertical="top"/>
    </xf>
    <xf numFmtId="0" fontId="0" fillId="30" borderId="60" xfId="13" applyFont="1" applyFill="1" applyBorder="1" applyAlignment="1">
      <alignment horizontal="left" vertical="top"/>
    </xf>
    <xf numFmtId="168" fontId="0" fillId="30" borderId="60" xfId="32" applyNumberFormat="1" applyFont="1" applyFill="1" applyBorder="1" applyAlignment="1">
      <alignment horizontal="left" vertical="top"/>
    </xf>
    <xf numFmtId="0" fontId="3" fillId="0" borderId="60" xfId="1" applyFont="1" applyBorder="1" applyAlignment="1">
      <alignment horizontal="center"/>
    </xf>
    <xf numFmtId="168" fontId="0" fillId="29" borderId="60" xfId="32" applyNumberFormat="1" applyFont="1" applyFill="1" applyBorder="1" applyAlignment="1">
      <alignment horizontal="center"/>
    </xf>
    <xf numFmtId="0" fontId="46" fillId="40" borderId="0" xfId="2" applyFont="1" applyFill="1" applyAlignment="1" applyProtection="1">
      <alignment horizontal="center" vertical="center"/>
    </xf>
    <xf numFmtId="0" fontId="0" fillId="40" borderId="0" xfId="0" applyFill="1" applyAlignment="1">
      <alignment vertical="center"/>
    </xf>
    <xf numFmtId="0" fontId="0" fillId="12" borderId="60" xfId="0" applyFill="1" applyBorder="1" applyAlignment="1">
      <alignment horizontal="center"/>
    </xf>
    <xf numFmtId="0" fontId="9" fillId="11" borderId="60" xfId="0" quotePrefix="1" applyFont="1" applyFill="1" applyBorder="1" applyAlignment="1">
      <alignment horizontal="center" vertical="center" wrapText="1"/>
    </xf>
    <xf numFmtId="0" fontId="27" fillId="0" borderId="60" xfId="0" quotePrefix="1" applyFont="1" applyBorder="1" applyAlignment="1">
      <alignment horizontal="center" vertical="center"/>
    </xf>
    <xf numFmtId="168" fontId="0" fillId="12" borderId="60" xfId="0" applyNumberFormat="1" applyFill="1" applyBorder="1" applyAlignment="1">
      <alignment horizontal="right"/>
    </xf>
    <xf numFmtId="0" fontId="0" fillId="0" borderId="60" xfId="0" applyBorder="1" applyAlignment="1">
      <alignment horizontal="center" vertical="center"/>
    </xf>
    <xf numFmtId="0" fontId="9" fillId="11" borderId="60" xfId="0" applyFont="1" applyFill="1" applyBorder="1" applyAlignment="1">
      <alignment horizontal="center" vertical="center"/>
    </xf>
    <xf numFmtId="0" fontId="28" fillId="12" borderId="60" xfId="0" applyFont="1" applyFill="1" applyBorder="1" applyAlignment="1">
      <alignment horizontal="center" vertical="center"/>
    </xf>
    <xf numFmtId="14" fontId="27" fillId="0" borderId="60" xfId="0" applyNumberFormat="1" applyFont="1" applyBorder="1" applyAlignment="1">
      <alignment horizontal="center" vertical="center"/>
    </xf>
    <xf numFmtId="0" fontId="9" fillId="11" borderId="60" xfId="0" applyFont="1" applyFill="1" applyBorder="1" applyAlignment="1">
      <alignment horizontal="center" vertical="center" wrapText="1"/>
    </xf>
    <xf numFmtId="0" fontId="3" fillId="12" borderId="60" xfId="0" applyFont="1" applyFill="1" applyBorder="1" applyAlignment="1">
      <alignment horizontal="center" vertical="center"/>
    </xf>
    <xf numFmtId="0" fontId="28" fillId="12" borderId="56" xfId="0" applyFont="1" applyFill="1" applyBorder="1" applyAlignment="1">
      <alignment horizontal="center" vertical="center"/>
    </xf>
    <xf numFmtId="0" fontId="26" fillId="12" borderId="60" xfId="0" applyFont="1" applyFill="1" applyBorder="1" applyAlignment="1">
      <alignment horizontal="center" vertical="center"/>
    </xf>
    <xf numFmtId="168" fontId="26" fillId="0" borderId="60" xfId="0" applyNumberFormat="1" applyFont="1" applyBorder="1" applyAlignment="1">
      <alignment horizontal="right"/>
    </xf>
    <xf numFmtId="0" fontId="27" fillId="0" borderId="60" xfId="0" applyFont="1" applyBorder="1" applyAlignment="1">
      <alignment horizontal="center" vertical="center"/>
    </xf>
    <xf numFmtId="168" fontId="26" fillId="12" borderId="60" xfId="0" applyNumberFormat="1" applyFont="1" applyFill="1" applyBorder="1" applyAlignment="1">
      <alignment horizontal="right"/>
    </xf>
    <xf numFmtId="0" fontId="26" fillId="12" borderId="60" xfId="0" applyFont="1" applyFill="1" applyBorder="1" applyAlignment="1">
      <alignment horizontal="center"/>
    </xf>
    <xf numFmtId="0" fontId="26" fillId="0" borderId="60" xfId="0" applyFont="1" applyBorder="1" applyAlignment="1">
      <alignment horizontal="center"/>
    </xf>
    <xf numFmtId="0" fontId="3" fillId="19" borderId="0" xfId="0" applyFont="1" applyFill="1" applyAlignment="1">
      <alignment horizontal="center" vertical="center"/>
    </xf>
    <xf numFmtId="0" fontId="26" fillId="0" borderId="60" xfId="0" applyFont="1" applyBorder="1" applyAlignment="1">
      <alignment horizontal="center" vertical="center"/>
    </xf>
    <xf numFmtId="0" fontId="0" fillId="12" borderId="60" xfId="0" applyFill="1" applyBorder="1" applyAlignment="1">
      <alignment horizontal="center" vertical="center"/>
    </xf>
    <xf numFmtId="0" fontId="9" fillId="11" borderId="60" xfId="0" quotePrefix="1" applyFont="1" applyFill="1" applyBorder="1" applyAlignment="1">
      <alignment horizontal="center" vertical="center"/>
    </xf>
    <xf numFmtId="168" fontId="0" fillId="28" borderId="60" xfId="0" applyNumberFormat="1" applyFill="1" applyBorder="1" applyAlignment="1">
      <alignment horizontal="right"/>
    </xf>
    <xf numFmtId="0" fontId="9" fillId="11" borderId="56" xfId="0" quotePrefix="1" applyFont="1" applyFill="1" applyBorder="1" applyAlignment="1">
      <alignment horizontal="center" vertical="center" wrapText="1"/>
    </xf>
    <xf numFmtId="171" fontId="0" fillId="12" borderId="60" xfId="0" applyNumberFormat="1" applyFill="1" applyBorder="1" applyAlignment="1">
      <alignment horizontal="center"/>
    </xf>
    <xf numFmtId="168" fontId="3" fillId="12" borderId="60" xfId="0" applyNumberFormat="1" applyFont="1" applyFill="1" applyBorder="1" applyAlignment="1">
      <alignment horizontal="center" vertical="center"/>
    </xf>
    <xf numFmtId="0" fontId="25" fillId="11" borderId="60" xfId="0" applyFont="1" applyFill="1" applyBorder="1" applyAlignment="1">
      <alignment horizontal="center" vertical="center" wrapText="1"/>
    </xf>
    <xf numFmtId="171" fontId="26" fillId="0" borderId="60" xfId="0" applyNumberFormat="1" applyFont="1" applyBorder="1" applyAlignment="1">
      <alignment horizontal="center"/>
    </xf>
    <xf numFmtId="171" fontId="3" fillId="12" borderId="60" xfId="0" applyNumberFormat="1" applyFont="1" applyFill="1" applyBorder="1" applyAlignment="1">
      <alignment horizontal="center" vertical="center"/>
    </xf>
    <xf numFmtId="0" fontId="3" fillId="28" borderId="60" xfId="0" applyFont="1" applyFill="1" applyBorder="1" applyAlignment="1">
      <alignment horizontal="center" vertical="center"/>
    </xf>
    <xf numFmtId="0" fontId="0" fillId="12" borderId="56" xfId="0" applyFill="1" applyBorder="1" applyAlignment="1">
      <alignment horizontal="center" vertical="center"/>
    </xf>
    <xf numFmtId="0" fontId="0" fillId="28" borderId="60" xfId="0" applyFill="1" applyBorder="1" applyAlignment="1">
      <alignment horizontal="center" vertical="center"/>
    </xf>
    <xf numFmtId="0" fontId="0" fillId="28" borderId="56" xfId="0" applyFill="1" applyBorder="1" applyAlignment="1">
      <alignment horizontal="center" vertical="center"/>
    </xf>
    <xf numFmtId="168" fontId="3" fillId="28" borderId="60" xfId="0" applyNumberFormat="1" applyFont="1" applyFill="1" applyBorder="1" applyAlignment="1">
      <alignment horizontal="center" vertical="center"/>
    </xf>
    <xf numFmtId="171" fontId="0" fillId="12" borderId="60" xfId="0" applyNumberFormat="1" applyFill="1" applyBorder="1" applyAlignment="1">
      <alignment horizontal="right"/>
    </xf>
    <xf numFmtId="171" fontId="0" fillId="28" borderId="60" xfId="0" applyNumberFormat="1" applyFill="1" applyBorder="1" applyAlignment="1">
      <alignment horizontal="right"/>
    </xf>
    <xf numFmtId="168" fontId="3" fillId="12" borderId="60" xfId="0" applyNumberFormat="1" applyFont="1" applyFill="1" applyBorder="1" applyAlignment="1">
      <alignment horizontal="right"/>
    </xf>
    <xf numFmtId="0" fontId="25" fillId="11" borderId="60" xfId="0" quotePrefix="1" applyFont="1" applyFill="1" applyBorder="1" applyAlignment="1">
      <alignment horizontal="center" vertical="center" wrapText="1"/>
    </xf>
    <xf numFmtId="171" fontId="0" fillId="28" borderId="60" xfId="0" applyNumberFormat="1" applyFill="1" applyBorder="1" applyAlignment="1">
      <alignment horizontal="center"/>
    </xf>
    <xf numFmtId="171" fontId="26" fillId="0" borderId="60" xfId="0" applyNumberFormat="1" applyFont="1" applyBorder="1" applyAlignment="1">
      <alignment horizontal="right"/>
    </xf>
    <xf numFmtId="0" fontId="0" fillId="14" borderId="60" xfId="0" applyFill="1" applyBorder="1" applyAlignment="1">
      <alignment horizontal="center" vertical="center"/>
    </xf>
    <xf numFmtId="0" fontId="26" fillId="0" borderId="56" xfId="0" applyFont="1" applyBorder="1" applyAlignment="1">
      <alignment horizontal="center" vertical="center"/>
    </xf>
    <xf numFmtId="171" fontId="29" fillId="0" borderId="60" xfId="0" applyNumberFormat="1" applyFont="1" applyBorder="1" applyAlignment="1">
      <alignment horizontal="right"/>
    </xf>
    <xf numFmtId="0" fontId="9" fillId="11" borderId="55" xfId="0" applyFont="1" applyFill="1" applyBorder="1" applyAlignment="1">
      <alignment horizontal="center" vertical="center" wrapText="1"/>
    </xf>
    <xf numFmtId="168" fontId="0" fillId="12" borderId="19" xfId="0" applyNumberFormat="1" applyFill="1" applyBorder="1" applyAlignment="1">
      <alignment horizontal="center"/>
    </xf>
    <xf numFmtId="168" fontId="26" fillId="0" borderId="60" xfId="0" applyNumberFormat="1" applyFont="1" applyBorder="1" applyAlignment="1">
      <alignment horizontal="center"/>
    </xf>
    <xf numFmtId="168" fontId="0" fillId="12" borderId="60" xfId="0" applyNumberFormat="1" applyFill="1" applyBorder="1" applyAlignment="1">
      <alignment horizontal="center"/>
    </xf>
    <xf numFmtId="0" fontId="0" fillId="0" borderId="19" xfId="0" applyBorder="1" applyAlignment="1">
      <alignment horizontal="center" vertical="center"/>
    </xf>
    <xf numFmtId="0" fontId="19" fillId="4" borderId="60" xfId="1" applyFont="1" applyFill="1" applyBorder="1" applyAlignment="1">
      <alignment horizontal="center"/>
    </xf>
    <xf numFmtId="168" fontId="0" fillId="29" borderId="60" xfId="13" applyNumberFormat="1" applyFont="1" applyFill="1" applyBorder="1" applyAlignment="1">
      <alignment horizontal="center"/>
    </xf>
    <xf numFmtId="37" fontId="0" fillId="29" borderId="60" xfId="13" applyNumberFormat="1" applyFont="1" applyFill="1" applyBorder="1" applyAlignment="1">
      <alignment horizontal="center"/>
    </xf>
    <xf numFmtId="168" fontId="0" fillId="26" borderId="60" xfId="13" applyNumberFormat="1" applyFont="1" applyFill="1" applyBorder="1" applyAlignment="1">
      <alignment horizontal="center"/>
    </xf>
    <xf numFmtId="0" fontId="19" fillId="27" borderId="60" xfId="1" applyFont="1" applyFill="1" applyBorder="1" applyAlignment="1">
      <alignment horizontal="center"/>
    </xf>
    <xf numFmtId="0" fontId="51" fillId="27" borderId="50" xfId="1" applyFont="1" applyFill="1" applyBorder="1" applyAlignment="1">
      <alignment horizontal="center" vertical="center" wrapText="1"/>
    </xf>
    <xf numFmtId="0" fontId="18" fillId="0" borderId="0" xfId="1" applyFont="1"/>
    <xf numFmtId="0" fontId="47" fillId="31" borderId="55" xfId="13" applyFont="1" applyFill="1" applyBorder="1" applyAlignment="1">
      <alignment horizontal="center" vertical="center"/>
    </xf>
    <xf numFmtId="168" fontId="23" fillId="4" borderId="60" xfId="13" applyNumberFormat="1" applyFont="1" applyFill="1" applyBorder="1" applyAlignment="1">
      <alignment horizontal="center"/>
    </xf>
    <xf numFmtId="0" fontId="23" fillId="0" borderId="60" xfId="13" applyFont="1" applyBorder="1" applyAlignment="1">
      <alignment horizontal="center"/>
    </xf>
    <xf numFmtId="37" fontId="0" fillId="26" borderId="60" xfId="13" applyNumberFormat="1" applyFont="1" applyFill="1" applyBorder="1" applyAlignment="1">
      <alignment horizontal="center"/>
    </xf>
    <xf numFmtId="0" fontId="47" fillId="31" borderId="60" xfId="13" applyFont="1" applyFill="1" applyBorder="1" applyAlignment="1">
      <alignment horizontal="center" vertical="center" wrapText="1"/>
    </xf>
    <xf numFmtId="0" fontId="47" fillId="31" borderId="60" xfId="13" applyFont="1" applyFill="1" applyBorder="1" applyAlignment="1">
      <alignment horizontal="center" vertical="center"/>
    </xf>
    <xf numFmtId="0" fontId="47" fillId="31" borderId="55" xfId="13" applyFont="1" applyFill="1" applyBorder="1" applyAlignment="1">
      <alignment horizontal="center" vertical="center" wrapText="1"/>
    </xf>
    <xf numFmtId="0" fontId="0" fillId="19" borderId="0" xfId="0" applyFill="1" applyAlignment="1">
      <alignment horizontal="center"/>
    </xf>
    <xf numFmtId="0" fontId="47" fillId="30" borderId="60" xfId="13" applyFont="1" applyFill="1" applyBorder="1" applyAlignment="1">
      <alignment horizontal="center" vertical="center"/>
    </xf>
    <xf numFmtId="168" fontId="47" fillId="30" borderId="60" xfId="32" applyNumberFormat="1" applyFont="1" applyFill="1" applyBorder="1" applyAlignment="1">
      <alignment horizontal="center" vertical="top"/>
    </xf>
    <xf numFmtId="0" fontId="46" fillId="32" borderId="0" xfId="2" applyFont="1" applyFill="1" applyAlignment="1" applyProtection="1">
      <alignment horizontal="center"/>
    </xf>
    <xf numFmtId="0" fontId="46" fillId="34" borderId="0" xfId="2" applyFont="1" applyFill="1" applyAlignment="1" applyProtection="1">
      <alignment horizontal="center"/>
    </xf>
    <xf numFmtId="0" fontId="47" fillId="30" borderId="56" xfId="13" applyFont="1" applyFill="1" applyBorder="1" applyAlignment="1">
      <alignment horizontal="center" vertical="center"/>
    </xf>
    <xf numFmtId="0" fontId="3" fillId="31" borderId="60" xfId="13" applyFont="1" applyFill="1" applyBorder="1" applyAlignment="1">
      <alignment horizontal="center" vertical="center"/>
    </xf>
    <xf numFmtId="0" fontId="3" fillId="31" borderId="60" xfId="13" applyFont="1" applyFill="1" applyBorder="1" applyAlignment="1">
      <alignment horizontal="center" vertical="top" wrapText="1"/>
    </xf>
    <xf numFmtId="0" fontId="3" fillId="31" borderId="60" xfId="13" applyFont="1" applyFill="1" applyBorder="1" applyAlignment="1">
      <alignment horizontal="center" vertical="top"/>
    </xf>
    <xf numFmtId="0" fontId="47" fillId="30" borderId="60" xfId="13" applyFont="1" applyFill="1" applyBorder="1" applyAlignment="1">
      <alignment horizontal="center" vertical="top" wrapText="1"/>
    </xf>
    <xf numFmtId="0" fontId="3" fillId="31" borderId="55" xfId="13" applyFont="1" applyFill="1" applyBorder="1" applyAlignment="1">
      <alignment horizontal="center" vertical="center"/>
    </xf>
    <xf numFmtId="0" fontId="3" fillId="31" borderId="47" xfId="13" applyFont="1" applyFill="1" applyBorder="1" applyAlignment="1">
      <alignment horizontal="center" vertical="center"/>
    </xf>
    <xf numFmtId="0" fontId="46" fillId="33" borderId="0" xfId="2" applyFont="1" applyFill="1" applyAlignment="1" applyProtection="1">
      <alignment horizontal="center"/>
    </xf>
    <xf numFmtId="168" fontId="0" fillId="29" borderId="60" xfId="13" applyNumberFormat="1" applyFont="1" applyFill="1" applyBorder="1" applyAlignment="1">
      <alignment horizontal="right"/>
    </xf>
    <xf numFmtId="168" fontId="0" fillId="26" borderId="60" xfId="13" applyNumberFormat="1" applyFont="1" applyFill="1" applyBorder="1" applyAlignment="1">
      <alignment horizontal="right"/>
    </xf>
    <xf numFmtId="168" fontId="0" fillId="10" borderId="60" xfId="13" applyNumberFormat="1" applyFont="1" applyFill="1" applyBorder="1" applyAlignment="1">
      <alignment horizontal="right"/>
    </xf>
    <xf numFmtId="0" fontId="0" fillId="10" borderId="60" xfId="13" applyFont="1" applyFill="1" applyBorder="1" applyAlignment="1">
      <alignment horizontal="center"/>
    </xf>
    <xf numFmtId="37" fontId="9" fillId="0" borderId="0" xfId="4" applyNumberFormat="1" applyFont="1" applyAlignment="1">
      <alignment vertical="center" wrapText="1"/>
    </xf>
    <xf numFmtId="0" fontId="19" fillId="0" borderId="0" xfId="4" applyFont="1"/>
    <xf numFmtId="164" fontId="9" fillId="0" borderId="0" xfId="4" applyNumberFormat="1" applyFont="1" applyAlignment="1">
      <alignment vertical="center" wrapText="1"/>
    </xf>
    <xf numFmtId="0" fontId="0" fillId="0" borderId="81" xfId="4" applyFont="1" applyBorder="1" applyAlignment="1">
      <alignment horizontal="center" vertical="center" wrapText="1"/>
    </xf>
    <xf numFmtId="0" fontId="3" fillId="0" borderId="0" xfId="4" applyFont="1" applyAlignment="1">
      <alignment horizontal="center" vertical="center"/>
    </xf>
    <xf numFmtId="164" fontId="9" fillId="0" borderId="0" xfId="4" applyNumberFormat="1" applyFont="1" applyAlignment="1">
      <alignment vertical="top" wrapText="1"/>
    </xf>
    <xf numFmtId="164" fontId="9" fillId="0" borderId="7" xfId="4" applyNumberFormat="1" applyFont="1" applyBorder="1" applyAlignment="1">
      <alignment vertical="top" wrapText="1"/>
    </xf>
    <xf numFmtId="164" fontId="9" fillId="0" borderId="7" xfId="4" applyNumberFormat="1" applyFont="1" applyBorder="1" applyAlignment="1">
      <alignment vertical="center" wrapText="1"/>
    </xf>
    <xf numFmtId="0" fontId="9" fillId="0" borderId="0" xfId="4" applyFont="1" applyAlignment="1">
      <alignment horizontal="justify" vertical="top"/>
    </xf>
    <xf numFmtId="0" fontId="0" fillId="0" borderId="0" xfId="4" applyFont="1" applyAlignment="1">
      <alignment horizontal="justify" vertical="top" wrapText="1"/>
    </xf>
    <xf numFmtId="37" fontId="9" fillId="0" borderId="0" xfId="4" applyNumberFormat="1" applyFont="1" applyAlignment="1">
      <alignment vertical="center"/>
    </xf>
    <xf numFmtId="0" fontId="0" fillId="30" borderId="60" xfId="13" applyFont="1" applyFill="1" applyBorder="1" applyAlignment="1">
      <alignment horizontal="center" vertical="center"/>
    </xf>
    <xf numFmtId="0" fontId="19" fillId="4" borderId="60" xfId="0" applyFont="1" applyFill="1" applyBorder="1" applyAlignment="1">
      <alignment horizontal="left" vertical="top"/>
    </xf>
    <xf numFmtId="41" fontId="2" fillId="30" borderId="60" xfId="32" applyFont="1" applyFill="1" applyBorder="1" applyAlignment="1">
      <alignment horizontal="center" vertical="top"/>
    </xf>
    <xf numFmtId="0" fontId="19" fillId="27" borderId="60" xfId="0" applyFont="1" applyFill="1" applyBorder="1" applyAlignment="1">
      <alignment horizontal="left" vertical="top"/>
    </xf>
    <xf numFmtId="168" fontId="3" fillId="8" borderId="86" xfId="11" applyNumberFormat="1" applyFont="1" applyFill="1" applyBorder="1" applyAlignment="1">
      <alignment horizontal="center" vertical="top" wrapText="1"/>
    </xf>
    <xf numFmtId="0" fontId="11" fillId="27" borderId="60" xfId="0" applyFont="1" applyFill="1" applyBorder="1" applyAlignment="1">
      <alignment horizontal="center" vertical="center"/>
    </xf>
    <xf numFmtId="0" fontId="2" fillId="31" borderId="60" xfId="13" applyFont="1" applyFill="1" applyBorder="1" applyAlignment="1">
      <alignment horizontal="center" vertical="top"/>
    </xf>
    <xf numFmtId="0" fontId="0" fillId="9" borderId="0" xfId="0" applyFill="1"/>
    <xf numFmtId="0" fontId="0" fillId="0" borderId="60" xfId="13" applyFont="1" applyBorder="1" applyAlignment="1">
      <alignment horizontal="center" vertical="center"/>
    </xf>
    <xf numFmtId="0" fontId="0" fillId="31" borderId="60" xfId="13" applyFont="1" applyFill="1" applyBorder="1" applyAlignment="1">
      <alignment horizontal="left" vertical="top"/>
    </xf>
    <xf numFmtId="168" fontId="3" fillId="8" borderId="66" xfId="11" applyNumberFormat="1" applyFont="1" applyFill="1" applyBorder="1" applyAlignment="1">
      <alignment horizontal="center" vertical="top" wrapText="1"/>
    </xf>
    <xf numFmtId="0" fontId="0" fillId="31" borderId="60" xfId="13" applyFont="1" applyFill="1" applyBorder="1" applyAlignment="1">
      <alignment horizontal="left" vertical="center"/>
    </xf>
    <xf numFmtId="0" fontId="0" fillId="2" borderId="19" xfId="15" applyFont="1" applyFill="1" applyBorder="1" applyAlignment="1">
      <alignment horizontal="center" vertical="center"/>
    </xf>
    <xf numFmtId="0" fontId="0" fillId="4" borderId="19" xfId="15" applyFont="1" applyFill="1" applyBorder="1" applyAlignment="1">
      <alignment horizontal="center" vertical="center"/>
    </xf>
    <xf numFmtId="168" fontId="0" fillId="29" borderId="87" xfId="13" applyNumberFormat="1" applyFont="1" applyFill="1" applyBorder="1" applyAlignment="1">
      <alignment horizontal="center"/>
    </xf>
    <xf numFmtId="49" fontId="0" fillId="4" borderId="19" xfId="15" applyNumberFormat="1" applyFont="1" applyFill="1" applyBorder="1" applyAlignment="1">
      <alignment horizontal="center" vertical="center"/>
    </xf>
    <xf numFmtId="0" fontId="0" fillId="2" borderId="89" xfId="15" applyFont="1" applyFill="1" applyBorder="1" applyAlignment="1">
      <alignment horizontal="center" vertical="center"/>
    </xf>
    <xf numFmtId="0" fontId="0" fillId="0" borderId="71" xfId="0" applyBorder="1"/>
    <xf numFmtId="0" fontId="0" fillId="0" borderId="72" xfId="0" applyBorder="1"/>
    <xf numFmtId="0" fontId="3" fillId="0" borderId="88" xfId="15" applyFont="1" applyBorder="1" applyAlignment="1">
      <alignment horizontal="center"/>
    </xf>
    <xf numFmtId="0" fontId="0" fillId="0" borderId="73" xfId="0" applyBorder="1"/>
    <xf numFmtId="168" fontId="0" fillId="26" borderId="87" xfId="13" applyNumberFormat="1" applyFont="1" applyFill="1" applyBorder="1" applyAlignment="1">
      <alignment horizontal="center"/>
    </xf>
    <xf numFmtId="0" fontId="3" fillId="0" borderId="0" xfId="20" applyFont="1" applyAlignment="1">
      <alignment horizontal="center" vertical="center"/>
    </xf>
    <xf numFmtId="0" fontId="19" fillId="0" borderId="58" xfId="20" applyFont="1" applyBorder="1" applyAlignment="1">
      <alignment horizontal="center" vertical="center"/>
    </xf>
    <xf numFmtId="0" fontId="3" fillId="6" borderId="58" xfId="20" applyFont="1" applyFill="1" applyBorder="1" applyAlignment="1">
      <alignment horizontal="center"/>
    </xf>
    <xf numFmtId="0" fontId="3" fillId="6" borderId="60" xfId="20" applyFont="1" applyFill="1" applyBorder="1" applyAlignment="1">
      <alignment horizontal="center" vertical="center"/>
    </xf>
    <xf numFmtId="0" fontId="3" fillId="0" borderId="60" xfId="20" applyFont="1" applyBorder="1" applyAlignment="1">
      <alignment horizontal="center" vertical="center" wrapText="1"/>
    </xf>
    <xf numFmtId="0" fontId="3" fillId="6" borderId="56" xfId="20" applyFont="1" applyFill="1" applyBorder="1" applyAlignment="1">
      <alignment horizontal="center" vertical="top"/>
    </xf>
    <xf numFmtId="0" fontId="46" fillId="35" borderId="0" xfId="2" applyFont="1" applyFill="1" applyAlignment="1" applyProtection="1">
      <alignment horizontal="center" vertical="center"/>
    </xf>
    <xf numFmtId="0" fontId="9" fillId="0" borderId="51" xfId="0" applyFont="1" applyBorder="1" applyAlignment="1">
      <alignment horizontal="center" vertical="top" wrapText="1"/>
    </xf>
    <xf numFmtId="168" fontId="0" fillId="10" borderId="60" xfId="13" applyNumberFormat="1" applyFont="1" applyFill="1" applyBorder="1" applyAlignment="1">
      <alignment horizontal="center"/>
    </xf>
    <xf numFmtId="168" fontId="3" fillId="4" borderId="60" xfId="32" applyNumberFormat="1" applyFont="1" applyFill="1" applyBorder="1" applyAlignment="1">
      <alignment horizontal="center" vertical="center" wrapText="1"/>
    </xf>
    <xf numFmtId="0" fontId="0" fillId="40" borderId="0" xfId="0" applyFill="1" applyAlignment="1">
      <alignment horizontal="center" vertical="center"/>
    </xf>
    <xf numFmtId="0" fontId="19" fillId="40" borderId="0" xfId="1" applyFont="1" applyFill="1" applyAlignment="1">
      <alignment vertical="top"/>
    </xf>
    <xf numFmtId="168" fontId="9" fillId="11" borderId="60" xfId="0" quotePrefix="1" applyNumberFormat="1" applyFont="1" applyFill="1" applyBorder="1" applyAlignment="1">
      <alignment horizontal="center" vertical="center" wrapText="1"/>
    </xf>
    <xf numFmtId="168" fontId="0" fillId="28" borderId="60" xfId="0" applyNumberFormat="1" applyFill="1" applyBorder="1" applyAlignment="1">
      <alignment horizontal="center"/>
    </xf>
    <xf numFmtId="168" fontId="0" fillId="27" borderId="9" xfId="0" applyNumberFormat="1" applyFill="1" applyBorder="1" applyAlignment="1">
      <alignment horizontal="center"/>
    </xf>
    <xf numFmtId="0" fontId="0" fillId="0" borderId="2" xfId="0" applyBorder="1"/>
    <xf numFmtId="0" fontId="0" fillId="0" borderId="90" xfId="0" applyBorder="1"/>
    <xf numFmtId="168" fontId="0" fillId="14" borderId="19" xfId="32" applyNumberFormat="1" applyFont="1" applyFill="1" applyBorder="1" applyAlignment="1">
      <alignment horizontal="center"/>
    </xf>
    <xf numFmtId="0" fontId="0" fillId="14" borderId="9" xfId="0" applyFill="1" applyBorder="1" applyAlignment="1">
      <alignment horizontal="center"/>
    </xf>
    <xf numFmtId="49" fontId="0" fillId="14" borderId="19" xfId="0" applyNumberFormat="1" applyFill="1" applyBorder="1" applyAlignment="1">
      <alignment horizontal="center"/>
    </xf>
    <xf numFmtId="0" fontId="0" fillId="13" borderId="19" xfId="0" applyFill="1" applyBorder="1" applyAlignment="1">
      <alignment horizontal="center" vertical="top" wrapText="1"/>
    </xf>
    <xf numFmtId="0" fontId="0" fillId="14" borderId="19" xfId="0" applyFill="1" applyBorder="1" applyAlignment="1">
      <alignment horizontal="center"/>
    </xf>
    <xf numFmtId="168" fontId="0" fillId="14" borderId="9" xfId="0" applyNumberFormat="1" applyFill="1" applyBorder="1" applyAlignment="1">
      <alignment horizontal="center"/>
    </xf>
    <xf numFmtId="0" fontId="0" fillId="27" borderId="9" xfId="0" applyFill="1" applyBorder="1" applyAlignment="1">
      <alignment horizontal="center"/>
    </xf>
    <xf numFmtId="0" fontId="19" fillId="0" borderId="19" xfId="20" applyFont="1" applyBorder="1" applyAlignment="1">
      <alignment horizontal="center"/>
    </xf>
    <xf numFmtId="0" fontId="0" fillId="27" borderId="91" xfId="0" applyFill="1" applyBorder="1" applyAlignment="1">
      <alignment horizontal="center"/>
    </xf>
    <xf numFmtId="0" fontId="19" fillId="27" borderId="19" xfId="1" applyFont="1" applyFill="1" applyBorder="1" applyAlignment="1">
      <alignment horizontal="center"/>
    </xf>
    <xf numFmtId="168" fontId="0" fillId="14" borderId="19" xfId="0" applyNumberFormat="1" applyFill="1" applyBorder="1" applyAlignment="1">
      <alignment horizontal="center"/>
    </xf>
    <xf numFmtId="0" fontId="19" fillId="0" borderId="0" xfId="0" applyFont="1"/>
    <xf numFmtId="0" fontId="2" fillId="0" borderId="58" xfId="20" applyFont="1" applyBorder="1" applyAlignment="1">
      <alignment horizontal="right" vertical="center"/>
    </xf>
    <xf numFmtId="0" fontId="2" fillId="0" borderId="58" xfId="0" applyFont="1" applyBorder="1"/>
    <xf numFmtId="168" fontId="30" fillId="0" borderId="61" xfId="0" applyNumberFormat="1" applyFont="1" applyBorder="1" applyAlignment="1">
      <alignment horizontal="right"/>
    </xf>
    <xf numFmtId="0" fontId="25" fillId="0" borderId="51" xfId="0" applyFont="1" applyBorder="1" applyAlignment="1">
      <alignment horizontal="left" vertical="top" wrapText="1"/>
    </xf>
    <xf numFmtId="1" fontId="0" fillId="27" borderId="19" xfId="15" applyNumberFormat="1" applyFont="1" applyFill="1" applyBorder="1" applyAlignment="1">
      <alignment horizontal="center"/>
    </xf>
    <xf numFmtId="1" fontId="0" fillId="27" borderId="88" xfId="15" applyNumberFormat="1" applyFont="1" applyFill="1" applyBorder="1" applyAlignment="1">
      <alignment horizontal="center"/>
    </xf>
    <xf numFmtId="0" fontId="0" fillId="27" borderId="19" xfId="15" applyFont="1" applyFill="1" applyBorder="1" applyAlignment="1">
      <alignment horizontal="center"/>
    </xf>
    <xf numFmtId="0" fontId="19" fillId="0" borderId="58" xfId="20" applyFont="1" applyBorder="1" applyAlignment="1">
      <alignment horizontal="center" vertical="top"/>
    </xf>
    <xf numFmtId="0" fontId="3" fillId="6" borderId="47" xfId="22" applyFont="1" applyFill="1" applyBorder="1" applyAlignment="1">
      <alignment horizontal="center" vertical="center"/>
    </xf>
    <xf numFmtId="168" fontId="0" fillId="0" borderId="19" xfId="1" applyNumberFormat="1" applyFont="1" applyBorder="1" applyAlignment="1">
      <alignment horizontal="center"/>
    </xf>
    <xf numFmtId="0" fontId="5" fillId="0" borderId="19" xfId="22" applyFont="1" applyBorder="1" applyAlignment="1">
      <alignment horizontal="left"/>
    </xf>
    <xf numFmtId="168" fontId="3" fillId="6" borderId="60" xfId="13" applyNumberFormat="1" applyFont="1" applyFill="1" applyBorder="1" applyAlignment="1">
      <alignment horizontal="center" vertical="center"/>
    </xf>
    <xf numFmtId="0" fontId="19" fillId="0" borderId="19" xfId="20" applyFont="1" applyBorder="1" applyAlignment="1">
      <alignment horizontal="center" vertical="top"/>
    </xf>
    <xf numFmtId="0" fontId="3" fillId="6" borderId="19" xfId="20" applyFont="1" applyFill="1" applyBorder="1" applyAlignment="1">
      <alignment horizontal="center"/>
    </xf>
    <xf numFmtId="0" fontId="3" fillId="6" borderId="19" xfId="20" applyFont="1" applyFill="1" applyBorder="1" applyAlignment="1">
      <alignment horizontal="center" vertical="center"/>
    </xf>
    <xf numFmtId="0" fontId="3" fillId="6" borderId="19" xfId="20" applyFont="1" applyFill="1" applyBorder="1" applyAlignment="1">
      <alignment horizontal="center" vertical="top"/>
    </xf>
    <xf numFmtId="0" fontId="5" fillId="2" borderId="92" xfId="4" applyFont="1" applyFill="1" applyBorder="1" applyAlignment="1">
      <alignment horizontal="center" vertical="center" wrapText="1"/>
    </xf>
    <xf numFmtId="0" fontId="0" fillId="0" borderId="94" xfId="0" applyBorder="1"/>
    <xf numFmtId="0" fontId="3" fillId="2" borderId="92" xfId="4" applyFont="1" applyFill="1" applyBorder="1" applyAlignment="1">
      <alignment horizontal="center" vertical="center" wrapText="1"/>
    </xf>
    <xf numFmtId="0" fontId="3" fillId="2" borderId="81" xfId="4" applyFont="1" applyFill="1" applyBorder="1" applyAlignment="1">
      <alignment horizontal="center" vertical="center" wrapText="1"/>
    </xf>
    <xf numFmtId="0" fontId="0" fillId="0" borderId="0" xfId="4" applyFont="1" applyAlignment="1">
      <alignment horizontal="left" vertical="center" wrapText="1"/>
    </xf>
    <xf numFmtId="0" fontId="3" fillId="2" borderId="92" xfId="4" applyFont="1" applyFill="1" applyBorder="1" applyAlignment="1">
      <alignment horizontal="center" vertical="center"/>
    </xf>
    <xf numFmtId="0" fontId="10" fillId="0" borderId="81" xfId="2" applyFont="1" applyBorder="1" applyAlignment="1" applyProtection="1">
      <alignment horizontal="center" vertical="center" wrapText="1"/>
    </xf>
    <xf numFmtId="0" fontId="0" fillId="0" borderId="75" xfId="4" applyFont="1" applyBorder="1" applyAlignment="1">
      <alignment horizontal="center" vertical="center"/>
    </xf>
    <xf numFmtId="0" fontId="0" fillId="0" borderId="31" xfId="0" applyBorder="1"/>
    <xf numFmtId="0" fontId="0" fillId="0" borderId="74" xfId="0" applyBorder="1"/>
    <xf numFmtId="0" fontId="0" fillId="0" borderId="19" xfId="4" applyFont="1" applyBorder="1" applyAlignment="1">
      <alignment horizontal="center" vertical="center"/>
    </xf>
    <xf numFmtId="0" fontId="6" fillId="0" borderId="42" xfId="4" applyFont="1" applyBorder="1" applyAlignment="1">
      <alignment horizontal="center" vertical="center"/>
    </xf>
    <xf numFmtId="0" fontId="0" fillId="0" borderId="26" xfId="0" applyBorder="1"/>
    <xf numFmtId="0" fontId="3" fillId="0" borderId="81" xfId="4" applyFont="1" applyBorder="1" applyAlignment="1">
      <alignment horizontal="center" vertical="center" wrapText="1"/>
    </xf>
    <xf numFmtId="37" fontId="19" fillId="0" borderId="0" xfId="4" applyNumberFormat="1" applyFont="1"/>
    <xf numFmtId="0" fontId="0" fillId="0" borderId="95" xfId="4" applyFont="1" applyBorder="1" applyAlignment="1">
      <alignment horizontal="center" vertical="center"/>
    </xf>
    <xf numFmtId="0" fontId="0" fillId="0" borderId="23" xfId="0" applyBorder="1"/>
    <xf numFmtId="0" fontId="0" fillId="0" borderId="27" xfId="0" applyBorder="1"/>
    <xf numFmtId="0" fontId="6" fillId="0" borderId="30" xfId="4" applyFont="1" applyBorder="1" applyAlignment="1">
      <alignment horizontal="center" vertical="center"/>
    </xf>
    <xf numFmtId="0" fontId="0" fillId="0" borderId="22" xfId="0" applyBorder="1"/>
    <xf numFmtId="0" fontId="7" fillId="33" borderId="0" xfId="2" applyFill="1" applyAlignment="1" applyProtection="1">
      <alignment horizontal="center" vertical="center"/>
    </xf>
    <xf numFmtId="174" fontId="9" fillId="0" borderId="91" xfId="22" applyNumberFormat="1" applyFont="1" applyBorder="1" applyAlignment="1">
      <alignment horizontal="left"/>
    </xf>
    <xf numFmtId="0" fontId="3" fillId="6" borderId="66" xfId="20" applyFont="1" applyFill="1" applyBorder="1" applyAlignment="1">
      <alignment horizontal="center" vertical="top"/>
    </xf>
    <xf numFmtId="0" fontId="11" fillId="0" borderId="81" xfId="4" applyFont="1" applyBorder="1" applyAlignment="1">
      <alignment horizontal="center" vertical="center" wrapText="1"/>
    </xf>
    <xf numFmtId="168" fontId="0" fillId="0" borderId="19" xfId="4" applyNumberFormat="1" applyFont="1" applyBorder="1" applyAlignment="1">
      <alignment horizontal="center" vertical="top"/>
    </xf>
    <xf numFmtId="0" fontId="3" fillId="2" borderId="19" xfId="4" applyFont="1" applyFill="1" applyBorder="1" applyAlignment="1">
      <alignment horizontal="center" vertical="top"/>
    </xf>
    <xf numFmtId="0" fontId="0" fillId="0" borderId="19" xfId="4" applyFont="1" applyBorder="1" applyAlignment="1">
      <alignment horizontal="center" vertical="top"/>
    </xf>
    <xf numFmtId="0" fontId="0" fillId="0" borderId="19" xfId="4" applyFont="1" applyBorder="1" applyAlignment="1">
      <alignment horizontal="center"/>
    </xf>
    <xf numFmtId="168" fontId="0" fillId="0" borderId="20" xfId="4" applyNumberFormat="1" applyFont="1" applyBorder="1" applyAlignment="1">
      <alignment horizontal="center" vertical="top"/>
    </xf>
    <xf numFmtId="0" fontId="0" fillId="0" borderId="68" xfId="0" applyBorder="1"/>
    <xf numFmtId="0" fontId="0" fillId="0" borderId="69" xfId="0" applyBorder="1"/>
    <xf numFmtId="0" fontId="0" fillId="0" borderId="0" xfId="4" applyFont="1" applyAlignment="1">
      <alignment horizontal="left" vertical="top" wrapText="1"/>
    </xf>
    <xf numFmtId="0" fontId="19" fillId="0" borderId="0" xfId="4" applyFont="1" applyAlignment="1">
      <alignment vertical="top"/>
    </xf>
    <xf numFmtId="0" fontId="9" fillId="0" borderId="5" xfId="4" applyFont="1" applyBorder="1" applyAlignment="1">
      <alignment horizontal="left" vertical="top" wrapText="1"/>
    </xf>
    <xf numFmtId="0" fontId="0" fillId="0" borderId="14" xfId="0" applyBorder="1"/>
    <xf numFmtId="168" fontId="0" fillId="0" borderId="77" xfId="4" applyNumberFormat="1" applyFont="1" applyBorder="1" applyAlignment="1">
      <alignment horizontal="right"/>
    </xf>
    <xf numFmtId="0" fontId="5" fillId="2" borderId="19" xfId="4" applyFont="1" applyFill="1" applyBorder="1" applyAlignment="1">
      <alignment horizontal="center" vertical="center"/>
    </xf>
    <xf numFmtId="0" fontId="6" fillId="0" borderId="4" xfId="4" applyFont="1" applyBorder="1" applyAlignment="1">
      <alignment horizontal="left" vertical="top" wrapText="1"/>
    </xf>
    <xf numFmtId="0" fontId="6" fillId="0" borderId="0" xfId="4" applyFont="1"/>
    <xf numFmtId="0" fontId="6" fillId="0" borderId="4" xfId="0" applyFont="1" applyBorder="1"/>
    <xf numFmtId="0" fontId="0" fillId="0" borderId="7" xfId="4" applyFont="1" applyBorder="1" applyAlignment="1">
      <alignment horizontal="center"/>
    </xf>
    <xf numFmtId="0" fontId="5" fillId="2" borderId="92" xfId="4" applyFont="1" applyFill="1" applyBorder="1" applyAlignment="1">
      <alignment horizontal="center" vertical="center"/>
    </xf>
    <xf numFmtId="0" fontId="0" fillId="0" borderId="96" xfId="0" applyBorder="1"/>
    <xf numFmtId="0" fontId="0" fillId="0" borderId="97" xfId="0" applyBorder="1"/>
    <xf numFmtId="37" fontId="0" fillId="0" borderId="77" xfId="4" applyNumberFormat="1" applyFont="1" applyBorder="1" applyAlignment="1">
      <alignment horizontal="right"/>
    </xf>
    <xf numFmtId="0" fontId="0" fillId="0" borderId="10" xfId="4" applyFont="1" applyBorder="1" applyAlignment="1">
      <alignment horizontal="center"/>
    </xf>
    <xf numFmtId="0" fontId="0" fillId="0" borderId="77" xfId="4" applyFont="1" applyBorder="1" applyAlignment="1">
      <alignment horizontal="center"/>
    </xf>
    <xf numFmtId="0" fontId="3" fillId="2" borderId="19" xfId="4" applyFont="1" applyFill="1" applyBorder="1" applyAlignment="1">
      <alignment horizontal="center"/>
    </xf>
    <xf numFmtId="0" fontId="0" fillId="0" borderId="6" xfId="4" applyFont="1" applyBorder="1" applyAlignment="1">
      <alignment horizontal="center"/>
    </xf>
    <xf numFmtId="0" fontId="3" fillId="0" borderId="0" xfId="4" applyFont="1" applyAlignment="1">
      <alignment horizontal="center"/>
    </xf>
    <xf numFmtId="0" fontId="8" fillId="4" borderId="60" xfId="13" applyFont="1" applyFill="1" applyBorder="1" applyAlignment="1">
      <alignment horizontal="center" vertical="center"/>
    </xf>
    <xf numFmtId="0" fontId="3" fillId="4" borderId="60" xfId="13" applyFont="1" applyFill="1" applyBorder="1" applyAlignment="1">
      <alignment horizontal="center" vertical="center"/>
    </xf>
    <xf numFmtId="168" fontId="3" fillId="4" borderId="60" xfId="32" applyNumberFormat="1" applyFont="1" applyFill="1" applyBorder="1" applyAlignment="1">
      <alignment horizontal="center" vertical="center"/>
    </xf>
    <xf numFmtId="168" fontId="0" fillId="27" borderId="19" xfId="4" applyNumberFormat="1" applyFont="1" applyFill="1" applyBorder="1" applyAlignment="1">
      <alignment horizontal="center"/>
    </xf>
    <xf numFmtId="168" fontId="0" fillId="0" borderId="19" xfId="32" applyNumberFormat="1" applyFont="1" applyBorder="1" applyAlignment="1">
      <alignment horizontal="center"/>
    </xf>
    <xf numFmtId="0" fontId="0" fillId="2" borderId="19" xfId="4" applyFont="1" applyFill="1" applyBorder="1" applyAlignment="1">
      <alignment horizontal="center" vertical="center"/>
    </xf>
    <xf numFmtId="0" fontId="0" fillId="2" borderId="19" xfId="4" applyFont="1" applyFill="1" applyBorder="1" applyAlignment="1">
      <alignment horizontal="center"/>
    </xf>
    <xf numFmtId="0" fontId="3" fillId="0" borderId="92" xfId="4" applyFont="1" applyBorder="1" applyAlignment="1">
      <alignment horizontal="center" vertical="center" wrapText="1"/>
    </xf>
    <xf numFmtId="0" fontId="0" fillId="0" borderId="4" xfId="0" applyBorder="1"/>
    <xf numFmtId="168" fontId="0" fillId="0" borderId="20" xfId="32" applyNumberFormat="1" applyFont="1" applyBorder="1" applyAlignment="1">
      <alignment horizontal="center"/>
    </xf>
    <xf numFmtId="0" fontId="0" fillId="2" borderId="19" xfId="4" applyFont="1" applyFill="1" applyBorder="1" applyAlignment="1">
      <alignment horizontal="center" vertical="center" wrapText="1"/>
    </xf>
    <xf numFmtId="168" fontId="0" fillId="0" borderId="19" xfId="4" applyNumberFormat="1" applyFont="1" applyBorder="1" applyAlignment="1">
      <alignment horizontal="center"/>
    </xf>
    <xf numFmtId="0" fontId="0" fillId="2" borderId="19" xfId="4" quotePrefix="1" applyFont="1" applyFill="1" applyBorder="1" applyAlignment="1">
      <alignment horizontal="center" vertical="top" wrapText="1"/>
    </xf>
    <xf numFmtId="0" fontId="9" fillId="0" borderId="4" xfId="4" applyFont="1" applyBorder="1" applyAlignment="1">
      <alignment horizontal="left" vertical="top" wrapText="1"/>
    </xf>
    <xf numFmtId="0" fontId="9" fillId="0" borderId="0" xfId="4" applyFont="1"/>
    <xf numFmtId="0" fontId="9" fillId="0" borderId="4" xfId="0" applyFont="1" applyBorder="1"/>
    <xf numFmtId="168" fontId="0" fillId="25" borderId="12" xfId="4" applyNumberFormat="1" applyFont="1" applyFill="1" applyBorder="1" applyAlignment="1">
      <alignment horizontal="center"/>
    </xf>
    <xf numFmtId="168" fontId="0" fillId="0" borderId="91" xfId="32" applyNumberFormat="1" applyFont="1" applyBorder="1" applyAlignment="1">
      <alignment horizontal="center"/>
    </xf>
    <xf numFmtId="0" fontId="0" fillId="0" borderId="92" xfId="4" applyFont="1" applyBorder="1" applyAlignment="1">
      <alignment horizontal="center" vertical="center" wrapText="1"/>
    </xf>
    <xf numFmtId="0" fontId="0" fillId="0" borderId="58" xfId="20" applyFont="1" applyBorder="1" applyAlignment="1">
      <alignment horizontal="center" vertical="top"/>
    </xf>
    <xf numFmtId="174" fontId="9" fillId="0" borderId="66" xfId="22" applyNumberFormat="1" applyFont="1" applyBorder="1" applyAlignment="1">
      <alignment horizontal="left"/>
    </xf>
    <xf numFmtId="168" fontId="0" fillId="2" borderId="89" xfId="15" applyNumberFormat="1" applyFont="1" applyFill="1" applyBorder="1" applyAlignment="1">
      <alignment horizontal="center" vertical="center"/>
    </xf>
    <xf numFmtId="168" fontId="0" fillId="0" borderId="77" xfId="4" applyNumberFormat="1" applyFont="1" applyBorder="1" applyAlignment="1">
      <alignment horizontal="right" vertical="center"/>
    </xf>
    <xf numFmtId="0" fontId="19" fillId="0" borderId="0" xfId="4" applyFont="1" applyAlignment="1">
      <alignment vertical="center"/>
    </xf>
    <xf numFmtId="0" fontId="0" fillId="0" borderId="5" xfId="0" applyBorder="1" applyAlignment="1">
      <alignment vertical="center"/>
    </xf>
    <xf numFmtId="0" fontId="0" fillId="0" borderId="77" xfId="4" applyFont="1" applyBorder="1" applyAlignment="1">
      <alignment horizontal="center" vertical="center"/>
    </xf>
    <xf numFmtId="168" fontId="0" fillId="27" borderId="10" xfId="4" applyNumberFormat="1" applyFont="1" applyFill="1" applyBorder="1" applyAlignment="1">
      <alignment horizontal="center"/>
    </xf>
    <xf numFmtId="37" fontId="9" fillId="0" borderId="60" xfId="22" applyNumberFormat="1" applyFont="1" applyBorder="1" applyAlignment="1">
      <alignment horizontal="center"/>
    </xf>
    <xf numFmtId="168" fontId="0" fillId="0" borderId="61" xfId="0" applyNumberFormat="1" applyBorder="1" applyAlignment="1">
      <alignment horizontal="right" vertical="center"/>
    </xf>
    <xf numFmtId="0" fontId="0" fillId="0" borderId="0" xfId="0" applyAlignment="1">
      <alignment vertical="center"/>
    </xf>
    <xf numFmtId="0" fontId="0" fillId="0" borderId="51" xfId="0" applyBorder="1" applyAlignment="1">
      <alignment vertical="center"/>
    </xf>
    <xf numFmtId="168" fontId="30" fillId="0" borderId="61" xfId="0" applyNumberFormat="1" applyFont="1" applyBorder="1" applyAlignment="1">
      <alignment horizontal="right" vertical="center"/>
    </xf>
    <xf numFmtId="37" fontId="0" fillId="0" borderId="61" xfId="0" applyNumberFormat="1" applyBorder="1" applyAlignment="1">
      <alignment horizontal="right" vertical="center"/>
    </xf>
    <xf numFmtId="168" fontId="0" fillId="27" borderId="61" xfId="0" applyNumberFormat="1" applyFill="1" applyBorder="1" applyAlignment="1">
      <alignment horizontal="right" vertical="center"/>
    </xf>
    <xf numFmtId="0" fontId="0" fillId="0" borderId="61" xfId="0" applyBorder="1" applyAlignment="1">
      <alignment horizontal="center" vertical="center"/>
    </xf>
    <xf numFmtId="168" fontId="0" fillId="0" borderId="61" xfId="31" applyNumberFormat="1" applyFont="1" applyBorder="1" applyAlignment="1">
      <alignment horizontal="right" vertical="center"/>
    </xf>
    <xf numFmtId="41" fontId="3" fillId="4" borderId="60" xfId="32" applyFont="1" applyFill="1" applyBorder="1" applyAlignment="1">
      <alignment horizontal="center" vertical="center"/>
    </xf>
    <xf numFmtId="49" fontId="0" fillId="0" borderId="19" xfId="0" applyNumberFormat="1" applyBorder="1" applyAlignment="1">
      <alignment horizontal="center"/>
    </xf>
    <xf numFmtId="0" fontId="18" fillId="0" borderId="19" xfId="0" applyFont="1" applyBorder="1" applyAlignment="1">
      <alignment horizontal="center"/>
    </xf>
    <xf numFmtId="168" fontId="18" fillId="0" borderId="19" xfId="0" applyNumberFormat="1" applyFont="1" applyBorder="1" applyAlignment="1">
      <alignment horizontal="center"/>
    </xf>
    <xf numFmtId="168" fontId="0" fillId="0" borderId="60" xfId="13" applyNumberFormat="1" applyFont="1" applyBorder="1" applyAlignment="1">
      <alignment horizontal="center"/>
    </xf>
    <xf numFmtId="0" fontId="6" fillId="0" borderId="60" xfId="0" applyFont="1" applyBorder="1" applyAlignment="1">
      <alignment horizontal="center" vertical="center"/>
    </xf>
    <xf numFmtId="0" fontId="46" fillId="34" borderId="7" xfId="2" applyFont="1" applyFill="1" applyBorder="1" applyAlignment="1" applyProtection="1">
      <alignment horizontal="center" vertical="center"/>
    </xf>
    <xf numFmtId="0" fontId="6" fillId="0" borderId="60" xfId="0" applyFont="1" applyBorder="1" applyAlignment="1">
      <alignment horizontal="center" vertical="center" wrapText="1"/>
    </xf>
    <xf numFmtId="170" fontId="0" fillId="5" borderId="19" xfId="0" applyNumberFormat="1" applyFill="1" applyBorder="1" applyAlignment="1">
      <alignment horizontal="center"/>
    </xf>
    <xf numFmtId="0" fontId="19" fillId="0" borderId="19" xfId="0" applyFont="1" applyBorder="1" applyAlignment="1">
      <alignment horizontal="center"/>
    </xf>
    <xf numFmtId="0" fontId="18" fillId="25" borderId="19" xfId="0" applyFont="1" applyFill="1" applyBorder="1" applyAlignment="1">
      <alignment horizontal="center"/>
    </xf>
    <xf numFmtId="168" fontId="6" fillId="0" borderId="60" xfId="0" applyNumberFormat="1" applyFont="1" applyBorder="1" applyAlignment="1">
      <alignment horizontal="center" vertical="center"/>
    </xf>
    <xf numFmtId="168" fontId="0" fillId="0" borderId="19" xfId="13" applyNumberFormat="1" applyFont="1" applyBorder="1" applyAlignment="1">
      <alignment horizontal="center"/>
    </xf>
    <xf numFmtId="168" fontId="0" fillId="5" borderId="19" xfId="0" applyNumberFormat="1" applyFill="1" applyBorder="1" applyAlignment="1">
      <alignment horizontal="center"/>
    </xf>
    <xf numFmtId="168" fontId="0" fillId="25" borderId="19" xfId="13" applyNumberFormat="1" applyFont="1" applyFill="1" applyBorder="1" applyAlignment="1">
      <alignment horizontal="center"/>
    </xf>
    <xf numFmtId="49" fontId="0" fillId="25" borderId="19" xfId="0" applyNumberFormat="1" applyFill="1" applyBorder="1" applyAlignment="1">
      <alignment horizontal="center"/>
    </xf>
    <xf numFmtId="0" fontId="3" fillId="2" borderId="19" xfId="4" applyFont="1" applyFill="1" applyBorder="1" applyAlignment="1">
      <alignment horizontal="center" vertical="top" wrapText="1"/>
    </xf>
    <xf numFmtId="0" fontId="47" fillId="2" borderId="19" xfId="0" applyFont="1" applyFill="1" applyBorder="1" applyAlignment="1">
      <alignment horizontal="center" vertical="center"/>
    </xf>
    <xf numFmtId="0" fontId="47" fillId="2" borderId="19" xfId="0" applyFont="1" applyFill="1" applyBorder="1" applyAlignment="1">
      <alignment horizontal="center" vertical="center" wrapText="1"/>
    </xf>
    <xf numFmtId="176" fontId="9" fillId="0" borderId="60" xfId="22" applyNumberFormat="1" applyFont="1" applyBorder="1" applyAlignment="1">
      <alignment horizontal="center"/>
    </xf>
    <xf numFmtId="168" fontId="8" fillId="0" borderId="61" xfId="0" applyNumberFormat="1" applyFont="1" applyBorder="1" applyAlignment="1">
      <alignment horizontal="right"/>
    </xf>
    <xf numFmtId="0" fontId="56" fillId="0" borderId="51" xfId="0" applyFont="1" applyBorder="1" applyAlignment="1">
      <alignment horizontal="left" vertical="top" wrapText="1"/>
    </xf>
    <xf numFmtId="37" fontId="8" fillId="0" borderId="61" xfId="0" applyNumberFormat="1" applyFont="1" applyBorder="1" applyAlignment="1">
      <alignment horizontal="right"/>
    </xf>
    <xf numFmtId="168" fontId="8" fillId="27" borderId="61" xfId="0" applyNumberFormat="1" applyFont="1" applyFill="1" applyBorder="1" applyAlignment="1">
      <alignment horizontal="right"/>
    </xf>
    <xf numFmtId="168" fontId="9" fillId="0" borderId="19" xfId="22" applyNumberFormat="1" applyFont="1" applyBorder="1" applyAlignment="1">
      <alignment horizontal="center"/>
    </xf>
    <xf numFmtId="0" fontId="9" fillId="25" borderId="19" xfId="22" applyFont="1" applyFill="1" applyBorder="1" applyAlignment="1">
      <alignment horizontal="center"/>
    </xf>
    <xf numFmtId="0" fontId="9" fillId="0" borderId="19" xfId="22" applyFont="1" applyBorder="1" applyAlignment="1">
      <alignment horizontal="center"/>
    </xf>
    <xf numFmtId="0" fontId="0" fillId="25" borderId="19" xfId="4" applyFont="1" applyFill="1" applyBorder="1" applyAlignment="1">
      <alignment horizontal="center"/>
    </xf>
    <xf numFmtId="0" fontId="0" fillId="2" borderId="19" xfId="4" applyFont="1" applyFill="1" applyBorder="1" applyAlignment="1">
      <alignment horizontal="center" vertical="top"/>
    </xf>
    <xf numFmtId="168" fontId="9" fillId="25" borderId="19" xfId="22" applyNumberFormat="1" applyFont="1" applyFill="1" applyBorder="1" applyAlignment="1">
      <alignment horizontal="center"/>
    </xf>
    <xf numFmtId="0" fontId="0" fillId="2" borderId="81" xfId="4" applyFont="1" applyFill="1" applyBorder="1" applyAlignment="1">
      <alignment horizontal="center" vertical="center" wrapText="1"/>
    </xf>
    <xf numFmtId="168" fontId="18" fillId="25" borderId="19" xfId="0" applyNumberFormat="1" applyFont="1" applyFill="1" applyBorder="1" applyAlignment="1">
      <alignment horizontal="center"/>
    </xf>
    <xf numFmtId="168" fontId="0" fillId="0" borderId="20" xfId="4" applyNumberFormat="1" applyFont="1" applyBorder="1" applyAlignment="1">
      <alignment horizontal="right" vertical="top"/>
    </xf>
    <xf numFmtId="168" fontId="0" fillId="0" borderId="19" xfId="4" applyNumberFormat="1" applyFont="1" applyBorder="1" applyAlignment="1">
      <alignment horizontal="right" vertical="top"/>
    </xf>
    <xf numFmtId="37" fontId="0" fillId="0" borderId="53" xfId="4" applyNumberFormat="1" applyFont="1" applyBorder="1" applyAlignment="1">
      <alignment horizontal="right"/>
    </xf>
    <xf numFmtId="0" fontId="24" fillId="0" borderId="4" xfId="4" applyFont="1" applyBorder="1" applyAlignment="1">
      <alignment horizontal="left" vertical="top" wrapText="1"/>
    </xf>
    <xf numFmtId="0" fontId="3" fillId="2" borderId="10" xfId="4" applyFont="1" applyFill="1" applyBorder="1" applyAlignment="1">
      <alignment horizontal="center" vertical="center"/>
    </xf>
    <xf numFmtId="0" fontId="5" fillId="2" borderId="81" xfId="4" applyFont="1" applyFill="1" applyBorder="1" applyAlignment="1">
      <alignment horizontal="center" vertical="center"/>
    </xf>
    <xf numFmtId="168" fontId="0" fillId="0" borderId="77" xfId="4" applyNumberFormat="1" applyFont="1" applyBorder="1" applyAlignment="1">
      <alignment horizontal="center"/>
    </xf>
    <xf numFmtId="0" fontId="0" fillId="2" borderId="9" xfId="4" applyFont="1" applyFill="1" applyBorder="1" applyAlignment="1">
      <alignment horizontal="center" vertical="top"/>
    </xf>
    <xf numFmtId="0" fontId="0" fillId="0" borderId="93" xfId="0" applyBorder="1"/>
    <xf numFmtId="168" fontId="0" fillId="0" borderId="19" xfId="32" applyNumberFormat="1" applyFont="1" applyBorder="1" applyAlignment="1">
      <alignment horizontal="center" vertical="top"/>
    </xf>
    <xf numFmtId="0" fontId="0" fillId="2" borderId="91" xfId="4" applyFont="1" applyFill="1" applyBorder="1" applyAlignment="1">
      <alignment horizontal="center" vertical="top"/>
    </xf>
    <xf numFmtId="0" fontId="0" fillId="2" borderId="81" xfId="4" applyFont="1" applyFill="1" applyBorder="1" applyAlignment="1">
      <alignment horizontal="center" vertical="top"/>
    </xf>
    <xf numFmtId="0" fontId="0" fillId="2" borderId="19" xfId="4" applyFont="1" applyFill="1" applyBorder="1" applyAlignment="1">
      <alignment horizontal="center" vertical="top" wrapText="1"/>
    </xf>
    <xf numFmtId="0" fontId="0" fillId="25" borderId="19" xfId="4" applyFont="1" applyFill="1" applyBorder="1" applyAlignment="1">
      <alignment horizontal="center" vertical="top"/>
    </xf>
    <xf numFmtId="0" fontId="0" fillId="2" borderId="91" xfId="4" applyFont="1" applyFill="1" applyBorder="1" applyAlignment="1">
      <alignment horizontal="center" vertical="top" wrapText="1"/>
    </xf>
    <xf numFmtId="0" fontId="3" fillId="0" borderId="20" xfId="4" applyFont="1" applyBorder="1" applyAlignment="1">
      <alignment horizontal="center" vertical="top"/>
    </xf>
    <xf numFmtId="168" fontId="0" fillId="25" borderId="19" xfId="4" applyNumberFormat="1" applyFont="1" applyFill="1" applyBorder="1" applyAlignment="1">
      <alignment horizontal="center" vertical="top"/>
    </xf>
  </cellXfs>
  <cellStyles count="35">
    <cellStyle name="Comma" xfId="31" builtinId="3"/>
    <cellStyle name="Comma [0]" xfId="32" builtinId="6"/>
    <cellStyle name="Comma [0] 19 2" xfId="5" xr:uid="{00000000-0005-0000-0000-000005000000}"/>
    <cellStyle name="Comma [0] 2" xfId="9" xr:uid="{00000000-0005-0000-0000-000009000000}"/>
    <cellStyle name="Comma 2" xfId="28" xr:uid="{00000000-0005-0000-0000-00001C000000}"/>
    <cellStyle name="Comma 2 11" xfId="8" xr:uid="{00000000-0005-0000-0000-000008000000}"/>
    <cellStyle name="Comma 3" xfId="25" xr:uid="{00000000-0005-0000-0000-000019000000}"/>
    <cellStyle name="Hyperlink" xfId="2" builtinId="8"/>
    <cellStyle name="Hyperlink 2" xfId="10" xr:uid="{00000000-0005-0000-0000-00000A000000}"/>
    <cellStyle name="Hyperlink 2 2" xfId="24" xr:uid="{00000000-0005-0000-0000-000018000000}"/>
    <cellStyle name="Hyperlink 2 2 2" xfId="34" xr:uid="{B9BEC2CA-2E9C-4BCA-BE6D-D6E2E58C5D32}"/>
    <cellStyle name="Hyperlink 3" xfId="12" xr:uid="{00000000-0005-0000-0000-00000C000000}"/>
    <cellStyle name="Hyperlink 3 2" xfId="26" xr:uid="{00000000-0005-0000-0000-00001A000000}"/>
    <cellStyle name="Normal" xfId="0" builtinId="0"/>
    <cellStyle name="Normal 2" xfId="1" xr:uid="{00000000-0005-0000-0000-000001000000}"/>
    <cellStyle name="Normal 2 17" xfId="7" xr:uid="{00000000-0005-0000-0000-000007000000}"/>
    <cellStyle name="Normal 2 2" xfId="4" xr:uid="{00000000-0005-0000-0000-000004000000}"/>
    <cellStyle name="Normal 2 2 2" xfId="22" xr:uid="{00000000-0005-0000-0000-000016000000}"/>
    <cellStyle name="Normal 2 2 2 2" xfId="27" xr:uid="{00000000-0005-0000-0000-00001B000000}"/>
    <cellStyle name="Normal 2 2 2 3" xfId="33" xr:uid="{7DDFDDBF-ABE0-4DC0-9046-6B292790ECB2}"/>
    <cellStyle name="Normal 2 3" xfId="3" xr:uid="{00000000-0005-0000-0000-000003000000}"/>
    <cellStyle name="Normal 2 4" xfId="15" xr:uid="{00000000-0005-0000-0000-00000F000000}"/>
    <cellStyle name="Normal 3" xfId="11" xr:uid="{00000000-0005-0000-0000-00000B000000}"/>
    <cellStyle name="Normal 3 2" xfId="13" xr:uid="{00000000-0005-0000-0000-00000D000000}"/>
    <cellStyle name="Normal 3 2 2" xfId="17" xr:uid="{00000000-0005-0000-0000-000011000000}"/>
    <cellStyle name="Normal 4" xfId="14" xr:uid="{00000000-0005-0000-0000-00000E000000}"/>
    <cellStyle name="Normal 4 2" xfId="16" xr:uid="{00000000-0005-0000-0000-000010000000}"/>
    <cellStyle name="Normal 5" xfId="18" xr:uid="{00000000-0005-0000-0000-000012000000}"/>
    <cellStyle name="Normal 5 2" xfId="29" xr:uid="{00000000-0005-0000-0000-00001D000000}"/>
    <cellStyle name="Normal 6" xfId="19" xr:uid="{00000000-0005-0000-0000-000013000000}"/>
    <cellStyle name="Normal 6 2" xfId="30" xr:uid="{00000000-0005-0000-0000-00001E000000}"/>
    <cellStyle name="Normal 9" xfId="20" xr:uid="{00000000-0005-0000-0000-000014000000}"/>
    <cellStyle name="Normal 9 2" xfId="21" xr:uid="{00000000-0005-0000-0000-000015000000}"/>
    <cellStyle name="Normal 9 2 2" xfId="23" xr:uid="{00000000-0005-0000-0000-000017000000}"/>
    <cellStyle name="Percent 2 2" xfId="6" xr:uid="{00000000-0005-0000-0000-000006000000}"/>
  </cellStyles>
  <dxfs count="61">
    <dxf>
      <font>
        <i/>
        <color theme="2" tint="-0.499984740745262"/>
      </font>
    </dxf>
    <dxf>
      <font>
        <i/>
        <color theme="6" tint="-0.24994659260841701"/>
      </font>
    </dxf>
    <dxf>
      <font>
        <color rgb="FFFF0000"/>
      </font>
      <fill>
        <patternFill>
          <bgColor rgb="FFFFCCCC"/>
        </patternFill>
      </fill>
    </dxf>
    <dxf>
      <font>
        <i/>
        <color theme="2" tint="-0.499984740745262"/>
      </font>
    </dxf>
    <dxf>
      <font>
        <i/>
        <color theme="2" tint="-0.499984740745262"/>
      </font>
    </dxf>
    <dxf>
      <font>
        <i/>
        <color theme="2" tint="-0.499984740745262"/>
      </font>
    </dxf>
    <dxf>
      <font>
        <i/>
        <color theme="6" tint="-0.24994659260841701"/>
      </font>
    </dxf>
    <dxf>
      <font>
        <i/>
        <color theme="2" tint="-0.499984740745262"/>
      </font>
    </dxf>
    <dxf>
      <font>
        <i/>
        <color theme="2" tint="-0.499984740745262"/>
      </font>
    </dxf>
    <dxf>
      <font>
        <i/>
        <color theme="2" tint="-0.499984740745262"/>
      </font>
    </dxf>
    <dxf>
      <fill>
        <patternFill patternType="solid">
          <fgColor rgb="FFD9E2F3"/>
          <bgColor rgb="FFD9E2F3"/>
        </patternFill>
      </fill>
    </dxf>
    <dxf>
      <fill>
        <patternFill patternType="solid">
          <fgColor rgb="FFD8D8D8"/>
          <bgColor rgb="FFD8D8D8"/>
        </patternFill>
      </fill>
    </dxf>
    <dxf>
      <fill>
        <patternFill patternType="solid">
          <fgColor theme="1"/>
          <bgColor theme="1"/>
        </patternFill>
      </fill>
    </dxf>
    <dxf>
      <fill>
        <patternFill patternType="solid">
          <fgColor rgb="FFD9E2F3"/>
          <bgColor rgb="FFD9E2F3"/>
        </patternFill>
      </fill>
    </dxf>
    <dxf>
      <fill>
        <patternFill patternType="solid">
          <fgColor rgb="FFD9E2F3"/>
          <bgColor rgb="FFD9E2F3"/>
        </patternFill>
      </fill>
    </dxf>
    <dxf>
      <fill>
        <patternFill patternType="solid">
          <fgColor theme="4"/>
          <bgColor theme="4"/>
        </patternFill>
      </fill>
    </dxf>
    <dxf>
      <fill>
        <patternFill patternType="solid">
          <fgColor rgb="FFD9E2F3"/>
          <bgColor rgb="FFD9E2F3"/>
        </patternFill>
      </fill>
    </dxf>
    <dxf>
      <fill>
        <patternFill patternType="solid">
          <fgColor rgb="FFECECEC"/>
          <bgColor rgb="FFECECEC"/>
        </patternFill>
      </fill>
    </dxf>
    <dxf>
      <fill>
        <patternFill patternType="solid">
          <fgColor theme="6"/>
          <bgColor theme="6"/>
        </patternFill>
      </fill>
    </dxf>
    <dxf>
      <fill>
        <patternFill patternType="solid">
          <fgColor rgb="FFD9E2F3"/>
          <bgColor rgb="FFD9E2F3"/>
        </patternFill>
      </fill>
    </dxf>
    <dxf>
      <fill>
        <patternFill patternType="solid">
          <fgColor rgb="FFECECEC"/>
          <bgColor rgb="FFECECEC"/>
        </patternFill>
      </fill>
    </dxf>
    <dxf>
      <fill>
        <patternFill patternType="solid">
          <fgColor theme="6"/>
          <bgColor theme="6"/>
        </patternFill>
      </fill>
    </dxf>
    <dxf>
      <fill>
        <patternFill patternType="solid">
          <fgColor rgb="FFD9E2F3"/>
          <bgColor rgb="FFD9E2F3"/>
        </patternFill>
      </fill>
    </dxf>
    <dxf>
      <fill>
        <patternFill patternType="solid">
          <fgColor rgb="FFECECEC"/>
          <bgColor rgb="FFECECEC"/>
        </patternFill>
      </fill>
    </dxf>
    <dxf>
      <fill>
        <patternFill patternType="solid">
          <fgColor theme="6"/>
          <bgColor theme="6"/>
        </patternFill>
      </fill>
    </dxf>
    <dxf>
      <fill>
        <patternFill patternType="solid">
          <fgColor rgb="FFD9E2F3"/>
          <bgColor rgb="FFD9E2F3"/>
        </patternFill>
      </fill>
    </dxf>
    <dxf>
      <fill>
        <patternFill patternType="solid">
          <fgColor rgb="FFECECEC"/>
          <bgColor rgb="FFECECEC"/>
        </patternFill>
      </fill>
    </dxf>
    <dxf>
      <fill>
        <patternFill patternType="solid">
          <fgColor theme="6"/>
          <bgColor theme="6"/>
        </patternFill>
      </fill>
    </dxf>
    <dxf>
      <fill>
        <patternFill patternType="solid">
          <fgColor rgb="FFD9E2F3"/>
          <bgColor rgb="FFD9E2F3"/>
        </patternFill>
      </fill>
    </dxf>
    <dxf>
      <fill>
        <patternFill patternType="solid">
          <fgColor rgb="FFECECEC"/>
          <bgColor rgb="FFECECEC"/>
        </patternFill>
      </fill>
    </dxf>
    <dxf>
      <fill>
        <patternFill patternType="solid">
          <fgColor theme="6"/>
          <bgColor theme="6"/>
        </patternFill>
      </fill>
    </dxf>
    <dxf>
      <fill>
        <patternFill patternType="solid">
          <fgColor rgb="FFD9E2F3"/>
          <bgColor rgb="FFD9E2F3"/>
        </patternFill>
      </fill>
    </dxf>
    <dxf>
      <fill>
        <patternFill patternType="solid">
          <fgColor rgb="FFECECEC"/>
          <bgColor rgb="FFECECEC"/>
        </patternFill>
      </fill>
    </dxf>
    <dxf>
      <fill>
        <patternFill patternType="solid">
          <fgColor theme="6"/>
          <bgColor theme="6"/>
        </patternFill>
      </fill>
    </dxf>
    <dxf>
      <fill>
        <patternFill patternType="solid">
          <fgColor rgb="FFD9E2F3"/>
          <bgColor rgb="FFD9E2F3"/>
        </patternFill>
      </fill>
    </dxf>
    <dxf>
      <fill>
        <patternFill patternType="solid">
          <fgColor rgb="FFECECEC"/>
          <bgColor rgb="FFECECEC"/>
        </patternFill>
      </fill>
    </dxf>
    <dxf>
      <fill>
        <patternFill patternType="solid">
          <fgColor theme="6"/>
          <bgColor theme="6"/>
        </patternFill>
      </fill>
    </dxf>
    <dxf>
      <fill>
        <patternFill patternType="solid">
          <fgColor rgb="FFD9E2F3"/>
          <bgColor rgb="FFD9E2F3"/>
        </patternFill>
      </fill>
    </dxf>
    <dxf>
      <fill>
        <patternFill patternType="solid">
          <fgColor rgb="FFECECEC"/>
          <bgColor rgb="FFECECEC"/>
        </patternFill>
      </fill>
    </dxf>
    <dxf>
      <fill>
        <patternFill patternType="solid">
          <fgColor theme="6"/>
          <bgColor theme="6"/>
        </patternFill>
      </fill>
    </dxf>
    <dxf>
      <fill>
        <patternFill patternType="solid">
          <fgColor rgb="FFD9E2F3"/>
          <bgColor rgb="FFD9E2F3"/>
        </patternFill>
      </fill>
    </dxf>
    <dxf>
      <fill>
        <patternFill patternType="solid">
          <fgColor rgb="FFECECEC"/>
          <bgColor rgb="FFECECEC"/>
        </patternFill>
      </fill>
    </dxf>
    <dxf>
      <fill>
        <patternFill patternType="solid">
          <fgColor theme="6"/>
          <bgColor theme="6"/>
        </patternFill>
      </fill>
    </dxf>
    <dxf>
      <fill>
        <patternFill patternType="solid">
          <fgColor rgb="FFD9E2F3"/>
          <bgColor rgb="FFD9E2F3"/>
        </patternFill>
      </fill>
    </dxf>
    <dxf>
      <fill>
        <patternFill patternType="solid">
          <fgColor rgb="FFECECEC"/>
          <bgColor rgb="FFECECEC"/>
        </patternFill>
      </fill>
    </dxf>
    <dxf>
      <fill>
        <patternFill patternType="solid">
          <fgColor theme="6"/>
          <bgColor theme="6"/>
        </patternFill>
      </fill>
    </dxf>
    <dxf>
      <fill>
        <patternFill patternType="solid">
          <fgColor rgb="FFD9E2F3"/>
          <bgColor rgb="FFD9E2F3"/>
        </patternFill>
      </fill>
    </dxf>
    <dxf>
      <fill>
        <patternFill patternType="solid">
          <fgColor rgb="FFECECEC"/>
          <bgColor rgb="FFECECEC"/>
        </patternFill>
      </fill>
    </dxf>
    <dxf>
      <fill>
        <patternFill patternType="solid">
          <fgColor theme="6"/>
          <bgColor theme="6"/>
        </patternFill>
      </fill>
    </dxf>
    <dxf>
      <fill>
        <patternFill patternType="solid">
          <fgColor rgb="FFD9E2F3"/>
          <bgColor rgb="FFD9E2F3"/>
        </patternFill>
      </fill>
    </dxf>
    <dxf>
      <fill>
        <patternFill patternType="solid">
          <fgColor rgb="FFECECEC"/>
          <bgColor rgb="FFECECEC"/>
        </patternFill>
      </fill>
    </dxf>
    <dxf>
      <fill>
        <patternFill patternType="solid">
          <fgColor theme="6"/>
          <bgColor theme="6"/>
        </patternFill>
      </fill>
    </dxf>
    <dxf>
      <fill>
        <patternFill patternType="solid">
          <fgColor rgb="FFD9E2F3"/>
          <bgColor rgb="FFD9E2F3"/>
        </patternFill>
      </fill>
    </dxf>
    <dxf>
      <fill>
        <patternFill patternType="solid">
          <fgColor rgb="FFECECEC"/>
          <bgColor rgb="FFECECEC"/>
        </patternFill>
      </fill>
    </dxf>
    <dxf>
      <fill>
        <patternFill patternType="solid">
          <fgColor theme="6"/>
          <bgColor theme="6"/>
        </patternFill>
      </fill>
    </dxf>
    <dxf>
      <fill>
        <patternFill patternType="solid">
          <fgColor rgb="FFD9E2F3"/>
          <bgColor rgb="FFD9E2F3"/>
        </patternFill>
      </fill>
    </dxf>
    <dxf>
      <fill>
        <patternFill patternType="solid">
          <fgColor rgb="FFECECEC"/>
          <bgColor rgb="FFECECEC"/>
        </patternFill>
      </fill>
    </dxf>
    <dxf>
      <fill>
        <patternFill patternType="solid">
          <fgColor theme="6"/>
          <bgColor theme="6"/>
        </patternFill>
      </fill>
    </dxf>
    <dxf>
      <fill>
        <patternFill patternType="solid">
          <fgColor rgb="FFD9E2F3"/>
          <bgColor rgb="FFD9E2F3"/>
        </patternFill>
      </fill>
    </dxf>
    <dxf>
      <fill>
        <patternFill patternType="solid">
          <fgColor rgb="FFECECEC"/>
          <bgColor rgb="FFECECEC"/>
        </patternFill>
      </fill>
    </dxf>
    <dxf>
      <fill>
        <patternFill patternType="solid">
          <fgColor theme="6"/>
          <bgColor theme="6"/>
        </patternFill>
      </fill>
    </dxf>
  </dxfs>
  <tableStyles count="17" defaultTableStyle="TableStyleMedium2" defaultPivotStyle="PivotStyleLight16">
    <tableStyle name="B-1-1-5-P-style" pivot="0" count="3" xr9:uid="{00000000-0011-0000-FFFF-FFFF00000000}">
      <tableStyleElement type="headerRow" dxfId="60"/>
      <tableStyleElement type="firstRowStripe" dxfId="59"/>
      <tableStyleElement type="secondRowStripe" dxfId="58"/>
    </tableStyle>
    <tableStyle name="B-2-1-3-P-style" pivot="0" count="3" xr9:uid="{00000000-0011-0000-FFFF-FFFF01000000}">
      <tableStyleElement type="headerRow" dxfId="57"/>
      <tableStyleElement type="firstRowStripe" dxfId="56"/>
      <tableStyleElement type="secondRowStripe" dxfId="55"/>
    </tableStyle>
    <tableStyle name="B-3-1-5-P-style" pivot="0" count="3" xr9:uid="{00000000-0011-0000-FFFF-FFFF02000000}">
      <tableStyleElement type="headerRow" dxfId="54"/>
      <tableStyleElement type="firstRowStripe" dxfId="53"/>
      <tableStyleElement type="secondRowStripe" dxfId="52"/>
    </tableStyle>
    <tableStyle name="B-4-1-1-P-style" pivot="0" count="3" xr9:uid="{00000000-0011-0000-FFFF-FFFF03000000}">
      <tableStyleElement type="headerRow" dxfId="51"/>
      <tableStyleElement type="firstRowStripe" dxfId="50"/>
      <tableStyleElement type="secondRowStripe" dxfId="49"/>
    </tableStyle>
    <tableStyle name="B-5-1-2-P-style" pivot="0" count="3" xr9:uid="{00000000-0011-0000-FFFF-FFFF04000000}">
      <tableStyleElement type="headerRow" dxfId="48"/>
      <tableStyleElement type="firstRowStripe" dxfId="47"/>
      <tableStyleElement type="secondRowStripe" dxfId="46"/>
    </tableStyle>
    <tableStyle name="C-1-1-2-P-style" pivot="0" count="3" xr9:uid="{00000000-0011-0000-FFFF-FFFF05000000}">
      <tableStyleElement type="headerRow" dxfId="45"/>
      <tableStyleElement type="firstRowStripe" dxfId="44"/>
      <tableStyleElement type="secondRowStripe" dxfId="43"/>
    </tableStyle>
    <tableStyle name="C-3-1-2-P-style" pivot="0" count="3" xr9:uid="{00000000-0011-0000-FFFF-FFFF06000000}">
      <tableStyleElement type="headerRow" dxfId="42"/>
      <tableStyleElement type="firstRowStripe" dxfId="41"/>
      <tableStyleElement type="secondRowStripe" dxfId="40"/>
    </tableStyle>
    <tableStyle name="C-4-1-2-P-style" pivot="0" count="3" xr9:uid="{00000000-0011-0000-FFFF-FFFF07000000}">
      <tableStyleElement type="headerRow" dxfId="39"/>
      <tableStyleElement type="firstRowStripe" dxfId="38"/>
      <tableStyleElement type="secondRowStripe" dxfId="37"/>
    </tableStyle>
    <tableStyle name="D-1-1-2-P-style" pivot="0" count="3" xr9:uid="{00000000-0011-0000-FFFF-FFFF08000000}">
      <tableStyleElement type="headerRow" dxfId="36"/>
      <tableStyleElement type="firstRowStripe" dxfId="35"/>
      <tableStyleElement type="secondRowStripe" dxfId="34"/>
    </tableStyle>
    <tableStyle name="D-2-1-2-P-style" pivot="0" count="3" xr9:uid="{00000000-0011-0000-FFFF-FFFF09000000}">
      <tableStyleElement type="headerRow" dxfId="33"/>
      <tableStyleElement type="firstRowStripe" dxfId="32"/>
      <tableStyleElement type="secondRowStripe" dxfId="31"/>
    </tableStyle>
    <tableStyle name="D-3-1-2-P-style" pivot="0" count="3" xr9:uid="{00000000-0011-0000-FFFF-FFFF0A000000}">
      <tableStyleElement type="headerRow" dxfId="30"/>
      <tableStyleElement type="firstRowStripe" dxfId="29"/>
      <tableStyleElement type="secondRowStripe" dxfId="28"/>
    </tableStyle>
    <tableStyle name="D-4-1-1-2-P-style" pivot="0" count="3" xr9:uid="{00000000-0011-0000-FFFF-FFFF0B000000}">
      <tableStyleElement type="headerRow" dxfId="27"/>
      <tableStyleElement type="firstRowStripe" dxfId="26"/>
      <tableStyleElement type="secondRowStripe" dxfId="25"/>
    </tableStyle>
    <tableStyle name="D-5-1-2-P-style" pivot="0" count="3" xr9:uid="{00000000-0011-0000-FFFF-FFFF0C000000}">
      <tableStyleElement type="headerRow" dxfId="24"/>
      <tableStyleElement type="firstRowStripe" dxfId="23"/>
      <tableStyleElement type="secondRowStripe" dxfId="22"/>
    </tableStyle>
    <tableStyle name="D-6-1-2-P-style" pivot="0" count="3" xr9:uid="{00000000-0011-0000-FFFF-FFFF0D000000}">
      <tableStyleElement type="headerRow" dxfId="21"/>
      <tableStyleElement type="firstRowStripe" dxfId="20"/>
      <tableStyleElement type="secondRowStripe" dxfId="19"/>
    </tableStyle>
    <tableStyle name="D-7-1-2-P-style" pivot="0" count="3" xr9:uid="{00000000-0011-0000-FFFF-FFFF0E000000}">
      <tableStyleElement type="headerRow" dxfId="18"/>
      <tableStyleElement type="firstRowStripe" dxfId="17"/>
      <tableStyleElement type="secondRowStripe" dxfId="16"/>
    </tableStyle>
    <tableStyle name="PIT Directory-style" pivot="0" count="3" xr9:uid="{00000000-0011-0000-FFFF-FFFF0F000000}">
      <tableStyleElement type="headerRow" dxfId="15"/>
      <tableStyleElement type="firstRowStripe" dxfId="14"/>
      <tableStyleElement type="secondRowStripe" dxfId="13"/>
    </tableStyle>
    <tableStyle name="PIT Mapping-style" pivot="0" count="3" xr9:uid="{00000000-0011-0000-FFFF-FFFF10000000}">
      <tableStyleElement type="headerRow" dxfId="12"/>
      <tableStyleElement type="firstRowStripe" dxfId="11"/>
      <tableStyleElement type="secondRowStripe" dxfId="1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99" Type="http://schemas.openxmlformats.org/officeDocument/2006/relationships/worksheet" Target="worksheets/sheet299.xml"/><Relationship Id="rId21" Type="http://schemas.openxmlformats.org/officeDocument/2006/relationships/worksheet" Target="worksheets/sheet21.xml"/><Relationship Id="rId63" Type="http://schemas.openxmlformats.org/officeDocument/2006/relationships/worksheet" Target="worksheets/sheet63.xml"/><Relationship Id="rId159" Type="http://schemas.openxmlformats.org/officeDocument/2006/relationships/worksheet" Target="worksheets/sheet159.xml"/><Relationship Id="rId324" Type="http://schemas.openxmlformats.org/officeDocument/2006/relationships/worksheet" Target="worksheets/sheet324.xml"/><Relationship Id="rId170" Type="http://schemas.openxmlformats.org/officeDocument/2006/relationships/worksheet" Target="worksheets/sheet170.xml"/><Relationship Id="rId226" Type="http://schemas.openxmlformats.org/officeDocument/2006/relationships/worksheet" Target="worksheets/sheet226.xml"/><Relationship Id="rId268" Type="http://schemas.openxmlformats.org/officeDocument/2006/relationships/worksheet" Target="worksheets/sheet268.xml"/><Relationship Id="rId32" Type="http://schemas.openxmlformats.org/officeDocument/2006/relationships/worksheet" Target="worksheets/sheet32.xml"/><Relationship Id="rId74" Type="http://schemas.openxmlformats.org/officeDocument/2006/relationships/worksheet" Target="worksheets/sheet74.xml"/><Relationship Id="rId128" Type="http://schemas.openxmlformats.org/officeDocument/2006/relationships/worksheet" Target="worksheets/sheet128.xml"/><Relationship Id="rId335" Type="http://schemas.openxmlformats.org/officeDocument/2006/relationships/worksheet" Target="worksheets/sheet335.xml"/><Relationship Id="rId5" Type="http://schemas.openxmlformats.org/officeDocument/2006/relationships/worksheet" Target="worksheets/sheet5.xml"/><Relationship Id="rId181" Type="http://schemas.openxmlformats.org/officeDocument/2006/relationships/worksheet" Target="worksheets/sheet181.xml"/><Relationship Id="rId237" Type="http://schemas.openxmlformats.org/officeDocument/2006/relationships/worksheet" Target="worksheets/sheet237.xml"/><Relationship Id="rId279" Type="http://schemas.openxmlformats.org/officeDocument/2006/relationships/worksheet" Target="worksheets/sheet279.xml"/><Relationship Id="rId43" Type="http://schemas.openxmlformats.org/officeDocument/2006/relationships/worksheet" Target="worksheets/sheet43.xml"/><Relationship Id="rId139" Type="http://schemas.openxmlformats.org/officeDocument/2006/relationships/worksheet" Target="worksheets/sheet139.xml"/><Relationship Id="rId290" Type="http://schemas.openxmlformats.org/officeDocument/2006/relationships/worksheet" Target="worksheets/sheet290.xml"/><Relationship Id="rId304" Type="http://schemas.openxmlformats.org/officeDocument/2006/relationships/worksheet" Target="worksheets/sheet304.xml"/><Relationship Id="rId346" Type="http://schemas.openxmlformats.org/officeDocument/2006/relationships/theme" Target="theme/theme1.xml"/><Relationship Id="rId85" Type="http://schemas.openxmlformats.org/officeDocument/2006/relationships/worksheet" Target="worksheets/sheet85.xml"/><Relationship Id="rId150" Type="http://schemas.openxmlformats.org/officeDocument/2006/relationships/worksheet" Target="worksheets/sheet150.xml"/><Relationship Id="rId192" Type="http://schemas.openxmlformats.org/officeDocument/2006/relationships/worksheet" Target="worksheets/sheet192.xml"/><Relationship Id="rId206" Type="http://schemas.openxmlformats.org/officeDocument/2006/relationships/worksheet" Target="worksheets/sheet206.xml"/><Relationship Id="rId248" Type="http://schemas.openxmlformats.org/officeDocument/2006/relationships/worksheet" Target="worksheets/sheet248.xml"/><Relationship Id="rId12" Type="http://schemas.openxmlformats.org/officeDocument/2006/relationships/worksheet" Target="worksheets/sheet12.xml"/><Relationship Id="rId108" Type="http://schemas.openxmlformats.org/officeDocument/2006/relationships/worksheet" Target="worksheets/sheet108.xml"/><Relationship Id="rId315" Type="http://schemas.openxmlformats.org/officeDocument/2006/relationships/worksheet" Target="worksheets/sheet315.xml"/><Relationship Id="rId357" Type="http://schemas.microsoft.com/office/2006/relationships/vbaProject" Target="vbaProject.bin"/><Relationship Id="rId54" Type="http://schemas.openxmlformats.org/officeDocument/2006/relationships/worksheet" Target="worksheets/sheet54.xml"/><Relationship Id="rId96" Type="http://schemas.openxmlformats.org/officeDocument/2006/relationships/worksheet" Target="worksheets/sheet96.xml"/><Relationship Id="rId161" Type="http://schemas.openxmlformats.org/officeDocument/2006/relationships/worksheet" Target="worksheets/sheet161.xml"/><Relationship Id="rId217" Type="http://schemas.openxmlformats.org/officeDocument/2006/relationships/worksheet" Target="worksheets/sheet217.xml"/><Relationship Id="rId259" Type="http://schemas.openxmlformats.org/officeDocument/2006/relationships/worksheet" Target="worksheets/sheet259.xml"/><Relationship Id="rId23" Type="http://schemas.openxmlformats.org/officeDocument/2006/relationships/worksheet" Target="worksheets/sheet23.xml"/><Relationship Id="rId119" Type="http://schemas.openxmlformats.org/officeDocument/2006/relationships/worksheet" Target="worksheets/sheet119.xml"/><Relationship Id="rId270" Type="http://schemas.openxmlformats.org/officeDocument/2006/relationships/worksheet" Target="worksheets/sheet270.xml"/><Relationship Id="rId326" Type="http://schemas.openxmlformats.org/officeDocument/2006/relationships/worksheet" Target="worksheets/sheet326.xml"/><Relationship Id="rId65" Type="http://schemas.openxmlformats.org/officeDocument/2006/relationships/worksheet" Target="worksheets/sheet65.xml"/><Relationship Id="rId130" Type="http://schemas.openxmlformats.org/officeDocument/2006/relationships/worksheet" Target="worksheets/sheet130.xml"/><Relationship Id="rId172" Type="http://schemas.openxmlformats.org/officeDocument/2006/relationships/worksheet" Target="worksheets/sheet172.xml"/><Relationship Id="rId228" Type="http://schemas.openxmlformats.org/officeDocument/2006/relationships/worksheet" Target="worksheets/sheet228.xml"/><Relationship Id="rId281" Type="http://schemas.openxmlformats.org/officeDocument/2006/relationships/worksheet" Target="worksheets/sheet281.xml"/><Relationship Id="rId337" Type="http://schemas.openxmlformats.org/officeDocument/2006/relationships/worksheet" Target="worksheets/sheet337.xml"/><Relationship Id="rId34" Type="http://schemas.openxmlformats.org/officeDocument/2006/relationships/worksheet" Target="worksheets/sheet34.xml"/><Relationship Id="rId76" Type="http://schemas.openxmlformats.org/officeDocument/2006/relationships/worksheet" Target="worksheets/sheet76.xml"/><Relationship Id="rId141" Type="http://schemas.openxmlformats.org/officeDocument/2006/relationships/worksheet" Target="worksheets/sheet141.xml"/><Relationship Id="rId7" Type="http://schemas.openxmlformats.org/officeDocument/2006/relationships/worksheet" Target="worksheets/sheet7.xml"/><Relationship Id="rId183" Type="http://schemas.openxmlformats.org/officeDocument/2006/relationships/worksheet" Target="worksheets/sheet183.xml"/><Relationship Id="rId239" Type="http://schemas.openxmlformats.org/officeDocument/2006/relationships/worksheet" Target="worksheets/sheet239.xml"/><Relationship Id="rId250" Type="http://schemas.openxmlformats.org/officeDocument/2006/relationships/worksheet" Target="worksheets/sheet250.xml"/><Relationship Id="rId292" Type="http://schemas.openxmlformats.org/officeDocument/2006/relationships/worksheet" Target="worksheets/sheet292.xml"/><Relationship Id="rId306" Type="http://schemas.openxmlformats.org/officeDocument/2006/relationships/worksheet" Target="worksheets/sheet306.xml"/><Relationship Id="rId45" Type="http://schemas.openxmlformats.org/officeDocument/2006/relationships/worksheet" Target="worksheets/sheet45.xml"/><Relationship Id="rId87" Type="http://schemas.openxmlformats.org/officeDocument/2006/relationships/worksheet" Target="worksheets/sheet87.xml"/><Relationship Id="rId110" Type="http://schemas.openxmlformats.org/officeDocument/2006/relationships/worksheet" Target="worksheets/sheet110.xml"/><Relationship Id="rId348" Type="http://schemas.openxmlformats.org/officeDocument/2006/relationships/sharedStrings" Target="sharedStrings.xml"/><Relationship Id="rId152" Type="http://schemas.openxmlformats.org/officeDocument/2006/relationships/worksheet" Target="worksheets/sheet152.xml"/><Relationship Id="rId194" Type="http://schemas.openxmlformats.org/officeDocument/2006/relationships/worksheet" Target="worksheets/sheet194.xml"/><Relationship Id="rId208" Type="http://schemas.openxmlformats.org/officeDocument/2006/relationships/worksheet" Target="worksheets/sheet208.xml"/><Relationship Id="rId261" Type="http://schemas.openxmlformats.org/officeDocument/2006/relationships/worksheet" Target="worksheets/sheet261.xml"/><Relationship Id="rId14" Type="http://schemas.openxmlformats.org/officeDocument/2006/relationships/worksheet" Target="worksheets/sheet14.xml"/><Relationship Id="rId56" Type="http://schemas.openxmlformats.org/officeDocument/2006/relationships/worksheet" Target="worksheets/sheet56.xml"/><Relationship Id="rId317" Type="http://schemas.openxmlformats.org/officeDocument/2006/relationships/worksheet" Target="worksheets/sheet317.xml"/><Relationship Id="rId98" Type="http://schemas.openxmlformats.org/officeDocument/2006/relationships/worksheet" Target="worksheets/sheet98.xml"/><Relationship Id="rId121" Type="http://schemas.openxmlformats.org/officeDocument/2006/relationships/worksheet" Target="worksheets/sheet121.xml"/><Relationship Id="rId163" Type="http://schemas.openxmlformats.org/officeDocument/2006/relationships/worksheet" Target="worksheets/sheet163.xml"/><Relationship Id="rId219" Type="http://schemas.openxmlformats.org/officeDocument/2006/relationships/worksheet" Target="worksheets/sheet219.xml"/><Relationship Id="rId230" Type="http://schemas.openxmlformats.org/officeDocument/2006/relationships/worksheet" Target="worksheets/sheet230.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272" Type="http://schemas.openxmlformats.org/officeDocument/2006/relationships/worksheet" Target="worksheets/sheet272.xml"/><Relationship Id="rId293" Type="http://schemas.openxmlformats.org/officeDocument/2006/relationships/worksheet" Target="worksheets/sheet293.xml"/><Relationship Id="rId307" Type="http://schemas.openxmlformats.org/officeDocument/2006/relationships/worksheet" Target="worksheets/sheet307.xml"/><Relationship Id="rId328" Type="http://schemas.openxmlformats.org/officeDocument/2006/relationships/worksheet" Target="worksheets/sheet328.xml"/><Relationship Id="rId349" Type="http://schemas.openxmlformats.org/officeDocument/2006/relationships/sheetMetadata" Target="metadata.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worksheet" Target="worksheets/sheet174.xml"/><Relationship Id="rId195" Type="http://schemas.openxmlformats.org/officeDocument/2006/relationships/worksheet" Target="worksheets/sheet195.xml"/><Relationship Id="rId209" Type="http://schemas.openxmlformats.org/officeDocument/2006/relationships/worksheet" Target="worksheets/sheet209.xml"/><Relationship Id="rId220" Type="http://schemas.openxmlformats.org/officeDocument/2006/relationships/worksheet" Target="worksheets/sheet220.xml"/><Relationship Id="rId241" Type="http://schemas.openxmlformats.org/officeDocument/2006/relationships/worksheet" Target="worksheets/sheet241.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262" Type="http://schemas.openxmlformats.org/officeDocument/2006/relationships/worksheet" Target="worksheets/sheet262.xml"/><Relationship Id="rId283" Type="http://schemas.openxmlformats.org/officeDocument/2006/relationships/worksheet" Target="worksheets/sheet283.xml"/><Relationship Id="rId318" Type="http://schemas.openxmlformats.org/officeDocument/2006/relationships/worksheet" Target="worksheets/sheet318.xml"/><Relationship Id="rId339" Type="http://schemas.openxmlformats.org/officeDocument/2006/relationships/worksheet" Target="worksheets/sheet339.xml"/><Relationship Id="rId78" Type="http://schemas.openxmlformats.org/officeDocument/2006/relationships/worksheet" Target="worksheets/sheet78.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64" Type="http://schemas.openxmlformats.org/officeDocument/2006/relationships/worksheet" Target="worksheets/sheet164.xml"/><Relationship Id="rId185" Type="http://schemas.openxmlformats.org/officeDocument/2006/relationships/worksheet" Target="worksheets/sheet185.xml"/><Relationship Id="rId350" Type="http://schemas.microsoft.com/office/2017/06/relationships/rdRichValue" Target="richData/rdrichvalue.xml"/><Relationship Id="rId9" Type="http://schemas.openxmlformats.org/officeDocument/2006/relationships/worksheet" Target="worksheets/sheet9.xml"/><Relationship Id="rId210" Type="http://schemas.openxmlformats.org/officeDocument/2006/relationships/worksheet" Target="worksheets/sheet210.xml"/><Relationship Id="rId26" Type="http://schemas.openxmlformats.org/officeDocument/2006/relationships/worksheet" Target="worksheets/sheet26.xml"/><Relationship Id="rId231" Type="http://schemas.openxmlformats.org/officeDocument/2006/relationships/worksheet" Target="worksheets/sheet231.xml"/><Relationship Id="rId252" Type="http://schemas.openxmlformats.org/officeDocument/2006/relationships/worksheet" Target="worksheets/sheet252.xml"/><Relationship Id="rId273" Type="http://schemas.openxmlformats.org/officeDocument/2006/relationships/worksheet" Target="worksheets/sheet273.xml"/><Relationship Id="rId294" Type="http://schemas.openxmlformats.org/officeDocument/2006/relationships/worksheet" Target="worksheets/sheet294.xml"/><Relationship Id="rId308" Type="http://schemas.openxmlformats.org/officeDocument/2006/relationships/worksheet" Target="worksheets/sheet308.xml"/><Relationship Id="rId329" Type="http://schemas.openxmlformats.org/officeDocument/2006/relationships/worksheet" Target="worksheets/sheet329.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54" Type="http://schemas.openxmlformats.org/officeDocument/2006/relationships/worksheet" Target="worksheets/sheet154.xml"/><Relationship Id="rId175" Type="http://schemas.openxmlformats.org/officeDocument/2006/relationships/worksheet" Target="worksheets/sheet175.xml"/><Relationship Id="rId340" Type="http://schemas.openxmlformats.org/officeDocument/2006/relationships/worksheet" Target="worksheets/sheet340.xml"/><Relationship Id="rId196" Type="http://schemas.openxmlformats.org/officeDocument/2006/relationships/worksheet" Target="worksheets/sheet196.xml"/><Relationship Id="rId200" Type="http://schemas.openxmlformats.org/officeDocument/2006/relationships/worksheet" Target="worksheets/sheet200.xml"/><Relationship Id="rId16" Type="http://schemas.openxmlformats.org/officeDocument/2006/relationships/worksheet" Target="worksheets/sheet16.xml"/><Relationship Id="rId221" Type="http://schemas.openxmlformats.org/officeDocument/2006/relationships/worksheet" Target="worksheets/sheet221.xml"/><Relationship Id="rId242" Type="http://schemas.openxmlformats.org/officeDocument/2006/relationships/worksheet" Target="worksheets/sheet242.xml"/><Relationship Id="rId263" Type="http://schemas.openxmlformats.org/officeDocument/2006/relationships/worksheet" Target="worksheets/sheet263.xml"/><Relationship Id="rId284" Type="http://schemas.openxmlformats.org/officeDocument/2006/relationships/worksheet" Target="worksheets/sheet284.xml"/><Relationship Id="rId319" Type="http://schemas.openxmlformats.org/officeDocument/2006/relationships/worksheet" Target="worksheets/sheet319.xml"/><Relationship Id="rId37" Type="http://schemas.openxmlformats.org/officeDocument/2006/relationships/worksheet" Target="worksheets/sheet37.xml"/><Relationship Id="rId58" Type="http://schemas.openxmlformats.org/officeDocument/2006/relationships/worksheet" Target="worksheets/sheet58.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44" Type="http://schemas.openxmlformats.org/officeDocument/2006/relationships/worksheet" Target="worksheets/sheet144.xml"/><Relationship Id="rId330" Type="http://schemas.openxmlformats.org/officeDocument/2006/relationships/worksheet" Target="worksheets/sheet330.xml"/><Relationship Id="rId90" Type="http://schemas.openxmlformats.org/officeDocument/2006/relationships/worksheet" Target="worksheets/sheet90.xml"/><Relationship Id="rId165" Type="http://schemas.openxmlformats.org/officeDocument/2006/relationships/worksheet" Target="worksheets/sheet165.xml"/><Relationship Id="rId186" Type="http://schemas.openxmlformats.org/officeDocument/2006/relationships/worksheet" Target="worksheets/sheet186.xml"/><Relationship Id="rId351" Type="http://schemas.microsoft.com/office/2017/06/relationships/rdRichValueStructure" Target="richData/rdrichvaluestructure.xml"/><Relationship Id="rId211" Type="http://schemas.openxmlformats.org/officeDocument/2006/relationships/worksheet" Target="worksheets/sheet211.xml"/><Relationship Id="rId232" Type="http://schemas.openxmlformats.org/officeDocument/2006/relationships/worksheet" Target="worksheets/sheet232.xml"/><Relationship Id="rId253" Type="http://schemas.openxmlformats.org/officeDocument/2006/relationships/worksheet" Target="worksheets/sheet253.xml"/><Relationship Id="rId274" Type="http://schemas.openxmlformats.org/officeDocument/2006/relationships/worksheet" Target="worksheets/sheet274.xml"/><Relationship Id="rId295" Type="http://schemas.openxmlformats.org/officeDocument/2006/relationships/worksheet" Target="worksheets/sheet295.xml"/><Relationship Id="rId309" Type="http://schemas.openxmlformats.org/officeDocument/2006/relationships/worksheet" Target="worksheets/sheet309.xml"/><Relationship Id="rId27" Type="http://schemas.openxmlformats.org/officeDocument/2006/relationships/worksheet" Target="worksheets/sheet27.xml"/><Relationship Id="rId48" Type="http://schemas.openxmlformats.org/officeDocument/2006/relationships/worksheet" Target="worksheets/sheet48.xml"/><Relationship Id="rId69" Type="http://schemas.openxmlformats.org/officeDocument/2006/relationships/worksheet" Target="worksheets/sheet69.xml"/><Relationship Id="rId113" Type="http://schemas.openxmlformats.org/officeDocument/2006/relationships/worksheet" Target="worksheets/sheet113.xml"/><Relationship Id="rId134" Type="http://schemas.openxmlformats.org/officeDocument/2006/relationships/worksheet" Target="worksheets/sheet134.xml"/><Relationship Id="rId320" Type="http://schemas.openxmlformats.org/officeDocument/2006/relationships/worksheet" Target="worksheets/sheet320.xml"/><Relationship Id="rId80" Type="http://schemas.openxmlformats.org/officeDocument/2006/relationships/worksheet" Target="worksheets/sheet80.xml"/><Relationship Id="rId155" Type="http://schemas.openxmlformats.org/officeDocument/2006/relationships/worksheet" Target="worksheets/sheet155.xml"/><Relationship Id="rId176" Type="http://schemas.openxmlformats.org/officeDocument/2006/relationships/worksheet" Target="worksheets/sheet176.xml"/><Relationship Id="rId197" Type="http://schemas.openxmlformats.org/officeDocument/2006/relationships/worksheet" Target="worksheets/sheet197.xml"/><Relationship Id="rId341" Type="http://schemas.openxmlformats.org/officeDocument/2006/relationships/worksheet" Target="worksheets/sheet341.xml"/><Relationship Id="rId201" Type="http://schemas.openxmlformats.org/officeDocument/2006/relationships/worksheet" Target="worksheets/sheet201.xml"/><Relationship Id="rId222" Type="http://schemas.openxmlformats.org/officeDocument/2006/relationships/worksheet" Target="worksheets/sheet222.xml"/><Relationship Id="rId243" Type="http://schemas.openxmlformats.org/officeDocument/2006/relationships/worksheet" Target="worksheets/sheet243.xml"/><Relationship Id="rId264" Type="http://schemas.openxmlformats.org/officeDocument/2006/relationships/worksheet" Target="worksheets/sheet264.xml"/><Relationship Id="rId285" Type="http://schemas.openxmlformats.org/officeDocument/2006/relationships/worksheet" Target="worksheets/sheet285.xml"/><Relationship Id="rId17" Type="http://schemas.openxmlformats.org/officeDocument/2006/relationships/worksheet" Target="worksheets/sheet17.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24" Type="http://schemas.openxmlformats.org/officeDocument/2006/relationships/worksheet" Target="worksheets/sheet124.xml"/><Relationship Id="rId310" Type="http://schemas.openxmlformats.org/officeDocument/2006/relationships/worksheet" Target="worksheets/sheet310.xml"/><Relationship Id="rId70" Type="http://schemas.openxmlformats.org/officeDocument/2006/relationships/worksheet" Target="worksheets/sheet70.xml"/><Relationship Id="rId91" Type="http://schemas.openxmlformats.org/officeDocument/2006/relationships/worksheet" Target="worksheets/sheet91.xml"/><Relationship Id="rId145" Type="http://schemas.openxmlformats.org/officeDocument/2006/relationships/worksheet" Target="worksheets/sheet145.xml"/><Relationship Id="rId166" Type="http://schemas.openxmlformats.org/officeDocument/2006/relationships/worksheet" Target="worksheets/sheet166.xml"/><Relationship Id="rId187" Type="http://schemas.openxmlformats.org/officeDocument/2006/relationships/worksheet" Target="worksheets/sheet187.xml"/><Relationship Id="rId331" Type="http://schemas.openxmlformats.org/officeDocument/2006/relationships/worksheet" Target="worksheets/sheet331.xml"/><Relationship Id="rId352" Type="http://schemas.microsoft.com/office/2017/06/relationships/rdRichValueTypes" Target="richData/rdRichValueTypes.xml"/><Relationship Id="rId1" Type="http://schemas.openxmlformats.org/officeDocument/2006/relationships/worksheet" Target="worksheets/sheet1.xml"/><Relationship Id="rId212" Type="http://schemas.openxmlformats.org/officeDocument/2006/relationships/worksheet" Target="worksheets/sheet212.xml"/><Relationship Id="rId233" Type="http://schemas.openxmlformats.org/officeDocument/2006/relationships/worksheet" Target="worksheets/sheet233.xml"/><Relationship Id="rId254" Type="http://schemas.openxmlformats.org/officeDocument/2006/relationships/worksheet" Target="worksheets/sheet254.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275" Type="http://schemas.openxmlformats.org/officeDocument/2006/relationships/worksheet" Target="worksheets/sheet275.xml"/><Relationship Id="rId296" Type="http://schemas.openxmlformats.org/officeDocument/2006/relationships/worksheet" Target="worksheets/sheet296.xml"/><Relationship Id="rId300" Type="http://schemas.openxmlformats.org/officeDocument/2006/relationships/worksheet" Target="worksheets/sheet300.xml"/><Relationship Id="rId60" Type="http://schemas.openxmlformats.org/officeDocument/2006/relationships/worksheet" Target="worksheets/sheet60.xml"/><Relationship Id="rId81" Type="http://schemas.openxmlformats.org/officeDocument/2006/relationships/worksheet" Target="worksheets/sheet81.xml"/><Relationship Id="rId135" Type="http://schemas.openxmlformats.org/officeDocument/2006/relationships/worksheet" Target="worksheets/sheet135.xml"/><Relationship Id="rId156" Type="http://schemas.openxmlformats.org/officeDocument/2006/relationships/worksheet" Target="worksheets/sheet156.xml"/><Relationship Id="rId177" Type="http://schemas.openxmlformats.org/officeDocument/2006/relationships/worksheet" Target="worksheets/sheet177.xml"/><Relationship Id="rId198" Type="http://schemas.openxmlformats.org/officeDocument/2006/relationships/worksheet" Target="worksheets/sheet198.xml"/><Relationship Id="rId321" Type="http://schemas.openxmlformats.org/officeDocument/2006/relationships/worksheet" Target="worksheets/sheet321.xml"/><Relationship Id="rId342" Type="http://schemas.openxmlformats.org/officeDocument/2006/relationships/worksheet" Target="worksheets/sheet342.xml"/><Relationship Id="rId202" Type="http://schemas.openxmlformats.org/officeDocument/2006/relationships/worksheet" Target="worksheets/sheet202.xml"/><Relationship Id="rId223" Type="http://schemas.openxmlformats.org/officeDocument/2006/relationships/worksheet" Target="worksheets/sheet223.xml"/><Relationship Id="rId244" Type="http://schemas.openxmlformats.org/officeDocument/2006/relationships/worksheet" Target="worksheets/sheet244.xml"/><Relationship Id="rId18" Type="http://schemas.openxmlformats.org/officeDocument/2006/relationships/worksheet" Target="worksheets/sheet18.xml"/><Relationship Id="rId39" Type="http://schemas.openxmlformats.org/officeDocument/2006/relationships/worksheet" Target="worksheets/sheet39.xml"/><Relationship Id="rId265" Type="http://schemas.openxmlformats.org/officeDocument/2006/relationships/worksheet" Target="worksheets/sheet265.xml"/><Relationship Id="rId286" Type="http://schemas.openxmlformats.org/officeDocument/2006/relationships/worksheet" Target="worksheets/sheet286.xml"/><Relationship Id="rId50" Type="http://schemas.openxmlformats.org/officeDocument/2006/relationships/worksheet" Target="worksheets/sheet50.xml"/><Relationship Id="rId104" Type="http://schemas.openxmlformats.org/officeDocument/2006/relationships/worksheet" Target="worksheets/sheet104.xml"/><Relationship Id="rId125" Type="http://schemas.openxmlformats.org/officeDocument/2006/relationships/worksheet" Target="worksheets/sheet125.xml"/><Relationship Id="rId146" Type="http://schemas.openxmlformats.org/officeDocument/2006/relationships/worksheet" Target="worksheets/sheet146.xml"/><Relationship Id="rId167" Type="http://schemas.openxmlformats.org/officeDocument/2006/relationships/worksheet" Target="worksheets/sheet167.xml"/><Relationship Id="rId188" Type="http://schemas.openxmlformats.org/officeDocument/2006/relationships/worksheet" Target="worksheets/sheet188.xml"/><Relationship Id="rId311" Type="http://schemas.openxmlformats.org/officeDocument/2006/relationships/worksheet" Target="worksheets/sheet311.xml"/><Relationship Id="rId332" Type="http://schemas.openxmlformats.org/officeDocument/2006/relationships/worksheet" Target="worksheets/sheet332.xml"/><Relationship Id="rId353" Type="http://schemas.openxmlformats.org/officeDocument/2006/relationships/calcChain" Target="calcChain.xml"/><Relationship Id="rId71" Type="http://schemas.openxmlformats.org/officeDocument/2006/relationships/worksheet" Target="worksheets/sheet71.xml"/><Relationship Id="rId92" Type="http://schemas.openxmlformats.org/officeDocument/2006/relationships/worksheet" Target="worksheets/sheet92.xml"/><Relationship Id="rId213" Type="http://schemas.openxmlformats.org/officeDocument/2006/relationships/worksheet" Target="worksheets/sheet213.xml"/><Relationship Id="rId234" Type="http://schemas.openxmlformats.org/officeDocument/2006/relationships/worksheet" Target="worksheets/sheet234.xml"/><Relationship Id="rId2" Type="http://schemas.openxmlformats.org/officeDocument/2006/relationships/worksheet" Target="worksheets/sheet2.xml"/><Relationship Id="rId29" Type="http://schemas.openxmlformats.org/officeDocument/2006/relationships/worksheet" Target="worksheets/sheet29.xml"/><Relationship Id="rId255" Type="http://schemas.openxmlformats.org/officeDocument/2006/relationships/worksheet" Target="worksheets/sheet255.xml"/><Relationship Id="rId276" Type="http://schemas.openxmlformats.org/officeDocument/2006/relationships/worksheet" Target="worksheets/sheet276.xml"/><Relationship Id="rId297" Type="http://schemas.openxmlformats.org/officeDocument/2006/relationships/worksheet" Target="worksheets/sheet297.xml"/><Relationship Id="rId40" Type="http://schemas.openxmlformats.org/officeDocument/2006/relationships/worksheet" Target="worksheets/sheet40.xml"/><Relationship Id="rId115" Type="http://schemas.openxmlformats.org/officeDocument/2006/relationships/worksheet" Target="worksheets/sheet115.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worksheet" Target="worksheets/sheet178.xml"/><Relationship Id="rId301" Type="http://schemas.openxmlformats.org/officeDocument/2006/relationships/worksheet" Target="worksheets/sheet301.xml"/><Relationship Id="rId322" Type="http://schemas.openxmlformats.org/officeDocument/2006/relationships/worksheet" Target="worksheets/sheet322.xml"/><Relationship Id="rId343" Type="http://schemas.openxmlformats.org/officeDocument/2006/relationships/worksheet" Target="worksheets/sheet343.xml"/><Relationship Id="rId61" Type="http://schemas.openxmlformats.org/officeDocument/2006/relationships/worksheet" Target="worksheets/sheet61.xml"/><Relationship Id="rId82" Type="http://schemas.openxmlformats.org/officeDocument/2006/relationships/worksheet" Target="worksheets/sheet82.xml"/><Relationship Id="rId199" Type="http://schemas.openxmlformats.org/officeDocument/2006/relationships/worksheet" Target="worksheets/sheet199.xml"/><Relationship Id="rId203" Type="http://schemas.openxmlformats.org/officeDocument/2006/relationships/worksheet" Target="worksheets/sheet203.xml"/><Relationship Id="rId19" Type="http://schemas.openxmlformats.org/officeDocument/2006/relationships/worksheet" Target="worksheets/sheet19.xml"/><Relationship Id="rId224" Type="http://schemas.openxmlformats.org/officeDocument/2006/relationships/worksheet" Target="worksheets/sheet224.xml"/><Relationship Id="rId245" Type="http://schemas.openxmlformats.org/officeDocument/2006/relationships/worksheet" Target="worksheets/sheet245.xml"/><Relationship Id="rId266" Type="http://schemas.openxmlformats.org/officeDocument/2006/relationships/worksheet" Target="worksheets/sheet266.xml"/><Relationship Id="rId287" Type="http://schemas.openxmlformats.org/officeDocument/2006/relationships/worksheet" Target="worksheets/sheet287.xml"/><Relationship Id="rId30" Type="http://schemas.openxmlformats.org/officeDocument/2006/relationships/worksheet" Target="worksheets/sheet3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312" Type="http://schemas.openxmlformats.org/officeDocument/2006/relationships/worksheet" Target="worksheets/sheet312.xml"/><Relationship Id="rId333" Type="http://schemas.openxmlformats.org/officeDocument/2006/relationships/worksheet" Target="worksheets/sheet333.xml"/><Relationship Id="rId354" Type="http://schemas.openxmlformats.org/officeDocument/2006/relationships/customXml" Target="../customXml/item1.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189" Type="http://schemas.openxmlformats.org/officeDocument/2006/relationships/worksheet" Target="worksheets/sheet189.xml"/><Relationship Id="rId3" Type="http://schemas.openxmlformats.org/officeDocument/2006/relationships/worksheet" Target="worksheets/sheet3.xml"/><Relationship Id="rId214" Type="http://schemas.openxmlformats.org/officeDocument/2006/relationships/worksheet" Target="worksheets/sheet214.xml"/><Relationship Id="rId235" Type="http://schemas.openxmlformats.org/officeDocument/2006/relationships/worksheet" Target="worksheets/sheet235.xml"/><Relationship Id="rId256" Type="http://schemas.openxmlformats.org/officeDocument/2006/relationships/worksheet" Target="worksheets/sheet256.xml"/><Relationship Id="rId277" Type="http://schemas.openxmlformats.org/officeDocument/2006/relationships/worksheet" Target="worksheets/sheet277.xml"/><Relationship Id="rId298" Type="http://schemas.openxmlformats.org/officeDocument/2006/relationships/worksheet" Target="worksheets/sheet298.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302" Type="http://schemas.openxmlformats.org/officeDocument/2006/relationships/worksheet" Target="worksheets/sheet302.xml"/><Relationship Id="rId323" Type="http://schemas.openxmlformats.org/officeDocument/2006/relationships/worksheet" Target="worksheets/sheet323.xml"/><Relationship Id="rId344" Type="http://schemas.openxmlformats.org/officeDocument/2006/relationships/worksheet" Target="worksheets/sheet344.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179" Type="http://schemas.openxmlformats.org/officeDocument/2006/relationships/worksheet" Target="worksheets/sheet179.xml"/><Relationship Id="rId190" Type="http://schemas.openxmlformats.org/officeDocument/2006/relationships/worksheet" Target="worksheets/sheet190.xml"/><Relationship Id="rId204" Type="http://schemas.openxmlformats.org/officeDocument/2006/relationships/worksheet" Target="worksheets/sheet204.xml"/><Relationship Id="rId225" Type="http://schemas.openxmlformats.org/officeDocument/2006/relationships/worksheet" Target="worksheets/sheet225.xml"/><Relationship Id="rId246" Type="http://schemas.openxmlformats.org/officeDocument/2006/relationships/worksheet" Target="worksheets/sheet246.xml"/><Relationship Id="rId267" Type="http://schemas.openxmlformats.org/officeDocument/2006/relationships/worksheet" Target="worksheets/sheet267.xml"/><Relationship Id="rId288" Type="http://schemas.openxmlformats.org/officeDocument/2006/relationships/worksheet" Target="worksheets/sheet288.xml"/><Relationship Id="rId106" Type="http://schemas.openxmlformats.org/officeDocument/2006/relationships/worksheet" Target="worksheets/sheet106.xml"/><Relationship Id="rId127" Type="http://schemas.openxmlformats.org/officeDocument/2006/relationships/worksheet" Target="worksheets/sheet127.xml"/><Relationship Id="rId313" Type="http://schemas.openxmlformats.org/officeDocument/2006/relationships/worksheet" Target="worksheets/sheet313.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94" Type="http://schemas.openxmlformats.org/officeDocument/2006/relationships/worksheet" Target="worksheets/sheet94.xml"/><Relationship Id="rId148" Type="http://schemas.openxmlformats.org/officeDocument/2006/relationships/worksheet" Target="worksheets/sheet148.xml"/><Relationship Id="rId169" Type="http://schemas.openxmlformats.org/officeDocument/2006/relationships/worksheet" Target="worksheets/sheet169.xml"/><Relationship Id="rId334" Type="http://schemas.openxmlformats.org/officeDocument/2006/relationships/worksheet" Target="worksheets/sheet334.xml"/><Relationship Id="rId355" Type="http://schemas.openxmlformats.org/officeDocument/2006/relationships/customXml" Target="../customXml/item2.xml"/><Relationship Id="rId4" Type="http://schemas.openxmlformats.org/officeDocument/2006/relationships/worksheet" Target="worksheets/sheet4.xml"/><Relationship Id="rId180" Type="http://schemas.openxmlformats.org/officeDocument/2006/relationships/worksheet" Target="worksheets/sheet180.xml"/><Relationship Id="rId215" Type="http://schemas.openxmlformats.org/officeDocument/2006/relationships/worksheet" Target="worksheets/sheet215.xml"/><Relationship Id="rId236" Type="http://schemas.openxmlformats.org/officeDocument/2006/relationships/worksheet" Target="worksheets/sheet236.xml"/><Relationship Id="rId257" Type="http://schemas.openxmlformats.org/officeDocument/2006/relationships/worksheet" Target="worksheets/sheet257.xml"/><Relationship Id="rId278" Type="http://schemas.openxmlformats.org/officeDocument/2006/relationships/worksheet" Target="worksheets/sheet278.xml"/><Relationship Id="rId303" Type="http://schemas.openxmlformats.org/officeDocument/2006/relationships/worksheet" Target="worksheets/sheet303.xml"/><Relationship Id="rId42" Type="http://schemas.openxmlformats.org/officeDocument/2006/relationships/worksheet" Target="worksheets/sheet42.xml"/><Relationship Id="rId84" Type="http://schemas.openxmlformats.org/officeDocument/2006/relationships/worksheet" Target="worksheets/sheet84.xml"/><Relationship Id="rId138" Type="http://schemas.openxmlformats.org/officeDocument/2006/relationships/worksheet" Target="worksheets/sheet138.xml"/><Relationship Id="rId345" Type="http://schemas.openxmlformats.org/officeDocument/2006/relationships/worksheet" Target="worksheets/sheet345.xml"/><Relationship Id="rId191" Type="http://schemas.openxmlformats.org/officeDocument/2006/relationships/worksheet" Target="worksheets/sheet191.xml"/><Relationship Id="rId205" Type="http://schemas.openxmlformats.org/officeDocument/2006/relationships/worksheet" Target="worksheets/sheet205.xml"/><Relationship Id="rId247" Type="http://schemas.openxmlformats.org/officeDocument/2006/relationships/worksheet" Target="worksheets/sheet247.xml"/><Relationship Id="rId107" Type="http://schemas.openxmlformats.org/officeDocument/2006/relationships/worksheet" Target="worksheets/sheet107.xml"/><Relationship Id="rId289" Type="http://schemas.openxmlformats.org/officeDocument/2006/relationships/worksheet" Target="worksheets/sheet289.xml"/><Relationship Id="rId11" Type="http://schemas.openxmlformats.org/officeDocument/2006/relationships/worksheet" Target="worksheets/sheet11.xml"/><Relationship Id="rId53" Type="http://schemas.openxmlformats.org/officeDocument/2006/relationships/worksheet" Target="worksheets/sheet53.xml"/><Relationship Id="rId149" Type="http://schemas.openxmlformats.org/officeDocument/2006/relationships/worksheet" Target="worksheets/sheet149.xml"/><Relationship Id="rId314" Type="http://schemas.openxmlformats.org/officeDocument/2006/relationships/worksheet" Target="worksheets/sheet314.xml"/><Relationship Id="rId356" Type="http://schemas.openxmlformats.org/officeDocument/2006/relationships/customXml" Target="../customXml/item3.xml"/><Relationship Id="rId95" Type="http://schemas.openxmlformats.org/officeDocument/2006/relationships/worksheet" Target="worksheets/sheet95.xml"/><Relationship Id="rId160" Type="http://schemas.openxmlformats.org/officeDocument/2006/relationships/worksheet" Target="worksheets/sheet160.xml"/><Relationship Id="rId216" Type="http://schemas.openxmlformats.org/officeDocument/2006/relationships/worksheet" Target="worksheets/sheet216.xml"/><Relationship Id="rId258" Type="http://schemas.openxmlformats.org/officeDocument/2006/relationships/worksheet" Target="worksheets/sheet258.xml"/><Relationship Id="rId22" Type="http://schemas.openxmlformats.org/officeDocument/2006/relationships/worksheet" Target="worksheets/sheet22.xml"/><Relationship Id="rId64" Type="http://schemas.openxmlformats.org/officeDocument/2006/relationships/worksheet" Target="worksheets/sheet64.xml"/><Relationship Id="rId118" Type="http://schemas.openxmlformats.org/officeDocument/2006/relationships/worksheet" Target="worksheets/sheet118.xml"/><Relationship Id="rId325" Type="http://schemas.openxmlformats.org/officeDocument/2006/relationships/worksheet" Target="worksheets/sheet325.xml"/><Relationship Id="rId171" Type="http://schemas.openxmlformats.org/officeDocument/2006/relationships/worksheet" Target="worksheets/sheet171.xml"/><Relationship Id="rId227" Type="http://schemas.openxmlformats.org/officeDocument/2006/relationships/worksheet" Target="worksheets/sheet227.xml"/><Relationship Id="rId269" Type="http://schemas.openxmlformats.org/officeDocument/2006/relationships/worksheet" Target="worksheets/sheet269.xml"/><Relationship Id="rId33" Type="http://schemas.openxmlformats.org/officeDocument/2006/relationships/worksheet" Target="worksheets/sheet33.xml"/><Relationship Id="rId129" Type="http://schemas.openxmlformats.org/officeDocument/2006/relationships/worksheet" Target="worksheets/sheet129.xml"/><Relationship Id="rId280" Type="http://schemas.openxmlformats.org/officeDocument/2006/relationships/worksheet" Target="worksheets/sheet280.xml"/><Relationship Id="rId336" Type="http://schemas.openxmlformats.org/officeDocument/2006/relationships/worksheet" Target="worksheets/sheet336.xml"/><Relationship Id="rId75" Type="http://schemas.openxmlformats.org/officeDocument/2006/relationships/worksheet" Target="worksheets/sheet75.xml"/><Relationship Id="rId140" Type="http://schemas.openxmlformats.org/officeDocument/2006/relationships/worksheet" Target="worksheets/sheet140.xml"/><Relationship Id="rId182" Type="http://schemas.openxmlformats.org/officeDocument/2006/relationships/worksheet" Target="worksheets/sheet182.xml"/><Relationship Id="rId6" Type="http://schemas.openxmlformats.org/officeDocument/2006/relationships/worksheet" Target="worksheets/sheet6.xml"/><Relationship Id="rId238" Type="http://schemas.openxmlformats.org/officeDocument/2006/relationships/worksheet" Target="worksheets/sheet238.xml"/><Relationship Id="rId291" Type="http://schemas.openxmlformats.org/officeDocument/2006/relationships/worksheet" Target="worksheets/sheet291.xml"/><Relationship Id="rId305" Type="http://schemas.openxmlformats.org/officeDocument/2006/relationships/worksheet" Target="worksheets/sheet305.xml"/><Relationship Id="rId347" Type="http://schemas.openxmlformats.org/officeDocument/2006/relationships/styles" Target="styles.xml"/><Relationship Id="rId44" Type="http://schemas.openxmlformats.org/officeDocument/2006/relationships/worksheet" Target="worksheets/sheet44.xml"/><Relationship Id="rId86" Type="http://schemas.openxmlformats.org/officeDocument/2006/relationships/worksheet" Target="worksheets/sheet86.xml"/><Relationship Id="rId151" Type="http://schemas.openxmlformats.org/officeDocument/2006/relationships/worksheet" Target="worksheets/sheet151.xml"/><Relationship Id="rId193" Type="http://schemas.openxmlformats.org/officeDocument/2006/relationships/worksheet" Target="worksheets/sheet193.xml"/><Relationship Id="rId207" Type="http://schemas.openxmlformats.org/officeDocument/2006/relationships/worksheet" Target="worksheets/sheet207.xml"/><Relationship Id="rId249" Type="http://schemas.openxmlformats.org/officeDocument/2006/relationships/worksheet" Target="worksheets/sheet249.xml"/><Relationship Id="rId13" Type="http://schemas.openxmlformats.org/officeDocument/2006/relationships/worksheet" Target="worksheets/sheet13.xml"/><Relationship Id="rId109" Type="http://schemas.openxmlformats.org/officeDocument/2006/relationships/worksheet" Target="worksheets/sheet109.xml"/><Relationship Id="rId260" Type="http://schemas.openxmlformats.org/officeDocument/2006/relationships/worksheet" Target="worksheets/sheet260.xml"/><Relationship Id="rId316" Type="http://schemas.openxmlformats.org/officeDocument/2006/relationships/worksheet" Target="worksheets/sheet316.xml"/><Relationship Id="rId55" Type="http://schemas.openxmlformats.org/officeDocument/2006/relationships/worksheet" Target="worksheets/sheet55.xml"/><Relationship Id="rId97" Type="http://schemas.openxmlformats.org/officeDocument/2006/relationships/worksheet" Target="worksheets/sheet97.xml"/><Relationship Id="rId120" Type="http://schemas.openxmlformats.org/officeDocument/2006/relationships/worksheet" Target="worksheets/sheet120.xml"/><Relationship Id="rId162" Type="http://schemas.openxmlformats.org/officeDocument/2006/relationships/worksheet" Target="worksheets/sheet162.xml"/><Relationship Id="rId218" Type="http://schemas.openxmlformats.org/officeDocument/2006/relationships/worksheet" Target="worksheets/sheet218.xml"/><Relationship Id="rId271" Type="http://schemas.openxmlformats.org/officeDocument/2006/relationships/worksheet" Target="worksheets/sheet271.xml"/><Relationship Id="rId24" Type="http://schemas.openxmlformats.org/officeDocument/2006/relationships/worksheet" Target="worksheets/sheet24.xml"/><Relationship Id="rId66" Type="http://schemas.openxmlformats.org/officeDocument/2006/relationships/worksheet" Target="worksheets/sheet66.xml"/><Relationship Id="rId131" Type="http://schemas.openxmlformats.org/officeDocument/2006/relationships/worksheet" Target="worksheets/sheet131.xml"/><Relationship Id="rId327" Type="http://schemas.openxmlformats.org/officeDocument/2006/relationships/worksheet" Target="worksheets/sheet327.xml"/><Relationship Id="rId173" Type="http://schemas.openxmlformats.org/officeDocument/2006/relationships/worksheet" Target="worksheets/sheet173.xml"/><Relationship Id="rId229" Type="http://schemas.openxmlformats.org/officeDocument/2006/relationships/worksheet" Target="worksheets/sheet229.xml"/><Relationship Id="rId240" Type="http://schemas.openxmlformats.org/officeDocument/2006/relationships/worksheet" Target="worksheets/sheet240.xml"/><Relationship Id="rId35" Type="http://schemas.openxmlformats.org/officeDocument/2006/relationships/worksheet" Target="worksheets/sheet35.xml"/><Relationship Id="rId77" Type="http://schemas.openxmlformats.org/officeDocument/2006/relationships/worksheet" Target="worksheets/sheet77.xml"/><Relationship Id="rId100" Type="http://schemas.openxmlformats.org/officeDocument/2006/relationships/worksheet" Target="worksheets/sheet100.xml"/><Relationship Id="rId282" Type="http://schemas.openxmlformats.org/officeDocument/2006/relationships/worksheet" Target="worksheets/sheet282.xml"/><Relationship Id="rId338" Type="http://schemas.openxmlformats.org/officeDocument/2006/relationships/worksheet" Target="worksheets/sheet338.xml"/><Relationship Id="rId8" Type="http://schemas.openxmlformats.org/officeDocument/2006/relationships/worksheet" Target="worksheets/sheet8.xml"/><Relationship Id="rId142" Type="http://schemas.openxmlformats.org/officeDocument/2006/relationships/worksheet" Target="worksheets/sheet142.xml"/><Relationship Id="rId184" Type="http://schemas.openxmlformats.org/officeDocument/2006/relationships/worksheet" Target="worksheets/sheet184.xml"/><Relationship Id="rId251" Type="http://schemas.openxmlformats.org/officeDocument/2006/relationships/worksheet" Target="worksheets/sheet25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175260</xdr:colOff>
          <xdr:row>8</xdr:row>
          <xdr:rowOff>129540</xdr:rowOff>
        </xdr:from>
        <xdr:to>
          <xdr:col>9</xdr:col>
          <xdr:colOff>1371600</xdr:colOff>
          <xdr:row>10</xdr:row>
          <xdr:rowOff>68580</xdr:rowOff>
        </xdr:to>
        <xdr:sp macro="" textlink="">
          <xdr:nvSpPr>
            <xdr:cNvPr id="4106241" name="Button 1" hidden="1">
              <a:extLst>
                <a:ext uri="{63B3BB69-23CF-44E3-9099-C40C66FF867C}">
                  <a14:compatExt spid="_x0000_s4106241"/>
                </a:ext>
                <a:ext uri="{FF2B5EF4-FFF2-40B4-BE49-F238E27FC236}">
                  <a16:creationId xmlns:a16="http://schemas.microsoft.com/office/drawing/2014/main" id="{00000000-0008-0000-0800-000001A83E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AU" sz="1400" b="0" i="0" u="none" strike="noStrike" baseline="0">
                  <a:solidFill>
                    <a:srgbClr val="000000"/>
                  </a:solidFill>
                  <a:latin typeface="Tahoma"/>
                  <a:ea typeface="Tahoma"/>
                  <a:cs typeface="Tahoma"/>
                </a:rPr>
                <a:t>Pilih Detail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5</xdr:row>
          <xdr:rowOff>137160</xdr:rowOff>
        </xdr:from>
        <xdr:to>
          <xdr:col>9</xdr:col>
          <xdr:colOff>1417320</xdr:colOff>
          <xdr:row>7</xdr:row>
          <xdr:rowOff>68580</xdr:rowOff>
        </xdr:to>
        <xdr:sp macro="" textlink="">
          <xdr:nvSpPr>
            <xdr:cNvPr id="4106242" name="Button 2" hidden="1">
              <a:extLst>
                <a:ext uri="{63B3BB69-23CF-44E3-9099-C40C66FF867C}">
                  <a14:compatExt spid="_x0000_s4106242"/>
                </a:ext>
                <a:ext uri="{FF2B5EF4-FFF2-40B4-BE49-F238E27FC236}">
                  <a16:creationId xmlns:a16="http://schemas.microsoft.com/office/drawing/2014/main" id="{00000000-0008-0000-0800-000002A83E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AU" sz="1400" b="0" i="0" u="none" strike="noStrike" baseline="0">
                  <a:solidFill>
                    <a:srgbClr val="000000"/>
                  </a:solidFill>
                  <a:latin typeface="Tahoma"/>
                  <a:ea typeface="Tahoma"/>
                  <a:cs typeface="Tahoma"/>
                </a:rPr>
                <a:t>Cari Akun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304800</xdr:colOff>
          <xdr:row>6</xdr:row>
          <xdr:rowOff>0</xdr:rowOff>
        </xdr:from>
        <xdr:to>
          <xdr:col>13</xdr:col>
          <xdr:colOff>2735580</xdr:colOff>
          <xdr:row>11</xdr:row>
          <xdr:rowOff>15240</xdr:rowOff>
        </xdr:to>
        <xdr:sp macro="" textlink="">
          <xdr:nvSpPr>
            <xdr:cNvPr id="4106243" name="Button 3" hidden="1">
              <a:extLst>
                <a:ext uri="{63B3BB69-23CF-44E3-9099-C40C66FF867C}">
                  <a14:compatExt spid="_x0000_s4106243"/>
                </a:ext>
                <a:ext uri="{FF2B5EF4-FFF2-40B4-BE49-F238E27FC236}">
                  <a16:creationId xmlns:a16="http://schemas.microsoft.com/office/drawing/2014/main" id="{00000000-0008-0000-0800-000003A83E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en-AU" sz="1200" b="1" i="0" u="none" strike="noStrike" baseline="0">
                  <a:solidFill>
                    <a:srgbClr val="000000"/>
                  </a:solidFill>
                  <a:latin typeface="Tahoma"/>
                  <a:ea typeface="Tahoma"/>
                  <a:cs typeface="Tahoma"/>
                </a:rPr>
                <a:t>Muat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1844040</xdr:colOff>
          <xdr:row>5</xdr:row>
          <xdr:rowOff>137160</xdr:rowOff>
        </xdr:from>
        <xdr:to>
          <xdr:col>10</xdr:col>
          <xdr:colOff>922020</xdr:colOff>
          <xdr:row>11</xdr:row>
          <xdr:rowOff>22860</xdr:rowOff>
        </xdr:to>
        <xdr:sp macro="" textlink="">
          <xdr:nvSpPr>
            <xdr:cNvPr id="4106244" name="Button 4" hidden="1">
              <a:extLst>
                <a:ext uri="{63B3BB69-23CF-44E3-9099-C40C66FF867C}">
                  <a14:compatExt spid="_x0000_s4106244"/>
                </a:ext>
                <a:ext uri="{FF2B5EF4-FFF2-40B4-BE49-F238E27FC236}">
                  <a16:creationId xmlns:a16="http://schemas.microsoft.com/office/drawing/2014/main" id="{00000000-0008-0000-0800-000004A83E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AU" sz="1400" b="0" i="0" u="none" strike="noStrike" baseline="0">
                  <a:solidFill>
                    <a:srgbClr val="000000"/>
                  </a:solidFill>
                  <a:latin typeface="Tahoma"/>
                  <a:ea typeface="Tahoma"/>
                  <a:cs typeface="Tahoma"/>
                </a:rPr>
                <a:t>Reset Fiter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15240</xdr:colOff>
          <xdr:row>7</xdr:row>
          <xdr:rowOff>106680</xdr:rowOff>
        </xdr:from>
        <xdr:to>
          <xdr:col>6</xdr:col>
          <xdr:colOff>1173480</xdr:colOff>
          <xdr:row>11</xdr:row>
          <xdr:rowOff>121920</xdr:rowOff>
        </xdr:to>
        <xdr:sp macro="" textlink="">
          <xdr:nvSpPr>
            <xdr:cNvPr id="4107265" name="Button 1" hidden="1">
              <a:extLst>
                <a:ext uri="{63B3BB69-23CF-44E3-9099-C40C66FF867C}">
                  <a14:compatExt spid="_x0000_s4107265"/>
                </a:ext>
                <a:ext uri="{FF2B5EF4-FFF2-40B4-BE49-F238E27FC236}">
                  <a16:creationId xmlns:a16="http://schemas.microsoft.com/office/drawing/2014/main" id="{00000000-0008-0000-0900-000001AC3E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U" sz="1400" b="0" i="0" u="none" strike="noStrike" baseline="0">
                  <a:solidFill>
                    <a:srgbClr val="000000"/>
                  </a:solidFill>
                  <a:latin typeface="Calibri"/>
                  <a:ea typeface="Calibri"/>
                  <a:cs typeface="Calibri"/>
                </a:rPr>
                <a:t>Reset Fiter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213360</xdr:colOff>
          <xdr:row>4</xdr:row>
          <xdr:rowOff>121920</xdr:rowOff>
        </xdr:from>
        <xdr:to>
          <xdr:col>9</xdr:col>
          <xdr:colOff>1424940</xdr:colOff>
          <xdr:row>6</xdr:row>
          <xdr:rowOff>0</xdr:rowOff>
        </xdr:to>
        <xdr:sp macro="" textlink="">
          <xdr:nvSpPr>
            <xdr:cNvPr id="4108289" name="Button 1" hidden="1">
              <a:extLst>
                <a:ext uri="{63B3BB69-23CF-44E3-9099-C40C66FF867C}">
                  <a14:compatExt spid="_x0000_s4108289"/>
                </a:ext>
                <a:ext uri="{FF2B5EF4-FFF2-40B4-BE49-F238E27FC236}">
                  <a16:creationId xmlns:a16="http://schemas.microsoft.com/office/drawing/2014/main" id="{00000000-0008-0000-0A00-000001B03E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U" sz="1400" b="0" i="0" u="none" strike="noStrike" baseline="0">
                  <a:solidFill>
                    <a:srgbClr val="000000"/>
                  </a:solidFill>
                  <a:latin typeface="Calibri"/>
                  <a:ea typeface="Calibri"/>
                  <a:cs typeface="Calibri"/>
                </a:rPr>
                <a:t>Filter Akun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213360</xdr:colOff>
          <xdr:row>8</xdr:row>
          <xdr:rowOff>144780</xdr:rowOff>
        </xdr:from>
        <xdr:to>
          <xdr:col>9</xdr:col>
          <xdr:colOff>1424940</xdr:colOff>
          <xdr:row>10</xdr:row>
          <xdr:rowOff>30480</xdr:rowOff>
        </xdr:to>
        <xdr:sp macro="" textlink="">
          <xdr:nvSpPr>
            <xdr:cNvPr id="4108291" name="Button 3" hidden="1">
              <a:extLst>
                <a:ext uri="{63B3BB69-23CF-44E3-9099-C40C66FF867C}">
                  <a14:compatExt spid="_x0000_s4108291"/>
                </a:ext>
                <a:ext uri="{FF2B5EF4-FFF2-40B4-BE49-F238E27FC236}">
                  <a16:creationId xmlns:a16="http://schemas.microsoft.com/office/drawing/2014/main" id="{00000000-0008-0000-0A00-000003B03E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U" sz="1400" b="0" i="0" u="none" strike="noStrike" baseline="0">
                  <a:solidFill>
                    <a:srgbClr val="000000"/>
                  </a:solidFill>
                  <a:latin typeface="Calibri"/>
                  <a:ea typeface="Calibri"/>
                  <a:cs typeface="Calibri"/>
                </a:rPr>
                <a:t>Pilih Detail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274320</xdr:colOff>
          <xdr:row>4</xdr:row>
          <xdr:rowOff>144780</xdr:rowOff>
        </xdr:from>
        <xdr:to>
          <xdr:col>14</xdr:col>
          <xdr:colOff>815340</xdr:colOff>
          <xdr:row>10</xdr:row>
          <xdr:rowOff>45720</xdr:rowOff>
        </xdr:to>
        <xdr:sp macro="" textlink="">
          <xdr:nvSpPr>
            <xdr:cNvPr id="4108292" name="Button 4" hidden="1">
              <a:extLst>
                <a:ext uri="{63B3BB69-23CF-44E3-9099-C40C66FF867C}">
                  <a14:compatExt spid="_x0000_s4108292"/>
                </a:ext>
                <a:ext uri="{FF2B5EF4-FFF2-40B4-BE49-F238E27FC236}">
                  <a16:creationId xmlns:a16="http://schemas.microsoft.com/office/drawing/2014/main" id="{00000000-0008-0000-0A00-000004B03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100" b="1" i="0" u="none" strike="noStrike" baseline="0">
                  <a:solidFill>
                    <a:srgbClr val="000000"/>
                  </a:solidFill>
                  <a:latin typeface="Calibri"/>
                  <a:ea typeface="Calibri"/>
                  <a:cs typeface="Calibri"/>
                </a:rPr>
                <a:t>Muat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22860</xdr:colOff>
          <xdr:row>4</xdr:row>
          <xdr:rowOff>129540</xdr:rowOff>
        </xdr:from>
        <xdr:to>
          <xdr:col>10</xdr:col>
          <xdr:colOff>1104900</xdr:colOff>
          <xdr:row>10</xdr:row>
          <xdr:rowOff>45720</xdr:rowOff>
        </xdr:to>
        <xdr:sp macro="" textlink="">
          <xdr:nvSpPr>
            <xdr:cNvPr id="4108293" name="Button 5" hidden="1">
              <a:extLst>
                <a:ext uri="{63B3BB69-23CF-44E3-9099-C40C66FF867C}">
                  <a14:compatExt spid="_x0000_s4108293"/>
                </a:ext>
                <a:ext uri="{FF2B5EF4-FFF2-40B4-BE49-F238E27FC236}">
                  <a16:creationId xmlns:a16="http://schemas.microsoft.com/office/drawing/2014/main" id="{00000000-0008-0000-0A00-000005B03E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U" sz="1400" b="0" i="0" u="none" strike="noStrike" baseline="0">
                  <a:solidFill>
                    <a:srgbClr val="000000"/>
                  </a:solidFill>
                  <a:latin typeface="Calibri"/>
                  <a:ea typeface="Calibri"/>
                  <a:cs typeface="Calibri"/>
                </a:rPr>
                <a:t>Reset Fiter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30480</xdr:colOff>
          <xdr:row>7</xdr:row>
          <xdr:rowOff>53340</xdr:rowOff>
        </xdr:from>
        <xdr:to>
          <xdr:col>6</xdr:col>
          <xdr:colOff>1242060</xdr:colOff>
          <xdr:row>11</xdr:row>
          <xdr:rowOff>129540</xdr:rowOff>
        </xdr:to>
        <xdr:sp macro="" textlink="">
          <xdr:nvSpPr>
            <xdr:cNvPr id="4109313" name="Button 1" hidden="1">
              <a:extLst>
                <a:ext uri="{63B3BB69-23CF-44E3-9099-C40C66FF867C}">
                  <a14:compatExt spid="_x0000_s4109313"/>
                </a:ext>
                <a:ext uri="{FF2B5EF4-FFF2-40B4-BE49-F238E27FC236}">
                  <a16:creationId xmlns:a16="http://schemas.microsoft.com/office/drawing/2014/main" id="{00000000-0008-0000-0B00-000001B43E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U" sz="1400" b="0" i="0" u="none" strike="noStrike" baseline="0">
                  <a:solidFill>
                    <a:srgbClr val="000000"/>
                  </a:solidFill>
                  <a:latin typeface="Calibri"/>
                  <a:ea typeface="Calibri"/>
                  <a:cs typeface="Calibri"/>
                </a:rPr>
                <a:t>Reset Fiter</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4">
  <rv s="0">
    <v>0</v>
    <v>8</v>
    <v>8</v>
    <v>1</v>
  </rv>
  <rv s="0">
    <v>0</v>
    <v>8</v>
    <v>7</v>
    <v>1</v>
  </rv>
  <rv s="0">
    <v>0</v>
    <v>8</v>
    <v>5</v>
    <v>1</v>
  </rv>
  <rv s="0">
    <v>0</v>
    <v>8</v>
    <v>2</v>
    <v>1</v>
  </rv>
</rvData>
</file>

<file path=xl/richData/rdrichvaluestructure.xml><?xml version="1.0" encoding="utf-8"?>
<rvStructures xmlns="http://schemas.microsoft.com/office/spreadsheetml/2017/richdata" count="1">
  <s t="_error">
    <k n="colOffset" t="i"/>
    <k n="errorType" t="i"/>
    <k n="rwOffset" t="i"/>
    <k n="subType" t="i"/>
  </s>
</rvStructure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5.xml.rels><?xml version="1.0" encoding="UTF-8" standalone="yes"?>
<Relationships xmlns="http://schemas.openxmlformats.org/package/2006/relationships"><Relationship Id="rId1" Type="http://schemas.openxmlformats.org/officeDocument/2006/relationships/hyperlink" Target="https://docs.google.com/spreadsheets/d/1xZqizQDLDIfxRL8-Clycd53gUgKuA3Nf/edit"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27.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5.vml"/></Relationships>
</file>

<file path=xl/worksheets/_rels/sheet4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6.vml"/></Relationships>
</file>

<file path=xl/worksheets/_rels/sheet5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7.vml"/></Relationships>
</file>

<file path=xl/worksheets/_rels/sheet6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8.vml"/></Relationships>
</file>

<file path=xl/worksheets/_rels/sheet73.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9.vml"/></Relationships>
</file>

<file path=xl/worksheets/_rels/sheet81.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10.vml"/></Relationships>
</file>

<file path=xl/worksheets/_rels/sheet89.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11.vml"/></Relationships>
</file>

<file path=xl/worksheets/_rels/sheet9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12.vml"/></Relationships>
</file>

<file path=xl/worksheets/_rels/sheet105.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13.vml"/></Relationships>
</file>

<file path=xl/worksheets/_rels/sheet113.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4.vml"/></Relationships>
</file>

<file path=xl/worksheets/_rels/sheet29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4B8BB9-6A3B-4140-9A7B-A6E7F000DAFA}">
  <sheetPr codeName="pemicupenguji"/>
  <dimension ref="A1"/>
  <sheetViews>
    <sheetView workbookViewId="0">
      <selection activeCell="E16" sqref="E16"/>
    </sheetView>
  </sheetViews>
  <sheetFormatPr defaultRowHeight="13.2"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4">
    <tabColor rgb="FFFF0000"/>
  </sheetPr>
  <dimension ref="A1:D97"/>
  <sheetViews>
    <sheetView zoomScale="85" zoomScaleNormal="85" workbookViewId="0">
      <selection activeCell="B11" sqref="B11"/>
    </sheetView>
  </sheetViews>
  <sheetFormatPr defaultColWidth="9.109375" defaultRowHeight="13.8" x14ac:dyDescent="0.25"/>
  <cols>
    <col min="1" max="1" width="46.44140625" style="375" customWidth="1"/>
    <col min="2" max="2" width="46.44140625" style="375" bestFit="1" customWidth="1"/>
    <col min="3" max="3" width="44.88671875" style="375" bestFit="1" customWidth="1"/>
    <col min="4" max="4" width="9.109375" style="375" customWidth="1"/>
    <col min="5" max="16384" width="9.109375" style="375"/>
  </cols>
  <sheetData>
    <row r="1" spans="1:2" x14ac:dyDescent="0.25">
      <c r="A1" s="375" t="s">
        <v>0</v>
      </c>
      <c r="B1" s="378">
        <f ca="1">NOW()</f>
        <v>45540.75170497685</v>
      </c>
    </row>
    <row r="2" spans="1:2" ht="15" customHeight="1" x14ac:dyDescent="0.25">
      <c r="A2" s="379" t="s">
        <v>1</v>
      </c>
      <c r="B2" s="379" t="s">
        <v>2</v>
      </c>
    </row>
    <row r="3" spans="1:2" ht="14.4" x14ac:dyDescent="0.3">
      <c r="A3" s="613"/>
      <c r="B3" s="614"/>
    </row>
    <row r="4" spans="1:2" ht="14.4" x14ac:dyDescent="0.3">
      <c r="A4" s="613"/>
      <c r="B4" s="614"/>
    </row>
    <row r="5" spans="1:2" ht="14.4" x14ac:dyDescent="0.3">
      <c r="A5" s="613"/>
      <c r="B5" s="614"/>
    </row>
    <row r="6" spans="1:2" ht="14.4" x14ac:dyDescent="0.3">
      <c r="A6" s="613"/>
      <c r="B6" s="614"/>
    </row>
    <row r="7" spans="1:2" ht="14.4" x14ac:dyDescent="0.3">
      <c r="A7" s="613"/>
      <c r="B7" s="614"/>
    </row>
    <row r="8" spans="1:2" ht="14.4" x14ac:dyDescent="0.3">
      <c r="A8" s="613"/>
      <c r="B8" s="614"/>
    </row>
    <row r="9" spans="1:2" ht="14.4" x14ac:dyDescent="0.3">
      <c r="A9" s="613"/>
      <c r="B9" s="614"/>
    </row>
    <row r="10" spans="1:2" ht="14.4" x14ac:dyDescent="0.3">
      <c r="A10" s="613"/>
      <c r="B10" s="614"/>
    </row>
    <row r="11" spans="1:2" ht="14.4" x14ac:dyDescent="0.3">
      <c r="A11" s="613"/>
      <c r="B11" s="615"/>
    </row>
    <row r="12" spans="1:2" ht="14.4" x14ac:dyDescent="0.3">
      <c r="A12" s="613"/>
      <c r="B12" s="616"/>
    </row>
    <row r="13" spans="1:2" ht="14.4" x14ac:dyDescent="0.3">
      <c r="A13" s="613"/>
      <c r="B13" s="614"/>
    </row>
    <row r="14" spans="1:2" ht="14.4" x14ac:dyDescent="0.3">
      <c r="A14" s="613"/>
      <c r="B14" s="617"/>
    </row>
    <row r="15" spans="1:2" x14ac:dyDescent="0.25">
      <c r="A15" s="576"/>
      <c r="B15" s="577"/>
    </row>
    <row r="16" spans="1:2" x14ac:dyDescent="0.25">
      <c r="A16" s="576"/>
      <c r="B16" s="577"/>
    </row>
    <row r="17" spans="1:2" x14ac:dyDescent="0.25">
      <c r="A17" s="576"/>
      <c r="B17" s="577"/>
    </row>
    <row r="18" spans="1:2" x14ac:dyDescent="0.25">
      <c r="A18" s="576"/>
      <c r="B18" s="577"/>
    </row>
    <row r="19" spans="1:2" x14ac:dyDescent="0.25">
      <c r="A19" s="576"/>
      <c r="B19" s="577"/>
    </row>
    <row r="20" spans="1:2" x14ac:dyDescent="0.25">
      <c r="A20" s="576"/>
      <c r="B20" s="578"/>
    </row>
    <row r="21" spans="1:2" x14ac:dyDescent="0.25">
      <c r="A21" s="576"/>
      <c r="B21" s="578"/>
    </row>
    <row r="22" spans="1:2" x14ac:dyDescent="0.25">
      <c r="A22" s="576"/>
      <c r="B22" s="578"/>
    </row>
    <row r="23" spans="1:2" x14ac:dyDescent="0.25">
      <c r="A23" s="576"/>
      <c r="B23" s="578"/>
    </row>
    <row r="24" spans="1:2" x14ac:dyDescent="0.25">
      <c r="A24" s="576"/>
      <c r="B24" s="578"/>
    </row>
    <row r="25" spans="1:2" x14ac:dyDescent="0.25">
      <c r="A25" s="576"/>
      <c r="B25" s="578"/>
    </row>
    <row r="26" spans="1:2" x14ac:dyDescent="0.25">
      <c r="A26" s="576"/>
      <c r="B26" s="578"/>
    </row>
    <row r="27" spans="1:2" x14ac:dyDescent="0.25">
      <c r="A27" s="576"/>
      <c r="B27" s="578"/>
    </row>
    <row r="28" spans="1:2" x14ac:dyDescent="0.25">
      <c r="A28" s="576"/>
      <c r="B28" s="578"/>
    </row>
    <row r="29" spans="1:2" x14ac:dyDescent="0.25">
      <c r="A29" s="576"/>
      <c r="B29" s="578"/>
    </row>
    <row r="30" spans="1:2" x14ac:dyDescent="0.25">
      <c r="A30" s="576"/>
      <c r="B30" s="578"/>
    </row>
    <row r="31" spans="1:2" x14ac:dyDescent="0.25">
      <c r="A31" s="576"/>
      <c r="B31" s="578"/>
    </row>
    <row r="32" spans="1:2" x14ac:dyDescent="0.25">
      <c r="A32" s="576"/>
      <c r="B32" s="578"/>
    </row>
    <row r="33" spans="1:2" x14ac:dyDescent="0.25">
      <c r="A33" s="576"/>
      <c r="B33" s="578"/>
    </row>
    <row r="34" spans="1:2" x14ac:dyDescent="0.25">
      <c r="A34" s="576"/>
      <c r="B34" s="578"/>
    </row>
    <row r="35" spans="1:2" x14ac:dyDescent="0.25">
      <c r="A35" s="576"/>
      <c r="B35" s="578"/>
    </row>
    <row r="36" spans="1:2" x14ac:dyDescent="0.25">
      <c r="A36" s="576"/>
      <c r="B36" s="578"/>
    </row>
    <row r="37" spans="1:2" x14ac:dyDescent="0.25">
      <c r="A37" s="576"/>
      <c r="B37" s="578"/>
    </row>
    <row r="38" spans="1:2" x14ac:dyDescent="0.25">
      <c r="A38" s="576"/>
      <c r="B38" s="578"/>
    </row>
    <row r="39" spans="1:2" x14ac:dyDescent="0.25">
      <c r="A39" s="576"/>
      <c r="B39" s="578"/>
    </row>
    <row r="40" spans="1:2" x14ac:dyDescent="0.25">
      <c r="A40" s="576"/>
      <c r="B40" s="578"/>
    </row>
    <row r="41" spans="1:2" x14ac:dyDescent="0.25">
      <c r="A41" s="576"/>
      <c r="B41" s="578"/>
    </row>
    <row r="42" spans="1:2" x14ac:dyDescent="0.25">
      <c r="A42" s="576"/>
      <c r="B42" s="578"/>
    </row>
    <row r="43" spans="1:2" x14ac:dyDescent="0.25">
      <c r="A43" s="576"/>
      <c r="B43" s="578"/>
    </row>
    <row r="44" spans="1:2" x14ac:dyDescent="0.25">
      <c r="A44" s="576"/>
      <c r="B44" s="578"/>
    </row>
    <row r="45" spans="1:2" x14ac:dyDescent="0.25">
      <c r="A45" s="576"/>
      <c r="B45" s="578"/>
    </row>
    <row r="46" spans="1:2" x14ac:dyDescent="0.25">
      <c r="A46" s="576"/>
      <c r="B46" s="578"/>
    </row>
    <row r="47" spans="1:2" x14ac:dyDescent="0.25">
      <c r="A47" s="576"/>
      <c r="B47" s="578"/>
    </row>
    <row r="48" spans="1:2" x14ac:dyDescent="0.25">
      <c r="A48" s="576"/>
      <c r="B48" s="578"/>
    </row>
    <row r="49" spans="1:2" x14ac:dyDescent="0.25">
      <c r="A49" s="576"/>
      <c r="B49" s="578"/>
    </row>
    <row r="50" spans="1:2" x14ac:dyDescent="0.25">
      <c r="A50" s="576"/>
      <c r="B50" s="578"/>
    </row>
    <row r="51" spans="1:2" x14ac:dyDescent="0.25">
      <c r="A51" s="576"/>
      <c r="B51" s="578"/>
    </row>
    <row r="52" spans="1:2" x14ac:dyDescent="0.25">
      <c r="A52" s="576"/>
      <c r="B52" s="578"/>
    </row>
    <row r="53" spans="1:2" x14ac:dyDescent="0.25">
      <c r="A53" s="576"/>
      <c r="B53" s="578"/>
    </row>
    <row r="54" spans="1:2" x14ac:dyDescent="0.25">
      <c r="A54" s="576"/>
      <c r="B54" s="578"/>
    </row>
    <row r="55" spans="1:2" x14ac:dyDescent="0.25">
      <c r="A55" s="576"/>
      <c r="B55" s="578"/>
    </row>
    <row r="56" spans="1:2" x14ac:dyDescent="0.25">
      <c r="A56" s="576"/>
      <c r="B56" s="578"/>
    </row>
    <row r="57" spans="1:2" x14ac:dyDescent="0.25">
      <c r="A57" s="576"/>
      <c r="B57" s="578"/>
    </row>
    <row r="58" spans="1:2" x14ac:dyDescent="0.25">
      <c r="A58" s="576"/>
      <c r="B58" s="578"/>
    </row>
    <row r="59" spans="1:2" x14ac:dyDescent="0.25">
      <c r="A59" s="576"/>
      <c r="B59" s="578"/>
    </row>
    <row r="60" spans="1:2" x14ac:dyDescent="0.25">
      <c r="A60" s="576"/>
      <c r="B60" s="578"/>
    </row>
    <row r="61" spans="1:2" x14ac:dyDescent="0.25">
      <c r="A61" s="576"/>
      <c r="B61" s="578"/>
    </row>
    <row r="62" spans="1:2" x14ac:dyDescent="0.25">
      <c r="A62" s="576"/>
      <c r="B62" s="578"/>
    </row>
    <row r="63" spans="1:2" x14ac:dyDescent="0.25">
      <c r="A63" s="576"/>
      <c r="B63" s="578"/>
    </row>
    <row r="64" spans="1:2" x14ac:dyDescent="0.25">
      <c r="A64" s="576"/>
      <c r="B64" s="578"/>
    </row>
    <row r="65" spans="1:4" x14ac:dyDescent="0.25">
      <c r="A65" s="576"/>
      <c r="B65" s="578"/>
    </row>
    <row r="66" spans="1:4" x14ac:dyDescent="0.25">
      <c r="A66" s="576"/>
      <c r="B66" s="578"/>
    </row>
    <row r="67" spans="1:4" x14ac:dyDescent="0.25">
      <c r="A67" s="576"/>
      <c r="B67" s="578"/>
    </row>
    <row r="68" spans="1:4" x14ac:dyDescent="0.25">
      <c r="A68" s="576"/>
      <c r="B68" s="578"/>
    </row>
    <row r="69" spans="1:4" x14ac:dyDescent="0.25">
      <c r="A69" s="576"/>
      <c r="B69" s="578"/>
    </row>
    <row r="70" spans="1:4" x14ac:dyDescent="0.25">
      <c r="A70" s="576"/>
      <c r="B70" s="578"/>
    </row>
    <row r="71" spans="1:4" x14ac:dyDescent="0.25">
      <c r="A71" s="576"/>
      <c r="B71" s="578"/>
    </row>
    <row r="72" spans="1:4" x14ac:dyDescent="0.25">
      <c r="A72" s="576"/>
      <c r="B72" s="578"/>
    </row>
    <row r="73" spans="1:4" x14ac:dyDescent="0.25">
      <c r="A73" s="576"/>
      <c r="B73" s="578"/>
    </row>
    <row r="74" spans="1:4" x14ac:dyDescent="0.25">
      <c r="A74" s="576"/>
      <c r="B74" s="578"/>
    </row>
    <row r="75" spans="1:4" x14ac:dyDescent="0.25">
      <c r="A75" s="576"/>
      <c r="B75" s="578"/>
    </row>
    <row r="76" spans="1:4" x14ac:dyDescent="0.25">
      <c r="A76" s="576"/>
      <c r="B76" s="578"/>
    </row>
    <row r="77" spans="1:4" x14ac:dyDescent="0.25">
      <c r="A77" s="576"/>
      <c r="B77" s="578"/>
    </row>
    <row r="78" spans="1:4" x14ac:dyDescent="0.25">
      <c r="A78" s="576"/>
      <c r="B78" s="578"/>
    </row>
    <row r="79" spans="1:4" x14ac:dyDescent="0.25">
      <c r="A79" s="576"/>
      <c r="B79" s="578"/>
    </row>
    <row r="80" spans="1:4" x14ac:dyDescent="0.25">
      <c r="A80" s="576"/>
      <c r="B80" s="578"/>
      <c r="D80" s="380"/>
    </row>
    <row r="81" spans="1:2" x14ac:dyDescent="0.25">
      <c r="A81" s="576"/>
      <c r="B81" s="578"/>
    </row>
    <row r="82" spans="1:2" x14ac:dyDescent="0.25">
      <c r="A82" s="576"/>
      <c r="B82" s="579"/>
    </row>
    <row r="83" spans="1:2" x14ac:dyDescent="0.25">
      <c r="A83" s="576"/>
      <c r="B83" s="579"/>
    </row>
    <row r="84" spans="1:2" x14ac:dyDescent="0.25">
      <c r="A84" s="576"/>
      <c r="B84" s="579"/>
    </row>
    <row r="85" spans="1:2" x14ac:dyDescent="0.25">
      <c r="A85" s="576"/>
      <c r="B85" s="579"/>
    </row>
    <row r="86" spans="1:2" x14ac:dyDescent="0.25">
      <c r="A86" s="576"/>
      <c r="B86" s="579"/>
    </row>
    <row r="87" spans="1:2" x14ac:dyDescent="0.25">
      <c r="A87" s="576"/>
      <c r="B87" s="579"/>
    </row>
    <row r="88" spans="1:2" x14ac:dyDescent="0.25">
      <c r="A88" s="576"/>
      <c r="B88" s="579"/>
    </row>
    <row r="89" spans="1:2" x14ac:dyDescent="0.25">
      <c r="A89" s="576"/>
      <c r="B89" s="579"/>
    </row>
    <row r="90" spans="1:2" x14ac:dyDescent="0.25">
      <c r="A90" s="576"/>
      <c r="B90" s="579"/>
    </row>
    <row r="91" spans="1:2" x14ac:dyDescent="0.25">
      <c r="A91" s="576"/>
      <c r="B91" s="579"/>
    </row>
    <row r="92" spans="1:2" x14ac:dyDescent="0.25">
      <c r="A92" s="576"/>
      <c r="B92" s="579"/>
    </row>
    <row r="93" spans="1:2" x14ac:dyDescent="0.25">
      <c r="A93" s="576"/>
      <c r="B93" s="579"/>
    </row>
    <row r="94" spans="1:2" x14ac:dyDescent="0.25">
      <c r="A94" s="576"/>
      <c r="B94" s="576"/>
    </row>
    <row r="95" spans="1:2" x14ac:dyDescent="0.25">
      <c r="A95" s="576"/>
      <c r="B95" s="576"/>
    </row>
    <row r="96" spans="1:2" x14ac:dyDescent="0.25">
      <c r="A96" s="576"/>
      <c r="B96" s="576"/>
    </row>
    <row r="97" spans="1:2" x14ac:dyDescent="0.25">
      <c r="A97" s="576"/>
      <c r="B97" s="576"/>
    </row>
  </sheetData>
  <sheetProtection selectLockedCells="1" selectUnlockedCell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FF00"/>
  </sheetPr>
  <dimension ref="A1:J37"/>
  <sheetViews>
    <sheetView topLeftCell="B1" zoomScaleNormal="100" workbookViewId="0">
      <selection activeCell="H16" sqref="H16"/>
    </sheetView>
  </sheetViews>
  <sheetFormatPr defaultColWidth="9.109375" defaultRowHeight="13.8" x14ac:dyDescent="0.25"/>
  <cols>
    <col min="1" max="1" width="3" style="110" hidden="1" customWidth="1"/>
    <col min="2" max="5" width="3.88671875" style="177" customWidth="1"/>
    <col min="6" max="6" width="3.88671875" style="110" customWidth="1"/>
    <col min="7" max="7" width="19.6640625" style="375" bestFit="1" customWidth="1"/>
    <col min="8" max="8" width="91" style="375" bestFit="1" customWidth="1"/>
    <col min="9" max="9" width="12.88671875" style="375" bestFit="1" customWidth="1"/>
    <col min="10" max="10" width="78.6640625" style="375" bestFit="1" customWidth="1"/>
    <col min="11" max="11" width="9.109375" style="375" customWidth="1"/>
    <col min="12" max="16384" width="9.109375" style="375"/>
  </cols>
  <sheetData>
    <row r="1" spans="2:10" ht="93.75" customHeight="1" x14ac:dyDescent="0.25">
      <c r="G1" s="758" t="s">
        <v>78</v>
      </c>
      <c r="H1" s="759"/>
      <c r="I1" s="759"/>
      <c r="J1" s="759"/>
    </row>
    <row r="3" spans="2:10" x14ac:dyDescent="0.25">
      <c r="B3" s="111"/>
      <c r="C3" s="111"/>
      <c r="D3" s="111"/>
      <c r="E3" s="111"/>
    </row>
    <row r="4" spans="2:10" x14ac:dyDescent="0.25">
      <c r="B4" s="762" t="s">
        <v>79</v>
      </c>
      <c r="C4" s="761"/>
      <c r="D4" s="761"/>
      <c r="E4" s="761"/>
      <c r="G4" s="376" t="s">
        <v>80</v>
      </c>
      <c r="H4" s="376" t="s">
        <v>81</v>
      </c>
      <c r="I4" s="376" t="s">
        <v>82</v>
      </c>
      <c r="J4" s="376" t="s">
        <v>83</v>
      </c>
    </row>
    <row r="5" spans="2:10" x14ac:dyDescent="0.25">
      <c r="B5" s="111"/>
      <c r="C5" s="111"/>
      <c r="D5" s="111"/>
      <c r="E5" s="111"/>
      <c r="G5" s="377" t="s">
        <v>84</v>
      </c>
      <c r="H5" s="377" t="s">
        <v>85</v>
      </c>
      <c r="I5" s="377" t="s">
        <v>86</v>
      </c>
      <c r="J5" s="377"/>
    </row>
    <row r="6" spans="2:10" x14ac:dyDescent="0.25">
      <c r="B6" s="762" t="s">
        <v>87</v>
      </c>
      <c r="C6" s="761"/>
      <c r="D6" s="761"/>
      <c r="E6" s="761"/>
      <c r="G6" s="377" t="s">
        <v>88</v>
      </c>
      <c r="H6" s="377" t="s">
        <v>89</v>
      </c>
      <c r="I6" s="377" t="s">
        <v>90</v>
      </c>
      <c r="J6" s="377"/>
    </row>
    <row r="7" spans="2:10" x14ac:dyDescent="0.25">
      <c r="B7" s="111"/>
      <c r="C7" s="111"/>
      <c r="D7" s="111"/>
      <c r="E7" s="111"/>
      <c r="G7" s="377" t="s">
        <v>91</v>
      </c>
      <c r="H7" s="377" t="s">
        <v>92</v>
      </c>
      <c r="I7" s="377" t="s">
        <v>93</v>
      </c>
      <c r="J7" s="377"/>
    </row>
    <row r="8" spans="2:10" x14ac:dyDescent="0.25">
      <c r="B8" s="762" t="s">
        <v>94</v>
      </c>
      <c r="C8" s="761"/>
      <c r="D8" s="761"/>
      <c r="E8" s="761"/>
      <c r="G8" s="377" t="s">
        <v>95</v>
      </c>
      <c r="H8" s="377" t="s">
        <v>96</v>
      </c>
      <c r="I8" s="377" t="s">
        <v>97</v>
      </c>
      <c r="J8" s="377"/>
    </row>
    <row r="9" spans="2:10" x14ac:dyDescent="0.25">
      <c r="B9" s="111"/>
      <c r="C9" s="111"/>
      <c r="D9" s="111"/>
      <c r="E9" s="111"/>
      <c r="G9" s="377" t="s">
        <v>98</v>
      </c>
      <c r="H9" s="377" t="s">
        <v>99</v>
      </c>
      <c r="I9" s="377" t="s">
        <v>100</v>
      </c>
      <c r="J9" s="377"/>
    </row>
    <row r="10" spans="2:10" x14ac:dyDescent="0.25">
      <c r="B10" s="762" t="s">
        <v>101</v>
      </c>
      <c r="C10" s="761"/>
      <c r="D10" s="761"/>
      <c r="E10" s="761"/>
      <c r="G10" s="377"/>
      <c r="H10" s="377" t="s">
        <v>99</v>
      </c>
      <c r="I10" s="377" t="s">
        <v>102</v>
      </c>
      <c r="J10" s="377"/>
    </row>
    <row r="11" spans="2:10" x14ac:dyDescent="0.25">
      <c r="G11" s="377" t="s">
        <v>103</v>
      </c>
      <c r="H11" s="377" t="s">
        <v>104</v>
      </c>
      <c r="I11" s="377" t="s">
        <v>105</v>
      </c>
      <c r="J11" s="377"/>
    </row>
    <row r="12" spans="2:10" x14ac:dyDescent="0.25">
      <c r="B12" s="762" t="s">
        <v>106</v>
      </c>
      <c r="C12" s="761"/>
      <c r="D12" s="761"/>
      <c r="E12" s="761"/>
    </row>
    <row r="13" spans="2:10" x14ac:dyDescent="0.25">
      <c r="B13" s="112"/>
      <c r="C13" s="112"/>
      <c r="D13" s="112"/>
      <c r="E13" s="112"/>
    </row>
    <row r="14" spans="2:10" x14ac:dyDescent="0.25">
      <c r="B14" s="112"/>
      <c r="C14" s="112"/>
      <c r="D14" s="112"/>
      <c r="E14" s="112"/>
    </row>
    <row r="15" spans="2:10" x14ac:dyDescent="0.25">
      <c r="B15" s="112"/>
      <c r="C15" s="112"/>
      <c r="D15" s="112"/>
      <c r="E15" s="112"/>
    </row>
    <row r="16" spans="2:10" x14ac:dyDescent="0.25">
      <c r="B16" s="112"/>
      <c r="C16" s="112"/>
      <c r="D16" s="112"/>
      <c r="E16" s="112"/>
    </row>
    <row r="17" spans="2:5" x14ac:dyDescent="0.25">
      <c r="B17" s="112"/>
      <c r="C17" s="112"/>
      <c r="D17" s="112"/>
      <c r="E17" s="112"/>
    </row>
    <row r="18" spans="2:5" x14ac:dyDescent="0.25">
      <c r="B18" s="112"/>
      <c r="C18" s="112"/>
      <c r="D18" s="112"/>
      <c r="E18" s="112"/>
    </row>
    <row r="19" spans="2:5" x14ac:dyDescent="0.25">
      <c r="B19" s="112"/>
      <c r="C19" s="112"/>
      <c r="D19" s="112"/>
      <c r="E19" s="112"/>
    </row>
    <row r="20" spans="2:5" x14ac:dyDescent="0.25">
      <c r="B20" s="112"/>
      <c r="C20" s="112"/>
      <c r="D20" s="112"/>
      <c r="E20" s="112"/>
    </row>
    <row r="21" spans="2:5" x14ac:dyDescent="0.25">
      <c r="B21" s="112"/>
      <c r="C21" s="112"/>
      <c r="D21" s="112"/>
      <c r="E21" s="112"/>
    </row>
    <row r="23" spans="2:5" x14ac:dyDescent="0.25">
      <c r="B23" s="760"/>
      <c r="C23" s="761"/>
      <c r="D23" s="761"/>
      <c r="E23" s="761"/>
    </row>
    <row r="25" spans="2:5" x14ac:dyDescent="0.25">
      <c r="B25" s="760"/>
      <c r="C25" s="761"/>
      <c r="D25" s="761"/>
      <c r="E25" s="761"/>
    </row>
    <row r="27" spans="2:5" x14ac:dyDescent="0.25">
      <c r="B27" s="760"/>
      <c r="C27" s="761"/>
      <c r="D27" s="761"/>
      <c r="E27" s="761"/>
    </row>
    <row r="29" spans="2:5" x14ac:dyDescent="0.25">
      <c r="B29" s="760"/>
      <c r="C29" s="761"/>
      <c r="D29" s="761"/>
      <c r="E29" s="761"/>
    </row>
    <row r="31" spans="2:5" x14ac:dyDescent="0.25">
      <c r="B31" s="760"/>
      <c r="C31" s="761"/>
      <c r="D31" s="761"/>
      <c r="E31" s="761"/>
    </row>
    <row r="33" spans="2:5" x14ac:dyDescent="0.25">
      <c r="B33" s="760"/>
      <c r="C33" s="761"/>
      <c r="D33" s="761"/>
      <c r="E33" s="761"/>
    </row>
    <row r="35" spans="2:5" x14ac:dyDescent="0.25">
      <c r="B35" s="760"/>
      <c r="C35" s="761"/>
      <c r="D35" s="761"/>
      <c r="E35" s="761"/>
    </row>
    <row r="37" spans="2:5" x14ac:dyDescent="0.25">
      <c r="B37" s="760"/>
      <c r="C37" s="761"/>
      <c r="D37" s="761"/>
      <c r="E37" s="761"/>
    </row>
  </sheetData>
  <mergeCells count="14">
    <mergeCell ref="G1:J1"/>
    <mergeCell ref="B37:E37"/>
    <mergeCell ref="B10:E10"/>
    <mergeCell ref="B4:E4"/>
    <mergeCell ref="B12:E12"/>
    <mergeCell ref="B6:E6"/>
    <mergeCell ref="B29:E29"/>
    <mergeCell ref="B33:E33"/>
    <mergeCell ref="B25:E25"/>
    <mergeCell ref="B31:E31"/>
    <mergeCell ref="B23:E23"/>
    <mergeCell ref="B27:E27"/>
    <mergeCell ref="B8:E8"/>
    <mergeCell ref="B35:E35"/>
  </mergeCells>
  <hyperlinks>
    <hyperlink ref="B4" location="PANDUAN!A1" display="PANDUAN" xr:uid="{00000000-0004-0000-0100-000000000000}"/>
    <hyperlink ref="B6" location="'EWS DIRECTORY'!A1" display="EWS DIRECTORY" xr:uid="{00000000-0004-0000-0100-000001000000}"/>
    <hyperlink ref="B8" location="'DATA PEMICU'!A1" display="DATA PEMICU" xr:uid="{00000000-0004-0000-0100-000002000000}"/>
    <hyperlink ref="B10" location="'DATA PENGUJI'!A1" display="DATA PENGUJI" xr:uid="{00000000-0004-0000-0100-000003000000}"/>
    <hyperlink ref="B12" location="'MAIN LEVEL'!A1" display="MAIN LEVEL" xr:uid="{00000000-0004-0000-0100-000004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3" tint="0.499984740745262"/>
  </sheetPr>
  <dimension ref="A1:AE815"/>
  <sheetViews>
    <sheetView topLeftCell="K1" zoomScaleNormal="100" workbookViewId="0">
      <selection activeCell="P9" sqref="P9"/>
    </sheetView>
  </sheetViews>
  <sheetFormatPr defaultColWidth="14.44140625" defaultRowHeight="13.8" x14ac:dyDescent="0.25"/>
  <cols>
    <col min="1" max="1" width="3" style="110" hidden="1" customWidth="1"/>
    <col min="2" max="5" width="3.88671875" style="177" customWidth="1"/>
    <col min="6" max="6" width="3.88671875" style="110" customWidth="1"/>
    <col min="7" max="7" width="8.109375" style="109" bestFit="1" customWidth="1"/>
    <col min="8" max="8" width="14.33203125" style="109" bestFit="1" customWidth="1"/>
    <col min="9" max="9" width="15.44140625" style="109" bestFit="1" customWidth="1"/>
    <col min="10" max="10" width="21.88671875" style="109" bestFit="1" customWidth="1"/>
    <col min="11" max="11" width="16.33203125" style="109" customWidth="1"/>
    <col min="12" max="12" width="21.88671875" style="109" bestFit="1" customWidth="1"/>
    <col min="13" max="13" width="18.5546875" style="109" customWidth="1"/>
    <col min="14" max="14" width="64.5546875" style="109" customWidth="1"/>
    <col min="15" max="15" width="30" style="109" bestFit="1" customWidth="1"/>
    <col min="16" max="16" width="23.44140625" style="109" bestFit="1" customWidth="1"/>
    <col min="17" max="17" width="8.6640625" style="109" customWidth="1"/>
    <col min="18" max="21" width="8.6640625" style="109" hidden="1" customWidth="1"/>
    <col min="22" max="31" width="8.6640625" style="109" customWidth="1"/>
    <col min="32" max="32" width="14.44140625" style="109" customWidth="1"/>
    <col min="33" max="16384" width="14.44140625" style="109"/>
  </cols>
  <sheetData>
    <row r="1" spans="2:31" ht="15" customHeight="1" x14ac:dyDescent="0.25">
      <c r="G1" s="476" t="s">
        <v>107</v>
      </c>
      <c r="H1" s="476" t="s">
        <v>108</v>
      </c>
      <c r="I1" s="476" t="s">
        <v>109</v>
      </c>
      <c r="J1" s="476" t="s">
        <v>110</v>
      </c>
      <c r="K1" s="476" t="s">
        <v>111</v>
      </c>
      <c r="L1" s="476" t="s">
        <v>112</v>
      </c>
      <c r="M1" s="476" t="s">
        <v>113</v>
      </c>
      <c r="N1" s="476" t="s">
        <v>114</v>
      </c>
      <c r="O1" s="476" t="s">
        <v>83</v>
      </c>
      <c r="P1" s="373" t="s">
        <v>115</v>
      </c>
      <c r="Q1" s="374"/>
      <c r="R1" s="374"/>
      <c r="S1" s="374"/>
      <c r="T1" s="374"/>
      <c r="U1" s="374"/>
      <c r="V1" s="374"/>
      <c r="W1" s="374"/>
      <c r="X1" s="374"/>
      <c r="Y1" s="374"/>
      <c r="Z1" s="374"/>
      <c r="AA1" s="374"/>
      <c r="AB1" s="374"/>
      <c r="AC1" s="374"/>
      <c r="AD1" s="374"/>
      <c r="AE1" s="374"/>
    </row>
    <row r="2" spans="2:31" ht="14.4" x14ac:dyDescent="0.25">
      <c r="G2" s="735">
        <v>1</v>
      </c>
      <c r="H2" s="735"/>
      <c r="I2" s="735"/>
      <c r="J2" s="736" t="s">
        <v>116</v>
      </c>
      <c r="K2" s="735"/>
      <c r="L2" s="737" t="str">
        <f>HYPERLINK("#'"&amp;'EWS DIRECTORY'!$J2&amp;"'!A1",'EWS DIRECTORY'!$J2)</f>
        <v>Main Level Data Source</v>
      </c>
      <c r="M2" s="735"/>
      <c r="N2" s="735"/>
      <c r="O2" s="735"/>
      <c r="P2" s="738" t="str">
        <f>HYPERLINK("#'"&amp;'EWS DIRECTORY'!$J$2&amp;"'!A1",'EWS DIRECTORY'!$J$2)</f>
        <v>Main Level Data Source</v>
      </c>
    </row>
    <row r="3" spans="2:31" ht="14.4" x14ac:dyDescent="0.25">
      <c r="B3" s="111"/>
      <c r="C3" s="111"/>
      <c r="D3" s="111"/>
      <c r="E3" s="111"/>
      <c r="G3" s="735">
        <v>2</v>
      </c>
      <c r="H3" s="735"/>
      <c r="I3" s="735"/>
      <c r="J3" s="736" t="s">
        <v>79</v>
      </c>
      <c r="K3" s="735"/>
      <c r="L3" s="737" t="str">
        <f>HYPERLINK("#'"&amp;'EWS DIRECTORY'!$J3&amp;"'!A1",'EWS DIRECTORY'!$J3)</f>
        <v>PANDUAN</v>
      </c>
      <c r="M3" s="735"/>
      <c r="N3" s="735"/>
      <c r="O3" s="735"/>
      <c r="P3" s="738" t="str">
        <f>HYPERLINK("#'"&amp;'EWS DIRECTORY'!$J$3&amp;"'!A1",'EWS DIRECTORY'!$J$3)</f>
        <v>PANDUAN</v>
      </c>
    </row>
    <row r="4" spans="2:31" ht="14.4" x14ac:dyDescent="0.25">
      <c r="B4" s="762" t="s">
        <v>79</v>
      </c>
      <c r="C4" s="761"/>
      <c r="D4" s="761"/>
      <c r="E4" s="761"/>
      <c r="G4" s="735">
        <v>3</v>
      </c>
      <c r="H4" s="735"/>
      <c r="I4" s="735"/>
      <c r="J4" s="736" t="s">
        <v>87</v>
      </c>
      <c r="K4" s="735"/>
      <c r="L4" s="737" t="str">
        <f>HYPERLINK("#'"&amp;'EWS DIRECTORY'!$J4&amp;"'!A1",'EWS DIRECTORY'!$J4)</f>
        <v>EWS DIRECTORY</v>
      </c>
      <c r="M4" s="735"/>
      <c r="N4" s="735"/>
      <c r="O4" s="735"/>
      <c r="P4" s="738" t="str">
        <f>HYPERLINK("#'"&amp;'EWS DIRECTORY'!$J$4&amp;"'!A1",'EWS DIRECTORY'!$J$4)</f>
        <v>EWS DIRECTORY</v>
      </c>
    </row>
    <row r="5" spans="2:31" ht="14.4" x14ac:dyDescent="0.25">
      <c r="B5" s="111"/>
      <c r="C5" s="111"/>
      <c r="D5" s="111"/>
      <c r="E5" s="111"/>
      <c r="G5" s="735">
        <v>4</v>
      </c>
      <c r="H5" s="735"/>
      <c r="I5" s="735"/>
      <c r="J5" s="736" t="s">
        <v>117</v>
      </c>
      <c r="K5" s="735"/>
      <c r="L5" s="737" t="str">
        <f>HYPERLINK("#'"&amp;'EWS DIRECTORY'!$J5&amp;"'!A1",'EWS DIRECTORY'!$J5)</f>
        <v>EWS MAPPING</v>
      </c>
      <c r="M5" s="735"/>
      <c r="N5" s="735"/>
      <c r="O5" s="735"/>
      <c r="P5" s="738" t="str">
        <f>HYPERLINK("#'"&amp;'EWS DIRECTORY'!$J$5&amp;"'!A1",'EWS DIRECTORY'!$J$5)</f>
        <v>EWS MAPPING</v>
      </c>
    </row>
    <row r="6" spans="2:31" ht="14.4" x14ac:dyDescent="0.25">
      <c r="B6" s="762" t="s">
        <v>87</v>
      </c>
      <c r="C6" s="761"/>
      <c r="D6" s="761"/>
      <c r="E6" s="761"/>
      <c r="G6" s="735">
        <v>5</v>
      </c>
      <c r="H6" s="735"/>
      <c r="I6" s="735"/>
      <c r="J6" s="736" t="s">
        <v>94</v>
      </c>
      <c r="K6" s="735"/>
      <c r="L6" s="737" t="str">
        <f>HYPERLINK("#'"&amp;'EWS DIRECTORY'!$J6&amp;"'!A1",'EWS DIRECTORY'!$J6)</f>
        <v>DATA PEMICU</v>
      </c>
      <c r="M6" s="735"/>
      <c r="N6" s="735"/>
      <c r="O6" s="735"/>
      <c r="P6" s="738" t="str">
        <f>HYPERLINK("#'"&amp;'EWS DIRECTORY'!$J$6&amp;"'!A1",'EWS DIRECTORY'!$J$6)</f>
        <v>DATA PEMICU</v>
      </c>
    </row>
    <row r="7" spans="2:31" ht="14.4" x14ac:dyDescent="0.25">
      <c r="B7" s="111"/>
      <c r="C7" s="111"/>
      <c r="D7" s="111"/>
      <c r="E7" s="111"/>
      <c r="G7" s="735">
        <v>6</v>
      </c>
      <c r="H7" s="735"/>
      <c r="I7" s="735"/>
      <c r="J7" s="736" t="s">
        <v>118</v>
      </c>
      <c r="K7" s="735"/>
      <c r="L7" s="737" t="str">
        <f>HYPERLINK("#'"&amp;'EWS DIRECTORY'!$J7&amp;"'!A1",'EWS DIRECTORY'!$J7)</f>
        <v>DPEMICU DETAIL</v>
      </c>
      <c r="M7" s="735"/>
      <c r="N7" s="735"/>
      <c r="O7" s="735"/>
      <c r="P7" s="738" t="str">
        <f>HYPERLINK("#'"&amp;'EWS DIRECTORY'!$J$7&amp;"'!A1",'EWS DIRECTORY'!$J$7)</f>
        <v>DPEMICU DETAIL</v>
      </c>
    </row>
    <row r="8" spans="2:31" ht="14.4" x14ac:dyDescent="0.25">
      <c r="B8" s="762" t="s">
        <v>94</v>
      </c>
      <c r="C8" s="761"/>
      <c r="D8" s="761"/>
      <c r="E8" s="761"/>
      <c r="G8" s="735">
        <v>7</v>
      </c>
      <c r="H8" s="735"/>
      <c r="I8" s="735"/>
      <c r="J8" s="736" t="s">
        <v>101</v>
      </c>
      <c r="K8" s="735"/>
      <c r="L8" s="737" t="str">
        <f>HYPERLINK("#'"&amp;'EWS DIRECTORY'!$J8&amp;"'!A1",'EWS DIRECTORY'!$J8)</f>
        <v>DATA PENGUJI</v>
      </c>
      <c r="M8" s="735"/>
      <c r="N8" s="735"/>
      <c r="O8" s="735"/>
      <c r="P8" s="738" t="str">
        <f>HYPERLINK("#'"&amp;'EWS DIRECTORY'!$J$8&amp;"'!A1",'EWS DIRECTORY'!$J$8)</f>
        <v>DATA PENGUJI</v>
      </c>
    </row>
    <row r="9" spans="2:31" ht="14.4" x14ac:dyDescent="0.25">
      <c r="B9" s="111"/>
      <c r="C9" s="111"/>
      <c r="D9" s="111"/>
      <c r="E9" s="111"/>
      <c r="G9" s="735">
        <v>8</v>
      </c>
      <c r="H9" s="735"/>
      <c r="I9" s="735"/>
      <c r="J9" s="736" t="s">
        <v>119</v>
      </c>
      <c r="K9" s="735"/>
      <c r="L9" s="737" t="str">
        <f>HYPERLINK("#'"&amp;'EWS DIRECTORY'!$J9&amp;"'!A1",'EWS DIRECTORY'!$J9)</f>
        <v>DPENGUJI DETAIL</v>
      </c>
      <c r="M9" s="735"/>
      <c r="N9" s="735"/>
      <c r="O9" s="735"/>
      <c r="P9" s="738" t="str">
        <f>HYPERLINK("#'"&amp;'EWS DIRECTORY'!$J$9&amp;"'!A1",'EWS DIRECTORY'!$J$9)</f>
        <v>DPENGUJI DETAIL</v>
      </c>
    </row>
    <row r="10" spans="2:31" ht="14.4" x14ac:dyDescent="0.25">
      <c r="B10" s="762" t="s">
        <v>101</v>
      </c>
      <c r="C10" s="761"/>
      <c r="D10" s="761"/>
      <c r="E10" s="761"/>
      <c r="G10" s="735">
        <v>9</v>
      </c>
      <c r="H10" s="735"/>
      <c r="I10" s="735"/>
      <c r="J10" s="736" t="s">
        <v>120</v>
      </c>
      <c r="K10" s="735"/>
      <c r="L10" s="737" t="str">
        <f>HYPERLINK("#'"&amp;'EWS DIRECTORY'!$J10&amp;"'!A1",'EWS DIRECTORY'!$J10)</f>
        <v>MASTER</v>
      </c>
      <c r="M10" s="735"/>
      <c r="N10" s="735"/>
      <c r="O10" s="735"/>
      <c r="P10" s="738" t="str">
        <f>HYPERLINK("#'"&amp;'EWS DIRECTORY'!$J$10&amp;"'!A1",'EWS DIRECTORY'!$J$10)</f>
        <v>MASTER</v>
      </c>
    </row>
    <row r="11" spans="2:31" ht="14.4" x14ac:dyDescent="0.25">
      <c r="G11" s="735">
        <v>10</v>
      </c>
      <c r="H11" s="735"/>
      <c r="I11" s="735"/>
      <c r="J11" s="736" t="s">
        <v>121</v>
      </c>
      <c r="K11" s="735"/>
      <c r="L11" s="737" t="str">
        <f>HYPERLINK("#'"&amp;'EWS DIRECTORY'!$J11&amp;"'!A1",'EWS DIRECTORY'!$J11)</f>
        <v>R</v>
      </c>
      <c r="M11" s="735"/>
      <c r="N11" s="735" t="str">
        <f>'R'!G9</f>
        <v>PPh Badan Terutang</v>
      </c>
      <c r="O11" s="735"/>
      <c r="P11" s="738" t="str">
        <f>HYPERLINK("#'"&amp;'EWS DIRECTORY'!$J$11&amp;"'!A1",'EWS DIRECTORY'!$J$11)</f>
        <v>R</v>
      </c>
    </row>
    <row r="12" spans="2:31" ht="14.4" x14ac:dyDescent="0.25">
      <c r="B12" s="762" t="s">
        <v>106</v>
      </c>
      <c r="C12" s="761"/>
      <c r="D12" s="761"/>
      <c r="E12" s="761"/>
      <c r="G12" s="735">
        <v>11</v>
      </c>
      <c r="H12" s="735"/>
      <c r="I12" s="735"/>
      <c r="J12" s="736" t="s">
        <v>106</v>
      </c>
      <c r="K12" s="735"/>
      <c r="L12" s="737" t="str">
        <f>HYPERLINK("#'"&amp;'EWS DIRECTORY'!$J12&amp;"'!A1",'EWS DIRECTORY'!$J12)</f>
        <v>MAIN LEVEL</v>
      </c>
      <c r="M12" s="735"/>
      <c r="N12" s="735">
        <f>'MAIN LEVEL'!G9</f>
        <v>0</v>
      </c>
      <c r="O12" s="735"/>
      <c r="P12" s="738" t="str">
        <f>HYPERLINK("#'"&amp;'EWS DIRECTORY'!$J$12&amp;"'!A1",'EWS DIRECTORY'!$J$12)</f>
        <v>MAIN LEVEL</v>
      </c>
    </row>
    <row r="13" spans="2:31" ht="14.4" x14ac:dyDescent="0.25">
      <c r="B13" s="112"/>
      <c r="C13" s="112"/>
      <c r="D13" s="112"/>
      <c r="E13" s="112"/>
      <c r="G13" s="735">
        <v>12</v>
      </c>
      <c r="H13" s="735"/>
      <c r="I13" s="735"/>
      <c r="J13" s="736" t="s">
        <v>90</v>
      </c>
      <c r="K13" s="735"/>
      <c r="L13" s="737" t="str">
        <f>HYPERLINK("#'"&amp;'EWS DIRECTORY'!$J13&amp;"'!A1",'EWS DIRECTORY'!$J13)</f>
        <v>B-1</v>
      </c>
      <c r="M13" s="735"/>
      <c r="N13" s="735" t="str">
        <f>'B-1'!G9</f>
        <v>Penjualan Lokal</v>
      </c>
      <c r="O13" s="735"/>
      <c r="P13" s="737" t="str">
        <f>HYPERLINK("#'"&amp;'EWS DIRECTORY'!$J$13&amp;"'!A1",'EWS DIRECTORY'!$J$13)</f>
        <v>B-1</v>
      </c>
      <c r="R13" s="109" t="str">
        <f>"='"&amp;'EWS DIRECTORY'!$J11&amp;"'"&amp;"!G9"</f>
        <v>='R'!G9</v>
      </c>
      <c r="T13" s="109" t="str">
        <f>"='"&amp;'EWS DIRECTORY'!$J11&amp;"'"&amp;"!G9"</f>
        <v>='R'!G9</v>
      </c>
    </row>
    <row r="14" spans="2:31" ht="14.4" x14ac:dyDescent="0.25">
      <c r="B14" s="112"/>
      <c r="C14" s="112"/>
      <c r="D14" s="112"/>
      <c r="E14" s="112"/>
      <c r="G14" s="735">
        <v>13</v>
      </c>
      <c r="H14" s="735"/>
      <c r="I14" s="735"/>
      <c r="J14" s="736" t="s">
        <v>93</v>
      </c>
      <c r="K14" s="735"/>
      <c r="L14" s="737" t="str">
        <f>HYPERLINK("#'"&amp;'EWS DIRECTORY'!$J14&amp;"'!A1",'EWS DIRECTORY'!$J14)</f>
        <v>B-1-1</v>
      </c>
      <c r="M14" s="735"/>
      <c r="N14" s="735" t="str">
        <f>'B-1-1'!G9</f>
        <v>Pengujian Penjualan Lokal</v>
      </c>
      <c r="O14" s="735"/>
      <c r="P14" s="738" t="str">
        <f>HYPERLINK("#'"&amp;'EWS DIRECTORY'!$J$14&amp;"'!A1",'EWS DIRECTORY'!$J$14)</f>
        <v>B-1-1</v>
      </c>
      <c r="R14" s="109" t="str">
        <f>"='"&amp;'EWS DIRECTORY'!$J12&amp;"'"&amp;"!G9"</f>
        <v>='MAIN LEVEL'!G9</v>
      </c>
      <c r="T14" s="109" t="str">
        <f>"='"&amp;'EWS DIRECTORY'!$J12&amp;"'"&amp;"!G9"</f>
        <v>='MAIN LEVEL'!G9</v>
      </c>
    </row>
    <row r="15" spans="2:31" ht="14.4" x14ac:dyDescent="0.25">
      <c r="B15" s="112"/>
      <c r="C15" s="112"/>
      <c r="D15" s="112"/>
      <c r="E15" s="112"/>
      <c r="G15" s="735">
        <v>14</v>
      </c>
      <c r="H15" s="735"/>
      <c r="I15" s="735"/>
      <c r="J15" s="736" t="s">
        <v>97</v>
      </c>
      <c r="K15" s="735"/>
      <c r="L15" s="737" t="str">
        <f>HYPERLINK("#'"&amp;'EWS DIRECTORY'!$J15&amp;"'!A1",'EWS DIRECTORY'!$J15)</f>
        <v>B-1-1-1</v>
      </c>
      <c r="M15" s="735"/>
      <c r="N15" s="735" t="str">
        <f>'B-1-1-1'!G9</f>
        <v>Rincian Penjualan Lokal Berdasarkan Data Internal dan Eksternal yang dimiliki DJP</v>
      </c>
      <c r="O15" s="735"/>
      <c r="P15" s="738" t="str">
        <f>HYPERLINK("#'"&amp;'EWS DIRECTORY'!$J$15&amp;"'!A1",'EWS DIRECTORY'!$J$15)</f>
        <v>B-1-1-1</v>
      </c>
      <c r="R15" s="109" t="str">
        <f>"='"&amp;'EWS DIRECTORY'!$J13&amp;"'"&amp;"!G9"</f>
        <v>='B-1'!G9</v>
      </c>
      <c r="T15" s="109" t="str">
        <f>"='"&amp;'EWS DIRECTORY'!$J13&amp;"'"&amp;"!G9"</f>
        <v>='B-1'!G9</v>
      </c>
    </row>
    <row r="16" spans="2:31" ht="14.4" x14ac:dyDescent="0.25">
      <c r="B16" s="112"/>
      <c r="C16" s="112"/>
      <c r="D16" s="112"/>
      <c r="E16" s="112"/>
      <c r="G16" s="735">
        <v>15</v>
      </c>
      <c r="H16" s="735"/>
      <c r="I16" s="735"/>
      <c r="J16" s="736" t="s">
        <v>122</v>
      </c>
      <c r="K16" s="735"/>
      <c r="L16" s="737" t="str">
        <f>HYPERLINK("#'"&amp;'EWS DIRECTORY'!$J16&amp;"'!A1",'EWS DIRECTORY'!$J16)</f>
        <v>B-1-1-2</v>
      </c>
      <c r="M16" s="735"/>
      <c r="N16" s="735" t="str">
        <f>'B-1-1-2'!G9</f>
        <v>Rincian Penjualan Lokal Berdasarkan equalisasi dengan SPT Masa PPN</v>
      </c>
      <c r="O16" s="735"/>
      <c r="P16" s="738" t="str">
        <f>HYPERLINK("#'"&amp;'EWS DIRECTORY'!$J$16&amp;"'!A1",'EWS DIRECTORY'!$J$16)</f>
        <v>B-1-1-2</v>
      </c>
      <c r="R16" s="109" t="str">
        <f>"='"&amp;'EWS DIRECTORY'!$J14&amp;"'"&amp;"!G9"</f>
        <v>='B-1-1'!G9</v>
      </c>
      <c r="T16" s="109" t="str">
        <f>"='"&amp;'EWS DIRECTORY'!$J14&amp;"'"&amp;"!G9"</f>
        <v>='B-1-1'!G9</v>
      </c>
    </row>
    <row r="17" spans="2:20" ht="14.4" x14ac:dyDescent="0.25">
      <c r="B17" s="112"/>
      <c r="C17" s="112"/>
      <c r="D17" s="112"/>
      <c r="E17" s="112"/>
      <c r="G17" s="735">
        <v>16</v>
      </c>
      <c r="H17" s="735"/>
      <c r="I17" s="735"/>
      <c r="J17" s="736" t="s">
        <v>123</v>
      </c>
      <c r="K17" s="735"/>
      <c r="L17" s="737" t="str">
        <f>HYPERLINK("#'"&amp;'EWS DIRECTORY'!$J17&amp;"'!A1",'EWS DIRECTORY'!$J17)</f>
        <v>B-1-1-2-1</v>
      </c>
      <c r="M17" s="735"/>
      <c r="N17" s="735" t="str">
        <f>'B-1-1-2-1'!G9</f>
        <v>Penyerahan dengan Faktur Pajak</v>
      </c>
      <c r="O17" s="735"/>
      <c r="P17" s="738" t="str">
        <f>HYPERLINK("#'"&amp;'EWS DIRECTORY'!$J$17&amp;"'!A1",'EWS DIRECTORY'!$J$17)</f>
        <v>B-1-1-2-1</v>
      </c>
      <c r="R17" s="109" t="str">
        <f>"='"&amp;'EWS DIRECTORY'!$J15&amp;"'"&amp;"!G9"</f>
        <v>='B-1-1-1'!G9</v>
      </c>
      <c r="T17" s="109" t="str">
        <f>"='"&amp;'EWS DIRECTORY'!$J15&amp;"'"&amp;"!G9"</f>
        <v>='B-1-1-1'!G9</v>
      </c>
    </row>
    <row r="18" spans="2:20" ht="14.4" x14ac:dyDescent="0.25">
      <c r="B18" s="112"/>
      <c r="C18" s="112"/>
      <c r="D18" s="112"/>
      <c r="E18" s="112"/>
      <c r="G18" s="735">
        <v>17</v>
      </c>
      <c r="H18" s="735"/>
      <c r="I18" s="735"/>
      <c r="J18" s="736" t="s">
        <v>124</v>
      </c>
      <c r="K18" s="735"/>
      <c r="L18" s="737" t="str">
        <f>HYPERLINK("#'"&amp;'EWS DIRECTORY'!$J18&amp;"'!A1",'EWS DIRECTORY'!$J18)</f>
        <v>B-1-1-2-2</v>
      </c>
      <c r="M18" s="735"/>
      <c r="N18" s="735" t="str">
        <f>'B-1-1-2-2'!G9</f>
        <v>Penyerahan yang PPN harus dipungut sendiri dengan Faktur Pajak yang dilaporkan secara digunggung</v>
      </c>
      <c r="O18" s="735"/>
      <c r="P18" s="738" t="str">
        <f>HYPERLINK("#'"&amp;'EWS DIRECTORY'!$J$18&amp;"'!A1",'EWS DIRECTORY'!$J$18)</f>
        <v>B-1-1-2-2</v>
      </c>
      <c r="R18" s="109" t="str">
        <f>"='"&amp;'EWS DIRECTORY'!$J16&amp;"'"&amp;"!G9"</f>
        <v>='B-1-1-2'!G9</v>
      </c>
      <c r="T18" s="109" t="str">
        <f>"='"&amp;'EWS DIRECTORY'!$J16&amp;"'"&amp;"!G9"</f>
        <v>='B-1-1-2'!G9</v>
      </c>
    </row>
    <row r="19" spans="2:20" ht="14.4" x14ac:dyDescent="0.25">
      <c r="B19" s="112"/>
      <c r="C19" s="112"/>
      <c r="D19" s="112"/>
      <c r="E19" s="112"/>
      <c r="G19" s="735">
        <v>18</v>
      </c>
      <c r="H19" s="735"/>
      <c r="I19" s="735"/>
      <c r="J19" s="736" t="s">
        <v>125</v>
      </c>
      <c r="K19" s="735"/>
      <c r="L19" s="737" t="str">
        <f>HYPERLINK("#'"&amp;'EWS DIRECTORY'!$J19&amp;"'!A1",'EWS DIRECTORY'!$J19)</f>
        <v>B-1-1-2-3</v>
      </c>
      <c r="M19" s="735"/>
      <c r="N19" s="735" t="str">
        <f>'B-1-1-2-3'!G9</f>
        <v>Penyerahan yang mendapat fasilitas PPN  dengan Faktur Pajak yang dilaporkan secara digunggung</v>
      </c>
      <c r="O19" s="735"/>
      <c r="P19" s="738" t="str">
        <f>HYPERLINK("#'"&amp;'EWS DIRECTORY'!$J$19&amp;"'!A1",'EWS DIRECTORY'!$J$19)</f>
        <v>B-1-1-2-3</v>
      </c>
      <c r="R19" s="109" t="str">
        <f>"='"&amp;'EWS DIRECTORY'!$J17&amp;"'"&amp;"!G9"</f>
        <v>='B-1-1-2-1'!G9</v>
      </c>
      <c r="T19" s="109" t="str">
        <f>"='"&amp;'EWS DIRECTORY'!$J17&amp;"'"&amp;"!G9"</f>
        <v>='B-1-1-2-1'!G9</v>
      </c>
    </row>
    <row r="20" spans="2:20" ht="14.4" x14ac:dyDescent="0.25">
      <c r="B20" s="112"/>
      <c r="C20" s="112"/>
      <c r="D20" s="112"/>
      <c r="E20" s="112"/>
      <c r="G20" s="735">
        <v>19</v>
      </c>
      <c r="H20" s="735"/>
      <c r="I20" s="735"/>
      <c r="J20" s="736" t="s">
        <v>127</v>
      </c>
      <c r="K20" s="735"/>
      <c r="L20" s="737" t="str">
        <f>HYPERLINK("#'"&amp;'EWS DIRECTORY'!$J20&amp;"'!A1",'EWS DIRECTORY'!$J20)</f>
        <v>B-1-1-2-4</v>
      </c>
      <c r="M20" s="735"/>
      <c r="N20" s="735" t="str">
        <f>'B-1-1-2-4'!G9</f>
        <v>Penyerahan barang/jasa yang tidak terutang PPN</v>
      </c>
      <c r="O20" s="735"/>
      <c r="P20" s="738" t="str">
        <f>HYPERLINK("#'"&amp;'EWS DIRECTORY'!$J$20&amp;"'!A1",'EWS DIRECTORY'!$J$20)</f>
        <v>B-1-1-2-4</v>
      </c>
      <c r="R20" s="109" t="str">
        <f>"='"&amp;'EWS DIRECTORY'!$J18&amp;"'"&amp;"!G9"</f>
        <v>='B-1-1-2-2'!G9</v>
      </c>
      <c r="T20" s="109" t="str">
        <f>"='"&amp;'EWS DIRECTORY'!$J18&amp;"'"&amp;"!G9"</f>
        <v>='B-1-1-2-2'!G9</v>
      </c>
    </row>
    <row r="21" spans="2:20" ht="14.4" x14ac:dyDescent="0.25">
      <c r="B21" s="112"/>
      <c r="C21" s="112"/>
      <c r="D21" s="112"/>
      <c r="E21" s="112"/>
      <c r="G21" s="735">
        <v>20</v>
      </c>
      <c r="H21" s="735"/>
      <c r="I21" s="735"/>
      <c r="J21" s="736" t="s">
        <v>129</v>
      </c>
      <c r="K21" s="735"/>
      <c r="L21" s="737" t="str">
        <f>HYPERLINK("#'"&amp;'EWS DIRECTORY'!$J21&amp;"'!A1",'EWS DIRECTORY'!$J21)</f>
        <v>B-1-1-3</v>
      </c>
      <c r="M21" s="735"/>
      <c r="N21" s="735" t="str">
        <f>'B-1-1-3'!G9</f>
        <v>Rincian Penjualan Lokal Berdasarkan equalisasi dengan Bukti Potong PPh 23, PPh 22</v>
      </c>
      <c r="O21" s="735"/>
      <c r="P21" s="738" t="str">
        <f>HYPERLINK("#'"&amp;'EWS DIRECTORY'!$J$21&amp;"'!A1",'EWS DIRECTORY'!$J$21)</f>
        <v>B-1-1-3</v>
      </c>
      <c r="R21" s="109" t="str">
        <f>"='"&amp;'EWS DIRECTORY'!$J19&amp;"'"&amp;"!G9"</f>
        <v>='B-1-1-2-3'!G9</v>
      </c>
      <c r="T21" s="109" t="s">
        <v>126</v>
      </c>
    </row>
    <row r="22" spans="2:20" ht="14.4" x14ac:dyDescent="0.25">
      <c r="G22" s="735">
        <v>21</v>
      </c>
      <c r="H22" s="735"/>
      <c r="I22" s="735"/>
      <c r="J22" s="736" t="s">
        <v>131</v>
      </c>
      <c r="K22" s="735"/>
      <c r="L22" s="737" t="str">
        <f>HYPERLINK("#'"&amp;'EWS DIRECTORY'!$J22&amp;"'!A1",'EWS DIRECTORY'!$J22)</f>
        <v>B-1-1-4</v>
      </c>
      <c r="M22" s="735"/>
      <c r="N22" s="735" t="str">
        <f>'B-1-1-4'!G9</f>
        <v>Rincian Penjualan Lokal Berdasarkan Analisis SPT dan Laporan Keuangan</v>
      </c>
      <c r="O22" s="735"/>
      <c r="P22" s="738" t="str">
        <f>HYPERLINK("#'"&amp;'EWS DIRECTORY'!$J$22&amp;"'!A1",'EWS DIRECTORY'!$J$22)</f>
        <v>B-1-1-4</v>
      </c>
      <c r="R22" s="109" t="str">
        <f>"='"&amp;'EWS DIRECTORY'!$J20&amp;"'"&amp;"!G9"</f>
        <v>='B-1-1-2-4'!G9</v>
      </c>
      <c r="T22" s="109" t="s">
        <v>128</v>
      </c>
    </row>
    <row r="23" spans="2:20" ht="14.4" x14ac:dyDescent="0.25">
      <c r="B23" s="112"/>
      <c r="C23" s="112"/>
      <c r="D23" s="112"/>
      <c r="E23" s="112"/>
      <c r="G23" s="735">
        <v>22</v>
      </c>
      <c r="H23" s="735"/>
      <c r="I23" s="735"/>
      <c r="J23" s="736" t="s">
        <v>133</v>
      </c>
      <c r="K23" s="735"/>
      <c r="L23" s="737" t="str">
        <f>HYPERLINK("#'"&amp;'EWS DIRECTORY'!$J23&amp;"'!A1",'EWS DIRECTORY'!$J23)</f>
        <v>B-1-1-5</v>
      </c>
      <c r="M23" s="735"/>
      <c r="N23" s="735" t="str">
        <f>'B-1-1-5'!G9</f>
        <v>Rincian Penjualan Lokal Berdasarkan pemeriksaan langsung terhadap bukti pendukung</v>
      </c>
      <c r="O23" s="735"/>
      <c r="P23" s="738" t="str">
        <f>HYPERLINK("#'"&amp;'EWS DIRECTORY'!$J$23&amp;"'!A1",'EWS DIRECTORY'!$J$23)</f>
        <v>B-1-1-5</v>
      </c>
      <c r="R23" s="109" t="str">
        <f>"='"&amp;'EWS DIRECTORY'!$J21&amp;"'"&amp;"!G9"</f>
        <v>='B-1-1-3'!G9</v>
      </c>
      <c r="T23" s="109" t="s">
        <v>130</v>
      </c>
    </row>
    <row r="24" spans="2:20" ht="14.4" x14ac:dyDescent="0.25">
      <c r="G24" s="735">
        <v>23</v>
      </c>
      <c r="H24" s="735"/>
      <c r="I24" s="735"/>
      <c r="J24" s="736" t="s">
        <v>135</v>
      </c>
      <c r="K24" s="735"/>
      <c r="L24" s="737" t="str">
        <f>HYPERLINK("#'"&amp;'EWS DIRECTORY'!$J24&amp;"'!A1",'EWS DIRECTORY'!$J24)</f>
        <v>B-1-1-6</v>
      </c>
      <c r="M24" s="735"/>
      <c r="N24" s="735" t="str">
        <f>'B-1-1-6'!G9</f>
        <v>Rincian Penjualan Lokal Berdasarkan pengujian arus piutang</v>
      </c>
      <c r="O24" s="735"/>
      <c r="P24" s="738" t="str">
        <f>HYPERLINK("#'"&amp;'EWS DIRECTORY'!$J$24&amp;"'!A1",'EWS DIRECTORY'!$J$24)</f>
        <v>B-1-1-6</v>
      </c>
      <c r="R24" s="109" t="str">
        <f>"='"&amp;'EWS DIRECTORY'!$J22&amp;"'"&amp;"!G9"</f>
        <v>='B-1-1-4'!G9</v>
      </c>
      <c r="T24" s="109" t="s">
        <v>132</v>
      </c>
    </row>
    <row r="25" spans="2:20" ht="14.4" x14ac:dyDescent="0.25">
      <c r="B25" s="112"/>
      <c r="C25" s="112"/>
      <c r="D25" s="112"/>
      <c r="E25" s="112"/>
      <c r="G25" s="735">
        <v>24</v>
      </c>
      <c r="H25" s="735"/>
      <c r="I25" s="735"/>
      <c r="J25" s="736" t="s">
        <v>137</v>
      </c>
      <c r="K25" s="735"/>
      <c r="L25" s="737" t="str">
        <f>HYPERLINK("#'"&amp;'EWS DIRECTORY'!$J25&amp;"'!A1",'EWS DIRECTORY'!$J25)</f>
        <v>B-1-1-7</v>
      </c>
      <c r="M25" s="735"/>
      <c r="N25" s="735" t="str">
        <f>'B-1-1-7'!G9</f>
        <v>Rincian Penjualan Lokal Berdasarkan Analisis Kewajaran dan Kelaziman Usaha</v>
      </c>
      <c r="O25" s="735"/>
      <c r="P25" s="738" t="str">
        <f>HYPERLINK("#'"&amp;'EWS DIRECTORY'!$J$25&amp;"'!A1",'EWS DIRECTORY'!$J$25)</f>
        <v>B-1-1-7</v>
      </c>
      <c r="R25" s="109" t="str">
        <f>"='"&amp;'EWS DIRECTORY'!$J23&amp;"'"&amp;"!G9"</f>
        <v>='B-1-1-5'!G9</v>
      </c>
      <c r="T25" s="109" t="s">
        <v>134</v>
      </c>
    </row>
    <row r="26" spans="2:20" ht="14.4" x14ac:dyDescent="0.25">
      <c r="G26" s="735">
        <v>25</v>
      </c>
      <c r="H26" s="735"/>
      <c r="I26" s="735"/>
      <c r="J26" s="736" t="s">
        <v>139</v>
      </c>
      <c r="K26" s="735"/>
      <c r="L26" s="737" t="str">
        <f>HYPERLINK("#'"&amp;'EWS DIRECTORY'!$J26&amp;"'!A1",'EWS DIRECTORY'!$J26)</f>
        <v>B-1-1-8</v>
      </c>
      <c r="M26" s="735"/>
      <c r="N26" s="735" t="str">
        <f>'B-1-1-8'!G9</f>
        <v>Rincian Penjualan Lokal Berdasarkan Bahan Bukti Pidana</v>
      </c>
      <c r="O26" s="735"/>
      <c r="P26" s="738" t="str">
        <f>HYPERLINK("#'"&amp;'EWS DIRECTORY'!$J$26&amp;"'!A1",'EWS DIRECTORY'!$J$26)</f>
        <v>B-1-1-8</v>
      </c>
      <c r="R26" s="109" t="str">
        <f>"='"&amp;'EWS DIRECTORY'!$J24&amp;"'"&amp;"!G9"</f>
        <v>='B-1-1-6'!G9</v>
      </c>
      <c r="T26" s="109" t="s">
        <v>136</v>
      </c>
    </row>
    <row r="27" spans="2:20" ht="14.4" x14ac:dyDescent="0.25">
      <c r="B27" s="112"/>
      <c r="C27" s="112"/>
      <c r="D27" s="112"/>
      <c r="E27" s="112"/>
      <c r="G27" s="735">
        <v>26</v>
      </c>
      <c r="H27" s="735"/>
      <c r="I27" s="735"/>
      <c r="J27" s="736" t="s">
        <v>141</v>
      </c>
      <c r="K27" s="735"/>
      <c r="L27" s="737" t="str">
        <f>HYPERLINK("#'"&amp;'EWS DIRECTORY'!$J27&amp;"'!A1",'EWS DIRECTORY'!$J27)</f>
        <v>B-1-1-9</v>
      </c>
      <c r="M27" s="735"/>
      <c r="N27" s="739" t="str">
        <f>'B-1-1-9'!G9</f>
        <v>Rincian Penjualan Lokal Berdasarkan Data Pemicu dan Data Penguji</v>
      </c>
      <c r="O27" s="735"/>
      <c r="P27" s="738" t="str">
        <f>HYPERLINK("#'"&amp;'EWS DIRECTORY'!$J$27&amp;"'!A1",'EWS DIRECTORY'!$J$27)</f>
        <v>B-1-1-9</v>
      </c>
      <c r="R27" s="109" t="str">
        <f>"='"&amp;'EWS DIRECTORY'!$J25&amp;"'"&amp;"!G9"</f>
        <v>='B-1-1-7'!G9</v>
      </c>
      <c r="T27" s="109" t="s">
        <v>138</v>
      </c>
    </row>
    <row r="28" spans="2:20" ht="14.4" x14ac:dyDescent="0.25">
      <c r="G28" s="735">
        <v>27</v>
      </c>
      <c r="H28" s="735"/>
      <c r="I28" s="735"/>
      <c r="J28" s="736" t="s">
        <v>143</v>
      </c>
      <c r="K28" s="735"/>
      <c r="L28" s="737" t="str">
        <f>HYPERLINK("#'"&amp;'EWS DIRECTORY'!$J28&amp;"'!A1",'EWS DIRECTORY'!$J28)</f>
        <v>B-2</v>
      </c>
      <c r="M28" s="735"/>
      <c r="N28" s="735" t="str">
        <f>'B-2'!G9</f>
        <v>Penjualan Ekspor</v>
      </c>
      <c r="O28" s="735"/>
      <c r="P28" s="738" t="str">
        <f>HYPERLINK("#'"&amp;'EWS DIRECTORY'!$J$28&amp;"'!A1",'EWS DIRECTORY'!$J$28)</f>
        <v>B-2</v>
      </c>
      <c r="R28" s="109" t="str">
        <f>"='"&amp;'EWS DIRECTORY'!$J26&amp;"'"&amp;"!G9"</f>
        <v>='B-1-1-8'!G9</v>
      </c>
      <c r="T28" s="109" t="s">
        <v>140</v>
      </c>
    </row>
    <row r="29" spans="2:20" ht="14.4" x14ac:dyDescent="0.25">
      <c r="B29" s="112"/>
      <c r="C29" s="112"/>
      <c r="D29" s="112"/>
      <c r="E29" s="112"/>
      <c r="G29" s="735">
        <v>28</v>
      </c>
      <c r="H29" s="735"/>
      <c r="I29" s="735"/>
      <c r="J29" s="736" t="s">
        <v>145</v>
      </c>
      <c r="K29" s="735"/>
      <c r="L29" s="737" t="str">
        <f>HYPERLINK("#'"&amp;'EWS DIRECTORY'!$J29&amp;"'!A1",'EWS DIRECTORY'!$J29)</f>
        <v>B-2-1</v>
      </c>
      <c r="M29" s="735"/>
      <c r="N29" s="735" t="str">
        <f>'B-2-1'!G9</f>
        <v>Pengujian Penjualan Ekspor</v>
      </c>
      <c r="O29" s="735"/>
      <c r="P29" s="738" t="str">
        <f>HYPERLINK("#'"&amp;'EWS DIRECTORY'!$J$29&amp;"'!A1",'EWS DIRECTORY'!$J$29)</f>
        <v>B-2-1</v>
      </c>
      <c r="R29" s="109" t="str">
        <f>"='"&amp;'EWS DIRECTORY'!$J27&amp;"'"&amp;"!G9"</f>
        <v>='B-1-1-9'!G9</v>
      </c>
      <c r="T29" s="109" t="s">
        <v>142</v>
      </c>
    </row>
    <row r="30" spans="2:20" ht="14.4" x14ac:dyDescent="0.25">
      <c r="G30" s="735">
        <v>29</v>
      </c>
      <c r="H30" s="735"/>
      <c r="I30" s="735"/>
      <c r="J30" s="736" t="s">
        <v>147</v>
      </c>
      <c r="K30" s="735"/>
      <c r="L30" s="737" t="str">
        <f>HYPERLINK("#'"&amp;'EWS DIRECTORY'!$J30&amp;"'!A1",'EWS DIRECTORY'!$J30)</f>
        <v>B-2-1-1</v>
      </c>
      <c r="M30" s="735"/>
      <c r="N30" s="735" t="str">
        <f>'B-2-1-1'!G9</f>
        <v>Rincian Penjualan Ekspor Berdasarkan Data Internal dan Eksternal yang dimiliki DJP</v>
      </c>
      <c r="O30" s="735"/>
      <c r="P30" s="738" t="str">
        <f>HYPERLINK("#'"&amp;'EWS DIRECTORY'!$J$30&amp;"'!A1",'EWS DIRECTORY'!$J$30)</f>
        <v>B-2-1-1</v>
      </c>
      <c r="R30" s="109" t="str">
        <f>"='"&amp;'EWS DIRECTORY'!$J28&amp;"'"&amp;"!G9"</f>
        <v>='B-2'!G9</v>
      </c>
      <c r="T30" s="109" t="s">
        <v>144</v>
      </c>
    </row>
    <row r="31" spans="2:20" ht="14.4" x14ac:dyDescent="0.25">
      <c r="B31" s="112"/>
      <c r="C31" s="112"/>
      <c r="D31" s="112"/>
      <c r="E31" s="112"/>
      <c r="G31" s="735">
        <v>30</v>
      </c>
      <c r="H31" s="735"/>
      <c r="I31" s="735"/>
      <c r="J31" s="736" t="s">
        <v>149</v>
      </c>
      <c r="K31" s="735"/>
      <c r="L31" s="737" t="str">
        <f>HYPERLINK("#'"&amp;'EWS DIRECTORY'!$J31&amp;"'!A1",'EWS DIRECTORY'!$J31)</f>
        <v>B-2-1-2</v>
      </c>
      <c r="M31" s="735"/>
      <c r="N31" s="735" t="str">
        <f>'B-2-1-2'!G9</f>
        <v>Rincian Penjualan Ekspor Berdasarkan equalisasi dengan SPT Masa PPN</v>
      </c>
      <c r="O31" s="735"/>
      <c r="P31" s="738" t="str">
        <f>HYPERLINK("#'"&amp;'EWS DIRECTORY'!$J$31&amp;"'!A1",'EWS DIRECTORY'!$J$31)</f>
        <v>B-2-1-2</v>
      </c>
      <c r="R31" s="109" t="str">
        <f>"='"&amp;'EWS DIRECTORY'!$J29&amp;"'"&amp;"!G9"</f>
        <v>='B-2-1'!G9</v>
      </c>
      <c r="T31" s="109" t="s">
        <v>146</v>
      </c>
    </row>
    <row r="32" spans="2:20" ht="14.4" x14ac:dyDescent="0.25">
      <c r="G32" s="735">
        <v>31</v>
      </c>
      <c r="H32" s="735"/>
      <c r="I32" s="735"/>
      <c r="J32" s="736" t="s">
        <v>151</v>
      </c>
      <c r="K32" s="735"/>
      <c r="L32" s="737" t="str">
        <f>HYPERLINK("#'"&amp;'EWS DIRECTORY'!$J32&amp;"'!A1",'EWS DIRECTORY'!$J32)</f>
        <v>B-2-1-2-1</v>
      </c>
      <c r="M32" s="735"/>
      <c r="N32" s="735" t="str">
        <f>'B-2-1-2-1'!G9</f>
        <v>Penyerahan dengan Faktur Pajak</v>
      </c>
      <c r="O32" s="735"/>
      <c r="P32" s="738" t="str">
        <f>HYPERLINK("#'"&amp;'EWS DIRECTORY'!$J$32&amp;"'!A1",'EWS DIRECTORY'!$J$32)</f>
        <v>B-2-1-2-1</v>
      </c>
      <c r="R32" s="109" t="str">
        <f>"='"&amp;'EWS DIRECTORY'!$J30&amp;"'"&amp;"!G9"</f>
        <v>='B-2-1-1'!G9</v>
      </c>
      <c r="T32" s="109" t="s">
        <v>148</v>
      </c>
    </row>
    <row r="33" spans="2:20" ht="14.4" x14ac:dyDescent="0.25">
      <c r="B33" s="112"/>
      <c r="C33" s="112"/>
      <c r="D33" s="112"/>
      <c r="E33" s="112"/>
      <c r="G33" s="735">
        <v>32</v>
      </c>
      <c r="H33" s="735"/>
      <c r="I33" s="735"/>
      <c r="J33" s="736" t="s">
        <v>153</v>
      </c>
      <c r="K33" s="735"/>
      <c r="L33" s="737" t="str">
        <f>HYPERLINK("#'"&amp;'EWS DIRECTORY'!$J33&amp;"'!A1",'EWS DIRECTORY'!$J33)</f>
        <v>B-2-1-2-2</v>
      </c>
      <c r="M33" s="735"/>
      <c r="N33" s="735" t="str">
        <f>'B-2-1-2-2'!G9</f>
        <v>Penyerahan yang PPN harus dipungut sendiri dengan Faktur Pajak yang dilaporkan secara digunggung</v>
      </c>
      <c r="O33" s="735"/>
      <c r="P33" s="738" t="str">
        <f>HYPERLINK("#'"&amp;'EWS DIRECTORY'!$J$33&amp;"'!A1",'EWS DIRECTORY'!$J$33)</f>
        <v>B-2-1-2-2</v>
      </c>
      <c r="R33" s="109" t="str">
        <f>"='"&amp;'EWS DIRECTORY'!$J31&amp;"'"&amp;"!G9"</f>
        <v>='B-2-1-2'!G9</v>
      </c>
      <c r="T33" s="109" t="s">
        <v>150</v>
      </c>
    </row>
    <row r="34" spans="2:20" ht="14.4" x14ac:dyDescent="0.25">
      <c r="G34" s="735">
        <v>33</v>
      </c>
      <c r="H34" s="735"/>
      <c r="I34" s="735"/>
      <c r="J34" s="736" t="s">
        <v>155</v>
      </c>
      <c r="K34" s="735"/>
      <c r="L34" s="737" t="str">
        <f>HYPERLINK("#'"&amp;'EWS DIRECTORY'!$J34&amp;"'!A1",'EWS DIRECTORY'!$J34)</f>
        <v>B-2-1-2-3</v>
      </c>
      <c r="M34" s="735"/>
      <c r="N34" s="735" t="str">
        <f>'B-2-1-2-3'!G9</f>
        <v>Penyerahan yang mendapat fasilitas PPN  dengan Faktur Pajak yang dilaporkan secara digunggung</v>
      </c>
      <c r="O34" s="735"/>
      <c r="P34" s="738" t="str">
        <f>HYPERLINK("#'"&amp;'EWS DIRECTORY'!$J$34&amp;"'!A1",'EWS DIRECTORY'!$J$34)</f>
        <v>B-2-1-2-3</v>
      </c>
      <c r="R34" s="109" t="str">
        <f>"='"&amp;'EWS DIRECTORY'!$J32&amp;"'"&amp;"!G9"</f>
        <v>='B-2-1-2-1'!G9</v>
      </c>
      <c r="T34" s="109" t="s">
        <v>152</v>
      </c>
    </row>
    <row r="35" spans="2:20" ht="14.4" x14ac:dyDescent="0.25">
      <c r="B35" s="760"/>
      <c r="C35" s="761"/>
      <c r="D35" s="761"/>
      <c r="E35" s="761"/>
      <c r="G35" s="735">
        <v>34</v>
      </c>
      <c r="H35" s="735"/>
      <c r="I35" s="735"/>
      <c r="J35" s="736" t="s">
        <v>157</v>
      </c>
      <c r="K35" s="735"/>
      <c r="L35" s="737" t="str">
        <f>HYPERLINK("#'"&amp;'EWS DIRECTORY'!$J35&amp;"'!A1",'EWS DIRECTORY'!$J35)</f>
        <v>B-2-1-2-4</v>
      </c>
      <c r="M35" s="735"/>
      <c r="N35" s="735" t="str">
        <f>'B-2-1-2-4'!G9</f>
        <v>Penyerahan barang/jasa yang tidak terutang PPN</v>
      </c>
      <c r="O35" s="735"/>
      <c r="P35" s="738" t="str">
        <f>HYPERLINK("#'"&amp;'EWS DIRECTORY'!$J$35&amp;"'!A1",'EWS DIRECTORY'!$J$35)</f>
        <v>B-2-1-2-4</v>
      </c>
      <c r="R35" s="109" t="str">
        <f>"='"&amp;'EWS DIRECTORY'!$J33&amp;"'"&amp;"!G9"</f>
        <v>='B-2-1-2-2'!G9</v>
      </c>
      <c r="T35" s="109" t="s">
        <v>154</v>
      </c>
    </row>
    <row r="36" spans="2:20" ht="14.4" x14ac:dyDescent="0.25">
      <c r="G36" s="735">
        <v>35</v>
      </c>
      <c r="H36" s="735"/>
      <c r="I36" s="735"/>
      <c r="J36" s="736" t="s">
        <v>159</v>
      </c>
      <c r="K36" s="735"/>
      <c r="L36" s="737" t="str">
        <f>HYPERLINK("#'"&amp;'EWS DIRECTORY'!$J36&amp;"'!A1",'EWS DIRECTORY'!$J36)</f>
        <v>B-2-1-3</v>
      </c>
      <c r="M36" s="735"/>
      <c r="N36" s="735" t="str">
        <f>'B-2-1-3'!G9</f>
        <v>Rincian Penjualan Ekspor Berdasarkan equalisasi dengan Pemberitahuan Ekspor Barang</v>
      </c>
      <c r="O36" s="735"/>
      <c r="P36" s="738" t="str">
        <f>HYPERLINK("#'"&amp;'EWS DIRECTORY'!$J$36&amp;"'!A1",'EWS DIRECTORY'!$J$36)</f>
        <v>B-2-1-3</v>
      </c>
      <c r="R36" s="109" t="str">
        <f>"='"&amp;'EWS DIRECTORY'!$J34&amp;"'"&amp;"!G9"</f>
        <v>='B-2-1-2-3'!G9</v>
      </c>
      <c r="T36" s="109" t="s">
        <v>156</v>
      </c>
    </row>
    <row r="37" spans="2:20" ht="14.4" x14ac:dyDescent="0.25">
      <c r="B37" s="760"/>
      <c r="C37" s="761"/>
      <c r="D37" s="761"/>
      <c r="E37" s="761"/>
      <c r="G37" s="735">
        <v>36</v>
      </c>
      <c r="H37" s="735"/>
      <c r="I37" s="735"/>
      <c r="J37" s="736" t="s">
        <v>161</v>
      </c>
      <c r="K37" s="735"/>
      <c r="L37" s="737" t="str">
        <f>HYPERLINK("#'"&amp;'EWS DIRECTORY'!$J37&amp;"'!A1",'EWS DIRECTORY'!$J37)</f>
        <v>B-2-1-4</v>
      </c>
      <c r="M37" s="735"/>
      <c r="N37" s="735" t="str">
        <f>'B-2-1-4'!G9</f>
        <v>Rincian Penjualan Ekspor Berdasarkan Analisis SPT dan Laporan Keuangan</v>
      </c>
      <c r="O37" s="735"/>
      <c r="P37" s="738" t="str">
        <f>HYPERLINK("#'"&amp;'EWS DIRECTORY'!$J$37&amp;"'!A1",'EWS DIRECTORY'!$J$37)</f>
        <v>B-2-1-4</v>
      </c>
      <c r="R37" s="109" t="str">
        <f>"='"&amp;'EWS DIRECTORY'!$J35&amp;"'"&amp;"!G9"</f>
        <v>='B-2-1-2-4'!G9</v>
      </c>
      <c r="T37" s="109" t="s">
        <v>158</v>
      </c>
    </row>
    <row r="38" spans="2:20" ht="14.4" x14ac:dyDescent="0.25">
      <c r="G38" s="735">
        <v>37</v>
      </c>
      <c r="H38" s="735"/>
      <c r="I38" s="735"/>
      <c r="J38" s="736" t="s">
        <v>163</v>
      </c>
      <c r="K38" s="735"/>
      <c r="L38" s="737" t="str">
        <f>HYPERLINK("#'"&amp;'EWS DIRECTORY'!$J38&amp;"'!A1",'EWS DIRECTORY'!$J38)</f>
        <v>B-2-1-5</v>
      </c>
      <c r="M38" s="735"/>
      <c r="N38" s="735" t="str">
        <f>'B-2-1-5'!G9</f>
        <v>Rincian Penjualan Ekspor Berdasarkan pemeriksaan langsung terhadap bukti pendukung</v>
      </c>
      <c r="O38" s="735"/>
      <c r="P38" s="738" t="str">
        <f>HYPERLINK("#'"&amp;'EWS DIRECTORY'!$J$38&amp;"'!A1",'EWS DIRECTORY'!$J$38)</f>
        <v>B-2-1-5</v>
      </c>
      <c r="R38" s="109" t="str">
        <f>"='"&amp;'EWS DIRECTORY'!$J36&amp;"'"&amp;"!G9"</f>
        <v>='B-2-1-3'!G9</v>
      </c>
      <c r="T38" s="109" t="s">
        <v>160</v>
      </c>
    </row>
    <row r="39" spans="2:20" ht="14.4" x14ac:dyDescent="0.25">
      <c r="G39" s="735">
        <v>38</v>
      </c>
      <c r="H39" s="735"/>
      <c r="I39" s="735"/>
      <c r="J39" s="736" t="s">
        <v>165</v>
      </c>
      <c r="K39" s="735"/>
      <c r="L39" s="737" t="str">
        <f>HYPERLINK("#'"&amp;'EWS DIRECTORY'!$J39&amp;"'!A1",'EWS DIRECTORY'!$J39)</f>
        <v>B-2-1-6</v>
      </c>
      <c r="M39" s="735"/>
      <c r="N39" s="735" t="str">
        <f>'B-2-1-6'!G9</f>
        <v>Rincian Penjualan Ekspor Berdasarkan Analisis Kewajaran dan Kelaziman Usaha</v>
      </c>
      <c r="O39" s="735"/>
      <c r="P39" s="738" t="str">
        <f>HYPERLINK("#'"&amp;'EWS DIRECTORY'!$J$39&amp;"'!A1",'EWS DIRECTORY'!$J$39)</f>
        <v>B-2-1-6</v>
      </c>
      <c r="R39" s="109" t="str">
        <f>"='"&amp;'EWS DIRECTORY'!$J37&amp;"'"&amp;"!G9"</f>
        <v>='B-2-1-4'!G9</v>
      </c>
      <c r="T39" s="109" t="s">
        <v>162</v>
      </c>
    </row>
    <row r="40" spans="2:20" ht="14.4" x14ac:dyDescent="0.25">
      <c r="G40" s="735">
        <v>39</v>
      </c>
      <c r="H40" s="735"/>
      <c r="I40" s="735"/>
      <c r="J40" s="736" t="s">
        <v>167</v>
      </c>
      <c r="K40" s="735"/>
      <c r="L40" s="737" t="str">
        <f>HYPERLINK("#'"&amp;'EWS DIRECTORY'!$J40&amp;"'!A1",'EWS DIRECTORY'!$J40)</f>
        <v>B-2-1-7</v>
      </c>
      <c r="M40" s="735"/>
      <c r="N40" s="735" t="str">
        <f>'B-2-1-7'!G9</f>
        <v>Rincian Penjualan Ekspor Berdasarkan Bahan Bukti Pidana</v>
      </c>
      <c r="O40" s="735"/>
      <c r="P40" s="738" t="str">
        <f>HYPERLINK("#'"&amp;'EWS DIRECTORY'!$J$40&amp;"'!A1",'EWS DIRECTORY'!$J$40)</f>
        <v>B-2-1-7</v>
      </c>
      <c r="R40" s="109" t="str">
        <f>"='"&amp;'EWS DIRECTORY'!$J38&amp;"'"&amp;"!G9"</f>
        <v>='B-2-1-5'!G9</v>
      </c>
      <c r="T40" s="109" t="s">
        <v>164</v>
      </c>
    </row>
    <row r="41" spans="2:20" ht="14.4" x14ac:dyDescent="0.25">
      <c r="G41" s="735">
        <v>40</v>
      </c>
      <c r="H41" s="735"/>
      <c r="I41" s="735"/>
      <c r="J41" s="736" t="s">
        <v>169</v>
      </c>
      <c r="K41" s="735"/>
      <c r="L41" s="737" t="str">
        <f>HYPERLINK("#'"&amp;'EWS DIRECTORY'!$J41&amp;"'!A1",'EWS DIRECTORY'!$J41)</f>
        <v>B-2-1-8</v>
      </c>
      <c r="M41" s="735"/>
      <c r="N41" s="739" t="str">
        <f>'B-2-1-8'!G9</f>
        <v>Rincian Penjualan Ekspor Berdasarkan Data Pemicu dan Data Penguji</v>
      </c>
      <c r="O41" s="735"/>
      <c r="P41" s="738" t="str">
        <f>HYPERLINK("#'"&amp;'EWS DIRECTORY'!$J$41&amp;"'!A1",'EWS DIRECTORY'!$J$41)</f>
        <v>B-2-1-8</v>
      </c>
      <c r="R41" s="109" t="str">
        <f>"='"&amp;'EWS DIRECTORY'!$J39&amp;"'"&amp;"!G9"</f>
        <v>='B-2-1-6'!G9</v>
      </c>
      <c r="T41" s="109" t="s">
        <v>166</v>
      </c>
    </row>
    <row r="42" spans="2:20" ht="14.4" x14ac:dyDescent="0.25">
      <c r="G42" s="735">
        <v>41</v>
      </c>
      <c r="H42" s="735"/>
      <c r="I42" s="735"/>
      <c r="J42" s="736" t="s">
        <v>171</v>
      </c>
      <c r="K42" s="735"/>
      <c r="L42" s="737" t="str">
        <f>HYPERLINK("#'"&amp;'EWS DIRECTORY'!$J42&amp;"'!A1",'EWS DIRECTORY'!$J42)</f>
        <v>B-3</v>
      </c>
      <c r="M42" s="735"/>
      <c r="N42" s="735" t="str">
        <f>'B-3'!G9</f>
        <v>Retur Penjualan</v>
      </c>
      <c r="O42" s="735"/>
      <c r="P42" s="738" t="str">
        <f>HYPERLINK("#'"&amp;'EWS DIRECTORY'!$J$42&amp;"'!A1",'EWS DIRECTORY'!$J$42)</f>
        <v>B-3</v>
      </c>
      <c r="R42" s="109" t="str">
        <f>"='"&amp;'EWS DIRECTORY'!$J40&amp;"'"&amp;"!G9"</f>
        <v>='B-2-1-7'!G9</v>
      </c>
      <c r="T42" s="109" t="s">
        <v>168</v>
      </c>
    </row>
    <row r="43" spans="2:20" ht="14.4" x14ac:dyDescent="0.25">
      <c r="G43" s="735">
        <v>42</v>
      </c>
      <c r="H43" s="735"/>
      <c r="I43" s="735"/>
      <c r="J43" s="736" t="s">
        <v>173</v>
      </c>
      <c r="K43" s="735"/>
      <c r="L43" s="737" t="str">
        <f>HYPERLINK("#'"&amp;'EWS DIRECTORY'!$J43&amp;"'!A1",'EWS DIRECTORY'!$J43)</f>
        <v>B-3-1</v>
      </c>
      <c r="M43" s="735"/>
      <c r="N43" s="735" t="str">
        <f>'B-3-1'!G9</f>
        <v>Pengujian Retur Penjualan</v>
      </c>
      <c r="O43" s="735"/>
      <c r="P43" s="738" t="str">
        <f>HYPERLINK("#'"&amp;'EWS DIRECTORY'!$J$43&amp;"'!A1",'EWS DIRECTORY'!$J$43)</f>
        <v>B-3-1</v>
      </c>
      <c r="R43" s="109" t="str">
        <f>"='"&amp;'EWS DIRECTORY'!$J41&amp;"'"&amp;"!G9"</f>
        <v>='B-2-1-8'!G9</v>
      </c>
      <c r="T43" s="109" t="s">
        <v>170</v>
      </c>
    </row>
    <row r="44" spans="2:20" ht="14.4" x14ac:dyDescent="0.25">
      <c r="G44" s="735">
        <v>43</v>
      </c>
      <c r="H44" s="735"/>
      <c r="I44" s="735"/>
      <c r="J44" s="736" t="s">
        <v>175</v>
      </c>
      <c r="K44" s="735"/>
      <c r="L44" s="737" t="str">
        <f>HYPERLINK("#'"&amp;'EWS DIRECTORY'!$J44&amp;"'!A1",'EWS DIRECTORY'!$J44)</f>
        <v>B-3-1-1</v>
      </c>
      <c r="M44" s="735"/>
      <c r="N44" s="735" t="str">
        <f>'B-3-1-1'!G9</f>
        <v>Rincian Retur Penjualan Berdasarkan Data Internal dan Eksternal yang dimiliki DJP</v>
      </c>
      <c r="O44" s="735"/>
      <c r="P44" s="738" t="str">
        <f>HYPERLINK("#'"&amp;'EWS DIRECTORY'!$J$44&amp;"'!A1",'EWS DIRECTORY'!$J$44)</f>
        <v>B-3-1-1</v>
      </c>
      <c r="R44" s="109" t="str">
        <f>"='"&amp;'EWS DIRECTORY'!$J42&amp;"'"&amp;"!G9"</f>
        <v>='B-3'!G9</v>
      </c>
      <c r="T44" s="109" t="s">
        <v>172</v>
      </c>
    </row>
    <row r="45" spans="2:20" ht="14.4" x14ac:dyDescent="0.25">
      <c r="G45" s="735">
        <v>44</v>
      </c>
      <c r="H45" s="735"/>
      <c r="I45" s="735"/>
      <c r="J45" s="736" t="s">
        <v>177</v>
      </c>
      <c r="K45" s="735"/>
      <c r="L45" s="737" t="str">
        <f>HYPERLINK("#'"&amp;'EWS DIRECTORY'!$J45&amp;"'!A1",'EWS DIRECTORY'!$J45)</f>
        <v>B-3-1-2</v>
      </c>
      <c r="M45" s="735"/>
      <c r="N45" s="735" t="str">
        <f>'B-3-1-2'!G9</f>
        <v>Retur Penjualan Berdasarkan Analisis SPT dan Laporan Keuangan</v>
      </c>
      <c r="O45" s="735"/>
      <c r="P45" s="738" t="str">
        <f>HYPERLINK("#'"&amp;'EWS DIRECTORY'!$J$45&amp;"'!A1",'EWS DIRECTORY'!$J$45)</f>
        <v>B-3-1-2</v>
      </c>
      <c r="R45" s="109" t="str">
        <f>"='"&amp;'EWS DIRECTORY'!$J43&amp;"'"&amp;"!G9"</f>
        <v>='B-3-1'!G9</v>
      </c>
      <c r="T45" s="109" t="s">
        <v>174</v>
      </c>
    </row>
    <row r="46" spans="2:20" ht="14.4" x14ac:dyDescent="0.25">
      <c r="G46" s="735">
        <v>45</v>
      </c>
      <c r="H46" s="735"/>
      <c r="I46" s="735"/>
      <c r="J46" s="736" t="s">
        <v>179</v>
      </c>
      <c r="K46" s="735"/>
      <c r="L46" s="737" t="str">
        <f>HYPERLINK("#'"&amp;'EWS DIRECTORY'!$J46&amp;"'!A1",'EWS DIRECTORY'!$J46)</f>
        <v>B-3-1-3</v>
      </c>
      <c r="M46" s="735"/>
      <c r="N46" s="735" t="str">
        <f>'B-3-1-3'!G9</f>
        <v>Rincian Retur Penjualan Berdasarkan pemeriksaan langsung terhadap bukti pendukung</v>
      </c>
      <c r="O46" s="735"/>
      <c r="P46" s="738" t="str">
        <f>HYPERLINK("#'"&amp;'EWS DIRECTORY'!$J$46&amp;"'!A1",'EWS DIRECTORY'!$J$46)</f>
        <v>B-3-1-3</v>
      </c>
      <c r="R46" s="109" t="str">
        <f>"='"&amp;'EWS DIRECTORY'!$J44&amp;"'"&amp;"!G9"</f>
        <v>='B-3-1-1'!G9</v>
      </c>
      <c r="T46" s="109" t="s">
        <v>176</v>
      </c>
    </row>
    <row r="47" spans="2:20" ht="14.4" x14ac:dyDescent="0.25">
      <c r="G47" s="735">
        <v>46</v>
      </c>
      <c r="H47" s="735"/>
      <c r="I47" s="735"/>
      <c r="J47" s="736" t="s">
        <v>181</v>
      </c>
      <c r="K47" s="735"/>
      <c r="L47" s="737" t="str">
        <f>HYPERLINK("#'"&amp;'EWS DIRECTORY'!$J47&amp;"'!A1",'EWS DIRECTORY'!$J47)</f>
        <v>B-3-1-4</v>
      </c>
      <c r="M47" s="735"/>
      <c r="N47" s="735" t="str">
        <f>'B-3-1-4'!G9</f>
        <v>Rincian Retur Penjualan Berdasarkan Analisis Kewajaran dan Kelaziman Usaha</v>
      </c>
      <c r="O47" s="735"/>
      <c r="P47" s="738" t="str">
        <f>HYPERLINK("#'"&amp;'EWS DIRECTORY'!$J$47&amp;"'!A1",'EWS DIRECTORY'!$J$47)</f>
        <v>B-3-1-4</v>
      </c>
      <c r="R47" s="109" t="str">
        <f>"='"&amp;'EWS DIRECTORY'!$J45&amp;"'"&amp;"!G9"</f>
        <v>='B-3-1-2'!G9</v>
      </c>
      <c r="T47" s="109" t="s">
        <v>178</v>
      </c>
    </row>
    <row r="48" spans="2:20" ht="14.4" x14ac:dyDescent="0.25">
      <c r="G48" s="735">
        <v>47</v>
      </c>
      <c r="H48" s="735"/>
      <c r="I48" s="735"/>
      <c r="J48" s="736" t="s">
        <v>183</v>
      </c>
      <c r="K48" s="735"/>
      <c r="L48" s="737" t="str">
        <f>HYPERLINK("#'"&amp;'EWS DIRECTORY'!$J48&amp;"'!A1",'EWS DIRECTORY'!$J48)</f>
        <v>B-3-1-5</v>
      </c>
      <c r="M48" s="735"/>
      <c r="N48" s="735" t="str">
        <f>'B-3-1-5'!G9</f>
        <v>Rincian Retur Penjualan Berdasarkan Bahan Bukti Pidana</v>
      </c>
      <c r="O48" s="735"/>
      <c r="P48" s="738" t="str">
        <f>HYPERLINK("#'"&amp;'EWS DIRECTORY'!$J$48&amp;"'!A1",'EWS DIRECTORY'!$J$48)</f>
        <v>B-3-1-5</v>
      </c>
      <c r="R48" s="109" t="str">
        <f>"='"&amp;'EWS DIRECTORY'!$J46&amp;"'"&amp;"!G9"</f>
        <v>='B-3-1-3'!G9</v>
      </c>
      <c r="T48" s="109" t="s">
        <v>180</v>
      </c>
    </row>
    <row r="49" spans="7:20" ht="14.4" x14ac:dyDescent="0.25">
      <c r="G49" s="735">
        <v>48</v>
      </c>
      <c r="H49" s="735"/>
      <c r="I49" s="735"/>
      <c r="J49" s="736" t="s">
        <v>185</v>
      </c>
      <c r="K49" s="735"/>
      <c r="L49" s="737" t="str">
        <f>HYPERLINK("#'"&amp;'EWS DIRECTORY'!$J49&amp;"'!A1",'EWS DIRECTORY'!$J49)</f>
        <v>B-3-1-6</v>
      </c>
      <c r="M49" s="735"/>
      <c r="N49" s="739" t="str">
        <f>'B-3-1-6'!G9</f>
        <v>Rincian Retur Penjualan Berdasarkan Data Pemicu dan Data Penguji</v>
      </c>
      <c r="O49" s="735"/>
      <c r="P49" s="738" t="str">
        <f>HYPERLINK("#'"&amp;'EWS DIRECTORY'!$J$49&amp;"'!A1",'EWS DIRECTORY'!$J$49)</f>
        <v>B-3-1-6</v>
      </c>
      <c r="R49" s="109" t="str">
        <f>"='"&amp;'EWS DIRECTORY'!$J47&amp;"'"&amp;"!G9"</f>
        <v>='B-3-1-4'!G9</v>
      </c>
      <c r="T49" s="109" t="s">
        <v>182</v>
      </c>
    </row>
    <row r="50" spans="7:20" ht="14.4" x14ac:dyDescent="0.25">
      <c r="G50" s="735">
        <v>49</v>
      </c>
      <c r="H50" s="735"/>
      <c r="I50" s="735"/>
      <c r="J50" s="736" t="s">
        <v>187</v>
      </c>
      <c r="K50" s="735"/>
      <c r="L50" s="737" t="str">
        <f>HYPERLINK("#'"&amp;'EWS DIRECTORY'!$J50&amp;"'!A1",'EWS DIRECTORY'!$J50)</f>
        <v>B-4</v>
      </c>
      <c r="M50" s="735"/>
      <c r="N50" s="735" t="str">
        <f>'B-4'!G9</f>
        <v>Diskon Penjualan</v>
      </c>
      <c r="O50" s="735"/>
      <c r="P50" s="738" t="str">
        <f>HYPERLINK("#'"&amp;'EWS DIRECTORY'!$J$50&amp;"'!A1",'EWS DIRECTORY'!$J$50)</f>
        <v>B-4</v>
      </c>
      <c r="R50" s="109" t="str">
        <f>"='"&amp;'EWS DIRECTORY'!$J48&amp;"'"&amp;"!G9"</f>
        <v>='B-3-1-5'!G9</v>
      </c>
      <c r="T50" s="109" t="s">
        <v>184</v>
      </c>
    </row>
    <row r="51" spans="7:20" ht="14.4" x14ac:dyDescent="0.25">
      <c r="G51" s="735">
        <v>50</v>
      </c>
      <c r="H51" s="735"/>
      <c r="I51" s="735"/>
      <c r="J51" s="736" t="s">
        <v>189</v>
      </c>
      <c r="K51" s="735"/>
      <c r="L51" s="737" t="str">
        <f>HYPERLINK("#'"&amp;'EWS DIRECTORY'!$J51&amp;"'!A1",'EWS DIRECTORY'!$J51)</f>
        <v>B-4-1</v>
      </c>
      <c r="M51" s="735"/>
      <c r="N51" s="735" t="str">
        <f>'B-4-1'!G9</f>
        <v>Pengujian Diskon Penjualan</v>
      </c>
      <c r="O51" s="735"/>
      <c r="P51" s="738" t="str">
        <f>HYPERLINK("#'"&amp;'EWS DIRECTORY'!$J$51&amp;"'!A1",'EWS DIRECTORY'!$J$51)</f>
        <v>B-4-1</v>
      </c>
      <c r="R51" s="109" t="str">
        <f>"='"&amp;'EWS DIRECTORY'!$J49&amp;"'"&amp;"!G9"</f>
        <v>='B-3-1-6'!G9</v>
      </c>
      <c r="T51" s="109" t="s">
        <v>186</v>
      </c>
    </row>
    <row r="52" spans="7:20" ht="14.4" x14ac:dyDescent="0.25">
      <c r="G52" s="735">
        <v>51</v>
      </c>
      <c r="H52" s="735"/>
      <c r="I52" s="735"/>
      <c r="J52" s="736" t="s">
        <v>191</v>
      </c>
      <c r="K52" s="735"/>
      <c r="L52" s="737" t="str">
        <f>HYPERLINK("#'"&amp;'EWS DIRECTORY'!$J52&amp;"'!A1",'EWS DIRECTORY'!$J52)</f>
        <v>B-4-1-1</v>
      </c>
      <c r="M52" s="735"/>
      <c r="N52" s="735" t="str">
        <f>'B-4-1-1'!G9</f>
        <v>Rincian Diskon Penjualan Berdasarkan Data Internal dan Eksternal yang dimiliki DJP</v>
      </c>
      <c r="O52" s="735"/>
      <c r="P52" s="738" t="str">
        <f>HYPERLINK("#'"&amp;'EWS DIRECTORY'!$J$52&amp;"'!A1",'EWS DIRECTORY'!$J$52)</f>
        <v>B-4-1-1</v>
      </c>
      <c r="R52" s="109" t="str">
        <f>"='"&amp;'EWS DIRECTORY'!$J50&amp;"'"&amp;"!G9"</f>
        <v>='B-4'!G9</v>
      </c>
      <c r="T52" s="109" t="s">
        <v>188</v>
      </c>
    </row>
    <row r="53" spans="7:20" ht="14.4" x14ac:dyDescent="0.25">
      <c r="G53" s="735">
        <v>52</v>
      </c>
      <c r="H53" s="735"/>
      <c r="I53" s="735"/>
      <c r="J53" s="736" t="s">
        <v>193</v>
      </c>
      <c r="K53" s="735"/>
      <c r="L53" s="737" t="str">
        <f>HYPERLINK("#'"&amp;'EWS DIRECTORY'!$J53&amp;"'!A1",'EWS DIRECTORY'!$J53)</f>
        <v>B-4-1-2</v>
      </c>
      <c r="M53" s="735"/>
      <c r="N53" s="735" t="str">
        <f>'B-4-1-2'!G9</f>
        <v>Rincian Diskon Penjualan Berdasarkan Analisis SPT dan Laporan Keuangan</v>
      </c>
      <c r="O53" s="735"/>
      <c r="P53" s="738" t="str">
        <f>HYPERLINK("#'"&amp;'EWS DIRECTORY'!$J$53&amp;"'!A1",'EWS DIRECTORY'!$J$53)</f>
        <v>B-4-1-2</v>
      </c>
      <c r="R53" s="109" t="str">
        <f>"='"&amp;'EWS DIRECTORY'!$J51&amp;"'"&amp;"!G9"</f>
        <v>='B-4-1'!G9</v>
      </c>
      <c r="T53" s="109" t="s">
        <v>190</v>
      </c>
    </row>
    <row r="54" spans="7:20" ht="14.4" x14ac:dyDescent="0.25">
      <c r="G54" s="735">
        <v>53</v>
      </c>
      <c r="H54" s="735"/>
      <c r="I54" s="735"/>
      <c r="J54" s="736" t="s">
        <v>195</v>
      </c>
      <c r="K54" s="735"/>
      <c r="L54" s="737" t="str">
        <f>HYPERLINK("#'"&amp;'EWS DIRECTORY'!$J54&amp;"'!A1",'EWS DIRECTORY'!$J54)</f>
        <v>B-4-1-3</v>
      </c>
      <c r="M54" s="735"/>
      <c r="N54" s="735" t="str">
        <f>'B-4-1-3'!G9</f>
        <v>Rincian Diskon Penjualan Berdasarkan pemeriksaan langsung terhadap bukti pendukung</v>
      </c>
      <c r="O54" s="735"/>
      <c r="P54" s="738" t="str">
        <f>HYPERLINK("#'"&amp;'EWS DIRECTORY'!$J$54&amp;"'!A1",'EWS DIRECTORY'!$J$54)</f>
        <v>B-4-1-3</v>
      </c>
      <c r="R54" s="109" t="str">
        <f>"='"&amp;'EWS DIRECTORY'!$J52&amp;"'"&amp;"!G9"</f>
        <v>='B-4-1-1'!G9</v>
      </c>
      <c r="T54" s="109" t="s">
        <v>192</v>
      </c>
    </row>
    <row r="55" spans="7:20" ht="14.4" x14ac:dyDescent="0.25">
      <c r="G55" s="735">
        <v>54</v>
      </c>
      <c r="H55" s="735"/>
      <c r="I55" s="735"/>
      <c r="J55" s="736" t="s">
        <v>197</v>
      </c>
      <c r="K55" s="735"/>
      <c r="L55" s="737" t="str">
        <f>HYPERLINK("#'"&amp;'EWS DIRECTORY'!$J55&amp;"'!A1",'EWS DIRECTORY'!$J55)</f>
        <v>B-4-1-4</v>
      </c>
      <c r="M55" s="735"/>
      <c r="N55" s="735" t="str">
        <f>'B-4-1-4'!G9</f>
        <v>Rincian Diskon Penjualan Berdasarkan Analisis Kewajaran dan Kelaziman Usaha</v>
      </c>
      <c r="O55" s="735"/>
      <c r="P55" s="738" t="str">
        <f>HYPERLINK("#'"&amp;'EWS DIRECTORY'!$J$55&amp;"'!A1",'EWS DIRECTORY'!$J$55)</f>
        <v>B-4-1-4</v>
      </c>
      <c r="R55" s="109" t="str">
        <f>"='"&amp;'EWS DIRECTORY'!$J53&amp;"'"&amp;"!G9"</f>
        <v>='B-4-1-2'!G9</v>
      </c>
      <c r="T55" s="109" t="s">
        <v>194</v>
      </c>
    </row>
    <row r="56" spans="7:20" ht="14.4" x14ac:dyDescent="0.25">
      <c r="G56" s="735">
        <v>55</v>
      </c>
      <c r="H56" s="735"/>
      <c r="I56" s="735"/>
      <c r="J56" s="736" t="s">
        <v>199</v>
      </c>
      <c r="K56" s="735"/>
      <c r="L56" s="737" t="str">
        <f>HYPERLINK("#'"&amp;'EWS DIRECTORY'!$J56&amp;"'!A1",'EWS DIRECTORY'!$J56)</f>
        <v>B-4-1-5</v>
      </c>
      <c r="M56" s="735"/>
      <c r="N56" s="735" t="str">
        <f>'B-4-1-5'!G9</f>
        <v>Rincian Diskon Penjualan Berdasarkan Bahan Bukti Pidana</v>
      </c>
      <c r="O56" s="735"/>
      <c r="P56" s="738" t="str">
        <f>HYPERLINK("#'"&amp;'EWS DIRECTORY'!$J$56&amp;"'!A1",'EWS DIRECTORY'!$J$56)</f>
        <v>B-4-1-5</v>
      </c>
      <c r="R56" s="109" t="str">
        <f>"='"&amp;'EWS DIRECTORY'!$J54&amp;"'"&amp;"!G9"</f>
        <v>='B-4-1-3'!G9</v>
      </c>
      <c r="T56" s="109" t="s">
        <v>196</v>
      </c>
    </row>
    <row r="57" spans="7:20" ht="14.4" x14ac:dyDescent="0.25">
      <c r="G57" s="735">
        <v>56</v>
      </c>
      <c r="H57" s="735"/>
      <c r="I57" s="735"/>
      <c r="J57" s="736" t="s">
        <v>201</v>
      </c>
      <c r="K57" s="735"/>
      <c r="L57" s="737" t="str">
        <f>HYPERLINK("#'"&amp;'EWS DIRECTORY'!$J57&amp;"'!A1",'EWS DIRECTORY'!$J57)</f>
        <v>B-4-1-6</v>
      </c>
      <c r="M57" s="735"/>
      <c r="N57" s="739" t="str">
        <f>'B-4-1-6'!G9</f>
        <v>Rincian Diskon Penjualan Berdasarkan Data Pemicu dan Data Penguji</v>
      </c>
      <c r="O57" s="735"/>
      <c r="P57" s="738" t="str">
        <f>HYPERLINK("#'"&amp;'EWS DIRECTORY'!$J$57&amp;"'!A1",'EWS DIRECTORY'!$J$57)</f>
        <v>B-4-1-6</v>
      </c>
      <c r="R57" s="109" t="str">
        <f>"='"&amp;'EWS DIRECTORY'!$J55&amp;"'"&amp;"!G9"</f>
        <v>='B-4-1-4'!G9</v>
      </c>
      <c r="T57" s="109" t="s">
        <v>198</v>
      </c>
    </row>
    <row r="58" spans="7:20" ht="14.4" x14ac:dyDescent="0.25">
      <c r="G58" s="735">
        <v>57</v>
      </c>
      <c r="H58" s="735"/>
      <c r="I58" s="735"/>
      <c r="J58" s="736" t="s">
        <v>203</v>
      </c>
      <c r="K58" s="735"/>
      <c r="L58" s="737" t="str">
        <f>HYPERLINK("#'"&amp;'EWS DIRECTORY'!$J58&amp;"'!A1",'EWS DIRECTORY'!$J58)</f>
        <v>B-5</v>
      </c>
      <c r="M58" s="735"/>
      <c r="N58" s="735" t="str">
        <f>'B-5'!G9</f>
        <v>Penyesuaian Penjualan</v>
      </c>
      <c r="O58" s="735"/>
      <c r="P58" s="738" t="str">
        <f>HYPERLINK("#'"&amp;'EWS DIRECTORY'!$J$58&amp;"'!A1",'EWS DIRECTORY'!$J$58)</f>
        <v>B-5</v>
      </c>
      <c r="R58" s="109" t="str">
        <f>"='"&amp;'EWS DIRECTORY'!$J56&amp;"'"&amp;"!G9"</f>
        <v>='B-4-1-5'!G9</v>
      </c>
      <c r="T58" s="109" t="s">
        <v>200</v>
      </c>
    </row>
    <row r="59" spans="7:20" ht="14.4" x14ac:dyDescent="0.25">
      <c r="G59" s="735">
        <v>58</v>
      </c>
      <c r="H59" s="735"/>
      <c r="I59" s="735"/>
      <c r="J59" s="736" t="s">
        <v>205</v>
      </c>
      <c r="K59" s="735"/>
      <c r="L59" s="737" t="str">
        <f>HYPERLINK("#'"&amp;'EWS DIRECTORY'!$J59&amp;"'!A1",'EWS DIRECTORY'!$J59)</f>
        <v>B-5-1</v>
      </c>
      <c r="M59" s="735"/>
      <c r="N59" s="735" t="str">
        <f>'B-5-1'!G9</f>
        <v>Pengujian Penyesuaian Penjualan</v>
      </c>
      <c r="O59" s="735"/>
      <c r="P59" s="738" t="str">
        <f>HYPERLINK("#'"&amp;'EWS DIRECTORY'!$J$59&amp;"'!A1",'EWS DIRECTORY'!$J$59)</f>
        <v>B-5-1</v>
      </c>
      <c r="R59" s="109" t="str">
        <f>"='"&amp;'EWS DIRECTORY'!$J57&amp;"'"&amp;"!G9"</f>
        <v>='B-4-1-6'!G9</v>
      </c>
      <c r="T59" s="109" t="s">
        <v>202</v>
      </c>
    </row>
    <row r="60" spans="7:20" ht="14.4" x14ac:dyDescent="0.25">
      <c r="G60" s="735">
        <v>59</v>
      </c>
      <c r="H60" s="735"/>
      <c r="I60" s="735"/>
      <c r="J60" s="736" t="s">
        <v>207</v>
      </c>
      <c r="K60" s="735"/>
      <c r="L60" s="737" t="str">
        <f>HYPERLINK("#'"&amp;'EWS DIRECTORY'!$J60&amp;"'!A1",'EWS DIRECTORY'!$J60)</f>
        <v>B-5-1-1</v>
      </c>
      <c r="M60" s="735"/>
      <c r="N60" s="735" t="str">
        <f>'B-5-1-1'!G9</f>
        <v>Rincian Penyesuaian Penjualan Berdasarkan Data Pemicu dan Data Penguji</v>
      </c>
      <c r="O60" s="735"/>
      <c r="P60" s="738" t="str">
        <f>HYPERLINK("#'"&amp;'EWS DIRECTORY'!$J$60&amp;"'!A1",'EWS DIRECTORY'!$J$60)</f>
        <v>B-5-1-1</v>
      </c>
      <c r="R60" s="109" t="str">
        <f>"='"&amp;'EWS DIRECTORY'!$J58&amp;"'"&amp;"!G9"</f>
        <v>='B-5'!G9</v>
      </c>
      <c r="T60" s="109" t="s">
        <v>204</v>
      </c>
    </row>
    <row r="61" spans="7:20" ht="14.4" x14ac:dyDescent="0.25">
      <c r="G61" s="735">
        <v>60</v>
      </c>
      <c r="H61" s="735"/>
      <c r="I61" s="735"/>
      <c r="J61" s="736" t="s">
        <v>209</v>
      </c>
      <c r="K61" s="735"/>
      <c r="L61" s="737" t="str">
        <f>HYPERLINK("#'"&amp;'EWS DIRECTORY'!$J61&amp;"'!A1",'EWS DIRECTORY'!$J61)</f>
        <v>B-5-1-2</v>
      </c>
      <c r="M61" s="735"/>
      <c r="N61" s="735" t="str">
        <f>'B-5-1-2'!G9</f>
        <v>Rincian Penyesuaian Penjualan Berdasarkan Data Pemicu dan Data Penguji</v>
      </c>
      <c r="O61" s="735"/>
      <c r="P61" s="738" t="str">
        <f>HYPERLINK("#'"&amp;'EWS DIRECTORY'!$J$61&amp;"'!A1",'EWS DIRECTORY'!$J$61)</f>
        <v>B-5-1-2</v>
      </c>
      <c r="R61" s="109" t="str">
        <f>"='"&amp;'EWS DIRECTORY'!$J59&amp;"'"&amp;"!G9"</f>
        <v>='B-5-1'!G9</v>
      </c>
      <c r="T61" s="109" t="s">
        <v>206</v>
      </c>
    </row>
    <row r="62" spans="7:20" ht="14.4" x14ac:dyDescent="0.25">
      <c r="G62" s="735">
        <v>61</v>
      </c>
      <c r="H62" s="735"/>
      <c r="I62" s="735"/>
      <c r="J62" s="736" t="s">
        <v>211</v>
      </c>
      <c r="K62" s="735"/>
      <c r="L62" s="737" t="str">
        <f>HYPERLINK("#'"&amp;'EWS DIRECTORY'!$J62&amp;"'!A1",'EWS DIRECTORY'!$J62)</f>
        <v>B-5-1-3</v>
      </c>
      <c r="M62" s="735"/>
      <c r="N62" s="735" t="str">
        <f>'B-5-1-3'!G9</f>
        <v>Rincian Penyesuaian Penjualan Berdasarkan Data Pemicu dan Data Penguji</v>
      </c>
      <c r="O62" s="735"/>
      <c r="P62" s="738" t="str">
        <f>HYPERLINK("#'"&amp;'EWS DIRECTORY'!$J$62&amp;"'!A1",'EWS DIRECTORY'!$J$62)</f>
        <v>B-5-1-3</v>
      </c>
      <c r="R62" s="109" t="str">
        <f>"='"&amp;'EWS DIRECTORY'!$J60&amp;"'"&amp;"!G9"</f>
        <v>='B-5-1-1'!G9</v>
      </c>
      <c r="T62" s="109" t="s">
        <v>208</v>
      </c>
    </row>
    <row r="63" spans="7:20" ht="14.4" x14ac:dyDescent="0.25">
      <c r="G63" s="735">
        <v>62</v>
      </c>
      <c r="H63" s="735"/>
      <c r="I63" s="735"/>
      <c r="J63" s="736" t="s">
        <v>213</v>
      </c>
      <c r="K63" s="735"/>
      <c r="L63" s="737" t="str">
        <f>HYPERLINK("#'"&amp;'EWS DIRECTORY'!$J63&amp;"'!A1",'EWS DIRECTORY'!$J63)</f>
        <v>B-5-1-4</v>
      </c>
      <c r="M63" s="735"/>
      <c r="N63" s="735" t="str">
        <f>'B-5-1-4'!G9</f>
        <v>Rincian Penyesuaian Penjualan Berdasarkan Data Pemicu dan Data Penguji</v>
      </c>
      <c r="O63" s="735"/>
      <c r="P63" s="738" t="str">
        <f>HYPERLINK("#'"&amp;'EWS DIRECTORY'!$J$63&amp;"'!A1",'EWS DIRECTORY'!$J$63)</f>
        <v>B-5-1-4</v>
      </c>
      <c r="R63" s="109" t="str">
        <f>"='"&amp;'EWS DIRECTORY'!$J61&amp;"'"&amp;"!G9"</f>
        <v>='B-5-1-2'!G9</v>
      </c>
      <c r="T63" s="109" t="s">
        <v>210</v>
      </c>
    </row>
    <row r="64" spans="7:20" ht="14.4" x14ac:dyDescent="0.25">
      <c r="G64" s="735">
        <v>63</v>
      </c>
      <c r="H64" s="735"/>
      <c r="I64" s="735"/>
      <c r="J64" s="736" t="s">
        <v>215</v>
      </c>
      <c r="K64" s="735"/>
      <c r="L64" s="737" t="str">
        <f>HYPERLINK("#'"&amp;'EWS DIRECTORY'!$J64&amp;"'!A1",'EWS DIRECTORY'!$J64)</f>
        <v>B-5-1-5</v>
      </c>
      <c r="M64" s="735"/>
      <c r="N64" s="735" t="str">
        <f>'B-5-1-5'!G9</f>
        <v>Rincian Penyesuaian Penjualan Berdasarkan Data Pemicu dan Data Penguji</v>
      </c>
      <c r="O64" s="735"/>
      <c r="P64" s="738" t="str">
        <f>HYPERLINK("#'"&amp;'EWS DIRECTORY'!$J$64&amp;"'!A1",'EWS DIRECTORY'!$J$64)</f>
        <v>B-5-1-5</v>
      </c>
      <c r="R64" s="109" t="str">
        <f>"='"&amp;'EWS DIRECTORY'!$J62&amp;"'"&amp;"!G9"</f>
        <v>='B-5-1-3'!G9</v>
      </c>
      <c r="T64" s="109" t="s">
        <v>212</v>
      </c>
    </row>
    <row r="65" spans="7:20" ht="14.4" x14ac:dyDescent="0.25">
      <c r="G65" s="735">
        <v>64</v>
      </c>
      <c r="H65" s="735"/>
      <c r="I65" s="735"/>
      <c r="J65" s="736" t="s">
        <v>217</v>
      </c>
      <c r="K65" s="735"/>
      <c r="L65" s="737" t="str">
        <f>HYPERLINK("#'"&amp;'EWS DIRECTORY'!$J65&amp;"'!A1",'EWS DIRECTORY'!$J65)</f>
        <v>B-5-1-6</v>
      </c>
      <c r="M65" s="735"/>
      <c r="N65" s="739" t="str">
        <f>'B-5-1-6'!G9</f>
        <v>Rincian Penyesuaian Penjualan Berdasarkan Data Pemicu dan Data Penguji</v>
      </c>
      <c r="O65" s="735"/>
      <c r="P65" s="738" t="str">
        <f>HYPERLINK("#'"&amp;'EWS DIRECTORY'!$J$65&amp;"'!A1",'EWS DIRECTORY'!$J$65)</f>
        <v>B-5-1-6</v>
      </c>
      <c r="R65" s="109" t="str">
        <f>"='"&amp;'EWS DIRECTORY'!$J63&amp;"'"&amp;"!G9"</f>
        <v>='B-5-1-4'!G9</v>
      </c>
      <c r="T65" s="109" t="s">
        <v>214</v>
      </c>
    </row>
    <row r="66" spans="7:20" ht="14.4" x14ac:dyDescent="0.25">
      <c r="G66" s="735">
        <v>65</v>
      </c>
      <c r="H66" s="735"/>
      <c r="I66" s="735"/>
      <c r="J66" s="736" t="s">
        <v>219</v>
      </c>
      <c r="K66" s="735"/>
      <c r="L66" s="737" t="str">
        <f>HYPERLINK("#'"&amp;'EWS DIRECTORY'!$J66&amp;"'!A1",'EWS DIRECTORY'!$J66)</f>
        <v>C-1</v>
      </c>
      <c r="M66" s="735"/>
      <c r="N66" s="735" t="str">
        <f>'C-1'!G9</f>
        <v>Pembelian Bahan/Barang Dagangan</v>
      </c>
      <c r="O66" s="735"/>
      <c r="P66" s="738" t="str">
        <f>HYPERLINK("#'"&amp;'EWS DIRECTORY'!$J$66&amp;"'!A1",'EWS DIRECTORY'!$J$66)</f>
        <v>C-1</v>
      </c>
      <c r="R66" s="109" t="str">
        <f>"='"&amp;'EWS DIRECTORY'!$J64&amp;"'"&amp;"!G9"</f>
        <v>='B-5-1-5'!G9</v>
      </c>
      <c r="T66" s="109" t="s">
        <v>216</v>
      </c>
    </row>
    <row r="67" spans="7:20" ht="14.4" x14ac:dyDescent="0.25">
      <c r="G67" s="735">
        <v>66</v>
      </c>
      <c r="H67" s="735"/>
      <c r="I67" s="735"/>
      <c r="J67" s="736" t="s">
        <v>221</v>
      </c>
      <c r="K67" s="735"/>
      <c r="L67" s="737" t="str">
        <f>HYPERLINK("#'"&amp;'EWS DIRECTORY'!$J67&amp;"'!A1",'EWS DIRECTORY'!$J67)</f>
        <v>C-1-1</v>
      </c>
      <c r="M67" s="735"/>
      <c r="N67" s="735" t="str">
        <f>'C-1-1'!G9</f>
        <v>Pengujian Pembelian Bahan/Barang Dagangan</v>
      </c>
      <c r="O67" s="735"/>
      <c r="P67" s="738" t="str">
        <f>HYPERLINK("#'"&amp;'EWS DIRECTORY'!$J$67&amp;"'!A1",'EWS DIRECTORY'!$J$67)</f>
        <v>C-1-1</v>
      </c>
      <c r="R67" s="109" t="str">
        <f>"='"&amp;'EWS DIRECTORY'!$J65&amp;"'"&amp;"!G9"</f>
        <v>='B-5-1-6'!G9</v>
      </c>
      <c r="T67" s="109" t="s">
        <v>218</v>
      </c>
    </row>
    <row r="68" spans="7:20" ht="14.4" x14ac:dyDescent="0.25">
      <c r="G68" s="735">
        <v>67</v>
      </c>
      <c r="H68" s="735"/>
      <c r="I68" s="735"/>
      <c r="J68" s="736" t="s">
        <v>223</v>
      </c>
      <c r="K68" s="735"/>
      <c r="L68" s="737" t="str">
        <f>HYPERLINK("#'"&amp;'EWS DIRECTORY'!$J68&amp;"'!A1",'EWS DIRECTORY'!$J68)</f>
        <v>C-1-1-1</v>
      </c>
      <c r="M68" s="735"/>
      <c r="N68" s="735" t="str">
        <f>'C-1-1-1'!G9</f>
        <v>Rincian Pembelian Bahan/Barang Dagangan Berdasarkan Data Internal dan Eksternal yang dimiliki DJP</v>
      </c>
      <c r="O68" s="735"/>
      <c r="P68" s="738" t="str">
        <f>HYPERLINK("#'"&amp;'EWS DIRECTORY'!$J$68&amp;"'!A1",'EWS DIRECTORY'!$J$68)</f>
        <v>C-1-1-1</v>
      </c>
      <c r="R68" s="109" t="str">
        <f>"='"&amp;'EWS DIRECTORY'!$J66&amp;"'"&amp;"!G9"</f>
        <v>='C-1'!G9</v>
      </c>
      <c r="T68" s="109" t="s">
        <v>220</v>
      </c>
    </row>
    <row r="69" spans="7:20" ht="14.4" x14ac:dyDescent="0.25">
      <c r="G69" s="735">
        <v>68</v>
      </c>
      <c r="H69" s="735"/>
      <c r="I69" s="735"/>
      <c r="J69" s="736" t="s">
        <v>225</v>
      </c>
      <c r="K69" s="735"/>
      <c r="L69" s="737" t="str">
        <f>HYPERLINK("#'"&amp;'EWS DIRECTORY'!$J69&amp;"'!A1",'EWS DIRECTORY'!$J69)</f>
        <v>C-1-1-2</v>
      </c>
      <c r="M69" s="735"/>
      <c r="N69" s="735" t="str">
        <f>'C-1-1-2'!G9</f>
        <v>Rincian Pembelian Bahan/Barang Dagangan Berdasarkan Analisis SPT dan Laporan Keuangan</v>
      </c>
      <c r="O69" s="735"/>
      <c r="P69" s="738" t="str">
        <f>HYPERLINK("#'"&amp;'EWS DIRECTORY'!$J$69&amp;"'!A1",'EWS DIRECTORY'!$J$69)</f>
        <v>C-1-1-2</v>
      </c>
      <c r="R69" s="109" t="str">
        <f>"='"&amp;'EWS DIRECTORY'!$J67&amp;"'"&amp;"!G9"</f>
        <v>='C-1-1'!G9</v>
      </c>
      <c r="T69" s="109" t="s">
        <v>222</v>
      </c>
    </row>
    <row r="70" spans="7:20" ht="14.4" x14ac:dyDescent="0.25">
      <c r="G70" s="735">
        <v>69</v>
      </c>
      <c r="H70" s="735"/>
      <c r="I70" s="735"/>
      <c r="J70" s="736" t="s">
        <v>227</v>
      </c>
      <c r="K70" s="735"/>
      <c r="L70" s="737" t="str">
        <f>HYPERLINK("#'"&amp;'EWS DIRECTORY'!$J70&amp;"'!A1",'EWS DIRECTORY'!$J70)</f>
        <v>C-1-1-3</v>
      </c>
      <c r="M70" s="735"/>
      <c r="N70" s="735" t="str">
        <f>'C-1-1-3'!G9</f>
        <v>Rincian Pembelian Bahan/Barang Dagangan Berdasarkan pemeriksaan langsung terhadap bukti pendukung</v>
      </c>
      <c r="O70" s="735"/>
      <c r="P70" s="738" t="str">
        <f>HYPERLINK("#'"&amp;'EWS DIRECTORY'!$J$70&amp;"'!A1",'EWS DIRECTORY'!$J$70)</f>
        <v>C-1-1-3</v>
      </c>
      <c r="R70" s="109" t="str">
        <f>"='"&amp;'EWS DIRECTORY'!$J68&amp;"'"&amp;"!G9"</f>
        <v>='C-1-1-1'!G9</v>
      </c>
      <c r="T70" s="109" t="s">
        <v>224</v>
      </c>
    </row>
    <row r="71" spans="7:20" ht="14.4" x14ac:dyDescent="0.25">
      <c r="G71" s="735">
        <v>70</v>
      </c>
      <c r="H71" s="735"/>
      <c r="I71" s="735"/>
      <c r="J71" s="736" t="s">
        <v>229</v>
      </c>
      <c r="K71" s="735"/>
      <c r="L71" s="737" t="str">
        <f>HYPERLINK("#'"&amp;'EWS DIRECTORY'!$J71&amp;"'!A1",'EWS DIRECTORY'!$J71)</f>
        <v>C-1-1-4</v>
      </c>
      <c r="M71" s="735"/>
      <c r="N71" s="735" t="str">
        <f>'C-1-1-4'!G9</f>
        <v>Rincian Pembelian Bahan/Barang Dagangan Berdasarkan Analisis Kewajaran dan Kelaziman Usaha</v>
      </c>
      <c r="O71" s="735"/>
      <c r="P71" s="738" t="str">
        <f>HYPERLINK("#'"&amp;'EWS DIRECTORY'!$J$71&amp;"'!A1",'EWS DIRECTORY'!$J$71)</f>
        <v>C-1-1-4</v>
      </c>
      <c r="R71" s="109" t="str">
        <f>"='"&amp;'EWS DIRECTORY'!$J69&amp;"'"&amp;"!G9"</f>
        <v>='C-1-1-2'!G9</v>
      </c>
      <c r="T71" s="109" t="s">
        <v>226</v>
      </c>
    </row>
    <row r="72" spans="7:20" ht="14.4" x14ac:dyDescent="0.25">
      <c r="G72" s="735">
        <v>71</v>
      </c>
      <c r="H72" s="735"/>
      <c r="I72" s="735"/>
      <c r="J72" s="736" t="s">
        <v>231</v>
      </c>
      <c r="K72" s="735"/>
      <c r="L72" s="737" t="str">
        <f>HYPERLINK("#'"&amp;'EWS DIRECTORY'!$J72&amp;"'!A1",'EWS DIRECTORY'!$J72)</f>
        <v>C-1-1-5</v>
      </c>
      <c r="M72" s="735"/>
      <c r="N72" s="735" t="str">
        <f>'C-1-1-5'!G9</f>
        <v>Rincian Pembelian Bahan/Barang Dagangan Berdasarkan Bahan Bukti Pidana</v>
      </c>
      <c r="O72" s="735"/>
      <c r="P72" s="738" t="str">
        <f>HYPERLINK("#'"&amp;'EWS DIRECTORY'!$J$72&amp;"'!A1",'EWS DIRECTORY'!$J$72)</f>
        <v>C-1-1-5</v>
      </c>
      <c r="R72" s="109" t="str">
        <f>"='"&amp;'EWS DIRECTORY'!$J70&amp;"'"&amp;"!G9"</f>
        <v>='C-1-1-3'!G9</v>
      </c>
      <c r="T72" s="109" t="s">
        <v>228</v>
      </c>
    </row>
    <row r="73" spans="7:20" ht="14.4" x14ac:dyDescent="0.25">
      <c r="G73" s="735">
        <v>72</v>
      </c>
      <c r="H73" s="735"/>
      <c r="I73" s="735"/>
      <c r="J73" s="736" t="s">
        <v>233</v>
      </c>
      <c r="K73" s="735"/>
      <c r="L73" s="737" t="str">
        <f>HYPERLINK("#'"&amp;'EWS DIRECTORY'!$J73&amp;"'!A1",'EWS DIRECTORY'!$J73)</f>
        <v>C-1-1-6</v>
      </c>
      <c r="M73" s="735"/>
      <c r="N73" s="739" t="str">
        <f>'C-1-1-6'!G9</f>
        <v>Rincian Pembelian Bahan/Barang Dagangan Berdasarkan Data Pemicu dan Data Penguji</v>
      </c>
      <c r="O73" s="735"/>
      <c r="P73" s="738" t="str">
        <f>HYPERLINK("#'"&amp;'EWS DIRECTORY'!$J$73&amp;"'!A1",'EWS DIRECTORY'!$J$73)</f>
        <v>C-1-1-6</v>
      </c>
      <c r="R73" s="109" t="str">
        <f>"='"&amp;'EWS DIRECTORY'!$J71&amp;"'"&amp;"!G9"</f>
        <v>='C-1-1-4'!G9</v>
      </c>
      <c r="T73" s="109" t="s">
        <v>230</v>
      </c>
    </row>
    <row r="74" spans="7:20" ht="14.4" x14ac:dyDescent="0.25">
      <c r="G74" s="735">
        <v>73</v>
      </c>
      <c r="H74" s="735"/>
      <c r="I74" s="735"/>
      <c r="J74" s="736" t="s">
        <v>235</v>
      </c>
      <c r="K74" s="735"/>
      <c r="L74" s="737" t="str">
        <f>HYPERLINK("#'"&amp;'EWS DIRECTORY'!$J74&amp;"'!A1",'EWS DIRECTORY'!$J74)</f>
        <v>C-2</v>
      </c>
      <c r="M74" s="735"/>
      <c r="N74" s="735" t="str">
        <f>'C-2'!G9</f>
        <v>Biaya Transportasi</v>
      </c>
      <c r="O74" s="735"/>
      <c r="P74" s="738" t="str">
        <f>HYPERLINK("#'"&amp;'EWS DIRECTORY'!$J$74&amp;"'!A1",'EWS DIRECTORY'!$J$74)</f>
        <v>C-2</v>
      </c>
      <c r="R74" s="109" t="str">
        <f>"='"&amp;'EWS DIRECTORY'!$J72&amp;"'"&amp;"!G9"</f>
        <v>='C-1-1-5'!G9</v>
      </c>
      <c r="T74" s="109" t="s">
        <v>232</v>
      </c>
    </row>
    <row r="75" spans="7:20" ht="14.4" x14ac:dyDescent="0.25">
      <c r="G75" s="735">
        <v>74</v>
      </c>
      <c r="H75" s="735"/>
      <c r="I75" s="735"/>
      <c r="J75" s="736" t="s">
        <v>237</v>
      </c>
      <c r="K75" s="735"/>
      <c r="L75" s="737" t="str">
        <f>HYPERLINK("#'"&amp;'EWS DIRECTORY'!$J75&amp;"'!A1",'EWS DIRECTORY'!$J75)</f>
        <v>C-2-1</v>
      </c>
      <c r="M75" s="735"/>
      <c r="N75" s="735" t="str">
        <f>'C-2-1'!G9</f>
        <v>Pengujian Biaya Transportasi</v>
      </c>
      <c r="O75" s="735"/>
      <c r="P75" s="738" t="str">
        <f>HYPERLINK("#'"&amp;'EWS DIRECTORY'!$J$75&amp;"'!A1",'EWS DIRECTORY'!$J$75)</f>
        <v>C-2-1</v>
      </c>
      <c r="R75" s="109" t="str">
        <f>"='"&amp;'EWS DIRECTORY'!$J73&amp;"'"&amp;"!G9"</f>
        <v>='C-1-1-6'!G9</v>
      </c>
      <c r="T75" s="109" t="s">
        <v>234</v>
      </c>
    </row>
    <row r="76" spans="7:20" ht="14.4" x14ac:dyDescent="0.25">
      <c r="G76" s="735">
        <v>75</v>
      </c>
      <c r="H76" s="735"/>
      <c r="I76" s="735"/>
      <c r="J76" s="736" t="s">
        <v>239</v>
      </c>
      <c r="K76" s="735"/>
      <c r="L76" s="737" t="str">
        <f>HYPERLINK("#'"&amp;'EWS DIRECTORY'!$J76&amp;"'!A1",'EWS DIRECTORY'!$J76)</f>
        <v>C-2-1-1</v>
      </c>
      <c r="M76" s="735"/>
      <c r="N76" s="735" t="str">
        <f>'C-2-1-1'!G9</f>
        <v>Rincian Biaya Transportasi Berdasarkan Data Internal dan Eksternal yang dimiliki DJP</v>
      </c>
      <c r="O76" s="735"/>
      <c r="P76" s="738" t="str">
        <f>HYPERLINK("#'"&amp;'EWS DIRECTORY'!$J$76&amp;"'!A1",'EWS DIRECTORY'!$J$76)</f>
        <v>C-2-1-1</v>
      </c>
      <c r="R76" s="109" t="str">
        <f>"='"&amp;'EWS DIRECTORY'!$J74&amp;"'"&amp;"!G9"</f>
        <v>='C-2'!G9</v>
      </c>
      <c r="T76" s="109" t="s">
        <v>236</v>
      </c>
    </row>
    <row r="77" spans="7:20" ht="14.4" x14ac:dyDescent="0.25">
      <c r="G77" s="735">
        <v>76</v>
      </c>
      <c r="H77" s="735"/>
      <c r="I77" s="735"/>
      <c r="J77" s="736" t="s">
        <v>241</v>
      </c>
      <c r="K77" s="735"/>
      <c r="L77" s="737" t="str">
        <f>HYPERLINK("#'"&amp;'EWS DIRECTORY'!$J77&amp;"'!A1",'EWS DIRECTORY'!$J77)</f>
        <v>C-2-1-2</v>
      </c>
      <c r="M77" s="735"/>
      <c r="N77" s="735" t="str">
        <f>'C-2-1-2'!G9</f>
        <v>Rincian Biaya Transportasi Berdasarkan Analisis SPT dan Laporan Keuangan</v>
      </c>
      <c r="O77" s="735"/>
      <c r="P77" s="738" t="str">
        <f>HYPERLINK("#'"&amp;'EWS DIRECTORY'!$J$77&amp;"'!A1",'EWS DIRECTORY'!$J$77)</f>
        <v>C-2-1-2</v>
      </c>
      <c r="R77" s="109" t="str">
        <f>"='"&amp;'EWS DIRECTORY'!$J75&amp;"'"&amp;"!G9"</f>
        <v>='C-2-1'!G9</v>
      </c>
      <c r="T77" s="109" t="s">
        <v>238</v>
      </c>
    </row>
    <row r="78" spans="7:20" ht="14.4" x14ac:dyDescent="0.25">
      <c r="G78" s="735">
        <v>77</v>
      </c>
      <c r="H78" s="735"/>
      <c r="I78" s="735"/>
      <c r="J78" s="736" t="s">
        <v>243</v>
      </c>
      <c r="K78" s="735"/>
      <c r="L78" s="737" t="str">
        <f>HYPERLINK("#'"&amp;'EWS DIRECTORY'!$J78&amp;"'!A1",'EWS DIRECTORY'!$J78)</f>
        <v>C-2-1-3</v>
      </c>
      <c r="M78" s="735"/>
      <c r="N78" s="735" t="str">
        <f>'C-2-1-3'!G9</f>
        <v>Rincian Biaya Transportasi Berdasarkan pemeriksaan langsung terhadap bukti pendukung</v>
      </c>
      <c r="O78" s="735"/>
      <c r="P78" s="738" t="str">
        <f>HYPERLINK("#'"&amp;'EWS DIRECTORY'!$J$78&amp;"'!A1",'EWS DIRECTORY'!$J$78)</f>
        <v>C-2-1-3</v>
      </c>
      <c r="R78" s="109" t="str">
        <f>"='"&amp;'EWS DIRECTORY'!$J76&amp;"'"&amp;"!G9"</f>
        <v>='C-2-1-1'!G9</v>
      </c>
      <c r="T78" s="109" t="s">
        <v>240</v>
      </c>
    </row>
    <row r="79" spans="7:20" ht="14.4" x14ac:dyDescent="0.25">
      <c r="G79" s="735">
        <v>78</v>
      </c>
      <c r="H79" s="735"/>
      <c r="I79" s="735"/>
      <c r="J79" s="736" t="s">
        <v>245</v>
      </c>
      <c r="K79" s="735"/>
      <c r="L79" s="737" t="str">
        <f>HYPERLINK("#'"&amp;'EWS DIRECTORY'!$J79&amp;"'!A1",'EWS DIRECTORY'!$J79)</f>
        <v>C-2-1-4</v>
      </c>
      <c r="M79" s="735"/>
      <c r="N79" s="735" t="str">
        <f>'C-2-1-4'!G9</f>
        <v>Rincian Biaya Transportasi Berdasarkan Analisis Kewajaran dan Kelaziman Usaha</v>
      </c>
      <c r="O79" s="735"/>
      <c r="P79" s="738" t="str">
        <f>HYPERLINK("#'"&amp;'EWS DIRECTORY'!$J$79&amp;"'!A1",'EWS DIRECTORY'!$J$79)</f>
        <v>C-2-1-4</v>
      </c>
      <c r="R79" s="109" t="str">
        <f>"='"&amp;'EWS DIRECTORY'!$J77&amp;"'"&amp;"!G9"</f>
        <v>='C-2-1-2'!G9</v>
      </c>
      <c r="T79" s="109" t="s">
        <v>242</v>
      </c>
    </row>
    <row r="80" spans="7:20" ht="14.4" x14ac:dyDescent="0.25">
      <c r="G80" s="735">
        <v>79</v>
      </c>
      <c r="H80" s="735"/>
      <c r="I80" s="735"/>
      <c r="J80" s="736" t="s">
        <v>247</v>
      </c>
      <c r="K80" s="735"/>
      <c r="L80" s="737" t="str">
        <f>HYPERLINK("#'"&amp;'EWS DIRECTORY'!$J80&amp;"'!A1",'EWS DIRECTORY'!$J80)</f>
        <v>C-2-1-5</v>
      </c>
      <c r="M80" s="735"/>
      <c r="N80" s="735" t="str">
        <f>'C-2-1-5'!G9</f>
        <v>Rincian Biaya Transportasi Berdasarkan Bahan Bukti Pidana</v>
      </c>
      <c r="O80" s="735"/>
      <c r="P80" s="738" t="str">
        <f>HYPERLINK("#'"&amp;'EWS DIRECTORY'!$J$80&amp;"'!A1",'EWS DIRECTORY'!$J$80)</f>
        <v>C-2-1-5</v>
      </c>
      <c r="R80" s="109" t="str">
        <f>"='"&amp;'EWS DIRECTORY'!$J78&amp;"'"&amp;"!G9"</f>
        <v>='C-2-1-3'!G9</v>
      </c>
      <c r="T80" s="109" t="s">
        <v>244</v>
      </c>
    </row>
    <row r="81" spans="7:20" ht="14.4" x14ac:dyDescent="0.25">
      <c r="G81" s="735">
        <v>80</v>
      </c>
      <c r="H81" s="735"/>
      <c r="I81" s="735"/>
      <c r="J81" s="736" t="s">
        <v>249</v>
      </c>
      <c r="K81" s="735"/>
      <c r="L81" s="737" t="str">
        <f>HYPERLINK("#'"&amp;'EWS DIRECTORY'!$J81&amp;"'!A1",'EWS DIRECTORY'!$J81)</f>
        <v>C-2-1-6</v>
      </c>
      <c r="M81" s="735"/>
      <c r="N81" s="740" t="str">
        <f>'C-2-1-6'!G9</f>
        <v>Rincian Biaya Transportasi Berdasarkan Data Pemicu dan Data Penguji</v>
      </c>
      <c r="O81" s="735"/>
      <c r="P81" s="738" t="str">
        <f>HYPERLINK("#'"&amp;'EWS DIRECTORY'!$J$81&amp;"'!A1",'EWS DIRECTORY'!$J$81)</f>
        <v>C-2-1-6</v>
      </c>
      <c r="R81" s="109" t="str">
        <f>"='"&amp;'EWS DIRECTORY'!$J79&amp;"'"&amp;"!G9"</f>
        <v>='C-2-1-4'!G9</v>
      </c>
      <c r="T81" s="109" t="s">
        <v>246</v>
      </c>
    </row>
    <row r="82" spans="7:20" ht="14.4" x14ac:dyDescent="0.25">
      <c r="G82" s="735">
        <v>81</v>
      </c>
      <c r="H82" s="735"/>
      <c r="I82" s="735"/>
      <c r="J82" s="736" t="s">
        <v>251</v>
      </c>
      <c r="K82" s="735"/>
      <c r="L82" s="737" t="str">
        <f>HYPERLINK("#'"&amp;'EWS DIRECTORY'!$J82&amp;"'!A1",'EWS DIRECTORY'!$J82)</f>
        <v>C-3</v>
      </c>
      <c r="M82" s="735"/>
      <c r="N82" s="735" t="str">
        <f>'C-3'!G9</f>
        <v>Biaya Lainnya</v>
      </c>
      <c r="O82" s="735"/>
      <c r="P82" s="738" t="str">
        <f>HYPERLINK("#'"&amp;'EWS DIRECTORY'!$J$82&amp;"'!A1",'EWS DIRECTORY'!$J$82)</f>
        <v>C-3</v>
      </c>
      <c r="R82" s="109" t="str">
        <f>"='"&amp;'EWS DIRECTORY'!$J80&amp;"'"&amp;"!G9"</f>
        <v>='C-2-1-5'!G9</v>
      </c>
      <c r="T82" s="109" t="s">
        <v>248</v>
      </c>
    </row>
    <row r="83" spans="7:20" ht="14.4" x14ac:dyDescent="0.25">
      <c r="G83" s="735">
        <v>82</v>
      </c>
      <c r="H83" s="735"/>
      <c r="I83" s="735"/>
      <c r="J83" s="736" t="s">
        <v>253</v>
      </c>
      <c r="K83" s="735"/>
      <c r="L83" s="737" t="str">
        <f>HYPERLINK("#'"&amp;'EWS DIRECTORY'!$J83&amp;"'!A1",'EWS DIRECTORY'!$J83)</f>
        <v>C-3-1</v>
      </c>
      <c r="M83" s="735"/>
      <c r="N83" s="735" t="str">
        <f>'C-3-1'!G9</f>
        <v>Pengujian Biaya Lainnya</v>
      </c>
      <c r="O83" s="735"/>
      <c r="P83" s="738" t="str">
        <f>HYPERLINK("#'"&amp;'EWS DIRECTORY'!$J$83&amp;"'!A1",'EWS DIRECTORY'!$J$83)</f>
        <v>C-3-1</v>
      </c>
      <c r="R83" s="109" t="str">
        <f>"='"&amp;'EWS DIRECTORY'!$J81&amp;"'"&amp;"!G9"</f>
        <v>='C-2-1-6'!G9</v>
      </c>
      <c r="T83" s="109" t="s">
        <v>250</v>
      </c>
    </row>
    <row r="84" spans="7:20" ht="14.4" x14ac:dyDescent="0.25">
      <c r="G84" s="735">
        <v>83</v>
      </c>
      <c r="H84" s="735"/>
      <c r="I84" s="735"/>
      <c r="J84" s="736" t="s">
        <v>255</v>
      </c>
      <c r="K84" s="735"/>
      <c r="L84" s="737" t="str">
        <f>HYPERLINK("#'"&amp;'EWS DIRECTORY'!$J84&amp;"'!A1",'EWS DIRECTORY'!$J84)</f>
        <v>C-3-1-1</v>
      </c>
      <c r="M84" s="735"/>
      <c r="N84" s="735" t="str">
        <f>'C-3-1-1'!G9</f>
        <v>Rincian Biaya Lainnya Berdasarkan Data Internal dan Eksternal yang dimiliki DJP</v>
      </c>
      <c r="O84" s="735"/>
      <c r="P84" s="738" t="str">
        <f>HYPERLINK("#'"&amp;'EWS DIRECTORY'!$J$84&amp;"'!A1",'EWS DIRECTORY'!$J$84)</f>
        <v>C-3-1-1</v>
      </c>
      <c r="R84" s="109" t="str">
        <f>"='"&amp;'EWS DIRECTORY'!$J82&amp;"'"&amp;"!G9"</f>
        <v>='C-3'!G9</v>
      </c>
      <c r="T84" s="109" t="s">
        <v>252</v>
      </c>
    </row>
    <row r="85" spans="7:20" ht="14.4" x14ac:dyDescent="0.25">
      <c r="G85" s="735">
        <v>84</v>
      </c>
      <c r="H85" s="735"/>
      <c r="I85" s="735"/>
      <c r="J85" s="736" t="s">
        <v>257</v>
      </c>
      <c r="K85" s="735"/>
      <c r="L85" s="737" t="str">
        <f>HYPERLINK("#'"&amp;'EWS DIRECTORY'!$J85&amp;"'!A1",'EWS DIRECTORY'!$J85)</f>
        <v>C-3-1-2</v>
      </c>
      <c r="M85" s="735"/>
      <c r="N85" s="735" t="str">
        <f>'C-3-1-2'!G9</f>
        <v>Rincian Biaya Lainnya Berdasarkan Analisis SPT dan Laporan Keuangan</v>
      </c>
      <c r="O85" s="735"/>
      <c r="P85" s="738" t="str">
        <f>HYPERLINK("#'"&amp;'EWS DIRECTORY'!$J$85&amp;"'!A1",'EWS DIRECTORY'!$J$85)</f>
        <v>C-3-1-2</v>
      </c>
      <c r="R85" s="109" t="str">
        <f>"='"&amp;'EWS DIRECTORY'!$J83&amp;"'"&amp;"!G9"</f>
        <v>='C-3-1'!G9</v>
      </c>
      <c r="T85" s="109" t="s">
        <v>254</v>
      </c>
    </row>
    <row r="86" spans="7:20" ht="14.4" x14ac:dyDescent="0.25">
      <c r="G86" s="735">
        <v>85</v>
      </c>
      <c r="H86" s="735"/>
      <c r="I86" s="735"/>
      <c r="J86" s="736" t="s">
        <v>259</v>
      </c>
      <c r="K86" s="735"/>
      <c r="L86" s="737" t="str">
        <f>HYPERLINK("#'"&amp;'EWS DIRECTORY'!$J86&amp;"'!A1",'EWS DIRECTORY'!$J86)</f>
        <v>C-3-1-3</v>
      </c>
      <c r="M86" s="735"/>
      <c r="N86" s="735" t="str">
        <f>'C-3-1-3'!G9</f>
        <v>Rincian Biaya Lainnya Berdasarkan pemeriksaan langsung terhadap bukti pendukung</v>
      </c>
      <c r="O86" s="735"/>
      <c r="P86" s="738" t="str">
        <f>HYPERLINK("#'"&amp;'EWS DIRECTORY'!$J$86&amp;"'!A1",'EWS DIRECTORY'!$J$86)</f>
        <v>C-3-1-3</v>
      </c>
      <c r="R86" s="109" t="str">
        <f>"='"&amp;'EWS DIRECTORY'!$J84&amp;"'"&amp;"!G9"</f>
        <v>='C-3-1-1'!G9</v>
      </c>
      <c r="T86" s="109" t="s">
        <v>256</v>
      </c>
    </row>
    <row r="87" spans="7:20" ht="14.4" x14ac:dyDescent="0.25">
      <c r="G87" s="735">
        <v>86</v>
      </c>
      <c r="H87" s="735"/>
      <c r="I87" s="735"/>
      <c r="J87" s="736" t="s">
        <v>261</v>
      </c>
      <c r="K87" s="735"/>
      <c r="L87" s="737" t="str">
        <f>HYPERLINK("#'"&amp;'EWS DIRECTORY'!$J87&amp;"'!A1",'EWS DIRECTORY'!$J87)</f>
        <v>C-3-1-4</v>
      </c>
      <c r="M87" s="735"/>
      <c r="N87" s="735" t="str">
        <f>'C-3-1-4'!G9</f>
        <v>Rincian Biaya Lainnya Berdasarkan Analisis Kewajaran dan Kelaziman Usaha</v>
      </c>
      <c r="O87" s="735"/>
      <c r="P87" s="738" t="str">
        <f>HYPERLINK("#'"&amp;'EWS DIRECTORY'!$J$87&amp;"'!A1",'EWS DIRECTORY'!$J$87)</f>
        <v>C-3-1-4</v>
      </c>
      <c r="R87" s="109" t="str">
        <f>"='"&amp;'EWS DIRECTORY'!$J85&amp;"'"&amp;"!G9"</f>
        <v>='C-3-1-2'!G9</v>
      </c>
      <c r="T87" s="109" t="s">
        <v>258</v>
      </c>
    </row>
    <row r="88" spans="7:20" ht="14.4" x14ac:dyDescent="0.25">
      <c r="G88" s="735">
        <v>87</v>
      </c>
      <c r="H88" s="735"/>
      <c r="I88" s="735"/>
      <c r="J88" s="736" t="s">
        <v>263</v>
      </c>
      <c r="K88" s="735"/>
      <c r="L88" s="737" t="str">
        <f>HYPERLINK("#'"&amp;'EWS DIRECTORY'!$J88&amp;"'!A1",'EWS DIRECTORY'!$J88)</f>
        <v>C-3-1-5</v>
      </c>
      <c r="M88" s="735"/>
      <c r="N88" s="735" t="str">
        <f>'C-3-1-5'!G9</f>
        <v>Rincian Biaya Lainnya Berdasarkan Bahan Bukti Pidana</v>
      </c>
      <c r="O88" s="735"/>
      <c r="P88" s="738" t="str">
        <f>HYPERLINK("#'"&amp;'EWS DIRECTORY'!$J$88&amp;"'!A1",'EWS DIRECTORY'!$J$88)</f>
        <v>C-3-1-5</v>
      </c>
      <c r="R88" s="109" t="str">
        <f>"='"&amp;'EWS DIRECTORY'!$J86&amp;"'"&amp;"!G9"</f>
        <v>='C-3-1-3'!G9</v>
      </c>
      <c r="T88" s="109" t="s">
        <v>260</v>
      </c>
    </row>
    <row r="89" spans="7:20" ht="14.4" x14ac:dyDescent="0.25">
      <c r="G89" s="735">
        <v>88</v>
      </c>
      <c r="H89" s="735"/>
      <c r="I89" s="735"/>
      <c r="J89" s="736" t="s">
        <v>265</v>
      </c>
      <c r="K89" s="735"/>
      <c r="L89" s="737" t="str">
        <f>HYPERLINK("#'"&amp;'EWS DIRECTORY'!$J89&amp;"'!A1",'EWS DIRECTORY'!$J89)</f>
        <v>C-3-1-6</v>
      </c>
      <c r="M89" s="735"/>
      <c r="N89" s="740" t="str">
        <f>'C-3-1-6'!G9</f>
        <v>Rincian Biaya Lainnya Berdasarkan Data Pemicu dan Data Penguji</v>
      </c>
      <c r="O89" s="735"/>
      <c r="P89" s="738" t="str">
        <f>HYPERLINK("#'"&amp;'EWS DIRECTORY'!$J$89&amp;"'!A1",'EWS DIRECTORY'!$J$89)</f>
        <v>C-3-1-6</v>
      </c>
      <c r="R89" s="109" t="str">
        <f>"='"&amp;'EWS DIRECTORY'!$J87&amp;"'"&amp;"!G9"</f>
        <v>='C-3-1-4'!G9</v>
      </c>
      <c r="T89" s="109" t="s">
        <v>262</v>
      </c>
    </row>
    <row r="90" spans="7:20" ht="14.4" x14ac:dyDescent="0.25">
      <c r="G90" s="735">
        <v>89</v>
      </c>
      <c r="H90" s="735"/>
      <c r="I90" s="735"/>
      <c r="J90" s="736" t="s">
        <v>267</v>
      </c>
      <c r="K90" s="735"/>
      <c r="L90" s="737" t="str">
        <f>HYPERLINK("#'"&amp;'EWS DIRECTORY'!$J90&amp;"'!A1",'EWS DIRECTORY'!$J90)</f>
        <v>C-4</v>
      </c>
      <c r="M90" s="735"/>
      <c r="N90" s="735" t="str">
        <f>'C-4'!G9</f>
        <v>Persediaan Awal</v>
      </c>
      <c r="O90" s="735"/>
      <c r="P90" s="738" t="str">
        <f>HYPERLINK("#'"&amp;'EWS DIRECTORY'!$J$90&amp;"'!A1",'EWS DIRECTORY'!$J$90)</f>
        <v>C-4</v>
      </c>
      <c r="R90" s="109" t="str">
        <f>"='"&amp;'EWS DIRECTORY'!$J88&amp;"'"&amp;"!G9"</f>
        <v>='C-3-1-5'!G9</v>
      </c>
      <c r="T90" s="109" t="s">
        <v>264</v>
      </c>
    </row>
    <row r="91" spans="7:20" ht="14.4" x14ac:dyDescent="0.25">
      <c r="G91" s="735">
        <v>90</v>
      </c>
      <c r="H91" s="735"/>
      <c r="I91" s="735"/>
      <c r="J91" s="736" t="s">
        <v>269</v>
      </c>
      <c r="K91" s="735"/>
      <c r="L91" s="737" t="str">
        <f>HYPERLINK("#'"&amp;'EWS DIRECTORY'!$J91&amp;"'!A1",'EWS DIRECTORY'!$J91)</f>
        <v>C-4-1</v>
      </c>
      <c r="M91" s="735"/>
      <c r="N91" s="735" t="str">
        <f>'C-4-1'!G9</f>
        <v>Pengujian Persediaan Awal</v>
      </c>
      <c r="O91" s="735"/>
      <c r="P91" s="738" t="str">
        <f>HYPERLINK("#'"&amp;'EWS DIRECTORY'!$J$91&amp;"'!A1",'EWS DIRECTORY'!$J$91)</f>
        <v>C-4-1</v>
      </c>
      <c r="R91" s="109" t="str">
        <f>"='"&amp;'EWS DIRECTORY'!$J89&amp;"'"&amp;"!G9"</f>
        <v>='C-3-1-6'!G9</v>
      </c>
      <c r="T91" s="109" t="s">
        <v>266</v>
      </c>
    </row>
    <row r="92" spans="7:20" ht="14.4" x14ac:dyDescent="0.25">
      <c r="G92" s="735">
        <v>91</v>
      </c>
      <c r="H92" s="735"/>
      <c r="I92" s="735"/>
      <c r="J92" s="736" t="s">
        <v>271</v>
      </c>
      <c r="K92" s="735"/>
      <c r="L92" s="737" t="str">
        <f>HYPERLINK("#'"&amp;'EWS DIRECTORY'!$J92&amp;"'!A1",'EWS DIRECTORY'!$J92)</f>
        <v>C-4-1-1</v>
      </c>
      <c r="M92" s="735"/>
      <c r="N92" s="735" t="str">
        <f>'C-4-1-1'!G9</f>
        <v>Rincian Persediaan Awal Berdasarkan Data Internal dan Eksternal yang dimiliki DJP</v>
      </c>
      <c r="O92" s="735"/>
      <c r="P92" s="738" t="str">
        <f>HYPERLINK("#'"&amp;'EWS DIRECTORY'!$J$92&amp;"'!A1",'EWS DIRECTORY'!$J$92)</f>
        <v>C-4-1-1</v>
      </c>
      <c r="R92" s="109" t="str">
        <f>"='"&amp;'EWS DIRECTORY'!$J90&amp;"'"&amp;"!G9"</f>
        <v>='C-4'!G9</v>
      </c>
      <c r="T92" s="109" t="s">
        <v>268</v>
      </c>
    </row>
    <row r="93" spans="7:20" ht="14.4" x14ac:dyDescent="0.25">
      <c r="G93" s="735">
        <v>92</v>
      </c>
      <c r="H93" s="735"/>
      <c r="I93" s="735"/>
      <c r="J93" s="736" t="s">
        <v>273</v>
      </c>
      <c r="K93" s="735"/>
      <c r="L93" s="737" t="str">
        <f>HYPERLINK("#'"&amp;'EWS DIRECTORY'!$J93&amp;"'!A1",'EWS DIRECTORY'!$J93)</f>
        <v>C-4-1-2</v>
      </c>
      <c r="M93" s="735"/>
      <c r="N93" s="735" t="str">
        <f>'C-4-1-2'!G9</f>
        <v>Rincian Persediaan Awal Berdasarkan Analisis SPT dan Laporan Keuangan</v>
      </c>
      <c r="O93" s="735"/>
      <c r="P93" s="738" t="str">
        <f>HYPERLINK("#'"&amp;'EWS DIRECTORY'!$J$93&amp;"'!A1",'EWS DIRECTORY'!$J$93)</f>
        <v>C-4-1-2</v>
      </c>
      <c r="R93" s="109" t="str">
        <f>"='"&amp;'EWS DIRECTORY'!$J91&amp;"'"&amp;"!G9"</f>
        <v>='C-4-1'!G9</v>
      </c>
      <c r="T93" s="109" t="s">
        <v>270</v>
      </c>
    </row>
    <row r="94" spans="7:20" ht="14.4" x14ac:dyDescent="0.25">
      <c r="G94" s="735">
        <v>93</v>
      </c>
      <c r="H94" s="735"/>
      <c r="I94" s="735"/>
      <c r="J94" s="736" t="s">
        <v>275</v>
      </c>
      <c r="K94" s="735"/>
      <c r="L94" s="737" t="str">
        <f>HYPERLINK("#'"&amp;'EWS DIRECTORY'!$J94&amp;"'!A1",'EWS DIRECTORY'!$J94)</f>
        <v>C-4-1-3</v>
      </c>
      <c r="M94" s="735"/>
      <c r="N94" s="735" t="str">
        <f>'C-4-1-3'!G9</f>
        <v>Rincian Persediaan Awal Berdasarkan pemeriksaan langsung terhadap bukti pendukung</v>
      </c>
      <c r="O94" s="735"/>
      <c r="P94" s="738" t="str">
        <f>HYPERLINK("#'"&amp;'EWS DIRECTORY'!$J$94&amp;"'!A1",'EWS DIRECTORY'!$J$94)</f>
        <v>C-4-1-3</v>
      </c>
      <c r="R94" s="109" t="str">
        <f>"='"&amp;'EWS DIRECTORY'!$J92&amp;"'"&amp;"!G9"</f>
        <v>='C-4-1-1'!G9</v>
      </c>
      <c r="T94" s="109" t="s">
        <v>272</v>
      </c>
    </row>
    <row r="95" spans="7:20" ht="14.4" x14ac:dyDescent="0.25">
      <c r="G95" s="735">
        <v>94</v>
      </c>
      <c r="H95" s="735"/>
      <c r="I95" s="735"/>
      <c r="J95" s="736" t="s">
        <v>277</v>
      </c>
      <c r="K95" s="735"/>
      <c r="L95" s="737" t="str">
        <f>HYPERLINK("#'"&amp;'EWS DIRECTORY'!$J95&amp;"'!A1",'EWS DIRECTORY'!$J95)</f>
        <v>C-4-1-4</v>
      </c>
      <c r="M95" s="735"/>
      <c r="N95" s="735" t="str">
        <f>'C-4-1-4'!G9</f>
        <v>Rincian Persediaan Awal Berdasarkan Analisis Kewajaran dan Kelaziman Usaha</v>
      </c>
      <c r="O95" s="735"/>
      <c r="P95" s="738" t="str">
        <f>HYPERLINK("#'"&amp;'EWS DIRECTORY'!$J$95&amp;"'!A1",'EWS DIRECTORY'!$J$95)</f>
        <v>C-4-1-4</v>
      </c>
      <c r="R95" s="109" t="str">
        <f>"='"&amp;'EWS DIRECTORY'!$J93&amp;"'"&amp;"!G9"</f>
        <v>='C-4-1-2'!G9</v>
      </c>
      <c r="T95" s="109" t="s">
        <v>274</v>
      </c>
    </row>
    <row r="96" spans="7:20" ht="14.4" x14ac:dyDescent="0.25">
      <c r="G96" s="735">
        <v>95</v>
      </c>
      <c r="H96" s="735"/>
      <c r="I96" s="735"/>
      <c r="J96" s="736" t="s">
        <v>279</v>
      </c>
      <c r="K96" s="735"/>
      <c r="L96" s="737" t="str">
        <f>HYPERLINK("#'"&amp;'EWS DIRECTORY'!$J96&amp;"'!A1",'EWS DIRECTORY'!$J96)</f>
        <v>C-4-1-5</v>
      </c>
      <c r="M96" s="735"/>
      <c r="N96" s="735" t="str">
        <f>'C-4-1-5'!G9</f>
        <v>Rincian Persediaan Awal Berdasarkan Bahan Bukti Pidana</v>
      </c>
      <c r="O96" s="735"/>
      <c r="P96" s="738" t="str">
        <f>HYPERLINK("#'"&amp;'EWS DIRECTORY'!$J$96&amp;"'!A1",'EWS DIRECTORY'!$J$96)</f>
        <v>C-4-1-5</v>
      </c>
      <c r="R96" s="109" t="str">
        <f>"='"&amp;'EWS DIRECTORY'!$J94&amp;"'"&amp;"!G9"</f>
        <v>='C-4-1-3'!G9</v>
      </c>
      <c r="T96" s="109" t="s">
        <v>276</v>
      </c>
    </row>
    <row r="97" spans="7:20" ht="14.4" x14ac:dyDescent="0.25">
      <c r="G97" s="735">
        <v>96</v>
      </c>
      <c r="H97" s="735"/>
      <c r="I97" s="735"/>
      <c r="J97" s="736" t="s">
        <v>281</v>
      </c>
      <c r="K97" s="735"/>
      <c r="L97" s="737" t="str">
        <f>HYPERLINK("#'"&amp;'EWS DIRECTORY'!$J97&amp;"'!A1",'EWS DIRECTORY'!$J97)</f>
        <v>C-4-1-6</v>
      </c>
      <c r="M97" s="735"/>
      <c r="N97" s="740" t="str">
        <f>'C-4-1-6'!G9</f>
        <v>Rincian Persediaan Awal Berdasarkan Data Pemicu dan Data Penguji</v>
      </c>
      <c r="O97" s="735"/>
      <c r="P97" s="738" t="str">
        <f>HYPERLINK("#'"&amp;'EWS DIRECTORY'!$J$97&amp;"'!A1",'EWS DIRECTORY'!$J$97)</f>
        <v>C-4-1-6</v>
      </c>
      <c r="R97" s="109" t="str">
        <f>"='"&amp;'EWS DIRECTORY'!$J95&amp;"'"&amp;"!G9"</f>
        <v>='C-4-1-4'!G9</v>
      </c>
      <c r="T97" s="109" t="s">
        <v>278</v>
      </c>
    </row>
    <row r="98" spans="7:20" ht="14.4" x14ac:dyDescent="0.25">
      <c r="G98" s="735">
        <v>97</v>
      </c>
      <c r="H98" s="735"/>
      <c r="I98" s="735"/>
      <c r="J98" s="736" t="s">
        <v>283</v>
      </c>
      <c r="K98" s="735"/>
      <c r="L98" s="737" t="str">
        <f>HYPERLINK("#'"&amp;'EWS DIRECTORY'!$J98&amp;"'!A1",'EWS DIRECTORY'!$J98)</f>
        <v>C-5</v>
      </c>
      <c r="M98" s="735"/>
      <c r="N98" s="735" t="str">
        <f>'C-5'!G9</f>
        <v>Persediaan Akhir</v>
      </c>
      <c r="O98" s="735"/>
      <c r="P98" s="738" t="str">
        <f>HYPERLINK("#'"&amp;'EWS DIRECTORY'!$J$98&amp;"'!A1",'EWS DIRECTORY'!$J$98)</f>
        <v>C-5</v>
      </c>
      <c r="R98" s="109" t="str">
        <f>"='"&amp;'EWS DIRECTORY'!$J96&amp;"'"&amp;"!G9"</f>
        <v>='C-4-1-5'!G9</v>
      </c>
      <c r="T98" s="109" t="s">
        <v>280</v>
      </c>
    </row>
    <row r="99" spans="7:20" ht="14.4" x14ac:dyDescent="0.25">
      <c r="G99" s="735">
        <v>98</v>
      </c>
      <c r="H99" s="735"/>
      <c r="I99" s="735"/>
      <c r="J99" s="736" t="s">
        <v>285</v>
      </c>
      <c r="K99" s="735"/>
      <c r="L99" s="737" t="str">
        <f>HYPERLINK("#'"&amp;'EWS DIRECTORY'!$J99&amp;"'!A1",'EWS DIRECTORY'!$J99)</f>
        <v>C-5-1</v>
      </c>
      <c r="M99" s="735"/>
      <c r="N99" s="735" t="str">
        <f>'C-5-1'!G9</f>
        <v>Pengujian Persediaan Akhir</v>
      </c>
      <c r="O99" s="735"/>
      <c r="P99" s="738" t="str">
        <f>HYPERLINK("#'"&amp;'EWS DIRECTORY'!$J$99&amp;"'!A1",'EWS DIRECTORY'!$J$99)</f>
        <v>C-5-1</v>
      </c>
      <c r="R99" s="109" t="str">
        <f>"='"&amp;'EWS DIRECTORY'!$J97&amp;"'"&amp;"!G9"</f>
        <v>='C-4-1-6'!G9</v>
      </c>
      <c r="T99" s="109" t="s">
        <v>282</v>
      </c>
    </row>
    <row r="100" spans="7:20" ht="14.4" x14ac:dyDescent="0.25">
      <c r="G100" s="735">
        <v>99</v>
      </c>
      <c r="H100" s="735"/>
      <c r="I100" s="735"/>
      <c r="J100" s="736" t="s">
        <v>287</v>
      </c>
      <c r="K100" s="735"/>
      <c r="L100" s="737" t="str">
        <f>HYPERLINK("#'"&amp;'EWS DIRECTORY'!$J100&amp;"'!A1",'EWS DIRECTORY'!$J100)</f>
        <v>C-5-1-1</v>
      </c>
      <c r="M100" s="735"/>
      <c r="N100" s="735" t="str">
        <f>'C-5-1-1'!G9</f>
        <v>Rincian Persediaan Akhir Berdasarkan Data Internal dan Eksternal yang dimiliki DJP</v>
      </c>
      <c r="O100" s="735"/>
      <c r="P100" s="738" t="str">
        <f>HYPERLINK("#'"&amp;'EWS DIRECTORY'!$J$100&amp;"'!A1",'EWS DIRECTORY'!$J$100)</f>
        <v>C-5-1-1</v>
      </c>
      <c r="R100" s="109" t="str">
        <f>"='"&amp;'EWS DIRECTORY'!$J98&amp;"'"&amp;"!G9"</f>
        <v>='C-5'!G9</v>
      </c>
      <c r="T100" s="109" t="s">
        <v>284</v>
      </c>
    </row>
    <row r="101" spans="7:20" ht="14.4" x14ac:dyDescent="0.25">
      <c r="G101" s="735">
        <v>100</v>
      </c>
      <c r="H101" s="735"/>
      <c r="I101" s="735"/>
      <c r="J101" s="736" t="s">
        <v>289</v>
      </c>
      <c r="K101" s="735"/>
      <c r="L101" s="737" t="str">
        <f>HYPERLINK("#'"&amp;'EWS DIRECTORY'!$J101&amp;"'!A1",'EWS DIRECTORY'!$J101)</f>
        <v>C-5-1-2</v>
      </c>
      <c r="M101" s="735"/>
      <c r="N101" s="735" t="str">
        <f>'C-5-1-2'!G9</f>
        <v>Rincian Persediaan Akhir Berdasarkan Analisis SPT dan Laporan Keuangan</v>
      </c>
      <c r="O101" s="735"/>
      <c r="P101" s="738" t="str">
        <f>HYPERLINK("#'"&amp;'EWS DIRECTORY'!$J$101&amp;"'!A1",'EWS DIRECTORY'!$J$101)</f>
        <v>C-5-1-2</v>
      </c>
      <c r="R101" s="109" t="str">
        <f>"='"&amp;'EWS DIRECTORY'!$J99&amp;"'"&amp;"!G9"</f>
        <v>='C-5-1'!G9</v>
      </c>
      <c r="T101" s="109" t="s">
        <v>286</v>
      </c>
    </row>
    <row r="102" spans="7:20" ht="14.4" x14ac:dyDescent="0.25">
      <c r="G102" s="735">
        <v>101</v>
      </c>
      <c r="H102" s="735"/>
      <c r="I102" s="735"/>
      <c r="J102" s="736" t="s">
        <v>291</v>
      </c>
      <c r="K102" s="735"/>
      <c r="L102" s="737" t="str">
        <f>HYPERLINK("#'"&amp;'EWS DIRECTORY'!$J102&amp;"'!A1",'EWS DIRECTORY'!$J102)</f>
        <v>C-5-1-3</v>
      </c>
      <c r="M102" s="735"/>
      <c r="N102" s="735" t="str">
        <f>'C-5-1-3'!G9</f>
        <v>Rincian Persediaan Akhir Berdasarkan pemeriksaan langsung terhadap bukti pendukung</v>
      </c>
      <c r="O102" s="735"/>
      <c r="P102" s="738" t="str">
        <f>HYPERLINK("#'"&amp;'EWS DIRECTORY'!$J$102&amp;"'!A1",'EWS DIRECTORY'!$J$102)</f>
        <v>C-5-1-3</v>
      </c>
      <c r="R102" s="109" t="str">
        <f>"='"&amp;'EWS DIRECTORY'!$J100&amp;"'"&amp;"!G9"</f>
        <v>='C-5-1-1'!G9</v>
      </c>
      <c r="T102" s="109" t="s">
        <v>288</v>
      </c>
    </row>
    <row r="103" spans="7:20" ht="14.4" x14ac:dyDescent="0.25">
      <c r="G103" s="735">
        <v>102</v>
      </c>
      <c r="H103" s="735"/>
      <c r="I103" s="735"/>
      <c r="J103" s="736" t="s">
        <v>293</v>
      </c>
      <c r="K103" s="735"/>
      <c r="L103" s="737" t="str">
        <f>HYPERLINK("#'"&amp;'EWS DIRECTORY'!$J103&amp;"'!A1",'EWS DIRECTORY'!$J103)</f>
        <v>C-5-1-4</v>
      </c>
      <c r="M103" s="735"/>
      <c r="N103" s="735" t="str">
        <f>'C-5-1-4'!G9</f>
        <v>Rincian Persediaan Akhir Berdasarkan Analisis Kewajaran dan Kelaziman Usaha</v>
      </c>
      <c r="O103" s="735"/>
      <c r="P103" s="738" t="str">
        <f>HYPERLINK("#'"&amp;'EWS DIRECTORY'!$J$103&amp;"'!A1",'EWS DIRECTORY'!$J$103)</f>
        <v>C-5-1-4</v>
      </c>
      <c r="R103" s="109" t="str">
        <f>"='"&amp;'EWS DIRECTORY'!$J101&amp;"'"&amp;"!G9"</f>
        <v>='C-5-1-2'!G9</v>
      </c>
      <c r="T103" s="109" t="s">
        <v>290</v>
      </c>
    </row>
    <row r="104" spans="7:20" ht="14.4" x14ac:dyDescent="0.25">
      <c r="G104" s="735">
        <v>103</v>
      </c>
      <c r="H104" s="735"/>
      <c r="I104" s="735"/>
      <c r="J104" s="736" t="s">
        <v>295</v>
      </c>
      <c r="K104" s="735"/>
      <c r="L104" s="737" t="str">
        <f>HYPERLINK("#'"&amp;'EWS DIRECTORY'!$J104&amp;"'!A1",'EWS DIRECTORY'!$J104)</f>
        <v>C-5-1-5</v>
      </c>
      <c r="M104" s="735"/>
      <c r="N104" s="735" t="str">
        <f>'C-5-1-5'!G9</f>
        <v>Rincian Persediaan Akhir Berdasarkan Bahan Bukti Pidana</v>
      </c>
      <c r="O104" s="735"/>
      <c r="P104" s="738" t="str">
        <f>HYPERLINK("#'"&amp;'EWS DIRECTORY'!$J$104&amp;"'!A1",'EWS DIRECTORY'!$J$104)</f>
        <v>C-5-1-5</v>
      </c>
      <c r="R104" s="109" t="str">
        <f>"='"&amp;'EWS DIRECTORY'!$J102&amp;"'"&amp;"!G9"</f>
        <v>='C-5-1-3'!G9</v>
      </c>
      <c r="T104" s="109" t="s">
        <v>292</v>
      </c>
    </row>
    <row r="105" spans="7:20" ht="14.4" x14ac:dyDescent="0.25">
      <c r="G105" s="735">
        <v>104</v>
      </c>
      <c r="H105" s="735"/>
      <c r="I105" s="735"/>
      <c r="J105" s="736" t="s">
        <v>297</v>
      </c>
      <c r="K105" s="735"/>
      <c r="L105" s="737" t="str">
        <f>HYPERLINK("#'"&amp;'EWS DIRECTORY'!$J105&amp;"'!A1",'EWS DIRECTORY'!$J105)</f>
        <v>C-5-1-6</v>
      </c>
      <c r="M105" s="735"/>
      <c r="N105" s="740" t="str">
        <f>'C-5-1-6'!G9</f>
        <v>Rincian Persediaan Akhir Berdasarkan Data Pemicu dan Data Penguji</v>
      </c>
      <c r="O105" s="735"/>
      <c r="P105" s="738" t="str">
        <f>HYPERLINK("#'"&amp;'EWS DIRECTORY'!$J$105&amp;"'!A1",'EWS DIRECTORY'!$J$105)</f>
        <v>C-5-1-6</v>
      </c>
      <c r="R105" s="109" t="str">
        <f>"='"&amp;'EWS DIRECTORY'!$J103&amp;"'"&amp;"!G9"</f>
        <v>='C-5-1-4'!G9</v>
      </c>
      <c r="T105" s="109" t="s">
        <v>294</v>
      </c>
    </row>
    <row r="106" spans="7:20" ht="14.4" x14ac:dyDescent="0.25">
      <c r="G106" s="735">
        <v>105</v>
      </c>
      <c r="H106" s="735"/>
      <c r="I106" s="735"/>
      <c r="J106" s="736" t="s">
        <v>299</v>
      </c>
      <c r="K106" s="735"/>
      <c r="L106" s="737" t="str">
        <f>HYPERLINK("#'"&amp;'EWS DIRECTORY'!$J106&amp;"'!A1",'EWS DIRECTORY'!$J106)</f>
        <v>C-6</v>
      </c>
      <c r="M106" s="735"/>
      <c r="N106" s="735" t="str">
        <f>'C-6'!G9</f>
        <v>Penghasilan Lainnya</v>
      </c>
      <c r="O106" s="735"/>
      <c r="P106" s="738" t="str">
        <f>HYPERLINK("#'"&amp;'EWS DIRECTORY'!$J$106&amp;"'!A1",'EWS DIRECTORY'!$J$106)</f>
        <v>C-6</v>
      </c>
      <c r="R106" s="109" t="str">
        <f>"='"&amp;'EWS DIRECTORY'!$J104&amp;"'"&amp;"!G9"</f>
        <v>='C-5-1-5'!G9</v>
      </c>
      <c r="T106" s="109" t="s">
        <v>296</v>
      </c>
    </row>
    <row r="107" spans="7:20" ht="14.4" x14ac:dyDescent="0.25">
      <c r="G107" s="735">
        <v>106</v>
      </c>
      <c r="H107" s="735"/>
      <c r="I107" s="735"/>
      <c r="J107" s="736" t="s">
        <v>301</v>
      </c>
      <c r="K107" s="735"/>
      <c r="L107" s="737" t="str">
        <f>HYPERLINK("#'"&amp;'EWS DIRECTORY'!$J107&amp;"'!A1",'EWS DIRECTORY'!$J107)</f>
        <v>C-6-1</v>
      </c>
      <c r="M107" s="735"/>
      <c r="N107" s="735" t="str">
        <f>'C-6-1'!G9</f>
        <v>Pengujian Penghasilan Lainnya</v>
      </c>
      <c r="O107" s="735"/>
      <c r="P107" s="738" t="str">
        <f>HYPERLINK("#'"&amp;'EWS DIRECTORY'!$J$107&amp;"'!A1",'EWS DIRECTORY'!$J$107)</f>
        <v>C-6-1</v>
      </c>
      <c r="R107" s="109" t="str">
        <f>"='"&amp;'EWS DIRECTORY'!$J105&amp;"'"&amp;"!G9"</f>
        <v>='C-5-1-6'!G9</v>
      </c>
      <c r="T107" s="109" t="s">
        <v>298</v>
      </c>
    </row>
    <row r="108" spans="7:20" ht="14.4" x14ac:dyDescent="0.25">
      <c r="G108" s="735">
        <v>107</v>
      </c>
      <c r="H108" s="735"/>
      <c r="I108" s="735"/>
      <c r="J108" s="736" t="s">
        <v>303</v>
      </c>
      <c r="K108" s="735"/>
      <c r="L108" s="737" t="str">
        <f>HYPERLINK("#'"&amp;'EWS DIRECTORY'!$J108&amp;"'!A1",'EWS DIRECTORY'!$J108)</f>
        <v>C-6-1-1</v>
      </c>
      <c r="M108" s="735"/>
      <c r="N108" s="735" t="str">
        <f>'C-6-1-1'!G9</f>
        <v>Rincian Penghasilan Lainnya Berdasarkan Data Pemicu dan Data Penguji</v>
      </c>
      <c r="O108" s="735"/>
      <c r="P108" s="738" t="str">
        <f>HYPERLINK("#'"&amp;'EWS DIRECTORY'!$J$108&amp;"'!A1",'EWS DIRECTORY'!$J$108)</f>
        <v>C-6-1-1</v>
      </c>
      <c r="R108" s="109" t="str">
        <f>"='"&amp;'EWS DIRECTORY'!$J106&amp;"'"&amp;"!G9"</f>
        <v>='C-6'!G9</v>
      </c>
      <c r="T108" s="109" t="s">
        <v>300</v>
      </c>
    </row>
    <row r="109" spans="7:20" ht="14.4" x14ac:dyDescent="0.25">
      <c r="G109" s="735">
        <v>108</v>
      </c>
      <c r="H109" s="735"/>
      <c r="I109" s="735"/>
      <c r="J109" s="736" t="s">
        <v>305</v>
      </c>
      <c r="K109" s="735"/>
      <c r="L109" s="737" t="str">
        <f>HYPERLINK("#'"&amp;'EWS DIRECTORY'!$J109&amp;"'!A1",'EWS DIRECTORY'!$J109)</f>
        <v>C-6-1-2</v>
      </c>
      <c r="M109" s="735"/>
      <c r="N109" s="735" t="str">
        <f>'C-6-1-2'!G9</f>
        <v>Rincian Penghasilan Lainnya Berdasarkan Analisis SPT dan Laporan Keuangan</v>
      </c>
      <c r="O109" s="735"/>
      <c r="P109" s="738" t="str">
        <f>HYPERLINK("#'"&amp;'EWS DIRECTORY'!$J$109&amp;"'!A1",'EWS DIRECTORY'!$J$109)</f>
        <v>C-6-1-2</v>
      </c>
      <c r="R109" s="109" t="str">
        <f>"='"&amp;'EWS DIRECTORY'!$J107&amp;"'"&amp;"!G9"</f>
        <v>='C-6-1'!G9</v>
      </c>
      <c r="T109" s="109" t="s">
        <v>302</v>
      </c>
    </row>
    <row r="110" spans="7:20" ht="14.4" x14ac:dyDescent="0.25">
      <c r="G110" s="735">
        <v>109</v>
      </c>
      <c r="H110" s="735"/>
      <c r="I110" s="735"/>
      <c r="J110" s="736" t="s">
        <v>307</v>
      </c>
      <c r="K110" s="735"/>
      <c r="L110" s="737" t="str">
        <f>HYPERLINK("#'"&amp;'EWS DIRECTORY'!$J110&amp;"'!A1",'EWS DIRECTORY'!$J110)</f>
        <v>C-6-1-3</v>
      </c>
      <c r="M110" s="735"/>
      <c r="N110" s="735" t="str">
        <f>'C-6-1-3'!G9</f>
        <v>Rincian Penghasilan Lainnya Berdasarkan pemeriksaan langsung terhadap bukti pendukung</v>
      </c>
      <c r="O110" s="735"/>
      <c r="P110" s="738" t="str">
        <f>HYPERLINK("#'"&amp;'EWS DIRECTORY'!$J$110&amp;"'!A1",'EWS DIRECTORY'!$J$110)</f>
        <v>C-6-1-3</v>
      </c>
      <c r="R110" s="109" t="str">
        <f>"='"&amp;'EWS DIRECTORY'!$J108&amp;"'"&amp;"!G9"</f>
        <v>='C-6-1-1'!G9</v>
      </c>
      <c r="T110" s="109" t="s">
        <v>304</v>
      </c>
    </row>
    <row r="111" spans="7:20" ht="14.4" x14ac:dyDescent="0.25">
      <c r="G111" s="735">
        <v>110</v>
      </c>
      <c r="H111" s="735"/>
      <c r="I111" s="735"/>
      <c r="J111" s="736" t="s">
        <v>309</v>
      </c>
      <c r="K111" s="735"/>
      <c r="L111" s="737" t="str">
        <f>HYPERLINK("#'"&amp;'EWS DIRECTORY'!$J111&amp;"'!A1",'EWS DIRECTORY'!$J111)</f>
        <v>C-6-1-4</v>
      </c>
      <c r="M111" s="735"/>
      <c r="N111" s="735" t="str">
        <f>'C-6-1-4'!G9</f>
        <v>Rincian Penghasilan Lainnya Berdasarkan Analisis Kewajaran dan Kelaziman Usaha</v>
      </c>
      <c r="O111" s="735"/>
      <c r="P111" s="738" t="str">
        <f>HYPERLINK("#'"&amp;'EWS DIRECTORY'!$J$111&amp;"'!A1",'EWS DIRECTORY'!$J$111)</f>
        <v>C-6-1-4</v>
      </c>
      <c r="R111" s="109" t="str">
        <f>"='"&amp;'EWS DIRECTORY'!$J109&amp;"'"&amp;"!G9"</f>
        <v>='C-6-1-2'!G9</v>
      </c>
      <c r="T111" s="109" t="s">
        <v>306</v>
      </c>
    </row>
    <row r="112" spans="7:20" ht="14.4" x14ac:dyDescent="0.25">
      <c r="G112" s="735">
        <v>111</v>
      </c>
      <c r="H112" s="735"/>
      <c r="I112" s="735"/>
      <c r="J112" s="736" t="s">
        <v>311</v>
      </c>
      <c r="K112" s="735"/>
      <c r="L112" s="737" t="str">
        <f>HYPERLINK("#'"&amp;'EWS DIRECTORY'!$J112&amp;"'!A1",'EWS DIRECTORY'!$J112)</f>
        <v>C-6-1-5</v>
      </c>
      <c r="M112" s="735"/>
      <c r="N112" s="735" t="str">
        <f>'C-6-1-5'!G9</f>
        <v>Rincian Penghasilan Lainnya Berdasarkan Bahan Bukti Pidana</v>
      </c>
      <c r="O112" s="735"/>
      <c r="P112" s="738" t="str">
        <f>HYPERLINK("#'"&amp;'EWS DIRECTORY'!$J$112&amp;"'!A1",'EWS DIRECTORY'!$J$112)</f>
        <v>C-6-1-5</v>
      </c>
      <c r="R112" s="109" t="str">
        <f>"='"&amp;'EWS DIRECTORY'!$J110&amp;"'"&amp;"!G9"</f>
        <v>='C-6-1-3'!G9</v>
      </c>
      <c r="T112" s="109" t="s">
        <v>308</v>
      </c>
    </row>
    <row r="113" spans="7:20" ht="14.4" x14ac:dyDescent="0.25">
      <c r="G113" s="735">
        <v>112</v>
      </c>
      <c r="H113" s="735"/>
      <c r="I113" s="735"/>
      <c r="J113" s="736" t="s">
        <v>313</v>
      </c>
      <c r="K113" s="735"/>
      <c r="L113" s="737" t="str">
        <f>HYPERLINK("#'"&amp;'EWS DIRECTORY'!$J113&amp;"'!A1",'EWS DIRECTORY'!$J113)</f>
        <v>C-6-1-6</v>
      </c>
      <c r="M113" s="735"/>
      <c r="N113" s="740" t="str">
        <f>'C-6-1-6'!G9</f>
        <v>Rincian Penghasilan Lainnya Berdasarkan Data Pemicu dan Data Penguji</v>
      </c>
      <c r="O113" s="735"/>
      <c r="P113" s="738" t="str">
        <f>HYPERLINK("#'"&amp;'EWS DIRECTORY'!$J$113&amp;"'!A1",'EWS DIRECTORY'!$J$113)</f>
        <v>C-6-1-6</v>
      </c>
      <c r="R113" s="109" t="str">
        <f>"='"&amp;'EWS DIRECTORY'!$J111&amp;"'"&amp;"!G9"</f>
        <v>='C-6-1-4'!G9</v>
      </c>
      <c r="T113" s="109" t="s">
        <v>310</v>
      </c>
    </row>
    <row r="114" spans="7:20" ht="14.4" x14ac:dyDescent="0.25">
      <c r="G114" s="735">
        <v>113</v>
      </c>
      <c r="H114" s="735"/>
      <c r="I114" s="735"/>
      <c r="J114" s="736" t="s">
        <v>315</v>
      </c>
      <c r="K114" s="735"/>
      <c r="L114" s="737" t="str">
        <f>HYPERLINK("#'"&amp;'EWS DIRECTORY'!$J114&amp;"'!A1",'EWS DIRECTORY'!$J114)</f>
        <v>E-1</v>
      </c>
      <c r="M114" s="735"/>
      <c r="N114" s="735" t="str">
        <f>'E-1'!G9</f>
        <v>Biaya Gaji, Upah, Bonus, Honorarium, THR, Dsb</v>
      </c>
      <c r="O114" s="735"/>
      <c r="P114" s="738" t="str">
        <f>HYPERLINK("#'"&amp;'EWS DIRECTORY'!$J$114&amp;"'!A1",'EWS DIRECTORY'!$J$114)</f>
        <v>E-1</v>
      </c>
      <c r="R114" s="109" t="str">
        <f>"='"&amp;'EWS DIRECTORY'!$J112&amp;"'"&amp;"!G9"</f>
        <v>='C-6-1-5'!G9</v>
      </c>
      <c r="T114" s="109" t="s">
        <v>312</v>
      </c>
    </row>
    <row r="115" spans="7:20" ht="14.4" x14ac:dyDescent="0.25">
      <c r="G115" s="735">
        <v>114</v>
      </c>
      <c r="H115" s="735"/>
      <c r="I115" s="735"/>
      <c r="J115" s="736" t="s">
        <v>317</v>
      </c>
      <c r="K115" s="735"/>
      <c r="L115" s="737" t="str">
        <f>HYPERLINK("#'"&amp;'EWS DIRECTORY'!$J115&amp;"'!A1",'EWS DIRECTORY'!$J115)</f>
        <v>E-1-1</v>
      </c>
      <c r="M115" s="735"/>
      <c r="N115" s="735" t="str">
        <f>'E-1-1'!G9</f>
        <v>Pengujian Biaya Gaji, Upah, Bonus, Honorarium, THR, Dsb</v>
      </c>
      <c r="O115" s="735"/>
      <c r="P115" s="738" t="str">
        <f>HYPERLINK("#'"&amp;'EWS DIRECTORY'!$J$115&amp;"'!A1",'EWS DIRECTORY'!$J$115)</f>
        <v>E-1-1</v>
      </c>
      <c r="R115" s="109" t="str">
        <f>"='"&amp;'EWS DIRECTORY'!$J113&amp;"'"&amp;"!G9"</f>
        <v>='C-6-1-6'!G9</v>
      </c>
      <c r="T115" s="109" t="s">
        <v>314</v>
      </c>
    </row>
    <row r="116" spans="7:20" ht="14.4" x14ac:dyDescent="0.25">
      <c r="G116" s="735">
        <v>115</v>
      </c>
      <c r="H116" s="735"/>
      <c r="I116" s="735"/>
      <c r="J116" s="736" t="s">
        <v>319</v>
      </c>
      <c r="K116" s="735"/>
      <c r="L116" s="737" t="str">
        <f>HYPERLINK("#'"&amp;'EWS DIRECTORY'!$J116&amp;"'!A1",'EWS DIRECTORY'!$J116)</f>
        <v>E-1-1-1</v>
      </c>
      <c r="M116" s="735"/>
      <c r="N116" s="735" t="str">
        <f>'E-1-1-1'!G9</f>
        <v>Rincian Biaya Gaji, Upah, Bonus, Honorarium, THR, Dsb Berdasarkan Data Internal dan Eksternal yang dimiliki DJP</v>
      </c>
      <c r="O116" s="735"/>
      <c r="P116" s="738" t="str">
        <f>HYPERLINK("#'"&amp;'EWS DIRECTORY'!$J$116&amp;"'!A1",'EWS DIRECTORY'!$J$116)</f>
        <v>E-1-1-1</v>
      </c>
      <c r="R116" s="109" t="str">
        <f>"='"&amp;'EWS DIRECTORY'!$J114&amp;"'"&amp;"!G9"</f>
        <v>='E-1'!G9</v>
      </c>
      <c r="T116" s="109" t="s">
        <v>316</v>
      </c>
    </row>
    <row r="117" spans="7:20" ht="14.4" x14ac:dyDescent="0.25">
      <c r="G117" s="735">
        <v>116</v>
      </c>
      <c r="H117" s="735"/>
      <c r="I117" s="735"/>
      <c r="J117" s="736" t="s">
        <v>321</v>
      </c>
      <c r="K117" s="735"/>
      <c r="L117" s="737" t="str">
        <f>HYPERLINK("#'"&amp;'EWS DIRECTORY'!$J117&amp;"'!A1",'EWS DIRECTORY'!$J117)</f>
        <v>E-1-1-2</v>
      </c>
      <c r="M117" s="735"/>
      <c r="N117" s="735" t="str">
        <f>'E-1-1-2'!G9</f>
        <v>Rincian Biaya Gaji, Upah, Bonus, Honorarium, THR, Dsb Berdasarkan Analisis SPT dan Laporan Keuangan</v>
      </c>
      <c r="O117" s="735"/>
      <c r="P117" s="738" t="str">
        <f>HYPERLINK("#'"&amp;'EWS DIRECTORY'!$J$117&amp;"'!A1",'EWS DIRECTORY'!$J$117)</f>
        <v>E-1-1-2</v>
      </c>
      <c r="R117" s="109" t="str">
        <f>"='"&amp;'EWS DIRECTORY'!$J115&amp;"'"&amp;"!G9"</f>
        <v>='E-1-1'!G9</v>
      </c>
      <c r="T117" s="109" t="s">
        <v>318</v>
      </c>
    </row>
    <row r="118" spans="7:20" ht="14.4" x14ac:dyDescent="0.25">
      <c r="G118" s="735">
        <v>117</v>
      </c>
      <c r="H118" s="735"/>
      <c r="I118" s="735"/>
      <c r="J118" s="736" t="s">
        <v>323</v>
      </c>
      <c r="K118" s="735"/>
      <c r="L118" s="737" t="str">
        <f>HYPERLINK("#'"&amp;'EWS DIRECTORY'!$J118&amp;"'!A1",'EWS DIRECTORY'!$J118)</f>
        <v>E-1-1-3</v>
      </c>
      <c r="M118" s="735"/>
      <c r="N118" s="735" t="str">
        <f>'E-1-1-3'!G9</f>
        <v>Rincian Biaya Gaji, Upah, Bonus, Honorarium, THR, Dsb Berdasarkan pemeriksaan langsung terhadap bukti pendukung</v>
      </c>
      <c r="O118" s="735"/>
      <c r="P118" s="738" t="str">
        <f>HYPERLINK("#'"&amp;'EWS DIRECTORY'!$J$118&amp;"'!A1",'EWS DIRECTORY'!$J$118)</f>
        <v>E-1-1-3</v>
      </c>
      <c r="R118" s="109" t="str">
        <f>"='"&amp;'EWS DIRECTORY'!$J116&amp;"'"&amp;"!G9"</f>
        <v>='E-1-1-1'!G9</v>
      </c>
      <c r="T118" s="109" t="s">
        <v>320</v>
      </c>
    </row>
    <row r="119" spans="7:20" ht="14.4" x14ac:dyDescent="0.25">
      <c r="G119" s="735">
        <v>118</v>
      </c>
      <c r="H119" s="735"/>
      <c r="I119" s="735"/>
      <c r="J119" s="736" t="s">
        <v>325</v>
      </c>
      <c r="K119" s="735"/>
      <c r="L119" s="737" t="str">
        <f>HYPERLINK("#'"&amp;'EWS DIRECTORY'!$J119&amp;"'!A1",'EWS DIRECTORY'!$J119)</f>
        <v>E-1-1-4</v>
      </c>
      <c r="M119" s="735"/>
      <c r="N119" s="735" t="str">
        <f>'E-1-1-4'!G9</f>
        <v>Rincian Biaya Gaji, Upah, Bonus, Honorarium, THR, Dsb Berdasarkan Analisis Kewajaran dan Kelaziman Usaha</v>
      </c>
      <c r="O119" s="735"/>
      <c r="P119" s="738" t="str">
        <f>HYPERLINK("#'"&amp;'EWS DIRECTORY'!$J$119&amp;"'!A1",'EWS DIRECTORY'!$J$119)</f>
        <v>E-1-1-4</v>
      </c>
      <c r="R119" s="109" t="str">
        <f>"='"&amp;'EWS DIRECTORY'!$J117&amp;"'"&amp;"!G9"</f>
        <v>='E-1-1-2'!G9</v>
      </c>
      <c r="T119" s="109" t="s">
        <v>322</v>
      </c>
    </row>
    <row r="120" spans="7:20" ht="14.4" x14ac:dyDescent="0.25">
      <c r="G120" s="735">
        <v>119</v>
      </c>
      <c r="H120" s="735"/>
      <c r="I120" s="735"/>
      <c r="J120" s="736" t="s">
        <v>327</v>
      </c>
      <c r="K120" s="735"/>
      <c r="L120" s="737" t="str">
        <f>HYPERLINK("#'"&amp;'EWS DIRECTORY'!$J120&amp;"'!A1",'EWS DIRECTORY'!$J120)</f>
        <v>E-1-1-5</v>
      </c>
      <c r="M120" s="735"/>
      <c r="N120" s="735" t="str">
        <f>'E-1-1-5'!G9</f>
        <v>Rincian Biaya Gaji, Upah, Bonus, Honorarium, THR, Dsb Berdasarkan Bahan Bukti Pidana</v>
      </c>
      <c r="O120" s="735"/>
      <c r="P120" s="738" t="str">
        <f>HYPERLINK("#'"&amp;'EWS DIRECTORY'!$J$120&amp;"'!A1",'EWS DIRECTORY'!$J$120)</f>
        <v>E-1-1-5</v>
      </c>
      <c r="R120" s="109" t="str">
        <f>"='"&amp;'EWS DIRECTORY'!$J118&amp;"'"&amp;"!G9"</f>
        <v>='E-1-1-3'!G9</v>
      </c>
      <c r="T120" s="109" t="s">
        <v>324</v>
      </c>
    </row>
    <row r="121" spans="7:20" ht="14.4" x14ac:dyDescent="0.25">
      <c r="G121" s="735">
        <v>120</v>
      </c>
      <c r="H121" s="735"/>
      <c r="I121" s="735"/>
      <c r="J121" s="736" t="s">
        <v>329</v>
      </c>
      <c r="K121" s="735"/>
      <c r="L121" s="737" t="str">
        <f>HYPERLINK("#'"&amp;'EWS DIRECTORY'!$J121&amp;"'!A1",'EWS DIRECTORY'!$J121)</f>
        <v>E-1-1-6</v>
      </c>
      <c r="M121" s="735"/>
      <c r="N121" s="740" t="str">
        <f>'E-1-1-6'!G9</f>
        <v>Rincian Biaya Gaji, Upah, Bonus, Honorarium, THR, Dsb Berdasarkan Data Pemicu dan Data Penguji</v>
      </c>
      <c r="O121" s="735"/>
      <c r="P121" s="738" t="str">
        <f>HYPERLINK("#'"&amp;'EWS DIRECTORY'!$J$121&amp;"'!A1",'EWS DIRECTORY'!$J$121)</f>
        <v>E-1-1-6</v>
      </c>
      <c r="R121" s="109" t="str">
        <f>"='"&amp;'EWS DIRECTORY'!$J119&amp;"'"&amp;"!G9"</f>
        <v>='E-1-1-4'!G9</v>
      </c>
      <c r="T121" s="109" t="s">
        <v>326</v>
      </c>
    </row>
    <row r="122" spans="7:20" ht="14.4" x14ac:dyDescent="0.25">
      <c r="G122" s="735">
        <v>121</v>
      </c>
      <c r="H122" s="735"/>
      <c r="I122" s="735"/>
      <c r="J122" s="736" t="s">
        <v>331</v>
      </c>
      <c r="K122" s="735"/>
      <c r="L122" s="737" t="str">
        <f>HYPERLINK("#'"&amp;'EWS DIRECTORY'!$J122&amp;"'!A1",'EWS DIRECTORY'!$J122)</f>
        <v>E-2</v>
      </c>
      <c r="M122" s="735"/>
      <c r="N122" s="735" t="str">
        <f>'E-2'!G9</f>
        <v>Natura dan Kenikmatan</v>
      </c>
      <c r="O122" s="735"/>
      <c r="P122" s="738" t="str">
        <f>HYPERLINK("#'"&amp;'EWS DIRECTORY'!$J$122&amp;"'!A1",'EWS DIRECTORY'!$J$122)</f>
        <v>E-2</v>
      </c>
      <c r="R122" s="109" t="str">
        <f>"='"&amp;'EWS DIRECTORY'!$J120&amp;"'"&amp;"!G9"</f>
        <v>='E-1-1-5'!G9</v>
      </c>
      <c r="T122" s="109" t="s">
        <v>328</v>
      </c>
    </row>
    <row r="123" spans="7:20" ht="14.4" x14ac:dyDescent="0.25">
      <c r="G123" s="735">
        <v>122</v>
      </c>
      <c r="H123" s="735"/>
      <c r="I123" s="735"/>
      <c r="J123" s="736" t="s">
        <v>333</v>
      </c>
      <c r="K123" s="735"/>
      <c r="L123" s="737" t="str">
        <f>HYPERLINK("#'"&amp;'EWS DIRECTORY'!$J123&amp;"'!A1",'EWS DIRECTORY'!$J123)</f>
        <v>E-2-1</v>
      </c>
      <c r="M123" s="735"/>
      <c r="N123" s="735" t="str">
        <f>'E-2-1'!G9</f>
        <v>Pengujian Natura dan Kenikmatan</v>
      </c>
      <c r="O123" s="735"/>
      <c r="P123" s="738" t="str">
        <f>HYPERLINK("#'"&amp;'EWS DIRECTORY'!$J$123&amp;"'!A1",'EWS DIRECTORY'!$J$123)</f>
        <v>E-2-1</v>
      </c>
      <c r="R123" s="109" t="str">
        <f>"='"&amp;'EWS DIRECTORY'!$J121&amp;"'"&amp;"!G9"</f>
        <v>='E-1-1-6'!G9</v>
      </c>
      <c r="T123" s="109" t="s">
        <v>330</v>
      </c>
    </row>
    <row r="124" spans="7:20" ht="14.4" x14ac:dyDescent="0.25">
      <c r="G124" s="735">
        <v>123</v>
      </c>
      <c r="H124" s="735"/>
      <c r="I124" s="735"/>
      <c r="J124" s="736" t="s">
        <v>335</v>
      </c>
      <c r="K124" s="735"/>
      <c r="L124" s="737" t="str">
        <f>HYPERLINK("#'"&amp;'EWS DIRECTORY'!$J124&amp;"'!A1",'EWS DIRECTORY'!$J124)</f>
        <v>E-2-1-1</v>
      </c>
      <c r="M124" s="735"/>
      <c r="N124" s="735" t="str">
        <f>'E-2-1-1'!G9</f>
        <v>Rincian Natura dan Kenikmatan Berdasarkan Data Internal dan Eksternal yang dimiliki DJP</v>
      </c>
      <c r="O124" s="735"/>
      <c r="P124" s="738" t="str">
        <f>HYPERLINK("#'"&amp;'EWS DIRECTORY'!$J$124&amp;"'!A1",'EWS DIRECTORY'!$J$124)</f>
        <v>E-2-1-1</v>
      </c>
      <c r="R124" s="109" t="str">
        <f>"='"&amp;'EWS DIRECTORY'!$J122&amp;"'"&amp;"!G9"</f>
        <v>='E-2'!G9</v>
      </c>
      <c r="T124" s="109" t="s">
        <v>332</v>
      </c>
    </row>
    <row r="125" spans="7:20" ht="14.4" x14ac:dyDescent="0.25">
      <c r="G125" s="735">
        <v>124</v>
      </c>
      <c r="H125" s="735"/>
      <c r="I125" s="735"/>
      <c r="J125" s="736" t="s">
        <v>337</v>
      </c>
      <c r="K125" s="735"/>
      <c r="L125" s="737" t="str">
        <f>HYPERLINK("#'"&amp;'EWS DIRECTORY'!$J125&amp;"'!A1",'EWS DIRECTORY'!$J125)</f>
        <v>E-2-1-2</v>
      </c>
      <c r="M125" s="735"/>
      <c r="N125" s="735" t="str">
        <f>'E-2-1-2'!G9</f>
        <v>Rincian Natura dan Kenikmatan Berdasarkan Analisis SPT dan Laporan Keuangan</v>
      </c>
      <c r="O125" s="735"/>
      <c r="P125" s="738" t="str">
        <f>HYPERLINK("#'"&amp;'EWS DIRECTORY'!$J$125&amp;"'!A1",'EWS DIRECTORY'!$J$125)</f>
        <v>E-2-1-2</v>
      </c>
      <c r="R125" s="109" t="str">
        <f>"='"&amp;'EWS DIRECTORY'!$J123&amp;"'"&amp;"!G9"</f>
        <v>='E-2-1'!G9</v>
      </c>
      <c r="T125" s="109" t="s">
        <v>334</v>
      </c>
    </row>
    <row r="126" spans="7:20" ht="14.4" x14ac:dyDescent="0.25">
      <c r="G126" s="735">
        <v>125</v>
      </c>
      <c r="H126" s="735"/>
      <c r="I126" s="735"/>
      <c r="J126" s="736" t="s">
        <v>339</v>
      </c>
      <c r="K126" s="735"/>
      <c r="L126" s="737" t="str">
        <f>HYPERLINK("#'"&amp;'EWS DIRECTORY'!$J126&amp;"'!A1",'EWS DIRECTORY'!$J126)</f>
        <v>E-2-1-3</v>
      </c>
      <c r="M126" s="735"/>
      <c r="N126" s="735" t="str">
        <f>'E-2-1-3'!G9</f>
        <v>Rincian Natura dan Kenikmatan Berdasarkan pemeriksaan langsung terhadap bukti pendukung</v>
      </c>
      <c r="O126" s="735"/>
      <c r="P126" s="738" t="str">
        <f>HYPERLINK("#'"&amp;'EWS DIRECTORY'!$J$126&amp;"'!A1",'EWS DIRECTORY'!$J$126)</f>
        <v>E-2-1-3</v>
      </c>
      <c r="R126" s="109" t="str">
        <f>"='"&amp;'EWS DIRECTORY'!$J124&amp;"'"&amp;"!G9"</f>
        <v>='E-2-1-1'!G9</v>
      </c>
      <c r="T126" s="109" t="s">
        <v>336</v>
      </c>
    </row>
    <row r="127" spans="7:20" ht="14.4" x14ac:dyDescent="0.25">
      <c r="G127" s="735">
        <v>126</v>
      </c>
      <c r="H127" s="735"/>
      <c r="I127" s="735"/>
      <c r="J127" s="736" t="s">
        <v>341</v>
      </c>
      <c r="K127" s="735"/>
      <c r="L127" s="737" t="str">
        <f>HYPERLINK("#'"&amp;'EWS DIRECTORY'!$J127&amp;"'!A1",'EWS DIRECTORY'!$J127)</f>
        <v>E-2-1-4</v>
      </c>
      <c r="M127" s="735"/>
      <c r="N127" s="735" t="str">
        <f>'E-2-1-4'!G9</f>
        <v>Rincian Natura dan Kenikmatan Berdasarkan Analisis Kewajaran dan Kelaziman Usaha</v>
      </c>
      <c r="O127" s="735"/>
      <c r="P127" s="738" t="str">
        <f>HYPERLINK("#'"&amp;'EWS DIRECTORY'!$J$127&amp;"'!A1",'EWS DIRECTORY'!$J$127)</f>
        <v>E-2-1-4</v>
      </c>
      <c r="R127" s="109" t="str">
        <f>"='"&amp;'EWS DIRECTORY'!$J125&amp;"'"&amp;"!G9"</f>
        <v>='E-2-1-2'!G9</v>
      </c>
      <c r="T127" s="109" t="s">
        <v>338</v>
      </c>
    </row>
    <row r="128" spans="7:20" ht="14.4" x14ac:dyDescent="0.25">
      <c r="G128" s="735">
        <v>127</v>
      </c>
      <c r="H128" s="735"/>
      <c r="I128" s="735"/>
      <c r="J128" s="736" t="s">
        <v>343</v>
      </c>
      <c r="K128" s="735"/>
      <c r="L128" s="737" t="str">
        <f>HYPERLINK("#'"&amp;'EWS DIRECTORY'!$J128&amp;"'!A1",'EWS DIRECTORY'!$J128)</f>
        <v>E-2-1-5</v>
      </c>
      <c r="M128" s="735"/>
      <c r="N128" s="735" t="str">
        <f>'E-2-1-5'!G9</f>
        <v>Rincian Natura dan Kenikmatan Berdasarkan Bahan Bukti Pidana</v>
      </c>
      <c r="O128" s="735"/>
      <c r="P128" s="738" t="str">
        <f>HYPERLINK("#'"&amp;'EWS DIRECTORY'!$J$128&amp;"'!A1",'EWS DIRECTORY'!$J$128)</f>
        <v>E-2-1-5</v>
      </c>
      <c r="R128" s="109" t="str">
        <f>"='"&amp;'EWS DIRECTORY'!$J126&amp;"'"&amp;"!G9"</f>
        <v>='E-2-1-3'!G9</v>
      </c>
      <c r="T128" s="109" t="s">
        <v>340</v>
      </c>
    </row>
    <row r="129" spans="7:20" ht="14.4" x14ac:dyDescent="0.25">
      <c r="G129" s="735">
        <v>128</v>
      </c>
      <c r="H129" s="735"/>
      <c r="I129" s="735"/>
      <c r="J129" s="736" t="s">
        <v>345</v>
      </c>
      <c r="K129" s="735"/>
      <c r="L129" s="737" t="str">
        <f>HYPERLINK("#'"&amp;'EWS DIRECTORY'!$J129&amp;"'!A1",'EWS DIRECTORY'!$J129)</f>
        <v>E-2-1-6</v>
      </c>
      <c r="M129" s="735"/>
      <c r="N129" s="740" t="str">
        <f>'E-2-1-6'!G9</f>
        <v>Rincian Natura dan Kenikmatan Berdasarkan Data Pemicu dan Data Penguji</v>
      </c>
      <c r="O129" s="735"/>
      <c r="P129" s="738" t="str">
        <f>HYPERLINK("#'"&amp;'EWS DIRECTORY'!$J$129&amp;"'!A1",'EWS DIRECTORY'!$J$129)</f>
        <v>E-2-1-6</v>
      </c>
      <c r="R129" s="109" t="str">
        <f>"='"&amp;'EWS DIRECTORY'!$J127&amp;"'"&amp;"!G9"</f>
        <v>='E-2-1-4'!G9</v>
      </c>
      <c r="T129" s="109" t="s">
        <v>342</v>
      </c>
    </row>
    <row r="130" spans="7:20" ht="14.4" x14ac:dyDescent="0.25">
      <c r="G130" s="735">
        <v>129</v>
      </c>
      <c r="H130" s="735"/>
      <c r="I130" s="735"/>
      <c r="J130" s="736" t="s">
        <v>347</v>
      </c>
      <c r="K130" s="735"/>
      <c r="L130" s="737" t="str">
        <f>HYPERLINK("#'"&amp;'EWS DIRECTORY'!$J130&amp;"'!A1",'EWS DIRECTORY'!$J130)</f>
        <v>E-3</v>
      </c>
      <c r="M130" s="735"/>
      <c r="N130" s="735" t="str">
        <f>'E-3'!G9</f>
        <v>Biaya Transportasi</v>
      </c>
      <c r="O130" s="735"/>
      <c r="P130" s="738" t="str">
        <f>HYPERLINK("#'"&amp;'EWS DIRECTORY'!$J$130&amp;"'!A1",'EWS DIRECTORY'!$J$130)</f>
        <v>E-3</v>
      </c>
      <c r="R130" s="109" t="str">
        <f>"='"&amp;'EWS DIRECTORY'!$J128&amp;"'"&amp;"!G9"</f>
        <v>='E-2-1-5'!G9</v>
      </c>
      <c r="T130" s="109" t="s">
        <v>344</v>
      </c>
    </row>
    <row r="131" spans="7:20" ht="14.4" x14ac:dyDescent="0.25">
      <c r="G131" s="735">
        <v>130</v>
      </c>
      <c r="H131" s="735"/>
      <c r="I131" s="735"/>
      <c r="J131" s="736" t="s">
        <v>349</v>
      </c>
      <c r="K131" s="735"/>
      <c r="L131" s="737" t="str">
        <f>HYPERLINK("#'"&amp;'EWS DIRECTORY'!$J131&amp;"'!A1",'EWS DIRECTORY'!$J131)</f>
        <v>E-3-1</v>
      </c>
      <c r="M131" s="735"/>
      <c r="N131" s="735" t="str">
        <f>'E-3-1'!G9</f>
        <v>Pengujian Biaya Transportasi</v>
      </c>
      <c r="O131" s="735"/>
      <c r="P131" s="738" t="str">
        <f>HYPERLINK("#'"&amp;'EWS DIRECTORY'!$J$131&amp;"'!A1",'EWS DIRECTORY'!$J$131)</f>
        <v>E-3-1</v>
      </c>
      <c r="R131" s="109" t="str">
        <f>"='"&amp;'EWS DIRECTORY'!$J129&amp;"'"&amp;"!G9"</f>
        <v>='E-2-1-6'!G9</v>
      </c>
      <c r="T131" s="109" t="s">
        <v>346</v>
      </c>
    </row>
    <row r="132" spans="7:20" ht="14.4" x14ac:dyDescent="0.25">
      <c r="G132" s="735">
        <v>131</v>
      </c>
      <c r="H132" s="735"/>
      <c r="I132" s="735"/>
      <c r="J132" s="736" t="s">
        <v>351</v>
      </c>
      <c r="K132" s="735"/>
      <c r="L132" s="737" t="str">
        <f>HYPERLINK("#'"&amp;'EWS DIRECTORY'!$J132&amp;"'!A1",'EWS DIRECTORY'!$J132)</f>
        <v>E-3-1-1</v>
      </c>
      <c r="M132" s="735"/>
      <c r="N132" s="735" t="str">
        <f>'E-3-1-1'!G9</f>
        <v>Rincian Biaya Transportasi Berdasarkan Data Internal dan Eksternal yang dimiliki DJP</v>
      </c>
      <c r="O132" s="735"/>
      <c r="P132" s="738" t="str">
        <f>HYPERLINK("#'"&amp;'EWS DIRECTORY'!$J$132&amp;"'!A1",'EWS DIRECTORY'!$J$132)</f>
        <v>E-3-1-1</v>
      </c>
      <c r="R132" s="109" t="str">
        <f>"='"&amp;'EWS DIRECTORY'!$J130&amp;"'"&amp;"!G9"</f>
        <v>='E-3'!G9</v>
      </c>
      <c r="T132" s="109" t="s">
        <v>348</v>
      </c>
    </row>
    <row r="133" spans="7:20" ht="14.4" x14ac:dyDescent="0.25">
      <c r="G133" s="735">
        <v>132</v>
      </c>
      <c r="H133" s="735"/>
      <c r="I133" s="735"/>
      <c r="J133" s="736" t="s">
        <v>353</v>
      </c>
      <c r="K133" s="735"/>
      <c r="L133" s="737" t="str">
        <f>HYPERLINK("#'"&amp;'EWS DIRECTORY'!$J133&amp;"'!A1",'EWS DIRECTORY'!$J133)</f>
        <v>E-3-1-2</v>
      </c>
      <c r="M133" s="735"/>
      <c r="N133" s="735" t="str">
        <f>'E-3-1-2'!G9</f>
        <v>Rincian Biaya Transportasi Berdasarkan Analisis SPT dan Laporan Keuangan</v>
      </c>
      <c r="O133" s="735"/>
      <c r="P133" s="738" t="str">
        <f>HYPERLINK("#'"&amp;'EWS DIRECTORY'!$J$133&amp;"'!A1",'EWS DIRECTORY'!$J$133)</f>
        <v>E-3-1-2</v>
      </c>
      <c r="R133" s="109" t="str">
        <f>"='"&amp;'EWS DIRECTORY'!$J131&amp;"'"&amp;"!G9"</f>
        <v>='E-3-1'!G9</v>
      </c>
      <c r="T133" s="109" t="s">
        <v>350</v>
      </c>
    </row>
    <row r="134" spans="7:20" ht="14.4" x14ac:dyDescent="0.25">
      <c r="G134" s="735">
        <v>133</v>
      </c>
      <c r="H134" s="735"/>
      <c r="I134" s="735"/>
      <c r="J134" s="736" t="s">
        <v>355</v>
      </c>
      <c r="K134" s="735"/>
      <c r="L134" s="737" t="str">
        <f>HYPERLINK("#'"&amp;'EWS DIRECTORY'!$J134&amp;"'!A1",'EWS DIRECTORY'!$J134)</f>
        <v>E-3-1-3</v>
      </c>
      <c r="M134" s="735"/>
      <c r="N134" s="735" t="str">
        <f>'E-3-1-3'!G9</f>
        <v>Rincian Biaya Transportasi Berdasarkan pemeriksaan langsung terhadap bukti pendukung</v>
      </c>
      <c r="O134" s="735"/>
      <c r="P134" s="738" t="str">
        <f>HYPERLINK("#'"&amp;'EWS DIRECTORY'!$J$134&amp;"'!A1",'EWS DIRECTORY'!$J$134)</f>
        <v>E-3-1-3</v>
      </c>
      <c r="R134" s="109" t="str">
        <f>"='"&amp;'EWS DIRECTORY'!$J132&amp;"'"&amp;"!G9"</f>
        <v>='E-3-1-1'!G9</v>
      </c>
      <c r="T134" s="109" t="s">
        <v>352</v>
      </c>
    </row>
    <row r="135" spans="7:20" ht="14.4" x14ac:dyDescent="0.25">
      <c r="G135" s="735">
        <v>134</v>
      </c>
      <c r="H135" s="735"/>
      <c r="I135" s="735"/>
      <c r="J135" s="736" t="s">
        <v>357</v>
      </c>
      <c r="K135" s="735"/>
      <c r="L135" s="737" t="str">
        <f>HYPERLINK("#'"&amp;'EWS DIRECTORY'!$J135&amp;"'!A1",'EWS DIRECTORY'!$J135)</f>
        <v>E-3-1-4</v>
      </c>
      <c r="M135" s="735"/>
      <c r="N135" s="735" t="str">
        <f>'E-3-1-4'!G9</f>
        <v>Rincian Biaya Transportasi Berdasarkan Analisis Kewajaran dan Kelaziman Usaha</v>
      </c>
      <c r="O135" s="735"/>
      <c r="P135" s="738" t="str">
        <f>HYPERLINK("#'"&amp;'EWS DIRECTORY'!$J$135&amp;"'!A1",'EWS DIRECTORY'!$J$135)</f>
        <v>E-3-1-4</v>
      </c>
      <c r="R135" s="109" t="str">
        <f>"='"&amp;'EWS DIRECTORY'!$J133&amp;"'"&amp;"!G9"</f>
        <v>='E-3-1-2'!G9</v>
      </c>
      <c r="T135" s="109" t="s">
        <v>354</v>
      </c>
    </row>
    <row r="136" spans="7:20" ht="14.4" x14ac:dyDescent="0.25">
      <c r="G136" s="735">
        <v>135</v>
      </c>
      <c r="H136" s="735"/>
      <c r="I136" s="735"/>
      <c r="J136" s="736" t="s">
        <v>359</v>
      </c>
      <c r="K136" s="735"/>
      <c r="L136" s="737" t="str">
        <f>HYPERLINK("#'"&amp;'EWS DIRECTORY'!$J136&amp;"'!A1",'EWS DIRECTORY'!$J136)</f>
        <v>E-3-1-5</v>
      </c>
      <c r="M136" s="735"/>
      <c r="N136" s="735" t="str">
        <f>'E-3-1-5'!G9</f>
        <v>Rincian Biaya Transportasi Berdasarkan Bahan Bukti Pidana</v>
      </c>
      <c r="O136" s="735"/>
      <c r="P136" s="738" t="str">
        <f>HYPERLINK("#'"&amp;'EWS DIRECTORY'!$J$136&amp;"'!A1",'EWS DIRECTORY'!$J$136)</f>
        <v>E-3-1-5</v>
      </c>
      <c r="R136" s="109" t="str">
        <f>"='"&amp;'EWS DIRECTORY'!$J134&amp;"'"&amp;"!G9"</f>
        <v>='E-3-1-3'!G9</v>
      </c>
      <c r="T136" s="109" t="s">
        <v>356</v>
      </c>
    </row>
    <row r="137" spans="7:20" ht="14.4" x14ac:dyDescent="0.25">
      <c r="G137" s="735">
        <v>136</v>
      </c>
      <c r="H137" s="735"/>
      <c r="I137" s="735"/>
      <c r="J137" s="736" t="s">
        <v>361</v>
      </c>
      <c r="K137" s="735"/>
      <c r="L137" s="737" t="str">
        <f>HYPERLINK("#'"&amp;'EWS DIRECTORY'!$J137&amp;"'!A1",'EWS DIRECTORY'!$J137)</f>
        <v>E-3-1-6</v>
      </c>
      <c r="M137" s="735"/>
      <c r="N137" s="740" t="str">
        <f>'E-3-1-6'!G9</f>
        <v>Rincian Biaya Transportasi Berdasarkan Data Pemicu dan Data Penguji</v>
      </c>
      <c r="O137" s="735"/>
      <c r="P137" s="738" t="str">
        <f>HYPERLINK("#'"&amp;'EWS DIRECTORY'!$J$137&amp;"'!A1",'EWS DIRECTORY'!$J$137)</f>
        <v>E-3-1-6</v>
      </c>
      <c r="R137" s="109" t="str">
        <f>"='"&amp;'EWS DIRECTORY'!$J135&amp;"'"&amp;"!G9"</f>
        <v>='E-3-1-4'!G9</v>
      </c>
      <c r="T137" s="109" t="s">
        <v>358</v>
      </c>
    </row>
    <row r="138" spans="7:20" ht="14.4" x14ac:dyDescent="0.25">
      <c r="G138" s="735">
        <v>137</v>
      </c>
      <c r="H138" s="735"/>
      <c r="I138" s="735"/>
      <c r="J138" s="736" t="s">
        <v>363</v>
      </c>
      <c r="K138" s="735"/>
      <c r="L138" s="737" t="str">
        <f>HYPERLINK("#'"&amp;'EWS DIRECTORY'!$J138&amp;"'!A1",'EWS DIRECTORY'!$J138)</f>
        <v>E-4</v>
      </c>
      <c r="M138" s="735"/>
      <c r="N138" s="735" t="str">
        <f>'E-4'!G9</f>
        <v>Biaya Penyusutan dan Amortisasi</v>
      </c>
      <c r="O138" s="735"/>
      <c r="P138" s="738" t="str">
        <f>HYPERLINK("#'"&amp;'EWS DIRECTORY'!$J$138&amp;"'!A1",'EWS DIRECTORY'!$J$138)</f>
        <v>E-4</v>
      </c>
      <c r="R138" s="109" t="str">
        <f>"='"&amp;'EWS DIRECTORY'!$J136&amp;"'"&amp;"!G9"</f>
        <v>='E-3-1-5'!G9</v>
      </c>
      <c r="T138" s="109" t="s">
        <v>360</v>
      </c>
    </row>
    <row r="139" spans="7:20" ht="14.4" x14ac:dyDescent="0.25">
      <c r="G139" s="735">
        <v>138</v>
      </c>
      <c r="H139" s="735"/>
      <c r="I139" s="735"/>
      <c r="J139" s="736" t="s">
        <v>365</v>
      </c>
      <c r="K139" s="735"/>
      <c r="L139" s="737" t="str">
        <f>HYPERLINK("#'"&amp;'EWS DIRECTORY'!$J139&amp;"'!A1",'EWS DIRECTORY'!$J139)</f>
        <v>E-4-1</v>
      </c>
      <c r="M139" s="735"/>
      <c r="N139" s="735" t="str">
        <f>'E-4-1'!G9</f>
        <v>Pengujian Biaya Penyusutan dan Amortisasi</v>
      </c>
      <c r="O139" s="735"/>
      <c r="P139" s="738" t="str">
        <f>HYPERLINK("#'"&amp;'EWS DIRECTORY'!$J$139&amp;"'!A1",'EWS DIRECTORY'!$J$139)</f>
        <v>E-4-1</v>
      </c>
      <c r="R139" s="109" t="str">
        <f>"='"&amp;'EWS DIRECTORY'!$J137&amp;"'"&amp;"!G9"</f>
        <v>='E-3-1-6'!G9</v>
      </c>
      <c r="T139" s="109" t="s">
        <v>362</v>
      </c>
    </row>
    <row r="140" spans="7:20" ht="14.4" x14ac:dyDescent="0.25">
      <c r="G140" s="735">
        <v>139</v>
      </c>
      <c r="H140" s="735"/>
      <c r="I140" s="735"/>
      <c r="J140" s="736" t="s">
        <v>367</v>
      </c>
      <c r="K140" s="735"/>
      <c r="L140" s="737" t="str">
        <f>HYPERLINK("#'"&amp;'EWS DIRECTORY'!$J140&amp;"'!A1",'EWS DIRECTORY'!$J140)</f>
        <v>E-4-1-1</v>
      </c>
      <c r="M140" s="735"/>
      <c r="N140" s="735" t="str">
        <f>'E-4-1-1'!G9</f>
        <v>Rincian Biaya Penyusutan dan Amortisasi Berdasarkan Data Internal dan Eksternal yang dimiliki DJP</v>
      </c>
      <c r="O140" s="735"/>
      <c r="P140" s="738" t="str">
        <f>HYPERLINK("#'"&amp;'EWS DIRECTORY'!$J$140&amp;"'!A1",'EWS DIRECTORY'!$J$140)</f>
        <v>E-4-1-1</v>
      </c>
      <c r="R140" s="109" t="str">
        <f>"='"&amp;'EWS DIRECTORY'!$J138&amp;"'"&amp;"!G9"</f>
        <v>='E-4'!G9</v>
      </c>
      <c r="T140" s="109" t="s">
        <v>364</v>
      </c>
    </row>
    <row r="141" spans="7:20" ht="14.4" x14ac:dyDescent="0.25">
      <c r="G141" s="735">
        <v>140</v>
      </c>
      <c r="H141" s="735"/>
      <c r="I141" s="735"/>
      <c r="J141" s="736" t="s">
        <v>369</v>
      </c>
      <c r="K141" s="735"/>
      <c r="L141" s="737" t="str">
        <f>HYPERLINK("#'"&amp;'EWS DIRECTORY'!$J141&amp;"'!A1",'EWS DIRECTORY'!$J141)</f>
        <v>E-4-1-2</v>
      </c>
      <c r="M141" s="735"/>
      <c r="N141" s="735" t="str">
        <f>'E-4-1-2'!G9</f>
        <v>Rincian Biaya Penyusutan dan Amortisasi Berdasarkan Analisis SPT dan Laporan Keuangan</v>
      </c>
      <c r="O141" s="735"/>
      <c r="P141" s="738" t="str">
        <f>HYPERLINK("#'"&amp;'EWS DIRECTORY'!$J$141&amp;"'!A1",'EWS DIRECTORY'!$J$141)</f>
        <v>E-4-1-2</v>
      </c>
      <c r="R141" s="109" t="str">
        <f>"='"&amp;'EWS DIRECTORY'!$J139&amp;"'"&amp;"!G9"</f>
        <v>='E-4-1'!G9</v>
      </c>
      <c r="T141" s="109" t="s">
        <v>366</v>
      </c>
    </row>
    <row r="142" spans="7:20" ht="14.4" x14ac:dyDescent="0.25">
      <c r="G142" s="735">
        <v>141</v>
      </c>
      <c r="H142" s="735"/>
      <c r="I142" s="735"/>
      <c r="J142" s="736" t="s">
        <v>371</v>
      </c>
      <c r="K142" s="735"/>
      <c r="L142" s="737" t="str">
        <f>HYPERLINK("#'"&amp;'EWS DIRECTORY'!$J142&amp;"'!A1",'EWS DIRECTORY'!$J142)</f>
        <v>E-4-1-3</v>
      </c>
      <c r="M142" s="735"/>
      <c r="N142" s="735" t="str">
        <f>'E-4-1-3'!G9</f>
        <v>Rincian Biaya Penyusutan dan Amortisasi Berdasarkan pemeriksaan langsung terhadap bukti pendukung</v>
      </c>
      <c r="O142" s="735"/>
      <c r="P142" s="738" t="str">
        <f>HYPERLINK("#'"&amp;'EWS DIRECTORY'!$J$142&amp;"'!A1",'EWS DIRECTORY'!$J$142)</f>
        <v>E-4-1-3</v>
      </c>
      <c r="R142" s="109" t="str">
        <f>"='"&amp;'EWS DIRECTORY'!$J140&amp;"'"&amp;"!G9"</f>
        <v>='E-4-1-1'!G9</v>
      </c>
      <c r="T142" s="109" t="s">
        <v>368</v>
      </c>
    </row>
    <row r="143" spans="7:20" ht="14.4" x14ac:dyDescent="0.25">
      <c r="G143" s="735">
        <v>142</v>
      </c>
      <c r="H143" s="735"/>
      <c r="I143" s="735"/>
      <c r="J143" s="736" t="s">
        <v>373</v>
      </c>
      <c r="K143" s="735"/>
      <c r="L143" s="737" t="str">
        <f>HYPERLINK("#'"&amp;'EWS DIRECTORY'!$J143&amp;"'!A1",'EWS DIRECTORY'!$J143)</f>
        <v>E-4-1-3-1</v>
      </c>
      <c r="M143" s="735"/>
      <c r="N143" s="735" t="str">
        <f>'E-4-1-3-1'!G9</f>
        <v>Sumber Pengujian :</v>
      </c>
      <c r="O143" s="735"/>
      <c r="P143" s="738" t="str">
        <f>HYPERLINK("#'"&amp;'EWS DIRECTORY'!$J$143&amp;"'!A1",'EWS DIRECTORY'!$J$143)</f>
        <v>E-4-1-3-1</v>
      </c>
      <c r="R143" s="109" t="str">
        <f>"='"&amp;'EWS DIRECTORY'!$J141&amp;"'"&amp;"!G9"</f>
        <v>='E-4-1-2'!G9</v>
      </c>
      <c r="T143" s="109" t="s">
        <v>370</v>
      </c>
    </row>
    <row r="144" spans="7:20" ht="14.4" x14ac:dyDescent="0.25">
      <c r="G144" s="735">
        <v>143</v>
      </c>
      <c r="H144" s="735"/>
      <c r="I144" s="735"/>
      <c r="J144" s="736" t="s">
        <v>375</v>
      </c>
      <c r="K144" s="735"/>
      <c r="L144" s="737" t="str">
        <f>HYPERLINK("#'"&amp;'EWS DIRECTORY'!$J144&amp;"'!A1",'EWS DIRECTORY'!$J144)</f>
        <v>E-4-1-4</v>
      </c>
      <c r="M144" s="735"/>
      <c r="N144" s="735" t="str">
        <f>'E-4-1-4'!G9</f>
        <v>Rincian Biaya Penyusutan dan Amortisasi Berdasarkan Analisis Kewajaran dan Kelaziman Usaha</v>
      </c>
      <c r="O144" s="735"/>
      <c r="P144" s="738" t="str">
        <f>HYPERLINK("#'"&amp;'EWS DIRECTORY'!$J$144&amp;"'!A1",'EWS DIRECTORY'!$J$144)</f>
        <v>E-4-1-4</v>
      </c>
      <c r="R144" s="109" t="str">
        <f>"='"&amp;'EWS DIRECTORY'!$J142&amp;"'"&amp;"!G9"</f>
        <v>='E-4-1-3'!G9</v>
      </c>
      <c r="T144" s="109" t="s">
        <v>372</v>
      </c>
    </row>
    <row r="145" spans="7:20" ht="14.4" x14ac:dyDescent="0.25">
      <c r="G145" s="735">
        <v>144</v>
      </c>
      <c r="H145" s="735"/>
      <c r="I145" s="735"/>
      <c r="J145" s="736" t="s">
        <v>377</v>
      </c>
      <c r="K145" s="735"/>
      <c r="L145" s="737" t="str">
        <f>HYPERLINK("#'"&amp;'EWS DIRECTORY'!$J145&amp;"'!A1",'EWS DIRECTORY'!$J145)</f>
        <v>E-4-1-5</v>
      </c>
      <c r="M145" s="735"/>
      <c r="N145" s="735" t="str">
        <f>'E-4-1-5'!G9</f>
        <v>Rincian Biaya Penyusutan dan Amortisasi Berdasarkan Bahan Bukti Pidana</v>
      </c>
      <c r="O145" s="735"/>
      <c r="P145" s="738" t="str">
        <f>HYPERLINK("#'"&amp;'EWS DIRECTORY'!$J$145&amp;"'!A1",'EWS DIRECTORY'!$J$145)</f>
        <v>E-4-1-5</v>
      </c>
      <c r="R145" s="109" t="str">
        <f>"='"&amp;'EWS DIRECTORY'!$J143&amp;"'"&amp;"!G9"</f>
        <v>='E-4-1-3-1'!G9</v>
      </c>
      <c r="T145" s="109" t="s">
        <v>374</v>
      </c>
    </row>
    <row r="146" spans="7:20" ht="14.4" x14ac:dyDescent="0.25">
      <c r="G146" s="735">
        <v>145</v>
      </c>
      <c r="H146" s="735"/>
      <c r="I146" s="735"/>
      <c r="J146" s="736" t="s">
        <v>379</v>
      </c>
      <c r="K146" s="735"/>
      <c r="L146" s="737" t="str">
        <f>HYPERLINK("#'"&amp;'EWS DIRECTORY'!$J146&amp;"'!A1",'EWS DIRECTORY'!$J146)</f>
        <v>E-4-1-6</v>
      </c>
      <c r="M146" s="735"/>
      <c r="N146" s="740" t="str">
        <f>'E-4-1-6'!G9</f>
        <v>Rincian Biaya Penyusutan dan Amortisasi Berdasarkan Data Pemicu dan Data Penguji</v>
      </c>
      <c r="O146" s="735"/>
      <c r="P146" s="738" t="str">
        <f>HYPERLINK("#'"&amp;'EWS DIRECTORY'!$J$146&amp;"'!A1",'EWS DIRECTORY'!$J$146)</f>
        <v>E-4-1-6</v>
      </c>
      <c r="R146" s="109" t="str">
        <f>"='"&amp;'EWS DIRECTORY'!$J144&amp;"'"&amp;"!G9"</f>
        <v>='E-4-1-4'!G9</v>
      </c>
      <c r="T146" s="109" t="s">
        <v>376</v>
      </c>
    </row>
    <row r="147" spans="7:20" ht="14.4" x14ac:dyDescent="0.25">
      <c r="G147" s="735">
        <v>146</v>
      </c>
      <c r="H147" s="735"/>
      <c r="I147" s="735"/>
      <c r="J147" s="736" t="s">
        <v>381</v>
      </c>
      <c r="K147" s="735"/>
      <c r="L147" s="737" t="str">
        <f>HYPERLINK("#'"&amp;'EWS DIRECTORY'!$J147&amp;"'!A1",'EWS DIRECTORY'!$J147)</f>
        <v>E-5</v>
      </c>
      <c r="M147" s="735"/>
      <c r="N147" s="735" t="str">
        <f>'E-5'!G9</f>
        <v>Biaya Sewa</v>
      </c>
      <c r="O147" s="735"/>
      <c r="P147" s="738" t="str">
        <f>HYPERLINK("#'"&amp;'EWS DIRECTORY'!$J$147&amp;"'!A1",'EWS DIRECTORY'!$J$147)</f>
        <v>E-5</v>
      </c>
      <c r="R147" s="109" t="str">
        <f>"='"&amp;'EWS DIRECTORY'!$J145&amp;"'"&amp;"!G9"</f>
        <v>='E-4-1-5'!G9</v>
      </c>
      <c r="T147" s="109" t="s">
        <v>378</v>
      </c>
    </row>
    <row r="148" spans="7:20" ht="14.4" x14ac:dyDescent="0.25">
      <c r="G148" s="735">
        <v>147</v>
      </c>
      <c r="H148" s="735"/>
      <c r="I148" s="735"/>
      <c r="J148" s="736" t="s">
        <v>383</v>
      </c>
      <c r="K148" s="735"/>
      <c r="L148" s="737" t="str">
        <f>HYPERLINK("#'"&amp;'EWS DIRECTORY'!$J148&amp;"'!A1",'EWS DIRECTORY'!$J148)</f>
        <v>E-5-1</v>
      </c>
      <c r="M148" s="735"/>
      <c r="N148" s="735" t="str">
        <f>'E-5-1'!G9</f>
        <v>Pengujian Biaya Sewa</v>
      </c>
      <c r="O148" s="735"/>
      <c r="P148" s="738" t="str">
        <f>HYPERLINK("#'"&amp;'EWS DIRECTORY'!$J$148&amp;"'!A1",'EWS DIRECTORY'!$J$148)</f>
        <v>E-5-1</v>
      </c>
      <c r="R148" s="109" t="str">
        <f>"='"&amp;'EWS DIRECTORY'!$J146&amp;"'"&amp;"!G9"</f>
        <v>='E-4-1-6'!G9</v>
      </c>
      <c r="T148" s="109" t="s">
        <v>380</v>
      </c>
    </row>
    <row r="149" spans="7:20" ht="14.4" x14ac:dyDescent="0.25">
      <c r="G149" s="735">
        <v>148</v>
      </c>
      <c r="H149" s="735"/>
      <c r="I149" s="735"/>
      <c r="J149" s="736" t="s">
        <v>385</v>
      </c>
      <c r="K149" s="735"/>
      <c r="L149" s="737" t="str">
        <f>HYPERLINK("#'"&amp;'EWS DIRECTORY'!$J149&amp;"'!A1",'EWS DIRECTORY'!$J149)</f>
        <v>E-5-1-1</v>
      </c>
      <c r="M149" s="735"/>
      <c r="N149" s="735" t="str">
        <f>'E-5-1-1'!G9</f>
        <v>Rincian Biaya Sewa Berdasarkan Data Internal dan Eksternal yang dimiliki DJP</v>
      </c>
      <c r="O149" s="735"/>
      <c r="P149" s="738" t="str">
        <f>HYPERLINK("#'"&amp;'EWS DIRECTORY'!$J$149&amp;"'!A1",'EWS DIRECTORY'!$J$149)</f>
        <v>E-5-1-1</v>
      </c>
      <c r="R149" s="109" t="str">
        <f>"='"&amp;'EWS DIRECTORY'!$J147&amp;"'"&amp;"!G9"</f>
        <v>='E-5'!G9</v>
      </c>
      <c r="T149" s="109" t="s">
        <v>382</v>
      </c>
    </row>
    <row r="150" spans="7:20" ht="14.4" x14ac:dyDescent="0.25">
      <c r="G150" s="735">
        <v>149</v>
      </c>
      <c r="H150" s="735"/>
      <c r="I150" s="735"/>
      <c r="J150" s="736" t="s">
        <v>387</v>
      </c>
      <c r="K150" s="735"/>
      <c r="L150" s="737" t="str">
        <f>HYPERLINK("#'"&amp;'EWS DIRECTORY'!$J150&amp;"'!A1",'EWS DIRECTORY'!$J150)</f>
        <v>E-5-1-2</v>
      </c>
      <c r="M150" s="735"/>
      <c r="N150" s="735" t="str">
        <f>'E-5-1-2'!G9</f>
        <v>Rincian Biaya Sewa Berdasarkan Analisis SPT dan Laporan Keuangan</v>
      </c>
      <c r="O150" s="735"/>
      <c r="P150" s="738" t="str">
        <f>HYPERLINK("#'"&amp;'EWS DIRECTORY'!$J$150&amp;"'!A1",'EWS DIRECTORY'!$J$150)</f>
        <v>E-5-1-2</v>
      </c>
      <c r="R150" s="109" t="str">
        <f>"='"&amp;'EWS DIRECTORY'!$J148&amp;"'"&amp;"!G9"</f>
        <v>='E-5-1'!G9</v>
      </c>
      <c r="T150" s="109" t="s">
        <v>384</v>
      </c>
    </row>
    <row r="151" spans="7:20" ht="14.4" x14ac:dyDescent="0.25">
      <c r="G151" s="735">
        <v>150</v>
      </c>
      <c r="H151" s="735"/>
      <c r="I151" s="735"/>
      <c r="J151" s="736" t="s">
        <v>389</v>
      </c>
      <c r="K151" s="735"/>
      <c r="L151" s="737" t="str">
        <f>HYPERLINK("#'"&amp;'EWS DIRECTORY'!$J151&amp;"'!A1",'EWS DIRECTORY'!$J151)</f>
        <v>E-5-1-3</v>
      </c>
      <c r="M151" s="735"/>
      <c r="N151" s="735" t="str">
        <f>'E-5-1-3'!G9</f>
        <v>Rincian Biaya Sewa Berdasarkan pemeriksaan langsung terhadap bukti pendukung</v>
      </c>
      <c r="O151" s="735"/>
      <c r="P151" s="738" t="str">
        <f>HYPERLINK("#'"&amp;'EWS DIRECTORY'!$J$151&amp;"'!A1",'EWS DIRECTORY'!$J$151)</f>
        <v>E-5-1-3</v>
      </c>
      <c r="R151" s="109" t="str">
        <f>"='"&amp;'EWS DIRECTORY'!$J149&amp;"'"&amp;"!G9"</f>
        <v>='E-5-1-1'!G9</v>
      </c>
      <c r="T151" s="109" t="s">
        <v>386</v>
      </c>
    </row>
    <row r="152" spans="7:20" ht="14.4" x14ac:dyDescent="0.25">
      <c r="G152" s="735">
        <v>151</v>
      </c>
      <c r="H152" s="735"/>
      <c r="I152" s="735"/>
      <c r="J152" s="736" t="s">
        <v>391</v>
      </c>
      <c r="K152" s="735"/>
      <c r="L152" s="737" t="str">
        <f>HYPERLINK("#'"&amp;'EWS DIRECTORY'!$J152&amp;"'!A1",'EWS DIRECTORY'!$J152)</f>
        <v>E-5-1-4</v>
      </c>
      <c r="M152" s="735"/>
      <c r="N152" s="735" t="str">
        <f>'E-5-1-4'!G9</f>
        <v>Rincian Biaya Sewa Berdasarkan Analisis Kewajaran dan Kelaziman Usaha</v>
      </c>
      <c r="O152" s="735"/>
      <c r="P152" s="738" t="str">
        <f>HYPERLINK("#'"&amp;'EWS DIRECTORY'!$J$152&amp;"'!A1",'EWS DIRECTORY'!$J$152)</f>
        <v>E-5-1-4</v>
      </c>
      <c r="R152" s="109" t="str">
        <f>"='"&amp;'EWS DIRECTORY'!$J150&amp;"'"&amp;"!G9"</f>
        <v>='E-5-1-2'!G9</v>
      </c>
      <c r="T152" s="109" t="s">
        <v>388</v>
      </c>
    </row>
    <row r="153" spans="7:20" ht="14.4" x14ac:dyDescent="0.25">
      <c r="G153" s="735">
        <v>152</v>
      </c>
      <c r="H153" s="735"/>
      <c r="I153" s="735"/>
      <c r="J153" s="736" t="s">
        <v>393</v>
      </c>
      <c r="K153" s="735"/>
      <c r="L153" s="737" t="str">
        <f>HYPERLINK("#'"&amp;'EWS DIRECTORY'!$J153&amp;"'!A1",'EWS DIRECTORY'!$J153)</f>
        <v>E-5-1-5</v>
      </c>
      <c r="M153" s="735"/>
      <c r="N153" s="735" t="str">
        <f>'E-5-1-5'!G9</f>
        <v>Rincian Biaya Sewa Berdasarkan Bahan Bukti Pidana</v>
      </c>
      <c r="O153" s="735"/>
      <c r="P153" s="738" t="str">
        <f>HYPERLINK("#'"&amp;'EWS DIRECTORY'!$J$153&amp;"'!A1",'EWS DIRECTORY'!$J$153)</f>
        <v>E-5-1-5</v>
      </c>
      <c r="R153" s="109" t="str">
        <f>"='"&amp;'EWS DIRECTORY'!$J151&amp;"'"&amp;"!G9"</f>
        <v>='E-5-1-3'!G9</v>
      </c>
      <c r="T153" s="109" t="s">
        <v>390</v>
      </c>
    </row>
    <row r="154" spans="7:20" ht="14.4" x14ac:dyDescent="0.25">
      <c r="G154" s="735">
        <v>153</v>
      </c>
      <c r="H154" s="735"/>
      <c r="I154" s="735"/>
      <c r="J154" s="736" t="s">
        <v>395</v>
      </c>
      <c r="K154" s="735"/>
      <c r="L154" s="737" t="str">
        <f>HYPERLINK("#'"&amp;'EWS DIRECTORY'!$J154&amp;"'!A1",'EWS DIRECTORY'!$J154)</f>
        <v>E-5-1-6</v>
      </c>
      <c r="M154" s="735"/>
      <c r="N154" s="740" t="str">
        <f>'E-5-1-6'!G9</f>
        <v>Rincian Biaya Sewa Berdasarkan Data Pemicu dan Data Penguji</v>
      </c>
      <c r="O154" s="735"/>
      <c r="P154" s="738" t="str">
        <f>HYPERLINK("#'"&amp;'EWS DIRECTORY'!$J$154&amp;"'!A1",'EWS DIRECTORY'!$J$154)</f>
        <v>E-5-1-6</v>
      </c>
      <c r="R154" s="109" t="str">
        <f>"='"&amp;'EWS DIRECTORY'!$J152&amp;"'"&amp;"!G9"</f>
        <v>='E-5-1-4'!G9</v>
      </c>
      <c r="T154" s="109" t="s">
        <v>392</v>
      </c>
    </row>
    <row r="155" spans="7:20" ht="14.4" x14ac:dyDescent="0.25">
      <c r="G155" s="735">
        <v>154</v>
      </c>
      <c r="H155" s="735"/>
      <c r="I155" s="735"/>
      <c r="J155" s="736" t="s">
        <v>397</v>
      </c>
      <c r="K155" s="735"/>
      <c r="L155" s="737" t="str">
        <f>HYPERLINK("#'"&amp;'EWS DIRECTORY'!$J155&amp;"'!A1",'EWS DIRECTORY'!$J155)</f>
        <v>E-6</v>
      </c>
      <c r="M155" s="735"/>
      <c r="N155" s="735" t="str">
        <f>'E-6'!G9</f>
        <v>Biaya Bunga Pinjaman</v>
      </c>
      <c r="O155" s="735"/>
      <c r="P155" s="738" t="str">
        <f>HYPERLINK("#'"&amp;'EWS DIRECTORY'!$J$155&amp;"'!A1",'EWS DIRECTORY'!$J$155)</f>
        <v>E-6</v>
      </c>
      <c r="R155" s="109" t="str">
        <f>"='"&amp;'EWS DIRECTORY'!$J153&amp;"'"&amp;"!G9"</f>
        <v>='E-5-1-5'!G9</v>
      </c>
      <c r="T155" s="109" t="s">
        <v>394</v>
      </c>
    </row>
    <row r="156" spans="7:20" ht="14.4" x14ac:dyDescent="0.25">
      <c r="G156" s="735">
        <v>155</v>
      </c>
      <c r="H156" s="735"/>
      <c r="I156" s="735"/>
      <c r="J156" s="736" t="s">
        <v>399</v>
      </c>
      <c r="K156" s="735"/>
      <c r="L156" s="737" t="str">
        <f>HYPERLINK("#'"&amp;'EWS DIRECTORY'!$J156&amp;"'!A1",'EWS DIRECTORY'!$J156)</f>
        <v>E-6-1</v>
      </c>
      <c r="M156" s="735"/>
      <c r="N156" s="735" t="str">
        <f>'E-6-1'!G9</f>
        <v>Pengujian Biaya Bunga Pinjaman</v>
      </c>
      <c r="O156" s="735"/>
      <c r="P156" s="738" t="str">
        <f>HYPERLINK("#'"&amp;'EWS DIRECTORY'!$J$156&amp;"'!A1",'EWS DIRECTORY'!$J$156)</f>
        <v>E-6-1</v>
      </c>
      <c r="R156" s="109" t="str">
        <f>"='"&amp;'EWS DIRECTORY'!$J154&amp;"'"&amp;"!G9"</f>
        <v>='E-5-1-6'!G9</v>
      </c>
      <c r="T156" s="109" t="s">
        <v>396</v>
      </c>
    </row>
    <row r="157" spans="7:20" ht="14.4" x14ac:dyDescent="0.25">
      <c r="G157" s="735">
        <v>156</v>
      </c>
      <c r="H157" s="735"/>
      <c r="I157" s="735"/>
      <c r="J157" s="736" t="s">
        <v>401</v>
      </c>
      <c r="K157" s="735"/>
      <c r="L157" s="737" t="str">
        <f>HYPERLINK("#'"&amp;'EWS DIRECTORY'!$J157&amp;"'!A1",'EWS DIRECTORY'!$J157)</f>
        <v>E-6-1-1</v>
      </c>
      <c r="M157" s="735"/>
      <c r="N157" s="735" t="str">
        <f>'E-6-1-1'!G9</f>
        <v>Rincian Biaya Bunga Pinjaman Berdasarkan Data Internal dan Eksternal yang dimiliki DJP</v>
      </c>
      <c r="O157" s="735"/>
      <c r="P157" s="738" t="str">
        <f>HYPERLINK("#'"&amp;'EWS DIRECTORY'!$J$157&amp;"'!A1",'EWS DIRECTORY'!$J$157)</f>
        <v>E-6-1-1</v>
      </c>
      <c r="R157" s="109" t="str">
        <f>"='"&amp;'EWS DIRECTORY'!$J155&amp;"'"&amp;"!G9"</f>
        <v>='E-6'!G9</v>
      </c>
      <c r="T157" s="109" t="s">
        <v>398</v>
      </c>
    </row>
    <row r="158" spans="7:20" ht="14.4" x14ac:dyDescent="0.25">
      <c r="G158" s="735">
        <v>157</v>
      </c>
      <c r="H158" s="735"/>
      <c r="I158" s="735"/>
      <c r="J158" s="736" t="s">
        <v>403</v>
      </c>
      <c r="K158" s="735"/>
      <c r="L158" s="737" t="str">
        <f>HYPERLINK("#'"&amp;'EWS DIRECTORY'!$J158&amp;"'!A1",'EWS DIRECTORY'!$J158)</f>
        <v>E-6-1-2</v>
      </c>
      <c r="M158" s="735"/>
      <c r="N158" s="735" t="str">
        <f>'E-6-1-2'!G9</f>
        <v>Rincian Biaya Bunga Pinjaman Berdasarkan Analisis SPT dan Laporan Keuangan</v>
      </c>
      <c r="O158" s="735"/>
      <c r="P158" s="738" t="str">
        <f>HYPERLINK("#'"&amp;'EWS DIRECTORY'!$J$158&amp;"'!A1",'EWS DIRECTORY'!$J$158)</f>
        <v>E-6-1-2</v>
      </c>
      <c r="R158" s="109" t="str">
        <f>"='"&amp;'EWS DIRECTORY'!$J156&amp;"'"&amp;"!G9"</f>
        <v>='E-6-1'!G9</v>
      </c>
      <c r="T158" s="109" t="s">
        <v>400</v>
      </c>
    </row>
    <row r="159" spans="7:20" ht="14.4" x14ac:dyDescent="0.25">
      <c r="G159" s="735">
        <v>158</v>
      </c>
      <c r="H159" s="735"/>
      <c r="I159" s="735"/>
      <c r="J159" s="736" t="s">
        <v>405</v>
      </c>
      <c r="K159" s="735"/>
      <c r="L159" s="737" t="str">
        <f>HYPERLINK("#'"&amp;'EWS DIRECTORY'!$J159&amp;"'!A1",'EWS DIRECTORY'!$J159)</f>
        <v>E-6-1-3</v>
      </c>
      <c r="M159" s="735"/>
      <c r="N159" s="735" t="str">
        <f>'E-6-1-3'!G9</f>
        <v>Rincian Biaya Bunga Pinjaman Berdasarkan pemeriksaan langsung terhadap bukti pendukung</v>
      </c>
      <c r="O159" s="735"/>
      <c r="P159" s="738" t="str">
        <f>HYPERLINK("#'"&amp;'EWS DIRECTORY'!$J$159&amp;"'!A1",'EWS DIRECTORY'!$J$159)</f>
        <v>E-6-1-3</v>
      </c>
      <c r="R159" s="109" t="str">
        <f>"='"&amp;'EWS DIRECTORY'!$J157&amp;"'"&amp;"!G9"</f>
        <v>='E-6-1-1'!G9</v>
      </c>
      <c r="T159" s="109" t="s">
        <v>402</v>
      </c>
    </row>
    <row r="160" spans="7:20" ht="14.4" x14ac:dyDescent="0.25">
      <c r="G160" s="735">
        <v>159</v>
      </c>
      <c r="H160" s="735"/>
      <c r="I160" s="735"/>
      <c r="J160" s="736" t="s">
        <v>407</v>
      </c>
      <c r="K160" s="735"/>
      <c r="L160" s="737" t="str">
        <f>HYPERLINK("#'"&amp;'EWS DIRECTORY'!$J160&amp;"'!A1",'EWS DIRECTORY'!$J160)</f>
        <v>E-6-1-4</v>
      </c>
      <c r="M160" s="735"/>
      <c r="N160" s="735" t="str">
        <f>'E-6-1-4'!G9</f>
        <v>Rincian Biaya Bunga Pinjaman Berdasarkan Analisis Kewajaran dan Kelaziman Usaha</v>
      </c>
      <c r="O160" s="735"/>
      <c r="P160" s="738" t="str">
        <f>HYPERLINK("#'"&amp;'EWS DIRECTORY'!$J$160&amp;"'!A1",'EWS DIRECTORY'!$J$160)</f>
        <v>E-6-1-4</v>
      </c>
      <c r="R160" s="109" t="str">
        <f>"='"&amp;'EWS DIRECTORY'!$J158&amp;"'"&amp;"!G9"</f>
        <v>='E-6-1-2'!G9</v>
      </c>
      <c r="T160" s="109" t="s">
        <v>404</v>
      </c>
    </row>
    <row r="161" spans="7:20" ht="14.4" x14ac:dyDescent="0.25">
      <c r="G161" s="735">
        <v>160</v>
      </c>
      <c r="H161" s="735"/>
      <c r="I161" s="735"/>
      <c r="J161" s="736" t="s">
        <v>409</v>
      </c>
      <c r="K161" s="735"/>
      <c r="L161" s="737" t="str">
        <f>HYPERLINK("#'"&amp;'EWS DIRECTORY'!$J161&amp;"'!A1",'EWS DIRECTORY'!$J161)</f>
        <v>E-6-1-5</v>
      </c>
      <c r="M161" s="735"/>
      <c r="N161" s="735" t="str">
        <f>'E-6-1-5'!G9</f>
        <v>Rincian Biaya Bunga Pinjaman Berdasarkan Bahan Bukti Pidana</v>
      </c>
      <c r="O161" s="735"/>
      <c r="P161" s="738" t="str">
        <f>HYPERLINK("#'"&amp;'EWS DIRECTORY'!$J$161&amp;"'!A1",'EWS DIRECTORY'!$J$161)</f>
        <v>E-6-1-5</v>
      </c>
      <c r="R161" s="109" t="str">
        <f>"='"&amp;'EWS DIRECTORY'!$J159&amp;"'"&amp;"!G9"</f>
        <v>='E-6-1-3'!G9</v>
      </c>
      <c r="T161" s="109" t="s">
        <v>406</v>
      </c>
    </row>
    <row r="162" spans="7:20" ht="14.4" x14ac:dyDescent="0.25">
      <c r="G162" s="735">
        <v>161</v>
      </c>
      <c r="H162" s="735"/>
      <c r="I162" s="735"/>
      <c r="J162" s="736" t="s">
        <v>411</v>
      </c>
      <c r="K162" s="735"/>
      <c r="L162" s="737" t="str">
        <f>HYPERLINK("#'"&amp;'EWS DIRECTORY'!$J162&amp;"'!A1",'EWS DIRECTORY'!$J162)</f>
        <v>E-6-1-6</v>
      </c>
      <c r="M162" s="735"/>
      <c r="N162" s="740" t="str">
        <f>'E-6-1-6'!G9</f>
        <v>Rincian Biaya Bunga Pinjaman Berdasarkan Data Pemicu dan Data Penguji</v>
      </c>
      <c r="O162" s="735"/>
      <c r="P162" s="738" t="str">
        <f>HYPERLINK("#'"&amp;'EWS DIRECTORY'!$J$162&amp;"'!A1",'EWS DIRECTORY'!$J$162)</f>
        <v>E-6-1-6</v>
      </c>
      <c r="R162" s="109" t="str">
        <f>"='"&amp;'EWS DIRECTORY'!$J160&amp;"'"&amp;"!G9"</f>
        <v>='E-6-1-4'!G9</v>
      </c>
      <c r="T162" s="109" t="s">
        <v>408</v>
      </c>
    </row>
    <row r="163" spans="7:20" ht="14.4" x14ac:dyDescent="0.25">
      <c r="G163" s="735">
        <v>162</v>
      </c>
      <c r="H163" s="735"/>
      <c r="I163" s="735"/>
      <c r="J163" s="736" t="s">
        <v>413</v>
      </c>
      <c r="K163" s="735"/>
      <c r="L163" s="737" t="str">
        <f>HYPERLINK("#'"&amp;'EWS DIRECTORY'!$J163&amp;"'!A1",'EWS DIRECTORY'!$J163)</f>
        <v>E-7</v>
      </c>
      <c r="M163" s="735"/>
      <c r="N163" s="735" t="str">
        <f>'E-7'!G9</f>
        <v>Biaya Sehubungan dengan Jasa</v>
      </c>
      <c r="O163" s="735"/>
      <c r="P163" s="738" t="str">
        <f>HYPERLINK("#'"&amp;'EWS DIRECTORY'!$J$163&amp;"'!A1",'EWS DIRECTORY'!$J$163)</f>
        <v>E-7</v>
      </c>
      <c r="R163" s="109" t="str">
        <f>"='"&amp;'EWS DIRECTORY'!$J161&amp;"'"&amp;"!G9"</f>
        <v>='E-6-1-5'!G9</v>
      </c>
      <c r="T163" s="109" t="s">
        <v>410</v>
      </c>
    </row>
    <row r="164" spans="7:20" ht="14.4" x14ac:dyDescent="0.25">
      <c r="G164" s="735">
        <v>163</v>
      </c>
      <c r="H164" s="735"/>
      <c r="I164" s="735"/>
      <c r="J164" s="736" t="s">
        <v>415</v>
      </c>
      <c r="K164" s="735"/>
      <c r="L164" s="737" t="str">
        <f>HYPERLINK("#'"&amp;'EWS DIRECTORY'!$J164&amp;"'!A1",'EWS DIRECTORY'!$J164)</f>
        <v>E-7-1</v>
      </c>
      <c r="M164" s="735"/>
      <c r="N164" s="735" t="str">
        <f>'E-7-1'!G9</f>
        <v>Pengujian Biaya Sehubungan dengan Jasa</v>
      </c>
      <c r="O164" s="735"/>
      <c r="P164" s="738" t="str">
        <f>HYPERLINK("#'"&amp;'EWS DIRECTORY'!$J$164&amp;"'!A1",'EWS DIRECTORY'!$J$164)</f>
        <v>E-7-1</v>
      </c>
      <c r="R164" s="109" t="str">
        <f>"='"&amp;'EWS DIRECTORY'!$J162&amp;"'"&amp;"!G9"</f>
        <v>='E-6-1-6'!G9</v>
      </c>
      <c r="T164" s="109" t="s">
        <v>412</v>
      </c>
    </row>
    <row r="165" spans="7:20" ht="14.4" x14ac:dyDescent="0.25">
      <c r="G165" s="735">
        <v>164</v>
      </c>
      <c r="H165" s="735"/>
      <c r="I165" s="735"/>
      <c r="J165" s="736" t="s">
        <v>417</v>
      </c>
      <c r="K165" s="735"/>
      <c r="L165" s="737" t="str">
        <f>HYPERLINK("#'"&amp;'EWS DIRECTORY'!$J165&amp;"'!A1",'EWS DIRECTORY'!$J165)</f>
        <v>E-7-1-1</v>
      </c>
      <c r="M165" s="735"/>
      <c r="N165" s="735" t="str">
        <f>'E-7-1-1'!G9</f>
        <v>Rincian Biaya Sehubungan dengan Jasa Berdasarkan Data Internal dan Eksternal yang dimiliki DJP</v>
      </c>
      <c r="O165" s="735"/>
      <c r="P165" s="738" t="str">
        <f>HYPERLINK("#'"&amp;'EWS DIRECTORY'!$J$165&amp;"'!A1",'EWS DIRECTORY'!$J$165)</f>
        <v>E-7-1-1</v>
      </c>
      <c r="R165" s="109" t="str">
        <f>"='"&amp;'EWS DIRECTORY'!$J163&amp;"'"&amp;"!G9"</f>
        <v>='E-7'!G9</v>
      </c>
      <c r="T165" s="109" t="s">
        <v>414</v>
      </c>
    </row>
    <row r="166" spans="7:20" ht="14.4" x14ac:dyDescent="0.25">
      <c r="G166" s="735">
        <v>165</v>
      </c>
      <c r="H166" s="735"/>
      <c r="I166" s="735"/>
      <c r="J166" s="736" t="s">
        <v>419</v>
      </c>
      <c r="K166" s="735"/>
      <c r="L166" s="737" t="str">
        <f>HYPERLINK("#'"&amp;'EWS DIRECTORY'!$J166&amp;"'!A1",'EWS DIRECTORY'!$J166)</f>
        <v>E-7-1-2</v>
      </c>
      <c r="M166" s="735"/>
      <c r="N166" s="735" t="str">
        <f>'E-7-1-2'!G9</f>
        <v>Rincian Biaya Sehubungan dengan Jasa Berdasarkan Analisis SPT dan Laporan Keuangan</v>
      </c>
      <c r="O166" s="735"/>
      <c r="P166" s="738" t="str">
        <f>HYPERLINK("#'"&amp;'EWS DIRECTORY'!$J$166&amp;"'!A1",'EWS DIRECTORY'!$J$166)</f>
        <v>E-7-1-2</v>
      </c>
      <c r="R166" s="109" t="str">
        <f>"='"&amp;'EWS DIRECTORY'!$J164&amp;"'"&amp;"!G9"</f>
        <v>='E-7-1'!G9</v>
      </c>
      <c r="T166" s="109" t="s">
        <v>416</v>
      </c>
    </row>
    <row r="167" spans="7:20" ht="14.4" x14ac:dyDescent="0.25">
      <c r="G167" s="735">
        <v>166</v>
      </c>
      <c r="H167" s="735"/>
      <c r="I167" s="735"/>
      <c r="J167" s="736" t="s">
        <v>421</v>
      </c>
      <c r="K167" s="735"/>
      <c r="L167" s="737" t="str">
        <f>HYPERLINK("#'"&amp;'EWS DIRECTORY'!$J167&amp;"'!A1",'EWS DIRECTORY'!$J167)</f>
        <v>E-7-1-3</v>
      </c>
      <c r="M167" s="735"/>
      <c r="N167" s="735" t="str">
        <f>'E-7-1-3'!G9</f>
        <v>Rincian Biaya Sehubungan dengan Jasa Berdasarkan pemeriksaan langsung terhadap bukti pendukung</v>
      </c>
      <c r="O167" s="735"/>
      <c r="P167" s="738" t="str">
        <f>HYPERLINK("#'"&amp;'EWS DIRECTORY'!$J$167&amp;"'!A1",'EWS DIRECTORY'!$J$167)</f>
        <v>E-7-1-3</v>
      </c>
      <c r="R167" s="109" t="str">
        <f>"='"&amp;'EWS DIRECTORY'!$J165&amp;"'"&amp;"!G9"</f>
        <v>='E-7-1-1'!G9</v>
      </c>
      <c r="T167" s="109" t="s">
        <v>418</v>
      </c>
    </row>
    <row r="168" spans="7:20" ht="14.4" x14ac:dyDescent="0.25">
      <c r="G168" s="735">
        <v>167</v>
      </c>
      <c r="H168" s="735"/>
      <c r="I168" s="735"/>
      <c r="J168" s="736" t="s">
        <v>423</v>
      </c>
      <c r="K168" s="735"/>
      <c r="L168" s="737" t="str">
        <f>HYPERLINK("#'"&amp;'EWS DIRECTORY'!$J168&amp;"'!A1",'EWS DIRECTORY'!$J168)</f>
        <v>E-7-1-4</v>
      </c>
      <c r="M168" s="735"/>
      <c r="N168" s="735" t="str">
        <f>'E-7-1-4'!G9</f>
        <v>Rincian Biaya Sehubungan dengan Jasa Berdasarkan Analisis Kewajaran dan Kelaziman Usaha</v>
      </c>
      <c r="O168" s="735"/>
      <c r="P168" s="738" t="str">
        <f>HYPERLINK("#'"&amp;'EWS DIRECTORY'!$J$168&amp;"'!A1",'EWS DIRECTORY'!$J$168)</f>
        <v>E-7-1-4</v>
      </c>
      <c r="R168" s="109" t="str">
        <f>"='"&amp;'EWS DIRECTORY'!$J166&amp;"'"&amp;"!G9"</f>
        <v>='E-7-1-2'!G9</v>
      </c>
      <c r="T168" s="109" t="s">
        <v>420</v>
      </c>
    </row>
    <row r="169" spans="7:20" ht="14.4" x14ac:dyDescent="0.25">
      <c r="G169" s="735">
        <v>168</v>
      </c>
      <c r="H169" s="735"/>
      <c r="I169" s="735"/>
      <c r="J169" s="736" t="s">
        <v>425</v>
      </c>
      <c r="K169" s="735"/>
      <c r="L169" s="737" t="str">
        <f>HYPERLINK("#'"&amp;'EWS DIRECTORY'!$J169&amp;"'!A1",'EWS DIRECTORY'!$J169)</f>
        <v>E-7-1-5</v>
      </c>
      <c r="M169" s="735"/>
      <c r="N169" s="735" t="str">
        <f>'E-7-1-5'!G9</f>
        <v>Rincian Biaya Sehubungan dengan Jasa Berdasarkan Bahan Bukti Pidana</v>
      </c>
      <c r="O169" s="735"/>
      <c r="P169" s="738" t="str">
        <f>HYPERLINK("#'"&amp;'EWS DIRECTORY'!$J$169&amp;"'!A1",'EWS DIRECTORY'!$J$169)</f>
        <v>E-7-1-5</v>
      </c>
      <c r="R169" s="109" t="str">
        <f>"='"&amp;'EWS DIRECTORY'!$J167&amp;"'"&amp;"!G9"</f>
        <v>='E-7-1-3'!G9</v>
      </c>
      <c r="T169" s="109" t="s">
        <v>422</v>
      </c>
    </row>
    <row r="170" spans="7:20" ht="14.4" x14ac:dyDescent="0.25">
      <c r="G170" s="735">
        <v>169</v>
      </c>
      <c r="H170" s="735"/>
      <c r="I170" s="735"/>
      <c r="J170" s="736" t="s">
        <v>427</v>
      </c>
      <c r="K170" s="735"/>
      <c r="L170" s="737" t="str">
        <f>HYPERLINK("#'"&amp;'EWS DIRECTORY'!$J170&amp;"'!A1",'EWS DIRECTORY'!$J170)</f>
        <v>E-7-1-6</v>
      </c>
      <c r="M170" s="735"/>
      <c r="N170" s="740" t="str">
        <f>'E-7-1-6'!G9</f>
        <v>Rincian Biaya Sehubungan dengan Jasa Berdasarkan Data Pemicu dan Data Penguji</v>
      </c>
      <c r="O170" s="735"/>
      <c r="P170" s="738" t="str">
        <f>HYPERLINK("#'"&amp;'EWS DIRECTORY'!$J$170&amp;"'!A1",'EWS DIRECTORY'!$J$170)</f>
        <v>E-7-1-6</v>
      </c>
      <c r="R170" s="109" t="str">
        <f>"='"&amp;'EWS DIRECTORY'!$J168&amp;"'"&amp;"!G9"</f>
        <v>='E-7-1-4'!G9</v>
      </c>
      <c r="T170" s="109" t="s">
        <v>424</v>
      </c>
    </row>
    <row r="171" spans="7:20" ht="14.4" x14ac:dyDescent="0.25">
      <c r="G171" s="735">
        <v>170</v>
      </c>
      <c r="H171" s="735"/>
      <c r="I171" s="735"/>
      <c r="J171" s="736" t="s">
        <v>429</v>
      </c>
      <c r="K171" s="735"/>
      <c r="L171" s="737" t="str">
        <f>HYPERLINK("#'"&amp;'EWS DIRECTORY'!$J171&amp;"'!A1",'EWS DIRECTORY'!$J171)</f>
        <v>E-8</v>
      </c>
      <c r="M171" s="735"/>
      <c r="N171" s="735" t="str">
        <f>'E-8'!G9</f>
        <v xml:space="preserve">Biaya Impairment </v>
      </c>
      <c r="O171" s="735"/>
      <c r="P171" s="738" t="str">
        <f>HYPERLINK("#'"&amp;'EWS DIRECTORY'!$J$171&amp;"'!A1",'EWS DIRECTORY'!$J$171)</f>
        <v>E-8</v>
      </c>
      <c r="R171" s="109" t="str">
        <f>"='"&amp;'EWS DIRECTORY'!$J169&amp;"'"&amp;"!G9"</f>
        <v>='E-7-1-5'!G9</v>
      </c>
      <c r="T171" s="109" t="s">
        <v>426</v>
      </c>
    </row>
    <row r="172" spans="7:20" ht="14.4" x14ac:dyDescent="0.25">
      <c r="G172" s="735">
        <v>171</v>
      </c>
      <c r="H172" s="735"/>
      <c r="I172" s="735"/>
      <c r="J172" s="736" t="s">
        <v>431</v>
      </c>
      <c r="K172" s="735"/>
      <c r="L172" s="737" t="str">
        <f>HYPERLINK("#'"&amp;'EWS DIRECTORY'!$J172&amp;"'!A1",'EWS DIRECTORY'!$J172)</f>
        <v>E-8-1</v>
      </c>
      <c r="M172" s="735"/>
      <c r="N172" s="735" t="str">
        <f>'E-8-1'!G9</f>
        <v xml:space="preserve">Pengujian Biaya Impairment </v>
      </c>
      <c r="O172" s="735"/>
      <c r="P172" s="738" t="str">
        <f>HYPERLINK("#'"&amp;'EWS DIRECTORY'!$J$172&amp;"'!A1",'EWS DIRECTORY'!$J$172)</f>
        <v>E-8-1</v>
      </c>
      <c r="R172" s="109" t="str">
        <f>"='"&amp;'EWS DIRECTORY'!$J170&amp;"'"&amp;"!G9"</f>
        <v>='E-7-1-6'!G9</v>
      </c>
      <c r="T172" s="109" t="s">
        <v>428</v>
      </c>
    </row>
    <row r="173" spans="7:20" ht="14.4" x14ac:dyDescent="0.25">
      <c r="G173" s="735">
        <v>172</v>
      </c>
      <c r="H173" s="735"/>
      <c r="I173" s="735"/>
      <c r="J173" s="736" t="s">
        <v>433</v>
      </c>
      <c r="K173" s="735"/>
      <c r="L173" s="737" t="str">
        <f>HYPERLINK("#'"&amp;'EWS DIRECTORY'!$J173&amp;"'!A1",'EWS DIRECTORY'!$J173)</f>
        <v>E-8-1-1</v>
      </c>
      <c r="M173" s="735"/>
      <c r="N173" s="735" t="str">
        <f>'E-8-1-1'!G9</f>
        <v>Rincian Biaya Impairment  Berdasarkan Data Internal dan Eksternal yang dimiliki DJP</v>
      </c>
      <c r="O173" s="735"/>
      <c r="P173" s="738" t="str">
        <f>HYPERLINK("#'"&amp;'EWS DIRECTORY'!$J$173&amp;"'!A1",'EWS DIRECTORY'!$J$173)</f>
        <v>E-8-1-1</v>
      </c>
      <c r="R173" s="109" t="str">
        <f>"='"&amp;'EWS DIRECTORY'!$J171&amp;"'"&amp;"!G9"</f>
        <v>='E-8'!G9</v>
      </c>
      <c r="T173" s="109" t="s">
        <v>430</v>
      </c>
    </row>
    <row r="174" spans="7:20" ht="14.4" x14ac:dyDescent="0.25">
      <c r="G174" s="735">
        <v>173</v>
      </c>
      <c r="H174" s="735"/>
      <c r="I174" s="735"/>
      <c r="J174" s="736" t="s">
        <v>435</v>
      </c>
      <c r="K174" s="735"/>
      <c r="L174" s="737" t="str">
        <f>HYPERLINK("#'"&amp;'EWS DIRECTORY'!$J174&amp;"'!A1",'EWS DIRECTORY'!$J174)</f>
        <v>E-8-1-2</v>
      </c>
      <c r="M174" s="735"/>
      <c r="N174" s="735" t="str">
        <f>'E-8-1-2'!G9</f>
        <v>Rincian Biaya Impairment  Berdasarkan Analisis SPT dan Laporan Keuangan</v>
      </c>
      <c r="O174" s="735"/>
      <c r="P174" s="738" t="str">
        <f>HYPERLINK("#'"&amp;'EWS DIRECTORY'!$J$174&amp;"'!A1",'EWS DIRECTORY'!$J$174)</f>
        <v>E-8-1-2</v>
      </c>
      <c r="R174" s="109" t="str">
        <f>"='"&amp;'EWS DIRECTORY'!$J172&amp;"'"&amp;"!G9"</f>
        <v>='E-8-1'!G9</v>
      </c>
      <c r="T174" s="109" t="s">
        <v>432</v>
      </c>
    </row>
    <row r="175" spans="7:20" ht="14.4" x14ac:dyDescent="0.25">
      <c r="G175" s="735">
        <v>174</v>
      </c>
      <c r="H175" s="735"/>
      <c r="I175" s="735"/>
      <c r="J175" s="736" t="s">
        <v>437</v>
      </c>
      <c r="K175" s="735"/>
      <c r="L175" s="737" t="str">
        <f>HYPERLINK("#'"&amp;'EWS DIRECTORY'!$J175&amp;"'!A1",'EWS DIRECTORY'!$J175)</f>
        <v>E-8-1-3</v>
      </c>
      <c r="M175" s="735"/>
      <c r="N175" s="735" t="str">
        <f>'E-8-1-3'!G9</f>
        <v>Rincian Biaya Impairment  Berdasarkan pemeriksaan langsung terhadap bukti pendukung</v>
      </c>
      <c r="O175" s="735"/>
      <c r="P175" s="738" t="str">
        <f>HYPERLINK("#'"&amp;'EWS DIRECTORY'!$J$175&amp;"'!A1",'EWS DIRECTORY'!$J$175)</f>
        <v>E-8-1-3</v>
      </c>
      <c r="R175" s="109" t="str">
        <f>"='"&amp;'EWS DIRECTORY'!$J173&amp;"'"&amp;"!G9"</f>
        <v>='E-8-1-1'!G9</v>
      </c>
      <c r="T175" s="109" t="s">
        <v>434</v>
      </c>
    </row>
    <row r="176" spans="7:20" ht="14.4" x14ac:dyDescent="0.25">
      <c r="G176" s="735">
        <v>175</v>
      </c>
      <c r="H176" s="735"/>
      <c r="I176" s="735"/>
      <c r="J176" s="736" t="s">
        <v>439</v>
      </c>
      <c r="K176" s="735"/>
      <c r="L176" s="737" t="str">
        <f>HYPERLINK("#'"&amp;'EWS DIRECTORY'!$J176&amp;"'!A1",'EWS DIRECTORY'!$J176)</f>
        <v>E-8-1-4</v>
      </c>
      <c r="M176" s="735"/>
      <c r="N176" s="735" t="str">
        <f>'E-8-1-4'!G9</f>
        <v>Rincian Biaya Impairment  Berdasarkan Analisis Kewajaran dan Kelaziman Usaha</v>
      </c>
      <c r="O176" s="735"/>
      <c r="P176" s="738" t="str">
        <f>HYPERLINK("#'"&amp;'EWS DIRECTORY'!$J$176&amp;"'!A1",'EWS DIRECTORY'!$J$176)</f>
        <v>E-8-1-4</v>
      </c>
      <c r="R176" s="109" t="str">
        <f>"='"&amp;'EWS DIRECTORY'!$J174&amp;"'"&amp;"!G9"</f>
        <v>='E-8-1-2'!G9</v>
      </c>
      <c r="T176" s="109" t="s">
        <v>436</v>
      </c>
    </row>
    <row r="177" spans="7:20" ht="14.4" x14ac:dyDescent="0.25">
      <c r="G177" s="735">
        <v>176</v>
      </c>
      <c r="H177" s="735"/>
      <c r="I177" s="735"/>
      <c r="J177" s="736" t="s">
        <v>441</v>
      </c>
      <c r="K177" s="735"/>
      <c r="L177" s="737" t="str">
        <f>HYPERLINK("#'"&amp;'EWS DIRECTORY'!$J177&amp;"'!A1",'EWS DIRECTORY'!$J177)</f>
        <v>E-8-1-5</v>
      </c>
      <c r="M177" s="735"/>
      <c r="N177" s="735" t="str">
        <f>'E-8-1-5'!G9</f>
        <v>Rincian Biaya Impairment  Berdasarkan Bahan Bukti Pidana</v>
      </c>
      <c r="O177" s="735"/>
      <c r="P177" s="738" t="str">
        <f>HYPERLINK("#'"&amp;'EWS DIRECTORY'!$J$177&amp;"'!A1",'EWS DIRECTORY'!$J$177)</f>
        <v>E-8-1-5</v>
      </c>
      <c r="R177" s="109" t="str">
        <f>"='"&amp;'EWS DIRECTORY'!$J175&amp;"'"&amp;"!G9"</f>
        <v>='E-8-1-3'!G9</v>
      </c>
      <c r="T177" s="109" t="s">
        <v>438</v>
      </c>
    </row>
    <row r="178" spans="7:20" ht="14.4" x14ac:dyDescent="0.25">
      <c r="G178" s="735">
        <v>177</v>
      </c>
      <c r="H178" s="735"/>
      <c r="I178" s="735"/>
      <c r="J178" s="736" t="s">
        <v>443</v>
      </c>
      <c r="K178" s="735"/>
      <c r="L178" s="737" t="str">
        <f>HYPERLINK("#'"&amp;'EWS DIRECTORY'!$J178&amp;"'!A1",'EWS DIRECTORY'!$J178)</f>
        <v>E-8-1-6</v>
      </c>
      <c r="M178" s="735"/>
      <c r="N178" s="740" t="str">
        <f>'E-8-1-6'!G9</f>
        <v>Rincian Biaya Impairment  Berdasarkan Data Pemicu dan Data Penguji</v>
      </c>
      <c r="O178" s="735"/>
      <c r="P178" s="738" t="str">
        <f>HYPERLINK("#'"&amp;'EWS DIRECTORY'!$J$178&amp;"'!A1",'EWS DIRECTORY'!$J$178)</f>
        <v>E-8-1-6</v>
      </c>
      <c r="R178" s="109" t="str">
        <f>"='"&amp;'EWS DIRECTORY'!$J176&amp;"'"&amp;"!G9"</f>
        <v>='E-8-1-4'!G9</v>
      </c>
      <c r="T178" s="109" t="s">
        <v>440</v>
      </c>
    </row>
    <row r="179" spans="7:20" ht="14.4" x14ac:dyDescent="0.25">
      <c r="G179" s="735">
        <v>178</v>
      </c>
      <c r="H179" s="735"/>
      <c r="I179" s="735"/>
      <c r="J179" s="736" t="s">
        <v>445</v>
      </c>
      <c r="K179" s="735"/>
      <c r="L179" s="737" t="str">
        <f>HYPERLINK("#'"&amp;'EWS DIRECTORY'!$J179&amp;"'!A1",'EWS DIRECTORY'!$J179)</f>
        <v>E-9</v>
      </c>
      <c r="M179" s="735"/>
      <c r="N179" s="735" t="str">
        <f>'E-9'!G9</f>
        <v>Biaya Royalti</v>
      </c>
      <c r="O179" s="735"/>
      <c r="P179" s="738" t="str">
        <f>HYPERLINK("#'"&amp;'EWS DIRECTORY'!$J$179&amp;"'!A1",'EWS DIRECTORY'!$J$179)</f>
        <v>E-9</v>
      </c>
      <c r="R179" s="109" t="str">
        <f>"='"&amp;'EWS DIRECTORY'!$J177&amp;"'"&amp;"!G9"</f>
        <v>='E-8-1-5'!G9</v>
      </c>
      <c r="T179" s="109" t="s">
        <v>442</v>
      </c>
    </row>
    <row r="180" spans="7:20" ht="14.4" x14ac:dyDescent="0.25">
      <c r="G180" s="735">
        <v>179</v>
      </c>
      <c r="H180" s="735"/>
      <c r="I180" s="735"/>
      <c r="J180" s="736" t="s">
        <v>447</v>
      </c>
      <c r="K180" s="735"/>
      <c r="L180" s="737" t="str">
        <f>HYPERLINK("#'"&amp;'EWS DIRECTORY'!$J180&amp;"'!A1",'EWS DIRECTORY'!$J180)</f>
        <v>E-9-1</v>
      </c>
      <c r="M180" s="735"/>
      <c r="N180" s="735" t="str">
        <f>'E-9-1'!G9</f>
        <v>Pengujian Biaya Royalti</v>
      </c>
      <c r="O180" s="735"/>
      <c r="P180" s="738" t="str">
        <f>HYPERLINK("#'"&amp;'EWS DIRECTORY'!$J$180&amp;"'!A1",'EWS DIRECTORY'!$J$180)</f>
        <v>E-9-1</v>
      </c>
      <c r="R180" s="109" t="str">
        <f>"='"&amp;'EWS DIRECTORY'!$J178&amp;"'"&amp;"!G9"</f>
        <v>='E-8-1-6'!G9</v>
      </c>
      <c r="T180" s="109" t="s">
        <v>444</v>
      </c>
    </row>
    <row r="181" spans="7:20" ht="14.4" x14ac:dyDescent="0.25">
      <c r="G181" s="735">
        <v>180</v>
      </c>
      <c r="H181" s="735"/>
      <c r="I181" s="735"/>
      <c r="J181" s="736" t="s">
        <v>449</v>
      </c>
      <c r="K181" s="735"/>
      <c r="L181" s="737" t="str">
        <f>HYPERLINK("#'"&amp;'EWS DIRECTORY'!$J181&amp;"'!A1",'EWS DIRECTORY'!$J181)</f>
        <v>E-9-1-1</v>
      </c>
      <c r="M181" s="735"/>
      <c r="N181" s="735" t="str">
        <f>'E-9-1-1'!G9</f>
        <v>Rincian Biaya Royalti Berdasarkan Data Internal dan Eksternal yang dimiliki DJP</v>
      </c>
      <c r="O181" s="735"/>
      <c r="P181" s="738" t="str">
        <f>HYPERLINK("#'"&amp;'EWS DIRECTORY'!$J$181&amp;"'!A1",'EWS DIRECTORY'!$J$181)</f>
        <v>E-9-1-1</v>
      </c>
      <c r="R181" s="109" t="str">
        <f>"='"&amp;'EWS DIRECTORY'!$J179&amp;"'"&amp;"!G9"</f>
        <v>='E-9'!G9</v>
      </c>
      <c r="T181" s="109" t="s">
        <v>446</v>
      </c>
    </row>
    <row r="182" spans="7:20" ht="14.4" x14ac:dyDescent="0.25">
      <c r="G182" s="735">
        <v>181</v>
      </c>
      <c r="H182" s="735"/>
      <c r="I182" s="735"/>
      <c r="J182" s="736" t="s">
        <v>451</v>
      </c>
      <c r="K182" s="735"/>
      <c r="L182" s="737" t="str">
        <f>HYPERLINK("#'"&amp;'EWS DIRECTORY'!$J182&amp;"'!A1",'EWS DIRECTORY'!$J182)</f>
        <v>E-9-1-2</v>
      </c>
      <c r="M182" s="735"/>
      <c r="N182" s="735" t="str">
        <f>'E-9-1-2'!G9</f>
        <v>Rincian Biaya Royalti Berdasarkan Analisis SPT dan Laporan Keuangan</v>
      </c>
      <c r="O182" s="735"/>
      <c r="P182" s="738" t="str">
        <f>HYPERLINK("#'"&amp;'EWS DIRECTORY'!$J$182&amp;"'!A1",'EWS DIRECTORY'!$J$182)</f>
        <v>E-9-1-2</v>
      </c>
      <c r="R182" s="109" t="str">
        <f>"='"&amp;'EWS DIRECTORY'!$J180&amp;"'"&amp;"!G9"</f>
        <v>='E-9-1'!G9</v>
      </c>
      <c r="T182" s="109" t="s">
        <v>448</v>
      </c>
    </row>
    <row r="183" spans="7:20" ht="14.4" x14ac:dyDescent="0.25">
      <c r="G183" s="735">
        <v>182</v>
      </c>
      <c r="H183" s="735"/>
      <c r="I183" s="735"/>
      <c r="J183" s="736" t="s">
        <v>453</v>
      </c>
      <c r="K183" s="735"/>
      <c r="L183" s="737" t="str">
        <f>HYPERLINK("#'"&amp;'EWS DIRECTORY'!$J183&amp;"'!A1",'EWS DIRECTORY'!$J183)</f>
        <v>E-9-1-3</v>
      </c>
      <c r="M183" s="735"/>
      <c r="N183" s="735" t="str">
        <f>'E-9-1-3'!G9</f>
        <v>Rincian Biaya Royalti Berdasarkan pemeriksaan langsung terhadap bukti pendukung</v>
      </c>
      <c r="O183" s="735"/>
      <c r="P183" s="738" t="str">
        <f>HYPERLINK("#'"&amp;'EWS DIRECTORY'!$J$183&amp;"'!A1",'EWS DIRECTORY'!$J$183)</f>
        <v>E-9-1-3</v>
      </c>
      <c r="R183" s="109" t="str">
        <f>"='"&amp;'EWS DIRECTORY'!$J181&amp;"'"&amp;"!G9"</f>
        <v>='E-9-1-1'!G9</v>
      </c>
      <c r="T183" s="109" t="s">
        <v>450</v>
      </c>
    </row>
    <row r="184" spans="7:20" ht="14.4" x14ac:dyDescent="0.25">
      <c r="G184" s="735">
        <v>183</v>
      </c>
      <c r="H184" s="735"/>
      <c r="I184" s="735"/>
      <c r="J184" s="736" t="s">
        <v>455</v>
      </c>
      <c r="K184" s="735"/>
      <c r="L184" s="737" t="str">
        <f>HYPERLINK("#'"&amp;'EWS DIRECTORY'!$J184&amp;"'!A1",'EWS DIRECTORY'!$J184)</f>
        <v>E-9-1-4</v>
      </c>
      <c r="M184" s="735"/>
      <c r="N184" s="735" t="str">
        <f>'E-9-1-4'!G9</f>
        <v>Rincian Biaya Royalti Berdasarkan Analisis Kewajaran dan Kelaziman Usaha</v>
      </c>
      <c r="O184" s="735"/>
      <c r="P184" s="738" t="str">
        <f>HYPERLINK("#'"&amp;'EWS DIRECTORY'!$J$184&amp;"'!A1",'EWS DIRECTORY'!$J$184)</f>
        <v>E-9-1-4</v>
      </c>
      <c r="R184" s="109" t="str">
        <f>"='"&amp;'EWS DIRECTORY'!$J182&amp;"'"&amp;"!G9"</f>
        <v>='E-9-1-2'!G9</v>
      </c>
      <c r="T184" s="109" t="s">
        <v>452</v>
      </c>
    </row>
    <row r="185" spans="7:20" ht="14.4" x14ac:dyDescent="0.25">
      <c r="G185" s="735">
        <v>184</v>
      </c>
      <c r="H185" s="735"/>
      <c r="I185" s="735"/>
      <c r="J185" s="736" t="s">
        <v>457</v>
      </c>
      <c r="K185" s="735"/>
      <c r="L185" s="737" t="str">
        <f>HYPERLINK("#'"&amp;'EWS DIRECTORY'!$J185&amp;"'!A1",'EWS DIRECTORY'!$J185)</f>
        <v>E-9-1-5</v>
      </c>
      <c r="M185" s="735"/>
      <c r="N185" s="735" t="str">
        <f>'E-9-1-5'!G9</f>
        <v>Rincian Biaya Royalti Berdasarkan Bahan Bukti Pidana</v>
      </c>
      <c r="O185" s="735"/>
      <c r="P185" s="738" t="str">
        <f>HYPERLINK("#'"&amp;'EWS DIRECTORY'!$J$185&amp;"'!A1",'EWS DIRECTORY'!$J$185)</f>
        <v>E-9-1-5</v>
      </c>
      <c r="R185" s="109" t="str">
        <f>"='"&amp;'EWS DIRECTORY'!$J183&amp;"'"&amp;"!G9"</f>
        <v>='E-9-1-3'!G9</v>
      </c>
      <c r="T185" s="109" t="s">
        <v>454</v>
      </c>
    </row>
    <row r="186" spans="7:20" ht="14.4" x14ac:dyDescent="0.25">
      <c r="G186" s="735">
        <v>185</v>
      </c>
      <c r="H186" s="735"/>
      <c r="I186" s="735"/>
      <c r="J186" s="736" t="s">
        <v>459</v>
      </c>
      <c r="K186" s="735"/>
      <c r="L186" s="737" t="str">
        <f>HYPERLINK("#'"&amp;'EWS DIRECTORY'!$J186&amp;"'!A1",'EWS DIRECTORY'!$J186)</f>
        <v>E-9-1-6</v>
      </c>
      <c r="M186" s="735"/>
      <c r="N186" s="740" t="str">
        <f>'E-9-1-6'!G9</f>
        <v>Rincian Biaya Royalti Berdasarkan Data Pemicu dan Data Penguji</v>
      </c>
      <c r="O186" s="735"/>
      <c r="P186" s="738" t="str">
        <f>HYPERLINK("#'"&amp;'EWS DIRECTORY'!$J$186&amp;"'!A1",'EWS DIRECTORY'!$J$186)</f>
        <v>E-9-1-6</v>
      </c>
      <c r="R186" s="109" t="str">
        <f>"='"&amp;'EWS DIRECTORY'!$J184&amp;"'"&amp;"!G9"</f>
        <v>='E-9-1-4'!G9</v>
      </c>
      <c r="T186" s="109" t="s">
        <v>456</v>
      </c>
    </row>
    <row r="187" spans="7:20" ht="14.4" x14ac:dyDescent="0.25">
      <c r="G187" s="735">
        <v>186</v>
      </c>
      <c r="H187" s="735"/>
      <c r="I187" s="735"/>
      <c r="J187" s="736" t="s">
        <v>461</v>
      </c>
      <c r="K187" s="735"/>
      <c r="L187" s="737" t="str">
        <f>HYPERLINK("#'"&amp;'EWS DIRECTORY'!$J187&amp;"'!A1",'EWS DIRECTORY'!$J187)</f>
        <v>E-10</v>
      </c>
      <c r="M187" s="735"/>
      <c r="N187" s="735" t="str">
        <f>'E-10'!G9</f>
        <v>Biaya Pemasaran/Promosi</v>
      </c>
      <c r="O187" s="735"/>
      <c r="P187" s="738" t="str">
        <f>HYPERLINK("#'"&amp;'EWS DIRECTORY'!$J$187&amp;"'!A1",'EWS DIRECTORY'!$J$187)</f>
        <v>E-10</v>
      </c>
      <c r="R187" s="109" t="str">
        <f>"='"&amp;'EWS DIRECTORY'!$J185&amp;"'"&amp;"!G9"</f>
        <v>='E-9-1-5'!G9</v>
      </c>
      <c r="T187" s="109" t="s">
        <v>458</v>
      </c>
    </row>
    <row r="188" spans="7:20" ht="14.4" x14ac:dyDescent="0.25">
      <c r="G188" s="735">
        <v>187</v>
      </c>
      <c r="H188" s="735"/>
      <c r="I188" s="735"/>
      <c r="J188" s="736" t="s">
        <v>463</v>
      </c>
      <c r="K188" s="735"/>
      <c r="L188" s="737" t="str">
        <f>HYPERLINK("#'"&amp;'EWS DIRECTORY'!$J188&amp;"'!A1",'EWS DIRECTORY'!$J188)</f>
        <v>E-10-1</v>
      </c>
      <c r="M188" s="735"/>
      <c r="N188" s="735" t="str">
        <f>'E-10-1'!G9</f>
        <v>Pengujian Biaya Pemasaran/Promosi</v>
      </c>
      <c r="O188" s="735"/>
      <c r="P188" s="738" t="str">
        <f>HYPERLINK("#'"&amp;'EWS DIRECTORY'!$J$188&amp;"'!A1",'EWS DIRECTORY'!$J$188)</f>
        <v>E-10-1</v>
      </c>
      <c r="R188" s="109" t="str">
        <f>"='"&amp;'EWS DIRECTORY'!$J186&amp;"'"&amp;"!G9"</f>
        <v>='E-9-1-6'!G9</v>
      </c>
      <c r="T188" s="109" t="s">
        <v>460</v>
      </c>
    </row>
    <row r="189" spans="7:20" ht="14.4" x14ac:dyDescent="0.25">
      <c r="G189" s="735">
        <v>188</v>
      </c>
      <c r="H189" s="735"/>
      <c r="I189" s="735"/>
      <c r="J189" s="736" t="s">
        <v>465</v>
      </c>
      <c r="K189" s="735"/>
      <c r="L189" s="737" t="str">
        <f>HYPERLINK("#'"&amp;'EWS DIRECTORY'!$J189&amp;"'!A1",'EWS DIRECTORY'!$J189)</f>
        <v>E-10-1-1</v>
      </c>
      <c r="M189" s="735"/>
      <c r="N189" s="735" t="str">
        <f>'E-10-1-1'!G9</f>
        <v>Rincian Biaya Pemasaran/Promosi Berdasarkan Data Internal dan Eksternal yang dimiliki DJP</v>
      </c>
      <c r="O189" s="735"/>
      <c r="P189" s="738" t="str">
        <f>HYPERLINK("#'"&amp;'EWS DIRECTORY'!$J$189&amp;"'!A1",'EWS DIRECTORY'!$J$189)</f>
        <v>E-10-1-1</v>
      </c>
      <c r="R189" s="109" t="str">
        <f>"='"&amp;'EWS DIRECTORY'!$J187&amp;"'"&amp;"!G9"</f>
        <v>='E-10'!G9</v>
      </c>
      <c r="T189" s="109" t="s">
        <v>462</v>
      </c>
    </row>
    <row r="190" spans="7:20" ht="14.4" x14ac:dyDescent="0.25">
      <c r="G190" s="735">
        <v>189</v>
      </c>
      <c r="H190" s="735"/>
      <c r="I190" s="735"/>
      <c r="J190" s="736" t="s">
        <v>467</v>
      </c>
      <c r="K190" s="735"/>
      <c r="L190" s="737" t="str">
        <f>HYPERLINK("#'"&amp;'EWS DIRECTORY'!$J190&amp;"'!A1",'EWS DIRECTORY'!$J190)</f>
        <v>E-10-1-2</v>
      </c>
      <c r="M190" s="735"/>
      <c r="N190" s="735" t="str">
        <f>'E-10-1-2'!G9</f>
        <v>Rincian Biaya Pemasaran/Promosi Berdasarkan Analisis SPT dan Laporan Keuangan</v>
      </c>
      <c r="O190" s="735"/>
      <c r="P190" s="738" t="str">
        <f>HYPERLINK("#'"&amp;'EWS DIRECTORY'!$J$190&amp;"'!A1",'EWS DIRECTORY'!$J$190)</f>
        <v>E-10-1-2</v>
      </c>
      <c r="R190" s="109" t="str">
        <f>"='"&amp;'EWS DIRECTORY'!$J188&amp;"'"&amp;"!G9"</f>
        <v>='E-10-1'!G9</v>
      </c>
      <c r="T190" s="109" t="s">
        <v>464</v>
      </c>
    </row>
    <row r="191" spans="7:20" ht="14.4" x14ac:dyDescent="0.25">
      <c r="G191" s="735">
        <v>190</v>
      </c>
      <c r="H191" s="735"/>
      <c r="I191" s="735"/>
      <c r="J191" s="736" t="s">
        <v>469</v>
      </c>
      <c r="K191" s="735"/>
      <c r="L191" s="737" t="str">
        <f>HYPERLINK("#'"&amp;'EWS DIRECTORY'!$J191&amp;"'!A1",'EWS DIRECTORY'!$J191)</f>
        <v>E-10-1-3</v>
      </c>
      <c r="M191" s="735"/>
      <c r="N191" s="735" t="str">
        <f>'E-10-1-3'!G9</f>
        <v>Rincian Biaya Pemasaran/Promosi Berdasarkan pemeriksaan langsung terhadap bukti pendukung</v>
      </c>
      <c r="O191" s="735"/>
      <c r="P191" s="738" t="str">
        <f>HYPERLINK("#'"&amp;'EWS DIRECTORY'!$J$191&amp;"'!A1",'EWS DIRECTORY'!$J$191)</f>
        <v>E-10-1-3</v>
      </c>
      <c r="R191" s="109" t="str">
        <f>"='"&amp;'EWS DIRECTORY'!$J189&amp;"'"&amp;"!G9"</f>
        <v>='E-10-1-1'!G9</v>
      </c>
      <c r="T191" s="109" t="s">
        <v>466</v>
      </c>
    </row>
    <row r="192" spans="7:20" ht="14.4" x14ac:dyDescent="0.25">
      <c r="G192" s="735">
        <v>191</v>
      </c>
      <c r="H192" s="735"/>
      <c r="I192" s="735"/>
      <c r="J192" s="736" t="s">
        <v>471</v>
      </c>
      <c r="K192" s="735"/>
      <c r="L192" s="737" t="str">
        <f>HYPERLINK("#'"&amp;'EWS DIRECTORY'!$J192&amp;"'!A1",'EWS DIRECTORY'!$J192)</f>
        <v>E-10-1-4</v>
      </c>
      <c r="M192" s="735"/>
      <c r="N192" s="735" t="str">
        <f>'E-10-1-4'!G9</f>
        <v>Rincian Biaya Pemasaran/Promosi Berdasarkan Analisis Kewajaran dan Kelaziman Usaha</v>
      </c>
      <c r="O192" s="735"/>
      <c r="P192" s="738" t="str">
        <f>HYPERLINK("#'"&amp;'EWS DIRECTORY'!$J$192&amp;"'!A1",'EWS DIRECTORY'!$J$192)</f>
        <v>E-10-1-4</v>
      </c>
      <c r="R192" s="109" t="str">
        <f>"='"&amp;'EWS DIRECTORY'!$J190&amp;"'"&amp;"!G9"</f>
        <v>='E-10-1-2'!G9</v>
      </c>
      <c r="T192" s="109" t="s">
        <v>468</v>
      </c>
    </row>
    <row r="193" spans="7:20" ht="14.4" x14ac:dyDescent="0.25">
      <c r="G193" s="735">
        <v>192</v>
      </c>
      <c r="H193" s="735"/>
      <c r="I193" s="735"/>
      <c r="J193" s="736" t="s">
        <v>473</v>
      </c>
      <c r="K193" s="735"/>
      <c r="L193" s="737" t="str">
        <f>HYPERLINK("#'"&amp;'EWS DIRECTORY'!$J193&amp;"'!A1",'EWS DIRECTORY'!$J193)</f>
        <v>E-10-1-5</v>
      </c>
      <c r="M193" s="735"/>
      <c r="N193" s="735" t="str">
        <f>'E-10-1-5'!G9</f>
        <v>Rincian Biaya Pemasaran/Promosi Berdasarkan Bahan Bukti Pidana</v>
      </c>
      <c r="O193" s="735"/>
      <c r="P193" s="738" t="str">
        <f>HYPERLINK("#'"&amp;'EWS DIRECTORY'!$J$193&amp;"'!A1",'EWS DIRECTORY'!$J$193)</f>
        <v>E-10-1-5</v>
      </c>
      <c r="R193" s="109" t="str">
        <f>"='"&amp;'EWS DIRECTORY'!$J191&amp;"'"&amp;"!G9"</f>
        <v>='E-10-1-3'!G9</v>
      </c>
      <c r="T193" s="109" t="s">
        <v>470</v>
      </c>
    </row>
    <row r="194" spans="7:20" ht="14.4" x14ac:dyDescent="0.25">
      <c r="G194" s="735">
        <v>193</v>
      </c>
      <c r="H194" s="735"/>
      <c r="I194" s="735"/>
      <c r="J194" s="736" t="s">
        <v>475</v>
      </c>
      <c r="K194" s="735"/>
      <c r="L194" s="737" t="str">
        <f>HYPERLINK("#'"&amp;'EWS DIRECTORY'!$J194&amp;"'!A1",'EWS DIRECTORY'!$J194)</f>
        <v>E-10-1-6</v>
      </c>
      <c r="M194" s="735"/>
      <c r="N194" s="740" t="str">
        <f>'E-10-1-6'!G9</f>
        <v>Rincian Biaya Pemasaran/Promosi Berdasarkan Data Pemicu dan Data Penguji</v>
      </c>
      <c r="O194" s="735"/>
      <c r="P194" s="738" t="str">
        <f>HYPERLINK("#'"&amp;'EWS DIRECTORY'!$J$194&amp;"'!A1",'EWS DIRECTORY'!$J$194)</f>
        <v>E-10-1-6</v>
      </c>
      <c r="R194" s="109" t="str">
        <f>"='"&amp;'EWS DIRECTORY'!$J192&amp;"'"&amp;"!G9"</f>
        <v>='E-10-1-4'!G9</v>
      </c>
      <c r="T194" s="109" t="s">
        <v>472</v>
      </c>
    </row>
    <row r="195" spans="7:20" ht="14.4" x14ac:dyDescent="0.25">
      <c r="G195" s="735">
        <v>194</v>
      </c>
      <c r="H195" s="735"/>
      <c r="I195" s="735"/>
      <c r="J195" s="736" t="s">
        <v>477</v>
      </c>
      <c r="K195" s="735"/>
      <c r="L195" s="737" t="str">
        <f>HYPERLINK("#'"&amp;'EWS DIRECTORY'!$J195&amp;"'!A1",'EWS DIRECTORY'!$J195)</f>
        <v>E-11</v>
      </c>
      <c r="M195" s="735"/>
      <c r="N195" s="735" t="str">
        <f>'E-11'!G9</f>
        <v>Biaya Entertainment</v>
      </c>
      <c r="O195" s="735"/>
      <c r="P195" s="738" t="str">
        <f>HYPERLINK("#'"&amp;'EWS DIRECTORY'!$J$195&amp;"'!A1",'EWS DIRECTORY'!$J$195)</f>
        <v>E-11</v>
      </c>
      <c r="R195" s="109" t="str">
        <f>"='"&amp;'EWS DIRECTORY'!$J193&amp;"'"&amp;"!G9"</f>
        <v>='E-10-1-5'!G9</v>
      </c>
      <c r="T195" s="109" t="s">
        <v>474</v>
      </c>
    </row>
    <row r="196" spans="7:20" ht="14.4" x14ac:dyDescent="0.25">
      <c r="G196" s="735">
        <v>195</v>
      </c>
      <c r="H196" s="735"/>
      <c r="I196" s="735"/>
      <c r="J196" s="736" t="s">
        <v>479</v>
      </c>
      <c r="K196" s="735"/>
      <c r="L196" s="737" t="str">
        <f>HYPERLINK("#'"&amp;'EWS DIRECTORY'!$J196&amp;"'!A1",'EWS DIRECTORY'!$J196)</f>
        <v>E-11-1</v>
      </c>
      <c r="M196" s="735"/>
      <c r="N196" s="735" t="str">
        <f>'E-11-1'!G9</f>
        <v>Pengujian Biaya Entertainment</v>
      </c>
      <c r="O196" s="735"/>
      <c r="P196" s="738" t="str">
        <f>HYPERLINK("#'"&amp;'EWS DIRECTORY'!$J$196&amp;"'!A1",'EWS DIRECTORY'!$J$196)</f>
        <v>E-11-1</v>
      </c>
      <c r="R196" s="109" t="str">
        <f>"='"&amp;'EWS DIRECTORY'!$J194&amp;"'"&amp;"!G9"</f>
        <v>='E-10-1-6'!G9</v>
      </c>
      <c r="T196" s="109" t="s">
        <v>476</v>
      </c>
    </row>
    <row r="197" spans="7:20" ht="14.4" x14ac:dyDescent="0.25">
      <c r="G197" s="735">
        <v>196</v>
      </c>
      <c r="H197" s="735"/>
      <c r="I197" s="735"/>
      <c r="J197" s="736" t="s">
        <v>481</v>
      </c>
      <c r="K197" s="735"/>
      <c r="L197" s="737" t="str">
        <f>HYPERLINK("#'"&amp;'EWS DIRECTORY'!$J197&amp;"'!A1",'EWS DIRECTORY'!$J197)</f>
        <v>E-11-1-1</v>
      </c>
      <c r="M197" s="735"/>
      <c r="N197" s="735" t="str">
        <f>'E-11-1-1'!G9</f>
        <v>Rincian Biaya Entertainment Berdasarkan Data Internal dan Eksternal yang dimiliki DJP</v>
      </c>
      <c r="O197" s="735"/>
      <c r="P197" s="738" t="str">
        <f>HYPERLINK("#'"&amp;'EWS DIRECTORY'!$J$197&amp;"'!A1",'EWS DIRECTORY'!$J$197)</f>
        <v>E-11-1-1</v>
      </c>
      <c r="R197" s="109" t="str">
        <f>"='"&amp;'EWS DIRECTORY'!$J195&amp;"'"&amp;"!G9"</f>
        <v>='E-11'!G9</v>
      </c>
      <c r="T197" s="109" t="s">
        <v>478</v>
      </c>
    </row>
    <row r="198" spans="7:20" ht="14.4" x14ac:dyDescent="0.25">
      <c r="G198" s="735">
        <v>197</v>
      </c>
      <c r="H198" s="735"/>
      <c r="I198" s="735"/>
      <c r="J198" s="736" t="s">
        <v>483</v>
      </c>
      <c r="K198" s="735"/>
      <c r="L198" s="737" t="str">
        <f>HYPERLINK("#'"&amp;'EWS DIRECTORY'!$J198&amp;"'!A1",'EWS DIRECTORY'!$J198)</f>
        <v>E-11-1-2</v>
      </c>
      <c r="M198" s="735"/>
      <c r="N198" s="735" t="str">
        <f>'E-11-1-2'!G9</f>
        <v>Rincian Biaya Entertainment Berdasarkan Analisis SPT dan Laporan Keuangan</v>
      </c>
      <c r="O198" s="735"/>
      <c r="P198" s="738" t="str">
        <f>HYPERLINK("#'"&amp;'EWS DIRECTORY'!$J$198&amp;"'!A1",'EWS DIRECTORY'!$J$198)</f>
        <v>E-11-1-2</v>
      </c>
      <c r="R198" s="109" t="str">
        <f>"='"&amp;'EWS DIRECTORY'!$J196&amp;"'"&amp;"!G9"</f>
        <v>='E-11-1'!G9</v>
      </c>
      <c r="T198" s="109" t="s">
        <v>480</v>
      </c>
    </row>
    <row r="199" spans="7:20" ht="14.4" x14ac:dyDescent="0.25">
      <c r="G199" s="735">
        <v>198</v>
      </c>
      <c r="H199" s="735"/>
      <c r="I199" s="735"/>
      <c r="J199" s="736" t="s">
        <v>485</v>
      </c>
      <c r="K199" s="735"/>
      <c r="L199" s="737" t="str">
        <f>HYPERLINK("#'"&amp;'EWS DIRECTORY'!$J199&amp;"'!A1",'EWS DIRECTORY'!$J199)</f>
        <v>E-11-1-3</v>
      </c>
      <c r="M199" s="735"/>
      <c r="N199" s="735" t="str">
        <f>'E-11-1-3'!G9</f>
        <v>Rincian Biaya Entertainment Berdasarkan pemeriksaan langsung terhadap bukti pendukung</v>
      </c>
      <c r="O199" s="735"/>
      <c r="P199" s="738" t="str">
        <f>HYPERLINK("#'"&amp;'EWS DIRECTORY'!$J$199&amp;"'!A1",'EWS DIRECTORY'!$J$199)</f>
        <v>E-11-1-3</v>
      </c>
      <c r="R199" s="109" t="str">
        <f>"='"&amp;'EWS DIRECTORY'!$J197&amp;"'"&amp;"!G9"</f>
        <v>='E-11-1-1'!G9</v>
      </c>
      <c r="T199" s="109" t="s">
        <v>482</v>
      </c>
    </row>
    <row r="200" spans="7:20" ht="14.4" x14ac:dyDescent="0.25">
      <c r="G200" s="735">
        <v>199</v>
      </c>
      <c r="H200" s="735"/>
      <c r="I200" s="735"/>
      <c r="J200" s="736" t="s">
        <v>487</v>
      </c>
      <c r="K200" s="735"/>
      <c r="L200" s="737" t="str">
        <f>HYPERLINK("#'"&amp;'EWS DIRECTORY'!$J200&amp;"'!A1",'EWS DIRECTORY'!$J200)</f>
        <v>E-11-1-4</v>
      </c>
      <c r="M200" s="735"/>
      <c r="N200" s="735" t="str">
        <f>'E-11-1-4'!G9</f>
        <v>Rincian Biaya Entertainment Berdasarkan Analisis Kewajaran dan Kelaziman Usaha</v>
      </c>
      <c r="O200" s="735"/>
      <c r="P200" s="738" t="str">
        <f>HYPERLINK("#'"&amp;'EWS DIRECTORY'!$J$200&amp;"'!A1",'EWS DIRECTORY'!$J$200)</f>
        <v>E-11-1-4</v>
      </c>
      <c r="R200" s="109" t="str">
        <f>"='"&amp;'EWS DIRECTORY'!$J198&amp;"'"&amp;"!G9"</f>
        <v>='E-11-1-2'!G9</v>
      </c>
      <c r="T200" s="109" t="s">
        <v>484</v>
      </c>
    </row>
    <row r="201" spans="7:20" ht="14.4" x14ac:dyDescent="0.25">
      <c r="G201" s="735">
        <v>200</v>
      </c>
      <c r="H201" s="735"/>
      <c r="I201" s="735"/>
      <c r="J201" s="736" t="s">
        <v>489</v>
      </c>
      <c r="K201" s="735"/>
      <c r="L201" s="737" t="str">
        <f>HYPERLINK("#'"&amp;'EWS DIRECTORY'!$J201&amp;"'!A1",'EWS DIRECTORY'!$J201)</f>
        <v>E-11-1-5</v>
      </c>
      <c r="M201" s="735"/>
      <c r="N201" s="735" t="str">
        <f>'E-11-1-5'!G9</f>
        <v>Rincian Biaya Entertainment Berdasarkan Bahan Bukti Pidana</v>
      </c>
      <c r="O201" s="735"/>
      <c r="P201" s="738" t="str">
        <f>HYPERLINK("#'"&amp;'EWS DIRECTORY'!$J$201&amp;"'!A1",'EWS DIRECTORY'!$J$201)</f>
        <v>E-11-1-5</v>
      </c>
      <c r="R201" s="109" t="str">
        <f>"='"&amp;'EWS DIRECTORY'!$J199&amp;"'"&amp;"!G9"</f>
        <v>='E-11-1-3'!G9</v>
      </c>
      <c r="T201" s="109" t="s">
        <v>486</v>
      </c>
    </row>
    <row r="202" spans="7:20" ht="14.4" x14ac:dyDescent="0.25">
      <c r="G202" s="735">
        <v>201</v>
      </c>
      <c r="H202" s="735"/>
      <c r="I202" s="735"/>
      <c r="J202" s="736" t="s">
        <v>491</v>
      </c>
      <c r="K202" s="735"/>
      <c r="L202" s="737" t="str">
        <f>HYPERLINK("#'"&amp;'EWS DIRECTORY'!$J202&amp;"'!A1",'EWS DIRECTORY'!$J202)</f>
        <v>E-11-1-6</v>
      </c>
      <c r="M202" s="735"/>
      <c r="N202" s="740" t="str">
        <f>'E-11-1-6'!G9</f>
        <v>Rincian Biaya Entertainment Berdasarkan Data Pemicu dan Data Penguji</v>
      </c>
      <c r="O202" s="735"/>
      <c r="P202" s="738" t="str">
        <f>HYPERLINK("#'"&amp;'EWS DIRECTORY'!$J$202&amp;"'!A1",'EWS DIRECTORY'!$J$202)</f>
        <v>E-11-1-6</v>
      </c>
      <c r="R202" s="109" t="str">
        <f>"='"&amp;'EWS DIRECTORY'!$J200&amp;"'"&amp;"!G9"</f>
        <v>='E-11-1-4'!G9</v>
      </c>
      <c r="T202" s="109" t="s">
        <v>488</v>
      </c>
    </row>
    <row r="203" spans="7:20" ht="14.4" x14ac:dyDescent="0.25">
      <c r="G203" s="735">
        <v>202</v>
      </c>
      <c r="H203" s="735"/>
      <c r="I203" s="735"/>
      <c r="J203" s="736" t="s">
        <v>493</v>
      </c>
      <c r="K203" s="735"/>
      <c r="L203" s="737" t="str">
        <f>HYPERLINK("#'"&amp;'EWS DIRECTORY'!$J203&amp;"'!A1",'EWS DIRECTORY'!$J203)</f>
        <v>E-12</v>
      </c>
      <c r="M203" s="735"/>
      <c r="N203" s="735" t="str">
        <f>'E-12'!G9</f>
        <v>Biaya Administrasi dan Umum</v>
      </c>
      <c r="O203" s="735"/>
      <c r="P203" s="738" t="str">
        <f>HYPERLINK("#'"&amp;'EWS DIRECTORY'!$J$203&amp;"'!A1",'EWS DIRECTORY'!$J$203)</f>
        <v>E-12</v>
      </c>
      <c r="R203" s="109" t="str">
        <f>"='"&amp;'EWS DIRECTORY'!$J201&amp;"'"&amp;"!G9"</f>
        <v>='E-11-1-5'!G9</v>
      </c>
      <c r="T203" s="109" t="s">
        <v>490</v>
      </c>
    </row>
    <row r="204" spans="7:20" ht="14.4" x14ac:dyDescent="0.25">
      <c r="G204" s="735">
        <v>203</v>
      </c>
      <c r="H204" s="735"/>
      <c r="I204" s="735"/>
      <c r="J204" s="736" t="s">
        <v>495</v>
      </c>
      <c r="K204" s="735"/>
      <c r="L204" s="737" t="str">
        <f>HYPERLINK("#'"&amp;'EWS DIRECTORY'!$J204&amp;"'!A1",'EWS DIRECTORY'!$J204)</f>
        <v>E-12-1</v>
      </c>
      <c r="M204" s="735"/>
      <c r="N204" s="735" t="str">
        <f>'E-12-1'!G9</f>
        <v>Pengujian Biaya Administrasi dan Umum</v>
      </c>
      <c r="O204" s="735"/>
      <c r="P204" s="738" t="str">
        <f>HYPERLINK("#'"&amp;'EWS DIRECTORY'!$J$204&amp;"'!A1",'EWS DIRECTORY'!$J$204)</f>
        <v>E-12-1</v>
      </c>
      <c r="R204" s="109" t="str">
        <f>"='"&amp;'EWS DIRECTORY'!$J202&amp;"'"&amp;"!G9"</f>
        <v>='E-11-1-6'!G9</v>
      </c>
      <c r="T204" s="109" t="s">
        <v>492</v>
      </c>
    </row>
    <row r="205" spans="7:20" ht="14.4" x14ac:dyDescent="0.25">
      <c r="G205" s="735">
        <v>204</v>
      </c>
      <c r="H205" s="735"/>
      <c r="I205" s="735"/>
      <c r="J205" s="736" t="s">
        <v>497</v>
      </c>
      <c r="K205" s="735"/>
      <c r="L205" s="737" t="str">
        <f>HYPERLINK("#'"&amp;'EWS DIRECTORY'!$J205&amp;"'!A1",'EWS DIRECTORY'!$J205)</f>
        <v>E-12-1-1</v>
      </c>
      <c r="M205" s="735"/>
      <c r="N205" s="735" t="str">
        <f>'E-12-1-1'!G9</f>
        <v>Rincian Biaya Administrasi dan Umum Berdasarkan Data Internal dan Eksternal yang dimiliki DJP</v>
      </c>
      <c r="O205" s="735"/>
      <c r="P205" s="738" t="str">
        <f>HYPERLINK("#'"&amp;'EWS DIRECTORY'!$J$205&amp;"'!A1",'EWS DIRECTORY'!$J$205)</f>
        <v>E-12-1-1</v>
      </c>
      <c r="R205" s="109" t="str">
        <f>"='"&amp;'EWS DIRECTORY'!$J203&amp;"'"&amp;"!G9"</f>
        <v>='E-12'!G9</v>
      </c>
      <c r="T205" s="109" t="s">
        <v>494</v>
      </c>
    </row>
    <row r="206" spans="7:20" ht="14.4" x14ac:dyDescent="0.25">
      <c r="G206" s="735">
        <v>205</v>
      </c>
      <c r="H206" s="735"/>
      <c r="I206" s="735"/>
      <c r="J206" s="736" t="s">
        <v>499</v>
      </c>
      <c r="K206" s="735"/>
      <c r="L206" s="737" t="str">
        <f>HYPERLINK("#'"&amp;'EWS DIRECTORY'!$J206&amp;"'!A1",'EWS DIRECTORY'!$J206)</f>
        <v>E-12-1-2</v>
      </c>
      <c r="M206" s="735"/>
      <c r="N206" s="735" t="str">
        <f>'E-12-1-2'!G9</f>
        <v>Rincian Biaya Administrasi dan Umum Berdasarkan Analisis SPT dan Laporan Keuangan</v>
      </c>
      <c r="O206" s="735"/>
      <c r="P206" s="738" t="str">
        <f>HYPERLINK("#'"&amp;'EWS DIRECTORY'!$J$206&amp;"'!A1",'EWS DIRECTORY'!$J$206)</f>
        <v>E-12-1-2</v>
      </c>
      <c r="R206" s="109" t="str">
        <f>"='"&amp;'EWS DIRECTORY'!$J204&amp;"'"&amp;"!G9"</f>
        <v>='E-12-1'!G9</v>
      </c>
      <c r="T206" s="109" t="s">
        <v>496</v>
      </c>
    </row>
    <row r="207" spans="7:20" ht="14.4" x14ac:dyDescent="0.25">
      <c r="G207" s="735">
        <v>206</v>
      </c>
      <c r="H207" s="735"/>
      <c r="I207" s="735"/>
      <c r="J207" s="736" t="s">
        <v>501</v>
      </c>
      <c r="K207" s="735"/>
      <c r="L207" s="737" t="str">
        <f>HYPERLINK("#'"&amp;'EWS DIRECTORY'!$J207&amp;"'!A1",'EWS DIRECTORY'!$J207)</f>
        <v>E-12-1-3</v>
      </c>
      <c r="M207" s="735"/>
      <c r="N207" s="735" t="str">
        <f>'E-12-1-3'!G9</f>
        <v>Rincian Biaya Administrasi dan Umum Berdasarkan pemeriksaan langsung terhadap bukti pendukung</v>
      </c>
      <c r="O207" s="735"/>
      <c r="P207" s="738" t="str">
        <f>HYPERLINK("#'"&amp;'EWS DIRECTORY'!$J$207&amp;"'!A1",'EWS DIRECTORY'!$J$207)</f>
        <v>E-12-1-3</v>
      </c>
      <c r="R207" s="109" t="str">
        <f>"='"&amp;'EWS DIRECTORY'!$J205&amp;"'"&amp;"!G9"</f>
        <v>='E-12-1-1'!G9</v>
      </c>
      <c r="T207" s="109" t="s">
        <v>498</v>
      </c>
    </row>
    <row r="208" spans="7:20" ht="14.4" x14ac:dyDescent="0.25">
      <c r="G208" s="735">
        <v>207</v>
      </c>
      <c r="H208" s="735"/>
      <c r="I208" s="735"/>
      <c r="J208" s="736" t="s">
        <v>503</v>
      </c>
      <c r="K208" s="735"/>
      <c r="L208" s="737" t="str">
        <f>HYPERLINK("#'"&amp;'EWS DIRECTORY'!$J208&amp;"'!A1",'EWS DIRECTORY'!$J208)</f>
        <v>E-12-1-4</v>
      </c>
      <c r="M208" s="735"/>
      <c r="N208" s="735" t="str">
        <f>'E-12-1-4'!G9</f>
        <v>Rincian Biaya Administrasi dan Umum Berdasarkan Analisis Kewajaran dan Kelaziman Usaha</v>
      </c>
      <c r="O208" s="735"/>
      <c r="P208" s="738" t="str">
        <f>HYPERLINK("#'"&amp;'EWS DIRECTORY'!$J$208&amp;"'!A1",'EWS DIRECTORY'!$J$208)</f>
        <v>E-12-1-4</v>
      </c>
      <c r="R208" s="109" t="str">
        <f>"='"&amp;'EWS DIRECTORY'!$J206&amp;"'"&amp;"!G9"</f>
        <v>='E-12-1-2'!G9</v>
      </c>
      <c r="T208" s="109" t="s">
        <v>500</v>
      </c>
    </row>
    <row r="209" spans="7:20" ht="14.4" x14ac:dyDescent="0.25">
      <c r="G209" s="735">
        <v>208</v>
      </c>
      <c r="H209" s="735"/>
      <c r="I209" s="735"/>
      <c r="J209" s="736" t="s">
        <v>505</v>
      </c>
      <c r="K209" s="735"/>
      <c r="L209" s="737" t="str">
        <f>HYPERLINK("#'"&amp;'EWS DIRECTORY'!$J209&amp;"'!A1",'EWS DIRECTORY'!$J209)</f>
        <v>E-12-1-5</v>
      </c>
      <c r="M209" s="735"/>
      <c r="N209" s="735" t="str">
        <f>'E-12-1-5'!G9</f>
        <v>Rincian Biaya Administrasi dan Umum Berdasarkan Bahan Bukti Pidana</v>
      </c>
      <c r="O209" s="735"/>
      <c r="P209" s="738" t="str">
        <f>HYPERLINK("#'"&amp;'EWS DIRECTORY'!$J$209&amp;"'!A1",'EWS DIRECTORY'!$J$209)</f>
        <v>E-12-1-5</v>
      </c>
      <c r="R209" s="109" t="str">
        <f>"='"&amp;'EWS DIRECTORY'!$J207&amp;"'"&amp;"!G9"</f>
        <v>='E-12-1-3'!G9</v>
      </c>
      <c r="T209" s="109" t="s">
        <v>502</v>
      </c>
    </row>
    <row r="210" spans="7:20" ht="14.4" x14ac:dyDescent="0.25">
      <c r="G210" s="735">
        <v>209</v>
      </c>
      <c r="H210" s="735"/>
      <c r="I210" s="735"/>
      <c r="J210" s="736" t="s">
        <v>507</v>
      </c>
      <c r="K210" s="735"/>
      <c r="L210" s="737" t="str">
        <f>HYPERLINK("#'"&amp;'EWS DIRECTORY'!$J210&amp;"'!A1",'EWS DIRECTORY'!$J210)</f>
        <v>E-12-1-6</v>
      </c>
      <c r="M210" s="735"/>
      <c r="N210" s="740" t="str">
        <f>'E-12-1-6'!G9</f>
        <v>Rincian Biaya Administrasi dan Umum Berdasarkan Data Pemicu dan Data Penguji</v>
      </c>
      <c r="O210" s="735"/>
      <c r="P210" s="738" t="str">
        <f>HYPERLINK("#'"&amp;'EWS DIRECTORY'!$J$210&amp;"'!A1",'EWS DIRECTORY'!$J$210)</f>
        <v>E-12-1-6</v>
      </c>
      <c r="R210" s="109" t="str">
        <f>"='"&amp;'EWS DIRECTORY'!$J208&amp;"'"&amp;"!G9"</f>
        <v>='E-12-1-4'!G9</v>
      </c>
      <c r="T210" s="109" t="s">
        <v>504</v>
      </c>
    </row>
    <row r="211" spans="7:20" ht="14.4" x14ac:dyDescent="0.25">
      <c r="G211" s="735">
        <v>210</v>
      </c>
      <c r="H211" s="735"/>
      <c r="I211" s="735"/>
      <c r="J211" s="736" t="s">
        <v>509</v>
      </c>
      <c r="K211" s="735"/>
      <c r="L211" s="737" t="str">
        <f>HYPERLINK("#'"&amp;'EWS DIRECTORY'!$J211&amp;"'!A1",'EWS DIRECTORY'!$J211)</f>
        <v>E-13</v>
      </c>
      <c r="M211" s="735"/>
      <c r="N211" s="735" t="str">
        <f>'E-13'!G9</f>
        <v>Biaya Lainnya</v>
      </c>
      <c r="O211" s="735"/>
      <c r="P211" s="738" t="str">
        <f>HYPERLINK("#'"&amp;'EWS DIRECTORY'!$J$211&amp;"'!A1",'EWS DIRECTORY'!$J$211)</f>
        <v>E-13</v>
      </c>
      <c r="R211" s="109" t="str">
        <f>"='"&amp;'EWS DIRECTORY'!$J209&amp;"'"&amp;"!G9"</f>
        <v>='E-12-1-5'!G9</v>
      </c>
      <c r="T211" s="109" t="s">
        <v>506</v>
      </c>
    </row>
    <row r="212" spans="7:20" ht="14.4" x14ac:dyDescent="0.25">
      <c r="G212" s="735">
        <v>211</v>
      </c>
      <c r="H212" s="735"/>
      <c r="I212" s="735"/>
      <c r="J212" s="736" t="s">
        <v>511</v>
      </c>
      <c r="K212" s="735"/>
      <c r="L212" s="737" t="str">
        <f>HYPERLINK("#'"&amp;'EWS DIRECTORY'!$J212&amp;"'!A1",'EWS DIRECTORY'!$J212)</f>
        <v>E-13-1</v>
      </c>
      <c r="M212" s="735"/>
      <c r="N212" s="735" t="str">
        <f>'E-13-1'!G9</f>
        <v>Pengujian Biaya Lainnya</v>
      </c>
      <c r="O212" s="735"/>
      <c r="P212" s="738" t="str">
        <f>HYPERLINK("#'"&amp;'EWS DIRECTORY'!$J$212&amp;"'!A1",'EWS DIRECTORY'!$J$212)</f>
        <v>E-13-1</v>
      </c>
      <c r="R212" s="109" t="str">
        <f>"='"&amp;'EWS DIRECTORY'!$J210&amp;"'"&amp;"!G9"</f>
        <v>='E-12-1-6'!G9</v>
      </c>
      <c r="T212" s="109" t="s">
        <v>508</v>
      </c>
    </row>
    <row r="213" spans="7:20" ht="14.4" x14ac:dyDescent="0.25">
      <c r="G213" s="735">
        <v>212</v>
      </c>
      <c r="H213" s="735"/>
      <c r="I213" s="735"/>
      <c r="J213" s="736" t="s">
        <v>513</v>
      </c>
      <c r="K213" s="735"/>
      <c r="L213" s="737" t="str">
        <f>HYPERLINK("#'"&amp;'EWS DIRECTORY'!$J213&amp;"'!A1",'EWS DIRECTORY'!$J213)</f>
        <v>E-13-1-1</v>
      </c>
      <c r="M213" s="735"/>
      <c r="N213" s="735" t="str">
        <f>'E-13-1-1'!G9</f>
        <v>Rincian Biaya Administrasi dan Umum Berdasarkan Data Internal dan Eksternal yang dimiliki DJP</v>
      </c>
      <c r="O213" s="735"/>
      <c r="P213" s="738" t="str">
        <f>HYPERLINK("#'"&amp;'EWS DIRECTORY'!$J$213&amp;"'!A1",'EWS DIRECTORY'!$J$213)</f>
        <v>E-13-1-1</v>
      </c>
      <c r="R213" s="109" t="str">
        <f>"='"&amp;'EWS DIRECTORY'!$J211&amp;"'"&amp;"!G9"</f>
        <v>='E-13'!G9</v>
      </c>
      <c r="T213" s="109" t="s">
        <v>510</v>
      </c>
    </row>
    <row r="214" spans="7:20" ht="14.4" x14ac:dyDescent="0.25">
      <c r="G214" s="735">
        <v>213</v>
      </c>
      <c r="H214" s="735"/>
      <c r="I214" s="735"/>
      <c r="J214" s="736" t="s">
        <v>515</v>
      </c>
      <c r="K214" s="735"/>
      <c r="L214" s="737" t="str">
        <f>HYPERLINK("#'"&amp;'EWS DIRECTORY'!$J214&amp;"'!A1",'EWS DIRECTORY'!$J214)</f>
        <v>E-13-1-2</v>
      </c>
      <c r="M214" s="735"/>
      <c r="N214" s="735" t="str">
        <f>'E-13-1-2'!G9</f>
        <v>Rincian Biaya Administrasi dan Umum Berdasarkan Analisis SPT dan Laporan Keuangan</v>
      </c>
      <c r="O214" s="735"/>
      <c r="P214" s="738" t="str">
        <f>HYPERLINK("#'"&amp;'EWS DIRECTORY'!$J$214&amp;"'!A1",'EWS DIRECTORY'!$J$214)</f>
        <v>E-13-1-2</v>
      </c>
      <c r="R214" s="109" t="str">
        <f>"='"&amp;'EWS DIRECTORY'!$J212&amp;"'"&amp;"!G9"</f>
        <v>='E-13-1'!G9</v>
      </c>
      <c r="T214" s="109" t="s">
        <v>512</v>
      </c>
    </row>
    <row r="215" spans="7:20" ht="14.4" x14ac:dyDescent="0.25">
      <c r="G215" s="735">
        <v>214</v>
      </c>
      <c r="H215" s="735"/>
      <c r="I215" s="735"/>
      <c r="J215" s="736" t="s">
        <v>517</v>
      </c>
      <c r="K215" s="735"/>
      <c r="L215" s="737" t="str">
        <f>HYPERLINK("#'"&amp;'EWS DIRECTORY'!$J215&amp;"'!A1",'EWS DIRECTORY'!$J215)</f>
        <v>E-13-1-3</v>
      </c>
      <c r="M215" s="735"/>
      <c r="N215" s="735" t="str">
        <f>'E-13-1-3'!G9</f>
        <v>Rincian Biaya Administrasi dan Umum Berdasarkan pemeriksaan langsung terhadap bukti pendukung</v>
      </c>
      <c r="O215" s="735"/>
      <c r="P215" s="738" t="str">
        <f>HYPERLINK("#'"&amp;'EWS DIRECTORY'!$J$215&amp;"'!A1",'EWS DIRECTORY'!$J$215)</f>
        <v>E-13-1-3</v>
      </c>
      <c r="R215" s="109" t="str">
        <f>"='"&amp;'EWS DIRECTORY'!$J213&amp;"'"&amp;"!G9"</f>
        <v>='E-13-1-1'!G9</v>
      </c>
      <c r="T215" s="109" t="s">
        <v>514</v>
      </c>
    </row>
    <row r="216" spans="7:20" ht="14.4" x14ac:dyDescent="0.25">
      <c r="G216" s="735">
        <v>215</v>
      </c>
      <c r="H216" s="735"/>
      <c r="I216" s="735"/>
      <c r="J216" s="736" t="s">
        <v>519</v>
      </c>
      <c r="K216" s="735"/>
      <c r="L216" s="737" t="str">
        <f>HYPERLINK("#'"&amp;'EWS DIRECTORY'!$J216&amp;"'!A1",'EWS DIRECTORY'!$J216)</f>
        <v>E-13-1-4</v>
      </c>
      <c r="M216" s="735"/>
      <c r="N216" s="735" t="str">
        <f>'E-13-1-4'!G9</f>
        <v>Rincian Biaya Administrasi dan Umum Berdasarkan Analisis Kewajaran dan Kelaziman Usaha</v>
      </c>
      <c r="O216" s="735"/>
      <c r="P216" s="738" t="str">
        <f>HYPERLINK("#'"&amp;'EWS DIRECTORY'!$J$216&amp;"'!A1",'EWS DIRECTORY'!$J$216)</f>
        <v>E-13-1-4</v>
      </c>
      <c r="R216" s="109" t="str">
        <f>"='"&amp;'EWS DIRECTORY'!$J214&amp;"'"&amp;"!G9"</f>
        <v>='E-13-1-2'!G9</v>
      </c>
      <c r="T216" s="109" t="s">
        <v>516</v>
      </c>
    </row>
    <row r="217" spans="7:20" ht="14.4" x14ac:dyDescent="0.25">
      <c r="G217" s="735">
        <v>216</v>
      </c>
      <c r="H217" s="735"/>
      <c r="I217" s="735"/>
      <c r="J217" s="736" t="s">
        <v>521</v>
      </c>
      <c r="K217" s="735"/>
      <c r="L217" s="737" t="str">
        <f>HYPERLINK("#'"&amp;'EWS DIRECTORY'!$J217&amp;"'!A1",'EWS DIRECTORY'!$J217)</f>
        <v>E-13-1-5</v>
      </c>
      <c r="M217" s="735"/>
      <c r="N217" s="735" t="str">
        <f>'E-13-1-5'!G9</f>
        <v>Rincian Biaya Administrasi dan Umum Berdasarkan Bahan Bukti Pidana</v>
      </c>
      <c r="O217" s="735"/>
      <c r="P217" s="738" t="str">
        <f>HYPERLINK("#'"&amp;'EWS DIRECTORY'!$J$217&amp;"'!A1",'EWS DIRECTORY'!$J$217)</f>
        <v>E-13-1-5</v>
      </c>
      <c r="R217" s="109" t="str">
        <f>"='"&amp;'EWS DIRECTORY'!$J215&amp;"'"&amp;"!G9"</f>
        <v>='E-13-1-3'!G9</v>
      </c>
      <c r="T217" s="109" t="s">
        <v>518</v>
      </c>
    </row>
    <row r="218" spans="7:20" ht="14.4" x14ac:dyDescent="0.25">
      <c r="G218" s="735">
        <v>217</v>
      </c>
      <c r="H218" s="735"/>
      <c r="I218" s="735"/>
      <c r="J218" s="736" t="s">
        <v>523</v>
      </c>
      <c r="K218" s="735"/>
      <c r="L218" s="737" t="str">
        <f>HYPERLINK("#'"&amp;'EWS DIRECTORY'!$J218&amp;"'!A1",'EWS DIRECTORY'!$J218)</f>
        <v>E-13-1-6</v>
      </c>
      <c r="M218" s="735"/>
      <c r="N218" s="740" t="str">
        <f>'E-13-1-6'!G9</f>
        <v>Rincian Biaya Administrasi dan Umum Berdasarkan Data Pemicu dan Data Penguji</v>
      </c>
      <c r="O218" s="735"/>
      <c r="P218" s="738" t="str">
        <f>HYPERLINK("#'"&amp;'EWS DIRECTORY'!$J$218&amp;"'!A1",'EWS DIRECTORY'!$J$218)</f>
        <v>E-13-1-6</v>
      </c>
      <c r="R218" s="109" t="str">
        <f>"='"&amp;'EWS DIRECTORY'!$J216&amp;"'"&amp;"!G9"</f>
        <v>='E-13-1-4'!G9</v>
      </c>
      <c r="T218" s="109" t="s">
        <v>520</v>
      </c>
    </row>
    <row r="219" spans="7:20" ht="14.4" x14ac:dyDescent="0.25">
      <c r="G219" s="735">
        <v>218</v>
      </c>
      <c r="H219" s="735"/>
      <c r="I219" s="735"/>
      <c r="J219" s="736" t="s">
        <v>525</v>
      </c>
      <c r="K219" s="735"/>
      <c r="L219" s="737" t="str">
        <f>HYPERLINK("#'"&amp;'EWS DIRECTORY'!$J219&amp;"'!A1",'EWS DIRECTORY'!$J219)</f>
        <v>F-1</v>
      </c>
      <c r="M219" s="735"/>
      <c r="N219" s="735" t="str">
        <f>'F-1'!G9</f>
        <v>Keuntungan Selisih Kurs</v>
      </c>
      <c r="O219" s="735"/>
      <c r="P219" s="738" t="str">
        <f>HYPERLINK("#'"&amp;'EWS DIRECTORY'!$J$219&amp;"'!A1",'EWS DIRECTORY'!$J$219)</f>
        <v>F-1</v>
      </c>
      <c r="R219" s="109" t="str">
        <f>"='"&amp;'EWS DIRECTORY'!$J217&amp;"'"&amp;"!G9"</f>
        <v>='E-13-1-5'!G9</v>
      </c>
      <c r="T219" s="109" t="s">
        <v>522</v>
      </c>
    </row>
    <row r="220" spans="7:20" ht="14.4" x14ac:dyDescent="0.25">
      <c r="G220" s="735">
        <v>219</v>
      </c>
      <c r="H220" s="735"/>
      <c r="I220" s="735"/>
      <c r="J220" s="736" t="s">
        <v>527</v>
      </c>
      <c r="K220" s="735"/>
      <c r="L220" s="737" t="str">
        <f>HYPERLINK("#'"&amp;'EWS DIRECTORY'!$J220&amp;"'!A1",'EWS DIRECTORY'!$J220)</f>
        <v>F-1-1</v>
      </c>
      <c r="M220" s="735"/>
      <c r="N220" s="735" t="str">
        <f>'F-1-1'!G9</f>
        <v>Pengujian Keuntungan Selisih Kurs</v>
      </c>
      <c r="O220" s="735"/>
      <c r="P220" s="738" t="str">
        <f>HYPERLINK("#'"&amp;'EWS DIRECTORY'!$J$220&amp;"'!A1",'EWS DIRECTORY'!$J$220)</f>
        <v>F-1-1</v>
      </c>
      <c r="R220" s="109" t="str">
        <f>"='"&amp;'EWS DIRECTORY'!$J218&amp;"'"&amp;"!G9"</f>
        <v>='E-13-1-6'!G9</v>
      </c>
      <c r="T220" s="109" t="s">
        <v>524</v>
      </c>
    </row>
    <row r="221" spans="7:20" ht="14.4" x14ac:dyDescent="0.25">
      <c r="G221" s="735">
        <v>220</v>
      </c>
      <c r="H221" s="735"/>
      <c r="I221" s="735"/>
      <c r="J221" s="736" t="s">
        <v>529</v>
      </c>
      <c r="K221" s="735"/>
      <c r="L221" s="737" t="str">
        <f>HYPERLINK("#'"&amp;'EWS DIRECTORY'!$J221&amp;"'!A1",'EWS DIRECTORY'!$J221)</f>
        <v>F-1-1-1</v>
      </c>
      <c r="M221" s="735"/>
      <c r="N221" s="735" t="str">
        <f>'F-1-1-1'!G9</f>
        <v>Rincian Keuntungan Selisih Kurs Berdasarkan Data Internal dan Eksternal yang dimiliki DJP</v>
      </c>
      <c r="O221" s="735"/>
      <c r="P221" s="738" t="str">
        <f>HYPERLINK("#'"&amp;'EWS DIRECTORY'!$J$221&amp;"'!A1",'EWS DIRECTORY'!$J$221)</f>
        <v>F-1-1-1</v>
      </c>
      <c r="R221" s="109" t="str">
        <f>"='"&amp;'EWS DIRECTORY'!$J219&amp;"'"&amp;"!G9"</f>
        <v>='F-1'!G9</v>
      </c>
      <c r="T221" s="109" t="s">
        <v>526</v>
      </c>
    </row>
    <row r="222" spans="7:20" ht="14.4" x14ac:dyDescent="0.25">
      <c r="G222" s="735">
        <v>221</v>
      </c>
      <c r="H222" s="735"/>
      <c r="I222" s="735"/>
      <c r="J222" s="736" t="s">
        <v>531</v>
      </c>
      <c r="K222" s="735"/>
      <c r="L222" s="737" t="str">
        <f>HYPERLINK("#'"&amp;'EWS DIRECTORY'!$J222&amp;"'!A1",'EWS DIRECTORY'!$J222)</f>
        <v>F-1-1-2</v>
      </c>
      <c r="M222" s="735"/>
      <c r="N222" s="735" t="str">
        <f>'F-1-1-2'!G9</f>
        <v>Rincian Keuntungan Selisih Kurs Berdasarkan Analisis SPT dan Laporan Keuangan</v>
      </c>
      <c r="O222" s="735"/>
      <c r="P222" s="738" t="str">
        <f>HYPERLINK("#'"&amp;'EWS DIRECTORY'!$J$222&amp;"'!A1",'EWS DIRECTORY'!$J$222)</f>
        <v>F-1-1-2</v>
      </c>
      <c r="R222" s="109" t="str">
        <f>"='"&amp;'EWS DIRECTORY'!$J220&amp;"'"&amp;"!G9"</f>
        <v>='F-1-1'!G9</v>
      </c>
      <c r="T222" s="109" t="s">
        <v>528</v>
      </c>
    </row>
    <row r="223" spans="7:20" ht="14.4" x14ac:dyDescent="0.25">
      <c r="G223" s="735">
        <v>222</v>
      </c>
      <c r="H223" s="735"/>
      <c r="I223" s="735"/>
      <c r="J223" s="736" t="s">
        <v>533</v>
      </c>
      <c r="K223" s="735"/>
      <c r="L223" s="737" t="str">
        <f>HYPERLINK("#'"&amp;'EWS DIRECTORY'!$J223&amp;"'!A1",'EWS DIRECTORY'!$J223)</f>
        <v>F-1-1-3</v>
      </c>
      <c r="M223" s="735"/>
      <c r="N223" s="735" t="str">
        <f>'F-1-1-3'!G9</f>
        <v>Rincian Keuntungan Selisih Kurs Berdasarkan pemeriksaan langsung terhadap bukti pendukung</v>
      </c>
      <c r="O223" s="735"/>
      <c r="P223" s="738" t="str">
        <f>HYPERLINK("#'"&amp;'EWS DIRECTORY'!$J$223&amp;"'!A1",'EWS DIRECTORY'!$J$223)</f>
        <v>F-1-1-3</v>
      </c>
      <c r="R223" s="109" t="str">
        <f>"='"&amp;'EWS DIRECTORY'!$J221&amp;"'"&amp;"!G9"</f>
        <v>='F-1-1-1'!G9</v>
      </c>
      <c r="T223" s="109" t="s">
        <v>530</v>
      </c>
    </row>
    <row r="224" spans="7:20" ht="14.4" x14ac:dyDescent="0.25">
      <c r="G224" s="735">
        <v>223</v>
      </c>
      <c r="H224" s="735"/>
      <c r="I224" s="735"/>
      <c r="J224" s="736" t="s">
        <v>535</v>
      </c>
      <c r="K224" s="735"/>
      <c r="L224" s="737" t="str">
        <f>HYPERLINK("#'"&amp;'EWS DIRECTORY'!$J224&amp;"'!A1",'EWS DIRECTORY'!$J224)</f>
        <v>F-1-1-4</v>
      </c>
      <c r="M224" s="735"/>
      <c r="N224" s="735" t="str">
        <f>'F-1-1-4'!G9</f>
        <v>Rincian Keuntungan Selisih Kurs Berdasarkan Analisis Kewajaran dan Kelaziman Usaha</v>
      </c>
      <c r="O224" s="735"/>
      <c r="P224" s="738" t="str">
        <f>HYPERLINK("#'"&amp;'EWS DIRECTORY'!$J$224&amp;"'!A1",'EWS DIRECTORY'!$J$224)</f>
        <v>F-1-1-4</v>
      </c>
      <c r="R224" s="109" t="str">
        <f>"='"&amp;'EWS DIRECTORY'!$J222&amp;"'"&amp;"!G9"</f>
        <v>='F-1-1-2'!G9</v>
      </c>
      <c r="T224" s="109" t="s">
        <v>532</v>
      </c>
    </row>
    <row r="225" spans="7:20" ht="14.4" x14ac:dyDescent="0.25">
      <c r="G225" s="735">
        <v>224</v>
      </c>
      <c r="H225" s="735"/>
      <c r="I225" s="735"/>
      <c r="J225" s="736" t="s">
        <v>537</v>
      </c>
      <c r="K225" s="735"/>
      <c r="L225" s="737" t="str">
        <f>HYPERLINK("#'"&amp;'EWS DIRECTORY'!$J225&amp;"'!A1",'EWS DIRECTORY'!$J225)</f>
        <v>F-1-1-5</v>
      </c>
      <c r="M225" s="735"/>
      <c r="N225" s="735" t="str">
        <f>'F-1-1-5'!G9</f>
        <v>Rincian Keuntungan Selisih Kurs Berdasarkan Bahan Bukti Pidana</v>
      </c>
      <c r="O225" s="735"/>
      <c r="P225" s="738" t="str">
        <f>HYPERLINK("#'"&amp;'EWS DIRECTORY'!$J$225&amp;"'!A1",'EWS DIRECTORY'!$J$225)</f>
        <v>F-1-1-5</v>
      </c>
      <c r="R225" s="109" t="str">
        <f>"='"&amp;'EWS DIRECTORY'!$J223&amp;"'"&amp;"!G9"</f>
        <v>='F-1-1-3'!G9</v>
      </c>
      <c r="T225" s="109" t="s">
        <v>534</v>
      </c>
    </row>
    <row r="226" spans="7:20" ht="14.4" x14ac:dyDescent="0.25">
      <c r="G226" s="735">
        <v>225</v>
      </c>
      <c r="H226" s="735"/>
      <c r="I226" s="735"/>
      <c r="J226" s="736" t="s">
        <v>539</v>
      </c>
      <c r="K226" s="735"/>
      <c r="L226" s="737" t="str">
        <f>HYPERLINK("#'"&amp;'EWS DIRECTORY'!$J226&amp;"'!A1",'EWS DIRECTORY'!$J226)</f>
        <v>F-1-1-6</v>
      </c>
      <c r="M226" s="735"/>
      <c r="N226" s="740" t="str">
        <f>'F-1-1-6'!G9</f>
        <v>Rincian Keuntungan Selisih Kurs Berdasarkan Data Pemicu dan Data Penguji</v>
      </c>
      <c r="O226" s="735"/>
      <c r="P226" s="738" t="str">
        <f>HYPERLINK("#'"&amp;'EWS DIRECTORY'!$J$226&amp;"'!A1",'EWS DIRECTORY'!$J$226)</f>
        <v>F-1-1-6</v>
      </c>
      <c r="R226" s="109" t="str">
        <f>"='"&amp;'EWS DIRECTORY'!$J224&amp;"'"&amp;"!G9"</f>
        <v>='F-1-1-4'!G9</v>
      </c>
      <c r="T226" s="109" t="s">
        <v>536</v>
      </c>
    </row>
    <row r="227" spans="7:20" ht="14.4" x14ac:dyDescent="0.25">
      <c r="G227" s="735">
        <v>226</v>
      </c>
      <c r="H227" s="735"/>
      <c r="I227" s="735"/>
      <c r="J227" s="736" t="s">
        <v>541</v>
      </c>
      <c r="K227" s="735"/>
      <c r="L227" s="737" t="str">
        <f>HYPERLINK("#'"&amp;'EWS DIRECTORY'!$J227&amp;"'!A1",'EWS DIRECTORY'!$J227)</f>
        <v>F-2</v>
      </c>
      <c r="M227" s="735"/>
      <c r="N227" s="735" t="str">
        <f>'F-2'!G9</f>
        <v>Keuntungan Pengalihan Aset selain persediaan</v>
      </c>
      <c r="O227" s="735"/>
      <c r="P227" s="738" t="str">
        <f>HYPERLINK("#'"&amp;'EWS DIRECTORY'!$J$227&amp;"'!A1",'EWS DIRECTORY'!$J$227)</f>
        <v>F-2</v>
      </c>
      <c r="R227" s="109" t="str">
        <f>"='"&amp;'EWS DIRECTORY'!$J225&amp;"'"&amp;"!G9"</f>
        <v>='F-1-1-5'!G9</v>
      </c>
      <c r="T227" s="109" t="s">
        <v>538</v>
      </c>
    </row>
    <row r="228" spans="7:20" ht="14.4" x14ac:dyDescent="0.25">
      <c r="G228" s="735">
        <v>227</v>
      </c>
      <c r="H228" s="735"/>
      <c r="I228" s="735"/>
      <c r="J228" s="736" t="s">
        <v>543</v>
      </c>
      <c r="K228" s="735"/>
      <c r="L228" s="737" t="str">
        <f>HYPERLINK("#'"&amp;'EWS DIRECTORY'!$J228&amp;"'!A1",'EWS DIRECTORY'!$J228)</f>
        <v>F-2-1</v>
      </c>
      <c r="M228" s="735"/>
      <c r="N228" s="735" t="str">
        <f>'F-2-1'!G9</f>
        <v>Pengujian Keuntungan Pengalihan Aset selain persediaan</v>
      </c>
      <c r="O228" s="735"/>
      <c r="P228" s="738" t="str">
        <f>HYPERLINK("#'"&amp;'EWS DIRECTORY'!$J$228&amp;"'!A1",'EWS DIRECTORY'!$J$228)</f>
        <v>F-2-1</v>
      </c>
      <c r="R228" s="109" t="str">
        <f>"='"&amp;'EWS DIRECTORY'!$J226&amp;"'"&amp;"!G9"</f>
        <v>='F-1-1-6'!G9</v>
      </c>
      <c r="T228" s="109" t="s">
        <v>540</v>
      </c>
    </row>
    <row r="229" spans="7:20" ht="14.4" x14ac:dyDescent="0.25">
      <c r="G229" s="735">
        <v>228</v>
      </c>
      <c r="H229" s="735"/>
      <c r="I229" s="735"/>
      <c r="J229" s="736" t="s">
        <v>545</v>
      </c>
      <c r="K229" s="735"/>
      <c r="L229" s="737" t="str">
        <f>HYPERLINK("#'"&amp;'EWS DIRECTORY'!$J229&amp;"'!A1",'EWS DIRECTORY'!$J229)</f>
        <v>F-2-1-1</v>
      </c>
      <c r="M229" s="735"/>
      <c r="N229" s="735" t="str">
        <f>'F-2-1-1'!G9</f>
        <v>Rincian Keuntungan Pengalihan Aset selain persediaan Berdasarkan Data Internal dan Eksternal yang dimiliki DJP</v>
      </c>
      <c r="O229" s="735"/>
      <c r="P229" s="738" t="str">
        <f>HYPERLINK("#'"&amp;'EWS DIRECTORY'!$J$229&amp;"'!A1",'EWS DIRECTORY'!$J$229)</f>
        <v>F-2-1-1</v>
      </c>
      <c r="R229" s="109" t="str">
        <f>"='"&amp;'EWS DIRECTORY'!$J227&amp;"'"&amp;"!G9"</f>
        <v>='F-2'!G9</v>
      </c>
      <c r="T229" s="109" t="s">
        <v>542</v>
      </c>
    </row>
    <row r="230" spans="7:20" ht="14.4" x14ac:dyDescent="0.25">
      <c r="G230" s="735">
        <v>229</v>
      </c>
      <c r="H230" s="735"/>
      <c r="I230" s="735"/>
      <c r="J230" s="736" t="s">
        <v>547</v>
      </c>
      <c r="K230" s="735"/>
      <c r="L230" s="737" t="str">
        <f>HYPERLINK("#'"&amp;'EWS DIRECTORY'!$J230&amp;"'!A1",'EWS DIRECTORY'!$J230)</f>
        <v>F-2-1-2</v>
      </c>
      <c r="M230" s="735"/>
      <c r="N230" s="735" t="str">
        <f>'F-2-1-2'!G9</f>
        <v>Rincian Keuntungan Selisih Kurs Berdasarkan Analisis SPT dan Laporan Keuangan</v>
      </c>
      <c r="O230" s="735"/>
      <c r="P230" s="738" t="str">
        <f>HYPERLINK("#'"&amp;'EWS DIRECTORY'!$J$230&amp;"'!A1",'EWS DIRECTORY'!$J$230)</f>
        <v>F-2-1-2</v>
      </c>
      <c r="R230" s="109" t="str">
        <f>"='"&amp;'EWS DIRECTORY'!$J228&amp;"'"&amp;"!G9"</f>
        <v>='F-2-1'!G9</v>
      </c>
      <c r="T230" s="109" t="s">
        <v>544</v>
      </c>
    </row>
    <row r="231" spans="7:20" ht="14.4" x14ac:dyDescent="0.25">
      <c r="G231" s="735">
        <v>230</v>
      </c>
      <c r="H231" s="735"/>
      <c r="I231" s="735"/>
      <c r="J231" s="736" t="s">
        <v>549</v>
      </c>
      <c r="K231" s="735"/>
      <c r="L231" s="737" t="str">
        <f>HYPERLINK("#'"&amp;'EWS DIRECTORY'!$J231&amp;"'!A1",'EWS DIRECTORY'!$J231)</f>
        <v>F-2-1-3</v>
      </c>
      <c r="M231" s="735"/>
      <c r="N231" s="735" t="str">
        <f>'F-2-1-3'!G9</f>
        <v>Rincian Keuntungan Selisih Kurs Berdasarkan pemeriksaan langsung terhadap bukti pendukung</v>
      </c>
      <c r="O231" s="735"/>
      <c r="P231" s="738" t="str">
        <f>HYPERLINK("#'"&amp;'EWS DIRECTORY'!$J$231&amp;"'!A1",'EWS DIRECTORY'!$J$231)</f>
        <v>F-2-1-3</v>
      </c>
      <c r="R231" s="109" t="str">
        <f>"='"&amp;'EWS DIRECTORY'!$J229&amp;"'"&amp;"!G9"</f>
        <v>='F-2-1-1'!G9</v>
      </c>
      <c r="T231" s="109" t="s">
        <v>546</v>
      </c>
    </row>
    <row r="232" spans="7:20" ht="14.4" x14ac:dyDescent="0.25">
      <c r="G232" s="735">
        <v>231</v>
      </c>
      <c r="H232" s="735"/>
      <c r="I232" s="735"/>
      <c r="J232" s="736" t="s">
        <v>551</v>
      </c>
      <c r="K232" s="735"/>
      <c r="L232" s="737" t="str">
        <f>HYPERLINK("#'"&amp;'EWS DIRECTORY'!$J232&amp;"'!A1",'EWS DIRECTORY'!$J232)</f>
        <v>F-2-1-4</v>
      </c>
      <c r="M232" s="735"/>
      <c r="N232" s="735" t="str">
        <f>'F-2-1-4'!G9</f>
        <v>Rincian Keuntungan Selisih Kurs Berdasarkan Analisis Kewajaran dan Kelaziman Usaha</v>
      </c>
      <c r="O232" s="735"/>
      <c r="P232" s="738" t="str">
        <f>HYPERLINK("#'"&amp;'EWS DIRECTORY'!$J$232&amp;"'!A1",'EWS DIRECTORY'!$J$232)</f>
        <v>F-2-1-4</v>
      </c>
      <c r="R232" s="109" t="str">
        <f>"='"&amp;'EWS DIRECTORY'!$J230&amp;"'"&amp;"!G9"</f>
        <v>='F-2-1-2'!G9</v>
      </c>
      <c r="T232" s="109" t="s">
        <v>548</v>
      </c>
    </row>
    <row r="233" spans="7:20" ht="14.4" x14ac:dyDescent="0.25">
      <c r="G233" s="735">
        <v>232</v>
      </c>
      <c r="H233" s="735"/>
      <c r="I233" s="735"/>
      <c r="J233" s="736" t="s">
        <v>553</v>
      </c>
      <c r="K233" s="735"/>
      <c r="L233" s="737" t="str">
        <f>HYPERLINK("#'"&amp;'EWS DIRECTORY'!$J233&amp;"'!A1",'EWS DIRECTORY'!$J233)</f>
        <v>F-2-1-5</v>
      </c>
      <c r="M233" s="735"/>
      <c r="N233" s="735" t="str">
        <f>'F-2-1-5'!G9</f>
        <v>Rincian Keuntungan Selisih Kurs Berdasarkan Bahan Bukti Pidana</v>
      </c>
      <c r="O233" s="735"/>
      <c r="P233" s="738" t="str">
        <f>HYPERLINK("#'"&amp;'EWS DIRECTORY'!$J$233&amp;"'!A1",'EWS DIRECTORY'!$J$233)</f>
        <v>F-2-1-5</v>
      </c>
      <c r="R233" s="109" t="str">
        <f>"='"&amp;'EWS DIRECTORY'!$J231&amp;"'"&amp;"!G9"</f>
        <v>='F-2-1-3'!G9</v>
      </c>
      <c r="T233" s="109" t="s">
        <v>550</v>
      </c>
    </row>
    <row r="234" spans="7:20" ht="14.4" x14ac:dyDescent="0.25">
      <c r="G234" s="735">
        <v>233</v>
      </c>
      <c r="H234" s="735"/>
      <c r="I234" s="735"/>
      <c r="J234" s="736" t="s">
        <v>555</v>
      </c>
      <c r="K234" s="735"/>
      <c r="L234" s="737" t="str">
        <f>HYPERLINK("#'"&amp;'EWS DIRECTORY'!$J234&amp;"'!A1",'EWS DIRECTORY'!$J234)</f>
        <v>F-2-1-6</v>
      </c>
      <c r="M234" s="735"/>
      <c r="N234" s="740" t="str">
        <f>'F-2-1-6'!G9</f>
        <v>Rincian Keuntungan Selisih Kurs Berdasarkan Data Pemicu dan Data Penguji</v>
      </c>
      <c r="O234" s="735"/>
      <c r="P234" s="738" t="str">
        <f>HYPERLINK("#'"&amp;'EWS DIRECTORY'!$J$234&amp;"'!A1",'EWS DIRECTORY'!$J$234)</f>
        <v>F-2-1-6</v>
      </c>
      <c r="R234" s="109" t="str">
        <f>"='"&amp;'EWS DIRECTORY'!$J232&amp;"'"&amp;"!G9"</f>
        <v>='F-2-1-4'!G9</v>
      </c>
      <c r="T234" s="109" t="s">
        <v>552</v>
      </c>
    </row>
    <row r="235" spans="7:20" ht="14.4" x14ac:dyDescent="0.25">
      <c r="G235" s="735">
        <v>234</v>
      </c>
      <c r="H235" s="735"/>
      <c r="I235" s="735"/>
      <c r="J235" s="736" t="s">
        <v>557</v>
      </c>
      <c r="K235" s="735"/>
      <c r="L235" s="737" t="str">
        <f>HYPERLINK("#'"&amp;'EWS DIRECTORY'!$J235&amp;"'!A1",'EWS DIRECTORY'!$J235)</f>
        <v>F-3</v>
      </c>
      <c r="M235" s="735"/>
      <c r="N235" s="735" t="str">
        <f>'F-3'!G9</f>
        <v>Pendapatan Bunga dan Jasa Giro</v>
      </c>
      <c r="O235" s="735"/>
      <c r="P235" s="738" t="str">
        <f>HYPERLINK("#'"&amp;'EWS DIRECTORY'!$J$235&amp;"'!A1",'EWS DIRECTORY'!$J$235)</f>
        <v>F-3</v>
      </c>
      <c r="R235" s="109" t="str">
        <f>"='"&amp;'EWS DIRECTORY'!$J233&amp;"'"&amp;"!G9"</f>
        <v>='F-2-1-5'!G9</v>
      </c>
      <c r="T235" s="109" t="s">
        <v>554</v>
      </c>
    </row>
    <row r="236" spans="7:20" ht="14.4" x14ac:dyDescent="0.25">
      <c r="G236" s="735">
        <v>235</v>
      </c>
      <c r="H236" s="735"/>
      <c r="I236" s="735"/>
      <c r="J236" s="736" t="s">
        <v>559</v>
      </c>
      <c r="K236" s="735"/>
      <c r="L236" s="737" t="str">
        <f>HYPERLINK("#'"&amp;'EWS DIRECTORY'!$J236&amp;"'!A1",'EWS DIRECTORY'!$J236)</f>
        <v>F-3-1</v>
      </c>
      <c r="M236" s="735"/>
      <c r="N236" s="735" t="str">
        <f>'F-3-1'!G9</f>
        <v>Pengujian Pendapatan Bunga dan Jasa Giro</v>
      </c>
      <c r="O236" s="735"/>
      <c r="P236" s="738" t="str">
        <f>HYPERLINK("#'"&amp;'EWS DIRECTORY'!$J$236&amp;"'!A1",'EWS DIRECTORY'!$J$236)</f>
        <v>F-3-1</v>
      </c>
      <c r="R236" s="109" t="str">
        <f>"='"&amp;'EWS DIRECTORY'!$J234&amp;"'"&amp;"!G9"</f>
        <v>='F-2-1-6'!G9</v>
      </c>
      <c r="T236" s="109" t="s">
        <v>556</v>
      </c>
    </row>
    <row r="237" spans="7:20" ht="14.4" x14ac:dyDescent="0.25">
      <c r="G237" s="735">
        <v>236</v>
      </c>
      <c r="H237" s="735"/>
      <c r="I237" s="735"/>
      <c r="J237" s="736" t="s">
        <v>561</v>
      </c>
      <c r="K237" s="735"/>
      <c r="L237" s="737" t="str">
        <f>HYPERLINK("#'"&amp;'EWS DIRECTORY'!$J237&amp;"'!A1",'EWS DIRECTORY'!$J237)</f>
        <v>F-3-1-1</v>
      </c>
      <c r="M237" s="735"/>
      <c r="N237" s="735" t="str">
        <f>'F-3-1-1'!G9</f>
        <v>Rincian Pendapatan Bunga dan Jasa Giro Berdasarkan Data Internal dan Eksternal yang dimiliki DJP</v>
      </c>
      <c r="O237" s="735"/>
      <c r="P237" s="738" t="str">
        <f>HYPERLINK("#'"&amp;'EWS DIRECTORY'!$J$237&amp;"'!A1",'EWS DIRECTORY'!$J$237)</f>
        <v>F-3-1-1</v>
      </c>
      <c r="R237" s="109" t="str">
        <f>"='"&amp;'EWS DIRECTORY'!$J235&amp;"'"&amp;"!G9"</f>
        <v>='F-3'!G9</v>
      </c>
      <c r="T237" s="109" t="s">
        <v>558</v>
      </c>
    </row>
    <row r="238" spans="7:20" ht="14.4" x14ac:dyDescent="0.25">
      <c r="G238" s="735">
        <v>237</v>
      </c>
      <c r="H238" s="735"/>
      <c r="I238" s="735"/>
      <c r="J238" s="736" t="s">
        <v>563</v>
      </c>
      <c r="K238" s="735"/>
      <c r="L238" s="737" t="str">
        <f>HYPERLINK("#'"&amp;'EWS DIRECTORY'!$J238&amp;"'!A1",'EWS DIRECTORY'!$J238)</f>
        <v>F-3-1-2</v>
      </c>
      <c r="M238" s="735"/>
      <c r="N238" s="735" t="str">
        <f>'F-3-1-2'!G9</f>
        <v>Rincian Pendapatan Bunga dan Jasa Giro Berdasarkan Data Internal dan Eksternal yang dimiliki DJP</v>
      </c>
      <c r="O238" s="735"/>
      <c r="P238" s="738" t="str">
        <f>HYPERLINK("#'"&amp;'EWS DIRECTORY'!$J$238&amp;"'!A1",'EWS DIRECTORY'!$J$238)</f>
        <v>F-3-1-2</v>
      </c>
      <c r="R238" s="109" t="str">
        <f>"='"&amp;'EWS DIRECTORY'!$J236&amp;"'"&amp;"!G9"</f>
        <v>='F-3-1'!G9</v>
      </c>
      <c r="T238" s="109" t="s">
        <v>560</v>
      </c>
    </row>
    <row r="239" spans="7:20" ht="14.4" x14ac:dyDescent="0.25">
      <c r="G239" s="735">
        <v>238</v>
      </c>
      <c r="H239" s="735"/>
      <c r="I239" s="735"/>
      <c r="J239" s="736" t="s">
        <v>565</v>
      </c>
      <c r="K239" s="735"/>
      <c r="L239" s="737" t="str">
        <f>HYPERLINK("#'"&amp;'EWS DIRECTORY'!$J239&amp;"'!A1",'EWS DIRECTORY'!$J239)</f>
        <v>F-3-1-3</v>
      </c>
      <c r="M239" s="735"/>
      <c r="N239" s="735" t="str">
        <f>'F-3-1-3'!G9</f>
        <v>Rincian Pendapatan Bunga dan Jasa Giro Berdasarkan Data Internal dan Eksternal yang dimiliki DJP</v>
      </c>
      <c r="O239" s="735"/>
      <c r="P239" s="738" t="str">
        <f>HYPERLINK("#'"&amp;'EWS DIRECTORY'!$J$239&amp;"'!A1",'EWS DIRECTORY'!$J$239)</f>
        <v>F-3-1-3</v>
      </c>
      <c r="R239" s="109" t="str">
        <f>"='"&amp;'EWS DIRECTORY'!$J237&amp;"'"&amp;"!G9"</f>
        <v>='F-3-1-1'!G9</v>
      </c>
      <c r="T239" s="109" t="s">
        <v>562</v>
      </c>
    </row>
    <row r="240" spans="7:20" ht="14.4" x14ac:dyDescent="0.25">
      <c r="G240" s="735">
        <v>239</v>
      </c>
      <c r="H240" s="735"/>
      <c r="I240" s="735"/>
      <c r="J240" s="736" t="s">
        <v>567</v>
      </c>
      <c r="K240" s="735"/>
      <c r="L240" s="737" t="str">
        <f>HYPERLINK("#'"&amp;'EWS DIRECTORY'!$J240&amp;"'!A1",'EWS DIRECTORY'!$J240)</f>
        <v>F-3-1-4</v>
      </c>
      <c r="M240" s="735"/>
      <c r="N240" s="735" t="str">
        <f>'F-3-1-4'!G9</f>
        <v>Rincian Pendapatan Bunga dan Jasa Giro Berdasarkan Data Internal dan Eksternal yang dimiliki DJP</v>
      </c>
      <c r="O240" s="735"/>
      <c r="P240" s="738" t="str">
        <f>HYPERLINK("#'"&amp;'EWS DIRECTORY'!$J$240&amp;"'!A1",'EWS DIRECTORY'!$J$240)</f>
        <v>F-3-1-4</v>
      </c>
      <c r="R240" s="109" t="str">
        <f>"='"&amp;'EWS DIRECTORY'!$J238&amp;"'"&amp;"!G9"</f>
        <v>='F-3-1-2'!G9</v>
      </c>
      <c r="T240" s="109" t="s">
        <v>564</v>
      </c>
    </row>
    <row r="241" spans="7:20" ht="14.4" x14ac:dyDescent="0.25">
      <c r="G241" s="735">
        <v>240</v>
      </c>
      <c r="H241" s="735"/>
      <c r="I241" s="735"/>
      <c r="J241" s="736" t="s">
        <v>569</v>
      </c>
      <c r="K241" s="735"/>
      <c r="L241" s="737" t="str">
        <f>HYPERLINK("#'"&amp;'EWS DIRECTORY'!$J241&amp;"'!A1",'EWS DIRECTORY'!$J241)</f>
        <v>F-3-1-5</v>
      </c>
      <c r="M241" s="735"/>
      <c r="N241" s="735" t="str">
        <f>'F-3-1-5'!G9</f>
        <v>Rincian Pendapatan Bunga dan Jasa Giro Berdasarkan Data Internal dan Eksternal yang dimiliki DJP</v>
      </c>
      <c r="O241" s="735"/>
      <c r="P241" s="738" t="str">
        <f>HYPERLINK("#'"&amp;'EWS DIRECTORY'!$J$241&amp;"'!A1",'EWS DIRECTORY'!$J$241)</f>
        <v>F-3-1-5</v>
      </c>
      <c r="R241" s="109" t="str">
        <f>"='"&amp;'EWS DIRECTORY'!$J239&amp;"'"&amp;"!G9"</f>
        <v>='F-3-1-3'!G9</v>
      </c>
      <c r="T241" s="109" t="s">
        <v>566</v>
      </c>
    </row>
    <row r="242" spans="7:20" ht="14.4" x14ac:dyDescent="0.25">
      <c r="G242" s="735">
        <v>241</v>
      </c>
      <c r="H242" s="735"/>
      <c r="I242" s="735"/>
      <c r="J242" s="736" t="s">
        <v>571</v>
      </c>
      <c r="K242" s="735"/>
      <c r="L242" s="737" t="str">
        <f>HYPERLINK("#'"&amp;'EWS DIRECTORY'!$J242&amp;"'!A1",'EWS DIRECTORY'!$J242)</f>
        <v>F-3-1-6</v>
      </c>
      <c r="M242" s="735"/>
      <c r="N242" s="740" t="str">
        <f>'F-3-1-6'!G9</f>
        <v>Rincian Pendapatan Bunga dan Jasa Giro Berdasarkan Data Internal dan Eksternal yang dimiliki DJP</v>
      </c>
      <c r="O242" s="735"/>
      <c r="P242" s="738" t="str">
        <f>HYPERLINK("#'"&amp;'EWS DIRECTORY'!$J$242&amp;"'!A1",'EWS DIRECTORY'!$J$242)</f>
        <v>F-3-1-6</v>
      </c>
      <c r="R242" s="109" t="str">
        <f>"='"&amp;'EWS DIRECTORY'!$J240&amp;"'"&amp;"!G9"</f>
        <v>='F-3-1-4'!G9</v>
      </c>
      <c r="T242" s="109" t="s">
        <v>568</v>
      </c>
    </row>
    <row r="243" spans="7:20" ht="14.4" x14ac:dyDescent="0.25">
      <c r="G243" s="735">
        <v>242</v>
      </c>
      <c r="H243" s="735"/>
      <c r="I243" s="735"/>
      <c r="J243" s="736" t="s">
        <v>573</v>
      </c>
      <c r="K243" s="735"/>
      <c r="L243" s="737" t="str">
        <f>HYPERLINK("#'"&amp;'EWS DIRECTORY'!$J243&amp;"'!A1",'EWS DIRECTORY'!$J243)</f>
        <v>F-4</v>
      </c>
      <c r="M243" s="735"/>
      <c r="N243" s="735" t="str">
        <f>'F-4'!G9</f>
        <v>Penghasilan Luar Usaha Lainnya</v>
      </c>
      <c r="O243" s="735"/>
      <c r="P243" s="738" t="str">
        <f>HYPERLINK("#'"&amp;'EWS DIRECTORY'!$J$243&amp;"'!A1",'EWS DIRECTORY'!$J$243)</f>
        <v>F-4</v>
      </c>
      <c r="R243" s="109" t="str">
        <f>"='"&amp;'EWS DIRECTORY'!$J241&amp;"'"&amp;"!G9"</f>
        <v>='F-3-1-5'!G9</v>
      </c>
      <c r="T243" s="109" t="s">
        <v>570</v>
      </c>
    </row>
    <row r="244" spans="7:20" ht="14.4" x14ac:dyDescent="0.25">
      <c r="G244" s="735">
        <v>243</v>
      </c>
      <c r="H244" s="735"/>
      <c r="I244" s="735"/>
      <c r="J244" s="736" t="s">
        <v>575</v>
      </c>
      <c r="K244" s="735"/>
      <c r="L244" s="737" t="str">
        <f>HYPERLINK("#'"&amp;'EWS DIRECTORY'!$J244&amp;"'!A1",'EWS DIRECTORY'!$J244)</f>
        <v>F-4-1</v>
      </c>
      <c r="M244" s="735"/>
      <c r="N244" s="735" t="str">
        <f>'F-4-1'!G9</f>
        <v>Pengujian Penghasilan Luar Usaha Lainnya</v>
      </c>
      <c r="O244" s="735"/>
      <c r="P244" s="738" t="str">
        <f>HYPERLINK("#'"&amp;'EWS DIRECTORY'!$J$244&amp;"'!A1",'EWS DIRECTORY'!$J$244)</f>
        <v>F-4-1</v>
      </c>
      <c r="R244" s="109" t="str">
        <f>"='"&amp;'EWS DIRECTORY'!$J242&amp;"'"&amp;"!G9"</f>
        <v>='F-3-1-6'!G9</v>
      </c>
      <c r="T244" s="109" t="s">
        <v>572</v>
      </c>
    </row>
    <row r="245" spans="7:20" ht="14.4" x14ac:dyDescent="0.25">
      <c r="G245" s="735">
        <v>244</v>
      </c>
      <c r="H245" s="735"/>
      <c r="I245" s="735"/>
      <c r="J245" s="736" t="s">
        <v>577</v>
      </c>
      <c r="K245" s="735"/>
      <c r="L245" s="737" t="str">
        <f>HYPERLINK("#'"&amp;'EWS DIRECTORY'!$J245&amp;"'!A1",'EWS DIRECTORY'!$J245)</f>
        <v>F-4-1-1</v>
      </c>
      <c r="M245" s="735"/>
      <c r="N245" s="735" t="str">
        <f>'F-4-1-1'!G9</f>
        <v>Rincian Penghasilan Luar Usaha Lainnya Berdasarkan Data Internal dan Eksternal yang dimiliki DJP</v>
      </c>
      <c r="O245" s="735"/>
      <c r="P245" s="738" t="str">
        <f>HYPERLINK("#'"&amp;'EWS DIRECTORY'!$J$245&amp;"'!A1",'EWS DIRECTORY'!$J$245)</f>
        <v>F-4-1-1</v>
      </c>
      <c r="R245" s="109" t="str">
        <f>"='"&amp;'EWS DIRECTORY'!$J243&amp;"'"&amp;"!G9"</f>
        <v>='F-4'!G9</v>
      </c>
      <c r="T245" s="109" t="s">
        <v>574</v>
      </c>
    </row>
    <row r="246" spans="7:20" ht="14.4" x14ac:dyDescent="0.25">
      <c r="G246" s="735">
        <v>245</v>
      </c>
      <c r="H246" s="735"/>
      <c r="I246" s="735"/>
      <c r="J246" s="736" t="s">
        <v>579</v>
      </c>
      <c r="K246" s="735"/>
      <c r="L246" s="737" t="str">
        <f>HYPERLINK("#'"&amp;'EWS DIRECTORY'!$J246&amp;"'!A1",'EWS DIRECTORY'!$J246)</f>
        <v>F-4-1-2</v>
      </c>
      <c r="M246" s="735"/>
      <c r="N246" s="735" t="str">
        <f>'F-4-1-2'!G9</f>
        <v>Rincian Penghasilan Luar Usaha Lainnya Berdasarkan Analisis SPT dan Laporan Keuangan</v>
      </c>
      <c r="O246" s="735"/>
      <c r="P246" s="738" t="str">
        <f>HYPERLINK("#'"&amp;'EWS DIRECTORY'!$J$246&amp;"'!A1",'EWS DIRECTORY'!$J$246)</f>
        <v>F-4-1-2</v>
      </c>
      <c r="R246" s="109" t="str">
        <f>"='"&amp;'EWS DIRECTORY'!$J244&amp;"'"&amp;"!G9"</f>
        <v>='F-4-1'!G9</v>
      </c>
      <c r="T246" s="109" t="s">
        <v>576</v>
      </c>
    </row>
    <row r="247" spans="7:20" ht="14.4" x14ac:dyDescent="0.25">
      <c r="G247" s="735">
        <v>246</v>
      </c>
      <c r="H247" s="735"/>
      <c r="I247" s="735"/>
      <c r="J247" s="736" t="s">
        <v>581</v>
      </c>
      <c r="K247" s="735"/>
      <c r="L247" s="737" t="str">
        <f>HYPERLINK("#'"&amp;'EWS DIRECTORY'!$J247&amp;"'!A1",'EWS DIRECTORY'!$J247)</f>
        <v>F-4-1-3</v>
      </c>
      <c r="M247" s="735"/>
      <c r="N247" s="735" t="str">
        <f>'F-4-1-3'!G9</f>
        <v>Rincian Penghasilan Luar Usaha Lainnya Berdasarkan pemeriksaan langsung terhadap bukti pendukung</v>
      </c>
      <c r="O247" s="735"/>
      <c r="P247" s="738" t="str">
        <f>HYPERLINK("#'"&amp;'EWS DIRECTORY'!$J$247&amp;"'!A1",'EWS DIRECTORY'!$J$247)</f>
        <v>F-4-1-3</v>
      </c>
      <c r="R247" s="109" t="str">
        <f>"='"&amp;'EWS DIRECTORY'!$J245&amp;"'"&amp;"!G9"</f>
        <v>='F-4-1-1'!G9</v>
      </c>
      <c r="T247" s="109" t="s">
        <v>578</v>
      </c>
    </row>
    <row r="248" spans="7:20" ht="14.4" x14ac:dyDescent="0.25">
      <c r="G248" s="735">
        <v>247</v>
      </c>
      <c r="H248" s="735"/>
      <c r="I248" s="735"/>
      <c r="J248" s="736" t="s">
        <v>583</v>
      </c>
      <c r="K248" s="735"/>
      <c r="L248" s="737" t="str">
        <f>HYPERLINK("#'"&amp;'EWS DIRECTORY'!$J248&amp;"'!A1",'EWS DIRECTORY'!$J248)</f>
        <v>F-4-1-4</v>
      </c>
      <c r="M248" s="735"/>
      <c r="N248" s="735" t="str">
        <f>'F-4-1-4'!G9</f>
        <v>Rincian Penghasilan Luar Usaha Lainnya Berdasarkan Analisis Kewajaran dan Kelaziman Usaha</v>
      </c>
      <c r="O248" s="735"/>
      <c r="P248" s="738" t="str">
        <f>HYPERLINK("#'"&amp;'EWS DIRECTORY'!$J$248&amp;"'!A1",'EWS DIRECTORY'!$J$248)</f>
        <v>F-4-1-4</v>
      </c>
      <c r="R248" s="109" t="str">
        <f>"='"&amp;'EWS DIRECTORY'!$J246&amp;"'"&amp;"!G9"</f>
        <v>='F-4-1-2'!G9</v>
      </c>
      <c r="T248" s="109" t="s">
        <v>580</v>
      </c>
    </row>
    <row r="249" spans="7:20" ht="14.4" x14ac:dyDescent="0.25">
      <c r="G249" s="735">
        <v>248</v>
      </c>
      <c r="H249" s="735"/>
      <c r="I249" s="735"/>
      <c r="J249" s="736" t="s">
        <v>585</v>
      </c>
      <c r="K249" s="735"/>
      <c r="L249" s="737" t="str">
        <f>HYPERLINK("#'"&amp;'EWS DIRECTORY'!$J249&amp;"'!A1",'EWS DIRECTORY'!$J249)</f>
        <v>F-4-1-5</v>
      </c>
      <c r="M249" s="735"/>
      <c r="N249" s="735" t="str">
        <f>'F-4-1-5'!G9</f>
        <v>Rincian Penghasilan Luar Usaha Lainnya Berdasarkan Bahan Bukti Pidana</v>
      </c>
      <c r="O249" s="735"/>
      <c r="P249" s="738" t="str">
        <f>HYPERLINK("#'"&amp;'EWS DIRECTORY'!$J$249&amp;"'!A1",'EWS DIRECTORY'!$J$249)</f>
        <v>F-4-1-5</v>
      </c>
      <c r="R249" s="109" t="str">
        <f>"='"&amp;'EWS DIRECTORY'!$J247&amp;"'"&amp;"!G9"</f>
        <v>='F-4-1-3'!G9</v>
      </c>
      <c r="T249" s="109" t="s">
        <v>582</v>
      </c>
    </row>
    <row r="250" spans="7:20" ht="14.4" x14ac:dyDescent="0.25">
      <c r="G250" s="735">
        <v>249</v>
      </c>
      <c r="H250" s="735"/>
      <c r="I250" s="735"/>
      <c r="J250" s="736" t="s">
        <v>587</v>
      </c>
      <c r="K250" s="735"/>
      <c r="L250" s="737" t="str">
        <f>HYPERLINK("#'"&amp;'EWS DIRECTORY'!$J250&amp;"'!A1",'EWS DIRECTORY'!$J250)</f>
        <v>F-4-1-6</v>
      </c>
      <c r="M250" s="735"/>
      <c r="N250" s="740" t="str">
        <f>'F-4-1-6'!G9</f>
        <v>Rincian Penghasilan Luar Usaha Lainnya Berdasarkan Data Pemicu dan Data Penguji</v>
      </c>
      <c r="O250" s="735"/>
      <c r="P250" s="738" t="str">
        <f>HYPERLINK("#'"&amp;'EWS DIRECTORY'!$J$250&amp;"'!A1",'EWS DIRECTORY'!$J$250)</f>
        <v>F-4-1-6</v>
      </c>
      <c r="R250" s="109" t="str">
        <f>"='"&amp;'EWS DIRECTORY'!$J248&amp;"'"&amp;"!G9"</f>
        <v>='F-4-1-4'!G9</v>
      </c>
      <c r="T250" s="109" t="s">
        <v>584</v>
      </c>
    </row>
    <row r="251" spans="7:20" ht="14.4" x14ac:dyDescent="0.25">
      <c r="G251" s="735">
        <v>250</v>
      </c>
      <c r="H251" s="735"/>
      <c r="I251" s="735"/>
      <c r="J251" s="736" t="s">
        <v>589</v>
      </c>
      <c r="K251" s="735"/>
      <c r="L251" s="737" t="str">
        <f>HYPERLINK("#'"&amp;'EWS DIRECTORY'!$J251&amp;"'!A1",'EWS DIRECTORY'!$J251)</f>
        <v>G-1</v>
      </c>
      <c r="M251" s="735"/>
      <c r="N251" s="735" t="str">
        <f>'G-1'!G9</f>
        <v>Kerugian Pengalihan Aset selain persediaan</v>
      </c>
      <c r="O251" s="735"/>
      <c r="P251" s="738" t="str">
        <f>HYPERLINK("#'"&amp;'EWS DIRECTORY'!$J$251&amp;"'!A1",'EWS DIRECTORY'!$J$251)</f>
        <v>G-1</v>
      </c>
      <c r="R251" s="109" t="str">
        <f>"='"&amp;'EWS DIRECTORY'!$J249&amp;"'"&amp;"!G9"</f>
        <v>='F-4-1-5'!G9</v>
      </c>
      <c r="T251" s="109" t="s">
        <v>586</v>
      </c>
    </row>
    <row r="252" spans="7:20" ht="14.4" x14ac:dyDescent="0.25">
      <c r="G252" s="735">
        <v>251</v>
      </c>
      <c r="H252" s="735"/>
      <c r="I252" s="735"/>
      <c r="J252" s="736" t="s">
        <v>591</v>
      </c>
      <c r="K252" s="735"/>
      <c r="L252" s="737" t="str">
        <f>HYPERLINK("#'"&amp;'EWS DIRECTORY'!$J252&amp;"'!A1",'EWS DIRECTORY'!$J252)</f>
        <v>G-1-1</v>
      </c>
      <c r="M252" s="735"/>
      <c r="N252" s="735" t="str">
        <f>'G-1-1'!G9</f>
        <v>Pengujian Kerugian Pengalihan Aset selain persediaan</v>
      </c>
      <c r="O252" s="735"/>
      <c r="P252" s="738" t="str">
        <f>HYPERLINK("#'"&amp;'EWS DIRECTORY'!$J$252&amp;"'!A1",'EWS DIRECTORY'!$J$252)</f>
        <v>G-1-1</v>
      </c>
      <c r="R252" s="109" t="str">
        <f>"='"&amp;'EWS DIRECTORY'!$J250&amp;"'"&amp;"!G9"</f>
        <v>='F-4-1-6'!G9</v>
      </c>
      <c r="T252" s="109" t="s">
        <v>588</v>
      </c>
    </row>
    <row r="253" spans="7:20" ht="14.4" x14ac:dyDescent="0.25">
      <c r="G253" s="735">
        <v>252</v>
      </c>
      <c r="H253" s="735"/>
      <c r="I253" s="735"/>
      <c r="J253" s="736" t="s">
        <v>593</v>
      </c>
      <c r="K253" s="735"/>
      <c r="L253" s="737" t="str">
        <f>HYPERLINK("#'"&amp;'EWS DIRECTORY'!$J253&amp;"'!A1",'EWS DIRECTORY'!$J253)</f>
        <v>G-1-1-1</v>
      </c>
      <c r="M253" s="735"/>
      <c r="N253" s="735" t="str">
        <f>'G-1-1-1'!G9</f>
        <v>Rincian Kerugian Pengalihan Aset selain persediaan Berdasarkan Data Internal dan Eksternal yang dimiliki DJP</v>
      </c>
      <c r="O253" s="735"/>
      <c r="P253" s="738" t="str">
        <f>HYPERLINK("#'"&amp;'EWS DIRECTORY'!$J$253&amp;"'!A1",'EWS DIRECTORY'!$J$253)</f>
        <v>G-1-1-1</v>
      </c>
      <c r="R253" s="109" t="str">
        <f>"='"&amp;'EWS DIRECTORY'!$J251&amp;"'"&amp;"!G9"</f>
        <v>='G-1'!G9</v>
      </c>
      <c r="T253" s="109" t="s">
        <v>590</v>
      </c>
    </row>
    <row r="254" spans="7:20" ht="14.4" x14ac:dyDescent="0.25">
      <c r="G254" s="735">
        <v>253</v>
      </c>
      <c r="H254" s="735"/>
      <c r="I254" s="735"/>
      <c r="J254" s="736" t="s">
        <v>595</v>
      </c>
      <c r="K254" s="735"/>
      <c r="L254" s="737" t="str">
        <f>HYPERLINK("#'"&amp;'EWS DIRECTORY'!$J254&amp;"'!A1",'EWS DIRECTORY'!$J254)</f>
        <v>G-1-1-2</v>
      </c>
      <c r="M254" s="735"/>
      <c r="N254" s="735" t="str">
        <f>'G-1-1-2'!G9</f>
        <v>Rincian Kerugian Pengalihan Aset selain persediaan Berdasarkan Analisis SPT dan Laporan Keuangan</v>
      </c>
      <c r="O254" s="735"/>
      <c r="P254" s="738" t="str">
        <f>HYPERLINK("#'"&amp;'EWS DIRECTORY'!$J$254&amp;"'!A1",'EWS DIRECTORY'!$J$254)</f>
        <v>G-1-1-2</v>
      </c>
      <c r="R254" s="109" t="str">
        <f>"='"&amp;'EWS DIRECTORY'!$J252&amp;"'"&amp;"!G9"</f>
        <v>='G-1-1'!G9</v>
      </c>
      <c r="T254" s="109" t="s">
        <v>592</v>
      </c>
    </row>
    <row r="255" spans="7:20" ht="14.4" x14ac:dyDescent="0.25">
      <c r="G255" s="735">
        <v>254</v>
      </c>
      <c r="H255" s="735"/>
      <c r="I255" s="735"/>
      <c r="J255" s="736" t="s">
        <v>597</v>
      </c>
      <c r="K255" s="735"/>
      <c r="L255" s="737" t="str">
        <f>HYPERLINK("#'"&amp;'EWS DIRECTORY'!$J255&amp;"'!A1",'EWS DIRECTORY'!$J255)</f>
        <v>G-1-1-3</v>
      </c>
      <c r="M255" s="735"/>
      <c r="N255" s="735" t="str">
        <f>'G-1-1-3'!G9</f>
        <v>Rincian Kerugian Pengalihan Aset selain persediaan Berdasarkan pemeriksaan langsung terhadap bukti pendukung</v>
      </c>
      <c r="O255" s="735"/>
      <c r="P255" s="738" t="str">
        <f>HYPERLINK("#'"&amp;'EWS DIRECTORY'!$J$255&amp;"'!A1",'EWS DIRECTORY'!$J$255)</f>
        <v>G-1-1-3</v>
      </c>
      <c r="R255" s="109" t="str">
        <f>"='"&amp;'EWS DIRECTORY'!$J253&amp;"'"&amp;"!G9"</f>
        <v>='G-1-1-1'!G9</v>
      </c>
      <c r="T255" s="109" t="s">
        <v>594</v>
      </c>
    </row>
    <row r="256" spans="7:20" ht="14.4" x14ac:dyDescent="0.25">
      <c r="G256" s="735">
        <v>255</v>
      </c>
      <c r="H256" s="735"/>
      <c r="I256" s="735"/>
      <c r="J256" s="736" t="s">
        <v>599</v>
      </c>
      <c r="K256" s="735"/>
      <c r="L256" s="737" t="str">
        <f>HYPERLINK("#'"&amp;'EWS DIRECTORY'!$J256&amp;"'!A1",'EWS DIRECTORY'!$J256)</f>
        <v>G-1-1-4</v>
      </c>
      <c r="M256" s="735"/>
      <c r="N256" s="735" t="str">
        <f>'G-1-1-4'!G9</f>
        <v>Rincian Kerugian Pengalihan Aset selain persediaan Berdasarkan Analisis Kewajaran dan Kelaziman Usaha</v>
      </c>
      <c r="O256" s="735"/>
      <c r="P256" s="738" t="str">
        <f>HYPERLINK("#'"&amp;'EWS DIRECTORY'!$J$256&amp;"'!A1",'EWS DIRECTORY'!$J$256)</f>
        <v>G-1-1-4</v>
      </c>
      <c r="R256" s="109" t="str">
        <f>"='"&amp;'EWS DIRECTORY'!$J254&amp;"'"&amp;"!G9"</f>
        <v>='G-1-1-2'!G9</v>
      </c>
      <c r="T256" s="109" t="s">
        <v>596</v>
      </c>
    </row>
    <row r="257" spans="7:20" ht="14.4" x14ac:dyDescent="0.25">
      <c r="G257" s="735">
        <v>256</v>
      </c>
      <c r="H257" s="735"/>
      <c r="I257" s="735"/>
      <c r="J257" s="736" t="s">
        <v>601</v>
      </c>
      <c r="K257" s="735"/>
      <c r="L257" s="737" t="str">
        <f>HYPERLINK("#'"&amp;'EWS DIRECTORY'!$J257&amp;"'!A1",'EWS DIRECTORY'!$J257)</f>
        <v>G-1-1-5</v>
      </c>
      <c r="M257" s="735"/>
      <c r="N257" s="735" t="str">
        <f>'G-1-1-5'!G9</f>
        <v>Rincian Kerugian Pengalihan Aset selain persediaan Berdasarkan Bahan Bukti Pidana</v>
      </c>
      <c r="O257" s="735"/>
      <c r="P257" s="738" t="str">
        <f>HYPERLINK("#'"&amp;'EWS DIRECTORY'!$J$257&amp;"'!A1",'EWS DIRECTORY'!$J$257)</f>
        <v>G-1-1-5</v>
      </c>
      <c r="R257" s="109" t="str">
        <f>"='"&amp;'EWS DIRECTORY'!$J255&amp;"'"&amp;"!G9"</f>
        <v>='G-1-1-3'!G9</v>
      </c>
      <c r="T257" s="109" t="s">
        <v>598</v>
      </c>
    </row>
    <row r="258" spans="7:20" ht="14.4" x14ac:dyDescent="0.25">
      <c r="G258" s="735">
        <v>257</v>
      </c>
      <c r="H258" s="735"/>
      <c r="I258" s="735"/>
      <c r="J258" s="736" t="s">
        <v>603</v>
      </c>
      <c r="K258" s="735"/>
      <c r="L258" s="737" t="str">
        <f>HYPERLINK("#'"&amp;'EWS DIRECTORY'!$J258&amp;"'!A1",'EWS DIRECTORY'!$J258)</f>
        <v>G-1-1-6</v>
      </c>
      <c r="M258" s="735"/>
      <c r="N258" s="740" t="str">
        <f>'G-1-1-6'!G9</f>
        <v>Rincian Kerugian Pengalihan Aset selain persediaan Berdasarkan Data Pemicu dan Data Penguji</v>
      </c>
      <c r="O258" s="735"/>
      <c r="P258" s="738" t="str">
        <f>HYPERLINK("#'"&amp;'EWS DIRECTORY'!$J$258&amp;"'!A1",'EWS DIRECTORY'!$J$258)</f>
        <v>G-1-1-6</v>
      </c>
      <c r="R258" s="109" t="str">
        <f>"='"&amp;'EWS DIRECTORY'!$J256&amp;"'"&amp;"!G9"</f>
        <v>='G-1-1-4'!G9</v>
      </c>
      <c r="T258" s="109" t="s">
        <v>600</v>
      </c>
    </row>
    <row r="259" spans="7:20" ht="14.4" x14ac:dyDescent="0.25">
      <c r="G259" s="735">
        <v>258</v>
      </c>
      <c r="H259" s="735"/>
      <c r="I259" s="735"/>
      <c r="J259" s="736" t="s">
        <v>605</v>
      </c>
      <c r="K259" s="735"/>
      <c r="L259" s="737" t="str">
        <f>HYPERLINK("#'"&amp;'EWS DIRECTORY'!$J259&amp;"'!A1",'EWS DIRECTORY'!$J259)</f>
        <v>G-2</v>
      </c>
      <c r="M259" s="735"/>
      <c r="N259" s="735" t="str">
        <f>'G-2'!G9</f>
        <v>Sumbangan</v>
      </c>
      <c r="O259" s="735"/>
      <c r="P259" s="738" t="str">
        <f>HYPERLINK("#'"&amp;'EWS DIRECTORY'!$J$259&amp;"'!A1",'EWS DIRECTORY'!$J$259)</f>
        <v>G-2</v>
      </c>
      <c r="R259" s="109" t="str">
        <f>"='"&amp;'EWS DIRECTORY'!$J257&amp;"'"&amp;"!G9"</f>
        <v>='G-1-1-5'!G9</v>
      </c>
      <c r="T259" s="109" t="s">
        <v>602</v>
      </c>
    </row>
    <row r="260" spans="7:20" ht="14.4" x14ac:dyDescent="0.25">
      <c r="G260" s="735">
        <v>259</v>
      </c>
      <c r="H260" s="735"/>
      <c r="I260" s="735"/>
      <c r="J260" s="736" t="s">
        <v>607</v>
      </c>
      <c r="K260" s="735"/>
      <c r="L260" s="737" t="str">
        <f>HYPERLINK("#'"&amp;'EWS DIRECTORY'!$J260&amp;"'!A1",'EWS DIRECTORY'!$J260)</f>
        <v>G-2-1</v>
      </c>
      <c r="M260" s="735"/>
      <c r="N260" s="735" t="str">
        <f>'G-2-1'!G9</f>
        <v>Pengujian Sumbangan</v>
      </c>
      <c r="O260" s="735"/>
      <c r="P260" s="738" t="str">
        <f>HYPERLINK("#'"&amp;'EWS DIRECTORY'!$J$260&amp;"'!A1",'EWS DIRECTORY'!$J$260)</f>
        <v>G-2-1</v>
      </c>
      <c r="R260" s="109" t="str">
        <f>"='"&amp;'EWS DIRECTORY'!$J258&amp;"'"&amp;"!G9"</f>
        <v>='G-1-1-6'!G9</v>
      </c>
      <c r="T260" s="109" t="s">
        <v>604</v>
      </c>
    </row>
    <row r="261" spans="7:20" ht="14.4" x14ac:dyDescent="0.25">
      <c r="G261" s="735">
        <v>260</v>
      </c>
      <c r="H261" s="735"/>
      <c r="I261" s="735"/>
      <c r="J261" s="736" t="s">
        <v>609</v>
      </c>
      <c r="K261" s="735"/>
      <c r="L261" s="737" t="str">
        <f>HYPERLINK("#'"&amp;'EWS DIRECTORY'!$J261&amp;"'!A1",'EWS DIRECTORY'!$J261)</f>
        <v>G-2-1-1</v>
      </c>
      <c r="M261" s="735"/>
      <c r="N261" s="735" t="str">
        <f>'G-2-1-1'!G9</f>
        <v>Rincian Sumbangan Berdasarkan Data Internal dan Eksternal yang dimiliki DJP</v>
      </c>
      <c r="O261" s="735"/>
      <c r="P261" s="738" t="str">
        <f>HYPERLINK("#'"&amp;'EWS DIRECTORY'!$J$261&amp;"'!A1",'EWS DIRECTORY'!$J$261)</f>
        <v>G-2-1-1</v>
      </c>
      <c r="R261" s="109" t="str">
        <f>"='"&amp;'EWS DIRECTORY'!$J259&amp;"'"&amp;"!G9"</f>
        <v>='G-2'!G9</v>
      </c>
      <c r="T261" s="109" t="s">
        <v>606</v>
      </c>
    </row>
    <row r="262" spans="7:20" ht="14.4" x14ac:dyDescent="0.25">
      <c r="G262" s="735">
        <v>261</v>
      </c>
      <c r="H262" s="735"/>
      <c r="I262" s="735"/>
      <c r="J262" s="736" t="s">
        <v>611</v>
      </c>
      <c r="K262" s="735"/>
      <c r="L262" s="737" t="str">
        <f>HYPERLINK("#'"&amp;'EWS DIRECTORY'!$J262&amp;"'!A1",'EWS DIRECTORY'!$J262)</f>
        <v>G-2-1-2</v>
      </c>
      <c r="M262" s="735"/>
      <c r="N262" s="735" t="str">
        <f>'G-2-1-2'!G9</f>
        <v>Rincian Sumbangan Berdasarkan Analisis SPT dan Laporan Keuangan</v>
      </c>
      <c r="O262" s="735"/>
      <c r="P262" s="738" t="str">
        <f>HYPERLINK("#'"&amp;'EWS DIRECTORY'!$J$262&amp;"'!A1",'EWS DIRECTORY'!$J$262)</f>
        <v>G-2-1-2</v>
      </c>
      <c r="R262" s="109" t="str">
        <f>"='"&amp;'EWS DIRECTORY'!$J260&amp;"'"&amp;"!G9"</f>
        <v>='G-2-1'!G9</v>
      </c>
      <c r="T262" s="109" t="s">
        <v>608</v>
      </c>
    </row>
    <row r="263" spans="7:20" ht="14.4" x14ac:dyDescent="0.25">
      <c r="G263" s="735">
        <v>262</v>
      </c>
      <c r="H263" s="735"/>
      <c r="I263" s="735"/>
      <c r="J263" s="736" t="s">
        <v>613</v>
      </c>
      <c r="K263" s="735"/>
      <c r="L263" s="737" t="str">
        <f>HYPERLINK("#'"&amp;'EWS DIRECTORY'!$J263&amp;"'!A1",'EWS DIRECTORY'!$J263)</f>
        <v>G-2-1-3</v>
      </c>
      <c r="M263" s="735"/>
      <c r="N263" s="735" t="str">
        <f>'G-2-1-3'!G9</f>
        <v>Rincian Sumbangan Berdasarkan pemeriksaan langsung terhadap bukti pendukung</v>
      </c>
      <c r="O263" s="735"/>
      <c r="P263" s="738" t="str">
        <f>HYPERLINK("#'"&amp;'EWS DIRECTORY'!$J$263&amp;"'!A1",'EWS DIRECTORY'!$J$263)</f>
        <v>G-2-1-3</v>
      </c>
      <c r="R263" s="109" t="str">
        <f>"='"&amp;'EWS DIRECTORY'!$J261&amp;"'"&amp;"!G9"</f>
        <v>='G-2-1-1'!G9</v>
      </c>
      <c r="T263" s="109" t="s">
        <v>610</v>
      </c>
    </row>
    <row r="264" spans="7:20" ht="14.4" x14ac:dyDescent="0.25">
      <c r="G264" s="735">
        <v>263</v>
      </c>
      <c r="H264" s="735"/>
      <c r="I264" s="735"/>
      <c r="J264" s="736" t="s">
        <v>615</v>
      </c>
      <c r="K264" s="735"/>
      <c r="L264" s="737" t="str">
        <f>HYPERLINK("#'"&amp;'EWS DIRECTORY'!$J264&amp;"'!A1",'EWS DIRECTORY'!$J264)</f>
        <v>G-2-1-4</v>
      </c>
      <c r="M264" s="735"/>
      <c r="N264" s="735" t="str">
        <f>'G-2-1-4'!G9</f>
        <v>Rincian Sumbangan Berdasarkan Analisis Kewajaran dan Kelaziman Usaha</v>
      </c>
      <c r="O264" s="735"/>
      <c r="P264" s="738" t="str">
        <f>HYPERLINK("#'"&amp;'EWS DIRECTORY'!$J$264&amp;"'!A1",'EWS DIRECTORY'!$J$264)</f>
        <v>G-2-1-4</v>
      </c>
      <c r="R264" s="109" t="str">
        <f>"='"&amp;'EWS DIRECTORY'!$J262&amp;"'"&amp;"!G9"</f>
        <v>='G-2-1-2'!G9</v>
      </c>
      <c r="T264" s="109" t="s">
        <v>612</v>
      </c>
    </row>
    <row r="265" spans="7:20" ht="14.4" x14ac:dyDescent="0.25">
      <c r="G265" s="735">
        <v>264</v>
      </c>
      <c r="H265" s="735"/>
      <c r="I265" s="735"/>
      <c r="J265" s="736" t="s">
        <v>617</v>
      </c>
      <c r="K265" s="735"/>
      <c r="L265" s="737" t="str">
        <f>HYPERLINK("#'"&amp;'EWS DIRECTORY'!$J265&amp;"'!A1",'EWS DIRECTORY'!$J265)</f>
        <v>G-2-1-5</v>
      </c>
      <c r="M265" s="735"/>
      <c r="N265" s="735" t="str">
        <f>'G-2-1-5'!G9</f>
        <v>Rincian Sumbangan Berdasarkan Bahan Bukti Pidana</v>
      </c>
      <c r="O265" s="735"/>
      <c r="P265" s="738" t="str">
        <f>HYPERLINK("#'"&amp;'EWS DIRECTORY'!$J$265&amp;"'!A1",'EWS DIRECTORY'!$J$265)</f>
        <v>G-2-1-5</v>
      </c>
      <c r="R265" s="109" t="str">
        <f>"='"&amp;'EWS DIRECTORY'!$J263&amp;"'"&amp;"!G9"</f>
        <v>='G-2-1-3'!G9</v>
      </c>
      <c r="T265" s="109" t="s">
        <v>614</v>
      </c>
    </row>
    <row r="266" spans="7:20" ht="14.4" x14ac:dyDescent="0.25">
      <c r="G266" s="735">
        <v>265</v>
      </c>
      <c r="H266" s="735"/>
      <c r="I266" s="735"/>
      <c r="J266" s="736" t="s">
        <v>619</v>
      </c>
      <c r="K266" s="735"/>
      <c r="L266" s="737" t="str">
        <f>HYPERLINK("#'"&amp;'EWS DIRECTORY'!$J266&amp;"'!A1",'EWS DIRECTORY'!$J266)</f>
        <v>G-2-1-6</v>
      </c>
      <c r="M266" s="735"/>
      <c r="N266" s="740" t="str">
        <f>'G-2-1-6'!G9</f>
        <v>Rincian Sumbangan Berdasarkan Data Pemicu dan Data Penguji</v>
      </c>
      <c r="O266" s="735"/>
      <c r="P266" s="738" t="str">
        <f>HYPERLINK("#'"&amp;'EWS DIRECTORY'!$J$266&amp;"'!A1",'EWS DIRECTORY'!$J$266)</f>
        <v>G-2-1-6</v>
      </c>
      <c r="R266" s="109" t="str">
        <f>"='"&amp;'EWS DIRECTORY'!$J264&amp;"'"&amp;"!G9"</f>
        <v>='G-2-1-4'!G9</v>
      </c>
      <c r="T266" s="109" t="s">
        <v>616</v>
      </c>
    </row>
    <row r="267" spans="7:20" ht="14.4" x14ac:dyDescent="0.25">
      <c r="G267" s="735">
        <v>266</v>
      </c>
      <c r="H267" s="735"/>
      <c r="I267" s="735"/>
      <c r="J267" s="736" t="s">
        <v>621</v>
      </c>
      <c r="K267" s="735"/>
      <c r="L267" s="737" t="str">
        <f>HYPERLINK("#'"&amp;'EWS DIRECTORY'!$J267&amp;"'!A1",'EWS DIRECTORY'!$J267)</f>
        <v>G-3</v>
      </c>
      <c r="M267" s="735"/>
      <c r="N267" s="735" t="str">
        <f>'G-3'!G9</f>
        <v>Kerugian selisih kurs</v>
      </c>
      <c r="O267" s="735"/>
      <c r="P267" s="738" t="str">
        <f>HYPERLINK("#'"&amp;'EWS DIRECTORY'!$J$267&amp;"'!A1",'EWS DIRECTORY'!$J$267)</f>
        <v>G-3</v>
      </c>
      <c r="R267" s="109" t="str">
        <f>"='"&amp;'EWS DIRECTORY'!$J265&amp;"'"&amp;"!G9"</f>
        <v>='G-2-1-5'!G9</v>
      </c>
      <c r="T267" s="109" t="s">
        <v>618</v>
      </c>
    </row>
    <row r="268" spans="7:20" ht="14.4" x14ac:dyDescent="0.25">
      <c r="G268" s="735">
        <v>267</v>
      </c>
      <c r="H268" s="735"/>
      <c r="I268" s="735"/>
      <c r="J268" s="736" t="s">
        <v>623</v>
      </c>
      <c r="K268" s="735"/>
      <c r="L268" s="737" t="str">
        <f>HYPERLINK("#'"&amp;'EWS DIRECTORY'!$J268&amp;"'!A1",'EWS DIRECTORY'!$J268)</f>
        <v>G-3-1</v>
      </c>
      <c r="M268" s="735"/>
      <c r="N268" s="735" t="str">
        <f>'G-3-1'!G9</f>
        <v>Pengujian Kerugian selisih kurs</v>
      </c>
      <c r="O268" s="735"/>
      <c r="P268" s="738" t="str">
        <f>HYPERLINK("#'"&amp;'EWS DIRECTORY'!$J$268&amp;"'!A1",'EWS DIRECTORY'!$J$268)</f>
        <v>G-3-1</v>
      </c>
      <c r="R268" s="109" t="str">
        <f>"='"&amp;'EWS DIRECTORY'!$J266&amp;"'"&amp;"!G9"</f>
        <v>='G-2-1-6'!G9</v>
      </c>
      <c r="T268" s="109" t="s">
        <v>620</v>
      </c>
    </row>
    <row r="269" spans="7:20" ht="14.4" x14ac:dyDescent="0.25">
      <c r="G269" s="735">
        <v>268</v>
      </c>
      <c r="H269" s="735"/>
      <c r="I269" s="735"/>
      <c r="J269" s="736" t="s">
        <v>625</v>
      </c>
      <c r="K269" s="735"/>
      <c r="L269" s="737" t="str">
        <f>HYPERLINK("#'"&amp;'EWS DIRECTORY'!$J269&amp;"'!A1",'EWS DIRECTORY'!$J269)</f>
        <v>G-3-1-1</v>
      </c>
      <c r="M269" s="735"/>
      <c r="N269" s="735" t="str">
        <f>'G-3-1-1'!G9</f>
        <v>Rincian Kerugian selisih kurs Berdasarkan Data Internal dan Eksternal yang dimiliki DJP</v>
      </c>
      <c r="O269" s="735"/>
      <c r="P269" s="738" t="str">
        <f>HYPERLINK("#'"&amp;'EWS DIRECTORY'!$J$269&amp;"'!A1",'EWS DIRECTORY'!$J$269)</f>
        <v>G-3-1-1</v>
      </c>
      <c r="R269" s="109" t="str">
        <f>"='"&amp;'EWS DIRECTORY'!$J267&amp;"'"&amp;"!G9"</f>
        <v>='G-3'!G9</v>
      </c>
      <c r="T269" s="109" t="s">
        <v>622</v>
      </c>
    </row>
    <row r="270" spans="7:20" ht="14.4" x14ac:dyDescent="0.25">
      <c r="G270" s="735">
        <v>269</v>
      </c>
      <c r="H270" s="735"/>
      <c r="I270" s="735"/>
      <c r="J270" s="736" t="s">
        <v>627</v>
      </c>
      <c r="K270" s="735"/>
      <c r="L270" s="737" t="str">
        <f>HYPERLINK("#'"&amp;'EWS DIRECTORY'!$J270&amp;"'!A1",'EWS DIRECTORY'!$J270)</f>
        <v>G-3-1-2</v>
      </c>
      <c r="M270" s="735"/>
      <c r="N270" s="735" t="str">
        <f>'G-3-1-2'!G9</f>
        <v>Rincian Kerugian selisih kurs Berdasarkan Data Internal dan Eksternal yang dimiliki DJP</v>
      </c>
      <c r="O270" s="735"/>
      <c r="P270" s="738" t="str">
        <f>HYPERLINK("#'"&amp;'EWS DIRECTORY'!$J$270&amp;"'!A1",'EWS DIRECTORY'!$J$270)</f>
        <v>G-3-1-2</v>
      </c>
      <c r="R270" s="109" t="str">
        <f>"='"&amp;'EWS DIRECTORY'!$J268&amp;"'"&amp;"!G9"</f>
        <v>='G-3-1'!G9</v>
      </c>
      <c r="T270" s="109" t="s">
        <v>624</v>
      </c>
    </row>
    <row r="271" spans="7:20" ht="14.4" x14ac:dyDescent="0.25">
      <c r="G271" s="735">
        <v>270</v>
      </c>
      <c r="H271" s="735"/>
      <c r="I271" s="735"/>
      <c r="J271" s="736" t="s">
        <v>629</v>
      </c>
      <c r="K271" s="735"/>
      <c r="L271" s="737" t="str">
        <f>HYPERLINK("#'"&amp;'EWS DIRECTORY'!$J271&amp;"'!A1",'EWS DIRECTORY'!$J271)</f>
        <v>G-3-1-3</v>
      </c>
      <c r="M271" s="735"/>
      <c r="N271" s="735" t="str">
        <f>'G-3-1-3'!G9</f>
        <v>Rincian Kerugian selisih kurs Berdasarkan Data Internal dan Eksternal yang dimiliki DJP</v>
      </c>
      <c r="O271" s="735"/>
      <c r="P271" s="738" t="str">
        <f>HYPERLINK("#'"&amp;'EWS DIRECTORY'!$J$271&amp;"'!A1",'EWS DIRECTORY'!$J$271)</f>
        <v>G-3-1-3</v>
      </c>
      <c r="R271" s="109" t="str">
        <f>"='"&amp;'EWS DIRECTORY'!$J269&amp;"'"&amp;"!G9"</f>
        <v>='G-3-1-1'!G9</v>
      </c>
      <c r="T271" s="109" t="s">
        <v>626</v>
      </c>
    </row>
    <row r="272" spans="7:20" ht="14.4" x14ac:dyDescent="0.25">
      <c r="G272" s="735">
        <v>271</v>
      </c>
      <c r="H272" s="735"/>
      <c r="I272" s="735"/>
      <c r="J272" s="736" t="s">
        <v>631</v>
      </c>
      <c r="K272" s="735"/>
      <c r="L272" s="737" t="str">
        <f>HYPERLINK("#'"&amp;'EWS DIRECTORY'!$J272&amp;"'!A1",'EWS DIRECTORY'!$J272)</f>
        <v>G-3-1-4</v>
      </c>
      <c r="M272" s="735"/>
      <c r="N272" s="735" t="str">
        <f>'G-3-1-4'!G9</f>
        <v>Rincian Kerugian selisih kurs Berdasarkan Data Internal dan Eksternal yang dimiliki DJP</v>
      </c>
      <c r="O272" s="735"/>
      <c r="P272" s="738" t="str">
        <f>HYPERLINK("#'"&amp;'EWS DIRECTORY'!$J$272&amp;"'!A1",'EWS DIRECTORY'!$J$272)</f>
        <v>G-3-1-4</v>
      </c>
      <c r="R272" s="109" t="str">
        <f>"='"&amp;'EWS DIRECTORY'!$J270&amp;"'"&amp;"!G9"</f>
        <v>='G-3-1-2'!G9</v>
      </c>
      <c r="T272" s="109" t="s">
        <v>628</v>
      </c>
    </row>
    <row r="273" spans="7:20" ht="14.4" x14ac:dyDescent="0.25">
      <c r="G273" s="735">
        <v>272</v>
      </c>
      <c r="H273" s="735"/>
      <c r="I273" s="735"/>
      <c r="J273" s="736" t="s">
        <v>633</v>
      </c>
      <c r="K273" s="735"/>
      <c r="L273" s="737" t="str">
        <f>HYPERLINK("#'"&amp;'EWS DIRECTORY'!$J273&amp;"'!A1",'EWS DIRECTORY'!$J273)</f>
        <v>G-3-1-5</v>
      </c>
      <c r="M273" s="735"/>
      <c r="N273" s="735" t="str">
        <f>'G-3-1-5'!G9</f>
        <v>Rincian Kerugian selisih kurs Berdasarkan Data Internal dan Eksternal yang dimiliki DJP</v>
      </c>
      <c r="O273" s="735"/>
      <c r="P273" s="738" t="str">
        <f>HYPERLINK("#'"&amp;'EWS DIRECTORY'!$J$273&amp;"'!A1",'EWS DIRECTORY'!$J$273)</f>
        <v>G-3-1-5</v>
      </c>
      <c r="R273" s="109" t="str">
        <f>"='"&amp;'EWS DIRECTORY'!$J271&amp;"'"&amp;"!G9"</f>
        <v>='G-3-1-3'!G9</v>
      </c>
      <c r="T273" s="109" t="s">
        <v>630</v>
      </c>
    </row>
    <row r="274" spans="7:20" ht="14.4" x14ac:dyDescent="0.25">
      <c r="G274" s="735">
        <v>273</v>
      </c>
      <c r="H274" s="735"/>
      <c r="I274" s="735"/>
      <c r="J274" s="736" t="s">
        <v>635</v>
      </c>
      <c r="K274" s="735"/>
      <c r="L274" s="737" t="str">
        <f>HYPERLINK("#'"&amp;'EWS DIRECTORY'!$J274&amp;"'!A1",'EWS DIRECTORY'!$J274)</f>
        <v>G-3-1-6</v>
      </c>
      <c r="M274" s="735"/>
      <c r="N274" s="740" t="str">
        <f>'G-3-1-6'!G9</f>
        <v>Rincian Kerugian selisih kurs Berdasarkan Data Internal dan Eksternal yang dimiliki DJP</v>
      </c>
      <c r="O274" s="735"/>
      <c r="P274" s="738" t="str">
        <f>HYPERLINK("#'"&amp;'EWS DIRECTORY'!$J$274&amp;"'!A1",'EWS DIRECTORY'!$J$274)</f>
        <v>G-3-1-6</v>
      </c>
      <c r="R274" s="109" t="str">
        <f>"='"&amp;'EWS DIRECTORY'!$J272&amp;"'"&amp;"!G9"</f>
        <v>='G-3-1-4'!G9</v>
      </c>
      <c r="T274" s="109" t="s">
        <v>632</v>
      </c>
    </row>
    <row r="275" spans="7:20" ht="14.4" x14ac:dyDescent="0.25">
      <c r="G275" s="735">
        <v>274</v>
      </c>
      <c r="H275" s="735"/>
      <c r="I275" s="735"/>
      <c r="J275" s="736" t="s">
        <v>637</v>
      </c>
      <c r="K275" s="735"/>
      <c r="L275" s="737" t="str">
        <f>HYPERLINK("#'"&amp;'EWS DIRECTORY'!$J275&amp;"'!A1",'EWS DIRECTORY'!$J275)</f>
        <v>G-4</v>
      </c>
      <c r="M275" s="735"/>
      <c r="N275" s="735" t="str">
        <f>'G-4'!G9</f>
        <v>Biaya Lainnya</v>
      </c>
      <c r="O275" s="735"/>
      <c r="P275" s="738" t="str">
        <f>HYPERLINK("#'"&amp;'EWS DIRECTORY'!$J$275&amp;"'!A1",'EWS DIRECTORY'!$J$275)</f>
        <v>G-4</v>
      </c>
      <c r="R275" s="109" t="str">
        <f>"='"&amp;'EWS DIRECTORY'!$J273&amp;"'"&amp;"!G9"</f>
        <v>='G-3-1-5'!G9</v>
      </c>
      <c r="T275" s="109" t="s">
        <v>634</v>
      </c>
    </row>
    <row r="276" spans="7:20" ht="14.4" x14ac:dyDescent="0.25">
      <c r="G276" s="735">
        <v>275</v>
      </c>
      <c r="H276" s="735"/>
      <c r="I276" s="735"/>
      <c r="J276" s="736" t="s">
        <v>639</v>
      </c>
      <c r="K276" s="735"/>
      <c r="L276" s="737" t="str">
        <f>HYPERLINK("#'"&amp;'EWS DIRECTORY'!$J276&amp;"'!A1",'EWS DIRECTORY'!$J276)</f>
        <v>G-4-1</v>
      </c>
      <c r="M276" s="735"/>
      <c r="N276" s="735" t="str">
        <f>'G-4-1'!G9</f>
        <v>Pengujian Biaya Lainnya</v>
      </c>
      <c r="O276" s="735"/>
      <c r="P276" s="738" t="str">
        <f>HYPERLINK("#'"&amp;'EWS DIRECTORY'!$J$276&amp;"'!A1",'EWS DIRECTORY'!$J$276)</f>
        <v>G-4-1</v>
      </c>
      <c r="R276" s="109" t="str">
        <f>"='"&amp;'EWS DIRECTORY'!$J274&amp;"'"&amp;"!G9"</f>
        <v>='G-3-1-6'!G9</v>
      </c>
      <c r="T276" s="109" t="s">
        <v>636</v>
      </c>
    </row>
    <row r="277" spans="7:20" ht="14.4" x14ac:dyDescent="0.25">
      <c r="G277" s="735">
        <v>276</v>
      </c>
      <c r="H277" s="735"/>
      <c r="I277" s="735"/>
      <c r="J277" s="736" t="s">
        <v>641</v>
      </c>
      <c r="K277" s="735"/>
      <c r="L277" s="737" t="str">
        <f>HYPERLINK("#'"&amp;'EWS DIRECTORY'!$J277&amp;"'!A1",'EWS DIRECTORY'!$J277)</f>
        <v>G-4-1-1</v>
      </c>
      <c r="M277" s="735"/>
      <c r="N277" s="735" t="str">
        <f>'G-4-1-1'!G9</f>
        <v>Rincian Biaya Lainnya Berdasarkan Data Internal dan Eksternal yang dimiliki DJP</v>
      </c>
      <c r="O277" s="735"/>
      <c r="P277" s="738" t="str">
        <f>HYPERLINK("#'"&amp;'EWS DIRECTORY'!$J$277&amp;"'!A1",'EWS DIRECTORY'!$J$277)</f>
        <v>G-4-1-1</v>
      </c>
      <c r="R277" s="109" t="str">
        <f>"='"&amp;'EWS DIRECTORY'!$J275&amp;"'"&amp;"!G9"</f>
        <v>='G-4'!G9</v>
      </c>
      <c r="T277" s="109" t="s">
        <v>638</v>
      </c>
    </row>
    <row r="278" spans="7:20" ht="14.4" x14ac:dyDescent="0.25">
      <c r="G278" s="735">
        <v>277</v>
      </c>
      <c r="H278" s="735"/>
      <c r="I278" s="735"/>
      <c r="J278" s="736" t="s">
        <v>643</v>
      </c>
      <c r="K278" s="735"/>
      <c r="L278" s="737" t="str">
        <f>HYPERLINK("#'"&amp;'EWS DIRECTORY'!$J278&amp;"'!A1",'EWS DIRECTORY'!$J278)</f>
        <v>G-4-1-2</v>
      </c>
      <c r="M278" s="735"/>
      <c r="N278" s="735" t="str">
        <f>'G-4-1-2'!G9</f>
        <v>Rincian Biaya Lainnya Berdasarkan Analisis SPT dan Laporan Keuangan</v>
      </c>
      <c r="O278" s="735"/>
      <c r="P278" s="738" t="str">
        <f>HYPERLINK("#'"&amp;'EWS DIRECTORY'!$J$278&amp;"'!A1",'EWS DIRECTORY'!$J$278)</f>
        <v>G-4-1-2</v>
      </c>
      <c r="R278" s="109" t="str">
        <f>"='"&amp;'EWS DIRECTORY'!$J276&amp;"'"&amp;"!G9"</f>
        <v>='G-4-1'!G9</v>
      </c>
      <c r="T278" s="109" t="s">
        <v>640</v>
      </c>
    </row>
    <row r="279" spans="7:20" ht="14.4" x14ac:dyDescent="0.25">
      <c r="G279" s="735">
        <v>278</v>
      </c>
      <c r="H279" s="735"/>
      <c r="I279" s="735"/>
      <c r="J279" s="736" t="s">
        <v>645</v>
      </c>
      <c r="K279" s="735"/>
      <c r="L279" s="737" t="str">
        <f>HYPERLINK("#'"&amp;'EWS DIRECTORY'!$J279&amp;"'!A1",'EWS DIRECTORY'!$J279)</f>
        <v>G-4-1-3</v>
      </c>
      <c r="M279" s="735"/>
      <c r="N279" s="735" t="str">
        <f>'G-4-1-3'!G9</f>
        <v>Rincian Biaya Lainnya Berdasarkan pemeriksaan langsung terhadap bukti pendukung</v>
      </c>
      <c r="O279" s="735"/>
      <c r="P279" s="738" t="str">
        <f>HYPERLINK("#'"&amp;'EWS DIRECTORY'!$J$279&amp;"'!A1",'EWS DIRECTORY'!$J$279)</f>
        <v>G-4-1-3</v>
      </c>
      <c r="R279" s="109" t="str">
        <f>"='"&amp;'EWS DIRECTORY'!$J277&amp;"'"&amp;"!G9"</f>
        <v>='G-4-1-1'!G9</v>
      </c>
      <c r="T279" s="109" t="s">
        <v>642</v>
      </c>
    </row>
    <row r="280" spans="7:20" ht="14.4" x14ac:dyDescent="0.25">
      <c r="G280" s="735">
        <v>279</v>
      </c>
      <c r="H280" s="735"/>
      <c r="I280" s="735"/>
      <c r="J280" s="736" t="s">
        <v>647</v>
      </c>
      <c r="K280" s="735"/>
      <c r="L280" s="737" t="str">
        <f>HYPERLINK("#'"&amp;'EWS DIRECTORY'!$J280&amp;"'!A1",'EWS DIRECTORY'!$J280)</f>
        <v>G-4-1-4</v>
      </c>
      <c r="M280" s="735"/>
      <c r="N280" s="735" t="str">
        <f>'G-4-1-4'!G9</f>
        <v>Rincian Biaya Lainnya Berdasarkan Analisis Kewajaran dan Kelaziman Usaha</v>
      </c>
      <c r="O280" s="735"/>
      <c r="P280" s="738" t="str">
        <f>HYPERLINK("#'"&amp;'EWS DIRECTORY'!$J$280&amp;"'!A1",'EWS DIRECTORY'!$J$280)</f>
        <v>G-4-1-4</v>
      </c>
      <c r="R280" s="109" t="str">
        <f>"='"&amp;'EWS DIRECTORY'!$J278&amp;"'"&amp;"!G9"</f>
        <v>='G-4-1-2'!G9</v>
      </c>
      <c r="T280" s="109" t="s">
        <v>644</v>
      </c>
    </row>
    <row r="281" spans="7:20" ht="14.4" x14ac:dyDescent="0.25">
      <c r="G281" s="735">
        <v>280</v>
      </c>
      <c r="H281" s="735"/>
      <c r="I281" s="735"/>
      <c r="J281" s="736" t="s">
        <v>649</v>
      </c>
      <c r="K281" s="735"/>
      <c r="L281" s="737" t="str">
        <f>HYPERLINK("#'"&amp;'EWS DIRECTORY'!$J281&amp;"'!A1",'EWS DIRECTORY'!$J281)</f>
        <v>G-4-1-5</v>
      </c>
      <c r="M281" s="735"/>
      <c r="N281" s="735" t="str">
        <f>'G-4-1-5'!G9</f>
        <v>Rincian Biaya Lainnya Berdasarkan Bahan Bukti Pidana</v>
      </c>
      <c r="O281" s="735"/>
      <c r="P281" s="738" t="str">
        <f>HYPERLINK("#'"&amp;'EWS DIRECTORY'!$J$281&amp;"'!A1",'EWS DIRECTORY'!$J$281)</f>
        <v>G-4-1-5</v>
      </c>
      <c r="R281" s="109" t="str">
        <f>"='"&amp;'EWS DIRECTORY'!$J279&amp;"'"&amp;"!G9"</f>
        <v>='G-4-1-3'!G9</v>
      </c>
      <c r="T281" s="109" t="s">
        <v>646</v>
      </c>
    </row>
    <row r="282" spans="7:20" ht="14.4" x14ac:dyDescent="0.25">
      <c r="G282" s="735">
        <v>281</v>
      </c>
      <c r="H282" s="735"/>
      <c r="I282" s="735"/>
      <c r="J282" s="736" t="s">
        <v>651</v>
      </c>
      <c r="K282" s="735"/>
      <c r="L282" s="737" t="str">
        <f>HYPERLINK("#'"&amp;'EWS DIRECTORY'!$J282&amp;"'!A1",'EWS DIRECTORY'!$J282)</f>
        <v>G-4-1-6</v>
      </c>
      <c r="M282" s="735"/>
      <c r="N282" s="740" t="str">
        <f>'G-4-1-6'!G9</f>
        <v>Rincian Biaya Lainnya Berdasarkan Data Pemicu dan Data Penguji</v>
      </c>
      <c r="O282" s="735"/>
      <c r="P282" s="738" t="str">
        <f>HYPERLINK("#'"&amp;'EWS DIRECTORY'!$J$282&amp;"'!A1",'EWS DIRECTORY'!$J$282)</f>
        <v>G-4-1-6</v>
      </c>
      <c r="R282" s="109" t="str">
        <f>"='"&amp;'EWS DIRECTORY'!$J280&amp;"'"&amp;"!G9"</f>
        <v>='G-4-1-4'!G9</v>
      </c>
      <c r="T282" s="109" t="s">
        <v>648</v>
      </c>
    </row>
    <row r="283" spans="7:20" ht="14.4" x14ac:dyDescent="0.25">
      <c r="G283" s="735">
        <v>282</v>
      </c>
      <c r="H283" s="735"/>
      <c r="I283" s="735"/>
      <c r="J283" s="736" t="s">
        <v>653</v>
      </c>
      <c r="K283" s="735"/>
      <c r="L283" s="737" t="str">
        <f>HYPERLINK("#'"&amp;'EWS DIRECTORY'!$J283&amp;"'!A1",'EWS DIRECTORY'!$J283)</f>
        <v>H</v>
      </c>
      <c r="M283" s="735"/>
      <c r="N283" s="735" t="str">
        <f>H!G9</f>
        <v>Fasilitas Pengurangan Penghasilan Netto</v>
      </c>
      <c r="O283" s="735"/>
      <c r="P283" s="738" t="str">
        <f>HYPERLINK("#'"&amp;'EWS DIRECTORY'!$J$283&amp;"'!A1",'EWS DIRECTORY'!$J$283)</f>
        <v>H</v>
      </c>
      <c r="R283" s="109" t="str">
        <f>"='"&amp;'EWS DIRECTORY'!$J281&amp;"'"&amp;"!G9"</f>
        <v>='G-4-1-5'!G9</v>
      </c>
      <c r="T283" s="109" t="s">
        <v>650</v>
      </c>
    </row>
    <row r="284" spans="7:20" ht="14.4" x14ac:dyDescent="0.25">
      <c r="G284" s="735">
        <v>283</v>
      </c>
      <c r="H284" s="735"/>
      <c r="I284" s="735"/>
      <c r="J284" s="736" t="s">
        <v>655</v>
      </c>
      <c r="K284" s="735"/>
      <c r="L284" s="737" t="str">
        <f>HYPERLINK("#'"&amp;'EWS DIRECTORY'!$J284&amp;"'!A1",'EWS DIRECTORY'!$J284)</f>
        <v>H-1</v>
      </c>
      <c r="M284" s="735"/>
      <c r="N284" s="735" t="str">
        <f>'H-1'!G9</f>
        <v>Pengujian Fasilitas Pengurangan Penghasilan Netto</v>
      </c>
      <c r="O284" s="735"/>
      <c r="P284" s="738" t="str">
        <f>HYPERLINK("#'"&amp;'EWS DIRECTORY'!$J$284&amp;"'!A1",'EWS DIRECTORY'!$J$284)</f>
        <v>H-1</v>
      </c>
      <c r="R284" s="109" t="str">
        <f>"='"&amp;'EWS DIRECTORY'!$J282&amp;"'"&amp;"!G9"</f>
        <v>='G-4-1-6'!G9</v>
      </c>
      <c r="T284" s="109" t="s">
        <v>652</v>
      </c>
    </row>
    <row r="285" spans="7:20" ht="14.4" x14ac:dyDescent="0.25">
      <c r="G285" s="735">
        <v>284</v>
      </c>
      <c r="H285" s="735"/>
      <c r="I285" s="735"/>
      <c r="J285" s="736" t="s">
        <v>657</v>
      </c>
      <c r="K285" s="735"/>
      <c r="L285" s="737" t="str">
        <f>HYPERLINK("#'"&amp;'EWS DIRECTORY'!$J285&amp;"'!A1",'EWS DIRECTORY'!$J285)</f>
        <v>H-1-1</v>
      </c>
      <c r="M285" s="735"/>
      <c r="N285" s="735" t="str">
        <f>'H-1-1'!G9</f>
        <v>Rincian Fasilitas Pengurangan Penghasilan Netto Berdasarkan Data Internal dan Eksternal yang dimiliki DJP</v>
      </c>
      <c r="O285" s="735"/>
      <c r="P285" s="738" t="str">
        <f>HYPERLINK("#'"&amp;'EWS DIRECTORY'!$J$285&amp;"'!A1",'EWS DIRECTORY'!$J$285)</f>
        <v>H-1-1</v>
      </c>
      <c r="R285" s="109" t="str">
        <f>"='"&amp;'EWS DIRECTORY'!$J283&amp;"'"&amp;"!G9"</f>
        <v>='H'!G9</v>
      </c>
      <c r="T285" s="109" t="s">
        <v>654</v>
      </c>
    </row>
    <row r="286" spans="7:20" ht="14.4" x14ac:dyDescent="0.25">
      <c r="G286" s="735">
        <v>285</v>
      </c>
      <c r="H286" s="735"/>
      <c r="I286" s="735"/>
      <c r="J286" s="736" t="s">
        <v>659</v>
      </c>
      <c r="K286" s="735"/>
      <c r="L286" s="737" t="str">
        <f>HYPERLINK("#'"&amp;'EWS DIRECTORY'!$J286&amp;"'!A1",'EWS DIRECTORY'!$J286)</f>
        <v>H-1-2</v>
      </c>
      <c r="M286" s="735"/>
      <c r="N286" s="735" t="str">
        <f>'H-1-2'!G9</f>
        <v>Rincian Fasilitas Pengurangan Penghasilan Netto Berdasarkan pemeriksaan langsung terhadap bukti pendukung</v>
      </c>
      <c r="O286" s="735"/>
      <c r="P286" s="738" t="str">
        <f>HYPERLINK("#'"&amp;'EWS DIRECTORY'!$J$286&amp;"'!A1",'EWS DIRECTORY'!$J$286)</f>
        <v>H-1-2</v>
      </c>
      <c r="R286" s="109" t="str">
        <f>"='"&amp;'EWS DIRECTORY'!$J284&amp;"'"&amp;"!G9"</f>
        <v>='H-1'!G9</v>
      </c>
      <c r="T286" s="109" t="s">
        <v>656</v>
      </c>
    </row>
    <row r="287" spans="7:20" ht="14.4" x14ac:dyDescent="0.25">
      <c r="G287" s="735">
        <v>286</v>
      </c>
      <c r="H287" s="735"/>
      <c r="I287" s="735"/>
      <c r="J287" s="736" t="s">
        <v>661</v>
      </c>
      <c r="K287" s="735"/>
      <c r="L287" s="737" t="str">
        <f>HYPERLINK("#'"&amp;'EWS DIRECTORY'!$J287&amp;"'!A1",'EWS DIRECTORY'!$J287)</f>
        <v>H-1-3</v>
      </c>
      <c r="M287" s="735"/>
      <c r="N287" s="740" t="str">
        <f>'H-1-3'!G9</f>
        <v>Rincian Fasilitas Pengurangan Penghasilan Netto Berdasarkan Data Pemicu dan Data Penguji</v>
      </c>
      <c r="O287" s="735"/>
      <c r="P287" s="738" t="str">
        <f>HYPERLINK("#'"&amp;'EWS DIRECTORY'!$J$287&amp;"'!A1",'EWS DIRECTORY'!$J$287)</f>
        <v>H-1-3</v>
      </c>
      <c r="R287" s="109" t="str">
        <f>"='"&amp;'EWS DIRECTORY'!$J285&amp;"'"&amp;"!G9"</f>
        <v>='H-1-1'!G9</v>
      </c>
      <c r="T287" s="109" t="s">
        <v>658</v>
      </c>
    </row>
    <row r="288" spans="7:20" ht="14.4" x14ac:dyDescent="0.25">
      <c r="G288" s="735">
        <v>287</v>
      </c>
      <c r="H288" s="735"/>
      <c r="I288" s="735"/>
      <c r="J288" s="736" t="s">
        <v>663</v>
      </c>
      <c r="K288" s="735"/>
      <c r="L288" s="737" t="str">
        <f>HYPERLINK("#'"&amp;'EWS DIRECTORY'!$J288&amp;"'!A1",'EWS DIRECTORY'!$J288)</f>
        <v>I</v>
      </c>
      <c r="M288" s="735"/>
      <c r="N288" s="735" t="str">
        <f>I!G9</f>
        <v>Fasilitas Pengurangan Penghasilan Bruto dari Kegiatan Vokasi</v>
      </c>
      <c r="O288" s="735"/>
      <c r="P288" s="738" t="str">
        <f>HYPERLINK("#'"&amp;'EWS DIRECTORY'!$J$288&amp;"'!A1",'EWS DIRECTORY'!$J$288)</f>
        <v>I</v>
      </c>
      <c r="R288" s="109" t="str">
        <f>"='"&amp;'EWS DIRECTORY'!$J286&amp;"'"&amp;"!G9"</f>
        <v>='H-1-2'!G9</v>
      </c>
      <c r="T288" s="109" t="s">
        <v>660</v>
      </c>
    </row>
    <row r="289" spans="7:20" ht="14.4" x14ac:dyDescent="0.25">
      <c r="G289" s="735">
        <v>288</v>
      </c>
      <c r="H289" s="735"/>
      <c r="I289" s="735"/>
      <c r="J289" s="736" t="s">
        <v>665</v>
      </c>
      <c r="K289" s="735"/>
      <c r="L289" s="737" t="str">
        <f>HYPERLINK("#'"&amp;'EWS DIRECTORY'!$J289&amp;"'!A1",'EWS DIRECTORY'!$J289)</f>
        <v>I-1</v>
      </c>
      <c r="M289" s="735"/>
      <c r="N289" s="735" t="str">
        <f>'I-1'!G9</f>
        <v>Pengujian Fasilitas Pengurangan Penghasilan Bruto dari Kegiatan Vokasi</v>
      </c>
      <c r="O289" s="735"/>
      <c r="P289" s="738" t="str">
        <f>HYPERLINK("#'"&amp;'EWS DIRECTORY'!$J$289&amp;"'!A1",'EWS DIRECTORY'!$J$289)</f>
        <v>I-1</v>
      </c>
      <c r="R289" s="109" t="str">
        <f>"='"&amp;'EWS DIRECTORY'!$J287&amp;"'"&amp;"!G9"</f>
        <v>='H-1-3'!G9</v>
      </c>
      <c r="T289" s="109" t="s">
        <v>662</v>
      </c>
    </row>
    <row r="290" spans="7:20" ht="14.4" x14ac:dyDescent="0.25">
      <c r="G290" s="735">
        <v>289</v>
      </c>
      <c r="H290" s="735"/>
      <c r="I290" s="735"/>
      <c r="J290" s="736" t="s">
        <v>667</v>
      </c>
      <c r="K290" s="735"/>
      <c r="L290" s="737" t="str">
        <f>HYPERLINK("#'"&amp;'EWS DIRECTORY'!$J290&amp;"'!A1",'EWS DIRECTORY'!$J290)</f>
        <v>I-1-1</v>
      </c>
      <c r="M290" s="735"/>
      <c r="N290" s="735" t="str">
        <f>'I-1-1'!G9</f>
        <v>Rincian Fasilitas Pengurangan Penghasilan Bruto dari Kegiatan Vokasi Berdasarkan Data Internal dan Eksternal yang dimiliki DJP</v>
      </c>
      <c r="O290" s="735"/>
      <c r="P290" s="738" t="str">
        <f>HYPERLINK("#'"&amp;'EWS DIRECTORY'!$J$290&amp;"'!A1",'EWS DIRECTORY'!$J$290)</f>
        <v>I-1-1</v>
      </c>
      <c r="R290" s="109" t="str">
        <f>"='"&amp;'EWS DIRECTORY'!$J288&amp;"'"&amp;"!G9"</f>
        <v>='I'!G9</v>
      </c>
      <c r="T290" s="109" t="s">
        <v>664</v>
      </c>
    </row>
    <row r="291" spans="7:20" ht="14.4" x14ac:dyDescent="0.25">
      <c r="G291" s="735">
        <v>290</v>
      </c>
      <c r="H291" s="735"/>
      <c r="I291" s="735"/>
      <c r="J291" s="736" t="s">
        <v>669</v>
      </c>
      <c r="K291" s="735"/>
      <c r="L291" s="737" t="str">
        <f>HYPERLINK("#'"&amp;'EWS DIRECTORY'!$J291&amp;"'!A1",'EWS DIRECTORY'!$J291)</f>
        <v>I-1-2</v>
      </c>
      <c r="M291" s="735"/>
      <c r="N291" s="735" t="str">
        <f>'I-1-2'!G9</f>
        <v>Rincian Fasilitas Pengurangan Penghasilan Bruto dari Kegiatan Vokasi Berdasarkan pemeriksaan langsung terhadap bukti pendukung</v>
      </c>
      <c r="O291" s="735"/>
      <c r="P291" s="738" t="str">
        <f>HYPERLINK("#'"&amp;'EWS DIRECTORY'!$J$291&amp;"'!A1",'EWS DIRECTORY'!$J$291)</f>
        <v>I-1-2</v>
      </c>
      <c r="R291" s="109" t="str">
        <f>"='"&amp;'EWS DIRECTORY'!$J289&amp;"'"&amp;"!G9"</f>
        <v>='I-1'!G9</v>
      </c>
      <c r="T291" s="109" t="s">
        <v>666</v>
      </c>
    </row>
    <row r="292" spans="7:20" ht="14.4" x14ac:dyDescent="0.25">
      <c r="G292" s="735">
        <v>291</v>
      </c>
      <c r="H292" s="735"/>
      <c r="I292" s="735"/>
      <c r="J292" s="736" t="s">
        <v>671</v>
      </c>
      <c r="K292" s="735"/>
      <c r="L292" s="737" t="str">
        <f>HYPERLINK("#'"&amp;'EWS DIRECTORY'!$J292&amp;"'!A1",'EWS DIRECTORY'!$J292)</f>
        <v>I-1-3</v>
      </c>
      <c r="M292" s="735"/>
      <c r="N292" s="740" t="str">
        <f>'I-1-3'!G9</f>
        <v>Rincian Fasilitas Pengurangan Penghasilan Bruto dari Kegiatan Vokasi Berdasarkan Data Pemicu dan Data Penguji</v>
      </c>
      <c r="O292" s="735"/>
      <c r="P292" s="738" t="str">
        <f>HYPERLINK("#'"&amp;'EWS DIRECTORY'!$J$292&amp;"'!A1",'EWS DIRECTORY'!$J$292)</f>
        <v>I-1-3</v>
      </c>
      <c r="R292" s="109" t="str">
        <f>"='"&amp;'EWS DIRECTORY'!$J290&amp;"'"&amp;"!G9"</f>
        <v>='I-1-1'!G9</v>
      </c>
      <c r="T292" s="109" t="s">
        <v>668</v>
      </c>
    </row>
    <row r="293" spans="7:20" ht="14.4" x14ac:dyDescent="0.25">
      <c r="G293" s="735">
        <v>292</v>
      </c>
      <c r="H293" s="735"/>
      <c r="I293" s="735"/>
      <c r="J293" s="736" t="s">
        <v>673</v>
      </c>
      <c r="K293" s="735"/>
      <c r="L293" s="737" t="str">
        <f>HYPERLINK("#'"&amp;'EWS DIRECTORY'!$J293&amp;"'!A1",'EWS DIRECTORY'!$J293)</f>
        <v>J</v>
      </c>
      <c r="M293" s="735"/>
      <c r="N293" s="735" t="str">
        <f>J!G9</f>
        <v>Kompensasi Kerugian</v>
      </c>
      <c r="O293" s="735"/>
      <c r="P293" s="738" t="str">
        <f>HYPERLINK("#'"&amp;'EWS DIRECTORY'!$J$293&amp;"'!A1",'EWS DIRECTORY'!$J$293)</f>
        <v>J</v>
      </c>
      <c r="R293" s="109" t="str">
        <f>"='"&amp;'EWS DIRECTORY'!$J291&amp;"'"&amp;"!G9"</f>
        <v>='I-1-2'!G9</v>
      </c>
      <c r="T293" s="109" t="s">
        <v>670</v>
      </c>
    </row>
    <row r="294" spans="7:20" ht="14.4" x14ac:dyDescent="0.25">
      <c r="G294" s="735">
        <v>293</v>
      </c>
      <c r="H294" s="735"/>
      <c r="I294" s="735"/>
      <c r="J294" s="736" t="s">
        <v>675</v>
      </c>
      <c r="K294" s="735"/>
      <c r="L294" s="737" t="str">
        <f>HYPERLINK("#'"&amp;'EWS DIRECTORY'!$J294&amp;"'!A1",'EWS DIRECTORY'!$J294)</f>
        <v>J-1</v>
      </c>
      <c r="M294" s="735"/>
      <c r="N294" s="735" t="str">
        <f>'J-1'!G9</f>
        <v>Pengujian Kompensasi Kerugian</v>
      </c>
      <c r="O294" s="735"/>
      <c r="P294" s="738" t="str">
        <f>HYPERLINK("#'"&amp;'EWS DIRECTORY'!$J$294&amp;"'!A1",'EWS DIRECTORY'!$J$294)</f>
        <v>J-1</v>
      </c>
      <c r="R294" s="109" t="str">
        <f>"='"&amp;'EWS DIRECTORY'!$J292&amp;"'"&amp;"!G9"</f>
        <v>='I-1-3'!G9</v>
      </c>
      <c r="T294" s="109" t="s">
        <v>672</v>
      </c>
    </row>
    <row r="295" spans="7:20" ht="14.4" x14ac:dyDescent="0.25">
      <c r="G295" s="735">
        <v>294</v>
      </c>
      <c r="H295" s="735"/>
      <c r="I295" s="735"/>
      <c r="J295" s="736" t="s">
        <v>677</v>
      </c>
      <c r="K295" s="735"/>
      <c r="L295" s="737" t="str">
        <f>HYPERLINK("#'"&amp;'EWS DIRECTORY'!$J295&amp;"'!A1",'EWS DIRECTORY'!$J295)</f>
        <v>J-1-1</v>
      </c>
      <c r="M295" s="735"/>
      <c r="N295" s="735" t="str">
        <f>'J-1-1'!G9</f>
        <v>Rincian Kompensasi Kerugian Berdasarkan Data Internal dan Eksternal yang dimiliki DJP</v>
      </c>
      <c r="O295" s="735"/>
      <c r="P295" s="738" t="str">
        <f>HYPERLINK("#'"&amp;'EWS DIRECTORY'!$J$295&amp;"'!A1",'EWS DIRECTORY'!$J$295)</f>
        <v>J-1-1</v>
      </c>
      <c r="R295" s="109" t="str">
        <f>"='"&amp;'EWS DIRECTORY'!$J293&amp;"'"&amp;"!G9"</f>
        <v>='J'!G9</v>
      </c>
      <c r="T295" s="109" t="s">
        <v>674</v>
      </c>
    </row>
    <row r="296" spans="7:20" ht="14.4" x14ac:dyDescent="0.25">
      <c r="G296" s="735">
        <v>295</v>
      </c>
      <c r="H296" s="735"/>
      <c r="I296" s="735"/>
      <c r="J296" s="736" t="s">
        <v>679</v>
      </c>
      <c r="K296" s="735"/>
      <c r="L296" s="737" t="str">
        <f>HYPERLINK("#'"&amp;'EWS DIRECTORY'!$J296&amp;"'!A1",'EWS DIRECTORY'!$J296)</f>
        <v>J-1-2</v>
      </c>
      <c r="M296" s="735"/>
      <c r="N296" s="735" t="str">
        <f>'J-1-2'!G9</f>
        <v>Rincian Kompensasi Kerugian Berdasarkan pemeriksaan langsung terhadap bukti pendukung</v>
      </c>
      <c r="O296" s="735"/>
      <c r="P296" s="738" t="str">
        <f>HYPERLINK("#'"&amp;'EWS DIRECTORY'!$J$296&amp;"'!A1",'EWS DIRECTORY'!$J$296)</f>
        <v>J-1-2</v>
      </c>
      <c r="R296" s="109" t="str">
        <f>"='"&amp;'EWS DIRECTORY'!$J294&amp;"'"&amp;"!G9"</f>
        <v>='J-1'!G9</v>
      </c>
      <c r="T296" s="109" t="s">
        <v>676</v>
      </c>
    </row>
    <row r="297" spans="7:20" ht="14.4" x14ac:dyDescent="0.25">
      <c r="G297" s="735">
        <v>296</v>
      </c>
      <c r="H297" s="735"/>
      <c r="I297" s="735"/>
      <c r="J297" s="736" t="s">
        <v>681</v>
      </c>
      <c r="K297" s="735"/>
      <c r="L297" s="737" t="str">
        <f>HYPERLINK("#'"&amp;'EWS DIRECTORY'!$J297&amp;"'!A1",'EWS DIRECTORY'!$J297)</f>
        <v>J-1-3</v>
      </c>
      <c r="M297" s="735"/>
      <c r="N297" s="740" t="str">
        <f>'J-1-3'!G9</f>
        <v>Rincian Kompensasi Kerugian Berdasarkan Data Pemicu dan Data Penguji</v>
      </c>
      <c r="O297" s="735"/>
      <c r="P297" s="738" t="str">
        <f>HYPERLINK("#'"&amp;'EWS DIRECTORY'!$J$297&amp;"'!A1",'EWS DIRECTORY'!$J$297)</f>
        <v>J-1-3</v>
      </c>
      <c r="R297" s="109" t="str">
        <f>"='"&amp;'EWS DIRECTORY'!$J295&amp;"'"&amp;"!G9"</f>
        <v>='J-1-1'!G9</v>
      </c>
      <c r="T297" s="109" t="s">
        <v>678</v>
      </c>
    </row>
    <row r="298" spans="7:20" ht="14.4" x14ac:dyDescent="0.25">
      <c r="G298" s="735">
        <v>297</v>
      </c>
      <c r="H298" s="735"/>
      <c r="I298" s="735"/>
      <c r="J298" s="736" t="s">
        <v>683</v>
      </c>
      <c r="K298" s="735"/>
      <c r="L298" s="737" t="str">
        <f>HYPERLINK("#'"&amp;'EWS DIRECTORY'!$J298&amp;"'!A1",'EWS DIRECTORY'!$J298)</f>
        <v>K</v>
      </c>
      <c r="M298" s="735"/>
      <c r="N298" s="735" t="str">
        <f>K!G9</f>
        <v>Penghasilan yang seharusnya tidak terhutang PPh (Pasal 17 ayat (2) KUP)</v>
      </c>
      <c r="O298" s="735"/>
      <c r="P298" s="738" t="str">
        <f>HYPERLINK("#'"&amp;'EWS DIRECTORY'!$J$298&amp;"'!A1",'EWS DIRECTORY'!$J$298)</f>
        <v>K</v>
      </c>
      <c r="R298" s="109" t="str">
        <f>"='"&amp;'EWS DIRECTORY'!$J296&amp;"'"&amp;"!G9"</f>
        <v>='J-1-2'!G9</v>
      </c>
      <c r="T298" s="109" t="s">
        <v>680</v>
      </c>
    </row>
    <row r="299" spans="7:20" ht="14.4" x14ac:dyDescent="0.25">
      <c r="G299" s="735">
        <v>298</v>
      </c>
      <c r="H299" s="735"/>
      <c r="I299" s="735"/>
      <c r="J299" s="736" t="s">
        <v>685</v>
      </c>
      <c r="K299" s="735"/>
      <c r="L299" s="737" t="str">
        <f>HYPERLINK("#'"&amp;'EWS DIRECTORY'!$J299&amp;"'!A1",'EWS DIRECTORY'!$J299)</f>
        <v>K-1</v>
      </c>
      <c r="M299" s="735"/>
      <c r="N299" s="735" t="str">
        <f>'K-1'!G9</f>
        <v>Pengujian Penghasilan yang seharusnya tidak terhutang PPh (Pasal 17 ayat (2) KUP)</v>
      </c>
      <c r="O299" s="735"/>
      <c r="P299" s="738" t="str">
        <f>HYPERLINK("#'"&amp;'EWS DIRECTORY'!$J$299&amp;"'!A1",'EWS DIRECTORY'!$J$299)</f>
        <v>K-1</v>
      </c>
      <c r="R299" s="109" t="str">
        <f>"='"&amp;'EWS DIRECTORY'!$J297&amp;"'"&amp;"!G9"</f>
        <v>='J-1-3'!G9</v>
      </c>
      <c r="T299" s="109" t="s">
        <v>682</v>
      </c>
    </row>
    <row r="300" spans="7:20" ht="14.4" x14ac:dyDescent="0.25">
      <c r="G300" s="735">
        <v>299</v>
      </c>
      <c r="H300" s="735"/>
      <c r="I300" s="735"/>
      <c r="J300" s="736" t="s">
        <v>687</v>
      </c>
      <c r="K300" s="735"/>
      <c r="L300" s="737" t="str">
        <f>HYPERLINK("#'"&amp;'EWS DIRECTORY'!$J300&amp;"'!A1",'EWS DIRECTORY'!$J300)</f>
        <v>K-1-1</v>
      </c>
      <c r="M300" s="735"/>
      <c r="N300" s="735" t="str">
        <f>'K-1-1'!G9</f>
        <v>Rincian Penghasilan yang seharusnya tidak terhutang PPh (Pasal 17 ayat (2) KUP) Berdasarkan Data Internal dan Eksternal yang dimiliki DJP</v>
      </c>
      <c r="O300" s="736"/>
      <c r="P300" s="738" t="str">
        <f>HYPERLINK("#'"&amp;'EWS DIRECTORY'!$J$300&amp;"'!A1",'EWS DIRECTORY'!$J$300)</f>
        <v>K-1-1</v>
      </c>
      <c r="R300" s="109" t="str">
        <f>"='"&amp;'EWS DIRECTORY'!$J298&amp;"'"&amp;"!G9"</f>
        <v>='K'!G9</v>
      </c>
      <c r="T300" s="109" t="s">
        <v>684</v>
      </c>
    </row>
    <row r="301" spans="7:20" ht="14.4" x14ac:dyDescent="0.25">
      <c r="G301" s="735">
        <v>300</v>
      </c>
      <c r="H301" s="735"/>
      <c r="I301" s="735"/>
      <c r="J301" s="736" t="s">
        <v>689</v>
      </c>
      <c r="K301" s="735"/>
      <c r="L301" s="737" t="str">
        <f>HYPERLINK("#'"&amp;'EWS DIRECTORY'!$J301&amp;"'!A1",'EWS DIRECTORY'!$J301)</f>
        <v>K-1-2</v>
      </c>
      <c r="M301" s="735"/>
      <c r="N301" s="736" t="str">
        <f>'K-1-2'!G9</f>
        <v>Rincian Penghasilan yang seharusnya tidak terhutang PPh (Pasal 17 ayat (2) KUP) Berdasarkan Analisis SPT dan Laporan Keuangan</v>
      </c>
      <c r="O301" s="736"/>
      <c r="P301" s="738" t="str">
        <f>HYPERLINK("#'"&amp;'EWS DIRECTORY'!$J$301&amp;"'!A1",'EWS DIRECTORY'!$J$301)</f>
        <v>K-1-2</v>
      </c>
      <c r="R301" s="109" t="str">
        <f>"='"&amp;'EWS DIRECTORY'!$J299&amp;"'"&amp;"!G9"</f>
        <v>='K-1'!G9</v>
      </c>
      <c r="T301" s="109" t="s">
        <v>686</v>
      </c>
    </row>
    <row r="302" spans="7:20" ht="14.4" x14ac:dyDescent="0.25">
      <c r="G302" s="735">
        <v>301</v>
      </c>
      <c r="H302" s="735"/>
      <c r="I302" s="735"/>
      <c r="J302" s="736" t="s">
        <v>691</v>
      </c>
      <c r="K302" s="735"/>
      <c r="L302" s="737" t="str">
        <f>HYPERLINK("#'"&amp;'EWS DIRECTORY'!$J302&amp;"'!A1",'EWS DIRECTORY'!$J302)</f>
        <v>K-1-3</v>
      </c>
      <c r="M302" s="735"/>
      <c r="N302" s="736" t="str">
        <f>'K-1-3'!G9</f>
        <v>Rincian Penghasilan yang seharusnya tidak terhutang PPh (Pasal 17 ayat (2) KUP) Berdasarkan pemeriksaan langsung terhadap bukti pendukung</v>
      </c>
      <c r="O302" s="736"/>
      <c r="P302" s="738" t="str">
        <f>HYPERLINK("#'"&amp;'EWS DIRECTORY'!$J$302&amp;"'!A1",'EWS DIRECTORY'!$J$302)</f>
        <v>K-1-3</v>
      </c>
      <c r="R302" s="109" t="str">
        <f>"='"&amp;'EWS DIRECTORY'!$J300&amp;"'"&amp;"!G9"</f>
        <v>='K-1-1'!G9</v>
      </c>
      <c r="T302" s="109" t="s">
        <v>688</v>
      </c>
    </row>
    <row r="303" spans="7:20" ht="14.4" x14ac:dyDescent="0.25">
      <c r="G303" s="735">
        <v>302</v>
      </c>
      <c r="H303" s="735"/>
      <c r="I303" s="735"/>
      <c r="J303" s="736" t="s">
        <v>693</v>
      </c>
      <c r="K303" s="735"/>
      <c r="L303" s="737" t="str">
        <f>HYPERLINK("#'"&amp;'EWS DIRECTORY'!$J303&amp;"'!A1",'EWS DIRECTORY'!$J303)</f>
        <v>K-1-4</v>
      </c>
      <c r="M303" s="735"/>
      <c r="N303" s="736" t="str">
        <f>'K-1-4'!G9</f>
        <v>Rincian Penghasilan yang seharusnya tidak terhutang PPh (Pasal 17 ayat (2) KUP) Berdasarkan Analisis Kewajaran dan Kelaziman Usaha</v>
      </c>
      <c r="O303" s="736"/>
      <c r="P303" s="738" t="str">
        <f>HYPERLINK("#'"&amp;'EWS DIRECTORY'!$J$303&amp;"'!A1",'EWS DIRECTORY'!$J$303)</f>
        <v>K-1-4</v>
      </c>
      <c r="R303" s="109" t="str">
        <f>"='"&amp;'EWS DIRECTORY'!$J301&amp;"'"&amp;"!G9"</f>
        <v>='K-1-2'!G9</v>
      </c>
      <c r="T303" s="109" t="s">
        <v>690</v>
      </c>
    </row>
    <row r="304" spans="7:20" ht="14.4" x14ac:dyDescent="0.25">
      <c r="G304" s="735">
        <v>303</v>
      </c>
      <c r="H304" s="735"/>
      <c r="I304" s="735"/>
      <c r="J304" s="736" t="s">
        <v>695</v>
      </c>
      <c r="K304" s="735"/>
      <c r="L304" s="737" t="str">
        <f>HYPERLINK("#'"&amp;'EWS DIRECTORY'!$J304&amp;"'!A1",'EWS DIRECTORY'!$J304)</f>
        <v>K-1-5</v>
      </c>
      <c r="M304" s="735"/>
      <c r="N304" s="736" t="str">
        <f>'K-1-5'!G9</f>
        <v>Rincian Penghasilan yang seharusnya tidak terhutang PPh (Pasal 17 ayat (2) KUP) Berdasarkan Bahan Bukti Pidana</v>
      </c>
      <c r="O304" s="736"/>
      <c r="P304" s="738" t="str">
        <f>HYPERLINK("#'"&amp;'EWS DIRECTORY'!$J$304&amp;"'!A1",'EWS DIRECTORY'!$J$304)</f>
        <v>K-1-5</v>
      </c>
      <c r="R304" s="109" t="str">
        <f>"='"&amp;'EWS DIRECTORY'!$J302&amp;"'"&amp;"!G9"</f>
        <v>='K-1-3'!G9</v>
      </c>
      <c r="T304" s="109" t="s">
        <v>692</v>
      </c>
    </row>
    <row r="305" spans="7:20" ht="14.4" x14ac:dyDescent="0.25">
      <c r="G305" s="735">
        <v>304</v>
      </c>
      <c r="H305" s="735"/>
      <c r="I305" s="735"/>
      <c r="J305" s="736" t="s">
        <v>697</v>
      </c>
      <c r="K305" s="735"/>
      <c r="L305" s="737" t="str">
        <f>HYPERLINK("#'"&amp;'EWS DIRECTORY'!$J305&amp;"'!A1",'EWS DIRECTORY'!$J305)</f>
        <v>K-1-6</v>
      </c>
      <c r="M305" s="735"/>
      <c r="N305" s="740" t="str">
        <f>'K-1-6'!G9</f>
        <v>Rincian Penghasilan yang seharusnya tidak terhutang PPh (Pasal 17 ayat (2) KUP) Berdasarkan Data Pemicu dan Data Penguji</v>
      </c>
      <c r="O305" s="736"/>
      <c r="P305" s="738" t="str">
        <f>HYPERLINK("#'"&amp;'EWS DIRECTORY'!$J$305&amp;"'!A1",'EWS DIRECTORY'!$J$305)</f>
        <v>K-1-6</v>
      </c>
      <c r="R305" s="109" t="str">
        <f>"='"&amp;'EWS DIRECTORY'!$J303&amp;"'"&amp;"!G9"</f>
        <v>='K-1-4'!G9</v>
      </c>
      <c r="T305" s="109" t="s">
        <v>694</v>
      </c>
    </row>
    <row r="306" spans="7:20" ht="14.4" x14ac:dyDescent="0.25">
      <c r="G306" s="735">
        <v>305</v>
      </c>
      <c r="H306" s="735"/>
      <c r="I306" s="735"/>
      <c r="J306" s="736" t="s">
        <v>699</v>
      </c>
      <c r="K306" s="735"/>
      <c r="L306" s="737" t="str">
        <f>HYPERLINK("#'"&amp;'EWS DIRECTORY'!$J306&amp;"'!A1",'EWS DIRECTORY'!$J306)</f>
        <v>L</v>
      </c>
      <c r="M306" s="735"/>
      <c r="N306" s="736" t="str">
        <f>L!G9</f>
        <v>Fasilitas Pengurangan Penghasilan Bruto dari Kegiatan Penelitian dan Pengembangan</v>
      </c>
      <c r="O306" s="736"/>
      <c r="P306" s="738" t="str">
        <f>HYPERLINK("#'"&amp;'EWS DIRECTORY'!$J$306&amp;"'!A1",'EWS DIRECTORY'!$J$306)</f>
        <v>L</v>
      </c>
      <c r="R306" s="109" t="str">
        <f>"='"&amp;'EWS DIRECTORY'!$J304&amp;"'"&amp;"!G9"</f>
        <v>='K-1-5'!G9</v>
      </c>
      <c r="T306" s="109" t="s">
        <v>696</v>
      </c>
    </row>
    <row r="307" spans="7:20" ht="14.4" x14ac:dyDescent="0.25">
      <c r="G307" s="735">
        <v>306</v>
      </c>
      <c r="H307" s="735"/>
      <c r="I307" s="735"/>
      <c r="J307" s="736" t="s">
        <v>701</v>
      </c>
      <c r="K307" s="735"/>
      <c r="L307" s="737" t="str">
        <f>HYPERLINK("#'"&amp;'EWS DIRECTORY'!$J307&amp;"'!A1",'EWS DIRECTORY'!$J307)</f>
        <v>L-1</v>
      </c>
      <c r="M307" s="735"/>
      <c r="N307" s="736" t="str">
        <f>'L-1'!G9</f>
        <v>Pengujian Fasilitas Pengurangan Penghasilan Bruto dari Kegiatan Penelitian dan Pengembangan</v>
      </c>
      <c r="O307" s="736"/>
      <c r="P307" s="738" t="str">
        <f>HYPERLINK("#'"&amp;'EWS DIRECTORY'!$J$307&amp;"'!A1",'EWS DIRECTORY'!$J$307)</f>
        <v>L-1</v>
      </c>
      <c r="R307" s="109" t="str">
        <f>"='"&amp;'EWS DIRECTORY'!$J305&amp;"'"&amp;"!G9"</f>
        <v>='K-1-6'!G9</v>
      </c>
      <c r="T307" s="109" t="s">
        <v>698</v>
      </c>
    </row>
    <row r="308" spans="7:20" ht="14.4" x14ac:dyDescent="0.25">
      <c r="G308" s="735">
        <v>307</v>
      </c>
      <c r="H308" s="735"/>
      <c r="I308" s="735"/>
      <c r="J308" s="736" t="s">
        <v>703</v>
      </c>
      <c r="K308" s="735"/>
      <c r="L308" s="737" t="str">
        <f>HYPERLINK("#'"&amp;'EWS DIRECTORY'!$J308&amp;"'!A1",'EWS DIRECTORY'!$J308)</f>
        <v>L-1-1</v>
      </c>
      <c r="M308" s="735"/>
      <c r="N308" s="736" t="str">
        <f>'L-1-1'!G9</f>
        <v>Rincian Fasilitas Pengurangan Penghasilan Bruto dari Kegiatan Penelitian dan Pengembangan Berdasarkan Data Internal dan Eksternal yang dimiliki DJP</v>
      </c>
      <c r="O308" s="736"/>
      <c r="P308" s="738" t="str">
        <f>HYPERLINK("#'"&amp;'EWS DIRECTORY'!$J$308&amp;"'!A1",'EWS DIRECTORY'!$J$308)</f>
        <v>L-1-1</v>
      </c>
      <c r="R308" s="109" t="str">
        <f>"='"&amp;'EWS DIRECTORY'!$J306&amp;"'"&amp;"!G9"</f>
        <v>='L'!G9</v>
      </c>
      <c r="T308" s="109" t="s">
        <v>700</v>
      </c>
    </row>
    <row r="309" spans="7:20" ht="14.4" x14ac:dyDescent="0.25">
      <c r="G309" s="735">
        <v>308</v>
      </c>
      <c r="H309" s="735"/>
      <c r="I309" s="735"/>
      <c r="J309" s="736" t="s">
        <v>705</v>
      </c>
      <c r="K309" s="735"/>
      <c r="L309" s="737" t="str">
        <f>HYPERLINK("#'"&amp;'EWS DIRECTORY'!$J309&amp;"'!A1",'EWS DIRECTORY'!$J309)</f>
        <v>L-1-2</v>
      </c>
      <c r="M309" s="735"/>
      <c r="N309" s="736" t="str">
        <f>'L-1-2'!G9</f>
        <v>Rincian Fasilitas Pengurangan Penghasilan Bruto dari Kegiatan Penelitian dan Pengembangan Berdasarkan pemeriksaan langsung terhadap bukti pendukung</v>
      </c>
      <c r="O309" s="736"/>
      <c r="P309" s="738" t="str">
        <f>HYPERLINK("#'"&amp;'EWS DIRECTORY'!$J$309&amp;"'!A1",'EWS DIRECTORY'!$J$309)</f>
        <v>L-1-2</v>
      </c>
      <c r="R309" s="109" t="str">
        <f>"='"&amp;'EWS DIRECTORY'!$J307&amp;"'"&amp;"!G9"</f>
        <v>='L-1'!G9</v>
      </c>
      <c r="T309" s="109" t="s">
        <v>702</v>
      </c>
    </row>
    <row r="310" spans="7:20" ht="14.4" x14ac:dyDescent="0.25">
      <c r="G310" s="735">
        <v>309</v>
      </c>
      <c r="H310" s="735"/>
      <c r="I310" s="735"/>
      <c r="J310" s="736" t="s">
        <v>707</v>
      </c>
      <c r="K310" s="735"/>
      <c r="L310" s="737" t="str">
        <f>HYPERLINK("#'"&amp;'EWS DIRECTORY'!$J310&amp;"'!A1",'EWS DIRECTORY'!$J310)</f>
        <v>L-1-3</v>
      </c>
      <c r="M310" s="735"/>
      <c r="N310" s="740" t="str">
        <f>'L-1-3'!G9</f>
        <v>Rincian Fasilitas Pengurangan Penghasilan Bruto dari Kegiatan Penelitian dan Pengembangan Berdasarkan Data Pemicu dan Data Penguji</v>
      </c>
      <c r="O310" s="736"/>
      <c r="P310" s="738" t="str">
        <f>HYPERLINK("#'"&amp;'EWS DIRECTORY'!$J$310&amp;"'!A1",'EWS DIRECTORY'!$J$310)</f>
        <v>L-1-3</v>
      </c>
      <c r="R310" s="109" t="str">
        <f>"='"&amp;'EWS DIRECTORY'!$J308&amp;"'"&amp;"!G9"</f>
        <v>='L-1-1'!G9</v>
      </c>
      <c r="T310" s="109" t="s">
        <v>704</v>
      </c>
    </row>
    <row r="311" spans="7:20" ht="14.4" x14ac:dyDescent="0.25">
      <c r="G311" s="735">
        <v>310</v>
      </c>
      <c r="H311" s="735"/>
      <c r="I311" s="735"/>
      <c r="J311" s="736" t="s">
        <v>709</v>
      </c>
      <c r="K311" s="735"/>
      <c r="L311" s="737" t="str">
        <f>HYPERLINK("#'"&amp;'EWS DIRECTORY'!$J311&amp;"'!A1",'EWS DIRECTORY'!$J311)</f>
        <v>M-1</v>
      </c>
      <c r="M311" s="735"/>
      <c r="N311" s="736" t="str">
        <f>'M-1'!G9</f>
        <v>PPh dipotong/dipungut oleh pihak lain</v>
      </c>
      <c r="O311" s="736"/>
      <c r="P311" s="738" t="str">
        <f>HYPERLINK("#'"&amp;'EWS DIRECTORY'!$J$311&amp;"'!A1",'EWS DIRECTORY'!$J$311)</f>
        <v>M-1</v>
      </c>
      <c r="R311" s="109" t="str">
        <f>"='"&amp;'EWS DIRECTORY'!$J309&amp;"'"&amp;"!G9"</f>
        <v>='L-1-2'!G9</v>
      </c>
      <c r="T311" s="109" t="s">
        <v>706</v>
      </c>
    </row>
    <row r="312" spans="7:20" ht="14.4" x14ac:dyDescent="0.25">
      <c r="G312" s="735">
        <v>311</v>
      </c>
      <c r="H312" s="735"/>
      <c r="I312" s="735"/>
      <c r="J312" s="736" t="s">
        <v>711</v>
      </c>
      <c r="K312" s="735"/>
      <c r="L312" s="737" t="str">
        <f>HYPERLINK("#'"&amp;'EWS DIRECTORY'!$J312&amp;"'!A1",'EWS DIRECTORY'!$J312)</f>
        <v>M-1-1</v>
      </c>
      <c r="M312" s="735"/>
      <c r="N312" s="736" t="str">
        <f>'M-1-1'!G9</f>
        <v>Pengujian PPh dipotong/dipungut oleh pihak lain</v>
      </c>
      <c r="O312" s="736"/>
      <c r="P312" s="738" t="str">
        <f>HYPERLINK("#'"&amp;'EWS DIRECTORY'!$J$312&amp;"'!A1",'EWS DIRECTORY'!$J$312)</f>
        <v>M-1-1</v>
      </c>
      <c r="R312" s="109" t="str">
        <f>"='"&amp;'EWS DIRECTORY'!$J310&amp;"'"&amp;"!G9"</f>
        <v>='L-1-3'!G9</v>
      </c>
      <c r="T312" s="109" t="s">
        <v>708</v>
      </c>
    </row>
    <row r="313" spans="7:20" ht="14.4" x14ac:dyDescent="0.25">
      <c r="G313" s="735">
        <v>312</v>
      </c>
      <c r="H313" s="735"/>
      <c r="I313" s="735"/>
      <c r="J313" s="736" t="s">
        <v>713</v>
      </c>
      <c r="K313" s="735"/>
      <c r="L313" s="737" t="str">
        <f>HYPERLINK("#'"&amp;'EWS DIRECTORY'!$J313&amp;"'!A1",'EWS DIRECTORY'!$J313)</f>
        <v>M-1-1-1</v>
      </c>
      <c r="M313" s="735"/>
      <c r="N313" s="736" t="str">
        <f>'M-1-1-1'!G9</f>
        <v>Rincian PPh dipotong/dipungut oleh pihak lain Berdasarkan Data Internal dan Eksternal yang dimiliki DJP</v>
      </c>
      <c r="O313" s="736"/>
      <c r="P313" s="738" t="str">
        <f>HYPERLINK("#'"&amp;'EWS DIRECTORY'!$J$313&amp;"'!A1",'EWS DIRECTORY'!$J$313)</f>
        <v>M-1-1-1</v>
      </c>
      <c r="R313" s="109" t="str">
        <f>"='"&amp;'EWS DIRECTORY'!$J311&amp;"'"&amp;"!G9"</f>
        <v>='M-1'!G9</v>
      </c>
      <c r="T313" s="109" t="s">
        <v>710</v>
      </c>
    </row>
    <row r="314" spans="7:20" ht="14.4" x14ac:dyDescent="0.25">
      <c r="G314" s="735">
        <v>313</v>
      </c>
      <c r="H314" s="735"/>
      <c r="I314" s="735"/>
      <c r="J314" s="736" t="s">
        <v>715</v>
      </c>
      <c r="K314" s="735"/>
      <c r="L314" s="737" t="str">
        <f>HYPERLINK("#'"&amp;'EWS DIRECTORY'!$J314&amp;"'!A1",'EWS DIRECTORY'!$J314)</f>
        <v>M-1-1-2</v>
      </c>
      <c r="M314" s="735"/>
      <c r="N314" s="735" t="str">
        <f>'M-1-1-2'!G9</f>
        <v>Rincian PPh dipotong/dipungut oleh pihak lain Berdasarkan pemeriksaan langsung terhadap bukti pendukung</v>
      </c>
      <c r="O314" s="736"/>
      <c r="P314" s="738" t="str">
        <f>HYPERLINK("#'"&amp;'EWS DIRECTORY'!$J$314&amp;"'!A1",'EWS DIRECTORY'!$J$314)</f>
        <v>M-1-1-2</v>
      </c>
      <c r="R314" s="109" t="str">
        <f>"='"&amp;'EWS DIRECTORY'!$J312&amp;"'"&amp;"!G9"</f>
        <v>='M-1-1'!G9</v>
      </c>
      <c r="T314" s="109" t="s">
        <v>712</v>
      </c>
    </row>
    <row r="315" spans="7:20" ht="14.4" x14ac:dyDescent="0.25">
      <c r="G315" s="735">
        <v>314</v>
      </c>
      <c r="H315" s="735"/>
      <c r="I315" s="735"/>
      <c r="J315" s="736" t="s">
        <v>717</v>
      </c>
      <c r="K315" s="735"/>
      <c r="L315" s="737" t="str">
        <f>HYPERLINK("#'"&amp;'EWS DIRECTORY'!$J315&amp;"'!A1",'EWS DIRECTORY'!$J315)</f>
        <v>M-1-1-3</v>
      </c>
      <c r="M315" s="735"/>
      <c r="N315" s="740" t="str">
        <f>'M-1-1-3'!G9</f>
        <v>Rincian PPh dipotong/dipungut oleh pihak lain Berdasarkan Data Pemicu dan Data Penguji</v>
      </c>
      <c r="O315" s="736"/>
      <c r="P315" s="738" t="str">
        <f>HYPERLINK("#'"&amp;'EWS DIRECTORY'!$J$315&amp;"'!A1",'EWS DIRECTORY'!$J$315)</f>
        <v>M-1-1-3</v>
      </c>
      <c r="R315" s="109" t="str">
        <f>"='"&amp;'EWS DIRECTORY'!$J313&amp;"'"&amp;"!G9"</f>
        <v>='M-1-1-1'!G9</v>
      </c>
      <c r="T315" s="109" t="s">
        <v>714</v>
      </c>
    </row>
    <row r="316" spans="7:20" ht="14.4" x14ac:dyDescent="0.25">
      <c r="G316" s="735">
        <v>315</v>
      </c>
      <c r="H316" s="735"/>
      <c r="I316" s="735"/>
      <c r="J316" s="736" t="s">
        <v>719</v>
      </c>
      <c r="K316" s="735"/>
      <c r="L316" s="737" t="str">
        <f>HYPERLINK("#'"&amp;'EWS DIRECTORY'!$J316&amp;"'!A1",'EWS DIRECTORY'!$J316)</f>
        <v>M-2</v>
      </c>
      <c r="M316" s="735"/>
      <c r="N316" s="736" t="str">
        <f>'M-2'!G9</f>
        <v>PPh Pasal 25</v>
      </c>
      <c r="O316" s="736"/>
      <c r="P316" s="738" t="str">
        <f>HYPERLINK("#'"&amp;'EWS DIRECTORY'!$J$316&amp;"'!A1",'EWS DIRECTORY'!$J$316)</f>
        <v>M-2</v>
      </c>
      <c r="R316" s="109" t="str">
        <f>"='"&amp;'EWS DIRECTORY'!$J314&amp;"'"&amp;"!G9"</f>
        <v>='M-1-1-2'!G9</v>
      </c>
      <c r="T316" s="109" t="s">
        <v>716</v>
      </c>
    </row>
    <row r="317" spans="7:20" ht="14.4" x14ac:dyDescent="0.25">
      <c r="G317" s="735">
        <v>316</v>
      </c>
      <c r="H317" s="735"/>
      <c r="I317" s="735"/>
      <c r="J317" s="736" t="s">
        <v>721</v>
      </c>
      <c r="K317" s="735"/>
      <c r="L317" s="737" t="str">
        <f>HYPERLINK("#'"&amp;'EWS DIRECTORY'!$J317&amp;"'!A1",'EWS DIRECTORY'!$J317)</f>
        <v>M-2-1</v>
      </c>
      <c r="M317" s="735"/>
      <c r="N317" s="736" t="str">
        <f>'M-2-1'!G9</f>
        <v>Pengujian PPh Pasal 25</v>
      </c>
      <c r="O317" s="736"/>
      <c r="P317" s="738" t="str">
        <f>HYPERLINK("#'"&amp;'EWS DIRECTORY'!$J$317&amp;"'!A1",'EWS DIRECTORY'!$J$317)</f>
        <v>M-2-1</v>
      </c>
      <c r="R317" s="109" t="str">
        <f>"='"&amp;'EWS DIRECTORY'!$J315&amp;"'"&amp;"!G9"</f>
        <v>='M-1-1-3'!G9</v>
      </c>
      <c r="T317" s="109" t="s">
        <v>718</v>
      </c>
    </row>
    <row r="318" spans="7:20" ht="14.4" x14ac:dyDescent="0.25">
      <c r="G318" s="735">
        <v>317</v>
      </c>
      <c r="H318" s="735"/>
      <c r="I318" s="735"/>
      <c r="J318" s="736" t="s">
        <v>723</v>
      </c>
      <c r="K318" s="735"/>
      <c r="L318" s="737" t="str">
        <f>HYPERLINK("#'"&amp;'EWS DIRECTORY'!$J318&amp;"'!A1",'EWS DIRECTORY'!$J318)</f>
        <v>M-2-1-1</v>
      </c>
      <c r="M318" s="735"/>
      <c r="N318" s="736" t="str">
        <f>'M-2-1-1'!G9</f>
        <v>Rincian PPh Pasal 25 Berdasarkan Data Internal dan Eksternal yang dimiliki DJP</v>
      </c>
      <c r="O318" s="736"/>
      <c r="P318" s="738" t="str">
        <f>HYPERLINK("#'"&amp;'EWS DIRECTORY'!$J$318&amp;"'!A1",'EWS DIRECTORY'!$J$318)</f>
        <v>M-2-1-1</v>
      </c>
      <c r="R318" s="109" t="str">
        <f>"='"&amp;'EWS DIRECTORY'!$J316&amp;"'"&amp;"!G9"</f>
        <v>='M-2'!G9</v>
      </c>
      <c r="T318" s="109" t="s">
        <v>720</v>
      </c>
    </row>
    <row r="319" spans="7:20" ht="14.4" x14ac:dyDescent="0.25">
      <c r="G319" s="735">
        <v>318</v>
      </c>
      <c r="H319" s="735"/>
      <c r="I319" s="735"/>
      <c r="J319" s="736" t="s">
        <v>725</v>
      </c>
      <c r="K319" s="735"/>
      <c r="L319" s="737" t="str">
        <f>HYPERLINK("#'"&amp;'EWS DIRECTORY'!$J319&amp;"'!A1",'EWS DIRECTORY'!$J319)</f>
        <v>M-2-1-2</v>
      </c>
      <c r="M319" s="735"/>
      <c r="N319" s="736" t="str">
        <f>'M-2-1-2'!G9</f>
        <v>Rincian PPh Pasal 25 Berdasarkan pemeriksaan langsung terhadap bukti pendukung</v>
      </c>
      <c r="O319" s="736"/>
      <c r="P319" s="738" t="str">
        <f>HYPERLINK("#'"&amp;'EWS DIRECTORY'!$J$319&amp;"'!A1",'EWS DIRECTORY'!$J$319)</f>
        <v>M-2-1-2</v>
      </c>
      <c r="R319" s="109" t="str">
        <f>"='"&amp;'EWS DIRECTORY'!$J317&amp;"'"&amp;"!G9"</f>
        <v>='M-2-1'!G9</v>
      </c>
      <c r="T319" s="109" t="s">
        <v>722</v>
      </c>
    </row>
    <row r="320" spans="7:20" ht="14.4" x14ac:dyDescent="0.25">
      <c r="G320" s="735">
        <v>319</v>
      </c>
      <c r="H320" s="735"/>
      <c r="I320" s="735"/>
      <c r="J320" s="736" t="s">
        <v>727</v>
      </c>
      <c r="K320" s="735"/>
      <c r="L320" s="737" t="str">
        <f>HYPERLINK("#'"&amp;'EWS DIRECTORY'!$J320&amp;"'!A1",'EWS DIRECTORY'!$J320)</f>
        <v>M-2-1-3</v>
      </c>
      <c r="M320" s="735"/>
      <c r="N320" s="741" t="str">
        <f>'M-2-1-3'!G9</f>
        <v>Rincian PPh Pasal 25 Berdasarkan Data Pemicu dan Data Penguji</v>
      </c>
      <c r="O320" s="736"/>
      <c r="P320" s="738" t="str">
        <f>HYPERLINK("#'"&amp;'EWS DIRECTORY'!$J$320&amp;"'!A1",'EWS DIRECTORY'!$J$320)</f>
        <v>M-2-1-3</v>
      </c>
      <c r="R320" s="109" t="str">
        <f>"='"&amp;'EWS DIRECTORY'!$J318&amp;"'"&amp;"!G9"</f>
        <v>='M-2-1-1'!G9</v>
      </c>
      <c r="T320" s="109" t="s">
        <v>724</v>
      </c>
    </row>
    <row r="321" spans="7:20" ht="14.4" x14ac:dyDescent="0.25">
      <c r="G321" s="735">
        <v>320</v>
      </c>
      <c r="H321" s="735"/>
      <c r="I321" s="735"/>
      <c r="J321" s="736" t="s">
        <v>729</v>
      </c>
      <c r="K321" s="735"/>
      <c r="L321" s="737" t="str">
        <f>HYPERLINK("#'"&amp;'EWS DIRECTORY'!$J321&amp;"'!A1",'EWS DIRECTORY'!$J321)</f>
        <v>M-3</v>
      </c>
      <c r="M321" s="735"/>
      <c r="N321" s="736" t="str">
        <f>'M-3'!G9</f>
        <v>PPh dibayar sendiri</v>
      </c>
      <c r="O321" s="736"/>
      <c r="P321" s="738" t="str">
        <f>HYPERLINK("#'"&amp;'EWS DIRECTORY'!$J$321&amp;"'!A1",'EWS DIRECTORY'!$J$321)</f>
        <v>M-3</v>
      </c>
      <c r="R321" s="109" t="str">
        <f>"='"&amp;'EWS DIRECTORY'!$J319&amp;"'"&amp;"!G9"</f>
        <v>='M-2-1-2'!G9</v>
      </c>
      <c r="T321" s="109" t="s">
        <v>726</v>
      </c>
    </row>
    <row r="322" spans="7:20" ht="14.4" x14ac:dyDescent="0.25">
      <c r="G322" s="735">
        <v>321</v>
      </c>
      <c r="H322" s="735"/>
      <c r="I322" s="735"/>
      <c r="J322" s="736" t="s">
        <v>731</v>
      </c>
      <c r="K322" s="735"/>
      <c r="L322" s="737" t="str">
        <f>HYPERLINK("#'"&amp;'EWS DIRECTORY'!$J322&amp;"'!A1",'EWS DIRECTORY'!$J322)</f>
        <v>M-3-1</v>
      </c>
      <c r="M322" s="735"/>
      <c r="N322" s="736" t="str">
        <f>'M-3-1'!G9</f>
        <v>Pengujian PPh dibayar sendiri</v>
      </c>
      <c r="O322" s="736"/>
      <c r="P322" s="738" t="str">
        <f>HYPERLINK("#'"&amp;'EWS DIRECTORY'!$J$322&amp;"'!A1",'EWS DIRECTORY'!$J$322)</f>
        <v>M-3-1</v>
      </c>
      <c r="R322" s="109" t="str">
        <f>"='"&amp;'EWS DIRECTORY'!$J320&amp;"'"&amp;"!G9"</f>
        <v>='M-2-1-3'!G9</v>
      </c>
      <c r="T322" s="109" t="s">
        <v>728</v>
      </c>
    </row>
    <row r="323" spans="7:20" ht="14.4" x14ac:dyDescent="0.25">
      <c r="G323" s="735">
        <v>322</v>
      </c>
      <c r="H323" s="735"/>
      <c r="I323" s="735"/>
      <c r="J323" s="736" t="s">
        <v>733</v>
      </c>
      <c r="K323" s="735"/>
      <c r="L323" s="737" t="str">
        <f>HYPERLINK("#'"&amp;'EWS DIRECTORY'!$J323&amp;"'!A1",'EWS DIRECTORY'!$J323)</f>
        <v>M-3-1-1</v>
      </c>
      <c r="M323" s="735"/>
      <c r="N323" s="736" t="str">
        <f>'M-3-1-1'!G9</f>
        <v>Rincian PPh dibayar sendiri Berdasarkan Data Internal dan Eksternal yang dimiliki DJP</v>
      </c>
      <c r="O323" s="736"/>
      <c r="P323" s="738" t="str">
        <f>HYPERLINK("#'"&amp;'EWS DIRECTORY'!$J$323&amp;"'!A1",'EWS DIRECTORY'!$J$323)</f>
        <v>M-3-1-1</v>
      </c>
      <c r="R323" s="109" t="str">
        <f>"='"&amp;'EWS DIRECTORY'!$J321&amp;"'"&amp;"!G9"</f>
        <v>='M-3'!G9</v>
      </c>
      <c r="T323" s="109" t="s">
        <v>730</v>
      </c>
    </row>
    <row r="324" spans="7:20" ht="14.4" x14ac:dyDescent="0.25">
      <c r="G324" s="735">
        <v>323</v>
      </c>
      <c r="H324" s="735"/>
      <c r="I324" s="735"/>
      <c r="J324" s="736" t="s">
        <v>735</v>
      </c>
      <c r="K324" s="735"/>
      <c r="L324" s="737" t="str">
        <f>HYPERLINK("#'"&amp;'EWS DIRECTORY'!$J324&amp;"'!A1",'EWS DIRECTORY'!$J324)</f>
        <v>M-3-1-2</v>
      </c>
      <c r="M324" s="735"/>
      <c r="N324" s="736" t="str">
        <f>'M-3-1-2'!G9</f>
        <v>Rincian PPh dipotong/dipungut oleh pihak lain Berdasarkan pemeriksaan langsung terhadap bukti pendukung</v>
      </c>
      <c r="O324" s="736"/>
      <c r="P324" s="738" t="str">
        <f>HYPERLINK("#'"&amp;'EWS DIRECTORY'!$J$324&amp;"'!A1",'EWS DIRECTORY'!$J$324)</f>
        <v>M-3-1-2</v>
      </c>
      <c r="R324" s="109" t="str">
        <f>"='"&amp;'EWS DIRECTORY'!$J322&amp;"'"&amp;"!G9"</f>
        <v>='M-3-1'!G9</v>
      </c>
      <c r="T324" s="109" t="s">
        <v>732</v>
      </c>
    </row>
    <row r="325" spans="7:20" ht="14.4" x14ac:dyDescent="0.25">
      <c r="G325" s="735">
        <v>324</v>
      </c>
      <c r="H325" s="735"/>
      <c r="I325" s="735"/>
      <c r="J325" s="736" t="s">
        <v>737</v>
      </c>
      <c r="K325" s="735"/>
      <c r="L325" s="737" t="str">
        <f>HYPERLINK("#'"&amp;'EWS DIRECTORY'!$J325&amp;"'!A1",'EWS DIRECTORY'!$J325)</f>
        <v>M-3-1-3</v>
      </c>
      <c r="M325" s="735"/>
      <c r="N325" s="741" t="str">
        <f>'M-3-1-3'!G9</f>
        <v>Rincian PPh dibayar sendiri Berdasarkan Data Pemicu dan Data Penguji</v>
      </c>
      <c r="O325" s="736"/>
      <c r="P325" s="738" t="str">
        <f>HYPERLINK("#'"&amp;'EWS DIRECTORY'!$J$325&amp;"'!A1",'EWS DIRECTORY'!$J$325)</f>
        <v>M-3-1-3</v>
      </c>
      <c r="R325" s="109" t="str">
        <f>"='"&amp;'EWS DIRECTORY'!$J323&amp;"'"&amp;"!G9"</f>
        <v>='M-3-1-1'!G9</v>
      </c>
      <c r="T325" s="109" t="s">
        <v>734</v>
      </c>
    </row>
    <row r="326" spans="7:20" ht="14.4" x14ac:dyDescent="0.25">
      <c r="G326" s="735">
        <v>325</v>
      </c>
      <c r="H326" s="735"/>
      <c r="I326" s="735"/>
      <c r="J326" s="736" t="s">
        <v>739</v>
      </c>
      <c r="K326" s="735"/>
      <c r="L326" s="737" t="str">
        <f>HYPERLINK("#'"&amp;'EWS DIRECTORY'!$J326&amp;"'!A1",'EWS DIRECTORY'!$J326)</f>
        <v>N-1</v>
      </c>
      <c r="M326" s="735"/>
      <c r="N326" s="736" t="str">
        <f>'N-1'!G9</f>
        <v>SKPKB    (pokok kurang bayar)</v>
      </c>
      <c r="O326" s="736"/>
      <c r="P326" s="738" t="str">
        <f>HYPERLINK("#'"&amp;'EWS DIRECTORY'!$J$326&amp;"'!A1",'EWS DIRECTORY'!$J$326)</f>
        <v>N-1</v>
      </c>
      <c r="R326" s="109" t="str">
        <f>"='"&amp;'EWS DIRECTORY'!$J324&amp;"'"&amp;"!G9"</f>
        <v>='M-3-1-2'!G9</v>
      </c>
      <c r="T326" s="109" t="s">
        <v>736</v>
      </c>
    </row>
    <row r="327" spans="7:20" ht="14.4" x14ac:dyDescent="0.25">
      <c r="G327" s="735">
        <v>326</v>
      </c>
      <c r="H327" s="735"/>
      <c r="I327" s="735"/>
      <c r="J327" s="736" t="s">
        <v>741</v>
      </c>
      <c r="K327" s="735"/>
      <c r="L327" s="737" t="str">
        <f>HYPERLINK("#'"&amp;'EWS DIRECTORY'!$J327&amp;"'!A1",'EWS DIRECTORY'!$J327)</f>
        <v>N-2</v>
      </c>
      <c r="M327" s="735"/>
      <c r="N327" s="736" t="str">
        <f>'N-2'!G9</f>
        <v>SKPKBT  (pokok kurang bayar)</v>
      </c>
      <c r="O327" s="736"/>
      <c r="P327" s="738" t="str">
        <f>HYPERLINK("#'"&amp;'EWS DIRECTORY'!$J$327&amp;"'!A1",'EWS DIRECTORY'!$J$327)</f>
        <v>N-2</v>
      </c>
      <c r="R327" s="109" t="str">
        <f>"='"&amp;'EWS DIRECTORY'!$J325&amp;"'"&amp;"!G9"</f>
        <v>='M-3-1-3'!G9</v>
      </c>
      <c r="T327" s="109" t="s">
        <v>738</v>
      </c>
    </row>
    <row r="328" spans="7:20" ht="14.4" x14ac:dyDescent="0.25">
      <c r="G328" s="735">
        <v>327</v>
      </c>
      <c r="H328" s="735"/>
      <c r="I328" s="735"/>
      <c r="J328" s="736" t="s">
        <v>743</v>
      </c>
      <c r="K328" s="735"/>
      <c r="L328" s="737" t="str">
        <f>HYPERLINK("#'"&amp;'EWS DIRECTORY'!$J328&amp;"'!A1",'EWS DIRECTORY'!$J328)</f>
        <v>N-3</v>
      </c>
      <c r="M328" s="735"/>
      <c r="N328" s="735" t="str">
        <f>'N-3'!G9</f>
        <v>SKPLB</v>
      </c>
      <c r="O328" s="736"/>
      <c r="P328" s="738" t="str">
        <f>HYPERLINK("#'"&amp;'EWS DIRECTORY'!$J$328&amp;"'!A1",'EWS DIRECTORY'!$J$328)</f>
        <v>N-3</v>
      </c>
      <c r="R328" s="109" t="str">
        <f>"='"&amp;'EWS DIRECTORY'!$J326&amp;"'"&amp;"!G9"</f>
        <v>='N-1'!G9</v>
      </c>
      <c r="T328" s="109" t="s">
        <v>740</v>
      </c>
    </row>
    <row r="329" spans="7:20" ht="14.4" x14ac:dyDescent="0.25">
      <c r="G329" s="735">
        <v>328</v>
      </c>
      <c r="H329" s="735"/>
      <c r="I329" s="735"/>
      <c r="J329" s="736" t="s">
        <v>745</v>
      </c>
      <c r="K329" s="735"/>
      <c r="L329" s="737" t="str">
        <f>HYPERLINK("#'"&amp;'EWS DIRECTORY'!$J329&amp;"'!A1",'EWS DIRECTORY'!$J329)</f>
        <v>N-4</v>
      </c>
      <c r="M329" s="735"/>
      <c r="N329" s="736" t="str">
        <f>'N-4'!G9</f>
        <v>SKPPKP</v>
      </c>
      <c r="O329" s="736"/>
      <c r="P329" s="738" t="str">
        <f>HYPERLINK("#'"&amp;'EWS DIRECTORY'!$J$329&amp;"'!A1",'EWS DIRECTORY'!$J$329)</f>
        <v>N-4</v>
      </c>
      <c r="R329" s="109" t="str">
        <f>"='"&amp;'EWS DIRECTORY'!$J327&amp;"'"&amp;"!G9"</f>
        <v>='N-2'!G9</v>
      </c>
      <c r="T329" s="109" t="s">
        <v>742</v>
      </c>
    </row>
    <row r="330" spans="7:20" ht="14.4" x14ac:dyDescent="0.25">
      <c r="G330" s="735">
        <v>329</v>
      </c>
      <c r="H330" s="735"/>
      <c r="I330" s="735"/>
      <c r="J330" s="736" t="s">
        <v>747</v>
      </c>
      <c r="K330" s="735"/>
      <c r="L330" s="737" t="str">
        <f>HYPERLINK("#'"&amp;'EWS DIRECTORY'!$J330&amp;"'!A1",'EWS DIRECTORY'!$J330)</f>
        <v>N-5</v>
      </c>
      <c r="M330" s="735"/>
      <c r="N330" s="736" t="str">
        <f>'N-5'!G9</f>
        <v>STP (pokok kurang bayar)</v>
      </c>
      <c r="O330" s="736"/>
      <c r="P330" s="738" t="str">
        <f>HYPERLINK("#'"&amp;'EWS DIRECTORY'!$J$330&amp;"'!A1",'EWS DIRECTORY'!$J$330)</f>
        <v>N-5</v>
      </c>
      <c r="R330" s="109" t="str">
        <f>"='"&amp;'EWS DIRECTORY'!$J328&amp;"'"&amp;"!G9"</f>
        <v>='N-3'!G9</v>
      </c>
      <c r="T330" s="109" t="s">
        <v>744</v>
      </c>
    </row>
    <row r="331" spans="7:20" ht="14.4" x14ac:dyDescent="0.25">
      <c r="G331" s="735">
        <v>330</v>
      </c>
      <c r="H331" s="735"/>
      <c r="I331" s="735"/>
      <c r="J331" s="736" t="s">
        <v>749</v>
      </c>
      <c r="K331" s="735"/>
      <c r="L331" s="737" t="str">
        <f>HYPERLINK("#'"&amp;'EWS DIRECTORY'!$J331&amp;"'!A1",'EWS DIRECTORY'!$J331)</f>
        <v>O-1</v>
      </c>
      <c r="M331" s="735"/>
      <c r="N331" s="736" t="str">
        <f>'O-1'!G9</f>
        <v>PPh yang seharusnya tidak terutang (Pasal 17 ayat (2) KUP) yang Dibayar dengan NPWP pihak lain</v>
      </c>
      <c r="O331" s="736"/>
      <c r="P331" s="738" t="str">
        <f>HYPERLINK("#'"&amp;'EWS DIRECTORY'!$J$331&amp;"'!A1",'EWS DIRECTORY'!$J$331)</f>
        <v>O-1</v>
      </c>
      <c r="R331" s="109" t="str">
        <f>"='"&amp;'EWS DIRECTORY'!$J329&amp;"'"&amp;"!G9"</f>
        <v>='N-4'!G9</v>
      </c>
      <c r="T331" s="109" t="s">
        <v>746</v>
      </c>
    </row>
    <row r="332" spans="7:20" ht="14.4" x14ac:dyDescent="0.25">
      <c r="G332" s="735">
        <v>331</v>
      </c>
      <c r="H332" s="735"/>
      <c r="I332" s="735"/>
      <c r="J332" s="736" t="s">
        <v>751</v>
      </c>
      <c r="K332" s="735"/>
      <c r="L332" s="737" t="str">
        <f>HYPERLINK("#'"&amp;'EWS DIRECTORY'!$J332&amp;"'!A1",'EWS DIRECTORY'!$J332)</f>
        <v>O-2</v>
      </c>
      <c r="M332" s="735"/>
      <c r="N332" s="736" t="str">
        <f>'O-2'!G9</f>
        <v>PPh yang seharusnya tidak terutang (Pasal 17 ayat (2) KUP) yang Dibayar dengan NPWP sendiri</v>
      </c>
      <c r="O332" s="736"/>
      <c r="P332" s="738" t="str">
        <f>HYPERLINK("#'"&amp;'EWS DIRECTORY'!$J$332&amp;"'!A1",'EWS DIRECTORY'!$J$332)</f>
        <v>O-2</v>
      </c>
      <c r="R332" s="109" t="str">
        <f>"='"&amp;'EWS DIRECTORY'!$J330&amp;"'"&amp;"!G9"</f>
        <v>='N-5'!G9</v>
      </c>
      <c r="T332" s="109" t="s">
        <v>748</v>
      </c>
    </row>
    <row r="333" spans="7:20" ht="14.4" x14ac:dyDescent="0.25">
      <c r="G333" s="735">
        <v>332</v>
      </c>
      <c r="H333" s="735"/>
      <c r="I333" s="735"/>
      <c r="J333" s="736" t="s">
        <v>753</v>
      </c>
      <c r="K333" s="735"/>
      <c r="L333" s="737" t="str">
        <f>HYPERLINK("#'"&amp;'EWS DIRECTORY'!$J333&amp;"'!A1",'EWS DIRECTORY'!$J333)</f>
        <v>O-3</v>
      </c>
      <c r="M333" s="735"/>
      <c r="N333" s="735" t="str">
        <f>'O-3'!G9</f>
        <v>PPh yang seharusnya tidak terutang (Pasal 17 ayat (2) KUP) yang Telah dipotong/dipungut</v>
      </c>
      <c r="O333" s="736"/>
      <c r="P333" s="738" t="str">
        <f>HYPERLINK("#'"&amp;'EWS DIRECTORY'!$J$333&amp;"'!A1",'EWS DIRECTORY'!$J$333)</f>
        <v>O-3</v>
      </c>
      <c r="R333" s="109" t="str">
        <f>"='"&amp;'EWS DIRECTORY'!$J331&amp;"'"&amp;"!G9"</f>
        <v>='O-1'!G9</v>
      </c>
      <c r="T333" s="109" t="s">
        <v>750</v>
      </c>
    </row>
    <row r="334" spans="7:20" ht="14.4" x14ac:dyDescent="0.25">
      <c r="G334" s="735">
        <v>333</v>
      </c>
      <c r="H334" s="735"/>
      <c r="I334" s="735"/>
      <c r="J334" s="736" t="s">
        <v>755</v>
      </c>
      <c r="K334" s="735"/>
      <c r="L334" s="737" t="str">
        <f>HYPERLINK("#'"&amp;'EWS DIRECTORY'!$J334&amp;"'!A1",'EWS DIRECTORY'!$J334)</f>
        <v>P</v>
      </c>
      <c r="M334" s="735"/>
      <c r="N334" s="736" t="str">
        <f>P!G9</f>
        <v>Fasilitas Pengurang PPh Terutang</v>
      </c>
      <c r="O334" s="736"/>
      <c r="P334" s="738" t="str">
        <f>HYPERLINK("#'"&amp;'EWS DIRECTORY'!$J$334&amp;"'!A1",'EWS DIRECTORY'!$J$334)</f>
        <v>P</v>
      </c>
      <c r="R334" s="109" t="str">
        <f>"='"&amp;'EWS DIRECTORY'!$J332&amp;"'"&amp;"!G9"</f>
        <v>='O-2'!G9</v>
      </c>
      <c r="T334" s="109" t="s">
        <v>752</v>
      </c>
    </row>
    <row r="335" spans="7:20" ht="14.4" x14ac:dyDescent="0.25">
      <c r="G335" s="735">
        <v>334</v>
      </c>
      <c r="H335" s="735"/>
      <c r="I335" s="735"/>
      <c r="J335" s="736" t="s">
        <v>757</v>
      </c>
      <c r="K335" s="735"/>
      <c r="L335" s="737" t="str">
        <f>HYPERLINK("#'"&amp;'EWS DIRECTORY'!$J335&amp;"'!A1",'EWS DIRECTORY'!$J335)</f>
        <v>P-1</v>
      </c>
      <c r="M335" s="735"/>
      <c r="N335" s="736" t="str">
        <f>'P-1'!G9</f>
        <v>Pengujian Fasilitas Pengurang PPh Terutang</v>
      </c>
      <c r="O335" s="736"/>
      <c r="P335" s="738" t="str">
        <f>HYPERLINK("#'"&amp;'EWS DIRECTORY'!$J$335&amp;"'!A1",'EWS DIRECTORY'!$J$335)</f>
        <v>P-1</v>
      </c>
      <c r="R335" s="109" t="str">
        <f>"='"&amp;'EWS DIRECTORY'!$J333&amp;"'"&amp;"!G9"</f>
        <v>='O-3'!G9</v>
      </c>
      <c r="T335" s="109" t="s">
        <v>754</v>
      </c>
    </row>
    <row r="336" spans="7:20" ht="14.4" x14ac:dyDescent="0.25">
      <c r="G336" s="735">
        <v>335</v>
      </c>
      <c r="H336" s="735"/>
      <c r="I336" s="735"/>
      <c r="J336" s="736" t="s">
        <v>759</v>
      </c>
      <c r="K336" s="735"/>
      <c r="L336" s="737" t="str">
        <f>HYPERLINK("#'"&amp;'EWS DIRECTORY'!$J336&amp;"'!A1",'EWS DIRECTORY'!$J336)</f>
        <v>P-1-1</v>
      </c>
      <c r="M336" s="735"/>
      <c r="N336" s="736" t="str">
        <f>'P-1-1'!G9</f>
        <v>Rincian Fasilitas Pengurang PPh Terutang Berdasarkan Data Internal dan Eksternal yang dimiliki DJP</v>
      </c>
      <c r="O336" s="736"/>
      <c r="P336" s="738" t="str">
        <f>HYPERLINK("#'"&amp;'EWS DIRECTORY'!$J$336&amp;"'!A1",'EWS DIRECTORY'!$J$336)</f>
        <v>P-1-1</v>
      </c>
      <c r="R336" s="109" t="str">
        <f>"='"&amp;'EWS DIRECTORY'!$J334&amp;"'"&amp;"!G9"</f>
        <v>='P'!G9</v>
      </c>
      <c r="T336" s="109" t="s">
        <v>756</v>
      </c>
    </row>
    <row r="337" spans="7:20" ht="14.4" x14ac:dyDescent="0.25">
      <c r="G337" s="735">
        <v>336</v>
      </c>
      <c r="H337" s="735"/>
      <c r="I337" s="735"/>
      <c r="J337" s="736" t="s">
        <v>761</v>
      </c>
      <c r="K337" s="736"/>
      <c r="L337" s="737" t="str">
        <f>HYPERLINK("#'"&amp;'EWS DIRECTORY'!$J337&amp;"'!A1",'EWS DIRECTORY'!$J337)</f>
        <v>P-1-2</v>
      </c>
      <c r="M337" s="736"/>
      <c r="N337" s="736" t="str">
        <f>'P-1-2'!G9</f>
        <v>Rincian Fasilitas Pengurang PPh Terutang Berdasarkan pemeriksaan langsung terhadap bukti pendukung</v>
      </c>
      <c r="O337" s="736"/>
      <c r="P337" s="738" t="str">
        <f>HYPERLINK("#'"&amp;'EWS DIRECTORY'!$J$337&amp;"'!A1",'EWS DIRECTORY'!$J$337)</f>
        <v>P-1-2</v>
      </c>
      <c r="R337" s="109" t="str">
        <f>"='"&amp;'EWS DIRECTORY'!$J335&amp;"'"&amp;"!G9"</f>
        <v>='P-1'!G9</v>
      </c>
      <c r="T337" s="109" t="s">
        <v>758</v>
      </c>
    </row>
    <row r="338" spans="7:20" ht="14.4" x14ac:dyDescent="0.25">
      <c r="G338" s="735">
        <v>337</v>
      </c>
      <c r="H338" s="735"/>
      <c r="I338" s="735"/>
      <c r="J338" s="736" t="s">
        <v>763</v>
      </c>
      <c r="K338" s="736"/>
      <c r="L338" s="737" t="str">
        <f>HYPERLINK("#'"&amp;'EWS DIRECTORY'!$J338&amp;"'!A1",'EWS DIRECTORY'!$J338)</f>
        <v>P-1-3</v>
      </c>
      <c r="M338" s="736"/>
      <c r="N338" s="741" t="str">
        <f>'P-1-3'!G9</f>
        <v>Rincian Fasilitas Pengurang PPh Terutang Berdasarkan Data Pemicu dan Data Penguji</v>
      </c>
      <c r="O338" s="736"/>
      <c r="P338" s="738" t="str">
        <f>HYPERLINK("#'"&amp;'EWS DIRECTORY'!$J$338&amp;"'!A1",'EWS DIRECTORY'!$J$338)</f>
        <v>P-1-3</v>
      </c>
      <c r="R338" s="109" t="str">
        <f>"='"&amp;'EWS DIRECTORY'!$J336&amp;"'"&amp;"!G9"</f>
        <v>='P-1-1'!G9</v>
      </c>
      <c r="T338" s="109" t="s">
        <v>760</v>
      </c>
    </row>
    <row r="339" spans="7:20" ht="14.4" x14ac:dyDescent="0.25">
      <c r="G339" s="735">
        <v>338</v>
      </c>
      <c r="H339" s="735"/>
      <c r="I339" s="736"/>
      <c r="J339" s="736" t="s">
        <v>765</v>
      </c>
      <c r="K339" s="736"/>
      <c r="L339" s="737" t="str">
        <f>HYPERLINK("#'"&amp;'EWS DIRECTORY'!$J339&amp;"'!A1",'EWS DIRECTORY'!$J339)</f>
        <v>Q</v>
      </c>
      <c r="M339" s="736"/>
      <c r="N339" s="736" t="str">
        <f>Q!G9</f>
        <v>Pengembalian/Pengurangan PPh Pasal 24 yang telah diperhitungkan tahun lalu</v>
      </c>
      <c r="O339" s="736"/>
      <c r="P339" s="738" t="str">
        <f>HYPERLINK("#'"&amp;'EWS DIRECTORY'!$J$339&amp;"'!A1",'EWS DIRECTORY'!$J$339)</f>
        <v>Q</v>
      </c>
      <c r="R339" s="109" t="str">
        <f>"='"&amp;'EWS DIRECTORY'!$J337&amp;"'"&amp;"!G9"</f>
        <v>='P-1-2'!G9</v>
      </c>
      <c r="T339" s="109" t="s">
        <v>762</v>
      </c>
    </row>
    <row r="340" spans="7:20" ht="14.4" x14ac:dyDescent="0.25">
      <c r="G340" s="735">
        <v>339</v>
      </c>
      <c r="H340" s="735"/>
      <c r="I340" s="736"/>
      <c r="J340" s="736" t="s">
        <v>767</v>
      </c>
      <c r="K340" s="736"/>
      <c r="L340" s="737" t="str">
        <f>HYPERLINK("#'"&amp;'EWS DIRECTORY'!$J340&amp;"'!A1",'EWS DIRECTORY'!$J340)</f>
        <v>Q-1</v>
      </c>
      <c r="M340" s="736"/>
      <c r="N340" s="736" t="str">
        <f>'Q-1'!G9</f>
        <v>Pengujian Pengembalian/Pengurangan PPh Pasal 24 yang telah diperhitungkan tahun lalu</v>
      </c>
      <c r="O340" s="736"/>
      <c r="P340" s="738" t="str">
        <f>HYPERLINK("#'"&amp;'EWS DIRECTORY'!$J$340&amp;"'!A1",'EWS DIRECTORY'!$J$340)</f>
        <v>Q-1</v>
      </c>
      <c r="R340" s="109" t="str">
        <f>"='"&amp;'EWS DIRECTORY'!$J338&amp;"'"&amp;"!G9"</f>
        <v>='P-1-3'!G9</v>
      </c>
      <c r="T340" s="109" t="s">
        <v>764</v>
      </c>
    </row>
    <row r="341" spans="7:20" ht="14.4" x14ac:dyDescent="0.25">
      <c r="G341" s="735">
        <v>340</v>
      </c>
      <c r="H341" s="735"/>
      <c r="I341" s="736"/>
      <c r="J341" s="736" t="s">
        <v>769</v>
      </c>
      <c r="K341" s="736"/>
      <c r="L341" s="737" t="str">
        <f>HYPERLINK("#'"&amp;'EWS DIRECTORY'!$J341&amp;"'!A1",'EWS DIRECTORY'!$J341)</f>
        <v>Q-1-1</v>
      </c>
      <c r="M341" s="736"/>
      <c r="N341" s="736" t="str">
        <f>'Q-1-1'!G9</f>
        <v>Rincian Pengembalian/Pengurangan PPh Pasal 24 yang telah diperhitungkan tahun lalu Berdasarkan Data Internal dan Eksternal yang dimiliki DJP</v>
      </c>
      <c r="O341" s="736"/>
      <c r="P341" s="738" t="str">
        <f>HYPERLINK("#'"&amp;'EWS DIRECTORY'!$J$341&amp;"'!A1",'EWS DIRECTORY'!$J$341)</f>
        <v>Q-1-1</v>
      </c>
      <c r="R341" s="109" t="str">
        <f>"='"&amp;'EWS DIRECTORY'!$J339&amp;"'"&amp;"!G9"</f>
        <v>='Q'!G9</v>
      </c>
      <c r="T341" s="109" t="s">
        <v>766</v>
      </c>
    </row>
    <row r="342" spans="7:20" ht="14.4" x14ac:dyDescent="0.25">
      <c r="G342" s="735">
        <v>341</v>
      </c>
      <c r="H342" s="735"/>
      <c r="I342" s="736"/>
      <c r="J342" s="736" t="s">
        <v>771</v>
      </c>
      <c r="K342" s="736"/>
      <c r="L342" s="737" t="str">
        <f>HYPERLINK("#'"&amp;'EWS DIRECTORY'!$J342&amp;"'!A1",'EWS DIRECTORY'!$J342)</f>
        <v>Q-1-2</v>
      </c>
      <c r="M342" s="736"/>
      <c r="N342" s="736" t="str">
        <f>'Q-1-2'!G9</f>
        <v>Rincian Pengembalian/Pengurangan PPh Pasal 24 yang telah diperhitungkan tahun lalu Berdasarkan pemeriksaan langsung terhadap bukti pendukung</v>
      </c>
      <c r="O342" s="736"/>
      <c r="P342" s="738" t="str">
        <f>HYPERLINK("#'"&amp;'EWS DIRECTORY'!$J$342&amp;"'!A1",'EWS DIRECTORY'!$J$342)</f>
        <v>Q-1-2</v>
      </c>
      <c r="R342" s="109" t="str">
        <f>"='"&amp;'EWS DIRECTORY'!$J340&amp;"'"&amp;"!G9"</f>
        <v>='Q-1'!G9</v>
      </c>
      <c r="T342" s="109" t="s">
        <v>768</v>
      </c>
    </row>
    <row r="343" spans="7:20" ht="14.4" x14ac:dyDescent="0.25">
      <c r="G343" s="735">
        <v>342</v>
      </c>
      <c r="H343" s="735"/>
      <c r="I343" s="736"/>
      <c r="J343" s="736" t="s">
        <v>772</v>
      </c>
      <c r="K343" s="736"/>
      <c r="L343" s="737" t="str">
        <f>HYPERLINK("#'"&amp;'EWS DIRECTORY'!$J343&amp;"'!A1",'EWS DIRECTORY'!$J343)</f>
        <v>Q-1-3</v>
      </c>
      <c r="M343" s="736"/>
      <c r="N343" s="741" t="str">
        <f>'Q-1-3'!G9</f>
        <v>Rincian Pengembalian/Pengurangan PPh Pasal 24 yang telah diperhitungkan tahun lalu Berdasarkan Data Pemicu dan Data Penguji</v>
      </c>
      <c r="O343" s="736"/>
      <c r="P343" s="738" t="str">
        <f>HYPERLINK("#'"&amp;'EWS DIRECTORY'!$J$343&amp;"'!A1",'EWS DIRECTORY'!$J$343)</f>
        <v>Q-1-3</v>
      </c>
      <c r="R343" s="109" t="str">
        <f>"='"&amp;'EWS DIRECTORY'!$J341&amp;"'"&amp;"!G9"</f>
        <v>='Q-1-1'!G9</v>
      </c>
      <c r="T343" s="109" t="s">
        <v>770</v>
      </c>
    </row>
    <row r="344" spans="7:20" x14ac:dyDescent="0.25">
      <c r="M344" s="270"/>
      <c r="N344" s="270"/>
    </row>
    <row r="345" spans="7:20" x14ac:dyDescent="0.25">
      <c r="M345" s="270"/>
      <c r="N345" s="270"/>
    </row>
    <row r="346" spans="7:20" x14ac:dyDescent="0.25">
      <c r="M346" s="270"/>
      <c r="N346" s="270"/>
    </row>
    <row r="347" spans="7:20" x14ac:dyDescent="0.25">
      <c r="M347" s="270"/>
      <c r="N347" s="270"/>
    </row>
    <row r="348" spans="7:20" x14ac:dyDescent="0.25">
      <c r="M348" s="270"/>
      <c r="N348" s="270"/>
    </row>
    <row r="349" spans="7:20" x14ac:dyDescent="0.25">
      <c r="M349" s="270"/>
      <c r="N349" s="270"/>
    </row>
    <row r="350" spans="7:20" x14ac:dyDescent="0.25">
      <c r="M350" s="270"/>
      <c r="N350" s="270"/>
    </row>
    <row r="351" spans="7:20" x14ac:dyDescent="0.25">
      <c r="M351" s="270"/>
      <c r="N351" s="270"/>
    </row>
    <row r="352" spans="7:20" x14ac:dyDescent="0.25">
      <c r="M352" s="270"/>
      <c r="N352" s="270"/>
    </row>
    <row r="353" spans="13:14" x14ac:dyDescent="0.25">
      <c r="M353" s="270"/>
      <c r="N353" s="270"/>
    </row>
    <row r="354" spans="13:14" x14ac:dyDescent="0.25">
      <c r="M354" s="270"/>
      <c r="N354" s="270"/>
    </row>
    <row r="355" spans="13:14" x14ac:dyDescent="0.25">
      <c r="M355" s="270"/>
      <c r="N355" s="270"/>
    </row>
    <row r="356" spans="13:14" x14ac:dyDescent="0.25">
      <c r="M356" s="270"/>
      <c r="N356" s="270"/>
    </row>
    <row r="357" spans="13:14" x14ac:dyDescent="0.25">
      <c r="M357" s="270"/>
      <c r="N357" s="270"/>
    </row>
    <row r="358" spans="13:14" x14ac:dyDescent="0.25">
      <c r="M358" s="270"/>
      <c r="N358" s="270"/>
    </row>
    <row r="359" spans="13:14" x14ac:dyDescent="0.25">
      <c r="M359" s="270"/>
      <c r="N359" s="270"/>
    </row>
    <row r="360" spans="13:14" x14ac:dyDescent="0.25">
      <c r="M360" s="270"/>
      <c r="N360" s="270"/>
    </row>
    <row r="361" spans="13:14" x14ac:dyDescent="0.25">
      <c r="M361" s="270"/>
      <c r="N361" s="270"/>
    </row>
    <row r="362" spans="13:14" x14ac:dyDescent="0.25">
      <c r="M362" s="270"/>
      <c r="N362" s="270"/>
    </row>
    <row r="363" spans="13:14" x14ac:dyDescent="0.25">
      <c r="M363" s="270"/>
      <c r="N363" s="270"/>
    </row>
    <row r="364" spans="13:14" x14ac:dyDescent="0.25">
      <c r="M364" s="270"/>
      <c r="N364" s="270"/>
    </row>
    <row r="365" spans="13:14" x14ac:dyDescent="0.25">
      <c r="M365" s="270"/>
      <c r="N365" s="270"/>
    </row>
    <row r="366" spans="13:14" x14ac:dyDescent="0.25">
      <c r="M366" s="270"/>
      <c r="N366" s="270"/>
    </row>
    <row r="367" spans="13:14" x14ac:dyDescent="0.25">
      <c r="M367" s="270"/>
      <c r="N367" s="270"/>
    </row>
    <row r="368" spans="13:14" x14ac:dyDescent="0.25">
      <c r="M368" s="270"/>
      <c r="N368" s="270"/>
    </row>
    <row r="369" spans="13:14" x14ac:dyDescent="0.25">
      <c r="M369" s="270"/>
      <c r="N369" s="270"/>
    </row>
    <row r="370" spans="13:14" x14ac:dyDescent="0.25">
      <c r="M370" s="270"/>
      <c r="N370" s="270"/>
    </row>
    <row r="371" spans="13:14" x14ac:dyDescent="0.25">
      <c r="M371" s="270"/>
      <c r="N371" s="270"/>
    </row>
    <row r="372" spans="13:14" x14ac:dyDescent="0.25">
      <c r="M372" s="270"/>
      <c r="N372" s="270"/>
    </row>
    <row r="373" spans="13:14" x14ac:dyDescent="0.25">
      <c r="M373" s="270"/>
      <c r="N373" s="270"/>
    </row>
    <row r="374" spans="13:14" x14ac:dyDescent="0.25">
      <c r="M374" s="270"/>
      <c r="N374" s="270"/>
    </row>
    <row r="375" spans="13:14" x14ac:dyDescent="0.25">
      <c r="M375" s="270"/>
      <c r="N375" s="270"/>
    </row>
    <row r="376" spans="13:14" x14ac:dyDescent="0.25">
      <c r="M376" s="270"/>
      <c r="N376" s="270"/>
    </row>
    <row r="377" spans="13:14" x14ac:dyDescent="0.25">
      <c r="M377" s="270"/>
      <c r="N377" s="270"/>
    </row>
    <row r="378" spans="13:14" x14ac:dyDescent="0.25">
      <c r="M378" s="270"/>
      <c r="N378" s="270"/>
    </row>
    <row r="379" spans="13:14" x14ac:dyDescent="0.25">
      <c r="M379" s="270"/>
      <c r="N379" s="270"/>
    </row>
    <row r="380" spans="13:14" x14ac:dyDescent="0.25">
      <c r="M380" s="270"/>
      <c r="N380" s="270"/>
    </row>
    <row r="381" spans="13:14" x14ac:dyDescent="0.25">
      <c r="M381" s="270"/>
      <c r="N381" s="270"/>
    </row>
    <row r="382" spans="13:14" x14ac:dyDescent="0.25">
      <c r="M382" s="270"/>
      <c r="N382" s="270"/>
    </row>
    <row r="383" spans="13:14" x14ac:dyDescent="0.25">
      <c r="M383" s="270"/>
      <c r="N383" s="270"/>
    </row>
    <row r="384" spans="13:14" x14ac:dyDescent="0.25">
      <c r="M384" s="270"/>
      <c r="N384" s="270"/>
    </row>
    <row r="385" spans="13:14" x14ac:dyDescent="0.25">
      <c r="M385" s="270"/>
      <c r="N385" s="270"/>
    </row>
    <row r="386" spans="13:14" x14ac:dyDescent="0.25">
      <c r="M386" s="270"/>
      <c r="N386" s="270"/>
    </row>
    <row r="387" spans="13:14" x14ac:dyDescent="0.25">
      <c r="M387" s="270"/>
      <c r="N387" s="270"/>
    </row>
    <row r="388" spans="13:14" x14ac:dyDescent="0.25">
      <c r="M388" s="270"/>
      <c r="N388" s="270"/>
    </row>
    <row r="389" spans="13:14" x14ac:dyDescent="0.25">
      <c r="M389" s="270"/>
      <c r="N389" s="270"/>
    </row>
    <row r="390" spans="13:14" x14ac:dyDescent="0.25">
      <c r="M390" s="270"/>
      <c r="N390" s="270"/>
    </row>
    <row r="391" spans="13:14" x14ac:dyDescent="0.25">
      <c r="M391" s="270"/>
      <c r="N391" s="270"/>
    </row>
    <row r="392" spans="13:14" x14ac:dyDescent="0.25">
      <c r="M392" s="270"/>
      <c r="N392" s="270"/>
    </row>
    <row r="393" spans="13:14" x14ac:dyDescent="0.25">
      <c r="M393" s="270"/>
      <c r="N393" s="270"/>
    </row>
    <row r="394" spans="13:14" x14ac:dyDescent="0.25">
      <c r="M394" s="270"/>
      <c r="N394" s="270"/>
    </row>
    <row r="395" spans="13:14" x14ac:dyDescent="0.25">
      <c r="M395" s="270"/>
      <c r="N395" s="270"/>
    </row>
    <row r="396" spans="13:14" x14ac:dyDescent="0.25">
      <c r="M396" s="270"/>
      <c r="N396" s="270"/>
    </row>
    <row r="397" spans="13:14" x14ac:dyDescent="0.25">
      <c r="M397" s="270"/>
      <c r="N397" s="270"/>
    </row>
    <row r="398" spans="13:14" x14ac:dyDescent="0.25">
      <c r="M398" s="270"/>
      <c r="N398" s="270"/>
    </row>
    <row r="399" spans="13:14" x14ac:dyDescent="0.25">
      <c r="M399" s="270"/>
      <c r="N399" s="270"/>
    </row>
    <row r="400" spans="13:14" x14ac:dyDescent="0.25">
      <c r="M400" s="270"/>
      <c r="N400" s="270"/>
    </row>
    <row r="401" spans="13:14" x14ac:dyDescent="0.25">
      <c r="M401" s="270"/>
      <c r="N401" s="270"/>
    </row>
    <row r="402" spans="13:14" x14ac:dyDescent="0.25">
      <c r="M402" s="270"/>
      <c r="N402" s="270"/>
    </row>
    <row r="403" spans="13:14" x14ac:dyDescent="0.25">
      <c r="M403" s="270"/>
      <c r="N403" s="270"/>
    </row>
    <row r="404" spans="13:14" x14ac:dyDescent="0.25">
      <c r="M404" s="270"/>
      <c r="N404" s="270"/>
    </row>
    <row r="405" spans="13:14" x14ac:dyDescent="0.25">
      <c r="M405" s="270"/>
      <c r="N405" s="270"/>
    </row>
    <row r="406" spans="13:14" x14ac:dyDescent="0.25">
      <c r="M406" s="270"/>
      <c r="N406" s="270"/>
    </row>
    <row r="407" spans="13:14" x14ac:dyDescent="0.25">
      <c r="M407" s="270"/>
      <c r="N407" s="270"/>
    </row>
    <row r="408" spans="13:14" x14ac:dyDescent="0.25">
      <c r="M408" s="270"/>
      <c r="N408" s="270"/>
    </row>
    <row r="409" spans="13:14" x14ac:dyDescent="0.25">
      <c r="M409" s="270"/>
      <c r="N409" s="270"/>
    </row>
    <row r="410" spans="13:14" x14ac:dyDescent="0.25">
      <c r="M410" s="270"/>
      <c r="N410" s="270"/>
    </row>
    <row r="411" spans="13:14" x14ac:dyDescent="0.25">
      <c r="M411" s="270"/>
      <c r="N411" s="270"/>
    </row>
    <row r="412" spans="13:14" x14ac:dyDescent="0.25">
      <c r="M412" s="270"/>
      <c r="N412" s="270"/>
    </row>
    <row r="413" spans="13:14" x14ac:dyDescent="0.25">
      <c r="M413" s="270"/>
      <c r="N413" s="270"/>
    </row>
    <row r="414" spans="13:14" x14ac:dyDescent="0.25">
      <c r="M414" s="270"/>
      <c r="N414" s="270"/>
    </row>
    <row r="415" spans="13:14" x14ac:dyDescent="0.25">
      <c r="M415" s="270"/>
      <c r="N415" s="270"/>
    </row>
    <row r="416" spans="13:14" x14ac:dyDescent="0.25">
      <c r="M416" s="270"/>
      <c r="N416" s="270"/>
    </row>
    <row r="417" spans="13:14" x14ac:dyDescent="0.25">
      <c r="M417" s="270"/>
      <c r="N417" s="270"/>
    </row>
    <row r="418" spans="13:14" x14ac:dyDescent="0.25">
      <c r="M418" s="270"/>
      <c r="N418" s="270"/>
    </row>
    <row r="419" spans="13:14" x14ac:dyDescent="0.25">
      <c r="M419" s="270"/>
      <c r="N419" s="270"/>
    </row>
    <row r="420" spans="13:14" x14ac:dyDescent="0.25">
      <c r="M420" s="270"/>
      <c r="N420" s="270"/>
    </row>
    <row r="421" spans="13:14" x14ac:dyDescent="0.25">
      <c r="M421" s="270"/>
      <c r="N421" s="270"/>
    </row>
    <row r="422" spans="13:14" x14ac:dyDescent="0.25">
      <c r="M422" s="270"/>
      <c r="N422" s="270"/>
    </row>
    <row r="423" spans="13:14" x14ac:dyDescent="0.25">
      <c r="M423" s="270"/>
      <c r="N423" s="270"/>
    </row>
    <row r="424" spans="13:14" x14ac:dyDescent="0.25">
      <c r="M424" s="270"/>
      <c r="N424" s="270"/>
    </row>
    <row r="425" spans="13:14" x14ac:dyDescent="0.25">
      <c r="M425" s="270"/>
      <c r="N425" s="270"/>
    </row>
    <row r="426" spans="13:14" x14ac:dyDescent="0.25">
      <c r="M426" s="270"/>
      <c r="N426" s="270"/>
    </row>
    <row r="427" spans="13:14" x14ac:dyDescent="0.25">
      <c r="M427" s="270"/>
      <c r="N427" s="270"/>
    </row>
    <row r="428" spans="13:14" x14ac:dyDescent="0.25">
      <c r="M428" s="270"/>
      <c r="N428" s="270"/>
    </row>
    <row r="429" spans="13:14" x14ac:dyDescent="0.25">
      <c r="M429" s="270"/>
      <c r="N429" s="270"/>
    </row>
    <row r="430" spans="13:14" x14ac:dyDescent="0.25">
      <c r="M430" s="270"/>
      <c r="N430" s="270"/>
    </row>
    <row r="431" spans="13:14" x14ac:dyDescent="0.25">
      <c r="M431" s="270"/>
      <c r="N431" s="270"/>
    </row>
    <row r="432" spans="13:14" x14ac:dyDescent="0.25">
      <c r="M432" s="270"/>
      <c r="N432" s="270"/>
    </row>
    <row r="433" spans="13:14" x14ac:dyDescent="0.25">
      <c r="M433" s="270"/>
      <c r="N433" s="270"/>
    </row>
    <row r="434" spans="13:14" x14ac:dyDescent="0.25">
      <c r="M434" s="270"/>
      <c r="N434" s="270"/>
    </row>
    <row r="435" spans="13:14" x14ac:dyDescent="0.25">
      <c r="M435" s="270"/>
      <c r="N435" s="270"/>
    </row>
    <row r="436" spans="13:14" x14ac:dyDescent="0.25">
      <c r="M436" s="270"/>
      <c r="N436" s="270"/>
    </row>
    <row r="437" spans="13:14" x14ac:dyDescent="0.25">
      <c r="M437" s="270"/>
      <c r="N437" s="270"/>
    </row>
    <row r="438" spans="13:14" x14ac:dyDescent="0.25">
      <c r="M438" s="270"/>
      <c r="N438" s="270"/>
    </row>
    <row r="439" spans="13:14" x14ac:dyDescent="0.25">
      <c r="M439" s="270"/>
      <c r="N439" s="270"/>
    </row>
    <row r="440" spans="13:14" x14ac:dyDescent="0.25">
      <c r="M440" s="270"/>
      <c r="N440" s="270"/>
    </row>
    <row r="441" spans="13:14" x14ac:dyDescent="0.25">
      <c r="M441" s="270"/>
      <c r="N441" s="270"/>
    </row>
    <row r="442" spans="13:14" x14ac:dyDescent="0.25">
      <c r="M442" s="270"/>
      <c r="N442" s="270"/>
    </row>
    <row r="443" spans="13:14" x14ac:dyDescent="0.25">
      <c r="M443" s="270"/>
      <c r="N443" s="270"/>
    </row>
    <row r="444" spans="13:14" x14ac:dyDescent="0.25">
      <c r="M444" s="270"/>
      <c r="N444" s="270"/>
    </row>
    <row r="445" spans="13:14" x14ac:dyDescent="0.25">
      <c r="M445" s="270"/>
      <c r="N445" s="270"/>
    </row>
    <row r="446" spans="13:14" x14ac:dyDescent="0.25">
      <c r="M446" s="270"/>
      <c r="N446" s="270"/>
    </row>
    <row r="447" spans="13:14" x14ac:dyDescent="0.25">
      <c r="M447" s="270"/>
      <c r="N447" s="270"/>
    </row>
    <row r="448" spans="13:14" x14ac:dyDescent="0.25">
      <c r="M448" s="270"/>
      <c r="N448" s="270"/>
    </row>
    <row r="449" spans="13:14" x14ac:dyDescent="0.25">
      <c r="M449" s="270"/>
      <c r="N449" s="270"/>
    </row>
    <row r="450" spans="13:14" x14ac:dyDescent="0.25">
      <c r="M450" s="270"/>
      <c r="N450" s="270"/>
    </row>
    <row r="451" spans="13:14" x14ac:dyDescent="0.25">
      <c r="M451" s="270"/>
      <c r="N451" s="270"/>
    </row>
    <row r="452" spans="13:14" x14ac:dyDescent="0.25">
      <c r="M452" s="270"/>
      <c r="N452" s="270"/>
    </row>
    <row r="453" spans="13:14" x14ac:dyDescent="0.25">
      <c r="M453" s="270"/>
      <c r="N453" s="270"/>
    </row>
    <row r="454" spans="13:14" x14ac:dyDescent="0.25">
      <c r="M454" s="270"/>
      <c r="N454" s="270"/>
    </row>
    <row r="455" spans="13:14" x14ac:dyDescent="0.25">
      <c r="M455" s="270"/>
      <c r="N455" s="270"/>
    </row>
    <row r="456" spans="13:14" x14ac:dyDescent="0.25">
      <c r="M456" s="270"/>
      <c r="N456" s="270"/>
    </row>
    <row r="457" spans="13:14" x14ac:dyDescent="0.25">
      <c r="M457" s="270"/>
      <c r="N457" s="270"/>
    </row>
    <row r="458" spans="13:14" x14ac:dyDescent="0.25">
      <c r="M458" s="270"/>
      <c r="N458" s="270"/>
    </row>
    <row r="459" spans="13:14" x14ac:dyDescent="0.25">
      <c r="M459" s="270"/>
      <c r="N459" s="270"/>
    </row>
    <row r="460" spans="13:14" x14ac:dyDescent="0.25">
      <c r="M460" s="270"/>
      <c r="N460" s="270"/>
    </row>
    <row r="461" spans="13:14" x14ac:dyDescent="0.25">
      <c r="M461" s="270"/>
      <c r="N461" s="270"/>
    </row>
    <row r="462" spans="13:14" x14ac:dyDescent="0.25">
      <c r="M462" s="270"/>
      <c r="N462" s="270"/>
    </row>
    <row r="463" spans="13:14" x14ac:dyDescent="0.25">
      <c r="M463" s="270"/>
      <c r="N463" s="270"/>
    </row>
    <row r="464" spans="13:14" x14ac:dyDescent="0.25">
      <c r="M464" s="270"/>
      <c r="N464" s="270"/>
    </row>
    <row r="465" spans="13:14" x14ac:dyDescent="0.25">
      <c r="M465" s="270"/>
      <c r="N465" s="270"/>
    </row>
    <row r="466" spans="13:14" x14ac:dyDescent="0.25">
      <c r="M466" s="270"/>
      <c r="N466" s="270"/>
    </row>
    <row r="467" spans="13:14" x14ac:dyDescent="0.25">
      <c r="M467" s="270"/>
      <c r="N467" s="270"/>
    </row>
    <row r="468" spans="13:14" x14ac:dyDescent="0.25">
      <c r="M468" s="270"/>
      <c r="N468" s="270"/>
    </row>
    <row r="469" spans="13:14" x14ac:dyDescent="0.25">
      <c r="M469" s="270"/>
      <c r="N469" s="270"/>
    </row>
    <row r="470" spans="13:14" x14ac:dyDescent="0.25">
      <c r="M470" s="270"/>
      <c r="N470" s="270"/>
    </row>
    <row r="471" spans="13:14" x14ac:dyDescent="0.25">
      <c r="M471" s="270"/>
      <c r="N471" s="270"/>
    </row>
    <row r="472" spans="13:14" x14ac:dyDescent="0.25">
      <c r="M472" s="270"/>
      <c r="N472" s="270"/>
    </row>
    <row r="473" spans="13:14" x14ac:dyDescent="0.25">
      <c r="M473" s="270"/>
      <c r="N473" s="270"/>
    </row>
    <row r="474" spans="13:14" x14ac:dyDescent="0.25">
      <c r="M474" s="270"/>
      <c r="N474" s="270"/>
    </row>
    <row r="475" spans="13:14" x14ac:dyDescent="0.25">
      <c r="M475" s="270"/>
      <c r="N475" s="270"/>
    </row>
    <row r="476" spans="13:14" x14ac:dyDescent="0.25">
      <c r="M476" s="270"/>
      <c r="N476" s="270"/>
    </row>
    <row r="477" spans="13:14" x14ac:dyDescent="0.25">
      <c r="M477" s="270"/>
      <c r="N477" s="270"/>
    </row>
    <row r="478" spans="13:14" x14ac:dyDescent="0.25">
      <c r="M478" s="270"/>
      <c r="N478" s="270"/>
    </row>
    <row r="479" spans="13:14" x14ac:dyDescent="0.25">
      <c r="M479" s="270"/>
      <c r="N479" s="270"/>
    </row>
    <row r="480" spans="13:14" x14ac:dyDescent="0.25">
      <c r="M480" s="270"/>
      <c r="N480" s="270"/>
    </row>
    <row r="481" spans="13:14" x14ac:dyDescent="0.25">
      <c r="M481" s="270"/>
      <c r="N481" s="270"/>
    </row>
    <row r="482" spans="13:14" x14ac:dyDescent="0.25">
      <c r="M482" s="270"/>
      <c r="N482" s="270"/>
    </row>
    <row r="483" spans="13:14" x14ac:dyDescent="0.25">
      <c r="M483" s="270"/>
      <c r="N483" s="270"/>
    </row>
    <row r="484" spans="13:14" x14ac:dyDescent="0.25">
      <c r="M484" s="270"/>
      <c r="N484" s="270"/>
    </row>
    <row r="485" spans="13:14" x14ac:dyDescent="0.25">
      <c r="M485" s="270"/>
      <c r="N485" s="270"/>
    </row>
    <row r="486" spans="13:14" x14ac:dyDescent="0.25">
      <c r="M486" s="270"/>
      <c r="N486" s="270"/>
    </row>
    <row r="487" spans="13:14" x14ac:dyDescent="0.25">
      <c r="M487" s="270"/>
      <c r="N487" s="270"/>
    </row>
    <row r="488" spans="13:14" x14ac:dyDescent="0.25">
      <c r="M488" s="270"/>
      <c r="N488" s="270"/>
    </row>
    <row r="489" spans="13:14" x14ac:dyDescent="0.25">
      <c r="M489" s="270"/>
      <c r="N489" s="270"/>
    </row>
    <row r="490" spans="13:14" x14ac:dyDescent="0.25">
      <c r="M490" s="270"/>
      <c r="N490" s="270"/>
    </row>
    <row r="491" spans="13:14" x14ac:dyDescent="0.25">
      <c r="M491" s="270"/>
      <c r="N491" s="270"/>
    </row>
    <row r="492" spans="13:14" x14ac:dyDescent="0.25">
      <c r="M492" s="270"/>
      <c r="N492" s="270"/>
    </row>
    <row r="493" spans="13:14" x14ac:dyDescent="0.25">
      <c r="M493" s="270"/>
      <c r="N493" s="270"/>
    </row>
    <row r="494" spans="13:14" x14ac:dyDescent="0.25">
      <c r="M494" s="270"/>
      <c r="N494" s="270"/>
    </row>
    <row r="495" spans="13:14" x14ac:dyDescent="0.25">
      <c r="M495" s="270"/>
      <c r="N495" s="270"/>
    </row>
    <row r="496" spans="13:14" x14ac:dyDescent="0.25">
      <c r="M496" s="270"/>
      <c r="N496" s="270"/>
    </row>
    <row r="497" spans="13:14" x14ac:dyDescent="0.25">
      <c r="M497" s="270"/>
      <c r="N497" s="270"/>
    </row>
    <row r="498" spans="13:14" x14ac:dyDescent="0.25">
      <c r="M498" s="270"/>
      <c r="N498" s="270"/>
    </row>
    <row r="499" spans="13:14" x14ac:dyDescent="0.25">
      <c r="M499" s="270"/>
      <c r="N499" s="270"/>
    </row>
    <row r="500" spans="13:14" x14ac:dyDescent="0.25">
      <c r="M500" s="270"/>
      <c r="N500" s="270"/>
    </row>
    <row r="501" spans="13:14" x14ac:dyDescent="0.25">
      <c r="M501" s="270"/>
      <c r="N501" s="270"/>
    </row>
    <row r="502" spans="13:14" x14ac:dyDescent="0.25">
      <c r="M502" s="270"/>
      <c r="N502" s="270"/>
    </row>
    <row r="503" spans="13:14" x14ac:dyDescent="0.25">
      <c r="M503" s="270"/>
      <c r="N503" s="270"/>
    </row>
    <row r="504" spans="13:14" x14ac:dyDescent="0.25">
      <c r="M504" s="270"/>
      <c r="N504" s="270"/>
    </row>
    <row r="505" spans="13:14" x14ac:dyDescent="0.25">
      <c r="M505" s="270"/>
      <c r="N505" s="270"/>
    </row>
    <row r="506" spans="13:14" x14ac:dyDescent="0.25">
      <c r="M506" s="270"/>
      <c r="N506" s="270"/>
    </row>
    <row r="507" spans="13:14" x14ac:dyDescent="0.25">
      <c r="M507" s="270"/>
      <c r="N507" s="270"/>
    </row>
    <row r="508" spans="13:14" x14ac:dyDescent="0.25">
      <c r="M508" s="270"/>
      <c r="N508" s="270"/>
    </row>
    <row r="509" spans="13:14" x14ac:dyDescent="0.25">
      <c r="M509" s="270"/>
      <c r="N509" s="270"/>
    </row>
    <row r="510" spans="13:14" x14ac:dyDescent="0.25">
      <c r="M510" s="270"/>
      <c r="N510" s="270"/>
    </row>
    <row r="511" spans="13:14" x14ac:dyDescent="0.25">
      <c r="M511" s="270"/>
      <c r="N511" s="270"/>
    </row>
    <row r="512" spans="13:14" x14ac:dyDescent="0.25">
      <c r="M512" s="270"/>
      <c r="N512" s="270"/>
    </row>
    <row r="513" spans="13:14" x14ac:dyDescent="0.25">
      <c r="M513" s="270"/>
      <c r="N513" s="270"/>
    </row>
    <row r="514" spans="13:14" x14ac:dyDescent="0.25">
      <c r="M514" s="270"/>
      <c r="N514" s="270"/>
    </row>
    <row r="515" spans="13:14" x14ac:dyDescent="0.25">
      <c r="M515" s="270"/>
      <c r="N515" s="270"/>
    </row>
    <row r="516" spans="13:14" x14ac:dyDescent="0.25">
      <c r="M516" s="270"/>
      <c r="N516" s="270"/>
    </row>
    <row r="517" spans="13:14" x14ac:dyDescent="0.25">
      <c r="M517" s="270"/>
      <c r="N517" s="270"/>
    </row>
    <row r="518" spans="13:14" x14ac:dyDescent="0.25">
      <c r="M518" s="270"/>
      <c r="N518" s="270"/>
    </row>
    <row r="519" spans="13:14" x14ac:dyDescent="0.25">
      <c r="M519" s="270"/>
      <c r="N519" s="270"/>
    </row>
    <row r="520" spans="13:14" x14ac:dyDescent="0.25">
      <c r="M520" s="270"/>
      <c r="N520" s="270"/>
    </row>
    <row r="521" spans="13:14" x14ac:dyDescent="0.25">
      <c r="M521" s="270"/>
      <c r="N521" s="270"/>
    </row>
    <row r="522" spans="13:14" x14ac:dyDescent="0.25">
      <c r="M522" s="270"/>
      <c r="N522" s="270"/>
    </row>
    <row r="523" spans="13:14" x14ac:dyDescent="0.25">
      <c r="M523" s="270"/>
      <c r="N523" s="270"/>
    </row>
    <row r="524" spans="13:14" x14ac:dyDescent="0.25">
      <c r="M524" s="270"/>
      <c r="N524" s="270"/>
    </row>
    <row r="525" spans="13:14" x14ac:dyDescent="0.25">
      <c r="M525" s="270"/>
      <c r="N525" s="270"/>
    </row>
    <row r="526" spans="13:14" x14ac:dyDescent="0.25">
      <c r="M526" s="270"/>
      <c r="N526" s="270"/>
    </row>
    <row r="527" spans="13:14" x14ac:dyDescent="0.25">
      <c r="M527" s="270"/>
      <c r="N527" s="270"/>
    </row>
    <row r="528" spans="13:14" x14ac:dyDescent="0.25">
      <c r="M528" s="270"/>
      <c r="N528" s="270"/>
    </row>
    <row r="529" spans="13:14" x14ac:dyDescent="0.25">
      <c r="M529" s="270"/>
      <c r="N529" s="270"/>
    </row>
    <row r="530" spans="13:14" x14ac:dyDescent="0.25">
      <c r="M530" s="270"/>
      <c r="N530" s="270"/>
    </row>
    <row r="531" spans="13:14" x14ac:dyDescent="0.25">
      <c r="M531" s="270"/>
      <c r="N531" s="270"/>
    </row>
    <row r="532" spans="13:14" x14ac:dyDescent="0.25">
      <c r="M532" s="270"/>
      <c r="N532" s="270"/>
    </row>
    <row r="533" spans="13:14" x14ac:dyDescent="0.25">
      <c r="M533" s="270"/>
      <c r="N533" s="270"/>
    </row>
    <row r="534" spans="13:14" x14ac:dyDescent="0.25">
      <c r="M534" s="270"/>
      <c r="N534" s="270"/>
    </row>
    <row r="535" spans="13:14" x14ac:dyDescent="0.25">
      <c r="M535" s="270"/>
      <c r="N535" s="270"/>
    </row>
    <row r="536" spans="13:14" x14ac:dyDescent="0.25">
      <c r="M536" s="270"/>
      <c r="N536" s="270"/>
    </row>
    <row r="537" spans="13:14" x14ac:dyDescent="0.25">
      <c r="M537" s="270"/>
      <c r="N537" s="270"/>
    </row>
    <row r="538" spans="13:14" x14ac:dyDescent="0.25">
      <c r="M538" s="270"/>
      <c r="N538" s="270"/>
    </row>
    <row r="539" spans="13:14" x14ac:dyDescent="0.25">
      <c r="M539" s="270"/>
      <c r="N539" s="270"/>
    </row>
    <row r="540" spans="13:14" x14ac:dyDescent="0.25">
      <c r="M540" s="270"/>
      <c r="N540" s="270"/>
    </row>
    <row r="541" spans="13:14" x14ac:dyDescent="0.25">
      <c r="M541" s="270"/>
      <c r="N541" s="270"/>
    </row>
    <row r="542" spans="13:14" x14ac:dyDescent="0.25">
      <c r="M542" s="270"/>
      <c r="N542" s="270"/>
    </row>
    <row r="543" spans="13:14" x14ac:dyDescent="0.25">
      <c r="M543" s="270"/>
      <c r="N543" s="270"/>
    </row>
    <row r="544" spans="13:14" x14ac:dyDescent="0.25">
      <c r="M544" s="270"/>
      <c r="N544" s="270"/>
    </row>
    <row r="545" spans="13:14" x14ac:dyDescent="0.25">
      <c r="M545" s="270"/>
      <c r="N545" s="270"/>
    </row>
    <row r="546" spans="13:14" x14ac:dyDescent="0.25">
      <c r="M546" s="270"/>
      <c r="N546" s="270"/>
    </row>
    <row r="547" spans="13:14" x14ac:dyDescent="0.25">
      <c r="M547" s="270"/>
      <c r="N547" s="270"/>
    </row>
    <row r="548" spans="13:14" x14ac:dyDescent="0.25">
      <c r="M548" s="270"/>
      <c r="N548" s="270"/>
    </row>
    <row r="549" spans="13:14" x14ac:dyDescent="0.25">
      <c r="M549" s="270"/>
      <c r="N549" s="270"/>
    </row>
    <row r="550" spans="13:14" x14ac:dyDescent="0.25">
      <c r="M550" s="270"/>
      <c r="N550" s="270"/>
    </row>
    <row r="551" spans="13:14" x14ac:dyDescent="0.25">
      <c r="M551" s="270"/>
      <c r="N551" s="270"/>
    </row>
    <row r="552" spans="13:14" x14ac:dyDescent="0.25">
      <c r="M552" s="270"/>
      <c r="N552" s="270"/>
    </row>
    <row r="553" spans="13:14" x14ac:dyDescent="0.25">
      <c r="M553" s="270"/>
      <c r="N553" s="270"/>
    </row>
    <row r="554" spans="13:14" x14ac:dyDescent="0.25">
      <c r="M554" s="270"/>
      <c r="N554" s="270"/>
    </row>
    <row r="555" spans="13:14" x14ac:dyDescent="0.25">
      <c r="M555" s="270"/>
      <c r="N555" s="270"/>
    </row>
    <row r="556" spans="13:14" x14ac:dyDescent="0.25">
      <c r="M556" s="270"/>
      <c r="N556" s="270"/>
    </row>
    <row r="557" spans="13:14" x14ac:dyDescent="0.25">
      <c r="M557" s="270"/>
      <c r="N557" s="270"/>
    </row>
    <row r="558" spans="13:14" x14ac:dyDescent="0.25">
      <c r="M558" s="270"/>
      <c r="N558" s="270"/>
    </row>
    <row r="559" spans="13:14" x14ac:dyDescent="0.25">
      <c r="M559" s="270"/>
      <c r="N559" s="270"/>
    </row>
    <row r="560" spans="13:14" x14ac:dyDescent="0.25">
      <c r="M560" s="270"/>
      <c r="N560" s="270"/>
    </row>
    <row r="561" spans="13:14" x14ac:dyDescent="0.25">
      <c r="M561" s="270"/>
      <c r="N561" s="270"/>
    </row>
    <row r="562" spans="13:14" x14ac:dyDescent="0.25">
      <c r="M562" s="270"/>
      <c r="N562" s="270"/>
    </row>
    <row r="563" spans="13:14" x14ac:dyDescent="0.25">
      <c r="M563" s="270"/>
      <c r="N563" s="270"/>
    </row>
    <row r="564" spans="13:14" x14ac:dyDescent="0.25">
      <c r="M564" s="270"/>
      <c r="N564" s="270"/>
    </row>
    <row r="565" spans="13:14" x14ac:dyDescent="0.25">
      <c r="M565" s="270"/>
      <c r="N565" s="270"/>
    </row>
    <row r="566" spans="13:14" x14ac:dyDescent="0.25">
      <c r="M566" s="270"/>
      <c r="N566" s="270"/>
    </row>
    <row r="567" spans="13:14" x14ac:dyDescent="0.25">
      <c r="M567" s="270"/>
      <c r="N567" s="270"/>
    </row>
    <row r="568" spans="13:14" x14ac:dyDescent="0.25">
      <c r="M568" s="270"/>
      <c r="N568" s="270"/>
    </row>
    <row r="569" spans="13:14" x14ac:dyDescent="0.25">
      <c r="M569" s="270"/>
      <c r="N569" s="270"/>
    </row>
    <row r="570" spans="13:14" x14ac:dyDescent="0.25">
      <c r="M570" s="270"/>
      <c r="N570" s="270"/>
    </row>
    <row r="571" spans="13:14" x14ac:dyDescent="0.25">
      <c r="M571" s="270"/>
      <c r="N571" s="270"/>
    </row>
    <row r="572" spans="13:14" x14ac:dyDescent="0.25">
      <c r="M572" s="270"/>
      <c r="N572" s="270"/>
    </row>
    <row r="573" spans="13:14" x14ac:dyDescent="0.25">
      <c r="M573" s="270"/>
      <c r="N573" s="270"/>
    </row>
    <row r="574" spans="13:14" x14ac:dyDescent="0.25">
      <c r="M574" s="270"/>
      <c r="N574" s="270"/>
    </row>
    <row r="575" spans="13:14" x14ac:dyDescent="0.25">
      <c r="M575" s="270"/>
      <c r="N575" s="270"/>
    </row>
    <row r="576" spans="13:14" x14ac:dyDescent="0.25">
      <c r="M576" s="270"/>
      <c r="N576" s="270"/>
    </row>
    <row r="577" spans="13:14" x14ac:dyDescent="0.25">
      <c r="M577" s="270"/>
      <c r="N577" s="270"/>
    </row>
    <row r="578" spans="13:14" x14ac:dyDescent="0.25">
      <c r="M578" s="270"/>
      <c r="N578" s="270"/>
    </row>
    <row r="579" spans="13:14" x14ac:dyDescent="0.25">
      <c r="M579" s="270"/>
      <c r="N579" s="270"/>
    </row>
    <row r="580" spans="13:14" x14ac:dyDescent="0.25">
      <c r="M580" s="270"/>
      <c r="N580" s="270"/>
    </row>
    <row r="581" spans="13:14" x14ac:dyDescent="0.25">
      <c r="M581" s="270"/>
      <c r="N581" s="270"/>
    </row>
    <row r="582" spans="13:14" x14ac:dyDescent="0.25">
      <c r="M582" s="270"/>
      <c r="N582" s="270"/>
    </row>
    <row r="583" spans="13:14" x14ac:dyDescent="0.25">
      <c r="M583" s="270"/>
      <c r="N583" s="270"/>
    </row>
    <row r="584" spans="13:14" x14ac:dyDescent="0.25">
      <c r="M584" s="270"/>
      <c r="N584" s="270"/>
    </row>
    <row r="585" spans="13:14" x14ac:dyDescent="0.25">
      <c r="M585" s="270"/>
      <c r="N585" s="270"/>
    </row>
    <row r="586" spans="13:14" x14ac:dyDescent="0.25">
      <c r="M586" s="270"/>
      <c r="N586" s="270"/>
    </row>
    <row r="587" spans="13:14" x14ac:dyDescent="0.25">
      <c r="M587" s="270"/>
      <c r="N587" s="270"/>
    </row>
    <row r="588" spans="13:14" x14ac:dyDescent="0.25">
      <c r="M588" s="270"/>
      <c r="N588" s="270"/>
    </row>
    <row r="589" spans="13:14" x14ac:dyDescent="0.25">
      <c r="M589" s="270"/>
      <c r="N589" s="270"/>
    </row>
    <row r="590" spans="13:14" x14ac:dyDescent="0.25">
      <c r="M590" s="270"/>
      <c r="N590" s="270"/>
    </row>
    <row r="591" spans="13:14" x14ac:dyDescent="0.25">
      <c r="M591" s="270"/>
      <c r="N591" s="270"/>
    </row>
    <row r="592" spans="13:14" x14ac:dyDescent="0.25">
      <c r="M592" s="270"/>
      <c r="N592" s="270"/>
    </row>
    <row r="593" spans="13:14" x14ac:dyDescent="0.25">
      <c r="M593" s="270"/>
      <c r="N593" s="270"/>
    </row>
    <row r="594" spans="13:14" x14ac:dyDescent="0.25">
      <c r="M594" s="270"/>
      <c r="N594" s="270"/>
    </row>
    <row r="595" spans="13:14" x14ac:dyDescent="0.25">
      <c r="M595" s="270"/>
      <c r="N595" s="270"/>
    </row>
    <row r="596" spans="13:14" x14ac:dyDescent="0.25">
      <c r="M596" s="270"/>
      <c r="N596" s="270"/>
    </row>
    <row r="597" spans="13:14" x14ac:dyDescent="0.25">
      <c r="M597" s="270"/>
      <c r="N597" s="270"/>
    </row>
    <row r="598" spans="13:14" x14ac:dyDescent="0.25">
      <c r="M598" s="270"/>
      <c r="N598" s="270"/>
    </row>
    <row r="599" spans="13:14" x14ac:dyDescent="0.25">
      <c r="M599" s="270"/>
      <c r="N599" s="270"/>
    </row>
    <row r="600" spans="13:14" x14ac:dyDescent="0.25">
      <c r="M600" s="270"/>
      <c r="N600" s="270"/>
    </row>
    <row r="601" spans="13:14" x14ac:dyDescent="0.25">
      <c r="M601" s="270"/>
      <c r="N601" s="270"/>
    </row>
    <row r="602" spans="13:14" x14ac:dyDescent="0.25">
      <c r="M602" s="270"/>
      <c r="N602" s="270"/>
    </row>
    <row r="603" spans="13:14" x14ac:dyDescent="0.25">
      <c r="M603" s="270"/>
      <c r="N603" s="270"/>
    </row>
    <row r="604" spans="13:14" x14ac:dyDescent="0.25">
      <c r="M604" s="270"/>
      <c r="N604" s="270"/>
    </row>
    <row r="605" spans="13:14" x14ac:dyDescent="0.25">
      <c r="M605" s="270"/>
      <c r="N605" s="270"/>
    </row>
    <row r="606" spans="13:14" x14ac:dyDescent="0.25">
      <c r="M606" s="270"/>
      <c r="N606" s="270"/>
    </row>
    <row r="607" spans="13:14" x14ac:dyDescent="0.25">
      <c r="M607" s="270"/>
      <c r="N607" s="270"/>
    </row>
    <row r="608" spans="13:14" x14ac:dyDescent="0.25">
      <c r="M608" s="270"/>
      <c r="N608" s="270"/>
    </row>
    <row r="609" spans="13:14" x14ac:dyDescent="0.25">
      <c r="M609" s="270"/>
      <c r="N609" s="270"/>
    </row>
    <row r="610" spans="13:14" x14ac:dyDescent="0.25">
      <c r="M610" s="270"/>
      <c r="N610" s="270"/>
    </row>
    <row r="611" spans="13:14" x14ac:dyDescent="0.25">
      <c r="M611" s="270"/>
      <c r="N611" s="270"/>
    </row>
    <row r="612" spans="13:14" x14ac:dyDescent="0.25">
      <c r="M612" s="270"/>
      <c r="N612" s="270"/>
    </row>
    <row r="613" spans="13:14" x14ac:dyDescent="0.25">
      <c r="M613" s="270"/>
      <c r="N613" s="270"/>
    </row>
    <row r="614" spans="13:14" x14ac:dyDescent="0.25">
      <c r="M614" s="270"/>
      <c r="N614" s="270"/>
    </row>
    <row r="615" spans="13:14" x14ac:dyDescent="0.25">
      <c r="M615" s="270"/>
      <c r="N615" s="270"/>
    </row>
    <row r="616" spans="13:14" x14ac:dyDescent="0.25">
      <c r="M616" s="270"/>
      <c r="N616" s="270"/>
    </row>
    <row r="617" spans="13:14" x14ac:dyDescent="0.25">
      <c r="M617" s="270"/>
      <c r="N617" s="270"/>
    </row>
    <row r="618" spans="13:14" x14ac:dyDescent="0.25">
      <c r="M618" s="270"/>
      <c r="N618" s="270"/>
    </row>
    <row r="619" spans="13:14" x14ac:dyDescent="0.25">
      <c r="M619" s="270"/>
      <c r="N619" s="270"/>
    </row>
    <row r="620" spans="13:14" x14ac:dyDescent="0.25">
      <c r="M620" s="270"/>
      <c r="N620" s="270"/>
    </row>
    <row r="621" spans="13:14" x14ac:dyDescent="0.25">
      <c r="M621" s="270"/>
      <c r="N621" s="270"/>
    </row>
    <row r="622" spans="13:14" x14ac:dyDescent="0.25">
      <c r="M622" s="270"/>
      <c r="N622" s="270"/>
    </row>
    <row r="623" spans="13:14" x14ac:dyDescent="0.25">
      <c r="M623" s="270"/>
      <c r="N623" s="270"/>
    </row>
    <row r="624" spans="13:14" x14ac:dyDescent="0.25">
      <c r="M624" s="270"/>
      <c r="N624" s="270"/>
    </row>
    <row r="625" spans="13:14" x14ac:dyDescent="0.25">
      <c r="M625" s="270"/>
      <c r="N625" s="270"/>
    </row>
    <row r="626" spans="13:14" x14ac:dyDescent="0.25">
      <c r="M626" s="270"/>
      <c r="N626" s="270"/>
    </row>
    <row r="627" spans="13:14" x14ac:dyDescent="0.25">
      <c r="M627" s="270"/>
      <c r="N627" s="270"/>
    </row>
    <row r="628" spans="13:14" x14ac:dyDescent="0.25">
      <c r="M628" s="270"/>
      <c r="N628" s="270"/>
    </row>
    <row r="629" spans="13:14" x14ac:dyDescent="0.25">
      <c r="M629" s="270"/>
      <c r="N629" s="270"/>
    </row>
    <row r="630" spans="13:14" x14ac:dyDescent="0.25">
      <c r="M630" s="270"/>
      <c r="N630" s="270"/>
    </row>
    <row r="631" spans="13:14" x14ac:dyDescent="0.25">
      <c r="M631" s="270"/>
      <c r="N631" s="270"/>
    </row>
    <row r="632" spans="13:14" x14ac:dyDescent="0.25">
      <c r="M632" s="270"/>
      <c r="N632" s="270"/>
    </row>
    <row r="633" spans="13:14" x14ac:dyDescent="0.25">
      <c r="M633" s="270"/>
      <c r="N633" s="270"/>
    </row>
    <row r="634" spans="13:14" x14ac:dyDescent="0.25">
      <c r="M634" s="270"/>
      <c r="N634" s="270"/>
    </row>
    <row r="635" spans="13:14" x14ac:dyDescent="0.25">
      <c r="M635" s="270"/>
      <c r="N635" s="270"/>
    </row>
    <row r="636" spans="13:14" x14ac:dyDescent="0.25">
      <c r="M636" s="270"/>
      <c r="N636" s="270"/>
    </row>
    <row r="637" spans="13:14" x14ac:dyDescent="0.25">
      <c r="M637" s="270"/>
      <c r="N637" s="270"/>
    </row>
    <row r="638" spans="13:14" x14ac:dyDescent="0.25">
      <c r="M638" s="270"/>
      <c r="N638" s="270"/>
    </row>
    <row r="639" spans="13:14" x14ac:dyDescent="0.25">
      <c r="M639" s="270"/>
      <c r="N639" s="270"/>
    </row>
    <row r="640" spans="13:14" x14ac:dyDescent="0.25">
      <c r="M640" s="270"/>
      <c r="N640" s="270"/>
    </row>
    <row r="641" spans="13:14" x14ac:dyDescent="0.25">
      <c r="M641" s="270"/>
      <c r="N641" s="270"/>
    </row>
    <row r="642" spans="13:14" x14ac:dyDescent="0.25">
      <c r="M642" s="270"/>
      <c r="N642" s="270"/>
    </row>
    <row r="643" spans="13:14" x14ac:dyDescent="0.25">
      <c r="M643" s="270"/>
      <c r="N643" s="270"/>
    </row>
    <row r="644" spans="13:14" x14ac:dyDescent="0.25">
      <c r="M644" s="270"/>
      <c r="N644" s="270"/>
    </row>
    <row r="645" spans="13:14" x14ac:dyDescent="0.25">
      <c r="M645" s="270"/>
      <c r="N645" s="270"/>
    </row>
    <row r="646" spans="13:14" x14ac:dyDescent="0.25">
      <c r="M646" s="270"/>
      <c r="N646" s="270"/>
    </row>
    <row r="647" spans="13:14" x14ac:dyDescent="0.25">
      <c r="M647" s="270"/>
      <c r="N647" s="270"/>
    </row>
    <row r="648" spans="13:14" x14ac:dyDescent="0.25">
      <c r="M648" s="270"/>
      <c r="N648" s="270"/>
    </row>
    <row r="649" spans="13:14" x14ac:dyDescent="0.25">
      <c r="M649" s="270"/>
      <c r="N649" s="270"/>
    </row>
    <row r="650" spans="13:14" x14ac:dyDescent="0.25">
      <c r="M650" s="270"/>
      <c r="N650" s="270"/>
    </row>
    <row r="651" spans="13:14" x14ac:dyDescent="0.25">
      <c r="M651" s="270"/>
      <c r="N651" s="270"/>
    </row>
    <row r="652" spans="13:14" x14ac:dyDescent="0.25">
      <c r="M652" s="270"/>
      <c r="N652" s="270"/>
    </row>
    <row r="653" spans="13:14" x14ac:dyDescent="0.25">
      <c r="M653" s="270"/>
      <c r="N653" s="270"/>
    </row>
    <row r="654" spans="13:14" x14ac:dyDescent="0.25">
      <c r="M654" s="270"/>
      <c r="N654" s="270"/>
    </row>
    <row r="655" spans="13:14" x14ac:dyDescent="0.25">
      <c r="M655" s="270"/>
      <c r="N655" s="270"/>
    </row>
    <row r="656" spans="13:14" x14ac:dyDescent="0.25">
      <c r="M656" s="270"/>
      <c r="N656" s="270"/>
    </row>
    <row r="657" spans="13:14" x14ac:dyDescent="0.25">
      <c r="M657" s="270"/>
      <c r="N657" s="270"/>
    </row>
    <row r="658" spans="13:14" x14ac:dyDescent="0.25">
      <c r="M658" s="270"/>
      <c r="N658" s="270"/>
    </row>
    <row r="659" spans="13:14" x14ac:dyDescent="0.25">
      <c r="M659" s="270"/>
      <c r="N659" s="270"/>
    </row>
    <row r="660" spans="13:14" x14ac:dyDescent="0.25">
      <c r="M660" s="270"/>
      <c r="N660" s="270"/>
    </row>
    <row r="661" spans="13:14" x14ac:dyDescent="0.25">
      <c r="M661" s="270"/>
      <c r="N661" s="270"/>
    </row>
    <row r="662" spans="13:14" x14ac:dyDescent="0.25">
      <c r="M662" s="270"/>
      <c r="N662" s="270"/>
    </row>
    <row r="663" spans="13:14" x14ac:dyDescent="0.25">
      <c r="M663" s="270"/>
      <c r="N663" s="270"/>
    </row>
    <row r="664" spans="13:14" x14ac:dyDescent="0.25">
      <c r="M664" s="270"/>
      <c r="N664" s="270"/>
    </row>
    <row r="665" spans="13:14" x14ac:dyDescent="0.25">
      <c r="M665" s="270"/>
      <c r="N665" s="270"/>
    </row>
    <row r="666" spans="13:14" x14ac:dyDescent="0.25">
      <c r="M666" s="270"/>
      <c r="N666" s="270"/>
    </row>
    <row r="667" spans="13:14" x14ac:dyDescent="0.25">
      <c r="M667" s="270"/>
      <c r="N667" s="270"/>
    </row>
    <row r="668" spans="13:14" x14ac:dyDescent="0.25">
      <c r="M668" s="270"/>
      <c r="N668" s="270"/>
    </row>
    <row r="669" spans="13:14" x14ac:dyDescent="0.25">
      <c r="M669" s="270"/>
      <c r="N669" s="270"/>
    </row>
    <row r="670" spans="13:14" x14ac:dyDescent="0.25">
      <c r="M670" s="270"/>
      <c r="N670" s="270"/>
    </row>
    <row r="671" spans="13:14" x14ac:dyDescent="0.25">
      <c r="M671" s="270"/>
      <c r="N671" s="270"/>
    </row>
    <row r="672" spans="13:14" x14ac:dyDescent="0.25">
      <c r="M672" s="270"/>
      <c r="N672" s="270"/>
    </row>
    <row r="673" spans="13:14" x14ac:dyDescent="0.25">
      <c r="M673" s="270"/>
      <c r="N673" s="270"/>
    </row>
    <row r="674" spans="13:14" x14ac:dyDescent="0.25">
      <c r="M674" s="270"/>
      <c r="N674" s="270"/>
    </row>
    <row r="675" spans="13:14" x14ac:dyDescent="0.25">
      <c r="M675" s="270"/>
      <c r="N675" s="270"/>
    </row>
    <row r="676" spans="13:14" x14ac:dyDescent="0.25">
      <c r="M676" s="270"/>
      <c r="N676" s="270"/>
    </row>
    <row r="677" spans="13:14" x14ac:dyDescent="0.25">
      <c r="M677" s="270"/>
      <c r="N677" s="270"/>
    </row>
    <row r="678" spans="13:14" x14ac:dyDescent="0.25">
      <c r="M678" s="270"/>
      <c r="N678" s="270"/>
    </row>
    <row r="679" spans="13:14" x14ac:dyDescent="0.25">
      <c r="M679" s="270"/>
      <c r="N679" s="270"/>
    </row>
    <row r="680" spans="13:14" x14ac:dyDescent="0.25">
      <c r="M680" s="270"/>
      <c r="N680" s="270"/>
    </row>
    <row r="681" spans="13:14" x14ac:dyDescent="0.25">
      <c r="M681" s="270"/>
      <c r="N681" s="270"/>
    </row>
    <row r="682" spans="13:14" x14ac:dyDescent="0.25">
      <c r="M682" s="270"/>
      <c r="N682" s="270"/>
    </row>
    <row r="683" spans="13:14" x14ac:dyDescent="0.25">
      <c r="M683" s="270"/>
      <c r="N683" s="270"/>
    </row>
    <row r="684" spans="13:14" x14ac:dyDescent="0.25">
      <c r="M684" s="270"/>
      <c r="N684" s="270"/>
    </row>
    <row r="685" spans="13:14" x14ac:dyDescent="0.25">
      <c r="M685" s="270"/>
      <c r="N685" s="270"/>
    </row>
    <row r="686" spans="13:14" x14ac:dyDescent="0.25">
      <c r="M686" s="270"/>
      <c r="N686" s="270"/>
    </row>
    <row r="687" spans="13:14" x14ac:dyDescent="0.25">
      <c r="M687" s="270"/>
      <c r="N687" s="270"/>
    </row>
    <row r="688" spans="13:14" x14ac:dyDescent="0.25">
      <c r="M688" s="270"/>
      <c r="N688" s="270"/>
    </row>
    <row r="689" spans="13:14" x14ac:dyDescent="0.25">
      <c r="M689" s="270"/>
      <c r="N689" s="270"/>
    </row>
    <row r="690" spans="13:14" x14ac:dyDescent="0.25">
      <c r="M690" s="270"/>
      <c r="N690" s="270"/>
    </row>
    <row r="691" spans="13:14" x14ac:dyDescent="0.25">
      <c r="M691" s="270"/>
      <c r="N691" s="270"/>
    </row>
    <row r="692" spans="13:14" x14ac:dyDescent="0.25">
      <c r="M692" s="270"/>
      <c r="N692" s="270"/>
    </row>
    <row r="693" spans="13:14" x14ac:dyDescent="0.25">
      <c r="M693" s="270"/>
      <c r="N693" s="270"/>
    </row>
    <row r="694" spans="13:14" x14ac:dyDescent="0.25">
      <c r="M694" s="270"/>
      <c r="N694" s="270"/>
    </row>
    <row r="695" spans="13:14" x14ac:dyDescent="0.25">
      <c r="M695" s="270"/>
      <c r="N695" s="270"/>
    </row>
    <row r="696" spans="13:14" x14ac:dyDescent="0.25">
      <c r="M696" s="270"/>
      <c r="N696" s="270"/>
    </row>
    <row r="697" spans="13:14" x14ac:dyDescent="0.25">
      <c r="M697" s="270"/>
      <c r="N697" s="270"/>
    </row>
    <row r="698" spans="13:14" x14ac:dyDescent="0.25">
      <c r="M698" s="270"/>
      <c r="N698" s="270"/>
    </row>
    <row r="699" spans="13:14" x14ac:dyDescent="0.25">
      <c r="M699" s="270"/>
      <c r="N699" s="270"/>
    </row>
    <row r="700" spans="13:14" x14ac:dyDescent="0.25">
      <c r="M700" s="270"/>
      <c r="N700" s="270"/>
    </row>
    <row r="701" spans="13:14" x14ac:dyDescent="0.25">
      <c r="M701" s="270"/>
      <c r="N701" s="270"/>
    </row>
    <row r="702" spans="13:14" x14ac:dyDescent="0.25">
      <c r="M702" s="270"/>
      <c r="N702" s="270"/>
    </row>
    <row r="703" spans="13:14" x14ac:dyDescent="0.25">
      <c r="M703" s="270"/>
      <c r="N703" s="270"/>
    </row>
    <row r="704" spans="13:14" x14ac:dyDescent="0.25">
      <c r="M704" s="270"/>
      <c r="N704" s="270"/>
    </row>
    <row r="705" spans="13:14" x14ac:dyDescent="0.25">
      <c r="M705" s="270"/>
      <c r="N705" s="270"/>
    </row>
    <row r="706" spans="13:14" x14ac:dyDescent="0.25">
      <c r="M706" s="270"/>
      <c r="N706" s="270"/>
    </row>
    <row r="707" spans="13:14" x14ac:dyDescent="0.25">
      <c r="M707" s="270"/>
      <c r="N707" s="270"/>
    </row>
    <row r="708" spans="13:14" x14ac:dyDescent="0.25">
      <c r="M708" s="270"/>
      <c r="N708" s="270"/>
    </row>
    <row r="709" spans="13:14" x14ac:dyDescent="0.25">
      <c r="M709" s="270"/>
      <c r="N709" s="270"/>
    </row>
    <row r="710" spans="13:14" x14ac:dyDescent="0.25">
      <c r="M710" s="270"/>
      <c r="N710" s="270"/>
    </row>
    <row r="711" spans="13:14" x14ac:dyDescent="0.25">
      <c r="M711" s="270"/>
      <c r="N711" s="270"/>
    </row>
    <row r="712" spans="13:14" x14ac:dyDescent="0.25">
      <c r="M712" s="270"/>
      <c r="N712" s="270"/>
    </row>
    <row r="713" spans="13:14" x14ac:dyDescent="0.25">
      <c r="M713" s="270"/>
      <c r="N713" s="270"/>
    </row>
    <row r="714" spans="13:14" x14ac:dyDescent="0.25">
      <c r="M714" s="270"/>
      <c r="N714" s="270"/>
    </row>
    <row r="715" spans="13:14" x14ac:dyDescent="0.25">
      <c r="M715" s="270"/>
      <c r="N715" s="270"/>
    </row>
    <row r="716" spans="13:14" x14ac:dyDescent="0.25">
      <c r="M716" s="270"/>
      <c r="N716" s="270"/>
    </row>
    <row r="717" spans="13:14" x14ac:dyDescent="0.25">
      <c r="M717" s="270"/>
      <c r="N717" s="270"/>
    </row>
    <row r="718" spans="13:14" x14ac:dyDescent="0.25">
      <c r="M718" s="270"/>
      <c r="N718" s="270"/>
    </row>
    <row r="719" spans="13:14" x14ac:dyDescent="0.25">
      <c r="M719" s="270"/>
      <c r="N719" s="270"/>
    </row>
    <row r="720" spans="13:14" x14ac:dyDescent="0.25">
      <c r="M720" s="270"/>
      <c r="N720" s="270"/>
    </row>
    <row r="721" spans="13:14" x14ac:dyDescent="0.25">
      <c r="M721" s="270"/>
      <c r="N721" s="270"/>
    </row>
    <row r="722" spans="13:14" x14ac:dyDescent="0.25">
      <c r="M722" s="270"/>
      <c r="N722" s="270"/>
    </row>
    <row r="723" spans="13:14" x14ac:dyDescent="0.25">
      <c r="M723" s="270"/>
      <c r="N723" s="270"/>
    </row>
    <row r="724" spans="13:14" x14ac:dyDescent="0.25">
      <c r="M724" s="270"/>
      <c r="N724" s="270"/>
    </row>
    <row r="725" spans="13:14" x14ac:dyDescent="0.25">
      <c r="M725" s="270"/>
      <c r="N725" s="270"/>
    </row>
    <row r="726" spans="13:14" x14ac:dyDescent="0.25">
      <c r="M726" s="270"/>
      <c r="N726" s="270"/>
    </row>
    <row r="727" spans="13:14" x14ac:dyDescent="0.25">
      <c r="M727" s="270"/>
      <c r="N727" s="270"/>
    </row>
    <row r="728" spans="13:14" x14ac:dyDescent="0.25">
      <c r="M728" s="270"/>
      <c r="N728" s="270"/>
    </row>
    <row r="729" spans="13:14" x14ac:dyDescent="0.25">
      <c r="M729" s="270"/>
      <c r="N729" s="270"/>
    </row>
    <row r="730" spans="13:14" x14ac:dyDescent="0.25">
      <c r="M730" s="270"/>
      <c r="N730" s="270"/>
    </row>
    <row r="731" spans="13:14" x14ac:dyDescent="0.25">
      <c r="M731" s="270"/>
      <c r="N731" s="270"/>
    </row>
    <row r="732" spans="13:14" x14ac:dyDescent="0.25">
      <c r="M732" s="270"/>
      <c r="N732" s="270"/>
    </row>
    <row r="733" spans="13:14" x14ac:dyDescent="0.25">
      <c r="M733" s="270"/>
      <c r="N733" s="270"/>
    </row>
    <row r="734" spans="13:14" x14ac:dyDescent="0.25">
      <c r="M734" s="270"/>
      <c r="N734" s="270"/>
    </row>
    <row r="735" spans="13:14" x14ac:dyDescent="0.25">
      <c r="M735" s="270"/>
      <c r="N735" s="270"/>
    </row>
    <row r="736" spans="13:14" x14ac:dyDescent="0.25">
      <c r="M736" s="270"/>
      <c r="N736" s="270"/>
    </row>
    <row r="737" spans="13:14" x14ac:dyDescent="0.25">
      <c r="M737" s="270"/>
      <c r="N737" s="270"/>
    </row>
    <row r="738" spans="13:14" x14ac:dyDescent="0.25">
      <c r="M738" s="270"/>
      <c r="N738" s="270"/>
    </row>
    <row r="739" spans="13:14" x14ac:dyDescent="0.25">
      <c r="M739" s="270"/>
      <c r="N739" s="270"/>
    </row>
    <row r="740" spans="13:14" x14ac:dyDescent="0.25">
      <c r="M740" s="270"/>
      <c r="N740" s="270"/>
    </row>
    <row r="741" spans="13:14" x14ac:dyDescent="0.25">
      <c r="M741" s="270"/>
      <c r="N741" s="270"/>
    </row>
    <row r="742" spans="13:14" x14ac:dyDescent="0.25">
      <c r="M742" s="270"/>
      <c r="N742" s="270"/>
    </row>
    <row r="743" spans="13:14" x14ac:dyDescent="0.25">
      <c r="M743" s="270"/>
      <c r="N743" s="270"/>
    </row>
    <row r="744" spans="13:14" x14ac:dyDescent="0.25">
      <c r="M744" s="270"/>
      <c r="N744" s="270"/>
    </row>
    <row r="745" spans="13:14" x14ac:dyDescent="0.25">
      <c r="M745" s="270"/>
      <c r="N745" s="270"/>
    </row>
    <row r="746" spans="13:14" x14ac:dyDescent="0.25">
      <c r="M746" s="270"/>
      <c r="N746" s="270"/>
    </row>
    <row r="747" spans="13:14" x14ac:dyDescent="0.25">
      <c r="M747" s="270"/>
      <c r="N747" s="270"/>
    </row>
    <row r="748" spans="13:14" x14ac:dyDescent="0.25">
      <c r="M748" s="270"/>
      <c r="N748" s="270"/>
    </row>
    <row r="749" spans="13:14" x14ac:dyDescent="0.25">
      <c r="M749" s="270"/>
      <c r="N749" s="270"/>
    </row>
    <row r="750" spans="13:14" x14ac:dyDescent="0.25">
      <c r="M750" s="270"/>
      <c r="N750" s="270"/>
    </row>
    <row r="751" spans="13:14" x14ac:dyDescent="0.25">
      <c r="M751" s="270"/>
      <c r="N751" s="270"/>
    </row>
    <row r="752" spans="13:14" x14ac:dyDescent="0.25">
      <c r="M752" s="270"/>
      <c r="N752" s="270"/>
    </row>
    <row r="753" spans="13:14" x14ac:dyDescent="0.25">
      <c r="M753" s="270"/>
      <c r="N753" s="270"/>
    </row>
    <row r="754" spans="13:14" x14ac:dyDescent="0.25">
      <c r="M754" s="270"/>
      <c r="N754" s="270"/>
    </row>
    <row r="755" spans="13:14" x14ac:dyDescent="0.25">
      <c r="M755" s="270"/>
      <c r="N755" s="270"/>
    </row>
    <row r="756" spans="13:14" x14ac:dyDescent="0.25">
      <c r="M756" s="270"/>
      <c r="N756" s="270"/>
    </row>
    <row r="757" spans="13:14" x14ac:dyDescent="0.25">
      <c r="M757" s="270"/>
      <c r="N757" s="270"/>
    </row>
    <row r="758" spans="13:14" x14ac:dyDescent="0.25">
      <c r="M758" s="270"/>
      <c r="N758" s="270"/>
    </row>
    <row r="759" spans="13:14" x14ac:dyDescent="0.25">
      <c r="M759" s="270"/>
      <c r="N759" s="270"/>
    </row>
    <row r="760" spans="13:14" x14ac:dyDescent="0.25">
      <c r="M760" s="270"/>
      <c r="N760" s="270"/>
    </row>
    <row r="761" spans="13:14" x14ac:dyDescent="0.25">
      <c r="M761" s="270"/>
      <c r="N761" s="270"/>
    </row>
    <row r="762" spans="13:14" x14ac:dyDescent="0.25">
      <c r="M762" s="270"/>
      <c r="N762" s="270"/>
    </row>
    <row r="763" spans="13:14" x14ac:dyDescent="0.25">
      <c r="M763" s="270"/>
      <c r="N763" s="270"/>
    </row>
    <row r="764" spans="13:14" x14ac:dyDescent="0.25">
      <c r="M764" s="270"/>
      <c r="N764" s="270"/>
    </row>
    <row r="765" spans="13:14" x14ac:dyDescent="0.25">
      <c r="M765" s="270"/>
      <c r="N765" s="270"/>
    </row>
    <row r="766" spans="13:14" x14ac:dyDescent="0.25">
      <c r="M766" s="270"/>
      <c r="N766" s="270"/>
    </row>
    <row r="767" spans="13:14" x14ac:dyDescent="0.25">
      <c r="M767" s="270"/>
      <c r="N767" s="270"/>
    </row>
    <row r="768" spans="13:14" x14ac:dyDescent="0.25">
      <c r="M768" s="270"/>
      <c r="N768" s="270"/>
    </row>
    <row r="769" spans="13:14" x14ac:dyDescent="0.25">
      <c r="M769" s="270"/>
      <c r="N769" s="270"/>
    </row>
    <row r="770" spans="13:14" x14ac:dyDescent="0.25">
      <c r="M770" s="270"/>
      <c r="N770" s="270"/>
    </row>
    <row r="771" spans="13:14" x14ac:dyDescent="0.25">
      <c r="M771" s="270"/>
      <c r="N771" s="270"/>
    </row>
    <row r="772" spans="13:14" x14ac:dyDescent="0.25">
      <c r="M772" s="270"/>
      <c r="N772" s="270"/>
    </row>
    <row r="773" spans="13:14" x14ac:dyDescent="0.25">
      <c r="M773" s="270"/>
      <c r="N773" s="270"/>
    </row>
    <row r="774" spans="13:14" x14ac:dyDescent="0.25">
      <c r="M774" s="270"/>
      <c r="N774" s="270"/>
    </row>
    <row r="775" spans="13:14" x14ac:dyDescent="0.25">
      <c r="M775" s="270"/>
      <c r="N775" s="270"/>
    </row>
    <row r="776" spans="13:14" x14ac:dyDescent="0.25">
      <c r="M776" s="270"/>
      <c r="N776" s="270"/>
    </row>
    <row r="777" spans="13:14" x14ac:dyDescent="0.25">
      <c r="M777" s="270"/>
      <c r="N777" s="270"/>
    </row>
    <row r="778" spans="13:14" x14ac:dyDescent="0.25">
      <c r="M778" s="270"/>
      <c r="N778" s="270"/>
    </row>
    <row r="779" spans="13:14" x14ac:dyDescent="0.25">
      <c r="M779" s="270"/>
      <c r="N779" s="270"/>
    </row>
    <row r="780" spans="13:14" x14ac:dyDescent="0.25">
      <c r="M780" s="270"/>
      <c r="N780" s="270"/>
    </row>
    <row r="781" spans="13:14" x14ac:dyDescent="0.25">
      <c r="M781" s="270"/>
      <c r="N781" s="270"/>
    </row>
    <row r="782" spans="13:14" x14ac:dyDescent="0.25">
      <c r="M782" s="270"/>
      <c r="N782" s="270"/>
    </row>
    <row r="783" spans="13:14" x14ac:dyDescent="0.25">
      <c r="M783" s="270"/>
      <c r="N783" s="270"/>
    </row>
    <row r="784" spans="13:14" x14ac:dyDescent="0.25">
      <c r="M784" s="270"/>
      <c r="N784" s="270"/>
    </row>
    <row r="785" spans="13:14" x14ac:dyDescent="0.25">
      <c r="M785" s="270"/>
      <c r="N785" s="270"/>
    </row>
    <row r="786" spans="13:14" x14ac:dyDescent="0.25">
      <c r="M786" s="270"/>
      <c r="N786" s="270"/>
    </row>
    <row r="787" spans="13:14" x14ac:dyDescent="0.25">
      <c r="M787" s="270"/>
      <c r="N787" s="270"/>
    </row>
    <row r="788" spans="13:14" x14ac:dyDescent="0.25">
      <c r="M788" s="270"/>
      <c r="N788" s="270"/>
    </row>
    <row r="789" spans="13:14" x14ac:dyDescent="0.25">
      <c r="M789" s="270"/>
      <c r="N789" s="270"/>
    </row>
    <row r="790" spans="13:14" x14ac:dyDescent="0.25">
      <c r="M790" s="270"/>
      <c r="N790" s="270"/>
    </row>
    <row r="791" spans="13:14" x14ac:dyDescent="0.25">
      <c r="M791" s="270"/>
      <c r="N791" s="270"/>
    </row>
    <row r="792" spans="13:14" x14ac:dyDescent="0.25">
      <c r="M792" s="270"/>
      <c r="N792" s="270"/>
    </row>
    <row r="793" spans="13:14" x14ac:dyDescent="0.25">
      <c r="M793" s="270"/>
      <c r="N793" s="270"/>
    </row>
    <row r="794" spans="13:14" x14ac:dyDescent="0.25">
      <c r="M794" s="270"/>
      <c r="N794" s="270"/>
    </row>
    <row r="795" spans="13:14" x14ac:dyDescent="0.25">
      <c r="M795" s="270"/>
      <c r="N795" s="270"/>
    </row>
    <row r="796" spans="13:14" x14ac:dyDescent="0.25">
      <c r="M796" s="270"/>
      <c r="N796" s="270"/>
    </row>
    <row r="797" spans="13:14" x14ac:dyDescent="0.25">
      <c r="M797" s="270"/>
      <c r="N797" s="270"/>
    </row>
    <row r="798" spans="13:14" x14ac:dyDescent="0.25">
      <c r="M798" s="270"/>
      <c r="N798" s="270"/>
    </row>
    <row r="799" spans="13:14" x14ac:dyDescent="0.25">
      <c r="M799" s="270"/>
      <c r="N799" s="270"/>
    </row>
    <row r="800" spans="13:14" x14ac:dyDescent="0.25">
      <c r="M800" s="270"/>
      <c r="N800" s="270"/>
    </row>
    <row r="801" spans="13:14" x14ac:dyDescent="0.25">
      <c r="M801" s="270"/>
      <c r="N801" s="270"/>
    </row>
    <row r="802" spans="13:14" x14ac:dyDescent="0.25">
      <c r="M802" s="270"/>
      <c r="N802" s="270"/>
    </row>
    <row r="803" spans="13:14" x14ac:dyDescent="0.25">
      <c r="M803" s="270"/>
      <c r="N803" s="270"/>
    </row>
    <row r="804" spans="13:14" x14ac:dyDescent="0.25">
      <c r="M804" s="270"/>
      <c r="N804" s="270"/>
    </row>
    <row r="805" spans="13:14" x14ac:dyDescent="0.25">
      <c r="M805" s="270"/>
      <c r="N805" s="270"/>
    </row>
    <row r="806" spans="13:14" x14ac:dyDescent="0.25">
      <c r="M806" s="270"/>
      <c r="N806" s="270"/>
    </row>
    <row r="807" spans="13:14" x14ac:dyDescent="0.25">
      <c r="M807" s="270"/>
      <c r="N807" s="270"/>
    </row>
    <row r="808" spans="13:14" x14ac:dyDescent="0.25">
      <c r="M808" s="270"/>
      <c r="N808" s="270"/>
    </row>
    <row r="809" spans="13:14" x14ac:dyDescent="0.25">
      <c r="M809" s="270"/>
      <c r="N809" s="270"/>
    </row>
    <row r="810" spans="13:14" x14ac:dyDescent="0.25">
      <c r="M810" s="270"/>
      <c r="N810" s="270"/>
    </row>
    <row r="811" spans="13:14" x14ac:dyDescent="0.25">
      <c r="M811" s="270"/>
      <c r="N811" s="270"/>
    </row>
    <row r="812" spans="13:14" x14ac:dyDescent="0.25">
      <c r="M812" s="270"/>
      <c r="N812" s="270"/>
    </row>
    <row r="813" spans="13:14" x14ac:dyDescent="0.25">
      <c r="M813" s="270"/>
      <c r="N813" s="270"/>
    </row>
    <row r="814" spans="13:14" x14ac:dyDescent="0.25">
      <c r="M814" s="270"/>
      <c r="N814" s="270"/>
    </row>
    <row r="815" spans="13:14" x14ac:dyDescent="0.25">
      <c r="M815" s="270"/>
      <c r="N815" s="270"/>
    </row>
  </sheetData>
  <autoFilter ref="G1:P343" xr:uid="{00000000-0001-0000-0200-000000000000}"/>
  <mergeCells count="7">
    <mergeCell ref="B37:E37"/>
    <mergeCell ref="B10:E10"/>
    <mergeCell ref="B8:E8"/>
    <mergeCell ref="B35:E35"/>
    <mergeCell ref="B4:E4"/>
    <mergeCell ref="B12:E12"/>
    <mergeCell ref="B6:E6"/>
  </mergeCells>
  <hyperlinks>
    <hyperlink ref="B4" location="PANDUAN!A1" display="PANDUAN" xr:uid="{00000000-0004-0000-0200-000000000000}"/>
    <hyperlink ref="B6" location="'EWS DIRECTORY'!A1" display="EWS DIRECTORY" xr:uid="{00000000-0004-0000-0200-000001000000}"/>
    <hyperlink ref="B8" location="'DATA PEMICU'!A1" display="DATA PEMICU" xr:uid="{00000000-0004-0000-0200-000002000000}"/>
    <hyperlink ref="B10" location="'DATA PENGUJI'!A1" display="DATA PENGUJI" xr:uid="{00000000-0004-0000-0200-000003000000}"/>
    <hyperlink ref="B12" location="'MAIN LEVEL'!A1" display="MAIN LEVEL" xr:uid="{00000000-0004-0000-0200-000004000000}"/>
  </hyperlinks>
  <pageMargins left="0.7" right="0.7" top="0.75" bottom="0.75" header="0" footer="0"/>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3" tint="0.499984740745262"/>
  </sheetPr>
  <dimension ref="A1:AB608"/>
  <sheetViews>
    <sheetView topLeftCell="G1" zoomScaleNormal="100" workbookViewId="0">
      <selection activeCell="H3" sqref="H3"/>
    </sheetView>
  </sheetViews>
  <sheetFormatPr defaultColWidth="14.44140625" defaultRowHeight="15" customHeight="1" x14ac:dyDescent="0.25"/>
  <cols>
    <col min="1" max="1" width="18.6640625" style="443" customWidth="1"/>
    <col min="2" max="2" width="11" style="443" customWidth="1"/>
    <col min="3" max="3" width="14.88671875" style="443" customWidth="1"/>
    <col min="4" max="4" width="18.5546875" style="443" customWidth="1"/>
    <col min="5" max="5" width="9.6640625" style="443" customWidth="1"/>
    <col min="6" max="6" width="95.6640625" style="443" customWidth="1"/>
    <col min="7" max="7" width="24.33203125" style="443" customWidth="1"/>
    <col min="8" max="8" width="19.33203125" style="443" bestFit="1" customWidth="1"/>
    <col min="9" max="9" width="52.6640625" style="443" bestFit="1" customWidth="1"/>
    <col min="10" max="10" width="13.88671875" style="443" customWidth="1"/>
    <col min="11" max="11" width="36.109375" style="443" bestFit="1" customWidth="1"/>
    <col min="12" max="12" width="46.44140625" style="443" bestFit="1" customWidth="1"/>
    <col min="13" max="13" width="82" style="443" customWidth="1"/>
    <col min="14" max="28" width="9.109375" style="443" customWidth="1"/>
    <col min="29" max="29" width="14.44140625" style="443" customWidth="1"/>
    <col min="30" max="16384" width="14.44140625" style="443"/>
  </cols>
  <sheetData>
    <row r="1" spans="1:28" ht="66.75" customHeight="1" x14ac:dyDescent="0.25">
      <c r="A1" s="369" t="s">
        <v>773</v>
      </c>
      <c r="B1" s="369" t="s">
        <v>774</v>
      </c>
      <c r="C1" s="369" t="s">
        <v>775</v>
      </c>
      <c r="D1" s="370" t="s">
        <v>776</v>
      </c>
      <c r="E1" s="369" t="s">
        <v>777</v>
      </c>
      <c r="F1" s="369" t="s">
        <v>778</v>
      </c>
      <c r="G1" s="371" t="s">
        <v>779</v>
      </c>
      <c r="H1" s="372" t="s">
        <v>780</v>
      </c>
      <c r="I1" s="369" t="s">
        <v>781</v>
      </c>
      <c r="J1" s="369" t="s">
        <v>782</v>
      </c>
      <c r="K1" s="369" t="s">
        <v>783</v>
      </c>
      <c r="L1" s="369" t="s">
        <v>784</v>
      </c>
      <c r="M1" s="369" t="s">
        <v>785</v>
      </c>
      <c r="N1" s="371"/>
      <c r="O1" s="371"/>
      <c r="P1" s="371"/>
      <c r="Q1" s="371"/>
      <c r="R1" s="371"/>
      <c r="S1" s="371"/>
      <c r="T1" s="371"/>
      <c r="U1" s="371"/>
      <c r="V1" s="371"/>
      <c r="W1" s="371"/>
      <c r="X1" s="371"/>
      <c r="Y1" s="371"/>
      <c r="Z1" s="371"/>
      <c r="AA1" s="371"/>
      <c r="AB1" s="371"/>
    </row>
    <row r="2" spans="1:28" s="77" customFormat="1" ht="12" customHeight="1" x14ac:dyDescent="0.25">
      <c r="A2" s="477" t="s">
        <v>109</v>
      </c>
      <c r="B2" s="477" t="s">
        <v>786</v>
      </c>
      <c r="C2" s="477" t="s">
        <v>787</v>
      </c>
      <c r="D2" s="477" t="s">
        <v>111</v>
      </c>
      <c r="E2" s="477" t="s">
        <v>107</v>
      </c>
      <c r="F2" s="477" t="s">
        <v>788</v>
      </c>
      <c r="G2" s="477" t="s">
        <v>789</v>
      </c>
      <c r="H2" s="478" t="s">
        <v>790</v>
      </c>
      <c r="I2" s="477" t="s">
        <v>791</v>
      </c>
      <c r="J2" s="477" t="s">
        <v>792</v>
      </c>
      <c r="K2" s="477" t="s">
        <v>793</v>
      </c>
      <c r="L2" s="477" t="s">
        <v>794</v>
      </c>
      <c r="M2" s="479" t="s">
        <v>795</v>
      </c>
    </row>
    <row r="3" spans="1:28" ht="12" customHeight="1" x14ac:dyDescent="0.25">
      <c r="A3" s="480" t="s">
        <v>84</v>
      </c>
      <c r="B3" s="480">
        <v>15</v>
      </c>
      <c r="C3" s="481" t="s">
        <v>84</v>
      </c>
      <c r="D3" s="480" t="e">
        <v>#N/A</v>
      </c>
      <c r="E3" s="482">
        <v>1</v>
      </c>
      <c r="F3" s="482" t="s">
        <v>796</v>
      </c>
      <c r="G3" s="483" t="e">
        <f>'MAIN LEVEL'!AC9</f>
        <v>#N/A</v>
      </c>
      <c r="H3" s="482" t="str">
        <f>ShowFormula('EWS MAPPING'!$G3)</f>
        <v>='MAIN LEVEL'!AC9</v>
      </c>
      <c r="I3" s="482" t="s">
        <v>797</v>
      </c>
      <c r="J3" s="482" t="s">
        <v>798</v>
      </c>
      <c r="K3" s="482" t="s">
        <v>799</v>
      </c>
      <c r="L3" s="482"/>
      <c r="M3" s="484" t="s">
        <v>800</v>
      </c>
      <c r="Z3" s="443" t="s">
        <v>801</v>
      </c>
    </row>
    <row r="4" spans="1:28" ht="12" customHeight="1" x14ac:dyDescent="0.25">
      <c r="A4" s="485" t="s">
        <v>84</v>
      </c>
      <c r="B4" s="485">
        <v>15</v>
      </c>
      <c r="C4" s="486" t="s">
        <v>84</v>
      </c>
      <c r="D4" s="485" t="e">
        <v>#N/A</v>
      </c>
      <c r="E4" s="487">
        <v>2</v>
      </c>
      <c r="F4" s="487" t="str">
        <f>'MAIN LEVEL'!V10</f>
        <v>NPWP</v>
      </c>
      <c r="G4" s="488" t="e">
        <f>'MAIN LEVEL'!AC10</f>
        <v>#N/A</v>
      </c>
      <c r="H4" s="487" t="str">
        <f>ShowFormula('EWS MAPPING'!$G4)</f>
        <v>='MAIN LEVEL'!AC10</v>
      </c>
      <c r="I4" s="487" t="s">
        <v>797</v>
      </c>
      <c r="J4" s="487" t="s">
        <v>798</v>
      </c>
      <c r="K4" s="487" t="s">
        <v>799</v>
      </c>
      <c r="L4" s="489"/>
      <c r="M4" s="490"/>
      <c r="Z4" s="443" t="s">
        <v>109</v>
      </c>
      <c r="AA4" s="443" t="s">
        <v>791</v>
      </c>
      <c r="AB4" s="443" t="s">
        <v>802</v>
      </c>
    </row>
    <row r="5" spans="1:28" ht="12" customHeight="1" x14ac:dyDescent="0.25">
      <c r="A5" s="480" t="s">
        <v>84</v>
      </c>
      <c r="B5" s="480">
        <v>15</v>
      </c>
      <c r="C5" s="481" t="s">
        <v>84</v>
      </c>
      <c r="D5" s="480" t="e">
        <v>#N/A</v>
      </c>
      <c r="E5" s="482">
        <v>3</v>
      </c>
      <c r="F5" s="482" t="str">
        <f>'MAIN LEVEL'!V11</f>
        <v>Masa dan Th. Pajak</v>
      </c>
      <c r="G5" s="483" t="e">
        <f>'MAIN LEVEL'!AC11</f>
        <v>#N/A</v>
      </c>
      <c r="H5" s="482" t="str">
        <f>ShowFormula('EWS MAPPING'!$G5)</f>
        <v>='MAIN LEVEL'!AC11</v>
      </c>
      <c r="I5" s="482" t="s">
        <v>797</v>
      </c>
      <c r="J5" s="482" t="s">
        <v>798</v>
      </c>
      <c r="K5" s="482" t="s">
        <v>799</v>
      </c>
      <c r="L5" s="491"/>
      <c r="M5" s="484"/>
      <c r="Z5" s="443" t="s">
        <v>84</v>
      </c>
      <c r="AA5" s="443" t="s">
        <v>797</v>
      </c>
      <c r="AB5" s="443" t="s">
        <v>803</v>
      </c>
    </row>
    <row r="6" spans="1:28" ht="12" customHeight="1" x14ac:dyDescent="0.25">
      <c r="A6" s="485" t="s">
        <v>84</v>
      </c>
      <c r="B6" s="485">
        <v>15</v>
      </c>
      <c r="C6" s="486" t="s">
        <v>84</v>
      </c>
      <c r="D6" s="485" t="s">
        <v>804</v>
      </c>
      <c r="E6" s="487">
        <v>4</v>
      </c>
      <c r="F6" s="487" t="s">
        <v>805</v>
      </c>
      <c r="G6" s="488">
        <f>'MAIN LEVEL'!AB18</f>
        <v>0</v>
      </c>
      <c r="H6" s="487" t="str">
        <f>ShowFormula('EWS MAPPING'!$G6)</f>
        <v>='MAIN LEVEL'!AB18</v>
      </c>
      <c r="I6" s="492" t="s">
        <v>797</v>
      </c>
      <c r="J6" s="492" t="s">
        <v>806</v>
      </c>
      <c r="K6" s="487"/>
      <c r="L6" s="489"/>
      <c r="M6" s="490"/>
      <c r="Z6" s="443" t="s">
        <v>807</v>
      </c>
      <c r="AA6" s="443" t="s">
        <v>808</v>
      </c>
      <c r="AB6" s="443" t="s">
        <v>809</v>
      </c>
    </row>
    <row r="7" spans="1:28" ht="12" customHeight="1" x14ac:dyDescent="0.25">
      <c r="A7" s="480" t="s">
        <v>84</v>
      </c>
      <c r="B7" s="480">
        <v>15</v>
      </c>
      <c r="C7" s="481" t="s">
        <v>84</v>
      </c>
      <c r="D7" s="480" t="s">
        <v>804</v>
      </c>
      <c r="E7" s="482">
        <v>5</v>
      </c>
      <c r="F7" s="482" t="s">
        <v>810</v>
      </c>
      <c r="G7" s="483">
        <f>'MAIN LEVEL'!AB19</f>
        <v>0</v>
      </c>
      <c r="H7" s="482" t="str">
        <f>ShowFormula('EWS MAPPING'!$G7)</f>
        <v>='MAIN LEVEL'!AB19</v>
      </c>
      <c r="I7" s="493" t="s">
        <v>797</v>
      </c>
      <c r="J7" s="493" t="s">
        <v>806</v>
      </c>
      <c r="K7" s="482"/>
      <c r="L7" s="491"/>
      <c r="M7" s="484"/>
      <c r="Z7" s="443" t="s">
        <v>811</v>
      </c>
      <c r="AA7" s="443" t="s">
        <v>82</v>
      </c>
    </row>
    <row r="8" spans="1:28" ht="12" customHeight="1" x14ac:dyDescent="0.25">
      <c r="A8" s="485" t="s">
        <v>84</v>
      </c>
      <c r="B8" s="485">
        <v>15</v>
      </c>
      <c r="C8" s="486" t="s">
        <v>84</v>
      </c>
      <c r="D8" s="485" t="s">
        <v>804</v>
      </c>
      <c r="E8" s="487">
        <v>6</v>
      </c>
      <c r="F8" s="487" t="s">
        <v>812</v>
      </c>
      <c r="G8" s="488">
        <f>'MAIN LEVEL'!AB20</f>
        <v>0</v>
      </c>
      <c r="H8" s="487" t="str">
        <f>ShowFormula('EWS MAPPING'!$G8)</f>
        <v>='MAIN LEVEL'!AB20</v>
      </c>
      <c r="I8" s="492" t="s">
        <v>797</v>
      </c>
      <c r="J8" s="492" t="s">
        <v>806</v>
      </c>
      <c r="K8" s="487"/>
      <c r="L8" s="489"/>
      <c r="M8" s="490"/>
      <c r="Z8" s="443" t="s">
        <v>813</v>
      </c>
      <c r="AA8" s="443" t="s">
        <v>814</v>
      </c>
    </row>
    <row r="9" spans="1:28" ht="12" customHeight="1" x14ac:dyDescent="0.25">
      <c r="A9" s="480" t="s">
        <v>84</v>
      </c>
      <c r="B9" s="480">
        <v>15</v>
      </c>
      <c r="C9" s="481" t="s">
        <v>84</v>
      </c>
      <c r="D9" s="480" t="s">
        <v>804</v>
      </c>
      <c r="E9" s="482">
        <v>7</v>
      </c>
      <c r="F9" s="482" t="s">
        <v>815</v>
      </c>
      <c r="G9" s="483">
        <f>'MAIN LEVEL'!AB22</f>
        <v>0</v>
      </c>
      <c r="H9" s="482" t="str">
        <f>ShowFormula('EWS MAPPING'!$G9)</f>
        <v>='MAIN LEVEL'!AB22</v>
      </c>
      <c r="I9" s="493" t="s">
        <v>797</v>
      </c>
      <c r="J9" s="493" t="s">
        <v>806</v>
      </c>
      <c r="K9" s="482"/>
      <c r="L9" s="491"/>
      <c r="M9" s="484"/>
    </row>
    <row r="10" spans="1:28" ht="12" customHeight="1" x14ac:dyDescent="0.25">
      <c r="A10" s="485" t="s">
        <v>84</v>
      </c>
      <c r="B10" s="485">
        <v>15</v>
      </c>
      <c r="C10" s="486" t="s">
        <v>84</v>
      </c>
      <c r="D10" s="485" t="s">
        <v>804</v>
      </c>
      <c r="E10" s="487">
        <v>8</v>
      </c>
      <c r="F10" s="487" t="s">
        <v>816</v>
      </c>
      <c r="G10" s="488">
        <f>'MAIN LEVEL'!AB23</f>
        <v>0</v>
      </c>
      <c r="H10" s="487" t="str">
        <f>ShowFormula('EWS MAPPING'!$G10)</f>
        <v>='MAIN LEVEL'!AB23</v>
      </c>
      <c r="I10" s="492" t="s">
        <v>797</v>
      </c>
      <c r="J10" s="492" t="s">
        <v>806</v>
      </c>
      <c r="K10" s="487"/>
      <c r="L10" s="489"/>
      <c r="M10" s="490"/>
    </row>
    <row r="11" spans="1:28" ht="12" customHeight="1" x14ac:dyDescent="0.25">
      <c r="A11" s="480" t="s">
        <v>84</v>
      </c>
      <c r="B11" s="480">
        <v>15</v>
      </c>
      <c r="C11" s="481" t="s">
        <v>84</v>
      </c>
      <c r="D11" s="480" t="s">
        <v>804</v>
      </c>
      <c r="E11" s="482">
        <v>9</v>
      </c>
      <c r="F11" s="482" t="s">
        <v>817</v>
      </c>
      <c r="G11" s="483">
        <f>'MAIN LEVEL'!AB24</f>
        <v>0</v>
      </c>
      <c r="H11" s="482" t="str">
        <f>ShowFormula('EWS MAPPING'!$G11)</f>
        <v>='MAIN LEVEL'!AB24</v>
      </c>
      <c r="I11" s="493" t="s">
        <v>797</v>
      </c>
      <c r="J11" s="493" t="s">
        <v>806</v>
      </c>
      <c r="K11" s="482"/>
      <c r="L11" s="491"/>
      <c r="M11" s="484"/>
    </row>
    <row r="12" spans="1:28" ht="12" customHeight="1" x14ac:dyDescent="0.25">
      <c r="A12" s="485" t="s">
        <v>84</v>
      </c>
      <c r="B12" s="485">
        <v>15</v>
      </c>
      <c r="C12" s="486" t="s">
        <v>84</v>
      </c>
      <c r="D12" s="485" t="s">
        <v>804</v>
      </c>
      <c r="E12" s="487">
        <v>10</v>
      </c>
      <c r="F12" s="487" t="s">
        <v>818</v>
      </c>
      <c r="G12" s="488">
        <f>'MAIN LEVEL'!AB25</f>
        <v>0</v>
      </c>
      <c r="H12" s="487" t="str">
        <f>ShowFormula('EWS MAPPING'!$G12)</f>
        <v>='MAIN LEVEL'!AB25</v>
      </c>
      <c r="I12" s="492" t="s">
        <v>797</v>
      </c>
      <c r="J12" s="492" t="s">
        <v>806</v>
      </c>
      <c r="K12" s="487"/>
      <c r="L12" s="489"/>
      <c r="M12" s="490"/>
    </row>
    <row r="13" spans="1:28" ht="12" customHeight="1" x14ac:dyDescent="0.25">
      <c r="A13" s="480" t="s">
        <v>84</v>
      </c>
      <c r="B13" s="480">
        <v>15</v>
      </c>
      <c r="C13" s="481" t="s">
        <v>84</v>
      </c>
      <c r="D13" s="480" t="s">
        <v>804</v>
      </c>
      <c r="E13" s="482">
        <v>11</v>
      </c>
      <c r="F13" s="482" t="s">
        <v>819</v>
      </c>
      <c r="G13" s="483">
        <f>'MAIN LEVEL'!AB27</f>
        <v>0</v>
      </c>
      <c r="H13" s="482" t="str">
        <f>ShowFormula('EWS MAPPING'!$G13)</f>
        <v>='MAIN LEVEL'!AB27</v>
      </c>
      <c r="I13" s="493" t="s">
        <v>797</v>
      </c>
      <c r="J13" s="493" t="s">
        <v>806</v>
      </c>
      <c r="K13" s="482"/>
      <c r="L13" s="491"/>
      <c r="M13" s="484"/>
    </row>
    <row r="14" spans="1:28" ht="12" customHeight="1" x14ac:dyDescent="0.25">
      <c r="A14" s="485" t="s">
        <v>84</v>
      </c>
      <c r="B14" s="485">
        <v>15</v>
      </c>
      <c r="C14" s="486" t="s">
        <v>84</v>
      </c>
      <c r="D14" s="485" t="s">
        <v>804</v>
      </c>
      <c r="E14" s="487">
        <v>12</v>
      </c>
      <c r="F14" s="487" t="s">
        <v>820</v>
      </c>
      <c r="G14" s="488">
        <f>'MAIN LEVEL'!AB28</f>
        <v>0</v>
      </c>
      <c r="H14" s="487" t="str">
        <f>ShowFormula('EWS MAPPING'!$G14)</f>
        <v>='MAIN LEVEL'!AB28</v>
      </c>
      <c r="I14" s="492" t="s">
        <v>797</v>
      </c>
      <c r="J14" s="492" t="s">
        <v>806</v>
      </c>
      <c r="K14" s="487"/>
      <c r="L14" s="489"/>
      <c r="M14" s="490"/>
    </row>
    <row r="15" spans="1:28" ht="12" customHeight="1" x14ac:dyDescent="0.25">
      <c r="A15" s="480" t="s">
        <v>84</v>
      </c>
      <c r="B15" s="480">
        <v>15</v>
      </c>
      <c r="C15" s="481" t="s">
        <v>84</v>
      </c>
      <c r="D15" s="480" t="s">
        <v>804</v>
      </c>
      <c r="E15" s="482">
        <v>13</v>
      </c>
      <c r="F15" s="482" t="s">
        <v>821</v>
      </c>
      <c r="G15" s="483">
        <f>'MAIN LEVEL'!AB29</f>
        <v>0</v>
      </c>
      <c r="H15" s="482" t="str">
        <f>ShowFormula('EWS MAPPING'!$G15)</f>
        <v>='MAIN LEVEL'!AB29</v>
      </c>
      <c r="I15" s="493" t="s">
        <v>797</v>
      </c>
      <c r="J15" s="493" t="s">
        <v>806</v>
      </c>
      <c r="K15" s="482"/>
      <c r="L15" s="491"/>
      <c r="M15" s="484"/>
    </row>
    <row r="16" spans="1:28" ht="12" customHeight="1" x14ac:dyDescent="0.25">
      <c r="A16" s="485" t="s">
        <v>84</v>
      </c>
      <c r="B16" s="485">
        <v>15</v>
      </c>
      <c r="C16" s="486" t="s">
        <v>84</v>
      </c>
      <c r="D16" s="485" t="s">
        <v>804</v>
      </c>
      <c r="E16" s="487">
        <v>14</v>
      </c>
      <c r="F16" s="487" t="s">
        <v>822</v>
      </c>
      <c r="G16" s="488">
        <f>'MAIN LEVEL'!AB30</f>
        <v>0</v>
      </c>
      <c r="H16" s="487" t="str">
        <f>ShowFormula('EWS MAPPING'!$G16)</f>
        <v>='MAIN LEVEL'!AB30</v>
      </c>
      <c r="I16" s="492" t="s">
        <v>797</v>
      </c>
      <c r="J16" s="492" t="s">
        <v>806</v>
      </c>
      <c r="K16" s="487"/>
      <c r="L16" s="489"/>
      <c r="M16" s="490"/>
    </row>
    <row r="17" spans="1:13" ht="12" customHeight="1" x14ac:dyDescent="0.25">
      <c r="A17" s="480" t="s">
        <v>84</v>
      </c>
      <c r="B17" s="480">
        <v>15</v>
      </c>
      <c r="C17" s="481" t="s">
        <v>84</v>
      </c>
      <c r="D17" s="480" t="s">
        <v>804</v>
      </c>
      <c r="E17" s="482">
        <v>15</v>
      </c>
      <c r="F17" s="482" t="s">
        <v>823</v>
      </c>
      <c r="G17" s="483">
        <f>'MAIN LEVEL'!AB31</f>
        <v>0</v>
      </c>
      <c r="H17" s="482" t="str">
        <f>ShowFormula('EWS MAPPING'!$G17)</f>
        <v>='MAIN LEVEL'!AB31</v>
      </c>
      <c r="I17" s="493" t="s">
        <v>797</v>
      </c>
      <c r="J17" s="493" t="s">
        <v>806</v>
      </c>
      <c r="K17" s="482"/>
      <c r="L17" s="491"/>
      <c r="M17" s="484"/>
    </row>
    <row r="18" spans="1:13" ht="12" customHeight="1" x14ac:dyDescent="0.25">
      <c r="A18" s="485" t="s">
        <v>84</v>
      </c>
      <c r="B18" s="485">
        <v>15</v>
      </c>
      <c r="C18" s="486" t="s">
        <v>84</v>
      </c>
      <c r="D18" s="485" t="s">
        <v>804</v>
      </c>
      <c r="E18" s="487">
        <v>16</v>
      </c>
      <c r="F18" s="487" t="s">
        <v>824</v>
      </c>
      <c r="G18" s="488">
        <f>'MAIN LEVEL'!AB32</f>
        <v>0</v>
      </c>
      <c r="H18" s="487" t="str">
        <f>ShowFormula('EWS MAPPING'!$G18)</f>
        <v>='MAIN LEVEL'!AB32</v>
      </c>
      <c r="I18" s="492" t="s">
        <v>797</v>
      </c>
      <c r="J18" s="492" t="s">
        <v>806</v>
      </c>
      <c r="K18" s="487"/>
      <c r="L18" s="489"/>
      <c r="M18" s="490"/>
    </row>
    <row r="19" spans="1:13" ht="12" customHeight="1" x14ac:dyDescent="0.25">
      <c r="A19" s="480" t="s">
        <v>84</v>
      </c>
      <c r="B19" s="480">
        <v>15</v>
      </c>
      <c r="C19" s="481" t="s">
        <v>84</v>
      </c>
      <c r="D19" s="480" t="s">
        <v>804</v>
      </c>
      <c r="E19" s="482">
        <v>17</v>
      </c>
      <c r="F19" s="482" t="s">
        <v>825</v>
      </c>
      <c r="G19" s="483">
        <f>'MAIN LEVEL'!AB33</f>
        <v>0</v>
      </c>
      <c r="H19" s="482" t="str">
        <f>ShowFormula('EWS MAPPING'!$G19)</f>
        <v>='MAIN LEVEL'!AB33</v>
      </c>
      <c r="I19" s="493" t="s">
        <v>797</v>
      </c>
      <c r="J19" s="493" t="s">
        <v>806</v>
      </c>
      <c r="K19" s="482"/>
      <c r="L19" s="491"/>
      <c r="M19" s="484"/>
    </row>
    <row r="20" spans="1:13" ht="12" customHeight="1" x14ac:dyDescent="0.25">
      <c r="A20" s="485" t="s">
        <v>84</v>
      </c>
      <c r="B20" s="485">
        <v>15</v>
      </c>
      <c r="C20" s="486" t="s">
        <v>84</v>
      </c>
      <c r="D20" s="485" t="s">
        <v>804</v>
      </c>
      <c r="E20" s="487">
        <v>18</v>
      </c>
      <c r="F20" s="487" t="s">
        <v>826</v>
      </c>
      <c r="G20" s="488">
        <f>'MAIN LEVEL'!AB34</f>
        <v>0</v>
      </c>
      <c r="H20" s="487" t="str">
        <f>ShowFormula('EWS MAPPING'!$G20)</f>
        <v>='MAIN LEVEL'!AB34</v>
      </c>
      <c r="I20" s="492" t="s">
        <v>797</v>
      </c>
      <c r="J20" s="492" t="s">
        <v>806</v>
      </c>
      <c r="K20" s="487"/>
      <c r="L20" s="489"/>
      <c r="M20" s="490"/>
    </row>
    <row r="21" spans="1:13" ht="12" customHeight="1" x14ac:dyDescent="0.25">
      <c r="A21" s="480" t="s">
        <v>84</v>
      </c>
      <c r="B21" s="480">
        <v>15</v>
      </c>
      <c r="C21" s="481" t="s">
        <v>84</v>
      </c>
      <c r="D21" s="480" t="s">
        <v>804</v>
      </c>
      <c r="E21" s="482">
        <v>19</v>
      </c>
      <c r="F21" s="482" t="s">
        <v>827</v>
      </c>
      <c r="G21" s="483">
        <f>'MAIN LEVEL'!AB36</f>
        <v>0</v>
      </c>
      <c r="H21" s="482" t="str">
        <f>ShowFormula('EWS MAPPING'!$G21)</f>
        <v>='MAIN LEVEL'!AB36</v>
      </c>
      <c r="I21" s="493" t="s">
        <v>797</v>
      </c>
      <c r="J21" s="493" t="s">
        <v>806</v>
      </c>
      <c r="K21" s="482"/>
      <c r="L21" s="491"/>
      <c r="M21" s="484"/>
    </row>
    <row r="22" spans="1:13" ht="12" customHeight="1" x14ac:dyDescent="0.25">
      <c r="A22" s="485" t="s">
        <v>84</v>
      </c>
      <c r="B22" s="485">
        <v>15</v>
      </c>
      <c r="C22" s="486" t="s">
        <v>84</v>
      </c>
      <c r="D22" s="485" t="s">
        <v>804</v>
      </c>
      <c r="E22" s="487">
        <v>20</v>
      </c>
      <c r="F22" s="487" t="s">
        <v>828</v>
      </c>
      <c r="G22" s="488">
        <f>'MAIN LEVEL'!AB37</f>
        <v>0</v>
      </c>
      <c r="H22" s="487" t="str">
        <f>ShowFormula('EWS MAPPING'!$G22)</f>
        <v>='MAIN LEVEL'!AB37</v>
      </c>
      <c r="I22" s="492" t="s">
        <v>797</v>
      </c>
      <c r="J22" s="492" t="s">
        <v>806</v>
      </c>
      <c r="K22" s="487"/>
      <c r="L22" s="489"/>
      <c r="M22" s="490"/>
    </row>
    <row r="23" spans="1:13" ht="12" customHeight="1" x14ac:dyDescent="0.25">
      <c r="A23" s="480" t="s">
        <v>84</v>
      </c>
      <c r="B23" s="480">
        <v>15</v>
      </c>
      <c r="C23" s="481" t="s">
        <v>84</v>
      </c>
      <c r="D23" s="480" t="s">
        <v>804</v>
      </c>
      <c r="E23" s="482">
        <v>21</v>
      </c>
      <c r="F23" s="482" t="s">
        <v>820</v>
      </c>
      <c r="G23" s="483">
        <f>'MAIN LEVEL'!AB38</f>
        <v>0</v>
      </c>
      <c r="H23" s="482" t="str">
        <f>ShowFormula('EWS MAPPING'!$G23)</f>
        <v>='MAIN LEVEL'!AB38</v>
      </c>
      <c r="I23" s="493" t="s">
        <v>797</v>
      </c>
      <c r="J23" s="493" t="s">
        <v>806</v>
      </c>
      <c r="K23" s="482"/>
      <c r="L23" s="491"/>
      <c r="M23" s="484"/>
    </row>
    <row r="24" spans="1:13" ht="12" customHeight="1" x14ac:dyDescent="0.25">
      <c r="A24" s="485" t="s">
        <v>84</v>
      </c>
      <c r="B24" s="485">
        <v>15</v>
      </c>
      <c r="C24" s="486" t="s">
        <v>84</v>
      </c>
      <c r="D24" s="485" t="s">
        <v>804</v>
      </c>
      <c r="E24" s="487">
        <v>22</v>
      </c>
      <c r="F24" s="487" t="s">
        <v>829</v>
      </c>
      <c r="G24" s="488">
        <f>'MAIN LEVEL'!AB39</f>
        <v>0</v>
      </c>
      <c r="H24" s="487" t="str">
        <f>ShowFormula('EWS MAPPING'!$G24)</f>
        <v>='MAIN LEVEL'!AB39</v>
      </c>
      <c r="I24" s="492" t="s">
        <v>797</v>
      </c>
      <c r="J24" s="492" t="s">
        <v>806</v>
      </c>
      <c r="K24" s="487"/>
      <c r="L24" s="489"/>
      <c r="M24" s="490"/>
    </row>
    <row r="25" spans="1:13" ht="12" customHeight="1" x14ac:dyDescent="0.25">
      <c r="A25" s="480" t="s">
        <v>84</v>
      </c>
      <c r="B25" s="480">
        <v>15</v>
      </c>
      <c r="C25" s="481" t="s">
        <v>84</v>
      </c>
      <c r="D25" s="480" t="s">
        <v>804</v>
      </c>
      <c r="E25" s="482">
        <v>23</v>
      </c>
      <c r="F25" s="482" t="s">
        <v>830</v>
      </c>
      <c r="G25" s="483">
        <f>'MAIN LEVEL'!AB40</f>
        <v>0</v>
      </c>
      <c r="H25" s="482" t="str">
        <f>ShowFormula('EWS MAPPING'!$G25)</f>
        <v>='MAIN LEVEL'!AB40</v>
      </c>
      <c r="I25" s="493" t="s">
        <v>797</v>
      </c>
      <c r="J25" s="493" t="s">
        <v>806</v>
      </c>
      <c r="K25" s="482"/>
      <c r="L25" s="491"/>
      <c r="M25" s="484"/>
    </row>
    <row r="26" spans="1:13" ht="12" customHeight="1" x14ac:dyDescent="0.25">
      <c r="A26" s="485" t="s">
        <v>84</v>
      </c>
      <c r="B26" s="485">
        <v>15</v>
      </c>
      <c r="C26" s="486" t="s">
        <v>84</v>
      </c>
      <c r="D26" s="485" t="s">
        <v>804</v>
      </c>
      <c r="E26" s="487">
        <v>24</v>
      </c>
      <c r="F26" s="487" t="s">
        <v>831</v>
      </c>
      <c r="G26" s="488">
        <f>'MAIN LEVEL'!AB41</f>
        <v>0</v>
      </c>
      <c r="H26" s="487" t="str">
        <f>ShowFormula('EWS MAPPING'!$G26)</f>
        <v>='MAIN LEVEL'!AB41</v>
      </c>
      <c r="I26" s="492" t="s">
        <v>797</v>
      </c>
      <c r="J26" s="492" t="s">
        <v>806</v>
      </c>
      <c r="K26" s="487"/>
      <c r="L26" s="489"/>
      <c r="M26" s="490"/>
    </row>
    <row r="27" spans="1:13" ht="12" customHeight="1" x14ac:dyDescent="0.25">
      <c r="A27" s="480" t="s">
        <v>84</v>
      </c>
      <c r="B27" s="480">
        <v>15</v>
      </c>
      <c r="C27" s="481" t="s">
        <v>84</v>
      </c>
      <c r="D27" s="480" t="s">
        <v>804</v>
      </c>
      <c r="E27" s="482">
        <v>25</v>
      </c>
      <c r="F27" s="482" t="s">
        <v>832</v>
      </c>
      <c r="G27" s="483">
        <f>'MAIN LEVEL'!AB42</f>
        <v>0</v>
      </c>
      <c r="H27" s="482" t="str">
        <f>ShowFormula('EWS MAPPING'!$G27)</f>
        <v>='MAIN LEVEL'!AB42</v>
      </c>
      <c r="I27" s="493" t="s">
        <v>797</v>
      </c>
      <c r="J27" s="493" t="s">
        <v>806</v>
      </c>
      <c r="K27" s="482"/>
      <c r="L27" s="491"/>
      <c r="M27" s="484"/>
    </row>
    <row r="28" spans="1:13" ht="12" customHeight="1" x14ac:dyDescent="0.25">
      <c r="A28" s="485" t="s">
        <v>84</v>
      </c>
      <c r="B28" s="485">
        <v>15</v>
      </c>
      <c r="C28" s="486" t="s">
        <v>84</v>
      </c>
      <c r="D28" s="485" t="s">
        <v>804</v>
      </c>
      <c r="E28" s="487">
        <v>26</v>
      </c>
      <c r="F28" s="487" t="s">
        <v>833</v>
      </c>
      <c r="G28" s="488">
        <f>'MAIN LEVEL'!AB43</f>
        <v>0</v>
      </c>
      <c r="H28" s="487" t="str">
        <f>ShowFormula('EWS MAPPING'!$G28)</f>
        <v>='MAIN LEVEL'!AB43</v>
      </c>
      <c r="I28" s="492" t="s">
        <v>797</v>
      </c>
      <c r="J28" s="492" t="s">
        <v>806</v>
      </c>
      <c r="K28" s="487"/>
      <c r="L28" s="489"/>
      <c r="M28" s="490"/>
    </row>
    <row r="29" spans="1:13" ht="12" customHeight="1" x14ac:dyDescent="0.25">
      <c r="A29" s="480" t="s">
        <v>84</v>
      </c>
      <c r="B29" s="480">
        <v>15</v>
      </c>
      <c r="C29" s="481" t="s">
        <v>84</v>
      </c>
      <c r="D29" s="480" t="s">
        <v>804</v>
      </c>
      <c r="E29" s="482">
        <v>27</v>
      </c>
      <c r="F29" s="482" t="s">
        <v>834</v>
      </c>
      <c r="G29" s="483">
        <f>'MAIN LEVEL'!AB44</f>
        <v>0</v>
      </c>
      <c r="H29" s="482" t="str">
        <f>ShowFormula('EWS MAPPING'!$G29)</f>
        <v>='MAIN LEVEL'!AB44</v>
      </c>
      <c r="I29" s="493" t="s">
        <v>797</v>
      </c>
      <c r="J29" s="493" t="s">
        <v>806</v>
      </c>
      <c r="K29" s="482"/>
      <c r="L29" s="491"/>
      <c r="M29" s="484"/>
    </row>
    <row r="30" spans="1:13" ht="12" customHeight="1" x14ac:dyDescent="0.25">
      <c r="A30" s="485" t="s">
        <v>84</v>
      </c>
      <c r="B30" s="485">
        <v>15</v>
      </c>
      <c r="C30" s="486" t="s">
        <v>84</v>
      </c>
      <c r="D30" s="485" t="s">
        <v>804</v>
      </c>
      <c r="E30" s="487">
        <v>28</v>
      </c>
      <c r="F30" s="487" t="s">
        <v>835</v>
      </c>
      <c r="G30" s="488">
        <f>'MAIN LEVEL'!AB45</f>
        <v>0</v>
      </c>
      <c r="H30" s="487" t="str">
        <f>ShowFormula('EWS MAPPING'!$G30)</f>
        <v>='MAIN LEVEL'!AB45</v>
      </c>
      <c r="I30" s="492" t="s">
        <v>797</v>
      </c>
      <c r="J30" s="492" t="s">
        <v>806</v>
      </c>
      <c r="K30" s="487"/>
      <c r="L30" s="489"/>
      <c r="M30" s="490"/>
    </row>
    <row r="31" spans="1:13" ht="12" customHeight="1" x14ac:dyDescent="0.25">
      <c r="A31" s="480" t="s">
        <v>84</v>
      </c>
      <c r="B31" s="480">
        <v>15</v>
      </c>
      <c r="C31" s="481" t="s">
        <v>84</v>
      </c>
      <c r="D31" s="480" t="s">
        <v>804</v>
      </c>
      <c r="E31" s="482">
        <v>29</v>
      </c>
      <c r="F31" s="482" t="s">
        <v>836</v>
      </c>
      <c r="G31" s="483">
        <f>'MAIN LEVEL'!AB46</f>
        <v>0</v>
      </c>
      <c r="H31" s="482" t="str">
        <f>ShowFormula('EWS MAPPING'!$G31)</f>
        <v>='MAIN LEVEL'!AB46</v>
      </c>
      <c r="I31" s="493" t="s">
        <v>797</v>
      </c>
      <c r="J31" s="493" t="s">
        <v>806</v>
      </c>
      <c r="K31" s="482"/>
      <c r="L31" s="491"/>
      <c r="M31" s="484"/>
    </row>
    <row r="32" spans="1:13" ht="12" customHeight="1" x14ac:dyDescent="0.25">
      <c r="A32" s="485" t="s">
        <v>84</v>
      </c>
      <c r="B32" s="485">
        <v>15</v>
      </c>
      <c r="C32" s="486" t="s">
        <v>84</v>
      </c>
      <c r="D32" s="485" t="s">
        <v>804</v>
      </c>
      <c r="E32" s="487">
        <v>30</v>
      </c>
      <c r="F32" s="487" t="s">
        <v>837</v>
      </c>
      <c r="G32" s="488">
        <f>'MAIN LEVEL'!AB47</f>
        <v>0</v>
      </c>
      <c r="H32" s="487" t="str">
        <f>ShowFormula('EWS MAPPING'!$G32)</f>
        <v>='MAIN LEVEL'!AB47</v>
      </c>
      <c r="I32" s="492" t="s">
        <v>797</v>
      </c>
      <c r="J32" s="492" t="s">
        <v>806</v>
      </c>
      <c r="K32" s="487"/>
      <c r="L32" s="489"/>
      <c r="M32" s="490"/>
    </row>
    <row r="33" spans="1:13" ht="12" customHeight="1" x14ac:dyDescent="0.25">
      <c r="A33" s="480" t="s">
        <v>84</v>
      </c>
      <c r="B33" s="480">
        <v>15</v>
      </c>
      <c r="C33" s="481" t="s">
        <v>84</v>
      </c>
      <c r="D33" s="480" t="s">
        <v>804</v>
      </c>
      <c r="E33" s="482">
        <v>31</v>
      </c>
      <c r="F33" s="482" t="s">
        <v>821</v>
      </c>
      <c r="G33" s="483">
        <f>'MAIN LEVEL'!AB48</f>
        <v>0</v>
      </c>
      <c r="H33" s="482" t="str">
        <f>ShowFormula('EWS MAPPING'!$G33)</f>
        <v>='MAIN LEVEL'!AB48</v>
      </c>
      <c r="I33" s="493" t="s">
        <v>797</v>
      </c>
      <c r="J33" s="493" t="s">
        <v>806</v>
      </c>
      <c r="K33" s="482"/>
      <c r="L33" s="491"/>
      <c r="M33" s="484"/>
    </row>
    <row r="34" spans="1:13" ht="12" customHeight="1" x14ac:dyDescent="0.25">
      <c r="A34" s="485" t="s">
        <v>84</v>
      </c>
      <c r="B34" s="485">
        <v>15</v>
      </c>
      <c r="C34" s="486" t="s">
        <v>84</v>
      </c>
      <c r="D34" s="485" t="s">
        <v>804</v>
      </c>
      <c r="E34" s="487">
        <v>32</v>
      </c>
      <c r="F34" s="487" t="s">
        <v>838</v>
      </c>
      <c r="G34" s="488">
        <f>'MAIN LEVEL'!AB49</f>
        <v>0</v>
      </c>
      <c r="H34" s="487" t="str">
        <f>ShowFormula('EWS MAPPING'!$G34)</f>
        <v>='MAIN LEVEL'!AB49</v>
      </c>
      <c r="I34" s="492" t="s">
        <v>797</v>
      </c>
      <c r="J34" s="492" t="s">
        <v>806</v>
      </c>
      <c r="K34" s="487"/>
      <c r="L34" s="489"/>
      <c r="M34" s="490"/>
    </row>
    <row r="35" spans="1:13" ht="12" customHeight="1" x14ac:dyDescent="0.25">
      <c r="A35" s="480" t="s">
        <v>84</v>
      </c>
      <c r="B35" s="480">
        <v>15</v>
      </c>
      <c r="C35" s="481" t="s">
        <v>84</v>
      </c>
      <c r="D35" s="480" t="s">
        <v>804</v>
      </c>
      <c r="E35" s="482">
        <v>33</v>
      </c>
      <c r="F35" s="482" t="s">
        <v>839</v>
      </c>
      <c r="G35" s="483">
        <f>'MAIN LEVEL'!AB50</f>
        <v>0</v>
      </c>
      <c r="H35" s="482" t="str">
        <f>ShowFormula('EWS MAPPING'!$G35)</f>
        <v>='MAIN LEVEL'!AB50</v>
      </c>
      <c r="I35" s="493" t="s">
        <v>797</v>
      </c>
      <c r="J35" s="493" t="s">
        <v>806</v>
      </c>
      <c r="K35" s="482"/>
      <c r="L35" s="491"/>
      <c r="M35" s="484"/>
    </row>
    <row r="36" spans="1:13" ht="12" customHeight="1" x14ac:dyDescent="0.25">
      <c r="A36" s="485" t="s">
        <v>84</v>
      </c>
      <c r="B36" s="485">
        <v>15</v>
      </c>
      <c r="C36" s="486" t="s">
        <v>84</v>
      </c>
      <c r="D36" s="485" t="s">
        <v>804</v>
      </c>
      <c r="E36" s="487">
        <v>34</v>
      </c>
      <c r="F36" s="487" t="s">
        <v>840</v>
      </c>
      <c r="G36" s="488">
        <f>'MAIN LEVEL'!AB52</f>
        <v>0</v>
      </c>
      <c r="H36" s="487" t="str">
        <f>ShowFormula('EWS MAPPING'!$G36)</f>
        <v>='MAIN LEVEL'!AB52</v>
      </c>
      <c r="I36" s="492" t="s">
        <v>797</v>
      </c>
      <c r="J36" s="492" t="s">
        <v>806</v>
      </c>
      <c r="K36" s="487"/>
      <c r="L36" s="489"/>
      <c r="M36" s="490"/>
    </row>
    <row r="37" spans="1:13" ht="12" customHeight="1" x14ac:dyDescent="0.25">
      <c r="A37" s="480" t="s">
        <v>84</v>
      </c>
      <c r="B37" s="480">
        <v>15</v>
      </c>
      <c r="C37" s="481" t="s">
        <v>84</v>
      </c>
      <c r="D37" s="480" t="s">
        <v>804</v>
      </c>
      <c r="E37" s="482">
        <v>35</v>
      </c>
      <c r="F37" s="482" t="s">
        <v>841</v>
      </c>
      <c r="G37" s="483">
        <f>'MAIN LEVEL'!AB53</f>
        <v>0</v>
      </c>
      <c r="H37" s="482" t="str">
        <f>ShowFormula('EWS MAPPING'!$G37)</f>
        <v>='MAIN LEVEL'!AB53</v>
      </c>
      <c r="I37" s="493" t="s">
        <v>797</v>
      </c>
      <c r="J37" s="493" t="s">
        <v>806</v>
      </c>
      <c r="K37" s="482"/>
      <c r="L37" s="491"/>
      <c r="M37" s="484"/>
    </row>
    <row r="38" spans="1:13" ht="12" customHeight="1" x14ac:dyDescent="0.25">
      <c r="A38" s="485" t="s">
        <v>84</v>
      </c>
      <c r="B38" s="485">
        <v>15</v>
      </c>
      <c r="C38" s="486" t="s">
        <v>84</v>
      </c>
      <c r="D38" s="485" t="s">
        <v>804</v>
      </c>
      <c r="E38" s="487">
        <v>36</v>
      </c>
      <c r="F38" s="487" t="s">
        <v>842</v>
      </c>
      <c r="G38" s="488">
        <f>'MAIN LEVEL'!AB54</f>
        <v>0</v>
      </c>
      <c r="H38" s="487" t="str">
        <f>ShowFormula('EWS MAPPING'!$G38)</f>
        <v>='MAIN LEVEL'!AB54</v>
      </c>
      <c r="I38" s="492" t="s">
        <v>797</v>
      </c>
      <c r="J38" s="492" t="s">
        <v>806</v>
      </c>
      <c r="K38" s="487"/>
      <c r="L38" s="489"/>
      <c r="M38" s="490"/>
    </row>
    <row r="39" spans="1:13" ht="12" customHeight="1" x14ac:dyDescent="0.25">
      <c r="A39" s="480" t="s">
        <v>84</v>
      </c>
      <c r="B39" s="480">
        <v>15</v>
      </c>
      <c r="C39" s="481" t="s">
        <v>84</v>
      </c>
      <c r="D39" s="480" t="s">
        <v>804</v>
      </c>
      <c r="E39" s="482">
        <v>37</v>
      </c>
      <c r="F39" s="482" t="s">
        <v>843</v>
      </c>
      <c r="G39" s="483">
        <f>'MAIN LEVEL'!AB55</f>
        <v>0</v>
      </c>
      <c r="H39" s="482" t="str">
        <f>ShowFormula('EWS MAPPING'!$G39)</f>
        <v>='MAIN LEVEL'!AB55</v>
      </c>
      <c r="I39" s="493" t="s">
        <v>797</v>
      </c>
      <c r="J39" s="493" t="s">
        <v>806</v>
      </c>
      <c r="K39" s="482"/>
      <c r="L39" s="491"/>
      <c r="M39" s="484"/>
    </row>
    <row r="40" spans="1:13" ht="12" customHeight="1" x14ac:dyDescent="0.25">
      <c r="A40" s="485" t="s">
        <v>84</v>
      </c>
      <c r="B40" s="485">
        <v>15</v>
      </c>
      <c r="C40" s="486" t="s">
        <v>84</v>
      </c>
      <c r="D40" s="485" t="s">
        <v>804</v>
      </c>
      <c r="E40" s="487">
        <v>38</v>
      </c>
      <c r="F40" s="487" t="s">
        <v>844</v>
      </c>
      <c r="G40" s="488">
        <f>'MAIN LEVEL'!AB56</f>
        <v>0</v>
      </c>
      <c r="H40" s="487" t="str">
        <f>ShowFormula('EWS MAPPING'!$G40)</f>
        <v>='MAIN LEVEL'!AB56</v>
      </c>
      <c r="I40" s="492" t="s">
        <v>797</v>
      </c>
      <c r="J40" s="492" t="s">
        <v>806</v>
      </c>
      <c r="K40" s="487"/>
      <c r="L40" s="489"/>
      <c r="M40" s="490"/>
    </row>
    <row r="41" spans="1:13" ht="12" customHeight="1" x14ac:dyDescent="0.25">
      <c r="A41" s="480" t="s">
        <v>84</v>
      </c>
      <c r="B41" s="480">
        <v>15</v>
      </c>
      <c r="C41" s="481" t="s">
        <v>84</v>
      </c>
      <c r="D41" s="480" t="s">
        <v>804</v>
      </c>
      <c r="E41" s="482">
        <v>39</v>
      </c>
      <c r="F41" s="482" t="s">
        <v>845</v>
      </c>
      <c r="G41" s="483">
        <f>'MAIN LEVEL'!AB58</f>
        <v>0</v>
      </c>
      <c r="H41" s="482" t="str">
        <f>ShowFormula('EWS MAPPING'!$G41)</f>
        <v>='MAIN LEVEL'!AB58</v>
      </c>
      <c r="I41" s="493" t="s">
        <v>797</v>
      </c>
      <c r="J41" s="493" t="s">
        <v>806</v>
      </c>
      <c r="K41" s="482"/>
      <c r="L41" s="491"/>
      <c r="M41" s="484"/>
    </row>
    <row r="42" spans="1:13" ht="12" customHeight="1" x14ac:dyDescent="0.25">
      <c r="A42" s="485" t="s">
        <v>84</v>
      </c>
      <c r="B42" s="485">
        <v>15</v>
      </c>
      <c r="C42" s="486" t="s">
        <v>84</v>
      </c>
      <c r="D42" s="485" t="s">
        <v>804</v>
      </c>
      <c r="E42" s="487">
        <v>40</v>
      </c>
      <c r="F42" s="487" t="s">
        <v>846</v>
      </c>
      <c r="G42" s="488">
        <f>'MAIN LEVEL'!AB59</f>
        <v>0</v>
      </c>
      <c r="H42" s="487" t="str">
        <f>ShowFormula('EWS MAPPING'!$G42)</f>
        <v>='MAIN LEVEL'!AB59</v>
      </c>
      <c r="I42" s="492" t="s">
        <v>797</v>
      </c>
      <c r="J42" s="492" t="s">
        <v>806</v>
      </c>
      <c r="K42" s="487"/>
      <c r="L42" s="489"/>
      <c r="M42" s="490"/>
    </row>
    <row r="43" spans="1:13" ht="12" customHeight="1" x14ac:dyDescent="0.25">
      <c r="A43" s="480" t="s">
        <v>84</v>
      </c>
      <c r="B43" s="480">
        <v>15</v>
      </c>
      <c r="C43" s="481" t="s">
        <v>84</v>
      </c>
      <c r="D43" s="480" t="s">
        <v>804</v>
      </c>
      <c r="E43" s="482">
        <v>41</v>
      </c>
      <c r="F43" s="482" t="s">
        <v>847</v>
      </c>
      <c r="G43" s="483">
        <f>'MAIN LEVEL'!AB60</f>
        <v>0</v>
      </c>
      <c r="H43" s="482" t="str">
        <f>ShowFormula('EWS MAPPING'!$G43)</f>
        <v>='MAIN LEVEL'!AB60</v>
      </c>
      <c r="I43" s="493" t="s">
        <v>797</v>
      </c>
      <c r="J43" s="493" t="s">
        <v>806</v>
      </c>
      <c r="K43" s="482"/>
      <c r="L43" s="491"/>
      <c r="M43" s="484"/>
    </row>
    <row r="44" spans="1:13" ht="14.25" customHeight="1" x14ac:dyDescent="0.25">
      <c r="A44" s="485" t="s">
        <v>84</v>
      </c>
      <c r="B44" s="485">
        <v>15</v>
      </c>
      <c r="C44" s="486" t="s">
        <v>84</v>
      </c>
      <c r="D44" s="485" t="s">
        <v>804</v>
      </c>
      <c r="E44" s="487">
        <v>42</v>
      </c>
      <c r="F44" s="487" t="s">
        <v>821</v>
      </c>
      <c r="G44" s="488">
        <f>'MAIN LEVEL'!AB61</f>
        <v>0</v>
      </c>
      <c r="H44" s="487" t="str">
        <f>ShowFormula('EWS MAPPING'!$G44)</f>
        <v>='MAIN LEVEL'!AB61</v>
      </c>
      <c r="I44" s="492" t="s">
        <v>797</v>
      </c>
      <c r="J44" s="492" t="s">
        <v>806</v>
      </c>
      <c r="K44" s="487"/>
      <c r="L44" s="489"/>
      <c r="M44" s="490"/>
    </row>
    <row r="45" spans="1:13" ht="12" customHeight="1" x14ac:dyDescent="0.25">
      <c r="A45" s="480" t="s">
        <v>84</v>
      </c>
      <c r="B45" s="480">
        <v>15</v>
      </c>
      <c r="C45" s="481" t="s">
        <v>84</v>
      </c>
      <c r="D45" s="480" t="s">
        <v>804</v>
      </c>
      <c r="E45" s="482">
        <v>43</v>
      </c>
      <c r="F45" s="482" t="s">
        <v>848</v>
      </c>
      <c r="G45" s="483">
        <f>'MAIN LEVEL'!AB62</f>
        <v>0</v>
      </c>
      <c r="H45" s="482" t="str">
        <f>ShowFormula('EWS MAPPING'!$G45)</f>
        <v>='MAIN LEVEL'!AB62</v>
      </c>
      <c r="I45" s="493" t="s">
        <v>797</v>
      </c>
      <c r="J45" s="493" t="s">
        <v>806</v>
      </c>
      <c r="K45" s="482"/>
      <c r="L45" s="491"/>
      <c r="M45" s="484"/>
    </row>
    <row r="46" spans="1:13" ht="12" customHeight="1" x14ac:dyDescent="0.25">
      <c r="A46" s="485" t="s">
        <v>84</v>
      </c>
      <c r="B46" s="485">
        <v>15</v>
      </c>
      <c r="C46" s="486" t="s">
        <v>84</v>
      </c>
      <c r="D46" s="485" t="s">
        <v>804</v>
      </c>
      <c r="E46" s="487">
        <v>44</v>
      </c>
      <c r="F46" s="487" t="s">
        <v>849</v>
      </c>
      <c r="G46" s="488">
        <f>'MAIN LEVEL'!AB63</f>
        <v>0</v>
      </c>
      <c r="H46" s="487" t="str">
        <f>ShowFormula('EWS MAPPING'!$G46)</f>
        <v>='MAIN LEVEL'!AB63</v>
      </c>
      <c r="I46" s="492" t="s">
        <v>797</v>
      </c>
      <c r="J46" s="492" t="s">
        <v>806</v>
      </c>
      <c r="K46" s="487"/>
      <c r="L46" s="489"/>
      <c r="M46" s="490"/>
    </row>
    <row r="47" spans="1:13" ht="12" customHeight="1" x14ac:dyDescent="0.25">
      <c r="A47" s="480" t="s">
        <v>84</v>
      </c>
      <c r="B47" s="480">
        <v>15</v>
      </c>
      <c r="C47" s="481" t="s">
        <v>84</v>
      </c>
      <c r="D47" s="480" t="s">
        <v>804</v>
      </c>
      <c r="E47" s="482">
        <v>45</v>
      </c>
      <c r="F47" s="482" t="s">
        <v>850</v>
      </c>
      <c r="G47" s="483">
        <f>'MAIN LEVEL'!AB64</f>
        <v>0</v>
      </c>
      <c r="H47" s="482" t="str">
        <f>ShowFormula('EWS MAPPING'!$G47)</f>
        <v>='MAIN LEVEL'!AB64</v>
      </c>
      <c r="I47" s="493" t="s">
        <v>797</v>
      </c>
      <c r="J47" s="493" t="s">
        <v>806</v>
      </c>
      <c r="K47" s="482"/>
      <c r="L47" s="491"/>
      <c r="M47" s="484"/>
    </row>
    <row r="48" spans="1:13" ht="12" customHeight="1" x14ac:dyDescent="0.25">
      <c r="A48" s="485" t="s">
        <v>84</v>
      </c>
      <c r="B48" s="485">
        <v>15</v>
      </c>
      <c r="C48" s="486" t="s">
        <v>84</v>
      </c>
      <c r="D48" s="485" t="s">
        <v>804</v>
      </c>
      <c r="E48" s="487">
        <v>46</v>
      </c>
      <c r="F48" s="487" t="s">
        <v>851</v>
      </c>
      <c r="G48" s="488">
        <f>'MAIN LEVEL'!AB65</f>
        <v>0</v>
      </c>
      <c r="H48" s="487" t="str">
        <f>ShowFormula('EWS MAPPING'!$G48)</f>
        <v>='MAIN LEVEL'!AB65</v>
      </c>
      <c r="I48" s="492" t="s">
        <v>797</v>
      </c>
      <c r="J48" s="492" t="s">
        <v>806</v>
      </c>
      <c r="K48" s="487"/>
      <c r="L48" s="489"/>
      <c r="M48" s="490"/>
    </row>
    <row r="49" spans="1:13" ht="12" customHeight="1" x14ac:dyDescent="0.25">
      <c r="A49" s="480" t="s">
        <v>84</v>
      </c>
      <c r="B49" s="480">
        <v>15</v>
      </c>
      <c r="C49" s="481" t="s">
        <v>84</v>
      </c>
      <c r="D49" s="480" t="s">
        <v>804</v>
      </c>
      <c r="E49" s="482">
        <v>47</v>
      </c>
      <c r="F49" s="482" t="s">
        <v>852</v>
      </c>
      <c r="G49" s="483">
        <f>'MAIN LEVEL'!AB66</f>
        <v>0</v>
      </c>
      <c r="H49" s="482" t="str">
        <f>ShowFormula('EWS MAPPING'!$G49)</f>
        <v>='MAIN LEVEL'!AB66</v>
      </c>
      <c r="I49" s="493" t="s">
        <v>797</v>
      </c>
      <c r="J49" s="493" t="s">
        <v>806</v>
      </c>
      <c r="K49" s="482"/>
      <c r="L49" s="491"/>
      <c r="M49" s="484"/>
    </row>
    <row r="50" spans="1:13" ht="12" customHeight="1" x14ac:dyDescent="0.25">
      <c r="A50" s="485" t="s">
        <v>84</v>
      </c>
      <c r="B50" s="485">
        <v>15</v>
      </c>
      <c r="C50" s="486" t="s">
        <v>84</v>
      </c>
      <c r="D50" s="485" t="s">
        <v>804</v>
      </c>
      <c r="E50" s="487">
        <v>48</v>
      </c>
      <c r="F50" s="487" t="s">
        <v>853</v>
      </c>
      <c r="G50" s="488">
        <f>'MAIN LEVEL'!AB67</f>
        <v>0</v>
      </c>
      <c r="H50" s="487" t="str">
        <f>ShowFormula('EWS MAPPING'!$G50)</f>
        <v>='MAIN LEVEL'!AB67</v>
      </c>
      <c r="I50" s="492" t="s">
        <v>797</v>
      </c>
      <c r="J50" s="492" t="s">
        <v>806</v>
      </c>
      <c r="K50" s="487"/>
      <c r="L50" s="489"/>
      <c r="M50" s="490"/>
    </row>
    <row r="51" spans="1:13" ht="12" customHeight="1" x14ac:dyDescent="0.25">
      <c r="A51" s="480" t="s">
        <v>84</v>
      </c>
      <c r="B51" s="480">
        <v>15</v>
      </c>
      <c r="C51" s="481" t="s">
        <v>84</v>
      </c>
      <c r="D51" s="480" t="s">
        <v>804</v>
      </c>
      <c r="E51" s="482">
        <v>49</v>
      </c>
      <c r="F51" s="482" t="s">
        <v>854</v>
      </c>
      <c r="G51" s="483">
        <f>'MAIN LEVEL'!AB68</f>
        <v>0</v>
      </c>
      <c r="H51" s="482" t="str">
        <f>ShowFormula('EWS MAPPING'!$G51)</f>
        <v>='MAIN LEVEL'!AB68</v>
      </c>
      <c r="I51" s="493" t="s">
        <v>797</v>
      </c>
      <c r="J51" s="493" t="s">
        <v>806</v>
      </c>
      <c r="K51" s="482"/>
      <c r="L51" s="491"/>
      <c r="M51" s="484"/>
    </row>
    <row r="52" spans="1:13" ht="12" customHeight="1" x14ac:dyDescent="0.25">
      <c r="A52" s="485" t="s">
        <v>84</v>
      </c>
      <c r="B52" s="485">
        <v>15</v>
      </c>
      <c r="C52" s="486" t="s">
        <v>84</v>
      </c>
      <c r="D52" s="485" t="s">
        <v>804</v>
      </c>
      <c r="E52" s="487">
        <v>50</v>
      </c>
      <c r="F52" s="487" t="s">
        <v>855</v>
      </c>
      <c r="G52" s="488">
        <f>'MAIN LEVEL'!AB69</f>
        <v>0</v>
      </c>
      <c r="H52" s="487" t="str">
        <f>ShowFormula('EWS MAPPING'!$G52)</f>
        <v>='MAIN LEVEL'!AB69</v>
      </c>
      <c r="I52" s="492" t="s">
        <v>797</v>
      </c>
      <c r="J52" s="492" t="s">
        <v>806</v>
      </c>
      <c r="K52" s="487"/>
      <c r="L52" s="489"/>
      <c r="M52" s="490"/>
    </row>
    <row r="53" spans="1:13" ht="12" customHeight="1" x14ac:dyDescent="0.25">
      <c r="A53" s="480" t="s">
        <v>84</v>
      </c>
      <c r="B53" s="480">
        <v>15</v>
      </c>
      <c r="C53" s="481" t="s">
        <v>84</v>
      </c>
      <c r="D53" s="480" t="s">
        <v>804</v>
      </c>
      <c r="E53" s="482">
        <v>51</v>
      </c>
      <c r="F53" s="482" t="s">
        <v>856</v>
      </c>
      <c r="G53" s="483">
        <f>'MAIN LEVEL'!AB70</f>
        <v>0</v>
      </c>
      <c r="H53" s="482" t="str">
        <f>ShowFormula('EWS MAPPING'!$G53)</f>
        <v>='MAIN LEVEL'!AB70</v>
      </c>
      <c r="I53" s="493" t="s">
        <v>797</v>
      </c>
      <c r="J53" s="493" t="s">
        <v>806</v>
      </c>
      <c r="K53" s="482"/>
      <c r="L53" s="491"/>
      <c r="M53" s="484"/>
    </row>
    <row r="54" spans="1:13" ht="12" customHeight="1" x14ac:dyDescent="0.25">
      <c r="A54" s="485" t="s">
        <v>84</v>
      </c>
      <c r="B54" s="485">
        <v>15</v>
      </c>
      <c r="C54" s="486" t="s">
        <v>84</v>
      </c>
      <c r="D54" s="485" t="s">
        <v>804</v>
      </c>
      <c r="E54" s="487">
        <v>52</v>
      </c>
      <c r="F54" s="487" t="s">
        <v>857</v>
      </c>
      <c r="G54" s="488">
        <f>'MAIN LEVEL'!AB71</f>
        <v>0</v>
      </c>
      <c r="H54" s="487" t="str">
        <f>ShowFormula('EWS MAPPING'!$G54)</f>
        <v>='MAIN LEVEL'!AB71</v>
      </c>
      <c r="I54" s="492" t="s">
        <v>797</v>
      </c>
      <c r="J54" s="492" t="s">
        <v>806</v>
      </c>
      <c r="K54" s="487"/>
      <c r="L54" s="489"/>
      <c r="M54" s="490"/>
    </row>
    <row r="55" spans="1:13" ht="12" customHeight="1" x14ac:dyDescent="0.25">
      <c r="A55" s="480" t="s">
        <v>84</v>
      </c>
      <c r="B55" s="480">
        <v>15</v>
      </c>
      <c r="C55" s="481" t="s">
        <v>84</v>
      </c>
      <c r="D55" s="480" t="s">
        <v>804</v>
      </c>
      <c r="E55" s="482">
        <v>53</v>
      </c>
      <c r="F55" s="482" t="s">
        <v>858</v>
      </c>
      <c r="G55" s="483">
        <f>'MAIN LEVEL'!AB72</f>
        <v>0</v>
      </c>
      <c r="H55" s="482" t="str">
        <f>ShowFormula('EWS MAPPING'!$G55)</f>
        <v>='MAIN LEVEL'!AB72</v>
      </c>
      <c r="I55" s="493" t="s">
        <v>797</v>
      </c>
      <c r="J55" s="493" t="s">
        <v>806</v>
      </c>
      <c r="K55" s="482"/>
      <c r="L55" s="491"/>
      <c r="M55" s="484"/>
    </row>
    <row r="56" spans="1:13" ht="12" customHeight="1" x14ac:dyDescent="0.25">
      <c r="A56" s="485" t="s">
        <v>84</v>
      </c>
      <c r="B56" s="485">
        <v>15</v>
      </c>
      <c r="C56" s="486" t="s">
        <v>84</v>
      </c>
      <c r="D56" s="485" t="s">
        <v>804</v>
      </c>
      <c r="E56" s="487">
        <v>54</v>
      </c>
      <c r="F56" s="487" t="s">
        <v>859</v>
      </c>
      <c r="G56" s="488">
        <f>'MAIN LEVEL'!AB74</f>
        <v>0</v>
      </c>
      <c r="H56" s="487" t="str">
        <f>ShowFormula('EWS MAPPING'!$G56)</f>
        <v>='MAIN LEVEL'!AB74</v>
      </c>
      <c r="I56" s="492" t="s">
        <v>797</v>
      </c>
      <c r="J56" s="492" t="s">
        <v>806</v>
      </c>
      <c r="K56" s="487"/>
      <c r="L56" s="489"/>
      <c r="M56" s="490"/>
    </row>
    <row r="57" spans="1:13" ht="12" customHeight="1" x14ac:dyDescent="0.25">
      <c r="A57" s="480" t="s">
        <v>84</v>
      </c>
      <c r="B57" s="480">
        <v>15</v>
      </c>
      <c r="C57" s="481" t="s">
        <v>84</v>
      </c>
      <c r="D57" s="480" t="s">
        <v>804</v>
      </c>
      <c r="E57" s="482">
        <v>55</v>
      </c>
      <c r="F57" s="482" t="s">
        <v>860</v>
      </c>
      <c r="G57" s="483">
        <f>'MAIN LEVEL'!AB75</f>
        <v>0</v>
      </c>
      <c r="H57" s="482" t="str">
        <f>ShowFormula('EWS MAPPING'!$G57)</f>
        <v>='MAIN LEVEL'!AB75</v>
      </c>
      <c r="I57" s="493" t="s">
        <v>797</v>
      </c>
      <c r="J57" s="493" t="s">
        <v>806</v>
      </c>
      <c r="K57" s="482"/>
      <c r="L57" s="491"/>
      <c r="M57" s="484"/>
    </row>
    <row r="58" spans="1:13" ht="12" customHeight="1" x14ac:dyDescent="0.25">
      <c r="A58" s="485" t="s">
        <v>84</v>
      </c>
      <c r="B58" s="485">
        <v>15</v>
      </c>
      <c r="C58" s="486" t="s">
        <v>84</v>
      </c>
      <c r="D58" s="485" t="s">
        <v>804</v>
      </c>
      <c r="E58" s="487">
        <v>56</v>
      </c>
      <c r="F58" s="487" t="s">
        <v>861</v>
      </c>
      <c r="G58" s="488">
        <f>'MAIN LEVEL'!AB76</f>
        <v>0</v>
      </c>
      <c r="H58" s="487" t="str">
        <f>ShowFormula('EWS MAPPING'!$G58)</f>
        <v>='MAIN LEVEL'!AB76</v>
      </c>
      <c r="I58" s="492" t="s">
        <v>797</v>
      </c>
      <c r="J58" s="492" t="s">
        <v>806</v>
      </c>
      <c r="K58" s="487"/>
      <c r="L58" s="489"/>
      <c r="M58" s="490"/>
    </row>
    <row r="59" spans="1:13" ht="12" customHeight="1" x14ac:dyDescent="0.25">
      <c r="A59" s="480" t="s">
        <v>84</v>
      </c>
      <c r="B59" s="480">
        <v>15</v>
      </c>
      <c r="C59" s="481" t="s">
        <v>84</v>
      </c>
      <c r="D59" s="480" t="s">
        <v>804</v>
      </c>
      <c r="E59" s="482">
        <v>57</v>
      </c>
      <c r="F59" s="482" t="s">
        <v>862</v>
      </c>
      <c r="G59" s="483">
        <f>'MAIN LEVEL'!AB78</f>
        <v>0</v>
      </c>
      <c r="H59" s="482" t="str">
        <f>ShowFormula('EWS MAPPING'!$G59)</f>
        <v>='MAIN LEVEL'!AB78</v>
      </c>
      <c r="I59" s="493" t="s">
        <v>797</v>
      </c>
      <c r="J59" s="493" t="s">
        <v>806</v>
      </c>
      <c r="K59" s="482"/>
      <c r="L59" s="491"/>
      <c r="M59" s="484"/>
    </row>
    <row r="60" spans="1:13" ht="12" customHeight="1" x14ac:dyDescent="0.25">
      <c r="A60" s="485" t="s">
        <v>84</v>
      </c>
      <c r="B60" s="485">
        <v>15</v>
      </c>
      <c r="C60" s="486" t="s">
        <v>84</v>
      </c>
      <c r="D60" s="485" t="s">
        <v>804</v>
      </c>
      <c r="E60" s="487">
        <v>58</v>
      </c>
      <c r="F60" s="487" t="s">
        <v>863</v>
      </c>
      <c r="G60" s="488">
        <f>'MAIN LEVEL'!AB79</f>
        <v>0</v>
      </c>
      <c r="H60" s="487" t="str">
        <f>ShowFormula('EWS MAPPING'!$G60)</f>
        <v>='MAIN LEVEL'!AB79</v>
      </c>
      <c r="I60" s="492" t="s">
        <v>797</v>
      </c>
      <c r="J60" s="492" t="s">
        <v>806</v>
      </c>
      <c r="K60" s="487"/>
      <c r="L60" s="489"/>
      <c r="M60" s="490"/>
    </row>
    <row r="61" spans="1:13" ht="12" customHeight="1" x14ac:dyDescent="0.25">
      <c r="A61" s="480" t="s">
        <v>84</v>
      </c>
      <c r="B61" s="480">
        <v>15</v>
      </c>
      <c r="C61" s="481" t="s">
        <v>84</v>
      </c>
      <c r="D61" s="480" t="s">
        <v>804</v>
      </c>
      <c r="E61" s="482">
        <v>59</v>
      </c>
      <c r="F61" s="482" t="s">
        <v>864</v>
      </c>
      <c r="G61" s="483">
        <f>'MAIN LEVEL'!AB80</f>
        <v>0</v>
      </c>
      <c r="H61" s="482" t="str">
        <f>ShowFormula('EWS MAPPING'!$G61)</f>
        <v>='MAIN LEVEL'!AB80</v>
      </c>
      <c r="I61" s="493" t="s">
        <v>797</v>
      </c>
      <c r="J61" s="493" t="s">
        <v>806</v>
      </c>
      <c r="K61" s="482"/>
      <c r="L61" s="491"/>
      <c r="M61" s="484"/>
    </row>
    <row r="62" spans="1:13" ht="12" customHeight="1" x14ac:dyDescent="0.25">
      <c r="A62" s="485" t="s">
        <v>84</v>
      </c>
      <c r="B62" s="485">
        <v>15</v>
      </c>
      <c r="C62" s="486" t="s">
        <v>84</v>
      </c>
      <c r="D62" s="485" t="s">
        <v>804</v>
      </c>
      <c r="E62" s="487">
        <v>60</v>
      </c>
      <c r="F62" s="487" t="s">
        <v>865</v>
      </c>
      <c r="G62" s="488">
        <f>'MAIN LEVEL'!AB81</f>
        <v>0</v>
      </c>
      <c r="H62" s="487" t="str">
        <f>ShowFormula('EWS MAPPING'!$G62)</f>
        <v>='MAIN LEVEL'!AB81</v>
      </c>
      <c r="I62" s="492" t="s">
        <v>797</v>
      </c>
      <c r="J62" s="492" t="s">
        <v>806</v>
      </c>
      <c r="K62" s="487"/>
      <c r="L62" s="489"/>
      <c r="M62" s="490"/>
    </row>
    <row r="63" spans="1:13" ht="12" customHeight="1" x14ac:dyDescent="0.25">
      <c r="A63" s="480" t="s">
        <v>84</v>
      </c>
      <c r="B63" s="480">
        <v>15</v>
      </c>
      <c r="C63" s="481" t="s">
        <v>84</v>
      </c>
      <c r="D63" s="480" t="s">
        <v>804</v>
      </c>
      <c r="E63" s="482">
        <v>61</v>
      </c>
      <c r="F63" s="482" t="s">
        <v>866</v>
      </c>
      <c r="G63" s="483">
        <f>'MAIN LEVEL'!AB82</f>
        <v>0</v>
      </c>
      <c r="H63" s="482" t="str">
        <f>ShowFormula('EWS MAPPING'!$G63)</f>
        <v>='MAIN LEVEL'!AB82</v>
      </c>
      <c r="I63" s="493" t="s">
        <v>797</v>
      </c>
      <c r="J63" s="493" t="s">
        <v>806</v>
      </c>
      <c r="K63" s="482"/>
      <c r="L63" s="491"/>
      <c r="M63" s="484"/>
    </row>
    <row r="64" spans="1:13" ht="12" customHeight="1" x14ac:dyDescent="0.25">
      <c r="A64" s="485" t="s">
        <v>84</v>
      </c>
      <c r="B64" s="485">
        <v>15</v>
      </c>
      <c r="C64" s="486" t="s">
        <v>84</v>
      </c>
      <c r="D64" s="485" t="s">
        <v>804</v>
      </c>
      <c r="E64" s="487">
        <v>62</v>
      </c>
      <c r="F64" s="487" t="s">
        <v>867</v>
      </c>
      <c r="G64" s="488">
        <f>'MAIN LEVEL'!AB83</f>
        <v>0</v>
      </c>
      <c r="H64" s="487" t="str">
        <f>ShowFormula('EWS MAPPING'!$G64)</f>
        <v>='MAIN LEVEL'!AB83</v>
      </c>
      <c r="I64" s="492" t="s">
        <v>797</v>
      </c>
      <c r="J64" s="492" t="s">
        <v>806</v>
      </c>
      <c r="K64" s="487"/>
      <c r="L64" s="489"/>
      <c r="M64" s="490"/>
    </row>
    <row r="65" spans="1:13" ht="12" customHeight="1" x14ac:dyDescent="0.25">
      <c r="A65" s="480" t="s">
        <v>84</v>
      </c>
      <c r="B65" s="480">
        <v>15</v>
      </c>
      <c r="C65" s="481" t="s">
        <v>84</v>
      </c>
      <c r="D65" s="480" t="s">
        <v>804</v>
      </c>
      <c r="E65" s="482">
        <v>63</v>
      </c>
      <c r="F65" s="482" t="s">
        <v>868</v>
      </c>
      <c r="G65" s="483">
        <f>'MAIN LEVEL'!AB85</f>
        <v>0</v>
      </c>
      <c r="H65" s="482" t="str">
        <f>ShowFormula('EWS MAPPING'!$G65)</f>
        <v>='MAIN LEVEL'!AB85</v>
      </c>
      <c r="I65" s="493" t="s">
        <v>797</v>
      </c>
      <c r="J65" s="493" t="s">
        <v>806</v>
      </c>
      <c r="K65" s="482"/>
      <c r="L65" s="482"/>
      <c r="M65" s="484"/>
    </row>
    <row r="66" spans="1:13" ht="12" customHeight="1" x14ac:dyDescent="0.25">
      <c r="A66" s="485" t="s">
        <v>84</v>
      </c>
      <c r="B66" s="485">
        <v>15</v>
      </c>
      <c r="C66" s="486" t="s">
        <v>84</v>
      </c>
      <c r="D66" s="485" t="s">
        <v>804</v>
      </c>
      <c r="E66" s="487">
        <v>64</v>
      </c>
      <c r="F66" s="487" t="s">
        <v>869</v>
      </c>
      <c r="G66" s="488">
        <f>'MAIN LEVEL'!AB86</f>
        <v>0</v>
      </c>
      <c r="H66" s="487" t="str">
        <f>ShowFormula('EWS MAPPING'!$G66)</f>
        <v>='MAIN LEVEL'!AB86</v>
      </c>
      <c r="I66" s="492" t="s">
        <v>797</v>
      </c>
      <c r="J66" s="492" t="s">
        <v>806</v>
      </c>
      <c r="K66" s="487"/>
      <c r="L66" s="487"/>
      <c r="M66" s="490"/>
    </row>
    <row r="67" spans="1:13" ht="12" customHeight="1" x14ac:dyDescent="0.25">
      <c r="A67" s="480" t="s">
        <v>84</v>
      </c>
      <c r="B67" s="480">
        <v>15</v>
      </c>
      <c r="C67" s="481" t="s">
        <v>84</v>
      </c>
      <c r="D67" s="480" t="s">
        <v>804</v>
      </c>
      <c r="E67" s="482">
        <v>65</v>
      </c>
      <c r="F67" s="482" t="s">
        <v>870</v>
      </c>
      <c r="G67" s="483">
        <f>'MAIN LEVEL'!AB87</f>
        <v>0</v>
      </c>
      <c r="H67" s="482" t="str">
        <f>ShowFormula('EWS MAPPING'!$G67)</f>
        <v>='MAIN LEVEL'!AB87</v>
      </c>
      <c r="I67" s="493" t="s">
        <v>797</v>
      </c>
      <c r="J67" s="493" t="s">
        <v>806</v>
      </c>
      <c r="K67" s="482"/>
      <c r="L67" s="482"/>
      <c r="M67" s="484"/>
    </row>
    <row r="68" spans="1:13" ht="12" customHeight="1" x14ac:dyDescent="0.25">
      <c r="A68" s="485" t="s">
        <v>84</v>
      </c>
      <c r="B68" s="485">
        <v>15</v>
      </c>
      <c r="C68" s="486" t="s">
        <v>84</v>
      </c>
      <c r="D68" s="485" t="s">
        <v>804</v>
      </c>
      <c r="E68" s="487">
        <v>66</v>
      </c>
      <c r="F68" s="487" t="s">
        <v>871</v>
      </c>
      <c r="G68" s="488">
        <f>'MAIN LEVEL'!AB88</f>
        <v>0</v>
      </c>
      <c r="H68" s="487" t="str">
        <f>ShowFormula('EWS MAPPING'!$G68)</f>
        <v>='MAIN LEVEL'!AB88</v>
      </c>
      <c r="I68" s="492" t="s">
        <v>797</v>
      </c>
      <c r="J68" s="492" t="s">
        <v>806</v>
      </c>
      <c r="K68" s="487"/>
      <c r="L68" s="487"/>
      <c r="M68" s="490"/>
    </row>
    <row r="69" spans="1:13" ht="12" customHeight="1" x14ac:dyDescent="0.25">
      <c r="A69" s="480" t="s">
        <v>84</v>
      </c>
      <c r="B69" s="480">
        <v>15</v>
      </c>
      <c r="C69" s="481" t="s">
        <v>84</v>
      </c>
      <c r="D69" s="480" t="s">
        <v>804</v>
      </c>
      <c r="E69" s="482">
        <v>67</v>
      </c>
      <c r="F69" s="482" t="s">
        <v>872</v>
      </c>
      <c r="G69" s="483">
        <f>'MAIN LEVEL'!AB89</f>
        <v>0</v>
      </c>
      <c r="H69" s="482" t="str">
        <f>ShowFormula('EWS MAPPING'!$G69)</f>
        <v>='MAIN LEVEL'!AB89</v>
      </c>
      <c r="I69" s="493" t="s">
        <v>797</v>
      </c>
      <c r="J69" s="493" t="s">
        <v>806</v>
      </c>
      <c r="K69" s="482"/>
      <c r="L69" s="482"/>
      <c r="M69" s="484"/>
    </row>
    <row r="70" spans="1:13" ht="12" customHeight="1" x14ac:dyDescent="0.25">
      <c r="A70" s="485" t="s">
        <v>84</v>
      </c>
      <c r="B70" s="485">
        <v>15</v>
      </c>
      <c r="C70" s="486" t="s">
        <v>84</v>
      </c>
      <c r="D70" s="485" t="s">
        <v>804</v>
      </c>
      <c r="E70" s="487">
        <v>68</v>
      </c>
      <c r="F70" s="487" t="s">
        <v>873</v>
      </c>
      <c r="G70" s="488">
        <f>'MAIN LEVEL'!AB90</f>
        <v>0</v>
      </c>
      <c r="H70" s="487" t="str">
        <f>ShowFormula('EWS MAPPING'!$G70)</f>
        <v>='MAIN LEVEL'!AB90</v>
      </c>
      <c r="I70" s="492" t="s">
        <v>797</v>
      </c>
      <c r="J70" s="492" t="s">
        <v>806</v>
      </c>
      <c r="K70" s="487"/>
      <c r="L70" s="487"/>
      <c r="M70" s="490"/>
    </row>
    <row r="71" spans="1:13" ht="12" customHeight="1" x14ac:dyDescent="0.25">
      <c r="A71" s="480" t="s">
        <v>84</v>
      </c>
      <c r="B71" s="480">
        <v>15</v>
      </c>
      <c r="C71" s="481" t="s">
        <v>84</v>
      </c>
      <c r="D71" s="480" t="s">
        <v>804</v>
      </c>
      <c r="E71" s="482">
        <v>69</v>
      </c>
      <c r="F71" s="482" t="s">
        <v>874</v>
      </c>
      <c r="G71" s="483">
        <f>'MAIN LEVEL'!AB91</f>
        <v>0</v>
      </c>
      <c r="H71" s="482" t="str">
        <f>ShowFormula('EWS MAPPING'!$G71)</f>
        <v>='MAIN LEVEL'!AB91</v>
      </c>
      <c r="I71" s="493" t="s">
        <v>797</v>
      </c>
      <c r="J71" s="493" t="s">
        <v>806</v>
      </c>
      <c r="K71" s="482"/>
      <c r="L71" s="482"/>
      <c r="M71" s="484"/>
    </row>
    <row r="72" spans="1:13" ht="12" customHeight="1" x14ac:dyDescent="0.25">
      <c r="A72" s="485" t="s">
        <v>84</v>
      </c>
      <c r="B72" s="485">
        <v>15</v>
      </c>
      <c r="C72" s="486" t="s">
        <v>84</v>
      </c>
      <c r="D72" s="485" t="s">
        <v>804</v>
      </c>
      <c r="E72" s="487">
        <v>70</v>
      </c>
      <c r="F72" s="487" t="s">
        <v>875</v>
      </c>
      <c r="G72" s="488">
        <f>'MAIN LEVEL'!AB92</f>
        <v>0</v>
      </c>
      <c r="H72" s="487" t="str">
        <f>ShowFormula('EWS MAPPING'!$G72)</f>
        <v>='MAIN LEVEL'!AB92</v>
      </c>
      <c r="I72" s="492" t="s">
        <v>797</v>
      </c>
      <c r="J72" s="492" t="s">
        <v>806</v>
      </c>
      <c r="K72" s="487"/>
      <c r="L72" s="487"/>
      <c r="M72" s="490"/>
    </row>
    <row r="73" spans="1:13" ht="12" customHeight="1" x14ac:dyDescent="0.25">
      <c r="A73" s="480" t="s">
        <v>84</v>
      </c>
      <c r="B73" s="480">
        <v>15</v>
      </c>
      <c r="C73" s="481" t="s">
        <v>84</v>
      </c>
      <c r="D73" s="480" t="s">
        <v>804</v>
      </c>
      <c r="E73" s="482">
        <v>71</v>
      </c>
      <c r="F73" s="482" t="s">
        <v>876</v>
      </c>
      <c r="G73" s="483">
        <f>'MAIN LEVEL'!AG18</f>
        <v>0</v>
      </c>
      <c r="H73" s="482" t="str">
        <f>ShowFormula('EWS MAPPING'!$G73)</f>
        <v>='MAIN LEVEL'!AG18</v>
      </c>
      <c r="I73" s="482" t="s">
        <v>82</v>
      </c>
      <c r="J73" s="493" t="s">
        <v>806</v>
      </c>
      <c r="K73" s="482" t="s">
        <v>90</v>
      </c>
      <c r="L73" s="482"/>
      <c r="M73" s="484"/>
    </row>
    <row r="74" spans="1:13" ht="12" customHeight="1" x14ac:dyDescent="0.25">
      <c r="A74" s="485" t="s">
        <v>84</v>
      </c>
      <c r="B74" s="485">
        <v>15</v>
      </c>
      <c r="C74" s="486" t="s">
        <v>84</v>
      </c>
      <c r="D74" s="485" t="s">
        <v>804</v>
      </c>
      <c r="E74" s="487">
        <v>72</v>
      </c>
      <c r="F74" s="487" t="s">
        <v>877</v>
      </c>
      <c r="G74" s="488">
        <f>'MAIN LEVEL'!AG19</f>
        <v>0</v>
      </c>
      <c r="H74" s="487" t="str">
        <f>ShowFormula('EWS MAPPING'!$G74)</f>
        <v>='MAIN LEVEL'!AG19</v>
      </c>
      <c r="I74" s="487" t="s">
        <v>82</v>
      </c>
      <c r="J74" s="492" t="s">
        <v>806</v>
      </c>
      <c r="K74" s="487" t="s">
        <v>143</v>
      </c>
      <c r="L74" s="487"/>
      <c r="M74" s="490"/>
    </row>
    <row r="75" spans="1:13" ht="12" customHeight="1" x14ac:dyDescent="0.25">
      <c r="A75" s="480" t="s">
        <v>84</v>
      </c>
      <c r="B75" s="480">
        <v>15</v>
      </c>
      <c r="C75" s="481" t="s">
        <v>84</v>
      </c>
      <c r="D75" s="480" t="s">
        <v>804</v>
      </c>
      <c r="E75" s="482">
        <v>73</v>
      </c>
      <c r="F75" s="482" t="s">
        <v>878</v>
      </c>
      <c r="G75" s="483">
        <f>'MAIN LEVEL'!AG20</f>
        <v>0</v>
      </c>
      <c r="H75" s="482" t="str">
        <f>ShowFormula('EWS MAPPING'!$G75)</f>
        <v>='MAIN LEVEL'!AG20</v>
      </c>
      <c r="I75" s="482" t="s">
        <v>814</v>
      </c>
      <c r="J75" s="493" t="s">
        <v>806</v>
      </c>
      <c r="K75" s="482"/>
      <c r="L75" s="482"/>
      <c r="M75" s="484"/>
    </row>
    <row r="76" spans="1:13" ht="12" customHeight="1" x14ac:dyDescent="0.25">
      <c r="A76" s="485" t="s">
        <v>84</v>
      </c>
      <c r="B76" s="485">
        <v>15</v>
      </c>
      <c r="C76" s="486" t="s">
        <v>84</v>
      </c>
      <c r="D76" s="485" t="s">
        <v>804</v>
      </c>
      <c r="E76" s="487">
        <v>74</v>
      </c>
      <c r="F76" s="487" t="s">
        <v>879</v>
      </c>
      <c r="G76" s="488">
        <f>'MAIN LEVEL'!AG22</f>
        <v>0</v>
      </c>
      <c r="H76" s="487" t="str">
        <f>ShowFormula('EWS MAPPING'!$G76)</f>
        <v>='MAIN LEVEL'!AG22</v>
      </c>
      <c r="I76" s="487" t="s">
        <v>82</v>
      </c>
      <c r="J76" s="492" t="s">
        <v>806</v>
      </c>
      <c r="K76" s="487" t="s">
        <v>171</v>
      </c>
      <c r="L76" s="487"/>
      <c r="M76" s="490"/>
    </row>
    <row r="77" spans="1:13" ht="12" customHeight="1" x14ac:dyDescent="0.25">
      <c r="A77" s="480" t="s">
        <v>84</v>
      </c>
      <c r="B77" s="480">
        <v>15</v>
      </c>
      <c r="C77" s="481" t="s">
        <v>84</v>
      </c>
      <c r="D77" s="480" t="s">
        <v>804</v>
      </c>
      <c r="E77" s="482">
        <v>75</v>
      </c>
      <c r="F77" s="482" t="s">
        <v>880</v>
      </c>
      <c r="G77" s="483">
        <f>'MAIN LEVEL'!AG23</f>
        <v>0</v>
      </c>
      <c r="H77" s="482" t="str">
        <f>ShowFormula('EWS MAPPING'!$G77)</f>
        <v>='MAIN LEVEL'!AG23</v>
      </c>
      <c r="I77" s="482" t="s">
        <v>82</v>
      </c>
      <c r="J77" s="493" t="s">
        <v>806</v>
      </c>
      <c r="K77" s="482" t="s">
        <v>187</v>
      </c>
      <c r="L77" s="482"/>
      <c r="M77" s="484"/>
    </row>
    <row r="78" spans="1:13" ht="12" customHeight="1" x14ac:dyDescent="0.25">
      <c r="A78" s="485" t="s">
        <v>84</v>
      </c>
      <c r="B78" s="485">
        <v>15</v>
      </c>
      <c r="C78" s="486" t="s">
        <v>84</v>
      </c>
      <c r="D78" s="485" t="s">
        <v>804</v>
      </c>
      <c r="E78" s="487">
        <v>76</v>
      </c>
      <c r="F78" s="487" t="s">
        <v>881</v>
      </c>
      <c r="G78" s="488">
        <f>'MAIN LEVEL'!AG24</f>
        <v>0</v>
      </c>
      <c r="H78" s="487" t="str">
        <f>ShowFormula('EWS MAPPING'!$G78)</f>
        <v>='MAIN LEVEL'!AG24</v>
      </c>
      <c r="I78" s="487" t="s">
        <v>82</v>
      </c>
      <c r="J78" s="492" t="s">
        <v>806</v>
      </c>
      <c r="K78" s="487" t="s">
        <v>203</v>
      </c>
      <c r="L78" s="487"/>
      <c r="M78" s="490"/>
    </row>
    <row r="79" spans="1:13" ht="12" customHeight="1" x14ac:dyDescent="0.25">
      <c r="A79" s="480" t="s">
        <v>84</v>
      </c>
      <c r="B79" s="480">
        <v>15</v>
      </c>
      <c r="C79" s="481" t="s">
        <v>84</v>
      </c>
      <c r="D79" s="480" t="s">
        <v>804</v>
      </c>
      <c r="E79" s="482">
        <v>77</v>
      </c>
      <c r="F79" s="482" t="s">
        <v>882</v>
      </c>
      <c r="G79" s="483">
        <f>'MAIN LEVEL'!AG25</f>
        <v>0</v>
      </c>
      <c r="H79" s="482" t="str">
        <f>ShowFormula('EWS MAPPING'!$G79)</f>
        <v>='MAIN LEVEL'!AG25</v>
      </c>
      <c r="I79" s="482" t="s">
        <v>814</v>
      </c>
      <c r="J79" s="493" t="s">
        <v>806</v>
      </c>
      <c r="K79" s="482"/>
      <c r="L79" s="482"/>
      <c r="M79" s="484"/>
    </row>
    <row r="80" spans="1:13" ht="12" customHeight="1" x14ac:dyDescent="0.25">
      <c r="A80" s="485" t="s">
        <v>84</v>
      </c>
      <c r="B80" s="485">
        <v>15</v>
      </c>
      <c r="C80" s="486" t="s">
        <v>84</v>
      </c>
      <c r="D80" s="485" t="s">
        <v>804</v>
      </c>
      <c r="E80" s="487">
        <v>78</v>
      </c>
      <c r="F80" s="487" t="s">
        <v>883</v>
      </c>
      <c r="G80" s="488">
        <f>'MAIN LEVEL'!AG27</f>
        <v>0</v>
      </c>
      <c r="H80" s="487" t="str">
        <f>ShowFormula('EWS MAPPING'!$G80)</f>
        <v>='MAIN LEVEL'!AG27</v>
      </c>
      <c r="I80" s="487" t="s">
        <v>82</v>
      </c>
      <c r="J80" s="492" t="s">
        <v>806</v>
      </c>
      <c r="K80" s="487" t="s">
        <v>219</v>
      </c>
      <c r="L80" s="487"/>
      <c r="M80" s="490"/>
    </row>
    <row r="81" spans="1:13" ht="12" customHeight="1" x14ac:dyDescent="0.25">
      <c r="A81" s="480" t="s">
        <v>84</v>
      </c>
      <c r="B81" s="480">
        <v>15</v>
      </c>
      <c r="C81" s="481" t="s">
        <v>84</v>
      </c>
      <c r="D81" s="480" t="s">
        <v>804</v>
      </c>
      <c r="E81" s="482">
        <v>79</v>
      </c>
      <c r="F81" s="482" t="s">
        <v>884</v>
      </c>
      <c r="G81" s="483">
        <f>'MAIN LEVEL'!AG28</f>
        <v>0</v>
      </c>
      <c r="H81" s="482" t="str">
        <f>ShowFormula('EWS MAPPING'!$G81)</f>
        <v>='MAIN LEVEL'!AG28</v>
      </c>
      <c r="I81" s="482" t="s">
        <v>82</v>
      </c>
      <c r="J81" s="493" t="s">
        <v>806</v>
      </c>
      <c r="K81" s="482" t="s">
        <v>235</v>
      </c>
      <c r="L81" s="482"/>
      <c r="M81" s="484"/>
    </row>
    <row r="82" spans="1:13" ht="12" customHeight="1" x14ac:dyDescent="0.25">
      <c r="A82" s="485" t="s">
        <v>84</v>
      </c>
      <c r="B82" s="485">
        <v>15</v>
      </c>
      <c r="C82" s="486" t="s">
        <v>84</v>
      </c>
      <c r="D82" s="485" t="s">
        <v>804</v>
      </c>
      <c r="E82" s="487">
        <v>80</v>
      </c>
      <c r="F82" s="487" t="s">
        <v>885</v>
      </c>
      <c r="G82" s="488">
        <f>'MAIN LEVEL'!AG29</f>
        <v>0</v>
      </c>
      <c r="H82" s="487" t="str">
        <f>ShowFormula('EWS MAPPING'!$G82)</f>
        <v>='MAIN LEVEL'!AG29</v>
      </c>
      <c r="I82" s="487" t="s">
        <v>82</v>
      </c>
      <c r="J82" s="492" t="s">
        <v>806</v>
      </c>
      <c r="K82" s="487" t="s">
        <v>251</v>
      </c>
      <c r="L82" s="487"/>
      <c r="M82" s="490"/>
    </row>
    <row r="83" spans="1:13" ht="12" customHeight="1" x14ac:dyDescent="0.25">
      <c r="A83" s="480" t="s">
        <v>84</v>
      </c>
      <c r="B83" s="480">
        <v>15</v>
      </c>
      <c r="C83" s="481" t="s">
        <v>84</v>
      </c>
      <c r="D83" s="480" t="s">
        <v>804</v>
      </c>
      <c r="E83" s="482">
        <v>81</v>
      </c>
      <c r="F83" s="482" t="s">
        <v>886</v>
      </c>
      <c r="G83" s="483">
        <f>'MAIN LEVEL'!AG30</f>
        <v>0</v>
      </c>
      <c r="H83" s="482" t="str">
        <f>ShowFormula('EWS MAPPING'!$G83)</f>
        <v>='MAIN LEVEL'!AG30</v>
      </c>
      <c r="I83" s="482" t="s">
        <v>82</v>
      </c>
      <c r="J83" s="493" t="s">
        <v>806</v>
      </c>
      <c r="K83" s="482" t="s">
        <v>267</v>
      </c>
      <c r="L83" s="482"/>
      <c r="M83" s="484"/>
    </row>
    <row r="84" spans="1:13" ht="12" customHeight="1" x14ac:dyDescent="0.25">
      <c r="A84" s="485" t="s">
        <v>84</v>
      </c>
      <c r="B84" s="485">
        <v>15</v>
      </c>
      <c r="C84" s="486" t="s">
        <v>84</v>
      </c>
      <c r="D84" s="485" t="s">
        <v>804</v>
      </c>
      <c r="E84" s="487">
        <v>82</v>
      </c>
      <c r="F84" s="487" t="s">
        <v>887</v>
      </c>
      <c r="G84" s="488">
        <f>'MAIN LEVEL'!AG31</f>
        <v>0</v>
      </c>
      <c r="H84" s="487" t="str">
        <f>ShowFormula('EWS MAPPING'!$G84)</f>
        <v>='MAIN LEVEL'!AG31</v>
      </c>
      <c r="I84" s="487" t="s">
        <v>82</v>
      </c>
      <c r="J84" s="492" t="s">
        <v>806</v>
      </c>
      <c r="K84" s="487" t="s">
        <v>283</v>
      </c>
      <c r="L84" s="487"/>
      <c r="M84" s="490"/>
    </row>
    <row r="85" spans="1:13" ht="12" customHeight="1" x14ac:dyDescent="0.25">
      <c r="A85" s="480" t="s">
        <v>84</v>
      </c>
      <c r="B85" s="480">
        <v>15</v>
      </c>
      <c r="C85" s="481" t="s">
        <v>84</v>
      </c>
      <c r="D85" s="480" t="s">
        <v>804</v>
      </c>
      <c r="E85" s="482">
        <v>83</v>
      </c>
      <c r="F85" s="482" t="s">
        <v>888</v>
      </c>
      <c r="G85" s="483">
        <f>'MAIN LEVEL'!AG32</f>
        <v>0</v>
      </c>
      <c r="H85" s="482" t="str">
        <f>ShowFormula('EWS MAPPING'!$G85)</f>
        <v>='MAIN LEVEL'!AG32</v>
      </c>
      <c r="I85" s="482" t="s">
        <v>814</v>
      </c>
      <c r="J85" s="493" t="s">
        <v>806</v>
      </c>
      <c r="K85" s="482"/>
      <c r="L85" s="482"/>
      <c r="M85" s="484"/>
    </row>
    <row r="86" spans="1:13" ht="12" customHeight="1" x14ac:dyDescent="0.25">
      <c r="A86" s="485" t="s">
        <v>84</v>
      </c>
      <c r="B86" s="485">
        <v>15</v>
      </c>
      <c r="C86" s="486" t="s">
        <v>84</v>
      </c>
      <c r="D86" s="485" t="s">
        <v>804</v>
      </c>
      <c r="E86" s="487">
        <v>84</v>
      </c>
      <c r="F86" s="487" t="s">
        <v>889</v>
      </c>
      <c r="G86" s="488">
        <f>'MAIN LEVEL'!AG33</f>
        <v>0</v>
      </c>
      <c r="H86" s="487" t="str">
        <f>ShowFormula('EWS MAPPING'!$G86)</f>
        <v>='MAIN LEVEL'!AG33</v>
      </c>
      <c r="I86" s="487" t="s">
        <v>814</v>
      </c>
      <c r="J86" s="492" t="s">
        <v>806</v>
      </c>
      <c r="K86" s="487"/>
      <c r="L86" s="487"/>
      <c r="M86" s="490"/>
    </row>
    <row r="87" spans="1:13" ht="12" customHeight="1" x14ac:dyDescent="0.25">
      <c r="A87" s="480" t="s">
        <v>84</v>
      </c>
      <c r="B87" s="480">
        <v>15</v>
      </c>
      <c r="C87" s="481" t="s">
        <v>84</v>
      </c>
      <c r="D87" s="480" t="s">
        <v>804</v>
      </c>
      <c r="E87" s="482">
        <v>85</v>
      </c>
      <c r="F87" s="482" t="s">
        <v>890</v>
      </c>
      <c r="G87" s="483">
        <f>'MAIN LEVEL'!AG34</f>
        <v>0</v>
      </c>
      <c r="H87" s="482" t="str">
        <f>ShowFormula('EWS MAPPING'!$G87)</f>
        <v>='MAIN LEVEL'!AG34</v>
      </c>
      <c r="I87" s="482" t="s">
        <v>82</v>
      </c>
      <c r="J87" s="493" t="s">
        <v>806</v>
      </c>
      <c r="K87" s="482" t="s">
        <v>299</v>
      </c>
      <c r="L87" s="482"/>
      <c r="M87" s="484"/>
    </row>
    <row r="88" spans="1:13" ht="12" customHeight="1" x14ac:dyDescent="0.25">
      <c r="A88" s="485" t="s">
        <v>84</v>
      </c>
      <c r="B88" s="485">
        <v>15</v>
      </c>
      <c r="C88" s="486" t="s">
        <v>84</v>
      </c>
      <c r="D88" s="485" t="s">
        <v>804</v>
      </c>
      <c r="E88" s="487">
        <v>86</v>
      </c>
      <c r="F88" s="487" t="s">
        <v>891</v>
      </c>
      <c r="G88" s="488">
        <f>'MAIN LEVEL'!AG36</f>
        <v>0</v>
      </c>
      <c r="H88" s="487" t="str">
        <f>ShowFormula('EWS MAPPING'!$G88)</f>
        <v>='MAIN LEVEL'!AG36</v>
      </c>
      <c r="I88" s="487" t="s">
        <v>82</v>
      </c>
      <c r="J88" s="492" t="s">
        <v>806</v>
      </c>
      <c r="K88" s="487" t="s">
        <v>315</v>
      </c>
      <c r="L88" s="487"/>
      <c r="M88" s="490"/>
    </row>
    <row r="89" spans="1:13" ht="12" customHeight="1" x14ac:dyDescent="0.25">
      <c r="A89" s="480" t="s">
        <v>84</v>
      </c>
      <c r="B89" s="480">
        <v>15</v>
      </c>
      <c r="C89" s="481" t="s">
        <v>84</v>
      </c>
      <c r="D89" s="480" t="s">
        <v>804</v>
      </c>
      <c r="E89" s="482">
        <v>87</v>
      </c>
      <c r="F89" s="482" t="s">
        <v>892</v>
      </c>
      <c r="G89" s="483">
        <f>'MAIN LEVEL'!AG37</f>
        <v>0</v>
      </c>
      <c r="H89" s="482" t="str">
        <f>ShowFormula('EWS MAPPING'!$G89)</f>
        <v>='MAIN LEVEL'!AG37</v>
      </c>
      <c r="I89" s="482" t="s">
        <v>82</v>
      </c>
      <c r="J89" s="493" t="s">
        <v>806</v>
      </c>
      <c r="K89" s="482" t="s">
        <v>331</v>
      </c>
      <c r="L89" s="482"/>
      <c r="M89" s="484"/>
    </row>
    <row r="90" spans="1:13" ht="12" customHeight="1" x14ac:dyDescent="0.25">
      <c r="A90" s="485" t="s">
        <v>84</v>
      </c>
      <c r="B90" s="485">
        <v>15</v>
      </c>
      <c r="C90" s="486" t="s">
        <v>84</v>
      </c>
      <c r="D90" s="485" t="s">
        <v>804</v>
      </c>
      <c r="E90" s="487">
        <v>88</v>
      </c>
      <c r="F90" s="487" t="s">
        <v>884</v>
      </c>
      <c r="G90" s="488">
        <f>'MAIN LEVEL'!AG38</f>
        <v>0</v>
      </c>
      <c r="H90" s="487" t="str">
        <f>ShowFormula('EWS MAPPING'!$G90)</f>
        <v>='MAIN LEVEL'!AG38</v>
      </c>
      <c r="I90" s="487" t="s">
        <v>82</v>
      </c>
      <c r="J90" s="492" t="s">
        <v>806</v>
      </c>
      <c r="K90" s="487" t="s">
        <v>347</v>
      </c>
      <c r="L90" s="487"/>
      <c r="M90" s="490"/>
    </row>
    <row r="91" spans="1:13" ht="12" customHeight="1" x14ac:dyDescent="0.25">
      <c r="A91" s="480" t="s">
        <v>84</v>
      </c>
      <c r="B91" s="480">
        <v>15</v>
      </c>
      <c r="C91" s="481" t="s">
        <v>84</v>
      </c>
      <c r="D91" s="480" t="s">
        <v>804</v>
      </c>
      <c r="E91" s="482">
        <v>89</v>
      </c>
      <c r="F91" s="482" t="s">
        <v>893</v>
      </c>
      <c r="G91" s="483">
        <f>'MAIN LEVEL'!AG39</f>
        <v>0</v>
      </c>
      <c r="H91" s="482" t="str">
        <f>ShowFormula('EWS MAPPING'!$G91)</f>
        <v>='MAIN LEVEL'!AG39</v>
      </c>
      <c r="I91" s="482" t="s">
        <v>82</v>
      </c>
      <c r="J91" s="493" t="s">
        <v>806</v>
      </c>
      <c r="K91" s="482" t="s">
        <v>363</v>
      </c>
      <c r="L91" s="482"/>
      <c r="M91" s="484"/>
    </row>
    <row r="92" spans="1:13" ht="12" customHeight="1" x14ac:dyDescent="0.25">
      <c r="A92" s="485" t="s">
        <v>84</v>
      </c>
      <c r="B92" s="485">
        <v>15</v>
      </c>
      <c r="C92" s="486" t="s">
        <v>84</v>
      </c>
      <c r="D92" s="485" t="s">
        <v>804</v>
      </c>
      <c r="E92" s="487">
        <v>90</v>
      </c>
      <c r="F92" s="487" t="s">
        <v>894</v>
      </c>
      <c r="G92" s="488">
        <f>'MAIN LEVEL'!AG40</f>
        <v>0</v>
      </c>
      <c r="H92" s="487" t="str">
        <f>ShowFormula('EWS MAPPING'!$G92)</f>
        <v>='MAIN LEVEL'!AG40</v>
      </c>
      <c r="I92" s="487" t="s">
        <v>82</v>
      </c>
      <c r="J92" s="492" t="s">
        <v>806</v>
      </c>
      <c r="K92" s="487" t="s">
        <v>381</v>
      </c>
      <c r="L92" s="487"/>
      <c r="M92" s="490"/>
    </row>
    <row r="93" spans="1:13" ht="12" customHeight="1" x14ac:dyDescent="0.25">
      <c r="A93" s="480" t="s">
        <v>84</v>
      </c>
      <c r="B93" s="480">
        <v>15</v>
      </c>
      <c r="C93" s="481" t="s">
        <v>84</v>
      </c>
      <c r="D93" s="480" t="s">
        <v>804</v>
      </c>
      <c r="E93" s="482">
        <v>91</v>
      </c>
      <c r="F93" s="482" t="s">
        <v>895</v>
      </c>
      <c r="G93" s="483">
        <f>'MAIN LEVEL'!AG41</f>
        <v>0</v>
      </c>
      <c r="H93" s="482" t="str">
        <f>ShowFormula('EWS MAPPING'!$G93)</f>
        <v>='MAIN LEVEL'!AG41</v>
      </c>
      <c r="I93" s="482" t="s">
        <v>82</v>
      </c>
      <c r="J93" s="493" t="s">
        <v>806</v>
      </c>
      <c r="K93" s="482" t="s">
        <v>397</v>
      </c>
      <c r="L93" s="482"/>
      <c r="M93" s="484"/>
    </row>
    <row r="94" spans="1:13" ht="12" customHeight="1" x14ac:dyDescent="0.25">
      <c r="A94" s="485" t="s">
        <v>84</v>
      </c>
      <c r="B94" s="485">
        <v>15</v>
      </c>
      <c r="C94" s="486" t="s">
        <v>84</v>
      </c>
      <c r="D94" s="485" t="s">
        <v>804</v>
      </c>
      <c r="E94" s="487">
        <v>92</v>
      </c>
      <c r="F94" s="487" t="s">
        <v>896</v>
      </c>
      <c r="G94" s="488">
        <f>'MAIN LEVEL'!AG42</f>
        <v>0</v>
      </c>
      <c r="H94" s="487" t="str">
        <f>ShowFormula('EWS MAPPING'!$G94)</f>
        <v>='MAIN LEVEL'!AG42</v>
      </c>
      <c r="I94" s="487" t="s">
        <v>82</v>
      </c>
      <c r="J94" s="492" t="s">
        <v>806</v>
      </c>
      <c r="K94" s="487" t="s">
        <v>413</v>
      </c>
      <c r="L94" s="487"/>
      <c r="M94" s="490"/>
    </row>
    <row r="95" spans="1:13" ht="12" customHeight="1" x14ac:dyDescent="0.25">
      <c r="A95" s="480" t="s">
        <v>84</v>
      </c>
      <c r="B95" s="480">
        <v>15</v>
      </c>
      <c r="C95" s="481" t="s">
        <v>84</v>
      </c>
      <c r="D95" s="480" t="s">
        <v>804</v>
      </c>
      <c r="E95" s="482">
        <v>93</v>
      </c>
      <c r="F95" s="482" t="s">
        <v>897</v>
      </c>
      <c r="G95" s="483">
        <f>'MAIN LEVEL'!AG43</f>
        <v>0</v>
      </c>
      <c r="H95" s="482" t="str">
        <f>ShowFormula('EWS MAPPING'!$G95)</f>
        <v>='MAIN LEVEL'!AG43</v>
      </c>
      <c r="I95" s="482" t="s">
        <v>82</v>
      </c>
      <c r="J95" s="493" t="s">
        <v>806</v>
      </c>
      <c r="K95" s="482" t="s">
        <v>429</v>
      </c>
      <c r="L95" s="482"/>
      <c r="M95" s="484"/>
    </row>
    <row r="96" spans="1:13" ht="12" customHeight="1" x14ac:dyDescent="0.25">
      <c r="A96" s="485" t="s">
        <v>84</v>
      </c>
      <c r="B96" s="485">
        <v>15</v>
      </c>
      <c r="C96" s="486" t="s">
        <v>84</v>
      </c>
      <c r="D96" s="485" t="s">
        <v>804</v>
      </c>
      <c r="E96" s="487">
        <v>94</v>
      </c>
      <c r="F96" s="487" t="s">
        <v>898</v>
      </c>
      <c r="G96" s="488">
        <f>'MAIN LEVEL'!AG44</f>
        <v>0</v>
      </c>
      <c r="H96" s="487" t="str">
        <f>ShowFormula('EWS MAPPING'!$G96)</f>
        <v>='MAIN LEVEL'!AG44</v>
      </c>
      <c r="I96" s="487" t="s">
        <v>82</v>
      </c>
      <c r="J96" s="492" t="s">
        <v>806</v>
      </c>
      <c r="K96" s="487" t="s">
        <v>445</v>
      </c>
      <c r="L96" s="487"/>
      <c r="M96" s="490"/>
    </row>
    <row r="97" spans="1:13" ht="12" customHeight="1" x14ac:dyDescent="0.25">
      <c r="A97" s="480" t="s">
        <v>84</v>
      </c>
      <c r="B97" s="480">
        <v>15</v>
      </c>
      <c r="C97" s="481" t="s">
        <v>84</v>
      </c>
      <c r="D97" s="480" t="s">
        <v>804</v>
      </c>
      <c r="E97" s="482">
        <v>95</v>
      </c>
      <c r="F97" s="482" t="s">
        <v>899</v>
      </c>
      <c r="G97" s="483">
        <f>'MAIN LEVEL'!AG45</f>
        <v>0</v>
      </c>
      <c r="H97" s="482" t="str">
        <f>ShowFormula('EWS MAPPING'!$G97)</f>
        <v>='MAIN LEVEL'!AG45</v>
      </c>
      <c r="I97" s="482" t="s">
        <v>82</v>
      </c>
      <c r="J97" s="493" t="s">
        <v>806</v>
      </c>
      <c r="K97" s="482" t="s">
        <v>461</v>
      </c>
      <c r="L97" s="482"/>
      <c r="M97" s="484"/>
    </row>
    <row r="98" spans="1:13" ht="12" customHeight="1" x14ac:dyDescent="0.25">
      <c r="A98" s="485" t="s">
        <v>84</v>
      </c>
      <c r="B98" s="485">
        <v>15</v>
      </c>
      <c r="C98" s="486" t="s">
        <v>84</v>
      </c>
      <c r="D98" s="485" t="s">
        <v>804</v>
      </c>
      <c r="E98" s="487">
        <v>96</v>
      </c>
      <c r="F98" s="487" t="s">
        <v>900</v>
      </c>
      <c r="G98" s="488">
        <f>'MAIN LEVEL'!AG46</f>
        <v>0</v>
      </c>
      <c r="H98" s="487" t="str">
        <f>ShowFormula('EWS MAPPING'!$G98)</f>
        <v>='MAIN LEVEL'!AG46</v>
      </c>
      <c r="I98" s="487" t="s">
        <v>82</v>
      </c>
      <c r="J98" s="492" t="s">
        <v>806</v>
      </c>
      <c r="K98" s="487" t="s">
        <v>477</v>
      </c>
      <c r="L98" s="487"/>
      <c r="M98" s="490"/>
    </row>
    <row r="99" spans="1:13" ht="12" customHeight="1" x14ac:dyDescent="0.25">
      <c r="A99" s="480" t="s">
        <v>84</v>
      </c>
      <c r="B99" s="480">
        <v>15</v>
      </c>
      <c r="C99" s="481" t="s">
        <v>84</v>
      </c>
      <c r="D99" s="480" t="s">
        <v>804</v>
      </c>
      <c r="E99" s="482">
        <v>97</v>
      </c>
      <c r="F99" s="482" t="s">
        <v>901</v>
      </c>
      <c r="G99" s="483">
        <f>'MAIN LEVEL'!AG47</f>
        <v>0</v>
      </c>
      <c r="H99" s="482" t="str">
        <f>ShowFormula('EWS MAPPING'!$G99)</f>
        <v>='MAIN LEVEL'!AG47</v>
      </c>
      <c r="I99" s="482" t="s">
        <v>82</v>
      </c>
      <c r="J99" s="493" t="s">
        <v>806</v>
      </c>
      <c r="K99" s="482" t="s">
        <v>493</v>
      </c>
      <c r="L99" s="482"/>
      <c r="M99" s="484"/>
    </row>
    <row r="100" spans="1:13" ht="12" customHeight="1" x14ac:dyDescent="0.25">
      <c r="A100" s="485" t="s">
        <v>84</v>
      </c>
      <c r="B100" s="485">
        <v>15</v>
      </c>
      <c r="C100" s="486" t="s">
        <v>84</v>
      </c>
      <c r="D100" s="485" t="s">
        <v>804</v>
      </c>
      <c r="E100" s="487">
        <v>98</v>
      </c>
      <c r="F100" s="487" t="s">
        <v>885</v>
      </c>
      <c r="G100" s="488">
        <f>'MAIN LEVEL'!AG48</f>
        <v>0</v>
      </c>
      <c r="H100" s="487" t="str">
        <f>ShowFormula('EWS MAPPING'!$G100)</f>
        <v>='MAIN LEVEL'!AG48</v>
      </c>
      <c r="I100" s="487" t="s">
        <v>82</v>
      </c>
      <c r="J100" s="492" t="s">
        <v>806</v>
      </c>
      <c r="K100" s="487" t="s">
        <v>509</v>
      </c>
      <c r="L100" s="487"/>
      <c r="M100" s="490"/>
    </row>
    <row r="101" spans="1:13" ht="12" customHeight="1" x14ac:dyDescent="0.25">
      <c r="A101" s="480" t="s">
        <v>84</v>
      </c>
      <c r="B101" s="480">
        <v>15</v>
      </c>
      <c r="C101" s="481" t="s">
        <v>84</v>
      </c>
      <c r="D101" s="480" t="s">
        <v>804</v>
      </c>
      <c r="E101" s="482">
        <v>99</v>
      </c>
      <c r="F101" s="482" t="s">
        <v>902</v>
      </c>
      <c r="G101" s="483">
        <f>'MAIN LEVEL'!AG49</f>
        <v>0</v>
      </c>
      <c r="H101" s="482" t="str">
        <f>ShowFormula('EWS MAPPING'!$G101)</f>
        <v>='MAIN LEVEL'!AG49</v>
      </c>
      <c r="I101" s="482" t="s">
        <v>814</v>
      </c>
      <c r="J101" s="493" t="s">
        <v>806</v>
      </c>
      <c r="K101" s="482"/>
      <c r="L101" s="482"/>
      <c r="M101" s="484"/>
    </row>
    <row r="102" spans="1:13" ht="12" customHeight="1" x14ac:dyDescent="0.25">
      <c r="A102" s="485" t="s">
        <v>84</v>
      </c>
      <c r="B102" s="485">
        <v>15</v>
      </c>
      <c r="C102" s="486" t="s">
        <v>84</v>
      </c>
      <c r="D102" s="485" t="s">
        <v>804</v>
      </c>
      <c r="E102" s="487">
        <v>100</v>
      </c>
      <c r="F102" s="487" t="s">
        <v>903</v>
      </c>
      <c r="G102" s="488">
        <f>'MAIN LEVEL'!AG50</f>
        <v>0</v>
      </c>
      <c r="H102" s="487" t="str">
        <f>ShowFormula('EWS MAPPING'!$G102)</f>
        <v>='MAIN LEVEL'!AG50</v>
      </c>
      <c r="I102" s="487" t="s">
        <v>814</v>
      </c>
      <c r="J102" s="492" t="s">
        <v>806</v>
      </c>
      <c r="K102" s="487"/>
      <c r="L102" s="487"/>
      <c r="M102" s="490"/>
    </row>
    <row r="103" spans="1:13" ht="12" customHeight="1" x14ac:dyDescent="0.25">
      <c r="A103" s="480" t="s">
        <v>84</v>
      </c>
      <c r="B103" s="480">
        <v>15</v>
      </c>
      <c r="C103" s="481" t="s">
        <v>84</v>
      </c>
      <c r="D103" s="480" t="s">
        <v>804</v>
      </c>
      <c r="E103" s="482">
        <v>101</v>
      </c>
      <c r="F103" s="482" t="s">
        <v>904</v>
      </c>
      <c r="G103" s="483">
        <f>'MAIN LEVEL'!AG52</f>
        <v>0</v>
      </c>
      <c r="H103" s="482" t="str">
        <f>ShowFormula('EWS MAPPING'!$G103)</f>
        <v>='MAIN LEVEL'!AG52</v>
      </c>
      <c r="I103" s="482" t="s">
        <v>82</v>
      </c>
      <c r="J103" s="493" t="s">
        <v>806</v>
      </c>
      <c r="K103" s="482" t="s">
        <v>525</v>
      </c>
      <c r="L103" s="482"/>
      <c r="M103" s="484"/>
    </row>
    <row r="104" spans="1:13" ht="12" customHeight="1" x14ac:dyDescent="0.25">
      <c r="A104" s="485" t="s">
        <v>84</v>
      </c>
      <c r="B104" s="485">
        <v>15</v>
      </c>
      <c r="C104" s="486" t="s">
        <v>84</v>
      </c>
      <c r="D104" s="485" t="s">
        <v>804</v>
      </c>
      <c r="E104" s="487">
        <v>102</v>
      </c>
      <c r="F104" s="487" t="s">
        <v>905</v>
      </c>
      <c r="G104" s="488">
        <f>'MAIN LEVEL'!AG53</f>
        <v>0</v>
      </c>
      <c r="H104" s="487" t="str">
        <f>ShowFormula('EWS MAPPING'!$G104)</f>
        <v>='MAIN LEVEL'!AG53</v>
      </c>
      <c r="I104" s="487" t="s">
        <v>82</v>
      </c>
      <c r="J104" s="492" t="s">
        <v>806</v>
      </c>
      <c r="K104" s="487" t="s">
        <v>541</v>
      </c>
      <c r="L104" s="487"/>
      <c r="M104" s="490"/>
    </row>
    <row r="105" spans="1:13" ht="12" customHeight="1" x14ac:dyDescent="0.25">
      <c r="A105" s="480" t="s">
        <v>84</v>
      </c>
      <c r="B105" s="480">
        <v>15</v>
      </c>
      <c r="C105" s="481" t="s">
        <v>84</v>
      </c>
      <c r="D105" s="480" t="s">
        <v>804</v>
      </c>
      <c r="E105" s="482">
        <v>103</v>
      </c>
      <c r="F105" s="482" t="s">
        <v>906</v>
      </c>
      <c r="G105" s="483" t="e">
        <f>'MAIN LEVEL'!AG54</f>
        <v>#REF!</v>
      </c>
      <c r="H105" s="482" t="str">
        <f>ShowFormula('EWS MAPPING'!$G105)</f>
        <v>='MAIN LEVEL'!AG54</v>
      </c>
      <c r="I105" s="482" t="s">
        <v>82</v>
      </c>
      <c r="J105" s="493" t="s">
        <v>806</v>
      </c>
      <c r="K105" s="482" t="s">
        <v>557</v>
      </c>
      <c r="L105" s="482"/>
      <c r="M105" s="484"/>
    </row>
    <row r="106" spans="1:13" ht="12" customHeight="1" x14ac:dyDescent="0.25">
      <c r="A106" s="485" t="s">
        <v>84</v>
      </c>
      <c r="B106" s="485">
        <v>15</v>
      </c>
      <c r="C106" s="486" t="s">
        <v>84</v>
      </c>
      <c r="D106" s="485" t="s">
        <v>804</v>
      </c>
      <c r="E106" s="487">
        <v>104</v>
      </c>
      <c r="F106" s="487" t="s">
        <v>907</v>
      </c>
      <c r="G106" s="488">
        <f>'MAIN LEVEL'!AG55</f>
        <v>0</v>
      </c>
      <c r="H106" s="487" t="str">
        <f>ShowFormula('EWS MAPPING'!$G106)</f>
        <v>='MAIN LEVEL'!AG55</v>
      </c>
      <c r="I106" s="487" t="s">
        <v>82</v>
      </c>
      <c r="J106" s="492" t="s">
        <v>806</v>
      </c>
      <c r="K106" s="487" t="s">
        <v>573</v>
      </c>
      <c r="L106" s="487"/>
      <c r="M106" s="490"/>
    </row>
    <row r="107" spans="1:13" ht="12" customHeight="1" x14ac:dyDescent="0.25">
      <c r="A107" s="480" t="s">
        <v>84</v>
      </c>
      <c r="B107" s="480">
        <v>15</v>
      </c>
      <c r="C107" s="481" t="s">
        <v>84</v>
      </c>
      <c r="D107" s="480" t="s">
        <v>804</v>
      </c>
      <c r="E107" s="482">
        <v>105</v>
      </c>
      <c r="F107" s="482" t="s">
        <v>908</v>
      </c>
      <c r="G107" s="483" t="e">
        <f>'MAIN LEVEL'!AG56</f>
        <v>#REF!</v>
      </c>
      <c r="H107" s="482" t="str">
        <f>ShowFormula('EWS MAPPING'!$G107)</f>
        <v>='MAIN LEVEL'!AG56</v>
      </c>
      <c r="I107" s="482" t="s">
        <v>814</v>
      </c>
      <c r="J107" s="493" t="s">
        <v>806</v>
      </c>
      <c r="K107" s="482"/>
      <c r="L107" s="482"/>
      <c r="M107" s="484"/>
    </row>
    <row r="108" spans="1:13" ht="12" customHeight="1" x14ac:dyDescent="0.25">
      <c r="A108" s="485" t="s">
        <v>84</v>
      </c>
      <c r="B108" s="485">
        <v>15</v>
      </c>
      <c r="C108" s="486" t="s">
        <v>84</v>
      </c>
      <c r="D108" s="485" t="s">
        <v>804</v>
      </c>
      <c r="E108" s="487">
        <v>106</v>
      </c>
      <c r="F108" s="487" t="s">
        <v>909</v>
      </c>
      <c r="G108" s="488">
        <f>'MAIN LEVEL'!AG58</f>
        <v>0</v>
      </c>
      <c r="H108" s="487" t="str">
        <f>ShowFormula('EWS MAPPING'!$G108)</f>
        <v>='MAIN LEVEL'!AG58</v>
      </c>
      <c r="I108" s="487" t="s">
        <v>82</v>
      </c>
      <c r="J108" s="492" t="s">
        <v>806</v>
      </c>
      <c r="K108" s="487" t="s">
        <v>589</v>
      </c>
      <c r="L108" s="487"/>
      <c r="M108" s="490"/>
    </row>
    <row r="109" spans="1:13" ht="12" customHeight="1" x14ac:dyDescent="0.25">
      <c r="A109" s="480" t="s">
        <v>84</v>
      </c>
      <c r="B109" s="480">
        <v>15</v>
      </c>
      <c r="C109" s="481" t="s">
        <v>84</v>
      </c>
      <c r="D109" s="480" t="s">
        <v>804</v>
      </c>
      <c r="E109" s="482">
        <v>107</v>
      </c>
      <c r="F109" s="482" t="s">
        <v>910</v>
      </c>
      <c r="G109" s="483">
        <f>'MAIN LEVEL'!AG59</f>
        <v>0</v>
      </c>
      <c r="H109" s="482" t="str">
        <f>ShowFormula('EWS MAPPING'!$G109)</f>
        <v>='MAIN LEVEL'!AG59</v>
      </c>
      <c r="I109" s="482" t="s">
        <v>82</v>
      </c>
      <c r="J109" s="493" t="s">
        <v>806</v>
      </c>
      <c r="K109" s="482" t="s">
        <v>605</v>
      </c>
      <c r="L109" s="482"/>
      <c r="M109" s="484"/>
    </row>
    <row r="110" spans="1:13" ht="12" customHeight="1" x14ac:dyDescent="0.25">
      <c r="A110" s="485" t="s">
        <v>84</v>
      </c>
      <c r="B110" s="485">
        <v>15</v>
      </c>
      <c r="C110" s="486" t="s">
        <v>84</v>
      </c>
      <c r="D110" s="485" t="s">
        <v>804</v>
      </c>
      <c r="E110" s="487">
        <v>108</v>
      </c>
      <c r="F110" s="487" t="s">
        <v>911</v>
      </c>
      <c r="G110" s="488">
        <f>'MAIN LEVEL'!AG60</f>
        <v>0</v>
      </c>
      <c r="H110" s="487" t="str">
        <f>ShowFormula('EWS MAPPING'!$G110)</f>
        <v>='MAIN LEVEL'!AG60</v>
      </c>
      <c r="I110" s="487" t="s">
        <v>82</v>
      </c>
      <c r="J110" s="492" t="s">
        <v>806</v>
      </c>
      <c r="K110" s="487" t="s">
        <v>621</v>
      </c>
      <c r="L110" s="487"/>
      <c r="M110" s="490"/>
    </row>
    <row r="111" spans="1:13" ht="12" customHeight="1" x14ac:dyDescent="0.25">
      <c r="A111" s="480" t="s">
        <v>84</v>
      </c>
      <c r="B111" s="480">
        <v>15</v>
      </c>
      <c r="C111" s="481" t="s">
        <v>84</v>
      </c>
      <c r="D111" s="480" t="s">
        <v>804</v>
      </c>
      <c r="E111" s="482">
        <v>109</v>
      </c>
      <c r="F111" s="482" t="s">
        <v>885</v>
      </c>
      <c r="G111" s="483">
        <f>'MAIN LEVEL'!AG61</f>
        <v>0</v>
      </c>
      <c r="H111" s="482" t="str">
        <f>ShowFormula('EWS MAPPING'!$G111)</f>
        <v>='MAIN LEVEL'!AG61</v>
      </c>
      <c r="I111" s="482" t="s">
        <v>82</v>
      </c>
      <c r="J111" s="493" t="s">
        <v>806</v>
      </c>
      <c r="K111" s="482" t="s">
        <v>637</v>
      </c>
      <c r="L111" s="482"/>
      <c r="M111" s="484"/>
    </row>
    <row r="112" spans="1:13" ht="12" customHeight="1" x14ac:dyDescent="0.25">
      <c r="A112" s="485" t="s">
        <v>84</v>
      </c>
      <c r="B112" s="485">
        <v>15</v>
      </c>
      <c r="C112" s="486" t="s">
        <v>84</v>
      </c>
      <c r="D112" s="485" t="s">
        <v>804</v>
      </c>
      <c r="E112" s="487">
        <v>110</v>
      </c>
      <c r="F112" s="487" t="s">
        <v>912</v>
      </c>
      <c r="G112" s="488">
        <f>'MAIN LEVEL'!AG62</f>
        <v>0</v>
      </c>
      <c r="H112" s="487" t="str">
        <f>ShowFormula('EWS MAPPING'!$G112)</f>
        <v>='MAIN LEVEL'!AG62</v>
      </c>
      <c r="I112" s="487" t="s">
        <v>814</v>
      </c>
      <c r="J112" s="492" t="s">
        <v>806</v>
      </c>
      <c r="K112" s="487"/>
      <c r="L112" s="487"/>
      <c r="M112" s="490"/>
    </row>
    <row r="113" spans="1:13" ht="12" customHeight="1" x14ac:dyDescent="0.25">
      <c r="A113" s="480" t="s">
        <v>84</v>
      </c>
      <c r="B113" s="480">
        <v>15</v>
      </c>
      <c r="C113" s="481" t="s">
        <v>84</v>
      </c>
      <c r="D113" s="480" t="s">
        <v>804</v>
      </c>
      <c r="E113" s="482">
        <v>111</v>
      </c>
      <c r="F113" s="482" t="s">
        <v>913</v>
      </c>
      <c r="G113" s="483" t="e">
        <f>'MAIN LEVEL'!AG63</f>
        <v>#REF!</v>
      </c>
      <c r="H113" s="482" t="str">
        <f>ShowFormula('EWS MAPPING'!$G113)</f>
        <v>='MAIN LEVEL'!AG63</v>
      </c>
      <c r="I113" s="482" t="s">
        <v>814</v>
      </c>
      <c r="J113" s="493" t="s">
        <v>806</v>
      </c>
      <c r="K113" s="482"/>
      <c r="L113" s="482"/>
      <c r="M113" s="484"/>
    </row>
    <row r="114" spans="1:13" ht="12" customHeight="1" x14ac:dyDescent="0.25">
      <c r="A114" s="485" t="s">
        <v>84</v>
      </c>
      <c r="B114" s="485">
        <v>15</v>
      </c>
      <c r="C114" s="486" t="s">
        <v>84</v>
      </c>
      <c r="D114" s="485" t="s">
        <v>804</v>
      </c>
      <c r="E114" s="487">
        <v>112</v>
      </c>
      <c r="F114" s="487" t="s">
        <v>914</v>
      </c>
      <c r="G114" s="488" t="e">
        <f>'MAIN LEVEL'!AG64</f>
        <v>#REF!</v>
      </c>
      <c r="H114" s="487" t="str">
        <f>ShowFormula('EWS MAPPING'!$G114)</f>
        <v>='MAIN LEVEL'!AG64</v>
      </c>
      <c r="I114" s="487" t="s">
        <v>814</v>
      </c>
      <c r="J114" s="492" t="s">
        <v>806</v>
      </c>
      <c r="K114" s="487"/>
      <c r="L114" s="487"/>
      <c r="M114" s="490"/>
    </row>
    <row r="115" spans="1:13" ht="12" customHeight="1" x14ac:dyDescent="0.25">
      <c r="A115" s="480" t="s">
        <v>84</v>
      </c>
      <c r="B115" s="480">
        <v>15</v>
      </c>
      <c r="C115" s="481" t="s">
        <v>84</v>
      </c>
      <c r="D115" s="480" t="s">
        <v>804</v>
      </c>
      <c r="E115" s="482">
        <v>113</v>
      </c>
      <c r="F115" s="482" t="s">
        <v>915</v>
      </c>
      <c r="G115" s="483">
        <f>'MAIN LEVEL'!AG65</f>
        <v>0</v>
      </c>
      <c r="H115" s="482" t="str">
        <f>ShowFormula('EWS MAPPING'!$G115)</f>
        <v>='MAIN LEVEL'!AG65</v>
      </c>
      <c r="I115" s="482" t="s">
        <v>82</v>
      </c>
      <c r="J115" s="493" t="s">
        <v>806</v>
      </c>
      <c r="K115" s="482" t="s">
        <v>653</v>
      </c>
      <c r="L115" s="482"/>
      <c r="M115" s="484"/>
    </row>
    <row r="116" spans="1:13" ht="12" customHeight="1" x14ac:dyDescent="0.25">
      <c r="A116" s="485" t="s">
        <v>84</v>
      </c>
      <c r="B116" s="485">
        <v>15</v>
      </c>
      <c r="C116" s="486" t="s">
        <v>84</v>
      </c>
      <c r="D116" s="485" t="s">
        <v>804</v>
      </c>
      <c r="E116" s="487">
        <v>114</v>
      </c>
      <c r="F116" s="487" t="s">
        <v>916</v>
      </c>
      <c r="G116" s="488">
        <f>'MAIN LEVEL'!AG66</f>
        <v>0</v>
      </c>
      <c r="H116" s="487" t="str">
        <f>ShowFormula('EWS MAPPING'!$G116)</f>
        <v>='MAIN LEVEL'!AG66</v>
      </c>
      <c r="I116" s="487" t="s">
        <v>82</v>
      </c>
      <c r="J116" s="492" t="s">
        <v>806</v>
      </c>
      <c r="K116" s="487" t="s">
        <v>663</v>
      </c>
      <c r="L116" s="487"/>
      <c r="M116" s="490"/>
    </row>
    <row r="117" spans="1:13" ht="12" customHeight="1" x14ac:dyDescent="0.25">
      <c r="A117" s="480" t="s">
        <v>84</v>
      </c>
      <c r="B117" s="480">
        <v>15</v>
      </c>
      <c r="C117" s="481" t="s">
        <v>84</v>
      </c>
      <c r="D117" s="480" t="s">
        <v>804</v>
      </c>
      <c r="E117" s="482">
        <v>115</v>
      </c>
      <c r="F117" s="482" t="s">
        <v>917</v>
      </c>
      <c r="G117" s="483" t="e">
        <f>'MAIN LEVEL'!AG67</f>
        <v>#REF!</v>
      </c>
      <c r="H117" s="482" t="str">
        <f>ShowFormula('EWS MAPPING'!$G117)</f>
        <v>='MAIN LEVEL'!AG67</v>
      </c>
      <c r="I117" s="482" t="s">
        <v>814</v>
      </c>
      <c r="J117" s="493" t="s">
        <v>806</v>
      </c>
      <c r="K117" s="482"/>
      <c r="L117" s="482"/>
      <c r="M117" s="484"/>
    </row>
    <row r="118" spans="1:13" ht="12" customHeight="1" x14ac:dyDescent="0.25">
      <c r="A118" s="485" t="s">
        <v>84</v>
      </c>
      <c r="B118" s="485">
        <v>15</v>
      </c>
      <c r="C118" s="486" t="s">
        <v>84</v>
      </c>
      <c r="D118" s="485" t="s">
        <v>804</v>
      </c>
      <c r="E118" s="487">
        <v>116</v>
      </c>
      <c r="F118" s="487" t="s">
        <v>918</v>
      </c>
      <c r="G118" s="488">
        <f>'MAIN LEVEL'!AG68</f>
        <v>0</v>
      </c>
      <c r="H118" s="487" t="str">
        <f>ShowFormula('EWS MAPPING'!$G118)</f>
        <v>='MAIN LEVEL'!AG68</v>
      </c>
      <c r="I118" s="487" t="s">
        <v>82</v>
      </c>
      <c r="J118" s="492" t="s">
        <v>806</v>
      </c>
      <c r="K118" s="487" t="s">
        <v>673</v>
      </c>
      <c r="L118" s="487"/>
      <c r="M118" s="490"/>
    </row>
    <row r="119" spans="1:13" ht="12" customHeight="1" x14ac:dyDescent="0.25">
      <c r="A119" s="480" t="s">
        <v>84</v>
      </c>
      <c r="B119" s="480">
        <v>15</v>
      </c>
      <c r="C119" s="481" t="s">
        <v>84</v>
      </c>
      <c r="D119" s="480" t="s">
        <v>804</v>
      </c>
      <c r="E119" s="482">
        <v>117</v>
      </c>
      <c r="F119" s="482" t="s">
        <v>919</v>
      </c>
      <c r="G119" s="483">
        <f>'MAIN LEVEL'!AG69</f>
        <v>0</v>
      </c>
      <c r="H119" s="482" t="str">
        <f>ShowFormula('EWS MAPPING'!$G119)</f>
        <v>='MAIN LEVEL'!AG69</v>
      </c>
      <c r="I119" s="482" t="s">
        <v>82</v>
      </c>
      <c r="J119" s="493" t="s">
        <v>806</v>
      </c>
      <c r="K119" s="482" t="s">
        <v>683</v>
      </c>
      <c r="L119" s="482"/>
      <c r="M119" s="484"/>
    </row>
    <row r="120" spans="1:13" ht="12" customHeight="1" x14ac:dyDescent="0.25">
      <c r="A120" s="485" t="s">
        <v>84</v>
      </c>
      <c r="B120" s="485">
        <v>15</v>
      </c>
      <c r="C120" s="486" t="s">
        <v>84</v>
      </c>
      <c r="D120" s="485" t="s">
        <v>804</v>
      </c>
      <c r="E120" s="487">
        <v>118</v>
      </c>
      <c r="F120" s="487" t="s">
        <v>920</v>
      </c>
      <c r="G120" s="488" t="e">
        <f>'MAIN LEVEL'!AG70</f>
        <v>#REF!</v>
      </c>
      <c r="H120" s="487" t="str">
        <f>ShowFormula('EWS MAPPING'!$G120)</f>
        <v>='MAIN LEVEL'!AG70</v>
      </c>
      <c r="I120" s="487" t="s">
        <v>814</v>
      </c>
      <c r="J120" s="492" t="s">
        <v>806</v>
      </c>
      <c r="K120" s="487"/>
      <c r="L120" s="487"/>
      <c r="M120" s="490"/>
    </row>
    <row r="121" spans="1:13" ht="12" customHeight="1" x14ac:dyDescent="0.25">
      <c r="A121" s="480" t="s">
        <v>84</v>
      </c>
      <c r="B121" s="480">
        <v>15</v>
      </c>
      <c r="C121" s="481" t="s">
        <v>84</v>
      </c>
      <c r="D121" s="480" t="s">
        <v>804</v>
      </c>
      <c r="E121" s="482">
        <v>119</v>
      </c>
      <c r="F121" s="482" t="s">
        <v>921</v>
      </c>
      <c r="G121" s="483">
        <f>'MAIN LEVEL'!AG71</f>
        <v>0</v>
      </c>
      <c r="H121" s="482" t="str">
        <f>ShowFormula('EWS MAPPING'!$G121)</f>
        <v>='MAIN LEVEL'!AG71</v>
      </c>
      <c r="I121" s="482" t="s">
        <v>82</v>
      </c>
      <c r="J121" s="493" t="s">
        <v>806</v>
      </c>
      <c r="K121" s="482" t="s">
        <v>699</v>
      </c>
      <c r="L121" s="482"/>
      <c r="M121" s="484"/>
    </row>
    <row r="122" spans="1:13" ht="12" customHeight="1" x14ac:dyDescent="0.25">
      <c r="A122" s="485" t="s">
        <v>84</v>
      </c>
      <c r="B122" s="485">
        <v>15</v>
      </c>
      <c r="C122" s="486" t="s">
        <v>84</v>
      </c>
      <c r="D122" s="485" t="s">
        <v>804</v>
      </c>
      <c r="E122" s="487">
        <v>120</v>
      </c>
      <c r="F122" s="487" t="s">
        <v>922</v>
      </c>
      <c r="G122" s="488" t="e">
        <f>'MAIN LEVEL'!AG72</f>
        <v>#REF!</v>
      </c>
      <c r="H122" s="487" t="str">
        <f>ShowFormula('EWS MAPPING'!$G122)</f>
        <v>='MAIN LEVEL'!AG72</v>
      </c>
      <c r="I122" s="487" t="s">
        <v>814</v>
      </c>
      <c r="J122" s="492" t="s">
        <v>806</v>
      </c>
      <c r="K122" s="487"/>
      <c r="L122" s="487"/>
      <c r="M122" s="490"/>
    </row>
    <row r="123" spans="1:13" ht="12" customHeight="1" x14ac:dyDescent="0.25">
      <c r="A123" s="480" t="s">
        <v>84</v>
      </c>
      <c r="B123" s="480">
        <v>15</v>
      </c>
      <c r="C123" s="481" t="s">
        <v>84</v>
      </c>
      <c r="D123" s="480" t="s">
        <v>804</v>
      </c>
      <c r="E123" s="482">
        <v>121</v>
      </c>
      <c r="F123" s="482" t="s">
        <v>923</v>
      </c>
      <c r="G123" s="483">
        <f>'MAIN LEVEL'!AG74</f>
        <v>0</v>
      </c>
      <c r="H123" s="482" t="str">
        <f>ShowFormula('EWS MAPPING'!$G123)</f>
        <v>='MAIN LEVEL'!AG74</v>
      </c>
      <c r="I123" s="482" t="s">
        <v>82</v>
      </c>
      <c r="J123" s="493" t="s">
        <v>806</v>
      </c>
      <c r="K123" s="482" t="s">
        <v>709</v>
      </c>
      <c r="L123" s="482"/>
      <c r="M123" s="484"/>
    </row>
    <row r="124" spans="1:13" ht="12" customHeight="1" x14ac:dyDescent="0.25">
      <c r="A124" s="485" t="s">
        <v>84</v>
      </c>
      <c r="B124" s="485">
        <v>15</v>
      </c>
      <c r="C124" s="486" t="s">
        <v>84</v>
      </c>
      <c r="D124" s="485" t="s">
        <v>804</v>
      </c>
      <c r="E124" s="487">
        <v>122</v>
      </c>
      <c r="F124" s="487" t="s">
        <v>924</v>
      </c>
      <c r="G124" s="488">
        <f>'MAIN LEVEL'!AG75</f>
        <v>0</v>
      </c>
      <c r="H124" s="487" t="str">
        <f>ShowFormula('EWS MAPPING'!$G124)</f>
        <v>='MAIN LEVEL'!AG75</v>
      </c>
      <c r="I124" s="487" t="s">
        <v>82</v>
      </c>
      <c r="J124" s="492" t="s">
        <v>806</v>
      </c>
      <c r="K124" s="487" t="s">
        <v>719</v>
      </c>
      <c r="L124" s="487"/>
      <c r="M124" s="490"/>
    </row>
    <row r="125" spans="1:13" ht="12" customHeight="1" x14ac:dyDescent="0.25">
      <c r="A125" s="480" t="s">
        <v>84</v>
      </c>
      <c r="B125" s="480">
        <v>15</v>
      </c>
      <c r="C125" s="481" t="s">
        <v>84</v>
      </c>
      <c r="D125" s="480" t="s">
        <v>804</v>
      </c>
      <c r="E125" s="482">
        <v>123</v>
      </c>
      <c r="F125" s="482" t="s">
        <v>925</v>
      </c>
      <c r="G125" s="483">
        <f>'MAIN LEVEL'!AG76</f>
        <v>0</v>
      </c>
      <c r="H125" s="482" t="str">
        <f>ShowFormula('EWS MAPPING'!$G125)</f>
        <v>='MAIN LEVEL'!AG76</v>
      </c>
      <c r="I125" s="482" t="s">
        <v>82</v>
      </c>
      <c r="J125" s="493" t="s">
        <v>806</v>
      </c>
      <c r="K125" s="482" t="s">
        <v>729</v>
      </c>
      <c r="L125" s="482"/>
      <c r="M125" s="484"/>
    </row>
    <row r="126" spans="1:13" ht="12" customHeight="1" x14ac:dyDescent="0.25">
      <c r="A126" s="485" t="s">
        <v>84</v>
      </c>
      <c r="B126" s="485">
        <v>15</v>
      </c>
      <c r="C126" s="486" t="s">
        <v>84</v>
      </c>
      <c r="D126" s="485" t="s">
        <v>804</v>
      </c>
      <c r="E126" s="487">
        <v>124</v>
      </c>
      <c r="F126" s="487" t="s">
        <v>926</v>
      </c>
      <c r="G126" s="488">
        <f>'MAIN LEVEL'!AG78</f>
        <v>0</v>
      </c>
      <c r="H126" s="487" t="str">
        <f>ShowFormula('EWS MAPPING'!$G126)</f>
        <v>='MAIN LEVEL'!AG78</v>
      </c>
      <c r="I126" s="487" t="s">
        <v>82</v>
      </c>
      <c r="J126" s="492" t="s">
        <v>806</v>
      </c>
      <c r="K126" s="487" t="s">
        <v>739</v>
      </c>
      <c r="L126" s="487"/>
      <c r="M126" s="490"/>
    </row>
    <row r="127" spans="1:13" ht="12" customHeight="1" x14ac:dyDescent="0.25">
      <c r="A127" s="480" t="s">
        <v>84</v>
      </c>
      <c r="B127" s="480">
        <v>15</v>
      </c>
      <c r="C127" s="481" t="s">
        <v>84</v>
      </c>
      <c r="D127" s="480" t="s">
        <v>804</v>
      </c>
      <c r="E127" s="482">
        <v>125</v>
      </c>
      <c r="F127" s="482" t="s">
        <v>927</v>
      </c>
      <c r="G127" s="483">
        <f>'MAIN LEVEL'!AG79</f>
        <v>0</v>
      </c>
      <c r="H127" s="482" t="str">
        <f>ShowFormula('EWS MAPPING'!$G127)</f>
        <v>='MAIN LEVEL'!AG79</v>
      </c>
      <c r="I127" s="482" t="s">
        <v>82</v>
      </c>
      <c r="J127" s="493" t="s">
        <v>806</v>
      </c>
      <c r="K127" s="482" t="s">
        <v>741</v>
      </c>
      <c r="L127" s="482"/>
      <c r="M127" s="484"/>
    </row>
    <row r="128" spans="1:13" ht="12" customHeight="1" x14ac:dyDescent="0.25">
      <c r="A128" s="485" t="s">
        <v>84</v>
      </c>
      <c r="B128" s="485">
        <v>15</v>
      </c>
      <c r="C128" s="486" t="s">
        <v>84</v>
      </c>
      <c r="D128" s="485" t="s">
        <v>804</v>
      </c>
      <c r="E128" s="487">
        <v>126</v>
      </c>
      <c r="F128" s="487" t="s">
        <v>928</v>
      </c>
      <c r="G128" s="488">
        <f>'MAIN LEVEL'!AG80</f>
        <v>0</v>
      </c>
      <c r="H128" s="487" t="str">
        <f>ShowFormula('EWS MAPPING'!$G128)</f>
        <v>='MAIN LEVEL'!AG80</v>
      </c>
      <c r="I128" s="487" t="s">
        <v>82</v>
      </c>
      <c r="J128" s="492" t="s">
        <v>806</v>
      </c>
      <c r="K128" s="487" t="s">
        <v>743</v>
      </c>
      <c r="L128" s="487"/>
      <c r="M128" s="490"/>
    </row>
    <row r="129" spans="1:13" ht="12" customHeight="1" x14ac:dyDescent="0.25">
      <c r="A129" s="480" t="s">
        <v>84</v>
      </c>
      <c r="B129" s="480">
        <v>15</v>
      </c>
      <c r="C129" s="481" t="s">
        <v>84</v>
      </c>
      <c r="D129" s="480" t="s">
        <v>804</v>
      </c>
      <c r="E129" s="482">
        <v>127</v>
      </c>
      <c r="F129" s="482" t="s">
        <v>929</v>
      </c>
      <c r="G129" s="483">
        <f>'MAIN LEVEL'!AG81</f>
        <v>0</v>
      </c>
      <c r="H129" s="482" t="str">
        <f>ShowFormula('EWS MAPPING'!$G129)</f>
        <v>='MAIN LEVEL'!AG81</v>
      </c>
      <c r="I129" s="482" t="s">
        <v>82</v>
      </c>
      <c r="J129" s="493" t="s">
        <v>806</v>
      </c>
      <c r="K129" s="482" t="s">
        <v>745</v>
      </c>
      <c r="L129" s="482"/>
      <c r="M129" s="484"/>
    </row>
    <row r="130" spans="1:13" ht="12" customHeight="1" x14ac:dyDescent="0.25">
      <c r="A130" s="485" t="s">
        <v>84</v>
      </c>
      <c r="B130" s="485">
        <v>15</v>
      </c>
      <c r="C130" s="486" t="s">
        <v>84</v>
      </c>
      <c r="D130" s="485" t="s">
        <v>804</v>
      </c>
      <c r="E130" s="487">
        <v>128</v>
      </c>
      <c r="F130" s="487" t="s">
        <v>930</v>
      </c>
      <c r="G130" s="488">
        <f>'MAIN LEVEL'!AG82</f>
        <v>0</v>
      </c>
      <c r="H130" s="487" t="str">
        <f>ShowFormula('EWS MAPPING'!$G130)</f>
        <v>='MAIN LEVEL'!AG82</v>
      </c>
      <c r="I130" s="487" t="s">
        <v>82</v>
      </c>
      <c r="J130" s="492" t="s">
        <v>806</v>
      </c>
      <c r="K130" s="487" t="s">
        <v>747</v>
      </c>
      <c r="L130" s="487"/>
      <c r="M130" s="490"/>
    </row>
    <row r="131" spans="1:13" ht="12" customHeight="1" x14ac:dyDescent="0.25">
      <c r="A131" s="480" t="s">
        <v>84</v>
      </c>
      <c r="B131" s="480">
        <v>15</v>
      </c>
      <c r="C131" s="481" t="s">
        <v>84</v>
      </c>
      <c r="D131" s="480" t="s">
        <v>804</v>
      </c>
      <c r="E131" s="482">
        <v>129</v>
      </c>
      <c r="F131" s="482" t="s">
        <v>931</v>
      </c>
      <c r="G131" s="483">
        <f>'MAIN LEVEL'!AG83</f>
        <v>0</v>
      </c>
      <c r="H131" s="482" t="str">
        <f>ShowFormula('EWS MAPPING'!$G131)</f>
        <v>='MAIN LEVEL'!AG83</v>
      </c>
      <c r="I131" s="482" t="s">
        <v>814</v>
      </c>
      <c r="J131" s="493" t="s">
        <v>806</v>
      </c>
      <c r="K131" s="482"/>
      <c r="L131" s="482"/>
      <c r="M131" s="484"/>
    </row>
    <row r="132" spans="1:13" ht="12" customHeight="1" x14ac:dyDescent="0.25">
      <c r="A132" s="485" t="s">
        <v>84</v>
      </c>
      <c r="B132" s="485">
        <v>15</v>
      </c>
      <c r="C132" s="486" t="s">
        <v>84</v>
      </c>
      <c r="D132" s="485" t="s">
        <v>804</v>
      </c>
      <c r="E132" s="487">
        <v>130</v>
      </c>
      <c r="F132" s="487" t="s">
        <v>932</v>
      </c>
      <c r="G132" s="488">
        <f>'MAIN LEVEL'!AG85</f>
        <v>0</v>
      </c>
      <c r="H132" s="487" t="str">
        <f>ShowFormula('EWS MAPPING'!$G132)</f>
        <v>='MAIN LEVEL'!AG85</v>
      </c>
      <c r="I132" s="487" t="s">
        <v>82</v>
      </c>
      <c r="J132" s="492" t="s">
        <v>806</v>
      </c>
      <c r="K132" s="487" t="s">
        <v>749</v>
      </c>
      <c r="L132" s="487"/>
      <c r="M132" s="490"/>
    </row>
    <row r="133" spans="1:13" ht="12" customHeight="1" x14ac:dyDescent="0.25">
      <c r="A133" s="480" t="s">
        <v>84</v>
      </c>
      <c r="B133" s="480">
        <v>15</v>
      </c>
      <c r="C133" s="481" t="s">
        <v>84</v>
      </c>
      <c r="D133" s="480" t="s">
        <v>804</v>
      </c>
      <c r="E133" s="482">
        <v>131</v>
      </c>
      <c r="F133" s="482" t="s">
        <v>933</v>
      </c>
      <c r="G133" s="483">
        <f>'MAIN LEVEL'!AG86</f>
        <v>0</v>
      </c>
      <c r="H133" s="482" t="str">
        <f>ShowFormula('EWS MAPPING'!$G133)</f>
        <v>='MAIN LEVEL'!AG86</v>
      </c>
      <c r="I133" s="482" t="s">
        <v>82</v>
      </c>
      <c r="J133" s="493" t="s">
        <v>806</v>
      </c>
      <c r="K133" s="482" t="s">
        <v>751</v>
      </c>
      <c r="L133" s="482"/>
      <c r="M133" s="484"/>
    </row>
    <row r="134" spans="1:13" ht="12" customHeight="1" x14ac:dyDescent="0.25">
      <c r="A134" s="485" t="s">
        <v>84</v>
      </c>
      <c r="B134" s="485">
        <v>15</v>
      </c>
      <c r="C134" s="486" t="s">
        <v>84</v>
      </c>
      <c r="D134" s="485" t="s">
        <v>804</v>
      </c>
      <c r="E134" s="487">
        <v>132</v>
      </c>
      <c r="F134" s="487" t="s">
        <v>934</v>
      </c>
      <c r="G134" s="488">
        <f>'MAIN LEVEL'!AG87</f>
        <v>0</v>
      </c>
      <c r="H134" s="487" t="str">
        <f>ShowFormula('EWS MAPPING'!$G134)</f>
        <v>='MAIN LEVEL'!AG87</v>
      </c>
      <c r="I134" s="487" t="s">
        <v>82</v>
      </c>
      <c r="J134" s="492" t="s">
        <v>806</v>
      </c>
      <c r="K134" s="487" t="s">
        <v>753</v>
      </c>
      <c r="L134" s="487"/>
      <c r="M134" s="490"/>
    </row>
    <row r="135" spans="1:13" ht="12" customHeight="1" x14ac:dyDescent="0.25">
      <c r="A135" s="480" t="s">
        <v>84</v>
      </c>
      <c r="B135" s="480">
        <v>15</v>
      </c>
      <c r="C135" s="481" t="s">
        <v>84</v>
      </c>
      <c r="D135" s="480" t="s">
        <v>804</v>
      </c>
      <c r="E135" s="482">
        <v>133</v>
      </c>
      <c r="F135" s="482" t="s">
        <v>935</v>
      </c>
      <c r="G135" s="483">
        <f>'MAIN LEVEL'!AG88</f>
        <v>0</v>
      </c>
      <c r="H135" s="482" t="str">
        <f>ShowFormula('EWS MAPPING'!$G135)</f>
        <v>='MAIN LEVEL'!AG88</v>
      </c>
      <c r="I135" s="482" t="s">
        <v>814</v>
      </c>
      <c r="J135" s="493" t="s">
        <v>806</v>
      </c>
      <c r="K135" s="482"/>
      <c r="L135" s="482"/>
      <c r="M135" s="484"/>
    </row>
    <row r="136" spans="1:13" ht="12" customHeight="1" x14ac:dyDescent="0.25">
      <c r="A136" s="485" t="s">
        <v>84</v>
      </c>
      <c r="B136" s="485">
        <v>15</v>
      </c>
      <c r="C136" s="486" t="s">
        <v>84</v>
      </c>
      <c r="D136" s="485" t="s">
        <v>804</v>
      </c>
      <c r="E136" s="487">
        <v>134</v>
      </c>
      <c r="F136" s="487" t="s">
        <v>936</v>
      </c>
      <c r="G136" s="488">
        <f>'MAIN LEVEL'!AG89</f>
        <v>0</v>
      </c>
      <c r="H136" s="487" t="str">
        <f>ShowFormula('EWS MAPPING'!$G136)</f>
        <v>='MAIN LEVEL'!AG89</v>
      </c>
      <c r="I136" s="487" t="s">
        <v>82</v>
      </c>
      <c r="J136" s="492" t="s">
        <v>806</v>
      </c>
      <c r="K136" s="487" t="s">
        <v>755</v>
      </c>
      <c r="L136" s="487"/>
      <c r="M136" s="490"/>
    </row>
    <row r="137" spans="1:13" ht="12" customHeight="1" x14ac:dyDescent="0.25">
      <c r="A137" s="480" t="s">
        <v>84</v>
      </c>
      <c r="B137" s="480">
        <v>15</v>
      </c>
      <c r="C137" s="481" t="s">
        <v>84</v>
      </c>
      <c r="D137" s="480" t="s">
        <v>804</v>
      </c>
      <c r="E137" s="482">
        <v>135</v>
      </c>
      <c r="F137" s="482" t="s">
        <v>937</v>
      </c>
      <c r="G137" s="483">
        <f>'MAIN LEVEL'!AG90</f>
        <v>0</v>
      </c>
      <c r="H137" s="482" t="str">
        <f>ShowFormula('EWS MAPPING'!$G137)</f>
        <v>='MAIN LEVEL'!AG90</v>
      </c>
      <c r="I137" s="482" t="s">
        <v>82</v>
      </c>
      <c r="J137" s="493" t="s">
        <v>806</v>
      </c>
      <c r="K137" s="482" t="s">
        <v>765</v>
      </c>
      <c r="L137" s="482"/>
      <c r="M137" s="484"/>
    </row>
    <row r="138" spans="1:13" ht="12" customHeight="1" x14ac:dyDescent="0.25">
      <c r="A138" s="485" t="s">
        <v>84</v>
      </c>
      <c r="B138" s="485">
        <v>15</v>
      </c>
      <c r="C138" s="486" t="s">
        <v>84</v>
      </c>
      <c r="D138" s="485" t="s">
        <v>804</v>
      </c>
      <c r="E138" s="487">
        <v>136</v>
      </c>
      <c r="F138" s="487" t="s">
        <v>938</v>
      </c>
      <c r="G138" s="488">
        <f>'MAIN LEVEL'!AG91</f>
        <v>0</v>
      </c>
      <c r="H138" s="487" t="str">
        <f>ShowFormula('EWS MAPPING'!$G138)</f>
        <v>='MAIN LEVEL'!AG91</v>
      </c>
      <c r="I138" s="487" t="s">
        <v>814</v>
      </c>
      <c r="J138" s="492" t="s">
        <v>806</v>
      </c>
      <c r="K138" s="487"/>
      <c r="L138" s="487"/>
      <c r="M138" s="490"/>
    </row>
    <row r="139" spans="1:13" ht="12" customHeight="1" x14ac:dyDescent="0.25">
      <c r="A139" s="480" t="s">
        <v>84</v>
      </c>
      <c r="B139" s="480">
        <v>15</v>
      </c>
      <c r="C139" s="481" t="s">
        <v>84</v>
      </c>
      <c r="D139" s="480" t="s">
        <v>804</v>
      </c>
      <c r="E139" s="482">
        <v>137</v>
      </c>
      <c r="F139" s="482" t="s">
        <v>939</v>
      </c>
      <c r="G139" s="483" t="e">
        <f>'MAIN LEVEL'!AG92</f>
        <v>#REF!</v>
      </c>
      <c r="H139" s="482" t="str">
        <f>ShowFormula('EWS MAPPING'!$G139)</f>
        <v>='MAIN LEVEL'!AG92</v>
      </c>
      <c r="I139" s="482" t="s">
        <v>814</v>
      </c>
      <c r="J139" s="493" t="s">
        <v>806</v>
      </c>
      <c r="K139" s="482"/>
      <c r="L139" s="482"/>
      <c r="M139" s="484"/>
    </row>
    <row r="140" spans="1:13" ht="12" customHeight="1" x14ac:dyDescent="0.25">
      <c r="A140" s="485" t="s">
        <v>84</v>
      </c>
      <c r="B140" s="485">
        <v>15</v>
      </c>
      <c r="C140" s="486" t="s">
        <v>84</v>
      </c>
      <c r="D140" s="485" t="s">
        <v>804</v>
      </c>
      <c r="E140" s="487">
        <v>138</v>
      </c>
      <c r="F140" s="487" t="s">
        <v>940</v>
      </c>
      <c r="G140" s="488">
        <f>'MAIN LEVEL'!AL18</f>
        <v>0</v>
      </c>
      <c r="H140" s="487" t="str">
        <f>ShowFormula('EWS MAPPING'!$G140)</f>
        <v>='MAIN LEVEL'!AL18</v>
      </c>
      <c r="I140" s="487" t="s">
        <v>814</v>
      </c>
      <c r="J140" s="492" t="s">
        <v>806</v>
      </c>
      <c r="K140" s="487"/>
      <c r="L140" s="487"/>
      <c r="M140" s="490"/>
    </row>
    <row r="141" spans="1:13" ht="12" customHeight="1" x14ac:dyDescent="0.25">
      <c r="A141" s="480" t="s">
        <v>84</v>
      </c>
      <c r="B141" s="480">
        <v>15</v>
      </c>
      <c r="C141" s="481" t="s">
        <v>84</v>
      </c>
      <c r="D141" s="480" t="s">
        <v>804</v>
      </c>
      <c r="E141" s="482">
        <v>139</v>
      </c>
      <c r="F141" s="482" t="s">
        <v>941</v>
      </c>
      <c r="G141" s="483">
        <f>'MAIN LEVEL'!AL19</f>
        <v>0</v>
      </c>
      <c r="H141" s="482" t="str">
        <f>ShowFormula('EWS MAPPING'!$G141)</f>
        <v>='MAIN LEVEL'!AL19</v>
      </c>
      <c r="I141" s="482" t="s">
        <v>814</v>
      </c>
      <c r="J141" s="493" t="s">
        <v>806</v>
      </c>
      <c r="K141" s="482"/>
      <c r="L141" s="482"/>
      <c r="M141" s="484"/>
    </row>
    <row r="142" spans="1:13" ht="12" customHeight="1" x14ac:dyDescent="0.25">
      <c r="A142" s="485" t="s">
        <v>84</v>
      </c>
      <c r="B142" s="485">
        <v>15</v>
      </c>
      <c r="C142" s="486" t="s">
        <v>84</v>
      </c>
      <c r="D142" s="485" t="s">
        <v>804</v>
      </c>
      <c r="E142" s="487">
        <v>140</v>
      </c>
      <c r="F142" s="487" t="s">
        <v>942</v>
      </c>
      <c r="G142" s="488">
        <f>'MAIN LEVEL'!AL20</f>
        <v>0</v>
      </c>
      <c r="H142" s="487" t="str">
        <f>ShowFormula('EWS MAPPING'!$G142)</f>
        <v>='MAIN LEVEL'!AL20</v>
      </c>
      <c r="I142" s="487" t="s">
        <v>814</v>
      </c>
      <c r="J142" s="492" t="s">
        <v>806</v>
      </c>
      <c r="K142" s="487"/>
      <c r="L142" s="487"/>
      <c r="M142" s="490"/>
    </row>
    <row r="143" spans="1:13" ht="12" customHeight="1" x14ac:dyDescent="0.25">
      <c r="A143" s="480" t="s">
        <v>84</v>
      </c>
      <c r="B143" s="480">
        <v>15</v>
      </c>
      <c r="C143" s="481" t="s">
        <v>84</v>
      </c>
      <c r="D143" s="480" t="s">
        <v>804</v>
      </c>
      <c r="E143" s="482">
        <v>141</v>
      </c>
      <c r="F143" s="482" t="s">
        <v>943</v>
      </c>
      <c r="G143" s="483">
        <f>'MAIN LEVEL'!AL22</f>
        <v>0</v>
      </c>
      <c r="H143" s="482" t="str">
        <f>ShowFormula('EWS MAPPING'!$G143)</f>
        <v>='MAIN LEVEL'!AL22</v>
      </c>
      <c r="I143" s="482" t="s">
        <v>814</v>
      </c>
      <c r="J143" s="493" t="s">
        <v>806</v>
      </c>
      <c r="K143" s="482"/>
      <c r="L143" s="482"/>
      <c r="M143" s="484"/>
    </row>
    <row r="144" spans="1:13" ht="12" customHeight="1" x14ac:dyDescent="0.25">
      <c r="A144" s="485" t="s">
        <v>84</v>
      </c>
      <c r="B144" s="485">
        <v>15</v>
      </c>
      <c r="C144" s="486" t="s">
        <v>84</v>
      </c>
      <c r="D144" s="485" t="s">
        <v>804</v>
      </c>
      <c r="E144" s="487">
        <v>142</v>
      </c>
      <c r="F144" s="487" t="s">
        <v>944</v>
      </c>
      <c r="G144" s="488">
        <f>'MAIN LEVEL'!AL23</f>
        <v>0</v>
      </c>
      <c r="H144" s="487" t="str">
        <f>ShowFormula('EWS MAPPING'!$G144)</f>
        <v>='MAIN LEVEL'!AL23</v>
      </c>
      <c r="I144" s="487" t="s">
        <v>814</v>
      </c>
      <c r="J144" s="492" t="s">
        <v>806</v>
      </c>
      <c r="K144" s="487"/>
      <c r="L144" s="487"/>
      <c r="M144" s="490"/>
    </row>
    <row r="145" spans="1:13" ht="12" customHeight="1" x14ac:dyDescent="0.25">
      <c r="A145" s="480" t="s">
        <v>84</v>
      </c>
      <c r="B145" s="480">
        <v>15</v>
      </c>
      <c r="C145" s="481" t="s">
        <v>84</v>
      </c>
      <c r="D145" s="480" t="s">
        <v>804</v>
      </c>
      <c r="E145" s="482">
        <v>143</v>
      </c>
      <c r="F145" s="482" t="s">
        <v>945</v>
      </c>
      <c r="G145" s="483">
        <f>'MAIN LEVEL'!AL24</f>
        <v>0</v>
      </c>
      <c r="H145" s="482" t="str">
        <f>ShowFormula('EWS MAPPING'!$G145)</f>
        <v>='MAIN LEVEL'!AL24</v>
      </c>
      <c r="I145" s="482" t="s">
        <v>814</v>
      </c>
      <c r="J145" s="493" t="s">
        <v>806</v>
      </c>
      <c r="K145" s="482"/>
      <c r="L145" s="482"/>
      <c r="M145" s="484"/>
    </row>
    <row r="146" spans="1:13" ht="12" customHeight="1" x14ac:dyDescent="0.25">
      <c r="A146" s="485" t="s">
        <v>84</v>
      </c>
      <c r="B146" s="485">
        <v>15</v>
      </c>
      <c r="C146" s="486" t="s">
        <v>84</v>
      </c>
      <c r="D146" s="485" t="s">
        <v>804</v>
      </c>
      <c r="E146" s="487">
        <v>144</v>
      </c>
      <c r="F146" s="487" t="s">
        <v>946</v>
      </c>
      <c r="G146" s="488">
        <f>'MAIN LEVEL'!AL25</f>
        <v>0</v>
      </c>
      <c r="H146" s="487" t="str">
        <f>ShowFormula('EWS MAPPING'!$G146)</f>
        <v>='MAIN LEVEL'!AL25</v>
      </c>
      <c r="I146" s="487" t="s">
        <v>814</v>
      </c>
      <c r="J146" s="492" t="s">
        <v>806</v>
      </c>
      <c r="K146" s="487"/>
      <c r="L146" s="487"/>
      <c r="M146" s="490"/>
    </row>
    <row r="147" spans="1:13" ht="12" customHeight="1" x14ac:dyDescent="0.25">
      <c r="A147" s="480" t="s">
        <v>84</v>
      </c>
      <c r="B147" s="480">
        <v>15</v>
      </c>
      <c r="C147" s="481" t="s">
        <v>84</v>
      </c>
      <c r="D147" s="480" t="s">
        <v>804</v>
      </c>
      <c r="E147" s="482">
        <v>145</v>
      </c>
      <c r="F147" s="482" t="s">
        <v>947</v>
      </c>
      <c r="G147" s="483">
        <f>'MAIN LEVEL'!AL27</f>
        <v>0</v>
      </c>
      <c r="H147" s="482" t="str">
        <f>ShowFormula('EWS MAPPING'!$G147)</f>
        <v>='MAIN LEVEL'!AL27</v>
      </c>
      <c r="I147" s="482" t="s">
        <v>814</v>
      </c>
      <c r="J147" s="493" t="s">
        <v>806</v>
      </c>
      <c r="K147" s="482"/>
      <c r="L147" s="482"/>
      <c r="M147" s="484"/>
    </row>
    <row r="148" spans="1:13" ht="12" customHeight="1" x14ac:dyDescent="0.25">
      <c r="A148" s="485" t="s">
        <v>84</v>
      </c>
      <c r="B148" s="485">
        <v>15</v>
      </c>
      <c r="C148" s="486" t="s">
        <v>84</v>
      </c>
      <c r="D148" s="485" t="s">
        <v>804</v>
      </c>
      <c r="E148" s="487">
        <v>146</v>
      </c>
      <c r="F148" s="487" t="s">
        <v>948</v>
      </c>
      <c r="G148" s="488">
        <f>'MAIN LEVEL'!AL28</f>
        <v>0</v>
      </c>
      <c r="H148" s="487" t="str">
        <f>ShowFormula('EWS MAPPING'!$G148)</f>
        <v>='MAIN LEVEL'!AL28</v>
      </c>
      <c r="I148" s="487" t="s">
        <v>814</v>
      </c>
      <c r="J148" s="492" t="s">
        <v>806</v>
      </c>
      <c r="K148" s="487"/>
      <c r="L148" s="487"/>
      <c r="M148" s="490"/>
    </row>
    <row r="149" spans="1:13" ht="12" customHeight="1" x14ac:dyDescent="0.25">
      <c r="A149" s="480" t="s">
        <v>84</v>
      </c>
      <c r="B149" s="480">
        <v>15</v>
      </c>
      <c r="C149" s="481" t="s">
        <v>84</v>
      </c>
      <c r="D149" s="480" t="s">
        <v>804</v>
      </c>
      <c r="E149" s="482">
        <v>147</v>
      </c>
      <c r="F149" s="482" t="s">
        <v>949</v>
      </c>
      <c r="G149" s="483">
        <f>'MAIN LEVEL'!AL29</f>
        <v>0</v>
      </c>
      <c r="H149" s="482" t="str">
        <f>ShowFormula('EWS MAPPING'!$G149)</f>
        <v>='MAIN LEVEL'!AL29</v>
      </c>
      <c r="I149" s="482" t="s">
        <v>814</v>
      </c>
      <c r="J149" s="493" t="s">
        <v>806</v>
      </c>
      <c r="K149" s="482"/>
      <c r="L149" s="482"/>
      <c r="M149" s="484"/>
    </row>
    <row r="150" spans="1:13" ht="12" customHeight="1" x14ac:dyDescent="0.25">
      <c r="A150" s="485" t="s">
        <v>84</v>
      </c>
      <c r="B150" s="485">
        <v>15</v>
      </c>
      <c r="C150" s="486" t="s">
        <v>84</v>
      </c>
      <c r="D150" s="485" t="s">
        <v>804</v>
      </c>
      <c r="E150" s="487">
        <v>148</v>
      </c>
      <c r="F150" s="487" t="s">
        <v>950</v>
      </c>
      <c r="G150" s="488">
        <f>'MAIN LEVEL'!AL30</f>
        <v>0</v>
      </c>
      <c r="H150" s="487" t="str">
        <f>ShowFormula('EWS MAPPING'!$G150)</f>
        <v>='MAIN LEVEL'!AL30</v>
      </c>
      <c r="I150" s="487" t="s">
        <v>814</v>
      </c>
      <c r="J150" s="492" t="s">
        <v>806</v>
      </c>
      <c r="K150" s="487"/>
      <c r="L150" s="487"/>
      <c r="M150" s="490"/>
    </row>
    <row r="151" spans="1:13" ht="12" customHeight="1" x14ac:dyDescent="0.25">
      <c r="A151" s="480" t="s">
        <v>84</v>
      </c>
      <c r="B151" s="480">
        <v>15</v>
      </c>
      <c r="C151" s="481" t="s">
        <v>84</v>
      </c>
      <c r="D151" s="480" t="s">
        <v>804</v>
      </c>
      <c r="E151" s="482">
        <v>149</v>
      </c>
      <c r="F151" s="482" t="s">
        <v>951</v>
      </c>
      <c r="G151" s="483">
        <f>'MAIN LEVEL'!AL31</f>
        <v>0</v>
      </c>
      <c r="H151" s="482" t="str">
        <f>ShowFormula('EWS MAPPING'!$G151)</f>
        <v>='MAIN LEVEL'!AL31</v>
      </c>
      <c r="I151" s="482" t="s">
        <v>814</v>
      </c>
      <c r="J151" s="493" t="s">
        <v>806</v>
      </c>
      <c r="K151" s="482"/>
      <c r="L151" s="482"/>
      <c r="M151" s="484"/>
    </row>
    <row r="152" spans="1:13" ht="12" customHeight="1" x14ac:dyDescent="0.25">
      <c r="A152" s="485" t="s">
        <v>84</v>
      </c>
      <c r="B152" s="485">
        <v>15</v>
      </c>
      <c r="C152" s="486" t="s">
        <v>84</v>
      </c>
      <c r="D152" s="485" t="s">
        <v>804</v>
      </c>
      <c r="E152" s="487">
        <v>150</v>
      </c>
      <c r="F152" s="487" t="s">
        <v>952</v>
      </c>
      <c r="G152" s="488">
        <f>'MAIN LEVEL'!AL32</f>
        <v>0</v>
      </c>
      <c r="H152" s="487" t="str">
        <f>ShowFormula('EWS MAPPING'!$G152)</f>
        <v>='MAIN LEVEL'!AL32</v>
      </c>
      <c r="I152" s="487" t="s">
        <v>814</v>
      </c>
      <c r="J152" s="492" t="s">
        <v>806</v>
      </c>
      <c r="K152" s="487"/>
      <c r="L152" s="487"/>
      <c r="M152" s="490"/>
    </row>
    <row r="153" spans="1:13" ht="12" customHeight="1" x14ac:dyDescent="0.25">
      <c r="A153" s="480" t="s">
        <v>84</v>
      </c>
      <c r="B153" s="480">
        <v>15</v>
      </c>
      <c r="C153" s="481" t="s">
        <v>84</v>
      </c>
      <c r="D153" s="480" t="s">
        <v>804</v>
      </c>
      <c r="E153" s="482">
        <v>151</v>
      </c>
      <c r="F153" s="482" t="s">
        <v>953</v>
      </c>
      <c r="G153" s="483">
        <f>'MAIN LEVEL'!AL33</f>
        <v>0</v>
      </c>
      <c r="H153" s="482" t="str">
        <f>ShowFormula('EWS MAPPING'!$G153)</f>
        <v>='MAIN LEVEL'!AL33</v>
      </c>
      <c r="I153" s="482" t="s">
        <v>814</v>
      </c>
      <c r="J153" s="493" t="s">
        <v>806</v>
      </c>
      <c r="K153" s="482"/>
      <c r="L153" s="482"/>
      <c r="M153" s="484"/>
    </row>
    <row r="154" spans="1:13" ht="12" customHeight="1" x14ac:dyDescent="0.25">
      <c r="A154" s="485" t="s">
        <v>84</v>
      </c>
      <c r="B154" s="485">
        <v>15</v>
      </c>
      <c r="C154" s="486" t="s">
        <v>84</v>
      </c>
      <c r="D154" s="485" t="s">
        <v>804</v>
      </c>
      <c r="E154" s="487">
        <v>152</v>
      </c>
      <c r="F154" s="487" t="s">
        <v>954</v>
      </c>
      <c r="G154" s="488">
        <f>'MAIN LEVEL'!AL34</f>
        <v>0</v>
      </c>
      <c r="H154" s="487" t="str">
        <f>ShowFormula('EWS MAPPING'!$G154)</f>
        <v>='MAIN LEVEL'!AL34</v>
      </c>
      <c r="I154" s="487" t="s">
        <v>814</v>
      </c>
      <c r="J154" s="492" t="s">
        <v>806</v>
      </c>
      <c r="K154" s="487"/>
      <c r="L154" s="487"/>
      <c r="M154" s="490"/>
    </row>
    <row r="155" spans="1:13" ht="12" customHeight="1" x14ac:dyDescent="0.25">
      <c r="A155" s="480" t="s">
        <v>84</v>
      </c>
      <c r="B155" s="480">
        <v>15</v>
      </c>
      <c r="C155" s="481" t="s">
        <v>84</v>
      </c>
      <c r="D155" s="480" t="s">
        <v>804</v>
      </c>
      <c r="E155" s="482">
        <v>153</v>
      </c>
      <c r="F155" s="482" t="s">
        <v>955</v>
      </c>
      <c r="G155" s="483">
        <f>'MAIN LEVEL'!AL36</f>
        <v>0</v>
      </c>
      <c r="H155" s="482" t="str">
        <f>ShowFormula('EWS MAPPING'!$G155)</f>
        <v>='MAIN LEVEL'!AL36</v>
      </c>
      <c r="I155" s="482" t="s">
        <v>814</v>
      </c>
      <c r="J155" s="493" t="s">
        <v>806</v>
      </c>
      <c r="K155" s="482"/>
      <c r="L155" s="482"/>
      <c r="M155" s="484"/>
    </row>
    <row r="156" spans="1:13" ht="12" customHeight="1" x14ac:dyDescent="0.25">
      <c r="A156" s="485" t="s">
        <v>84</v>
      </c>
      <c r="B156" s="485">
        <v>15</v>
      </c>
      <c r="C156" s="486" t="s">
        <v>84</v>
      </c>
      <c r="D156" s="485" t="s">
        <v>804</v>
      </c>
      <c r="E156" s="487">
        <v>154</v>
      </c>
      <c r="F156" s="487" t="s">
        <v>956</v>
      </c>
      <c r="G156" s="488">
        <f>'MAIN LEVEL'!AL37</f>
        <v>0</v>
      </c>
      <c r="H156" s="487" t="str">
        <f>ShowFormula('EWS MAPPING'!$G156)</f>
        <v>='MAIN LEVEL'!AL37</v>
      </c>
      <c r="I156" s="487" t="s">
        <v>814</v>
      </c>
      <c r="J156" s="492" t="s">
        <v>806</v>
      </c>
      <c r="K156" s="487"/>
      <c r="L156" s="487"/>
      <c r="M156" s="490"/>
    </row>
    <row r="157" spans="1:13" ht="12" customHeight="1" x14ac:dyDescent="0.25">
      <c r="A157" s="480" t="s">
        <v>84</v>
      </c>
      <c r="B157" s="480">
        <v>15</v>
      </c>
      <c r="C157" s="481" t="s">
        <v>84</v>
      </c>
      <c r="D157" s="480" t="s">
        <v>804</v>
      </c>
      <c r="E157" s="482">
        <v>155</v>
      </c>
      <c r="F157" s="482" t="s">
        <v>948</v>
      </c>
      <c r="G157" s="483">
        <f>'MAIN LEVEL'!AL38</f>
        <v>0</v>
      </c>
      <c r="H157" s="482" t="str">
        <f>ShowFormula('EWS MAPPING'!$G157)</f>
        <v>='MAIN LEVEL'!AL38</v>
      </c>
      <c r="I157" s="482" t="s">
        <v>814</v>
      </c>
      <c r="J157" s="493" t="s">
        <v>806</v>
      </c>
      <c r="K157" s="482"/>
      <c r="L157" s="482"/>
      <c r="M157" s="484"/>
    </row>
    <row r="158" spans="1:13" ht="12" customHeight="1" x14ac:dyDescent="0.25">
      <c r="A158" s="485" t="s">
        <v>84</v>
      </c>
      <c r="B158" s="485">
        <v>15</v>
      </c>
      <c r="C158" s="486" t="s">
        <v>84</v>
      </c>
      <c r="D158" s="485" t="s">
        <v>804</v>
      </c>
      <c r="E158" s="487">
        <v>156</v>
      </c>
      <c r="F158" s="487" t="s">
        <v>957</v>
      </c>
      <c r="G158" s="488">
        <f>'MAIN LEVEL'!AL39</f>
        <v>0</v>
      </c>
      <c r="H158" s="487" t="str">
        <f>ShowFormula('EWS MAPPING'!$G158)</f>
        <v>='MAIN LEVEL'!AL39</v>
      </c>
      <c r="I158" s="487" t="s">
        <v>814</v>
      </c>
      <c r="J158" s="492" t="s">
        <v>806</v>
      </c>
      <c r="K158" s="487"/>
      <c r="L158" s="487"/>
      <c r="M158" s="490"/>
    </row>
    <row r="159" spans="1:13" ht="12" customHeight="1" x14ac:dyDescent="0.25">
      <c r="A159" s="480" t="s">
        <v>84</v>
      </c>
      <c r="B159" s="480">
        <v>15</v>
      </c>
      <c r="C159" s="481" t="s">
        <v>84</v>
      </c>
      <c r="D159" s="480" t="s">
        <v>804</v>
      </c>
      <c r="E159" s="482">
        <v>157</v>
      </c>
      <c r="F159" s="482" t="s">
        <v>958</v>
      </c>
      <c r="G159" s="483">
        <f>'MAIN LEVEL'!AL40</f>
        <v>0</v>
      </c>
      <c r="H159" s="482" t="str">
        <f>ShowFormula('EWS MAPPING'!$G159)</f>
        <v>='MAIN LEVEL'!AL40</v>
      </c>
      <c r="I159" s="482" t="s">
        <v>814</v>
      </c>
      <c r="J159" s="493" t="s">
        <v>806</v>
      </c>
      <c r="K159" s="482"/>
      <c r="L159" s="482"/>
      <c r="M159" s="484"/>
    </row>
    <row r="160" spans="1:13" ht="12" customHeight="1" x14ac:dyDescent="0.25">
      <c r="A160" s="485" t="s">
        <v>84</v>
      </c>
      <c r="B160" s="485">
        <v>15</v>
      </c>
      <c r="C160" s="486" t="s">
        <v>84</v>
      </c>
      <c r="D160" s="485" t="s">
        <v>804</v>
      </c>
      <c r="E160" s="487">
        <v>158</v>
      </c>
      <c r="F160" s="487" t="s">
        <v>959</v>
      </c>
      <c r="G160" s="488">
        <f>'MAIN LEVEL'!AL41</f>
        <v>0</v>
      </c>
      <c r="H160" s="487" t="str">
        <f>ShowFormula('EWS MAPPING'!$G160)</f>
        <v>='MAIN LEVEL'!AL41</v>
      </c>
      <c r="I160" s="487" t="s">
        <v>814</v>
      </c>
      <c r="J160" s="492" t="s">
        <v>806</v>
      </c>
      <c r="K160" s="487"/>
      <c r="L160" s="487"/>
      <c r="M160" s="490"/>
    </row>
    <row r="161" spans="1:13" ht="12" customHeight="1" x14ac:dyDescent="0.25">
      <c r="A161" s="480" t="s">
        <v>84</v>
      </c>
      <c r="B161" s="480">
        <v>15</v>
      </c>
      <c r="C161" s="481" t="s">
        <v>84</v>
      </c>
      <c r="D161" s="480" t="s">
        <v>804</v>
      </c>
      <c r="E161" s="482">
        <v>159</v>
      </c>
      <c r="F161" s="482" t="s">
        <v>960</v>
      </c>
      <c r="G161" s="483">
        <f>'MAIN LEVEL'!AL42</f>
        <v>0</v>
      </c>
      <c r="H161" s="482" t="str">
        <f>ShowFormula('EWS MAPPING'!$G161)</f>
        <v>='MAIN LEVEL'!AL42</v>
      </c>
      <c r="I161" s="482" t="s">
        <v>814</v>
      </c>
      <c r="J161" s="493" t="s">
        <v>806</v>
      </c>
      <c r="K161" s="482"/>
      <c r="L161" s="482"/>
      <c r="M161" s="484"/>
    </row>
    <row r="162" spans="1:13" ht="12" customHeight="1" x14ac:dyDescent="0.25">
      <c r="A162" s="485" t="s">
        <v>84</v>
      </c>
      <c r="B162" s="485">
        <v>15</v>
      </c>
      <c r="C162" s="486" t="s">
        <v>84</v>
      </c>
      <c r="D162" s="485" t="s">
        <v>804</v>
      </c>
      <c r="E162" s="487">
        <v>160</v>
      </c>
      <c r="F162" s="487" t="s">
        <v>961</v>
      </c>
      <c r="G162" s="488">
        <f>'MAIN LEVEL'!AL43</f>
        <v>0</v>
      </c>
      <c r="H162" s="487" t="str">
        <f>ShowFormula('EWS MAPPING'!$G162)</f>
        <v>='MAIN LEVEL'!AL43</v>
      </c>
      <c r="I162" s="487" t="s">
        <v>814</v>
      </c>
      <c r="J162" s="492" t="s">
        <v>806</v>
      </c>
      <c r="K162" s="487"/>
      <c r="L162" s="487"/>
      <c r="M162" s="490"/>
    </row>
    <row r="163" spans="1:13" ht="12" customHeight="1" x14ac:dyDescent="0.25">
      <c r="A163" s="480" t="s">
        <v>84</v>
      </c>
      <c r="B163" s="480">
        <v>15</v>
      </c>
      <c r="C163" s="481" t="s">
        <v>84</v>
      </c>
      <c r="D163" s="480" t="s">
        <v>804</v>
      </c>
      <c r="E163" s="482">
        <v>161</v>
      </c>
      <c r="F163" s="482" t="s">
        <v>962</v>
      </c>
      <c r="G163" s="483">
        <f>'MAIN LEVEL'!AL44</f>
        <v>0</v>
      </c>
      <c r="H163" s="482" t="str">
        <f>ShowFormula('EWS MAPPING'!$G163)</f>
        <v>='MAIN LEVEL'!AL44</v>
      </c>
      <c r="I163" s="482" t="s">
        <v>814</v>
      </c>
      <c r="J163" s="493" t="s">
        <v>806</v>
      </c>
      <c r="K163" s="482"/>
      <c r="L163" s="482"/>
      <c r="M163" s="484"/>
    </row>
    <row r="164" spans="1:13" ht="12" customHeight="1" x14ac:dyDescent="0.25">
      <c r="A164" s="485" t="s">
        <v>84</v>
      </c>
      <c r="B164" s="485">
        <v>15</v>
      </c>
      <c r="C164" s="486" t="s">
        <v>84</v>
      </c>
      <c r="D164" s="485" t="s">
        <v>804</v>
      </c>
      <c r="E164" s="487">
        <v>162</v>
      </c>
      <c r="F164" s="487" t="s">
        <v>963</v>
      </c>
      <c r="G164" s="488">
        <f>'MAIN LEVEL'!AL45</f>
        <v>0</v>
      </c>
      <c r="H164" s="487" t="str">
        <f>ShowFormula('EWS MAPPING'!$G164)</f>
        <v>='MAIN LEVEL'!AL45</v>
      </c>
      <c r="I164" s="487" t="s">
        <v>814</v>
      </c>
      <c r="J164" s="492" t="s">
        <v>806</v>
      </c>
      <c r="K164" s="487"/>
      <c r="L164" s="487"/>
      <c r="M164" s="490"/>
    </row>
    <row r="165" spans="1:13" ht="12" customHeight="1" x14ac:dyDescent="0.25">
      <c r="A165" s="480" t="s">
        <v>84</v>
      </c>
      <c r="B165" s="480">
        <v>15</v>
      </c>
      <c r="C165" s="481" t="s">
        <v>84</v>
      </c>
      <c r="D165" s="480" t="s">
        <v>804</v>
      </c>
      <c r="E165" s="482">
        <v>163</v>
      </c>
      <c r="F165" s="482" t="s">
        <v>964</v>
      </c>
      <c r="G165" s="483">
        <f>'MAIN LEVEL'!AL46</f>
        <v>0</v>
      </c>
      <c r="H165" s="482" t="str">
        <f>ShowFormula('EWS MAPPING'!$G165)</f>
        <v>='MAIN LEVEL'!AL46</v>
      </c>
      <c r="I165" s="482" t="s">
        <v>814</v>
      </c>
      <c r="J165" s="493" t="s">
        <v>806</v>
      </c>
      <c r="K165" s="482"/>
      <c r="L165" s="482"/>
      <c r="M165" s="484"/>
    </row>
    <row r="166" spans="1:13" ht="12" customHeight="1" x14ac:dyDescent="0.25">
      <c r="A166" s="485" t="s">
        <v>84</v>
      </c>
      <c r="B166" s="485">
        <v>15</v>
      </c>
      <c r="C166" s="486" t="s">
        <v>84</v>
      </c>
      <c r="D166" s="485" t="s">
        <v>804</v>
      </c>
      <c r="E166" s="487">
        <v>164</v>
      </c>
      <c r="F166" s="487" t="s">
        <v>965</v>
      </c>
      <c r="G166" s="488">
        <f>'MAIN LEVEL'!AL47</f>
        <v>0</v>
      </c>
      <c r="H166" s="487" t="str">
        <f>ShowFormula('EWS MAPPING'!$G166)</f>
        <v>='MAIN LEVEL'!AL47</v>
      </c>
      <c r="I166" s="487" t="s">
        <v>814</v>
      </c>
      <c r="J166" s="492" t="s">
        <v>806</v>
      </c>
      <c r="K166" s="487"/>
      <c r="L166" s="487"/>
      <c r="M166" s="490"/>
    </row>
    <row r="167" spans="1:13" ht="12" customHeight="1" x14ac:dyDescent="0.25">
      <c r="A167" s="480" t="s">
        <v>84</v>
      </c>
      <c r="B167" s="480">
        <v>15</v>
      </c>
      <c r="C167" s="481" t="s">
        <v>84</v>
      </c>
      <c r="D167" s="480" t="s">
        <v>804</v>
      </c>
      <c r="E167" s="482">
        <v>165</v>
      </c>
      <c r="F167" s="482" t="s">
        <v>949</v>
      </c>
      <c r="G167" s="483">
        <f>'MAIN LEVEL'!AL48</f>
        <v>0</v>
      </c>
      <c r="H167" s="482" t="str">
        <f>ShowFormula('EWS MAPPING'!$G167)</f>
        <v>='MAIN LEVEL'!AL48</v>
      </c>
      <c r="I167" s="482" t="s">
        <v>814</v>
      </c>
      <c r="J167" s="493" t="s">
        <v>806</v>
      </c>
      <c r="K167" s="482"/>
      <c r="L167" s="482"/>
      <c r="M167" s="484"/>
    </row>
    <row r="168" spans="1:13" ht="12" customHeight="1" x14ac:dyDescent="0.25">
      <c r="A168" s="485" t="s">
        <v>84</v>
      </c>
      <c r="B168" s="485">
        <v>15</v>
      </c>
      <c r="C168" s="486" t="s">
        <v>84</v>
      </c>
      <c r="D168" s="485" t="s">
        <v>804</v>
      </c>
      <c r="E168" s="487">
        <v>166</v>
      </c>
      <c r="F168" s="487" t="s">
        <v>966</v>
      </c>
      <c r="G168" s="488">
        <f>'MAIN LEVEL'!AL49</f>
        <v>0</v>
      </c>
      <c r="H168" s="487" t="str">
        <f>ShowFormula('EWS MAPPING'!$G168)</f>
        <v>='MAIN LEVEL'!AL49</v>
      </c>
      <c r="I168" s="487" t="s">
        <v>814</v>
      </c>
      <c r="J168" s="492" t="s">
        <v>806</v>
      </c>
      <c r="K168" s="487"/>
      <c r="L168" s="487"/>
      <c r="M168" s="490"/>
    </row>
    <row r="169" spans="1:13" ht="12" customHeight="1" x14ac:dyDescent="0.25">
      <c r="A169" s="480" t="s">
        <v>84</v>
      </c>
      <c r="B169" s="480">
        <v>15</v>
      </c>
      <c r="C169" s="481" t="s">
        <v>84</v>
      </c>
      <c r="D169" s="480" t="s">
        <v>804</v>
      </c>
      <c r="E169" s="482">
        <v>167</v>
      </c>
      <c r="F169" s="482" t="s">
        <v>967</v>
      </c>
      <c r="G169" s="483">
        <f>'MAIN LEVEL'!AL50</f>
        <v>0</v>
      </c>
      <c r="H169" s="482" t="str">
        <f>ShowFormula('EWS MAPPING'!$G169)</f>
        <v>='MAIN LEVEL'!AL50</v>
      </c>
      <c r="I169" s="482" t="s">
        <v>814</v>
      </c>
      <c r="J169" s="493" t="s">
        <v>806</v>
      </c>
      <c r="K169" s="482"/>
      <c r="L169" s="482"/>
      <c r="M169" s="484"/>
    </row>
    <row r="170" spans="1:13" ht="12" customHeight="1" x14ac:dyDescent="0.25">
      <c r="A170" s="485" t="s">
        <v>84</v>
      </c>
      <c r="B170" s="485">
        <v>15</v>
      </c>
      <c r="C170" s="486" t="s">
        <v>84</v>
      </c>
      <c r="D170" s="485" t="s">
        <v>804</v>
      </c>
      <c r="E170" s="487">
        <v>168</v>
      </c>
      <c r="F170" s="487" t="s">
        <v>968</v>
      </c>
      <c r="G170" s="488">
        <f>'MAIN LEVEL'!AL52</f>
        <v>0</v>
      </c>
      <c r="H170" s="487" t="str">
        <f>ShowFormula('EWS MAPPING'!$G170)</f>
        <v>='MAIN LEVEL'!AL52</v>
      </c>
      <c r="I170" s="487" t="s">
        <v>814</v>
      </c>
      <c r="J170" s="492" t="s">
        <v>806</v>
      </c>
      <c r="K170" s="487"/>
      <c r="L170" s="487"/>
      <c r="M170" s="490"/>
    </row>
    <row r="171" spans="1:13" ht="12" customHeight="1" x14ac:dyDescent="0.25">
      <c r="A171" s="480" t="s">
        <v>84</v>
      </c>
      <c r="B171" s="480">
        <v>15</v>
      </c>
      <c r="C171" s="481" t="s">
        <v>84</v>
      </c>
      <c r="D171" s="480" t="s">
        <v>804</v>
      </c>
      <c r="E171" s="482">
        <v>169</v>
      </c>
      <c r="F171" s="482" t="s">
        <v>969</v>
      </c>
      <c r="G171" s="483">
        <f>'MAIN LEVEL'!AL53</f>
        <v>0</v>
      </c>
      <c r="H171" s="482" t="str">
        <f>ShowFormula('EWS MAPPING'!$G171)</f>
        <v>='MAIN LEVEL'!AL53</v>
      </c>
      <c r="I171" s="482" t="s">
        <v>814</v>
      </c>
      <c r="J171" s="493" t="s">
        <v>806</v>
      </c>
      <c r="K171" s="482"/>
      <c r="L171" s="482"/>
      <c r="M171" s="484"/>
    </row>
    <row r="172" spans="1:13" ht="12" customHeight="1" x14ac:dyDescent="0.25">
      <c r="A172" s="485" t="s">
        <v>84</v>
      </c>
      <c r="B172" s="485">
        <v>15</v>
      </c>
      <c r="C172" s="486" t="s">
        <v>84</v>
      </c>
      <c r="D172" s="485" t="s">
        <v>804</v>
      </c>
      <c r="E172" s="487">
        <v>170</v>
      </c>
      <c r="F172" s="487" t="s">
        <v>970</v>
      </c>
      <c r="G172" s="488" t="e">
        <f>'MAIN LEVEL'!AL54</f>
        <v>#REF!</v>
      </c>
      <c r="H172" s="487" t="str">
        <f>ShowFormula('EWS MAPPING'!$G172)</f>
        <v>='MAIN LEVEL'!AL54</v>
      </c>
      <c r="I172" s="487" t="s">
        <v>814</v>
      </c>
      <c r="J172" s="492" t="s">
        <v>806</v>
      </c>
      <c r="K172" s="487"/>
      <c r="L172" s="487"/>
      <c r="M172" s="490"/>
    </row>
    <row r="173" spans="1:13" ht="12" customHeight="1" x14ac:dyDescent="0.25">
      <c r="A173" s="480" t="s">
        <v>84</v>
      </c>
      <c r="B173" s="480">
        <v>15</v>
      </c>
      <c r="C173" s="481" t="s">
        <v>84</v>
      </c>
      <c r="D173" s="480" t="s">
        <v>804</v>
      </c>
      <c r="E173" s="482">
        <v>171</v>
      </c>
      <c r="F173" s="482" t="s">
        <v>971</v>
      </c>
      <c r="G173" s="483">
        <f>'MAIN LEVEL'!AL55</f>
        <v>0</v>
      </c>
      <c r="H173" s="482" t="str">
        <f>ShowFormula('EWS MAPPING'!$G173)</f>
        <v>='MAIN LEVEL'!AL55</v>
      </c>
      <c r="I173" s="482" t="s">
        <v>814</v>
      </c>
      <c r="J173" s="493" t="s">
        <v>806</v>
      </c>
      <c r="K173" s="482"/>
      <c r="L173" s="482"/>
      <c r="M173" s="484"/>
    </row>
    <row r="174" spans="1:13" ht="12" customHeight="1" x14ac:dyDescent="0.25">
      <c r="A174" s="485" t="s">
        <v>84</v>
      </c>
      <c r="B174" s="485">
        <v>15</v>
      </c>
      <c r="C174" s="486" t="s">
        <v>84</v>
      </c>
      <c r="D174" s="485" t="s">
        <v>804</v>
      </c>
      <c r="E174" s="487">
        <v>172</v>
      </c>
      <c r="F174" s="487" t="s">
        <v>972</v>
      </c>
      <c r="G174" s="488" t="e">
        <f>'MAIN LEVEL'!AL56</f>
        <v>#REF!</v>
      </c>
      <c r="H174" s="487" t="str">
        <f>ShowFormula('EWS MAPPING'!$G174)</f>
        <v>='MAIN LEVEL'!AL56</v>
      </c>
      <c r="I174" s="487" t="s">
        <v>814</v>
      </c>
      <c r="J174" s="492" t="s">
        <v>806</v>
      </c>
      <c r="K174" s="487"/>
      <c r="L174" s="487"/>
      <c r="M174" s="490"/>
    </row>
    <row r="175" spans="1:13" ht="12" customHeight="1" x14ac:dyDescent="0.25">
      <c r="A175" s="480" t="s">
        <v>84</v>
      </c>
      <c r="B175" s="480">
        <v>15</v>
      </c>
      <c r="C175" s="481" t="s">
        <v>84</v>
      </c>
      <c r="D175" s="480" t="s">
        <v>804</v>
      </c>
      <c r="E175" s="482">
        <v>173</v>
      </c>
      <c r="F175" s="482" t="s">
        <v>973</v>
      </c>
      <c r="G175" s="483">
        <f>'MAIN LEVEL'!AL58</f>
        <v>0</v>
      </c>
      <c r="H175" s="482" t="str">
        <f>ShowFormula('EWS MAPPING'!$G175)</f>
        <v>='MAIN LEVEL'!AL58</v>
      </c>
      <c r="I175" s="482" t="s">
        <v>814</v>
      </c>
      <c r="J175" s="493" t="s">
        <v>806</v>
      </c>
      <c r="K175" s="482"/>
      <c r="L175" s="482"/>
      <c r="M175" s="484"/>
    </row>
    <row r="176" spans="1:13" ht="12" customHeight="1" x14ac:dyDescent="0.25">
      <c r="A176" s="485" t="s">
        <v>84</v>
      </c>
      <c r="B176" s="485">
        <v>15</v>
      </c>
      <c r="C176" s="486" t="s">
        <v>84</v>
      </c>
      <c r="D176" s="485" t="s">
        <v>804</v>
      </c>
      <c r="E176" s="487">
        <v>174</v>
      </c>
      <c r="F176" s="487" t="s">
        <v>974</v>
      </c>
      <c r="G176" s="488">
        <f>'MAIN LEVEL'!AL59</f>
        <v>0</v>
      </c>
      <c r="H176" s="487" t="str">
        <f>ShowFormula('EWS MAPPING'!$G176)</f>
        <v>='MAIN LEVEL'!AL59</v>
      </c>
      <c r="I176" s="487" t="s">
        <v>814</v>
      </c>
      <c r="J176" s="492" t="s">
        <v>806</v>
      </c>
      <c r="K176" s="487"/>
      <c r="L176" s="487"/>
      <c r="M176" s="490"/>
    </row>
    <row r="177" spans="1:13" ht="12" customHeight="1" x14ac:dyDescent="0.25">
      <c r="A177" s="480" t="s">
        <v>84</v>
      </c>
      <c r="B177" s="480">
        <v>15</v>
      </c>
      <c r="C177" s="481" t="s">
        <v>84</v>
      </c>
      <c r="D177" s="480" t="s">
        <v>804</v>
      </c>
      <c r="E177" s="482">
        <v>175</v>
      </c>
      <c r="F177" s="482" t="s">
        <v>975</v>
      </c>
      <c r="G177" s="483">
        <f>'MAIN LEVEL'!AL60</f>
        <v>0</v>
      </c>
      <c r="H177" s="482" t="str">
        <f>ShowFormula('EWS MAPPING'!$G177)</f>
        <v>='MAIN LEVEL'!AL60</v>
      </c>
      <c r="I177" s="482" t="s">
        <v>814</v>
      </c>
      <c r="J177" s="493" t="s">
        <v>806</v>
      </c>
      <c r="K177" s="482"/>
      <c r="L177" s="482"/>
      <c r="M177" s="484"/>
    </row>
    <row r="178" spans="1:13" ht="12" customHeight="1" x14ac:dyDescent="0.25">
      <c r="A178" s="485" t="s">
        <v>84</v>
      </c>
      <c r="B178" s="485">
        <v>15</v>
      </c>
      <c r="C178" s="486" t="s">
        <v>84</v>
      </c>
      <c r="D178" s="485" t="s">
        <v>804</v>
      </c>
      <c r="E178" s="487">
        <v>176</v>
      </c>
      <c r="F178" s="487" t="s">
        <v>949</v>
      </c>
      <c r="G178" s="488">
        <f>'MAIN LEVEL'!AL61</f>
        <v>0</v>
      </c>
      <c r="H178" s="487" t="str">
        <f>ShowFormula('EWS MAPPING'!$G178)</f>
        <v>='MAIN LEVEL'!AL61</v>
      </c>
      <c r="I178" s="487" t="s">
        <v>814</v>
      </c>
      <c r="J178" s="492" t="s">
        <v>806</v>
      </c>
      <c r="K178" s="487"/>
      <c r="L178" s="487"/>
      <c r="M178" s="490"/>
    </row>
    <row r="179" spans="1:13" ht="12" customHeight="1" x14ac:dyDescent="0.25">
      <c r="A179" s="480" t="s">
        <v>84</v>
      </c>
      <c r="B179" s="480">
        <v>15</v>
      </c>
      <c r="C179" s="481" t="s">
        <v>84</v>
      </c>
      <c r="D179" s="480" t="s">
        <v>804</v>
      </c>
      <c r="E179" s="482">
        <v>177</v>
      </c>
      <c r="F179" s="482" t="s">
        <v>976</v>
      </c>
      <c r="G179" s="483">
        <f>'MAIN LEVEL'!AL62</f>
        <v>0</v>
      </c>
      <c r="H179" s="482" t="str">
        <f>ShowFormula('EWS MAPPING'!$G179)</f>
        <v>='MAIN LEVEL'!AL62</v>
      </c>
      <c r="I179" s="482" t="s">
        <v>814</v>
      </c>
      <c r="J179" s="493" t="s">
        <v>806</v>
      </c>
      <c r="K179" s="482"/>
      <c r="L179" s="482"/>
      <c r="M179" s="484"/>
    </row>
    <row r="180" spans="1:13" ht="12" customHeight="1" x14ac:dyDescent="0.25">
      <c r="A180" s="485" t="s">
        <v>84</v>
      </c>
      <c r="B180" s="485">
        <v>15</v>
      </c>
      <c r="C180" s="486" t="s">
        <v>84</v>
      </c>
      <c r="D180" s="485" t="s">
        <v>804</v>
      </c>
      <c r="E180" s="487">
        <v>178</v>
      </c>
      <c r="F180" s="487" t="s">
        <v>977</v>
      </c>
      <c r="G180" s="488" t="e">
        <f>'MAIN LEVEL'!AL63</f>
        <v>#REF!</v>
      </c>
      <c r="H180" s="487" t="str">
        <f>ShowFormula('EWS MAPPING'!$G180)</f>
        <v>='MAIN LEVEL'!AL63</v>
      </c>
      <c r="I180" s="487" t="s">
        <v>814</v>
      </c>
      <c r="J180" s="492" t="s">
        <v>806</v>
      </c>
      <c r="K180" s="487"/>
      <c r="L180" s="487"/>
      <c r="M180" s="490"/>
    </row>
    <row r="181" spans="1:13" ht="12" customHeight="1" x14ac:dyDescent="0.25">
      <c r="A181" s="480" t="s">
        <v>84</v>
      </c>
      <c r="B181" s="480">
        <v>15</v>
      </c>
      <c r="C181" s="481" t="s">
        <v>84</v>
      </c>
      <c r="D181" s="480" t="s">
        <v>804</v>
      </c>
      <c r="E181" s="482">
        <v>179</v>
      </c>
      <c r="F181" s="482" t="s">
        <v>978</v>
      </c>
      <c r="G181" s="483" t="e">
        <f>'MAIN LEVEL'!AL64</f>
        <v>#REF!</v>
      </c>
      <c r="H181" s="482" t="str">
        <f>ShowFormula('EWS MAPPING'!$G181)</f>
        <v>='MAIN LEVEL'!AL64</v>
      </c>
      <c r="I181" s="482" t="s">
        <v>814</v>
      </c>
      <c r="J181" s="493" t="s">
        <v>806</v>
      </c>
      <c r="K181" s="482"/>
      <c r="L181" s="482"/>
      <c r="M181" s="484"/>
    </row>
    <row r="182" spans="1:13" ht="12" customHeight="1" x14ac:dyDescent="0.25">
      <c r="A182" s="485" t="s">
        <v>84</v>
      </c>
      <c r="B182" s="485">
        <v>15</v>
      </c>
      <c r="C182" s="486" t="s">
        <v>84</v>
      </c>
      <c r="D182" s="485" t="s">
        <v>804</v>
      </c>
      <c r="E182" s="487">
        <v>180</v>
      </c>
      <c r="F182" s="487" t="s">
        <v>979</v>
      </c>
      <c r="G182" s="488">
        <f>'MAIN LEVEL'!AL65</f>
        <v>0</v>
      </c>
      <c r="H182" s="487" t="str">
        <f>ShowFormula('EWS MAPPING'!$G182)</f>
        <v>='MAIN LEVEL'!AL65</v>
      </c>
      <c r="I182" s="487" t="s">
        <v>814</v>
      </c>
      <c r="J182" s="492" t="s">
        <v>806</v>
      </c>
      <c r="K182" s="487"/>
      <c r="L182" s="487"/>
      <c r="M182" s="490"/>
    </row>
    <row r="183" spans="1:13" ht="12" customHeight="1" x14ac:dyDescent="0.25">
      <c r="A183" s="480" t="s">
        <v>84</v>
      </c>
      <c r="B183" s="480">
        <v>15</v>
      </c>
      <c r="C183" s="481" t="s">
        <v>84</v>
      </c>
      <c r="D183" s="480" t="s">
        <v>804</v>
      </c>
      <c r="E183" s="482">
        <v>181</v>
      </c>
      <c r="F183" s="482" t="s">
        <v>980</v>
      </c>
      <c r="G183" s="483">
        <f>'MAIN LEVEL'!AL66</f>
        <v>0</v>
      </c>
      <c r="H183" s="482" t="str">
        <f>ShowFormula('EWS MAPPING'!$G183)</f>
        <v>='MAIN LEVEL'!AL66</v>
      </c>
      <c r="I183" s="482" t="s">
        <v>814</v>
      </c>
      <c r="J183" s="493" t="s">
        <v>806</v>
      </c>
      <c r="K183" s="482"/>
      <c r="L183" s="482"/>
      <c r="M183" s="484"/>
    </row>
    <row r="184" spans="1:13" ht="12" customHeight="1" x14ac:dyDescent="0.25">
      <c r="A184" s="485" t="s">
        <v>84</v>
      </c>
      <c r="B184" s="485">
        <v>15</v>
      </c>
      <c r="C184" s="486" t="s">
        <v>84</v>
      </c>
      <c r="D184" s="485" t="s">
        <v>804</v>
      </c>
      <c r="E184" s="487">
        <v>182</v>
      </c>
      <c r="F184" s="487" t="s">
        <v>981</v>
      </c>
      <c r="G184" s="488" t="e">
        <f>'MAIN LEVEL'!AL67</f>
        <v>#REF!</v>
      </c>
      <c r="H184" s="487" t="str">
        <f>ShowFormula('EWS MAPPING'!$G184)</f>
        <v>='MAIN LEVEL'!AL67</v>
      </c>
      <c r="I184" s="487" t="s">
        <v>814</v>
      </c>
      <c r="J184" s="492" t="s">
        <v>806</v>
      </c>
      <c r="K184" s="487"/>
      <c r="L184" s="487"/>
      <c r="M184" s="490"/>
    </row>
    <row r="185" spans="1:13" ht="12" customHeight="1" x14ac:dyDescent="0.25">
      <c r="A185" s="480" t="s">
        <v>84</v>
      </c>
      <c r="B185" s="480">
        <v>15</v>
      </c>
      <c r="C185" s="481" t="s">
        <v>84</v>
      </c>
      <c r="D185" s="480" t="s">
        <v>804</v>
      </c>
      <c r="E185" s="482">
        <v>183</v>
      </c>
      <c r="F185" s="482" t="s">
        <v>982</v>
      </c>
      <c r="G185" s="483">
        <f>'MAIN LEVEL'!AL68</f>
        <v>0</v>
      </c>
      <c r="H185" s="482" t="str">
        <f>ShowFormula('EWS MAPPING'!$G185)</f>
        <v>='MAIN LEVEL'!AL68</v>
      </c>
      <c r="I185" s="482" t="s">
        <v>814</v>
      </c>
      <c r="J185" s="493" t="s">
        <v>806</v>
      </c>
      <c r="K185" s="482"/>
      <c r="L185" s="482"/>
      <c r="M185" s="484"/>
    </row>
    <row r="186" spans="1:13" ht="12" customHeight="1" x14ac:dyDescent="0.25">
      <c r="A186" s="485" t="s">
        <v>84</v>
      </c>
      <c r="B186" s="485">
        <v>15</v>
      </c>
      <c r="C186" s="486" t="s">
        <v>84</v>
      </c>
      <c r="D186" s="485" t="s">
        <v>804</v>
      </c>
      <c r="E186" s="487">
        <v>184</v>
      </c>
      <c r="F186" s="487" t="s">
        <v>983</v>
      </c>
      <c r="G186" s="488">
        <f>'MAIN LEVEL'!AL69</f>
        <v>0</v>
      </c>
      <c r="H186" s="487" t="str">
        <f>ShowFormula('EWS MAPPING'!$G186)</f>
        <v>='MAIN LEVEL'!AL69</v>
      </c>
      <c r="I186" s="487" t="s">
        <v>814</v>
      </c>
      <c r="J186" s="492" t="s">
        <v>806</v>
      </c>
      <c r="K186" s="487"/>
      <c r="L186" s="487"/>
      <c r="M186" s="490"/>
    </row>
    <row r="187" spans="1:13" ht="12" customHeight="1" x14ac:dyDescent="0.25">
      <c r="A187" s="480" t="s">
        <v>84</v>
      </c>
      <c r="B187" s="480">
        <v>15</v>
      </c>
      <c r="C187" s="481" t="s">
        <v>84</v>
      </c>
      <c r="D187" s="480" t="s">
        <v>804</v>
      </c>
      <c r="E187" s="482">
        <v>185</v>
      </c>
      <c r="F187" s="482" t="s">
        <v>984</v>
      </c>
      <c r="G187" s="483" t="e">
        <f>'MAIN LEVEL'!AL70</f>
        <v>#REF!</v>
      </c>
      <c r="H187" s="482" t="str">
        <f>ShowFormula('EWS MAPPING'!$G187)</f>
        <v>='MAIN LEVEL'!AL70</v>
      </c>
      <c r="I187" s="482" t="s">
        <v>814</v>
      </c>
      <c r="J187" s="493" t="s">
        <v>806</v>
      </c>
      <c r="K187" s="482"/>
      <c r="L187" s="482"/>
      <c r="M187" s="484"/>
    </row>
    <row r="188" spans="1:13" ht="12" customHeight="1" x14ac:dyDescent="0.25">
      <c r="A188" s="485" t="s">
        <v>84</v>
      </c>
      <c r="B188" s="485">
        <v>15</v>
      </c>
      <c r="C188" s="486" t="s">
        <v>84</v>
      </c>
      <c r="D188" s="485" t="s">
        <v>804</v>
      </c>
      <c r="E188" s="487">
        <v>186</v>
      </c>
      <c r="F188" s="487" t="s">
        <v>985</v>
      </c>
      <c r="G188" s="488">
        <f>'MAIN LEVEL'!AL71</f>
        <v>0</v>
      </c>
      <c r="H188" s="487" t="str">
        <f>ShowFormula('EWS MAPPING'!$G188)</f>
        <v>='MAIN LEVEL'!AL71</v>
      </c>
      <c r="I188" s="487" t="s">
        <v>814</v>
      </c>
      <c r="J188" s="492" t="s">
        <v>806</v>
      </c>
      <c r="K188" s="487"/>
      <c r="L188" s="487"/>
      <c r="M188" s="490"/>
    </row>
    <row r="189" spans="1:13" ht="12" customHeight="1" x14ac:dyDescent="0.25">
      <c r="A189" s="480" t="s">
        <v>84</v>
      </c>
      <c r="B189" s="480">
        <v>15</v>
      </c>
      <c r="C189" s="481" t="s">
        <v>84</v>
      </c>
      <c r="D189" s="480" t="s">
        <v>804</v>
      </c>
      <c r="E189" s="482">
        <v>187</v>
      </c>
      <c r="F189" s="482" t="s">
        <v>986</v>
      </c>
      <c r="G189" s="483" t="e">
        <f>'MAIN LEVEL'!AL72</f>
        <v>#REF!</v>
      </c>
      <c r="H189" s="482" t="str">
        <f>ShowFormula('EWS MAPPING'!$G189)</f>
        <v>='MAIN LEVEL'!AL72</v>
      </c>
      <c r="I189" s="482" t="s">
        <v>814</v>
      </c>
      <c r="J189" s="493" t="s">
        <v>806</v>
      </c>
      <c r="K189" s="482"/>
      <c r="L189" s="482"/>
      <c r="M189" s="484"/>
    </row>
    <row r="190" spans="1:13" ht="12" customHeight="1" x14ac:dyDescent="0.25">
      <c r="A190" s="485" t="s">
        <v>84</v>
      </c>
      <c r="B190" s="485">
        <v>15</v>
      </c>
      <c r="C190" s="486" t="s">
        <v>84</v>
      </c>
      <c r="D190" s="485" t="s">
        <v>804</v>
      </c>
      <c r="E190" s="487">
        <v>188</v>
      </c>
      <c r="F190" s="487" t="s">
        <v>987</v>
      </c>
      <c r="G190" s="488">
        <f>'MAIN LEVEL'!AL74</f>
        <v>0</v>
      </c>
      <c r="H190" s="487" t="str">
        <f>ShowFormula('EWS MAPPING'!$G190)</f>
        <v>='MAIN LEVEL'!AL74</v>
      </c>
      <c r="I190" s="487" t="s">
        <v>814</v>
      </c>
      <c r="J190" s="492" t="s">
        <v>806</v>
      </c>
      <c r="K190" s="487"/>
      <c r="L190" s="487"/>
      <c r="M190" s="490"/>
    </row>
    <row r="191" spans="1:13" ht="12" customHeight="1" x14ac:dyDescent="0.25">
      <c r="A191" s="480" t="s">
        <v>84</v>
      </c>
      <c r="B191" s="480">
        <v>15</v>
      </c>
      <c r="C191" s="481" t="s">
        <v>84</v>
      </c>
      <c r="D191" s="480" t="s">
        <v>804</v>
      </c>
      <c r="E191" s="482">
        <v>189</v>
      </c>
      <c r="F191" s="482" t="s">
        <v>988</v>
      </c>
      <c r="G191" s="483">
        <f>'MAIN LEVEL'!AL75</f>
        <v>0</v>
      </c>
      <c r="H191" s="482" t="str">
        <f>ShowFormula('EWS MAPPING'!$G191)</f>
        <v>='MAIN LEVEL'!AL75</v>
      </c>
      <c r="I191" s="482" t="s">
        <v>814</v>
      </c>
      <c r="J191" s="493" t="s">
        <v>806</v>
      </c>
      <c r="K191" s="482"/>
      <c r="L191" s="482"/>
      <c r="M191" s="484"/>
    </row>
    <row r="192" spans="1:13" ht="12" customHeight="1" x14ac:dyDescent="0.25">
      <c r="A192" s="485" t="s">
        <v>84</v>
      </c>
      <c r="B192" s="485">
        <v>15</v>
      </c>
      <c r="C192" s="486" t="s">
        <v>84</v>
      </c>
      <c r="D192" s="485" t="s">
        <v>804</v>
      </c>
      <c r="E192" s="487">
        <v>190</v>
      </c>
      <c r="F192" s="487" t="s">
        <v>989</v>
      </c>
      <c r="G192" s="488">
        <f>'MAIN LEVEL'!AL76</f>
        <v>0</v>
      </c>
      <c r="H192" s="487" t="str">
        <f>ShowFormula('EWS MAPPING'!$G192)</f>
        <v>='MAIN LEVEL'!AL76</v>
      </c>
      <c r="I192" s="487" t="s">
        <v>814</v>
      </c>
      <c r="J192" s="492" t="s">
        <v>806</v>
      </c>
      <c r="K192" s="487"/>
      <c r="L192" s="487"/>
      <c r="M192" s="490"/>
    </row>
    <row r="193" spans="1:13" ht="12" customHeight="1" x14ac:dyDescent="0.25">
      <c r="A193" s="480" t="s">
        <v>84</v>
      </c>
      <c r="B193" s="480">
        <v>15</v>
      </c>
      <c r="C193" s="481" t="s">
        <v>84</v>
      </c>
      <c r="D193" s="480" t="s">
        <v>804</v>
      </c>
      <c r="E193" s="482">
        <v>191</v>
      </c>
      <c r="F193" s="482" t="s">
        <v>990</v>
      </c>
      <c r="G193" s="483">
        <f>'MAIN LEVEL'!AL78</f>
        <v>0</v>
      </c>
      <c r="H193" s="482" t="str">
        <f>ShowFormula('EWS MAPPING'!$G193)</f>
        <v>='MAIN LEVEL'!AL78</v>
      </c>
      <c r="I193" s="482" t="s">
        <v>814</v>
      </c>
      <c r="J193" s="493" t="s">
        <v>806</v>
      </c>
      <c r="K193" s="482"/>
      <c r="L193" s="482"/>
      <c r="M193" s="484"/>
    </row>
    <row r="194" spans="1:13" ht="12" customHeight="1" x14ac:dyDescent="0.25">
      <c r="A194" s="485" t="s">
        <v>84</v>
      </c>
      <c r="B194" s="485">
        <v>15</v>
      </c>
      <c r="C194" s="486" t="s">
        <v>84</v>
      </c>
      <c r="D194" s="485" t="s">
        <v>804</v>
      </c>
      <c r="E194" s="487">
        <v>192</v>
      </c>
      <c r="F194" s="487" t="s">
        <v>991</v>
      </c>
      <c r="G194" s="488">
        <f>'MAIN LEVEL'!AL79</f>
        <v>0</v>
      </c>
      <c r="H194" s="487" t="str">
        <f>ShowFormula('EWS MAPPING'!$G194)</f>
        <v>='MAIN LEVEL'!AL79</v>
      </c>
      <c r="I194" s="487" t="s">
        <v>814</v>
      </c>
      <c r="J194" s="492" t="s">
        <v>806</v>
      </c>
      <c r="K194" s="487"/>
      <c r="L194" s="487"/>
      <c r="M194" s="490"/>
    </row>
    <row r="195" spans="1:13" ht="12" customHeight="1" x14ac:dyDescent="0.25">
      <c r="A195" s="480" t="s">
        <v>84</v>
      </c>
      <c r="B195" s="480">
        <v>15</v>
      </c>
      <c r="C195" s="481" t="s">
        <v>84</v>
      </c>
      <c r="D195" s="480" t="s">
        <v>804</v>
      </c>
      <c r="E195" s="482">
        <v>193</v>
      </c>
      <c r="F195" s="482" t="s">
        <v>992</v>
      </c>
      <c r="G195" s="483">
        <f>'MAIN LEVEL'!AL80</f>
        <v>0</v>
      </c>
      <c r="H195" s="482" t="str">
        <f>ShowFormula('EWS MAPPING'!$G195)</f>
        <v>='MAIN LEVEL'!AL80</v>
      </c>
      <c r="I195" s="482" t="s">
        <v>814</v>
      </c>
      <c r="J195" s="493" t="s">
        <v>806</v>
      </c>
      <c r="K195" s="482"/>
      <c r="L195" s="482"/>
      <c r="M195" s="484"/>
    </row>
    <row r="196" spans="1:13" ht="12" customHeight="1" x14ac:dyDescent="0.25">
      <c r="A196" s="485" t="s">
        <v>84</v>
      </c>
      <c r="B196" s="485">
        <v>15</v>
      </c>
      <c r="C196" s="486" t="s">
        <v>84</v>
      </c>
      <c r="D196" s="485" t="s">
        <v>804</v>
      </c>
      <c r="E196" s="487">
        <v>194</v>
      </c>
      <c r="F196" s="487" t="s">
        <v>993</v>
      </c>
      <c r="G196" s="488">
        <f>'MAIN LEVEL'!AL81</f>
        <v>0</v>
      </c>
      <c r="H196" s="487" t="str">
        <f>ShowFormula('EWS MAPPING'!$G196)</f>
        <v>='MAIN LEVEL'!AL81</v>
      </c>
      <c r="I196" s="487" t="s">
        <v>814</v>
      </c>
      <c r="J196" s="492" t="s">
        <v>806</v>
      </c>
      <c r="K196" s="487"/>
      <c r="L196" s="487"/>
      <c r="M196" s="490"/>
    </row>
    <row r="197" spans="1:13" ht="12" customHeight="1" x14ac:dyDescent="0.25">
      <c r="A197" s="480" t="s">
        <v>84</v>
      </c>
      <c r="B197" s="480">
        <v>15</v>
      </c>
      <c r="C197" s="481" t="s">
        <v>84</v>
      </c>
      <c r="D197" s="480" t="s">
        <v>804</v>
      </c>
      <c r="E197" s="482">
        <v>195</v>
      </c>
      <c r="F197" s="482" t="s">
        <v>994</v>
      </c>
      <c r="G197" s="483">
        <f>'MAIN LEVEL'!AL82</f>
        <v>0</v>
      </c>
      <c r="H197" s="482" t="str">
        <f>ShowFormula('EWS MAPPING'!$G197)</f>
        <v>='MAIN LEVEL'!AL82</v>
      </c>
      <c r="I197" s="482" t="s">
        <v>814</v>
      </c>
      <c r="J197" s="493" t="s">
        <v>806</v>
      </c>
      <c r="K197" s="482"/>
      <c r="L197" s="482"/>
      <c r="M197" s="484"/>
    </row>
    <row r="198" spans="1:13" ht="12" customHeight="1" x14ac:dyDescent="0.25">
      <c r="A198" s="485" t="s">
        <v>84</v>
      </c>
      <c r="B198" s="485">
        <v>15</v>
      </c>
      <c r="C198" s="486" t="s">
        <v>84</v>
      </c>
      <c r="D198" s="485" t="s">
        <v>804</v>
      </c>
      <c r="E198" s="487">
        <v>196</v>
      </c>
      <c r="F198" s="487" t="s">
        <v>995</v>
      </c>
      <c r="G198" s="488">
        <f>'MAIN LEVEL'!AL83</f>
        <v>0</v>
      </c>
      <c r="H198" s="487" t="str">
        <f>ShowFormula('EWS MAPPING'!$G198)</f>
        <v>='MAIN LEVEL'!AL83</v>
      </c>
      <c r="I198" s="487" t="s">
        <v>814</v>
      </c>
      <c r="J198" s="492" t="s">
        <v>806</v>
      </c>
      <c r="K198" s="487"/>
      <c r="L198" s="487"/>
      <c r="M198" s="490"/>
    </row>
    <row r="199" spans="1:13" ht="12" customHeight="1" x14ac:dyDescent="0.25">
      <c r="A199" s="480" t="s">
        <v>84</v>
      </c>
      <c r="B199" s="480">
        <v>15</v>
      </c>
      <c r="C199" s="481" t="s">
        <v>84</v>
      </c>
      <c r="D199" s="480" t="s">
        <v>804</v>
      </c>
      <c r="E199" s="482">
        <v>197</v>
      </c>
      <c r="F199" s="482" t="s">
        <v>996</v>
      </c>
      <c r="G199" s="483">
        <f>'MAIN LEVEL'!AL85</f>
        <v>0</v>
      </c>
      <c r="H199" s="482" t="str">
        <f>ShowFormula('EWS MAPPING'!$G199)</f>
        <v>='MAIN LEVEL'!AL85</v>
      </c>
      <c r="I199" s="482" t="s">
        <v>814</v>
      </c>
      <c r="J199" s="493" t="s">
        <v>806</v>
      </c>
      <c r="K199" s="482"/>
      <c r="L199" s="482"/>
      <c r="M199" s="484"/>
    </row>
    <row r="200" spans="1:13" ht="12" customHeight="1" x14ac:dyDescent="0.25">
      <c r="A200" s="485" t="s">
        <v>84</v>
      </c>
      <c r="B200" s="485">
        <v>15</v>
      </c>
      <c r="C200" s="486" t="s">
        <v>84</v>
      </c>
      <c r="D200" s="485" t="s">
        <v>804</v>
      </c>
      <c r="E200" s="487">
        <v>198</v>
      </c>
      <c r="F200" s="487" t="s">
        <v>997</v>
      </c>
      <c r="G200" s="488">
        <f>'MAIN LEVEL'!AL86</f>
        <v>0</v>
      </c>
      <c r="H200" s="487" t="str">
        <f>ShowFormula('EWS MAPPING'!$G200)</f>
        <v>='MAIN LEVEL'!AL86</v>
      </c>
      <c r="I200" s="487" t="s">
        <v>814</v>
      </c>
      <c r="J200" s="492" t="s">
        <v>806</v>
      </c>
      <c r="K200" s="487"/>
      <c r="L200" s="487"/>
      <c r="M200" s="490"/>
    </row>
    <row r="201" spans="1:13" ht="12" customHeight="1" x14ac:dyDescent="0.25">
      <c r="A201" s="480" t="s">
        <v>84</v>
      </c>
      <c r="B201" s="480">
        <v>15</v>
      </c>
      <c r="C201" s="481" t="s">
        <v>84</v>
      </c>
      <c r="D201" s="480" t="s">
        <v>804</v>
      </c>
      <c r="E201" s="482">
        <v>199</v>
      </c>
      <c r="F201" s="482" t="s">
        <v>998</v>
      </c>
      <c r="G201" s="483">
        <f>'MAIN LEVEL'!AL87</f>
        <v>0</v>
      </c>
      <c r="H201" s="482" t="str">
        <f>ShowFormula('EWS MAPPING'!$G201)</f>
        <v>='MAIN LEVEL'!AL87</v>
      </c>
      <c r="I201" s="482" t="s">
        <v>814</v>
      </c>
      <c r="J201" s="493" t="s">
        <v>806</v>
      </c>
      <c r="K201" s="482"/>
      <c r="L201" s="482"/>
      <c r="M201" s="484"/>
    </row>
    <row r="202" spans="1:13" ht="12" customHeight="1" x14ac:dyDescent="0.25">
      <c r="A202" s="485" t="s">
        <v>84</v>
      </c>
      <c r="B202" s="485">
        <v>15</v>
      </c>
      <c r="C202" s="486" t="s">
        <v>84</v>
      </c>
      <c r="D202" s="485" t="s">
        <v>804</v>
      </c>
      <c r="E202" s="487">
        <v>200</v>
      </c>
      <c r="F202" s="487" t="s">
        <v>999</v>
      </c>
      <c r="G202" s="488">
        <f>'MAIN LEVEL'!AL88</f>
        <v>0</v>
      </c>
      <c r="H202" s="487" t="str">
        <f>ShowFormula('EWS MAPPING'!$G202)</f>
        <v>='MAIN LEVEL'!AL88</v>
      </c>
      <c r="I202" s="487" t="s">
        <v>814</v>
      </c>
      <c r="J202" s="492" t="s">
        <v>806</v>
      </c>
      <c r="K202" s="487"/>
      <c r="L202" s="487"/>
      <c r="M202" s="490"/>
    </row>
    <row r="203" spans="1:13" ht="12" customHeight="1" x14ac:dyDescent="0.25">
      <c r="A203" s="480" t="s">
        <v>84</v>
      </c>
      <c r="B203" s="480">
        <v>15</v>
      </c>
      <c r="C203" s="481" t="s">
        <v>84</v>
      </c>
      <c r="D203" s="480" t="s">
        <v>804</v>
      </c>
      <c r="E203" s="482">
        <v>201</v>
      </c>
      <c r="F203" s="482" t="s">
        <v>1000</v>
      </c>
      <c r="G203" s="483">
        <f>'MAIN LEVEL'!AL89</f>
        <v>0</v>
      </c>
      <c r="H203" s="482" t="str">
        <f>ShowFormula('EWS MAPPING'!$G203)</f>
        <v>='MAIN LEVEL'!AL89</v>
      </c>
      <c r="I203" s="482" t="s">
        <v>814</v>
      </c>
      <c r="J203" s="493" t="s">
        <v>806</v>
      </c>
      <c r="K203" s="482"/>
      <c r="L203" s="482"/>
      <c r="M203" s="484"/>
    </row>
    <row r="204" spans="1:13" ht="12" customHeight="1" x14ac:dyDescent="0.25">
      <c r="A204" s="485" t="s">
        <v>84</v>
      </c>
      <c r="B204" s="485">
        <v>15</v>
      </c>
      <c r="C204" s="486" t="s">
        <v>84</v>
      </c>
      <c r="D204" s="485" t="s">
        <v>804</v>
      </c>
      <c r="E204" s="487">
        <v>202</v>
      </c>
      <c r="F204" s="487" t="s">
        <v>1001</v>
      </c>
      <c r="G204" s="488">
        <f>'MAIN LEVEL'!AL90</f>
        <v>0</v>
      </c>
      <c r="H204" s="487" t="str">
        <f>ShowFormula('EWS MAPPING'!$G204)</f>
        <v>='MAIN LEVEL'!AL90</v>
      </c>
      <c r="I204" s="487" t="s">
        <v>814</v>
      </c>
      <c r="J204" s="492" t="s">
        <v>806</v>
      </c>
      <c r="K204" s="487"/>
      <c r="L204" s="487"/>
      <c r="M204" s="490"/>
    </row>
    <row r="205" spans="1:13" ht="12" customHeight="1" x14ac:dyDescent="0.25">
      <c r="A205" s="480" t="s">
        <v>84</v>
      </c>
      <c r="B205" s="480">
        <v>15</v>
      </c>
      <c r="C205" s="481" t="s">
        <v>84</v>
      </c>
      <c r="D205" s="480" t="s">
        <v>804</v>
      </c>
      <c r="E205" s="482">
        <v>203</v>
      </c>
      <c r="F205" s="482" t="s">
        <v>1002</v>
      </c>
      <c r="G205" s="483">
        <f>'MAIN LEVEL'!AL91</f>
        <v>0</v>
      </c>
      <c r="H205" s="482" t="str">
        <f>ShowFormula('EWS MAPPING'!$G205)</f>
        <v>='MAIN LEVEL'!AL91</v>
      </c>
      <c r="I205" s="482" t="s">
        <v>814</v>
      </c>
      <c r="J205" s="493" t="s">
        <v>806</v>
      </c>
      <c r="K205" s="482"/>
      <c r="L205" s="482"/>
      <c r="M205" s="484"/>
    </row>
    <row r="206" spans="1:13" ht="12" customHeight="1" x14ac:dyDescent="0.25">
      <c r="A206" s="485" t="s">
        <v>84</v>
      </c>
      <c r="B206" s="485">
        <v>15</v>
      </c>
      <c r="C206" s="486" t="s">
        <v>84</v>
      </c>
      <c r="D206" s="485" t="s">
        <v>804</v>
      </c>
      <c r="E206" s="487">
        <v>204</v>
      </c>
      <c r="F206" s="487" t="s">
        <v>1003</v>
      </c>
      <c r="G206" s="488" t="e">
        <f>'MAIN LEVEL'!AL92</f>
        <v>#REF!</v>
      </c>
      <c r="H206" s="487" t="str">
        <f>ShowFormula('EWS MAPPING'!$G206)</f>
        <v>='MAIN LEVEL'!AL92</v>
      </c>
      <c r="I206" s="487" t="s">
        <v>814</v>
      </c>
      <c r="J206" s="492" t="s">
        <v>806</v>
      </c>
      <c r="K206" s="487"/>
      <c r="L206" s="487"/>
      <c r="M206" s="490"/>
    </row>
    <row r="207" spans="1:13" ht="12" customHeight="1" x14ac:dyDescent="0.25">
      <c r="A207" s="480" t="s">
        <v>84</v>
      </c>
      <c r="B207" s="480">
        <v>15</v>
      </c>
      <c r="C207" s="481" t="s">
        <v>84</v>
      </c>
      <c r="D207" s="480" t="s">
        <v>804</v>
      </c>
      <c r="E207" s="482">
        <v>205</v>
      </c>
      <c r="F207" s="482" t="s">
        <v>1004</v>
      </c>
      <c r="G207" s="483" t="str">
        <f>'MAIN LEVEL'!AQ18</f>
        <v>Telah Sesuai, Tidak Dilakukan Pengujian</v>
      </c>
      <c r="H207" s="482" t="str">
        <f>ShowFormula('EWS MAPPING'!$G207)</f>
        <v>='MAIN LEVEL'!AQ18</v>
      </c>
      <c r="I207" s="482" t="s">
        <v>82</v>
      </c>
      <c r="J207" s="482" t="s">
        <v>798</v>
      </c>
      <c r="K207" s="482" t="s">
        <v>90</v>
      </c>
      <c r="L207" s="482"/>
      <c r="M207" s="484"/>
    </row>
    <row r="208" spans="1:13" ht="12" customHeight="1" x14ac:dyDescent="0.25">
      <c r="A208" s="485" t="s">
        <v>84</v>
      </c>
      <c r="B208" s="485">
        <v>15</v>
      </c>
      <c r="C208" s="486" t="s">
        <v>84</v>
      </c>
      <c r="D208" s="485" t="s">
        <v>804</v>
      </c>
      <c r="E208" s="487">
        <v>206</v>
      </c>
      <c r="F208" s="487" t="s">
        <v>1005</v>
      </c>
      <c r="G208" s="488" t="str">
        <f>'MAIN LEVEL'!AQ19</f>
        <v>Telah Sesuai, Tidak Dilakukan Pengujian</v>
      </c>
      <c r="H208" s="487" t="str">
        <f>ShowFormula('EWS MAPPING'!$G208)</f>
        <v>='MAIN LEVEL'!AQ19</v>
      </c>
      <c r="I208" s="487" t="s">
        <v>82</v>
      </c>
      <c r="J208" s="487" t="s">
        <v>798</v>
      </c>
      <c r="K208" s="487" t="s">
        <v>143</v>
      </c>
      <c r="L208" s="487"/>
      <c r="M208" s="490"/>
    </row>
    <row r="209" spans="1:13" ht="12" customHeight="1" x14ac:dyDescent="0.25">
      <c r="A209" s="480" t="s">
        <v>84</v>
      </c>
      <c r="B209" s="480">
        <v>15</v>
      </c>
      <c r="C209" s="481" t="s">
        <v>84</v>
      </c>
      <c r="D209" s="480" t="s">
        <v>804</v>
      </c>
      <c r="E209" s="482">
        <v>207</v>
      </c>
      <c r="F209" s="482" t="s">
        <v>1006</v>
      </c>
      <c r="G209" s="483">
        <f>'MAIN LEVEL'!AQ20</f>
        <v>0</v>
      </c>
      <c r="H209" s="482" t="str">
        <f>ShowFormula('EWS MAPPING'!$G209)</f>
        <v>='MAIN LEVEL'!AQ20</v>
      </c>
      <c r="I209" s="482"/>
      <c r="J209" s="482"/>
      <c r="K209" s="482"/>
      <c r="L209" s="482"/>
      <c r="M209" s="484"/>
    </row>
    <row r="210" spans="1:13" ht="12" customHeight="1" x14ac:dyDescent="0.25">
      <c r="A210" s="485" t="s">
        <v>84</v>
      </c>
      <c r="B210" s="485">
        <v>15</v>
      </c>
      <c r="C210" s="486" t="s">
        <v>84</v>
      </c>
      <c r="D210" s="485" t="s">
        <v>804</v>
      </c>
      <c r="E210" s="487">
        <v>208</v>
      </c>
      <c r="F210" s="487" t="s">
        <v>1007</v>
      </c>
      <c r="G210" s="488" t="str">
        <f>'MAIN LEVEL'!AQ22</f>
        <v>Telah Sesuai, Tidak Dilakukan Pengujian</v>
      </c>
      <c r="H210" s="487" t="str">
        <f>ShowFormula('EWS MAPPING'!$G210)</f>
        <v>='MAIN LEVEL'!AQ22</v>
      </c>
      <c r="I210" s="487" t="s">
        <v>82</v>
      </c>
      <c r="J210" s="487" t="s">
        <v>798</v>
      </c>
      <c r="K210" s="487" t="s">
        <v>171</v>
      </c>
      <c r="L210" s="487"/>
      <c r="M210" s="490"/>
    </row>
    <row r="211" spans="1:13" ht="12" customHeight="1" x14ac:dyDescent="0.25">
      <c r="A211" s="480" t="s">
        <v>84</v>
      </c>
      <c r="B211" s="480">
        <v>15</v>
      </c>
      <c r="C211" s="481" t="s">
        <v>84</v>
      </c>
      <c r="D211" s="480" t="s">
        <v>804</v>
      </c>
      <c r="E211" s="482">
        <v>209</v>
      </c>
      <c r="F211" s="482" t="s">
        <v>1008</v>
      </c>
      <c r="G211" s="483" t="str">
        <f>'MAIN LEVEL'!AQ23</f>
        <v>Telah Sesuai, Tidak Dilakukan Pengujian</v>
      </c>
      <c r="H211" s="482" t="str">
        <f>ShowFormula('EWS MAPPING'!$G211)</f>
        <v>='MAIN LEVEL'!AQ23</v>
      </c>
      <c r="I211" s="482" t="s">
        <v>82</v>
      </c>
      <c r="J211" s="482" t="s">
        <v>798</v>
      </c>
      <c r="K211" s="482" t="s">
        <v>187</v>
      </c>
      <c r="L211" s="482"/>
      <c r="M211" s="484"/>
    </row>
    <row r="212" spans="1:13" ht="12" customHeight="1" x14ac:dyDescent="0.25">
      <c r="A212" s="485" t="s">
        <v>84</v>
      </c>
      <c r="B212" s="485">
        <v>15</v>
      </c>
      <c r="C212" s="486" t="s">
        <v>84</v>
      </c>
      <c r="D212" s="485" t="s">
        <v>804</v>
      </c>
      <c r="E212" s="487">
        <v>210</v>
      </c>
      <c r="F212" s="487" t="s">
        <v>1009</v>
      </c>
      <c r="G212" s="488" t="str">
        <f>'MAIN LEVEL'!AQ24</f>
        <v>Telah Sesuai, Tidak Dilakukan Pengujian</v>
      </c>
      <c r="H212" s="487" t="str">
        <f>ShowFormula('EWS MAPPING'!$G212)</f>
        <v>='MAIN LEVEL'!AQ24</v>
      </c>
      <c r="I212" s="487" t="s">
        <v>82</v>
      </c>
      <c r="J212" s="487" t="s">
        <v>798</v>
      </c>
      <c r="K212" s="487" t="s">
        <v>203</v>
      </c>
      <c r="L212" s="487"/>
      <c r="M212" s="490"/>
    </row>
    <row r="213" spans="1:13" ht="12" customHeight="1" x14ac:dyDescent="0.25">
      <c r="A213" s="480" t="s">
        <v>84</v>
      </c>
      <c r="B213" s="480">
        <v>15</v>
      </c>
      <c r="C213" s="481" t="s">
        <v>84</v>
      </c>
      <c r="D213" s="480" t="s">
        <v>804</v>
      </c>
      <c r="E213" s="482">
        <v>211</v>
      </c>
      <c r="F213" s="482" t="s">
        <v>1010</v>
      </c>
      <c r="G213" s="483">
        <f>'MAIN LEVEL'!AQ25</f>
        <v>0</v>
      </c>
      <c r="H213" s="482" t="str">
        <f>ShowFormula('EWS MAPPING'!$G213)</f>
        <v>='MAIN LEVEL'!AQ25</v>
      </c>
      <c r="I213" s="482"/>
      <c r="J213" s="482"/>
      <c r="K213" s="482"/>
      <c r="L213" s="482"/>
      <c r="M213" s="484"/>
    </row>
    <row r="214" spans="1:13" ht="12" customHeight="1" x14ac:dyDescent="0.25">
      <c r="A214" s="485" t="s">
        <v>84</v>
      </c>
      <c r="B214" s="485">
        <v>15</v>
      </c>
      <c r="C214" s="486" t="s">
        <v>84</v>
      </c>
      <c r="D214" s="485" t="s">
        <v>804</v>
      </c>
      <c r="E214" s="487">
        <v>212</v>
      </c>
      <c r="F214" s="487" t="s">
        <v>1011</v>
      </c>
      <c r="G214" s="488" t="str">
        <f>'MAIN LEVEL'!AQ27</f>
        <v>Telah Sesuai, Tidak Dilakukan Pengujian</v>
      </c>
      <c r="H214" s="487" t="str">
        <f>ShowFormula('EWS MAPPING'!$G214)</f>
        <v>='MAIN LEVEL'!AQ27</v>
      </c>
      <c r="I214" s="487" t="s">
        <v>82</v>
      </c>
      <c r="J214" s="487" t="s">
        <v>798</v>
      </c>
      <c r="K214" s="487" t="s">
        <v>219</v>
      </c>
      <c r="L214" s="487"/>
      <c r="M214" s="490"/>
    </row>
    <row r="215" spans="1:13" ht="12" customHeight="1" x14ac:dyDescent="0.25">
      <c r="A215" s="480" t="s">
        <v>84</v>
      </c>
      <c r="B215" s="480">
        <v>15</v>
      </c>
      <c r="C215" s="481" t="s">
        <v>84</v>
      </c>
      <c r="D215" s="480" t="s">
        <v>804</v>
      </c>
      <c r="E215" s="482">
        <v>213</v>
      </c>
      <c r="F215" s="482" t="s">
        <v>1012</v>
      </c>
      <c r="G215" s="483" t="str">
        <f>'MAIN LEVEL'!AQ28</f>
        <v>Telah Sesuai, Tidak Dilakukan Pengujian</v>
      </c>
      <c r="H215" s="482" t="str">
        <f>ShowFormula('EWS MAPPING'!$G215)</f>
        <v>='MAIN LEVEL'!AQ28</v>
      </c>
      <c r="I215" s="482" t="s">
        <v>82</v>
      </c>
      <c r="J215" s="482" t="s">
        <v>798</v>
      </c>
      <c r="K215" s="482" t="s">
        <v>235</v>
      </c>
      <c r="L215" s="482"/>
      <c r="M215" s="484"/>
    </row>
    <row r="216" spans="1:13" ht="12" customHeight="1" x14ac:dyDescent="0.25">
      <c r="A216" s="485" t="s">
        <v>84</v>
      </c>
      <c r="B216" s="485">
        <v>15</v>
      </c>
      <c r="C216" s="486" t="s">
        <v>84</v>
      </c>
      <c r="D216" s="485" t="s">
        <v>804</v>
      </c>
      <c r="E216" s="487">
        <v>214</v>
      </c>
      <c r="F216" s="487" t="s">
        <v>1013</v>
      </c>
      <c r="G216" s="488" t="str">
        <f>'MAIN LEVEL'!AQ29</f>
        <v>Telah Sesuai, Tidak Dilakukan Pengujian</v>
      </c>
      <c r="H216" s="487" t="str">
        <f>ShowFormula('EWS MAPPING'!$G216)</f>
        <v>='MAIN LEVEL'!AQ29</v>
      </c>
      <c r="I216" s="487" t="s">
        <v>82</v>
      </c>
      <c r="J216" s="487" t="s">
        <v>798</v>
      </c>
      <c r="K216" s="487" t="s">
        <v>251</v>
      </c>
      <c r="L216" s="487"/>
      <c r="M216" s="490"/>
    </row>
    <row r="217" spans="1:13" ht="12" customHeight="1" x14ac:dyDescent="0.25">
      <c r="A217" s="480" t="s">
        <v>84</v>
      </c>
      <c r="B217" s="480">
        <v>15</v>
      </c>
      <c r="C217" s="481" t="s">
        <v>84</v>
      </c>
      <c r="D217" s="480" t="s">
        <v>804</v>
      </c>
      <c r="E217" s="482">
        <v>215</v>
      </c>
      <c r="F217" s="482" t="s">
        <v>1014</v>
      </c>
      <c r="G217" s="483" t="str">
        <f>'MAIN LEVEL'!AQ30</f>
        <v>Telah Sesuai, Tidak Dilakukan Pengujian</v>
      </c>
      <c r="H217" s="482" t="str">
        <f>ShowFormula('EWS MAPPING'!$G217)</f>
        <v>='MAIN LEVEL'!AQ30</v>
      </c>
      <c r="I217" s="482" t="s">
        <v>82</v>
      </c>
      <c r="J217" s="482" t="s">
        <v>798</v>
      </c>
      <c r="K217" s="482" t="s">
        <v>267</v>
      </c>
      <c r="L217" s="482"/>
      <c r="M217" s="484"/>
    </row>
    <row r="218" spans="1:13" ht="12" customHeight="1" x14ac:dyDescent="0.25">
      <c r="A218" s="485" t="s">
        <v>84</v>
      </c>
      <c r="B218" s="485">
        <v>15</v>
      </c>
      <c r="C218" s="486" t="s">
        <v>84</v>
      </c>
      <c r="D218" s="485" t="s">
        <v>804</v>
      </c>
      <c r="E218" s="487">
        <v>216</v>
      </c>
      <c r="F218" s="487" t="s">
        <v>1015</v>
      </c>
      <c r="G218" s="488" t="str">
        <f>'MAIN LEVEL'!AQ31</f>
        <v>Telah Sesuai, Tidak Dilakukan Pengujian</v>
      </c>
      <c r="H218" s="487" t="str">
        <f>ShowFormula('EWS MAPPING'!$G218)</f>
        <v>='MAIN LEVEL'!AQ31</v>
      </c>
      <c r="I218" s="487" t="s">
        <v>82</v>
      </c>
      <c r="J218" s="487" t="s">
        <v>798</v>
      </c>
      <c r="K218" s="487" t="s">
        <v>283</v>
      </c>
      <c r="L218" s="487"/>
      <c r="M218" s="490"/>
    </row>
    <row r="219" spans="1:13" ht="12" customHeight="1" x14ac:dyDescent="0.25">
      <c r="A219" s="480" t="s">
        <v>84</v>
      </c>
      <c r="B219" s="480">
        <v>15</v>
      </c>
      <c r="C219" s="481" t="s">
        <v>84</v>
      </c>
      <c r="D219" s="480" t="s">
        <v>804</v>
      </c>
      <c r="E219" s="482">
        <v>217</v>
      </c>
      <c r="F219" s="482" t="s">
        <v>1016</v>
      </c>
      <c r="G219" s="483">
        <f>'MAIN LEVEL'!AQ32</f>
        <v>0</v>
      </c>
      <c r="H219" s="482" t="str">
        <f>ShowFormula('EWS MAPPING'!$G219)</f>
        <v>='MAIN LEVEL'!AQ32</v>
      </c>
      <c r="I219" s="482"/>
      <c r="J219" s="482"/>
      <c r="K219" s="482"/>
      <c r="L219" s="482"/>
      <c r="M219" s="484"/>
    </row>
    <row r="220" spans="1:13" ht="12" customHeight="1" x14ac:dyDescent="0.25">
      <c r="A220" s="485" t="s">
        <v>84</v>
      </c>
      <c r="B220" s="485">
        <v>15</v>
      </c>
      <c r="C220" s="486" t="s">
        <v>84</v>
      </c>
      <c r="D220" s="485" t="s">
        <v>804</v>
      </c>
      <c r="E220" s="487">
        <v>218</v>
      </c>
      <c r="F220" s="487" t="s">
        <v>1017</v>
      </c>
      <c r="G220" s="488">
        <f>'MAIN LEVEL'!AQ33</f>
        <v>0</v>
      </c>
      <c r="H220" s="487" t="str">
        <f>ShowFormula('EWS MAPPING'!$G220)</f>
        <v>='MAIN LEVEL'!AQ33</v>
      </c>
      <c r="I220" s="487"/>
      <c r="J220" s="487"/>
      <c r="K220" s="487"/>
      <c r="L220" s="487"/>
      <c r="M220" s="490"/>
    </row>
    <row r="221" spans="1:13" ht="12" customHeight="1" x14ac:dyDescent="0.25">
      <c r="A221" s="480" t="s">
        <v>84</v>
      </c>
      <c r="B221" s="480">
        <v>15</v>
      </c>
      <c r="C221" s="481" t="s">
        <v>84</v>
      </c>
      <c r="D221" s="480" t="s">
        <v>804</v>
      </c>
      <c r="E221" s="482">
        <v>219</v>
      </c>
      <c r="F221" s="482" t="s">
        <v>1018</v>
      </c>
      <c r="G221" s="483" t="str">
        <f>'MAIN LEVEL'!AQ34</f>
        <v>Telah Sesuai, Tidak Dilakukan Pengujian</v>
      </c>
      <c r="H221" s="482" t="str">
        <f>ShowFormula('EWS MAPPING'!$G221)</f>
        <v>='MAIN LEVEL'!AQ34</v>
      </c>
      <c r="I221" s="482" t="s">
        <v>82</v>
      </c>
      <c r="J221" s="482" t="s">
        <v>798</v>
      </c>
      <c r="K221" s="482" t="s">
        <v>299</v>
      </c>
      <c r="L221" s="482"/>
      <c r="M221" s="484"/>
    </row>
    <row r="222" spans="1:13" ht="12" customHeight="1" x14ac:dyDescent="0.25">
      <c r="A222" s="485" t="s">
        <v>84</v>
      </c>
      <c r="B222" s="485">
        <v>15</v>
      </c>
      <c r="C222" s="486" t="s">
        <v>84</v>
      </c>
      <c r="D222" s="485" t="s">
        <v>804</v>
      </c>
      <c r="E222" s="487">
        <v>220</v>
      </c>
      <c r="F222" s="487" t="s">
        <v>1019</v>
      </c>
      <c r="G222" s="488" t="str">
        <f>'MAIN LEVEL'!AQ36</f>
        <v>Telah Sesuai, Tidak Dilakukan Pengujian</v>
      </c>
      <c r="H222" s="487" t="str">
        <f>ShowFormula('EWS MAPPING'!$G222)</f>
        <v>='MAIN LEVEL'!AQ36</v>
      </c>
      <c r="I222" s="487" t="s">
        <v>82</v>
      </c>
      <c r="J222" s="487" t="s">
        <v>798</v>
      </c>
      <c r="K222" s="487" t="s">
        <v>315</v>
      </c>
      <c r="L222" s="487"/>
      <c r="M222" s="490"/>
    </row>
    <row r="223" spans="1:13" ht="12" customHeight="1" x14ac:dyDescent="0.25">
      <c r="A223" s="480" t="s">
        <v>84</v>
      </c>
      <c r="B223" s="480">
        <v>15</v>
      </c>
      <c r="C223" s="481" t="s">
        <v>84</v>
      </c>
      <c r="D223" s="480" t="s">
        <v>804</v>
      </c>
      <c r="E223" s="482">
        <v>221</v>
      </c>
      <c r="F223" s="482" t="s">
        <v>1020</v>
      </c>
      <c r="G223" s="483" t="str">
        <f>'MAIN LEVEL'!AQ37</f>
        <v>Telah Sesuai, Tidak Dilakukan Pengujian</v>
      </c>
      <c r="H223" s="482" t="str">
        <f>ShowFormula('EWS MAPPING'!$G223)</f>
        <v>='MAIN LEVEL'!AQ37</v>
      </c>
      <c r="I223" s="482" t="s">
        <v>82</v>
      </c>
      <c r="J223" s="482" t="s">
        <v>798</v>
      </c>
      <c r="K223" s="482" t="s">
        <v>331</v>
      </c>
      <c r="L223" s="482"/>
      <c r="M223" s="484"/>
    </row>
    <row r="224" spans="1:13" ht="12" customHeight="1" x14ac:dyDescent="0.25">
      <c r="A224" s="485" t="s">
        <v>84</v>
      </c>
      <c r="B224" s="485">
        <v>15</v>
      </c>
      <c r="C224" s="486" t="s">
        <v>84</v>
      </c>
      <c r="D224" s="485" t="s">
        <v>804</v>
      </c>
      <c r="E224" s="487">
        <v>222</v>
      </c>
      <c r="F224" s="487" t="s">
        <v>1012</v>
      </c>
      <c r="G224" s="488" t="str">
        <f>'MAIN LEVEL'!AQ38</f>
        <v>Telah Sesuai, Tidak Dilakukan Pengujian</v>
      </c>
      <c r="H224" s="487" t="str">
        <f>ShowFormula('EWS MAPPING'!$G224)</f>
        <v>='MAIN LEVEL'!AQ38</v>
      </c>
      <c r="I224" s="487" t="s">
        <v>82</v>
      </c>
      <c r="J224" s="487" t="s">
        <v>798</v>
      </c>
      <c r="K224" s="487" t="s">
        <v>347</v>
      </c>
      <c r="L224" s="487"/>
      <c r="M224" s="490"/>
    </row>
    <row r="225" spans="1:13" ht="12" customHeight="1" x14ac:dyDescent="0.25">
      <c r="A225" s="480" t="s">
        <v>84</v>
      </c>
      <c r="B225" s="480">
        <v>15</v>
      </c>
      <c r="C225" s="481" t="s">
        <v>84</v>
      </c>
      <c r="D225" s="480" t="s">
        <v>804</v>
      </c>
      <c r="E225" s="482">
        <v>223</v>
      </c>
      <c r="F225" s="482" t="s">
        <v>1021</v>
      </c>
      <c r="G225" s="483" t="str">
        <f>'MAIN LEVEL'!AQ39</f>
        <v>Telah Sesuai, Tidak Dilakukan Pengujian</v>
      </c>
      <c r="H225" s="482" t="str">
        <f>ShowFormula('EWS MAPPING'!$G225)</f>
        <v>='MAIN LEVEL'!AQ39</v>
      </c>
      <c r="I225" s="482" t="s">
        <v>82</v>
      </c>
      <c r="J225" s="482" t="s">
        <v>798</v>
      </c>
      <c r="K225" s="482" t="s">
        <v>363</v>
      </c>
      <c r="L225" s="482"/>
      <c r="M225" s="484"/>
    </row>
    <row r="226" spans="1:13" ht="12" customHeight="1" x14ac:dyDescent="0.25">
      <c r="A226" s="485" t="s">
        <v>84</v>
      </c>
      <c r="B226" s="485">
        <v>15</v>
      </c>
      <c r="C226" s="486" t="s">
        <v>84</v>
      </c>
      <c r="D226" s="485" t="s">
        <v>804</v>
      </c>
      <c r="E226" s="487">
        <v>224</v>
      </c>
      <c r="F226" s="487" t="s">
        <v>1022</v>
      </c>
      <c r="G226" s="488" t="str">
        <f>'MAIN LEVEL'!AQ40</f>
        <v>Telah Sesuai, Tidak Dilakukan Pengujian</v>
      </c>
      <c r="H226" s="487" t="str">
        <f>ShowFormula('EWS MAPPING'!$G226)</f>
        <v>='MAIN LEVEL'!AQ40</v>
      </c>
      <c r="I226" s="487" t="s">
        <v>82</v>
      </c>
      <c r="J226" s="487" t="s">
        <v>798</v>
      </c>
      <c r="K226" s="487" t="s">
        <v>381</v>
      </c>
      <c r="L226" s="487"/>
      <c r="M226" s="490"/>
    </row>
    <row r="227" spans="1:13" ht="12" customHeight="1" x14ac:dyDescent="0.25">
      <c r="A227" s="480" t="s">
        <v>84</v>
      </c>
      <c r="B227" s="480">
        <v>15</v>
      </c>
      <c r="C227" s="481" t="s">
        <v>84</v>
      </c>
      <c r="D227" s="480" t="s">
        <v>804</v>
      </c>
      <c r="E227" s="482">
        <v>225</v>
      </c>
      <c r="F227" s="482" t="s">
        <v>1023</v>
      </c>
      <c r="G227" s="483" t="str">
        <f>'MAIN LEVEL'!AQ41</f>
        <v>Telah Sesuai, Tidak Dilakukan Pengujian</v>
      </c>
      <c r="H227" s="482" t="str">
        <f>ShowFormula('EWS MAPPING'!$G227)</f>
        <v>='MAIN LEVEL'!AQ41</v>
      </c>
      <c r="I227" s="482" t="s">
        <v>82</v>
      </c>
      <c r="J227" s="482" t="s">
        <v>798</v>
      </c>
      <c r="K227" s="482" t="s">
        <v>397</v>
      </c>
      <c r="L227" s="482"/>
      <c r="M227" s="484"/>
    </row>
    <row r="228" spans="1:13" ht="12" customHeight="1" x14ac:dyDescent="0.25">
      <c r="A228" s="485" t="s">
        <v>84</v>
      </c>
      <c r="B228" s="485">
        <v>15</v>
      </c>
      <c r="C228" s="486" t="s">
        <v>84</v>
      </c>
      <c r="D228" s="485" t="s">
        <v>804</v>
      </c>
      <c r="E228" s="487">
        <v>226</v>
      </c>
      <c r="F228" s="487" t="s">
        <v>1024</v>
      </c>
      <c r="G228" s="488" t="str">
        <f>'MAIN LEVEL'!AQ42</f>
        <v>Telah Sesuai, Tidak Dilakukan Pengujian</v>
      </c>
      <c r="H228" s="487" t="str">
        <f>ShowFormula('EWS MAPPING'!$G228)</f>
        <v>='MAIN LEVEL'!AQ42</v>
      </c>
      <c r="I228" s="487" t="s">
        <v>82</v>
      </c>
      <c r="J228" s="487" t="s">
        <v>798</v>
      </c>
      <c r="K228" s="487" t="s">
        <v>413</v>
      </c>
      <c r="L228" s="487"/>
      <c r="M228" s="490"/>
    </row>
    <row r="229" spans="1:13" ht="12" customHeight="1" x14ac:dyDescent="0.25">
      <c r="A229" s="480" t="s">
        <v>84</v>
      </c>
      <c r="B229" s="480">
        <v>15</v>
      </c>
      <c r="C229" s="481" t="s">
        <v>84</v>
      </c>
      <c r="D229" s="480" t="s">
        <v>804</v>
      </c>
      <c r="E229" s="482">
        <v>227</v>
      </c>
      <c r="F229" s="482" t="s">
        <v>1025</v>
      </c>
      <c r="G229" s="483" t="str">
        <f>'MAIN LEVEL'!AQ43</f>
        <v>Telah Sesuai, Tidak Dilakukan Pengujian</v>
      </c>
      <c r="H229" s="482" t="str">
        <f>ShowFormula('EWS MAPPING'!$G229)</f>
        <v>='MAIN LEVEL'!AQ43</v>
      </c>
      <c r="I229" s="482" t="s">
        <v>82</v>
      </c>
      <c r="J229" s="482" t="s">
        <v>798</v>
      </c>
      <c r="K229" s="482" t="s">
        <v>429</v>
      </c>
      <c r="L229" s="482"/>
      <c r="M229" s="484"/>
    </row>
    <row r="230" spans="1:13" ht="12" customHeight="1" x14ac:dyDescent="0.25">
      <c r="A230" s="485" t="s">
        <v>84</v>
      </c>
      <c r="B230" s="485">
        <v>15</v>
      </c>
      <c r="C230" s="486" t="s">
        <v>84</v>
      </c>
      <c r="D230" s="485" t="s">
        <v>804</v>
      </c>
      <c r="E230" s="487">
        <v>228</v>
      </c>
      <c r="F230" s="487" t="s">
        <v>1026</v>
      </c>
      <c r="G230" s="488" t="str">
        <f>'MAIN LEVEL'!AQ44</f>
        <v>Telah Sesuai, Tidak Dilakukan Pengujian</v>
      </c>
      <c r="H230" s="487" t="str">
        <f>ShowFormula('EWS MAPPING'!$G230)</f>
        <v>='MAIN LEVEL'!AQ44</v>
      </c>
      <c r="I230" s="487" t="s">
        <v>82</v>
      </c>
      <c r="J230" s="487" t="s">
        <v>798</v>
      </c>
      <c r="K230" s="487" t="s">
        <v>445</v>
      </c>
      <c r="L230" s="487"/>
      <c r="M230" s="490"/>
    </row>
    <row r="231" spans="1:13" ht="12" customHeight="1" x14ac:dyDescent="0.25">
      <c r="A231" s="480" t="s">
        <v>84</v>
      </c>
      <c r="B231" s="480">
        <v>15</v>
      </c>
      <c r="C231" s="481" t="s">
        <v>84</v>
      </c>
      <c r="D231" s="480" t="s">
        <v>804</v>
      </c>
      <c r="E231" s="482">
        <v>229</v>
      </c>
      <c r="F231" s="482" t="s">
        <v>1027</v>
      </c>
      <c r="G231" s="483" t="str">
        <f>'MAIN LEVEL'!AQ45</f>
        <v>Telah Sesuai, Tidak Dilakukan Pengujian</v>
      </c>
      <c r="H231" s="482" t="str">
        <f>ShowFormula('EWS MAPPING'!$G231)</f>
        <v>='MAIN LEVEL'!AQ45</v>
      </c>
      <c r="I231" s="482" t="s">
        <v>82</v>
      </c>
      <c r="J231" s="482" t="s">
        <v>798</v>
      </c>
      <c r="K231" s="482" t="s">
        <v>461</v>
      </c>
      <c r="L231" s="482"/>
      <c r="M231" s="484"/>
    </row>
    <row r="232" spans="1:13" ht="12" customHeight="1" x14ac:dyDescent="0.25">
      <c r="A232" s="485" t="s">
        <v>84</v>
      </c>
      <c r="B232" s="485">
        <v>15</v>
      </c>
      <c r="C232" s="486" t="s">
        <v>84</v>
      </c>
      <c r="D232" s="485" t="s">
        <v>804</v>
      </c>
      <c r="E232" s="487">
        <v>230</v>
      </c>
      <c r="F232" s="487" t="s">
        <v>1028</v>
      </c>
      <c r="G232" s="488" t="str">
        <f>'MAIN LEVEL'!AQ46</f>
        <v>Telah Sesuai, Tidak Dilakukan Pengujian</v>
      </c>
      <c r="H232" s="487" t="str">
        <f>ShowFormula('EWS MAPPING'!$G232)</f>
        <v>='MAIN LEVEL'!AQ46</v>
      </c>
      <c r="I232" s="487" t="s">
        <v>82</v>
      </c>
      <c r="J232" s="487" t="s">
        <v>798</v>
      </c>
      <c r="K232" s="487" t="s">
        <v>477</v>
      </c>
      <c r="L232" s="487"/>
      <c r="M232" s="490"/>
    </row>
    <row r="233" spans="1:13" ht="12" customHeight="1" x14ac:dyDescent="0.25">
      <c r="A233" s="480" t="s">
        <v>84</v>
      </c>
      <c r="B233" s="480">
        <v>15</v>
      </c>
      <c r="C233" s="481" t="s">
        <v>84</v>
      </c>
      <c r="D233" s="480" t="s">
        <v>804</v>
      </c>
      <c r="E233" s="482">
        <v>231</v>
      </c>
      <c r="F233" s="482" t="s">
        <v>1029</v>
      </c>
      <c r="G233" s="483" t="str">
        <f>'MAIN LEVEL'!AQ47</f>
        <v>Telah Sesuai, Tidak Dilakukan Pengujian</v>
      </c>
      <c r="H233" s="482" t="str">
        <f>ShowFormula('EWS MAPPING'!$G233)</f>
        <v>='MAIN LEVEL'!AQ47</v>
      </c>
      <c r="I233" s="482" t="s">
        <v>82</v>
      </c>
      <c r="J233" s="482" t="s">
        <v>798</v>
      </c>
      <c r="K233" s="482" t="s">
        <v>493</v>
      </c>
      <c r="L233" s="482"/>
      <c r="M233" s="484"/>
    </row>
    <row r="234" spans="1:13" ht="12" customHeight="1" x14ac:dyDescent="0.25">
      <c r="A234" s="485" t="s">
        <v>84</v>
      </c>
      <c r="B234" s="485">
        <v>15</v>
      </c>
      <c r="C234" s="486" t="s">
        <v>84</v>
      </c>
      <c r="D234" s="485" t="s">
        <v>804</v>
      </c>
      <c r="E234" s="487">
        <v>232</v>
      </c>
      <c r="F234" s="487" t="s">
        <v>1013</v>
      </c>
      <c r="G234" s="488" t="str">
        <f>'MAIN LEVEL'!AQ48</f>
        <v>Telah Sesuai, Tidak Dilakukan Pengujian</v>
      </c>
      <c r="H234" s="487" t="str">
        <f>ShowFormula('EWS MAPPING'!$G234)</f>
        <v>='MAIN LEVEL'!AQ48</v>
      </c>
      <c r="I234" s="487" t="s">
        <v>82</v>
      </c>
      <c r="J234" s="487" t="s">
        <v>798</v>
      </c>
      <c r="K234" s="487" t="s">
        <v>509</v>
      </c>
      <c r="L234" s="487"/>
      <c r="M234" s="490"/>
    </row>
    <row r="235" spans="1:13" ht="12" customHeight="1" x14ac:dyDescent="0.25">
      <c r="A235" s="480" t="s">
        <v>84</v>
      </c>
      <c r="B235" s="480">
        <v>15</v>
      </c>
      <c r="C235" s="481" t="s">
        <v>84</v>
      </c>
      <c r="D235" s="480" t="s">
        <v>804</v>
      </c>
      <c r="E235" s="482">
        <v>233</v>
      </c>
      <c r="F235" s="482" t="s">
        <v>1030</v>
      </c>
      <c r="G235" s="483">
        <f>'MAIN LEVEL'!AQ49</f>
        <v>0</v>
      </c>
      <c r="H235" s="482" t="str">
        <f>ShowFormula('EWS MAPPING'!$G235)</f>
        <v>='MAIN LEVEL'!AQ49</v>
      </c>
      <c r="I235" s="482"/>
      <c r="J235" s="482"/>
      <c r="K235" s="482"/>
      <c r="L235" s="482"/>
      <c r="M235" s="484"/>
    </row>
    <row r="236" spans="1:13" ht="12" customHeight="1" x14ac:dyDescent="0.25">
      <c r="A236" s="485" t="s">
        <v>84</v>
      </c>
      <c r="B236" s="485">
        <v>15</v>
      </c>
      <c r="C236" s="486" t="s">
        <v>84</v>
      </c>
      <c r="D236" s="485" t="s">
        <v>804</v>
      </c>
      <c r="E236" s="487">
        <v>234</v>
      </c>
      <c r="F236" s="487" t="s">
        <v>1031</v>
      </c>
      <c r="G236" s="488">
        <f>'MAIN LEVEL'!AQ50</f>
        <v>0</v>
      </c>
      <c r="H236" s="487" t="str">
        <f>ShowFormula('EWS MAPPING'!$G236)</f>
        <v>='MAIN LEVEL'!AQ50</v>
      </c>
      <c r="I236" s="487"/>
      <c r="J236" s="487"/>
      <c r="K236" s="487"/>
      <c r="L236" s="487"/>
      <c r="M236" s="490"/>
    </row>
    <row r="237" spans="1:13" ht="12" customHeight="1" x14ac:dyDescent="0.25">
      <c r="A237" s="480" t="s">
        <v>84</v>
      </c>
      <c r="B237" s="480">
        <v>15</v>
      </c>
      <c r="C237" s="481" t="s">
        <v>84</v>
      </c>
      <c r="D237" s="480" t="s">
        <v>804</v>
      </c>
      <c r="E237" s="482">
        <v>235</v>
      </c>
      <c r="F237" s="482" t="s">
        <v>1032</v>
      </c>
      <c r="G237" s="483" t="str">
        <f>'MAIN LEVEL'!AQ52</f>
        <v>Telah Sesuai, Tidak Dilakukan Pengujian</v>
      </c>
      <c r="H237" s="482" t="str">
        <f>ShowFormula('EWS MAPPING'!$G237)</f>
        <v>='MAIN LEVEL'!AQ52</v>
      </c>
      <c r="I237" s="482" t="s">
        <v>82</v>
      </c>
      <c r="J237" s="482" t="s">
        <v>798</v>
      </c>
      <c r="K237" s="482" t="s">
        <v>525</v>
      </c>
      <c r="L237" s="482"/>
      <c r="M237" s="484"/>
    </row>
    <row r="238" spans="1:13" ht="12" customHeight="1" x14ac:dyDescent="0.25">
      <c r="A238" s="485" t="s">
        <v>84</v>
      </c>
      <c r="B238" s="485">
        <v>15</v>
      </c>
      <c r="C238" s="486" t="s">
        <v>84</v>
      </c>
      <c r="D238" s="485" t="s">
        <v>804</v>
      </c>
      <c r="E238" s="487">
        <v>236</v>
      </c>
      <c r="F238" s="487" t="s">
        <v>1033</v>
      </c>
      <c r="G238" s="488" t="str">
        <f>'MAIN LEVEL'!AQ53</f>
        <v>Telah Sesuai, Tidak Dilakukan Pengujian</v>
      </c>
      <c r="H238" s="487" t="str">
        <f>ShowFormula('EWS MAPPING'!$G238)</f>
        <v>='MAIN LEVEL'!AQ53</v>
      </c>
      <c r="I238" s="487" t="s">
        <v>82</v>
      </c>
      <c r="J238" s="487" t="s">
        <v>798</v>
      </c>
      <c r="K238" s="487" t="s">
        <v>541</v>
      </c>
      <c r="L238" s="487"/>
      <c r="M238" s="490"/>
    </row>
    <row r="239" spans="1:13" ht="12" customHeight="1" x14ac:dyDescent="0.25">
      <c r="A239" s="480" t="s">
        <v>84</v>
      </c>
      <c r="B239" s="480">
        <v>15</v>
      </c>
      <c r="C239" s="481" t="s">
        <v>84</v>
      </c>
      <c r="D239" s="480" t="s">
        <v>804</v>
      </c>
      <c r="E239" s="482">
        <v>237</v>
      </c>
      <c r="F239" s="482" t="s">
        <v>1034</v>
      </c>
      <c r="G239" s="483" t="str">
        <f>'MAIN LEVEL'!AQ54</f>
        <v>Telah Sesuai, Tidak Dilakukan Pengujian</v>
      </c>
      <c r="H239" s="482" t="str">
        <f>ShowFormula('EWS MAPPING'!$G239)</f>
        <v>='MAIN LEVEL'!AQ54</v>
      </c>
      <c r="I239" s="482" t="s">
        <v>82</v>
      </c>
      <c r="J239" s="482" t="s">
        <v>798</v>
      </c>
      <c r="K239" s="482" t="s">
        <v>557</v>
      </c>
      <c r="L239" s="482"/>
      <c r="M239" s="484"/>
    </row>
    <row r="240" spans="1:13" ht="12" customHeight="1" x14ac:dyDescent="0.25">
      <c r="A240" s="485" t="s">
        <v>84</v>
      </c>
      <c r="B240" s="485">
        <v>15</v>
      </c>
      <c r="C240" s="486" t="s">
        <v>84</v>
      </c>
      <c r="D240" s="485" t="s">
        <v>804</v>
      </c>
      <c r="E240" s="487">
        <v>238</v>
      </c>
      <c r="F240" s="487" t="s">
        <v>1035</v>
      </c>
      <c r="G240" s="488" t="str">
        <f>'MAIN LEVEL'!AQ55</f>
        <v>Telah Sesuai, Tidak Dilakukan Pengujian</v>
      </c>
      <c r="H240" s="487" t="str">
        <f>ShowFormula('EWS MAPPING'!$G240)</f>
        <v>='MAIN LEVEL'!AQ55</v>
      </c>
      <c r="I240" s="487" t="s">
        <v>82</v>
      </c>
      <c r="J240" s="487" t="s">
        <v>798</v>
      </c>
      <c r="K240" s="487" t="s">
        <v>573</v>
      </c>
      <c r="L240" s="487"/>
      <c r="M240" s="490"/>
    </row>
    <row r="241" spans="1:13" ht="12" customHeight="1" x14ac:dyDescent="0.25">
      <c r="A241" s="480" t="s">
        <v>84</v>
      </c>
      <c r="B241" s="480">
        <v>15</v>
      </c>
      <c r="C241" s="481" t="s">
        <v>84</v>
      </c>
      <c r="D241" s="480" t="s">
        <v>804</v>
      </c>
      <c r="E241" s="482">
        <v>239</v>
      </c>
      <c r="F241" s="482" t="s">
        <v>1036</v>
      </c>
      <c r="G241" s="483">
        <f>'MAIN LEVEL'!AQ56</f>
        <v>0</v>
      </c>
      <c r="H241" s="482" t="str">
        <f>ShowFormula('EWS MAPPING'!$G241)</f>
        <v>='MAIN LEVEL'!AQ56</v>
      </c>
      <c r="I241" s="482"/>
      <c r="J241" s="482"/>
      <c r="K241" s="482"/>
      <c r="L241" s="482"/>
      <c r="M241" s="484"/>
    </row>
    <row r="242" spans="1:13" ht="12" customHeight="1" x14ac:dyDescent="0.25">
      <c r="A242" s="485" t="s">
        <v>84</v>
      </c>
      <c r="B242" s="485">
        <v>15</v>
      </c>
      <c r="C242" s="486" t="s">
        <v>84</v>
      </c>
      <c r="D242" s="485" t="s">
        <v>804</v>
      </c>
      <c r="E242" s="487">
        <v>240</v>
      </c>
      <c r="F242" s="487" t="s">
        <v>1037</v>
      </c>
      <c r="G242" s="488" t="str">
        <f>'MAIN LEVEL'!AQ58</f>
        <v>Telah Sesuai, Tidak Dilakukan Pengujian</v>
      </c>
      <c r="H242" s="487" t="str">
        <f>ShowFormula('EWS MAPPING'!$G242)</f>
        <v>='MAIN LEVEL'!AQ58</v>
      </c>
      <c r="I242" s="487" t="s">
        <v>82</v>
      </c>
      <c r="J242" s="487" t="s">
        <v>798</v>
      </c>
      <c r="K242" s="487" t="s">
        <v>589</v>
      </c>
      <c r="L242" s="487"/>
      <c r="M242" s="490"/>
    </row>
    <row r="243" spans="1:13" ht="12" customHeight="1" x14ac:dyDescent="0.25">
      <c r="A243" s="480" t="s">
        <v>84</v>
      </c>
      <c r="B243" s="480">
        <v>15</v>
      </c>
      <c r="C243" s="481" t="s">
        <v>84</v>
      </c>
      <c r="D243" s="480" t="s">
        <v>804</v>
      </c>
      <c r="E243" s="482">
        <v>241</v>
      </c>
      <c r="F243" s="482" t="s">
        <v>1038</v>
      </c>
      <c r="G243" s="483" t="str">
        <f>'MAIN LEVEL'!AQ59</f>
        <v>Telah Sesuai, Tidak Dilakukan Pengujian</v>
      </c>
      <c r="H243" s="482" t="str">
        <f>ShowFormula('EWS MAPPING'!$G243)</f>
        <v>='MAIN LEVEL'!AQ59</v>
      </c>
      <c r="I243" s="482" t="s">
        <v>82</v>
      </c>
      <c r="J243" s="482" t="s">
        <v>798</v>
      </c>
      <c r="K243" s="482" t="s">
        <v>605</v>
      </c>
      <c r="L243" s="482"/>
      <c r="M243" s="484"/>
    </row>
    <row r="244" spans="1:13" ht="12" customHeight="1" x14ac:dyDescent="0.25">
      <c r="A244" s="485" t="s">
        <v>84</v>
      </c>
      <c r="B244" s="485">
        <v>15</v>
      </c>
      <c r="C244" s="486" t="s">
        <v>84</v>
      </c>
      <c r="D244" s="485" t="s">
        <v>804</v>
      </c>
      <c r="E244" s="487">
        <v>242</v>
      </c>
      <c r="F244" s="487" t="s">
        <v>1039</v>
      </c>
      <c r="G244" s="488" t="str">
        <f>'MAIN LEVEL'!AQ60</f>
        <v>Telah Sesuai, Tidak Dilakukan Pengujian</v>
      </c>
      <c r="H244" s="487" t="str">
        <f>ShowFormula('EWS MAPPING'!$G244)</f>
        <v>='MAIN LEVEL'!AQ60</v>
      </c>
      <c r="I244" s="487" t="s">
        <v>82</v>
      </c>
      <c r="J244" s="487" t="s">
        <v>798</v>
      </c>
      <c r="K244" s="487" t="s">
        <v>621</v>
      </c>
      <c r="L244" s="487"/>
      <c r="M244" s="490"/>
    </row>
    <row r="245" spans="1:13" ht="12" customHeight="1" x14ac:dyDescent="0.25">
      <c r="A245" s="480" t="s">
        <v>84</v>
      </c>
      <c r="B245" s="480">
        <v>15</v>
      </c>
      <c r="C245" s="481" t="s">
        <v>84</v>
      </c>
      <c r="D245" s="480" t="s">
        <v>804</v>
      </c>
      <c r="E245" s="482">
        <v>243</v>
      </c>
      <c r="F245" s="482" t="s">
        <v>1013</v>
      </c>
      <c r="G245" s="483" t="str">
        <f>'MAIN LEVEL'!AQ61</f>
        <v>Telah Sesuai, Tidak Dilakukan Pengujian</v>
      </c>
      <c r="H245" s="482" t="str">
        <f>ShowFormula('EWS MAPPING'!$G245)</f>
        <v>='MAIN LEVEL'!AQ61</v>
      </c>
      <c r="I245" s="482" t="s">
        <v>82</v>
      </c>
      <c r="J245" s="482" t="s">
        <v>798</v>
      </c>
      <c r="K245" s="482" t="s">
        <v>637</v>
      </c>
      <c r="L245" s="482"/>
      <c r="M245" s="484"/>
    </row>
    <row r="246" spans="1:13" ht="12" customHeight="1" x14ac:dyDescent="0.25">
      <c r="A246" s="485" t="s">
        <v>84</v>
      </c>
      <c r="B246" s="485">
        <v>15</v>
      </c>
      <c r="C246" s="486" t="s">
        <v>84</v>
      </c>
      <c r="D246" s="485" t="s">
        <v>804</v>
      </c>
      <c r="E246" s="487">
        <v>244</v>
      </c>
      <c r="F246" s="487" t="s">
        <v>1040</v>
      </c>
      <c r="G246" s="488">
        <f>'MAIN LEVEL'!AQ62</f>
        <v>0</v>
      </c>
      <c r="H246" s="487" t="str">
        <f>ShowFormula('EWS MAPPING'!$G246)</f>
        <v>='MAIN LEVEL'!AQ62</v>
      </c>
      <c r="I246" s="487"/>
      <c r="J246" s="487"/>
      <c r="K246" s="487"/>
      <c r="L246" s="487"/>
      <c r="M246" s="490"/>
    </row>
    <row r="247" spans="1:13" ht="15" customHeight="1" x14ac:dyDescent="0.25">
      <c r="A247" s="494"/>
      <c r="B247" s="494"/>
      <c r="C247" s="494"/>
      <c r="D247" s="494"/>
      <c r="E247" s="482">
        <v>245</v>
      </c>
      <c r="F247" s="494" t="s">
        <v>1041</v>
      </c>
      <c r="G247" s="483">
        <f>'MAIN LEVEL'!AQ63</f>
        <v>0</v>
      </c>
      <c r="H247" s="494" t="str">
        <f>ShowFormula('EWS MAPPING'!$G247)</f>
        <v>='MAIN LEVEL'!AQ63</v>
      </c>
      <c r="I247" s="494"/>
      <c r="J247" s="494"/>
      <c r="K247" s="482"/>
      <c r="L247" s="494"/>
      <c r="M247" s="495"/>
    </row>
    <row r="248" spans="1:13" ht="15" customHeight="1" x14ac:dyDescent="0.25">
      <c r="A248" s="496"/>
      <c r="B248" s="496"/>
      <c r="C248" s="496"/>
      <c r="D248" s="496"/>
      <c r="E248" s="487">
        <v>246</v>
      </c>
      <c r="F248" s="496" t="s">
        <v>1042</v>
      </c>
      <c r="G248" s="488">
        <f>'MAIN LEVEL'!AQ64</f>
        <v>0</v>
      </c>
      <c r="H248" s="496" t="str">
        <f>ShowFormula('EWS MAPPING'!$G248)</f>
        <v>='MAIN LEVEL'!AQ64</v>
      </c>
      <c r="I248" s="496"/>
      <c r="J248" s="496"/>
      <c r="K248" s="487"/>
      <c r="L248" s="496"/>
      <c r="M248" s="497"/>
    </row>
    <row r="249" spans="1:13" ht="15" customHeight="1" x14ac:dyDescent="0.25">
      <c r="A249" s="494"/>
      <c r="B249" s="494"/>
      <c r="C249" s="494"/>
      <c r="D249" s="494"/>
      <c r="E249" s="482">
        <v>247</v>
      </c>
      <c r="F249" s="494" t="s">
        <v>1043</v>
      </c>
      <c r="G249" s="483" t="str">
        <f>'MAIN LEVEL'!AQ65</f>
        <v>Telah Sesuai, Tidak Dilakukan Pengujian</v>
      </c>
      <c r="H249" s="494" t="str">
        <f>ShowFormula('EWS MAPPING'!$G249)</f>
        <v>='MAIN LEVEL'!AQ65</v>
      </c>
      <c r="I249" s="482" t="s">
        <v>82</v>
      </c>
      <c r="J249" s="482" t="s">
        <v>798</v>
      </c>
      <c r="K249" s="482" t="s">
        <v>653</v>
      </c>
      <c r="L249" s="494"/>
      <c r="M249" s="495"/>
    </row>
    <row r="250" spans="1:13" ht="15" customHeight="1" x14ac:dyDescent="0.25">
      <c r="A250" s="496"/>
      <c r="B250" s="496"/>
      <c r="C250" s="496"/>
      <c r="D250" s="496"/>
      <c r="E250" s="487">
        <v>248</v>
      </c>
      <c r="F250" s="496" t="s">
        <v>1044</v>
      </c>
      <c r="G250" s="488" t="str">
        <f>'MAIN LEVEL'!AQ66</f>
        <v>Telah Sesuai, Tidak Dilakukan Pengujian</v>
      </c>
      <c r="H250" s="496" t="str">
        <f>ShowFormula('EWS MAPPING'!$G250)</f>
        <v>='MAIN LEVEL'!AQ66</v>
      </c>
      <c r="I250" s="487" t="s">
        <v>82</v>
      </c>
      <c r="J250" s="487" t="s">
        <v>798</v>
      </c>
      <c r="K250" s="487" t="s">
        <v>663</v>
      </c>
      <c r="L250" s="496"/>
      <c r="M250" s="497"/>
    </row>
    <row r="251" spans="1:13" ht="15" customHeight="1" x14ac:dyDescent="0.25">
      <c r="A251" s="494"/>
      <c r="B251" s="494"/>
      <c r="C251" s="494"/>
      <c r="D251" s="494"/>
      <c r="E251" s="482">
        <v>249</v>
      </c>
      <c r="F251" s="494" t="s">
        <v>1045</v>
      </c>
      <c r="G251" s="483">
        <f>'MAIN LEVEL'!AQ67</f>
        <v>0</v>
      </c>
      <c r="H251" s="494" t="str">
        <f>ShowFormula('EWS MAPPING'!$G251)</f>
        <v>='MAIN LEVEL'!AQ67</v>
      </c>
      <c r="I251" s="494"/>
      <c r="J251" s="494"/>
      <c r="K251" s="482"/>
      <c r="L251" s="494"/>
      <c r="M251" s="495"/>
    </row>
    <row r="252" spans="1:13" ht="15" customHeight="1" x14ac:dyDescent="0.25">
      <c r="A252" s="496"/>
      <c r="B252" s="496"/>
      <c r="C252" s="496"/>
      <c r="D252" s="496"/>
      <c r="E252" s="487">
        <v>250</v>
      </c>
      <c r="F252" s="496" t="s">
        <v>1046</v>
      </c>
      <c r="G252" s="488" t="str">
        <f>'MAIN LEVEL'!AQ68</f>
        <v>Telah Sesuai, Tidak Dilakukan Pengujian</v>
      </c>
      <c r="H252" s="496" t="str">
        <f>ShowFormula('EWS MAPPING'!$G252)</f>
        <v>='MAIN LEVEL'!AQ68</v>
      </c>
      <c r="I252" s="487" t="s">
        <v>82</v>
      </c>
      <c r="J252" s="487" t="s">
        <v>798</v>
      </c>
      <c r="K252" s="487" t="s">
        <v>673</v>
      </c>
      <c r="L252" s="496"/>
      <c r="M252" s="497"/>
    </row>
    <row r="253" spans="1:13" ht="15" customHeight="1" x14ac:dyDescent="0.25">
      <c r="A253" s="494"/>
      <c r="B253" s="494"/>
      <c r="C253" s="494"/>
      <c r="D253" s="494"/>
      <c r="E253" s="482">
        <v>251</v>
      </c>
      <c r="F253" s="494" t="s">
        <v>1047</v>
      </c>
      <c r="G253" s="483" t="str">
        <f>'MAIN LEVEL'!AQ69</f>
        <v>Telah Sesuai, Tidak Dilakukan Pengujian</v>
      </c>
      <c r="H253" s="494" t="str">
        <f>ShowFormula('EWS MAPPING'!$G253)</f>
        <v>='MAIN LEVEL'!AQ69</v>
      </c>
      <c r="I253" s="482" t="s">
        <v>82</v>
      </c>
      <c r="J253" s="482" t="s">
        <v>798</v>
      </c>
      <c r="K253" s="482" t="s">
        <v>683</v>
      </c>
      <c r="L253" s="494"/>
      <c r="M253" s="495"/>
    </row>
    <row r="254" spans="1:13" ht="15" customHeight="1" x14ac:dyDescent="0.25">
      <c r="A254" s="496"/>
      <c r="B254" s="496"/>
      <c r="C254" s="496"/>
      <c r="D254" s="496"/>
      <c r="E254" s="487">
        <v>252</v>
      </c>
      <c r="F254" s="496" t="s">
        <v>1048</v>
      </c>
      <c r="G254" s="488">
        <f>'MAIN LEVEL'!AQ70</f>
        <v>0</v>
      </c>
      <c r="H254" s="496" t="str">
        <f>ShowFormula('EWS MAPPING'!$G254)</f>
        <v>='MAIN LEVEL'!AQ70</v>
      </c>
      <c r="I254" s="496"/>
      <c r="J254" s="496"/>
      <c r="K254" s="487"/>
      <c r="L254" s="496"/>
      <c r="M254" s="497"/>
    </row>
    <row r="255" spans="1:13" ht="15" customHeight="1" x14ac:dyDescent="0.25">
      <c r="A255" s="494"/>
      <c r="B255" s="494"/>
      <c r="C255" s="494"/>
      <c r="D255" s="494"/>
      <c r="E255" s="482">
        <v>253</v>
      </c>
      <c r="F255" s="494" t="s">
        <v>1049</v>
      </c>
      <c r="G255" s="483" t="str">
        <f>'MAIN LEVEL'!AQ71</f>
        <v>Telah Sesuai, Tidak Dilakukan Pengujian</v>
      </c>
      <c r="H255" s="494" t="str">
        <f>ShowFormula('EWS MAPPING'!$G255)</f>
        <v>='MAIN LEVEL'!AQ71</v>
      </c>
      <c r="I255" s="482" t="s">
        <v>82</v>
      </c>
      <c r="J255" s="482" t="s">
        <v>798</v>
      </c>
      <c r="K255" s="482" t="s">
        <v>699</v>
      </c>
      <c r="L255" s="494"/>
      <c r="M255" s="495"/>
    </row>
    <row r="256" spans="1:13" ht="15" customHeight="1" x14ac:dyDescent="0.25">
      <c r="A256" s="496"/>
      <c r="B256" s="496"/>
      <c r="C256" s="496"/>
      <c r="D256" s="496"/>
      <c r="E256" s="487">
        <v>254</v>
      </c>
      <c r="F256" s="496" t="s">
        <v>1050</v>
      </c>
      <c r="G256" s="488">
        <f>'MAIN LEVEL'!AQ72</f>
        <v>0</v>
      </c>
      <c r="H256" s="496" t="str">
        <f>ShowFormula('EWS MAPPING'!$G256)</f>
        <v>='MAIN LEVEL'!AQ72</v>
      </c>
      <c r="I256" s="496"/>
      <c r="J256" s="496"/>
      <c r="K256" s="487"/>
      <c r="L256" s="496"/>
      <c r="M256" s="497"/>
    </row>
    <row r="257" spans="1:13" ht="15" customHeight="1" x14ac:dyDescent="0.25">
      <c r="A257" s="494"/>
      <c r="B257" s="494"/>
      <c r="C257" s="494"/>
      <c r="D257" s="494"/>
      <c r="E257" s="482">
        <v>255</v>
      </c>
      <c r="F257" s="494" t="s">
        <v>1051</v>
      </c>
      <c r="G257" s="483" t="str">
        <f>'MAIN LEVEL'!AQ74</f>
        <v>Telah Sesuai, Tidak Dilakukan Pengujian</v>
      </c>
      <c r="H257" s="494" t="str">
        <f>ShowFormula('EWS MAPPING'!$G257)</f>
        <v>='MAIN LEVEL'!AQ74</v>
      </c>
      <c r="I257" s="482" t="s">
        <v>82</v>
      </c>
      <c r="J257" s="482" t="s">
        <v>798</v>
      </c>
      <c r="K257" s="482" t="s">
        <v>709</v>
      </c>
      <c r="L257" s="494"/>
      <c r="M257" s="495"/>
    </row>
    <row r="258" spans="1:13" ht="15" customHeight="1" x14ac:dyDescent="0.25">
      <c r="A258" s="496"/>
      <c r="B258" s="496"/>
      <c r="C258" s="496"/>
      <c r="D258" s="496"/>
      <c r="E258" s="487">
        <v>256</v>
      </c>
      <c r="F258" s="496" t="s">
        <v>1052</v>
      </c>
      <c r="G258" s="488" t="str">
        <f>'MAIN LEVEL'!AQ75</f>
        <v>Telah Sesuai, Tidak Dilakukan Pengujian</v>
      </c>
      <c r="H258" s="496" t="str">
        <f>ShowFormula('EWS MAPPING'!$G258)</f>
        <v>='MAIN LEVEL'!AQ75</v>
      </c>
      <c r="I258" s="487" t="s">
        <v>82</v>
      </c>
      <c r="J258" s="487" t="s">
        <v>798</v>
      </c>
      <c r="K258" s="487" t="s">
        <v>719</v>
      </c>
      <c r="L258" s="496"/>
      <c r="M258" s="497"/>
    </row>
    <row r="259" spans="1:13" ht="15" customHeight="1" x14ac:dyDescent="0.25">
      <c r="A259" s="494"/>
      <c r="B259" s="494"/>
      <c r="C259" s="494"/>
      <c r="D259" s="494"/>
      <c r="E259" s="482">
        <v>257</v>
      </c>
      <c r="F259" s="494" t="s">
        <v>1053</v>
      </c>
      <c r="G259" s="483" t="str">
        <f>'MAIN LEVEL'!AQ76</f>
        <v>Telah Sesuai, Tidak Dilakukan Pengujian</v>
      </c>
      <c r="H259" s="494" t="str">
        <f>ShowFormula('EWS MAPPING'!$G259)</f>
        <v>='MAIN LEVEL'!AQ76</v>
      </c>
      <c r="I259" s="482" t="s">
        <v>82</v>
      </c>
      <c r="J259" s="482" t="s">
        <v>798</v>
      </c>
      <c r="K259" s="482" t="s">
        <v>729</v>
      </c>
      <c r="L259" s="494"/>
      <c r="M259" s="495"/>
    </row>
    <row r="260" spans="1:13" ht="15" customHeight="1" x14ac:dyDescent="0.25">
      <c r="A260" s="496"/>
      <c r="B260" s="496"/>
      <c r="C260" s="496"/>
      <c r="D260" s="496"/>
      <c r="E260" s="487">
        <v>258</v>
      </c>
      <c r="F260" s="496" t="s">
        <v>1054</v>
      </c>
      <c r="G260" s="488">
        <f>'MAIN LEVEL'!AQ78</f>
        <v>0</v>
      </c>
      <c r="H260" s="496" t="str">
        <f>ShowFormula('EWS MAPPING'!$G260)</f>
        <v>='MAIN LEVEL'!AQ78</v>
      </c>
      <c r="I260" s="487" t="s">
        <v>82</v>
      </c>
      <c r="J260" s="487" t="s">
        <v>798</v>
      </c>
      <c r="K260" s="487" t="s">
        <v>739</v>
      </c>
      <c r="L260" s="496"/>
      <c r="M260" s="497"/>
    </row>
    <row r="261" spans="1:13" ht="15" customHeight="1" x14ac:dyDescent="0.25">
      <c r="A261" s="494"/>
      <c r="B261" s="494"/>
      <c r="C261" s="494"/>
      <c r="D261" s="494"/>
      <c r="E261" s="482">
        <v>259</v>
      </c>
      <c r="F261" s="494" t="s">
        <v>1055</v>
      </c>
      <c r="G261" s="483">
        <f>'MAIN LEVEL'!AQ79</f>
        <v>0</v>
      </c>
      <c r="H261" s="494" t="str">
        <f>ShowFormula('EWS MAPPING'!$G261)</f>
        <v>='MAIN LEVEL'!AQ79</v>
      </c>
      <c r="I261" s="482" t="s">
        <v>82</v>
      </c>
      <c r="J261" s="482" t="s">
        <v>798</v>
      </c>
      <c r="K261" s="482" t="s">
        <v>741</v>
      </c>
      <c r="L261" s="494"/>
      <c r="M261" s="495"/>
    </row>
    <row r="262" spans="1:13" ht="15" customHeight="1" x14ac:dyDescent="0.25">
      <c r="A262" s="496"/>
      <c r="B262" s="496"/>
      <c r="C262" s="496"/>
      <c r="D262" s="496"/>
      <c r="E262" s="487">
        <v>260</v>
      </c>
      <c r="F262" s="496" t="s">
        <v>1056</v>
      </c>
      <c r="G262" s="488">
        <f>'MAIN LEVEL'!AQ80</f>
        <v>0</v>
      </c>
      <c r="H262" s="496" t="str">
        <f>ShowFormula('EWS MAPPING'!$G262)</f>
        <v>='MAIN LEVEL'!AQ80</v>
      </c>
      <c r="I262" s="487" t="s">
        <v>82</v>
      </c>
      <c r="J262" s="487" t="s">
        <v>798</v>
      </c>
      <c r="K262" s="487" t="s">
        <v>743</v>
      </c>
      <c r="L262" s="496"/>
      <c r="M262" s="497"/>
    </row>
    <row r="263" spans="1:13" ht="15" customHeight="1" x14ac:dyDescent="0.25">
      <c r="A263" s="494"/>
      <c r="B263" s="494"/>
      <c r="C263" s="494"/>
      <c r="D263" s="494"/>
      <c r="E263" s="482">
        <v>261</v>
      </c>
      <c r="F263" s="494" t="s">
        <v>1057</v>
      </c>
      <c r="G263" s="483">
        <f>'MAIN LEVEL'!AQ81</f>
        <v>0</v>
      </c>
      <c r="H263" s="494" t="str">
        <f>ShowFormula('EWS MAPPING'!$G263)</f>
        <v>='MAIN LEVEL'!AQ81</v>
      </c>
      <c r="I263" s="482" t="s">
        <v>82</v>
      </c>
      <c r="J263" s="482" t="s">
        <v>798</v>
      </c>
      <c r="K263" s="482" t="s">
        <v>745</v>
      </c>
      <c r="L263" s="494"/>
      <c r="M263" s="495"/>
    </row>
    <row r="264" spans="1:13" ht="15" customHeight="1" x14ac:dyDescent="0.25">
      <c r="A264" s="496"/>
      <c r="B264" s="496"/>
      <c r="C264" s="496"/>
      <c r="D264" s="496"/>
      <c r="E264" s="487">
        <v>262</v>
      </c>
      <c r="F264" s="496" t="s">
        <v>1058</v>
      </c>
      <c r="G264" s="488">
        <f>'MAIN LEVEL'!AQ82</f>
        <v>0</v>
      </c>
      <c r="H264" s="496" t="str">
        <f>ShowFormula('EWS MAPPING'!$G264)</f>
        <v>='MAIN LEVEL'!AQ82</v>
      </c>
      <c r="I264" s="487" t="s">
        <v>82</v>
      </c>
      <c r="J264" s="487" t="s">
        <v>798</v>
      </c>
      <c r="K264" s="487" t="s">
        <v>747</v>
      </c>
      <c r="L264" s="496"/>
      <c r="M264" s="497"/>
    </row>
    <row r="265" spans="1:13" ht="15" customHeight="1" x14ac:dyDescent="0.25">
      <c r="A265" s="494"/>
      <c r="B265" s="494"/>
      <c r="C265" s="494"/>
      <c r="D265" s="494"/>
      <c r="E265" s="482">
        <v>263</v>
      </c>
      <c r="F265" s="494" t="s">
        <v>1059</v>
      </c>
      <c r="G265" s="483">
        <f>'MAIN LEVEL'!AQ83</f>
        <v>0</v>
      </c>
      <c r="H265" s="494" t="str">
        <f>ShowFormula('EWS MAPPING'!$G265)</f>
        <v>='MAIN LEVEL'!AQ83</v>
      </c>
      <c r="I265" s="494"/>
      <c r="J265" s="494"/>
      <c r="K265" s="482"/>
      <c r="L265" s="494"/>
      <c r="M265" s="495"/>
    </row>
    <row r="266" spans="1:13" ht="15" customHeight="1" x14ac:dyDescent="0.25">
      <c r="A266" s="496"/>
      <c r="B266" s="496"/>
      <c r="C266" s="496"/>
      <c r="D266" s="496"/>
      <c r="E266" s="487">
        <v>264</v>
      </c>
      <c r="F266" s="496" t="s">
        <v>1060</v>
      </c>
      <c r="G266" s="488">
        <f>'MAIN LEVEL'!AQ85</f>
        <v>0</v>
      </c>
      <c r="H266" s="496" t="str">
        <f>ShowFormula('EWS MAPPING'!$G266)</f>
        <v>='MAIN LEVEL'!AQ85</v>
      </c>
      <c r="I266" s="487" t="s">
        <v>82</v>
      </c>
      <c r="J266" s="487" t="s">
        <v>798</v>
      </c>
      <c r="K266" s="487" t="s">
        <v>749</v>
      </c>
      <c r="L266" s="496"/>
      <c r="M266" s="497"/>
    </row>
    <row r="267" spans="1:13" ht="15" customHeight="1" x14ac:dyDescent="0.25">
      <c r="A267" s="494"/>
      <c r="B267" s="494"/>
      <c r="C267" s="494"/>
      <c r="D267" s="494"/>
      <c r="E267" s="482">
        <v>265</v>
      </c>
      <c r="F267" s="494" t="s">
        <v>1061</v>
      </c>
      <c r="G267" s="483">
        <f>'MAIN LEVEL'!AQ86</f>
        <v>0</v>
      </c>
      <c r="H267" s="494" t="str">
        <f>ShowFormula('EWS MAPPING'!$G267)</f>
        <v>='MAIN LEVEL'!AQ86</v>
      </c>
      <c r="I267" s="482" t="s">
        <v>82</v>
      </c>
      <c r="J267" s="482" t="s">
        <v>798</v>
      </c>
      <c r="K267" s="482" t="s">
        <v>751</v>
      </c>
      <c r="L267" s="494"/>
      <c r="M267" s="495"/>
    </row>
    <row r="268" spans="1:13" ht="15" customHeight="1" x14ac:dyDescent="0.25">
      <c r="A268" s="496"/>
      <c r="B268" s="496"/>
      <c r="C268" s="496"/>
      <c r="D268" s="496"/>
      <c r="E268" s="487">
        <v>266</v>
      </c>
      <c r="F268" s="496" t="s">
        <v>1062</v>
      </c>
      <c r="G268" s="488">
        <f>'MAIN LEVEL'!AQ87</f>
        <v>0</v>
      </c>
      <c r="H268" s="496" t="str">
        <f>ShowFormula('EWS MAPPING'!$G268)</f>
        <v>='MAIN LEVEL'!AQ87</v>
      </c>
      <c r="I268" s="487" t="s">
        <v>82</v>
      </c>
      <c r="J268" s="487" t="s">
        <v>798</v>
      </c>
      <c r="K268" s="487" t="s">
        <v>753</v>
      </c>
      <c r="L268" s="496"/>
      <c r="M268" s="497"/>
    </row>
    <row r="269" spans="1:13" ht="15" customHeight="1" x14ac:dyDescent="0.25">
      <c r="A269" s="494"/>
      <c r="B269" s="494"/>
      <c r="C269" s="494"/>
      <c r="D269" s="494"/>
      <c r="E269" s="482">
        <v>267</v>
      </c>
      <c r="F269" s="494" t="s">
        <v>1063</v>
      </c>
      <c r="G269" s="483">
        <f>'MAIN LEVEL'!AQ88</f>
        <v>0</v>
      </c>
      <c r="H269" s="494" t="str">
        <f>ShowFormula('EWS MAPPING'!$G269)</f>
        <v>='MAIN LEVEL'!AQ88</v>
      </c>
      <c r="I269" s="494"/>
      <c r="J269" s="494"/>
      <c r="K269" s="482"/>
      <c r="L269" s="494"/>
      <c r="M269" s="495"/>
    </row>
    <row r="270" spans="1:13" ht="15" customHeight="1" x14ac:dyDescent="0.25">
      <c r="A270" s="496"/>
      <c r="B270" s="496"/>
      <c r="C270" s="496"/>
      <c r="D270" s="496"/>
      <c r="E270" s="487">
        <v>268</v>
      </c>
      <c r="F270" s="496" t="s">
        <v>1064</v>
      </c>
      <c r="G270" s="488" t="str">
        <f>'MAIN LEVEL'!AQ89</f>
        <v>Telah Sesuai, Tidak Dilakukan Pengujian</v>
      </c>
      <c r="H270" s="496" t="str">
        <f>ShowFormula('EWS MAPPING'!$G270)</f>
        <v>='MAIN LEVEL'!AQ89</v>
      </c>
      <c r="I270" s="487" t="s">
        <v>82</v>
      </c>
      <c r="J270" s="487" t="s">
        <v>798</v>
      </c>
      <c r="K270" s="487" t="s">
        <v>755</v>
      </c>
      <c r="L270" s="496"/>
      <c r="M270" s="497"/>
    </row>
    <row r="271" spans="1:13" ht="15" customHeight="1" x14ac:dyDescent="0.25">
      <c r="A271" s="494"/>
      <c r="B271" s="494"/>
      <c r="C271" s="494"/>
      <c r="D271" s="494"/>
      <c r="E271" s="482">
        <v>269</v>
      </c>
      <c r="F271" s="494" t="s">
        <v>1065</v>
      </c>
      <c r="G271" s="483" t="str">
        <f>'MAIN LEVEL'!AQ90</f>
        <v>Telah Sesuai, Tidak Dilakukan Pengujian</v>
      </c>
      <c r="H271" s="494" t="str">
        <f>ShowFormula('EWS MAPPING'!$G271)</f>
        <v>='MAIN LEVEL'!AQ90</v>
      </c>
      <c r="I271" s="482" t="s">
        <v>82</v>
      </c>
      <c r="J271" s="482" t="s">
        <v>798</v>
      </c>
      <c r="K271" s="482" t="s">
        <v>765</v>
      </c>
      <c r="L271" s="494"/>
      <c r="M271" s="495"/>
    </row>
    <row r="272" spans="1:13" ht="15" customHeight="1" x14ac:dyDescent="0.25">
      <c r="A272" s="496"/>
      <c r="B272" s="496"/>
      <c r="C272" s="496"/>
      <c r="D272" s="496"/>
      <c r="E272" s="487">
        <v>270</v>
      </c>
      <c r="F272" s="496" t="s">
        <v>1066</v>
      </c>
      <c r="G272" s="488">
        <f>'MAIN LEVEL'!AQ91</f>
        <v>0</v>
      </c>
      <c r="H272" s="496" t="str">
        <f>ShowFormula('EWS MAPPING'!$G272)</f>
        <v>='MAIN LEVEL'!AQ91</v>
      </c>
      <c r="I272" s="496"/>
      <c r="J272" s="496"/>
      <c r="K272" s="496"/>
      <c r="L272" s="496"/>
      <c r="M272" s="497"/>
    </row>
    <row r="273" spans="1:13" ht="15" customHeight="1" x14ac:dyDescent="0.25">
      <c r="A273" s="494"/>
      <c r="B273" s="494"/>
      <c r="C273" s="494"/>
      <c r="D273" s="494"/>
      <c r="E273" s="482">
        <v>271</v>
      </c>
      <c r="F273" s="494" t="s">
        <v>1067</v>
      </c>
      <c r="G273" s="483">
        <f>'MAIN LEVEL'!AQ92</f>
        <v>0</v>
      </c>
      <c r="H273" s="494" t="str">
        <f>ShowFormula('EWS MAPPING'!$G273)</f>
        <v>='MAIN LEVEL'!AQ92</v>
      </c>
      <c r="I273" s="494"/>
      <c r="J273" s="494"/>
      <c r="K273" s="494"/>
      <c r="L273" s="494"/>
      <c r="M273" s="495"/>
    </row>
    <row r="274" spans="1:13" ht="15" customHeight="1" x14ac:dyDescent="0.25">
      <c r="A274" s="496"/>
      <c r="B274" s="496"/>
      <c r="C274" s="496"/>
      <c r="D274" s="496"/>
      <c r="E274" s="487">
        <v>272</v>
      </c>
      <c r="F274" s="496" t="s">
        <v>1068</v>
      </c>
      <c r="G274" s="498">
        <f>'MAIN LEVEL'!AV18</f>
        <v>0</v>
      </c>
      <c r="H274" s="496" t="str">
        <f>ShowFormula('EWS MAPPING'!$G274)</f>
        <v>='MAIN LEVEL'!AV18</v>
      </c>
      <c r="I274" s="487" t="s">
        <v>1069</v>
      </c>
      <c r="J274" s="492" t="s">
        <v>806</v>
      </c>
      <c r="K274" s="496"/>
      <c r="L274" s="496"/>
      <c r="M274" s="497"/>
    </row>
    <row r="275" spans="1:13" ht="15" customHeight="1" x14ac:dyDescent="0.25">
      <c r="A275" s="494"/>
      <c r="B275" s="494"/>
      <c r="C275" s="494"/>
      <c r="D275" s="494"/>
      <c r="E275" s="482">
        <v>273</v>
      </c>
      <c r="F275" s="494" t="s">
        <v>1070</v>
      </c>
      <c r="G275" s="499">
        <f>'MAIN LEVEL'!AV19</f>
        <v>0</v>
      </c>
      <c r="H275" s="494" t="str">
        <f>ShowFormula('EWS MAPPING'!$G275)</f>
        <v>='MAIN LEVEL'!AV19</v>
      </c>
      <c r="I275" s="482" t="s">
        <v>1069</v>
      </c>
      <c r="J275" s="493" t="s">
        <v>806</v>
      </c>
      <c r="K275" s="494"/>
      <c r="L275" s="494"/>
      <c r="M275" s="495"/>
    </row>
    <row r="276" spans="1:13" ht="15" customHeight="1" x14ac:dyDescent="0.25">
      <c r="A276" s="496"/>
      <c r="B276" s="496"/>
      <c r="C276" s="496"/>
      <c r="D276" s="496"/>
      <c r="E276" s="487">
        <v>274</v>
      </c>
      <c r="F276" s="496" t="s">
        <v>1071</v>
      </c>
      <c r="G276" s="498">
        <f>'MAIN LEVEL'!AV20</f>
        <v>0</v>
      </c>
      <c r="H276" s="496" t="str">
        <f>ShowFormula('EWS MAPPING'!$G276)</f>
        <v>='MAIN LEVEL'!AV20</v>
      </c>
      <c r="I276" s="487" t="s">
        <v>814</v>
      </c>
      <c r="J276" s="492" t="s">
        <v>806</v>
      </c>
      <c r="K276" s="496"/>
      <c r="L276" s="496"/>
      <c r="M276" s="497"/>
    </row>
    <row r="277" spans="1:13" ht="15" customHeight="1" x14ac:dyDescent="0.25">
      <c r="A277" s="494"/>
      <c r="B277" s="494"/>
      <c r="C277" s="494"/>
      <c r="D277" s="494"/>
      <c r="E277" s="482">
        <v>275</v>
      </c>
      <c r="F277" s="494" t="s">
        <v>1072</v>
      </c>
      <c r="G277" s="499">
        <f>'MAIN LEVEL'!AV22</f>
        <v>0</v>
      </c>
      <c r="H277" s="494" t="str">
        <f>ShowFormula('EWS MAPPING'!$G277)</f>
        <v>='MAIN LEVEL'!AV22</v>
      </c>
      <c r="I277" s="482" t="s">
        <v>1069</v>
      </c>
      <c r="J277" s="493" t="s">
        <v>806</v>
      </c>
      <c r="K277" s="494"/>
      <c r="L277" s="494"/>
      <c r="M277" s="495"/>
    </row>
    <row r="278" spans="1:13" ht="15" customHeight="1" x14ac:dyDescent="0.25">
      <c r="A278" s="496"/>
      <c r="B278" s="496"/>
      <c r="C278" s="496"/>
      <c r="D278" s="496"/>
      <c r="E278" s="487">
        <v>276</v>
      </c>
      <c r="F278" s="496" t="s">
        <v>1073</v>
      </c>
      <c r="G278" s="498">
        <f>'MAIN LEVEL'!AV23</f>
        <v>0</v>
      </c>
      <c r="H278" s="496" t="str">
        <f>ShowFormula('EWS MAPPING'!$G278)</f>
        <v>='MAIN LEVEL'!AV23</v>
      </c>
      <c r="I278" s="487" t="s">
        <v>1069</v>
      </c>
      <c r="J278" s="492" t="s">
        <v>806</v>
      </c>
      <c r="K278" s="496"/>
      <c r="L278" s="496"/>
      <c r="M278" s="497"/>
    </row>
    <row r="279" spans="1:13" ht="15" customHeight="1" x14ac:dyDescent="0.25">
      <c r="A279" s="494"/>
      <c r="B279" s="494"/>
      <c r="C279" s="494"/>
      <c r="D279" s="494"/>
      <c r="E279" s="482">
        <v>277</v>
      </c>
      <c r="F279" s="494" t="s">
        <v>1074</v>
      </c>
      <c r="G279" s="499">
        <f>'MAIN LEVEL'!AV24</f>
        <v>0</v>
      </c>
      <c r="H279" s="494" t="str">
        <f>ShowFormula('EWS MAPPING'!$G279)</f>
        <v>='MAIN LEVEL'!AV24</v>
      </c>
      <c r="I279" s="482" t="s">
        <v>1069</v>
      </c>
      <c r="J279" s="493" t="s">
        <v>806</v>
      </c>
      <c r="K279" s="494"/>
      <c r="L279" s="494"/>
      <c r="M279" s="495"/>
    </row>
    <row r="280" spans="1:13" ht="15" customHeight="1" x14ac:dyDescent="0.25">
      <c r="A280" s="496"/>
      <c r="B280" s="496"/>
      <c r="C280" s="496"/>
      <c r="D280" s="496"/>
      <c r="E280" s="487">
        <v>278</v>
      </c>
      <c r="F280" s="496" t="s">
        <v>1075</v>
      </c>
      <c r="G280" s="498">
        <f>'MAIN LEVEL'!AV25</f>
        <v>0</v>
      </c>
      <c r="H280" s="496" t="str">
        <f>ShowFormula('EWS MAPPING'!$G280)</f>
        <v>='MAIN LEVEL'!AV25</v>
      </c>
      <c r="I280" s="487" t="s">
        <v>814</v>
      </c>
      <c r="J280" s="492" t="s">
        <v>806</v>
      </c>
      <c r="K280" s="496"/>
      <c r="L280" s="496"/>
      <c r="M280" s="497"/>
    </row>
    <row r="281" spans="1:13" ht="15" customHeight="1" x14ac:dyDescent="0.25">
      <c r="A281" s="494"/>
      <c r="B281" s="494"/>
      <c r="C281" s="494"/>
      <c r="D281" s="494"/>
      <c r="E281" s="482">
        <v>279</v>
      </c>
      <c r="F281" s="494" t="s">
        <v>1076</v>
      </c>
      <c r="G281" s="499">
        <f>'MAIN LEVEL'!AV27</f>
        <v>0</v>
      </c>
      <c r="H281" s="494" t="str">
        <f>ShowFormula('EWS MAPPING'!$G281)</f>
        <v>='MAIN LEVEL'!AV27</v>
      </c>
      <c r="I281" s="482" t="s">
        <v>1069</v>
      </c>
      <c r="J281" s="493" t="s">
        <v>806</v>
      </c>
      <c r="K281" s="494"/>
      <c r="L281" s="494"/>
      <c r="M281" s="495"/>
    </row>
    <row r="282" spans="1:13" ht="15" customHeight="1" x14ac:dyDescent="0.25">
      <c r="A282" s="496"/>
      <c r="B282" s="496"/>
      <c r="C282" s="496"/>
      <c r="D282" s="496"/>
      <c r="E282" s="487">
        <v>280</v>
      </c>
      <c r="F282" s="496" t="s">
        <v>1077</v>
      </c>
      <c r="G282" s="498">
        <f>'MAIN LEVEL'!AV28</f>
        <v>0</v>
      </c>
      <c r="H282" s="496" t="str">
        <f>ShowFormula('EWS MAPPING'!$G282)</f>
        <v>='MAIN LEVEL'!AV28</v>
      </c>
      <c r="I282" s="487" t="s">
        <v>1069</v>
      </c>
      <c r="J282" s="492" t="s">
        <v>806</v>
      </c>
      <c r="K282" s="496"/>
      <c r="L282" s="496"/>
      <c r="M282" s="497"/>
    </row>
    <row r="283" spans="1:13" ht="15" customHeight="1" x14ac:dyDescent="0.25">
      <c r="A283" s="494"/>
      <c r="B283" s="494"/>
      <c r="C283" s="494"/>
      <c r="D283" s="494"/>
      <c r="E283" s="482">
        <v>281</v>
      </c>
      <c r="F283" s="494" t="s">
        <v>1078</v>
      </c>
      <c r="G283" s="499">
        <f>'MAIN LEVEL'!AV29</f>
        <v>0</v>
      </c>
      <c r="H283" s="494" t="str">
        <f>ShowFormula('EWS MAPPING'!$G283)</f>
        <v>='MAIN LEVEL'!AV29</v>
      </c>
      <c r="I283" s="482" t="s">
        <v>1069</v>
      </c>
      <c r="J283" s="493" t="s">
        <v>806</v>
      </c>
      <c r="K283" s="494"/>
      <c r="L283" s="494"/>
      <c r="M283" s="495"/>
    </row>
    <row r="284" spans="1:13" ht="15" customHeight="1" x14ac:dyDescent="0.25">
      <c r="A284" s="496"/>
      <c r="B284" s="496"/>
      <c r="C284" s="496"/>
      <c r="D284" s="496"/>
      <c r="E284" s="487">
        <v>282</v>
      </c>
      <c r="F284" s="496" t="s">
        <v>1079</v>
      </c>
      <c r="G284" s="498">
        <f>'MAIN LEVEL'!AV30</f>
        <v>0</v>
      </c>
      <c r="H284" s="496" t="str">
        <f>ShowFormula('EWS MAPPING'!$G284)</f>
        <v>='MAIN LEVEL'!AV30</v>
      </c>
      <c r="I284" s="487" t="s">
        <v>1069</v>
      </c>
      <c r="J284" s="492" t="s">
        <v>806</v>
      </c>
      <c r="K284" s="496"/>
      <c r="L284" s="496"/>
      <c r="M284" s="497"/>
    </row>
    <row r="285" spans="1:13" ht="15" customHeight="1" x14ac:dyDescent="0.25">
      <c r="A285" s="494"/>
      <c r="B285" s="494"/>
      <c r="C285" s="494"/>
      <c r="D285" s="494"/>
      <c r="E285" s="482">
        <v>283</v>
      </c>
      <c r="F285" s="494" t="s">
        <v>1080</v>
      </c>
      <c r="G285" s="499">
        <f>'MAIN LEVEL'!AV31</f>
        <v>0</v>
      </c>
      <c r="H285" s="494" t="str">
        <f>ShowFormula('EWS MAPPING'!$G285)</f>
        <v>='MAIN LEVEL'!AV31</v>
      </c>
      <c r="I285" s="482" t="s">
        <v>1069</v>
      </c>
      <c r="J285" s="493" t="s">
        <v>806</v>
      </c>
      <c r="K285" s="494"/>
      <c r="L285" s="494"/>
      <c r="M285" s="495"/>
    </row>
    <row r="286" spans="1:13" ht="15" customHeight="1" x14ac:dyDescent="0.25">
      <c r="A286" s="496"/>
      <c r="B286" s="496"/>
      <c r="C286" s="496"/>
      <c r="D286" s="496"/>
      <c r="E286" s="487">
        <v>284</v>
      </c>
      <c r="F286" s="496" t="s">
        <v>1081</v>
      </c>
      <c r="G286" s="498">
        <f>'MAIN LEVEL'!AV32</f>
        <v>0</v>
      </c>
      <c r="H286" s="496" t="str">
        <f>ShowFormula('EWS MAPPING'!$G286)</f>
        <v>='MAIN LEVEL'!AV32</v>
      </c>
      <c r="I286" s="487" t="s">
        <v>814</v>
      </c>
      <c r="J286" s="492" t="s">
        <v>806</v>
      </c>
      <c r="K286" s="496"/>
      <c r="L286" s="496"/>
      <c r="M286" s="497"/>
    </row>
    <row r="287" spans="1:13" ht="15" customHeight="1" x14ac:dyDescent="0.25">
      <c r="A287" s="494"/>
      <c r="B287" s="494"/>
      <c r="C287" s="494"/>
      <c r="D287" s="494"/>
      <c r="E287" s="482">
        <v>285</v>
      </c>
      <c r="F287" s="494" t="s">
        <v>1082</v>
      </c>
      <c r="G287" s="499">
        <f>'MAIN LEVEL'!AV33</f>
        <v>0</v>
      </c>
      <c r="H287" s="494" t="str">
        <f>ShowFormula('EWS MAPPING'!$G287)</f>
        <v>='MAIN LEVEL'!AV33</v>
      </c>
      <c r="I287" s="482" t="s">
        <v>814</v>
      </c>
      <c r="J287" s="493" t="s">
        <v>806</v>
      </c>
      <c r="K287" s="494"/>
      <c r="L287" s="494"/>
      <c r="M287" s="495"/>
    </row>
    <row r="288" spans="1:13" ht="15" customHeight="1" x14ac:dyDescent="0.25">
      <c r="A288" s="496"/>
      <c r="B288" s="496"/>
      <c r="C288" s="496"/>
      <c r="D288" s="496"/>
      <c r="E288" s="487">
        <v>286</v>
      </c>
      <c r="F288" s="496" t="s">
        <v>1083</v>
      </c>
      <c r="G288" s="498">
        <f>'MAIN LEVEL'!AV34</f>
        <v>0</v>
      </c>
      <c r="H288" s="496" t="str">
        <f>ShowFormula('EWS MAPPING'!$G288)</f>
        <v>='MAIN LEVEL'!AV34</v>
      </c>
      <c r="I288" s="487" t="s">
        <v>1069</v>
      </c>
      <c r="J288" s="492" t="s">
        <v>806</v>
      </c>
      <c r="K288" s="496"/>
      <c r="L288" s="496"/>
      <c r="M288" s="497"/>
    </row>
    <row r="289" spans="1:13" ht="15" customHeight="1" x14ac:dyDescent="0.25">
      <c r="A289" s="494"/>
      <c r="B289" s="494"/>
      <c r="C289" s="494"/>
      <c r="D289" s="494"/>
      <c r="E289" s="482">
        <v>287</v>
      </c>
      <c r="F289" s="494" t="s">
        <v>1084</v>
      </c>
      <c r="G289" s="499">
        <f>'MAIN LEVEL'!AV36</f>
        <v>0</v>
      </c>
      <c r="H289" s="494" t="str">
        <f>ShowFormula('EWS MAPPING'!$G289)</f>
        <v>='MAIN LEVEL'!AV36</v>
      </c>
      <c r="I289" s="482" t="s">
        <v>1069</v>
      </c>
      <c r="J289" s="493" t="s">
        <v>806</v>
      </c>
      <c r="K289" s="494"/>
      <c r="L289" s="494"/>
      <c r="M289" s="495"/>
    </row>
    <row r="290" spans="1:13" ht="15" customHeight="1" x14ac:dyDescent="0.25">
      <c r="A290" s="496"/>
      <c r="B290" s="496"/>
      <c r="C290" s="496"/>
      <c r="D290" s="496"/>
      <c r="E290" s="487">
        <v>288</v>
      </c>
      <c r="F290" s="496" t="s">
        <v>1085</v>
      </c>
      <c r="G290" s="498">
        <f>'MAIN LEVEL'!AV37</f>
        <v>0</v>
      </c>
      <c r="H290" s="496" t="str">
        <f>ShowFormula('EWS MAPPING'!$G290)</f>
        <v>='MAIN LEVEL'!AV37</v>
      </c>
      <c r="I290" s="487" t="s">
        <v>1069</v>
      </c>
      <c r="J290" s="492" t="s">
        <v>806</v>
      </c>
      <c r="K290" s="496"/>
      <c r="L290" s="496"/>
      <c r="M290" s="497"/>
    </row>
    <row r="291" spans="1:13" ht="15" customHeight="1" x14ac:dyDescent="0.25">
      <c r="A291" s="494"/>
      <c r="B291" s="494"/>
      <c r="C291" s="494"/>
      <c r="D291" s="494"/>
      <c r="E291" s="482">
        <v>289</v>
      </c>
      <c r="F291" s="494" t="s">
        <v>1077</v>
      </c>
      <c r="G291" s="499">
        <f>'MAIN LEVEL'!AV38</f>
        <v>0</v>
      </c>
      <c r="H291" s="494" t="str">
        <f>ShowFormula('EWS MAPPING'!$G291)</f>
        <v>='MAIN LEVEL'!AV38</v>
      </c>
      <c r="I291" s="482" t="s">
        <v>1069</v>
      </c>
      <c r="J291" s="493" t="s">
        <v>806</v>
      </c>
      <c r="K291" s="494"/>
      <c r="L291" s="494"/>
      <c r="M291" s="495"/>
    </row>
    <row r="292" spans="1:13" ht="15" customHeight="1" x14ac:dyDescent="0.25">
      <c r="A292" s="496"/>
      <c r="B292" s="496"/>
      <c r="C292" s="496"/>
      <c r="D292" s="496"/>
      <c r="E292" s="487">
        <v>290</v>
      </c>
      <c r="F292" s="496" t="s">
        <v>1086</v>
      </c>
      <c r="G292" s="498">
        <f>'MAIN LEVEL'!AV39</f>
        <v>0</v>
      </c>
      <c r="H292" s="496" t="str">
        <f>ShowFormula('EWS MAPPING'!$G292)</f>
        <v>='MAIN LEVEL'!AV39</v>
      </c>
      <c r="I292" s="487" t="s">
        <v>1069</v>
      </c>
      <c r="J292" s="492" t="s">
        <v>806</v>
      </c>
      <c r="K292" s="496"/>
      <c r="L292" s="496"/>
      <c r="M292" s="497"/>
    </row>
    <row r="293" spans="1:13" ht="15" customHeight="1" x14ac:dyDescent="0.25">
      <c r="A293" s="494"/>
      <c r="B293" s="494"/>
      <c r="C293" s="494"/>
      <c r="D293" s="494"/>
      <c r="E293" s="482">
        <v>291</v>
      </c>
      <c r="F293" s="494" t="s">
        <v>1087</v>
      </c>
      <c r="G293" s="499">
        <f>'MAIN LEVEL'!AV40</f>
        <v>0</v>
      </c>
      <c r="H293" s="494" t="str">
        <f>ShowFormula('EWS MAPPING'!$G293)</f>
        <v>='MAIN LEVEL'!AV40</v>
      </c>
      <c r="I293" s="482" t="s">
        <v>1069</v>
      </c>
      <c r="J293" s="493" t="s">
        <v>806</v>
      </c>
      <c r="K293" s="494"/>
      <c r="L293" s="494"/>
      <c r="M293" s="495"/>
    </row>
    <row r="294" spans="1:13" ht="15" customHeight="1" x14ac:dyDescent="0.25">
      <c r="A294" s="496"/>
      <c r="B294" s="496"/>
      <c r="C294" s="496"/>
      <c r="D294" s="496"/>
      <c r="E294" s="487">
        <v>292</v>
      </c>
      <c r="F294" s="496" t="s">
        <v>1088</v>
      </c>
      <c r="G294" s="498">
        <f>'MAIN LEVEL'!AV41</f>
        <v>0</v>
      </c>
      <c r="H294" s="496" t="str">
        <f>ShowFormula('EWS MAPPING'!$G294)</f>
        <v>='MAIN LEVEL'!AV41</v>
      </c>
      <c r="I294" s="487" t="s">
        <v>1069</v>
      </c>
      <c r="J294" s="492" t="s">
        <v>806</v>
      </c>
      <c r="K294" s="496"/>
      <c r="L294" s="496"/>
      <c r="M294" s="497"/>
    </row>
    <row r="295" spans="1:13" ht="15" customHeight="1" x14ac:dyDescent="0.25">
      <c r="A295" s="494"/>
      <c r="B295" s="494"/>
      <c r="C295" s="494"/>
      <c r="D295" s="494"/>
      <c r="E295" s="482">
        <v>293</v>
      </c>
      <c r="F295" s="494" t="s">
        <v>1089</v>
      </c>
      <c r="G295" s="499">
        <f>'MAIN LEVEL'!AV42</f>
        <v>0</v>
      </c>
      <c r="H295" s="494" t="str">
        <f>ShowFormula('EWS MAPPING'!$G295)</f>
        <v>='MAIN LEVEL'!AV42</v>
      </c>
      <c r="I295" s="482" t="s">
        <v>1069</v>
      </c>
      <c r="J295" s="493" t="s">
        <v>806</v>
      </c>
      <c r="K295" s="494"/>
      <c r="L295" s="494"/>
      <c r="M295" s="495"/>
    </row>
    <row r="296" spans="1:13" ht="15" customHeight="1" x14ac:dyDescent="0.25">
      <c r="A296" s="496"/>
      <c r="B296" s="496"/>
      <c r="C296" s="496"/>
      <c r="D296" s="496"/>
      <c r="E296" s="487">
        <v>294</v>
      </c>
      <c r="F296" s="496" t="s">
        <v>1090</v>
      </c>
      <c r="G296" s="498">
        <f>'MAIN LEVEL'!AV43</f>
        <v>0</v>
      </c>
      <c r="H296" s="496" t="str">
        <f>ShowFormula('EWS MAPPING'!$G296)</f>
        <v>='MAIN LEVEL'!AV43</v>
      </c>
      <c r="I296" s="487" t="s">
        <v>1069</v>
      </c>
      <c r="J296" s="492" t="s">
        <v>806</v>
      </c>
      <c r="K296" s="496"/>
      <c r="L296" s="496"/>
      <c r="M296" s="497"/>
    </row>
    <row r="297" spans="1:13" ht="15" customHeight="1" x14ac:dyDescent="0.25">
      <c r="A297" s="494"/>
      <c r="B297" s="494"/>
      <c r="C297" s="494"/>
      <c r="D297" s="494"/>
      <c r="E297" s="482">
        <v>295</v>
      </c>
      <c r="F297" s="494" t="s">
        <v>1091</v>
      </c>
      <c r="G297" s="499">
        <f>'MAIN LEVEL'!AV44</f>
        <v>0</v>
      </c>
      <c r="H297" s="494" t="str">
        <f>ShowFormula('EWS MAPPING'!$G297)</f>
        <v>='MAIN LEVEL'!AV44</v>
      </c>
      <c r="I297" s="482" t="s">
        <v>1069</v>
      </c>
      <c r="J297" s="493" t="s">
        <v>806</v>
      </c>
      <c r="K297" s="494"/>
      <c r="L297" s="494"/>
      <c r="M297" s="495"/>
    </row>
    <row r="298" spans="1:13" ht="15" customHeight="1" x14ac:dyDescent="0.25">
      <c r="A298" s="496"/>
      <c r="B298" s="496"/>
      <c r="C298" s="496"/>
      <c r="D298" s="496"/>
      <c r="E298" s="487">
        <v>296</v>
      </c>
      <c r="F298" s="496" t="s">
        <v>1092</v>
      </c>
      <c r="G298" s="498">
        <f>'MAIN LEVEL'!AV45</f>
        <v>0</v>
      </c>
      <c r="H298" s="496" t="str">
        <f>ShowFormula('EWS MAPPING'!$G298)</f>
        <v>='MAIN LEVEL'!AV45</v>
      </c>
      <c r="I298" s="487" t="s">
        <v>1069</v>
      </c>
      <c r="J298" s="492" t="s">
        <v>806</v>
      </c>
      <c r="K298" s="496"/>
      <c r="L298" s="496"/>
      <c r="M298" s="497"/>
    </row>
    <row r="299" spans="1:13" ht="15" customHeight="1" x14ac:dyDescent="0.25">
      <c r="A299" s="494"/>
      <c r="B299" s="494"/>
      <c r="C299" s="494"/>
      <c r="D299" s="494"/>
      <c r="E299" s="482">
        <v>297</v>
      </c>
      <c r="F299" s="494" t="s">
        <v>1093</v>
      </c>
      <c r="G299" s="499">
        <f>'MAIN LEVEL'!AV46</f>
        <v>0</v>
      </c>
      <c r="H299" s="494" t="str">
        <f>ShowFormula('EWS MAPPING'!$G299)</f>
        <v>='MAIN LEVEL'!AV46</v>
      </c>
      <c r="I299" s="482" t="s">
        <v>1069</v>
      </c>
      <c r="J299" s="493" t="s">
        <v>806</v>
      </c>
      <c r="K299" s="494"/>
      <c r="L299" s="494"/>
      <c r="M299" s="495"/>
    </row>
    <row r="300" spans="1:13" ht="15" customHeight="1" x14ac:dyDescent="0.25">
      <c r="A300" s="496"/>
      <c r="B300" s="496"/>
      <c r="C300" s="496"/>
      <c r="D300" s="496"/>
      <c r="E300" s="487">
        <v>298</v>
      </c>
      <c r="F300" s="496" t="s">
        <v>1094</v>
      </c>
      <c r="G300" s="498">
        <f>'MAIN LEVEL'!AV47</f>
        <v>0</v>
      </c>
      <c r="H300" s="496" t="str">
        <f>ShowFormula('EWS MAPPING'!$G300)</f>
        <v>='MAIN LEVEL'!AV47</v>
      </c>
      <c r="I300" s="487" t="s">
        <v>1069</v>
      </c>
      <c r="J300" s="492" t="s">
        <v>806</v>
      </c>
      <c r="K300" s="496"/>
      <c r="L300" s="496"/>
      <c r="M300" s="497"/>
    </row>
    <row r="301" spans="1:13" ht="15" customHeight="1" x14ac:dyDescent="0.25">
      <c r="A301" s="494"/>
      <c r="B301" s="494"/>
      <c r="C301" s="494"/>
      <c r="D301" s="494"/>
      <c r="E301" s="482">
        <v>299</v>
      </c>
      <c r="F301" s="494" t="s">
        <v>1078</v>
      </c>
      <c r="G301" s="499">
        <f>'MAIN LEVEL'!AV48</f>
        <v>0</v>
      </c>
      <c r="H301" s="494" t="str">
        <f>ShowFormula('EWS MAPPING'!$G301)</f>
        <v>='MAIN LEVEL'!AV48</v>
      </c>
      <c r="I301" s="482" t="s">
        <v>1069</v>
      </c>
      <c r="J301" s="493" t="s">
        <v>806</v>
      </c>
      <c r="K301" s="494"/>
      <c r="L301" s="494"/>
      <c r="M301" s="495"/>
    </row>
    <row r="302" spans="1:13" ht="15" customHeight="1" x14ac:dyDescent="0.25">
      <c r="A302" s="496"/>
      <c r="B302" s="496"/>
      <c r="C302" s="496"/>
      <c r="D302" s="496"/>
      <c r="E302" s="487">
        <v>300</v>
      </c>
      <c r="F302" s="496" t="s">
        <v>1095</v>
      </c>
      <c r="G302" s="498">
        <f>'MAIN LEVEL'!AV49</f>
        <v>0</v>
      </c>
      <c r="H302" s="496" t="str">
        <f>ShowFormula('EWS MAPPING'!$G302)</f>
        <v>='MAIN LEVEL'!AV49</v>
      </c>
      <c r="I302" s="487" t="s">
        <v>814</v>
      </c>
      <c r="J302" s="492" t="s">
        <v>806</v>
      </c>
      <c r="K302" s="496"/>
      <c r="L302" s="496"/>
      <c r="M302" s="497"/>
    </row>
    <row r="303" spans="1:13" ht="15" customHeight="1" x14ac:dyDescent="0.25">
      <c r="A303" s="494"/>
      <c r="B303" s="494"/>
      <c r="C303" s="494"/>
      <c r="D303" s="494"/>
      <c r="E303" s="482">
        <v>301</v>
      </c>
      <c r="F303" s="494" t="s">
        <v>1096</v>
      </c>
      <c r="G303" s="499">
        <f>'MAIN LEVEL'!AV50</f>
        <v>0</v>
      </c>
      <c r="H303" s="494" t="str">
        <f>ShowFormula('EWS MAPPING'!$G303)</f>
        <v>='MAIN LEVEL'!AV50</v>
      </c>
      <c r="I303" s="482" t="s">
        <v>814</v>
      </c>
      <c r="J303" s="493" t="s">
        <v>806</v>
      </c>
      <c r="K303" s="494"/>
      <c r="L303" s="494"/>
      <c r="M303" s="495"/>
    </row>
    <row r="304" spans="1:13" ht="15" customHeight="1" x14ac:dyDescent="0.25">
      <c r="A304" s="496"/>
      <c r="B304" s="496"/>
      <c r="C304" s="496"/>
      <c r="D304" s="496"/>
      <c r="E304" s="487">
        <v>302</v>
      </c>
      <c r="F304" s="496" t="s">
        <v>1097</v>
      </c>
      <c r="G304" s="498">
        <f>'MAIN LEVEL'!AV52</f>
        <v>0</v>
      </c>
      <c r="H304" s="496" t="str">
        <f>ShowFormula('EWS MAPPING'!$G304)</f>
        <v>='MAIN LEVEL'!AV52</v>
      </c>
      <c r="I304" s="487" t="s">
        <v>1069</v>
      </c>
      <c r="J304" s="492" t="s">
        <v>806</v>
      </c>
      <c r="K304" s="496"/>
      <c r="L304" s="496"/>
      <c r="M304" s="497"/>
    </row>
    <row r="305" spans="1:13" ht="15" customHeight="1" x14ac:dyDescent="0.25">
      <c r="A305" s="494"/>
      <c r="B305" s="494"/>
      <c r="C305" s="494"/>
      <c r="D305" s="494"/>
      <c r="E305" s="482">
        <v>303</v>
      </c>
      <c r="F305" s="494" t="s">
        <v>1098</v>
      </c>
      <c r="G305" s="499">
        <f>'MAIN LEVEL'!AV53</f>
        <v>0</v>
      </c>
      <c r="H305" s="494" t="str">
        <f>ShowFormula('EWS MAPPING'!$G305)</f>
        <v>='MAIN LEVEL'!AV53</v>
      </c>
      <c r="I305" s="482" t="s">
        <v>1069</v>
      </c>
      <c r="J305" s="493" t="s">
        <v>806</v>
      </c>
      <c r="K305" s="494"/>
      <c r="L305" s="494"/>
      <c r="M305" s="495"/>
    </row>
    <row r="306" spans="1:13" ht="15" customHeight="1" x14ac:dyDescent="0.25">
      <c r="A306" s="496"/>
      <c r="B306" s="496"/>
      <c r="C306" s="496"/>
      <c r="D306" s="496"/>
      <c r="E306" s="487">
        <v>304</v>
      </c>
      <c r="F306" s="496" t="s">
        <v>1099</v>
      </c>
      <c r="G306" s="498" t="e">
        <f>'MAIN LEVEL'!AV54</f>
        <v>#REF!</v>
      </c>
      <c r="H306" s="496" t="str">
        <f>ShowFormula('EWS MAPPING'!$G306)</f>
        <v>='MAIN LEVEL'!AV54</v>
      </c>
      <c r="I306" s="487" t="s">
        <v>1069</v>
      </c>
      <c r="J306" s="492" t="s">
        <v>806</v>
      </c>
      <c r="K306" s="496"/>
      <c r="L306" s="496"/>
      <c r="M306" s="497"/>
    </row>
    <row r="307" spans="1:13" ht="15" customHeight="1" x14ac:dyDescent="0.25">
      <c r="A307" s="494"/>
      <c r="B307" s="494"/>
      <c r="C307" s="494"/>
      <c r="D307" s="494"/>
      <c r="E307" s="482">
        <v>305</v>
      </c>
      <c r="F307" s="494" t="s">
        <v>1100</v>
      </c>
      <c r="G307" s="499">
        <f>'MAIN LEVEL'!AV55</f>
        <v>0</v>
      </c>
      <c r="H307" s="494" t="str">
        <f>ShowFormula('EWS MAPPING'!$G307)</f>
        <v>='MAIN LEVEL'!AV55</v>
      </c>
      <c r="I307" s="482" t="s">
        <v>1069</v>
      </c>
      <c r="J307" s="493" t="s">
        <v>806</v>
      </c>
      <c r="K307" s="494"/>
      <c r="L307" s="494"/>
      <c r="M307" s="495"/>
    </row>
    <row r="308" spans="1:13" ht="15" customHeight="1" x14ac:dyDescent="0.25">
      <c r="A308" s="496"/>
      <c r="B308" s="496"/>
      <c r="C308" s="496"/>
      <c r="D308" s="496"/>
      <c r="E308" s="487">
        <v>306</v>
      </c>
      <c r="F308" s="496" t="s">
        <v>1101</v>
      </c>
      <c r="G308" s="498" t="e">
        <f>'MAIN LEVEL'!AV56</f>
        <v>#REF!</v>
      </c>
      <c r="H308" s="496" t="str">
        <f>ShowFormula('EWS MAPPING'!$G308)</f>
        <v>='MAIN LEVEL'!AV56</v>
      </c>
      <c r="I308" s="487" t="s">
        <v>814</v>
      </c>
      <c r="J308" s="492" t="s">
        <v>806</v>
      </c>
      <c r="K308" s="496"/>
      <c r="L308" s="496"/>
      <c r="M308" s="497"/>
    </row>
    <row r="309" spans="1:13" ht="15" customHeight="1" x14ac:dyDescent="0.25">
      <c r="A309" s="494"/>
      <c r="B309" s="494"/>
      <c r="C309" s="494"/>
      <c r="D309" s="494"/>
      <c r="E309" s="482">
        <v>307</v>
      </c>
      <c r="F309" s="494" t="s">
        <v>1102</v>
      </c>
      <c r="G309" s="499">
        <f>'MAIN LEVEL'!AV58</f>
        <v>0</v>
      </c>
      <c r="H309" s="494" t="str">
        <f>ShowFormula('EWS MAPPING'!$G309)</f>
        <v>='MAIN LEVEL'!AV58</v>
      </c>
      <c r="I309" s="482" t="s">
        <v>1069</v>
      </c>
      <c r="J309" s="493" t="s">
        <v>806</v>
      </c>
      <c r="K309" s="494"/>
      <c r="L309" s="494"/>
      <c r="M309" s="495"/>
    </row>
    <row r="310" spans="1:13" ht="15" customHeight="1" x14ac:dyDescent="0.25">
      <c r="A310" s="496"/>
      <c r="B310" s="496"/>
      <c r="C310" s="496"/>
      <c r="D310" s="496"/>
      <c r="E310" s="487">
        <v>308</v>
      </c>
      <c r="F310" s="496" t="s">
        <v>1103</v>
      </c>
      <c r="G310" s="498">
        <f>'MAIN LEVEL'!AV59</f>
        <v>0</v>
      </c>
      <c r="H310" s="496" t="str">
        <f>ShowFormula('EWS MAPPING'!$G310)</f>
        <v>='MAIN LEVEL'!AV59</v>
      </c>
      <c r="I310" s="487" t="s">
        <v>1069</v>
      </c>
      <c r="J310" s="492" t="s">
        <v>806</v>
      </c>
      <c r="K310" s="496"/>
      <c r="L310" s="496"/>
      <c r="M310" s="497"/>
    </row>
    <row r="311" spans="1:13" ht="15" customHeight="1" x14ac:dyDescent="0.25">
      <c r="A311" s="494"/>
      <c r="B311" s="494"/>
      <c r="C311" s="494"/>
      <c r="D311" s="494"/>
      <c r="E311" s="482">
        <v>309</v>
      </c>
      <c r="F311" s="494" t="s">
        <v>1104</v>
      </c>
      <c r="G311" s="499">
        <f>'MAIN LEVEL'!AV60</f>
        <v>0</v>
      </c>
      <c r="H311" s="494" t="str">
        <f>ShowFormula('EWS MAPPING'!$G311)</f>
        <v>='MAIN LEVEL'!AV60</v>
      </c>
      <c r="I311" s="482" t="s">
        <v>1069</v>
      </c>
      <c r="J311" s="493" t="s">
        <v>806</v>
      </c>
      <c r="K311" s="494"/>
      <c r="L311" s="494"/>
      <c r="M311" s="495"/>
    </row>
    <row r="312" spans="1:13" ht="15" customHeight="1" x14ac:dyDescent="0.25">
      <c r="A312" s="496"/>
      <c r="B312" s="496"/>
      <c r="C312" s="496"/>
      <c r="D312" s="496"/>
      <c r="E312" s="487">
        <v>310</v>
      </c>
      <c r="F312" s="496" t="s">
        <v>1078</v>
      </c>
      <c r="G312" s="498">
        <f>'MAIN LEVEL'!AV61</f>
        <v>0</v>
      </c>
      <c r="H312" s="496" t="str">
        <f>ShowFormula('EWS MAPPING'!$G312)</f>
        <v>='MAIN LEVEL'!AV61</v>
      </c>
      <c r="I312" s="487" t="s">
        <v>1069</v>
      </c>
      <c r="J312" s="492" t="s">
        <v>806</v>
      </c>
      <c r="K312" s="496"/>
      <c r="L312" s="496"/>
      <c r="M312" s="497"/>
    </row>
    <row r="313" spans="1:13" ht="15" customHeight="1" x14ac:dyDescent="0.25">
      <c r="A313" s="494"/>
      <c r="B313" s="494"/>
      <c r="C313" s="494"/>
      <c r="D313" s="494"/>
      <c r="E313" s="482">
        <v>311</v>
      </c>
      <c r="F313" s="494" t="s">
        <v>1105</v>
      </c>
      <c r="G313" s="499">
        <f>'MAIN LEVEL'!AV62</f>
        <v>0</v>
      </c>
      <c r="H313" s="494" t="str">
        <f>ShowFormula('EWS MAPPING'!$G313)</f>
        <v>='MAIN LEVEL'!AV62</v>
      </c>
      <c r="I313" s="482" t="s">
        <v>814</v>
      </c>
      <c r="J313" s="493" t="s">
        <v>806</v>
      </c>
      <c r="K313" s="494"/>
      <c r="L313" s="494"/>
      <c r="M313" s="495"/>
    </row>
    <row r="314" spans="1:13" ht="15" customHeight="1" x14ac:dyDescent="0.25">
      <c r="A314" s="496"/>
      <c r="B314" s="496"/>
      <c r="C314" s="496"/>
      <c r="D314" s="496"/>
      <c r="E314" s="487">
        <v>312</v>
      </c>
      <c r="F314" s="496" t="s">
        <v>1106</v>
      </c>
      <c r="G314" s="498" t="e">
        <f>'MAIN LEVEL'!AV63</f>
        <v>#REF!</v>
      </c>
      <c r="H314" s="496" t="str">
        <f>ShowFormula('EWS MAPPING'!$G314)</f>
        <v>='MAIN LEVEL'!AV63</v>
      </c>
      <c r="I314" s="487" t="s">
        <v>814</v>
      </c>
      <c r="J314" s="492" t="s">
        <v>806</v>
      </c>
      <c r="K314" s="496"/>
      <c r="L314" s="496"/>
      <c r="M314" s="497"/>
    </row>
    <row r="315" spans="1:13" ht="15" customHeight="1" x14ac:dyDescent="0.25">
      <c r="A315" s="494"/>
      <c r="B315" s="494"/>
      <c r="C315" s="494"/>
      <c r="D315" s="494"/>
      <c r="E315" s="482">
        <v>313</v>
      </c>
      <c r="F315" s="494" t="s">
        <v>1107</v>
      </c>
      <c r="G315" s="499" t="e">
        <f>'MAIN LEVEL'!AV64</f>
        <v>#REF!</v>
      </c>
      <c r="H315" s="494" t="str">
        <f>ShowFormula('EWS MAPPING'!$G315)</f>
        <v>='MAIN LEVEL'!AV64</v>
      </c>
      <c r="I315" s="482" t="s">
        <v>814</v>
      </c>
      <c r="J315" s="493" t="s">
        <v>806</v>
      </c>
      <c r="K315" s="494"/>
      <c r="L315" s="494"/>
      <c r="M315" s="495"/>
    </row>
    <row r="316" spans="1:13" ht="15" customHeight="1" x14ac:dyDescent="0.25">
      <c r="A316" s="496"/>
      <c r="B316" s="496"/>
      <c r="C316" s="496"/>
      <c r="D316" s="496"/>
      <c r="E316" s="487">
        <v>314</v>
      </c>
      <c r="F316" s="496" t="s">
        <v>1108</v>
      </c>
      <c r="G316" s="498">
        <f>'MAIN LEVEL'!AV65</f>
        <v>0</v>
      </c>
      <c r="H316" s="496" t="str">
        <f>ShowFormula('EWS MAPPING'!$G316)</f>
        <v>='MAIN LEVEL'!AV65</v>
      </c>
      <c r="I316" s="487" t="s">
        <v>1069</v>
      </c>
      <c r="J316" s="492" t="s">
        <v>806</v>
      </c>
      <c r="K316" s="496"/>
      <c r="L316" s="496"/>
      <c r="M316" s="497"/>
    </row>
    <row r="317" spans="1:13" ht="15" customHeight="1" x14ac:dyDescent="0.25">
      <c r="A317" s="494"/>
      <c r="B317" s="494"/>
      <c r="C317" s="494"/>
      <c r="D317" s="494"/>
      <c r="E317" s="482">
        <v>315</v>
      </c>
      <c r="F317" s="494" t="s">
        <v>1109</v>
      </c>
      <c r="G317" s="499">
        <f>'MAIN LEVEL'!AV66</f>
        <v>0</v>
      </c>
      <c r="H317" s="494" t="str">
        <f>ShowFormula('EWS MAPPING'!$G317)</f>
        <v>='MAIN LEVEL'!AV66</v>
      </c>
      <c r="I317" s="482" t="s">
        <v>1069</v>
      </c>
      <c r="J317" s="493" t="s">
        <v>806</v>
      </c>
      <c r="K317" s="494"/>
      <c r="L317" s="494"/>
      <c r="M317" s="495"/>
    </row>
    <row r="318" spans="1:13" ht="15" customHeight="1" x14ac:dyDescent="0.25">
      <c r="A318" s="496"/>
      <c r="B318" s="496"/>
      <c r="C318" s="496"/>
      <c r="D318" s="496"/>
      <c r="E318" s="487">
        <v>316</v>
      </c>
      <c r="F318" s="496" t="s">
        <v>1110</v>
      </c>
      <c r="G318" s="498" t="e">
        <f>'MAIN LEVEL'!AV67</f>
        <v>#REF!</v>
      </c>
      <c r="H318" s="496" t="str">
        <f>ShowFormula('EWS MAPPING'!$G318)</f>
        <v>='MAIN LEVEL'!AV67</v>
      </c>
      <c r="I318" s="487" t="s">
        <v>814</v>
      </c>
      <c r="J318" s="492" t="s">
        <v>806</v>
      </c>
      <c r="K318" s="496"/>
      <c r="L318" s="496"/>
      <c r="M318" s="497"/>
    </row>
    <row r="319" spans="1:13" ht="15" customHeight="1" x14ac:dyDescent="0.25">
      <c r="A319" s="494"/>
      <c r="B319" s="494"/>
      <c r="C319" s="494"/>
      <c r="D319" s="494"/>
      <c r="E319" s="482">
        <v>317</v>
      </c>
      <c r="F319" s="494" t="s">
        <v>1111</v>
      </c>
      <c r="G319" s="499">
        <f>'MAIN LEVEL'!AV68</f>
        <v>0</v>
      </c>
      <c r="H319" s="494" t="str">
        <f>ShowFormula('EWS MAPPING'!$G319)</f>
        <v>='MAIN LEVEL'!AV68</v>
      </c>
      <c r="I319" s="482" t="s">
        <v>1069</v>
      </c>
      <c r="J319" s="493" t="s">
        <v>806</v>
      </c>
      <c r="K319" s="494"/>
      <c r="L319" s="494"/>
      <c r="M319" s="495"/>
    </row>
    <row r="320" spans="1:13" ht="15" customHeight="1" x14ac:dyDescent="0.25">
      <c r="A320" s="496"/>
      <c r="B320" s="496"/>
      <c r="C320" s="496"/>
      <c r="D320" s="496"/>
      <c r="E320" s="487">
        <v>318</v>
      </c>
      <c r="F320" s="496" t="s">
        <v>1112</v>
      </c>
      <c r="G320" s="498">
        <f>'MAIN LEVEL'!AV69</f>
        <v>0</v>
      </c>
      <c r="H320" s="496" t="str">
        <f>ShowFormula('EWS MAPPING'!$G320)</f>
        <v>='MAIN LEVEL'!AV69</v>
      </c>
      <c r="I320" s="487" t="s">
        <v>1069</v>
      </c>
      <c r="J320" s="492" t="s">
        <v>806</v>
      </c>
      <c r="K320" s="496"/>
      <c r="L320" s="496"/>
      <c r="M320" s="497"/>
    </row>
    <row r="321" spans="1:13" ht="15" customHeight="1" x14ac:dyDescent="0.25">
      <c r="A321" s="494"/>
      <c r="B321" s="494"/>
      <c r="C321" s="494"/>
      <c r="D321" s="494"/>
      <c r="E321" s="482">
        <v>319</v>
      </c>
      <c r="F321" s="494" t="s">
        <v>1113</v>
      </c>
      <c r="G321" s="499" t="e">
        <f>'MAIN LEVEL'!AV70</f>
        <v>#REF!</v>
      </c>
      <c r="H321" s="494" t="str">
        <f>ShowFormula('EWS MAPPING'!$G321)</f>
        <v>='MAIN LEVEL'!AV70</v>
      </c>
      <c r="I321" s="482" t="s">
        <v>814</v>
      </c>
      <c r="J321" s="493" t="s">
        <v>806</v>
      </c>
      <c r="K321" s="494"/>
      <c r="L321" s="494"/>
      <c r="M321" s="495"/>
    </row>
    <row r="322" spans="1:13" ht="15" customHeight="1" x14ac:dyDescent="0.25">
      <c r="A322" s="496"/>
      <c r="B322" s="496"/>
      <c r="C322" s="496"/>
      <c r="D322" s="496"/>
      <c r="E322" s="487">
        <v>320</v>
      </c>
      <c r="F322" s="496" t="s">
        <v>1114</v>
      </c>
      <c r="G322" s="498">
        <f>'MAIN LEVEL'!AV71</f>
        <v>0</v>
      </c>
      <c r="H322" s="496" t="str">
        <f>ShowFormula('EWS MAPPING'!$G322)</f>
        <v>='MAIN LEVEL'!AV71</v>
      </c>
      <c r="I322" s="487" t="s">
        <v>1069</v>
      </c>
      <c r="J322" s="492" t="s">
        <v>806</v>
      </c>
      <c r="K322" s="496"/>
      <c r="L322" s="496"/>
      <c r="M322" s="497"/>
    </row>
    <row r="323" spans="1:13" ht="15" customHeight="1" x14ac:dyDescent="0.25">
      <c r="A323" s="494"/>
      <c r="B323" s="494"/>
      <c r="C323" s="494"/>
      <c r="D323" s="494"/>
      <c r="E323" s="482">
        <v>321</v>
      </c>
      <c r="F323" s="494" t="s">
        <v>1115</v>
      </c>
      <c r="G323" s="499">
        <f>'MAIN LEVEL'!AV72</f>
        <v>0</v>
      </c>
      <c r="H323" s="494" t="str">
        <f>ShowFormula('EWS MAPPING'!$G323)</f>
        <v>='MAIN LEVEL'!AV72</v>
      </c>
      <c r="I323" s="482" t="s">
        <v>814</v>
      </c>
      <c r="J323" s="493" t="s">
        <v>806</v>
      </c>
      <c r="K323" s="494"/>
      <c r="L323" s="494"/>
      <c r="M323" s="495"/>
    </row>
    <row r="324" spans="1:13" ht="15" customHeight="1" x14ac:dyDescent="0.25">
      <c r="A324" s="496"/>
      <c r="B324" s="496"/>
      <c r="C324" s="496"/>
      <c r="D324" s="496"/>
      <c r="E324" s="487">
        <v>322</v>
      </c>
      <c r="F324" s="496" t="s">
        <v>1116</v>
      </c>
      <c r="G324" s="498">
        <f>'MAIN LEVEL'!AV74</f>
        <v>0</v>
      </c>
      <c r="H324" s="496" t="str">
        <f>ShowFormula('EWS MAPPING'!$G324)</f>
        <v>='MAIN LEVEL'!AV74</v>
      </c>
      <c r="I324" s="487" t="s">
        <v>1069</v>
      </c>
      <c r="J324" s="492" t="s">
        <v>806</v>
      </c>
      <c r="K324" s="496"/>
      <c r="L324" s="496"/>
      <c r="M324" s="497"/>
    </row>
    <row r="325" spans="1:13" ht="15" customHeight="1" x14ac:dyDescent="0.25">
      <c r="A325" s="494"/>
      <c r="B325" s="494"/>
      <c r="C325" s="494"/>
      <c r="D325" s="494"/>
      <c r="E325" s="482">
        <v>323</v>
      </c>
      <c r="F325" s="494" t="s">
        <v>1117</v>
      </c>
      <c r="G325" s="499">
        <f>'MAIN LEVEL'!AV75</f>
        <v>0</v>
      </c>
      <c r="H325" s="494" t="str">
        <f>ShowFormula('EWS MAPPING'!$G325)</f>
        <v>='MAIN LEVEL'!AV75</v>
      </c>
      <c r="I325" s="482" t="s">
        <v>1069</v>
      </c>
      <c r="J325" s="493" t="s">
        <v>806</v>
      </c>
      <c r="K325" s="494"/>
      <c r="L325" s="494"/>
      <c r="M325" s="495"/>
    </row>
    <row r="326" spans="1:13" ht="15" customHeight="1" x14ac:dyDescent="0.25">
      <c r="A326" s="496"/>
      <c r="B326" s="496"/>
      <c r="C326" s="496"/>
      <c r="D326" s="496"/>
      <c r="E326" s="487">
        <v>324</v>
      </c>
      <c r="F326" s="496" t="s">
        <v>1118</v>
      </c>
      <c r="G326" s="498">
        <f>'MAIN LEVEL'!AV76</f>
        <v>0</v>
      </c>
      <c r="H326" s="496" t="str">
        <f>ShowFormula('EWS MAPPING'!$G326)</f>
        <v>='MAIN LEVEL'!AV76</v>
      </c>
      <c r="I326" s="487" t="s">
        <v>1069</v>
      </c>
      <c r="J326" s="492" t="s">
        <v>806</v>
      </c>
      <c r="K326" s="496"/>
      <c r="L326" s="496"/>
      <c r="M326" s="497"/>
    </row>
    <row r="327" spans="1:13" ht="15" customHeight="1" x14ac:dyDescent="0.25">
      <c r="A327" s="494"/>
      <c r="B327" s="494"/>
      <c r="C327" s="494"/>
      <c r="D327" s="494"/>
      <c r="E327" s="482">
        <v>325</v>
      </c>
      <c r="F327" s="494" t="s">
        <v>1119</v>
      </c>
      <c r="G327" s="499">
        <f>'MAIN LEVEL'!AV78</f>
        <v>0</v>
      </c>
      <c r="H327" s="494" t="str">
        <f>ShowFormula('EWS MAPPING'!$G327)</f>
        <v>='MAIN LEVEL'!AV78</v>
      </c>
      <c r="I327" s="482" t="s">
        <v>1069</v>
      </c>
      <c r="J327" s="493" t="s">
        <v>806</v>
      </c>
      <c r="K327" s="494"/>
      <c r="L327" s="494"/>
      <c r="M327" s="495"/>
    </row>
    <row r="328" spans="1:13" ht="15" customHeight="1" x14ac:dyDescent="0.25">
      <c r="A328" s="496"/>
      <c r="B328" s="496"/>
      <c r="C328" s="496"/>
      <c r="D328" s="496"/>
      <c r="E328" s="487">
        <v>326</v>
      </c>
      <c r="F328" s="496" t="s">
        <v>1120</v>
      </c>
      <c r="G328" s="498">
        <f>'MAIN LEVEL'!AV79</f>
        <v>0</v>
      </c>
      <c r="H328" s="496" t="str">
        <f>ShowFormula('EWS MAPPING'!$G328)</f>
        <v>='MAIN LEVEL'!AV79</v>
      </c>
      <c r="I328" s="487" t="s">
        <v>1069</v>
      </c>
      <c r="J328" s="492" t="s">
        <v>806</v>
      </c>
      <c r="K328" s="496"/>
      <c r="L328" s="496"/>
      <c r="M328" s="497"/>
    </row>
    <row r="329" spans="1:13" ht="15" customHeight="1" x14ac:dyDescent="0.25">
      <c r="A329" s="494"/>
      <c r="B329" s="494"/>
      <c r="C329" s="494"/>
      <c r="D329" s="494"/>
      <c r="E329" s="482">
        <v>327</v>
      </c>
      <c r="F329" s="494" t="s">
        <v>1121</v>
      </c>
      <c r="G329" s="499">
        <f>'MAIN LEVEL'!AV80</f>
        <v>0</v>
      </c>
      <c r="H329" s="494" t="str">
        <f>ShowFormula('EWS MAPPING'!$G329)</f>
        <v>='MAIN LEVEL'!AV80</v>
      </c>
      <c r="I329" s="482" t="s">
        <v>1069</v>
      </c>
      <c r="J329" s="493" t="s">
        <v>806</v>
      </c>
      <c r="K329" s="494"/>
      <c r="L329" s="494"/>
      <c r="M329" s="495"/>
    </row>
    <row r="330" spans="1:13" ht="15" customHeight="1" x14ac:dyDescent="0.25">
      <c r="A330" s="496"/>
      <c r="B330" s="496"/>
      <c r="C330" s="496"/>
      <c r="D330" s="496"/>
      <c r="E330" s="487">
        <v>328</v>
      </c>
      <c r="F330" s="496" t="s">
        <v>1122</v>
      </c>
      <c r="G330" s="498">
        <f>'MAIN LEVEL'!AV81</f>
        <v>0</v>
      </c>
      <c r="H330" s="496" t="str">
        <f>ShowFormula('EWS MAPPING'!$G330)</f>
        <v>='MAIN LEVEL'!AV81</v>
      </c>
      <c r="I330" s="487" t="s">
        <v>1069</v>
      </c>
      <c r="J330" s="492" t="s">
        <v>806</v>
      </c>
      <c r="K330" s="496"/>
      <c r="L330" s="496"/>
      <c r="M330" s="497"/>
    </row>
    <row r="331" spans="1:13" ht="15" customHeight="1" x14ac:dyDescent="0.25">
      <c r="A331" s="494"/>
      <c r="B331" s="494"/>
      <c r="C331" s="494"/>
      <c r="D331" s="494"/>
      <c r="E331" s="482">
        <v>329</v>
      </c>
      <c r="F331" s="494" t="s">
        <v>1123</v>
      </c>
      <c r="G331" s="499">
        <f>'MAIN LEVEL'!AV82</f>
        <v>0</v>
      </c>
      <c r="H331" s="494" t="str">
        <f>ShowFormula('EWS MAPPING'!$G331)</f>
        <v>='MAIN LEVEL'!AV82</v>
      </c>
      <c r="I331" s="482" t="s">
        <v>1069</v>
      </c>
      <c r="J331" s="493" t="s">
        <v>806</v>
      </c>
      <c r="K331" s="494"/>
      <c r="L331" s="494"/>
      <c r="M331" s="495"/>
    </row>
    <row r="332" spans="1:13" ht="15" customHeight="1" x14ac:dyDescent="0.25">
      <c r="A332" s="496"/>
      <c r="B332" s="496"/>
      <c r="C332" s="496"/>
      <c r="D332" s="496"/>
      <c r="E332" s="487">
        <v>330</v>
      </c>
      <c r="F332" s="496" t="s">
        <v>1124</v>
      </c>
      <c r="G332" s="498">
        <f>'MAIN LEVEL'!AV83</f>
        <v>0</v>
      </c>
      <c r="H332" s="496" t="str">
        <f>ShowFormula('EWS MAPPING'!$G332)</f>
        <v>='MAIN LEVEL'!AV83</v>
      </c>
      <c r="I332" s="487" t="s">
        <v>814</v>
      </c>
      <c r="J332" s="492" t="s">
        <v>806</v>
      </c>
      <c r="K332" s="496"/>
      <c r="L332" s="496"/>
      <c r="M332" s="497"/>
    </row>
    <row r="333" spans="1:13" ht="15" customHeight="1" x14ac:dyDescent="0.25">
      <c r="A333" s="494"/>
      <c r="B333" s="494"/>
      <c r="C333" s="494"/>
      <c r="D333" s="494"/>
      <c r="E333" s="482">
        <v>331</v>
      </c>
      <c r="F333" s="494" t="s">
        <v>1125</v>
      </c>
      <c r="G333" s="499">
        <f>'MAIN LEVEL'!AV85</f>
        <v>0</v>
      </c>
      <c r="H333" s="494" t="str">
        <f>ShowFormula('EWS MAPPING'!$G333)</f>
        <v>='MAIN LEVEL'!AV85</v>
      </c>
      <c r="I333" s="482" t="s">
        <v>1069</v>
      </c>
      <c r="J333" s="493" t="s">
        <v>806</v>
      </c>
      <c r="K333" s="494"/>
      <c r="L333" s="494"/>
      <c r="M333" s="495"/>
    </row>
    <row r="334" spans="1:13" ht="15" customHeight="1" x14ac:dyDescent="0.25">
      <c r="A334" s="496"/>
      <c r="B334" s="496"/>
      <c r="C334" s="496"/>
      <c r="D334" s="496"/>
      <c r="E334" s="487">
        <v>332</v>
      </c>
      <c r="F334" s="496" t="s">
        <v>1126</v>
      </c>
      <c r="G334" s="498">
        <f>'MAIN LEVEL'!AV86</f>
        <v>0</v>
      </c>
      <c r="H334" s="496" t="str">
        <f>ShowFormula('EWS MAPPING'!$G334)</f>
        <v>='MAIN LEVEL'!AV86</v>
      </c>
      <c r="I334" s="487" t="s">
        <v>1069</v>
      </c>
      <c r="J334" s="492" t="s">
        <v>806</v>
      </c>
      <c r="K334" s="496"/>
      <c r="L334" s="496"/>
      <c r="M334" s="497"/>
    </row>
    <row r="335" spans="1:13" ht="15" customHeight="1" x14ac:dyDescent="0.25">
      <c r="A335" s="494"/>
      <c r="B335" s="494"/>
      <c r="C335" s="494"/>
      <c r="D335" s="494"/>
      <c r="E335" s="482">
        <v>333</v>
      </c>
      <c r="F335" s="494" t="s">
        <v>1127</v>
      </c>
      <c r="G335" s="499">
        <f>'MAIN LEVEL'!AV87</f>
        <v>0</v>
      </c>
      <c r="H335" s="494" t="str">
        <f>ShowFormula('EWS MAPPING'!$G335)</f>
        <v>='MAIN LEVEL'!AV87</v>
      </c>
      <c r="I335" s="482" t="s">
        <v>1069</v>
      </c>
      <c r="J335" s="493" t="s">
        <v>806</v>
      </c>
      <c r="K335" s="494"/>
      <c r="L335" s="494"/>
      <c r="M335" s="495"/>
    </row>
    <row r="336" spans="1:13" ht="15" customHeight="1" x14ac:dyDescent="0.25">
      <c r="A336" s="496"/>
      <c r="B336" s="496"/>
      <c r="C336" s="496"/>
      <c r="D336" s="496"/>
      <c r="E336" s="487">
        <v>334</v>
      </c>
      <c r="F336" s="496" t="s">
        <v>1128</v>
      </c>
      <c r="G336" s="498">
        <f>'MAIN LEVEL'!AV88</f>
        <v>0</v>
      </c>
      <c r="H336" s="496" t="str">
        <f>ShowFormula('EWS MAPPING'!$G336)</f>
        <v>='MAIN LEVEL'!AV88</v>
      </c>
      <c r="I336" s="487" t="s">
        <v>814</v>
      </c>
      <c r="J336" s="492" t="s">
        <v>806</v>
      </c>
      <c r="K336" s="496"/>
      <c r="L336" s="496"/>
      <c r="M336" s="497"/>
    </row>
    <row r="337" spans="1:13" ht="15" customHeight="1" x14ac:dyDescent="0.25">
      <c r="A337" s="494"/>
      <c r="B337" s="494"/>
      <c r="C337" s="494"/>
      <c r="D337" s="494"/>
      <c r="E337" s="482">
        <v>335</v>
      </c>
      <c r="F337" s="494" t="s">
        <v>1129</v>
      </c>
      <c r="G337" s="499">
        <f>'MAIN LEVEL'!AV89</f>
        <v>0</v>
      </c>
      <c r="H337" s="494" t="str">
        <f>ShowFormula('EWS MAPPING'!$G337)</f>
        <v>='MAIN LEVEL'!AV89</v>
      </c>
      <c r="I337" s="482" t="s">
        <v>1069</v>
      </c>
      <c r="J337" s="493" t="s">
        <v>806</v>
      </c>
      <c r="K337" s="494"/>
      <c r="L337" s="494"/>
      <c r="M337" s="495"/>
    </row>
    <row r="338" spans="1:13" ht="15" customHeight="1" x14ac:dyDescent="0.25">
      <c r="A338" s="496"/>
      <c r="B338" s="496"/>
      <c r="C338" s="496"/>
      <c r="D338" s="496"/>
      <c r="E338" s="487">
        <v>336</v>
      </c>
      <c r="F338" s="496" t="s">
        <v>1130</v>
      </c>
      <c r="G338" s="498">
        <f>'MAIN LEVEL'!AV90</f>
        <v>0</v>
      </c>
      <c r="H338" s="496" t="str">
        <f>ShowFormula('EWS MAPPING'!$G338)</f>
        <v>='MAIN LEVEL'!AV90</v>
      </c>
      <c r="I338" s="487" t="s">
        <v>1069</v>
      </c>
      <c r="J338" s="492" t="s">
        <v>806</v>
      </c>
      <c r="K338" s="496"/>
      <c r="L338" s="496"/>
      <c r="M338" s="497"/>
    </row>
    <row r="339" spans="1:13" ht="15" customHeight="1" x14ac:dyDescent="0.25">
      <c r="A339" s="494"/>
      <c r="B339" s="494"/>
      <c r="C339" s="494"/>
      <c r="D339" s="494"/>
      <c r="E339" s="482">
        <v>337</v>
      </c>
      <c r="F339" s="494" t="s">
        <v>1131</v>
      </c>
      <c r="G339" s="499">
        <f>'MAIN LEVEL'!AV91</f>
        <v>0</v>
      </c>
      <c r="H339" s="494" t="str">
        <f>ShowFormula('EWS MAPPING'!$G339)</f>
        <v>='MAIN LEVEL'!AV91</v>
      </c>
      <c r="I339" s="482" t="s">
        <v>814</v>
      </c>
      <c r="J339" s="493" t="s">
        <v>806</v>
      </c>
      <c r="K339" s="494"/>
      <c r="L339" s="494"/>
      <c r="M339" s="495"/>
    </row>
    <row r="340" spans="1:13" ht="15" customHeight="1" x14ac:dyDescent="0.25">
      <c r="A340" s="496"/>
      <c r="B340" s="496"/>
      <c r="C340" s="496"/>
      <c r="D340" s="496"/>
      <c r="E340" s="487">
        <v>338</v>
      </c>
      <c r="F340" s="496" t="s">
        <v>1132</v>
      </c>
      <c r="G340" s="498">
        <f>'MAIN LEVEL'!AV92</f>
        <v>0</v>
      </c>
      <c r="H340" s="496" t="str">
        <f>ShowFormula('EWS MAPPING'!$G340)</f>
        <v>='MAIN LEVEL'!AV92</v>
      </c>
      <c r="I340" s="487" t="s">
        <v>814</v>
      </c>
      <c r="J340" s="492" t="s">
        <v>806</v>
      </c>
      <c r="K340" s="496"/>
      <c r="L340" s="496"/>
      <c r="M340" s="497"/>
    </row>
    <row r="341" spans="1:13" ht="15" customHeight="1" x14ac:dyDescent="0.25">
      <c r="A341" s="494"/>
      <c r="B341" s="494"/>
      <c r="C341" s="494"/>
      <c r="D341" s="494"/>
      <c r="E341" s="482">
        <v>339</v>
      </c>
      <c r="F341" s="494" t="s">
        <v>1133</v>
      </c>
      <c r="G341" s="499">
        <f>'MAIN LEVEL'!BA18</f>
        <v>0</v>
      </c>
      <c r="H341" s="494" t="str">
        <f>ShowFormula('EWS MAPPING'!$G341)</f>
        <v>='MAIN LEVEL'!BA18</v>
      </c>
      <c r="I341" s="482" t="s">
        <v>1069</v>
      </c>
      <c r="J341" s="493" t="s">
        <v>806</v>
      </c>
      <c r="K341" s="494"/>
      <c r="L341" s="494"/>
      <c r="M341" s="495"/>
    </row>
    <row r="342" spans="1:13" ht="15" customHeight="1" x14ac:dyDescent="0.25">
      <c r="A342" s="496"/>
      <c r="B342" s="496"/>
      <c r="C342" s="496"/>
      <c r="D342" s="496"/>
      <c r="E342" s="487">
        <v>340</v>
      </c>
      <c r="F342" s="496" t="s">
        <v>1134</v>
      </c>
      <c r="G342" s="498">
        <f>'MAIN LEVEL'!BA19</f>
        <v>0</v>
      </c>
      <c r="H342" s="496" t="str">
        <f>ShowFormula('EWS MAPPING'!$G342)</f>
        <v>='MAIN LEVEL'!BA19</v>
      </c>
      <c r="I342" s="487" t="s">
        <v>1069</v>
      </c>
      <c r="J342" s="492" t="s">
        <v>806</v>
      </c>
      <c r="K342" s="496"/>
      <c r="L342" s="496"/>
      <c r="M342" s="497"/>
    </row>
    <row r="343" spans="1:13" ht="15" customHeight="1" x14ac:dyDescent="0.25">
      <c r="A343" s="494"/>
      <c r="B343" s="494"/>
      <c r="C343" s="494"/>
      <c r="D343" s="494"/>
      <c r="E343" s="482">
        <v>341</v>
      </c>
      <c r="F343" s="494" t="s">
        <v>1135</v>
      </c>
      <c r="G343" s="499">
        <f>'MAIN LEVEL'!BA20</f>
        <v>0</v>
      </c>
      <c r="H343" s="494" t="str">
        <f>ShowFormula('EWS MAPPING'!$G343)</f>
        <v>='MAIN LEVEL'!BA20</v>
      </c>
      <c r="I343" s="482" t="s">
        <v>814</v>
      </c>
      <c r="J343" s="493" t="s">
        <v>806</v>
      </c>
      <c r="K343" s="494"/>
      <c r="L343" s="494"/>
      <c r="M343" s="495"/>
    </row>
    <row r="344" spans="1:13" ht="15" customHeight="1" x14ac:dyDescent="0.25">
      <c r="A344" s="496"/>
      <c r="B344" s="496"/>
      <c r="C344" s="496"/>
      <c r="D344" s="496"/>
      <c r="E344" s="487">
        <v>342</v>
      </c>
      <c r="F344" s="496" t="s">
        <v>1136</v>
      </c>
      <c r="G344" s="498">
        <f>'MAIN LEVEL'!BA22</f>
        <v>0</v>
      </c>
      <c r="H344" s="496" t="str">
        <f>ShowFormula('EWS MAPPING'!$G344)</f>
        <v>='MAIN LEVEL'!BA22</v>
      </c>
      <c r="I344" s="487" t="s">
        <v>1069</v>
      </c>
      <c r="J344" s="492" t="s">
        <v>806</v>
      </c>
      <c r="K344" s="496"/>
      <c r="L344" s="496"/>
      <c r="M344" s="497"/>
    </row>
    <row r="345" spans="1:13" ht="15" customHeight="1" x14ac:dyDescent="0.25">
      <c r="A345" s="494"/>
      <c r="B345" s="494"/>
      <c r="C345" s="494"/>
      <c r="D345" s="494"/>
      <c r="E345" s="482">
        <v>343</v>
      </c>
      <c r="F345" s="494" t="s">
        <v>1137</v>
      </c>
      <c r="G345" s="499">
        <f>'MAIN LEVEL'!BA23</f>
        <v>0</v>
      </c>
      <c r="H345" s="494" t="str">
        <f>ShowFormula('EWS MAPPING'!$G345)</f>
        <v>='MAIN LEVEL'!BA23</v>
      </c>
      <c r="I345" s="482" t="s">
        <v>1069</v>
      </c>
      <c r="J345" s="493" t="s">
        <v>806</v>
      </c>
      <c r="K345" s="494"/>
      <c r="L345" s="494"/>
      <c r="M345" s="495"/>
    </row>
    <row r="346" spans="1:13" ht="15" customHeight="1" x14ac:dyDescent="0.25">
      <c r="A346" s="496"/>
      <c r="B346" s="496"/>
      <c r="C346" s="496"/>
      <c r="D346" s="496"/>
      <c r="E346" s="487">
        <v>344</v>
      </c>
      <c r="F346" s="496" t="s">
        <v>1138</v>
      </c>
      <c r="G346" s="498">
        <f>'MAIN LEVEL'!BA24</f>
        <v>0</v>
      </c>
      <c r="H346" s="496" t="str">
        <f>ShowFormula('EWS MAPPING'!$G346)</f>
        <v>='MAIN LEVEL'!BA24</v>
      </c>
      <c r="I346" s="487" t="s">
        <v>1069</v>
      </c>
      <c r="J346" s="492" t="s">
        <v>806</v>
      </c>
      <c r="K346" s="496"/>
      <c r="L346" s="496"/>
      <c r="M346" s="497"/>
    </row>
    <row r="347" spans="1:13" ht="15" customHeight="1" x14ac:dyDescent="0.25">
      <c r="A347" s="494"/>
      <c r="B347" s="494"/>
      <c r="C347" s="494"/>
      <c r="D347" s="494"/>
      <c r="E347" s="482">
        <v>345</v>
      </c>
      <c r="F347" s="494" t="s">
        <v>1139</v>
      </c>
      <c r="G347" s="499">
        <f>'MAIN LEVEL'!BA25</f>
        <v>0</v>
      </c>
      <c r="H347" s="494" t="str">
        <f>ShowFormula('EWS MAPPING'!$G347)</f>
        <v>='MAIN LEVEL'!BA25</v>
      </c>
      <c r="I347" s="482" t="s">
        <v>814</v>
      </c>
      <c r="J347" s="493" t="s">
        <v>806</v>
      </c>
      <c r="K347" s="494"/>
      <c r="L347" s="494"/>
      <c r="M347" s="495"/>
    </row>
    <row r="348" spans="1:13" ht="15" customHeight="1" x14ac:dyDescent="0.25">
      <c r="A348" s="496"/>
      <c r="B348" s="496"/>
      <c r="C348" s="496"/>
      <c r="D348" s="496"/>
      <c r="E348" s="487">
        <v>346</v>
      </c>
      <c r="F348" s="496" t="s">
        <v>1140</v>
      </c>
      <c r="G348" s="498">
        <f>'MAIN LEVEL'!BA27</f>
        <v>0</v>
      </c>
      <c r="H348" s="496" t="str">
        <f>ShowFormula('EWS MAPPING'!$G348)</f>
        <v>='MAIN LEVEL'!BA27</v>
      </c>
      <c r="I348" s="487" t="s">
        <v>1069</v>
      </c>
      <c r="J348" s="492" t="s">
        <v>806</v>
      </c>
      <c r="K348" s="496"/>
      <c r="L348" s="496"/>
      <c r="M348" s="497"/>
    </row>
    <row r="349" spans="1:13" ht="15" customHeight="1" x14ac:dyDescent="0.25">
      <c r="A349" s="494"/>
      <c r="B349" s="494"/>
      <c r="C349" s="494"/>
      <c r="D349" s="494"/>
      <c r="E349" s="482">
        <v>347</v>
      </c>
      <c r="F349" s="494" t="s">
        <v>1141</v>
      </c>
      <c r="G349" s="499">
        <f>'MAIN LEVEL'!BA28</f>
        <v>0</v>
      </c>
      <c r="H349" s="494" t="str">
        <f>ShowFormula('EWS MAPPING'!$G349)</f>
        <v>='MAIN LEVEL'!BA28</v>
      </c>
      <c r="I349" s="482" t="s">
        <v>1069</v>
      </c>
      <c r="J349" s="493" t="s">
        <v>806</v>
      </c>
      <c r="K349" s="494"/>
      <c r="L349" s="494"/>
      <c r="M349" s="495"/>
    </row>
    <row r="350" spans="1:13" ht="15" customHeight="1" x14ac:dyDescent="0.25">
      <c r="A350" s="496"/>
      <c r="B350" s="496"/>
      <c r="C350" s="496"/>
      <c r="D350" s="496"/>
      <c r="E350" s="487">
        <v>348</v>
      </c>
      <c r="F350" s="496" t="s">
        <v>1142</v>
      </c>
      <c r="G350" s="498">
        <f>'MAIN LEVEL'!BA29</f>
        <v>0</v>
      </c>
      <c r="H350" s="496" t="str">
        <f>ShowFormula('EWS MAPPING'!$G350)</f>
        <v>='MAIN LEVEL'!BA29</v>
      </c>
      <c r="I350" s="487" t="s">
        <v>1069</v>
      </c>
      <c r="J350" s="492" t="s">
        <v>806</v>
      </c>
      <c r="K350" s="496"/>
      <c r="L350" s="496"/>
      <c r="M350" s="497"/>
    </row>
    <row r="351" spans="1:13" ht="15" customHeight="1" x14ac:dyDescent="0.25">
      <c r="A351" s="494"/>
      <c r="B351" s="494"/>
      <c r="C351" s="494"/>
      <c r="D351" s="494"/>
      <c r="E351" s="482">
        <v>349</v>
      </c>
      <c r="F351" s="494" t="s">
        <v>1143</v>
      </c>
      <c r="G351" s="499">
        <f>'MAIN LEVEL'!BA30</f>
        <v>0</v>
      </c>
      <c r="H351" s="494" t="str">
        <f>ShowFormula('EWS MAPPING'!$G351)</f>
        <v>='MAIN LEVEL'!BA30</v>
      </c>
      <c r="I351" s="482" t="s">
        <v>1069</v>
      </c>
      <c r="J351" s="493" t="s">
        <v>806</v>
      </c>
      <c r="K351" s="494"/>
      <c r="L351" s="494"/>
      <c r="M351" s="495"/>
    </row>
    <row r="352" spans="1:13" ht="15" customHeight="1" x14ac:dyDescent="0.25">
      <c r="A352" s="496"/>
      <c r="B352" s="496"/>
      <c r="C352" s="496"/>
      <c r="D352" s="496"/>
      <c r="E352" s="487">
        <v>350</v>
      </c>
      <c r="F352" s="496" t="s">
        <v>1144</v>
      </c>
      <c r="G352" s="498">
        <f>'MAIN LEVEL'!BA31</f>
        <v>0</v>
      </c>
      <c r="H352" s="496" t="str">
        <f>ShowFormula('EWS MAPPING'!$G352)</f>
        <v>='MAIN LEVEL'!BA31</v>
      </c>
      <c r="I352" s="487" t="s">
        <v>1069</v>
      </c>
      <c r="J352" s="492" t="s">
        <v>806</v>
      </c>
      <c r="K352" s="496"/>
      <c r="L352" s="496"/>
      <c r="M352" s="497"/>
    </row>
    <row r="353" spans="1:13" ht="15" customHeight="1" x14ac:dyDescent="0.25">
      <c r="A353" s="494"/>
      <c r="B353" s="494"/>
      <c r="C353" s="494"/>
      <c r="D353" s="494"/>
      <c r="E353" s="482">
        <v>351</v>
      </c>
      <c r="F353" s="494" t="s">
        <v>1145</v>
      </c>
      <c r="G353" s="499">
        <f>'MAIN LEVEL'!BA32</f>
        <v>0</v>
      </c>
      <c r="H353" s="494" t="str">
        <f>ShowFormula('EWS MAPPING'!$G353)</f>
        <v>='MAIN LEVEL'!BA32</v>
      </c>
      <c r="I353" s="482" t="s">
        <v>814</v>
      </c>
      <c r="J353" s="493" t="s">
        <v>806</v>
      </c>
      <c r="K353" s="494"/>
      <c r="L353" s="494"/>
      <c r="M353" s="495"/>
    </row>
    <row r="354" spans="1:13" ht="15" customHeight="1" x14ac:dyDescent="0.25">
      <c r="A354" s="496"/>
      <c r="B354" s="496"/>
      <c r="C354" s="496"/>
      <c r="D354" s="496"/>
      <c r="E354" s="487">
        <v>352</v>
      </c>
      <c r="F354" s="496" t="s">
        <v>1146</v>
      </c>
      <c r="G354" s="498">
        <f>'MAIN LEVEL'!BA33</f>
        <v>0</v>
      </c>
      <c r="H354" s="496" t="str">
        <f>ShowFormula('EWS MAPPING'!$G354)</f>
        <v>='MAIN LEVEL'!BA33</v>
      </c>
      <c r="I354" s="487" t="s">
        <v>814</v>
      </c>
      <c r="J354" s="492" t="s">
        <v>806</v>
      </c>
      <c r="K354" s="496"/>
      <c r="L354" s="496"/>
      <c r="M354" s="497"/>
    </row>
    <row r="355" spans="1:13" ht="15" customHeight="1" x14ac:dyDescent="0.25">
      <c r="A355" s="494"/>
      <c r="B355" s="494"/>
      <c r="C355" s="494"/>
      <c r="D355" s="494"/>
      <c r="E355" s="482">
        <v>353</v>
      </c>
      <c r="F355" s="494" t="s">
        <v>1147</v>
      </c>
      <c r="G355" s="499">
        <f>'MAIN LEVEL'!BA34</f>
        <v>0</v>
      </c>
      <c r="H355" s="494" t="str">
        <f>ShowFormula('EWS MAPPING'!$G355)</f>
        <v>='MAIN LEVEL'!BA34</v>
      </c>
      <c r="I355" s="482" t="s">
        <v>1069</v>
      </c>
      <c r="J355" s="493" t="s">
        <v>806</v>
      </c>
      <c r="K355" s="494"/>
      <c r="L355" s="494"/>
      <c r="M355" s="495"/>
    </row>
    <row r="356" spans="1:13" ht="15" customHeight="1" x14ac:dyDescent="0.25">
      <c r="A356" s="496"/>
      <c r="B356" s="496"/>
      <c r="C356" s="496"/>
      <c r="D356" s="496"/>
      <c r="E356" s="487">
        <v>354</v>
      </c>
      <c r="F356" s="496" t="s">
        <v>1148</v>
      </c>
      <c r="G356" s="498">
        <f>'MAIN LEVEL'!BA36</f>
        <v>0</v>
      </c>
      <c r="H356" s="496" t="str">
        <f>ShowFormula('EWS MAPPING'!$G356)</f>
        <v>='MAIN LEVEL'!BA36</v>
      </c>
      <c r="I356" s="487" t="s">
        <v>1069</v>
      </c>
      <c r="J356" s="492" t="s">
        <v>806</v>
      </c>
      <c r="K356" s="496"/>
      <c r="L356" s="496"/>
      <c r="M356" s="497"/>
    </row>
    <row r="357" spans="1:13" ht="15" customHeight="1" x14ac:dyDescent="0.25">
      <c r="A357" s="494"/>
      <c r="B357" s="494"/>
      <c r="C357" s="494"/>
      <c r="D357" s="494"/>
      <c r="E357" s="482">
        <v>355</v>
      </c>
      <c r="F357" s="494" t="s">
        <v>1149</v>
      </c>
      <c r="G357" s="499">
        <f>'MAIN LEVEL'!BA37</f>
        <v>0</v>
      </c>
      <c r="H357" s="494" t="str">
        <f>ShowFormula('EWS MAPPING'!$G357)</f>
        <v>='MAIN LEVEL'!BA37</v>
      </c>
      <c r="I357" s="482" t="s">
        <v>1069</v>
      </c>
      <c r="J357" s="493" t="s">
        <v>806</v>
      </c>
      <c r="K357" s="494"/>
      <c r="L357" s="494"/>
      <c r="M357" s="495"/>
    </row>
    <row r="358" spans="1:13" ht="15" customHeight="1" x14ac:dyDescent="0.25">
      <c r="A358" s="496"/>
      <c r="B358" s="496"/>
      <c r="C358" s="496"/>
      <c r="D358" s="496"/>
      <c r="E358" s="487">
        <v>356</v>
      </c>
      <c r="F358" s="496" t="s">
        <v>1141</v>
      </c>
      <c r="G358" s="498">
        <f>'MAIN LEVEL'!BA38</f>
        <v>0</v>
      </c>
      <c r="H358" s="496" t="str">
        <f>ShowFormula('EWS MAPPING'!$G358)</f>
        <v>='MAIN LEVEL'!BA38</v>
      </c>
      <c r="I358" s="487" t="s">
        <v>1069</v>
      </c>
      <c r="J358" s="492" t="s">
        <v>806</v>
      </c>
      <c r="K358" s="496"/>
      <c r="L358" s="496"/>
      <c r="M358" s="497"/>
    </row>
    <row r="359" spans="1:13" ht="15" customHeight="1" x14ac:dyDescent="0.25">
      <c r="A359" s="494"/>
      <c r="B359" s="494"/>
      <c r="C359" s="494"/>
      <c r="D359" s="494"/>
      <c r="E359" s="482">
        <v>357</v>
      </c>
      <c r="F359" s="494" t="s">
        <v>1150</v>
      </c>
      <c r="G359" s="499">
        <f>'MAIN LEVEL'!BA39</f>
        <v>0</v>
      </c>
      <c r="H359" s="494" t="str">
        <f>ShowFormula('EWS MAPPING'!$G359)</f>
        <v>='MAIN LEVEL'!BA39</v>
      </c>
      <c r="I359" s="482" t="s">
        <v>1069</v>
      </c>
      <c r="J359" s="493" t="s">
        <v>806</v>
      </c>
      <c r="K359" s="494"/>
      <c r="L359" s="494"/>
      <c r="M359" s="495"/>
    </row>
    <row r="360" spans="1:13" ht="15" customHeight="1" x14ac:dyDescent="0.25">
      <c r="A360" s="496"/>
      <c r="B360" s="496"/>
      <c r="C360" s="496"/>
      <c r="D360" s="496"/>
      <c r="E360" s="487">
        <v>358</v>
      </c>
      <c r="F360" s="496" t="s">
        <v>1151</v>
      </c>
      <c r="G360" s="498">
        <f>'MAIN LEVEL'!BA40</f>
        <v>0</v>
      </c>
      <c r="H360" s="496" t="str">
        <f>ShowFormula('EWS MAPPING'!$G360)</f>
        <v>='MAIN LEVEL'!BA40</v>
      </c>
      <c r="I360" s="487" t="s">
        <v>1069</v>
      </c>
      <c r="J360" s="492" t="s">
        <v>806</v>
      </c>
      <c r="K360" s="496"/>
      <c r="L360" s="496"/>
      <c r="M360" s="497"/>
    </row>
    <row r="361" spans="1:13" ht="15" customHeight="1" x14ac:dyDescent="0.25">
      <c r="A361" s="494"/>
      <c r="B361" s="494"/>
      <c r="C361" s="494"/>
      <c r="D361" s="494"/>
      <c r="E361" s="482">
        <v>359</v>
      </c>
      <c r="F361" s="494" t="s">
        <v>1152</v>
      </c>
      <c r="G361" s="499">
        <f>'MAIN LEVEL'!BA41</f>
        <v>0</v>
      </c>
      <c r="H361" s="494" t="str">
        <f>ShowFormula('EWS MAPPING'!$G361)</f>
        <v>='MAIN LEVEL'!BA41</v>
      </c>
      <c r="I361" s="482" t="s">
        <v>1069</v>
      </c>
      <c r="J361" s="493" t="s">
        <v>806</v>
      </c>
      <c r="K361" s="494"/>
      <c r="L361" s="494"/>
      <c r="M361" s="495"/>
    </row>
    <row r="362" spans="1:13" ht="15" customHeight="1" x14ac:dyDescent="0.25">
      <c r="A362" s="496"/>
      <c r="B362" s="496"/>
      <c r="C362" s="496"/>
      <c r="D362" s="496"/>
      <c r="E362" s="487">
        <v>360</v>
      </c>
      <c r="F362" s="496" t="s">
        <v>1153</v>
      </c>
      <c r="G362" s="498">
        <f>'MAIN LEVEL'!BA42</f>
        <v>0</v>
      </c>
      <c r="H362" s="496" t="str">
        <f>ShowFormula('EWS MAPPING'!$G362)</f>
        <v>='MAIN LEVEL'!BA42</v>
      </c>
      <c r="I362" s="487" t="s">
        <v>1069</v>
      </c>
      <c r="J362" s="492" t="s">
        <v>806</v>
      </c>
      <c r="K362" s="496"/>
      <c r="L362" s="496"/>
      <c r="M362" s="497"/>
    </row>
    <row r="363" spans="1:13" ht="15" customHeight="1" x14ac:dyDescent="0.25">
      <c r="A363" s="494"/>
      <c r="B363" s="494"/>
      <c r="C363" s="494"/>
      <c r="D363" s="494"/>
      <c r="E363" s="482">
        <v>361</v>
      </c>
      <c r="F363" s="494" t="s">
        <v>1154</v>
      </c>
      <c r="G363" s="499">
        <f>'MAIN LEVEL'!BA43</f>
        <v>0</v>
      </c>
      <c r="H363" s="494" t="str">
        <f>ShowFormula('EWS MAPPING'!$G363)</f>
        <v>='MAIN LEVEL'!BA43</v>
      </c>
      <c r="I363" s="482" t="s">
        <v>1069</v>
      </c>
      <c r="J363" s="493" t="s">
        <v>806</v>
      </c>
      <c r="K363" s="494"/>
      <c r="L363" s="494"/>
      <c r="M363" s="495"/>
    </row>
    <row r="364" spans="1:13" ht="15" customHeight="1" x14ac:dyDescent="0.25">
      <c r="A364" s="496"/>
      <c r="B364" s="496"/>
      <c r="C364" s="496"/>
      <c r="D364" s="496"/>
      <c r="E364" s="487">
        <v>362</v>
      </c>
      <c r="F364" s="496" t="s">
        <v>1155</v>
      </c>
      <c r="G364" s="498">
        <f>'MAIN LEVEL'!BA44</f>
        <v>0</v>
      </c>
      <c r="H364" s="496" t="str">
        <f>ShowFormula('EWS MAPPING'!$G364)</f>
        <v>='MAIN LEVEL'!BA44</v>
      </c>
      <c r="I364" s="487" t="s">
        <v>1069</v>
      </c>
      <c r="J364" s="492" t="s">
        <v>806</v>
      </c>
      <c r="K364" s="496"/>
      <c r="L364" s="496"/>
      <c r="M364" s="497"/>
    </row>
    <row r="365" spans="1:13" ht="15" customHeight="1" x14ac:dyDescent="0.25">
      <c r="A365" s="494"/>
      <c r="B365" s="494"/>
      <c r="C365" s="494"/>
      <c r="D365" s="494"/>
      <c r="E365" s="482">
        <v>363</v>
      </c>
      <c r="F365" s="494" t="s">
        <v>1156</v>
      </c>
      <c r="G365" s="499">
        <f>'MAIN LEVEL'!BA45</f>
        <v>0</v>
      </c>
      <c r="H365" s="494" t="str">
        <f>ShowFormula('EWS MAPPING'!$G365)</f>
        <v>='MAIN LEVEL'!BA45</v>
      </c>
      <c r="I365" s="482" t="s">
        <v>1069</v>
      </c>
      <c r="J365" s="493" t="s">
        <v>806</v>
      </c>
      <c r="K365" s="494"/>
      <c r="L365" s="494"/>
      <c r="M365" s="495"/>
    </row>
    <row r="366" spans="1:13" ht="15" customHeight="1" x14ac:dyDescent="0.25">
      <c r="A366" s="496"/>
      <c r="B366" s="496"/>
      <c r="C366" s="496"/>
      <c r="D366" s="496"/>
      <c r="E366" s="487">
        <v>364</v>
      </c>
      <c r="F366" s="496" t="s">
        <v>1157</v>
      </c>
      <c r="G366" s="498">
        <f>'MAIN LEVEL'!BA46</f>
        <v>0</v>
      </c>
      <c r="H366" s="496" t="str">
        <f>ShowFormula('EWS MAPPING'!$G366)</f>
        <v>='MAIN LEVEL'!BA46</v>
      </c>
      <c r="I366" s="487" t="s">
        <v>1069</v>
      </c>
      <c r="J366" s="492" t="s">
        <v>806</v>
      </c>
      <c r="K366" s="496"/>
      <c r="L366" s="496"/>
      <c r="M366" s="497"/>
    </row>
    <row r="367" spans="1:13" ht="15" customHeight="1" x14ac:dyDescent="0.25">
      <c r="A367" s="494"/>
      <c r="B367" s="494"/>
      <c r="C367" s="494"/>
      <c r="D367" s="494"/>
      <c r="E367" s="482">
        <v>365</v>
      </c>
      <c r="F367" s="494" t="s">
        <v>1158</v>
      </c>
      <c r="G367" s="499">
        <f>'MAIN LEVEL'!BA47</f>
        <v>0</v>
      </c>
      <c r="H367" s="494" t="str">
        <f>ShowFormula('EWS MAPPING'!$G367)</f>
        <v>='MAIN LEVEL'!BA47</v>
      </c>
      <c r="I367" s="482" t="s">
        <v>1069</v>
      </c>
      <c r="J367" s="493" t="s">
        <v>806</v>
      </c>
      <c r="K367" s="494"/>
      <c r="L367" s="494"/>
      <c r="M367" s="495"/>
    </row>
    <row r="368" spans="1:13" ht="15" customHeight="1" x14ac:dyDescent="0.25">
      <c r="A368" s="496"/>
      <c r="B368" s="496"/>
      <c r="C368" s="496"/>
      <c r="D368" s="496"/>
      <c r="E368" s="487">
        <v>366</v>
      </c>
      <c r="F368" s="496" t="s">
        <v>1142</v>
      </c>
      <c r="G368" s="498">
        <f>'MAIN LEVEL'!BA48</f>
        <v>0</v>
      </c>
      <c r="H368" s="496" t="str">
        <f>ShowFormula('EWS MAPPING'!$G368)</f>
        <v>='MAIN LEVEL'!BA48</v>
      </c>
      <c r="I368" s="487" t="s">
        <v>1069</v>
      </c>
      <c r="J368" s="492" t="s">
        <v>806</v>
      </c>
      <c r="K368" s="496"/>
      <c r="L368" s="496"/>
      <c r="M368" s="497"/>
    </row>
    <row r="369" spans="1:13" ht="15" customHeight="1" x14ac:dyDescent="0.25">
      <c r="A369" s="494"/>
      <c r="B369" s="494"/>
      <c r="C369" s="494"/>
      <c r="D369" s="494"/>
      <c r="E369" s="482">
        <v>367</v>
      </c>
      <c r="F369" s="494" t="s">
        <v>1159</v>
      </c>
      <c r="G369" s="499">
        <f>'MAIN LEVEL'!BA49</f>
        <v>0</v>
      </c>
      <c r="H369" s="494" t="str">
        <f>ShowFormula('EWS MAPPING'!$G369)</f>
        <v>='MAIN LEVEL'!BA49</v>
      </c>
      <c r="I369" s="482" t="s">
        <v>814</v>
      </c>
      <c r="J369" s="493" t="s">
        <v>806</v>
      </c>
      <c r="K369" s="494"/>
      <c r="L369" s="494"/>
      <c r="M369" s="495"/>
    </row>
    <row r="370" spans="1:13" ht="15" customHeight="1" x14ac:dyDescent="0.25">
      <c r="A370" s="496"/>
      <c r="B370" s="496"/>
      <c r="C370" s="496"/>
      <c r="D370" s="496"/>
      <c r="E370" s="487">
        <v>368</v>
      </c>
      <c r="F370" s="496" t="s">
        <v>1160</v>
      </c>
      <c r="G370" s="498">
        <f>'MAIN LEVEL'!BA50</f>
        <v>0</v>
      </c>
      <c r="H370" s="496" t="str">
        <f>ShowFormula('EWS MAPPING'!$G370)</f>
        <v>='MAIN LEVEL'!BA50</v>
      </c>
      <c r="I370" s="487" t="s">
        <v>814</v>
      </c>
      <c r="J370" s="492" t="s">
        <v>806</v>
      </c>
      <c r="K370" s="496"/>
      <c r="L370" s="496"/>
      <c r="M370" s="497"/>
    </row>
    <row r="371" spans="1:13" ht="15" customHeight="1" x14ac:dyDescent="0.25">
      <c r="A371" s="494"/>
      <c r="B371" s="494"/>
      <c r="C371" s="494"/>
      <c r="D371" s="494"/>
      <c r="E371" s="482">
        <v>369</v>
      </c>
      <c r="F371" s="494" t="s">
        <v>1161</v>
      </c>
      <c r="G371" s="499">
        <f>'MAIN LEVEL'!BA52</f>
        <v>0</v>
      </c>
      <c r="H371" s="494" t="str">
        <f>ShowFormula('EWS MAPPING'!$G371)</f>
        <v>='MAIN LEVEL'!BA52</v>
      </c>
      <c r="I371" s="482" t="s">
        <v>1069</v>
      </c>
      <c r="J371" s="493" t="s">
        <v>806</v>
      </c>
      <c r="K371" s="494"/>
      <c r="L371" s="494"/>
      <c r="M371" s="495"/>
    </row>
    <row r="372" spans="1:13" ht="15" customHeight="1" x14ac:dyDescent="0.25">
      <c r="A372" s="496"/>
      <c r="B372" s="496"/>
      <c r="C372" s="496"/>
      <c r="D372" s="496"/>
      <c r="E372" s="487">
        <v>370</v>
      </c>
      <c r="F372" s="496" t="s">
        <v>1162</v>
      </c>
      <c r="G372" s="498">
        <f>'MAIN LEVEL'!BA53</f>
        <v>0</v>
      </c>
      <c r="H372" s="496" t="str">
        <f>ShowFormula('EWS MAPPING'!$G372)</f>
        <v>='MAIN LEVEL'!BA53</v>
      </c>
      <c r="I372" s="487" t="s">
        <v>1069</v>
      </c>
      <c r="J372" s="492" t="s">
        <v>806</v>
      </c>
      <c r="K372" s="496"/>
      <c r="L372" s="496"/>
      <c r="M372" s="497"/>
    </row>
    <row r="373" spans="1:13" ht="15" customHeight="1" x14ac:dyDescent="0.25">
      <c r="A373" s="494"/>
      <c r="B373" s="494"/>
      <c r="C373" s="494"/>
      <c r="D373" s="494"/>
      <c r="E373" s="482">
        <v>371</v>
      </c>
      <c r="F373" s="494" t="s">
        <v>1163</v>
      </c>
      <c r="G373" s="499" t="e">
        <f>'MAIN LEVEL'!BA54</f>
        <v>#REF!</v>
      </c>
      <c r="H373" s="494" t="str">
        <f>ShowFormula('EWS MAPPING'!$G373)</f>
        <v>='MAIN LEVEL'!BA54</v>
      </c>
      <c r="I373" s="482" t="s">
        <v>1069</v>
      </c>
      <c r="J373" s="493" t="s">
        <v>806</v>
      </c>
      <c r="K373" s="494"/>
      <c r="L373" s="494"/>
      <c r="M373" s="495"/>
    </row>
    <row r="374" spans="1:13" ht="15" customHeight="1" x14ac:dyDescent="0.25">
      <c r="A374" s="496"/>
      <c r="B374" s="496"/>
      <c r="C374" s="496"/>
      <c r="D374" s="496"/>
      <c r="E374" s="487">
        <v>372</v>
      </c>
      <c r="F374" s="496" t="s">
        <v>1164</v>
      </c>
      <c r="G374" s="498">
        <f>'MAIN LEVEL'!BA55</f>
        <v>0</v>
      </c>
      <c r="H374" s="496" t="str">
        <f>ShowFormula('EWS MAPPING'!$G374)</f>
        <v>='MAIN LEVEL'!BA55</v>
      </c>
      <c r="I374" s="487" t="s">
        <v>1069</v>
      </c>
      <c r="J374" s="492" t="s">
        <v>806</v>
      </c>
      <c r="K374" s="496"/>
      <c r="L374" s="496"/>
      <c r="M374" s="497"/>
    </row>
    <row r="375" spans="1:13" ht="15" customHeight="1" x14ac:dyDescent="0.25">
      <c r="A375" s="494"/>
      <c r="B375" s="494"/>
      <c r="C375" s="494"/>
      <c r="D375" s="494"/>
      <c r="E375" s="482">
        <v>373</v>
      </c>
      <c r="F375" s="494" t="s">
        <v>1165</v>
      </c>
      <c r="G375" s="499" t="e">
        <f>'MAIN LEVEL'!BA56</f>
        <v>#REF!</v>
      </c>
      <c r="H375" s="494" t="str">
        <f>ShowFormula('EWS MAPPING'!$G375)</f>
        <v>='MAIN LEVEL'!BA56</v>
      </c>
      <c r="I375" s="482" t="s">
        <v>814</v>
      </c>
      <c r="J375" s="493" t="s">
        <v>806</v>
      </c>
      <c r="K375" s="494"/>
      <c r="L375" s="494"/>
      <c r="M375" s="495"/>
    </row>
    <row r="376" spans="1:13" ht="15" customHeight="1" x14ac:dyDescent="0.25">
      <c r="A376" s="496"/>
      <c r="B376" s="496"/>
      <c r="C376" s="496"/>
      <c r="D376" s="496"/>
      <c r="E376" s="487">
        <v>374</v>
      </c>
      <c r="F376" s="496" t="s">
        <v>1166</v>
      </c>
      <c r="G376" s="498">
        <f>'MAIN LEVEL'!BA58</f>
        <v>0</v>
      </c>
      <c r="H376" s="496" t="str">
        <f>ShowFormula('EWS MAPPING'!$G376)</f>
        <v>='MAIN LEVEL'!BA58</v>
      </c>
      <c r="I376" s="487" t="s">
        <v>1069</v>
      </c>
      <c r="J376" s="492" t="s">
        <v>806</v>
      </c>
      <c r="K376" s="496"/>
      <c r="L376" s="496"/>
      <c r="M376" s="497"/>
    </row>
    <row r="377" spans="1:13" ht="15" customHeight="1" x14ac:dyDescent="0.25">
      <c r="A377" s="494"/>
      <c r="B377" s="494"/>
      <c r="C377" s="494"/>
      <c r="D377" s="494"/>
      <c r="E377" s="482">
        <v>375</v>
      </c>
      <c r="F377" s="494" t="s">
        <v>1167</v>
      </c>
      <c r="G377" s="499">
        <f>'MAIN LEVEL'!BA59</f>
        <v>0</v>
      </c>
      <c r="H377" s="494" t="str">
        <f>ShowFormula('EWS MAPPING'!$G377)</f>
        <v>='MAIN LEVEL'!BA59</v>
      </c>
      <c r="I377" s="482" t="s">
        <v>1069</v>
      </c>
      <c r="J377" s="493" t="s">
        <v>806</v>
      </c>
      <c r="K377" s="494"/>
      <c r="L377" s="494"/>
      <c r="M377" s="495"/>
    </row>
    <row r="378" spans="1:13" ht="15" customHeight="1" x14ac:dyDescent="0.25">
      <c r="A378" s="496"/>
      <c r="B378" s="496"/>
      <c r="C378" s="496"/>
      <c r="D378" s="496"/>
      <c r="E378" s="487">
        <v>376</v>
      </c>
      <c r="F378" s="496" t="s">
        <v>1168</v>
      </c>
      <c r="G378" s="498">
        <f>'MAIN LEVEL'!BA60</f>
        <v>0</v>
      </c>
      <c r="H378" s="496" t="str">
        <f>ShowFormula('EWS MAPPING'!$G378)</f>
        <v>='MAIN LEVEL'!BA60</v>
      </c>
      <c r="I378" s="487" t="s">
        <v>1069</v>
      </c>
      <c r="J378" s="492" t="s">
        <v>806</v>
      </c>
      <c r="K378" s="496"/>
      <c r="L378" s="496"/>
      <c r="M378" s="497"/>
    </row>
    <row r="379" spans="1:13" ht="15" customHeight="1" x14ac:dyDescent="0.25">
      <c r="A379" s="494"/>
      <c r="B379" s="494"/>
      <c r="C379" s="494"/>
      <c r="D379" s="494"/>
      <c r="E379" s="482">
        <v>377</v>
      </c>
      <c r="F379" s="494" t="s">
        <v>1142</v>
      </c>
      <c r="G379" s="499">
        <f>'MAIN LEVEL'!BA61</f>
        <v>0</v>
      </c>
      <c r="H379" s="494" t="str">
        <f>ShowFormula('EWS MAPPING'!$G379)</f>
        <v>='MAIN LEVEL'!BA61</v>
      </c>
      <c r="I379" s="482" t="s">
        <v>1069</v>
      </c>
      <c r="J379" s="493" t="s">
        <v>806</v>
      </c>
      <c r="K379" s="494"/>
      <c r="L379" s="494"/>
      <c r="M379" s="495"/>
    </row>
    <row r="380" spans="1:13" ht="15" customHeight="1" x14ac:dyDescent="0.25">
      <c r="A380" s="496"/>
      <c r="B380" s="496"/>
      <c r="C380" s="496"/>
      <c r="D380" s="496"/>
      <c r="E380" s="487">
        <v>378</v>
      </c>
      <c r="F380" s="496" t="s">
        <v>1169</v>
      </c>
      <c r="G380" s="498">
        <f>'MAIN LEVEL'!BA62</f>
        <v>0</v>
      </c>
      <c r="H380" s="496" t="str">
        <f>ShowFormula('EWS MAPPING'!$G380)</f>
        <v>='MAIN LEVEL'!BA62</v>
      </c>
      <c r="I380" s="487" t="s">
        <v>814</v>
      </c>
      <c r="J380" s="492" t="s">
        <v>806</v>
      </c>
      <c r="K380" s="496"/>
      <c r="L380" s="496"/>
      <c r="M380" s="497"/>
    </row>
    <row r="381" spans="1:13" ht="15" customHeight="1" x14ac:dyDescent="0.25">
      <c r="A381" s="494"/>
      <c r="B381" s="494"/>
      <c r="C381" s="494"/>
      <c r="D381" s="494"/>
      <c r="E381" s="482">
        <v>379</v>
      </c>
      <c r="F381" s="494" t="s">
        <v>1170</v>
      </c>
      <c r="G381" s="499" t="e">
        <f>'MAIN LEVEL'!BA63</f>
        <v>#REF!</v>
      </c>
      <c r="H381" s="494" t="str">
        <f>ShowFormula('EWS MAPPING'!$G381)</f>
        <v>='MAIN LEVEL'!BA63</v>
      </c>
      <c r="I381" s="482" t="s">
        <v>814</v>
      </c>
      <c r="J381" s="493" t="s">
        <v>806</v>
      </c>
      <c r="K381" s="494"/>
      <c r="L381" s="494"/>
      <c r="M381" s="495"/>
    </row>
    <row r="382" spans="1:13" ht="15" customHeight="1" x14ac:dyDescent="0.25">
      <c r="A382" s="496"/>
      <c r="B382" s="496"/>
      <c r="C382" s="496"/>
      <c r="D382" s="496"/>
      <c r="E382" s="487">
        <v>380</v>
      </c>
      <c r="F382" s="496" t="s">
        <v>1171</v>
      </c>
      <c r="G382" s="498" t="e">
        <f>'MAIN LEVEL'!BA64</f>
        <v>#REF!</v>
      </c>
      <c r="H382" s="496" t="str">
        <f>ShowFormula('EWS MAPPING'!$G382)</f>
        <v>='MAIN LEVEL'!BA64</v>
      </c>
      <c r="I382" s="487" t="s">
        <v>814</v>
      </c>
      <c r="J382" s="492" t="s">
        <v>806</v>
      </c>
      <c r="K382" s="496"/>
      <c r="L382" s="496"/>
      <c r="M382" s="497"/>
    </row>
    <row r="383" spans="1:13" ht="15" customHeight="1" x14ac:dyDescent="0.25">
      <c r="A383" s="494"/>
      <c r="B383" s="494"/>
      <c r="C383" s="494"/>
      <c r="D383" s="494"/>
      <c r="E383" s="482">
        <v>381</v>
      </c>
      <c r="F383" s="494" t="s">
        <v>1172</v>
      </c>
      <c r="G383" s="499">
        <f>'MAIN LEVEL'!BA65</f>
        <v>0</v>
      </c>
      <c r="H383" s="494" t="str">
        <f>ShowFormula('EWS MAPPING'!$G383)</f>
        <v>='MAIN LEVEL'!BA65</v>
      </c>
      <c r="I383" s="482" t="s">
        <v>1069</v>
      </c>
      <c r="J383" s="493" t="s">
        <v>806</v>
      </c>
      <c r="K383" s="494"/>
      <c r="L383" s="494"/>
      <c r="M383" s="495"/>
    </row>
    <row r="384" spans="1:13" ht="15" customHeight="1" x14ac:dyDescent="0.25">
      <c r="A384" s="496"/>
      <c r="B384" s="496"/>
      <c r="C384" s="496"/>
      <c r="D384" s="496"/>
      <c r="E384" s="487">
        <v>382</v>
      </c>
      <c r="F384" s="496" t="s">
        <v>1173</v>
      </c>
      <c r="G384" s="498">
        <f>'MAIN LEVEL'!BA66</f>
        <v>0</v>
      </c>
      <c r="H384" s="496" t="str">
        <f>ShowFormula('EWS MAPPING'!$G384)</f>
        <v>='MAIN LEVEL'!BA66</v>
      </c>
      <c r="I384" s="487" t="s">
        <v>1069</v>
      </c>
      <c r="J384" s="492" t="s">
        <v>806</v>
      </c>
      <c r="K384" s="496"/>
      <c r="L384" s="496"/>
      <c r="M384" s="497"/>
    </row>
    <row r="385" spans="1:13" ht="15" customHeight="1" x14ac:dyDescent="0.25">
      <c r="A385" s="494"/>
      <c r="B385" s="494"/>
      <c r="C385" s="494"/>
      <c r="D385" s="494"/>
      <c r="E385" s="482">
        <v>383</v>
      </c>
      <c r="F385" s="494" t="s">
        <v>1174</v>
      </c>
      <c r="G385" s="499" t="e">
        <f>'MAIN LEVEL'!BA67</f>
        <v>#REF!</v>
      </c>
      <c r="H385" s="494" t="str">
        <f>ShowFormula('EWS MAPPING'!$G385)</f>
        <v>='MAIN LEVEL'!BA67</v>
      </c>
      <c r="I385" s="482" t="s">
        <v>814</v>
      </c>
      <c r="J385" s="493" t="s">
        <v>806</v>
      </c>
      <c r="K385" s="494"/>
      <c r="L385" s="494"/>
      <c r="M385" s="495"/>
    </row>
    <row r="386" spans="1:13" ht="15" customHeight="1" x14ac:dyDescent="0.25">
      <c r="A386" s="496"/>
      <c r="B386" s="496"/>
      <c r="C386" s="496"/>
      <c r="D386" s="496"/>
      <c r="E386" s="487">
        <v>384</v>
      </c>
      <c r="F386" s="496" t="s">
        <v>1175</v>
      </c>
      <c r="G386" s="498">
        <f>'MAIN LEVEL'!BA68</f>
        <v>0</v>
      </c>
      <c r="H386" s="496" t="str">
        <f>ShowFormula('EWS MAPPING'!$G386)</f>
        <v>='MAIN LEVEL'!BA68</v>
      </c>
      <c r="I386" s="487" t="s">
        <v>1069</v>
      </c>
      <c r="J386" s="492" t="s">
        <v>806</v>
      </c>
      <c r="K386" s="496"/>
      <c r="L386" s="496"/>
      <c r="M386" s="497"/>
    </row>
    <row r="387" spans="1:13" ht="15" customHeight="1" x14ac:dyDescent="0.25">
      <c r="A387" s="494"/>
      <c r="B387" s="494"/>
      <c r="C387" s="494"/>
      <c r="D387" s="494"/>
      <c r="E387" s="482">
        <v>385</v>
      </c>
      <c r="F387" s="494" t="s">
        <v>1176</v>
      </c>
      <c r="G387" s="499">
        <f>'MAIN LEVEL'!BA69</f>
        <v>0</v>
      </c>
      <c r="H387" s="494" t="str">
        <f>ShowFormula('EWS MAPPING'!$G387)</f>
        <v>='MAIN LEVEL'!BA69</v>
      </c>
      <c r="I387" s="482" t="s">
        <v>1069</v>
      </c>
      <c r="J387" s="493" t="s">
        <v>806</v>
      </c>
      <c r="K387" s="494"/>
      <c r="L387" s="494"/>
      <c r="M387" s="495"/>
    </row>
    <row r="388" spans="1:13" ht="15" customHeight="1" x14ac:dyDescent="0.25">
      <c r="A388" s="496"/>
      <c r="B388" s="496"/>
      <c r="C388" s="496"/>
      <c r="D388" s="496"/>
      <c r="E388" s="487">
        <v>386</v>
      </c>
      <c r="F388" s="496" t="s">
        <v>1177</v>
      </c>
      <c r="G388" s="498" t="e">
        <f>'MAIN LEVEL'!BA70</f>
        <v>#REF!</v>
      </c>
      <c r="H388" s="496" t="str">
        <f>ShowFormula('EWS MAPPING'!$G388)</f>
        <v>='MAIN LEVEL'!BA70</v>
      </c>
      <c r="I388" s="487" t="s">
        <v>814</v>
      </c>
      <c r="J388" s="492" t="s">
        <v>806</v>
      </c>
      <c r="K388" s="496"/>
      <c r="L388" s="496"/>
      <c r="M388" s="497"/>
    </row>
    <row r="389" spans="1:13" ht="15" customHeight="1" x14ac:dyDescent="0.25">
      <c r="A389" s="494"/>
      <c r="B389" s="494"/>
      <c r="C389" s="494"/>
      <c r="D389" s="494"/>
      <c r="E389" s="482">
        <v>387</v>
      </c>
      <c r="F389" s="494" t="s">
        <v>1178</v>
      </c>
      <c r="G389" s="499">
        <f>'MAIN LEVEL'!BA71</f>
        <v>0</v>
      </c>
      <c r="H389" s="494" t="str">
        <f>ShowFormula('EWS MAPPING'!$G389)</f>
        <v>='MAIN LEVEL'!BA71</v>
      </c>
      <c r="I389" s="482" t="s">
        <v>1069</v>
      </c>
      <c r="J389" s="493" t="s">
        <v>806</v>
      </c>
      <c r="K389" s="494"/>
      <c r="L389" s="494"/>
      <c r="M389" s="495"/>
    </row>
    <row r="390" spans="1:13" ht="15" customHeight="1" x14ac:dyDescent="0.25">
      <c r="A390" s="496"/>
      <c r="B390" s="496"/>
      <c r="C390" s="496"/>
      <c r="D390" s="496"/>
      <c r="E390" s="487">
        <v>388</v>
      </c>
      <c r="F390" s="496" t="s">
        <v>1179</v>
      </c>
      <c r="G390" s="498">
        <f>'MAIN LEVEL'!BA72</f>
        <v>0</v>
      </c>
      <c r="H390" s="496" t="str">
        <f>ShowFormula('EWS MAPPING'!$G390)</f>
        <v>='MAIN LEVEL'!BA72</v>
      </c>
      <c r="I390" s="487" t="s">
        <v>814</v>
      </c>
      <c r="J390" s="492" t="s">
        <v>806</v>
      </c>
      <c r="K390" s="496"/>
      <c r="L390" s="496"/>
      <c r="M390" s="497"/>
    </row>
    <row r="391" spans="1:13" ht="15" customHeight="1" x14ac:dyDescent="0.25">
      <c r="A391" s="494"/>
      <c r="B391" s="494"/>
      <c r="C391" s="494"/>
      <c r="D391" s="494"/>
      <c r="E391" s="482">
        <v>389</v>
      </c>
      <c r="F391" s="494" t="s">
        <v>1180</v>
      </c>
      <c r="G391" s="499">
        <f>'MAIN LEVEL'!BA74</f>
        <v>0</v>
      </c>
      <c r="H391" s="494" t="str">
        <f>ShowFormula('EWS MAPPING'!$G391)</f>
        <v>='MAIN LEVEL'!BA74</v>
      </c>
      <c r="I391" s="482" t="s">
        <v>1069</v>
      </c>
      <c r="J391" s="493" t="s">
        <v>806</v>
      </c>
      <c r="K391" s="494"/>
      <c r="L391" s="494"/>
      <c r="M391" s="495"/>
    </row>
    <row r="392" spans="1:13" ht="15" customHeight="1" x14ac:dyDescent="0.25">
      <c r="A392" s="496"/>
      <c r="B392" s="496"/>
      <c r="C392" s="496"/>
      <c r="D392" s="496"/>
      <c r="E392" s="487">
        <v>390</v>
      </c>
      <c r="F392" s="496" t="s">
        <v>1181</v>
      </c>
      <c r="G392" s="498">
        <f>'MAIN LEVEL'!BA75</f>
        <v>0</v>
      </c>
      <c r="H392" s="496" t="str">
        <f>ShowFormula('EWS MAPPING'!$G392)</f>
        <v>='MAIN LEVEL'!BA75</v>
      </c>
      <c r="I392" s="487" t="s">
        <v>1069</v>
      </c>
      <c r="J392" s="492" t="s">
        <v>806</v>
      </c>
      <c r="K392" s="496"/>
      <c r="L392" s="496"/>
      <c r="M392" s="497"/>
    </row>
    <row r="393" spans="1:13" ht="15" customHeight="1" x14ac:dyDescent="0.25">
      <c r="A393" s="494"/>
      <c r="B393" s="494"/>
      <c r="C393" s="494"/>
      <c r="D393" s="494"/>
      <c r="E393" s="482">
        <v>391</v>
      </c>
      <c r="F393" s="494" t="s">
        <v>1182</v>
      </c>
      <c r="G393" s="499">
        <f>'MAIN LEVEL'!BA76</f>
        <v>0</v>
      </c>
      <c r="H393" s="494" t="str">
        <f>ShowFormula('EWS MAPPING'!$G393)</f>
        <v>='MAIN LEVEL'!BA76</v>
      </c>
      <c r="I393" s="482" t="s">
        <v>1069</v>
      </c>
      <c r="J393" s="493" t="s">
        <v>806</v>
      </c>
      <c r="K393" s="494"/>
      <c r="L393" s="494"/>
      <c r="M393" s="495"/>
    </row>
    <row r="394" spans="1:13" ht="15" customHeight="1" x14ac:dyDescent="0.25">
      <c r="A394" s="496"/>
      <c r="B394" s="496"/>
      <c r="C394" s="496"/>
      <c r="D394" s="496"/>
      <c r="E394" s="487">
        <v>392</v>
      </c>
      <c r="F394" s="496" t="s">
        <v>1183</v>
      </c>
      <c r="G394" s="498">
        <f>'MAIN LEVEL'!BA78</f>
        <v>0</v>
      </c>
      <c r="H394" s="496" t="str">
        <f>ShowFormula('EWS MAPPING'!$G394)</f>
        <v>='MAIN LEVEL'!BA78</v>
      </c>
      <c r="I394" s="487" t="s">
        <v>1069</v>
      </c>
      <c r="J394" s="492" t="s">
        <v>806</v>
      </c>
      <c r="K394" s="496"/>
      <c r="L394" s="496"/>
      <c r="M394" s="497"/>
    </row>
    <row r="395" spans="1:13" ht="15" customHeight="1" x14ac:dyDescent="0.25">
      <c r="A395" s="494"/>
      <c r="B395" s="494"/>
      <c r="C395" s="494"/>
      <c r="D395" s="494"/>
      <c r="E395" s="482">
        <v>393</v>
      </c>
      <c r="F395" s="494" t="s">
        <v>1184</v>
      </c>
      <c r="G395" s="499">
        <f>'MAIN LEVEL'!BA79</f>
        <v>0</v>
      </c>
      <c r="H395" s="494" t="str">
        <f>ShowFormula('EWS MAPPING'!$G395)</f>
        <v>='MAIN LEVEL'!BA79</v>
      </c>
      <c r="I395" s="482" t="s">
        <v>1069</v>
      </c>
      <c r="J395" s="493" t="s">
        <v>806</v>
      </c>
      <c r="K395" s="494"/>
      <c r="L395" s="494"/>
      <c r="M395" s="495"/>
    </row>
    <row r="396" spans="1:13" ht="15" customHeight="1" x14ac:dyDescent="0.25">
      <c r="A396" s="496"/>
      <c r="B396" s="496"/>
      <c r="C396" s="496"/>
      <c r="D396" s="496"/>
      <c r="E396" s="487">
        <v>394</v>
      </c>
      <c r="F396" s="496" t="s">
        <v>1185</v>
      </c>
      <c r="G396" s="498">
        <f>'MAIN LEVEL'!BA80</f>
        <v>0</v>
      </c>
      <c r="H396" s="496" t="str">
        <f>ShowFormula('EWS MAPPING'!$G396)</f>
        <v>='MAIN LEVEL'!BA80</v>
      </c>
      <c r="I396" s="487" t="s">
        <v>1069</v>
      </c>
      <c r="J396" s="492" t="s">
        <v>806</v>
      </c>
      <c r="K396" s="496"/>
      <c r="L396" s="496"/>
      <c r="M396" s="497"/>
    </row>
    <row r="397" spans="1:13" ht="15" customHeight="1" x14ac:dyDescent="0.25">
      <c r="A397" s="494"/>
      <c r="B397" s="494"/>
      <c r="C397" s="494"/>
      <c r="D397" s="494"/>
      <c r="E397" s="482">
        <v>395</v>
      </c>
      <c r="F397" s="494" t="s">
        <v>1186</v>
      </c>
      <c r="G397" s="499">
        <f>'MAIN LEVEL'!BA81</f>
        <v>0</v>
      </c>
      <c r="H397" s="494" t="str">
        <f>ShowFormula('EWS MAPPING'!$G397)</f>
        <v>='MAIN LEVEL'!BA81</v>
      </c>
      <c r="I397" s="482" t="s">
        <v>1069</v>
      </c>
      <c r="J397" s="493" t="s">
        <v>806</v>
      </c>
      <c r="K397" s="494"/>
      <c r="L397" s="494"/>
      <c r="M397" s="495"/>
    </row>
    <row r="398" spans="1:13" ht="15" customHeight="1" x14ac:dyDescent="0.25">
      <c r="A398" s="496"/>
      <c r="B398" s="496"/>
      <c r="C398" s="496"/>
      <c r="D398" s="496"/>
      <c r="E398" s="487">
        <v>396</v>
      </c>
      <c r="F398" s="496" t="s">
        <v>1187</v>
      </c>
      <c r="G398" s="498">
        <f>'MAIN LEVEL'!BA82</f>
        <v>0</v>
      </c>
      <c r="H398" s="496" t="str">
        <f>ShowFormula('EWS MAPPING'!$G398)</f>
        <v>='MAIN LEVEL'!BA82</v>
      </c>
      <c r="I398" s="487" t="s">
        <v>1069</v>
      </c>
      <c r="J398" s="492" t="s">
        <v>806</v>
      </c>
      <c r="K398" s="496"/>
      <c r="L398" s="496"/>
      <c r="M398" s="497"/>
    </row>
    <row r="399" spans="1:13" ht="15" customHeight="1" x14ac:dyDescent="0.25">
      <c r="A399" s="494"/>
      <c r="B399" s="494"/>
      <c r="C399" s="494"/>
      <c r="D399" s="494"/>
      <c r="E399" s="482">
        <v>397</v>
      </c>
      <c r="F399" s="494" t="s">
        <v>1188</v>
      </c>
      <c r="G399" s="499">
        <f>'MAIN LEVEL'!BA83</f>
        <v>0</v>
      </c>
      <c r="H399" s="494" t="str">
        <f>ShowFormula('EWS MAPPING'!$G399)</f>
        <v>='MAIN LEVEL'!BA83</v>
      </c>
      <c r="I399" s="482" t="s">
        <v>814</v>
      </c>
      <c r="J399" s="493" t="s">
        <v>806</v>
      </c>
      <c r="K399" s="494"/>
      <c r="L399" s="494"/>
      <c r="M399" s="495"/>
    </row>
    <row r="400" spans="1:13" ht="15" customHeight="1" x14ac:dyDescent="0.25">
      <c r="A400" s="496"/>
      <c r="B400" s="496"/>
      <c r="C400" s="496"/>
      <c r="D400" s="496"/>
      <c r="E400" s="487">
        <v>398</v>
      </c>
      <c r="F400" s="496" t="s">
        <v>1189</v>
      </c>
      <c r="G400" s="498">
        <f>'MAIN LEVEL'!BA85</f>
        <v>0</v>
      </c>
      <c r="H400" s="496" t="str">
        <f>ShowFormula('EWS MAPPING'!$G400)</f>
        <v>='MAIN LEVEL'!BA85</v>
      </c>
      <c r="I400" s="487" t="s">
        <v>1069</v>
      </c>
      <c r="J400" s="492" t="s">
        <v>806</v>
      </c>
      <c r="K400" s="496"/>
      <c r="L400" s="496"/>
      <c r="M400" s="497"/>
    </row>
    <row r="401" spans="1:13" ht="15" customHeight="1" x14ac:dyDescent="0.25">
      <c r="A401" s="494"/>
      <c r="B401" s="494"/>
      <c r="C401" s="494"/>
      <c r="D401" s="494"/>
      <c r="E401" s="482">
        <v>399</v>
      </c>
      <c r="F401" s="494" t="s">
        <v>1190</v>
      </c>
      <c r="G401" s="499">
        <f>'MAIN LEVEL'!BA86</f>
        <v>0</v>
      </c>
      <c r="H401" s="494" t="str">
        <f>ShowFormula('EWS MAPPING'!$G401)</f>
        <v>='MAIN LEVEL'!BA86</v>
      </c>
      <c r="I401" s="482" t="s">
        <v>1069</v>
      </c>
      <c r="J401" s="493" t="s">
        <v>806</v>
      </c>
      <c r="K401" s="494"/>
      <c r="L401" s="494"/>
      <c r="M401" s="495"/>
    </row>
    <row r="402" spans="1:13" ht="15" customHeight="1" x14ac:dyDescent="0.25">
      <c r="A402" s="496"/>
      <c r="B402" s="496"/>
      <c r="C402" s="496"/>
      <c r="D402" s="496"/>
      <c r="E402" s="487">
        <v>400</v>
      </c>
      <c r="F402" s="496" t="s">
        <v>1191</v>
      </c>
      <c r="G402" s="498">
        <f>'MAIN LEVEL'!BA87</f>
        <v>0</v>
      </c>
      <c r="H402" s="496" t="str">
        <f>ShowFormula('EWS MAPPING'!$G402)</f>
        <v>='MAIN LEVEL'!BA87</v>
      </c>
      <c r="I402" s="487" t="s">
        <v>1069</v>
      </c>
      <c r="J402" s="492" t="s">
        <v>806</v>
      </c>
      <c r="K402" s="496"/>
      <c r="L402" s="496"/>
      <c r="M402" s="497"/>
    </row>
    <row r="403" spans="1:13" ht="15" customHeight="1" x14ac:dyDescent="0.25">
      <c r="A403" s="494"/>
      <c r="B403" s="494"/>
      <c r="C403" s="494"/>
      <c r="D403" s="494"/>
      <c r="E403" s="482">
        <v>401</v>
      </c>
      <c r="F403" s="494" t="s">
        <v>1192</v>
      </c>
      <c r="G403" s="499">
        <f>'MAIN LEVEL'!BA88</f>
        <v>0</v>
      </c>
      <c r="H403" s="494" t="str">
        <f>ShowFormula('EWS MAPPING'!$G403)</f>
        <v>='MAIN LEVEL'!BA88</v>
      </c>
      <c r="I403" s="482" t="s">
        <v>814</v>
      </c>
      <c r="J403" s="493" t="s">
        <v>806</v>
      </c>
      <c r="K403" s="494"/>
      <c r="L403" s="494"/>
      <c r="M403" s="495"/>
    </row>
    <row r="404" spans="1:13" ht="15" customHeight="1" x14ac:dyDescent="0.25">
      <c r="A404" s="496"/>
      <c r="B404" s="496"/>
      <c r="C404" s="496"/>
      <c r="D404" s="496"/>
      <c r="E404" s="487">
        <v>402</v>
      </c>
      <c r="F404" s="496" t="s">
        <v>1193</v>
      </c>
      <c r="G404" s="498">
        <f>'MAIN LEVEL'!BA89</f>
        <v>0</v>
      </c>
      <c r="H404" s="496" t="str">
        <f>ShowFormula('EWS MAPPING'!$G404)</f>
        <v>='MAIN LEVEL'!BA89</v>
      </c>
      <c r="I404" s="487" t="s">
        <v>1069</v>
      </c>
      <c r="J404" s="492" t="s">
        <v>806</v>
      </c>
      <c r="K404" s="496"/>
      <c r="L404" s="496"/>
      <c r="M404" s="497"/>
    </row>
    <row r="405" spans="1:13" ht="15" customHeight="1" x14ac:dyDescent="0.25">
      <c r="A405" s="494"/>
      <c r="B405" s="494"/>
      <c r="C405" s="494"/>
      <c r="D405" s="494"/>
      <c r="E405" s="482">
        <v>403</v>
      </c>
      <c r="F405" s="494" t="s">
        <v>1194</v>
      </c>
      <c r="G405" s="499">
        <f>'MAIN LEVEL'!BA90</f>
        <v>0</v>
      </c>
      <c r="H405" s="494" t="str">
        <f>ShowFormula('EWS MAPPING'!$G405)</f>
        <v>='MAIN LEVEL'!BA90</v>
      </c>
      <c r="I405" s="482" t="s">
        <v>1069</v>
      </c>
      <c r="J405" s="493" t="s">
        <v>806</v>
      </c>
      <c r="K405" s="494"/>
      <c r="L405" s="494"/>
      <c r="M405" s="495"/>
    </row>
    <row r="406" spans="1:13" ht="15" customHeight="1" x14ac:dyDescent="0.25">
      <c r="A406" s="496"/>
      <c r="B406" s="496"/>
      <c r="C406" s="496"/>
      <c r="D406" s="496"/>
      <c r="E406" s="487">
        <v>404</v>
      </c>
      <c r="F406" s="496" t="s">
        <v>1195</v>
      </c>
      <c r="G406" s="498">
        <f>'MAIN LEVEL'!BA91</f>
        <v>0</v>
      </c>
      <c r="H406" s="496" t="str">
        <f>ShowFormula('EWS MAPPING'!$G406)</f>
        <v>='MAIN LEVEL'!BA91</v>
      </c>
      <c r="I406" s="487" t="s">
        <v>814</v>
      </c>
      <c r="J406" s="492" t="s">
        <v>806</v>
      </c>
      <c r="K406" s="496"/>
      <c r="L406" s="496"/>
      <c r="M406" s="497"/>
    </row>
    <row r="407" spans="1:13" ht="15" customHeight="1" x14ac:dyDescent="0.25">
      <c r="A407" s="494"/>
      <c r="B407" s="494"/>
      <c r="C407" s="494"/>
      <c r="D407" s="494"/>
      <c r="E407" s="482">
        <v>405</v>
      </c>
      <c r="F407" s="494" t="s">
        <v>1196</v>
      </c>
      <c r="G407" s="499">
        <f>'MAIN LEVEL'!BA92</f>
        <v>0</v>
      </c>
      <c r="H407" s="494" t="str">
        <f>ShowFormula('EWS MAPPING'!$G407)</f>
        <v>='MAIN LEVEL'!BA92</v>
      </c>
      <c r="I407" s="482" t="s">
        <v>814</v>
      </c>
      <c r="J407" s="493" t="s">
        <v>806</v>
      </c>
      <c r="K407" s="494"/>
      <c r="L407" s="494"/>
      <c r="M407" s="495"/>
    </row>
    <row r="408" spans="1:13" ht="15" customHeight="1" x14ac:dyDescent="0.25">
      <c r="A408" s="496"/>
      <c r="B408" s="496"/>
      <c r="C408" s="496"/>
      <c r="D408" s="496"/>
      <c r="E408" s="487">
        <v>406</v>
      </c>
      <c r="F408" s="496" t="s">
        <v>1197</v>
      </c>
      <c r="G408" s="498">
        <f>'MAIN LEVEL'!BF18</f>
        <v>0</v>
      </c>
      <c r="H408" s="496" t="str">
        <f>ShowFormula('EWS MAPPING'!$G408)</f>
        <v>='MAIN LEVEL'!BF18</v>
      </c>
      <c r="I408" s="487" t="s">
        <v>1069</v>
      </c>
      <c r="J408" s="487" t="s">
        <v>798</v>
      </c>
      <c r="K408" s="496"/>
      <c r="L408" s="496"/>
      <c r="M408" s="497"/>
    </row>
    <row r="409" spans="1:13" ht="15" customHeight="1" x14ac:dyDescent="0.25">
      <c r="A409" s="494"/>
      <c r="B409" s="494"/>
      <c r="C409" s="494"/>
      <c r="D409" s="494"/>
      <c r="E409" s="482">
        <v>407</v>
      </c>
      <c r="F409" s="494" t="s">
        <v>1198</v>
      </c>
      <c r="G409" s="499">
        <f>'MAIN LEVEL'!BF19</f>
        <v>0</v>
      </c>
      <c r="H409" s="494" t="str">
        <f>ShowFormula('EWS MAPPING'!$G409)</f>
        <v>='MAIN LEVEL'!BF19</v>
      </c>
      <c r="I409" s="482" t="s">
        <v>1069</v>
      </c>
      <c r="J409" s="482" t="s">
        <v>798</v>
      </c>
      <c r="K409" s="494"/>
      <c r="L409" s="494"/>
      <c r="M409" s="495"/>
    </row>
    <row r="410" spans="1:13" ht="15" customHeight="1" x14ac:dyDescent="0.25">
      <c r="A410" s="496"/>
      <c r="B410" s="496"/>
      <c r="C410" s="496"/>
      <c r="D410" s="496"/>
      <c r="E410" s="487">
        <v>408</v>
      </c>
      <c r="F410" s="496" t="s">
        <v>1199</v>
      </c>
      <c r="G410" s="498">
        <f>'MAIN LEVEL'!BF20</f>
        <v>0</v>
      </c>
      <c r="H410" s="496" t="str">
        <f>ShowFormula('EWS MAPPING'!$G410)</f>
        <v>='MAIN LEVEL'!BF20</v>
      </c>
      <c r="I410" s="487"/>
      <c r="J410" s="487"/>
      <c r="K410" s="496"/>
      <c r="L410" s="496"/>
      <c r="M410" s="497"/>
    </row>
    <row r="411" spans="1:13" ht="15" customHeight="1" x14ac:dyDescent="0.25">
      <c r="A411" s="494"/>
      <c r="B411" s="494"/>
      <c r="C411" s="494"/>
      <c r="D411" s="494"/>
      <c r="E411" s="482">
        <v>409</v>
      </c>
      <c r="F411" s="494" t="s">
        <v>1200</v>
      </c>
      <c r="G411" s="499">
        <f>'MAIN LEVEL'!BF22</f>
        <v>0</v>
      </c>
      <c r="H411" s="494" t="str">
        <f>ShowFormula('EWS MAPPING'!$G411)</f>
        <v>='MAIN LEVEL'!BF22</v>
      </c>
      <c r="I411" s="482" t="s">
        <v>1069</v>
      </c>
      <c r="J411" s="482" t="s">
        <v>798</v>
      </c>
      <c r="K411" s="494"/>
      <c r="L411" s="494"/>
      <c r="M411" s="495"/>
    </row>
    <row r="412" spans="1:13" ht="15" customHeight="1" x14ac:dyDescent="0.25">
      <c r="A412" s="496"/>
      <c r="B412" s="496"/>
      <c r="C412" s="496"/>
      <c r="D412" s="496"/>
      <c r="E412" s="487">
        <v>410</v>
      </c>
      <c r="F412" s="496" t="s">
        <v>1201</v>
      </c>
      <c r="G412" s="498">
        <f>'MAIN LEVEL'!BF23</f>
        <v>0</v>
      </c>
      <c r="H412" s="496" t="str">
        <f>ShowFormula('EWS MAPPING'!$G412)</f>
        <v>='MAIN LEVEL'!BF23</v>
      </c>
      <c r="I412" s="487" t="s">
        <v>1069</v>
      </c>
      <c r="J412" s="487" t="s">
        <v>798</v>
      </c>
      <c r="K412" s="496"/>
      <c r="L412" s="496"/>
      <c r="M412" s="497"/>
    </row>
    <row r="413" spans="1:13" ht="15" customHeight="1" x14ac:dyDescent="0.25">
      <c r="A413" s="494"/>
      <c r="B413" s="494"/>
      <c r="C413" s="494"/>
      <c r="D413" s="494"/>
      <c r="E413" s="482">
        <v>411</v>
      </c>
      <c r="F413" s="494" t="s">
        <v>1202</v>
      </c>
      <c r="G413" s="499">
        <f>'MAIN LEVEL'!BF24</f>
        <v>0</v>
      </c>
      <c r="H413" s="494" t="str">
        <f>ShowFormula('EWS MAPPING'!$G413)</f>
        <v>='MAIN LEVEL'!BF24</v>
      </c>
      <c r="I413" s="482" t="s">
        <v>1069</v>
      </c>
      <c r="J413" s="482" t="s">
        <v>798</v>
      </c>
      <c r="K413" s="494"/>
      <c r="L413" s="494"/>
      <c r="M413" s="495"/>
    </row>
    <row r="414" spans="1:13" ht="15" customHeight="1" x14ac:dyDescent="0.25">
      <c r="A414" s="496"/>
      <c r="B414" s="496"/>
      <c r="C414" s="496"/>
      <c r="D414" s="496"/>
      <c r="E414" s="487">
        <v>412</v>
      </c>
      <c r="F414" s="496" t="s">
        <v>1203</v>
      </c>
      <c r="G414" s="498">
        <f>'MAIN LEVEL'!BF25</f>
        <v>0</v>
      </c>
      <c r="H414" s="496" t="str">
        <f>ShowFormula('EWS MAPPING'!$G414)</f>
        <v>='MAIN LEVEL'!BF25</v>
      </c>
      <c r="I414" s="487"/>
      <c r="J414" s="487"/>
      <c r="K414" s="496"/>
      <c r="L414" s="496"/>
      <c r="M414" s="497"/>
    </row>
    <row r="415" spans="1:13" ht="15" customHeight="1" x14ac:dyDescent="0.25">
      <c r="A415" s="494"/>
      <c r="B415" s="494"/>
      <c r="C415" s="494"/>
      <c r="D415" s="494"/>
      <c r="E415" s="482">
        <v>413</v>
      </c>
      <c r="F415" s="494" t="s">
        <v>1204</v>
      </c>
      <c r="G415" s="499">
        <f>'MAIN LEVEL'!BF27</f>
        <v>0</v>
      </c>
      <c r="H415" s="494" t="str">
        <f>ShowFormula('EWS MAPPING'!$G415)</f>
        <v>='MAIN LEVEL'!BF27</v>
      </c>
      <c r="I415" s="482" t="s">
        <v>1069</v>
      </c>
      <c r="J415" s="482" t="s">
        <v>798</v>
      </c>
      <c r="K415" s="494"/>
      <c r="L415" s="494"/>
      <c r="M415" s="495"/>
    </row>
    <row r="416" spans="1:13" ht="15" customHeight="1" x14ac:dyDescent="0.25">
      <c r="A416" s="496"/>
      <c r="B416" s="496"/>
      <c r="C416" s="496"/>
      <c r="D416" s="496"/>
      <c r="E416" s="487">
        <v>414</v>
      </c>
      <c r="F416" s="496" t="s">
        <v>1205</v>
      </c>
      <c r="G416" s="498">
        <f>'MAIN LEVEL'!BF28</f>
        <v>0</v>
      </c>
      <c r="H416" s="496" t="str">
        <f>ShowFormula('EWS MAPPING'!$G416)</f>
        <v>='MAIN LEVEL'!BF28</v>
      </c>
      <c r="I416" s="487" t="s">
        <v>1069</v>
      </c>
      <c r="J416" s="487" t="s">
        <v>798</v>
      </c>
      <c r="K416" s="496"/>
      <c r="L416" s="496"/>
      <c r="M416" s="497"/>
    </row>
    <row r="417" spans="1:13" ht="15" customHeight="1" x14ac:dyDescent="0.25">
      <c r="A417" s="494"/>
      <c r="B417" s="494"/>
      <c r="C417" s="494"/>
      <c r="D417" s="494"/>
      <c r="E417" s="482">
        <v>415</v>
      </c>
      <c r="F417" s="494" t="s">
        <v>1206</v>
      </c>
      <c r="G417" s="499">
        <f>'MAIN LEVEL'!BF29</f>
        <v>0</v>
      </c>
      <c r="H417" s="494" t="str">
        <f>ShowFormula('EWS MAPPING'!$G417)</f>
        <v>='MAIN LEVEL'!BF29</v>
      </c>
      <c r="I417" s="482" t="s">
        <v>1069</v>
      </c>
      <c r="J417" s="482" t="s">
        <v>798</v>
      </c>
      <c r="K417" s="494"/>
      <c r="L417" s="494"/>
      <c r="M417" s="495"/>
    </row>
    <row r="418" spans="1:13" ht="15" customHeight="1" x14ac:dyDescent="0.25">
      <c r="A418" s="496"/>
      <c r="B418" s="496"/>
      <c r="C418" s="496"/>
      <c r="D418" s="496"/>
      <c r="E418" s="487">
        <v>416</v>
      </c>
      <c r="F418" s="496" t="s">
        <v>1207</v>
      </c>
      <c r="G418" s="498">
        <f>'MAIN LEVEL'!BF30</f>
        <v>0</v>
      </c>
      <c r="H418" s="496" t="str">
        <f>ShowFormula('EWS MAPPING'!$G418)</f>
        <v>='MAIN LEVEL'!BF30</v>
      </c>
      <c r="I418" s="487" t="s">
        <v>1069</v>
      </c>
      <c r="J418" s="487" t="s">
        <v>798</v>
      </c>
      <c r="K418" s="496"/>
      <c r="L418" s="496"/>
      <c r="M418" s="497"/>
    </row>
    <row r="419" spans="1:13" ht="15" customHeight="1" x14ac:dyDescent="0.25">
      <c r="A419" s="494"/>
      <c r="B419" s="494"/>
      <c r="C419" s="494"/>
      <c r="D419" s="494"/>
      <c r="E419" s="482">
        <v>417</v>
      </c>
      <c r="F419" s="494" t="s">
        <v>1208</v>
      </c>
      <c r="G419" s="499">
        <f>'MAIN LEVEL'!BF31</f>
        <v>0</v>
      </c>
      <c r="H419" s="494" t="str">
        <f>ShowFormula('EWS MAPPING'!$G419)</f>
        <v>='MAIN LEVEL'!BF31</v>
      </c>
      <c r="I419" s="482" t="s">
        <v>1069</v>
      </c>
      <c r="J419" s="482" t="s">
        <v>798</v>
      </c>
      <c r="K419" s="494"/>
      <c r="L419" s="494"/>
      <c r="M419" s="495"/>
    </row>
    <row r="420" spans="1:13" ht="15" customHeight="1" x14ac:dyDescent="0.25">
      <c r="A420" s="496"/>
      <c r="B420" s="496"/>
      <c r="C420" s="496"/>
      <c r="D420" s="496"/>
      <c r="E420" s="487">
        <v>418</v>
      </c>
      <c r="F420" s="496" t="s">
        <v>1209</v>
      </c>
      <c r="G420" s="498">
        <f>'MAIN LEVEL'!BF32</f>
        <v>0</v>
      </c>
      <c r="H420" s="496" t="str">
        <f>ShowFormula('EWS MAPPING'!$G420)</f>
        <v>='MAIN LEVEL'!BF32</v>
      </c>
      <c r="I420" s="487"/>
      <c r="J420" s="487"/>
      <c r="K420" s="496"/>
      <c r="L420" s="496"/>
      <c r="M420" s="497"/>
    </row>
    <row r="421" spans="1:13" ht="15" customHeight="1" x14ac:dyDescent="0.25">
      <c r="A421" s="494"/>
      <c r="B421" s="494"/>
      <c r="C421" s="494"/>
      <c r="D421" s="494"/>
      <c r="E421" s="482">
        <v>419</v>
      </c>
      <c r="F421" s="494" t="s">
        <v>1210</v>
      </c>
      <c r="G421" s="499">
        <f>'MAIN LEVEL'!BF33</f>
        <v>0</v>
      </c>
      <c r="H421" s="494" t="str">
        <f>ShowFormula('EWS MAPPING'!$G421)</f>
        <v>='MAIN LEVEL'!BF33</v>
      </c>
      <c r="I421" s="482"/>
      <c r="J421" s="482"/>
      <c r="K421" s="494"/>
      <c r="L421" s="494"/>
      <c r="M421" s="495"/>
    </row>
    <row r="422" spans="1:13" ht="15" customHeight="1" x14ac:dyDescent="0.25">
      <c r="A422" s="496"/>
      <c r="B422" s="496"/>
      <c r="C422" s="496"/>
      <c r="D422" s="496"/>
      <c r="E422" s="487">
        <v>420</v>
      </c>
      <c r="F422" s="496" t="s">
        <v>1211</v>
      </c>
      <c r="G422" s="498">
        <f>'MAIN LEVEL'!BF34</f>
        <v>0</v>
      </c>
      <c r="H422" s="496" t="str">
        <f>ShowFormula('EWS MAPPING'!$G422)</f>
        <v>='MAIN LEVEL'!BF34</v>
      </c>
      <c r="I422" s="487" t="s">
        <v>1069</v>
      </c>
      <c r="J422" s="487" t="s">
        <v>798</v>
      </c>
      <c r="K422" s="496"/>
      <c r="L422" s="496"/>
      <c r="M422" s="497"/>
    </row>
    <row r="423" spans="1:13" ht="15" customHeight="1" x14ac:dyDescent="0.25">
      <c r="A423" s="494"/>
      <c r="B423" s="494"/>
      <c r="C423" s="494"/>
      <c r="D423" s="494"/>
      <c r="E423" s="482">
        <v>421</v>
      </c>
      <c r="F423" s="494" t="s">
        <v>1212</v>
      </c>
      <c r="G423" s="499">
        <f>'MAIN LEVEL'!BF36</f>
        <v>0</v>
      </c>
      <c r="H423" s="494" t="str">
        <f>ShowFormula('EWS MAPPING'!$G423)</f>
        <v>='MAIN LEVEL'!BF36</v>
      </c>
      <c r="I423" s="482" t="s">
        <v>1069</v>
      </c>
      <c r="J423" s="482" t="s">
        <v>798</v>
      </c>
      <c r="K423" s="494"/>
      <c r="L423" s="494"/>
      <c r="M423" s="495"/>
    </row>
    <row r="424" spans="1:13" ht="15" customHeight="1" x14ac:dyDescent="0.25">
      <c r="A424" s="496"/>
      <c r="B424" s="496"/>
      <c r="C424" s="496"/>
      <c r="D424" s="496"/>
      <c r="E424" s="487">
        <v>422</v>
      </c>
      <c r="F424" s="496" t="s">
        <v>1213</v>
      </c>
      <c r="G424" s="498">
        <f>'MAIN LEVEL'!BF37</f>
        <v>0</v>
      </c>
      <c r="H424" s="496" t="str">
        <f>ShowFormula('EWS MAPPING'!$G424)</f>
        <v>='MAIN LEVEL'!BF37</v>
      </c>
      <c r="I424" s="487" t="s">
        <v>1069</v>
      </c>
      <c r="J424" s="487" t="s">
        <v>798</v>
      </c>
      <c r="K424" s="496"/>
      <c r="L424" s="496"/>
      <c r="M424" s="497"/>
    </row>
    <row r="425" spans="1:13" ht="15" customHeight="1" x14ac:dyDescent="0.25">
      <c r="A425" s="494"/>
      <c r="B425" s="494"/>
      <c r="C425" s="494"/>
      <c r="D425" s="494"/>
      <c r="E425" s="482">
        <v>423</v>
      </c>
      <c r="F425" s="494" t="s">
        <v>1205</v>
      </c>
      <c r="G425" s="499">
        <f>'MAIN LEVEL'!BF38</f>
        <v>0</v>
      </c>
      <c r="H425" s="494" t="str">
        <f>ShowFormula('EWS MAPPING'!$G425)</f>
        <v>='MAIN LEVEL'!BF38</v>
      </c>
      <c r="I425" s="482" t="s">
        <v>1069</v>
      </c>
      <c r="J425" s="482" t="s">
        <v>798</v>
      </c>
      <c r="K425" s="494"/>
      <c r="L425" s="494"/>
      <c r="M425" s="495"/>
    </row>
    <row r="426" spans="1:13" ht="15" customHeight="1" x14ac:dyDescent="0.25">
      <c r="A426" s="496"/>
      <c r="B426" s="496"/>
      <c r="C426" s="496"/>
      <c r="D426" s="496"/>
      <c r="E426" s="487">
        <v>424</v>
      </c>
      <c r="F426" s="496" t="s">
        <v>1214</v>
      </c>
      <c r="G426" s="498">
        <f>'MAIN LEVEL'!BF39</f>
        <v>0</v>
      </c>
      <c r="H426" s="496" t="str">
        <f>ShowFormula('EWS MAPPING'!$G426)</f>
        <v>='MAIN LEVEL'!BF39</v>
      </c>
      <c r="I426" s="487" t="s">
        <v>1069</v>
      </c>
      <c r="J426" s="487" t="s">
        <v>798</v>
      </c>
      <c r="K426" s="496"/>
      <c r="L426" s="496"/>
      <c r="M426" s="497"/>
    </row>
    <row r="427" spans="1:13" ht="15" customHeight="1" x14ac:dyDescent="0.25">
      <c r="A427" s="494"/>
      <c r="B427" s="494"/>
      <c r="C427" s="494"/>
      <c r="D427" s="494"/>
      <c r="E427" s="482">
        <v>425</v>
      </c>
      <c r="F427" s="494" t="s">
        <v>1215</v>
      </c>
      <c r="G427" s="499">
        <f>'MAIN LEVEL'!BF40</f>
        <v>0</v>
      </c>
      <c r="H427" s="494" t="str">
        <f>ShowFormula('EWS MAPPING'!$G427)</f>
        <v>='MAIN LEVEL'!BF40</v>
      </c>
      <c r="I427" s="482" t="s">
        <v>1069</v>
      </c>
      <c r="J427" s="482" t="s">
        <v>798</v>
      </c>
      <c r="K427" s="494"/>
      <c r="L427" s="494"/>
      <c r="M427" s="495"/>
    </row>
    <row r="428" spans="1:13" ht="15" customHeight="1" x14ac:dyDescent="0.25">
      <c r="A428" s="496"/>
      <c r="B428" s="496"/>
      <c r="C428" s="496"/>
      <c r="D428" s="496"/>
      <c r="E428" s="487">
        <v>426</v>
      </c>
      <c r="F428" s="496" t="s">
        <v>1216</v>
      </c>
      <c r="G428" s="498">
        <f>'MAIN LEVEL'!BF41</f>
        <v>0</v>
      </c>
      <c r="H428" s="496" t="str">
        <f>ShowFormula('EWS MAPPING'!$G428)</f>
        <v>='MAIN LEVEL'!BF41</v>
      </c>
      <c r="I428" s="487" t="s">
        <v>1069</v>
      </c>
      <c r="J428" s="487" t="s">
        <v>798</v>
      </c>
      <c r="K428" s="496"/>
      <c r="L428" s="496"/>
      <c r="M428" s="497"/>
    </row>
    <row r="429" spans="1:13" ht="15" customHeight="1" x14ac:dyDescent="0.25">
      <c r="A429" s="494"/>
      <c r="B429" s="494"/>
      <c r="C429" s="494"/>
      <c r="D429" s="494"/>
      <c r="E429" s="482">
        <v>427</v>
      </c>
      <c r="F429" s="494" t="s">
        <v>1217</v>
      </c>
      <c r="G429" s="499">
        <f>'MAIN LEVEL'!BF42</f>
        <v>0</v>
      </c>
      <c r="H429" s="494" t="str">
        <f>ShowFormula('EWS MAPPING'!$G429)</f>
        <v>='MAIN LEVEL'!BF42</v>
      </c>
      <c r="I429" s="482" t="s">
        <v>1069</v>
      </c>
      <c r="J429" s="482" t="s">
        <v>798</v>
      </c>
      <c r="K429" s="494"/>
      <c r="L429" s="494"/>
      <c r="M429" s="495"/>
    </row>
    <row r="430" spans="1:13" ht="15" customHeight="1" x14ac:dyDescent="0.25">
      <c r="A430" s="496"/>
      <c r="B430" s="496"/>
      <c r="C430" s="496"/>
      <c r="D430" s="496"/>
      <c r="E430" s="487">
        <v>428</v>
      </c>
      <c r="F430" s="496" t="s">
        <v>1218</v>
      </c>
      <c r="G430" s="498">
        <f>'MAIN LEVEL'!BF43</f>
        <v>0</v>
      </c>
      <c r="H430" s="496" t="str">
        <f>ShowFormula('EWS MAPPING'!$G430)</f>
        <v>='MAIN LEVEL'!BF43</v>
      </c>
      <c r="I430" s="487" t="s">
        <v>1069</v>
      </c>
      <c r="J430" s="487" t="s">
        <v>798</v>
      </c>
      <c r="K430" s="496"/>
      <c r="L430" s="496"/>
      <c r="M430" s="497"/>
    </row>
    <row r="431" spans="1:13" ht="15" customHeight="1" x14ac:dyDescent="0.25">
      <c r="A431" s="494"/>
      <c r="B431" s="494"/>
      <c r="C431" s="494"/>
      <c r="D431" s="494"/>
      <c r="E431" s="482">
        <v>429</v>
      </c>
      <c r="F431" s="494" t="s">
        <v>1219</v>
      </c>
      <c r="G431" s="499">
        <f>'MAIN LEVEL'!BF44</f>
        <v>0</v>
      </c>
      <c r="H431" s="494" t="str">
        <f>ShowFormula('EWS MAPPING'!$G431)</f>
        <v>='MAIN LEVEL'!BF44</v>
      </c>
      <c r="I431" s="482" t="s">
        <v>1069</v>
      </c>
      <c r="J431" s="482" t="s">
        <v>798</v>
      </c>
      <c r="K431" s="494"/>
      <c r="L431" s="494"/>
      <c r="M431" s="495"/>
    </row>
    <row r="432" spans="1:13" ht="15" customHeight="1" x14ac:dyDescent="0.25">
      <c r="A432" s="496"/>
      <c r="B432" s="496"/>
      <c r="C432" s="496"/>
      <c r="D432" s="496"/>
      <c r="E432" s="487">
        <v>430</v>
      </c>
      <c r="F432" s="496" t="s">
        <v>1220</v>
      </c>
      <c r="G432" s="498">
        <f>'MAIN LEVEL'!BF45</f>
        <v>0</v>
      </c>
      <c r="H432" s="496" t="str">
        <f>ShowFormula('EWS MAPPING'!$G432)</f>
        <v>='MAIN LEVEL'!BF45</v>
      </c>
      <c r="I432" s="487" t="s">
        <v>1069</v>
      </c>
      <c r="J432" s="487" t="s">
        <v>798</v>
      </c>
      <c r="K432" s="496"/>
      <c r="L432" s="496"/>
      <c r="M432" s="497"/>
    </row>
    <row r="433" spans="1:13" ht="15" customHeight="1" x14ac:dyDescent="0.25">
      <c r="A433" s="494"/>
      <c r="B433" s="494"/>
      <c r="C433" s="494"/>
      <c r="D433" s="494"/>
      <c r="E433" s="482">
        <v>431</v>
      </c>
      <c r="F433" s="494" t="s">
        <v>1221</v>
      </c>
      <c r="G433" s="499">
        <f>'MAIN LEVEL'!BF46</f>
        <v>0</v>
      </c>
      <c r="H433" s="494" t="str">
        <f>ShowFormula('EWS MAPPING'!$G433)</f>
        <v>='MAIN LEVEL'!BF46</v>
      </c>
      <c r="I433" s="482" t="s">
        <v>1069</v>
      </c>
      <c r="J433" s="482" t="s">
        <v>798</v>
      </c>
      <c r="K433" s="494"/>
      <c r="L433" s="494"/>
      <c r="M433" s="495"/>
    </row>
    <row r="434" spans="1:13" ht="15" customHeight="1" x14ac:dyDescent="0.25">
      <c r="A434" s="496"/>
      <c r="B434" s="496"/>
      <c r="C434" s="496"/>
      <c r="D434" s="496"/>
      <c r="E434" s="487">
        <v>432</v>
      </c>
      <c r="F434" s="496" t="s">
        <v>1222</v>
      </c>
      <c r="G434" s="498">
        <f>'MAIN LEVEL'!BF47</f>
        <v>0</v>
      </c>
      <c r="H434" s="496" t="str">
        <f>ShowFormula('EWS MAPPING'!$G434)</f>
        <v>='MAIN LEVEL'!BF47</v>
      </c>
      <c r="I434" s="487" t="s">
        <v>1069</v>
      </c>
      <c r="J434" s="487" t="s">
        <v>798</v>
      </c>
      <c r="K434" s="496"/>
      <c r="L434" s="496"/>
      <c r="M434" s="497"/>
    </row>
    <row r="435" spans="1:13" ht="15" customHeight="1" x14ac:dyDescent="0.25">
      <c r="A435" s="494"/>
      <c r="B435" s="494"/>
      <c r="C435" s="494"/>
      <c r="D435" s="494"/>
      <c r="E435" s="482">
        <v>433</v>
      </c>
      <c r="F435" s="494" t="s">
        <v>1206</v>
      </c>
      <c r="G435" s="499">
        <f>'MAIN LEVEL'!BF48</f>
        <v>0</v>
      </c>
      <c r="H435" s="494" t="str">
        <f>ShowFormula('EWS MAPPING'!$G435)</f>
        <v>='MAIN LEVEL'!BF48</v>
      </c>
      <c r="I435" s="482" t="s">
        <v>1069</v>
      </c>
      <c r="J435" s="482" t="s">
        <v>798</v>
      </c>
      <c r="K435" s="494"/>
      <c r="L435" s="494"/>
      <c r="M435" s="495"/>
    </row>
    <row r="436" spans="1:13" ht="15" customHeight="1" x14ac:dyDescent="0.25">
      <c r="A436" s="496"/>
      <c r="B436" s="496"/>
      <c r="C436" s="496"/>
      <c r="D436" s="496"/>
      <c r="E436" s="487">
        <v>434</v>
      </c>
      <c r="F436" s="496" t="s">
        <v>1223</v>
      </c>
      <c r="G436" s="498">
        <f>'MAIN LEVEL'!BF49</f>
        <v>0</v>
      </c>
      <c r="H436" s="496" t="str">
        <f>ShowFormula('EWS MAPPING'!$G436)</f>
        <v>='MAIN LEVEL'!BF49</v>
      </c>
      <c r="I436" s="487"/>
      <c r="J436" s="487"/>
      <c r="K436" s="496"/>
      <c r="L436" s="496"/>
      <c r="M436" s="497"/>
    </row>
    <row r="437" spans="1:13" ht="15" customHeight="1" x14ac:dyDescent="0.25">
      <c r="A437" s="494"/>
      <c r="B437" s="494"/>
      <c r="C437" s="494"/>
      <c r="D437" s="494"/>
      <c r="E437" s="482">
        <v>435</v>
      </c>
      <c r="F437" s="494" t="s">
        <v>1224</v>
      </c>
      <c r="G437" s="499">
        <f>'MAIN LEVEL'!BF50</f>
        <v>0</v>
      </c>
      <c r="H437" s="494" t="str">
        <f>ShowFormula('EWS MAPPING'!$G437)</f>
        <v>='MAIN LEVEL'!BF50</v>
      </c>
      <c r="I437" s="482"/>
      <c r="J437" s="482"/>
      <c r="K437" s="494"/>
      <c r="L437" s="494"/>
      <c r="M437" s="495"/>
    </row>
    <row r="438" spans="1:13" ht="15" customHeight="1" x14ac:dyDescent="0.25">
      <c r="A438" s="496"/>
      <c r="B438" s="496"/>
      <c r="C438" s="496"/>
      <c r="D438" s="496"/>
      <c r="E438" s="487">
        <v>436</v>
      </c>
      <c r="F438" s="496" t="s">
        <v>1225</v>
      </c>
      <c r="G438" s="498">
        <f>'MAIN LEVEL'!BF52</f>
        <v>0</v>
      </c>
      <c r="H438" s="496" t="str">
        <f>ShowFormula('EWS MAPPING'!$G438)</f>
        <v>='MAIN LEVEL'!BF52</v>
      </c>
      <c r="I438" s="487" t="s">
        <v>1069</v>
      </c>
      <c r="J438" s="487" t="s">
        <v>798</v>
      </c>
      <c r="K438" s="496"/>
      <c r="L438" s="496"/>
      <c r="M438" s="497"/>
    </row>
    <row r="439" spans="1:13" ht="15" customHeight="1" x14ac:dyDescent="0.25">
      <c r="A439" s="494"/>
      <c r="B439" s="494"/>
      <c r="C439" s="494"/>
      <c r="D439" s="494"/>
      <c r="E439" s="482">
        <v>437</v>
      </c>
      <c r="F439" s="494" t="s">
        <v>1226</v>
      </c>
      <c r="G439" s="499">
        <f>'MAIN LEVEL'!BF53</f>
        <v>0</v>
      </c>
      <c r="H439" s="494" t="str">
        <f>ShowFormula('EWS MAPPING'!$G439)</f>
        <v>='MAIN LEVEL'!BF53</v>
      </c>
      <c r="I439" s="482" t="s">
        <v>1069</v>
      </c>
      <c r="J439" s="482" t="s">
        <v>798</v>
      </c>
      <c r="K439" s="494"/>
      <c r="L439" s="494"/>
      <c r="M439" s="495"/>
    </row>
    <row r="440" spans="1:13" ht="15" customHeight="1" x14ac:dyDescent="0.25">
      <c r="A440" s="496"/>
      <c r="B440" s="496"/>
      <c r="C440" s="496"/>
      <c r="D440" s="496"/>
      <c r="E440" s="487">
        <v>438</v>
      </c>
      <c r="F440" s="496" t="s">
        <v>1227</v>
      </c>
      <c r="G440" s="498">
        <f>'MAIN LEVEL'!BF54</f>
        <v>0</v>
      </c>
      <c r="H440" s="496" t="str">
        <f>ShowFormula('EWS MAPPING'!$G440)</f>
        <v>='MAIN LEVEL'!BF54</v>
      </c>
      <c r="I440" s="487" t="s">
        <v>1069</v>
      </c>
      <c r="J440" s="487" t="s">
        <v>798</v>
      </c>
      <c r="K440" s="496"/>
      <c r="L440" s="496"/>
      <c r="M440" s="497"/>
    </row>
    <row r="441" spans="1:13" ht="15" customHeight="1" x14ac:dyDescent="0.25">
      <c r="A441" s="494"/>
      <c r="B441" s="494"/>
      <c r="C441" s="494"/>
      <c r="D441" s="494"/>
      <c r="E441" s="482">
        <v>439</v>
      </c>
      <c r="F441" s="494" t="s">
        <v>1228</v>
      </c>
      <c r="G441" s="499">
        <f>'MAIN LEVEL'!BF55</f>
        <v>0</v>
      </c>
      <c r="H441" s="494" t="str">
        <f>ShowFormula('EWS MAPPING'!$G441)</f>
        <v>='MAIN LEVEL'!BF55</v>
      </c>
      <c r="I441" s="482" t="s">
        <v>1069</v>
      </c>
      <c r="J441" s="482" t="s">
        <v>798</v>
      </c>
      <c r="K441" s="494"/>
      <c r="L441" s="494"/>
      <c r="M441" s="495"/>
    </row>
    <row r="442" spans="1:13" ht="15" customHeight="1" x14ac:dyDescent="0.25">
      <c r="A442" s="496"/>
      <c r="B442" s="496"/>
      <c r="C442" s="496"/>
      <c r="D442" s="496"/>
      <c r="E442" s="487">
        <v>440</v>
      </c>
      <c r="F442" s="496" t="s">
        <v>1229</v>
      </c>
      <c r="G442" s="498">
        <f>'MAIN LEVEL'!BF56</f>
        <v>0</v>
      </c>
      <c r="H442" s="496" t="str">
        <f>ShowFormula('EWS MAPPING'!$G442)</f>
        <v>='MAIN LEVEL'!BF56</v>
      </c>
      <c r="I442" s="487"/>
      <c r="J442" s="487"/>
      <c r="K442" s="496"/>
      <c r="L442" s="496"/>
      <c r="M442" s="497"/>
    </row>
    <row r="443" spans="1:13" ht="15" customHeight="1" x14ac:dyDescent="0.25">
      <c r="A443" s="494"/>
      <c r="B443" s="494"/>
      <c r="C443" s="494"/>
      <c r="D443" s="494"/>
      <c r="E443" s="482">
        <v>441</v>
      </c>
      <c r="F443" s="494" t="s">
        <v>1230</v>
      </c>
      <c r="G443" s="499">
        <f>'MAIN LEVEL'!BF58</f>
        <v>0</v>
      </c>
      <c r="H443" s="494" t="str">
        <f>ShowFormula('EWS MAPPING'!$G443)</f>
        <v>='MAIN LEVEL'!BF58</v>
      </c>
      <c r="I443" s="482" t="s">
        <v>1069</v>
      </c>
      <c r="J443" s="482" t="s">
        <v>798</v>
      </c>
      <c r="K443" s="494"/>
      <c r="L443" s="494"/>
      <c r="M443" s="495"/>
    </row>
    <row r="444" spans="1:13" ht="15" customHeight="1" x14ac:dyDescent="0.25">
      <c r="A444" s="496"/>
      <c r="B444" s="496"/>
      <c r="C444" s="496"/>
      <c r="D444" s="496"/>
      <c r="E444" s="487">
        <v>442</v>
      </c>
      <c r="F444" s="496" t="s">
        <v>1231</v>
      </c>
      <c r="G444" s="498">
        <f>'MAIN LEVEL'!BF59</f>
        <v>0</v>
      </c>
      <c r="H444" s="496" t="str">
        <f>ShowFormula('EWS MAPPING'!$G444)</f>
        <v>='MAIN LEVEL'!BF59</v>
      </c>
      <c r="I444" s="487" t="s">
        <v>1069</v>
      </c>
      <c r="J444" s="487" t="s">
        <v>798</v>
      </c>
      <c r="K444" s="496"/>
      <c r="L444" s="496"/>
      <c r="M444" s="497"/>
    </row>
    <row r="445" spans="1:13" ht="15" customHeight="1" x14ac:dyDescent="0.25">
      <c r="A445" s="494"/>
      <c r="B445" s="494"/>
      <c r="C445" s="494"/>
      <c r="D445" s="494"/>
      <c r="E445" s="482">
        <v>443</v>
      </c>
      <c r="F445" s="494" t="s">
        <v>1232</v>
      </c>
      <c r="G445" s="499">
        <f>'MAIN LEVEL'!BF60</f>
        <v>0</v>
      </c>
      <c r="H445" s="494" t="str">
        <f>ShowFormula('EWS MAPPING'!$G445)</f>
        <v>='MAIN LEVEL'!BF60</v>
      </c>
      <c r="I445" s="482" t="s">
        <v>1069</v>
      </c>
      <c r="J445" s="482" t="s">
        <v>798</v>
      </c>
      <c r="K445" s="494"/>
      <c r="L445" s="494"/>
      <c r="M445" s="495"/>
    </row>
    <row r="446" spans="1:13" ht="15" customHeight="1" x14ac:dyDescent="0.25">
      <c r="A446" s="496"/>
      <c r="B446" s="496"/>
      <c r="C446" s="496"/>
      <c r="D446" s="496"/>
      <c r="E446" s="487">
        <v>444</v>
      </c>
      <c r="F446" s="496" t="s">
        <v>1206</v>
      </c>
      <c r="G446" s="498">
        <f>'MAIN LEVEL'!BF61</f>
        <v>0</v>
      </c>
      <c r="H446" s="496" t="str">
        <f>ShowFormula('EWS MAPPING'!$G446)</f>
        <v>='MAIN LEVEL'!BF61</v>
      </c>
      <c r="I446" s="487" t="s">
        <v>1069</v>
      </c>
      <c r="J446" s="487" t="s">
        <v>798</v>
      </c>
      <c r="K446" s="496"/>
      <c r="L446" s="496"/>
      <c r="M446" s="497"/>
    </row>
    <row r="447" spans="1:13" ht="15" customHeight="1" x14ac:dyDescent="0.25">
      <c r="A447" s="494"/>
      <c r="B447" s="494"/>
      <c r="C447" s="494"/>
      <c r="D447" s="494"/>
      <c r="E447" s="482">
        <v>445</v>
      </c>
      <c r="F447" s="494" t="s">
        <v>1233</v>
      </c>
      <c r="G447" s="499">
        <f>'MAIN LEVEL'!BF62</f>
        <v>0</v>
      </c>
      <c r="H447" s="494" t="str">
        <f>ShowFormula('EWS MAPPING'!$G447)</f>
        <v>='MAIN LEVEL'!BF62</v>
      </c>
      <c r="I447" s="482"/>
      <c r="J447" s="482"/>
      <c r="K447" s="494"/>
      <c r="L447" s="494"/>
      <c r="M447" s="495"/>
    </row>
    <row r="448" spans="1:13" ht="15" customHeight="1" x14ac:dyDescent="0.25">
      <c r="A448" s="496"/>
      <c r="B448" s="496"/>
      <c r="C448" s="496"/>
      <c r="D448" s="496"/>
      <c r="E448" s="487">
        <v>446</v>
      </c>
      <c r="F448" s="496" t="s">
        <v>1234</v>
      </c>
      <c r="G448" s="498">
        <f>'MAIN LEVEL'!BF63</f>
        <v>0</v>
      </c>
      <c r="H448" s="496" t="str">
        <f>ShowFormula('EWS MAPPING'!$G448)</f>
        <v>='MAIN LEVEL'!BF63</v>
      </c>
      <c r="I448" s="496"/>
      <c r="J448" s="496"/>
      <c r="K448" s="496"/>
      <c r="L448" s="496"/>
      <c r="M448" s="497"/>
    </row>
    <row r="449" spans="1:13" ht="15" customHeight="1" x14ac:dyDescent="0.25">
      <c r="A449" s="494"/>
      <c r="B449" s="494"/>
      <c r="C449" s="494"/>
      <c r="D449" s="494"/>
      <c r="E449" s="482">
        <v>447</v>
      </c>
      <c r="F449" s="494" t="s">
        <v>1235</v>
      </c>
      <c r="G449" s="499">
        <f>'MAIN LEVEL'!BF64</f>
        <v>0</v>
      </c>
      <c r="H449" s="494" t="str">
        <f>ShowFormula('EWS MAPPING'!$G449)</f>
        <v>='MAIN LEVEL'!BF64</v>
      </c>
      <c r="I449" s="494"/>
      <c r="J449" s="494"/>
      <c r="K449" s="494"/>
      <c r="L449" s="494"/>
      <c r="M449" s="495"/>
    </row>
    <row r="450" spans="1:13" ht="15" customHeight="1" x14ac:dyDescent="0.25">
      <c r="A450" s="496"/>
      <c r="B450" s="496"/>
      <c r="C450" s="496"/>
      <c r="D450" s="496"/>
      <c r="E450" s="487">
        <v>448</v>
      </c>
      <c r="F450" s="496" t="s">
        <v>1236</v>
      </c>
      <c r="G450" s="498">
        <f>'MAIN LEVEL'!BF65</f>
        <v>0</v>
      </c>
      <c r="H450" s="496" t="str">
        <f>ShowFormula('EWS MAPPING'!$G450)</f>
        <v>='MAIN LEVEL'!BF65</v>
      </c>
      <c r="I450" s="487" t="s">
        <v>1069</v>
      </c>
      <c r="J450" s="487" t="s">
        <v>798</v>
      </c>
      <c r="K450" s="496"/>
      <c r="L450" s="496"/>
      <c r="M450" s="497"/>
    </row>
    <row r="451" spans="1:13" ht="15" customHeight="1" x14ac:dyDescent="0.25">
      <c r="A451" s="494"/>
      <c r="B451" s="494"/>
      <c r="C451" s="494"/>
      <c r="D451" s="494"/>
      <c r="E451" s="482">
        <v>449</v>
      </c>
      <c r="F451" s="494" t="s">
        <v>1237</v>
      </c>
      <c r="G451" s="499">
        <f>'MAIN LEVEL'!BF66</f>
        <v>0</v>
      </c>
      <c r="H451" s="494" t="str">
        <f>ShowFormula('EWS MAPPING'!$G451)</f>
        <v>='MAIN LEVEL'!BF66</v>
      </c>
      <c r="I451" s="482" t="s">
        <v>1069</v>
      </c>
      <c r="J451" s="482" t="s">
        <v>798</v>
      </c>
      <c r="K451" s="494"/>
      <c r="L451" s="494"/>
      <c r="M451" s="495"/>
    </row>
    <row r="452" spans="1:13" ht="15" customHeight="1" x14ac:dyDescent="0.25">
      <c r="A452" s="496"/>
      <c r="B452" s="496"/>
      <c r="C452" s="496"/>
      <c r="D452" s="496"/>
      <c r="E452" s="487">
        <v>450</v>
      </c>
      <c r="F452" s="496" t="s">
        <v>1238</v>
      </c>
      <c r="G452" s="498">
        <f>'MAIN LEVEL'!BF67</f>
        <v>0</v>
      </c>
      <c r="H452" s="496" t="str">
        <f>ShowFormula('EWS MAPPING'!$G452)</f>
        <v>='MAIN LEVEL'!BF67</v>
      </c>
      <c r="I452" s="496"/>
      <c r="J452" s="496"/>
      <c r="K452" s="496"/>
      <c r="L452" s="496"/>
      <c r="M452" s="497"/>
    </row>
    <row r="453" spans="1:13" ht="15" customHeight="1" x14ac:dyDescent="0.25">
      <c r="A453" s="494"/>
      <c r="B453" s="494"/>
      <c r="C453" s="494"/>
      <c r="D453" s="494"/>
      <c r="E453" s="482">
        <v>451</v>
      </c>
      <c r="F453" s="494" t="s">
        <v>1239</v>
      </c>
      <c r="G453" s="499">
        <f>'MAIN LEVEL'!BF68</f>
        <v>0</v>
      </c>
      <c r="H453" s="494" t="str">
        <f>ShowFormula('EWS MAPPING'!$G453)</f>
        <v>='MAIN LEVEL'!BF68</v>
      </c>
      <c r="I453" s="482" t="s">
        <v>1069</v>
      </c>
      <c r="J453" s="482" t="s">
        <v>798</v>
      </c>
      <c r="K453" s="494"/>
      <c r="L453" s="494"/>
      <c r="M453" s="495"/>
    </row>
    <row r="454" spans="1:13" ht="15" customHeight="1" x14ac:dyDescent="0.25">
      <c r="A454" s="496"/>
      <c r="B454" s="496"/>
      <c r="C454" s="496"/>
      <c r="D454" s="496"/>
      <c r="E454" s="487">
        <v>452</v>
      </c>
      <c r="F454" s="496" t="s">
        <v>1240</v>
      </c>
      <c r="G454" s="498">
        <f>'MAIN LEVEL'!BF69</f>
        <v>0</v>
      </c>
      <c r="H454" s="496" t="str">
        <f>ShowFormula('EWS MAPPING'!$G454)</f>
        <v>='MAIN LEVEL'!BF69</v>
      </c>
      <c r="I454" s="487" t="s">
        <v>1069</v>
      </c>
      <c r="J454" s="487" t="s">
        <v>798</v>
      </c>
      <c r="K454" s="496"/>
      <c r="L454" s="496"/>
      <c r="M454" s="497"/>
    </row>
    <row r="455" spans="1:13" ht="15" customHeight="1" x14ac:dyDescent="0.25">
      <c r="A455" s="494"/>
      <c r="B455" s="494"/>
      <c r="C455" s="494"/>
      <c r="D455" s="494"/>
      <c r="E455" s="482">
        <v>453</v>
      </c>
      <c r="F455" s="494" t="s">
        <v>1241</v>
      </c>
      <c r="G455" s="499">
        <f>'MAIN LEVEL'!BF70</f>
        <v>0</v>
      </c>
      <c r="H455" s="494" t="str">
        <f>ShowFormula('EWS MAPPING'!$G455)</f>
        <v>='MAIN LEVEL'!BF70</v>
      </c>
      <c r="I455" s="494"/>
      <c r="J455" s="494"/>
      <c r="K455" s="494"/>
      <c r="L455" s="494"/>
      <c r="M455" s="495"/>
    </row>
    <row r="456" spans="1:13" ht="15" customHeight="1" x14ac:dyDescent="0.25">
      <c r="A456" s="496"/>
      <c r="B456" s="496"/>
      <c r="C456" s="496"/>
      <c r="D456" s="496"/>
      <c r="E456" s="487">
        <v>454</v>
      </c>
      <c r="F456" s="496" t="s">
        <v>1242</v>
      </c>
      <c r="G456" s="498">
        <f>'MAIN LEVEL'!BF71</f>
        <v>0</v>
      </c>
      <c r="H456" s="496" t="str">
        <f>ShowFormula('EWS MAPPING'!$G456)</f>
        <v>='MAIN LEVEL'!BF71</v>
      </c>
      <c r="I456" s="487" t="s">
        <v>1069</v>
      </c>
      <c r="J456" s="487" t="s">
        <v>798</v>
      </c>
      <c r="K456" s="496"/>
      <c r="L456" s="496"/>
      <c r="M456" s="497"/>
    </row>
    <row r="457" spans="1:13" ht="15" customHeight="1" x14ac:dyDescent="0.25">
      <c r="A457" s="494"/>
      <c r="B457" s="494"/>
      <c r="C457" s="494"/>
      <c r="D457" s="494"/>
      <c r="E457" s="482">
        <v>455</v>
      </c>
      <c r="F457" s="494" t="s">
        <v>1243</v>
      </c>
      <c r="G457" s="499">
        <f>'MAIN LEVEL'!BF72</f>
        <v>0</v>
      </c>
      <c r="H457" s="494" t="str">
        <f>ShowFormula('EWS MAPPING'!$G457)</f>
        <v>='MAIN LEVEL'!BF72</v>
      </c>
      <c r="I457" s="494"/>
      <c r="J457" s="494"/>
      <c r="K457" s="494"/>
      <c r="L457" s="494"/>
      <c r="M457" s="495"/>
    </row>
    <row r="458" spans="1:13" ht="15" customHeight="1" x14ac:dyDescent="0.25">
      <c r="A458" s="496"/>
      <c r="B458" s="496"/>
      <c r="C458" s="496"/>
      <c r="D458" s="496"/>
      <c r="E458" s="487">
        <v>456</v>
      </c>
      <c r="F458" s="496" t="s">
        <v>1244</v>
      </c>
      <c r="G458" s="498">
        <f>'MAIN LEVEL'!BF74</f>
        <v>0</v>
      </c>
      <c r="H458" s="496" t="str">
        <f>ShowFormula('EWS MAPPING'!$G458)</f>
        <v>='MAIN LEVEL'!BF74</v>
      </c>
      <c r="I458" s="487" t="s">
        <v>1069</v>
      </c>
      <c r="J458" s="487" t="s">
        <v>798</v>
      </c>
      <c r="K458" s="496"/>
      <c r="L458" s="496"/>
      <c r="M458" s="497"/>
    </row>
    <row r="459" spans="1:13" ht="15" customHeight="1" x14ac:dyDescent="0.25">
      <c r="A459" s="494"/>
      <c r="B459" s="494"/>
      <c r="C459" s="494"/>
      <c r="D459" s="494"/>
      <c r="E459" s="482">
        <v>457</v>
      </c>
      <c r="F459" s="494" t="s">
        <v>1245</v>
      </c>
      <c r="G459" s="499">
        <f>'MAIN LEVEL'!BF75</f>
        <v>0</v>
      </c>
      <c r="H459" s="494" t="str">
        <f>ShowFormula('EWS MAPPING'!$G459)</f>
        <v>='MAIN LEVEL'!BF75</v>
      </c>
      <c r="I459" s="482" t="s">
        <v>1069</v>
      </c>
      <c r="J459" s="482" t="s">
        <v>798</v>
      </c>
      <c r="K459" s="494"/>
      <c r="L459" s="494"/>
      <c r="M459" s="495"/>
    </row>
    <row r="460" spans="1:13" ht="15" customHeight="1" x14ac:dyDescent="0.25">
      <c r="A460" s="496"/>
      <c r="B460" s="496"/>
      <c r="C460" s="496"/>
      <c r="D460" s="496"/>
      <c r="E460" s="487">
        <v>458</v>
      </c>
      <c r="F460" s="496" t="s">
        <v>1246</v>
      </c>
      <c r="G460" s="498">
        <f>'MAIN LEVEL'!BF76</f>
        <v>0</v>
      </c>
      <c r="H460" s="496" t="str">
        <f>ShowFormula('EWS MAPPING'!$G460)</f>
        <v>='MAIN LEVEL'!BF76</v>
      </c>
      <c r="I460" s="487" t="s">
        <v>1069</v>
      </c>
      <c r="J460" s="487" t="s">
        <v>798</v>
      </c>
      <c r="K460" s="496"/>
      <c r="L460" s="496"/>
      <c r="M460" s="497"/>
    </row>
    <row r="461" spans="1:13" ht="15" customHeight="1" x14ac:dyDescent="0.25">
      <c r="A461" s="494"/>
      <c r="B461" s="494"/>
      <c r="C461" s="494"/>
      <c r="D461" s="494"/>
      <c r="E461" s="482">
        <v>459</v>
      </c>
      <c r="F461" s="494" t="s">
        <v>1247</v>
      </c>
      <c r="G461" s="499">
        <f>'MAIN LEVEL'!BF78</f>
        <v>0</v>
      </c>
      <c r="H461" s="494" t="str">
        <f>ShowFormula('EWS MAPPING'!$G461)</f>
        <v>='MAIN LEVEL'!BF78</v>
      </c>
      <c r="I461" s="482" t="s">
        <v>1069</v>
      </c>
      <c r="J461" s="482" t="s">
        <v>798</v>
      </c>
      <c r="K461" s="494"/>
      <c r="L461" s="494"/>
      <c r="M461" s="495"/>
    </row>
    <row r="462" spans="1:13" ht="15" customHeight="1" x14ac:dyDescent="0.25">
      <c r="A462" s="496"/>
      <c r="B462" s="496"/>
      <c r="C462" s="496"/>
      <c r="D462" s="496"/>
      <c r="E462" s="487">
        <v>460</v>
      </c>
      <c r="F462" s="496" t="s">
        <v>1248</v>
      </c>
      <c r="G462" s="498">
        <f>'MAIN LEVEL'!BF79</f>
        <v>0</v>
      </c>
      <c r="H462" s="496" t="str">
        <f>ShowFormula('EWS MAPPING'!$G462)</f>
        <v>='MAIN LEVEL'!BF79</v>
      </c>
      <c r="I462" s="487" t="s">
        <v>1069</v>
      </c>
      <c r="J462" s="487" t="s">
        <v>798</v>
      </c>
      <c r="K462" s="496"/>
      <c r="L462" s="496"/>
      <c r="M462" s="497"/>
    </row>
    <row r="463" spans="1:13" ht="15" customHeight="1" x14ac:dyDescent="0.25">
      <c r="A463" s="494"/>
      <c r="B463" s="494"/>
      <c r="C463" s="494"/>
      <c r="D463" s="494"/>
      <c r="E463" s="482">
        <v>461</v>
      </c>
      <c r="F463" s="494" t="s">
        <v>1249</v>
      </c>
      <c r="G463" s="499">
        <f>'MAIN LEVEL'!BF80</f>
        <v>0</v>
      </c>
      <c r="H463" s="494" t="str">
        <f>ShowFormula('EWS MAPPING'!$G463)</f>
        <v>='MAIN LEVEL'!BF80</v>
      </c>
      <c r="I463" s="482" t="s">
        <v>1069</v>
      </c>
      <c r="J463" s="482" t="s">
        <v>798</v>
      </c>
      <c r="K463" s="494"/>
      <c r="L463" s="494"/>
      <c r="M463" s="495"/>
    </row>
    <row r="464" spans="1:13" ht="15" customHeight="1" x14ac:dyDescent="0.25">
      <c r="A464" s="496"/>
      <c r="B464" s="496"/>
      <c r="C464" s="496"/>
      <c r="D464" s="496"/>
      <c r="E464" s="487">
        <v>462</v>
      </c>
      <c r="F464" s="496" t="s">
        <v>1250</v>
      </c>
      <c r="G464" s="498">
        <f>'MAIN LEVEL'!BF81</f>
        <v>0</v>
      </c>
      <c r="H464" s="496" t="str">
        <f>ShowFormula('EWS MAPPING'!$G464)</f>
        <v>='MAIN LEVEL'!BF81</v>
      </c>
      <c r="I464" s="487" t="s">
        <v>1069</v>
      </c>
      <c r="J464" s="487" t="s">
        <v>798</v>
      </c>
      <c r="K464" s="496"/>
      <c r="L464" s="496"/>
      <c r="M464" s="497"/>
    </row>
    <row r="465" spans="1:13" ht="15" customHeight="1" x14ac:dyDescent="0.25">
      <c r="A465" s="494"/>
      <c r="B465" s="494"/>
      <c r="C465" s="494"/>
      <c r="D465" s="494"/>
      <c r="E465" s="482">
        <v>463</v>
      </c>
      <c r="F465" s="494" t="s">
        <v>1251</v>
      </c>
      <c r="G465" s="499">
        <f>'MAIN LEVEL'!BF82</f>
        <v>0</v>
      </c>
      <c r="H465" s="494" t="str">
        <f>ShowFormula('EWS MAPPING'!$G465)</f>
        <v>='MAIN LEVEL'!BF82</v>
      </c>
      <c r="I465" s="482" t="s">
        <v>1069</v>
      </c>
      <c r="J465" s="482" t="s">
        <v>798</v>
      </c>
      <c r="K465" s="494"/>
      <c r="L465" s="494"/>
      <c r="M465" s="495"/>
    </row>
    <row r="466" spans="1:13" ht="15" customHeight="1" x14ac:dyDescent="0.25">
      <c r="A466" s="496"/>
      <c r="B466" s="496"/>
      <c r="C466" s="496"/>
      <c r="D466" s="496"/>
      <c r="E466" s="487">
        <v>464</v>
      </c>
      <c r="F466" s="496" t="s">
        <v>1252</v>
      </c>
      <c r="G466" s="498">
        <f>'MAIN LEVEL'!BF83</f>
        <v>0</v>
      </c>
      <c r="H466" s="496" t="str">
        <f>ShowFormula('EWS MAPPING'!$G466)</f>
        <v>='MAIN LEVEL'!BF83</v>
      </c>
      <c r="I466" s="496"/>
      <c r="J466" s="496"/>
      <c r="K466" s="496"/>
      <c r="L466" s="496"/>
      <c r="M466" s="497"/>
    </row>
    <row r="467" spans="1:13" ht="15" customHeight="1" x14ac:dyDescent="0.25">
      <c r="A467" s="494"/>
      <c r="B467" s="494"/>
      <c r="C467" s="494"/>
      <c r="D467" s="494"/>
      <c r="E467" s="482">
        <v>465</v>
      </c>
      <c r="F467" s="494" t="s">
        <v>1253</v>
      </c>
      <c r="G467" s="499">
        <f>'MAIN LEVEL'!BF85</f>
        <v>0</v>
      </c>
      <c r="H467" s="494" t="str">
        <f>ShowFormula('EWS MAPPING'!$G467)</f>
        <v>='MAIN LEVEL'!BF85</v>
      </c>
      <c r="I467" s="482" t="s">
        <v>1069</v>
      </c>
      <c r="J467" s="482" t="s">
        <v>798</v>
      </c>
      <c r="K467" s="494"/>
      <c r="L467" s="494"/>
      <c r="M467" s="495"/>
    </row>
    <row r="468" spans="1:13" ht="15" customHeight="1" x14ac:dyDescent="0.25">
      <c r="A468" s="496"/>
      <c r="B468" s="496"/>
      <c r="C468" s="496"/>
      <c r="D468" s="496"/>
      <c r="E468" s="487">
        <v>466</v>
      </c>
      <c r="F468" s="496" t="s">
        <v>1254</v>
      </c>
      <c r="G468" s="498">
        <f>'MAIN LEVEL'!BF86</f>
        <v>0</v>
      </c>
      <c r="H468" s="496" t="str">
        <f>ShowFormula('EWS MAPPING'!$G468)</f>
        <v>='MAIN LEVEL'!BF86</v>
      </c>
      <c r="I468" s="487" t="s">
        <v>1069</v>
      </c>
      <c r="J468" s="487" t="s">
        <v>798</v>
      </c>
      <c r="K468" s="496"/>
      <c r="L468" s="496"/>
      <c r="M468" s="497"/>
    </row>
    <row r="469" spans="1:13" ht="15" customHeight="1" x14ac:dyDescent="0.25">
      <c r="A469" s="494"/>
      <c r="B469" s="494"/>
      <c r="C469" s="494"/>
      <c r="D469" s="494"/>
      <c r="E469" s="482">
        <v>467</v>
      </c>
      <c r="F469" s="494" t="s">
        <v>1255</v>
      </c>
      <c r="G469" s="499">
        <f>'MAIN LEVEL'!BF87</f>
        <v>0</v>
      </c>
      <c r="H469" s="494" t="str">
        <f>ShowFormula('EWS MAPPING'!$G469)</f>
        <v>='MAIN LEVEL'!BF87</v>
      </c>
      <c r="I469" s="482" t="s">
        <v>1069</v>
      </c>
      <c r="J469" s="482" t="s">
        <v>798</v>
      </c>
      <c r="K469" s="494"/>
      <c r="L469" s="494"/>
      <c r="M469" s="495"/>
    </row>
    <row r="470" spans="1:13" ht="15" customHeight="1" x14ac:dyDescent="0.25">
      <c r="A470" s="496"/>
      <c r="B470" s="496"/>
      <c r="C470" s="496"/>
      <c r="D470" s="496"/>
      <c r="E470" s="487">
        <v>468</v>
      </c>
      <c r="F470" s="496" t="s">
        <v>1256</v>
      </c>
      <c r="G470" s="498">
        <f>'MAIN LEVEL'!BF88</f>
        <v>0</v>
      </c>
      <c r="H470" s="496" t="str">
        <f>ShowFormula('EWS MAPPING'!$G470)</f>
        <v>='MAIN LEVEL'!BF88</v>
      </c>
      <c r="I470" s="496"/>
      <c r="J470" s="496"/>
      <c r="K470" s="496"/>
      <c r="L470" s="496"/>
      <c r="M470" s="497"/>
    </row>
    <row r="471" spans="1:13" ht="15" customHeight="1" x14ac:dyDescent="0.25">
      <c r="A471" s="494"/>
      <c r="B471" s="494"/>
      <c r="C471" s="494"/>
      <c r="D471" s="494"/>
      <c r="E471" s="482">
        <v>469</v>
      </c>
      <c r="F471" s="494" t="s">
        <v>1257</v>
      </c>
      <c r="G471" s="499">
        <f>'MAIN LEVEL'!BF89</f>
        <v>0</v>
      </c>
      <c r="H471" s="494" t="str">
        <f>ShowFormula('EWS MAPPING'!$G471)</f>
        <v>='MAIN LEVEL'!BF89</v>
      </c>
      <c r="I471" s="482" t="s">
        <v>1069</v>
      </c>
      <c r="J471" s="482" t="s">
        <v>798</v>
      </c>
      <c r="K471" s="494"/>
      <c r="L471" s="494"/>
      <c r="M471" s="495"/>
    </row>
    <row r="472" spans="1:13" ht="15" customHeight="1" x14ac:dyDescent="0.25">
      <c r="A472" s="496"/>
      <c r="B472" s="496"/>
      <c r="C472" s="496"/>
      <c r="D472" s="496"/>
      <c r="E472" s="487">
        <v>470</v>
      </c>
      <c r="F472" s="496" t="s">
        <v>1258</v>
      </c>
      <c r="G472" s="498">
        <f>'MAIN LEVEL'!BF90</f>
        <v>0</v>
      </c>
      <c r="H472" s="496" t="str">
        <f>ShowFormula('EWS MAPPING'!$G472)</f>
        <v>='MAIN LEVEL'!BF90</v>
      </c>
      <c r="I472" s="487" t="s">
        <v>1069</v>
      </c>
      <c r="J472" s="487" t="s">
        <v>798</v>
      </c>
      <c r="K472" s="496"/>
      <c r="L472" s="496"/>
      <c r="M472" s="497"/>
    </row>
    <row r="473" spans="1:13" ht="15" customHeight="1" x14ac:dyDescent="0.25">
      <c r="A473" s="494"/>
      <c r="B473" s="494"/>
      <c r="C473" s="494"/>
      <c r="D473" s="494"/>
      <c r="E473" s="482">
        <v>471</v>
      </c>
      <c r="F473" s="494" t="s">
        <v>1259</v>
      </c>
      <c r="G473" s="499">
        <f>'MAIN LEVEL'!BF91</f>
        <v>0</v>
      </c>
      <c r="H473" s="494" t="str">
        <f>ShowFormula('EWS MAPPING'!$G473)</f>
        <v>='MAIN LEVEL'!BF91</v>
      </c>
      <c r="I473" s="494"/>
      <c r="J473" s="494"/>
      <c r="K473" s="494"/>
      <c r="L473" s="494"/>
      <c r="M473" s="495"/>
    </row>
    <row r="474" spans="1:13" ht="15" customHeight="1" x14ac:dyDescent="0.25">
      <c r="A474" s="496"/>
      <c r="B474" s="496"/>
      <c r="C474" s="496"/>
      <c r="D474" s="496"/>
      <c r="E474" s="487">
        <v>472</v>
      </c>
      <c r="F474" s="496" t="s">
        <v>1260</v>
      </c>
      <c r="G474" s="498">
        <f>'MAIN LEVEL'!BF92</f>
        <v>0</v>
      </c>
      <c r="H474" s="496" t="str">
        <f>ShowFormula('EWS MAPPING'!$G474)</f>
        <v>='MAIN LEVEL'!BF92</v>
      </c>
      <c r="I474" s="496"/>
      <c r="J474" s="496"/>
      <c r="K474" s="496"/>
      <c r="L474" s="496"/>
      <c r="M474" s="497"/>
    </row>
    <row r="475" spans="1:13" ht="15" customHeight="1" x14ac:dyDescent="0.25">
      <c r="A475" s="494"/>
      <c r="B475" s="494"/>
      <c r="C475" s="494"/>
      <c r="D475" s="494"/>
      <c r="E475" s="482">
        <v>473</v>
      </c>
      <c r="F475" s="494" t="s">
        <v>1261</v>
      </c>
      <c r="G475" s="499">
        <f>'MAIN LEVEL'!BK18</f>
        <v>0</v>
      </c>
      <c r="H475" s="494" t="str">
        <f>ShowFormula('EWS MAPPING'!$G475)</f>
        <v>='MAIN LEVEL'!BK18</v>
      </c>
      <c r="I475" s="482" t="s">
        <v>1069</v>
      </c>
      <c r="J475" s="482" t="s">
        <v>798</v>
      </c>
      <c r="K475" s="494"/>
      <c r="L475" s="494"/>
      <c r="M475" s="495"/>
    </row>
    <row r="476" spans="1:13" ht="15" customHeight="1" x14ac:dyDescent="0.25">
      <c r="A476" s="496"/>
      <c r="B476" s="496"/>
      <c r="C476" s="496"/>
      <c r="D476" s="496"/>
      <c r="E476" s="487">
        <v>474</v>
      </c>
      <c r="F476" s="496" t="s">
        <v>1262</v>
      </c>
      <c r="G476" s="498">
        <f>'MAIN LEVEL'!BK19</f>
        <v>0</v>
      </c>
      <c r="H476" s="496" t="str">
        <f>ShowFormula('EWS MAPPING'!$G476)</f>
        <v>='MAIN LEVEL'!BK19</v>
      </c>
      <c r="I476" s="487" t="s">
        <v>1069</v>
      </c>
      <c r="J476" s="487" t="s">
        <v>798</v>
      </c>
      <c r="K476" s="496"/>
      <c r="L476" s="496"/>
      <c r="M476" s="497"/>
    </row>
    <row r="477" spans="1:13" ht="15" customHeight="1" x14ac:dyDescent="0.25">
      <c r="A477" s="494"/>
      <c r="B477" s="494"/>
      <c r="C477" s="494"/>
      <c r="D477" s="494"/>
      <c r="E477" s="482">
        <v>475</v>
      </c>
      <c r="F477" s="494" t="s">
        <v>1263</v>
      </c>
      <c r="G477" s="499">
        <f>'MAIN LEVEL'!BK20</f>
        <v>0</v>
      </c>
      <c r="H477" s="494" t="str">
        <f>ShowFormula('EWS MAPPING'!$G477)</f>
        <v>='MAIN LEVEL'!BK20</v>
      </c>
      <c r="I477" s="482"/>
      <c r="J477" s="482"/>
      <c r="K477" s="494"/>
      <c r="L477" s="494"/>
      <c r="M477" s="495"/>
    </row>
    <row r="478" spans="1:13" ht="15" customHeight="1" x14ac:dyDescent="0.25">
      <c r="A478" s="496"/>
      <c r="B478" s="496"/>
      <c r="C478" s="496"/>
      <c r="D478" s="496"/>
      <c r="E478" s="487">
        <v>476</v>
      </c>
      <c r="F478" s="496" t="s">
        <v>1264</v>
      </c>
      <c r="G478" s="498">
        <f>'MAIN LEVEL'!BK22</f>
        <v>0</v>
      </c>
      <c r="H478" s="496" t="str">
        <f>ShowFormula('EWS MAPPING'!$G478)</f>
        <v>='MAIN LEVEL'!BK22</v>
      </c>
      <c r="I478" s="487" t="s">
        <v>1069</v>
      </c>
      <c r="J478" s="487" t="s">
        <v>798</v>
      </c>
      <c r="K478" s="496"/>
      <c r="L478" s="496"/>
      <c r="M478" s="497"/>
    </row>
    <row r="479" spans="1:13" ht="15" customHeight="1" x14ac:dyDescent="0.25">
      <c r="A479" s="494"/>
      <c r="B479" s="494"/>
      <c r="C479" s="494"/>
      <c r="D479" s="494"/>
      <c r="E479" s="482">
        <v>477</v>
      </c>
      <c r="F479" s="494" t="s">
        <v>1265</v>
      </c>
      <c r="G479" s="499">
        <f>'MAIN LEVEL'!BK23</f>
        <v>0</v>
      </c>
      <c r="H479" s="494" t="str">
        <f>ShowFormula('EWS MAPPING'!$G479)</f>
        <v>='MAIN LEVEL'!BK23</v>
      </c>
      <c r="I479" s="482" t="s">
        <v>1069</v>
      </c>
      <c r="J479" s="482" t="s">
        <v>798</v>
      </c>
      <c r="K479" s="494"/>
      <c r="L479" s="494"/>
      <c r="M479" s="495"/>
    </row>
    <row r="480" spans="1:13" ht="15" customHeight="1" x14ac:dyDescent="0.25">
      <c r="A480" s="496"/>
      <c r="B480" s="496"/>
      <c r="C480" s="496"/>
      <c r="D480" s="496"/>
      <c r="E480" s="487">
        <v>478</v>
      </c>
      <c r="F480" s="496" t="s">
        <v>1266</v>
      </c>
      <c r="G480" s="498">
        <f>'MAIN LEVEL'!BK24</f>
        <v>0</v>
      </c>
      <c r="H480" s="496" t="str">
        <f>ShowFormula('EWS MAPPING'!$G480)</f>
        <v>='MAIN LEVEL'!BK24</v>
      </c>
      <c r="I480" s="487" t="s">
        <v>1069</v>
      </c>
      <c r="J480" s="487" t="s">
        <v>798</v>
      </c>
      <c r="K480" s="496"/>
      <c r="L480" s="496"/>
      <c r="M480" s="497"/>
    </row>
    <row r="481" spans="1:13" ht="15" customHeight="1" x14ac:dyDescent="0.25">
      <c r="A481" s="494"/>
      <c r="B481" s="494"/>
      <c r="C481" s="494"/>
      <c r="D481" s="494"/>
      <c r="E481" s="482">
        <v>479</v>
      </c>
      <c r="F481" s="494" t="s">
        <v>1267</v>
      </c>
      <c r="G481" s="499">
        <f>'MAIN LEVEL'!BK25</f>
        <v>0</v>
      </c>
      <c r="H481" s="494" t="str">
        <f>ShowFormula('EWS MAPPING'!$G481)</f>
        <v>='MAIN LEVEL'!BK25</v>
      </c>
      <c r="I481" s="482"/>
      <c r="J481" s="482"/>
      <c r="K481" s="494"/>
      <c r="L481" s="494"/>
      <c r="M481" s="495"/>
    </row>
    <row r="482" spans="1:13" ht="15" customHeight="1" x14ac:dyDescent="0.25">
      <c r="A482" s="496"/>
      <c r="B482" s="496"/>
      <c r="C482" s="496"/>
      <c r="D482" s="496"/>
      <c r="E482" s="487">
        <v>480</v>
      </c>
      <c r="F482" s="496" t="s">
        <v>1268</v>
      </c>
      <c r="G482" s="498">
        <f>'MAIN LEVEL'!BK27</f>
        <v>0</v>
      </c>
      <c r="H482" s="496" t="str">
        <f>ShowFormula('EWS MAPPING'!$G482)</f>
        <v>='MAIN LEVEL'!BK27</v>
      </c>
      <c r="I482" s="487" t="s">
        <v>1069</v>
      </c>
      <c r="J482" s="487" t="s">
        <v>798</v>
      </c>
      <c r="K482" s="496"/>
      <c r="L482" s="496"/>
      <c r="M482" s="497"/>
    </row>
    <row r="483" spans="1:13" ht="15" customHeight="1" x14ac:dyDescent="0.25">
      <c r="A483" s="494"/>
      <c r="B483" s="494"/>
      <c r="C483" s="494"/>
      <c r="D483" s="494"/>
      <c r="E483" s="482">
        <v>481</v>
      </c>
      <c r="F483" s="494" t="s">
        <v>1269</v>
      </c>
      <c r="G483" s="499">
        <f>'MAIN LEVEL'!BK28</f>
        <v>0</v>
      </c>
      <c r="H483" s="494" t="str">
        <f>ShowFormula('EWS MAPPING'!$G483)</f>
        <v>='MAIN LEVEL'!BK28</v>
      </c>
      <c r="I483" s="482" t="s">
        <v>1069</v>
      </c>
      <c r="J483" s="482" t="s">
        <v>798</v>
      </c>
      <c r="K483" s="494"/>
      <c r="L483" s="494"/>
      <c r="M483" s="495"/>
    </row>
    <row r="484" spans="1:13" ht="15" customHeight="1" x14ac:dyDescent="0.25">
      <c r="A484" s="496"/>
      <c r="B484" s="496"/>
      <c r="C484" s="496"/>
      <c r="D484" s="496"/>
      <c r="E484" s="487">
        <v>482</v>
      </c>
      <c r="F484" s="496" t="s">
        <v>1270</v>
      </c>
      <c r="G484" s="498">
        <f>'MAIN LEVEL'!BK29</f>
        <v>0</v>
      </c>
      <c r="H484" s="496" t="str">
        <f>ShowFormula('EWS MAPPING'!$G484)</f>
        <v>='MAIN LEVEL'!BK29</v>
      </c>
      <c r="I484" s="487" t="s">
        <v>1069</v>
      </c>
      <c r="J484" s="487" t="s">
        <v>798</v>
      </c>
      <c r="K484" s="496"/>
      <c r="L484" s="496"/>
      <c r="M484" s="497"/>
    </row>
    <row r="485" spans="1:13" ht="15" customHeight="1" x14ac:dyDescent="0.25">
      <c r="A485" s="494"/>
      <c r="B485" s="494"/>
      <c r="C485" s="494"/>
      <c r="D485" s="494"/>
      <c r="E485" s="482">
        <v>483</v>
      </c>
      <c r="F485" s="494" t="s">
        <v>1271</v>
      </c>
      <c r="G485" s="499">
        <f>'MAIN LEVEL'!BK30</f>
        <v>0</v>
      </c>
      <c r="H485" s="494" t="str">
        <f>ShowFormula('EWS MAPPING'!$G485)</f>
        <v>='MAIN LEVEL'!BK30</v>
      </c>
      <c r="I485" s="482" t="s">
        <v>1069</v>
      </c>
      <c r="J485" s="482" t="s">
        <v>798</v>
      </c>
      <c r="K485" s="494"/>
      <c r="L485" s="494"/>
      <c r="M485" s="495"/>
    </row>
    <row r="486" spans="1:13" ht="15" customHeight="1" x14ac:dyDescent="0.25">
      <c r="A486" s="496"/>
      <c r="B486" s="496"/>
      <c r="C486" s="496"/>
      <c r="D486" s="496"/>
      <c r="E486" s="487">
        <v>484</v>
      </c>
      <c r="F486" s="496" t="s">
        <v>1272</v>
      </c>
      <c r="G486" s="498">
        <f>'MAIN LEVEL'!BK31</f>
        <v>0</v>
      </c>
      <c r="H486" s="496" t="str">
        <f>ShowFormula('EWS MAPPING'!$G486)</f>
        <v>='MAIN LEVEL'!BK31</v>
      </c>
      <c r="I486" s="487" t="s">
        <v>1069</v>
      </c>
      <c r="J486" s="487" t="s">
        <v>798</v>
      </c>
      <c r="K486" s="496"/>
      <c r="L486" s="496"/>
      <c r="M486" s="497"/>
    </row>
    <row r="487" spans="1:13" ht="15" customHeight="1" x14ac:dyDescent="0.25">
      <c r="A487" s="494"/>
      <c r="B487" s="494"/>
      <c r="C487" s="494"/>
      <c r="D487" s="494"/>
      <c r="E487" s="482">
        <v>485</v>
      </c>
      <c r="F487" s="494" t="s">
        <v>1273</v>
      </c>
      <c r="G487" s="499">
        <f>'MAIN LEVEL'!BK32</f>
        <v>0</v>
      </c>
      <c r="H487" s="494" t="str">
        <f>ShowFormula('EWS MAPPING'!$G487)</f>
        <v>='MAIN LEVEL'!BK32</v>
      </c>
      <c r="I487" s="482"/>
      <c r="J487" s="482"/>
      <c r="K487" s="494"/>
      <c r="L487" s="494"/>
      <c r="M487" s="495"/>
    </row>
    <row r="488" spans="1:13" ht="15" customHeight="1" x14ac:dyDescent="0.25">
      <c r="A488" s="496"/>
      <c r="B488" s="496"/>
      <c r="C488" s="496"/>
      <c r="D488" s="496"/>
      <c r="E488" s="487">
        <v>486</v>
      </c>
      <c r="F488" s="496" t="s">
        <v>1274</v>
      </c>
      <c r="G488" s="498">
        <f>'MAIN LEVEL'!BK33</f>
        <v>0</v>
      </c>
      <c r="H488" s="496" t="str">
        <f>ShowFormula('EWS MAPPING'!$G488)</f>
        <v>='MAIN LEVEL'!BK33</v>
      </c>
      <c r="I488" s="487"/>
      <c r="J488" s="487"/>
      <c r="K488" s="496"/>
      <c r="L488" s="496"/>
      <c r="M488" s="497"/>
    </row>
    <row r="489" spans="1:13" ht="15" customHeight="1" x14ac:dyDescent="0.25">
      <c r="A489" s="494"/>
      <c r="B489" s="494"/>
      <c r="C489" s="494"/>
      <c r="D489" s="494"/>
      <c r="E489" s="482">
        <v>487</v>
      </c>
      <c r="F489" s="494" t="s">
        <v>1275</v>
      </c>
      <c r="G489" s="499">
        <f>'MAIN LEVEL'!BK34</f>
        <v>0</v>
      </c>
      <c r="H489" s="494" t="str">
        <f>ShowFormula('EWS MAPPING'!$G489)</f>
        <v>='MAIN LEVEL'!BK34</v>
      </c>
      <c r="I489" s="482" t="s">
        <v>1069</v>
      </c>
      <c r="J489" s="482" t="s">
        <v>798</v>
      </c>
      <c r="K489" s="494"/>
      <c r="L489" s="494"/>
      <c r="M489" s="495"/>
    </row>
    <row r="490" spans="1:13" ht="15" customHeight="1" x14ac:dyDescent="0.25">
      <c r="A490" s="496"/>
      <c r="B490" s="496"/>
      <c r="C490" s="496"/>
      <c r="D490" s="496"/>
      <c r="E490" s="487">
        <v>488</v>
      </c>
      <c r="F490" s="496" t="s">
        <v>1276</v>
      </c>
      <c r="G490" s="498">
        <f>'MAIN LEVEL'!BK36</f>
        <v>0</v>
      </c>
      <c r="H490" s="496" t="str">
        <f>ShowFormula('EWS MAPPING'!$G490)</f>
        <v>='MAIN LEVEL'!BK36</v>
      </c>
      <c r="I490" s="487" t="s">
        <v>1069</v>
      </c>
      <c r="J490" s="487" t="s">
        <v>798</v>
      </c>
      <c r="K490" s="496"/>
      <c r="L490" s="496"/>
      <c r="M490" s="497"/>
    </row>
    <row r="491" spans="1:13" ht="15" customHeight="1" x14ac:dyDescent="0.25">
      <c r="A491" s="494"/>
      <c r="B491" s="494"/>
      <c r="C491" s="494"/>
      <c r="D491" s="494"/>
      <c r="E491" s="482">
        <v>489</v>
      </c>
      <c r="F491" s="494" t="s">
        <v>1277</v>
      </c>
      <c r="G491" s="499">
        <f>'MAIN LEVEL'!BK37</f>
        <v>0</v>
      </c>
      <c r="H491" s="494" t="str">
        <f>ShowFormula('EWS MAPPING'!$G491)</f>
        <v>='MAIN LEVEL'!BK37</v>
      </c>
      <c r="I491" s="482" t="s">
        <v>1069</v>
      </c>
      <c r="J491" s="482" t="s">
        <v>798</v>
      </c>
      <c r="K491" s="494"/>
      <c r="L491" s="494"/>
      <c r="M491" s="495"/>
    </row>
    <row r="492" spans="1:13" ht="15" customHeight="1" x14ac:dyDescent="0.25">
      <c r="A492" s="496"/>
      <c r="B492" s="496"/>
      <c r="C492" s="496"/>
      <c r="D492" s="496"/>
      <c r="E492" s="487">
        <v>490</v>
      </c>
      <c r="F492" s="496" t="s">
        <v>1269</v>
      </c>
      <c r="G492" s="498">
        <f>'MAIN LEVEL'!BK38</f>
        <v>0</v>
      </c>
      <c r="H492" s="496" t="str">
        <f>ShowFormula('EWS MAPPING'!$G492)</f>
        <v>='MAIN LEVEL'!BK38</v>
      </c>
      <c r="I492" s="487" t="s">
        <v>1069</v>
      </c>
      <c r="J492" s="487" t="s">
        <v>798</v>
      </c>
      <c r="K492" s="496"/>
      <c r="L492" s="496"/>
      <c r="M492" s="497"/>
    </row>
    <row r="493" spans="1:13" ht="15" customHeight="1" x14ac:dyDescent="0.25">
      <c r="A493" s="494"/>
      <c r="B493" s="494"/>
      <c r="C493" s="494"/>
      <c r="D493" s="494"/>
      <c r="E493" s="482">
        <v>491</v>
      </c>
      <c r="F493" s="494" t="s">
        <v>1278</v>
      </c>
      <c r="G493" s="499">
        <f>'MAIN LEVEL'!BK39</f>
        <v>0</v>
      </c>
      <c r="H493" s="494" t="str">
        <f>ShowFormula('EWS MAPPING'!$G493)</f>
        <v>='MAIN LEVEL'!BK39</v>
      </c>
      <c r="I493" s="482" t="s">
        <v>1069</v>
      </c>
      <c r="J493" s="482" t="s">
        <v>798</v>
      </c>
      <c r="K493" s="494"/>
      <c r="L493" s="494"/>
      <c r="M493" s="495"/>
    </row>
    <row r="494" spans="1:13" ht="15" customHeight="1" x14ac:dyDescent="0.25">
      <c r="A494" s="496"/>
      <c r="B494" s="496"/>
      <c r="C494" s="496"/>
      <c r="D494" s="496"/>
      <c r="E494" s="487">
        <v>492</v>
      </c>
      <c r="F494" s="496" t="s">
        <v>1279</v>
      </c>
      <c r="G494" s="498">
        <f>'MAIN LEVEL'!BK40</f>
        <v>0</v>
      </c>
      <c r="H494" s="496" t="str">
        <f>ShowFormula('EWS MAPPING'!$G494)</f>
        <v>='MAIN LEVEL'!BK40</v>
      </c>
      <c r="I494" s="487" t="s">
        <v>1069</v>
      </c>
      <c r="J494" s="487" t="s">
        <v>798</v>
      </c>
      <c r="K494" s="496"/>
      <c r="L494" s="496"/>
      <c r="M494" s="497"/>
    </row>
    <row r="495" spans="1:13" ht="15" customHeight="1" x14ac:dyDescent="0.25">
      <c r="A495" s="494"/>
      <c r="B495" s="494"/>
      <c r="C495" s="494"/>
      <c r="D495" s="494"/>
      <c r="E495" s="482">
        <v>493</v>
      </c>
      <c r="F495" s="494" t="s">
        <v>1280</v>
      </c>
      <c r="G495" s="499">
        <f>'MAIN LEVEL'!BK41</f>
        <v>0</v>
      </c>
      <c r="H495" s="494" t="str">
        <f>ShowFormula('EWS MAPPING'!$G495)</f>
        <v>='MAIN LEVEL'!BK41</v>
      </c>
      <c r="I495" s="482" t="s">
        <v>1069</v>
      </c>
      <c r="J495" s="482" t="s">
        <v>798</v>
      </c>
      <c r="K495" s="494"/>
      <c r="L495" s="494"/>
      <c r="M495" s="495"/>
    </row>
    <row r="496" spans="1:13" ht="15" customHeight="1" x14ac:dyDescent="0.25">
      <c r="A496" s="496"/>
      <c r="B496" s="496"/>
      <c r="C496" s="496"/>
      <c r="D496" s="496"/>
      <c r="E496" s="487">
        <v>494</v>
      </c>
      <c r="F496" s="496" t="s">
        <v>1281</v>
      </c>
      <c r="G496" s="498">
        <f>'MAIN LEVEL'!BK42</f>
        <v>0</v>
      </c>
      <c r="H496" s="496" t="str">
        <f>ShowFormula('EWS MAPPING'!$G496)</f>
        <v>='MAIN LEVEL'!BK42</v>
      </c>
      <c r="I496" s="487" t="s">
        <v>1069</v>
      </c>
      <c r="J496" s="487" t="s">
        <v>798</v>
      </c>
      <c r="K496" s="496"/>
      <c r="L496" s="496"/>
      <c r="M496" s="497"/>
    </row>
    <row r="497" spans="1:13" ht="15" customHeight="1" x14ac:dyDescent="0.25">
      <c r="A497" s="494"/>
      <c r="B497" s="494"/>
      <c r="C497" s="494"/>
      <c r="D497" s="494"/>
      <c r="E497" s="482">
        <v>495</v>
      </c>
      <c r="F497" s="494" t="s">
        <v>1282</v>
      </c>
      <c r="G497" s="499">
        <f>'MAIN LEVEL'!BK43</f>
        <v>0</v>
      </c>
      <c r="H497" s="494" t="str">
        <f>ShowFormula('EWS MAPPING'!$G497)</f>
        <v>='MAIN LEVEL'!BK43</v>
      </c>
      <c r="I497" s="482" t="s">
        <v>1069</v>
      </c>
      <c r="J497" s="482" t="s">
        <v>798</v>
      </c>
      <c r="K497" s="494"/>
      <c r="L497" s="494"/>
      <c r="M497" s="495"/>
    </row>
    <row r="498" spans="1:13" ht="15" customHeight="1" x14ac:dyDescent="0.25">
      <c r="A498" s="496"/>
      <c r="B498" s="496"/>
      <c r="C498" s="496"/>
      <c r="D498" s="496"/>
      <c r="E498" s="487">
        <v>496</v>
      </c>
      <c r="F498" s="496" t="s">
        <v>1283</v>
      </c>
      <c r="G498" s="498">
        <f>'MAIN LEVEL'!BK44</f>
        <v>0</v>
      </c>
      <c r="H498" s="496" t="str">
        <f>ShowFormula('EWS MAPPING'!$G498)</f>
        <v>='MAIN LEVEL'!BK44</v>
      </c>
      <c r="I498" s="487" t="s">
        <v>1069</v>
      </c>
      <c r="J498" s="487" t="s">
        <v>798</v>
      </c>
      <c r="K498" s="496"/>
      <c r="L498" s="496"/>
      <c r="M498" s="497"/>
    </row>
    <row r="499" spans="1:13" ht="15" customHeight="1" x14ac:dyDescent="0.25">
      <c r="A499" s="494"/>
      <c r="B499" s="494"/>
      <c r="C499" s="494"/>
      <c r="D499" s="494"/>
      <c r="E499" s="482">
        <v>497</v>
      </c>
      <c r="F499" s="494" t="s">
        <v>1284</v>
      </c>
      <c r="G499" s="499">
        <f>'MAIN LEVEL'!BK45</f>
        <v>0</v>
      </c>
      <c r="H499" s="494" t="str">
        <f>ShowFormula('EWS MAPPING'!$G499)</f>
        <v>='MAIN LEVEL'!BK45</v>
      </c>
      <c r="I499" s="482" t="s">
        <v>1069</v>
      </c>
      <c r="J499" s="482" t="s">
        <v>798</v>
      </c>
      <c r="K499" s="494"/>
      <c r="L499" s="494"/>
      <c r="M499" s="495"/>
    </row>
    <row r="500" spans="1:13" ht="15" customHeight="1" x14ac:dyDescent="0.25">
      <c r="A500" s="496"/>
      <c r="B500" s="496"/>
      <c r="C500" s="496"/>
      <c r="D500" s="496"/>
      <c r="E500" s="487">
        <v>498</v>
      </c>
      <c r="F500" s="496" t="s">
        <v>1285</v>
      </c>
      <c r="G500" s="498">
        <f>'MAIN LEVEL'!BK46</f>
        <v>0</v>
      </c>
      <c r="H500" s="496" t="str">
        <f>ShowFormula('EWS MAPPING'!$G500)</f>
        <v>='MAIN LEVEL'!BK46</v>
      </c>
      <c r="I500" s="487" t="s">
        <v>1069</v>
      </c>
      <c r="J500" s="487" t="s">
        <v>798</v>
      </c>
      <c r="K500" s="496"/>
      <c r="L500" s="496"/>
      <c r="M500" s="497"/>
    </row>
    <row r="501" spans="1:13" ht="15" customHeight="1" x14ac:dyDescent="0.25">
      <c r="A501" s="494"/>
      <c r="B501" s="494"/>
      <c r="C501" s="494"/>
      <c r="D501" s="494"/>
      <c r="E501" s="482">
        <v>499</v>
      </c>
      <c r="F501" s="494" t="s">
        <v>1286</v>
      </c>
      <c r="G501" s="499">
        <f>'MAIN LEVEL'!BK47</f>
        <v>0</v>
      </c>
      <c r="H501" s="494" t="str">
        <f>ShowFormula('EWS MAPPING'!$G501)</f>
        <v>='MAIN LEVEL'!BK47</v>
      </c>
      <c r="I501" s="482" t="s">
        <v>1069</v>
      </c>
      <c r="J501" s="482" t="s">
        <v>798</v>
      </c>
      <c r="K501" s="494"/>
      <c r="L501" s="494"/>
      <c r="M501" s="495"/>
    </row>
    <row r="502" spans="1:13" ht="15" customHeight="1" x14ac:dyDescent="0.25">
      <c r="A502" s="496"/>
      <c r="B502" s="496"/>
      <c r="C502" s="496"/>
      <c r="D502" s="496"/>
      <c r="E502" s="487">
        <v>500</v>
      </c>
      <c r="F502" s="496" t="s">
        <v>1270</v>
      </c>
      <c r="G502" s="498">
        <f>'MAIN LEVEL'!BK48</f>
        <v>0</v>
      </c>
      <c r="H502" s="496" t="str">
        <f>ShowFormula('EWS MAPPING'!$G502)</f>
        <v>='MAIN LEVEL'!BK48</v>
      </c>
      <c r="I502" s="487" t="s">
        <v>1069</v>
      </c>
      <c r="J502" s="487" t="s">
        <v>798</v>
      </c>
      <c r="K502" s="496"/>
      <c r="L502" s="496"/>
      <c r="M502" s="497"/>
    </row>
    <row r="503" spans="1:13" ht="15" customHeight="1" x14ac:dyDescent="0.25">
      <c r="A503" s="494"/>
      <c r="B503" s="494"/>
      <c r="C503" s="494"/>
      <c r="D503" s="494"/>
      <c r="E503" s="482">
        <v>501</v>
      </c>
      <c r="F503" s="494" t="s">
        <v>1287</v>
      </c>
      <c r="G503" s="499">
        <f>'MAIN LEVEL'!BK49</f>
        <v>0</v>
      </c>
      <c r="H503" s="494" t="str">
        <f>ShowFormula('EWS MAPPING'!$G503)</f>
        <v>='MAIN LEVEL'!BK49</v>
      </c>
      <c r="I503" s="482"/>
      <c r="J503" s="482"/>
      <c r="K503" s="494"/>
      <c r="L503" s="494"/>
      <c r="M503" s="495"/>
    </row>
    <row r="504" spans="1:13" ht="15" customHeight="1" x14ac:dyDescent="0.25">
      <c r="A504" s="496"/>
      <c r="B504" s="496"/>
      <c r="C504" s="496"/>
      <c r="D504" s="496"/>
      <c r="E504" s="487">
        <v>502</v>
      </c>
      <c r="F504" s="496" t="s">
        <v>1288</v>
      </c>
      <c r="G504" s="498">
        <f>'MAIN LEVEL'!BK50</f>
        <v>0</v>
      </c>
      <c r="H504" s="496" t="str">
        <f>ShowFormula('EWS MAPPING'!$G504)</f>
        <v>='MAIN LEVEL'!BK50</v>
      </c>
      <c r="I504" s="487"/>
      <c r="J504" s="487"/>
      <c r="K504" s="496"/>
      <c r="L504" s="496"/>
      <c r="M504" s="497"/>
    </row>
    <row r="505" spans="1:13" ht="15" customHeight="1" x14ac:dyDescent="0.25">
      <c r="A505" s="494"/>
      <c r="B505" s="494"/>
      <c r="C505" s="494"/>
      <c r="D505" s="494"/>
      <c r="E505" s="482">
        <v>503</v>
      </c>
      <c r="F505" s="494" t="s">
        <v>1289</v>
      </c>
      <c r="G505" s="499">
        <f>'MAIN LEVEL'!BK52</f>
        <v>0</v>
      </c>
      <c r="H505" s="494" t="str">
        <f>ShowFormula('EWS MAPPING'!$G505)</f>
        <v>='MAIN LEVEL'!BK52</v>
      </c>
      <c r="I505" s="482" t="s">
        <v>1069</v>
      </c>
      <c r="J505" s="482" t="s">
        <v>798</v>
      </c>
      <c r="K505" s="494"/>
      <c r="L505" s="494"/>
      <c r="M505" s="495"/>
    </row>
    <row r="506" spans="1:13" ht="15" customHeight="1" x14ac:dyDescent="0.25">
      <c r="A506" s="496"/>
      <c r="B506" s="496"/>
      <c r="C506" s="496"/>
      <c r="D506" s="496"/>
      <c r="E506" s="487">
        <v>504</v>
      </c>
      <c r="F506" s="496" t="s">
        <v>1290</v>
      </c>
      <c r="G506" s="498">
        <f>'MAIN LEVEL'!BK53</f>
        <v>0</v>
      </c>
      <c r="H506" s="496" t="str">
        <f>ShowFormula('EWS MAPPING'!$G506)</f>
        <v>='MAIN LEVEL'!BK53</v>
      </c>
      <c r="I506" s="487" t="s">
        <v>1069</v>
      </c>
      <c r="J506" s="487" t="s">
        <v>798</v>
      </c>
      <c r="K506" s="496"/>
      <c r="L506" s="496"/>
      <c r="M506" s="497"/>
    </row>
    <row r="507" spans="1:13" ht="15" customHeight="1" x14ac:dyDescent="0.25">
      <c r="A507" s="494"/>
      <c r="B507" s="494"/>
      <c r="C507" s="494"/>
      <c r="D507" s="494"/>
      <c r="E507" s="482">
        <v>505</v>
      </c>
      <c r="F507" s="494" t="s">
        <v>1291</v>
      </c>
      <c r="G507" s="499" t="e">
        <f>'MAIN LEVEL'!BK54</f>
        <v>#REF!</v>
      </c>
      <c r="H507" s="494" t="str">
        <f>ShowFormula('EWS MAPPING'!$G507)</f>
        <v>='MAIN LEVEL'!BK54</v>
      </c>
      <c r="I507" s="482" t="s">
        <v>1069</v>
      </c>
      <c r="J507" s="482" t="s">
        <v>798</v>
      </c>
      <c r="K507" s="494"/>
      <c r="L507" s="494"/>
      <c r="M507" s="495"/>
    </row>
    <row r="508" spans="1:13" ht="15" customHeight="1" x14ac:dyDescent="0.25">
      <c r="A508" s="496"/>
      <c r="B508" s="496"/>
      <c r="C508" s="496"/>
      <c r="D508" s="496"/>
      <c r="E508" s="487">
        <v>506</v>
      </c>
      <c r="F508" s="496" t="s">
        <v>1292</v>
      </c>
      <c r="G508" s="498">
        <f>'MAIN LEVEL'!BK55</f>
        <v>0</v>
      </c>
      <c r="H508" s="496" t="str">
        <f>ShowFormula('EWS MAPPING'!$G508)</f>
        <v>='MAIN LEVEL'!BK55</v>
      </c>
      <c r="I508" s="487" t="s">
        <v>1069</v>
      </c>
      <c r="J508" s="487" t="s">
        <v>798</v>
      </c>
      <c r="K508" s="496"/>
      <c r="L508" s="496"/>
      <c r="M508" s="497"/>
    </row>
    <row r="509" spans="1:13" ht="15" customHeight="1" x14ac:dyDescent="0.25">
      <c r="A509" s="494"/>
      <c r="B509" s="494"/>
      <c r="C509" s="494"/>
      <c r="D509" s="494"/>
      <c r="E509" s="482">
        <v>507</v>
      </c>
      <c r="F509" s="494" t="s">
        <v>1293</v>
      </c>
      <c r="G509" s="499" t="e">
        <f>'MAIN LEVEL'!BK56</f>
        <v>#REF!</v>
      </c>
      <c r="H509" s="494" t="str">
        <f>ShowFormula('EWS MAPPING'!$G509)</f>
        <v>='MAIN LEVEL'!BK56</v>
      </c>
      <c r="I509" s="482"/>
      <c r="J509" s="482"/>
      <c r="K509" s="494"/>
      <c r="L509" s="494"/>
      <c r="M509" s="495"/>
    </row>
    <row r="510" spans="1:13" ht="15" customHeight="1" x14ac:dyDescent="0.25">
      <c r="A510" s="496"/>
      <c r="B510" s="496"/>
      <c r="C510" s="496"/>
      <c r="D510" s="496"/>
      <c r="E510" s="487">
        <v>508</v>
      </c>
      <c r="F510" s="496" t="s">
        <v>1294</v>
      </c>
      <c r="G510" s="498">
        <f>'MAIN LEVEL'!BK58</f>
        <v>0</v>
      </c>
      <c r="H510" s="496" t="str">
        <f>ShowFormula('EWS MAPPING'!$G510)</f>
        <v>='MAIN LEVEL'!BK58</v>
      </c>
      <c r="I510" s="487" t="s">
        <v>1069</v>
      </c>
      <c r="J510" s="487" t="s">
        <v>798</v>
      </c>
      <c r="K510" s="496"/>
      <c r="L510" s="496"/>
      <c r="M510" s="497"/>
    </row>
    <row r="511" spans="1:13" ht="15" customHeight="1" x14ac:dyDescent="0.25">
      <c r="A511" s="494"/>
      <c r="B511" s="494"/>
      <c r="C511" s="494"/>
      <c r="D511" s="494"/>
      <c r="E511" s="482">
        <v>509</v>
      </c>
      <c r="F511" s="494" t="s">
        <v>1295</v>
      </c>
      <c r="G511" s="499">
        <f>'MAIN LEVEL'!BK59</f>
        <v>0</v>
      </c>
      <c r="H511" s="494" t="str">
        <f>ShowFormula('EWS MAPPING'!$G511)</f>
        <v>='MAIN LEVEL'!BK59</v>
      </c>
      <c r="I511" s="482" t="s">
        <v>1069</v>
      </c>
      <c r="J511" s="482" t="s">
        <v>798</v>
      </c>
      <c r="K511" s="494"/>
      <c r="L511" s="494"/>
      <c r="M511" s="495"/>
    </row>
    <row r="512" spans="1:13" ht="15" customHeight="1" x14ac:dyDescent="0.25">
      <c r="A512" s="496"/>
      <c r="B512" s="496"/>
      <c r="C512" s="496"/>
      <c r="D512" s="496"/>
      <c r="E512" s="487">
        <v>510</v>
      </c>
      <c r="F512" s="496" t="s">
        <v>1296</v>
      </c>
      <c r="G512" s="498">
        <f>'MAIN LEVEL'!BK60</f>
        <v>0</v>
      </c>
      <c r="H512" s="496" t="str">
        <f>ShowFormula('EWS MAPPING'!$G512)</f>
        <v>='MAIN LEVEL'!BK60</v>
      </c>
      <c r="I512" s="487" t="s">
        <v>1069</v>
      </c>
      <c r="J512" s="487" t="s">
        <v>798</v>
      </c>
      <c r="K512" s="496"/>
      <c r="L512" s="496"/>
      <c r="M512" s="497"/>
    </row>
    <row r="513" spans="1:13" ht="15" customHeight="1" x14ac:dyDescent="0.25">
      <c r="A513" s="494"/>
      <c r="B513" s="494"/>
      <c r="C513" s="494"/>
      <c r="D513" s="494"/>
      <c r="E513" s="482">
        <v>511</v>
      </c>
      <c r="F513" s="494" t="s">
        <v>1270</v>
      </c>
      <c r="G513" s="499">
        <f>'MAIN LEVEL'!BK61</f>
        <v>0</v>
      </c>
      <c r="H513" s="494" t="str">
        <f>ShowFormula('EWS MAPPING'!$G513)</f>
        <v>='MAIN LEVEL'!BK61</v>
      </c>
      <c r="I513" s="482" t="s">
        <v>1069</v>
      </c>
      <c r="J513" s="482" t="s">
        <v>798</v>
      </c>
      <c r="K513" s="494"/>
      <c r="L513" s="494"/>
      <c r="M513" s="495"/>
    </row>
    <row r="514" spans="1:13" ht="15" customHeight="1" x14ac:dyDescent="0.25">
      <c r="A514" s="496"/>
      <c r="B514" s="496"/>
      <c r="C514" s="496"/>
      <c r="D514" s="496"/>
      <c r="E514" s="487">
        <v>512</v>
      </c>
      <c r="F514" s="496" t="s">
        <v>1297</v>
      </c>
      <c r="G514" s="498">
        <f>'MAIN LEVEL'!BK62</f>
        <v>0</v>
      </c>
      <c r="H514" s="496" t="str">
        <f>ShowFormula('EWS MAPPING'!$G514)</f>
        <v>='MAIN LEVEL'!BK62</v>
      </c>
      <c r="I514" s="487"/>
      <c r="J514" s="487"/>
      <c r="K514" s="496"/>
      <c r="L514" s="496"/>
      <c r="M514" s="497"/>
    </row>
    <row r="515" spans="1:13" ht="15" customHeight="1" x14ac:dyDescent="0.25">
      <c r="A515" s="494"/>
      <c r="B515" s="494"/>
      <c r="C515" s="494"/>
      <c r="D515" s="494"/>
      <c r="E515" s="482">
        <v>513</v>
      </c>
      <c r="F515" s="494" t="s">
        <v>1298</v>
      </c>
      <c r="G515" s="499" t="e">
        <f>'MAIN LEVEL'!BK63</f>
        <v>#REF!</v>
      </c>
      <c r="H515" s="494" t="str">
        <f>ShowFormula('EWS MAPPING'!$G515)</f>
        <v>='MAIN LEVEL'!BK63</v>
      </c>
      <c r="I515" s="494"/>
      <c r="J515" s="494"/>
      <c r="K515" s="494"/>
      <c r="L515" s="494"/>
      <c r="M515" s="495"/>
    </row>
    <row r="516" spans="1:13" ht="15" customHeight="1" x14ac:dyDescent="0.25">
      <c r="A516" s="496"/>
      <c r="B516" s="496"/>
      <c r="C516" s="496"/>
      <c r="D516" s="496"/>
      <c r="E516" s="487">
        <v>514</v>
      </c>
      <c r="F516" s="496" t="s">
        <v>1299</v>
      </c>
      <c r="G516" s="498" t="e">
        <f>'MAIN LEVEL'!BK64</f>
        <v>#REF!</v>
      </c>
      <c r="H516" s="496" t="str">
        <f>ShowFormula('EWS MAPPING'!$G516)</f>
        <v>='MAIN LEVEL'!BK64</v>
      </c>
      <c r="I516" s="496"/>
      <c r="J516" s="496"/>
      <c r="K516" s="496"/>
      <c r="L516" s="496"/>
      <c r="M516" s="497"/>
    </row>
    <row r="517" spans="1:13" ht="15" customHeight="1" x14ac:dyDescent="0.25">
      <c r="A517" s="494"/>
      <c r="B517" s="494"/>
      <c r="C517" s="494"/>
      <c r="D517" s="494"/>
      <c r="E517" s="482">
        <v>515</v>
      </c>
      <c r="F517" s="494" t="s">
        <v>1300</v>
      </c>
      <c r="G517" s="499">
        <f>'MAIN LEVEL'!BK65</f>
        <v>0</v>
      </c>
      <c r="H517" s="494" t="str">
        <f>ShowFormula('EWS MAPPING'!$G517)</f>
        <v>='MAIN LEVEL'!BK65</v>
      </c>
      <c r="I517" s="482" t="s">
        <v>1069</v>
      </c>
      <c r="J517" s="482" t="s">
        <v>798</v>
      </c>
      <c r="K517" s="494"/>
      <c r="L517" s="494"/>
      <c r="M517" s="495"/>
    </row>
    <row r="518" spans="1:13" ht="15" customHeight="1" x14ac:dyDescent="0.25">
      <c r="A518" s="496"/>
      <c r="B518" s="496"/>
      <c r="C518" s="496"/>
      <c r="D518" s="496"/>
      <c r="E518" s="487">
        <v>516</v>
      </c>
      <c r="F518" s="496" t="s">
        <v>1301</v>
      </c>
      <c r="G518" s="498">
        <f>'MAIN LEVEL'!BK66</f>
        <v>0</v>
      </c>
      <c r="H518" s="496" t="str">
        <f>ShowFormula('EWS MAPPING'!$G518)</f>
        <v>='MAIN LEVEL'!BK66</v>
      </c>
      <c r="I518" s="487" t="s">
        <v>1069</v>
      </c>
      <c r="J518" s="487" t="s">
        <v>798</v>
      </c>
      <c r="K518" s="496"/>
      <c r="L518" s="496"/>
      <c r="M518" s="497"/>
    </row>
    <row r="519" spans="1:13" ht="15" customHeight="1" x14ac:dyDescent="0.25">
      <c r="A519" s="494"/>
      <c r="B519" s="494"/>
      <c r="C519" s="494"/>
      <c r="D519" s="494"/>
      <c r="E519" s="482">
        <v>517</v>
      </c>
      <c r="F519" s="494" t="s">
        <v>1302</v>
      </c>
      <c r="G519" s="499" t="e">
        <f>'MAIN LEVEL'!BK67</f>
        <v>#REF!</v>
      </c>
      <c r="H519" s="494" t="str">
        <f>ShowFormula('EWS MAPPING'!$G519)</f>
        <v>='MAIN LEVEL'!BK67</v>
      </c>
      <c r="I519" s="494"/>
      <c r="J519" s="494"/>
      <c r="K519" s="494"/>
      <c r="L519" s="494"/>
      <c r="M519" s="495"/>
    </row>
    <row r="520" spans="1:13" ht="15" customHeight="1" x14ac:dyDescent="0.25">
      <c r="A520" s="496"/>
      <c r="B520" s="496"/>
      <c r="C520" s="496"/>
      <c r="D520" s="496"/>
      <c r="E520" s="487">
        <v>518</v>
      </c>
      <c r="F520" s="496" t="s">
        <v>1303</v>
      </c>
      <c r="G520" s="498">
        <f>'MAIN LEVEL'!BK68</f>
        <v>0</v>
      </c>
      <c r="H520" s="496" t="str">
        <f>ShowFormula('EWS MAPPING'!$G520)</f>
        <v>='MAIN LEVEL'!BK68</v>
      </c>
      <c r="I520" s="487" t="s">
        <v>1069</v>
      </c>
      <c r="J520" s="487" t="s">
        <v>798</v>
      </c>
      <c r="K520" s="496"/>
      <c r="L520" s="496"/>
      <c r="M520" s="497"/>
    </row>
    <row r="521" spans="1:13" ht="15" customHeight="1" x14ac:dyDescent="0.25">
      <c r="A521" s="494"/>
      <c r="B521" s="494"/>
      <c r="C521" s="494"/>
      <c r="D521" s="494"/>
      <c r="E521" s="482">
        <v>519</v>
      </c>
      <c r="F521" s="494" t="s">
        <v>1304</v>
      </c>
      <c r="G521" s="499">
        <f>'MAIN LEVEL'!BK69</f>
        <v>0</v>
      </c>
      <c r="H521" s="494" t="str">
        <f>ShowFormula('EWS MAPPING'!$G521)</f>
        <v>='MAIN LEVEL'!BK69</v>
      </c>
      <c r="I521" s="482" t="s">
        <v>1069</v>
      </c>
      <c r="J521" s="482" t="s">
        <v>798</v>
      </c>
      <c r="K521" s="494"/>
      <c r="L521" s="494"/>
      <c r="M521" s="495"/>
    </row>
    <row r="522" spans="1:13" ht="15" customHeight="1" x14ac:dyDescent="0.25">
      <c r="A522" s="496"/>
      <c r="B522" s="496"/>
      <c r="C522" s="496"/>
      <c r="D522" s="496"/>
      <c r="E522" s="487">
        <v>520</v>
      </c>
      <c r="F522" s="496" t="s">
        <v>1305</v>
      </c>
      <c r="G522" s="498" t="e">
        <f>'MAIN LEVEL'!BK70</f>
        <v>#REF!</v>
      </c>
      <c r="H522" s="496" t="str">
        <f>ShowFormula('EWS MAPPING'!$G522)</f>
        <v>='MAIN LEVEL'!BK70</v>
      </c>
      <c r="I522" s="496"/>
      <c r="J522" s="496"/>
      <c r="K522" s="496"/>
      <c r="L522" s="496"/>
      <c r="M522" s="497"/>
    </row>
    <row r="523" spans="1:13" ht="15" customHeight="1" x14ac:dyDescent="0.25">
      <c r="A523" s="494"/>
      <c r="B523" s="494"/>
      <c r="C523" s="494"/>
      <c r="D523" s="494"/>
      <c r="E523" s="482">
        <v>521</v>
      </c>
      <c r="F523" s="494" t="s">
        <v>1306</v>
      </c>
      <c r="G523" s="499">
        <f>'MAIN LEVEL'!BK71</f>
        <v>0</v>
      </c>
      <c r="H523" s="494" t="str">
        <f>ShowFormula('EWS MAPPING'!$G523)</f>
        <v>='MAIN LEVEL'!BK71</v>
      </c>
      <c r="I523" s="482" t="s">
        <v>1069</v>
      </c>
      <c r="J523" s="482" t="s">
        <v>798</v>
      </c>
      <c r="K523" s="494"/>
      <c r="L523" s="494"/>
      <c r="M523" s="495"/>
    </row>
    <row r="524" spans="1:13" ht="15" customHeight="1" x14ac:dyDescent="0.25">
      <c r="A524" s="496"/>
      <c r="B524" s="496"/>
      <c r="C524" s="496"/>
      <c r="D524" s="496"/>
      <c r="E524" s="487">
        <v>522</v>
      </c>
      <c r="F524" s="496" t="s">
        <v>1307</v>
      </c>
      <c r="G524" s="498">
        <f>'MAIN LEVEL'!BK72</f>
        <v>0</v>
      </c>
      <c r="H524" s="496" t="str">
        <f>ShowFormula('EWS MAPPING'!$G524)</f>
        <v>='MAIN LEVEL'!BK72</v>
      </c>
      <c r="I524" s="496"/>
      <c r="J524" s="496"/>
      <c r="K524" s="496"/>
      <c r="L524" s="496"/>
      <c r="M524" s="497"/>
    </row>
    <row r="525" spans="1:13" ht="15" customHeight="1" x14ac:dyDescent="0.25">
      <c r="A525" s="494"/>
      <c r="B525" s="494"/>
      <c r="C525" s="494"/>
      <c r="D525" s="494"/>
      <c r="E525" s="482">
        <v>523</v>
      </c>
      <c r="F525" s="494" t="s">
        <v>1308</v>
      </c>
      <c r="G525" s="499">
        <f>'MAIN LEVEL'!BK74</f>
        <v>0</v>
      </c>
      <c r="H525" s="494" t="str">
        <f>ShowFormula('EWS MAPPING'!$G525)</f>
        <v>='MAIN LEVEL'!BK74</v>
      </c>
      <c r="I525" s="482" t="s">
        <v>1069</v>
      </c>
      <c r="J525" s="482" t="s">
        <v>798</v>
      </c>
      <c r="K525" s="494"/>
      <c r="L525" s="494"/>
      <c r="M525" s="495"/>
    </row>
    <row r="526" spans="1:13" ht="15" customHeight="1" x14ac:dyDescent="0.25">
      <c r="A526" s="496"/>
      <c r="B526" s="496"/>
      <c r="C526" s="496"/>
      <c r="D526" s="496"/>
      <c r="E526" s="487">
        <v>524</v>
      </c>
      <c r="F526" s="496" t="s">
        <v>1309</v>
      </c>
      <c r="G526" s="498">
        <f>'MAIN LEVEL'!BK75</f>
        <v>0</v>
      </c>
      <c r="H526" s="496" t="str">
        <f>ShowFormula('EWS MAPPING'!$G526)</f>
        <v>='MAIN LEVEL'!BK75</v>
      </c>
      <c r="I526" s="487" t="s">
        <v>1069</v>
      </c>
      <c r="J526" s="487" t="s">
        <v>798</v>
      </c>
      <c r="K526" s="496"/>
      <c r="L526" s="496"/>
      <c r="M526" s="497"/>
    </row>
    <row r="527" spans="1:13" ht="15" customHeight="1" x14ac:dyDescent="0.25">
      <c r="A527" s="494"/>
      <c r="B527" s="494"/>
      <c r="C527" s="494"/>
      <c r="D527" s="494"/>
      <c r="E527" s="482">
        <v>525</v>
      </c>
      <c r="F527" s="494" t="s">
        <v>1310</v>
      </c>
      <c r="G527" s="499">
        <f>'MAIN LEVEL'!BK76</f>
        <v>0</v>
      </c>
      <c r="H527" s="494" t="str">
        <f>ShowFormula('EWS MAPPING'!$G527)</f>
        <v>='MAIN LEVEL'!BK76</v>
      </c>
      <c r="I527" s="482" t="s">
        <v>1069</v>
      </c>
      <c r="J527" s="482" t="s">
        <v>798</v>
      </c>
      <c r="K527" s="494"/>
      <c r="L527" s="494"/>
      <c r="M527" s="495"/>
    </row>
    <row r="528" spans="1:13" ht="15" customHeight="1" x14ac:dyDescent="0.25">
      <c r="A528" s="496"/>
      <c r="B528" s="496"/>
      <c r="C528" s="496"/>
      <c r="D528" s="496"/>
      <c r="E528" s="487">
        <v>526</v>
      </c>
      <c r="F528" s="496" t="s">
        <v>1311</v>
      </c>
      <c r="G528" s="498">
        <f>'MAIN LEVEL'!BK78</f>
        <v>0</v>
      </c>
      <c r="H528" s="496" t="str">
        <f>ShowFormula('EWS MAPPING'!$G528)</f>
        <v>='MAIN LEVEL'!BK78</v>
      </c>
      <c r="I528" s="487" t="s">
        <v>1069</v>
      </c>
      <c r="J528" s="487" t="s">
        <v>798</v>
      </c>
      <c r="K528" s="496"/>
      <c r="L528" s="496"/>
      <c r="M528" s="497"/>
    </row>
    <row r="529" spans="1:13" ht="15" customHeight="1" x14ac:dyDescent="0.25">
      <c r="A529" s="494"/>
      <c r="B529" s="494"/>
      <c r="C529" s="494"/>
      <c r="D529" s="494"/>
      <c r="E529" s="482">
        <v>527</v>
      </c>
      <c r="F529" s="494" t="s">
        <v>1312</v>
      </c>
      <c r="G529" s="499">
        <f>'MAIN LEVEL'!BK79</f>
        <v>0</v>
      </c>
      <c r="H529" s="494" t="str">
        <f>ShowFormula('EWS MAPPING'!$G529)</f>
        <v>='MAIN LEVEL'!BK79</v>
      </c>
      <c r="I529" s="482" t="s">
        <v>1069</v>
      </c>
      <c r="J529" s="482" t="s">
        <v>798</v>
      </c>
      <c r="K529" s="494"/>
      <c r="L529" s="494"/>
      <c r="M529" s="495"/>
    </row>
    <row r="530" spans="1:13" ht="15" customHeight="1" x14ac:dyDescent="0.25">
      <c r="A530" s="496"/>
      <c r="B530" s="496"/>
      <c r="C530" s="496"/>
      <c r="D530" s="496"/>
      <c r="E530" s="487">
        <v>528</v>
      </c>
      <c r="F530" s="496" t="s">
        <v>1313</v>
      </c>
      <c r="G530" s="498">
        <f>'MAIN LEVEL'!BK80</f>
        <v>0</v>
      </c>
      <c r="H530" s="496" t="str">
        <f>ShowFormula('EWS MAPPING'!$G530)</f>
        <v>='MAIN LEVEL'!BK80</v>
      </c>
      <c r="I530" s="487" t="s">
        <v>1069</v>
      </c>
      <c r="J530" s="487" t="s">
        <v>798</v>
      </c>
      <c r="K530" s="496"/>
      <c r="L530" s="496"/>
      <c r="M530" s="497"/>
    </row>
    <row r="531" spans="1:13" ht="15" customHeight="1" x14ac:dyDescent="0.25">
      <c r="A531" s="494"/>
      <c r="B531" s="494"/>
      <c r="C531" s="494"/>
      <c r="D531" s="494"/>
      <c r="E531" s="482">
        <v>529</v>
      </c>
      <c r="F531" s="494" t="s">
        <v>1314</v>
      </c>
      <c r="G531" s="499">
        <f>'MAIN LEVEL'!BK81</f>
        <v>0</v>
      </c>
      <c r="H531" s="494" t="str">
        <f>ShowFormula('EWS MAPPING'!$G531)</f>
        <v>='MAIN LEVEL'!BK81</v>
      </c>
      <c r="I531" s="482" t="s">
        <v>1069</v>
      </c>
      <c r="J531" s="482" t="s">
        <v>798</v>
      </c>
      <c r="K531" s="494"/>
      <c r="L531" s="494"/>
      <c r="M531" s="495"/>
    </row>
    <row r="532" spans="1:13" ht="15" customHeight="1" x14ac:dyDescent="0.25">
      <c r="A532" s="496"/>
      <c r="B532" s="496"/>
      <c r="C532" s="496"/>
      <c r="D532" s="496"/>
      <c r="E532" s="487">
        <v>530</v>
      </c>
      <c r="F532" s="496" t="s">
        <v>1315</v>
      </c>
      <c r="G532" s="498">
        <f>'MAIN LEVEL'!BK82</f>
        <v>0</v>
      </c>
      <c r="H532" s="496" t="str">
        <f>ShowFormula('EWS MAPPING'!$G532)</f>
        <v>='MAIN LEVEL'!BK82</v>
      </c>
      <c r="I532" s="487" t="s">
        <v>1069</v>
      </c>
      <c r="J532" s="487" t="s">
        <v>798</v>
      </c>
      <c r="K532" s="496"/>
      <c r="L532" s="496"/>
      <c r="M532" s="497"/>
    </row>
    <row r="533" spans="1:13" ht="15" customHeight="1" x14ac:dyDescent="0.25">
      <c r="A533" s="494"/>
      <c r="B533" s="494"/>
      <c r="C533" s="494"/>
      <c r="D533" s="494"/>
      <c r="E533" s="482">
        <v>531</v>
      </c>
      <c r="F533" s="494" t="s">
        <v>1316</v>
      </c>
      <c r="G533" s="499">
        <f>'MAIN LEVEL'!BK83</f>
        <v>0</v>
      </c>
      <c r="H533" s="494" t="str">
        <f>ShowFormula('EWS MAPPING'!$G533)</f>
        <v>='MAIN LEVEL'!BK83</v>
      </c>
      <c r="I533" s="494"/>
      <c r="J533" s="494"/>
      <c r="K533" s="494"/>
      <c r="L533" s="494"/>
      <c r="M533" s="495"/>
    </row>
    <row r="534" spans="1:13" ht="15" customHeight="1" x14ac:dyDescent="0.25">
      <c r="A534" s="496"/>
      <c r="B534" s="496"/>
      <c r="C534" s="496"/>
      <c r="D534" s="496"/>
      <c r="E534" s="487">
        <v>532</v>
      </c>
      <c r="F534" s="496" t="s">
        <v>1317</v>
      </c>
      <c r="G534" s="498">
        <f>'MAIN LEVEL'!BK85</f>
        <v>0</v>
      </c>
      <c r="H534" s="496" t="str">
        <f>ShowFormula('EWS MAPPING'!$G534)</f>
        <v>='MAIN LEVEL'!BK85</v>
      </c>
      <c r="I534" s="487" t="s">
        <v>1069</v>
      </c>
      <c r="J534" s="487" t="s">
        <v>798</v>
      </c>
      <c r="K534" s="496"/>
      <c r="L534" s="496"/>
      <c r="M534" s="497"/>
    </row>
    <row r="535" spans="1:13" ht="15" customHeight="1" x14ac:dyDescent="0.25">
      <c r="A535" s="494"/>
      <c r="B535" s="494"/>
      <c r="C535" s="494"/>
      <c r="D535" s="494"/>
      <c r="E535" s="482">
        <v>533</v>
      </c>
      <c r="F535" s="494" t="s">
        <v>1318</v>
      </c>
      <c r="G535" s="499">
        <f>'MAIN LEVEL'!BK86</f>
        <v>0</v>
      </c>
      <c r="H535" s="494" t="str">
        <f>ShowFormula('EWS MAPPING'!$G535)</f>
        <v>='MAIN LEVEL'!BK86</v>
      </c>
      <c r="I535" s="482" t="s">
        <v>1069</v>
      </c>
      <c r="J535" s="482" t="s">
        <v>798</v>
      </c>
      <c r="K535" s="494"/>
      <c r="L535" s="494"/>
      <c r="M535" s="495"/>
    </row>
    <row r="536" spans="1:13" ht="15" customHeight="1" x14ac:dyDescent="0.25">
      <c r="A536" s="496"/>
      <c r="B536" s="496"/>
      <c r="C536" s="496"/>
      <c r="D536" s="496"/>
      <c r="E536" s="487">
        <v>534</v>
      </c>
      <c r="F536" s="496" t="s">
        <v>1319</v>
      </c>
      <c r="G536" s="498">
        <f>'MAIN LEVEL'!BK87</f>
        <v>0</v>
      </c>
      <c r="H536" s="496" t="str">
        <f>ShowFormula('EWS MAPPING'!$G536)</f>
        <v>='MAIN LEVEL'!BK87</v>
      </c>
      <c r="I536" s="487" t="s">
        <v>1069</v>
      </c>
      <c r="J536" s="487" t="s">
        <v>798</v>
      </c>
      <c r="K536" s="496"/>
      <c r="L536" s="496"/>
      <c r="M536" s="497"/>
    </row>
    <row r="537" spans="1:13" ht="15" customHeight="1" x14ac:dyDescent="0.25">
      <c r="A537" s="494"/>
      <c r="B537" s="494"/>
      <c r="C537" s="494"/>
      <c r="D537" s="494"/>
      <c r="E537" s="482">
        <v>535</v>
      </c>
      <c r="F537" s="494" t="s">
        <v>1320</v>
      </c>
      <c r="G537" s="499">
        <f>'MAIN LEVEL'!BK88</f>
        <v>0</v>
      </c>
      <c r="H537" s="494" t="str">
        <f>ShowFormula('EWS MAPPING'!$G537)</f>
        <v>='MAIN LEVEL'!BK88</v>
      </c>
      <c r="I537" s="494"/>
      <c r="J537" s="494"/>
      <c r="K537" s="494"/>
      <c r="L537" s="494"/>
      <c r="M537" s="495"/>
    </row>
    <row r="538" spans="1:13" ht="15" customHeight="1" x14ac:dyDescent="0.25">
      <c r="A538" s="496"/>
      <c r="B538" s="496"/>
      <c r="C538" s="496"/>
      <c r="D538" s="496"/>
      <c r="E538" s="487">
        <v>536</v>
      </c>
      <c r="F538" s="496" t="s">
        <v>1321</v>
      </c>
      <c r="G538" s="498">
        <f>'MAIN LEVEL'!BK89</f>
        <v>0</v>
      </c>
      <c r="H538" s="496" t="str">
        <f>ShowFormula('EWS MAPPING'!$G538)</f>
        <v>='MAIN LEVEL'!BK89</v>
      </c>
      <c r="I538" s="487" t="s">
        <v>1069</v>
      </c>
      <c r="J538" s="487" t="s">
        <v>798</v>
      </c>
      <c r="K538" s="496"/>
      <c r="L538" s="496"/>
      <c r="M538" s="497"/>
    </row>
    <row r="539" spans="1:13" ht="15" customHeight="1" x14ac:dyDescent="0.25">
      <c r="A539" s="494"/>
      <c r="B539" s="494"/>
      <c r="C539" s="494"/>
      <c r="D539" s="494"/>
      <c r="E539" s="482">
        <v>537</v>
      </c>
      <c r="F539" s="494" t="s">
        <v>1322</v>
      </c>
      <c r="G539" s="499">
        <f>'MAIN LEVEL'!BK90</f>
        <v>0</v>
      </c>
      <c r="H539" s="494" t="str">
        <f>ShowFormula('EWS MAPPING'!$G539)</f>
        <v>='MAIN LEVEL'!BK90</v>
      </c>
      <c r="I539" s="482" t="s">
        <v>1069</v>
      </c>
      <c r="J539" s="482" t="s">
        <v>798</v>
      </c>
      <c r="K539" s="494"/>
      <c r="L539" s="494"/>
      <c r="M539" s="495"/>
    </row>
    <row r="540" spans="1:13" ht="15" customHeight="1" x14ac:dyDescent="0.25">
      <c r="A540" s="496"/>
      <c r="B540" s="496"/>
      <c r="C540" s="496"/>
      <c r="D540" s="496"/>
      <c r="E540" s="487">
        <v>538</v>
      </c>
      <c r="F540" s="496" t="s">
        <v>1323</v>
      </c>
      <c r="G540" s="498">
        <f>'MAIN LEVEL'!BK91</f>
        <v>0</v>
      </c>
      <c r="H540" s="496" t="str">
        <f>ShowFormula('EWS MAPPING'!$G540)</f>
        <v>='MAIN LEVEL'!BK91</v>
      </c>
      <c r="I540" s="496"/>
      <c r="J540" s="496"/>
      <c r="K540" s="496"/>
      <c r="L540" s="496"/>
      <c r="M540" s="497"/>
    </row>
    <row r="541" spans="1:13" ht="15" customHeight="1" x14ac:dyDescent="0.25">
      <c r="A541" s="494"/>
      <c r="B541" s="494"/>
      <c r="C541" s="494"/>
      <c r="D541" s="494"/>
      <c r="E541" s="482">
        <v>539</v>
      </c>
      <c r="F541" s="494" t="s">
        <v>1324</v>
      </c>
      <c r="G541" s="499">
        <f>'MAIN LEVEL'!BK92</f>
        <v>0</v>
      </c>
      <c r="H541" s="494" t="str">
        <f>ShowFormula('EWS MAPPING'!$G541)</f>
        <v>='MAIN LEVEL'!BK92</v>
      </c>
      <c r="I541" s="494"/>
      <c r="J541" s="494"/>
      <c r="K541" s="494"/>
      <c r="L541" s="494"/>
      <c r="M541" s="495"/>
    </row>
    <row r="542" spans="1:13" ht="15" customHeight="1" x14ac:dyDescent="0.25">
      <c r="A542" s="496"/>
      <c r="B542" s="496"/>
      <c r="C542" s="496"/>
      <c r="D542" s="496"/>
      <c r="E542" s="487">
        <v>540</v>
      </c>
      <c r="F542" s="496" t="s">
        <v>1325</v>
      </c>
      <c r="G542" s="498">
        <f>'MAIN LEVEL'!BP18</f>
        <v>0</v>
      </c>
      <c r="H542" s="496" t="str">
        <f>ShowFormula('EWS MAPPING'!$G542)</f>
        <v>='MAIN LEVEL'!BP18</v>
      </c>
      <c r="I542" s="487" t="s">
        <v>1069</v>
      </c>
      <c r="J542" s="492" t="s">
        <v>806</v>
      </c>
      <c r="K542" s="496"/>
      <c r="L542" s="496"/>
      <c r="M542" s="497"/>
    </row>
    <row r="543" spans="1:13" ht="15" customHeight="1" x14ac:dyDescent="0.25">
      <c r="A543" s="494"/>
      <c r="B543" s="494"/>
      <c r="C543" s="494"/>
      <c r="D543" s="494"/>
      <c r="E543" s="482">
        <v>541</v>
      </c>
      <c r="F543" s="494" t="s">
        <v>1326</v>
      </c>
      <c r="G543" s="499">
        <f>'MAIN LEVEL'!BP19</f>
        <v>0</v>
      </c>
      <c r="H543" s="494" t="str">
        <f>ShowFormula('EWS MAPPING'!$G543)</f>
        <v>='MAIN LEVEL'!BP19</v>
      </c>
      <c r="I543" s="482" t="s">
        <v>1069</v>
      </c>
      <c r="J543" s="493" t="s">
        <v>806</v>
      </c>
      <c r="K543" s="494"/>
      <c r="L543" s="494"/>
      <c r="M543" s="495"/>
    </row>
    <row r="544" spans="1:13" ht="15" customHeight="1" x14ac:dyDescent="0.25">
      <c r="A544" s="496"/>
      <c r="B544" s="496"/>
      <c r="C544" s="496"/>
      <c r="D544" s="496"/>
      <c r="E544" s="487">
        <v>542</v>
      </c>
      <c r="F544" s="496" t="s">
        <v>1327</v>
      </c>
      <c r="G544" s="498">
        <f>'MAIN LEVEL'!BP20</f>
        <v>0</v>
      </c>
      <c r="H544" s="496" t="str">
        <f>ShowFormula('EWS MAPPING'!$G544)</f>
        <v>='MAIN LEVEL'!BP20</v>
      </c>
      <c r="I544" s="487" t="s">
        <v>814</v>
      </c>
      <c r="J544" s="492" t="s">
        <v>806</v>
      </c>
      <c r="K544" s="496"/>
      <c r="L544" s="496"/>
      <c r="M544" s="497"/>
    </row>
    <row r="545" spans="1:13" ht="15" customHeight="1" x14ac:dyDescent="0.25">
      <c r="A545" s="494"/>
      <c r="B545" s="494"/>
      <c r="C545" s="494"/>
      <c r="D545" s="494"/>
      <c r="E545" s="482">
        <v>543</v>
      </c>
      <c r="F545" s="494" t="s">
        <v>1328</v>
      </c>
      <c r="G545" s="499">
        <f>'MAIN LEVEL'!BP22</f>
        <v>0</v>
      </c>
      <c r="H545" s="494" t="str">
        <f>ShowFormula('EWS MAPPING'!$G545)</f>
        <v>='MAIN LEVEL'!BP22</v>
      </c>
      <c r="I545" s="482" t="s">
        <v>1069</v>
      </c>
      <c r="J545" s="493" t="s">
        <v>806</v>
      </c>
      <c r="K545" s="494"/>
      <c r="L545" s="494"/>
      <c r="M545" s="495"/>
    </row>
    <row r="546" spans="1:13" ht="15" customHeight="1" x14ac:dyDescent="0.25">
      <c r="A546" s="496"/>
      <c r="B546" s="496"/>
      <c r="C546" s="496"/>
      <c r="D546" s="496"/>
      <c r="E546" s="487">
        <v>544</v>
      </c>
      <c r="F546" s="496" t="s">
        <v>1329</v>
      </c>
      <c r="G546" s="498">
        <f>'MAIN LEVEL'!BP23</f>
        <v>0</v>
      </c>
      <c r="H546" s="496" t="str">
        <f>ShowFormula('EWS MAPPING'!$G546)</f>
        <v>='MAIN LEVEL'!BP23</v>
      </c>
      <c r="I546" s="487" t="s">
        <v>1069</v>
      </c>
      <c r="J546" s="492" t="s">
        <v>806</v>
      </c>
      <c r="K546" s="496"/>
      <c r="L546" s="496"/>
      <c r="M546" s="497"/>
    </row>
    <row r="547" spans="1:13" ht="15" customHeight="1" x14ac:dyDescent="0.25">
      <c r="A547" s="494"/>
      <c r="B547" s="494"/>
      <c r="C547" s="494"/>
      <c r="D547" s="494"/>
      <c r="E547" s="482">
        <v>545</v>
      </c>
      <c r="F547" s="494" t="s">
        <v>1330</v>
      </c>
      <c r="G547" s="499">
        <f>'MAIN LEVEL'!BP24</f>
        <v>0</v>
      </c>
      <c r="H547" s="494" t="str">
        <f>ShowFormula('EWS MAPPING'!$G547)</f>
        <v>='MAIN LEVEL'!BP24</v>
      </c>
      <c r="I547" s="482" t="s">
        <v>1069</v>
      </c>
      <c r="J547" s="493" t="s">
        <v>806</v>
      </c>
      <c r="K547" s="494"/>
      <c r="L547" s="494"/>
      <c r="M547" s="495"/>
    </row>
    <row r="548" spans="1:13" ht="15" customHeight="1" x14ac:dyDescent="0.25">
      <c r="A548" s="496"/>
      <c r="B548" s="496"/>
      <c r="C548" s="496"/>
      <c r="D548" s="496"/>
      <c r="E548" s="487">
        <v>546</v>
      </c>
      <c r="F548" s="496" t="s">
        <v>1331</v>
      </c>
      <c r="G548" s="498">
        <f>'MAIN LEVEL'!BP25</f>
        <v>0</v>
      </c>
      <c r="H548" s="496" t="str">
        <f>ShowFormula('EWS MAPPING'!$G548)</f>
        <v>='MAIN LEVEL'!BP25</v>
      </c>
      <c r="I548" s="487" t="s">
        <v>814</v>
      </c>
      <c r="J548" s="492" t="s">
        <v>806</v>
      </c>
      <c r="K548" s="496"/>
      <c r="L548" s="496"/>
      <c r="M548" s="497"/>
    </row>
    <row r="549" spans="1:13" ht="15" customHeight="1" x14ac:dyDescent="0.25">
      <c r="A549" s="494"/>
      <c r="B549" s="494"/>
      <c r="C549" s="494"/>
      <c r="D549" s="494"/>
      <c r="E549" s="482">
        <v>547</v>
      </c>
      <c r="F549" s="494" t="s">
        <v>1332</v>
      </c>
      <c r="G549" s="499">
        <f>'MAIN LEVEL'!BP27</f>
        <v>0</v>
      </c>
      <c r="H549" s="494" t="str">
        <f>ShowFormula('EWS MAPPING'!$G549)</f>
        <v>='MAIN LEVEL'!BP27</v>
      </c>
      <c r="I549" s="482" t="s">
        <v>1069</v>
      </c>
      <c r="J549" s="493" t="s">
        <v>806</v>
      </c>
      <c r="K549" s="494"/>
      <c r="L549" s="494"/>
      <c r="M549" s="495"/>
    </row>
    <row r="550" spans="1:13" ht="15" customHeight="1" x14ac:dyDescent="0.25">
      <c r="A550" s="496"/>
      <c r="B550" s="496"/>
      <c r="C550" s="496"/>
      <c r="D550" s="496"/>
      <c r="E550" s="487">
        <v>548</v>
      </c>
      <c r="F550" s="496" t="s">
        <v>1333</v>
      </c>
      <c r="G550" s="498">
        <f>'MAIN LEVEL'!BP28</f>
        <v>0</v>
      </c>
      <c r="H550" s="496" t="str">
        <f>ShowFormula('EWS MAPPING'!$G550)</f>
        <v>='MAIN LEVEL'!BP28</v>
      </c>
      <c r="I550" s="487" t="s">
        <v>1069</v>
      </c>
      <c r="J550" s="492" t="s">
        <v>806</v>
      </c>
      <c r="K550" s="496"/>
      <c r="L550" s="496"/>
      <c r="M550" s="497"/>
    </row>
    <row r="551" spans="1:13" ht="15" customHeight="1" x14ac:dyDescent="0.25">
      <c r="A551" s="494"/>
      <c r="B551" s="494"/>
      <c r="C551" s="494"/>
      <c r="D551" s="494"/>
      <c r="E551" s="482">
        <v>549</v>
      </c>
      <c r="F551" s="494" t="s">
        <v>1334</v>
      </c>
      <c r="G551" s="499">
        <f>'MAIN LEVEL'!BP29</f>
        <v>0</v>
      </c>
      <c r="H551" s="494" t="str">
        <f>ShowFormula('EWS MAPPING'!$G551)</f>
        <v>='MAIN LEVEL'!BP29</v>
      </c>
      <c r="I551" s="482" t="s">
        <v>1069</v>
      </c>
      <c r="J551" s="493" t="s">
        <v>806</v>
      </c>
      <c r="K551" s="494"/>
      <c r="L551" s="494"/>
      <c r="M551" s="495"/>
    </row>
    <row r="552" spans="1:13" ht="15" customHeight="1" x14ac:dyDescent="0.25">
      <c r="A552" s="496"/>
      <c r="B552" s="496"/>
      <c r="C552" s="496"/>
      <c r="D552" s="496"/>
      <c r="E552" s="487">
        <v>550</v>
      </c>
      <c r="F552" s="496" t="s">
        <v>1335</v>
      </c>
      <c r="G552" s="498">
        <f>'MAIN LEVEL'!BP30</f>
        <v>0</v>
      </c>
      <c r="H552" s="496" t="str">
        <f>ShowFormula('EWS MAPPING'!$G552)</f>
        <v>='MAIN LEVEL'!BP30</v>
      </c>
      <c r="I552" s="487" t="s">
        <v>1069</v>
      </c>
      <c r="J552" s="492" t="s">
        <v>806</v>
      </c>
      <c r="K552" s="496"/>
      <c r="L552" s="496"/>
      <c r="M552" s="497"/>
    </row>
    <row r="553" spans="1:13" ht="15" customHeight="1" x14ac:dyDescent="0.25">
      <c r="A553" s="494"/>
      <c r="B553" s="494"/>
      <c r="C553" s="494"/>
      <c r="D553" s="494"/>
      <c r="E553" s="482">
        <v>551</v>
      </c>
      <c r="F553" s="494" t="s">
        <v>1336</v>
      </c>
      <c r="G553" s="499">
        <f>'MAIN LEVEL'!BP31</f>
        <v>0</v>
      </c>
      <c r="H553" s="494" t="str">
        <f>ShowFormula('EWS MAPPING'!$G553)</f>
        <v>='MAIN LEVEL'!BP31</v>
      </c>
      <c r="I553" s="482" t="s">
        <v>1069</v>
      </c>
      <c r="J553" s="493" t="s">
        <v>806</v>
      </c>
      <c r="K553" s="494"/>
      <c r="L553" s="494"/>
      <c r="M553" s="495"/>
    </row>
    <row r="554" spans="1:13" ht="15" customHeight="1" x14ac:dyDescent="0.25">
      <c r="A554" s="496"/>
      <c r="B554" s="496"/>
      <c r="C554" s="496"/>
      <c r="D554" s="496"/>
      <c r="E554" s="487">
        <v>552</v>
      </c>
      <c r="F554" s="496" t="s">
        <v>1337</v>
      </c>
      <c r="G554" s="498">
        <f>'MAIN LEVEL'!BP32</f>
        <v>0</v>
      </c>
      <c r="H554" s="496" t="str">
        <f>ShowFormula('EWS MAPPING'!$G554)</f>
        <v>='MAIN LEVEL'!BP32</v>
      </c>
      <c r="I554" s="487" t="s">
        <v>814</v>
      </c>
      <c r="J554" s="492" t="s">
        <v>806</v>
      </c>
      <c r="K554" s="496"/>
      <c r="L554" s="496"/>
      <c r="M554" s="497"/>
    </row>
    <row r="555" spans="1:13" ht="15" customHeight="1" x14ac:dyDescent="0.25">
      <c r="A555" s="494"/>
      <c r="B555" s="494"/>
      <c r="C555" s="494"/>
      <c r="D555" s="494"/>
      <c r="E555" s="482">
        <v>553</v>
      </c>
      <c r="F555" s="494" t="s">
        <v>1338</v>
      </c>
      <c r="G555" s="499">
        <f>'MAIN LEVEL'!BP33</f>
        <v>0</v>
      </c>
      <c r="H555" s="494" t="str">
        <f>ShowFormula('EWS MAPPING'!$G555)</f>
        <v>='MAIN LEVEL'!BP33</v>
      </c>
      <c r="I555" s="482" t="s">
        <v>814</v>
      </c>
      <c r="J555" s="493" t="s">
        <v>806</v>
      </c>
      <c r="K555" s="494"/>
      <c r="L555" s="494"/>
      <c r="M555" s="495"/>
    </row>
    <row r="556" spans="1:13" ht="15" customHeight="1" x14ac:dyDescent="0.25">
      <c r="A556" s="496"/>
      <c r="B556" s="496"/>
      <c r="C556" s="496"/>
      <c r="D556" s="496"/>
      <c r="E556" s="487">
        <v>554</v>
      </c>
      <c r="F556" s="496" t="s">
        <v>1339</v>
      </c>
      <c r="G556" s="498">
        <f>'MAIN LEVEL'!BP34</f>
        <v>0</v>
      </c>
      <c r="H556" s="496" t="str">
        <f>ShowFormula('EWS MAPPING'!$G556)</f>
        <v>='MAIN LEVEL'!BP34</v>
      </c>
      <c r="I556" s="487" t="s">
        <v>1069</v>
      </c>
      <c r="J556" s="492" t="s">
        <v>806</v>
      </c>
      <c r="K556" s="496"/>
      <c r="L556" s="496"/>
      <c r="M556" s="497"/>
    </row>
    <row r="557" spans="1:13" ht="15" customHeight="1" x14ac:dyDescent="0.25">
      <c r="A557" s="494"/>
      <c r="B557" s="494"/>
      <c r="C557" s="494"/>
      <c r="D557" s="494"/>
      <c r="E557" s="482">
        <v>555</v>
      </c>
      <c r="F557" s="494" t="s">
        <v>1340</v>
      </c>
      <c r="G557" s="499">
        <f>'MAIN LEVEL'!BP36</f>
        <v>0</v>
      </c>
      <c r="H557" s="494" t="str">
        <f>ShowFormula('EWS MAPPING'!$G557)</f>
        <v>='MAIN LEVEL'!BP36</v>
      </c>
      <c r="I557" s="482" t="s">
        <v>1069</v>
      </c>
      <c r="J557" s="493" t="s">
        <v>806</v>
      </c>
      <c r="K557" s="494"/>
      <c r="L557" s="494"/>
      <c r="M557" s="495"/>
    </row>
    <row r="558" spans="1:13" ht="15" customHeight="1" x14ac:dyDescent="0.25">
      <c r="A558" s="496"/>
      <c r="B558" s="496"/>
      <c r="C558" s="496"/>
      <c r="D558" s="496"/>
      <c r="E558" s="487">
        <v>556</v>
      </c>
      <c r="F558" s="496" t="s">
        <v>1341</v>
      </c>
      <c r="G558" s="498">
        <f>'MAIN LEVEL'!BP37</f>
        <v>0</v>
      </c>
      <c r="H558" s="496" t="str">
        <f>ShowFormula('EWS MAPPING'!$G558)</f>
        <v>='MAIN LEVEL'!BP37</v>
      </c>
      <c r="I558" s="487" t="s">
        <v>1069</v>
      </c>
      <c r="J558" s="492" t="s">
        <v>806</v>
      </c>
      <c r="K558" s="496"/>
      <c r="L558" s="496"/>
      <c r="M558" s="497"/>
    </row>
    <row r="559" spans="1:13" ht="15" customHeight="1" x14ac:dyDescent="0.25">
      <c r="A559" s="494"/>
      <c r="B559" s="494"/>
      <c r="C559" s="494"/>
      <c r="D559" s="494"/>
      <c r="E559" s="482">
        <v>557</v>
      </c>
      <c r="F559" s="494" t="s">
        <v>1333</v>
      </c>
      <c r="G559" s="499">
        <f>'MAIN LEVEL'!BP38</f>
        <v>0</v>
      </c>
      <c r="H559" s="494" t="str">
        <f>ShowFormula('EWS MAPPING'!$G559)</f>
        <v>='MAIN LEVEL'!BP38</v>
      </c>
      <c r="I559" s="482" t="s">
        <v>1069</v>
      </c>
      <c r="J559" s="493" t="s">
        <v>806</v>
      </c>
      <c r="K559" s="494"/>
      <c r="L559" s="494"/>
      <c r="M559" s="495"/>
    </row>
    <row r="560" spans="1:13" ht="15" customHeight="1" x14ac:dyDescent="0.25">
      <c r="A560" s="496"/>
      <c r="B560" s="496"/>
      <c r="C560" s="496"/>
      <c r="D560" s="496"/>
      <c r="E560" s="487">
        <v>558</v>
      </c>
      <c r="F560" s="496" t="s">
        <v>1342</v>
      </c>
      <c r="G560" s="498">
        <f>'MAIN LEVEL'!BP39</f>
        <v>0</v>
      </c>
      <c r="H560" s="496" t="str">
        <f>ShowFormula('EWS MAPPING'!$G560)</f>
        <v>='MAIN LEVEL'!BP39</v>
      </c>
      <c r="I560" s="487" t="s">
        <v>1069</v>
      </c>
      <c r="J560" s="492" t="s">
        <v>806</v>
      </c>
      <c r="K560" s="496"/>
      <c r="L560" s="496"/>
      <c r="M560" s="497"/>
    </row>
    <row r="561" spans="1:13" ht="15" customHeight="1" x14ac:dyDescent="0.25">
      <c r="A561" s="494"/>
      <c r="B561" s="494"/>
      <c r="C561" s="494"/>
      <c r="D561" s="494"/>
      <c r="E561" s="482">
        <v>559</v>
      </c>
      <c r="F561" s="494" t="s">
        <v>1343</v>
      </c>
      <c r="G561" s="499">
        <f>'MAIN LEVEL'!BP40</f>
        <v>0</v>
      </c>
      <c r="H561" s="494" t="str">
        <f>ShowFormula('EWS MAPPING'!$G561)</f>
        <v>='MAIN LEVEL'!BP40</v>
      </c>
      <c r="I561" s="482" t="s">
        <v>1069</v>
      </c>
      <c r="J561" s="493" t="s">
        <v>806</v>
      </c>
      <c r="K561" s="494"/>
      <c r="L561" s="494"/>
      <c r="M561" s="495"/>
    </row>
    <row r="562" spans="1:13" ht="15" customHeight="1" x14ac:dyDescent="0.25">
      <c r="A562" s="496"/>
      <c r="B562" s="496"/>
      <c r="C562" s="496"/>
      <c r="D562" s="496"/>
      <c r="E562" s="487">
        <v>560</v>
      </c>
      <c r="F562" s="496" t="s">
        <v>1344</v>
      </c>
      <c r="G562" s="498">
        <f>'MAIN LEVEL'!BP41</f>
        <v>0</v>
      </c>
      <c r="H562" s="496" t="str">
        <f>ShowFormula('EWS MAPPING'!$G562)</f>
        <v>='MAIN LEVEL'!BP41</v>
      </c>
      <c r="I562" s="487" t="s">
        <v>1069</v>
      </c>
      <c r="J562" s="492" t="s">
        <v>806</v>
      </c>
      <c r="K562" s="496"/>
      <c r="L562" s="496"/>
      <c r="M562" s="497"/>
    </row>
    <row r="563" spans="1:13" ht="15" customHeight="1" x14ac:dyDescent="0.25">
      <c r="A563" s="494"/>
      <c r="B563" s="494"/>
      <c r="C563" s="494"/>
      <c r="D563" s="494"/>
      <c r="E563" s="482">
        <v>561</v>
      </c>
      <c r="F563" s="494" t="s">
        <v>1345</v>
      </c>
      <c r="G563" s="499">
        <f>'MAIN LEVEL'!BP42</f>
        <v>0</v>
      </c>
      <c r="H563" s="494" t="str">
        <f>ShowFormula('EWS MAPPING'!$G563)</f>
        <v>='MAIN LEVEL'!BP42</v>
      </c>
      <c r="I563" s="482" t="s">
        <v>1069</v>
      </c>
      <c r="J563" s="493" t="s">
        <v>806</v>
      </c>
      <c r="K563" s="494"/>
      <c r="L563" s="494"/>
      <c r="M563" s="495"/>
    </row>
    <row r="564" spans="1:13" ht="15" customHeight="1" x14ac:dyDescent="0.25">
      <c r="A564" s="496"/>
      <c r="B564" s="496"/>
      <c r="C564" s="496"/>
      <c r="D564" s="496"/>
      <c r="E564" s="487">
        <v>562</v>
      </c>
      <c r="F564" s="496" t="s">
        <v>1346</v>
      </c>
      <c r="G564" s="498">
        <f>'MAIN LEVEL'!BP43</f>
        <v>0</v>
      </c>
      <c r="H564" s="496" t="str">
        <f>ShowFormula('EWS MAPPING'!$G564)</f>
        <v>='MAIN LEVEL'!BP43</v>
      </c>
      <c r="I564" s="487" t="s">
        <v>1069</v>
      </c>
      <c r="J564" s="492" t="s">
        <v>806</v>
      </c>
      <c r="K564" s="496"/>
      <c r="L564" s="496"/>
      <c r="M564" s="497"/>
    </row>
    <row r="565" spans="1:13" ht="15" customHeight="1" x14ac:dyDescent="0.25">
      <c r="A565" s="494"/>
      <c r="B565" s="494"/>
      <c r="C565" s="494"/>
      <c r="D565" s="494"/>
      <c r="E565" s="482">
        <v>563</v>
      </c>
      <c r="F565" s="494" t="s">
        <v>1347</v>
      </c>
      <c r="G565" s="499">
        <f>'MAIN LEVEL'!BP44</f>
        <v>0</v>
      </c>
      <c r="H565" s="494" t="str">
        <f>ShowFormula('EWS MAPPING'!$G565)</f>
        <v>='MAIN LEVEL'!BP44</v>
      </c>
      <c r="I565" s="482" t="s">
        <v>1069</v>
      </c>
      <c r="J565" s="493" t="s">
        <v>806</v>
      </c>
      <c r="K565" s="494"/>
      <c r="L565" s="494"/>
      <c r="M565" s="495"/>
    </row>
    <row r="566" spans="1:13" ht="15" customHeight="1" x14ac:dyDescent="0.25">
      <c r="A566" s="496"/>
      <c r="B566" s="496"/>
      <c r="C566" s="496"/>
      <c r="D566" s="496"/>
      <c r="E566" s="487">
        <v>564</v>
      </c>
      <c r="F566" s="496" t="s">
        <v>1348</v>
      </c>
      <c r="G566" s="498">
        <f>'MAIN LEVEL'!BP45</f>
        <v>0</v>
      </c>
      <c r="H566" s="496" t="str">
        <f>ShowFormula('EWS MAPPING'!$G566)</f>
        <v>='MAIN LEVEL'!BP45</v>
      </c>
      <c r="I566" s="487" t="s">
        <v>1069</v>
      </c>
      <c r="J566" s="492" t="s">
        <v>806</v>
      </c>
      <c r="K566" s="496"/>
      <c r="L566" s="496"/>
      <c r="M566" s="497"/>
    </row>
    <row r="567" spans="1:13" ht="15" customHeight="1" x14ac:dyDescent="0.25">
      <c r="A567" s="494"/>
      <c r="B567" s="494"/>
      <c r="C567" s="494"/>
      <c r="D567" s="494"/>
      <c r="E567" s="482">
        <v>565</v>
      </c>
      <c r="F567" s="494" t="s">
        <v>1349</v>
      </c>
      <c r="G567" s="499">
        <f>'MAIN LEVEL'!BP46</f>
        <v>0</v>
      </c>
      <c r="H567" s="494" t="str">
        <f>ShowFormula('EWS MAPPING'!$G567)</f>
        <v>='MAIN LEVEL'!BP46</v>
      </c>
      <c r="I567" s="482" t="s">
        <v>1069</v>
      </c>
      <c r="J567" s="493" t="s">
        <v>806</v>
      </c>
      <c r="K567" s="494"/>
      <c r="L567" s="494"/>
      <c r="M567" s="495"/>
    </row>
    <row r="568" spans="1:13" ht="15" customHeight="1" x14ac:dyDescent="0.25">
      <c r="A568" s="496"/>
      <c r="B568" s="496"/>
      <c r="C568" s="496"/>
      <c r="D568" s="496"/>
      <c r="E568" s="487">
        <v>566</v>
      </c>
      <c r="F568" s="496" t="s">
        <v>1350</v>
      </c>
      <c r="G568" s="498">
        <f>'MAIN LEVEL'!BP47</f>
        <v>0</v>
      </c>
      <c r="H568" s="496" t="str">
        <f>ShowFormula('EWS MAPPING'!$G568)</f>
        <v>='MAIN LEVEL'!BP47</v>
      </c>
      <c r="I568" s="487" t="s">
        <v>1069</v>
      </c>
      <c r="J568" s="492" t="s">
        <v>806</v>
      </c>
      <c r="K568" s="496"/>
      <c r="L568" s="496"/>
      <c r="M568" s="497"/>
    </row>
    <row r="569" spans="1:13" ht="15" customHeight="1" x14ac:dyDescent="0.25">
      <c r="A569" s="494"/>
      <c r="B569" s="494"/>
      <c r="C569" s="494"/>
      <c r="D569" s="494"/>
      <c r="E569" s="482">
        <v>567</v>
      </c>
      <c r="F569" s="494" t="s">
        <v>1334</v>
      </c>
      <c r="G569" s="499">
        <f>'MAIN LEVEL'!BP48</f>
        <v>0</v>
      </c>
      <c r="H569" s="494" t="str">
        <f>ShowFormula('EWS MAPPING'!$G569)</f>
        <v>='MAIN LEVEL'!BP48</v>
      </c>
      <c r="I569" s="482" t="s">
        <v>1069</v>
      </c>
      <c r="J569" s="493" t="s">
        <v>806</v>
      </c>
      <c r="K569" s="494"/>
      <c r="L569" s="494"/>
      <c r="M569" s="495"/>
    </row>
    <row r="570" spans="1:13" ht="15" customHeight="1" x14ac:dyDescent="0.25">
      <c r="A570" s="496"/>
      <c r="B570" s="496"/>
      <c r="C570" s="496"/>
      <c r="D570" s="496"/>
      <c r="E570" s="487">
        <v>568</v>
      </c>
      <c r="F570" s="496" t="s">
        <v>1351</v>
      </c>
      <c r="G570" s="498">
        <f>'MAIN LEVEL'!BP49</f>
        <v>0</v>
      </c>
      <c r="H570" s="496" t="str">
        <f>ShowFormula('EWS MAPPING'!$G570)</f>
        <v>='MAIN LEVEL'!BP49</v>
      </c>
      <c r="I570" s="487" t="s">
        <v>814</v>
      </c>
      <c r="J570" s="492" t="s">
        <v>806</v>
      </c>
      <c r="K570" s="496"/>
      <c r="L570" s="496"/>
      <c r="M570" s="497"/>
    </row>
    <row r="571" spans="1:13" ht="15" customHeight="1" x14ac:dyDescent="0.25">
      <c r="A571" s="494"/>
      <c r="B571" s="494"/>
      <c r="C571" s="494"/>
      <c r="D571" s="494"/>
      <c r="E571" s="482">
        <v>569</v>
      </c>
      <c r="F571" s="494" t="s">
        <v>1352</v>
      </c>
      <c r="G571" s="499">
        <f>'MAIN LEVEL'!BP50</f>
        <v>0</v>
      </c>
      <c r="H571" s="494" t="str">
        <f>ShowFormula('EWS MAPPING'!$G571)</f>
        <v>='MAIN LEVEL'!BP50</v>
      </c>
      <c r="I571" s="482" t="s">
        <v>814</v>
      </c>
      <c r="J571" s="493" t="s">
        <v>806</v>
      </c>
      <c r="K571" s="494"/>
      <c r="L571" s="494"/>
      <c r="M571" s="495"/>
    </row>
    <row r="572" spans="1:13" ht="15" customHeight="1" x14ac:dyDescent="0.25">
      <c r="A572" s="496"/>
      <c r="B572" s="496"/>
      <c r="C572" s="496"/>
      <c r="D572" s="496"/>
      <c r="E572" s="487">
        <v>570</v>
      </c>
      <c r="F572" s="496" t="s">
        <v>1353</v>
      </c>
      <c r="G572" s="498">
        <f>'MAIN LEVEL'!BP52</f>
        <v>0</v>
      </c>
      <c r="H572" s="496" t="str">
        <f>ShowFormula('EWS MAPPING'!$G572)</f>
        <v>='MAIN LEVEL'!BP52</v>
      </c>
      <c r="I572" s="487" t="s">
        <v>1069</v>
      </c>
      <c r="J572" s="492" t="s">
        <v>806</v>
      </c>
      <c r="K572" s="496"/>
      <c r="L572" s="496"/>
      <c r="M572" s="497"/>
    </row>
    <row r="573" spans="1:13" ht="15" customHeight="1" x14ac:dyDescent="0.25">
      <c r="A573" s="494"/>
      <c r="B573" s="494"/>
      <c r="C573" s="494"/>
      <c r="D573" s="494"/>
      <c r="E573" s="482">
        <v>571</v>
      </c>
      <c r="F573" s="494" t="s">
        <v>1354</v>
      </c>
      <c r="G573" s="499">
        <f>'MAIN LEVEL'!BP53</f>
        <v>0</v>
      </c>
      <c r="H573" s="494" t="str">
        <f>ShowFormula('EWS MAPPING'!$G573)</f>
        <v>='MAIN LEVEL'!BP53</v>
      </c>
      <c r="I573" s="482" t="s">
        <v>1069</v>
      </c>
      <c r="J573" s="493" t="s">
        <v>806</v>
      </c>
      <c r="K573" s="494"/>
      <c r="L573" s="494"/>
      <c r="M573" s="495"/>
    </row>
    <row r="574" spans="1:13" ht="15" customHeight="1" x14ac:dyDescent="0.25">
      <c r="A574" s="496"/>
      <c r="B574" s="496"/>
      <c r="C574" s="496"/>
      <c r="D574" s="496"/>
      <c r="E574" s="487">
        <v>572</v>
      </c>
      <c r="F574" s="496" t="s">
        <v>1355</v>
      </c>
      <c r="G574" s="498">
        <f>'MAIN LEVEL'!BP54</f>
        <v>0</v>
      </c>
      <c r="H574" s="496" t="str">
        <f>ShowFormula('EWS MAPPING'!$G574)</f>
        <v>='MAIN LEVEL'!BP54</v>
      </c>
      <c r="I574" s="487" t="s">
        <v>1069</v>
      </c>
      <c r="J574" s="492" t="s">
        <v>806</v>
      </c>
      <c r="K574" s="496"/>
      <c r="L574" s="496"/>
      <c r="M574" s="497"/>
    </row>
    <row r="575" spans="1:13" ht="15" customHeight="1" x14ac:dyDescent="0.25">
      <c r="A575" s="494"/>
      <c r="B575" s="494"/>
      <c r="C575" s="494"/>
      <c r="D575" s="494"/>
      <c r="E575" s="482">
        <v>573</v>
      </c>
      <c r="F575" s="494" t="s">
        <v>1356</v>
      </c>
      <c r="G575" s="499">
        <f>'MAIN LEVEL'!BP55</f>
        <v>0</v>
      </c>
      <c r="H575" s="494" t="str">
        <f>ShowFormula('EWS MAPPING'!$G575)</f>
        <v>='MAIN LEVEL'!BP55</v>
      </c>
      <c r="I575" s="482" t="s">
        <v>1069</v>
      </c>
      <c r="J575" s="493" t="s">
        <v>806</v>
      </c>
      <c r="K575" s="494"/>
      <c r="L575" s="494"/>
      <c r="M575" s="495"/>
    </row>
    <row r="576" spans="1:13" ht="15" customHeight="1" x14ac:dyDescent="0.25">
      <c r="A576" s="496"/>
      <c r="B576" s="496"/>
      <c r="C576" s="496"/>
      <c r="D576" s="496"/>
      <c r="E576" s="487">
        <v>574</v>
      </c>
      <c r="F576" s="496" t="s">
        <v>1357</v>
      </c>
      <c r="G576" s="498">
        <f>'MAIN LEVEL'!BP56</f>
        <v>0</v>
      </c>
      <c r="H576" s="496" t="str">
        <f>ShowFormula('EWS MAPPING'!$G576)</f>
        <v>='MAIN LEVEL'!BP56</v>
      </c>
      <c r="I576" s="487" t="s">
        <v>814</v>
      </c>
      <c r="J576" s="492" t="s">
        <v>806</v>
      </c>
      <c r="K576" s="496"/>
      <c r="L576" s="496"/>
      <c r="M576" s="497"/>
    </row>
    <row r="577" spans="1:13" ht="15" customHeight="1" x14ac:dyDescent="0.25">
      <c r="A577" s="494"/>
      <c r="B577" s="494"/>
      <c r="C577" s="494"/>
      <c r="D577" s="494"/>
      <c r="E577" s="482">
        <v>575</v>
      </c>
      <c r="F577" s="494" t="s">
        <v>1358</v>
      </c>
      <c r="G577" s="499">
        <f>'MAIN LEVEL'!BP58</f>
        <v>0</v>
      </c>
      <c r="H577" s="494" t="str">
        <f>ShowFormula('EWS MAPPING'!$G577)</f>
        <v>='MAIN LEVEL'!BP58</v>
      </c>
      <c r="I577" s="482" t="s">
        <v>1069</v>
      </c>
      <c r="J577" s="493" t="s">
        <v>806</v>
      </c>
      <c r="K577" s="494"/>
      <c r="L577" s="494"/>
      <c r="M577" s="495"/>
    </row>
    <row r="578" spans="1:13" ht="15" customHeight="1" x14ac:dyDescent="0.25">
      <c r="A578" s="496"/>
      <c r="B578" s="496"/>
      <c r="C578" s="496"/>
      <c r="D578" s="496"/>
      <c r="E578" s="487">
        <v>576</v>
      </c>
      <c r="F578" s="496" t="s">
        <v>1359</v>
      </c>
      <c r="G578" s="498">
        <f>'MAIN LEVEL'!BP59</f>
        <v>0</v>
      </c>
      <c r="H578" s="496" t="str">
        <f>ShowFormula('EWS MAPPING'!$G578)</f>
        <v>='MAIN LEVEL'!BP59</v>
      </c>
      <c r="I578" s="487" t="s">
        <v>1069</v>
      </c>
      <c r="J578" s="492" t="s">
        <v>806</v>
      </c>
      <c r="K578" s="496"/>
      <c r="L578" s="496"/>
      <c r="M578" s="497"/>
    </row>
    <row r="579" spans="1:13" ht="15" customHeight="1" x14ac:dyDescent="0.25">
      <c r="A579" s="494"/>
      <c r="B579" s="494"/>
      <c r="C579" s="494"/>
      <c r="D579" s="494"/>
      <c r="E579" s="482">
        <v>577</v>
      </c>
      <c r="F579" s="494" t="s">
        <v>1360</v>
      </c>
      <c r="G579" s="499">
        <f>'MAIN LEVEL'!BP60</f>
        <v>0</v>
      </c>
      <c r="H579" s="494" t="str">
        <f>ShowFormula('EWS MAPPING'!$G579)</f>
        <v>='MAIN LEVEL'!BP60</v>
      </c>
      <c r="I579" s="482" t="s">
        <v>1069</v>
      </c>
      <c r="J579" s="493" t="s">
        <v>806</v>
      </c>
      <c r="K579" s="494"/>
      <c r="L579" s="494"/>
      <c r="M579" s="495"/>
    </row>
    <row r="580" spans="1:13" ht="15" customHeight="1" x14ac:dyDescent="0.25">
      <c r="A580" s="496"/>
      <c r="B580" s="496"/>
      <c r="C580" s="496"/>
      <c r="D580" s="496"/>
      <c r="E580" s="487">
        <v>578</v>
      </c>
      <c r="F580" s="496" t="s">
        <v>1334</v>
      </c>
      <c r="G580" s="498">
        <f>'MAIN LEVEL'!BP61</f>
        <v>0</v>
      </c>
      <c r="H580" s="496" t="str">
        <f>ShowFormula('EWS MAPPING'!$G580)</f>
        <v>='MAIN LEVEL'!BP61</v>
      </c>
      <c r="I580" s="487" t="s">
        <v>1069</v>
      </c>
      <c r="J580" s="492" t="s">
        <v>806</v>
      </c>
      <c r="K580" s="496"/>
      <c r="L580" s="496"/>
      <c r="M580" s="497"/>
    </row>
    <row r="581" spans="1:13" ht="15" customHeight="1" x14ac:dyDescent="0.25">
      <c r="A581" s="494"/>
      <c r="B581" s="494"/>
      <c r="C581" s="494"/>
      <c r="D581" s="494"/>
      <c r="E581" s="482">
        <v>579</v>
      </c>
      <c r="F581" s="494" t="s">
        <v>1361</v>
      </c>
      <c r="G581" s="499">
        <f>'MAIN LEVEL'!BP62</f>
        <v>0</v>
      </c>
      <c r="H581" s="494" t="str">
        <f>ShowFormula('EWS MAPPING'!$G581)</f>
        <v>='MAIN LEVEL'!BP62</v>
      </c>
      <c r="I581" s="482" t="s">
        <v>814</v>
      </c>
      <c r="J581" s="493" t="s">
        <v>806</v>
      </c>
      <c r="K581" s="494"/>
      <c r="L581" s="494"/>
      <c r="M581" s="495"/>
    </row>
    <row r="582" spans="1:13" ht="15" customHeight="1" x14ac:dyDescent="0.25">
      <c r="A582" s="496"/>
      <c r="B582" s="496"/>
      <c r="C582" s="496"/>
      <c r="D582" s="496"/>
      <c r="E582" s="487">
        <v>580</v>
      </c>
      <c r="F582" s="496" t="s">
        <v>1362</v>
      </c>
      <c r="G582" s="498">
        <f>'MAIN LEVEL'!BP63</f>
        <v>0</v>
      </c>
      <c r="H582" s="496" t="str">
        <f>ShowFormula('EWS MAPPING'!$G582)</f>
        <v>='MAIN LEVEL'!BP63</v>
      </c>
      <c r="I582" s="487" t="s">
        <v>814</v>
      </c>
      <c r="J582" s="492" t="s">
        <v>806</v>
      </c>
      <c r="K582" s="496"/>
      <c r="L582" s="496"/>
      <c r="M582" s="497"/>
    </row>
    <row r="583" spans="1:13" ht="15" customHeight="1" x14ac:dyDescent="0.25">
      <c r="A583" s="494"/>
      <c r="B583" s="494"/>
      <c r="C583" s="494"/>
      <c r="D583" s="494"/>
      <c r="E583" s="482">
        <v>581</v>
      </c>
      <c r="F583" s="494" t="s">
        <v>1363</v>
      </c>
      <c r="G583" s="499">
        <f>'MAIN LEVEL'!BP64</f>
        <v>0</v>
      </c>
      <c r="H583" s="494" t="str">
        <f>ShowFormula('EWS MAPPING'!$G583)</f>
        <v>='MAIN LEVEL'!BP64</v>
      </c>
      <c r="I583" s="482" t="s">
        <v>814</v>
      </c>
      <c r="J583" s="493" t="s">
        <v>806</v>
      </c>
      <c r="K583" s="494"/>
      <c r="L583" s="494"/>
      <c r="M583" s="495"/>
    </row>
    <row r="584" spans="1:13" ht="15" customHeight="1" x14ac:dyDescent="0.25">
      <c r="A584" s="496"/>
      <c r="B584" s="496"/>
      <c r="C584" s="496"/>
      <c r="D584" s="496"/>
      <c r="E584" s="487">
        <v>582</v>
      </c>
      <c r="F584" s="496" t="s">
        <v>1364</v>
      </c>
      <c r="G584" s="498">
        <f>'MAIN LEVEL'!BP65</f>
        <v>0</v>
      </c>
      <c r="H584" s="496" t="str">
        <f>ShowFormula('EWS MAPPING'!$G584)</f>
        <v>='MAIN LEVEL'!BP65</v>
      </c>
      <c r="I584" s="487" t="s">
        <v>1069</v>
      </c>
      <c r="J584" s="492" t="s">
        <v>806</v>
      </c>
      <c r="K584" s="496"/>
      <c r="L584" s="496"/>
      <c r="M584" s="497"/>
    </row>
    <row r="585" spans="1:13" ht="15" customHeight="1" x14ac:dyDescent="0.25">
      <c r="A585" s="494"/>
      <c r="B585" s="494"/>
      <c r="C585" s="494"/>
      <c r="D585" s="494"/>
      <c r="E585" s="482">
        <v>583</v>
      </c>
      <c r="F585" s="494" t="s">
        <v>1365</v>
      </c>
      <c r="G585" s="499">
        <f>'MAIN LEVEL'!BP66</f>
        <v>0</v>
      </c>
      <c r="H585" s="494" t="str">
        <f>ShowFormula('EWS MAPPING'!$G585)</f>
        <v>='MAIN LEVEL'!BP66</v>
      </c>
      <c r="I585" s="482" t="s">
        <v>1069</v>
      </c>
      <c r="J585" s="493" t="s">
        <v>806</v>
      </c>
      <c r="K585" s="494"/>
      <c r="L585" s="494"/>
      <c r="M585" s="495"/>
    </row>
    <row r="586" spans="1:13" ht="15" customHeight="1" x14ac:dyDescent="0.25">
      <c r="A586" s="496"/>
      <c r="B586" s="496"/>
      <c r="C586" s="496"/>
      <c r="D586" s="496"/>
      <c r="E586" s="487">
        <v>584</v>
      </c>
      <c r="F586" s="496" t="s">
        <v>1366</v>
      </c>
      <c r="G586" s="498">
        <f>'MAIN LEVEL'!BP67</f>
        <v>0</v>
      </c>
      <c r="H586" s="496" t="str">
        <f>ShowFormula('EWS MAPPING'!$G586)</f>
        <v>='MAIN LEVEL'!BP67</v>
      </c>
      <c r="I586" s="487" t="s">
        <v>814</v>
      </c>
      <c r="J586" s="492" t="s">
        <v>806</v>
      </c>
      <c r="K586" s="496"/>
      <c r="L586" s="496"/>
      <c r="M586" s="497"/>
    </row>
    <row r="587" spans="1:13" ht="15" customHeight="1" x14ac:dyDescent="0.25">
      <c r="A587" s="494"/>
      <c r="B587" s="494"/>
      <c r="C587" s="494"/>
      <c r="D587" s="494"/>
      <c r="E587" s="482">
        <v>585</v>
      </c>
      <c r="F587" s="494" t="s">
        <v>1367</v>
      </c>
      <c r="G587" s="499">
        <f>'MAIN LEVEL'!BP68</f>
        <v>0</v>
      </c>
      <c r="H587" s="494" t="str">
        <f>ShowFormula('EWS MAPPING'!$G587)</f>
        <v>='MAIN LEVEL'!BP68</v>
      </c>
      <c r="I587" s="482" t="s">
        <v>1069</v>
      </c>
      <c r="J587" s="493" t="s">
        <v>806</v>
      </c>
      <c r="K587" s="494"/>
      <c r="L587" s="494"/>
      <c r="M587" s="495"/>
    </row>
    <row r="588" spans="1:13" ht="15" customHeight="1" x14ac:dyDescent="0.25">
      <c r="A588" s="496"/>
      <c r="B588" s="496"/>
      <c r="C588" s="496"/>
      <c r="D588" s="496"/>
      <c r="E588" s="487">
        <v>586</v>
      </c>
      <c r="F588" s="496" t="s">
        <v>1368</v>
      </c>
      <c r="G588" s="498">
        <f>'MAIN LEVEL'!BP69</f>
        <v>0</v>
      </c>
      <c r="H588" s="496" t="str">
        <f>ShowFormula('EWS MAPPING'!$G588)</f>
        <v>='MAIN LEVEL'!BP69</v>
      </c>
      <c r="I588" s="487" t="s">
        <v>1069</v>
      </c>
      <c r="J588" s="492" t="s">
        <v>806</v>
      </c>
      <c r="K588" s="496"/>
      <c r="L588" s="496"/>
      <c r="M588" s="497"/>
    </row>
    <row r="589" spans="1:13" ht="15" customHeight="1" x14ac:dyDescent="0.25">
      <c r="A589" s="494"/>
      <c r="B589" s="494"/>
      <c r="C589" s="494"/>
      <c r="D589" s="494"/>
      <c r="E589" s="482">
        <v>587</v>
      </c>
      <c r="F589" s="494" t="s">
        <v>1369</v>
      </c>
      <c r="G589" s="499">
        <f>'MAIN LEVEL'!BP70</f>
        <v>0</v>
      </c>
      <c r="H589" s="494" t="str">
        <f>ShowFormula('EWS MAPPING'!$G589)</f>
        <v>='MAIN LEVEL'!BP70</v>
      </c>
      <c r="I589" s="482" t="s">
        <v>814</v>
      </c>
      <c r="J589" s="493" t="s">
        <v>806</v>
      </c>
      <c r="K589" s="494"/>
      <c r="L589" s="494"/>
      <c r="M589" s="495"/>
    </row>
    <row r="590" spans="1:13" ht="15" customHeight="1" x14ac:dyDescent="0.25">
      <c r="A590" s="496"/>
      <c r="B590" s="496"/>
      <c r="C590" s="496"/>
      <c r="D590" s="496"/>
      <c r="E590" s="487">
        <v>588</v>
      </c>
      <c r="F590" s="496" t="s">
        <v>1370</v>
      </c>
      <c r="G590" s="498">
        <f>'MAIN LEVEL'!BP71</f>
        <v>0</v>
      </c>
      <c r="H590" s="496" t="str">
        <f>ShowFormula('EWS MAPPING'!$G590)</f>
        <v>='MAIN LEVEL'!BP71</v>
      </c>
      <c r="I590" s="487" t="s">
        <v>1069</v>
      </c>
      <c r="J590" s="492" t="s">
        <v>806</v>
      </c>
      <c r="K590" s="496"/>
      <c r="L590" s="496"/>
      <c r="M590" s="497"/>
    </row>
    <row r="591" spans="1:13" ht="15" customHeight="1" x14ac:dyDescent="0.25">
      <c r="A591" s="494"/>
      <c r="B591" s="494"/>
      <c r="C591" s="494"/>
      <c r="D591" s="494"/>
      <c r="E591" s="482">
        <v>589</v>
      </c>
      <c r="F591" s="494" t="s">
        <v>1371</v>
      </c>
      <c r="G591" s="499">
        <f>'MAIN LEVEL'!BP72</f>
        <v>0</v>
      </c>
      <c r="H591" s="494" t="str">
        <f>ShowFormula('EWS MAPPING'!$G591)</f>
        <v>='MAIN LEVEL'!BP72</v>
      </c>
      <c r="I591" s="482" t="s">
        <v>814</v>
      </c>
      <c r="J591" s="493" t="s">
        <v>806</v>
      </c>
      <c r="K591" s="494"/>
      <c r="L591" s="494"/>
      <c r="M591" s="495"/>
    </row>
    <row r="592" spans="1:13" ht="15" customHeight="1" x14ac:dyDescent="0.25">
      <c r="A592" s="496"/>
      <c r="B592" s="496"/>
      <c r="C592" s="496"/>
      <c r="D592" s="496"/>
      <c r="E592" s="487">
        <v>590</v>
      </c>
      <c r="F592" s="496" t="s">
        <v>1372</v>
      </c>
      <c r="G592" s="498">
        <f>'MAIN LEVEL'!BP74</f>
        <v>0</v>
      </c>
      <c r="H592" s="496" t="str">
        <f>ShowFormula('EWS MAPPING'!$G592)</f>
        <v>='MAIN LEVEL'!BP74</v>
      </c>
      <c r="I592" s="487" t="s">
        <v>1069</v>
      </c>
      <c r="J592" s="492" t="s">
        <v>806</v>
      </c>
      <c r="K592" s="496"/>
      <c r="L592" s="496"/>
      <c r="M592" s="497"/>
    </row>
    <row r="593" spans="1:13" ht="15" customHeight="1" x14ac:dyDescent="0.25">
      <c r="A593" s="494"/>
      <c r="B593" s="494"/>
      <c r="C593" s="494"/>
      <c r="D593" s="494"/>
      <c r="E593" s="482">
        <v>591</v>
      </c>
      <c r="F593" s="494" t="s">
        <v>1373</v>
      </c>
      <c r="G593" s="499">
        <f>'MAIN LEVEL'!BP75</f>
        <v>0</v>
      </c>
      <c r="H593" s="494" t="str">
        <f>ShowFormula('EWS MAPPING'!$G593)</f>
        <v>='MAIN LEVEL'!BP75</v>
      </c>
      <c r="I593" s="482" t="s">
        <v>1069</v>
      </c>
      <c r="J593" s="493" t="s">
        <v>806</v>
      </c>
      <c r="K593" s="494"/>
      <c r="L593" s="494"/>
      <c r="M593" s="495"/>
    </row>
    <row r="594" spans="1:13" ht="15" customHeight="1" x14ac:dyDescent="0.25">
      <c r="A594" s="496"/>
      <c r="B594" s="496"/>
      <c r="C594" s="496"/>
      <c r="D594" s="496"/>
      <c r="E594" s="487">
        <v>592</v>
      </c>
      <c r="F594" s="496" t="s">
        <v>1374</v>
      </c>
      <c r="G594" s="498">
        <f>'MAIN LEVEL'!BP76</f>
        <v>0</v>
      </c>
      <c r="H594" s="496" t="str">
        <f>ShowFormula('EWS MAPPING'!$G594)</f>
        <v>='MAIN LEVEL'!BP76</v>
      </c>
      <c r="I594" s="487" t="s">
        <v>1069</v>
      </c>
      <c r="J594" s="492" t="s">
        <v>806</v>
      </c>
      <c r="K594" s="496"/>
      <c r="L594" s="496"/>
      <c r="M594" s="497"/>
    </row>
    <row r="595" spans="1:13" ht="15" customHeight="1" x14ac:dyDescent="0.25">
      <c r="A595" s="494"/>
      <c r="B595" s="494"/>
      <c r="C595" s="494"/>
      <c r="D595" s="494"/>
      <c r="E595" s="482">
        <v>593</v>
      </c>
      <c r="F595" s="494" t="s">
        <v>1375</v>
      </c>
      <c r="G595" s="499">
        <f>'MAIN LEVEL'!BP78</f>
        <v>0</v>
      </c>
      <c r="H595" s="494" t="str">
        <f>ShowFormula('EWS MAPPING'!$G595)</f>
        <v>='MAIN LEVEL'!BP78</v>
      </c>
      <c r="I595" s="482" t="s">
        <v>1069</v>
      </c>
      <c r="J595" s="493" t="s">
        <v>806</v>
      </c>
      <c r="K595" s="494"/>
      <c r="L595" s="494"/>
      <c r="M595" s="495"/>
    </row>
    <row r="596" spans="1:13" ht="15" customHeight="1" x14ac:dyDescent="0.25">
      <c r="A596" s="496"/>
      <c r="B596" s="496"/>
      <c r="C596" s="496"/>
      <c r="D596" s="496"/>
      <c r="E596" s="487">
        <v>594</v>
      </c>
      <c r="F596" s="496" t="s">
        <v>1376</v>
      </c>
      <c r="G596" s="498">
        <f>'MAIN LEVEL'!BP79</f>
        <v>0</v>
      </c>
      <c r="H596" s="496" t="str">
        <f>ShowFormula('EWS MAPPING'!$G596)</f>
        <v>='MAIN LEVEL'!BP79</v>
      </c>
      <c r="I596" s="487" t="s">
        <v>1069</v>
      </c>
      <c r="J596" s="492" t="s">
        <v>806</v>
      </c>
      <c r="K596" s="496"/>
      <c r="L596" s="496"/>
      <c r="M596" s="497"/>
    </row>
    <row r="597" spans="1:13" ht="15" customHeight="1" x14ac:dyDescent="0.25">
      <c r="A597" s="494"/>
      <c r="B597" s="494"/>
      <c r="C597" s="494"/>
      <c r="D597" s="494"/>
      <c r="E597" s="482">
        <v>595</v>
      </c>
      <c r="F597" s="494" t="s">
        <v>1377</v>
      </c>
      <c r="G597" s="499">
        <f>'MAIN LEVEL'!BP80</f>
        <v>0</v>
      </c>
      <c r="H597" s="494" t="str">
        <f>ShowFormula('EWS MAPPING'!$G597)</f>
        <v>='MAIN LEVEL'!BP80</v>
      </c>
      <c r="I597" s="482" t="s">
        <v>1069</v>
      </c>
      <c r="J597" s="493" t="s">
        <v>806</v>
      </c>
      <c r="K597" s="494"/>
      <c r="L597" s="494"/>
      <c r="M597" s="495"/>
    </row>
    <row r="598" spans="1:13" ht="15" customHeight="1" x14ac:dyDescent="0.25">
      <c r="A598" s="496"/>
      <c r="B598" s="496"/>
      <c r="C598" s="496"/>
      <c r="D598" s="496"/>
      <c r="E598" s="487">
        <v>596</v>
      </c>
      <c r="F598" s="496" t="s">
        <v>1378</v>
      </c>
      <c r="G598" s="498">
        <f>'MAIN LEVEL'!BP81</f>
        <v>0</v>
      </c>
      <c r="H598" s="496" t="str">
        <f>ShowFormula('EWS MAPPING'!$G598)</f>
        <v>='MAIN LEVEL'!BP81</v>
      </c>
      <c r="I598" s="487" t="s">
        <v>1069</v>
      </c>
      <c r="J598" s="492" t="s">
        <v>806</v>
      </c>
      <c r="K598" s="496"/>
      <c r="L598" s="496"/>
      <c r="M598" s="497"/>
    </row>
    <row r="599" spans="1:13" ht="15" customHeight="1" x14ac:dyDescent="0.25">
      <c r="A599" s="494"/>
      <c r="B599" s="494"/>
      <c r="C599" s="494"/>
      <c r="D599" s="494"/>
      <c r="E599" s="482">
        <v>597</v>
      </c>
      <c r="F599" s="494" t="s">
        <v>1379</v>
      </c>
      <c r="G599" s="499">
        <f>'MAIN LEVEL'!BP82</f>
        <v>0</v>
      </c>
      <c r="H599" s="494" t="str">
        <f>ShowFormula('EWS MAPPING'!$G599)</f>
        <v>='MAIN LEVEL'!BP82</v>
      </c>
      <c r="I599" s="482" t="s">
        <v>1069</v>
      </c>
      <c r="J599" s="493" t="s">
        <v>806</v>
      </c>
      <c r="K599" s="494"/>
      <c r="L599" s="494"/>
      <c r="M599" s="495"/>
    </row>
    <row r="600" spans="1:13" ht="15" customHeight="1" x14ac:dyDescent="0.25">
      <c r="A600" s="496"/>
      <c r="B600" s="496"/>
      <c r="C600" s="496"/>
      <c r="D600" s="496"/>
      <c r="E600" s="487">
        <v>598</v>
      </c>
      <c r="F600" s="496" t="s">
        <v>1380</v>
      </c>
      <c r="G600" s="498">
        <f>'MAIN LEVEL'!BP83</f>
        <v>0</v>
      </c>
      <c r="H600" s="496" t="str">
        <f>ShowFormula('EWS MAPPING'!$G600)</f>
        <v>='MAIN LEVEL'!BP83</v>
      </c>
      <c r="I600" s="487" t="s">
        <v>814</v>
      </c>
      <c r="J600" s="492" t="s">
        <v>806</v>
      </c>
      <c r="K600" s="496"/>
      <c r="L600" s="496"/>
      <c r="M600" s="497"/>
    </row>
    <row r="601" spans="1:13" ht="15" customHeight="1" x14ac:dyDescent="0.25">
      <c r="A601" s="494"/>
      <c r="B601" s="494"/>
      <c r="C601" s="494"/>
      <c r="D601" s="494"/>
      <c r="E601" s="482">
        <v>599</v>
      </c>
      <c r="F601" s="494" t="s">
        <v>1381</v>
      </c>
      <c r="G601" s="499">
        <f>'MAIN LEVEL'!BP85</f>
        <v>0</v>
      </c>
      <c r="H601" s="494" t="str">
        <f>ShowFormula('EWS MAPPING'!$G601)</f>
        <v>='MAIN LEVEL'!BP85</v>
      </c>
      <c r="I601" s="482" t="s">
        <v>1069</v>
      </c>
      <c r="J601" s="493" t="s">
        <v>806</v>
      </c>
      <c r="K601" s="494"/>
      <c r="L601" s="494"/>
      <c r="M601" s="495"/>
    </row>
    <row r="602" spans="1:13" ht="15" customHeight="1" x14ac:dyDescent="0.25">
      <c r="A602" s="496"/>
      <c r="B602" s="496"/>
      <c r="C602" s="496"/>
      <c r="D602" s="496"/>
      <c r="E602" s="487">
        <v>600</v>
      </c>
      <c r="F602" s="496" t="s">
        <v>1382</v>
      </c>
      <c r="G602" s="498">
        <f>'MAIN LEVEL'!BP86</f>
        <v>0</v>
      </c>
      <c r="H602" s="496" t="str">
        <f>ShowFormula('EWS MAPPING'!$G602)</f>
        <v>='MAIN LEVEL'!BP86</v>
      </c>
      <c r="I602" s="487" t="s">
        <v>1069</v>
      </c>
      <c r="J602" s="492" t="s">
        <v>806</v>
      </c>
      <c r="K602" s="496"/>
      <c r="L602" s="496"/>
      <c r="M602" s="497"/>
    </row>
    <row r="603" spans="1:13" ht="15" customHeight="1" x14ac:dyDescent="0.25">
      <c r="A603" s="494"/>
      <c r="B603" s="494"/>
      <c r="C603" s="494"/>
      <c r="D603" s="494"/>
      <c r="E603" s="482">
        <v>601</v>
      </c>
      <c r="F603" s="494" t="s">
        <v>1383</v>
      </c>
      <c r="G603" s="499">
        <f>'MAIN LEVEL'!BP87</f>
        <v>0</v>
      </c>
      <c r="H603" s="494" t="str">
        <f>ShowFormula('EWS MAPPING'!$G603)</f>
        <v>='MAIN LEVEL'!BP87</v>
      </c>
      <c r="I603" s="482" t="s">
        <v>1069</v>
      </c>
      <c r="J603" s="493" t="s">
        <v>806</v>
      </c>
      <c r="K603" s="494"/>
      <c r="L603" s="494"/>
      <c r="M603" s="495"/>
    </row>
    <row r="604" spans="1:13" ht="15" customHeight="1" x14ac:dyDescent="0.25">
      <c r="A604" s="496"/>
      <c r="B604" s="496"/>
      <c r="C604" s="496"/>
      <c r="D604" s="496"/>
      <c r="E604" s="487">
        <v>602</v>
      </c>
      <c r="F604" s="496" t="s">
        <v>1384</v>
      </c>
      <c r="G604" s="498">
        <f>'MAIN LEVEL'!BP88</f>
        <v>0</v>
      </c>
      <c r="H604" s="496" t="str">
        <f>ShowFormula('EWS MAPPING'!$G604)</f>
        <v>='MAIN LEVEL'!BP88</v>
      </c>
      <c r="I604" s="487" t="s">
        <v>814</v>
      </c>
      <c r="J604" s="492" t="s">
        <v>806</v>
      </c>
      <c r="K604" s="496"/>
      <c r="L604" s="496"/>
      <c r="M604" s="497"/>
    </row>
    <row r="605" spans="1:13" ht="15" customHeight="1" x14ac:dyDescent="0.25">
      <c r="A605" s="494"/>
      <c r="B605" s="494"/>
      <c r="C605" s="494"/>
      <c r="D605" s="494"/>
      <c r="E605" s="482">
        <v>603</v>
      </c>
      <c r="F605" s="494" t="s">
        <v>1385</v>
      </c>
      <c r="G605" s="499">
        <f>'MAIN LEVEL'!BP89</f>
        <v>0</v>
      </c>
      <c r="H605" s="494" t="str">
        <f>ShowFormula('EWS MAPPING'!$G605)</f>
        <v>='MAIN LEVEL'!BP89</v>
      </c>
      <c r="I605" s="482" t="s">
        <v>1069</v>
      </c>
      <c r="J605" s="493" t="s">
        <v>806</v>
      </c>
      <c r="K605" s="494"/>
      <c r="L605" s="494"/>
      <c r="M605" s="495"/>
    </row>
    <row r="606" spans="1:13" ht="15" customHeight="1" x14ac:dyDescent="0.25">
      <c r="A606" s="496"/>
      <c r="B606" s="496"/>
      <c r="C606" s="496"/>
      <c r="D606" s="496"/>
      <c r="E606" s="487">
        <v>604</v>
      </c>
      <c r="F606" s="496" t="s">
        <v>1386</v>
      </c>
      <c r="G606" s="498">
        <f>'MAIN LEVEL'!BP90</f>
        <v>0</v>
      </c>
      <c r="H606" s="496" t="str">
        <f>ShowFormula('EWS MAPPING'!$G606)</f>
        <v>='MAIN LEVEL'!BP90</v>
      </c>
      <c r="I606" s="487" t="s">
        <v>1069</v>
      </c>
      <c r="J606" s="492" t="s">
        <v>806</v>
      </c>
      <c r="K606" s="496"/>
      <c r="L606" s="496"/>
      <c r="M606" s="497"/>
    </row>
    <row r="607" spans="1:13" ht="15" customHeight="1" x14ac:dyDescent="0.25">
      <c r="A607" s="494"/>
      <c r="B607" s="494"/>
      <c r="C607" s="494"/>
      <c r="D607" s="494"/>
      <c r="E607" s="482">
        <v>605</v>
      </c>
      <c r="F607" s="494" t="s">
        <v>1387</v>
      </c>
      <c r="G607" s="499">
        <f>'MAIN LEVEL'!BP91</f>
        <v>0</v>
      </c>
      <c r="H607" s="494" t="str">
        <f>ShowFormula('EWS MAPPING'!$G607)</f>
        <v>='MAIN LEVEL'!BP91</v>
      </c>
      <c r="I607" s="482" t="s">
        <v>814</v>
      </c>
      <c r="J607" s="493" t="s">
        <v>806</v>
      </c>
      <c r="K607" s="494"/>
      <c r="L607" s="494"/>
      <c r="M607" s="495"/>
    </row>
    <row r="608" spans="1:13" ht="15" customHeight="1" x14ac:dyDescent="0.25">
      <c r="A608" s="500"/>
      <c r="B608" s="500"/>
      <c r="C608" s="500"/>
      <c r="D608" s="500"/>
      <c r="E608" s="501">
        <v>606</v>
      </c>
      <c r="F608" s="500" t="s">
        <v>1388</v>
      </c>
      <c r="G608" s="502">
        <f>'MAIN LEVEL'!BP92</f>
        <v>0</v>
      </c>
      <c r="H608" s="500" t="str">
        <f>ShowFormula('EWS MAPPING'!$G608)</f>
        <v>='MAIN LEVEL'!BP92</v>
      </c>
      <c r="I608" s="501" t="s">
        <v>814</v>
      </c>
      <c r="J608" s="503" t="s">
        <v>806</v>
      </c>
      <c r="K608" s="500"/>
      <c r="L608" s="500"/>
      <c r="M608" s="504"/>
    </row>
  </sheetData>
  <dataValidations disablePrompts="1" count="2">
    <dataValidation type="list" showErrorMessage="1" sqref="A3:A608" xr:uid="{00000000-0002-0000-0300-000000000000}">
      <formula1>$Z$5:$Z$8</formula1>
    </dataValidation>
    <dataValidation type="list" showErrorMessage="1" sqref="I3:I608" xr:uid="{00000000-0002-0000-0300-000001000000}">
      <formula1>$AA$5:$AA$8</formula1>
    </dataValidation>
  </dataValidations>
  <hyperlinks>
    <hyperlink ref="D1" r:id="rId1" location="gid=376791174" xr:uid="{00000000-0004-0000-0300-000000000000}"/>
    <hyperlink ref="C3" location="Google_Sheet_Link_1191903065" display="index15" xr:uid="{00000000-0004-0000-0300-000001000000}"/>
    <hyperlink ref="C4" location="Google_Sheet_Link_1191903065" display="index15" xr:uid="{00000000-0004-0000-0300-000002000000}"/>
    <hyperlink ref="C5" location="Google_Sheet_Link_1191903065" display="index15" xr:uid="{00000000-0004-0000-0300-000003000000}"/>
    <hyperlink ref="C6" location="Google_Sheet_Link_1191903065" display="index15" xr:uid="{00000000-0004-0000-0300-000004000000}"/>
    <hyperlink ref="C7" location="Google_Sheet_Link_1191903065" display="index15" xr:uid="{00000000-0004-0000-0300-000005000000}"/>
    <hyperlink ref="C8" location="Google_Sheet_Link_1191903065" display="index15" xr:uid="{00000000-0004-0000-0300-000006000000}"/>
    <hyperlink ref="C9" location="Google_Sheet_Link_1191903065" display="index15" xr:uid="{00000000-0004-0000-0300-000007000000}"/>
    <hyperlink ref="C10" location="Google_Sheet_Link_1191903065" display="index15" xr:uid="{00000000-0004-0000-0300-000008000000}"/>
    <hyperlink ref="C11" location="Google_Sheet_Link_1191903065" display="index15" xr:uid="{00000000-0004-0000-0300-000009000000}"/>
    <hyperlink ref="C12" location="Google_Sheet_Link_1191903065" display="index15" xr:uid="{00000000-0004-0000-0300-00000A000000}"/>
    <hyperlink ref="C13" location="Google_Sheet_Link_1191903065" display="index15" xr:uid="{00000000-0004-0000-0300-00000B000000}"/>
    <hyperlink ref="C14" location="Google_Sheet_Link_1191903065" display="index15" xr:uid="{00000000-0004-0000-0300-00000C000000}"/>
    <hyperlink ref="C15" location="Google_Sheet_Link_1191903065" display="index15" xr:uid="{00000000-0004-0000-0300-00000D000000}"/>
    <hyperlink ref="C16" location="Google_Sheet_Link_1191903065" display="index15" xr:uid="{00000000-0004-0000-0300-00000E000000}"/>
    <hyperlink ref="C17" location="Google_Sheet_Link_1191903065" display="index15" xr:uid="{00000000-0004-0000-0300-00000F000000}"/>
    <hyperlink ref="C18" location="Google_Sheet_Link_1191903065" display="index15" xr:uid="{00000000-0004-0000-0300-000010000000}"/>
    <hyperlink ref="C19" location="Google_Sheet_Link_1191903065" display="index15" xr:uid="{00000000-0004-0000-0300-000011000000}"/>
    <hyperlink ref="C20" location="Google_Sheet_Link_1191903065" display="index15" xr:uid="{00000000-0004-0000-0300-000012000000}"/>
    <hyperlink ref="C21" location="Google_Sheet_Link_1191903065" display="index15" xr:uid="{00000000-0004-0000-0300-000013000000}"/>
    <hyperlink ref="C22" location="Google_Sheet_Link_1191903065" display="index15" xr:uid="{00000000-0004-0000-0300-000014000000}"/>
    <hyperlink ref="C23" location="Google_Sheet_Link_1191903065" display="index15" xr:uid="{00000000-0004-0000-0300-000015000000}"/>
    <hyperlink ref="C24" location="Google_Sheet_Link_1191903065" display="index15" xr:uid="{00000000-0004-0000-0300-000016000000}"/>
    <hyperlink ref="C25" location="Google_Sheet_Link_1191903065" display="index15" xr:uid="{00000000-0004-0000-0300-000017000000}"/>
    <hyperlink ref="C26" location="Google_Sheet_Link_1191903065" display="index15" xr:uid="{00000000-0004-0000-0300-000018000000}"/>
    <hyperlink ref="C27" location="Google_Sheet_Link_1191903065" display="index15" xr:uid="{00000000-0004-0000-0300-000019000000}"/>
    <hyperlink ref="C28" location="Google_Sheet_Link_1191903065" display="index15" xr:uid="{00000000-0004-0000-0300-00001A000000}"/>
    <hyperlink ref="C29" location="Google_Sheet_Link_1191903065" display="index15" xr:uid="{00000000-0004-0000-0300-00001B000000}"/>
    <hyperlink ref="C30" location="Google_Sheet_Link_1191903065" display="index15" xr:uid="{00000000-0004-0000-0300-00001C000000}"/>
    <hyperlink ref="C31" location="Google_Sheet_Link_1191903065" display="index15" xr:uid="{00000000-0004-0000-0300-00001D000000}"/>
    <hyperlink ref="C32" location="Google_Sheet_Link_1191903065" display="index15" xr:uid="{00000000-0004-0000-0300-00001E000000}"/>
    <hyperlink ref="C33" location="Google_Sheet_Link_1191903065" display="index15" xr:uid="{00000000-0004-0000-0300-00001F000000}"/>
    <hyperlink ref="C34" location="Google_Sheet_Link_1191903065" display="index15" xr:uid="{00000000-0004-0000-0300-000020000000}"/>
    <hyperlink ref="C35" location="Google_Sheet_Link_1191903065" display="index15" xr:uid="{00000000-0004-0000-0300-000021000000}"/>
    <hyperlink ref="C36" location="Google_Sheet_Link_1191903065" display="index15" xr:uid="{00000000-0004-0000-0300-000022000000}"/>
    <hyperlink ref="C37" location="Google_Sheet_Link_1191903065" display="index15" xr:uid="{00000000-0004-0000-0300-000023000000}"/>
    <hyperlink ref="C38" location="Google_Sheet_Link_1191903065" display="index15" xr:uid="{00000000-0004-0000-0300-000024000000}"/>
    <hyperlink ref="C39" location="Google_Sheet_Link_1191903065" display="index15" xr:uid="{00000000-0004-0000-0300-000025000000}"/>
    <hyperlink ref="C40" location="Google_Sheet_Link_1191903065" display="index15" xr:uid="{00000000-0004-0000-0300-000026000000}"/>
    <hyperlink ref="C41" location="Google_Sheet_Link_1191903065" display="index15" xr:uid="{00000000-0004-0000-0300-000027000000}"/>
    <hyperlink ref="C42" location="Google_Sheet_Link_1191903065" display="index15" xr:uid="{00000000-0004-0000-0300-000028000000}"/>
    <hyperlink ref="C43" location="Google_Sheet_Link_1191903065" display="index15" xr:uid="{00000000-0004-0000-0300-000029000000}"/>
    <hyperlink ref="C44" location="Google_Sheet_Link_1191903065" display="index15" xr:uid="{00000000-0004-0000-0300-00002A000000}"/>
    <hyperlink ref="C45" location="Google_Sheet_Link_1191903065" display="index15" xr:uid="{00000000-0004-0000-0300-00002B000000}"/>
    <hyperlink ref="C46" location="Google_Sheet_Link_1191903065" display="index15" xr:uid="{00000000-0004-0000-0300-00002C000000}"/>
    <hyperlink ref="C47" location="Google_Sheet_Link_1191903065" display="index15" xr:uid="{00000000-0004-0000-0300-00002D000000}"/>
    <hyperlink ref="C48" location="Google_Sheet_Link_1191903065" display="index15" xr:uid="{00000000-0004-0000-0300-00002E000000}"/>
    <hyperlink ref="C49" location="Google_Sheet_Link_1191903065" display="index15" xr:uid="{00000000-0004-0000-0300-00002F000000}"/>
    <hyperlink ref="C50" location="Google_Sheet_Link_1191903065" display="index15" xr:uid="{00000000-0004-0000-0300-000030000000}"/>
    <hyperlink ref="C51" location="Google_Sheet_Link_1191903065" display="index15" xr:uid="{00000000-0004-0000-0300-000031000000}"/>
    <hyperlink ref="C52" location="Google_Sheet_Link_1191903065" display="index15" xr:uid="{00000000-0004-0000-0300-000032000000}"/>
    <hyperlink ref="C53" location="Google_Sheet_Link_1191903065" display="index15" xr:uid="{00000000-0004-0000-0300-000033000000}"/>
    <hyperlink ref="C54" location="Google_Sheet_Link_1191903065" display="index15" xr:uid="{00000000-0004-0000-0300-000034000000}"/>
    <hyperlink ref="C55" location="Google_Sheet_Link_1191903065" display="index15" xr:uid="{00000000-0004-0000-0300-000035000000}"/>
    <hyperlink ref="C56" location="Google_Sheet_Link_1191903065" display="index15" xr:uid="{00000000-0004-0000-0300-000036000000}"/>
    <hyperlink ref="C57" location="Google_Sheet_Link_1191903065" display="index15" xr:uid="{00000000-0004-0000-0300-000037000000}"/>
    <hyperlink ref="C58" location="Google_Sheet_Link_1191903065" display="index15" xr:uid="{00000000-0004-0000-0300-000038000000}"/>
    <hyperlink ref="C59" location="Google_Sheet_Link_1191903065" display="index15" xr:uid="{00000000-0004-0000-0300-000039000000}"/>
    <hyperlink ref="C60" location="Google_Sheet_Link_1191903065" display="index15" xr:uid="{00000000-0004-0000-0300-00003A000000}"/>
    <hyperlink ref="C61" location="Google_Sheet_Link_1191903065" display="index15" xr:uid="{00000000-0004-0000-0300-00003B000000}"/>
    <hyperlink ref="C62" location="Google_Sheet_Link_1191903065" display="index15" xr:uid="{00000000-0004-0000-0300-00003C000000}"/>
    <hyperlink ref="C63" location="Google_Sheet_Link_1191903065" display="index15" xr:uid="{00000000-0004-0000-0300-00003D000000}"/>
    <hyperlink ref="C64" location="Google_Sheet_Link_1191903065" display="index15" xr:uid="{00000000-0004-0000-0300-00003E000000}"/>
    <hyperlink ref="C65" location="Google_Sheet_Link_1191903065" display="index15" xr:uid="{00000000-0004-0000-0300-00003F000000}"/>
    <hyperlink ref="C66" location="Google_Sheet_Link_1191903065" display="index15" xr:uid="{00000000-0004-0000-0300-000040000000}"/>
    <hyperlink ref="C67" location="Google_Sheet_Link_1191903065" display="index15" xr:uid="{00000000-0004-0000-0300-000041000000}"/>
    <hyperlink ref="C68" location="Google_Sheet_Link_1191903065" display="index15" xr:uid="{00000000-0004-0000-0300-000042000000}"/>
    <hyperlink ref="C69" location="Google_Sheet_Link_1191903065" display="index15" xr:uid="{00000000-0004-0000-0300-000043000000}"/>
    <hyperlink ref="C70" location="Google_Sheet_Link_1191903065" display="index15" xr:uid="{00000000-0004-0000-0300-000044000000}"/>
    <hyperlink ref="C71" location="Google_Sheet_Link_1191903065" display="index15" xr:uid="{00000000-0004-0000-0300-000045000000}"/>
    <hyperlink ref="C72" location="Google_Sheet_Link_1191903065" display="index15" xr:uid="{00000000-0004-0000-0300-000046000000}"/>
    <hyperlink ref="C73" location="Google_Sheet_Link_1191903065" display="index15" xr:uid="{00000000-0004-0000-0300-000047000000}"/>
    <hyperlink ref="C74" location="Google_Sheet_Link_1191903065" display="index15" xr:uid="{00000000-0004-0000-0300-000048000000}"/>
    <hyperlink ref="C75" location="Google_Sheet_Link_1191903065" display="index15" xr:uid="{00000000-0004-0000-0300-000049000000}"/>
    <hyperlink ref="C76" location="Google_Sheet_Link_1191903065" display="index15" xr:uid="{00000000-0004-0000-0300-00004A000000}"/>
    <hyperlink ref="C77" location="Google_Sheet_Link_1191903065" display="index15" xr:uid="{00000000-0004-0000-0300-00004B000000}"/>
    <hyperlink ref="C78" location="Google_Sheet_Link_1191903065" display="index15" xr:uid="{00000000-0004-0000-0300-00004C000000}"/>
    <hyperlink ref="C79" location="Google_Sheet_Link_1191903065" display="index15" xr:uid="{00000000-0004-0000-0300-00004D000000}"/>
    <hyperlink ref="C80" location="Google_Sheet_Link_1191903065" display="index15" xr:uid="{00000000-0004-0000-0300-00004E000000}"/>
    <hyperlink ref="C81" location="Google_Sheet_Link_1191903065" display="index15" xr:uid="{00000000-0004-0000-0300-00004F000000}"/>
    <hyperlink ref="C82" location="Google_Sheet_Link_1191903065" display="index15" xr:uid="{00000000-0004-0000-0300-000050000000}"/>
    <hyperlink ref="C83" location="Google_Sheet_Link_1191903065" display="index15" xr:uid="{00000000-0004-0000-0300-000051000000}"/>
    <hyperlink ref="C84" location="Google_Sheet_Link_1191903065" display="index15" xr:uid="{00000000-0004-0000-0300-000052000000}"/>
    <hyperlink ref="C85" location="Google_Sheet_Link_1191903065" display="index15" xr:uid="{00000000-0004-0000-0300-000053000000}"/>
    <hyperlink ref="C86" location="Google_Sheet_Link_1191903065" display="index15" xr:uid="{00000000-0004-0000-0300-000054000000}"/>
    <hyperlink ref="C87" location="Google_Sheet_Link_1191903065" display="index15" xr:uid="{00000000-0004-0000-0300-000055000000}"/>
    <hyperlink ref="C88" location="Google_Sheet_Link_1191903065" display="index15" xr:uid="{00000000-0004-0000-0300-000056000000}"/>
    <hyperlink ref="C89" location="Google_Sheet_Link_1191903065" display="index15" xr:uid="{00000000-0004-0000-0300-000057000000}"/>
    <hyperlink ref="C90" location="Google_Sheet_Link_1191903065" display="index15" xr:uid="{00000000-0004-0000-0300-000058000000}"/>
    <hyperlink ref="C91" location="Google_Sheet_Link_1191903065" display="index15" xr:uid="{00000000-0004-0000-0300-000059000000}"/>
    <hyperlink ref="C92" location="Google_Sheet_Link_1191903065" display="index15" xr:uid="{00000000-0004-0000-0300-00005A000000}"/>
    <hyperlink ref="C93" location="Google_Sheet_Link_1191903065" display="index15" xr:uid="{00000000-0004-0000-0300-00005B000000}"/>
    <hyperlink ref="C94" location="Google_Sheet_Link_1191903065" display="index15" xr:uid="{00000000-0004-0000-0300-00005C000000}"/>
    <hyperlink ref="C95" location="Google_Sheet_Link_1191903065" display="index15" xr:uid="{00000000-0004-0000-0300-00005D000000}"/>
    <hyperlink ref="C96" location="Google_Sheet_Link_1191903065" display="index15" xr:uid="{00000000-0004-0000-0300-00005E000000}"/>
    <hyperlink ref="C97" location="Google_Sheet_Link_1191903065" display="index15" xr:uid="{00000000-0004-0000-0300-00005F000000}"/>
    <hyperlink ref="C98" location="Google_Sheet_Link_1191903065" display="index15" xr:uid="{00000000-0004-0000-0300-000060000000}"/>
    <hyperlink ref="C99" location="Google_Sheet_Link_1191903065" display="index15" xr:uid="{00000000-0004-0000-0300-000061000000}"/>
    <hyperlink ref="C100" location="Google_Sheet_Link_1191903065" display="index15" xr:uid="{00000000-0004-0000-0300-000062000000}"/>
    <hyperlink ref="C101" location="Google_Sheet_Link_1191903065" display="index15" xr:uid="{00000000-0004-0000-0300-000063000000}"/>
    <hyperlink ref="C102" location="Google_Sheet_Link_1191903065" display="index15" xr:uid="{00000000-0004-0000-0300-000064000000}"/>
    <hyperlink ref="C103" location="Google_Sheet_Link_1191903065" display="index15" xr:uid="{00000000-0004-0000-0300-000065000000}"/>
    <hyperlink ref="C104" location="Google_Sheet_Link_1191903065" display="index15" xr:uid="{00000000-0004-0000-0300-000066000000}"/>
    <hyperlink ref="C105" location="Google_Sheet_Link_1191903065" display="index15" xr:uid="{00000000-0004-0000-0300-000067000000}"/>
    <hyperlink ref="C106" location="Google_Sheet_Link_1191903065" display="index15" xr:uid="{00000000-0004-0000-0300-000068000000}"/>
    <hyperlink ref="C107" location="Google_Sheet_Link_1191903065" display="index15" xr:uid="{00000000-0004-0000-0300-000069000000}"/>
    <hyperlink ref="C108" location="Google_Sheet_Link_1191903065" display="index15" xr:uid="{00000000-0004-0000-0300-00006A000000}"/>
    <hyperlink ref="C109" location="Google_Sheet_Link_1191903065" display="index15" xr:uid="{00000000-0004-0000-0300-00006B000000}"/>
    <hyperlink ref="C110" location="Google_Sheet_Link_1191903065" display="index15" xr:uid="{00000000-0004-0000-0300-00006C000000}"/>
    <hyperlink ref="C111" location="Google_Sheet_Link_1191903065" display="index15" xr:uid="{00000000-0004-0000-0300-00006D000000}"/>
    <hyperlink ref="C112" location="Google_Sheet_Link_1191903065" display="index15" xr:uid="{00000000-0004-0000-0300-00006E000000}"/>
    <hyperlink ref="C113" location="Google_Sheet_Link_1191903065" display="index15" xr:uid="{00000000-0004-0000-0300-00006F000000}"/>
    <hyperlink ref="C114" location="Google_Sheet_Link_1191903065" display="index15" xr:uid="{00000000-0004-0000-0300-000070000000}"/>
    <hyperlink ref="C115" location="Google_Sheet_Link_1191903065" display="index15" xr:uid="{00000000-0004-0000-0300-000071000000}"/>
    <hyperlink ref="C116" location="Google_Sheet_Link_1191903065" display="index15" xr:uid="{00000000-0004-0000-0300-000072000000}"/>
    <hyperlink ref="C117" location="Google_Sheet_Link_1191903065" display="index15" xr:uid="{00000000-0004-0000-0300-000073000000}"/>
    <hyperlink ref="C118" location="Google_Sheet_Link_1191903065" display="index15" xr:uid="{00000000-0004-0000-0300-000074000000}"/>
    <hyperlink ref="C119" location="Google_Sheet_Link_1191903065" display="index15" xr:uid="{00000000-0004-0000-0300-000075000000}"/>
    <hyperlink ref="C120" location="Google_Sheet_Link_1191903065" display="index15" xr:uid="{00000000-0004-0000-0300-000076000000}"/>
    <hyperlink ref="C121" location="Google_Sheet_Link_1191903065" display="index15" xr:uid="{00000000-0004-0000-0300-000077000000}"/>
    <hyperlink ref="C122" location="Google_Sheet_Link_1191903065" display="index15" xr:uid="{00000000-0004-0000-0300-000078000000}"/>
    <hyperlink ref="C123" location="Google_Sheet_Link_1191903065" display="index15" xr:uid="{00000000-0004-0000-0300-000079000000}"/>
    <hyperlink ref="C124" location="Google_Sheet_Link_1191903065" display="index15" xr:uid="{00000000-0004-0000-0300-00007A000000}"/>
    <hyperlink ref="C125" location="Google_Sheet_Link_1191903065" display="index15" xr:uid="{00000000-0004-0000-0300-00007B000000}"/>
    <hyperlink ref="C126" location="Google_Sheet_Link_1191903065" display="index15" xr:uid="{00000000-0004-0000-0300-00007C000000}"/>
    <hyperlink ref="C127" location="Google_Sheet_Link_1191903065" display="index15" xr:uid="{00000000-0004-0000-0300-00007D000000}"/>
    <hyperlink ref="C128" location="Google_Sheet_Link_1191903065" display="index15" xr:uid="{00000000-0004-0000-0300-00007E000000}"/>
    <hyperlink ref="C129" location="Google_Sheet_Link_1191903065" display="index15" xr:uid="{00000000-0004-0000-0300-00007F000000}"/>
    <hyperlink ref="C130" location="Google_Sheet_Link_1191903065" display="index15" xr:uid="{00000000-0004-0000-0300-000080000000}"/>
    <hyperlink ref="C131" location="Google_Sheet_Link_1191903065" display="index15" xr:uid="{00000000-0004-0000-0300-000081000000}"/>
    <hyperlink ref="C132" location="Google_Sheet_Link_1191903065" display="index15" xr:uid="{00000000-0004-0000-0300-000082000000}"/>
    <hyperlink ref="C133" location="Google_Sheet_Link_1191903065" display="index15" xr:uid="{00000000-0004-0000-0300-000083000000}"/>
    <hyperlink ref="C134" location="Google_Sheet_Link_1191903065" display="index15" xr:uid="{00000000-0004-0000-0300-000084000000}"/>
    <hyperlink ref="C135" location="Google_Sheet_Link_1191903065" display="index15" xr:uid="{00000000-0004-0000-0300-000085000000}"/>
    <hyperlink ref="C136" location="Google_Sheet_Link_1191903065" display="index15" xr:uid="{00000000-0004-0000-0300-000086000000}"/>
    <hyperlink ref="C137" location="Google_Sheet_Link_1191903065" display="index15" xr:uid="{00000000-0004-0000-0300-000087000000}"/>
    <hyperlink ref="C138" location="Google_Sheet_Link_1191903065" display="index15" xr:uid="{00000000-0004-0000-0300-000088000000}"/>
    <hyperlink ref="C139" location="Google_Sheet_Link_1191903065" display="index15" xr:uid="{00000000-0004-0000-0300-000089000000}"/>
    <hyperlink ref="C140" location="Google_Sheet_Link_1191903065" display="index15" xr:uid="{00000000-0004-0000-0300-00008A000000}"/>
    <hyperlink ref="C141" location="Google_Sheet_Link_1191903065" display="index15" xr:uid="{00000000-0004-0000-0300-00008B000000}"/>
    <hyperlink ref="C142" location="Google_Sheet_Link_1191903065" display="index15" xr:uid="{00000000-0004-0000-0300-00008C000000}"/>
    <hyperlink ref="C143" location="Google_Sheet_Link_1191903065" display="index15" xr:uid="{00000000-0004-0000-0300-00008D000000}"/>
    <hyperlink ref="C144" location="Google_Sheet_Link_1191903065" display="index15" xr:uid="{00000000-0004-0000-0300-00008E000000}"/>
    <hyperlink ref="C145" location="Google_Sheet_Link_1191903065" display="index15" xr:uid="{00000000-0004-0000-0300-00008F000000}"/>
    <hyperlink ref="C146" location="Google_Sheet_Link_1191903065" display="index15" xr:uid="{00000000-0004-0000-0300-000090000000}"/>
    <hyperlink ref="C147" location="Google_Sheet_Link_1191903065" display="index15" xr:uid="{00000000-0004-0000-0300-000091000000}"/>
    <hyperlink ref="C148" location="Google_Sheet_Link_1191903065" display="index15" xr:uid="{00000000-0004-0000-0300-000092000000}"/>
    <hyperlink ref="C149" location="Google_Sheet_Link_1191903065" display="index15" xr:uid="{00000000-0004-0000-0300-000093000000}"/>
    <hyperlink ref="C150" location="Google_Sheet_Link_1191903065" display="index15" xr:uid="{00000000-0004-0000-0300-000094000000}"/>
    <hyperlink ref="C151" location="Google_Sheet_Link_1191903065" display="index15" xr:uid="{00000000-0004-0000-0300-000095000000}"/>
    <hyperlink ref="C152" location="Google_Sheet_Link_1191903065" display="index15" xr:uid="{00000000-0004-0000-0300-000096000000}"/>
    <hyperlink ref="C153" location="Google_Sheet_Link_1191903065" display="index15" xr:uid="{00000000-0004-0000-0300-000097000000}"/>
    <hyperlink ref="C154" location="Google_Sheet_Link_1191903065" display="index15" xr:uid="{00000000-0004-0000-0300-000098000000}"/>
    <hyperlink ref="C155" location="Google_Sheet_Link_1191903065" display="index15" xr:uid="{00000000-0004-0000-0300-000099000000}"/>
    <hyperlink ref="C156" location="Google_Sheet_Link_1191903065" display="index15" xr:uid="{00000000-0004-0000-0300-00009A000000}"/>
    <hyperlink ref="C157" location="Google_Sheet_Link_1191903065" display="index15" xr:uid="{00000000-0004-0000-0300-00009B000000}"/>
    <hyperlink ref="C158" location="Google_Sheet_Link_1191903065" display="index15" xr:uid="{00000000-0004-0000-0300-00009C000000}"/>
    <hyperlink ref="C159" location="Google_Sheet_Link_1191903065" display="index15" xr:uid="{00000000-0004-0000-0300-00009D000000}"/>
    <hyperlink ref="C160" location="Google_Sheet_Link_1191903065" display="index15" xr:uid="{00000000-0004-0000-0300-00009E000000}"/>
    <hyperlink ref="C161" location="Google_Sheet_Link_1191903065" display="index15" xr:uid="{00000000-0004-0000-0300-00009F000000}"/>
    <hyperlink ref="C162" location="Google_Sheet_Link_1191903065" display="index15" xr:uid="{00000000-0004-0000-0300-0000A0000000}"/>
    <hyperlink ref="C163" location="Google_Sheet_Link_1191903065" display="index15" xr:uid="{00000000-0004-0000-0300-0000A1000000}"/>
    <hyperlink ref="C164" location="Google_Sheet_Link_1191903065" display="index15" xr:uid="{00000000-0004-0000-0300-0000A2000000}"/>
    <hyperlink ref="C165" location="Google_Sheet_Link_1191903065" display="index15" xr:uid="{00000000-0004-0000-0300-0000A3000000}"/>
    <hyperlink ref="C166" location="Google_Sheet_Link_1191903065" display="index15" xr:uid="{00000000-0004-0000-0300-0000A4000000}"/>
    <hyperlink ref="C167" location="Google_Sheet_Link_1191903065" display="index15" xr:uid="{00000000-0004-0000-0300-0000A5000000}"/>
    <hyperlink ref="C168" location="Google_Sheet_Link_1191903065" display="index15" xr:uid="{00000000-0004-0000-0300-0000A6000000}"/>
    <hyperlink ref="C169" location="Google_Sheet_Link_1191903065" display="index15" xr:uid="{00000000-0004-0000-0300-0000A7000000}"/>
    <hyperlink ref="C170" location="Google_Sheet_Link_1191903065" display="index15" xr:uid="{00000000-0004-0000-0300-0000A8000000}"/>
    <hyperlink ref="C171" location="Google_Sheet_Link_1191903065" display="index15" xr:uid="{00000000-0004-0000-0300-0000A9000000}"/>
    <hyperlink ref="C172" location="Google_Sheet_Link_1191903065" display="index15" xr:uid="{00000000-0004-0000-0300-0000AA000000}"/>
    <hyperlink ref="C173" location="Google_Sheet_Link_1191903065" display="index15" xr:uid="{00000000-0004-0000-0300-0000AB000000}"/>
    <hyperlink ref="C174" location="Google_Sheet_Link_1191903065" display="index15" xr:uid="{00000000-0004-0000-0300-0000AC000000}"/>
    <hyperlink ref="C175" location="Google_Sheet_Link_1191903065" display="index15" xr:uid="{00000000-0004-0000-0300-0000AD000000}"/>
    <hyperlink ref="C176" location="Google_Sheet_Link_1191903065" display="index15" xr:uid="{00000000-0004-0000-0300-0000AE000000}"/>
    <hyperlink ref="C177" location="Google_Sheet_Link_1191903065" display="index15" xr:uid="{00000000-0004-0000-0300-0000AF000000}"/>
    <hyperlink ref="C178" location="Google_Sheet_Link_1191903065" display="index15" xr:uid="{00000000-0004-0000-0300-0000B0000000}"/>
    <hyperlink ref="C179" location="Google_Sheet_Link_1191903065" display="index15" xr:uid="{00000000-0004-0000-0300-0000B1000000}"/>
    <hyperlink ref="C180" location="Google_Sheet_Link_1191903065" display="index15" xr:uid="{00000000-0004-0000-0300-0000B2000000}"/>
    <hyperlink ref="C181" location="Google_Sheet_Link_1191903065" display="index15" xr:uid="{00000000-0004-0000-0300-0000B3000000}"/>
    <hyperlink ref="C182" location="Google_Sheet_Link_1191903065" display="index15" xr:uid="{00000000-0004-0000-0300-0000B4000000}"/>
    <hyperlink ref="C183" location="Google_Sheet_Link_1191903065" display="index15" xr:uid="{00000000-0004-0000-0300-0000B5000000}"/>
    <hyperlink ref="C184" location="Google_Sheet_Link_1191903065" display="index15" xr:uid="{00000000-0004-0000-0300-0000B6000000}"/>
    <hyperlink ref="C185" location="Google_Sheet_Link_1191903065" display="index15" xr:uid="{00000000-0004-0000-0300-0000B7000000}"/>
    <hyperlink ref="C186" location="Google_Sheet_Link_1191903065" display="index15" xr:uid="{00000000-0004-0000-0300-0000B8000000}"/>
    <hyperlink ref="C187" location="Google_Sheet_Link_1191903065" display="index15" xr:uid="{00000000-0004-0000-0300-0000B9000000}"/>
    <hyperlink ref="C188" location="Google_Sheet_Link_1191903065" display="index15" xr:uid="{00000000-0004-0000-0300-0000BA000000}"/>
    <hyperlink ref="C189" location="Google_Sheet_Link_1191903065" display="index15" xr:uid="{00000000-0004-0000-0300-0000BB000000}"/>
    <hyperlink ref="C190" location="Google_Sheet_Link_1191903065" display="index15" xr:uid="{00000000-0004-0000-0300-0000BC000000}"/>
    <hyperlink ref="C191" location="Google_Sheet_Link_1191903065" display="index15" xr:uid="{00000000-0004-0000-0300-0000BD000000}"/>
    <hyperlink ref="C192" location="Google_Sheet_Link_1191903065" display="index15" xr:uid="{00000000-0004-0000-0300-0000BE000000}"/>
    <hyperlink ref="C193" location="Google_Sheet_Link_1191903065" display="index15" xr:uid="{00000000-0004-0000-0300-0000BF000000}"/>
    <hyperlink ref="C194" location="Google_Sheet_Link_1191903065" display="index15" xr:uid="{00000000-0004-0000-0300-0000C0000000}"/>
    <hyperlink ref="C195" location="Google_Sheet_Link_1191903065" display="index15" xr:uid="{00000000-0004-0000-0300-0000C1000000}"/>
    <hyperlink ref="C196" location="Google_Sheet_Link_1191903065" display="index15" xr:uid="{00000000-0004-0000-0300-0000C2000000}"/>
    <hyperlink ref="C197" location="Google_Sheet_Link_1191903065" display="index15" xr:uid="{00000000-0004-0000-0300-0000C3000000}"/>
    <hyperlink ref="C198" location="Google_Sheet_Link_1191903065" display="index15" xr:uid="{00000000-0004-0000-0300-0000C4000000}"/>
    <hyperlink ref="C199" location="Google_Sheet_Link_1191903065" display="index15" xr:uid="{00000000-0004-0000-0300-0000C5000000}"/>
    <hyperlink ref="C200" location="Google_Sheet_Link_1191903065" display="index15" xr:uid="{00000000-0004-0000-0300-0000C6000000}"/>
    <hyperlink ref="C201" location="Google_Sheet_Link_1191903065" display="index15" xr:uid="{00000000-0004-0000-0300-0000C7000000}"/>
    <hyperlink ref="C202" location="Google_Sheet_Link_1191903065" display="index15" xr:uid="{00000000-0004-0000-0300-0000C8000000}"/>
    <hyperlink ref="C203" location="Google_Sheet_Link_1191903065" display="index15" xr:uid="{00000000-0004-0000-0300-0000C9000000}"/>
    <hyperlink ref="C204" location="Google_Sheet_Link_1191903065" display="index15" xr:uid="{00000000-0004-0000-0300-0000CA000000}"/>
    <hyperlink ref="C205" location="Google_Sheet_Link_1191903065" display="index15" xr:uid="{00000000-0004-0000-0300-0000CB000000}"/>
    <hyperlink ref="C206" location="Google_Sheet_Link_1191903065" display="index15" xr:uid="{00000000-0004-0000-0300-0000CC000000}"/>
    <hyperlink ref="C207" location="Google_Sheet_Link_1191903065" display="index15" xr:uid="{00000000-0004-0000-0300-0000CD000000}"/>
    <hyperlink ref="C208" location="Google_Sheet_Link_1191903065" display="index15" xr:uid="{00000000-0004-0000-0300-0000CE000000}"/>
    <hyperlink ref="C209" location="Google_Sheet_Link_1191903065" display="index15" xr:uid="{00000000-0004-0000-0300-0000CF000000}"/>
    <hyperlink ref="C210" location="Google_Sheet_Link_1191903065" display="index15" xr:uid="{00000000-0004-0000-0300-0000D0000000}"/>
    <hyperlink ref="C211" location="Google_Sheet_Link_1191903065" display="index15" xr:uid="{00000000-0004-0000-0300-0000D1000000}"/>
    <hyperlink ref="C212" location="Google_Sheet_Link_1191903065" display="index15" xr:uid="{00000000-0004-0000-0300-0000D2000000}"/>
    <hyperlink ref="C213" location="Google_Sheet_Link_1191903065" display="index15" xr:uid="{00000000-0004-0000-0300-0000D3000000}"/>
    <hyperlink ref="C214" location="Google_Sheet_Link_1191903065" display="index15" xr:uid="{00000000-0004-0000-0300-0000D4000000}"/>
    <hyperlink ref="C215" location="Google_Sheet_Link_1191903065" display="index15" xr:uid="{00000000-0004-0000-0300-0000D5000000}"/>
    <hyperlink ref="C216" location="Google_Sheet_Link_1191903065" display="index15" xr:uid="{00000000-0004-0000-0300-0000D6000000}"/>
    <hyperlink ref="C217" location="Google_Sheet_Link_1191903065" display="index15" xr:uid="{00000000-0004-0000-0300-0000D7000000}"/>
    <hyperlink ref="C218" location="Google_Sheet_Link_1191903065" display="index15" xr:uid="{00000000-0004-0000-0300-0000D8000000}"/>
    <hyperlink ref="C219" location="Google_Sheet_Link_1191903065" display="index15" xr:uid="{00000000-0004-0000-0300-0000D9000000}"/>
    <hyperlink ref="C220" location="Google_Sheet_Link_1191903065" display="index15" xr:uid="{00000000-0004-0000-0300-0000DA000000}"/>
    <hyperlink ref="C221" location="Google_Sheet_Link_1191903065" display="index15" xr:uid="{00000000-0004-0000-0300-0000DB000000}"/>
    <hyperlink ref="C222" location="Google_Sheet_Link_1191903065" display="index15" xr:uid="{00000000-0004-0000-0300-0000DC000000}"/>
    <hyperlink ref="C223" location="Google_Sheet_Link_1191903065" display="index15" xr:uid="{00000000-0004-0000-0300-0000DD000000}"/>
    <hyperlink ref="C224" location="Google_Sheet_Link_1191903065" display="index15" xr:uid="{00000000-0004-0000-0300-0000DE000000}"/>
    <hyperlink ref="C225" location="Google_Sheet_Link_1191903065" display="index15" xr:uid="{00000000-0004-0000-0300-0000DF000000}"/>
    <hyperlink ref="C226" location="Google_Sheet_Link_1191903065" display="index15" xr:uid="{00000000-0004-0000-0300-0000E0000000}"/>
    <hyperlink ref="C227" location="Google_Sheet_Link_1191903065" display="index15" xr:uid="{00000000-0004-0000-0300-0000E1000000}"/>
    <hyperlink ref="C228" location="Google_Sheet_Link_1191903065" display="index15" xr:uid="{00000000-0004-0000-0300-0000E2000000}"/>
    <hyperlink ref="C229" location="Google_Sheet_Link_1191903065" display="index15" xr:uid="{00000000-0004-0000-0300-0000E3000000}"/>
    <hyperlink ref="C230" location="Google_Sheet_Link_1191903065" display="index15" xr:uid="{00000000-0004-0000-0300-0000E4000000}"/>
    <hyperlink ref="C231" location="Google_Sheet_Link_1191903065" display="index15" xr:uid="{00000000-0004-0000-0300-0000E5000000}"/>
    <hyperlink ref="C232" location="Google_Sheet_Link_1191903065" display="index15" xr:uid="{00000000-0004-0000-0300-0000E6000000}"/>
    <hyperlink ref="C233" location="Google_Sheet_Link_1191903065" display="index15" xr:uid="{00000000-0004-0000-0300-0000E7000000}"/>
    <hyperlink ref="C234" location="Google_Sheet_Link_1191903065" display="index15" xr:uid="{00000000-0004-0000-0300-0000E8000000}"/>
    <hyperlink ref="C235" location="Google_Sheet_Link_1191903065" display="index15" xr:uid="{00000000-0004-0000-0300-0000E9000000}"/>
    <hyperlink ref="C236" location="Google_Sheet_Link_1191903065" display="index15" xr:uid="{00000000-0004-0000-0300-0000EA000000}"/>
    <hyperlink ref="C237" location="Google_Sheet_Link_1191903065" display="index15" xr:uid="{00000000-0004-0000-0300-0000EB000000}"/>
    <hyperlink ref="C238" location="Google_Sheet_Link_1191903065" display="index15" xr:uid="{00000000-0004-0000-0300-0000EC000000}"/>
    <hyperlink ref="C239" location="Google_Sheet_Link_1191903065" display="index15" xr:uid="{00000000-0004-0000-0300-0000ED000000}"/>
    <hyperlink ref="C240" location="Google_Sheet_Link_1191903065" display="index15" xr:uid="{00000000-0004-0000-0300-0000EE000000}"/>
    <hyperlink ref="C241" location="Google_Sheet_Link_1191903065" display="index15" xr:uid="{00000000-0004-0000-0300-0000EF000000}"/>
    <hyperlink ref="C242" location="Google_Sheet_Link_1191903065" display="index15" xr:uid="{00000000-0004-0000-0300-0000F0000000}"/>
    <hyperlink ref="C243" location="Google_Sheet_Link_1191903065" display="index15" xr:uid="{00000000-0004-0000-0300-0000F1000000}"/>
    <hyperlink ref="C244" location="Google_Sheet_Link_1191903065" display="index15" xr:uid="{00000000-0004-0000-0300-0000F2000000}"/>
    <hyperlink ref="C245" location="Google_Sheet_Link_1191903065" display="index15" xr:uid="{00000000-0004-0000-0300-0000F3000000}"/>
    <hyperlink ref="C246" location="Google_Sheet_Link_1191903065" display="index15" xr:uid="{00000000-0004-0000-0300-0000F4000000}"/>
  </hyperlinks>
  <pageMargins left="0.7" right="0.7" top="0.75" bottom="0.75" header="0" footer="0"/>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I87"/>
  <sheetViews>
    <sheetView zoomScale="80" zoomScaleNormal="80" workbookViewId="0">
      <selection activeCell="D354" sqref="D354"/>
    </sheetView>
  </sheetViews>
  <sheetFormatPr defaultColWidth="9.109375" defaultRowHeight="13.2" x14ac:dyDescent="0.25"/>
  <cols>
    <col min="1" max="1" width="52.44140625" customWidth="1"/>
    <col min="2" max="2" width="45" bestFit="1" customWidth="1"/>
    <col min="3" max="3" width="5.5546875" customWidth="1"/>
    <col min="4" max="4" width="68.6640625" bestFit="1" customWidth="1"/>
    <col min="5" max="5" width="7.33203125" bestFit="1" customWidth="1"/>
    <col min="6" max="6" width="4.109375" customWidth="1"/>
    <col min="7" max="7" width="55.33203125" bestFit="1" customWidth="1"/>
    <col min="8" max="8" width="10.6640625" bestFit="1" customWidth="1"/>
    <col min="9" max="9" width="5.33203125" customWidth="1"/>
    <col min="10" max="10" width="63" customWidth="1"/>
    <col min="11" max="11" width="3.88671875" customWidth="1"/>
    <col min="12" max="12" width="8.6640625" customWidth="1"/>
    <col min="13" max="13" width="15.88671875" bestFit="1" customWidth="1"/>
    <col min="14" max="14" width="10.33203125" bestFit="1" customWidth="1"/>
    <col min="15" max="15" width="9.33203125" customWidth="1"/>
    <col min="16" max="16" width="8.6640625" customWidth="1"/>
    <col min="17" max="17" width="21" bestFit="1" customWidth="1"/>
    <col min="18" max="19" width="8.6640625" customWidth="1"/>
    <col min="20" max="20" width="23.109375" bestFit="1" customWidth="1"/>
    <col min="21" max="21" width="24.6640625" bestFit="1" customWidth="1"/>
    <col min="22" max="23" width="8.6640625" customWidth="1"/>
    <col min="24" max="24" width="18.109375" customWidth="1"/>
    <col min="25" max="25" width="19.44140625" bestFit="1" customWidth="1"/>
    <col min="29" max="29" width="18" bestFit="1" customWidth="1"/>
    <col min="30" max="30" width="8.5546875" bestFit="1" customWidth="1"/>
    <col min="31" max="31" width="7.88671875" bestFit="1" customWidth="1"/>
    <col min="32" max="32" width="24" bestFit="1" customWidth="1"/>
    <col min="33" max="33" width="14.44140625" bestFit="1" customWidth="1"/>
    <col min="34" max="34" width="12.109375" bestFit="1" customWidth="1"/>
  </cols>
  <sheetData>
    <row r="1" spans="1:35" x14ac:dyDescent="0.25">
      <c r="A1" s="89" t="s">
        <v>1425</v>
      </c>
      <c r="B1" s="89" t="s">
        <v>1426</v>
      </c>
      <c r="D1" s="90" t="s">
        <v>1427</v>
      </c>
      <c r="E1" s="91" t="s">
        <v>1428</v>
      </c>
      <c r="G1" s="92" t="s">
        <v>1390</v>
      </c>
      <c r="H1" s="92" t="s">
        <v>1429</v>
      </c>
      <c r="J1" s="629" t="s">
        <v>1430</v>
      </c>
      <c r="K1" s="355"/>
      <c r="L1" s="355"/>
      <c r="M1" s="93" t="s">
        <v>1431</v>
      </c>
      <c r="N1" s="356"/>
      <c r="O1" s="355"/>
      <c r="Q1" s="94" t="s">
        <v>1432</v>
      </c>
      <c r="T1" s="95" t="s">
        <v>1433</v>
      </c>
      <c r="U1" s="96"/>
      <c r="X1" s="97" t="s">
        <v>1434</v>
      </c>
      <c r="Y1" s="357"/>
      <c r="AB1" t="s">
        <v>1435</v>
      </c>
    </row>
    <row r="2" spans="1:35" ht="14.4" x14ac:dyDescent="0.3">
      <c r="A2" s="676" t="s">
        <v>2034</v>
      </c>
      <c r="B2" s="358" t="e">
        <f>VLOOKUP(A2,'Main Level Data Source'!$A$2:$B$120,2,FALSE)</f>
        <v>#N/A</v>
      </c>
      <c r="D2" t="s">
        <v>1436</v>
      </c>
      <c r="E2" t="s">
        <v>90</v>
      </c>
      <c r="G2" t="s">
        <v>1437</v>
      </c>
      <c r="H2" t="s">
        <v>90</v>
      </c>
      <c r="J2" s="596" t="s">
        <v>1438</v>
      </c>
      <c r="K2" s="355"/>
      <c r="L2" s="355"/>
      <c r="M2" s="356" t="s">
        <v>1439</v>
      </c>
      <c r="N2" s="359" t="e">
        <f>ID_MS_TH_PJK</f>
        <v>#N/A</v>
      </c>
      <c r="O2" s="360"/>
      <c r="Q2" s="358"/>
      <c r="T2" s="355" t="str" cm="1">
        <f t="array" ref="T2">_xlfn._xlws.FILTER($G$2:$G$52, ISNUMBER(SEARCH(#REF!,$G$2:$G$52)),"Not Found")</f>
        <v>Not Found</v>
      </c>
      <c r="U2" s="361"/>
      <c r="X2" t="str" cm="1">
        <f t="array" ref="X2">_xlfn._xlws.FILTER($G$2:$G$52, ISNUMBER(SEARCH(#REF!,$G$2:$G$52)),"Not Found")</f>
        <v>Not Found</v>
      </c>
      <c r="Y2" s="357"/>
    </row>
    <row r="3" spans="1:35" ht="14.25" customHeight="1" x14ac:dyDescent="0.3">
      <c r="A3" s="676" t="s">
        <v>3</v>
      </c>
      <c r="B3" s="358" t="e">
        <f>VLOOKUP(A3,'Main Level Data Source'!$A$2:$B$120,2,FALSE)</f>
        <v>#N/A</v>
      </c>
      <c r="D3" t="s">
        <v>1440</v>
      </c>
      <c r="E3" t="s">
        <v>143</v>
      </c>
      <c r="G3" t="s">
        <v>1441</v>
      </c>
      <c r="H3" t="s">
        <v>143</v>
      </c>
      <c r="J3" s="630" t="s">
        <v>1442</v>
      </c>
      <c r="K3" s="355"/>
      <c r="L3" s="355"/>
      <c r="M3" s="356" t="s">
        <v>1443</v>
      </c>
      <c r="N3" s="363" t="e">
        <f>IF(AND((((_xlfn.NUMBERVALUE(LEFT($N$2,2)))&lt;(_xlfn.NUMBERVALUE(RIGHT(LEFT($N$2,4),2))))),((_xlfn.NUMBERVALUE(LEFT($N$2,2)+0))&lt;=12)),DATE(_xlfn.NUMBERVALUE(20&amp;RIGHT($N$2,2)-0),LEFT($N$2,2)+0,1),DATE(_xlfn.NUMBERVALUE(20&amp;RIGHT($N$2,2)-1),LEFT($N$2,2)+0,1))</f>
        <v>#N/A</v>
      </c>
      <c r="O3" s="364"/>
      <c r="Q3" s="358" t="s">
        <v>1444</v>
      </c>
      <c r="U3" s="357"/>
      <c r="Y3" s="357"/>
      <c r="AB3" s="768" t="s">
        <v>1445</v>
      </c>
      <c r="AC3" s="766" t="s">
        <v>1446</v>
      </c>
      <c r="AD3" s="764"/>
      <c r="AE3" s="764"/>
      <c r="AF3" s="764"/>
      <c r="AG3" s="764"/>
      <c r="AH3" s="764"/>
      <c r="AI3" s="764"/>
    </row>
    <row r="4" spans="1:35" ht="12.75" customHeight="1" x14ac:dyDescent="0.3">
      <c r="A4" s="676" t="s">
        <v>4</v>
      </c>
      <c r="B4" s="358" t="e">
        <f>VLOOKUP(A4,'Main Level Data Source'!$A$2:$B$120,2,FALSE)</f>
        <v>#N/A</v>
      </c>
      <c r="D4" t="s">
        <v>1447</v>
      </c>
      <c r="G4" t="s">
        <v>1448</v>
      </c>
      <c r="H4" t="s">
        <v>171</v>
      </c>
      <c r="J4" s="631" t="s">
        <v>1449</v>
      </c>
      <c r="K4" s="355"/>
      <c r="L4" s="355"/>
      <c r="M4" s="356" t="s">
        <v>1450</v>
      </c>
      <c r="N4" s="363" t="e">
        <f>DATE(_xlfn.NUMBERVALUE(20&amp;RIGHT($N$2,2)),MID($N$2,3,2),1)</f>
        <v>#N/A</v>
      </c>
      <c r="O4" s="364"/>
      <c r="Q4" s="358" t="s">
        <v>1451</v>
      </c>
      <c r="U4" s="357"/>
      <c r="Y4" s="357"/>
      <c r="AB4" s="769"/>
      <c r="AC4" s="98" t="s">
        <v>1452</v>
      </c>
      <c r="AD4" s="771" t="s">
        <v>1453</v>
      </c>
      <c r="AE4" s="765"/>
      <c r="AF4" s="99" t="s">
        <v>1454</v>
      </c>
      <c r="AG4" s="99" t="s">
        <v>1455</v>
      </c>
      <c r="AH4" s="99" t="s">
        <v>1456</v>
      </c>
      <c r="AI4" s="99" t="s">
        <v>1457</v>
      </c>
    </row>
    <row r="5" spans="1:35" ht="14.25" customHeight="1" x14ac:dyDescent="0.3">
      <c r="A5" s="677" t="s">
        <v>2042</v>
      </c>
      <c r="B5" s="358" t="e">
        <f>VLOOKUP(A5,'Main Level Data Source'!$A$2:$B$120,2,FALSE)</f>
        <v>#N/A</v>
      </c>
      <c r="D5" t="s">
        <v>1458</v>
      </c>
      <c r="E5" t="s">
        <v>171</v>
      </c>
      <c r="G5" t="s">
        <v>1459</v>
      </c>
      <c r="H5" t="s">
        <v>187</v>
      </c>
      <c r="J5" s="631" t="s">
        <v>1460</v>
      </c>
      <c r="K5" s="355"/>
      <c r="L5" s="355"/>
      <c r="M5" s="356" t="s">
        <v>1461</v>
      </c>
      <c r="N5" s="366" t="e">
        <f>N3</f>
        <v>#N/A</v>
      </c>
      <c r="O5" s="367"/>
      <c r="Q5" s="358" t="s">
        <v>1462</v>
      </c>
      <c r="U5" s="357"/>
      <c r="Y5" s="357"/>
      <c r="AB5" s="100">
        <v>1</v>
      </c>
      <c r="AC5" s="101" t="e">
        <f>ID_MS_TH_PJK</f>
        <v>#N/A</v>
      </c>
      <c r="AD5" s="767" t="e">
        <f>NO_BPS</f>
        <v>#N/A</v>
      </c>
      <c r="AE5" s="765"/>
      <c r="AF5" s="102" t="e">
        <f>PEMBETULAN_KE</f>
        <v>#N/A</v>
      </c>
      <c r="AG5" s="506" t="e">
        <f>TGL_TERIMA</f>
        <v>#N/A</v>
      </c>
      <c r="AH5" s="100"/>
      <c r="AI5" s="507">
        <f>'MAIN LEVEL'!BC69</f>
        <v>0</v>
      </c>
    </row>
    <row r="6" spans="1:35" ht="14.25" customHeight="1" x14ac:dyDescent="0.3">
      <c r="A6" s="677" t="s">
        <v>2043</v>
      </c>
      <c r="B6" s="358" t="e">
        <f>VLOOKUP(A6,'Main Level Data Source'!$A$2:$B$120,2,FALSE)</f>
        <v>#N/A</v>
      </c>
      <c r="D6" t="s">
        <v>1459</v>
      </c>
      <c r="E6" t="s">
        <v>187</v>
      </c>
      <c r="G6" t="s">
        <v>1463</v>
      </c>
      <c r="H6" t="s">
        <v>203</v>
      </c>
      <c r="J6" s="631" t="s">
        <v>1464</v>
      </c>
      <c r="K6" s="355"/>
      <c r="L6" s="355"/>
      <c r="M6" s="356" t="s">
        <v>1465</v>
      </c>
      <c r="N6" s="366" t="e">
        <f t="shared" ref="N6:N16" si="0">EDATE(N5,1)</f>
        <v>#N/A</v>
      </c>
      <c r="O6" s="367"/>
      <c r="Q6" s="358" t="s">
        <v>1466</v>
      </c>
      <c r="U6" s="357"/>
      <c r="Y6" s="357"/>
      <c r="AB6" s="103"/>
      <c r="AC6" s="103"/>
      <c r="AD6" s="103"/>
      <c r="AE6" s="103"/>
      <c r="AF6" s="103"/>
      <c r="AG6" s="103"/>
      <c r="AH6" s="103"/>
      <c r="AI6" s="103"/>
    </row>
    <row r="7" spans="1:35" ht="14.25" customHeight="1" x14ac:dyDescent="0.3">
      <c r="A7" s="676" t="s">
        <v>5</v>
      </c>
      <c r="B7" s="358" t="e">
        <f>VLOOKUP(A7,'Main Level Data Source'!$A$2:$B$120,2,FALSE)</f>
        <v>#N/A</v>
      </c>
      <c r="D7" t="s">
        <v>1463</v>
      </c>
      <c r="E7" t="s">
        <v>203</v>
      </c>
      <c r="G7" t="s">
        <v>1467</v>
      </c>
      <c r="H7" t="s">
        <v>219</v>
      </c>
      <c r="J7" s="631" t="s">
        <v>1468</v>
      </c>
      <c r="K7" s="355"/>
      <c r="L7" s="355"/>
      <c r="M7" s="356" t="s">
        <v>1469</v>
      </c>
      <c r="N7" s="366" t="e">
        <f t="shared" si="0"/>
        <v>#N/A</v>
      </c>
      <c r="O7" s="367"/>
      <c r="Q7" s="575" t="s">
        <v>2031</v>
      </c>
      <c r="U7" s="357"/>
      <c r="Y7" s="357"/>
      <c r="AB7" s="103"/>
      <c r="AC7" s="103"/>
      <c r="AD7" s="103"/>
      <c r="AE7" s="103"/>
      <c r="AF7" s="103"/>
      <c r="AG7" s="103"/>
      <c r="AH7" s="103"/>
      <c r="AI7" s="103"/>
    </row>
    <row r="8" spans="1:35" ht="14.25" customHeight="1" x14ac:dyDescent="0.3">
      <c r="A8" s="676" t="s">
        <v>6</v>
      </c>
      <c r="B8" s="358" t="e">
        <f>VLOOKUP(A8,'Main Level Data Source'!$A$2:$B$120,2,FALSE)</f>
        <v>#N/A</v>
      </c>
      <c r="D8" t="s">
        <v>1470</v>
      </c>
      <c r="G8" t="s">
        <v>1471</v>
      </c>
      <c r="H8" t="s">
        <v>235</v>
      </c>
      <c r="J8" s="632" t="s">
        <v>1472</v>
      </c>
      <c r="K8" s="355"/>
      <c r="L8" s="355"/>
      <c r="M8" s="356" t="s">
        <v>1473</v>
      </c>
      <c r="N8" s="366" t="e">
        <f t="shared" si="0"/>
        <v>#N/A</v>
      </c>
      <c r="O8" s="367"/>
      <c r="U8" s="357"/>
      <c r="Y8" s="357"/>
      <c r="AB8" s="103"/>
      <c r="AC8" s="103"/>
      <c r="AD8" s="103"/>
      <c r="AE8" s="103"/>
      <c r="AF8" s="103"/>
      <c r="AG8" s="103"/>
      <c r="AH8" s="103"/>
      <c r="AI8" s="103"/>
    </row>
    <row r="9" spans="1:35" ht="25.5" customHeight="1" x14ac:dyDescent="0.3">
      <c r="A9" s="676" t="s">
        <v>7</v>
      </c>
      <c r="B9" s="358" t="e">
        <f>VLOOKUP(A9,'Main Level Data Source'!$A$2:$B$120,2,FALSE)</f>
        <v>#N/A</v>
      </c>
      <c r="D9" t="s">
        <v>1467</v>
      </c>
      <c r="E9" t="s">
        <v>219</v>
      </c>
      <c r="G9" t="s">
        <v>1474</v>
      </c>
      <c r="H9" t="s">
        <v>251</v>
      </c>
      <c r="J9" s="632" t="s">
        <v>1475</v>
      </c>
      <c r="K9" s="355"/>
      <c r="L9" s="355"/>
      <c r="M9" s="356" t="s">
        <v>1476</v>
      </c>
      <c r="N9" s="366" t="e">
        <f t="shared" si="0"/>
        <v>#N/A</v>
      </c>
      <c r="O9" s="367"/>
      <c r="U9" s="357"/>
      <c r="Y9" s="357"/>
      <c r="AB9" s="104" t="s">
        <v>1445</v>
      </c>
      <c r="AC9" s="104" t="s">
        <v>1477</v>
      </c>
      <c r="AD9" s="105" t="s">
        <v>1478</v>
      </c>
      <c r="AE9" s="105" t="s">
        <v>1479</v>
      </c>
      <c r="AF9" s="104" t="s">
        <v>1480</v>
      </c>
      <c r="AG9" s="104" t="s">
        <v>1481</v>
      </c>
      <c r="AH9" s="106"/>
      <c r="AI9" s="106"/>
    </row>
    <row r="10" spans="1:35" ht="14.25" customHeight="1" x14ac:dyDescent="0.3">
      <c r="A10" s="676" t="s">
        <v>8</v>
      </c>
      <c r="B10" s="358" t="e">
        <f>VLOOKUP(A10,'Main Level Data Source'!$A$2:$B$120,2,FALSE)</f>
        <v>#N/A</v>
      </c>
      <c r="D10" t="s">
        <v>1471</v>
      </c>
      <c r="E10" t="s">
        <v>235</v>
      </c>
      <c r="G10" t="s">
        <v>1482</v>
      </c>
      <c r="H10" t="s">
        <v>267</v>
      </c>
      <c r="J10" s="632" t="s">
        <v>1483</v>
      </c>
      <c r="K10" s="355"/>
      <c r="L10" s="355"/>
      <c r="M10" s="356" t="s">
        <v>1484</v>
      </c>
      <c r="N10" s="366" t="e">
        <f t="shared" si="0"/>
        <v>#N/A</v>
      </c>
      <c r="O10" s="367"/>
      <c r="U10" s="357"/>
      <c r="Y10" s="357"/>
      <c r="AB10" s="409" t="str">
        <f t="array" ref="AB10">IFERROR(_xlfn.SEQUENCE(COUNTA(AC10:AC12)),"")</f>
        <v/>
      </c>
      <c r="AC10" s="508"/>
      <c r="AD10" s="508"/>
      <c r="AE10" s="508"/>
      <c r="AF10" s="508"/>
      <c r="AG10" s="508"/>
      <c r="AH10" s="106"/>
      <c r="AI10" s="106"/>
    </row>
    <row r="11" spans="1:35" ht="14.25" customHeight="1" x14ac:dyDescent="0.3">
      <c r="A11" s="677" t="s">
        <v>2044</v>
      </c>
      <c r="B11" s="358" t="e">
        <f>VLOOKUP(A11,'Main Level Data Source'!$A$2:$B$120,2,FALSE)</f>
        <v>#N/A</v>
      </c>
      <c r="D11" t="s">
        <v>1474</v>
      </c>
      <c r="E11" t="s">
        <v>251</v>
      </c>
      <c r="G11" t="s">
        <v>1485</v>
      </c>
      <c r="H11" t="s">
        <v>283</v>
      </c>
      <c r="J11" s="632" t="s">
        <v>1486</v>
      </c>
      <c r="K11" s="355"/>
      <c r="L11" s="355"/>
      <c r="M11" s="356" t="s">
        <v>1487</v>
      </c>
      <c r="N11" s="366" t="e">
        <f t="shared" si="0"/>
        <v>#N/A</v>
      </c>
      <c r="O11" s="367"/>
      <c r="U11" s="357"/>
      <c r="Y11" s="357"/>
      <c r="AB11" s="410"/>
      <c r="AC11" s="509"/>
      <c r="AD11" s="509"/>
      <c r="AE11" s="509"/>
      <c r="AF11" s="509"/>
      <c r="AG11" s="509"/>
      <c r="AH11" s="106"/>
      <c r="AI11" s="106"/>
    </row>
    <row r="12" spans="1:35" ht="15" customHeight="1" x14ac:dyDescent="0.3">
      <c r="A12" s="676" t="s">
        <v>9</v>
      </c>
      <c r="B12" s="358" t="e">
        <f>VLOOKUP(A12,'Main Level Data Source'!$A$2:$B$120,2,FALSE)</f>
        <v>#N/A</v>
      </c>
      <c r="D12" t="s">
        <v>1482</v>
      </c>
      <c r="E12" t="s">
        <v>267</v>
      </c>
      <c r="G12" t="s">
        <v>1488</v>
      </c>
      <c r="H12" t="s">
        <v>299</v>
      </c>
      <c r="J12" s="632" t="s">
        <v>1489</v>
      </c>
      <c r="K12" s="355"/>
      <c r="L12" s="355"/>
      <c r="M12" s="356" t="s">
        <v>1490</v>
      </c>
      <c r="N12" s="366" t="e">
        <f t="shared" si="0"/>
        <v>#N/A</v>
      </c>
      <c r="O12" s="367"/>
      <c r="U12" s="357"/>
      <c r="Y12" s="357"/>
      <c r="AB12" s="510"/>
      <c r="AC12" s="511"/>
      <c r="AD12" s="511"/>
      <c r="AE12" s="511"/>
      <c r="AF12" s="511"/>
      <c r="AG12" s="511"/>
      <c r="AH12" s="106"/>
      <c r="AI12" s="106"/>
    </row>
    <row r="13" spans="1:35" ht="14.25" customHeight="1" x14ac:dyDescent="0.3">
      <c r="A13" s="676" t="s">
        <v>10</v>
      </c>
      <c r="B13" s="358" t="e">
        <f>VLOOKUP(A13,'Main Level Data Source'!$A$2:$B$120,2,FALSE)</f>
        <v>#N/A</v>
      </c>
      <c r="D13" t="s">
        <v>1491</v>
      </c>
      <c r="E13" t="s">
        <v>283</v>
      </c>
      <c r="G13" t="s">
        <v>1492</v>
      </c>
      <c r="H13" s="357" t="s">
        <v>315</v>
      </c>
      <c r="J13" s="632" t="s">
        <v>2033</v>
      </c>
      <c r="K13" s="355"/>
      <c r="L13" s="355"/>
      <c r="M13" s="356" t="s">
        <v>1493</v>
      </c>
      <c r="N13" s="366" t="e">
        <f t="shared" si="0"/>
        <v>#N/A</v>
      </c>
      <c r="O13" s="367"/>
      <c r="U13" s="357"/>
      <c r="Y13" s="357"/>
      <c r="AB13" s="512"/>
      <c r="AC13" s="507"/>
      <c r="AD13" s="507"/>
      <c r="AE13" s="507"/>
      <c r="AF13" s="507" t="s">
        <v>1494</v>
      </c>
      <c r="AG13" s="507">
        <f>SUM(AG10:AG12)</f>
        <v>0</v>
      </c>
      <c r="AH13" s="106"/>
      <c r="AI13" s="106"/>
    </row>
    <row r="14" spans="1:35" x14ac:dyDescent="0.25">
      <c r="A14" s="358" t="s">
        <v>11</v>
      </c>
      <c r="B14" s="358" t="e">
        <f>VLOOKUP(A14,'Main Level Data Source'!$A$2:$B$120,2,FALSE)</f>
        <v>#N/A</v>
      </c>
      <c r="D14" t="s">
        <v>1495</v>
      </c>
      <c r="G14" t="s">
        <v>1496</v>
      </c>
      <c r="H14" t="s">
        <v>331</v>
      </c>
      <c r="J14" s="137"/>
      <c r="K14" s="355"/>
      <c r="L14" s="355"/>
      <c r="M14" s="356" t="s">
        <v>1497</v>
      </c>
      <c r="N14" s="366" t="e">
        <f t="shared" si="0"/>
        <v>#N/A</v>
      </c>
      <c r="O14" s="367"/>
      <c r="U14" s="357"/>
      <c r="Y14" s="357"/>
      <c r="AB14" s="226"/>
      <c r="AC14" s="226"/>
      <c r="AD14" s="226"/>
      <c r="AE14" s="107"/>
      <c r="AF14" s="106"/>
      <c r="AG14" s="106"/>
      <c r="AH14" s="106"/>
      <c r="AI14" s="106"/>
    </row>
    <row r="15" spans="1:35" ht="14.25" customHeight="1" x14ac:dyDescent="0.25">
      <c r="A15" s="358" t="s">
        <v>12</v>
      </c>
      <c r="B15" s="358" t="e">
        <f>VLOOKUP(A15,'Main Level Data Source'!$A$2:$B$120,2,FALSE)</f>
        <v>#N/A</v>
      </c>
      <c r="D15" t="s">
        <v>1498</v>
      </c>
      <c r="G15" t="s">
        <v>1471</v>
      </c>
      <c r="H15" t="s">
        <v>347</v>
      </c>
      <c r="J15" s="137"/>
      <c r="K15" s="355"/>
      <c r="L15" s="355"/>
      <c r="M15" s="356" t="s">
        <v>1499</v>
      </c>
      <c r="N15" s="366" t="e">
        <f t="shared" si="0"/>
        <v>#N/A</v>
      </c>
      <c r="O15" s="367"/>
      <c r="U15" s="357"/>
      <c r="Y15" s="357"/>
      <c r="AB15" s="107"/>
      <c r="AC15" s="107"/>
      <c r="AD15" s="107"/>
      <c r="AE15" s="103"/>
      <c r="AF15" s="108" t="s">
        <v>1500</v>
      </c>
      <c r="AG15" s="507">
        <f>AG13+AI5</f>
        <v>0</v>
      </c>
      <c r="AH15" s="106"/>
      <c r="AI15" s="106"/>
    </row>
    <row r="16" spans="1:35" x14ac:dyDescent="0.25">
      <c r="A16" s="358" t="s">
        <v>13</v>
      </c>
      <c r="B16" s="358" t="e">
        <f>VLOOKUP(A16,'Main Level Data Source'!$A$2:$B$120,2,FALSE)</f>
        <v>#N/A</v>
      </c>
      <c r="D16" t="s">
        <v>1488</v>
      </c>
      <c r="E16" t="s">
        <v>299</v>
      </c>
      <c r="G16" t="s">
        <v>1501</v>
      </c>
      <c r="H16" t="s">
        <v>363</v>
      </c>
      <c r="J16" s="137"/>
      <c r="K16" s="355"/>
      <c r="L16" s="355"/>
      <c r="M16" s="356" t="s">
        <v>1502</v>
      </c>
      <c r="N16" s="366" t="e">
        <f t="shared" si="0"/>
        <v>#N/A</v>
      </c>
      <c r="O16" s="367"/>
      <c r="U16" s="357"/>
      <c r="Y16" s="357"/>
      <c r="AB16" s="107"/>
      <c r="AC16" s="107"/>
      <c r="AD16" s="107"/>
      <c r="AE16" s="107"/>
      <c r="AF16" s="227"/>
      <c r="AG16" s="106"/>
      <c r="AH16" s="106"/>
      <c r="AI16" s="106"/>
    </row>
    <row r="17" spans="1:35" x14ac:dyDescent="0.25">
      <c r="A17" s="358" t="s">
        <v>14</v>
      </c>
      <c r="B17" s="358" t="e">
        <f>VLOOKUP(A17,'Main Level Data Source'!$A$2:$B$120,2,FALSE)</f>
        <v>#N/A</v>
      </c>
      <c r="D17" t="s">
        <v>1492</v>
      </c>
      <c r="E17" t="s">
        <v>315</v>
      </c>
      <c r="G17" t="s">
        <v>1503</v>
      </c>
      <c r="H17" t="s">
        <v>381</v>
      </c>
      <c r="U17" s="357"/>
      <c r="Y17" s="357"/>
      <c r="AB17" s="107"/>
      <c r="AC17" s="107"/>
      <c r="AD17" s="107"/>
      <c r="AE17" s="107"/>
      <c r="AF17" s="227"/>
      <c r="AG17" s="228"/>
      <c r="AH17" s="228"/>
      <c r="AI17" s="513"/>
    </row>
    <row r="18" spans="1:35" x14ac:dyDescent="0.25">
      <c r="A18" s="358" t="s">
        <v>15</v>
      </c>
      <c r="B18" s="358" t="e">
        <f>VLOOKUP(A18,'Main Level Data Source'!$A$2:$B$120,2,FALSE)</f>
        <v>#N/A</v>
      </c>
      <c r="D18" t="s">
        <v>1496</v>
      </c>
      <c r="E18" t="s">
        <v>331</v>
      </c>
      <c r="G18" t="s">
        <v>1504</v>
      </c>
      <c r="H18" t="s">
        <v>397</v>
      </c>
      <c r="U18" s="357"/>
      <c r="Y18" s="357"/>
      <c r="AB18" s="226"/>
      <c r="AC18" s="226"/>
      <c r="AD18" s="226"/>
      <c r="AE18" s="107"/>
      <c r="AF18" s="227"/>
      <c r="AG18" s="228"/>
      <c r="AH18" s="228"/>
      <c r="AI18" s="513"/>
    </row>
    <row r="19" spans="1:35" ht="14.25" customHeight="1" x14ac:dyDescent="0.25">
      <c r="A19" s="358" t="s">
        <v>16</v>
      </c>
      <c r="B19" s="358" t="e">
        <f>VLOOKUP(A19,'Main Level Data Source'!$A$2:$B$120,2,FALSE)</f>
        <v>#N/A</v>
      </c>
      <c r="D19" t="s">
        <v>1471</v>
      </c>
      <c r="E19" t="s">
        <v>347</v>
      </c>
      <c r="G19" t="s">
        <v>1505</v>
      </c>
      <c r="H19" t="s">
        <v>413</v>
      </c>
      <c r="U19" s="357"/>
      <c r="Y19" s="357"/>
      <c r="AB19" s="103"/>
      <c r="AC19" s="103"/>
      <c r="AD19" s="103"/>
      <c r="AE19" s="103"/>
      <c r="AF19" s="103"/>
      <c r="AG19" s="103"/>
      <c r="AH19" s="103"/>
      <c r="AI19" s="103"/>
    </row>
    <row r="20" spans="1:35" ht="14.25" customHeight="1" x14ac:dyDescent="0.25">
      <c r="A20" s="358" t="s">
        <v>17</v>
      </c>
      <c r="B20" s="358" t="e">
        <f>VLOOKUP(A20,'Main Level Data Source'!$A$2:$B$120,2,FALSE)</f>
        <v>#N/A</v>
      </c>
      <c r="D20" t="s">
        <v>1501</v>
      </c>
      <c r="E20" t="s">
        <v>363</v>
      </c>
      <c r="G20" t="s">
        <v>1506</v>
      </c>
      <c r="H20" t="s">
        <v>429</v>
      </c>
      <c r="J20" s="362" t="s">
        <v>1442</v>
      </c>
      <c r="U20" s="368"/>
      <c r="Y20" s="357"/>
      <c r="AB20" s="229"/>
      <c r="AC20" s="770" t="s">
        <v>1507</v>
      </c>
      <c r="AD20" s="764"/>
      <c r="AE20" s="764"/>
      <c r="AF20" s="763" t="s">
        <v>1508</v>
      </c>
      <c r="AG20" s="764"/>
      <c r="AH20" s="765"/>
      <c r="AI20" s="133"/>
    </row>
    <row r="21" spans="1:35" ht="14.25" customHeight="1" x14ac:dyDescent="0.25">
      <c r="A21" s="596" t="s">
        <v>18</v>
      </c>
      <c r="B21" s="596" t="e">
        <f>VLOOKUP(A21,'Main Level Data Source'!$A$2:$B$120,2,FALSE)</f>
        <v>#N/A</v>
      </c>
      <c r="D21" t="s">
        <v>1503</v>
      </c>
      <c r="E21" t="s">
        <v>381</v>
      </c>
      <c r="G21" t="s">
        <v>1509</v>
      </c>
      <c r="H21" t="s">
        <v>445</v>
      </c>
      <c r="J21" s="365" t="s">
        <v>1449</v>
      </c>
      <c r="U21" s="368"/>
      <c r="Y21" s="357"/>
      <c r="AB21" s="229"/>
      <c r="AC21" s="230" t="s">
        <v>796</v>
      </c>
      <c r="AD21" s="427" t="s">
        <v>1510</v>
      </c>
      <c r="AE21" s="428" t="s">
        <v>1511</v>
      </c>
      <c r="AF21" s="428" t="s">
        <v>796</v>
      </c>
      <c r="AG21" s="428" t="s">
        <v>1510</v>
      </c>
      <c r="AH21" s="428" t="s">
        <v>1511</v>
      </c>
      <c r="AI21" s="231"/>
    </row>
    <row r="22" spans="1:35" x14ac:dyDescent="0.25">
      <c r="A22" s="596" t="s">
        <v>19</v>
      </c>
      <c r="B22" s="596" t="e">
        <f>VLOOKUP(A22,'Main Level Data Source'!$A$2:$B$120,2,FALSE)</f>
        <v>#N/A</v>
      </c>
      <c r="D22" t="s">
        <v>1504</v>
      </c>
      <c r="E22" t="s">
        <v>397</v>
      </c>
      <c r="G22" t="s">
        <v>1512</v>
      </c>
      <c r="H22" s="357" t="s">
        <v>461</v>
      </c>
      <c r="J22" s="365" t="s">
        <v>1460</v>
      </c>
      <c r="U22" s="368"/>
      <c r="Y22" s="357"/>
      <c r="AB22" s="229"/>
      <c r="AC22" s="226"/>
      <c r="AD22" s="226"/>
      <c r="AE22" s="226"/>
      <c r="AF22" s="232"/>
      <c r="AG22" s="232"/>
      <c r="AH22" s="232"/>
      <c r="AI22" s="232"/>
    </row>
    <row r="23" spans="1:35" x14ac:dyDescent="0.25">
      <c r="A23" s="596" t="s">
        <v>20</v>
      </c>
      <c r="B23" s="596" t="e">
        <f>VLOOKUP(A23,'Main Level Data Source'!$A$2:$B$120,2,FALSE)</f>
        <v>#N/A</v>
      </c>
      <c r="D23" t="s">
        <v>1505</v>
      </c>
      <c r="E23" t="s">
        <v>413</v>
      </c>
      <c r="G23" t="s">
        <v>1513</v>
      </c>
      <c r="H23" s="357" t="s">
        <v>477</v>
      </c>
      <c r="J23" s="137" t="s">
        <v>1464</v>
      </c>
      <c r="U23" s="368"/>
      <c r="Y23" s="357"/>
      <c r="AB23" s="233"/>
      <c r="AC23" s="234"/>
      <c r="AD23" s="234"/>
      <c r="AE23" s="234"/>
      <c r="AF23" s="235"/>
      <c r="AG23" s="235"/>
      <c r="AH23" s="235"/>
      <c r="AI23" s="235"/>
    </row>
    <row r="24" spans="1:35" x14ac:dyDescent="0.25">
      <c r="A24" s="596" t="s">
        <v>21</v>
      </c>
      <c r="B24" s="596" t="e">
        <f>VLOOKUP(A24,'Main Level Data Source'!$A$2:$B$120,2,FALSE)</f>
        <v>#N/A</v>
      </c>
      <c r="D24" t="s">
        <v>1506</v>
      </c>
      <c r="E24" t="s">
        <v>429</v>
      </c>
      <c r="G24" t="s">
        <v>1514</v>
      </c>
      <c r="H24" s="357" t="s">
        <v>493</v>
      </c>
      <c r="J24" s="137" t="s">
        <v>1468</v>
      </c>
      <c r="U24" s="368"/>
      <c r="Y24" s="357"/>
      <c r="AB24" s="233"/>
      <c r="AC24" s="234"/>
      <c r="AD24" s="234"/>
      <c r="AE24" s="234"/>
      <c r="AF24" s="235"/>
      <c r="AG24" s="235"/>
      <c r="AH24" s="235"/>
      <c r="AI24" s="235"/>
    </row>
    <row r="25" spans="1:35" x14ac:dyDescent="0.25">
      <c r="A25" s="596" t="s">
        <v>22</v>
      </c>
      <c r="B25" s="596" t="e">
        <f>VLOOKUP(A25,'Main Level Data Source'!$A$2:$B$120,2,FALSE)</f>
        <v>#N/A</v>
      </c>
      <c r="D25" t="s">
        <v>1509</v>
      </c>
      <c r="E25" t="s">
        <v>445</v>
      </c>
      <c r="G25" t="s">
        <v>1474</v>
      </c>
      <c r="H25" s="357" t="s">
        <v>509</v>
      </c>
      <c r="J25" s="137" t="s">
        <v>1472</v>
      </c>
      <c r="U25" s="368"/>
      <c r="Y25" s="357"/>
      <c r="AB25" s="229"/>
      <c r="AC25" s="236"/>
      <c r="AD25" s="236"/>
      <c r="AE25" s="236"/>
      <c r="AF25" s="237"/>
      <c r="AG25" s="237"/>
      <c r="AH25" s="237"/>
      <c r="AI25" s="232"/>
    </row>
    <row r="26" spans="1:35" x14ac:dyDescent="0.25">
      <c r="A26" s="596" t="s">
        <v>23</v>
      </c>
      <c r="B26" s="596" t="e">
        <f>VLOOKUP(A26,'Main Level Data Source'!$A$2:$B$120,2,FALSE)</f>
        <v>#N/A</v>
      </c>
      <c r="D26" t="s">
        <v>1512</v>
      </c>
      <c r="E26" t="s">
        <v>461</v>
      </c>
      <c r="G26" t="s">
        <v>1515</v>
      </c>
      <c r="H26" t="s">
        <v>525</v>
      </c>
      <c r="J26" s="365" t="s">
        <v>1475</v>
      </c>
    </row>
    <row r="27" spans="1:35" x14ac:dyDescent="0.25">
      <c r="A27" s="596" t="s">
        <v>24</v>
      </c>
      <c r="B27" s="596" t="e">
        <f>VLOOKUP(A27,'Main Level Data Source'!$A$2:$B$120,2,FALSE)</f>
        <v>#N/A</v>
      </c>
      <c r="D27" t="s">
        <v>1513</v>
      </c>
      <c r="E27" t="s">
        <v>477</v>
      </c>
      <c r="G27" t="s">
        <v>1516</v>
      </c>
      <c r="H27" t="s">
        <v>541</v>
      </c>
      <c r="J27" s="365" t="s">
        <v>1483</v>
      </c>
    </row>
    <row r="28" spans="1:35" x14ac:dyDescent="0.25">
      <c r="A28" s="596" t="s">
        <v>25</v>
      </c>
      <c r="B28" s="596" t="e">
        <f>VLOOKUP(A28,'Main Level Data Source'!$A$2:$B$120,2,FALSE)</f>
        <v>#N/A</v>
      </c>
      <c r="D28" t="s">
        <v>1514</v>
      </c>
      <c r="E28" t="s">
        <v>493</v>
      </c>
      <c r="G28" t="s">
        <v>1517</v>
      </c>
      <c r="H28" t="s">
        <v>557</v>
      </c>
      <c r="J28" s="137" t="s">
        <v>1486</v>
      </c>
    </row>
    <row r="29" spans="1:35" x14ac:dyDescent="0.25">
      <c r="A29" s="596" t="s">
        <v>26</v>
      </c>
      <c r="B29" s="596" t="e">
        <f>VLOOKUP(A29,'Main Level Data Source'!$A$2:$B$120,2,FALSE)</f>
        <v>#N/A</v>
      </c>
      <c r="D29" t="s">
        <v>1474</v>
      </c>
      <c r="E29" t="s">
        <v>509</v>
      </c>
      <c r="G29" t="s">
        <v>1518</v>
      </c>
      <c r="H29" t="s">
        <v>573</v>
      </c>
      <c r="J29" s="137" t="s">
        <v>1489</v>
      </c>
    </row>
    <row r="30" spans="1:35" x14ac:dyDescent="0.25">
      <c r="A30" s="596" t="s">
        <v>27</v>
      </c>
      <c r="B30" s="596" t="e">
        <f>VLOOKUP(A30,'Main Level Data Source'!$A$2:$B$120,2,FALSE)</f>
        <v>#N/A</v>
      </c>
      <c r="D30" t="s">
        <v>1519</v>
      </c>
      <c r="G30" t="s">
        <v>1520</v>
      </c>
      <c r="H30" t="s">
        <v>589</v>
      </c>
    </row>
    <row r="31" spans="1:35" x14ac:dyDescent="0.25">
      <c r="A31" s="596" t="s">
        <v>28</v>
      </c>
      <c r="B31" s="596" t="e">
        <f>VLOOKUP(A31,'Main Level Data Source'!$A$2:$B$120,2,FALSE)</f>
        <v>#N/A</v>
      </c>
      <c r="D31" t="s">
        <v>1521</v>
      </c>
      <c r="G31" t="s">
        <v>1522</v>
      </c>
      <c r="H31" t="s">
        <v>605</v>
      </c>
    </row>
    <row r="32" spans="1:35" x14ac:dyDescent="0.25">
      <c r="A32" s="596" t="s">
        <v>29</v>
      </c>
      <c r="B32" s="596" t="e">
        <f>VLOOKUP(A32,'Main Level Data Source'!$A$2:$B$120,2,FALSE)</f>
        <v>#N/A</v>
      </c>
      <c r="D32" t="s">
        <v>1515</v>
      </c>
      <c r="E32" t="s">
        <v>525</v>
      </c>
      <c r="G32" t="s">
        <v>1523</v>
      </c>
      <c r="H32" t="s">
        <v>621</v>
      </c>
    </row>
    <row r="33" spans="1:8" x14ac:dyDescent="0.25">
      <c r="A33" s="596" t="s">
        <v>30</v>
      </c>
      <c r="B33" s="596" t="e">
        <f>VLOOKUP(A33,'Main Level Data Source'!$A$2:$B$120,2,FALSE)</f>
        <v>#N/A</v>
      </c>
      <c r="D33" t="s">
        <v>1516</v>
      </c>
      <c r="E33" t="s">
        <v>541</v>
      </c>
      <c r="G33" t="s">
        <v>1474</v>
      </c>
      <c r="H33" t="s">
        <v>637</v>
      </c>
    </row>
    <row r="34" spans="1:8" x14ac:dyDescent="0.25">
      <c r="A34" s="596" t="s">
        <v>31</v>
      </c>
      <c r="B34" s="596" t="e">
        <f>VLOOKUP(A34,'Main Level Data Source'!$A$2:$B$120,2,FALSE)</f>
        <v>#N/A</v>
      </c>
      <c r="D34" t="s">
        <v>1517</v>
      </c>
      <c r="E34" t="s">
        <v>557</v>
      </c>
      <c r="G34" t="s">
        <v>1524</v>
      </c>
      <c r="H34" t="s">
        <v>653</v>
      </c>
    </row>
    <row r="35" spans="1:8" x14ac:dyDescent="0.25">
      <c r="A35" s="596" t="s">
        <v>32</v>
      </c>
      <c r="B35" s="596" t="e">
        <f>VLOOKUP(A35,'Main Level Data Source'!$A$2:$B$120,2,FALSE)</f>
        <v>#N/A</v>
      </c>
      <c r="D35" t="s">
        <v>1518</v>
      </c>
      <c r="E35" t="s">
        <v>573</v>
      </c>
      <c r="G35" t="s">
        <v>1525</v>
      </c>
      <c r="H35" t="s">
        <v>663</v>
      </c>
    </row>
    <row r="36" spans="1:8" x14ac:dyDescent="0.25">
      <c r="A36" s="596" t="s">
        <v>33</v>
      </c>
      <c r="B36" s="596" t="e">
        <f>VLOOKUP(A36,'Main Level Data Source'!$A$2:$B$120,2,FALSE)</f>
        <v>#N/A</v>
      </c>
      <c r="D36" t="s">
        <v>1526</v>
      </c>
      <c r="G36" t="s">
        <v>1527</v>
      </c>
      <c r="H36" t="s">
        <v>673</v>
      </c>
    </row>
    <row r="37" spans="1:8" x14ac:dyDescent="0.25">
      <c r="A37" s="596" t="s">
        <v>34</v>
      </c>
      <c r="B37" s="596" t="e">
        <f>VLOOKUP(A37,'Main Level Data Source'!$A$2:$B$120,2,FALSE)</f>
        <v>#N/A</v>
      </c>
      <c r="D37" t="s">
        <v>1520</v>
      </c>
      <c r="E37" t="s">
        <v>589</v>
      </c>
      <c r="G37" t="s">
        <v>1528</v>
      </c>
      <c r="H37" t="s">
        <v>683</v>
      </c>
    </row>
    <row r="38" spans="1:8" x14ac:dyDescent="0.25">
      <c r="A38" s="596" t="s">
        <v>35</v>
      </c>
      <c r="B38" s="596" t="e">
        <f>VLOOKUP(A38,'Main Level Data Source'!$A$2:$B$120,2,FALSE)</f>
        <v>#N/A</v>
      </c>
      <c r="D38" t="s">
        <v>1522</v>
      </c>
      <c r="E38" t="s">
        <v>605</v>
      </c>
      <c r="G38" t="s">
        <v>1529</v>
      </c>
      <c r="H38" t="s">
        <v>699</v>
      </c>
    </row>
    <row r="39" spans="1:8" x14ac:dyDescent="0.25">
      <c r="A39" s="596" t="s">
        <v>36</v>
      </c>
      <c r="B39" s="596" t="e">
        <f>VLOOKUP(A39,'Main Level Data Source'!$A$2:$B$120,2,FALSE)</f>
        <v>#N/A</v>
      </c>
      <c r="D39" t="s">
        <v>1523</v>
      </c>
      <c r="E39" t="s">
        <v>621</v>
      </c>
      <c r="G39" t="s">
        <v>1530</v>
      </c>
      <c r="H39" t="s">
        <v>709</v>
      </c>
    </row>
    <row r="40" spans="1:8" x14ac:dyDescent="0.25">
      <c r="A40" s="596" t="s">
        <v>37</v>
      </c>
      <c r="B40" s="596" t="e">
        <f>VLOOKUP(A40,'Main Level Data Source'!$A$2:$B$120,2,FALSE)</f>
        <v>#N/A</v>
      </c>
      <c r="D40" t="s">
        <v>1474</v>
      </c>
      <c r="E40" t="s">
        <v>637</v>
      </c>
      <c r="G40" t="s">
        <v>1531</v>
      </c>
      <c r="H40" t="s">
        <v>719</v>
      </c>
    </row>
    <row r="41" spans="1:8" x14ac:dyDescent="0.25">
      <c r="A41" s="596" t="s">
        <v>38</v>
      </c>
      <c r="B41" s="596" t="e">
        <f>VLOOKUP(A41,'Main Level Data Source'!$A$2:$B$120,2,FALSE)</f>
        <v>#N/A</v>
      </c>
      <c r="D41" t="s">
        <v>1532</v>
      </c>
      <c r="G41" t="s">
        <v>1533</v>
      </c>
      <c r="H41" t="s">
        <v>729</v>
      </c>
    </row>
    <row r="42" spans="1:8" x14ac:dyDescent="0.25">
      <c r="A42" s="596" t="s">
        <v>39</v>
      </c>
      <c r="B42" s="596" t="e">
        <f>VLOOKUP(A42,'Main Level Data Source'!$A$2:$B$120,2,FALSE)</f>
        <v>#N/A</v>
      </c>
      <c r="D42" t="s">
        <v>1534</v>
      </c>
      <c r="G42" t="s">
        <v>1535</v>
      </c>
      <c r="H42" t="s">
        <v>739</v>
      </c>
    </row>
    <row r="43" spans="1:8" x14ac:dyDescent="0.25">
      <c r="A43" s="596" t="s">
        <v>40</v>
      </c>
      <c r="B43" s="596" t="e">
        <f>VLOOKUP(A43,'Main Level Data Source'!$A$2:$B$120,2,FALSE)</f>
        <v>#N/A</v>
      </c>
      <c r="D43" t="s">
        <v>1536</v>
      </c>
      <c r="G43" t="s">
        <v>1537</v>
      </c>
      <c r="H43" t="s">
        <v>741</v>
      </c>
    </row>
    <row r="44" spans="1:8" x14ac:dyDescent="0.25">
      <c r="A44" s="596" t="s">
        <v>41</v>
      </c>
      <c r="B44" s="596" t="e">
        <f>VLOOKUP(A44,'Main Level Data Source'!$A$2:$B$120,2,FALSE)</f>
        <v>#N/A</v>
      </c>
      <c r="D44" t="s">
        <v>1524</v>
      </c>
      <c r="E44" t="s">
        <v>653</v>
      </c>
      <c r="G44" t="s">
        <v>1538</v>
      </c>
      <c r="H44" t="s">
        <v>743</v>
      </c>
    </row>
    <row r="45" spans="1:8" x14ac:dyDescent="0.25">
      <c r="A45" s="596" t="s">
        <v>42</v>
      </c>
      <c r="B45" s="596" t="e">
        <f>VLOOKUP(A45,'Main Level Data Source'!$A$2:$B$120,2,FALSE)</f>
        <v>#N/A</v>
      </c>
      <c r="D45" t="s">
        <v>1525</v>
      </c>
      <c r="E45" t="s">
        <v>663</v>
      </c>
      <c r="G45" t="s">
        <v>1539</v>
      </c>
      <c r="H45" t="s">
        <v>745</v>
      </c>
    </row>
    <row r="46" spans="1:8" x14ac:dyDescent="0.25">
      <c r="A46" s="596" t="s">
        <v>43</v>
      </c>
      <c r="B46" s="596" t="e">
        <f>VLOOKUP(A46,'Main Level Data Source'!$A$2:$B$120,2,FALSE)</f>
        <v>#N/A</v>
      </c>
      <c r="D46" t="s">
        <v>1540</v>
      </c>
      <c r="G46" t="s">
        <v>1541</v>
      </c>
      <c r="H46" t="s">
        <v>747</v>
      </c>
    </row>
    <row r="47" spans="1:8" x14ac:dyDescent="0.25">
      <c r="A47" s="596" t="s">
        <v>44</v>
      </c>
      <c r="B47" s="596" t="e">
        <f>VLOOKUP(A47,'Main Level Data Source'!$A$2:$B$120,2,FALSE)</f>
        <v>#N/A</v>
      </c>
      <c r="D47" t="s">
        <v>1527</v>
      </c>
      <c r="E47" t="s">
        <v>673</v>
      </c>
      <c r="G47" t="s">
        <v>1542</v>
      </c>
      <c r="H47" t="s">
        <v>749</v>
      </c>
    </row>
    <row r="48" spans="1:8" x14ac:dyDescent="0.25">
      <c r="A48" s="596" t="s">
        <v>45</v>
      </c>
      <c r="B48" s="596" t="e">
        <f>VLOOKUP(A48,'Main Level Data Source'!$A$2:$B$120,2,FALSE)</f>
        <v>#N/A</v>
      </c>
      <c r="D48" t="s">
        <v>1528</v>
      </c>
      <c r="E48" t="s">
        <v>683</v>
      </c>
      <c r="G48" t="s">
        <v>1543</v>
      </c>
      <c r="H48" t="s">
        <v>751</v>
      </c>
    </row>
    <row r="49" spans="1:8" x14ac:dyDescent="0.25">
      <c r="A49" s="596" t="s">
        <v>46</v>
      </c>
      <c r="B49" s="596" t="e">
        <f>VLOOKUP(A49,'Main Level Data Source'!$A$2:$B$120,2,FALSE)</f>
        <v>#N/A</v>
      </c>
      <c r="D49" t="s">
        <v>1544</v>
      </c>
      <c r="G49" t="s">
        <v>1545</v>
      </c>
      <c r="H49" t="s">
        <v>753</v>
      </c>
    </row>
    <row r="50" spans="1:8" x14ac:dyDescent="0.25">
      <c r="A50" s="596" t="s">
        <v>47</v>
      </c>
      <c r="B50" s="596" t="e">
        <f>VLOOKUP(A50,'Main Level Data Source'!$A$2:$B$120,2,FALSE)</f>
        <v>#N/A</v>
      </c>
      <c r="D50" t="s">
        <v>1529</v>
      </c>
      <c r="E50" t="s">
        <v>699</v>
      </c>
      <c r="G50" t="s">
        <v>1391</v>
      </c>
      <c r="H50" t="s">
        <v>755</v>
      </c>
    </row>
    <row r="51" spans="1:8" x14ac:dyDescent="0.25">
      <c r="A51" s="596" t="s">
        <v>48</v>
      </c>
      <c r="B51" s="596" t="e">
        <f>VLOOKUP(A51,'Main Level Data Source'!$A$2:$B$120,2,FALSE)</f>
        <v>#N/A</v>
      </c>
      <c r="D51" t="s">
        <v>1546</v>
      </c>
      <c r="G51" t="s">
        <v>1547</v>
      </c>
      <c r="H51" t="s">
        <v>765</v>
      </c>
    </row>
    <row r="52" spans="1:8" x14ac:dyDescent="0.25">
      <c r="A52" s="596" t="s">
        <v>49</v>
      </c>
      <c r="B52" s="596" t="e">
        <f>VLOOKUP(A52,'Main Level Data Source'!$A$2:$B$120,2,FALSE)</f>
        <v>#N/A</v>
      </c>
      <c r="D52" t="s">
        <v>1548</v>
      </c>
      <c r="E52" t="s">
        <v>709</v>
      </c>
      <c r="G52" t="s">
        <v>1546</v>
      </c>
      <c r="H52" t="s">
        <v>121</v>
      </c>
    </row>
    <row r="53" spans="1:8" x14ac:dyDescent="0.25">
      <c r="A53" s="596" t="s">
        <v>50</v>
      </c>
      <c r="B53" s="596" t="e">
        <f>VLOOKUP(A53,'Main Level Data Source'!$A$2:$B$120,2,FALSE)</f>
        <v>#N/A</v>
      </c>
      <c r="D53" t="s">
        <v>1531</v>
      </c>
      <c r="E53" t="s">
        <v>719</v>
      </c>
    </row>
    <row r="54" spans="1:8" x14ac:dyDescent="0.25">
      <c r="A54" s="596" t="s">
        <v>51</v>
      </c>
      <c r="B54" s="596" t="e">
        <f>VLOOKUP(A54,'Main Level Data Source'!$A$2:$B$120,2,FALSE)</f>
        <v>#N/A</v>
      </c>
      <c r="D54" t="s">
        <v>1549</v>
      </c>
      <c r="E54" t="s">
        <v>729</v>
      </c>
    </row>
    <row r="55" spans="1:8" x14ac:dyDescent="0.25">
      <c r="A55" s="596" t="s">
        <v>52</v>
      </c>
      <c r="B55" s="596" t="e">
        <f>VLOOKUP(A55,'Main Level Data Source'!$A$2:$B$120,2,FALSE)</f>
        <v>#N/A</v>
      </c>
      <c r="D55" t="s">
        <v>1535</v>
      </c>
      <c r="E55" t="s">
        <v>739</v>
      </c>
    </row>
    <row r="56" spans="1:8" x14ac:dyDescent="0.25">
      <c r="A56" s="596" t="s">
        <v>53</v>
      </c>
      <c r="B56" s="596" t="e">
        <f>VLOOKUP(A56,'Main Level Data Source'!$A$2:$B$120,2,FALSE)</f>
        <v>#N/A</v>
      </c>
      <c r="D56" t="s">
        <v>1537</v>
      </c>
      <c r="E56" t="s">
        <v>741</v>
      </c>
    </row>
    <row r="57" spans="1:8" x14ac:dyDescent="0.25">
      <c r="A57" s="596" t="s">
        <v>54</v>
      </c>
      <c r="B57" s="596" t="e">
        <f>VLOOKUP(A57,'Main Level Data Source'!$A$2:$B$120,2,FALSE)</f>
        <v>#N/A</v>
      </c>
      <c r="D57" t="s">
        <v>1538</v>
      </c>
      <c r="E57" t="s">
        <v>743</v>
      </c>
    </row>
    <row r="58" spans="1:8" x14ac:dyDescent="0.25">
      <c r="A58" s="596" t="s">
        <v>55</v>
      </c>
      <c r="B58" s="596" t="e">
        <f>VLOOKUP(A58,'Main Level Data Source'!$A$2:$B$120,2,FALSE)</f>
        <v>#N/A</v>
      </c>
      <c r="D58" t="s">
        <v>1539</v>
      </c>
      <c r="E58" t="s">
        <v>745</v>
      </c>
    </row>
    <row r="59" spans="1:8" x14ac:dyDescent="0.25">
      <c r="A59" s="596" t="s">
        <v>56</v>
      </c>
      <c r="B59" s="596" t="e">
        <f>VLOOKUP(A59,'Main Level Data Source'!$A$2:$B$120,2,FALSE)</f>
        <v>#N/A</v>
      </c>
      <c r="D59" t="s">
        <v>1541</v>
      </c>
      <c r="E59" t="s">
        <v>747</v>
      </c>
    </row>
    <row r="60" spans="1:8" x14ac:dyDescent="0.25">
      <c r="A60" s="596" t="s">
        <v>57</v>
      </c>
      <c r="B60" s="596" t="e">
        <f>VLOOKUP(A60,'Main Level Data Source'!$A$2:$B$120,2,FALSE)</f>
        <v>#N/A</v>
      </c>
      <c r="D60" t="s">
        <v>1550</v>
      </c>
    </row>
    <row r="61" spans="1:8" x14ac:dyDescent="0.25">
      <c r="A61" s="596" t="s">
        <v>58</v>
      </c>
      <c r="B61" s="596" t="e">
        <f>VLOOKUP(A61,'Main Level Data Source'!$A$2:$B$120,2,FALSE)</f>
        <v>#N/A</v>
      </c>
      <c r="D61" t="s">
        <v>1542</v>
      </c>
      <c r="E61" t="s">
        <v>749</v>
      </c>
    </row>
    <row r="62" spans="1:8" x14ac:dyDescent="0.25">
      <c r="A62" s="596" t="s">
        <v>59</v>
      </c>
      <c r="B62" s="596" t="e">
        <f>VLOOKUP(A62,'Main Level Data Source'!$A$2:$B$120,2,FALSE)</f>
        <v>#N/A</v>
      </c>
      <c r="D62" t="s">
        <v>1543</v>
      </c>
      <c r="E62" t="s">
        <v>751</v>
      </c>
    </row>
    <row r="63" spans="1:8" x14ac:dyDescent="0.25">
      <c r="A63" s="596" t="s">
        <v>60</v>
      </c>
      <c r="B63" s="596" t="e">
        <f>VLOOKUP(A63,'Main Level Data Source'!$A$2:$B$120,2,FALSE)</f>
        <v>#N/A</v>
      </c>
      <c r="D63" t="s">
        <v>1545</v>
      </c>
      <c r="E63" t="s">
        <v>753</v>
      </c>
    </row>
    <row r="64" spans="1:8" x14ac:dyDescent="0.25">
      <c r="A64" s="596" t="s">
        <v>61</v>
      </c>
      <c r="B64" s="596" t="e">
        <f>VLOOKUP(A64,'Main Level Data Source'!$A$2:$B$120,2,FALSE)</f>
        <v>#N/A</v>
      </c>
      <c r="D64" t="s">
        <v>1551</v>
      </c>
    </row>
    <row r="65" spans="1:5" x14ac:dyDescent="0.25">
      <c r="A65" s="596" t="s">
        <v>62</v>
      </c>
      <c r="B65" s="596" t="e">
        <f>VLOOKUP(A65,'Main Level Data Source'!$A$2:$B$120,2,FALSE)</f>
        <v>#N/A</v>
      </c>
      <c r="D65" t="s">
        <v>1391</v>
      </c>
      <c r="E65" t="s">
        <v>755</v>
      </c>
    </row>
    <row r="66" spans="1:5" x14ac:dyDescent="0.25">
      <c r="A66" s="596" t="s">
        <v>63</v>
      </c>
      <c r="B66" s="596" t="e">
        <f>VLOOKUP(A66,'Main Level Data Source'!$A$2:$B$120,2,FALSE)</f>
        <v>#N/A</v>
      </c>
      <c r="D66" t="s">
        <v>1547</v>
      </c>
      <c r="E66" t="s">
        <v>765</v>
      </c>
    </row>
    <row r="67" spans="1:5" x14ac:dyDescent="0.25">
      <c r="A67" s="596" t="s">
        <v>64</v>
      </c>
      <c r="B67" s="596" t="e">
        <f>VLOOKUP(A67,'Main Level Data Source'!$A$2:$B$120,2,FALSE)</f>
        <v>#N/A</v>
      </c>
      <c r="D67" t="s">
        <v>1552</v>
      </c>
    </row>
    <row r="68" spans="1:5" x14ac:dyDescent="0.25">
      <c r="A68" s="596" t="s">
        <v>65</v>
      </c>
      <c r="B68" s="596" t="e">
        <f>VLOOKUP(A68,'Main Level Data Source'!$A$2:$B$120,2,FALSE)</f>
        <v>#N/A</v>
      </c>
      <c r="D68" t="s">
        <v>1553</v>
      </c>
    </row>
    <row r="69" spans="1:5" x14ac:dyDescent="0.25">
      <c r="A69" s="596" t="s">
        <v>66</v>
      </c>
      <c r="B69" s="596" t="e">
        <f>VLOOKUP(A69,'Main Level Data Source'!$A$2:$B$120,2,FALSE)</f>
        <v>#N/A</v>
      </c>
    </row>
    <row r="70" spans="1:5" x14ac:dyDescent="0.25">
      <c r="A70" s="596" t="s">
        <v>67</v>
      </c>
      <c r="B70" s="596" t="e">
        <f>VLOOKUP(A70,'Main Level Data Source'!$A$2:$B$120,2,FALSE)</f>
        <v>#N/A</v>
      </c>
    </row>
    <row r="71" spans="1:5" x14ac:dyDescent="0.25">
      <c r="A71" s="596" t="s">
        <v>68</v>
      </c>
      <c r="B71" s="596" t="e">
        <f>VLOOKUP(A71,'Main Level Data Source'!$A$2:$B$120,2,FALSE)</f>
        <v>#N/A</v>
      </c>
    </row>
    <row r="72" spans="1:5" x14ac:dyDescent="0.25">
      <c r="A72" s="596" t="s">
        <v>69</v>
      </c>
      <c r="B72" s="596" t="e">
        <f>VLOOKUP(A72,'Main Level Data Source'!$A$2:$B$120,2,FALSE)</f>
        <v>#N/A</v>
      </c>
    </row>
    <row r="73" spans="1:5" x14ac:dyDescent="0.25">
      <c r="A73" s="596" t="s">
        <v>70</v>
      </c>
      <c r="B73" s="596" t="e">
        <f>VLOOKUP(A73,'Main Level Data Source'!$A$2:$B$120,2,FALSE)</f>
        <v>#N/A</v>
      </c>
    </row>
    <row r="74" spans="1:5" x14ac:dyDescent="0.25">
      <c r="A74" s="596" t="s">
        <v>71</v>
      </c>
      <c r="B74" s="596" t="e">
        <f>VLOOKUP(A74,'Main Level Data Source'!$A$2:$B$120,2,FALSE)</f>
        <v>#N/A</v>
      </c>
    </row>
    <row r="75" spans="1:5" x14ac:dyDescent="0.25">
      <c r="A75" s="596" t="s">
        <v>72</v>
      </c>
      <c r="B75" s="596" t="e">
        <f>VLOOKUP(A75,'Main Level Data Source'!$A$2:$B$120,2,FALSE)</f>
        <v>#N/A</v>
      </c>
    </row>
    <row r="76" spans="1:5" x14ac:dyDescent="0.25">
      <c r="A76" s="596" t="s">
        <v>73</v>
      </c>
      <c r="B76" s="596" t="e">
        <f>VLOOKUP(A76,'Main Level Data Source'!$A$2:$B$120,2,FALSE)</f>
        <v>#N/A</v>
      </c>
    </row>
    <row r="77" spans="1:5" x14ac:dyDescent="0.25">
      <c r="A77" s="596" t="s">
        <v>74</v>
      </c>
      <c r="B77" s="596" t="e">
        <f>VLOOKUP(A77,'Main Level Data Source'!$A$2:$B$120,2,FALSE)</f>
        <v>#N/A</v>
      </c>
    </row>
    <row r="78" spans="1:5" x14ac:dyDescent="0.25">
      <c r="A78" s="596" t="s">
        <v>75</v>
      </c>
      <c r="B78" s="596" t="e">
        <f>VLOOKUP(A78,'Main Level Data Source'!$A$2:$B$120,2,FALSE)</f>
        <v>#N/A</v>
      </c>
    </row>
    <row r="79" spans="1:5" x14ac:dyDescent="0.25">
      <c r="A79" s="596" t="s">
        <v>76</v>
      </c>
      <c r="B79" s="596" t="e">
        <f>VLOOKUP(A79,'Main Level Data Source'!$A$2:$B$120,2,FALSE)</f>
        <v>#N/A</v>
      </c>
    </row>
    <row r="80" spans="1:5" x14ac:dyDescent="0.25">
      <c r="A80" s="596" t="s">
        <v>77</v>
      </c>
      <c r="B80" s="596" t="e">
        <f>VLOOKUP(A80,'Main Level Data Source'!$A$2:$B$120,2,FALSE)</f>
        <v>#N/A</v>
      </c>
    </row>
    <row r="81" spans="1:2" x14ac:dyDescent="0.25">
      <c r="A81" s="596" t="s">
        <v>2035</v>
      </c>
      <c r="B81" s="596" t="e">
        <f>VLOOKUP(A81,'Main Level Data Source'!$A$2:$B$120,2,FALSE)</f>
        <v>#N/A</v>
      </c>
    </row>
    <row r="82" spans="1:2" x14ac:dyDescent="0.25">
      <c r="A82" s="596" t="s">
        <v>2036</v>
      </c>
      <c r="B82" s="596" t="e">
        <f>VLOOKUP(A82,'Main Level Data Source'!$A$2:$B$120,2,FALSE)</f>
        <v>#N/A</v>
      </c>
    </row>
    <row r="83" spans="1:2" x14ac:dyDescent="0.25">
      <c r="A83" s="596" t="s">
        <v>2037</v>
      </c>
      <c r="B83" s="596" t="e">
        <f>VLOOKUP(A83,'Main Level Data Source'!$A$2:$B$120,2,FALSE)</f>
        <v>#N/A</v>
      </c>
    </row>
    <row r="84" spans="1:2" x14ac:dyDescent="0.25">
      <c r="A84" s="596" t="s">
        <v>2038</v>
      </c>
      <c r="B84" s="596" t="e">
        <f>VLOOKUP(A84,'Main Level Data Source'!$A$2:$B$120,2,FALSE)</f>
        <v>#N/A</v>
      </c>
    </row>
    <row r="85" spans="1:2" x14ac:dyDescent="0.25">
      <c r="A85" s="596" t="s">
        <v>2039</v>
      </c>
      <c r="B85" s="596" t="e">
        <f>VLOOKUP(A85,'Main Level Data Source'!$A$2:$B$120,2,FALSE)</f>
        <v>#N/A</v>
      </c>
    </row>
    <row r="86" spans="1:2" x14ac:dyDescent="0.25">
      <c r="A86" s="596" t="s">
        <v>2040</v>
      </c>
      <c r="B86" s="596" t="e">
        <f>VLOOKUP(A86,'Main Level Data Source'!$A$2:$B$120,2,FALSE)</f>
        <v>#N/A</v>
      </c>
    </row>
    <row r="87" spans="1:2" x14ac:dyDescent="0.25">
      <c r="A87" s="596" t="s">
        <v>2041</v>
      </c>
      <c r="B87" s="596" t="e">
        <f>VLOOKUP(A87,'Main Level Data Source'!$A$2:$B$120,2,FALSE)</f>
        <v>#N/A</v>
      </c>
    </row>
  </sheetData>
  <sheetProtection selectLockedCells="1" selectUnlockedCells="1"/>
  <mergeCells count="6">
    <mergeCell ref="AF20:AH20"/>
    <mergeCell ref="AC3:AI3"/>
    <mergeCell ref="AD5:AE5"/>
    <mergeCell ref="AB3:AB4"/>
    <mergeCell ref="AC20:AE20"/>
    <mergeCell ref="AD4:AE4"/>
  </mergeCells>
  <conditionalFormatting sqref="K7:L7">
    <cfRule type="containsText" dxfId="9" priority="2" operator="containsText" text="Ketik Akun">
      <formula>NOT(ISERROR(SEARCH("Ketik Akun",K7)))</formula>
    </cfRule>
  </conditionalFormatting>
  <conditionalFormatting sqref="K10:L10">
    <cfRule type="containsText" dxfId="8" priority="1" operator="containsText" text="Pilih Header Data Pemicu">
      <formula>NOT(ISERROR(SEARCH("Pilih Header Data Pemicu",K10)))</formula>
    </cfRule>
  </conditionalFormatting>
  <dataValidations disablePrompts="1" count="1">
    <dataValidation type="list" showErrorMessage="1" sqref="V18:V21 W16:W25" xr:uid="{00000000-0002-0000-0800-000000000000}">
      <formula1>"Digunakan, Tidak Digunakan - Beririsan,Tidak Digunakan - Tidak Valid"</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D741"/>
  <sheetViews>
    <sheetView zoomScale="85" zoomScaleNormal="85" workbookViewId="0">
      <pane ySplit="1" topLeftCell="A467" activePane="bottomLeft" state="frozen"/>
      <selection activeCell="D354" sqref="D354"/>
      <selection pane="bottomLeft" activeCell="D354" sqref="D354"/>
    </sheetView>
  </sheetViews>
  <sheetFormatPr defaultColWidth="9.109375" defaultRowHeight="13.2" x14ac:dyDescent="0.25"/>
  <cols>
    <col min="1" max="1" width="60.5546875" customWidth="1"/>
    <col min="2" max="2" width="70.109375" customWidth="1"/>
    <col min="3" max="3" width="48.6640625" customWidth="1"/>
    <col min="4" max="4" width="35.5546875" customWidth="1"/>
  </cols>
  <sheetData>
    <row r="1" spans="1:4" x14ac:dyDescent="0.25">
      <c r="A1" s="594" t="s">
        <v>1554</v>
      </c>
      <c r="B1" s="594" t="s">
        <v>1555</v>
      </c>
      <c r="C1" s="595" t="s">
        <v>1556</v>
      </c>
      <c r="D1" s="595" t="s">
        <v>1426</v>
      </c>
    </row>
    <row r="2" spans="1:4" x14ac:dyDescent="0.25">
      <c r="A2" s="596" t="s">
        <v>1437</v>
      </c>
      <c r="B2" s="596" t="s">
        <v>1557</v>
      </c>
      <c r="C2" s="596" t="s">
        <v>1665</v>
      </c>
      <c r="D2" s="597">
        <f>'MAIN LEVEL'!AB18</f>
        <v>0</v>
      </c>
    </row>
    <row r="3" spans="1:4" x14ac:dyDescent="0.25">
      <c r="A3" s="596" t="s">
        <v>1441</v>
      </c>
      <c r="B3" s="596" t="s">
        <v>1559</v>
      </c>
      <c r="C3" s="596" t="s">
        <v>1665</v>
      </c>
      <c r="D3" s="597">
        <f>'MAIN LEVEL'!AB19</f>
        <v>0</v>
      </c>
    </row>
    <row r="4" spans="1:4" x14ac:dyDescent="0.25">
      <c r="A4" s="596" t="s">
        <v>1560</v>
      </c>
      <c r="B4" s="596" t="s">
        <v>1561</v>
      </c>
      <c r="C4" s="596" t="s">
        <v>1665</v>
      </c>
      <c r="D4" s="597">
        <f>'MAIN LEVEL'!AB20</f>
        <v>0</v>
      </c>
    </row>
    <row r="5" spans="1:4" x14ac:dyDescent="0.25">
      <c r="A5" s="596" t="s">
        <v>1448</v>
      </c>
      <c r="B5" s="596" t="s">
        <v>1562</v>
      </c>
      <c r="C5" s="596" t="s">
        <v>1665</v>
      </c>
      <c r="D5" s="597">
        <f>'MAIN LEVEL'!AB22</f>
        <v>0</v>
      </c>
    </row>
    <row r="6" spans="1:4" x14ac:dyDescent="0.25">
      <c r="A6" s="596" t="s">
        <v>1459</v>
      </c>
      <c r="B6" s="596" t="s">
        <v>1563</v>
      </c>
      <c r="C6" s="596" t="s">
        <v>1665</v>
      </c>
      <c r="D6" s="597">
        <f>'MAIN LEVEL'!AB23</f>
        <v>0</v>
      </c>
    </row>
    <row r="7" spans="1:4" x14ac:dyDescent="0.25">
      <c r="A7" s="596" t="s">
        <v>1463</v>
      </c>
      <c r="B7" s="596" t="s">
        <v>1564</v>
      </c>
      <c r="C7" s="596" t="s">
        <v>1665</v>
      </c>
      <c r="D7" s="597">
        <f>'MAIN LEVEL'!AB24</f>
        <v>0</v>
      </c>
    </row>
    <row r="8" spans="1:4" x14ac:dyDescent="0.25">
      <c r="A8" s="596" t="s">
        <v>1470</v>
      </c>
      <c r="B8" s="596" t="s">
        <v>1565</v>
      </c>
      <c r="C8" s="596" t="s">
        <v>1665</v>
      </c>
      <c r="D8" s="597">
        <f>'MAIN LEVEL'!AB25</f>
        <v>0</v>
      </c>
    </row>
    <row r="9" spans="1:4" x14ac:dyDescent="0.25">
      <c r="A9" s="596" t="s">
        <v>1467</v>
      </c>
      <c r="B9" s="596" t="s">
        <v>1566</v>
      </c>
      <c r="C9" s="596" t="s">
        <v>1665</v>
      </c>
      <c r="D9" s="597">
        <f>'MAIN LEVEL'!AB27</f>
        <v>0</v>
      </c>
    </row>
    <row r="10" spans="1:4" x14ac:dyDescent="0.25">
      <c r="A10" s="596" t="s">
        <v>1567</v>
      </c>
      <c r="B10" s="596" t="s">
        <v>1568</v>
      </c>
      <c r="C10" s="596" t="s">
        <v>1665</v>
      </c>
      <c r="D10" s="597">
        <f>'MAIN LEVEL'!AB28</f>
        <v>0</v>
      </c>
    </row>
    <row r="11" spans="1:4" x14ac:dyDescent="0.25">
      <c r="A11" s="596" t="s">
        <v>1474</v>
      </c>
      <c r="B11" s="596" t="s">
        <v>1569</v>
      </c>
      <c r="C11" s="596" t="s">
        <v>1665</v>
      </c>
      <c r="D11" s="597">
        <f>'MAIN LEVEL'!AB29</f>
        <v>0</v>
      </c>
    </row>
    <row r="12" spans="1:4" x14ac:dyDescent="0.25">
      <c r="A12" s="596" t="s">
        <v>1482</v>
      </c>
      <c r="B12" s="596" t="s">
        <v>1570</v>
      </c>
      <c r="C12" s="596" t="s">
        <v>1665</v>
      </c>
      <c r="D12" s="597">
        <f>'MAIN LEVEL'!AB30</f>
        <v>0</v>
      </c>
    </row>
    <row r="13" spans="1:4" x14ac:dyDescent="0.25">
      <c r="A13" s="596" t="s">
        <v>1571</v>
      </c>
      <c r="B13" s="596" t="s">
        <v>1572</v>
      </c>
      <c r="C13" s="596" t="s">
        <v>1665</v>
      </c>
      <c r="D13" s="597">
        <f>'MAIN LEVEL'!AB31</f>
        <v>0</v>
      </c>
    </row>
    <row r="14" spans="1:4" x14ac:dyDescent="0.25">
      <c r="A14" s="596" t="s">
        <v>1573</v>
      </c>
      <c r="B14" s="596" t="s">
        <v>1574</v>
      </c>
      <c r="C14" s="596" t="s">
        <v>1665</v>
      </c>
      <c r="D14" s="597">
        <f>'MAIN LEVEL'!AB32</f>
        <v>0</v>
      </c>
    </row>
    <row r="15" spans="1:4" x14ac:dyDescent="0.25">
      <c r="A15" s="596" t="s">
        <v>1575</v>
      </c>
      <c r="B15" s="596" t="s">
        <v>1576</v>
      </c>
      <c r="C15" s="596" t="s">
        <v>1665</v>
      </c>
      <c r="D15" s="597">
        <f>'MAIN LEVEL'!AB33</f>
        <v>0</v>
      </c>
    </row>
    <row r="16" spans="1:4" x14ac:dyDescent="0.25">
      <c r="A16" s="596" t="s">
        <v>1488</v>
      </c>
      <c r="B16" s="596" t="s">
        <v>1577</v>
      </c>
      <c r="C16" s="596" t="s">
        <v>1665</v>
      </c>
      <c r="D16" s="597">
        <f>'MAIN LEVEL'!AB34</f>
        <v>0</v>
      </c>
    </row>
    <row r="17" spans="1:4" x14ac:dyDescent="0.25">
      <c r="A17" s="596" t="s">
        <v>1578</v>
      </c>
      <c r="B17" s="596" t="s">
        <v>1579</v>
      </c>
      <c r="C17" s="596" t="s">
        <v>1665</v>
      </c>
      <c r="D17" s="597">
        <f>'MAIN LEVEL'!AB36</f>
        <v>0</v>
      </c>
    </row>
    <row r="18" spans="1:4" x14ac:dyDescent="0.25">
      <c r="A18" s="596" t="s">
        <v>1580</v>
      </c>
      <c r="B18" s="596" t="s">
        <v>1581</v>
      </c>
      <c r="C18" s="596" t="s">
        <v>1665</v>
      </c>
      <c r="D18" s="597">
        <f>'MAIN LEVEL'!AB37</f>
        <v>0</v>
      </c>
    </row>
    <row r="19" spans="1:4" x14ac:dyDescent="0.25">
      <c r="A19" s="596" t="s">
        <v>1471</v>
      </c>
      <c r="B19" s="596" t="s">
        <v>1582</v>
      </c>
      <c r="C19" s="596" t="s">
        <v>1665</v>
      </c>
      <c r="D19" s="597">
        <f>'MAIN LEVEL'!AB38</f>
        <v>0</v>
      </c>
    </row>
    <row r="20" spans="1:4" x14ac:dyDescent="0.25">
      <c r="A20" s="596" t="s">
        <v>1501</v>
      </c>
      <c r="B20" s="596" t="s">
        <v>1583</v>
      </c>
      <c r="C20" s="596" t="s">
        <v>1665</v>
      </c>
      <c r="D20" s="597">
        <f>'MAIN LEVEL'!AB39</f>
        <v>0</v>
      </c>
    </row>
    <row r="21" spans="1:4" x14ac:dyDescent="0.25">
      <c r="A21" s="596" t="s">
        <v>1503</v>
      </c>
      <c r="B21" s="596" t="s">
        <v>1584</v>
      </c>
      <c r="C21" s="596" t="s">
        <v>1665</v>
      </c>
      <c r="D21" s="597">
        <f>'MAIN LEVEL'!AB40</f>
        <v>0</v>
      </c>
    </row>
    <row r="22" spans="1:4" x14ac:dyDescent="0.25">
      <c r="A22" s="596" t="s">
        <v>1504</v>
      </c>
      <c r="B22" s="596" t="s">
        <v>1585</v>
      </c>
      <c r="C22" s="596" t="s">
        <v>1665</v>
      </c>
      <c r="D22" s="597">
        <f>'MAIN LEVEL'!AB41</f>
        <v>0</v>
      </c>
    </row>
    <row r="23" spans="1:4" x14ac:dyDescent="0.25">
      <c r="A23" s="596" t="s">
        <v>1505</v>
      </c>
      <c r="B23" s="596" t="s">
        <v>1586</v>
      </c>
      <c r="C23" s="596" t="s">
        <v>1665</v>
      </c>
      <c r="D23" s="597">
        <f>'MAIN LEVEL'!AB42</f>
        <v>0</v>
      </c>
    </row>
    <row r="24" spans="1:4" x14ac:dyDescent="0.25">
      <c r="A24" s="596" t="s">
        <v>1587</v>
      </c>
      <c r="B24" s="596" t="s">
        <v>1588</v>
      </c>
      <c r="C24" s="596" t="s">
        <v>1665</v>
      </c>
      <c r="D24" s="597">
        <f>'MAIN LEVEL'!AB43</f>
        <v>0</v>
      </c>
    </row>
    <row r="25" spans="1:4" x14ac:dyDescent="0.25">
      <c r="A25" s="596" t="s">
        <v>1509</v>
      </c>
      <c r="B25" s="596" t="s">
        <v>1589</v>
      </c>
      <c r="C25" s="596" t="s">
        <v>1665</v>
      </c>
      <c r="D25" s="597">
        <f>'MAIN LEVEL'!AB44</f>
        <v>0</v>
      </c>
    </row>
    <row r="26" spans="1:4" x14ac:dyDescent="0.25">
      <c r="A26" s="596" t="s">
        <v>1512</v>
      </c>
      <c r="B26" s="596" t="s">
        <v>1590</v>
      </c>
      <c r="C26" s="596" t="s">
        <v>1665</v>
      </c>
      <c r="D26" s="597">
        <f>'MAIN LEVEL'!AB45</f>
        <v>0</v>
      </c>
    </row>
    <row r="27" spans="1:4" x14ac:dyDescent="0.25">
      <c r="A27" s="596" t="s">
        <v>1513</v>
      </c>
      <c r="B27" s="596" t="s">
        <v>1591</v>
      </c>
      <c r="C27" s="596" t="s">
        <v>1665</v>
      </c>
      <c r="D27" s="597">
        <f>'MAIN LEVEL'!AB46</f>
        <v>0</v>
      </c>
    </row>
    <row r="28" spans="1:4" x14ac:dyDescent="0.25">
      <c r="A28" s="596" t="s">
        <v>1514</v>
      </c>
      <c r="B28" s="596" t="s">
        <v>1592</v>
      </c>
      <c r="C28" s="596" t="s">
        <v>1665</v>
      </c>
      <c r="D28" s="597">
        <f>'MAIN LEVEL'!AB47</f>
        <v>0</v>
      </c>
    </row>
    <row r="29" spans="1:4" x14ac:dyDescent="0.25">
      <c r="A29" s="596" t="s">
        <v>1474</v>
      </c>
      <c r="B29" s="596" t="s">
        <v>1593</v>
      </c>
      <c r="C29" s="596" t="s">
        <v>1665</v>
      </c>
      <c r="D29" s="597">
        <f>'MAIN LEVEL'!AB48</f>
        <v>0</v>
      </c>
    </row>
    <row r="30" spans="1:4" x14ac:dyDescent="0.25">
      <c r="A30" s="596" t="s">
        <v>1519</v>
      </c>
      <c r="B30" s="596" t="s">
        <v>1594</v>
      </c>
      <c r="C30" s="596" t="s">
        <v>1665</v>
      </c>
      <c r="D30" s="597">
        <f>'MAIN LEVEL'!AB49</f>
        <v>0</v>
      </c>
    </row>
    <row r="31" spans="1:4" x14ac:dyDescent="0.25">
      <c r="A31" s="596" t="s">
        <v>1595</v>
      </c>
      <c r="B31" s="596" t="s">
        <v>1596</v>
      </c>
      <c r="C31" s="596" t="s">
        <v>1665</v>
      </c>
      <c r="D31" s="597">
        <f>'MAIN LEVEL'!AB50</f>
        <v>0</v>
      </c>
    </row>
    <row r="32" spans="1:4" x14ac:dyDescent="0.25">
      <c r="A32" s="596" t="s">
        <v>1515</v>
      </c>
      <c r="B32" s="596" t="s">
        <v>1597</v>
      </c>
      <c r="C32" s="596" t="s">
        <v>1665</v>
      </c>
      <c r="D32" s="597">
        <f>'MAIN LEVEL'!AB52</f>
        <v>0</v>
      </c>
    </row>
    <row r="33" spans="1:4" x14ac:dyDescent="0.25">
      <c r="A33" s="596" t="s">
        <v>1598</v>
      </c>
      <c r="B33" s="596" t="s">
        <v>1599</v>
      </c>
      <c r="C33" s="596" t="s">
        <v>1665</v>
      </c>
      <c r="D33" s="597">
        <f>'MAIN LEVEL'!AB53</f>
        <v>0</v>
      </c>
    </row>
    <row r="34" spans="1:4" x14ac:dyDescent="0.25">
      <c r="A34" s="596" t="s">
        <v>1517</v>
      </c>
      <c r="B34" s="596" t="s">
        <v>1600</v>
      </c>
      <c r="C34" s="596" t="s">
        <v>1665</v>
      </c>
      <c r="D34" s="597">
        <f>'MAIN LEVEL'!AB54</f>
        <v>0</v>
      </c>
    </row>
    <row r="35" spans="1:4" x14ac:dyDescent="0.25">
      <c r="A35" s="596" t="s">
        <v>1518</v>
      </c>
      <c r="B35" s="596" t="s">
        <v>1601</v>
      </c>
      <c r="C35" s="596" t="s">
        <v>1665</v>
      </c>
      <c r="D35" s="597">
        <f>'MAIN LEVEL'!AB55</f>
        <v>0</v>
      </c>
    </row>
    <row r="36" spans="1:4" x14ac:dyDescent="0.25">
      <c r="A36" s="596" t="s">
        <v>1526</v>
      </c>
      <c r="B36" s="596" t="s">
        <v>1602</v>
      </c>
      <c r="C36" s="596" t="s">
        <v>1665</v>
      </c>
      <c r="D36" s="597">
        <f>'MAIN LEVEL'!AB56</f>
        <v>0</v>
      </c>
    </row>
    <row r="37" spans="1:4" x14ac:dyDescent="0.25">
      <c r="A37" s="596" t="s">
        <v>1603</v>
      </c>
      <c r="B37" s="596" t="s">
        <v>1604</v>
      </c>
      <c r="C37" s="596" t="s">
        <v>1665</v>
      </c>
      <c r="D37" s="597">
        <f>'MAIN LEVEL'!AB58</f>
        <v>0</v>
      </c>
    </row>
    <row r="38" spans="1:4" x14ac:dyDescent="0.25">
      <c r="A38" s="596" t="s">
        <v>1522</v>
      </c>
      <c r="B38" s="596" t="s">
        <v>1605</v>
      </c>
      <c r="C38" s="596" t="s">
        <v>1665</v>
      </c>
      <c r="D38" s="597">
        <f>'MAIN LEVEL'!AB59</f>
        <v>0</v>
      </c>
    </row>
    <row r="39" spans="1:4" x14ac:dyDescent="0.25">
      <c r="A39" s="596" t="s">
        <v>1606</v>
      </c>
      <c r="B39" s="596" t="s">
        <v>1607</v>
      </c>
      <c r="C39" s="596" t="s">
        <v>1665</v>
      </c>
      <c r="D39" s="597">
        <f>'MAIN LEVEL'!AB60</f>
        <v>0</v>
      </c>
    </row>
    <row r="40" spans="1:4" x14ac:dyDescent="0.25">
      <c r="A40" s="596" t="s">
        <v>1474</v>
      </c>
      <c r="B40" s="596" t="s">
        <v>1608</v>
      </c>
      <c r="C40" s="596" t="s">
        <v>1665</v>
      </c>
      <c r="D40" s="597">
        <f>'MAIN LEVEL'!AB61</f>
        <v>0</v>
      </c>
    </row>
    <row r="41" spans="1:4" x14ac:dyDescent="0.25">
      <c r="A41" s="596" t="s">
        <v>1532</v>
      </c>
      <c r="B41" s="596" t="s">
        <v>1609</v>
      </c>
      <c r="C41" s="596" t="s">
        <v>1665</v>
      </c>
      <c r="D41" s="597">
        <f>'MAIN LEVEL'!AB62</f>
        <v>0</v>
      </c>
    </row>
    <row r="42" spans="1:4" x14ac:dyDescent="0.25">
      <c r="A42" s="596" t="s">
        <v>1534</v>
      </c>
      <c r="B42" s="596" t="s">
        <v>1610</v>
      </c>
      <c r="C42" s="596" t="s">
        <v>1665</v>
      </c>
      <c r="D42" s="597">
        <f>'MAIN LEVEL'!AB63</f>
        <v>0</v>
      </c>
    </row>
    <row r="43" spans="1:4" x14ac:dyDescent="0.25">
      <c r="A43" s="596" t="s">
        <v>1611</v>
      </c>
      <c r="B43" s="596" t="s">
        <v>1612</v>
      </c>
      <c r="C43" s="596" t="s">
        <v>1665</v>
      </c>
      <c r="D43" s="597">
        <f>'MAIN LEVEL'!AB64</f>
        <v>0</v>
      </c>
    </row>
    <row r="44" spans="1:4" x14ac:dyDescent="0.25">
      <c r="A44" s="596" t="s">
        <v>1524</v>
      </c>
      <c r="B44" s="596" t="s">
        <v>1613</v>
      </c>
      <c r="C44" s="596" t="s">
        <v>1665</v>
      </c>
      <c r="D44" s="597">
        <f>'MAIN LEVEL'!AB65</f>
        <v>0</v>
      </c>
    </row>
    <row r="45" spans="1:4" x14ac:dyDescent="0.25">
      <c r="A45" s="596" t="s">
        <v>1525</v>
      </c>
      <c r="B45" s="596" t="s">
        <v>1614</v>
      </c>
      <c r="C45" s="596" t="s">
        <v>1665</v>
      </c>
      <c r="D45" s="597">
        <f>'MAIN LEVEL'!AB66</f>
        <v>0</v>
      </c>
    </row>
    <row r="46" spans="1:4" x14ac:dyDescent="0.25">
      <c r="A46" s="596" t="s">
        <v>1615</v>
      </c>
      <c r="B46" s="596" t="s">
        <v>1616</v>
      </c>
      <c r="C46" s="596" t="s">
        <v>1665</v>
      </c>
      <c r="D46" s="597">
        <f>'MAIN LEVEL'!AB67</f>
        <v>0</v>
      </c>
    </row>
    <row r="47" spans="1:4" x14ac:dyDescent="0.25">
      <c r="A47" s="596" t="s">
        <v>1527</v>
      </c>
      <c r="B47" s="596" t="s">
        <v>1617</v>
      </c>
      <c r="C47" s="596" t="s">
        <v>1665</v>
      </c>
      <c r="D47" s="597">
        <f>'MAIN LEVEL'!AB68</f>
        <v>0</v>
      </c>
    </row>
    <row r="48" spans="1:4" x14ac:dyDescent="0.25">
      <c r="A48" s="596" t="s">
        <v>1528</v>
      </c>
      <c r="B48" s="596" t="s">
        <v>1618</v>
      </c>
      <c r="C48" s="596" t="s">
        <v>1665</v>
      </c>
      <c r="D48" s="597">
        <f>'MAIN LEVEL'!AB69</f>
        <v>0</v>
      </c>
    </row>
    <row r="49" spans="1:4" x14ac:dyDescent="0.25">
      <c r="A49" s="596" t="s">
        <v>1544</v>
      </c>
      <c r="B49" s="596" t="s">
        <v>1619</v>
      </c>
      <c r="C49" s="596" t="s">
        <v>1665</v>
      </c>
      <c r="D49" s="597">
        <f>'MAIN LEVEL'!AB70</f>
        <v>0</v>
      </c>
    </row>
    <row r="50" spans="1:4" x14ac:dyDescent="0.25">
      <c r="A50" s="596" t="s">
        <v>1529</v>
      </c>
      <c r="B50" s="596" t="s">
        <v>1620</v>
      </c>
      <c r="C50" s="596" t="s">
        <v>1665</v>
      </c>
      <c r="D50" s="597">
        <f>'MAIN LEVEL'!AB71</f>
        <v>0</v>
      </c>
    </row>
    <row r="51" spans="1:4" x14ac:dyDescent="0.25">
      <c r="A51" s="596" t="s">
        <v>1621</v>
      </c>
      <c r="B51" s="596" t="s">
        <v>1622</v>
      </c>
      <c r="C51" s="596" t="s">
        <v>1665</v>
      </c>
      <c r="D51" s="597">
        <f>'MAIN LEVEL'!AB72</f>
        <v>0</v>
      </c>
    </row>
    <row r="52" spans="1:4" x14ac:dyDescent="0.25">
      <c r="A52" s="596" t="s">
        <v>1623</v>
      </c>
      <c r="B52" s="596" t="s">
        <v>1624</v>
      </c>
      <c r="C52" s="596" t="s">
        <v>1665</v>
      </c>
      <c r="D52" s="597">
        <f>'MAIN LEVEL'!AB74</f>
        <v>0</v>
      </c>
    </row>
    <row r="53" spans="1:4" x14ac:dyDescent="0.25">
      <c r="A53" s="596" t="s">
        <v>1531</v>
      </c>
      <c r="B53" s="596" t="s">
        <v>1625</v>
      </c>
      <c r="C53" s="596" t="s">
        <v>1665</v>
      </c>
      <c r="D53" s="597">
        <f>'MAIN LEVEL'!AB75</f>
        <v>0</v>
      </c>
    </row>
    <row r="54" spans="1:4" x14ac:dyDescent="0.25">
      <c r="A54" s="596" t="s">
        <v>1626</v>
      </c>
      <c r="B54" s="596" t="s">
        <v>1627</v>
      </c>
      <c r="C54" s="596" t="s">
        <v>1665</v>
      </c>
      <c r="D54" s="597">
        <f>'MAIN LEVEL'!AB76</f>
        <v>0</v>
      </c>
    </row>
    <row r="55" spans="1:4" x14ac:dyDescent="0.25">
      <c r="A55" s="596" t="s">
        <v>1628</v>
      </c>
      <c r="B55" s="596" t="s">
        <v>1629</v>
      </c>
      <c r="C55" s="596" t="s">
        <v>1665</v>
      </c>
      <c r="D55" s="597">
        <f>'MAIN LEVEL'!AB78</f>
        <v>0</v>
      </c>
    </row>
    <row r="56" spans="1:4" x14ac:dyDescent="0.25">
      <c r="A56" s="596" t="s">
        <v>1630</v>
      </c>
      <c r="B56" s="596" t="s">
        <v>1631</v>
      </c>
      <c r="C56" s="596" t="s">
        <v>1665</v>
      </c>
      <c r="D56" s="597">
        <f>'MAIN LEVEL'!AB79</f>
        <v>0</v>
      </c>
    </row>
    <row r="57" spans="1:4" x14ac:dyDescent="0.25">
      <c r="A57" s="596" t="s">
        <v>1538</v>
      </c>
      <c r="B57" s="596" t="s">
        <v>1632</v>
      </c>
      <c r="C57" s="596" t="s">
        <v>1665</v>
      </c>
      <c r="D57" s="597">
        <f>'MAIN LEVEL'!AB80</f>
        <v>0</v>
      </c>
    </row>
    <row r="58" spans="1:4" x14ac:dyDescent="0.25">
      <c r="A58" s="596" t="s">
        <v>1539</v>
      </c>
      <c r="B58" s="596" t="s">
        <v>1633</v>
      </c>
      <c r="C58" s="596" t="s">
        <v>1665</v>
      </c>
      <c r="D58" s="597">
        <f>'MAIN LEVEL'!AB81</f>
        <v>0</v>
      </c>
    </row>
    <row r="59" spans="1:4" x14ac:dyDescent="0.25">
      <c r="A59" s="596" t="s">
        <v>1541</v>
      </c>
      <c r="B59" s="596" t="s">
        <v>1634</v>
      </c>
      <c r="C59" s="596" t="s">
        <v>1665</v>
      </c>
      <c r="D59" s="597">
        <f>'MAIN LEVEL'!AB82</f>
        <v>0</v>
      </c>
    </row>
    <row r="60" spans="1:4" x14ac:dyDescent="0.25">
      <c r="A60" s="596" t="s">
        <v>1635</v>
      </c>
      <c r="B60" s="596" t="s">
        <v>1636</v>
      </c>
      <c r="C60" s="596" t="s">
        <v>1665</v>
      </c>
      <c r="D60" s="597">
        <f>'MAIN LEVEL'!AB83</f>
        <v>0</v>
      </c>
    </row>
    <row r="61" spans="1:4" x14ac:dyDescent="0.25">
      <c r="A61" s="596" t="s">
        <v>1637</v>
      </c>
      <c r="B61" s="596" t="s">
        <v>1638</v>
      </c>
      <c r="C61" s="596" t="s">
        <v>1665</v>
      </c>
      <c r="D61" s="597">
        <f>'MAIN LEVEL'!AB85</f>
        <v>0</v>
      </c>
    </row>
    <row r="62" spans="1:4" x14ac:dyDescent="0.25">
      <c r="A62" s="596" t="s">
        <v>1639</v>
      </c>
      <c r="B62" s="596" t="s">
        <v>1640</v>
      </c>
      <c r="C62" s="596" t="s">
        <v>1665</v>
      </c>
      <c r="D62" s="597">
        <f>'MAIN LEVEL'!AB86</f>
        <v>0</v>
      </c>
    </row>
    <row r="63" spans="1:4" x14ac:dyDescent="0.25">
      <c r="A63" s="596" t="s">
        <v>1641</v>
      </c>
      <c r="B63" s="596" t="s">
        <v>1642</v>
      </c>
      <c r="C63" s="596" t="s">
        <v>1665</v>
      </c>
      <c r="D63" s="597">
        <f>'MAIN LEVEL'!AB87</f>
        <v>0</v>
      </c>
    </row>
    <row r="64" spans="1:4" x14ac:dyDescent="0.25">
      <c r="A64" s="596" t="s">
        <v>1643</v>
      </c>
      <c r="B64" s="596" t="s">
        <v>1644</v>
      </c>
      <c r="C64" s="596" t="s">
        <v>1665</v>
      </c>
      <c r="D64" s="597">
        <f>'MAIN LEVEL'!AB88</f>
        <v>0</v>
      </c>
    </row>
    <row r="65" spans="1:4" x14ac:dyDescent="0.25">
      <c r="A65" s="596" t="s">
        <v>1391</v>
      </c>
      <c r="B65" s="596" t="s">
        <v>1645</v>
      </c>
      <c r="C65" s="596" t="s">
        <v>1665</v>
      </c>
      <c r="D65" s="597">
        <f>'MAIN LEVEL'!AB89</f>
        <v>0</v>
      </c>
    </row>
    <row r="66" spans="1:4" x14ac:dyDescent="0.25">
      <c r="A66" s="596" t="s">
        <v>1646</v>
      </c>
      <c r="B66" s="596" t="s">
        <v>1647</v>
      </c>
      <c r="C66" s="596" t="s">
        <v>1665</v>
      </c>
      <c r="D66" s="597">
        <f>'MAIN LEVEL'!AB90</f>
        <v>0</v>
      </c>
    </row>
    <row r="67" spans="1:4" x14ac:dyDescent="0.25">
      <c r="A67" s="596" t="s">
        <v>1648</v>
      </c>
      <c r="B67" s="596" t="s">
        <v>1649</v>
      </c>
      <c r="C67" s="596" t="s">
        <v>1665</v>
      </c>
      <c r="D67" s="597">
        <f>'MAIN LEVEL'!AB91</f>
        <v>0</v>
      </c>
    </row>
    <row r="68" spans="1:4" x14ac:dyDescent="0.25">
      <c r="A68" s="596" t="s">
        <v>1553</v>
      </c>
      <c r="B68" s="596" t="s">
        <v>1650</v>
      </c>
      <c r="C68" s="596" t="s">
        <v>1665</v>
      </c>
      <c r="D68" s="597">
        <f>'MAIN LEVEL'!AB92</f>
        <v>0</v>
      </c>
    </row>
    <row r="69" spans="1:4" x14ac:dyDescent="0.25">
      <c r="A69" s="596" t="s">
        <v>1651</v>
      </c>
      <c r="B69" s="596" t="s">
        <v>1652</v>
      </c>
      <c r="C69" s="596" t="s">
        <v>1665</v>
      </c>
      <c r="D69" s="598">
        <v>0</v>
      </c>
    </row>
    <row r="70" spans="1:4" x14ac:dyDescent="0.25">
      <c r="A70" s="596" t="s">
        <v>1653</v>
      </c>
      <c r="B70" s="596" t="s">
        <v>1654</v>
      </c>
      <c r="C70" s="596" t="s">
        <v>1665</v>
      </c>
      <c r="D70" s="598">
        <v>0</v>
      </c>
    </row>
    <row r="71" spans="1:4" x14ac:dyDescent="0.25">
      <c r="A71" s="596" t="s">
        <v>1655</v>
      </c>
      <c r="B71" s="596" t="s">
        <v>1656</v>
      </c>
      <c r="C71" s="596" t="s">
        <v>1665</v>
      </c>
      <c r="D71" s="598">
        <v>0</v>
      </c>
    </row>
    <row r="72" spans="1:4" x14ac:dyDescent="0.25">
      <c r="A72" s="596" t="s">
        <v>1657</v>
      </c>
      <c r="B72" s="596" t="s">
        <v>1658</v>
      </c>
      <c r="C72" s="596" t="s">
        <v>1665</v>
      </c>
      <c r="D72" s="598">
        <v>0</v>
      </c>
    </row>
    <row r="73" spans="1:4" x14ac:dyDescent="0.25">
      <c r="A73" s="596" t="s">
        <v>1659</v>
      </c>
      <c r="B73" s="596" t="s">
        <v>1660</v>
      </c>
      <c r="C73" s="596" t="s">
        <v>1665</v>
      </c>
      <c r="D73" s="598">
        <v>0</v>
      </c>
    </row>
    <row r="74" spans="1:4" x14ac:dyDescent="0.25">
      <c r="A74" s="596" t="s">
        <v>1661</v>
      </c>
      <c r="B74" s="596" t="s">
        <v>1662</v>
      </c>
      <c r="C74" s="596" t="s">
        <v>1665</v>
      </c>
      <c r="D74" s="598">
        <f>SUM(D69:D73)</f>
        <v>0</v>
      </c>
    </row>
    <row r="75" spans="1:4" x14ac:dyDescent="0.25">
      <c r="A75" s="596" t="s">
        <v>1663</v>
      </c>
      <c r="B75" s="596" t="s">
        <v>1664</v>
      </c>
      <c r="C75" s="596" t="s">
        <v>1665</v>
      </c>
      <c r="D75" s="598">
        <f>D74+D68</f>
        <v>0</v>
      </c>
    </row>
    <row r="76" spans="1:4" x14ac:dyDescent="0.25">
      <c r="A76" s="596" t="s">
        <v>1437</v>
      </c>
      <c r="B76" s="596" t="s">
        <v>1557</v>
      </c>
      <c r="C76" s="596" t="s">
        <v>1666</v>
      </c>
      <c r="D76" s="598">
        <f>'MAIN LEVEL'!AG18</f>
        <v>0</v>
      </c>
    </row>
    <row r="77" spans="1:4" x14ac:dyDescent="0.25">
      <c r="A77" s="596" t="s">
        <v>1441</v>
      </c>
      <c r="B77" s="596" t="s">
        <v>1559</v>
      </c>
      <c r="C77" s="596" t="s">
        <v>1666</v>
      </c>
      <c r="D77" s="598">
        <f>'MAIN LEVEL'!AG19</f>
        <v>0</v>
      </c>
    </row>
    <row r="78" spans="1:4" x14ac:dyDescent="0.25">
      <c r="A78" s="596" t="s">
        <v>1560</v>
      </c>
      <c r="B78" s="596" t="s">
        <v>1561</v>
      </c>
      <c r="C78" s="596" t="s">
        <v>1666</v>
      </c>
      <c r="D78" s="598">
        <f>'MAIN LEVEL'!AG20</f>
        <v>0</v>
      </c>
    </row>
    <row r="79" spans="1:4" x14ac:dyDescent="0.25">
      <c r="A79" s="596" t="s">
        <v>1448</v>
      </c>
      <c r="B79" s="596" t="s">
        <v>1562</v>
      </c>
      <c r="C79" s="596" t="s">
        <v>1666</v>
      </c>
      <c r="D79" s="598">
        <f>'MAIN LEVEL'!AG22</f>
        <v>0</v>
      </c>
    </row>
    <row r="80" spans="1:4" x14ac:dyDescent="0.25">
      <c r="A80" s="596" t="s">
        <v>1459</v>
      </c>
      <c r="B80" s="596" t="s">
        <v>1563</v>
      </c>
      <c r="C80" s="596" t="s">
        <v>1666</v>
      </c>
      <c r="D80" s="598">
        <f>'MAIN LEVEL'!AG23</f>
        <v>0</v>
      </c>
    </row>
    <row r="81" spans="1:4" x14ac:dyDescent="0.25">
      <c r="A81" s="596" t="s">
        <v>1463</v>
      </c>
      <c r="B81" s="596" t="s">
        <v>1564</v>
      </c>
      <c r="C81" s="596" t="s">
        <v>1666</v>
      </c>
      <c r="D81" s="598">
        <f>'MAIN LEVEL'!AG24</f>
        <v>0</v>
      </c>
    </row>
    <row r="82" spans="1:4" x14ac:dyDescent="0.25">
      <c r="A82" s="596" t="s">
        <v>1470</v>
      </c>
      <c r="B82" s="596" t="s">
        <v>1565</v>
      </c>
      <c r="C82" s="596" t="s">
        <v>1666</v>
      </c>
      <c r="D82" s="598">
        <f>'MAIN LEVEL'!AG25</f>
        <v>0</v>
      </c>
    </row>
    <row r="83" spans="1:4" x14ac:dyDescent="0.25">
      <c r="A83" s="596" t="s">
        <v>1467</v>
      </c>
      <c r="B83" s="596" t="s">
        <v>1566</v>
      </c>
      <c r="C83" s="596" t="s">
        <v>1666</v>
      </c>
      <c r="D83" s="598">
        <f>'MAIN LEVEL'!AG27</f>
        <v>0</v>
      </c>
    </row>
    <row r="84" spans="1:4" x14ac:dyDescent="0.25">
      <c r="A84" s="596" t="s">
        <v>1567</v>
      </c>
      <c r="B84" s="596" t="s">
        <v>1568</v>
      </c>
      <c r="C84" s="596" t="s">
        <v>1666</v>
      </c>
      <c r="D84" s="598">
        <f>'MAIN LEVEL'!AG28</f>
        <v>0</v>
      </c>
    </row>
    <row r="85" spans="1:4" x14ac:dyDescent="0.25">
      <c r="A85" s="596" t="s">
        <v>1474</v>
      </c>
      <c r="B85" s="596" t="s">
        <v>1569</v>
      </c>
      <c r="C85" s="596" t="s">
        <v>1666</v>
      </c>
      <c r="D85" s="598">
        <f>'MAIN LEVEL'!AG29</f>
        <v>0</v>
      </c>
    </row>
    <row r="86" spans="1:4" x14ac:dyDescent="0.25">
      <c r="A86" s="596" t="s">
        <v>1482</v>
      </c>
      <c r="B86" s="596" t="s">
        <v>1570</v>
      </c>
      <c r="C86" s="596" t="s">
        <v>1666</v>
      </c>
      <c r="D86" s="598">
        <f>'MAIN LEVEL'!AG30</f>
        <v>0</v>
      </c>
    </row>
    <row r="87" spans="1:4" x14ac:dyDescent="0.25">
      <c r="A87" s="596" t="s">
        <v>1571</v>
      </c>
      <c r="B87" s="596" t="s">
        <v>1572</v>
      </c>
      <c r="C87" s="596" t="s">
        <v>1666</v>
      </c>
      <c r="D87" s="598">
        <f>'MAIN LEVEL'!AG31</f>
        <v>0</v>
      </c>
    </row>
    <row r="88" spans="1:4" x14ac:dyDescent="0.25">
      <c r="A88" s="596" t="s">
        <v>1573</v>
      </c>
      <c r="B88" s="596" t="s">
        <v>1574</v>
      </c>
      <c r="C88" s="596" t="s">
        <v>1666</v>
      </c>
      <c r="D88" s="598">
        <f>'MAIN LEVEL'!AG32</f>
        <v>0</v>
      </c>
    </row>
    <row r="89" spans="1:4" x14ac:dyDescent="0.25">
      <c r="A89" s="596" t="s">
        <v>1575</v>
      </c>
      <c r="B89" s="596" t="s">
        <v>1576</v>
      </c>
      <c r="C89" s="596" t="s">
        <v>1666</v>
      </c>
      <c r="D89" s="598">
        <f>'MAIN LEVEL'!AG33</f>
        <v>0</v>
      </c>
    </row>
    <row r="90" spans="1:4" x14ac:dyDescent="0.25">
      <c r="A90" s="596" t="s">
        <v>1488</v>
      </c>
      <c r="B90" s="596" t="s">
        <v>1577</v>
      </c>
      <c r="C90" s="596" t="s">
        <v>1666</v>
      </c>
      <c r="D90" s="598">
        <f>'MAIN LEVEL'!AG34</f>
        <v>0</v>
      </c>
    </row>
    <row r="91" spans="1:4" x14ac:dyDescent="0.25">
      <c r="A91" s="596" t="s">
        <v>1578</v>
      </c>
      <c r="B91" s="596" t="s">
        <v>1579</v>
      </c>
      <c r="C91" s="596" t="s">
        <v>1666</v>
      </c>
      <c r="D91" s="598">
        <f>'MAIN LEVEL'!AG36</f>
        <v>0</v>
      </c>
    </row>
    <row r="92" spans="1:4" x14ac:dyDescent="0.25">
      <c r="A92" s="596" t="s">
        <v>1580</v>
      </c>
      <c r="B92" s="596" t="s">
        <v>1581</v>
      </c>
      <c r="C92" s="596" t="s">
        <v>1666</v>
      </c>
      <c r="D92" s="598">
        <f>'MAIN LEVEL'!AG37</f>
        <v>0</v>
      </c>
    </row>
    <row r="93" spans="1:4" x14ac:dyDescent="0.25">
      <c r="A93" s="596" t="s">
        <v>1471</v>
      </c>
      <c r="B93" s="596" t="s">
        <v>1582</v>
      </c>
      <c r="C93" s="596" t="s">
        <v>1666</v>
      </c>
      <c r="D93" s="598">
        <f>'MAIN LEVEL'!AG38</f>
        <v>0</v>
      </c>
    </row>
    <row r="94" spans="1:4" x14ac:dyDescent="0.25">
      <c r="A94" s="596" t="s">
        <v>1501</v>
      </c>
      <c r="B94" s="596" t="s">
        <v>1583</v>
      </c>
      <c r="C94" s="596" t="s">
        <v>1666</v>
      </c>
      <c r="D94" s="598">
        <f>'MAIN LEVEL'!AG39</f>
        <v>0</v>
      </c>
    </row>
    <row r="95" spans="1:4" x14ac:dyDescent="0.25">
      <c r="A95" s="596" t="s">
        <v>1503</v>
      </c>
      <c r="B95" s="596" t="s">
        <v>1584</v>
      </c>
      <c r="C95" s="596" t="s">
        <v>1666</v>
      </c>
      <c r="D95" s="598">
        <f>'MAIN LEVEL'!AG40</f>
        <v>0</v>
      </c>
    </row>
    <row r="96" spans="1:4" x14ac:dyDescent="0.25">
      <c r="A96" s="596" t="s">
        <v>1504</v>
      </c>
      <c r="B96" s="596" t="s">
        <v>1585</v>
      </c>
      <c r="C96" s="596" t="s">
        <v>1666</v>
      </c>
      <c r="D96" s="598">
        <f>'MAIN LEVEL'!AG41</f>
        <v>0</v>
      </c>
    </row>
    <row r="97" spans="1:4" x14ac:dyDescent="0.25">
      <c r="A97" s="596" t="s">
        <v>1505</v>
      </c>
      <c r="B97" s="596" t="s">
        <v>1586</v>
      </c>
      <c r="C97" s="596" t="s">
        <v>1666</v>
      </c>
      <c r="D97" s="598">
        <f>'MAIN LEVEL'!AG42</f>
        <v>0</v>
      </c>
    </row>
    <row r="98" spans="1:4" x14ac:dyDescent="0.25">
      <c r="A98" s="596" t="s">
        <v>1587</v>
      </c>
      <c r="B98" s="596" t="s">
        <v>1588</v>
      </c>
      <c r="C98" s="596" t="s">
        <v>1666</v>
      </c>
      <c r="D98" s="598">
        <f>'MAIN LEVEL'!AG43</f>
        <v>0</v>
      </c>
    </row>
    <row r="99" spans="1:4" x14ac:dyDescent="0.25">
      <c r="A99" s="596" t="s">
        <v>1509</v>
      </c>
      <c r="B99" s="596" t="s">
        <v>1589</v>
      </c>
      <c r="C99" s="596" t="s">
        <v>1666</v>
      </c>
      <c r="D99" s="598">
        <f>'MAIN LEVEL'!AG44</f>
        <v>0</v>
      </c>
    </row>
    <row r="100" spans="1:4" x14ac:dyDescent="0.25">
      <c r="A100" s="596" t="s">
        <v>1512</v>
      </c>
      <c r="B100" s="596" t="s">
        <v>1590</v>
      </c>
      <c r="C100" s="596" t="s">
        <v>1666</v>
      </c>
      <c r="D100" s="598">
        <f>'MAIN LEVEL'!AG45</f>
        <v>0</v>
      </c>
    </row>
    <row r="101" spans="1:4" x14ac:dyDescent="0.25">
      <c r="A101" s="596" t="s">
        <v>1513</v>
      </c>
      <c r="B101" s="596" t="s">
        <v>1591</v>
      </c>
      <c r="C101" s="596" t="s">
        <v>1666</v>
      </c>
      <c r="D101" s="598">
        <f>'MAIN LEVEL'!AG46</f>
        <v>0</v>
      </c>
    </row>
    <row r="102" spans="1:4" x14ac:dyDescent="0.25">
      <c r="A102" s="596" t="s">
        <v>1514</v>
      </c>
      <c r="B102" s="596" t="s">
        <v>1592</v>
      </c>
      <c r="C102" s="596" t="s">
        <v>1666</v>
      </c>
      <c r="D102" s="598">
        <f>'MAIN LEVEL'!AG47</f>
        <v>0</v>
      </c>
    </row>
    <row r="103" spans="1:4" x14ac:dyDescent="0.25">
      <c r="A103" s="596" t="s">
        <v>1474</v>
      </c>
      <c r="B103" s="596" t="s">
        <v>1593</v>
      </c>
      <c r="C103" s="596" t="s">
        <v>1666</v>
      </c>
      <c r="D103" s="598">
        <f>'MAIN LEVEL'!AG48</f>
        <v>0</v>
      </c>
    </row>
    <row r="104" spans="1:4" x14ac:dyDescent="0.25">
      <c r="A104" s="596" t="s">
        <v>1519</v>
      </c>
      <c r="B104" s="596" t="s">
        <v>1594</v>
      </c>
      <c r="C104" s="596" t="s">
        <v>1666</v>
      </c>
      <c r="D104" s="598">
        <f>'MAIN LEVEL'!AG49</f>
        <v>0</v>
      </c>
    </row>
    <row r="105" spans="1:4" x14ac:dyDescent="0.25">
      <c r="A105" s="596" t="s">
        <v>1595</v>
      </c>
      <c r="B105" s="596" t="s">
        <v>1596</v>
      </c>
      <c r="C105" s="596" t="s">
        <v>1666</v>
      </c>
      <c r="D105" s="598">
        <f>'MAIN LEVEL'!AG50</f>
        <v>0</v>
      </c>
    </row>
    <row r="106" spans="1:4" x14ac:dyDescent="0.25">
      <c r="A106" s="596" t="s">
        <v>1515</v>
      </c>
      <c r="B106" s="596" t="s">
        <v>1597</v>
      </c>
      <c r="C106" s="596" t="s">
        <v>1666</v>
      </c>
      <c r="D106" s="598">
        <f>'MAIN LEVEL'!AG52</f>
        <v>0</v>
      </c>
    </row>
    <row r="107" spans="1:4" x14ac:dyDescent="0.25">
      <c r="A107" s="596" t="s">
        <v>1598</v>
      </c>
      <c r="B107" s="596" t="s">
        <v>1599</v>
      </c>
      <c r="C107" s="596" t="s">
        <v>1666</v>
      </c>
      <c r="D107" s="598">
        <f>'MAIN LEVEL'!AG53</f>
        <v>0</v>
      </c>
    </row>
    <row r="108" spans="1:4" x14ac:dyDescent="0.25">
      <c r="A108" s="596" t="s">
        <v>1517</v>
      </c>
      <c r="B108" s="596" t="s">
        <v>1600</v>
      </c>
      <c r="C108" s="596" t="s">
        <v>1666</v>
      </c>
      <c r="D108" s="598" t="e">
        <f>'MAIN LEVEL'!AG54</f>
        <v>#REF!</v>
      </c>
    </row>
    <row r="109" spans="1:4" x14ac:dyDescent="0.25">
      <c r="A109" s="596" t="s">
        <v>1518</v>
      </c>
      <c r="B109" s="596" t="s">
        <v>1601</v>
      </c>
      <c r="C109" s="596" t="s">
        <v>1666</v>
      </c>
      <c r="D109" s="598">
        <f>'MAIN LEVEL'!AG55</f>
        <v>0</v>
      </c>
    </row>
    <row r="110" spans="1:4" x14ac:dyDescent="0.25">
      <c r="A110" s="596" t="s">
        <v>1526</v>
      </c>
      <c r="B110" s="596" t="s">
        <v>1602</v>
      </c>
      <c r="C110" s="596" t="s">
        <v>1666</v>
      </c>
      <c r="D110" s="598" t="e">
        <f>'MAIN LEVEL'!AG56</f>
        <v>#REF!</v>
      </c>
    </row>
    <row r="111" spans="1:4" x14ac:dyDescent="0.25">
      <c r="A111" s="596" t="s">
        <v>1603</v>
      </c>
      <c r="B111" s="596" t="s">
        <v>1604</v>
      </c>
      <c r="C111" s="596" t="s">
        <v>1666</v>
      </c>
      <c r="D111" s="598">
        <f>'MAIN LEVEL'!AG58</f>
        <v>0</v>
      </c>
    </row>
    <row r="112" spans="1:4" x14ac:dyDescent="0.25">
      <c r="A112" s="596" t="s">
        <v>1522</v>
      </c>
      <c r="B112" s="596" t="s">
        <v>1605</v>
      </c>
      <c r="C112" s="596" t="s">
        <v>1666</v>
      </c>
      <c r="D112" s="598">
        <f>'MAIN LEVEL'!AG59</f>
        <v>0</v>
      </c>
    </row>
    <row r="113" spans="1:4" x14ac:dyDescent="0.25">
      <c r="A113" s="596" t="s">
        <v>1606</v>
      </c>
      <c r="B113" s="596" t="s">
        <v>1607</v>
      </c>
      <c r="C113" s="596" t="s">
        <v>1666</v>
      </c>
      <c r="D113" s="598">
        <f>'MAIN LEVEL'!AG60</f>
        <v>0</v>
      </c>
    </row>
    <row r="114" spans="1:4" x14ac:dyDescent="0.25">
      <c r="A114" s="596" t="s">
        <v>1474</v>
      </c>
      <c r="B114" s="596" t="s">
        <v>1608</v>
      </c>
      <c r="C114" s="596" t="s">
        <v>1666</v>
      </c>
      <c r="D114" s="598">
        <f>'MAIN LEVEL'!AG61</f>
        <v>0</v>
      </c>
    </row>
    <row r="115" spans="1:4" x14ac:dyDescent="0.25">
      <c r="A115" s="596" t="s">
        <v>1532</v>
      </c>
      <c r="B115" s="596" t="s">
        <v>1609</v>
      </c>
      <c r="C115" s="596" t="s">
        <v>1666</v>
      </c>
      <c r="D115" s="598">
        <f>'MAIN LEVEL'!AG62</f>
        <v>0</v>
      </c>
    </row>
    <row r="116" spans="1:4" x14ac:dyDescent="0.25">
      <c r="A116" s="596" t="s">
        <v>1534</v>
      </c>
      <c r="B116" s="596" t="s">
        <v>1610</v>
      </c>
      <c r="C116" s="596" t="s">
        <v>1666</v>
      </c>
      <c r="D116" s="598" t="e">
        <f>'MAIN LEVEL'!AG63</f>
        <v>#REF!</v>
      </c>
    </row>
    <row r="117" spans="1:4" x14ac:dyDescent="0.25">
      <c r="A117" s="596" t="s">
        <v>1611</v>
      </c>
      <c r="B117" s="596" t="s">
        <v>1612</v>
      </c>
      <c r="C117" s="596" t="s">
        <v>1666</v>
      </c>
      <c r="D117" s="598" t="e">
        <f>'MAIN LEVEL'!AG64</f>
        <v>#REF!</v>
      </c>
    </row>
    <row r="118" spans="1:4" x14ac:dyDescent="0.25">
      <c r="A118" s="596" t="s">
        <v>1524</v>
      </c>
      <c r="B118" s="596" t="s">
        <v>1613</v>
      </c>
      <c r="C118" s="596" t="s">
        <v>1666</v>
      </c>
      <c r="D118" s="598">
        <f>'MAIN LEVEL'!AG65</f>
        <v>0</v>
      </c>
    </row>
    <row r="119" spans="1:4" x14ac:dyDescent="0.25">
      <c r="A119" s="596" t="s">
        <v>1525</v>
      </c>
      <c r="B119" s="596" t="s">
        <v>1614</v>
      </c>
      <c r="C119" s="596" t="s">
        <v>1666</v>
      </c>
      <c r="D119" s="598">
        <f>'MAIN LEVEL'!AG66</f>
        <v>0</v>
      </c>
    </row>
    <row r="120" spans="1:4" x14ac:dyDescent="0.25">
      <c r="A120" s="596" t="s">
        <v>1615</v>
      </c>
      <c r="B120" s="596" t="s">
        <v>1616</v>
      </c>
      <c r="C120" s="596" t="s">
        <v>1666</v>
      </c>
      <c r="D120" s="598" t="e">
        <f>'MAIN LEVEL'!AG67</f>
        <v>#REF!</v>
      </c>
    </row>
    <row r="121" spans="1:4" x14ac:dyDescent="0.25">
      <c r="A121" s="596" t="s">
        <v>1527</v>
      </c>
      <c r="B121" s="596" t="s">
        <v>1617</v>
      </c>
      <c r="C121" s="596" t="s">
        <v>1666</v>
      </c>
      <c r="D121" s="598">
        <f>'MAIN LEVEL'!AG68</f>
        <v>0</v>
      </c>
    </row>
    <row r="122" spans="1:4" x14ac:dyDescent="0.25">
      <c r="A122" s="596" t="s">
        <v>1528</v>
      </c>
      <c r="B122" s="596" t="s">
        <v>1618</v>
      </c>
      <c r="C122" s="596" t="s">
        <v>1666</v>
      </c>
      <c r="D122" s="598">
        <f>'MAIN LEVEL'!AG69</f>
        <v>0</v>
      </c>
    </row>
    <row r="123" spans="1:4" x14ac:dyDescent="0.25">
      <c r="A123" s="596" t="s">
        <v>1544</v>
      </c>
      <c r="B123" s="596" t="s">
        <v>1619</v>
      </c>
      <c r="C123" s="596" t="s">
        <v>1666</v>
      </c>
      <c r="D123" s="598" t="e">
        <f>'MAIN LEVEL'!AG70</f>
        <v>#REF!</v>
      </c>
    </row>
    <row r="124" spans="1:4" x14ac:dyDescent="0.25">
      <c r="A124" s="596" t="s">
        <v>1529</v>
      </c>
      <c r="B124" s="596" t="s">
        <v>1620</v>
      </c>
      <c r="C124" s="596" t="s">
        <v>1666</v>
      </c>
      <c r="D124" s="598">
        <f>'MAIN LEVEL'!AG71</f>
        <v>0</v>
      </c>
    </row>
    <row r="125" spans="1:4" x14ac:dyDescent="0.25">
      <c r="A125" s="596" t="s">
        <v>1621</v>
      </c>
      <c r="B125" s="596" t="s">
        <v>1622</v>
      </c>
      <c r="C125" s="596" t="s">
        <v>1666</v>
      </c>
      <c r="D125" s="598" t="e">
        <f>'MAIN LEVEL'!AG72</f>
        <v>#REF!</v>
      </c>
    </row>
    <row r="126" spans="1:4" x14ac:dyDescent="0.25">
      <c r="A126" s="596" t="s">
        <v>1623</v>
      </c>
      <c r="B126" s="596" t="s">
        <v>1624</v>
      </c>
      <c r="C126" s="596" t="s">
        <v>1666</v>
      </c>
      <c r="D126" s="598">
        <f>'MAIN LEVEL'!AG74</f>
        <v>0</v>
      </c>
    </row>
    <row r="127" spans="1:4" x14ac:dyDescent="0.25">
      <c r="A127" s="596" t="s">
        <v>1531</v>
      </c>
      <c r="B127" s="596" t="s">
        <v>1625</v>
      </c>
      <c r="C127" s="596" t="s">
        <v>1666</v>
      </c>
      <c r="D127" s="598">
        <f>'MAIN LEVEL'!AG75</f>
        <v>0</v>
      </c>
    </row>
    <row r="128" spans="1:4" x14ac:dyDescent="0.25">
      <c r="A128" s="596" t="s">
        <v>1626</v>
      </c>
      <c r="B128" s="596" t="s">
        <v>1627</v>
      </c>
      <c r="C128" s="596" t="s">
        <v>1666</v>
      </c>
      <c r="D128" s="598">
        <f>'MAIN LEVEL'!AG76</f>
        <v>0</v>
      </c>
    </row>
    <row r="129" spans="1:4" x14ac:dyDescent="0.25">
      <c r="A129" s="596" t="s">
        <v>1628</v>
      </c>
      <c r="B129" s="596" t="s">
        <v>1629</v>
      </c>
      <c r="C129" s="596" t="s">
        <v>1666</v>
      </c>
      <c r="D129" s="598">
        <f>'MAIN LEVEL'!AG78</f>
        <v>0</v>
      </c>
    </row>
    <row r="130" spans="1:4" x14ac:dyDescent="0.25">
      <c r="A130" s="596" t="s">
        <v>1630</v>
      </c>
      <c r="B130" s="596" t="s">
        <v>1631</v>
      </c>
      <c r="C130" s="596" t="s">
        <v>1666</v>
      </c>
      <c r="D130" s="598">
        <f>'MAIN LEVEL'!AG79</f>
        <v>0</v>
      </c>
    </row>
    <row r="131" spans="1:4" x14ac:dyDescent="0.25">
      <c r="A131" s="596" t="s">
        <v>1538</v>
      </c>
      <c r="B131" s="596" t="s">
        <v>1632</v>
      </c>
      <c r="C131" s="596" t="s">
        <v>1666</v>
      </c>
      <c r="D131" s="598">
        <f>'MAIN LEVEL'!AG80</f>
        <v>0</v>
      </c>
    </row>
    <row r="132" spans="1:4" x14ac:dyDescent="0.25">
      <c r="A132" s="596" t="s">
        <v>1539</v>
      </c>
      <c r="B132" s="596" t="s">
        <v>1633</v>
      </c>
      <c r="C132" s="596" t="s">
        <v>1666</v>
      </c>
      <c r="D132" s="598">
        <f>'MAIN LEVEL'!AG81</f>
        <v>0</v>
      </c>
    </row>
    <row r="133" spans="1:4" x14ac:dyDescent="0.25">
      <c r="A133" s="596" t="s">
        <v>1541</v>
      </c>
      <c r="B133" s="596" t="s">
        <v>1634</v>
      </c>
      <c r="C133" s="596" t="s">
        <v>1666</v>
      </c>
      <c r="D133" s="598">
        <f>'MAIN LEVEL'!AG82</f>
        <v>0</v>
      </c>
    </row>
    <row r="134" spans="1:4" x14ac:dyDescent="0.25">
      <c r="A134" s="596" t="s">
        <v>1635</v>
      </c>
      <c r="B134" s="596" t="s">
        <v>1636</v>
      </c>
      <c r="C134" s="596" t="s">
        <v>1666</v>
      </c>
      <c r="D134" s="598">
        <f>'MAIN LEVEL'!AG83</f>
        <v>0</v>
      </c>
    </row>
    <row r="135" spans="1:4" x14ac:dyDescent="0.25">
      <c r="A135" s="596" t="s">
        <v>1637</v>
      </c>
      <c r="B135" s="596" t="s">
        <v>1638</v>
      </c>
      <c r="C135" s="596" t="s">
        <v>1666</v>
      </c>
      <c r="D135" s="598">
        <f>'MAIN LEVEL'!AG85</f>
        <v>0</v>
      </c>
    </row>
    <row r="136" spans="1:4" x14ac:dyDescent="0.25">
      <c r="A136" s="596" t="s">
        <v>1639</v>
      </c>
      <c r="B136" s="596" t="s">
        <v>1640</v>
      </c>
      <c r="C136" s="596" t="s">
        <v>1666</v>
      </c>
      <c r="D136" s="598">
        <f>'MAIN LEVEL'!AG86</f>
        <v>0</v>
      </c>
    </row>
    <row r="137" spans="1:4" x14ac:dyDescent="0.25">
      <c r="A137" s="596" t="s">
        <v>1641</v>
      </c>
      <c r="B137" s="596" t="s">
        <v>1642</v>
      </c>
      <c r="C137" s="596" t="s">
        <v>1666</v>
      </c>
      <c r="D137" s="598">
        <f>'MAIN LEVEL'!AG87</f>
        <v>0</v>
      </c>
    </row>
    <row r="138" spans="1:4" x14ac:dyDescent="0.25">
      <c r="A138" s="596" t="s">
        <v>1643</v>
      </c>
      <c r="B138" s="596" t="s">
        <v>1644</v>
      </c>
      <c r="C138" s="596" t="s">
        <v>1666</v>
      </c>
      <c r="D138" s="598">
        <f>'MAIN LEVEL'!AG88</f>
        <v>0</v>
      </c>
    </row>
    <row r="139" spans="1:4" x14ac:dyDescent="0.25">
      <c r="A139" s="596" t="s">
        <v>1391</v>
      </c>
      <c r="B139" s="596" t="s">
        <v>1645</v>
      </c>
      <c r="C139" s="596" t="s">
        <v>1666</v>
      </c>
      <c r="D139" s="598">
        <f>'MAIN LEVEL'!AG89</f>
        <v>0</v>
      </c>
    </row>
    <row r="140" spans="1:4" x14ac:dyDescent="0.25">
      <c r="A140" s="596" t="s">
        <v>1646</v>
      </c>
      <c r="B140" s="596" t="s">
        <v>1647</v>
      </c>
      <c r="C140" s="596" t="s">
        <v>1666</v>
      </c>
      <c r="D140" s="598">
        <f>'MAIN LEVEL'!AG90</f>
        <v>0</v>
      </c>
    </row>
    <row r="141" spans="1:4" x14ac:dyDescent="0.25">
      <c r="A141" s="596" t="s">
        <v>1648</v>
      </c>
      <c r="B141" s="596" t="s">
        <v>1649</v>
      </c>
      <c r="C141" s="596" t="s">
        <v>1666</v>
      </c>
      <c r="D141" s="598">
        <f>'MAIN LEVEL'!AG91</f>
        <v>0</v>
      </c>
    </row>
    <row r="142" spans="1:4" x14ac:dyDescent="0.25">
      <c r="A142" s="596" t="s">
        <v>1553</v>
      </c>
      <c r="B142" s="596" t="s">
        <v>1650</v>
      </c>
      <c r="C142" s="596" t="s">
        <v>1666</v>
      </c>
      <c r="D142" s="598" t="e">
        <f>'MAIN LEVEL'!AG92</f>
        <v>#REF!</v>
      </c>
    </row>
    <row r="143" spans="1:4" x14ac:dyDescent="0.25">
      <c r="A143" s="596" t="s">
        <v>1651</v>
      </c>
      <c r="B143" s="596" t="s">
        <v>1652</v>
      </c>
      <c r="C143" s="596" t="s">
        <v>1666</v>
      </c>
      <c r="D143" s="598">
        <v>0</v>
      </c>
    </row>
    <row r="144" spans="1:4" x14ac:dyDescent="0.25">
      <c r="A144" s="596" t="s">
        <v>1653</v>
      </c>
      <c r="B144" s="596" t="s">
        <v>1654</v>
      </c>
      <c r="C144" s="596" t="s">
        <v>1666</v>
      </c>
      <c r="D144" s="598">
        <v>0</v>
      </c>
    </row>
    <row r="145" spans="1:4" x14ac:dyDescent="0.25">
      <c r="A145" s="596" t="s">
        <v>1655</v>
      </c>
      <c r="B145" s="596" t="s">
        <v>1656</v>
      </c>
      <c r="C145" s="596" t="s">
        <v>1666</v>
      </c>
      <c r="D145" s="598">
        <v>0</v>
      </c>
    </row>
    <row r="146" spans="1:4" x14ac:dyDescent="0.25">
      <c r="A146" s="596" t="s">
        <v>1657</v>
      </c>
      <c r="B146" s="596" t="s">
        <v>1658</v>
      </c>
      <c r="C146" s="596" t="s">
        <v>1666</v>
      </c>
      <c r="D146" s="598">
        <v>0</v>
      </c>
    </row>
    <row r="147" spans="1:4" x14ac:dyDescent="0.25">
      <c r="A147" s="596" t="s">
        <v>1659</v>
      </c>
      <c r="B147" s="596" t="s">
        <v>1660</v>
      </c>
      <c r="C147" s="596" t="s">
        <v>1666</v>
      </c>
      <c r="D147" s="598">
        <v>0</v>
      </c>
    </row>
    <row r="148" spans="1:4" x14ac:dyDescent="0.25">
      <c r="A148" s="596" t="s">
        <v>1661</v>
      </c>
      <c r="B148" s="596" t="s">
        <v>1662</v>
      </c>
      <c r="C148" s="596" t="s">
        <v>1666</v>
      </c>
      <c r="D148" s="598">
        <f>SUM(D143:D147)</f>
        <v>0</v>
      </c>
    </row>
    <row r="149" spans="1:4" x14ac:dyDescent="0.25">
      <c r="A149" s="596" t="s">
        <v>1663</v>
      </c>
      <c r="B149" s="596" t="s">
        <v>1664</v>
      </c>
      <c r="C149" s="596" t="s">
        <v>1666</v>
      </c>
      <c r="D149" s="598" t="e">
        <f>D148+D142</f>
        <v>#REF!</v>
      </c>
    </row>
    <row r="150" spans="1:4" x14ac:dyDescent="0.25">
      <c r="A150" s="596" t="s">
        <v>1437</v>
      </c>
      <c r="B150" s="596" t="s">
        <v>1557</v>
      </c>
      <c r="C150" s="596" t="s">
        <v>1667</v>
      </c>
      <c r="D150" s="598">
        <f>'MAIN LEVEL'!AL18</f>
        <v>0</v>
      </c>
    </row>
    <row r="151" spans="1:4" x14ac:dyDescent="0.25">
      <c r="A151" s="596" t="s">
        <v>1441</v>
      </c>
      <c r="B151" s="596" t="s">
        <v>1559</v>
      </c>
      <c r="C151" s="596" t="s">
        <v>1667</v>
      </c>
      <c r="D151" s="598">
        <f>'MAIN LEVEL'!AL19</f>
        <v>0</v>
      </c>
    </row>
    <row r="152" spans="1:4" x14ac:dyDescent="0.25">
      <c r="A152" s="596" t="s">
        <v>1560</v>
      </c>
      <c r="B152" s="596" t="s">
        <v>1561</v>
      </c>
      <c r="C152" s="596" t="s">
        <v>1667</v>
      </c>
      <c r="D152" s="598">
        <f>'MAIN LEVEL'!AL20</f>
        <v>0</v>
      </c>
    </row>
    <row r="153" spans="1:4" x14ac:dyDescent="0.25">
      <c r="A153" s="596" t="s">
        <v>1448</v>
      </c>
      <c r="B153" s="596" t="s">
        <v>1562</v>
      </c>
      <c r="C153" s="596" t="s">
        <v>1667</v>
      </c>
      <c r="D153" s="598">
        <f>'MAIN LEVEL'!AL22</f>
        <v>0</v>
      </c>
    </row>
    <row r="154" spans="1:4" x14ac:dyDescent="0.25">
      <c r="A154" s="596" t="s">
        <v>1459</v>
      </c>
      <c r="B154" s="596" t="s">
        <v>1563</v>
      </c>
      <c r="C154" s="596" t="s">
        <v>1667</v>
      </c>
      <c r="D154" s="598">
        <f>'MAIN LEVEL'!AL23</f>
        <v>0</v>
      </c>
    </row>
    <row r="155" spans="1:4" x14ac:dyDescent="0.25">
      <c r="A155" s="596" t="s">
        <v>1463</v>
      </c>
      <c r="B155" s="596" t="s">
        <v>1564</v>
      </c>
      <c r="C155" s="596" t="s">
        <v>1667</v>
      </c>
      <c r="D155" s="598">
        <f>'MAIN LEVEL'!AL24</f>
        <v>0</v>
      </c>
    </row>
    <row r="156" spans="1:4" x14ac:dyDescent="0.25">
      <c r="A156" s="596" t="s">
        <v>1470</v>
      </c>
      <c r="B156" s="596" t="s">
        <v>1565</v>
      </c>
      <c r="C156" s="596" t="s">
        <v>1667</v>
      </c>
      <c r="D156" s="598">
        <f>'MAIN LEVEL'!AL25</f>
        <v>0</v>
      </c>
    </row>
    <row r="157" spans="1:4" x14ac:dyDescent="0.25">
      <c r="A157" s="596" t="s">
        <v>1467</v>
      </c>
      <c r="B157" s="596" t="s">
        <v>1566</v>
      </c>
      <c r="C157" s="596" t="s">
        <v>1667</v>
      </c>
      <c r="D157" s="598">
        <f>'MAIN LEVEL'!AL27</f>
        <v>0</v>
      </c>
    </row>
    <row r="158" spans="1:4" x14ac:dyDescent="0.25">
      <c r="A158" s="596" t="s">
        <v>1567</v>
      </c>
      <c r="B158" s="596" t="s">
        <v>1568</v>
      </c>
      <c r="C158" s="596" t="s">
        <v>1667</v>
      </c>
      <c r="D158" s="598">
        <f>'MAIN LEVEL'!AL28</f>
        <v>0</v>
      </c>
    </row>
    <row r="159" spans="1:4" x14ac:dyDescent="0.25">
      <c r="A159" s="596" t="s">
        <v>1474</v>
      </c>
      <c r="B159" s="596" t="s">
        <v>1569</v>
      </c>
      <c r="C159" s="596" t="s">
        <v>1667</v>
      </c>
      <c r="D159" s="598">
        <f>'MAIN LEVEL'!AL29</f>
        <v>0</v>
      </c>
    </row>
    <row r="160" spans="1:4" x14ac:dyDescent="0.25">
      <c r="A160" s="596" t="s">
        <v>1482</v>
      </c>
      <c r="B160" s="596" t="s">
        <v>1570</v>
      </c>
      <c r="C160" s="596" t="s">
        <v>1667</v>
      </c>
      <c r="D160" s="598">
        <f>'MAIN LEVEL'!AL30</f>
        <v>0</v>
      </c>
    </row>
    <row r="161" spans="1:4" x14ac:dyDescent="0.25">
      <c r="A161" s="596" t="s">
        <v>1571</v>
      </c>
      <c r="B161" s="596" t="s">
        <v>1572</v>
      </c>
      <c r="C161" s="596" t="s">
        <v>1667</v>
      </c>
      <c r="D161" s="598">
        <f>'MAIN LEVEL'!AL31</f>
        <v>0</v>
      </c>
    </row>
    <row r="162" spans="1:4" x14ac:dyDescent="0.25">
      <c r="A162" s="596" t="s">
        <v>1573</v>
      </c>
      <c r="B162" s="596" t="s">
        <v>1574</v>
      </c>
      <c r="C162" s="596" t="s">
        <v>1667</v>
      </c>
      <c r="D162" s="598">
        <f>'MAIN LEVEL'!AL32</f>
        <v>0</v>
      </c>
    </row>
    <row r="163" spans="1:4" x14ac:dyDescent="0.25">
      <c r="A163" s="596" t="s">
        <v>1575</v>
      </c>
      <c r="B163" s="596" t="s">
        <v>1576</v>
      </c>
      <c r="C163" s="596" t="s">
        <v>1667</v>
      </c>
      <c r="D163" s="598">
        <f>'MAIN LEVEL'!AL33</f>
        <v>0</v>
      </c>
    </row>
    <row r="164" spans="1:4" x14ac:dyDescent="0.25">
      <c r="A164" s="596" t="s">
        <v>1488</v>
      </c>
      <c r="B164" s="596" t="s">
        <v>1577</v>
      </c>
      <c r="C164" s="596" t="s">
        <v>1667</v>
      </c>
      <c r="D164" s="598">
        <f>'MAIN LEVEL'!AL34</f>
        <v>0</v>
      </c>
    </row>
    <row r="165" spans="1:4" x14ac:dyDescent="0.25">
      <c r="A165" s="596" t="s">
        <v>1578</v>
      </c>
      <c r="B165" s="596" t="s">
        <v>1579</v>
      </c>
      <c r="C165" s="596" t="s">
        <v>1667</v>
      </c>
      <c r="D165" s="598">
        <f>'MAIN LEVEL'!AL36</f>
        <v>0</v>
      </c>
    </row>
    <row r="166" spans="1:4" x14ac:dyDescent="0.25">
      <c r="A166" s="596" t="s">
        <v>1580</v>
      </c>
      <c r="B166" s="596" t="s">
        <v>1581</v>
      </c>
      <c r="C166" s="596" t="s">
        <v>1667</v>
      </c>
      <c r="D166" s="598">
        <f>'MAIN LEVEL'!AL37</f>
        <v>0</v>
      </c>
    </row>
    <row r="167" spans="1:4" x14ac:dyDescent="0.25">
      <c r="A167" s="596" t="s">
        <v>1471</v>
      </c>
      <c r="B167" s="596" t="s">
        <v>1582</v>
      </c>
      <c r="C167" s="596" t="s">
        <v>1667</v>
      </c>
      <c r="D167" s="598">
        <f>'MAIN LEVEL'!AL38</f>
        <v>0</v>
      </c>
    </row>
    <row r="168" spans="1:4" x14ac:dyDescent="0.25">
      <c r="A168" s="596" t="s">
        <v>1501</v>
      </c>
      <c r="B168" s="596" t="s">
        <v>1583</v>
      </c>
      <c r="C168" s="596" t="s">
        <v>1667</v>
      </c>
      <c r="D168" s="598">
        <f>'MAIN LEVEL'!AL39</f>
        <v>0</v>
      </c>
    </row>
    <row r="169" spans="1:4" x14ac:dyDescent="0.25">
      <c r="A169" s="596" t="s">
        <v>1503</v>
      </c>
      <c r="B169" s="596" t="s">
        <v>1584</v>
      </c>
      <c r="C169" s="596" t="s">
        <v>1667</v>
      </c>
      <c r="D169" s="598">
        <f>'MAIN LEVEL'!AL40</f>
        <v>0</v>
      </c>
    </row>
    <row r="170" spans="1:4" x14ac:dyDescent="0.25">
      <c r="A170" s="596" t="s">
        <v>1504</v>
      </c>
      <c r="B170" s="596" t="s">
        <v>1585</v>
      </c>
      <c r="C170" s="596" t="s">
        <v>1667</v>
      </c>
      <c r="D170" s="598">
        <f>'MAIN LEVEL'!AL41</f>
        <v>0</v>
      </c>
    </row>
    <row r="171" spans="1:4" x14ac:dyDescent="0.25">
      <c r="A171" s="596" t="s">
        <v>1505</v>
      </c>
      <c r="B171" s="596" t="s">
        <v>1586</v>
      </c>
      <c r="C171" s="596" t="s">
        <v>1667</v>
      </c>
      <c r="D171" s="598">
        <f>'MAIN LEVEL'!AL42</f>
        <v>0</v>
      </c>
    </row>
    <row r="172" spans="1:4" x14ac:dyDescent="0.25">
      <c r="A172" s="596" t="s">
        <v>1587</v>
      </c>
      <c r="B172" s="596" t="s">
        <v>1588</v>
      </c>
      <c r="C172" s="596" t="s">
        <v>1667</v>
      </c>
      <c r="D172" s="598">
        <f>'MAIN LEVEL'!AL43</f>
        <v>0</v>
      </c>
    </row>
    <row r="173" spans="1:4" x14ac:dyDescent="0.25">
      <c r="A173" s="596" t="s">
        <v>1509</v>
      </c>
      <c r="B173" s="596" t="s">
        <v>1589</v>
      </c>
      <c r="C173" s="596" t="s">
        <v>1667</v>
      </c>
      <c r="D173" s="598">
        <f>'MAIN LEVEL'!AL44</f>
        <v>0</v>
      </c>
    </row>
    <row r="174" spans="1:4" x14ac:dyDescent="0.25">
      <c r="A174" s="596" t="s">
        <v>1512</v>
      </c>
      <c r="B174" s="596" t="s">
        <v>1590</v>
      </c>
      <c r="C174" s="596" t="s">
        <v>1667</v>
      </c>
      <c r="D174" s="598">
        <f>'MAIN LEVEL'!AL45</f>
        <v>0</v>
      </c>
    </row>
    <row r="175" spans="1:4" x14ac:dyDescent="0.25">
      <c r="A175" s="596" t="s">
        <v>1513</v>
      </c>
      <c r="B175" s="596" t="s">
        <v>1591</v>
      </c>
      <c r="C175" s="596" t="s">
        <v>1667</v>
      </c>
      <c r="D175" s="598">
        <f>'MAIN LEVEL'!AL46</f>
        <v>0</v>
      </c>
    </row>
    <row r="176" spans="1:4" x14ac:dyDescent="0.25">
      <c r="A176" s="596" t="s">
        <v>1514</v>
      </c>
      <c r="B176" s="596" t="s">
        <v>1592</v>
      </c>
      <c r="C176" s="596" t="s">
        <v>1667</v>
      </c>
      <c r="D176" s="598">
        <f>'MAIN LEVEL'!AL47</f>
        <v>0</v>
      </c>
    </row>
    <row r="177" spans="1:4" x14ac:dyDescent="0.25">
      <c r="A177" s="596" t="s">
        <v>1474</v>
      </c>
      <c r="B177" s="596" t="s">
        <v>1593</v>
      </c>
      <c r="C177" s="596" t="s">
        <v>1667</v>
      </c>
      <c r="D177" s="598">
        <f>'MAIN LEVEL'!AL48</f>
        <v>0</v>
      </c>
    </row>
    <row r="178" spans="1:4" x14ac:dyDescent="0.25">
      <c r="A178" s="596" t="s">
        <v>1519</v>
      </c>
      <c r="B178" s="596" t="s">
        <v>1594</v>
      </c>
      <c r="C178" s="596" t="s">
        <v>1667</v>
      </c>
      <c r="D178" s="598">
        <f>'MAIN LEVEL'!AL49</f>
        <v>0</v>
      </c>
    </row>
    <row r="179" spans="1:4" x14ac:dyDescent="0.25">
      <c r="A179" s="596" t="s">
        <v>1595</v>
      </c>
      <c r="B179" s="596" t="s">
        <v>1596</v>
      </c>
      <c r="C179" s="596" t="s">
        <v>1667</v>
      </c>
      <c r="D179" s="598">
        <f>'MAIN LEVEL'!AL50</f>
        <v>0</v>
      </c>
    </row>
    <row r="180" spans="1:4" x14ac:dyDescent="0.25">
      <c r="A180" s="596" t="s">
        <v>1515</v>
      </c>
      <c r="B180" s="596" t="s">
        <v>1597</v>
      </c>
      <c r="C180" s="596" t="s">
        <v>1667</v>
      </c>
      <c r="D180" s="598">
        <f>'MAIN LEVEL'!AL52</f>
        <v>0</v>
      </c>
    </row>
    <row r="181" spans="1:4" x14ac:dyDescent="0.25">
      <c r="A181" s="596" t="s">
        <v>1598</v>
      </c>
      <c r="B181" s="596" t="s">
        <v>1599</v>
      </c>
      <c r="C181" s="596" t="s">
        <v>1667</v>
      </c>
      <c r="D181" s="598">
        <f>'MAIN LEVEL'!AL53</f>
        <v>0</v>
      </c>
    </row>
    <row r="182" spans="1:4" x14ac:dyDescent="0.25">
      <c r="A182" s="596" t="s">
        <v>1517</v>
      </c>
      <c r="B182" s="596" t="s">
        <v>1600</v>
      </c>
      <c r="C182" s="596" t="s">
        <v>1667</v>
      </c>
      <c r="D182" s="598" t="e">
        <f>'MAIN LEVEL'!AL54</f>
        <v>#REF!</v>
      </c>
    </row>
    <row r="183" spans="1:4" x14ac:dyDescent="0.25">
      <c r="A183" s="596" t="s">
        <v>1518</v>
      </c>
      <c r="B183" s="596" t="s">
        <v>1601</v>
      </c>
      <c r="C183" s="596" t="s">
        <v>1667</v>
      </c>
      <c r="D183" s="598">
        <f>'MAIN LEVEL'!AL55</f>
        <v>0</v>
      </c>
    </row>
    <row r="184" spans="1:4" x14ac:dyDescent="0.25">
      <c r="A184" s="596" t="s">
        <v>1526</v>
      </c>
      <c r="B184" s="596" t="s">
        <v>1602</v>
      </c>
      <c r="C184" s="596" t="s">
        <v>1667</v>
      </c>
      <c r="D184" s="598" t="e">
        <f>'MAIN LEVEL'!AL56</f>
        <v>#REF!</v>
      </c>
    </row>
    <row r="185" spans="1:4" x14ac:dyDescent="0.25">
      <c r="A185" s="596" t="s">
        <v>1603</v>
      </c>
      <c r="B185" s="596" t="s">
        <v>1604</v>
      </c>
      <c r="C185" s="596" t="s">
        <v>1667</v>
      </c>
      <c r="D185" s="598">
        <f>'MAIN LEVEL'!AL58</f>
        <v>0</v>
      </c>
    </row>
    <row r="186" spans="1:4" x14ac:dyDescent="0.25">
      <c r="A186" s="596" t="s">
        <v>1522</v>
      </c>
      <c r="B186" s="596" t="s">
        <v>1605</v>
      </c>
      <c r="C186" s="596" t="s">
        <v>1667</v>
      </c>
      <c r="D186" s="598">
        <f>'MAIN LEVEL'!AL59</f>
        <v>0</v>
      </c>
    </row>
    <row r="187" spans="1:4" x14ac:dyDescent="0.25">
      <c r="A187" s="596" t="s">
        <v>1606</v>
      </c>
      <c r="B187" s="596" t="s">
        <v>1607</v>
      </c>
      <c r="C187" s="596" t="s">
        <v>1667</v>
      </c>
      <c r="D187" s="598">
        <f>'MAIN LEVEL'!AL60</f>
        <v>0</v>
      </c>
    </row>
    <row r="188" spans="1:4" x14ac:dyDescent="0.25">
      <c r="A188" s="596" t="s">
        <v>1474</v>
      </c>
      <c r="B188" s="596" t="s">
        <v>1608</v>
      </c>
      <c r="C188" s="596" t="s">
        <v>1667</v>
      </c>
      <c r="D188" s="598">
        <f>'MAIN LEVEL'!AL61</f>
        <v>0</v>
      </c>
    </row>
    <row r="189" spans="1:4" x14ac:dyDescent="0.25">
      <c r="A189" s="596" t="s">
        <v>1532</v>
      </c>
      <c r="B189" s="596" t="s">
        <v>1609</v>
      </c>
      <c r="C189" s="596" t="s">
        <v>1667</v>
      </c>
      <c r="D189" s="598">
        <f>'MAIN LEVEL'!AL62</f>
        <v>0</v>
      </c>
    </row>
    <row r="190" spans="1:4" x14ac:dyDescent="0.25">
      <c r="A190" s="596" t="s">
        <v>1534</v>
      </c>
      <c r="B190" s="596" t="s">
        <v>1610</v>
      </c>
      <c r="C190" s="596" t="s">
        <v>1667</v>
      </c>
      <c r="D190" s="598" t="e">
        <f>'MAIN LEVEL'!AL63</f>
        <v>#REF!</v>
      </c>
    </row>
    <row r="191" spans="1:4" x14ac:dyDescent="0.25">
      <c r="A191" s="596" t="s">
        <v>1611</v>
      </c>
      <c r="B191" s="596" t="s">
        <v>1612</v>
      </c>
      <c r="C191" s="596" t="s">
        <v>1667</v>
      </c>
      <c r="D191" s="598" t="e">
        <f>'MAIN LEVEL'!AL64</f>
        <v>#REF!</v>
      </c>
    </row>
    <row r="192" spans="1:4" x14ac:dyDescent="0.25">
      <c r="A192" s="596" t="s">
        <v>1524</v>
      </c>
      <c r="B192" s="596" t="s">
        <v>1613</v>
      </c>
      <c r="C192" s="596" t="s">
        <v>1667</v>
      </c>
      <c r="D192" s="598">
        <f>'MAIN LEVEL'!AL65</f>
        <v>0</v>
      </c>
    </row>
    <row r="193" spans="1:4" x14ac:dyDescent="0.25">
      <c r="A193" s="596" t="s">
        <v>1525</v>
      </c>
      <c r="B193" s="596" t="s">
        <v>1614</v>
      </c>
      <c r="C193" s="596" t="s">
        <v>1667</v>
      </c>
      <c r="D193" s="598">
        <f>'MAIN LEVEL'!AL66</f>
        <v>0</v>
      </c>
    </row>
    <row r="194" spans="1:4" x14ac:dyDescent="0.25">
      <c r="A194" s="596" t="s">
        <v>1615</v>
      </c>
      <c r="B194" s="596" t="s">
        <v>1616</v>
      </c>
      <c r="C194" s="596" t="s">
        <v>1667</v>
      </c>
      <c r="D194" s="598" t="e">
        <f>'MAIN LEVEL'!AL67</f>
        <v>#REF!</v>
      </c>
    </row>
    <row r="195" spans="1:4" x14ac:dyDescent="0.25">
      <c r="A195" s="596" t="s">
        <v>1527</v>
      </c>
      <c r="B195" s="596" t="s">
        <v>1617</v>
      </c>
      <c r="C195" s="596" t="s">
        <v>1667</v>
      </c>
      <c r="D195" s="598">
        <f>'MAIN LEVEL'!AL68</f>
        <v>0</v>
      </c>
    </row>
    <row r="196" spans="1:4" x14ac:dyDescent="0.25">
      <c r="A196" s="596" t="s">
        <v>1528</v>
      </c>
      <c r="B196" s="596" t="s">
        <v>1618</v>
      </c>
      <c r="C196" s="596" t="s">
        <v>1667</v>
      </c>
      <c r="D196" s="598">
        <f>'MAIN LEVEL'!AL69</f>
        <v>0</v>
      </c>
    </row>
    <row r="197" spans="1:4" x14ac:dyDescent="0.25">
      <c r="A197" s="596" t="s">
        <v>1544</v>
      </c>
      <c r="B197" s="596" t="s">
        <v>1619</v>
      </c>
      <c r="C197" s="596" t="s">
        <v>1667</v>
      </c>
      <c r="D197" s="598" t="e">
        <f>'MAIN LEVEL'!AL70</f>
        <v>#REF!</v>
      </c>
    </row>
    <row r="198" spans="1:4" x14ac:dyDescent="0.25">
      <c r="A198" s="596" t="s">
        <v>1529</v>
      </c>
      <c r="B198" s="596" t="s">
        <v>1620</v>
      </c>
      <c r="C198" s="596" t="s">
        <v>1667</v>
      </c>
      <c r="D198" s="598">
        <f>'MAIN LEVEL'!AL71</f>
        <v>0</v>
      </c>
    </row>
    <row r="199" spans="1:4" x14ac:dyDescent="0.25">
      <c r="A199" s="596" t="s">
        <v>1621</v>
      </c>
      <c r="B199" s="596" t="s">
        <v>1622</v>
      </c>
      <c r="C199" s="596" t="s">
        <v>1667</v>
      </c>
      <c r="D199" s="598" t="e">
        <f>'MAIN LEVEL'!AL72</f>
        <v>#REF!</v>
      </c>
    </row>
    <row r="200" spans="1:4" x14ac:dyDescent="0.25">
      <c r="A200" s="596" t="s">
        <v>1623</v>
      </c>
      <c r="B200" s="596" t="s">
        <v>1624</v>
      </c>
      <c r="C200" s="596" t="s">
        <v>1667</v>
      </c>
      <c r="D200" s="598">
        <f>'MAIN LEVEL'!AL74</f>
        <v>0</v>
      </c>
    </row>
    <row r="201" spans="1:4" x14ac:dyDescent="0.25">
      <c r="A201" s="596" t="s">
        <v>1531</v>
      </c>
      <c r="B201" s="596" t="s">
        <v>1625</v>
      </c>
      <c r="C201" s="596" t="s">
        <v>1667</v>
      </c>
      <c r="D201" s="598">
        <f>'MAIN LEVEL'!AL75</f>
        <v>0</v>
      </c>
    </row>
    <row r="202" spans="1:4" x14ac:dyDescent="0.25">
      <c r="A202" s="596" t="s">
        <v>1626</v>
      </c>
      <c r="B202" s="596" t="s">
        <v>1627</v>
      </c>
      <c r="C202" s="596" t="s">
        <v>1667</v>
      </c>
      <c r="D202" s="598">
        <f>'MAIN LEVEL'!AL76</f>
        <v>0</v>
      </c>
    </row>
    <row r="203" spans="1:4" x14ac:dyDescent="0.25">
      <c r="A203" s="596" t="s">
        <v>1628</v>
      </c>
      <c r="B203" s="596" t="s">
        <v>1629</v>
      </c>
      <c r="C203" s="596" t="s">
        <v>1667</v>
      </c>
      <c r="D203" s="598">
        <f>'MAIN LEVEL'!AL78</f>
        <v>0</v>
      </c>
    </row>
    <row r="204" spans="1:4" x14ac:dyDescent="0.25">
      <c r="A204" s="596" t="s">
        <v>1630</v>
      </c>
      <c r="B204" s="596" t="s">
        <v>1631</v>
      </c>
      <c r="C204" s="596" t="s">
        <v>1667</v>
      </c>
      <c r="D204" s="598">
        <f>'MAIN LEVEL'!AL79</f>
        <v>0</v>
      </c>
    </row>
    <row r="205" spans="1:4" x14ac:dyDescent="0.25">
      <c r="A205" s="596" t="s">
        <v>1538</v>
      </c>
      <c r="B205" s="596" t="s">
        <v>1632</v>
      </c>
      <c r="C205" s="596" t="s">
        <v>1667</v>
      </c>
      <c r="D205" s="598">
        <f>'MAIN LEVEL'!AL80</f>
        <v>0</v>
      </c>
    </row>
    <row r="206" spans="1:4" x14ac:dyDescent="0.25">
      <c r="A206" s="596" t="s">
        <v>1539</v>
      </c>
      <c r="B206" s="596" t="s">
        <v>1633</v>
      </c>
      <c r="C206" s="596" t="s">
        <v>1667</v>
      </c>
      <c r="D206" s="598">
        <f>'MAIN LEVEL'!AL81</f>
        <v>0</v>
      </c>
    </row>
    <row r="207" spans="1:4" x14ac:dyDescent="0.25">
      <c r="A207" s="596" t="s">
        <v>1541</v>
      </c>
      <c r="B207" s="596" t="s">
        <v>1634</v>
      </c>
      <c r="C207" s="596" t="s">
        <v>1667</v>
      </c>
      <c r="D207" s="598">
        <f>'MAIN LEVEL'!AL82</f>
        <v>0</v>
      </c>
    </row>
    <row r="208" spans="1:4" x14ac:dyDescent="0.25">
      <c r="A208" s="596" t="s">
        <v>1635</v>
      </c>
      <c r="B208" s="596" t="s">
        <v>1636</v>
      </c>
      <c r="C208" s="596" t="s">
        <v>1667</v>
      </c>
      <c r="D208" s="598">
        <f>'MAIN LEVEL'!AL83</f>
        <v>0</v>
      </c>
    </row>
    <row r="209" spans="1:4" x14ac:dyDescent="0.25">
      <c r="A209" s="596" t="s">
        <v>1637</v>
      </c>
      <c r="B209" s="596" t="s">
        <v>1638</v>
      </c>
      <c r="C209" s="596" t="s">
        <v>1667</v>
      </c>
      <c r="D209" s="598">
        <f>'MAIN LEVEL'!AL85</f>
        <v>0</v>
      </c>
    </row>
    <row r="210" spans="1:4" x14ac:dyDescent="0.25">
      <c r="A210" s="596" t="s">
        <v>1639</v>
      </c>
      <c r="B210" s="596" t="s">
        <v>1640</v>
      </c>
      <c r="C210" s="596" t="s">
        <v>1667</v>
      </c>
      <c r="D210" s="598">
        <f>'MAIN LEVEL'!AL86</f>
        <v>0</v>
      </c>
    </row>
    <row r="211" spans="1:4" x14ac:dyDescent="0.25">
      <c r="A211" s="596" t="s">
        <v>1641</v>
      </c>
      <c r="B211" s="596" t="s">
        <v>1642</v>
      </c>
      <c r="C211" s="596" t="s">
        <v>1667</v>
      </c>
      <c r="D211" s="598">
        <f>'MAIN LEVEL'!AL87</f>
        <v>0</v>
      </c>
    </row>
    <row r="212" spans="1:4" x14ac:dyDescent="0.25">
      <c r="A212" s="596" t="s">
        <v>1643</v>
      </c>
      <c r="B212" s="596" t="s">
        <v>1644</v>
      </c>
      <c r="C212" s="596" t="s">
        <v>1667</v>
      </c>
      <c r="D212" s="598">
        <f>'MAIN LEVEL'!AL88</f>
        <v>0</v>
      </c>
    </row>
    <row r="213" spans="1:4" x14ac:dyDescent="0.25">
      <c r="A213" s="596" t="s">
        <v>1391</v>
      </c>
      <c r="B213" s="596" t="s">
        <v>1645</v>
      </c>
      <c r="C213" s="596" t="s">
        <v>1667</v>
      </c>
      <c r="D213" s="598">
        <f>'MAIN LEVEL'!AL89</f>
        <v>0</v>
      </c>
    </row>
    <row r="214" spans="1:4" x14ac:dyDescent="0.25">
      <c r="A214" s="596" t="s">
        <v>1646</v>
      </c>
      <c r="B214" s="596" t="s">
        <v>1647</v>
      </c>
      <c r="C214" s="596" t="s">
        <v>1667</v>
      </c>
      <c r="D214" s="598">
        <f>'MAIN LEVEL'!AL90</f>
        <v>0</v>
      </c>
    </row>
    <row r="215" spans="1:4" x14ac:dyDescent="0.25">
      <c r="A215" s="596" t="s">
        <v>1648</v>
      </c>
      <c r="B215" s="596" t="s">
        <v>1649</v>
      </c>
      <c r="C215" s="596" t="s">
        <v>1667</v>
      </c>
      <c r="D215" s="598">
        <f>'MAIN LEVEL'!AL91</f>
        <v>0</v>
      </c>
    </row>
    <row r="216" spans="1:4" x14ac:dyDescent="0.25">
      <c r="A216" s="596" t="s">
        <v>1553</v>
      </c>
      <c r="B216" s="596" t="s">
        <v>1650</v>
      </c>
      <c r="C216" s="596" t="s">
        <v>1667</v>
      </c>
      <c r="D216" s="598" t="e">
        <f>'MAIN LEVEL'!AL92</f>
        <v>#REF!</v>
      </c>
    </row>
    <row r="217" spans="1:4" x14ac:dyDescent="0.25">
      <c r="A217" s="596" t="s">
        <v>1651</v>
      </c>
      <c r="B217" s="596" t="s">
        <v>1652</v>
      </c>
      <c r="C217" s="596" t="s">
        <v>1667</v>
      </c>
      <c r="D217" s="598">
        <v>0</v>
      </c>
    </row>
    <row r="218" spans="1:4" x14ac:dyDescent="0.25">
      <c r="A218" s="596" t="s">
        <v>1653</v>
      </c>
      <c r="B218" s="596" t="s">
        <v>1654</v>
      </c>
      <c r="C218" s="596" t="s">
        <v>1667</v>
      </c>
      <c r="D218" s="598">
        <v>0</v>
      </c>
    </row>
    <row r="219" spans="1:4" x14ac:dyDescent="0.25">
      <c r="A219" s="596" t="s">
        <v>1655</v>
      </c>
      <c r="B219" s="596" t="s">
        <v>1656</v>
      </c>
      <c r="C219" s="596" t="s">
        <v>1667</v>
      </c>
      <c r="D219" s="598">
        <v>0</v>
      </c>
    </row>
    <row r="220" spans="1:4" x14ac:dyDescent="0.25">
      <c r="A220" s="596" t="s">
        <v>1657</v>
      </c>
      <c r="B220" s="596" t="s">
        <v>1658</v>
      </c>
      <c r="C220" s="596" t="s">
        <v>1667</v>
      </c>
      <c r="D220" s="598">
        <v>0</v>
      </c>
    </row>
    <row r="221" spans="1:4" x14ac:dyDescent="0.25">
      <c r="A221" s="596" t="s">
        <v>1659</v>
      </c>
      <c r="B221" s="596" t="s">
        <v>1660</v>
      </c>
      <c r="C221" s="596" t="s">
        <v>1667</v>
      </c>
      <c r="D221" s="598">
        <v>0</v>
      </c>
    </row>
    <row r="222" spans="1:4" x14ac:dyDescent="0.25">
      <c r="A222" s="596" t="s">
        <v>1661</v>
      </c>
      <c r="B222" s="596" t="s">
        <v>1662</v>
      </c>
      <c r="C222" s="596" t="s">
        <v>1667</v>
      </c>
      <c r="D222" s="598">
        <f>SUM(D217:D221)</f>
        <v>0</v>
      </c>
    </row>
    <row r="223" spans="1:4" x14ac:dyDescent="0.25">
      <c r="A223" s="596" t="s">
        <v>1663</v>
      </c>
      <c r="B223" s="596" t="s">
        <v>1664</v>
      </c>
      <c r="C223" s="596" t="s">
        <v>1667</v>
      </c>
      <c r="D223" s="598" t="e">
        <f>D222+D216</f>
        <v>#REF!</v>
      </c>
    </row>
    <row r="224" spans="1:4" x14ac:dyDescent="0.25">
      <c r="A224" s="596" t="s">
        <v>1437</v>
      </c>
      <c r="B224" s="596" t="s">
        <v>1557</v>
      </c>
      <c r="C224" s="596" t="s">
        <v>1668</v>
      </c>
      <c r="D224" s="598" t="str">
        <f>IF('MAIN LEVEL'!AQ18=0, "-", 'MAIN LEVEL'!AQ18)</f>
        <v>Telah Sesuai, Tidak Dilakukan Pengujian</v>
      </c>
    </row>
    <row r="225" spans="1:4" x14ac:dyDescent="0.25">
      <c r="A225" s="596" t="s">
        <v>1441</v>
      </c>
      <c r="B225" s="596" t="s">
        <v>1559</v>
      </c>
      <c r="C225" s="596" t="s">
        <v>1668</v>
      </c>
      <c r="D225" s="598" t="str">
        <f>IF('MAIN LEVEL'!AQ19=0, "-", 'MAIN LEVEL'!AQ19)</f>
        <v>Telah Sesuai, Tidak Dilakukan Pengujian</v>
      </c>
    </row>
    <row r="226" spans="1:4" x14ac:dyDescent="0.25">
      <c r="A226" s="596" t="s">
        <v>1560</v>
      </c>
      <c r="B226" s="596" t="s">
        <v>1561</v>
      </c>
      <c r="C226" s="596" t="s">
        <v>1668</v>
      </c>
      <c r="D226" s="598" t="str">
        <f>IF('MAIN LEVEL'!AQ20=0, "-", 'MAIN LEVEL'!AQ20)</f>
        <v>-</v>
      </c>
    </row>
    <row r="227" spans="1:4" x14ac:dyDescent="0.25">
      <c r="A227" s="596" t="s">
        <v>1448</v>
      </c>
      <c r="B227" s="596" t="s">
        <v>1562</v>
      </c>
      <c r="C227" s="596" t="s">
        <v>1668</v>
      </c>
      <c r="D227" s="598" t="str">
        <f>IF('MAIN LEVEL'!AQ22=0, "-", 'MAIN LEVEL'!AQ22)</f>
        <v>Telah Sesuai, Tidak Dilakukan Pengujian</v>
      </c>
    </row>
    <row r="228" spans="1:4" x14ac:dyDescent="0.25">
      <c r="A228" s="596" t="s">
        <v>1459</v>
      </c>
      <c r="B228" s="596" t="s">
        <v>1563</v>
      </c>
      <c r="C228" s="596" t="s">
        <v>1668</v>
      </c>
      <c r="D228" s="598" t="str">
        <f>IF('MAIN LEVEL'!AQ23=0, "-", 'MAIN LEVEL'!AQ23)</f>
        <v>Telah Sesuai, Tidak Dilakukan Pengujian</v>
      </c>
    </row>
    <row r="229" spans="1:4" x14ac:dyDescent="0.25">
      <c r="A229" s="596" t="s">
        <v>1463</v>
      </c>
      <c r="B229" s="596" t="s">
        <v>1564</v>
      </c>
      <c r="C229" s="596" t="s">
        <v>1668</v>
      </c>
      <c r="D229" s="598" t="str">
        <f>IF('MAIN LEVEL'!AQ24=0, "-", 'MAIN LEVEL'!AQ24)</f>
        <v>Telah Sesuai, Tidak Dilakukan Pengujian</v>
      </c>
    </row>
    <row r="230" spans="1:4" x14ac:dyDescent="0.25">
      <c r="A230" s="596" t="s">
        <v>1470</v>
      </c>
      <c r="B230" s="596" t="s">
        <v>1565</v>
      </c>
      <c r="C230" s="596" t="s">
        <v>1668</v>
      </c>
      <c r="D230" s="598" t="str">
        <f>IF('MAIN LEVEL'!AQ25=0, "-", 'MAIN LEVEL'!AQ25)</f>
        <v>-</v>
      </c>
    </row>
    <row r="231" spans="1:4" x14ac:dyDescent="0.25">
      <c r="A231" s="596" t="s">
        <v>1467</v>
      </c>
      <c r="B231" s="596" t="s">
        <v>1566</v>
      </c>
      <c r="C231" s="596" t="s">
        <v>1668</v>
      </c>
      <c r="D231" s="598" t="str">
        <f>IF('MAIN LEVEL'!AQ27=0, "-", 'MAIN LEVEL'!AQ27)</f>
        <v>Telah Sesuai, Tidak Dilakukan Pengujian</v>
      </c>
    </row>
    <row r="232" spans="1:4" x14ac:dyDescent="0.25">
      <c r="A232" s="596" t="s">
        <v>1567</v>
      </c>
      <c r="B232" s="596" t="s">
        <v>1568</v>
      </c>
      <c r="C232" s="596" t="s">
        <v>1668</v>
      </c>
      <c r="D232" s="598" t="str">
        <f>IF('MAIN LEVEL'!AQ28=0, "-", 'MAIN LEVEL'!AQ28)</f>
        <v>Telah Sesuai, Tidak Dilakukan Pengujian</v>
      </c>
    </row>
    <row r="233" spans="1:4" x14ac:dyDescent="0.25">
      <c r="A233" s="596" t="s">
        <v>1474</v>
      </c>
      <c r="B233" s="596" t="s">
        <v>1569</v>
      </c>
      <c r="C233" s="596" t="s">
        <v>1668</v>
      </c>
      <c r="D233" s="598" t="str">
        <f>IF('MAIN LEVEL'!AQ29=0, "-", 'MAIN LEVEL'!AQ29)</f>
        <v>Telah Sesuai, Tidak Dilakukan Pengujian</v>
      </c>
    </row>
    <row r="234" spans="1:4" x14ac:dyDescent="0.25">
      <c r="A234" s="596" t="s">
        <v>1482</v>
      </c>
      <c r="B234" s="596" t="s">
        <v>1570</v>
      </c>
      <c r="C234" s="596" t="s">
        <v>1668</v>
      </c>
      <c r="D234" s="598" t="str">
        <f>IF('MAIN LEVEL'!AQ30=0, "-", 'MAIN LEVEL'!AQ30)</f>
        <v>Telah Sesuai, Tidak Dilakukan Pengujian</v>
      </c>
    </row>
    <row r="235" spans="1:4" x14ac:dyDescent="0.25">
      <c r="A235" s="596" t="s">
        <v>1571</v>
      </c>
      <c r="B235" s="596" t="s">
        <v>1572</v>
      </c>
      <c r="C235" s="596" t="s">
        <v>1668</v>
      </c>
      <c r="D235" s="598" t="str">
        <f>IF('MAIN LEVEL'!AQ31=0, "-", 'MAIN LEVEL'!AQ31)</f>
        <v>Telah Sesuai, Tidak Dilakukan Pengujian</v>
      </c>
    </row>
    <row r="236" spans="1:4" x14ac:dyDescent="0.25">
      <c r="A236" s="596" t="s">
        <v>1573</v>
      </c>
      <c r="B236" s="596" t="s">
        <v>1574</v>
      </c>
      <c r="C236" s="596" t="s">
        <v>1668</v>
      </c>
      <c r="D236" s="598" t="str">
        <f>IF('MAIN LEVEL'!AQ32=0, "-", 'MAIN LEVEL'!AQ32)</f>
        <v>-</v>
      </c>
    </row>
    <row r="237" spans="1:4" x14ac:dyDescent="0.25">
      <c r="A237" s="596" t="s">
        <v>1575</v>
      </c>
      <c r="B237" s="596" t="s">
        <v>1576</v>
      </c>
      <c r="C237" s="596" t="s">
        <v>1668</v>
      </c>
      <c r="D237" s="598" t="str">
        <f>IF('MAIN LEVEL'!AQ33=0, "-", 'MAIN LEVEL'!AQ33)</f>
        <v>-</v>
      </c>
    </row>
    <row r="238" spans="1:4" x14ac:dyDescent="0.25">
      <c r="A238" s="596" t="s">
        <v>1488</v>
      </c>
      <c r="B238" s="596" t="s">
        <v>1577</v>
      </c>
      <c r="C238" s="596" t="s">
        <v>1668</v>
      </c>
      <c r="D238" s="598" t="str">
        <f>IF('MAIN LEVEL'!AQ34=0, "-", 'MAIN LEVEL'!AQ34)</f>
        <v>Telah Sesuai, Tidak Dilakukan Pengujian</v>
      </c>
    </row>
    <row r="239" spans="1:4" x14ac:dyDescent="0.25">
      <c r="A239" s="596" t="s">
        <v>1578</v>
      </c>
      <c r="B239" s="596" t="s">
        <v>1579</v>
      </c>
      <c r="C239" s="596" t="s">
        <v>1668</v>
      </c>
      <c r="D239" s="598" t="str">
        <f>IF('MAIN LEVEL'!AQ36=0, "-", 'MAIN LEVEL'!AQ36)</f>
        <v>Telah Sesuai, Tidak Dilakukan Pengujian</v>
      </c>
    </row>
    <row r="240" spans="1:4" x14ac:dyDescent="0.25">
      <c r="A240" s="596" t="s">
        <v>1580</v>
      </c>
      <c r="B240" s="596" t="s">
        <v>1581</v>
      </c>
      <c r="C240" s="596" t="s">
        <v>1668</v>
      </c>
      <c r="D240" s="598" t="str">
        <f>IF('MAIN LEVEL'!AQ37=0, "-", 'MAIN LEVEL'!AQ37)</f>
        <v>Telah Sesuai, Tidak Dilakukan Pengujian</v>
      </c>
    </row>
    <row r="241" spans="1:4" x14ac:dyDescent="0.25">
      <c r="A241" s="596" t="s">
        <v>1471</v>
      </c>
      <c r="B241" s="596" t="s">
        <v>1582</v>
      </c>
      <c r="C241" s="596" t="s">
        <v>1668</v>
      </c>
      <c r="D241" s="598" t="str">
        <f>IF('MAIN LEVEL'!AQ38=0, "-", 'MAIN LEVEL'!AQ38)</f>
        <v>Telah Sesuai, Tidak Dilakukan Pengujian</v>
      </c>
    </row>
    <row r="242" spans="1:4" x14ac:dyDescent="0.25">
      <c r="A242" s="596" t="s">
        <v>1501</v>
      </c>
      <c r="B242" s="596" t="s">
        <v>1583</v>
      </c>
      <c r="C242" s="596" t="s">
        <v>1668</v>
      </c>
      <c r="D242" s="598" t="str">
        <f>IF('MAIN LEVEL'!AQ39=0, "-", 'MAIN LEVEL'!AQ39)</f>
        <v>Telah Sesuai, Tidak Dilakukan Pengujian</v>
      </c>
    </row>
    <row r="243" spans="1:4" x14ac:dyDescent="0.25">
      <c r="A243" s="596" t="s">
        <v>1503</v>
      </c>
      <c r="B243" s="596" t="s">
        <v>1584</v>
      </c>
      <c r="C243" s="596" t="s">
        <v>1668</v>
      </c>
      <c r="D243" s="598" t="str">
        <f>IF('MAIN LEVEL'!AQ40=0, "-", 'MAIN LEVEL'!AQ40)</f>
        <v>Telah Sesuai, Tidak Dilakukan Pengujian</v>
      </c>
    </row>
    <row r="244" spans="1:4" x14ac:dyDescent="0.25">
      <c r="A244" s="596" t="s">
        <v>1504</v>
      </c>
      <c r="B244" s="596" t="s">
        <v>1585</v>
      </c>
      <c r="C244" s="596" t="s">
        <v>1668</v>
      </c>
      <c r="D244" s="598" t="str">
        <f>IF('MAIN LEVEL'!AQ41=0, "-", 'MAIN LEVEL'!AQ41)</f>
        <v>Telah Sesuai, Tidak Dilakukan Pengujian</v>
      </c>
    </row>
    <row r="245" spans="1:4" x14ac:dyDescent="0.25">
      <c r="A245" s="596" t="s">
        <v>1505</v>
      </c>
      <c r="B245" s="596" t="s">
        <v>1586</v>
      </c>
      <c r="C245" s="596" t="s">
        <v>1668</v>
      </c>
      <c r="D245" s="598" t="str">
        <f>IF('MAIN LEVEL'!AQ42=0, "-", 'MAIN LEVEL'!AQ42)</f>
        <v>Telah Sesuai, Tidak Dilakukan Pengujian</v>
      </c>
    </row>
    <row r="246" spans="1:4" x14ac:dyDescent="0.25">
      <c r="A246" s="596" t="s">
        <v>1587</v>
      </c>
      <c r="B246" s="596" t="s">
        <v>1588</v>
      </c>
      <c r="C246" s="596" t="s">
        <v>1668</v>
      </c>
      <c r="D246" s="598" t="str">
        <f>IF('MAIN LEVEL'!AQ43=0, "-", 'MAIN LEVEL'!AQ43)</f>
        <v>Telah Sesuai, Tidak Dilakukan Pengujian</v>
      </c>
    </row>
    <row r="247" spans="1:4" x14ac:dyDescent="0.25">
      <c r="A247" s="596" t="s">
        <v>1509</v>
      </c>
      <c r="B247" s="596" t="s">
        <v>1589</v>
      </c>
      <c r="C247" s="596" t="s">
        <v>1668</v>
      </c>
      <c r="D247" s="598" t="str">
        <f>IF('MAIN LEVEL'!AQ44=0, "-", 'MAIN LEVEL'!AQ44)</f>
        <v>Telah Sesuai, Tidak Dilakukan Pengujian</v>
      </c>
    </row>
    <row r="248" spans="1:4" x14ac:dyDescent="0.25">
      <c r="A248" s="596" t="s">
        <v>1512</v>
      </c>
      <c r="B248" s="596" t="s">
        <v>1590</v>
      </c>
      <c r="C248" s="596" t="s">
        <v>1668</v>
      </c>
      <c r="D248" s="598" t="str">
        <f>IF('MAIN LEVEL'!AQ45=0, "-", 'MAIN LEVEL'!AQ45)</f>
        <v>Telah Sesuai, Tidak Dilakukan Pengujian</v>
      </c>
    </row>
    <row r="249" spans="1:4" x14ac:dyDescent="0.25">
      <c r="A249" s="596" t="s">
        <v>1513</v>
      </c>
      <c r="B249" s="596" t="s">
        <v>1591</v>
      </c>
      <c r="C249" s="596" t="s">
        <v>1668</v>
      </c>
      <c r="D249" s="598" t="str">
        <f>IF('MAIN LEVEL'!AQ46=0, "-", 'MAIN LEVEL'!AQ46)</f>
        <v>Telah Sesuai, Tidak Dilakukan Pengujian</v>
      </c>
    </row>
    <row r="250" spans="1:4" x14ac:dyDescent="0.25">
      <c r="A250" s="596" t="s">
        <v>1514</v>
      </c>
      <c r="B250" s="596" t="s">
        <v>1592</v>
      </c>
      <c r="C250" s="596" t="s">
        <v>1668</v>
      </c>
      <c r="D250" s="598" t="str">
        <f>IF('MAIN LEVEL'!AQ47=0, "-", 'MAIN LEVEL'!AQ47)</f>
        <v>Telah Sesuai, Tidak Dilakukan Pengujian</v>
      </c>
    </row>
    <row r="251" spans="1:4" x14ac:dyDescent="0.25">
      <c r="A251" s="596" t="s">
        <v>1474</v>
      </c>
      <c r="B251" s="596" t="s">
        <v>1593</v>
      </c>
      <c r="C251" s="596" t="s">
        <v>1668</v>
      </c>
      <c r="D251" s="598" t="str">
        <f>IF('MAIN LEVEL'!AQ48=0, "-", 'MAIN LEVEL'!AQ48)</f>
        <v>Telah Sesuai, Tidak Dilakukan Pengujian</v>
      </c>
    </row>
    <row r="252" spans="1:4" x14ac:dyDescent="0.25">
      <c r="A252" s="596" t="s">
        <v>1519</v>
      </c>
      <c r="B252" s="596" t="s">
        <v>1594</v>
      </c>
      <c r="C252" s="596" t="s">
        <v>1668</v>
      </c>
      <c r="D252" s="598" t="str">
        <f>IF('MAIN LEVEL'!AQ49=0, "-", 'MAIN LEVEL'!AQ49)</f>
        <v>-</v>
      </c>
    </row>
    <row r="253" spans="1:4" x14ac:dyDescent="0.25">
      <c r="A253" s="596" t="s">
        <v>1595</v>
      </c>
      <c r="B253" s="596" t="s">
        <v>1596</v>
      </c>
      <c r="C253" s="596" t="s">
        <v>1668</v>
      </c>
      <c r="D253" s="598" t="str">
        <f>IF('MAIN LEVEL'!AQ50=0, "-", 'MAIN LEVEL'!AQ50)</f>
        <v>-</v>
      </c>
    </row>
    <row r="254" spans="1:4" x14ac:dyDescent="0.25">
      <c r="A254" s="596" t="s">
        <v>1515</v>
      </c>
      <c r="B254" s="596" t="s">
        <v>1597</v>
      </c>
      <c r="C254" s="596" t="s">
        <v>1668</v>
      </c>
      <c r="D254" s="598" t="str">
        <f>IF('MAIN LEVEL'!AQ52=0, "-", 'MAIN LEVEL'!AQ52)</f>
        <v>Telah Sesuai, Tidak Dilakukan Pengujian</v>
      </c>
    </row>
    <row r="255" spans="1:4" x14ac:dyDescent="0.25">
      <c r="A255" s="596" t="s">
        <v>1598</v>
      </c>
      <c r="B255" s="596" t="s">
        <v>1599</v>
      </c>
      <c r="C255" s="596" t="s">
        <v>1668</v>
      </c>
      <c r="D255" s="598" t="str">
        <f>IF('MAIN LEVEL'!AQ53=0, "-", 'MAIN LEVEL'!AQ53)</f>
        <v>Telah Sesuai, Tidak Dilakukan Pengujian</v>
      </c>
    </row>
    <row r="256" spans="1:4" x14ac:dyDescent="0.25">
      <c r="A256" s="596" t="s">
        <v>1517</v>
      </c>
      <c r="B256" s="596" t="s">
        <v>1600</v>
      </c>
      <c r="C256" s="596" t="s">
        <v>1668</v>
      </c>
      <c r="D256" s="598" t="str">
        <f>IF('MAIN LEVEL'!AQ54=0, "-", 'MAIN LEVEL'!AQ54)</f>
        <v>Telah Sesuai, Tidak Dilakukan Pengujian</v>
      </c>
    </row>
    <row r="257" spans="1:4" x14ac:dyDescent="0.25">
      <c r="A257" s="596" t="s">
        <v>1518</v>
      </c>
      <c r="B257" s="596" t="s">
        <v>1601</v>
      </c>
      <c r="C257" s="596" t="s">
        <v>1668</v>
      </c>
      <c r="D257" s="598" t="str">
        <f>IF('MAIN LEVEL'!AQ55=0, "-", 'MAIN LEVEL'!AQ55)</f>
        <v>Telah Sesuai, Tidak Dilakukan Pengujian</v>
      </c>
    </row>
    <row r="258" spans="1:4" x14ac:dyDescent="0.25">
      <c r="A258" s="596" t="s">
        <v>1526</v>
      </c>
      <c r="B258" s="596" t="s">
        <v>1602</v>
      </c>
      <c r="C258" s="596" t="s">
        <v>1668</v>
      </c>
      <c r="D258" s="598" t="str">
        <f>IF('MAIN LEVEL'!AQ56=0, "-", 'MAIN LEVEL'!AQ56)</f>
        <v>-</v>
      </c>
    </row>
    <row r="259" spans="1:4" x14ac:dyDescent="0.25">
      <c r="A259" s="596" t="s">
        <v>1603</v>
      </c>
      <c r="B259" s="596" t="s">
        <v>1604</v>
      </c>
      <c r="C259" s="596" t="s">
        <v>1668</v>
      </c>
      <c r="D259" s="598" t="str">
        <f>IF('MAIN LEVEL'!AQ58=0, "-", 'MAIN LEVEL'!AQ58)</f>
        <v>Telah Sesuai, Tidak Dilakukan Pengujian</v>
      </c>
    </row>
    <row r="260" spans="1:4" x14ac:dyDescent="0.25">
      <c r="A260" s="596" t="s">
        <v>1522</v>
      </c>
      <c r="B260" s="596" t="s">
        <v>1605</v>
      </c>
      <c r="C260" s="596" t="s">
        <v>1668</v>
      </c>
      <c r="D260" s="598" t="str">
        <f>IF('MAIN LEVEL'!AQ59=0, "-", 'MAIN LEVEL'!AQ59)</f>
        <v>Telah Sesuai, Tidak Dilakukan Pengujian</v>
      </c>
    </row>
    <row r="261" spans="1:4" x14ac:dyDescent="0.25">
      <c r="A261" s="596" t="s">
        <v>1606</v>
      </c>
      <c r="B261" s="596" t="s">
        <v>1607</v>
      </c>
      <c r="C261" s="596" t="s">
        <v>1668</v>
      </c>
      <c r="D261" s="598" t="str">
        <f>IF('MAIN LEVEL'!AQ60=0, "-", 'MAIN LEVEL'!AQ60)</f>
        <v>Telah Sesuai, Tidak Dilakukan Pengujian</v>
      </c>
    </row>
    <row r="262" spans="1:4" x14ac:dyDescent="0.25">
      <c r="A262" s="596" t="s">
        <v>1474</v>
      </c>
      <c r="B262" s="596" t="s">
        <v>1608</v>
      </c>
      <c r="C262" s="596" t="s">
        <v>1668</v>
      </c>
      <c r="D262" s="598" t="str">
        <f>IF('MAIN LEVEL'!AQ61=0, "-", 'MAIN LEVEL'!AQ61)</f>
        <v>Telah Sesuai, Tidak Dilakukan Pengujian</v>
      </c>
    </row>
    <row r="263" spans="1:4" x14ac:dyDescent="0.25">
      <c r="A263" s="596" t="s">
        <v>1532</v>
      </c>
      <c r="B263" s="596" t="s">
        <v>1609</v>
      </c>
      <c r="C263" s="596" t="s">
        <v>1668</v>
      </c>
      <c r="D263" s="598" t="str">
        <f>IF('MAIN LEVEL'!AQ62=0, "-", 'MAIN LEVEL'!AQ62)</f>
        <v>-</v>
      </c>
    </row>
    <row r="264" spans="1:4" x14ac:dyDescent="0.25">
      <c r="A264" s="596" t="s">
        <v>1534</v>
      </c>
      <c r="B264" s="596" t="s">
        <v>1610</v>
      </c>
      <c r="C264" s="596" t="s">
        <v>1668</v>
      </c>
      <c r="D264" s="598" t="str">
        <f>IF('MAIN LEVEL'!AQ63=0, "-", 'MAIN LEVEL'!AQ63)</f>
        <v>-</v>
      </c>
    </row>
    <row r="265" spans="1:4" x14ac:dyDescent="0.25">
      <c r="A265" s="596" t="s">
        <v>1611</v>
      </c>
      <c r="B265" s="596" t="s">
        <v>1612</v>
      </c>
      <c r="C265" s="596" t="s">
        <v>1668</v>
      </c>
      <c r="D265" s="598" t="str">
        <f>IF('MAIN LEVEL'!AQ64=0, "-", 'MAIN LEVEL'!AQ64)</f>
        <v>-</v>
      </c>
    </row>
    <row r="266" spans="1:4" x14ac:dyDescent="0.25">
      <c r="A266" s="596" t="s">
        <v>1524</v>
      </c>
      <c r="B266" s="596" t="s">
        <v>1613</v>
      </c>
      <c r="C266" s="596" t="s">
        <v>1668</v>
      </c>
      <c r="D266" s="598" t="str">
        <f>IF('MAIN LEVEL'!AQ65=0, "-", 'MAIN LEVEL'!AQ65)</f>
        <v>Telah Sesuai, Tidak Dilakukan Pengujian</v>
      </c>
    </row>
    <row r="267" spans="1:4" x14ac:dyDescent="0.25">
      <c r="A267" s="596" t="s">
        <v>1525</v>
      </c>
      <c r="B267" s="596" t="s">
        <v>1614</v>
      </c>
      <c r="C267" s="596" t="s">
        <v>1668</v>
      </c>
      <c r="D267" s="598" t="str">
        <f>IF('MAIN LEVEL'!AQ66=0, "-", 'MAIN LEVEL'!AQ66)</f>
        <v>Telah Sesuai, Tidak Dilakukan Pengujian</v>
      </c>
    </row>
    <row r="268" spans="1:4" x14ac:dyDescent="0.25">
      <c r="A268" s="596" t="s">
        <v>1615</v>
      </c>
      <c r="B268" s="596" t="s">
        <v>1616</v>
      </c>
      <c r="C268" s="596" t="s">
        <v>1668</v>
      </c>
      <c r="D268" s="598" t="str">
        <f>IF('MAIN LEVEL'!AQ67=0, "-", 'MAIN LEVEL'!AQ67)</f>
        <v>-</v>
      </c>
    </row>
    <row r="269" spans="1:4" x14ac:dyDescent="0.25">
      <c r="A269" s="596" t="s">
        <v>1527</v>
      </c>
      <c r="B269" s="596" t="s">
        <v>1617</v>
      </c>
      <c r="C269" s="596" t="s">
        <v>1668</v>
      </c>
      <c r="D269" s="598" t="str">
        <f>IF('MAIN LEVEL'!AQ68=0, "-", 'MAIN LEVEL'!AQ68)</f>
        <v>Telah Sesuai, Tidak Dilakukan Pengujian</v>
      </c>
    </row>
    <row r="270" spans="1:4" x14ac:dyDescent="0.25">
      <c r="A270" s="596" t="s">
        <v>1528</v>
      </c>
      <c r="B270" s="596" t="s">
        <v>1618</v>
      </c>
      <c r="C270" s="596" t="s">
        <v>1668</v>
      </c>
      <c r="D270" s="598" t="str">
        <f>IF('MAIN LEVEL'!AQ69=0, "-", 'MAIN LEVEL'!AQ69)</f>
        <v>Telah Sesuai, Tidak Dilakukan Pengujian</v>
      </c>
    </row>
    <row r="271" spans="1:4" x14ac:dyDescent="0.25">
      <c r="A271" s="596" t="s">
        <v>1544</v>
      </c>
      <c r="B271" s="596" t="s">
        <v>1619</v>
      </c>
      <c r="C271" s="596" t="s">
        <v>1668</v>
      </c>
      <c r="D271" s="598" t="str">
        <f>IF('MAIN LEVEL'!AQ70=0, "-", 'MAIN LEVEL'!AQ70)</f>
        <v>-</v>
      </c>
    </row>
    <row r="272" spans="1:4" x14ac:dyDescent="0.25">
      <c r="A272" s="596" t="s">
        <v>1529</v>
      </c>
      <c r="B272" s="596" t="s">
        <v>1620</v>
      </c>
      <c r="C272" s="596" t="s">
        <v>1668</v>
      </c>
      <c r="D272" s="598" t="str">
        <f>IF('MAIN LEVEL'!AQ71=0, "-", 'MAIN LEVEL'!AQ71)</f>
        <v>Telah Sesuai, Tidak Dilakukan Pengujian</v>
      </c>
    </row>
    <row r="273" spans="1:4" x14ac:dyDescent="0.25">
      <c r="A273" s="596" t="s">
        <v>1621</v>
      </c>
      <c r="B273" s="596" t="s">
        <v>1622</v>
      </c>
      <c r="C273" s="596" t="s">
        <v>1668</v>
      </c>
      <c r="D273" s="598" t="str">
        <f>IF('MAIN LEVEL'!AQ72=0, "-", 'MAIN LEVEL'!AQ72)</f>
        <v>-</v>
      </c>
    </row>
    <row r="274" spans="1:4" x14ac:dyDescent="0.25">
      <c r="A274" s="596" t="s">
        <v>1623</v>
      </c>
      <c r="B274" s="596" t="s">
        <v>1624</v>
      </c>
      <c r="C274" s="596" t="s">
        <v>1668</v>
      </c>
      <c r="D274" s="598" t="str">
        <f>IF('MAIN LEVEL'!AQ74=0, "-", 'MAIN LEVEL'!AQ74)</f>
        <v>Telah Sesuai, Tidak Dilakukan Pengujian</v>
      </c>
    </row>
    <row r="275" spans="1:4" x14ac:dyDescent="0.25">
      <c r="A275" s="596" t="s">
        <v>1531</v>
      </c>
      <c r="B275" s="596" t="s">
        <v>1625</v>
      </c>
      <c r="C275" s="596" t="s">
        <v>1668</v>
      </c>
      <c r="D275" s="598" t="str">
        <f>IF('MAIN LEVEL'!AQ75=0, "-", 'MAIN LEVEL'!AQ75)</f>
        <v>Telah Sesuai, Tidak Dilakukan Pengujian</v>
      </c>
    </row>
    <row r="276" spans="1:4" x14ac:dyDescent="0.25">
      <c r="A276" s="596" t="s">
        <v>1626</v>
      </c>
      <c r="B276" s="596" t="s">
        <v>1627</v>
      </c>
      <c r="C276" s="596" t="s">
        <v>1668</v>
      </c>
      <c r="D276" s="598" t="str">
        <f>IF('MAIN LEVEL'!AQ76=0, "-", 'MAIN LEVEL'!AQ76)</f>
        <v>Telah Sesuai, Tidak Dilakukan Pengujian</v>
      </c>
    </row>
    <row r="277" spans="1:4" x14ac:dyDescent="0.25">
      <c r="A277" s="596" t="s">
        <v>1628</v>
      </c>
      <c r="B277" s="596" t="s">
        <v>1629</v>
      </c>
      <c r="C277" s="596" t="s">
        <v>1668</v>
      </c>
      <c r="D277" s="598" t="str">
        <f>IF('MAIN LEVEL'!AQ78=0, "-", 'MAIN LEVEL'!AQ78)</f>
        <v>-</v>
      </c>
    </row>
    <row r="278" spans="1:4" x14ac:dyDescent="0.25">
      <c r="A278" s="596" t="s">
        <v>1630</v>
      </c>
      <c r="B278" s="596" t="s">
        <v>1631</v>
      </c>
      <c r="C278" s="596" t="s">
        <v>1668</v>
      </c>
      <c r="D278" s="598" t="str">
        <f>IF('MAIN LEVEL'!AQ79=0, "-", 'MAIN LEVEL'!AQ79)</f>
        <v>-</v>
      </c>
    </row>
    <row r="279" spans="1:4" x14ac:dyDescent="0.25">
      <c r="A279" s="596" t="s">
        <v>1538</v>
      </c>
      <c r="B279" s="596" t="s">
        <v>1632</v>
      </c>
      <c r="C279" s="596" t="s">
        <v>1668</v>
      </c>
      <c r="D279" s="598" t="str">
        <f>IF('MAIN LEVEL'!AQ80=0, "-", 'MAIN LEVEL'!AQ80)</f>
        <v>-</v>
      </c>
    </row>
    <row r="280" spans="1:4" x14ac:dyDescent="0.25">
      <c r="A280" s="596" t="s">
        <v>1539</v>
      </c>
      <c r="B280" s="596" t="s">
        <v>1633</v>
      </c>
      <c r="C280" s="596" t="s">
        <v>1668</v>
      </c>
      <c r="D280" s="598" t="str">
        <f>IF('MAIN LEVEL'!AQ81=0, "-", 'MAIN LEVEL'!AQ81)</f>
        <v>-</v>
      </c>
    </row>
    <row r="281" spans="1:4" x14ac:dyDescent="0.25">
      <c r="A281" s="596" t="s">
        <v>1541</v>
      </c>
      <c r="B281" s="596" t="s">
        <v>1634</v>
      </c>
      <c r="C281" s="596" t="s">
        <v>1668</v>
      </c>
      <c r="D281" s="598" t="str">
        <f>IF('MAIN LEVEL'!AQ82=0, "-", 'MAIN LEVEL'!AQ82)</f>
        <v>-</v>
      </c>
    </row>
    <row r="282" spans="1:4" x14ac:dyDescent="0.25">
      <c r="A282" s="596" t="s">
        <v>1635</v>
      </c>
      <c r="B282" s="596" t="s">
        <v>1636</v>
      </c>
      <c r="C282" s="596" t="s">
        <v>1668</v>
      </c>
      <c r="D282" s="598" t="str">
        <f>IF('MAIN LEVEL'!AQ83=0, "-", 'MAIN LEVEL'!AQ83)</f>
        <v>-</v>
      </c>
    </row>
    <row r="283" spans="1:4" x14ac:dyDescent="0.25">
      <c r="A283" s="596" t="s">
        <v>1637</v>
      </c>
      <c r="B283" s="596" t="s">
        <v>1638</v>
      </c>
      <c r="C283" s="596" t="s">
        <v>1668</v>
      </c>
      <c r="D283" s="598" t="str">
        <f>IF('MAIN LEVEL'!AQ85=0, "-", 'MAIN LEVEL'!AQ85)</f>
        <v>-</v>
      </c>
    </row>
    <row r="284" spans="1:4" x14ac:dyDescent="0.25">
      <c r="A284" s="596" t="s">
        <v>1639</v>
      </c>
      <c r="B284" s="596" t="s">
        <v>1640</v>
      </c>
      <c r="C284" s="596" t="s">
        <v>1668</v>
      </c>
      <c r="D284" s="598" t="str">
        <f>IF('MAIN LEVEL'!AQ86=0, "-", 'MAIN LEVEL'!AQ86)</f>
        <v>-</v>
      </c>
    </row>
    <row r="285" spans="1:4" x14ac:dyDescent="0.25">
      <c r="A285" s="596" t="s">
        <v>1641</v>
      </c>
      <c r="B285" s="596" t="s">
        <v>1642</v>
      </c>
      <c r="C285" s="596" t="s">
        <v>1668</v>
      </c>
      <c r="D285" s="598" t="str">
        <f>IF('MAIN LEVEL'!AQ87=0, "-", 'MAIN LEVEL'!AQ87)</f>
        <v>-</v>
      </c>
    </row>
    <row r="286" spans="1:4" x14ac:dyDescent="0.25">
      <c r="A286" s="596" t="s">
        <v>1643</v>
      </c>
      <c r="B286" s="596" t="s">
        <v>1644</v>
      </c>
      <c r="C286" s="596" t="s">
        <v>1668</v>
      </c>
      <c r="D286" s="598" t="str">
        <f>IF('MAIN LEVEL'!AQ88=0, "-", 'MAIN LEVEL'!AQ88)</f>
        <v>-</v>
      </c>
    </row>
    <row r="287" spans="1:4" x14ac:dyDescent="0.25">
      <c r="A287" s="596" t="s">
        <v>1391</v>
      </c>
      <c r="B287" s="596" t="s">
        <v>1645</v>
      </c>
      <c r="C287" s="596" t="s">
        <v>1668</v>
      </c>
      <c r="D287" s="598" t="str">
        <f>IF('MAIN LEVEL'!AQ89=0, "-", 'MAIN LEVEL'!AQ89)</f>
        <v>Telah Sesuai, Tidak Dilakukan Pengujian</v>
      </c>
    </row>
    <row r="288" spans="1:4" x14ac:dyDescent="0.25">
      <c r="A288" s="596" t="s">
        <v>1646</v>
      </c>
      <c r="B288" s="596" t="s">
        <v>1647</v>
      </c>
      <c r="C288" s="596" t="s">
        <v>1668</v>
      </c>
      <c r="D288" s="598" t="str">
        <f>IF('MAIN LEVEL'!AQ90=0, "-", 'MAIN LEVEL'!AQ90)</f>
        <v>Telah Sesuai, Tidak Dilakukan Pengujian</v>
      </c>
    </row>
    <row r="289" spans="1:4" x14ac:dyDescent="0.25">
      <c r="A289" s="596" t="s">
        <v>1648</v>
      </c>
      <c r="B289" s="596" t="s">
        <v>1649</v>
      </c>
      <c r="C289" s="596" t="s">
        <v>1668</v>
      </c>
      <c r="D289" s="598" t="str">
        <f>IF('MAIN LEVEL'!AQ91=0, "-", 'MAIN LEVEL'!AQ91)</f>
        <v>-</v>
      </c>
    </row>
    <row r="290" spans="1:4" x14ac:dyDescent="0.25">
      <c r="A290" s="596" t="s">
        <v>1553</v>
      </c>
      <c r="B290" s="596" t="s">
        <v>1650</v>
      </c>
      <c r="C290" s="596" t="s">
        <v>1668</v>
      </c>
      <c r="D290" s="598" t="str">
        <f>IF('MAIN LEVEL'!AQ92=0, "-", 'MAIN LEVEL'!AQ92)</f>
        <v>-</v>
      </c>
    </row>
    <row r="291" spans="1:4" x14ac:dyDescent="0.25">
      <c r="A291" s="596" t="s">
        <v>1651</v>
      </c>
      <c r="B291" s="596" t="s">
        <v>1652</v>
      </c>
      <c r="C291" s="596" t="s">
        <v>1668</v>
      </c>
      <c r="D291" s="598" t="s">
        <v>1681</v>
      </c>
    </row>
    <row r="292" spans="1:4" x14ac:dyDescent="0.25">
      <c r="A292" s="596" t="s">
        <v>1653</v>
      </c>
      <c r="B292" s="596" t="s">
        <v>1654</v>
      </c>
      <c r="C292" s="596" t="s">
        <v>1668</v>
      </c>
      <c r="D292" s="598" t="s">
        <v>1681</v>
      </c>
    </row>
    <row r="293" spans="1:4" x14ac:dyDescent="0.25">
      <c r="A293" s="596" t="s">
        <v>1655</v>
      </c>
      <c r="B293" s="596" t="s">
        <v>1656</v>
      </c>
      <c r="C293" s="596" t="s">
        <v>1668</v>
      </c>
      <c r="D293" s="598" t="s">
        <v>1681</v>
      </c>
    </row>
    <row r="294" spans="1:4" x14ac:dyDescent="0.25">
      <c r="A294" s="596" t="s">
        <v>1657</v>
      </c>
      <c r="B294" s="596" t="s">
        <v>1658</v>
      </c>
      <c r="C294" s="596" t="s">
        <v>1668</v>
      </c>
      <c r="D294" s="598" t="s">
        <v>1681</v>
      </c>
    </row>
    <row r="295" spans="1:4" x14ac:dyDescent="0.25">
      <c r="A295" s="596" t="s">
        <v>1659</v>
      </c>
      <c r="B295" s="596" t="s">
        <v>1660</v>
      </c>
      <c r="C295" s="596" t="s">
        <v>1668</v>
      </c>
      <c r="D295" s="598" t="s">
        <v>1681</v>
      </c>
    </row>
    <row r="296" spans="1:4" x14ac:dyDescent="0.25">
      <c r="A296" s="596" t="s">
        <v>1661</v>
      </c>
      <c r="B296" s="596" t="s">
        <v>1662</v>
      </c>
      <c r="C296" s="596" t="s">
        <v>1668</v>
      </c>
      <c r="D296" s="598" t="s">
        <v>1681</v>
      </c>
    </row>
    <row r="297" spans="1:4" x14ac:dyDescent="0.25">
      <c r="A297" s="596" t="s">
        <v>1663</v>
      </c>
      <c r="B297" s="596" t="s">
        <v>1664</v>
      </c>
      <c r="C297" s="596" t="s">
        <v>1668</v>
      </c>
      <c r="D297" s="598" t="s">
        <v>1681</v>
      </c>
    </row>
    <row r="298" spans="1:4" ht="14.25" customHeight="1" x14ac:dyDescent="0.25">
      <c r="A298" s="596" t="s">
        <v>1437</v>
      </c>
      <c r="B298" s="596" t="s">
        <v>1557</v>
      </c>
      <c r="C298" s="601" t="s">
        <v>1669</v>
      </c>
      <c r="D298" s="598" t="s">
        <v>1558</v>
      </c>
    </row>
    <row r="299" spans="1:4" ht="14.25" customHeight="1" x14ac:dyDescent="0.25">
      <c r="A299" s="596" t="s">
        <v>1441</v>
      </c>
      <c r="B299" s="596" t="s">
        <v>1559</v>
      </c>
      <c r="C299" s="601" t="s">
        <v>1669</v>
      </c>
      <c r="D299" s="598" t="s">
        <v>1558</v>
      </c>
    </row>
    <row r="300" spans="1:4" ht="14.25" customHeight="1" x14ac:dyDescent="0.25">
      <c r="A300" s="596" t="s">
        <v>1560</v>
      </c>
      <c r="B300" s="596" t="s">
        <v>1561</v>
      </c>
      <c r="C300" s="601" t="s">
        <v>1669</v>
      </c>
      <c r="D300" s="598" t="s">
        <v>1558</v>
      </c>
    </row>
    <row r="301" spans="1:4" ht="14.25" customHeight="1" x14ac:dyDescent="0.25">
      <c r="A301" s="596" t="s">
        <v>1448</v>
      </c>
      <c r="B301" s="596" t="s">
        <v>1562</v>
      </c>
      <c r="C301" s="601" t="s">
        <v>1669</v>
      </c>
      <c r="D301" s="598" t="s">
        <v>1558</v>
      </c>
    </row>
    <row r="302" spans="1:4" ht="14.25" customHeight="1" x14ac:dyDescent="0.25">
      <c r="A302" s="596" t="s">
        <v>1459</v>
      </c>
      <c r="B302" s="596" t="s">
        <v>1563</v>
      </c>
      <c r="C302" s="601" t="s">
        <v>1669</v>
      </c>
      <c r="D302" s="598" t="s">
        <v>1558</v>
      </c>
    </row>
    <row r="303" spans="1:4" ht="14.25" customHeight="1" x14ac:dyDescent="0.25">
      <c r="A303" s="596" t="s">
        <v>1463</v>
      </c>
      <c r="B303" s="596" t="s">
        <v>1564</v>
      </c>
      <c r="C303" s="601" t="s">
        <v>1669</v>
      </c>
      <c r="D303" s="598" t="s">
        <v>1558</v>
      </c>
    </row>
    <row r="304" spans="1:4" ht="14.25" customHeight="1" x14ac:dyDescent="0.25">
      <c r="A304" s="596" t="s">
        <v>1470</v>
      </c>
      <c r="B304" s="596" t="s">
        <v>1565</v>
      </c>
      <c r="C304" s="601" t="s">
        <v>1669</v>
      </c>
      <c r="D304" s="598" t="s">
        <v>1558</v>
      </c>
    </row>
    <row r="305" spans="1:4" ht="14.25" customHeight="1" x14ac:dyDescent="0.25">
      <c r="A305" s="596" t="s">
        <v>1467</v>
      </c>
      <c r="B305" s="596" t="s">
        <v>1566</v>
      </c>
      <c r="C305" s="601" t="s">
        <v>1669</v>
      </c>
      <c r="D305" s="598" t="s">
        <v>1558</v>
      </c>
    </row>
    <row r="306" spans="1:4" ht="14.25" customHeight="1" x14ac:dyDescent="0.25">
      <c r="A306" s="596" t="s">
        <v>1567</v>
      </c>
      <c r="B306" s="596" t="s">
        <v>1568</v>
      </c>
      <c r="C306" s="601" t="s">
        <v>1669</v>
      </c>
      <c r="D306" s="598" t="s">
        <v>1558</v>
      </c>
    </row>
    <row r="307" spans="1:4" ht="14.25" customHeight="1" x14ac:dyDescent="0.25">
      <c r="A307" s="596" t="s">
        <v>1474</v>
      </c>
      <c r="B307" s="596" t="s">
        <v>1569</v>
      </c>
      <c r="C307" s="601" t="s">
        <v>1669</v>
      </c>
      <c r="D307" s="598" t="s">
        <v>1558</v>
      </c>
    </row>
    <row r="308" spans="1:4" ht="14.25" customHeight="1" x14ac:dyDescent="0.25">
      <c r="A308" s="596" t="s">
        <v>1482</v>
      </c>
      <c r="B308" s="596" t="s">
        <v>1570</v>
      </c>
      <c r="C308" s="601" t="s">
        <v>1669</v>
      </c>
      <c r="D308" s="598" t="s">
        <v>1558</v>
      </c>
    </row>
    <row r="309" spans="1:4" ht="14.25" customHeight="1" x14ac:dyDescent="0.25">
      <c r="A309" s="596" t="s">
        <v>1571</v>
      </c>
      <c r="B309" s="596" t="s">
        <v>1572</v>
      </c>
      <c r="C309" s="601" t="s">
        <v>1669</v>
      </c>
      <c r="D309" s="598" t="s">
        <v>1558</v>
      </c>
    </row>
    <row r="310" spans="1:4" ht="14.25" customHeight="1" x14ac:dyDescent="0.25">
      <c r="A310" s="596" t="s">
        <v>1573</v>
      </c>
      <c r="B310" s="596" t="s">
        <v>1574</v>
      </c>
      <c r="C310" s="601" t="s">
        <v>1669</v>
      </c>
      <c r="D310" s="598" t="s">
        <v>1558</v>
      </c>
    </row>
    <row r="311" spans="1:4" ht="14.25" customHeight="1" x14ac:dyDescent="0.25">
      <c r="A311" s="596" t="s">
        <v>1575</v>
      </c>
      <c r="B311" s="596" t="s">
        <v>1576</v>
      </c>
      <c r="C311" s="601" t="s">
        <v>1669</v>
      </c>
      <c r="D311" s="598" t="s">
        <v>1558</v>
      </c>
    </row>
    <row r="312" spans="1:4" ht="14.25" customHeight="1" x14ac:dyDescent="0.25">
      <c r="A312" s="596" t="s">
        <v>1488</v>
      </c>
      <c r="B312" s="596" t="s">
        <v>1577</v>
      </c>
      <c r="C312" s="601" t="s">
        <v>1669</v>
      </c>
      <c r="D312" s="598" t="s">
        <v>1558</v>
      </c>
    </row>
    <row r="313" spans="1:4" ht="14.25" customHeight="1" x14ac:dyDescent="0.25">
      <c r="A313" s="596" t="s">
        <v>1578</v>
      </c>
      <c r="B313" s="596" t="s">
        <v>1579</v>
      </c>
      <c r="C313" s="601" t="s">
        <v>1669</v>
      </c>
      <c r="D313" s="598" t="s">
        <v>1558</v>
      </c>
    </row>
    <row r="314" spans="1:4" ht="14.25" customHeight="1" x14ac:dyDescent="0.25">
      <c r="A314" s="596" t="s">
        <v>1580</v>
      </c>
      <c r="B314" s="596" t="s">
        <v>1581</v>
      </c>
      <c r="C314" s="601" t="s">
        <v>1669</v>
      </c>
      <c r="D314" s="598" t="s">
        <v>1558</v>
      </c>
    </row>
    <row r="315" spans="1:4" ht="14.25" customHeight="1" x14ac:dyDescent="0.25">
      <c r="A315" s="596" t="s">
        <v>1471</v>
      </c>
      <c r="B315" s="596" t="s">
        <v>1582</v>
      </c>
      <c r="C315" s="601" t="s">
        <v>1669</v>
      </c>
      <c r="D315" s="598" t="s">
        <v>1558</v>
      </c>
    </row>
    <row r="316" spans="1:4" ht="14.25" customHeight="1" x14ac:dyDescent="0.25">
      <c r="A316" s="596" t="s">
        <v>1501</v>
      </c>
      <c r="B316" s="596" t="s">
        <v>1583</v>
      </c>
      <c r="C316" s="601" t="s">
        <v>1669</v>
      </c>
      <c r="D316" s="598" t="s">
        <v>1558</v>
      </c>
    </row>
    <row r="317" spans="1:4" ht="14.25" customHeight="1" x14ac:dyDescent="0.25">
      <c r="A317" s="596" t="s">
        <v>1503</v>
      </c>
      <c r="B317" s="596" t="s">
        <v>1584</v>
      </c>
      <c r="C317" s="601" t="s">
        <v>1669</v>
      </c>
      <c r="D317" s="598" t="s">
        <v>1558</v>
      </c>
    </row>
    <row r="318" spans="1:4" ht="14.25" customHeight="1" x14ac:dyDescent="0.25">
      <c r="A318" s="596" t="s">
        <v>1504</v>
      </c>
      <c r="B318" s="596" t="s">
        <v>1585</v>
      </c>
      <c r="C318" s="601" t="s">
        <v>1669</v>
      </c>
      <c r="D318" s="598" t="s">
        <v>1558</v>
      </c>
    </row>
    <row r="319" spans="1:4" ht="14.25" customHeight="1" x14ac:dyDescent="0.25">
      <c r="A319" s="596" t="s">
        <v>1505</v>
      </c>
      <c r="B319" s="596" t="s">
        <v>1586</v>
      </c>
      <c r="C319" s="601" t="s">
        <v>1669</v>
      </c>
      <c r="D319" s="598" t="s">
        <v>1558</v>
      </c>
    </row>
    <row r="320" spans="1:4" ht="14.25" customHeight="1" x14ac:dyDescent="0.25">
      <c r="A320" s="596" t="s">
        <v>1587</v>
      </c>
      <c r="B320" s="596" t="s">
        <v>1588</v>
      </c>
      <c r="C320" s="601" t="s">
        <v>1669</v>
      </c>
      <c r="D320" s="598" t="s">
        <v>1558</v>
      </c>
    </row>
    <row r="321" spans="1:4" ht="14.25" customHeight="1" x14ac:dyDescent="0.25">
      <c r="A321" s="596" t="s">
        <v>1509</v>
      </c>
      <c r="B321" s="596" t="s">
        <v>1589</v>
      </c>
      <c r="C321" s="601" t="s">
        <v>1669</v>
      </c>
      <c r="D321" s="598" t="s">
        <v>1558</v>
      </c>
    </row>
    <row r="322" spans="1:4" ht="14.25" customHeight="1" x14ac:dyDescent="0.25">
      <c r="A322" s="596" t="s">
        <v>1512</v>
      </c>
      <c r="B322" s="596" t="s">
        <v>1590</v>
      </c>
      <c r="C322" s="601" t="s">
        <v>1669</v>
      </c>
      <c r="D322" s="598" t="s">
        <v>1558</v>
      </c>
    </row>
    <row r="323" spans="1:4" ht="14.25" customHeight="1" x14ac:dyDescent="0.25">
      <c r="A323" s="596" t="s">
        <v>1513</v>
      </c>
      <c r="B323" s="596" t="s">
        <v>1591</v>
      </c>
      <c r="C323" s="601" t="s">
        <v>1669</v>
      </c>
      <c r="D323" s="598" t="s">
        <v>1558</v>
      </c>
    </row>
    <row r="324" spans="1:4" ht="14.25" customHeight="1" x14ac:dyDescent="0.25">
      <c r="A324" s="596" t="s">
        <v>1514</v>
      </c>
      <c r="B324" s="596" t="s">
        <v>1592</v>
      </c>
      <c r="C324" s="601" t="s">
        <v>1669</v>
      </c>
      <c r="D324" s="598" t="s">
        <v>1558</v>
      </c>
    </row>
    <row r="325" spans="1:4" ht="14.25" customHeight="1" x14ac:dyDescent="0.25">
      <c r="A325" s="596" t="s">
        <v>1474</v>
      </c>
      <c r="B325" s="596" t="s">
        <v>1593</v>
      </c>
      <c r="C325" s="601" t="s">
        <v>1669</v>
      </c>
      <c r="D325" s="598" t="s">
        <v>1558</v>
      </c>
    </row>
    <row r="326" spans="1:4" ht="14.25" customHeight="1" x14ac:dyDescent="0.25">
      <c r="A326" s="596" t="s">
        <v>1519</v>
      </c>
      <c r="B326" s="596" t="s">
        <v>1594</v>
      </c>
      <c r="C326" s="601" t="s">
        <v>1669</v>
      </c>
      <c r="D326" s="598" t="s">
        <v>1558</v>
      </c>
    </row>
    <row r="327" spans="1:4" ht="14.25" customHeight="1" x14ac:dyDescent="0.25">
      <c r="A327" s="596" t="s">
        <v>1595</v>
      </c>
      <c r="B327" s="596" t="s">
        <v>1596</v>
      </c>
      <c r="C327" s="601" t="s">
        <v>1669</v>
      </c>
      <c r="D327" s="598" t="s">
        <v>1558</v>
      </c>
    </row>
    <row r="328" spans="1:4" ht="14.25" customHeight="1" x14ac:dyDescent="0.25">
      <c r="A328" s="596" t="s">
        <v>1515</v>
      </c>
      <c r="B328" s="596" t="s">
        <v>1597</v>
      </c>
      <c r="C328" s="601" t="s">
        <v>1669</v>
      </c>
      <c r="D328" s="598" t="s">
        <v>1558</v>
      </c>
    </row>
    <row r="329" spans="1:4" ht="14.25" customHeight="1" x14ac:dyDescent="0.25">
      <c r="A329" s="596" t="s">
        <v>1598</v>
      </c>
      <c r="B329" s="596" t="s">
        <v>1599</v>
      </c>
      <c r="C329" s="601" t="s">
        <v>1669</v>
      </c>
      <c r="D329" s="598" t="s">
        <v>1558</v>
      </c>
    </row>
    <row r="330" spans="1:4" ht="14.25" customHeight="1" x14ac:dyDescent="0.25">
      <c r="A330" s="596" t="s">
        <v>1517</v>
      </c>
      <c r="B330" s="596" t="s">
        <v>1600</v>
      </c>
      <c r="C330" s="601" t="s">
        <v>1669</v>
      </c>
      <c r="D330" s="598" t="s">
        <v>1558</v>
      </c>
    </row>
    <row r="331" spans="1:4" ht="14.25" customHeight="1" x14ac:dyDescent="0.25">
      <c r="A331" s="596" t="s">
        <v>1518</v>
      </c>
      <c r="B331" s="596" t="s">
        <v>1601</v>
      </c>
      <c r="C331" s="601" t="s">
        <v>1669</v>
      </c>
      <c r="D331" s="598" t="s">
        <v>1558</v>
      </c>
    </row>
    <row r="332" spans="1:4" ht="14.25" customHeight="1" x14ac:dyDescent="0.25">
      <c r="A332" s="596" t="s">
        <v>1526</v>
      </c>
      <c r="B332" s="596" t="s">
        <v>1602</v>
      </c>
      <c r="C332" s="601" t="s">
        <v>1669</v>
      </c>
      <c r="D332" s="598" t="s">
        <v>1558</v>
      </c>
    </row>
    <row r="333" spans="1:4" ht="14.25" customHeight="1" x14ac:dyDescent="0.25">
      <c r="A333" s="596" t="s">
        <v>1603</v>
      </c>
      <c r="B333" s="596" t="s">
        <v>1604</v>
      </c>
      <c r="C333" s="601" t="s">
        <v>1669</v>
      </c>
      <c r="D333" s="598" t="s">
        <v>1558</v>
      </c>
    </row>
    <row r="334" spans="1:4" ht="14.25" customHeight="1" x14ac:dyDescent="0.25">
      <c r="A334" s="596" t="s">
        <v>1522</v>
      </c>
      <c r="B334" s="596" t="s">
        <v>1605</v>
      </c>
      <c r="C334" s="601" t="s">
        <v>1669</v>
      </c>
      <c r="D334" s="598" t="s">
        <v>1558</v>
      </c>
    </row>
    <row r="335" spans="1:4" ht="14.25" customHeight="1" x14ac:dyDescent="0.25">
      <c r="A335" s="596" t="s">
        <v>1606</v>
      </c>
      <c r="B335" s="596" t="s">
        <v>1607</v>
      </c>
      <c r="C335" s="601" t="s">
        <v>1669</v>
      </c>
      <c r="D335" s="598" t="s">
        <v>1558</v>
      </c>
    </row>
    <row r="336" spans="1:4" ht="14.25" customHeight="1" x14ac:dyDescent="0.25">
      <c r="A336" s="596" t="s">
        <v>1474</v>
      </c>
      <c r="B336" s="596" t="s">
        <v>1608</v>
      </c>
      <c r="C336" s="601" t="s">
        <v>1669</v>
      </c>
      <c r="D336" s="598" t="s">
        <v>1558</v>
      </c>
    </row>
    <row r="337" spans="1:4" ht="14.25" customHeight="1" x14ac:dyDescent="0.25">
      <c r="A337" s="596" t="s">
        <v>1532</v>
      </c>
      <c r="B337" s="596" t="s">
        <v>1609</v>
      </c>
      <c r="C337" s="601" t="s">
        <v>1669</v>
      </c>
      <c r="D337" s="598" t="s">
        <v>1558</v>
      </c>
    </row>
    <row r="338" spans="1:4" ht="14.25" customHeight="1" x14ac:dyDescent="0.25">
      <c r="A338" s="596" t="s">
        <v>1534</v>
      </c>
      <c r="B338" s="596" t="s">
        <v>1610</v>
      </c>
      <c r="C338" s="601" t="s">
        <v>1669</v>
      </c>
      <c r="D338" s="598" t="s">
        <v>1558</v>
      </c>
    </row>
    <row r="339" spans="1:4" ht="14.25" customHeight="1" x14ac:dyDescent="0.25">
      <c r="A339" s="596" t="s">
        <v>1611</v>
      </c>
      <c r="B339" s="596" t="s">
        <v>1612</v>
      </c>
      <c r="C339" s="601" t="s">
        <v>1669</v>
      </c>
      <c r="D339" s="598" t="s">
        <v>1558</v>
      </c>
    </row>
    <row r="340" spans="1:4" ht="14.25" customHeight="1" x14ac:dyDescent="0.25">
      <c r="A340" s="596" t="s">
        <v>1524</v>
      </c>
      <c r="B340" s="596" t="s">
        <v>1613</v>
      </c>
      <c r="C340" s="601" t="s">
        <v>1669</v>
      </c>
      <c r="D340" s="598" t="s">
        <v>1558</v>
      </c>
    </row>
    <row r="341" spans="1:4" ht="14.25" customHeight="1" x14ac:dyDescent="0.25">
      <c r="A341" s="596" t="s">
        <v>1525</v>
      </c>
      <c r="B341" s="596" t="s">
        <v>1614</v>
      </c>
      <c r="C341" s="601" t="s">
        <v>1669</v>
      </c>
      <c r="D341" s="598" t="s">
        <v>1558</v>
      </c>
    </row>
    <row r="342" spans="1:4" ht="14.25" customHeight="1" x14ac:dyDescent="0.25">
      <c r="A342" s="596" t="s">
        <v>1615</v>
      </c>
      <c r="B342" s="596" t="s">
        <v>1616</v>
      </c>
      <c r="C342" s="601" t="s">
        <v>1669</v>
      </c>
      <c r="D342" s="598" t="s">
        <v>1558</v>
      </c>
    </row>
    <row r="343" spans="1:4" ht="14.25" customHeight="1" x14ac:dyDescent="0.25">
      <c r="A343" s="596" t="s">
        <v>1527</v>
      </c>
      <c r="B343" s="596" t="s">
        <v>1617</v>
      </c>
      <c r="C343" s="601" t="s">
        <v>1669</v>
      </c>
      <c r="D343" s="598" t="s">
        <v>1558</v>
      </c>
    </row>
    <row r="344" spans="1:4" ht="14.25" customHeight="1" x14ac:dyDescent="0.25">
      <c r="A344" s="596" t="s">
        <v>1528</v>
      </c>
      <c r="B344" s="596" t="s">
        <v>1618</v>
      </c>
      <c r="C344" s="601" t="s">
        <v>1669</v>
      </c>
      <c r="D344" s="598" t="s">
        <v>1558</v>
      </c>
    </row>
    <row r="345" spans="1:4" ht="14.25" customHeight="1" x14ac:dyDescent="0.25">
      <c r="A345" s="596" t="s">
        <v>1544</v>
      </c>
      <c r="B345" s="596" t="s">
        <v>1619</v>
      </c>
      <c r="C345" s="601" t="s">
        <v>1669</v>
      </c>
      <c r="D345" s="598" t="s">
        <v>1558</v>
      </c>
    </row>
    <row r="346" spans="1:4" ht="14.25" customHeight="1" x14ac:dyDescent="0.25">
      <c r="A346" s="596" t="s">
        <v>1529</v>
      </c>
      <c r="B346" s="596" t="s">
        <v>1620</v>
      </c>
      <c r="C346" s="601" t="s">
        <v>1669</v>
      </c>
      <c r="D346" s="598" t="s">
        <v>1558</v>
      </c>
    </row>
    <row r="347" spans="1:4" ht="14.25" customHeight="1" x14ac:dyDescent="0.25">
      <c r="A347" s="596" t="s">
        <v>1621</v>
      </c>
      <c r="B347" s="596" t="s">
        <v>1622</v>
      </c>
      <c r="C347" s="601" t="s">
        <v>1669</v>
      </c>
      <c r="D347" s="598" t="s">
        <v>1558</v>
      </c>
    </row>
    <row r="348" spans="1:4" ht="14.25" customHeight="1" x14ac:dyDescent="0.25">
      <c r="A348" s="596" t="s">
        <v>1623</v>
      </c>
      <c r="B348" s="596" t="s">
        <v>1624</v>
      </c>
      <c r="C348" s="601" t="s">
        <v>1669</v>
      </c>
      <c r="D348" s="598" t="s">
        <v>1558</v>
      </c>
    </row>
    <row r="349" spans="1:4" ht="14.25" customHeight="1" x14ac:dyDescent="0.25">
      <c r="A349" s="596" t="s">
        <v>1531</v>
      </c>
      <c r="B349" s="596" t="s">
        <v>1625</v>
      </c>
      <c r="C349" s="601" t="s">
        <v>1669</v>
      </c>
      <c r="D349" s="598" t="s">
        <v>1558</v>
      </c>
    </row>
    <row r="350" spans="1:4" ht="14.25" customHeight="1" x14ac:dyDescent="0.25">
      <c r="A350" s="596" t="s">
        <v>1626</v>
      </c>
      <c r="B350" s="596" t="s">
        <v>1627</v>
      </c>
      <c r="C350" s="601" t="s">
        <v>1669</v>
      </c>
      <c r="D350" s="598" t="s">
        <v>1558</v>
      </c>
    </row>
    <row r="351" spans="1:4" ht="14.25" customHeight="1" x14ac:dyDescent="0.25">
      <c r="A351" s="596" t="s">
        <v>1628</v>
      </c>
      <c r="B351" s="596" t="s">
        <v>1629</v>
      </c>
      <c r="C351" s="601" t="s">
        <v>1669</v>
      </c>
      <c r="D351" s="598" t="s">
        <v>1558</v>
      </c>
    </row>
    <row r="352" spans="1:4" ht="14.25" customHeight="1" x14ac:dyDescent="0.25">
      <c r="A352" s="596" t="s">
        <v>1630</v>
      </c>
      <c r="B352" s="596" t="s">
        <v>1631</v>
      </c>
      <c r="C352" s="601" t="s">
        <v>1669</v>
      </c>
      <c r="D352" s="598" t="s">
        <v>1558</v>
      </c>
    </row>
    <row r="353" spans="1:4" ht="14.25" customHeight="1" x14ac:dyDescent="0.25">
      <c r="A353" s="596" t="s">
        <v>1538</v>
      </c>
      <c r="B353" s="596" t="s">
        <v>1632</v>
      </c>
      <c r="C353" s="601" t="s">
        <v>1669</v>
      </c>
      <c r="D353" s="598" t="s">
        <v>1558</v>
      </c>
    </row>
    <row r="354" spans="1:4" ht="14.25" customHeight="1" x14ac:dyDescent="0.25">
      <c r="A354" s="596" t="s">
        <v>1539</v>
      </c>
      <c r="B354" s="596" t="s">
        <v>1633</v>
      </c>
      <c r="C354" s="601" t="s">
        <v>1669</v>
      </c>
      <c r="D354" s="598" t="s">
        <v>1558</v>
      </c>
    </row>
    <row r="355" spans="1:4" ht="14.25" customHeight="1" x14ac:dyDescent="0.25">
      <c r="A355" s="596" t="s">
        <v>1541</v>
      </c>
      <c r="B355" s="596" t="s">
        <v>1634</v>
      </c>
      <c r="C355" s="601" t="s">
        <v>1669</v>
      </c>
      <c r="D355" s="598" t="s">
        <v>1558</v>
      </c>
    </row>
    <row r="356" spans="1:4" ht="14.25" customHeight="1" x14ac:dyDescent="0.25">
      <c r="A356" s="596" t="s">
        <v>1635</v>
      </c>
      <c r="B356" s="596" t="s">
        <v>1636</v>
      </c>
      <c r="C356" s="601" t="s">
        <v>1669</v>
      </c>
      <c r="D356" s="598" t="s">
        <v>1558</v>
      </c>
    </row>
    <row r="357" spans="1:4" ht="14.25" customHeight="1" x14ac:dyDescent="0.25">
      <c r="A357" s="596" t="s">
        <v>1637</v>
      </c>
      <c r="B357" s="596" t="s">
        <v>1638</v>
      </c>
      <c r="C357" s="601" t="s">
        <v>1669</v>
      </c>
      <c r="D357" s="598" t="s">
        <v>1558</v>
      </c>
    </row>
    <row r="358" spans="1:4" ht="14.25" customHeight="1" x14ac:dyDescent="0.25">
      <c r="A358" s="596" t="s">
        <v>1639</v>
      </c>
      <c r="B358" s="596" t="s">
        <v>1640</v>
      </c>
      <c r="C358" s="601" t="s">
        <v>1669</v>
      </c>
      <c r="D358" s="598" t="s">
        <v>1558</v>
      </c>
    </row>
    <row r="359" spans="1:4" ht="14.25" customHeight="1" x14ac:dyDescent="0.25">
      <c r="A359" s="596" t="s">
        <v>1641</v>
      </c>
      <c r="B359" s="596" t="s">
        <v>1642</v>
      </c>
      <c r="C359" s="601" t="s">
        <v>1669</v>
      </c>
      <c r="D359" s="598" t="s">
        <v>1558</v>
      </c>
    </row>
    <row r="360" spans="1:4" ht="14.25" customHeight="1" x14ac:dyDescent="0.25">
      <c r="A360" s="596" t="s">
        <v>1643</v>
      </c>
      <c r="B360" s="596" t="s">
        <v>1644</v>
      </c>
      <c r="C360" s="601" t="s">
        <v>1669</v>
      </c>
      <c r="D360" s="598" t="s">
        <v>1558</v>
      </c>
    </row>
    <row r="361" spans="1:4" ht="14.25" customHeight="1" x14ac:dyDescent="0.25">
      <c r="A361" s="596" t="s">
        <v>1391</v>
      </c>
      <c r="B361" s="596" t="s">
        <v>1645</v>
      </c>
      <c r="C361" s="601" t="s">
        <v>1669</v>
      </c>
      <c r="D361" s="598" t="s">
        <v>1558</v>
      </c>
    </row>
    <row r="362" spans="1:4" ht="14.25" customHeight="1" x14ac:dyDescent="0.25">
      <c r="A362" s="596" t="s">
        <v>1646</v>
      </c>
      <c r="B362" s="596" t="s">
        <v>1647</v>
      </c>
      <c r="C362" s="601" t="s">
        <v>1669</v>
      </c>
      <c r="D362" s="598" t="s">
        <v>1558</v>
      </c>
    </row>
    <row r="363" spans="1:4" ht="14.25" customHeight="1" x14ac:dyDescent="0.25">
      <c r="A363" s="596" t="s">
        <v>1648</v>
      </c>
      <c r="B363" s="596" t="s">
        <v>1649</v>
      </c>
      <c r="C363" s="601" t="s">
        <v>1669</v>
      </c>
      <c r="D363" s="598" t="s">
        <v>1558</v>
      </c>
    </row>
    <row r="364" spans="1:4" ht="14.25" customHeight="1" x14ac:dyDescent="0.25">
      <c r="A364" s="596" t="s">
        <v>1553</v>
      </c>
      <c r="B364" s="596" t="s">
        <v>1650</v>
      </c>
      <c r="C364" s="601" t="s">
        <v>1669</v>
      </c>
      <c r="D364" s="598" t="s">
        <v>1558</v>
      </c>
    </row>
    <row r="365" spans="1:4" ht="14.25" customHeight="1" x14ac:dyDescent="0.25">
      <c r="A365" s="596" t="s">
        <v>1651</v>
      </c>
      <c r="B365" s="596" t="s">
        <v>1652</v>
      </c>
      <c r="C365" s="601" t="s">
        <v>1669</v>
      </c>
      <c r="D365" s="598" t="s">
        <v>1558</v>
      </c>
    </row>
    <row r="366" spans="1:4" ht="14.25" customHeight="1" x14ac:dyDescent="0.25">
      <c r="A366" s="596" t="s">
        <v>1653</v>
      </c>
      <c r="B366" s="596" t="s">
        <v>1654</v>
      </c>
      <c r="C366" s="601" t="s">
        <v>1669</v>
      </c>
      <c r="D366" s="598" t="s">
        <v>1558</v>
      </c>
    </row>
    <row r="367" spans="1:4" ht="14.25" customHeight="1" x14ac:dyDescent="0.25">
      <c r="A367" s="596" t="s">
        <v>1655</v>
      </c>
      <c r="B367" s="596" t="s">
        <v>1656</v>
      </c>
      <c r="C367" s="601" t="s">
        <v>1669</v>
      </c>
      <c r="D367" s="598" t="s">
        <v>1558</v>
      </c>
    </row>
    <row r="368" spans="1:4" ht="14.25" customHeight="1" x14ac:dyDescent="0.25">
      <c r="A368" s="596" t="s">
        <v>1657</v>
      </c>
      <c r="B368" s="596" t="s">
        <v>1658</v>
      </c>
      <c r="C368" s="601" t="s">
        <v>1669</v>
      </c>
      <c r="D368" s="598" t="s">
        <v>1558</v>
      </c>
    </row>
    <row r="369" spans="1:4" ht="14.25" customHeight="1" x14ac:dyDescent="0.25">
      <c r="A369" s="596" t="s">
        <v>1659</v>
      </c>
      <c r="B369" s="596" t="s">
        <v>1660</v>
      </c>
      <c r="C369" s="601" t="s">
        <v>1669</v>
      </c>
      <c r="D369" s="598" t="s">
        <v>1558</v>
      </c>
    </row>
    <row r="370" spans="1:4" ht="14.25" customHeight="1" x14ac:dyDescent="0.25">
      <c r="A370" s="596" t="s">
        <v>1661</v>
      </c>
      <c r="B370" s="596" t="s">
        <v>1662</v>
      </c>
      <c r="C370" s="601" t="s">
        <v>1669</v>
      </c>
      <c r="D370" s="598" t="s">
        <v>1558</v>
      </c>
    </row>
    <row r="371" spans="1:4" ht="14.25" customHeight="1" x14ac:dyDescent="0.25">
      <c r="A371" s="596" t="s">
        <v>1663</v>
      </c>
      <c r="B371" s="596" t="s">
        <v>1664</v>
      </c>
      <c r="C371" s="601" t="s">
        <v>1669</v>
      </c>
      <c r="D371" s="598" t="s">
        <v>1558</v>
      </c>
    </row>
    <row r="372" spans="1:4" ht="14.25" customHeight="1" x14ac:dyDescent="0.25">
      <c r="A372" s="596" t="s">
        <v>1437</v>
      </c>
      <c r="B372" s="596" t="s">
        <v>1557</v>
      </c>
      <c r="C372" s="601" t="s">
        <v>1670</v>
      </c>
      <c r="D372" s="598" t="s">
        <v>1558</v>
      </c>
    </row>
    <row r="373" spans="1:4" ht="14.25" customHeight="1" x14ac:dyDescent="0.25">
      <c r="A373" s="596" t="s">
        <v>1441</v>
      </c>
      <c r="B373" s="596" t="s">
        <v>1559</v>
      </c>
      <c r="C373" s="601" t="s">
        <v>1670</v>
      </c>
      <c r="D373" s="598" t="s">
        <v>1558</v>
      </c>
    </row>
    <row r="374" spans="1:4" ht="14.25" customHeight="1" x14ac:dyDescent="0.25">
      <c r="A374" s="596" t="s">
        <v>1560</v>
      </c>
      <c r="B374" s="596" t="s">
        <v>1561</v>
      </c>
      <c r="C374" s="601" t="s">
        <v>1670</v>
      </c>
      <c r="D374" s="598" t="s">
        <v>1558</v>
      </c>
    </row>
    <row r="375" spans="1:4" ht="14.25" customHeight="1" x14ac:dyDescent="0.25">
      <c r="A375" s="596" t="s">
        <v>1448</v>
      </c>
      <c r="B375" s="596" t="s">
        <v>1562</v>
      </c>
      <c r="C375" s="601" t="s">
        <v>1670</v>
      </c>
      <c r="D375" s="598" t="s">
        <v>1558</v>
      </c>
    </row>
    <row r="376" spans="1:4" ht="14.25" customHeight="1" x14ac:dyDescent="0.25">
      <c r="A376" s="596" t="s">
        <v>1459</v>
      </c>
      <c r="B376" s="596" t="s">
        <v>1563</v>
      </c>
      <c r="C376" s="601" t="s">
        <v>1670</v>
      </c>
      <c r="D376" s="598" t="s">
        <v>1558</v>
      </c>
    </row>
    <row r="377" spans="1:4" ht="14.25" customHeight="1" x14ac:dyDescent="0.25">
      <c r="A377" s="596" t="s">
        <v>1463</v>
      </c>
      <c r="B377" s="596" t="s">
        <v>1564</v>
      </c>
      <c r="C377" s="601" t="s">
        <v>1670</v>
      </c>
      <c r="D377" s="598" t="s">
        <v>1558</v>
      </c>
    </row>
    <row r="378" spans="1:4" ht="14.25" customHeight="1" x14ac:dyDescent="0.25">
      <c r="A378" s="596" t="s">
        <v>1470</v>
      </c>
      <c r="B378" s="596" t="s">
        <v>1565</v>
      </c>
      <c r="C378" s="601" t="s">
        <v>1670</v>
      </c>
      <c r="D378" s="598" t="s">
        <v>1558</v>
      </c>
    </row>
    <row r="379" spans="1:4" ht="14.25" customHeight="1" x14ac:dyDescent="0.25">
      <c r="A379" s="596" t="s">
        <v>1467</v>
      </c>
      <c r="B379" s="596" t="s">
        <v>1566</v>
      </c>
      <c r="C379" s="601" t="s">
        <v>1670</v>
      </c>
      <c r="D379" s="598" t="s">
        <v>1558</v>
      </c>
    </row>
    <row r="380" spans="1:4" ht="14.25" customHeight="1" x14ac:dyDescent="0.25">
      <c r="A380" s="596" t="s">
        <v>1567</v>
      </c>
      <c r="B380" s="596" t="s">
        <v>1568</v>
      </c>
      <c r="C380" s="601" t="s">
        <v>1670</v>
      </c>
      <c r="D380" s="598" t="s">
        <v>1558</v>
      </c>
    </row>
    <row r="381" spans="1:4" ht="14.25" customHeight="1" x14ac:dyDescent="0.25">
      <c r="A381" s="596" t="s">
        <v>1474</v>
      </c>
      <c r="B381" s="596" t="s">
        <v>1569</v>
      </c>
      <c r="C381" s="601" t="s">
        <v>1670</v>
      </c>
      <c r="D381" s="598" t="s">
        <v>1558</v>
      </c>
    </row>
    <row r="382" spans="1:4" ht="14.25" customHeight="1" x14ac:dyDescent="0.25">
      <c r="A382" s="596" t="s">
        <v>1482</v>
      </c>
      <c r="B382" s="596" t="s">
        <v>1570</v>
      </c>
      <c r="C382" s="601" t="s">
        <v>1670</v>
      </c>
      <c r="D382" s="598" t="s">
        <v>1558</v>
      </c>
    </row>
    <row r="383" spans="1:4" ht="14.25" customHeight="1" x14ac:dyDescent="0.25">
      <c r="A383" s="596" t="s">
        <v>1571</v>
      </c>
      <c r="B383" s="596" t="s">
        <v>1572</v>
      </c>
      <c r="C383" s="601" t="s">
        <v>1670</v>
      </c>
      <c r="D383" s="598" t="s">
        <v>1558</v>
      </c>
    </row>
    <row r="384" spans="1:4" ht="14.25" customHeight="1" x14ac:dyDescent="0.25">
      <c r="A384" s="596" t="s">
        <v>1573</v>
      </c>
      <c r="B384" s="596" t="s">
        <v>1574</v>
      </c>
      <c r="C384" s="601" t="s">
        <v>1670</v>
      </c>
      <c r="D384" s="598" t="s">
        <v>1558</v>
      </c>
    </row>
    <row r="385" spans="1:4" ht="14.25" customHeight="1" x14ac:dyDescent="0.25">
      <c r="A385" s="596" t="s">
        <v>1575</v>
      </c>
      <c r="B385" s="596" t="s">
        <v>1576</v>
      </c>
      <c r="C385" s="601" t="s">
        <v>1670</v>
      </c>
      <c r="D385" s="598" t="s">
        <v>1558</v>
      </c>
    </row>
    <row r="386" spans="1:4" ht="14.25" customHeight="1" x14ac:dyDescent="0.25">
      <c r="A386" s="596" t="s">
        <v>1488</v>
      </c>
      <c r="B386" s="596" t="s">
        <v>1577</v>
      </c>
      <c r="C386" s="601" t="s">
        <v>1670</v>
      </c>
      <c r="D386" s="598" t="s">
        <v>1558</v>
      </c>
    </row>
    <row r="387" spans="1:4" ht="14.25" customHeight="1" x14ac:dyDescent="0.25">
      <c r="A387" s="596" t="s">
        <v>1578</v>
      </c>
      <c r="B387" s="596" t="s">
        <v>1579</v>
      </c>
      <c r="C387" s="601" t="s">
        <v>1670</v>
      </c>
      <c r="D387" s="598" t="s">
        <v>1558</v>
      </c>
    </row>
    <row r="388" spans="1:4" ht="14.25" customHeight="1" x14ac:dyDescent="0.25">
      <c r="A388" s="596" t="s">
        <v>1580</v>
      </c>
      <c r="B388" s="596" t="s">
        <v>1581</v>
      </c>
      <c r="C388" s="601" t="s">
        <v>1670</v>
      </c>
      <c r="D388" s="598" t="s">
        <v>1558</v>
      </c>
    </row>
    <row r="389" spans="1:4" ht="14.25" customHeight="1" x14ac:dyDescent="0.25">
      <c r="A389" s="596" t="s">
        <v>1471</v>
      </c>
      <c r="B389" s="596" t="s">
        <v>1582</v>
      </c>
      <c r="C389" s="601" t="s">
        <v>1670</v>
      </c>
      <c r="D389" s="598" t="s">
        <v>1558</v>
      </c>
    </row>
    <row r="390" spans="1:4" ht="14.25" customHeight="1" x14ac:dyDescent="0.25">
      <c r="A390" s="596" t="s">
        <v>1501</v>
      </c>
      <c r="B390" s="596" t="s">
        <v>1583</v>
      </c>
      <c r="C390" s="601" t="s">
        <v>1670</v>
      </c>
      <c r="D390" s="598" t="s">
        <v>1558</v>
      </c>
    </row>
    <row r="391" spans="1:4" ht="14.25" customHeight="1" x14ac:dyDescent="0.25">
      <c r="A391" s="596" t="s">
        <v>1503</v>
      </c>
      <c r="B391" s="596" t="s">
        <v>1584</v>
      </c>
      <c r="C391" s="601" t="s">
        <v>1670</v>
      </c>
      <c r="D391" s="598" t="s">
        <v>1558</v>
      </c>
    </row>
    <row r="392" spans="1:4" ht="14.25" customHeight="1" x14ac:dyDescent="0.25">
      <c r="A392" s="596" t="s">
        <v>1504</v>
      </c>
      <c r="B392" s="596" t="s">
        <v>1585</v>
      </c>
      <c r="C392" s="601" t="s">
        <v>1670</v>
      </c>
      <c r="D392" s="598" t="s">
        <v>1558</v>
      </c>
    </row>
    <row r="393" spans="1:4" ht="14.25" customHeight="1" x14ac:dyDescent="0.25">
      <c r="A393" s="596" t="s">
        <v>1505</v>
      </c>
      <c r="B393" s="596" t="s">
        <v>1586</v>
      </c>
      <c r="C393" s="601" t="s">
        <v>1670</v>
      </c>
      <c r="D393" s="598" t="s">
        <v>1558</v>
      </c>
    </row>
    <row r="394" spans="1:4" ht="14.25" customHeight="1" x14ac:dyDescent="0.25">
      <c r="A394" s="596" t="s">
        <v>1587</v>
      </c>
      <c r="B394" s="596" t="s">
        <v>1588</v>
      </c>
      <c r="C394" s="601" t="s">
        <v>1670</v>
      </c>
      <c r="D394" s="598" t="s">
        <v>1558</v>
      </c>
    </row>
    <row r="395" spans="1:4" ht="14.25" customHeight="1" x14ac:dyDescent="0.25">
      <c r="A395" s="596" t="s">
        <v>1509</v>
      </c>
      <c r="B395" s="596" t="s">
        <v>1589</v>
      </c>
      <c r="C395" s="601" t="s">
        <v>1670</v>
      </c>
      <c r="D395" s="598" t="s">
        <v>1558</v>
      </c>
    </row>
    <row r="396" spans="1:4" ht="14.25" customHeight="1" x14ac:dyDescent="0.25">
      <c r="A396" s="596" t="s">
        <v>1512</v>
      </c>
      <c r="B396" s="596" t="s">
        <v>1590</v>
      </c>
      <c r="C396" s="601" t="s">
        <v>1670</v>
      </c>
      <c r="D396" s="598" t="s">
        <v>1558</v>
      </c>
    </row>
    <row r="397" spans="1:4" ht="14.25" customHeight="1" x14ac:dyDescent="0.25">
      <c r="A397" s="596" t="s">
        <v>1513</v>
      </c>
      <c r="B397" s="596" t="s">
        <v>1591</v>
      </c>
      <c r="C397" s="601" t="s">
        <v>1670</v>
      </c>
      <c r="D397" s="598" t="s">
        <v>1558</v>
      </c>
    </row>
    <row r="398" spans="1:4" ht="14.25" customHeight="1" x14ac:dyDescent="0.25">
      <c r="A398" s="596" t="s">
        <v>1514</v>
      </c>
      <c r="B398" s="596" t="s">
        <v>1592</v>
      </c>
      <c r="C398" s="601" t="s">
        <v>1670</v>
      </c>
      <c r="D398" s="598" t="s">
        <v>1558</v>
      </c>
    </row>
    <row r="399" spans="1:4" ht="14.25" customHeight="1" x14ac:dyDescent="0.25">
      <c r="A399" s="596" t="s">
        <v>1474</v>
      </c>
      <c r="B399" s="596" t="s">
        <v>1593</v>
      </c>
      <c r="C399" s="601" t="s">
        <v>1670</v>
      </c>
      <c r="D399" s="598" t="s">
        <v>1558</v>
      </c>
    </row>
    <row r="400" spans="1:4" ht="14.25" customHeight="1" x14ac:dyDescent="0.25">
      <c r="A400" s="596" t="s">
        <v>1519</v>
      </c>
      <c r="B400" s="596" t="s">
        <v>1594</v>
      </c>
      <c r="C400" s="601" t="s">
        <v>1670</v>
      </c>
      <c r="D400" s="598" t="s">
        <v>1558</v>
      </c>
    </row>
    <row r="401" spans="1:4" ht="14.25" customHeight="1" x14ac:dyDescent="0.25">
      <c r="A401" s="596" t="s">
        <v>1595</v>
      </c>
      <c r="B401" s="596" t="s">
        <v>1596</v>
      </c>
      <c r="C401" s="601" t="s">
        <v>1670</v>
      </c>
      <c r="D401" s="598" t="s">
        <v>1558</v>
      </c>
    </row>
    <row r="402" spans="1:4" ht="14.25" customHeight="1" x14ac:dyDescent="0.25">
      <c r="A402" s="596" t="s">
        <v>1515</v>
      </c>
      <c r="B402" s="596" t="s">
        <v>1597</v>
      </c>
      <c r="C402" s="601" t="s">
        <v>1670</v>
      </c>
      <c r="D402" s="598" t="s">
        <v>1558</v>
      </c>
    </row>
    <row r="403" spans="1:4" ht="14.25" customHeight="1" x14ac:dyDescent="0.25">
      <c r="A403" s="596" t="s">
        <v>1598</v>
      </c>
      <c r="B403" s="596" t="s">
        <v>1599</v>
      </c>
      <c r="C403" s="601" t="s">
        <v>1670</v>
      </c>
      <c r="D403" s="598" t="s">
        <v>1558</v>
      </c>
    </row>
    <row r="404" spans="1:4" ht="14.25" customHeight="1" x14ac:dyDescent="0.25">
      <c r="A404" s="596" t="s">
        <v>1517</v>
      </c>
      <c r="B404" s="596" t="s">
        <v>1600</v>
      </c>
      <c r="C404" s="601" t="s">
        <v>1670</v>
      </c>
      <c r="D404" s="598" t="s">
        <v>1558</v>
      </c>
    </row>
    <row r="405" spans="1:4" ht="14.25" customHeight="1" x14ac:dyDescent="0.25">
      <c r="A405" s="596" t="s">
        <v>1518</v>
      </c>
      <c r="B405" s="596" t="s">
        <v>1601</v>
      </c>
      <c r="C405" s="601" t="s">
        <v>1670</v>
      </c>
      <c r="D405" s="598" t="s">
        <v>1558</v>
      </c>
    </row>
    <row r="406" spans="1:4" ht="14.25" customHeight="1" x14ac:dyDescent="0.25">
      <c r="A406" s="596" t="s">
        <v>1526</v>
      </c>
      <c r="B406" s="596" t="s">
        <v>1602</v>
      </c>
      <c r="C406" s="601" t="s">
        <v>1670</v>
      </c>
      <c r="D406" s="598" t="s">
        <v>1558</v>
      </c>
    </row>
    <row r="407" spans="1:4" ht="14.25" customHeight="1" x14ac:dyDescent="0.25">
      <c r="A407" s="596" t="s">
        <v>1603</v>
      </c>
      <c r="B407" s="596" t="s">
        <v>1604</v>
      </c>
      <c r="C407" s="601" t="s">
        <v>1670</v>
      </c>
      <c r="D407" s="598" t="s">
        <v>1558</v>
      </c>
    </row>
    <row r="408" spans="1:4" ht="14.25" customHeight="1" x14ac:dyDescent="0.25">
      <c r="A408" s="596" t="s">
        <v>1522</v>
      </c>
      <c r="B408" s="596" t="s">
        <v>1605</v>
      </c>
      <c r="C408" s="601" t="s">
        <v>1670</v>
      </c>
      <c r="D408" s="598" t="s">
        <v>1558</v>
      </c>
    </row>
    <row r="409" spans="1:4" ht="14.25" customHeight="1" x14ac:dyDescent="0.25">
      <c r="A409" s="596" t="s">
        <v>1606</v>
      </c>
      <c r="B409" s="596" t="s">
        <v>1607</v>
      </c>
      <c r="C409" s="601" t="s">
        <v>1670</v>
      </c>
      <c r="D409" s="598" t="s">
        <v>1558</v>
      </c>
    </row>
    <row r="410" spans="1:4" ht="14.25" customHeight="1" x14ac:dyDescent="0.25">
      <c r="A410" s="596" t="s">
        <v>1474</v>
      </c>
      <c r="B410" s="596" t="s">
        <v>1608</v>
      </c>
      <c r="C410" s="601" t="s">
        <v>1670</v>
      </c>
      <c r="D410" s="598" t="s">
        <v>1558</v>
      </c>
    </row>
    <row r="411" spans="1:4" ht="14.25" customHeight="1" x14ac:dyDescent="0.25">
      <c r="A411" s="596" t="s">
        <v>1532</v>
      </c>
      <c r="B411" s="596" t="s">
        <v>1609</v>
      </c>
      <c r="C411" s="601" t="s">
        <v>1670</v>
      </c>
      <c r="D411" s="598" t="s">
        <v>1558</v>
      </c>
    </row>
    <row r="412" spans="1:4" ht="14.25" customHeight="1" x14ac:dyDescent="0.25">
      <c r="A412" s="596" t="s">
        <v>1534</v>
      </c>
      <c r="B412" s="596" t="s">
        <v>1610</v>
      </c>
      <c r="C412" s="601" t="s">
        <v>1670</v>
      </c>
      <c r="D412" s="598" t="s">
        <v>1558</v>
      </c>
    </row>
    <row r="413" spans="1:4" ht="14.25" customHeight="1" x14ac:dyDescent="0.25">
      <c r="A413" s="596" t="s">
        <v>1611</v>
      </c>
      <c r="B413" s="596" t="s">
        <v>1612</v>
      </c>
      <c r="C413" s="601" t="s">
        <v>1670</v>
      </c>
      <c r="D413" s="598" t="s">
        <v>1558</v>
      </c>
    </row>
    <row r="414" spans="1:4" ht="14.25" customHeight="1" x14ac:dyDescent="0.25">
      <c r="A414" s="596" t="s">
        <v>1524</v>
      </c>
      <c r="B414" s="596" t="s">
        <v>1613</v>
      </c>
      <c r="C414" s="601" t="s">
        <v>1670</v>
      </c>
      <c r="D414" s="598" t="s">
        <v>1558</v>
      </c>
    </row>
    <row r="415" spans="1:4" ht="14.25" customHeight="1" x14ac:dyDescent="0.25">
      <c r="A415" s="596" t="s">
        <v>1525</v>
      </c>
      <c r="B415" s="596" t="s">
        <v>1614</v>
      </c>
      <c r="C415" s="601" t="s">
        <v>1670</v>
      </c>
      <c r="D415" s="598" t="s">
        <v>1558</v>
      </c>
    </row>
    <row r="416" spans="1:4" ht="14.25" customHeight="1" x14ac:dyDescent="0.25">
      <c r="A416" s="596" t="s">
        <v>1615</v>
      </c>
      <c r="B416" s="596" t="s">
        <v>1616</v>
      </c>
      <c r="C416" s="601" t="s">
        <v>1670</v>
      </c>
      <c r="D416" s="598" t="s">
        <v>1558</v>
      </c>
    </row>
    <row r="417" spans="1:4" ht="14.25" customHeight="1" x14ac:dyDescent="0.25">
      <c r="A417" s="596" t="s">
        <v>1527</v>
      </c>
      <c r="B417" s="596" t="s">
        <v>1617</v>
      </c>
      <c r="C417" s="601" t="s">
        <v>1670</v>
      </c>
      <c r="D417" s="598" t="s">
        <v>1558</v>
      </c>
    </row>
    <row r="418" spans="1:4" ht="14.25" customHeight="1" x14ac:dyDescent="0.25">
      <c r="A418" s="596" t="s">
        <v>1528</v>
      </c>
      <c r="B418" s="596" t="s">
        <v>1618</v>
      </c>
      <c r="C418" s="601" t="s">
        <v>1670</v>
      </c>
      <c r="D418" s="598" t="s">
        <v>1558</v>
      </c>
    </row>
    <row r="419" spans="1:4" ht="14.25" customHeight="1" x14ac:dyDescent="0.25">
      <c r="A419" s="596" t="s">
        <v>1544</v>
      </c>
      <c r="B419" s="596" t="s">
        <v>1619</v>
      </c>
      <c r="C419" s="601" t="s">
        <v>1670</v>
      </c>
      <c r="D419" s="598" t="s">
        <v>1558</v>
      </c>
    </row>
    <row r="420" spans="1:4" ht="14.25" customHeight="1" x14ac:dyDescent="0.25">
      <c r="A420" s="596" t="s">
        <v>1529</v>
      </c>
      <c r="B420" s="596" t="s">
        <v>1620</v>
      </c>
      <c r="C420" s="601" t="s">
        <v>1670</v>
      </c>
      <c r="D420" s="598" t="s">
        <v>1558</v>
      </c>
    </row>
    <row r="421" spans="1:4" ht="14.25" customHeight="1" x14ac:dyDescent="0.25">
      <c r="A421" s="596" t="s">
        <v>1621</v>
      </c>
      <c r="B421" s="596" t="s">
        <v>1622</v>
      </c>
      <c r="C421" s="601" t="s">
        <v>1670</v>
      </c>
      <c r="D421" s="598" t="s">
        <v>1558</v>
      </c>
    </row>
    <row r="422" spans="1:4" ht="14.25" customHeight="1" x14ac:dyDescent="0.25">
      <c r="A422" s="596" t="s">
        <v>1623</v>
      </c>
      <c r="B422" s="596" t="s">
        <v>1624</v>
      </c>
      <c r="C422" s="601" t="s">
        <v>1670</v>
      </c>
      <c r="D422" s="598" t="s">
        <v>1558</v>
      </c>
    </row>
    <row r="423" spans="1:4" ht="14.25" customHeight="1" x14ac:dyDescent="0.25">
      <c r="A423" s="596" t="s">
        <v>1531</v>
      </c>
      <c r="B423" s="596" t="s">
        <v>1625</v>
      </c>
      <c r="C423" s="601" t="s">
        <v>1670</v>
      </c>
      <c r="D423" s="598" t="s">
        <v>1558</v>
      </c>
    </row>
    <row r="424" spans="1:4" ht="14.25" customHeight="1" x14ac:dyDescent="0.25">
      <c r="A424" s="596" t="s">
        <v>1626</v>
      </c>
      <c r="B424" s="596" t="s">
        <v>1627</v>
      </c>
      <c r="C424" s="601" t="s">
        <v>1670</v>
      </c>
      <c r="D424" s="598" t="s">
        <v>1558</v>
      </c>
    </row>
    <row r="425" spans="1:4" ht="14.25" customHeight="1" x14ac:dyDescent="0.25">
      <c r="A425" s="596" t="s">
        <v>1628</v>
      </c>
      <c r="B425" s="596" t="s">
        <v>1629</v>
      </c>
      <c r="C425" s="601" t="s">
        <v>1670</v>
      </c>
      <c r="D425" s="598" t="s">
        <v>1558</v>
      </c>
    </row>
    <row r="426" spans="1:4" ht="14.25" customHeight="1" x14ac:dyDescent="0.25">
      <c r="A426" s="596" t="s">
        <v>1630</v>
      </c>
      <c r="B426" s="596" t="s">
        <v>1631</v>
      </c>
      <c r="C426" s="601" t="s">
        <v>1670</v>
      </c>
      <c r="D426" s="598" t="s">
        <v>1558</v>
      </c>
    </row>
    <row r="427" spans="1:4" ht="14.25" customHeight="1" x14ac:dyDescent="0.25">
      <c r="A427" s="596" t="s">
        <v>1538</v>
      </c>
      <c r="B427" s="596" t="s">
        <v>1632</v>
      </c>
      <c r="C427" s="601" t="s">
        <v>1670</v>
      </c>
      <c r="D427" s="598" t="s">
        <v>1558</v>
      </c>
    </row>
    <row r="428" spans="1:4" ht="14.25" customHeight="1" x14ac:dyDescent="0.25">
      <c r="A428" s="596" t="s">
        <v>1539</v>
      </c>
      <c r="B428" s="596" t="s">
        <v>1633</v>
      </c>
      <c r="C428" s="601" t="s">
        <v>1670</v>
      </c>
      <c r="D428" s="598" t="s">
        <v>1558</v>
      </c>
    </row>
    <row r="429" spans="1:4" ht="14.25" customHeight="1" x14ac:dyDescent="0.25">
      <c r="A429" s="596" t="s">
        <v>1541</v>
      </c>
      <c r="B429" s="596" t="s">
        <v>1634</v>
      </c>
      <c r="C429" s="601" t="s">
        <v>1670</v>
      </c>
      <c r="D429" s="598" t="s">
        <v>1558</v>
      </c>
    </row>
    <row r="430" spans="1:4" ht="14.25" customHeight="1" x14ac:dyDescent="0.25">
      <c r="A430" s="596" t="s">
        <v>1635</v>
      </c>
      <c r="B430" s="596" t="s">
        <v>1636</v>
      </c>
      <c r="C430" s="601" t="s">
        <v>1670</v>
      </c>
      <c r="D430" s="598" t="s">
        <v>1558</v>
      </c>
    </row>
    <row r="431" spans="1:4" ht="14.25" customHeight="1" x14ac:dyDescent="0.25">
      <c r="A431" s="596" t="s">
        <v>1637</v>
      </c>
      <c r="B431" s="596" t="s">
        <v>1638</v>
      </c>
      <c r="C431" s="601" t="s">
        <v>1670</v>
      </c>
      <c r="D431" s="598" t="s">
        <v>1558</v>
      </c>
    </row>
    <row r="432" spans="1:4" ht="14.25" customHeight="1" x14ac:dyDescent="0.25">
      <c r="A432" s="596" t="s">
        <v>1639</v>
      </c>
      <c r="B432" s="596" t="s">
        <v>1640</v>
      </c>
      <c r="C432" s="601" t="s">
        <v>1670</v>
      </c>
      <c r="D432" s="598" t="s">
        <v>1558</v>
      </c>
    </row>
    <row r="433" spans="1:4" ht="14.25" customHeight="1" x14ac:dyDescent="0.25">
      <c r="A433" s="596" t="s">
        <v>1641</v>
      </c>
      <c r="B433" s="596" t="s">
        <v>1642</v>
      </c>
      <c r="C433" s="601" t="s">
        <v>1670</v>
      </c>
      <c r="D433" s="598" t="s">
        <v>1558</v>
      </c>
    </row>
    <row r="434" spans="1:4" ht="14.25" customHeight="1" x14ac:dyDescent="0.25">
      <c r="A434" s="596" t="s">
        <v>1643</v>
      </c>
      <c r="B434" s="596" t="s">
        <v>1644</v>
      </c>
      <c r="C434" s="601" t="s">
        <v>1670</v>
      </c>
      <c r="D434" s="598" t="s">
        <v>1558</v>
      </c>
    </row>
    <row r="435" spans="1:4" ht="14.25" customHeight="1" x14ac:dyDescent="0.25">
      <c r="A435" s="596" t="s">
        <v>1391</v>
      </c>
      <c r="B435" s="596" t="s">
        <v>1645</v>
      </c>
      <c r="C435" s="601" t="s">
        <v>1670</v>
      </c>
      <c r="D435" s="598" t="s">
        <v>1558</v>
      </c>
    </row>
    <row r="436" spans="1:4" ht="14.25" customHeight="1" x14ac:dyDescent="0.25">
      <c r="A436" s="596" t="s">
        <v>1646</v>
      </c>
      <c r="B436" s="596" t="s">
        <v>1647</v>
      </c>
      <c r="C436" s="601" t="s">
        <v>1670</v>
      </c>
      <c r="D436" s="598" t="s">
        <v>1558</v>
      </c>
    </row>
    <row r="437" spans="1:4" ht="14.25" customHeight="1" x14ac:dyDescent="0.25">
      <c r="A437" s="596" t="s">
        <v>1648</v>
      </c>
      <c r="B437" s="596" t="s">
        <v>1649</v>
      </c>
      <c r="C437" s="601" t="s">
        <v>1670</v>
      </c>
      <c r="D437" s="598" t="s">
        <v>1558</v>
      </c>
    </row>
    <row r="438" spans="1:4" ht="14.25" customHeight="1" x14ac:dyDescent="0.25">
      <c r="A438" s="596" t="s">
        <v>1553</v>
      </c>
      <c r="B438" s="596" t="s">
        <v>1650</v>
      </c>
      <c r="C438" s="601" t="s">
        <v>1670</v>
      </c>
      <c r="D438" s="598" t="s">
        <v>1558</v>
      </c>
    </row>
    <row r="439" spans="1:4" ht="14.25" customHeight="1" x14ac:dyDescent="0.25">
      <c r="A439" s="596" t="s">
        <v>1651</v>
      </c>
      <c r="B439" s="596" t="s">
        <v>1652</v>
      </c>
      <c r="C439" s="601" t="s">
        <v>1670</v>
      </c>
      <c r="D439" s="598" t="s">
        <v>1558</v>
      </c>
    </row>
    <row r="440" spans="1:4" ht="14.25" customHeight="1" x14ac:dyDescent="0.25">
      <c r="A440" s="596" t="s">
        <v>1653</v>
      </c>
      <c r="B440" s="596" t="s">
        <v>1654</v>
      </c>
      <c r="C440" s="601" t="s">
        <v>1670</v>
      </c>
      <c r="D440" s="598" t="s">
        <v>1558</v>
      </c>
    </row>
    <row r="441" spans="1:4" ht="14.25" customHeight="1" x14ac:dyDescent="0.25">
      <c r="A441" s="596" t="s">
        <v>1655</v>
      </c>
      <c r="B441" s="596" t="s">
        <v>1656</v>
      </c>
      <c r="C441" s="601" t="s">
        <v>1670</v>
      </c>
      <c r="D441" s="598" t="s">
        <v>1558</v>
      </c>
    </row>
    <row r="442" spans="1:4" ht="14.25" customHeight="1" x14ac:dyDescent="0.25">
      <c r="A442" s="596" t="s">
        <v>1657</v>
      </c>
      <c r="B442" s="596" t="s">
        <v>1658</v>
      </c>
      <c r="C442" s="601" t="s">
        <v>1670</v>
      </c>
      <c r="D442" s="598" t="s">
        <v>1558</v>
      </c>
    </row>
    <row r="443" spans="1:4" ht="14.25" customHeight="1" x14ac:dyDescent="0.25">
      <c r="A443" s="596" t="s">
        <v>1659</v>
      </c>
      <c r="B443" s="596" t="s">
        <v>1660</v>
      </c>
      <c r="C443" s="601" t="s">
        <v>1670</v>
      </c>
      <c r="D443" s="598" t="s">
        <v>1558</v>
      </c>
    </row>
    <row r="444" spans="1:4" ht="14.25" customHeight="1" x14ac:dyDescent="0.25">
      <c r="A444" s="596" t="s">
        <v>1661</v>
      </c>
      <c r="B444" s="596" t="s">
        <v>1662</v>
      </c>
      <c r="C444" s="601" t="s">
        <v>1670</v>
      </c>
      <c r="D444" s="598" t="s">
        <v>1558</v>
      </c>
    </row>
    <row r="445" spans="1:4" ht="14.25" customHeight="1" x14ac:dyDescent="0.25">
      <c r="A445" s="596" t="s">
        <v>1663</v>
      </c>
      <c r="B445" s="596" t="s">
        <v>1664</v>
      </c>
      <c r="C445" s="601" t="s">
        <v>1670</v>
      </c>
      <c r="D445" s="598" t="s">
        <v>1558</v>
      </c>
    </row>
    <row r="446" spans="1:4" ht="14.25" customHeight="1" x14ac:dyDescent="0.25">
      <c r="A446" s="596" t="s">
        <v>1437</v>
      </c>
      <c r="B446" s="596" t="s">
        <v>1557</v>
      </c>
      <c r="C446" s="601" t="s">
        <v>1671</v>
      </c>
      <c r="D446" s="598" t="s">
        <v>1558</v>
      </c>
    </row>
    <row r="447" spans="1:4" ht="14.25" customHeight="1" x14ac:dyDescent="0.25">
      <c r="A447" s="596" t="s">
        <v>1441</v>
      </c>
      <c r="B447" s="596" t="s">
        <v>1559</v>
      </c>
      <c r="C447" s="601" t="s">
        <v>1671</v>
      </c>
      <c r="D447" s="598" t="s">
        <v>1558</v>
      </c>
    </row>
    <row r="448" spans="1:4" ht="14.25" customHeight="1" x14ac:dyDescent="0.25">
      <c r="A448" s="596" t="s">
        <v>1560</v>
      </c>
      <c r="B448" s="596" t="s">
        <v>1561</v>
      </c>
      <c r="C448" s="601" t="s">
        <v>1671</v>
      </c>
      <c r="D448" s="598" t="s">
        <v>1558</v>
      </c>
    </row>
    <row r="449" spans="1:4" ht="14.25" customHeight="1" x14ac:dyDescent="0.25">
      <c r="A449" s="596" t="s">
        <v>1448</v>
      </c>
      <c r="B449" s="596" t="s">
        <v>1562</v>
      </c>
      <c r="C449" s="601" t="s">
        <v>1671</v>
      </c>
      <c r="D449" s="598" t="s">
        <v>1558</v>
      </c>
    </row>
    <row r="450" spans="1:4" ht="14.25" customHeight="1" x14ac:dyDescent="0.25">
      <c r="A450" s="596" t="s">
        <v>1459</v>
      </c>
      <c r="B450" s="596" t="s">
        <v>1563</v>
      </c>
      <c r="C450" s="601" t="s">
        <v>1671</v>
      </c>
      <c r="D450" s="598" t="s">
        <v>1558</v>
      </c>
    </row>
    <row r="451" spans="1:4" ht="14.25" customHeight="1" x14ac:dyDescent="0.25">
      <c r="A451" s="596" t="s">
        <v>1463</v>
      </c>
      <c r="B451" s="596" t="s">
        <v>1564</v>
      </c>
      <c r="C451" s="601" t="s">
        <v>1671</v>
      </c>
      <c r="D451" s="598" t="s">
        <v>1558</v>
      </c>
    </row>
    <row r="452" spans="1:4" ht="14.25" customHeight="1" x14ac:dyDescent="0.25">
      <c r="A452" s="596" t="s">
        <v>1470</v>
      </c>
      <c r="B452" s="596" t="s">
        <v>1565</v>
      </c>
      <c r="C452" s="601" t="s">
        <v>1671</v>
      </c>
      <c r="D452" s="598" t="s">
        <v>1558</v>
      </c>
    </row>
    <row r="453" spans="1:4" ht="14.25" customHeight="1" x14ac:dyDescent="0.25">
      <c r="A453" s="596" t="s">
        <v>1467</v>
      </c>
      <c r="B453" s="596" t="s">
        <v>1566</v>
      </c>
      <c r="C453" s="601" t="s">
        <v>1671</v>
      </c>
      <c r="D453" s="598" t="s">
        <v>1558</v>
      </c>
    </row>
    <row r="454" spans="1:4" ht="14.25" customHeight="1" x14ac:dyDescent="0.25">
      <c r="A454" s="596" t="s">
        <v>1567</v>
      </c>
      <c r="B454" s="596" t="s">
        <v>1568</v>
      </c>
      <c r="C454" s="601" t="s">
        <v>1671</v>
      </c>
      <c r="D454" s="598" t="s">
        <v>1558</v>
      </c>
    </row>
    <row r="455" spans="1:4" ht="14.25" customHeight="1" x14ac:dyDescent="0.25">
      <c r="A455" s="596" t="s">
        <v>1474</v>
      </c>
      <c r="B455" s="596" t="s">
        <v>1569</v>
      </c>
      <c r="C455" s="601" t="s">
        <v>1671</v>
      </c>
      <c r="D455" s="598" t="s">
        <v>1558</v>
      </c>
    </row>
    <row r="456" spans="1:4" ht="14.25" customHeight="1" x14ac:dyDescent="0.25">
      <c r="A456" s="596" t="s">
        <v>1482</v>
      </c>
      <c r="B456" s="596" t="s">
        <v>1570</v>
      </c>
      <c r="C456" s="601" t="s">
        <v>1671</v>
      </c>
      <c r="D456" s="598" t="s">
        <v>1558</v>
      </c>
    </row>
    <row r="457" spans="1:4" ht="14.25" customHeight="1" x14ac:dyDescent="0.25">
      <c r="A457" s="596" t="s">
        <v>1571</v>
      </c>
      <c r="B457" s="596" t="s">
        <v>1572</v>
      </c>
      <c r="C457" s="601" t="s">
        <v>1671</v>
      </c>
      <c r="D457" s="598" t="s">
        <v>1558</v>
      </c>
    </row>
    <row r="458" spans="1:4" ht="14.25" customHeight="1" x14ac:dyDescent="0.25">
      <c r="A458" s="596" t="s">
        <v>1573</v>
      </c>
      <c r="B458" s="596" t="s">
        <v>1574</v>
      </c>
      <c r="C458" s="601" t="s">
        <v>1671</v>
      </c>
      <c r="D458" s="598" t="s">
        <v>1558</v>
      </c>
    </row>
    <row r="459" spans="1:4" ht="14.25" customHeight="1" x14ac:dyDescent="0.25">
      <c r="A459" s="596" t="s">
        <v>1575</v>
      </c>
      <c r="B459" s="596" t="s">
        <v>1576</v>
      </c>
      <c r="C459" s="601" t="s">
        <v>1671</v>
      </c>
      <c r="D459" s="598" t="s">
        <v>1558</v>
      </c>
    </row>
    <row r="460" spans="1:4" ht="14.25" customHeight="1" x14ac:dyDescent="0.25">
      <c r="A460" s="596" t="s">
        <v>1488</v>
      </c>
      <c r="B460" s="596" t="s">
        <v>1577</v>
      </c>
      <c r="C460" s="601" t="s">
        <v>1671</v>
      </c>
      <c r="D460" s="598" t="s">
        <v>1558</v>
      </c>
    </row>
    <row r="461" spans="1:4" ht="14.25" customHeight="1" x14ac:dyDescent="0.25">
      <c r="A461" s="596" t="s">
        <v>1578</v>
      </c>
      <c r="B461" s="596" t="s">
        <v>1579</v>
      </c>
      <c r="C461" s="601" t="s">
        <v>1671</v>
      </c>
      <c r="D461" s="598" t="s">
        <v>1558</v>
      </c>
    </row>
    <row r="462" spans="1:4" ht="14.25" customHeight="1" x14ac:dyDescent="0.25">
      <c r="A462" s="596" t="s">
        <v>1580</v>
      </c>
      <c r="B462" s="596" t="s">
        <v>1581</v>
      </c>
      <c r="C462" s="601" t="s">
        <v>1671</v>
      </c>
      <c r="D462" s="598" t="s">
        <v>1558</v>
      </c>
    </row>
    <row r="463" spans="1:4" ht="14.25" customHeight="1" x14ac:dyDescent="0.25">
      <c r="A463" s="596" t="s">
        <v>1471</v>
      </c>
      <c r="B463" s="596" t="s">
        <v>1582</v>
      </c>
      <c r="C463" s="601" t="s">
        <v>1671</v>
      </c>
      <c r="D463" s="598" t="s">
        <v>1558</v>
      </c>
    </row>
    <row r="464" spans="1:4" ht="14.25" customHeight="1" x14ac:dyDescent="0.25">
      <c r="A464" s="596" t="s">
        <v>1501</v>
      </c>
      <c r="B464" s="596" t="s">
        <v>1583</v>
      </c>
      <c r="C464" s="601" t="s">
        <v>1671</v>
      </c>
      <c r="D464" s="598" t="s">
        <v>1558</v>
      </c>
    </row>
    <row r="465" spans="1:4" ht="14.25" customHeight="1" x14ac:dyDescent="0.25">
      <c r="A465" s="596" t="s">
        <v>1503</v>
      </c>
      <c r="B465" s="596" t="s">
        <v>1584</v>
      </c>
      <c r="C465" s="601" t="s">
        <v>1671</v>
      </c>
      <c r="D465" s="598" t="s">
        <v>1558</v>
      </c>
    </row>
    <row r="466" spans="1:4" ht="14.25" customHeight="1" x14ac:dyDescent="0.25">
      <c r="A466" s="596" t="s">
        <v>1504</v>
      </c>
      <c r="B466" s="596" t="s">
        <v>1585</v>
      </c>
      <c r="C466" s="601" t="s">
        <v>1671</v>
      </c>
      <c r="D466" s="598" t="s">
        <v>1558</v>
      </c>
    </row>
    <row r="467" spans="1:4" ht="14.25" customHeight="1" x14ac:dyDescent="0.25">
      <c r="A467" s="596" t="s">
        <v>1505</v>
      </c>
      <c r="B467" s="596" t="s">
        <v>1586</v>
      </c>
      <c r="C467" s="601" t="s">
        <v>1671</v>
      </c>
      <c r="D467" s="598" t="s">
        <v>1558</v>
      </c>
    </row>
    <row r="468" spans="1:4" ht="14.25" customHeight="1" x14ac:dyDescent="0.25">
      <c r="A468" s="596" t="s">
        <v>1587</v>
      </c>
      <c r="B468" s="596" t="s">
        <v>1588</v>
      </c>
      <c r="C468" s="601" t="s">
        <v>1671</v>
      </c>
      <c r="D468" s="598" t="s">
        <v>1558</v>
      </c>
    </row>
    <row r="469" spans="1:4" ht="14.25" customHeight="1" x14ac:dyDescent="0.25">
      <c r="A469" s="596" t="s">
        <v>1509</v>
      </c>
      <c r="B469" s="596" t="s">
        <v>1589</v>
      </c>
      <c r="C469" s="601" t="s">
        <v>1671</v>
      </c>
      <c r="D469" s="598" t="s">
        <v>1558</v>
      </c>
    </row>
    <row r="470" spans="1:4" ht="14.25" customHeight="1" x14ac:dyDescent="0.25">
      <c r="A470" s="596" t="s">
        <v>1512</v>
      </c>
      <c r="B470" s="596" t="s">
        <v>1590</v>
      </c>
      <c r="C470" s="601" t="s">
        <v>1671</v>
      </c>
      <c r="D470" s="598" t="s">
        <v>1558</v>
      </c>
    </row>
    <row r="471" spans="1:4" ht="14.25" customHeight="1" x14ac:dyDescent="0.25">
      <c r="A471" s="596" t="s">
        <v>1513</v>
      </c>
      <c r="B471" s="596" t="s">
        <v>1591</v>
      </c>
      <c r="C471" s="601" t="s">
        <v>1671</v>
      </c>
      <c r="D471" s="598" t="s">
        <v>1558</v>
      </c>
    </row>
    <row r="472" spans="1:4" ht="14.25" customHeight="1" x14ac:dyDescent="0.25">
      <c r="A472" s="596" t="s">
        <v>1514</v>
      </c>
      <c r="B472" s="596" t="s">
        <v>1592</v>
      </c>
      <c r="C472" s="601" t="s">
        <v>1671</v>
      </c>
      <c r="D472" s="598" t="s">
        <v>1558</v>
      </c>
    </row>
    <row r="473" spans="1:4" ht="14.25" customHeight="1" x14ac:dyDescent="0.25">
      <c r="A473" s="596" t="s">
        <v>1474</v>
      </c>
      <c r="B473" s="596" t="s">
        <v>1593</v>
      </c>
      <c r="C473" s="601" t="s">
        <v>1671</v>
      </c>
      <c r="D473" s="598" t="s">
        <v>1558</v>
      </c>
    </row>
    <row r="474" spans="1:4" ht="14.25" customHeight="1" x14ac:dyDescent="0.25">
      <c r="A474" s="596" t="s">
        <v>1519</v>
      </c>
      <c r="B474" s="596" t="s">
        <v>1594</v>
      </c>
      <c r="C474" s="601" t="s">
        <v>1671</v>
      </c>
      <c r="D474" s="598" t="s">
        <v>1558</v>
      </c>
    </row>
    <row r="475" spans="1:4" ht="14.25" customHeight="1" x14ac:dyDescent="0.25">
      <c r="A475" s="596" t="s">
        <v>1595</v>
      </c>
      <c r="B475" s="596" t="s">
        <v>1596</v>
      </c>
      <c r="C475" s="601" t="s">
        <v>1671</v>
      </c>
      <c r="D475" s="598" t="s">
        <v>1558</v>
      </c>
    </row>
    <row r="476" spans="1:4" ht="14.25" customHeight="1" x14ac:dyDescent="0.25">
      <c r="A476" s="596" t="s">
        <v>1515</v>
      </c>
      <c r="B476" s="596" t="s">
        <v>1597</v>
      </c>
      <c r="C476" s="601" t="s">
        <v>1671</v>
      </c>
      <c r="D476" s="598" t="s">
        <v>1558</v>
      </c>
    </row>
    <row r="477" spans="1:4" ht="14.25" customHeight="1" x14ac:dyDescent="0.25">
      <c r="A477" s="596" t="s">
        <v>1598</v>
      </c>
      <c r="B477" s="596" t="s">
        <v>1599</v>
      </c>
      <c r="C477" s="601" t="s">
        <v>1671</v>
      </c>
      <c r="D477" s="598" t="s">
        <v>1558</v>
      </c>
    </row>
    <row r="478" spans="1:4" ht="14.25" customHeight="1" x14ac:dyDescent="0.25">
      <c r="A478" s="596" t="s">
        <v>1517</v>
      </c>
      <c r="B478" s="596" t="s">
        <v>1600</v>
      </c>
      <c r="C478" s="601" t="s">
        <v>1671</v>
      </c>
      <c r="D478" s="598" t="s">
        <v>1558</v>
      </c>
    </row>
    <row r="479" spans="1:4" ht="14.25" customHeight="1" x14ac:dyDescent="0.25">
      <c r="A479" s="596" t="s">
        <v>1518</v>
      </c>
      <c r="B479" s="596" t="s">
        <v>1601</v>
      </c>
      <c r="C479" s="601" t="s">
        <v>1671</v>
      </c>
      <c r="D479" s="598" t="s">
        <v>1558</v>
      </c>
    </row>
    <row r="480" spans="1:4" ht="14.25" customHeight="1" x14ac:dyDescent="0.25">
      <c r="A480" s="596" t="s">
        <v>1526</v>
      </c>
      <c r="B480" s="596" t="s">
        <v>1602</v>
      </c>
      <c r="C480" s="601" t="s">
        <v>1671</v>
      </c>
      <c r="D480" s="598" t="s">
        <v>1558</v>
      </c>
    </row>
    <row r="481" spans="1:4" ht="14.25" customHeight="1" x14ac:dyDescent="0.25">
      <c r="A481" s="596" t="s">
        <v>1603</v>
      </c>
      <c r="B481" s="596" t="s">
        <v>1604</v>
      </c>
      <c r="C481" s="601" t="s">
        <v>1671</v>
      </c>
      <c r="D481" s="598" t="s">
        <v>1558</v>
      </c>
    </row>
    <row r="482" spans="1:4" ht="14.25" customHeight="1" x14ac:dyDescent="0.25">
      <c r="A482" s="596" t="s">
        <v>1522</v>
      </c>
      <c r="B482" s="596" t="s">
        <v>1605</v>
      </c>
      <c r="C482" s="601" t="s">
        <v>1671</v>
      </c>
      <c r="D482" s="598" t="s">
        <v>1558</v>
      </c>
    </row>
    <row r="483" spans="1:4" ht="14.25" customHeight="1" x14ac:dyDescent="0.25">
      <c r="A483" s="596" t="s">
        <v>1606</v>
      </c>
      <c r="B483" s="596" t="s">
        <v>1607</v>
      </c>
      <c r="C483" s="601" t="s">
        <v>1671</v>
      </c>
      <c r="D483" s="598" t="s">
        <v>1558</v>
      </c>
    </row>
    <row r="484" spans="1:4" ht="14.25" customHeight="1" x14ac:dyDescent="0.25">
      <c r="A484" s="596" t="s">
        <v>1474</v>
      </c>
      <c r="B484" s="596" t="s">
        <v>1608</v>
      </c>
      <c r="C484" s="601" t="s">
        <v>1671</v>
      </c>
      <c r="D484" s="598" t="s">
        <v>1558</v>
      </c>
    </row>
    <row r="485" spans="1:4" ht="14.25" customHeight="1" x14ac:dyDescent="0.25">
      <c r="A485" s="596" t="s">
        <v>1532</v>
      </c>
      <c r="B485" s="596" t="s">
        <v>1609</v>
      </c>
      <c r="C485" s="601" t="s">
        <v>1671</v>
      </c>
      <c r="D485" s="598" t="s">
        <v>1558</v>
      </c>
    </row>
    <row r="486" spans="1:4" ht="14.25" customHeight="1" x14ac:dyDescent="0.25">
      <c r="A486" s="596" t="s">
        <v>1534</v>
      </c>
      <c r="B486" s="596" t="s">
        <v>1610</v>
      </c>
      <c r="C486" s="601" t="s">
        <v>1671</v>
      </c>
      <c r="D486" s="598" t="s">
        <v>1558</v>
      </c>
    </row>
    <row r="487" spans="1:4" ht="14.25" customHeight="1" x14ac:dyDescent="0.25">
      <c r="A487" s="596" t="s">
        <v>1611</v>
      </c>
      <c r="B487" s="596" t="s">
        <v>1612</v>
      </c>
      <c r="C487" s="601" t="s">
        <v>1671</v>
      </c>
      <c r="D487" s="598" t="s">
        <v>1558</v>
      </c>
    </row>
    <row r="488" spans="1:4" ht="14.25" customHeight="1" x14ac:dyDescent="0.25">
      <c r="A488" s="596" t="s">
        <v>1524</v>
      </c>
      <c r="B488" s="596" t="s">
        <v>1613</v>
      </c>
      <c r="C488" s="601" t="s">
        <v>1671</v>
      </c>
      <c r="D488" s="598" t="s">
        <v>1558</v>
      </c>
    </row>
    <row r="489" spans="1:4" ht="14.25" customHeight="1" x14ac:dyDescent="0.25">
      <c r="A489" s="596" t="s">
        <v>1525</v>
      </c>
      <c r="B489" s="596" t="s">
        <v>1614</v>
      </c>
      <c r="C489" s="601" t="s">
        <v>1671</v>
      </c>
      <c r="D489" s="598" t="s">
        <v>1558</v>
      </c>
    </row>
    <row r="490" spans="1:4" ht="14.25" customHeight="1" x14ac:dyDescent="0.25">
      <c r="A490" s="596" t="s">
        <v>1615</v>
      </c>
      <c r="B490" s="596" t="s">
        <v>1616</v>
      </c>
      <c r="C490" s="601" t="s">
        <v>1671</v>
      </c>
      <c r="D490" s="598" t="s">
        <v>1558</v>
      </c>
    </row>
    <row r="491" spans="1:4" ht="14.25" customHeight="1" x14ac:dyDescent="0.25">
      <c r="A491" s="596" t="s">
        <v>1527</v>
      </c>
      <c r="B491" s="596" t="s">
        <v>1617</v>
      </c>
      <c r="C491" s="601" t="s">
        <v>1671</v>
      </c>
      <c r="D491" s="598" t="s">
        <v>1558</v>
      </c>
    </row>
    <row r="492" spans="1:4" ht="14.25" customHeight="1" x14ac:dyDescent="0.25">
      <c r="A492" s="596" t="s">
        <v>1528</v>
      </c>
      <c r="B492" s="596" t="s">
        <v>1618</v>
      </c>
      <c r="C492" s="601" t="s">
        <v>1671</v>
      </c>
      <c r="D492" s="598" t="s">
        <v>1558</v>
      </c>
    </row>
    <row r="493" spans="1:4" ht="14.25" customHeight="1" x14ac:dyDescent="0.25">
      <c r="A493" s="596" t="s">
        <v>1544</v>
      </c>
      <c r="B493" s="596" t="s">
        <v>1619</v>
      </c>
      <c r="C493" s="601" t="s">
        <v>1671</v>
      </c>
      <c r="D493" s="598" t="s">
        <v>1558</v>
      </c>
    </row>
    <row r="494" spans="1:4" ht="14.25" customHeight="1" x14ac:dyDescent="0.25">
      <c r="A494" s="596" t="s">
        <v>1529</v>
      </c>
      <c r="B494" s="596" t="s">
        <v>1620</v>
      </c>
      <c r="C494" s="601" t="s">
        <v>1671</v>
      </c>
      <c r="D494" s="598" t="s">
        <v>1558</v>
      </c>
    </row>
    <row r="495" spans="1:4" ht="14.25" customHeight="1" x14ac:dyDescent="0.25">
      <c r="A495" s="596" t="s">
        <v>1621</v>
      </c>
      <c r="B495" s="596" t="s">
        <v>1622</v>
      </c>
      <c r="C495" s="601" t="s">
        <v>1671</v>
      </c>
      <c r="D495" s="598" t="s">
        <v>1558</v>
      </c>
    </row>
    <row r="496" spans="1:4" ht="14.25" customHeight="1" x14ac:dyDescent="0.25">
      <c r="A496" s="596" t="s">
        <v>1623</v>
      </c>
      <c r="B496" s="596" t="s">
        <v>1624</v>
      </c>
      <c r="C496" s="601" t="s">
        <v>1671</v>
      </c>
      <c r="D496" s="598" t="s">
        <v>1558</v>
      </c>
    </row>
    <row r="497" spans="1:4" ht="14.25" customHeight="1" x14ac:dyDescent="0.25">
      <c r="A497" s="596" t="s">
        <v>1531</v>
      </c>
      <c r="B497" s="596" t="s">
        <v>1625</v>
      </c>
      <c r="C497" s="601" t="s">
        <v>1671</v>
      </c>
      <c r="D497" s="598" t="s">
        <v>1558</v>
      </c>
    </row>
    <row r="498" spans="1:4" ht="14.25" customHeight="1" x14ac:dyDescent="0.25">
      <c r="A498" s="596" t="s">
        <v>1626</v>
      </c>
      <c r="B498" s="596" t="s">
        <v>1627</v>
      </c>
      <c r="C498" s="601" t="s">
        <v>1671</v>
      </c>
      <c r="D498" s="598" t="s">
        <v>1558</v>
      </c>
    </row>
    <row r="499" spans="1:4" ht="14.25" customHeight="1" x14ac:dyDescent="0.25">
      <c r="A499" s="596" t="s">
        <v>1628</v>
      </c>
      <c r="B499" s="596" t="s">
        <v>1629</v>
      </c>
      <c r="C499" s="601" t="s">
        <v>1671</v>
      </c>
      <c r="D499" s="598" t="s">
        <v>1558</v>
      </c>
    </row>
    <row r="500" spans="1:4" ht="14.25" customHeight="1" x14ac:dyDescent="0.25">
      <c r="A500" s="596" t="s">
        <v>1630</v>
      </c>
      <c r="B500" s="596" t="s">
        <v>1631</v>
      </c>
      <c r="C500" s="601" t="s">
        <v>1671</v>
      </c>
      <c r="D500" s="598" t="s">
        <v>1558</v>
      </c>
    </row>
    <row r="501" spans="1:4" ht="14.25" customHeight="1" x14ac:dyDescent="0.25">
      <c r="A501" s="596" t="s">
        <v>1538</v>
      </c>
      <c r="B501" s="596" t="s">
        <v>1632</v>
      </c>
      <c r="C501" s="601" t="s">
        <v>1671</v>
      </c>
      <c r="D501" s="598" t="s">
        <v>1558</v>
      </c>
    </row>
    <row r="502" spans="1:4" ht="14.25" customHeight="1" x14ac:dyDescent="0.25">
      <c r="A502" s="596" t="s">
        <v>1539</v>
      </c>
      <c r="B502" s="596" t="s">
        <v>1633</v>
      </c>
      <c r="C502" s="601" t="s">
        <v>1671</v>
      </c>
      <c r="D502" s="598" t="s">
        <v>1558</v>
      </c>
    </row>
    <row r="503" spans="1:4" ht="14.25" customHeight="1" x14ac:dyDescent="0.25">
      <c r="A503" s="596" t="s">
        <v>1541</v>
      </c>
      <c r="B503" s="596" t="s">
        <v>1634</v>
      </c>
      <c r="C503" s="601" t="s">
        <v>1671</v>
      </c>
      <c r="D503" s="598" t="s">
        <v>1558</v>
      </c>
    </row>
    <row r="504" spans="1:4" ht="14.25" customHeight="1" x14ac:dyDescent="0.25">
      <c r="A504" s="596" t="s">
        <v>1635</v>
      </c>
      <c r="B504" s="596" t="s">
        <v>1636</v>
      </c>
      <c r="C504" s="601" t="s">
        <v>1671</v>
      </c>
      <c r="D504" s="598" t="s">
        <v>1558</v>
      </c>
    </row>
    <row r="505" spans="1:4" ht="14.25" customHeight="1" x14ac:dyDescent="0.25">
      <c r="A505" s="596" t="s">
        <v>1637</v>
      </c>
      <c r="B505" s="596" t="s">
        <v>1638</v>
      </c>
      <c r="C505" s="601" t="s">
        <v>1671</v>
      </c>
      <c r="D505" s="598" t="s">
        <v>1558</v>
      </c>
    </row>
    <row r="506" spans="1:4" ht="14.25" customHeight="1" x14ac:dyDescent="0.25">
      <c r="A506" s="596" t="s">
        <v>1639</v>
      </c>
      <c r="B506" s="596" t="s">
        <v>1640</v>
      </c>
      <c r="C506" s="601" t="s">
        <v>1671</v>
      </c>
      <c r="D506" s="598" t="s">
        <v>1558</v>
      </c>
    </row>
    <row r="507" spans="1:4" ht="14.25" customHeight="1" x14ac:dyDescent="0.25">
      <c r="A507" s="596" t="s">
        <v>1641</v>
      </c>
      <c r="B507" s="596" t="s">
        <v>1642</v>
      </c>
      <c r="C507" s="601" t="s">
        <v>1671</v>
      </c>
      <c r="D507" s="598" t="s">
        <v>1558</v>
      </c>
    </row>
    <row r="508" spans="1:4" ht="14.25" customHeight="1" x14ac:dyDescent="0.25">
      <c r="A508" s="596" t="s">
        <v>1643</v>
      </c>
      <c r="B508" s="596" t="s">
        <v>1644</v>
      </c>
      <c r="C508" s="601" t="s">
        <v>1671</v>
      </c>
      <c r="D508" s="598" t="s">
        <v>1558</v>
      </c>
    </row>
    <row r="509" spans="1:4" ht="14.25" customHeight="1" x14ac:dyDescent="0.25">
      <c r="A509" s="596" t="s">
        <v>1391</v>
      </c>
      <c r="B509" s="596" t="s">
        <v>1645</v>
      </c>
      <c r="C509" s="601" t="s">
        <v>1671</v>
      </c>
      <c r="D509" s="598" t="s">
        <v>1558</v>
      </c>
    </row>
    <row r="510" spans="1:4" ht="14.25" customHeight="1" x14ac:dyDescent="0.25">
      <c r="A510" s="596" t="s">
        <v>1646</v>
      </c>
      <c r="B510" s="596" t="s">
        <v>1647</v>
      </c>
      <c r="C510" s="601" t="s">
        <v>1671</v>
      </c>
      <c r="D510" s="598" t="s">
        <v>1558</v>
      </c>
    </row>
    <row r="511" spans="1:4" ht="14.25" customHeight="1" x14ac:dyDescent="0.25">
      <c r="A511" s="596" t="s">
        <v>1648</v>
      </c>
      <c r="B511" s="596" t="s">
        <v>1649</v>
      </c>
      <c r="C511" s="601" t="s">
        <v>1671</v>
      </c>
      <c r="D511" s="598" t="s">
        <v>1558</v>
      </c>
    </row>
    <row r="512" spans="1:4" ht="14.25" customHeight="1" x14ac:dyDescent="0.25">
      <c r="A512" s="596" t="s">
        <v>1553</v>
      </c>
      <c r="B512" s="596" t="s">
        <v>1650</v>
      </c>
      <c r="C512" s="601" t="s">
        <v>1671</v>
      </c>
      <c r="D512" s="598" t="s">
        <v>1558</v>
      </c>
    </row>
    <row r="513" spans="1:4" ht="14.25" customHeight="1" x14ac:dyDescent="0.25">
      <c r="A513" s="596" t="s">
        <v>1651</v>
      </c>
      <c r="B513" s="596" t="s">
        <v>1652</v>
      </c>
      <c r="C513" s="601" t="s">
        <v>1671</v>
      </c>
      <c r="D513" s="598" t="s">
        <v>1558</v>
      </c>
    </row>
    <row r="514" spans="1:4" ht="14.25" customHeight="1" x14ac:dyDescent="0.25">
      <c r="A514" s="596" t="s">
        <v>1653</v>
      </c>
      <c r="B514" s="596" t="s">
        <v>1654</v>
      </c>
      <c r="C514" s="601" t="s">
        <v>1671</v>
      </c>
      <c r="D514" s="598" t="s">
        <v>1558</v>
      </c>
    </row>
    <row r="515" spans="1:4" ht="14.25" customHeight="1" x14ac:dyDescent="0.25">
      <c r="A515" s="596" t="s">
        <v>1655</v>
      </c>
      <c r="B515" s="596" t="s">
        <v>1656</v>
      </c>
      <c r="C515" s="601" t="s">
        <v>1671</v>
      </c>
      <c r="D515" s="598" t="s">
        <v>1558</v>
      </c>
    </row>
    <row r="516" spans="1:4" ht="14.25" customHeight="1" x14ac:dyDescent="0.25">
      <c r="A516" s="596" t="s">
        <v>1657</v>
      </c>
      <c r="B516" s="596" t="s">
        <v>1658</v>
      </c>
      <c r="C516" s="601" t="s">
        <v>1671</v>
      </c>
      <c r="D516" s="598" t="s">
        <v>1558</v>
      </c>
    </row>
    <row r="517" spans="1:4" ht="14.25" customHeight="1" x14ac:dyDescent="0.25">
      <c r="A517" s="596" t="s">
        <v>1659</v>
      </c>
      <c r="B517" s="596" t="s">
        <v>1660</v>
      </c>
      <c r="C517" s="601" t="s">
        <v>1671</v>
      </c>
      <c r="D517" s="598" t="s">
        <v>1558</v>
      </c>
    </row>
    <row r="518" spans="1:4" ht="14.25" customHeight="1" x14ac:dyDescent="0.25">
      <c r="A518" s="596" t="s">
        <v>1661</v>
      </c>
      <c r="B518" s="596" t="s">
        <v>1662</v>
      </c>
      <c r="C518" s="601" t="s">
        <v>1671</v>
      </c>
      <c r="D518" s="598" t="s">
        <v>1558</v>
      </c>
    </row>
    <row r="519" spans="1:4" ht="14.25" customHeight="1" x14ac:dyDescent="0.25">
      <c r="A519" s="596" t="s">
        <v>1663</v>
      </c>
      <c r="B519" s="596" t="s">
        <v>1664</v>
      </c>
      <c r="C519" s="601" t="s">
        <v>1671</v>
      </c>
      <c r="D519" s="598" t="s">
        <v>1558</v>
      </c>
    </row>
    <row r="520" spans="1:4" ht="14.25" customHeight="1" x14ac:dyDescent="0.25">
      <c r="A520" s="596" t="s">
        <v>1437</v>
      </c>
      <c r="B520" s="596" t="s">
        <v>1557</v>
      </c>
      <c r="C520" s="601" t="s">
        <v>1672</v>
      </c>
      <c r="D520" s="598" t="s">
        <v>1558</v>
      </c>
    </row>
    <row r="521" spans="1:4" ht="14.25" customHeight="1" x14ac:dyDescent="0.25">
      <c r="A521" s="596" t="s">
        <v>1441</v>
      </c>
      <c r="B521" s="596" t="s">
        <v>1559</v>
      </c>
      <c r="C521" s="601" t="s">
        <v>1672</v>
      </c>
      <c r="D521" s="598" t="s">
        <v>1558</v>
      </c>
    </row>
    <row r="522" spans="1:4" ht="14.25" customHeight="1" x14ac:dyDescent="0.25">
      <c r="A522" s="596" t="s">
        <v>1560</v>
      </c>
      <c r="B522" s="596" t="s">
        <v>1561</v>
      </c>
      <c r="C522" s="601" t="s">
        <v>1672</v>
      </c>
      <c r="D522" s="598" t="s">
        <v>1558</v>
      </c>
    </row>
    <row r="523" spans="1:4" ht="14.25" customHeight="1" x14ac:dyDescent="0.25">
      <c r="A523" s="596" t="s">
        <v>1448</v>
      </c>
      <c r="B523" s="596" t="s">
        <v>1562</v>
      </c>
      <c r="C523" s="601" t="s">
        <v>1672</v>
      </c>
      <c r="D523" s="598" t="s">
        <v>1558</v>
      </c>
    </row>
    <row r="524" spans="1:4" ht="14.25" customHeight="1" x14ac:dyDescent="0.25">
      <c r="A524" s="596" t="s">
        <v>1459</v>
      </c>
      <c r="B524" s="596" t="s">
        <v>1563</v>
      </c>
      <c r="C524" s="601" t="s">
        <v>1672</v>
      </c>
      <c r="D524" s="598" t="s">
        <v>1558</v>
      </c>
    </row>
    <row r="525" spans="1:4" ht="14.25" customHeight="1" x14ac:dyDescent="0.25">
      <c r="A525" s="596" t="s">
        <v>1463</v>
      </c>
      <c r="B525" s="596" t="s">
        <v>1564</v>
      </c>
      <c r="C525" s="601" t="s">
        <v>1672</v>
      </c>
      <c r="D525" s="598" t="s">
        <v>1558</v>
      </c>
    </row>
    <row r="526" spans="1:4" ht="14.25" customHeight="1" x14ac:dyDescent="0.25">
      <c r="A526" s="596" t="s">
        <v>1470</v>
      </c>
      <c r="B526" s="596" t="s">
        <v>1565</v>
      </c>
      <c r="C526" s="601" t="s">
        <v>1672</v>
      </c>
      <c r="D526" s="598" t="s">
        <v>1558</v>
      </c>
    </row>
    <row r="527" spans="1:4" ht="14.25" customHeight="1" x14ac:dyDescent="0.25">
      <c r="A527" s="596" t="s">
        <v>1467</v>
      </c>
      <c r="B527" s="596" t="s">
        <v>1566</v>
      </c>
      <c r="C527" s="601" t="s">
        <v>1672</v>
      </c>
      <c r="D527" s="598" t="s">
        <v>1558</v>
      </c>
    </row>
    <row r="528" spans="1:4" ht="14.25" customHeight="1" x14ac:dyDescent="0.25">
      <c r="A528" s="596" t="s">
        <v>1567</v>
      </c>
      <c r="B528" s="596" t="s">
        <v>1568</v>
      </c>
      <c r="C528" s="601" t="s">
        <v>1672</v>
      </c>
      <c r="D528" s="598" t="s">
        <v>1558</v>
      </c>
    </row>
    <row r="529" spans="1:4" ht="14.25" customHeight="1" x14ac:dyDescent="0.25">
      <c r="A529" s="596" t="s">
        <v>1474</v>
      </c>
      <c r="B529" s="596" t="s">
        <v>1569</v>
      </c>
      <c r="C529" s="601" t="s">
        <v>1672</v>
      </c>
      <c r="D529" s="598" t="s">
        <v>1558</v>
      </c>
    </row>
    <row r="530" spans="1:4" ht="14.25" customHeight="1" x14ac:dyDescent="0.25">
      <c r="A530" s="596" t="s">
        <v>1482</v>
      </c>
      <c r="B530" s="596" t="s">
        <v>1570</v>
      </c>
      <c r="C530" s="601" t="s">
        <v>1672</v>
      </c>
      <c r="D530" s="598" t="s">
        <v>1558</v>
      </c>
    </row>
    <row r="531" spans="1:4" ht="14.25" customHeight="1" x14ac:dyDescent="0.25">
      <c r="A531" s="596" t="s">
        <v>1571</v>
      </c>
      <c r="B531" s="596" t="s">
        <v>1572</v>
      </c>
      <c r="C531" s="601" t="s">
        <v>1672</v>
      </c>
      <c r="D531" s="598" t="s">
        <v>1558</v>
      </c>
    </row>
    <row r="532" spans="1:4" ht="14.25" customHeight="1" x14ac:dyDescent="0.25">
      <c r="A532" s="596" t="s">
        <v>1573</v>
      </c>
      <c r="B532" s="596" t="s">
        <v>1574</v>
      </c>
      <c r="C532" s="601" t="s">
        <v>1672</v>
      </c>
      <c r="D532" s="598" t="s">
        <v>1558</v>
      </c>
    </row>
    <row r="533" spans="1:4" ht="14.25" customHeight="1" x14ac:dyDescent="0.25">
      <c r="A533" s="596" t="s">
        <v>1575</v>
      </c>
      <c r="B533" s="596" t="s">
        <v>1576</v>
      </c>
      <c r="C533" s="601" t="s">
        <v>1672</v>
      </c>
      <c r="D533" s="598" t="s">
        <v>1558</v>
      </c>
    </row>
    <row r="534" spans="1:4" ht="14.25" customHeight="1" x14ac:dyDescent="0.25">
      <c r="A534" s="596" t="s">
        <v>1488</v>
      </c>
      <c r="B534" s="596" t="s">
        <v>1577</v>
      </c>
      <c r="C534" s="601" t="s">
        <v>1672</v>
      </c>
      <c r="D534" s="598" t="s">
        <v>1558</v>
      </c>
    </row>
    <row r="535" spans="1:4" ht="14.25" customHeight="1" x14ac:dyDescent="0.25">
      <c r="A535" s="596" t="s">
        <v>1578</v>
      </c>
      <c r="B535" s="596" t="s">
        <v>1579</v>
      </c>
      <c r="C535" s="601" t="s">
        <v>1672</v>
      </c>
      <c r="D535" s="598" t="s">
        <v>1558</v>
      </c>
    </row>
    <row r="536" spans="1:4" ht="14.25" customHeight="1" x14ac:dyDescent="0.25">
      <c r="A536" s="596" t="s">
        <v>1580</v>
      </c>
      <c r="B536" s="596" t="s">
        <v>1581</v>
      </c>
      <c r="C536" s="601" t="s">
        <v>1672</v>
      </c>
      <c r="D536" s="598" t="s">
        <v>1558</v>
      </c>
    </row>
    <row r="537" spans="1:4" ht="14.25" customHeight="1" x14ac:dyDescent="0.25">
      <c r="A537" s="596" t="s">
        <v>1471</v>
      </c>
      <c r="B537" s="596" t="s">
        <v>1582</v>
      </c>
      <c r="C537" s="601" t="s">
        <v>1672</v>
      </c>
      <c r="D537" s="598" t="s">
        <v>1558</v>
      </c>
    </row>
    <row r="538" spans="1:4" ht="14.25" customHeight="1" x14ac:dyDescent="0.25">
      <c r="A538" s="596" t="s">
        <v>1501</v>
      </c>
      <c r="B538" s="596" t="s">
        <v>1583</v>
      </c>
      <c r="C538" s="601" t="s">
        <v>1672</v>
      </c>
      <c r="D538" s="598" t="s">
        <v>1558</v>
      </c>
    </row>
    <row r="539" spans="1:4" ht="14.25" customHeight="1" x14ac:dyDescent="0.25">
      <c r="A539" s="596" t="s">
        <v>1503</v>
      </c>
      <c r="B539" s="596" t="s">
        <v>1584</v>
      </c>
      <c r="C539" s="601" t="s">
        <v>1672</v>
      </c>
      <c r="D539" s="598" t="s">
        <v>1558</v>
      </c>
    </row>
    <row r="540" spans="1:4" ht="14.25" customHeight="1" x14ac:dyDescent="0.25">
      <c r="A540" s="596" t="s">
        <v>1504</v>
      </c>
      <c r="B540" s="596" t="s">
        <v>1585</v>
      </c>
      <c r="C540" s="601" t="s">
        <v>1672</v>
      </c>
      <c r="D540" s="598" t="s">
        <v>1558</v>
      </c>
    </row>
    <row r="541" spans="1:4" ht="14.25" customHeight="1" x14ac:dyDescent="0.25">
      <c r="A541" s="596" t="s">
        <v>1505</v>
      </c>
      <c r="B541" s="596" t="s">
        <v>1586</v>
      </c>
      <c r="C541" s="601" t="s">
        <v>1672</v>
      </c>
      <c r="D541" s="598" t="s">
        <v>1558</v>
      </c>
    </row>
    <row r="542" spans="1:4" ht="14.25" customHeight="1" x14ac:dyDescent="0.25">
      <c r="A542" s="596" t="s">
        <v>1587</v>
      </c>
      <c r="B542" s="596" t="s">
        <v>1588</v>
      </c>
      <c r="C542" s="601" t="s">
        <v>1672</v>
      </c>
      <c r="D542" s="598" t="s">
        <v>1558</v>
      </c>
    </row>
    <row r="543" spans="1:4" ht="14.25" customHeight="1" x14ac:dyDescent="0.25">
      <c r="A543" s="596" t="s">
        <v>1509</v>
      </c>
      <c r="B543" s="596" t="s">
        <v>1589</v>
      </c>
      <c r="C543" s="601" t="s">
        <v>1672</v>
      </c>
      <c r="D543" s="598" t="s">
        <v>1558</v>
      </c>
    </row>
    <row r="544" spans="1:4" ht="14.25" customHeight="1" x14ac:dyDescent="0.25">
      <c r="A544" s="596" t="s">
        <v>1512</v>
      </c>
      <c r="B544" s="596" t="s">
        <v>1590</v>
      </c>
      <c r="C544" s="601" t="s">
        <v>1672</v>
      </c>
      <c r="D544" s="598" t="s">
        <v>1558</v>
      </c>
    </row>
    <row r="545" spans="1:4" ht="14.25" customHeight="1" x14ac:dyDescent="0.25">
      <c r="A545" s="596" t="s">
        <v>1513</v>
      </c>
      <c r="B545" s="596" t="s">
        <v>1591</v>
      </c>
      <c r="C545" s="601" t="s">
        <v>1672</v>
      </c>
      <c r="D545" s="598" t="s">
        <v>1558</v>
      </c>
    </row>
    <row r="546" spans="1:4" ht="14.25" customHeight="1" x14ac:dyDescent="0.25">
      <c r="A546" s="596" t="s">
        <v>1514</v>
      </c>
      <c r="B546" s="596" t="s">
        <v>1592</v>
      </c>
      <c r="C546" s="601" t="s">
        <v>1672</v>
      </c>
      <c r="D546" s="598" t="s">
        <v>1558</v>
      </c>
    </row>
    <row r="547" spans="1:4" ht="14.25" customHeight="1" x14ac:dyDescent="0.25">
      <c r="A547" s="596" t="s">
        <v>1474</v>
      </c>
      <c r="B547" s="596" t="s">
        <v>1593</v>
      </c>
      <c r="C547" s="601" t="s">
        <v>1672</v>
      </c>
      <c r="D547" s="598" t="s">
        <v>1558</v>
      </c>
    </row>
    <row r="548" spans="1:4" ht="14.25" customHeight="1" x14ac:dyDescent="0.25">
      <c r="A548" s="596" t="s">
        <v>1519</v>
      </c>
      <c r="B548" s="596" t="s">
        <v>1594</v>
      </c>
      <c r="C548" s="601" t="s">
        <v>1672</v>
      </c>
      <c r="D548" s="598" t="s">
        <v>1558</v>
      </c>
    </row>
    <row r="549" spans="1:4" ht="14.25" customHeight="1" x14ac:dyDescent="0.25">
      <c r="A549" s="596" t="s">
        <v>1595</v>
      </c>
      <c r="B549" s="596" t="s">
        <v>1596</v>
      </c>
      <c r="C549" s="601" t="s">
        <v>1672</v>
      </c>
      <c r="D549" s="598" t="s">
        <v>1558</v>
      </c>
    </row>
    <row r="550" spans="1:4" ht="14.25" customHeight="1" x14ac:dyDescent="0.25">
      <c r="A550" s="596" t="s">
        <v>1515</v>
      </c>
      <c r="B550" s="596" t="s">
        <v>1597</v>
      </c>
      <c r="C550" s="601" t="s">
        <v>1672</v>
      </c>
      <c r="D550" s="598" t="s">
        <v>1558</v>
      </c>
    </row>
    <row r="551" spans="1:4" ht="14.25" customHeight="1" x14ac:dyDescent="0.25">
      <c r="A551" s="596" t="s">
        <v>1598</v>
      </c>
      <c r="B551" s="596" t="s">
        <v>1599</v>
      </c>
      <c r="C551" s="601" t="s">
        <v>1672</v>
      </c>
      <c r="D551" s="598" t="s">
        <v>1558</v>
      </c>
    </row>
    <row r="552" spans="1:4" ht="14.25" customHeight="1" x14ac:dyDescent="0.25">
      <c r="A552" s="596" t="s">
        <v>1517</v>
      </c>
      <c r="B552" s="596" t="s">
        <v>1600</v>
      </c>
      <c r="C552" s="601" t="s">
        <v>1672</v>
      </c>
      <c r="D552" s="598" t="s">
        <v>1558</v>
      </c>
    </row>
    <row r="553" spans="1:4" ht="14.25" customHeight="1" x14ac:dyDescent="0.25">
      <c r="A553" s="596" t="s">
        <v>1518</v>
      </c>
      <c r="B553" s="596" t="s">
        <v>1601</v>
      </c>
      <c r="C553" s="601" t="s">
        <v>1672</v>
      </c>
      <c r="D553" s="598" t="s">
        <v>1558</v>
      </c>
    </row>
    <row r="554" spans="1:4" ht="14.25" customHeight="1" x14ac:dyDescent="0.25">
      <c r="A554" s="596" t="s">
        <v>1526</v>
      </c>
      <c r="B554" s="596" t="s">
        <v>1602</v>
      </c>
      <c r="C554" s="601" t="s">
        <v>1672</v>
      </c>
      <c r="D554" s="598" t="s">
        <v>1558</v>
      </c>
    </row>
    <row r="555" spans="1:4" ht="14.25" customHeight="1" x14ac:dyDescent="0.25">
      <c r="A555" s="596" t="s">
        <v>1603</v>
      </c>
      <c r="B555" s="596" t="s">
        <v>1604</v>
      </c>
      <c r="C555" s="601" t="s">
        <v>1672</v>
      </c>
      <c r="D555" s="598" t="s">
        <v>1558</v>
      </c>
    </row>
    <row r="556" spans="1:4" ht="14.25" customHeight="1" x14ac:dyDescent="0.25">
      <c r="A556" s="596" t="s">
        <v>1522</v>
      </c>
      <c r="B556" s="596" t="s">
        <v>1605</v>
      </c>
      <c r="C556" s="601" t="s">
        <v>1672</v>
      </c>
      <c r="D556" s="598" t="s">
        <v>1558</v>
      </c>
    </row>
    <row r="557" spans="1:4" ht="14.25" customHeight="1" x14ac:dyDescent="0.25">
      <c r="A557" s="596" t="s">
        <v>1606</v>
      </c>
      <c r="B557" s="596" t="s">
        <v>1607</v>
      </c>
      <c r="C557" s="601" t="s">
        <v>1672</v>
      </c>
      <c r="D557" s="598" t="s">
        <v>1558</v>
      </c>
    </row>
    <row r="558" spans="1:4" ht="14.25" customHeight="1" x14ac:dyDescent="0.25">
      <c r="A558" s="596" t="s">
        <v>1474</v>
      </c>
      <c r="B558" s="596" t="s">
        <v>1608</v>
      </c>
      <c r="C558" s="601" t="s">
        <v>1672</v>
      </c>
      <c r="D558" s="598" t="s">
        <v>1558</v>
      </c>
    </row>
    <row r="559" spans="1:4" ht="14.25" customHeight="1" x14ac:dyDescent="0.25">
      <c r="A559" s="596" t="s">
        <v>1532</v>
      </c>
      <c r="B559" s="596" t="s">
        <v>1609</v>
      </c>
      <c r="C559" s="601" t="s">
        <v>1672</v>
      </c>
      <c r="D559" s="598" t="s">
        <v>1558</v>
      </c>
    </row>
    <row r="560" spans="1:4" ht="14.25" customHeight="1" x14ac:dyDescent="0.25">
      <c r="A560" s="596" t="s">
        <v>1534</v>
      </c>
      <c r="B560" s="596" t="s">
        <v>1610</v>
      </c>
      <c r="C560" s="601" t="s">
        <v>1672</v>
      </c>
      <c r="D560" s="598" t="s">
        <v>1558</v>
      </c>
    </row>
    <row r="561" spans="1:4" ht="14.25" customHeight="1" x14ac:dyDescent="0.25">
      <c r="A561" s="596" t="s">
        <v>1611</v>
      </c>
      <c r="B561" s="596" t="s">
        <v>1612</v>
      </c>
      <c r="C561" s="601" t="s">
        <v>1672</v>
      </c>
      <c r="D561" s="598" t="s">
        <v>1558</v>
      </c>
    </row>
    <row r="562" spans="1:4" ht="14.25" customHeight="1" x14ac:dyDescent="0.25">
      <c r="A562" s="596" t="s">
        <v>1524</v>
      </c>
      <c r="B562" s="596" t="s">
        <v>1613</v>
      </c>
      <c r="C562" s="601" t="s">
        <v>1672</v>
      </c>
      <c r="D562" s="598" t="s">
        <v>1558</v>
      </c>
    </row>
    <row r="563" spans="1:4" ht="14.25" customHeight="1" x14ac:dyDescent="0.25">
      <c r="A563" s="596" t="s">
        <v>1525</v>
      </c>
      <c r="B563" s="596" t="s">
        <v>1614</v>
      </c>
      <c r="C563" s="601" t="s">
        <v>1672</v>
      </c>
      <c r="D563" s="598" t="s">
        <v>1558</v>
      </c>
    </row>
    <row r="564" spans="1:4" ht="14.25" customHeight="1" x14ac:dyDescent="0.25">
      <c r="A564" s="596" t="s">
        <v>1615</v>
      </c>
      <c r="B564" s="596" t="s">
        <v>1616</v>
      </c>
      <c r="C564" s="601" t="s">
        <v>1672</v>
      </c>
      <c r="D564" s="598" t="s">
        <v>1558</v>
      </c>
    </row>
    <row r="565" spans="1:4" ht="14.25" customHeight="1" x14ac:dyDescent="0.25">
      <c r="A565" s="596" t="s">
        <v>1527</v>
      </c>
      <c r="B565" s="596" t="s">
        <v>1617</v>
      </c>
      <c r="C565" s="601" t="s">
        <v>1672</v>
      </c>
      <c r="D565" s="598" t="s">
        <v>1558</v>
      </c>
    </row>
    <row r="566" spans="1:4" ht="14.25" customHeight="1" x14ac:dyDescent="0.25">
      <c r="A566" s="596" t="s">
        <v>1528</v>
      </c>
      <c r="B566" s="596" t="s">
        <v>1618</v>
      </c>
      <c r="C566" s="601" t="s">
        <v>1672</v>
      </c>
      <c r="D566" s="598" t="s">
        <v>1558</v>
      </c>
    </row>
    <row r="567" spans="1:4" ht="14.25" customHeight="1" x14ac:dyDescent="0.25">
      <c r="A567" s="596" t="s">
        <v>1544</v>
      </c>
      <c r="B567" s="596" t="s">
        <v>1619</v>
      </c>
      <c r="C567" s="601" t="s">
        <v>1672</v>
      </c>
      <c r="D567" s="598" t="s">
        <v>1558</v>
      </c>
    </row>
    <row r="568" spans="1:4" ht="14.25" customHeight="1" x14ac:dyDescent="0.25">
      <c r="A568" s="596" t="s">
        <v>1529</v>
      </c>
      <c r="B568" s="596" t="s">
        <v>1620</v>
      </c>
      <c r="C568" s="601" t="s">
        <v>1672</v>
      </c>
      <c r="D568" s="598" t="s">
        <v>1558</v>
      </c>
    </row>
    <row r="569" spans="1:4" ht="14.25" customHeight="1" x14ac:dyDescent="0.25">
      <c r="A569" s="596" t="s">
        <v>1621</v>
      </c>
      <c r="B569" s="596" t="s">
        <v>1622</v>
      </c>
      <c r="C569" s="601" t="s">
        <v>1672</v>
      </c>
      <c r="D569" s="598" t="s">
        <v>1558</v>
      </c>
    </row>
    <row r="570" spans="1:4" ht="14.25" customHeight="1" x14ac:dyDescent="0.25">
      <c r="A570" s="596" t="s">
        <v>1623</v>
      </c>
      <c r="B570" s="596" t="s">
        <v>1624</v>
      </c>
      <c r="C570" s="601" t="s">
        <v>1672</v>
      </c>
      <c r="D570" s="598" t="s">
        <v>1558</v>
      </c>
    </row>
    <row r="571" spans="1:4" ht="14.25" customHeight="1" x14ac:dyDescent="0.25">
      <c r="A571" s="596" t="s">
        <v>1531</v>
      </c>
      <c r="B571" s="596" t="s">
        <v>1625</v>
      </c>
      <c r="C571" s="601" t="s">
        <v>1672</v>
      </c>
      <c r="D571" s="598" t="s">
        <v>1558</v>
      </c>
    </row>
    <row r="572" spans="1:4" ht="14.25" customHeight="1" x14ac:dyDescent="0.25">
      <c r="A572" s="596" t="s">
        <v>1626</v>
      </c>
      <c r="B572" s="596" t="s">
        <v>1627</v>
      </c>
      <c r="C572" s="601" t="s">
        <v>1672</v>
      </c>
      <c r="D572" s="598" t="s">
        <v>1558</v>
      </c>
    </row>
    <row r="573" spans="1:4" ht="14.25" customHeight="1" x14ac:dyDescent="0.25">
      <c r="A573" s="596" t="s">
        <v>1628</v>
      </c>
      <c r="B573" s="596" t="s">
        <v>1629</v>
      </c>
      <c r="C573" s="601" t="s">
        <v>1672</v>
      </c>
      <c r="D573" s="598" t="s">
        <v>1558</v>
      </c>
    </row>
    <row r="574" spans="1:4" ht="14.25" customHeight="1" x14ac:dyDescent="0.25">
      <c r="A574" s="596" t="s">
        <v>1630</v>
      </c>
      <c r="B574" s="596" t="s">
        <v>1631</v>
      </c>
      <c r="C574" s="601" t="s">
        <v>1672</v>
      </c>
      <c r="D574" s="598" t="s">
        <v>1558</v>
      </c>
    </row>
    <row r="575" spans="1:4" ht="14.25" customHeight="1" x14ac:dyDescent="0.25">
      <c r="A575" s="596" t="s">
        <v>1538</v>
      </c>
      <c r="B575" s="596" t="s">
        <v>1632</v>
      </c>
      <c r="C575" s="601" t="s">
        <v>1672</v>
      </c>
      <c r="D575" s="598" t="s">
        <v>1558</v>
      </c>
    </row>
    <row r="576" spans="1:4" ht="14.25" customHeight="1" x14ac:dyDescent="0.25">
      <c r="A576" s="596" t="s">
        <v>1539</v>
      </c>
      <c r="B576" s="596" t="s">
        <v>1633</v>
      </c>
      <c r="C576" s="601" t="s">
        <v>1672</v>
      </c>
      <c r="D576" s="598" t="s">
        <v>1558</v>
      </c>
    </row>
    <row r="577" spans="1:4" ht="14.25" customHeight="1" x14ac:dyDescent="0.25">
      <c r="A577" s="596" t="s">
        <v>1541</v>
      </c>
      <c r="B577" s="596" t="s">
        <v>1634</v>
      </c>
      <c r="C577" s="601" t="s">
        <v>1672</v>
      </c>
      <c r="D577" s="598" t="s">
        <v>1558</v>
      </c>
    </row>
    <row r="578" spans="1:4" ht="14.25" customHeight="1" x14ac:dyDescent="0.25">
      <c r="A578" s="596" t="s">
        <v>1635</v>
      </c>
      <c r="B578" s="596" t="s">
        <v>1636</v>
      </c>
      <c r="C578" s="601" t="s">
        <v>1672</v>
      </c>
      <c r="D578" s="598" t="s">
        <v>1558</v>
      </c>
    </row>
    <row r="579" spans="1:4" ht="14.25" customHeight="1" x14ac:dyDescent="0.25">
      <c r="A579" s="596" t="s">
        <v>1637</v>
      </c>
      <c r="B579" s="596" t="s">
        <v>1638</v>
      </c>
      <c r="C579" s="601" t="s">
        <v>1672</v>
      </c>
      <c r="D579" s="598" t="s">
        <v>1558</v>
      </c>
    </row>
    <row r="580" spans="1:4" ht="14.25" customHeight="1" x14ac:dyDescent="0.25">
      <c r="A580" s="596" t="s">
        <v>1639</v>
      </c>
      <c r="B580" s="596" t="s">
        <v>1640</v>
      </c>
      <c r="C580" s="601" t="s">
        <v>1672</v>
      </c>
      <c r="D580" s="598" t="s">
        <v>1558</v>
      </c>
    </row>
    <row r="581" spans="1:4" ht="14.25" customHeight="1" x14ac:dyDescent="0.25">
      <c r="A581" s="596" t="s">
        <v>1641</v>
      </c>
      <c r="B581" s="596" t="s">
        <v>1642</v>
      </c>
      <c r="C581" s="601" t="s">
        <v>1672</v>
      </c>
      <c r="D581" s="598" t="s">
        <v>1558</v>
      </c>
    </row>
    <row r="582" spans="1:4" ht="14.25" customHeight="1" x14ac:dyDescent="0.25">
      <c r="A582" s="596" t="s">
        <v>1643</v>
      </c>
      <c r="B582" s="596" t="s">
        <v>1644</v>
      </c>
      <c r="C582" s="601" t="s">
        <v>1672</v>
      </c>
      <c r="D582" s="598" t="s">
        <v>1558</v>
      </c>
    </row>
    <row r="583" spans="1:4" ht="14.25" customHeight="1" x14ac:dyDescent="0.25">
      <c r="A583" s="596" t="s">
        <v>1391</v>
      </c>
      <c r="B583" s="596" t="s">
        <v>1645</v>
      </c>
      <c r="C583" s="601" t="s">
        <v>1672</v>
      </c>
      <c r="D583" s="598" t="s">
        <v>1558</v>
      </c>
    </row>
    <row r="584" spans="1:4" ht="14.25" customHeight="1" x14ac:dyDescent="0.25">
      <c r="A584" s="596" t="s">
        <v>1646</v>
      </c>
      <c r="B584" s="596" t="s">
        <v>1647</v>
      </c>
      <c r="C584" s="601" t="s">
        <v>1672</v>
      </c>
      <c r="D584" s="598" t="s">
        <v>1558</v>
      </c>
    </row>
    <row r="585" spans="1:4" ht="14.25" customHeight="1" x14ac:dyDescent="0.25">
      <c r="A585" s="596" t="s">
        <v>1648</v>
      </c>
      <c r="B585" s="596" t="s">
        <v>1649</v>
      </c>
      <c r="C585" s="601" t="s">
        <v>1672</v>
      </c>
      <c r="D585" s="598" t="s">
        <v>1558</v>
      </c>
    </row>
    <row r="586" spans="1:4" ht="14.25" customHeight="1" x14ac:dyDescent="0.25">
      <c r="A586" s="596" t="s">
        <v>1553</v>
      </c>
      <c r="B586" s="596" t="s">
        <v>1650</v>
      </c>
      <c r="C586" s="601" t="s">
        <v>1672</v>
      </c>
      <c r="D586" s="598" t="s">
        <v>1558</v>
      </c>
    </row>
    <row r="587" spans="1:4" ht="14.25" customHeight="1" x14ac:dyDescent="0.25">
      <c r="A587" s="596" t="s">
        <v>1651</v>
      </c>
      <c r="B587" s="596" t="s">
        <v>1652</v>
      </c>
      <c r="C587" s="601" t="s">
        <v>1672</v>
      </c>
      <c r="D587" s="598" t="s">
        <v>1558</v>
      </c>
    </row>
    <row r="588" spans="1:4" ht="14.25" customHeight="1" x14ac:dyDescent="0.25">
      <c r="A588" s="596" t="s">
        <v>1653</v>
      </c>
      <c r="B588" s="596" t="s">
        <v>1654</v>
      </c>
      <c r="C588" s="601" t="s">
        <v>1672</v>
      </c>
      <c r="D588" s="598" t="s">
        <v>1558</v>
      </c>
    </row>
    <row r="589" spans="1:4" ht="14.25" customHeight="1" x14ac:dyDescent="0.25">
      <c r="A589" s="596" t="s">
        <v>1655</v>
      </c>
      <c r="B589" s="596" t="s">
        <v>1656</v>
      </c>
      <c r="C589" s="601" t="s">
        <v>1672</v>
      </c>
      <c r="D589" s="598" t="s">
        <v>1558</v>
      </c>
    </row>
    <row r="590" spans="1:4" ht="14.25" customHeight="1" x14ac:dyDescent="0.25">
      <c r="A590" s="596" t="s">
        <v>1657</v>
      </c>
      <c r="B590" s="596" t="s">
        <v>1658</v>
      </c>
      <c r="C590" s="601" t="s">
        <v>1672</v>
      </c>
      <c r="D590" s="598" t="s">
        <v>1558</v>
      </c>
    </row>
    <row r="591" spans="1:4" ht="14.25" customHeight="1" x14ac:dyDescent="0.25">
      <c r="A591" s="596" t="s">
        <v>1659</v>
      </c>
      <c r="B591" s="596" t="s">
        <v>1660</v>
      </c>
      <c r="C591" s="601" t="s">
        <v>1672</v>
      </c>
      <c r="D591" s="598" t="s">
        <v>1558</v>
      </c>
    </row>
    <row r="592" spans="1:4" ht="14.25" customHeight="1" x14ac:dyDescent="0.25">
      <c r="A592" s="596" t="s">
        <v>1661</v>
      </c>
      <c r="B592" s="596" t="s">
        <v>1662</v>
      </c>
      <c r="C592" s="601" t="s">
        <v>1672</v>
      </c>
      <c r="D592" s="598" t="s">
        <v>1558</v>
      </c>
    </row>
    <row r="593" spans="1:4" ht="14.25" customHeight="1" x14ac:dyDescent="0.25">
      <c r="A593" s="596" t="s">
        <v>1663</v>
      </c>
      <c r="B593" s="596" t="s">
        <v>1664</v>
      </c>
      <c r="C593" s="601" t="s">
        <v>1672</v>
      </c>
      <c r="D593" s="598" t="s">
        <v>1558</v>
      </c>
    </row>
    <row r="594" spans="1:4" ht="14.25" customHeight="1" x14ac:dyDescent="0.25">
      <c r="A594" s="596" t="s">
        <v>1437</v>
      </c>
      <c r="B594" s="596" t="s">
        <v>1557</v>
      </c>
      <c r="C594" s="601" t="s">
        <v>1673</v>
      </c>
      <c r="D594" s="598" t="s">
        <v>1558</v>
      </c>
    </row>
    <row r="595" spans="1:4" ht="14.25" customHeight="1" x14ac:dyDescent="0.25">
      <c r="A595" s="596" t="s">
        <v>1441</v>
      </c>
      <c r="B595" s="596" t="s">
        <v>1559</v>
      </c>
      <c r="C595" s="601" t="s">
        <v>1673</v>
      </c>
      <c r="D595" s="598" t="s">
        <v>1558</v>
      </c>
    </row>
    <row r="596" spans="1:4" ht="14.25" customHeight="1" x14ac:dyDescent="0.25">
      <c r="A596" s="596" t="s">
        <v>1560</v>
      </c>
      <c r="B596" s="596" t="s">
        <v>1561</v>
      </c>
      <c r="C596" s="601" t="s">
        <v>1673</v>
      </c>
      <c r="D596" s="598" t="s">
        <v>1558</v>
      </c>
    </row>
    <row r="597" spans="1:4" ht="14.25" customHeight="1" x14ac:dyDescent="0.25">
      <c r="A597" s="596" t="s">
        <v>1448</v>
      </c>
      <c r="B597" s="596" t="s">
        <v>1562</v>
      </c>
      <c r="C597" s="601" t="s">
        <v>1673</v>
      </c>
      <c r="D597" s="598" t="s">
        <v>1558</v>
      </c>
    </row>
    <row r="598" spans="1:4" ht="14.25" customHeight="1" x14ac:dyDescent="0.25">
      <c r="A598" s="596" t="s">
        <v>1459</v>
      </c>
      <c r="B598" s="596" t="s">
        <v>1563</v>
      </c>
      <c r="C598" s="601" t="s">
        <v>1673</v>
      </c>
      <c r="D598" s="598" t="s">
        <v>1558</v>
      </c>
    </row>
    <row r="599" spans="1:4" ht="14.25" customHeight="1" x14ac:dyDescent="0.25">
      <c r="A599" s="596" t="s">
        <v>1463</v>
      </c>
      <c r="B599" s="596" t="s">
        <v>1564</v>
      </c>
      <c r="C599" s="601" t="s">
        <v>1673</v>
      </c>
      <c r="D599" s="598" t="s">
        <v>1558</v>
      </c>
    </row>
    <row r="600" spans="1:4" ht="14.25" customHeight="1" x14ac:dyDescent="0.25">
      <c r="A600" s="596" t="s">
        <v>1470</v>
      </c>
      <c r="B600" s="596" t="s">
        <v>1565</v>
      </c>
      <c r="C600" s="601" t="s">
        <v>1673</v>
      </c>
      <c r="D600" s="598" t="s">
        <v>1558</v>
      </c>
    </row>
    <row r="601" spans="1:4" ht="14.25" customHeight="1" x14ac:dyDescent="0.25">
      <c r="A601" s="596" t="s">
        <v>1467</v>
      </c>
      <c r="B601" s="596" t="s">
        <v>1566</v>
      </c>
      <c r="C601" s="601" t="s">
        <v>1673</v>
      </c>
      <c r="D601" s="598" t="s">
        <v>1558</v>
      </c>
    </row>
    <row r="602" spans="1:4" ht="14.25" customHeight="1" x14ac:dyDescent="0.25">
      <c r="A602" s="596" t="s">
        <v>1567</v>
      </c>
      <c r="B602" s="596" t="s">
        <v>1568</v>
      </c>
      <c r="C602" s="601" t="s">
        <v>1673</v>
      </c>
      <c r="D602" s="598" t="s">
        <v>1558</v>
      </c>
    </row>
    <row r="603" spans="1:4" ht="14.25" customHeight="1" x14ac:dyDescent="0.25">
      <c r="A603" s="596" t="s">
        <v>1474</v>
      </c>
      <c r="B603" s="596" t="s">
        <v>1569</v>
      </c>
      <c r="C603" s="601" t="s">
        <v>1673</v>
      </c>
      <c r="D603" s="598" t="s">
        <v>1558</v>
      </c>
    </row>
    <row r="604" spans="1:4" ht="14.25" customHeight="1" x14ac:dyDescent="0.25">
      <c r="A604" s="596" t="s">
        <v>1482</v>
      </c>
      <c r="B604" s="596" t="s">
        <v>1570</v>
      </c>
      <c r="C604" s="601" t="s">
        <v>1673</v>
      </c>
      <c r="D604" s="598" t="s">
        <v>1558</v>
      </c>
    </row>
    <row r="605" spans="1:4" ht="14.25" customHeight="1" x14ac:dyDescent="0.25">
      <c r="A605" s="596" t="s">
        <v>1571</v>
      </c>
      <c r="B605" s="596" t="s">
        <v>1572</v>
      </c>
      <c r="C605" s="601" t="s">
        <v>1673</v>
      </c>
      <c r="D605" s="598" t="s">
        <v>1558</v>
      </c>
    </row>
    <row r="606" spans="1:4" ht="14.25" customHeight="1" x14ac:dyDescent="0.25">
      <c r="A606" s="596" t="s">
        <v>1573</v>
      </c>
      <c r="B606" s="596" t="s">
        <v>1574</v>
      </c>
      <c r="C606" s="601" t="s">
        <v>1673</v>
      </c>
      <c r="D606" s="598" t="s">
        <v>1558</v>
      </c>
    </row>
    <row r="607" spans="1:4" ht="14.25" customHeight="1" x14ac:dyDescent="0.25">
      <c r="A607" s="596" t="s">
        <v>1575</v>
      </c>
      <c r="B607" s="596" t="s">
        <v>1576</v>
      </c>
      <c r="C607" s="601" t="s">
        <v>1673</v>
      </c>
      <c r="D607" s="598" t="s">
        <v>1558</v>
      </c>
    </row>
    <row r="608" spans="1:4" ht="14.25" customHeight="1" x14ac:dyDescent="0.25">
      <c r="A608" s="596" t="s">
        <v>1488</v>
      </c>
      <c r="B608" s="596" t="s">
        <v>1577</v>
      </c>
      <c r="C608" s="601" t="s">
        <v>1673</v>
      </c>
      <c r="D608" s="598" t="s">
        <v>1558</v>
      </c>
    </row>
    <row r="609" spans="1:4" ht="14.25" customHeight="1" x14ac:dyDescent="0.25">
      <c r="A609" s="596" t="s">
        <v>1578</v>
      </c>
      <c r="B609" s="596" t="s">
        <v>1579</v>
      </c>
      <c r="C609" s="601" t="s">
        <v>1673</v>
      </c>
      <c r="D609" s="598" t="s">
        <v>1558</v>
      </c>
    </row>
    <row r="610" spans="1:4" ht="14.25" customHeight="1" x14ac:dyDescent="0.25">
      <c r="A610" s="596" t="s">
        <v>1580</v>
      </c>
      <c r="B610" s="596" t="s">
        <v>1581</v>
      </c>
      <c r="C610" s="601" t="s">
        <v>1673</v>
      </c>
      <c r="D610" s="598" t="s">
        <v>1558</v>
      </c>
    </row>
    <row r="611" spans="1:4" ht="14.25" customHeight="1" x14ac:dyDescent="0.25">
      <c r="A611" s="596" t="s">
        <v>1471</v>
      </c>
      <c r="B611" s="596" t="s">
        <v>1582</v>
      </c>
      <c r="C611" s="601" t="s">
        <v>1673</v>
      </c>
      <c r="D611" s="598" t="s">
        <v>1558</v>
      </c>
    </row>
    <row r="612" spans="1:4" ht="14.25" customHeight="1" x14ac:dyDescent="0.25">
      <c r="A612" s="596" t="s">
        <v>1501</v>
      </c>
      <c r="B612" s="596" t="s">
        <v>1583</v>
      </c>
      <c r="C612" s="601" t="s">
        <v>1673</v>
      </c>
      <c r="D612" s="598" t="s">
        <v>1558</v>
      </c>
    </row>
    <row r="613" spans="1:4" ht="14.25" customHeight="1" x14ac:dyDescent="0.25">
      <c r="A613" s="596" t="s">
        <v>1503</v>
      </c>
      <c r="B613" s="596" t="s">
        <v>1584</v>
      </c>
      <c r="C613" s="601" t="s">
        <v>1673</v>
      </c>
      <c r="D613" s="598" t="s">
        <v>1558</v>
      </c>
    </row>
    <row r="614" spans="1:4" ht="14.25" customHeight="1" x14ac:dyDescent="0.25">
      <c r="A614" s="596" t="s">
        <v>1504</v>
      </c>
      <c r="B614" s="596" t="s">
        <v>1585</v>
      </c>
      <c r="C614" s="601" t="s">
        <v>1673</v>
      </c>
      <c r="D614" s="598" t="s">
        <v>1558</v>
      </c>
    </row>
    <row r="615" spans="1:4" ht="14.25" customHeight="1" x14ac:dyDescent="0.25">
      <c r="A615" s="596" t="s">
        <v>1505</v>
      </c>
      <c r="B615" s="596" t="s">
        <v>1586</v>
      </c>
      <c r="C615" s="601" t="s">
        <v>1673</v>
      </c>
      <c r="D615" s="598" t="s">
        <v>1558</v>
      </c>
    </row>
    <row r="616" spans="1:4" ht="14.25" customHeight="1" x14ac:dyDescent="0.25">
      <c r="A616" s="596" t="s">
        <v>1587</v>
      </c>
      <c r="B616" s="596" t="s">
        <v>1588</v>
      </c>
      <c r="C616" s="601" t="s">
        <v>1673</v>
      </c>
      <c r="D616" s="598" t="s">
        <v>1558</v>
      </c>
    </row>
    <row r="617" spans="1:4" ht="14.25" customHeight="1" x14ac:dyDescent="0.25">
      <c r="A617" s="596" t="s">
        <v>1509</v>
      </c>
      <c r="B617" s="596" t="s">
        <v>1589</v>
      </c>
      <c r="C617" s="601" t="s">
        <v>1673</v>
      </c>
      <c r="D617" s="598" t="s">
        <v>1558</v>
      </c>
    </row>
    <row r="618" spans="1:4" ht="14.25" customHeight="1" x14ac:dyDescent="0.25">
      <c r="A618" s="596" t="s">
        <v>1512</v>
      </c>
      <c r="B618" s="596" t="s">
        <v>1590</v>
      </c>
      <c r="C618" s="601" t="s">
        <v>1673</v>
      </c>
      <c r="D618" s="598" t="s">
        <v>1558</v>
      </c>
    </row>
    <row r="619" spans="1:4" ht="14.25" customHeight="1" x14ac:dyDescent="0.25">
      <c r="A619" s="596" t="s">
        <v>1513</v>
      </c>
      <c r="B619" s="596" t="s">
        <v>1591</v>
      </c>
      <c r="C619" s="601" t="s">
        <v>1673</v>
      </c>
      <c r="D619" s="598" t="s">
        <v>1558</v>
      </c>
    </row>
    <row r="620" spans="1:4" ht="14.25" customHeight="1" x14ac:dyDescent="0.25">
      <c r="A620" s="596" t="s">
        <v>1514</v>
      </c>
      <c r="B620" s="596" t="s">
        <v>1592</v>
      </c>
      <c r="C620" s="601" t="s">
        <v>1673</v>
      </c>
      <c r="D620" s="598" t="s">
        <v>1558</v>
      </c>
    </row>
    <row r="621" spans="1:4" ht="14.25" customHeight="1" x14ac:dyDescent="0.25">
      <c r="A621" s="596" t="s">
        <v>1474</v>
      </c>
      <c r="B621" s="596" t="s">
        <v>1593</v>
      </c>
      <c r="C621" s="601" t="s">
        <v>1673</v>
      </c>
      <c r="D621" s="598" t="s">
        <v>1558</v>
      </c>
    </row>
    <row r="622" spans="1:4" ht="14.25" customHeight="1" x14ac:dyDescent="0.25">
      <c r="A622" s="596" t="s">
        <v>1519</v>
      </c>
      <c r="B622" s="596" t="s">
        <v>1594</v>
      </c>
      <c r="C622" s="601" t="s">
        <v>1673</v>
      </c>
      <c r="D622" s="598" t="s">
        <v>1558</v>
      </c>
    </row>
    <row r="623" spans="1:4" ht="14.25" customHeight="1" x14ac:dyDescent="0.25">
      <c r="A623" s="596" t="s">
        <v>1595</v>
      </c>
      <c r="B623" s="596" t="s">
        <v>1596</v>
      </c>
      <c r="C623" s="601" t="s">
        <v>1673</v>
      </c>
      <c r="D623" s="598" t="s">
        <v>1558</v>
      </c>
    </row>
    <row r="624" spans="1:4" ht="14.25" customHeight="1" x14ac:dyDescent="0.25">
      <c r="A624" s="596" t="s">
        <v>1515</v>
      </c>
      <c r="B624" s="596" t="s">
        <v>1597</v>
      </c>
      <c r="C624" s="601" t="s">
        <v>1673</v>
      </c>
      <c r="D624" s="598" t="s">
        <v>1558</v>
      </c>
    </row>
    <row r="625" spans="1:4" ht="14.25" customHeight="1" x14ac:dyDescent="0.25">
      <c r="A625" s="596" t="s">
        <v>1598</v>
      </c>
      <c r="B625" s="596" t="s">
        <v>1599</v>
      </c>
      <c r="C625" s="601" t="s">
        <v>1673</v>
      </c>
      <c r="D625" s="598" t="s">
        <v>1558</v>
      </c>
    </row>
    <row r="626" spans="1:4" ht="14.25" customHeight="1" x14ac:dyDescent="0.25">
      <c r="A626" s="596" t="s">
        <v>1517</v>
      </c>
      <c r="B626" s="596" t="s">
        <v>1600</v>
      </c>
      <c r="C626" s="601" t="s">
        <v>1673</v>
      </c>
      <c r="D626" s="598" t="s">
        <v>1558</v>
      </c>
    </row>
    <row r="627" spans="1:4" ht="14.25" customHeight="1" x14ac:dyDescent="0.25">
      <c r="A627" s="596" t="s">
        <v>1518</v>
      </c>
      <c r="B627" s="596" t="s">
        <v>1601</v>
      </c>
      <c r="C627" s="601" t="s">
        <v>1673</v>
      </c>
      <c r="D627" s="598" t="s">
        <v>1558</v>
      </c>
    </row>
    <row r="628" spans="1:4" ht="14.25" customHeight="1" x14ac:dyDescent="0.25">
      <c r="A628" s="596" t="s">
        <v>1526</v>
      </c>
      <c r="B628" s="596" t="s">
        <v>1602</v>
      </c>
      <c r="C628" s="601" t="s">
        <v>1673</v>
      </c>
      <c r="D628" s="598" t="s">
        <v>1558</v>
      </c>
    </row>
    <row r="629" spans="1:4" ht="14.25" customHeight="1" x14ac:dyDescent="0.25">
      <c r="A629" s="596" t="s">
        <v>1603</v>
      </c>
      <c r="B629" s="596" t="s">
        <v>1604</v>
      </c>
      <c r="C629" s="601" t="s">
        <v>1673</v>
      </c>
      <c r="D629" s="598" t="s">
        <v>1558</v>
      </c>
    </row>
    <row r="630" spans="1:4" ht="14.25" customHeight="1" x14ac:dyDescent="0.25">
      <c r="A630" s="596" t="s">
        <v>1522</v>
      </c>
      <c r="B630" s="596" t="s">
        <v>1605</v>
      </c>
      <c r="C630" s="601" t="s">
        <v>1673</v>
      </c>
      <c r="D630" s="598" t="s">
        <v>1558</v>
      </c>
    </row>
    <row r="631" spans="1:4" ht="14.25" customHeight="1" x14ac:dyDescent="0.25">
      <c r="A631" s="596" t="s">
        <v>1606</v>
      </c>
      <c r="B631" s="596" t="s">
        <v>1607</v>
      </c>
      <c r="C631" s="601" t="s">
        <v>1673</v>
      </c>
      <c r="D631" s="598" t="s">
        <v>1558</v>
      </c>
    </row>
    <row r="632" spans="1:4" ht="14.25" customHeight="1" x14ac:dyDescent="0.25">
      <c r="A632" s="596" t="s">
        <v>1474</v>
      </c>
      <c r="B632" s="596" t="s">
        <v>1608</v>
      </c>
      <c r="C632" s="601" t="s">
        <v>1673</v>
      </c>
      <c r="D632" s="598" t="s">
        <v>1558</v>
      </c>
    </row>
    <row r="633" spans="1:4" ht="14.25" customHeight="1" x14ac:dyDescent="0.25">
      <c r="A633" s="596" t="s">
        <v>1532</v>
      </c>
      <c r="B633" s="596" t="s">
        <v>1609</v>
      </c>
      <c r="C633" s="601" t="s">
        <v>1673</v>
      </c>
      <c r="D633" s="598" t="s">
        <v>1558</v>
      </c>
    </row>
    <row r="634" spans="1:4" ht="14.25" customHeight="1" x14ac:dyDescent="0.25">
      <c r="A634" s="596" t="s">
        <v>1534</v>
      </c>
      <c r="B634" s="596" t="s">
        <v>1610</v>
      </c>
      <c r="C634" s="601" t="s">
        <v>1673</v>
      </c>
      <c r="D634" s="598" t="s">
        <v>1558</v>
      </c>
    </row>
    <row r="635" spans="1:4" ht="14.25" customHeight="1" x14ac:dyDescent="0.25">
      <c r="A635" s="596" t="s">
        <v>1611</v>
      </c>
      <c r="B635" s="596" t="s">
        <v>1612</v>
      </c>
      <c r="C635" s="601" t="s">
        <v>1673</v>
      </c>
      <c r="D635" s="598" t="s">
        <v>1558</v>
      </c>
    </row>
    <row r="636" spans="1:4" ht="14.25" customHeight="1" x14ac:dyDescent="0.25">
      <c r="A636" s="596" t="s">
        <v>1524</v>
      </c>
      <c r="B636" s="596" t="s">
        <v>1613</v>
      </c>
      <c r="C636" s="601" t="s">
        <v>1673</v>
      </c>
      <c r="D636" s="598" t="s">
        <v>1558</v>
      </c>
    </row>
    <row r="637" spans="1:4" ht="14.25" customHeight="1" x14ac:dyDescent="0.25">
      <c r="A637" s="596" t="s">
        <v>1525</v>
      </c>
      <c r="B637" s="596" t="s">
        <v>1614</v>
      </c>
      <c r="C637" s="601" t="s">
        <v>1673</v>
      </c>
      <c r="D637" s="598" t="s">
        <v>1558</v>
      </c>
    </row>
    <row r="638" spans="1:4" ht="14.25" customHeight="1" x14ac:dyDescent="0.25">
      <c r="A638" s="596" t="s">
        <v>1615</v>
      </c>
      <c r="B638" s="596" t="s">
        <v>1616</v>
      </c>
      <c r="C638" s="601" t="s">
        <v>1673</v>
      </c>
      <c r="D638" s="598" t="s">
        <v>1558</v>
      </c>
    </row>
    <row r="639" spans="1:4" ht="14.25" customHeight="1" x14ac:dyDescent="0.25">
      <c r="A639" s="596" t="s">
        <v>1527</v>
      </c>
      <c r="B639" s="596" t="s">
        <v>1617</v>
      </c>
      <c r="C639" s="601" t="s">
        <v>1673</v>
      </c>
      <c r="D639" s="598" t="s">
        <v>1558</v>
      </c>
    </row>
    <row r="640" spans="1:4" ht="14.25" customHeight="1" x14ac:dyDescent="0.25">
      <c r="A640" s="596" t="s">
        <v>1528</v>
      </c>
      <c r="B640" s="596" t="s">
        <v>1618</v>
      </c>
      <c r="C640" s="601" t="s">
        <v>1673</v>
      </c>
      <c r="D640" s="598" t="s">
        <v>1558</v>
      </c>
    </row>
    <row r="641" spans="1:4" ht="14.25" customHeight="1" x14ac:dyDescent="0.25">
      <c r="A641" s="596" t="s">
        <v>1544</v>
      </c>
      <c r="B641" s="596" t="s">
        <v>1619</v>
      </c>
      <c r="C641" s="601" t="s">
        <v>1673</v>
      </c>
      <c r="D641" s="598" t="s">
        <v>1558</v>
      </c>
    </row>
    <row r="642" spans="1:4" ht="14.25" customHeight="1" x14ac:dyDescent="0.25">
      <c r="A642" s="596" t="s">
        <v>1529</v>
      </c>
      <c r="B642" s="596" t="s">
        <v>1620</v>
      </c>
      <c r="C642" s="601" t="s">
        <v>1673</v>
      </c>
      <c r="D642" s="598" t="s">
        <v>1558</v>
      </c>
    </row>
    <row r="643" spans="1:4" ht="14.25" customHeight="1" x14ac:dyDescent="0.25">
      <c r="A643" s="596" t="s">
        <v>1621</v>
      </c>
      <c r="B643" s="596" t="s">
        <v>1622</v>
      </c>
      <c r="C643" s="601" t="s">
        <v>1673</v>
      </c>
      <c r="D643" s="598" t="s">
        <v>1558</v>
      </c>
    </row>
    <row r="644" spans="1:4" ht="14.25" customHeight="1" x14ac:dyDescent="0.25">
      <c r="A644" s="596" t="s">
        <v>1623</v>
      </c>
      <c r="B644" s="596" t="s">
        <v>1624</v>
      </c>
      <c r="C644" s="601" t="s">
        <v>1673</v>
      </c>
      <c r="D644" s="598" t="s">
        <v>1558</v>
      </c>
    </row>
    <row r="645" spans="1:4" ht="14.25" customHeight="1" x14ac:dyDescent="0.25">
      <c r="A645" s="596" t="s">
        <v>1531</v>
      </c>
      <c r="B645" s="596" t="s">
        <v>1625</v>
      </c>
      <c r="C645" s="601" t="s">
        <v>1673</v>
      </c>
      <c r="D645" s="598" t="s">
        <v>1558</v>
      </c>
    </row>
    <row r="646" spans="1:4" ht="14.25" customHeight="1" x14ac:dyDescent="0.25">
      <c r="A646" s="596" t="s">
        <v>1626</v>
      </c>
      <c r="B646" s="596" t="s">
        <v>1627</v>
      </c>
      <c r="C646" s="601" t="s">
        <v>1673</v>
      </c>
      <c r="D646" s="598" t="s">
        <v>1558</v>
      </c>
    </row>
    <row r="647" spans="1:4" ht="14.25" customHeight="1" x14ac:dyDescent="0.25">
      <c r="A647" s="596" t="s">
        <v>1628</v>
      </c>
      <c r="B647" s="596" t="s">
        <v>1629</v>
      </c>
      <c r="C647" s="601" t="s">
        <v>1673</v>
      </c>
      <c r="D647" s="598" t="s">
        <v>1558</v>
      </c>
    </row>
    <row r="648" spans="1:4" ht="14.25" customHeight="1" x14ac:dyDescent="0.25">
      <c r="A648" s="596" t="s">
        <v>1630</v>
      </c>
      <c r="B648" s="596" t="s">
        <v>1631</v>
      </c>
      <c r="C648" s="601" t="s">
        <v>1673</v>
      </c>
      <c r="D648" s="598" t="s">
        <v>1558</v>
      </c>
    </row>
    <row r="649" spans="1:4" ht="14.25" customHeight="1" x14ac:dyDescent="0.25">
      <c r="A649" s="596" t="s">
        <v>1538</v>
      </c>
      <c r="B649" s="596" t="s">
        <v>1632</v>
      </c>
      <c r="C649" s="601" t="s">
        <v>1673</v>
      </c>
      <c r="D649" s="598" t="s">
        <v>1558</v>
      </c>
    </row>
    <row r="650" spans="1:4" ht="14.25" customHeight="1" x14ac:dyDescent="0.25">
      <c r="A650" s="596" t="s">
        <v>1539</v>
      </c>
      <c r="B650" s="596" t="s">
        <v>1633</v>
      </c>
      <c r="C650" s="601" t="s">
        <v>1673</v>
      </c>
      <c r="D650" s="598" t="s">
        <v>1558</v>
      </c>
    </row>
    <row r="651" spans="1:4" ht="14.25" customHeight="1" x14ac:dyDescent="0.25">
      <c r="A651" s="596" t="s">
        <v>1541</v>
      </c>
      <c r="B651" s="596" t="s">
        <v>1634</v>
      </c>
      <c r="C651" s="601" t="s">
        <v>1673</v>
      </c>
      <c r="D651" s="598" t="s">
        <v>1558</v>
      </c>
    </row>
    <row r="652" spans="1:4" ht="14.25" customHeight="1" x14ac:dyDescent="0.25">
      <c r="A652" s="596" t="s">
        <v>1635</v>
      </c>
      <c r="B652" s="596" t="s">
        <v>1636</v>
      </c>
      <c r="C652" s="601" t="s">
        <v>1673</v>
      </c>
      <c r="D652" s="598" t="s">
        <v>1558</v>
      </c>
    </row>
    <row r="653" spans="1:4" ht="14.25" customHeight="1" x14ac:dyDescent="0.25">
      <c r="A653" s="596" t="s">
        <v>1637</v>
      </c>
      <c r="B653" s="596" t="s">
        <v>1638</v>
      </c>
      <c r="C653" s="601" t="s">
        <v>1673</v>
      </c>
      <c r="D653" s="598" t="s">
        <v>1558</v>
      </c>
    </row>
    <row r="654" spans="1:4" ht="14.25" customHeight="1" x14ac:dyDescent="0.25">
      <c r="A654" s="596" t="s">
        <v>1639</v>
      </c>
      <c r="B654" s="596" t="s">
        <v>1640</v>
      </c>
      <c r="C654" s="601" t="s">
        <v>1673</v>
      </c>
      <c r="D654" s="598" t="s">
        <v>1558</v>
      </c>
    </row>
    <row r="655" spans="1:4" ht="14.25" customHeight="1" x14ac:dyDescent="0.25">
      <c r="A655" s="596" t="s">
        <v>1641</v>
      </c>
      <c r="B655" s="596" t="s">
        <v>1642</v>
      </c>
      <c r="C655" s="601" t="s">
        <v>1673</v>
      </c>
      <c r="D655" s="598" t="s">
        <v>1558</v>
      </c>
    </row>
    <row r="656" spans="1:4" ht="14.25" customHeight="1" x14ac:dyDescent="0.25">
      <c r="A656" s="596" t="s">
        <v>1643</v>
      </c>
      <c r="B656" s="596" t="s">
        <v>1644</v>
      </c>
      <c r="C656" s="601" t="s">
        <v>1673</v>
      </c>
      <c r="D656" s="598" t="s">
        <v>1558</v>
      </c>
    </row>
    <row r="657" spans="1:4" ht="14.25" customHeight="1" x14ac:dyDescent="0.25">
      <c r="A657" s="596" t="s">
        <v>1391</v>
      </c>
      <c r="B657" s="596" t="s">
        <v>1645</v>
      </c>
      <c r="C657" s="601" t="s">
        <v>1673</v>
      </c>
      <c r="D657" s="598" t="s">
        <v>1558</v>
      </c>
    </row>
    <row r="658" spans="1:4" ht="14.25" customHeight="1" x14ac:dyDescent="0.25">
      <c r="A658" s="596" t="s">
        <v>1646</v>
      </c>
      <c r="B658" s="596" t="s">
        <v>1647</v>
      </c>
      <c r="C658" s="601" t="s">
        <v>1673</v>
      </c>
      <c r="D658" s="598" t="s">
        <v>1558</v>
      </c>
    </row>
    <row r="659" spans="1:4" ht="14.25" customHeight="1" x14ac:dyDescent="0.25">
      <c r="A659" s="596" t="s">
        <v>1648</v>
      </c>
      <c r="B659" s="596" t="s">
        <v>1649</v>
      </c>
      <c r="C659" s="601" t="s">
        <v>1673</v>
      </c>
      <c r="D659" s="598" t="s">
        <v>1558</v>
      </c>
    </row>
    <row r="660" spans="1:4" ht="14.25" customHeight="1" x14ac:dyDescent="0.25">
      <c r="A660" s="596" t="s">
        <v>1553</v>
      </c>
      <c r="B660" s="596" t="s">
        <v>1650</v>
      </c>
      <c r="C660" s="601" t="s">
        <v>1673</v>
      </c>
      <c r="D660" s="598" t="s">
        <v>1558</v>
      </c>
    </row>
    <row r="661" spans="1:4" ht="14.25" customHeight="1" x14ac:dyDescent="0.25">
      <c r="A661" s="596" t="s">
        <v>1651</v>
      </c>
      <c r="B661" s="596" t="s">
        <v>1652</v>
      </c>
      <c r="C661" s="601" t="s">
        <v>1673</v>
      </c>
      <c r="D661" s="598" t="s">
        <v>1558</v>
      </c>
    </row>
    <row r="662" spans="1:4" ht="14.25" customHeight="1" x14ac:dyDescent="0.25">
      <c r="A662" s="596" t="s">
        <v>1653</v>
      </c>
      <c r="B662" s="596" t="s">
        <v>1654</v>
      </c>
      <c r="C662" s="601" t="s">
        <v>1673</v>
      </c>
      <c r="D662" s="598" t="s">
        <v>1558</v>
      </c>
    </row>
    <row r="663" spans="1:4" ht="14.25" customHeight="1" x14ac:dyDescent="0.25">
      <c r="A663" s="596" t="s">
        <v>1655</v>
      </c>
      <c r="B663" s="596" t="s">
        <v>1656</v>
      </c>
      <c r="C663" s="601" t="s">
        <v>1673</v>
      </c>
      <c r="D663" s="598" t="s">
        <v>1558</v>
      </c>
    </row>
    <row r="664" spans="1:4" ht="14.25" customHeight="1" x14ac:dyDescent="0.25">
      <c r="A664" s="596" t="s">
        <v>1657</v>
      </c>
      <c r="B664" s="596" t="s">
        <v>1658</v>
      </c>
      <c r="C664" s="601" t="s">
        <v>1673</v>
      </c>
      <c r="D664" s="598" t="s">
        <v>1558</v>
      </c>
    </row>
    <row r="665" spans="1:4" ht="14.25" customHeight="1" x14ac:dyDescent="0.25">
      <c r="A665" s="596" t="s">
        <v>1659</v>
      </c>
      <c r="B665" s="596" t="s">
        <v>1660</v>
      </c>
      <c r="C665" s="601" t="s">
        <v>1673</v>
      </c>
      <c r="D665" s="598" t="s">
        <v>1558</v>
      </c>
    </row>
    <row r="666" spans="1:4" ht="14.25" customHeight="1" x14ac:dyDescent="0.25">
      <c r="A666" s="596" t="s">
        <v>1661</v>
      </c>
      <c r="B666" s="596" t="s">
        <v>1662</v>
      </c>
      <c r="C666" s="601" t="s">
        <v>1673</v>
      </c>
      <c r="D666" s="598" t="s">
        <v>1558</v>
      </c>
    </row>
    <row r="667" spans="1:4" ht="14.25" customHeight="1" x14ac:dyDescent="0.25">
      <c r="A667" s="596" t="s">
        <v>1663</v>
      </c>
      <c r="B667" s="596" t="s">
        <v>1664</v>
      </c>
      <c r="C667" s="601" t="s">
        <v>1673</v>
      </c>
      <c r="D667" s="598" t="s">
        <v>1558</v>
      </c>
    </row>
    <row r="668" spans="1:4" x14ac:dyDescent="0.25">
      <c r="C668" s="415"/>
    </row>
    <row r="669" spans="1:4" x14ac:dyDescent="0.25">
      <c r="C669" s="415"/>
    </row>
    <row r="670" spans="1:4" x14ac:dyDescent="0.25">
      <c r="C670" s="415"/>
    </row>
    <row r="671" spans="1:4" x14ac:dyDescent="0.25">
      <c r="C671" s="415"/>
    </row>
    <row r="672" spans="1:4" x14ac:dyDescent="0.25">
      <c r="C672" s="415"/>
    </row>
    <row r="673" spans="3:3" x14ac:dyDescent="0.25">
      <c r="C673" s="415"/>
    </row>
    <row r="674" spans="3:3" x14ac:dyDescent="0.25">
      <c r="C674" s="415"/>
    </row>
    <row r="675" spans="3:3" x14ac:dyDescent="0.25">
      <c r="C675" s="415"/>
    </row>
    <row r="676" spans="3:3" x14ac:dyDescent="0.25">
      <c r="C676" s="415"/>
    </row>
    <row r="677" spans="3:3" x14ac:dyDescent="0.25">
      <c r="C677" s="415"/>
    </row>
    <row r="678" spans="3:3" x14ac:dyDescent="0.25">
      <c r="C678" s="415"/>
    </row>
    <row r="679" spans="3:3" x14ac:dyDescent="0.25">
      <c r="C679" s="415"/>
    </row>
    <row r="680" spans="3:3" x14ac:dyDescent="0.25">
      <c r="C680" s="415"/>
    </row>
    <row r="681" spans="3:3" x14ac:dyDescent="0.25">
      <c r="C681" s="415"/>
    </row>
    <row r="682" spans="3:3" x14ac:dyDescent="0.25">
      <c r="C682" s="415"/>
    </row>
    <row r="683" spans="3:3" x14ac:dyDescent="0.25">
      <c r="C683" s="415"/>
    </row>
    <row r="684" spans="3:3" x14ac:dyDescent="0.25">
      <c r="C684" s="415"/>
    </row>
    <row r="685" spans="3:3" x14ac:dyDescent="0.25">
      <c r="C685" s="415"/>
    </row>
    <row r="686" spans="3:3" x14ac:dyDescent="0.25">
      <c r="C686" s="415"/>
    </row>
    <row r="687" spans="3:3" x14ac:dyDescent="0.25">
      <c r="C687" s="415"/>
    </row>
    <row r="688" spans="3:3" x14ac:dyDescent="0.25">
      <c r="C688" s="415"/>
    </row>
    <row r="689" spans="3:3" x14ac:dyDescent="0.25">
      <c r="C689" s="415"/>
    </row>
    <row r="690" spans="3:3" x14ac:dyDescent="0.25">
      <c r="C690" s="415"/>
    </row>
    <row r="691" spans="3:3" x14ac:dyDescent="0.25">
      <c r="C691" s="415"/>
    </row>
    <row r="692" spans="3:3" x14ac:dyDescent="0.25">
      <c r="C692" s="415"/>
    </row>
    <row r="693" spans="3:3" x14ac:dyDescent="0.25">
      <c r="C693" s="415"/>
    </row>
    <row r="694" spans="3:3" x14ac:dyDescent="0.25">
      <c r="C694" s="415"/>
    </row>
    <row r="695" spans="3:3" x14ac:dyDescent="0.25">
      <c r="C695" s="415"/>
    </row>
    <row r="696" spans="3:3" x14ac:dyDescent="0.25">
      <c r="C696" s="415"/>
    </row>
    <row r="697" spans="3:3" x14ac:dyDescent="0.25">
      <c r="C697" s="415"/>
    </row>
    <row r="698" spans="3:3" x14ac:dyDescent="0.25">
      <c r="C698" s="415"/>
    </row>
    <row r="699" spans="3:3" x14ac:dyDescent="0.25">
      <c r="C699" s="415"/>
    </row>
    <row r="700" spans="3:3" x14ac:dyDescent="0.25">
      <c r="C700" s="415"/>
    </row>
    <row r="701" spans="3:3" x14ac:dyDescent="0.25">
      <c r="C701" s="415"/>
    </row>
    <row r="702" spans="3:3" x14ac:dyDescent="0.25">
      <c r="C702" s="415"/>
    </row>
    <row r="703" spans="3:3" x14ac:dyDescent="0.25">
      <c r="C703" s="415"/>
    </row>
    <row r="704" spans="3:3" x14ac:dyDescent="0.25">
      <c r="C704" s="415"/>
    </row>
    <row r="705" spans="3:3" x14ac:dyDescent="0.25">
      <c r="C705" s="415"/>
    </row>
    <row r="706" spans="3:3" x14ac:dyDescent="0.25">
      <c r="C706" s="415"/>
    </row>
    <row r="707" spans="3:3" x14ac:dyDescent="0.25">
      <c r="C707" s="415"/>
    </row>
    <row r="708" spans="3:3" x14ac:dyDescent="0.25">
      <c r="C708" s="415"/>
    </row>
    <row r="709" spans="3:3" x14ac:dyDescent="0.25">
      <c r="C709" s="415"/>
    </row>
    <row r="710" spans="3:3" x14ac:dyDescent="0.25">
      <c r="C710" s="415"/>
    </row>
    <row r="711" spans="3:3" x14ac:dyDescent="0.25">
      <c r="C711" s="415"/>
    </row>
    <row r="712" spans="3:3" x14ac:dyDescent="0.25">
      <c r="C712" s="415"/>
    </row>
    <row r="713" spans="3:3" x14ac:dyDescent="0.25">
      <c r="C713" s="415"/>
    </row>
    <row r="714" spans="3:3" x14ac:dyDescent="0.25">
      <c r="C714" s="415"/>
    </row>
    <row r="715" spans="3:3" x14ac:dyDescent="0.25">
      <c r="C715" s="415"/>
    </row>
    <row r="716" spans="3:3" x14ac:dyDescent="0.25">
      <c r="C716" s="415"/>
    </row>
    <row r="717" spans="3:3" x14ac:dyDescent="0.25">
      <c r="C717" s="415"/>
    </row>
    <row r="718" spans="3:3" x14ac:dyDescent="0.25">
      <c r="C718" s="415"/>
    </row>
    <row r="719" spans="3:3" x14ac:dyDescent="0.25">
      <c r="C719" s="415"/>
    </row>
    <row r="720" spans="3:3" x14ac:dyDescent="0.25">
      <c r="C720" s="415"/>
    </row>
    <row r="721" spans="3:3" x14ac:dyDescent="0.25">
      <c r="C721" s="415"/>
    </row>
    <row r="722" spans="3:3" x14ac:dyDescent="0.25">
      <c r="C722" s="415"/>
    </row>
    <row r="723" spans="3:3" x14ac:dyDescent="0.25">
      <c r="C723" s="415"/>
    </row>
    <row r="724" spans="3:3" x14ac:dyDescent="0.25">
      <c r="C724" s="415"/>
    </row>
    <row r="725" spans="3:3" x14ac:dyDescent="0.25">
      <c r="C725" s="415"/>
    </row>
    <row r="726" spans="3:3" x14ac:dyDescent="0.25">
      <c r="C726" s="415"/>
    </row>
    <row r="727" spans="3:3" x14ac:dyDescent="0.25">
      <c r="C727" s="415"/>
    </row>
    <row r="728" spans="3:3" x14ac:dyDescent="0.25">
      <c r="C728" s="415"/>
    </row>
    <row r="729" spans="3:3" x14ac:dyDescent="0.25">
      <c r="C729" s="415"/>
    </row>
    <row r="730" spans="3:3" x14ac:dyDescent="0.25">
      <c r="C730" s="415"/>
    </row>
    <row r="731" spans="3:3" x14ac:dyDescent="0.25">
      <c r="C731" s="415"/>
    </row>
    <row r="732" spans="3:3" x14ac:dyDescent="0.25">
      <c r="C732" s="415"/>
    </row>
    <row r="733" spans="3:3" x14ac:dyDescent="0.25">
      <c r="C733" s="415"/>
    </row>
    <row r="734" spans="3:3" x14ac:dyDescent="0.25">
      <c r="C734" s="415"/>
    </row>
    <row r="735" spans="3:3" x14ac:dyDescent="0.25">
      <c r="C735" s="415"/>
    </row>
    <row r="736" spans="3:3" x14ac:dyDescent="0.25">
      <c r="C736" s="415"/>
    </row>
    <row r="737" spans="3:3" x14ac:dyDescent="0.25">
      <c r="C737" s="415"/>
    </row>
    <row r="738" spans="3:3" x14ac:dyDescent="0.25">
      <c r="C738" s="415"/>
    </row>
    <row r="739" spans="3:3" x14ac:dyDescent="0.25">
      <c r="C739" s="415"/>
    </row>
    <row r="740" spans="3:3" x14ac:dyDescent="0.25">
      <c r="C740" s="415"/>
    </row>
    <row r="741" spans="3:3" x14ac:dyDescent="0.25">
      <c r="C741" s="415"/>
    </row>
  </sheetData>
  <sheetProtection selectLockedCells="1" selectUnlockedCells="1"/>
  <autoFilter ref="A1:D667" xr:uid="{00000000-0009-0000-0000-000009000000}"/>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0"/>
  <dimension ref="A1:D371"/>
  <sheetViews>
    <sheetView topLeftCell="A349" zoomScale="85" zoomScaleNormal="85" workbookViewId="0">
      <selection activeCell="D354" sqref="D354"/>
    </sheetView>
  </sheetViews>
  <sheetFormatPr defaultColWidth="9.109375" defaultRowHeight="13.2" x14ac:dyDescent="0.25"/>
  <cols>
    <col min="1" max="1" width="64.5546875" customWidth="1"/>
    <col min="2" max="2" width="65.5546875" customWidth="1"/>
    <col min="3" max="3" width="68.6640625" customWidth="1"/>
    <col min="4" max="4" width="24.88671875" customWidth="1"/>
    <col min="5" max="5" width="21.44140625" customWidth="1"/>
    <col min="6" max="6" width="20.6640625" customWidth="1"/>
    <col min="7" max="7" width="81.44140625" bestFit="1" customWidth="1"/>
  </cols>
  <sheetData>
    <row r="1" spans="1:4" x14ac:dyDescent="0.25">
      <c r="A1" s="594" t="s">
        <v>1554</v>
      </c>
      <c r="B1" s="594" t="s">
        <v>1555</v>
      </c>
      <c r="C1" s="595" t="s">
        <v>1556</v>
      </c>
      <c r="D1" s="595" t="s">
        <v>1426</v>
      </c>
    </row>
    <row r="2" spans="1:4" ht="14.25" customHeight="1" x14ac:dyDescent="0.25">
      <c r="A2" s="596" t="s">
        <v>1437</v>
      </c>
      <c r="B2" s="596" t="s">
        <v>1557</v>
      </c>
      <c r="C2" s="599" t="s">
        <v>1669</v>
      </c>
      <c r="D2" s="600">
        <f>'MAIN LEVEL'!AV18</f>
        <v>0</v>
      </c>
    </row>
    <row r="3" spans="1:4" ht="14.25" customHeight="1" x14ac:dyDescent="0.25">
      <c r="A3" s="596" t="s">
        <v>1441</v>
      </c>
      <c r="B3" s="596" t="s">
        <v>1559</v>
      </c>
      <c r="C3" s="599" t="s">
        <v>1669</v>
      </c>
      <c r="D3" s="600">
        <f>'MAIN LEVEL'!AV19</f>
        <v>0</v>
      </c>
    </row>
    <row r="4" spans="1:4" ht="14.25" customHeight="1" x14ac:dyDescent="0.25">
      <c r="A4" s="596" t="s">
        <v>1560</v>
      </c>
      <c r="B4" s="596" t="s">
        <v>1561</v>
      </c>
      <c r="C4" s="599" t="s">
        <v>1669</v>
      </c>
      <c r="D4" s="600">
        <f>'MAIN LEVEL'!AV20</f>
        <v>0</v>
      </c>
    </row>
    <row r="5" spans="1:4" ht="14.25" customHeight="1" x14ac:dyDescent="0.25">
      <c r="A5" s="596" t="s">
        <v>1448</v>
      </c>
      <c r="B5" s="596" t="s">
        <v>1562</v>
      </c>
      <c r="C5" s="599" t="s">
        <v>1669</v>
      </c>
      <c r="D5" s="600">
        <f>'MAIN LEVEL'!AV22</f>
        <v>0</v>
      </c>
    </row>
    <row r="6" spans="1:4" ht="14.25" customHeight="1" x14ac:dyDescent="0.25">
      <c r="A6" s="596" t="s">
        <v>1459</v>
      </c>
      <c r="B6" s="596" t="s">
        <v>1563</v>
      </c>
      <c r="C6" s="599" t="s">
        <v>1669</v>
      </c>
      <c r="D6" s="600">
        <f>'MAIN LEVEL'!AV23</f>
        <v>0</v>
      </c>
    </row>
    <row r="7" spans="1:4" ht="14.25" customHeight="1" x14ac:dyDescent="0.25">
      <c r="A7" s="596" t="s">
        <v>1463</v>
      </c>
      <c r="B7" s="596" t="s">
        <v>1564</v>
      </c>
      <c r="C7" s="599" t="s">
        <v>1669</v>
      </c>
      <c r="D7" s="600">
        <f>'MAIN LEVEL'!AV24</f>
        <v>0</v>
      </c>
    </row>
    <row r="8" spans="1:4" ht="14.25" customHeight="1" x14ac:dyDescent="0.25">
      <c r="A8" s="596" t="s">
        <v>1470</v>
      </c>
      <c r="B8" s="596" t="s">
        <v>1565</v>
      </c>
      <c r="C8" s="599" t="s">
        <v>1669</v>
      </c>
      <c r="D8" s="600">
        <f>'MAIN LEVEL'!AV25</f>
        <v>0</v>
      </c>
    </row>
    <row r="9" spans="1:4" ht="14.25" customHeight="1" x14ac:dyDescent="0.25">
      <c r="A9" s="596" t="s">
        <v>1467</v>
      </c>
      <c r="B9" s="596" t="s">
        <v>1566</v>
      </c>
      <c r="C9" s="599" t="s">
        <v>1669</v>
      </c>
      <c r="D9" s="600">
        <f>'MAIN LEVEL'!AV27</f>
        <v>0</v>
      </c>
    </row>
    <row r="10" spans="1:4" ht="14.25" customHeight="1" x14ac:dyDescent="0.25">
      <c r="A10" s="596" t="s">
        <v>1567</v>
      </c>
      <c r="B10" s="596" t="s">
        <v>1568</v>
      </c>
      <c r="C10" s="599" t="s">
        <v>1669</v>
      </c>
      <c r="D10" s="600">
        <f>'MAIN LEVEL'!AV28</f>
        <v>0</v>
      </c>
    </row>
    <row r="11" spans="1:4" ht="14.25" customHeight="1" x14ac:dyDescent="0.25">
      <c r="A11" s="596" t="s">
        <v>1474</v>
      </c>
      <c r="B11" s="596" t="s">
        <v>1569</v>
      </c>
      <c r="C11" s="599" t="s">
        <v>1669</v>
      </c>
      <c r="D11" s="600">
        <f>'MAIN LEVEL'!AV29</f>
        <v>0</v>
      </c>
    </row>
    <row r="12" spans="1:4" ht="14.25" customHeight="1" x14ac:dyDescent="0.25">
      <c r="A12" s="596" t="s">
        <v>1482</v>
      </c>
      <c r="B12" s="596" t="s">
        <v>1570</v>
      </c>
      <c r="C12" s="599" t="s">
        <v>1669</v>
      </c>
      <c r="D12" s="600">
        <f>'MAIN LEVEL'!AV30</f>
        <v>0</v>
      </c>
    </row>
    <row r="13" spans="1:4" ht="14.25" customHeight="1" x14ac:dyDescent="0.25">
      <c r="A13" s="596" t="s">
        <v>1571</v>
      </c>
      <c r="B13" s="596" t="s">
        <v>1572</v>
      </c>
      <c r="C13" s="599" t="s">
        <v>1669</v>
      </c>
      <c r="D13" s="600">
        <f>'MAIN LEVEL'!AV31</f>
        <v>0</v>
      </c>
    </row>
    <row r="14" spans="1:4" ht="14.25" customHeight="1" x14ac:dyDescent="0.25">
      <c r="A14" s="596" t="s">
        <v>1573</v>
      </c>
      <c r="B14" s="596" t="s">
        <v>1574</v>
      </c>
      <c r="C14" s="599" t="s">
        <v>1669</v>
      </c>
      <c r="D14" s="600">
        <f>'MAIN LEVEL'!AV32</f>
        <v>0</v>
      </c>
    </row>
    <row r="15" spans="1:4" ht="14.25" customHeight="1" x14ac:dyDescent="0.25">
      <c r="A15" s="596" t="s">
        <v>1575</v>
      </c>
      <c r="B15" s="596" t="s">
        <v>1576</v>
      </c>
      <c r="C15" s="599" t="s">
        <v>1669</v>
      </c>
      <c r="D15" s="600">
        <f>'MAIN LEVEL'!AV33</f>
        <v>0</v>
      </c>
    </row>
    <row r="16" spans="1:4" ht="14.25" customHeight="1" x14ac:dyDescent="0.25">
      <c r="A16" s="596" t="s">
        <v>1488</v>
      </c>
      <c r="B16" s="596" t="s">
        <v>1577</v>
      </c>
      <c r="C16" s="599" t="s">
        <v>1669</v>
      </c>
      <c r="D16" s="600">
        <f>'MAIN LEVEL'!AV34</f>
        <v>0</v>
      </c>
    </row>
    <row r="17" spans="1:4" ht="14.25" customHeight="1" x14ac:dyDescent="0.25">
      <c r="A17" s="596" t="s">
        <v>1578</v>
      </c>
      <c r="B17" s="596" t="s">
        <v>1579</v>
      </c>
      <c r="C17" s="599" t="s">
        <v>1669</v>
      </c>
      <c r="D17" s="600">
        <f>'MAIN LEVEL'!AV36</f>
        <v>0</v>
      </c>
    </row>
    <row r="18" spans="1:4" ht="14.25" customHeight="1" x14ac:dyDescent="0.25">
      <c r="A18" s="596" t="s">
        <v>1580</v>
      </c>
      <c r="B18" s="596" t="s">
        <v>1581</v>
      </c>
      <c r="C18" s="599" t="s">
        <v>1669</v>
      </c>
      <c r="D18" s="600">
        <f>'MAIN LEVEL'!AV37</f>
        <v>0</v>
      </c>
    </row>
    <row r="19" spans="1:4" ht="14.25" customHeight="1" x14ac:dyDescent="0.25">
      <c r="A19" s="596" t="s">
        <v>1471</v>
      </c>
      <c r="B19" s="596" t="s">
        <v>1582</v>
      </c>
      <c r="C19" s="599" t="s">
        <v>1669</v>
      </c>
      <c r="D19" s="600">
        <f>'MAIN LEVEL'!AV38</f>
        <v>0</v>
      </c>
    </row>
    <row r="20" spans="1:4" ht="14.25" customHeight="1" x14ac:dyDescent="0.25">
      <c r="A20" s="596" t="s">
        <v>1501</v>
      </c>
      <c r="B20" s="596" t="s">
        <v>1583</v>
      </c>
      <c r="C20" s="599" t="s">
        <v>1669</v>
      </c>
      <c r="D20" s="600">
        <f>'MAIN LEVEL'!AV39</f>
        <v>0</v>
      </c>
    </row>
    <row r="21" spans="1:4" ht="14.25" customHeight="1" x14ac:dyDescent="0.25">
      <c r="A21" s="596" t="s">
        <v>1503</v>
      </c>
      <c r="B21" s="596" t="s">
        <v>1584</v>
      </c>
      <c r="C21" s="599" t="s">
        <v>1669</v>
      </c>
      <c r="D21" s="600">
        <f>'MAIN LEVEL'!AV40</f>
        <v>0</v>
      </c>
    </row>
    <row r="22" spans="1:4" ht="14.25" customHeight="1" x14ac:dyDescent="0.25">
      <c r="A22" s="596" t="s">
        <v>1504</v>
      </c>
      <c r="B22" s="596" t="s">
        <v>1585</v>
      </c>
      <c r="C22" s="599" t="s">
        <v>1669</v>
      </c>
      <c r="D22" s="600">
        <f>'MAIN LEVEL'!AV41</f>
        <v>0</v>
      </c>
    </row>
    <row r="23" spans="1:4" ht="14.25" customHeight="1" x14ac:dyDescent="0.25">
      <c r="A23" s="596" t="s">
        <v>1505</v>
      </c>
      <c r="B23" s="596" t="s">
        <v>1586</v>
      </c>
      <c r="C23" s="599" t="s">
        <v>1669</v>
      </c>
      <c r="D23" s="600">
        <f>'MAIN LEVEL'!AV42</f>
        <v>0</v>
      </c>
    </row>
    <row r="24" spans="1:4" ht="14.25" customHeight="1" x14ac:dyDescent="0.25">
      <c r="A24" s="596" t="s">
        <v>1587</v>
      </c>
      <c r="B24" s="596" t="s">
        <v>1588</v>
      </c>
      <c r="C24" s="599" t="s">
        <v>1669</v>
      </c>
      <c r="D24" s="600">
        <f>'MAIN LEVEL'!AV43</f>
        <v>0</v>
      </c>
    </row>
    <row r="25" spans="1:4" ht="14.25" customHeight="1" x14ac:dyDescent="0.25">
      <c r="A25" s="596" t="s">
        <v>1509</v>
      </c>
      <c r="B25" s="596" t="s">
        <v>1589</v>
      </c>
      <c r="C25" s="599" t="s">
        <v>1669</v>
      </c>
      <c r="D25" s="600">
        <f>'MAIN LEVEL'!AV44</f>
        <v>0</v>
      </c>
    </row>
    <row r="26" spans="1:4" ht="14.25" customHeight="1" x14ac:dyDescent="0.25">
      <c r="A26" s="596" t="s">
        <v>1512</v>
      </c>
      <c r="B26" s="596" t="s">
        <v>1590</v>
      </c>
      <c r="C26" s="599" t="s">
        <v>1669</v>
      </c>
      <c r="D26" s="600">
        <f>'MAIN LEVEL'!AV45</f>
        <v>0</v>
      </c>
    </row>
    <row r="27" spans="1:4" ht="14.25" customHeight="1" x14ac:dyDescent="0.25">
      <c r="A27" s="596" t="s">
        <v>1513</v>
      </c>
      <c r="B27" s="596" t="s">
        <v>1591</v>
      </c>
      <c r="C27" s="599" t="s">
        <v>1669</v>
      </c>
      <c r="D27" s="600">
        <f>'MAIN LEVEL'!AV46</f>
        <v>0</v>
      </c>
    </row>
    <row r="28" spans="1:4" ht="14.25" customHeight="1" x14ac:dyDescent="0.25">
      <c r="A28" s="596" t="s">
        <v>1514</v>
      </c>
      <c r="B28" s="596" t="s">
        <v>1592</v>
      </c>
      <c r="C28" s="599" t="s">
        <v>1669</v>
      </c>
      <c r="D28" s="600">
        <f>'MAIN LEVEL'!AV47</f>
        <v>0</v>
      </c>
    </row>
    <row r="29" spans="1:4" ht="14.25" customHeight="1" x14ac:dyDescent="0.25">
      <c r="A29" s="596" t="s">
        <v>1474</v>
      </c>
      <c r="B29" s="596" t="s">
        <v>1593</v>
      </c>
      <c r="C29" s="599" t="s">
        <v>1669</v>
      </c>
      <c r="D29" s="600">
        <f>'MAIN LEVEL'!AV48</f>
        <v>0</v>
      </c>
    </row>
    <row r="30" spans="1:4" ht="14.25" customHeight="1" x14ac:dyDescent="0.25">
      <c r="A30" s="596" t="s">
        <v>1519</v>
      </c>
      <c r="B30" s="596" t="s">
        <v>1594</v>
      </c>
      <c r="C30" s="599" t="s">
        <v>1669</v>
      </c>
      <c r="D30" s="600">
        <f>'MAIN LEVEL'!AV49</f>
        <v>0</v>
      </c>
    </row>
    <row r="31" spans="1:4" ht="14.25" customHeight="1" x14ac:dyDescent="0.25">
      <c r="A31" s="596" t="s">
        <v>1595</v>
      </c>
      <c r="B31" s="596" t="s">
        <v>1596</v>
      </c>
      <c r="C31" s="599" t="s">
        <v>1669</v>
      </c>
      <c r="D31" s="600">
        <f>'MAIN LEVEL'!AV50</f>
        <v>0</v>
      </c>
    </row>
    <row r="32" spans="1:4" ht="14.25" customHeight="1" x14ac:dyDescent="0.25">
      <c r="A32" s="596" t="s">
        <v>1515</v>
      </c>
      <c r="B32" s="596" t="s">
        <v>1597</v>
      </c>
      <c r="C32" s="599" t="s">
        <v>1669</v>
      </c>
      <c r="D32" s="600">
        <f>'MAIN LEVEL'!AV52</f>
        <v>0</v>
      </c>
    </row>
    <row r="33" spans="1:4" ht="14.25" customHeight="1" x14ac:dyDescent="0.25">
      <c r="A33" s="596" t="s">
        <v>1598</v>
      </c>
      <c r="B33" s="596" t="s">
        <v>1599</v>
      </c>
      <c r="C33" s="599" t="s">
        <v>1669</v>
      </c>
      <c r="D33" s="600">
        <f>'MAIN LEVEL'!AV53</f>
        <v>0</v>
      </c>
    </row>
    <row r="34" spans="1:4" ht="14.25" customHeight="1" x14ac:dyDescent="0.25">
      <c r="A34" s="596" t="s">
        <v>1517</v>
      </c>
      <c r="B34" s="596" t="s">
        <v>1600</v>
      </c>
      <c r="C34" s="599" t="s">
        <v>1669</v>
      </c>
      <c r="D34" s="600" t="e">
        <f>'MAIN LEVEL'!AV54</f>
        <v>#REF!</v>
      </c>
    </row>
    <row r="35" spans="1:4" ht="14.25" customHeight="1" x14ac:dyDescent="0.25">
      <c r="A35" s="596" t="s">
        <v>1518</v>
      </c>
      <c r="B35" s="596" t="s">
        <v>1601</v>
      </c>
      <c r="C35" s="599" t="s">
        <v>1669</v>
      </c>
      <c r="D35" s="600">
        <f>'MAIN LEVEL'!AV55</f>
        <v>0</v>
      </c>
    </row>
    <row r="36" spans="1:4" ht="14.25" customHeight="1" x14ac:dyDescent="0.25">
      <c r="A36" s="596" t="s">
        <v>1526</v>
      </c>
      <c r="B36" s="596" t="s">
        <v>1602</v>
      </c>
      <c r="C36" s="599" t="s">
        <v>1669</v>
      </c>
      <c r="D36" s="600" t="e">
        <f>'MAIN LEVEL'!AV56</f>
        <v>#REF!</v>
      </c>
    </row>
    <row r="37" spans="1:4" ht="14.25" customHeight="1" x14ac:dyDescent="0.25">
      <c r="A37" s="596" t="s">
        <v>1603</v>
      </c>
      <c r="B37" s="596" t="s">
        <v>1604</v>
      </c>
      <c r="C37" s="599" t="s">
        <v>1669</v>
      </c>
      <c r="D37" s="600">
        <f>'MAIN LEVEL'!AV58</f>
        <v>0</v>
      </c>
    </row>
    <row r="38" spans="1:4" ht="14.25" customHeight="1" x14ac:dyDescent="0.25">
      <c r="A38" s="596" t="s">
        <v>1522</v>
      </c>
      <c r="B38" s="596" t="s">
        <v>1605</v>
      </c>
      <c r="C38" s="599" t="s">
        <v>1669</v>
      </c>
      <c r="D38" s="600">
        <f>'MAIN LEVEL'!AV59</f>
        <v>0</v>
      </c>
    </row>
    <row r="39" spans="1:4" ht="14.25" customHeight="1" x14ac:dyDescent="0.25">
      <c r="A39" s="596" t="s">
        <v>1606</v>
      </c>
      <c r="B39" s="596" t="s">
        <v>1607</v>
      </c>
      <c r="C39" s="599" t="s">
        <v>1669</v>
      </c>
      <c r="D39" s="600">
        <f>'MAIN LEVEL'!AV60</f>
        <v>0</v>
      </c>
    </row>
    <row r="40" spans="1:4" ht="14.25" customHeight="1" x14ac:dyDescent="0.25">
      <c r="A40" s="596" t="s">
        <v>1474</v>
      </c>
      <c r="B40" s="596" t="s">
        <v>1608</v>
      </c>
      <c r="C40" s="599" t="s">
        <v>1669</v>
      </c>
      <c r="D40" s="600">
        <f>'MAIN LEVEL'!AV61</f>
        <v>0</v>
      </c>
    </row>
    <row r="41" spans="1:4" ht="14.25" customHeight="1" x14ac:dyDescent="0.25">
      <c r="A41" s="596" t="s">
        <v>1532</v>
      </c>
      <c r="B41" s="596" t="s">
        <v>1609</v>
      </c>
      <c r="C41" s="599" t="s">
        <v>1669</v>
      </c>
      <c r="D41" s="600">
        <f>'MAIN LEVEL'!AV62</f>
        <v>0</v>
      </c>
    </row>
    <row r="42" spans="1:4" ht="14.25" customHeight="1" x14ac:dyDescent="0.25">
      <c r="A42" s="596" t="s">
        <v>1534</v>
      </c>
      <c r="B42" s="596" t="s">
        <v>1610</v>
      </c>
      <c r="C42" s="599" t="s">
        <v>1669</v>
      </c>
      <c r="D42" s="600" t="e">
        <f>'MAIN LEVEL'!AV63</f>
        <v>#REF!</v>
      </c>
    </row>
    <row r="43" spans="1:4" ht="14.25" customHeight="1" x14ac:dyDescent="0.25">
      <c r="A43" s="596" t="s">
        <v>1611</v>
      </c>
      <c r="B43" s="596" t="s">
        <v>1612</v>
      </c>
      <c r="C43" s="599" t="s">
        <v>1669</v>
      </c>
      <c r="D43" s="600" t="e">
        <f>'MAIN LEVEL'!AV64</f>
        <v>#REF!</v>
      </c>
    </row>
    <row r="44" spans="1:4" ht="14.25" customHeight="1" x14ac:dyDescent="0.25">
      <c r="A44" s="596" t="s">
        <v>1524</v>
      </c>
      <c r="B44" s="596" t="s">
        <v>1613</v>
      </c>
      <c r="C44" s="599" t="s">
        <v>1669</v>
      </c>
      <c r="D44" s="600">
        <f>'MAIN LEVEL'!AV65</f>
        <v>0</v>
      </c>
    </row>
    <row r="45" spans="1:4" ht="14.25" customHeight="1" x14ac:dyDescent="0.25">
      <c r="A45" s="596" t="s">
        <v>1525</v>
      </c>
      <c r="B45" s="596" t="s">
        <v>1614</v>
      </c>
      <c r="C45" s="599" t="s">
        <v>1669</v>
      </c>
      <c r="D45" s="600">
        <f>'MAIN LEVEL'!AV66</f>
        <v>0</v>
      </c>
    </row>
    <row r="46" spans="1:4" ht="14.25" customHeight="1" x14ac:dyDescent="0.25">
      <c r="A46" s="596" t="s">
        <v>1615</v>
      </c>
      <c r="B46" s="596" t="s">
        <v>1616</v>
      </c>
      <c r="C46" s="599" t="s">
        <v>1669</v>
      </c>
      <c r="D46" s="600" t="e">
        <f>'MAIN LEVEL'!AV67</f>
        <v>#REF!</v>
      </c>
    </row>
    <row r="47" spans="1:4" ht="14.25" customHeight="1" x14ac:dyDescent="0.25">
      <c r="A47" s="596" t="s">
        <v>1527</v>
      </c>
      <c r="B47" s="596" t="s">
        <v>1617</v>
      </c>
      <c r="C47" s="599" t="s">
        <v>1669</v>
      </c>
      <c r="D47" s="600">
        <f>'MAIN LEVEL'!AV68</f>
        <v>0</v>
      </c>
    </row>
    <row r="48" spans="1:4" ht="14.25" customHeight="1" x14ac:dyDescent="0.25">
      <c r="A48" s="596" t="s">
        <v>1528</v>
      </c>
      <c r="B48" s="596" t="s">
        <v>1618</v>
      </c>
      <c r="C48" s="599" t="s">
        <v>1669</v>
      </c>
      <c r="D48" s="600">
        <f>'MAIN LEVEL'!AV69</f>
        <v>0</v>
      </c>
    </row>
    <row r="49" spans="1:4" ht="14.25" customHeight="1" x14ac:dyDescent="0.25">
      <c r="A49" s="596" t="s">
        <v>1544</v>
      </c>
      <c r="B49" s="596" t="s">
        <v>1619</v>
      </c>
      <c r="C49" s="599" t="s">
        <v>1669</v>
      </c>
      <c r="D49" s="600" t="e">
        <f>'MAIN LEVEL'!AV70</f>
        <v>#REF!</v>
      </c>
    </row>
    <row r="50" spans="1:4" ht="14.25" customHeight="1" x14ac:dyDescent="0.25">
      <c r="A50" s="596" t="s">
        <v>1529</v>
      </c>
      <c r="B50" s="596" t="s">
        <v>1620</v>
      </c>
      <c r="C50" s="599" t="s">
        <v>1669</v>
      </c>
      <c r="D50" s="600">
        <f>'MAIN LEVEL'!AV71</f>
        <v>0</v>
      </c>
    </row>
    <row r="51" spans="1:4" ht="14.25" customHeight="1" x14ac:dyDescent="0.25">
      <c r="A51" s="596" t="s">
        <v>1621</v>
      </c>
      <c r="B51" s="596" t="s">
        <v>1622</v>
      </c>
      <c r="C51" s="599" t="s">
        <v>1669</v>
      </c>
      <c r="D51" s="600">
        <f>'MAIN LEVEL'!AV72</f>
        <v>0</v>
      </c>
    </row>
    <row r="52" spans="1:4" ht="14.25" customHeight="1" x14ac:dyDescent="0.25">
      <c r="A52" s="596" t="s">
        <v>1623</v>
      </c>
      <c r="B52" s="596" t="s">
        <v>1624</v>
      </c>
      <c r="C52" s="599" t="s">
        <v>1669</v>
      </c>
      <c r="D52" s="600">
        <f>'MAIN LEVEL'!AV74</f>
        <v>0</v>
      </c>
    </row>
    <row r="53" spans="1:4" ht="14.25" customHeight="1" x14ac:dyDescent="0.25">
      <c r="A53" s="596" t="s">
        <v>1531</v>
      </c>
      <c r="B53" s="596" t="s">
        <v>1625</v>
      </c>
      <c r="C53" s="599" t="s">
        <v>1669</v>
      </c>
      <c r="D53" s="600">
        <f>'MAIN LEVEL'!AV75</f>
        <v>0</v>
      </c>
    </row>
    <row r="54" spans="1:4" ht="14.25" customHeight="1" x14ac:dyDescent="0.25">
      <c r="A54" s="596" t="s">
        <v>1626</v>
      </c>
      <c r="B54" s="596" t="s">
        <v>1627</v>
      </c>
      <c r="C54" s="599" t="s">
        <v>1669</v>
      </c>
      <c r="D54" s="600">
        <f>'MAIN LEVEL'!AV76</f>
        <v>0</v>
      </c>
    </row>
    <row r="55" spans="1:4" ht="14.25" customHeight="1" x14ac:dyDescent="0.25">
      <c r="A55" s="596" t="s">
        <v>1628</v>
      </c>
      <c r="B55" s="596" t="s">
        <v>1629</v>
      </c>
      <c r="C55" s="599" t="s">
        <v>1669</v>
      </c>
      <c r="D55" s="600">
        <f>'MAIN LEVEL'!AV78</f>
        <v>0</v>
      </c>
    </row>
    <row r="56" spans="1:4" ht="14.25" customHeight="1" x14ac:dyDescent="0.25">
      <c r="A56" s="596" t="s">
        <v>1630</v>
      </c>
      <c r="B56" s="596" t="s">
        <v>1631</v>
      </c>
      <c r="C56" s="599" t="s">
        <v>1669</v>
      </c>
      <c r="D56" s="600">
        <f>'MAIN LEVEL'!AV79</f>
        <v>0</v>
      </c>
    </row>
    <row r="57" spans="1:4" ht="14.25" customHeight="1" x14ac:dyDescent="0.25">
      <c r="A57" s="596" t="s">
        <v>1538</v>
      </c>
      <c r="B57" s="596" t="s">
        <v>1632</v>
      </c>
      <c r="C57" s="599" t="s">
        <v>1669</v>
      </c>
      <c r="D57" s="600">
        <f>'MAIN LEVEL'!AV80</f>
        <v>0</v>
      </c>
    </row>
    <row r="58" spans="1:4" ht="14.25" customHeight="1" x14ac:dyDescent="0.25">
      <c r="A58" s="596" t="s">
        <v>1539</v>
      </c>
      <c r="B58" s="596" t="s">
        <v>1633</v>
      </c>
      <c r="C58" s="599" t="s">
        <v>1669</v>
      </c>
      <c r="D58" s="600">
        <f>'MAIN LEVEL'!AV81</f>
        <v>0</v>
      </c>
    </row>
    <row r="59" spans="1:4" ht="14.25" customHeight="1" x14ac:dyDescent="0.25">
      <c r="A59" s="596" t="s">
        <v>1541</v>
      </c>
      <c r="B59" s="596" t="s">
        <v>1634</v>
      </c>
      <c r="C59" s="599" t="s">
        <v>1669</v>
      </c>
      <c r="D59" s="600">
        <f>'MAIN LEVEL'!AV82</f>
        <v>0</v>
      </c>
    </row>
    <row r="60" spans="1:4" ht="14.25" customHeight="1" x14ac:dyDescent="0.25">
      <c r="A60" s="596" t="s">
        <v>1635</v>
      </c>
      <c r="B60" s="596" t="s">
        <v>1636</v>
      </c>
      <c r="C60" s="599" t="s">
        <v>1669</v>
      </c>
      <c r="D60" s="600">
        <f>'MAIN LEVEL'!AV83</f>
        <v>0</v>
      </c>
    </row>
    <row r="61" spans="1:4" ht="14.25" customHeight="1" x14ac:dyDescent="0.25">
      <c r="A61" s="596" t="s">
        <v>1637</v>
      </c>
      <c r="B61" s="596" t="s">
        <v>1638</v>
      </c>
      <c r="C61" s="599" t="s">
        <v>1669</v>
      </c>
      <c r="D61" s="600">
        <f>'MAIN LEVEL'!AV85</f>
        <v>0</v>
      </c>
    </row>
    <row r="62" spans="1:4" ht="14.25" customHeight="1" x14ac:dyDescent="0.25">
      <c r="A62" s="596" t="s">
        <v>1639</v>
      </c>
      <c r="B62" s="596" t="s">
        <v>1640</v>
      </c>
      <c r="C62" s="599" t="s">
        <v>1669</v>
      </c>
      <c r="D62" s="600">
        <f>'MAIN LEVEL'!AV86</f>
        <v>0</v>
      </c>
    </row>
    <row r="63" spans="1:4" ht="14.25" customHeight="1" x14ac:dyDescent="0.25">
      <c r="A63" s="596" t="s">
        <v>1641</v>
      </c>
      <c r="B63" s="596" t="s">
        <v>1642</v>
      </c>
      <c r="C63" s="599" t="s">
        <v>1669</v>
      </c>
      <c r="D63" s="600">
        <f>'MAIN LEVEL'!AV87</f>
        <v>0</v>
      </c>
    </row>
    <row r="64" spans="1:4" ht="14.25" customHeight="1" x14ac:dyDescent="0.25">
      <c r="A64" s="596" t="s">
        <v>1643</v>
      </c>
      <c r="B64" s="596" t="s">
        <v>1644</v>
      </c>
      <c r="C64" s="599" t="s">
        <v>1669</v>
      </c>
      <c r="D64" s="600">
        <f>'MAIN LEVEL'!AV88</f>
        <v>0</v>
      </c>
    </row>
    <row r="65" spans="1:4" ht="14.25" customHeight="1" x14ac:dyDescent="0.25">
      <c r="A65" s="596" t="s">
        <v>1391</v>
      </c>
      <c r="B65" s="596" t="s">
        <v>1645</v>
      </c>
      <c r="C65" s="599" t="s">
        <v>1669</v>
      </c>
      <c r="D65" s="600">
        <f>'MAIN LEVEL'!AV89</f>
        <v>0</v>
      </c>
    </row>
    <row r="66" spans="1:4" ht="14.25" customHeight="1" x14ac:dyDescent="0.25">
      <c r="A66" s="596" t="s">
        <v>1646</v>
      </c>
      <c r="B66" s="596" t="s">
        <v>1647</v>
      </c>
      <c r="C66" s="599" t="s">
        <v>1669</v>
      </c>
      <c r="D66" s="600">
        <f>'MAIN LEVEL'!AV90</f>
        <v>0</v>
      </c>
    </row>
    <row r="67" spans="1:4" ht="14.25" customHeight="1" x14ac:dyDescent="0.25">
      <c r="A67" s="596" t="s">
        <v>1648</v>
      </c>
      <c r="B67" s="596" t="s">
        <v>1649</v>
      </c>
      <c r="C67" s="599" t="s">
        <v>1669</v>
      </c>
      <c r="D67" s="600">
        <f>'MAIN LEVEL'!AV91</f>
        <v>0</v>
      </c>
    </row>
    <row r="68" spans="1:4" ht="14.25" customHeight="1" x14ac:dyDescent="0.25">
      <c r="A68" s="596" t="s">
        <v>1553</v>
      </c>
      <c r="B68" s="596" t="s">
        <v>1650</v>
      </c>
      <c r="C68" s="599" t="s">
        <v>1669</v>
      </c>
      <c r="D68" s="600">
        <f>'MAIN LEVEL'!AV92</f>
        <v>0</v>
      </c>
    </row>
    <row r="69" spans="1:4" ht="14.25" customHeight="1" x14ac:dyDescent="0.25">
      <c r="A69" s="596" t="s">
        <v>1651</v>
      </c>
      <c r="B69" s="596" t="s">
        <v>1652</v>
      </c>
      <c r="C69" s="599" t="s">
        <v>1669</v>
      </c>
      <c r="D69" s="598">
        <v>0</v>
      </c>
    </row>
    <row r="70" spans="1:4" ht="14.25" customHeight="1" x14ac:dyDescent="0.25">
      <c r="A70" s="596" t="s">
        <v>1653</v>
      </c>
      <c r="B70" s="596" t="s">
        <v>1654</v>
      </c>
      <c r="C70" s="599" t="s">
        <v>1669</v>
      </c>
      <c r="D70" s="598">
        <v>0</v>
      </c>
    </row>
    <row r="71" spans="1:4" ht="14.25" customHeight="1" x14ac:dyDescent="0.25">
      <c r="A71" s="596" t="s">
        <v>1655</v>
      </c>
      <c r="B71" s="596" t="s">
        <v>1656</v>
      </c>
      <c r="C71" s="599" t="s">
        <v>1669</v>
      </c>
      <c r="D71" s="598">
        <v>0</v>
      </c>
    </row>
    <row r="72" spans="1:4" ht="14.25" customHeight="1" x14ac:dyDescent="0.25">
      <c r="A72" s="596" t="s">
        <v>1657</v>
      </c>
      <c r="B72" s="596" t="s">
        <v>1658</v>
      </c>
      <c r="C72" s="599" t="s">
        <v>1669</v>
      </c>
      <c r="D72" s="598">
        <v>0</v>
      </c>
    </row>
    <row r="73" spans="1:4" ht="14.25" customHeight="1" x14ac:dyDescent="0.25">
      <c r="A73" s="596" t="s">
        <v>1659</v>
      </c>
      <c r="B73" s="596" t="s">
        <v>1660</v>
      </c>
      <c r="C73" s="599" t="s">
        <v>1669</v>
      </c>
      <c r="D73" s="598">
        <v>0</v>
      </c>
    </row>
    <row r="74" spans="1:4" ht="14.25" customHeight="1" x14ac:dyDescent="0.25">
      <c r="A74" s="596" t="s">
        <v>1661</v>
      </c>
      <c r="B74" s="596" t="s">
        <v>1662</v>
      </c>
      <c r="C74" s="599" t="s">
        <v>1669</v>
      </c>
      <c r="D74" s="598">
        <f>SUM(D69:D73)</f>
        <v>0</v>
      </c>
    </row>
    <row r="75" spans="1:4" ht="14.25" customHeight="1" x14ac:dyDescent="0.25">
      <c r="A75" s="596" t="s">
        <v>1663</v>
      </c>
      <c r="B75" s="596" t="s">
        <v>1664</v>
      </c>
      <c r="C75" s="599" t="s">
        <v>1669</v>
      </c>
      <c r="D75" s="598">
        <f>D74+D68</f>
        <v>0</v>
      </c>
    </row>
    <row r="76" spans="1:4" ht="14.25" customHeight="1" x14ac:dyDescent="0.25">
      <c r="A76" s="596" t="s">
        <v>1437</v>
      </c>
      <c r="B76" s="596" t="s">
        <v>1557</v>
      </c>
      <c r="C76" s="599" t="s">
        <v>1670</v>
      </c>
      <c r="D76" s="598">
        <f>'MAIN LEVEL'!BA18</f>
        <v>0</v>
      </c>
    </row>
    <row r="77" spans="1:4" ht="14.25" customHeight="1" x14ac:dyDescent="0.25">
      <c r="A77" s="596" t="s">
        <v>1441</v>
      </c>
      <c r="B77" s="596" t="s">
        <v>1559</v>
      </c>
      <c r="C77" s="599" t="s">
        <v>1670</v>
      </c>
      <c r="D77" s="598">
        <f>'MAIN LEVEL'!BA19</f>
        <v>0</v>
      </c>
    </row>
    <row r="78" spans="1:4" ht="14.25" customHeight="1" x14ac:dyDescent="0.25">
      <c r="A78" s="596" t="s">
        <v>1560</v>
      </c>
      <c r="B78" s="596" t="s">
        <v>1561</v>
      </c>
      <c r="C78" s="599" t="s">
        <v>1670</v>
      </c>
      <c r="D78" s="598">
        <f>'MAIN LEVEL'!BA20</f>
        <v>0</v>
      </c>
    </row>
    <row r="79" spans="1:4" ht="14.25" customHeight="1" x14ac:dyDescent="0.25">
      <c r="A79" s="596" t="s">
        <v>1448</v>
      </c>
      <c r="B79" s="596" t="s">
        <v>1562</v>
      </c>
      <c r="C79" s="599" t="s">
        <v>1670</v>
      </c>
      <c r="D79" s="598">
        <f>'MAIN LEVEL'!BA22</f>
        <v>0</v>
      </c>
    </row>
    <row r="80" spans="1:4" ht="14.25" customHeight="1" x14ac:dyDescent="0.25">
      <c r="A80" s="596" t="s">
        <v>1459</v>
      </c>
      <c r="B80" s="596" t="s">
        <v>1563</v>
      </c>
      <c r="C80" s="599" t="s">
        <v>1670</v>
      </c>
      <c r="D80" s="598">
        <f>'MAIN LEVEL'!BA23</f>
        <v>0</v>
      </c>
    </row>
    <row r="81" spans="1:4" ht="14.25" customHeight="1" x14ac:dyDescent="0.25">
      <c r="A81" s="596" t="s">
        <v>1463</v>
      </c>
      <c r="B81" s="596" t="s">
        <v>1564</v>
      </c>
      <c r="C81" s="599" t="s">
        <v>1670</v>
      </c>
      <c r="D81" s="598">
        <f>'MAIN LEVEL'!BA24</f>
        <v>0</v>
      </c>
    </row>
    <row r="82" spans="1:4" ht="14.25" customHeight="1" x14ac:dyDescent="0.25">
      <c r="A82" s="596" t="s">
        <v>1470</v>
      </c>
      <c r="B82" s="596" t="s">
        <v>1565</v>
      </c>
      <c r="C82" s="599" t="s">
        <v>1670</v>
      </c>
      <c r="D82" s="598">
        <f>'MAIN LEVEL'!BA25</f>
        <v>0</v>
      </c>
    </row>
    <row r="83" spans="1:4" ht="14.25" customHeight="1" x14ac:dyDescent="0.25">
      <c r="A83" s="596" t="s">
        <v>1467</v>
      </c>
      <c r="B83" s="596" t="s">
        <v>1566</v>
      </c>
      <c r="C83" s="599" t="s">
        <v>1670</v>
      </c>
      <c r="D83" s="598">
        <f>'MAIN LEVEL'!BA27</f>
        <v>0</v>
      </c>
    </row>
    <row r="84" spans="1:4" ht="14.25" customHeight="1" x14ac:dyDescent="0.25">
      <c r="A84" s="596" t="s">
        <v>1567</v>
      </c>
      <c r="B84" s="596" t="s">
        <v>1568</v>
      </c>
      <c r="C84" s="599" t="s">
        <v>1670</v>
      </c>
      <c r="D84" s="598">
        <f>'MAIN LEVEL'!BA28</f>
        <v>0</v>
      </c>
    </row>
    <row r="85" spans="1:4" ht="14.25" customHeight="1" x14ac:dyDescent="0.25">
      <c r="A85" s="596" t="s">
        <v>1474</v>
      </c>
      <c r="B85" s="596" t="s">
        <v>1569</v>
      </c>
      <c r="C85" s="599" t="s">
        <v>1670</v>
      </c>
      <c r="D85" s="598">
        <f>'MAIN LEVEL'!BA29</f>
        <v>0</v>
      </c>
    </row>
    <row r="86" spans="1:4" ht="14.25" customHeight="1" x14ac:dyDescent="0.25">
      <c r="A86" s="596" t="s">
        <v>1482</v>
      </c>
      <c r="B86" s="596" t="s">
        <v>1570</v>
      </c>
      <c r="C86" s="599" t="s">
        <v>1670</v>
      </c>
      <c r="D86" s="598">
        <f>'MAIN LEVEL'!BA30</f>
        <v>0</v>
      </c>
    </row>
    <row r="87" spans="1:4" ht="14.25" customHeight="1" x14ac:dyDescent="0.25">
      <c r="A87" s="596" t="s">
        <v>1571</v>
      </c>
      <c r="B87" s="596" t="s">
        <v>1572</v>
      </c>
      <c r="C87" s="599" t="s">
        <v>1670</v>
      </c>
      <c r="D87" s="598">
        <f>'MAIN LEVEL'!BA31</f>
        <v>0</v>
      </c>
    </row>
    <row r="88" spans="1:4" ht="14.25" customHeight="1" x14ac:dyDescent="0.25">
      <c r="A88" s="596" t="s">
        <v>1573</v>
      </c>
      <c r="B88" s="596" t="s">
        <v>1574</v>
      </c>
      <c r="C88" s="599" t="s">
        <v>1670</v>
      </c>
      <c r="D88" s="598">
        <f>'MAIN LEVEL'!BA32</f>
        <v>0</v>
      </c>
    </row>
    <row r="89" spans="1:4" ht="14.25" customHeight="1" x14ac:dyDescent="0.25">
      <c r="A89" s="596" t="s">
        <v>1575</v>
      </c>
      <c r="B89" s="596" t="s">
        <v>1576</v>
      </c>
      <c r="C89" s="599" t="s">
        <v>1670</v>
      </c>
      <c r="D89" s="598">
        <f>'MAIN LEVEL'!BA33</f>
        <v>0</v>
      </c>
    </row>
    <row r="90" spans="1:4" ht="14.25" customHeight="1" x14ac:dyDescent="0.25">
      <c r="A90" s="596" t="s">
        <v>1488</v>
      </c>
      <c r="B90" s="596" t="s">
        <v>1577</v>
      </c>
      <c r="C90" s="599" t="s">
        <v>1670</v>
      </c>
      <c r="D90" s="598">
        <f>'MAIN LEVEL'!BA34</f>
        <v>0</v>
      </c>
    </row>
    <row r="91" spans="1:4" ht="14.25" customHeight="1" x14ac:dyDescent="0.25">
      <c r="A91" s="596" t="s">
        <v>1578</v>
      </c>
      <c r="B91" s="596" t="s">
        <v>1579</v>
      </c>
      <c r="C91" s="599" t="s">
        <v>1670</v>
      </c>
      <c r="D91" s="598">
        <f>'MAIN LEVEL'!BA36</f>
        <v>0</v>
      </c>
    </row>
    <row r="92" spans="1:4" ht="14.25" customHeight="1" x14ac:dyDescent="0.25">
      <c r="A92" s="596" t="s">
        <v>1580</v>
      </c>
      <c r="B92" s="596" t="s">
        <v>1581</v>
      </c>
      <c r="C92" s="599" t="s">
        <v>1670</v>
      </c>
      <c r="D92" s="598">
        <f>'MAIN LEVEL'!BA37</f>
        <v>0</v>
      </c>
    </row>
    <row r="93" spans="1:4" ht="14.25" customHeight="1" x14ac:dyDescent="0.25">
      <c r="A93" s="596" t="s">
        <v>1471</v>
      </c>
      <c r="B93" s="596" t="s">
        <v>1582</v>
      </c>
      <c r="C93" s="599" t="s">
        <v>1670</v>
      </c>
      <c r="D93" s="598">
        <f>'MAIN LEVEL'!BA38</f>
        <v>0</v>
      </c>
    </row>
    <row r="94" spans="1:4" ht="14.25" customHeight="1" x14ac:dyDescent="0.25">
      <c r="A94" s="596" t="s">
        <v>1501</v>
      </c>
      <c r="B94" s="596" t="s">
        <v>1583</v>
      </c>
      <c r="C94" s="599" t="s">
        <v>1670</v>
      </c>
      <c r="D94" s="598">
        <f>'MAIN LEVEL'!BA39</f>
        <v>0</v>
      </c>
    </row>
    <row r="95" spans="1:4" ht="14.25" customHeight="1" x14ac:dyDescent="0.25">
      <c r="A95" s="596" t="s">
        <v>1503</v>
      </c>
      <c r="B95" s="596" t="s">
        <v>1584</v>
      </c>
      <c r="C95" s="599" t="s">
        <v>1670</v>
      </c>
      <c r="D95" s="598">
        <f>'MAIN LEVEL'!BA40</f>
        <v>0</v>
      </c>
    </row>
    <row r="96" spans="1:4" ht="14.25" customHeight="1" x14ac:dyDescent="0.25">
      <c r="A96" s="596" t="s">
        <v>1504</v>
      </c>
      <c r="B96" s="596" t="s">
        <v>1585</v>
      </c>
      <c r="C96" s="599" t="s">
        <v>1670</v>
      </c>
      <c r="D96" s="598">
        <f>'MAIN LEVEL'!BA41</f>
        <v>0</v>
      </c>
    </row>
    <row r="97" spans="1:4" ht="14.25" customHeight="1" x14ac:dyDescent="0.25">
      <c r="A97" s="596" t="s">
        <v>1505</v>
      </c>
      <c r="B97" s="596" t="s">
        <v>1586</v>
      </c>
      <c r="C97" s="599" t="s">
        <v>1670</v>
      </c>
      <c r="D97" s="598">
        <f>'MAIN LEVEL'!BA42</f>
        <v>0</v>
      </c>
    </row>
    <row r="98" spans="1:4" ht="14.25" customHeight="1" x14ac:dyDescent="0.25">
      <c r="A98" s="596" t="s">
        <v>1587</v>
      </c>
      <c r="B98" s="596" t="s">
        <v>1588</v>
      </c>
      <c r="C98" s="599" t="s">
        <v>1670</v>
      </c>
      <c r="D98" s="598">
        <f>'MAIN LEVEL'!BA43</f>
        <v>0</v>
      </c>
    </row>
    <row r="99" spans="1:4" ht="14.25" customHeight="1" x14ac:dyDescent="0.25">
      <c r="A99" s="596" t="s">
        <v>1509</v>
      </c>
      <c r="B99" s="596" t="s">
        <v>1589</v>
      </c>
      <c r="C99" s="599" t="s">
        <v>1670</v>
      </c>
      <c r="D99" s="598">
        <f>'MAIN LEVEL'!BA44</f>
        <v>0</v>
      </c>
    </row>
    <row r="100" spans="1:4" ht="14.25" customHeight="1" x14ac:dyDescent="0.25">
      <c r="A100" s="596" t="s">
        <v>1512</v>
      </c>
      <c r="B100" s="596" t="s">
        <v>1590</v>
      </c>
      <c r="C100" s="599" t="s">
        <v>1670</v>
      </c>
      <c r="D100" s="598">
        <f>'MAIN LEVEL'!BA45</f>
        <v>0</v>
      </c>
    </row>
    <row r="101" spans="1:4" ht="14.25" customHeight="1" x14ac:dyDescent="0.25">
      <c r="A101" s="596" t="s">
        <v>1513</v>
      </c>
      <c r="B101" s="596" t="s">
        <v>1591</v>
      </c>
      <c r="C101" s="599" t="s">
        <v>1670</v>
      </c>
      <c r="D101" s="598">
        <f>'MAIN LEVEL'!BA46</f>
        <v>0</v>
      </c>
    </row>
    <row r="102" spans="1:4" ht="14.25" customHeight="1" x14ac:dyDescent="0.25">
      <c r="A102" s="596" t="s">
        <v>1514</v>
      </c>
      <c r="B102" s="596" t="s">
        <v>1592</v>
      </c>
      <c r="C102" s="599" t="s">
        <v>1670</v>
      </c>
      <c r="D102" s="598">
        <f>'MAIN LEVEL'!BA47</f>
        <v>0</v>
      </c>
    </row>
    <row r="103" spans="1:4" ht="14.25" customHeight="1" x14ac:dyDescent="0.25">
      <c r="A103" s="596" t="s">
        <v>1474</v>
      </c>
      <c r="B103" s="596" t="s">
        <v>1593</v>
      </c>
      <c r="C103" s="599" t="s">
        <v>1670</v>
      </c>
      <c r="D103" s="598">
        <f>'MAIN LEVEL'!BA48</f>
        <v>0</v>
      </c>
    </row>
    <row r="104" spans="1:4" ht="14.25" customHeight="1" x14ac:dyDescent="0.25">
      <c r="A104" s="596" t="s">
        <v>1519</v>
      </c>
      <c r="B104" s="596" t="s">
        <v>1594</v>
      </c>
      <c r="C104" s="599" t="s">
        <v>1670</v>
      </c>
      <c r="D104" s="598">
        <f>'MAIN LEVEL'!BA49</f>
        <v>0</v>
      </c>
    </row>
    <row r="105" spans="1:4" ht="14.25" customHeight="1" x14ac:dyDescent="0.25">
      <c r="A105" s="596" t="s">
        <v>1595</v>
      </c>
      <c r="B105" s="596" t="s">
        <v>1596</v>
      </c>
      <c r="C105" s="599" t="s">
        <v>1670</v>
      </c>
      <c r="D105" s="598">
        <f>'MAIN LEVEL'!BA50</f>
        <v>0</v>
      </c>
    </row>
    <row r="106" spans="1:4" ht="14.25" customHeight="1" x14ac:dyDescent="0.25">
      <c r="A106" s="596" t="s">
        <v>1515</v>
      </c>
      <c r="B106" s="596" t="s">
        <v>1597</v>
      </c>
      <c r="C106" s="599" t="s">
        <v>1670</v>
      </c>
      <c r="D106" s="598">
        <f>'MAIN LEVEL'!BA52</f>
        <v>0</v>
      </c>
    </row>
    <row r="107" spans="1:4" ht="14.25" customHeight="1" x14ac:dyDescent="0.25">
      <c r="A107" s="596" t="s">
        <v>1598</v>
      </c>
      <c r="B107" s="596" t="s">
        <v>1599</v>
      </c>
      <c r="C107" s="599" t="s">
        <v>1670</v>
      </c>
      <c r="D107" s="598">
        <f>'MAIN LEVEL'!BA53</f>
        <v>0</v>
      </c>
    </row>
    <row r="108" spans="1:4" ht="14.25" customHeight="1" x14ac:dyDescent="0.25">
      <c r="A108" s="596" t="s">
        <v>1517</v>
      </c>
      <c r="B108" s="596" t="s">
        <v>1600</v>
      </c>
      <c r="C108" s="599" t="s">
        <v>1670</v>
      </c>
      <c r="D108" s="598" t="e">
        <f>'MAIN LEVEL'!BA54</f>
        <v>#REF!</v>
      </c>
    </row>
    <row r="109" spans="1:4" ht="14.25" customHeight="1" x14ac:dyDescent="0.25">
      <c r="A109" s="596" t="s">
        <v>1518</v>
      </c>
      <c r="B109" s="596" t="s">
        <v>1601</v>
      </c>
      <c r="C109" s="599" t="s">
        <v>1670</v>
      </c>
      <c r="D109" s="598">
        <f>'MAIN LEVEL'!BA55</f>
        <v>0</v>
      </c>
    </row>
    <row r="110" spans="1:4" ht="14.25" customHeight="1" x14ac:dyDescent="0.25">
      <c r="A110" s="596" t="s">
        <v>1526</v>
      </c>
      <c r="B110" s="596" t="s">
        <v>1602</v>
      </c>
      <c r="C110" s="599" t="s">
        <v>1670</v>
      </c>
      <c r="D110" s="598" t="e">
        <f>'MAIN LEVEL'!BA56</f>
        <v>#REF!</v>
      </c>
    </row>
    <row r="111" spans="1:4" ht="14.25" customHeight="1" x14ac:dyDescent="0.25">
      <c r="A111" s="596" t="s">
        <v>1603</v>
      </c>
      <c r="B111" s="596" t="s">
        <v>1604</v>
      </c>
      <c r="C111" s="599" t="s">
        <v>1670</v>
      </c>
      <c r="D111" s="598">
        <f>'MAIN LEVEL'!BA58</f>
        <v>0</v>
      </c>
    </row>
    <row r="112" spans="1:4" ht="14.25" customHeight="1" x14ac:dyDescent="0.25">
      <c r="A112" s="596" t="s">
        <v>1522</v>
      </c>
      <c r="B112" s="596" t="s">
        <v>1605</v>
      </c>
      <c r="C112" s="599" t="s">
        <v>1670</v>
      </c>
      <c r="D112" s="598">
        <f>'MAIN LEVEL'!BA59</f>
        <v>0</v>
      </c>
    </row>
    <row r="113" spans="1:4" ht="14.25" customHeight="1" x14ac:dyDescent="0.25">
      <c r="A113" s="596" t="s">
        <v>1606</v>
      </c>
      <c r="B113" s="596" t="s">
        <v>1607</v>
      </c>
      <c r="C113" s="599" t="s">
        <v>1670</v>
      </c>
      <c r="D113" s="598">
        <f>'MAIN LEVEL'!BA60</f>
        <v>0</v>
      </c>
    </row>
    <row r="114" spans="1:4" ht="14.25" customHeight="1" x14ac:dyDescent="0.25">
      <c r="A114" s="596" t="s">
        <v>1474</v>
      </c>
      <c r="B114" s="596" t="s">
        <v>1608</v>
      </c>
      <c r="C114" s="599" t="s">
        <v>1670</v>
      </c>
      <c r="D114" s="598">
        <f>'MAIN LEVEL'!BA61</f>
        <v>0</v>
      </c>
    </row>
    <row r="115" spans="1:4" ht="14.25" customHeight="1" x14ac:dyDescent="0.25">
      <c r="A115" s="596" t="s">
        <v>1532</v>
      </c>
      <c r="B115" s="596" t="s">
        <v>1609</v>
      </c>
      <c r="C115" s="599" t="s">
        <v>1670</v>
      </c>
      <c r="D115" s="598">
        <f>'MAIN LEVEL'!BA62</f>
        <v>0</v>
      </c>
    </row>
    <row r="116" spans="1:4" ht="14.25" customHeight="1" x14ac:dyDescent="0.25">
      <c r="A116" s="596" t="s">
        <v>1534</v>
      </c>
      <c r="B116" s="596" t="s">
        <v>1610</v>
      </c>
      <c r="C116" s="599" t="s">
        <v>1670</v>
      </c>
      <c r="D116" s="598" t="e">
        <f>'MAIN LEVEL'!BA63</f>
        <v>#REF!</v>
      </c>
    </row>
    <row r="117" spans="1:4" ht="14.25" customHeight="1" x14ac:dyDescent="0.25">
      <c r="A117" s="596" t="s">
        <v>1611</v>
      </c>
      <c r="B117" s="596" t="s">
        <v>1612</v>
      </c>
      <c r="C117" s="599" t="s">
        <v>1670</v>
      </c>
      <c r="D117" s="598" t="e">
        <f>'MAIN LEVEL'!BA64</f>
        <v>#REF!</v>
      </c>
    </row>
    <row r="118" spans="1:4" ht="14.25" customHeight="1" x14ac:dyDescent="0.25">
      <c r="A118" s="596" t="s">
        <v>1524</v>
      </c>
      <c r="B118" s="596" t="s">
        <v>1613</v>
      </c>
      <c r="C118" s="599" t="s">
        <v>1670</v>
      </c>
      <c r="D118" s="598">
        <f>'MAIN LEVEL'!BA65</f>
        <v>0</v>
      </c>
    </row>
    <row r="119" spans="1:4" ht="14.25" customHeight="1" x14ac:dyDescent="0.25">
      <c r="A119" s="596" t="s">
        <v>1525</v>
      </c>
      <c r="B119" s="596" t="s">
        <v>1614</v>
      </c>
      <c r="C119" s="599" t="s">
        <v>1670</v>
      </c>
      <c r="D119" s="598">
        <f>'MAIN LEVEL'!BA66</f>
        <v>0</v>
      </c>
    </row>
    <row r="120" spans="1:4" ht="14.25" customHeight="1" x14ac:dyDescent="0.25">
      <c r="A120" s="596" t="s">
        <v>1615</v>
      </c>
      <c r="B120" s="596" t="s">
        <v>1616</v>
      </c>
      <c r="C120" s="599" t="s">
        <v>1670</v>
      </c>
      <c r="D120" s="598" t="e">
        <f>'MAIN LEVEL'!BA67</f>
        <v>#REF!</v>
      </c>
    </row>
    <row r="121" spans="1:4" ht="14.25" customHeight="1" x14ac:dyDescent="0.25">
      <c r="A121" s="596" t="s">
        <v>1527</v>
      </c>
      <c r="B121" s="596" t="s">
        <v>1617</v>
      </c>
      <c r="C121" s="599" t="s">
        <v>1670</v>
      </c>
      <c r="D121" s="598">
        <f>'MAIN LEVEL'!BA68</f>
        <v>0</v>
      </c>
    </row>
    <row r="122" spans="1:4" ht="14.25" customHeight="1" x14ac:dyDescent="0.25">
      <c r="A122" s="596" t="s">
        <v>1528</v>
      </c>
      <c r="B122" s="596" t="s">
        <v>1618</v>
      </c>
      <c r="C122" s="599" t="s">
        <v>1670</v>
      </c>
      <c r="D122" s="598">
        <f>'MAIN LEVEL'!BA69</f>
        <v>0</v>
      </c>
    </row>
    <row r="123" spans="1:4" ht="14.25" customHeight="1" x14ac:dyDescent="0.25">
      <c r="A123" s="596" t="s">
        <v>1544</v>
      </c>
      <c r="B123" s="596" t="s">
        <v>1619</v>
      </c>
      <c r="C123" s="599" t="s">
        <v>1670</v>
      </c>
      <c r="D123" s="598" t="e">
        <f>'MAIN LEVEL'!BA70</f>
        <v>#REF!</v>
      </c>
    </row>
    <row r="124" spans="1:4" ht="14.25" customHeight="1" x14ac:dyDescent="0.25">
      <c r="A124" s="596" t="s">
        <v>1529</v>
      </c>
      <c r="B124" s="596" t="s">
        <v>1620</v>
      </c>
      <c r="C124" s="599" t="s">
        <v>1670</v>
      </c>
      <c r="D124" s="598">
        <f>'MAIN LEVEL'!BA71</f>
        <v>0</v>
      </c>
    </row>
    <row r="125" spans="1:4" ht="14.25" customHeight="1" x14ac:dyDescent="0.25">
      <c r="A125" s="596" t="s">
        <v>1621</v>
      </c>
      <c r="B125" s="596" t="s">
        <v>1622</v>
      </c>
      <c r="C125" s="599" t="s">
        <v>1670</v>
      </c>
      <c r="D125" s="598">
        <f>'MAIN LEVEL'!BA72</f>
        <v>0</v>
      </c>
    </row>
    <row r="126" spans="1:4" ht="14.25" customHeight="1" x14ac:dyDescent="0.25">
      <c r="A126" s="596" t="s">
        <v>1623</v>
      </c>
      <c r="B126" s="596" t="s">
        <v>1624</v>
      </c>
      <c r="C126" s="599" t="s">
        <v>1670</v>
      </c>
      <c r="D126" s="598">
        <f>'MAIN LEVEL'!BA74</f>
        <v>0</v>
      </c>
    </row>
    <row r="127" spans="1:4" ht="14.25" customHeight="1" x14ac:dyDescent="0.25">
      <c r="A127" s="596" t="s">
        <v>1531</v>
      </c>
      <c r="B127" s="596" t="s">
        <v>1625</v>
      </c>
      <c r="C127" s="599" t="s">
        <v>1670</v>
      </c>
      <c r="D127" s="598">
        <f>'MAIN LEVEL'!BA75</f>
        <v>0</v>
      </c>
    </row>
    <row r="128" spans="1:4" ht="14.25" customHeight="1" x14ac:dyDescent="0.25">
      <c r="A128" s="596" t="s">
        <v>1626</v>
      </c>
      <c r="B128" s="596" t="s">
        <v>1627</v>
      </c>
      <c r="C128" s="599" t="s">
        <v>1670</v>
      </c>
      <c r="D128" s="598">
        <f>'MAIN LEVEL'!BA76</f>
        <v>0</v>
      </c>
    </row>
    <row r="129" spans="1:4" ht="14.25" customHeight="1" x14ac:dyDescent="0.25">
      <c r="A129" s="596" t="s">
        <v>1628</v>
      </c>
      <c r="B129" s="596" t="s">
        <v>1629</v>
      </c>
      <c r="C129" s="599" t="s">
        <v>1670</v>
      </c>
      <c r="D129" s="598">
        <f>'MAIN LEVEL'!BA78</f>
        <v>0</v>
      </c>
    </row>
    <row r="130" spans="1:4" ht="14.25" customHeight="1" x14ac:dyDescent="0.25">
      <c r="A130" s="596" t="s">
        <v>1630</v>
      </c>
      <c r="B130" s="596" t="s">
        <v>1631</v>
      </c>
      <c r="C130" s="599" t="s">
        <v>1670</v>
      </c>
      <c r="D130" s="598">
        <f>'MAIN LEVEL'!BA79</f>
        <v>0</v>
      </c>
    </row>
    <row r="131" spans="1:4" ht="14.25" customHeight="1" x14ac:dyDescent="0.25">
      <c r="A131" s="596" t="s">
        <v>1538</v>
      </c>
      <c r="B131" s="596" t="s">
        <v>1632</v>
      </c>
      <c r="C131" s="599" t="s">
        <v>1670</v>
      </c>
      <c r="D131" s="598">
        <f>'MAIN LEVEL'!BA80</f>
        <v>0</v>
      </c>
    </row>
    <row r="132" spans="1:4" ht="14.25" customHeight="1" x14ac:dyDescent="0.25">
      <c r="A132" s="596" t="s">
        <v>1539</v>
      </c>
      <c r="B132" s="596" t="s">
        <v>1633</v>
      </c>
      <c r="C132" s="599" t="s">
        <v>1670</v>
      </c>
      <c r="D132" s="598">
        <f>'MAIN LEVEL'!BA81</f>
        <v>0</v>
      </c>
    </row>
    <row r="133" spans="1:4" ht="14.25" customHeight="1" x14ac:dyDescent="0.25">
      <c r="A133" s="596" t="s">
        <v>1541</v>
      </c>
      <c r="B133" s="596" t="s">
        <v>1634</v>
      </c>
      <c r="C133" s="599" t="s">
        <v>1670</v>
      </c>
      <c r="D133" s="598">
        <f>'MAIN LEVEL'!BA82</f>
        <v>0</v>
      </c>
    </row>
    <row r="134" spans="1:4" ht="14.25" customHeight="1" x14ac:dyDescent="0.25">
      <c r="A134" s="596" t="s">
        <v>1635</v>
      </c>
      <c r="B134" s="596" t="s">
        <v>1636</v>
      </c>
      <c r="C134" s="599" t="s">
        <v>1670</v>
      </c>
      <c r="D134" s="598">
        <f>'MAIN LEVEL'!BA83</f>
        <v>0</v>
      </c>
    </row>
    <row r="135" spans="1:4" ht="14.25" customHeight="1" x14ac:dyDescent="0.25">
      <c r="A135" s="596" t="s">
        <v>1637</v>
      </c>
      <c r="B135" s="596" t="s">
        <v>1638</v>
      </c>
      <c r="C135" s="599" t="s">
        <v>1670</v>
      </c>
      <c r="D135" s="598">
        <f>'MAIN LEVEL'!BA85</f>
        <v>0</v>
      </c>
    </row>
    <row r="136" spans="1:4" ht="14.25" customHeight="1" x14ac:dyDescent="0.25">
      <c r="A136" s="596" t="s">
        <v>1639</v>
      </c>
      <c r="B136" s="596" t="s">
        <v>1640</v>
      </c>
      <c r="C136" s="599" t="s">
        <v>1670</v>
      </c>
      <c r="D136" s="598">
        <f>'MAIN LEVEL'!BA86</f>
        <v>0</v>
      </c>
    </row>
    <row r="137" spans="1:4" ht="14.25" customHeight="1" x14ac:dyDescent="0.25">
      <c r="A137" s="596" t="s">
        <v>1641</v>
      </c>
      <c r="B137" s="596" t="s">
        <v>1642</v>
      </c>
      <c r="C137" s="599" t="s">
        <v>1670</v>
      </c>
      <c r="D137" s="598">
        <f>'MAIN LEVEL'!BA87</f>
        <v>0</v>
      </c>
    </row>
    <row r="138" spans="1:4" ht="14.25" customHeight="1" x14ac:dyDescent="0.25">
      <c r="A138" s="596" t="s">
        <v>1643</v>
      </c>
      <c r="B138" s="596" t="s">
        <v>1644</v>
      </c>
      <c r="C138" s="599" t="s">
        <v>1670</v>
      </c>
      <c r="D138" s="598">
        <f>'MAIN LEVEL'!BA88</f>
        <v>0</v>
      </c>
    </row>
    <row r="139" spans="1:4" ht="14.25" customHeight="1" x14ac:dyDescent="0.25">
      <c r="A139" s="596" t="s">
        <v>1391</v>
      </c>
      <c r="B139" s="596" t="s">
        <v>1645</v>
      </c>
      <c r="C139" s="599" t="s">
        <v>1670</v>
      </c>
      <c r="D139" s="598">
        <f>'MAIN LEVEL'!BA89</f>
        <v>0</v>
      </c>
    </row>
    <row r="140" spans="1:4" ht="14.25" customHeight="1" x14ac:dyDescent="0.25">
      <c r="A140" s="596" t="s">
        <v>1646</v>
      </c>
      <c r="B140" s="596" t="s">
        <v>1647</v>
      </c>
      <c r="C140" s="599" t="s">
        <v>1670</v>
      </c>
      <c r="D140" s="598">
        <f>'MAIN LEVEL'!BA90</f>
        <v>0</v>
      </c>
    </row>
    <row r="141" spans="1:4" ht="14.25" customHeight="1" x14ac:dyDescent="0.25">
      <c r="A141" s="596" t="s">
        <v>1648</v>
      </c>
      <c r="B141" s="596" t="s">
        <v>1649</v>
      </c>
      <c r="C141" s="599" t="s">
        <v>1670</v>
      </c>
      <c r="D141" s="598">
        <f>'MAIN LEVEL'!BA91</f>
        <v>0</v>
      </c>
    </row>
    <row r="142" spans="1:4" ht="14.25" customHeight="1" x14ac:dyDescent="0.25">
      <c r="A142" s="596" t="s">
        <v>1553</v>
      </c>
      <c r="B142" s="596" t="s">
        <v>1650</v>
      </c>
      <c r="C142" s="599" t="s">
        <v>1670</v>
      </c>
      <c r="D142" s="598">
        <f>'MAIN LEVEL'!BA92</f>
        <v>0</v>
      </c>
    </row>
    <row r="143" spans="1:4" ht="14.25" customHeight="1" x14ac:dyDescent="0.25">
      <c r="A143" s="596" t="s">
        <v>1651</v>
      </c>
      <c r="B143" s="596" t="s">
        <v>1652</v>
      </c>
      <c r="C143" s="599" t="s">
        <v>1670</v>
      </c>
      <c r="D143" s="598">
        <v>0</v>
      </c>
    </row>
    <row r="144" spans="1:4" ht="14.25" customHeight="1" x14ac:dyDescent="0.25">
      <c r="A144" s="596" t="s">
        <v>1653</v>
      </c>
      <c r="B144" s="596" t="s">
        <v>1654</v>
      </c>
      <c r="C144" s="599" t="s">
        <v>1670</v>
      </c>
      <c r="D144" s="598">
        <v>0</v>
      </c>
    </row>
    <row r="145" spans="1:4" ht="14.25" customHeight="1" x14ac:dyDescent="0.25">
      <c r="A145" s="596" t="s">
        <v>1655</v>
      </c>
      <c r="B145" s="596" t="s">
        <v>1656</v>
      </c>
      <c r="C145" s="599" t="s">
        <v>1670</v>
      </c>
      <c r="D145" s="598">
        <v>0</v>
      </c>
    </row>
    <row r="146" spans="1:4" ht="14.25" customHeight="1" x14ac:dyDescent="0.25">
      <c r="A146" s="596" t="s">
        <v>1657</v>
      </c>
      <c r="B146" s="596" t="s">
        <v>1658</v>
      </c>
      <c r="C146" s="599" t="s">
        <v>1670</v>
      </c>
      <c r="D146" s="598">
        <v>0</v>
      </c>
    </row>
    <row r="147" spans="1:4" ht="14.25" customHeight="1" x14ac:dyDescent="0.25">
      <c r="A147" s="596" t="s">
        <v>1659</v>
      </c>
      <c r="B147" s="596" t="s">
        <v>1660</v>
      </c>
      <c r="C147" s="599" t="s">
        <v>1670</v>
      </c>
      <c r="D147" s="598">
        <v>0</v>
      </c>
    </row>
    <row r="148" spans="1:4" ht="14.25" customHeight="1" x14ac:dyDescent="0.25">
      <c r="A148" s="596" t="s">
        <v>1661</v>
      </c>
      <c r="B148" s="596" t="s">
        <v>1662</v>
      </c>
      <c r="C148" s="599" t="s">
        <v>1670</v>
      </c>
      <c r="D148" s="598">
        <f>SUM(D143:D147)</f>
        <v>0</v>
      </c>
    </row>
    <row r="149" spans="1:4" ht="14.25" customHeight="1" x14ac:dyDescent="0.25">
      <c r="A149" s="596" t="s">
        <v>1663</v>
      </c>
      <c r="B149" s="596" t="s">
        <v>1664</v>
      </c>
      <c r="C149" s="599" t="s">
        <v>1670</v>
      </c>
      <c r="D149" s="598">
        <f>D148+D142</f>
        <v>0</v>
      </c>
    </row>
    <row r="150" spans="1:4" ht="14.25" customHeight="1" x14ac:dyDescent="0.25">
      <c r="A150" s="596" t="s">
        <v>1437</v>
      </c>
      <c r="B150" s="596" t="s">
        <v>1557</v>
      </c>
      <c r="C150" s="599" t="s">
        <v>1671</v>
      </c>
      <c r="D150" s="596" t="str">
        <f>IF('MAIN LEVEL'!BF18=0, "-", 'MAIN LEVEL'!BF18)</f>
        <v>-</v>
      </c>
    </row>
    <row r="151" spans="1:4" ht="14.25" customHeight="1" x14ac:dyDescent="0.25">
      <c r="A151" s="596" t="s">
        <v>1441</v>
      </c>
      <c r="B151" s="596" t="s">
        <v>1559</v>
      </c>
      <c r="C151" s="599" t="s">
        <v>1671</v>
      </c>
      <c r="D151" s="596" t="str">
        <f>IF('MAIN LEVEL'!BF19=0, "-", 'MAIN LEVEL'!BF19)</f>
        <v>-</v>
      </c>
    </row>
    <row r="152" spans="1:4" ht="14.25" customHeight="1" x14ac:dyDescent="0.25">
      <c r="A152" s="596" t="s">
        <v>1560</v>
      </c>
      <c r="B152" s="596" t="s">
        <v>1561</v>
      </c>
      <c r="C152" s="599" t="s">
        <v>1671</v>
      </c>
      <c r="D152" s="596" t="str">
        <f>IF('MAIN LEVEL'!BF20=0, "-", 'MAIN LEVEL'!BF20)</f>
        <v>-</v>
      </c>
    </row>
    <row r="153" spans="1:4" ht="14.25" customHeight="1" x14ac:dyDescent="0.25">
      <c r="A153" s="596" t="s">
        <v>1448</v>
      </c>
      <c r="B153" s="596" t="s">
        <v>1562</v>
      </c>
      <c r="C153" s="599" t="s">
        <v>1671</v>
      </c>
      <c r="D153" s="596" t="str">
        <f>IF('MAIN LEVEL'!BF22=0, "-", 'MAIN LEVEL'!BF22)</f>
        <v>-</v>
      </c>
    </row>
    <row r="154" spans="1:4" ht="14.25" customHeight="1" x14ac:dyDescent="0.25">
      <c r="A154" s="596" t="s">
        <v>1459</v>
      </c>
      <c r="B154" s="596" t="s">
        <v>1563</v>
      </c>
      <c r="C154" s="599" t="s">
        <v>1671</v>
      </c>
      <c r="D154" s="596" t="str">
        <f>IF('MAIN LEVEL'!BF23=0, "-", 'MAIN LEVEL'!BF23)</f>
        <v>-</v>
      </c>
    </row>
    <row r="155" spans="1:4" ht="14.25" customHeight="1" x14ac:dyDescent="0.25">
      <c r="A155" s="596" t="s">
        <v>1463</v>
      </c>
      <c r="B155" s="596" t="s">
        <v>1564</v>
      </c>
      <c r="C155" s="599" t="s">
        <v>1671</v>
      </c>
      <c r="D155" s="596" t="str">
        <f>IF('MAIN LEVEL'!BF24=0, "-", 'MAIN LEVEL'!BF24)</f>
        <v>-</v>
      </c>
    </row>
    <row r="156" spans="1:4" ht="14.25" customHeight="1" x14ac:dyDescent="0.25">
      <c r="A156" s="596" t="s">
        <v>1470</v>
      </c>
      <c r="B156" s="596" t="s">
        <v>1565</v>
      </c>
      <c r="C156" s="599" t="s">
        <v>1671</v>
      </c>
      <c r="D156" s="596" t="str">
        <f>IF('MAIN LEVEL'!BF25=0, "-", 'MAIN LEVEL'!BF25)</f>
        <v>-</v>
      </c>
    </row>
    <row r="157" spans="1:4" ht="14.25" customHeight="1" x14ac:dyDescent="0.25">
      <c r="A157" s="596" t="s">
        <v>1467</v>
      </c>
      <c r="B157" s="596" t="s">
        <v>1566</v>
      </c>
      <c r="C157" s="599" t="s">
        <v>1671</v>
      </c>
      <c r="D157" s="596" t="str">
        <f>IF('MAIN LEVEL'!BF27=0, "-", 'MAIN LEVEL'!BF27)</f>
        <v>-</v>
      </c>
    </row>
    <row r="158" spans="1:4" ht="14.25" customHeight="1" x14ac:dyDescent="0.25">
      <c r="A158" s="596" t="s">
        <v>1567</v>
      </c>
      <c r="B158" s="596" t="s">
        <v>1568</v>
      </c>
      <c r="C158" s="599" t="s">
        <v>1671</v>
      </c>
      <c r="D158" s="596" t="str">
        <f>IF('MAIN LEVEL'!BF28=0, "-", 'MAIN LEVEL'!BF28)</f>
        <v>-</v>
      </c>
    </row>
    <row r="159" spans="1:4" ht="14.25" customHeight="1" x14ac:dyDescent="0.25">
      <c r="A159" s="596" t="s">
        <v>1474</v>
      </c>
      <c r="B159" s="596" t="s">
        <v>1569</v>
      </c>
      <c r="C159" s="599" t="s">
        <v>1671</v>
      </c>
      <c r="D159" s="596" t="str">
        <f>IF('MAIN LEVEL'!BF29=0, "-", 'MAIN LEVEL'!BF29)</f>
        <v>-</v>
      </c>
    </row>
    <row r="160" spans="1:4" ht="14.25" customHeight="1" x14ac:dyDescent="0.25">
      <c r="A160" s="596" t="s">
        <v>1482</v>
      </c>
      <c r="B160" s="596" t="s">
        <v>1570</v>
      </c>
      <c r="C160" s="599" t="s">
        <v>1671</v>
      </c>
      <c r="D160" s="596" t="str">
        <f>IF('MAIN LEVEL'!BF30=0, "-", 'MAIN LEVEL'!BF30)</f>
        <v>-</v>
      </c>
    </row>
    <row r="161" spans="1:4" ht="14.25" customHeight="1" x14ac:dyDescent="0.25">
      <c r="A161" s="596" t="s">
        <v>1571</v>
      </c>
      <c r="B161" s="596" t="s">
        <v>1572</v>
      </c>
      <c r="C161" s="599" t="s">
        <v>1671</v>
      </c>
      <c r="D161" s="596" t="str">
        <f>IF('MAIN LEVEL'!BF31=0, "-", 'MAIN LEVEL'!BF31)</f>
        <v>-</v>
      </c>
    </row>
    <row r="162" spans="1:4" ht="14.25" customHeight="1" x14ac:dyDescent="0.25">
      <c r="A162" s="596" t="s">
        <v>1573</v>
      </c>
      <c r="B162" s="596" t="s">
        <v>1574</v>
      </c>
      <c r="C162" s="599" t="s">
        <v>1671</v>
      </c>
      <c r="D162" s="596" t="str">
        <f>IF('MAIN LEVEL'!BF32=0, "-", 'MAIN LEVEL'!BF32)</f>
        <v>-</v>
      </c>
    </row>
    <row r="163" spans="1:4" ht="14.25" customHeight="1" x14ac:dyDescent="0.25">
      <c r="A163" s="596" t="s">
        <v>1575</v>
      </c>
      <c r="B163" s="596" t="s">
        <v>1576</v>
      </c>
      <c r="C163" s="599" t="s">
        <v>1671</v>
      </c>
      <c r="D163" s="596" t="str">
        <f>IF('MAIN LEVEL'!BF33=0, "-", 'MAIN LEVEL'!BF33)</f>
        <v>-</v>
      </c>
    </row>
    <row r="164" spans="1:4" ht="14.25" customHeight="1" x14ac:dyDescent="0.25">
      <c r="A164" s="596" t="s">
        <v>1488</v>
      </c>
      <c r="B164" s="596" t="s">
        <v>1577</v>
      </c>
      <c r="C164" s="599" t="s">
        <v>1671</v>
      </c>
      <c r="D164" s="596" t="str">
        <f>IF('MAIN LEVEL'!BF34=0, "-", 'MAIN LEVEL'!BF34)</f>
        <v>-</v>
      </c>
    </row>
    <row r="165" spans="1:4" ht="14.25" customHeight="1" x14ac:dyDescent="0.25">
      <c r="A165" s="596" t="s">
        <v>1578</v>
      </c>
      <c r="B165" s="596" t="s">
        <v>1579</v>
      </c>
      <c r="C165" s="599" t="s">
        <v>1671</v>
      </c>
      <c r="D165" s="596" t="str">
        <f>IF('MAIN LEVEL'!BF36=0, "-", 'MAIN LEVEL'!BF36)</f>
        <v>-</v>
      </c>
    </row>
    <row r="166" spans="1:4" ht="14.25" customHeight="1" x14ac:dyDescent="0.25">
      <c r="A166" s="596" t="s">
        <v>1580</v>
      </c>
      <c r="B166" s="596" t="s">
        <v>1581</v>
      </c>
      <c r="C166" s="599" t="s">
        <v>1671</v>
      </c>
      <c r="D166" s="596" t="str">
        <f>IF('MAIN LEVEL'!BF37=0, "-", 'MAIN LEVEL'!BF37)</f>
        <v>-</v>
      </c>
    </row>
    <row r="167" spans="1:4" ht="14.25" customHeight="1" x14ac:dyDescent="0.25">
      <c r="A167" s="596" t="s">
        <v>1471</v>
      </c>
      <c r="B167" s="596" t="s">
        <v>1582</v>
      </c>
      <c r="C167" s="599" t="s">
        <v>1671</v>
      </c>
      <c r="D167" s="596" t="str">
        <f>IF('MAIN LEVEL'!BF38=0, "-", 'MAIN LEVEL'!BF38)</f>
        <v>-</v>
      </c>
    </row>
    <row r="168" spans="1:4" ht="14.25" customHeight="1" x14ac:dyDescent="0.25">
      <c r="A168" s="596" t="s">
        <v>1501</v>
      </c>
      <c r="B168" s="596" t="s">
        <v>1583</v>
      </c>
      <c r="C168" s="599" t="s">
        <v>1671</v>
      </c>
      <c r="D168" s="596" t="str">
        <f>IF('MAIN LEVEL'!BF39=0, "-", 'MAIN LEVEL'!BF39)</f>
        <v>-</v>
      </c>
    </row>
    <row r="169" spans="1:4" ht="14.25" customHeight="1" x14ac:dyDescent="0.25">
      <c r="A169" s="596" t="s">
        <v>1503</v>
      </c>
      <c r="B169" s="596" t="s">
        <v>1584</v>
      </c>
      <c r="C169" s="599" t="s">
        <v>1671</v>
      </c>
      <c r="D169" s="596" t="str">
        <f>IF('MAIN LEVEL'!BF40=0, "-", 'MAIN LEVEL'!BF40)</f>
        <v>-</v>
      </c>
    </row>
    <row r="170" spans="1:4" ht="14.25" customHeight="1" x14ac:dyDescent="0.25">
      <c r="A170" s="596" t="s">
        <v>1504</v>
      </c>
      <c r="B170" s="596" t="s">
        <v>1585</v>
      </c>
      <c r="C170" s="599" t="s">
        <v>1671</v>
      </c>
      <c r="D170" s="596" t="str">
        <f>IF('MAIN LEVEL'!BF41=0, "-", 'MAIN LEVEL'!BF41)</f>
        <v>-</v>
      </c>
    </row>
    <row r="171" spans="1:4" ht="14.25" customHeight="1" x14ac:dyDescent="0.25">
      <c r="A171" s="596" t="s">
        <v>1505</v>
      </c>
      <c r="B171" s="596" t="s">
        <v>1586</v>
      </c>
      <c r="C171" s="599" t="s">
        <v>1671</v>
      </c>
      <c r="D171" s="596" t="str">
        <f>IF('MAIN LEVEL'!BF42=0, "-", 'MAIN LEVEL'!BF42)</f>
        <v>-</v>
      </c>
    </row>
    <row r="172" spans="1:4" ht="14.25" customHeight="1" x14ac:dyDescent="0.25">
      <c r="A172" s="596" t="s">
        <v>1587</v>
      </c>
      <c r="B172" s="596" t="s">
        <v>1588</v>
      </c>
      <c r="C172" s="599" t="s">
        <v>1671</v>
      </c>
      <c r="D172" s="596" t="str">
        <f>IF('MAIN LEVEL'!BF43=0, "-", 'MAIN LEVEL'!BF43)</f>
        <v>-</v>
      </c>
    </row>
    <row r="173" spans="1:4" ht="14.25" customHeight="1" x14ac:dyDescent="0.25">
      <c r="A173" s="596" t="s">
        <v>1509</v>
      </c>
      <c r="B173" s="596" t="s">
        <v>1589</v>
      </c>
      <c r="C173" s="599" t="s">
        <v>1671</v>
      </c>
      <c r="D173" s="596" t="str">
        <f>IF('MAIN LEVEL'!BF44=0, "-", 'MAIN LEVEL'!BF44)</f>
        <v>-</v>
      </c>
    </row>
    <row r="174" spans="1:4" ht="14.25" customHeight="1" x14ac:dyDescent="0.25">
      <c r="A174" s="596" t="s">
        <v>1512</v>
      </c>
      <c r="B174" s="596" t="s">
        <v>1590</v>
      </c>
      <c r="C174" s="599" t="s">
        <v>1671</v>
      </c>
      <c r="D174" s="596" t="str">
        <f>IF('MAIN LEVEL'!BF45=0, "-", 'MAIN LEVEL'!BF45)</f>
        <v>-</v>
      </c>
    </row>
    <row r="175" spans="1:4" ht="14.25" customHeight="1" x14ac:dyDescent="0.25">
      <c r="A175" s="596" t="s">
        <v>1513</v>
      </c>
      <c r="B175" s="596" t="s">
        <v>1591</v>
      </c>
      <c r="C175" s="599" t="s">
        <v>1671</v>
      </c>
      <c r="D175" s="596" t="str">
        <f>IF('MAIN LEVEL'!BF46=0, "-", 'MAIN LEVEL'!BF46)</f>
        <v>-</v>
      </c>
    </row>
    <row r="176" spans="1:4" ht="14.25" customHeight="1" x14ac:dyDescent="0.25">
      <c r="A176" s="596" t="s">
        <v>1514</v>
      </c>
      <c r="B176" s="596" t="s">
        <v>1592</v>
      </c>
      <c r="C176" s="599" t="s">
        <v>1671</v>
      </c>
      <c r="D176" s="596" t="str">
        <f>IF('MAIN LEVEL'!BF47=0, "-", 'MAIN LEVEL'!BF47)</f>
        <v>-</v>
      </c>
    </row>
    <row r="177" spans="1:4" ht="14.25" customHeight="1" x14ac:dyDescent="0.25">
      <c r="A177" s="596" t="s">
        <v>1474</v>
      </c>
      <c r="B177" s="596" t="s">
        <v>1593</v>
      </c>
      <c r="C177" s="599" t="s">
        <v>1671</v>
      </c>
      <c r="D177" s="596" t="str">
        <f>IF('MAIN LEVEL'!BF48=0, "-", 'MAIN LEVEL'!BF48)</f>
        <v>-</v>
      </c>
    </row>
    <row r="178" spans="1:4" ht="14.25" customHeight="1" x14ac:dyDescent="0.25">
      <c r="A178" s="596" t="s">
        <v>1519</v>
      </c>
      <c r="B178" s="596" t="s">
        <v>1594</v>
      </c>
      <c r="C178" s="599" t="s">
        <v>1671</v>
      </c>
      <c r="D178" s="596" t="str">
        <f>IF('MAIN LEVEL'!BF49=0, "-", 'MAIN LEVEL'!BF49)</f>
        <v>-</v>
      </c>
    </row>
    <row r="179" spans="1:4" ht="14.25" customHeight="1" x14ac:dyDescent="0.25">
      <c r="A179" s="596" t="s">
        <v>1595</v>
      </c>
      <c r="B179" s="596" t="s">
        <v>1596</v>
      </c>
      <c r="C179" s="599" t="s">
        <v>1671</v>
      </c>
      <c r="D179" s="596" t="str">
        <f>IF('MAIN LEVEL'!BF50=0, "-", 'MAIN LEVEL'!BF50)</f>
        <v>-</v>
      </c>
    </row>
    <row r="180" spans="1:4" ht="14.25" customHeight="1" x14ac:dyDescent="0.25">
      <c r="A180" s="596" t="s">
        <v>1515</v>
      </c>
      <c r="B180" s="596" t="s">
        <v>1597</v>
      </c>
      <c r="C180" s="599" t="s">
        <v>1671</v>
      </c>
      <c r="D180" s="596" t="str">
        <f>IF('MAIN LEVEL'!BF52=0, "-", 'MAIN LEVEL'!BF52)</f>
        <v>-</v>
      </c>
    </row>
    <row r="181" spans="1:4" ht="14.25" customHeight="1" x14ac:dyDescent="0.25">
      <c r="A181" s="596" t="s">
        <v>1598</v>
      </c>
      <c r="B181" s="596" t="s">
        <v>1599</v>
      </c>
      <c r="C181" s="599" t="s">
        <v>1671</v>
      </c>
      <c r="D181" s="596" t="str">
        <f>IF('MAIN LEVEL'!BF53=0, "-", 'MAIN LEVEL'!BF53)</f>
        <v>-</v>
      </c>
    </row>
    <row r="182" spans="1:4" ht="14.25" customHeight="1" x14ac:dyDescent="0.25">
      <c r="A182" s="596" t="s">
        <v>1517</v>
      </c>
      <c r="B182" s="596" t="s">
        <v>1600</v>
      </c>
      <c r="C182" s="599" t="s">
        <v>1671</v>
      </c>
      <c r="D182" s="596" t="str">
        <f>IF('MAIN LEVEL'!BF54=0, "-", 'MAIN LEVEL'!BF54)</f>
        <v>-</v>
      </c>
    </row>
    <row r="183" spans="1:4" ht="14.25" customHeight="1" x14ac:dyDescent="0.25">
      <c r="A183" s="596" t="s">
        <v>1518</v>
      </c>
      <c r="B183" s="596" t="s">
        <v>1601</v>
      </c>
      <c r="C183" s="599" t="s">
        <v>1671</v>
      </c>
      <c r="D183" s="596" t="str">
        <f>IF('MAIN LEVEL'!BF55=0, "-", 'MAIN LEVEL'!BF55)</f>
        <v>-</v>
      </c>
    </row>
    <row r="184" spans="1:4" ht="14.25" customHeight="1" x14ac:dyDescent="0.25">
      <c r="A184" s="596" t="s">
        <v>1526</v>
      </c>
      <c r="B184" s="596" t="s">
        <v>1602</v>
      </c>
      <c r="C184" s="599" t="s">
        <v>1671</v>
      </c>
      <c r="D184" s="596" t="str">
        <f>IF('MAIN LEVEL'!BF56=0, "-", 'MAIN LEVEL'!BF56)</f>
        <v>-</v>
      </c>
    </row>
    <row r="185" spans="1:4" ht="14.25" customHeight="1" x14ac:dyDescent="0.25">
      <c r="A185" s="596" t="s">
        <v>1603</v>
      </c>
      <c r="B185" s="596" t="s">
        <v>1604</v>
      </c>
      <c r="C185" s="599" t="s">
        <v>1671</v>
      </c>
      <c r="D185" s="596" t="str">
        <f>IF('MAIN LEVEL'!BF58=0, "-", 'MAIN LEVEL'!BF58)</f>
        <v>-</v>
      </c>
    </row>
    <row r="186" spans="1:4" ht="14.25" customHeight="1" x14ac:dyDescent="0.25">
      <c r="A186" s="596" t="s">
        <v>1522</v>
      </c>
      <c r="B186" s="596" t="s">
        <v>1605</v>
      </c>
      <c r="C186" s="599" t="s">
        <v>1671</v>
      </c>
      <c r="D186" s="596" t="str">
        <f>IF('MAIN LEVEL'!BF59=0, "-", 'MAIN LEVEL'!BF59)</f>
        <v>-</v>
      </c>
    </row>
    <row r="187" spans="1:4" ht="14.25" customHeight="1" x14ac:dyDescent="0.25">
      <c r="A187" s="596" t="s">
        <v>1606</v>
      </c>
      <c r="B187" s="596" t="s">
        <v>1607</v>
      </c>
      <c r="C187" s="599" t="s">
        <v>1671</v>
      </c>
      <c r="D187" s="596" t="str">
        <f>IF('MAIN LEVEL'!BF60=0, "-", 'MAIN LEVEL'!BF60)</f>
        <v>-</v>
      </c>
    </row>
    <row r="188" spans="1:4" ht="14.25" customHeight="1" x14ac:dyDescent="0.25">
      <c r="A188" s="596" t="s">
        <v>1474</v>
      </c>
      <c r="B188" s="596" t="s">
        <v>1608</v>
      </c>
      <c r="C188" s="599" t="s">
        <v>1671</v>
      </c>
      <c r="D188" s="596" t="str">
        <f>IF('MAIN LEVEL'!BF61=0, "-", 'MAIN LEVEL'!BF61)</f>
        <v>-</v>
      </c>
    </row>
    <row r="189" spans="1:4" ht="14.25" customHeight="1" x14ac:dyDescent="0.25">
      <c r="A189" s="596" t="s">
        <v>1532</v>
      </c>
      <c r="B189" s="596" t="s">
        <v>1609</v>
      </c>
      <c r="C189" s="599" t="s">
        <v>1671</v>
      </c>
      <c r="D189" s="596" t="str">
        <f>IF('MAIN LEVEL'!BF62=0, "-", 'MAIN LEVEL'!BF62)</f>
        <v>-</v>
      </c>
    </row>
    <row r="190" spans="1:4" ht="14.25" customHeight="1" x14ac:dyDescent="0.25">
      <c r="A190" s="596" t="s">
        <v>1534</v>
      </c>
      <c r="B190" s="596" t="s">
        <v>1610</v>
      </c>
      <c r="C190" s="599" t="s">
        <v>1671</v>
      </c>
      <c r="D190" s="596" t="str">
        <f>IF('MAIN LEVEL'!BF63=0, "-", 'MAIN LEVEL'!BF63)</f>
        <v>-</v>
      </c>
    </row>
    <row r="191" spans="1:4" ht="14.25" customHeight="1" x14ac:dyDescent="0.25">
      <c r="A191" s="596" t="s">
        <v>1611</v>
      </c>
      <c r="B191" s="596" t="s">
        <v>1612</v>
      </c>
      <c r="C191" s="599" t="s">
        <v>1671</v>
      </c>
      <c r="D191" s="596" t="str">
        <f>IF('MAIN LEVEL'!BF64=0, "-", 'MAIN LEVEL'!BF64)</f>
        <v>-</v>
      </c>
    </row>
    <row r="192" spans="1:4" ht="14.25" customHeight="1" x14ac:dyDescent="0.25">
      <c r="A192" s="596" t="s">
        <v>1524</v>
      </c>
      <c r="B192" s="596" t="s">
        <v>1613</v>
      </c>
      <c r="C192" s="599" t="s">
        <v>1671</v>
      </c>
      <c r="D192" s="596" t="str">
        <f>IF('MAIN LEVEL'!BF65=0, "-", 'MAIN LEVEL'!BF65)</f>
        <v>-</v>
      </c>
    </row>
    <row r="193" spans="1:4" ht="14.25" customHeight="1" x14ac:dyDescent="0.25">
      <c r="A193" s="596" t="s">
        <v>1525</v>
      </c>
      <c r="B193" s="596" t="s">
        <v>1614</v>
      </c>
      <c r="C193" s="599" t="s">
        <v>1671</v>
      </c>
      <c r="D193" s="596" t="str">
        <f>IF('MAIN LEVEL'!BF66=0, "-", 'MAIN LEVEL'!BF66)</f>
        <v>-</v>
      </c>
    </row>
    <row r="194" spans="1:4" ht="14.25" customHeight="1" x14ac:dyDescent="0.25">
      <c r="A194" s="596" t="s">
        <v>1615</v>
      </c>
      <c r="B194" s="596" t="s">
        <v>1616</v>
      </c>
      <c r="C194" s="599" t="s">
        <v>1671</v>
      </c>
      <c r="D194" s="596" t="str">
        <f>IF('MAIN LEVEL'!BF67=0, "-", 'MAIN LEVEL'!BF67)</f>
        <v>-</v>
      </c>
    </row>
    <row r="195" spans="1:4" ht="14.25" customHeight="1" x14ac:dyDescent="0.25">
      <c r="A195" s="596" t="s">
        <v>1527</v>
      </c>
      <c r="B195" s="596" t="s">
        <v>1617</v>
      </c>
      <c r="C195" s="599" t="s">
        <v>1671</v>
      </c>
      <c r="D195" s="596" t="str">
        <f>IF('MAIN LEVEL'!BF68=0, "-", 'MAIN LEVEL'!BF68)</f>
        <v>-</v>
      </c>
    </row>
    <row r="196" spans="1:4" ht="14.25" customHeight="1" x14ac:dyDescent="0.25">
      <c r="A196" s="596" t="s">
        <v>1528</v>
      </c>
      <c r="B196" s="596" t="s">
        <v>1618</v>
      </c>
      <c r="C196" s="599" t="s">
        <v>1671</v>
      </c>
      <c r="D196" s="596" t="str">
        <f>IF('MAIN LEVEL'!BF69=0, "-", 'MAIN LEVEL'!BF69)</f>
        <v>-</v>
      </c>
    </row>
    <row r="197" spans="1:4" ht="14.25" customHeight="1" x14ac:dyDescent="0.25">
      <c r="A197" s="596" t="s">
        <v>1544</v>
      </c>
      <c r="B197" s="596" t="s">
        <v>1619</v>
      </c>
      <c r="C197" s="599" t="s">
        <v>1671</v>
      </c>
      <c r="D197" s="596" t="str">
        <f>IF('MAIN LEVEL'!BF70=0, "-", 'MAIN LEVEL'!BF70)</f>
        <v>-</v>
      </c>
    </row>
    <row r="198" spans="1:4" ht="14.25" customHeight="1" x14ac:dyDescent="0.25">
      <c r="A198" s="596" t="s">
        <v>1529</v>
      </c>
      <c r="B198" s="596" t="s">
        <v>1620</v>
      </c>
      <c r="C198" s="599" t="s">
        <v>1671</v>
      </c>
      <c r="D198" s="596" t="str">
        <f>IF('MAIN LEVEL'!BF71=0, "-", 'MAIN LEVEL'!BF71)</f>
        <v>-</v>
      </c>
    </row>
    <row r="199" spans="1:4" ht="14.25" customHeight="1" x14ac:dyDescent="0.25">
      <c r="A199" s="596" t="s">
        <v>1621</v>
      </c>
      <c r="B199" s="596" t="s">
        <v>1622</v>
      </c>
      <c r="C199" s="599" t="s">
        <v>1671</v>
      </c>
      <c r="D199" s="596" t="str">
        <f>IF('MAIN LEVEL'!BF72=0, "-", 'MAIN LEVEL'!BF72)</f>
        <v>-</v>
      </c>
    </row>
    <row r="200" spans="1:4" ht="14.25" customHeight="1" x14ac:dyDescent="0.25">
      <c r="A200" s="596" t="s">
        <v>1623</v>
      </c>
      <c r="B200" s="596" t="s">
        <v>1624</v>
      </c>
      <c r="C200" s="599" t="s">
        <v>1671</v>
      </c>
      <c r="D200" s="596" t="str">
        <f>IF('MAIN LEVEL'!BF74=0, "-", 'MAIN LEVEL'!BF74)</f>
        <v>-</v>
      </c>
    </row>
    <row r="201" spans="1:4" ht="14.25" customHeight="1" x14ac:dyDescent="0.25">
      <c r="A201" s="596" t="s">
        <v>1531</v>
      </c>
      <c r="B201" s="596" t="s">
        <v>1625</v>
      </c>
      <c r="C201" s="599" t="s">
        <v>1671</v>
      </c>
      <c r="D201" s="596" t="str">
        <f>IF('MAIN LEVEL'!BF75=0, "-", 'MAIN LEVEL'!BF75)</f>
        <v>-</v>
      </c>
    </row>
    <row r="202" spans="1:4" ht="14.25" customHeight="1" x14ac:dyDescent="0.25">
      <c r="A202" s="596" t="s">
        <v>1626</v>
      </c>
      <c r="B202" s="596" t="s">
        <v>1627</v>
      </c>
      <c r="C202" s="599" t="s">
        <v>1671</v>
      </c>
      <c r="D202" s="596" t="str">
        <f>IF('MAIN LEVEL'!BF76=0, "-", 'MAIN LEVEL'!BF76)</f>
        <v>-</v>
      </c>
    </row>
    <row r="203" spans="1:4" ht="14.25" customHeight="1" x14ac:dyDescent="0.25">
      <c r="A203" s="596" t="s">
        <v>1628</v>
      </c>
      <c r="B203" s="596" t="s">
        <v>1629</v>
      </c>
      <c r="C203" s="599" t="s">
        <v>1671</v>
      </c>
      <c r="D203" s="596" t="str">
        <f>IF('MAIN LEVEL'!BF78=0, "-", 'MAIN LEVEL'!BF78)</f>
        <v>-</v>
      </c>
    </row>
    <row r="204" spans="1:4" ht="14.25" customHeight="1" x14ac:dyDescent="0.25">
      <c r="A204" s="596" t="s">
        <v>1630</v>
      </c>
      <c r="B204" s="596" t="s">
        <v>1631</v>
      </c>
      <c r="C204" s="599" t="s">
        <v>1671</v>
      </c>
      <c r="D204" s="596" t="str">
        <f>IF('MAIN LEVEL'!BF79=0, "-", 'MAIN LEVEL'!BF79)</f>
        <v>-</v>
      </c>
    </row>
    <row r="205" spans="1:4" ht="14.25" customHeight="1" x14ac:dyDescent="0.25">
      <c r="A205" s="596" t="s">
        <v>1538</v>
      </c>
      <c r="B205" s="596" t="s">
        <v>1632</v>
      </c>
      <c r="C205" s="599" t="s">
        <v>1671</v>
      </c>
      <c r="D205" s="596" t="str">
        <f>IF('MAIN LEVEL'!BF80=0, "-", 'MAIN LEVEL'!BF80)</f>
        <v>-</v>
      </c>
    </row>
    <row r="206" spans="1:4" ht="14.25" customHeight="1" x14ac:dyDescent="0.25">
      <c r="A206" s="596" t="s">
        <v>1539</v>
      </c>
      <c r="B206" s="596" t="s">
        <v>1633</v>
      </c>
      <c r="C206" s="599" t="s">
        <v>1671</v>
      </c>
      <c r="D206" s="596" t="str">
        <f>IF('MAIN LEVEL'!BF81=0, "-", 'MAIN LEVEL'!BF81)</f>
        <v>-</v>
      </c>
    </row>
    <row r="207" spans="1:4" ht="14.25" customHeight="1" x14ac:dyDescent="0.25">
      <c r="A207" s="596" t="s">
        <v>1541</v>
      </c>
      <c r="B207" s="596" t="s">
        <v>1634</v>
      </c>
      <c r="C207" s="599" t="s">
        <v>1671</v>
      </c>
      <c r="D207" s="596" t="str">
        <f>IF('MAIN LEVEL'!BF82=0, "-", 'MAIN LEVEL'!BF82)</f>
        <v>-</v>
      </c>
    </row>
    <row r="208" spans="1:4" ht="14.25" customHeight="1" x14ac:dyDescent="0.25">
      <c r="A208" s="596" t="s">
        <v>1635</v>
      </c>
      <c r="B208" s="596" t="s">
        <v>1636</v>
      </c>
      <c r="C208" s="599" t="s">
        <v>1671</v>
      </c>
      <c r="D208" s="596" t="str">
        <f>IF('MAIN LEVEL'!BF83=0, "-", 'MAIN LEVEL'!BF83)</f>
        <v>-</v>
      </c>
    </row>
    <row r="209" spans="1:4" ht="14.25" customHeight="1" x14ac:dyDescent="0.25">
      <c r="A209" s="596" t="s">
        <v>1637</v>
      </c>
      <c r="B209" s="596" t="s">
        <v>1638</v>
      </c>
      <c r="C209" s="599" t="s">
        <v>1671</v>
      </c>
      <c r="D209" s="596" t="str">
        <f>IF('MAIN LEVEL'!BF85=0, "-", 'MAIN LEVEL'!BF85)</f>
        <v>-</v>
      </c>
    </row>
    <row r="210" spans="1:4" ht="14.25" customHeight="1" x14ac:dyDescent="0.25">
      <c r="A210" s="596" t="s">
        <v>1639</v>
      </c>
      <c r="B210" s="596" t="s">
        <v>1640</v>
      </c>
      <c r="C210" s="599" t="s">
        <v>1671</v>
      </c>
      <c r="D210" s="596" t="str">
        <f>IF('MAIN LEVEL'!BF86=0, "-", 'MAIN LEVEL'!BF86)</f>
        <v>-</v>
      </c>
    </row>
    <row r="211" spans="1:4" ht="14.25" customHeight="1" x14ac:dyDescent="0.25">
      <c r="A211" s="596" t="s">
        <v>1641</v>
      </c>
      <c r="B211" s="596" t="s">
        <v>1642</v>
      </c>
      <c r="C211" s="599" t="s">
        <v>1671</v>
      </c>
      <c r="D211" s="596" t="str">
        <f>IF('MAIN LEVEL'!BF87=0, "-", 'MAIN LEVEL'!BF87)</f>
        <v>-</v>
      </c>
    </row>
    <row r="212" spans="1:4" ht="14.25" customHeight="1" x14ac:dyDescent="0.25">
      <c r="A212" s="596" t="s">
        <v>1643</v>
      </c>
      <c r="B212" s="596" t="s">
        <v>1644</v>
      </c>
      <c r="C212" s="599" t="s">
        <v>1671</v>
      </c>
      <c r="D212" s="596" t="str">
        <f>IF('MAIN LEVEL'!BF88=0, "-", 'MAIN LEVEL'!BF88)</f>
        <v>-</v>
      </c>
    </row>
    <row r="213" spans="1:4" ht="14.25" customHeight="1" x14ac:dyDescent="0.25">
      <c r="A213" s="596" t="s">
        <v>1391</v>
      </c>
      <c r="B213" s="596" t="s">
        <v>1645</v>
      </c>
      <c r="C213" s="599" t="s">
        <v>1671</v>
      </c>
      <c r="D213" s="596" t="str">
        <f>IF('MAIN LEVEL'!BF89=0, "-", 'MAIN LEVEL'!BF89)</f>
        <v>-</v>
      </c>
    </row>
    <row r="214" spans="1:4" ht="14.25" customHeight="1" x14ac:dyDescent="0.25">
      <c r="A214" s="596" t="s">
        <v>1646</v>
      </c>
      <c r="B214" s="596" t="s">
        <v>1647</v>
      </c>
      <c r="C214" s="599" t="s">
        <v>1671</v>
      </c>
      <c r="D214" s="596" t="str">
        <f>IF('MAIN LEVEL'!BF90=0, "-", 'MAIN LEVEL'!BF90)</f>
        <v>-</v>
      </c>
    </row>
    <row r="215" spans="1:4" ht="14.25" customHeight="1" x14ac:dyDescent="0.25">
      <c r="A215" s="596" t="s">
        <v>1648</v>
      </c>
      <c r="B215" s="596" t="s">
        <v>1649</v>
      </c>
      <c r="C215" s="599" t="s">
        <v>1671</v>
      </c>
      <c r="D215" s="596" t="str">
        <f>IF('MAIN LEVEL'!BF91=0, "-", 'MAIN LEVEL'!BF91)</f>
        <v>-</v>
      </c>
    </row>
    <row r="216" spans="1:4" ht="14.25" customHeight="1" x14ac:dyDescent="0.25">
      <c r="A216" s="596" t="s">
        <v>1553</v>
      </c>
      <c r="B216" s="596" t="s">
        <v>1650</v>
      </c>
      <c r="C216" s="599" t="s">
        <v>1671</v>
      </c>
      <c r="D216" s="596" t="str">
        <f>IF('MAIN LEVEL'!BF92=0, "-", 'MAIN LEVEL'!BF92)</f>
        <v>-</v>
      </c>
    </row>
    <row r="217" spans="1:4" ht="14.25" customHeight="1" x14ac:dyDescent="0.25">
      <c r="A217" s="596" t="s">
        <v>1651</v>
      </c>
      <c r="B217" s="596" t="s">
        <v>1652</v>
      </c>
      <c r="C217" s="599" t="s">
        <v>1671</v>
      </c>
      <c r="D217" s="596" t="s">
        <v>1681</v>
      </c>
    </row>
    <row r="218" spans="1:4" ht="14.25" customHeight="1" x14ac:dyDescent="0.25">
      <c r="A218" s="596" t="s">
        <v>1653</v>
      </c>
      <c r="B218" s="596" t="s">
        <v>1654</v>
      </c>
      <c r="C218" s="599" t="s">
        <v>1671</v>
      </c>
      <c r="D218" s="596" t="s">
        <v>1681</v>
      </c>
    </row>
    <row r="219" spans="1:4" ht="14.25" customHeight="1" x14ac:dyDescent="0.25">
      <c r="A219" s="596" t="s">
        <v>1655</v>
      </c>
      <c r="B219" s="596" t="s">
        <v>1656</v>
      </c>
      <c r="C219" s="599" t="s">
        <v>1671</v>
      </c>
      <c r="D219" s="596" t="s">
        <v>1681</v>
      </c>
    </row>
    <row r="220" spans="1:4" ht="14.25" customHeight="1" x14ac:dyDescent="0.25">
      <c r="A220" s="596" t="s">
        <v>1657</v>
      </c>
      <c r="B220" s="596" t="s">
        <v>1658</v>
      </c>
      <c r="C220" s="599" t="s">
        <v>1671</v>
      </c>
      <c r="D220" s="596" t="s">
        <v>1681</v>
      </c>
    </row>
    <row r="221" spans="1:4" ht="14.25" customHeight="1" x14ac:dyDescent="0.25">
      <c r="A221" s="596" t="s">
        <v>1659</v>
      </c>
      <c r="B221" s="596" t="s">
        <v>1660</v>
      </c>
      <c r="C221" s="599" t="s">
        <v>1671</v>
      </c>
      <c r="D221" s="596" t="s">
        <v>1681</v>
      </c>
    </row>
    <row r="222" spans="1:4" ht="14.25" customHeight="1" x14ac:dyDescent="0.25">
      <c r="A222" s="596" t="s">
        <v>1661</v>
      </c>
      <c r="B222" s="596" t="s">
        <v>1662</v>
      </c>
      <c r="C222" s="599" t="s">
        <v>1671</v>
      </c>
      <c r="D222" s="596" t="s">
        <v>1681</v>
      </c>
    </row>
    <row r="223" spans="1:4" ht="14.25" customHeight="1" x14ac:dyDescent="0.25">
      <c r="A223" s="596" t="s">
        <v>1663</v>
      </c>
      <c r="B223" s="596" t="s">
        <v>1664</v>
      </c>
      <c r="C223" s="599" t="s">
        <v>1671</v>
      </c>
      <c r="D223" s="596" t="s">
        <v>1681</v>
      </c>
    </row>
    <row r="224" spans="1:4" ht="14.25" customHeight="1" x14ac:dyDescent="0.25">
      <c r="A224" s="596" t="s">
        <v>1437</v>
      </c>
      <c r="B224" s="596" t="s">
        <v>1557</v>
      </c>
      <c r="C224" s="599" t="s">
        <v>1672</v>
      </c>
      <c r="D224" s="598">
        <f>'MAIN LEVEL'!BK18</f>
        <v>0</v>
      </c>
    </row>
    <row r="225" spans="1:4" ht="14.25" customHeight="1" x14ac:dyDescent="0.25">
      <c r="A225" s="596" t="s">
        <v>1441</v>
      </c>
      <c r="B225" s="596" t="s">
        <v>1559</v>
      </c>
      <c r="C225" s="599" t="s">
        <v>1672</v>
      </c>
      <c r="D225" s="598">
        <f>'MAIN LEVEL'!BK19</f>
        <v>0</v>
      </c>
    </row>
    <row r="226" spans="1:4" ht="14.25" customHeight="1" x14ac:dyDescent="0.25">
      <c r="A226" s="596" t="s">
        <v>1560</v>
      </c>
      <c r="B226" s="596" t="s">
        <v>1561</v>
      </c>
      <c r="C226" s="599" t="s">
        <v>1672</v>
      </c>
      <c r="D226" s="598">
        <f>'MAIN LEVEL'!BK20</f>
        <v>0</v>
      </c>
    </row>
    <row r="227" spans="1:4" ht="14.25" customHeight="1" x14ac:dyDescent="0.25">
      <c r="A227" s="596" t="s">
        <v>1448</v>
      </c>
      <c r="B227" s="596" t="s">
        <v>1562</v>
      </c>
      <c r="C227" s="599" t="s">
        <v>1672</v>
      </c>
      <c r="D227" s="598">
        <f>'MAIN LEVEL'!BK22</f>
        <v>0</v>
      </c>
    </row>
    <row r="228" spans="1:4" ht="14.25" customHeight="1" x14ac:dyDescent="0.25">
      <c r="A228" s="596" t="s">
        <v>1459</v>
      </c>
      <c r="B228" s="596" t="s">
        <v>1563</v>
      </c>
      <c r="C228" s="599" t="s">
        <v>1672</v>
      </c>
      <c r="D228" s="598">
        <f>'MAIN LEVEL'!BK23</f>
        <v>0</v>
      </c>
    </row>
    <row r="229" spans="1:4" ht="14.25" customHeight="1" x14ac:dyDescent="0.25">
      <c r="A229" s="596" t="s">
        <v>1463</v>
      </c>
      <c r="B229" s="596" t="s">
        <v>1564</v>
      </c>
      <c r="C229" s="599" t="s">
        <v>1672</v>
      </c>
      <c r="D229" s="598">
        <f>'MAIN LEVEL'!BK24</f>
        <v>0</v>
      </c>
    </row>
    <row r="230" spans="1:4" ht="14.25" customHeight="1" x14ac:dyDescent="0.25">
      <c r="A230" s="596" t="s">
        <v>1470</v>
      </c>
      <c r="B230" s="596" t="s">
        <v>1565</v>
      </c>
      <c r="C230" s="599" t="s">
        <v>1672</v>
      </c>
      <c r="D230" s="598">
        <f>'MAIN LEVEL'!BK25</f>
        <v>0</v>
      </c>
    </row>
    <row r="231" spans="1:4" ht="14.25" customHeight="1" x14ac:dyDescent="0.25">
      <c r="A231" s="596" t="s">
        <v>1467</v>
      </c>
      <c r="B231" s="596" t="s">
        <v>1566</v>
      </c>
      <c r="C231" s="599" t="s">
        <v>1672</v>
      </c>
      <c r="D231" s="598">
        <f>'MAIN LEVEL'!BK27</f>
        <v>0</v>
      </c>
    </row>
    <row r="232" spans="1:4" ht="14.25" customHeight="1" x14ac:dyDescent="0.25">
      <c r="A232" s="596" t="s">
        <v>1567</v>
      </c>
      <c r="B232" s="596" t="s">
        <v>1568</v>
      </c>
      <c r="C232" s="599" t="s">
        <v>1672</v>
      </c>
      <c r="D232" s="598">
        <f>'MAIN LEVEL'!BK28</f>
        <v>0</v>
      </c>
    </row>
    <row r="233" spans="1:4" ht="14.25" customHeight="1" x14ac:dyDescent="0.25">
      <c r="A233" s="596" t="s">
        <v>1474</v>
      </c>
      <c r="B233" s="596" t="s">
        <v>1569</v>
      </c>
      <c r="C233" s="599" t="s">
        <v>1672</v>
      </c>
      <c r="D233" s="598">
        <f>'MAIN LEVEL'!BK29</f>
        <v>0</v>
      </c>
    </row>
    <row r="234" spans="1:4" ht="14.25" customHeight="1" x14ac:dyDescent="0.25">
      <c r="A234" s="596" t="s">
        <v>1482</v>
      </c>
      <c r="B234" s="596" t="s">
        <v>1570</v>
      </c>
      <c r="C234" s="599" t="s">
        <v>1672</v>
      </c>
      <c r="D234" s="598">
        <f>'MAIN LEVEL'!BK30</f>
        <v>0</v>
      </c>
    </row>
    <row r="235" spans="1:4" ht="14.25" customHeight="1" x14ac:dyDescent="0.25">
      <c r="A235" s="596" t="s">
        <v>1571</v>
      </c>
      <c r="B235" s="596" t="s">
        <v>1572</v>
      </c>
      <c r="C235" s="599" t="s">
        <v>1672</v>
      </c>
      <c r="D235" s="598">
        <f>'MAIN LEVEL'!BK31</f>
        <v>0</v>
      </c>
    </row>
    <row r="236" spans="1:4" ht="14.25" customHeight="1" x14ac:dyDescent="0.25">
      <c r="A236" s="596" t="s">
        <v>1573</v>
      </c>
      <c r="B236" s="596" t="s">
        <v>1574</v>
      </c>
      <c r="C236" s="599" t="s">
        <v>1672</v>
      </c>
      <c r="D236" s="598">
        <f>'MAIN LEVEL'!BK32</f>
        <v>0</v>
      </c>
    </row>
    <row r="237" spans="1:4" ht="14.25" customHeight="1" x14ac:dyDescent="0.25">
      <c r="A237" s="596" t="s">
        <v>1575</v>
      </c>
      <c r="B237" s="596" t="s">
        <v>1576</v>
      </c>
      <c r="C237" s="599" t="s">
        <v>1672</v>
      </c>
      <c r="D237" s="598">
        <f>'MAIN LEVEL'!BK33</f>
        <v>0</v>
      </c>
    </row>
    <row r="238" spans="1:4" ht="14.25" customHeight="1" x14ac:dyDescent="0.25">
      <c r="A238" s="596" t="s">
        <v>1488</v>
      </c>
      <c r="B238" s="596" t="s">
        <v>1577</v>
      </c>
      <c r="C238" s="599" t="s">
        <v>1672</v>
      </c>
      <c r="D238" s="598">
        <f>'MAIN LEVEL'!BK34</f>
        <v>0</v>
      </c>
    </row>
    <row r="239" spans="1:4" ht="14.25" customHeight="1" x14ac:dyDescent="0.25">
      <c r="A239" s="596" t="s">
        <v>1578</v>
      </c>
      <c r="B239" s="596" t="s">
        <v>1579</v>
      </c>
      <c r="C239" s="599" t="s">
        <v>1672</v>
      </c>
      <c r="D239" s="598">
        <f>'MAIN LEVEL'!BK36</f>
        <v>0</v>
      </c>
    </row>
    <row r="240" spans="1:4" ht="14.25" customHeight="1" x14ac:dyDescent="0.25">
      <c r="A240" s="596" t="s">
        <v>1580</v>
      </c>
      <c r="B240" s="596" t="s">
        <v>1581</v>
      </c>
      <c r="C240" s="599" t="s">
        <v>1672</v>
      </c>
      <c r="D240" s="598">
        <f>'MAIN LEVEL'!BK37</f>
        <v>0</v>
      </c>
    </row>
    <row r="241" spans="1:4" ht="14.25" customHeight="1" x14ac:dyDescent="0.25">
      <c r="A241" s="596" t="s">
        <v>1471</v>
      </c>
      <c r="B241" s="596" t="s">
        <v>1582</v>
      </c>
      <c r="C241" s="599" t="s">
        <v>1672</v>
      </c>
      <c r="D241" s="598">
        <f>'MAIN LEVEL'!BK38</f>
        <v>0</v>
      </c>
    </row>
    <row r="242" spans="1:4" ht="14.25" customHeight="1" x14ac:dyDescent="0.25">
      <c r="A242" s="596" t="s">
        <v>1501</v>
      </c>
      <c r="B242" s="596" t="s">
        <v>1583</v>
      </c>
      <c r="C242" s="599" t="s">
        <v>1672</v>
      </c>
      <c r="D242" s="598">
        <f>'MAIN LEVEL'!BK39</f>
        <v>0</v>
      </c>
    </row>
    <row r="243" spans="1:4" ht="14.25" customHeight="1" x14ac:dyDescent="0.25">
      <c r="A243" s="596" t="s">
        <v>1503</v>
      </c>
      <c r="B243" s="596" t="s">
        <v>1584</v>
      </c>
      <c r="C243" s="599" t="s">
        <v>1672</v>
      </c>
      <c r="D243" s="598">
        <f>'MAIN LEVEL'!BK40</f>
        <v>0</v>
      </c>
    </row>
    <row r="244" spans="1:4" ht="14.25" customHeight="1" x14ac:dyDescent="0.25">
      <c r="A244" s="596" t="s">
        <v>1504</v>
      </c>
      <c r="B244" s="596" t="s">
        <v>1585</v>
      </c>
      <c r="C244" s="599" t="s">
        <v>1672</v>
      </c>
      <c r="D244" s="598">
        <f>'MAIN LEVEL'!BK41</f>
        <v>0</v>
      </c>
    </row>
    <row r="245" spans="1:4" ht="14.25" customHeight="1" x14ac:dyDescent="0.25">
      <c r="A245" s="596" t="s">
        <v>1505</v>
      </c>
      <c r="B245" s="596" t="s">
        <v>1586</v>
      </c>
      <c r="C245" s="599" t="s">
        <v>1672</v>
      </c>
      <c r="D245" s="598">
        <f>'MAIN LEVEL'!BK42</f>
        <v>0</v>
      </c>
    </row>
    <row r="246" spans="1:4" ht="14.25" customHeight="1" x14ac:dyDescent="0.25">
      <c r="A246" s="596" t="s">
        <v>1587</v>
      </c>
      <c r="B246" s="596" t="s">
        <v>1588</v>
      </c>
      <c r="C246" s="599" t="s">
        <v>1672</v>
      </c>
      <c r="D246" s="598">
        <f>'MAIN LEVEL'!BK43</f>
        <v>0</v>
      </c>
    </row>
    <row r="247" spans="1:4" ht="14.25" customHeight="1" x14ac:dyDescent="0.25">
      <c r="A247" s="596" t="s">
        <v>1509</v>
      </c>
      <c r="B247" s="596" t="s">
        <v>1589</v>
      </c>
      <c r="C247" s="599" t="s">
        <v>1672</v>
      </c>
      <c r="D247" s="598">
        <f>'MAIN LEVEL'!BK44</f>
        <v>0</v>
      </c>
    </row>
    <row r="248" spans="1:4" ht="14.25" customHeight="1" x14ac:dyDescent="0.25">
      <c r="A248" s="596" t="s">
        <v>1512</v>
      </c>
      <c r="B248" s="596" t="s">
        <v>1590</v>
      </c>
      <c r="C248" s="599" t="s">
        <v>1672</v>
      </c>
      <c r="D248" s="598">
        <f>'MAIN LEVEL'!BK45</f>
        <v>0</v>
      </c>
    </row>
    <row r="249" spans="1:4" ht="14.25" customHeight="1" x14ac:dyDescent="0.25">
      <c r="A249" s="596" t="s">
        <v>1513</v>
      </c>
      <c r="B249" s="596" t="s">
        <v>1591</v>
      </c>
      <c r="C249" s="599" t="s">
        <v>1672</v>
      </c>
      <c r="D249" s="598">
        <f>'MAIN LEVEL'!BK46</f>
        <v>0</v>
      </c>
    </row>
    <row r="250" spans="1:4" ht="14.25" customHeight="1" x14ac:dyDescent="0.25">
      <c r="A250" s="596" t="s">
        <v>1514</v>
      </c>
      <c r="B250" s="596" t="s">
        <v>1592</v>
      </c>
      <c r="C250" s="599" t="s">
        <v>1672</v>
      </c>
      <c r="D250" s="598">
        <f>'MAIN LEVEL'!BK47</f>
        <v>0</v>
      </c>
    </row>
    <row r="251" spans="1:4" ht="14.25" customHeight="1" x14ac:dyDescent="0.25">
      <c r="A251" s="596" t="s">
        <v>1474</v>
      </c>
      <c r="B251" s="596" t="s">
        <v>1593</v>
      </c>
      <c r="C251" s="599" t="s">
        <v>1672</v>
      </c>
      <c r="D251" s="598">
        <f>'MAIN LEVEL'!BK48</f>
        <v>0</v>
      </c>
    </row>
    <row r="252" spans="1:4" ht="14.25" customHeight="1" x14ac:dyDescent="0.25">
      <c r="A252" s="596" t="s">
        <v>1519</v>
      </c>
      <c r="B252" s="596" t="s">
        <v>1594</v>
      </c>
      <c r="C252" s="599" t="s">
        <v>1672</v>
      </c>
      <c r="D252" s="598">
        <f>'MAIN LEVEL'!BK49</f>
        <v>0</v>
      </c>
    </row>
    <row r="253" spans="1:4" ht="14.25" customHeight="1" x14ac:dyDescent="0.25">
      <c r="A253" s="596" t="s">
        <v>1595</v>
      </c>
      <c r="B253" s="596" t="s">
        <v>1596</v>
      </c>
      <c r="C253" s="599" t="s">
        <v>1672</v>
      </c>
      <c r="D253" s="598">
        <f>'MAIN LEVEL'!BK50</f>
        <v>0</v>
      </c>
    </row>
    <row r="254" spans="1:4" ht="14.25" customHeight="1" x14ac:dyDescent="0.25">
      <c r="A254" s="596" t="s">
        <v>1515</v>
      </c>
      <c r="B254" s="596" t="s">
        <v>1597</v>
      </c>
      <c r="C254" s="599" t="s">
        <v>1672</v>
      </c>
      <c r="D254" s="598">
        <f>'MAIN LEVEL'!BK52</f>
        <v>0</v>
      </c>
    </row>
    <row r="255" spans="1:4" ht="14.25" customHeight="1" x14ac:dyDescent="0.25">
      <c r="A255" s="596" t="s">
        <v>1598</v>
      </c>
      <c r="B255" s="596" t="s">
        <v>1599</v>
      </c>
      <c r="C255" s="599" t="s">
        <v>1672</v>
      </c>
      <c r="D255" s="598">
        <f>'MAIN LEVEL'!BK53</f>
        <v>0</v>
      </c>
    </row>
    <row r="256" spans="1:4" ht="14.25" customHeight="1" x14ac:dyDescent="0.25">
      <c r="A256" s="596" t="s">
        <v>1517</v>
      </c>
      <c r="B256" s="596" t="s">
        <v>1600</v>
      </c>
      <c r="C256" s="599" t="s">
        <v>1672</v>
      </c>
      <c r="D256" s="598" t="e">
        <f>'MAIN LEVEL'!BK54</f>
        <v>#REF!</v>
      </c>
    </row>
    <row r="257" spans="1:4" ht="14.25" customHeight="1" x14ac:dyDescent="0.25">
      <c r="A257" s="596" t="s">
        <v>1518</v>
      </c>
      <c r="B257" s="596" t="s">
        <v>1601</v>
      </c>
      <c r="C257" s="599" t="s">
        <v>1672</v>
      </c>
      <c r="D257" s="598">
        <f>'MAIN LEVEL'!BK55</f>
        <v>0</v>
      </c>
    </row>
    <row r="258" spans="1:4" ht="14.25" customHeight="1" x14ac:dyDescent="0.25">
      <c r="A258" s="596" t="s">
        <v>1526</v>
      </c>
      <c r="B258" s="596" t="s">
        <v>1602</v>
      </c>
      <c r="C258" s="599" t="s">
        <v>1672</v>
      </c>
      <c r="D258" s="598" t="e">
        <f>'MAIN LEVEL'!BK56</f>
        <v>#REF!</v>
      </c>
    </row>
    <row r="259" spans="1:4" ht="14.25" customHeight="1" x14ac:dyDescent="0.25">
      <c r="A259" s="596" t="s">
        <v>1603</v>
      </c>
      <c r="B259" s="596" t="s">
        <v>1604</v>
      </c>
      <c r="C259" s="599" t="s">
        <v>1672</v>
      </c>
      <c r="D259" s="598">
        <f>'MAIN LEVEL'!BK58</f>
        <v>0</v>
      </c>
    </row>
    <row r="260" spans="1:4" ht="14.25" customHeight="1" x14ac:dyDescent="0.25">
      <c r="A260" s="596" t="s">
        <v>1522</v>
      </c>
      <c r="B260" s="596" t="s">
        <v>1605</v>
      </c>
      <c r="C260" s="599" t="s">
        <v>1672</v>
      </c>
      <c r="D260" s="598">
        <f>'MAIN LEVEL'!BK59</f>
        <v>0</v>
      </c>
    </row>
    <row r="261" spans="1:4" ht="14.25" customHeight="1" x14ac:dyDescent="0.25">
      <c r="A261" s="596" t="s">
        <v>1606</v>
      </c>
      <c r="B261" s="596" t="s">
        <v>1607</v>
      </c>
      <c r="C261" s="599" t="s">
        <v>1672</v>
      </c>
      <c r="D261" s="598">
        <f>'MAIN LEVEL'!BK60</f>
        <v>0</v>
      </c>
    </row>
    <row r="262" spans="1:4" ht="14.25" customHeight="1" x14ac:dyDescent="0.25">
      <c r="A262" s="596" t="s">
        <v>1474</v>
      </c>
      <c r="B262" s="596" t="s">
        <v>1608</v>
      </c>
      <c r="C262" s="599" t="s">
        <v>1672</v>
      </c>
      <c r="D262" s="598">
        <f>'MAIN LEVEL'!BK61</f>
        <v>0</v>
      </c>
    </row>
    <row r="263" spans="1:4" ht="14.25" customHeight="1" x14ac:dyDescent="0.25">
      <c r="A263" s="596" t="s">
        <v>1532</v>
      </c>
      <c r="B263" s="596" t="s">
        <v>1609</v>
      </c>
      <c r="C263" s="599" t="s">
        <v>1672</v>
      </c>
      <c r="D263" s="598">
        <f>'MAIN LEVEL'!BK62</f>
        <v>0</v>
      </c>
    </row>
    <row r="264" spans="1:4" ht="14.25" customHeight="1" x14ac:dyDescent="0.25">
      <c r="A264" s="596" t="s">
        <v>1534</v>
      </c>
      <c r="B264" s="596" t="s">
        <v>1610</v>
      </c>
      <c r="C264" s="599" t="s">
        <v>1672</v>
      </c>
      <c r="D264" s="598" t="e">
        <f>'MAIN LEVEL'!BK63</f>
        <v>#REF!</v>
      </c>
    </row>
    <row r="265" spans="1:4" ht="14.25" customHeight="1" x14ac:dyDescent="0.25">
      <c r="A265" s="596" t="s">
        <v>1611</v>
      </c>
      <c r="B265" s="596" t="s">
        <v>1612</v>
      </c>
      <c r="C265" s="599" t="s">
        <v>1672</v>
      </c>
      <c r="D265" s="598" t="e">
        <f>'MAIN LEVEL'!BK64</f>
        <v>#REF!</v>
      </c>
    </row>
    <row r="266" spans="1:4" ht="14.25" customHeight="1" x14ac:dyDescent="0.25">
      <c r="A266" s="596" t="s">
        <v>1524</v>
      </c>
      <c r="B266" s="596" t="s">
        <v>1613</v>
      </c>
      <c r="C266" s="599" t="s">
        <v>1672</v>
      </c>
      <c r="D266" s="598">
        <f>'MAIN LEVEL'!BK65</f>
        <v>0</v>
      </c>
    </row>
    <row r="267" spans="1:4" ht="14.25" customHeight="1" x14ac:dyDescent="0.25">
      <c r="A267" s="596" t="s">
        <v>1525</v>
      </c>
      <c r="B267" s="596" t="s">
        <v>1614</v>
      </c>
      <c r="C267" s="599" t="s">
        <v>1672</v>
      </c>
      <c r="D267" s="598">
        <f>'MAIN LEVEL'!BK66</f>
        <v>0</v>
      </c>
    </row>
    <row r="268" spans="1:4" ht="14.25" customHeight="1" x14ac:dyDescent="0.25">
      <c r="A268" s="596" t="s">
        <v>1615</v>
      </c>
      <c r="B268" s="596" t="s">
        <v>1616</v>
      </c>
      <c r="C268" s="599" t="s">
        <v>1672</v>
      </c>
      <c r="D268" s="598" t="e">
        <f>'MAIN LEVEL'!BK67</f>
        <v>#REF!</v>
      </c>
    </row>
    <row r="269" spans="1:4" ht="14.25" customHeight="1" x14ac:dyDescent="0.25">
      <c r="A269" s="596" t="s">
        <v>1527</v>
      </c>
      <c r="B269" s="596" t="s">
        <v>1617</v>
      </c>
      <c r="C269" s="599" t="s">
        <v>1672</v>
      </c>
      <c r="D269" s="598">
        <f>'MAIN LEVEL'!BK68</f>
        <v>0</v>
      </c>
    </row>
    <row r="270" spans="1:4" ht="14.25" customHeight="1" x14ac:dyDescent="0.25">
      <c r="A270" s="596" t="s">
        <v>1528</v>
      </c>
      <c r="B270" s="596" t="s">
        <v>1618</v>
      </c>
      <c r="C270" s="599" t="s">
        <v>1672</v>
      </c>
      <c r="D270" s="598">
        <f>'MAIN LEVEL'!BK69</f>
        <v>0</v>
      </c>
    </row>
    <row r="271" spans="1:4" ht="14.25" customHeight="1" x14ac:dyDescent="0.25">
      <c r="A271" s="596" t="s">
        <v>1544</v>
      </c>
      <c r="B271" s="596" t="s">
        <v>1619</v>
      </c>
      <c r="C271" s="599" t="s">
        <v>1672</v>
      </c>
      <c r="D271" s="598" t="e">
        <f>'MAIN LEVEL'!BK70</f>
        <v>#REF!</v>
      </c>
    </row>
    <row r="272" spans="1:4" ht="14.25" customHeight="1" x14ac:dyDescent="0.25">
      <c r="A272" s="596" t="s">
        <v>1529</v>
      </c>
      <c r="B272" s="596" t="s">
        <v>1620</v>
      </c>
      <c r="C272" s="599" t="s">
        <v>1672</v>
      </c>
      <c r="D272" s="598">
        <f>'MAIN LEVEL'!BK71</f>
        <v>0</v>
      </c>
    </row>
    <row r="273" spans="1:4" ht="14.25" customHeight="1" x14ac:dyDescent="0.25">
      <c r="A273" s="596" t="s">
        <v>1621</v>
      </c>
      <c r="B273" s="596" t="s">
        <v>1622</v>
      </c>
      <c r="C273" s="599" t="s">
        <v>1672</v>
      </c>
      <c r="D273" s="598">
        <f>'MAIN LEVEL'!BK72</f>
        <v>0</v>
      </c>
    </row>
    <row r="274" spans="1:4" ht="14.25" customHeight="1" x14ac:dyDescent="0.25">
      <c r="A274" s="596" t="s">
        <v>1623</v>
      </c>
      <c r="B274" s="596" t="s">
        <v>1624</v>
      </c>
      <c r="C274" s="599" t="s">
        <v>1672</v>
      </c>
      <c r="D274" s="598">
        <f>'MAIN LEVEL'!BK74</f>
        <v>0</v>
      </c>
    </row>
    <row r="275" spans="1:4" ht="14.25" customHeight="1" x14ac:dyDescent="0.25">
      <c r="A275" s="596" t="s">
        <v>1531</v>
      </c>
      <c r="B275" s="596" t="s">
        <v>1625</v>
      </c>
      <c r="C275" s="599" t="s">
        <v>1672</v>
      </c>
      <c r="D275" s="598">
        <f>'MAIN LEVEL'!BK75</f>
        <v>0</v>
      </c>
    </row>
    <row r="276" spans="1:4" ht="14.25" customHeight="1" x14ac:dyDescent="0.25">
      <c r="A276" s="596" t="s">
        <v>1626</v>
      </c>
      <c r="B276" s="596" t="s">
        <v>1627</v>
      </c>
      <c r="C276" s="599" t="s">
        <v>1672</v>
      </c>
      <c r="D276" s="598">
        <f>'MAIN LEVEL'!BK76</f>
        <v>0</v>
      </c>
    </row>
    <row r="277" spans="1:4" ht="14.25" customHeight="1" x14ac:dyDescent="0.25">
      <c r="A277" s="596" t="s">
        <v>1628</v>
      </c>
      <c r="B277" s="596" t="s">
        <v>1629</v>
      </c>
      <c r="C277" s="599" t="s">
        <v>1672</v>
      </c>
      <c r="D277" s="598">
        <f>'MAIN LEVEL'!BK78</f>
        <v>0</v>
      </c>
    </row>
    <row r="278" spans="1:4" ht="14.25" customHeight="1" x14ac:dyDescent="0.25">
      <c r="A278" s="596" t="s">
        <v>1630</v>
      </c>
      <c r="B278" s="596" t="s">
        <v>1631</v>
      </c>
      <c r="C278" s="599" t="s">
        <v>1672</v>
      </c>
      <c r="D278" s="598">
        <f>'MAIN LEVEL'!BK79</f>
        <v>0</v>
      </c>
    </row>
    <row r="279" spans="1:4" ht="14.25" customHeight="1" x14ac:dyDescent="0.25">
      <c r="A279" s="596" t="s">
        <v>1538</v>
      </c>
      <c r="B279" s="596" t="s">
        <v>1632</v>
      </c>
      <c r="C279" s="599" t="s">
        <v>1672</v>
      </c>
      <c r="D279" s="598">
        <f>'MAIN LEVEL'!BK80</f>
        <v>0</v>
      </c>
    </row>
    <row r="280" spans="1:4" ht="14.25" customHeight="1" x14ac:dyDescent="0.25">
      <c r="A280" s="596" t="s">
        <v>1539</v>
      </c>
      <c r="B280" s="596" t="s">
        <v>1633</v>
      </c>
      <c r="C280" s="599" t="s">
        <v>1672</v>
      </c>
      <c r="D280" s="598">
        <f>'MAIN LEVEL'!BK81</f>
        <v>0</v>
      </c>
    </row>
    <row r="281" spans="1:4" ht="14.25" customHeight="1" x14ac:dyDescent="0.25">
      <c r="A281" s="596" t="s">
        <v>1541</v>
      </c>
      <c r="B281" s="596" t="s">
        <v>1634</v>
      </c>
      <c r="C281" s="599" t="s">
        <v>1672</v>
      </c>
      <c r="D281" s="598">
        <f>'MAIN LEVEL'!BK82</f>
        <v>0</v>
      </c>
    </row>
    <row r="282" spans="1:4" ht="14.25" customHeight="1" x14ac:dyDescent="0.25">
      <c r="A282" s="596" t="s">
        <v>1635</v>
      </c>
      <c r="B282" s="596" t="s">
        <v>1636</v>
      </c>
      <c r="C282" s="599" t="s">
        <v>1672</v>
      </c>
      <c r="D282" s="598">
        <f>'MAIN LEVEL'!BK83</f>
        <v>0</v>
      </c>
    </row>
    <row r="283" spans="1:4" ht="14.25" customHeight="1" x14ac:dyDescent="0.25">
      <c r="A283" s="596" t="s">
        <v>1637</v>
      </c>
      <c r="B283" s="596" t="s">
        <v>1638</v>
      </c>
      <c r="C283" s="599" t="s">
        <v>1672</v>
      </c>
      <c r="D283" s="598">
        <f>'MAIN LEVEL'!BK85</f>
        <v>0</v>
      </c>
    </row>
    <row r="284" spans="1:4" ht="14.25" customHeight="1" x14ac:dyDescent="0.25">
      <c r="A284" s="596" t="s">
        <v>1639</v>
      </c>
      <c r="B284" s="596" t="s">
        <v>1640</v>
      </c>
      <c r="C284" s="599" t="s">
        <v>1672</v>
      </c>
      <c r="D284" s="598">
        <f>'MAIN LEVEL'!BK86</f>
        <v>0</v>
      </c>
    </row>
    <row r="285" spans="1:4" ht="14.25" customHeight="1" x14ac:dyDescent="0.25">
      <c r="A285" s="596" t="s">
        <v>1641</v>
      </c>
      <c r="B285" s="596" t="s">
        <v>1642</v>
      </c>
      <c r="C285" s="599" t="s">
        <v>1672</v>
      </c>
      <c r="D285" s="598">
        <f>'MAIN LEVEL'!BK87</f>
        <v>0</v>
      </c>
    </row>
    <row r="286" spans="1:4" ht="14.25" customHeight="1" x14ac:dyDescent="0.25">
      <c r="A286" s="596" t="s">
        <v>1643</v>
      </c>
      <c r="B286" s="596" t="s">
        <v>1644</v>
      </c>
      <c r="C286" s="599" t="s">
        <v>1672</v>
      </c>
      <c r="D286" s="598">
        <f>'MAIN LEVEL'!BK88</f>
        <v>0</v>
      </c>
    </row>
    <row r="287" spans="1:4" ht="14.25" customHeight="1" x14ac:dyDescent="0.25">
      <c r="A287" s="596" t="s">
        <v>1391</v>
      </c>
      <c r="B287" s="596" t="s">
        <v>1645</v>
      </c>
      <c r="C287" s="599" t="s">
        <v>1672</v>
      </c>
      <c r="D287" s="598">
        <f>'MAIN LEVEL'!BK89</f>
        <v>0</v>
      </c>
    </row>
    <row r="288" spans="1:4" ht="14.25" customHeight="1" x14ac:dyDescent="0.25">
      <c r="A288" s="596" t="s">
        <v>1646</v>
      </c>
      <c r="B288" s="596" t="s">
        <v>1647</v>
      </c>
      <c r="C288" s="599" t="s">
        <v>1672</v>
      </c>
      <c r="D288" s="598">
        <f>'MAIN LEVEL'!BK90</f>
        <v>0</v>
      </c>
    </row>
    <row r="289" spans="1:4" ht="14.25" customHeight="1" x14ac:dyDescent="0.25">
      <c r="A289" s="596" t="s">
        <v>1648</v>
      </c>
      <c r="B289" s="596" t="s">
        <v>1649</v>
      </c>
      <c r="C289" s="599" t="s">
        <v>1672</v>
      </c>
      <c r="D289" s="598">
        <f>'MAIN LEVEL'!BK91</f>
        <v>0</v>
      </c>
    </row>
    <row r="290" spans="1:4" ht="14.25" customHeight="1" x14ac:dyDescent="0.25">
      <c r="A290" s="596" t="s">
        <v>1553</v>
      </c>
      <c r="B290" s="596" t="s">
        <v>1650</v>
      </c>
      <c r="C290" s="599" t="s">
        <v>1672</v>
      </c>
      <c r="D290" s="598">
        <f>'MAIN LEVEL'!BK92</f>
        <v>0</v>
      </c>
    </row>
    <row r="291" spans="1:4" ht="14.25" customHeight="1" x14ac:dyDescent="0.25">
      <c r="A291" s="596" t="s">
        <v>1651</v>
      </c>
      <c r="B291" s="596" t="s">
        <v>1652</v>
      </c>
      <c r="C291" s="599" t="s">
        <v>1672</v>
      </c>
      <c r="D291" s="598">
        <v>0</v>
      </c>
    </row>
    <row r="292" spans="1:4" ht="14.25" customHeight="1" x14ac:dyDescent="0.25">
      <c r="A292" s="596" t="s">
        <v>1653</v>
      </c>
      <c r="B292" s="596" t="s">
        <v>1654</v>
      </c>
      <c r="C292" s="599" t="s">
        <v>1672</v>
      </c>
      <c r="D292" s="598">
        <v>0</v>
      </c>
    </row>
    <row r="293" spans="1:4" ht="14.25" customHeight="1" x14ac:dyDescent="0.25">
      <c r="A293" s="596" t="s">
        <v>1655</v>
      </c>
      <c r="B293" s="596" t="s">
        <v>1656</v>
      </c>
      <c r="C293" s="599" t="s">
        <v>1672</v>
      </c>
      <c r="D293" s="598">
        <v>0</v>
      </c>
    </row>
    <row r="294" spans="1:4" ht="14.25" customHeight="1" x14ac:dyDescent="0.25">
      <c r="A294" s="596" t="s">
        <v>1657</v>
      </c>
      <c r="B294" s="596" t="s">
        <v>1658</v>
      </c>
      <c r="C294" s="599" t="s">
        <v>1672</v>
      </c>
      <c r="D294" s="598">
        <v>0</v>
      </c>
    </row>
    <row r="295" spans="1:4" ht="14.25" customHeight="1" x14ac:dyDescent="0.25">
      <c r="A295" s="596" t="s">
        <v>1659</v>
      </c>
      <c r="B295" s="596" t="s">
        <v>1660</v>
      </c>
      <c r="C295" s="599" t="s">
        <v>1672</v>
      </c>
      <c r="D295" s="598">
        <v>0</v>
      </c>
    </row>
    <row r="296" spans="1:4" ht="14.25" customHeight="1" x14ac:dyDescent="0.25">
      <c r="A296" s="596" t="s">
        <v>1661</v>
      </c>
      <c r="B296" s="596" t="s">
        <v>1662</v>
      </c>
      <c r="C296" s="599" t="s">
        <v>1672</v>
      </c>
      <c r="D296" s="598">
        <f>SUM(D291:D295)</f>
        <v>0</v>
      </c>
    </row>
    <row r="297" spans="1:4" ht="14.25" customHeight="1" x14ac:dyDescent="0.25">
      <c r="A297" s="596" t="s">
        <v>1663</v>
      </c>
      <c r="B297" s="596" t="s">
        <v>1664</v>
      </c>
      <c r="C297" s="599" t="s">
        <v>1672</v>
      </c>
      <c r="D297" s="598">
        <f>D296+D290</f>
        <v>0</v>
      </c>
    </row>
    <row r="298" spans="1:4" ht="14.25" customHeight="1" x14ac:dyDescent="0.25">
      <c r="A298" s="596" t="s">
        <v>1437</v>
      </c>
      <c r="B298" s="596" t="s">
        <v>1557</v>
      </c>
      <c r="C298" s="599" t="s">
        <v>1673</v>
      </c>
      <c r="D298" s="598" t="str">
        <f>IF('MAIN LEVEL'!BP18=0, "-", 'MAIN LEVEL'!BP18)</f>
        <v>-</v>
      </c>
    </row>
    <row r="299" spans="1:4" ht="14.25" customHeight="1" x14ac:dyDescent="0.25">
      <c r="A299" s="596" t="s">
        <v>1441</v>
      </c>
      <c r="B299" s="596" t="s">
        <v>1559</v>
      </c>
      <c r="C299" s="599" t="s">
        <v>1673</v>
      </c>
      <c r="D299" s="598" t="str">
        <f>IF('MAIN LEVEL'!BP19=0, "-", 'MAIN LEVEL'!BP19)</f>
        <v>-</v>
      </c>
    </row>
    <row r="300" spans="1:4" ht="14.25" customHeight="1" x14ac:dyDescent="0.25">
      <c r="A300" s="596" t="s">
        <v>1560</v>
      </c>
      <c r="B300" s="596" t="s">
        <v>1561</v>
      </c>
      <c r="C300" s="599" t="s">
        <v>1673</v>
      </c>
      <c r="D300" s="598" t="str">
        <f>IF('MAIN LEVEL'!BP20=0, "-", 'MAIN LEVEL'!BP20)</f>
        <v>-</v>
      </c>
    </row>
    <row r="301" spans="1:4" ht="14.25" customHeight="1" x14ac:dyDescent="0.25">
      <c r="A301" s="596" t="s">
        <v>1448</v>
      </c>
      <c r="B301" s="596" t="s">
        <v>1562</v>
      </c>
      <c r="C301" s="599" t="s">
        <v>1673</v>
      </c>
      <c r="D301" s="598" t="str">
        <f>IF('MAIN LEVEL'!BP22=0, "-", 'MAIN LEVEL'!BP22)</f>
        <v>-</v>
      </c>
    </row>
    <row r="302" spans="1:4" ht="14.25" customHeight="1" x14ac:dyDescent="0.25">
      <c r="A302" s="596" t="s">
        <v>1459</v>
      </c>
      <c r="B302" s="596" t="s">
        <v>1563</v>
      </c>
      <c r="C302" s="599" t="s">
        <v>1673</v>
      </c>
      <c r="D302" s="598" t="str">
        <f>IF('MAIN LEVEL'!BP23=0, "-", 'MAIN LEVEL'!BP23)</f>
        <v>-</v>
      </c>
    </row>
    <row r="303" spans="1:4" ht="14.25" customHeight="1" x14ac:dyDescent="0.25">
      <c r="A303" s="596" t="s">
        <v>1463</v>
      </c>
      <c r="B303" s="596" t="s">
        <v>1564</v>
      </c>
      <c r="C303" s="599" t="s">
        <v>1673</v>
      </c>
      <c r="D303" s="598" t="str">
        <f>IF('MAIN LEVEL'!BP24=0, "-", 'MAIN LEVEL'!BP24)</f>
        <v>-</v>
      </c>
    </row>
    <row r="304" spans="1:4" ht="14.25" customHeight="1" x14ac:dyDescent="0.25">
      <c r="A304" s="596" t="s">
        <v>1470</v>
      </c>
      <c r="B304" s="596" t="s">
        <v>1565</v>
      </c>
      <c r="C304" s="599" t="s">
        <v>1673</v>
      </c>
      <c r="D304" s="598" t="str">
        <f>IF('MAIN LEVEL'!BP25=0, "-", 'MAIN LEVEL'!BP25)</f>
        <v>-</v>
      </c>
    </row>
    <row r="305" spans="1:4" ht="14.25" customHeight="1" x14ac:dyDescent="0.25">
      <c r="A305" s="596" t="s">
        <v>1467</v>
      </c>
      <c r="B305" s="596" t="s">
        <v>1566</v>
      </c>
      <c r="C305" s="599" t="s">
        <v>1673</v>
      </c>
      <c r="D305" s="598" t="str">
        <f>IF('MAIN LEVEL'!BP27=0, "-", 'MAIN LEVEL'!BP27)</f>
        <v>-</v>
      </c>
    </row>
    <row r="306" spans="1:4" ht="14.25" customHeight="1" x14ac:dyDescent="0.25">
      <c r="A306" s="596" t="s">
        <v>1567</v>
      </c>
      <c r="B306" s="596" t="s">
        <v>1568</v>
      </c>
      <c r="C306" s="599" t="s">
        <v>1673</v>
      </c>
      <c r="D306" s="598" t="str">
        <f>IF('MAIN LEVEL'!BP28=0, "-", 'MAIN LEVEL'!BP28)</f>
        <v>-</v>
      </c>
    </row>
    <row r="307" spans="1:4" ht="14.25" customHeight="1" x14ac:dyDescent="0.25">
      <c r="A307" s="596" t="s">
        <v>1474</v>
      </c>
      <c r="B307" s="596" t="s">
        <v>1569</v>
      </c>
      <c r="C307" s="599" t="s">
        <v>1673</v>
      </c>
      <c r="D307" s="598" t="str">
        <f>IF('MAIN LEVEL'!BP29=0, "-", 'MAIN LEVEL'!BP29)</f>
        <v>-</v>
      </c>
    </row>
    <row r="308" spans="1:4" ht="14.25" customHeight="1" x14ac:dyDescent="0.25">
      <c r="A308" s="596" t="s">
        <v>1482</v>
      </c>
      <c r="B308" s="596" t="s">
        <v>1570</v>
      </c>
      <c r="C308" s="599" t="s">
        <v>1673</v>
      </c>
      <c r="D308" s="598" t="str">
        <f>IF('MAIN LEVEL'!BP30=0, "-", 'MAIN LEVEL'!BP30)</f>
        <v>-</v>
      </c>
    </row>
    <row r="309" spans="1:4" ht="14.25" customHeight="1" x14ac:dyDescent="0.25">
      <c r="A309" s="596" t="s">
        <v>1571</v>
      </c>
      <c r="B309" s="596" t="s">
        <v>1572</v>
      </c>
      <c r="C309" s="599" t="s">
        <v>1673</v>
      </c>
      <c r="D309" s="598" t="str">
        <f>IF('MAIN LEVEL'!BP31=0, "-", 'MAIN LEVEL'!BP31)</f>
        <v>-</v>
      </c>
    </row>
    <row r="310" spans="1:4" ht="14.25" customHeight="1" x14ac:dyDescent="0.25">
      <c r="A310" s="596" t="s">
        <v>1573</v>
      </c>
      <c r="B310" s="596" t="s">
        <v>1574</v>
      </c>
      <c r="C310" s="599" t="s">
        <v>1673</v>
      </c>
      <c r="D310" s="598" t="str">
        <f>IF('MAIN LEVEL'!BP32=0, "-", 'MAIN LEVEL'!BP32)</f>
        <v>-</v>
      </c>
    </row>
    <row r="311" spans="1:4" ht="14.25" customHeight="1" x14ac:dyDescent="0.25">
      <c r="A311" s="596" t="s">
        <v>1575</v>
      </c>
      <c r="B311" s="596" t="s">
        <v>1576</v>
      </c>
      <c r="C311" s="599" t="s">
        <v>1673</v>
      </c>
      <c r="D311" s="598" t="str">
        <f>IF('MAIN LEVEL'!BP33=0, "-", 'MAIN LEVEL'!BP33)</f>
        <v>-</v>
      </c>
    </row>
    <row r="312" spans="1:4" ht="14.25" customHeight="1" x14ac:dyDescent="0.25">
      <c r="A312" s="596" t="s">
        <v>1488</v>
      </c>
      <c r="B312" s="596" t="s">
        <v>1577</v>
      </c>
      <c r="C312" s="599" t="s">
        <v>1673</v>
      </c>
      <c r="D312" s="598" t="str">
        <f>IF('MAIN LEVEL'!BP34=0, "-", 'MAIN LEVEL'!BP34)</f>
        <v>-</v>
      </c>
    </row>
    <row r="313" spans="1:4" ht="14.25" customHeight="1" x14ac:dyDescent="0.25">
      <c r="A313" s="596" t="s">
        <v>1578</v>
      </c>
      <c r="B313" s="596" t="s">
        <v>1579</v>
      </c>
      <c r="C313" s="599" t="s">
        <v>1673</v>
      </c>
      <c r="D313" s="598" t="str">
        <f>IF('MAIN LEVEL'!BP36=0, "-", 'MAIN LEVEL'!BP36)</f>
        <v>-</v>
      </c>
    </row>
    <row r="314" spans="1:4" ht="14.25" customHeight="1" x14ac:dyDescent="0.25">
      <c r="A314" s="596" t="s">
        <v>1580</v>
      </c>
      <c r="B314" s="596" t="s">
        <v>1581</v>
      </c>
      <c r="C314" s="599" t="s">
        <v>1673</v>
      </c>
      <c r="D314" s="598" t="str">
        <f>IF('MAIN LEVEL'!BP37=0, "-", 'MAIN LEVEL'!BP37)</f>
        <v>-</v>
      </c>
    </row>
    <row r="315" spans="1:4" ht="14.25" customHeight="1" x14ac:dyDescent="0.25">
      <c r="A315" s="596" t="s">
        <v>1471</v>
      </c>
      <c r="B315" s="596" t="s">
        <v>1582</v>
      </c>
      <c r="C315" s="599" t="s">
        <v>1673</v>
      </c>
      <c r="D315" s="598" t="str">
        <f>IF('MAIN LEVEL'!BP38=0, "-", 'MAIN LEVEL'!BP38)</f>
        <v>-</v>
      </c>
    </row>
    <row r="316" spans="1:4" ht="14.25" customHeight="1" x14ac:dyDescent="0.25">
      <c r="A316" s="596" t="s">
        <v>1501</v>
      </c>
      <c r="B316" s="596" t="s">
        <v>1583</v>
      </c>
      <c r="C316" s="599" t="s">
        <v>1673</v>
      </c>
      <c r="D316" s="598" t="str">
        <f>IF('MAIN LEVEL'!BP39=0, "-", 'MAIN LEVEL'!BP39)</f>
        <v>-</v>
      </c>
    </row>
    <row r="317" spans="1:4" ht="14.25" customHeight="1" x14ac:dyDescent="0.25">
      <c r="A317" s="596" t="s">
        <v>1503</v>
      </c>
      <c r="B317" s="596" t="s">
        <v>1584</v>
      </c>
      <c r="C317" s="599" t="s">
        <v>1673</v>
      </c>
      <c r="D317" s="598" t="str">
        <f>IF('MAIN LEVEL'!BP40=0, "-", 'MAIN LEVEL'!BP40)</f>
        <v>-</v>
      </c>
    </row>
    <row r="318" spans="1:4" ht="14.25" customHeight="1" x14ac:dyDescent="0.25">
      <c r="A318" s="596" t="s">
        <v>1504</v>
      </c>
      <c r="B318" s="596" t="s">
        <v>1585</v>
      </c>
      <c r="C318" s="599" t="s">
        <v>1673</v>
      </c>
      <c r="D318" s="598" t="str">
        <f>IF('MAIN LEVEL'!BP41=0, "-", 'MAIN LEVEL'!BP41)</f>
        <v>-</v>
      </c>
    </row>
    <row r="319" spans="1:4" ht="14.25" customHeight="1" x14ac:dyDescent="0.25">
      <c r="A319" s="596" t="s">
        <v>1505</v>
      </c>
      <c r="B319" s="596" t="s">
        <v>1586</v>
      </c>
      <c r="C319" s="599" t="s">
        <v>1673</v>
      </c>
      <c r="D319" s="598" t="str">
        <f>IF('MAIN LEVEL'!BP42=0, "-", 'MAIN LEVEL'!BP42)</f>
        <v>-</v>
      </c>
    </row>
    <row r="320" spans="1:4" ht="14.25" customHeight="1" x14ac:dyDescent="0.25">
      <c r="A320" s="596" t="s">
        <v>1587</v>
      </c>
      <c r="B320" s="596" t="s">
        <v>1588</v>
      </c>
      <c r="C320" s="599" t="s">
        <v>1673</v>
      </c>
      <c r="D320" s="598" t="str">
        <f>IF('MAIN LEVEL'!BP43=0, "-", 'MAIN LEVEL'!BP43)</f>
        <v>-</v>
      </c>
    </row>
    <row r="321" spans="1:4" ht="14.25" customHeight="1" x14ac:dyDescent="0.25">
      <c r="A321" s="596" t="s">
        <v>1509</v>
      </c>
      <c r="B321" s="596" t="s">
        <v>1589</v>
      </c>
      <c r="C321" s="599" t="s">
        <v>1673</v>
      </c>
      <c r="D321" s="598" t="str">
        <f>IF('MAIN LEVEL'!BP44=0, "-", 'MAIN LEVEL'!BP44)</f>
        <v>-</v>
      </c>
    </row>
    <row r="322" spans="1:4" ht="14.25" customHeight="1" x14ac:dyDescent="0.25">
      <c r="A322" s="596" t="s">
        <v>1512</v>
      </c>
      <c r="B322" s="596" t="s">
        <v>1590</v>
      </c>
      <c r="C322" s="599" t="s">
        <v>1673</v>
      </c>
      <c r="D322" s="598" t="str">
        <f>IF('MAIN LEVEL'!BP45=0, "-", 'MAIN LEVEL'!BP45)</f>
        <v>-</v>
      </c>
    </row>
    <row r="323" spans="1:4" ht="14.25" customHeight="1" x14ac:dyDescent="0.25">
      <c r="A323" s="596" t="s">
        <v>1513</v>
      </c>
      <c r="B323" s="596" t="s">
        <v>1591</v>
      </c>
      <c r="C323" s="599" t="s">
        <v>1673</v>
      </c>
      <c r="D323" s="598" t="str">
        <f>IF('MAIN LEVEL'!BP46=0, "-", 'MAIN LEVEL'!BP46)</f>
        <v>-</v>
      </c>
    </row>
    <row r="324" spans="1:4" ht="14.25" customHeight="1" x14ac:dyDescent="0.25">
      <c r="A324" s="596" t="s">
        <v>1514</v>
      </c>
      <c r="B324" s="596" t="s">
        <v>1592</v>
      </c>
      <c r="C324" s="599" t="s">
        <v>1673</v>
      </c>
      <c r="D324" s="598" t="str">
        <f>IF('MAIN LEVEL'!BP47=0, "-", 'MAIN LEVEL'!BP47)</f>
        <v>-</v>
      </c>
    </row>
    <row r="325" spans="1:4" ht="14.25" customHeight="1" x14ac:dyDescent="0.25">
      <c r="A325" s="596" t="s">
        <v>1474</v>
      </c>
      <c r="B325" s="596" t="s">
        <v>1593</v>
      </c>
      <c r="C325" s="599" t="s">
        <v>1673</v>
      </c>
      <c r="D325" s="598" t="str">
        <f>IF('MAIN LEVEL'!BP48=0, "-", 'MAIN LEVEL'!BP48)</f>
        <v>-</v>
      </c>
    </row>
    <row r="326" spans="1:4" ht="14.25" customHeight="1" x14ac:dyDescent="0.25">
      <c r="A326" s="596" t="s">
        <v>1519</v>
      </c>
      <c r="B326" s="596" t="s">
        <v>1594</v>
      </c>
      <c r="C326" s="599" t="s">
        <v>1673</v>
      </c>
      <c r="D326" s="598" t="str">
        <f>IF('MAIN LEVEL'!BP49=0, "-", 'MAIN LEVEL'!BP49)</f>
        <v>-</v>
      </c>
    </row>
    <row r="327" spans="1:4" ht="14.25" customHeight="1" x14ac:dyDescent="0.25">
      <c r="A327" s="596" t="s">
        <v>1595</v>
      </c>
      <c r="B327" s="596" t="s">
        <v>1596</v>
      </c>
      <c r="C327" s="599" t="s">
        <v>1673</v>
      </c>
      <c r="D327" s="598" t="str">
        <f>IF('MAIN LEVEL'!BP50=0, "-", 'MAIN LEVEL'!BP50)</f>
        <v>-</v>
      </c>
    </row>
    <row r="328" spans="1:4" ht="14.25" customHeight="1" x14ac:dyDescent="0.25">
      <c r="A328" s="596" t="s">
        <v>1515</v>
      </c>
      <c r="B328" s="596" t="s">
        <v>1597</v>
      </c>
      <c r="C328" s="599" t="s">
        <v>1673</v>
      </c>
      <c r="D328" s="598" t="str">
        <f>IF('MAIN LEVEL'!BP52=0, "-", 'MAIN LEVEL'!BP52)</f>
        <v>-</v>
      </c>
    </row>
    <row r="329" spans="1:4" ht="14.25" customHeight="1" x14ac:dyDescent="0.25">
      <c r="A329" s="596" t="s">
        <v>1598</v>
      </c>
      <c r="B329" s="596" t="s">
        <v>1599</v>
      </c>
      <c r="C329" s="599" t="s">
        <v>1673</v>
      </c>
      <c r="D329" s="598" t="str">
        <f>IF('MAIN LEVEL'!BP53=0, "-", 'MAIN LEVEL'!BP53)</f>
        <v>-</v>
      </c>
    </row>
    <row r="330" spans="1:4" ht="14.25" customHeight="1" x14ac:dyDescent="0.25">
      <c r="A330" s="596" t="s">
        <v>1517</v>
      </c>
      <c r="B330" s="596" t="s">
        <v>1600</v>
      </c>
      <c r="C330" s="599" t="s">
        <v>1673</v>
      </c>
      <c r="D330" s="598" t="str">
        <f>IF('MAIN LEVEL'!BP54=0, "-", 'MAIN LEVEL'!BP54)</f>
        <v>-</v>
      </c>
    </row>
    <row r="331" spans="1:4" ht="14.25" customHeight="1" x14ac:dyDescent="0.25">
      <c r="A331" s="596" t="s">
        <v>1518</v>
      </c>
      <c r="B331" s="596" t="s">
        <v>1601</v>
      </c>
      <c r="C331" s="599" t="s">
        <v>1673</v>
      </c>
      <c r="D331" s="598" t="str">
        <f>IF('MAIN LEVEL'!BP55=0, "-", 'MAIN LEVEL'!BP55)</f>
        <v>-</v>
      </c>
    </row>
    <row r="332" spans="1:4" ht="14.25" customHeight="1" x14ac:dyDescent="0.25">
      <c r="A332" s="596" t="s">
        <v>1526</v>
      </c>
      <c r="B332" s="596" t="s">
        <v>1602</v>
      </c>
      <c r="C332" s="599" t="s">
        <v>1673</v>
      </c>
      <c r="D332" s="598" t="str">
        <f>IF('MAIN LEVEL'!BP56=0, "-", 'MAIN LEVEL'!BP56)</f>
        <v>-</v>
      </c>
    </row>
    <row r="333" spans="1:4" ht="14.25" customHeight="1" x14ac:dyDescent="0.25">
      <c r="A333" s="596" t="s">
        <v>1603</v>
      </c>
      <c r="B333" s="596" t="s">
        <v>1604</v>
      </c>
      <c r="C333" s="599" t="s">
        <v>1673</v>
      </c>
      <c r="D333" s="598" t="str">
        <f>IF('MAIN LEVEL'!BP58=0, "-", 'MAIN LEVEL'!BP58)</f>
        <v>-</v>
      </c>
    </row>
    <row r="334" spans="1:4" ht="14.25" customHeight="1" x14ac:dyDescent="0.25">
      <c r="A334" s="596" t="s">
        <v>1522</v>
      </c>
      <c r="B334" s="596" t="s">
        <v>1605</v>
      </c>
      <c r="C334" s="599" t="s">
        <v>1673</v>
      </c>
      <c r="D334" s="598" t="str">
        <f>IF('MAIN LEVEL'!BP59=0, "-", 'MAIN LEVEL'!BP59)</f>
        <v>-</v>
      </c>
    </row>
    <row r="335" spans="1:4" ht="14.25" customHeight="1" x14ac:dyDescent="0.25">
      <c r="A335" s="596" t="s">
        <v>1606</v>
      </c>
      <c r="B335" s="596" t="s">
        <v>1607</v>
      </c>
      <c r="C335" s="599" t="s">
        <v>1673</v>
      </c>
      <c r="D335" s="598" t="str">
        <f>IF('MAIN LEVEL'!BP60=0, "-", 'MAIN LEVEL'!BP60)</f>
        <v>-</v>
      </c>
    </row>
    <row r="336" spans="1:4" ht="14.25" customHeight="1" x14ac:dyDescent="0.25">
      <c r="A336" s="596" t="s">
        <v>1474</v>
      </c>
      <c r="B336" s="596" t="s">
        <v>1608</v>
      </c>
      <c r="C336" s="599" t="s">
        <v>1673</v>
      </c>
      <c r="D336" s="598" t="str">
        <f>IF('MAIN LEVEL'!BP61=0, "-", 'MAIN LEVEL'!BP61)</f>
        <v>-</v>
      </c>
    </row>
    <row r="337" spans="1:4" ht="14.25" customHeight="1" x14ac:dyDescent="0.25">
      <c r="A337" s="596" t="s">
        <v>1532</v>
      </c>
      <c r="B337" s="596" t="s">
        <v>1609</v>
      </c>
      <c r="C337" s="599" t="s">
        <v>1673</v>
      </c>
      <c r="D337" s="598" t="str">
        <f>IF('MAIN LEVEL'!BP62=0, "-", 'MAIN LEVEL'!BP62)</f>
        <v>-</v>
      </c>
    </row>
    <row r="338" spans="1:4" ht="14.25" customHeight="1" x14ac:dyDescent="0.25">
      <c r="A338" s="596" t="s">
        <v>1534</v>
      </c>
      <c r="B338" s="596" t="s">
        <v>1610</v>
      </c>
      <c r="C338" s="599" t="s">
        <v>1673</v>
      </c>
      <c r="D338" s="598" t="str">
        <f>IF('MAIN LEVEL'!BP63=0, "-", 'MAIN LEVEL'!BP63)</f>
        <v>-</v>
      </c>
    </row>
    <row r="339" spans="1:4" ht="14.25" customHeight="1" x14ac:dyDescent="0.25">
      <c r="A339" s="596" t="s">
        <v>1611</v>
      </c>
      <c r="B339" s="596" t="s">
        <v>1612</v>
      </c>
      <c r="C339" s="599" t="s">
        <v>1673</v>
      </c>
      <c r="D339" s="598" t="str">
        <f>IF('MAIN LEVEL'!BP64=0, "-", 'MAIN LEVEL'!BP64)</f>
        <v>-</v>
      </c>
    </row>
    <row r="340" spans="1:4" ht="14.25" customHeight="1" x14ac:dyDescent="0.25">
      <c r="A340" s="596" t="s">
        <v>1524</v>
      </c>
      <c r="B340" s="596" t="s">
        <v>1613</v>
      </c>
      <c r="C340" s="599" t="s">
        <v>1673</v>
      </c>
      <c r="D340" s="598" t="str">
        <f>IF('MAIN LEVEL'!BP65=0, "-", 'MAIN LEVEL'!BP65)</f>
        <v>-</v>
      </c>
    </row>
    <row r="341" spans="1:4" ht="14.25" customHeight="1" x14ac:dyDescent="0.25">
      <c r="A341" s="596" t="s">
        <v>1525</v>
      </c>
      <c r="B341" s="596" t="s">
        <v>1614</v>
      </c>
      <c r="C341" s="599" t="s">
        <v>1673</v>
      </c>
      <c r="D341" s="598" t="str">
        <f>IF('MAIN LEVEL'!BP66=0, "-", 'MAIN LEVEL'!BP66)</f>
        <v>-</v>
      </c>
    </row>
    <row r="342" spans="1:4" ht="14.25" customHeight="1" x14ac:dyDescent="0.25">
      <c r="A342" s="596" t="s">
        <v>1615</v>
      </c>
      <c r="B342" s="596" t="s">
        <v>1616</v>
      </c>
      <c r="C342" s="599" t="s">
        <v>1673</v>
      </c>
      <c r="D342" s="598" t="str">
        <f>IF('MAIN LEVEL'!BP67=0, "-", 'MAIN LEVEL'!BP67)</f>
        <v>-</v>
      </c>
    </row>
    <row r="343" spans="1:4" ht="14.25" customHeight="1" x14ac:dyDescent="0.25">
      <c r="A343" s="596" t="s">
        <v>1527</v>
      </c>
      <c r="B343" s="596" t="s">
        <v>1617</v>
      </c>
      <c r="C343" s="599" t="s">
        <v>1673</v>
      </c>
      <c r="D343" s="598" t="str">
        <f>IF('MAIN LEVEL'!BP68=0, "-", 'MAIN LEVEL'!BP68)</f>
        <v>-</v>
      </c>
    </row>
    <row r="344" spans="1:4" ht="14.25" customHeight="1" x14ac:dyDescent="0.25">
      <c r="A344" s="596" t="s">
        <v>1528</v>
      </c>
      <c r="B344" s="596" t="s">
        <v>1618</v>
      </c>
      <c r="C344" s="599" t="s">
        <v>1673</v>
      </c>
      <c r="D344" s="598" t="str">
        <f>IF('MAIN LEVEL'!BP69=0, "-", 'MAIN LEVEL'!BP69)</f>
        <v>-</v>
      </c>
    </row>
    <row r="345" spans="1:4" ht="14.25" customHeight="1" x14ac:dyDescent="0.25">
      <c r="A345" s="596" t="s">
        <v>1544</v>
      </c>
      <c r="B345" s="596" t="s">
        <v>1619</v>
      </c>
      <c r="C345" s="599" t="s">
        <v>1673</v>
      </c>
      <c r="D345" s="598" t="str">
        <f>IF('MAIN LEVEL'!BP70=0, "-", 'MAIN LEVEL'!BP70)</f>
        <v>-</v>
      </c>
    </row>
    <row r="346" spans="1:4" ht="14.25" customHeight="1" x14ac:dyDescent="0.25">
      <c r="A346" s="596" t="s">
        <v>1529</v>
      </c>
      <c r="B346" s="596" t="s">
        <v>1620</v>
      </c>
      <c r="C346" s="599" t="s">
        <v>1673</v>
      </c>
      <c r="D346" s="598" t="str">
        <f>IF('MAIN LEVEL'!BP71=0, "-", 'MAIN LEVEL'!BP71)</f>
        <v>-</v>
      </c>
    </row>
    <row r="347" spans="1:4" ht="14.25" customHeight="1" x14ac:dyDescent="0.25">
      <c r="A347" s="596" t="s">
        <v>1621</v>
      </c>
      <c r="B347" s="596" t="s">
        <v>1622</v>
      </c>
      <c r="C347" s="599" t="s">
        <v>1673</v>
      </c>
      <c r="D347" s="598" t="str">
        <f>IF('MAIN LEVEL'!BP72=0, "-", 'MAIN LEVEL'!BP72)</f>
        <v>-</v>
      </c>
    </row>
    <row r="348" spans="1:4" ht="14.25" customHeight="1" x14ac:dyDescent="0.25">
      <c r="A348" s="596" t="s">
        <v>1623</v>
      </c>
      <c r="B348" s="596" t="s">
        <v>1624</v>
      </c>
      <c r="C348" s="599" t="s">
        <v>1673</v>
      </c>
      <c r="D348" s="598" t="str">
        <f>IF('MAIN LEVEL'!BP74=0, "-", 'MAIN LEVEL'!BP74)</f>
        <v>-</v>
      </c>
    </row>
    <row r="349" spans="1:4" ht="14.25" customHeight="1" x14ac:dyDescent="0.25">
      <c r="A349" s="596" t="s">
        <v>1531</v>
      </c>
      <c r="B349" s="596" t="s">
        <v>1625</v>
      </c>
      <c r="C349" s="599" t="s">
        <v>1673</v>
      </c>
      <c r="D349" s="598" t="str">
        <f>IF('MAIN LEVEL'!BP75=0, "-", 'MAIN LEVEL'!BP75)</f>
        <v>-</v>
      </c>
    </row>
    <row r="350" spans="1:4" ht="14.25" customHeight="1" x14ac:dyDescent="0.25">
      <c r="A350" s="596" t="s">
        <v>1626</v>
      </c>
      <c r="B350" s="596" t="s">
        <v>1627</v>
      </c>
      <c r="C350" s="599" t="s">
        <v>1673</v>
      </c>
      <c r="D350" s="598" t="str">
        <f>IF('MAIN LEVEL'!BP76=0, "-", 'MAIN LEVEL'!BP76)</f>
        <v>-</v>
      </c>
    </row>
    <row r="351" spans="1:4" ht="14.25" customHeight="1" x14ac:dyDescent="0.25">
      <c r="A351" s="596" t="s">
        <v>1628</v>
      </c>
      <c r="B351" s="596" t="s">
        <v>1629</v>
      </c>
      <c r="C351" s="599" t="s">
        <v>1673</v>
      </c>
      <c r="D351" s="598" t="str">
        <f>IF('MAIN LEVEL'!BP78=0, "-", 'MAIN LEVEL'!BP78)</f>
        <v>-</v>
      </c>
    </row>
    <row r="352" spans="1:4" ht="14.25" customHeight="1" x14ac:dyDescent="0.25">
      <c r="A352" s="596" t="s">
        <v>1630</v>
      </c>
      <c r="B352" s="596" t="s">
        <v>1631</v>
      </c>
      <c r="C352" s="599" t="s">
        <v>1673</v>
      </c>
      <c r="D352" s="598" t="str">
        <f>IF('MAIN LEVEL'!BP79=0, "-", 'MAIN LEVEL'!BP79)</f>
        <v>-</v>
      </c>
    </row>
    <row r="353" spans="1:4" ht="14.25" customHeight="1" x14ac:dyDescent="0.25">
      <c r="A353" s="596" t="s">
        <v>1538</v>
      </c>
      <c r="B353" s="596" t="s">
        <v>1632</v>
      </c>
      <c r="C353" s="599" t="s">
        <v>1673</v>
      </c>
      <c r="D353" s="598" t="str">
        <f>IF('MAIN LEVEL'!BP80=0, "-", 'MAIN LEVEL'!BP80)</f>
        <v>-</v>
      </c>
    </row>
    <row r="354" spans="1:4" ht="14.25" customHeight="1" x14ac:dyDescent="0.25">
      <c r="A354" s="596" t="s">
        <v>1539</v>
      </c>
      <c r="B354" s="596" t="s">
        <v>1633</v>
      </c>
      <c r="C354" s="599" t="s">
        <v>1673</v>
      </c>
      <c r="D354" s="598" t="str">
        <f>IF('MAIN LEVEL'!BP81=0, "-", 'MAIN LEVEL'!BP81)</f>
        <v>-</v>
      </c>
    </row>
    <row r="355" spans="1:4" ht="14.25" customHeight="1" x14ac:dyDescent="0.25">
      <c r="A355" s="596" t="s">
        <v>1541</v>
      </c>
      <c r="B355" s="596" t="s">
        <v>1634</v>
      </c>
      <c r="C355" s="599" t="s">
        <v>1673</v>
      </c>
      <c r="D355" s="598" t="str">
        <f>IF('MAIN LEVEL'!BP82=0, "-", 'MAIN LEVEL'!BP82)</f>
        <v>-</v>
      </c>
    </row>
    <row r="356" spans="1:4" ht="14.25" customHeight="1" x14ac:dyDescent="0.25">
      <c r="A356" s="596" t="s">
        <v>1635</v>
      </c>
      <c r="B356" s="596" t="s">
        <v>1636</v>
      </c>
      <c r="C356" s="599" t="s">
        <v>1673</v>
      </c>
      <c r="D356" s="598" t="str">
        <f>IF('MAIN LEVEL'!BP83=0, "-", 'MAIN LEVEL'!BP83)</f>
        <v>-</v>
      </c>
    </row>
    <row r="357" spans="1:4" ht="14.25" customHeight="1" x14ac:dyDescent="0.25">
      <c r="A357" s="596" t="s">
        <v>1637</v>
      </c>
      <c r="B357" s="596" t="s">
        <v>1638</v>
      </c>
      <c r="C357" s="599" t="s">
        <v>1673</v>
      </c>
      <c r="D357" s="598" t="str">
        <f>IF('MAIN LEVEL'!BP85=0, "-", 'MAIN LEVEL'!BP85)</f>
        <v>-</v>
      </c>
    </row>
    <row r="358" spans="1:4" ht="14.25" customHeight="1" x14ac:dyDescent="0.25">
      <c r="A358" s="596" t="s">
        <v>1639</v>
      </c>
      <c r="B358" s="596" t="s">
        <v>1640</v>
      </c>
      <c r="C358" s="599" t="s">
        <v>1673</v>
      </c>
      <c r="D358" s="598" t="str">
        <f>IF('MAIN LEVEL'!BP86=0, "-", 'MAIN LEVEL'!BP86)</f>
        <v>-</v>
      </c>
    </row>
    <row r="359" spans="1:4" ht="14.25" customHeight="1" x14ac:dyDescent="0.25">
      <c r="A359" s="596" t="s">
        <v>1641</v>
      </c>
      <c r="B359" s="596" t="s">
        <v>1642</v>
      </c>
      <c r="C359" s="599" t="s">
        <v>1673</v>
      </c>
      <c r="D359" s="598" t="str">
        <f>IF('MAIN LEVEL'!BP87=0, "-", 'MAIN LEVEL'!BP87)</f>
        <v>-</v>
      </c>
    </row>
    <row r="360" spans="1:4" ht="14.25" customHeight="1" x14ac:dyDescent="0.25">
      <c r="A360" s="596" t="s">
        <v>1643</v>
      </c>
      <c r="B360" s="596" t="s">
        <v>1644</v>
      </c>
      <c r="C360" s="599" t="s">
        <v>1673</v>
      </c>
      <c r="D360" s="598" t="str">
        <f>IF('MAIN LEVEL'!BP88=0, "-", 'MAIN LEVEL'!BP88)</f>
        <v>-</v>
      </c>
    </row>
    <row r="361" spans="1:4" ht="14.25" customHeight="1" x14ac:dyDescent="0.25">
      <c r="A361" s="596" t="s">
        <v>1391</v>
      </c>
      <c r="B361" s="596" t="s">
        <v>1645</v>
      </c>
      <c r="C361" s="599" t="s">
        <v>1673</v>
      </c>
      <c r="D361" s="598" t="str">
        <f>IF('MAIN LEVEL'!BP89=0, "-", 'MAIN LEVEL'!BP89)</f>
        <v>-</v>
      </c>
    </row>
    <row r="362" spans="1:4" ht="14.25" customHeight="1" x14ac:dyDescent="0.25">
      <c r="A362" s="596" t="s">
        <v>1646</v>
      </c>
      <c r="B362" s="596" t="s">
        <v>1647</v>
      </c>
      <c r="C362" s="599" t="s">
        <v>1673</v>
      </c>
      <c r="D362" s="598" t="str">
        <f>IF('MAIN LEVEL'!BP90=0, "-", 'MAIN LEVEL'!BP90)</f>
        <v>-</v>
      </c>
    </row>
    <row r="363" spans="1:4" ht="14.25" customHeight="1" x14ac:dyDescent="0.25">
      <c r="A363" s="596" t="s">
        <v>1648</v>
      </c>
      <c r="B363" s="596" t="s">
        <v>1649</v>
      </c>
      <c r="C363" s="599" t="s">
        <v>1673</v>
      </c>
      <c r="D363" s="598" t="str">
        <f>IF('MAIN LEVEL'!BP91=0, "-", 'MAIN LEVEL'!BP91)</f>
        <v>-</v>
      </c>
    </row>
    <row r="364" spans="1:4" ht="14.25" customHeight="1" x14ac:dyDescent="0.25">
      <c r="A364" s="596" t="s">
        <v>1553</v>
      </c>
      <c r="B364" s="596" t="s">
        <v>1650</v>
      </c>
      <c r="C364" s="599" t="s">
        <v>1673</v>
      </c>
      <c r="D364" s="598" t="str">
        <f>IF('MAIN LEVEL'!BP92=0, "-", 'MAIN LEVEL'!BP92)</f>
        <v>-</v>
      </c>
    </row>
    <row r="365" spans="1:4" ht="14.25" customHeight="1" x14ac:dyDescent="0.25">
      <c r="A365" s="596" t="s">
        <v>1651</v>
      </c>
      <c r="B365" s="596" t="s">
        <v>1652</v>
      </c>
      <c r="C365" s="599" t="s">
        <v>1673</v>
      </c>
      <c r="D365" s="596" t="s">
        <v>1681</v>
      </c>
    </row>
    <row r="366" spans="1:4" ht="14.25" customHeight="1" x14ac:dyDescent="0.25">
      <c r="A366" s="596" t="s">
        <v>1653</v>
      </c>
      <c r="B366" s="596" t="s">
        <v>1654</v>
      </c>
      <c r="C366" s="599" t="s">
        <v>1673</v>
      </c>
      <c r="D366" s="596" t="s">
        <v>1681</v>
      </c>
    </row>
    <row r="367" spans="1:4" ht="14.25" customHeight="1" x14ac:dyDescent="0.25">
      <c r="A367" s="596" t="s">
        <v>1655</v>
      </c>
      <c r="B367" s="596" t="s">
        <v>1656</v>
      </c>
      <c r="C367" s="599" t="s">
        <v>1673</v>
      </c>
      <c r="D367" s="596" t="s">
        <v>1681</v>
      </c>
    </row>
    <row r="368" spans="1:4" ht="14.25" customHeight="1" x14ac:dyDescent="0.25">
      <c r="A368" s="596" t="s">
        <v>1657</v>
      </c>
      <c r="B368" s="596" t="s">
        <v>1658</v>
      </c>
      <c r="C368" s="599" t="s">
        <v>1673</v>
      </c>
      <c r="D368" s="596" t="s">
        <v>1681</v>
      </c>
    </row>
    <row r="369" spans="1:4" ht="14.25" customHeight="1" x14ac:dyDescent="0.25">
      <c r="A369" s="596" t="s">
        <v>1659</v>
      </c>
      <c r="B369" s="596" t="s">
        <v>1660</v>
      </c>
      <c r="C369" s="599" t="s">
        <v>1673</v>
      </c>
      <c r="D369" s="596" t="s">
        <v>1681</v>
      </c>
    </row>
    <row r="370" spans="1:4" ht="14.25" customHeight="1" x14ac:dyDescent="0.25">
      <c r="A370" s="596" t="s">
        <v>1661</v>
      </c>
      <c r="B370" s="596" t="s">
        <v>1662</v>
      </c>
      <c r="C370" s="599" t="s">
        <v>1673</v>
      </c>
      <c r="D370" s="596" t="s">
        <v>1681</v>
      </c>
    </row>
    <row r="371" spans="1:4" ht="14.25" customHeight="1" x14ac:dyDescent="0.25">
      <c r="A371" s="596" t="s">
        <v>1663</v>
      </c>
      <c r="B371" s="596" t="s">
        <v>1664</v>
      </c>
      <c r="C371" s="599" t="s">
        <v>1673</v>
      </c>
      <c r="D371" s="596" t="s">
        <v>1681</v>
      </c>
    </row>
  </sheetData>
  <sheetProtection selectLockedCells="1" selectUnlockedCells="1"/>
  <autoFilter ref="A1:D371" xr:uid="{00000000-0001-0000-0A00-000000000000}"/>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F0FA02-27EB-435C-8103-51926F9636F0}">
  <sheetPr codeName="Sheet14">
    <tabColor theme="4" tint="-0.249977111117893"/>
  </sheetPr>
  <dimension ref="A1:Z28"/>
  <sheetViews>
    <sheetView topLeftCell="B1" zoomScale="70" zoomScaleNormal="70" workbookViewId="0">
      <selection activeCell="G6" sqref="G6:M11"/>
    </sheetView>
  </sheetViews>
  <sheetFormatPr defaultColWidth="8.6640625" defaultRowHeight="13.8" x14ac:dyDescent="0.25"/>
  <cols>
    <col min="1" max="1" width="3.6640625" style="678" hidden="1" customWidth="1"/>
    <col min="2" max="5" width="3.6640625" style="679" customWidth="1"/>
    <col min="6" max="6" width="3.6640625" style="680" customWidth="1"/>
    <col min="7" max="7" width="14.77734375" style="678" bestFit="1" customWidth="1"/>
    <col min="8" max="8" width="27.44140625" style="678" customWidth="1"/>
    <col min="9" max="9" width="42.5546875" style="678" customWidth="1"/>
    <col min="10" max="10" width="28.44140625" style="688" customWidth="1"/>
    <col min="11" max="11" width="17.6640625" style="698" bestFit="1" customWidth="1"/>
    <col min="12" max="12" width="40.6640625" style="678" customWidth="1"/>
    <col min="13" max="13" width="40.6640625" style="698" customWidth="1"/>
    <col min="14" max="14" width="40.6640625" style="678" customWidth="1"/>
    <col min="15" max="15" width="40.6640625" style="698" customWidth="1"/>
    <col min="16" max="18" width="29.109375" style="678" customWidth="1"/>
    <col min="19" max="22" width="37.88671875" style="678" customWidth="1"/>
    <col min="23" max="23" width="25.88671875" style="699" bestFit="1" customWidth="1"/>
    <col min="24" max="24" width="40.6640625" style="699" customWidth="1"/>
    <col min="25" max="25" width="8.6640625" style="678" customWidth="1"/>
    <col min="26" max="16384" width="8.6640625" style="678"/>
  </cols>
  <sheetData>
    <row r="1" spans="1:26" s="681" customFormat="1" x14ac:dyDescent="0.25">
      <c r="A1" s="678"/>
      <c r="B1" s="679"/>
      <c r="C1" s="679"/>
      <c r="D1" s="679"/>
      <c r="E1" s="679"/>
      <c r="F1" s="680"/>
      <c r="J1" s="682"/>
      <c r="K1" s="683"/>
      <c r="M1" s="683"/>
      <c r="O1" s="683"/>
      <c r="W1" s="684"/>
      <c r="X1" s="684"/>
    </row>
    <row r="2" spans="1:26" s="681" customFormat="1" ht="13.8" customHeight="1" x14ac:dyDescent="0.25">
      <c r="A2" s="678"/>
      <c r="B2" s="679"/>
      <c r="C2" s="679"/>
      <c r="D2" s="679"/>
      <c r="E2" s="679"/>
      <c r="F2" s="680"/>
      <c r="G2" s="778" t="s">
        <v>1389</v>
      </c>
      <c r="H2" s="778"/>
      <c r="I2" s="778"/>
      <c r="J2" s="725"/>
      <c r="K2" s="726"/>
      <c r="L2" s="727"/>
      <c r="M2" s="726"/>
      <c r="N2" s="727"/>
      <c r="O2" s="726"/>
      <c r="P2" s="727"/>
      <c r="Q2" s="727"/>
      <c r="R2" s="727"/>
      <c r="S2" s="727"/>
      <c r="T2" s="727"/>
      <c r="U2" s="727"/>
      <c r="V2" s="727"/>
      <c r="W2" s="728"/>
      <c r="X2" s="728"/>
    </row>
    <row r="3" spans="1:26" s="681" customFormat="1" ht="14.7" customHeight="1" x14ac:dyDescent="0.25">
      <c r="A3" s="678"/>
      <c r="B3" s="685"/>
      <c r="C3" s="685"/>
      <c r="D3" s="685"/>
      <c r="E3" s="685"/>
      <c r="F3" s="680"/>
      <c r="G3" s="778"/>
      <c r="H3" s="778"/>
      <c r="I3" s="778"/>
      <c r="J3" s="725"/>
      <c r="K3" s="726"/>
      <c r="L3" s="727"/>
      <c r="M3" s="726"/>
      <c r="N3" s="727"/>
      <c r="O3" s="726"/>
      <c r="P3" s="727"/>
      <c r="Q3" s="727"/>
      <c r="R3" s="727"/>
      <c r="S3" s="727"/>
      <c r="T3" s="727"/>
      <c r="U3" s="727"/>
      <c r="V3" s="727"/>
      <c r="W3" s="728"/>
      <c r="X3" s="728"/>
    </row>
    <row r="4" spans="1:26" s="681" customFormat="1" ht="14.7" customHeight="1" x14ac:dyDescent="0.3">
      <c r="A4" s="678"/>
      <c r="B4" s="774" t="s">
        <v>79</v>
      </c>
      <c r="C4" s="773"/>
      <c r="D4" s="773"/>
      <c r="E4" s="773"/>
      <c r="F4" s="680"/>
      <c r="G4" s="778"/>
      <c r="H4" s="778"/>
      <c r="I4" s="778"/>
      <c r="J4" s="725"/>
      <c r="K4" s="726"/>
      <c r="L4" s="727"/>
      <c r="M4" s="726"/>
      <c r="N4" s="727"/>
      <c r="O4" s="726"/>
      <c r="P4" s="727"/>
      <c r="Q4" s="727"/>
      <c r="R4" s="727"/>
      <c r="S4" s="727"/>
      <c r="T4" s="727"/>
      <c r="U4" s="727"/>
      <c r="V4" s="727"/>
      <c r="W4" s="728"/>
      <c r="X4" s="728"/>
    </row>
    <row r="5" spans="1:26" s="681" customFormat="1" ht="14.1" customHeight="1" x14ac:dyDescent="0.25">
      <c r="A5" s="678"/>
      <c r="B5" s="685"/>
      <c r="C5" s="685"/>
      <c r="D5" s="685"/>
      <c r="E5" s="685"/>
      <c r="F5" s="680"/>
      <c r="G5" s="727"/>
      <c r="H5" s="727"/>
      <c r="I5" s="727"/>
      <c r="J5" s="742"/>
      <c r="K5" s="726"/>
      <c r="L5" s="727"/>
      <c r="M5" s="726"/>
      <c r="N5" s="727"/>
      <c r="O5" s="726"/>
      <c r="P5" s="727"/>
      <c r="Q5" s="727"/>
      <c r="R5" s="727"/>
      <c r="S5" s="727"/>
      <c r="T5" s="727"/>
      <c r="U5" s="727"/>
      <c r="V5" s="727"/>
      <c r="W5" s="728"/>
      <c r="X5" s="728"/>
    </row>
    <row r="6" spans="1:26" s="681" customFormat="1" ht="14.4" x14ac:dyDescent="0.3">
      <c r="A6" s="678"/>
      <c r="B6" s="774" t="s">
        <v>87</v>
      </c>
      <c r="C6" s="773"/>
      <c r="D6" s="773"/>
      <c r="E6" s="773"/>
      <c r="F6" s="680"/>
      <c r="J6" s="686"/>
      <c r="K6" s="683"/>
      <c r="M6" s="683"/>
      <c r="N6" s="727"/>
      <c r="O6" s="726"/>
      <c r="P6" s="727"/>
      <c r="Q6" s="727"/>
      <c r="R6" s="727"/>
      <c r="S6" s="727"/>
      <c r="T6" s="727"/>
      <c r="U6" s="727"/>
      <c r="V6" s="727"/>
      <c r="W6" s="728"/>
      <c r="X6" s="728"/>
    </row>
    <row r="7" spans="1:26" s="681" customFormat="1" ht="14.4" x14ac:dyDescent="0.3">
      <c r="A7" s="678"/>
      <c r="B7" s="685"/>
      <c r="C7" s="685"/>
      <c r="D7" s="685"/>
      <c r="E7" s="685"/>
      <c r="F7" s="680"/>
      <c r="G7" s="687" t="s">
        <v>1390</v>
      </c>
      <c r="H7" s="775" t="s">
        <v>1517</v>
      </c>
      <c r="I7" s="773"/>
      <c r="J7" s="682"/>
      <c r="K7" s="683"/>
      <c r="L7" s="687" t="s">
        <v>1392</v>
      </c>
      <c r="M7" s="688">
        <f>COUNTA(G16:G1048576)</f>
        <v>0</v>
      </c>
      <c r="N7" s="727"/>
      <c r="O7" s="726"/>
      <c r="P7" s="727"/>
      <c r="Q7" s="727"/>
      <c r="R7" s="727"/>
      <c r="S7" s="727"/>
      <c r="T7" s="727"/>
      <c r="U7" s="727"/>
      <c r="V7" s="727"/>
      <c r="W7" s="728"/>
      <c r="X7" s="728"/>
    </row>
    <row r="8" spans="1:26" s="681" customFormat="1" ht="14.4" x14ac:dyDescent="0.3">
      <c r="A8" s="678"/>
      <c r="B8" s="776" t="s">
        <v>94</v>
      </c>
      <c r="C8" s="773"/>
      <c r="D8" s="773"/>
      <c r="E8" s="773"/>
      <c r="F8" s="680"/>
      <c r="J8" s="682"/>
      <c r="K8" s="683"/>
      <c r="M8" s="683"/>
      <c r="N8" s="727"/>
      <c r="O8" s="726"/>
      <c r="P8" s="727"/>
      <c r="Q8" s="727"/>
      <c r="R8" s="727"/>
      <c r="S8" s="727"/>
      <c r="T8" s="727"/>
      <c r="U8" s="727"/>
      <c r="V8" s="727"/>
      <c r="W8" s="728"/>
      <c r="X8" s="728"/>
    </row>
    <row r="9" spans="1:26" s="681" customFormat="1" ht="14.4" x14ac:dyDescent="0.3">
      <c r="A9" s="678"/>
      <c r="B9" s="777" t="s">
        <v>118</v>
      </c>
      <c r="C9" s="773"/>
      <c r="D9" s="773"/>
      <c r="E9" s="773"/>
      <c r="F9" s="680"/>
      <c r="J9" s="682"/>
      <c r="K9" s="683"/>
      <c r="L9" s="687" t="s">
        <v>1393</v>
      </c>
      <c r="M9" s="688">
        <f>COUNTA(U16:U1048576)</f>
        <v>0</v>
      </c>
      <c r="N9" s="727"/>
      <c r="O9" s="726"/>
      <c r="P9" s="727"/>
      <c r="Q9" s="727"/>
      <c r="R9" s="727"/>
      <c r="S9" s="727"/>
      <c r="T9" s="727"/>
      <c r="U9" s="727"/>
      <c r="V9" s="727"/>
      <c r="W9" s="728"/>
      <c r="X9" s="728"/>
    </row>
    <row r="10" spans="1:26" s="681" customFormat="1" ht="14.4" x14ac:dyDescent="0.3">
      <c r="A10" s="678"/>
      <c r="B10" s="679"/>
      <c r="C10" s="679"/>
      <c r="D10" s="679"/>
      <c r="E10" s="679"/>
      <c r="F10" s="680"/>
      <c r="G10" s="687" t="s">
        <v>1394</v>
      </c>
      <c r="H10" s="772" t="s">
        <v>1395</v>
      </c>
      <c r="I10" s="773"/>
      <c r="J10" s="682"/>
      <c r="K10" s="683"/>
      <c r="M10" s="683"/>
      <c r="N10" s="727"/>
      <c r="O10" s="726"/>
      <c r="P10" s="727"/>
      <c r="Q10" s="727"/>
      <c r="R10" s="727"/>
      <c r="S10" s="727"/>
      <c r="T10" s="727"/>
      <c r="U10" s="727"/>
      <c r="V10" s="727"/>
      <c r="W10" s="728"/>
      <c r="X10" s="728"/>
    </row>
    <row r="11" spans="1:26" s="681" customFormat="1" ht="14.4" x14ac:dyDescent="0.3">
      <c r="A11" s="678"/>
      <c r="B11" s="774" t="s">
        <v>101</v>
      </c>
      <c r="C11" s="773"/>
      <c r="D11" s="773"/>
      <c r="E11" s="773"/>
      <c r="F11" s="680"/>
      <c r="H11" s="680"/>
      <c r="I11" s="680"/>
      <c r="J11" s="731"/>
      <c r="K11" s="683"/>
      <c r="L11" s="687" t="s">
        <v>1396</v>
      </c>
      <c r="M11" s="688">
        <f>COUNTIFS(K16:K1048576,"&lt;&gt;",U16:U1048576,"")</f>
        <v>0</v>
      </c>
      <c r="N11" s="727"/>
      <c r="O11" s="726"/>
      <c r="P11" s="727"/>
      <c r="Q11" s="727"/>
      <c r="R11" s="727"/>
      <c r="S11" s="727"/>
      <c r="T11" s="727"/>
      <c r="U11" s="727"/>
      <c r="V11" s="727"/>
      <c r="W11" s="728"/>
      <c r="X11" s="728"/>
    </row>
    <row r="12" spans="1:26" s="681" customFormat="1" x14ac:dyDescent="0.25">
      <c r="A12" s="678"/>
      <c r="B12" s="679"/>
      <c r="C12" s="679"/>
      <c r="D12" s="679"/>
      <c r="E12" s="679"/>
      <c r="F12" s="680"/>
      <c r="G12" s="727"/>
      <c r="H12" s="743"/>
      <c r="I12" s="743"/>
      <c r="J12" s="745"/>
      <c r="K12" s="726"/>
      <c r="L12" s="727"/>
      <c r="M12" s="726"/>
      <c r="N12" s="727"/>
      <c r="O12" s="726"/>
      <c r="P12" s="727"/>
      <c r="Q12" s="727"/>
      <c r="R12" s="727"/>
      <c r="S12" s="727"/>
      <c r="T12" s="727"/>
      <c r="U12" s="727"/>
      <c r="V12" s="727"/>
      <c r="W12" s="728"/>
      <c r="X12" s="728"/>
    </row>
    <row r="13" spans="1:26" s="681" customFormat="1" ht="14.4" x14ac:dyDescent="0.3">
      <c r="A13" s="678"/>
      <c r="B13" s="774" t="s">
        <v>106</v>
      </c>
      <c r="C13" s="773"/>
      <c r="D13" s="773"/>
      <c r="E13" s="773"/>
      <c r="F13" s="680"/>
      <c r="G13" s="727"/>
      <c r="H13" s="727"/>
      <c r="I13" s="743" t="s">
        <v>2045</v>
      </c>
      <c r="J13" s="744"/>
      <c r="K13" s="726"/>
      <c r="L13" s="727"/>
      <c r="M13" s="726"/>
      <c r="N13" s="727"/>
      <c r="O13" s="726"/>
      <c r="P13" s="727"/>
      <c r="Q13" s="727"/>
      <c r="R13" s="727"/>
      <c r="S13" s="727"/>
      <c r="T13" s="727"/>
      <c r="U13" s="727"/>
      <c r="V13" s="727"/>
      <c r="W13" s="728"/>
      <c r="X13" s="728"/>
    </row>
    <row r="14" spans="1:26" ht="31.2" x14ac:dyDescent="0.25">
      <c r="B14" s="689"/>
      <c r="C14" s="689"/>
      <c r="D14" s="689"/>
      <c r="E14" s="689"/>
      <c r="F14" s="690"/>
      <c r="G14" s="746" t="s">
        <v>1397</v>
      </c>
      <c r="H14" s="746" t="s">
        <v>1398</v>
      </c>
      <c r="I14" s="746" t="s">
        <v>1390</v>
      </c>
      <c r="J14" s="746" t="s">
        <v>1399</v>
      </c>
      <c r="K14" s="733" t="s">
        <v>1400</v>
      </c>
      <c r="L14" s="746" t="s">
        <v>3</v>
      </c>
      <c r="M14" s="747" t="s">
        <v>1401</v>
      </c>
      <c r="N14" s="746" t="s">
        <v>1402</v>
      </c>
      <c r="O14" s="747" t="s">
        <v>1403</v>
      </c>
      <c r="P14" s="746" t="s">
        <v>1404</v>
      </c>
      <c r="Q14" s="746" t="s">
        <v>1405</v>
      </c>
      <c r="R14" s="746" t="s">
        <v>1406</v>
      </c>
      <c r="S14" s="746" t="s">
        <v>1407</v>
      </c>
      <c r="T14" s="746" t="s">
        <v>1408</v>
      </c>
      <c r="U14" s="734" t="s">
        <v>1409</v>
      </c>
      <c r="V14" s="746" t="s">
        <v>1410</v>
      </c>
      <c r="W14" s="746" t="s">
        <v>1411</v>
      </c>
      <c r="X14" s="748" t="s">
        <v>1411</v>
      </c>
      <c r="Y14" s="692"/>
      <c r="Z14" s="692"/>
    </row>
    <row r="15" spans="1:26" hidden="1" x14ac:dyDescent="0.25">
      <c r="B15" s="689"/>
      <c r="C15" s="689"/>
      <c r="D15" s="689"/>
      <c r="E15" s="689"/>
      <c r="F15" s="690"/>
      <c r="G15" s="693"/>
      <c r="H15" s="693"/>
      <c r="I15" s="722"/>
      <c r="J15" s="722"/>
      <c r="K15" s="723"/>
      <c r="L15" s="693"/>
      <c r="M15" s="724"/>
      <c r="N15" s="722"/>
      <c r="O15" s="724"/>
      <c r="P15" s="722"/>
      <c r="Q15" s="722"/>
      <c r="R15" s="722"/>
      <c r="S15" s="722"/>
      <c r="T15" s="722"/>
      <c r="U15" s="694"/>
      <c r="V15" s="694"/>
      <c r="W15" s="722">
        <f>IF(U15="Digunakan",S15,U15)</f>
        <v>0</v>
      </c>
      <c r="X15" s="691">
        <v>0</v>
      </c>
      <c r="Y15" s="692"/>
      <c r="Z15" s="692"/>
    </row>
    <row r="16" spans="1:26" x14ac:dyDescent="0.25">
      <c r="F16" s="695"/>
      <c r="G16" s="693"/>
      <c r="H16" s="693"/>
      <c r="I16" s="693"/>
      <c r="J16" s="693"/>
      <c r="K16" s="696"/>
      <c r="L16" s="693"/>
      <c r="M16" s="696"/>
      <c r="N16" s="693"/>
      <c r="O16" s="696"/>
      <c r="P16" s="693"/>
      <c r="Q16" s="693"/>
      <c r="R16" s="693"/>
      <c r="S16" s="693"/>
      <c r="T16" s="693"/>
      <c r="U16" s="692"/>
      <c r="V16" s="692"/>
      <c r="W16" s="693">
        <f>IF(U16="Digunakan",S16,U16)</f>
        <v>0</v>
      </c>
      <c r="X16" s="691">
        <v>0</v>
      </c>
      <c r="Y16" s="692"/>
      <c r="Z16" s="692"/>
    </row>
    <row r="28" spans="7:7" x14ac:dyDescent="0.25">
      <c r="G28" s="697"/>
    </row>
  </sheetData>
  <sheetProtection formatCells="0" formatColumns="0" sort="0" autoFilter="0"/>
  <mergeCells count="9">
    <mergeCell ref="H10:I10"/>
    <mergeCell ref="B11:E11"/>
    <mergeCell ref="B13:E13"/>
    <mergeCell ref="B4:E4"/>
    <mergeCell ref="B6:E6"/>
    <mergeCell ref="H7:I7"/>
    <mergeCell ref="B8:E8"/>
    <mergeCell ref="B9:E9"/>
    <mergeCell ref="G2:I4"/>
  </mergeCells>
  <conditionalFormatting sqref="H7:I7">
    <cfRule type="containsText" dxfId="7" priority="3" operator="containsText" text="Ketik Akun">
      <formula>NOT(ISERROR(SEARCH("Ketik Akun",H7)))</formula>
    </cfRule>
  </conditionalFormatting>
  <conditionalFormatting sqref="H10:I10">
    <cfRule type="cellIs" dxfId="6" priority="1" operator="equal">
      <formula>"Tidak ada ID Data yang Dipilih"</formula>
    </cfRule>
    <cfRule type="containsText" dxfId="5" priority="2" operator="containsText" text="Pilih Header Data Pemicu">
      <formula>NOT(ISERROR(SEARCH("Pilih Header Data Pemicu",H10)))</formula>
    </cfRule>
  </conditionalFormatting>
  <dataValidations count="1">
    <dataValidation type="list" allowBlank="1" showInputMessage="1" showErrorMessage="1" sqref="U14:U16" xr:uid="{50350796-259D-495B-B907-90795EB7144B}">
      <formula1>"Digunakan, Tidak Digunakan - Data Tidak Sesuai,Tidak Digunakan - Beririsan,Tidak Digunakan - Data Sudah Digunakan Sebelumnya"</formula1>
    </dataValidation>
  </dataValidations>
  <hyperlinks>
    <hyperlink ref="B4" location="PANDUAN!A1" display="PANDUAN" xr:uid="{4E8BAAEB-AC17-4A97-A3AF-8F66003824E1}"/>
    <hyperlink ref="B6" location="'EWS DIRECTORY'!A1" display="EWS DIRECTORY" xr:uid="{5C9BFD20-D950-41F2-A0BD-F7A8C688CD79}"/>
    <hyperlink ref="B8" location="'DATA PEMICU'!A1" display="DATA PEMICU" xr:uid="{65076526-43A2-4F1C-87E7-14FCAFBAF5F6}"/>
    <hyperlink ref="B9" location="'DPEMICU DETAIL'!A1" display="DPEMICU DETAIL" xr:uid="{2AFF6911-CB74-4071-ACC5-E8DC0553B993}"/>
    <hyperlink ref="B11" location="'DATA PENGUJI'!A1" display="DATA PENGUJI" xr:uid="{EF55E3F4-CCF0-4DE8-A44B-55D76ED4DCED}"/>
    <hyperlink ref="B13" location="'MAIN LEVEL'!A1" display="MAIN LEVEL" xr:uid="{A7E3CF50-D096-4C7C-BBC7-C214989D8B56}"/>
  </hyperlink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4106241" r:id="rId3" name="Button 1">
              <controlPr defaultSize="0" print="0" autoFill="0" autoPict="0" macro="[0]!FilteringDetailPemicu">
                <anchor moveWithCells="1">
                  <from>
                    <xdr:col>9</xdr:col>
                    <xdr:colOff>175260</xdr:colOff>
                    <xdr:row>8</xdr:row>
                    <xdr:rowOff>129540</xdr:rowOff>
                  </from>
                  <to>
                    <xdr:col>9</xdr:col>
                    <xdr:colOff>1371600</xdr:colOff>
                    <xdr:row>10</xdr:row>
                    <xdr:rowOff>68580</xdr:rowOff>
                  </to>
                </anchor>
              </controlPr>
            </control>
          </mc:Choice>
        </mc:AlternateContent>
        <mc:AlternateContent xmlns:mc="http://schemas.openxmlformats.org/markup-compatibility/2006">
          <mc:Choice Requires="x14">
            <control shapeId="4106242" r:id="rId4" name="Button 2">
              <controlPr defaultSize="0" print="0" autoFill="0" autoPict="0" macro="[0]!PemicuTableFilter">
                <anchor moveWithCells="1">
                  <from>
                    <xdr:col>9</xdr:col>
                    <xdr:colOff>190500</xdr:colOff>
                    <xdr:row>5</xdr:row>
                    <xdr:rowOff>137160</xdr:rowOff>
                  </from>
                  <to>
                    <xdr:col>9</xdr:col>
                    <xdr:colOff>1417320</xdr:colOff>
                    <xdr:row>7</xdr:row>
                    <xdr:rowOff>68580</xdr:rowOff>
                  </to>
                </anchor>
              </controlPr>
            </control>
          </mc:Choice>
        </mc:AlternateContent>
        <mc:AlternateContent xmlns:mc="http://schemas.openxmlformats.org/markup-compatibility/2006">
          <mc:Choice Requires="x14">
            <control shapeId="4106243" r:id="rId5" name="Button 3">
              <controlPr defaultSize="0" print="0" autoFill="0" autoPict="0" macro="[0]!LoadPemicuPenguji">
                <anchor moveWithCells="1">
                  <from>
                    <xdr:col>13</xdr:col>
                    <xdr:colOff>304800</xdr:colOff>
                    <xdr:row>6</xdr:row>
                    <xdr:rowOff>0</xdr:rowOff>
                  </from>
                  <to>
                    <xdr:col>13</xdr:col>
                    <xdr:colOff>2735580</xdr:colOff>
                    <xdr:row>11</xdr:row>
                    <xdr:rowOff>15240</xdr:rowOff>
                  </to>
                </anchor>
              </controlPr>
            </control>
          </mc:Choice>
        </mc:AlternateContent>
        <mc:AlternateContent xmlns:mc="http://schemas.openxmlformats.org/markup-compatibility/2006">
          <mc:Choice Requires="x14">
            <control shapeId="4106244" r:id="rId6" name="Button 4">
              <controlPr defaultSize="0" print="0" autoFill="0" autoPict="0" macro="[0]!PemicuClearFilter">
                <anchor moveWithCells="1">
                  <from>
                    <xdr:col>9</xdr:col>
                    <xdr:colOff>1844040</xdr:colOff>
                    <xdr:row>5</xdr:row>
                    <xdr:rowOff>137160</xdr:rowOff>
                  </from>
                  <to>
                    <xdr:col>10</xdr:col>
                    <xdr:colOff>922020</xdr:colOff>
                    <xdr:row>11</xdr:row>
                    <xdr:rowOff>22860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F9D43-3B97-4A9D-971D-F46CB6B90F58}">
  <sheetPr codeName="Sheet80">
    <tabColor theme="4" tint="-0.249977111117893"/>
  </sheetPr>
  <dimension ref="A1:Z48"/>
  <sheetViews>
    <sheetView topLeftCell="B1" workbookViewId="0">
      <selection activeCell="U18" sqref="U18:Y18"/>
    </sheetView>
  </sheetViews>
  <sheetFormatPr defaultColWidth="8.6640625" defaultRowHeight="13.8" x14ac:dyDescent="0.25"/>
  <cols>
    <col min="1" max="1" width="3.6640625" style="678" hidden="1" customWidth="1"/>
    <col min="2" max="5" width="3.6640625" style="679" customWidth="1"/>
    <col min="6" max="6" width="3.6640625" style="681" customWidth="1"/>
    <col min="7" max="8" width="37.44140625" style="698" customWidth="1"/>
    <col min="9" max="9" width="37.44140625" style="678" customWidth="1"/>
    <col min="10" max="10" width="49" style="678" customWidth="1"/>
    <col min="11" max="11" width="12.6640625" style="678" bestFit="1" customWidth="1"/>
    <col min="12" max="12" width="11.5546875" style="678" bestFit="1" customWidth="1"/>
    <col min="13" max="13" width="9.33203125" style="678" bestFit="1" customWidth="1"/>
    <col min="14" max="25" width="8.6640625" style="678" customWidth="1"/>
    <col min="26" max="16384" width="8.6640625" style="678"/>
  </cols>
  <sheetData>
    <row r="1" spans="1:26" s="681" customFormat="1" ht="14.1" customHeight="1" x14ac:dyDescent="0.25">
      <c r="A1" s="678"/>
      <c r="B1" s="679"/>
      <c r="C1" s="679"/>
      <c r="D1" s="679"/>
      <c r="E1" s="679"/>
      <c r="G1" s="700"/>
      <c r="H1" s="700"/>
      <c r="I1" s="701"/>
    </row>
    <row r="2" spans="1:26" s="681" customFormat="1" ht="14.1" customHeight="1" x14ac:dyDescent="0.25">
      <c r="A2" s="678"/>
      <c r="B2" s="679"/>
      <c r="C2" s="679"/>
      <c r="D2" s="679"/>
      <c r="E2" s="679"/>
      <c r="G2" s="780" t="s">
        <v>1412</v>
      </c>
      <c r="H2" s="773"/>
      <c r="I2" s="773"/>
    </row>
    <row r="3" spans="1:26" s="681" customFormat="1" ht="14.1" customHeight="1" x14ac:dyDescent="0.25">
      <c r="A3" s="678"/>
      <c r="B3" s="685"/>
      <c r="C3" s="685"/>
      <c r="D3" s="685"/>
      <c r="E3" s="685"/>
      <c r="G3" s="773"/>
      <c r="H3" s="773"/>
      <c r="I3" s="773"/>
    </row>
    <row r="4" spans="1:26" s="681" customFormat="1" ht="14.1" customHeight="1" x14ac:dyDescent="0.3">
      <c r="A4" s="678"/>
      <c r="B4" s="774" t="s">
        <v>79</v>
      </c>
      <c r="C4" s="773"/>
      <c r="D4" s="773"/>
      <c r="E4" s="773"/>
      <c r="G4" s="773"/>
      <c r="H4" s="773"/>
      <c r="I4" s="773"/>
      <c r="J4" s="702"/>
      <c r="K4" s="702"/>
      <c r="L4" s="702"/>
      <c r="M4" s="702"/>
    </row>
    <row r="5" spans="1:26" s="681" customFormat="1" ht="14.1" customHeight="1" x14ac:dyDescent="0.25">
      <c r="A5" s="678"/>
      <c r="B5" s="685"/>
      <c r="C5" s="685"/>
      <c r="D5" s="685"/>
      <c r="E5" s="685"/>
      <c r="G5" s="773"/>
      <c r="H5" s="773"/>
      <c r="I5" s="773"/>
      <c r="J5" s="702"/>
      <c r="K5" s="702"/>
      <c r="L5" s="702"/>
      <c r="M5" s="702"/>
    </row>
    <row r="6" spans="1:26" s="681" customFormat="1" ht="14.1" customHeight="1" x14ac:dyDescent="0.3">
      <c r="A6" s="678"/>
      <c r="B6" s="774" t="s">
        <v>87</v>
      </c>
      <c r="C6" s="773"/>
      <c r="D6" s="773"/>
      <c r="E6" s="773"/>
      <c r="G6" s="781" t="str">
        <f>'DATA PEMICU'!$H$10</f>
        <v>Tidak ada ID Data yang Dipilih</v>
      </c>
      <c r="H6" s="773"/>
      <c r="I6" s="773"/>
      <c r="J6" s="773"/>
      <c r="K6" s="773"/>
      <c r="L6" s="773"/>
      <c r="M6" s="773"/>
    </row>
    <row r="7" spans="1:26" s="681" customFormat="1" ht="14.1" customHeight="1" x14ac:dyDescent="0.25">
      <c r="A7" s="678"/>
      <c r="B7" s="685"/>
      <c r="C7" s="685"/>
      <c r="D7" s="685"/>
      <c r="E7" s="685"/>
      <c r="G7" s="773"/>
      <c r="H7" s="773"/>
      <c r="I7" s="773"/>
      <c r="J7" s="773"/>
      <c r="K7" s="773"/>
      <c r="L7" s="773"/>
      <c r="M7" s="773"/>
    </row>
    <row r="8" spans="1:26" s="681" customFormat="1" ht="14.1" customHeight="1" x14ac:dyDescent="0.3">
      <c r="A8" s="678"/>
      <c r="B8" s="774" t="s">
        <v>94</v>
      </c>
      <c r="C8" s="773"/>
      <c r="D8" s="773"/>
      <c r="E8" s="773"/>
      <c r="G8" s="773"/>
      <c r="H8" s="773"/>
      <c r="I8" s="773"/>
      <c r="J8" s="773"/>
      <c r="K8" s="773"/>
      <c r="L8" s="773"/>
      <c r="M8" s="773"/>
    </row>
    <row r="9" spans="1:26" s="681" customFormat="1" ht="14.1" customHeight="1" x14ac:dyDescent="0.3">
      <c r="A9" s="678"/>
      <c r="B9" s="779" t="s">
        <v>118</v>
      </c>
      <c r="C9" s="773"/>
      <c r="D9" s="773"/>
      <c r="E9" s="773"/>
      <c r="G9" s="703"/>
      <c r="H9" s="703"/>
      <c r="I9" s="704"/>
      <c r="J9" s="704"/>
      <c r="K9" s="704"/>
      <c r="L9" s="704"/>
      <c r="M9" s="704"/>
    </row>
    <row r="10" spans="1:26" s="681" customFormat="1" ht="14.1" customHeight="1" x14ac:dyDescent="0.25">
      <c r="A10" s="678"/>
      <c r="B10" s="679"/>
      <c r="C10" s="679"/>
      <c r="D10" s="679"/>
      <c r="E10" s="679"/>
      <c r="G10" s="703"/>
      <c r="H10" s="703"/>
      <c r="I10" s="704"/>
      <c r="J10" s="704"/>
      <c r="K10" s="704"/>
      <c r="L10" s="704"/>
      <c r="M10" s="704"/>
    </row>
    <row r="11" spans="1:26" s="681" customFormat="1" ht="14.1" customHeight="1" x14ac:dyDescent="0.3">
      <c r="A11" s="678"/>
      <c r="B11" s="774" t="s">
        <v>101</v>
      </c>
      <c r="C11" s="773"/>
      <c r="D11" s="773"/>
      <c r="E11" s="773"/>
      <c r="G11" s="703"/>
      <c r="H11" s="703"/>
      <c r="I11" s="704"/>
      <c r="J11" s="704"/>
      <c r="K11" s="704"/>
      <c r="L11" s="704"/>
      <c r="M11" s="704"/>
    </row>
    <row r="12" spans="1:26" s="681" customFormat="1" x14ac:dyDescent="0.25">
      <c r="A12" s="678"/>
      <c r="B12" s="679"/>
      <c r="C12" s="679"/>
      <c r="D12" s="679"/>
      <c r="E12" s="679"/>
      <c r="G12" s="683"/>
      <c r="H12" s="683"/>
      <c r="M12" s="705"/>
    </row>
    <row r="13" spans="1:26" s="681" customFormat="1" ht="14.4" x14ac:dyDescent="0.3">
      <c r="A13" s="678"/>
      <c r="B13" s="774" t="s">
        <v>106</v>
      </c>
      <c r="C13" s="773"/>
      <c r="D13" s="773"/>
      <c r="E13" s="773"/>
      <c r="G13" s="683"/>
      <c r="H13" s="683"/>
    </row>
    <row r="14" spans="1:26" x14ac:dyDescent="0.25">
      <c r="B14" s="689"/>
      <c r="C14" s="689"/>
      <c r="D14" s="689"/>
      <c r="E14" s="689"/>
      <c r="G14" s="720" t="s">
        <v>1413</v>
      </c>
      <c r="H14" s="720" t="s">
        <v>1400</v>
      </c>
      <c r="I14" s="721" t="s">
        <v>1414</v>
      </c>
      <c r="J14" s="721" t="s">
        <v>1408</v>
      </c>
      <c r="K14" s="692"/>
      <c r="L14" s="692"/>
      <c r="M14" s="692"/>
      <c r="N14" s="692"/>
      <c r="O14" s="692"/>
      <c r="P14" s="692"/>
      <c r="Q14" s="692"/>
      <c r="R14" s="692"/>
      <c r="S14" s="692"/>
      <c r="T14" s="692"/>
      <c r="U14" s="692"/>
      <c r="V14" s="692"/>
      <c r="W14" s="692"/>
      <c r="X14" s="692"/>
      <c r="Y14" s="692"/>
      <c r="Z14" s="692"/>
    </row>
    <row r="15" spans="1:26" hidden="1" x14ac:dyDescent="0.25">
      <c r="B15" s="689"/>
      <c r="C15" s="689"/>
      <c r="D15" s="689"/>
      <c r="E15" s="689"/>
      <c r="G15" s="706"/>
      <c r="H15" s="706"/>
      <c r="I15" s="692"/>
      <c r="J15" s="692"/>
      <c r="K15" s="692"/>
      <c r="L15" s="692"/>
      <c r="M15" s="692"/>
      <c r="N15" s="692"/>
      <c r="O15" s="692"/>
      <c r="P15" s="692"/>
      <c r="Q15" s="692"/>
      <c r="R15" s="692"/>
      <c r="S15" s="692"/>
      <c r="T15" s="692"/>
      <c r="U15" s="692"/>
      <c r="V15" s="692"/>
      <c r="W15" s="692"/>
      <c r="X15" s="692"/>
      <c r="Y15" s="692"/>
      <c r="Z15" s="692"/>
    </row>
    <row r="16" spans="1:26" x14ac:dyDescent="0.25">
      <c r="B16" s="689"/>
      <c r="C16" s="689"/>
      <c r="D16" s="689"/>
      <c r="E16" s="689"/>
      <c r="K16" s="692"/>
      <c r="L16" s="692"/>
      <c r="M16" s="692"/>
      <c r="N16" s="692"/>
      <c r="O16" s="692"/>
      <c r="P16" s="692"/>
      <c r="Q16" s="692"/>
      <c r="R16" s="692"/>
      <c r="S16" s="692"/>
      <c r="T16" s="692"/>
      <c r="U16" s="692"/>
      <c r="V16" s="692"/>
      <c r="W16" s="692"/>
      <c r="X16" s="692"/>
      <c r="Y16" s="692"/>
      <c r="Z16" s="692"/>
    </row>
    <row r="17" spans="2:26" x14ac:dyDescent="0.25">
      <c r="B17" s="689"/>
      <c r="C17" s="689"/>
      <c r="D17" s="689"/>
      <c r="E17" s="689"/>
      <c r="K17" s="692"/>
      <c r="L17" s="692"/>
      <c r="M17" s="692"/>
      <c r="N17" s="692"/>
      <c r="O17" s="692"/>
      <c r="P17" s="692"/>
      <c r="Q17" s="692"/>
      <c r="R17" s="692"/>
      <c r="S17" s="692"/>
      <c r="T17" s="692"/>
      <c r="U17" s="692"/>
      <c r="V17" s="692"/>
      <c r="W17" s="692"/>
      <c r="X17" s="692"/>
      <c r="Y17" s="692"/>
      <c r="Z17" s="692"/>
    </row>
    <row r="18" spans="2:26" x14ac:dyDescent="0.25">
      <c r="B18" s="689"/>
      <c r="C18" s="689"/>
      <c r="D18" s="689"/>
      <c r="E18" s="689"/>
      <c r="K18" s="692"/>
      <c r="L18" s="692"/>
      <c r="M18" s="692"/>
      <c r="N18" s="692"/>
      <c r="O18" s="692"/>
      <c r="P18" s="692"/>
      <c r="Q18" s="692"/>
      <c r="R18" s="692"/>
      <c r="S18" s="692"/>
      <c r="T18" s="692"/>
      <c r="U18" s="692"/>
      <c r="V18" s="692"/>
      <c r="W18" s="692"/>
      <c r="X18" s="692"/>
      <c r="Y18" s="692"/>
      <c r="Z18" s="692"/>
    </row>
    <row r="19" spans="2:26" x14ac:dyDescent="0.25">
      <c r="B19" s="689"/>
      <c r="C19" s="689"/>
      <c r="D19" s="689"/>
      <c r="E19" s="689"/>
      <c r="K19" s="692"/>
      <c r="L19" s="692"/>
      <c r="M19" s="692"/>
      <c r="N19" s="692"/>
      <c r="O19" s="692"/>
      <c r="P19" s="692"/>
      <c r="Q19" s="692"/>
      <c r="R19" s="692"/>
      <c r="S19" s="692"/>
      <c r="T19" s="692"/>
      <c r="U19" s="692"/>
      <c r="V19" s="692"/>
      <c r="W19" s="692"/>
      <c r="X19" s="692"/>
      <c r="Y19" s="692"/>
      <c r="Z19" s="692"/>
    </row>
    <row r="20" spans="2:26" x14ac:dyDescent="0.25">
      <c r="B20" s="689"/>
      <c r="C20" s="689"/>
      <c r="D20" s="689"/>
      <c r="E20" s="689"/>
      <c r="K20" s="692"/>
      <c r="L20" s="692"/>
      <c r="M20" s="692"/>
      <c r="N20" s="692"/>
      <c r="O20" s="692"/>
      <c r="P20" s="692"/>
      <c r="Q20" s="692"/>
      <c r="R20" s="692"/>
      <c r="S20" s="692"/>
      <c r="T20" s="692"/>
      <c r="U20" s="692"/>
      <c r="V20" s="692"/>
      <c r="W20" s="692"/>
      <c r="X20" s="692"/>
      <c r="Y20" s="692"/>
      <c r="Z20" s="692"/>
    </row>
    <row r="21" spans="2:26" x14ac:dyDescent="0.25">
      <c r="B21" s="689"/>
      <c r="C21" s="689"/>
      <c r="D21" s="689"/>
      <c r="E21" s="689"/>
      <c r="K21" s="692"/>
      <c r="L21" s="692"/>
      <c r="M21" s="692"/>
      <c r="N21" s="692"/>
      <c r="O21" s="692"/>
      <c r="P21" s="692"/>
      <c r="Q21" s="692"/>
      <c r="R21" s="692"/>
      <c r="S21" s="692"/>
      <c r="T21" s="692"/>
      <c r="U21" s="692"/>
      <c r="V21" s="692"/>
      <c r="W21" s="692"/>
      <c r="X21" s="692"/>
      <c r="Y21" s="692"/>
      <c r="Z21" s="692"/>
    </row>
    <row r="22" spans="2:26" x14ac:dyDescent="0.25">
      <c r="K22" s="692"/>
      <c r="L22" s="692"/>
      <c r="M22" s="692"/>
      <c r="N22" s="692"/>
      <c r="O22" s="692"/>
      <c r="P22" s="692"/>
      <c r="Q22" s="692"/>
      <c r="R22" s="692"/>
      <c r="S22" s="692"/>
      <c r="T22" s="692"/>
      <c r="U22" s="692"/>
      <c r="V22" s="692"/>
      <c r="W22" s="692"/>
      <c r="X22" s="692"/>
      <c r="Y22" s="692"/>
      <c r="Z22" s="692"/>
    </row>
    <row r="23" spans="2:26" ht="14.4" x14ac:dyDescent="0.3">
      <c r="B23" s="782"/>
      <c r="C23" s="773"/>
      <c r="D23" s="773"/>
      <c r="E23" s="773"/>
      <c r="K23" s="692"/>
      <c r="L23" s="692"/>
      <c r="M23" s="692"/>
      <c r="N23" s="692"/>
      <c r="O23" s="692"/>
      <c r="P23" s="692"/>
      <c r="Q23" s="692"/>
      <c r="R23" s="692"/>
      <c r="S23" s="692"/>
      <c r="T23" s="692"/>
      <c r="U23" s="692"/>
      <c r="V23" s="692"/>
      <c r="W23" s="692"/>
      <c r="X23" s="692"/>
      <c r="Y23" s="692"/>
      <c r="Z23" s="692"/>
    </row>
    <row r="24" spans="2:26" x14ac:dyDescent="0.25">
      <c r="K24" s="692"/>
      <c r="L24" s="692"/>
      <c r="M24" s="692"/>
      <c r="N24" s="692"/>
      <c r="O24" s="692"/>
      <c r="P24" s="692"/>
      <c r="Q24" s="692"/>
      <c r="R24" s="692"/>
      <c r="S24" s="692"/>
      <c r="T24" s="692"/>
      <c r="U24" s="692"/>
      <c r="V24" s="692"/>
      <c r="W24" s="692"/>
      <c r="X24" s="692"/>
      <c r="Y24" s="692"/>
      <c r="Z24" s="692"/>
    </row>
    <row r="25" spans="2:26" ht="14.4" x14ac:dyDescent="0.3">
      <c r="B25" s="782"/>
      <c r="C25" s="773"/>
      <c r="D25" s="773"/>
      <c r="E25" s="773"/>
      <c r="K25" s="692"/>
      <c r="L25" s="692"/>
      <c r="M25" s="692"/>
      <c r="N25" s="692"/>
      <c r="O25" s="692"/>
      <c r="P25" s="692"/>
      <c r="Q25" s="692"/>
      <c r="R25" s="692"/>
      <c r="S25" s="692"/>
      <c r="T25" s="692"/>
      <c r="U25" s="692"/>
      <c r="V25" s="692"/>
      <c r="W25" s="692"/>
      <c r="X25" s="692"/>
      <c r="Y25" s="692"/>
      <c r="Z25" s="692"/>
    </row>
    <row r="26" spans="2:26" x14ac:dyDescent="0.25">
      <c r="K26" s="692"/>
      <c r="L26" s="692"/>
      <c r="M26" s="692"/>
      <c r="N26" s="692"/>
      <c r="O26" s="692"/>
      <c r="P26" s="692"/>
      <c r="Q26" s="692"/>
      <c r="R26" s="692"/>
      <c r="S26" s="692"/>
      <c r="T26" s="692"/>
      <c r="U26" s="692"/>
      <c r="V26" s="692"/>
      <c r="W26" s="692"/>
      <c r="X26" s="692"/>
      <c r="Y26" s="692"/>
      <c r="Z26" s="692"/>
    </row>
    <row r="27" spans="2:26" ht="14.4" x14ac:dyDescent="0.3">
      <c r="B27" s="782"/>
      <c r="C27" s="773"/>
      <c r="D27" s="773"/>
      <c r="E27" s="773"/>
      <c r="K27" s="692"/>
      <c r="L27" s="692"/>
      <c r="M27" s="692"/>
      <c r="N27" s="692"/>
      <c r="O27" s="692"/>
      <c r="P27" s="692"/>
      <c r="Q27" s="692"/>
      <c r="R27" s="692"/>
      <c r="S27" s="692"/>
      <c r="T27" s="692"/>
      <c r="U27" s="692"/>
      <c r="V27" s="692"/>
      <c r="W27" s="692"/>
      <c r="X27" s="692"/>
      <c r="Y27" s="692"/>
      <c r="Z27" s="692"/>
    </row>
    <row r="28" spans="2:26" x14ac:dyDescent="0.25">
      <c r="K28" s="692"/>
      <c r="L28" s="692"/>
      <c r="M28" s="692"/>
      <c r="N28" s="692"/>
      <c r="O28" s="692"/>
      <c r="P28" s="692"/>
      <c r="Q28" s="692"/>
      <c r="R28" s="692"/>
      <c r="S28" s="692"/>
      <c r="T28" s="692"/>
      <c r="U28" s="692"/>
      <c r="V28" s="692"/>
      <c r="W28" s="692"/>
      <c r="X28" s="692"/>
      <c r="Y28" s="692"/>
      <c r="Z28" s="692"/>
    </row>
    <row r="29" spans="2:26" ht="14.4" x14ac:dyDescent="0.3">
      <c r="B29" s="782"/>
      <c r="C29" s="773"/>
      <c r="D29" s="773"/>
      <c r="E29" s="773"/>
      <c r="K29" s="692"/>
      <c r="L29" s="692"/>
      <c r="M29" s="692"/>
      <c r="N29" s="692"/>
      <c r="O29" s="692"/>
      <c r="P29" s="692"/>
      <c r="Q29" s="692"/>
      <c r="R29" s="692"/>
      <c r="S29" s="692"/>
      <c r="T29" s="692"/>
      <c r="U29" s="692"/>
      <c r="V29" s="692"/>
      <c r="W29" s="692"/>
      <c r="X29" s="692"/>
      <c r="Y29" s="692"/>
      <c r="Z29" s="692"/>
    </row>
    <row r="30" spans="2:26" x14ac:dyDescent="0.25">
      <c r="K30" s="692"/>
      <c r="L30" s="692"/>
      <c r="M30" s="692"/>
      <c r="N30" s="692"/>
      <c r="O30" s="692"/>
      <c r="P30" s="692"/>
      <c r="Q30" s="692"/>
      <c r="R30" s="692"/>
      <c r="S30" s="692"/>
      <c r="T30" s="692"/>
      <c r="U30" s="692"/>
      <c r="V30" s="692"/>
      <c r="W30" s="692"/>
      <c r="X30" s="692"/>
      <c r="Y30" s="692"/>
      <c r="Z30" s="692"/>
    </row>
    <row r="31" spans="2:26" ht="14.4" x14ac:dyDescent="0.3">
      <c r="B31" s="782"/>
      <c r="C31" s="773"/>
      <c r="D31" s="773"/>
      <c r="E31" s="773"/>
      <c r="K31" s="692"/>
      <c r="L31" s="692"/>
      <c r="M31" s="692"/>
      <c r="N31" s="692"/>
      <c r="O31" s="692"/>
      <c r="P31" s="692"/>
      <c r="Q31" s="692"/>
      <c r="R31" s="692"/>
      <c r="S31" s="692"/>
      <c r="T31" s="692"/>
      <c r="U31" s="692"/>
      <c r="V31" s="692"/>
      <c r="W31" s="692"/>
      <c r="X31" s="692"/>
      <c r="Y31" s="692"/>
      <c r="Z31" s="692"/>
    </row>
    <row r="32" spans="2:26" x14ac:dyDescent="0.25">
      <c r="K32" s="692"/>
      <c r="L32" s="692"/>
      <c r="M32" s="692"/>
      <c r="N32" s="692"/>
      <c r="O32" s="692"/>
      <c r="P32" s="692"/>
      <c r="Q32" s="692"/>
      <c r="R32" s="692"/>
      <c r="S32" s="692"/>
      <c r="T32" s="692"/>
      <c r="U32" s="692"/>
      <c r="V32" s="692"/>
      <c r="W32" s="692"/>
      <c r="X32" s="692"/>
      <c r="Y32" s="692"/>
      <c r="Z32" s="692"/>
    </row>
    <row r="33" spans="2:26" ht="14.4" x14ac:dyDescent="0.3">
      <c r="B33" s="782"/>
      <c r="C33" s="773"/>
      <c r="D33" s="773"/>
      <c r="E33" s="773"/>
      <c r="K33" s="692"/>
      <c r="L33" s="692"/>
      <c r="M33" s="692"/>
      <c r="N33" s="692"/>
      <c r="O33" s="692"/>
      <c r="P33" s="692"/>
      <c r="Q33" s="692"/>
      <c r="R33" s="692"/>
      <c r="S33" s="692"/>
      <c r="T33" s="692"/>
      <c r="U33" s="692"/>
      <c r="V33" s="692"/>
      <c r="W33" s="692"/>
      <c r="X33" s="692"/>
      <c r="Y33" s="692"/>
      <c r="Z33" s="692"/>
    </row>
    <row r="34" spans="2:26" x14ac:dyDescent="0.25">
      <c r="K34" s="692"/>
      <c r="L34" s="692"/>
      <c r="M34" s="692"/>
      <c r="N34" s="692"/>
      <c r="O34" s="692"/>
      <c r="P34" s="692"/>
      <c r="Q34" s="692"/>
      <c r="R34" s="692"/>
      <c r="S34" s="692"/>
      <c r="T34" s="692"/>
      <c r="U34" s="692"/>
      <c r="V34" s="692"/>
      <c r="W34" s="692"/>
      <c r="X34" s="692"/>
      <c r="Y34" s="692"/>
      <c r="Z34" s="692"/>
    </row>
    <row r="35" spans="2:26" ht="14.4" x14ac:dyDescent="0.3">
      <c r="B35" s="782"/>
      <c r="C35" s="773"/>
      <c r="D35" s="773"/>
      <c r="E35" s="773"/>
      <c r="K35" s="692"/>
      <c r="L35" s="692"/>
      <c r="M35" s="692"/>
      <c r="N35" s="692"/>
      <c r="O35" s="692"/>
      <c r="P35" s="692"/>
      <c r="Q35" s="692"/>
      <c r="R35" s="692"/>
      <c r="S35" s="692"/>
      <c r="T35" s="692"/>
      <c r="U35" s="692"/>
      <c r="V35" s="692"/>
      <c r="W35" s="692"/>
      <c r="X35" s="692"/>
      <c r="Y35" s="692"/>
      <c r="Z35" s="692"/>
    </row>
    <row r="36" spans="2:26" ht="15" customHeight="1" x14ac:dyDescent="0.25">
      <c r="G36" s="707"/>
      <c r="K36" s="692"/>
      <c r="L36" s="692"/>
      <c r="M36" s="692"/>
      <c r="N36" s="692"/>
      <c r="O36" s="692"/>
      <c r="P36" s="692"/>
      <c r="Q36" s="692"/>
      <c r="R36" s="692"/>
      <c r="S36" s="692"/>
      <c r="T36" s="692"/>
      <c r="U36" s="692"/>
      <c r="V36" s="692"/>
      <c r="W36" s="692"/>
      <c r="X36" s="692"/>
      <c r="Y36" s="692"/>
      <c r="Z36" s="692"/>
    </row>
    <row r="37" spans="2:26" ht="14.4" x14ac:dyDescent="0.3">
      <c r="B37" s="782"/>
      <c r="C37" s="773"/>
      <c r="D37" s="773"/>
      <c r="E37" s="773"/>
      <c r="K37" s="692"/>
      <c r="L37" s="692"/>
      <c r="M37" s="692"/>
      <c r="N37" s="692"/>
      <c r="O37" s="692"/>
      <c r="P37" s="692"/>
      <c r="Q37" s="692"/>
      <c r="R37" s="692"/>
      <c r="S37" s="692"/>
      <c r="T37" s="692"/>
      <c r="U37" s="692"/>
      <c r="V37" s="692"/>
      <c r="W37" s="692"/>
      <c r="X37" s="692"/>
      <c r="Y37" s="692"/>
      <c r="Z37" s="692"/>
    </row>
    <row r="38" spans="2:26" x14ac:dyDescent="0.25">
      <c r="K38" s="692"/>
      <c r="L38" s="692"/>
      <c r="M38" s="692"/>
      <c r="N38" s="692"/>
      <c r="O38" s="692"/>
      <c r="P38" s="692"/>
      <c r="Q38" s="692"/>
      <c r="R38" s="692"/>
      <c r="S38" s="692"/>
      <c r="T38" s="692"/>
      <c r="U38" s="692"/>
      <c r="V38" s="692"/>
      <c r="W38" s="692"/>
      <c r="X38" s="692"/>
      <c r="Y38" s="692"/>
      <c r="Z38" s="692"/>
    </row>
    <row r="39" spans="2:26" x14ac:dyDescent="0.25">
      <c r="K39" s="692"/>
      <c r="L39" s="692"/>
      <c r="M39" s="692"/>
      <c r="N39" s="692"/>
      <c r="O39" s="692"/>
      <c r="P39" s="692"/>
      <c r="Q39" s="692"/>
      <c r="R39" s="692"/>
      <c r="S39" s="692"/>
      <c r="T39" s="692"/>
      <c r="U39" s="692"/>
      <c r="V39" s="692"/>
      <c r="W39" s="692"/>
      <c r="X39" s="692"/>
      <c r="Y39" s="692"/>
      <c r="Z39" s="692"/>
    </row>
    <row r="40" spans="2:26" x14ac:dyDescent="0.25">
      <c r="K40" s="692"/>
      <c r="L40" s="692"/>
      <c r="M40" s="692"/>
      <c r="N40" s="692"/>
      <c r="O40" s="692"/>
      <c r="P40" s="692"/>
      <c r="Q40" s="692"/>
      <c r="R40" s="692"/>
      <c r="S40" s="692"/>
      <c r="T40" s="692"/>
      <c r="U40" s="692"/>
      <c r="V40" s="692"/>
      <c r="W40" s="692"/>
      <c r="X40" s="692"/>
      <c r="Y40" s="692"/>
      <c r="Z40" s="692"/>
    </row>
    <row r="41" spans="2:26" x14ac:dyDescent="0.25">
      <c r="K41" s="692"/>
      <c r="L41" s="692"/>
      <c r="M41" s="692"/>
      <c r="N41" s="692"/>
      <c r="O41" s="692"/>
      <c r="P41" s="692"/>
      <c r="Q41" s="692"/>
      <c r="R41" s="692"/>
      <c r="S41" s="692"/>
      <c r="T41" s="692"/>
      <c r="U41" s="692"/>
      <c r="V41" s="692"/>
      <c r="W41" s="692"/>
      <c r="X41" s="692"/>
      <c r="Y41" s="692"/>
      <c r="Z41" s="692"/>
    </row>
    <row r="42" spans="2:26" x14ac:dyDescent="0.25">
      <c r="K42" s="692"/>
      <c r="L42" s="692"/>
      <c r="M42" s="692"/>
      <c r="N42" s="692"/>
      <c r="O42" s="692"/>
      <c r="P42" s="692"/>
      <c r="Q42" s="692"/>
      <c r="R42" s="692"/>
      <c r="S42" s="692"/>
      <c r="T42" s="692"/>
      <c r="U42" s="692"/>
      <c r="V42" s="692"/>
      <c r="W42" s="692"/>
      <c r="X42" s="692"/>
      <c r="Y42" s="692"/>
      <c r="Z42" s="692"/>
    </row>
    <row r="43" spans="2:26" x14ac:dyDescent="0.25">
      <c r="K43" s="692"/>
      <c r="L43" s="692"/>
      <c r="M43" s="692"/>
      <c r="N43" s="692"/>
      <c r="O43" s="692"/>
      <c r="P43" s="692"/>
      <c r="Q43" s="692"/>
      <c r="R43" s="692"/>
      <c r="S43" s="692"/>
      <c r="T43" s="692"/>
      <c r="U43" s="692"/>
      <c r="V43" s="692"/>
      <c r="W43" s="692"/>
      <c r="X43" s="692"/>
      <c r="Y43" s="692"/>
      <c r="Z43" s="692"/>
    </row>
    <row r="44" spans="2:26" x14ac:dyDescent="0.25">
      <c r="K44" s="692"/>
      <c r="L44" s="692"/>
      <c r="M44" s="692"/>
      <c r="N44" s="692"/>
      <c r="O44" s="692"/>
      <c r="P44" s="692"/>
      <c r="Q44" s="692"/>
      <c r="R44" s="692"/>
      <c r="S44" s="692"/>
      <c r="T44" s="692"/>
      <c r="U44" s="692"/>
      <c r="V44" s="692"/>
      <c r="W44" s="692"/>
      <c r="X44" s="692"/>
      <c r="Y44" s="692"/>
      <c r="Z44" s="692"/>
    </row>
    <row r="45" spans="2:26" x14ac:dyDescent="0.25">
      <c r="K45" s="692"/>
      <c r="L45" s="692"/>
      <c r="M45" s="692"/>
      <c r="N45" s="692"/>
      <c r="O45" s="692"/>
      <c r="P45" s="692"/>
      <c r="Q45" s="692"/>
      <c r="R45" s="692"/>
      <c r="S45" s="692"/>
      <c r="T45" s="692"/>
      <c r="U45" s="692"/>
      <c r="V45" s="692"/>
      <c r="W45" s="692"/>
      <c r="X45" s="692"/>
      <c r="Y45" s="692"/>
      <c r="Z45" s="692"/>
    </row>
    <row r="46" spans="2:26" x14ac:dyDescent="0.25">
      <c r="K46" s="692"/>
      <c r="L46" s="692"/>
      <c r="M46" s="692"/>
      <c r="N46" s="692"/>
      <c r="O46" s="692"/>
      <c r="P46" s="692"/>
      <c r="Q46" s="692"/>
      <c r="R46" s="692"/>
      <c r="S46" s="692"/>
      <c r="T46" s="692"/>
      <c r="U46" s="692"/>
      <c r="V46" s="692"/>
      <c r="W46" s="692"/>
      <c r="X46" s="692"/>
      <c r="Y46" s="692"/>
      <c r="Z46" s="692"/>
    </row>
    <row r="47" spans="2:26" x14ac:dyDescent="0.25">
      <c r="K47" s="692"/>
      <c r="L47" s="692"/>
      <c r="M47" s="692"/>
      <c r="N47" s="692"/>
      <c r="O47" s="692"/>
      <c r="P47" s="692"/>
      <c r="Q47" s="692"/>
      <c r="R47" s="692"/>
      <c r="S47" s="692"/>
      <c r="T47" s="692"/>
      <c r="U47" s="692"/>
      <c r="V47" s="692"/>
      <c r="W47" s="692"/>
      <c r="X47" s="692"/>
      <c r="Y47" s="692"/>
      <c r="Z47" s="692"/>
    </row>
    <row r="48" spans="2:26" x14ac:dyDescent="0.25">
      <c r="K48" s="692"/>
      <c r="L48" s="692"/>
      <c r="M48" s="692"/>
      <c r="N48" s="692"/>
      <c r="O48" s="692"/>
      <c r="P48" s="692"/>
      <c r="Q48" s="692"/>
      <c r="R48" s="692"/>
      <c r="S48" s="692"/>
      <c r="T48" s="692"/>
      <c r="U48" s="692"/>
      <c r="V48" s="692"/>
      <c r="W48" s="692"/>
      <c r="X48" s="692"/>
      <c r="Y48" s="692"/>
      <c r="Z48" s="692"/>
    </row>
  </sheetData>
  <mergeCells count="16">
    <mergeCell ref="B31:E31"/>
    <mergeCell ref="B33:E33"/>
    <mergeCell ref="B35:E35"/>
    <mergeCell ref="B37:E37"/>
    <mergeCell ref="B11:E11"/>
    <mergeCell ref="B13:E13"/>
    <mergeCell ref="B23:E23"/>
    <mergeCell ref="B25:E25"/>
    <mergeCell ref="B27:E27"/>
    <mergeCell ref="B29:E29"/>
    <mergeCell ref="B9:E9"/>
    <mergeCell ref="G2:I5"/>
    <mergeCell ref="B4:E4"/>
    <mergeCell ref="B6:E6"/>
    <mergeCell ref="G6:M8"/>
    <mergeCell ref="B8:E8"/>
  </mergeCells>
  <hyperlinks>
    <hyperlink ref="B4" location="PANDUAN!A1" display="PANDUAN" xr:uid="{B7D2F5A0-7B30-4AD0-8469-D68D1902D130}"/>
    <hyperlink ref="B6" location="'EWS DIRECTORY'!A1" display="EWS DIRECTORY" xr:uid="{FFB01D02-795D-4D11-92E9-A34F57D1D37B}"/>
    <hyperlink ref="B8" location="'DATA PEMICU'!A1" display="DATA PEMICU" xr:uid="{155AF631-AC51-4B61-97BF-6B7B1D636994}"/>
    <hyperlink ref="B9" location="'DPEMICU DETAIL'!A1" display="DPEMICU DETAIL" xr:uid="{7370B62C-82A0-4627-B501-C659CF51421C}"/>
    <hyperlink ref="B11" location="'DATA PENGUJI'!A1" display="DATA PENGUJI" xr:uid="{1C3EA3C7-E32C-4118-A23E-9189E2E3CFB5}"/>
    <hyperlink ref="B13" location="'MAIN LEVEL'!A1" display="MAIN LEVEL" xr:uid="{5BEE6460-E77E-4E55-8289-F14B392AA5E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07265" r:id="rId3" name="Button 1">
              <controlPr defaultSize="0" print="0" autoFill="0" autoPict="0" macro="[0]!PemicuClearFilter">
                <anchor moveWithCells="1">
                  <from>
                    <xdr:col>6</xdr:col>
                    <xdr:colOff>15240</xdr:colOff>
                    <xdr:row>7</xdr:row>
                    <xdr:rowOff>106680</xdr:rowOff>
                  </from>
                  <to>
                    <xdr:col>6</xdr:col>
                    <xdr:colOff>1173480</xdr:colOff>
                    <xdr:row>11</xdr:row>
                    <xdr:rowOff>121920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ACE16-182C-417A-9CB1-7D1530F12A75}">
  <sheetPr codeName="Sheet330" filterMode="1">
    <tabColor theme="4" tint="-0.249977111117893"/>
  </sheetPr>
  <dimension ref="A1:AA36"/>
  <sheetViews>
    <sheetView topLeftCell="B1" workbookViewId="0">
      <selection activeCell="G5" sqref="G5:M10"/>
    </sheetView>
  </sheetViews>
  <sheetFormatPr defaultColWidth="8.6640625" defaultRowHeight="13.8" x14ac:dyDescent="0.25"/>
  <cols>
    <col min="1" max="1" width="3.6640625" style="678" hidden="1" customWidth="1"/>
    <col min="2" max="5" width="3.6640625" style="679" customWidth="1"/>
    <col min="6" max="6" width="3.6640625" style="681" customWidth="1"/>
    <col min="7" max="7" width="23.33203125" style="678" customWidth="1"/>
    <col min="8" max="8" width="23.6640625" style="678" customWidth="1"/>
    <col min="9" max="9" width="28.77734375" style="678" customWidth="1"/>
    <col min="10" max="10" width="22.77734375" style="678" bestFit="1" customWidth="1"/>
    <col min="11" max="11" width="18.6640625" style="698" bestFit="1" customWidth="1"/>
    <col min="12" max="12" width="22.88671875" style="678" customWidth="1"/>
    <col min="13" max="13" width="21" style="698" customWidth="1"/>
    <col min="14" max="14" width="21" style="678" customWidth="1"/>
    <col min="15" max="15" width="21" style="698" customWidth="1"/>
    <col min="16" max="18" width="21" style="678" customWidth="1"/>
    <col min="19" max="23" width="18.44140625" style="678" customWidth="1"/>
    <col min="24" max="24" width="40.6640625" style="699" customWidth="1"/>
    <col min="25" max="25" width="8.6640625" style="678" customWidth="1"/>
    <col min="26" max="16384" width="8.6640625" style="678"/>
  </cols>
  <sheetData>
    <row r="1" spans="1:27" s="681" customFormat="1" x14ac:dyDescent="0.25">
      <c r="A1" s="678"/>
      <c r="B1" s="679"/>
      <c r="C1" s="679"/>
      <c r="D1" s="679"/>
      <c r="E1" s="679"/>
      <c r="K1" s="683"/>
      <c r="M1" s="683"/>
      <c r="O1" s="683"/>
      <c r="W1" s="684"/>
      <c r="X1" s="684"/>
    </row>
    <row r="2" spans="1:27" s="681" customFormat="1" ht="13.8" customHeight="1" x14ac:dyDescent="0.25">
      <c r="A2" s="678"/>
      <c r="B2" s="679"/>
      <c r="C2" s="679"/>
      <c r="D2" s="679"/>
      <c r="E2" s="679"/>
      <c r="G2" s="783" t="s">
        <v>1415</v>
      </c>
      <c r="H2" s="783"/>
      <c r="I2" s="783"/>
      <c r="J2" s="727"/>
      <c r="K2" s="726"/>
      <c r="L2" s="727"/>
      <c r="M2" s="726"/>
      <c r="N2" s="727"/>
      <c r="O2" s="726"/>
      <c r="P2" s="727"/>
      <c r="Q2" s="727"/>
      <c r="R2" s="727"/>
      <c r="S2" s="727"/>
      <c r="T2" s="727"/>
      <c r="U2" s="727"/>
      <c r="V2" s="727"/>
      <c r="W2" s="728"/>
      <c r="X2" s="728"/>
    </row>
    <row r="3" spans="1:27" s="681" customFormat="1" ht="19.2" customHeight="1" x14ac:dyDescent="0.25">
      <c r="A3" s="678"/>
      <c r="B3" s="685"/>
      <c r="C3" s="685"/>
      <c r="D3" s="685"/>
      <c r="E3" s="685"/>
      <c r="G3" s="783"/>
      <c r="H3" s="783"/>
      <c r="I3" s="783"/>
      <c r="J3" s="727"/>
      <c r="K3" s="726"/>
      <c r="L3" s="727"/>
      <c r="M3" s="726"/>
      <c r="N3" s="727"/>
      <c r="O3" s="726"/>
      <c r="P3" s="727"/>
      <c r="Q3" s="727"/>
      <c r="R3" s="727"/>
      <c r="S3" s="727"/>
      <c r="T3" s="727"/>
      <c r="U3" s="727"/>
      <c r="V3" s="727"/>
      <c r="W3" s="728"/>
      <c r="X3" s="728"/>
    </row>
    <row r="4" spans="1:27" s="681" customFormat="1" ht="14.4" x14ac:dyDescent="0.3">
      <c r="A4" s="678"/>
      <c r="B4" s="774" t="s">
        <v>79</v>
      </c>
      <c r="C4" s="773"/>
      <c r="D4" s="773"/>
      <c r="E4" s="773"/>
      <c r="G4" s="727"/>
      <c r="H4" s="727"/>
      <c r="I4" s="727"/>
      <c r="J4" s="727"/>
      <c r="K4" s="726"/>
      <c r="L4" s="727"/>
      <c r="M4" s="726"/>
      <c r="N4" s="727"/>
      <c r="O4" s="726"/>
      <c r="P4" s="727"/>
      <c r="Q4" s="727"/>
      <c r="R4" s="727"/>
      <c r="S4" s="727"/>
      <c r="T4" s="727"/>
      <c r="U4" s="727"/>
      <c r="V4" s="727"/>
      <c r="W4" s="728"/>
      <c r="X4" s="728"/>
    </row>
    <row r="5" spans="1:27" s="681" customFormat="1" x14ac:dyDescent="0.25">
      <c r="A5" s="678"/>
      <c r="B5" s="685"/>
      <c r="C5" s="685"/>
      <c r="D5" s="685"/>
      <c r="E5" s="685"/>
      <c r="J5" s="732"/>
      <c r="K5" s="683"/>
      <c r="M5" s="683"/>
      <c r="N5" s="727"/>
      <c r="O5" s="726"/>
      <c r="P5" s="727"/>
      <c r="Q5" s="727"/>
      <c r="R5" s="727"/>
      <c r="S5" s="727"/>
      <c r="T5" s="727"/>
      <c r="U5" s="727"/>
      <c r="V5" s="727"/>
      <c r="W5" s="728"/>
      <c r="X5" s="728"/>
    </row>
    <row r="6" spans="1:27" s="681" customFormat="1" ht="14.4" x14ac:dyDescent="0.3">
      <c r="A6" s="678"/>
      <c r="B6" s="774" t="s">
        <v>87</v>
      </c>
      <c r="C6" s="773"/>
      <c r="D6" s="773"/>
      <c r="E6" s="773"/>
      <c r="G6" s="708" t="s">
        <v>1416</v>
      </c>
      <c r="H6" s="785" t="s">
        <v>1417</v>
      </c>
      <c r="I6" s="773"/>
      <c r="J6" s="705"/>
      <c r="K6" s="683"/>
      <c r="L6" s="708" t="s">
        <v>1418</v>
      </c>
      <c r="M6" s="678">
        <f>COUNTA(G15:G1048575)</f>
        <v>0</v>
      </c>
      <c r="N6" s="727"/>
      <c r="O6" s="726"/>
      <c r="P6" s="727"/>
      <c r="Q6" s="727"/>
      <c r="R6" s="727"/>
      <c r="S6" s="727"/>
      <c r="T6" s="727"/>
      <c r="U6" s="727"/>
      <c r="V6" s="727"/>
      <c r="W6" s="728"/>
      <c r="X6" s="728"/>
    </row>
    <row r="7" spans="1:27" s="681" customFormat="1" x14ac:dyDescent="0.25">
      <c r="A7" s="678"/>
      <c r="B7" s="685"/>
      <c r="C7" s="685"/>
      <c r="D7" s="685"/>
      <c r="E7" s="685"/>
      <c r="K7" s="683"/>
      <c r="M7" s="683"/>
      <c r="N7" s="727"/>
      <c r="O7" s="726"/>
      <c r="P7" s="727"/>
      <c r="Q7" s="727"/>
      <c r="R7" s="727"/>
      <c r="S7" s="727"/>
      <c r="T7" s="727"/>
      <c r="U7" s="727"/>
      <c r="V7" s="727"/>
      <c r="W7" s="728"/>
      <c r="X7" s="728"/>
    </row>
    <row r="8" spans="1:27" s="681" customFormat="1" ht="14.4" x14ac:dyDescent="0.3">
      <c r="A8" s="678"/>
      <c r="B8" s="774" t="s">
        <v>94</v>
      </c>
      <c r="C8" s="773"/>
      <c r="D8" s="773"/>
      <c r="E8" s="773"/>
      <c r="G8" s="708" t="s">
        <v>1419</v>
      </c>
      <c r="H8" s="786">
        <f>COUNTIFS(K16:K99984,"&lt;&gt;",I16:I99984,"")</f>
        <v>0</v>
      </c>
      <c r="I8" s="773"/>
      <c r="K8" s="683"/>
      <c r="L8" s="708" t="s">
        <v>1393</v>
      </c>
      <c r="M8" s="678">
        <f>COUNTA(U15:U1048575)</f>
        <v>0</v>
      </c>
      <c r="N8" s="727"/>
      <c r="O8" s="726"/>
      <c r="P8" s="727"/>
      <c r="Q8" s="727"/>
      <c r="R8" s="727"/>
      <c r="S8" s="727"/>
      <c r="T8" s="727"/>
      <c r="U8" s="727"/>
      <c r="V8" s="727"/>
      <c r="W8" s="728"/>
      <c r="X8" s="728"/>
    </row>
    <row r="9" spans="1:27" s="681" customFormat="1" x14ac:dyDescent="0.25">
      <c r="A9" s="678"/>
      <c r="B9" s="685"/>
      <c r="C9" s="685"/>
      <c r="D9" s="685"/>
      <c r="E9" s="685"/>
      <c r="K9" s="683"/>
      <c r="M9" s="683"/>
      <c r="N9" s="727"/>
      <c r="O9" s="726"/>
      <c r="P9" s="727"/>
      <c r="Q9" s="727"/>
      <c r="R9" s="727"/>
      <c r="S9" s="727"/>
      <c r="T9" s="727"/>
      <c r="U9" s="727"/>
      <c r="V9" s="727"/>
      <c r="W9" s="728"/>
      <c r="X9" s="728"/>
    </row>
    <row r="10" spans="1:27" s="681" customFormat="1" ht="14.4" customHeight="1" x14ac:dyDescent="0.3">
      <c r="A10" s="678"/>
      <c r="B10" s="776" t="s">
        <v>101</v>
      </c>
      <c r="C10" s="773"/>
      <c r="D10" s="773"/>
      <c r="E10" s="773"/>
      <c r="G10" s="708" t="s">
        <v>1394</v>
      </c>
      <c r="H10" s="784" t="s">
        <v>1395</v>
      </c>
      <c r="I10" s="773"/>
      <c r="K10" s="683"/>
      <c r="L10" s="708" t="s">
        <v>1396</v>
      </c>
      <c r="M10" s="678">
        <f>COUNTIFS(K15:K99983,"&lt;&gt;",U15:U99983,"")</f>
        <v>0</v>
      </c>
      <c r="N10" s="727"/>
      <c r="O10" s="726"/>
      <c r="P10" s="727"/>
      <c r="Q10" s="727"/>
      <c r="R10" s="727"/>
      <c r="S10" s="727"/>
      <c r="T10" s="727"/>
      <c r="U10" s="727"/>
      <c r="V10" s="727"/>
      <c r="W10" s="728"/>
      <c r="X10" s="728"/>
    </row>
    <row r="11" spans="1:27" s="681" customFormat="1" ht="14.4" x14ac:dyDescent="0.3">
      <c r="A11" s="678"/>
      <c r="B11" s="777" t="s">
        <v>119</v>
      </c>
      <c r="C11" s="773"/>
      <c r="D11" s="773"/>
      <c r="E11" s="773"/>
      <c r="G11" s="727"/>
      <c r="H11" s="727"/>
      <c r="I11" s="727"/>
      <c r="J11" s="727"/>
      <c r="K11" s="726"/>
      <c r="L11" s="727"/>
      <c r="M11" s="726"/>
      <c r="N11" s="727"/>
      <c r="O11" s="726"/>
      <c r="P11" s="727"/>
      <c r="Q11" s="727"/>
      <c r="R11" s="727"/>
      <c r="S11" s="727"/>
      <c r="T11" s="727"/>
      <c r="U11" s="727"/>
      <c r="V11" s="727"/>
      <c r="W11" s="728"/>
      <c r="X11" s="728"/>
    </row>
    <row r="12" spans="1:27" s="681" customFormat="1" x14ac:dyDescent="0.25">
      <c r="A12" s="678"/>
      <c r="B12" s="679"/>
      <c r="C12" s="679"/>
      <c r="D12" s="679"/>
      <c r="E12" s="679"/>
      <c r="G12" s="727"/>
      <c r="H12" s="727"/>
      <c r="I12" s="727"/>
      <c r="J12" s="749"/>
      <c r="K12" s="726"/>
      <c r="L12" s="727"/>
      <c r="M12" s="726"/>
      <c r="N12" s="727"/>
      <c r="O12" s="726"/>
      <c r="P12" s="727"/>
      <c r="Q12" s="727"/>
      <c r="R12" s="727"/>
      <c r="S12" s="727"/>
      <c r="T12" s="727"/>
      <c r="U12" s="727"/>
      <c r="V12" s="727"/>
      <c r="W12" s="728"/>
      <c r="X12" s="728"/>
    </row>
    <row r="13" spans="1:27" s="681" customFormat="1" ht="14.4" x14ac:dyDescent="0.3">
      <c r="A13" s="678"/>
      <c r="B13" s="774" t="s">
        <v>106</v>
      </c>
      <c r="C13" s="773"/>
      <c r="D13" s="773"/>
      <c r="E13" s="773"/>
      <c r="G13" s="727"/>
      <c r="H13" s="727"/>
      <c r="I13" s="743" t="s">
        <v>2045</v>
      </c>
      <c r="J13" s="727"/>
      <c r="K13" s="726"/>
      <c r="L13" s="727"/>
      <c r="M13" s="726"/>
      <c r="N13" s="727"/>
      <c r="O13" s="726"/>
      <c r="P13" s="727"/>
      <c r="Q13" s="727"/>
      <c r="R13" s="727"/>
      <c r="S13" s="727"/>
      <c r="T13" s="727"/>
      <c r="U13" s="727"/>
      <c r="V13" s="727"/>
      <c r="W13" s="728"/>
      <c r="X13" s="728"/>
    </row>
    <row r="14" spans="1:27" ht="27.6" x14ac:dyDescent="0.25">
      <c r="B14" s="689"/>
      <c r="C14" s="689"/>
      <c r="D14" s="689"/>
      <c r="E14" s="689"/>
      <c r="G14" s="750" t="s">
        <v>1397</v>
      </c>
      <c r="H14" s="750" t="s">
        <v>1398</v>
      </c>
      <c r="I14" s="750" t="s">
        <v>1390</v>
      </c>
      <c r="J14" s="750" t="s">
        <v>1420</v>
      </c>
      <c r="K14" s="730" t="s">
        <v>1421</v>
      </c>
      <c r="L14" s="750" t="s">
        <v>3</v>
      </c>
      <c r="M14" s="751" t="s">
        <v>1401</v>
      </c>
      <c r="N14" s="750" t="s">
        <v>1422</v>
      </c>
      <c r="O14" s="751" t="s">
        <v>1403</v>
      </c>
      <c r="P14" s="750" t="s">
        <v>1404</v>
      </c>
      <c r="Q14" s="750" t="s">
        <v>1405</v>
      </c>
      <c r="R14" s="750" t="s">
        <v>1406</v>
      </c>
      <c r="S14" s="750" t="s">
        <v>1407</v>
      </c>
      <c r="T14" s="750" t="s">
        <v>1408</v>
      </c>
      <c r="U14" s="729" t="s">
        <v>1409</v>
      </c>
      <c r="V14" s="750" t="s">
        <v>1410</v>
      </c>
      <c r="W14" s="750" t="s">
        <v>1411</v>
      </c>
      <c r="X14" s="752" t="s">
        <v>1411</v>
      </c>
      <c r="Y14" s="692"/>
      <c r="Z14" s="692"/>
      <c r="AA14" s="692"/>
    </row>
    <row r="15" spans="1:27" s="709" customFormat="1" hidden="1" x14ac:dyDescent="0.25">
      <c r="B15" s="710"/>
      <c r="C15" s="710"/>
      <c r="D15" s="710"/>
      <c r="E15" s="710"/>
      <c r="F15" s="711"/>
      <c r="G15" s="693"/>
      <c r="H15" s="693"/>
      <c r="I15" s="693"/>
      <c r="J15" s="693"/>
      <c r="K15" s="712"/>
      <c r="L15" s="693"/>
      <c r="M15" s="696"/>
      <c r="N15" s="693"/>
      <c r="O15" s="696"/>
      <c r="P15" s="693"/>
      <c r="Q15" s="693"/>
      <c r="R15" s="693"/>
      <c r="S15" s="693"/>
      <c r="T15" s="693"/>
      <c r="U15" s="692"/>
      <c r="V15" s="692"/>
      <c r="W15" s="693">
        <f>IF(U15="Digunakan",S15,U15)</f>
        <v>0</v>
      </c>
      <c r="X15" s="691">
        <v>0</v>
      </c>
      <c r="Y15" s="713"/>
      <c r="Z15" s="713"/>
      <c r="AA15" s="713"/>
    </row>
    <row r="16" spans="1:27" hidden="1" x14ac:dyDescent="0.25">
      <c r="G16" s="693"/>
      <c r="H16" s="693"/>
      <c r="I16" s="692"/>
      <c r="J16" s="693"/>
      <c r="K16" s="696"/>
      <c r="L16" s="693"/>
      <c r="M16" s="696"/>
      <c r="N16" s="693"/>
      <c r="O16" s="696"/>
      <c r="P16" s="693"/>
      <c r="Q16" s="693"/>
      <c r="R16" s="693"/>
      <c r="S16" s="693"/>
      <c r="T16" s="693"/>
      <c r="U16" s="692"/>
      <c r="V16" s="692"/>
      <c r="W16" s="693">
        <f>IF(U16="Digunakan",S16,U16)</f>
        <v>0</v>
      </c>
      <c r="X16" s="691">
        <v>0</v>
      </c>
      <c r="Y16" s="692"/>
      <c r="Z16" s="692"/>
    </row>
    <row r="28" spans="7:7" x14ac:dyDescent="0.25">
      <c r="G28" s="697"/>
    </row>
    <row r="36" spans="7:7" ht="15" customHeight="1" x14ac:dyDescent="0.25">
      <c r="G36" s="714"/>
    </row>
  </sheetData>
  <sheetProtection sort="0" autoFilter="0"/>
  <autoFilter ref="G15:X16" xr:uid="{519ACE16-182C-417A-9CB1-7D1530F12A75}">
    <filterColumn colId="2">
      <filters>
        <filter val="Pengembalian/Pengurangan PPh Pasal 24 yang telah diperhitungkan tahun lalu"/>
      </filters>
    </filterColumn>
    <filterColumn colId="14">
      <filters>
        <filter val="Digunakan"/>
      </filters>
    </filterColumn>
  </autoFilter>
  <mergeCells count="10">
    <mergeCell ref="G2:I3"/>
    <mergeCell ref="B10:E10"/>
    <mergeCell ref="H10:I10"/>
    <mergeCell ref="B11:E11"/>
    <mergeCell ref="B13:E13"/>
    <mergeCell ref="B4:E4"/>
    <mergeCell ref="B6:E6"/>
    <mergeCell ref="H6:I6"/>
    <mergeCell ref="B8:E8"/>
    <mergeCell ref="H8:I8"/>
  </mergeCells>
  <conditionalFormatting sqref="H6:I6">
    <cfRule type="containsText" dxfId="4" priority="4" operator="containsText" text="Ketik  Akun">
      <formula>NOT(ISERROR(SEARCH("Ketik  Akun",H6)))</formula>
    </cfRule>
    <cfRule type="containsText" dxfId="3" priority="5" operator="containsText" text="Ketik Akun">
      <formula>NOT(ISERROR(SEARCH("Ketik Akun",H6)))</formula>
    </cfRule>
  </conditionalFormatting>
  <conditionalFormatting sqref="H8:I8">
    <cfRule type="cellIs" dxfId="2" priority="3" operator="greaterThan">
      <formula>0</formula>
    </cfRule>
  </conditionalFormatting>
  <conditionalFormatting sqref="H10:I10">
    <cfRule type="cellIs" dxfId="1" priority="1" operator="equal">
      <formula>"Tidak ada ID Data yang Dipilih"</formula>
    </cfRule>
    <cfRule type="containsText" dxfId="0" priority="2" operator="containsText" text="Pilih Header Data Pemicu">
      <formula>NOT(ISERROR(SEARCH("Pilih Header Data Pemicu",H10)))</formula>
    </cfRule>
  </conditionalFormatting>
  <dataValidations count="1">
    <dataValidation type="list" allowBlank="1" showInputMessage="1" showErrorMessage="1" sqref="U14:U16" xr:uid="{54D48632-0535-40EA-88D1-A74804E8D83D}">
      <formula1>"Digunakan, Tidak Digunakan - Data Tidak Sesuai,Tidak Digunakan - Beririsan,Tidak Digunakan - Data Sudah Digunakan Sebelumnya"</formula1>
    </dataValidation>
  </dataValidations>
  <hyperlinks>
    <hyperlink ref="B4" location="PANDUAN!A1" display="PANDUAN" xr:uid="{2D1E523D-738E-4AEA-B93B-2E371A160EBD}"/>
    <hyperlink ref="B6" location="'EWS DIRECTORY'!A1" display="EWS DIRECTORY" xr:uid="{D8B25CDF-81E7-4EEF-AF2E-B9D59C0B5D70}"/>
    <hyperlink ref="B8" location="'DATA PEMICU'!A1" display="DATA PEMICU" xr:uid="{A4B41161-B5D3-477F-93D6-29871735A46E}"/>
    <hyperlink ref="B10" location="'DATA PENGUJI'!A1" display="DATA PENGUJI" xr:uid="{7BBD90B7-9014-4BD6-8A2E-0C60EFF1B0D5}"/>
    <hyperlink ref="B11" location="'DPENGUJI DETAIL'!A1" display="DPENGUJI DETAIL" xr:uid="{92F1080D-D422-47A9-9F04-640EAB1257F6}"/>
    <hyperlink ref="B13" location="'MAIN LEVEL'!A1" display="MAIN LEVEL" xr:uid="{AEF0C79F-0382-4C77-BD7A-90E65FD4BCE2}"/>
  </hyperlinks>
  <pageMargins left="0.7" right="0.7" top="0.75" bottom="0.75" header="0.3" footer="0.3"/>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4108289" r:id="rId3" name="Button 1">
              <controlPr defaultSize="0" print="0" autoFill="0" autoPict="0" macro="[0]!PengujiTableFilter">
                <anchor moveWithCells="1">
                  <from>
                    <xdr:col>9</xdr:col>
                    <xdr:colOff>213360</xdr:colOff>
                    <xdr:row>4</xdr:row>
                    <xdr:rowOff>121920</xdr:rowOff>
                  </from>
                  <to>
                    <xdr:col>9</xdr:col>
                    <xdr:colOff>1424940</xdr:colOff>
                    <xdr:row>6</xdr:row>
                    <xdr:rowOff>0</xdr:rowOff>
                  </to>
                </anchor>
              </controlPr>
            </control>
          </mc:Choice>
        </mc:AlternateContent>
        <mc:AlternateContent xmlns:mc="http://schemas.openxmlformats.org/markup-compatibility/2006">
          <mc:Choice Requires="x14">
            <control shapeId="4108291" r:id="rId4" name="Button 3">
              <controlPr defaultSize="0" print="0" autoFill="0" autoPict="0" macro="[0]!FilteringDetailPenguji">
                <anchor moveWithCells="1">
                  <from>
                    <xdr:col>9</xdr:col>
                    <xdr:colOff>213360</xdr:colOff>
                    <xdr:row>8</xdr:row>
                    <xdr:rowOff>144780</xdr:rowOff>
                  </from>
                  <to>
                    <xdr:col>9</xdr:col>
                    <xdr:colOff>1424940</xdr:colOff>
                    <xdr:row>10</xdr:row>
                    <xdr:rowOff>30480</xdr:rowOff>
                  </to>
                </anchor>
              </controlPr>
            </control>
          </mc:Choice>
        </mc:AlternateContent>
        <mc:AlternateContent xmlns:mc="http://schemas.openxmlformats.org/markup-compatibility/2006">
          <mc:Choice Requires="x14">
            <control shapeId="4108292" r:id="rId5" name="Button 4">
              <controlPr defaultSize="0" print="0" autoFill="0" autoPict="0" macro="[0]!LoadPemicuPenguji">
                <anchor moveWithCells="1">
                  <from>
                    <xdr:col>13</xdr:col>
                    <xdr:colOff>274320</xdr:colOff>
                    <xdr:row>4</xdr:row>
                    <xdr:rowOff>144780</xdr:rowOff>
                  </from>
                  <to>
                    <xdr:col>14</xdr:col>
                    <xdr:colOff>815340</xdr:colOff>
                    <xdr:row>10</xdr:row>
                    <xdr:rowOff>45720</xdr:rowOff>
                  </to>
                </anchor>
              </controlPr>
            </control>
          </mc:Choice>
        </mc:AlternateContent>
        <mc:AlternateContent xmlns:mc="http://schemas.openxmlformats.org/markup-compatibility/2006">
          <mc:Choice Requires="x14">
            <control shapeId="4108293" r:id="rId6" name="Button 5">
              <controlPr defaultSize="0" print="0" autoFill="0" autoPict="0" macro="[0]!PengujiClearFilter">
                <anchor moveWithCells="1">
                  <from>
                    <xdr:col>10</xdr:col>
                    <xdr:colOff>22860</xdr:colOff>
                    <xdr:row>4</xdr:row>
                    <xdr:rowOff>129540</xdr:rowOff>
                  </from>
                  <to>
                    <xdr:col>10</xdr:col>
                    <xdr:colOff>1104900</xdr:colOff>
                    <xdr:row>10</xdr:row>
                    <xdr:rowOff>45720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2822E8-3977-452C-81E0-F88B6E42220F}">
  <sheetPr codeName="Sheet351">
    <tabColor theme="4" tint="-0.249977111117893"/>
  </sheetPr>
  <dimension ref="A1:Z39"/>
  <sheetViews>
    <sheetView topLeftCell="B1" workbookViewId="0">
      <selection activeCell="G6" sqref="G6:M8"/>
    </sheetView>
  </sheetViews>
  <sheetFormatPr defaultColWidth="9.33203125" defaultRowHeight="13.8" x14ac:dyDescent="0.25"/>
  <cols>
    <col min="1" max="1" width="3.6640625" style="678" hidden="1" customWidth="1"/>
    <col min="2" max="5" width="3.6640625" style="679" customWidth="1"/>
    <col min="6" max="6" width="3.6640625" style="681" customWidth="1"/>
    <col min="7" max="7" width="26.6640625" style="698" bestFit="1" customWidth="1"/>
    <col min="8" max="8" width="27.109375" style="698" customWidth="1"/>
    <col min="9" max="9" width="40.109375" style="678" customWidth="1"/>
    <col min="10" max="10" width="50.5546875" style="678" customWidth="1"/>
    <col min="11" max="11" width="12.6640625" style="678" bestFit="1" customWidth="1"/>
    <col min="12" max="12" width="11.5546875" style="678" bestFit="1" customWidth="1"/>
    <col min="13" max="13" width="9.33203125" style="678" bestFit="1" customWidth="1"/>
    <col min="14" max="25" width="9.33203125" style="678" customWidth="1"/>
    <col min="26" max="16384" width="9.33203125" style="678"/>
  </cols>
  <sheetData>
    <row r="1" spans="1:26" s="681" customFormat="1" ht="14.1" customHeight="1" x14ac:dyDescent="0.25">
      <c r="A1" s="678"/>
      <c r="B1" s="679"/>
      <c r="C1" s="679"/>
      <c r="D1" s="679"/>
      <c r="E1" s="679"/>
      <c r="G1" s="700"/>
      <c r="H1" s="700"/>
      <c r="I1" s="701"/>
    </row>
    <row r="2" spans="1:26" s="681" customFormat="1" ht="14.1" customHeight="1" x14ac:dyDescent="0.25">
      <c r="A2" s="678"/>
      <c r="B2" s="679"/>
      <c r="C2" s="679"/>
      <c r="D2" s="679"/>
      <c r="E2" s="679"/>
      <c r="G2" s="780" t="s">
        <v>1423</v>
      </c>
      <c r="H2" s="773"/>
      <c r="I2" s="773"/>
    </row>
    <row r="3" spans="1:26" s="681" customFormat="1" ht="14.1" customHeight="1" x14ac:dyDescent="0.25">
      <c r="A3" s="678"/>
      <c r="B3" s="685"/>
      <c r="C3" s="685"/>
      <c r="D3" s="685"/>
      <c r="E3" s="685"/>
      <c r="G3" s="773"/>
      <c r="H3" s="773"/>
      <c r="I3" s="773"/>
    </row>
    <row r="4" spans="1:26" s="681" customFormat="1" ht="14.1" customHeight="1" x14ac:dyDescent="0.3">
      <c r="A4" s="678"/>
      <c r="B4" s="774" t="s">
        <v>79</v>
      </c>
      <c r="C4" s="773"/>
      <c r="D4" s="773"/>
      <c r="E4" s="773"/>
      <c r="G4" s="773"/>
      <c r="H4" s="773"/>
      <c r="I4" s="773"/>
      <c r="J4" s="702"/>
      <c r="K4" s="702"/>
      <c r="L4" s="702"/>
      <c r="M4" s="702"/>
    </row>
    <row r="5" spans="1:26" s="681" customFormat="1" ht="14.1" customHeight="1" x14ac:dyDescent="0.25">
      <c r="A5" s="678"/>
      <c r="B5" s="685"/>
      <c r="C5" s="685"/>
      <c r="D5" s="685"/>
      <c r="E5" s="685"/>
      <c r="G5" s="773"/>
      <c r="H5" s="773"/>
      <c r="I5" s="773"/>
      <c r="J5" s="702"/>
      <c r="K5" s="702"/>
      <c r="L5" s="702"/>
      <c r="M5" s="702"/>
    </row>
    <row r="6" spans="1:26" s="681" customFormat="1" ht="14.1" customHeight="1" x14ac:dyDescent="0.3">
      <c r="A6" s="678"/>
      <c r="B6" s="774" t="s">
        <v>87</v>
      </c>
      <c r="C6" s="773"/>
      <c r="D6" s="773"/>
      <c r="E6" s="773"/>
      <c r="G6" s="787" t="str">
        <f>'DATA PENGUJI'!H10</f>
        <v>Tidak ada ID Data yang Dipilih</v>
      </c>
      <c r="H6" s="773"/>
      <c r="I6" s="773"/>
      <c r="J6" s="773"/>
      <c r="K6" s="773"/>
      <c r="L6" s="773"/>
      <c r="M6" s="773"/>
    </row>
    <row r="7" spans="1:26" s="681" customFormat="1" ht="14.1" customHeight="1" x14ac:dyDescent="0.25">
      <c r="A7" s="678"/>
      <c r="B7" s="685"/>
      <c r="C7" s="685"/>
      <c r="D7" s="685"/>
      <c r="E7" s="685"/>
      <c r="G7" s="773"/>
      <c r="H7" s="773"/>
      <c r="I7" s="773"/>
      <c r="J7" s="773"/>
      <c r="K7" s="773"/>
      <c r="L7" s="773"/>
      <c r="M7" s="773"/>
    </row>
    <row r="8" spans="1:26" s="681" customFormat="1" ht="14.1" customHeight="1" x14ac:dyDescent="0.3">
      <c r="A8" s="678"/>
      <c r="B8" s="774" t="s">
        <v>94</v>
      </c>
      <c r="C8" s="773"/>
      <c r="D8" s="773"/>
      <c r="E8" s="773"/>
      <c r="G8" s="773"/>
      <c r="H8" s="773"/>
      <c r="I8" s="773"/>
      <c r="J8" s="773"/>
      <c r="K8" s="773"/>
      <c r="L8" s="773"/>
      <c r="M8" s="773"/>
    </row>
    <row r="9" spans="1:26" s="681" customFormat="1" ht="14.1" customHeight="1" x14ac:dyDescent="0.25">
      <c r="A9" s="678"/>
      <c r="B9" s="685"/>
      <c r="C9" s="685"/>
      <c r="D9" s="685"/>
      <c r="E9" s="685"/>
      <c r="G9" s="715"/>
      <c r="H9" s="715"/>
      <c r="I9" s="716"/>
      <c r="J9" s="716"/>
      <c r="K9" s="716"/>
      <c r="L9" s="716"/>
      <c r="M9" s="716"/>
    </row>
    <row r="10" spans="1:26" s="681" customFormat="1" ht="14.1" customHeight="1" x14ac:dyDescent="0.3">
      <c r="A10" s="678"/>
      <c r="B10" s="774" t="s">
        <v>101</v>
      </c>
      <c r="C10" s="773"/>
      <c r="D10" s="773"/>
      <c r="E10" s="773"/>
      <c r="G10" s="715"/>
      <c r="H10" s="715"/>
      <c r="I10" s="716"/>
      <c r="J10" s="716"/>
      <c r="K10" s="716"/>
      <c r="L10" s="716"/>
      <c r="M10" s="716"/>
    </row>
    <row r="11" spans="1:26" s="681" customFormat="1" ht="14.1" customHeight="1" x14ac:dyDescent="0.3">
      <c r="A11" s="678"/>
      <c r="B11" s="779" t="s">
        <v>119</v>
      </c>
      <c r="C11" s="773"/>
      <c r="D11" s="773"/>
      <c r="E11" s="773"/>
      <c r="G11" s="715"/>
      <c r="H11" s="715"/>
      <c r="I11" s="716"/>
      <c r="J11" s="716"/>
      <c r="K11" s="716"/>
      <c r="L11" s="716"/>
      <c r="M11" s="716"/>
    </row>
    <row r="12" spans="1:26" s="681" customFormat="1" ht="14.1" customHeight="1" x14ac:dyDescent="0.25">
      <c r="A12" s="678"/>
      <c r="B12" s="679"/>
      <c r="C12" s="679"/>
      <c r="D12" s="679"/>
      <c r="E12" s="679"/>
      <c r="G12" s="683"/>
      <c r="H12" s="683"/>
      <c r="M12" s="705"/>
    </row>
    <row r="13" spans="1:26" s="681" customFormat="1" ht="14.1" customHeight="1" x14ac:dyDescent="0.3">
      <c r="A13" s="678"/>
      <c r="B13" s="774" t="s">
        <v>106</v>
      </c>
      <c r="C13" s="773"/>
      <c r="D13" s="773"/>
      <c r="E13" s="773"/>
      <c r="G13" s="683"/>
      <c r="H13" s="683"/>
    </row>
    <row r="14" spans="1:26" x14ac:dyDescent="0.25">
      <c r="B14" s="689"/>
      <c r="C14" s="689"/>
      <c r="D14" s="689"/>
      <c r="E14" s="689"/>
      <c r="G14" s="720" t="s">
        <v>2046</v>
      </c>
      <c r="H14" s="720" t="s">
        <v>1421</v>
      </c>
      <c r="I14" s="721" t="s">
        <v>2047</v>
      </c>
      <c r="J14" s="721" t="s">
        <v>1408</v>
      </c>
      <c r="K14" s="692"/>
      <c r="L14" s="692"/>
      <c r="M14" s="692"/>
      <c r="N14" s="692"/>
      <c r="O14" s="692"/>
      <c r="P14" s="692"/>
      <c r="Q14" s="692"/>
      <c r="R14" s="692"/>
      <c r="S14" s="692"/>
      <c r="T14" s="692"/>
      <c r="U14" s="692"/>
      <c r="V14" s="692"/>
      <c r="W14" s="692"/>
      <c r="X14" s="692"/>
      <c r="Y14" s="692"/>
      <c r="Z14" s="692"/>
    </row>
    <row r="15" spans="1:26" hidden="1" x14ac:dyDescent="0.25">
      <c r="B15" s="689"/>
      <c r="C15" s="689"/>
      <c r="D15" s="689"/>
      <c r="E15" s="689"/>
      <c r="G15" s="717" t="s">
        <v>1424</v>
      </c>
      <c r="H15" s="718"/>
      <c r="I15" s="719"/>
      <c r="J15" s="719"/>
      <c r="K15" s="692"/>
      <c r="L15" s="692"/>
      <c r="M15" s="692"/>
      <c r="N15" s="692"/>
      <c r="O15" s="692"/>
      <c r="P15" s="692"/>
      <c r="Q15" s="692"/>
      <c r="R15" s="692"/>
      <c r="S15" s="692"/>
      <c r="T15" s="692"/>
      <c r="U15" s="692"/>
      <c r="V15" s="692"/>
      <c r="W15" s="692"/>
      <c r="X15" s="692"/>
      <c r="Y15" s="692"/>
      <c r="Z15" s="692"/>
    </row>
    <row r="16" spans="1:26" x14ac:dyDescent="0.25">
      <c r="K16" s="692"/>
      <c r="L16" s="692"/>
      <c r="M16" s="692"/>
      <c r="N16" s="692"/>
      <c r="O16" s="692"/>
      <c r="P16" s="692"/>
      <c r="Q16" s="692"/>
      <c r="R16" s="692"/>
      <c r="S16" s="692"/>
      <c r="T16" s="692"/>
      <c r="U16" s="692"/>
      <c r="V16" s="692"/>
      <c r="W16" s="692"/>
      <c r="X16" s="692"/>
      <c r="Y16" s="692"/>
      <c r="Z16" s="692"/>
    </row>
    <row r="17" spans="2:26" ht="14.4" x14ac:dyDescent="0.3">
      <c r="B17" s="782"/>
      <c r="C17" s="773"/>
      <c r="D17" s="773"/>
      <c r="E17" s="773"/>
      <c r="K17" s="692"/>
      <c r="L17" s="692"/>
      <c r="M17" s="692"/>
      <c r="N17" s="692"/>
      <c r="O17" s="692"/>
      <c r="P17" s="692"/>
      <c r="Q17" s="692"/>
      <c r="R17" s="692"/>
      <c r="S17" s="692"/>
      <c r="T17" s="692"/>
      <c r="U17" s="692"/>
      <c r="V17" s="692"/>
      <c r="W17" s="692"/>
      <c r="X17" s="692"/>
      <c r="Y17" s="692"/>
      <c r="Z17" s="692"/>
    </row>
    <row r="18" spans="2:26" x14ac:dyDescent="0.25">
      <c r="K18" s="692"/>
      <c r="L18" s="692"/>
      <c r="M18" s="692"/>
      <c r="N18" s="692"/>
      <c r="O18" s="692"/>
      <c r="P18" s="692"/>
      <c r="Q18" s="692"/>
      <c r="R18" s="692"/>
      <c r="S18" s="692"/>
      <c r="T18" s="692"/>
      <c r="U18" s="692"/>
      <c r="V18" s="692"/>
      <c r="W18" s="692"/>
      <c r="X18" s="692"/>
      <c r="Y18" s="692"/>
      <c r="Z18" s="692"/>
    </row>
    <row r="19" spans="2:26" ht="14.4" x14ac:dyDescent="0.3">
      <c r="B19" s="782"/>
      <c r="C19" s="773"/>
      <c r="D19" s="773"/>
      <c r="E19" s="773"/>
      <c r="K19" s="692"/>
      <c r="L19" s="692"/>
      <c r="M19" s="692"/>
      <c r="N19" s="692"/>
      <c r="O19" s="692"/>
      <c r="P19" s="692"/>
      <c r="Q19" s="692"/>
      <c r="R19" s="692"/>
      <c r="S19" s="692"/>
      <c r="T19" s="692"/>
      <c r="U19" s="692"/>
      <c r="V19" s="692"/>
      <c r="W19" s="692"/>
      <c r="X19" s="692"/>
      <c r="Y19" s="692"/>
      <c r="Z19" s="692"/>
    </row>
    <row r="20" spans="2:26" x14ac:dyDescent="0.25">
      <c r="K20" s="692"/>
      <c r="L20" s="692"/>
      <c r="M20" s="692"/>
      <c r="N20" s="692"/>
      <c r="O20" s="692"/>
      <c r="P20" s="692"/>
      <c r="Q20" s="692"/>
      <c r="R20" s="692"/>
      <c r="S20" s="692"/>
      <c r="T20" s="692"/>
      <c r="U20" s="692"/>
      <c r="V20" s="692"/>
      <c r="W20" s="692"/>
      <c r="X20" s="692"/>
      <c r="Y20" s="692"/>
      <c r="Z20" s="692"/>
    </row>
    <row r="21" spans="2:26" ht="14.4" x14ac:dyDescent="0.3">
      <c r="B21" s="782"/>
      <c r="C21" s="773"/>
      <c r="D21" s="773"/>
      <c r="E21" s="773"/>
      <c r="K21" s="692"/>
      <c r="L21" s="692"/>
      <c r="M21" s="692"/>
      <c r="N21" s="692"/>
      <c r="O21" s="692"/>
      <c r="P21" s="692"/>
      <c r="Q21" s="692"/>
      <c r="R21" s="692"/>
      <c r="S21" s="692"/>
      <c r="T21" s="692"/>
      <c r="U21" s="692"/>
      <c r="V21" s="692"/>
      <c r="W21" s="692"/>
      <c r="X21" s="692"/>
      <c r="Y21" s="692"/>
      <c r="Z21" s="692"/>
    </row>
    <row r="22" spans="2:26" x14ac:dyDescent="0.25">
      <c r="K22" s="692"/>
      <c r="L22" s="692"/>
      <c r="M22" s="692"/>
      <c r="N22" s="692"/>
      <c r="O22" s="692"/>
      <c r="P22" s="692"/>
      <c r="Q22" s="692"/>
      <c r="R22" s="692"/>
      <c r="S22" s="692"/>
      <c r="T22" s="692"/>
      <c r="U22" s="692"/>
      <c r="V22" s="692"/>
      <c r="W22" s="692"/>
      <c r="X22" s="692"/>
      <c r="Y22" s="692"/>
      <c r="Z22" s="692"/>
    </row>
    <row r="23" spans="2:26" ht="14.4" x14ac:dyDescent="0.3">
      <c r="B23" s="782"/>
      <c r="C23" s="773"/>
      <c r="D23" s="773"/>
      <c r="E23" s="773"/>
      <c r="K23" s="692"/>
      <c r="L23" s="692"/>
      <c r="M23" s="692"/>
      <c r="N23" s="692"/>
      <c r="O23" s="692"/>
      <c r="P23" s="692"/>
      <c r="Q23" s="692"/>
      <c r="R23" s="692"/>
      <c r="S23" s="692"/>
      <c r="T23" s="692"/>
      <c r="U23" s="692"/>
      <c r="V23" s="692"/>
      <c r="W23" s="692"/>
      <c r="X23" s="692"/>
      <c r="Y23" s="692"/>
      <c r="Z23" s="692"/>
    </row>
    <row r="24" spans="2:26" x14ac:dyDescent="0.25">
      <c r="K24" s="692"/>
      <c r="L24" s="692"/>
      <c r="M24" s="692"/>
      <c r="N24" s="692"/>
      <c r="O24" s="692"/>
      <c r="P24" s="692"/>
      <c r="Q24" s="692"/>
      <c r="R24" s="692"/>
      <c r="S24" s="692"/>
      <c r="T24" s="692"/>
      <c r="U24" s="692"/>
      <c r="V24" s="692"/>
      <c r="W24" s="692"/>
      <c r="X24" s="692"/>
      <c r="Y24" s="692"/>
      <c r="Z24" s="692"/>
    </row>
    <row r="25" spans="2:26" ht="14.4" x14ac:dyDescent="0.3">
      <c r="B25" s="782"/>
      <c r="C25" s="773"/>
      <c r="D25" s="773"/>
      <c r="E25" s="773"/>
      <c r="K25" s="692"/>
      <c r="L25" s="692"/>
      <c r="M25" s="692"/>
      <c r="N25" s="692"/>
      <c r="O25" s="692"/>
      <c r="P25" s="692"/>
      <c r="Q25" s="692"/>
      <c r="R25" s="692"/>
      <c r="S25" s="692"/>
      <c r="T25" s="692"/>
      <c r="U25" s="692"/>
      <c r="V25" s="692"/>
      <c r="W25" s="692"/>
      <c r="X25" s="692"/>
      <c r="Y25" s="692"/>
      <c r="Z25" s="692"/>
    </row>
    <row r="26" spans="2:26" x14ac:dyDescent="0.25">
      <c r="K26" s="692"/>
      <c r="L26" s="692"/>
      <c r="M26" s="692"/>
      <c r="N26" s="692"/>
      <c r="O26" s="692"/>
      <c r="P26" s="692"/>
      <c r="Q26" s="692"/>
      <c r="R26" s="692"/>
      <c r="S26" s="692"/>
      <c r="T26" s="692"/>
      <c r="U26" s="692"/>
      <c r="V26" s="692"/>
      <c r="W26" s="692"/>
      <c r="X26" s="692"/>
      <c r="Y26" s="692"/>
      <c r="Z26" s="692"/>
    </row>
    <row r="27" spans="2:26" x14ac:dyDescent="0.25">
      <c r="K27" s="692"/>
      <c r="L27" s="692"/>
      <c r="M27" s="692"/>
      <c r="N27" s="692"/>
      <c r="O27" s="692"/>
      <c r="P27" s="692"/>
      <c r="Q27" s="692"/>
      <c r="R27" s="692"/>
      <c r="S27" s="692"/>
      <c r="T27" s="692"/>
      <c r="U27" s="692"/>
      <c r="V27" s="692"/>
      <c r="W27" s="692"/>
      <c r="X27" s="692"/>
      <c r="Y27" s="692"/>
      <c r="Z27" s="692"/>
    </row>
    <row r="28" spans="2:26" x14ac:dyDescent="0.25">
      <c r="K28" s="692"/>
      <c r="L28" s="692"/>
      <c r="M28" s="692"/>
      <c r="N28" s="692"/>
      <c r="O28" s="692"/>
      <c r="P28" s="692"/>
      <c r="Q28" s="692"/>
      <c r="R28" s="692"/>
      <c r="S28" s="692"/>
      <c r="T28" s="692"/>
      <c r="U28" s="692"/>
      <c r="V28" s="692"/>
      <c r="W28" s="692"/>
      <c r="X28" s="692"/>
      <c r="Y28" s="692"/>
      <c r="Z28" s="692"/>
    </row>
    <row r="29" spans="2:26" x14ac:dyDescent="0.25">
      <c r="K29" s="692"/>
      <c r="L29" s="692"/>
      <c r="M29" s="692"/>
      <c r="N29" s="692"/>
      <c r="O29" s="692"/>
      <c r="P29" s="692"/>
      <c r="Q29" s="692"/>
      <c r="R29" s="692"/>
      <c r="S29" s="692"/>
      <c r="T29" s="692"/>
      <c r="U29" s="692"/>
      <c r="V29" s="692"/>
      <c r="W29" s="692"/>
      <c r="X29" s="692"/>
      <c r="Y29" s="692"/>
      <c r="Z29" s="692"/>
    </row>
    <row r="30" spans="2:26" x14ac:dyDescent="0.25">
      <c r="K30" s="692"/>
      <c r="L30" s="692"/>
      <c r="M30" s="692"/>
      <c r="N30" s="692"/>
      <c r="O30" s="692"/>
      <c r="P30" s="692"/>
      <c r="Q30" s="692"/>
      <c r="R30" s="692"/>
      <c r="S30" s="692"/>
      <c r="T30" s="692"/>
      <c r="U30" s="692"/>
      <c r="V30" s="692"/>
      <c r="W30" s="692"/>
      <c r="X30" s="692"/>
      <c r="Y30" s="692"/>
      <c r="Z30" s="692"/>
    </row>
    <row r="31" spans="2:26" x14ac:dyDescent="0.25">
      <c r="K31" s="692"/>
      <c r="L31" s="692"/>
      <c r="M31" s="692"/>
      <c r="N31" s="692"/>
      <c r="O31" s="692"/>
      <c r="P31" s="692"/>
      <c r="Q31" s="692"/>
      <c r="R31" s="692"/>
      <c r="S31" s="692"/>
      <c r="T31" s="692"/>
      <c r="U31" s="692"/>
      <c r="V31" s="692"/>
      <c r="W31" s="692"/>
      <c r="X31" s="692"/>
      <c r="Y31" s="692"/>
      <c r="Z31" s="692"/>
    </row>
    <row r="32" spans="2:26" x14ac:dyDescent="0.25">
      <c r="K32" s="692"/>
      <c r="L32" s="692"/>
      <c r="M32" s="692"/>
      <c r="N32" s="692"/>
      <c r="O32" s="692"/>
      <c r="P32" s="692"/>
      <c r="Q32" s="692"/>
      <c r="R32" s="692"/>
      <c r="S32" s="692"/>
      <c r="T32" s="692"/>
      <c r="U32" s="692"/>
      <c r="V32" s="692"/>
      <c r="W32" s="692"/>
      <c r="X32" s="692"/>
      <c r="Y32" s="692"/>
      <c r="Z32" s="692"/>
    </row>
    <row r="33" spans="7:26" x14ac:dyDescent="0.25">
      <c r="K33" s="692"/>
      <c r="L33" s="692"/>
      <c r="M33" s="692"/>
      <c r="N33" s="692"/>
      <c r="O33" s="692"/>
      <c r="P33" s="692"/>
      <c r="Q33" s="692"/>
      <c r="R33" s="692"/>
      <c r="S33" s="692"/>
      <c r="T33" s="692"/>
      <c r="U33" s="692"/>
      <c r="V33" s="692"/>
      <c r="W33" s="692"/>
      <c r="X33" s="692"/>
      <c r="Y33" s="692"/>
      <c r="Z33" s="692"/>
    </row>
    <row r="34" spans="7:26" x14ac:dyDescent="0.25">
      <c r="K34" s="692"/>
      <c r="L34" s="692"/>
      <c r="M34" s="692"/>
      <c r="N34" s="692"/>
      <c r="O34" s="692"/>
      <c r="P34" s="692"/>
      <c r="Q34" s="692"/>
      <c r="R34" s="692"/>
      <c r="S34" s="692"/>
      <c r="T34" s="692"/>
      <c r="U34" s="692"/>
      <c r="V34" s="692"/>
      <c r="W34" s="692"/>
      <c r="X34" s="692"/>
      <c r="Y34" s="692"/>
      <c r="Z34" s="692"/>
    </row>
    <row r="35" spans="7:26" x14ac:dyDescent="0.25">
      <c r="K35" s="692"/>
      <c r="L35" s="692"/>
      <c r="M35" s="692"/>
      <c r="N35" s="692"/>
      <c r="O35" s="692"/>
      <c r="P35" s="692"/>
      <c r="Q35" s="692"/>
      <c r="R35" s="692"/>
      <c r="S35" s="692"/>
      <c r="T35" s="692"/>
      <c r="U35" s="692"/>
      <c r="V35" s="692"/>
      <c r="W35" s="692"/>
      <c r="X35" s="692"/>
      <c r="Y35" s="692"/>
      <c r="Z35" s="692"/>
    </row>
    <row r="36" spans="7:26" ht="15" customHeight="1" x14ac:dyDescent="0.25">
      <c r="G36" s="707"/>
      <c r="K36" s="692"/>
      <c r="L36" s="692"/>
      <c r="M36" s="692"/>
      <c r="N36" s="692"/>
      <c r="O36" s="692"/>
      <c r="P36" s="692"/>
      <c r="Q36" s="692"/>
      <c r="R36" s="692"/>
      <c r="S36" s="692"/>
      <c r="T36" s="692"/>
      <c r="U36" s="692"/>
      <c r="V36" s="692"/>
      <c r="W36" s="692"/>
      <c r="X36" s="692"/>
      <c r="Y36" s="692"/>
      <c r="Z36" s="692"/>
    </row>
    <row r="37" spans="7:26" x14ac:dyDescent="0.25">
      <c r="K37" s="692"/>
      <c r="L37" s="692"/>
      <c r="M37" s="692"/>
      <c r="N37" s="692"/>
      <c r="O37" s="692"/>
      <c r="P37" s="692"/>
      <c r="Q37" s="692"/>
      <c r="R37" s="692"/>
      <c r="S37" s="692"/>
      <c r="T37" s="692"/>
      <c r="U37" s="692"/>
      <c r="V37" s="692"/>
      <c r="W37" s="692"/>
      <c r="X37" s="692"/>
      <c r="Y37" s="692"/>
      <c r="Z37" s="692"/>
    </row>
    <row r="38" spans="7:26" x14ac:dyDescent="0.25">
      <c r="K38" s="692"/>
      <c r="L38" s="692"/>
      <c r="M38" s="692"/>
      <c r="N38" s="692"/>
      <c r="O38" s="692"/>
      <c r="P38" s="692"/>
      <c r="Q38" s="692"/>
      <c r="R38" s="692"/>
      <c r="S38" s="692"/>
      <c r="T38" s="692"/>
      <c r="U38" s="692"/>
      <c r="V38" s="692"/>
      <c r="W38" s="692"/>
      <c r="X38" s="692"/>
      <c r="Y38" s="692"/>
      <c r="Z38" s="692"/>
    </row>
    <row r="39" spans="7:26" x14ac:dyDescent="0.25">
      <c r="K39" s="692"/>
      <c r="L39" s="692"/>
      <c r="M39" s="692"/>
      <c r="N39" s="692"/>
      <c r="O39" s="692"/>
      <c r="P39" s="692"/>
      <c r="Q39" s="692"/>
      <c r="R39" s="692"/>
      <c r="S39" s="692"/>
      <c r="T39" s="692"/>
      <c r="U39" s="692"/>
      <c r="V39" s="692"/>
      <c r="W39" s="692"/>
      <c r="X39" s="692"/>
      <c r="Y39" s="692"/>
      <c r="Z39" s="692"/>
    </row>
  </sheetData>
  <mergeCells count="13">
    <mergeCell ref="B25:E25"/>
    <mergeCell ref="B11:E11"/>
    <mergeCell ref="B13:E13"/>
    <mergeCell ref="B17:E17"/>
    <mergeCell ref="B19:E19"/>
    <mergeCell ref="B21:E21"/>
    <mergeCell ref="B23:E23"/>
    <mergeCell ref="B10:E10"/>
    <mergeCell ref="G2:I5"/>
    <mergeCell ref="B4:E4"/>
    <mergeCell ref="B6:E6"/>
    <mergeCell ref="G6:M8"/>
    <mergeCell ref="B8:E8"/>
  </mergeCells>
  <hyperlinks>
    <hyperlink ref="B4" location="PANDUAN!A1" display="PANDUAN" xr:uid="{D14B69EA-F5C7-4D42-BD74-C7F07CAF2062}"/>
    <hyperlink ref="B6" location="'EWS DIRECTORY'!A1" display="EWS DIRECTORY" xr:uid="{C6C3E3F4-9ED5-45AD-83DB-B30DB7D922BB}"/>
    <hyperlink ref="B8" location="'DATA PEMICU'!A1" display="DATA PEMICU" xr:uid="{DEDDFF47-7535-40EA-BA98-F23F7967A4CF}"/>
    <hyperlink ref="B10" location="'DATA PENGUJI'!A1" display="DATA PENGUJI" xr:uid="{B0B333BC-A883-4FE3-8E6B-899ADA8FFAC2}"/>
    <hyperlink ref="B11" location="'DPENGUJI DETAIL'!A1" display="DPENGUJI DETAIL" xr:uid="{710ECB8D-CBD7-4603-86A5-62C2B0CC1B59}"/>
    <hyperlink ref="B13" location="'MAIN LEVEL'!A1" display="MAIN LEVEL" xr:uid="{686700CF-F8D5-4F28-B6DE-413AE1A6CB95}"/>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09313" r:id="rId3" name="Button 1">
              <controlPr defaultSize="0" print="0" autoFill="0" autoPict="0" macro="[0]!PengujiClearFilter">
                <anchor moveWithCells="1">
                  <from>
                    <xdr:col>6</xdr:col>
                    <xdr:colOff>30480</xdr:colOff>
                    <xdr:row>7</xdr:row>
                    <xdr:rowOff>53340</xdr:rowOff>
                  </from>
                  <to>
                    <xdr:col>6</xdr:col>
                    <xdr:colOff>1242060</xdr:colOff>
                    <xdr:row>11</xdr:row>
                    <xdr:rowOff>129540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3">
    <tabColor theme="4" tint="-0.249977111117893"/>
    <pageSetUpPr fitToPage="1"/>
  </sheetPr>
  <dimension ref="A1:AI73"/>
  <sheetViews>
    <sheetView topLeftCell="B7" zoomScaleNormal="100" workbookViewId="0">
      <selection activeCell="U20" sqref="U20:Y20"/>
    </sheetView>
  </sheetViews>
  <sheetFormatPr defaultColWidth="8.88671875" defaultRowHeight="13.8" x14ac:dyDescent="0.25"/>
  <cols>
    <col min="1" max="1" width="3" style="110" hidden="1" customWidth="1"/>
    <col min="2" max="5" width="3.88671875" style="177" customWidth="1"/>
    <col min="6" max="6" width="3.88671875" style="110" customWidth="1"/>
    <col min="7" max="35" width="3.5546875" style="254" customWidth="1"/>
    <col min="36" max="36" width="8.88671875" style="254" customWidth="1"/>
    <col min="37" max="16384" width="8.88671875" style="254"/>
  </cols>
  <sheetData>
    <row r="1" spans="2:35" x14ac:dyDescent="0.25">
      <c r="G1" s="178"/>
      <c r="H1" s="55"/>
      <c r="I1" s="55"/>
      <c r="J1" s="55"/>
      <c r="K1" s="55"/>
      <c r="L1" s="55"/>
      <c r="M1" s="55"/>
    </row>
    <row r="2" spans="2:35" ht="15" customHeight="1" x14ac:dyDescent="0.25">
      <c r="G2" s="124" t="s">
        <v>1674</v>
      </c>
      <c r="H2" s="124"/>
      <c r="I2" s="124"/>
      <c r="J2" s="124"/>
      <c r="K2" s="124"/>
      <c r="L2" s="124"/>
      <c r="M2" s="124"/>
      <c r="N2" s="124"/>
      <c r="O2" s="124"/>
      <c r="P2" s="124"/>
      <c r="Q2" s="124"/>
      <c r="R2" s="124"/>
      <c r="S2" s="124"/>
      <c r="T2" s="124"/>
      <c r="U2" s="124"/>
      <c r="V2" s="124"/>
      <c r="W2" s="124"/>
      <c r="X2" s="124"/>
      <c r="Y2" s="278"/>
      <c r="Z2" s="278"/>
      <c r="AA2" s="278"/>
      <c r="AB2" s="278"/>
      <c r="AC2" s="278"/>
      <c r="AD2" s="278"/>
      <c r="AE2" s="278"/>
      <c r="AF2" s="278"/>
      <c r="AG2" s="278"/>
      <c r="AH2" s="278"/>
      <c r="AI2" s="278"/>
    </row>
    <row r="3" spans="2:35" ht="15" customHeight="1" x14ac:dyDescent="0.25">
      <c r="B3" s="111"/>
      <c r="C3" s="111"/>
      <c r="D3" s="111"/>
      <c r="E3" s="111"/>
      <c r="G3" s="124" t="s">
        <v>1675</v>
      </c>
      <c r="H3" s="124"/>
      <c r="I3" s="124"/>
      <c r="J3" s="124"/>
      <c r="K3" s="124"/>
      <c r="L3" s="124"/>
      <c r="M3" s="124"/>
      <c r="N3" s="124"/>
      <c r="O3" s="124"/>
      <c r="P3" s="124"/>
      <c r="Q3" s="124"/>
      <c r="R3" s="124"/>
      <c r="S3" s="124"/>
      <c r="T3" s="124"/>
      <c r="U3" s="124"/>
      <c r="V3" s="124"/>
      <c r="W3" s="124"/>
      <c r="X3" s="124"/>
      <c r="Y3" s="278"/>
      <c r="Z3" s="278"/>
      <c r="AA3" s="278"/>
      <c r="AB3" s="278"/>
      <c r="AC3" s="278"/>
      <c r="AD3" s="278"/>
      <c r="AE3" s="278"/>
      <c r="AF3" s="278"/>
      <c r="AG3" s="278"/>
      <c r="AH3" s="278"/>
      <c r="AI3" s="278"/>
    </row>
    <row r="4" spans="2:35" ht="15" customHeight="1" x14ac:dyDescent="0.25">
      <c r="B4" s="762" t="s">
        <v>79</v>
      </c>
      <c r="C4" s="761"/>
      <c r="D4" s="761"/>
      <c r="E4" s="761"/>
      <c r="G4" s="124"/>
      <c r="H4" s="124"/>
      <c r="I4" s="124"/>
      <c r="J4" s="124"/>
      <c r="K4" s="124"/>
      <c r="L4" s="124"/>
      <c r="M4" s="124"/>
      <c r="N4" s="124"/>
      <c r="O4" s="124"/>
      <c r="P4" s="124"/>
      <c r="Q4" s="124"/>
      <c r="R4" s="124"/>
      <c r="S4" s="124"/>
      <c r="T4" s="124"/>
      <c r="U4" s="124"/>
      <c r="V4" s="124"/>
      <c r="W4" s="124"/>
      <c r="X4" s="124"/>
      <c r="Y4" s="278"/>
      <c r="Z4" s="278"/>
      <c r="AA4" s="278"/>
      <c r="AB4" s="278"/>
      <c r="AC4" s="278"/>
      <c r="AD4" s="278"/>
      <c r="AE4" s="278"/>
      <c r="AF4" s="278"/>
      <c r="AG4" s="278"/>
      <c r="AH4" s="278"/>
      <c r="AI4" s="278"/>
    </row>
    <row r="5" spans="2:35" ht="15" customHeight="1" x14ac:dyDescent="0.25">
      <c r="B5" s="111"/>
      <c r="C5" s="111"/>
      <c r="D5" s="111"/>
      <c r="E5" s="111"/>
      <c r="G5" s="124"/>
      <c r="H5" s="124"/>
      <c r="I5" s="124"/>
      <c r="J5" s="124"/>
      <c r="K5" s="124"/>
      <c r="L5" s="124"/>
      <c r="M5" s="124"/>
      <c r="N5" s="124"/>
      <c r="O5" s="124"/>
      <c r="P5" s="124"/>
      <c r="Q5" s="124"/>
      <c r="R5" s="124"/>
      <c r="S5" s="124"/>
      <c r="T5" s="124"/>
      <c r="U5" s="124"/>
      <c r="V5" s="124"/>
      <c r="W5" s="124"/>
      <c r="X5" s="124"/>
      <c r="Y5" s="278"/>
      <c r="Z5" s="278"/>
      <c r="AA5" s="278"/>
      <c r="AB5" s="278"/>
      <c r="AC5" s="278"/>
      <c r="AD5" s="278"/>
      <c r="AE5" s="278"/>
      <c r="AF5" s="278"/>
      <c r="AG5" s="278"/>
      <c r="AH5" s="278"/>
      <c r="AI5" s="278"/>
    </row>
    <row r="6" spans="2:35" ht="15" customHeight="1" x14ac:dyDescent="0.25">
      <c r="B6" s="762" t="s">
        <v>87</v>
      </c>
      <c r="C6" s="761"/>
      <c r="D6" s="761"/>
      <c r="E6" s="761"/>
      <c r="G6" s="124"/>
      <c r="H6" s="124"/>
      <c r="I6" s="124"/>
      <c r="J6" s="124"/>
      <c r="K6" s="124"/>
      <c r="L6" s="124"/>
      <c r="M6" s="124"/>
      <c r="N6" s="124"/>
      <c r="O6" s="124"/>
      <c r="P6" s="124"/>
      <c r="Q6" s="124"/>
      <c r="R6" s="124"/>
      <c r="S6" s="124"/>
      <c r="T6" s="124"/>
      <c r="U6" s="124"/>
      <c r="V6" s="124"/>
      <c r="W6" s="124"/>
      <c r="X6" s="124"/>
      <c r="Y6" s="278"/>
      <c r="Z6" s="278"/>
      <c r="AA6" s="278"/>
      <c r="AB6" s="278"/>
      <c r="AC6" s="278"/>
      <c r="AD6" s="278"/>
      <c r="AE6" s="278"/>
      <c r="AF6" s="278"/>
      <c r="AG6" s="278"/>
      <c r="AH6" s="278"/>
      <c r="AI6" s="278"/>
    </row>
    <row r="7" spans="2:35" ht="15" customHeight="1" x14ac:dyDescent="0.25">
      <c r="B7" s="111"/>
      <c r="C7" s="111"/>
      <c r="D7" s="111"/>
      <c r="E7" s="111"/>
      <c r="G7" s="798" t="s">
        <v>1676</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c r="AI7" s="278"/>
    </row>
    <row r="8" spans="2:35" ht="15" customHeight="1" x14ac:dyDescent="0.25">
      <c r="B8" s="762" t="s">
        <v>94</v>
      </c>
      <c r="C8" s="761"/>
      <c r="D8" s="761"/>
      <c r="E8" s="761"/>
      <c r="G8" s="124"/>
      <c r="H8" s="124"/>
      <c r="I8" s="124"/>
      <c r="J8" s="124"/>
      <c r="K8" s="124"/>
      <c r="L8" s="124"/>
      <c r="M8" s="124"/>
      <c r="N8" s="124"/>
      <c r="O8" s="124"/>
      <c r="P8" s="124"/>
      <c r="Q8" s="124"/>
      <c r="R8" s="124"/>
      <c r="S8" s="124"/>
      <c r="T8" s="124"/>
      <c r="U8" s="124"/>
      <c r="V8" s="124"/>
      <c r="W8" s="124"/>
      <c r="X8" s="124"/>
      <c r="Y8" s="278"/>
      <c r="Z8" s="278"/>
      <c r="AA8" s="278"/>
      <c r="AB8" s="278"/>
      <c r="AC8" s="278"/>
      <c r="AD8" s="278"/>
      <c r="AE8" s="278"/>
      <c r="AF8" s="278"/>
      <c r="AG8" s="278"/>
      <c r="AH8" s="278"/>
      <c r="AI8" s="278"/>
    </row>
    <row r="9" spans="2:35" ht="15" customHeight="1" x14ac:dyDescent="0.25">
      <c r="B9" s="111"/>
      <c r="C9" s="111"/>
      <c r="D9" s="111"/>
      <c r="E9" s="111"/>
      <c r="G9" s="803" t="s">
        <v>1677</v>
      </c>
      <c r="H9" s="789"/>
      <c r="I9" s="789"/>
      <c r="J9" s="789"/>
      <c r="K9" s="789"/>
      <c r="L9" s="789"/>
      <c r="M9" s="789"/>
      <c r="N9" s="789"/>
      <c r="O9" s="789"/>
      <c r="P9" s="789"/>
      <c r="Q9" s="789"/>
      <c r="R9" s="789"/>
      <c r="S9" s="789"/>
      <c r="T9" s="790"/>
      <c r="U9" s="279" t="s">
        <v>796</v>
      </c>
      <c r="V9" s="280"/>
      <c r="W9" s="280"/>
      <c r="X9" s="280"/>
      <c r="Y9" s="280"/>
      <c r="Z9" s="280" t="s">
        <v>1678</v>
      </c>
      <c r="AA9" s="182" t="e">
        <f>NAMA_WP</f>
        <v>#N/A</v>
      </c>
      <c r="AB9" s="281"/>
      <c r="AC9" s="281"/>
      <c r="AD9" s="281"/>
      <c r="AE9" s="281"/>
      <c r="AF9" s="281"/>
      <c r="AG9" s="281"/>
      <c r="AH9" s="282"/>
      <c r="AI9" s="278"/>
    </row>
    <row r="10" spans="2:35" ht="15" customHeight="1" x14ac:dyDescent="0.25">
      <c r="B10" s="762" t="s">
        <v>101</v>
      </c>
      <c r="C10" s="761"/>
      <c r="D10" s="761"/>
      <c r="E10" s="761"/>
      <c r="G10" s="804"/>
      <c r="H10" s="792"/>
      <c r="I10" s="792"/>
      <c r="J10" s="792"/>
      <c r="K10" s="792"/>
      <c r="L10" s="792"/>
      <c r="M10" s="792"/>
      <c r="N10" s="792"/>
      <c r="O10" s="792"/>
      <c r="P10" s="792"/>
      <c r="Q10" s="792"/>
      <c r="R10" s="792"/>
      <c r="S10" s="792"/>
      <c r="T10" s="805"/>
      <c r="U10" s="283" t="s">
        <v>1401</v>
      </c>
      <c r="V10" s="124"/>
      <c r="W10" s="124"/>
      <c r="X10" s="124"/>
      <c r="Y10" s="124"/>
      <c r="Z10" s="124" t="s">
        <v>1678</v>
      </c>
      <c r="AA10" s="124" t="e">
        <f>NPWP</f>
        <v>#N/A</v>
      </c>
      <c r="AB10" s="278"/>
      <c r="AC10" s="278"/>
      <c r="AD10" s="278"/>
      <c r="AE10" s="278"/>
      <c r="AF10" s="278"/>
      <c r="AG10" s="278"/>
      <c r="AH10" s="284"/>
      <c r="AI10" s="278"/>
    </row>
    <row r="11" spans="2:35" ht="15" customHeight="1" x14ac:dyDescent="0.25">
      <c r="G11" s="806"/>
      <c r="H11" s="794"/>
      <c r="I11" s="794"/>
      <c r="J11" s="794"/>
      <c r="K11" s="794"/>
      <c r="L11" s="794"/>
      <c r="M11" s="794"/>
      <c r="N11" s="794"/>
      <c r="O11" s="794"/>
      <c r="P11" s="794"/>
      <c r="Q11" s="794"/>
      <c r="R11" s="794"/>
      <c r="S11" s="794"/>
      <c r="T11" s="807"/>
      <c r="U11" s="285" t="s">
        <v>1679</v>
      </c>
      <c r="V11" s="190"/>
      <c r="W11" s="190"/>
      <c r="X11" s="190"/>
      <c r="Y11" s="190"/>
      <c r="Z11" s="190" t="s">
        <v>1678</v>
      </c>
      <c r="AA11" s="190" t="e">
        <f>ID_MS_TH_PJK</f>
        <v>#N/A</v>
      </c>
      <c r="AB11" s="286"/>
      <c r="AC11" s="286"/>
      <c r="AD11" s="286"/>
      <c r="AE11" s="286"/>
      <c r="AF11" s="286"/>
      <c r="AG11" s="286"/>
      <c r="AH11" s="287"/>
      <c r="AI11" s="278"/>
    </row>
    <row r="12" spans="2:35" ht="15" customHeight="1" x14ac:dyDescent="0.25">
      <c r="B12" s="762" t="s">
        <v>106</v>
      </c>
      <c r="C12" s="761"/>
      <c r="D12" s="761"/>
      <c r="E12" s="761"/>
      <c r="G12" s="124"/>
      <c r="H12" s="124"/>
      <c r="I12" s="124"/>
      <c r="J12" s="124"/>
      <c r="K12" s="124"/>
      <c r="L12" s="124"/>
      <c r="M12" s="124"/>
      <c r="N12" s="124"/>
      <c r="O12" s="124"/>
      <c r="P12" s="124"/>
      <c r="Q12" s="124"/>
      <c r="R12" s="124"/>
      <c r="S12" s="124"/>
      <c r="T12" s="124"/>
      <c r="U12" s="124"/>
      <c r="V12" s="124"/>
      <c r="W12" s="124"/>
      <c r="X12" s="124"/>
      <c r="Y12" s="278"/>
      <c r="Z12" s="278"/>
      <c r="AA12" s="278"/>
      <c r="AB12" s="278"/>
      <c r="AC12" s="278"/>
      <c r="AD12" s="278"/>
      <c r="AE12" s="278"/>
      <c r="AF12" s="278"/>
      <c r="AG12" s="278"/>
      <c r="AH12" s="278"/>
      <c r="AI12" s="278"/>
    </row>
    <row r="13" spans="2:35" ht="15" customHeight="1" x14ac:dyDescent="0.25">
      <c r="B13" s="797"/>
      <c r="C13" s="761"/>
      <c r="D13" s="761"/>
      <c r="E13" s="761"/>
      <c r="G13" t="s">
        <v>1680</v>
      </c>
    </row>
    <row r="14" spans="2:35" ht="15" customHeight="1" x14ac:dyDescent="0.25">
      <c r="B14" s="797"/>
      <c r="C14" s="761"/>
      <c r="D14" s="761"/>
      <c r="E14" s="761"/>
      <c r="G14" t="s">
        <v>1681</v>
      </c>
      <c r="H14" t="e">
        <f>"SPT Tahunan PPh Badan "&amp;ID_MS_TH_PJK</f>
        <v>#N/A</v>
      </c>
    </row>
    <row r="15" spans="2:35" ht="15" customHeight="1" x14ac:dyDescent="0.25">
      <c r="B15" s="797"/>
      <c r="C15" s="761"/>
      <c r="D15" s="761"/>
      <c r="E15" s="761"/>
    </row>
    <row r="16" spans="2:35" ht="15" customHeight="1" x14ac:dyDescent="0.25">
      <c r="B16" s="797"/>
      <c r="C16" s="761"/>
      <c r="D16" s="761"/>
      <c r="E16" s="761"/>
      <c r="G16" t="s">
        <v>1682</v>
      </c>
    </row>
    <row r="17" spans="2:30" ht="15" customHeight="1" x14ac:dyDescent="0.25">
      <c r="B17" s="797"/>
      <c r="C17" s="761"/>
      <c r="D17" s="761"/>
      <c r="E17" s="761"/>
    </row>
    <row r="18" spans="2:30" ht="15" customHeight="1" x14ac:dyDescent="0.25">
      <c r="B18" s="797"/>
      <c r="C18" s="761"/>
      <c r="D18" s="761"/>
      <c r="E18" s="761"/>
      <c r="H18" t="s">
        <v>1683</v>
      </c>
      <c r="T18" t="s">
        <v>1684</v>
      </c>
      <c r="U18" s="791">
        <f>'MAIN LEVEL'!AG25+'MAIN LEVEL'!AG34+'MAIN LEVEL'!AG56</f>
        <v>0</v>
      </c>
      <c r="V18" s="792"/>
      <c r="W18" s="792"/>
      <c r="X18" s="792"/>
      <c r="Y18" s="792"/>
      <c r="Z18" s="791"/>
      <c r="AA18" s="792"/>
      <c r="AB18" s="792"/>
      <c r="AC18" s="792"/>
      <c r="AD18" s="792"/>
    </row>
    <row r="19" spans="2:30" ht="15" customHeight="1" x14ac:dyDescent="0.25">
      <c r="B19" s="797"/>
      <c r="C19" s="761"/>
      <c r="D19" s="761"/>
      <c r="E19" s="761"/>
      <c r="H19" t="s">
        <v>1685</v>
      </c>
      <c r="T19" t="s">
        <v>1684</v>
      </c>
      <c r="U19" s="791">
        <f>'MAIN LEVEL'!AG70-'MAIN LEVEL'!AG71</f>
        <v>0</v>
      </c>
      <c r="V19" s="792"/>
      <c r="W19" s="792"/>
      <c r="X19" s="792"/>
      <c r="Y19" s="792"/>
      <c r="Z19" s="791"/>
      <c r="AA19" s="792"/>
      <c r="AB19" s="792"/>
      <c r="AC19" s="792"/>
      <c r="AD19" s="792"/>
    </row>
    <row r="20" spans="2:30" ht="15" customHeight="1" x14ac:dyDescent="0.25">
      <c r="B20" s="797"/>
      <c r="C20" s="761"/>
      <c r="D20" s="761"/>
      <c r="E20" s="761"/>
      <c r="H20" t="s">
        <v>1686</v>
      </c>
      <c r="T20" t="s">
        <v>1684</v>
      </c>
      <c r="U20" s="791">
        <f>IF(U19&lt;0,0,ROUNDDOWN(U19/1000,0)*1000)</f>
        <v>0</v>
      </c>
      <c r="V20" s="792"/>
      <c r="W20" s="792"/>
      <c r="X20" s="792"/>
      <c r="Y20" s="792"/>
    </row>
    <row r="21" spans="2:30" ht="15" customHeight="1" x14ac:dyDescent="0.25">
      <c r="B21" s="797"/>
      <c r="C21" s="761"/>
      <c r="D21" s="761"/>
      <c r="E21" s="761"/>
    </row>
    <row r="22" spans="2:30" ht="15" customHeight="1" x14ac:dyDescent="0.25">
      <c r="B22" s="797"/>
      <c r="C22" s="761"/>
      <c r="D22" s="761"/>
      <c r="E22" s="761"/>
      <c r="H22" s="97" t="s">
        <v>1687</v>
      </c>
    </row>
    <row r="23" spans="2:30" ht="15" customHeight="1" x14ac:dyDescent="0.25">
      <c r="B23" s="797"/>
      <c r="C23" s="761"/>
      <c r="D23" s="761"/>
      <c r="E23" s="761"/>
      <c r="H23" t="s">
        <v>1688</v>
      </c>
      <c r="I23" t="s">
        <v>1689</v>
      </c>
    </row>
    <row r="24" spans="2:30" ht="15" customHeight="1" x14ac:dyDescent="0.25">
      <c r="B24" s="797"/>
      <c r="C24" s="761"/>
      <c r="D24" s="761"/>
      <c r="E24" s="761"/>
      <c r="H24" t="s">
        <v>1688</v>
      </c>
      <c r="I24" t="s">
        <v>1690</v>
      </c>
      <c r="O24" s="791">
        <f>IF(U18&gt;50000000000,0,IF(U18&lt;4800000000,4800000000,U18))</f>
        <v>4800000000</v>
      </c>
      <c r="P24" s="792"/>
      <c r="Q24" s="792"/>
      <c r="R24" s="792"/>
      <c r="S24" s="792"/>
      <c r="T24" t="s">
        <v>1691</v>
      </c>
      <c r="V24" s="791">
        <f>IF(U18&gt;50000000000,0,IF(U20&lt;0,0,U20))</f>
        <v>0</v>
      </c>
      <c r="W24" s="792"/>
      <c r="X24" s="792"/>
      <c r="Y24" s="792"/>
      <c r="Z24" s="792"/>
    </row>
    <row r="25" spans="2:30" ht="15" customHeight="1" x14ac:dyDescent="0.25">
      <c r="B25" s="797"/>
      <c r="C25" s="761"/>
      <c r="D25" s="761"/>
      <c r="E25" s="761"/>
      <c r="H25" t="s">
        <v>1688</v>
      </c>
      <c r="I25" t="s">
        <v>1692</v>
      </c>
      <c r="J25" s="791">
        <f>IF(U18&gt;50000000000,0,IF(U20=0,0,(4800000000/O24)*V24))</f>
        <v>0</v>
      </c>
      <c r="K25" s="792"/>
      <c r="L25" s="792"/>
      <c r="M25" s="792"/>
      <c r="N25" s="792"/>
    </row>
    <row r="26" spans="2:30" ht="15" customHeight="1" x14ac:dyDescent="0.25">
      <c r="B26" s="797"/>
      <c r="C26" s="761"/>
      <c r="D26" s="761"/>
      <c r="E26" s="761"/>
    </row>
    <row r="27" spans="2:30" ht="15" customHeight="1" x14ac:dyDescent="0.25">
      <c r="H27" s="97" t="s">
        <v>1693</v>
      </c>
    </row>
    <row r="28" spans="2:30" ht="15" customHeight="1" x14ac:dyDescent="0.25">
      <c r="B28" s="760"/>
      <c r="C28" s="761"/>
      <c r="D28" s="761"/>
      <c r="E28" s="761"/>
      <c r="H28" t="s">
        <v>1688</v>
      </c>
      <c r="I28" t="s">
        <v>1694</v>
      </c>
    </row>
    <row r="29" spans="2:30" ht="15" customHeight="1" x14ac:dyDescent="0.25">
      <c r="H29" t="s">
        <v>1688</v>
      </c>
      <c r="I29" t="s">
        <v>1692</v>
      </c>
      <c r="J29" s="791">
        <f>+IF(U20&lt;0,0,U20)</f>
        <v>0</v>
      </c>
      <c r="K29" s="792"/>
      <c r="L29" s="792"/>
      <c r="M29" s="792"/>
      <c r="N29" s="792"/>
      <c r="O29" s="204" t="s">
        <v>1681</v>
      </c>
      <c r="P29" t="s">
        <v>1692</v>
      </c>
      <c r="Q29" s="791">
        <f>+J25</f>
        <v>0</v>
      </c>
      <c r="R29" s="792"/>
      <c r="S29" s="792"/>
      <c r="T29" s="792"/>
      <c r="U29" s="792"/>
    </row>
    <row r="30" spans="2:30" ht="15" customHeight="1" x14ac:dyDescent="0.25">
      <c r="B30" s="760"/>
      <c r="C30" s="761"/>
      <c r="D30" s="761"/>
      <c r="E30" s="761"/>
      <c r="H30" t="s">
        <v>1688</v>
      </c>
      <c r="I30" t="s">
        <v>1692</v>
      </c>
      <c r="J30" s="791">
        <f>+J29-Q29</f>
        <v>0</v>
      </c>
      <c r="K30" s="792"/>
      <c r="L30" s="792"/>
      <c r="M30" s="792"/>
      <c r="N30" s="792"/>
    </row>
    <row r="31" spans="2:30" ht="15" customHeight="1" x14ac:dyDescent="0.25"/>
    <row r="32" spans="2:30" ht="15" customHeight="1" x14ac:dyDescent="0.25">
      <c r="B32" s="760"/>
      <c r="C32" s="761"/>
      <c r="D32" s="761"/>
      <c r="E32" s="761"/>
      <c r="H32" s="97" t="s">
        <v>1695</v>
      </c>
    </row>
    <row r="33" spans="2:35" ht="15" customHeight="1" x14ac:dyDescent="0.25">
      <c r="H33" t="s">
        <v>1696</v>
      </c>
    </row>
    <row r="34" spans="2:35" ht="15" customHeight="1" x14ac:dyDescent="0.25">
      <c r="B34" s="760"/>
      <c r="C34" s="761"/>
      <c r="D34" s="761"/>
      <c r="E34" s="761"/>
      <c r="H34" t="s">
        <v>1688</v>
      </c>
      <c r="I34" t="s">
        <v>1697</v>
      </c>
    </row>
    <row r="35" spans="2:35" ht="15" customHeight="1" x14ac:dyDescent="0.25">
      <c r="H35" t="s">
        <v>1688</v>
      </c>
      <c r="I35" t="s">
        <v>1698</v>
      </c>
      <c r="N35" t="s">
        <v>1692</v>
      </c>
      <c r="O35" s="791">
        <f>+J25</f>
        <v>0</v>
      </c>
      <c r="P35" s="792"/>
      <c r="Q35" s="792"/>
      <c r="R35" s="792"/>
      <c r="S35" s="792"/>
      <c r="U35" t="s">
        <v>1688</v>
      </c>
      <c r="X35" t="s">
        <v>1692</v>
      </c>
      <c r="Y35" s="791">
        <f>+ROUNDDOWN(O35*0.5*0.25,0)</f>
        <v>0</v>
      </c>
      <c r="Z35" s="792"/>
      <c r="AA35" s="792"/>
      <c r="AB35" s="792"/>
      <c r="AC35" s="792"/>
    </row>
    <row r="36" spans="2:35" ht="15" customHeight="1" x14ac:dyDescent="0.25">
      <c r="B36" s="760"/>
      <c r="C36" s="761"/>
      <c r="D36" s="761"/>
      <c r="E36" s="761"/>
    </row>
    <row r="37" spans="2:35" ht="15" customHeight="1" x14ac:dyDescent="0.25">
      <c r="H37" t="s">
        <v>1699</v>
      </c>
    </row>
    <row r="38" spans="2:35" ht="15" customHeight="1" x14ac:dyDescent="0.25">
      <c r="H38" t="s">
        <v>1688</v>
      </c>
      <c r="I38" t="s">
        <v>1700</v>
      </c>
    </row>
    <row r="39" spans="2:35" ht="15" customHeight="1" x14ac:dyDescent="0.25">
      <c r="H39" t="s">
        <v>1688</v>
      </c>
      <c r="I39" t="s">
        <v>1701</v>
      </c>
      <c r="N39" t="s">
        <v>1692</v>
      </c>
      <c r="O39" s="791">
        <f>+J30</f>
        <v>0</v>
      </c>
      <c r="P39" s="792"/>
      <c r="Q39" s="792"/>
      <c r="R39" s="792"/>
      <c r="S39" s="792"/>
      <c r="U39" t="s">
        <v>1688</v>
      </c>
      <c r="X39" s="263" t="s">
        <v>1692</v>
      </c>
      <c r="Y39" s="799">
        <f>+ROUNDDOWN(O39*0.25,0)</f>
        <v>0</v>
      </c>
      <c r="Z39" s="800"/>
      <c r="AA39" s="800"/>
      <c r="AB39" s="800"/>
      <c r="AC39" s="800"/>
      <c r="AD39" t="s">
        <v>1702</v>
      </c>
    </row>
    <row r="40" spans="2:35" ht="15" customHeight="1" x14ac:dyDescent="0.25"/>
    <row r="41" spans="2:35" ht="15" customHeight="1" x14ac:dyDescent="0.25">
      <c r="H41" s="97" t="s">
        <v>1703</v>
      </c>
      <c r="X41" t="s">
        <v>1692</v>
      </c>
      <c r="Y41" s="791">
        <f>+Y35+Y39</f>
        <v>0</v>
      </c>
      <c r="Z41" s="792"/>
      <c r="AA41" s="792"/>
      <c r="AB41" s="792"/>
      <c r="AC41" s="792"/>
    </row>
    <row r="42" spans="2:35" ht="15" customHeight="1" x14ac:dyDescent="0.25"/>
    <row r="43" spans="2:35" ht="15" customHeight="1" x14ac:dyDescent="0.25">
      <c r="G43" s="138"/>
      <c r="H43" s="138"/>
      <c r="I43" s="138"/>
      <c r="J43" s="139"/>
      <c r="K43" s="139"/>
      <c r="L43" s="139"/>
      <c r="M43" s="139"/>
      <c r="N43" s="139"/>
      <c r="O43" s="139"/>
      <c r="P43" s="139"/>
      <c r="Q43" s="139"/>
      <c r="R43" s="139"/>
      <c r="S43" s="140"/>
      <c r="T43" s="140"/>
      <c r="U43" s="141"/>
      <c r="V43" s="141"/>
      <c r="W43" s="141"/>
      <c r="X43" s="141"/>
      <c r="Y43" s="141"/>
      <c r="Z43" s="141"/>
      <c r="AA43" s="141"/>
      <c r="AB43" s="278"/>
      <c r="AC43" s="278"/>
      <c r="AD43" s="278"/>
      <c r="AE43" s="278"/>
      <c r="AF43" s="278"/>
      <c r="AG43" s="278"/>
      <c r="AH43" s="278"/>
      <c r="AI43" s="278"/>
    </row>
    <row r="44" spans="2:35" ht="15" customHeight="1" x14ac:dyDescent="0.25">
      <c r="G44" s="138"/>
      <c r="H44" s="138"/>
      <c r="I44" s="138"/>
      <c r="J44" s="139"/>
      <c r="K44" s="139"/>
      <c r="L44" s="139"/>
      <c r="M44" s="139"/>
      <c r="N44" s="139"/>
      <c r="O44" s="139"/>
      <c r="P44" s="139"/>
      <c r="Q44" s="139"/>
      <c r="R44" s="139"/>
      <c r="S44" s="140"/>
      <c r="T44" s="140"/>
      <c r="U44" s="141"/>
      <c r="V44" s="141"/>
      <c r="W44" s="141"/>
      <c r="X44" s="141"/>
      <c r="Y44" s="141"/>
      <c r="Z44" s="141"/>
      <c r="AA44" s="141"/>
      <c r="AB44" s="278"/>
      <c r="AC44" s="278"/>
      <c r="AD44" s="278"/>
      <c r="AE44" s="278"/>
      <c r="AF44" s="278"/>
      <c r="AG44" s="278"/>
      <c r="AH44" s="278"/>
      <c r="AI44" s="278"/>
    </row>
    <row r="45" spans="2:35" ht="15" customHeight="1" x14ac:dyDescent="0.25">
      <c r="G45" s="138"/>
      <c r="H45" s="138"/>
      <c r="I45" s="138"/>
      <c r="J45" s="139"/>
      <c r="K45" s="139"/>
      <c r="L45" s="139"/>
      <c r="M45" s="139"/>
      <c r="N45" s="139"/>
      <c r="O45" s="139"/>
      <c r="P45" s="139"/>
      <c r="Q45" s="139"/>
      <c r="R45" s="139"/>
      <c r="S45" s="140"/>
      <c r="T45" s="140"/>
      <c r="U45" s="141"/>
      <c r="V45" s="141"/>
      <c r="W45" s="141"/>
      <c r="X45" s="141"/>
      <c r="Y45" s="141"/>
      <c r="Z45" s="141"/>
      <c r="AA45" s="141"/>
      <c r="AB45" s="278"/>
      <c r="AC45" s="278"/>
      <c r="AD45" s="278"/>
      <c r="AE45" s="278"/>
      <c r="AF45" s="278"/>
      <c r="AG45" s="278"/>
      <c r="AH45" s="278"/>
      <c r="AI45" s="278"/>
    </row>
    <row r="46" spans="2:35" ht="15" customHeight="1" x14ac:dyDescent="0.25">
      <c r="G46" s="138"/>
      <c r="H46" s="138"/>
      <c r="I46" s="138"/>
      <c r="J46" s="139"/>
      <c r="K46" s="139"/>
      <c r="L46" s="139"/>
      <c r="M46" s="139"/>
      <c r="N46" s="139"/>
      <c r="O46" s="139"/>
      <c r="P46" s="139"/>
      <c r="Q46" s="139"/>
      <c r="R46" s="139"/>
      <c r="S46" s="140"/>
      <c r="T46" s="140"/>
      <c r="U46" s="141"/>
      <c r="V46" s="141"/>
      <c r="W46" s="141"/>
      <c r="X46" s="141"/>
      <c r="Y46" s="141"/>
      <c r="Z46" s="141"/>
      <c r="AA46" s="141"/>
      <c r="AB46" s="278"/>
      <c r="AC46" s="278"/>
      <c r="AD46" s="278"/>
      <c r="AE46" s="278"/>
      <c r="AF46" s="278"/>
      <c r="AG46" s="278"/>
      <c r="AH46" s="278"/>
      <c r="AI46" s="278"/>
    </row>
    <row r="47" spans="2:35" ht="15" customHeight="1" x14ac:dyDescent="0.25">
      <c r="G47" s="138"/>
      <c r="H47" s="138"/>
      <c r="I47" s="138"/>
      <c r="J47" s="139"/>
      <c r="K47" s="139"/>
      <c r="L47" s="139"/>
      <c r="M47" s="139"/>
      <c r="N47" s="139"/>
      <c r="O47" s="139"/>
      <c r="P47" s="139"/>
      <c r="Q47" s="139"/>
      <c r="R47" s="139"/>
      <c r="S47" s="140"/>
      <c r="T47" s="140"/>
      <c r="U47" s="141"/>
      <c r="V47" s="141"/>
      <c r="W47" s="141"/>
      <c r="X47" s="141"/>
      <c r="Y47" s="141"/>
      <c r="Z47" s="141"/>
      <c r="AA47" s="141"/>
      <c r="AB47" s="278"/>
      <c r="AC47" s="278"/>
      <c r="AD47" s="278"/>
      <c r="AE47" s="278"/>
      <c r="AF47" s="278"/>
      <c r="AG47" s="278"/>
      <c r="AH47" s="278"/>
      <c r="AI47" s="278"/>
    </row>
    <row r="48" spans="2:35" ht="15" customHeight="1" x14ac:dyDescent="0.25">
      <c r="G48" s="138"/>
      <c r="H48" s="138"/>
      <c r="I48" s="138"/>
      <c r="J48" s="139"/>
      <c r="K48" s="139"/>
      <c r="L48" s="139"/>
      <c r="M48" s="139"/>
      <c r="N48" s="139"/>
      <c r="O48" s="139"/>
      <c r="P48" s="139"/>
      <c r="Q48" s="139"/>
      <c r="R48" s="139"/>
      <c r="S48" s="140"/>
      <c r="T48" s="140"/>
      <c r="U48" s="141"/>
      <c r="V48" s="141"/>
      <c r="W48" s="141"/>
      <c r="X48" s="141"/>
      <c r="Y48" s="141"/>
      <c r="Z48" s="141"/>
      <c r="AA48" s="141"/>
      <c r="AB48" s="278"/>
      <c r="AC48" s="278"/>
      <c r="AD48" s="278"/>
      <c r="AE48" s="278"/>
      <c r="AF48" s="278"/>
      <c r="AG48" s="278"/>
      <c r="AH48" s="278"/>
      <c r="AI48" s="278"/>
    </row>
    <row r="49" spans="7:35" x14ac:dyDescent="0.25">
      <c r="G49" s="138"/>
      <c r="H49" s="138"/>
      <c r="I49" s="138"/>
      <c r="J49" s="139"/>
      <c r="K49" s="139"/>
      <c r="L49" s="139"/>
      <c r="M49" s="139"/>
      <c r="N49" s="139"/>
      <c r="O49" s="139"/>
      <c r="P49" s="139"/>
      <c r="Q49" s="139"/>
      <c r="R49" s="139"/>
      <c r="S49" s="140"/>
      <c r="T49" s="140"/>
      <c r="U49" s="141"/>
      <c r="V49" s="141"/>
      <c r="W49" s="141"/>
      <c r="X49" s="141"/>
      <c r="Y49" s="141"/>
      <c r="Z49" s="141"/>
      <c r="AA49" s="141"/>
      <c r="AB49" s="278"/>
      <c r="AC49" s="278"/>
      <c r="AD49" s="278"/>
      <c r="AE49" s="278"/>
      <c r="AF49" s="278"/>
      <c r="AG49" s="278"/>
      <c r="AH49" s="278"/>
      <c r="AI49" s="278"/>
    </row>
    <row r="50" spans="7:35" x14ac:dyDescent="0.25">
      <c r="G50" s="138"/>
      <c r="H50" s="138"/>
      <c r="I50" s="138"/>
      <c r="J50" s="139"/>
      <c r="K50" s="139"/>
      <c r="L50" s="139"/>
      <c r="M50" s="139"/>
      <c r="N50" s="139"/>
      <c r="O50" s="139"/>
      <c r="P50" s="139"/>
      <c r="Q50" s="139"/>
      <c r="R50" s="139"/>
      <c r="S50" s="140"/>
      <c r="T50" s="140"/>
      <c r="U50" s="141"/>
      <c r="V50" s="141"/>
      <c r="W50" s="141"/>
      <c r="X50" s="141"/>
      <c r="Y50" s="141"/>
      <c r="Z50" s="141"/>
      <c r="AA50" s="141"/>
      <c r="AB50" s="278"/>
      <c r="AC50" s="278"/>
      <c r="AD50" s="278"/>
      <c r="AE50" s="278"/>
      <c r="AF50" s="278"/>
      <c r="AG50" s="278"/>
      <c r="AH50" s="278"/>
      <c r="AI50" s="278"/>
    </row>
    <row r="51" spans="7:35" x14ac:dyDescent="0.25">
      <c r="G51" s="138"/>
      <c r="H51" s="142"/>
      <c r="I51" s="138"/>
      <c r="J51" s="139"/>
      <c r="K51" s="139"/>
      <c r="L51" s="139"/>
      <c r="M51" s="139"/>
      <c r="N51" s="139"/>
      <c r="O51" s="139"/>
      <c r="P51" s="139"/>
      <c r="Q51" s="139"/>
      <c r="R51" s="139"/>
      <c r="S51" s="140"/>
      <c r="T51" s="140"/>
      <c r="U51" s="141"/>
      <c r="V51" s="141"/>
      <c r="W51" s="141"/>
      <c r="X51" s="141"/>
      <c r="Y51" s="141"/>
      <c r="Z51" s="141"/>
      <c r="AA51" s="141"/>
      <c r="AB51" s="278"/>
      <c r="AC51" s="278"/>
      <c r="AD51" s="278"/>
      <c r="AE51" s="278"/>
      <c r="AF51" s="278"/>
      <c r="AG51" s="278"/>
      <c r="AH51" s="278"/>
    </row>
    <row r="52" spans="7:35" x14ac:dyDescent="0.25">
      <c r="G52" s="124"/>
      <c r="H52" s="124"/>
      <c r="I52" s="124"/>
      <c r="J52" s="300"/>
      <c r="K52" s="300"/>
      <c r="L52" s="300"/>
      <c r="M52" s="300"/>
      <c r="N52" s="300"/>
      <c r="O52" s="300"/>
      <c r="P52" s="300"/>
      <c r="Q52" s="300"/>
      <c r="R52" s="300"/>
      <c r="S52" s="138"/>
      <c r="T52" s="138"/>
      <c r="U52" s="141"/>
      <c r="V52" s="141"/>
      <c r="W52" s="141"/>
      <c r="X52" s="141"/>
      <c r="Y52" s="141"/>
      <c r="Z52" s="141"/>
      <c r="AA52" s="141"/>
      <c r="AB52" s="278"/>
      <c r="AC52" s="278"/>
      <c r="AD52" s="278"/>
      <c r="AE52" s="278"/>
      <c r="AF52" s="278"/>
      <c r="AG52" s="278"/>
      <c r="AH52" s="278"/>
    </row>
    <row r="53" spans="7:35" x14ac:dyDescent="0.25">
      <c r="G53" s="124"/>
      <c r="H53" s="124"/>
      <c r="I53" s="124"/>
      <c r="J53" s="300"/>
      <c r="K53" s="300"/>
      <c r="L53" s="300"/>
      <c r="M53" s="300"/>
      <c r="N53" s="300"/>
      <c r="O53" s="300"/>
      <c r="P53" s="300"/>
      <c r="Q53" s="300"/>
      <c r="R53" s="300"/>
      <c r="S53" s="300"/>
      <c r="T53" s="301"/>
      <c r="U53" s="301"/>
      <c r="V53" s="301"/>
      <c r="W53" s="301"/>
      <c r="X53" s="301"/>
      <c r="Y53" s="301"/>
      <c r="Z53" s="278"/>
      <c r="AA53" s="278"/>
      <c r="AB53" s="278"/>
      <c r="AC53" s="278"/>
      <c r="AD53" s="278"/>
      <c r="AE53" s="278"/>
      <c r="AF53" s="278"/>
      <c r="AG53" s="278"/>
      <c r="AH53" s="278"/>
    </row>
    <row r="54" spans="7:35" x14ac:dyDescent="0.25">
      <c r="G54" s="124"/>
      <c r="H54" s="124"/>
      <c r="I54" s="124"/>
      <c r="J54" s="300"/>
      <c r="K54" s="300"/>
      <c r="L54" s="300"/>
      <c r="M54" s="300"/>
      <c r="N54" s="300"/>
      <c r="O54" s="300"/>
      <c r="P54" s="300"/>
      <c r="Q54" s="300"/>
      <c r="R54" s="300"/>
      <c r="S54" s="300"/>
      <c r="T54" s="301"/>
      <c r="U54" s="141"/>
      <c r="V54" s="141"/>
      <c r="W54" s="141"/>
      <c r="X54" s="141"/>
      <c r="Y54" s="141"/>
      <c r="Z54" s="141"/>
      <c r="AA54" s="141"/>
      <c r="AB54" s="278"/>
      <c r="AC54" s="278"/>
      <c r="AD54" s="278"/>
      <c r="AE54" s="278"/>
      <c r="AF54" s="278"/>
      <c r="AG54" s="278"/>
      <c r="AH54" s="278"/>
    </row>
    <row r="55" spans="7:35" x14ac:dyDescent="0.25">
      <c r="G55" s="124"/>
      <c r="H55" s="124"/>
      <c r="I55" s="124"/>
      <c r="J55" s="300"/>
      <c r="K55" s="300"/>
      <c r="L55" s="300"/>
      <c r="M55" s="300"/>
      <c r="N55" s="300"/>
      <c r="O55" s="300"/>
      <c r="P55" s="300"/>
      <c r="Q55" s="300"/>
      <c r="R55" s="300"/>
      <c r="S55" s="300"/>
      <c r="T55" s="301"/>
      <c r="U55" s="141"/>
      <c r="V55" s="141"/>
      <c r="W55" s="141"/>
      <c r="X55" s="141"/>
      <c r="Y55" s="141"/>
      <c r="Z55" s="141"/>
      <c r="AA55" s="141"/>
      <c r="AB55" s="278"/>
      <c r="AC55" s="278"/>
      <c r="AD55" s="278"/>
      <c r="AE55" s="278"/>
      <c r="AF55" s="278"/>
      <c r="AG55" s="278"/>
      <c r="AH55" s="278"/>
    </row>
    <row r="56" spans="7:35" x14ac:dyDescent="0.25">
      <c r="G56" s="124"/>
      <c r="H56" s="124"/>
      <c r="I56" s="124"/>
      <c r="J56" s="124"/>
      <c r="K56" s="124"/>
      <c r="L56" s="124"/>
      <c r="M56" s="124"/>
      <c r="N56" s="124"/>
      <c r="O56" s="124"/>
      <c r="P56" s="124"/>
      <c r="Q56" s="124"/>
      <c r="R56" s="124"/>
      <c r="S56" s="124"/>
      <c r="T56" s="124"/>
      <c r="U56" s="124"/>
      <c r="V56" s="124"/>
      <c r="W56" s="124"/>
      <c r="X56" s="124"/>
      <c r="Y56" s="278"/>
      <c r="Z56" s="278"/>
      <c r="AA56" s="278"/>
      <c r="AB56" s="278"/>
      <c r="AC56" s="278"/>
      <c r="AD56" s="278"/>
      <c r="AE56" s="278"/>
      <c r="AF56" s="278"/>
      <c r="AG56" s="278"/>
      <c r="AH56" s="278"/>
    </row>
    <row r="57" spans="7:35" x14ac:dyDescent="0.25">
      <c r="G57" s="278"/>
      <c r="H57" s="278"/>
      <c r="I57" s="278"/>
      <c r="J57" s="278"/>
      <c r="K57" s="278"/>
      <c r="L57" s="278"/>
      <c r="M57" s="278"/>
      <c r="N57" s="278"/>
      <c r="O57" s="278"/>
      <c r="P57" s="278"/>
      <c r="Q57" s="278"/>
      <c r="R57" s="278"/>
      <c r="S57" s="278"/>
      <c r="T57" s="278"/>
      <c r="U57" s="278"/>
      <c r="V57" s="278"/>
      <c r="W57" s="278"/>
      <c r="X57" s="278"/>
      <c r="Y57" s="278"/>
      <c r="Z57" s="278"/>
      <c r="AA57" s="278"/>
      <c r="AB57" s="278"/>
      <c r="AC57" s="278"/>
      <c r="AD57" s="278"/>
      <c r="AE57" s="278"/>
      <c r="AF57" s="278"/>
      <c r="AG57" s="278"/>
      <c r="AH57" s="278"/>
    </row>
    <row r="58" spans="7:35" x14ac:dyDescent="0.25">
      <c r="G58" s="801" t="s">
        <v>1507</v>
      </c>
      <c r="H58" s="764"/>
      <c r="I58" s="764"/>
      <c r="J58" s="764"/>
      <c r="K58" s="764"/>
      <c r="L58" s="764"/>
      <c r="M58" s="764"/>
      <c r="N58" s="764"/>
      <c r="O58" s="764"/>
      <c r="P58" s="764"/>
      <c r="Q58" s="764"/>
      <c r="R58" s="764"/>
      <c r="S58" s="764"/>
      <c r="T58" s="764"/>
      <c r="U58" s="795" t="s">
        <v>1704</v>
      </c>
      <c r="V58" s="764"/>
      <c r="W58" s="764"/>
      <c r="X58" s="764"/>
      <c r="Y58" s="764"/>
      <c r="Z58" s="764"/>
      <c r="AA58" s="764"/>
      <c r="AB58" s="764"/>
      <c r="AC58" s="764"/>
      <c r="AD58" s="764"/>
      <c r="AE58" s="764"/>
      <c r="AF58" s="764"/>
      <c r="AG58" s="764"/>
      <c r="AH58" s="796"/>
    </row>
    <row r="59" spans="7:35" x14ac:dyDescent="0.25">
      <c r="G59" s="793" t="s">
        <v>796</v>
      </c>
      <c r="H59" s="794"/>
      <c r="I59" s="794"/>
      <c r="J59" s="794"/>
      <c r="K59" s="794"/>
      <c r="L59" s="794"/>
      <c r="M59" s="801" t="s">
        <v>1511</v>
      </c>
      <c r="N59" s="764"/>
      <c r="O59" s="764"/>
      <c r="P59" s="764"/>
      <c r="Q59" s="802" t="s">
        <v>1510</v>
      </c>
      <c r="R59" s="764"/>
      <c r="S59" s="764"/>
      <c r="T59" s="765"/>
      <c r="U59" s="793" t="s">
        <v>796</v>
      </c>
      <c r="V59" s="794"/>
      <c r="W59" s="794"/>
      <c r="X59" s="794"/>
      <c r="Y59" s="794"/>
      <c r="Z59" s="794"/>
      <c r="AA59" s="801" t="s">
        <v>1511</v>
      </c>
      <c r="AB59" s="764"/>
      <c r="AC59" s="764"/>
      <c r="AD59" s="764"/>
      <c r="AE59" s="802" t="s">
        <v>1510</v>
      </c>
      <c r="AF59" s="764"/>
      <c r="AG59" s="764"/>
      <c r="AH59" s="765"/>
    </row>
    <row r="60" spans="7:35" x14ac:dyDescent="0.25">
      <c r="G60" s="788"/>
      <c r="H60" s="789"/>
      <c r="I60" s="789"/>
      <c r="J60" s="789"/>
      <c r="K60" s="789"/>
      <c r="L60" s="790"/>
      <c r="M60" s="788"/>
      <c r="N60" s="789"/>
      <c r="O60" s="789"/>
      <c r="P60" s="790"/>
      <c r="Q60" s="788"/>
      <c r="R60" s="789"/>
      <c r="S60" s="789"/>
      <c r="T60" s="790"/>
      <c r="U60" s="788"/>
      <c r="V60" s="789"/>
      <c r="W60" s="789"/>
      <c r="X60" s="789"/>
      <c r="Y60" s="789"/>
      <c r="Z60" s="790"/>
      <c r="AA60" s="788"/>
      <c r="AB60" s="789"/>
      <c r="AC60" s="789"/>
      <c r="AD60" s="790"/>
      <c r="AE60" s="788"/>
      <c r="AF60" s="789"/>
      <c r="AG60" s="789"/>
      <c r="AH60" s="790"/>
    </row>
    <row r="61" spans="7:35" x14ac:dyDescent="0.25">
      <c r="G61" s="283"/>
      <c r="H61" s="124"/>
      <c r="I61" s="124"/>
      <c r="J61" s="124"/>
      <c r="K61" s="124"/>
      <c r="L61" s="124"/>
      <c r="M61" s="283"/>
      <c r="N61" s="124"/>
      <c r="O61" s="124"/>
      <c r="P61" s="124"/>
      <c r="Q61" s="283"/>
      <c r="R61" s="124"/>
      <c r="S61" s="124"/>
      <c r="T61" s="125"/>
      <c r="U61" s="124"/>
      <c r="V61" s="124"/>
      <c r="W61" s="124"/>
      <c r="X61" s="124"/>
      <c r="Y61" s="124"/>
      <c r="Z61" s="124"/>
      <c r="AA61" s="283"/>
      <c r="AB61" s="124"/>
      <c r="AC61" s="124"/>
      <c r="AD61" s="125"/>
      <c r="AE61" s="283"/>
      <c r="AF61" s="124"/>
      <c r="AG61" s="124"/>
      <c r="AH61" s="125"/>
    </row>
    <row r="62" spans="7:35" x14ac:dyDescent="0.25">
      <c r="G62" s="283"/>
      <c r="H62" s="124"/>
      <c r="I62" s="124"/>
      <c r="J62" s="124"/>
      <c r="K62" s="124"/>
      <c r="L62" s="124"/>
      <c r="M62" s="283"/>
      <c r="N62" s="124"/>
      <c r="O62" s="124"/>
      <c r="P62" s="124"/>
      <c r="Q62" s="283"/>
      <c r="R62" s="124"/>
      <c r="S62" s="124"/>
      <c r="T62" s="125"/>
      <c r="U62" s="124"/>
      <c r="V62" s="124"/>
      <c r="W62" s="124"/>
      <c r="X62" s="124"/>
      <c r="Y62" s="124"/>
      <c r="Z62" s="124"/>
      <c r="AA62" s="283"/>
      <c r="AB62" s="124"/>
      <c r="AC62" s="124"/>
      <c r="AD62" s="125"/>
      <c r="AE62" s="283"/>
      <c r="AF62" s="124"/>
      <c r="AG62" s="124"/>
      <c r="AH62" s="125"/>
    </row>
    <row r="63" spans="7:35" x14ac:dyDescent="0.25">
      <c r="G63" s="283"/>
      <c r="H63" s="124"/>
      <c r="I63" s="124"/>
      <c r="J63" s="124"/>
      <c r="K63" s="124"/>
      <c r="L63" s="124"/>
      <c r="M63" s="283"/>
      <c r="N63" s="124"/>
      <c r="O63" s="124"/>
      <c r="P63" s="124"/>
      <c r="Q63" s="283"/>
      <c r="R63" s="124"/>
      <c r="S63" s="124"/>
      <c r="T63" s="125"/>
      <c r="U63" s="124"/>
      <c r="V63" s="124"/>
      <c r="W63" s="124"/>
      <c r="X63" s="124"/>
      <c r="Y63" s="124"/>
      <c r="Z63" s="124"/>
      <c r="AA63" s="283"/>
      <c r="AB63" s="124"/>
      <c r="AC63" s="124"/>
      <c r="AD63" s="125"/>
      <c r="AE63" s="283"/>
      <c r="AF63" s="124"/>
      <c r="AG63" s="124"/>
      <c r="AH63" s="125"/>
    </row>
    <row r="64" spans="7:35" x14ac:dyDescent="0.25">
      <c r="G64" s="283"/>
      <c r="H64" s="124"/>
      <c r="I64" s="124"/>
      <c r="J64" s="124"/>
      <c r="K64" s="124"/>
      <c r="L64" s="124"/>
      <c r="M64" s="283"/>
      <c r="N64" s="124"/>
      <c r="O64" s="124"/>
      <c r="P64" s="124"/>
      <c r="Q64" s="283"/>
      <c r="R64" s="124"/>
      <c r="S64" s="124"/>
      <c r="T64" s="125"/>
      <c r="U64" s="124"/>
      <c r="V64" s="124"/>
      <c r="W64" s="124"/>
      <c r="X64" s="124"/>
      <c r="Y64" s="124"/>
      <c r="Z64" s="124"/>
      <c r="AA64" s="283"/>
      <c r="AB64" s="124"/>
      <c r="AC64" s="124"/>
      <c r="AD64" s="125"/>
      <c r="AE64" s="283"/>
      <c r="AF64" s="124"/>
      <c r="AG64" s="124"/>
      <c r="AH64" s="125"/>
    </row>
    <row r="65" spans="7:34" x14ac:dyDescent="0.25">
      <c r="G65" s="283"/>
      <c r="H65" s="124"/>
      <c r="I65" s="124"/>
      <c r="J65" s="124"/>
      <c r="K65" s="124"/>
      <c r="L65" s="124"/>
      <c r="M65" s="283"/>
      <c r="N65" s="124"/>
      <c r="O65" s="124"/>
      <c r="P65" s="124"/>
      <c r="Q65" s="283"/>
      <c r="R65" s="124"/>
      <c r="S65" s="124"/>
      <c r="T65" s="125"/>
      <c r="U65" s="124"/>
      <c r="V65" s="124"/>
      <c r="W65" s="124"/>
      <c r="X65" s="124"/>
      <c r="Y65" s="124"/>
      <c r="Z65" s="124"/>
      <c r="AA65" s="283"/>
      <c r="AB65" s="124"/>
      <c r="AC65" s="124"/>
      <c r="AD65" s="125"/>
      <c r="AE65" s="283"/>
      <c r="AF65" s="124"/>
      <c r="AG65" s="124"/>
      <c r="AH65" s="125"/>
    </row>
    <row r="66" spans="7:34" x14ac:dyDescent="0.25">
      <c r="G66" s="283"/>
      <c r="H66" s="124"/>
      <c r="I66" s="124"/>
      <c r="J66" s="124"/>
      <c r="K66" s="124"/>
      <c r="L66" s="124"/>
      <c r="M66" s="283"/>
      <c r="N66" s="124"/>
      <c r="O66" s="124"/>
      <c r="P66" s="124"/>
      <c r="Q66" s="283"/>
      <c r="R66" s="124"/>
      <c r="S66" s="124"/>
      <c r="T66" s="125"/>
      <c r="U66" s="124"/>
      <c r="V66" s="124"/>
      <c r="W66" s="124"/>
      <c r="X66" s="124"/>
      <c r="Y66" s="124"/>
      <c r="Z66" s="124"/>
      <c r="AA66" s="283"/>
      <c r="AB66" s="124"/>
      <c r="AC66" s="124"/>
      <c r="AD66" s="125"/>
      <c r="AE66" s="283"/>
      <c r="AF66" s="124"/>
      <c r="AG66" s="124"/>
      <c r="AH66" s="125"/>
    </row>
    <row r="67" spans="7:34" x14ac:dyDescent="0.25">
      <c r="G67" s="283"/>
      <c r="H67" s="124"/>
      <c r="I67" s="124"/>
      <c r="J67" s="124"/>
      <c r="K67" s="124"/>
      <c r="L67" s="124"/>
      <c r="M67" s="283"/>
      <c r="N67" s="124"/>
      <c r="O67" s="124"/>
      <c r="P67" s="124"/>
      <c r="Q67" s="283"/>
      <c r="R67" s="124"/>
      <c r="S67" s="124"/>
      <c r="T67" s="125"/>
      <c r="U67" s="124"/>
      <c r="V67" s="124"/>
      <c r="W67" s="124"/>
      <c r="X67" s="124"/>
      <c r="Y67" s="124"/>
      <c r="Z67" s="124"/>
      <c r="AA67" s="283"/>
      <c r="AB67" s="124"/>
      <c r="AC67" s="124"/>
      <c r="AD67" s="125"/>
      <c r="AE67" s="283"/>
      <c r="AF67" s="124"/>
      <c r="AG67" s="124"/>
      <c r="AH67" s="125"/>
    </row>
    <row r="68" spans="7:34" x14ac:dyDescent="0.25">
      <c r="G68" s="283"/>
      <c r="H68" s="124"/>
      <c r="I68" s="124"/>
      <c r="J68" s="124"/>
      <c r="K68" s="124"/>
      <c r="L68" s="124"/>
      <c r="M68" s="283"/>
      <c r="N68" s="124"/>
      <c r="O68" s="124"/>
      <c r="P68" s="124"/>
      <c r="Q68" s="283"/>
      <c r="R68" s="124"/>
      <c r="S68" s="124"/>
      <c r="T68" s="125"/>
      <c r="U68" s="124"/>
      <c r="V68" s="124"/>
      <c r="W68" s="124"/>
      <c r="X68" s="124"/>
      <c r="Y68" s="124"/>
      <c r="Z68" s="124"/>
      <c r="AA68" s="283"/>
      <c r="AB68" s="124"/>
      <c r="AC68" s="124"/>
      <c r="AD68" s="125"/>
      <c r="AE68" s="283"/>
      <c r="AF68" s="124"/>
      <c r="AG68" s="124"/>
      <c r="AH68" s="125"/>
    </row>
    <row r="69" spans="7:34" x14ac:dyDescent="0.25">
      <c r="G69" s="283"/>
      <c r="H69" s="124"/>
      <c r="I69" s="124"/>
      <c r="J69" s="124"/>
      <c r="K69" s="124"/>
      <c r="L69" s="124"/>
      <c r="M69" s="283"/>
      <c r="N69" s="124"/>
      <c r="O69" s="124"/>
      <c r="P69" s="124"/>
      <c r="Q69" s="283"/>
      <c r="R69" s="124"/>
      <c r="S69" s="124"/>
      <c r="T69" s="125"/>
      <c r="U69" s="124"/>
      <c r="V69" s="124"/>
      <c r="W69" s="124"/>
      <c r="X69" s="124"/>
      <c r="Y69" s="124"/>
      <c r="Z69" s="124"/>
      <c r="AA69" s="283"/>
      <c r="AB69" s="124"/>
      <c r="AC69" s="124"/>
      <c r="AD69" s="125"/>
      <c r="AE69" s="283"/>
      <c r="AF69" s="124"/>
      <c r="AG69" s="124"/>
      <c r="AH69" s="125"/>
    </row>
    <row r="70" spans="7:34" x14ac:dyDescent="0.25">
      <c r="G70" s="283"/>
      <c r="H70" s="124"/>
      <c r="I70" s="124"/>
      <c r="J70" s="124"/>
      <c r="K70" s="124"/>
      <c r="L70" s="124"/>
      <c r="M70" s="283"/>
      <c r="N70" s="124"/>
      <c r="O70" s="124"/>
      <c r="P70" s="124"/>
      <c r="Q70" s="283"/>
      <c r="R70" s="124"/>
      <c r="S70" s="124"/>
      <c r="T70" s="125"/>
      <c r="U70" s="124"/>
      <c r="V70" s="124"/>
      <c r="W70" s="124"/>
      <c r="X70" s="124"/>
      <c r="Y70" s="124"/>
      <c r="Z70" s="124"/>
      <c r="AA70" s="283"/>
      <c r="AB70" s="124"/>
      <c r="AC70" s="124"/>
      <c r="AD70" s="125"/>
      <c r="AE70" s="283"/>
      <c r="AF70" s="124"/>
      <c r="AG70" s="124"/>
      <c r="AH70" s="125"/>
    </row>
    <row r="71" spans="7:34" x14ac:dyDescent="0.25">
      <c r="G71" s="283"/>
      <c r="H71" s="124"/>
      <c r="I71" s="124"/>
      <c r="J71" s="124"/>
      <c r="K71" s="124"/>
      <c r="L71" s="124"/>
      <c r="M71" s="283"/>
      <c r="N71" s="124"/>
      <c r="O71" s="124"/>
      <c r="P71" s="124"/>
      <c r="Q71" s="283"/>
      <c r="R71" s="124"/>
      <c r="S71" s="124"/>
      <c r="T71" s="125"/>
      <c r="U71" s="124"/>
      <c r="V71" s="124"/>
      <c r="W71" s="124"/>
      <c r="X71" s="124"/>
      <c r="Y71" s="124"/>
      <c r="Z71" s="124"/>
      <c r="AA71" s="283"/>
      <c r="AB71" s="124"/>
      <c r="AC71" s="124"/>
      <c r="AD71" s="125"/>
      <c r="AE71" s="283"/>
      <c r="AF71" s="124"/>
      <c r="AG71" s="124"/>
      <c r="AH71" s="125"/>
    </row>
    <row r="72" spans="7:34" x14ac:dyDescent="0.25">
      <c r="G72" s="285"/>
      <c r="H72" s="190"/>
      <c r="I72" s="190"/>
      <c r="J72" s="190"/>
      <c r="K72" s="190"/>
      <c r="L72" s="190"/>
      <c r="M72" s="285"/>
      <c r="N72" s="190"/>
      <c r="O72" s="190"/>
      <c r="P72" s="190"/>
      <c r="Q72" s="285"/>
      <c r="R72" s="190"/>
      <c r="S72" s="190"/>
      <c r="T72" s="243"/>
      <c r="U72" s="190"/>
      <c r="V72" s="190"/>
      <c r="W72" s="190"/>
      <c r="X72" s="190"/>
      <c r="Y72" s="190"/>
      <c r="Z72" s="190"/>
      <c r="AA72" s="285"/>
      <c r="AB72" s="190"/>
      <c r="AC72" s="190"/>
      <c r="AD72" s="243"/>
      <c r="AE72" s="285"/>
      <c r="AF72" s="190"/>
      <c r="AG72" s="190"/>
      <c r="AH72" s="243"/>
    </row>
    <row r="73" spans="7:34" x14ac:dyDescent="0.25">
      <c r="G73" s="3"/>
      <c r="H73" s="55"/>
      <c r="I73" s="55"/>
      <c r="J73" s="55"/>
      <c r="K73" s="55"/>
      <c r="L73" s="288" t="s">
        <v>1705</v>
      </c>
      <c r="M73" s="55">
        <f>'MAIN LEVEL'!Z18</f>
        <v>0</v>
      </c>
    </row>
  </sheetData>
  <mergeCells count="56">
    <mergeCell ref="B6:E6"/>
    <mergeCell ref="B30:E30"/>
    <mergeCell ref="B15:E15"/>
    <mergeCell ref="O24:S24"/>
    <mergeCell ref="B24:E24"/>
    <mergeCell ref="B20:E20"/>
    <mergeCell ref="B26:E26"/>
    <mergeCell ref="B8:E8"/>
    <mergeCell ref="B13:E13"/>
    <mergeCell ref="G9:T11"/>
    <mergeCell ref="B21:E21"/>
    <mergeCell ref="B10:E10"/>
    <mergeCell ref="B28:E28"/>
    <mergeCell ref="B14:E14"/>
    <mergeCell ref="AE60:AH60"/>
    <mergeCell ref="J29:N29"/>
    <mergeCell ref="B36:E36"/>
    <mergeCell ref="O39:S39"/>
    <mergeCell ref="B32:E32"/>
    <mergeCell ref="Y39:AC39"/>
    <mergeCell ref="M59:P59"/>
    <mergeCell ref="AE59:AH59"/>
    <mergeCell ref="U60:Z60"/>
    <mergeCell ref="G58:T58"/>
    <mergeCell ref="Q59:T59"/>
    <mergeCell ref="G60:L60"/>
    <mergeCell ref="M60:P60"/>
    <mergeCell ref="Y41:AC41"/>
    <mergeCell ref="AA59:AD59"/>
    <mergeCell ref="AA60:AD60"/>
    <mergeCell ref="B4:E4"/>
    <mergeCell ref="J30:N30"/>
    <mergeCell ref="Y35:AC35"/>
    <mergeCell ref="Q29:U29"/>
    <mergeCell ref="B16:E16"/>
    <mergeCell ref="B25:E25"/>
    <mergeCell ref="V24:Z24"/>
    <mergeCell ref="B22:E22"/>
    <mergeCell ref="O35:S35"/>
    <mergeCell ref="Z18:AD18"/>
    <mergeCell ref="B18:E18"/>
    <mergeCell ref="B12:E12"/>
    <mergeCell ref="J25:N25"/>
    <mergeCell ref="G7:AH7"/>
    <mergeCell ref="B19:E19"/>
    <mergeCell ref="B34:E34"/>
    <mergeCell ref="G59:L59"/>
    <mergeCell ref="U58:AH58"/>
    <mergeCell ref="B23:E23"/>
    <mergeCell ref="B17:E17"/>
    <mergeCell ref="U59:Z59"/>
    <mergeCell ref="Q60:T60"/>
    <mergeCell ref="Z19:AD19"/>
    <mergeCell ref="U20:Y20"/>
    <mergeCell ref="U19:Y19"/>
    <mergeCell ref="U18:Y18"/>
  </mergeCells>
  <hyperlinks>
    <hyperlink ref="B4" location="PANDUAN!A1" display="PANDUAN" xr:uid="{00000000-0004-0000-0B00-000000000000}"/>
    <hyperlink ref="B6" location="'EWS DIRECTORY'!A1" display="EWS DIRECTORY" xr:uid="{00000000-0004-0000-0B00-000001000000}"/>
    <hyperlink ref="B8" location="'DATA PEMICU'!A1" display="DATA PEMICU" xr:uid="{00000000-0004-0000-0B00-000002000000}"/>
    <hyperlink ref="B10" location="'DATA PENGUJI'!A1" display="DATA PENGUJI" xr:uid="{00000000-0004-0000-0B00-000003000000}"/>
    <hyperlink ref="B12" location="'MAIN LEVEL'!A1" display="MAIN LEVEL" xr:uid="{00000000-0004-0000-0B00-000004000000}"/>
  </hyperlinks>
  <pageMargins left="0.70866141732283472" right="0.17" top="0.74803149606299213" bottom="0.74803149606299213" header="0.31496062992125978" footer="0.31496062992125978"/>
  <pageSetup paperSize="9" scale="76"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rgb="FFFFC000"/>
  </sheetPr>
  <dimension ref="A1:BT911"/>
  <sheetViews>
    <sheetView showGridLines="0" tabSelected="1" topLeftCell="B1" zoomScale="85" zoomScaleNormal="85" workbookViewId="0">
      <selection activeCell="AS99" sqref="AS99"/>
    </sheetView>
  </sheetViews>
  <sheetFormatPr defaultColWidth="3.5546875" defaultRowHeight="13.8" x14ac:dyDescent="0.25"/>
  <cols>
    <col min="1" max="1" width="3" style="110" hidden="1" customWidth="1"/>
    <col min="2" max="5" width="3.88671875" style="177" customWidth="1"/>
    <col min="6" max="6" width="3.88671875" style="110" customWidth="1"/>
    <col min="7" max="7" width="6.33203125" style="271" customWidth="1"/>
    <col min="8" max="8" width="3.6640625" style="55" customWidth="1"/>
    <col min="9" max="21" width="3.5546875" style="55" customWidth="1"/>
    <col min="22" max="24" width="3.5546875" style="254" customWidth="1"/>
    <col min="25" max="25" width="2.109375" style="254" customWidth="1"/>
    <col min="26" max="26" width="5.88671875" style="411" customWidth="1"/>
    <col min="27" max="27" width="2.109375" style="254" customWidth="1"/>
    <col min="28" max="42" width="4" style="254" customWidth="1"/>
    <col min="43" max="47" width="8.44140625" style="254" customWidth="1"/>
    <col min="48" max="49" width="3.5546875" style="254" customWidth="1"/>
    <col min="50" max="50" width="4" style="254" bestFit="1" customWidth="1"/>
    <col min="51" max="54" width="3.5546875" style="254" customWidth="1"/>
    <col min="55" max="55" width="4" style="254" bestFit="1" customWidth="1"/>
    <col min="56" max="59" width="3.5546875" style="254" customWidth="1"/>
    <col min="60" max="60" width="4" style="254" bestFit="1" customWidth="1"/>
    <col min="61" max="64" width="3.5546875" style="254" customWidth="1"/>
    <col min="65" max="65" width="4" style="254" bestFit="1" customWidth="1"/>
    <col min="66" max="66" width="3.5546875" style="254" customWidth="1"/>
    <col min="67" max="16384" width="3.5546875" style="254"/>
  </cols>
  <sheetData>
    <row r="1" spans="1:72" x14ac:dyDescent="0.25">
      <c r="G1" s="350"/>
      <c r="V1" s="55"/>
      <c r="W1" s="55"/>
      <c r="X1" s="55"/>
      <c r="Y1" s="55"/>
      <c r="Z1" s="431"/>
      <c r="AA1" s="55"/>
      <c r="AB1" s="55"/>
      <c r="AC1" s="55"/>
      <c r="AD1" s="55"/>
      <c r="AE1" s="55"/>
      <c r="AF1" s="55"/>
      <c r="AG1" s="55"/>
      <c r="AH1" s="55"/>
      <c r="AI1" s="55"/>
    </row>
    <row r="2" spans="1:72" ht="15.6" x14ac:dyDescent="0.25">
      <c r="G2" s="628" t="s">
        <v>1674</v>
      </c>
      <c r="V2" s="55"/>
      <c r="W2" s="55"/>
      <c r="X2" s="55"/>
      <c r="Y2" s="55"/>
      <c r="Z2" s="431"/>
      <c r="AA2" s="55"/>
      <c r="AB2" s="55"/>
      <c r="AC2" s="55"/>
      <c r="AD2" s="55"/>
      <c r="AE2" s="55"/>
      <c r="AF2" s="55"/>
      <c r="AG2" s="55"/>
      <c r="AH2" s="55"/>
      <c r="AI2" s="55"/>
    </row>
    <row r="3" spans="1:72" x14ac:dyDescent="0.25">
      <c r="B3" s="111"/>
      <c r="C3" s="111"/>
      <c r="D3" s="111"/>
      <c r="E3" s="111"/>
      <c r="G3" s="351"/>
      <c r="V3" s="55"/>
      <c r="W3" s="55"/>
      <c r="X3" s="55"/>
      <c r="Y3" s="55"/>
      <c r="Z3" s="431"/>
      <c r="AA3" s="55"/>
      <c r="AB3" s="55"/>
      <c r="AC3" s="55"/>
      <c r="AD3" s="55"/>
      <c r="AE3" s="55"/>
      <c r="AF3" s="55"/>
      <c r="AG3" s="55"/>
      <c r="AH3" s="55"/>
      <c r="AI3" s="55"/>
    </row>
    <row r="4" spans="1:72" x14ac:dyDescent="0.25">
      <c r="B4" s="762" t="s">
        <v>79</v>
      </c>
      <c r="C4" s="761"/>
      <c r="D4" s="761"/>
      <c r="E4" s="761"/>
      <c r="G4" s="351"/>
      <c r="V4" s="55"/>
      <c r="W4" s="55"/>
      <c r="X4" s="55"/>
      <c r="Y4" s="55"/>
      <c r="Z4" s="431"/>
      <c r="AA4" s="55"/>
      <c r="AB4" s="55"/>
      <c r="AC4" s="55"/>
      <c r="AD4" s="55"/>
      <c r="AE4" s="55"/>
      <c r="AF4" s="55"/>
      <c r="AG4" s="55"/>
      <c r="AH4" s="55"/>
      <c r="AI4" s="55"/>
    </row>
    <row r="5" spans="1:72" x14ac:dyDescent="0.25">
      <c r="B5" s="111"/>
      <c r="C5" s="111"/>
      <c r="D5" s="111"/>
      <c r="E5" s="111"/>
      <c r="G5" s="351"/>
      <c r="V5" s="55"/>
      <c r="W5" s="55"/>
      <c r="X5" s="55"/>
      <c r="Y5" s="55"/>
      <c r="Z5" s="431"/>
      <c r="AA5" s="55"/>
      <c r="AB5" s="55"/>
      <c r="AC5" s="55"/>
      <c r="AD5" s="55"/>
      <c r="AE5" s="55"/>
      <c r="AF5" s="55"/>
      <c r="AG5" s="55"/>
      <c r="AH5" s="55"/>
      <c r="AI5" s="55"/>
    </row>
    <row r="6" spans="1:72" x14ac:dyDescent="0.25">
      <c r="B6" s="762" t="s">
        <v>87</v>
      </c>
      <c r="C6" s="761"/>
      <c r="D6" s="761"/>
      <c r="E6" s="761"/>
      <c r="G6" s="351"/>
      <c r="V6" s="55"/>
      <c r="W6" s="55"/>
      <c r="X6" s="55"/>
      <c r="Y6" s="55"/>
      <c r="Z6" s="431"/>
      <c r="AA6" s="55"/>
      <c r="AB6" s="55"/>
      <c r="AC6" s="55"/>
      <c r="AD6" s="55"/>
      <c r="AE6" s="55"/>
      <c r="AF6" s="55"/>
      <c r="AG6" s="55"/>
      <c r="AH6" s="55"/>
      <c r="AI6" s="55"/>
    </row>
    <row r="7" spans="1:72" ht="17.399999999999999" x14ac:dyDescent="0.3">
      <c r="B7" s="111"/>
      <c r="C7" s="111"/>
      <c r="D7" s="111"/>
      <c r="E7" s="111"/>
      <c r="G7" s="916" t="s">
        <v>1676</v>
      </c>
      <c r="H7" s="917"/>
      <c r="I7" s="917"/>
      <c r="J7" s="917"/>
      <c r="K7" s="917"/>
      <c r="L7" s="917"/>
      <c r="M7" s="917"/>
      <c r="N7" s="917"/>
      <c r="O7" s="917"/>
      <c r="P7" s="917"/>
      <c r="Q7" s="917"/>
      <c r="R7" s="917"/>
      <c r="S7" s="917"/>
      <c r="T7" s="917"/>
      <c r="U7" s="917"/>
      <c r="V7" s="917"/>
      <c r="W7" s="917"/>
      <c r="X7" s="917"/>
      <c r="Y7" s="917"/>
      <c r="Z7" s="918"/>
      <c r="AA7" s="917"/>
      <c r="AB7" s="917"/>
      <c r="AC7" s="917"/>
      <c r="AD7" s="917"/>
      <c r="AE7" s="917"/>
      <c r="AF7" s="917"/>
      <c r="AG7" s="917"/>
      <c r="AH7" s="917"/>
      <c r="AI7" s="917"/>
      <c r="AJ7" s="917"/>
      <c r="AK7" s="917"/>
      <c r="AL7" s="917"/>
      <c r="AM7" s="917"/>
      <c r="AN7" s="917"/>
      <c r="AO7" s="917"/>
      <c r="AP7" s="917"/>
      <c r="AQ7" s="917"/>
      <c r="AR7" s="917"/>
      <c r="AS7" s="917"/>
      <c r="AT7" s="917"/>
      <c r="AU7" s="917"/>
      <c r="AV7" s="917"/>
      <c r="AW7" s="917"/>
      <c r="AX7" s="917"/>
      <c r="AY7" s="917"/>
      <c r="AZ7" s="917"/>
      <c r="BA7" s="917"/>
      <c r="BB7" s="917"/>
      <c r="BC7" s="917"/>
      <c r="BD7" s="917"/>
      <c r="BE7" s="917"/>
      <c r="BF7" s="917"/>
      <c r="BG7" s="917"/>
      <c r="BH7" s="917"/>
      <c r="BI7" s="917"/>
      <c r="BJ7" s="917"/>
      <c r="BK7" s="917"/>
      <c r="BL7" s="917"/>
      <c r="BM7" s="917"/>
      <c r="BN7" s="917"/>
      <c r="BO7" s="917"/>
      <c r="BP7" s="917"/>
      <c r="BQ7" s="917"/>
    </row>
    <row r="8" spans="1:72" x14ac:dyDescent="0.25">
      <c r="B8" s="762" t="s">
        <v>94</v>
      </c>
      <c r="C8" s="761"/>
      <c r="D8" s="761"/>
      <c r="E8" s="761"/>
      <c r="G8" s="351"/>
      <c r="V8" s="55"/>
      <c r="W8" s="55"/>
      <c r="X8" s="55"/>
      <c r="Y8" s="55"/>
      <c r="Z8" s="431"/>
      <c r="AA8" s="55"/>
      <c r="AB8" s="55"/>
      <c r="AC8" s="55"/>
      <c r="AD8" s="55"/>
      <c r="AE8" s="55"/>
      <c r="AF8" s="55"/>
      <c r="AG8" s="55"/>
      <c r="AH8" s="55"/>
      <c r="AI8" s="55"/>
    </row>
    <row r="9" spans="1:72" ht="18" customHeight="1" x14ac:dyDescent="0.25">
      <c r="B9" s="111"/>
      <c r="C9" s="111"/>
      <c r="D9" s="111"/>
      <c r="E9" s="111"/>
      <c r="G9" s="352"/>
      <c r="H9" s="474"/>
      <c r="I9" s="474"/>
      <c r="J9" s="474"/>
      <c r="K9" s="474"/>
      <c r="L9" s="474"/>
      <c r="M9" s="474"/>
      <c r="N9" s="474"/>
      <c r="O9" s="474"/>
      <c r="P9" s="474"/>
      <c r="Q9" s="474"/>
      <c r="R9" s="474"/>
      <c r="S9" s="474"/>
      <c r="T9" s="474"/>
      <c r="U9" s="474"/>
      <c r="V9" s="618" t="s">
        <v>796</v>
      </c>
      <c r="W9" s="611"/>
      <c r="X9" s="611"/>
      <c r="Y9" s="611"/>
      <c r="Z9" s="619"/>
      <c r="AA9" s="620"/>
      <c r="AB9" s="611" t="s">
        <v>1678</v>
      </c>
      <c r="AC9" s="621" t="e">
        <f>NAMA_WP</f>
        <v>#N/A</v>
      </c>
      <c r="AD9" s="611"/>
      <c r="AE9" s="611"/>
      <c r="AF9" s="611"/>
      <c r="AG9" s="611"/>
      <c r="AH9" s="611"/>
      <c r="AI9" s="611"/>
      <c r="AJ9" s="611"/>
      <c r="AK9" s="611"/>
      <c r="AL9" s="602"/>
      <c r="AM9" s="603"/>
      <c r="AN9" s="603"/>
      <c r="AO9" s="603"/>
      <c r="AP9" s="603"/>
      <c r="AQ9" s="603"/>
      <c r="AR9" s="603"/>
      <c r="AS9" s="603"/>
      <c r="AT9" s="603"/>
      <c r="AU9" s="603"/>
      <c r="AV9" s="603"/>
      <c r="AW9" s="603"/>
      <c r="AX9" s="603"/>
      <c r="AY9" s="603"/>
      <c r="AZ9" s="603"/>
      <c r="BA9" s="603"/>
      <c r="BB9" s="603"/>
      <c r="BC9" s="603"/>
      <c r="BD9" s="603"/>
      <c r="BE9" s="603"/>
      <c r="BF9" s="603"/>
      <c r="BG9" s="603"/>
      <c r="BH9" s="603"/>
      <c r="BI9" s="603"/>
      <c r="BJ9" s="603"/>
      <c r="BK9" s="603"/>
      <c r="BL9" s="603"/>
      <c r="BM9" s="603"/>
      <c r="BN9" s="603"/>
      <c r="BO9" s="603"/>
      <c r="BP9" s="603"/>
      <c r="BQ9" s="604"/>
    </row>
    <row r="10" spans="1:72" ht="18" customHeight="1" x14ac:dyDescent="0.3">
      <c r="B10" s="762" t="s">
        <v>101</v>
      </c>
      <c r="C10" s="761"/>
      <c r="D10" s="761"/>
      <c r="E10" s="761"/>
      <c r="G10" s="919" t="s">
        <v>1706</v>
      </c>
      <c r="H10" s="852"/>
      <c r="I10" s="852"/>
      <c r="J10" s="852"/>
      <c r="K10" s="852"/>
      <c r="L10" s="852"/>
      <c r="M10" s="852"/>
      <c r="N10" s="852"/>
      <c r="O10" s="852"/>
      <c r="P10" s="852"/>
      <c r="Q10" s="852"/>
      <c r="R10" s="852"/>
      <c r="S10" s="852"/>
      <c r="T10" s="852"/>
      <c r="U10" s="852"/>
      <c r="V10" s="622" t="s">
        <v>1401</v>
      </c>
      <c r="W10" s="605"/>
      <c r="X10" s="605"/>
      <c r="Y10" s="605"/>
      <c r="Z10" s="593"/>
      <c r="AA10" s="606"/>
      <c r="AB10" s="605" t="s">
        <v>1678</v>
      </c>
      <c r="AC10" s="623" t="e">
        <f>NPWP</f>
        <v>#N/A</v>
      </c>
      <c r="AD10" s="605"/>
      <c r="AE10" s="605"/>
      <c r="AF10" s="605"/>
      <c r="AG10" s="605"/>
      <c r="AH10" s="605"/>
      <c r="AI10" s="605"/>
      <c r="AJ10" s="605"/>
      <c r="AK10" s="605"/>
      <c r="AL10" s="605"/>
      <c r="AM10" s="606"/>
      <c r="AN10" s="606"/>
      <c r="AO10" s="606"/>
      <c r="AP10" s="606"/>
      <c r="AQ10" s="606"/>
      <c r="AR10" s="606"/>
      <c r="AS10" s="606"/>
      <c r="AT10" s="606"/>
      <c r="AU10" s="606"/>
      <c r="AV10" s="606"/>
      <c r="AW10" s="606"/>
      <c r="AX10" s="606"/>
      <c r="AY10" s="606"/>
      <c r="AZ10" s="606"/>
      <c r="BA10" s="606"/>
      <c r="BB10" s="606"/>
      <c r="BC10" s="606"/>
      <c r="BD10" s="606"/>
      <c r="BE10" s="606"/>
      <c r="BF10" s="606"/>
      <c r="BG10" s="606"/>
      <c r="BH10" s="606"/>
      <c r="BI10" s="606"/>
      <c r="BJ10" s="606"/>
      <c r="BK10" s="606"/>
      <c r="BL10" s="606"/>
      <c r="BM10" s="606"/>
      <c r="BN10" s="606"/>
      <c r="BO10" s="606"/>
      <c r="BP10" s="606"/>
      <c r="BQ10" s="607"/>
    </row>
    <row r="11" spans="1:72" ht="18" customHeight="1" x14ac:dyDescent="0.25">
      <c r="G11" s="353"/>
      <c r="H11" s="475"/>
      <c r="I11" s="475"/>
      <c r="J11" s="475"/>
      <c r="K11" s="475"/>
      <c r="L11" s="475"/>
      <c r="M11" s="475"/>
      <c r="N11" s="475"/>
      <c r="O11" s="475"/>
      <c r="P11" s="475"/>
      <c r="Q11" s="475"/>
      <c r="R11" s="475"/>
      <c r="S11" s="475"/>
      <c r="T11" s="475"/>
      <c r="U11" s="475"/>
      <c r="V11" s="624" t="s">
        <v>1679</v>
      </c>
      <c r="W11" s="612"/>
      <c r="X11" s="612"/>
      <c r="Y11" s="612"/>
      <c r="Z11" s="625"/>
      <c r="AA11" s="626"/>
      <c r="AB11" s="612" t="s">
        <v>1678</v>
      </c>
      <c r="AC11" s="627" t="e">
        <f>ID_MS_TH_PJK</f>
        <v>#N/A</v>
      </c>
      <c r="AD11" s="612"/>
      <c r="AE11" s="612"/>
      <c r="AF11" s="612"/>
      <c r="AG11" s="612"/>
      <c r="AH11" s="612"/>
      <c r="AI11" s="612"/>
      <c r="AJ11" s="612"/>
      <c r="AK11" s="612"/>
      <c r="AL11" s="608"/>
      <c r="AM11" s="609"/>
      <c r="AN11" s="609"/>
      <c r="AO11" s="609"/>
      <c r="AP11" s="609"/>
      <c r="AQ11" s="609"/>
      <c r="AR11" s="609"/>
      <c r="AS11" s="609"/>
      <c r="AT11" s="609"/>
      <c r="AU11" s="609"/>
      <c r="AV11" s="609"/>
      <c r="AW11" s="609"/>
      <c r="AX11" s="609"/>
      <c r="AY11" s="609"/>
      <c r="AZ11" s="609"/>
      <c r="BA11" s="609"/>
      <c r="BB11" s="609"/>
      <c r="BC11" s="609"/>
      <c r="BD11" s="609"/>
      <c r="BE11" s="609"/>
      <c r="BF11" s="609"/>
      <c r="BG11" s="609"/>
      <c r="BH11" s="609"/>
      <c r="BI11" s="609"/>
      <c r="BJ11" s="609"/>
      <c r="BK11" s="609"/>
      <c r="BL11" s="609"/>
      <c r="BM11" s="609"/>
      <c r="BN11" s="609"/>
      <c r="BO11" s="609"/>
      <c r="BP11" s="609"/>
      <c r="BQ11" s="610"/>
    </row>
    <row r="12" spans="1:72" s="271" customFormat="1" x14ac:dyDescent="0.25">
      <c r="A12" s="110"/>
      <c r="B12" s="895" t="s">
        <v>106</v>
      </c>
      <c r="C12" s="896"/>
      <c r="D12" s="896"/>
      <c r="E12" s="896"/>
      <c r="F12" s="110"/>
      <c r="G12" s="351"/>
      <c r="H12" s="55"/>
      <c r="I12" s="55"/>
      <c r="J12" s="55"/>
      <c r="K12" s="55"/>
      <c r="L12" s="55"/>
      <c r="M12" s="55"/>
      <c r="N12" s="55"/>
      <c r="O12" s="55"/>
      <c r="P12" s="55"/>
      <c r="Q12" s="55"/>
      <c r="R12" s="55"/>
      <c r="S12" s="55"/>
      <c r="T12" s="55"/>
      <c r="U12" s="55"/>
      <c r="V12" s="55"/>
      <c r="W12" s="55"/>
      <c r="X12" s="55"/>
      <c r="Y12" s="55"/>
      <c r="Z12" s="431"/>
      <c r="AA12" s="55"/>
      <c r="AB12" s="55"/>
      <c r="AC12" s="55"/>
      <c r="AD12" s="55"/>
      <c r="AE12" s="55"/>
      <c r="AF12" s="55"/>
      <c r="AG12" s="55"/>
      <c r="AH12" s="55"/>
      <c r="AI12" s="55"/>
      <c r="AJ12" s="55"/>
      <c r="AK12" s="55"/>
      <c r="AL12" s="254"/>
      <c r="AM12" s="254"/>
      <c r="AN12" s="254"/>
      <c r="AO12" s="254"/>
      <c r="AP12" s="254"/>
      <c r="AQ12" s="254"/>
      <c r="AR12" s="254"/>
      <c r="AS12" s="254"/>
      <c r="AT12" s="254"/>
      <c r="AU12" s="254"/>
      <c r="AV12" s="254"/>
      <c r="AW12" s="254"/>
      <c r="AX12" s="254"/>
      <c r="AY12" s="254"/>
      <c r="AZ12" s="254"/>
      <c r="BA12" s="254"/>
      <c r="BB12" s="254"/>
      <c r="BC12" s="254"/>
      <c r="BD12" s="254"/>
      <c r="BE12" s="254"/>
      <c r="BF12" s="254"/>
      <c r="BG12" s="254"/>
      <c r="BH12" s="254"/>
      <c r="BI12" s="254"/>
      <c r="BJ12" s="254"/>
      <c r="BK12" s="254"/>
      <c r="BL12" s="254"/>
      <c r="BM12" s="254"/>
      <c r="BN12" s="254"/>
      <c r="BO12" s="254"/>
      <c r="BP12" s="254"/>
      <c r="BQ12" s="254"/>
    </row>
    <row r="13" spans="1:72" ht="21" customHeight="1" x14ac:dyDescent="0.25">
      <c r="B13" s="112"/>
      <c r="C13" s="112"/>
      <c r="D13" s="112"/>
      <c r="E13" s="112"/>
      <c r="G13" s="910" t="s">
        <v>1445</v>
      </c>
      <c r="H13" s="910" t="s">
        <v>1707</v>
      </c>
      <c r="I13" s="836"/>
      <c r="J13" s="836"/>
      <c r="K13" s="836"/>
      <c r="L13" s="836"/>
      <c r="M13" s="836"/>
      <c r="N13" s="836"/>
      <c r="O13" s="836"/>
      <c r="P13" s="836"/>
      <c r="Q13" s="836"/>
      <c r="R13" s="836"/>
      <c r="S13" s="836"/>
      <c r="T13" s="836"/>
      <c r="U13" s="837"/>
      <c r="V13" s="835" t="s">
        <v>1708</v>
      </c>
      <c r="W13" s="836"/>
      <c r="X13" s="837"/>
      <c r="Y13" s="835" t="s">
        <v>1709</v>
      </c>
      <c r="Z13" s="836"/>
      <c r="AA13" s="837"/>
      <c r="AB13" s="921" t="s">
        <v>2048</v>
      </c>
      <c r="AC13" s="824"/>
      <c r="AD13" s="824"/>
      <c r="AE13" s="824"/>
      <c r="AF13" s="824"/>
      <c r="AG13" s="824"/>
      <c r="AH13" s="824"/>
      <c r="AI13" s="824"/>
      <c r="AJ13" s="824"/>
      <c r="AK13" s="824"/>
      <c r="AL13" s="824"/>
      <c r="AM13" s="824"/>
      <c r="AN13" s="824"/>
      <c r="AO13" s="824"/>
      <c r="AP13" s="824"/>
      <c r="AQ13" s="824"/>
      <c r="AR13" s="824"/>
      <c r="AS13" s="824"/>
      <c r="AT13" s="824"/>
      <c r="AU13" s="824"/>
      <c r="AV13" s="824"/>
      <c r="AW13" s="824"/>
      <c r="AX13" s="824"/>
      <c r="AY13" s="824"/>
      <c r="AZ13" s="824"/>
      <c r="BA13" s="824"/>
      <c r="BB13" s="824"/>
      <c r="BC13" s="824"/>
      <c r="BD13" s="824"/>
      <c r="BE13" s="824"/>
      <c r="BF13" s="824"/>
      <c r="BG13" s="824"/>
      <c r="BH13" s="824"/>
      <c r="BI13" s="824"/>
      <c r="BJ13" s="824"/>
      <c r="BK13" s="824"/>
      <c r="BL13" s="824"/>
      <c r="BM13" s="824"/>
      <c r="BN13" s="824"/>
      <c r="BO13" s="824"/>
      <c r="BP13" s="824"/>
      <c r="BQ13" s="824"/>
      <c r="BR13" s="824"/>
      <c r="BS13" s="824"/>
      <c r="BT13" s="825"/>
    </row>
    <row r="14" spans="1:72" ht="52.5" customHeight="1" x14ac:dyDescent="0.25">
      <c r="B14" s="112"/>
      <c r="C14" s="112"/>
      <c r="D14" s="112"/>
      <c r="E14" s="112"/>
      <c r="G14" s="920"/>
      <c r="H14" s="838"/>
      <c r="I14" s="800"/>
      <c r="J14" s="800"/>
      <c r="K14" s="800"/>
      <c r="L14" s="800"/>
      <c r="M14" s="800"/>
      <c r="N14" s="800"/>
      <c r="O14" s="800"/>
      <c r="P14" s="800"/>
      <c r="Q14" s="800"/>
      <c r="R14" s="800"/>
      <c r="S14" s="800"/>
      <c r="T14" s="800"/>
      <c r="U14" s="839"/>
      <c r="V14" s="838"/>
      <c r="W14" s="800"/>
      <c r="X14" s="839"/>
      <c r="Y14" s="838"/>
      <c r="Z14" s="800"/>
      <c r="AA14" s="839"/>
      <c r="AB14" s="915" t="s">
        <v>1710</v>
      </c>
      <c r="AC14" s="824"/>
      <c r="AD14" s="824"/>
      <c r="AE14" s="824"/>
      <c r="AF14" s="825"/>
      <c r="AG14" s="823" t="s">
        <v>1711</v>
      </c>
      <c r="AH14" s="824"/>
      <c r="AI14" s="824"/>
      <c r="AJ14" s="824"/>
      <c r="AK14" s="825"/>
      <c r="AL14" s="823" t="s">
        <v>1712</v>
      </c>
      <c r="AM14" s="824"/>
      <c r="AN14" s="824"/>
      <c r="AO14" s="824"/>
      <c r="AP14" s="825"/>
      <c r="AQ14" s="823" t="s">
        <v>1713</v>
      </c>
      <c r="AR14" s="824"/>
      <c r="AS14" s="824"/>
      <c r="AT14" s="824"/>
      <c r="AU14" s="825"/>
      <c r="AV14" s="823" t="s">
        <v>1714</v>
      </c>
      <c r="AW14" s="824"/>
      <c r="AX14" s="824"/>
      <c r="AY14" s="824"/>
      <c r="AZ14" s="825"/>
      <c r="BA14" s="823" t="s">
        <v>1715</v>
      </c>
      <c r="BB14" s="824"/>
      <c r="BC14" s="824"/>
      <c r="BD14" s="824"/>
      <c r="BE14" s="825"/>
      <c r="BF14" s="823" t="s">
        <v>1716</v>
      </c>
      <c r="BG14" s="824"/>
      <c r="BH14" s="824"/>
      <c r="BI14" s="824"/>
      <c r="BJ14" s="825"/>
      <c r="BK14" s="823" t="s">
        <v>1717</v>
      </c>
      <c r="BL14" s="824"/>
      <c r="BM14" s="824"/>
      <c r="BN14" s="824"/>
      <c r="BO14" s="825"/>
      <c r="BP14" s="823" t="s">
        <v>1718</v>
      </c>
      <c r="BQ14" s="824"/>
      <c r="BR14" s="824"/>
      <c r="BS14" s="824"/>
      <c r="BT14" s="825"/>
    </row>
    <row r="15" spans="1:72" x14ac:dyDescent="0.25">
      <c r="B15" s="112"/>
      <c r="C15" s="112"/>
      <c r="D15" s="112"/>
      <c r="E15" s="112"/>
      <c r="G15" s="633"/>
      <c r="H15" s="56"/>
      <c r="I15" s="56"/>
      <c r="J15" s="56"/>
      <c r="K15" s="56"/>
      <c r="L15" s="56"/>
      <c r="M15" s="56"/>
      <c r="N15" s="56"/>
      <c r="O15" s="56"/>
      <c r="P15" s="167"/>
      <c r="Q15" s="167"/>
      <c r="R15" s="56"/>
      <c r="S15" s="56"/>
      <c r="T15" s="167"/>
      <c r="U15" s="168"/>
      <c r="V15" s="877"/>
      <c r="W15" s="792"/>
      <c r="X15" s="853"/>
      <c r="Y15" s="877"/>
      <c r="Z15" s="878"/>
      <c r="AA15" s="853"/>
      <c r="AB15" s="863"/>
      <c r="AC15" s="792"/>
      <c r="AD15" s="792"/>
      <c r="AE15" s="792"/>
      <c r="AF15" s="853"/>
      <c r="AG15" s="863"/>
      <c r="AH15" s="792"/>
      <c r="AI15" s="792"/>
      <c r="AJ15" s="792"/>
      <c r="AK15" s="853"/>
      <c r="AL15" s="863"/>
      <c r="AM15" s="792"/>
      <c r="AN15" s="792"/>
      <c r="AO15" s="792"/>
      <c r="AP15" s="853"/>
      <c r="AV15" s="634"/>
      <c r="AZ15" s="304"/>
      <c r="BF15" s="634"/>
      <c r="BJ15" s="304"/>
      <c r="BP15" s="634"/>
      <c r="BT15" s="304"/>
    </row>
    <row r="16" spans="1:72" x14ac:dyDescent="0.25">
      <c r="B16" s="112"/>
      <c r="C16" s="112"/>
      <c r="D16" s="112"/>
      <c r="E16" s="112"/>
      <c r="G16" s="635">
        <v>1</v>
      </c>
      <c r="H16" s="336" t="s">
        <v>1719</v>
      </c>
      <c r="I16" s="336"/>
      <c r="J16" s="336"/>
      <c r="K16" s="336"/>
      <c r="L16" s="336"/>
      <c r="M16" s="336"/>
      <c r="N16" s="56"/>
      <c r="O16" s="56"/>
      <c r="P16" s="56"/>
      <c r="Q16" s="56"/>
      <c r="R16" s="56"/>
      <c r="S16" s="56"/>
      <c r="T16" s="56"/>
      <c r="U16" s="209"/>
      <c r="V16" s="1"/>
      <c r="W16" s="414"/>
      <c r="X16" s="2"/>
      <c r="Y16" s="1"/>
      <c r="Z16" s="412"/>
      <c r="AA16" s="2"/>
      <c r="AB16" s="880"/>
      <c r="AC16" s="792"/>
      <c r="AD16" s="792"/>
      <c r="AE16" s="792"/>
      <c r="AF16" s="853"/>
      <c r="AG16" s="880"/>
      <c r="AH16" s="792"/>
      <c r="AI16" s="792"/>
      <c r="AJ16" s="792"/>
      <c r="AK16" s="853"/>
      <c r="AL16" s="880"/>
      <c r="AM16" s="792"/>
      <c r="AN16" s="792"/>
      <c r="AO16" s="792"/>
      <c r="AP16" s="853"/>
      <c r="AV16" s="580"/>
      <c r="AW16" s="581"/>
      <c r="AX16" s="581"/>
      <c r="AY16" s="581"/>
      <c r="AZ16" s="582"/>
      <c r="BA16" s="580"/>
      <c r="BB16" s="581"/>
      <c r="BC16" s="581"/>
      <c r="BD16" s="581"/>
      <c r="BE16" s="582"/>
      <c r="BF16" s="580"/>
      <c r="BG16" s="581"/>
      <c r="BH16" s="581"/>
      <c r="BI16" s="581"/>
      <c r="BJ16" s="582"/>
      <c r="BK16" s="580"/>
      <c r="BL16" s="581"/>
      <c r="BM16" s="581"/>
      <c r="BN16" s="581"/>
      <c r="BO16" s="582"/>
      <c r="BP16" s="580"/>
      <c r="BQ16" s="581"/>
      <c r="BR16" s="581"/>
      <c r="BS16" s="581"/>
      <c r="BT16" s="582"/>
    </row>
    <row r="17" spans="1:72" ht="15" customHeight="1" x14ac:dyDescent="0.25">
      <c r="B17" s="112"/>
      <c r="C17" s="112"/>
      <c r="D17" s="112"/>
      <c r="E17" s="112"/>
      <c r="G17" s="635"/>
      <c r="H17" s="336" t="s">
        <v>1720</v>
      </c>
      <c r="I17" s="336" t="s">
        <v>1721</v>
      </c>
      <c r="J17" s="336"/>
      <c r="K17" s="336"/>
      <c r="L17" s="636"/>
      <c r="M17" s="336"/>
      <c r="N17" s="56"/>
      <c r="O17" s="56"/>
      <c r="P17" s="56"/>
      <c r="Q17" s="56"/>
      <c r="R17" s="56"/>
      <c r="S17" s="56"/>
      <c r="T17" s="56"/>
      <c r="U17" s="209"/>
      <c r="V17" s="1"/>
      <c r="W17" s="462"/>
      <c r="X17" s="463"/>
      <c r="Y17" s="464"/>
      <c r="Z17" s="465"/>
      <c r="AA17" s="2"/>
      <c r="AB17" s="637"/>
      <c r="AC17" s="638"/>
      <c r="AD17" s="638"/>
      <c r="AE17" s="638"/>
      <c r="AF17" s="639"/>
      <c r="AG17" s="637"/>
      <c r="AH17" s="638"/>
      <c r="AI17" s="638"/>
      <c r="AJ17" s="638"/>
      <c r="AK17" s="639"/>
      <c r="AL17" s="637"/>
      <c r="AM17" s="638"/>
      <c r="AN17" s="638"/>
      <c r="AO17" s="638"/>
      <c r="AP17" s="639"/>
      <c r="AV17" s="580"/>
      <c r="AW17" s="581"/>
      <c r="AX17" s="581"/>
      <c r="AY17" s="581"/>
      <c r="AZ17" s="582"/>
      <c r="BA17" s="580"/>
      <c r="BB17" s="581"/>
      <c r="BC17" s="581"/>
      <c r="BD17" s="581"/>
      <c r="BE17" s="582"/>
      <c r="BF17" s="580"/>
      <c r="BG17" s="581"/>
      <c r="BH17" s="581"/>
      <c r="BI17" s="581"/>
      <c r="BJ17" s="582"/>
      <c r="BK17" s="580"/>
      <c r="BL17" s="581"/>
      <c r="BM17" s="581"/>
      <c r="BN17" s="581"/>
      <c r="BO17" s="582"/>
      <c r="BP17" s="580"/>
      <c r="BQ17" s="581"/>
      <c r="BR17" s="581"/>
      <c r="BS17" s="581"/>
      <c r="BT17" s="582"/>
    </row>
    <row r="18" spans="1:72" ht="15" customHeight="1" thickBot="1" x14ac:dyDescent="0.3">
      <c r="A18" t="s">
        <v>11</v>
      </c>
      <c r="B18" s="112"/>
      <c r="C18" s="112"/>
      <c r="D18" s="112"/>
      <c r="E18" s="112"/>
      <c r="G18" s="635"/>
      <c r="H18" s="640"/>
      <c r="I18" s="336" t="s">
        <v>1722</v>
      </c>
      <c r="J18" s="336" t="s">
        <v>1723</v>
      </c>
      <c r="K18" s="336"/>
      <c r="L18" s="336"/>
      <c r="M18" s="336"/>
      <c r="N18" s="56"/>
      <c r="O18" s="56"/>
      <c r="P18" s="56"/>
      <c r="Q18" s="56"/>
      <c r="R18" s="56"/>
      <c r="S18" s="56"/>
      <c r="T18" s="56"/>
      <c r="U18" s="209"/>
      <c r="V18" s="1"/>
      <c r="W18" s="466" t="str">
        <f>HYPERLINK("#'"&amp;'EWS DIRECTORY'!$J$13&amp;"'!A1",'EWS DIRECTORY'!$J$13)</f>
        <v>B-1</v>
      </c>
      <c r="X18" s="463"/>
      <c r="Y18" s="464"/>
      <c r="Z18" s="469">
        <f>COUNTIF('DATA PEMICU'!$I$16:$I$999999,"*"&amp;MASTER!G2&amp;"*")</f>
        <v>0</v>
      </c>
      <c r="AA18" s="2"/>
      <c r="AB18" s="829">
        <f>IFERROR(VLOOKUP(A18,MASTER!$A$2:$B$120,2,FALSE),0)</f>
        <v>0</v>
      </c>
      <c r="AC18" s="809"/>
      <c r="AD18" s="809"/>
      <c r="AE18" s="809"/>
      <c r="AF18" s="810"/>
      <c r="AG18" s="831">
        <f>'B-1-1'!$X$44</f>
        <v>0</v>
      </c>
      <c r="AH18" s="815"/>
      <c r="AI18" s="815"/>
      <c r="AJ18" s="815"/>
      <c r="AK18" s="816"/>
      <c r="AL18" s="882">
        <f t="shared" ref="AL18:AL19" si="0">AG18-AB18</f>
        <v>0</v>
      </c>
      <c r="AM18" s="841"/>
      <c r="AN18" s="841"/>
      <c r="AO18" s="841"/>
      <c r="AP18" s="842"/>
      <c r="AQ18" s="843" t="str">
        <f>'B-1-1'!I55&amp;", "&amp;'B-1-1'!I45</f>
        <v>Telah Sesuai, Tidak Dilakukan Pengujian</v>
      </c>
      <c r="AR18" s="815"/>
      <c r="AS18" s="815"/>
      <c r="AT18" s="815"/>
      <c r="AU18" s="816"/>
      <c r="AV18" s="821">
        <f>AG18</f>
        <v>0</v>
      </c>
      <c r="AW18" s="809"/>
      <c r="AX18" s="809"/>
      <c r="AY18" s="809"/>
      <c r="AZ18" s="810"/>
      <c r="BA18" s="821">
        <f>AV18</f>
        <v>0</v>
      </c>
      <c r="BB18" s="809"/>
      <c r="BC18" s="809"/>
      <c r="BD18" s="809"/>
      <c r="BE18" s="810"/>
      <c r="BF18" s="808"/>
      <c r="BG18" s="809"/>
      <c r="BH18" s="809"/>
      <c r="BI18" s="809"/>
      <c r="BJ18" s="810"/>
      <c r="BK18" s="821">
        <f>AG18</f>
        <v>0</v>
      </c>
      <c r="BL18" s="809"/>
      <c r="BM18" s="809"/>
      <c r="BN18" s="809"/>
      <c r="BO18" s="810"/>
      <c r="BP18" s="808"/>
      <c r="BQ18" s="809"/>
      <c r="BR18" s="809"/>
      <c r="BS18" s="809"/>
      <c r="BT18" s="810"/>
    </row>
    <row r="19" spans="1:72" ht="15" customHeight="1" thickTop="1" thickBot="1" x14ac:dyDescent="0.3">
      <c r="A19" t="s">
        <v>12</v>
      </c>
      <c r="B19" s="112"/>
      <c r="C19" s="112"/>
      <c r="D19" s="112"/>
      <c r="E19" s="112"/>
      <c r="G19" s="635"/>
      <c r="H19" s="641"/>
      <c r="I19" s="642" t="s">
        <v>1724</v>
      </c>
      <c r="J19" s="336" t="s">
        <v>1725</v>
      </c>
      <c r="K19" s="336"/>
      <c r="L19" s="336"/>
      <c r="M19" s="336"/>
      <c r="N19" s="56"/>
      <c r="O19" s="56"/>
      <c r="P19" s="56"/>
      <c r="Q19" s="56"/>
      <c r="R19" s="56"/>
      <c r="S19" s="56"/>
      <c r="T19" s="56"/>
      <c r="U19" s="209"/>
      <c r="V19" s="593"/>
      <c r="W19" s="466" t="str">
        <f>HYPERLINK("#'"&amp;'EWS DIRECTORY'!$J$28&amp;"'!A1",'EWS DIRECTORY'!$J$28)</f>
        <v>B-2</v>
      </c>
      <c r="X19" s="643"/>
      <c r="Y19" s="644"/>
      <c r="Z19" s="469">
        <f>COUNTIF('DATA PEMICU'!$I$16:$I$999999,"*"&amp;MASTER!G3&amp;"*")</f>
        <v>0</v>
      </c>
      <c r="AA19" s="2"/>
      <c r="AB19" s="829">
        <f>IFERROR(VLOOKUP(A19,MASTER!$A$2:$B$120,2,FALSE),0)</f>
        <v>0</v>
      </c>
      <c r="AC19" s="809"/>
      <c r="AD19" s="809"/>
      <c r="AE19" s="809"/>
      <c r="AF19" s="810"/>
      <c r="AG19" s="831">
        <f>'B-2-1'!$X$42</f>
        <v>0</v>
      </c>
      <c r="AH19" s="815"/>
      <c r="AI19" s="815"/>
      <c r="AJ19" s="815"/>
      <c r="AK19" s="816"/>
      <c r="AL19" s="882">
        <f t="shared" si="0"/>
        <v>0</v>
      </c>
      <c r="AM19" s="841"/>
      <c r="AN19" s="841"/>
      <c r="AO19" s="841"/>
      <c r="AP19" s="842"/>
      <c r="AQ19" s="888" t="str">
        <f>'B-2-1'!I53&amp;", "&amp;'B-2-1'!I43</f>
        <v>Telah Sesuai, Tidak Dilakukan Pengujian</v>
      </c>
      <c r="AR19" s="889"/>
      <c r="AS19" s="889"/>
      <c r="AT19" s="889"/>
      <c r="AU19" s="890"/>
      <c r="AV19" s="821">
        <f>AG19</f>
        <v>0</v>
      </c>
      <c r="AW19" s="809"/>
      <c r="AX19" s="809"/>
      <c r="AY19" s="809"/>
      <c r="AZ19" s="810"/>
      <c r="BA19" s="821">
        <f>AV19</f>
        <v>0</v>
      </c>
      <c r="BB19" s="809"/>
      <c r="BC19" s="809"/>
      <c r="BD19" s="809"/>
      <c r="BE19" s="810"/>
      <c r="BF19" s="808"/>
      <c r="BG19" s="809"/>
      <c r="BH19" s="809"/>
      <c r="BI19" s="809"/>
      <c r="BJ19" s="810"/>
      <c r="BK19" s="821">
        <f>AG19</f>
        <v>0</v>
      </c>
      <c r="BL19" s="809"/>
      <c r="BM19" s="809"/>
      <c r="BN19" s="809"/>
      <c r="BO19" s="810"/>
      <c r="BP19" s="808"/>
      <c r="BQ19" s="809"/>
      <c r="BR19" s="809"/>
      <c r="BS19" s="809"/>
      <c r="BT19" s="810"/>
    </row>
    <row r="20" spans="1:72" ht="15" thickTop="1" thickBot="1" x14ac:dyDescent="0.3">
      <c r="A20" t="s">
        <v>13</v>
      </c>
      <c r="B20" s="112"/>
      <c r="C20" s="112"/>
      <c r="D20" s="112"/>
      <c r="E20" s="112"/>
      <c r="G20" s="635"/>
      <c r="H20" s="641" t="s">
        <v>1726</v>
      </c>
      <c r="I20" s="642" t="s">
        <v>1560</v>
      </c>
      <c r="J20" s="336"/>
      <c r="K20" s="336"/>
      <c r="L20" s="336"/>
      <c r="M20" s="336"/>
      <c r="N20" s="56"/>
      <c r="O20" s="56"/>
      <c r="P20" s="56"/>
      <c r="Q20" s="56"/>
      <c r="R20" s="56"/>
      <c r="S20" s="56"/>
      <c r="T20" s="56"/>
      <c r="U20" s="209"/>
      <c r="V20" s="593"/>
      <c r="W20" s="645"/>
      <c r="X20" s="643"/>
      <c r="Y20" s="644"/>
      <c r="Z20" s="467"/>
      <c r="AA20" s="2"/>
      <c r="AB20" s="818">
        <f>IFERROR(VLOOKUP(A20,MASTER!$A$2:$B$120,2,FALSE),0)</f>
        <v>0</v>
      </c>
      <c r="AC20" s="819"/>
      <c r="AD20" s="819"/>
      <c r="AE20" s="819"/>
      <c r="AF20" s="820"/>
      <c r="AG20" s="865">
        <f>AG18+AG19</f>
        <v>0</v>
      </c>
      <c r="AH20" s="827"/>
      <c r="AI20" s="827"/>
      <c r="AJ20" s="827"/>
      <c r="AK20" s="820"/>
      <c r="AL20" s="882">
        <f>AG20-AB20</f>
        <v>0</v>
      </c>
      <c r="AM20" s="841"/>
      <c r="AN20" s="841"/>
      <c r="AO20" s="841"/>
      <c r="AP20" s="842"/>
      <c r="AQ20" s="892"/>
      <c r="AR20" s="893"/>
      <c r="AS20" s="893"/>
      <c r="AT20" s="893"/>
      <c r="AU20" s="894"/>
      <c r="AV20" s="826">
        <f>AV18+AV19</f>
        <v>0</v>
      </c>
      <c r="AW20" s="827"/>
      <c r="AX20" s="827"/>
      <c r="AY20" s="827"/>
      <c r="AZ20" s="820"/>
      <c r="BA20" s="826">
        <f>BA18+BA19</f>
        <v>0</v>
      </c>
      <c r="BB20" s="827"/>
      <c r="BC20" s="827"/>
      <c r="BD20" s="827"/>
      <c r="BE20" s="820"/>
      <c r="BF20" s="830"/>
      <c r="BG20" s="819"/>
      <c r="BH20" s="819"/>
      <c r="BI20" s="819"/>
      <c r="BJ20" s="820"/>
      <c r="BK20" s="826">
        <f>BK18+BK19</f>
        <v>0</v>
      </c>
      <c r="BL20" s="827"/>
      <c r="BM20" s="827"/>
      <c r="BN20" s="827"/>
      <c r="BO20" s="820"/>
      <c r="BP20" s="830"/>
      <c r="BQ20" s="819"/>
      <c r="BR20" s="819"/>
      <c r="BS20" s="819"/>
      <c r="BT20" s="820"/>
    </row>
    <row r="21" spans="1:72" ht="14.4" thickTop="1" x14ac:dyDescent="0.25">
      <c r="B21" s="112"/>
      <c r="C21" s="112"/>
      <c r="D21" s="112"/>
      <c r="E21" s="112"/>
      <c r="G21" s="635"/>
      <c r="H21" s="641" t="s">
        <v>1727</v>
      </c>
      <c r="I21" s="642" t="s">
        <v>1728</v>
      </c>
      <c r="J21" s="336"/>
      <c r="K21" s="336"/>
      <c r="L21" s="336"/>
      <c r="M21" s="336"/>
      <c r="N21" s="56"/>
      <c r="O21" s="56"/>
      <c r="P21" s="56"/>
      <c r="Q21" s="56"/>
      <c r="R21" s="56"/>
      <c r="S21" s="56"/>
      <c r="T21" s="56"/>
      <c r="U21" s="209"/>
      <c r="V21" s="593"/>
      <c r="W21" s="645"/>
      <c r="X21" s="643"/>
      <c r="Y21" s="644"/>
      <c r="Z21" s="467"/>
      <c r="AA21" s="2"/>
      <c r="AB21" s="897"/>
      <c r="AC21" s="812"/>
      <c r="AD21" s="812"/>
      <c r="AE21" s="812"/>
      <c r="AF21" s="813"/>
      <c r="AG21" s="844"/>
      <c r="AH21" s="845"/>
      <c r="AI21" s="845"/>
      <c r="AJ21" s="845"/>
      <c r="AK21" s="846"/>
      <c r="AL21" s="844"/>
      <c r="AM21" s="845"/>
      <c r="AN21" s="845"/>
      <c r="AO21" s="845"/>
      <c r="AP21" s="846"/>
      <c r="AQ21" s="881"/>
      <c r="AR21" s="845"/>
      <c r="AS21" s="845"/>
      <c r="AT21" s="845"/>
      <c r="AU21" s="846"/>
      <c r="AV21" s="828"/>
      <c r="AW21" s="812"/>
      <c r="AX21" s="812"/>
      <c r="AY21" s="812"/>
      <c r="AZ21" s="813"/>
      <c r="BA21" s="828"/>
      <c r="BB21" s="812"/>
      <c r="BC21" s="812"/>
      <c r="BD21" s="812"/>
      <c r="BE21" s="813"/>
      <c r="BF21" s="850"/>
      <c r="BG21" s="812"/>
      <c r="BH21" s="812"/>
      <c r="BI21" s="812"/>
      <c r="BJ21" s="813"/>
      <c r="BK21" s="828"/>
      <c r="BL21" s="812"/>
      <c r="BM21" s="812"/>
      <c r="BN21" s="812"/>
      <c r="BO21" s="813"/>
      <c r="BP21" s="850"/>
      <c r="BQ21" s="812"/>
      <c r="BR21" s="812"/>
      <c r="BS21" s="812"/>
      <c r="BT21" s="813"/>
    </row>
    <row r="22" spans="1:72" ht="15" customHeight="1" x14ac:dyDescent="0.25">
      <c r="A22" t="s">
        <v>14</v>
      </c>
      <c r="G22" s="635"/>
      <c r="H22" s="641"/>
      <c r="I22" s="642" t="s">
        <v>1729</v>
      </c>
      <c r="J22" s="336" t="s">
        <v>1448</v>
      </c>
      <c r="K22" s="336"/>
      <c r="L22" s="336"/>
      <c r="M22" s="336"/>
      <c r="N22" s="56"/>
      <c r="O22" s="56"/>
      <c r="P22" s="56"/>
      <c r="Q22" s="56"/>
      <c r="R22" s="56"/>
      <c r="S22" s="56"/>
      <c r="T22" s="56"/>
      <c r="U22" s="209"/>
      <c r="V22" s="593"/>
      <c r="W22" s="466" t="str">
        <f>HYPERLINK("#'"&amp;'EWS DIRECTORY'!$J$42&amp;"'!A1",'EWS DIRECTORY'!$J$42)</f>
        <v>B-3</v>
      </c>
      <c r="X22" s="643"/>
      <c r="Y22" s="644"/>
      <c r="Z22" s="469">
        <f>COUNTIF('DATA PEMICU'!$I$16:$I$999999,"*"&amp;MASTER!G6&amp;"*")</f>
        <v>0</v>
      </c>
      <c r="AA22" s="2"/>
      <c r="AB22" s="829">
        <f>IFERROR(VLOOKUP(A22,MASTER!$A$2:$B$120,2,FALSE),0)</f>
        <v>0</v>
      </c>
      <c r="AC22" s="809"/>
      <c r="AD22" s="809"/>
      <c r="AE22" s="809"/>
      <c r="AF22" s="810"/>
      <c r="AG22" s="831">
        <f>'B-3-1'!$X$37</f>
        <v>0</v>
      </c>
      <c r="AH22" s="815"/>
      <c r="AI22" s="815"/>
      <c r="AJ22" s="815"/>
      <c r="AK22" s="816"/>
      <c r="AL22" s="814">
        <f>AG22-AB22</f>
        <v>0</v>
      </c>
      <c r="AM22" s="815"/>
      <c r="AN22" s="815"/>
      <c r="AO22" s="815"/>
      <c r="AP22" s="816"/>
      <c r="AQ22" s="843" t="str">
        <f>'B-3-1'!I48&amp;", "&amp;'B-3-1'!I38</f>
        <v>Telah Sesuai, Tidak Dilakukan Pengujian</v>
      </c>
      <c r="AR22" s="815"/>
      <c r="AS22" s="815"/>
      <c r="AT22" s="815"/>
      <c r="AU22" s="816"/>
      <c r="AV22" s="821">
        <f t="shared" ref="AV22:AV24" si="1">AG22</f>
        <v>0</v>
      </c>
      <c r="AW22" s="809"/>
      <c r="AX22" s="809"/>
      <c r="AY22" s="809"/>
      <c r="AZ22" s="810"/>
      <c r="BA22" s="821">
        <f t="shared" ref="BA22:BA24" si="2">AV22</f>
        <v>0</v>
      </c>
      <c r="BB22" s="809"/>
      <c r="BC22" s="809"/>
      <c r="BD22" s="809"/>
      <c r="BE22" s="810"/>
      <c r="BF22" s="808"/>
      <c r="BG22" s="809"/>
      <c r="BH22" s="809"/>
      <c r="BI22" s="809"/>
      <c r="BJ22" s="810"/>
      <c r="BK22" s="821">
        <f t="shared" ref="BK22:BK24" si="3">AG22</f>
        <v>0</v>
      </c>
      <c r="BL22" s="809"/>
      <c r="BM22" s="809"/>
      <c r="BN22" s="809"/>
      <c r="BO22" s="810"/>
      <c r="BP22" s="808"/>
      <c r="BQ22" s="809"/>
      <c r="BR22" s="809"/>
      <c r="BS22" s="809"/>
      <c r="BT22" s="810"/>
    </row>
    <row r="23" spans="1:72" ht="15" customHeight="1" x14ac:dyDescent="0.25">
      <c r="A23" t="s">
        <v>15</v>
      </c>
      <c r="B23" s="760"/>
      <c r="C23" s="761"/>
      <c r="D23" s="761"/>
      <c r="E23" s="761"/>
      <c r="G23" s="635"/>
      <c r="H23" s="641"/>
      <c r="I23" s="642" t="s">
        <v>1730</v>
      </c>
      <c r="J23" s="336" t="s">
        <v>1459</v>
      </c>
      <c r="K23" s="336"/>
      <c r="L23" s="336"/>
      <c r="M23" s="336"/>
      <c r="N23" s="56"/>
      <c r="O23" s="56"/>
      <c r="P23" s="56"/>
      <c r="Q23" s="56"/>
      <c r="R23" s="56"/>
      <c r="S23" s="56"/>
      <c r="T23" s="56"/>
      <c r="U23" s="209"/>
      <c r="V23" s="593"/>
      <c r="W23" s="466" t="str">
        <f>HYPERLINK("#'"&amp;'EWS DIRECTORY'!$J$50&amp;"'!A1",'EWS DIRECTORY'!$J$50)</f>
        <v>B-4</v>
      </c>
      <c r="X23" s="643"/>
      <c r="Y23" s="644"/>
      <c r="Z23" s="469">
        <f>COUNTIF('DATA PEMICU'!$I$16:$I$999999,"*"&amp;MASTER!G7&amp;"*")</f>
        <v>0</v>
      </c>
      <c r="AA23" s="2"/>
      <c r="AB23" s="829">
        <f>IFERROR(VLOOKUP(A23,MASTER!$A$2:$B$120,2,FALSE),0)</f>
        <v>0</v>
      </c>
      <c r="AC23" s="809"/>
      <c r="AD23" s="809"/>
      <c r="AE23" s="809"/>
      <c r="AF23" s="810"/>
      <c r="AG23" s="831">
        <f>'B-4-1'!$X$37</f>
        <v>0</v>
      </c>
      <c r="AH23" s="815"/>
      <c r="AI23" s="815"/>
      <c r="AJ23" s="815"/>
      <c r="AK23" s="816"/>
      <c r="AL23" s="814">
        <f>AG23-AB23</f>
        <v>0</v>
      </c>
      <c r="AM23" s="815"/>
      <c r="AN23" s="815"/>
      <c r="AO23" s="815"/>
      <c r="AP23" s="816"/>
      <c r="AQ23" s="843" t="str">
        <f>'B-4-1'!I48&amp;", "&amp;'B-4-1'!I38</f>
        <v>Telah Sesuai, Tidak Dilakukan Pengujian</v>
      </c>
      <c r="AR23" s="815"/>
      <c r="AS23" s="815"/>
      <c r="AT23" s="815"/>
      <c r="AU23" s="816"/>
      <c r="AV23" s="821">
        <f t="shared" si="1"/>
        <v>0</v>
      </c>
      <c r="AW23" s="809"/>
      <c r="AX23" s="809"/>
      <c r="AY23" s="809"/>
      <c r="AZ23" s="810"/>
      <c r="BA23" s="821">
        <f t="shared" si="2"/>
        <v>0</v>
      </c>
      <c r="BB23" s="809"/>
      <c r="BC23" s="809"/>
      <c r="BD23" s="809"/>
      <c r="BE23" s="810"/>
      <c r="BF23" s="808"/>
      <c r="BG23" s="809"/>
      <c r="BH23" s="809"/>
      <c r="BI23" s="809"/>
      <c r="BJ23" s="810"/>
      <c r="BK23" s="821">
        <f t="shared" si="3"/>
        <v>0</v>
      </c>
      <c r="BL23" s="809"/>
      <c r="BM23" s="809"/>
      <c r="BN23" s="809"/>
      <c r="BO23" s="810"/>
      <c r="BP23" s="808"/>
      <c r="BQ23" s="809"/>
      <c r="BR23" s="809"/>
      <c r="BS23" s="809"/>
      <c r="BT23" s="810"/>
    </row>
    <row r="24" spans="1:72" ht="15" customHeight="1" x14ac:dyDescent="0.25">
      <c r="A24" t="s">
        <v>16</v>
      </c>
      <c r="G24" s="635"/>
      <c r="H24" s="641"/>
      <c r="I24" s="642" t="s">
        <v>1731</v>
      </c>
      <c r="J24" s="336" t="s">
        <v>1463</v>
      </c>
      <c r="K24" s="336"/>
      <c r="L24" s="336"/>
      <c r="M24" s="336"/>
      <c r="N24" s="56"/>
      <c r="O24" s="56"/>
      <c r="P24" s="56"/>
      <c r="Q24" s="56"/>
      <c r="R24" s="56"/>
      <c r="S24" s="56"/>
      <c r="T24" s="56"/>
      <c r="U24" s="209"/>
      <c r="V24" s="593"/>
      <c r="W24" s="466" t="str">
        <f>HYPERLINK("#'"&amp;'EWS DIRECTORY'!$J$58&amp;"'!A1",'EWS DIRECTORY'!$J$58)</f>
        <v>B-5</v>
      </c>
      <c r="X24" s="643"/>
      <c r="Y24" s="644"/>
      <c r="Z24" s="469">
        <f>COUNTIF('DATA PEMICU'!$I$16:$I$999999,"*"&amp;MASTER!G8&amp;"*")</f>
        <v>0</v>
      </c>
      <c r="AA24" s="2"/>
      <c r="AB24" s="829">
        <f>IFERROR(VLOOKUP(A24,MASTER!$A$2:$B$120,2,FALSE),0)</f>
        <v>0</v>
      </c>
      <c r="AC24" s="809"/>
      <c r="AD24" s="809"/>
      <c r="AE24" s="809"/>
      <c r="AF24" s="810"/>
      <c r="AG24" s="831">
        <f>'B-5-1'!$X$37</f>
        <v>0</v>
      </c>
      <c r="AH24" s="815"/>
      <c r="AI24" s="815"/>
      <c r="AJ24" s="815"/>
      <c r="AK24" s="816"/>
      <c r="AL24" s="814">
        <f>AG24-AB24</f>
        <v>0</v>
      </c>
      <c r="AM24" s="815"/>
      <c r="AN24" s="815"/>
      <c r="AO24" s="815"/>
      <c r="AP24" s="816"/>
      <c r="AQ24" s="843" t="str">
        <f>'B-4-1'!I48&amp;", "&amp;'B-4-1'!I38</f>
        <v>Telah Sesuai, Tidak Dilakukan Pengujian</v>
      </c>
      <c r="AR24" s="815"/>
      <c r="AS24" s="815"/>
      <c r="AT24" s="815"/>
      <c r="AU24" s="816"/>
      <c r="AV24" s="821">
        <f t="shared" si="1"/>
        <v>0</v>
      </c>
      <c r="AW24" s="809"/>
      <c r="AX24" s="809"/>
      <c r="AY24" s="809"/>
      <c r="AZ24" s="810"/>
      <c r="BA24" s="821">
        <f t="shared" si="2"/>
        <v>0</v>
      </c>
      <c r="BB24" s="809"/>
      <c r="BC24" s="809"/>
      <c r="BD24" s="809"/>
      <c r="BE24" s="810"/>
      <c r="BF24" s="808"/>
      <c r="BG24" s="809"/>
      <c r="BH24" s="809"/>
      <c r="BI24" s="809"/>
      <c r="BJ24" s="810"/>
      <c r="BK24" s="821">
        <f t="shared" si="3"/>
        <v>0</v>
      </c>
      <c r="BL24" s="809"/>
      <c r="BM24" s="809"/>
      <c r="BN24" s="809"/>
      <c r="BO24" s="810"/>
      <c r="BP24" s="808"/>
      <c r="BQ24" s="809"/>
      <c r="BR24" s="809"/>
      <c r="BS24" s="809"/>
      <c r="BT24" s="810"/>
    </row>
    <row r="25" spans="1:72" ht="14.4" thickBot="1" x14ac:dyDescent="0.3">
      <c r="A25" t="s">
        <v>17</v>
      </c>
      <c r="B25" s="760"/>
      <c r="C25" s="761"/>
      <c r="D25" s="761"/>
      <c r="E25" s="761"/>
      <c r="G25" s="635"/>
      <c r="H25" s="641" t="s">
        <v>1732</v>
      </c>
      <c r="I25" s="642" t="s">
        <v>1470</v>
      </c>
      <c r="J25" s="336"/>
      <c r="K25" s="336"/>
      <c r="L25" s="336"/>
      <c r="M25" s="336"/>
      <c r="N25" s="56"/>
      <c r="O25" s="56"/>
      <c r="P25" s="56"/>
      <c r="Q25" s="56"/>
      <c r="R25" s="56"/>
      <c r="S25" s="56"/>
      <c r="T25" s="56"/>
      <c r="U25" s="209"/>
      <c r="V25" s="593"/>
      <c r="W25" s="645"/>
      <c r="X25" s="643"/>
      <c r="Y25" s="644"/>
      <c r="Z25" s="467"/>
      <c r="AA25" s="2"/>
      <c r="AB25" s="818">
        <f>IFERROR(VLOOKUP(A25,MASTER!$A$2:$B$120,2,FALSE),0)</f>
        <v>0</v>
      </c>
      <c r="AC25" s="819"/>
      <c r="AD25" s="819"/>
      <c r="AE25" s="819"/>
      <c r="AF25" s="820"/>
      <c r="AG25" s="865">
        <f>AG20-AG22-AG23-AG24</f>
        <v>0</v>
      </c>
      <c r="AH25" s="827"/>
      <c r="AI25" s="827"/>
      <c r="AJ25" s="827"/>
      <c r="AK25" s="820"/>
      <c r="AL25" s="882">
        <f>AG25-AB25</f>
        <v>0</v>
      </c>
      <c r="AM25" s="841"/>
      <c r="AN25" s="841"/>
      <c r="AO25" s="841"/>
      <c r="AP25" s="842"/>
      <c r="AQ25" s="840"/>
      <c r="AR25" s="841"/>
      <c r="AS25" s="841"/>
      <c r="AT25" s="841"/>
      <c r="AU25" s="842"/>
      <c r="AV25" s="826">
        <f>AV20-AV22-AV23-AV24</f>
        <v>0</v>
      </c>
      <c r="AW25" s="827"/>
      <c r="AX25" s="827"/>
      <c r="AY25" s="827"/>
      <c r="AZ25" s="820"/>
      <c r="BA25" s="826">
        <f>BA20-BA22-BA23-BA24</f>
        <v>0</v>
      </c>
      <c r="BB25" s="827"/>
      <c r="BC25" s="827"/>
      <c r="BD25" s="827"/>
      <c r="BE25" s="820"/>
      <c r="BF25" s="830"/>
      <c r="BG25" s="819"/>
      <c r="BH25" s="819"/>
      <c r="BI25" s="819"/>
      <c r="BJ25" s="820"/>
      <c r="BK25" s="826">
        <f>BK20-BK22-BK23-BK24</f>
        <v>0</v>
      </c>
      <c r="BL25" s="827"/>
      <c r="BM25" s="827"/>
      <c r="BN25" s="827"/>
      <c r="BO25" s="820"/>
      <c r="BP25" s="830"/>
      <c r="BQ25" s="819"/>
      <c r="BR25" s="819"/>
      <c r="BS25" s="819"/>
      <c r="BT25" s="820"/>
    </row>
    <row r="26" spans="1:72" ht="14.4" thickTop="1" x14ac:dyDescent="0.25">
      <c r="G26" s="635">
        <v>2</v>
      </c>
      <c r="H26" s="641" t="s">
        <v>1733</v>
      </c>
      <c r="I26" s="642"/>
      <c r="J26" s="336"/>
      <c r="K26" s="336"/>
      <c r="L26" s="336"/>
      <c r="M26" s="336"/>
      <c r="N26" s="56"/>
      <c r="O26" s="56"/>
      <c r="P26" s="56"/>
      <c r="Q26" s="56"/>
      <c r="R26" s="56"/>
      <c r="S26" s="56"/>
      <c r="T26" s="56"/>
      <c r="U26" s="209"/>
      <c r="V26" s="593"/>
      <c r="W26" s="645"/>
      <c r="X26" s="643"/>
      <c r="Y26" s="644"/>
      <c r="Z26" s="467"/>
      <c r="AA26" s="2"/>
      <c r="AB26" s="897"/>
      <c r="AC26" s="812"/>
      <c r="AD26" s="812"/>
      <c r="AE26" s="812"/>
      <c r="AF26" s="813"/>
      <c r="AG26" s="844"/>
      <c r="AH26" s="845"/>
      <c r="AI26" s="845"/>
      <c r="AJ26" s="845"/>
      <c r="AK26" s="846"/>
      <c r="AL26" s="844"/>
      <c r="AM26" s="845"/>
      <c r="AN26" s="845"/>
      <c r="AO26" s="845"/>
      <c r="AP26" s="846"/>
      <c r="AQ26" s="881"/>
      <c r="AR26" s="845"/>
      <c r="AS26" s="845"/>
      <c r="AT26" s="845"/>
      <c r="AU26" s="846"/>
      <c r="AV26" s="828"/>
      <c r="AW26" s="812"/>
      <c r="AX26" s="812"/>
      <c r="AY26" s="812"/>
      <c r="AZ26" s="813"/>
      <c r="BA26" s="828"/>
      <c r="BB26" s="812"/>
      <c r="BC26" s="812"/>
      <c r="BD26" s="812"/>
      <c r="BE26" s="813"/>
      <c r="BF26" s="850"/>
      <c r="BG26" s="812"/>
      <c r="BH26" s="812"/>
      <c r="BI26" s="812"/>
      <c r="BJ26" s="813"/>
      <c r="BK26" s="828"/>
      <c r="BL26" s="812"/>
      <c r="BM26" s="812"/>
      <c r="BN26" s="812"/>
      <c r="BO26" s="813"/>
      <c r="BP26" s="850"/>
      <c r="BQ26" s="812"/>
      <c r="BR26" s="812"/>
      <c r="BS26" s="812"/>
      <c r="BT26" s="813"/>
    </row>
    <row r="27" spans="1:72" ht="15" customHeight="1" x14ac:dyDescent="0.25">
      <c r="A27" t="s">
        <v>18</v>
      </c>
      <c r="B27" s="760"/>
      <c r="C27" s="761"/>
      <c r="D27" s="761"/>
      <c r="E27" s="761"/>
      <c r="G27" s="635"/>
      <c r="H27" s="641" t="s">
        <v>1720</v>
      </c>
      <c r="I27" s="642" t="s">
        <v>1467</v>
      </c>
      <c r="J27" s="336"/>
      <c r="K27" s="336"/>
      <c r="L27" s="336"/>
      <c r="M27" s="336"/>
      <c r="N27" s="56"/>
      <c r="O27" s="56"/>
      <c r="P27" s="56"/>
      <c r="Q27" s="56"/>
      <c r="R27" s="56"/>
      <c r="S27" s="56"/>
      <c r="T27" s="56"/>
      <c r="U27" s="209"/>
      <c r="V27" s="593"/>
      <c r="W27" s="466" t="str">
        <f>HYPERLINK("#'"&amp;'EWS DIRECTORY'!$J$66&amp;"'!A1",'EWS DIRECTORY'!$J$66)</f>
        <v>C-1</v>
      </c>
      <c r="X27" s="643"/>
      <c r="Y27" s="644"/>
      <c r="Z27" s="469">
        <f>COUNTIF('DATA PEMICU'!$I$16:$I$999999,"*"&amp;MASTER!G11&amp;"*")</f>
        <v>0</v>
      </c>
      <c r="AA27" s="2"/>
      <c r="AB27" s="829">
        <f>IFERROR(VLOOKUP(A27,MASTER!$A$2:$B$120,2,FALSE),0)</f>
        <v>0</v>
      </c>
      <c r="AC27" s="809"/>
      <c r="AD27" s="809"/>
      <c r="AE27" s="809"/>
      <c r="AF27" s="810"/>
      <c r="AG27" s="831">
        <f>'C-1-1'!$X$37</f>
        <v>0</v>
      </c>
      <c r="AH27" s="815"/>
      <c r="AI27" s="815"/>
      <c r="AJ27" s="815"/>
      <c r="AK27" s="816"/>
      <c r="AL27" s="814">
        <f t="shared" ref="AL27:AL34" si="4">AG27-AB27</f>
        <v>0</v>
      </c>
      <c r="AM27" s="815"/>
      <c r="AN27" s="815"/>
      <c r="AO27" s="815"/>
      <c r="AP27" s="816"/>
      <c r="AQ27" s="843" t="str">
        <f>'C-1-1'!I48&amp;", "&amp;'C-1-1'!I38</f>
        <v>Telah Sesuai, Tidak Dilakukan Pengujian</v>
      </c>
      <c r="AR27" s="815"/>
      <c r="AS27" s="815"/>
      <c r="AT27" s="815"/>
      <c r="AU27" s="816"/>
      <c r="AV27" s="821">
        <f t="shared" ref="AV27:AV31" si="5">AG27</f>
        <v>0</v>
      </c>
      <c r="AW27" s="809"/>
      <c r="AX27" s="809"/>
      <c r="AY27" s="809"/>
      <c r="AZ27" s="810"/>
      <c r="BA27" s="821">
        <f t="shared" ref="BA27:BA31" si="6">AV27</f>
        <v>0</v>
      </c>
      <c r="BB27" s="809"/>
      <c r="BC27" s="809"/>
      <c r="BD27" s="809"/>
      <c r="BE27" s="810"/>
      <c r="BF27" s="808"/>
      <c r="BG27" s="809"/>
      <c r="BH27" s="809"/>
      <c r="BI27" s="809"/>
      <c r="BJ27" s="810"/>
      <c r="BK27" s="821">
        <f t="shared" ref="BK27:BK31" si="7">AG27</f>
        <v>0</v>
      </c>
      <c r="BL27" s="809"/>
      <c r="BM27" s="809"/>
      <c r="BN27" s="809"/>
      <c r="BO27" s="810"/>
      <c r="BP27" s="808"/>
      <c r="BQ27" s="809"/>
      <c r="BR27" s="809"/>
      <c r="BS27" s="809"/>
      <c r="BT27" s="810"/>
    </row>
    <row r="28" spans="1:72" x14ac:dyDescent="0.25">
      <c r="A28" t="s">
        <v>19</v>
      </c>
      <c r="G28" s="635"/>
      <c r="H28" s="641" t="s">
        <v>1726</v>
      </c>
      <c r="I28" s="642" t="s">
        <v>1471</v>
      </c>
      <c r="J28" s="336"/>
      <c r="K28" s="336"/>
      <c r="L28" s="336"/>
      <c r="M28" s="336"/>
      <c r="N28" s="56"/>
      <c r="O28" s="56"/>
      <c r="P28" s="56"/>
      <c r="Q28" s="56"/>
      <c r="R28" s="56"/>
      <c r="S28" s="56"/>
      <c r="T28" s="56"/>
      <c r="U28" s="209"/>
      <c r="V28" s="593"/>
      <c r="W28" s="466" t="str">
        <f>HYPERLINK("#'"&amp;'EWS DIRECTORY'!$J$74&amp;"'!A1",'EWS DIRECTORY'!$J$74)</f>
        <v>C-2</v>
      </c>
      <c r="X28" s="643"/>
      <c r="Y28" s="644"/>
      <c r="Z28" s="469">
        <f>COUNTIF('DATA PEMICU'!$I$16:$I$999999,"*"&amp;MASTER!G12&amp;"*")</f>
        <v>0</v>
      </c>
      <c r="AA28" s="2"/>
      <c r="AB28" s="829">
        <f>IFERROR(VLOOKUP(A28,MASTER!$A$2:$B$120,2,FALSE),0)</f>
        <v>0</v>
      </c>
      <c r="AC28" s="809"/>
      <c r="AD28" s="809"/>
      <c r="AE28" s="809"/>
      <c r="AF28" s="810"/>
      <c r="AG28" s="831">
        <f>'C-2-1'!$X$37</f>
        <v>0</v>
      </c>
      <c r="AH28" s="815"/>
      <c r="AI28" s="815"/>
      <c r="AJ28" s="815"/>
      <c r="AK28" s="816"/>
      <c r="AL28" s="814">
        <f t="shared" si="4"/>
        <v>0</v>
      </c>
      <c r="AM28" s="815"/>
      <c r="AN28" s="815"/>
      <c r="AO28" s="815"/>
      <c r="AP28" s="816"/>
      <c r="AQ28" s="843" t="str">
        <f>'C-2-1'!I48&amp;", "&amp;'C-2-1'!I38</f>
        <v>Telah Sesuai, Tidak Dilakukan Pengujian</v>
      </c>
      <c r="AR28" s="815"/>
      <c r="AS28" s="815"/>
      <c r="AT28" s="815"/>
      <c r="AU28" s="816"/>
      <c r="AV28" s="821">
        <f t="shared" si="5"/>
        <v>0</v>
      </c>
      <c r="AW28" s="809"/>
      <c r="AX28" s="809"/>
      <c r="AY28" s="809"/>
      <c r="AZ28" s="810"/>
      <c r="BA28" s="821">
        <f t="shared" si="6"/>
        <v>0</v>
      </c>
      <c r="BB28" s="809"/>
      <c r="BC28" s="809"/>
      <c r="BD28" s="809"/>
      <c r="BE28" s="810"/>
      <c r="BF28" s="808"/>
      <c r="BG28" s="809"/>
      <c r="BH28" s="809"/>
      <c r="BI28" s="809"/>
      <c r="BJ28" s="810"/>
      <c r="BK28" s="821">
        <f t="shared" si="7"/>
        <v>0</v>
      </c>
      <c r="BL28" s="809"/>
      <c r="BM28" s="809"/>
      <c r="BN28" s="809"/>
      <c r="BO28" s="810"/>
      <c r="BP28" s="808"/>
      <c r="BQ28" s="809"/>
      <c r="BR28" s="809"/>
      <c r="BS28" s="809"/>
      <c r="BT28" s="810"/>
    </row>
    <row r="29" spans="1:72" x14ac:dyDescent="0.25">
      <c r="A29" t="s">
        <v>20</v>
      </c>
      <c r="B29" s="760"/>
      <c r="C29" s="761"/>
      <c r="D29" s="761"/>
      <c r="E29" s="761"/>
      <c r="G29" s="635"/>
      <c r="H29" s="641" t="s">
        <v>1727</v>
      </c>
      <c r="I29" s="642" t="s">
        <v>1474</v>
      </c>
      <c r="J29" s="336"/>
      <c r="K29" s="336"/>
      <c r="L29" s="336"/>
      <c r="M29" s="336"/>
      <c r="N29" s="56"/>
      <c r="O29" s="56"/>
      <c r="P29" s="56"/>
      <c r="Q29" s="56"/>
      <c r="R29" s="56"/>
      <c r="S29" s="56"/>
      <c r="T29" s="56"/>
      <c r="U29" s="209"/>
      <c r="V29" s="593"/>
      <c r="W29" s="466" t="str">
        <f>HYPERLINK("#'"&amp;'EWS DIRECTORY'!$J$82&amp;"'!A1",'EWS DIRECTORY'!$J$82)</f>
        <v>C-3</v>
      </c>
      <c r="X29" s="643"/>
      <c r="Y29" s="644"/>
      <c r="Z29" s="469">
        <f>COUNTIF('DATA PEMICU'!$I$16:$I$999999,"*"&amp;MASTER!G13&amp;"*")</f>
        <v>0</v>
      </c>
      <c r="AA29" s="2"/>
      <c r="AB29" s="829">
        <f>IFERROR(VLOOKUP(A29,MASTER!$A$2:$B$120,2,FALSE),0)</f>
        <v>0</v>
      </c>
      <c r="AC29" s="809"/>
      <c r="AD29" s="809"/>
      <c r="AE29" s="809"/>
      <c r="AF29" s="810"/>
      <c r="AG29" s="831">
        <f>'C-3-1'!$X$37</f>
        <v>0</v>
      </c>
      <c r="AH29" s="815"/>
      <c r="AI29" s="815"/>
      <c r="AJ29" s="815"/>
      <c r="AK29" s="816"/>
      <c r="AL29" s="814">
        <f t="shared" si="4"/>
        <v>0</v>
      </c>
      <c r="AM29" s="815"/>
      <c r="AN29" s="815"/>
      <c r="AO29" s="815"/>
      <c r="AP29" s="816"/>
      <c r="AQ29" s="843" t="str">
        <f>'C-3-1'!I48&amp;", "&amp;'C-3-1'!I38</f>
        <v>Telah Sesuai, Tidak Dilakukan Pengujian</v>
      </c>
      <c r="AR29" s="815"/>
      <c r="AS29" s="815"/>
      <c r="AT29" s="815"/>
      <c r="AU29" s="816"/>
      <c r="AV29" s="821">
        <f t="shared" si="5"/>
        <v>0</v>
      </c>
      <c r="AW29" s="809"/>
      <c r="AX29" s="809"/>
      <c r="AY29" s="809"/>
      <c r="AZ29" s="810"/>
      <c r="BA29" s="821">
        <f t="shared" si="6"/>
        <v>0</v>
      </c>
      <c r="BB29" s="809"/>
      <c r="BC29" s="809"/>
      <c r="BD29" s="809"/>
      <c r="BE29" s="810"/>
      <c r="BF29" s="808"/>
      <c r="BG29" s="809"/>
      <c r="BH29" s="809"/>
      <c r="BI29" s="809"/>
      <c r="BJ29" s="810"/>
      <c r="BK29" s="821">
        <f t="shared" si="7"/>
        <v>0</v>
      </c>
      <c r="BL29" s="809"/>
      <c r="BM29" s="809"/>
      <c r="BN29" s="809"/>
      <c r="BO29" s="810"/>
      <c r="BP29" s="808"/>
      <c r="BQ29" s="809"/>
      <c r="BR29" s="809"/>
      <c r="BS29" s="809"/>
      <c r="BT29" s="810"/>
    </row>
    <row r="30" spans="1:72" x14ac:dyDescent="0.25">
      <c r="A30" t="s">
        <v>21</v>
      </c>
      <c r="G30" s="635"/>
      <c r="H30" s="641" t="s">
        <v>1732</v>
      </c>
      <c r="I30" s="642" t="s">
        <v>1482</v>
      </c>
      <c r="J30" s="336"/>
      <c r="K30" s="336"/>
      <c r="L30" s="336"/>
      <c r="M30" s="336"/>
      <c r="N30" s="56"/>
      <c r="O30" s="56"/>
      <c r="P30" s="56"/>
      <c r="Q30" s="56"/>
      <c r="R30" s="56"/>
      <c r="S30" s="56"/>
      <c r="T30" s="56"/>
      <c r="U30" s="209"/>
      <c r="V30" s="593"/>
      <c r="W30" s="466" t="str">
        <f>HYPERLINK("#'"&amp;'EWS DIRECTORY'!$J$90&amp;"'!A1",'EWS DIRECTORY'!$J$90)</f>
        <v>C-4</v>
      </c>
      <c r="X30" s="643"/>
      <c r="Y30" s="644"/>
      <c r="Z30" s="469">
        <f>COUNTIF('DATA PEMICU'!$I$16:$I$999999,"*"&amp;MASTER!G14&amp;"*")</f>
        <v>0</v>
      </c>
      <c r="AA30" s="2"/>
      <c r="AB30" s="829">
        <f>IFERROR(VLOOKUP(A30,MASTER!$A$2:$B$120,2,FALSE),0)</f>
        <v>0</v>
      </c>
      <c r="AC30" s="809"/>
      <c r="AD30" s="809"/>
      <c r="AE30" s="809"/>
      <c r="AF30" s="810"/>
      <c r="AG30" s="831">
        <f>'C-4-1'!$X$37</f>
        <v>0</v>
      </c>
      <c r="AH30" s="815"/>
      <c r="AI30" s="815"/>
      <c r="AJ30" s="815"/>
      <c r="AK30" s="816"/>
      <c r="AL30" s="814">
        <f t="shared" si="4"/>
        <v>0</v>
      </c>
      <c r="AM30" s="815"/>
      <c r="AN30" s="815"/>
      <c r="AO30" s="815"/>
      <c r="AP30" s="816"/>
      <c r="AQ30" s="843" t="str">
        <f>'C-4-1'!I48&amp;", "&amp;'C-4-1'!I38</f>
        <v>Telah Sesuai, Tidak Dilakukan Pengujian</v>
      </c>
      <c r="AR30" s="815"/>
      <c r="AS30" s="815"/>
      <c r="AT30" s="815"/>
      <c r="AU30" s="816"/>
      <c r="AV30" s="821">
        <f t="shared" si="5"/>
        <v>0</v>
      </c>
      <c r="AW30" s="809"/>
      <c r="AX30" s="809"/>
      <c r="AY30" s="809"/>
      <c r="AZ30" s="810"/>
      <c r="BA30" s="821">
        <f t="shared" si="6"/>
        <v>0</v>
      </c>
      <c r="BB30" s="809"/>
      <c r="BC30" s="809"/>
      <c r="BD30" s="809"/>
      <c r="BE30" s="810"/>
      <c r="BF30" s="808"/>
      <c r="BG30" s="809"/>
      <c r="BH30" s="809"/>
      <c r="BI30" s="809"/>
      <c r="BJ30" s="810"/>
      <c r="BK30" s="821">
        <f t="shared" si="7"/>
        <v>0</v>
      </c>
      <c r="BL30" s="809"/>
      <c r="BM30" s="809"/>
      <c r="BN30" s="809"/>
      <c r="BO30" s="810"/>
      <c r="BP30" s="808"/>
      <c r="BQ30" s="809"/>
      <c r="BR30" s="809"/>
      <c r="BS30" s="809"/>
      <c r="BT30" s="810"/>
    </row>
    <row r="31" spans="1:72" x14ac:dyDescent="0.25">
      <c r="A31" t="s">
        <v>22</v>
      </c>
      <c r="B31" s="760"/>
      <c r="C31" s="761"/>
      <c r="D31" s="761"/>
      <c r="E31" s="761"/>
      <c r="G31" s="635"/>
      <c r="H31" s="641" t="s">
        <v>1734</v>
      </c>
      <c r="I31" s="642" t="s">
        <v>1491</v>
      </c>
      <c r="J31" s="336"/>
      <c r="K31" s="336"/>
      <c r="L31" s="336"/>
      <c r="M31" s="336"/>
      <c r="N31" s="56"/>
      <c r="O31" s="56"/>
      <c r="P31" s="56"/>
      <c r="Q31" s="56"/>
      <c r="R31" s="56"/>
      <c r="S31" s="56"/>
      <c r="T31" s="56"/>
      <c r="U31" s="209"/>
      <c r="V31" s="593"/>
      <c r="W31" s="466" t="str">
        <f>HYPERLINK("#'"&amp;'EWS DIRECTORY'!$J$98&amp;"'!A1",'EWS DIRECTORY'!$J$98)</f>
        <v>C-5</v>
      </c>
      <c r="X31" s="643"/>
      <c r="Y31" s="644"/>
      <c r="Z31" s="469">
        <f>COUNTIF('DATA PEMICU'!$I$16:$I$999999,"*"&amp;MASTER!G15&amp;"*")</f>
        <v>0</v>
      </c>
      <c r="AA31" s="2"/>
      <c r="AB31" s="829">
        <f>IFERROR(VLOOKUP(A31,MASTER!$A$2:$B$120,2,FALSE),0)</f>
        <v>0</v>
      </c>
      <c r="AC31" s="809"/>
      <c r="AD31" s="809"/>
      <c r="AE31" s="809"/>
      <c r="AF31" s="810"/>
      <c r="AG31" s="831">
        <f>'C-5-1'!$X$37</f>
        <v>0</v>
      </c>
      <c r="AH31" s="815"/>
      <c r="AI31" s="815"/>
      <c r="AJ31" s="815"/>
      <c r="AK31" s="816"/>
      <c r="AL31" s="814">
        <f t="shared" si="4"/>
        <v>0</v>
      </c>
      <c r="AM31" s="815"/>
      <c r="AN31" s="815"/>
      <c r="AO31" s="815"/>
      <c r="AP31" s="816"/>
      <c r="AQ31" s="843" t="str">
        <f>'C-5-1'!I48&amp;", "&amp;'C-5-1'!I38</f>
        <v>Telah Sesuai, Tidak Dilakukan Pengujian</v>
      </c>
      <c r="AR31" s="815"/>
      <c r="AS31" s="815"/>
      <c r="AT31" s="815"/>
      <c r="AU31" s="816"/>
      <c r="AV31" s="821">
        <f t="shared" si="5"/>
        <v>0</v>
      </c>
      <c r="AW31" s="809"/>
      <c r="AX31" s="809"/>
      <c r="AY31" s="809"/>
      <c r="AZ31" s="810"/>
      <c r="BA31" s="821">
        <f t="shared" si="6"/>
        <v>0</v>
      </c>
      <c r="BB31" s="809"/>
      <c r="BC31" s="809"/>
      <c r="BD31" s="809"/>
      <c r="BE31" s="810"/>
      <c r="BF31" s="808"/>
      <c r="BG31" s="809"/>
      <c r="BH31" s="809"/>
      <c r="BI31" s="809"/>
      <c r="BJ31" s="810"/>
      <c r="BK31" s="821">
        <f t="shared" si="7"/>
        <v>0</v>
      </c>
      <c r="BL31" s="809"/>
      <c r="BM31" s="809"/>
      <c r="BN31" s="809"/>
      <c r="BO31" s="810"/>
      <c r="BP31" s="808"/>
      <c r="BQ31" s="809"/>
      <c r="BR31" s="809"/>
      <c r="BS31" s="809"/>
      <c r="BT31" s="810"/>
    </row>
    <row r="32" spans="1:72" ht="14.4" thickBot="1" x14ac:dyDescent="0.3">
      <c r="A32" t="s">
        <v>23</v>
      </c>
      <c r="G32" s="635"/>
      <c r="H32" s="641" t="s">
        <v>1735</v>
      </c>
      <c r="I32" s="642" t="s">
        <v>1495</v>
      </c>
      <c r="J32" s="336"/>
      <c r="K32" s="336"/>
      <c r="L32" s="336"/>
      <c r="M32" s="336"/>
      <c r="N32" s="56"/>
      <c r="O32" s="56"/>
      <c r="P32" s="56"/>
      <c r="Q32" s="56"/>
      <c r="R32" s="56"/>
      <c r="S32" s="56"/>
      <c r="T32" s="56"/>
      <c r="U32" s="209"/>
      <c r="V32" s="593"/>
      <c r="W32" s="645"/>
      <c r="X32" s="643"/>
      <c r="Y32" s="644"/>
      <c r="Z32" s="467"/>
      <c r="AA32" s="2"/>
      <c r="AB32" s="818">
        <f>IFERROR(VLOOKUP(A32,MASTER!$A$2:$B$120,2,FALSE),0)</f>
        <v>0</v>
      </c>
      <c r="AC32" s="819"/>
      <c r="AD32" s="819"/>
      <c r="AE32" s="819"/>
      <c r="AF32" s="820"/>
      <c r="AG32" s="865">
        <f>SUM(AG27:AK30)-AG31</f>
        <v>0</v>
      </c>
      <c r="AH32" s="827"/>
      <c r="AI32" s="827"/>
      <c r="AJ32" s="827"/>
      <c r="AK32" s="820"/>
      <c r="AL32" s="882">
        <f t="shared" si="4"/>
        <v>0</v>
      </c>
      <c r="AM32" s="841"/>
      <c r="AN32" s="841"/>
      <c r="AO32" s="841"/>
      <c r="AP32" s="842"/>
      <c r="AQ32" s="840"/>
      <c r="AR32" s="841"/>
      <c r="AS32" s="841"/>
      <c r="AT32" s="841"/>
      <c r="AU32" s="842"/>
      <c r="AV32" s="826">
        <f>SUM(AV27:AZ31)</f>
        <v>0</v>
      </c>
      <c r="AW32" s="827"/>
      <c r="AX32" s="827"/>
      <c r="AY32" s="827"/>
      <c r="AZ32" s="820"/>
      <c r="BA32" s="826">
        <f>SUM(BA27:BE31)</f>
        <v>0</v>
      </c>
      <c r="BB32" s="827"/>
      <c r="BC32" s="827"/>
      <c r="BD32" s="827"/>
      <c r="BE32" s="820"/>
      <c r="BF32" s="830"/>
      <c r="BG32" s="819"/>
      <c r="BH32" s="819"/>
      <c r="BI32" s="819"/>
      <c r="BJ32" s="820"/>
      <c r="BK32" s="826">
        <f>SUM(BK27:BO31)</f>
        <v>0</v>
      </c>
      <c r="BL32" s="827"/>
      <c r="BM32" s="827"/>
      <c r="BN32" s="827"/>
      <c r="BO32" s="820"/>
      <c r="BP32" s="830"/>
      <c r="BQ32" s="819"/>
      <c r="BR32" s="819"/>
      <c r="BS32" s="819"/>
      <c r="BT32" s="820"/>
    </row>
    <row r="33" spans="1:72" ht="15" thickTop="1" thickBot="1" x14ac:dyDescent="0.3">
      <c r="A33" t="s">
        <v>24</v>
      </c>
      <c r="B33" s="760"/>
      <c r="C33" s="761"/>
      <c r="D33" s="761"/>
      <c r="E33" s="761"/>
      <c r="G33" s="635">
        <v>3</v>
      </c>
      <c r="H33" s="641" t="s">
        <v>1575</v>
      </c>
      <c r="I33" s="642"/>
      <c r="J33" s="336"/>
      <c r="K33" s="336"/>
      <c r="L33" s="336"/>
      <c r="M33" s="336"/>
      <c r="N33" s="56"/>
      <c r="O33" s="56"/>
      <c r="P33" s="56"/>
      <c r="Q33" s="56"/>
      <c r="R33" s="56"/>
      <c r="S33" s="56"/>
      <c r="T33" s="56"/>
      <c r="U33" s="209"/>
      <c r="V33" s="593"/>
      <c r="W33" s="645"/>
      <c r="X33" s="643"/>
      <c r="Y33" s="644"/>
      <c r="Z33" s="467"/>
      <c r="AA33" s="2"/>
      <c r="AB33" s="911">
        <f>IFERROR(VLOOKUP(A33,MASTER!$A$2:$B$120,2,FALSE),0)</f>
        <v>0</v>
      </c>
      <c r="AC33" s="856"/>
      <c r="AD33" s="856"/>
      <c r="AE33" s="856"/>
      <c r="AF33" s="849"/>
      <c r="AG33" s="886">
        <f>AG25-AG32</f>
        <v>0</v>
      </c>
      <c r="AH33" s="848"/>
      <c r="AI33" s="848"/>
      <c r="AJ33" s="848"/>
      <c r="AK33" s="849"/>
      <c r="AL33" s="902">
        <f t="shared" si="4"/>
        <v>0</v>
      </c>
      <c r="AM33" s="903"/>
      <c r="AN33" s="903"/>
      <c r="AO33" s="903"/>
      <c r="AP33" s="904"/>
      <c r="AQ33" s="913"/>
      <c r="AR33" s="903"/>
      <c r="AS33" s="903"/>
      <c r="AT33" s="903"/>
      <c r="AU33" s="904"/>
      <c r="AV33" s="847">
        <f>AV25-AV32</f>
        <v>0</v>
      </c>
      <c r="AW33" s="848"/>
      <c r="AX33" s="848"/>
      <c r="AY33" s="848"/>
      <c r="AZ33" s="849"/>
      <c r="BA33" s="847">
        <f>BA25-BA32</f>
        <v>0</v>
      </c>
      <c r="BB33" s="848"/>
      <c r="BC33" s="848"/>
      <c r="BD33" s="848"/>
      <c r="BE33" s="849"/>
      <c r="BF33" s="855"/>
      <c r="BG33" s="856"/>
      <c r="BH33" s="856"/>
      <c r="BI33" s="856"/>
      <c r="BJ33" s="849"/>
      <c r="BK33" s="847">
        <f>BK25-BK32</f>
        <v>0</v>
      </c>
      <c r="BL33" s="848"/>
      <c r="BM33" s="848"/>
      <c r="BN33" s="848"/>
      <c r="BO33" s="849"/>
      <c r="BP33" s="855"/>
      <c r="BQ33" s="856"/>
      <c r="BR33" s="856"/>
      <c r="BS33" s="856"/>
      <c r="BT33" s="849"/>
    </row>
    <row r="34" spans="1:72" ht="15" customHeight="1" thickTop="1" x14ac:dyDescent="0.25">
      <c r="A34" t="s">
        <v>25</v>
      </c>
      <c r="G34" s="635">
        <v>4</v>
      </c>
      <c r="H34" s="641" t="s">
        <v>1488</v>
      </c>
      <c r="I34" s="642"/>
      <c r="J34" s="336"/>
      <c r="K34" s="336"/>
      <c r="L34" s="336"/>
      <c r="M34" s="336"/>
      <c r="N34" s="56"/>
      <c r="O34" s="56"/>
      <c r="P34" s="56"/>
      <c r="Q34" s="56"/>
      <c r="R34" s="56"/>
      <c r="S34" s="56"/>
      <c r="T34" s="56"/>
      <c r="U34" s="209"/>
      <c r="V34" s="593"/>
      <c r="W34" s="466" t="str">
        <f>HYPERLINK("#'"&amp;'EWS DIRECTORY'!$J$106&amp;"'!A1",'EWS DIRECTORY'!$J$106)</f>
        <v>C-6</v>
      </c>
      <c r="X34" s="643"/>
      <c r="Y34" s="644"/>
      <c r="Z34" s="469">
        <f>COUNTIF('DATA PEMICU'!$I$16:$I$999999,"*"&amp;MASTER!G18&amp;"*")</f>
        <v>0</v>
      </c>
      <c r="AA34" s="2"/>
      <c r="AB34" s="879">
        <f>IFERROR(VLOOKUP(A34,MASTER!$A$2:$B$120,2,FALSE),0)</f>
        <v>0</v>
      </c>
      <c r="AC34" s="812"/>
      <c r="AD34" s="812"/>
      <c r="AE34" s="812"/>
      <c r="AF34" s="813"/>
      <c r="AG34" s="864">
        <f>'C-6-1'!$X$37</f>
        <v>0</v>
      </c>
      <c r="AH34" s="845"/>
      <c r="AI34" s="845"/>
      <c r="AJ34" s="845"/>
      <c r="AK34" s="846"/>
      <c r="AL34" s="876">
        <f t="shared" si="4"/>
        <v>0</v>
      </c>
      <c r="AM34" s="845"/>
      <c r="AN34" s="845"/>
      <c r="AO34" s="845"/>
      <c r="AP34" s="846"/>
      <c r="AQ34" s="843" t="str">
        <f>'C-6-1'!I48&amp;", "&amp;'C-6-1'!I38</f>
        <v>Telah Sesuai, Tidak Dilakukan Pengujian</v>
      </c>
      <c r="AR34" s="815"/>
      <c r="AS34" s="815"/>
      <c r="AT34" s="815"/>
      <c r="AU34" s="816"/>
      <c r="AV34" s="811"/>
      <c r="AW34" s="812"/>
      <c r="AX34" s="812"/>
      <c r="AY34" s="812"/>
      <c r="AZ34" s="813"/>
      <c r="BA34" s="811"/>
      <c r="BB34" s="812"/>
      <c r="BC34" s="812"/>
      <c r="BD34" s="812"/>
      <c r="BE34" s="813"/>
      <c r="BF34" s="817"/>
      <c r="BG34" s="812"/>
      <c r="BH34" s="812"/>
      <c r="BI34" s="812"/>
      <c r="BJ34" s="813"/>
      <c r="BK34" s="811"/>
      <c r="BL34" s="812"/>
      <c r="BM34" s="812"/>
      <c r="BN34" s="812"/>
      <c r="BO34" s="813"/>
      <c r="BP34" s="817"/>
      <c r="BQ34" s="812"/>
      <c r="BR34" s="812"/>
      <c r="BS34" s="812"/>
      <c r="BT34" s="813"/>
    </row>
    <row r="35" spans="1:72" x14ac:dyDescent="0.25">
      <c r="B35" s="760"/>
      <c r="C35" s="761"/>
      <c r="D35" s="761"/>
      <c r="E35" s="761"/>
      <c r="G35" s="635">
        <v>5</v>
      </c>
      <c r="H35" s="641" t="s">
        <v>1736</v>
      </c>
      <c r="I35" s="642"/>
      <c r="J35" s="336"/>
      <c r="K35" s="336"/>
      <c r="L35" s="336"/>
      <c r="M35" s="336"/>
      <c r="N35" s="56"/>
      <c r="O35" s="56"/>
      <c r="P35" s="56"/>
      <c r="Q35" s="56"/>
      <c r="R35" s="56"/>
      <c r="S35" s="56"/>
      <c r="T35" s="56"/>
      <c r="U35" s="209"/>
      <c r="V35" s="593"/>
      <c r="W35" s="645"/>
      <c r="X35" s="643"/>
      <c r="Y35" s="644"/>
      <c r="Z35" s="467"/>
      <c r="AA35" s="2"/>
      <c r="AB35" s="875"/>
      <c r="AC35" s="809"/>
      <c r="AD35" s="809"/>
      <c r="AE35" s="809"/>
      <c r="AF35" s="810"/>
      <c r="AG35" s="854"/>
      <c r="AH35" s="815"/>
      <c r="AI35" s="815"/>
      <c r="AJ35" s="815"/>
      <c r="AK35" s="816"/>
      <c r="AL35" s="854"/>
      <c r="AM35" s="815"/>
      <c r="AN35" s="815"/>
      <c r="AO35" s="815"/>
      <c r="AP35" s="816"/>
      <c r="AQ35" s="887"/>
      <c r="AR35" s="815"/>
      <c r="AS35" s="815"/>
      <c r="AT35" s="815"/>
      <c r="AU35" s="816"/>
      <c r="AV35" s="822"/>
      <c r="AW35" s="809"/>
      <c r="AX35" s="809"/>
      <c r="AY35" s="809"/>
      <c r="AZ35" s="810"/>
      <c r="BA35" s="822"/>
      <c r="BB35" s="809"/>
      <c r="BC35" s="809"/>
      <c r="BD35" s="809"/>
      <c r="BE35" s="810"/>
      <c r="BF35" s="834"/>
      <c r="BG35" s="809"/>
      <c r="BH35" s="809"/>
      <c r="BI35" s="809"/>
      <c r="BJ35" s="810"/>
      <c r="BK35" s="822"/>
      <c r="BL35" s="809"/>
      <c r="BM35" s="809"/>
      <c r="BN35" s="809"/>
      <c r="BO35" s="810"/>
      <c r="BP35" s="834"/>
      <c r="BQ35" s="809"/>
      <c r="BR35" s="809"/>
      <c r="BS35" s="809"/>
      <c r="BT35" s="810"/>
    </row>
    <row r="36" spans="1:72" ht="15" customHeight="1" x14ac:dyDescent="0.25">
      <c r="A36" t="s">
        <v>26</v>
      </c>
      <c r="G36" s="635"/>
      <c r="H36" s="641" t="s">
        <v>1720</v>
      </c>
      <c r="I36" s="642" t="s">
        <v>1492</v>
      </c>
      <c r="J36" s="336"/>
      <c r="K36" s="336"/>
      <c r="L36" s="336"/>
      <c r="M36" s="336"/>
      <c r="N36" s="56"/>
      <c r="O36" s="56"/>
      <c r="P36" s="56"/>
      <c r="Q36" s="56"/>
      <c r="R36" s="56"/>
      <c r="S36" s="56"/>
      <c r="T36" s="56"/>
      <c r="U36" s="209"/>
      <c r="V36" s="593"/>
      <c r="W36" s="468" t="str">
        <f>HYPERLINK("#'"&amp;'EWS DIRECTORY'!$J$114&amp;"'!A1",'EWS DIRECTORY'!$J$114)</f>
        <v>E-1</v>
      </c>
      <c r="X36" s="643"/>
      <c r="Y36" s="644"/>
      <c r="Z36" s="469">
        <f>COUNTIF('DATA PEMICU'!$I$16:$I$999999,"*"&amp;MASTER!G20&amp;"*")</f>
        <v>0</v>
      </c>
      <c r="AA36" s="2"/>
      <c r="AB36" s="829">
        <f>IFERROR(VLOOKUP(A36,MASTER!$A$2:$B$120,2,FALSE),0)</f>
        <v>0</v>
      </c>
      <c r="AC36" s="809"/>
      <c r="AD36" s="809"/>
      <c r="AE36" s="809"/>
      <c r="AF36" s="810"/>
      <c r="AG36" s="831">
        <f>'E-1-1'!$X$37</f>
        <v>0</v>
      </c>
      <c r="AH36" s="815"/>
      <c r="AI36" s="815"/>
      <c r="AJ36" s="815"/>
      <c r="AK36" s="816"/>
      <c r="AL36" s="814">
        <f t="shared" ref="AL36:AL50" si="8">AG36-AB36</f>
        <v>0</v>
      </c>
      <c r="AM36" s="815"/>
      <c r="AN36" s="815"/>
      <c r="AO36" s="815"/>
      <c r="AP36" s="816"/>
      <c r="AQ36" s="843" t="str">
        <f>'E-1-1'!I48&amp;", "&amp;'E-1-1'!I38</f>
        <v>Telah Sesuai, Tidak Dilakukan Pengujian</v>
      </c>
      <c r="AR36" s="815"/>
      <c r="AS36" s="815"/>
      <c r="AT36" s="815"/>
      <c r="AU36" s="816"/>
      <c r="AV36" s="821">
        <f t="shared" ref="AV36:AV48" si="9">AG36</f>
        <v>0</v>
      </c>
      <c r="AW36" s="809"/>
      <c r="AX36" s="809"/>
      <c r="AY36" s="809"/>
      <c r="AZ36" s="810"/>
      <c r="BA36" s="821">
        <f t="shared" ref="BA36:BA48" si="10">AV36</f>
        <v>0</v>
      </c>
      <c r="BB36" s="809"/>
      <c r="BC36" s="809"/>
      <c r="BD36" s="809"/>
      <c r="BE36" s="810"/>
      <c r="BF36" s="808"/>
      <c r="BG36" s="809"/>
      <c r="BH36" s="809"/>
      <c r="BI36" s="809"/>
      <c r="BJ36" s="810"/>
      <c r="BK36" s="821">
        <f t="shared" ref="BK36:BK48" si="11">AG36</f>
        <v>0</v>
      </c>
      <c r="BL36" s="809"/>
      <c r="BM36" s="809"/>
      <c r="BN36" s="809"/>
      <c r="BO36" s="810"/>
      <c r="BP36" s="808"/>
      <c r="BQ36" s="809"/>
      <c r="BR36" s="809"/>
      <c r="BS36" s="809"/>
      <c r="BT36" s="810"/>
    </row>
    <row r="37" spans="1:72" ht="15" customHeight="1" x14ac:dyDescent="0.25">
      <c r="A37" t="s">
        <v>27</v>
      </c>
      <c r="B37" s="760"/>
      <c r="C37" s="761"/>
      <c r="D37" s="761"/>
      <c r="E37" s="761"/>
      <c r="G37" s="635"/>
      <c r="H37" s="641" t="s">
        <v>1726</v>
      </c>
      <c r="I37" s="642" t="s">
        <v>1496</v>
      </c>
      <c r="J37" s="336"/>
      <c r="K37" s="336"/>
      <c r="L37" s="336"/>
      <c r="M37" s="336"/>
      <c r="N37" s="56"/>
      <c r="O37" s="56"/>
      <c r="P37" s="56"/>
      <c r="Q37" s="56"/>
      <c r="R37" s="56"/>
      <c r="S37" s="56"/>
      <c r="T37" s="56"/>
      <c r="U37" s="209"/>
      <c r="V37" s="593"/>
      <c r="W37" s="466" t="str">
        <f>HYPERLINK("#'"&amp;'EWS DIRECTORY'!$J$122&amp;"'!A1",'EWS DIRECTORY'!$J$122)</f>
        <v>E-2</v>
      </c>
      <c r="X37" s="643"/>
      <c r="Y37" s="644"/>
      <c r="Z37" s="469">
        <f>COUNTIF('DATA PEMICU'!$I$16:$I$999999,"*"&amp;MASTER!G21&amp;"*")</f>
        <v>0</v>
      </c>
      <c r="AA37" s="2"/>
      <c r="AB37" s="829">
        <f>IFERROR(VLOOKUP(A37,MASTER!$A$2:$B$120,2,FALSE),0)</f>
        <v>0</v>
      </c>
      <c r="AC37" s="809"/>
      <c r="AD37" s="809"/>
      <c r="AE37" s="809"/>
      <c r="AF37" s="810"/>
      <c r="AG37" s="831">
        <f>'E-2-1'!$X$37</f>
        <v>0</v>
      </c>
      <c r="AH37" s="815"/>
      <c r="AI37" s="815"/>
      <c r="AJ37" s="815"/>
      <c r="AK37" s="816"/>
      <c r="AL37" s="814">
        <f t="shared" si="8"/>
        <v>0</v>
      </c>
      <c r="AM37" s="815"/>
      <c r="AN37" s="815"/>
      <c r="AO37" s="815"/>
      <c r="AP37" s="816"/>
      <c r="AQ37" s="843" t="str">
        <f>'E-2-1'!I48&amp;", "&amp;'E-2-1'!I38</f>
        <v>Telah Sesuai, Tidak Dilakukan Pengujian</v>
      </c>
      <c r="AR37" s="815"/>
      <c r="AS37" s="815"/>
      <c r="AT37" s="815"/>
      <c r="AU37" s="816"/>
      <c r="AV37" s="821">
        <f t="shared" si="9"/>
        <v>0</v>
      </c>
      <c r="AW37" s="809"/>
      <c r="AX37" s="809"/>
      <c r="AY37" s="809"/>
      <c r="AZ37" s="810"/>
      <c r="BA37" s="821">
        <f t="shared" si="10"/>
        <v>0</v>
      </c>
      <c r="BB37" s="809"/>
      <c r="BC37" s="809"/>
      <c r="BD37" s="809"/>
      <c r="BE37" s="810"/>
      <c r="BF37" s="808"/>
      <c r="BG37" s="809"/>
      <c r="BH37" s="809"/>
      <c r="BI37" s="809"/>
      <c r="BJ37" s="810"/>
      <c r="BK37" s="821">
        <f t="shared" si="11"/>
        <v>0</v>
      </c>
      <c r="BL37" s="809"/>
      <c r="BM37" s="809"/>
      <c r="BN37" s="809"/>
      <c r="BO37" s="810"/>
      <c r="BP37" s="808"/>
      <c r="BQ37" s="809"/>
      <c r="BR37" s="809"/>
      <c r="BS37" s="809"/>
      <c r="BT37" s="810"/>
    </row>
    <row r="38" spans="1:72" ht="15" customHeight="1" x14ac:dyDescent="0.25">
      <c r="A38" t="s">
        <v>28</v>
      </c>
      <c r="G38" s="635"/>
      <c r="H38" s="641" t="s">
        <v>1727</v>
      </c>
      <c r="I38" s="642" t="s">
        <v>1471</v>
      </c>
      <c r="J38" s="336"/>
      <c r="K38" s="336"/>
      <c r="L38" s="336"/>
      <c r="M38" s="336"/>
      <c r="N38" s="56"/>
      <c r="O38" s="56"/>
      <c r="P38" s="56"/>
      <c r="Q38" s="56"/>
      <c r="R38" s="56"/>
      <c r="S38" s="56"/>
      <c r="T38" s="56"/>
      <c r="U38" s="209"/>
      <c r="V38" s="593"/>
      <c r="W38" s="466" t="str">
        <f>HYPERLINK("#'"&amp;'EWS DIRECTORY'!$J$130&amp;"'!A1",'EWS DIRECTORY'!$J$130)</f>
        <v>E-3</v>
      </c>
      <c r="X38" s="643"/>
      <c r="Y38" s="644"/>
      <c r="Z38" s="469">
        <f>COUNTIF('DATA PEMICU'!$I$16:$I$999999,"*"&amp;MASTER!G22&amp;"*")</f>
        <v>0</v>
      </c>
      <c r="AA38" s="2"/>
      <c r="AB38" s="829">
        <f>IFERROR(VLOOKUP(A38,MASTER!$A$2:$B$120,2,FALSE),0)</f>
        <v>0</v>
      </c>
      <c r="AC38" s="809"/>
      <c r="AD38" s="809"/>
      <c r="AE38" s="809"/>
      <c r="AF38" s="810"/>
      <c r="AG38" s="831">
        <f>'E-3-1'!$X$37</f>
        <v>0</v>
      </c>
      <c r="AH38" s="815"/>
      <c r="AI38" s="815"/>
      <c r="AJ38" s="815"/>
      <c r="AK38" s="816"/>
      <c r="AL38" s="814">
        <f t="shared" si="8"/>
        <v>0</v>
      </c>
      <c r="AM38" s="815"/>
      <c r="AN38" s="815"/>
      <c r="AO38" s="815"/>
      <c r="AP38" s="816"/>
      <c r="AQ38" s="843" t="str">
        <f>'E-3-1'!I48&amp;", "&amp;'E-3-1'!I38</f>
        <v>Telah Sesuai, Tidak Dilakukan Pengujian</v>
      </c>
      <c r="AR38" s="815"/>
      <c r="AS38" s="815"/>
      <c r="AT38" s="815"/>
      <c r="AU38" s="816"/>
      <c r="AV38" s="821">
        <f t="shared" si="9"/>
        <v>0</v>
      </c>
      <c r="AW38" s="809"/>
      <c r="AX38" s="809"/>
      <c r="AY38" s="809"/>
      <c r="AZ38" s="810"/>
      <c r="BA38" s="821">
        <f t="shared" si="10"/>
        <v>0</v>
      </c>
      <c r="BB38" s="809"/>
      <c r="BC38" s="809"/>
      <c r="BD38" s="809"/>
      <c r="BE38" s="810"/>
      <c r="BF38" s="808"/>
      <c r="BG38" s="809"/>
      <c r="BH38" s="809"/>
      <c r="BI38" s="809"/>
      <c r="BJ38" s="810"/>
      <c r="BK38" s="821">
        <f t="shared" si="11"/>
        <v>0</v>
      </c>
      <c r="BL38" s="809"/>
      <c r="BM38" s="809"/>
      <c r="BN38" s="809"/>
      <c r="BO38" s="810"/>
      <c r="BP38" s="808"/>
      <c r="BQ38" s="809"/>
      <c r="BR38" s="809"/>
      <c r="BS38" s="809"/>
      <c r="BT38" s="810"/>
    </row>
    <row r="39" spans="1:72" ht="15" customHeight="1" x14ac:dyDescent="0.25">
      <c r="A39" t="s">
        <v>29</v>
      </c>
      <c r="G39" s="635"/>
      <c r="H39" s="641" t="s">
        <v>1732</v>
      </c>
      <c r="I39" s="642" t="s">
        <v>1501</v>
      </c>
      <c r="J39" s="336"/>
      <c r="K39" s="336"/>
      <c r="L39" s="336"/>
      <c r="M39" s="336"/>
      <c r="N39" s="56"/>
      <c r="O39" s="56"/>
      <c r="P39" s="56"/>
      <c r="Q39" s="56"/>
      <c r="R39" s="56"/>
      <c r="S39" s="56"/>
      <c r="T39" s="56"/>
      <c r="U39" s="209"/>
      <c r="V39" s="593"/>
      <c r="W39" s="466" t="str">
        <f>HYPERLINK("#'"&amp;'EWS DIRECTORY'!$J$138&amp;"'!A1",'EWS DIRECTORY'!$J$138)</f>
        <v>E-4</v>
      </c>
      <c r="X39" s="643"/>
      <c r="Y39" s="644"/>
      <c r="Z39" s="469">
        <f>COUNTIF('DATA PEMICU'!$I$16:$I$999999,"*"&amp;MASTER!G23&amp;"*")</f>
        <v>0</v>
      </c>
      <c r="AA39" s="2"/>
      <c r="AB39" s="829">
        <f>IFERROR(VLOOKUP(A39,MASTER!$A$2:$B$120,2,FALSE),0)</f>
        <v>0</v>
      </c>
      <c r="AC39" s="809"/>
      <c r="AD39" s="809"/>
      <c r="AE39" s="809"/>
      <c r="AF39" s="810"/>
      <c r="AG39" s="831">
        <f>'E-4-1'!$X$37</f>
        <v>0</v>
      </c>
      <c r="AH39" s="815"/>
      <c r="AI39" s="815"/>
      <c r="AJ39" s="815"/>
      <c r="AK39" s="816"/>
      <c r="AL39" s="814">
        <f t="shared" si="8"/>
        <v>0</v>
      </c>
      <c r="AM39" s="815"/>
      <c r="AN39" s="815"/>
      <c r="AO39" s="815"/>
      <c r="AP39" s="816"/>
      <c r="AQ39" s="843" t="str">
        <f>'E-4-1'!I48&amp;", "&amp;'E-4-1'!I38</f>
        <v>Telah Sesuai, Tidak Dilakukan Pengujian</v>
      </c>
      <c r="AR39" s="815"/>
      <c r="AS39" s="815"/>
      <c r="AT39" s="815"/>
      <c r="AU39" s="816"/>
      <c r="AV39" s="821">
        <f t="shared" si="9"/>
        <v>0</v>
      </c>
      <c r="AW39" s="809"/>
      <c r="AX39" s="809"/>
      <c r="AY39" s="809"/>
      <c r="AZ39" s="810"/>
      <c r="BA39" s="821">
        <f t="shared" si="10"/>
        <v>0</v>
      </c>
      <c r="BB39" s="809"/>
      <c r="BC39" s="809"/>
      <c r="BD39" s="809"/>
      <c r="BE39" s="810"/>
      <c r="BF39" s="808"/>
      <c r="BG39" s="809"/>
      <c r="BH39" s="809"/>
      <c r="BI39" s="809"/>
      <c r="BJ39" s="810"/>
      <c r="BK39" s="821">
        <f t="shared" si="11"/>
        <v>0</v>
      </c>
      <c r="BL39" s="809"/>
      <c r="BM39" s="809"/>
      <c r="BN39" s="809"/>
      <c r="BO39" s="810"/>
      <c r="BP39" s="808"/>
      <c r="BQ39" s="809"/>
      <c r="BR39" s="809"/>
      <c r="BS39" s="809"/>
      <c r="BT39" s="810"/>
    </row>
    <row r="40" spans="1:72" ht="15" customHeight="1" x14ac:dyDescent="0.25">
      <c r="A40" t="s">
        <v>30</v>
      </c>
      <c r="G40" s="635"/>
      <c r="H40" s="641" t="s">
        <v>1734</v>
      </c>
      <c r="I40" s="642" t="s">
        <v>1503</v>
      </c>
      <c r="J40" s="336"/>
      <c r="K40" s="336"/>
      <c r="L40" s="336"/>
      <c r="M40" s="336"/>
      <c r="N40" s="56"/>
      <c r="O40" s="56"/>
      <c r="P40" s="56"/>
      <c r="Q40" s="56"/>
      <c r="R40" s="56"/>
      <c r="S40" s="56"/>
      <c r="T40" s="56"/>
      <c r="U40" s="209"/>
      <c r="V40" s="593"/>
      <c r="W40" s="466" t="str">
        <f>HYPERLINK("#'"&amp;'EWS DIRECTORY'!$J$147&amp;"'!A1",'EWS DIRECTORY'!$J$147)</f>
        <v>E-5</v>
      </c>
      <c r="X40" s="643"/>
      <c r="Y40" s="644"/>
      <c r="Z40" s="469">
        <f>COUNTIF('DATA PEMICU'!$I$16:$I$999999,"*"&amp;MASTER!G24&amp;"*")</f>
        <v>0</v>
      </c>
      <c r="AA40" s="2"/>
      <c r="AB40" s="829">
        <f>IFERROR(VLOOKUP(A40,MASTER!$A$2:$B$120,2,FALSE),0)</f>
        <v>0</v>
      </c>
      <c r="AC40" s="809"/>
      <c r="AD40" s="809"/>
      <c r="AE40" s="809"/>
      <c r="AF40" s="810"/>
      <c r="AG40" s="831">
        <f>'E-5-1'!$X$37</f>
        <v>0</v>
      </c>
      <c r="AH40" s="815"/>
      <c r="AI40" s="815"/>
      <c r="AJ40" s="815"/>
      <c r="AK40" s="816"/>
      <c r="AL40" s="814">
        <f t="shared" si="8"/>
        <v>0</v>
      </c>
      <c r="AM40" s="815"/>
      <c r="AN40" s="815"/>
      <c r="AO40" s="815"/>
      <c r="AP40" s="816"/>
      <c r="AQ40" s="843" t="str">
        <f>'E-5-1'!I48&amp;", "&amp;'E-5-1'!I38</f>
        <v>Telah Sesuai, Tidak Dilakukan Pengujian</v>
      </c>
      <c r="AR40" s="815"/>
      <c r="AS40" s="815"/>
      <c r="AT40" s="815"/>
      <c r="AU40" s="816"/>
      <c r="AV40" s="821">
        <f t="shared" si="9"/>
        <v>0</v>
      </c>
      <c r="AW40" s="809"/>
      <c r="AX40" s="809"/>
      <c r="AY40" s="809"/>
      <c r="AZ40" s="810"/>
      <c r="BA40" s="821">
        <f t="shared" si="10"/>
        <v>0</v>
      </c>
      <c r="BB40" s="809"/>
      <c r="BC40" s="809"/>
      <c r="BD40" s="809"/>
      <c r="BE40" s="810"/>
      <c r="BF40" s="808"/>
      <c r="BG40" s="809"/>
      <c r="BH40" s="809"/>
      <c r="BI40" s="809"/>
      <c r="BJ40" s="810"/>
      <c r="BK40" s="821">
        <f t="shared" si="11"/>
        <v>0</v>
      </c>
      <c r="BL40" s="809"/>
      <c r="BM40" s="809"/>
      <c r="BN40" s="809"/>
      <c r="BO40" s="810"/>
      <c r="BP40" s="808"/>
      <c r="BQ40" s="809"/>
      <c r="BR40" s="809"/>
      <c r="BS40" s="809"/>
      <c r="BT40" s="810"/>
    </row>
    <row r="41" spans="1:72" ht="15" customHeight="1" x14ac:dyDescent="0.25">
      <c r="A41" t="s">
        <v>31</v>
      </c>
      <c r="G41" s="635"/>
      <c r="H41" s="641" t="s">
        <v>1735</v>
      </c>
      <c r="I41" s="642" t="s">
        <v>1504</v>
      </c>
      <c r="J41" s="336"/>
      <c r="K41" s="336"/>
      <c r="L41" s="336"/>
      <c r="M41" s="336"/>
      <c r="N41" s="56"/>
      <c r="O41" s="56"/>
      <c r="P41" s="56"/>
      <c r="Q41" s="56"/>
      <c r="R41" s="56"/>
      <c r="S41" s="56"/>
      <c r="T41" s="56"/>
      <c r="U41" s="209"/>
      <c r="V41" s="593"/>
      <c r="W41" s="466" t="str">
        <f>HYPERLINK("#'"&amp;'EWS DIRECTORY'!$J$155&amp;"'!A1",'EWS DIRECTORY'!$J$155)</f>
        <v>E-6</v>
      </c>
      <c r="X41" s="643"/>
      <c r="Y41" s="644"/>
      <c r="Z41" s="469">
        <f>COUNTIF('DATA PEMICU'!$I$16:$I$999999,"*"&amp;MASTER!G25&amp;"*")</f>
        <v>0</v>
      </c>
      <c r="AA41" s="2"/>
      <c r="AB41" s="829">
        <f>IFERROR(VLOOKUP(A41,MASTER!$A$2:$B$120,2,FALSE),0)</f>
        <v>0</v>
      </c>
      <c r="AC41" s="809"/>
      <c r="AD41" s="809"/>
      <c r="AE41" s="809"/>
      <c r="AF41" s="810"/>
      <c r="AG41" s="831">
        <f>'E-6-1'!$X$37</f>
        <v>0</v>
      </c>
      <c r="AH41" s="815"/>
      <c r="AI41" s="815"/>
      <c r="AJ41" s="815"/>
      <c r="AK41" s="816"/>
      <c r="AL41" s="814">
        <f t="shared" si="8"/>
        <v>0</v>
      </c>
      <c r="AM41" s="815"/>
      <c r="AN41" s="815"/>
      <c r="AO41" s="815"/>
      <c r="AP41" s="816"/>
      <c r="AQ41" s="843" t="str">
        <f>'E-6-1'!I48&amp;", "&amp;'E-6-1'!I38</f>
        <v>Telah Sesuai, Tidak Dilakukan Pengujian</v>
      </c>
      <c r="AR41" s="815"/>
      <c r="AS41" s="815"/>
      <c r="AT41" s="815"/>
      <c r="AU41" s="816"/>
      <c r="AV41" s="821">
        <f t="shared" si="9"/>
        <v>0</v>
      </c>
      <c r="AW41" s="809"/>
      <c r="AX41" s="809"/>
      <c r="AY41" s="809"/>
      <c r="AZ41" s="810"/>
      <c r="BA41" s="821">
        <f t="shared" si="10"/>
        <v>0</v>
      </c>
      <c r="BB41" s="809"/>
      <c r="BC41" s="809"/>
      <c r="BD41" s="809"/>
      <c r="BE41" s="810"/>
      <c r="BF41" s="808"/>
      <c r="BG41" s="809"/>
      <c r="BH41" s="809"/>
      <c r="BI41" s="809"/>
      <c r="BJ41" s="810"/>
      <c r="BK41" s="821">
        <f t="shared" si="11"/>
        <v>0</v>
      </c>
      <c r="BL41" s="809"/>
      <c r="BM41" s="809"/>
      <c r="BN41" s="809"/>
      <c r="BO41" s="810"/>
      <c r="BP41" s="808"/>
      <c r="BQ41" s="809"/>
      <c r="BR41" s="809"/>
      <c r="BS41" s="809"/>
      <c r="BT41" s="810"/>
    </row>
    <row r="42" spans="1:72" ht="15" customHeight="1" x14ac:dyDescent="0.25">
      <c r="A42" t="s">
        <v>32</v>
      </c>
      <c r="G42" s="635"/>
      <c r="H42" s="641" t="s">
        <v>1737</v>
      </c>
      <c r="I42" s="642" t="s">
        <v>1505</v>
      </c>
      <c r="J42" s="336"/>
      <c r="K42" s="336"/>
      <c r="L42" s="336"/>
      <c r="M42" s="336"/>
      <c r="N42" s="56"/>
      <c r="O42" s="56"/>
      <c r="P42" s="56"/>
      <c r="Q42" s="56"/>
      <c r="R42" s="56"/>
      <c r="S42" s="56"/>
      <c r="T42" s="56"/>
      <c r="U42" s="209"/>
      <c r="V42" s="593"/>
      <c r="W42" s="466" t="str">
        <f>HYPERLINK("#'"&amp;'EWS DIRECTORY'!$J$163&amp;"'!A1",'EWS DIRECTORY'!$J$163)</f>
        <v>E-7</v>
      </c>
      <c r="X42" s="643"/>
      <c r="Y42" s="644"/>
      <c r="Z42" s="469">
        <f>COUNTIF('DATA PEMICU'!$I$16:$I$999999,"*"&amp;MASTER!G26&amp;"*")</f>
        <v>0</v>
      </c>
      <c r="AA42" s="2"/>
      <c r="AB42" s="829">
        <f>IFERROR(VLOOKUP(A42,MASTER!$A$2:$B$120,2,FALSE),0)</f>
        <v>0</v>
      </c>
      <c r="AC42" s="809"/>
      <c r="AD42" s="809"/>
      <c r="AE42" s="809"/>
      <c r="AF42" s="810"/>
      <c r="AG42" s="831">
        <f>'E-7-1'!$X$37</f>
        <v>0</v>
      </c>
      <c r="AH42" s="815"/>
      <c r="AI42" s="815"/>
      <c r="AJ42" s="815"/>
      <c r="AK42" s="816"/>
      <c r="AL42" s="814">
        <f t="shared" si="8"/>
        <v>0</v>
      </c>
      <c r="AM42" s="815"/>
      <c r="AN42" s="815"/>
      <c r="AO42" s="815"/>
      <c r="AP42" s="816"/>
      <c r="AQ42" s="843" t="str">
        <f>'E-7-1'!I48&amp;", "&amp;'E-7-1'!I38</f>
        <v>Telah Sesuai, Tidak Dilakukan Pengujian</v>
      </c>
      <c r="AR42" s="815"/>
      <c r="AS42" s="815"/>
      <c r="AT42" s="815"/>
      <c r="AU42" s="816"/>
      <c r="AV42" s="821">
        <f t="shared" si="9"/>
        <v>0</v>
      </c>
      <c r="AW42" s="809"/>
      <c r="AX42" s="809"/>
      <c r="AY42" s="809"/>
      <c r="AZ42" s="810"/>
      <c r="BA42" s="821">
        <f t="shared" si="10"/>
        <v>0</v>
      </c>
      <c r="BB42" s="809"/>
      <c r="BC42" s="809"/>
      <c r="BD42" s="809"/>
      <c r="BE42" s="810"/>
      <c r="BF42" s="808"/>
      <c r="BG42" s="809"/>
      <c r="BH42" s="809"/>
      <c r="BI42" s="809"/>
      <c r="BJ42" s="810"/>
      <c r="BK42" s="821">
        <f t="shared" si="11"/>
        <v>0</v>
      </c>
      <c r="BL42" s="809"/>
      <c r="BM42" s="809"/>
      <c r="BN42" s="809"/>
      <c r="BO42" s="810"/>
      <c r="BP42" s="808"/>
      <c r="BQ42" s="809"/>
      <c r="BR42" s="809"/>
      <c r="BS42" s="809"/>
      <c r="BT42" s="810"/>
    </row>
    <row r="43" spans="1:72" ht="15" customHeight="1" x14ac:dyDescent="0.25">
      <c r="A43" t="s">
        <v>33</v>
      </c>
      <c r="G43" s="635"/>
      <c r="H43" s="641" t="s">
        <v>1738</v>
      </c>
      <c r="I43" s="642" t="s">
        <v>1506</v>
      </c>
      <c r="J43" s="336"/>
      <c r="K43" s="336"/>
      <c r="L43" s="336"/>
      <c r="M43" s="336"/>
      <c r="N43" s="56"/>
      <c r="O43" s="56"/>
      <c r="P43" s="56"/>
      <c r="Q43" s="56"/>
      <c r="R43" s="56"/>
      <c r="S43" s="56"/>
      <c r="T43" s="56"/>
      <c r="U43" s="209"/>
      <c r="V43" s="593"/>
      <c r="W43" s="466" t="str">
        <f>HYPERLINK("#'"&amp;'EWS DIRECTORY'!$J$171&amp;"'!A1",'EWS DIRECTORY'!$J$171)</f>
        <v>E-8</v>
      </c>
      <c r="X43" s="643"/>
      <c r="Y43" s="644"/>
      <c r="Z43" s="469">
        <f>COUNTIF('DATA PEMICU'!$I$16:$I$999999,"*"&amp;MASTER!G27&amp;"*")</f>
        <v>0</v>
      </c>
      <c r="AA43" s="2"/>
      <c r="AB43" s="829">
        <f>IFERROR(VLOOKUP(A43,MASTER!$A$2:$B$120,2,FALSE),0)</f>
        <v>0</v>
      </c>
      <c r="AC43" s="809"/>
      <c r="AD43" s="809"/>
      <c r="AE43" s="809"/>
      <c r="AF43" s="810"/>
      <c r="AG43" s="831">
        <f>'E-8-1'!$X$37</f>
        <v>0</v>
      </c>
      <c r="AH43" s="815"/>
      <c r="AI43" s="815"/>
      <c r="AJ43" s="815"/>
      <c r="AK43" s="816"/>
      <c r="AL43" s="814">
        <f t="shared" si="8"/>
        <v>0</v>
      </c>
      <c r="AM43" s="815"/>
      <c r="AN43" s="815"/>
      <c r="AO43" s="815"/>
      <c r="AP43" s="816"/>
      <c r="AQ43" s="843" t="str">
        <f>'E-8-1'!I48&amp;", "&amp;'E-8-1'!I38</f>
        <v>Telah Sesuai, Tidak Dilakukan Pengujian</v>
      </c>
      <c r="AR43" s="815"/>
      <c r="AS43" s="815"/>
      <c r="AT43" s="815"/>
      <c r="AU43" s="816"/>
      <c r="AV43" s="821">
        <f t="shared" si="9"/>
        <v>0</v>
      </c>
      <c r="AW43" s="809"/>
      <c r="AX43" s="809"/>
      <c r="AY43" s="809"/>
      <c r="AZ43" s="810"/>
      <c r="BA43" s="821">
        <f t="shared" si="10"/>
        <v>0</v>
      </c>
      <c r="BB43" s="809"/>
      <c r="BC43" s="809"/>
      <c r="BD43" s="809"/>
      <c r="BE43" s="810"/>
      <c r="BF43" s="808"/>
      <c r="BG43" s="809"/>
      <c r="BH43" s="809"/>
      <c r="BI43" s="809"/>
      <c r="BJ43" s="810"/>
      <c r="BK43" s="821">
        <f t="shared" si="11"/>
        <v>0</v>
      </c>
      <c r="BL43" s="809"/>
      <c r="BM43" s="809"/>
      <c r="BN43" s="809"/>
      <c r="BO43" s="810"/>
      <c r="BP43" s="808"/>
      <c r="BQ43" s="809"/>
      <c r="BR43" s="809"/>
      <c r="BS43" s="809"/>
      <c r="BT43" s="810"/>
    </row>
    <row r="44" spans="1:72" ht="15" customHeight="1" x14ac:dyDescent="0.25">
      <c r="A44" t="s">
        <v>34</v>
      </c>
      <c r="G44" s="635"/>
      <c r="H44" s="641" t="s">
        <v>1739</v>
      </c>
      <c r="I44" s="642" t="s">
        <v>1509</v>
      </c>
      <c r="J44" s="336"/>
      <c r="K44" s="336"/>
      <c r="L44" s="336"/>
      <c r="M44" s="336"/>
      <c r="N44" s="56"/>
      <c r="O44" s="56"/>
      <c r="P44" s="56"/>
      <c r="Q44" s="56"/>
      <c r="R44" s="56"/>
      <c r="S44" s="56"/>
      <c r="T44" s="56"/>
      <c r="U44" s="209"/>
      <c r="V44" s="593"/>
      <c r="W44" s="466" t="str">
        <f>HYPERLINK("#'"&amp;'EWS DIRECTORY'!$J$179&amp;"'!A1",'EWS DIRECTORY'!$J$179)</f>
        <v>E-9</v>
      </c>
      <c r="X44" s="643"/>
      <c r="Y44" s="644"/>
      <c r="Z44" s="469">
        <f>COUNTIF('DATA PEMICU'!$I$16:$I$999999,"*"&amp;MASTER!G28&amp;"*")</f>
        <v>0</v>
      </c>
      <c r="AA44" s="2"/>
      <c r="AB44" s="829">
        <f>IFERROR(VLOOKUP(A44,MASTER!$A$2:$B$120,2,FALSE),0)</f>
        <v>0</v>
      </c>
      <c r="AC44" s="809"/>
      <c r="AD44" s="809"/>
      <c r="AE44" s="809"/>
      <c r="AF44" s="810"/>
      <c r="AG44" s="831">
        <f>'E-9-1'!$X$37</f>
        <v>0</v>
      </c>
      <c r="AH44" s="815"/>
      <c r="AI44" s="815"/>
      <c r="AJ44" s="815"/>
      <c r="AK44" s="816"/>
      <c r="AL44" s="814">
        <f t="shared" si="8"/>
        <v>0</v>
      </c>
      <c r="AM44" s="815"/>
      <c r="AN44" s="815"/>
      <c r="AO44" s="815"/>
      <c r="AP44" s="816"/>
      <c r="AQ44" s="843" t="str">
        <f>'E-9-1'!I48&amp;", "&amp;'E-9-1'!I38</f>
        <v>Telah Sesuai, Tidak Dilakukan Pengujian</v>
      </c>
      <c r="AR44" s="815"/>
      <c r="AS44" s="815"/>
      <c r="AT44" s="815"/>
      <c r="AU44" s="816"/>
      <c r="AV44" s="821">
        <f t="shared" si="9"/>
        <v>0</v>
      </c>
      <c r="AW44" s="809"/>
      <c r="AX44" s="809"/>
      <c r="AY44" s="809"/>
      <c r="AZ44" s="810"/>
      <c r="BA44" s="821">
        <f t="shared" si="10"/>
        <v>0</v>
      </c>
      <c r="BB44" s="809"/>
      <c r="BC44" s="809"/>
      <c r="BD44" s="809"/>
      <c r="BE44" s="810"/>
      <c r="BF44" s="808"/>
      <c r="BG44" s="809"/>
      <c r="BH44" s="809"/>
      <c r="BI44" s="809"/>
      <c r="BJ44" s="810"/>
      <c r="BK44" s="821">
        <f t="shared" si="11"/>
        <v>0</v>
      </c>
      <c r="BL44" s="809"/>
      <c r="BM44" s="809"/>
      <c r="BN44" s="809"/>
      <c r="BO44" s="810"/>
      <c r="BP44" s="808"/>
      <c r="BQ44" s="809"/>
      <c r="BR44" s="809"/>
      <c r="BS44" s="809"/>
      <c r="BT44" s="810"/>
    </row>
    <row r="45" spans="1:72" ht="15" customHeight="1" x14ac:dyDescent="0.25">
      <c r="A45" t="s">
        <v>35</v>
      </c>
      <c r="G45" s="635"/>
      <c r="H45" s="641" t="s">
        <v>1740</v>
      </c>
      <c r="I45" s="642" t="s">
        <v>1512</v>
      </c>
      <c r="J45" s="336"/>
      <c r="K45" s="336"/>
      <c r="L45" s="336"/>
      <c r="M45" s="336"/>
      <c r="N45" s="56"/>
      <c r="O45" s="56"/>
      <c r="P45" s="56"/>
      <c r="Q45" s="56"/>
      <c r="R45" s="56"/>
      <c r="S45" s="56"/>
      <c r="T45" s="56"/>
      <c r="U45" s="209"/>
      <c r="V45" s="593"/>
      <c r="W45" s="466" t="str">
        <f>HYPERLINK("#'"&amp;'EWS DIRECTORY'!$J$187&amp;"'!A1",'EWS DIRECTORY'!$J$187)</f>
        <v>E-10</v>
      </c>
      <c r="X45" s="643"/>
      <c r="Y45" s="644"/>
      <c r="Z45" s="469">
        <f>COUNTIF('DATA PEMICU'!$I$16:$I$999999,"*"&amp;MASTER!G29&amp;"*")</f>
        <v>0</v>
      </c>
      <c r="AA45" s="2"/>
      <c r="AB45" s="829">
        <f>IFERROR(VLOOKUP(A45,MASTER!$A$2:$B$120,2,FALSE),0)</f>
        <v>0</v>
      </c>
      <c r="AC45" s="809"/>
      <c r="AD45" s="809"/>
      <c r="AE45" s="809"/>
      <c r="AF45" s="810"/>
      <c r="AG45" s="831">
        <f>'E-10-1'!$X$37</f>
        <v>0</v>
      </c>
      <c r="AH45" s="815"/>
      <c r="AI45" s="815"/>
      <c r="AJ45" s="815"/>
      <c r="AK45" s="816"/>
      <c r="AL45" s="814">
        <f t="shared" si="8"/>
        <v>0</v>
      </c>
      <c r="AM45" s="815"/>
      <c r="AN45" s="815"/>
      <c r="AO45" s="815"/>
      <c r="AP45" s="816"/>
      <c r="AQ45" s="843" t="str">
        <f>'E-10-1'!I48&amp;", "&amp;'E-10-1'!I38</f>
        <v>Telah Sesuai, Tidak Dilakukan Pengujian</v>
      </c>
      <c r="AR45" s="815"/>
      <c r="AS45" s="815"/>
      <c r="AT45" s="815"/>
      <c r="AU45" s="816"/>
      <c r="AV45" s="821">
        <f t="shared" si="9"/>
        <v>0</v>
      </c>
      <c r="AW45" s="809"/>
      <c r="AX45" s="809"/>
      <c r="AY45" s="809"/>
      <c r="AZ45" s="810"/>
      <c r="BA45" s="821">
        <f t="shared" si="10"/>
        <v>0</v>
      </c>
      <c r="BB45" s="809"/>
      <c r="BC45" s="809"/>
      <c r="BD45" s="809"/>
      <c r="BE45" s="810"/>
      <c r="BF45" s="808"/>
      <c r="BG45" s="809"/>
      <c r="BH45" s="809"/>
      <c r="BI45" s="809"/>
      <c r="BJ45" s="810"/>
      <c r="BK45" s="821">
        <f t="shared" si="11"/>
        <v>0</v>
      </c>
      <c r="BL45" s="809"/>
      <c r="BM45" s="809"/>
      <c r="BN45" s="809"/>
      <c r="BO45" s="810"/>
      <c r="BP45" s="808"/>
      <c r="BQ45" s="809"/>
      <c r="BR45" s="809"/>
      <c r="BS45" s="809"/>
      <c r="BT45" s="810"/>
    </row>
    <row r="46" spans="1:72" ht="15" customHeight="1" x14ac:dyDescent="0.25">
      <c r="A46" t="s">
        <v>36</v>
      </c>
      <c r="G46" s="635"/>
      <c r="H46" s="641" t="s">
        <v>1741</v>
      </c>
      <c r="I46" s="642" t="s">
        <v>1513</v>
      </c>
      <c r="J46" s="336"/>
      <c r="K46" s="336"/>
      <c r="L46" s="336"/>
      <c r="M46" s="336"/>
      <c r="N46" s="56"/>
      <c r="O46" s="56"/>
      <c r="P46" s="56"/>
      <c r="Q46" s="56"/>
      <c r="R46" s="56"/>
      <c r="S46" s="56"/>
      <c r="T46" s="56"/>
      <c r="U46" s="209"/>
      <c r="V46" s="593"/>
      <c r="W46" s="466" t="str">
        <f>HYPERLINK("#'"&amp;'EWS DIRECTORY'!$J$195&amp;"'!A1",'EWS DIRECTORY'!$J$195)</f>
        <v>E-11</v>
      </c>
      <c r="X46" s="643"/>
      <c r="Y46" s="644"/>
      <c r="Z46" s="469">
        <f>COUNTIF('DATA PEMICU'!$I$16:$I$999999,"*"&amp;MASTER!G30&amp;"*")</f>
        <v>0</v>
      </c>
      <c r="AA46" s="2"/>
      <c r="AB46" s="829">
        <f>IFERROR(VLOOKUP(A46,MASTER!$A$2:$B$120,2,FALSE),0)</f>
        <v>0</v>
      </c>
      <c r="AC46" s="809"/>
      <c r="AD46" s="809"/>
      <c r="AE46" s="809"/>
      <c r="AF46" s="810"/>
      <c r="AG46" s="831">
        <f>'E-11-1'!$X$37</f>
        <v>0</v>
      </c>
      <c r="AH46" s="815"/>
      <c r="AI46" s="815"/>
      <c r="AJ46" s="815"/>
      <c r="AK46" s="816"/>
      <c r="AL46" s="814">
        <f t="shared" si="8"/>
        <v>0</v>
      </c>
      <c r="AM46" s="815"/>
      <c r="AN46" s="815"/>
      <c r="AO46" s="815"/>
      <c r="AP46" s="816"/>
      <c r="AQ46" s="843" t="str">
        <f>'E-11-1'!I48&amp;", "&amp;'E-11-1'!I38</f>
        <v>Telah Sesuai, Tidak Dilakukan Pengujian</v>
      </c>
      <c r="AR46" s="815"/>
      <c r="AS46" s="815"/>
      <c r="AT46" s="815"/>
      <c r="AU46" s="816"/>
      <c r="AV46" s="821">
        <f t="shared" si="9"/>
        <v>0</v>
      </c>
      <c r="AW46" s="809"/>
      <c r="AX46" s="809"/>
      <c r="AY46" s="809"/>
      <c r="AZ46" s="810"/>
      <c r="BA46" s="821">
        <f t="shared" si="10"/>
        <v>0</v>
      </c>
      <c r="BB46" s="809"/>
      <c r="BC46" s="809"/>
      <c r="BD46" s="809"/>
      <c r="BE46" s="810"/>
      <c r="BF46" s="808"/>
      <c r="BG46" s="809"/>
      <c r="BH46" s="809"/>
      <c r="BI46" s="809"/>
      <c r="BJ46" s="810"/>
      <c r="BK46" s="821">
        <f t="shared" si="11"/>
        <v>0</v>
      </c>
      <c r="BL46" s="809"/>
      <c r="BM46" s="809"/>
      <c r="BN46" s="809"/>
      <c r="BO46" s="810"/>
      <c r="BP46" s="808"/>
      <c r="BQ46" s="809"/>
      <c r="BR46" s="809"/>
      <c r="BS46" s="809"/>
      <c r="BT46" s="810"/>
    </row>
    <row r="47" spans="1:72" ht="15" customHeight="1" x14ac:dyDescent="0.25">
      <c r="A47" t="s">
        <v>37</v>
      </c>
      <c r="G47" s="635"/>
      <c r="H47" s="641" t="s">
        <v>1742</v>
      </c>
      <c r="I47" s="642" t="s">
        <v>1514</v>
      </c>
      <c r="J47" s="336"/>
      <c r="K47" s="336"/>
      <c r="L47" s="336"/>
      <c r="M47" s="336"/>
      <c r="N47" s="56"/>
      <c r="O47" s="56"/>
      <c r="P47" s="56"/>
      <c r="Q47" s="56"/>
      <c r="R47" s="56"/>
      <c r="S47" s="56"/>
      <c r="T47" s="56"/>
      <c r="U47" s="209"/>
      <c r="V47" s="593"/>
      <c r="W47" s="466" t="str">
        <f>HYPERLINK("#'"&amp;'EWS DIRECTORY'!$J$203&amp;"'!A1",'EWS DIRECTORY'!$J$203)</f>
        <v>E-12</v>
      </c>
      <c r="X47" s="643"/>
      <c r="Y47" s="644"/>
      <c r="Z47" s="469">
        <f>COUNTIF('DATA PEMICU'!$I$16:$I$999999,"*"&amp;MASTER!G31&amp;"*")</f>
        <v>0</v>
      </c>
      <c r="AA47" s="2"/>
      <c r="AB47" s="829">
        <f>IFERROR(VLOOKUP(A47,MASTER!$A$2:$B$120,2,FALSE),0)</f>
        <v>0</v>
      </c>
      <c r="AC47" s="809"/>
      <c r="AD47" s="809"/>
      <c r="AE47" s="809"/>
      <c r="AF47" s="810"/>
      <c r="AG47" s="831">
        <f>'E-12-1'!$X$37</f>
        <v>0</v>
      </c>
      <c r="AH47" s="815"/>
      <c r="AI47" s="815"/>
      <c r="AJ47" s="815"/>
      <c r="AK47" s="816"/>
      <c r="AL47" s="814">
        <f t="shared" si="8"/>
        <v>0</v>
      </c>
      <c r="AM47" s="815"/>
      <c r="AN47" s="815"/>
      <c r="AO47" s="815"/>
      <c r="AP47" s="816"/>
      <c r="AQ47" s="843" t="str">
        <f>'E-12-1'!I48&amp;", "&amp;'E-12-1'!I38</f>
        <v>Telah Sesuai, Tidak Dilakukan Pengujian</v>
      </c>
      <c r="AR47" s="815"/>
      <c r="AS47" s="815"/>
      <c r="AT47" s="815"/>
      <c r="AU47" s="816"/>
      <c r="AV47" s="821">
        <f t="shared" si="9"/>
        <v>0</v>
      </c>
      <c r="AW47" s="809"/>
      <c r="AX47" s="809"/>
      <c r="AY47" s="809"/>
      <c r="AZ47" s="810"/>
      <c r="BA47" s="821">
        <f t="shared" si="10"/>
        <v>0</v>
      </c>
      <c r="BB47" s="809"/>
      <c r="BC47" s="809"/>
      <c r="BD47" s="809"/>
      <c r="BE47" s="810"/>
      <c r="BF47" s="808"/>
      <c r="BG47" s="809"/>
      <c r="BH47" s="809"/>
      <c r="BI47" s="809"/>
      <c r="BJ47" s="810"/>
      <c r="BK47" s="821">
        <f t="shared" si="11"/>
        <v>0</v>
      </c>
      <c r="BL47" s="809"/>
      <c r="BM47" s="809"/>
      <c r="BN47" s="809"/>
      <c r="BO47" s="810"/>
      <c r="BP47" s="808"/>
      <c r="BQ47" s="809"/>
      <c r="BR47" s="809"/>
      <c r="BS47" s="809"/>
      <c r="BT47" s="810"/>
    </row>
    <row r="48" spans="1:72" ht="15" customHeight="1" x14ac:dyDescent="0.25">
      <c r="A48" t="s">
        <v>38</v>
      </c>
      <c r="G48" s="635"/>
      <c r="H48" s="641" t="s">
        <v>1743</v>
      </c>
      <c r="I48" s="642" t="s">
        <v>1474</v>
      </c>
      <c r="J48" s="336"/>
      <c r="K48" s="336"/>
      <c r="L48" s="336"/>
      <c r="M48" s="336"/>
      <c r="N48" s="56"/>
      <c r="O48" s="56"/>
      <c r="P48" s="56"/>
      <c r="Q48" s="56"/>
      <c r="R48" s="56"/>
      <c r="S48" s="56"/>
      <c r="T48" s="56"/>
      <c r="U48" s="209"/>
      <c r="V48" s="593"/>
      <c r="W48" s="466" t="str">
        <f>HYPERLINK("#'"&amp;'EWS DIRECTORY'!$J$211&amp;"'!A1",'EWS DIRECTORY'!$J$211)</f>
        <v>E-13</v>
      </c>
      <c r="X48" s="643"/>
      <c r="Y48" s="644"/>
      <c r="Z48" s="469">
        <f>COUNTIF('DATA PEMICU'!$I$16:$I$999999,"*"&amp;MASTER!G32&amp;"*")</f>
        <v>0</v>
      </c>
      <c r="AA48" s="2"/>
      <c r="AB48" s="829">
        <f>IFERROR(VLOOKUP(A48,MASTER!$A$2:$B$120,2,FALSE),0)</f>
        <v>0</v>
      </c>
      <c r="AC48" s="809"/>
      <c r="AD48" s="809"/>
      <c r="AE48" s="809"/>
      <c r="AF48" s="810"/>
      <c r="AG48" s="831">
        <f>'E-13-1'!$X$37</f>
        <v>0</v>
      </c>
      <c r="AH48" s="815"/>
      <c r="AI48" s="815"/>
      <c r="AJ48" s="815"/>
      <c r="AK48" s="816"/>
      <c r="AL48" s="814">
        <f t="shared" si="8"/>
        <v>0</v>
      </c>
      <c r="AM48" s="815"/>
      <c r="AN48" s="815"/>
      <c r="AO48" s="815"/>
      <c r="AP48" s="816"/>
      <c r="AQ48" s="843" t="str">
        <f>'E-13-1'!I48&amp;", "&amp;'E-13-1'!I38</f>
        <v>Telah Sesuai, Tidak Dilakukan Pengujian</v>
      </c>
      <c r="AR48" s="815"/>
      <c r="AS48" s="815"/>
      <c r="AT48" s="815"/>
      <c r="AU48" s="816"/>
      <c r="AV48" s="821">
        <f t="shared" si="9"/>
        <v>0</v>
      </c>
      <c r="AW48" s="809"/>
      <c r="AX48" s="809"/>
      <c r="AY48" s="809"/>
      <c r="AZ48" s="810"/>
      <c r="BA48" s="821">
        <f t="shared" si="10"/>
        <v>0</v>
      </c>
      <c r="BB48" s="809"/>
      <c r="BC48" s="809"/>
      <c r="BD48" s="809"/>
      <c r="BE48" s="810"/>
      <c r="BF48" s="808"/>
      <c r="BG48" s="809"/>
      <c r="BH48" s="809"/>
      <c r="BI48" s="809"/>
      <c r="BJ48" s="810"/>
      <c r="BK48" s="821">
        <f t="shared" si="11"/>
        <v>0</v>
      </c>
      <c r="BL48" s="809"/>
      <c r="BM48" s="809"/>
      <c r="BN48" s="809"/>
      <c r="BO48" s="810"/>
      <c r="BP48" s="808"/>
      <c r="BQ48" s="809"/>
      <c r="BR48" s="809"/>
      <c r="BS48" s="809"/>
      <c r="BT48" s="810"/>
    </row>
    <row r="49" spans="1:72" ht="14.4" thickBot="1" x14ac:dyDescent="0.3">
      <c r="A49" t="s">
        <v>39</v>
      </c>
      <c r="G49" s="635"/>
      <c r="H49" s="641" t="s">
        <v>1744</v>
      </c>
      <c r="I49" s="642" t="s">
        <v>1519</v>
      </c>
      <c r="J49" s="336"/>
      <c r="K49" s="336"/>
      <c r="L49" s="336"/>
      <c r="M49" s="336"/>
      <c r="N49" s="56"/>
      <c r="O49" s="56"/>
      <c r="P49" s="56"/>
      <c r="Q49" s="56"/>
      <c r="R49" s="56"/>
      <c r="S49" s="56"/>
      <c r="T49" s="56"/>
      <c r="U49" s="209"/>
      <c r="V49" s="593"/>
      <c r="W49" s="645"/>
      <c r="X49" s="643"/>
      <c r="Y49" s="644"/>
      <c r="Z49" s="467"/>
      <c r="AA49" s="2"/>
      <c r="AB49" s="818">
        <f>IFERROR(VLOOKUP(A49,MASTER!$A$2:$B$120,2,FALSE),0)</f>
        <v>0</v>
      </c>
      <c r="AC49" s="819"/>
      <c r="AD49" s="819"/>
      <c r="AE49" s="819"/>
      <c r="AF49" s="820"/>
      <c r="AG49" s="865">
        <f>SUM(AG36:AK48)</f>
        <v>0</v>
      </c>
      <c r="AH49" s="827"/>
      <c r="AI49" s="827"/>
      <c r="AJ49" s="827"/>
      <c r="AK49" s="820"/>
      <c r="AL49" s="882">
        <f t="shared" si="8"/>
        <v>0</v>
      </c>
      <c r="AM49" s="841"/>
      <c r="AN49" s="841"/>
      <c r="AO49" s="841"/>
      <c r="AP49" s="842"/>
      <c r="AQ49" s="840"/>
      <c r="AR49" s="841"/>
      <c r="AS49" s="841"/>
      <c r="AT49" s="841"/>
      <c r="AU49" s="842"/>
      <c r="AV49" s="826">
        <f>SUM(AV36:AZ48)</f>
        <v>0</v>
      </c>
      <c r="AW49" s="827"/>
      <c r="AX49" s="827"/>
      <c r="AY49" s="827"/>
      <c r="AZ49" s="820"/>
      <c r="BA49" s="826">
        <f>SUM(BA36:BE48)</f>
        <v>0</v>
      </c>
      <c r="BB49" s="827"/>
      <c r="BC49" s="827"/>
      <c r="BD49" s="827"/>
      <c r="BE49" s="820"/>
      <c r="BF49" s="830"/>
      <c r="BG49" s="819"/>
      <c r="BH49" s="819"/>
      <c r="BI49" s="819"/>
      <c r="BJ49" s="820"/>
      <c r="BK49" s="826">
        <f>SUM(BK36:BO48)</f>
        <v>0</v>
      </c>
      <c r="BL49" s="827"/>
      <c r="BM49" s="827"/>
      <c r="BN49" s="827"/>
      <c r="BO49" s="820"/>
      <c r="BP49" s="830"/>
      <c r="BQ49" s="819"/>
      <c r="BR49" s="819"/>
      <c r="BS49" s="819"/>
      <c r="BT49" s="820"/>
    </row>
    <row r="50" spans="1:72" ht="15" thickTop="1" thickBot="1" x14ac:dyDescent="0.3">
      <c r="A50" t="s">
        <v>40</v>
      </c>
      <c r="G50" s="635">
        <v>6</v>
      </c>
      <c r="H50" s="641" t="s">
        <v>1521</v>
      </c>
      <c r="I50" s="642"/>
      <c r="J50" s="336"/>
      <c r="K50" s="336"/>
      <c r="L50" s="336"/>
      <c r="M50" s="336"/>
      <c r="N50" s="56"/>
      <c r="O50" s="56"/>
      <c r="P50" s="56"/>
      <c r="Q50" s="56"/>
      <c r="R50" s="56"/>
      <c r="S50" s="56"/>
      <c r="T50" s="56"/>
      <c r="U50" s="209"/>
      <c r="V50" s="593"/>
      <c r="W50" s="645"/>
      <c r="X50" s="643"/>
      <c r="Y50" s="644"/>
      <c r="Z50" s="467"/>
      <c r="AA50" s="2"/>
      <c r="AB50" s="911">
        <f>IFERROR(VLOOKUP(A50,MASTER!$A$2:$B$120,2,FALSE),0)</f>
        <v>0</v>
      </c>
      <c r="AC50" s="856"/>
      <c r="AD50" s="856"/>
      <c r="AE50" s="856"/>
      <c r="AF50" s="849"/>
      <c r="AG50" s="886">
        <f>AG33+AG34-AG49</f>
        <v>0</v>
      </c>
      <c r="AH50" s="848"/>
      <c r="AI50" s="848"/>
      <c r="AJ50" s="848"/>
      <c r="AK50" s="849"/>
      <c r="AL50" s="902">
        <f t="shared" si="8"/>
        <v>0</v>
      </c>
      <c r="AM50" s="903"/>
      <c r="AN50" s="903"/>
      <c r="AO50" s="903"/>
      <c r="AP50" s="904"/>
      <c r="AQ50" s="913"/>
      <c r="AR50" s="903"/>
      <c r="AS50" s="903"/>
      <c r="AT50" s="903"/>
      <c r="AU50" s="904"/>
      <c r="AV50" s="847">
        <f>AV33+AV34-AV49</f>
        <v>0</v>
      </c>
      <c r="AW50" s="848"/>
      <c r="AX50" s="848"/>
      <c r="AY50" s="848"/>
      <c r="AZ50" s="849"/>
      <c r="BA50" s="847">
        <f>BA33+BA34-BA49</f>
        <v>0</v>
      </c>
      <c r="BB50" s="848"/>
      <c r="BC50" s="848"/>
      <c r="BD50" s="848"/>
      <c r="BE50" s="849"/>
      <c r="BF50" s="855"/>
      <c r="BG50" s="856"/>
      <c r="BH50" s="856"/>
      <c r="BI50" s="856"/>
      <c r="BJ50" s="849"/>
      <c r="BK50" s="847">
        <f>BK33+BK34-BK49</f>
        <v>0</v>
      </c>
      <c r="BL50" s="848"/>
      <c r="BM50" s="848"/>
      <c r="BN50" s="848"/>
      <c r="BO50" s="849"/>
      <c r="BP50" s="855"/>
      <c r="BQ50" s="856"/>
      <c r="BR50" s="856"/>
      <c r="BS50" s="856"/>
      <c r="BT50" s="849"/>
    </row>
    <row r="51" spans="1:72" ht="14.4" thickTop="1" x14ac:dyDescent="0.25">
      <c r="G51" s="635">
        <v>7</v>
      </c>
      <c r="H51" s="641" t="s">
        <v>1745</v>
      </c>
      <c r="I51" s="642"/>
      <c r="J51" s="336"/>
      <c r="K51" s="336"/>
      <c r="L51" s="336"/>
      <c r="M51" s="336"/>
      <c r="N51" s="56"/>
      <c r="O51" s="56"/>
      <c r="P51" s="56"/>
      <c r="Q51" s="56"/>
      <c r="R51" s="56"/>
      <c r="S51" s="56"/>
      <c r="T51" s="56"/>
      <c r="U51" s="209"/>
      <c r="V51" s="593"/>
      <c r="W51" s="645"/>
      <c r="X51" s="643"/>
      <c r="Y51" s="644"/>
      <c r="Z51" s="467"/>
      <c r="AA51" s="2"/>
      <c r="AB51" s="897"/>
      <c r="AC51" s="812"/>
      <c r="AD51" s="812"/>
      <c r="AE51" s="812"/>
      <c r="AF51" s="813"/>
      <c r="AG51" s="844"/>
      <c r="AH51" s="845"/>
      <c r="AI51" s="845"/>
      <c r="AJ51" s="845"/>
      <c r="AK51" s="846"/>
      <c r="AL51" s="844"/>
      <c r="AM51" s="845"/>
      <c r="AN51" s="845"/>
      <c r="AO51" s="845"/>
      <c r="AP51" s="846"/>
      <c r="AQ51" s="881"/>
      <c r="AR51" s="845"/>
      <c r="AS51" s="845"/>
      <c r="AT51" s="845"/>
      <c r="AU51" s="846"/>
      <c r="AV51" s="828"/>
      <c r="AW51" s="812"/>
      <c r="AX51" s="812"/>
      <c r="AY51" s="812"/>
      <c r="AZ51" s="813"/>
      <c r="BA51" s="828"/>
      <c r="BB51" s="812"/>
      <c r="BC51" s="812"/>
      <c r="BD51" s="812"/>
      <c r="BE51" s="813"/>
      <c r="BF51" s="850"/>
      <c r="BG51" s="812"/>
      <c r="BH51" s="812"/>
      <c r="BI51" s="812"/>
      <c r="BJ51" s="813"/>
      <c r="BK51" s="828"/>
      <c r="BL51" s="812"/>
      <c r="BM51" s="812"/>
      <c r="BN51" s="812"/>
      <c r="BO51" s="813"/>
      <c r="BP51" s="850"/>
      <c r="BQ51" s="812"/>
      <c r="BR51" s="812"/>
      <c r="BS51" s="812"/>
      <c r="BT51" s="813"/>
    </row>
    <row r="52" spans="1:72" ht="15" customHeight="1" x14ac:dyDescent="0.25">
      <c r="A52" t="s">
        <v>41</v>
      </c>
      <c r="G52" s="635"/>
      <c r="H52" s="641" t="s">
        <v>1720</v>
      </c>
      <c r="I52" s="642" t="s">
        <v>1515</v>
      </c>
      <c r="J52" s="336"/>
      <c r="K52" s="336"/>
      <c r="L52" s="336"/>
      <c r="M52" s="336"/>
      <c r="N52" s="56"/>
      <c r="O52" s="56"/>
      <c r="P52" s="56"/>
      <c r="Q52" s="56"/>
      <c r="R52" s="56"/>
      <c r="S52" s="56"/>
      <c r="T52" s="56"/>
      <c r="U52" s="209"/>
      <c r="V52" s="593"/>
      <c r="W52" s="466" t="str">
        <f>HYPERLINK("#'"&amp;'EWS DIRECTORY'!$J$219&amp;"'!A1",'EWS DIRECTORY'!$J$219)</f>
        <v>F-1</v>
      </c>
      <c r="X52" s="643"/>
      <c r="Y52" s="644"/>
      <c r="Z52" s="469">
        <f>COUNTIF('DATA PEMICU'!$I$16:$I$999999,"*"&amp;MASTER!G36&amp;"*")</f>
        <v>0</v>
      </c>
      <c r="AA52" s="2"/>
      <c r="AB52" s="829">
        <f>IFERROR(VLOOKUP(A52,MASTER!$A$2:$B$120,2,FALSE),0)</f>
        <v>0</v>
      </c>
      <c r="AC52" s="809"/>
      <c r="AD52" s="809"/>
      <c r="AE52" s="809"/>
      <c r="AF52" s="810"/>
      <c r="AG52" s="831">
        <f>'F-1-1'!$X$37</f>
        <v>0</v>
      </c>
      <c r="AH52" s="815"/>
      <c r="AI52" s="815"/>
      <c r="AJ52" s="815"/>
      <c r="AK52" s="816"/>
      <c r="AL52" s="814">
        <f>AG52-AB52</f>
        <v>0</v>
      </c>
      <c r="AM52" s="815"/>
      <c r="AN52" s="815"/>
      <c r="AO52" s="815"/>
      <c r="AP52" s="816"/>
      <c r="AQ52" s="843" t="str">
        <f>'F-1-1'!I48&amp;", "&amp;'F-1-1'!I38</f>
        <v>Telah Sesuai, Tidak Dilakukan Pengujian</v>
      </c>
      <c r="AR52" s="815"/>
      <c r="AS52" s="815"/>
      <c r="AT52" s="815"/>
      <c r="AU52" s="816"/>
      <c r="AV52" s="821">
        <f t="shared" ref="AV52:AV55" si="12">AG52</f>
        <v>0</v>
      </c>
      <c r="AW52" s="809"/>
      <c r="AX52" s="809"/>
      <c r="AY52" s="809"/>
      <c r="AZ52" s="810"/>
      <c r="BA52" s="821">
        <f t="shared" ref="BA52:BA55" si="13">AV52</f>
        <v>0</v>
      </c>
      <c r="BB52" s="809"/>
      <c r="BC52" s="809"/>
      <c r="BD52" s="809"/>
      <c r="BE52" s="810"/>
      <c r="BF52" s="808"/>
      <c r="BG52" s="809"/>
      <c r="BH52" s="809"/>
      <c r="BI52" s="809"/>
      <c r="BJ52" s="810"/>
      <c r="BK52" s="821">
        <f t="shared" ref="BK52:BK55" si="14">AG52</f>
        <v>0</v>
      </c>
      <c r="BL52" s="809"/>
      <c r="BM52" s="809"/>
      <c r="BN52" s="809"/>
      <c r="BO52" s="810"/>
      <c r="BP52" s="808"/>
      <c r="BQ52" s="809"/>
      <c r="BR52" s="809"/>
      <c r="BS52" s="809"/>
      <c r="BT52" s="810"/>
    </row>
    <row r="53" spans="1:72" ht="15" customHeight="1" x14ac:dyDescent="0.25">
      <c r="A53" t="s">
        <v>42</v>
      </c>
      <c r="G53" s="635"/>
      <c r="H53" s="641" t="s">
        <v>1726</v>
      </c>
      <c r="I53" s="642" t="s">
        <v>1516</v>
      </c>
      <c r="J53" s="336"/>
      <c r="K53" s="336"/>
      <c r="L53" s="336"/>
      <c r="M53" s="336"/>
      <c r="N53" s="56"/>
      <c r="O53" s="56"/>
      <c r="P53" s="56"/>
      <c r="Q53" s="56"/>
      <c r="R53" s="56"/>
      <c r="S53" s="56"/>
      <c r="T53" s="56"/>
      <c r="U53" s="209"/>
      <c r="V53" s="593"/>
      <c r="W53" s="466" t="str">
        <f>HYPERLINK("#'"&amp;'EWS DIRECTORY'!$J$227&amp;"'!A1",'EWS DIRECTORY'!$J$227)</f>
        <v>F-2</v>
      </c>
      <c r="X53" s="643"/>
      <c r="Y53" s="644"/>
      <c r="Z53" s="469">
        <f>COUNTIF('DATA PEMICU'!$I$16:$I$999999,"*"&amp;MASTER!G37&amp;"*")</f>
        <v>0</v>
      </c>
      <c r="AA53" s="2"/>
      <c r="AB53" s="829">
        <f>IFERROR(VLOOKUP(A53,MASTER!$A$2:$B$120,2,FALSE),0)</f>
        <v>0</v>
      </c>
      <c r="AC53" s="809"/>
      <c r="AD53" s="809"/>
      <c r="AE53" s="809"/>
      <c r="AF53" s="810"/>
      <c r="AG53" s="831">
        <f>'F-2-1'!$X$37</f>
        <v>0</v>
      </c>
      <c r="AH53" s="815"/>
      <c r="AI53" s="815"/>
      <c r="AJ53" s="815"/>
      <c r="AK53" s="816"/>
      <c r="AL53" s="814">
        <f>AG53-AB53</f>
        <v>0</v>
      </c>
      <c r="AM53" s="815"/>
      <c r="AN53" s="815"/>
      <c r="AO53" s="815"/>
      <c r="AP53" s="816"/>
      <c r="AQ53" s="843" t="str">
        <f>'F-2-1'!I48&amp;", "&amp;'F-2-1'!I38</f>
        <v>Telah Sesuai, Tidak Dilakukan Pengujian</v>
      </c>
      <c r="AR53" s="815"/>
      <c r="AS53" s="815"/>
      <c r="AT53" s="815"/>
      <c r="AU53" s="816"/>
      <c r="AV53" s="821">
        <f t="shared" si="12"/>
        <v>0</v>
      </c>
      <c r="AW53" s="809"/>
      <c r="AX53" s="809"/>
      <c r="AY53" s="809"/>
      <c r="AZ53" s="810"/>
      <c r="BA53" s="821">
        <f t="shared" si="13"/>
        <v>0</v>
      </c>
      <c r="BB53" s="809"/>
      <c r="BC53" s="809"/>
      <c r="BD53" s="809"/>
      <c r="BE53" s="810"/>
      <c r="BF53" s="808"/>
      <c r="BG53" s="809"/>
      <c r="BH53" s="809"/>
      <c r="BI53" s="809"/>
      <c r="BJ53" s="810"/>
      <c r="BK53" s="821">
        <f t="shared" si="14"/>
        <v>0</v>
      </c>
      <c r="BL53" s="809"/>
      <c r="BM53" s="809"/>
      <c r="BN53" s="809"/>
      <c r="BO53" s="810"/>
      <c r="BP53" s="808"/>
      <c r="BQ53" s="809"/>
      <c r="BR53" s="809"/>
      <c r="BS53" s="809"/>
      <c r="BT53" s="810"/>
    </row>
    <row r="54" spans="1:72" ht="15" customHeight="1" x14ac:dyDescent="0.25">
      <c r="A54" t="s">
        <v>43</v>
      </c>
      <c r="G54" s="635"/>
      <c r="H54" s="641" t="s">
        <v>1727</v>
      </c>
      <c r="I54" s="642" t="s">
        <v>1517</v>
      </c>
      <c r="J54" s="336"/>
      <c r="K54" s="336"/>
      <c r="L54" s="336"/>
      <c r="M54" s="336"/>
      <c r="N54" s="56"/>
      <c r="O54" s="56"/>
      <c r="P54" s="56"/>
      <c r="Q54" s="56"/>
      <c r="R54" s="56"/>
      <c r="S54" s="56"/>
      <c r="T54" s="56"/>
      <c r="U54" s="209"/>
      <c r="V54" s="593"/>
      <c r="W54" s="466" t="str">
        <f>HYPERLINK("#'"&amp;'EWS DIRECTORY'!$J$235&amp;"'!A1",'EWS DIRECTORY'!$J$235)</f>
        <v>F-3</v>
      </c>
      <c r="X54" s="643"/>
      <c r="Y54" s="644"/>
      <c r="Z54" s="469">
        <f>COUNTIF('DATA PEMICU'!$I$16:$I$999999,"*"&amp;MASTER!G38&amp;"*")</f>
        <v>0</v>
      </c>
      <c r="AA54" s="2"/>
      <c r="AB54" s="829">
        <f>IFERROR(VLOOKUP(A54,MASTER!$A$2:$B$120,2,FALSE),0)</f>
        <v>0</v>
      </c>
      <c r="AC54" s="809"/>
      <c r="AD54" s="809"/>
      <c r="AE54" s="809"/>
      <c r="AF54" s="810"/>
      <c r="AG54" s="831">
        <f>'F-3-1'!X37</f>
        <v>0</v>
      </c>
      <c r="AH54" s="815"/>
      <c r="AI54" s="815"/>
      <c r="AJ54" s="815"/>
      <c r="AK54" s="816"/>
      <c r="AL54" s="814">
        <f>AG54-AB54</f>
        <v>0</v>
      </c>
      <c r="AM54" s="815"/>
      <c r="AN54" s="815"/>
      <c r="AO54" s="815"/>
      <c r="AP54" s="816"/>
      <c r="AQ54" s="843" t="str">
        <f>'F-3-1'!I48&amp;", "&amp;'F-3-1'!I38</f>
        <v>Telah Sesuai, Tidak Dilakukan Pengujian</v>
      </c>
      <c r="AR54" s="815"/>
      <c r="AS54" s="815"/>
      <c r="AT54" s="815"/>
      <c r="AU54" s="816"/>
      <c r="AV54" s="821">
        <f t="shared" si="12"/>
        <v>0</v>
      </c>
      <c r="AW54" s="809"/>
      <c r="AX54" s="809"/>
      <c r="AY54" s="809"/>
      <c r="AZ54" s="810"/>
      <c r="BA54" s="821">
        <f t="shared" si="13"/>
        <v>0</v>
      </c>
      <c r="BB54" s="809"/>
      <c r="BC54" s="809"/>
      <c r="BD54" s="809"/>
      <c r="BE54" s="810"/>
      <c r="BF54" s="808"/>
      <c r="BG54" s="809"/>
      <c r="BH54" s="809"/>
      <c r="BI54" s="809"/>
      <c r="BJ54" s="810"/>
      <c r="BK54" s="821">
        <f t="shared" si="14"/>
        <v>0</v>
      </c>
      <c r="BL54" s="809"/>
      <c r="BM54" s="809"/>
      <c r="BN54" s="809"/>
      <c r="BO54" s="810"/>
      <c r="BP54" s="808"/>
      <c r="BQ54" s="809"/>
      <c r="BR54" s="809"/>
      <c r="BS54" s="809"/>
      <c r="BT54" s="810"/>
    </row>
    <row r="55" spans="1:72" ht="15" customHeight="1" x14ac:dyDescent="0.25">
      <c r="A55" t="s">
        <v>44</v>
      </c>
      <c r="G55" s="635"/>
      <c r="H55" s="641" t="s">
        <v>1732</v>
      </c>
      <c r="I55" s="642" t="s">
        <v>1518</v>
      </c>
      <c r="J55" s="336"/>
      <c r="K55" s="336"/>
      <c r="L55" s="336"/>
      <c r="M55" s="336"/>
      <c r="N55" s="56"/>
      <c r="O55" s="56"/>
      <c r="P55" s="56"/>
      <c r="Q55" s="56"/>
      <c r="R55" s="56"/>
      <c r="S55" s="56"/>
      <c r="T55" s="56"/>
      <c r="U55" s="209"/>
      <c r="V55" s="593"/>
      <c r="W55" s="466" t="str">
        <f>HYPERLINK("#'"&amp;'EWS DIRECTORY'!$J$243&amp;"'!A1",'EWS DIRECTORY'!$J$243)</f>
        <v>F-4</v>
      </c>
      <c r="X55" s="643"/>
      <c r="Y55" s="644"/>
      <c r="Z55" s="469">
        <f>COUNTIF('DATA PEMICU'!$I$16:$I$999999,"*"&amp;MASTER!G39&amp;"*")</f>
        <v>0</v>
      </c>
      <c r="AA55" s="2"/>
      <c r="AB55" s="829">
        <f>IFERROR(VLOOKUP(A55,MASTER!$A$2:$B$120,2,FALSE),0)</f>
        <v>0</v>
      </c>
      <c r="AC55" s="809"/>
      <c r="AD55" s="809"/>
      <c r="AE55" s="809"/>
      <c r="AF55" s="810"/>
      <c r="AG55" s="831">
        <f>'F-4-1'!$X$37</f>
        <v>0</v>
      </c>
      <c r="AH55" s="815"/>
      <c r="AI55" s="815"/>
      <c r="AJ55" s="815"/>
      <c r="AK55" s="816"/>
      <c r="AL55" s="814">
        <f>AG55-AB55</f>
        <v>0</v>
      </c>
      <c r="AM55" s="815"/>
      <c r="AN55" s="815"/>
      <c r="AO55" s="815"/>
      <c r="AP55" s="816"/>
      <c r="AQ55" s="843" t="str">
        <f>'F-4-1'!I48&amp;", "&amp;'F-4-1'!I38</f>
        <v>Telah Sesuai, Tidak Dilakukan Pengujian</v>
      </c>
      <c r="AR55" s="815"/>
      <c r="AS55" s="815"/>
      <c r="AT55" s="815"/>
      <c r="AU55" s="816"/>
      <c r="AV55" s="821">
        <f t="shared" si="12"/>
        <v>0</v>
      </c>
      <c r="AW55" s="809"/>
      <c r="AX55" s="809"/>
      <c r="AY55" s="809"/>
      <c r="AZ55" s="810"/>
      <c r="BA55" s="821">
        <f t="shared" si="13"/>
        <v>0</v>
      </c>
      <c r="BB55" s="809"/>
      <c r="BC55" s="809"/>
      <c r="BD55" s="809"/>
      <c r="BE55" s="810"/>
      <c r="BF55" s="808"/>
      <c r="BG55" s="809"/>
      <c r="BH55" s="809"/>
      <c r="BI55" s="809"/>
      <c r="BJ55" s="810"/>
      <c r="BK55" s="821">
        <f t="shared" si="14"/>
        <v>0</v>
      </c>
      <c r="BL55" s="809"/>
      <c r="BM55" s="809"/>
      <c r="BN55" s="809"/>
      <c r="BO55" s="810"/>
      <c r="BP55" s="808"/>
      <c r="BQ55" s="809"/>
      <c r="BR55" s="809"/>
      <c r="BS55" s="809"/>
      <c r="BT55" s="810"/>
    </row>
    <row r="56" spans="1:72" ht="14.4" thickBot="1" x14ac:dyDescent="0.3">
      <c r="A56" t="s">
        <v>45</v>
      </c>
      <c r="G56" s="635"/>
      <c r="H56" s="641" t="s">
        <v>1734</v>
      </c>
      <c r="I56" s="642" t="s">
        <v>1526</v>
      </c>
      <c r="J56" s="336"/>
      <c r="K56" s="336"/>
      <c r="L56" s="336"/>
      <c r="M56" s="336"/>
      <c r="N56" s="56"/>
      <c r="O56" s="56"/>
      <c r="P56" s="56"/>
      <c r="Q56" s="56"/>
      <c r="R56" s="56"/>
      <c r="S56" s="56"/>
      <c r="T56" s="56"/>
      <c r="U56" s="209"/>
      <c r="V56" s="593"/>
      <c r="W56" s="645"/>
      <c r="X56" s="643"/>
      <c r="Y56" s="644"/>
      <c r="Z56" s="467"/>
      <c r="AA56" s="2"/>
      <c r="AB56" s="818">
        <f>IFERROR(VLOOKUP(A56,MASTER!$A$2:$B$120,2,FALSE),0)</f>
        <v>0</v>
      </c>
      <c r="AC56" s="819"/>
      <c r="AD56" s="819"/>
      <c r="AE56" s="819"/>
      <c r="AF56" s="820"/>
      <c r="AG56" s="865">
        <f>SUM(AG52:AK55)</f>
        <v>0</v>
      </c>
      <c r="AH56" s="827"/>
      <c r="AI56" s="827"/>
      <c r="AJ56" s="827"/>
      <c r="AK56" s="820"/>
      <c r="AL56" s="882">
        <f>AG56-AB56</f>
        <v>0</v>
      </c>
      <c r="AM56" s="841"/>
      <c r="AN56" s="841"/>
      <c r="AO56" s="841"/>
      <c r="AP56" s="842"/>
      <c r="AQ56" s="840"/>
      <c r="AR56" s="841"/>
      <c r="AS56" s="841"/>
      <c r="AT56" s="841"/>
      <c r="AU56" s="842"/>
      <c r="AV56" s="826">
        <f>SUM(AV52:AZ55)</f>
        <v>0</v>
      </c>
      <c r="AW56" s="827"/>
      <c r="AX56" s="827"/>
      <c r="AY56" s="827"/>
      <c r="AZ56" s="820"/>
      <c r="BA56" s="826">
        <f>SUM(BA52:BE55)</f>
        <v>0</v>
      </c>
      <c r="BB56" s="827"/>
      <c r="BC56" s="827"/>
      <c r="BD56" s="827"/>
      <c r="BE56" s="820"/>
      <c r="BF56" s="830"/>
      <c r="BG56" s="819"/>
      <c r="BH56" s="819"/>
      <c r="BI56" s="819"/>
      <c r="BJ56" s="820"/>
      <c r="BK56" s="826">
        <f>SUM(BK52:BO55)</f>
        <v>0</v>
      </c>
      <c r="BL56" s="827"/>
      <c r="BM56" s="827"/>
      <c r="BN56" s="827"/>
      <c r="BO56" s="820"/>
      <c r="BP56" s="830"/>
      <c r="BQ56" s="819"/>
      <c r="BR56" s="819"/>
      <c r="BS56" s="819"/>
      <c r="BT56" s="820"/>
    </row>
    <row r="57" spans="1:72" ht="14.4" thickTop="1" x14ac:dyDescent="0.25">
      <c r="G57" s="635">
        <v>8</v>
      </c>
      <c r="H57" s="641" t="s">
        <v>1746</v>
      </c>
      <c r="I57" s="642"/>
      <c r="J57" s="336"/>
      <c r="K57" s="336"/>
      <c r="L57" s="336"/>
      <c r="M57" s="336"/>
      <c r="N57" s="56"/>
      <c r="O57" s="56"/>
      <c r="P57" s="56"/>
      <c r="Q57" s="56"/>
      <c r="R57" s="56"/>
      <c r="S57" s="56"/>
      <c r="T57" s="56"/>
      <c r="U57" s="209"/>
      <c r="V57" s="593"/>
      <c r="W57" s="645"/>
      <c r="X57" s="643"/>
      <c r="Y57" s="644"/>
      <c r="Z57" s="467"/>
      <c r="AA57" s="2"/>
      <c r="AB57" s="897"/>
      <c r="AC57" s="812"/>
      <c r="AD57" s="812"/>
      <c r="AE57" s="812"/>
      <c r="AF57" s="813"/>
      <c r="AG57" s="844"/>
      <c r="AH57" s="845"/>
      <c r="AI57" s="845"/>
      <c r="AJ57" s="845"/>
      <c r="AK57" s="846"/>
      <c r="AL57" s="844"/>
      <c r="AM57" s="845"/>
      <c r="AN57" s="845"/>
      <c r="AO57" s="845"/>
      <c r="AP57" s="846"/>
      <c r="AQ57" s="881"/>
      <c r="AR57" s="845"/>
      <c r="AS57" s="845"/>
      <c r="AT57" s="845"/>
      <c r="AU57" s="846"/>
      <c r="AV57" s="828"/>
      <c r="AW57" s="812"/>
      <c r="AX57" s="812"/>
      <c r="AY57" s="812"/>
      <c r="AZ57" s="813"/>
      <c r="BA57" s="828"/>
      <c r="BB57" s="812"/>
      <c r="BC57" s="812"/>
      <c r="BD57" s="812"/>
      <c r="BE57" s="813"/>
      <c r="BF57" s="850"/>
      <c r="BG57" s="812"/>
      <c r="BH57" s="812"/>
      <c r="BI57" s="812"/>
      <c r="BJ57" s="813"/>
      <c r="BK57" s="828"/>
      <c r="BL57" s="812"/>
      <c r="BM57" s="812"/>
      <c r="BN57" s="812"/>
      <c r="BO57" s="813"/>
      <c r="BP57" s="850"/>
      <c r="BQ57" s="812"/>
      <c r="BR57" s="812"/>
      <c r="BS57" s="812"/>
      <c r="BT57" s="813"/>
    </row>
    <row r="58" spans="1:72" ht="15" customHeight="1" x14ac:dyDescent="0.25">
      <c r="A58" t="s">
        <v>46</v>
      </c>
      <c r="G58" s="635"/>
      <c r="H58" s="641" t="s">
        <v>1720</v>
      </c>
      <c r="I58" s="642" t="s">
        <v>1520</v>
      </c>
      <c r="J58" s="336"/>
      <c r="K58" s="336"/>
      <c r="L58" s="336"/>
      <c r="M58" s="336"/>
      <c r="N58" s="56"/>
      <c r="O58" s="56"/>
      <c r="P58" s="56"/>
      <c r="Q58" s="56"/>
      <c r="R58" s="56"/>
      <c r="S58" s="56"/>
      <c r="T58" s="56"/>
      <c r="U58" s="209"/>
      <c r="V58" s="593"/>
      <c r="W58" s="466" t="str">
        <f>HYPERLINK("#'"&amp;'EWS DIRECTORY'!$J$251&amp;"'!A1",'EWS DIRECTORY'!$J$251)</f>
        <v>G-1</v>
      </c>
      <c r="X58" s="643"/>
      <c r="Y58" s="644"/>
      <c r="Z58" s="469">
        <f>COUNTIF('DATA PEMICU'!$I$16:$I$999999,"*"&amp;MASTER!G42&amp;"*")</f>
        <v>0</v>
      </c>
      <c r="AA58" s="2"/>
      <c r="AB58" s="829">
        <f>IFERROR(VLOOKUP(A58,MASTER!$A$2:$B$120,2,FALSE),0)</f>
        <v>0</v>
      </c>
      <c r="AC58" s="809"/>
      <c r="AD58" s="809"/>
      <c r="AE58" s="809"/>
      <c r="AF58" s="810"/>
      <c r="AG58" s="831">
        <f>'G-1-1'!$X$37</f>
        <v>0</v>
      </c>
      <c r="AH58" s="815"/>
      <c r="AI58" s="815"/>
      <c r="AJ58" s="815"/>
      <c r="AK58" s="816"/>
      <c r="AL58" s="814">
        <f t="shared" ref="AL58:AL72" si="15">AG58-AB58</f>
        <v>0</v>
      </c>
      <c r="AM58" s="815"/>
      <c r="AN58" s="815"/>
      <c r="AO58" s="815"/>
      <c r="AP58" s="816"/>
      <c r="AQ58" s="843" t="str">
        <f>'G-1-1'!I48&amp;", "&amp;'G-1-1'!I38</f>
        <v>Telah Sesuai, Tidak Dilakukan Pengujian</v>
      </c>
      <c r="AR58" s="815"/>
      <c r="AS58" s="815"/>
      <c r="AT58" s="815"/>
      <c r="AU58" s="816"/>
      <c r="AV58" s="821">
        <f t="shared" ref="AV58:AV61" si="16">AG58</f>
        <v>0</v>
      </c>
      <c r="AW58" s="809"/>
      <c r="AX58" s="809"/>
      <c r="AY58" s="809"/>
      <c r="AZ58" s="810"/>
      <c r="BA58" s="821">
        <f t="shared" ref="BA58:BA61" si="17">AV58</f>
        <v>0</v>
      </c>
      <c r="BB58" s="809"/>
      <c r="BC58" s="809"/>
      <c r="BD58" s="809"/>
      <c r="BE58" s="810"/>
      <c r="BF58" s="808"/>
      <c r="BG58" s="809"/>
      <c r="BH58" s="809"/>
      <c r="BI58" s="809"/>
      <c r="BJ58" s="810"/>
      <c r="BK58" s="821">
        <f t="shared" ref="BK58:BK61" si="18">AG58</f>
        <v>0</v>
      </c>
      <c r="BL58" s="809"/>
      <c r="BM58" s="809"/>
      <c r="BN58" s="809"/>
      <c r="BO58" s="810"/>
      <c r="BP58" s="808"/>
      <c r="BQ58" s="809"/>
      <c r="BR58" s="809"/>
      <c r="BS58" s="809"/>
      <c r="BT58" s="810"/>
    </row>
    <row r="59" spans="1:72" ht="15" customHeight="1" x14ac:dyDescent="0.25">
      <c r="A59" t="s">
        <v>47</v>
      </c>
      <c r="G59" s="635"/>
      <c r="H59" s="641" t="s">
        <v>1726</v>
      </c>
      <c r="I59" s="642" t="s">
        <v>1522</v>
      </c>
      <c r="J59" s="336"/>
      <c r="K59" s="336"/>
      <c r="L59" s="336"/>
      <c r="M59" s="336"/>
      <c r="N59" s="56"/>
      <c r="O59" s="56"/>
      <c r="P59" s="56"/>
      <c r="Q59" s="56"/>
      <c r="R59" s="56"/>
      <c r="S59" s="56"/>
      <c r="T59" s="56"/>
      <c r="U59" s="209"/>
      <c r="V59" s="593"/>
      <c r="W59" s="466" t="str">
        <f>HYPERLINK("#'"&amp;'EWS DIRECTORY'!$J$259&amp;"'!A1",'EWS DIRECTORY'!$J$259)</f>
        <v>G-2</v>
      </c>
      <c r="X59" s="643"/>
      <c r="Y59" s="644"/>
      <c r="Z59" s="469">
        <f>COUNTIF('DATA PEMICU'!$I$16:$I$999999,"*"&amp;MASTER!G43&amp;"*")</f>
        <v>0</v>
      </c>
      <c r="AA59" s="2"/>
      <c r="AB59" s="829">
        <f>IFERROR(VLOOKUP(A59,MASTER!$A$2:$B$120,2,FALSE),0)</f>
        <v>0</v>
      </c>
      <c r="AC59" s="809"/>
      <c r="AD59" s="809"/>
      <c r="AE59" s="809"/>
      <c r="AF59" s="810"/>
      <c r="AG59" s="831">
        <f>'G-2-1'!$X$37</f>
        <v>0</v>
      </c>
      <c r="AH59" s="815"/>
      <c r="AI59" s="815"/>
      <c r="AJ59" s="815"/>
      <c r="AK59" s="816"/>
      <c r="AL59" s="814">
        <f t="shared" si="15"/>
        <v>0</v>
      </c>
      <c r="AM59" s="815"/>
      <c r="AN59" s="815"/>
      <c r="AO59" s="815"/>
      <c r="AP59" s="816"/>
      <c r="AQ59" s="843" t="str">
        <f>'G-2-1'!I48&amp;", "&amp;'G-2-1'!I38</f>
        <v>Telah Sesuai, Tidak Dilakukan Pengujian</v>
      </c>
      <c r="AR59" s="815"/>
      <c r="AS59" s="815"/>
      <c r="AT59" s="815"/>
      <c r="AU59" s="816"/>
      <c r="AV59" s="821">
        <f t="shared" si="16"/>
        <v>0</v>
      </c>
      <c r="AW59" s="809"/>
      <c r="AX59" s="809"/>
      <c r="AY59" s="809"/>
      <c r="AZ59" s="810"/>
      <c r="BA59" s="821">
        <f t="shared" si="17"/>
        <v>0</v>
      </c>
      <c r="BB59" s="809"/>
      <c r="BC59" s="809"/>
      <c r="BD59" s="809"/>
      <c r="BE59" s="810"/>
      <c r="BF59" s="808"/>
      <c r="BG59" s="809"/>
      <c r="BH59" s="809"/>
      <c r="BI59" s="809"/>
      <c r="BJ59" s="810"/>
      <c r="BK59" s="821">
        <f t="shared" si="18"/>
        <v>0</v>
      </c>
      <c r="BL59" s="809"/>
      <c r="BM59" s="809"/>
      <c r="BN59" s="809"/>
      <c r="BO59" s="810"/>
      <c r="BP59" s="808"/>
      <c r="BQ59" s="809"/>
      <c r="BR59" s="809"/>
      <c r="BS59" s="809"/>
      <c r="BT59" s="810"/>
    </row>
    <row r="60" spans="1:72" ht="15" customHeight="1" x14ac:dyDescent="0.25">
      <c r="A60" t="s">
        <v>48</v>
      </c>
      <c r="G60" s="635"/>
      <c r="H60" s="641" t="s">
        <v>1727</v>
      </c>
      <c r="I60" s="642" t="s">
        <v>1523</v>
      </c>
      <c r="J60" s="336"/>
      <c r="K60" s="336"/>
      <c r="L60" s="336"/>
      <c r="M60" s="336"/>
      <c r="N60" s="56"/>
      <c r="O60" s="56"/>
      <c r="P60" s="56"/>
      <c r="Q60" s="56"/>
      <c r="R60" s="56"/>
      <c r="S60" s="56"/>
      <c r="T60" s="56"/>
      <c r="U60" s="209"/>
      <c r="V60" s="593"/>
      <c r="W60" s="466" t="str">
        <f>HYPERLINK("#'"&amp;'EWS DIRECTORY'!$J$267&amp;"'!A1",'EWS DIRECTORY'!$J$267)</f>
        <v>G-3</v>
      </c>
      <c r="X60" s="643"/>
      <c r="Y60" s="644"/>
      <c r="Z60" s="469">
        <f>COUNTIF('DATA PEMICU'!$I$16:$I$999999,"*"&amp;MASTER!G44&amp;"*")</f>
        <v>0</v>
      </c>
      <c r="AA60" s="2"/>
      <c r="AB60" s="829">
        <f>IFERROR(VLOOKUP(A60,MASTER!$A$2:$B$120,2,FALSE),0)</f>
        <v>0</v>
      </c>
      <c r="AC60" s="809"/>
      <c r="AD60" s="809"/>
      <c r="AE60" s="809"/>
      <c r="AF60" s="810"/>
      <c r="AG60" s="831">
        <f>'G-3-1'!$X$37</f>
        <v>0</v>
      </c>
      <c r="AH60" s="815"/>
      <c r="AI60" s="815"/>
      <c r="AJ60" s="815"/>
      <c r="AK60" s="816"/>
      <c r="AL60" s="814">
        <f t="shared" si="15"/>
        <v>0</v>
      </c>
      <c r="AM60" s="815"/>
      <c r="AN60" s="815"/>
      <c r="AO60" s="815"/>
      <c r="AP60" s="816"/>
      <c r="AQ60" s="843" t="str">
        <f>'G-3-1'!I48&amp;", "&amp;'G-3-1'!I38</f>
        <v>Telah Sesuai, Tidak Dilakukan Pengujian</v>
      </c>
      <c r="AR60" s="815"/>
      <c r="AS60" s="815"/>
      <c r="AT60" s="815"/>
      <c r="AU60" s="816"/>
      <c r="AV60" s="821">
        <f t="shared" si="16"/>
        <v>0</v>
      </c>
      <c r="AW60" s="809"/>
      <c r="AX60" s="809"/>
      <c r="AY60" s="809"/>
      <c r="AZ60" s="810"/>
      <c r="BA60" s="821">
        <f t="shared" si="17"/>
        <v>0</v>
      </c>
      <c r="BB60" s="809"/>
      <c r="BC60" s="809"/>
      <c r="BD60" s="809"/>
      <c r="BE60" s="810"/>
      <c r="BF60" s="808"/>
      <c r="BG60" s="809"/>
      <c r="BH60" s="809"/>
      <c r="BI60" s="809"/>
      <c r="BJ60" s="810"/>
      <c r="BK60" s="821">
        <f t="shared" si="18"/>
        <v>0</v>
      </c>
      <c r="BL60" s="809"/>
      <c r="BM60" s="809"/>
      <c r="BN60" s="809"/>
      <c r="BO60" s="810"/>
      <c r="BP60" s="808"/>
      <c r="BQ60" s="809"/>
      <c r="BR60" s="809"/>
      <c r="BS60" s="809"/>
      <c r="BT60" s="810"/>
    </row>
    <row r="61" spans="1:72" ht="15" customHeight="1" x14ac:dyDescent="0.25">
      <c r="A61" t="s">
        <v>49</v>
      </c>
      <c r="G61" s="635"/>
      <c r="H61" s="641" t="s">
        <v>1732</v>
      </c>
      <c r="I61" s="642" t="s">
        <v>1474</v>
      </c>
      <c r="J61" s="336"/>
      <c r="K61" s="336"/>
      <c r="L61" s="336"/>
      <c r="M61" s="336"/>
      <c r="N61" s="56"/>
      <c r="O61" s="56"/>
      <c r="P61" s="56"/>
      <c r="Q61" s="56"/>
      <c r="R61" s="56"/>
      <c r="S61" s="56"/>
      <c r="T61" s="56"/>
      <c r="U61" s="209"/>
      <c r="V61" s="593"/>
      <c r="W61" s="466" t="str">
        <f>HYPERLINK("#'"&amp;'EWS DIRECTORY'!$J$275&amp;"'!A1",'EWS DIRECTORY'!$J$275)</f>
        <v>G-4</v>
      </c>
      <c r="X61" s="643"/>
      <c r="Y61" s="644"/>
      <c r="Z61" s="469">
        <f>COUNTIF('DATA PEMICU'!$I$16:$I$999999,"*"&amp;MASTER!G45&amp;"*")</f>
        <v>0</v>
      </c>
      <c r="AA61" s="2"/>
      <c r="AB61" s="829">
        <f>IFERROR(VLOOKUP(A61,MASTER!$A$2:$B$120,2,FALSE),0)</f>
        <v>0</v>
      </c>
      <c r="AC61" s="809"/>
      <c r="AD61" s="809"/>
      <c r="AE61" s="809"/>
      <c r="AF61" s="810"/>
      <c r="AG61" s="831">
        <f>'G-4-1'!$X$37</f>
        <v>0</v>
      </c>
      <c r="AH61" s="815"/>
      <c r="AI61" s="815"/>
      <c r="AJ61" s="815"/>
      <c r="AK61" s="816"/>
      <c r="AL61" s="814">
        <f t="shared" si="15"/>
        <v>0</v>
      </c>
      <c r="AM61" s="815"/>
      <c r="AN61" s="815"/>
      <c r="AO61" s="815"/>
      <c r="AP61" s="816"/>
      <c r="AQ61" s="843" t="str">
        <f>'G-4-1'!I48&amp;", "&amp;'G-4-1'!I38</f>
        <v>Telah Sesuai, Tidak Dilakukan Pengujian</v>
      </c>
      <c r="AR61" s="815"/>
      <c r="AS61" s="815"/>
      <c r="AT61" s="815"/>
      <c r="AU61" s="816"/>
      <c r="AV61" s="821">
        <f t="shared" si="16"/>
        <v>0</v>
      </c>
      <c r="AW61" s="809"/>
      <c r="AX61" s="809"/>
      <c r="AY61" s="809"/>
      <c r="AZ61" s="810"/>
      <c r="BA61" s="821">
        <f t="shared" si="17"/>
        <v>0</v>
      </c>
      <c r="BB61" s="809"/>
      <c r="BC61" s="809"/>
      <c r="BD61" s="809"/>
      <c r="BE61" s="810"/>
      <c r="BF61" s="808"/>
      <c r="BG61" s="809"/>
      <c r="BH61" s="809"/>
      <c r="BI61" s="809"/>
      <c r="BJ61" s="810"/>
      <c r="BK61" s="821">
        <f t="shared" si="18"/>
        <v>0</v>
      </c>
      <c r="BL61" s="809"/>
      <c r="BM61" s="809"/>
      <c r="BN61" s="809"/>
      <c r="BO61" s="810"/>
      <c r="BP61" s="808"/>
      <c r="BQ61" s="809"/>
      <c r="BR61" s="809"/>
      <c r="BS61" s="809"/>
      <c r="BT61" s="810"/>
    </row>
    <row r="62" spans="1:72" ht="14.4" thickBot="1" x14ac:dyDescent="0.3">
      <c r="A62" t="s">
        <v>50</v>
      </c>
      <c r="G62" s="635"/>
      <c r="H62" s="641" t="s">
        <v>1734</v>
      </c>
      <c r="I62" s="642" t="s">
        <v>1532</v>
      </c>
      <c r="J62" s="336"/>
      <c r="K62" s="336"/>
      <c r="L62" s="336"/>
      <c r="M62" s="336"/>
      <c r="N62" s="56"/>
      <c r="O62" s="56"/>
      <c r="P62" s="56"/>
      <c r="Q62" s="56"/>
      <c r="R62" s="56"/>
      <c r="S62" s="56"/>
      <c r="T62" s="56"/>
      <c r="U62" s="209"/>
      <c r="V62" s="593"/>
      <c r="W62" s="645"/>
      <c r="X62" s="643"/>
      <c r="Y62" s="644"/>
      <c r="Z62" s="467"/>
      <c r="AA62" s="2"/>
      <c r="AB62" s="818">
        <f>IFERROR(VLOOKUP(A62,MASTER!$A$2:$B$120,2,FALSE),0)</f>
        <v>0</v>
      </c>
      <c r="AC62" s="819"/>
      <c r="AD62" s="819"/>
      <c r="AE62" s="819"/>
      <c r="AF62" s="820"/>
      <c r="AG62" s="865">
        <f>SUM(AG58:AK61)</f>
        <v>0</v>
      </c>
      <c r="AH62" s="827"/>
      <c r="AI62" s="827"/>
      <c r="AJ62" s="827"/>
      <c r="AK62" s="820"/>
      <c r="AL62" s="882">
        <f t="shared" si="15"/>
        <v>0</v>
      </c>
      <c r="AM62" s="841"/>
      <c r="AN62" s="841"/>
      <c r="AO62" s="841"/>
      <c r="AP62" s="842"/>
      <c r="AQ62" s="840"/>
      <c r="AR62" s="841"/>
      <c r="AS62" s="841"/>
      <c r="AT62" s="841"/>
      <c r="AU62" s="842"/>
      <c r="AV62" s="826">
        <f>SUM(AV58:AZ61)</f>
        <v>0</v>
      </c>
      <c r="AW62" s="827"/>
      <c r="AX62" s="827"/>
      <c r="AY62" s="827"/>
      <c r="AZ62" s="820"/>
      <c r="BA62" s="826">
        <f>SUM(BA58:BE61)</f>
        <v>0</v>
      </c>
      <c r="BB62" s="827"/>
      <c r="BC62" s="827"/>
      <c r="BD62" s="827"/>
      <c r="BE62" s="820"/>
      <c r="BF62" s="830"/>
      <c r="BG62" s="819"/>
      <c r="BH62" s="819"/>
      <c r="BI62" s="819"/>
      <c r="BJ62" s="820"/>
      <c r="BK62" s="826">
        <f>SUM(BK58:BO61)</f>
        <v>0</v>
      </c>
      <c r="BL62" s="827"/>
      <c r="BM62" s="827"/>
      <c r="BN62" s="827"/>
      <c r="BO62" s="820"/>
      <c r="BP62" s="830"/>
      <c r="BQ62" s="819"/>
      <c r="BR62" s="819"/>
      <c r="BS62" s="819"/>
      <c r="BT62" s="820"/>
    </row>
    <row r="63" spans="1:72" ht="15" customHeight="1" thickTop="1" x14ac:dyDescent="0.25">
      <c r="A63" t="s">
        <v>51</v>
      </c>
      <c r="G63" s="635">
        <v>9</v>
      </c>
      <c r="H63" s="641" t="s">
        <v>1534</v>
      </c>
      <c r="I63" s="642"/>
      <c r="J63" s="336"/>
      <c r="K63" s="336"/>
      <c r="L63" s="336"/>
      <c r="M63" s="336"/>
      <c r="N63" s="56"/>
      <c r="O63" s="56"/>
      <c r="P63" s="56"/>
      <c r="Q63" s="56"/>
      <c r="R63" s="56"/>
      <c r="S63" s="56"/>
      <c r="T63" s="56"/>
      <c r="U63" s="209"/>
      <c r="V63" s="593"/>
      <c r="W63" s="646"/>
      <c r="X63" s="643"/>
      <c r="Y63" s="644"/>
      <c r="Z63" s="469"/>
      <c r="AA63" s="2"/>
      <c r="AB63" s="879">
        <f>IFERROR(VLOOKUP(A63,MASTER!$A$2:$B$120,2,FALSE),0)</f>
        <v>0</v>
      </c>
      <c r="AC63" s="812"/>
      <c r="AD63" s="812"/>
      <c r="AE63" s="812"/>
      <c r="AF63" s="813"/>
      <c r="AG63" s="884">
        <f>AG56-AG62</f>
        <v>0</v>
      </c>
      <c r="AH63" s="885"/>
      <c r="AI63" s="885"/>
      <c r="AJ63" s="885"/>
      <c r="AK63" s="813"/>
      <c r="AL63" s="876">
        <f t="shared" si="15"/>
        <v>0</v>
      </c>
      <c r="AM63" s="845"/>
      <c r="AN63" s="845"/>
      <c r="AO63" s="845"/>
      <c r="AP63" s="846"/>
      <c r="AQ63" s="872"/>
      <c r="AR63" s="845"/>
      <c r="AS63" s="845"/>
      <c r="AT63" s="845"/>
      <c r="AU63" s="846"/>
      <c r="AV63" s="891">
        <f>AV56-AV62</f>
        <v>0</v>
      </c>
      <c r="AW63" s="885"/>
      <c r="AX63" s="885"/>
      <c r="AY63" s="885"/>
      <c r="AZ63" s="813"/>
      <c r="BA63" s="891">
        <f>BA56-BA62</f>
        <v>0</v>
      </c>
      <c r="BB63" s="885"/>
      <c r="BC63" s="885"/>
      <c r="BD63" s="885"/>
      <c r="BE63" s="813"/>
      <c r="BF63" s="817"/>
      <c r="BG63" s="812"/>
      <c r="BH63" s="812"/>
      <c r="BI63" s="812"/>
      <c r="BJ63" s="813"/>
      <c r="BK63" s="891">
        <f>BK56-BK62</f>
        <v>0</v>
      </c>
      <c r="BL63" s="885"/>
      <c r="BM63" s="885"/>
      <c r="BN63" s="885"/>
      <c r="BO63" s="813"/>
      <c r="BP63" s="817"/>
      <c r="BQ63" s="812"/>
      <c r="BR63" s="812"/>
      <c r="BS63" s="812"/>
      <c r="BT63" s="813"/>
    </row>
    <row r="64" spans="1:72" ht="15" customHeight="1" x14ac:dyDescent="0.25">
      <c r="A64" t="s">
        <v>52</v>
      </c>
      <c r="G64" s="635">
        <v>10</v>
      </c>
      <c r="H64" s="874" t="s">
        <v>1536</v>
      </c>
      <c r="I64" s="852"/>
      <c r="J64" s="852"/>
      <c r="K64" s="852"/>
      <c r="L64" s="852"/>
      <c r="M64" s="852"/>
      <c r="N64" s="852"/>
      <c r="O64" s="852"/>
      <c r="P64" s="852"/>
      <c r="Q64" s="852"/>
      <c r="R64" s="852"/>
      <c r="S64" s="852"/>
      <c r="T64" s="852"/>
      <c r="U64" s="853"/>
      <c r="V64" s="593"/>
      <c r="W64" s="646"/>
      <c r="X64" s="643"/>
      <c r="Y64" s="644"/>
      <c r="Z64" s="469"/>
      <c r="AA64" s="2"/>
      <c r="AB64" s="829">
        <f>IFERROR(VLOOKUP(A64,MASTER!$A$2:$B$120,2,FALSE),0)</f>
        <v>0</v>
      </c>
      <c r="AC64" s="809"/>
      <c r="AD64" s="809"/>
      <c r="AE64" s="809"/>
      <c r="AF64" s="810"/>
      <c r="AG64" s="883">
        <f>AG50+AG63</f>
        <v>0</v>
      </c>
      <c r="AH64" s="868"/>
      <c r="AI64" s="868"/>
      <c r="AJ64" s="868"/>
      <c r="AK64" s="810"/>
      <c r="AL64" s="814">
        <f t="shared" si="15"/>
        <v>0</v>
      </c>
      <c r="AM64" s="815"/>
      <c r="AN64" s="815"/>
      <c r="AO64" s="815"/>
      <c r="AP64" s="816"/>
      <c r="AQ64" s="843"/>
      <c r="AR64" s="815"/>
      <c r="AS64" s="815"/>
      <c r="AT64" s="815"/>
      <c r="AU64" s="816"/>
      <c r="AV64" s="867">
        <f>AV50+AV63</f>
        <v>0</v>
      </c>
      <c r="AW64" s="868"/>
      <c r="AX64" s="868"/>
      <c r="AY64" s="868"/>
      <c r="AZ64" s="810"/>
      <c r="BA64" s="867">
        <f>BA50+BA63</f>
        <v>0</v>
      </c>
      <c r="BB64" s="868"/>
      <c r="BC64" s="868"/>
      <c r="BD64" s="868"/>
      <c r="BE64" s="810"/>
      <c r="BF64" s="808"/>
      <c r="BG64" s="809"/>
      <c r="BH64" s="809"/>
      <c r="BI64" s="809"/>
      <c r="BJ64" s="810"/>
      <c r="BK64" s="867">
        <f>BK50+BK63</f>
        <v>0</v>
      </c>
      <c r="BL64" s="868"/>
      <c r="BM64" s="868"/>
      <c r="BN64" s="868"/>
      <c r="BO64" s="810"/>
      <c r="BP64" s="808"/>
      <c r="BQ64" s="809"/>
      <c r="BR64" s="809"/>
      <c r="BS64" s="809"/>
      <c r="BT64" s="810"/>
    </row>
    <row r="65" spans="1:72" x14ac:dyDescent="0.25">
      <c r="A65" t="s">
        <v>53</v>
      </c>
      <c r="G65" s="635">
        <v>11</v>
      </c>
      <c r="H65" s="873" t="s">
        <v>1524</v>
      </c>
      <c r="I65" s="852"/>
      <c r="J65" s="852"/>
      <c r="K65" s="852"/>
      <c r="L65" s="852"/>
      <c r="M65" s="852"/>
      <c r="N65" s="852"/>
      <c r="O65" s="852"/>
      <c r="P65" s="852"/>
      <c r="Q65" s="852"/>
      <c r="R65" s="852"/>
      <c r="S65" s="852"/>
      <c r="T65" s="852"/>
      <c r="U65" s="853"/>
      <c r="V65" s="593"/>
      <c r="W65" s="466" t="str">
        <f>HYPERLINK("#'"&amp;'EWS DIRECTORY'!$J$283&amp;"'!A1",'EWS DIRECTORY'!$J$283)</f>
        <v>H</v>
      </c>
      <c r="X65" s="643"/>
      <c r="Y65" s="644"/>
      <c r="Z65" s="469">
        <f>COUNTIF('DATA PEMICU'!$I$16:$I$999999,"*"&amp;MASTER!G49&amp;"*")</f>
        <v>0</v>
      </c>
      <c r="AA65" s="2"/>
      <c r="AB65" s="829">
        <f>IFERROR(VLOOKUP(A65,MASTER!$A$2:$B$120,2,FALSE),0)</f>
        <v>0</v>
      </c>
      <c r="AC65" s="809"/>
      <c r="AD65" s="809"/>
      <c r="AE65" s="809"/>
      <c r="AF65" s="810"/>
      <c r="AG65" s="857">
        <f>'H-1'!$X$33</f>
        <v>0</v>
      </c>
      <c r="AH65" s="858"/>
      <c r="AI65" s="858"/>
      <c r="AJ65" s="858"/>
      <c r="AK65" s="859"/>
      <c r="AL65" s="814">
        <f t="shared" si="15"/>
        <v>0</v>
      </c>
      <c r="AM65" s="815"/>
      <c r="AN65" s="815"/>
      <c r="AO65" s="815"/>
      <c r="AP65" s="816"/>
      <c r="AQ65" s="843" t="str">
        <f>'H-1'!I44&amp;", "&amp;'H-1'!I34</f>
        <v>Telah Sesuai, Tidak Dilakukan Pengujian</v>
      </c>
      <c r="AR65" s="815"/>
      <c r="AS65" s="815"/>
      <c r="AT65" s="815"/>
      <c r="AU65" s="816"/>
      <c r="AV65" s="821">
        <f t="shared" ref="AV65:AV66" si="19">AG65</f>
        <v>0</v>
      </c>
      <c r="AW65" s="809"/>
      <c r="AX65" s="809"/>
      <c r="AY65" s="809"/>
      <c r="AZ65" s="810"/>
      <c r="BA65" s="821">
        <f t="shared" ref="BA65:BA66" si="20">AV65</f>
        <v>0</v>
      </c>
      <c r="BB65" s="809"/>
      <c r="BC65" s="809"/>
      <c r="BD65" s="809"/>
      <c r="BE65" s="810"/>
      <c r="BF65" s="808"/>
      <c r="BG65" s="809"/>
      <c r="BH65" s="809"/>
      <c r="BI65" s="809"/>
      <c r="BJ65" s="810"/>
      <c r="BK65" s="821">
        <f t="shared" ref="BK65:BK66" si="21">AG65</f>
        <v>0</v>
      </c>
      <c r="BL65" s="809"/>
      <c r="BM65" s="809"/>
      <c r="BN65" s="809"/>
      <c r="BO65" s="810"/>
      <c r="BP65" s="808"/>
      <c r="BQ65" s="809"/>
      <c r="BR65" s="809"/>
      <c r="BS65" s="809"/>
      <c r="BT65" s="810"/>
    </row>
    <row r="66" spans="1:72" x14ac:dyDescent="0.25">
      <c r="A66" t="s">
        <v>54</v>
      </c>
      <c r="G66" s="635">
        <v>12</v>
      </c>
      <c r="H66" s="898" t="s">
        <v>1525</v>
      </c>
      <c r="I66" s="852"/>
      <c r="J66" s="852"/>
      <c r="K66" s="852"/>
      <c r="L66" s="852"/>
      <c r="M66" s="852"/>
      <c r="N66" s="852"/>
      <c r="O66" s="852"/>
      <c r="P66" s="852"/>
      <c r="Q66" s="852"/>
      <c r="R66" s="852"/>
      <c r="S66" s="852"/>
      <c r="T66" s="852"/>
      <c r="U66" s="853"/>
      <c r="V66" s="593"/>
      <c r="W66" s="466" t="str">
        <f>HYPERLINK("#'"&amp;'EWS DIRECTORY'!$J$288&amp;"'!A1",'EWS DIRECTORY'!$J$288)</f>
        <v>I</v>
      </c>
      <c r="X66" s="643"/>
      <c r="Y66" s="644"/>
      <c r="Z66" s="469">
        <f>COUNTIF('DATA PEMICU'!$I$16:$I$999999,"*"&amp;MASTER!G50&amp;"*")</f>
        <v>0</v>
      </c>
      <c r="AA66" s="2"/>
      <c r="AB66" s="829">
        <f>IFERROR(VLOOKUP(A66,MASTER!$A$2:$B$120,2,FALSE),0)</f>
        <v>0</v>
      </c>
      <c r="AC66" s="809"/>
      <c r="AD66" s="809"/>
      <c r="AE66" s="809"/>
      <c r="AF66" s="810"/>
      <c r="AG66" s="857">
        <f>'I-1'!$X$33</f>
        <v>0</v>
      </c>
      <c r="AH66" s="858"/>
      <c r="AI66" s="858"/>
      <c r="AJ66" s="858"/>
      <c r="AK66" s="859"/>
      <c r="AL66" s="814">
        <f t="shared" si="15"/>
        <v>0</v>
      </c>
      <c r="AM66" s="815"/>
      <c r="AN66" s="815"/>
      <c r="AO66" s="815"/>
      <c r="AP66" s="816"/>
      <c r="AQ66" s="843" t="str">
        <f>'I-1'!I44&amp;", "&amp;'I-1'!I34</f>
        <v>Telah Sesuai, Tidak Dilakukan Pengujian</v>
      </c>
      <c r="AR66" s="815"/>
      <c r="AS66" s="815"/>
      <c r="AT66" s="815"/>
      <c r="AU66" s="816"/>
      <c r="AV66" s="821">
        <f t="shared" si="19"/>
        <v>0</v>
      </c>
      <c r="AW66" s="809"/>
      <c r="AX66" s="809"/>
      <c r="AY66" s="809"/>
      <c r="AZ66" s="810"/>
      <c r="BA66" s="821">
        <f t="shared" si="20"/>
        <v>0</v>
      </c>
      <c r="BB66" s="809"/>
      <c r="BC66" s="809"/>
      <c r="BD66" s="809"/>
      <c r="BE66" s="810"/>
      <c r="BF66" s="808"/>
      <c r="BG66" s="809"/>
      <c r="BH66" s="809"/>
      <c r="BI66" s="809"/>
      <c r="BJ66" s="810"/>
      <c r="BK66" s="821">
        <f t="shared" si="21"/>
        <v>0</v>
      </c>
      <c r="BL66" s="809"/>
      <c r="BM66" s="809"/>
      <c r="BN66" s="809"/>
      <c r="BO66" s="810"/>
      <c r="BP66" s="808"/>
      <c r="BQ66" s="809"/>
      <c r="BR66" s="809"/>
      <c r="BS66" s="809"/>
      <c r="BT66" s="810"/>
    </row>
    <row r="67" spans="1:72" x14ac:dyDescent="0.25">
      <c r="A67" t="s">
        <v>55</v>
      </c>
      <c r="G67" s="635">
        <v>13</v>
      </c>
      <c r="H67" s="647" t="s">
        <v>1540</v>
      </c>
      <c r="I67" s="642"/>
      <c r="J67" s="336"/>
      <c r="K67" s="336"/>
      <c r="L67" s="336"/>
      <c r="M67" s="336"/>
      <c r="N67" s="56"/>
      <c r="O67" s="56"/>
      <c r="P67" s="56"/>
      <c r="Q67" s="56"/>
      <c r="R67" s="56"/>
      <c r="S67" s="56"/>
      <c r="T67" s="56"/>
      <c r="U67" s="209"/>
      <c r="V67" s="593"/>
      <c r="W67" s="645"/>
      <c r="X67" s="643"/>
      <c r="Y67" s="644"/>
      <c r="Z67" s="467"/>
      <c r="AA67" s="2"/>
      <c r="AB67" s="829">
        <f>IFERROR(VLOOKUP(A67,MASTER!$A$2:$B$120,2,FALSE),0)</f>
        <v>0</v>
      </c>
      <c r="AC67" s="809"/>
      <c r="AD67" s="809"/>
      <c r="AE67" s="809"/>
      <c r="AF67" s="810"/>
      <c r="AG67" s="883">
        <f>AG64-AG65-AG66</f>
        <v>0</v>
      </c>
      <c r="AH67" s="868"/>
      <c r="AI67" s="868"/>
      <c r="AJ67" s="868"/>
      <c r="AK67" s="810"/>
      <c r="AL67" s="814">
        <f t="shared" si="15"/>
        <v>0</v>
      </c>
      <c r="AM67" s="815"/>
      <c r="AN67" s="815"/>
      <c r="AO67" s="815"/>
      <c r="AP67" s="816"/>
      <c r="AQ67" s="843"/>
      <c r="AR67" s="815"/>
      <c r="AS67" s="815"/>
      <c r="AT67" s="815"/>
      <c r="AU67" s="816"/>
      <c r="AV67" s="867">
        <f>AV64-AV65-AV66</f>
        <v>0</v>
      </c>
      <c r="AW67" s="868"/>
      <c r="AX67" s="868"/>
      <c r="AY67" s="868"/>
      <c r="AZ67" s="810"/>
      <c r="BA67" s="867">
        <f>BA64-BA65-BA66</f>
        <v>0</v>
      </c>
      <c r="BB67" s="868"/>
      <c r="BC67" s="868"/>
      <c r="BD67" s="868"/>
      <c r="BE67" s="810"/>
      <c r="BF67" s="808"/>
      <c r="BG67" s="809"/>
      <c r="BH67" s="809"/>
      <c r="BI67" s="809"/>
      <c r="BJ67" s="810"/>
      <c r="BK67" s="867">
        <f>BK64-BK65-BK66</f>
        <v>0</v>
      </c>
      <c r="BL67" s="868"/>
      <c r="BM67" s="868"/>
      <c r="BN67" s="868"/>
      <c r="BO67" s="810"/>
      <c r="BP67" s="808"/>
      <c r="BQ67" s="809"/>
      <c r="BR67" s="809"/>
      <c r="BS67" s="809"/>
      <c r="BT67" s="810"/>
    </row>
    <row r="68" spans="1:72" ht="15" customHeight="1" x14ac:dyDescent="0.25">
      <c r="A68" t="s">
        <v>56</v>
      </c>
      <c r="G68" s="635">
        <v>14</v>
      </c>
      <c r="H68" s="641" t="s">
        <v>1527</v>
      </c>
      <c r="I68" s="642"/>
      <c r="J68" s="336"/>
      <c r="K68" s="336"/>
      <c r="L68" s="336"/>
      <c r="M68" s="336"/>
      <c r="N68" s="56"/>
      <c r="O68" s="56"/>
      <c r="P68" s="56"/>
      <c r="Q68" s="56"/>
      <c r="R68" s="56"/>
      <c r="S68" s="56"/>
      <c r="T68" s="56"/>
      <c r="U68" s="209"/>
      <c r="V68" s="593"/>
      <c r="W68" s="466" t="str">
        <f>HYPERLINK("#'"&amp;'EWS DIRECTORY'!$J$293&amp;"'!A1",'EWS DIRECTORY'!$J$293)</f>
        <v>J</v>
      </c>
      <c r="X68" s="643"/>
      <c r="Y68" s="644"/>
      <c r="Z68" s="469">
        <f>COUNTIF('DATA PEMICU'!$I$16:$I$999999,"*"&amp;MASTER!G52&amp;"*")</f>
        <v>0</v>
      </c>
      <c r="AA68" s="2"/>
      <c r="AB68" s="829">
        <f>IFERROR(VLOOKUP(A68,MASTER!$A$2:$B$120,2,FALSE),0)</f>
        <v>0</v>
      </c>
      <c r="AC68" s="809"/>
      <c r="AD68" s="809"/>
      <c r="AE68" s="809"/>
      <c r="AF68" s="810"/>
      <c r="AG68" s="831">
        <f>'J-1'!$X$33</f>
        <v>0</v>
      </c>
      <c r="AH68" s="815"/>
      <c r="AI68" s="815"/>
      <c r="AJ68" s="815"/>
      <c r="AK68" s="816"/>
      <c r="AL68" s="814">
        <f t="shared" si="15"/>
        <v>0</v>
      </c>
      <c r="AM68" s="815"/>
      <c r="AN68" s="815"/>
      <c r="AO68" s="815"/>
      <c r="AP68" s="816"/>
      <c r="AQ68" s="843" t="str">
        <f>'J-1'!I44&amp;", "&amp;'J-1'!I34</f>
        <v>Telah Sesuai, Tidak Dilakukan Pengujian</v>
      </c>
      <c r="AR68" s="815"/>
      <c r="AS68" s="815"/>
      <c r="AT68" s="815"/>
      <c r="AU68" s="816"/>
      <c r="AV68" s="821"/>
      <c r="AW68" s="809"/>
      <c r="AX68" s="809"/>
      <c r="AY68" s="809"/>
      <c r="AZ68" s="810"/>
      <c r="BA68" s="821"/>
      <c r="BB68" s="809"/>
      <c r="BC68" s="809"/>
      <c r="BD68" s="809"/>
      <c r="BE68" s="810"/>
      <c r="BF68" s="808"/>
      <c r="BG68" s="809"/>
      <c r="BH68" s="809"/>
      <c r="BI68" s="809"/>
      <c r="BJ68" s="810"/>
      <c r="BK68" s="821"/>
      <c r="BL68" s="809"/>
      <c r="BM68" s="809"/>
      <c r="BN68" s="809"/>
      <c r="BO68" s="810"/>
      <c r="BP68" s="808"/>
      <c r="BQ68" s="809"/>
      <c r="BR68" s="809"/>
      <c r="BS68" s="809"/>
      <c r="BT68" s="810"/>
    </row>
    <row r="69" spans="1:72" ht="28.95" customHeight="1" x14ac:dyDescent="0.25">
      <c r="A69" t="s">
        <v>57</v>
      </c>
      <c r="G69" s="635">
        <v>15</v>
      </c>
      <c r="H69" s="914" t="s">
        <v>1528</v>
      </c>
      <c r="I69" s="852"/>
      <c r="J69" s="852"/>
      <c r="K69" s="852"/>
      <c r="L69" s="852"/>
      <c r="M69" s="852"/>
      <c r="N69" s="852"/>
      <c r="O69" s="852"/>
      <c r="P69" s="852"/>
      <c r="Q69" s="852"/>
      <c r="R69" s="852"/>
      <c r="S69" s="852"/>
      <c r="T69" s="852"/>
      <c r="U69" s="853"/>
      <c r="V69" s="593"/>
      <c r="W69" s="470" t="str">
        <f>HYPERLINK("#'"&amp;'EWS DIRECTORY'!$J$298&amp;"'!A1",'EWS DIRECTORY'!$J$298)</f>
        <v>K</v>
      </c>
      <c r="X69" s="643"/>
      <c r="Y69" s="644"/>
      <c r="Z69" s="469">
        <f>COUNTIF('DATA PEMICU'!$I$16:$I$999999,"*"&amp;MASTER!G53&amp;"*")</f>
        <v>0</v>
      </c>
      <c r="AA69" s="2"/>
      <c r="AB69" s="829">
        <f>IFERROR(VLOOKUP(A69,MASTER!$A$2:$B$120,2,FALSE),0)</f>
        <v>0</v>
      </c>
      <c r="AC69" s="809"/>
      <c r="AD69" s="809"/>
      <c r="AE69" s="809"/>
      <c r="AF69" s="810"/>
      <c r="AG69" s="831">
        <f>'K-1'!$X$37</f>
        <v>0</v>
      </c>
      <c r="AH69" s="815"/>
      <c r="AI69" s="815"/>
      <c r="AJ69" s="815"/>
      <c r="AK69" s="816"/>
      <c r="AL69" s="814">
        <f t="shared" si="15"/>
        <v>0</v>
      </c>
      <c r="AM69" s="815"/>
      <c r="AN69" s="815"/>
      <c r="AO69" s="815"/>
      <c r="AP69" s="816"/>
      <c r="AQ69" s="843" t="str">
        <f>'K-1'!I48&amp;", "&amp;'K-1'!I38</f>
        <v>Telah Sesuai, Tidak Dilakukan Pengujian</v>
      </c>
      <c r="AR69" s="815"/>
      <c r="AS69" s="815"/>
      <c r="AT69" s="815"/>
      <c r="AU69" s="816"/>
      <c r="AV69" s="821">
        <f>AG69</f>
        <v>0</v>
      </c>
      <c r="AW69" s="809"/>
      <c r="AX69" s="809"/>
      <c r="AY69" s="809"/>
      <c r="AZ69" s="810"/>
      <c r="BA69" s="821">
        <f>AV69</f>
        <v>0</v>
      </c>
      <c r="BB69" s="809"/>
      <c r="BC69" s="809"/>
      <c r="BD69" s="809"/>
      <c r="BE69" s="810"/>
      <c r="BF69" s="808"/>
      <c r="BG69" s="809"/>
      <c r="BH69" s="809"/>
      <c r="BI69" s="809"/>
      <c r="BJ69" s="810"/>
      <c r="BK69" s="821">
        <f>AG69</f>
        <v>0</v>
      </c>
      <c r="BL69" s="809"/>
      <c r="BM69" s="809"/>
      <c r="BN69" s="809"/>
      <c r="BO69" s="810"/>
      <c r="BP69" s="808"/>
      <c r="BQ69" s="809"/>
      <c r="BR69" s="809"/>
      <c r="BS69" s="809"/>
      <c r="BT69" s="810"/>
    </row>
    <row r="70" spans="1:72" x14ac:dyDescent="0.25">
      <c r="A70" t="s">
        <v>58</v>
      </c>
      <c r="G70" s="635">
        <v>16</v>
      </c>
      <c r="H70" s="641" t="s">
        <v>1544</v>
      </c>
      <c r="I70" s="642"/>
      <c r="J70" s="336"/>
      <c r="K70" s="336"/>
      <c r="L70" s="336"/>
      <c r="M70" s="336"/>
      <c r="N70" s="56"/>
      <c r="O70" s="56"/>
      <c r="P70" s="56"/>
      <c r="Q70" s="56"/>
      <c r="R70" s="56"/>
      <c r="S70" s="56"/>
      <c r="T70" s="56"/>
      <c r="U70" s="209"/>
      <c r="V70" s="593"/>
      <c r="W70" s="645"/>
      <c r="X70" s="643"/>
      <c r="Y70" s="644"/>
      <c r="Z70" s="467"/>
      <c r="AA70" s="2"/>
      <c r="AB70" s="829">
        <f>IFERROR(VLOOKUP(A70,MASTER!$A$2:$B$120,2,FALSE),0)</f>
        <v>0</v>
      </c>
      <c r="AC70" s="809"/>
      <c r="AD70" s="809"/>
      <c r="AE70" s="809"/>
      <c r="AF70" s="810"/>
      <c r="AG70" s="883">
        <f>AG67-AG68-AG69</f>
        <v>0</v>
      </c>
      <c r="AH70" s="868"/>
      <c r="AI70" s="868"/>
      <c r="AJ70" s="868"/>
      <c r="AK70" s="810"/>
      <c r="AL70" s="814">
        <f t="shared" si="15"/>
        <v>0</v>
      </c>
      <c r="AM70" s="815"/>
      <c r="AN70" s="815"/>
      <c r="AO70" s="815"/>
      <c r="AP70" s="816"/>
      <c r="AQ70" s="843"/>
      <c r="AR70" s="815"/>
      <c r="AS70" s="815"/>
      <c r="AT70" s="815"/>
      <c r="AU70" s="816"/>
      <c r="AV70" s="867">
        <f>AV67-AV68-AV69</f>
        <v>0</v>
      </c>
      <c r="AW70" s="868"/>
      <c r="AX70" s="868"/>
      <c r="AY70" s="868"/>
      <c r="AZ70" s="810"/>
      <c r="BA70" s="867">
        <f>BA67-BA68-BA69</f>
        <v>0</v>
      </c>
      <c r="BB70" s="868"/>
      <c r="BC70" s="868"/>
      <c r="BD70" s="868"/>
      <c r="BE70" s="810"/>
      <c r="BF70" s="808"/>
      <c r="BG70" s="809"/>
      <c r="BH70" s="809"/>
      <c r="BI70" s="809"/>
      <c r="BJ70" s="810"/>
      <c r="BK70" s="867">
        <f>BK67-BK68-BK69</f>
        <v>0</v>
      </c>
      <c r="BL70" s="868"/>
      <c r="BM70" s="868"/>
      <c r="BN70" s="868"/>
      <c r="BO70" s="810"/>
      <c r="BP70" s="808"/>
      <c r="BQ70" s="809"/>
      <c r="BR70" s="809"/>
      <c r="BS70" s="809"/>
      <c r="BT70" s="810"/>
    </row>
    <row r="71" spans="1:72" ht="15" customHeight="1" x14ac:dyDescent="0.25">
      <c r="A71" t="s">
        <v>59</v>
      </c>
      <c r="G71" s="635">
        <v>17</v>
      </c>
      <c r="H71" s="898" t="s">
        <v>1529</v>
      </c>
      <c r="I71" s="852"/>
      <c r="J71" s="852"/>
      <c r="K71" s="852"/>
      <c r="L71" s="852"/>
      <c r="M71" s="852"/>
      <c r="N71" s="852"/>
      <c r="O71" s="852"/>
      <c r="P71" s="852"/>
      <c r="Q71" s="852"/>
      <c r="R71" s="852"/>
      <c r="S71" s="852"/>
      <c r="T71" s="852"/>
      <c r="U71" s="853"/>
      <c r="V71" s="593"/>
      <c r="W71" s="466" t="str">
        <f>HYPERLINK("#'"&amp;'EWS DIRECTORY'!$J$306&amp;"'!A1",'EWS DIRECTORY'!$J$306)</f>
        <v>L</v>
      </c>
      <c r="X71" s="643"/>
      <c r="Y71" s="644"/>
      <c r="Z71" s="469">
        <f>COUNTIF('DATA PEMICU'!$I$16:$I$999999,"*"&amp;MASTER!G55&amp;"*")</f>
        <v>0</v>
      </c>
      <c r="AA71" s="2"/>
      <c r="AB71" s="829">
        <f>IFERROR(VLOOKUP(A71,MASTER!$A$2:$B$120,2,FALSE),0)</f>
        <v>0</v>
      </c>
      <c r="AC71" s="809"/>
      <c r="AD71" s="809"/>
      <c r="AE71" s="809"/>
      <c r="AF71" s="810"/>
      <c r="AG71" s="831">
        <f>'L-1'!$X$33</f>
        <v>0</v>
      </c>
      <c r="AH71" s="815"/>
      <c r="AI71" s="815"/>
      <c r="AJ71" s="815"/>
      <c r="AK71" s="816"/>
      <c r="AL71" s="814">
        <f t="shared" si="15"/>
        <v>0</v>
      </c>
      <c r="AM71" s="815"/>
      <c r="AN71" s="815"/>
      <c r="AO71" s="815"/>
      <c r="AP71" s="816"/>
      <c r="AQ71" s="843" t="str">
        <f>'L-1'!I44&amp;", "&amp;'L-1'!I34</f>
        <v>Telah Sesuai, Tidak Dilakukan Pengujian</v>
      </c>
      <c r="AR71" s="815"/>
      <c r="AS71" s="815"/>
      <c r="AT71" s="815"/>
      <c r="AU71" s="816"/>
      <c r="AV71" s="821">
        <f>AG71</f>
        <v>0</v>
      </c>
      <c r="AW71" s="809"/>
      <c r="AX71" s="809"/>
      <c r="AY71" s="809"/>
      <c r="AZ71" s="810"/>
      <c r="BA71" s="821">
        <f>AV71</f>
        <v>0</v>
      </c>
      <c r="BB71" s="809"/>
      <c r="BC71" s="809"/>
      <c r="BD71" s="809"/>
      <c r="BE71" s="810"/>
      <c r="BF71" s="808"/>
      <c r="BG71" s="809"/>
      <c r="BH71" s="809"/>
      <c r="BI71" s="809"/>
      <c r="BJ71" s="810"/>
      <c r="BK71" s="821">
        <f>AG71</f>
        <v>0</v>
      </c>
      <c r="BL71" s="809"/>
      <c r="BM71" s="809"/>
      <c r="BN71" s="809"/>
      <c r="BO71" s="810"/>
      <c r="BP71" s="808"/>
      <c r="BQ71" s="809"/>
      <c r="BR71" s="809"/>
      <c r="BS71" s="809"/>
      <c r="BT71" s="810"/>
    </row>
    <row r="72" spans="1:72" ht="15" customHeight="1" x14ac:dyDescent="0.25">
      <c r="A72" t="s">
        <v>60</v>
      </c>
      <c r="G72" s="635">
        <v>18</v>
      </c>
      <c r="H72" s="647" t="s">
        <v>1546</v>
      </c>
      <c r="I72" s="648"/>
      <c r="J72" s="649"/>
      <c r="K72" s="649"/>
      <c r="L72" s="649"/>
      <c r="M72" s="649"/>
      <c r="N72" s="649"/>
      <c r="O72" s="649"/>
      <c r="P72" s="649"/>
      <c r="Q72" s="649"/>
      <c r="R72" s="649"/>
      <c r="S72" s="649"/>
      <c r="T72" s="649"/>
      <c r="U72" s="650"/>
      <c r="V72" s="593"/>
      <c r="W72" s="466" t="str">
        <f>HYPERLINK("#'"&amp;'EWS DIRECTORY'!$J$11&amp;"'!A1",'EWS DIRECTORY'!$J$11)</f>
        <v>R</v>
      </c>
      <c r="X72" s="643"/>
      <c r="Y72" s="644"/>
      <c r="Z72" s="469">
        <f>COUNTIF('DATA PEMICU'!$I$16:$I$999999,"*"&amp;MASTER!G56&amp;"*")</f>
        <v>0</v>
      </c>
      <c r="AA72" s="2"/>
      <c r="AB72" s="829">
        <f>IFERROR(VLOOKUP(A72,MASTER!$A$2:$B$120,2,FALSE),0)</f>
        <v>0</v>
      </c>
      <c r="AC72" s="809"/>
      <c r="AD72" s="809"/>
      <c r="AE72" s="809"/>
      <c r="AF72" s="810"/>
      <c r="AG72" s="831">
        <f>'R'!$Y$41</f>
        <v>0</v>
      </c>
      <c r="AH72" s="815"/>
      <c r="AI72" s="815"/>
      <c r="AJ72" s="815"/>
      <c r="AK72" s="816"/>
      <c r="AL72" s="814">
        <f t="shared" si="15"/>
        <v>0</v>
      </c>
      <c r="AM72" s="815"/>
      <c r="AN72" s="815"/>
      <c r="AO72" s="815"/>
      <c r="AP72" s="816"/>
      <c r="AQ72" s="843"/>
      <c r="AR72" s="815"/>
      <c r="AS72" s="815"/>
      <c r="AT72" s="815"/>
      <c r="AU72" s="816"/>
      <c r="AV72" s="821">
        <v>0</v>
      </c>
      <c r="AW72" s="809"/>
      <c r="AX72" s="809"/>
      <c r="AY72" s="809"/>
      <c r="AZ72" s="810"/>
      <c r="BA72" s="821">
        <v>0</v>
      </c>
      <c r="BB72" s="809"/>
      <c r="BC72" s="809"/>
      <c r="BD72" s="809"/>
      <c r="BE72" s="810"/>
      <c r="BF72" s="808"/>
      <c r="BG72" s="809"/>
      <c r="BH72" s="809"/>
      <c r="BI72" s="809"/>
      <c r="BJ72" s="810"/>
      <c r="BK72" s="821">
        <v>0</v>
      </c>
      <c r="BL72" s="809"/>
      <c r="BM72" s="809"/>
      <c r="BN72" s="809"/>
      <c r="BO72" s="810"/>
      <c r="BP72" s="808"/>
      <c r="BQ72" s="809"/>
      <c r="BR72" s="809"/>
      <c r="BS72" s="809"/>
      <c r="BT72" s="810"/>
    </row>
    <row r="73" spans="1:72" ht="15" customHeight="1" x14ac:dyDescent="0.25">
      <c r="G73" s="635">
        <v>19</v>
      </c>
      <c r="H73" s="647" t="s">
        <v>1747</v>
      </c>
      <c r="I73" s="648"/>
      <c r="J73" s="649"/>
      <c r="K73" s="649"/>
      <c r="L73" s="649"/>
      <c r="M73" s="649"/>
      <c r="N73" s="649"/>
      <c r="O73" s="649"/>
      <c r="P73" s="649"/>
      <c r="Q73" s="649"/>
      <c r="R73" s="649"/>
      <c r="S73" s="649"/>
      <c r="T73" s="649"/>
      <c r="U73" s="650"/>
      <c r="V73" s="651"/>
      <c r="W73" s="646"/>
      <c r="X73" s="643"/>
      <c r="Y73" s="652"/>
      <c r="Z73" s="469"/>
      <c r="AA73" s="2"/>
      <c r="AB73" s="829"/>
      <c r="AC73" s="809"/>
      <c r="AD73" s="809"/>
      <c r="AE73" s="809"/>
      <c r="AF73" s="810"/>
      <c r="AG73" s="831"/>
      <c r="AH73" s="815"/>
      <c r="AI73" s="815"/>
      <c r="AJ73" s="815"/>
      <c r="AK73" s="816"/>
      <c r="AL73" s="814"/>
      <c r="AM73" s="815"/>
      <c r="AN73" s="815"/>
      <c r="AO73" s="815"/>
      <c r="AP73" s="816"/>
      <c r="AQ73" s="843"/>
      <c r="AR73" s="815"/>
      <c r="AS73" s="815"/>
      <c r="AT73" s="815"/>
      <c r="AU73" s="816"/>
      <c r="AV73" s="821"/>
      <c r="AW73" s="809"/>
      <c r="AX73" s="809"/>
      <c r="AY73" s="809"/>
      <c r="AZ73" s="810"/>
      <c r="BA73" s="821"/>
      <c r="BB73" s="809"/>
      <c r="BC73" s="809"/>
      <c r="BD73" s="809"/>
      <c r="BE73" s="810"/>
      <c r="BF73" s="808"/>
      <c r="BG73" s="809"/>
      <c r="BH73" s="809"/>
      <c r="BI73" s="809"/>
      <c r="BJ73" s="810"/>
      <c r="BK73" s="821"/>
      <c r="BL73" s="809"/>
      <c r="BM73" s="809"/>
      <c r="BN73" s="809"/>
      <c r="BO73" s="810"/>
      <c r="BP73" s="808"/>
      <c r="BQ73" s="809"/>
      <c r="BR73" s="809"/>
      <c r="BS73" s="809"/>
      <c r="BT73" s="810"/>
    </row>
    <row r="74" spans="1:72" ht="15" customHeight="1" x14ac:dyDescent="0.25">
      <c r="A74" t="s">
        <v>61</v>
      </c>
      <c r="G74" s="635"/>
      <c r="H74" s="649" t="s">
        <v>1748</v>
      </c>
      <c r="I74" s="649" t="s">
        <v>1530</v>
      </c>
      <c r="J74" s="649"/>
      <c r="K74" s="649"/>
      <c r="L74" s="649"/>
      <c r="M74" s="649"/>
      <c r="N74" s="649"/>
      <c r="O74" s="649"/>
      <c r="P74" s="649"/>
      <c r="Q74" s="649"/>
      <c r="R74" s="649"/>
      <c r="S74" s="649"/>
      <c r="T74" s="649"/>
      <c r="U74" s="650"/>
      <c r="V74" s="653"/>
      <c r="W74" s="466" t="str">
        <f>HYPERLINK("#'"&amp;'EWS DIRECTORY'!$J$311&amp;"'!A1",'EWS DIRECTORY'!$J$311)</f>
        <v>M-1</v>
      </c>
      <c r="X74" s="654"/>
      <c r="Y74" s="655"/>
      <c r="Z74" s="469">
        <f>COUNTIF('DATA PEMICU'!$I$16:$I$999999,"*"&amp;MASTER!G58&amp;"*")</f>
        <v>0</v>
      </c>
      <c r="AA74" s="2"/>
      <c r="AB74" s="829">
        <f>IFERROR(VLOOKUP(A74,MASTER!$A$2:$B$120,2,FALSE),0)</f>
        <v>0</v>
      </c>
      <c r="AC74" s="809"/>
      <c r="AD74" s="809"/>
      <c r="AE74" s="809"/>
      <c r="AF74" s="810"/>
      <c r="AG74" s="831">
        <f>'M-1-1'!$X$33</f>
        <v>0</v>
      </c>
      <c r="AH74" s="815"/>
      <c r="AI74" s="815"/>
      <c r="AJ74" s="815"/>
      <c r="AK74" s="816"/>
      <c r="AL74" s="814">
        <f>AG74-AB74</f>
        <v>0</v>
      </c>
      <c r="AM74" s="815"/>
      <c r="AN74" s="815"/>
      <c r="AO74" s="815"/>
      <c r="AP74" s="816"/>
      <c r="AQ74" s="843" t="str">
        <f>'M-1-1'!I44&amp;", "&amp;'M-1-1'!I34</f>
        <v>Telah Sesuai, Tidak Dilakukan Pengujian</v>
      </c>
      <c r="AR74" s="815"/>
      <c r="AS74" s="815"/>
      <c r="AT74" s="815"/>
      <c r="AU74" s="816"/>
      <c r="AV74" s="821">
        <f t="shared" ref="AV74:AV76" si="22">AG74</f>
        <v>0</v>
      </c>
      <c r="AW74" s="809"/>
      <c r="AX74" s="809"/>
      <c r="AY74" s="809"/>
      <c r="AZ74" s="810"/>
      <c r="BA74" s="821">
        <f t="shared" ref="BA74:BA76" si="23">AV74</f>
        <v>0</v>
      </c>
      <c r="BB74" s="809"/>
      <c r="BC74" s="809"/>
      <c r="BD74" s="809"/>
      <c r="BE74" s="810"/>
      <c r="BF74" s="808"/>
      <c r="BG74" s="809"/>
      <c r="BH74" s="809"/>
      <c r="BI74" s="809"/>
      <c r="BJ74" s="810"/>
      <c r="BK74" s="821">
        <f t="shared" ref="BK74:BK76" si="24">AG74</f>
        <v>0</v>
      </c>
      <c r="BL74" s="809"/>
      <c r="BM74" s="809"/>
      <c r="BN74" s="809"/>
      <c r="BO74" s="810"/>
      <c r="BP74" s="808"/>
      <c r="BQ74" s="809"/>
      <c r="BR74" s="809"/>
      <c r="BS74" s="809"/>
      <c r="BT74" s="810"/>
    </row>
    <row r="75" spans="1:72" ht="15" customHeight="1" x14ac:dyDescent="0.25">
      <c r="A75" t="s">
        <v>62</v>
      </c>
      <c r="G75" s="635"/>
      <c r="H75" s="647" t="s">
        <v>1749</v>
      </c>
      <c r="I75" s="648" t="s">
        <v>1531</v>
      </c>
      <c r="J75" s="649"/>
      <c r="K75" s="649"/>
      <c r="L75" s="649"/>
      <c r="M75" s="649"/>
      <c r="N75" s="649"/>
      <c r="O75" s="649"/>
      <c r="P75" s="649"/>
      <c r="Q75" s="649"/>
      <c r="R75" s="649"/>
      <c r="S75" s="649"/>
      <c r="T75" s="649"/>
      <c r="U75" s="650"/>
      <c r="V75" s="653"/>
      <c r="W75" s="466" t="str">
        <f>HYPERLINK("#'"&amp;'EWS DIRECTORY'!$J$316&amp;"'!A1",'EWS DIRECTORY'!$J$316)</f>
        <v>M-2</v>
      </c>
      <c r="X75" s="654"/>
      <c r="Y75" s="655"/>
      <c r="Z75" s="469">
        <f>COUNTIF('DATA PEMICU'!$I$16:$I$999999,"*"&amp;MASTER!G59&amp;"*")</f>
        <v>0</v>
      </c>
      <c r="AA75" s="2"/>
      <c r="AB75" s="829">
        <f>IFERROR(VLOOKUP(A75,MASTER!$A$2:$B$120,2,FALSE),0)</f>
        <v>0</v>
      </c>
      <c r="AC75" s="809"/>
      <c r="AD75" s="809"/>
      <c r="AE75" s="809"/>
      <c r="AF75" s="810"/>
      <c r="AG75" s="831">
        <f>'M-2-1'!$X$33</f>
        <v>0</v>
      </c>
      <c r="AH75" s="815"/>
      <c r="AI75" s="815"/>
      <c r="AJ75" s="815"/>
      <c r="AK75" s="816"/>
      <c r="AL75" s="814">
        <f>AG75-AB75</f>
        <v>0</v>
      </c>
      <c r="AM75" s="815"/>
      <c r="AN75" s="815"/>
      <c r="AO75" s="815"/>
      <c r="AP75" s="816"/>
      <c r="AQ75" s="843" t="str">
        <f>'M-2-1'!I44&amp;", "&amp;'M-2-1'!I34</f>
        <v>Telah Sesuai, Tidak Dilakukan Pengujian</v>
      </c>
      <c r="AR75" s="815"/>
      <c r="AS75" s="815"/>
      <c r="AT75" s="815"/>
      <c r="AU75" s="816"/>
      <c r="AV75" s="821">
        <f t="shared" si="22"/>
        <v>0</v>
      </c>
      <c r="AW75" s="809"/>
      <c r="AX75" s="809"/>
      <c r="AY75" s="809"/>
      <c r="AZ75" s="810"/>
      <c r="BA75" s="821">
        <f t="shared" si="23"/>
        <v>0</v>
      </c>
      <c r="BB75" s="809"/>
      <c r="BC75" s="809"/>
      <c r="BD75" s="809"/>
      <c r="BE75" s="810"/>
      <c r="BF75" s="808"/>
      <c r="BG75" s="809"/>
      <c r="BH75" s="809"/>
      <c r="BI75" s="809"/>
      <c r="BJ75" s="810"/>
      <c r="BK75" s="821">
        <f t="shared" si="24"/>
        <v>0</v>
      </c>
      <c r="BL75" s="809"/>
      <c r="BM75" s="809"/>
      <c r="BN75" s="809"/>
      <c r="BO75" s="810"/>
      <c r="BP75" s="808"/>
      <c r="BQ75" s="809"/>
      <c r="BR75" s="809"/>
      <c r="BS75" s="809"/>
      <c r="BT75" s="810"/>
    </row>
    <row r="76" spans="1:72" ht="15" customHeight="1" x14ac:dyDescent="0.25">
      <c r="A76" t="s">
        <v>63</v>
      </c>
      <c r="G76" s="635"/>
      <c r="H76" s="656" t="s">
        <v>1750</v>
      </c>
      <c r="I76" s="649" t="s">
        <v>1533</v>
      </c>
      <c r="J76" s="649"/>
      <c r="K76" s="649"/>
      <c r="L76" s="649"/>
      <c r="M76" s="649"/>
      <c r="N76" s="649"/>
      <c r="O76" s="649"/>
      <c r="P76" s="649"/>
      <c r="Q76" s="649"/>
      <c r="R76" s="649"/>
      <c r="S76" s="649"/>
      <c r="T76" s="649"/>
      <c r="U76" s="650"/>
      <c r="V76" s="62"/>
      <c r="W76" s="466" t="str">
        <f>HYPERLINK("#'"&amp;'EWS DIRECTORY'!$J$321&amp;"'!A1",'EWS DIRECTORY'!$J$321)</f>
        <v>M-3</v>
      </c>
      <c r="X76" s="471"/>
      <c r="Y76" s="472"/>
      <c r="Z76" s="469">
        <f>COUNTIF('DATA PEMICU'!$I$16:$I$999999,"*"&amp;MASTER!G60&amp;"*")</f>
        <v>0</v>
      </c>
      <c r="AA76" s="2"/>
      <c r="AB76" s="829">
        <f>IFERROR(VLOOKUP(A76,MASTER!$A$2:$B$120,2,FALSE),0)</f>
        <v>0</v>
      </c>
      <c r="AC76" s="809"/>
      <c r="AD76" s="809"/>
      <c r="AE76" s="809"/>
      <c r="AF76" s="810"/>
      <c r="AG76" s="831">
        <f>'M-3-1'!$X$33</f>
        <v>0</v>
      </c>
      <c r="AH76" s="815"/>
      <c r="AI76" s="815"/>
      <c r="AJ76" s="815"/>
      <c r="AK76" s="816"/>
      <c r="AL76" s="814">
        <f>AG76-AB76</f>
        <v>0</v>
      </c>
      <c r="AM76" s="815"/>
      <c r="AN76" s="815"/>
      <c r="AO76" s="815"/>
      <c r="AP76" s="816"/>
      <c r="AQ76" s="843" t="str">
        <f>'M-3-1'!I44&amp;", "&amp;'M-3-1'!I34</f>
        <v>Telah Sesuai, Tidak Dilakukan Pengujian</v>
      </c>
      <c r="AR76" s="815"/>
      <c r="AS76" s="815"/>
      <c r="AT76" s="815"/>
      <c r="AU76" s="816"/>
      <c r="AV76" s="821">
        <f t="shared" si="22"/>
        <v>0</v>
      </c>
      <c r="AW76" s="809"/>
      <c r="AX76" s="809"/>
      <c r="AY76" s="809"/>
      <c r="AZ76" s="810"/>
      <c r="BA76" s="821">
        <f t="shared" si="23"/>
        <v>0</v>
      </c>
      <c r="BB76" s="809"/>
      <c r="BC76" s="809"/>
      <c r="BD76" s="809"/>
      <c r="BE76" s="810"/>
      <c r="BF76" s="808"/>
      <c r="BG76" s="809"/>
      <c r="BH76" s="809"/>
      <c r="BI76" s="809"/>
      <c r="BJ76" s="810"/>
      <c r="BK76" s="821">
        <f t="shared" si="24"/>
        <v>0</v>
      </c>
      <c r="BL76" s="809"/>
      <c r="BM76" s="809"/>
      <c r="BN76" s="809"/>
      <c r="BO76" s="810"/>
      <c r="BP76" s="808"/>
      <c r="BQ76" s="809"/>
      <c r="BR76" s="809"/>
      <c r="BS76" s="809"/>
      <c r="BT76" s="810"/>
    </row>
    <row r="77" spans="1:72" x14ac:dyDescent="0.25">
      <c r="G77" s="635"/>
      <c r="H77" s="649" t="s">
        <v>1751</v>
      </c>
      <c r="I77" s="649"/>
      <c r="J77" s="649"/>
      <c r="K77" s="649"/>
      <c r="L77" s="649"/>
      <c r="M77" s="649"/>
      <c r="N77" s="649"/>
      <c r="O77" s="649"/>
      <c r="P77" s="649"/>
      <c r="Q77" s="649"/>
      <c r="R77" s="649"/>
      <c r="S77" s="649"/>
      <c r="T77" s="649"/>
      <c r="U77" s="650"/>
      <c r="V77" s="62"/>
      <c r="W77" s="645"/>
      <c r="X77" s="471"/>
      <c r="Y77" s="472"/>
      <c r="Z77" s="467"/>
      <c r="AA77" s="2"/>
      <c r="AB77" s="875"/>
      <c r="AC77" s="809"/>
      <c r="AD77" s="809"/>
      <c r="AE77" s="809"/>
      <c r="AF77" s="810"/>
      <c r="AG77" s="854"/>
      <c r="AH77" s="815"/>
      <c r="AI77" s="815"/>
      <c r="AJ77" s="815"/>
      <c r="AK77" s="816"/>
      <c r="AL77" s="854"/>
      <c r="AM77" s="815"/>
      <c r="AN77" s="815"/>
      <c r="AO77" s="815"/>
      <c r="AP77" s="816"/>
      <c r="AQ77" s="887"/>
      <c r="AR77" s="815"/>
      <c r="AS77" s="815"/>
      <c r="AT77" s="815"/>
      <c r="AU77" s="816"/>
      <c r="AV77" s="822"/>
      <c r="AW77" s="809"/>
      <c r="AX77" s="809"/>
      <c r="AY77" s="809"/>
      <c r="AZ77" s="810"/>
      <c r="BA77" s="822"/>
      <c r="BB77" s="809"/>
      <c r="BC77" s="809"/>
      <c r="BD77" s="809"/>
      <c r="BE77" s="810"/>
      <c r="BF77" s="834"/>
      <c r="BG77" s="809"/>
      <c r="BH77" s="809"/>
      <c r="BI77" s="809"/>
      <c r="BJ77" s="810"/>
      <c r="BK77" s="822"/>
      <c r="BL77" s="809"/>
      <c r="BM77" s="809"/>
      <c r="BN77" s="809"/>
      <c r="BO77" s="810"/>
      <c r="BP77" s="834"/>
      <c r="BQ77" s="809"/>
      <c r="BR77" s="809"/>
      <c r="BS77" s="809"/>
      <c r="BT77" s="810"/>
    </row>
    <row r="78" spans="1:72" ht="15" customHeight="1" x14ac:dyDescent="0.25">
      <c r="A78" t="s">
        <v>64</v>
      </c>
      <c r="G78" s="635"/>
      <c r="H78" s="649"/>
      <c r="I78" s="649" t="s">
        <v>1752</v>
      </c>
      <c r="J78" s="649" t="s">
        <v>1535</v>
      </c>
      <c r="K78" s="649"/>
      <c r="L78" s="649"/>
      <c r="M78" s="649"/>
      <c r="N78" s="649"/>
      <c r="O78" s="649"/>
      <c r="P78" s="649"/>
      <c r="Q78" s="649"/>
      <c r="R78" s="649"/>
      <c r="S78" s="649"/>
      <c r="T78" s="649"/>
      <c r="U78" s="650"/>
      <c r="V78" s="62"/>
      <c r="W78" s="466" t="str">
        <f>HYPERLINK("#'"&amp;'EWS DIRECTORY'!$J$326&amp;"'!A1",'EWS DIRECTORY'!$J$326)</f>
        <v>N-1</v>
      </c>
      <c r="X78" s="471"/>
      <c r="Y78" s="472"/>
      <c r="Z78" s="469">
        <f>COUNTIF('DATA PEMICU'!$I$16:$I$999999,"*"&amp;MASTER!G62&amp;"*")</f>
        <v>0</v>
      </c>
      <c r="AA78" s="2"/>
      <c r="AB78" s="829"/>
      <c r="AC78" s="809"/>
      <c r="AD78" s="809"/>
      <c r="AE78" s="809"/>
      <c r="AF78" s="810"/>
      <c r="AG78" s="831">
        <f>'N-1'!$W$25</f>
        <v>0</v>
      </c>
      <c r="AH78" s="815"/>
      <c r="AI78" s="815"/>
      <c r="AJ78" s="815"/>
      <c r="AK78" s="816"/>
      <c r="AL78" s="814">
        <f t="shared" ref="AL78:AL83" si="25">AG78-AB78</f>
        <v>0</v>
      </c>
      <c r="AM78" s="815"/>
      <c r="AN78" s="815"/>
      <c r="AO78" s="815"/>
      <c r="AP78" s="816"/>
      <c r="AQ78" s="843"/>
      <c r="AR78" s="815"/>
      <c r="AS78" s="815"/>
      <c r="AT78" s="815"/>
      <c r="AU78" s="816"/>
      <c r="AV78" s="821">
        <f t="shared" ref="AV78:AV82" si="26">AG78</f>
        <v>0</v>
      </c>
      <c r="AW78" s="809"/>
      <c r="AX78" s="809"/>
      <c r="AY78" s="809"/>
      <c r="AZ78" s="810"/>
      <c r="BA78" s="821">
        <f t="shared" ref="BA78:BA82" si="27">AV78</f>
        <v>0</v>
      </c>
      <c r="BB78" s="809"/>
      <c r="BC78" s="809"/>
      <c r="BD78" s="809"/>
      <c r="BE78" s="810"/>
      <c r="BF78" s="808"/>
      <c r="BG78" s="809"/>
      <c r="BH78" s="809"/>
      <c r="BI78" s="809"/>
      <c r="BJ78" s="810"/>
      <c r="BK78" s="821">
        <f t="shared" ref="BK78:BK82" si="28">AG78</f>
        <v>0</v>
      </c>
      <c r="BL78" s="809"/>
      <c r="BM78" s="809"/>
      <c r="BN78" s="809"/>
      <c r="BO78" s="810"/>
      <c r="BP78" s="808"/>
      <c r="BQ78" s="809"/>
      <c r="BR78" s="809"/>
      <c r="BS78" s="809"/>
      <c r="BT78" s="810"/>
    </row>
    <row r="79" spans="1:72" ht="15" customHeight="1" x14ac:dyDescent="0.25">
      <c r="A79" t="s">
        <v>65</v>
      </c>
      <c r="G79" s="635"/>
      <c r="H79" s="649"/>
      <c r="I79" s="649" t="s">
        <v>1753</v>
      </c>
      <c r="J79" s="649" t="s">
        <v>1537</v>
      </c>
      <c r="K79" s="649"/>
      <c r="L79" s="649"/>
      <c r="M79" s="649"/>
      <c r="N79" s="649"/>
      <c r="O79" s="649"/>
      <c r="P79" s="649"/>
      <c r="Q79" s="649"/>
      <c r="R79" s="649"/>
      <c r="S79" s="649"/>
      <c r="T79" s="649"/>
      <c r="U79" s="650"/>
      <c r="V79" s="62"/>
      <c r="W79" s="466" t="str">
        <f>HYPERLINK("#'"&amp;'EWS DIRECTORY'!$J$327&amp;"'!A1",'EWS DIRECTORY'!$J$327)</f>
        <v>N-2</v>
      </c>
      <c r="X79" s="471"/>
      <c r="Y79" s="472"/>
      <c r="Z79" s="469">
        <f>COUNTIF('DATA PEMICU'!$I$16:$I$999999,"*"&amp;MASTER!G63&amp;"*")</f>
        <v>0</v>
      </c>
      <c r="AA79" s="2"/>
      <c r="AB79" s="829"/>
      <c r="AC79" s="809"/>
      <c r="AD79" s="809"/>
      <c r="AE79" s="809"/>
      <c r="AF79" s="810"/>
      <c r="AG79" s="831">
        <f>'N-2'!$W$25</f>
        <v>0</v>
      </c>
      <c r="AH79" s="815"/>
      <c r="AI79" s="815"/>
      <c r="AJ79" s="815"/>
      <c r="AK79" s="816"/>
      <c r="AL79" s="814">
        <f t="shared" si="25"/>
        <v>0</v>
      </c>
      <c r="AM79" s="815"/>
      <c r="AN79" s="815"/>
      <c r="AO79" s="815"/>
      <c r="AP79" s="816"/>
      <c r="AQ79" s="843"/>
      <c r="AR79" s="815"/>
      <c r="AS79" s="815"/>
      <c r="AT79" s="815"/>
      <c r="AU79" s="816"/>
      <c r="AV79" s="821">
        <f t="shared" si="26"/>
        <v>0</v>
      </c>
      <c r="AW79" s="809"/>
      <c r="AX79" s="809"/>
      <c r="AY79" s="809"/>
      <c r="AZ79" s="810"/>
      <c r="BA79" s="821">
        <f t="shared" si="27"/>
        <v>0</v>
      </c>
      <c r="BB79" s="809"/>
      <c r="BC79" s="809"/>
      <c r="BD79" s="809"/>
      <c r="BE79" s="810"/>
      <c r="BF79" s="808"/>
      <c r="BG79" s="809"/>
      <c r="BH79" s="809"/>
      <c r="BI79" s="809"/>
      <c r="BJ79" s="810"/>
      <c r="BK79" s="821">
        <f t="shared" si="28"/>
        <v>0</v>
      </c>
      <c r="BL79" s="809"/>
      <c r="BM79" s="809"/>
      <c r="BN79" s="809"/>
      <c r="BO79" s="810"/>
      <c r="BP79" s="808"/>
      <c r="BQ79" s="809"/>
      <c r="BR79" s="809"/>
      <c r="BS79" s="809"/>
      <c r="BT79" s="810"/>
    </row>
    <row r="80" spans="1:72" ht="15" customHeight="1" x14ac:dyDescent="0.25">
      <c r="A80" t="s">
        <v>66</v>
      </c>
      <c r="G80" s="657"/>
      <c r="H80" s="656"/>
      <c r="I80" s="649" t="s">
        <v>1754</v>
      </c>
      <c r="J80" s="649" t="s">
        <v>1538</v>
      </c>
      <c r="K80" s="649"/>
      <c r="L80" s="649"/>
      <c r="M80" s="649"/>
      <c r="N80" s="649"/>
      <c r="O80" s="649"/>
      <c r="P80" s="649"/>
      <c r="Q80" s="649"/>
      <c r="R80" s="649"/>
      <c r="S80" s="649"/>
      <c r="T80" s="649"/>
      <c r="U80" s="650"/>
      <c r="V80" s="651"/>
      <c r="W80" s="466" t="str">
        <f>HYPERLINK("#'"&amp;'EWS DIRECTORY'!$J$328&amp;"'!A1",'EWS DIRECTORY'!$J$328)</f>
        <v>N-3</v>
      </c>
      <c r="X80" s="643"/>
      <c r="Y80" s="652"/>
      <c r="Z80" s="469">
        <f>COUNTIF('DATA PEMICU'!$I$16:$I$999999,"*"&amp;MASTER!G64&amp;"*")</f>
        <v>0</v>
      </c>
      <c r="AA80" s="2"/>
      <c r="AB80" s="829"/>
      <c r="AC80" s="809"/>
      <c r="AD80" s="809"/>
      <c r="AE80" s="809"/>
      <c r="AF80" s="810"/>
      <c r="AG80" s="831">
        <f>'N-3'!$W$25</f>
        <v>0</v>
      </c>
      <c r="AH80" s="815"/>
      <c r="AI80" s="815"/>
      <c r="AJ80" s="815"/>
      <c r="AK80" s="816"/>
      <c r="AL80" s="814">
        <f t="shared" si="25"/>
        <v>0</v>
      </c>
      <c r="AM80" s="815"/>
      <c r="AN80" s="815"/>
      <c r="AO80" s="815"/>
      <c r="AP80" s="816"/>
      <c r="AQ80" s="843"/>
      <c r="AR80" s="815"/>
      <c r="AS80" s="815"/>
      <c r="AT80" s="815"/>
      <c r="AU80" s="816"/>
      <c r="AV80" s="821">
        <f t="shared" si="26"/>
        <v>0</v>
      </c>
      <c r="AW80" s="809"/>
      <c r="AX80" s="809"/>
      <c r="AY80" s="809"/>
      <c r="AZ80" s="810"/>
      <c r="BA80" s="821">
        <f t="shared" si="27"/>
        <v>0</v>
      </c>
      <c r="BB80" s="809"/>
      <c r="BC80" s="809"/>
      <c r="BD80" s="809"/>
      <c r="BE80" s="810"/>
      <c r="BF80" s="808"/>
      <c r="BG80" s="809"/>
      <c r="BH80" s="809"/>
      <c r="BI80" s="809"/>
      <c r="BJ80" s="810"/>
      <c r="BK80" s="821">
        <f t="shared" si="28"/>
        <v>0</v>
      </c>
      <c r="BL80" s="809"/>
      <c r="BM80" s="809"/>
      <c r="BN80" s="809"/>
      <c r="BO80" s="810"/>
      <c r="BP80" s="808"/>
      <c r="BQ80" s="809"/>
      <c r="BR80" s="809"/>
      <c r="BS80" s="809"/>
      <c r="BT80" s="810"/>
    </row>
    <row r="81" spans="1:72" ht="15" customHeight="1" x14ac:dyDescent="0.25">
      <c r="A81" t="s">
        <v>67</v>
      </c>
      <c r="G81" s="657"/>
      <c r="H81" s="656"/>
      <c r="I81" s="649" t="s">
        <v>1755</v>
      </c>
      <c r="J81" s="649" t="s">
        <v>1539</v>
      </c>
      <c r="K81" s="649"/>
      <c r="L81" s="649"/>
      <c r="M81" s="649"/>
      <c r="N81" s="649"/>
      <c r="O81" s="649"/>
      <c r="P81" s="649"/>
      <c r="Q81" s="649"/>
      <c r="R81" s="649"/>
      <c r="S81" s="649"/>
      <c r="T81" s="649"/>
      <c r="U81" s="650"/>
      <c r="V81" s="658"/>
      <c r="W81" s="466" t="str">
        <f>HYPERLINK("#'"&amp;'EWS DIRECTORY'!$J$329&amp;"'!A1",'EWS DIRECTORY'!$J$329)</f>
        <v>N-4</v>
      </c>
      <c r="X81" s="643"/>
      <c r="Y81" s="659"/>
      <c r="Z81" s="469">
        <f>COUNTIF('DATA PEMICU'!$I$16:$I$999999,"*"&amp;MASTER!G65&amp;"*")</f>
        <v>0</v>
      </c>
      <c r="AA81" s="2"/>
      <c r="AB81" s="829"/>
      <c r="AC81" s="809"/>
      <c r="AD81" s="809"/>
      <c r="AE81" s="809"/>
      <c r="AF81" s="810"/>
      <c r="AG81" s="831">
        <f>'N-4'!$W$25</f>
        <v>0</v>
      </c>
      <c r="AH81" s="815"/>
      <c r="AI81" s="815"/>
      <c r="AJ81" s="815"/>
      <c r="AK81" s="816"/>
      <c r="AL81" s="814">
        <f t="shared" si="25"/>
        <v>0</v>
      </c>
      <c r="AM81" s="815"/>
      <c r="AN81" s="815"/>
      <c r="AO81" s="815"/>
      <c r="AP81" s="816"/>
      <c r="AQ81" s="843"/>
      <c r="AR81" s="815"/>
      <c r="AS81" s="815"/>
      <c r="AT81" s="815"/>
      <c r="AU81" s="816"/>
      <c r="AV81" s="821">
        <f t="shared" si="26"/>
        <v>0</v>
      </c>
      <c r="AW81" s="809"/>
      <c r="AX81" s="809"/>
      <c r="AY81" s="809"/>
      <c r="AZ81" s="810"/>
      <c r="BA81" s="821">
        <f t="shared" si="27"/>
        <v>0</v>
      </c>
      <c r="BB81" s="809"/>
      <c r="BC81" s="809"/>
      <c r="BD81" s="809"/>
      <c r="BE81" s="810"/>
      <c r="BF81" s="808"/>
      <c r="BG81" s="809"/>
      <c r="BH81" s="809"/>
      <c r="BI81" s="809"/>
      <c r="BJ81" s="810"/>
      <c r="BK81" s="821">
        <f t="shared" si="28"/>
        <v>0</v>
      </c>
      <c r="BL81" s="809"/>
      <c r="BM81" s="809"/>
      <c r="BN81" s="809"/>
      <c r="BO81" s="810"/>
      <c r="BP81" s="808"/>
      <c r="BQ81" s="809"/>
      <c r="BR81" s="809"/>
      <c r="BS81" s="809"/>
      <c r="BT81" s="810"/>
    </row>
    <row r="82" spans="1:72" ht="15" customHeight="1" x14ac:dyDescent="0.25">
      <c r="A82" t="s">
        <v>68</v>
      </c>
      <c r="G82" s="657"/>
      <c r="H82" s="656"/>
      <c r="I82" s="649" t="s">
        <v>1756</v>
      </c>
      <c r="J82" s="649" t="s">
        <v>1541</v>
      </c>
      <c r="K82" s="649"/>
      <c r="L82" s="649"/>
      <c r="M82" s="649"/>
      <c r="N82" s="649"/>
      <c r="O82" s="649"/>
      <c r="P82" s="649"/>
      <c r="Q82" s="649"/>
      <c r="R82" s="649"/>
      <c r="S82" s="649"/>
      <c r="T82" s="649"/>
      <c r="U82" s="650"/>
      <c r="V82" s="651"/>
      <c r="W82" s="466" t="str">
        <f>HYPERLINK("#'"&amp;'EWS DIRECTORY'!$J$330&amp;"'!A1",'EWS DIRECTORY'!$J$330)</f>
        <v>N-5</v>
      </c>
      <c r="X82" s="643"/>
      <c r="Y82" s="652"/>
      <c r="Z82" s="469">
        <f>COUNTIF('DATA PEMICU'!$I$16:$I$999999,"*"&amp;MASTER!G66&amp;"*")</f>
        <v>0</v>
      </c>
      <c r="AA82" s="2"/>
      <c r="AB82" s="829"/>
      <c r="AC82" s="809"/>
      <c r="AD82" s="809"/>
      <c r="AE82" s="809"/>
      <c r="AF82" s="810"/>
      <c r="AG82" s="831">
        <f>'N-5'!$W$25</f>
        <v>0</v>
      </c>
      <c r="AH82" s="815"/>
      <c r="AI82" s="815"/>
      <c r="AJ82" s="815"/>
      <c r="AK82" s="816"/>
      <c r="AL82" s="814">
        <f t="shared" si="25"/>
        <v>0</v>
      </c>
      <c r="AM82" s="815"/>
      <c r="AN82" s="815"/>
      <c r="AO82" s="815"/>
      <c r="AP82" s="816"/>
      <c r="AQ82" s="843"/>
      <c r="AR82" s="815"/>
      <c r="AS82" s="815"/>
      <c r="AT82" s="815"/>
      <c r="AU82" s="816"/>
      <c r="AV82" s="821">
        <f t="shared" si="26"/>
        <v>0</v>
      </c>
      <c r="AW82" s="809"/>
      <c r="AX82" s="809"/>
      <c r="AY82" s="809"/>
      <c r="AZ82" s="810"/>
      <c r="BA82" s="821">
        <f t="shared" si="27"/>
        <v>0</v>
      </c>
      <c r="BB82" s="809"/>
      <c r="BC82" s="809"/>
      <c r="BD82" s="809"/>
      <c r="BE82" s="810"/>
      <c r="BF82" s="808"/>
      <c r="BG82" s="809"/>
      <c r="BH82" s="809"/>
      <c r="BI82" s="809"/>
      <c r="BJ82" s="810"/>
      <c r="BK82" s="821">
        <f t="shared" si="28"/>
        <v>0</v>
      </c>
      <c r="BL82" s="809"/>
      <c r="BM82" s="809"/>
      <c r="BN82" s="809"/>
      <c r="BO82" s="810"/>
      <c r="BP82" s="808"/>
      <c r="BQ82" s="809"/>
      <c r="BR82" s="809"/>
      <c r="BS82" s="809"/>
      <c r="BT82" s="810"/>
    </row>
    <row r="83" spans="1:72" ht="15" customHeight="1" thickBot="1" x14ac:dyDescent="0.3">
      <c r="A83" t="s">
        <v>69</v>
      </c>
      <c r="G83" s="657"/>
      <c r="H83" s="656"/>
      <c r="I83" s="649" t="s">
        <v>1757</v>
      </c>
      <c r="J83" s="649" t="s">
        <v>1550</v>
      </c>
      <c r="K83" s="649"/>
      <c r="L83" s="649"/>
      <c r="M83" s="649"/>
      <c r="N83" s="649"/>
      <c r="O83" s="649"/>
      <c r="P83" s="649"/>
      <c r="Q83" s="649"/>
      <c r="R83" s="649"/>
      <c r="S83" s="649"/>
      <c r="T83" s="649"/>
      <c r="U83" s="650"/>
      <c r="V83" s="653"/>
      <c r="W83" s="646"/>
      <c r="X83" s="654"/>
      <c r="Y83" s="655"/>
      <c r="Z83" s="469"/>
      <c r="AA83" s="2"/>
      <c r="AB83" s="818"/>
      <c r="AC83" s="819"/>
      <c r="AD83" s="819"/>
      <c r="AE83" s="819"/>
      <c r="AF83" s="820"/>
      <c r="AG83" s="865">
        <f>SUM(AG78:AK79)-AG80-AG81+AG82</f>
        <v>0</v>
      </c>
      <c r="AH83" s="827"/>
      <c r="AI83" s="827"/>
      <c r="AJ83" s="827"/>
      <c r="AK83" s="820"/>
      <c r="AL83" s="882">
        <f t="shared" si="25"/>
        <v>0</v>
      </c>
      <c r="AM83" s="841"/>
      <c r="AN83" s="841"/>
      <c r="AO83" s="841"/>
      <c r="AP83" s="842"/>
      <c r="AQ83" s="840"/>
      <c r="AR83" s="841"/>
      <c r="AS83" s="841"/>
      <c r="AT83" s="841"/>
      <c r="AU83" s="842"/>
      <c r="AV83" s="826">
        <f>SUM(AV78:AZ79)-AV80-AV81+AV82</f>
        <v>0</v>
      </c>
      <c r="AW83" s="901"/>
      <c r="AX83" s="901"/>
      <c r="AY83" s="901"/>
      <c r="AZ83" s="900"/>
      <c r="BA83" s="826">
        <f>SUM(BA78:BE79)-BA80-BA81+BA82</f>
        <v>0</v>
      </c>
      <c r="BB83" s="901"/>
      <c r="BC83" s="901"/>
      <c r="BD83" s="901"/>
      <c r="BE83" s="900"/>
      <c r="BF83" s="830"/>
      <c r="BG83" s="899"/>
      <c r="BH83" s="899"/>
      <c r="BI83" s="899"/>
      <c r="BJ83" s="900"/>
      <c r="BK83" s="826">
        <f>SUM(BK78:BO79)-BK80-BK81+BK82</f>
        <v>0</v>
      </c>
      <c r="BL83" s="901"/>
      <c r="BM83" s="901"/>
      <c r="BN83" s="901"/>
      <c r="BO83" s="900"/>
      <c r="BP83" s="830"/>
      <c r="BQ83" s="819"/>
      <c r="BR83" s="819"/>
      <c r="BS83" s="819"/>
      <c r="BT83" s="820"/>
    </row>
    <row r="84" spans="1:72" ht="15" customHeight="1" thickTop="1" x14ac:dyDescent="0.25">
      <c r="G84" s="657"/>
      <c r="H84" s="656" t="s">
        <v>1758</v>
      </c>
      <c r="I84" s="851" t="s">
        <v>1759</v>
      </c>
      <c r="J84" s="852"/>
      <c r="K84" s="852"/>
      <c r="L84" s="852"/>
      <c r="M84" s="852"/>
      <c r="N84" s="852"/>
      <c r="O84" s="852"/>
      <c r="P84" s="852"/>
      <c r="Q84" s="852"/>
      <c r="R84" s="852"/>
      <c r="S84" s="852"/>
      <c r="T84" s="852"/>
      <c r="U84" s="853"/>
      <c r="V84" s="651"/>
      <c r="W84" s="646"/>
      <c r="X84" s="643"/>
      <c r="Y84" s="652"/>
      <c r="Z84" s="469"/>
      <c r="AA84" s="2"/>
      <c r="AB84" s="897"/>
      <c r="AC84" s="812"/>
      <c r="AD84" s="812"/>
      <c r="AE84" s="812"/>
      <c r="AF84" s="813"/>
      <c r="AG84" s="844"/>
      <c r="AH84" s="845"/>
      <c r="AI84" s="845"/>
      <c r="AJ84" s="845"/>
      <c r="AK84" s="846"/>
      <c r="AL84" s="844"/>
      <c r="AM84" s="845"/>
      <c r="AN84" s="845"/>
      <c r="AO84" s="845"/>
      <c r="AP84" s="846"/>
      <c r="AQ84" s="881"/>
      <c r="AR84" s="845"/>
      <c r="AS84" s="845"/>
      <c r="AT84" s="845"/>
      <c r="AU84" s="846"/>
      <c r="AV84" s="828"/>
      <c r="AW84" s="812"/>
      <c r="AX84" s="812"/>
      <c r="AY84" s="812"/>
      <c r="AZ84" s="813"/>
      <c r="BA84" s="828"/>
      <c r="BB84" s="812"/>
      <c r="BC84" s="812"/>
      <c r="BD84" s="812"/>
      <c r="BE84" s="813"/>
      <c r="BF84" s="850"/>
      <c r="BG84" s="812"/>
      <c r="BH84" s="812"/>
      <c r="BI84" s="812"/>
      <c r="BJ84" s="813"/>
      <c r="BK84" s="828"/>
      <c r="BL84" s="812"/>
      <c r="BM84" s="812"/>
      <c r="BN84" s="812"/>
      <c r="BO84" s="813"/>
      <c r="BP84" s="850"/>
      <c r="BQ84" s="812"/>
      <c r="BR84" s="812"/>
      <c r="BS84" s="812"/>
      <c r="BT84" s="813"/>
    </row>
    <row r="85" spans="1:72" ht="15" customHeight="1" x14ac:dyDescent="0.25">
      <c r="A85" t="s">
        <v>70</v>
      </c>
      <c r="G85" s="657"/>
      <c r="H85" s="656"/>
      <c r="I85" s="649" t="s">
        <v>1760</v>
      </c>
      <c r="J85" s="649" t="s">
        <v>1542</v>
      </c>
      <c r="K85" s="649"/>
      <c r="L85" s="649"/>
      <c r="M85" s="649"/>
      <c r="N85" s="649"/>
      <c r="O85" s="649"/>
      <c r="P85" s="649"/>
      <c r="Q85" s="649"/>
      <c r="R85" s="649"/>
      <c r="S85" s="649"/>
      <c r="T85" s="649"/>
      <c r="U85" s="650"/>
      <c r="V85" s="651"/>
      <c r="W85" s="466" t="str">
        <f>HYPERLINK("#'"&amp;'EWS DIRECTORY'!$J$331&amp;"'!A1",'EWS DIRECTORY'!$J$331)</f>
        <v>O-1</v>
      </c>
      <c r="X85" s="643"/>
      <c r="Y85" s="652"/>
      <c r="Z85" s="469">
        <f>COUNTIF('DATA PEMICU'!$I$16:$I$999999,"*"&amp;MASTER!G69&amp;"*")</f>
        <v>0</v>
      </c>
      <c r="AA85" s="2"/>
      <c r="AB85" s="829">
        <f>IFERROR(VLOOKUP(A85,MASTER!$A$2:$B$120,2,FALSE),0)</f>
        <v>0</v>
      </c>
      <c r="AC85" s="809"/>
      <c r="AD85" s="809"/>
      <c r="AE85" s="809"/>
      <c r="AF85" s="810"/>
      <c r="AG85" s="831">
        <f>'O-1'!$AT$40</f>
        <v>0</v>
      </c>
      <c r="AH85" s="815"/>
      <c r="AI85" s="815"/>
      <c r="AJ85" s="815"/>
      <c r="AK85" s="816"/>
      <c r="AL85" s="814">
        <f t="shared" ref="AL85:AL92" si="29">AG85-AB85</f>
        <v>0</v>
      </c>
      <c r="AM85" s="815"/>
      <c r="AN85" s="815"/>
      <c r="AO85" s="815"/>
      <c r="AP85" s="816"/>
      <c r="AQ85" s="843"/>
      <c r="AR85" s="815"/>
      <c r="AS85" s="815"/>
      <c r="AT85" s="815"/>
      <c r="AU85" s="816"/>
      <c r="AV85" s="821">
        <f t="shared" ref="AV85:AV87" si="30">AG85</f>
        <v>0</v>
      </c>
      <c r="AW85" s="809"/>
      <c r="AX85" s="809"/>
      <c r="AY85" s="809"/>
      <c r="AZ85" s="810"/>
      <c r="BA85" s="821">
        <f t="shared" ref="BA85:BA87" si="31">AV85</f>
        <v>0</v>
      </c>
      <c r="BB85" s="809"/>
      <c r="BC85" s="809"/>
      <c r="BD85" s="809"/>
      <c r="BE85" s="810"/>
      <c r="BF85" s="808"/>
      <c r="BG85" s="809"/>
      <c r="BH85" s="809"/>
      <c r="BI85" s="809"/>
      <c r="BJ85" s="810"/>
      <c r="BK85" s="821">
        <f t="shared" ref="BK85:BK87" si="32">AG85</f>
        <v>0</v>
      </c>
      <c r="BL85" s="809"/>
      <c r="BM85" s="809"/>
      <c r="BN85" s="809"/>
      <c r="BO85" s="810"/>
      <c r="BP85" s="808"/>
      <c r="BQ85" s="809"/>
      <c r="BR85" s="809"/>
      <c r="BS85" s="809"/>
      <c r="BT85" s="810"/>
    </row>
    <row r="86" spans="1:72" ht="15" customHeight="1" x14ac:dyDescent="0.25">
      <c r="A86" t="s">
        <v>71</v>
      </c>
      <c r="G86" s="635"/>
      <c r="H86" s="656"/>
      <c r="I86" s="649" t="s">
        <v>1761</v>
      </c>
      <c r="J86" s="649" t="s">
        <v>1543</v>
      </c>
      <c r="K86" s="649"/>
      <c r="L86" s="649"/>
      <c r="M86" s="649"/>
      <c r="N86" s="649"/>
      <c r="O86" s="649"/>
      <c r="P86" s="649"/>
      <c r="Q86" s="649"/>
      <c r="R86" s="649"/>
      <c r="S86" s="649"/>
      <c r="T86" s="649"/>
      <c r="U86" s="650"/>
      <c r="V86" s="651"/>
      <c r="W86" s="466" t="str">
        <f>HYPERLINK("#'"&amp;'EWS DIRECTORY'!$J$332&amp;"'!A1",'EWS DIRECTORY'!$J$332)</f>
        <v>O-2</v>
      </c>
      <c r="X86" s="643"/>
      <c r="Y86" s="652"/>
      <c r="Z86" s="469">
        <f>COUNTIF('DATA PEMICU'!$I$16:$I$999999,"*"&amp;MASTER!G70&amp;"*")</f>
        <v>0</v>
      </c>
      <c r="AA86" s="2"/>
      <c r="AB86" s="829">
        <f>IFERROR(VLOOKUP(A86,MASTER!$A$2:$B$120,2,FALSE),0)</f>
        <v>0</v>
      </c>
      <c r="AC86" s="809"/>
      <c r="AD86" s="809"/>
      <c r="AE86" s="809"/>
      <c r="AF86" s="810"/>
      <c r="AG86" s="831">
        <f>'O-2'!$AF$40</f>
        <v>0</v>
      </c>
      <c r="AH86" s="815"/>
      <c r="AI86" s="815"/>
      <c r="AJ86" s="815"/>
      <c r="AK86" s="816"/>
      <c r="AL86" s="814">
        <f t="shared" si="29"/>
        <v>0</v>
      </c>
      <c r="AM86" s="815"/>
      <c r="AN86" s="815"/>
      <c r="AO86" s="815"/>
      <c r="AP86" s="816"/>
      <c r="AQ86" s="843"/>
      <c r="AR86" s="815"/>
      <c r="AS86" s="815"/>
      <c r="AT86" s="815"/>
      <c r="AU86" s="816"/>
      <c r="AV86" s="821">
        <f t="shared" si="30"/>
        <v>0</v>
      </c>
      <c r="AW86" s="809"/>
      <c r="AX86" s="809"/>
      <c r="AY86" s="809"/>
      <c r="AZ86" s="810"/>
      <c r="BA86" s="821">
        <f t="shared" si="31"/>
        <v>0</v>
      </c>
      <c r="BB86" s="809"/>
      <c r="BC86" s="809"/>
      <c r="BD86" s="809"/>
      <c r="BE86" s="810"/>
      <c r="BF86" s="808"/>
      <c r="BG86" s="809"/>
      <c r="BH86" s="809"/>
      <c r="BI86" s="809"/>
      <c r="BJ86" s="810"/>
      <c r="BK86" s="821">
        <f t="shared" si="32"/>
        <v>0</v>
      </c>
      <c r="BL86" s="809"/>
      <c r="BM86" s="809"/>
      <c r="BN86" s="809"/>
      <c r="BO86" s="810"/>
      <c r="BP86" s="808"/>
      <c r="BQ86" s="809"/>
      <c r="BR86" s="809"/>
      <c r="BS86" s="809"/>
      <c r="BT86" s="810"/>
    </row>
    <row r="87" spans="1:72" ht="15" customHeight="1" x14ac:dyDescent="0.25">
      <c r="A87" t="s">
        <v>72</v>
      </c>
      <c r="G87" s="635"/>
      <c r="H87" s="649"/>
      <c r="I87" s="649" t="s">
        <v>1762</v>
      </c>
      <c r="J87" s="649" t="s">
        <v>1545</v>
      </c>
      <c r="K87" s="649"/>
      <c r="L87" s="649"/>
      <c r="M87" s="649"/>
      <c r="N87" s="649"/>
      <c r="O87" s="649"/>
      <c r="P87" s="649"/>
      <c r="Q87" s="649"/>
      <c r="R87" s="649"/>
      <c r="S87" s="649"/>
      <c r="T87" s="649"/>
      <c r="U87" s="650"/>
      <c r="V87" s="653"/>
      <c r="W87" s="466" t="str">
        <f>HYPERLINK("#'"&amp;'EWS DIRECTORY'!$J$333&amp;"'!A1",'EWS DIRECTORY'!$J$333)</f>
        <v>O-3</v>
      </c>
      <c r="X87" s="654"/>
      <c r="Y87" s="655"/>
      <c r="Z87" s="469">
        <f>COUNTIF('DATA PEMICU'!$I$16:$I$999999,"*"&amp;MASTER!G71&amp;"*")</f>
        <v>0</v>
      </c>
      <c r="AA87" s="2"/>
      <c r="AB87" s="829">
        <f>IFERROR(VLOOKUP(A87,MASTER!$A$2:$B$120,2,FALSE),0)</f>
        <v>0</v>
      </c>
      <c r="AC87" s="809"/>
      <c r="AD87" s="809"/>
      <c r="AE87" s="809"/>
      <c r="AF87" s="810"/>
      <c r="AG87" s="831">
        <f>'O-3'!$AI$44</f>
        <v>0</v>
      </c>
      <c r="AH87" s="815"/>
      <c r="AI87" s="815"/>
      <c r="AJ87" s="815"/>
      <c r="AK87" s="816"/>
      <c r="AL87" s="814">
        <f t="shared" si="29"/>
        <v>0</v>
      </c>
      <c r="AM87" s="815"/>
      <c r="AN87" s="815"/>
      <c r="AO87" s="815"/>
      <c r="AP87" s="816"/>
      <c r="AQ87" s="843"/>
      <c r="AR87" s="815"/>
      <c r="AS87" s="815"/>
      <c r="AT87" s="815"/>
      <c r="AU87" s="816"/>
      <c r="AV87" s="821">
        <f t="shared" si="30"/>
        <v>0</v>
      </c>
      <c r="AW87" s="809"/>
      <c r="AX87" s="809"/>
      <c r="AY87" s="809"/>
      <c r="AZ87" s="810"/>
      <c r="BA87" s="821">
        <f t="shared" si="31"/>
        <v>0</v>
      </c>
      <c r="BB87" s="809"/>
      <c r="BC87" s="809"/>
      <c r="BD87" s="809"/>
      <c r="BE87" s="810"/>
      <c r="BF87" s="808"/>
      <c r="BG87" s="809"/>
      <c r="BH87" s="809"/>
      <c r="BI87" s="809"/>
      <c r="BJ87" s="810"/>
      <c r="BK87" s="821">
        <f t="shared" si="32"/>
        <v>0</v>
      </c>
      <c r="BL87" s="809"/>
      <c r="BM87" s="809"/>
      <c r="BN87" s="809"/>
      <c r="BO87" s="810"/>
      <c r="BP87" s="808"/>
      <c r="BQ87" s="809"/>
      <c r="BR87" s="809"/>
      <c r="BS87" s="809"/>
      <c r="BT87" s="810"/>
    </row>
    <row r="88" spans="1:72" ht="14.4" thickBot="1" x14ac:dyDescent="0.3">
      <c r="A88" t="s">
        <v>73</v>
      </c>
      <c r="G88" s="635"/>
      <c r="H88" s="649"/>
      <c r="I88" s="649" t="s">
        <v>1763</v>
      </c>
      <c r="J88" s="649" t="s">
        <v>1551</v>
      </c>
      <c r="K88" s="649"/>
      <c r="L88" s="649"/>
      <c r="M88" s="649"/>
      <c r="N88" s="649"/>
      <c r="O88" s="649"/>
      <c r="P88" s="649"/>
      <c r="Q88" s="649"/>
      <c r="R88" s="649"/>
      <c r="S88" s="649"/>
      <c r="T88" s="649"/>
      <c r="U88" s="650"/>
      <c r="V88" s="252"/>
      <c r="W88" s="660"/>
      <c r="X88" s="661"/>
      <c r="Y88" s="662"/>
      <c r="Z88" s="469"/>
      <c r="AA88" s="2"/>
      <c r="AB88" s="818">
        <f>IFERROR(VLOOKUP(A88,MASTER!$A$2:$B$120,2,FALSE),0)</f>
        <v>0</v>
      </c>
      <c r="AC88" s="819"/>
      <c r="AD88" s="819"/>
      <c r="AE88" s="819"/>
      <c r="AF88" s="820"/>
      <c r="AG88" s="865">
        <f>SUM(AG85:AK87)</f>
        <v>0</v>
      </c>
      <c r="AH88" s="827"/>
      <c r="AI88" s="827"/>
      <c r="AJ88" s="827"/>
      <c r="AK88" s="820"/>
      <c r="AL88" s="882">
        <f t="shared" si="29"/>
        <v>0</v>
      </c>
      <c r="AM88" s="841"/>
      <c r="AN88" s="841"/>
      <c r="AO88" s="841"/>
      <c r="AP88" s="842"/>
      <c r="AQ88" s="840"/>
      <c r="AR88" s="841"/>
      <c r="AS88" s="841"/>
      <c r="AT88" s="841"/>
      <c r="AU88" s="842"/>
      <c r="AV88" s="826">
        <f>SUM(AV85:AZ87)</f>
        <v>0</v>
      </c>
      <c r="AW88" s="827"/>
      <c r="AX88" s="827"/>
      <c r="AY88" s="827"/>
      <c r="AZ88" s="820"/>
      <c r="BA88" s="826">
        <f>SUM(BA85:BE87)</f>
        <v>0</v>
      </c>
      <c r="BB88" s="827"/>
      <c r="BC88" s="827"/>
      <c r="BD88" s="827"/>
      <c r="BE88" s="820"/>
      <c r="BF88" s="830"/>
      <c r="BG88" s="819"/>
      <c r="BH88" s="819"/>
      <c r="BI88" s="819"/>
      <c r="BJ88" s="820"/>
      <c r="BK88" s="826">
        <f>SUM(BK85:BO87)</f>
        <v>0</v>
      </c>
      <c r="BL88" s="827"/>
      <c r="BM88" s="827"/>
      <c r="BN88" s="827"/>
      <c r="BO88" s="820"/>
      <c r="BP88" s="830"/>
      <c r="BQ88" s="819"/>
      <c r="BR88" s="819"/>
      <c r="BS88" s="819"/>
      <c r="BT88" s="820"/>
    </row>
    <row r="89" spans="1:72" ht="15" customHeight="1" thickTop="1" x14ac:dyDescent="0.25">
      <c r="A89" t="s">
        <v>74</v>
      </c>
      <c r="G89" s="635"/>
      <c r="H89" s="663" t="s">
        <v>1735</v>
      </c>
      <c r="I89" s="851" t="s">
        <v>1391</v>
      </c>
      <c r="J89" s="852"/>
      <c r="K89" s="852"/>
      <c r="L89" s="852"/>
      <c r="M89" s="852"/>
      <c r="N89" s="852"/>
      <c r="O89" s="852"/>
      <c r="P89" s="852"/>
      <c r="Q89" s="852"/>
      <c r="R89" s="852"/>
      <c r="S89" s="852"/>
      <c r="T89" s="852"/>
      <c r="U89" s="853"/>
      <c r="V89" s="664"/>
      <c r="W89" s="473" t="str">
        <f>HYPERLINK("#'"&amp;'EWS DIRECTORY'!$J$334&amp;"'!A1",'EWS DIRECTORY'!$J$334)</f>
        <v>P</v>
      </c>
      <c r="X89" s="665"/>
      <c r="Y89" s="666"/>
      <c r="Z89" s="469">
        <f>COUNTIF('DATA PEMICU'!$I$16:$I$999999,"*"&amp;MASTER!G73&amp;"*")</f>
        <v>0</v>
      </c>
      <c r="AA89" s="2"/>
      <c r="AB89" s="879">
        <f>IFERROR(VLOOKUP(A89,MASTER!$A$2:$B$120,2,FALSE),0)</f>
        <v>0</v>
      </c>
      <c r="AC89" s="812"/>
      <c r="AD89" s="812"/>
      <c r="AE89" s="812"/>
      <c r="AF89" s="813"/>
      <c r="AG89" s="864">
        <f>'P-1'!$X$33</f>
        <v>0</v>
      </c>
      <c r="AH89" s="845"/>
      <c r="AI89" s="845"/>
      <c r="AJ89" s="845"/>
      <c r="AK89" s="846"/>
      <c r="AL89" s="876">
        <f t="shared" si="29"/>
        <v>0</v>
      </c>
      <c r="AM89" s="845"/>
      <c r="AN89" s="845"/>
      <c r="AO89" s="845"/>
      <c r="AP89" s="846"/>
      <c r="AQ89" s="843" t="str">
        <f>'P-1'!I44&amp;", "&amp;'P-1'!I34</f>
        <v>Telah Sesuai, Tidak Dilakukan Pengujian</v>
      </c>
      <c r="AR89" s="815"/>
      <c r="AS89" s="815"/>
      <c r="AT89" s="815"/>
      <c r="AU89" s="816"/>
      <c r="AV89" s="811">
        <f>AG89</f>
        <v>0</v>
      </c>
      <c r="AW89" s="812"/>
      <c r="AX89" s="812"/>
      <c r="AY89" s="812"/>
      <c r="AZ89" s="813"/>
      <c r="BA89" s="811">
        <f>AV89</f>
        <v>0</v>
      </c>
      <c r="BB89" s="812"/>
      <c r="BC89" s="812"/>
      <c r="BD89" s="812"/>
      <c r="BE89" s="813"/>
      <c r="BF89" s="817"/>
      <c r="BG89" s="812"/>
      <c r="BH89" s="812"/>
      <c r="BI89" s="812"/>
      <c r="BJ89" s="813"/>
      <c r="BK89" s="811">
        <f>AG89</f>
        <v>0</v>
      </c>
      <c r="BL89" s="812"/>
      <c r="BM89" s="812"/>
      <c r="BN89" s="812"/>
      <c r="BO89" s="813"/>
      <c r="BP89" s="817"/>
      <c r="BQ89" s="812"/>
      <c r="BR89" s="812"/>
      <c r="BS89" s="812"/>
      <c r="BT89" s="813"/>
    </row>
    <row r="90" spans="1:72" ht="15" customHeight="1" x14ac:dyDescent="0.25">
      <c r="A90" t="s">
        <v>75</v>
      </c>
      <c r="G90" s="635"/>
      <c r="H90" s="649" t="s">
        <v>1737</v>
      </c>
      <c r="I90" s="851" t="s">
        <v>1547</v>
      </c>
      <c r="J90" s="852"/>
      <c r="K90" s="852"/>
      <c r="L90" s="852"/>
      <c r="M90" s="852"/>
      <c r="N90" s="852"/>
      <c r="O90" s="852"/>
      <c r="P90" s="852"/>
      <c r="Q90" s="852"/>
      <c r="R90" s="852"/>
      <c r="S90" s="852"/>
      <c r="T90" s="852"/>
      <c r="U90" s="853"/>
      <c r="V90" s="664"/>
      <c r="W90" s="473" t="str">
        <f>HYPERLINK("#'"&amp;'EWS DIRECTORY'!$J$339&amp;"'!A1",'EWS DIRECTORY'!$J$339)</f>
        <v>Q</v>
      </c>
      <c r="X90" s="665"/>
      <c r="Y90" s="666"/>
      <c r="Z90" s="469">
        <f>COUNTIF('DATA PEMICU'!$I$16:$I$999999,"*"&amp;MASTER!G74&amp;"*")</f>
        <v>0</v>
      </c>
      <c r="AA90" s="2"/>
      <c r="AB90" s="829">
        <f>IFERROR(VLOOKUP(A90,MASTER!$A$2:$B$120,2,FALSE),0)</f>
        <v>0</v>
      </c>
      <c r="AC90" s="809"/>
      <c r="AD90" s="809"/>
      <c r="AE90" s="809"/>
      <c r="AF90" s="810"/>
      <c r="AG90" s="831">
        <f>'Q-1'!$X$33</f>
        <v>0</v>
      </c>
      <c r="AH90" s="815"/>
      <c r="AI90" s="815"/>
      <c r="AJ90" s="815"/>
      <c r="AK90" s="816"/>
      <c r="AL90" s="814">
        <f t="shared" si="29"/>
        <v>0</v>
      </c>
      <c r="AM90" s="815"/>
      <c r="AN90" s="815"/>
      <c r="AO90" s="815"/>
      <c r="AP90" s="816"/>
      <c r="AQ90" s="843" t="str">
        <f>'Q-1'!I44&amp;", "&amp;'Q-1'!I34</f>
        <v>Telah Sesuai, Tidak Dilakukan Pengujian</v>
      </c>
      <c r="AR90" s="815"/>
      <c r="AS90" s="815"/>
      <c r="AT90" s="815"/>
      <c r="AU90" s="816"/>
      <c r="AV90" s="821">
        <f>AG90</f>
        <v>0</v>
      </c>
      <c r="AW90" s="809"/>
      <c r="AX90" s="809"/>
      <c r="AY90" s="809"/>
      <c r="AZ90" s="810"/>
      <c r="BA90" s="821">
        <f>AV90</f>
        <v>0</v>
      </c>
      <c r="BB90" s="809"/>
      <c r="BC90" s="809"/>
      <c r="BD90" s="809"/>
      <c r="BE90" s="810"/>
      <c r="BF90" s="808"/>
      <c r="BG90" s="809"/>
      <c r="BH90" s="809"/>
      <c r="BI90" s="809"/>
      <c r="BJ90" s="810"/>
      <c r="BK90" s="821">
        <f>AG90</f>
        <v>0</v>
      </c>
      <c r="BL90" s="809"/>
      <c r="BM90" s="809"/>
      <c r="BN90" s="809"/>
      <c r="BO90" s="810"/>
      <c r="BP90" s="808"/>
      <c r="BQ90" s="809"/>
      <c r="BR90" s="809"/>
      <c r="BS90" s="809"/>
      <c r="BT90" s="810"/>
    </row>
    <row r="91" spans="1:72" ht="15" customHeight="1" x14ac:dyDescent="0.25">
      <c r="A91" t="s">
        <v>76</v>
      </c>
      <c r="G91" s="635"/>
      <c r="H91" s="649" t="s">
        <v>1738</v>
      </c>
      <c r="I91" s="851" t="s">
        <v>1764</v>
      </c>
      <c r="J91" s="852"/>
      <c r="K91" s="852"/>
      <c r="L91" s="852"/>
      <c r="M91" s="852"/>
      <c r="N91" s="852"/>
      <c r="O91" s="852"/>
      <c r="P91" s="852"/>
      <c r="Q91" s="852"/>
      <c r="R91" s="852"/>
      <c r="S91" s="852"/>
      <c r="T91" s="852"/>
      <c r="U91" s="853"/>
      <c r="V91" s="252"/>
      <c r="W91" s="660"/>
      <c r="X91" s="661"/>
      <c r="Y91" s="662"/>
      <c r="Z91" s="667"/>
      <c r="AA91" s="668"/>
      <c r="AB91" s="829">
        <f>IFERROR(VLOOKUP(A91,MASTER!$A$2:$B$120,2,FALSE),0)</f>
        <v>0</v>
      </c>
      <c r="AC91" s="809"/>
      <c r="AD91" s="809"/>
      <c r="AE91" s="809"/>
      <c r="AF91" s="810"/>
      <c r="AG91" s="883">
        <f>SUM(AG74:AK76)+AG83+AG89-AG90</f>
        <v>0</v>
      </c>
      <c r="AH91" s="868"/>
      <c r="AI91" s="868"/>
      <c r="AJ91" s="868"/>
      <c r="AK91" s="810"/>
      <c r="AL91" s="814">
        <f t="shared" si="29"/>
        <v>0</v>
      </c>
      <c r="AM91" s="815"/>
      <c r="AN91" s="815"/>
      <c r="AO91" s="815"/>
      <c r="AP91" s="816"/>
      <c r="AQ91" s="843"/>
      <c r="AR91" s="815"/>
      <c r="AS91" s="815"/>
      <c r="AT91" s="815"/>
      <c r="AU91" s="816"/>
      <c r="AV91" s="867">
        <f>SUM(AV74:AZ76)+AV83+AV89-AV90</f>
        <v>0</v>
      </c>
      <c r="AW91" s="868"/>
      <c r="AX91" s="868"/>
      <c r="AY91" s="868"/>
      <c r="AZ91" s="810"/>
      <c r="BA91" s="867">
        <f>SUM(BA74:BE76)+BA83+BA89-BA90</f>
        <v>0</v>
      </c>
      <c r="BB91" s="868"/>
      <c r="BC91" s="868"/>
      <c r="BD91" s="868"/>
      <c r="BE91" s="810"/>
      <c r="BF91" s="808"/>
      <c r="BG91" s="809"/>
      <c r="BH91" s="809"/>
      <c r="BI91" s="809"/>
      <c r="BJ91" s="810"/>
      <c r="BK91" s="867">
        <f>SUM(BK74:BO76)+BK83+BK89-BK90</f>
        <v>0</v>
      </c>
      <c r="BL91" s="868"/>
      <c r="BM91" s="868"/>
      <c r="BN91" s="868"/>
      <c r="BO91" s="810"/>
      <c r="BP91" s="808"/>
      <c r="BQ91" s="809"/>
      <c r="BR91" s="809"/>
      <c r="BS91" s="809"/>
      <c r="BT91" s="810"/>
    </row>
    <row r="92" spans="1:72" ht="15" customHeight="1" thickBot="1" x14ac:dyDescent="0.3">
      <c r="A92" t="s">
        <v>77</v>
      </c>
      <c r="G92" s="669">
        <v>20</v>
      </c>
      <c r="H92" s="61" t="s">
        <v>1553</v>
      </c>
      <c r="I92" s="61"/>
      <c r="J92" s="61"/>
      <c r="K92" s="61"/>
      <c r="L92" s="61"/>
      <c r="M92" s="61"/>
      <c r="N92" s="61"/>
      <c r="O92" s="61"/>
      <c r="P92" s="61"/>
      <c r="Q92" s="61"/>
      <c r="R92" s="61"/>
      <c r="S92" s="61"/>
      <c r="T92" s="61"/>
      <c r="U92" s="670"/>
      <c r="V92" s="671"/>
      <c r="W92" s="672"/>
      <c r="X92" s="673"/>
      <c r="Y92" s="671"/>
      <c r="Z92" s="672"/>
      <c r="AA92" s="673"/>
      <c r="AB92" s="866">
        <f>IFERROR(VLOOKUP(A92,MASTER!$A$2:$B$120,2,FALSE),0)</f>
        <v>0</v>
      </c>
      <c r="AC92" s="861"/>
      <c r="AD92" s="861"/>
      <c r="AE92" s="861"/>
      <c r="AF92" s="862"/>
      <c r="AG92" s="865">
        <f>AG72-AG91</f>
        <v>0</v>
      </c>
      <c r="AH92" s="827"/>
      <c r="AI92" s="827"/>
      <c r="AJ92" s="827"/>
      <c r="AK92" s="820"/>
      <c r="AL92" s="922">
        <f t="shared" si="29"/>
        <v>0</v>
      </c>
      <c r="AM92" s="908"/>
      <c r="AN92" s="908"/>
      <c r="AO92" s="908"/>
      <c r="AP92" s="909"/>
      <c r="AQ92" s="907"/>
      <c r="AR92" s="908"/>
      <c r="AS92" s="908"/>
      <c r="AT92" s="908"/>
      <c r="AU92" s="909"/>
      <c r="AV92" s="860">
        <f>AV72-AV91</f>
        <v>0</v>
      </c>
      <c r="AW92" s="861"/>
      <c r="AX92" s="861"/>
      <c r="AY92" s="861"/>
      <c r="AZ92" s="862"/>
      <c r="BA92" s="860">
        <f>BA72-BA91</f>
        <v>0</v>
      </c>
      <c r="BB92" s="861"/>
      <c r="BC92" s="861"/>
      <c r="BD92" s="861"/>
      <c r="BE92" s="862"/>
      <c r="BF92" s="869"/>
      <c r="BG92" s="861"/>
      <c r="BH92" s="861"/>
      <c r="BI92" s="861"/>
      <c r="BJ92" s="862"/>
      <c r="BK92" s="860">
        <f>BK72-BK91</f>
        <v>0</v>
      </c>
      <c r="BL92" s="861"/>
      <c r="BM92" s="861"/>
      <c r="BN92" s="861"/>
      <c r="BO92" s="862"/>
      <c r="BP92" s="869"/>
      <c r="BQ92" s="861"/>
      <c r="BR92" s="861"/>
      <c r="BS92" s="861"/>
      <c r="BT92" s="862"/>
    </row>
    <row r="93" spans="1:72" ht="15" customHeight="1" thickTop="1" x14ac:dyDescent="0.25">
      <c r="G93" s="351"/>
      <c r="V93" s="55"/>
      <c r="W93" s="55"/>
      <c r="X93" s="55"/>
      <c r="Y93" s="55"/>
      <c r="Z93" s="431"/>
      <c r="AA93" s="55"/>
      <c r="AB93" s="55"/>
      <c r="AC93" s="55"/>
      <c r="AD93" s="55"/>
      <c r="AE93" s="55"/>
      <c r="AF93" s="55"/>
      <c r="AG93" s="55"/>
      <c r="AH93" s="55"/>
      <c r="AI93" s="55"/>
    </row>
    <row r="94" spans="1:72" ht="15" customHeight="1" x14ac:dyDescent="0.25">
      <c r="G94" s="351"/>
      <c r="V94" s="55"/>
      <c r="W94" s="55"/>
      <c r="X94" s="55"/>
      <c r="Y94" s="55"/>
      <c r="Z94" s="431"/>
      <c r="AA94" s="55"/>
      <c r="AB94" s="55"/>
      <c r="AC94" s="55"/>
      <c r="AD94" s="55"/>
      <c r="AE94" s="55"/>
      <c r="AF94" s="55"/>
      <c r="AG94" s="55"/>
      <c r="AH94" s="55"/>
      <c r="AI94" s="55"/>
    </row>
    <row r="95" spans="1:72" x14ac:dyDescent="0.25">
      <c r="G95" s="351"/>
      <c r="V95" s="55"/>
      <c r="W95" s="55"/>
      <c r="X95" s="55"/>
      <c r="Y95" s="55"/>
      <c r="Z95" s="431"/>
      <c r="AA95" s="55"/>
      <c r="AB95" s="55"/>
      <c r="AC95" s="55"/>
      <c r="AD95" s="55"/>
      <c r="AE95" s="55"/>
      <c r="AF95" s="55"/>
      <c r="AG95" s="55"/>
      <c r="AH95" s="55"/>
      <c r="AI95" s="55"/>
    </row>
    <row r="96" spans="1:72" x14ac:dyDescent="0.25">
      <c r="G96" s="351"/>
      <c r="V96" s="674"/>
      <c r="W96" s="674"/>
      <c r="X96" s="674"/>
      <c r="Y96" s="55"/>
      <c r="Z96" s="431"/>
      <c r="AA96" s="55"/>
      <c r="AB96" s="55"/>
      <c r="AC96" s="55"/>
      <c r="AD96" s="55"/>
      <c r="AE96" s="55"/>
      <c r="AF96" s="55"/>
      <c r="AG96" s="55"/>
      <c r="AH96" s="55"/>
      <c r="AI96" s="55"/>
    </row>
    <row r="97" spans="1:69" x14ac:dyDescent="0.25">
      <c r="G97" s="832" t="s">
        <v>1507</v>
      </c>
      <c r="H97" s="833"/>
      <c r="I97" s="833"/>
      <c r="J97" s="833"/>
      <c r="K97" s="833"/>
      <c r="L97" s="833"/>
      <c r="M97" s="833"/>
      <c r="N97" s="833"/>
      <c r="O97" s="833"/>
      <c r="P97" s="833"/>
      <c r="Q97" s="833"/>
      <c r="R97" s="833"/>
      <c r="S97" s="833"/>
      <c r="T97" s="833"/>
      <c r="U97" s="870" t="s">
        <v>1508</v>
      </c>
      <c r="V97" s="833"/>
      <c r="W97" s="833"/>
      <c r="X97" s="833"/>
      <c r="Y97" s="833"/>
      <c r="Z97" s="833"/>
      <c r="AA97" s="833"/>
      <c r="AB97" s="833"/>
      <c r="AC97" s="833"/>
      <c r="AD97" s="833"/>
      <c r="AE97" s="833"/>
      <c r="AF97" s="833"/>
      <c r="AG97" s="833"/>
      <c r="AH97" s="871"/>
      <c r="AI97" s="55"/>
    </row>
    <row r="98" spans="1:69" s="354" customFormat="1" ht="15" customHeight="1" x14ac:dyDescent="0.25">
      <c r="A98" s="110"/>
      <c r="B98" s="177"/>
      <c r="C98" s="177"/>
      <c r="D98" s="177"/>
      <c r="E98" s="177"/>
      <c r="F98" s="110"/>
      <c r="G98" s="912" t="s">
        <v>796</v>
      </c>
      <c r="H98" s="906"/>
      <c r="I98" s="906"/>
      <c r="J98" s="906"/>
      <c r="K98" s="906"/>
      <c r="L98" s="906"/>
      <c r="M98" s="832" t="s">
        <v>1511</v>
      </c>
      <c r="N98" s="833"/>
      <c r="O98" s="833"/>
      <c r="P98" s="833"/>
      <c r="Q98" s="870" t="s">
        <v>1510</v>
      </c>
      <c r="R98" s="833"/>
      <c r="S98" s="833"/>
      <c r="T98" s="871"/>
      <c r="U98" s="905" t="s">
        <v>796</v>
      </c>
      <c r="V98" s="906"/>
      <c r="W98" s="906"/>
      <c r="X98" s="906"/>
      <c r="Y98" s="906"/>
      <c r="Z98" s="906"/>
      <c r="AA98" s="870" t="s">
        <v>1511</v>
      </c>
      <c r="AB98" s="833"/>
      <c r="AC98" s="833"/>
      <c r="AD98" s="871"/>
      <c r="AE98" s="870" t="s">
        <v>1510</v>
      </c>
      <c r="AF98" s="833"/>
      <c r="AG98" s="833"/>
      <c r="AH98" s="871"/>
      <c r="AI98" s="55"/>
      <c r="AJ98" s="254"/>
      <c r="AK98" s="254"/>
      <c r="AL98" s="254"/>
      <c r="AM98" s="254"/>
      <c r="AN98" s="254"/>
      <c r="AO98" s="254"/>
      <c r="AP98" s="254"/>
      <c r="AQ98" s="254"/>
      <c r="AR98" s="254"/>
      <c r="AS98" s="254"/>
      <c r="AT98" s="254"/>
      <c r="AU98" s="254"/>
      <c r="AV98" s="254"/>
      <c r="AW98" s="254"/>
      <c r="AX98" s="254"/>
      <c r="AY98" s="254"/>
      <c r="AZ98" s="254"/>
      <c r="BA98" s="254"/>
      <c r="BB98" s="254"/>
      <c r="BC98" s="254"/>
      <c r="BD98" s="254"/>
      <c r="BE98" s="254"/>
      <c r="BF98" s="254"/>
      <c r="BG98" s="254"/>
      <c r="BH98" s="254"/>
      <c r="BI98" s="254"/>
      <c r="BJ98" s="254"/>
      <c r="BK98" s="254"/>
      <c r="BL98" s="254"/>
      <c r="BM98" s="254"/>
      <c r="BN98" s="254"/>
      <c r="BO98" s="254"/>
      <c r="BP98" s="254"/>
      <c r="BQ98" s="254"/>
    </row>
    <row r="99" spans="1:69" s="354" customFormat="1" ht="15" customHeight="1" x14ac:dyDescent="0.25">
      <c r="A99" s="110"/>
      <c r="B99" s="177"/>
      <c r="C99" s="177"/>
      <c r="D99" s="177"/>
      <c r="E99" s="177"/>
      <c r="F99" s="110"/>
      <c r="G99" s="416"/>
      <c r="H99" s="415"/>
      <c r="I99" s="415"/>
      <c r="J99" s="415"/>
      <c r="K99" s="415"/>
      <c r="L99" s="415"/>
      <c r="M99" s="416"/>
      <c r="N99" s="415"/>
      <c r="O99" s="415"/>
      <c r="P99" s="415"/>
      <c r="Q99" s="416"/>
      <c r="R99" s="415"/>
      <c r="S99" s="415"/>
      <c r="T99" s="417"/>
      <c r="U99" s="415"/>
      <c r="V99" s="415"/>
      <c r="W99" s="415"/>
      <c r="X99" s="415"/>
      <c r="Y99" s="415"/>
      <c r="Z99" s="418"/>
      <c r="AA99" s="416"/>
      <c r="AB99" s="415"/>
      <c r="AC99" s="415"/>
      <c r="AD99" s="417"/>
      <c r="AE99" s="416"/>
      <c r="AF99" s="415"/>
      <c r="AG99" s="415"/>
      <c r="AH99" s="417"/>
      <c r="AI99" s="55"/>
      <c r="AJ99" s="254"/>
      <c r="AK99" s="254"/>
      <c r="AL99" s="254"/>
      <c r="AM99" s="254"/>
      <c r="AN99" s="254"/>
      <c r="AO99" s="254"/>
      <c r="AP99" s="254"/>
      <c r="AQ99" s="254"/>
      <c r="AR99" s="254"/>
      <c r="AS99" s="254"/>
      <c r="AT99" s="254"/>
      <c r="AU99" s="254"/>
      <c r="AV99" s="254"/>
      <c r="AW99" s="254"/>
      <c r="AX99" s="254"/>
      <c r="AY99" s="254"/>
      <c r="AZ99" s="254"/>
      <c r="BA99" s="254"/>
      <c r="BB99" s="254"/>
      <c r="BC99" s="254"/>
      <c r="BD99" s="254"/>
      <c r="BE99" s="254"/>
      <c r="BF99" s="254"/>
      <c r="BG99" s="254"/>
      <c r="BH99" s="254"/>
      <c r="BI99" s="254"/>
      <c r="BJ99" s="254"/>
      <c r="BK99" s="254"/>
      <c r="BL99" s="254"/>
      <c r="BM99" s="254"/>
      <c r="BN99" s="254"/>
      <c r="BO99" s="254"/>
      <c r="BP99" s="254"/>
      <c r="BQ99" s="254"/>
    </row>
    <row r="100" spans="1:69" s="354" customFormat="1" ht="15" customHeight="1" x14ac:dyDescent="0.25">
      <c r="A100" s="110"/>
      <c r="B100" s="177"/>
      <c r="C100" s="177"/>
      <c r="D100" s="177"/>
      <c r="E100" s="177"/>
      <c r="F100" s="110"/>
      <c r="G100" s="419" t="s">
        <v>1681</v>
      </c>
      <c r="H100" s="420"/>
      <c r="I100" s="420"/>
      <c r="J100" s="420"/>
      <c r="K100" s="420"/>
      <c r="L100" s="420"/>
      <c r="M100" s="419"/>
      <c r="N100" s="420"/>
      <c r="O100" s="420"/>
      <c r="P100" s="420"/>
      <c r="Q100" s="419"/>
      <c r="R100" s="420"/>
      <c r="S100" s="420"/>
      <c r="T100" s="421"/>
      <c r="U100" s="419" t="s">
        <v>1681</v>
      </c>
      <c r="V100" s="420"/>
      <c r="W100" s="420"/>
      <c r="X100" s="420"/>
      <c r="Y100" s="420"/>
      <c r="Z100" s="422"/>
      <c r="AA100" s="419"/>
      <c r="AB100" s="420"/>
      <c r="AC100" s="420"/>
      <c r="AD100" s="421"/>
      <c r="AE100" s="419"/>
      <c r="AF100" s="420"/>
      <c r="AG100" s="420"/>
      <c r="AH100" s="421"/>
      <c r="AI100" s="675"/>
    </row>
    <row r="101" spans="1:69" s="354" customFormat="1" ht="15" customHeight="1" x14ac:dyDescent="0.25">
      <c r="A101" s="110"/>
      <c r="B101" s="177"/>
      <c r="C101" s="177"/>
      <c r="D101" s="177"/>
      <c r="E101" s="177"/>
      <c r="F101" s="110"/>
      <c r="G101" s="419" t="s">
        <v>1681</v>
      </c>
      <c r="H101" s="420"/>
      <c r="I101" s="420"/>
      <c r="J101" s="420"/>
      <c r="K101" s="420"/>
      <c r="L101" s="420"/>
      <c r="M101" s="419"/>
      <c r="N101" s="420"/>
      <c r="O101" s="420"/>
      <c r="P101" s="420"/>
      <c r="Q101" s="419"/>
      <c r="R101" s="420"/>
      <c r="S101" s="420"/>
      <c r="T101" s="421"/>
      <c r="U101" s="419"/>
      <c r="V101" s="420"/>
      <c r="W101" s="420"/>
      <c r="X101" s="420"/>
      <c r="Y101" s="420"/>
      <c r="Z101" s="422"/>
      <c r="AA101" s="419"/>
      <c r="AB101" s="420"/>
      <c r="AC101" s="420"/>
      <c r="AD101" s="421"/>
      <c r="AE101" s="419"/>
      <c r="AF101" s="420"/>
      <c r="AG101" s="420"/>
      <c r="AH101" s="421"/>
      <c r="AI101" s="675"/>
    </row>
    <row r="102" spans="1:69" s="354" customFormat="1" ht="15" customHeight="1" x14ac:dyDescent="0.25">
      <c r="A102" s="110"/>
      <c r="B102" s="177"/>
      <c r="C102" s="177"/>
      <c r="D102" s="177"/>
      <c r="E102" s="177"/>
      <c r="F102" s="110"/>
      <c r="G102" s="419" t="s">
        <v>1681</v>
      </c>
      <c r="H102" s="420"/>
      <c r="I102" s="420"/>
      <c r="J102" s="420"/>
      <c r="K102" s="420"/>
      <c r="L102" s="420"/>
      <c r="M102" s="419"/>
      <c r="N102" s="420"/>
      <c r="O102" s="420"/>
      <c r="P102" s="420"/>
      <c r="Q102" s="419"/>
      <c r="R102" s="420"/>
      <c r="S102" s="420"/>
      <c r="T102" s="421"/>
      <c r="U102" s="419"/>
      <c r="V102" s="420"/>
      <c r="W102" s="420"/>
      <c r="X102" s="420"/>
      <c r="Y102" s="420"/>
      <c r="Z102" s="422"/>
      <c r="AA102" s="419"/>
      <c r="AB102" s="420"/>
      <c r="AC102" s="420"/>
      <c r="AD102" s="421"/>
      <c r="AE102" s="419"/>
      <c r="AF102" s="420"/>
      <c r="AG102" s="420"/>
      <c r="AH102" s="421"/>
      <c r="AI102" s="675"/>
    </row>
    <row r="103" spans="1:69" s="354" customFormat="1" ht="15" customHeight="1" x14ac:dyDescent="0.25">
      <c r="A103" s="110"/>
      <c r="B103" s="177"/>
      <c r="C103" s="177"/>
      <c r="D103" s="177"/>
      <c r="E103" s="177"/>
      <c r="F103" s="110"/>
      <c r="G103" s="419" t="s">
        <v>1681</v>
      </c>
      <c r="H103" s="420"/>
      <c r="I103" s="420"/>
      <c r="J103" s="420"/>
      <c r="K103" s="420"/>
      <c r="L103" s="420"/>
      <c r="M103" s="419"/>
      <c r="N103" s="420"/>
      <c r="O103" s="420"/>
      <c r="P103" s="420"/>
      <c r="Q103" s="419"/>
      <c r="R103" s="420"/>
      <c r="S103" s="420"/>
      <c r="T103" s="421"/>
      <c r="U103" s="419"/>
      <c r="V103" s="420"/>
      <c r="W103" s="420"/>
      <c r="X103" s="420"/>
      <c r="Y103" s="420"/>
      <c r="Z103" s="422"/>
      <c r="AA103" s="419"/>
      <c r="AB103" s="420"/>
      <c r="AC103" s="420"/>
      <c r="AD103" s="421"/>
      <c r="AE103" s="419"/>
      <c r="AF103" s="420"/>
      <c r="AG103" s="420"/>
      <c r="AH103" s="421"/>
      <c r="AI103" s="675"/>
    </row>
    <row r="104" spans="1:69" s="354" customFormat="1" ht="15" customHeight="1" x14ac:dyDescent="0.25">
      <c r="A104" s="110"/>
      <c r="B104" s="177"/>
      <c r="C104" s="177"/>
      <c r="D104" s="177"/>
      <c r="E104" s="177"/>
      <c r="F104" s="110"/>
      <c r="G104" s="419" t="s">
        <v>1681</v>
      </c>
      <c r="H104" s="420"/>
      <c r="I104" s="420"/>
      <c r="J104" s="420"/>
      <c r="K104" s="420"/>
      <c r="L104" s="420"/>
      <c r="M104" s="419"/>
      <c r="N104" s="420"/>
      <c r="O104" s="420"/>
      <c r="P104" s="420"/>
      <c r="Q104" s="419"/>
      <c r="R104" s="420"/>
      <c r="S104" s="420"/>
      <c r="T104" s="421"/>
      <c r="U104" s="419"/>
      <c r="V104" s="420"/>
      <c r="W104" s="420"/>
      <c r="X104" s="420"/>
      <c r="Y104" s="420"/>
      <c r="Z104" s="422"/>
      <c r="AA104" s="419"/>
      <c r="AB104" s="420"/>
      <c r="AC104" s="420"/>
      <c r="AD104" s="421"/>
      <c r="AE104" s="419"/>
      <c r="AF104" s="420"/>
      <c r="AG104" s="420"/>
      <c r="AH104" s="421"/>
      <c r="AI104" s="675"/>
    </row>
    <row r="105" spans="1:69" s="354" customFormat="1" ht="15" customHeight="1" x14ac:dyDescent="0.25">
      <c r="A105" s="110"/>
      <c r="B105" s="177"/>
      <c r="C105" s="177"/>
      <c r="D105" s="177"/>
      <c r="E105" s="177"/>
      <c r="F105" s="110"/>
      <c r="G105" s="419" t="s">
        <v>1681</v>
      </c>
      <c r="H105" s="420"/>
      <c r="I105" s="420"/>
      <c r="J105" s="420"/>
      <c r="K105" s="420"/>
      <c r="L105" s="420"/>
      <c r="M105" s="419"/>
      <c r="N105" s="420"/>
      <c r="O105" s="420"/>
      <c r="P105" s="420"/>
      <c r="Q105" s="419"/>
      <c r="R105" s="420"/>
      <c r="S105" s="420"/>
      <c r="T105" s="421"/>
      <c r="U105" s="419"/>
      <c r="V105" s="420"/>
      <c r="W105" s="420"/>
      <c r="X105" s="420"/>
      <c r="Y105" s="420"/>
      <c r="Z105" s="422"/>
      <c r="AA105" s="419"/>
      <c r="AB105" s="420"/>
      <c r="AC105" s="420"/>
      <c r="AD105" s="421"/>
      <c r="AE105" s="419"/>
      <c r="AF105" s="420"/>
      <c r="AG105" s="420"/>
      <c r="AH105" s="421"/>
      <c r="AI105" s="675"/>
    </row>
    <row r="106" spans="1:69" s="354" customFormat="1" ht="15" customHeight="1" x14ac:dyDescent="0.25">
      <c r="A106" s="110"/>
      <c r="B106" s="177"/>
      <c r="C106" s="177"/>
      <c r="D106" s="177"/>
      <c r="E106" s="177"/>
      <c r="F106" s="110"/>
      <c r="G106" s="419" t="s">
        <v>1681</v>
      </c>
      <c r="H106" s="420"/>
      <c r="I106" s="420"/>
      <c r="J106" s="420"/>
      <c r="K106" s="420"/>
      <c r="L106" s="420"/>
      <c r="M106" s="419"/>
      <c r="N106" s="420"/>
      <c r="O106" s="420"/>
      <c r="P106" s="420"/>
      <c r="Q106" s="419"/>
      <c r="R106" s="420"/>
      <c r="S106" s="420"/>
      <c r="T106" s="421"/>
      <c r="U106" s="419"/>
      <c r="V106" s="420"/>
      <c r="W106" s="420"/>
      <c r="X106" s="420"/>
      <c r="Y106" s="420"/>
      <c r="Z106" s="422"/>
      <c r="AA106" s="419"/>
      <c r="AB106" s="420"/>
      <c r="AC106" s="420"/>
      <c r="AD106" s="421"/>
      <c r="AE106" s="419"/>
      <c r="AF106" s="420"/>
      <c r="AG106" s="420"/>
      <c r="AH106" s="421"/>
      <c r="AI106" s="675"/>
    </row>
    <row r="107" spans="1:69" s="354" customFormat="1" ht="15" customHeight="1" x14ac:dyDescent="0.25">
      <c r="A107" s="110"/>
      <c r="B107" s="177"/>
      <c r="C107" s="177"/>
      <c r="D107" s="177"/>
      <c r="E107" s="177"/>
      <c r="F107" s="110"/>
      <c r="G107" s="419" t="s">
        <v>1681</v>
      </c>
      <c r="H107" s="420"/>
      <c r="I107" s="420"/>
      <c r="J107" s="420"/>
      <c r="K107" s="420"/>
      <c r="L107" s="420"/>
      <c r="M107" s="419"/>
      <c r="N107" s="420"/>
      <c r="O107" s="420"/>
      <c r="P107" s="420"/>
      <c r="Q107" s="419"/>
      <c r="R107" s="420"/>
      <c r="S107" s="420"/>
      <c r="T107" s="421"/>
      <c r="U107" s="419"/>
      <c r="V107" s="420"/>
      <c r="W107" s="420"/>
      <c r="X107" s="420"/>
      <c r="Y107" s="420"/>
      <c r="Z107" s="422"/>
      <c r="AA107" s="419"/>
      <c r="AB107" s="420"/>
      <c r="AC107" s="420"/>
      <c r="AD107" s="421"/>
      <c r="AE107" s="419"/>
      <c r="AF107" s="420"/>
      <c r="AG107" s="420"/>
      <c r="AH107" s="421"/>
      <c r="AI107" s="675"/>
    </row>
    <row r="108" spans="1:69" s="354" customFormat="1" ht="15" customHeight="1" x14ac:dyDescent="0.25">
      <c r="A108" s="110"/>
      <c r="B108" s="177"/>
      <c r="C108" s="177"/>
      <c r="D108" s="177"/>
      <c r="E108" s="177"/>
      <c r="F108" s="110"/>
      <c r="G108" s="419" t="s">
        <v>1681</v>
      </c>
      <c r="H108" s="420"/>
      <c r="I108" s="420"/>
      <c r="J108" s="420"/>
      <c r="K108" s="420"/>
      <c r="L108" s="420"/>
      <c r="M108" s="419"/>
      <c r="N108" s="420"/>
      <c r="O108" s="420"/>
      <c r="P108" s="420"/>
      <c r="Q108" s="419"/>
      <c r="R108" s="420"/>
      <c r="S108" s="420"/>
      <c r="T108" s="421"/>
      <c r="U108" s="419"/>
      <c r="V108" s="420"/>
      <c r="W108" s="420"/>
      <c r="X108" s="420"/>
      <c r="Y108" s="420"/>
      <c r="Z108" s="422"/>
      <c r="AA108" s="419"/>
      <c r="AB108" s="420"/>
      <c r="AC108" s="420"/>
      <c r="AD108" s="421"/>
      <c r="AE108" s="419"/>
      <c r="AF108" s="420"/>
      <c r="AG108" s="420"/>
      <c r="AH108" s="421"/>
      <c r="AI108" s="675"/>
    </row>
    <row r="109" spans="1:69" ht="15" customHeight="1" x14ac:dyDescent="0.25">
      <c r="G109" s="419" t="s">
        <v>1681</v>
      </c>
      <c r="H109" s="420"/>
      <c r="I109" s="420"/>
      <c r="J109" s="420"/>
      <c r="K109" s="420"/>
      <c r="L109" s="420"/>
      <c r="M109" s="419"/>
      <c r="N109" s="420"/>
      <c r="O109" s="420"/>
      <c r="P109" s="420"/>
      <c r="Q109" s="419"/>
      <c r="R109" s="420"/>
      <c r="S109" s="420"/>
      <c r="T109" s="421"/>
      <c r="U109" s="419"/>
      <c r="V109" s="420"/>
      <c r="W109" s="420"/>
      <c r="X109" s="420"/>
      <c r="Y109" s="420"/>
      <c r="Z109" s="422"/>
      <c r="AA109" s="419"/>
      <c r="AB109" s="420"/>
      <c r="AC109" s="420"/>
      <c r="AD109" s="421"/>
      <c r="AE109" s="419"/>
      <c r="AF109" s="420"/>
      <c r="AG109" s="420"/>
      <c r="AH109" s="421"/>
      <c r="AI109" s="675"/>
      <c r="AJ109" s="354"/>
      <c r="AK109" s="354"/>
      <c r="AL109" s="354"/>
      <c r="AM109" s="354"/>
      <c r="AN109" s="354"/>
      <c r="AO109" s="354"/>
      <c r="AP109" s="354"/>
      <c r="AQ109" s="354"/>
      <c r="AR109" s="354"/>
      <c r="AS109" s="354"/>
      <c r="AT109" s="354"/>
      <c r="AU109" s="354"/>
      <c r="AV109" s="354"/>
      <c r="AW109" s="354"/>
      <c r="AX109" s="354"/>
      <c r="AY109" s="354"/>
      <c r="AZ109" s="354"/>
      <c r="BA109" s="354"/>
      <c r="BB109" s="354"/>
      <c r="BC109" s="354"/>
      <c r="BD109" s="354"/>
      <c r="BE109" s="354"/>
      <c r="BF109" s="354"/>
      <c r="BG109" s="354"/>
      <c r="BH109" s="354"/>
      <c r="BI109" s="354"/>
      <c r="BJ109" s="354"/>
      <c r="BK109" s="354"/>
      <c r="BL109" s="354"/>
      <c r="BM109" s="354"/>
      <c r="BN109" s="354"/>
      <c r="BO109" s="354"/>
      <c r="BP109" s="354"/>
      <c r="BQ109" s="354"/>
    </row>
    <row r="110" spans="1:69" ht="15" customHeight="1" x14ac:dyDescent="0.25">
      <c r="G110" s="419" t="s">
        <v>1681</v>
      </c>
      <c r="H110" s="420"/>
      <c r="I110" s="420"/>
      <c r="J110" s="420"/>
      <c r="K110" s="420"/>
      <c r="L110" s="420"/>
      <c r="M110" s="419"/>
      <c r="N110" s="420"/>
      <c r="O110" s="420"/>
      <c r="P110" s="420"/>
      <c r="Q110" s="419"/>
      <c r="R110" s="420"/>
      <c r="S110" s="420"/>
      <c r="T110" s="421"/>
      <c r="U110" s="419"/>
      <c r="V110" s="420"/>
      <c r="W110" s="420"/>
      <c r="X110" s="420"/>
      <c r="Y110" s="420"/>
      <c r="Z110" s="422"/>
      <c r="AA110" s="419"/>
      <c r="AB110" s="420"/>
      <c r="AC110" s="420"/>
      <c r="AD110" s="421"/>
      <c r="AE110" s="419"/>
      <c r="AF110" s="420"/>
      <c r="AG110" s="420"/>
      <c r="AH110" s="421"/>
      <c r="AI110" s="675"/>
      <c r="AJ110" s="354"/>
      <c r="AK110" s="354"/>
      <c r="AL110" s="354"/>
      <c r="AM110" s="354"/>
      <c r="AN110" s="354"/>
      <c r="AO110" s="354"/>
      <c r="AP110" s="354"/>
      <c r="AQ110" s="354"/>
      <c r="AR110" s="354"/>
      <c r="AS110" s="354"/>
      <c r="AT110" s="354"/>
      <c r="AU110" s="354"/>
      <c r="AV110" s="354"/>
      <c r="AW110" s="354"/>
      <c r="AX110" s="354"/>
      <c r="AY110" s="354"/>
      <c r="AZ110" s="354"/>
      <c r="BA110" s="354"/>
      <c r="BB110" s="354"/>
      <c r="BC110" s="354"/>
      <c r="BD110" s="354"/>
      <c r="BE110" s="354"/>
      <c r="BF110" s="354"/>
      <c r="BG110" s="354"/>
      <c r="BH110" s="354"/>
      <c r="BI110" s="354"/>
      <c r="BJ110" s="354"/>
      <c r="BK110" s="354"/>
      <c r="BL110" s="354"/>
      <c r="BM110" s="354"/>
      <c r="BN110" s="354"/>
      <c r="BO110" s="354"/>
      <c r="BP110" s="354"/>
      <c r="BQ110" s="354"/>
    </row>
    <row r="111" spans="1:69" ht="15" customHeight="1" x14ac:dyDescent="0.25">
      <c r="G111" s="423"/>
      <c r="H111" s="424"/>
      <c r="I111" s="424"/>
      <c r="J111" s="424"/>
      <c r="K111" s="424"/>
      <c r="L111" s="424"/>
      <c r="M111" s="423"/>
      <c r="N111" s="424"/>
      <c r="O111" s="424"/>
      <c r="P111" s="424"/>
      <c r="Q111" s="423"/>
      <c r="R111" s="424"/>
      <c r="S111" s="424"/>
      <c r="T111" s="425"/>
      <c r="U111" s="423"/>
      <c r="V111" s="424"/>
      <c r="W111" s="424"/>
      <c r="X111" s="424"/>
      <c r="Y111" s="424"/>
      <c r="Z111" s="430"/>
      <c r="AA111" s="423"/>
      <c r="AB111" s="424"/>
      <c r="AC111" s="424"/>
      <c r="AD111" s="425"/>
      <c r="AE111" s="423"/>
      <c r="AF111" s="424"/>
      <c r="AG111" s="424"/>
      <c r="AH111" s="425"/>
      <c r="AI111" s="55"/>
    </row>
    <row r="112" spans="1:69" x14ac:dyDescent="0.25">
      <c r="G112" s="583"/>
      <c r="H112" s="584"/>
      <c r="I112" s="584"/>
      <c r="J112" s="584"/>
      <c r="K112" s="584"/>
      <c r="L112" s="584"/>
      <c r="M112" s="584"/>
      <c r="N112" s="584"/>
      <c r="O112" s="584"/>
      <c r="P112" s="584"/>
      <c r="Q112" s="584"/>
      <c r="R112" s="584"/>
      <c r="S112" s="584"/>
      <c r="T112" s="584"/>
      <c r="U112" s="584"/>
      <c r="V112" s="584"/>
      <c r="W112" s="584"/>
      <c r="X112" s="584"/>
      <c r="Y112" s="584"/>
      <c r="Z112" s="585"/>
      <c r="AA112" s="584"/>
      <c r="AB112" s="584"/>
      <c r="AC112" s="584"/>
      <c r="AD112" s="584"/>
      <c r="AE112" s="584" t="s">
        <v>1765</v>
      </c>
      <c r="AF112" s="584"/>
      <c r="AG112" s="584"/>
      <c r="AH112" s="584" t="s">
        <v>1766</v>
      </c>
      <c r="AI112" s="55"/>
    </row>
    <row r="113" spans="7:35" x14ac:dyDescent="0.25">
      <c r="G113" s="583"/>
      <c r="H113" s="584"/>
      <c r="I113" s="584"/>
      <c r="J113" s="584"/>
      <c r="K113" s="584"/>
      <c r="L113" s="584"/>
      <c r="M113" s="584"/>
      <c r="N113" s="584"/>
      <c r="O113" s="584"/>
      <c r="P113" s="584"/>
      <c r="Q113" s="584"/>
      <c r="R113" s="584"/>
      <c r="S113" s="584"/>
      <c r="T113" s="584"/>
      <c r="U113" s="584"/>
      <c r="V113" s="581"/>
      <c r="W113" s="581"/>
      <c r="X113" s="581"/>
      <c r="Y113" s="584"/>
      <c r="Z113" s="585"/>
      <c r="AA113" s="584"/>
      <c r="AB113" s="584"/>
      <c r="AC113" s="584"/>
      <c r="AD113" s="584"/>
      <c r="AE113" s="581"/>
      <c r="AF113" s="581"/>
      <c r="AG113" s="581"/>
      <c r="AH113" s="581"/>
      <c r="AI113" s="55"/>
    </row>
    <row r="114" spans="7:35" x14ac:dyDescent="0.25">
      <c r="G114" s="586"/>
      <c r="H114" s="584"/>
      <c r="I114" s="584"/>
      <c r="J114" s="584"/>
      <c r="K114" s="584"/>
      <c r="L114" s="584"/>
      <c r="M114" s="584"/>
      <c r="N114" s="584"/>
      <c r="O114" s="584"/>
      <c r="P114" s="584"/>
      <c r="Q114" s="584"/>
      <c r="R114" s="584"/>
      <c r="S114" s="584"/>
      <c r="T114" s="584"/>
      <c r="U114" s="584"/>
      <c r="V114" s="581"/>
      <c r="W114" s="581"/>
      <c r="X114" s="581"/>
      <c r="Y114" s="581"/>
      <c r="Z114" s="587"/>
      <c r="AA114" s="581"/>
      <c r="AB114" s="581"/>
      <c r="AC114" s="581"/>
      <c r="AD114" s="581"/>
      <c r="AE114" s="581"/>
      <c r="AF114" s="581"/>
      <c r="AG114" s="581"/>
      <c r="AH114" s="581"/>
    </row>
    <row r="115" spans="7:35" x14ac:dyDescent="0.25">
      <c r="G115" s="586"/>
      <c r="H115" s="584"/>
      <c r="I115" s="584"/>
      <c r="J115" s="584"/>
      <c r="K115" s="584"/>
      <c r="L115" s="584"/>
      <c r="M115" s="584"/>
      <c r="N115" s="584"/>
      <c r="O115" s="584"/>
      <c r="P115" s="584"/>
      <c r="Q115" s="584"/>
      <c r="R115" s="584"/>
      <c r="S115" s="584"/>
      <c r="T115" s="584"/>
      <c r="U115" s="584"/>
      <c r="V115" s="581"/>
      <c r="W115" s="581"/>
      <c r="X115" s="581"/>
      <c r="Y115" s="581"/>
      <c r="Z115" s="587"/>
      <c r="AA115" s="581"/>
      <c r="AB115" s="581"/>
      <c r="AC115" s="581"/>
      <c r="AD115" s="581"/>
      <c r="AE115" s="581"/>
      <c r="AF115" s="581"/>
      <c r="AG115" s="581"/>
      <c r="AH115" s="581"/>
    </row>
    <row r="116" spans="7:35" x14ac:dyDescent="0.25">
      <c r="G116" s="586"/>
      <c r="H116" s="584"/>
      <c r="I116" s="584"/>
      <c r="J116" s="584"/>
      <c r="K116" s="584"/>
      <c r="L116" s="584"/>
      <c r="M116" s="584"/>
      <c r="N116" s="584"/>
      <c r="O116" s="584"/>
      <c r="P116" s="584"/>
      <c r="Q116" s="584"/>
      <c r="R116" s="584"/>
      <c r="S116" s="584"/>
      <c r="T116" s="584"/>
      <c r="U116" s="584"/>
      <c r="V116" s="581"/>
      <c r="W116" s="581"/>
      <c r="X116" s="581"/>
      <c r="Y116" s="581"/>
      <c r="Z116" s="587"/>
      <c r="AA116" s="581"/>
      <c r="AB116" s="581"/>
      <c r="AC116" s="581"/>
      <c r="AD116" s="581"/>
      <c r="AE116" s="581"/>
      <c r="AF116" s="581"/>
      <c r="AG116" s="581"/>
      <c r="AH116" s="581"/>
    </row>
    <row r="117" spans="7:35" x14ac:dyDescent="0.25">
      <c r="G117" s="586"/>
      <c r="H117" s="584"/>
      <c r="I117" s="584"/>
      <c r="J117" s="584"/>
      <c r="K117" s="584"/>
      <c r="L117" s="584"/>
      <c r="M117" s="584"/>
      <c r="N117" s="584"/>
      <c r="O117" s="584"/>
      <c r="P117" s="584"/>
      <c r="Q117" s="584"/>
      <c r="R117" s="584"/>
      <c r="S117" s="584"/>
      <c r="T117" s="584"/>
      <c r="U117" s="584"/>
      <c r="V117" s="581"/>
      <c r="W117" s="581"/>
      <c r="X117" s="581"/>
      <c r="Y117" s="581"/>
      <c r="Z117" s="587"/>
      <c r="AA117" s="581"/>
      <c r="AB117" s="581"/>
      <c r="AC117" s="581"/>
      <c r="AD117" s="581"/>
      <c r="AE117" s="581"/>
      <c r="AF117" s="581"/>
      <c r="AG117" s="581"/>
      <c r="AH117" s="581"/>
    </row>
    <row r="118" spans="7:35" x14ac:dyDescent="0.25">
      <c r="G118" s="586"/>
      <c r="H118" s="584"/>
      <c r="I118" s="584"/>
      <c r="J118" s="584"/>
      <c r="K118" s="584"/>
      <c r="L118" s="584"/>
      <c r="M118" s="584"/>
      <c r="N118" s="584"/>
      <c r="O118" s="584"/>
      <c r="P118" s="584"/>
      <c r="Q118" s="584"/>
      <c r="R118" s="584"/>
      <c r="S118" s="584"/>
      <c r="T118" s="584"/>
      <c r="U118" s="584"/>
      <c r="V118" s="581"/>
      <c r="W118" s="581"/>
      <c r="X118" s="581"/>
      <c r="Y118" s="581"/>
      <c r="Z118" s="587"/>
      <c r="AA118" s="581"/>
      <c r="AB118" s="581"/>
      <c r="AC118" s="581"/>
      <c r="AD118" s="581"/>
      <c r="AE118" s="581"/>
      <c r="AF118" s="581"/>
      <c r="AG118" s="581"/>
      <c r="AH118" s="581"/>
    </row>
    <row r="119" spans="7:35" x14ac:dyDescent="0.25">
      <c r="G119" s="586"/>
      <c r="H119" s="584"/>
      <c r="I119" s="584"/>
      <c r="J119" s="584"/>
      <c r="K119" s="584"/>
      <c r="L119" s="584"/>
      <c r="M119" s="584"/>
      <c r="N119" s="584"/>
      <c r="O119" s="584"/>
      <c r="P119" s="584"/>
      <c r="Q119" s="584"/>
      <c r="R119" s="584"/>
      <c r="S119" s="584"/>
      <c r="T119" s="584"/>
      <c r="U119" s="584"/>
      <c r="V119" s="581"/>
      <c r="W119" s="581"/>
      <c r="X119" s="581"/>
      <c r="Y119" s="581"/>
      <c r="Z119" s="587"/>
      <c r="AA119" s="581"/>
      <c r="AB119" s="581"/>
      <c r="AC119" s="581"/>
      <c r="AD119" s="581"/>
      <c r="AE119" s="581"/>
      <c r="AF119" s="581"/>
      <c r="AG119" s="581"/>
      <c r="AH119" s="581"/>
    </row>
    <row r="120" spans="7:35" x14ac:dyDescent="0.25">
      <c r="G120" s="586"/>
      <c r="H120" s="584"/>
      <c r="I120" s="584"/>
      <c r="J120" s="584"/>
      <c r="K120" s="584"/>
      <c r="L120" s="584"/>
      <c r="M120" s="584"/>
      <c r="N120" s="584"/>
      <c r="O120" s="584"/>
      <c r="P120" s="584"/>
      <c r="Q120" s="584"/>
      <c r="R120" s="584"/>
      <c r="S120" s="584"/>
      <c r="T120" s="584"/>
      <c r="U120" s="584"/>
      <c r="V120" s="581"/>
      <c r="W120" s="581"/>
      <c r="X120" s="581"/>
      <c r="Y120" s="581"/>
      <c r="Z120" s="587"/>
      <c r="AA120" s="581"/>
      <c r="AB120" s="581"/>
      <c r="AC120" s="581"/>
      <c r="AD120" s="581"/>
      <c r="AE120" s="581"/>
      <c r="AF120" s="581"/>
      <c r="AG120" s="581"/>
      <c r="AH120" s="581"/>
    </row>
    <row r="121" spans="7:35" x14ac:dyDescent="0.25">
      <c r="G121" s="586"/>
      <c r="H121" s="584"/>
      <c r="I121" s="584"/>
      <c r="J121" s="584"/>
      <c r="K121" s="584"/>
      <c r="L121" s="584"/>
      <c r="M121" s="584"/>
      <c r="N121" s="584"/>
      <c r="O121" s="584"/>
      <c r="P121" s="584"/>
      <c r="Q121" s="584"/>
      <c r="R121" s="584"/>
      <c r="S121" s="584"/>
      <c r="T121" s="584"/>
      <c r="U121" s="584"/>
      <c r="V121" s="581"/>
      <c r="W121" s="581"/>
      <c r="X121" s="581"/>
      <c r="Y121" s="581"/>
      <c r="Z121" s="587"/>
      <c r="AA121" s="581"/>
      <c r="AB121" s="581"/>
      <c r="AC121" s="581"/>
      <c r="AD121" s="581"/>
      <c r="AE121" s="581"/>
      <c r="AF121" s="581"/>
      <c r="AG121" s="581"/>
      <c r="AH121" s="581"/>
    </row>
    <row r="122" spans="7:35" x14ac:dyDescent="0.25">
      <c r="G122" s="586"/>
      <c r="H122" s="584"/>
      <c r="I122" s="584"/>
      <c r="J122" s="584"/>
      <c r="K122" s="584"/>
      <c r="L122" s="584"/>
      <c r="M122" s="584"/>
      <c r="N122" s="584"/>
      <c r="O122" s="584"/>
      <c r="P122" s="584"/>
      <c r="Q122" s="584"/>
      <c r="R122" s="584"/>
      <c r="S122" s="584"/>
      <c r="T122" s="584"/>
      <c r="U122" s="584"/>
      <c r="V122" s="581"/>
      <c r="W122" s="581"/>
      <c r="X122" s="581"/>
      <c r="Y122" s="581"/>
      <c r="Z122" s="587"/>
      <c r="AA122" s="581"/>
      <c r="AB122" s="581"/>
      <c r="AC122" s="581"/>
      <c r="AD122" s="581"/>
      <c r="AE122" s="581"/>
      <c r="AF122" s="581"/>
      <c r="AG122" s="581"/>
      <c r="AH122" s="581"/>
    </row>
    <row r="123" spans="7:35" x14ac:dyDescent="0.25">
      <c r="G123" s="586"/>
      <c r="H123" s="584"/>
      <c r="I123" s="584"/>
      <c r="J123" s="584"/>
      <c r="K123" s="584"/>
      <c r="L123" s="584"/>
      <c r="M123" s="584"/>
      <c r="N123" s="584"/>
      <c r="O123" s="584"/>
      <c r="P123" s="584"/>
      <c r="Q123" s="584"/>
      <c r="R123" s="584"/>
      <c r="S123" s="584"/>
      <c r="T123" s="584"/>
      <c r="U123" s="584"/>
      <c r="V123" s="581"/>
      <c r="W123" s="581"/>
      <c r="X123" s="581"/>
      <c r="Y123" s="581"/>
      <c r="Z123" s="587"/>
      <c r="AA123" s="581"/>
      <c r="AB123" s="581"/>
      <c r="AC123" s="581"/>
      <c r="AD123" s="581"/>
      <c r="AE123" s="581"/>
      <c r="AF123" s="581"/>
      <c r="AG123" s="581"/>
      <c r="AH123" s="581"/>
    </row>
    <row r="124" spans="7:35" x14ac:dyDescent="0.25">
      <c r="G124" s="586"/>
      <c r="H124" s="584"/>
      <c r="I124" s="584"/>
      <c r="J124" s="584"/>
      <c r="K124" s="584"/>
      <c r="L124" s="584"/>
      <c r="M124" s="584"/>
      <c r="N124" s="584"/>
      <c r="O124" s="584"/>
      <c r="P124" s="584"/>
      <c r="Q124" s="584"/>
      <c r="R124" s="584"/>
      <c r="S124" s="584"/>
      <c r="T124" s="584"/>
      <c r="U124" s="584"/>
      <c r="V124" s="581"/>
      <c r="W124" s="581"/>
      <c r="X124" s="581"/>
      <c r="Y124" s="581"/>
      <c r="Z124" s="587"/>
      <c r="AA124" s="581"/>
      <c r="AB124" s="581"/>
      <c r="AC124" s="581"/>
      <c r="AD124" s="581"/>
      <c r="AE124" s="581"/>
      <c r="AF124" s="581"/>
      <c r="AG124" s="581"/>
      <c r="AH124" s="581"/>
    </row>
    <row r="125" spans="7:35" x14ac:dyDescent="0.25">
      <c r="G125" s="586"/>
      <c r="H125" s="584"/>
      <c r="I125" s="584"/>
      <c r="J125" s="584"/>
      <c r="K125" s="584"/>
      <c r="L125" s="584"/>
      <c r="M125" s="584"/>
      <c r="N125" s="584"/>
      <c r="O125" s="584"/>
      <c r="P125" s="584"/>
      <c r="Q125" s="584"/>
      <c r="R125" s="584"/>
      <c r="S125" s="584"/>
      <c r="T125" s="584"/>
      <c r="U125" s="584"/>
      <c r="V125" s="581"/>
      <c r="W125" s="581"/>
      <c r="X125" s="581"/>
      <c r="Y125" s="581"/>
      <c r="Z125" s="587"/>
      <c r="AA125" s="581"/>
      <c r="AB125" s="581"/>
      <c r="AC125" s="581"/>
      <c r="AD125" s="581"/>
      <c r="AE125" s="581"/>
      <c r="AF125" s="581"/>
      <c r="AG125" s="581"/>
      <c r="AH125" s="581"/>
    </row>
    <row r="126" spans="7:35" x14ac:dyDescent="0.25">
      <c r="G126" s="586"/>
      <c r="H126" s="584"/>
      <c r="I126" s="584"/>
      <c r="J126" s="584"/>
      <c r="K126" s="584"/>
      <c r="L126" s="584"/>
      <c r="M126" s="584"/>
      <c r="N126" s="584"/>
      <c r="O126" s="584"/>
      <c r="P126" s="584"/>
      <c r="Q126" s="584"/>
      <c r="R126" s="584"/>
      <c r="S126" s="584"/>
      <c r="T126" s="584"/>
      <c r="U126" s="584"/>
      <c r="V126" s="581"/>
      <c r="W126" s="581"/>
      <c r="X126" s="581"/>
      <c r="Y126" s="581"/>
      <c r="Z126" s="587"/>
      <c r="AA126" s="581"/>
      <c r="AB126" s="581"/>
      <c r="AC126" s="581"/>
      <c r="AD126" s="581"/>
      <c r="AE126" s="581"/>
      <c r="AF126" s="581"/>
      <c r="AG126" s="581"/>
      <c r="AH126" s="581"/>
    </row>
    <row r="127" spans="7:35" x14ac:dyDescent="0.25">
      <c r="G127" s="586"/>
      <c r="H127" s="584"/>
      <c r="I127" s="584"/>
      <c r="J127" s="584"/>
      <c r="K127" s="584"/>
      <c r="L127" s="584"/>
      <c r="M127" s="584"/>
      <c r="N127" s="584"/>
      <c r="O127" s="584"/>
      <c r="P127" s="584"/>
      <c r="Q127" s="584"/>
      <c r="R127" s="584"/>
      <c r="S127" s="584"/>
      <c r="T127" s="584"/>
      <c r="U127" s="584"/>
      <c r="V127" s="581"/>
      <c r="W127" s="581"/>
      <c r="X127" s="581"/>
      <c r="Y127" s="581"/>
      <c r="Z127" s="587"/>
      <c r="AA127" s="581"/>
      <c r="AB127" s="581"/>
      <c r="AC127" s="581"/>
      <c r="AD127" s="581"/>
      <c r="AE127" s="581"/>
      <c r="AF127" s="581"/>
      <c r="AG127" s="581"/>
      <c r="AH127" s="581"/>
    </row>
    <row r="128" spans="7:35" x14ac:dyDescent="0.25">
      <c r="G128" s="586"/>
      <c r="H128" s="584"/>
      <c r="I128" s="584"/>
      <c r="J128" s="584"/>
      <c r="K128" s="584"/>
      <c r="L128" s="584"/>
      <c r="M128" s="584"/>
      <c r="N128" s="584"/>
      <c r="O128" s="584"/>
      <c r="P128" s="584"/>
      <c r="Q128" s="584"/>
      <c r="R128" s="584"/>
      <c r="S128" s="584"/>
      <c r="T128" s="584"/>
      <c r="U128" s="584"/>
      <c r="V128" s="581"/>
      <c r="W128" s="581"/>
      <c r="X128" s="581"/>
      <c r="Y128" s="581"/>
      <c r="Z128" s="587"/>
      <c r="AA128" s="581"/>
      <c r="AB128" s="581"/>
      <c r="AC128" s="581"/>
      <c r="AD128" s="581"/>
      <c r="AE128" s="581"/>
      <c r="AF128" s="581"/>
      <c r="AG128" s="581"/>
      <c r="AH128" s="581"/>
    </row>
    <row r="129" spans="7:34" x14ac:dyDescent="0.25">
      <c r="G129" s="586"/>
      <c r="H129" s="584"/>
      <c r="I129" s="584"/>
      <c r="J129" s="584"/>
      <c r="K129" s="584"/>
      <c r="L129" s="584"/>
      <c r="M129" s="584"/>
      <c r="N129" s="584"/>
      <c r="O129" s="584"/>
      <c r="P129" s="584"/>
      <c r="Q129" s="584"/>
      <c r="R129" s="584"/>
      <c r="S129" s="584"/>
      <c r="T129" s="584"/>
      <c r="U129" s="584"/>
      <c r="V129" s="581"/>
      <c r="W129" s="581"/>
      <c r="X129" s="581"/>
      <c r="Y129" s="581"/>
      <c r="Z129" s="587"/>
      <c r="AA129" s="581"/>
      <c r="AB129" s="581"/>
      <c r="AC129" s="581"/>
      <c r="AD129" s="581"/>
      <c r="AE129" s="581"/>
      <c r="AF129" s="581"/>
      <c r="AG129" s="581"/>
      <c r="AH129" s="581"/>
    </row>
    <row r="130" spans="7:34" x14ac:dyDescent="0.25">
      <c r="G130" s="586"/>
      <c r="H130" s="584"/>
      <c r="I130" s="584"/>
      <c r="J130" s="584"/>
      <c r="K130" s="584"/>
      <c r="L130" s="584"/>
      <c r="M130" s="584"/>
      <c r="N130" s="584"/>
      <c r="O130" s="584"/>
      <c r="P130" s="584"/>
      <c r="Q130" s="584"/>
      <c r="R130" s="584"/>
      <c r="S130" s="584"/>
      <c r="T130" s="584"/>
      <c r="U130" s="584"/>
      <c r="V130" s="581"/>
      <c r="W130" s="581"/>
      <c r="X130" s="581"/>
      <c r="Y130" s="581"/>
      <c r="Z130" s="587"/>
      <c r="AA130" s="581"/>
      <c r="AB130" s="581"/>
      <c r="AC130" s="581"/>
      <c r="AD130" s="581"/>
      <c r="AE130" s="581"/>
      <c r="AF130" s="581"/>
      <c r="AG130" s="581"/>
      <c r="AH130" s="581"/>
    </row>
    <row r="131" spans="7:34" x14ac:dyDescent="0.25">
      <c r="G131" s="586"/>
      <c r="H131" s="584"/>
      <c r="I131" s="584"/>
      <c r="J131" s="584"/>
      <c r="K131" s="584"/>
      <c r="L131" s="584"/>
      <c r="M131" s="584"/>
      <c r="N131" s="584"/>
      <c r="O131" s="584"/>
      <c r="P131" s="584"/>
      <c r="Q131" s="584"/>
      <c r="R131" s="584"/>
      <c r="S131" s="584"/>
      <c r="T131" s="584"/>
      <c r="U131" s="584"/>
      <c r="V131" s="581"/>
      <c r="W131" s="581"/>
      <c r="X131" s="581"/>
      <c r="Y131" s="581"/>
      <c r="Z131" s="587"/>
      <c r="AA131" s="581"/>
      <c r="AB131" s="581"/>
      <c r="AC131" s="581"/>
      <c r="AD131" s="581"/>
      <c r="AE131" s="581"/>
      <c r="AF131" s="581"/>
      <c r="AG131" s="581"/>
      <c r="AH131" s="581"/>
    </row>
    <row r="132" spans="7:34" x14ac:dyDescent="0.25">
      <c r="G132" s="586"/>
      <c r="H132" s="584"/>
      <c r="I132" s="584"/>
      <c r="J132" s="584"/>
      <c r="K132" s="584"/>
      <c r="L132" s="584"/>
      <c r="M132" s="584"/>
      <c r="N132" s="584"/>
      <c r="O132" s="584"/>
      <c r="P132" s="584"/>
      <c r="Q132" s="584"/>
      <c r="R132" s="584"/>
      <c r="S132" s="584"/>
      <c r="T132" s="584"/>
      <c r="U132" s="584"/>
      <c r="V132" s="581"/>
      <c r="W132" s="581"/>
      <c r="X132" s="581"/>
      <c r="Y132" s="581"/>
      <c r="Z132" s="587"/>
      <c r="AA132" s="581"/>
      <c r="AB132" s="581"/>
      <c r="AC132" s="581"/>
      <c r="AD132" s="581"/>
      <c r="AE132" s="581"/>
      <c r="AF132" s="581"/>
      <c r="AG132" s="581"/>
      <c r="AH132" s="581"/>
    </row>
    <row r="133" spans="7:34" x14ac:dyDescent="0.25">
      <c r="G133" s="586"/>
      <c r="H133" s="584"/>
      <c r="I133" s="584"/>
      <c r="J133" s="584"/>
      <c r="K133" s="584"/>
      <c r="L133" s="584"/>
      <c r="M133" s="584"/>
      <c r="N133" s="584"/>
      <c r="O133" s="584"/>
      <c r="P133" s="584"/>
      <c r="Q133" s="584"/>
      <c r="R133" s="584"/>
      <c r="S133" s="584"/>
      <c r="T133" s="584"/>
      <c r="U133" s="584"/>
      <c r="V133" s="581"/>
      <c r="W133" s="581"/>
      <c r="X133" s="581"/>
      <c r="Y133" s="581"/>
      <c r="Z133" s="587"/>
      <c r="AA133" s="581"/>
      <c r="AB133" s="581"/>
      <c r="AC133" s="581"/>
      <c r="AD133" s="581"/>
      <c r="AE133" s="581"/>
      <c r="AF133" s="581"/>
      <c r="AG133" s="581"/>
      <c r="AH133" s="581"/>
    </row>
    <row r="134" spans="7:34" x14ac:dyDescent="0.25">
      <c r="G134" s="586"/>
      <c r="H134" s="584"/>
      <c r="I134" s="584"/>
      <c r="J134" s="584"/>
      <c r="K134" s="584"/>
      <c r="L134" s="584"/>
      <c r="M134" s="584"/>
      <c r="N134" s="584"/>
      <c r="O134" s="584"/>
      <c r="P134" s="584"/>
      <c r="Q134" s="584"/>
      <c r="R134" s="584"/>
      <c r="S134" s="584"/>
      <c r="T134" s="584"/>
      <c r="U134" s="584"/>
      <c r="V134" s="581"/>
      <c r="W134" s="581"/>
      <c r="X134" s="581"/>
      <c r="Y134" s="581"/>
      <c r="Z134" s="587"/>
      <c r="AA134" s="581"/>
      <c r="AB134" s="581"/>
      <c r="AC134" s="581"/>
      <c r="AD134" s="581"/>
      <c r="AE134" s="581"/>
      <c r="AF134" s="581"/>
      <c r="AG134" s="581"/>
      <c r="AH134" s="581"/>
    </row>
    <row r="135" spans="7:34" x14ac:dyDescent="0.25">
      <c r="G135" s="586"/>
      <c r="H135" s="584"/>
      <c r="I135" s="584"/>
      <c r="J135" s="584"/>
      <c r="K135" s="584"/>
      <c r="L135" s="584"/>
      <c r="M135" s="584"/>
      <c r="N135" s="584"/>
      <c r="O135" s="584"/>
      <c r="P135" s="584"/>
      <c r="Q135" s="584"/>
      <c r="R135" s="584"/>
      <c r="S135" s="584"/>
      <c r="T135" s="584"/>
      <c r="U135" s="584"/>
      <c r="V135" s="581"/>
      <c r="W135" s="581"/>
      <c r="X135" s="581"/>
      <c r="Y135" s="581"/>
      <c r="Z135" s="587"/>
      <c r="AA135" s="581"/>
      <c r="AB135" s="581"/>
      <c r="AC135" s="581"/>
      <c r="AD135" s="581"/>
      <c r="AE135" s="581"/>
      <c r="AF135" s="581"/>
      <c r="AG135" s="581"/>
      <c r="AH135" s="581"/>
    </row>
    <row r="136" spans="7:34" x14ac:dyDescent="0.25">
      <c r="G136" s="586"/>
      <c r="H136" s="584"/>
      <c r="I136" s="584"/>
      <c r="J136" s="584"/>
      <c r="K136" s="584"/>
      <c r="L136" s="584"/>
      <c r="M136" s="584"/>
      <c r="N136" s="584"/>
      <c r="O136" s="584"/>
      <c r="P136" s="584"/>
      <c r="Q136" s="584"/>
      <c r="R136" s="584"/>
      <c r="S136" s="584"/>
      <c r="T136" s="584"/>
      <c r="U136" s="584"/>
      <c r="V136" s="581"/>
      <c r="W136" s="581"/>
      <c r="X136" s="581"/>
      <c r="Y136" s="581"/>
      <c r="Z136" s="587"/>
      <c r="AA136" s="581"/>
      <c r="AB136" s="581"/>
      <c r="AC136" s="581"/>
      <c r="AD136" s="581"/>
      <c r="AE136" s="581"/>
      <c r="AF136" s="581"/>
      <c r="AG136" s="581"/>
      <c r="AH136" s="581"/>
    </row>
    <row r="137" spans="7:34" x14ac:dyDescent="0.25">
      <c r="G137" s="586"/>
      <c r="H137" s="584"/>
      <c r="I137" s="584"/>
      <c r="J137" s="584"/>
      <c r="K137" s="584"/>
      <c r="L137" s="584"/>
      <c r="M137" s="584"/>
      <c r="N137" s="584"/>
      <c r="O137" s="584"/>
      <c r="P137" s="584"/>
      <c r="Q137" s="584"/>
      <c r="R137" s="584"/>
      <c r="S137" s="584"/>
      <c r="T137" s="584"/>
      <c r="U137" s="584"/>
      <c r="V137" s="581"/>
      <c r="W137" s="581"/>
      <c r="X137" s="581"/>
      <c r="Y137" s="581"/>
      <c r="Z137" s="587"/>
      <c r="AA137" s="581"/>
      <c r="AB137" s="581"/>
      <c r="AC137" s="581"/>
      <c r="AD137" s="581"/>
      <c r="AE137" s="581"/>
      <c r="AF137" s="581"/>
      <c r="AG137" s="581"/>
      <c r="AH137" s="581"/>
    </row>
    <row r="138" spans="7:34" x14ac:dyDescent="0.25">
      <c r="G138" s="586"/>
      <c r="H138" s="584"/>
      <c r="I138" s="584"/>
      <c r="J138" s="584"/>
      <c r="K138" s="584"/>
      <c r="L138" s="584"/>
      <c r="M138" s="584"/>
      <c r="N138" s="584"/>
      <c r="O138" s="584"/>
      <c r="P138" s="584"/>
      <c r="Q138" s="584"/>
      <c r="R138" s="584"/>
      <c r="S138" s="584"/>
      <c r="T138" s="584"/>
      <c r="U138" s="584"/>
      <c r="V138" s="581"/>
      <c r="W138" s="581"/>
      <c r="X138" s="581"/>
      <c r="Y138" s="581"/>
      <c r="Z138" s="587"/>
      <c r="AA138" s="581"/>
      <c r="AB138" s="581"/>
      <c r="AC138" s="581"/>
      <c r="AD138" s="581"/>
      <c r="AE138" s="581"/>
      <c r="AF138" s="581"/>
      <c r="AG138" s="581"/>
      <c r="AH138" s="581"/>
    </row>
    <row r="139" spans="7:34" x14ac:dyDescent="0.25">
      <c r="G139" s="586"/>
      <c r="H139" s="584"/>
      <c r="I139" s="584"/>
      <c r="J139" s="584"/>
      <c r="K139" s="584"/>
      <c r="L139" s="584"/>
      <c r="M139" s="584"/>
      <c r="N139" s="584"/>
      <c r="O139" s="584"/>
      <c r="P139" s="584"/>
      <c r="Q139" s="584"/>
      <c r="R139" s="584"/>
      <c r="S139" s="584"/>
      <c r="T139" s="584"/>
      <c r="U139" s="584"/>
      <c r="V139" s="581"/>
      <c r="W139" s="581"/>
      <c r="X139" s="581"/>
      <c r="Y139" s="581"/>
      <c r="Z139" s="587"/>
      <c r="AA139" s="581"/>
      <c r="AB139" s="581"/>
      <c r="AC139" s="581"/>
      <c r="AD139" s="581"/>
      <c r="AE139" s="581"/>
      <c r="AF139" s="581"/>
      <c r="AG139" s="581"/>
      <c r="AH139" s="581"/>
    </row>
    <row r="140" spans="7:34" x14ac:dyDescent="0.25">
      <c r="G140" s="586"/>
      <c r="H140" s="584"/>
      <c r="I140" s="584"/>
      <c r="J140" s="584"/>
      <c r="K140" s="584"/>
      <c r="L140" s="584"/>
      <c r="M140" s="584"/>
      <c r="N140" s="584"/>
      <c r="O140" s="584"/>
      <c r="P140" s="584"/>
      <c r="Q140" s="584"/>
      <c r="R140" s="584"/>
      <c r="S140" s="584"/>
      <c r="T140" s="584"/>
      <c r="U140" s="584"/>
      <c r="V140" s="581"/>
      <c r="W140" s="581"/>
      <c r="X140" s="581"/>
      <c r="Y140" s="581"/>
      <c r="Z140" s="587"/>
      <c r="AA140" s="581"/>
      <c r="AB140" s="581"/>
      <c r="AC140" s="581"/>
      <c r="AD140" s="581"/>
      <c r="AE140" s="581"/>
      <c r="AF140" s="581"/>
      <c r="AG140" s="581"/>
      <c r="AH140" s="581"/>
    </row>
    <row r="141" spans="7:34" x14ac:dyDescent="0.25">
      <c r="G141" s="586"/>
      <c r="H141" s="584"/>
      <c r="I141" s="584"/>
      <c r="J141" s="584"/>
      <c r="K141" s="584"/>
      <c r="L141" s="584"/>
      <c r="M141" s="584"/>
      <c r="N141" s="584"/>
      <c r="O141" s="584"/>
      <c r="P141" s="584"/>
      <c r="Q141" s="584"/>
      <c r="R141" s="584"/>
      <c r="S141" s="584"/>
      <c r="T141" s="584"/>
      <c r="U141" s="584"/>
      <c r="V141" s="581"/>
      <c r="W141" s="581"/>
      <c r="X141" s="581"/>
      <c r="Y141" s="581"/>
      <c r="Z141" s="587"/>
      <c r="AA141" s="581"/>
      <c r="AB141" s="581"/>
      <c r="AC141" s="581"/>
      <c r="AD141" s="581"/>
      <c r="AE141" s="581"/>
      <c r="AF141" s="581"/>
      <c r="AG141" s="581"/>
      <c r="AH141" s="581"/>
    </row>
    <row r="142" spans="7:34" x14ac:dyDescent="0.25">
      <c r="G142" s="586"/>
      <c r="H142" s="584"/>
      <c r="I142" s="584"/>
      <c r="J142" s="584"/>
      <c r="K142" s="584"/>
      <c r="L142" s="584"/>
      <c r="M142" s="584"/>
      <c r="N142" s="584"/>
      <c r="O142" s="584"/>
      <c r="P142" s="584"/>
      <c r="Q142" s="584"/>
      <c r="R142" s="584"/>
      <c r="S142" s="584"/>
      <c r="T142" s="584"/>
      <c r="U142" s="584"/>
      <c r="V142" s="581"/>
      <c r="W142" s="581"/>
      <c r="X142" s="581"/>
      <c r="Y142" s="581"/>
      <c r="Z142" s="587"/>
      <c r="AA142" s="581"/>
      <c r="AB142" s="581"/>
      <c r="AC142" s="581"/>
      <c r="AD142" s="581"/>
      <c r="AE142" s="581"/>
      <c r="AF142" s="581"/>
      <c r="AG142" s="581"/>
      <c r="AH142" s="581"/>
    </row>
    <row r="143" spans="7:34" x14ac:dyDescent="0.25">
      <c r="G143" s="586"/>
      <c r="H143" s="584"/>
      <c r="I143" s="584"/>
      <c r="J143" s="584"/>
      <c r="K143" s="584"/>
      <c r="L143" s="584"/>
      <c r="M143" s="584"/>
      <c r="N143" s="584"/>
      <c r="O143" s="584"/>
      <c r="P143" s="584"/>
      <c r="Q143" s="584"/>
      <c r="R143" s="584"/>
      <c r="S143" s="584"/>
      <c r="T143" s="584"/>
      <c r="U143" s="584"/>
      <c r="V143" s="581"/>
      <c r="W143" s="581"/>
      <c r="X143" s="581"/>
      <c r="Y143" s="581"/>
      <c r="Z143" s="587"/>
      <c r="AA143" s="581"/>
      <c r="AB143" s="581"/>
      <c r="AC143" s="581"/>
      <c r="AD143" s="581"/>
      <c r="AE143" s="581"/>
      <c r="AF143" s="581"/>
      <c r="AG143" s="581"/>
      <c r="AH143" s="581"/>
    </row>
    <row r="144" spans="7:34" x14ac:dyDescent="0.25">
      <c r="G144" s="586"/>
      <c r="H144" s="584"/>
      <c r="I144" s="584"/>
      <c r="J144" s="584"/>
      <c r="K144" s="584"/>
      <c r="L144" s="584"/>
      <c r="M144" s="584"/>
      <c r="N144" s="584"/>
      <c r="O144" s="584"/>
      <c r="P144" s="584"/>
      <c r="Q144" s="584"/>
      <c r="R144" s="584"/>
      <c r="S144" s="584"/>
      <c r="T144" s="584"/>
      <c r="U144" s="584"/>
      <c r="V144" s="581"/>
      <c r="W144" s="581"/>
      <c r="X144" s="581"/>
      <c r="Y144" s="581"/>
      <c r="Z144" s="587"/>
      <c r="AA144" s="581"/>
      <c r="AB144" s="581"/>
      <c r="AC144" s="581"/>
      <c r="AD144" s="581"/>
      <c r="AE144" s="581"/>
      <c r="AF144" s="581"/>
      <c r="AG144" s="581"/>
      <c r="AH144" s="581"/>
    </row>
    <row r="145" spans="7:34" x14ac:dyDescent="0.25">
      <c r="G145" s="586"/>
      <c r="H145" s="584"/>
      <c r="I145" s="584"/>
      <c r="J145" s="584"/>
      <c r="K145" s="584"/>
      <c r="L145" s="584"/>
      <c r="M145" s="584"/>
      <c r="N145" s="584"/>
      <c r="O145" s="584"/>
      <c r="P145" s="584"/>
      <c r="Q145" s="584"/>
      <c r="R145" s="584"/>
      <c r="S145" s="584"/>
      <c r="T145" s="584"/>
      <c r="U145" s="584"/>
      <c r="V145" s="581"/>
      <c r="W145" s="581"/>
      <c r="X145" s="581"/>
      <c r="Y145" s="581"/>
      <c r="Z145" s="587"/>
      <c r="AA145" s="581"/>
      <c r="AB145" s="581"/>
      <c r="AC145" s="581"/>
      <c r="AD145" s="581"/>
      <c r="AE145" s="581"/>
      <c r="AF145" s="581"/>
      <c r="AG145" s="581"/>
      <c r="AH145" s="581"/>
    </row>
    <row r="146" spans="7:34" x14ac:dyDescent="0.25">
      <c r="G146" s="586"/>
      <c r="H146" s="584"/>
      <c r="I146" s="584"/>
      <c r="J146" s="584"/>
      <c r="K146" s="584"/>
      <c r="L146" s="584"/>
      <c r="M146" s="584"/>
      <c r="N146" s="584"/>
      <c r="O146" s="584"/>
      <c r="P146" s="584"/>
      <c r="Q146" s="584"/>
      <c r="R146" s="584"/>
      <c r="S146" s="584"/>
      <c r="T146" s="584"/>
      <c r="U146" s="584"/>
      <c r="V146" s="581"/>
      <c r="W146" s="581"/>
      <c r="X146" s="581"/>
      <c r="Y146" s="581"/>
      <c r="Z146" s="587"/>
      <c r="AA146" s="581"/>
      <c r="AB146" s="581"/>
      <c r="AC146" s="581"/>
      <c r="AD146" s="581"/>
      <c r="AE146" s="581"/>
      <c r="AF146" s="581"/>
      <c r="AG146" s="581"/>
      <c r="AH146" s="581"/>
    </row>
    <row r="147" spans="7:34" x14ac:dyDescent="0.25">
      <c r="G147" s="586"/>
      <c r="H147" s="584"/>
      <c r="I147" s="584"/>
      <c r="J147" s="584"/>
      <c r="K147" s="584"/>
      <c r="L147" s="584"/>
      <c r="M147" s="584"/>
      <c r="N147" s="584"/>
      <c r="O147" s="584"/>
      <c r="P147" s="584"/>
      <c r="Q147" s="584"/>
      <c r="R147" s="584"/>
      <c r="S147" s="584"/>
      <c r="T147" s="584"/>
      <c r="U147" s="584"/>
      <c r="V147" s="581"/>
      <c r="W147" s="581"/>
      <c r="X147" s="581"/>
      <c r="Y147" s="581"/>
      <c r="Z147" s="587"/>
      <c r="AA147" s="581"/>
      <c r="AB147" s="581"/>
      <c r="AC147" s="581"/>
      <c r="AD147" s="581"/>
      <c r="AE147" s="581"/>
      <c r="AF147" s="581"/>
      <c r="AG147" s="581"/>
      <c r="AH147" s="581"/>
    </row>
    <row r="148" spans="7:34" x14ac:dyDescent="0.25">
      <c r="G148" s="586"/>
      <c r="H148" s="584"/>
      <c r="I148" s="584"/>
      <c r="J148" s="584"/>
      <c r="K148" s="584"/>
      <c r="L148" s="584"/>
      <c r="M148" s="584"/>
      <c r="N148" s="584"/>
      <c r="O148" s="584"/>
      <c r="P148" s="584"/>
      <c r="Q148" s="584"/>
      <c r="R148" s="584"/>
      <c r="S148" s="584"/>
      <c r="T148" s="584"/>
      <c r="U148" s="584"/>
      <c r="V148" s="581"/>
      <c r="W148" s="581"/>
      <c r="X148" s="581"/>
      <c r="Y148" s="581"/>
      <c r="Z148" s="587"/>
      <c r="AA148" s="581"/>
      <c r="AB148" s="581"/>
      <c r="AC148" s="581"/>
      <c r="AD148" s="581"/>
      <c r="AE148" s="581"/>
      <c r="AF148" s="581"/>
      <c r="AG148" s="581"/>
      <c r="AH148" s="581"/>
    </row>
    <row r="149" spans="7:34" x14ac:dyDescent="0.25">
      <c r="G149" s="586"/>
      <c r="H149" s="584"/>
      <c r="I149" s="584"/>
      <c r="J149" s="584"/>
      <c r="K149" s="584"/>
      <c r="L149" s="584"/>
      <c r="M149" s="584"/>
      <c r="N149" s="584"/>
      <c r="O149" s="584"/>
      <c r="P149" s="584"/>
      <c r="Q149" s="584"/>
      <c r="R149" s="584"/>
      <c r="S149" s="584"/>
      <c r="T149" s="584"/>
      <c r="U149" s="584"/>
      <c r="V149" s="581"/>
      <c r="W149" s="581"/>
      <c r="X149" s="581"/>
      <c r="Y149" s="581"/>
      <c r="Z149" s="587"/>
      <c r="AA149" s="581"/>
      <c r="AB149" s="581"/>
      <c r="AC149" s="581"/>
      <c r="AD149" s="581"/>
      <c r="AE149" s="581"/>
      <c r="AF149" s="581"/>
      <c r="AG149" s="581"/>
      <c r="AH149" s="581"/>
    </row>
    <row r="150" spans="7:34" x14ac:dyDescent="0.25">
      <c r="G150" s="586"/>
      <c r="H150" s="584"/>
      <c r="I150" s="584"/>
      <c r="J150" s="584"/>
      <c r="K150" s="584"/>
      <c r="L150" s="584"/>
      <c r="M150" s="584"/>
      <c r="N150" s="584"/>
      <c r="O150" s="584"/>
      <c r="P150" s="584"/>
      <c r="Q150" s="584"/>
      <c r="R150" s="584"/>
      <c r="S150" s="584"/>
      <c r="T150" s="584"/>
      <c r="U150" s="584"/>
      <c r="V150" s="581"/>
      <c r="W150" s="581"/>
      <c r="X150" s="581"/>
      <c r="Y150" s="581"/>
      <c r="Z150" s="587"/>
      <c r="AA150" s="581"/>
      <c r="AB150" s="581"/>
      <c r="AC150" s="581"/>
      <c r="AD150" s="581"/>
      <c r="AE150" s="581"/>
      <c r="AF150" s="581"/>
      <c r="AG150" s="581"/>
      <c r="AH150" s="581"/>
    </row>
    <row r="151" spans="7:34" x14ac:dyDescent="0.25">
      <c r="G151" s="586"/>
      <c r="H151" s="584"/>
      <c r="I151" s="584"/>
      <c r="J151" s="584"/>
      <c r="K151" s="584"/>
      <c r="L151" s="584"/>
      <c r="M151" s="584"/>
      <c r="N151" s="584"/>
      <c r="O151" s="584"/>
      <c r="P151" s="584"/>
      <c r="Q151" s="584"/>
      <c r="R151" s="584"/>
      <c r="S151" s="584"/>
      <c r="T151" s="584"/>
      <c r="U151" s="584"/>
      <c r="V151" s="581"/>
      <c r="W151" s="581"/>
      <c r="X151" s="581"/>
      <c r="Y151" s="581"/>
      <c r="Z151" s="587"/>
      <c r="AA151" s="581"/>
      <c r="AB151" s="581"/>
      <c r="AC151" s="581"/>
      <c r="AD151" s="581"/>
      <c r="AE151" s="581"/>
      <c r="AF151" s="581"/>
      <c r="AG151" s="581"/>
      <c r="AH151" s="581"/>
    </row>
    <row r="152" spans="7:34" x14ac:dyDescent="0.25">
      <c r="G152" s="586"/>
      <c r="H152" s="584"/>
      <c r="I152" s="584"/>
      <c r="J152" s="584"/>
      <c r="K152" s="584"/>
      <c r="L152" s="584"/>
      <c r="M152" s="584"/>
      <c r="N152" s="584"/>
      <c r="O152" s="584"/>
      <c r="P152" s="584"/>
      <c r="Q152" s="584"/>
      <c r="R152" s="584"/>
      <c r="S152" s="584"/>
      <c r="T152" s="584"/>
      <c r="U152" s="584"/>
      <c r="V152" s="581"/>
      <c r="W152" s="581"/>
      <c r="X152" s="581"/>
      <c r="Y152" s="581"/>
      <c r="Z152" s="587"/>
      <c r="AA152" s="581"/>
      <c r="AB152" s="581"/>
      <c r="AC152" s="581"/>
      <c r="AD152" s="581"/>
      <c r="AE152" s="581"/>
      <c r="AF152" s="581"/>
      <c r="AG152" s="581"/>
      <c r="AH152" s="581"/>
    </row>
    <row r="153" spans="7:34" x14ac:dyDescent="0.25">
      <c r="G153" s="586"/>
      <c r="H153" s="584"/>
      <c r="I153" s="584"/>
      <c r="J153" s="584"/>
      <c r="K153" s="584"/>
      <c r="L153" s="584"/>
      <c r="M153" s="584"/>
      <c r="N153" s="584"/>
      <c r="O153" s="584"/>
      <c r="P153" s="584"/>
      <c r="Q153" s="584"/>
      <c r="R153" s="584"/>
      <c r="S153" s="584"/>
      <c r="T153" s="584"/>
      <c r="U153" s="584"/>
      <c r="V153" s="581"/>
      <c r="W153" s="581"/>
      <c r="X153" s="581"/>
      <c r="Y153" s="581"/>
      <c r="Z153" s="587"/>
      <c r="AA153" s="581"/>
      <c r="AB153" s="581"/>
      <c r="AC153" s="581"/>
      <c r="AD153" s="581"/>
      <c r="AE153" s="581"/>
      <c r="AF153" s="581"/>
      <c r="AG153" s="581"/>
      <c r="AH153" s="581"/>
    </row>
    <row r="154" spans="7:34" x14ac:dyDescent="0.25">
      <c r="G154" s="586"/>
      <c r="H154" s="584"/>
      <c r="I154" s="584"/>
      <c r="J154" s="584"/>
      <c r="K154" s="584"/>
      <c r="L154" s="584"/>
      <c r="M154" s="584"/>
      <c r="N154" s="584"/>
      <c r="O154" s="584"/>
      <c r="P154" s="584"/>
      <c r="Q154" s="584"/>
      <c r="R154" s="584"/>
      <c r="S154" s="584"/>
      <c r="T154" s="584"/>
      <c r="U154" s="584"/>
      <c r="V154" s="581"/>
      <c r="W154" s="581"/>
      <c r="X154" s="581"/>
      <c r="Y154" s="581"/>
      <c r="Z154" s="587"/>
      <c r="AA154" s="581"/>
      <c r="AB154" s="581"/>
      <c r="AC154" s="581"/>
      <c r="AD154" s="581"/>
      <c r="AE154" s="581"/>
      <c r="AF154" s="581"/>
      <c r="AG154" s="581"/>
      <c r="AH154" s="581"/>
    </row>
    <row r="155" spans="7:34" x14ac:dyDescent="0.25">
      <c r="G155" s="586"/>
      <c r="H155" s="584"/>
      <c r="I155" s="584"/>
      <c r="J155" s="584"/>
      <c r="K155" s="584"/>
      <c r="L155" s="584"/>
      <c r="M155" s="584"/>
      <c r="N155" s="584"/>
      <c r="O155" s="584"/>
      <c r="P155" s="584"/>
      <c r="Q155" s="584"/>
      <c r="R155" s="584"/>
      <c r="S155" s="584"/>
      <c r="T155" s="584"/>
      <c r="U155" s="584"/>
      <c r="V155" s="581"/>
      <c r="W155" s="581"/>
      <c r="X155" s="581"/>
      <c r="Y155" s="581"/>
      <c r="Z155" s="587"/>
      <c r="AA155" s="581"/>
      <c r="AB155" s="581"/>
      <c r="AC155" s="581"/>
      <c r="AD155" s="581"/>
      <c r="AE155" s="581"/>
      <c r="AF155" s="581"/>
      <c r="AG155" s="581"/>
      <c r="AH155" s="581"/>
    </row>
    <row r="156" spans="7:34" x14ac:dyDescent="0.25">
      <c r="G156" s="586"/>
      <c r="H156" s="584"/>
      <c r="I156" s="584"/>
      <c r="J156" s="584"/>
      <c r="K156" s="584"/>
      <c r="L156" s="584"/>
      <c r="M156" s="584"/>
      <c r="N156" s="584"/>
      <c r="O156" s="584"/>
      <c r="P156" s="584"/>
      <c r="Q156" s="584"/>
      <c r="R156" s="584"/>
      <c r="S156" s="584"/>
      <c r="T156" s="584"/>
      <c r="U156" s="584"/>
      <c r="V156" s="581"/>
      <c r="W156" s="581"/>
      <c r="X156" s="581"/>
      <c r="Y156" s="581"/>
      <c r="Z156" s="587"/>
      <c r="AA156" s="581"/>
      <c r="AB156" s="581"/>
      <c r="AC156" s="581"/>
      <c r="AD156" s="581"/>
      <c r="AE156" s="581"/>
      <c r="AF156" s="581"/>
      <c r="AG156" s="581"/>
      <c r="AH156" s="581"/>
    </row>
    <row r="157" spans="7:34" x14ac:dyDescent="0.25">
      <c r="G157" s="586"/>
      <c r="H157" s="584"/>
      <c r="I157" s="584"/>
      <c r="J157" s="584"/>
      <c r="K157" s="584"/>
      <c r="L157" s="584"/>
      <c r="M157" s="584"/>
      <c r="N157" s="584"/>
      <c r="O157" s="584"/>
      <c r="P157" s="584"/>
      <c r="Q157" s="584"/>
      <c r="R157" s="584"/>
      <c r="S157" s="584"/>
      <c r="T157" s="584"/>
      <c r="U157" s="584"/>
      <c r="V157" s="581"/>
      <c r="W157" s="581"/>
      <c r="X157" s="581"/>
      <c r="Y157" s="581"/>
      <c r="Z157" s="587"/>
      <c r="AA157" s="581"/>
      <c r="AB157" s="581"/>
      <c r="AC157" s="581"/>
      <c r="AD157" s="581"/>
      <c r="AE157" s="581"/>
      <c r="AF157" s="581"/>
      <c r="AG157" s="581"/>
      <c r="AH157" s="581"/>
    </row>
    <row r="158" spans="7:34" x14ac:dyDescent="0.25">
      <c r="G158" s="586"/>
      <c r="H158" s="584"/>
      <c r="I158" s="584"/>
      <c r="J158" s="584"/>
      <c r="K158" s="584"/>
      <c r="L158" s="584"/>
      <c r="M158" s="584"/>
      <c r="N158" s="584"/>
      <c r="O158" s="584"/>
      <c r="P158" s="584"/>
      <c r="Q158" s="584"/>
      <c r="R158" s="584"/>
      <c r="S158" s="584"/>
      <c r="T158" s="584"/>
      <c r="U158" s="584"/>
      <c r="V158" s="581"/>
      <c r="W158" s="581"/>
      <c r="X158" s="581"/>
      <c r="Y158" s="581"/>
      <c r="Z158" s="587"/>
      <c r="AA158" s="581"/>
      <c r="AB158" s="581"/>
      <c r="AC158" s="581"/>
      <c r="AD158" s="581"/>
      <c r="AE158" s="581"/>
      <c r="AF158" s="581"/>
      <c r="AG158" s="581"/>
      <c r="AH158" s="581"/>
    </row>
    <row r="159" spans="7:34" x14ac:dyDescent="0.25">
      <c r="G159" s="586"/>
      <c r="H159" s="584"/>
      <c r="I159" s="584"/>
      <c r="J159" s="584"/>
      <c r="K159" s="584"/>
      <c r="L159" s="584"/>
      <c r="M159" s="584"/>
      <c r="N159" s="584"/>
      <c r="O159" s="584"/>
      <c r="P159" s="584"/>
      <c r="Q159" s="584"/>
      <c r="R159" s="584"/>
      <c r="S159" s="584"/>
      <c r="T159" s="584"/>
      <c r="U159" s="584"/>
      <c r="V159" s="581"/>
      <c r="W159" s="581"/>
      <c r="X159" s="581"/>
      <c r="Y159" s="581"/>
      <c r="Z159" s="587"/>
      <c r="AA159" s="581"/>
      <c r="AB159" s="581"/>
      <c r="AC159" s="581"/>
      <c r="AD159" s="581"/>
      <c r="AE159" s="581"/>
      <c r="AF159" s="581"/>
      <c r="AG159" s="581"/>
      <c r="AH159" s="581"/>
    </row>
    <row r="160" spans="7:34" x14ac:dyDescent="0.25">
      <c r="G160" s="586"/>
      <c r="H160" s="584"/>
      <c r="I160" s="584"/>
      <c r="J160" s="584"/>
      <c r="K160" s="584"/>
      <c r="L160" s="584"/>
      <c r="M160" s="584"/>
      <c r="N160" s="584"/>
      <c r="O160" s="584"/>
      <c r="P160" s="584"/>
      <c r="Q160" s="584"/>
      <c r="R160" s="584"/>
      <c r="S160" s="584"/>
      <c r="T160" s="584"/>
      <c r="U160" s="584"/>
      <c r="V160" s="581"/>
      <c r="W160" s="581"/>
      <c r="X160" s="581"/>
      <c r="Y160" s="581"/>
      <c r="Z160" s="587"/>
      <c r="AA160" s="581"/>
      <c r="AB160" s="581"/>
      <c r="AC160" s="581"/>
      <c r="AD160" s="581"/>
      <c r="AE160" s="581"/>
      <c r="AF160" s="581"/>
      <c r="AG160" s="581"/>
      <c r="AH160" s="581"/>
    </row>
    <row r="161" spans="7:34" x14ac:dyDescent="0.25">
      <c r="G161" s="586"/>
      <c r="H161" s="584"/>
      <c r="I161" s="584"/>
      <c r="J161" s="584"/>
      <c r="K161" s="584"/>
      <c r="L161" s="584"/>
      <c r="M161" s="584"/>
      <c r="N161" s="584"/>
      <c r="O161" s="584"/>
      <c r="P161" s="584"/>
      <c r="Q161" s="584"/>
      <c r="R161" s="584"/>
      <c r="S161" s="584"/>
      <c r="T161" s="584"/>
      <c r="U161" s="584"/>
      <c r="V161" s="581"/>
      <c r="W161" s="581"/>
      <c r="X161" s="581"/>
      <c r="Y161" s="581"/>
      <c r="Z161" s="587"/>
      <c r="AA161" s="581"/>
      <c r="AB161" s="581"/>
      <c r="AC161" s="581"/>
      <c r="AD161" s="581"/>
      <c r="AE161" s="581"/>
      <c r="AF161" s="581"/>
      <c r="AG161" s="581"/>
      <c r="AH161" s="581"/>
    </row>
    <row r="162" spans="7:34" x14ac:dyDescent="0.25">
      <c r="G162" s="586"/>
      <c r="H162" s="584"/>
      <c r="I162" s="584"/>
      <c r="J162" s="584"/>
      <c r="K162" s="584"/>
      <c r="L162" s="584"/>
      <c r="M162" s="584"/>
      <c r="N162" s="584"/>
      <c r="O162" s="584"/>
      <c r="P162" s="584"/>
      <c r="Q162" s="584"/>
      <c r="R162" s="584"/>
      <c r="S162" s="584"/>
      <c r="T162" s="584"/>
      <c r="U162" s="584"/>
      <c r="V162" s="581"/>
      <c r="W162" s="581"/>
      <c r="X162" s="581"/>
      <c r="Y162" s="581"/>
      <c r="Z162" s="587"/>
      <c r="AA162" s="581"/>
      <c r="AB162" s="581"/>
      <c r="AC162" s="581"/>
      <c r="AD162" s="581"/>
      <c r="AE162" s="581"/>
      <c r="AF162" s="581"/>
      <c r="AG162" s="581"/>
      <c r="AH162" s="581"/>
    </row>
    <row r="163" spans="7:34" x14ac:dyDescent="0.25">
      <c r="G163" s="586"/>
      <c r="H163" s="584"/>
      <c r="I163" s="584"/>
      <c r="J163" s="584"/>
      <c r="K163" s="584"/>
      <c r="L163" s="584"/>
      <c r="M163" s="584"/>
      <c r="N163" s="584"/>
      <c r="O163" s="584"/>
      <c r="P163" s="584"/>
      <c r="Q163" s="584"/>
      <c r="R163" s="584"/>
      <c r="S163" s="584"/>
      <c r="T163" s="584"/>
      <c r="U163" s="584"/>
      <c r="V163" s="581"/>
      <c r="W163" s="581"/>
      <c r="X163" s="581"/>
      <c r="Y163" s="581"/>
      <c r="Z163" s="587"/>
      <c r="AA163" s="581"/>
      <c r="AB163" s="581"/>
      <c r="AC163" s="581"/>
      <c r="AD163" s="581"/>
      <c r="AE163" s="581"/>
      <c r="AF163" s="581"/>
      <c r="AG163" s="581"/>
      <c r="AH163" s="581"/>
    </row>
    <row r="164" spans="7:34" x14ac:dyDescent="0.25">
      <c r="G164" s="586"/>
      <c r="H164" s="584"/>
      <c r="I164" s="584"/>
      <c r="J164" s="584"/>
      <c r="K164" s="584"/>
      <c r="L164" s="584"/>
      <c r="M164" s="584"/>
      <c r="N164" s="584"/>
      <c r="O164" s="584"/>
      <c r="P164" s="584"/>
      <c r="Q164" s="584"/>
      <c r="R164" s="584"/>
      <c r="S164" s="584"/>
      <c r="T164" s="584"/>
      <c r="U164" s="584"/>
      <c r="V164" s="581"/>
      <c r="W164" s="581"/>
      <c r="X164" s="581"/>
      <c r="Y164" s="581"/>
      <c r="Z164" s="587"/>
      <c r="AA164" s="581"/>
      <c r="AB164" s="581"/>
      <c r="AC164" s="581"/>
      <c r="AD164" s="581"/>
      <c r="AE164" s="581"/>
      <c r="AF164" s="581"/>
      <c r="AG164" s="581"/>
      <c r="AH164" s="581"/>
    </row>
    <row r="165" spans="7:34" x14ac:dyDescent="0.25">
      <c r="G165" s="586"/>
      <c r="H165" s="584"/>
      <c r="I165" s="584"/>
      <c r="J165" s="584"/>
      <c r="K165" s="584"/>
      <c r="L165" s="584"/>
      <c r="M165" s="584"/>
      <c r="N165" s="584"/>
      <c r="O165" s="584"/>
      <c r="P165" s="584"/>
      <c r="Q165" s="584"/>
      <c r="R165" s="584"/>
      <c r="S165" s="584"/>
      <c r="T165" s="584"/>
      <c r="U165" s="584"/>
      <c r="V165" s="581"/>
      <c r="W165" s="581"/>
      <c r="X165" s="581"/>
      <c r="Y165" s="581"/>
      <c r="Z165" s="587"/>
      <c r="AA165" s="581"/>
      <c r="AB165" s="581"/>
      <c r="AC165" s="581"/>
      <c r="AD165" s="581"/>
      <c r="AE165" s="581"/>
      <c r="AF165" s="581"/>
      <c r="AG165" s="581"/>
      <c r="AH165" s="581"/>
    </row>
    <row r="166" spans="7:34" x14ac:dyDescent="0.25">
      <c r="G166" s="586"/>
      <c r="H166" s="584"/>
      <c r="I166" s="584"/>
      <c r="J166" s="584"/>
      <c r="K166" s="584"/>
      <c r="L166" s="584"/>
      <c r="M166" s="584"/>
      <c r="N166" s="584"/>
      <c r="O166" s="584"/>
      <c r="P166" s="584"/>
      <c r="Q166" s="584"/>
      <c r="R166" s="584"/>
      <c r="S166" s="584"/>
      <c r="T166" s="584"/>
      <c r="U166" s="584"/>
      <c r="V166" s="581"/>
      <c r="W166" s="581"/>
      <c r="X166" s="581"/>
      <c r="Y166" s="581"/>
      <c r="Z166" s="587"/>
      <c r="AA166" s="581"/>
      <c r="AB166" s="581"/>
      <c r="AC166" s="581"/>
      <c r="AD166" s="581"/>
      <c r="AE166" s="581"/>
      <c r="AF166" s="581"/>
      <c r="AG166" s="581"/>
      <c r="AH166" s="581"/>
    </row>
    <row r="167" spans="7:34" x14ac:dyDescent="0.25">
      <c r="G167" s="586"/>
      <c r="H167" s="584"/>
      <c r="I167" s="584"/>
      <c r="J167" s="584"/>
      <c r="K167" s="584"/>
      <c r="L167" s="584"/>
      <c r="M167" s="584"/>
      <c r="N167" s="584"/>
      <c r="O167" s="584"/>
      <c r="P167" s="584"/>
      <c r="Q167" s="584"/>
      <c r="R167" s="584"/>
      <c r="S167" s="584"/>
      <c r="T167" s="584"/>
      <c r="U167" s="584"/>
      <c r="V167" s="581"/>
      <c r="W167" s="581"/>
      <c r="X167" s="581"/>
      <c r="Y167" s="581"/>
      <c r="Z167" s="587"/>
      <c r="AA167" s="581"/>
      <c r="AB167" s="581"/>
      <c r="AC167" s="581"/>
      <c r="AD167" s="581"/>
      <c r="AE167" s="581"/>
      <c r="AF167" s="581"/>
      <c r="AG167" s="581"/>
      <c r="AH167" s="581"/>
    </row>
    <row r="168" spans="7:34" x14ac:dyDescent="0.25">
      <c r="G168" s="586"/>
      <c r="H168" s="584"/>
      <c r="I168" s="584"/>
      <c r="J168" s="584"/>
      <c r="K168" s="584"/>
      <c r="L168" s="584"/>
      <c r="M168" s="584"/>
      <c r="N168" s="584"/>
      <c r="O168" s="584"/>
      <c r="P168" s="584"/>
      <c r="Q168" s="584"/>
      <c r="R168" s="584"/>
      <c r="S168" s="584"/>
      <c r="T168" s="584"/>
      <c r="U168" s="584"/>
      <c r="V168" s="581"/>
      <c r="W168" s="581"/>
      <c r="X168" s="581"/>
      <c r="Y168" s="581"/>
      <c r="Z168" s="587"/>
      <c r="AA168" s="581"/>
      <c r="AB168" s="581"/>
      <c r="AC168" s="581"/>
      <c r="AD168" s="581"/>
      <c r="AE168" s="581"/>
      <c r="AF168" s="581"/>
      <c r="AG168" s="581"/>
      <c r="AH168" s="581"/>
    </row>
    <row r="169" spans="7:34" x14ac:dyDescent="0.25">
      <c r="G169" s="586"/>
      <c r="H169" s="584"/>
      <c r="I169" s="584"/>
      <c r="J169" s="584"/>
      <c r="K169" s="584"/>
      <c r="L169" s="584"/>
      <c r="M169" s="584"/>
      <c r="N169" s="584"/>
      <c r="O169" s="584"/>
      <c r="P169" s="584"/>
      <c r="Q169" s="584"/>
      <c r="R169" s="584"/>
      <c r="S169" s="584"/>
      <c r="T169" s="584"/>
      <c r="U169" s="584"/>
      <c r="V169" s="581"/>
      <c r="W169" s="581"/>
      <c r="X169" s="581"/>
      <c r="Y169" s="581"/>
      <c r="Z169" s="587"/>
      <c r="AA169" s="581"/>
      <c r="AB169" s="581"/>
      <c r="AC169" s="581"/>
      <c r="AD169" s="581"/>
      <c r="AE169" s="581"/>
      <c r="AF169" s="581"/>
      <c r="AG169" s="581"/>
      <c r="AH169" s="581"/>
    </row>
    <row r="170" spans="7:34" x14ac:dyDescent="0.25">
      <c r="G170" s="586"/>
      <c r="H170" s="584"/>
      <c r="I170" s="584"/>
      <c r="J170" s="584"/>
      <c r="K170" s="584"/>
      <c r="L170" s="584"/>
      <c r="M170" s="584"/>
      <c r="N170" s="584"/>
      <c r="O170" s="584"/>
      <c r="P170" s="584"/>
      <c r="Q170" s="584"/>
      <c r="R170" s="584"/>
      <c r="S170" s="584"/>
      <c r="T170" s="584"/>
      <c r="U170" s="584"/>
      <c r="V170" s="581"/>
      <c r="W170" s="581"/>
      <c r="X170" s="581"/>
      <c r="Y170" s="581"/>
      <c r="Z170" s="587"/>
      <c r="AA170" s="581"/>
      <c r="AB170" s="581"/>
      <c r="AC170" s="581"/>
      <c r="AD170" s="581"/>
      <c r="AE170" s="581"/>
      <c r="AF170" s="581"/>
      <c r="AG170" s="581"/>
      <c r="AH170" s="581"/>
    </row>
    <row r="171" spans="7:34" x14ac:dyDescent="0.25">
      <c r="G171" s="586"/>
      <c r="H171" s="584"/>
      <c r="I171" s="584"/>
      <c r="J171" s="584"/>
      <c r="K171" s="584"/>
      <c r="L171" s="584"/>
      <c r="M171" s="584"/>
      <c r="N171" s="584"/>
      <c r="O171" s="584"/>
      <c r="P171" s="584"/>
      <c r="Q171" s="584"/>
      <c r="R171" s="584"/>
      <c r="S171" s="584"/>
      <c r="T171" s="584"/>
      <c r="U171" s="584"/>
      <c r="V171" s="581"/>
      <c r="W171" s="581"/>
      <c r="X171" s="581"/>
      <c r="Y171" s="581"/>
      <c r="Z171" s="587"/>
      <c r="AA171" s="581"/>
      <c r="AB171" s="581"/>
      <c r="AC171" s="581"/>
      <c r="AD171" s="581"/>
      <c r="AE171" s="581"/>
      <c r="AF171" s="581"/>
      <c r="AG171" s="581"/>
      <c r="AH171" s="581"/>
    </row>
    <row r="172" spans="7:34" x14ac:dyDescent="0.25">
      <c r="G172" s="586"/>
      <c r="H172" s="584"/>
      <c r="I172" s="584"/>
      <c r="J172" s="584"/>
      <c r="K172" s="584"/>
      <c r="L172" s="584"/>
      <c r="M172" s="584"/>
      <c r="N172" s="584"/>
      <c r="O172" s="584"/>
      <c r="P172" s="584"/>
      <c r="Q172" s="584"/>
      <c r="R172" s="584"/>
      <c r="S172" s="584"/>
      <c r="T172" s="584"/>
      <c r="U172" s="584"/>
      <c r="V172" s="581"/>
      <c r="W172" s="581"/>
      <c r="X172" s="581"/>
      <c r="Y172" s="581"/>
      <c r="Z172" s="587"/>
      <c r="AA172" s="581"/>
      <c r="AB172" s="581"/>
      <c r="AC172" s="581"/>
      <c r="AD172" s="581"/>
      <c r="AE172" s="581"/>
      <c r="AF172" s="581"/>
      <c r="AG172" s="581"/>
      <c r="AH172" s="581"/>
    </row>
    <row r="173" spans="7:34" x14ac:dyDescent="0.25">
      <c r="G173" s="586"/>
      <c r="H173" s="584"/>
      <c r="I173" s="584"/>
      <c r="J173" s="584"/>
      <c r="K173" s="584"/>
      <c r="L173" s="584"/>
      <c r="M173" s="584"/>
      <c r="N173" s="584"/>
      <c r="O173" s="584"/>
      <c r="P173" s="584"/>
      <c r="Q173" s="584"/>
      <c r="R173" s="584"/>
      <c r="S173" s="584"/>
      <c r="T173" s="584"/>
      <c r="U173" s="584"/>
      <c r="V173" s="581"/>
      <c r="W173" s="581"/>
      <c r="X173" s="581"/>
      <c r="Y173" s="581"/>
      <c r="Z173" s="587"/>
      <c r="AA173" s="581"/>
      <c r="AB173" s="581"/>
      <c r="AC173" s="581"/>
      <c r="AD173" s="581"/>
      <c r="AE173" s="581"/>
      <c r="AF173" s="581"/>
      <c r="AG173" s="581"/>
      <c r="AH173" s="581"/>
    </row>
    <row r="174" spans="7:34" x14ac:dyDescent="0.25">
      <c r="G174" s="586"/>
      <c r="H174" s="584"/>
      <c r="I174" s="584"/>
      <c r="J174" s="584"/>
      <c r="K174" s="584"/>
      <c r="L174" s="584"/>
      <c r="M174" s="584"/>
      <c r="N174" s="584"/>
      <c r="O174" s="584"/>
      <c r="P174" s="584"/>
      <c r="Q174" s="584"/>
      <c r="R174" s="584"/>
      <c r="S174" s="584"/>
      <c r="T174" s="584"/>
      <c r="U174" s="584"/>
      <c r="V174" s="581"/>
      <c r="W174" s="581"/>
      <c r="X174" s="581"/>
      <c r="Y174" s="581"/>
      <c r="Z174" s="587"/>
      <c r="AA174" s="581"/>
      <c r="AB174" s="581"/>
      <c r="AC174" s="581"/>
      <c r="AD174" s="581"/>
      <c r="AE174" s="581"/>
      <c r="AF174" s="581"/>
      <c r="AG174" s="581"/>
      <c r="AH174" s="581"/>
    </row>
    <row r="175" spans="7:34" x14ac:dyDescent="0.25">
      <c r="G175" s="586"/>
      <c r="H175" s="584"/>
      <c r="I175" s="584"/>
      <c r="J175" s="584"/>
      <c r="K175" s="584"/>
      <c r="L175" s="584"/>
      <c r="M175" s="584"/>
      <c r="N175" s="584"/>
      <c r="O175" s="584"/>
      <c r="P175" s="584"/>
      <c r="Q175" s="584"/>
      <c r="R175" s="584"/>
      <c r="S175" s="584"/>
      <c r="T175" s="584"/>
      <c r="U175" s="584"/>
      <c r="V175" s="581"/>
      <c r="W175" s="581"/>
      <c r="X175" s="581"/>
      <c r="Y175" s="581"/>
      <c r="Z175" s="587"/>
      <c r="AA175" s="581"/>
      <c r="AB175" s="581"/>
      <c r="AC175" s="581"/>
      <c r="AD175" s="581"/>
      <c r="AE175" s="581"/>
      <c r="AF175" s="581"/>
      <c r="AG175" s="581"/>
      <c r="AH175" s="581"/>
    </row>
    <row r="176" spans="7:34" x14ac:dyDescent="0.25">
      <c r="G176" s="586"/>
      <c r="H176" s="584"/>
      <c r="I176" s="584"/>
      <c r="J176" s="584"/>
      <c r="K176" s="584"/>
      <c r="L176" s="584"/>
      <c r="M176" s="584"/>
      <c r="N176" s="584"/>
      <c r="O176" s="584"/>
      <c r="P176" s="584"/>
      <c r="Q176" s="584"/>
      <c r="R176" s="584"/>
      <c r="S176" s="584"/>
      <c r="T176" s="584"/>
      <c r="U176" s="584"/>
      <c r="V176" s="581"/>
      <c r="W176" s="581"/>
      <c r="X176" s="581"/>
      <c r="Y176" s="581"/>
      <c r="Z176" s="587"/>
      <c r="AA176" s="581"/>
      <c r="AB176" s="581"/>
      <c r="AC176" s="581"/>
      <c r="AD176" s="581"/>
      <c r="AE176" s="581"/>
      <c r="AF176" s="581"/>
      <c r="AG176" s="581"/>
      <c r="AH176" s="581"/>
    </row>
    <row r="177" spans="7:34" x14ac:dyDescent="0.25">
      <c r="G177" s="586"/>
      <c r="H177" s="584"/>
      <c r="I177" s="584"/>
      <c r="J177" s="584"/>
      <c r="K177" s="584"/>
      <c r="L177" s="584"/>
      <c r="M177" s="584"/>
      <c r="N177" s="584"/>
      <c r="O177" s="584"/>
      <c r="P177" s="584"/>
      <c r="Q177" s="584"/>
      <c r="R177" s="584"/>
      <c r="S177" s="584"/>
      <c r="T177" s="584"/>
      <c r="U177" s="584"/>
      <c r="V177" s="581"/>
      <c r="W177" s="581"/>
      <c r="X177" s="581"/>
      <c r="Y177" s="581"/>
      <c r="Z177" s="587"/>
      <c r="AA177" s="581"/>
      <c r="AB177" s="581"/>
      <c r="AC177" s="581"/>
      <c r="AD177" s="581"/>
      <c r="AE177" s="581"/>
      <c r="AF177" s="581"/>
      <c r="AG177" s="581"/>
      <c r="AH177" s="581"/>
    </row>
    <row r="178" spans="7:34" x14ac:dyDescent="0.25">
      <c r="G178" s="586"/>
      <c r="H178" s="584"/>
      <c r="I178" s="584"/>
      <c r="J178" s="584"/>
      <c r="K178" s="584"/>
      <c r="L178" s="584"/>
      <c r="M178" s="584"/>
      <c r="N178" s="584"/>
      <c r="O178" s="584"/>
      <c r="P178" s="584"/>
      <c r="Q178" s="584"/>
      <c r="R178" s="584"/>
      <c r="S178" s="584"/>
      <c r="T178" s="584"/>
      <c r="U178" s="584"/>
      <c r="V178" s="581"/>
      <c r="W178" s="581"/>
      <c r="X178" s="581"/>
      <c r="Y178" s="581"/>
      <c r="Z178" s="587"/>
      <c r="AA178" s="581"/>
      <c r="AB178" s="581"/>
      <c r="AC178" s="581"/>
      <c r="AD178" s="581"/>
      <c r="AE178" s="581"/>
      <c r="AF178" s="581"/>
      <c r="AG178" s="581"/>
      <c r="AH178" s="581"/>
    </row>
    <row r="179" spans="7:34" x14ac:dyDescent="0.25">
      <c r="G179" s="586"/>
      <c r="H179" s="584"/>
      <c r="I179" s="584"/>
      <c r="J179" s="584"/>
      <c r="K179" s="584"/>
      <c r="L179" s="584"/>
      <c r="M179" s="584"/>
      <c r="N179" s="584"/>
      <c r="O179" s="584"/>
      <c r="P179" s="584"/>
      <c r="Q179" s="584"/>
      <c r="R179" s="584"/>
      <c r="S179" s="584"/>
      <c r="T179" s="584"/>
      <c r="U179" s="584"/>
      <c r="V179" s="581"/>
      <c r="W179" s="581"/>
      <c r="X179" s="581"/>
      <c r="Y179" s="581"/>
      <c r="Z179" s="587"/>
      <c r="AA179" s="581"/>
      <c r="AB179" s="581"/>
      <c r="AC179" s="581"/>
      <c r="AD179" s="581"/>
      <c r="AE179" s="581"/>
      <c r="AF179" s="581"/>
      <c r="AG179" s="581"/>
      <c r="AH179" s="581"/>
    </row>
    <row r="180" spans="7:34" x14ac:dyDescent="0.25">
      <c r="G180" s="586"/>
      <c r="H180" s="584"/>
      <c r="I180" s="584"/>
      <c r="J180" s="584"/>
      <c r="K180" s="584"/>
      <c r="L180" s="584"/>
      <c r="M180" s="584"/>
      <c r="N180" s="584"/>
      <c r="O180" s="584"/>
      <c r="P180" s="584"/>
      <c r="Q180" s="584"/>
      <c r="R180" s="584"/>
      <c r="S180" s="584"/>
      <c r="T180" s="584"/>
      <c r="U180" s="584"/>
      <c r="V180" s="581"/>
      <c r="W180" s="581"/>
      <c r="X180" s="581"/>
      <c r="Y180" s="581"/>
      <c r="Z180" s="587"/>
      <c r="AA180" s="581"/>
      <c r="AB180" s="581"/>
      <c r="AC180" s="581"/>
      <c r="AD180" s="581"/>
      <c r="AE180" s="581"/>
      <c r="AF180" s="581"/>
      <c r="AG180" s="581"/>
      <c r="AH180" s="581"/>
    </row>
    <row r="181" spans="7:34" x14ac:dyDescent="0.25">
      <c r="G181" s="586"/>
      <c r="H181" s="584"/>
      <c r="I181" s="584"/>
      <c r="J181" s="584"/>
      <c r="K181" s="584"/>
      <c r="L181" s="584"/>
      <c r="M181" s="584"/>
      <c r="N181" s="584"/>
      <c r="O181" s="584"/>
      <c r="P181" s="584"/>
      <c r="Q181" s="584"/>
      <c r="R181" s="584"/>
      <c r="S181" s="584"/>
      <c r="T181" s="584"/>
      <c r="U181" s="584"/>
      <c r="V181" s="581"/>
      <c r="W181" s="581"/>
      <c r="X181" s="581"/>
      <c r="Y181" s="581"/>
      <c r="Z181" s="587"/>
      <c r="AA181" s="581"/>
      <c r="AB181" s="581"/>
      <c r="AC181" s="581"/>
      <c r="AD181" s="581"/>
      <c r="AE181" s="581"/>
      <c r="AF181" s="581"/>
      <c r="AG181" s="581"/>
      <c r="AH181" s="581"/>
    </row>
    <row r="182" spans="7:34" x14ac:dyDescent="0.25">
      <c r="G182" s="586"/>
      <c r="H182" s="584"/>
      <c r="I182" s="584"/>
      <c r="J182" s="584"/>
      <c r="K182" s="584"/>
      <c r="L182" s="584"/>
      <c r="M182" s="584"/>
      <c r="N182" s="584"/>
      <c r="O182" s="584"/>
      <c r="P182" s="584"/>
      <c r="Q182" s="584"/>
      <c r="R182" s="584"/>
      <c r="S182" s="584"/>
      <c r="T182" s="584"/>
      <c r="U182" s="584"/>
      <c r="V182" s="581"/>
      <c r="W182" s="581"/>
      <c r="X182" s="581"/>
      <c r="Y182" s="581"/>
      <c r="Z182" s="587"/>
      <c r="AA182" s="581"/>
      <c r="AB182" s="581"/>
      <c r="AC182" s="581"/>
      <c r="AD182" s="581"/>
      <c r="AE182" s="581"/>
      <c r="AF182" s="581"/>
      <c r="AG182" s="581"/>
      <c r="AH182" s="581"/>
    </row>
    <row r="183" spans="7:34" x14ac:dyDescent="0.25">
      <c r="G183" s="586"/>
      <c r="H183" s="584"/>
      <c r="I183" s="584"/>
      <c r="J183" s="584"/>
      <c r="K183" s="584"/>
      <c r="L183" s="584"/>
      <c r="M183" s="584"/>
      <c r="N183" s="584"/>
      <c r="O183" s="584"/>
      <c r="P183" s="584"/>
      <c r="Q183" s="584"/>
      <c r="R183" s="584"/>
      <c r="S183" s="584"/>
      <c r="T183" s="584"/>
      <c r="U183" s="584"/>
      <c r="V183" s="581"/>
      <c r="W183" s="581"/>
      <c r="X183" s="581"/>
      <c r="Y183" s="581"/>
      <c r="Z183" s="587"/>
      <c r="AA183" s="581"/>
      <c r="AB183" s="581"/>
      <c r="AC183" s="581"/>
      <c r="AD183" s="581"/>
      <c r="AE183" s="581"/>
      <c r="AF183" s="581"/>
      <c r="AG183" s="581"/>
      <c r="AH183" s="581"/>
    </row>
    <row r="184" spans="7:34" x14ac:dyDescent="0.25">
      <c r="G184" s="586"/>
      <c r="H184" s="584"/>
      <c r="I184" s="584"/>
      <c r="J184" s="584"/>
      <c r="K184" s="584"/>
      <c r="L184" s="584"/>
      <c r="M184" s="584"/>
      <c r="N184" s="584"/>
      <c r="O184" s="584"/>
      <c r="P184" s="584"/>
      <c r="Q184" s="584"/>
      <c r="R184" s="584"/>
      <c r="S184" s="584"/>
      <c r="T184" s="584"/>
      <c r="U184" s="584"/>
      <c r="V184" s="581"/>
      <c r="W184" s="581"/>
      <c r="X184" s="581"/>
      <c r="Y184" s="581"/>
      <c r="Z184" s="587"/>
      <c r="AA184" s="581"/>
      <c r="AB184" s="581"/>
      <c r="AC184" s="581"/>
      <c r="AD184" s="581"/>
      <c r="AE184" s="581"/>
      <c r="AF184" s="581"/>
      <c r="AG184" s="581"/>
      <c r="AH184" s="581"/>
    </row>
    <row r="185" spans="7:34" x14ac:dyDescent="0.25">
      <c r="G185" s="586"/>
      <c r="H185" s="584"/>
      <c r="I185" s="584"/>
      <c r="J185" s="584"/>
      <c r="K185" s="584"/>
      <c r="L185" s="584"/>
      <c r="M185" s="584"/>
      <c r="N185" s="584"/>
      <c r="O185" s="584"/>
      <c r="P185" s="584"/>
      <c r="Q185" s="584"/>
      <c r="R185" s="584"/>
      <c r="S185" s="584"/>
      <c r="T185" s="584"/>
      <c r="U185" s="584"/>
      <c r="V185" s="581"/>
      <c r="W185" s="581"/>
      <c r="X185" s="581"/>
      <c r="Y185" s="581"/>
      <c r="Z185" s="587"/>
      <c r="AA185" s="581"/>
      <c r="AB185" s="581"/>
      <c r="AC185" s="581"/>
      <c r="AD185" s="581"/>
      <c r="AE185" s="581"/>
      <c r="AF185" s="581"/>
      <c r="AG185" s="581"/>
      <c r="AH185" s="581"/>
    </row>
    <row r="186" spans="7:34" x14ac:dyDescent="0.25">
      <c r="G186" s="586"/>
      <c r="H186" s="584"/>
      <c r="I186" s="584"/>
      <c r="J186" s="584"/>
      <c r="K186" s="584"/>
      <c r="L186" s="584"/>
      <c r="M186" s="584"/>
      <c r="N186" s="584"/>
      <c r="O186" s="584"/>
      <c r="P186" s="584"/>
      <c r="Q186" s="584"/>
      <c r="R186" s="584"/>
      <c r="S186" s="584"/>
      <c r="T186" s="584"/>
      <c r="U186" s="584"/>
      <c r="V186" s="581"/>
      <c r="W186" s="581"/>
      <c r="X186" s="581"/>
      <c r="Y186" s="581"/>
      <c r="Z186" s="587"/>
      <c r="AA186" s="581"/>
      <c r="AB186" s="581"/>
      <c r="AC186" s="581"/>
      <c r="AD186" s="581"/>
      <c r="AE186" s="581"/>
      <c r="AF186" s="581"/>
      <c r="AG186" s="581"/>
      <c r="AH186" s="581"/>
    </row>
    <row r="187" spans="7:34" x14ac:dyDescent="0.25">
      <c r="G187" s="586"/>
      <c r="H187" s="584"/>
      <c r="I187" s="584"/>
      <c r="J187" s="584"/>
      <c r="K187" s="584"/>
      <c r="L187" s="584"/>
      <c r="M187" s="584"/>
      <c r="N187" s="584"/>
      <c r="O187" s="584"/>
      <c r="P187" s="584"/>
      <c r="Q187" s="584"/>
      <c r="R187" s="584"/>
      <c r="S187" s="584"/>
      <c r="T187" s="584"/>
      <c r="U187" s="584"/>
      <c r="V187" s="581"/>
      <c r="W187" s="581"/>
      <c r="X187" s="581"/>
      <c r="Y187" s="581"/>
      <c r="Z187" s="587"/>
      <c r="AA187" s="581"/>
      <c r="AB187" s="581"/>
      <c r="AC187" s="581"/>
      <c r="AD187" s="581"/>
      <c r="AE187" s="581"/>
      <c r="AF187" s="581"/>
      <c r="AG187" s="581"/>
      <c r="AH187" s="581"/>
    </row>
    <row r="188" spans="7:34" x14ac:dyDescent="0.25">
      <c r="G188" s="586"/>
      <c r="H188" s="584"/>
      <c r="I188" s="584"/>
      <c r="J188" s="584"/>
      <c r="K188" s="584"/>
      <c r="L188" s="584"/>
      <c r="M188" s="584"/>
      <c r="N188" s="584"/>
      <c r="O188" s="584"/>
      <c r="P188" s="584"/>
      <c r="Q188" s="584"/>
      <c r="R188" s="584"/>
      <c r="S188" s="584"/>
      <c r="T188" s="584"/>
      <c r="U188" s="584"/>
      <c r="V188" s="581"/>
      <c r="W188" s="581"/>
      <c r="X188" s="581"/>
      <c r="Y188" s="581"/>
      <c r="Z188" s="587"/>
      <c r="AA188" s="581"/>
      <c r="AB188" s="581"/>
      <c r="AC188" s="581"/>
      <c r="AD188" s="581"/>
      <c r="AE188" s="581"/>
      <c r="AF188" s="581"/>
      <c r="AG188" s="581"/>
      <c r="AH188" s="581"/>
    </row>
    <row r="189" spans="7:34" x14ac:dyDescent="0.25">
      <c r="G189" s="586"/>
      <c r="H189" s="584"/>
      <c r="I189" s="584"/>
      <c r="J189" s="584"/>
      <c r="K189" s="584"/>
      <c r="L189" s="584"/>
      <c r="M189" s="584"/>
      <c r="N189" s="584"/>
      <c r="O189" s="584"/>
      <c r="P189" s="584"/>
      <c r="Q189" s="584"/>
      <c r="R189" s="584"/>
      <c r="S189" s="584"/>
      <c r="T189" s="584"/>
      <c r="U189" s="584"/>
      <c r="V189" s="581"/>
      <c r="W189" s="581"/>
      <c r="X189" s="581"/>
      <c r="Y189" s="581"/>
      <c r="Z189" s="587"/>
      <c r="AA189" s="581"/>
      <c r="AB189" s="581"/>
      <c r="AC189" s="581"/>
      <c r="AD189" s="581"/>
      <c r="AE189" s="581"/>
      <c r="AF189" s="581"/>
      <c r="AG189" s="581"/>
      <c r="AH189" s="581"/>
    </row>
    <row r="190" spans="7:34" x14ac:dyDescent="0.25">
      <c r="G190" s="586"/>
      <c r="H190" s="584"/>
      <c r="I190" s="584"/>
      <c r="J190" s="584"/>
      <c r="K190" s="584"/>
      <c r="L190" s="584"/>
      <c r="M190" s="584"/>
      <c r="N190" s="584"/>
      <c r="O190" s="584"/>
      <c r="P190" s="584"/>
      <c r="Q190" s="584"/>
      <c r="R190" s="584"/>
      <c r="S190" s="584"/>
      <c r="T190" s="584"/>
      <c r="U190" s="584"/>
      <c r="V190" s="581"/>
      <c r="W190" s="581"/>
      <c r="X190" s="581"/>
      <c r="Y190" s="581"/>
      <c r="Z190" s="587"/>
      <c r="AA190" s="581"/>
      <c r="AB190" s="581"/>
      <c r="AC190" s="581"/>
      <c r="AD190" s="581"/>
      <c r="AE190" s="581"/>
      <c r="AF190" s="581"/>
      <c r="AG190" s="581"/>
      <c r="AH190" s="581"/>
    </row>
    <row r="191" spans="7:34" x14ac:dyDescent="0.25">
      <c r="G191" s="586"/>
      <c r="H191" s="584"/>
      <c r="I191" s="584"/>
      <c r="J191" s="584"/>
      <c r="K191" s="584"/>
      <c r="L191" s="584"/>
      <c r="M191" s="584"/>
      <c r="N191" s="584"/>
      <c r="O191" s="584"/>
      <c r="P191" s="584"/>
      <c r="Q191" s="584"/>
      <c r="R191" s="584"/>
      <c r="S191" s="584"/>
      <c r="T191" s="584"/>
      <c r="U191" s="584"/>
      <c r="V191" s="581"/>
      <c r="W191" s="581"/>
      <c r="X191" s="581"/>
      <c r="Y191" s="581"/>
      <c r="Z191" s="587"/>
      <c r="AA191" s="581"/>
      <c r="AB191" s="581"/>
      <c r="AC191" s="581"/>
      <c r="AD191" s="581"/>
      <c r="AE191" s="581"/>
      <c r="AF191" s="581"/>
      <c r="AG191" s="581"/>
      <c r="AH191" s="581"/>
    </row>
    <row r="192" spans="7:34" x14ac:dyDescent="0.25">
      <c r="G192" s="586"/>
      <c r="H192" s="584"/>
      <c r="I192" s="584"/>
      <c r="J192" s="584"/>
      <c r="K192" s="584"/>
      <c r="L192" s="584"/>
      <c r="M192" s="584"/>
      <c r="N192" s="584"/>
      <c r="O192" s="584"/>
      <c r="P192" s="584"/>
      <c r="Q192" s="584"/>
      <c r="R192" s="584"/>
      <c r="S192" s="584"/>
      <c r="T192" s="584"/>
      <c r="U192" s="584"/>
      <c r="V192" s="581"/>
      <c r="W192" s="581"/>
      <c r="X192" s="581"/>
      <c r="Y192" s="581"/>
      <c r="Z192" s="587"/>
      <c r="AA192" s="581"/>
      <c r="AB192" s="581"/>
      <c r="AC192" s="581"/>
      <c r="AD192" s="581"/>
      <c r="AE192" s="581"/>
      <c r="AF192" s="581"/>
      <c r="AG192" s="581"/>
      <c r="AH192" s="581"/>
    </row>
    <row r="193" spans="7:34" x14ac:dyDescent="0.25">
      <c r="G193" s="586"/>
      <c r="H193" s="584"/>
      <c r="I193" s="584"/>
      <c r="J193" s="584"/>
      <c r="K193" s="584"/>
      <c r="L193" s="584"/>
      <c r="M193" s="584"/>
      <c r="N193" s="584"/>
      <c r="O193" s="584"/>
      <c r="P193" s="584"/>
      <c r="Q193" s="584"/>
      <c r="R193" s="584"/>
      <c r="S193" s="584"/>
      <c r="T193" s="584"/>
      <c r="U193" s="584"/>
      <c r="V193" s="581"/>
      <c r="W193" s="581"/>
      <c r="X193" s="581"/>
      <c r="Y193" s="581"/>
      <c r="Z193" s="587"/>
      <c r="AA193" s="581"/>
      <c r="AB193" s="581"/>
      <c r="AC193" s="581"/>
      <c r="AD193" s="581"/>
      <c r="AE193" s="581"/>
      <c r="AF193" s="581"/>
      <c r="AG193" s="581"/>
      <c r="AH193" s="581"/>
    </row>
    <row r="194" spans="7:34" x14ac:dyDescent="0.25">
      <c r="G194" s="586"/>
      <c r="H194" s="584"/>
      <c r="I194" s="584"/>
      <c r="J194" s="584"/>
      <c r="K194" s="584"/>
      <c r="L194" s="584"/>
      <c r="M194" s="584"/>
      <c r="N194" s="584"/>
      <c r="O194" s="584"/>
      <c r="P194" s="584"/>
      <c r="Q194" s="584"/>
      <c r="R194" s="584"/>
      <c r="S194" s="584"/>
      <c r="T194" s="584"/>
      <c r="U194" s="584"/>
      <c r="V194" s="581"/>
      <c r="W194" s="581"/>
      <c r="X194" s="581"/>
      <c r="Y194" s="581"/>
      <c r="Z194" s="587"/>
      <c r="AA194" s="581"/>
      <c r="AB194" s="581"/>
      <c r="AC194" s="581"/>
      <c r="AD194" s="581"/>
      <c r="AE194" s="581"/>
      <c r="AF194" s="581"/>
      <c r="AG194" s="581"/>
      <c r="AH194" s="581"/>
    </row>
    <row r="195" spans="7:34" x14ac:dyDescent="0.25">
      <c r="G195" s="586"/>
      <c r="H195" s="584"/>
      <c r="I195" s="584"/>
      <c r="J195" s="584"/>
      <c r="K195" s="584"/>
      <c r="L195" s="584"/>
      <c r="M195" s="584"/>
      <c r="N195" s="584"/>
      <c r="O195" s="584"/>
      <c r="P195" s="584"/>
      <c r="Q195" s="584"/>
      <c r="R195" s="584"/>
      <c r="S195" s="584"/>
      <c r="T195" s="584"/>
      <c r="U195" s="584"/>
      <c r="V195" s="581"/>
      <c r="W195" s="581"/>
      <c r="X195" s="581"/>
      <c r="Y195" s="581"/>
      <c r="Z195" s="587"/>
      <c r="AA195" s="581"/>
      <c r="AB195" s="581"/>
      <c r="AC195" s="581"/>
      <c r="AD195" s="581"/>
      <c r="AE195" s="581"/>
      <c r="AF195" s="581"/>
      <c r="AG195" s="581"/>
      <c r="AH195" s="581"/>
    </row>
    <row r="196" spans="7:34" x14ac:dyDescent="0.25">
      <c r="G196" s="586"/>
      <c r="H196" s="584"/>
      <c r="I196" s="584"/>
      <c r="J196" s="584"/>
      <c r="K196" s="584"/>
      <c r="L196" s="584"/>
      <c r="M196" s="584"/>
      <c r="N196" s="584"/>
      <c r="O196" s="584"/>
      <c r="P196" s="584"/>
      <c r="Q196" s="584"/>
      <c r="R196" s="584"/>
      <c r="S196" s="584"/>
      <c r="T196" s="584"/>
      <c r="U196" s="584"/>
      <c r="V196" s="581"/>
      <c r="W196" s="581"/>
      <c r="X196" s="581"/>
      <c r="Y196" s="581"/>
      <c r="Z196" s="587"/>
      <c r="AA196" s="581"/>
      <c r="AB196" s="581"/>
      <c r="AC196" s="581"/>
      <c r="AD196" s="581"/>
      <c r="AE196" s="581"/>
      <c r="AF196" s="581"/>
      <c r="AG196" s="581"/>
      <c r="AH196" s="581"/>
    </row>
    <row r="197" spans="7:34" x14ac:dyDescent="0.25">
      <c r="G197" s="586"/>
      <c r="H197" s="584"/>
      <c r="I197" s="584"/>
      <c r="J197" s="584"/>
      <c r="K197" s="584"/>
      <c r="L197" s="584"/>
      <c r="M197" s="584"/>
      <c r="N197" s="584"/>
      <c r="O197" s="584"/>
      <c r="P197" s="584"/>
      <c r="Q197" s="584"/>
      <c r="R197" s="584"/>
      <c r="S197" s="584"/>
      <c r="T197" s="584"/>
      <c r="U197" s="584"/>
      <c r="V197" s="581"/>
      <c r="W197" s="581"/>
      <c r="X197" s="581"/>
      <c r="Y197" s="581"/>
      <c r="Z197" s="587"/>
      <c r="AA197" s="581"/>
      <c r="AB197" s="581"/>
      <c r="AC197" s="581"/>
      <c r="AD197" s="581"/>
      <c r="AE197" s="581"/>
      <c r="AF197" s="581"/>
      <c r="AG197" s="581"/>
      <c r="AH197" s="581"/>
    </row>
    <row r="198" spans="7:34" x14ac:dyDescent="0.25">
      <c r="G198" s="586"/>
      <c r="H198" s="584"/>
      <c r="I198" s="584"/>
      <c r="J198" s="584"/>
      <c r="K198" s="584"/>
      <c r="L198" s="584"/>
      <c r="M198" s="584"/>
      <c r="N198" s="584"/>
      <c r="O198" s="584"/>
      <c r="P198" s="584"/>
      <c r="Q198" s="584"/>
      <c r="R198" s="584"/>
      <c r="S198" s="584"/>
      <c r="T198" s="584"/>
      <c r="U198" s="584"/>
      <c r="V198" s="581"/>
      <c r="W198" s="581"/>
      <c r="X198" s="581"/>
      <c r="Y198" s="581"/>
      <c r="Z198" s="587"/>
      <c r="AA198" s="581"/>
      <c r="AB198" s="581"/>
      <c r="AC198" s="581"/>
      <c r="AD198" s="581"/>
      <c r="AE198" s="581"/>
      <c r="AF198" s="581"/>
      <c r="AG198" s="581"/>
      <c r="AH198" s="581"/>
    </row>
    <row r="199" spans="7:34" x14ac:dyDescent="0.25">
      <c r="G199" s="586"/>
      <c r="H199" s="584"/>
      <c r="I199" s="584"/>
      <c r="J199" s="584"/>
      <c r="K199" s="584"/>
      <c r="L199" s="584"/>
      <c r="M199" s="584"/>
      <c r="N199" s="584"/>
      <c r="O199" s="584"/>
      <c r="P199" s="584"/>
      <c r="Q199" s="584"/>
      <c r="R199" s="584"/>
      <c r="S199" s="584"/>
      <c r="T199" s="584"/>
      <c r="U199" s="584"/>
      <c r="V199" s="581"/>
      <c r="W199" s="581"/>
      <c r="X199" s="581"/>
      <c r="Y199" s="581"/>
      <c r="Z199" s="587"/>
      <c r="AA199" s="581"/>
      <c r="AB199" s="581"/>
      <c r="AC199" s="581"/>
      <c r="AD199" s="581"/>
      <c r="AE199" s="581"/>
      <c r="AF199" s="581"/>
      <c r="AG199" s="581"/>
      <c r="AH199" s="581"/>
    </row>
    <row r="200" spans="7:34" x14ac:dyDescent="0.25">
      <c r="G200" s="586"/>
      <c r="H200" s="584"/>
      <c r="I200" s="584"/>
      <c r="J200" s="584"/>
      <c r="K200" s="584"/>
      <c r="L200" s="584"/>
      <c r="M200" s="584"/>
      <c r="N200" s="584"/>
      <c r="O200" s="584"/>
      <c r="P200" s="584"/>
      <c r="Q200" s="584"/>
      <c r="R200" s="584"/>
      <c r="S200" s="584"/>
      <c r="T200" s="584"/>
      <c r="U200" s="584"/>
      <c r="V200" s="581"/>
      <c r="W200" s="581"/>
      <c r="X200" s="581"/>
      <c r="Y200" s="581"/>
      <c r="Z200" s="587"/>
      <c r="AA200" s="581"/>
      <c r="AB200" s="581"/>
      <c r="AC200" s="581"/>
      <c r="AD200" s="581"/>
      <c r="AE200" s="581"/>
      <c r="AF200" s="581"/>
      <c r="AG200" s="581"/>
      <c r="AH200" s="581"/>
    </row>
    <row r="201" spans="7:34" x14ac:dyDescent="0.25">
      <c r="G201" s="586"/>
      <c r="H201" s="584"/>
      <c r="I201" s="584"/>
      <c r="J201" s="584"/>
      <c r="K201" s="584"/>
      <c r="L201" s="584"/>
      <c r="M201" s="584"/>
      <c r="N201" s="584"/>
      <c r="O201" s="584"/>
      <c r="P201" s="584"/>
      <c r="Q201" s="584"/>
      <c r="R201" s="584"/>
      <c r="S201" s="584"/>
      <c r="T201" s="584"/>
      <c r="U201" s="584"/>
      <c r="V201" s="581"/>
      <c r="W201" s="581"/>
      <c r="X201" s="581"/>
      <c r="Y201" s="581"/>
      <c r="Z201" s="587"/>
      <c r="AA201" s="581"/>
      <c r="AB201" s="581"/>
      <c r="AC201" s="581"/>
      <c r="AD201" s="581"/>
      <c r="AE201" s="581"/>
      <c r="AF201" s="581"/>
      <c r="AG201" s="581"/>
      <c r="AH201" s="581"/>
    </row>
    <row r="202" spans="7:34" x14ac:dyDescent="0.25">
      <c r="G202" s="586"/>
      <c r="H202" s="584"/>
      <c r="I202" s="584"/>
      <c r="J202" s="584"/>
      <c r="K202" s="584"/>
      <c r="L202" s="584"/>
      <c r="M202" s="584"/>
      <c r="N202" s="584"/>
      <c r="O202" s="584"/>
      <c r="P202" s="584"/>
      <c r="Q202" s="584"/>
      <c r="R202" s="584"/>
      <c r="S202" s="584"/>
      <c r="T202" s="584"/>
      <c r="U202" s="584"/>
      <c r="V202" s="581"/>
      <c r="W202" s="581"/>
      <c r="X202" s="581"/>
      <c r="Y202" s="581"/>
      <c r="Z202" s="587"/>
      <c r="AA202" s="581"/>
      <c r="AB202" s="581"/>
      <c r="AC202" s="581"/>
      <c r="AD202" s="581"/>
      <c r="AE202" s="581"/>
      <c r="AF202" s="581"/>
      <c r="AG202" s="581"/>
      <c r="AH202" s="581"/>
    </row>
    <row r="203" spans="7:34" x14ac:dyDescent="0.25">
      <c r="G203" s="586"/>
      <c r="H203" s="584"/>
      <c r="I203" s="584"/>
      <c r="J203" s="584"/>
      <c r="K203" s="584"/>
      <c r="L203" s="584"/>
      <c r="M203" s="584"/>
      <c r="N203" s="584"/>
      <c r="O203" s="584"/>
      <c r="P203" s="584"/>
      <c r="Q203" s="584"/>
      <c r="R203" s="584"/>
      <c r="S203" s="584"/>
      <c r="T203" s="584"/>
      <c r="U203" s="584"/>
      <c r="V203" s="581"/>
      <c r="W203" s="581"/>
      <c r="X203" s="581"/>
      <c r="Y203" s="581"/>
      <c r="Z203" s="587"/>
      <c r="AA203" s="581"/>
      <c r="AB203" s="581"/>
      <c r="AC203" s="581"/>
      <c r="AD203" s="581"/>
      <c r="AE203" s="581"/>
      <c r="AF203" s="581"/>
      <c r="AG203" s="581"/>
      <c r="AH203" s="581"/>
    </row>
    <row r="204" spans="7:34" x14ac:dyDescent="0.25">
      <c r="G204" s="586"/>
      <c r="H204" s="584"/>
      <c r="I204" s="584"/>
      <c r="J204" s="584"/>
      <c r="K204" s="584"/>
      <c r="L204" s="584"/>
      <c r="M204" s="584"/>
      <c r="N204" s="584"/>
      <c r="O204" s="584"/>
      <c r="P204" s="584"/>
      <c r="Q204" s="584"/>
      <c r="R204" s="584"/>
      <c r="S204" s="584"/>
      <c r="T204" s="584"/>
      <c r="U204" s="584"/>
      <c r="V204" s="581"/>
      <c r="W204" s="581"/>
      <c r="X204" s="581"/>
      <c r="Y204" s="581"/>
      <c r="Z204" s="587"/>
      <c r="AA204" s="581"/>
      <c r="AB204" s="581"/>
      <c r="AC204" s="581"/>
      <c r="AD204" s="581"/>
      <c r="AE204" s="581"/>
      <c r="AF204" s="581"/>
      <c r="AG204" s="581"/>
      <c r="AH204" s="581"/>
    </row>
    <row r="205" spans="7:34" x14ac:dyDescent="0.25">
      <c r="G205" s="586"/>
      <c r="H205" s="584"/>
      <c r="I205" s="584"/>
      <c r="J205" s="584"/>
      <c r="K205" s="584"/>
      <c r="L205" s="584"/>
      <c r="M205" s="584"/>
      <c r="N205" s="584"/>
      <c r="O205" s="584"/>
      <c r="P205" s="584"/>
      <c r="Q205" s="584"/>
      <c r="R205" s="584"/>
      <c r="S205" s="584"/>
      <c r="T205" s="584"/>
      <c r="U205" s="584"/>
      <c r="V205" s="581"/>
      <c r="W205" s="581"/>
      <c r="X205" s="581"/>
      <c r="Y205" s="581"/>
      <c r="Z205" s="587"/>
      <c r="AA205" s="581"/>
      <c r="AB205" s="581"/>
      <c r="AC205" s="581"/>
      <c r="AD205" s="581"/>
      <c r="AE205" s="581"/>
      <c r="AF205" s="581"/>
      <c r="AG205" s="581"/>
      <c r="AH205" s="581"/>
    </row>
    <row r="206" spans="7:34" x14ac:dyDescent="0.25">
      <c r="G206" s="586"/>
      <c r="H206" s="584"/>
      <c r="I206" s="584"/>
      <c r="J206" s="584"/>
      <c r="K206" s="584"/>
      <c r="L206" s="584"/>
      <c r="M206" s="584"/>
      <c r="N206" s="584"/>
      <c r="O206" s="584"/>
      <c r="P206" s="584"/>
      <c r="Q206" s="584"/>
      <c r="R206" s="584"/>
      <c r="S206" s="584"/>
      <c r="T206" s="584"/>
      <c r="U206" s="584"/>
      <c r="V206" s="581"/>
      <c r="W206" s="581"/>
      <c r="X206" s="581"/>
      <c r="Y206" s="581"/>
      <c r="Z206" s="587"/>
      <c r="AA206" s="581"/>
      <c r="AB206" s="581"/>
      <c r="AC206" s="581"/>
      <c r="AD206" s="581"/>
      <c r="AE206" s="581"/>
      <c r="AF206" s="581"/>
      <c r="AG206" s="581"/>
      <c r="AH206" s="581"/>
    </row>
    <row r="207" spans="7:34" x14ac:dyDescent="0.25">
      <c r="G207" s="586"/>
      <c r="H207" s="584"/>
      <c r="I207" s="584"/>
      <c r="J207" s="584"/>
      <c r="K207" s="584"/>
      <c r="L207" s="584"/>
      <c r="M207" s="584"/>
      <c r="N207" s="584"/>
      <c r="O207" s="584"/>
      <c r="P207" s="584"/>
      <c r="Q207" s="584"/>
      <c r="R207" s="584"/>
      <c r="S207" s="584"/>
      <c r="T207" s="584"/>
      <c r="U207" s="584"/>
      <c r="V207" s="581"/>
      <c r="W207" s="581"/>
      <c r="X207" s="581"/>
      <c r="Y207" s="581"/>
      <c r="Z207" s="587"/>
      <c r="AA207" s="581"/>
      <c r="AB207" s="581"/>
      <c r="AC207" s="581"/>
      <c r="AD207" s="581"/>
      <c r="AE207" s="581"/>
      <c r="AF207" s="581"/>
      <c r="AG207" s="581"/>
      <c r="AH207" s="581"/>
    </row>
    <row r="208" spans="7:34" x14ac:dyDescent="0.25">
      <c r="G208" s="586"/>
      <c r="H208" s="584"/>
      <c r="I208" s="584"/>
      <c r="J208" s="584"/>
      <c r="K208" s="584"/>
      <c r="L208" s="584"/>
      <c r="M208" s="584"/>
      <c r="N208" s="584"/>
      <c r="O208" s="584"/>
      <c r="P208" s="584"/>
      <c r="Q208" s="584"/>
      <c r="R208" s="584"/>
      <c r="S208" s="584"/>
      <c r="T208" s="584"/>
      <c r="U208" s="584"/>
      <c r="V208" s="581"/>
      <c r="W208" s="581"/>
      <c r="X208" s="581"/>
      <c r="Y208" s="581"/>
      <c r="Z208" s="587"/>
      <c r="AA208" s="581"/>
      <c r="AB208" s="581"/>
      <c r="AC208" s="581"/>
      <c r="AD208" s="581"/>
      <c r="AE208" s="581"/>
      <c r="AF208" s="581"/>
      <c r="AG208" s="581"/>
      <c r="AH208" s="581"/>
    </row>
    <row r="209" spans="7:34" x14ac:dyDescent="0.25">
      <c r="G209" s="586"/>
      <c r="H209" s="584"/>
      <c r="I209" s="584"/>
      <c r="J209" s="584"/>
      <c r="K209" s="584"/>
      <c r="L209" s="584"/>
      <c r="M209" s="584"/>
      <c r="N209" s="584"/>
      <c r="O209" s="584"/>
      <c r="P209" s="584"/>
      <c r="Q209" s="584"/>
      <c r="R209" s="584"/>
      <c r="S209" s="584"/>
      <c r="T209" s="584"/>
      <c r="U209" s="584"/>
      <c r="V209" s="581"/>
      <c r="W209" s="581"/>
      <c r="X209" s="581"/>
      <c r="Y209" s="581"/>
      <c r="Z209" s="587"/>
      <c r="AA209" s="581"/>
      <c r="AB209" s="581"/>
      <c r="AC209" s="581"/>
      <c r="AD209" s="581"/>
      <c r="AE209" s="581"/>
      <c r="AF209" s="581"/>
      <c r="AG209" s="581"/>
      <c r="AH209" s="581"/>
    </row>
    <row r="210" spans="7:34" x14ac:dyDescent="0.25">
      <c r="G210" s="586"/>
      <c r="H210" s="584"/>
      <c r="I210" s="584"/>
      <c r="J210" s="584"/>
      <c r="K210" s="584"/>
      <c r="L210" s="584"/>
      <c r="M210" s="584"/>
      <c r="N210" s="584"/>
      <c r="O210" s="584"/>
      <c r="P210" s="584"/>
      <c r="Q210" s="584"/>
      <c r="R210" s="584"/>
      <c r="S210" s="584"/>
      <c r="T210" s="584"/>
      <c r="U210" s="584"/>
      <c r="V210" s="581"/>
      <c r="W210" s="581"/>
      <c r="X210" s="581"/>
      <c r="Y210" s="581"/>
      <c r="Z210" s="587"/>
      <c r="AA210" s="581"/>
      <c r="AB210" s="581"/>
      <c r="AC210" s="581"/>
      <c r="AD210" s="581"/>
      <c r="AE210" s="581"/>
      <c r="AF210" s="581"/>
      <c r="AG210" s="581"/>
      <c r="AH210" s="581"/>
    </row>
    <row r="211" spans="7:34" x14ac:dyDescent="0.25">
      <c r="G211" s="586"/>
      <c r="H211" s="584"/>
      <c r="I211" s="584"/>
      <c r="J211" s="584"/>
      <c r="K211" s="584"/>
      <c r="L211" s="584"/>
      <c r="M211" s="584"/>
      <c r="N211" s="584"/>
      <c r="O211" s="584"/>
      <c r="P211" s="584"/>
      <c r="Q211" s="584"/>
      <c r="R211" s="584"/>
      <c r="S211" s="584"/>
      <c r="T211" s="584"/>
      <c r="U211" s="584"/>
      <c r="V211" s="581"/>
      <c r="W211" s="581"/>
      <c r="X211" s="581"/>
      <c r="Y211" s="581"/>
      <c r="Z211" s="587"/>
      <c r="AA211" s="581"/>
      <c r="AB211" s="581"/>
      <c r="AC211" s="581"/>
      <c r="AD211" s="581"/>
      <c r="AE211" s="581"/>
      <c r="AF211" s="581"/>
      <c r="AG211" s="581"/>
      <c r="AH211" s="581"/>
    </row>
    <row r="212" spans="7:34" x14ac:dyDescent="0.25">
      <c r="G212" s="586"/>
      <c r="H212" s="584"/>
      <c r="I212" s="584"/>
      <c r="J212" s="584"/>
      <c r="K212" s="584"/>
      <c r="L212" s="584"/>
      <c r="M212" s="584"/>
      <c r="N212" s="584"/>
      <c r="O212" s="584"/>
      <c r="P212" s="584"/>
      <c r="Q212" s="584"/>
      <c r="R212" s="584"/>
      <c r="S212" s="584"/>
      <c r="T212" s="584"/>
      <c r="U212" s="584"/>
      <c r="V212" s="581"/>
      <c r="W212" s="581"/>
      <c r="X212" s="581"/>
      <c r="Y212" s="581"/>
      <c r="Z212" s="587"/>
      <c r="AA212" s="581"/>
      <c r="AB212" s="581"/>
      <c r="AC212" s="581"/>
      <c r="AD212" s="581"/>
      <c r="AE212" s="581"/>
      <c r="AF212" s="581"/>
      <c r="AG212" s="581"/>
      <c r="AH212" s="581"/>
    </row>
    <row r="213" spans="7:34" x14ac:dyDescent="0.25">
      <c r="G213" s="586"/>
      <c r="H213" s="584"/>
      <c r="I213" s="584"/>
      <c r="J213" s="584"/>
      <c r="K213" s="584"/>
      <c r="L213" s="584"/>
      <c r="M213" s="584"/>
      <c r="N213" s="584"/>
      <c r="O213" s="584"/>
      <c r="P213" s="584"/>
      <c r="Q213" s="584"/>
      <c r="R213" s="584"/>
      <c r="S213" s="584"/>
      <c r="T213" s="584"/>
      <c r="U213" s="584"/>
      <c r="V213" s="581"/>
      <c r="W213" s="581"/>
      <c r="X213" s="581"/>
      <c r="Y213" s="581"/>
      <c r="Z213" s="587"/>
      <c r="AA213" s="581"/>
      <c r="AB213" s="581"/>
      <c r="AC213" s="581"/>
      <c r="AD213" s="581"/>
      <c r="AE213" s="581"/>
      <c r="AF213" s="581"/>
      <c r="AG213" s="581"/>
      <c r="AH213" s="581"/>
    </row>
    <row r="214" spans="7:34" x14ac:dyDescent="0.25">
      <c r="G214" s="586"/>
      <c r="H214" s="584"/>
      <c r="I214" s="584"/>
      <c r="J214" s="584"/>
      <c r="K214" s="584"/>
      <c r="L214" s="584"/>
      <c r="M214" s="584"/>
      <c r="N214" s="584"/>
      <c r="O214" s="584"/>
      <c r="P214" s="584"/>
      <c r="Q214" s="584"/>
      <c r="R214" s="584"/>
      <c r="S214" s="584"/>
      <c r="T214" s="584"/>
      <c r="U214" s="584"/>
      <c r="V214" s="581"/>
      <c r="W214" s="581"/>
      <c r="X214" s="581"/>
      <c r="Y214" s="581"/>
      <c r="Z214" s="587"/>
      <c r="AA214" s="581"/>
      <c r="AB214" s="581"/>
      <c r="AC214" s="581"/>
      <c r="AD214" s="581"/>
      <c r="AE214" s="581"/>
      <c r="AF214" s="581"/>
      <c r="AG214" s="581"/>
      <c r="AH214" s="581"/>
    </row>
    <row r="215" spans="7:34" x14ac:dyDescent="0.25">
      <c r="G215" s="586"/>
      <c r="H215" s="584"/>
      <c r="I215" s="584"/>
      <c r="J215" s="584"/>
      <c r="K215" s="584"/>
      <c r="L215" s="584"/>
      <c r="M215" s="584"/>
      <c r="N215" s="584"/>
      <c r="O215" s="584"/>
      <c r="P215" s="584"/>
      <c r="Q215" s="584"/>
      <c r="R215" s="584"/>
      <c r="S215" s="584"/>
      <c r="T215" s="584"/>
      <c r="U215" s="584"/>
      <c r="V215" s="581"/>
      <c r="W215" s="581"/>
      <c r="X215" s="581"/>
      <c r="Y215" s="581"/>
      <c r="Z215" s="587"/>
      <c r="AA215" s="581"/>
      <c r="AB215" s="581"/>
      <c r="AC215" s="581"/>
      <c r="AD215" s="581"/>
      <c r="AE215" s="581"/>
      <c r="AF215" s="581"/>
      <c r="AG215" s="581"/>
      <c r="AH215" s="581"/>
    </row>
    <row r="216" spans="7:34" x14ac:dyDescent="0.25">
      <c r="G216" s="586"/>
      <c r="H216" s="584"/>
      <c r="I216" s="584"/>
      <c r="J216" s="584"/>
      <c r="K216" s="584"/>
      <c r="L216" s="584"/>
      <c r="M216" s="584"/>
      <c r="N216" s="584"/>
      <c r="O216" s="584"/>
      <c r="P216" s="584"/>
      <c r="Q216" s="584"/>
      <c r="R216" s="584"/>
      <c r="S216" s="584"/>
      <c r="T216" s="584"/>
      <c r="U216" s="584"/>
      <c r="V216" s="581"/>
      <c r="W216" s="581"/>
      <c r="X216" s="581"/>
      <c r="Y216" s="581"/>
      <c r="Z216" s="587"/>
      <c r="AA216" s="581"/>
      <c r="AB216" s="581"/>
      <c r="AC216" s="581"/>
      <c r="AD216" s="581"/>
      <c r="AE216" s="581"/>
      <c r="AF216" s="581"/>
      <c r="AG216" s="581"/>
      <c r="AH216" s="581"/>
    </row>
    <row r="217" spans="7:34" x14ac:dyDescent="0.25">
      <c r="G217" s="586"/>
      <c r="H217" s="584"/>
      <c r="I217" s="584"/>
      <c r="J217" s="584"/>
      <c r="K217" s="584"/>
      <c r="L217" s="584"/>
      <c r="M217" s="584"/>
      <c r="N217" s="584"/>
      <c r="O217" s="584"/>
      <c r="P217" s="584"/>
      <c r="Q217" s="584"/>
      <c r="R217" s="584"/>
      <c r="S217" s="584"/>
      <c r="T217" s="584"/>
      <c r="U217" s="584"/>
      <c r="V217" s="581"/>
      <c r="W217" s="581"/>
      <c r="X217" s="581"/>
      <c r="Y217" s="581"/>
      <c r="Z217" s="587"/>
      <c r="AA217" s="581"/>
      <c r="AB217" s="581"/>
      <c r="AC217" s="581"/>
      <c r="AD217" s="581"/>
      <c r="AE217" s="581"/>
      <c r="AF217" s="581"/>
      <c r="AG217" s="581"/>
      <c r="AH217" s="581"/>
    </row>
    <row r="218" spans="7:34" x14ac:dyDescent="0.25">
      <c r="G218" s="586"/>
      <c r="H218" s="584"/>
      <c r="I218" s="584"/>
      <c r="J218" s="584"/>
      <c r="K218" s="584"/>
      <c r="L218" s="584"/>
      <c r="M218" s="584"/>
      <c r="N218" s="584"/>
      <c r="O218" s="584"/>
      <c r="P218" s="584"/>
      <c r="Q218" s="584"/>
      <c r="R218" s="584"/>
      <c r="S218" s="584"/>
      <c r="T218" s="584"/>
      <c r="U218" s="584"/>
      <c r="V218" s="581"/>
      <c r="W218" s="581"/>
      <c r="X218" s="581"/>
      <c r="Y218" s="581"/>
      <c r="Z218" s="587"/>
      <c r="AA218" s="581"/>
      <c r="AB218" s="581"/>
      <c r="AC218" s="581"/>
      <c r="AD218" s="581"/>
      <c r="AE218" s="581"/>
      <c r="AF218" s="581"/>
      <c r="AG218" s="581"/>
      <c r="AH218" s="581"/>
    </row>
    <row r="219" spans="7:34" x14ac:dyDescent="0.25">
      <c r="G219" s="586"/>
      <c r="H219" s="584"/>
      <c r="I219" s="584"/>
      <c r="J219" s="584"/>
      <c r="K219" s="584"/>
      <c r="L219" s="584"/>
      <c r="M219" s="584"/>
      <c r="N219" s="584"/>
      <c r="O219" s="584"/>
      <c r="P219" s="584"/>
      <c r="Q219" s="584"/>
      <c r="R219" s="584"/>
      <c r="S219" s="584"/>
      <c r="T219" s="584"/>
      <c r="U219" s="584"/>
      <c r="V219" s="581"/>
      <c r="W219" s="581"/>
      <c r="X219" s="581"/>
      <c r="Y219" s="581"/>
      <c r="Z219" s="587"/>
      <c r="AA219" s="581"/>
      <c r="AB219" s="581"/>
      <c r="AC219" s="581"/>
      <c r="AD219" s="581"/>
      <c r="AE219" s="581"/>
      <c r="AF219" s="581"/>
      <c r="AG219" s="581"/>
      <c r="AH219" s="581"/>
    </row>
    <row r="220" spans="7:34" x14ac:dyDescent="0.25">
      <c r="G220" s="586"/>
      <c r="H220" s="584"/>
      <c r="I220" s="584"/>
      <c r="J220" s="584"/>
      <c r="K220" s="584"/>
      <c r="L220" s="584"/>
      <c r="M220" s="584"/>
      <c r="N220" s="584"/>
      <c r="O220" s="584"/>
      <c r="P220" s="584"/>
      <c r="Q220" s="584"/>
      <c r="R220" s="584"/>
      <c r="S220" s="584"/>
      <c r="T220" s="584"/>
      <c r="U220" s="584"/>
      <c r="V220" s="581"/>
      <c r="W220" s="581"/>
      <c r="X220" s="581"/>
      <c r="Y220" s="581"/>
      <c r="Z220" s="587"/>
      <c r="AA220" s="581"/>
      <c r="AB220" s="581"/>
      <c r="AC220" s="581"/>
      <c r="AD220" s="581"/>
      <c r="AE220" s="581"/>
      <c r="AF220" s="581"/>
      <c r="AG220" s="581"/>
      <c r="AH220" s="581"/>
    </row>
    <row r="221" spans="7:34" x14ac:dyDescent="0.25">
      <c r="G221" s="586"/>
      <c r="H221" s="584"/>
      <c r="I221" s="584"/>
      <c r="J221" s="584"/>
      <c r="K221" s="584"/>
      <c r="L221" s="584"/>
      <c r="M221" s="584"/>
      <c r="N221" s="584"/>
      <c r="O221" s="584"/>
      <c r="P221" s="584"/>
      <c r="Q221" s="584"/>
      <c r="R221" s="584"/>
      <c r="S221" s="584"/>
      <c r="T221" s="584"/>
      <c r="U221" s="584"/>
      <c r="V221" s="581"/>
      <c r="W221" s="581"/>
      <c r="X221" s="581"/>
      <c r="Y221" s="581"/>
      <c r="Z221" s="587"/>
      <c r="AA221" s="581"/>
      <c r="AB221" s="581"/>
      <c r="AC221" s="581"/>
      <c r="AD221" s="581"/>
      <c r="AE221" s="581"/>
      <c r="AF221" s="581"/>
      <c r="AG221" s="581"/>
      <c r="AH221" s="581"/>
    </row>
    <row r="222" spans="7:34" x14ac:dyDescent="0.25">
      <c r="G222" s="586"/>
      <c r="H222" s="584"/>
      <c r="I222" s="584"/>
      <c r="J222" s="584"/>
      <c r="K222" s="584"/>
      <c r="L222" s="584"/>
      <c r="M222" s="584"/>
      <c r="N222" s="584"/>
      <c r="O222" s="584"/>
      <c r="P222" s="584"/>
      <c r="Q222" s="584"/>
      <c r="R222" s="584"/>
      <c r="S222" s="584"/>
      <c r="T222" s="584"/>
      <c r="U222" s="584"/>
      <c r="V222" s="581"/>
      <c r="W222" s="581"/>
      <c r="X222" s="581"/>
      <c r="Y222" s="581"/>
      <c r="Z222" s="587"/>
      <c r="AA222" s="581"/>
      <c r="AB222" s="581"/>
      <c r="AC222" s="581"/>
      <c r="AD222" s="581"/>
      <c r="AE222" s="581"/>
      <c r="AF222" s="581"/>
      <c r="AG222" s="581"/>
      <c r="AH222" s="581"/>
    </row>
    <row r="223" spans="7:34" x14ac:dyDescent="0.25">
      <c r="G223" s="586"/>
      <c r="H223" s="584"/>
      <c r="I223" s="584"/>
      <c r="J223" s="584"/>
      <c r="K223" s="584"/>
      <c r="L223" s="584"/>
      <c r="M223" s="584"/>
      <c r="N223" s="584"/>
      <c r="O223" s="584"/>
      <c r="P223" s="584"/>
      <c r="Q223" s="584"/>
      <c r="R223" s="584"/>
      <c r="S223" s="584"/>
      <c r="T223" s="584"/>
      <c r="U223" s="584"/>
      <c r="V223" s="581"/>
      <c r="W223" s="581"/>
      <c r="X223" s="581"/>
      <c r="Y223" s="581"/>
      <c r="Z223" s="587"/>
      <c r="AA223" s="581"/>
      <c r="AB223" s="581"/>
      <c r="AC223" s="581"/>
      <c r="AD223" s="581"/>
      <c r="AE223" s="581"/>
      <c r="AF223" s="581"/>
      <c r="AG223" s="581"/>
      <c r="AH223" s="581"/>
    </row>
    <row r="224" spans="7:34" x14ac:dyDescent="0.25">
      <c r="G224" s="586"/>
      <c r="H224" s="584"/>
      <c r="I224" s="584"/>
      <c r="J224" s="584"/>
      <c r="K224" s="584"/>
      <c r="L224" s="584"/>
      <c r="M224" s="584"/>
      <c r="N224" s="584"/>
      <c r="O224" s="584"/>
      <c r="P224" s="584"/>
      <c r="Q224" s="584"/>
      <c r="R224" s="584"/>
      <c r="S224" s="584"/>
      <c r="T224" s="584"/>
      <c r="U224" s="584"/>
      <c r="V224" s="581"/>
      <c r="W224" s="581"/>
      <c r="X224" s="581"/>
      <c r="Y224" s="581"/>
      <c r="Z224" s="587"/>
      <c r="AA224" s="581"/>
      <c r="AB224" s="581"/>
      <c r="AC224" s="581"/>
      <c r="AD224" s="581"/>
      <c r="AE224" s="581"/>
      <c r="AF224" s="581"/>
      <c r="AG224" s="581"/>
      <c r="AH224" s="581"/>
    </row>
    <row r="225" spans="7:34" x14ac:dyDescent="0.25">
      <c r="G225" s="586"/>
      <c r="H225" s="584"/>
      <c r="I225" s="584"/>
      <c r="J225" s="584"/>
      <c r="K225" s="584"/>
      <c r="L225" s="584"/>
      <c r="M225" s="584"/>
      <c r="N225" s="584"/>
      <c r="O225" s="584"/>
      <c r="P225" s="584"/>
      <c r="Q225" s="584"/>
      <c r="R225" s="584"/>
      <c r="S225" s="584"/>
      <c r="T225" s="584"/>
      <c r="U225" s="584"/>
      <c r="V225" s="581"/>
      <c r="W225" s="581"/>
      <c r="X225" s="581"/>
      <c r="Y225" s="581"/>
      <c r="Z225" s="587"/>
      <c r="AA225" s="581"/>
      <c r="AB225" s="581"/>
      <c r="AC225" s="581"/>
      <c r="AD225" s="581"/>
      <c r="AE225" s="581"/>
      <c r="AF225" s="581"/>
      <c r="AG225" s="581"/>
      <c r="AH225" s="581"/>
    </row>
    <row r="226" spans="7:34" x14ac:dyDescent="0.25">
      <c r="G226" s="586"/>
      <c r="H226" s="584"/>
      <c r="I226" s="584"/>
      <c r="J226" s="584"/>
      <c r="K226" s="584"/>
      <c r="L226" s="584"/>
      <c r="M226" s="584"/>
      <c r="N226" s="584"/>
      <c r="O226" s="584"/>
      <c r="P226" s="584"/>
      <c r="Q226" s="584"/>
      <c r="R226" s="584"/>
      <c r="S226" s="584"/>
      <c r="T226" s="584"/>
      <c r="U226" s="584"/>
      <c r="V226" s="581"/>
      <c r="W226" s="581"/>
      <c r="X226" s="581"/>
      <c r="Y226" s="581"/>
      <c r="Z226" s="587"/>
      <c r="AA226" s="581"/>
      <c r="AB226" s="581"/>
      <c r="AC226" s="581"/>
      <c r="AD226" s="581"/>
      <c r="AE226" s="581"/>
      <c r="AF226" s="581"/>
      <c r="AG226" s="581"/>
      <c r="AH226" s="581"/>
    </row>
    <row r="227" spans="7:34" x14ac:dyDescent="0.25">
      <c r="G227" s="586"/>
      <c r="H227" s="584"/>
      <c r="I227" s="584"/>
      <c r="J227" s="584"/>
      <c r="K227" s="584"/>
      <c r="L227" s="584"/>
      <c r="M227" s="584"/>
      <c r="N227" s="584"/>
      <c r="O227" s="584"/>
      <c r="P227" s="584"/>
      <c r="Q227" s="584"/>
      <c r="R227" s="584"/>
      <c r="S227" s="584"/>
      <c r="T227" s="584"/>
      <c r="U227" s="584"/>
      <c r="V227" s="581"/>
      <c r="W227" s="581"/>
      <c r="X227" s="581"/>
      <c r="Y227" s="581"/>
      <c r="Z227" s="587"/>
      <c r="AA227" s="581"/>
      <c r="AB227" s="581"/>
      <c r="AC227" s="581"/>
      <c r="AD227" s="581"/>
      <c r="AE227" s="581"/>
      <c r="AF227" s="581"/>
      <c r="AG227" s="581"/>
      <c r="AH227" s="581"/>
    </row>
    <row r="228" spans="7:34" x14ac:dyDescent="0.25">
      <c r="G228" s="586"/>
      <c r="H228" s="584"/>
      <c r="I228" s="584"/>
      <c r="J228" s="584"/>
      <c r="K228" s="584"/>
      <c r="L228" s="584"/>
      <c r="M228" s="584"/>
      <c r="N228" s="584"/>
      <c r="O228" s="584"/>
      <c r="P228" s="584"/>
      <c r="Q228" s="584"/>
      <c r="R228" s="584"/>
      <c r="S228" s="584"/>
      <c r="T228" s="584"/>
      <c r="U228" s="584"/>
      <c r="V228" s="581"/>
      <c r="W228" s="581"/>
      <c r="X228" s="581"/>
      <c r="Y228" s="581"/>
      <c r="Z228" s="587"/>
      <c r="AA228" s="581"/>
      <c r="AB228" s="581"/>
      <c r="AC228" s="581"/>
      <c r="AD228" s="581"/>
      <c r="AE228" s="581"/>
      <c r="AF228" s="581"/>
      <c r="AG228" s="581"/>
      <c r="AH228" s="581"/>
    </row>
    <row r="229" spans="7:34" x14ac:dyDescent="0.25">
      <c r="G229" s="586"/>
      <c r="H229" s="584"/>
      <c r="I229" s="584"/>
      <c r="J229" s="584"/>
      <c r="K229" s="584"/>
      <c r="L229" s="584"/>
      <c r="M229" s="584"/>
      <c r="N229" s="584"/>
      <c r="O229" s="584"/>
      <c r="P229" s="584"/>
      <c r="Q229" s="584"/>
      <c r="R229" s="584"/>
      <c r="S229" s="584"/>
      <c r="T229" s="584"/>
      <c r="U229" s="584"/>
      <c r="V229" s="581"/>
      <c r="W229" s="581"/>
      <c r="X229" s="581"/>
      <c r="Y229" s="581"/>
      <c r="Z229" s="587"/>
      <c r="AA229" s="581"/>
      <c r="AB229" s="581"/>
      <c r="AC229" s="581"/>
      <c r="AD229" s="581"/>
      <c r="AE229" s="581"/>
      <c r="AF229" s="581"/>
      <c r="AG229" s="581"/>
      <c r="AH229" s="581"/>
    </row>
    <row r="230" spans="7:34" x14ac:dyDescent="0.25">
      <c r="G230" s="586"/>
      <c r="H230" s="584"/>
      <c r="I230" s="584"/>
      <c r="J230" s="584"/>
      <c r="K230" s="584"/>
      <c r="L230" s="584"/>
      <c r="M230" s="584"/>
      <c r="N230" s="584"/>
      <c r="O230" s="584"/>
      <c r="P230" s="584"/>
      <c r="Q230" s="584"/>
      <c r="R230" s="584"/>
      <c r="S230" s="584"/>
      <c r="T230" s="584"/>
      <c r="U230" s="584"/>
      <c r="V230" s="581"/>
      <c r="W230" s="581"/>
      <c r="X230" s="581"/>
      <c r="Y230" s="581"/>
      <c r="Z230" s="587"/>
      <c r="AA230" s="581"/>
      <c r="AB230" s="581"/>
      <c r="AC230" s="581"/>
      <c r="AD230" s="581"/>
      <c r="AE230" s="581"/>
      <c r="AF230" s="581"/>
      <c r="AG230" s="581"/>
      <c r="AH230" s="581"/>
    </row>
    <row r="231" spans="7:34" x14ac:dyDescent="0.25">
      <c r="G231" s="586"/>
      <c r="H231" s="584"/>
      <c r="I231" s="584"/>
      <c r="J231" s="584"/>
      <c r="K231" s="584"/>
      <c r="L231" s="584"/>
      <c r="M231" s="584"/>
      <c r="N231" s="584"/>
      <c r="O231" s="584"/>
      <c r="P231" s="584"/>
      <c r="Q231" s="584"/>
      <c r="R231" s="584"/>
      <c r="S231" s="584"/>
      <c r="T231" s="584"/>
      <c r="U231" s="584"/>
      <c r="V231" s="581"/>
      <c r="W231" s="581"/>
      <c r="X231" s="581"/>
      <c r="Y231" s="581"/>
      <c r="Z231" s="587"/>
      <c r="AA231" s="581"/>
      <c r="AB231" s="581"/>
      <c r="AC231" s="581"/>
      <c r="AD231" s="581"/>
      <c r="AE231" s="581"/>
      <c r="AF231" s="581"/>
      <c r="AG231" s="581"/>
      <c r="AH231" s="581"/>
    </row>
    <row r="232" spans="7:34" x14ac:dyDescent="0.25">
      <c r="G232" s="586"/>
      <c r="H232" s="584"/>
      <c r="I232" s="584"/>
      <c r="J232" s="584"/>
      <c r="K232" s="584"/>
      <c r="L232" s="584"/>
      <c r="M232" s="584"/>
      <c r="N232" s="584"/>
      <c r="O232" s="584"/>
      <c r="P232" s="584"/>
      <c r="Q232" s="584"/>
      <c r="R232" s="584"/>
      <c r="S232" s="584"/>
      <c r="T232" s="584"/>
      <c r="U232" s="584"/>
      <c r="V232" s="581"/>
      <c r="W232" s="581"/>
      <c r="X232" s="581"/>
      <c r="Y232" s="581"/>
      <c r="Z232" s="587"/>
      <c r="AA232" s="581"/>
      <c r="AB232" s="581"/>
      <c r="AC232" s="581"/>
      <c r="AD232" s="581"/>
      <c r="AE232" s="581"/>
      <c r="AF232" s="581"/>
      <c r="AG232" s="581"/>
      <c r="AH232" s="581"/>
    </row>
    <row r="233" spans="7:34" x14ac:dyDescent="0.25">
      <c r="G233" s="586"/>
      <c r="H233" s="584"/>
      <c r="I233" s="584"/>
      <c r="J233" s="584"/>
      <c r="K233" s="584"/>
      <c r="L233" s="584"/>
      <c r="M233" s="584"/>
      <c r="N233" s="584"/>
      <c r="O233" s="584"/>
      <c r="P233" s="584"/>
      <c r="Q233" s="584"/>
      <c r="R233" s="584"/>
      <c r="S233" s="584"/>
      <c r="T233" s="584"/>
      <c r="U233" s="584"/>
      <c r="V233" s="581"/>
      <c r="W233" s="581"/>
      <c r="X233" s="581"/>
      <c r="Y233" s="581"/>
      <c r="Z233" s="587"/>
      <c r="AA233" s="581"/>
      <c r="AB233" s="581"/>
      <c r="AC233" s="581"/>
      <c r="AD233" s="581"/>
      <c r="AE233" s="581"/>
      <c r="AF233" s="581"/>
      <c r="AG233" s="581"/>
      <c r="AH233" s="581"/>
    </row>
    <row r="234" spans="7:34" x14ac:dyDescent="0.25">
      <c r="G234" s="586"/>
      <c r="H234" s="584"/>
      <c r="I234" s="584"/>
      <c r="J234" s="584"/>
      <c r="K234" s="584"/>
      <c r="L234" s="584"/>
      <c r="M234" s="584"/>
      <c r="N234" s="584"/>
      <c r="O234" s="584"/>
      <c r="P234" s="584"/>
      <c r="Q234" s="584"/>
      <c r="R234" s="584"/>
      <c r="S234" s="584"/>
      <c r="T234" s="584"/>
      <c r="U234" s="584"/>
      <c r="V234" s="581"/>
      <c r="W234" s="581"/>
      <c r="X234" s="581"/>
      <c r="Y234" s="581"/>
      <c r="Z234" s="587"/>
      <c r="AA234" s="581"/>
      <c r="AB234" s="581"/>
      <c r="AC234" s="581"/>
      <c r="AD234" s="581"/>
      <c r="AE234" s="581"/>
      <c r="AF234" s="581"/>
      <c r="AG234" s="581"/>
      <c r="AH234" s="581"/>
    </row>
    <row r="235" spans="7:34" x14ac:dyDescent="0.25">
      <c r="G235" s="586"/>
      <c r="H235" s="584"/>
      <c r="I235" s="584"/>
      <c r="J235" s="584"/>
      <c r="K235" s="584"/>
      <c r="L235" s="584"/>
      <c r="M235" s="584"/>
      <c r="N235" s="584"/>
      <c r="O235" s="584"/>
      <c r="P235" s="584"/>
      <c r="Q235" s="584"/>
      <c r="R235" s="584"/>
      <c r="S235" s="584"/>
      <c r="T235" s="584"/>
      <c r="U235" s="584"/>
      <c r="V235" s="581"/>
      <c r="W235" s="581"/>
      <c r="X235" s="581"/>
      <c r="Y235" s="581"/>
      <c r="Z235" s="587"/>
      <c r="AA235" s="581"/>
      <c r="AB235" s="581"/>
      <c r="AC235" s="581"/>
      <c r="AD235" s="581"/>
      <c r="AE235" s="581"/>
      <c r="AF235" s="581"/>
      <c r="AG235" s="581"/>
      <c r="AH235" s="581"/>
    </row>
    <row r="236" spans="7:34" x14ac:dyDescent="0.25">
      <c r="G236" s="586"/>
      <c r="H236" s="584"/>
      <c r="I236" s="584"/>
      <c r="J236" s="584"/>
      <c r="K236" s="584"/>
      <c r="L236" s="584"/>
      <c r="M236" s="584"/>
      <c r="N236" s="584"/>
      <c r="O236" s="584"/>
      <c r="P236" s="584"/>
      <c r="Q236" s="584"/>
      <c r="R236" s="584"/>
      <c r="S236" s="584"/>
      <c r="T236" s="584"/>
      <c r="U236" s="584"/>
      <c r="V236" s="581"/>
      <c r="W236" s="581"/>
      <c r="X236" s="581"/>
      <c r="Y236" s="581"/>
      <c r="Z236" s="587"/>
      <c r="AA236" s="581"/>
      <c r="AB236" s="581"/>
      <c r="AC236" s="581"/>
      <c r="AD236" s="581"/>
      <c r="AE236" s="581"/>
      <c r="AF236" s="581"/>
      <c r="AG236" s="581"/>
      <c r="AH236" s="581"/>
    </row>
    <row r="237" spans="7:34" x14ac:dyDescent="0.25">
      <c r="G237" s="586"/>
      <c r="H237" s="584"/>
      <c r="I237" s="584"/>
      <c r="J237" s="584"/>
      <c r="K237" s="584"/>
      <c r="L237" s="584"/>
      <c r="M237" s="584"/>
      <c r="N237" s="584"/>
      <c r="O237" s="584"/>
      <c r="P237" s="584"/>
      <c r="Q237" s="584"/>
      <c r="R237" s="584"/>
      <c r="S237" s="584"/>
      <c r="T237" s="584"/>
      <c r="U237" s="584"/>
      <c r="V237" s="581"/>
      <c r="W237" s="581"/>
      <c r="X237" s="581"/>
      <c r="Y237" s="581"/>
      <c r="Z237" s="587"/>
      <c r="AA237" s="581"/>
      <c r="AB237" s="581"/>
      <c r="AC237" s="581"/>
      <c r="AD237" s="581"/>
      <c r="AE237" s="581"/>
      <c r="AF237" s="581"/>
      <c r="AG237" s="581"/>
      <c r="AH237" s="581"/>
    </row>
    <row r="238" spans="7:34" x14ac:dyDescent="0.25">
      <c r="G238" s="586"/>
      <c r="H238" s="584"/>
      <c r="I238" s="584"/>
      <c r="J238" s="584"/>
      <c r="K238" s="584"/>
      <c r="L238" s="584"/>
      <c r="M238" s="584"/>
      <c r="N238" s="584"/>
      <c r="O238" s="584"/>
      <c r="P238" s="584"/>
      <c r="Q238" s="584"/>
      <c r="R238" s="584"/>
      <c r="S238" s="584"/>
      <c r="T238" s="584"/>
      <c r="U238" s="584"/>
      <c r="V238" s="581"/>
      <c r="W238" s="581"/>
      <c r="X238" s="581"/>
      <c r="Y238" s="581"/>
      <c r="Z238" s="587"/>
      <c r="AA238" s="581"/>
      <c r="AB238" s="581"/>
      <c r="AC238" s="581"/>
      <c r="AD238" s="581"/>
      <c r="AE238" s="581"/>
      <c r="AF238" s="581"/>
      <c r="AG238" s="581"/>
      <c r="AH238" s="581"/>
    </row>
    <row r="239" spans="7:34" x14ac:dyDescent="0.25">
      <c r="G239" s="586"/>
      <c r="H239" s="584"/>
      <c r="I239" s="584"/>
      <c r="J239" s="584"/>
      <c r="K239" s="584"/>
      <c r="L239" s="584"/>
      <c r="M239" s="584"/>
      <c r="N239" s="584"/>
      <c r="O239" s="584"/>
      <c r="P239" s="584"/>
      <c r="Q239" s="584"/>
      <c r="R239" s="584"/>
      <c r="S239" s="584"/>
      <c r="T239" s="584"/>
      <c r="U239" s="584"/>
      <c r="V239" s="581"/>
      <c r="W239" s="581"/>
      <c r="X239" s="581"/>
      <c r="Y239" s="581"/>
      <c r="Z239" s="587"/>
      <c r="AA239" s="581"/>
      <c r="AB239" s="581"/>
      <c r="AC239" s="581"/>
      <c r="AD239" s="581"/>
      <c r="AE239" s="581"/>
      <c r="AF239" s="581"/>
      <c r="AG239" s="581"/>
      <c r="AH239" s="581"/>
    </row>
    <row r="240" spans="7:34" x14ac:dyDescent="0.25">
      <c r="G240" s="586"/>
      <c r="H240" s="584"/>
      <c r="I240" s="584"/>
      <c r="J240" s="584"/>
      <c r="K240" s="584"/>
      <c r="L240" s="584"/>
      <c r="M240" s="584"/>
      <c r="N240" s="584"/>
      <c r="O240" s="584"/>
      <c r="P240" s="584"/>
      <c r="Q240" s="584"/>
      <c r="R240" s="584"/>
      <c r="S240" s="584"/>
      <c r="T240" s="584"/>
      <c r="U240" s="584"/>
      <c r="V240" s="581"/>
      <c r="W240" s="581"/>
      <c r="X240" s="581"/>
      <c r="Y240" s="581"/>
      <c r="Z240" s="587"/>
      <c r="AA240" s="581"/>
      <c r="AB240" s="581"/>
      <c r="AC240" s="581"/>
      <c r="AD240" s="581"/>
      <c r="AE240" s="581"/>
      <c r="AF240" s="581"/>
      <c r="AG240" s="581"/>
      <c r="AH240" s="581"/>
    </row>
    <row r="241" spans="7:34" x14ac:dyDescent="0.25">
      <c r="G241" s="586"/>
      <c r="H241" s="584"/>
      <c r="I241" s="584"/>
      <c r="J241" s="584"/>
      <c r="K241" s="584"/>
      <c r="L241" s="584"/>
      <c r="M241" s="584"/>
      <c r="N241" s="584"/>
      <c r="O241" s="584"/>
      <c r="P241" s="584"/>
      <c r="Q241" s="584"/>
      <c r="R241" s="584"/>
      <c r="S241" s="584"/>
      <c r="T241" s="584"/>
      <c r="U241" s="584"/>
      <c r="V241" s="581"/>
      <c r="W241" s="581"/>
      <c r="X241" s="581"/>
      <c r="Y241" s="581"/>
      <c r="Z241" s="587"/>
      <c r="AA241" s="581"/>
      <c r="AB241" s="581"/>
      <c r="AC241" s="581"/>
      <c r="AD241" s="581"/>
      <c r="AE241" s="581"/>
      <c r="AF241" s="581"/>
      <c r="AG241" s="581"/>
      <c r="AH241" s="581"/>
    </row>
    <row r="242" spans="7:34" x14ac:dyDescent="0.25">
      <c r="G242" s="586"/>
      <c r="H242" s="584"/>
      <c r="I242" s="584"/>
      <c r="J242" s="584"/>
      <c r="K242" s="584"/>
      <c r="L242" s="584"/>
      <c r="M242" s="584"/>
      <c r="N242" s="584"/>
      <c r="O242" s="584"/>
      <c r="P242" s="584"/>
      <c r="Q242" s="584"/>
      <c r="R242" s="584"/>
      <c r="S242" s="584"/>
      <c r="T242" s="584"/>
      <c r="U242" s="584"/>
      <c r="V242" s="581"/>
      <c r="W242" s="581"/>
      <c r="X242" s="581"/>
      <c r="Y242" s="581"/>
      <c r="Z242" s="587"/>
      <c r="AA242" s="581"/>
      <c r="AB242" s="581"/>
      <c r="AC242" s="581"/>
      <c r="AD242" s="581"/>
      <c r="AE242" s="581"/>
      <c r="AF242" s="581"/>
      <c r="AG242" s="581"/>
      <c r="AH242" s="581"/>
    </row>
    <row r="243" spans="7:34" x14ac:dyDescent="0.25">
      <c r="G243" s="586"/>
      <c r="H243" s="584"/>
      <c r="I243" s="584"/>
      <c r="J243" s="584"/>
      <c r="K243" s="584"/>
      <c r="L243" s="584"/>
      <c r="M243" s="584"/>
      <c r="N243" s="584"/>
      <c r="O243" s="584"/>
      <c r="P243" s="584"/>
      <c r="Q243" s="584"/>
      <c r="R243" s="584"/>
      <c r="S243" s="584"/>
      <c r="T243" s="584"/>
      <c r="U243" s="584"/>
      <c r="V243" s="581"/>
      <c r="W243" s="581"/>
      <c r="X243" s="581"/>
      <c r="Y243" s="581"/>
      <c r="Z243" s="587"/>
      <c r="AA243" s="581"/>
      <c r="AB243" s="581"/>
      <c r="AC243" s="581"/>
      <c r="AD243" s="581"/>
      <c r="AE243" s="581"/>
      <c r="AF243" s="581"/>
      <c r="AG243" s="581"/>
      <c r="AH243" s="581"/>
    </row>
    <row r="244" spans="7:34" x14ac:dyDescent="0.25">
      <c r="G244" s="586"/>
      <c r="H244" s="584"/>
      <c r="I244" s="584"/>
      <c r="J244" s="584"/>
      <c r="K244" s="584"/>
      <c r="L244" s="584"/>
      <c r="M244" s="584"/>
      <c r="N244" s="584"/>
      <c r="O244" s="584"/>
      <c r="P244" s="584"/>
      <c r="Q244" s="584"/>
      <c r="R244" s="584"/>
      <c r="S244" s="584"/>
      <c r="T244" s="584"/>
      <c r="U244" s="584"/>
      <c r="V244" s="581"/>
      <c r="W244" s="581"/>
      <c r="X244" s="581"/>
      <c r="Y244" s="581"/>
      <c r="Z244" s="587"/>
      <c r="AA244" s="581"/>
      <c r="AB244" s="581"/>
      <c r="AC244" s="581"/>
      <c r="AD244" s="581"/>
      <c r="AE244" s="581"/>
      <c r="AF244" s="581"/>
      <c r="AG244" s="581"/>
      <c r="AH244" s="581"/>
    </row>
    <row r="245" spans="7:34" x14ac:dyDescent="0.25">
      <c r="G245" s="586"/>
      <c r="H245" s="584"/>
      <c r="I245" s="584"/>
      <c r="J245" s="584"/>
      <c r="K245" s="584"/>
      <c r="L245" s="584"/>
      <c r="M245" s="584"/>
      <c r="N245" s="584"/>
      <c r="O245" s="584"/>
      <c r="P245" s="584"/>
      <c r="Q245" s="584"/>
      <c r="R245" s="584"/>
      <c r="S245" s="584"/>
      <c r="T245" s="584"/>
      <c r="U245" s="584"/>
      <c r="V245" s="581"/>
      <c r="W245" s="581"/>
      <c r="X245" s="581"/>
      <c r="Y245" s="581"/>
      <c r="Z245" s="587"/>
      <c r="AA245" s="581"/>
      <c r="AB245" s="581"/>
      <c r="AC245" s="581"/>
      <c r="AD245" s="581"/>
      <c r="AE245" s="581"/>
      <c r="AF245" s="581"/>
      <c r="AG245" s="581"/>
      <c r="AH245" s="581"/>
    </row>
    <row r="246" spans="7:34" x14ac:dyDescent="0.25">
      <c r="G246" s="586"/>
      <c r="H246" s="584"/>
      <c r="I246" s="584"/>
      <c r="J246" s="584"/>
      <c r="K246" s="584"/>
      <c r="L246" s="584"/>
      <c r="M246" s="584"/>
      <c r="N246" s="584"/>
      <c r="O246" s="584"/>
      <c r="P246" s="584"/>
      <c r="Q246" s="584"/>
      <c r="R246" s="584"/>
      <c r="S246" s="584"/>
      <c r="T246" s="584"/>
      <c r="U246" s="584"/>
      <c r="V246" s="581"/>
      <c r="W246" s="581"/>
      <c r="X246" s="581"/>
      <c r="Y246" s="581"/>
      <c r="Z246" s="587"/>
      <c r="AA246" s="581"/>
      <c r="AB246" s="581"/>
      <c r="AC246" s="581"/>
      <c r="AD246" s="581"/>
      <c r="AE246" s="581"/>
      <c r="AF246" s="581"/>
      <c r="AG246" s="581"/>
      <c r="AH246" s="581"/>
    </row>
    <row r="247" spans="7:34" x14ac:dyDescent="0.25">
      <c r="G247" s="586"/>
      <c r="H247" s="584"/>
      <c r="I247" s="584"/>
      <c r="J247" s="584"/>
      <c r="K247" s="584"/>
      <c r="L247" s="584"/>
      <c r="M247" s="584"/>
      <c r="N247" s="584"/>
      <c r="O247" s="584"/>
      <c r="P247" s="584"/>
      <c r="Q247" s="584"/>
      <c r="R247" s="584"/>
      <c r="S247" s="584"/>
      <c r="T247" s="584"/>
      <c r="U247" s="584"/>
      <c r="V247" s="581"/>
      <c r="W247" s="581"/>
      <c r="X247" s="581"/>
      <c r="Y247" s="581"/>
      <c r="Z247" s="587"/>
      <c r="AA247" s="581"/>
      <c r="AB247" s="581"/>
      <c r="AC247" s="581"/>
      <c r="AD247" s="581"/>
      <c r="AE247" s="581"/>
      <c r="AF247" s="581"/>
      <c r="AG247" s="581"/>
      <c r="AH247" s="581"/>
    </row>
    <row r="248" spans="7:34" x14ac:dyDescent="0.25">
      <c r="G248" s="586"/>
      <c r="H248" s="584"/>
      <c r="I248" s="584"/>
      <c r="J248" s="584"/>
      <c r="K248" s="584"/>
      <c r="L248" s="584"/>
      <c r="M248" s="584"/>
      <c r="N248" s="584"/>
      <c r="O248" s="584"/>
      <c r="P248" s="584"/>
      <c r="Q248" s="584"/>
      <c r="R248" s="584"/>
      <c r="S248" s="584"/>
      <c r="T248" s="584"/>
      <c r="U248" s="584"/>
      <c r="V248" s="581"/>
      <c r="W248" s="581"/>
      <c r="X248" s="581"/>
      <c r="Y248" s="581"/>
      <c r="Z248" s="587"/>
      <c r="AA248" s="581"/>
      <c r="AB248" s="581"/>
      <c r="AC248" s="581"/>
      <c r="AD248" s="581"/>
      <c r="AE248" s="581"/>
      <c r="AF248" s="581"/>
      <c r="AG248" s="581"/>
      <c r="AH248" s="581"/>
    </row>
    <row r="249" spans="7:34" x14ac:dyDescent="0.25">
      <c r="G249" s="586"/>
      <c r="H249" s="584"/>
      <c r="I249" s="584"/>
      <c r="J249" s="584"/>
      <c r="K249" s="584"/>
      <c r="L249" s="584"/>
      <c r="M249" s="584"/>
      <c r="N249" s="584"/>
      <c r="O249" s="584"/>
      <c r="P249" s="584"/>
      <c r="Q249" s="584"/>
      <c r="R249" s="584"/>
      <c r="S249" s="584"/>
      <c r="T249" s="584"/>
      <c r="U249" s="584"/>
      <c r="V249" s="581"/>
      <c r="W249" s="581"/>
      <c r="X249" s="581"/>
      <c r="Y249" s="581"/>
      <c r="Z249" s="587"/>
      <c r="AA249" s="581"/>
      <c r="AB249" s="581"/>
      <c r="AC249" s="581"/>
      <c r="AD249" s="581"/>
      <c r="AE249" s="581"/>
      <c r="AF249" s="581"/>
      <c r="AG249" s="581"/>
      <c r="AH249" s="581"/>
    </row>
    <row r="250" spans="7:34" x14ac:dyDescent="0.25">
      <c r="G250" s="586"/>
      <c r="H250" s="584"/>
      <c r="I250" s="584"/>
      <c r="J250" s="584"/>
      <c r="K250" s="584"/>
      <c r="L250" s="584"/>
      <c r="M250" s="584"/>
      <c r="N250" s="584"/>
      <c r="O250" s="584"/>
      <c r="P250" s="584"/>
      <c r="Q250" s="584"/>
      <c r="R250" s="584"/>
      <c r="S250" s="584"/>
      <c r="T250" s="584"/>
      <c r="U250" s="584"/>
      <c r="V250" s="581"/>
      <c r="W250" s="581"/>
      <c r="X250" s="581"/>
      <c r="Y250" s="581"/>
      <c r="Z250" s="587"/>
      <c r="AA250" s="581"/>
      <c r="AB250" s="581"/>
      <c r="AC250" s="581"/>
      <c r="AD250" s="581"/>
      <c r="AE250" s="581"/>
      <c r="AF250" s="581"/>
      <c r="AG250" s="581"/>
      <c r="AH250" s="581"/>
    </row>
    <row r="251" spans="7:34" x14ac:dyDescent="0.25">
      <c r="G251" s="586"/>
      <c r="H251" s="584"/>
      <c r="I251" s="584"/>
      <c r="J251" s="584"/>
      <c r="K251" s="584"/>
      <c r="L251" s="584"/>
      <c r="M251" s="584"/>
      <c r="N251" s="584"/>
      <c r="O251" s="584"/>
      <c r="P251" s="584"/>
      <c r="Q251" s="584"/>
      <c r="R251" s="584"/>
      <c r="S251" s="584"/>
      <c r="T251" s="584"/>
      <c r="U251" s="584"/>
      <c r="V251" s="581"/>
      <c r="W251" s="581"/>
      <c r="X251" s="581"/>
      <c r="Y251" s="581"/>
      <c r="Z251" s="587"/>
      <c r="AA251" s="581"/>
      <c r="AB251" s="581"/>
      <c r="AC251" s="581"/>
      <c r="AD251" s="581"/>
      <c r="AE251" s="581"/>
      <c r="AF251" s="581"/>
      <c r="AG251" s="581"/>
      <c r="AH251" s="581"/>
    </row>
    <row r="252" spans="7:34" x14ac:dyDescent="0.25">
      <c r="G252" s="586"/>
      <c r="H252" s="584"/>
      <c r="I252" s="584"/>
      <c r="J252" s="584"/>
      <c r="K252" s="584"/>
      <c r="L252" s="584"/>
      <c r="M252" s="584"/>
      <c r="N252" s="584"/>
      <c r="O252" s="584"/>
      <c r="P252" s="584"/>
      <c r="Q252" s="584"/>
      <c r="R252" s="584"/>
      <c r="S252" s="584"/>
      <c r="T252" s="584"/>
      <c r="U252" s="584"/>
      <c r="V252" s="581"/>
      <c r="W252" s="581"/>
      <c r="X252" s="581"/>
      <c r="Y252" s="581"/>
      <c r="Z252" s="587"/>
      <c r="AA252" s="581"/>
      <c r="AB252" s="581"/>
      <c r="AC252" s="581"/>
      <c r="AD252" s="581"/>
      <c r="AE252" s="581"/>
      <c r="AF252" s="581"/>
      <c r="AG252" s="581"/>
      <c r="AH252" s="581"/>
    </row>
    <row r="253" spans="7:34" x14ac:dyDescent="0.25">
      <c r="G253" s="586"/>
      <c r="H253" s="584"/>
      <c r="I253" s="584"/>
      <c r="J253" s="584"/>
      <c r="K253" s="584"/>
      <c r="L253" s="584"/>
      <c r="M253" s="584"/>
      <c r="N253" s="584"/>
      <c r="O253" s="584"/>
      <c r="P253" s="584"/>
      <c r="Q253" s="584"/>
      <c r="R253" s="584"/>
      <c r="S253" s="584"/>
      <c r="T253" s="584"/>
      <c r="U253" s="584"/>
      <c r="V253" s="581"/>
      <c r="W253" s="581"/>
      <c r="X253" s="581"/>
      <c r="Y253" s="581"/>
      <c r="Z253" s="587"/>
      <c r="AA253" s="581"/>
      <c r="AB253" s="581"/>
      <c r="AC253" s="581"/>
      <c r="AD253" s="581"/>
      <c r="AE253" s="581"/>
      <c r="AF253" s="581"/>
      <c r="AG253" s="581"/>
      <c r="AH253" s="581"/>
    </row>
    <row r="254" spans="7:34" x14ac:dyDescent="0.25">
      <c r="G254" s="586"/>
      <c r="H254" s="584"/>
      <c r="I254" s="584"/>
      <c r="J254" s="584"/>
      <c r="K254" s="584"/>
      <c r="L254" s="584"/>
      <c r="M254" s="584"/>
      <c r="N254" s="584"/>
      <c r="O254" s="584"/>
      <c r="P254" s="584"/>
      <c r="Q254" s="584"/>
      <c r="R254" s="584"/>
      <c r="S254" s="584"/>
      <c r="T254" s="584"/>
      <c r="U254" s="584"/>
      <c r="V254" s="581"/>
      <c r="W254" s="581"/>
      <c r="X254" s="581"/>
      <c r="Y254" s="581"/>
      <c r="Z254" s="587"/>
      <c r="AA254" s="581"/>
      <c r="AB254" s="581"/>
      <c r="AC254" s="581"/>
      <c r="AD254" s="581"/>
      <c r="AE254" s="581"/>
      <c r="AF254" s="581"/>
      <c r="AG254" s="581"/>
      <c r="AH254" s="581"/>
    </row>
    <row r="255" spans="7:34" x14ac:dyDescent="0.25">
      <c r="G255" s="586"/>
      <c r="H255" s="584"/>
      <c r="I255" s="584"/>
      <c r="J255" s="584"/>
      <c r="K255" s="584"/>
      <c r="L255" s="584"/>
      <c r="M255" s="584"/>
      <c r="N255" s="584"/>
      <c r="O255" s="584"/>
      <c r="P255" s="584"/>
      <c r="Q255" s="584"/>
      <c r="R255" s="584"/>
      <c r="S255" s="584"/>
      <c r="T255" s="584"/>
      <c r="U255" s="584"/>
      <c r="V255" s="581"/>
      <c r="W255" s="581"/>
      <c r="X255" s="581"/>
      <c r="Y255" s="581"/>
      <c r="Z255" s="587"/>
      <c r="AA255" s="581"/>
      <c r="AB255" s="581"/>
      <c r="AC255" s="581"/>
      <c r="AD255" s="581"/>
      <c r="AE255" s="581"/>
      <c r="AF255" s="581"/>
      <c r="AG255" s="581"/>
      <c r="AH255" s="581"/>
    </row>
    <row r="256" spans="7:34" x14ac:dyDescent="0.25">
      <c r="G256" s="586"/>
      <c r="H256" s="584"/>
      <c r="I256" s="584"/>
      <c r="J256" s="584"/>
      <c r="K256" s="584"/>
      <c r="L256" s="584"/>
      <c r="M256" s="584"/>
      <c r="N256" s="584"/>
      <c r="O256" s="584"/>
      <c r="P256" s="584"/>
      <c r="Q256" s="584"/>
      <c r="R256" s="584"/>
      <c r="S256" s="584"/>
      <c r="T256" s="584"/>
      <c r="U256" s="584"/>
      <c r="V256" s="581"/>
      <c r="W256" s="581"/>
      <c r="X256" s="581"/>
      <c r="Y256" s="581"/>
      <c r="Z256" s="587"/>
      <c r="AA256" s="581"/>
      <c r="AB256" s="581"/>
      <c r="AC256" s="581"/>
      <c r="AD256" s="581"/>
      <c r="AE256" s="581"/>
      <c r="AF256" s="581"/>
      <c r="AG256" s="581"/>
      <c r="AH256" s="581"/>
    </row>
    <row r="257" spans="7:34" x14ac:dyDescent="0.25">
      <c r="G257" s="586"/>
      <c r="H257" s="584"/>
      <c r="I257" s="584"/>
      <c r="J257" s="584"/>
      <c r="K257" s="584"/>
      <c r="L257" s="584"/>
      <c r="M257" s="584"/>
      <c r="N257" s="584"/>
      <c r="O257" s="584"/>
      <c r="P257" s="584"/>
      <c r="Q257" s="584"/>
      <c r="R257" s="584"/>
      <c r="S257" s="584"/>
      <c r="T257" s="584"/>
      <c r="U257" s="584"/>
      <c r="V257" s="581"/>
      <c r="W257" s="581"/>
      <c r="X257" s="581"/>
      <c r="Y257" s="581"/>
      <c r="Z257" s="587"/>
      <c r="AA257" s="581"/>
      <c r="AB257" s="581"/>
      <c r="AC257" s="581"/>
      <c r="AD257" s="581"/>
      <c r="AE257" s="581"/>
      <c r="AF257" s="581"/>
      <c r="AG257" s="581"/>
      <c r="AH257" s="581"/>
    </row>
    <row r="258" spans="7:34" x14ac:dyDescent="0.25">
      <c r="G258" s="586"/>
      <c r="H258" s="584"/>
      <c r="I258" s="584"/>
      <c r="J258" s="584"/>
      <c r="K258" s="584"/>
      <c r="L258" s="584"/>
      <c r="M258" s="584"/>
      <c r="N258" s="584"/>
      <c r="O258" s="584"/>
      <c r="P258" s="584"/>
      <c r="Q258" s="584"/>
      <c r="R258" s="584"/>
      <c r="S258" s="584"/>
      <c r="T258" s="584"/>
      <c r="U258" s="584"/>
      <c r="V258" s="581"/>
      <c r="W258" s="581"/>
      <c r="X258" s="581"/>
      <c r="Y258" s="581"/>
      <c r="Z258" s="587"/>
      <c r="AA258" s="581"/>
      <c r="AB258" s="581"/>
      <c r="AC258" s="581"/>
      <c r="AD258" s="581"/>
      <c r="AE258" s="581"/>
      <c r="AF258" s="581"/>
      <c r="AG258" s="581"/>
      <c r="AH258" s="581"/>
    </row>
    <row r="259" spans="7:34" x14ac:dyDescent="0.25">
      <c r="G259" s="586"/>
      <c r="H259" s="584"/>
      <c r="I259" s="584"/>
      <c r="J259" s="584"/>
      <c r="K259" s="584"/>
      <c r="L259" s="584"/>
      <c r="M259" s="584"/>
      <c r="N259" s="584"/>
      <c r="O259" s="584"/>
      <c r="P259" s="584"/>
      <c r="Q259" s="584"/>
      <c r="R259" s="584"/>
      <c r="S259" s="584"/>
      <c r="T259" s="584"/>
      <c r="U259" s="584"/>
      <c r="V259" s="581"/>
      <c r="W259" s="581"/>
      <c r="X259" s="581"/>
      <c r="Y259" s="581"/>
      <c r="Z259" s="587"/>
      <c r="AA259" s="581"/>
      <c r="AB259" s="581"/>
      <c r="AC259" s="581"/>
      <c r="AD259" s="581"/>
      <c r="AE259" s="581"/>
      <c r="AF259" s="581"/>
      <c r="AG259" s="581"/>
      <c r="AH259" s="581"/>
    </row>
    <row r="260" spans="7:34" x14ac:dyDescent="0.25">
      <c r="G260" s="586"/>
      <c r="H260" s="584"/>
      <c r="I260" s="584"/>
      <c r="J260" s="584"/>
      <c r="K260" s="584"/>
      <c r="L260" s="584"/>
      <c r="M260" s="584"/>
      <c r="N260" s="584"/>
      <c r="O260" s="584"/>
      <c r="P260" s="584"/>
      <c r="Q260" s="584"/>
      <c r="R260" s="584"/>
      <c r="S260" s="584"/>
      <c r="T260" s="584"/>
      <c r="U260" s="584"/>
      <c r="V260" s="581"/>
      <c r="W260" s="581"/>
      <c r="X260" s="581"/>
      <c r="Y260" s="581"/>
      <c r="Z260" s="587"/>
      <c r="AA260" s="581"/>
      <c r="AB260" s="581"/>
      <c r="AC260" s="581"/>
      <c r="AD260" s="581"/>
      <c r="AE260" s="581"/>
      <c r="AF260" s="581"/>
      <c r="AG260" s="581"/>
      <c r="AH260" s="581"/>
    </row>
    <row r="261" spans="7:34" x14ac:dyDescent="0.25">
      <c r="G261" s="586"/>
      <c r="H261" s="584"/>
      <c r="I261" s="584"/>
      <c r="J261" s="584"/>
      <c r="K261" s="584"/>
      <c r="L261" s="584"/>
      <c r="M261" s="584"/>
      <c r="N261" s="584"/>
      <c r="O261" s="584"/>
      <c r="P261" s="584"/>
      <c r="Q261" s="584"/>
      <c r="R261" s="584"/>
      <c r="S261" s="584"/>
      <c r="T261" s="584"/>
      <c r="U261" s="584"/>
      <c r="V261" s="581"/>
      <c r="W261" s="581"/>
      <c r="X261" s="581"/>
      <c r="Y261" s="581"/>
      <c r="Z261" s="587"/>
      <c r="AA261" s="581"/>
      <c r="AB261" s="581"/>
      <c r="AC261" s="581"/>
      <c r="AD261" s="581"/>
      <c r="AE261" s="581"/>
      <c r="AF261" s="581"/>
      <c r="AG261" s="581"/>
      <c r="AH261" s="581"/>
    </row>
    <row r="262" spans="7:34" x14ac:dyDescent="0.25">
      <c r="G262" s="586"/>
      <c r="H262" s="584"/>
      <c r="I262" s="584"/>
      <c r="J262" s="584"/>
      <c r="K262" s="584"/>
      <c r="L262" s="584"/>
      <c r="M262" s="584"/>
      <c r="N262" s="584"/>
      <c r="O262" s="584"/>
      <c r="P262" s="584"/>
      <c r="Q262" s="584"/>
      <c r="R262" s="584"/>
      <c r="S262" s="584"/>
      <c r="T262" s="584"/>
      <c r="U262" s="584"/>
      <c r="V262" s="581"/>
      <c r="W262" s="581"/>
      <c r="X262" s="581"/>
      <c r="Y262" s="581"/>
      <c r="Z262" s="587"/>
      <c r="AA262" s="581"/>
      <c r="AB262" s="581"/>
      <c r="AC262" s="581"/>
      <c r="AD262" s="581"/>
      <c r="AE262" s="581"/>
      <c r="AF262" s="581"/>
      <c r="AG262" s="581"/>
      <c r="AH262" s="581"/>
    </row>
    <row r="263" spans="7:34" x14ac:dyDescent="0.25">
      <c r="G263" s="586"/>
      <c r="H263" s="584"/>
      <c r="I263" s="584"/>
      <c r="J263" s="584"/>
      <c r="K263" s="584"/>
      <c r="L263" s="584"/>
      <c r="M263" s="584"/>
      <c r="N263" s="584"/>
      <c r="O263" s="584"/>
      <c r="P263" s="584"/>
      <c r="Q263" s="584"/>
      <c r="R263" s="584"/>
      <c r="S263" s="584"/>
      <c r="T263" s="584"/>
      <c r="U263" s="584"/>
      <c r="V263" s="581"/>
      <c r="W263" s="581"/>
      <c r="X263" s="581"/>
      <c r="Y263" s="581"/>
      <c r="Z263" s="587"/>
      <c r="AA263" s="581"/>
      <c r="AB263" s="581"/>
      <c r="AC263" s="581"/>
      <c r="AD263" s="581"/>
      <c r="AE263" s="581"/>
      <c r="AF263" s="581"/>
      <c r="AG263" s="581"/>
      <c r="AH263" s="581"/>
    </row>
    <row r="264" spans="7:34" x14ac:dyDescent="0.25">
      <c r="G264" s="586"/>
      <c r="H264" s="584"/>
      <c r="I264" s="584"/>
      <c r="J264" s="584"/>
      <c r="K264" s="584"/>
      <c r="L264" s="584"/>
      <c r="M264" s="584"/>
      <c r="N264" s="584"/>
      <c r="O264" s="584"/>
      <c r="P264" s="584"/>
      <c r="Q264" s="584"/>
      <c r="R264" s="584"/>
      <c r="S264" s="584"/>
      <c r="T264" s="584"/>
      <c r="U264" s="584"/>
      <c r="V264" s="581"/>
      <c r="W264" s="581"/>
      <c r="X264" s="581"/>
      <c r="Y264" s="581"/>
      <c r="Z264" s="587"/>
      <c r="AA264" s="581"/>
      <c r="AB264" s="581"/>
      <c r="AC264" s="581"/>
      <c r="AD264" s="581"/>
      <c r="AE264" s="581"/>
      <c r="AF264" s="581"/>
      <c r="AG264" s="581"/>
      <c r="AH264" s="581"/>
    </row>
    <row r="265" spans="7:34" x14ac:dyDescent="0.25">
      <c r="G265" s="586"/>
      <c r="H265" s="584"/>
      <c r="I265" s="584"/>
      <c r="J265" s="584"/>
      <c r="K265" s="584"/>
      <c r="L265" s="584"/>
      <c r="M265" s="584"/>
      <c r="N265" s="584"/>
      <c r="O265" s="584"/>
      <c r="P265" s="584"/>
      <c r="Q265" s="584"/>
      <c r="R265" s="584"/>
      <c r="S265" s="584"/>
      <c r="T265" s="584"/>
      <c r="U265" s="584"/>
      <c r="V265" s="581"/>
      <c r="W265" s="581"/>
      <c r="X265" s="581"/>
      <c r="Y265" s="581"/>
      <c r="Z265" s="587"/>
      <c r="AA265" s="581"/>
      <c r="AB265" s="581"/>
      <c r="AC265" s="581"/>
      <c r="AD265" s="581"/>
      <c r="AE265" s="581"/>
      <c r="AF265" s="581"/>
      <c r="AG265" s="581"/>
      <c r="AH265" s="581"/>
    </row>
    <row r="266" spans="7:34" x14ac:dyDescent="0.25">
      <c r="G266" s="586"/>
      <c r="H266" s="584"/>
      <c r="I266" s="584"/>
      <c r="J266" s="584"/>
      <c r="K266" s="584"/>
      <c r="L266" s="584"/>
      <c r="M266" s="584"/>
      <c r="N266" s="584"/>
      <c r="O266" s="584"/>
      <c r="P266" s="584"/>
      <c r="Q266" s="584"/>
      <c r="R266" s="584"/>
      <c r="S266" s="584"/>
      <c r="T266" s="584"/>
      <c r="U266" s="584"/>
      <c r="V266" s="581"/>
      <c r="W266" s="581"/>
      <c r="X266" s="581"/>
      <c r="Y266" s="581"/>
      <c r="Z266" s="587"/>
      <c r="AA266" s="581"/>
      <c r="AB266" s="581"/>
      <c r="AC266" s="581"/>
      <c r="AD266" s="581"/>
      <c r="AE266" s="581"/>
      <c r="AF266" s="581"/>
      <c r="AG266" s="581"/>
      <c r="AH266" s="581"/>
    </row>
    <row r="267" spans="7:34" x14ac:dyDescent="0.25">
      <c r="G267" s="586"/>
      <c r="H267" s="584"/>
      <c r="I267" s="584"/>
      <c r="J267" s="584"/>
      <c r="K267" s="584"/>
      <c r="L267" s="584"/>
      <c r="M267" s="584"/>
      <c r="N267" s="584"/>
      <c r="O267" s="584"/>
      <c r="P267" s="584"/>
      <c r="Q267" s="584"/>
      <c r="R267" s="584"/>
      <c r="S267" s="584"/>
      <c r="T267" s="584"/>
      <c r="U267" s="584"/>
      <c r="V267" s="581"/>
      <c r="W267" s="581"/>
      <c r="X267" s="581"/>
      <c r="Y267" s="581"/>
      <c r="Z267" s="587"/>
      <c r="AA267" s="581"/>
      <c r="AB267" s="581"/>
      <c r="AC267" s="581"/>
      <c r="AD267" s="581"/>
      <c r="AE267" s="581"/>
      <c r="AF267" s="581"/>
      <c r="AG267" s="581"/>
      <c r="AH267" s="581"/>
    </row>
    <row r="268" spans="7:34" x14ac:dyDescent="0.25">
      <c r="G268" s="586"/>
      <c r="H268" s="584"/>
      <c r="I268" s="584"/>
      <c r="J268" s="584"/>
      <c r="K268" s="584"/>
      <c r="L268" s="584"/>
      <c r="M268" s="584"/>
      <c r="N268" s="584"/>
      <c r="O268" s="584"/>
      <c r="P268" s="584"/>
      <c r="Q268" s="584"/>
      <c r="R268" s="584"/>
      <c r="S268" s="584"/>
      <c r="T268" s="584"/>
      <c r="U268" s="584"/>
      <c r="V268" s="581"/>
      <c r="W268" s="581"/>
      <c r="X268" s="581"/>
      <c r="Y268" s="581"/>
      <c r="Z268" s="587"/>
      <c r="AA268" s="581"/>
      <c r="AB268" s="581"/>
      <c r="AC268" s="581"/>
      <c r="AD268" s="581"/>
      <c r="AE268" s="581"/>
      <c r="AF268" s="581"/>
      <c r="AG268" s="581"/>
      <c r="AH268" s="581"/>
    </row>
    <row r="269" spans="7:34" x14ac:dyDescent="0.25">
      <c r="G269" s="586"/>
      <c r="H269" s="584"/>
      <c r="I269" s="584"/>
      <c r="J269" s="584"/>
      <c r="K269" s="584"/>
      <c r="L269" s="584"/>
      <c r="M269" s="584"/>
      <c r="N269" s="584"/>
      <c r="O269" s="584"/>
      <c r="P269" s="584"/>
      <c r="Q269" s="584"/>
      <c r="R269" s="584"/>
      <c r="S269" s="584"/>
      <c r="T269" s="584"/>
      <c r="U269" s="584"/>
      <c r="V269" s="581"/>
      <c r="W269" s="581"/>
      <c r="X269" s="581"/>
      <c r="Y269" s="581"/>
      <c r="Z269" s="587"/>
      <c r="AA269" s="581"/>
      <c r="AB269" s="581"/>
      <c r="AC269" s="581"/>
      <c r="AD269" s="581"/>
      <c r="AE269" s="581"/>
      <c r="AF269" s="581"/>
      <c r="AG269" s="581"/>
      <c r="AH269" s="581"/>
    </row>
    <row r="270" spans="7:34" x14ac:dyDescent="0.25">
      <c r="G270" s="586"/>
      <c r="H270" s="584"/>
      <c r="I270" s="584"/>
      <c r="J270" s="584"/>
      <c r="K270" s="584"/>
      <c r="L270" s="584"/>
      <c r="M270" s="584"/>
      <c r="N270" s="584"/>
      <c r="O270" s="584"/>
      <c r="P270" s="584"/>
      <c r="Q270" s="584"/>
      <c r="R270" s="584"/>
      <c r="S270" s="584"/>
      <c r="T270" s="584"/>
      <c r="U270" s="584"/>
      <c r="V270" s="581"/>
      <c r="W270" s="581"/>
      <c r="X270" s="581"/>
      <c r="Y270" s="581"/>
      <c r="Z270" s="587"/>
      <c r="AA270" s="581"/>
      <c r="AB270" s="581"/>
      <c r="AC270" s="581"/>
      <c r="AD270" s="581"/>
      <c r="AE270" s="581"/>
      <c r="AF270" s="581"/>
      <c r="AG270" s="581"/>
      <c r="AH270" s="581"/>
    </row>
    <row r="271" spans="7:34" x14ac:dyDescent="0.25">
      <c r="G271" s="586"/>
      <c r="H271" s="584"/>
      <c r="I271" s="584"/>
      <c r="J271" s="584"/>
      <c r="K271" s="584"/>
      <c r="L271" s="584"/>
      <c r="M271" s="584"/>
      <c r="N271" s="584"/>
      <c r="O271" s="584"/>
      <c r="P271" s="584"/>
      <c r="Q271" s="584"/>
      <c r="R271" s="584"/>
      <c r="S271" s="584"/>
      <c r="T271" s="584"/>
      <c r="U271" s="584"/>
      <c r="V271" s="581"/>
      <c r="W271" s="581"/>
      <c r="X271" s="581"/>
      <c r="Y271" s="581"/>
      <c r="Z271" s="587"/>
      <c r="AA271" s="581"/>
      <c r="AB271" s="581"/>
      <c r="AC271" s="581"/>
      <c r="AD271" s="581"/>
      <c r="AE271" s="581"/>
      <c r="AF271" s="581"/>
      <c r="AG271" s="581"/>
      <c r="AH271" s="581"/>
    </row>
    <row r="272" spans="7:34" x14ac:dyDescent="0.25">
      <c r="G272" s="586"/>
      <c r="H272" s="584"/>
      <c r="I272" s="584"/>
      <c r="J272" s="584"/>
      <c r="K272" s="584"/>
      <c r="L272" s="584"/>
      <c r="M272" s="584"/>
      <c r="N272" s="584"/>
      <c r="O272" s="584"/>
      <c r="P272" s="584"/>
      <c r="Q272" s="584"/>
      <c r="R272" s="584"/>
      <c r="S272" s="584"/>
      <c r="T272" s="584"/>
      <c r="U272" s="584"/>
      <c r="V272" s="581"/>
      <c r="W272" s="581"/>
      <c r="X272" s="581"/>
      <c r="Y272" s="581"/>
      <c r="Z272" s="587"/>
      <c r="AA272" s="581"/>
      <c r="AB272" s="581"/>
      <c r="AC272" s="581"/>
      <c r="AD272" s="581"/>
      <c r="AE272" s="581"/>
      <c r="AF272" s="581"/>
      <c r="AG272" s="581"/>
      <c r="AH272" s="581"/>
    </row>
    <row r="273" spans="7:34" x14ac:dyDescent="0.25">
      <c r="G273" s="586"/>
      <c r="H273" s="584"/>
      <c r="I273" s="584"/>
      <c r="J273" s="584"/>
      <c r="K273" s="584"/>
      <c r="L273" s="584"/>
      <c r="M273" s="584"/>
      <c r="N273" s="584"/>
      <c r="O273" s="584"/>
      <c r="P273" s="584"/>
      <c r="Q273" s="584"/>
      <c r="R273" s="584"/>
      <c r="S273" s="584"/>
      <c r="T273" s="584"/>
      <c r="U273" s="584"/>
      <c r="V273" s="581"/>
      <c r="W273" s="581"/>
      <c r="X273" s="581"/>
      <c r="Y273" s="581"/>
      <c r="Z273" s="587"/>
      <c r="AA273" s="581"/>
      <c r="AB273" s="581"/>
      <c r="AC273" s="581"/>
      <c r="AD273" s="581"/>
      <c r="AE273" s="581"/>
      <c r="AF273" s="581"/>
      <c r="AG273" s="581"/>
      <c r="AH273" s="581"/>
    </row>
    <row r="274" spans="7:34" x14ac:dyDescent="0.25">
      <c r="G274" s="586"/>
      <c r="H274" s="584"/>
      <c r="I274" s="584"/>
      <c r="J274" s="584"/>
      <c r="K274" s="584"/>
      <c r="L274" s="584"/>
      <c r="M274" s="584"/>
      <c r="N274" s="584"/>
      <c r="O274" s="584"/>
      <c r="P274" s="584"/>
      <c r="Q274" s="584"/>
      <c r="R274" s="584"/>
      <c r="S274" s="584"/>
      <c r="T274" s="584"/>
      <c r="U274" s="584"/>
      <c r="V274" s="581"/>
      <c r="W274" s="581"/>
      <c r="X274" s="581"/>
      <c r="Y274" s="581"/>
      <c r="Z274" s="587"/>
      <c r="AA274" s="581"/>
      <c r="AB274" s="581"/>
      <c r="AC274" s="581"/>
      <c r="AD274" s="581"/>
      <c r="AE274" s="581"/>
      <c r="AF274" s="581"/>
      <c r="AG274" s="581"/>
      <c r="AH274" s="581"/>
    </row>
    <row r="275" spans="7:34" x14ac:dyDescent="0.25">
      <c r="G275" s="586"/>
      <c r="H275" s="584"/>
      <c r="I275" s="584"/>
      <c r="J275" s="584"/>
      <c r="K275" s="584"/>
      <c r="L275" s="584"/>
      <c r="M275" s="584"/>
      <c r="N275" s="584"/>
      <c r="O275" s="584"/>
      <c r="P275" s="584"/>
      <c r="Q275" s="584"/>
      <c r="R275" s="584"/>
      <c r="S275" s="584"/>
      <c r="T275" s="584"/>
      <c r="U275" s="584"/>
      <c r="V275" s="581"/>
      <c r="W275" s="581"/>
      <c r="X275" s="581"/>
      <c r="Y275" s="581"/>
      <c r="Z275" s="587"/>
      <c r="AA275" s="581"/>
      <c r="AB275" s="581"/>
      <c r="AC275" s="581"/>
      <c r="AD275" s="581"/>
      <c r="AE275" s="581"/>
      <c r="AF275" s="581"/>
      <c r="AG275" s="581"/>
      <c r="AH275" s="581"/>
    </row>
    <row r="276" spans="7:34" x14ac:dyDescent="0.25">
      <c r="G276" s="586"/>
      <c r="H276" s="584"/>
      <c r="I276" s="584"/>
      <c r="J276" s="584"/>
      <c r="K276" s="584"/>
      <c r="L276" s="584"/>
      <c r="M276" s="584"/>
      <c r="N276" s="584"/>
      <c r="O276" s="584"/>
      <c r="P276" s="584"/>
      <c r="Q276" s="584"/>
      <c r="R276" s="584"/>
      <c r="S276" s="584"/>
      <c r="T276" s="584"/>
      <c r="U276" s="584"/>
      <c r="V276" s="581"/>
      <c r="W276" s="581"/>
      <c r="X276" s="581"/>
      <c r="Y276" s="581"/>
      <c r="Z276" s="587"/>
      <c r="AA276" s="581"/>
      <c r="AB276" s="581"/>
      <c r="AC276" s="581"/>
      <c r="AD276" s="581"/>
      <c r="AE276" s="581"/>
      <c r="AF276" s="581"/>
      <c r="AG276" s="581"/>
      <c r="AH276" s="581"/>
    </row>
    <row r="277" spans="7:34" x14ac:dyDescent="0.25">
      <c r="G277" s="586"/>
      <c r="H277" s="584"/>
      <c r="I277" s="584"/>
      <c r="J277" s="584"/>
      <c r="K277" s="584"/>
      <c r="L277" s="584"/>
      <c r="M277" s="584"/>
      <c r="N277" s="584"/>
      <c r="O277" s="584"/>
      <c r="P277" s="584"/>
      <c r="Q277" s="584"/>
      <c r="R277" s="584"/>
      <c r="S277" s="584"/>
      <c r="T277" s="584"/>
      <c r="U277" s="584"/>
      <c r="V277" s="581"/>
      <c r="W277" s="581"/>
      <c r="X277" s="581"/>
      <c r="Y277" s="581"/>
      <c r="Z277" s="587"/>
      <c r="AA277" s="581"/>
      <c r="AB277" s="581"/>
      <c r="AC277" s="581"/>
      <c r="AD277" s="581"/>
      <c r="AE277" s="581"/>
      <c r="AF277" s="581"/>
      <c r="AG277" s="581"/>
      <c r="AH277" s="581"/>
    </row>
    <row r="278" spans="7:34" x14ac:dyDescent="0.25">
      <c r="G278" s="586"/>
      <c r="H278" s="584"/>
      <c r="I278" s="584"/>
      <c r="J278" s="584"/>
      <c r="K278" s="584"/>
      <c r="L278" s="584"/>
      <c r="M278" s="584"/>
      <c r="N278" s="584"/>
      <c r="O278" s="584"/>
      <c r="P278" s="584"/>
      <c r="Q278" s="584"/>
      <c r="R278" s="584"/>
      <c r="S278" s="584"/>
      <c r="T278" s="584"/>
      <c r="U278" s="584"/>
      <c r="V278" s="581"/>
      <c r="W278" s="581"/>
      <c r="X278" s="581"/>
      <c r="Y278" s="581"/>
      <c r="Z278" s="587"/>
      <c r="AA278" s="581"/>
      <c r="AB278" s="581"/>
      <c r="AC278" s="581"/>
      <c r="AD278" s="581"/>
      <c r="AE278" s="581"/>
      <c r="AF278" s="581"/>
      <c r="AG278" s="581"/>
      <c r="AH278" s="581"/>
    </row>
    <row r="279" spans="7:34" x14ac:dyDescent="0.25">
      <c r="G279" s="586"/>
      <c r="H279" s="584"/>
      <c r="I279" s="584"/>
      <c r="J279" s="584"/>
      <c r="K279" s="584"/>
      <c r="L279" s="584"/>
      <c r="M279" s="584"/>
      <c r="N279" s="584"/>
      <c r="O279" s="584"/>
      <c r="P279" s="584"/>
      <c r="Q279" s="584"/>
      <c r="R279" s="584"/>
      <c r="S279" s="584"/>
      <c r="T279" s="584"/>
      <c r="U279" s="584"/>
      <c r="V279" s="581"/>
      <c r="W279" s="581"/>
      <c r="X279" s="581"/>
      <c r="Y279" s="581"/>
      <c r="Z279" s="587"/>
      <c r="AA279" s="581"/>
      <c r="AB279" s="581"/>
      <c r="AC279" s="581"/>
      <c r="AD279" s="581"/>
      <c r="AE279" s="581"/>
      <c r="AF279" s="581"/>
      <c r="AG279" s="581"/>
      <c r="AH279" s="581"/>
    </row>
    <row r="280" spans="7:34" x14ac:dyDescent="0.25">
      <c r="G280" s="586"/>
      <c r="H280" s="584"/>
      <c r="I280" s="584"/>
      <c r="J280" s="584"/>
      <c r="K280" s="584"/>
      <c r="L280" s="584"/>
      <c r="M280" s="584"/>
      <c r="N280" s="584"/>
      <c r="O280" s="584"/>
      <c r="P280" s="584"/>
      <c r="Q280" s="584"/>
      <c r="R280" s="584"/>
      <c r="S280" s="584"/>
      <c r="T280" s="584"/>
      <c r="U280" s="584"/>
      <c r="V280" s="581"/>
      <c r="W280" s="581"/>
      <c r="X280" s="581"/>
      <c r="Y280" s="581"/>
      <c r="Z280" s="587"/>
      <c r="AA280" s="581"/>
      <c r="AB280" s="581"/>
      <c r="AC280" s="581"/>
      <c r="AD280" s="581"/>
      <c r="AE280" s="581"/>
      <c r="AF280" s="581"/>
      <c r="AG280" s="581"/>
      <c r="AH280" s="581"/>
    </row>
    <row r="281" spans="7:34" x14ac:dyDescent="0.25">
      <c r="G281" s="586"/>
      <c r="H281" s="584"/>
      <c r="I281" s="584"/>
      <c r="J281" s="584"/>
      <c r="K281" s="584"/>
      <c r="L281" s="584"/>
      <c r="M281" s="584"/>
      <c r="N281" s="584"/>
      <c r="O281" s="584"/>
      <c r="P281" s="584"/>
      <c r="Q281" s="584"/>
      <c r="R281" s="584"/>
      <c r="S281" s="584"/>
      <c r="T281" s="584"/>
      <c r="U281" s="584"/>
      <c r="V281" s="581"/>
      <c r="W281" s="581"/>
      <c r="X281" s="581"/>
      <c r="Y281" s="581"/>
      <c r="Z281" s="587"/>
      <c r="AA281" s="581"/>
      <c r="AB281" s="581"/>
      <c r="AC281" s="581"/>
      <c r="AD281" s="581"/>
      <c r="AE281" s="581"/>
      <c r="AF281" s="581"/>
      <c r="AG281" s="581"/>
      <c r="AH281" s="581"/>
    </row>
    <row r="282" spans="7:34" x14ac:dyDescent="0.25">
      <c r="G282" s="586"/>
      <c r="H282" s="584"/>
      <c r="I282" s="584"/>
      <c r="J282" s="584"/>
      <c r="K282" s="584"/>
      <c r="L282" s="584"/>
      <c r="M282" s="584"/>
      <c r="N282" s="584"/>
      <c r="O282" s="584"/>
      <c r="P282" s="584"/>
      <c r="Q282" s="584"/>
      <c r="R282" s="584"/>
      <c r="S282" s="584"/>
      <c r="T282" s="584"/>
      <c r="U282" s="584"/>
      <c r="V282" s="581"/>
      <c r="W282" s="581"/>
      <c r="X282" s="581"/>
      <c r="Y282" s="581"/>
      <c r="Z282" s="587"/>
      <c r="AA282" s="581"/>
      <c r="AB282" s="581"/>
      <c r="AC282" s="581"/>
      <c r="AD282" s="581"/>
      <c r="AE282" s="581"/>
      <c r="AF282" s="581"/>
      <c r="AG282" s="581"/>
      <c r="AH282" s="581"/>
    </row>
    <row r="283" spans="7:34" x14ac:dyDescent="0.25">
      <c r="G283" s="586"/>
      <c r="H283" s="584"/>
      <c r="I283" s="584"/>
      <c r="J283" s="584"/>
      <c r="K283" s="584"/>
      <c r="L283" s="584"/>
      <c r="M283" s="584"/>
      <c r="N283" s="584"/>
      <c r="O283" s="584"/>
      <c r="P283" s="584"/>
      <c r="Q283" s="584"/>
      <c r="R283" s="584"/>
      <c r="S283" s="584"/>
      <c r="T283" s="584"/>
      <c r="U283" s="584"/>
      <c r="V283" s="581"/>
      <c r="W283" s="581"/>
      <c r="X283" s="581"/>
      <c r="Y283" s="581"/>
      <c r="Z283" s="587"/>
      <c r="AA283" s="581"/>
      <c r="AB283" s="581"/>
      <c r="AC283" s="581"/>
      <c r="AD283" s="581"/>
      <c r="AE283" s="581"/>
      <c r="AF283" s="581"/>
      <c r="AG283" s="581"/>
      <c r="AH283" s="581"/>
    </row>
    <row r="284" spans="7:34" x14ac:dyDescent="0.25">
      <c r="G284" s="586"/>
      <c r="H284" s="584"/>
      <c r="I284" s="584"/>
      <c r="J284" s="584"/>
      <c r="K284" s="584"/>
      <c r="L284" s="584"/>
      <c r="M284" s="584"/>
      <c r="N284" s="584"/>
      <c r="O284" s="584"/>
      <c r="P284" s="584"/>
      <c r="Q284" s="584"/>
      <c r="R284" s="584"/>
      <c r="S284" s="584"/>
      <c r="T284" s="584"/>
      <c r="U284" s="584"/>
      <c r="V284" s="581"/>
      <c r="W284" s="581"/>
      <c r="X284" s="581"/>
      <c r="Y284" s="581"/>
      <c r="Z284" s="587"/>
      <c r="AA284" s="581"/>
      <c r="AB284" s="581"/>
      <c r="AC284" s="581"/>
      <c r="AD284" s="581"/>
      <c r="AE284" s="581"/>
      <c r="AF284" s="581"/>
      <c r="AG284" s="581"/>
      <c r="AH284" s="581"/>
    </row>
    <row r="285" spans="7:34" x14ac:dyDescent="0.25">
      <c r="G285" s="586"/>
      <c r="H285" s="584"/>
      <c r="I285" s="584"/>
      <c r="J285" s="584"/>
      <c r="K285" s="584"/>
      <c r="L285" s="584"/>
      <c r="M285" s="584"/>
      <c r="N285" s="584"/>
      <c r="O285" s="584"/>
      <c r="P285" s="584"/>
      <c r="Q285" s="584"/>
      <c r="R285" s="584"/>
      <c r="S285" s="584"/>
      <c r="T285" s="584"/>
      <c r="U285" s="584"/>
      <c r="V285" s="581"/>
      <c r="W285" s="581"/>
      <c r="X285" s="581"/>
      <c r="Y285" s="581"/>
      <c r="Z285" s="587"/>
      <c r="AA285" s="581"/>
      <c r="AB285" s="581"/>
      <c r="AC285" s="581"/>
      <c r="AD285" s="581"/>
      <c r="AE285" s="581"/>
      <c r="AF285" s="581"/>
      <c r="AG285" s="581"/>
      <c r="AH285" s="581"/>
    </row>
    <row r="286" spans="7:34" x14ac:dyDescent="0.25">
      <c r="G286" s="586"/>
      <c r="H286" s="584"/>
      <c r="I286" s="584"/>
      <c r="J286" s="584"/>
      <c r="K286" s="584"/>
      <c r="L286" s="584"/>
      <c r="M286" s="584"/>
      <c r="N286" s="584"/>
      <c r="O286" s="584"/>
      <c r="P286" s="584"/>
      <c r="Q286" s="584"/>
      <c r="R286" s="584"/>
      <c r="S286" s="584"/>
      <c r="T286" s="584"/>
      <c r="U286" s="584"/>
      <c r="V286" s="581"/>
      <c r="W286" s="581"/>
      <c r="X286" s="581"/>
      <c r="Y286" s="581"/>
      <c r="Z286" s="587"/>
      <c r="AA286" s="581"/>
      <c r="AB286" s="581"/>
      <c r="AC286" s="581"/>
      <c r="AD286" s="581"/>
      <c r="AE286" s="581"/>
      <c r="AF286" s="581"/>
      <c r="AG286" s="581"/>
      <c r="AH286" s="581"/>
    </row>
    <row r="287" spans="7:34" x14ac:dyDescent="0.25">
      <c r="G287" s="586"/>
      <c r="H287" s="584"/>
      <c r="I287" s="584"/>
      <c r="J287" s="584"/>
      <c r="K287" s="584"/>
      <c r="L287" s="584"/>
      <c r="M287" s="584"/>
      <c r="N287" s="584"/>
      <c r="O287" s="584"/>
      <c r="P287" s="584"/>
      <c r="Q287" s="584"/>
      <c r="R287" s="584"/>
      <c r="S287" s="584"/>
      <c r="T287" s="584"/>
      <c r="U287" s="584"/>
      <c r="V287" s="581"/>
      <c r="W287" s="581"/>
      <c r="X287" s="581"/>
      <c r="Y287" s="581"/>
      <c r="Z287" s="587"/>
      <c r="AA287" s="581"/>
      <c r="AB287" s="581"/>
      <c r="AC287" s="581"/>
      <c r="AD287" s="581"/>
      <c r="AE287" s="581"/>
      <c r="AF287" s="581"/>
      <c r="AG287" s="581"/>
      <c r="AH287" s="581"/>
    </row>
    <row r="288" spans="7:34" x14ac:dyDescent="0.25">
      <c r="G288" s="586"/>
      <c r="H288" s="584"/>
      <c r="I288" s="584"/>
      <c r="J288" s="584"/>
      <c r="K288" s="584"/>
      <c r="L288" s="584"/>
      <c r="M288" s="584"/>
      <c r="N288" s="584"/>
      <c r="O288" s="584"/>
      <c r="P288" s="584"/>
      <c r="Q288" s="584"/>
      <c r="R288" s="584"/>
      <c r="S288" s="584"/>
      <c r="T288" s="584"/>
      <c r="U288" s="584"/>
      <c r="V288" s="581"/>
      <c r="W288" s="581"/>
      <c r="X288" s="581"/>
      <c r="Y288" s="581"/>
      <c r="Z288" s="587"/>
      <c r="AA288" s="581"/>
      <c r="AB288" s="581"/>
      <c r="AC288" s="581"/>
      <c r="AD288" s="581"/>
      <c r="AE288" s="581"/>
      <c r="AF288" s="581"/>
      <c r="AG288" s="581"/>
      <c r="AH288" s="581"/>
    </row>
    <row r="289" spans="7:34" x14ac:dyDescent="0.25">
      <c r="G289" s="586"/>
      <c r="H289" s="584"/>
      <c r="I289" s="584"/>
      <c r="J289" s="584"/>
      <c r="K289" s="584"/>
      <c r="L289" s="584"/>
      <c r="M289" s="584"/>
      <c r="N289" s="584"/>
      <c r="O289" s="584"/>
      <c r="P289" s="584"/>
      <c r="Q289" s="584"/>
      <c r="R289" s="584"/>
      <c r="S289" s="584"/>
      <c r="T289" s="584"/>
      <c r="U289" s="584"/>
      <c r="V289" s="581"/>
      <c r="W289" s="581"/>
      <c r="X289" s="581"/>
      <c r="Y289" s="581"/>
      <c r="Z289" s="587"/>
      <c r="AA289" s="581"/>
      <c r="AB289" s="581"/>
      <c r="AC289" s="581"/>
      <c r="AD289" s="581"/>
      <c r="AE289" s="581"/>
      <c r="AF289" s="581"/>
      <c r="AG289" s="581"/>
      <c r="AH289" s="581"/>
    </row>
    <row r="290" spans="7:34" x14ac:dyDescent="0.25">
      <c r="G290" s="586"/>
      <c r="H290" s="584"/>
      <c r="I290" s="584"/>
      <c r="J290" s="584"/>
      <c r="K290" s="584"/>
      <c r="L290" s="584"/>
      <c r="M290" s="584"/>
      <c r="N290" s="584"/>
      <c r="O290" s="584"/>
      <c r="P290" s="584"/>
      <c r="Q290" s="584"/>
      <c r="R290" s="584"/>
      <c r="S290" s="584"/>
      <c r="T290" s="584"/>
      <c r="U290" s="584"/>
      <c r="V290" s="581"/>
      <c r="W290" s="581"/>
      <c r="X290" s="581"/>
      <c r="Y290" s="581"/>
      <c r="Z290" s="587"/>
      <c r="AA290" s="581"/>
      <c r="AB290" s="581"/>
      <c r="AC290" s="581"/>
      <c r="AD290" s="581"/>
      <c r="AE290" s="581"/>
      <c r="AF290" s="581"/>
      <c r="AG290" s="581"/>
      <c r="AH290" s="581"/>
    </row>
    <row r="291" spans="7:34" x14ac:dyDescent="0.25">
      <c r="G291" s="586"/>
      <c r="H291" s="584"/>
      <c r="I291" s="584"/>
      <c r="J291" s="584"/>
      <c r="K291" s="584"/>
      <c r="L291" s="584"/>
      <c r="M291" s="584"/>
      <c r="N291" s="584"/>
      <c r="O291" s="584"/>
      <c r="P291" s="584"/>
      <c r="Q291" s="584"/>
      <c r="R291" s="584"/>
      <c r="S291" s="584"/>
      <c r="T291" s="584"/>
      <c r="U291" s="584"/>
      <c r="V291" s="581"/>
      <c r="W291" s="581"/>
      <c r="X291" s="581"/>
      <c r="Y291" s="581"/>
      <c r="Z291" s="587"/>
      <c r="AA291" s="581"/>
      <c r="AB291" s="581"/>
      <c r="AC291" s="581"/>
      <c r="AD291" s="581"/>
      <c r="AE291" s="581"/>
      <c r="AF291" s="581"/>
      <c r="AG291" s="581"/>
      <c r="AH291" s="581"/>
    </row>
    <row r="292" spans="7:34" x14ac:dyDescent="0.25">
      <c r="G292" s="586"/>
      <c r="H292" s="584"/>
      <c r="I292" s="584"/>
      <c r="J292" s="584"/>
      <c r="K292" s="584"/>
      <c r="L292" s="584"/>
      <c r="M292" s="584"/>
      <c r="N292" s="584"/>
      <c r="O292" s="584"/>
      <c r="P292" s="584"/>
      <c r="Q292" s="584"/>
      <c r="R292" s="584"/>
      <c r="S292" s="584"/>
      <c r="T292" s="584"/>
      <c r="U292" s="584"/>
      <c r="V292" s="581"/>
      <c r="W292" s="581"/>
      <c r="X292" s="581"/>
      <c r="Y292" s="581"/>
      <c r="Z292" s="587"/>
      <c r="AA292" s="581"/>
      <c r="AB292" s="581"/>
      <c r="AC292" s="581"/>
      <c r="AD292" s="581"/>
      <c r="AE292" s="581"/>
      <c r="AF292" s="581"/>
      <c r="AG292" s="581"/>
      <c r="AH292" s="581"/>
    </row>
    <row r="293" spans="7:34" x14ac:dyDescent="0.25">
      <c r="G293" s="586"/>
      <c r="H293" s="584"/>
      <c r="I293" s="584"/>
      <c r="J293" s="584"/>
      <c r="K293" s="584"/>
      <c r="L293" s="584"/>
      <c r="M293" s="584"/>
      <c r="N293" s="584"/>
      <c r="O293" s="584"/>
      <c r="P293" s="584"/>
      <c r="Q293" s="584"/>
      <c r="R293" s="584"/>
      <c r="S293" s="584"/>
      <c r="T293" s="584"/>
      <c r="U293" s="584"/>
      <c r="V293" s="581"/>
      <c r="W293" s="581"/>
      <c r="X293" s="581"/>
      <c r="Y293" s="581"/>
      <c r="Z293" s="587"/>
      <c r="AA293" s="581"/>
      <c r="AB293" s="581"/>
      <c r="AC293" s="581"/>
      <c r="AD293" s="581"/>
      <c r="AE293" s="581"/>
      <c r="AF293" s="581"/>
      <c r="AG293" s="581"/>
      <c r="AH293" s="581"/>
    </row>
    <row r="294" spans="7:34" x14ac:dyDescent="0.25">
      <c r="G294" s="586"/>
      <c r="H294" s="584"/>
      <c r="I294" s="584"/>
      <c r="J294" s="584"/>
      <c r="K294" s="584"/>
      <c r="L294" s="584"/>
      <c r="M294" s="584"/>
      <c r="N294" s="584"/>
      <c r="O294" s="584"/>
      <c r="P294" s="584"/>
      <c r="Q294" s="584"/>
      <c r="R294" s="584"/>
      <c r="S294" s="584"/>
      <c r="T294" s="584"/>
      <c r="U294" s="584"/>
      <c r="V294" s="581"/>
      <c r="W294" s="581"/>
      <c r="X294" s="581"/>
      <c r="Y294" s="581"/>
      <c r="Z294" s="587"/>
      <c r="AA294" s="581"/>
      <c r="AB294" s="581"/>
      <c r="AC294" s="581"/>
      <c r="AD294" s="581"/>
      <c r="AE294" s="581"/>
      <c r="AF294" s="581"/>
      <c r="AG294" s="581"/>
      <c r="AH294" s="581"/>
    </row>
    <row r="295" spans="7:34" x14ac:dyDescent="0.25">
      <c r="G295" s="586"/>
      <c r="H295" s="584"/>
      <c r="I295" s="584"/>
      <c r="J295" s="584"/>
      <c r="K295" s="584"/>
      <c r="L295" s="584"/>
      <c r="M295" s="584"/>
      <c r="N295" s="584"/>
      <c r="O295" s="584"/>
      <c r="P295" s="584"/>
      <c r="Q295" s="584"/>
      <c r="R295" s="584"/>
      <c r="S295" s="584"/>
      <c r="T295" s="584"/>
      <c r="U295" s="584"/>
      <c r="V295" s="581"/>
      <c r="W295" s="581"/>
      <c r="X295" s="581"/>
      <c r="Y295" s="581"/>
      <c r="Z295" s="587"/>
      <c r="AA295" s="581"/>
      <c r="AB295" s="581"/>
      <c r="AC295" s="581"/>
      <c r="AD295" s="581"/>
      <c r="AE295" s="581"/>
      <c r="AF295" s="581"/>
      <c r="AG295" s="581"/>
      <c r="AH295" s="581"/>
    </row>
    <row r="296" spans="7:34" x14ac:dyDescent="0.25">
      <c r="G296" s="586"/>
      <c r="H296" s="584"/>
      <c r="I296" s="584"/>
      <c r="J296" s="584"/>
      <c r="K296" s="584"/>
      <c r="L296" s="584"/>
      <c r="M296" s="584"/>
      <c r="N296" s="584"/>
      <c r="O296" s="584"/>
      <c r="P296" s="584"/>
      <c r="Q296" s="584"/>
      <c r="R296" s="584"/>
      <c r="S296" s="584"/>
      <c r="T296" s="584"/>
      <c r="U296" s="584"/>
      <c r="V296" s="581"/>
      <c r="W296" s="581"/>
      <c r="X296" s="581"/>
      <c r="Y296" s="581"/>
      <c r="Z296" s="587"/>
      <c r="AA296" s="581"/>
      <c r="AB296" s="581"/>
      <c r="AC296" s="581"/>
      <c r="AD296" s="581"/>
      <c r="AE296" s="581"/>
      <c r="AF296" s="581"/>
      <c r="AG296" s="581"/>
      <c r="AH296" s="581"/>
    </row>
    <row r="297" spans="7:34" x14ac:dyDescent="0.25">
      <c r="G297" s="586"/>
      <c r="H297" s="584"/>
      <c r="I297" s="584"/>
      <c r="J297" s="584"/>
      <c r="K297" s="584"/>
      <c r="L297" s="584"/>
      <c r="M297" s="584"/>
      <c r="N297" s="584"/>
      <c r="O297" s="584"/>
      <c r="P297" s="584"/>
      <c r="Q297" s="584"/>
      <c r="R297" s="584"/>
      <c r="S297" s="584"/>
      <c r="T297" s="584"/>
      <c r="U297" s="584"/>
      <c r="V297" s="581"/>
      <c r="W297" s="581"/>
      <c r="X297" s="581"/>
      <c r="Y297" s="581"/>
      <c r="Z297" s="587"/>
      <c r="AA297" s="581"/>
      <c r="AB297" s="581"/>
      <c r="AC297" s="581"/>
      <c r="AD297" s="581"/>
      <c r="AE297" s="581"/>
      <c r="AF297" s="581"/>
      <c r="AG297" s="581"/>
      <c r="AH297" s="581"/>
    </row>
    <row r="298" spans="7:34" x14ac:dyDescent="0.25">
      <c r="G298" s="586"/>
      <c r="H298" s="584"/>
      <c r="I298" s="584"/>
      <c r="J298" s="584"/>
      <c r="K298" s="584"/>
      <c r="L298" s="584"/>
      <c r="M298" s="584"/>
      <c r="N298" s="584"/>
      <c r="O298" s="584"/>
      <c r="P298" s="584"/>
      <c r="Q298" s="584"/>
      <c r="R298" s="584"/>
      <c r="S298" s="584"/>
      <c r="T298" s="584"/>
      <c r="U298" s="584"/>
      <c r="V298" s="581"/>
      <c r="W298" s="581"/>
      <c r="X298" s="581"/>
      <c r="Y298" s="581"/>
      <c r="Z298" s="587"/>
      <c r="AA298" s="581"/>
      <c r="AB298" s="581"/>
      <c r="AC298" s="581"/>
      <c r="AD298" s="581"/>
      <c r="AE298" s="581"/>
      <c r="AF298" s="581"/>
      <c r="AG298" s="581"/>
      <c r="AH298" s="581"/>
    </row>
    <row r="299" spans="7:34" x14ac:dyDescent="0.25">
      <c r="G299" s="586"/>
      <c r="H299" s="584"/>
      <c r="I299" s="584"/>
      <c r="J299" s="584"/>
      <c r="K299" s="584"/>
      <c r="L299" s="584"/>
      <c r="M299" s="584"/>
      <c r="N299" s="584"/>
      <c r="O299" s="584"/>
      <c r="P299" s="584"/>
      <c r="Q299" s="584"/>
      <c r="R299" s="584"/>
      <c r="S299" s="584"/>
      <c r="T299" s="584"/>
      <c r="U299" s="584"/>
      <c r="V299" s="581"/>
      <c r="W299" s="581"/>
      <c r="X299" s="581"/>
      <c r="Y299" s="581"/>
      <c r="Z299" s="587"/>
      <c r="AA299" s="581"/>
      <c r="AB299" s="581"/>
      <c r="AC299" s="581"/>
      <c r="AD299" s="581"/>
      <c r="AE299" s="581"/>
      <c r="AF299" s="581"/>
      <c r="AG299" s="581"/>
      <c r="AH299" s="581"/>
    </row>
    <row r="300" spans="7:34" x14ac:dyDescent="0.25">
      <c r="G300" s="586"/>
      <c r="H300" s="584"/>
      <c r="I300" s="584"/>
      <c r="J300" s="584"/>
      <c r="K300" s="584"/>
      <c r="L300" s="584"/>
      <c r="M300" s="584"/>
      <c r="N300" s="584"/>
      <c r="O300" s="584"/>
      <c r="P300" s="584"/>
      <c r="Q300" s="584"/>
      <c r="R300" s="584"/>
      <c r="S300" s="584"/>
      <c r="T300" s="584"/>
      <c r="U300" s="584"/>
      <c r="V300" s="581"/>
      <c r="W300" s="581"/>
      <c r="X300" s="581"/>
      <c r="Y300" s="581"/>
      <c r="Z300" s="587"/>
      <c r="AA300" s="581"/>
      <c r="AB300" s="581"/>
      <c r="AC300" s="581"/>
      <c r="AD300" s="581"/>
      <c r="AE300" s="581"/>
      <c r="AF300" s="581"/>
      <c r="AG300" s="581"/>
      <c r="AH300" s="581"/>
    </row>
    <row r="301" spans="7:34" x14ac:dyDescent="0.25">
      <c r="G301" s="586"/>
      <c r="H301" s="584"/>
      <c r="I301" s="584"/>
      <c r="J301" s="584"/>
      <c r="K301" s="584"/>
      <c r="L301" s="584"/>
      <c r="M301" s="584"/>
      <c r="N301" s="584"/>
      <c r="O301" s="584"/>
      <c r="P301" s="584"/>
      <c r="Q301" s="584"/>
      <c r="R301" s="584"/>
      <c r="S301" s="584"/>
      <c r="T301" s="584"/>
      <c r="U301" s="584"/>
      <c r="V301" s="581"/>
      <c r="W301" s="581"/>
      <c r="X301" s="581"/>
      <c r="Y301" s="581"/>
      <c r="Z301" s="587"/>
      <c r="AA301" s="581"/>
      <c r="AB301" s="581"/>
      <c r="AC301" s="581"/>
      <c r="AD301" s="581"/>
      <c r="AE301" s="581"/>
      <c r="AF301" s="581"/>
      <c r="AG301" s="581"/>
      <c r="AH301" s="581"/>
    </row>
    <row r="302" spans="7:34" x14ac:dyDescent="0.25">
      <c r="G302" s="586"/>
      <c r="H302" s="584"/>
      <c r="I302" s="584"/>
      <c r="J302" s="584"/>
      <c r="K302" s="584"/>
      <c r="L302" s="584"/>
      <c r="M302" s="584"/>
      <c r="N302" s="584"/>
      <c r="O302" s="584"/>
      <c r="P302" s="584"/>
      <c r="Q302" s="584"/>
      <c r="R302" s="584"/>
      <c r="S302" s="584"/>
      <c r="T302" s="584"/>
      <c r="U302" s="584"/>
      <c r="V302" s="581"/>
      <c r="W302" s="581"/>
      <c r="X302" s="581"/>
      <c r="Y302" s="581"/>
      <c r="Z302" s="587"/>
      <c r="AA302" s="581"/>
      <c r="AB302" s="581"/>
      <c r="AC302" s="581"/>
      <c r="AD302" s="581"/>
      <c r="AE302" s="581"/>
      <c r="AF302" s="581"/>
      <c r="AG302" s="581"/>
      <c r="AH302" s="581"/>
    </row>
    <row r="303" spans="7:34" x14ac:dyDescent="0.25">
      <c r="G303" s="586"/>
      <c r="H303" s="584"/>
      <c r="I303" s="584"/>
      <c r="J303" s="584"/>
      <c r="K303" s="584"/>
      <c r="L303" s="584"/>
      <c r="M303" s="584"/>
      <c r="N303" s="584"/>
      <c r="O303" s="584"/>
      <c r="P303" s="584"/>
      <c r="Q303" s="584"/>
      <c r="R303" s="584"/>
      <c r="S303" s="584"/>
      <c r="T303" s="584"/>
      <c r="U303" s="584"/>
      <c r="V303" s="581"/>
      <c r="W303" s="581"/>
      <c r="X303" s="581"/>
      <c r="Y303" s="581"/>
      <c r="Z303" s="587"/>
      <c r="AA303" s="581"/>
      <c r="AB303" s="581"/>
      <c r="AC303" s="581"/>
      <c r="AD303" s="581"/>
      <c r="AE303" s="581"/>
      <c r="AF303" s="581"/>
      <c r="AG303" s="581"/>
      <c r="AH303" s="581"/>
    </row>
    <row r="304" spans="7:34" x14ac:dyDescent="0.25">
      <c r="G304" s="586"/>
      <c r="H304" s="584"/>
      <c r="I304" s="584"/>
      <c r="J304" s="584"/>
      <c r="K304" s="584"/>
      <c r="L304" s="584"/>
      <c r="M304" s="584"/>
      <c r="N304" s="584"/>
      <c r="O304" s="584"/>
      <c r="P304" s="584"/>
      <c r="Q304" s="584"/>
      <c r="R304" s="584"/>
      <c r="S304" s="584"/>
      <c r="T304" s="584"/>
      <c r="U304" s="584"/>
      <c r="V304" s="581"/>
      <c r="W304" s="581"/>
      <c r="X304" s="581"/>
      <c r="Y304" s="581"/>
      <c r="Z304" s="587"/>
      <c r="AA304" s="581"/>
      <c r="AB304" s="581"/>
      <c r="AC304" s="581"/>
      <c r="AD304" s="581"/>
      <c r="AE304" s="581"/>
      <c r="AF304" s="581"/>
      <c r="AG304" s="581"/>
      <c r="AH304" s="581"/>
    </row>
    <row r="305" spans="7:34" x14ac:dyDescent="0.25">
      <c r="G305" s="586"/>
      <c r="H305" s="584"/>
      <c r="I305" s="584"/>
      <c r="J305" s="584"/>
      <c r="K305" s="584"/>
      <c r="L305" s="584"/>
      <c r="M305" s="584"/>
      <c r="N305" s="584"/>
      <c r="O305" s="584"/>
      <c r="P305" s="584"/>
      <c r="Q305" s="584"/>
      <c r="R305" s="584"/>
      <c r="S305" s="584"/>
      <c r="T305" s="584"/>
      <c r="U305" s="584"/>
      <c r="V305" s="581"/>
      <c r="W305" s="581"/>
      <c r="X305" s="581"/>
      <c r="Y305" s="581"/>
      <c r="Z305" s="587"/>
      <c r="AA305" s="581"/>
      <c r="AB305" s="581"/>
      <c r="AC305" s="581"/>
      <c r="AD305" s="581"/>
      <c r="AE305" s="581"/>
      <c r="AF305" s="581"/>
      <c r="AG305" s="581"/>
      <c r="AH305" s="581"/>
    </row>
    <row r="306" spans="7:34" x14ac:dyDescent="0.25">
      <c r="G306" s="586"/>
      <c r="H306" s="584"/>
      <c r="I306" s="584"/>
      <c r="J306" s="584"/>
      <c r="K306" s="584"/>
      <c r="L306" s="584"/>
      <c r="M306" s="584"/>
      <c r="N306" s="584"/>
      <c r="O306" s="584"/>
      <c r="P306" s="584"/>
      <c r="Q306" s="584"/>
      <c r="R306" s="584"/>
      <c r="S306" s="584"/>
      <c r="T306" s="584"/>
      <c r="U306" s="584"/>
      <c r="V306" s="581"/>
      <c r="W306" s="581"/>
      <c r="X306" s="581"/>
      <c r="Y306" s="581"/>
      <c r="Z306" s="587"/>
      <c r="AA306" s="581"/>
      <c r="AB306" s="581"/>
      <c r="AC306" s="581"/>
      <c r="AD306" s="581"/>
      <c r="AE306" s="581"/>
      <c r="AF306" s="581"/>
      <c r="AG306" s="581"/>
      <c r="AH306" s="581"/>
    </row>
    <row r="307" spans="7:34" x14ac:dyDescent="0.25">
      <c r="G307" s="586"/>
      <c r="H307" s="584"/>
      <c r="I307" s="584"/>
      <c r="J307" s="584"/>
      <c r="K307" s="584"/>
      <c r="L307" s="584"/>
      <c r="M307" s="584"/>
      <c r="N307" s="584"/>
      <c r="O307" s="584"/>
      <c r="P307" s="584"/>
      <c r="Q307" s="584"/>
      <c r="R307" s="584"/>
      <c r="S307" s="584"/>
      <c r="T307" s="584"/>
      <c r="U307" s="584"/>
      <c r="V307" s="581"/>
      <c r="W307" s="581"/>
      <c r="X307" s="581"/>
      <c r="Y307" s="581"/>
      <c r="Z307" s="587"/>
      <c r="AA307" s="581"/>
      <c r="AB307" s="581"/>
      <c r="AC307" s="581"/>
      <c r="AD307" s="581"/>
      <c r="AE307" s="581"/>
      <c r="AF307" s="581"/>
      <c r="AG307" s="581"/>
      <c r="AH307" s="581"/>
    </row>
    <row r="308" spans="7:34" x14ac:dyDescent="0.25">
      <c r="G308" s="586"/>
      <c r="H308" s="584"/>
      <c r="I308" s="584"/>
      <c r="J308" s="584"/>
      <c r="K308" s="584"/>
      <c r="L308" s="584"/>
      <c r="M308" s="584"/>
      <c r="N308" s="584"/>
      <c r="O308" s="584"/>
      <c r="P308" s="584"/>
      <c r="Q308" s="584"/>
      <c r="R308" s="584"/>
      <c r="S308" s="584"/>
      <c r="T308" s="584"/>
      <c r="U308" s="584"/>
      <c r="V308" s="581"/>
      <c r="W308" s="581"/>
      <c r="X308" s="581"/>
      <c r="Y308" s="581"/>
      <c r="Z308" s="587"/>
      <c r="AA308" s="581"/>
      <c r="AB308" s="581"/>
      <c r="AC308" s="581"/>
      <c r="AD308" s="581"/>
      <c r="AE308" s="581"/>
      <c r="AF308" s="581"/>
      <c r="AG308" s="581"/>
      <c r="AH308" s="581"/>
    </row>
    <row r="309" spans="7:34" x14ac:dyDescent="0.25">
      <c r="G309" s="586"/>
      <c r="H309" s="584"/>
      <c r="I309" s="584"/>
      <c r="J309" s="584"/>
      <c r="K309" s="584"/>
      <c r="L309" s="584"/>
      <c r="M309" s="584"/>
      <c r="N309" s="584"/>
      <c r="O309" s="584"/>
      <c r="P309" s="584"/>
      <c r="Q309" s="584"/>
      <c r="R309" s="584"/>
      <c r="S309" s="584"/>
      <c r="T309" s="584"/>
      <c r="U309" s="584"/>
      <c r="V309" s="581"/>
      <c r="W309" s="581"/>
      <c r="X309" s="581"/>
      <c r="Y309" s="581"/>
      <c r="Z309" s="587"/>
      <c r="AA309" s="581"/>
      <c r="AB309" s="581"/>
      <c r="AC309" s="581"/>
      <c r="AD309" s="581"/>
      <c r="AE309" s="581"/>
      <c r="AF309" s="581"/>
      <c r="AG309" s="581"/>
      <c r="AH309" s="581"/>
    </row>
    <row r="310" spans="7:34" x14ac:dyDescent="0.25">
      <c r="G310" s="586"/>
      <c r="H310" s="584"/>
      <c r="I310" s="584"/>
      <c r="J310" s="584"/>
      <c r="K310" s="584"/>
      <c r="L310" s="584"/>
      <c r="M310" s="584"/>
      <c r="N310" s="584"/>
      <c r="O310" s="584"/>
      <c r="P310" s="584"/>
      <c r="Q310" s="584"/>
      <c r="R310" s="584"/>
      <c r="S310" s="584"/>
      <c r="T310" s="584"/>
      <c r="U310" s="584"/>
      <c r="V310" s="581"/>
      <c r="W310" s="581"/>
      <c r="X310" s="581"/>
      <c r="Y310" s="581"/>
      <c r="Z310" s="587"/>
      <c r="AA310" s="581"/>
      <c r="AB310" s="581"/>
      <c r="AC310" s="581"/>
      <c r="AD310" s="581"/>
      <c r="AE310" s="581"/>
      <c r="AF310" s="581"/>
      <c r="AG310" s="581"/>
      <c r="AH310" s="581"/>
    </row>
    <row r="311" spans="7:34" x14ac:dyDescent="0.25">
      <c r="G311" s="586"/>
      <c r="H311" s="584"/>
      <c r="I311" s="584"/>
      <c r="J311" s="584"/>
      <c r="K311" s="584"/>
      <c r="L311" s="584"/>
      <c r="M311" s="584"/>
      <c r="N311" s="584"/>
      <c r="O311" s="584"/>
      <c r="P311" s="584"/>
      <c r="Q311" s="584"/>
      <c r="R311" s="584"/>
      <c r="S311" s="584"/>
      <c r="T311" s="584"/>
      <c r="U311" s="584"/>
      <c r="V311" s="581"/>
      <c r="W311" s="581"/>
      <c r="X311" s="581"/>
      <c r="Y311" s="581"/>
      <c r="Z311" s="587"/>
      <c r="AA311" s="581"/>
      <c r="AB311" s="581"/>
      <c r="AC311" s="581"/>
      <c r="AD311" s="581"/>
      <c r="AE311" s="581"/>
      <c r="AF311" s="581"/>
      <c r="AG311" s="581"/>
      <c r="AH311" s="581"/>
    </row>
    <row r="312" spans="7:34" x14ac:dyDescent="0.25">
      <c r="G312" s="586"/>
      <c r="H312" s="584"/>
      <c r="I312" s="584"/>
      <c r="J312" s="584"/>
      <c r="K312" s="584"/>
      <c r="L312" s="584"/>
      <c r="M312" s="584"/>
      <c r="N312" s="584"/>
      <c r="O312" s="584"/>
      <c r="P312" s="584"/>
      <c r="Q312" s="584"/>
      <c r="R312" s="584"/>
      <c r="S312" s="584"/>
      <c r="T312" s="584"/>
      <c r="U312" s="584"/>
      <c r="V312" s="581"/>
      <c r="W312" s="581"/>
      <c r="X312" s="581"/>
      <c r="Y312" s="581"/>
      <c r="Z312" s="587"/>
      <c r="AA312" s="581"/>
      <c r="AB312" s="581"/>
      <c r="AC312" s="581"/>
      <c r="AD312" s="581"/>
      <c r="AE312" s="581"/>
      <c r="AF312" s="581"/>
      <c r="AG312" s="581"/>
      <c r="AH312" s="581"/>
    </row>
    <row r="313" spans="7:34" x14ac:dyDescent="0.25">
      <c r="G313" s="586"/>
      <c r="H313" s="584"/>
      <c r="I313" s="584"/>
      <c r="J313" s="584"/>
      <c r="K313" s="584"/>
      <c r="L313" s="584"/>
      <c r="M313" s="584"/>
      <c r="N313" s="584"/>
      <c r="O313" s="584"/>
      <c r="P313" s="584"/>
      <c r="Q313" s="584"/>
      <c r="R313" s="584"/>
      <c r="S313" s="584"/>
      <c r="T313" s="584"/>
      <c r="U313" s="584"/>
      <c r="V313" s="581"/>
      <c r="W313" s="581"/>
      <c r="X313" s="581"/>
      <c r="Y313" s="581"/>
      <c r="Z313" s="587"/>
      <c r="AA313" s="581"/>
      <c r="AB313" s="581"/>
      <c r="AC313" s="581"/>
      <c r="AD313" s="581"/>
      <c r="AE313" s="581"/>
      <c r="AF313" s="581"/>
      <c r="AG313" s="581"/>
      <c r="AH313" s="581"/>
    </row>
    <row r="314" spans="7:34" x14ac:dyDescent="0.25">
      <c r="G314" s="586"/>
      <c r="H314" s="584"/>
      <c r="I314" s="584"/>
      <c r="J314" s="584"/>
      <c r="K314" s="584"/>
      <c r="L314" s="584"/>
      <c r="M314" s="584"/>
      <c r="N314" s="584"/>
      <c r="O314" s="584"/>
      <c r="P314" s="584"/>
      <c r="Q314" s="584"/>
      <c r="R314" s="584"/>
      <c r="S314" s="584"/>
      <c r="T314" s="584"/>
      <c r="U314" s="584"/>
      <c r="V314" s="581"/>
      <c r="W314" s="581"/>
      <c r="X314" s="581"/>
      <c r="Y314" s="581"/>
      <c r="Z314" s="587"/>
      <c r="AA314" s="581"/>
      <c r="AB314" s="581"/>
      <c r="AC314" s="581"/>
      <c r="AD314" s="581"/>
      <c r="AE314" s="581"/>
      <c r="AF314" s="581"/>
      <c r="AG314" s="581"/>
      <c r="AH314" s="581"/>
    </row>
    <row r="315" spans="7:34" x14ac:dyDescent="0.25">
      <c r="G315" s="586"/>
      <c r="H315" s="584"/>
      <c r="I315" s="584"/>
      <c r="J315" s="584"/>
      <c r="K315" s="584"/>
      <c r="L315" s="584"/>
      <c r="M315" s="584"/>
      <c r="N315" s="584"/>
      <c r="O315" s="584"/>
      <c r="P315" s="584"/>
      <c r="Q315" s="584"/>
      <c r="R315" s="584"/>
      <c r="S315" s="584"/>
      <c r="T315" s="584"/>
      <c r="U315" s="584"/>
      <c r="V315" s="581"/>
      <c r="W315" s="581"/>
      <c r="X315" s="581"/>
      <c r="Y315" s="581"/>
      <c r="Z315" s="587"/>
      <c r="AA315" s="581"/>
      <c r="AB315" s="581"/>
      <c r="AC315" s="581"/>
      <c r="AD315" s="581"/>
      <c r="AE315" s="581"/>
      <c r="AF315" s="581"/>
      <c r="AG315" s="581"/>
      <c r="AH315" s="581"/>
    </row>
    <row r="316" spans="7:34" x14ac:dyDescent="0.25">
      <c r="G316" s="586"/>
      <c r="H316" s="584"/>
      <c r="I316" s="584"/>
      <c r="J316" s="584"/>
      <c r="K316" s="584"/>
      <c r="L316" s="584"/>
      <c r="M316" s="584"/>
      <c r="N316" s="584"/>
      <c r="O316" s="584"/>
      <c r="P316" s="584"/>
      <c r="Q316" s="584"/>
      <c r="R316" s="584"/>
      <c r="S316" s="584"/>
      <c r="T316" s="584"/>
      <c r="U316" s="584"/>
      <c r="V316" s="581"/>
      <c r="W316" s="581"/>
      <c r="X316" s="581"/>
      <c r="Y316" s="581"/>
      <c r="Z316" s="587"/>
      <c r="AA316" s="581"/>
      <c r="AB316" s="581"/>
      <c r="AC316" s="581"/>
      <c r="AD316" s="581"/>
      <c r="AE316" s="581"/>
      <c r="AF316" s="581"/>
      <c r="AG316" s="581"/>
      <c r="AH316" s="581"/>
    </row>
    <row r="317" spans="7:34" x14ac:dyDescent="0.25">
      <c r="G317" s="586"/>
      <c r="H317" s="584"/>
      <c r="I317" s="584"/>
      <c r="J317" s="584"/>
      <c r="K317" s="584"/>
      <c r="L317" s="584"/>
      <c r="M317" s="584"/>
      <c r="N317" s="584"/>
      <c r="O317" s="584"/>
      <c r="P317" s="584"/>
      <c r="Q317" s="584"/>
      <c r="R317" s="584"/>
      <c r="S317" s="584"/>
      <c r="T317" s="584"/>
      <c r="U317" s="584"/>
      <c r="V317" s="581"/>
      <c r="W317" s="581"/>
      <c r="X317" s="581"/>
      <c r="Y317" s="581"/>
      <c r="Z317" s="587"/>
      <c r="AA317" s="581"/>
      <c r="AB317" s="581"/>
      <c r="AC317" s="581"/>
      <c r="AD317" s="581"/>
      <c r="AE317" s="581"/>
      <c r="AF317" s="581"/>
      <c r="AG317" s="581"/>
      <c r="AH317" s="581"/>
    </row>
    <row r="318" spans="7:34" x14ac:dyDescent="0.25">
      <c r="G318" s="586"/>
      <c r="H318" s="584"/>
      <c r="I318" s="584"/>
      <c r="J318" s="584"/>
      <c r="K318" s="584"/>
      <c r="L318" s="584"/>
      <c r="M318" s="584"/>
      <c r="N318" s="584"/>
      <c r="O318" s="584"/>
      <c r="P318" s="584"/>
      <c r="Q318" s="584"/>
      <c r="R318" s="584"/>
      <c r="S318" s="584"/>
      <c r="T318" s="584"/>
      <c r="U318" s="584"/>
      <c r="V318" s="581"/>
      <c r="W318" s="581"/>
      <c r="X318" s="581"/>
      <c r="Y318" s="581"/>
      <c r="Z318" s="587"/>
      <c r="AA318" s="581"/>
      <c r="AB318" s="581"/>
      <c r="AC318" s="581"/>
      <c r="AD318" s="581"/>
      <c r="AE318" s="581"/>
      <c r="AF318" s="581"/>
      <c r="AG318" s="581"/>
      <c r="AH318" s="581"/>
    </row>
    <row r="319" spans="7:34" x14ac:dyDescent="0.25">
      <c r="G319" s="586"/>
      <c r="H319" s="584"/>
      <c r="I319" s="584"/>
      <c r="J319" s="584"/>
      <c r="K319" s="584"/>
      <c r="L319" s="584"/>
      <c r="M319" s="584"/>
      <c r="N319" s="584"/>
      <c r="O319" s="584"/>
      <c r="P319" s="584"/>
      <c r="Q319" s="584"/>
      <c r="R319" s="584"/>
      <c r="S319" s="584"/>
      <c r="T319" s="584"/>
      <c r="U319" s="584"/>
      <c r="V319" s="581"/>
      <c r="W319" s="581"/>
      <c r="X319" s="581"/>
      <c r="Y319" s="581"/>
      <c r="Z319" s="587"/>
      <c r="AA319" s="581"/>
      <c r="AB319" s="581"/>
      <c r="AC319" s="581"/>
      <c r="AD319" s="581"/>
      <c r="AE319" s="581"/>
      <c r="AF319" s="581"/>
      <c r="AG319" s="581"/>
      <c r="AH319" s="581"/>
    </row>
    <row r="320" spans="7:34" x14ac:dyDescent="0.25">
      <c r="G320" s="586"/>
      <c r="H320" s="584"/>
      <c r="I320" s="584"/>
      <c r="J320" s="584"/>
      <c r="K320" s="584"/>
      <c r="L320" s="584"/>
      <c r="M320" s="584"/>
      <c r="N320" s="584"/>
      <c r="O320" s="584"/>
      <c r="P320" s="584"/>
      <c r="Q320" s="584"/>
      <c r="R320" s="584"/>
      <c r="S320" s="584"/>
      <c r="T320" s="584"/>
      <c r="U320" s="584"/>
      <c r="V320" s="581"/>
      <c r="W320" s="581"/>
      <c r="X320" s="581"/>
      <c r="Y320" s="581"/>
      <c r="Z320" s="587"/>
      <c r="AA320" s="581"/>
      <c r="AB320" s="581"/>
      <c r="AC320" s="581"/>
      <c r="AD320" s="581"/>
      <c r="AE320" s="581"/>
      <c r="AF320" s="581"/>
      <c r="AG320" s="581"/>
      <c r="AH320" s="581"/>
    </row>
    <row r="321" spans="7:34" x14ac:dyDescent="0.25">
      <c r="G321" s="586"/>
      <c r="H321" s="584"/>
      <c r="I321" s="584"/>
      <c r="J321" s="584"/>
      <c r="K321" s="584"/>
      <c r="L321" s="584"/>
      <c r="M321" s="584"/>
      <c r="N321" s="584"/>
      <c r="O321" s="584"/>
      <c r="P321" s="584"/>
      <c r="Q321" s="584"/>
      <c r="R321" s="584"/>
      <c r="S321" s="584"/>
      <c r="T321" s="584"/>
      <c r="U321" s="584"/>
      <c r="V321" s="581"/>
      <c r="W321" s="581"/>
      <c r="X321" s="581"/>
      <c r="Y321" s="581"/>
      <c r="Z321" s="587"/>
      <c r="AA321" s="581"/>
      <c r="AB321" s="581"/>
      <c r="AC321" s="581"/>
      <c r="AD321" s="581"/>
      <c r="AE321" s="581"/>
      <c r="AF321" s="581"/>
      <c r="AG321" s="581"/>
      <c r="AH321" s="581"/>
    </row>
    <row r="322" spans="7:34" x14ac:dyDescent="0.25">
      <c r="G322" s="586"/>
      <c r="H322" s="584"/>
      <c r="I322" s="584"/>
      <c r="J322" s="584"/>
      <c r="K322" s="584"/>
      <c r="L322" s="584"/>
      <c r="M322" s="584"/>
      <c r="N322" s="584"/>
      <c r="O322" s="584"/>
      <c r="P322" s="584"/>
      <c r="Q322" s="584"/>
      <c r="R322" s="584"/>
      <c r="S322" s="584"/>
      <c r="T322" s="584"/>
      <c r="U322" s="584"/>
      <c r="V322" s="581"/>
      <c r="W322" s="581"/>
      <c r="X322" s="581"/>
      <c r="Y322" s="581"/>
      <c r="Z322" s="587"/>
      <c r="AA322" s="581"/>
      <c r="AB322" s="581"/>
      <c r="AC322" s="581"/>
      <c r="AD322" s="581"/>
      <c r="AE322" s="581"/>
      <c r="AF322" s="581"/>
      <c r="AG322" s="581"/>
      <c r="AH322" s="581"/>
    </row>
    <row r="323" spans="7:34" x14ac:dyDescent="0.25">
      <c r="G323" s="586"/>
      <c r="H323" s="584"/>
      <c r="I323" s="584"/>
      <c r="J323" s="584"/>
      <c r="K323" s="584"/>
      <c r="L323" s="584"/>
      <c r="M323" s="584"/>
      <c r="N323" s="584"/>
      <c r="O323" s="584"/>
      <c r="P323" s="584"/>
      <c r="Q323" s="584"/>
      <c r="R323" s="584"/>
      <c r="S323" s="584"/>
      <c r="T323" s="584"/>
      <c r="U323" s="584"/>
      <c r="V323" s="581"/>
      <c r="W323" s="581"/>
      <c r="X323" s="581"/>
      <c r="Y323" s="581"/>
      <c r="Z323" s="587"/>
      <c r="AA323" s="581"/>
      <c r="AB323" s="581"/>
      <c r="AC323" s="581"/>
      <c r="AD323" s="581"/>
      <c r="AE323" s="581"/>
      <c r="AF323" s="581"/>
      <c r="AG323" s="581"/>
      <c r="AH323" s="581"/>
    </row>
    <row r="324" spans="7:34" x14ac:dyDescent="0.25">
      <c r="G324" s="586"/>
      <c r="H324" s="584"/>
      <c r="I324" s="584"/>
      <c r="J324" s="584"/>
      <c r="K324" s="584"/>
      <c r="L324" s="584"/>
      <c r="M324" s="584"/>
      <c r="N324" s="584"/>
      <c r="O324" s="584"/>
      <c r="P324" s="584"/>
      <c r="Q324" s="584"/>
      <c r="R324" s="584"/>
      <c r="S324" s="584"/>
      <c r="T324" s="584"/>
      <c r="U324" s="584"/>
      <c r="V324" s="581"/>
      <c r="W324" s="581"/>
      <c r="X324" s="581"/>
      <c r="Y324" s="581"/>
      <c r="Z324" s="587"/>
      <c r="AA324" s="581"/>
      <c r="AB324" s="581"/>
      <c r="AC324" s="581"/>
      <c r="AD324" s="581"/>
      <c r="AE324" s="581"/>
      <c r="AF324" s="581"/>
      <c r="AG324" s="581"/>
      <c r="AH324" s="581"/>
    </row>
    <row r="325" spans="7:34" x14ac:dyDescent="0.25">
      <c r="G325" s="586"/>
      <c r="H325" s="584"/>
      <c r="I325" s="584"/>
      <c r="J325" s="584"/>
      <c r="K325" s="584"/>
      <c r="L325" s="584"/>
      <c r="M325" s="584"/>
      <c r="N325" s="584"/>
      <c r="O325" s="584"/>
      <c r="P325" s="584"/>
      <c r="Q325" s="584"/>
      <c r="R325" s="584"/>
      <c r="S325" s="584"/>
      <c r="T325" s="584"/>
      <c r="U325" s="584"/>
      <c r="V325" s="581"/>
      <c r="W325" s="581"/>
      <c r="X325" s="581"/>
      <c r="Y325" s="581"/>
      <c r="Z325" s="587"/>
      <c r="AA325" s="581"/>
      <c r="AB325" s="581"/>
      <c r="AC325" s="581"/>
      <c r="AD325" s="581"/>
      <c r="AE325" s="581"/>
      <c r="AF325" s="581"/>
      <c r="AG325" s="581"/>
      <c r="AH325" s="581"/>
    </row>
    <row r="326" spans="7:34" x14ac:dyDescent="0.25">
      <c r="G326" s="586"/>
      <c r="H326" s="584"/>
      <c r="I326" s="584"/>
      <c r="J326" s="584"/>
      <c r="K326" s="584"/>
      <c r="L326" s="584"/>
      <c r="M326" s="584"/>
      <c r="N326" s="584"/>
      <c r="O326" s="584"/>
      <c r="P326" s="584"/>
      <c r="Q326" s="584"/>
      <c r="R326" s="584"/>
      <c r="S326" s="584"/>
      <c r="T326" s="584"/>
      <c r="U326" s="584"/>
      <c r="V326" s="581"/>
      <c r="W326" s="581"/>
      <c r="X326" s="581"/>
      <c r="Y326" s="581"/>
      <c r="Z326" s="587"/>
      <c r="AA326" s="581"/>
      <c r="AB326" s="581"/>
      <c r="AC326" s="581"/>
      <c r="AD326" s="581"/>
      <c r="AE326" s="581"/>
      <c r="AF326" s="581"/>
      <c r="AG326" s="581"/>
      <c r="AH326" s="581"/>
    </row>
    <row r="327" spans="7:34" x14ac:dyDescent="0.25">
      <c r="G327" s="586"/>
      <c r="H327" s="584"/>
      <c r="I327" s="584"/>
      <c r="J327" s="584"/>
      <c r="K327" s="584"/>
      <c r="L327" s="584"/>
      <c r="M327" s="584"/>
      <c r="N327" s="584"/>
      <c r="O327" s="584"/>
      <c r="P327" s="584"/>
      <c r="Q327" s="584"/>
      <c r="R327" s="584"/>
      <c r="S327" s="584"/>
      <c r="T327" s="584"/>
      <c r="U327" s="584"/>
      <c r="V327" s="581"/>
      <c r="W327" s="581"/>
      <c r="X327" s="581"/>
      <c r="Y327" s="581"/>
      <c r="Z327" s="587"/>
      <c r="AA327" s="581"/>
      <c r="AB327" s="581"/>
      <c r="AC327" s="581"/>
      <c r="AD327" s="581"/>
      <c r="AE327" s="581"/>
      <c r="AF327" s="581"/>
      <c r="AG327" s="581"/>
      <c r="AH327" s="581"/>
    </row>
    <row r="328" spans="7:34" x14ac:dyDescent="0.25">
      <c r="G328" s="586"/>
      <c r="H328" s="584"/>
      <c r="I328" s="584"/>
      <c r="J328" s="584"/>
      <c r="K328" s="584"/>
      <c r="L328" s="584"/>
      <c r="M328" s="584"/>
      <c r="N328" s="584"/>
      <c r="O328" s="584"/>
      <c r="P328" s="584"/>
      <c r="Q328" s="584"/>
      <c r="R328" s="584"/>
      <c r="S328" s="584"/>
      <c r="T328" s="584"/>
      <c r="U328" s="584"/>
      <c r="V328" s="581"/>
      <c r="W328" s="581"/>
      <c r="X328" s="581"/>
      <c r="Y328" s="581"/>
      <c r="Z328" s="587"/>
      <c r="AA328" s="581"/>
      <c r="AB328" s="581"/>
      <c r="AC328" s="581"/>
      <c r="AD328" s="581"/>
      <c r="AE328" s="581"/>
      <c r="AF328" s="581"/>
      <c r="AG328" s="581"/>
      <c r="AH328" s="581"/>
    </row>
    <row r="329" spans="7:34" x14ac:dyDescent="0.25">
      <c r="G329" s="586"/>
      <c r="H329" s="584"/>
      <c r="I329" s="584"/>
      <c r="J329" s="584"/>
      <c r="K329" s="584"/>
      <c r="L329" s="584"/>
      <c r="M329" s="584"/>
      <c r="N329" s="584"/>
      <c r="O329" s="584"/>
      <c r="P329" s="584"/>
      <c r="Q329" s="584"/>
      <c r="R329" s="584"/>
      <c r="S329" s="584"/>
      <c r="T329" s="584"/>
      <c r="U329" s="584"/>
      <c r="V329" s="581"/>
      <c r="W329" s="581"/>
      <c r="X329" s="581"/>
      <c r="Y329" s="581"/>
      <c r="Z329" s="587"/>
      <c r="AA329" s="581"/>
      <c r="AB329" s="581"/>
      <c r="AC329" s="581"/>
      <c r="AD329" s="581"/>
      <c r="AE329" s="581"/>
      <c r="AF329" s="581"/>
      <c r="AG329" s="581"/>
      <c r="AH329" s="581"/>
    </row>
    <row r="330" spans="7:34" x14ac:dyDescent="0.25">
      <c r="G330" s="586"/>
      <c r="H330" s="584"/>
      <c r="I330" s="584"/>
      <c r="J330" s="584"/>
      <c r="K330" s="584"/>
      <c r="L330" s="584"/>
      <c r="M330" s="584"/>
      <c r="N330" s="584"/>
      <c r="O330" s="584"/>
      <c r="P330" s="584"/>
      <c r="Q330" s="584"/>
      <c r="R330" s="584"/>
      <c r="S330" s="584"/>
      <c r="T330" s="584"/>
      <c r="U330" s="584"/>
      <c r="V330" s="581"/>
      <c r="W330" s="581"/>
      <c r="X330" s="581"/>
      <c r="Y330" s="581"/>
      <c r="Z330" s="587"/>
      <c r="AA330" s="581"/>
      <c r="AB330" s="581"/>
      <c r="AC330" s="581"/>
      <c r="AD330" s="581"/>
      <c r="AE330" s="581"/>
      <c r="AF330" s="581"/>
      <c r="AG330" s="581"/>
      <c r="AH330" s="581"/>
    </row>
    <row r="331" spans="7:34" x14ac:dyDescent="0.25">
      <c r="G331" s="586"/>
      <c r="H331" s="584"/>
      <c r="I331" s="584"/>
      <c r="J331" s="584"/>
      <c r="K331" s="584"/>
      <c r="L331" s="584"/>
      <c r="M331" s="584"/>
      <c r="N331" s="584"/>
      <c r="O331" s="584"/>
      <c r="P331" s="584"/>
      <c r="Q331" s="584"/>
      <c r="R331" s="584"/>
      <c r="S331" s="584"/>
      <c r="T331" s="584"/>
      <c r="U331" s="584"/>
      <c r="V331" s="581"/>
      <c r="W331" s="581"/>
      <c r="X331" s="581"/>
      <c r="Y331" s="581"/>
      <c r="Z331" s="587"/>
      <c r="AA331" s="581"/>
      <c r="AB331" s="581"/>
      <c r="AC331" s="581"/>
      <c r="AD331" s="581"/>
      <c r="AE331" s="581"/>
      <c r="AF331" s="581"/>
      <c r="AG331" s="581"/>
      <c r="AH331" s="581"/>
    </row>
    <row r="332" spans="7:34" x14ac:dyDescent="0.25">
      <c r="G332" s="586"/>
      <c r="H332" s="584"/>
      <c r="I332" s="584"/>
      <c r="J332" s="584"/>
      <c r="K332" s="584"/>
      <c r="L332" s="584"/>
      <c r="M332" s="584"/>
      <c r="N332" s="584"/>
      <c r="O332" s="584"/>
      <c r="P332" s="584"/>
      <c r="Q332" s="584"/>
      <c r="R332" s="584"/>
      <c r="S332" s="584"/>
      <c r="T332" s="584"/>
      <c r="U332" s="584"/>
      <c r="V332" s="581"/>
      <c r="W332" s="581"/>
      <c r="X332" s="581"/>
      <c r="Y332" s="581"/>
      <c r="Z332" s="587"/>
      <c r="AA332" s="581"/>
      <c r="AB332" s="581"/>
      <c r="AC332" s="581"/>
      <c r="AD332" s="581"/>
      <c r="AE332" s="581"/>
      <c r="AF332" s="581"/>
      <c r="AG332" s="581"/>
      <c r="AH332" s="581"/>
    </row>
    <row r="333" spans="7:34" x14ac:dyDescent="0.25">
      <c r="G333" s="586"/>
      <c r="H333" s="584"/>
      <c r="I333" s="584"/>
      <c r="J333" s="584"/>
      <c r="K333" s="584"/>
      <c r="L333" s="584"/>
      <c r="M333" s="584"/>
      <c r="N333" s="584"/>
      <c r="O333" s="584"/>
      <c r="P333" s="584"/>
      <c r="Q333" s="584"/>
      <c r="R333" s="584"/>
      <c r="S333" s="584"/>
      <c r="T333" s="584"/>
      <c r="U333" s="584"/>
      <c r="V333" s="581"/>
      <c r="W333" s="581"/>
      <c r="X333" s="581"/>
      <c r="Y333" s="581"/>
      <c r="Z333" s="587"/>
      <c r="AA333" s="581"/>
      <c r="AB333" s="581"/>
      <c r="AC333" s="581"/>
      <c r="AD333" s="581"/>
      <c r="AE333" s="581"/>
      <c r="AF333" s="581"/>
      <c r="AG333" s="581"/>
      <c r="AH333" s="581"/>
    </row>
    <row r="334" spans="7:34" x14ac:dyDescent="0.25">
      <c r="G334" s="586"/>
      <c r="H334" s="584"/>
      <c r="I334" s="584"/>
      <c r="J334" s="584"/>
      <c r="K334" s="584"/>
      <c r="L334" s="584"/>
      <c r="M334" s="584"/>
      <c r="N334" s="584"/>
      <c r="O334" s="584"/>
      <c r="P334" s="584"/>
      <c r="Q334" s="584"/>
      <c r="R334" s="584"/>
      <c r="S334" s="584"/>
      <c r="T334" s="584"/>
      <c r="U334" s="584"/>
      <c r="V334" s="581"/>
      <c r="W334" s="581"/>
      <c r="X334" s="581"/>
      <c r="Y334" s="581"/>
      <c r="Z334" s="587"/>
      <c r="AA334" s="581"/>
      <c r="AB334" s="581"/>
      <c r="AC334" s="581"/>
      <c r="AD334" s="581"/>
      <c r="AE334" s="581"/>
      <c r="AF334" s="581"/>
      <c r="AG334" s="581"/>
      <c r="AH334" s="581"/>
    </row>
    <row r="335" spans="7:34" x14ac:dyDescent="0.25">
      <c r="G335" s="586"/>
      <c r="H335" s="584"/>
      <c r="I335" s="584"/>
      <c r="J335" s="584"/>
      <c r="K335" s="584"/>
      <c r="L335" s="584"/>
      <c r="M335" s="584"/>
      <c r="N335" s="584"/>
      <c r="O335" s="584"/>
      <c r="P335" s="584"/>
      <c r="Q335" s="584"/>
      <c r="R335" s="584"/>
      <c r="S335" s="584"/>
      <c r="T335" s="584"/>
      <c r="U335" s="584"/>
      <c r="V335" s="581"/>
      <c r="W335" s="581"/>
      <c r="X335" s="581"/>
      <c r="Y335" s="581"/>
      <c r="Z335" s="587"/>
      <c r="AA335" s="581"/>
      <c r="AB335" s="581"/>
      <c r="AC335" s="581"/>
      <c r="AD335" s="581"/>
      <c r="AE335" s="581"/>
      <c r="AF335" s="581"/>
      <c r="AG335" s="581"/>
      <c r="AH335" s="581"/>
    </row>
    <row r="336" spans="7:34" x14ac:dyDescent="0.25">
      <c r="G336" s="586"/>
      <c r="H336" s="584"/>
      <c r="I336" s="584"/>
      <c r="J336" s="584"/>
      <c r="K336" s="584"/>
      <c r="L336" s="584"/>
      <c r="M336" s="584"/>
      <c r="N336" s="584"/>
      <c r="O336" s="584"/>
      <c r="P336" s="584"/>
      <c r="Q336" s="584"/>
      <c r="R336" s="584"/>
      <c r="S336" s="584"/>
      <c r="T336" s="584"/>
      <c r="U336" s="584"/>
      <c r="V336" s="581"/>
      <c r="W336" s="581"/>
      <c r="X336" s="581"/>
      <c r="Y336" s="581"/>
      <c r="Z336" s="587"/>
      <c r="AA336" s="581"/>
      <c r="AB336" s="581"/>
      <c r="AC336" s="581"/>
      <c r="AD336" s="581"/>
      <c r="AE336" s="581"/>
      <c r="AF336" s="581"/>
      <c r="AG336" s="581"/>
      <c r="AH336" s="581"/>
    </row>
    <row r="337" spans="7:34" x14ac:dyDescent="0.25">
      <c r="G337" s="586"/>
      <c r="H337" s="584"/>
      <c r="I337" s="584"/>
      <c r="J337" s="584"/>
      <c r="K337" s="584"/>
      <c r="L337" s="584"/>
      <c r="M337" s="584"/>
      <c r="N337" s="584"/>
      <c r="O337" s="584"/>
      <c r="P337" s="584"/>
      <c r="Q337" s="584"/>
      <c r="R337" s="584"/>
      <c r="S337" s="584"/>
      <c r="T337" s="584"/>
      <c r="U337" s="584"/>
      <c r="V337" s="581"/>
      <c r="W337" s="581"/>
      <c r="X337" s="581"/>
      <c r="Y337" s="581"/>
      <c r="Z337" s="587"/>
      <c r="AA337" s="581"/>
      <c r="AB337" s="581"/>
      <c r="AC337" s="581"/>
      <c r="AD337" s="581"/>
      <c r="AE337" s="581"/>
      <c r="AF337" s="581"/>
      <c r="AG337" s="581"/>
      <c r="AH337" s="581"/>
    </row>
    <row r="338" spans="7:34" x14ac:dyDescent="0.25">
      <c r="G338" s="586"/>
      <c r="H338" s="584"/>
      <c r="I338" s="584"/>
      <c r="J338" s="584"/>
      <c r="K338" s="584"/>
      <c r="L338" s="584"/>
      <c r="M338" s="584"/>
      <c r="N338" s="584"/>
      <c r="O338" s="584"/>
      <c r="P338" s="584"/>
      <c r="Q338" s="584"/>
      <c r="R338" s="584"/>
      <c r="S338" s="584"/>
      <c r="T338" s="584"/>
      <c r="U338" s="584"/>
      <c r="V338" s="581"/>
      <c r="W338" s="581"/>
      <c r="X338" s="581"/>
      <c r="Y338" s="581"/>
      <c r="Z338" s="587"/>
      <c r="AA338" s="581"/>
      <c r="AB338" s="581"/>
      <c r="AC338" s="581"/>
      <c r="AD338" s="581"/>
      <c r="AE338" s="581"/>
      <c r="AF338" s="581"/>
      <c r="AG338" s="581"/>
      <c r="AH338" s="581"/>
    </row>
    <row r="339" spans="7:34" x14ac:dyDescent="0.25">
      <c r="G339" s="586"/>
      <c r="H339" s="584"/>
      <c r="I339" s="584"/>
      <c r="J339" s="584"/>
      <c r="K339" s="584"/>
      <c r="L339" s="584"/>
      <c r="M339" s="584"/>
      <c r="N339" s="584"/>
      <c r="O339" s="584"/>
      <c r="P339" s="584"/>
      <c r="Q339" s="584"/>
      <c r="R339" s="584"/>
      <c r="S339" s="584"/>
      <c r="T339" s="584"/>
      <c r="U339" s="584"/>
      <c r="V339" s="581"/>
      <c r="W339" s="581"/>
      <c r="X339" s="581"/>
      <c r="Y339" s="581"/>
      <c r="Z339" s="587"/>
      <c r="AA339" s="581"/>
      <c r="AB339" s="581"/>
      <c r="AC339" s="581"/>
      <c r="AD339" s="581"/>
      <c r="AE339" s="581"/>
      <c r="AF339" s="581"/>
      <c r="AG339" s="581"/>
      <c r="AH339" s="581"/>
    </row>
    <row r="340" spans="7:34" x14ac:dyDescent="0.25">
      <c r="G340" s="586"/>
      <c r="H340" s="584"/>
      <c r="I340" s="584"/>
      <c r="J340" s="584"/>
      <c r="K340" s="584"/>
      <c r="L340" s="584"/>
      <c r="M340" s="584"/>
      <c r="N340" s="584"/>
      <c r="O340" s="584"/>
      <c r="P340" s="584"/>
      <c r="Q340" s="584"/>
      <c r="R340" s="584"/>
      <c r="S340" s="584"/>
      <c r="T340" s="584"/>
      <c r="U340" s="584"/>
      <c r="V340" s="581"/>
      <c r="W340" s="581"/>
      <c r="X340" s="581"/>
      <c r="Y340" s="581"/>
      <c r="Z340" s="587"/>
      <c r="AA340" s="581"/>
      <c r="AB340" s="581"/>
      <c r="AC340" s="581"/>
      <c r="AD340" s="581"/>
      <c r="AE340" s="581"/>
      <c r="AF340" s="581"/>
      <c r="AG340" s="581"/>
      <c r="AH340" s="581"/>
    </row>
    <row r="341" spans="7:34" x14ac:dyDescent="0.25">
      <c r="G341" s="586"/>
      <c r="H341" s="584"/>
      <c r="I341" s="584"/>
      <c r="J341" s="584"/>
      <c r="K341" s="584"/>
      <c r="L341" s="584"/>
      <c r="M341" s="584"/>
      <c r="N341" s="584"/>
      <c r="O341" s="584"/>
      <c r="P341" s="584"/>
      <c r="Q341" s="584"/>
      <c r="R341" s="584"/>
      <c r="S341" s="584"/>
      <c r="T341" s="584"/>
      <c r="U341" s="584"/>
      <c r="V341" s="581"/>
      <c r="W341" s="581"/>
      <c r="X341" s="581"/>
      <c r="Y341" s="581"/>
      <c r="Z341" s="587"/>
      <c r="AA341" s="581"/>
      <c r="AB341" s="581"/>
      <c r="AC341" s="581"/>
      <c r="AD341" s="581"/>
      <c r="AE341" s="581"/>
      <c r="AF341" s="581"/>
      <c r="AG341" s="581"/>
      <c r="AH341" s="581"/>
    </row>
    <row r="342" spans="7:34" x14ac:dyDescent="0.25">
      <c r="G342" s="586"/>
      <c r="H342" s="584"/>
      <c r="I342" s="584"/>
      <c r="J342" s="584"/>
      <c r="K342" s="584"/>
      <c r="L342" s="584"/>
      <c r="M342" s="584"/>
      <c r="N342" s="584"/>
      <c r="O342" s="584"/>
      <c r="P342" s="584"/>
      <c r="Q342" s="584"/>
      <c r="R342" s="584"/>
      <c r="S342" s="584"/>
      <c r="T342" s="584"/>
      <c r="U342" s="584"/>
      <c r="V342" s="581"/>
      <c r="W342" s="581"/>
      <c r="X342" s="581"/>
      <c r="Y342" s="581"/>
      <c r="Z342" s="587"/>
      <c r="AA342" s="581"/>
      <c r="AB342" s="581"/>
      <c r="AC342" s="581"/>
      <c r="AD342" s="581"/>
      <c r="AE342" s="581"/>
      <c r="AF342" s="581"/>
      <c r="AG342" s="581"/>
      <c r="AH342" s="581"/>
    </row>
    <row r="343" spans="7:34" x14ac:dyDescent="0.25">
      <c r="G343" s="586"/>
      <c r="H343" s="584"/>
      <c r="I343" s="584"/>
      <c r="J343" s="584"/>
      <c r="K343" s="584"/>
      <c r="L343" s="584"/>
      <c r="M343" s="584"/>
      <c r="N343" s="584"/>
      <c r="O343" s="584"/>
      <c r="P343" s="584"/>
      <c r="Q343" s="584"/>
      <c r="R343" s="584"/>
      <c r="S343" s="584"/>
      <c r="T343" s="584"/>
      <c r="U343" s="584"/>
      <c r="V343" s="581"/>
      <c r="W343" s="581"/>
      <c r="X343" s="581"/>
      <c r="Y343" s="581"/>
      <c r="Z343" s="587"/>
      <c r="AA343" s="581"/>
      <c r="AB343" s="581"/>
      <c r="AC343" s="581"/>
      <c r="AD343" s="581"/>
      <c r="AE343" s="581"/>
      <c r="AF343" s="581"/>
      <c r="AG343" s="581"/>
      <c r="AH343" s="581"/>
    </row>
    <row r="344" spans="7:34" x14ac:dyDescent="0.25">
      <c r="G344" s="586"/>
      <c r="H344" s="584"/>
      <c r="I344" s="584"/>
      <c r="J344" s="584"/>
      <c r="K344" s="584"/>
      <c r="L344" s="584"/>
      <c r="M344" s="584"/>
      <c r="N344" s="584"/>
      <c r="O344" s="584"/>
      <c r="P344" s="584"/>
      <c r="Q344" s="584"/>
      <c r="R344" s="584"/>
      <c r="S344" s="584"/>
      <c r="T344" s="584"/>
      <c r="U344" s="584"/>
      <c r="V344" s="581"/>
      <c r="W344" s="581"/>
      <c r="X344" s="581"/>
      <c r="Y344" s="581"/>
      <c r="Z344" s="587"/>
      <c r="AA344" s="581"/>
      <c r="AB344" s="581"/>
      <c r="AC344" s="581"/>
      <c r="AD344" s="581"/>
      <c r="AE344" s="581"/>
      <c r="AF344" s="581"/>
      <c r="AG344" s="581"/>
      <c r="AH344" s="581"/>
    </row>
    <row r="345" spans="7:34" x14ac:dyDescent="0.25">
      <c r="G345" s="586"/>
      <c r="H345" s="584"/>
      <c r="I345" s="584"/>
      <c r="J345" s="584"/>
      <c r="K345" s="584"/>
      <c r="L345" s="584"/>
      <c r="M345" s="584"/>
      <c r="N345" s="584"/>
      <c r="O345" s="584"/>
      <c r="P345" s="584"/>
      <c r="Q345" s="584"/>
      <c r="R345" s="584"/>
      <c r="S345" s="584"/>
      <c r="T345" s="584"/>
      <c r="U345" s="584"/>
      <c r="V345" s="581"/>
      <c r="W345" s="581"/>
      <c r="X345" s="581"/>
      <c r="Y345" s="581"/>
      <c r="Z345" s="587"/>
      <c r="AA345" s="581"/>
      <c r="AB345" s="581"/>
      <c r="AC345" s="581"/>
      <c r="AD345" s="581"/>
      <c r="AE345" s="581"/>
      <c r="AF345" s="581"/>
      <c r="AG345" s="581"/>
      <c r="AH345" s="581"/>
    </row>
    <row r="346" spans="7:34" x14ac:dyDescent="0.25">
      <c r="G346" s="586"/>
      <c r="H346" s="584"/>
      <c r="I346" s="584"/>
      <c r="J346" s="584"/>
      <c r="K346" s="584"/>
      <c r="L346" s="584"/>
      <c r="M346" s="584"/>
      <c r="N346" s="584"/>
      <c r="O346" s="584"/>
      <c r="P346" s="584"/>
      <c r="Q346" s="584"/>
      <c r="R346" s="584"/>
      <c r="S346" s="584"/>
      <c r="T346" s="584"/>
      <c r="U346" s="584"/>
      <c r="V346" s="581"/>
      <c r="W346" s="581"/>
      <c r="X346" s="581"/>
      <c r="Y346" s="581"/>
      <c r="Z346" s="587"/>
      <c r="AA346" s="581"/>
      <c r="AB346" s="581"/>
      <c r="AC346" s="581"/>
      <c r="AD346" s="581"/>
      <c r="AE346" s="581"/>
      <c r="AF346" s="581"/>
      <c r="AG346" s="581"/>
      <c r="AH346" s="581"/>
    </row>
    <row r="347" spans="7:34" x14ac:dyDescent="0.25">
      <c r="G347" s="586"/>
      <c r="H347" s="584"/>
      <c r="I347" s="584"/>
      <c r="J347" s="584"/>
      <c r="K347" s="584"/>
      <c r="L347" s="584"/>
      <c r="M347" s="584"/>
      <c r="N347" s="584"/>
      <c r="O347" s="584"/>
      <c r="P347" s="584"/>
      <c r="Q347" s="584"/>
      <c r="R347" s="584"/>
      <c r="S347" s="584"/>
      <c r="T347" s="584"/>
      <c r="U347" s="584"/>
      <c r="V347" s="581"/>
      <c r="W347" s="581"/>
      <c r="X347" s="581"/>
      <c r="Y347" s="581"/>
      <c r="Z347" s="587"/>
      <c r="AA347" s="581"/>
      <c r="AB347" s="581"/>
      <c r="AC347" s="581"/>
      <c r="AD347" s="581"/>
      <c r="AE347" s="581"/>
      <c r="AF347" s="581"/>
      <c r="AG347" s="581"/>
      <c r="AH347" s="581"/>
    </row>
    <row r="348" spans="7:34" x14ac:dyDescent="0.25">
      <c r="G348" s="586"/>
      <c r="H348" s="584"/>
      <c r="I348" s="584"/>
      <c r="J348" s="584"/>
      <c r="K348" s="584"/>
      <c r="L348" s="584"/>
      <c r="M348" s="584"/>
      <c r="N348" s="584"/>
      <c r="O348" s="584"/>
      <c r="P348" s="584"/>
      <c r="Q348" s="584"/>
      <c r="R348" s="584"/>
      <c r="S348" s="584"/>
      <c r="T348" s="584"/>
      <c r="U348" s="584"/>
      <c r="V348" s="581"/>
      <c r="W348" s="581"/>
      <c r="X348" s="581"/>
      <c r="Y348" s="581"/>
      <c r="Z348" s="587"/>
      <c r="AA348" s="581"/>
      <c r="AB348" s="581"/>
      <c r="AC348" s="581"/>
      <c r="AD348" s="581"/>
      <c r="AE348" s="581"/>
      <c r="AF348" s="581"/>
      <c r="AG348" s="581"/>
      <c r="AH348" s="581"/>
    </row>
    <row r="349" spans="7:34" x14ac:dyDescent="0.25">
      <c r="G349" s="586"/>
      <c r="H349" s="584"/>
      <c r="I349" s="584"/>
      <c r="J349" s="584"/>
      <c r="K349" s="584"/>
      <c r="L349" s="584"/>
      <c r="M349" s="584"/>
      <c r="N349" s="584"/>
      <c r="O349" s="584"/>
      <c r="P349" s="584"/>
      <c r="Q349" s="584"/>
      <c r="R349" s="584"/>
      <c r="S349" s="584"/>
      <c r="T349" s="584"/>
      <c r="U349" s="584"/>
      <c r="V349" s="581"/>
      <c r="W349" s="581"/>
      <c r="X349" s="581"/>
      <c r="Y349" s="581"/>
      <c r="Z349" s="587"/>
      <c r="AA349" s="581"/>
      <c r="AB349" s="581"/>
      <c r="AC349" s="581"/>
      <c r="AD349" s="581"/>
      <c r="AE349" s="581"/>
      <c r="AF349" s="581"/>
      <c r="AG349" s="581"/>
      <c r="AH349" s="581"/>
    </row>
    <row r="350" spans="7:34" x14ac:dyDescent="0.25">
      <c r="G350" s="586"/>
      <c r="H350" s="584"/>
      <c r="I350" s="584"/>
      <c r="J350" s="584"/>
      <c r="K350" s="584"/>
      <c r="L350" s="584"/>
      <c r="M350" s="584"/>
      <c r="N350" s="584"/>
      <c r="O350" s="584"/>
      <c r="P350" s="584"/>
      <c r="Q350" s="584"/>
      <c r="R350" s="584"/>
      <c r="S350" s="584"/>
      <c r="T350" s="584"/>
      <c r="U350" s="584"/>
      <c r="V350" s="581"/>
      <c r="W350" s="581"/>
      <c r="X350" s="581"/>
      <c r="Y350" s="581"/>
      <c r="Z350" s="587"/>
      <c r="AA350" s="581"/>
      <c r="AB350" s="581"/>
      <c r="AC350" s="581"/>
      <c r="AD350" s="581"/>
      <c r="AE350" s="581"/>
      <c r="AF350" s="581"/>
      <c r="AG350" s="581"/>
      <c r="AH350" s="581"/>
    </row>
    <row r="351" spans="7:34" x14ac:dyDescent="0.25">
      <c r="G351" s="586"/>
      <c r="H351" s="584"/>
      <c r="I351" s="584"/>
      <c r="J351" s="584"/>
      <c r="K351" s="584"/>
      <c r="L351" s="584"/>
      <c r="M351" s="584"/>
      <c r="N351" s="584"/>
      <c r="O351" s="584"/>
      <c r="P351" s="584"/>
      <c r="Q351" s="584"/>
      <c r="R351" s="584"/>
      <c r="S351" s="584"/>
      <c r="T351" s="584"/>
      <c r="U351" s="584"/>
      <c r="V351" s="581"/>
      <c r="W351" s="581"/>
      <c r="X351" s="581"/>
      <c r="Y351" s="581"/>
      <c r="Z351" s="587"/>
      <c r="AA351" s="581"/>
      <c r="AB351" s="581"/>
      <c r="AC351" s="581"/>
      <c r="AD351" s="581"/>
      <c r="AE351" s="581"/>
      <c r="AF351" s="581"/>
      <c r="AG351" s="581"/>
      <c r="AH351" s="581"/>
    </row>
    <row r="352" spans="7:34" x14ac:dyDescent="0.25">
      <c r="G352" s="586"/>
      <c r="H352" s="584"/>
      <c r="I352" s="584"/>
      <c r="J352" s="584"/>
      <c r="K352" s="584"/>
      <c r="L352" s="584"/>
      <c r="M352" s="584"/>
      <c r="N352" s="584"/>
      <c r="O352" s="584"/>
      <c r="P352" s="584"/>
      <c r="Q352" s="584"/>
      <c r="R352" s="584"/>
      <c r="S352" s="584"/>
      <c r="T352" s="584"/>
      <c r="U352" s="584"/>
      <c r="V352" s="581"/>
      <c r="W352" s="581"/>
      <c r="X352" s="581"/>
      <c r="Y352" s="581"/>
      <c r="Z352" s="587"/>
      <c r="AA352" s="581"/>
      <c r="AB352" s="581"/>
      <c r="AC352" s="581"/>
      <c r="AD352" s="581"/>
      <c r="AE352" s="581"/>
      <c r="AF352" s="581"/>
      <c r="AG352" s="581"/>
      <c r="AH352" s="581"/>
    </row>
    <row r="353" spans="7:34" x14ac:dyDescent="0.25">
      <c r="G353" s="586"/>
      <c r="H353" s="584"/>
      <c r="I353" s="584"/>
      <c r="J353" s="584"/>
      <c r="K353" s="584"/>
      <c r="L353" s="584"/>
      <c r="M353" s="584"/>
      <c r="N353" s="584"/>
      <c r="O353" s="584"/>
      <c r="P353" s="584"/>
      <c r="Q353" s="584"/>
      <c r="R353" s="584"/>
      <c r="S353" s="584"/>
      <c r="T353" s="584"/>
      <c r="U353" s="584"/>
      <c r="V353" s="581"/>
      <c r="W353" s="581"/>
      <c r="X353" s="581"/>
      <c r="Y353" s="581"/>
      <c r="Z353" s="587"/>
      <c r="AA353" s="581"/>
      <c r="AB353" s="581"/>
      <c r="AC353" s="581"/>
      <c r="AD353" s="581"/>
      <c r="AE353" s="581"/>
      <c r="AF353" s="581"/>
      <c r="AG353" s="581"/>
      <c r="AH353" s="581"/>
    </row>
    <row r="354" spans="7:34" x14ac:dyDescent="0.25">
      <c r="G354" s="586"/>
      <c r="H354" s="584"/>
      <c r="I354" s="584"/>
      <c r="J354" s="584"/>
      <c r="K354" s="584"/>
      <c r="L354" s="584"/>
      <c r="M354" s="584"/>
      <c r="N354" s="584"/>
      <c r="O354" s="584"/>
      <c r="P354" s="584"/>
      <c r="Q354" s="584"/>
      <c r="R354" s="584"/>
      <c r="S354" s="584"/>
      <c r="T354" s="584"/>
      <c r="U354" s="584"/>
      <c r="V354" s="581"/>
      <c r="W354" s="581"/>
      <c r="X354" s="581"/>
      <c r="Y354" s="581"/>
      <c r="Z354" s="587"/>
      <c r="AA354" s="581"/>
      <c r="AB354" s="581"/>
      <c r="AC354" s="581"/>
      <c r="AD354" s="581"/>
      <c r="AE354" s="581"/>
      <c r="AF354" s="581"/>
      <c r="AG354" s="581"/>
      <c r="AH354" s="581"/>
    </row>
    <row r="355" spans="7:34" x14ac:dyDescent="0.25">
      <c r="G355" s="586"/>
      <c r="H355" s="584"/>
      <c r="I355" s="584"/>
      <c r="J355" s="584"/>
      <c r="K355" s="584"/>
      <c r="L355" s="584"/>
      <c r="M355" s="584"/>
      <c r="N355" s="584"/>
      <c r="O355" s="584"/>
      <c r="P355" s="584"/>
      <c r="Q355" s="584"/>
      <c r="R355" s="584"/>
      <c r="S355" s="584"/>
      <c r="T355" s="584"/>
      <c r="U355" s="584"/>
      <c r="V355" s="581"/>
      <c r="W355" s="581"/>
      <c r="X355" s="581"/>
      <c r="Y355" s="581"/>
      <c r="Z355" s="587"/>
      <c r="AA355" s="581"/>
      <c r="AB355" s="581"/>
      <c r="AC355" s="581"/>
      <c r="AD355" s="581"/>
      <c r="AE355" s="581"/>
      <c r="AF355" s="581"/>
      <c r="AG355" s="581"/>
      <c r="AH355" s="581"/>
    </row>
    <row r="356" spans="7:34" x14ac:dyDescent="0.25">
      <c r="G356" s="586"/>
      <c r="H356" s="584"/>
      <c r="I356" s="584"/>
      <c r="J356" s="584"/>
      <c r="K356" s="584"/>
      <c r="L356" s="584"/>
      <c r="M356" s="584"/>
      <c r="N356" s="584"/>
      <c r="O356" s="584"/>
      <c r="P356" s="584"/>
      <c r="Q356" s="584"/>
      <c r="R356" s="584"/>
      <c r="S356" s="584"/>
      <c r="T356" s="584"/>
      <c r="U356" s="584"/>
      <c r="V356" s="581"/>
      <c r="W356" s="581"/>
      <c r="X356" s="581"/>
      <c r="Y356" s="581"/>
      <c r="Z356" s="587"/>
      <c r="AA356" s="581"/>
      <c r="AB356" s="581"/>
      <c r="AC356" s="581"/>
      <c r="AD356" s="581"/>
      <c r="AE356" s="581"/>
      <c r="AF356" s="581"/>
      <c r="AG356" s="581"/>
      <c r="AH356" s="581"/>
    </row>
    <row r="357" spans="7:34" x14ac:dyDescent="0.25">
      <c r="G357" s="586"/>
      <c r="H357" s="584"/>
      <c r="I357" s="584"/>
      <c r="J357" s="584"/>
      <c r="K357" s="584"/>
      <c r="L357" s="584"/>
      <c r="M357" s="584"/>
      <c r="N357" s="584"/>
      <c r="O357" s="584"/>
      <c r="P357" s="584"/>
      <c r="Q357" s="584"/>
      <c r="R357" s="584"/>
      <c r="S357" s="584"/>
      <c r="T357" s="584"/>
      <c r="U357" s="584"/>
      <c r="V357" s="581"/>
      <c r="W357" s="581"/>
      <c r="X357" s="581"/>
      <c r="Y357" s="581"/>
      <c r="Z357" s="587"/>
      <c r="AA357" s="581"/>
      <c r="AB357" s="581"/>
      <c r="AC357" s="581"/>
      <c r="AD357" s="581"/>
      <c r="AE357" s="581"/>
      <c r="AF357" s="581"/>
      <c r="AG357" s="581"/>
      <c r="AH357" s="581"/>
    </row>
    <row r="358" spans="7:34" x14ac:dyDescent="0.25">
      <c r="G358" s="586"/>
      <c r="H358" s="584"/>
      <c r="I358" s="584"/>
      <c r="J358" s="584"/>
      <c r="K358" s="584"/>
      <c r="L358" s="584"/>
      <c r="M358" s="584"/>
      <c r="N358" s="584"/>
      <c r="O358" s="584"/>
      <c r="P358" s="584"/>
      <c r="Q358" s="584"/>
      <c r="R358" s="584"/>
      <c r="S358" s="584"/>
      <c r="T358" s="584"/>
      <c r="U358" s="584"/>
      <c r="V358" s="581"/>
      <c r="W358" s="581"/>
      <c r="X358" s="581"/>
      <c r="Y358" s="581"/>
      <c r="Z358" s="587"/>
      <c r="AA358" s="581"/>
      <c r="AB358" s="581"/>
      <c r="AC358" s="581"/>
      <c r="AD358" s="581"/>
      <c r="AE358" s="581"/>
      <c r="AF358" s="581"/>
      <c r="AG358" s="581"/>
      <c r="AH358" s="581"/>
    </row>
    <row r="359" spans="7:34" x14ac:dyDescent="0.25">
      <c r="G359" s="586"/>
      <c r="H359" s="584"/>
      <c r="I359" s="584"/>
      <c r="J359" s="584"/>
      <c r="K359" s="584"/>
      <c r="L359" s="584"/>
      <c r="M359" s="584"/>
      <c r="N359" s="584"/>
      <c r="O359" s="584"/>
      <c r="P359" s="584"/>
      <c r="Q359" s="584"/>
      <c r="R359" s="584"/>
      <c r="S359" s="584"/>
      <c r="T359" s="584"/>
      <c r="U359" s="584"/>
      <c r="V359" s="581"/>
      <c r="W359" s="581"/>
      <c r="X359" s="581"/>
      <c r="Y359" s="581"/>
      <c r="Z359" s="587"/>
      <c r="AA359" s="581"/>
      <c r="AB359" s="581"/>
      <c r="AC359" s="581"/>
      <c r="AD359" s="581"/>
      <c r="AE359" s="581"/>
      <c r="AF359" s="581"/>
      <c r="AG359" s="581"/>
      <c r="AH359" s="581"/>
    </row>
    <row r="360" spans="7:34" x14ac:dyDescent="0.25">
      <c r="G360" s="586"/>
      <c r="H360" s="584"/>
      <c r="I360" s="584"/>
      <c r="J360" s="584"/>
      <c r="K360" s="584"/>
      <c r="L360" s="584"/>
      <c r="M360" s="584"/>
      <c r="N360" s="584"/>
      <c r="O360" s="584"/>
      <c r="P360" s="584"/>
      <c r="Q360" s="584"/>
      <c r="R360" s="584"/>
      <c r="S360" s="584"/>
      <c r="T360" s="584"/>
      <c r="U360" s="584"/>
      <c r="V360" s="581"/>
      <c r="W360" s="581"/>
      <c r="X360" s="581"/>
      <c r="Y360" s="581"/>
      <c r="Z360" s="587"/>
      <c r="AA360" s="581"/>
      <c r="AB360" s="581"/>
      <c r="AC360" s="581"/>
      <c r="AD360" s="581"/>
      <c r="AE360" s="581"/>
      <c r="AF360" s="581"/>
      <c r="AG360" s="581"/>
      <c r="AH360" s="581"/>
    </row>
    <row r="361" spans="7:34" x14ac:dyDescent="0.25">
      <c r="G361" s="586"/>
      <c r="H361" s="584"/>
      <c r="I361" s="584"/>
      <c r="J361" s="584"/>
      <c r="K361" s="584"/>
      <c r="L361" s="584"/>
      <c r="M361" s="584"/>
      <c r="N361" s="584"/>
      <c r="O361" s="584"/>
      <c r="P361" s="584"/>
      <c r="Q361" s="584"/>
      <c r="R361" s="584"/>
      <c r="S361" s="584"/>
      <c r="T361" s="584"/>
      <c r="U361" s="584"/>
      <c r="V361" s="581"/>
      <c r="W361" s="581"/>
      <c r="X361" s="581"/>
      <c r="Y361" s="581"/>
      <c r="Z361" s="587"/>
      <c r="AA361" s="581"/>
      <c r="AB361" s="581"/>
      <c r="AC361" s="581"/>
      <c r="AD361" s="581"/>
      <c r="AE361" s="581"/>
      <c r="AF361" s="581"/>
      <c r="AG361" s="581"/>
      <c r="AH361" s="581"/>
    </row>
    <row r="362" spans="7:34" x14ac:dyDescent="0.25">
      <c r="G362" s="586"/>
      <c r="H362" s="584"/>
      <c r="I362" s="584"/>
      <c r="J362" s="584"/>
      <c r="K362" s="584"/>
      <c r="L362" s="584"/>
      <c r="M362" s="584"/>
      <c r="N362" s="584"/>
      <c r="O362" s="584"/>
      <c r="P362" s="584"/>
      <c r="Q362" s="584"/>
      <c r="R362" s="584"/>
      <c r="S362" s="584"/>
      <c r="T362" s="584"/>
      <c r="U362" s="584"/>
      <c r="V362" s="581"/>
      <c r="W362" s="581"/>
      <c r="X362" s="581"/>
      <c r="Y362" s="581"/>
      <c r="Z362" s="587"/>
      <c r="AA362" s="581"/>
      <c r="AB362" s="581"/>
      <c r="AC362" s="581"/>
      <c r="AD362" s="581"/>
      <c r="AE362" s="581"/>
      <c r="AF362" s="581"/>
      <c r="AG362" s="581"/>
      <c r="AH362" s="581"/>
    </row>
    <row r="363" spans="7:34" x14ac:dyDescent="0.25">
      <c r="G363" s="586"/>
      <c r="H363" s="584"/>
      <c r="I363" s="584"/>
      <c r="J363" s="584"/>
      <c r="K363" s="584"/>
      <c r="L363" s="584"/>
      <c r="M363" s="584"/>
      <c r="N363" s="584"/>
      <c r="O363" s="584"/>
      <c r="P363" s="584"/>
      <c r="Q363" s="584"/>
      <c r="R363" s="584"/>
      <c r="S363" s="584"/>
      <c r="T363" s="584"/>
      <c r="U363" s="584"/>
      <c r="V363" s="581"/>
      <c r="W363" s="581"/>
      <c r="X363" s="581"/>
      <c r="Y363" s="581"/>
      <c r="Z363" s="587"/>
      <c r="AA363" s="581"/>
      <c r="AB363" s="581"/>
      <c r="AC363" s="581"/>
      <c r="AD363" s="581"/>
      <c r="AE363" s="581"/>
      <c r="AF363" s="581"/>
      <c r="AG363" s="581"/>
      <c r="AH363" s="581"/>
    </row>
    <row r="364" spans="7:34" x14ac:dyDescent="0.25">
      <c r="G364" s="586"/>
      <c r="H364" s="584"/>
      <c r="I364" s="584"/>
      <c r="J364" s="584"/>
      <c r="K364" s="584"/>
      <c r="L364" s="584"/>
      <c r="M364" s="584"/>
      <c r="N364" s="584"/>
      <c r="O364" s="584"/>
      <c r="P364" s="584"/>
      <c r="Q364" s="584"/>
      <c r="R364" s="584"/>
      <c r="S364" s="584"/>
      <c r="T364" s="584"/>
      <c r="U364" s="584"/>
      <c r="V364" s="581"/>
      <c r="W364" s="581"/>
      <c r="X364" s="581"/>
      <c r="Y364" s="581"/>
      <c r="Z364" s="587"/>
      <c r="AA364" s="581"/>
      <c r="AB364" s="581"/>
      <c r="AC364" s="581"/>
      <c r="AD364" s="581"/>
      <c r="AE364" s="581"/>
      <c r="AF364" s="581"/>
      <c r="AG364" s="581"/>
      <c r="AH364" s="581"/>
    </row>
    <row r="365" spans="7:34" x14ac:dyDescent="0.25">
      <c r="G365" s="586"/>
      <c r="H365" s="584"/>
      <c r="I365" s="584"/>
      <c r="J365" s="584"/>
      <c r="K365" s="584"/>
      <c r="L365" s="584"/>
      <c r="M365" s="584"/>
      <c r="N365" s="584"/>
      <c r="O365" s="584"/>
      <c r="P365" s="584"/>
      <c r="Q365" s="584"/>
      <c r="R365" s="584"/>
      <c r="S365" s="584"/>
      <c r="T365" s="584"/>
      <c r="U365" s="584"/>
      <c r="V365" s="581"/>
      <c r="W365" s="581"/>
      <c r="X365" s="581"/>
      <c r="Y365" s="581"/>
      <c r="Z365" s="587"/>
      <c r="AA365" s="581"/>
      <c r="AB365" s="581"/>
      <c r="AC365" s="581"/>
      <c r="AD365" s="581"/>
      <c r="AE365" s="581"/>
      <c r="AF365" s="581"/>
      <c r="AG365" s="581"/>
      <c r="AH365" s="581"/>
    </row>
    <row r="366" spans="7:34" x14ac:dyDescent="0.25">
      <c r="G366" s="586"/>
      <c r="H366" s="584"/>
      <c r="I366" s="584"/>
      <c r="J366" s="584"/>
      <c r="K366" s="584"/>
      <c r="L366" s="584"/>
      <c r="M366" s="584"/>
      <c r="N366" s="584"/>
      <c r="O366" s="584"/>
      <c r="P366" s="584"/>
      <c r="Q366" s="584"/>
      <c r="R366" s="584"/>
      <c r="S366" s="584"/>
      <c r="T366" s="584"/>
      <c r="U366" s="584"/>
      <c r="V366" s="581"/>
      <c r="W366" s="581"/>
      <c r="X366" s="581"/>
      <c r="Y366" s="581"/>
      <c r="Z366" s="587"/>
      <c r="AA366" s="581"/>
      <c r="AB366" s="581"/>
      <c r="AC366" s="581"/>
      <c r="AD366" s="581"/>
      <c r="AE366" s="581"/>
      <c r="AF366" s="581"/>
      <c r="AG366" s="581"/>
      <c r="AH366" s="581"/>
    </row>
    <row r="367" spans="7:34" x14ac:dyDescent="0.25">
      <c r="G367" s="586"/>
      <c r="H367" s="584"/>
      <c r="I367" s="584"/>
      <c r="J367" s="584"/>
      <c r="K367" s="584"/>
      <c r="L367" s="584"/>
      <c r="M367" s="584"/>
      <c r="N367" s="584"/>
      <c r="O367" s="584"/>
      <c r="P367" s="584"/>
      <c r="Q367" s="584"/>
      <c r="R367" s="584"/>
      <c r="S367" s="584"/>
      <c r="T367" s="584"/>
      <c r="U367" s="584"/>
      <c r="V367" s="581"/>
      <c r="W367" s="581"/>
      <c r="X367" s="581"/>
      <c r="Y367" s="581"/>
      <c r="Z367" s="587"/>
      <c r="AA367" s="581"/>
      <c r="AB367" s="581"/>
      <c r="AC367" s="581"/>
      <c r="AD367" s="581"/>
      <c r="AE367" s="581"/>
      <c r="AF367" s="581"/>
      <c r="AG367" s="581"/>
      <c r="AH367" s="581"/>
    </row>
    <row r="368" spans="7:34" x14ac:dyDescent="0.25">
      <c r="G368" s="586"/>
      <c r="H368" s="584"/>
      <c r="I368" s="584"/>
      <c r="J368" s="584"/>
      <c r="K368" s="584"/>
      <c r="L368" s="584"/>
      <c r="M368" s="584"/>
      <c r="N368" s="584"/>
      <c r="O368" s="584"/>
      <c r="P368" s="584"/>
      <c r="Q368" s="584"/>
      <c r="R368" s="584"/>
      <c r="S368" s="584"/>
      <c r="T368" s="584"/>
      <c r="U368" s="584"/>
      <c r="V368" s="581"/>
      <c r="W368" s="581"/>
      <c r="X368" s="581"/>
      <c r="Y368" s="581"/>
      <c r="Z368" s="587"/>
      <c r="AA368" s="581"/>
      <c r="AB368" s="581"/>
      <c r="AC368" s="581"/>
      <c r="AD368" s="581"/>
      <c r="AE368" s="581"/>
      <c r="AF368" s="581"/>
      <c r="AG368" s="581"/>
      <c r="AH368" s="581"/>
    </row>
    <row r="369" spans="7:34" x14ac:dyDescent="0.25">
      <c r="G369" s="586"/>
      <c r="H369" s="584"/>
      <c r="I369" s="584"/>
      <c r="J369" s="584"/>
      <c r="K369" s="584"/>
      <c r="L369" s="584"/>
      <c r="M369" s="584"/>
      <c r="N369" s="584"/>
      <c r="O369" s="584"/>
      <c r="P369" s="584"/>
      <c r="Q369" s="584"/>
      <c r="R369" s="584"/>
      <c r="S369" s="584"/>
      <c r="T369" s="584"/>
      <c r="U369" s="584"/>
      <c r="V369" s="581"/>
      <c r="W369" s="581"/>
      <c r="X369" s="581"/>
      <c r="Y369" s="581"/>
      <c r="Z369" s="587"/>
      <c r="AA369" s="581"/>
      <c r="AB369" s="581"/>
      <c r="AC369" s="581"/>
      <c r="AD369" s="581"/>
      <c r="AE369" s="581"/>
      <c r="AF369" s="581"/>
      <c r="AG369" s="581"/>
      <c r="AH369" s="581"/>
    </row>
    <row r="370" spans="7:34" x14ac:dyDescent="0.25">
      <c r="G370" s="586"/>
      <c r="H370" s="584"/>
      <c r="I370" s="584"/>
      <c r="J370" s="584"/>
      <c r="K370" s="584"/>
      <c r="L370" s="584"/>
      <c r="M370" s="584"/>
      <c r="N370" s="584"/>
      <c r="O370" s="584"/>
      <c r="P370" s="584"/>
      <c r="Q370" s="584"/>
      <c r="R370" s="584"/>
      <c r="S370" s="584"/>
      <c r="T370" s="584"/>
      <c r="U370" s="584"/>
      <c r="V370" s="581"/>
      <c r="W370" s="581"/>
      <c r="X370" s="581"/>
      <c r="Y370" s="581"/>
      <c r="Z370" s="587"/>
      <c r="AA370" s="581"/>
      <c r="AB370" s="581"/>
      <c r="AC370" s="581"/>
      <c r="AD370" s="581"/>
      <c r="AE370" s="581"/>
      <c r="AF370" s="581"/>
      <c r="AG370" s="581"/>
      <c r="AH370" s="581"/>
    </row>
    <row r="371" spans="7:34" x14ac:dyDescent="0.25">
      <c r="G371" s="586"/>
      <c r="H371" s="584"/>
      <c r="I371" s="584"/>
      <c r="J371" s="584"/>
      <c r="K371" s="584"/>
      <c r="L371" s="584"/>
      <c r="M371" s="584"/>
      <c r="N371" s="584"/>
      <c r="O371" s="584"/>
      <c r="P371" s="584"/>
      <c r="Q371" s="584"/>
      <c r="R371" s="584"/>
      <c r="S371" s="584"/>
      <c r="T371" s="584"/>
      <c r="U371" s="584"/>
      <c r="V371" s="581"/>
      <c r="W371" s="581"/>
      <c r="X371" s="581"/>
      <c r="Y371" s="581"/>
      <c r="Z371" s="587"/>
      <c r="AA371" s="581"/>
      <c r="AB371" s="581"/>
      <c r="AC371" s="581"/>
      <c r="AD371" s="581"/>
      <c r="AE371" s="581"/>
      <c r="AF371" s="581"/>
      <c r="AG371" s="581"/>
      <c r="AH371" s="581"/>
    </row>
    <row r="372" spans="7:34" x14ac:dyDescent="0.25">
      <c r="G372" s="586"/>
      <c r="H372" s="584"/>
      <c r="I372" s="584"/>
      <c r="J372" s="584"/>
      <c r="K372" s="584"/>
      <c r="L372" s="584"/>
      <c r="M372" s="584"/>
      <c r="N372" s="584"/>
      <c r="O372" s="584"/>
      <c r="P372" s="584"/>
      <c r="Q372" s="584"/>
      <c r="R372" s="584"/>
      <c r="S372" s="584"/>
      <c r="T372" s="584"/>
      <c r="U372" s="584"/>
      <c r="V372" s="581"/>
      <c r="W372" s="581"/>
      <c r="X372" s="581"/>
      <c r="Y372" s="581"/>
      <c r="Z372" s="587"/>
      <c r="AA372" s="581"/>
      <c r="AB372" s="581"/>
      <c r="AC372" s="581"/>
      <c r="AD372" s="581"/>
      <c r="AE372" s="581"/>
      <c r="AF372" s="581"/>
      <c r="AG372" s="581"/>
      <c r="AH372" s="581"/>
    </row>
    <row r="373" spans="7:34" x14ac:dyDescent="0.25">
      <c r="G373" s="586"/>
      <c r="H373" s="584"/>
      <c r="I373" s="584"/>
      <c r="J373" s="584"/>
      <c r="K373" s="584"/>
      <c r="L373" s="584"/>
      <c r="M373" s="584"/>
      <c r="N373" s="584"/>
      <c r="O373" s="584"/>
      <c r="P373" s="584"/>
      <c r="Q373" s="584"/>
      <c r="R373" s="584"/>
      <c r="S373" s="584"/>
      <c r="T373" s="584"/>
      <c r="U373" s="584"/>
      <c r="V373" s="581"/>
      <c r="W373" s="581"/>
      <c r="X373" s="581"/>
      <c r="Y373" s="581"/>
      <c r="Z373" s="587"/>
      <c r="AA373" s="581"/>
      <c r="AB373" s="581"/>
      <c r="AC373" s="581"/>
      <c r="AD373" s="581"/>
      <c r="AE373" s="581"/>
      <c r="AF373" s="581"/>
      <c r="AG373" s="581"/>
      <c r="AH373" s="581"/>
    </row>
    <row r="374" spans="7:34" x14ac:dyDescent="0.25">
      <c r="G374" s="586"/>
      <c r="H374" s="584"/>
      <c r="I374" s="584"/>
      <c r="J374" s="584"/>
      <c r="K374" s="584"/>
      <c r="L374" s="584"/>
      <c r="M374" s="584"/>
      <c r="N374" s="584"/>
      <c r="O374" s="584"/>
      <c r="P374" s="584"/>
      <c r="Q374" s="584"/>
      <c r="R374" s="584"/>
      <c r="S374" s="584"/>
      <c r="T374" s="584"/>
      <c r="U374" s="584"/>
      <c r="V374" s="581"/>
      <c r="W374" s="581"/>
      <c r="X374" s="581"/>
      <c r="Y374" s="581"/>
      <c r="Z374" s="587"/>
      <c r="AA374" s="581"/>
      <c r="AB374" s="581"/>
      <c r="AC374" s="581"/>
      <c r="AD374" s="581"/>
      <c r="AE374" s="581"/>
      <c r="AF374" s="581"/>
      <c r="AG374" s="581"/>
      <c r="AH374" s="581"/>
    </row>
    <row r="375" spans="7:34" x14ac:dyDescent="0.25">
      <c r="G375" s="586"/>
      <c r="H375" s="584"/>
      <c r="I375" s="584"/>
      <c r="J375" s="584"/>
      <c r="K375" s="584"/>
      <c r="L375" s="584"/>
      <c r="M375" s="584"/>
      <c r="N375" s="584"/>
      <c r="O375" s="584"/>
      <c r="P375" s="584"/>
      <c r="Q375" s="584"/>
      <c r="R375" s="584"/>
      <c r="S375" s="584"/>
      <c r="T375" s="584"/>
      <c r="U375" s="584"/>
      <c r="V375" s="581"/>
      <c r="W375" s="581"/>
      <c r="X375" s="581"/>
      <c r="Y375" s="581"/>
      <c r="Z375" s="587"/>
      <c r="AA375" s="581"/>
      <c r="AB375" s="581"/>
      <c r="AC375" s="581"/>
      <c r="AD375" s="581"/>
      <c r="AE375" s="581"/>
      <c r="AF375" s="581"/>
      <c r="AG375" s="581"/>
      <c r="AH375" s="581"/>
    </row>
    <row r="376" spans="7:34" x14ac:dyDescent="0.25">
      <c r="G376" s="586"/>
      <c r="H376" s="584"/>
      <c r="I376" s="584"/>
      <c r="J376" s="584"/>
      <c r="K376" s="584"/>
      <c r="L376" s="584"/>
      <c r="M376" s="584"/>
      <c r="N376" s="584"/>
      <c r="O376" s="584"/>
      <c r="P376" s="584"/>
      <c r="Q376" s="584"/>
      <c r="R376" s="584"/>
      <c r="S376" s="584"/>
      <c r="T376" s="584"/>
      <c r="U376" s="584"/>
      <c r="V376" s="581"/>
      <c r="W376" s="581"/>
      <c r="X376" s="581"/>
      <c r="Y376" s="581"/>
      <c r="Z376" s="587"/>
      <c r="AA376" s="581"/>
      <c r="AB376" s="581"/>
      <c r="AC376" s="581"/>
      <c r="AD376" s="581"/>
      <c r="AE376" s="581"/>
      <c r="AF376" s="581"/>
      <c r="AG376" s="581"/>
      <c r="AH376" s="581"/>
    </row>
    <row r="377" spans="7:34" x14ac:dyDescent="0.25">
      <c r="G377" s="586"/>
      <c r="H377" s="584"/>
      <c r="I377" s="584"/>
      <c r="J377" s="584"/>
      <c r="K377" s="584"/>
      <c r="L377" s="584"/>
      <c r="M377" s="584"/>
      <c r="N377" s="584"/>
      <c r="O377" s="584"/>
      <c r="P377" s="584"/>
      <c r="Q377" s="584"/>
      <c r="R377" s="584"/>
      <c r="S377" s="584"/>
      <c r="T377" s="584"/>
      <c r="U377" s="584"/>
      <c r="V377" s="581"/>
      <c r="W377" s="581"/>
      <c r="X377" s="581"/>
      <c r="Y377" s="581"/>
      <c r="Z377" s="587"/>
      <c r="AA377" s="581"/>
      <c r="AB377" s="581"/>
      <c r="AC377" s="581"/>
      <c r="AD377" s="581"/>
      <c r="AE377" s="581"/>
      <c r="AF377" s="581"/>
      <c r="AG377" s="581"/>
      <c r="AH377" s="581"/>
    </row>
    <row r="378" spans="7:34" x14ac:dyDescent="0.25">
      <c r="G378" s="586"/>
      <c r="H378" s="584"/>
      <c r="I378" s="584"/>
      <c r="J378" s="584"/>
      <c r="K378" s="584"/>
      <c r="L378" s="584"/>
      <c r="M378" s="584"/>
      <c r="N378" s="584"/>
      <c r="O378" s="584"/>
      <c r="P378" s="584"/>
      <c r="Q378" s="584"/>
      <c r="R378" s="584"/>
      <c r="S378" s="584"/>
      <c r="T378" s="584"/>
      <c r="U378" s="584"/>
      <c r="V378" s="581"/>
      <c r="W378" s="581"/>
      <c r="X378" s="581"/>
      <c r="Y378" s="581"/>
      <c r="Z378" s="587"/>
      <c r="AA378" s="581"/>
      <c r="AB378" s="581"/>
      <c r="AC378" s="581"/>
      <c r="AD378" s="581"/>
      <c r="AE378" s="581"/>
      <c r="AF378" s="581"/>
      <c r="AG378" s="581"/>
      <c r="AH378" s="581"/>
    </row>
    <row r="379" spans="7:34" x14ac:dyDescent="0.25">
      <c r="G379" s="586"/>
      <c r="H379" s="584"/>
      <c r="I379" s="584"/>
      <c r="J379" s="584"/>
      <c r="K379" s="584"/>
      <c r="L379" s="584"/>
      <c r="M379" s="584"/>
      <c r="N379" s="584"/>
      <c r="O379" s="584"/>
      <c r="P379" s="584"/>
      <c r="Q379" s="584"/>
      <c r="R379" s="584"/>
      <c r="S379" s="584"/>
      <c r="T379" s="584"/>
      <c r="U379" s="584"/>
      <c r="V379" s="581"/>
      <c r="W379" s="581"/>
      <c r="X379" s="581"/>
      <c r="Y379" s="581"/>
      <c r="Z379" s="587"/>
      <c r="AA379" s="581"/>
      <c r="AB379" s="581"/>
      <c r="AC379" s="581"/>
      <c r="AD379" s="581"/>
      <c r="AE379" s="581"/>
      <c r="AF379" s="581"/>
      <c r="AG379" s="581"/>
      <c r="AH379" s="581"/>
    </row>
    <row r="380" spans="7:34" x14ac:dyDescent="0.25">
      <c r="G380" s="586"/>
      <c r="H380" s="584"/>
      <c r="I380" s="584"/>
      <c r="J380" s="584"/>
      <c r="K380" s="584"/>
      <c r="L380" s="584"/>
      <c r="M380" s="584"/>
      <c r="N380" s="584"/>
      <c r="O380" s="584"/>
      <c r="P380" s="584"/>
      <c r="Q380" s="584"/>
      <c r="R380" s="584"/>
      <c r="S380" s="584"/>
      <c r="T380" s="584"/>
      <c r="U380" s="584"/>
      <c r="V380" s="581"/>
      <c r="W380" s="581"/>
      <c r="X380" s="581"/>
      <c r="Y380" s="581"/>
      <c r="Z380" s="587"/>
      <c r="AA380" s="581"/>
      <c r="AB380" s="581"/>
      <c r="AC380" s="581"/>
      <c r="AD380" s="581"/>
      <c r="AE380" s="581"/>
      <c r="AF380" s="581"/>
      <c r="AG380" s="581"/>
      <c r="AH380" s="581"/>
    </row>
    <row r="381" spans="7:34" x14ac:dyDescent="0.25">
      <c r="G381" s="586"/>
      <c r="H381" s="584"/>
      <c r="I381" s="584"/>
      <c r="J381" s="584"/>
      <c r="K381" s="584"/>
      <c r="L381" s="584"/>
      <c r="M381" s="584"/>
      <c r="N381" s="584"/>
      <c r="O381" s="584"/>
      <c r="P381" s="584"/>
      <c r="Q381" s="584"/>
      <c r="R381" s="584"/>
      <c r="S381" s="584"/>
      <c r="T381" s="584"/>
      <c r="U381" s="584"/>
      <c r="V381" s="581"/>
      <c r="W381" s="581"/>
      <c r="X381" s="581"/>
      <c r="Y381" s="581"/>
      <c r="Z381" s="587"/>
      <c r="AA381" s="581"/>
      <c r="AB381" s="581"/>
      <c r="AC381" s="581"/>
      <c r="AD381" s="581"/>
      <c r="AE381" s="581"/>
      <c r="AF381" s="581"/>
      <c r="AG381" s="581"/>
      <c r="AH381" s="581"/>
    </row>
    <row r="382" spans="7:34" x14ac:dyDescent="0.25">
      <c r="G382" s="586"/>
      <c r="H382" s="584"/>
      <c r="I382" s="584"/>
      <c r="J382" s="584"/>
      <c r="K382" s="584"/>
      <c r="L382" s="584"/>
      <c r="M382" s="584"/>
      <c r="N382" s="584"/>
      <c r="O382" s="584"/>
      <c r="P382" s="584"/>
      <c r="Q382" s="584"/>
      <c r="R382" s="584"/>
      <c r="S382" s="584"/>
      <c r="T382" s="584"/>
      <c r="U382" s="584"/>
      <c r="V382" s="581"/>
      <c r="W382" s="581"/>
      <c r="X382" s="581"/>
      <c r="Y382" s="581"/>
      <c r="Z382" s="587"/>
      <c r="AA382" s="581"/>
      <c r="AB382" s="581"/>
      <c r="AC382" s="581"/>
      <c r="AD382" s="581"/>
      <c r="AE382" s="581"/>
      <c r="AF382" s="581"/>
      <c r="AG382" s="581"/>
      <c r="AH382" s="581"/>
    </row>
    <row r="383" spans="7:34" x14ac:dyDescent="0.25">
      <c r="G383" s="586"/>
      <c r="H383" s="584"/>
      <c r="I383" s="584"/>
      <c r="J383" s="584"/>
      <c r="K383" s="584"/>
      <c r="L383" s="584"/>
      <c r="M383" s="584"/>
      <c r="N383" s="584"/>
      <c r="O383" s="584"/>
      <c r="P383" s="584"/>
      <c r="Q383" s="584"/>
      <c r="R383" s="584"/>
      <c r="S383" s="584"/>
      <c r="T383" s="584"/>
      <c r="U383" s="584"/>
      <c r="V383" s="581"/>
      <c r="W383" s="581"/>
      <c r="X383" s="581"/>
      <c r="Y383" s="581"/>
      <c r="Z383" s="587"/>
      <c r="AA383" s="581"/>
      <c r="AB383" s="581"/>
      <c r="AC383" s="581"/>
      <c r="AD383" s="581"/>
      <c r="AE383" s="581"/>
      <c r="AF383" s="581"/>
      <c r="AG383" s="581"/>
      <c r="AH383" s="581"/>
    </row>
    <row r="384" spans="7:34" x14ac:dyDescent="0.25">
      <c r="G384" s="586"/>
      <c r="H384" s="584"/>
      <c r="I384" s="584"/>
      <c r="J384" s="584"/>
      <c r="K384" s="584"/>
      <c r="L384" s="584"/>
      <c r="M384" s="584"/>
      <c r="N384" s="584"/>
      <c r="O384" s="584"/>
      <c r="P384" s="584"/>
      <c r="Q384" s="584"/>
      <c r="R384" s="584"/>
      <c r="S384" s="584"/>
      <c r="T384" s="584"/>
      <c r="U384" s="584"/>
      <c r="V384" s="581"/>
      <c r="W384" s="581"/>
      <c r="X384" s="581"/>
      <c r="Y384" s="581"/>
      <c r="Z384" s="587"/>
      <c r="AA384" s="581"/>
      <c r="AB384" s="581"/>
      <c r="AC384" s="581"/>
      <c r="AD384" s="581"/>
      <c r="AE384" s="581"/>
      <c r="AF384" s="581"/>
      <c r="AG384" s="581"/>
      <c r="AH384" s="581"/>
    </row>
    <row r="385" spans="7:34" x14ac:dyDescent="0.25">
      <c r="G385" s="586"/>
      <c r="H385" s="584"/>
      <c r="I385" s="584"/>
      <c r="J385" s="584"/>
      <c r="K385" s="584"/>
      <c r="L385" s="584"/>
      <c r="M385" s="584"/>
      <c r="N385" s="584"/>
      <c r="O385" s="584"/>
      <c r="P385" s="584"/>
      <c r="Q385" s="584"/>
      <c r="R385" s="584"/>
      <c r="S385" s="584"/>
      <c r="T385" s="584"/>
      <c r="U385" s="584"/>
      <c r="V385" s="581"/>
      <c r="W385" s="581"/>
      <c r="X385" s="581"/>
      <c r="Y385" s="581"/>
      <c r="Z385" s="587"/>
      <c r="AA385" s="581"/>
      <c r="AB385" s="581"/>
      <c r="AC385" s="581"/>
      <c r="AD385" s="581"/>
      <c r="AE385" s="581"/>
      <c r="AF385" s="581"/>
      <c r="AG385" s="581"/>
      <c r="AH385" s="581"/>
    </row>
    <row r="386" spans="7:34" x14ac:dyDescent="0.25">
      <c r="G386" s="586"/>
      <c r="H386" s="584"/>
      <c r="I386" s="584"/>
      <c r="J386" s="584"/>
      <c r="K386" s="584"/>
      <c r="L386" s="584"/>
      <c r="M386" s="584"/>
      <c r="N386" s="584"/>
      <c r="O386" s="584"/>
      <c r="P386" s="584"/>
      <c r="Q386" s="584"/>
      <c r="R386" s="584"/>
      <c r="S386" s="584"/>
      <c r="T386" s="584"/>
      <c r="U386" s="584"/>
      <c r="V386" s="581"/>
      <c r="W386" s="581"/>
      <c r="X386" s="581"/>
      <c r="Y386" s="581"/>
      <c r="Z386" s="587"/>
      <c r="AA386" s="581"/>
      <c r="AB386" s="581"/>
      <c r="AC386" s="581"/>
      <c r="AD386" s="581"/>
      <c r="AE386" s="581"/>
      <c r="AF386" s="581"/>
      <c r="AG386" s="581"/>
      <c r="AH386" s="581"/>
    </row>
    <row r="387" spans="7:34" x14ac:dyDescent="0.25">
      <c r="G387" s="586"/>
      <c r="H387" s="584"/>
      <c r="I387" s="584"/>
      <c r="J387" s="584"/>
      <c r="K387" s="584"/>
      <c r="L387" s="584"/>
      <c r="M387" s="584"/>
      <c r="N387" s="584"/>
      <c r="O387" s="584"/>
      <c r="P387" s="584"/>
      <c r="Q387" s="584"/>
      <c r="R387" s="584"/>
      <c r="S387" s="584"/>
      <c r="T387" s="584"/>
      <c r="U387" s="584"/>
      <c r="V387" s="581"/>
      <c r="W387" s="581"/>
      <c r="X387" s="581"/>
      <c r="Y387" s="581"/>
      <c r="Z387" s="587"/>
      <c r="AA387" s="581"/>
      <c r="AB387" s="581"/>
      <c r="AC387" s="581"/>
      <c r="AD387" s="581"/>
      <c r="AE387" s="581"/>
      <c r="AF387" s="581"/>
      <c r="AG387" s="581"/>
      <c r="AH387" s="581"/>
    </row>
    <row r="388" spans="7:34" x14ac:dyDescent="0.25">
      <c r="G388" s="586"/>
      <c r="H388" s="584"/>
      <c r="I388" s="584"/>
      <c r="J388" s="584"/>
      <c r="K388" s="584"/>
      <c r="L388" s="584"/>
      <c r="M388" s="584"/>
      <c r="N388" s="584"/>
      <c r="O388" s="584"/>
      <c r="P388" s="584"/>
      <c r="Q388" s="584"/>
      <c r="R388" s="584"/>
      <c r="S388" s="584"/>
      <c r="T388" s="584"/>
      <c r="U388" s="584"/>
      <c r="V388" s="581"/>
      <c r="W388" s="581"/>
      <c r="X388" s="581"/>
      <c r="Y388" s="581"/>
      <c r="Z388" s="587"/>
      <c r="AA388" s="581"/>
      <c r="AB388" s="581"/>
      <c r="AC388" s="581"/>
      <c r="AD388" s="581"/>
      <c r="AE388" s="581"/>
      <c r="AF388" s="581"/>
      <c r="AG388" s="581"/>
      <c r="AH388" s="581"/>
    </row>
    <row r="389" spans="7:34" x14ac:dyDescent="0.25">
      <c r="G389" s="586"/>
      <c r="H389" s="584"/>
      <c r="I389" s="584"/>
      <c r="J389" s="584"/>
      <c r="K389" s="584"/>
      <c r="L389" s="584"/>
      <c r="M389" s="584"/>
      <c r="N389" s="584"/>
      <c r="O389" s="584"/>
      <c r="P389" s="584"/>
      <c r="Q389" s="584"/>
      <c r="R389" s="584"/>
      <c r="S389" s="584"/>
      <c r="T389" s="584"/>
      <c r="U389" s="584"/>
      <c r="V389" s="581"/>
      <c r="W389" s="581"/>
      <c r="X389" s="581"/>
      <c r="Y389" s="581"/>
      <c r="Z389" s="587"/>
      <c r="AA389" s="581"/>
      <c r="AB389" s="581"/>
      <c r="AC389" s="581"/>
      <c r="AD389" s="581"/>
      <c r="AE389" s="581"/>
      <c r="AF389" s="581"/>
      <c r="AG389" s="581"/>
      <c r="AH389" s="581"/>
    </row>
    <row r="390" spans="7:34" x14ac:dyDescent="0.25">
      <c r="G390" s="586"/>
      <c r="H390" s="584"/>
      <c r="I390" s="584"/>
      <c r="J390" s="584"/>
      <c r="K390" s="584"/>
      <c r="L390" s="584"/>
      <c r="M390" s="584"/>
      <c r="N390" s="584"/>
      <c r="O390" s="584"/>
      <c r="P390" s="584"/>
      <c r="Q390" s="584"/>
      <c r="R390" s="584"/>
      <c r="S390" s="584"/>
      <c r="T390" s="584"/>
      <c r="U390" s="584"/>
      <c r="V390" s="581"/>
      <c r="W390" s="581"/>
      <c r="X390" s="581"/>
      <c r="Y390" s="581"/>
      <c r="Z390" s="587"/>
      <c r="AA390" s="581"/>
      <c r="AB390" s="581"/>
      <c r="AC390" s="581"/>
      <c r="AD390" s="581"/>
      <c r="AE390" s="581"/>
      <c r="AF390" s="581"/>
      <c r="AG390" s="581"/>
      <c r="AH390" s="581"/>
    </row>
    <row r="391" spans="7:34" x14ac:dyDescent="0.25">
      <c r="G391" s="586"/>
      <c r="H391" s="584"/>
      <c r="I391" s="584"/>
      <c r="J391" s="584"/>
      <c r="K391" s="584"/>
      <c r="L391" s="584"/>
      <c r="M391" s="584"/>
      <c r="N391" s="584"/>
      <c r="O391" s="584"/>
      <c r="P391" s="584"/>
      <c r="Q391" s="584"/>
      <c r="R391" s="584"/>
      <c r="S391" s="584"/>
      <c r="T391" s="584"/>
      <c r="U391" s="584"/>
      <c r="V391" s="581"/>
      <c r="W391" s="581"/>
      <c r="X391" s="581"/>
      <c r="Y391" s="581"/>
      <c r="Z391" s="587"/>
      <c r="AA391" s="581"/>
      <c r="AB391" s="581"/>
      <c r="AC391" s="581"/>
      <c r="AD391" s="581"/>
      <c r="AE391" s="581"/>
      <c r="AF391" s="581"/>
      <c r="AG391" s="581"/>
      <c r="AH391" s="581"/>
    </row>
    <row r="392" spans="7:34" x14ac:dyDescent="0.25">
      <c r="G392" s="586"/>
      <c r="H392" s="584"/>
      <c r="I392" s="584"/>
      <c r="J392" s="584"/>
      <c r="K392" s="584"/>
      <c r="L392" s="584"/>
      <c r="M392" s="584"/>
      <c r="N392" s="584"/>
      <c r="O392" s="584"/>
      <c r="P392" s="584"/>
      <c r="Q392" s="584"/>
      <c r="R392" s="584"/>
      <c r="S392" s="584"/>
      <c r="T392" s="584"/>
      <c r="U392" s="584"/>
      <c r="V392" s="581"/>
      <c r="W392" s="581"/>
      <c r="X392" s="581"/>
      <c r="Y392" s="581"/>
      <c r="Z392" s="587"/>
      <c r="AA392" s="581"/>
      <c r="AB392" s="581"/>
      <c r="AC392" s="581"/>
      <c r="AD392" s="581"/>
      <c r="AE392" s="581"/>
      <c r="AF392" s="581"/>
      <c r="AG392" s="581"/>
      <c r="AH392" s="581"/>
    </row>
    <row r="393" spans="7:34" x14ac:dyDescent="0.25">
      <c r="G393" s="586"/>
      <c r="H393" s="584"/>
      <c r="I393" s="584"/>
      <c r="J393" s="584"/>
      <c r="K393" s="584"/>
      <c r="L393" s="584"/>
      <c r="M393" s="584"/>
      <c r="N393" s="584"/>
      <c r="O393" s="584"/>
      <c r="P393" s="584"/>
      <c r="Q393" s="584"/>
      <c r="R393" s="584"/>
      <c r="S393" s="584"/>
      <c r="T393" s="584"/>
      <c r="U393" s="584"/>
      <c r="V393" s="581"/>
      <c r="W393" s="581"/>
      <c r="X393" s="581"/>
      <c r="Y393" s="581"/>
      <c r="Z393" s="587"/>
      <c r="AA393" s="581"/>
      <c r="AB393" s="581"/>
      <c r="AC393" s="581"/>
      <c r="AD393" s="581"/>
      <c r="AE393" s="581"/>
      <c r="AF393" s="581"/>
      <c r="AG393" s="581"/>
      <c r="AH393" s="581"/>
    </row>
    <row r="394" spans="7:34" x14ac:dyDescent="0.25">
      <c r="G394" s="586"/>
      <c r="H394" s="584"/>
      <c r="I394" s="584"/>
      <c r="J394" s="584"/>
      <c r="K394" s="584"/>
      <c r="L394" s="584"/>
      <c r="M394" s="584"/>
      <c r="N394" s="584"/>
      <c r="O394" s="584"/>
      <c r="P394" s="584"/>
      <c r="Q394" s="584"/>
      <c r="R394" s="584"/>
      <c r="S394" s="584"/>
      <c r="T394" s="584"/>
      <c r="U394" s="584"/>
      <c r="V394" s="581"/>
      <c r="W394" s="581"/>
      <c r="X394" s="581"/>
      <c r="Y394" s="581"/>
      <c r="Z394" s="587"/>
      <c r="AA394" s="581"/>
      <c r="AB394" s="581"/>
      <c r="AC394" s="581"/>
      <c r="AD394" s="581"/>
      <c r="AE394" s="581"/>
      <c r="AF394" s="581"/>
      <c r="AG394" s="581"/>
      <c r="AH394" s="581"/>
    </row>
    <row r="395" spans="7:34" x14ac:dyDescent="0.25">
      <c r="G395" s="586"/>
      <c r="H395" s="584"/>
      <c r="I395" s="584"/>
      <c r="J395" s="584"/>
      <c r="K395" s="584"/>
      <c r="L395" s="584"/>
      <c r="M395" s="584"/>
      <c r="N395" s="584"/>
      <c r="O395" s="584"/>
      <c r="P395" s="584"/>
      <c r="Q395" s="584"/>
      <c r="R395" s="584"/>
      <c r="S395" s="584"/>
      <c r="T395" s="584"/>
      <c r="U395" s="584"/>
      <c r="V395" s="581"/>
      <c r="W395" s="581"/>
      <c r="X395" s="581"/>
      <c r="Y395" s="581"/>
      <c r="Z395" s="587"/>
      <c r="AA395" s="581"/>
      <c r="AB395" s="581"/>
      <c r="AC395" s="581"/>
      <c r="AD395" s="581"/>
      <c r="AE395" s="581"/>
      <c r="AF395" s="581"/>
      <c r="AG395" s="581"/>
      <c r="AH395" s="581"/>
    </row>
    <row r="396" spans="7:34" x14ac:dyDescent="0.25">
      <c r="G396" s="586"/>
      <c r="H396" s="584"/>
      <c r="I396" s="584"/>
      <c r="J396" s="584"/>
      <c r="K396" s="584"/>
      <c r="L396" s="584"/>
      <c r="M396" s="584"/>
      <c r="N396" s="584"/>
      <c r="O396" s="584"/>
      <c r="P396" s="584"/>
      <c r="Q396" s="584"/>
      <c r="R396" s="584"/>
      <c r="S396" s="584"/>
      <c r="T396" s="584"/>
      <c r="U396" s="584"/>
      <c r="V396" s="581"/>
      <c r="W396" s="581"/>
      <c r="X396" s="581"/>
      <c r="Y396" s="581"/>
      <c r="Z396" s="587"/>
      <c r="AA396" s="581"/>
      <c r="AB396" s="581"/>
      <c r="AC396" s="581"/>
      <c r="AD396" s="581"/>
      <c r="AE396" s="581"/>
      <c r="AF396" s="581"/>
      <c r="AG396" s="581"/>
      <c r="AH396" s="581"/>
    </row>
    <row r="397" spans="7:34" x14ac:dyDescent="0.25">
      <c r="G397" s="586"/>
      <c r="H397" s="584"/>
      <c r="I397" s="584"/>
      <c r="J397" s="584"/>
      <c r="K397" s="584"/>
      <c r="L397" s="584"/>
      <c r="M397" s="584"/>
      <c r="N397" s="584"/>
      <c r="O397" s="584"/>
      <c r="P397" s="584"/>
      <c r="Q397" s="584"/>
      <c r="R397" s="584"/>
      <c r="S397" s="584"/>
      <c r="T397" s="584"/>
      <c r="U397" s="584"/>
      <c r="V397" s="581"/>
      <c r="W397" s="581"/>
      <c r="X397" s="581"/>
      <c r="Y397" s="581"/>
      <c r="Z397" s="587"/>
      <c r="AA397" s="581"/>
      <c r="AB397" s="581"/>
      <c r="AC397" s="581"/>
      <c r="AD397" s="581"/>
      <c r="AE397" s="581"/>
      <c r="AF397" s="581"/>
      <c r="AG397" s="581"/>
      <c r="AH397" s="581"/>
    </row>
    <row r="398" spans="7:34" x14ac:dyDescent="0.25">
      <c r="G398" s="586"/>
      <c r="H398" s="584"/>
      <c r="I398" s="584"/>
      <c r="J398" s="584"/>
      <c r="K398" s="584"/>
      <c r="L398" s="584"/>
      <c r="M398" s="584"/>
      <c r="N398" s="584"/>
      <c r="O398" s="584"/>
      <c r="P398" s="584"/>
      <c r="Q398" s="584"/>
      <c r="R398" s="584"/>
      <c r="S398" s="584"/>
      <c r="T398" s="584"/>
      <c r="U398" s="584"/>
      <c r="V398" s="581"/>
      <c r="W398" s="581"/>
      <c r="X398" s="581"/>
      <c r="Y398" s="581"/>
      <c r="Z398" s="587"/>
      <c r="AA398" s="581"/>
      <c r="AB398" s="581"/>
      <c r="AC398" s="581"/>
      <c r="AD398" s="581"/>
      <c r="AE398" s="581"/>
      <c r="AF398" s="581"/>
      <c r="AG398" s="581"/>
      <c r="AH398" s="581"/>
    </row>
    <row r="399" spans="7:34" x14ac:dyDescent="0.25">
      <c r="G399" s="586"/>
      <c r="H399" s="584"/>
      <c r="I399" s="584"/>
      <c r="J399" s="584"/>
      <c r="K399" s="584"/>
      <c r="L399" s="584"/>
      <c r="M399" s="584"/>
      <c r="N399" s="584"/>
      <c r="O399" s="584"/>
      <c r="P399" s="584"/>
      <c r="Q399" s="584"/>
      <c r="R399" s="584"/>
      <c r="S399" s="584"/>
      <c r="T399" s="584"/>
      <c r="U399" s="584"/>
      <c r="V399" s="581"/>
      <c r="W399" s="581"/>
      <c r="X399" s="581"/>
      <c r="Y399" s="581"/>
      <c r="Z399" s="587"/>
      <c r="AA399" s="581"/>
      <c r="AB399" s="581"/>
      <c r="AC399" s="581"/>
      <c r="AD399" s="581"/>
      <c r="AE399" s="581"/>
      <c r="AF399" s="581"/>
      <c r="AG399" s="581"/>
      <c r="AH399" s="581"/>
    </row>
    <row r="400" spans="7:34" x14ac:dyDescent="0.25">
      <c r="G400" s="586"/>
      <c r="H400" s="584"/>
      <c r="I400" s="584"/>
      <c r="J400" s="584"/>
      <c r="K400" s="584"/>
      <c r="L400" s="584"/>
      <c r="M400" s="584"/>
      <c r="N400" s="584"/>
      <c r="O400" s="584"/>
      <c r="P400" s="584"/>
      <c r="Q400" s="584"/>
      <c r="R400" s="584"/>
      <c r="S400" s="584"/>
      <c r="T400" s="584"/>
      <c r="U400" s="584"/>
      <c r="V400" s="581"/>
      <c r="W400" s="581"/>
      <c r="X400" s="581"/>
      <c r="Y400" s="581"/>
      <c r="Z400" s="587"/>
      <c r="AA400" s="581"/>
      <c r="AB400" s="581"/>
      <c r="AC400" s="581"/>
      <c r="AD400" s="581"/>
      <c r="AE400" s="581"/>
      <c r="AF400" s="581"/>
      <c r="AG400" s="581"/>
      <c r="AH400" s="581"/>
    </row>
    <row r="401" spans="7:34" x14ac:dyDescent="0.25">
      <c r="G401" s="586"/>
      <c r="H401" s="584"/>
      <c r="I401" s="584"/>
      <c r="J401" s="584"/>
      <c r="K401" s="584"/>
      <c r="L401" s="584"/>
      <c r="M401" s="584"/>
      <c r="N401" s="584"/>
      <c r="O401" s="584"/>
      <c r="P401" s="584"/>
      <c r="Q401" s="584"/>
      <c r="R401" s="584"/>
      <c r="S401" s="584"/>
      <c r="T401" s="584"/>
      <c r="U401" s="584"/>
      <c r="V401" s="581"/>
      <c r="W401" s="581"/>
      <c r="X401" s="581"/>
      <c r="Y401" s="581"/>
      <c r="Z401" s="587"/>
      <c r="AA401" s="581"/>
      <c r="AB401" s="581"/>
      <c r="AC401" s="581"/>
      <c r="AD401" s="581"/>
      <c r="AE401" s="581"/>
      <c r="AF401" s="581"/>
      <c r="AG401" s="581"/>
      <c r="AH401" s="581"/>
    </row>
    <row r="402" spans="7:34" x14ac:dyDescent="0.25">
      <c r="G402" s="586"/>
      <c r="H402" s="584"/>
      <c r="I402" s="584"/>
      <c r="J402" s="584"/>
      <c r="K402" s="584"/>
      <c r="L402" s="584"/>
      <c r="M402" s="584"/>
      <c r="N402" s="584"/>
      <c r="O402" s="584"/>
      <c r="P402" s="584"/>
      <c r="Q402" s="584"/>
      <c r="R402" s="584"/>
      <c r="S402" s="584"/>
      <c r="T402" s="584"/>
      <c r="U402" s="584"/>
      <c r="V402" s="581"/>
      <c r="W402" s="581"/>
      <c r="X402" s="581"/>
      <c r="Y402" s="581"/>
      <c r="Z402" s="587"/>
      <c r="AA402" s="581"/>
      <c r="AB402" s="581"/>
      <c r="AC402" s="581"/>
      <c r="AD402" s="581"/>
      <c r="AE402" s="581"/>
      <c r="AF402" s="581"/>
      <c r="AG402" s="581"/>
      <c r="AH402" s="581"/>
    </row>
    <row r="403" spans="7:34" x14ac:dyDescent="0.25">
      <c r="G403" s="586"/>
      <c r="H403" s="584"/>
      <c r="I403" s="584"/>
      <c r="J403" s="584"/>
      <c r="K403" s="584"/>
      <c r="L403" s="584"/>
      <c r="M403" s="584"/>
      <c r="N403" s="584"/>
      <c r="O403" s="584"/>
      <c r="P403" s="584"/>
      <c r="Q403" s="584"/>
      <c r="R403" s="584"/>
      <c r="S403" s="584"/>
      <c r="T403" s="584"/>
      <c r="U403" s="584"/>
      <c r="V403" s="581"/>
      <c r="W403" s="581"/>
      <c r="X403" s="581"/>
      <c r="Y403" s="581"/>
      <c r="Z403" s="587"/>
      <c r="AA403" s="581"/>
      <c r="AB403" s="581"/>
      <c r="AC403" s="581"/>
      <c r="AD403" s="581"/>
      <c r="AE403" s="581"/>
      <c r="AF403" s="581"/>
      <c r="AG403" s="581"/>
      <c r="AH403" s="581"/>
    </row>
    <row r="404" spans="7:34" x14ac:dyDescent="0.25">
      <c r="G404" s="586"/>
      <c r="H404" s="584"/>
      <c r="I404" s="584"/>
      <c r="J404" s="584"/>
      <c r="K404" s="584"/>
      <c r="L404" s="584"/>
      <c r="M404" s="584"/>
      <c r="N404" s="584"/>
      <c r="O404" s="584"/>
      <c r="P404" s="584"/>
      <c r="Q404" s="584"/>
      <c r="R404" s="584"/>
      <c r="S404" s="584"/>
      <c r="T404" s="584"/>
      <c r="U404" s="584"/>
      <c r="V404" s="581"/>
      <c r="W404" s="581"/>
      <c r="X404" s="581"/>
      <c r="Y404" s="581"/>
      <c r="Z404" s="587"/>
      <c r="AA404" s="581"/>
      <c r="AB404" s="581"/>
      <c r="AC404" s="581"/>
      <c r="AD404" s="581"/>
      <c r="AE404" s="581"/>
      <c r="AF404" s="581"/>
      <c r="AG404" s="581"/>
      <c r="AH404" s="581"/>
    </row>
    <row r="405" spans="7:34" x14ac:dyDescent="0.25">
      <c r="G405" s="586"/>
      <c r="H405" s="584"/>
      <c r="I405" s="584"/>
      <c r="J405" s="584"/>
      <c r="K405" s="584"/>
      <c r="L405" s="584"/>
      <c r="M405" s="584"/>
      <c r="N405" s="584"/>
      <c r="O405" s="584"/>
      <c r="P405" s="584"/>
      <c r="Q405" s="584"/>
      <c r="R405" s="584"/>
      <c r="S405" s="584"/>
      <c r="T405" s="584"/>
      <c r="U405" s="584"/>
      <c r="V405" s="581"/>
      <c r="W405" s="581"/>
      <c r="X405" s="581"/>
      <c r="Y405" s="581"/>
      <c r="Z405" s="587"/>
      <c r="AA405" s="581"/>
      <c r="AB405" s="581"/>
      <c r="AC405" s="581"/>
      <c r="AD405" s="581"/>
      <c r="AE405" s="581"/>
      <c r="AF405" s="581"/>
      <c r="AG405" s="581"/>
      <c r="AH405" s="581"/>
    </row>
    <row r="406" spans="7:34" x14ac:dyDescent="0.25">
      <c r="G406" s="586"/>
      <c r="H406" s="584"/>
      <c r="I406" s="584"/>
      <c r="J406" s="584"/>
      <c r="K406" s="584"/>
      <c r="L406" s="584"/>
      <c r="M406" s="584"/>
      <c r="N406" s="584"/>
      <c r="O406" s="584"/>
      <c r="P406" s="584"/>
      <c r="Q406" s="584"/>
      <c r="R406" s="584"/>
      <c r="S406" s="584"/>
      <c r="T406" s="584"/>
      <c r="U406" s="584"/>
      <c r="V406" s="581"/>
      <c r="W406" s="581"/>
      <c r="X406" s="581"/>
      <c r="Y406" s="581"/>
      <c r="Z406" s="587"/>
      <c r="AA406" s="581"/>
      <c r="AB406" s="581"/>
      <c r="AC406" s="581"/>
      <c r="AD406" s="581"/>
      <c r="AE406" s="581"/>
      <c r="AF406" s="581"/>
      <c r="AG406" s="581"/>
      <c r="AH406" s="581"/>
    </row>
    <row r="407" spans="7:34" x14ac:dyDescent="0.25">
      <c r="G407" s="586"/>
      <c r="H407" s="584"/>
      <c r="I407" s="584"/>
      <c r="J407" s="584"/>
      <c r="K407" s="584"/>
      <c r="L407" s="584"/>
      <c r="M407" s="584"/>
      <c r="N407" s="584"/>
      <c r="O407" s="584"/>
      <c r="P407" s="584"/>
      <c r="Q407" s="584"/>
      <c r="R407" s="584"/>
      <c r="S407" s="584"/>
      <c r="T407" s="584"/>
      <c r="U407" s="584"/>
      <c r="V407" s="581"/>
      <c r="W407" s="581"/>
      <c r="X407" s="581"/>
      <c r="Y407" s="581"/>
      <c r="Z407" s="587"/>
      <c r="AA407" s="581"/>
      <c r="AB407" s="581"/>
      <c r="AC407" s="581"/>
      <c r="AD407" s="581"/>
      <c r="AE407" s="581"/>
      <c r="AF407" s="581"/>
      <c r="AG407" s="581"/>
      <c r="AH407" s="581"/>
    </row>
    <row r="408" spans="7:34" x14ac:dyDescent="0.25">
      <c r="G408" s="586"/>
      <c r="H408" s="584"/>
      <c r="I408" s="584"/>
      <c r="J408" s="584"/>
      <c r="K408" s="584"/>
      <c r="L408" s="584"/>
      <c r="M408" s="584"/>
      <c r="N408" s="584"/>
      <c r="O408" s="584"/>
      <c r="P408" s="584"/>
      <c r="Q408" s="584"/>
      <c r="R408" s="584"/>
      <c r="S408" s="584"/>
      <c r="T408" s="584"/>
      <c r="U408" s="584"/>
      <c r="V408" s="581"/>
      <c r="W408" s="581"/>
      <c r="X408" s="581"/>
      <c r="Y408" s="581"/>
      <c r="Z408" s="587"/>
      <c r="AA408" s="581"/>
      <c r="AB408" s="581"/>
      <c r="AC408" s="581"/>
      <c r="AD408" s="581"/>
      <c r="AE408" s="581"/>
      <c r="AF408" s="581"/>
      <c r="AG408" s="581"/>
      <c r="AH408" s="581"/>
    </row>
    <row r="409" spans="7:34" x14ac:dyDescent="0.25">
      <c r="G409" s="586"/>
      <c r="H409" s="584"/>
      <c r="I409" s="584"/>
      <c r="J409" s="584"/>
      <c r="K409" s="584"/>
      <c r="L409" s="584"/>
      <c r="M409" s="584"/>
      <c r="N409" s="584"/>
      <c r="O409" s="584"/>
      <c r="P409" s="584"/>
      <c r="Q409" s="584"/>
      <c r="R409" s="584"/>
      <c r="S409" s="584"/>
      <c r="T409" s="584"/>
      <c r="U409" s="584"/>
      <c r="V409" s="581"/>
      <c r="W409" s="581"/>
      <c r="X409" s="581"/>
      <c r="Y409" s="581"/>
      <c r="Z409" s="587"/>
      <c r="AA409" s="581"/>
      <c r="AB409" s="581"/>
      <c r="AC409" s="581"/>
      <c r="AD409" s="581"/>
      <c r="AE409" s="581"/>
      <c r="AF409" s="581"/>
      <c r="AG409" s="581"/>
      <c r="AH409" s="581"/>
    </row>
    <row r="410" spans="7:34" x14ac:dyDescent="0.25">
      <c r="G410" s="586"/>
      <c r="H410" s="584"/>
      <c r="I410" s="584"/>
      <c r="J410" s="584"/>
      <c r="K410" s="584"/>
      <c r="L410" s="584"/>
      <c r="M410" s="584"/>
      <c r="N410" s="584"/>
      <c r="O410" s="584"/>
      <c r="P410" s="584"/>
      <c r="Q410" s="584"/>
      <c r="R410" s="584"/>
      <c r="S410" s="584"/>
      <c r="T410" s="584"/>
      <c r="U410" s="584"/>
      <c r="V410" s="581"/>
      <c r="W410" s="581"/>
      <c r="X410" s="581"/>
      <c r="Y410" s="581"/>
      <c r="Z410" s="587"/>
      <c r="AA410" s="581"/>
      <c r="AB410" s="581"/>
      <c r="AC410" s="581"/>
      <c r="AD410" s="581"/>
      <c r="AE410" s="581"/>
      <c r="AF410" s="581"/>
      <c r="AG410" s="581"/>
      <c r="AH410" s="581"/>
    </row>
    <row r="411" spans="7:34" x14ac:dyDescent="0.25">
      <c r="G411" s="586"/>
      <c r="H411" s="584"/>
      <c r="I411" s="584"/>
      <c r="J411" s="584"/>
      <c r="K411" s="584"/>
      <c r="L411" s="584"/>
      <c r="M411" s="584"/>
      <c r="N411" s="584"/>
      <c r="O411" s="584"/>
      <c r="P411" s="584"/>
      <c r="Q411" s="584"/>
      <c r="R411" s="584"/>
      <c r="S411" s="584"/>
      <c r="T411" s="584"/>
      <c r="U411" s="584"/>
      <c r="V411" s="581"/>
      <c r="W411" s="581"/>
      <c r="X411" s="581"/>
      <c r="Y411" s="581"/>
      <c r="Z411" s="587"/>
      <c r="AA411" s="581"/>
      <c r="AB411" s="581"/>
      <c r="AC411" s="581"/>
      <c r="AD411" s="581"/>
      <c r="AE411" s="581"/>
      <c r="AF411" s="581"/>
      <c r="AG411" s="581"/>
      <c r="AH411" s="581"/>
    </row>
    <row r="412" spans="7:34" x14ac:dyDescent="0.25">
      <c r="G412" s="586"/>
      <c r="H412" s="584"/>
      <c r="I412" s="584"/>
      <c r="J412" s="584"/>
      <c r="K412" s="584"/>
      <c r="L412" s="584"/>
      <c r="M412" s="584"/>
      <c r="N412" s="584"/>
      <c r="O412" s="584"/>
      <c r="P412" s="584"/>
      <c r="Q412" s="584"/>
      <c r="R412" s="584"/>
      <c r="S412" s="584"/>
      <c r="T412" s="584"/>
      <c r="U412" s="584"/>
      <c r="V412" s="581"/>
      <c r="W412" s="581"/>
      <c r="X412" s="581"/>
      <c r="Y412" s="581"/>
      <c r="Z412" s="587"/>
      <c r="AA412" s="581"/>
      <c r="AB412" s="581"/>
      <c r="AC412" s="581"/>
      <c r="AD412" s="581"/>
      <c r="AE412" s="581"/>
      <c r="AF412" s="581"/>
      <c r="AG412" s="581"/>
      <c r="AH412" s="581"/>
    </row>
    <row r="413" spans="7:34" x14ac:dyDescent="0.25">
      <c r="G413" s="586"/>
      <c r="H413" s="584"/>
      <c r="I413" s="584"/>
      <c r="J413" s="584"/>
      <c r="K413" s="584"/>
      <c r="L413" s="584"/>
      <c r="M413" s="584"/>
      <c r="N413" s="584"/>
      <c r="O413" s="584"/>
      <c r="P413" s="584"/>
      <c r="Q413" s="584"/>
      <c r="R413" s="584"/>
      <c r="S413" s="584"/>
      <c r="T413" s="584"/>
      <c r="U413" s="584"/>
      <c r="V413" s="581"/>
      <c r="W413" s="581"/>
      <c r="X413" s="581"/>
      <c r="Y413" s="581"/>
      <c r="Z413" s="587"/>
      <c r="AA413" s="581"/>
      <c r="AB413" s="581"/>
      <c r="AC413" s="581"/>
      <c r="AD413" s="581"/>
      <c r="AE413" s="581"/>
      <c r="AF413" s="581"/>
      <c r="AG413" s="581"/>
      <c r="AH413" s="581"/>
    </row>
    <row r="414" spans="7:34" x14ac:dyDescent="0.25">
      <c r="G414" s="586"/>
      <c r="H414" s="584"/>
      <c r="I414" s="584"/>
      <c r="J414" s="584"/>
      <c r="K414" s="584"/>
      <c r="L414" s="584"/>
      <c r="M414" s="584"/>
      <c r="N414" s="584"/>
      <c r="O414" s="584"/>
      <c r="P414" s="584"/>
      <c r="Q414" s="584"/>
      <c r="R414" s="584"/>
      <c r="S414" s="584"/>
      <c r="T414" s="584"/>
      <c r="U414" s="584"/>
      <c r="V414" s="581"/>
      <c r="W414" s="581"/>
      <c r="X414" s="581"/>
      <c r="Y414" s="581"/>
      <c r="Z414" s="587"/>
      <c r="AA414" s="581"/>
      <c r="AB414" s="581"/>
      <c r="AC414" s="581"/>
      <c r="AD414" s="581"/>
      <c r="AE414" s="581"/>
      <c r="AF414" s="581"/>
      <c r="AG414" s="581"/>
      <c r="AH414" s="581"/>
    </row>
    <row r="415" spans="7:34" x14ac:dyDescent="0.25">
      <c r="G415" s="586"/>
      <c r="H415" s="584"/>
      <c r="I415" s="584"/>
      <c r="J415" s="584"/>
      <c r="K415" s="584"/>
      <c r="L415" s="584"/>
      <c r="M415" s="584"/>
      <c r="N415" s="584"/>
      <c r="O415" s="584"/>
      <c r="P415" s="584"/>
      <c r="Q415" s="584"/>
      <c r="R415" s="584"/>
      <c r="S415" s="584"/>
      <c r="T415" s="584"/>
      <c r="U415" s="584"/>
      <c r="V415" s="581"/>
      <c r="W415" s="581"/>
      <c r="X415" s="581"/>
      <c r="Y415" s="581"/>
      <c r="Z415" s="587"/>
      <c r="AA415" s="581"/>
      <c r="AB415" s="581"/>
      <c r="AC415" s="581"/>
      <c r="AD415" s="581"/>
      <c r="AE415" s="581"/>
      <c r="AF415" s="581"/>
      <c r="AG415" s="581"/>
      <c r="AH415" s="581"/>
    </row>
    <row r="416" spans="7:34" x14ac:dyDescent="0.25">
      <c r="G416" s="586"/>
      <c r="H416" s="584"/>
      <c r="I416" s="584"/>
      <c r="J416" s="584"/>
      <c r="K416" s="584"/>
      <c r="L416" s="584"/>
      <c r="M416" s="584"/>
      <c r="N416" s="584"/>
      <c r="O416" s="584"/>
      <c r="P416" s="584"/>
      <c r="Q416" s="584"/>
      <c r="R416" s="584"/>
      <c r="S416" s="584"/>
      <c r="T416" s="584"/>
      <c r="U416" s="584"/>
      <c r="V416" s="581"/>
      <c r="W416" s="581"/>
      <c r="X416" s="581"/>
      <c r="Y416" s="581"/>
      <c r="Z416" s="587"/>
      <c r="AA416" s="581"/>
      <c r="AB416" s="581"/>
      <c r="AC416" s="581"/>
      <c r="AD416" s="581"/>
      <c r="AE416" s="581"/>
      <c r="AF416" s="581"/>
      <c r="AG416" s="581"/>
      <c r="AH416" s="581"/>
    </row>
    <row r="417" spans="7:34" x14ac:dyDescent="0.25">
      <c r="G417" s="586"/>
      <c r="H417" s="584"/>
      <c r="I417" s="584"/>
      <c r="J417" s="584"/>
      <c r="K417" s="584"/>
      <c r="L417" s="584"/>
      <c r="M417" s="584"/>
      <c r="N417" s="584"/>
      <c r="O417" s="584"/>
      <c r="P417" s="584"/>
      <c r="Q417" s="584"/>
      <c r="R417" s="584"/>
      <c r="S417" s="584"/>
      <c r="T417" s="584"/>
      <c r="U417" s="584"/>
      <c r="V417" s="581"/>
      <c r="W417" s="581"/>
      <c r="X417" s="581"/>
      <c r="Y417" s="581"/>
      <c r="Z417" s="587"/>
      <c r="AA417" s="581"/>
      <c r="AB417" s="581"/>
      <c r="AC417" s="581"/>
      <c r="AD417" s="581"/>
      <c r="AE417" s="581"/>
      <c r="AF417" s="581"/>
      <c r="AG417" s="581"/>
      <c r="AH417" s="581"/>
    </row>
    <row r="418" spans="7:34" x14ac:dyDescent="0.25">
      <c r="G418" s="586"/>
      <c r="H418" s="584"/>
      <c r="I418" s="584"/>
      <c r="J418" s="584"/>
      <c r="K418" s="584"/>
      <c r="L418" s="584"/>
      <c r="M418" s="584"/>
      <c r="N418" s="584"/>
      <c r="O418" s="584"/>
      <c r="P418" s="584"/>
      <c r="Q418" s="584"/>
      <c r="R418" s="584"/>
      <c r="S418" s="584"/>
      <c r="T418" s="584"/>
      <c r="U418" s="584"/>
      <c r="V418" s="581"/>
      <c r="W418" s="581"/>
      <c r="X418" s="581"/>
      <c r="Y418" s="581"/>
      <c r="Z418" s="587"/>
      <c r="AA418" s="581"/>
      <c r="AB418" s="581"/>
      <c r="AC418" s="581"/>
      <c r="AD418" s="581"/>
      <c r="AE418" s="581"/>
      <c r="AF418" s="581"/>
      <c r="AG418" s="581"/>
      <c r="AH418" s="581"/>
    </row>
    <row r="419" spans="7:34" x14ac:dyDescent="0.25">
      <c r="G419" s="586"/>
      <c r="H419" s="584"/>
      <c r="I419" s="584"/>
      <c r="J419" s="584"/>
      <c r="K419" s="584"/>
      <c r="L419" s="584"/>
      <c r="M419" s="584"/>
      <c r="N419" s="584"/>
      <c r="O419" s="584"/>
      <c r="P419" s="584"/>
      <c r="Q419" s="584"/>
      <c r="R419" s="584"/>
      <c r="S419" s="584"/>
      <c r="T419" s="584"/>
      <c r="U419" s="584"/>
      <c r="V419" s="581"/>
      <c r="W419" s="581"/>
      <c r="X419" s="581"/>
      <c r="Y419" s="581"/>
      <c r="Z419" s="587"/>
      <c r="AA419" s="581"/>
      <c r="AB419" s="581"/>
      <c r="AC419" s="581"/>
      <c r="AD419" s="581"/>
      <c r="AE419" s="581"/>
      <c r="AF419" s="581"/>
      <c r="AG419" s="581"/>
      <c r="AH419" s="581"/>
    </row>
    <row r="420" spans="7:34" x14ac:dyDescent="0.25">
      <c r="G420" s="586"/>
      <c r="H420" s="584"/>
      <c r="I420" s="584"/>
      <c r="J420" s="584"/>
      <c r="K420" s="584"/>
      <c r="L420" s="584"/>
      <c r="M420" s="584"/>
      <c r="N420" s="584"/>
      <c r="O420" s="584"/>
      <c r="P420" s="584"/>
      <c r="Q420" s="584"/>
      <c r="R420" s="584"/>
      <c r="S420" s="584"/>
      <c r="T420" s="584"/>
      <c r="U420" s="584"/>
      <c r="V420" s="581"/>
      <c r="W420" s="581"/>
      <c r="X420" s="581"/>
      <c r="Y420" s="581"/>
      <c r="Z420" s="587"/>
      <c r="AA420" s="581"/>
      <c r="AB420" s="581"/>
      <c r="AC420" s="581"/>
      <c r="AD420" s="581"/>
      <c r="AE420" s="581"/>
      <c r="AF420" s="581"/>
      <c r="AG420" s="581"/>
      <c r="AH420" s="581"/>
    </row>
    <row r="421" spans="7:34" x14ac:dyDescent="0.25">
      <c r="G421" s="586"/>
      <c r="H421" s="584"/>
      <c r="I421" s="584"/>
      <c r="J421" s="584"/>
      <c r="K421" s="584"/>
      <c r="L421" s="584"/>
      <c r="M421" s="584"/>
      <c r="N421" s="584"/>
      <c r="O421" s="584"/>
      <c r="P421" s="584"/>
      <c r="Q421" s="584"/>
      <c r="R421" s="584"/>
      <c r="S421" s="584"/>
      <c r="T421" s="584"/>
      <c r="U421" s="584"/>
      <c r="V421" s="581"/>
      <c r="W421" s="581"/>
      <c r="X421" s="581"/>
      <c r="Y421" s="581"/>
      <c r="Z421" s="587"/>
      <c r="AA421" s="581"/>
      <c r="AB421" s="581"/>
      <c r="AC421" s="581"/>
      <c r="AD421" s="581"/>
      <c r="AE421" s="581"/>
      <c r="AF421" s="581"/>
      <c r="AG421" s="581"/>
      <c r="AH421" s="581"/>
    </row>
    <row r="422" spans="7:34" x14ac:dyDescent="0.25">
      <c r="G422" s="586"/>
      <c r="H422" s="584"/>
      <c r="I422" s="584"/>
      <c r="J422" s="584"/>
      <c r="K422" s="584"/>
      <c r="L422" s="584"/>
      <c r="M422" s="584"/>
      <c r="N422" s="584"/>
      <c r="O422" s="584"/>
      <c r="P422" s="584"/>
      <c r="Q422" s="584"/>
      <c r="R422" s="584"/>
      <c r="S422" s="584"/>
      <c r="T422" s="584"/>
      <c r="U422" s="584"/>
      <c r="V422" s="581"/>
      <c r="W422" s="581"/>
      <c r="X422" s="581"/>
      <c r="Y422" s="581"/>
      <c r="Z422" s="587"/>
      <c r="AA422" s="581"/>
      <c r="AB422" s="581"/>
      <c r="AC422" s="581"/>
      <c r="AD422" s="581"/>
      <c r="AE422" s="581"/>
      <c r="AF422" s="581"/>
      <c r="AG422" s="581"/>
      <c r="AH422" s="581"/>
    </row>
    <row r="423" spans="7:34" x14ac:dyDescent="0.25">
      <c r="G423" s="586"/>
      <c r="H423" s="584"/>
      <c r="I423" s="584"/>
      <c r="J423" s="584"/>
      <c r="K423" s="584"/>
      <c r="L423" s="584"/>
      <c r="M423" s="584"/>
      <c r="N423" s="584"/>
      <c r="O423" s="584"/>
      <c r="P423" s="584"/>
      <c r="Q423" s="584"/>
      <c r="R423" s="584"/>
      <c r="S423" s="584"/>
      <c r="T423" s="584"/>
      <c r="U423" s="584"/>
      <c r="V423" s="581"/>
      <c r="W423" s="581"/>
      <c r="X423" s="581"/>
      <c r="Y423" s="581"/>
      <c r="Z423" s="587"/>
      <c r="AA423" s="581"/>
      <c r="AB423" s="581"/>
      <c r="AC423" s="581"/>
      <c r="AD423" s="581"/>
      <c r="AE423" s="581"/>
      <c r="AF423" s="581"/>
      <c r="AG423" s="581"/>
      <c r="AH423" s="581"/>
    </row>
    <row r="424" spans="7:34" x14ac:dyDescent="0.25">
      <c r="G424" s="586"/>
      <c r="H424" s="584"/>
      <c r="I424" s="584"/>
      <c r="J424" s="584"/>
      <c r="K424" s="584"/>
      <c r="L424" s="584"/>
      <c r="M424" s="584"/>
      <c r="N424" s="584"/>
      <c r="O424" s="584"/>
      <c r="P424" s="584"/>
      <c r="Q424" s="584"/>
      <c r="R424" s="584"/>
      <c r="S424" s="584"/>
      <c r="T424" s="584"/>
      <c r="U424" s="584"/>
      <c r="V424" s="581"/>
      <c r="W424" s="581"/>
      <c r="X424" s="581"/>
      <c r="Y424" s="581"/>
      <c r="Z424" s="587"/>
      <c r="AA424" s="581"/>
      <c r="AB424" s="581"/>
      <c r="AC424" s="581"/>
      <c r="AD424" s="581"/>
      <c r="AE424" s="581"/>
      <c r="AF424" s="581"/>
      <c r="AG424" s="581"/>
      <c r="AH424" s="581"/>
    </row>
    <row r="425" spans="7:34" x14ac:dyDescent="0.25">
      <c r="G425" s="586"/>
      <c r="H425" s="584"/>
      <c r="I425" s="584"/>
      <c r="J425" s="584"/>
      <c r="K425" s="584"/>
      <c r="L425" s="584"/>
      <c r="M425" s="584"/>
      <c r="N425" s="584"/>
      <c r="O425" s="584"/>
      <c r="P425" s="584"/>
      <c r="Q425" s="584"/>
      <c r="R425" s="584"/>
      <c r="S425" s="584"/>
      <c r="T425" s="584"/>
      <c r="U425" s="584"/>
      <c r="V425" s="581"/>
      <c r="W425" s="581"/>
      <c r="X425" s="581"/>
      <c r="Y425" s="581"/>
      <c r="Z425" s="587"/>
      <c r="AA425" s="581"/>
      <c r="AB425" s="581"/>
      <c r="AC425" s="581"/>
      <c r="AD425" s="581"/>
      <c r="AE425" s="581"/>
      <c r="AF425" s="581"/>
      <c r="AG425" s="581"/>
      <c r="AH425" s="581"/>
    </row>
    <row r="426" spans="7:34" x14ac:dyDescent="0.25">
      <c r="G426" s="586"/>
      <c r="H426" s="584"/>
      <c r="I426" s="584"/>
      <c r="J426" s="584"/>
      <c r="K426" s="584"/>
      <c r="L426" s="584"/>
      <c r="M426" s="584"/>
      <c r="N426" s="584"/>
      <c r="O426" s="584"/>
      <c r="P426" s="584"/>
      <c r="Q426" s="584"/>
      <c r="R426" s="584"/>
      <c r="S426" s="584"/>
      <c r="T426" s="584"/>
      <c r="U426" s="584"/>
      <c r="V426" s="581"/>
      <c r="W426" s="581"/>
      <c r="X426" s="581"/>
      <c r="Y426" s="581"/>
      <c r="Z426" s="587"/>
      <c r="AA426" s="581"/>
      <c r="AB426" s="581"/>
      <c r="AC426" s="581"/>
      <c r="AD426" s="581"/>
      <c r="AE426" s="581"/>
      <c r="AF426" s="581"/>
      <c r="AG426" s="581"/>
      <c r="AH426" s="581"/>
    </row>
    <row r="427" spans="7:34" x14ac:dyDescent="0.25">
      <c r="G427" s="586"/>
      <c r="H427" s="584"/>
      <c r="I427" s="584"/>
      <c r="J427" s="584"/>
      <c r="K427" s="584"/>
      <c r="L427" s="584"/>
      <c r="M427" s="584"/>
      <c r="N427" s="584"/>
      <c r="O427" s="584"/>
      <c r="P427" s="584"/>
      <c r="Q427" s="584"/>
      <c r="R427" s="584"/>
      <c r="S427" s="584"/>
      <c r="T427" s="584"/>
      <c r="U427" s="584"/>
      <c r="V427" s="581"/>
      <c r="W427" s="581"/>
      <c r="X427" s="581"/>
      <c r="Y427" s="581"/>
      <c r="Z427" s="587"/>
      <c r="AA427" s="581"/>
      <c r="AB427" s="581"/>
      <c r="AC427" s="581"/>
      <c r="AD427" s="581"/>
      <c r="AE427" s="581"/>
      <c r="AF427" s="581"/>
      <c r="AG427" s="581"/>
      <c r="AH427" s="581"/>
    </row>
    <row r="428" spans="7:34" x14ac:dyDescent="0.25">
      <c r="G428" s="586"/>
      <c r="H428" s="584"/>
      <c r="I428" s="584"/>
      <c r="J428" s="584"/>
      <c r="K428" s="584"/>
      <c r="L428" s="584"/>
      <c r="M428" s="584"/>
      <c r="N428" s="584"/>
      <c r="O428" s="584"/>
      <c r="P428" s="584"/>
      <c r="Q428" s="584"/>
      <c r="R428" s="584"/>
      <c r="S428" s="584"/>
      <c r="T428" s="584"/>
      <c r="U428" s="584"/>
      <c r="V428" s="581"/>
      <c r="W428" s="581"/>
      <c r="X428" s="581"/>
      <c r="Y428" s="581"/>
      <c r="Z428" s="587"/>
      <c r="AA428" s="581"/>
      <c r="AB428" s="581"/>
      <c r="AC428" s="581"/>
      <c r="AD428" s="581"/>
      <c r="AE428" s="581"/>
      <c r="AF428" s="581"/>
      <c r="AG428" s="581"/>
      <c r="AH428" s="581"/>
    </row>
    <row r="429" spans="7:34" x14ac:dyDescent="0.25">
      <c r="G429" s="586"/>
      <c r="H429" s="584"/>
      <c r="I429" s="584"/>
      <c r="J429" s="584"/>
      <c r="K429" s="584"/>
      <c r="L429" s="584"/>
      <c r="M429" s="584"/>
      <c r="N429" s="584"/>
      <c r="O429" s="584"/>
      <c r="P429" s="584"/>
      <c r="Q429" s="584"/>
      <c r="R429" s="584"/>
      <c r="S429" s="584"/>
      <c r="T429" s="584"/>
      <c r="U429" s="584"/>
      <c r="V429" s="581"/>
      <c r="W429" s="581"/>
      <c r="X429" s="581"/>
      <c r="Y429" s="581"/>
      <c r="Z429" s="587"/>
      <c r="AA429" s="581"/>
      <c r="AB429" s="581"/>
      <c r="AC429" s="581"/>
      <c r="AD429" s="581"/>
      <c r="AE429" s="581"/>
      <c r="AF429" s="581"/>
      <c r="AG429" s="581"/>
      <c r="AH429" s="581"/>
    </row>
    <row r="430" spans="7:34" x14ac:dyDescent="0.25">
      <c r="G430" s="586"/>
      <c r="H430" s="584"/>
      <c r="I430" s="584"/>
      <c r="J430" s="584"/>
      <c r="K430" s="584"/>
      <c r="L430" s="584"/>
      <c r="M430" s="584"/>
      <c r="N430" s="584"/>
      <c r="O430" s="584"/>
      <c r="P430" s="584"/>
      <c r="Q430" s="584"/>
      <c r="R430" s="584"/>
      <c r="S430" s="584"/>
      <c r="T430" s="584"/>
      <c r="U430" s="584"/>
      <c r="V430" s="581"/>
      <c r="W430" s="581"/>
      <c r="X430" s="581"/>
      <c r="Y430" s="581"/>
      <c r="Z430" s="587"/>
      <c r="AA430" s="581"/>
      <c r="AB430" s="581"/>
      <c r="AC430" s="581"/>
      <c r="AD430" s="581"/>
      <c r="AE430" s="581"/>
      <c r="AF430" s="581"/>
      <c r="AG430" s="581"/>
      <c r="AH430" s="581"/>
    </row>
    <row r="431" spans="7:34" x14ac:dyDescent="0.25">
      <c r="G431" s="586"/>
      <c r="H431" s="584"/>
      <c r="I431" s="584"/>
      <c r="J431" s="584"/>
      <c r="K431" s="584"/>
      <c r="L431" s="584"/>
      <c r="M431" s="584"/>
      <c r="N431" s="584"/>
      <c r="O431" s="584"/>
      <c r="P431" s="584"/>
      <c r="Q431" s="584"/>
      <c r="R431" s="584"/>
      <c r="S431" s="584"/>
      <c r="T431" s="584"/>
      <c r="U431" s="584"/>
      <c r="V431" s="581"/>
      <c r="W431" s="581"/>
      <c r="X431" s="581"/>
      <c r="Y431" s="581"/>
      <c r="Z431" s="587"/>
      <c r="AA431" s="581"/>
      <c r="AB431" s="581"/>
      <c r="AC431" s="581"/>
      <c r="AD431" s="581"/>
      <c r="AE431" s="581"/>
      <c r="AF431" s="581"/>
      <c r="AG431" s="581"/>
      <c r="AH431" s="581"/>
    </row>
    <row r="432" spans="7:34" x14ac:dyDescent="0.25">
      <c r="G432" s="586"/>
      <c r="H432" s="584"/>
      <c r="I432" s="584"/>
      <c r="J432" s="584"/>
      <c r="K432" s="584"/>
      <c r="L432" s="584"/>
      <c r="M432" s="584"/>
      <c r="N432" s="584"/>
      <c r="O432" s="584"/>
      <c r="P432" s="584"/>
      <c r="Q432" s="584"/>
      <c r="R432" s="584"/>
      <c r="S432" s="584"/>
      <c r="T432" s="584"/>
      <c r="U432" s="584"/>
      <c r="V432" s="581"/>
      <c r="W432" s="581"/>
      <c r="X432" s="581"/>
      <c r="Y432" s="581"/>
      <c r="Z432" s="587"/>
      <c r="AA432" s="581"/>
      <c r="AB432" s="581"/>
      <c r="AC432" s="581"/>
      <c r="AD432" s="581"/>
      <c r="AE432" s="581"/>
      <c r="AF432" s="581"/>
      <c r="AG432" s="581"/>
      <c r="AH432" s="581"/>
    </row>
    <row r="433" spans="7:34" x14ac:dyDescent="0.25">
      <c r="G433" s="586"/>
      <c r="H433" s="584"/>
      <c r="I433" s="584"/>
      <c r="J433" s="584"/>
      <c r="K433" s="584"/>
      <c r="L433" s="584"/>
      <c r="M433" s="584"/>
      <c r="N433" s="584"/>
      <c r="O433" s="584"/>
      <c r="P433" s="584"/>
      <c r="Q433" s="584"/>
      <c r="R433" s="584"/>
      <c r="S433" s="584"/>
      <c r="T433" s="584"/>
      <c r="U433" s="584"/>
      <c r="V433" s="581"/>
      <c r="W433" s="581"/>
      <c r="X433" s="581"/>
      <c r="Y433" s="581"/>
      <c r="Z433" s="587"/>
      <c r="AA433" s="581"/>
      <c r="AB433" s="581"/>
      <c r="AC433" s="581"/>
      <c r="AD433" s="581"/>
      <c r="AE433" s="581"/>
      <c r="AF433" s="581"/>
      <c r="AG433" s="581"/>
      <c r="AH433" s="581"/>
    </row>
    <row r="434" spans="7:34" x14ac:dyDescent="0.25">
      <c r="G434" s="586"/>
      <c r="H434" s="584"/>
      <c r="I434" s="584"/>
      <c r="J434" s="584"/>
      <c r="K434" s="584"/>
      <c r="L434" s="584"/>
      <c r="M434" s="584"/>
      <c r="N434" s="584"/>
      <c r="O434" s="584"/>
      <c r="P434" s="584"/>
      <c r="Q434" s="584"/>
      <c r="R434" s="584"/>
      <c r="S434" s="584"/>
      <c r="T434" s="584"/>
      <c r="U434" s="584"/>
      <c r="V434" s="581"/>
      <c r="W434" s="581"/>
      <c r="X434" s="581"/>
      <c r="Y434" s="581"/>
      <c r="Z434" s="587"/>
      <c r="AA434" s="581"/>
      <c r="AB434" s="581"/>
      <c r="AC434" s="581"/>
      <c r="AD434" s="581"/>
      <c r="AE434" s="581"/>
      <c r="AF434" s="581"/>
      <c r="AG434" s="581"/>
      <c r="AH434" s="581"/>
    </row>
    <row r="435" spans="7:34" x14ac:dyDescent="0.25">
      <c r="G435" s="586"/>
      <c r="H435" s="584"/>
      <c r="I435" s="584"/>
      <c r="J435" s="584"/>
      <c r="K435" s="584"/>
      <c r="L435" s="584"/>
      <c r="M435" s="584"/>
      <c r="N435" s="584"/>
      <c r="O435" s="584"/>
      <c r="P435" s="584"/>
      <c r="Q435" s="584"/>
      <c r="R435" s="584"/>
      <c r="S435" s="584"/>
      <c r="T435" s="584"/>
      <c r="U435" s="584"/>
      <c r="V435" s="581"/>
      <c r="W435" s="581"/>
      <c r="X435" s="581"/>
      <c r="Y435" s="581"/>
      <c r="Z435" s="587"/>
      <c r="AA435" s="581"/>
      <c r="AB435" s="581"/>
      <c r="AC435" s="581"/>
      <c r="AD435" s="581"/>
      <c r="AE435" s="581"/>
      <c r="AF435" s="581"/>
      <c r="AG435" s="581"/>
      <c r="AH435" s="581"/>
    </row>
    <row r="436" spans="7:34" x14ac:dyDescent="0.25">
      <c r="G436" s="586"/>
      <c r="H436" s="584"/>
      <c r="I436" s="584"/>
      <c r="J436" s="584"/>
      <c r="K436" s="584"/>
      <c r="L436" s="584"/>
      <c r="M436" s="584"/>
      <c r="N436" s="584"/>
      <c r="O436" s="584"/>
      <c r="P436" s="584"/>
      <c r="Q436" s="584"/>
      <c r="R436" s="584"/>
      <c r="S436" s="584"/>
      <c r="T436" s="584"/>
      <c r="U436" s="584"/>
      <c r="V436" s="581"/>
      <c r="W436" s="581"/>
      <c r="X436" s="581"/>
      <c r="Y436" s="581"/>
      <c r="Z436" s="587"/>
      <c r="AA436" s="581"/>
      <c r="AB436" s="581"/>
      <c r="AC436" s="581"/>
      <c r="AD436" s="581"/>
      <c r="AE436" s="581"/>
      <c r="AF436" s="581"/>
      <c r="AG436" s="581"/>
      <c r="AH436" s="581"/>
    </row>
    <row r="437" spans="7:34" x14ac:dyDescent="0.25">
      <c r="G437" s="586"/>
      <c r="H437" s="584"/>
      <c r="I437" s="584"/>
      <c r="J437" s="584"/>
      <c r="K437" s="584"/>
      <c r="L437" s="584"/>
      <c r="M437" s="584"/>
      <c r="N437" s="584"/>
      <c r="O437" s="584"/>
      <c r="P437" s="584"/>
      <c r="Q437" s="584"/>
      <c r="R437" s="584"/>
      <c r="S437" s="584"/>
      <c r="T437" s="584"/>
      <c r="U437" s="584"/>
      <c r="V437" s="581"/>
      <c r="W437" s="581"/>
      <c r="X437" s="581"/>
      <c r="Y437" s="581"/>
      <c r="Z437" s="587"/>
      <c r="AA437" s="581"/>
      <c r="AB437" s="581"/>
      <c r="AC437" s="581"/>
      <c r="AD437" s="581"/>
      <c r="AE437" s="581"/>
      <c r="AF437" s="581"/>
      <c r="AG437" s="581"/>
      <c r="AH437" s="581"/>
    </row>
    <row r="438" spans="7:34" x14ac:dyDescent="0.25">
      <c r="G438" s="586"/>
      <c r="H438" s="584"/>
      <c r="I438" s="584"/>
      <c r="J438" s="584"/>
      <c r="K438" s="584"/>
      <c r="L438" s="584"/>
      <c r="M438" s="584"/>
      <c r="N438" s="584"/>
      <c r="O438" s="584"/>
      <c r="P438" s="584"/>
      <c r="Q438" s="584"/>
      <c r="R438" s="584"/>
      <c r="S438" s="584"/>
      <c r="T438" s="584"/>
      <c r="U438" s="584"/>
      <c r="V438" s="581"/>
      <c r="W438" s="581"/>
      <c r="X438" s="581"/>
      <c r="Y438" s="581"/>
      <c r="Z438" s="587"/>
      <c r="AA438" s="581"/>
      <c r="AB438" s="581"/>
      <c r="AC438" s="581"/>
      <c r="AD438" s="581"/>
      <c r="AE438" s="581"/>
      <c r="AF438" s="581"/>
      <c r="AG438" s="581"/>
      <c r="AH438" s="581"/>
    </row>
    <row r="439" spans="7:34" x14ac:dyDescent="0.25">
      <c r="G439" s="586"/>
      <c r="H439" s="584"/>
      <c r="I439" s="584"/>
      <c r="J439" s="584"/>
      <c r="K439" s="584"/>
      <c r="L439" s="584"/>
      <c r="M439" s="584"/>
      <c r="N439" s="584"/>
      <c r="O439" s="584"/>
      <c r="P439" s="584"/>
      <c r="Q439" s="584"/>
      <c r="R439" s="584"/>
      <c r="S439" s="584"/>
      <c r="T439" s="584"/>
      <c r="U439" s="584"/>
      <c r="V439" s="581"/>
      <c r="W439" s="581"/>
      <c r="X439" s="581"/>
      <c r="Y439" s="581"/>
      <c r="Z439" s="587"/>
      <c r="AA439" s="581"/>
      <c r="AB439" s="581"/>
      <c r="AC439" s="581"/>
      <c r="AD439" s="581"/>
      <c r="AE439" s="581"/>
      <c r="AF439" s="581"/>
      <c r="AG439" s="581"/>
      <c r="AH439" s="581"/>
    </row>
    <row r="440" spans="7:34" x14ac:dyDescent="0.25">
      <c r="G440" s="586"/>
      <c r="H440" s="584"/>
      <c r="I440" s="584"/>
      <c r="J440" s="584"/>
      <c r="K440" s="584"/>
      <c r="L440" s="584"/>
      <c r="M440" s="584"/>
      <c r="N440" s="584"/>
      <c r="O440" s="584"/>
      <c r="P440" s="584"/>
      <c r="Q440" s="584"/>
      <c r="R440" s="584"/>
      <c r="S440" s="584"/>
      <c r="T440" s="584"/>
      <c r="U440" s="584"/>
      <c r="V440" s="581"/>
      <c r="W440" s="581"/>
      <c r="X440" s="581"/>
      <c r="Y440" s="581"/>
      <c r="Z440" s="587"/>
      <c r="AA440" s="581"/>
      <c r="AB440" s="581"/>
      <c r="AC440" s="581"/>
      <c r="AD440" s="581"/>
      <c r="AE440" s="581"/>
      <c r="AF440" s="581"/>
      <c r="AG440" s="581"/>
      <c r="AH440" s="581"/>
    </row>
    <row r="441" spans="7:34" x14ac:dyDescent="0.25">
      <c r="G441" s="586"/>
      <c r="H441" s="584"/>
      <c r="I441" s="584"/>
      <c r="J441" s="584"/>
      <c r="K441" s="584"/>
      <c r="L441" s="584"/>
      <c r="M441" s="584"/>
      <c r="N441" s="584"/>
      <c r="O441" s="584"/>
      <c r="P441" s="584"/>
      <c r="Q441" s="584"/>
      <c r="R441" s="584"/>
      <c r="S441" s="584"/>
      <c r="T441" s="584"/>
      <c r="U441" s="584"/>
      <c r="V441" s="581"/>
      <c r="W441" s="581"/>
      <c r="X441" s="581"/>
      <c r="Y441" s="581"/>
      <c r="Z441" s="587"/>
      <c r="AA441" s="581"/>
      <c r="AB441" s="581"/>
      <c r="AC441" s="581"/>
      <c r="AD441" s="581"/>
      <c r="AE441" s="581"/>
      <c r="AF441" s="581"/>
      <c r="AG441" s="581"/>
      <c r="AH441" s="581"/>
    </row>
    <row r="442" spans="7:34" x14ac:dyDescent="0.25">
      <c r="G442" s="586"/>
      <c r="H442" s="584"/>
      <c r="I442" s="584"/>
      <c r="J442" s="584"/>
      <c r="K442" s="584"/>
      <c r="L442" s="584"/>
      <c r="M442" s="584"/>
      <c r="N442" s="584"/>
      <c r="O442" s="584"/>
      <c r="P442" s="584"/>
      <c r="Q442" s="584"/>
      <c r="R442" s="584"/>
      <c r="S442" s="584"/>
      <c r="T442" s="584"/>
      <c r="U442" s="584"/>
      <c r="V442" s="581"/>
      <c r="W442" s="581"/>
      <c r="X442" s="581"/>
      <c r="Y442" s="581"/>
      <c r="Z442" s="587"/>
      <c r="AA442" s="581"/>
      <c r="AB442" s="581"/>
      <c r="AC442" s="581"/>
      <c r="AD442" s="581"/>
      <c r="AE442" s="581"/>
      <c r="AF442" s="581"/>
      <c r="AG442" s="581"/>
      <c r="AH442" s="581"/>
    </row>
    <row r="443" spans="7:34" x14ac:dyDescent="0.25">
      <c r="G443" s="586"/>
      <c r="H443" s="584"/>
      <c r="I443" s="584"/>
      <c r="J443" s="584"/>
      <c r="K443" s="584"/>
      <c r="L443" s="584"/>
      <c r="M443" s="584"/>
      <c r="N443" s="584"/>
      <c r="O443" s="584"/>
      <c r="P443" s="584"/>
      <c r="Q443" s="584"/>
      <c r="R443" s="584"/>
      <c r="S443" s="584"/>
      <c r="T443" s="584"/>
      <c r="U443" s="584"/>
      <c r="V443" s="581"/>
      <c r="W443" s="581"/>
      <c r="X443" s="581"/>
      <c r="Y443" s="581"/>
      <c r="Z443" s="587"/>
      <c r="AA443" s="581"/>
      <c r="AB443" s="581"/>
      <c r="AC443" s="581"/>
      <c r="AD443" s="581"/>
      <c r="AE443" s="581"/>
      <c r="AF443" s="581"/>
      <c r="AG443" s="581"/>
      <c r="AH443" s="581"/>
    </row>
    <row r="444" spans="7:34" x14ac:dyDescent="0.25">
      <c r="G444" s="586"/>
      <c r="H444" s="584"/>
      <c r="I444" s="584"/>
      <c r="J444" s="584"/>
      <c r="K444" s="584"/>
      <c r="L444" s="584"/>
      <c r="M444" s="584"/>
      <c r="N444" s="584"/>
      <c r="O444" s="584"/>
      <c r="P444" s="584"/>
      <c r="Q444" s="584"/>
      <c r="R444" s="584"/>
      <c r="S444" s="584"/>
      <c r="T444" s="584"/>
      <c r="U444" s="584"/>
      <c r="V444" s="581"/>
      <c r="W444" s="581"/>
      <c r="X444" s="581"/>
      <c r="Y444" s="581"/>
      <c r="Z444" s="587"/>
      <c r="AA444" s="581"/>
      <c r="AB444" s="581"/>
      <c r="AC444" s="581"/>
      <c r="AD444" s="581"/>
      <c r="AE444" s="581"/>
      <c r="AF444" s="581"/>
      <c r="AG444" s="581"/>
      <c r="AH444" s="581"/>
    </row>
    <row r="445" spans="7:34" x14ac:dyDescent="0.25">
      <c r="G445" s="586"/>
      <c r="H445" s="584"/>
      <c r="I445" s="584"/>
      <c r="J445" s="584"/>
      <c r="K445" s="584"/>
      <c r="L445" s="584"/>
      <c r="M445" s="584"/>
      <c r="N445" s="584"/>
      <c r="O445" s="584"/>
      <c r="P445" s="584"/>
      <c r="Q445" s="584"/>
      <c r="R445" s="584"/>
      <c r="S445" s="584"/>
      <c r="T445" s="584"/>
      <c r="U445" s="584"/>
      <c r="V445" s="581"/>
      <c r="W445" s="581"/>
      <c r="X445" s="581"/>
      <c r="Y445" s="581"/>
      <c r="Z445" s="587"/>
      <c r="AA445" s="581"/>
      <c r="AB445" s="581"/>
      <c r="AC445" s="581"/>
      <c r="AD445" s="581"/>
      <c r="AE445" s="581"/>
      <c r="AF445" s="581"/>
      <c r="AG445" s="581"/>
      <c r="AH445" s="581"/>
    </row>
    <row r="446" spans="7:34" x14ac:dyDescent="0.25">
      <c r="G446" s="586"/>
      <c r="H446" s="584"/>
      <c r="I446" s="584"/>
      <c r="J446" s="584"/>
      <c r="K446" s="584"/>
      <c r="L446" s="584"/>
      <c r="M446" s="584"/>
      <c r="N446" s="584"/>
      <c r="O446" s="584"/>
      <c r="P446" s="584"/>
      <c r="Q446" s="584"/>
      <c r="R446" s="584"/>
      <c r="S446" s="584"/>
      <c r="T446" s="584"/>
      <c r="U446" s="584"/>
      <c r="V446" s="581"/>
      <c r="W446" s="581"/>
      <c r="X446" s="581"/>
      <c r="Y446" s="581"/>
      <c r="Z446" s="587"/>
      <c r="AA446" s="581"/>
      <c r="AB446" s="581"/>
      <c r="AC446" s="581"/>
      <c r="AD446" s="581"/>
      <c r="AE446" s="581"/>
      <c r="AF446" s="581"/>
      <c r="AG446" s="581"/>
      <c r="AH446" s="581"/>
    </row>
    <row r="447" spans="7:34" x14ac:dyDescent="0.25">
      <c r="G447" s="586"/>
      <c r="H447" s="584"/>
      <c r="I447" s="584"/>
      <c r="J447" s="584"/>
      <c r="K447" s="584"/>
      <c r="L447" s="584"/>
      <c r="M447" s="584"/>
      <c r="N447" s="584"/>
      <c r="O447" s="584"/>
      <c r="P447" s="584"/>
      <c r="Q447" s="584"/>
      <c r="R447" s="584"/>
      <c r="S447" s="584"/>
      <c r="T447" s="584"/>
      <c r="U447" s="584"/>
      <c r="V447" s="581"/>
      <c r="W447" s="581"/>
      <c r="X447" s="581"/>
      <c r="Y447" s="581"/>
      <c r="Z447" s="587"/>
      <c r="AA447" s="581"/>
      <c r="AB447" s="581"/>
      <c r="AC447" s="581"/>
      <c r="AD447" s="581"/>
      <c r="AE447" s="581"/>
      <c r="AF447" s="581"/>
      <c r="AG447" s="581"/>
      <c r="AH447" s="581"/>
    </row>
    <row r="448" spans="7:34" x14ac:dyDescent="0.25">
      <c r="G448" s="586"/>
      <c r="H448" s="584"/>
      <c r="I448" s="584"/>
      <c r="J448" s="584"/>
      <c r="K448" s="584"/>
      <c r="L448" s="584"/>
      <c r="M448" s="584"/>
      <c r="N448" s="584"/>
      <c r="O448" s="584"/>
      <c r="P448" s="584"/>
      <c r="Q448" s="584"/>
      <c r="R448" s="584"/>
      <c r="S448" s="584"/>
      <c r="T448" s="584"/>
      <c r="U448" s="584"/>
      <c r="V448" s="581"/>
      <c r="W448" s="581"/>
      <c r="X448" s="581"/>
      <c r="Y448" s="581"/>
      <c r="Z448" s="587"/>
      <c r="AA448" s="581"/>
      <c r="AB448" s="581"/>
      <c r="AC448" s="581"/>
      <c r="AD448" s="581"/>
      <c r="AE448" s="581"/>
      <c r="AF448" s="581"/>
      <c r="AG448" s="581"/>
      <c r="AH448" s="581"/>
    </row>
    <row r="449" spans="7:34" x14ac:dyDescent="0.25">
      <c r="G449" s="586"/>
      <c r="H449" s="584"/>
      <c r="I449" s="584"/>
      <c r="J449" s="584"/>
      <c r="K449" s="584"/>
      <c r="L449" s="584"/>
      <c r="M449" s="584"/>
      <c r="N449" s="584"/>
      <c r="O449" s="584"/>
      <c r="P449" s="584"/>
      <c r="Q449" s="584"/>
      <c r="R449" s="584"/>
      <c r="S449" s="584"/>
      <c r="T449" s="584"/>
      <c r="U449" s="584"/>
      <c r="V449" s="581"/>
      <c r="W449" s="581"/>
      <c r="X449" s="581"/>
      <c r="Y449" s="581"/>
      <c r="Z449" s="587"/>
      <c r="AA449" s="581"/>
      <c r="AB449" s="581"/>
      <c r="AC449" s="581"/>
      <c r="AD449" s="581"/>
      <c r="AE449" s="581"/>
      <c r="AF449" s="581"/>
      <c r="AG449" s="581"/>
      <c r="AH449" s="581"/>
    </row>
    <row r="450" spans="7:34" x14ac:dyDescent="0.25">
      <c r="G450" s="586"/>
      <c r="H450" s="584"/>
      <c r="I450" s="584"/>
      <c r="J450" s="584"/>
      <c r="K450" s="584"/>
      <c r="L450" s="584"/>
      <c r="M450" s="584"/>
      <c r="N450" s="584"/>
      <c r="O450" s="584"/>
      <c r="P450" s="584"/>
      <c r="Q450" s="584"/>
      <c r="R450" s="584"/>
      <c r="S450" s="584"/>
      <c r="T450" s="584"/>
      <c r="U450" s="584"/>
      <c r="V450" s="581"/>
      <c r="W450" s="581"/>
      <c r="X450" s="581"/>
      <c r="Y450" s="581"/>
      <c r="Z450" s="587"/>
      <c r="AA450" s="581"/>
      <c r="AB450" s="581"/>
      <c r="AC450" s="581"/>
      <c r="AD450" s="581"/>
      <c r="AE450" s="581"/>
      <c r="AF450" s="581"/>
      <c r="AG450" s="581"/>
      <c r="AH450" s="581"/>
    </row>
    <row r="451" spans="7:34" x14ac:dyDescent="0.25">
      <c r="G451" s="586"/>
      <c r="H451" s="584"/>
      <c r="I451" s="584"/>
      <c r="J451" s="584"/>
      <c r="K451" s="584"/>
      <c r="L451" s="584"/>
      <c r="M451" s="584"/>
      <c r="N451" s="584"/>
      <c r="O451" s="584"/>
      <c r="P451" s="584"/>
      <c r="Q451" s="584"/>
      <c r="R451" s="584"/>
      <c r="S451" s="584"/>
      <c r="T451" s="584"/>
      <c r="U451" s="584"/>
      <c r="V451" s="581"/>
      <c r="W451" s="581"/>
      <c r="X451" s="581"/>
      <c r="Y451" s="581"/>
      <c r="Z451" s="587"/>
      <c r="AA451" s="581"/>
      <c r="AB451" s="581"/>
      <c r="AC451" s="581"/>
      <c r="AD451" s="581"/>
      <c r="AE451" s="581"/>
      <c r="AF451" s="581"/>
      <c r="AG451" s="581"/>
      <c r="AH451" s="581"/>
    </row>
    <row r="452" spans="7:34" x14ac:dyDescent="0.25">
      <c r="G452" s="586"/>
      <c r="H452" s="584"/>
      <c r="I452" s="584"/>
      <c r="J452" s="584"/>
      <c r="K452" s="584"/>
      <c r="L452" s="584"/>
      <c r="M452" s="584"/>
      <c r="N452" s="584"/>
      <c r="O452" s="584"/>
      <c r="P452" s="584"/>
      <c r="Q452" s="584"/>
      <c r="R452" s="584"/>
      <c r="S452" s="584"/>
      <c r="T452" s="584"/>
      <c r="U452" s="584"/>
      <c r="V452" s="581"/>
      <c r="W452" s="581"/>
      <c r="X452" s="581"/>
      <c r="Y452" s="581"/>
      <c r="Z452" s="587"/>
      <c r="AA452" s="581"/>
      <c r="AB452" s="581"/>
      <c r="AC452" s="581"/>
      <c r="AD452" s="581"/>
      <c r="AE452" s="581"/>
      <c r="AF452" s="581"/>
      <c r="AG452" s="581"/>
      <c r="AH452" s="581"/>
    </row>
    <row r="453" spans="7:34" x14ac:dyDescent="0.25">
      <c r="G453" s="586"/>
      <c r="H453" s="584"/>
      <c r="I453" s="584"/>
      <c r="J453" s="584"/>
      <c r="K453" s="584"/>
      <c r="L453" s="584"/>
      <c r="M453" s="584"/>
      <c r="N453" s="584"/>
      <c r="O453" s="584"/>
      <c r="P453" s="584"/>
      <c r="Q453" s="584"/>
      <c r="R453" s="584"/>
      <c r="S453" s="584"/>
      <c r="T453" s="584"/>
      <c r="U453" s="584"/>
      <c r="V453" s="581"/>
      <c r="W453" s="581"/>
      <c r="X453" s="581"/>
      <c r="Y453" s="581"/>
      <c r="Z453" s="587"/>
      <c r="AA453" s="581"/>
      <c r="AB453" s="581"/>
      <c r="AC453" s="581"/>
      <c r="AD453" s="581"/>
      <c r="AE453" s="581"/>
      <c r="AF453" s="581"/>
      <c r="AG453" s="581"/>
      <c r="AH453" s="581"/>
    </row>
    <row r="454" spans="7:34" x14ac:dyDescent="0.25">
      <c r="G454" s="586"/>
      <c r="H454" s="584"/>
      <c r="I454" s="584"/>
      <c r="J454" s="584"/>
      <c r="K454" s="584"/>
      <c r="L454" s="584"/>
      <c r="M454" s="584"/>
      <c r="N454" s="584"/>
      <c r="O454" s="584"/>
      <c r="P454" s="584"/>
      <c r="Q454" s="584"/>
      <c r="R454" s="584"/>
      <c r="S454" s="584"/>
      <c r="T454" s="584"/>
      <c r="U454" s="584"/>
      <c r="V454" s="581"/>
      <c r="W454" s="581"/>
      <c r="X454" s="581"/>
      <c r="Y454" s="581"/>
      <c r="Z454" s="587"/>
      <c r="AA454" s="581"/>
      <c r="AB454" s="581"/>
      <c r="AC454" s="581"/>
      <c r="AD454" s="581"/>
      <c r="AE454" s="581"/>
      <c r="AF454" s="581"/>
      <c r="AG454" s="581"/>
      <c r="AH454" s="581"/>
    </row>
    <row r="455" spans="7:34" x14ac:dyDescent="0.25">
      <c r="G455" s="586"/>
      <c r="H455" s="584"/>
      <c r="I455" s="584"/>
      <c r="J455" s="584"/>
      <c r="K455" s="584"/>
      <c r="L455" s="584"/>
      <c r="M455" s="584"/>
      <c r="N455" s="584"/>
      <c r="O455" s="584"/>
      <c r="P455" s="584"/>
      <c r="Q455" s="584"/>
      <c r="R455" s="584"/>
      <c r="S455" s="584"/>
      <c r="T455" s="584"/>
      <c r="U455" s="584"/>
      <c r="V455" s="581"/>
      <c r="W455" s="581"/>
      <c r="X455" s="581"/>
      <c r="Y455" s="581"/>
      <c r="Z455" s="587"/>
      <c r="AA455" s="581"/>
      <c r="AB455" s="581"/>
      <c r="AC455" s="581"/>
      <c r="AD455" s="581"/>
      <c r="AE455" s="581"/>
      <c r="AF455" s="581"/>
      <c r="AG455" s="581"/>
      <c r="AH455" s="581"/>
    </row>
    <row r="456" spans="7:34" x14ac:dyDescent="0.25">
      <c r="G456" s="586"/>
      <c r="H456" s="584"/>
      <c r="I456" s="584"/>
      <c r="J456" s="584"/>
      <c r="K456" s="584"/>
      <c r="L456" s="584"/>
      <c r="M456" s="584"/>
      <c r="N456" s="584"/>
      <c r="O456" s="584"/>
      <c r="P456" s="584"/>
      <c r="Q456" s="584"/>
      <c r="R456" s="584"/>
      <c r="S456" s="584"/>
      <c r="T456" s="584"/>
      <c r="U456" s="584"/>
      <c r="V456" s="581"/>
      <c r="W456" s="581"/>
      <c r="X456" s="581"/>
      <c r="Y456" s="581"/>
      <c r="Z456" s="587"/>
      <c r="AA456" s="581"/>
      <c r="AB456" s="581"/>
      <c r="AC456" s="581"/>
      <c r="AD456" s="581"/>
      <c r="AE456" s="581"/>
      <c r="AF456" s="581"/>
      <c r="AG456" s="581"/>
      <c r="AH456" s="581"/>
    </row>
    <row r="457" spans="7:34" x14ac:dyDescent="0.25">
      <c r="G457" s="586"/>
      <c r="H457" s="584"/>
      <c r="I457" s="584"/>
      <c r="J457" s="584"/>
      <c r="K457" s="584"/>
      <c r="L457" s="584"/>
      <c r="M457" s="584"/>
      <c r="N457" s="584"/>
      <c r="O457" s="584"/>
      <c r="P457" s="584"/>
      <c r="Q457" s="584"/>
      <c r="R457" s="584"/>
      <c r="S457" s="584"/>
      <c r="T457" s="584"/>
      <c r="U457" s="584"/>
      <c r="V457" s="581"/>
      <c r="W457" s="581"/>
      <c r="X457" s="581"/>
      <c r="Y457" s="581"/>
      <c r="Z457" s="587"/>
      <c r="AA457" s="581"/>
      <c r="AB457" s="581"/>
      <c r="AC457" s="581"/>
      <c r="AD457" s="581"/>
      <c r="AE457" s="581"/>
      <c r="AF457" s="581"/>
      <c r="AG457" s="581"/>
      <c r="AH457" s="581"/>
    </row>
    <row r="458" spans="7:34" x14ac:dyDescent="0.25">
      <c r="G458" s="586"/>
      <c r="H458" s="584"/>
      <c r="I458" s="584"/>
      <c r="J458" s="584"/>
      <c r="K458" s="584"/>
      <c r="L458" s="584"/>
      <c r="M458" s="584"/>
      <c r="N458" s="584"/>
      <c r="O458" s="584"/>
      <c r="P458" s="584"/>
      <c r="Q458" s="584"/>
      <c r="R458" s="584"/>
      <c r="S458" s="584"/>
      <c r="T458" s="584"/>
      <c r="U458" s="584"/>
      <c r="V458" s="581"/>
      <c r="W458" s="581"/>
      <c r="X458" s="581"/>
      <c r="Y458" s="581"/>
      <c r="Z458" s="587"/>
      <c r="AA458" s="581"/>
      <c r="AB458" s="581"/>
      <c r="AC458" s="581"/>
      <c r="AD458" s="581"/>
      <c r="AE458" s="581"/>
      <c r="AF458" s="581"/>
      <c r="AG458" s="581"/>
      <c r="AH458" s="581"/>
    </row>
    <row r="459" spans="7:34" x14ac:dyDescent="0.25">
      <c r="G459" s="586"/>
      <c r="H459" s="584"/>
      <c r="I459" s="584"/>
      <c r="J459" s="584"/>
      <c r="K459" s="584"/>
      <c r="L459" s="584"/>
      <c r="M459" s="584"/>
      <c r="N459" s="584"/>
      <c r="O459" s="584"/>
      <c r="P459" s="584"/>
      <c r="Q459" s="584"/>
      <c r="R459" s="584"/>
      <c r="S459" s="584"/>
      <c r="T459" s="584"/>
      <c r="U459" s="584"/>
      <c r="V459" s="581"/>
      <c r="W459" s="581"/>
      <c r="X459" s="581"/>
      <c r="Y459" s="581"/>
      <c r="Z459" s="587"/>
      <c r="AA459" s="581"/>
      <c r="AB459" s="581"/>
      <c r="AC459" s="581"/>
      <c r="AD459" s="581"/>
      <c r="AE459" s="581"/>
      <c r="AF459" s="581"/>
      <c r="AG459" s="581"/>
      <c r="AH459" s="581"/>
    </row>
    <row r="460" spans="7:34" x14ac:dyDescent="0.25">
      <c r="G460" s="586"/>
      <c r="H460" s="584"/>
      <c r="I460" s="584"/>
      <c r="J460" s="584"/>
      <c r="K460" s="584"/>
      <c r="L460" s="584"/>
      <c r="M460" s="584"/>
      <c r="N460" s="584"/>
      <c r="O460" s="584"/>
      <c r="P460" s="584"/>
      <c r="Q460" s="584"/>
      <c r="R460" s="584"/>
      <c r="S460" s="584"/>
      <c r="T460" s="584"/>
      <c r="U460" s="584"/>
      <c r="V460" s="581"/>
      <c r="W460" s="581"/>
      <c r="X460" s="581"/>
      <c r="Y460" s="581"/>
      <c r="Z460" s="587"/>
      <c r="AA460" s="581"/>
      <c r="AB460" s="581"/>
      <c r="AC460" s="581"/>
      <c r="AD460" s="581"/>
      <c r="AE460" s="581"/>
      <c r="AF460" s="581"/>
      <c r="AG460" s="581"/>
      <c r="AH460" s="581"/>
    </row>
    <row r="461" spans="7:34" x14ac:dyDescent="0.25">
      <c r="G461" s="586"/>
      <c r="H461" s="584"/>
      <c r="I461" s="584"/>
      <c r="J461" s="584"/>
      <c r="K461" s="584"/>
      <c r="L461" s="584"/>
      <c r="M461" s="584"/>
      <c r="N461" s="584"/>
      <c r="O461" s="584"/>
      <c r="P461" s="584"/>
      <c r="Q461" s="584"/>
      <c r="R461" s="584"/>
      <c r="S461" s="584"/>
      <c r="T461" s="584"/>
      <c r="U461" s="584"/>
      <c r="V461" s="581"/>
      <c r="W461" s="581"/>
      <c r="X461" s="581"/>
      <c r="Y461" s="581"/>
      <c r="Z461" s="587"/>
      <c r="AA461" s="581"/>
      <c r="AB461" s="581"/>
      <c r="AC461" s="581"/>
      <c r="AD461" s="581"/>
      <c r="AE461" s="581"/>
      <c r="AF461" s="581"/>
      <c r="AG461" s="581"/>
      <c r="AH461" s="581"/>
    </row>
    <row r="462" spans="7:34" x14ac:dyDescent="0.25">
      <c r="G462" s="586"/>
      <c r="H462" s="584"/>
      <c r="I462" s="584"/>
      <c r="J462" s="584"/>
      <c r="K462" s="584"/>
      <c r="L462" s="584"/>
      <c r="M462" s="584"/>
      <c r="N462" s="584"/>
      <c r="O462" s="584"/>
      <c r="P462" s="584"/>
      <c r="Q462" s="584"/>
      <c r="R462" s="584"/>
      <c r="S462" s="584"/>
      <c r="T462" s="584"/>
      <c r="U462" s="584"/>
      <c r="V462" s="581"/>
      <c r="W462" s="581"/>
      <c r="X462" s="581"/>
      <c r="Y462" s="581"/>
      <c r="Z462" s="587"/>
      <c r="AA462" s="581"/>
      <c r="AB462" s="581"/>
      <c r="AC462" s="581"/>
      <c r="AD462" s="581"/>
      <c r="AE462" s="581"/>
      <c r="AF462" s="581"/>
      <c r="AG462" s="581"/>
      <c r="AH462" s="581"/>
    </row>
    <row r="463" spans="7:34" x14ac:dyDescent="0.25">
      <c r="G463" s="586"/>
      <c r="H463" s="584"/>
      <c r="I463" s="584"/>
      <c r="J463" s="584"/>
      <c r="K463" s="584"/>
      <c r="L463" s="584"/>
      <c r="M463" s="584"/>
      <c r="N463" s="584"/>
      <c r="O463" s="584"/>
      <c r="P463" s="584"/>
      <c r="Q463" s="584"/>
      <c r="R463" s="584"/>
      <c r="S463" s="584"/>
      <c r="T463" s="584"/>
      <c r="U463" s="584"/>
      <c r="V463" s="581"/>
      <c r="W463" s="581"/>
      <c r="X463" s="581"/>
      <c r="Y463" s="581"/>
      <c r="Z463" s="587"/>
      <c r="AA463" s="581"/>
      <c r="AB463" s="581"/>
      <c r="AC463" s="581"/>
      <c r="AD463" s="581"/>
      <c r="AE463" s="581"/>
      <c r="AF463" s="581"/>
      <c r="AG463" s="581"/>
      <c r="AH463" s="581"/>
    </row>
    <row r="464" spans="7:34" x14ac:dyDescent="0.25">
      <c r="G464" s="586"/>
      <c r="H464" s="584"/>
      <c r="I464" s="584"/>
      <c r="J464" s="584"/>
      <c r="K464" s="584"/>
      <c r="L464" s="584"/>
      <c r="M464" s="584"/>
      <c r="N464" s="584"/>
      <c r="O464" s="584"/>
      <c r="P464" s="584"/>
      <c r="Q464" s="584"/>
      <c r="R464" s="584"/>
      <c r="S464" s="584"/>
      <c r="T464" s="584"/>
      <c r="U464" s="584"/>
      <c r="V464" s="581"/>
      <c r="W464" s="581"/>
      <c r="X464" s="581"/>
      <c r="Y464" s="581"/>
      <c r="Z464" s="587"/>
      <c r="AA464" s="581"/>
      <c r="AB464" s="581"/>
      <c r="AC464" s="581"/>
      <c r="AD464" s="581"/>
      <c r="AE464" s="581"/>
      <c r="AF464" s="581"/>
      <c r="AG464" s="581"/>
      <c r="AH464" s="581"/>
    </row>
    <row r="465" spans="7:34" x14ac:dyDescent="0.25">
      <c r="G465" s="586"/>
      <c r="H465" s="584"/>
      <c r="I465" s="584"/>
      <c r="J465" s="584"/>
      <c r="K465" s="584"/>
      <c r="L465" s="584"/>
      <c r="M465" s="584"/>
      <c r="N465" s="584"/>
      <c r="O465" s="584"/>
      <c r="P465" s="584"/>
      <c r="Q465" s="584"/>
      <c r="R465" s="584"/>
      <c r="S465" s="584"/>
      <c r="T465" s="584"/>
      <c r="U465" s="584"/>
      <c r="V465" s="581"/>
      <c r="W465" s="581"/>
      <c r="X465" s="581"/>
      <c r="Y465" s="581"/>
      <c r="Z465" s="587"/>
      <c r="AA465" s="581"/>
      <c r="AB465" s="581"/>
      <c r="AC465" s="581"/>
      <c r="AD465" s="581"/>
      <c r="AE465" s="581"/>
      <c r="AF465" s="581"/>
      <c r="AG465" s="581"/>
      <c r="AH465" s="581"/>
    </row>
    <row r="466" spans="7:34" x14ac:dyDescent="0.25">
      <c r="G466" s="586"/>
      <c r="H466" s="584"/>
      <c r="I466" s="584"/>
      <c r="J466" s="584"/>
      <c r="K466" s="584"/>
      <c r="L466" s="584"/>
      <c r="M466" s="584"/>
      <c r="N466" s="584"/>
      <c r="O466" s="584"/>
      <c r="P466" s="584"/>
      <c r="Q466" s="584"/>
      <c r="R466" s="584"/>
      <c r="S466" s="584"/>
      <c r="T466" s="584"/>
      <c r="U466" s="584"/>
      <c r="V466" s="581"/>
      <c r="W466" s="581"/>
      <c r="X466" s="581"/>
      <c r="Y466" s="581"/>
      <c r="Z466" s="587"/>
      <c r="AA466" s="581"/>
      <c r="AB466" s="581"/>
      <c r="AC466" s="581"/>
      <c r="AD466" s="581"/>
      <c r="AE466" s="581"/>
      <c r="AF466" s="581"/>
      <c r="AG466" s="581"/>
      <c r="AH466" s="581"/>
    </row>
    <row r="467" spans="7:34" x14ac:dyDescent="0.25">
      <c r="G467" s="586"/>
      <c r="H467" s="584"/>
      <c r="I467" s="584"/>
      <c r="J467" s="584"/>
      <c r="K467" s="584"/>
      <c r="L467" s="584"/>
      <c r="M467" s="584"/>
      <c r="N467" s="584"/>
      <c r="O467" s="584"/>
      <c r="P467" s="584"/>
      <c r="Q467" s="584"/>
      <c r="R467" s="584"/>
      <c r="S467" s="584"/>
      <c r="T467" s="584"/>
      <c r="U467" s="584"/>
      <c r="V467" s="581"/>
      <c r="W467" s="581"/>
      <c r="X467" s="581"/>
      <c r="Y467" s="581"/>
      <c r="Z467" s="587"/>
      <c r="AA467" s="581"/>
      <c r="AB467" s="581"/>
      <c r="AC467" s="581"/>
      <c r="AD467" s="581"/>
      <c r="AE467" s="581"/>
      <c r="AF467" s="581"/>
      <c r="AG467" s="581"/>
      <c r="AH467" s="581"/>
    </row>
    <row r="468" spans="7:34" x14ac:dyDescent="0.25">
      <c r="G468" s="586"/>
      <c r="H468" s="584"/>
      <c r="I468" s="584"/>
      <c r="J468" s="584"/>
      <c r="K468" s="584"/>
      <c r="L468" s="584"/>
      <c r="M468" s="584"/>
      <c r="N468" s="584"/>
      <c r="O468" s="584"/>
      <c r="P468" s="584"/>
      <c r="Q468" s="584"/>
      <c r="R468" s="584"/>
      <c r="S468" s="584"/>
      <c r="T468" s="584"/>
      <c r="U468" s="584"/>
      <c r="V468" s="581"/>
      <c r="W468" s="581"/>
      <c r="X468" s="581"/>
      <c r="Y468" s="581"/>
      <c r="Z468" s="587"/>
      <c r="AA468" s="581"/>
      <c r="AB468" s="581"/>
      <c r="AC468" s="581"/>
      <c r="AD468" s="581"/>
      <c r="AE468" s="581"/>
      <c r="AF468" s="581"/>
      <c r="AG468" s="581"/>
      <c r="AH468" s="581"/>
    </row>
    <row r="469" spans="7:34" x14ac:dyDescent="0.25">
      <c r="G469" s="586"/>
      <c r="H469" s="584"/>
      <c r="I469" s="584"/>
      <c r="J469" s="584"/>
      <c r="K469" s="584"/>
      <c r="L469" s="584"/>
      <c r="M469" s="584"/>
      <c r="N469" s="584"/>
      <c r="O469" s="584"/>
      <c r="P469" s="584"/>
      <c r="Q469" s="584"/>
      <c r="R469" s="584"/>
      <c r="S469" s="584"/>
      <c r="T469" s="584"/>
      <c r="U469" s="584"/>
      <c r="V469" s="581"/>
      <c r="W469" s="581"/>
      <c r="X469" s="581"/>
      <c r="Y469" s="581"/>
      <c r="Z469" s="587"/>
      <c r="AA469" s="581"/>
      <c r="AB469" s="581"/>
      <c r="AC469" s="581"/>
      <c r="AD469" s="581"/>
      <c r="AE469" s="581"/>
      <c r="AF469" s="581"/>
      <c r="AG469" s="581"/>
      <c r="AH469" s="581"/>
    </row>
    <row r="470" spans="7:34" x14ac:dyDescent="0.25">
      <c r="G470" s="586"/>
      <c r="H470" s="584"/>
      <c r="I470" s="584"/>
      <c r="J470" s="584"/>
      <c r="K470" s="584"/>
      <c r="L470" s="584"/>
      <c r="M470" s="584"/>
      <c r="N470" s="584"/>
      <c r="O470" s="584"/>
      <c r="P470" s="584"/>
      <c r="Q470" s="584"/>
      <c r="R470" s="584"/>
      <c r="S470" s="584"/>
      <c r="T470" s="584"/>
      <c r="U470" s="584"/>
      <c r="V470" s="581"/>
      <c r="W470" s="581"/>
      <c r="X470" s="581"/>
      <c r="Y470" s="581"/>
      <c r="Z470" s="587"/>
      <c r="AA470" s="581"/>
      <c r="AB470" s="581"/>
      <c r="AC470" s="581"/>
      <c r="AD470" s="581"/>
      <c r="AE470" s="581"/>
      <c r="AF470" s="581"/>
      <c r="AG470" s="581"/>
      <c r="AH470" s="581"/>
    </row>
    <row r="471" spans="7:34" x14ac:dyDescent="0.25">
      <c r="G471" s="586"/>
      <c r="H471" s="584"/>
      <c r="I471" s="584"/>
      <c r="J471" s="584"/>
      <c r="K471" s="584"/>
      <c r="L471" s="584"/>
      <c r="M471" s="584"/>
      <c r="N471" s="584"/>
      <c r="O471" s="584"/>
      <c r="P471" s="584"/>
      <c r="Q471" s="584"/>
      <c r="R471" s="584"/>
      <c r="S471" s="584"/>
      <c r="T471" s="584"/>
      <c r="U471" s="584"/>
      <c r="V471" s="581"/>
      <c r="W471" s="581"/>
      <c r="X471" s="581"/>
      <c r="Y471" s="581"/>
      <c r="Z471" s="587"/>
      <c r="AA471" s="581"/>
      <c r="AB471" s="581"/>
      <c r="AC471" s="581"/>
      <c r="AD471" s="581"/>
      <c r="AE471" s="581"/>
      <c r="AF471" s="581"/>
      <c r="AG471" s="581"/>
      <c r="AH471" s="581"/>
    </row>
    <row r="472" spans="7:34" x14ac:dyDescent="0.25">
      <c r="G472" s="586"/>
      <c r="H472" s="584"/>
      <c r="I472" s="584"/>
      <c r="J472" s="584"/>
      <c r="K472" s="584"/>
      <c r="L472" s="584"/>
      <c r="M472" s="584"/>
      <c r="N472" s="584"/>
      <c r="O472" s="584"/>
      <c r="P472" s="584"/>
      <c r="Q472" s="584"/>
      <c r="R472" s="584"/>
      <c r="S472" s="584"/>
      <c r="T472" s="584"/>
      <c r="U472" s="584"/>
      <c r="V472" s="581"/>
      <c r="W472" s="581"/>
      <c r="X472" s="581"/>
      <c r="Y472" s="581"/>
      <c r="Z472" s="587"/>
      <c r="AA472" s="581"/>
      <c r="AB472" s="581"/>
      <c r="AC472" s="581"/>
      <c r="AD472" s="581"/>
      <c r="AE472" s="581"/>
      <c r="AF472" s="581"/>
      <c r="AG472" s="581"/>
      <c r="AH472" s="581"/>
    </row>
    <row r="473" spans="7:34" x14ac:dyDescent="0.25">
      <c r="G473" s="586"/>
      <c r="H473" s="584"/>
      <c r="I473" s="584"/>
      <c r="J473" s="584"/>
      <c r="K473" s="584"/>
      <c r="L473" s="584"/>
      <c r="M473" s="584"/>
      <c r="N473" s="584"/>
      <c r="O473" s="584"/>
      <c r="P473" s="584"/>
      <c r="Q473" s="584"/>
      <c r="R473" s="584"/>
      <c r="S473" s="584"/>
      <c r="T473" s="584"/>
      <c r="U473" s="584"/>
      <c r="V473" s="581"/>
      <c r="W473" s="581"/>
      <c r="X473" s="581"/>
      <c r="Y473" s="581"/>
      <c r="Z473" s="587"/>
      <c r="AA473" s="581"/>
      <c r="AB473" s="581"/>
      <c r="AC473" s="581"/>
      <c r="AD473" s="581"/>
      <c r="AE473" s="581"/>
      <c r="AF473" s="581"/>
      <c r="AG473" s="581"/>
      <c r="AH473" s="581"/>
    </row>
    <row r="474" spans="7:34" x14ac:dyDescent="0.25">
      <c r="G474" s="586"/>
      <c r="H474" s="584"/>
      <c r="I474" s="584"/>
      <c r="J474" s="584"/>
      <c r="K474" s="584"/>
      <c r="L474" s="584"/>
      <c r="M474" s="584"/>
      <c r="N474" s="584"/>
      <c r="O474" s="584"/>
      <c r="P474" s="584"/>
      <c r="Q474" s="584"/>
      <c r="R474" s="584"/>
      <c r="S474" s="584"/>
      <c r="T474" s="584"/>
      <c r="U474" s="584"/>
      <c r="V474" s="581"/>
      <c r="W474" s="581"/>
      <c r="X474" s="581"/>
      <c r="Y474" s="581"/>
      <c r="Z474" s="587"/>
      <c r="AA474" s="581"/>
      <c r="AB474" s="581"/>
      <c r="AC474" s="581"/>
      <c r="AD474" s="581"/>
      <c r="AE474" s="581"/>
      <c r="AF474" s="581"/>
      <c r="AG474" s="581"/>
      <c r="AH474" s="581"/>
    </row>
    <row r="475" spans="7:34" x14ac:dyDescent="0.25">
      <c r="G475" s="586"/>
      <c r="H475" s="584"/>
      <c r="I475" s="584"/>
      <c r="J475" s="584"/>
      <c r="K475" s="584"/>
      <c r="L475" s="584"/>
      <c r="M475" s="584"/>
      <c r="N475" s="584"/>
      <c r="O475" s="584"/>
      <c r="P475" s="584"/>
      <c r="Q475" s="584"/>
      <c r="R475" s="584"/>
      <c r="S475" s="584"/>
      <c r="T475" s="584"/>
      <c r="U475" s="584"/>
      <c r="V475" s="581"/>
      <c r="W475" s="581"/>
      <c r="X475" s="581"/>
      <c r="Y475" s="581"/>
      <c r="Z475" s="587"/>
      <c r="AA475" s="581"/>
      <c r="AB475" s="581"/>
      <c r="AC475" s="581"/>
      <c r="AD475" s="581"/>
      <c r="AE475" s="581"/>
      <c r="AF475" s="581"/>
      <c r="AG475" s="581"/>
      <c r="AH475" s="581"/>
    </row>
    <row r="476" spans="7:34" x14ac:dyDescent="0.25">
      <c r="G476" s="586"/>
      <c r="H476" s="584"/>
      <c r="I476" s="584"/>
      <c r="J476" s="584"/>
      <c r="K476" s="584"/>
      <c r="L476" s="584"/>
      <c r="M476" s="584"/>
      <c r="N476" s="584"/>
      <c r="O476" s="584"/>
      <c r="P476" s="584"/>
      <c r="Q476" s="584"/>
      <c r="R476" s="584"/>
      <c r="S476" s="584"/>
      <c r="T476" s="584"/>
      <c r="U476" s="584"/>
      <c r="V476" s="581"/>
      <c r="W476" s="581"/>
      <c r="X476" s="581"/>
      <c r="Y476" s="581"/>
      <c r="Z476" s="587"/>
      <c r="AA476" s="581"/>
      <c r="AB476" s="581"/>
      <c r="AC476" s="581"/>
      <c r="AD476" s="581"/>
      <c r="AE476" s="581"/>
      <c r="AF476" s="581"/>
      <c r="AG476" s="581"/>
      <c r="AH476" s="581"/>
    </row>
    <row r="477" spans="7:34" x14ac:dyDescent="0.25">
      <c r="G477" s="586"/>
      <c r="H477" s="584"/>
      <c r="I477" s="584"/>
      <c r="J477" s="584"/>
      <c r="K477" s="584"/>
      <c r="L477" s="584"/>
      <c r="M477" s="584"/>
      <c r="N477" s="584"/>
      <c r="O477" s="584"/>
      <c r="P477" s="584"/>
      <c r="Q477" s="584"/>
      <c r="R477" s="584"/>
      <c r="S477" s="584"/>
      <c r="T477" s="584"/>
      <c r="U477" s="584"/>
      <c r="V477" s="581"/>
      <c r="W477" s="581"/>
      <c r="X477" s="581"/>
      <c r="Y477" s="581"/>
      <c r="Z477" s="587"/>
      <c r="AA477" s="581"/>
      <c r="AB477" s="581"/>
      <c r="AC477" s="581"/>
      <c r="AD477" s="581"/>
      <c r="AE477" s="581"/>
      <c r="AF477" s="581"/>
      <c r="AG477" s="581"/>
      <c r="AH477" s="581"/>
    </row>
    <row r="478" spans="7:34" x14ac:dyDescent="0.25">
      <c r="G478" s="586"/>
      <c r="H478" s="584"/>
      <c r="I478" s="584"/>
      <c r="J478" s="584"/>
      <c r="K478" s="584"/>
      <c r="L478" s="584"/>
      <c r="M478" s="584"/>
      <c r="N478" s="584"/>
      <c r="O478" s="584"/>
      <c r="P478" s="584"/>
      <c r="Q478" s="584"/>
      <c r="R478" s="584"/>
      <c r="S478" s="584"/>
      <c r="T478" s="584"/>
      <c r="U478" s="584"/>
      <c r="V478" s="581"/>
      <c r="W478" s="581"/>
      <c r="X478" s="581"/>
      <c r="Y478" s="581"/>
      <c r="Z478" s="587"/>
      <c r="AA478" s="581"/>
      <c r="AB478" s="581"/>
      <c r="AC478" s="581"/>
      <c r="AD478" s="581"/>
      <c r="AE478" s="581"/>
      <c r="AF478" s="581"/>
      <c r="AG478" s="581"/>
      <c r="AH478" s="581"/>
    </row>
    <row r="479" spans="7:34" x14ac:dyDescent="0.25">
      <c r="G479" s="586"/>
      <c r="H479" s="584"/>
      <c r="I479" s="584"/>
      <c r="J479" s="584"/>
      <c r="K479" s="584"/>
      <c r="L479" s="584"/>
      <c r="M479" s="584"/>
      <c r="N479" s="584"/>
      <c r="O479" s="584"/>
      <c r="P479" s="584"/>
      <c r="Q479" s="584"/>
      <c r="R479" s="584"/>
      <c r="S479" s="584"/>
      <c r="T479" s="584"/>
      <c r="U479" s="584"/>
      <c r="V479" s="581"/>
      <c r="W479" s="581"/>
      <c r="X479" s="581"/>
      <c r="Y479" s="581"/>
      <c r="Z479" s="587"/>
      <c r="AA479" s="581"/>
      <c r="AB479" s="581"/>
      <c r="AC479" s="581"/>
      <c r="AD479" s="581"/>
      <c r="AE479" s="581"/>
      <c r="AF479" s="581"/>
      <c r="AG479" s="581"/>
      <c r="AH479" s="581"/>
    </row>
    <row r="480" spans="7:34" x14ac:dyDescent="0.25">
      <c r="G480" s="586"/>
      <c r="H480" s="584"/>
      <c r="I480" s="584"/>
      <c r="J480" s="584"/>
      <c r="K480" s="584"/>
      <c r="L480" s="584"/>
      <c r="M480" s="584"/>
      <c r="N480" s="584"/>
      <c r="O480" s="584"/>
      <c r="P480" s="584"/>
      <c r="Q480" s="584"/>
      <c r="R480" s="584"/>
      <c r="S480" s="584"/>
      <c r="T480" s="584"/>
      <c r="U480" s="584"/>
      <c r="V480" s="581"/>
      <c r="W480" s="581"/>
      <c r="X480" s="581"/>
      <c r="Y480" s="581"/>
      <c r="Z480" s="587"/>
      <c r="AA480" s="581"/>
      <c r="AB480" s="581"/>
      <c r="AC480" s="581"/>
      <c r="AD480" s="581"/>
      <c r="AE480" s="581"/>
      <c r="AF480" s="581"/>
      <c r="AG480" s="581"/>
      <c r="AH480" s="581"/>
    </row>
    <row r="481" spans="7:34" x14ac:dyDescent="0.25">
      <c r="G481" s="586"/>
      <c r="H481" s="584"/>
      <c r="I481" s="584"/>
      <c r="J481" s="584"/>
      <c r="K481" s="584"/>
      <c r="L481" s="584"/>
      <c r="M481" s="584"/>
      <c r="N481" s="584"/>
      <c r="O481" s="584"/>
      <c r="P481" s="584"/>
      <c r="Q481" s="584"/>
      <c r="R481" s="584"/>
      <c r="S481" s="584"/>
      <c r="T481" s="584"/>
      <c r="U481" s="584"/>
      <c r="V481" s="581"/>
      <c r="W481" s="581"/>
      <c r="X481" s="581"/>
      <c r="Y481" s="581"/>
      <c r="Z481" s="587"/>
      <c r="AA481" s="581"/>
      <c r="AB481" s="581"/>
      <c r="AC481" s="581"/>
      <c r="AD481" s="581"/>
      <c r="AE481" s="581"/>
      <c r="AF481" s="581"/>
      <c r="AG481" s="581"/>
      <c r="AH481" s="581"/>
    </row>
    <row r="482" spans="7:34" x14ac:dyDescent="0.25">
      <c r="G482" s="586"/>
      <c r="H482" s="584"/>
      <c r="I482" s="584"/>
      <c r="J482" s="584"/>
      <c r="K482" s="584"/>
      <c r="L482" s="584"/>
      <c r="M482" s="584"/>
      <c r="N482" s="584"/>
      <c r="O482" s="584"/>
      <c r="P482" s="584"/>
      <c r="Q482" s="584"/>
      <c r="R482" s="584"/>
      <c r="S482" s="584"/>
      <c r="T482" s="584"/>
      <c r="U482" s="584"/>
      <c r="V482" s="581"/>
      <c r="W482" s="581"/>
      <c r="X482" s="581"/>
      <c r="Y482" s="581"/>
      <c r="Z482" s="587"/>
      <c r="AA482" s="581"/>
      <c r="AB482" s="581"/>
      <c r="AC482" s="581"/>
      <c r="AD482" s="581"/>
      <c r="AE482" s="581"/>
      <c r="AF482" s="581"/>
      <c r="AG482" s="581"/>
      <c r="AH482" s="581"/>
    </row>
    <row r="483" spans="7:34" x14ac:dyDescent="0.25">
      <c r="G483" s="586"/>
      <c r="H483" s="584"/>
      <c r="I483" s="584"/>
      <c r="J483" s="584"/>
      <c r="K483" s="584"/>
      <c r="L483" s="584"/>
      <c r="M483" s="584"/>
      <c r="N483" s="584"/>
      <c r="O483" s="584"/>
      <c r="P483" s="584"/>
      <c r="Q483" s="584"/>
      <c r="R483" s="584"/>
      <c r="S483" s="584"/>
      <c r="T483" s="584"/>
      <c r="U483" s="584"/>
      <c r="V483" s="581"/>
      <c r="W483" s="581"/>
      <c r="X483" s="581"/>
      <c r="Y483" s="581"/>
      <c r="Z483" s="587"/>
      <c r="AA483" s="581"/>
      <c r="AB483" s="581"/>
      <c r="AC483" s="581"/>
      <c r="AD483" s="581"/>
      <c r="AE483" s="581"/>
      <c r="AF483" s="581"/>
      <c r="AG483" s="581"/>
      <c r="AH483" s="581"/>
    </row>
    <row r="484" spans="7:34" x14ac:dyDescent="0.25">
      <c r="G484" s="586"/>
      <c r="H484" s="584"/>
      <c r="I484" s="584"/>
      <c r="J484" s="584"/>
      <c r="K484" s="584"/>
      <c r="L484" s="584"/>
      <c r="M484" s="584"/>
      <c r="N484" s="584"/>
      <c r="O484" s="584"/>
      <c r="P484" s="584"/>
      <c r="Q484" s="584"/>
      <c r="R484" s="584"/>
      <c r="S484" s="584"/>
      <c r="T484" s="584"/>
      <c r="U484" s="584"/>
      <c r="V484" s="581"/>
      <c r="W484" s="581"/>
      <c r="X484" s="581"/>
      <c r="Y484" s="581"/>
      <c r="Z484" s="587"/>
      <c r="AA484" s="581"/>
      <c r="AB484" s="581"/>
      <c r="AC484" s="581"/>
      <c r="AD484" s="581"/>
      <c r="AE484" s="581"/>
      <c r="AF484" s="581"/>
      <c r="AG484" s="581"/>
      <c r="AH484" s="581"/>
    </row>
    <row r="485" spans="7:34" x14ac:dyDescent="0.25">
      <c r="G485" s="586"/>
      <c r="H485" s="584"/>
      <c r="I485" s="584"/>
      <c r="J485" s="584"/>
      <c r="K485" s="584"/>
      <c r="L485" s="584"/>
      <c r="M485" s="584"/>
      <c r="N485" s="584"/>
      <c r="O485" s="584"/>
      <c r="P485" s="584"/>
      <c r="Q485" s="584"/>
      <c r="R485" s="584"/>
      <c r="S485" s="584"/>
      <c r="T485" s="584"/>
      <c r="U485" s="584"/>
      <c r="V485" s="581"/>
      <c r="W485" s="581"/>
      <c r="X485" s="581"/>
      <c r="Y485" s="581"/>
      <c r="Z485" s="587"/>
      <c r="AA485" s="581"/>
      <c r="AB485" s="581"/>
      <c r="AC485" s="581"/>
      <c r="AD485" s="581"/>
      <c r="AE485" s="581"/>
      <c r="AF485" s="581"/>
      <c r="AG485" s="581"/>
      <c r="AH485" s="581"/>
    </row>
    <row r="486" spans="7:34" x14ac:dyDescent="0.25">
      <c r="G486" s="586"/>
      <c r="H486" s="584"/>
      <c r="I486" s="584"/>
      <c r="J486" s="584"/>
      <c r="K486" s="584"/>
      <c r="L486" s="584"/>
      <c r="M486" s="584"/>
      <c r="N486" s="584"/>
      <c r="O486" s="584"/>
      <c r="P486" s="584"/>
      <c r="Q486" s="584"/>
      <c r="R486" s="584"/>
      <c r="S486" s="584"/>
      <c r="T486" s="584"/>
      <c r="U486" s="584"/>
      <c r="V486" s="581"/>
      <c r="W486" s="581"/>
      <c r="X486" s="581"/>
      <c r="Y486" s="581"/>
      <c r="Z486" s="587"/>
      <c r="AA486" s="581"/>
      <c r="AB486" s="581"/>
      <c r="AC486" s="581"/>
      <c r="AD486" s="581"/>
      <c r="AE486" s="581"/>
      <c r="AF486" s="581"/>
      <c r="AG486" s="581"/>
      <c r="AH486" s="581"/>
    </row>
    <row r="487" spans="7:34" x14ac:dyDescent="0.25">
      <c r="G487" s="586"/>
      <c r="H487" s="584"/>
      <c r="I487" s="584"/>
      <c r="J487" s="584"/>
      <c r="K487" s="584"/>
      <c r="L487" s="584"/>
      <c r="M487" s="584"/>
      <c r="N487" s="584"/>
      <c r="O487" s="584"/>
      <c r="P487" s="584"/>
      <c r="Q487" s="584"/>
      <c r="R487" s="584"/>
      <c r="S487" s="584"/>
      <c r="T487" s="584"/>
      <c r="U487" s="584"/>
      <c r="V487" s="581"/>
      <c r="W487" s="581"/>
      <c r="X487" s="581"/>
      <c r="Y487" s="581"/>
      <c r="Z487" s="587"/>
      <c r="AA487" s="581"/>
      <c r="AB487" s="581"/>
      <c r="AC487" s="581"/>
      <c r="AD487" s="581"/>
      <c r="AE487" s="581"/>
      <c r="AF487" s="581"/>
      <c r="AG487" s="581"/>
      <c r="AH487" s="581"/>
    </row>
    <row r="488" spans="7:34" x14ac:dyDescent="0.25">
      <c r="G488" s="586"/>
      <c r="H488" s="584"/>
      <c r="I488" s="584"/>
      <c r="J488" s="584"/>
      <c r="K488" s="584"/>
      <c r="L488" s="584"/>
      <c r="M488" s="584"/>
      <c r="N488" s="584"/>
      <c r="O488" s="584"/>
      <c r="P488" s="584"/>
      <c r="Q488" s="584"/>
      <c r="R488" s="584"/>
      <c r="S488" s="584"/>
      <c r="T488" s="584"/>
      <c r="U488" s="584"/>
      <c r="V488" s="581"/>
      <c r="W488" s="581"/>
      <c r="X488" s="581"/>
      <c r="Y488" s="581"/>
      <c r="Z488" s="587"/>
      <c r="AA488" s="581"/>
      <c r="AB488" s="581"/>
      <c r="AC488" s="581"/>
      <c r="AD488" s="581"/>
      <c r="AE488" s="581"/>
      <c r="AF488" s="581"/>
      <c r="AG488" s="581"/>
      <c r="AH488" s="581"/>
    </row>
    <row r="489" spans="7:34" x14ac:dyDescent="0.25">
      <c r="G489" s="586"/>
      <c r="H489" s="584"/>
      <c r="I489" s="584"/>
      <c r="J489" s="584"/>
      <c r="K489" s="584"/>
      <c r="L489" s="584"/>
      <c r="M489" s="584"/>
      <c r="N489" s="584"/>
      <c r="O489" s="584"/>
      <c r="P489" s="584"/>
      <c r="Q489" s="584"/>
      <c r="R489" s="584"/>
      <c r="S489" s="584"/>
      <c r="T489" s="584"/>
      <c r="U489" s="584"/>
      <c r="V489" s="581"/>
      <c r="W489" s="581"/>
      <c r="X489" s="581"/>
      <c r="Y489" s="581"/>
      <c r="Z489" s="587"/>
      <c r="AA489" s="581"/>
      <c r="AB489" s="581"/>
      <c r="AC489" s="581"/>
      <c r="AD489" s="581"/>
      <c r="AE489" s="581"/>
      <c r="AF489" s="581"/>
      <c r="AG489" s="581"/>
      <c r="AH489" s="581"/>
    </row>
    <row r="490" spans="7:34" x14ac:dyDescent="0.25">
      <c r="G490" s="586"/>
      <c r="H490" s="584"/>
      <c r="I490" s="584"/>
      <c r="J490" s="584"/>
      <c r="K490" s="584"/>
      <c r="L490" s="584"/>
      <c r="M490" s="584"/>
      <c r="N490" s="584"/>
      <c r="O490" s="584"/>
      <c r="P490" s="584"/>
      <c r="Q490" s="584"/>
      <c r="R490" s="584"/>
      <c r="S490" s="584"/>
      <c r="T490" s="584"/>
      <c r="U490" s="584"/>
      <c r="V490" s="581"/>
      <c r="W490" s="581"/>
      <c r="X490" s="581"/>
      <c r="Y490" s="581"/>
      <c r="Z490" s="587"/>
      <c r="AA490" s="581"/>
      <c r="AB490" s="581"/>
      <c r="AC490" s="581"/>
      <c r="AD490" s="581"/>
      <c r="AE490" s="581"/>
      <c r="AF490" s="581"/>
      <c r="AG490" s="581"/>
      <c r="AH490" s="581"/>
    </row>
    <row r="491" spans="7:34" x14ac:dyDescent="0.25">
      <c r="G491" s="586"/>
      <c r="H491" s="584"/>
      <c r="I491" s="584"/>
      <c r="J491" s="584"/>
      <c r="K491" s="584"/>
      <c r="L491" s="584"/>
      <c r="M491" s="584"/>
      <c r="N491" s="584"/>
      <c r="O491" s="584"/>
      <c r="P491" s="584"/>
      <c r="Q491" s="584"/>
      <c r="R491" s="584"/>
      <c r="S491" s="584"/>
      <c r="T491" s="584"/>
      <c r="U491" s="584"/>
      <c r="V491" s="581"/>
      <c r="W491" s="581"/>
      <c r="X491" s="581"/>
      <c r="Y491" s="581"/>
      <c r="Z491" s="587"/>
      <c r="AA491" s="581"/>
      <c r="AB491" s="581"/>
      <c r="AC491" s="581"/>
      <c r="AD491" s="581"/>
      <c r="AE491" s="581"/>
      <c r="AF491" s="581"/>
      <c r="AG491" s="581"/>
      <c r="AH491" s="581"/>
    </row>
    <row r="492" spans="7:34" x14ac:dyDescent="0.25">
      <c r="G492" s="586"/>
      <c r="H492" s="584"/>
      <c r="I492" s="584"/>
      <c r="J492" s="584"/>
      <c r="K492" s="584"/>
      <c r="L492" s="584"/>
      <c r="M492" s="584"/>
      <c r="N492" s="584"/>
      <c r="O492" s="584"/>
      <c r="P492" s="584"/>
      <c r="Q492" s="584"/>
      <c r="R492" s="584"/>
      <c r="S492" s="584"/>
      <c r="T492" s="584"/>
      <c r="U492" s="584"/>
      <c r="V492" s="581"/>
      <c r="W492" s="581"/>
      <c r="X492" s="581"/>
      <c r="Y492" s="581"/>
      <c r="Z492" s="587"/>
      <c r="AA492" s="581"/>
      <c r="AB492" s="581"/>
      <c r="AC492" s="581"/>
      <c r="AD492" s="581"/>
      <c r="AE492" s="581"/>
      <c r="AF492" s="581"/>
      <c r="AG492" s="581"/>
      <c r="AH492" s="581"/>
    </row>
    <row r="493" spans="7:34" x14ac:dyDescent="0.25">
      <c r="G493" s="586"/>
      <c r="H493" s="584"/>
      <c r="I493" s="584"/>
      <c r="J493" s="584"/>
      <c r="K493" s="584"/>
      <c r="L493" s="584"/>
      <c r="M493" s="584"/>
      <c r="N493" s="584"/>
      <c r="O493" s="584"/>
      <c r="P493" s="584"/>
      <c r="Q493" s="584"/>
      <c r="R493" s="584"/>
      <c r="S493" s="584"/>
      <c r="T493" s="584"/>
      <c r="U493" s="584"/>
      <c r="V493" s="581"/>
      <c r="W493" s="581"/>
      <c r="X493" s="581"/>
      <c r="Y493" s="581"/>
      <c r="Z493" s="587"/>
      <c r="AA493" s="581"/>
      <c r="AB493" s="581"/>
      <c r="AC493" s="581"/>
      <c r="AD493" s="581"/>
      <c r="AE493" s="581"/>
      <c r="AF493" s="581"/>
      <c r="AG493" s="581"/>
      <c r="AH493" s="581"/>
    </row>
    <row r="494" spans="7:34" x14ac:dyDescent="0.25">
      <c r="G494" s="586"/>
      <c r="H494" s="584"/>
      <c r="I494" s="584"/>
      <c r="J494" s="584"/>
      <c r="K494" s="584"/>
      <c r="L494" s="584"/>
      <c r="M494" s="584"/>
      <c r="N494" s="584"/>
      <c r="O494" s="584"/>
      <c r="P494" s="584"/>
      <c r="Q494" s="584"/>
      <c r="R494" s="584"/>
      <c r="S494" s="584"/>
      <c r="T494" s="584"/>
      <c r="U494" s="584"/>
      <c r="V494" s="581"/>
      <c r="W494" s="581"/>
      <c r="X494" s="581"/>
      <c r="Y494" s="581"/>
      <c r="Z494" s="587"/>
      <c r="AA494" s="581"/>
      <c r="AB494" s="581"/>
      <c r="AC494" s="581"/>
      <c r="AD494" s="581"/>
      <c r="AE494" s="581"/>
      <c r="AF494" s="581"/>
      <c r="AG494" s="581"/>
      <c r="AH494" s="581"/>
    </row>
    <row r="495" spans="7:34" x14ac:dyDescent="0.25">
      <c r="G495" s="586"/>
      <c r="H495" s="584"/>
      <c r="I495" s="584"/>
      <c r="J495" s="584"/>
      <c r="K495" s="584"/>
      <c r="L495" s="584"/>
      <c r="M495" s="584"/>
      <c r="N495" s="584"/>
      <c r="O495" s="584"/>
      <c r="P495" s="584"/>
      <c r="Q495" s="584"/>
      <c r="R495" s="584"/>
      <c r="S495" s="584"/>
      <c r="T495" s="584"/>
      <c r="U495" s="584"/>
      <c r="V495" s="581"/>
      <c r="W495" s="581"/>
      <c r="X495" s="581"/>
      <c r="Y495" s="581"/>
      <c r="Z495" s="587"/>
      <c r="AA495" s="581"/>
      <c r="AB495" s="581"/>
      <c r="AC495" s="581"/>
      <c r="AD495" s="581"/>
      <c r="AE495" s="581"/>
      <c r="AF495" s="581"/>
      <c r="AG495" s="581"/>
      <c r="AH495" s="581"/>
    </row>
    <row r="496" spans="7:34" x14ac:dyDescent="0.25">
      <c r="G496" s="586"/>
      <c r="H496" s="584"/>
      <c r="I496" s="584"/>
      <c r="J496" s="584"/>
      <c r="K496" s="584"/>
      <c r="L496" s="584"/>
      <c r="M496" s="584"/>
      <c r="N496" s="584"/>
      <c r="O496" s="584"/>
      <c r="P496" s="584"/>
      <c r="Q496" s="584"/>
      <c r="R496" s="584"/>
      <c r="S496" s="584"/>
      <c r="T496" s="584"/>
      <c r="U496" s="584"/>
      <c r="V496" s="581"/>
      <c r="W496" s="581"/>
      <c r="X496" s="581"/>
      <c r="Y496" s="581"/>
      <c r="Z496" s="587"/>
      <c r="AA496" s="581"/>
      <c r="AB496" s="581"/>
      <c r="AC496" s="581"/>
      <c r="AD496" s="581"/>
      <c r="AE496" s="581"/>
      <c r="AF496" s="581"/>
      <c r="AG496" s="581"/>
      <c r="AH496" s="581"/>
    </row>
    <row r="497" spans="7:34" x14ac:dyDescent="0.25">
      <c r="G497" s="586"/>
      <c r="H497" s="584"/>
      <c r="I497" s="584"/>
      <c r="J497" s="584"/>
      <c r="K497" s="584"/>
      <c r="L497" s="584"/>
      <c r="M497" s="584"/>
      <c r="N497" s="584"/>
      <c r="O497" s="584"/>
      <c r="P497" s="584"/>
      <c r="Q497" s="584"/>
      <c r="R497" s="584"/>
      <c r="S497" s="584"/>
      <c r="T497" s="584"/>
      <c r="U497" s="584"/>
      <c r="V497" s="581"/>
      <c r="W497" s="581"/>
      <c r="X497" s="581"/>
      <c r="Y497" s="581"/>
      <c r="Z497" s="587"/>
      <c r="AA497" s="581"/>
      <c r="AB497" s="581"/>
      <c r="AC497" s="581"/>
      <c r="AD497" s="581"/>
      <c r="AE497" s="581"/>
      <c r="AF497" s="581"/>
      <c r="AG497" s="581"/>
      <c r="AH497" s="581"/>
    </row>
    <row r="498" spans="7:34" x14ac:dyDescent="0.25">
      <c r="G498" s="586"/>
      <c r="H498" s="584"/>
      <c r="I498" s="584"/>
      <c r="J498" s="584"/>
      <c r="K498" s="584"/>
      <c r="L498" s="584"/>
      <c r="M498" s="584"/>
      <c r="N498" s="584"/>
      <c r="O498" s="584"/>
      <c r="P498" s="584"/>
      <c r="Q498" s="584"/>
      <c r="R498" s="584"/>
      <c r="S498" s="584"/>
      <c r="T498" s="584"/>
      <c r="U498" s="584"/>
      <c r="V498" s="581"/>
      <c r="W498" s="581"/>
      <c r="X498" s="581"/>
      <c r="Y498" s="581"/>
      <c r="Z498" s="587"/>
      <c r="AA498" s="581"/>
      <c r="AB498" s="581"/>
      <c r="AC498" s="581"/>
      <c r="AD498" s="581"/>
      <c r="AE498" s="581"/>
      <c r="AF498" s="581"/>
      <c r="AG498" s="581"/>
      <c r="AH498" s="581"/>
    </row>
    <row r="499" spans="7:34" x14ac:dyDescent="0.25">
      <c r="G499" s="586"/>
      <c r="H499" s="584"/>
      <c r="I499" s="584"/>
      <c r="J499" s="584"/>
      <c r="K499" s="584"/>
      <c r="L499" s="584"/>
      <c r="M499" s="584"/>
      <c r="N499" s="584"/>
      <c r="O499" s="584"/>
      <c r="P499" s="584"/>
      <c r="Q499" s="584"/>
      <c r="R499" s="584"/>
      <c r="S499" s="584"/>
      <c r="T499" s="584"/>
      <c r="U499" s="584"/>
      <c r="V499" s="581"/>
      <c r="W499" s="581"/>
      <c r="X499" s="581"/>
      <c r="Y499" s="581"/>
      <c r="Z499" s="587"/>
      <c r="AA499" s="581"/>
      <c r="AB499" s="581"/>
      <c r="AC499" s="581"/>
      <c r="AD499" s="581"/>
      <c r="AE499" s="581"/>
      <c r="AF499" s="581"/>
      <c r="AG499" s="581"/>
      <c r="AH499" s="581"/>
    </row>
    <row r="500" spans="7:34" x14ac:dyDescent="0.25">
      <c r="G500" s="586"/>
      <c r="H500" s="584"/>
      <c r="I500" s="584"/>
      <c r="J500" s="584"/>
      <c r="K500" s="584"/>
      <c r="L500" s="584"/>
      <c r="M500" s="584"/>
      <c r="N500" s="584"/>
      <c r="O500" s="584"/>
      <c r="P500" s="584"/>
      <c r="Q500" s="584"/>
      <c r="R500" s="584"/>
      <c r="S500" s="584"/>
      <c r="T500" s="584"/>
      <c r="U500" s="584"/>
      <c r="V500" s="581"/>
      <c r="W500" s="581"/>
      <c r="X500" s="581"/>
      <c r="Y500" s="581"/>
      <c r="Z500" s="587"/>
      <c r="AA500" s="581"/>
      <c r="AB500" s="581"/>
      <c r="AC500" s="581"/>
      <c r="AD500" s="581"/>
      <c r="AE500" s="581"/>
      <c r="AF500" s="581"/>
      <c r="AG500" s="581"/>
      <c r="AH500" s="581"/>
    </row>
    <row r="501" spans="7:34" x14ac:dyDescent="0.25">
      <c r="G501" s="586"/>
      <c r="H501" s="584"/>
      <c r="I501" s="584"/>
      <c r="J501" s="584"/>
      <c r="K501" s="584"/>
      <c r="L501" s="584"/>
      <c r="M501" s="584"/>
      <c r="N501" s="584"/>
      <c r="O501" s="584"/>
      <c r="P501" s="584"/>
      <c r="Q501" s="584"/>
      <c r="R501" s="584"/>
      <c r="S501" s="584"/>
      <c r="T501" s="584"/>
      <c r="U501" s="584"/>
      <c r="V501" s="581"/>
      <c r="W501" s="581"/>
      <c r="X501" s="581"/>
      <c r="Y501" s="581"/>
      <c r="Z501" s="587"/>
      <c r="AA501" s="581"/>
      <c r="AB501" s="581"/>
      <c r="AC501" s="581"/>
      <c r="AD501" s="581"/>
      <c r="AE501" s="581"/>
      <c r="AF501" s="581"/>
      <c r="AG501" s="581"/>
      <c r="AH501" s="581"/>
    </row>
    <row r="502" spans="7:34" x14ac:dyDescent="0.25">
      <c r="G502" s="586"/>
      <c r="H502" s="584"/>
      <c r="I502" s="584"/>
      <c r="J502" s="584"/>
      <c r="K502" s="584"/>
      <c r="L502" s="584"/>
      <c r="M502" s="584"/>
      <c r="N502" s="584"/>
      <c r="O502" s="584"/>
      <c r="P502" s="584"/>
      <c r="Q502" s="584"/>
      <c r="R502" s="584"/>
      <c r="S502" s="584"/>
      <c r="T502" s="584"/>
      <c r="U502" s="584"/>
      <c r="V502" s="581"/>
      <c r="W502" s="581"/>
      <c r="X502" s="581"/>
      <c r="Y502" s="581"/>
      <c r="Z502" s="587"/>
      <c r="AA502" s="581"/>
      <c r="AB502" s="581"/>
      <c r="AC502" s="581"/>
      <c r="AD502" s="581"/>
      <c r="AE502" s="581"/>
      <c r="AF502" s="581"/>
      <c r="AG502" s="581"/>
      <c r="AH502" s="581"/>
    </row>
    <row r="503" spans="7:34" x14ac:dyDescent="0.25">
      <c r="G503" s="586"/>
      <c r="H503" s="584"/>
      <c r="I503" s="584"/>
      <c r="J503" s="584"/>
      <c r="K503" s="584"/>
      <c r="L503" s="584"/>
      <c r="M503" s="584"/>
      <c r="N503" s="584"/>
      <c r="O503" s="584"/>
      <c r="P503" s="584"/>
      <c r="Q503" s="584"/>
      <c r="R503" s="584"/>
      <c r="S503" s="584"/>
      <c r="T503" s="584"/>
      <c r="U503" s="584"/>
      <c r="V503" s="581"/>
      <c r="W503" s="581"/>
      <c r="X503" s="581"/>
      <c r="Y503" s="581"/>
      <c r="Z503" s="587"/>
      <c r="AA503" s="581"/>
      <c r="AB503" s="581"/>
      <c r="AC503" s="581"/>
      <c r="AD503" s="581"/>
      <c r="AE503" s="581"/>
      <c r="AF503" s="581"/>
      <c r="AG503" s="581"/>
      <c r="AH503" s="581"/>
    </row>
    <row r="504" spans="7:34" x14ac:dyDescent="0.25">
      <c r="G504" s="586"/>
      <c r="H504" s="584"/>
      <c r="I504" s="584"/>
      <c r="J504" s="584"/>
      <c r="K504" s="584"/>
      <c r="L504" s="584"/>
      <c r="M504" s="584"/>
      <c r="N504" s="584"/>
      <c r="O504" s="584"/>
      <c r="P504" s="584"/>
      <c r="Q504" s="584"/>
      <c r="R504" s="584"/>
      <c r="S504" s="584"/>
      <c r="T504" s="584"/>
      <c r="U504" s="584"/>
      <c r="V504" s="581"/>
      <c r="W504" s="581"/>
      <c r="X504" s="581"/>
      <c r="Y504" s="581"/>
      <c r="Z504" s="587"/>
      <c r="AA504" s="581"/>
      <c r="AB504" s="581"/>
      <c r="AC504" s="581"/>
      <c r="AD504" s="581"/>
      <c r="AE504" s="581"/>
      <c r="AF504" s="581"/>
      <c r="AG504" s="581"/>
      <c r="AH504" s="581"/>
    </row>
    <row r="505" spans="7:34" x14ac:dyDescent="0.25">
      <c r="G505" s="586"/>
      <c r="H505" s="584"/>
      <c r="I505" s="584"/>
      <c r="J505" s="584"/>
      <c r="K505" s="584"/>
      <c r="L505" s="584"/>
      <c r="M505" s="584"/>
      <c r="N505" s="584"/>
      <c r="O505" s="584"/>
      <c r="P505" s="584"/>
      <c r="Q505" s="584"/>
      <c r="R505" s="584"/>
      <c r="S505" s="584"/>
      <c r="T505" s="584"/>
      <c r="U505" s="584"/>
      <c r="V505" s="581"/>
      <c r="W505" s="581"/>
      <c r="X505" s="581"/>
      <c r="Y505" s="581"/>
      <c r="Z505" s="587"/>
      <c r="AA505" s="581"/>
      <c r="AB505" s="581"/>
      <c r="AC505" s="581"/>
      <c r="AD505" s="581"/>
      <c r="AE505" s="581"/>
      <c r="AF505" s="581"/>
      <c r="AG505" s="581"/>
      <c r="AH505" s="581"/>
    </row>
    <row r="506" spans="7:34" x14ac:dyDescent="0.25">
      <c r="G506" s="586"/>
      <c r="H506" s="584"/>
      <c r="I506" s="584"/>
      <c r="J506" s="584"/>
      <c r="K506" s="584"/>
      <c r="L506" s="584"/>
      <c r="M506" s="584"/>
      <c r="N506" s="584"/>
      <c r="O506" s="584"/>
      <c r="P506" s="584"/>
      <c r="Q506" s="584"/>
      <c r="R506" s="584"/>
      <c r="S506" s="584"/>
      <c r="T506" s="584"/>
      <c r="U506" s="584"/>
      <c r="V506" s="581"/>
      <c r="W506" s="581"/>
      <c r="X506" s="581"/>
      <c r="Y506" s="581"/>
      <c r="Z506" s="587"/>
      <c r="AA506" s="581"/>
      <c r="AB506" s="581"/>
      <c r="AC506" s="581"/>
      <c r="AD506" s="581"/>
      <c r="AE506" s="581"/>
      <c r="AF506" s="581"/>
      <c r="AG506" s="581"/>
      <c r="AH506" s="581"/>
    </row>
    <row r="507" spans="7:34" x14ac:dyDescent="0.25">
      <c r="G507" s="586"/>
      <c r="H507" s="584"/>
      <c r="I507" s="584"/>
      <c r="J507" s="584"/>
      <c r="K507" s="584"/>
      <c r="L507" s="584"/>
      <c r="M507" s="584"/>
      <c r="N507" s="584"/>
      <c r="O507" s="584"/>
      <c r="P507" s="584"/>
      <c r="Q507" s="584"/>
      <c r="R507" s="584"/>
      <c r="S507" s="584"/>
      <c r="T507" s="584"/>
      <c r="U507" s="584"/>
      <c r="V507" s="581"/>
      <c r="W507" s="581"/>
      <c r="X507" s="581"/>
      <c r="Y507" s="581"/>
      <c r="Z507" s="587"/>
      <c r="AA507" s="581"/>
      <c r="AB507" s="581"/>
      <c r="AC507" s="581"/>
      <c r="AD507" s="581"/>
      <c r="AE507" s="581"/>
      <c r="AF507" s="581"/>
      <c r="AG507" s="581"/>
      <c r="AH507" s="581"/>
    </row>
    <row r="508" spans="7:34" x14ac:dyDescent="0.25">
      <c r="G508" s="586"/>
      <c r="H508" s="584"/>
      <c r="I508" s="584"/>
      <c r="J508" s="584"/>
      <c r="K508" s="584"/>
      <c r="L508" s="584"/>
      <c r="M508" s="584"/>
      <c r="N508" s="584"/>
      <c r="O508" s="584"/>
      <c r="P508" s="584"/>
      <c r="Q508" s="584"/>
      <c r="R508" s="584"/>
      <c r="S508" s="584"/>
      <c r="T508" s="584"/>
      <c r="U508" s="584"/>
      <c r="V508" s="581"/>
      <c r="W508" s="581"/>
      <c r="X508" s="581"/>
      <c r="Y508" s="581"/>
      <c r="Z508" s="587"/>
      <c r="AA508" s="581"/>
      <c r="AB508" s="581"/>
      <c r="AC508" s="581"/>
      <c r="AD508" s="581"/>
      <c r="AE508" s="581"/>
      <c r="AF508" s="581"/>
      <c r="AG508" s="581"/>
      <c r="AH508" s="581"/>
    </row>
    <row r="509" spans="7:34" x14ac:dyDescent="0.25">
      <c r="G509" s="586"/>
      <c r="H509" s="584"/>
      <c r="I509" s="584"/>
      <c r="J509" s="584"/>
      <c r="K509" s="584"/>
      <c r="L509" s="584"/>
      <c r="M509" s="584"/>
      <c r="N509" s="584"/>
      <c r="O509" s="584"/>
      <c r="P509" s="584"/>
      <c r="Q509" s="584"/>
      <c r="R509" s="584"/>
      <c r="S509" s="584"/>
      <c r="T509" s="584"/>
      <c r="U509" s="584"/>
      <c r="V509" s="581"/>
      <c r="W509" s="581"/>
      <c r="X509" s="581"/>
      <c r="Y509" s="581"/>
      <c r="Z509" s="587"/>
      <c r="AA509" s="581"/>
      <c r="AB509" s="581"/>
      <c r="AC509" s="581"/>
      <c r="AD509" s="581"/>
      <c r="AE509" s="581"/>
      <c r="AF509" s="581"/>
      <c r="AG509" s="581"/>
      <c r="AH509" s="581"/>
    </row>
    <row r="510" spans="7:34" x14ac:dyDescent="0.25">
      <c r="G510" s="586"/>
      <c r="H510" s="584"/>
      <c r="I510" s="584"/>
      <c r="J510" s="584"/>
      <c r="K510" s="584"/>
      <c r="L510" s="584"/>
      <c r="M510" s="584"/>
      <c r="N510" s="584"/>
      <c r="O510" s="584"/>
      <c r="P510" s="584"/>
      <c r="Q510" s="584"/>
      <c r="R510" s="584"/>
      <c r="S510" s="584"/>
      <c r="T510" s="584"/>
      <c r="U510" s="584"/>
      <c r="V510" s="581"/>
      <c r="W510" s="581"/>
      <c r="X510" s="581"/>
      <c r="Y510" s="581"/>
      <c r="Z510" s="587"/>
      <c r="AA510" s="581"/>
      <c r="AB510" s="581"/>
      <c r="AC510" s="581"/>
      <c r="AD510" s="581"/>
      <c r="AE510" s="581"/>
      <c r="AF510" s="581"/>
      <c r="AG510" s="581"/>
      <c r="AH510" s="581"/>
    </row>
    <row r="511" spans="7:34" x14ac:dyDescent="0.25">
      <c r="G511" s="586"/>
      <c r="H511" s="584"/>
      <c r="I511" s="584"/>
      <c r="J511" s="584"/>
      <c r="K511" s="584"/>
      <c r="L511" s="584"/>
      <c r="M511" s="584"/>
      <c r="N511" s="584"/>
      <c r="O511" s="584"/>
      <c r="P511" s="584"/>
      <c r="Q511" s="584"/>
      <c r="R511" s="584"/>
      <c r="S511" s="584"/>
      <c r="T511" s="584"/>
      <c r="U511" s="584"/>
      <c r="V511" s="581"/>
      <c r="W511" s="581"/>
      <c r="X511" s="581"/>
      <c r="Y511" s="581"/>
      <c r="Z511" s="587"/>
      <c r="AA511" s="581"/>
      <c r="AB511" s="581"/>
      <c r="AC511" s="581"/>
      <c r="AD511" s="581"/>
      <c r="AE511" s="581"/>
      <c r="AF511" s="581"/>
      <c r="AG511" s="581"/>
      <c r="AH511" s="581"/>
    </row>
    <row r="512" spans="7:34" x14ac:dyDescent="0.25">
      <c r="G512" s="586"/>
      <c r="H512" s="584"/>
      <c r="I512" s="584"/>
      <c r="J512" s="584"/>
      <c r="K512" s="584"/>
      <c r="L512" s="584"/>
      <c r="M512" s="584"/>
      <c r="N512" s="584"/>
      <c r="O512" s="584"/>
      <c r="P512" s="584"/>
      <c r="Q512" s="584"/>
      <c r="R512" s="584"/>
      <c r="S512" s="584"/>
      <c r="T512" s="584"/>
      <c r="U512" s="584"/>
      <c r="V512" s="581"/>
      <c r="W512" s="581"/>
      <c r="X512" s="581"/>
      <c r="Y512" s="581"/>
      <c r="Z512" s="587"/>
      <c r="AA512" s="581"/>
      <c r="AB512" s="581"/>
      <c r="AC512" s="581"/>
      <c r="AD512" s="581"/>
      <c r="AE512" s="581"/>
      <c r="AF512" s="581"/>
      <c r="AG512" s="581"/>
      <c r="AH512" s="581"/>
    </row>
    <row r="513" spans="7:34" x14ac:dyDescent="0.25">
      <c r="G513" s="586"/>
      <c r="H513" s="584"/>
      <c r="I513" s="584"/>
      <c r="J513" s="584"/>
      <c r="K513" s="584"/>
      <c r="L513" s="584"/>
      <c r="M513" s="584"/>
      <c r="N513" s="584"/>
      <c r="O513" s="584"/>
      <c r="P513" s="584"/>
      <c r="Q513" s="584"/>
      <c r="R513" s="584"/>
      <c r="S513" s="584"/>
      <c r="T513" s="584"/>
      <c r="U513" s="584"/>
      <c r="V513" s="581"/>
      <c r="W513" s="581"/>
      <c r="X513" s="581"/>
      <c r="Y513" s="581"/>
      <c r="Z513" s="587"/>
      <c r="AA513" s="581"/>
      <c r="AB513" s="581"/>
      <c r="AC513" s="581"/>
      <c r="AD513" s="581"/>
      <c r="AE513" s="581"/>
      <c r="AF513" s="581"/>
      <c r="AG513" s="581"/>
      <c r="AH513" s="581"/>
    </row>
    <row r="514" spans="7:34" x14ac:dyDescent="0.25">
      <c r="G514" s="586"/>
      <c r="H514" s="584"/>
      <c r="I514" s="584"/>
      <c r="J514" s="584"/>
      <c r="K514" s="584"/>
      <c r="L514" s="584"/>
      <c r="M514" s="584"/>
      <c r="N514" s="584"/>
      <c r="O514" s="584"/>
      <c r="P514" s="584"/>
      <c r="Q514" s="584"/>
      <c r="R514" s="584"/>
      <c r="S514" s="584"/>
      <c r="T514" s="584"/>
      <c r="U514" s="584"/>
      <c r="V514" s="581"/>
      <c r="W514" s="581"/>
      <c r="X514" s="581"/>
      <c r="Y514" s="581"/>
      <c r="Z514" s="587"/>
      <c r="AA514" s="581"/>
      <c r="AB514" s="581"/>
      <c r="AC514" s="581"/>
      <c r="AD514" s="581"/>
      <c r="AE514" s="581"/>
      <c r="AF514" s="581"/>
      <c r="AG514" s="581"/>
      <c r="AH514" s="581"/>
    </row>
    <row r="515" spans="7:34" x14ac:dyDescent="0.25">
      <c r="G515" s="586"/>
      <c r="H515" s="584"/>
      <c r="I515" s="584"/>
      <c r="J515" s="584"/>
      <c r="K515" s="584"/>
      <c r="L515" s="584"/>
      <c r="M515" s="584"/>
      <c r="N515" s="584"/>
      <c r="O515" s="584"/>
      <c r="P515" s="584"/>
      <c r="Q515" s="584"/>
      <c r="R515" s="584"/>
      <c r="S515" s="584"/>
      <c r="T515" s="584"/>
      <c r="U515" s="584"/>
      <c r="V515" s="581"/>
      <c r="W515" s="581"/>
      <c r="X515" s="581"/>
      <c r="Y515" s="581"/>
      <c r="Z515" s="587"/>
      <c r="AA515" s="581"/>
      <c r="AB515" s="581"/>
      <c r="AC515" s="581"/>
      <c r="AD515" s="581"/>
      <c r="AE515" s="581"/>
      <c r="AF515" s="581"/>
      <c r="AG515" s="581"/>
      <c r="AH515" s="581"/>
    </row>
    <row r="516" spans="7:34" x14ac:dyDescent="0.25">
      <c r="G516" s="586"/>
      <c r="H516" s="584"/>
      <c r="I516" s="584"/>
      <c r="J516" s="584"/>
      <c r="K516" s="584"/>
      <c r="L516" s="584"/>
      <c r="M516" s="584"/>
      <c r="N516" s="584"/>
      <c r="O516" s="584"/>
      <c r="P516" s="584"/>
      <c r="Q516" s="584"/>
      <c r="R516" s="584"/>
      <c r="S516" s="584"/>
      <c r="T516" s="584"/>
      <c r="U516" s="584"/>
      <c r="V516" s="581"/>
      <c r="W516" s="581"/>
      <c r="X516" s="581"/>
      <c r="Y516" s="581"/>
      <c r="Z516" s="587"/>
      <c r="AA516" s="581"/>
      <c r="AB516" s="581"/>
      <c r="AC516" s="581"/>
      <c r="AD516" s="581"/>
      <c r="AE516" s="581"/>
      <c r="AF516" s="581"/>
      <c r="AG516" s="581"/>
      <c r="AH516" s="581"/>
    </row>
    <row r="517" spans="7:34" x14ac:dyDescent="0.25">
      <c r="G517" s="586"/>
      <c r="H517" s="584"/>
      <c r="I517" s="584"/>
      <c r="J517" s="584"/>
      <c r="K517" s="584"/>
      <c r="L517" s="584"/>
      <c r="M517" s="584"/>
      <c r="N517" s="584"/>
      <c r="O517" s="584"/>
      <c r="P517" s="584"/>
      <c r="Q517" s="584"/>
      <c r="R517" s="584"/>
      <c r="S517" s="584"/>
      <c r="T517" s="584"/>
      <c r="U517" s="584"/>
      <c r="V517" s="581"/>
      <c r="W517" s="581"/>
      <c r="X517" s="581"/>
      <c r="Y517" s="581"/>
      <c r="Z517" s="587"/>
      <c r="AA517" s="581"/>
      <c r="AB517" s="581"/>
      <c r="AC517" s="581"/>
      <c r="AD517" s="581"/>
      <c r="AE517" s="581"/>
      <c r="AF517" s="581"/>
      <c r="AG517" s="581"/>
      <c r="AH517" s="581"/>
    </row>
    <row r="518" spans="7:34" x14ac:dyDescent="0.25">
      <c r="G518" s="586"/>
      <c r="H518" s="584"/>
      <c r="I518" s="584"/>
      <c r="J518" s="584"/>
      <c r="K518" s="584"/>
      <c r="L518" s="584"/>
      <c r="M518" s="584"/>
      <c r="N518" s="584"/>
      <c r="O518" s="584"/>
      <c r="P518" s="584"/>
      <c r="Q518" s="584"/>
      <c r="R518" s="584"/>
      <c r="S518" s="584"/>
      <c r="T518" s="584"/>
      <c r="U518" s="584"/>
      <c r="V518" s="581"/>
      <c r="W518" s="581"/>
      <c r="X518" s="581"/>
      <c r="Y518" s="581"/>
      <c r="Z518" s="587"/>
      <c r="AA518" s="581"/>
      <c r="AB518" s="581"/>
      <c r="AC518" s="581"/>
      <c r="AD518" s="581"/>
      <c r="AE518" s="581"/>
      <c r="AF518" s="581"/>
      <c r="AG518" s="581"/>
      <c r="AH518" s="581"/>
    </row>
    <row r="519" spans="7:34" x14ac:dyDescent="0.25">
      <c r="G519" s="586"/>
      <c r="H519" s="584"/>
      <c r="I519" s="584"/>
      <c r="J519" s="584"/>
      <c r="K519" s="584"/>
      <c r="L519" s="584"/>
      <c r="M519" s="584"/>
      <c r="N519" s="584"/>
      <c r="O519" s="584"/>
      <c r="P519" s="584"/>
      <c r="Q519" s="584"/>
      <c r="R519" s="584"/>
      <c r="S519" s="584"/>
      <c r="T519" s="584"/>
      <c r="U519" s="584"/>
      <c r="V519" s="581"/>
      <c r="W519" s="581"/>
      <c r="X519" s="581"/>
      <c r="Y519" s="581"/>
      <c r="Z519" s="587"/>
      <c r="AA519" s="581"/>
      <c r="AB519" s="581"/>
      <c r="AC519" s="581"/>
      <c r="AD519" s="581"/>
      <c r="AE519" s="581"/>
      <c r="AF519" s="581"/>
      <c r="AG519" s="581"/>
      <c r="AH519" s="581"/>
    </row>
    <row r="520" spans="7:34" x14ac:dyDescent="0.25">
      <c r="G520" s="586"/>
      <c r="H520" s="584"/>
      <c r="I520" s="584"/>
      <c r="J520" s="584"/>
      <c r="K520" s="584"/>
      <c r="L520" s="584"/>
      <c r="M520" s="584"/>
      <c r="N520" s="584"/>
      <c r="O520" s="584"/>
      <c r="P520" s="584"/>
      <c r="Q520" s="584"/>
      <c r="R520" s="584"/>
      <c r="S520" s="584"/>
      <c r="T520" s="584"/>
      <c r="U520" s="584"/>
      <c r="V520" s="581"/>
      <c r="W520" s="581"/>
      <c r="X520" s="581"/>
      <c r="Y520" s="581"/>
      <c r="Z520" s="587"/>
      <c r="AA520" s="581"/>
      <c r="AB520" s="581"/>
      <c r="AC520" s="581"/>
      <c r="AD520" s="581"/>
      <c r="AE520" s="581"/>
      <c r="AF520" s="581"/>
      <c r="AG520" s="581"/>
      <c r="AH520" s="581"/>
    </row>
    <row r="521" spans="7:34" x14ac:dyDescent="0.25">
      <c r="G521" s="586"/>
      <c r="H521" s="584"/>
      <c r="I521" s="584"/>
      <c r="J521" s="584"/>
      <c r="K521" s="584"/>
      <c r="L521" s="584"/>
      <c r="M521" s="584"/>
      <c r="N521" s="584"/>
      <c r="O521" s="584"/>
      <c r="P521" s="584"/>
      <c r="Q521" s="584"/>
      <c r="R521" s="584"/>
      <c r="S521" s="584"/>
      <c r="T521" s="584"/>
      <c r="U521" s="584"/>
      <c r="V521" s="581"/>
      <c r="W521" s="581"/>
      <c r="X521" s="581"/>
      <c r="Y521" s="581"/>
      <c r="Z521" s="587"/>
      <c r="AA521" s="581"/>
      <c r="AB521" s="581"/>
      <c r="AC521" s="581"/>
      <c r="AD521" s="581"/>
      <c r="AE521" s="581"/>
      <c r="AF521" s="581"/>
      <c r="AG521" s="581"/>
      <c r="AH521" s="581"/>
    </row>
    <row r="522" spans="7:34" x14ac:dyDescent="0.25">
      <c r="G522" s="586"/>
      <c r="H522" s="584"/>
      <c r="I522" s="584"/>
      <c r="J522" s="584"/>
      <c r="K522" s="584"/>
      <c r="L522" s="584"/>
      <c r="M522" s="584"/>
      <c r="N522" s="584"/>
      <c r="O522" s="584"/>
      <c r="P522" s="584"/>
      <c r="Q522" s="584"/>
      <c r="R522" s="584"/>
      <c r="S522" s="584"/>
      <c r="T522" s="584"/>
      <c r="U522" s="584"/>
      <c r="V522" s="581"/>
      <c r="W522" s="581"/>
      <c r="X522" s="581"/>
      <c r="Y522" s="581"/>
      <c r="Z522" s="587"/>
      <c r="AA522" s="581"/>
      <c r="AB522" s="581"/>
      <c r="AC522" s="581"/>
      <c r="AD522" s="581"/>
      <c r="AE522" s="581"/>
      <c r="AF522" s="581"/>
      <c r="AG522" s="581"/>
      <c r="AH522" s="581"/>
    </row>
    <row r="523" spans="7:34" x14ac:dyDescent="0.25">
      <c r="G523" s="586"/>
      <c r="H523" s="584"/>
      <c r="I523" s="584"/>
      <c r="J523" s="584"/>
      <c r="K523" s="584"/>
      <c r="L523" s="584"/>
      <c r="M523" s="584"/>
      <c r="N523" s="584"/>
      <c r="O523" s="584"/>
      <c r="P523" s="584"/>
      <c r="Q523" s="584"/>
      <c r="R523" s="584"/>
      <c r="S523" s="584"/>
      <c r="T523" s="584"/>
      <c r="U523" s="584"/>
      <c r="V523" s="581"/>
      <c r="W523" s="581"/>
      <c r="X523" s="581"/>
      <c r="Y523" s="581"/>
      <c r="Z523" s="587"/>
      <c r="AA523" s="581"/>
      <c r="AB523" s="581"/>
      <c r="AC523" s="581"/>
      <c r="AD523" s="581"/>
      <c r="AE523" s="581"/>
      <c r="AF523" s="581"/>
      <c r="AG523" s="581"/>
      <c r="AH523" s="581"/>
    </row>
    <row r="524" spans="7:34" x14ac:dyDescent="0.25">
      <c r="G524" s="586"/>
      <c r="H524" s="584"/>
      <c r="I524" s="584"/>
      <c r="J524" s="584"/>
      <c r="K524" s="584"/>
      <c r="L524" s="584"/>
      <c r="M524" s="584"/>
      <c r="N524" s="584"/>
      <c r="O524" s="584"/>
      <c r="P524" s="584"/>
      <c r="Q524" s="584"/>
      <c r="R524" s="584"/>
      <c r="S524" s="584"/>
      <c r="T524" s="584"/>
      <c r="U524" s="584"/>
      <c r="V524" s="581"/>
      <c r="W524" s="581"/>
      <c r="X524" s="581"/>
      <c r="Y524" s="581"/>
      <c r="Z524" s="587"/>
      <c r="AA524" s="581"/>
      <c r="AB524" s="581"/>
      <c r="AC524" s="581"/>
      <c r="AD524" s="581"/>
      <c r="AE524" s="581"/>
      <c r="AF524" s="581"/>
      <c r="AG524" s="581"/>
      <c r="AH524" s="581"/>
    </row>
    <row r="525" spans="7:34" x14ac:dyDescent="0.25">
      <c r="G525" s="586"/>
      <c r="H525" s="584"/>
      <c r="I525" s="584"/>
      <c r="J525" s="584"/>
      <c r="K525" s="584"/>
      <c r="L525" s="584"/>
      <c r="M525" s="584"/>
      <c r="N525" s="584"/>
      <c r="O525" s="584"/>
      <c r="P525" s="584"/>
      <c r="Q525" s="584"/>
      <c r="R525" s="584"/>
      <c r="S525" s="584"/>
      <c r="T525" s="584"/>
      <c r="U525" s="584"/>
      <c r="V525" s="581"/>
      <c r="W525" s="581"/>
      <c r="X525" s="581"/>
      <c r="Y525" s="581"/>
      <c r="Z525" s="587"/>
      <c r="AA525" s="581"/>
      <c r="AB525" s="581"/>
      <c r="AC525" s="581"/>
      <c r="AD525" s="581"/>
      <c r="AE525" s="581"/>
      <c r="AF525" s="581"/>
      <c r="AG525" s="581"/>
      <c r="AH525" s="581"/>
    </row>
    <row r="526" spans="7:34" x14ac:dyDescent="0.25">
      <c r="G526" s="586"/>
      <c r="H526" s="584"/>
      <c r="I526" s="584"/>
      <c r="J526" s="584"/>
      <c r="K526" s="584"/>
      <c r="L526" s="584"/>
      <c r="M526" s="584"/>
      <c r="N526" s="584"/>
      <c r="O526" s="584"/>
      <c r="P526" s="584"/>
      <c r="Q526" s="584"/>
      <c r="R526" s="584"/>
      <c r="S526" s="584"/>
      <c r="T526" s="584"/>
      <c r="U526" s="584"/>
      <c r="V526" s="581"/>
      <c r="W526" s="581"/>
      <c r="X526" s="581"/>
      <c r="Y526" s="581"/>
      <c r="Z526" s="587"/>
      <c r="AA526" s="581"/>
      <c r="AB526" s="581"/>
      <c r="AC526" s="581"/>
      <c r="AD526" s="581"/>
      <c r="AE526" s="581"/>
      <c r="AF526" s="581"/>
      <c r="AG526" s="581"/>
      <c r="AH526" s="581"/>
    </row>
    <row r="527" spans="7:34" x14ac:dyDescent="0.25">
      <c r="G527" s="586"/>
      <c r="H527" s="584"/>
      <c r="I527" s="584"/>
      <c r="J527" s="584"/>
      <c r="K527" s="584"/>
      <c r="L527" s="584"/>
      <c r="M527" s="584"/>
      <c r="N527" s="584"/>
      <c r="O527" s="584"/>
      <c r="P527" s="584"/>
      <c r="Q527" s="584"/>
      <c r="R527" s="584"/>
      <c r="S527" s="584"/>
      <c r="T527" s="584"/>
      <c r="U527" s="584"/>
      <c r="V527" s="581"/>
      <c r="W527" s="581"/>
      <c r="X527" s="581"/>
      <c r="Y527" s="581"/>
      <c r="Z527" s="587"/>
      <c r="AA527" s="581"/>
      <c r="AB527" s="581"/>
      <c r="AC527" s="581"/>
      <c r="AD527" s="581"/>
      <c r="AE527" s="581"/>
      <c r="AF527" s="581"/>
      <c r="AG527" s="581"/>
      <c r="AH527" s="581"/>
    </row>
    <row r="528" spans="7:34" x14ac:dyDescent="0.25">
      <c r="G528" s="586"/>
      <c r="H528" s="584"/>
      <c r="I528" s="584"/>
      <c r="J528" s="584"/>
      <c r="K528" s="584"/>
      <c r="L528" s="584"/>
      <c r="M528" s="584"/>
      <c r="N528" s="584"/>
      <c r="O528" s="584"/>
      <c r="P528" s="584"/>
      <c r="Q528" s="584"/>
      <c r="R528" s="584"/>
      <c r="S528" s="584"/>
      <c r="T528" s="584"/>
      <c r="U528" s="584"/>
      <c r="V528" s="581"/>
      <c r="W528" s="581"/>
      <c r="X528" s="581"/>
      <c r="Y528" s="581"/>
      <c r="Z528" s="587"/>
      <c r="AA528" s="581"/>
      <c r="AB528" s="581"/>
      <c r="AC528" s="581"/>
      <c r="AD528" s="581"/>
      <c r="AE528" s="581"/>
      <c r="AF528" s="581"/>
      <c r="AG528" s="581"/>
      <c r="AH528" s="581"/>
    </row>
    <row r="529" spans="7:34" x14ac:dyDescent="0.25">
      <c r="G529" s="586"/>
      <c r="H529" s="584"/>
      <c r="I529" s="584"/>
      <c r="J529" s="584"/>
      <c r="K529" s="584"/>
      <c r="L529" s="584"/>
      <c r="M529" s="584"/>
      <c r="N529" s="584"/>
      <c r="O529" s="584"/>
      <c r="P529" s="584"/>
      <c r="Q529" s="584"/>
      <c r="R529" s="584"/>
      <c r="S529" s="584"/>
      <c r="T529" s="584"/>
      <c r="U529" s="584"/>
      <c r="V529" s="581"/>
      <c r="W529" s="581"/>
      <c r="X529" s="581"/>
      <c r="Y529" s="581"/>
      <c r="Z529" s="587"/>
      <c r="AA529" s="581"/>
      <c r="AB529" s="581"/>
      <c r="AC529" s="581"/>
      <c r="AD529" s="581"/>
      <c r="AE529" s="581"/>
      <c r="AF529" s="581"/>
      <c r="AG529" s="581"/>
      <c r="AH529" s="581"/>
    </row>
    <row r="530" spans="7:34" x14ac:dyDescent="0.25">
      <c r="G530" s="586"/>
      <c r="H530" s="584"/>
      <c r="I530" s="584"/>
      <c r="J530" s="584"/>
      <c r="K530" s="584"/>
      <c r="L530" s="584"/>
      <c r="M530" s="584"/>
      <c r="N530" s="584"/>
      <c r="O530" s="584"/>
      <c r="P530" s="584"/>
      <c r="Q530" s="584"/>
      <c r="R530" s="584"/>
      <c r="S530" s="584"/>
      <c r="T530" s="584"/>
      <c r="U530" s="584"/>
      <c r="V530" s="581"/>
      <c r="W530" s="581"/>
      <c r="X530" s="581"/>
      <c r="Y530" s="581"/>
      <c r="Z530" s="587"/>
      <c r="AA530" s="581"/>
      <c r="AB530" s="581"/>
      <c r="AC530" s="581"/>
      <c r="AD530" s="581"/>
      <c r="AE530" s="581"/>
      <c r="AF530" s="581"/>
      <c r="AG530" s="581"/>
      <c r="AH530" s="581"/>
    </row>
    <row r="531" spans="7:34" x14ac:dyDescent="0.25">
      <c r="G531" s="586"/>
      <c r="H531" s="584"/>
      <c r="I531" s="584"/>
      <c r="J531" s="584"/>
      <c r="K531" s="584"/>
      <c r="L531" s="584"/>
      <c r="M531" s="584"/>
      <c r="N531" s="584"/>
      <c r="O531" s="584"/>
      <c r="P531" s="584"/>
      <c r="Q531" s="584"/>
      <c r="R531" s="584"/>
      <c r="S531" s="584"/>
      <c r="T531" s="584"/>
      <c r="U531" s="584"/>
      <c r="V531" s="581"/>
      <c r="W531" s="581"/>
      <c r="X531" s="581"/>
      <c r="Y531" s="581"/>
      <c r="Z531" s="587"/>
      <c r="AA531" s="581"/>
      <c r="AB531" s="581"/>
      <c r="AC531" s="581"/>
      <c r="AD531" s="581"/>
      <c r="AE531" s="581"/>
      <c r="AF531" s="581"/>
      <c r="AG531" s="581"/>
      <c r="AH531" s="581"/>
    </row>
    <row r="532" spans="7:34" x14ac:dyDescent="0.25">
      <c r="G532" s="586"/>
      <c r="H532" s="584"/>
      <c r="I532" s="584"/>
      <c r="J532" s="584"/>
      <c r="K532" s="584"/>
      <c r="L532" s="584"/>
      <c r="M532" s="584"/>
      <c r="N532" s="584"/>
      <c r="O532" s="584"/>
      <c r="P532" s="584"/>
      <c r="Q532" s="584"/>
      <c r="R532" s="584"/>
      <c r="S532" s="584"/>
      <c r="T532" s="584"/>
      <c r="U532" s="584"/>
      <c r="V532" s="581"/>
      <c r="W532" s="581"/>
      <c r="X532" s="581"/>
      <c r="Y532" s="581"/>
      <c r="Z532" s="587"/>
      <c r="AA532" s="581"/>
      <c r="AB532" s="581"/>
      <c r="AC532" s="581"/>
      <c r="AD532" s="581"/>
      <c r="AE532" s="581"/>
      <c r="AF532" s="581"/>
      <c r="AG532" s="581"/>
      <c r="AH532" s="581"/>
    </row>
    <row r="533" spans="7:34" x14ac:dyDescent="0.25">
      <c r="G533" s="586"/>
      <c r="H533" s="584"/>
      <c r="I533" s="584"/>
      <c r="J533" s="584"/>
      <c r="K533" s="584"/>
      <c r="L533" s="584"/>
      <c r="M533" s="584"/>
      <c r="N533" s="584"/>
      <c r="O533" s="584"/>
      <c r="P533" s="584"/>
      <c r="Q533" s="584"/>
      <c r="R533" s="584"/>
      <c r="S533" s="584"/>
      <c r="T533" s="584"/>
      <c r="U533" s="584"/>
      <c r="V533" s="581"/>
      <c r="W533" s="581"/>
      <c r="X533" s="581"/>
      <c r="Y533" s="581"/>
      <c r="Z533" s="587"/>
      <c r="AA533" s="581"/>
      <c r="AB533" s="581"/>
      <c r="AC533" s="581"/>
      <c r="AD533" s="581"/>
      <c r="AE533" s="581"/>
      <c r="AF533" s="581"/>
      <c r="AG533" s="581"/>
      <c r="AH533" s="581"/>
    </row>
    <row r="534" spans="7:34" x14ac:dyDescent="0.25">
      <c r="G534" s="586"/>
      <c r="H534" s="584"/>
      <c r="I534" s="584"/>
      <c r="J534" s="584"/>
      <c r="K534" s="584"/>
      <c r="L534" s="584"/>
      <c r="M534" s="584"/>
      <c r="N534" s="584"/>
      <c r="O534" s="584"/>
      <c r="P534" s="584"/>
      <c r="Q534" s="584"/>
      <c r="R534" s="584"/>
      <c r="S534" s="584"/>
      <c r="T534" s="584"/>
      <c r="U534" s="584"/>
      <c r="V534" s="581"/>
      <c r="W534" s="581"/>
      <c r="X534" s="581"/>
      <c r="Y534" s="581"/>
      <c r="Z534" s="587"/>
      <c r="AA534" s="581"/>
      <c r="AB534" s="581"/>
      <c r="AC534" s="581"/>
      <c r="AD534" s="581"/>
      <c r="AE534" s="581"/>
      <c r="AF534" s="581"/>
      <c r="AG534" s="581"/>
      <c r="AH534" s="581"/>
    </row>
    <row r="535" spans="7:34" x14ac:dyDescent="0.25">
      <c r="G535" s="586"/>
      <c r="H535" s="584"/>
      <c r="I535" s="584"/>
      <c r="J535" s="584"/>
      <c r="K535" s="584"/>
      <c r="L535" s="584"/>
      <c r="M535" s="584"/>
      <c r="N535" s="584"/>
      <c r="O535" s="584"/>
      <c r="P535" s="584"/>
      <c r="Q535" s="584"/>
      <c r="R535" s="584"/>
      <c r="S535" s="584"/>
      <c r="T535" s="584"/>
      <c r="U535" s="584"/>
      <c r="V535" s="581"/>
      <c r="W535" s="581"/>
      <c r="X535" s="581"/>
      <c r="Y535" s="581"/>
      <c r="Z535" s="587"/>
      <c r="AA535" s="581"/>
      <c r="AB535" s="581"/>
      <c r="AC535" s="581"/>
      <c r="AD535" s="581"/>
      <c r="AE535" s="581"/>
      <c r="AF535" s="581"/>
      <c r="AG535" s="581"/>
      <c r="AH535" s="581"/>
    </row>
    <row r="536" spans="7:34" x14ac:dyDescent="0.25">
      <c r="G536" s="586"/>
      <c r="H536" s="584"/>
      <c r="I536" s="584"/>
      <c r="J536" s="584"/>
      <c r="K536" s="584"/>
      <c r="L536" s="584"/>
      <c r="M536" s="584"/>
      <c r="N536" s="584"/>
      <c r="O536" s="584"/>
      <c r="P536" s="584"/>
      <c r="Q536" s="584"/>
      <c r="R536" s="584"/>
      <c r="S536" s="584"/>
      <c r="T536" s="584"/>
      <c r="U536" s="584"/>
      <c r="V536" s="581"/>
      <c r="W536" s="581"/>
      <c r="X536" s="581"/>
      <c r="Y536" s="581"/>
      <c r="Z536" s="587"/>
      <c r="AA536" s="581"/>
      <c r="AB536" s="581"/>
      <c r="AC536" s="581"/>
      <c r="AD536" s="581"/>
      <c r="AE536" s="581"/>
      <c r="AF536" s="581"/>
      <c r="AG536" s="581"/>
      <c r="AH536" s="581"/>
    </row>
    <row r="537" spans="7:34" x14ac:dyDescent="0.25">
      <c r="G537" s="586"/>
      <c r="H537" s="584"/>
      <c r="I537" s="584"/>
      <c r="J537" s="584"/>
      <c r="K537" s="584"/>
      <c r="L537" s="584"/>
      <c r="M537" s="584"/>
      <c r="N537" s="584"/>
      <c r="O537" s="584"/>
      <c r="P537" s="584"/>
      <c r="Q537" s="584"/>
      <c r="R537" s="584"/>
      <c r="S537" s="584"/>
      <c r="T537" s="584"/>
      <c r="U537" s="584"/>
      <c r="V537" s="581"/>
      <c r="W537" s="581"/>
      <c r="X537" s="581"/>
      <c r="Y537" s="581"/>
      <c r="Z537" s="587"/>
      <c r="AA537" s="581"/>
      <c r="AB537" s="581"/>
      <c r="AC537" s="581"/>
      <c r="AD537" s="581"/>
      <c r="AE537" s="581"/>
      <c r="AF537" s="581"/>
      <c r="AG537" s="581"/>
      <c r="AH537" s="581"/>
    </row>
    <row r="538" spans="7:34" x14ac:dyDescent="0.25">
      <c r="G538" s="586"/>
      <c r="H538" s="584"/>
      <c r="I538" s="584"/>
      <c r="J538" s="584"/>
      <c r="K538" s="584"/>
      <c r="L538" s="584"/>
      <c r="M538" s="584"/>
      <c r="N538" s="584"/>
      <c r="O538" s="584"/>
      <c r="P538" s="584"/>
      <c r="Q538" s="584"/>
      <c r="R538" s="584"/>
      <c r="S538" s="584"/>
      <c r="T538" s="584"/>
      <c r="U538" s="584"/>
      <c r="V538" s="581"/>
      <c r="W538" s="581"/>
      <c r="X538" s="581"/>
      <c r="Y538" s="581"/>
      <c r="Z538" s="587"/>
      <c r="AA538" s="581"/>
      <c r="AB538" s="581"/>
      <c r="AC538" s="581"/>
      <c r="AD538" s="581"/>
      <c r="AE538" s="581"/>
      <c r="AF538" s="581"/>
      <c r="AG538" s="581"/>
      <c r="AH538" s="581"/>
    </row>
    <row r="539" spans="7:34" x14ac:dyDescent="0.25">
      <c r="G539" s="586"/>
      <c r="H539" s="584"/>
      <c r="I539" s="584"/>
      <c r="J539" s="584"/>
      <c r="K539" s="584"/>
      <c r="L539" s="584"/>
      <c r="M539" s="584"/>
      <c r="N539" s="584"/>
      <c r="O539" s="584"/>
      <c r="P539" s="584"/>
      <c r="Q539" s="584"/>
      <c r="R539" s="584"/>
      <c r="S539" s="584"/>
      <c r="T539" s="584"/>
      <c r="U539" s="584"/>
      <c r="V539" s="581"/>
      <c r="W539" s="581"/>
      <c r="X539" s="581"/>
      <c r="Y539" s="581"/>
      <c r="Z539" s="587"/>
      <c r="AA539" s="581"/>
      <c r="AB539" s="581"/>
      <c r="AC539" s="581"/>
      <c r="AD539" s="581"/>
      <c r="AE539" s="581"/>
      <c r="AF539" s="581"/>
      <c r="AG539" s="581"/>
      <c r="AH539" s="581"/>
    </row>
    <row r="540" spans="7:34" x14ac:dyDescent="0.25">
      <c r="G540" s="586"/>
      <c r="H540" s="584"/>
      <c r="I540" s="584"/>
      <c r="J540" s="584"/>
      <c r="K540" s="584"/>
      <c r="L540" s="584"/>
      <c r="M540" s="584"/>
      <c r="N540" s="584"/>
      <c r="O540" s="584"/>
      <c r="P540" s="584"/>
      <c r="Q540" s="584"/>
      <c r="R540" s="584"/>
      <c r="S540" s="584"/>
      <c r="T540" s="584"/>
      <c r="U540" s="584"/>
      <c r="V540" s="581"/>
      <c r="W540" s="581"/>
      <c r="X540" s="581"/>
      <c r="Y540" s="581"/>
      <c r="Z540" s="587"/>
      <c r="AA540" s="581"/>
      <c r="AB540" s="581"/>
      <c r="AC540" s="581"/>
      <c r="AD540" s="581"/>
      <c r="AE540" s="581"/>
      <c r="AF540" s="581"/>
      <c r="AG540" s="581"/>
      <c r="AH540" s="581"/>
    </row>
    <row r="541" spans="7:34" x14ac:dyDescent="0.25">
      <c r="G541" s="586"/>
      <c r="H541" s="584"/>
      <c r="I541" s="584"/>
      <c r="J541" s="584"/>
      <c r="K541" s="584"/>
      <c r="L541" s="584"/>
      <c r="M541" s="584"/>
      <c r="N541" s="584"/>
      <c r="O541" s="584"/>
      <c r="P541" s="584"/>
      <c r="Q541" s="584"/>
      <c r="R541" s="584"/>
      <c r="S541" s="584"/>
      <c r="T541" s="584"/>
      <c r="U541" s="584"/>
      <c r="V541" s="581"/>
      <c r="W541" s="581"/>
      <c r="X541" s="581"/>
      <c r="Y541" s="581"/>
      <c r="Z541" s="587"/>
      <c r="AA541" s="581"/>
      <c r="AB541" s="581"/>
      <c r="AC541" s="581"/>
      <c r="AD541" s="581"/>
      <c r="AE541" s="581"/>
      <c r="AF541" s="581"/>
      <c r="AG541" s="581"/>
      <c r="AH541" s="581"/>
    </row>
    <row r="542" spans="7:34" x14ac:dyDescent="0.25">
      <c r="G542" s="586"/>
      <c r="H542" s="584"/>
      <c r="I542" s="584"/>
      <c r="J542" s="584"/>
      <c r="K542" s="584"/>
      <c r="L542" s="584"/>
      <c r="M542" s="584"/>
      <c r="N542" s="584"/>
      <c r="O542" s="584"/>
      <c r="P542" s="584"/>
      <c r="Q542" s="584"/>
      <c r="R542" s="584"/>
      <c r="S542" s="584"/>
      <c r="T542" s="584"/>
      <c r="U542" s="584"/>
      <c r="V542" s="581"/>
      <c r="W542" s="581"/>
      <c r="X542" s="581"/>
      <c r="Y542" s="581"/>
      <c r="Z542" s="587"/>
      <c r="AA542" s="581"/>
      <c r="AB542" s="581"/>
      <c r="AC542" s="581"/>
      <c r="AD542" s="581"/>
      <c r="AE542" s="581"/>
      <c r="AF542" s="581"/>
      <c r="AG542" s="581"/>
      <c r="AH542" s="581"/>
    </row>
    <row r="543" spans="7:34" x14ac:dyDescent="0.25">
      <c r="G543" s="586"/>
      <c r="H543" s="584"/>
      <c r="I543" s="584"/>
      <c r="J543" s="584"/>
      <c r="K543" s="584"/>
      <c r="L543" s="584"/>
      <c r="M543" s="584"/>
      <c r="N543" s="584"/>
      <c r="O543" s="584"/>
      <c r="P543" s="584"/>
      <c r="Q543" s="584"/>
      <c r="R543" s="584"/>
      <c r="S543" s="584"/>
      <c r="T543" s="584"/>
      <c r="U543" s="584"/>
      <c r="V543" s="581"/>
      <c r="W543" s="581"/>
      <c r="X543" s="581"/>
      <c r="Y543" s="581"/>
      <c r="Z543" s="587"/>
      <c r="AA543" s="581"/>
      <c r="AB543" s="581"/>
      <c r="AC543" s="581"/>
      <c r="AD543" s="581"/>
      <c r="AE543" s="581"/>
      <c r="AF543" s="581"/>
      <c r="AG543" s="581"/>
      <c r="AH543" s="581"/>
    </row>
    <row r="544" spans="7:34" x14ac:dyDescent="0.25">
      <c r="G544" s="586"/>
      <c r="H544" s="584"/>
      <c r="I544" s="584"/>
      <c r="J544" s="584"/>
      <c r="K544" s="584"/>
      <c r="L544" s="584"/>
      <c r="M544" s="584"/>
      <c r="N544" s="584"/>
      <c r="O544" s="584"/>
      <c r="P544" s="584"/>
      <c r="Q544" s="584"/>
      <c r="R544" s="584"/>
      <c r="S544" s="584"/>
      <c r="T544" s="584"/>
      <c r="U544" s="584"/>
      <c r="V544" s="581"/>
      <c r="W544" s="581"/>
      <c r="X544" s="581"/>
      <c r="Y544" s="581"/>
      <c r="Z544" s="587"/>
      <c r="AA544" s="581"/>
      <c r="AB544" s="581"/>
      <c r="AC544" s="581"/>
      <c r="AD544" s="581"/>
      <c r="AE544" s="581"/>
      <c r="AF544" s="581"/>
      <c r="AG544" s="581"/>
      <c r="AH544" s="581"/>
    </row>
    <row r="545" spans="7:34" x14ac:dyDescent="0.25">
      <c r="G545" s="586"/>
      <c r="H545" s="584"/>
      <c r="I545" s="584"/>
      <c r="J545" s="584"/>
      <c r="K545" s="584"/>
      <c r="L545" s="584"/>
      <c r="M545" s="584"/>
      <c r="N545" s="584"/>
      <c r="O545" s="584"/>
      <c r="P545" s="584"/>
      <c r="Q545" s="584"/>
      <c r="R545" s="584"/>
      <c r="S545" s="584"/>
      <c r="T545" s="584"/>
      <c r="U545" s="584"/>
      <c r="V545" s="581"/>
      <c r="W545" s="581"/>
      <c r="X545" s="581"/>
      <c r="Y545" s="581"/>
      <c r="Z545" s="587"/>
      <c r="AA545" s="581"/>
      <c r="AB545" s="581"/>
      <c r="AC545" s="581"/>
      <c r="AD545" s="581"/>
      <c r="AE545" s="581"/>
      <c r="AF545" s="581"/>
      <c r="AG545" s="581"/>
      <c r="AH545" s="581"/>
    </row>
    <row r="546" spans="7:34" x14ac:dyDescent="0.25">
      <c r="G546" s="586"/>
      <c r="H546" s="584"/>
      <c r="I546" s="584"/>
      <c r="J546" s="584"/>
      <c r="K546" s="584"/>
      <c r="L546" s="584"/>
      <c r="M546" s="584"/>
      <c r="N546" s="584"/>
      <c r="O546" s="584"/>
      <c r="P546" s="584"/>
      <c r="Q546" s="584"/>
      <c r="R546" s="584"/>
      <c r="S546" s="584"/>
      <c r="T546" s="584"/>
      <c r="U546" s="584"/>
      <c r="V546" s="581"/>
      <c r="W546" s="581"/>
      <c r="X546" s="581"/>
      <c r="Y546" s="581"/>
      <c r="Z546" s="587"/>
      <c r="AA546" s="581"/>
      <c r="AB546" s="581"/>
      <c r="AC546" s="581"/>
      <c r="AD546" s="581"/>
      <c r="AE546" s="581"/>
      <c r="AF546" s="581"/>
      <c r="AG546" s="581"/>
      <c r="AH546" s="581"/>
    </row>
    <row r="547" spans="7:34" x14ac:dyDescent="0.25">
      <c r="G547" s="586"/>
      <c r="H547" s="584"/>
      <c r="I547" s="584"/>
      <c r="J547" s="584"/>
      <c r="K547" s="584"/>
      <c r="L547" s="584"/>
      <c r="M547" s="584"/>
      <c r="N547" s="584"/>
      <c r="O547" s="584"/>
      <c r="P547" s="584"/>
      <c r="Q547" s="584"/>
      <c r="R547" s="584"/>
      <c r="S547" s="584"/>
      <c r="T547" s="584"/>
      <c r="U547" s="584"/>
      <c r="V547" s="581"/>
      <c r="W547" s="581"/>
      <c r="X547" s="581"/>
      <c r="Y547" s="581"/>
      <c r="Z547" s="587"/>
      <c r="AA547" s="581"/>
      <c r="AB547" s="581"/>
      <c r="AC547" s="581"/>
      <c r="AD547" s="581"/>
      <c r="AE547" s="581"/>
      <c r="AF547" s="581"/>
      <c r="AG547" s="581"/>
      <c r="AH547" s="581"/>
    </row>
    <row r="548" spans="7:34" x14ac:dyDescent="0.25">
      <c r="G548" s="586"/>
      <c r="H548" s="584"/>
      <c r="I548" s="584"/>
      <c r="J548" s="584"/>
      <c r="K548" s="584"/>
      <c r="L548" s="584"/>
      <c r="M548" s="584"/>
      <c r="N548" s="584"/>
      <c r="O548" s="584"/>
      <c r="P548" s="584"/>
      <c r="Q548" s="584"/>
      <c r="R548" s="584"/>
      <c r="S548" s="584"/>
      <c r="T548" s="584"/>
      <c r="U548" s="584"/>
      <c r="V548" s="581"/>
      <c r="W548" s="581"/>
      <c r="X548" s="581"/>
      <c r="Y548" s="581"/>
      <c r="Z548" s="587"/>
      <c r="AA548" s="581"/>
      <c r="AB548" s="581"/>
      <c r="AC548" s="581"/>
      <c r="AD548" s="581"/>
      <c r="AE548" s="581"/>
      <c r="AF548" s="581"/>
      <c r="AG548" s="581"/>
      <c r="AH548" s="581"/>
    </row>
    <row r="549" spans="7:34" x14ac:dyDescent="0.25">
      <c r="G549" s="586"/>
      <c r="H549" s="584"/>
      <c r="I549" s="584"/>
      <c r="J549" s="584"/>
      <c r="K549" s="584"/>
      <c r="L549" s="584"/>
      <c r="M549" s="584"/>
      <c r="N549" s="584"/>
      <c r="O549" s="584"/>
      <c r="P549" s="584"/>
      <c r="Q549" s="584"/>
      <c r="R549" s="584"/>
      <c r="S549" s="584"/>
      <c r="T549" s="584"/>
      <c r="U549" s="584"/>
      <c r="V549" s="581"/>
      <c r="W549" s="581"/>
      <c r="X549" s="581"/>
      <c r="Y549" s="581"/>
      <c r="Z549" s="587"/>
      <c r="AA549" s="581"/>
      <c r="AB549" s="581"/>
      <c r="AC549" s="581"/>
      <c r="AD549" s="581"/>
      <c r="AE549" s="581"/>
      <c r="AF549" s="581"/>
      <c r="AG549" s="581"/>
      <c r="AH549" s="581"/>
    </row>
    <row r="550" spans="7:34" x14ac:dyDescent="0.25">
      <c r="G550" s="586"/>
      <c r="H550" s="584"/>
      <c r="I550" s="584"/>
      <c r="J550" s="584"/>
      <c r="K550" s="584"/>
      <c r="L550" s="584"/>
      <c r="M550" s="584"/>
      <c r="N550" s="584"/>
      <c r="O550" s="584"/>
      <c r="P550" s="584"/>
      <c r="Q550" s="584"/>
      <c r="R550" s="584"/>
      <c r="S550" s="584"/>
      <c r="T550" s="584"/>
      <c r="U550" s="584"/>
      <c r="V550" s="581"/>
      <c r="W550" s="581"/>
      <c r="X550" s="581"/>
      <c r="Y550" s="581"/>
      <c r="Z550" s="587"/>
      <c r="AA550" s="581"/>
      <c r="AB550" s="581"/>
      <c r="AC550" s="581"/>
      <c r="AD550" s="581"/>
      <c r="AE550" s="581"/>
      <c r="AF550" s="581"/>
      <c r="AG550" s="581"/>
      <c r="AH550" s="581"/>
    </row>
    <row r="551" spans="7:34" x14ac:dyDescent="0.25">
      <c r="G551" s="586"/>
      <c r="H551" s="584"/>
      <c r="I551" s="584"/>
      <c r="J551" s="584"/>
      <c r="K551" s="584"/>
      <c r="L551" s="584"/>
      <c r="M551" s="584"/>
      <c r="N551" s="584"/>
      <c r="O551" s="584"/>
      <c r="P551" s="584"/>
      <c r="Q551" s="584"/>
      <c r="R551" s="584"/>
      <c r="S551" s="584"/>
      <c r="T551" s="584"/>
      <c r="U551" s="584"/>
      <c r="V551" s="581"/>
      <c r="W551" s="581"/>
      <c r="X551" s="581"/>
      <c r="Y551" s="581"/>
      <c r="Z551" s="587"/>
      <c r="AA551" s="581"/>
      <c r="AB551" s="581"/>
      <c r="AC551" s="581"/>
      <c r="AD551" s="581"/>
      <c r="AE551" s="581"/>
      <c r="AF551" s="581"/>
      <c r="AG551" s="581"/>
      <c r="AH551" s="581"/>
    </row>
    <row r="552" spans="7:34" x14ac:dyDescent="0.25">
      <c r="G552" s="586"/>
      <c r="H552" s="584"/>
      <c r="I552" s="584"/>
      <c r="J552" s="584"/>
      <c r="K552" s="584"/>
      <c r="L552" s="584"/>
      <c r="M552" s="584"/>
      <c r="N552" s="584"/>
      <c r="O552" s="584"/>
      <c r="P552" s="584"/>
      <c r="Q552" s="584"/>
      <c r="R552" s="584"/>
      <c r="S552" s="584"/>
      <c r="T552" s="584"/>
      <c r="U552" s="584"/>
      <c r="V552" s="581"/>
      <c r="W552" s="581"/>
      <c r="X552" s="581"/>
      <c r="Y552" s="581"/>
      <c r="Z552" s="587"/>
      <c r="AA552" s="581"/>
      <c r="AB552" s="581"/>
      <c r="AC552" s="581"/>
      <c r="AD552" s="581"/>
      <c r="AE552" s="581"/>
      <c r="AF552" s="581"/>
      <c r="AG552" s="581"/>
      <c r="AH552" s="581"/>
    </row>
    <row r="553" spans="7:34" x14ac:dyDescent="0.25">
      <c r="G553" s="586"/>
      <c r="H553" s="584"/>
      <c r="I553" s="584"/>
      <c r="J553" s="584"/>
      <c r="K553" s="584"/>
      <c r="L553" s="584"/>
      <c r="M553" s="584"/>
      <c r="N553" s="584"/>
      <c r="O553" s="584"/>
      <c r="P553" s="584"/>
      <c r="Q553" s="584"/>
      <c r="R553" s="584"/>
      <c r="S553" s="584"/>
      <c r="T553" s="584"/>
      <c r="U553" s="584"/>
      <c r="V553" s="581"/>
      <c r="W553" s="581"/>
      <c r="X553" s="581"/>
      <c r="Y553" s="581"/>
      <c r="Z553" s="587"/>
      <c r="AA553" s="581"/>
      <c r="AB553" s="581"/>
      <c r="AC553" s="581"/>
      <c r="AD553" s="581"/>
      <c r="AE553" s="581"/>
      <c r="AF553" s="581"/>
      <c r="AG553" s="581"/>
      <c r="AH553" s="581"/>
    </row>
    <row r="554" spans="7:34" x14ac:dyDescent="0.25">
      <c r="G554" s="586"/>
      <c r="H554" s="584"/>
      <c r="I554" s="584"/>
      <c r="J554" s="584"/>
      <c r="K554" s="584"/>
      <c r="L554" s="584"/>
      <c r="M554" s="584"/>
      <c r="N554" s="584"/>
      <c r="O554" s="584"/>
      <c r="P554" s="584"/>
      <c r="Q554" s="584"/>
      <c r="R554" s="584"/>
      <c r="S554" s="584"/>
      <c r="T554" s="584"/>
      <c r="U554" s="584"/>
      <c r="V554" s="581"/>
      <c r="W554" s="581"/>
      <c r="X554" s="581"/>
      <c r="Y554" s="581"/>
      <c r="Z554" s="587"/>
      <c r="AA554" s="581"/>
      <c r="AB554" s="581"/>
      <c r="AC554" s="581"/>
      <c r="AD554" s="581"/>
      <c r="AE554" s="581"/>
      <c r="AF554" s="581"/>
      <c r="AG554" s="581"/>
      <c r="AH554" s="581"/>
    </row>
    <row r="555" spans="7:34" x14ac:dyDescent="0.25">
      <c r="G555" s="586"/>
      <c r="H555" s="584"/>
      <c r="I555" s="584"/>
      <c r="J555" s="584"/>
      <c r="K555" s="584"/>
      <c r="L555" s="584"/>
      <c r="M555" s="584"/>
      <c r="N555" s="584"/>
      <c r="O555" s="584"/>
      <c r="P555" s="584"/>
      <c r="Q555" s="584"/>
      <c r="R555" s="584"/>
      <c r="S555" s="584"/>
      <c r="T555" s="584"/>
      <c r="U555" s="584"/>
      <c r="V555" s="581"/>
      <c r="W555" s="581"/>
      <c r="X555" s="581"/>
      <c r="Y555" s="581"/>
      <c r="Z555" s="587"/>
      <c r="AA555" s="581"/>
      <c r="AB555" s="581"/>
      <c r="AC555" s="581"/>
      <c r="AD555" s="581"/>
      <c r="AE555" s="581"/>
      <c r="AF555" s="581"/>
      <c r="AG555" s="581"/>
      <c r="AH555" s="581"/>
    </row>
    <row r="556" spans="7:34" x14ac:dyDescent="0.25">
      <c r="G556" s="586"/>
      <c r="H556" s="584"/>
      <c r="I556" s="584"/>
      <c r="J556" s="584"/>
      <c r="K556" s="584"/>
      <c r="L556" s="584"/>
      <c r="M556" s="584"/>
      <c r="N556" s="584"/>
      <c r="O556" s="584"/>
      <c r="P556" s="584"/>
      <c r="Q556" s="584"/>
      <c r="R556" s="584"/>
      <c r="S556" s="584"/>
      <c r="T556" s="584"/>
      <c r="U556" s="584"/>
      <c r="V556" s="581"/>
      <c r="W556" s="581"/>
      <c r="X556" s="581"/>
      <c r="Y556" s="581"/>
      <c r="Z556" s="587"/>
      <c r="AA556" s="581"/>
      <c r="AB556" s="581"/>
      <c r="AC556" s="581"/>
      <c r="AD556" s="581"/>
      <c r="AE556" s="581"/>
      <c r="AF556" s="581"/>
      <c r="AG556" s="581"/>
      <c r="AH556" s="581"/>
    </row>
    <row r="557" spans="7:34" x14ac:dyDescent="0.25">
      <c r="G557" s="586"/>
      <c r="H557" s="584"/>
      <c r="I557" s="584"/>
      <c r="J557" s="584"/>
      <c r="K557" s="584"/>
      <c r="L557" s="584"/>
      <c r="M557" s="584"/>
      <c r="N557" s="584"/>
      <c r="O557" s="584"/>
      <c r="P557" s="584"/>
      <c r="Q557" s="584"/>
      <c r="R557" s="584"/>
      <c r="S557" s="584"/>
      <c r="T557" s="584"/>
      <c r="U557" s="584"/>
      <c r="V557" s="581"/>
      <c r="W557" s="581"/>
      <c r="X557" s="581"/>
      <c r="Y557" s="581"/>
      <c r="Z557" s="587"/>
      <c r="AA557" s="581"/>
      <c r="AB557" s="581"/>
      <c r="AC557" s="581"/>
      <c r="AD557" s="581"/>
      <c r="AE557" s="581"/>
      <c r="AF557" s="581"/>
      <c r="AG557" s="581"/>
      <c r="AH557" s="581"/>
    </row>
    <row r="558" spans="7:34" x14ac:dyDescent="0.25">
      <c r="G558" s="586"/>
      <c r="H558" s="584"/>
      <c r="I558" s="584"/>
      <c r="J558" s="584"/>
      <c r="K558" s="584"/>
      <c r="L558" s="584"/>
      <c r="M558" s="584"/>
      <c r="N558" s="584"/>
      <c r="O558" s="584"/>
      <c r="P558" s="584"/>
      <c r="Q558" s="584"/>
      <c r="R558" s="584"/>
      <c r="S558" s="584"/>
      <c r="T558" s="584"/>
      <c r="U558" s="584"/>
      <c r="V558" s="581"/>
      <c r="W558" s="581"/>
      <c r="X558" s="581"/>
      <c r="Y558" s="581"/>
      <c r="Z558" s="587"/>
      <c r="AA558" s="581"/>
      <c r="AB558" s="581"/>
      <c r="AC558" s="581"/>
      <c r="AD558" s="581"/>
      <c r="AE558" s="581"/>
      <c r="AF558" s="581"/>
      <c r="AG558" s="581"/>
      <c r="AH558" s="581"/>
    </row>
    <row r="559" spans="7:34" x14ac:dyDescent="0.25">
      <c r="G559" s="586"/>
      <c r="H559" s="584"/>
      <c r="I559" s="584"/>
      <c r="J559" s="584"/>
      <c r="K559" s="584"/>
      <c r="L559" s="584"/>
      <c r="M559" s="584"/>
      <c r="N559" s="584"/>
      <c r="O559" s="584"/>
      <c r="P559" s="584"/>
      <c r="Q559" s="584"/>
      <c r="R559" s="584"/>
      <c r="S559" s="584"/>
      <c r="T559" s="584"/>
      <c r="U559" s="584"/>
      <c r="V559" s="581"/>
      <c r="W559" s="581"/>
      <c r="X559" s="581"/>
      <c r="Y559" s="581"/>
      <c r="Z559" s="587"/>
      <c r="AA559" s="581"/>
      <c r="AB559" s="581"/>
      <c r="AC559" s="581"/>
      <c r="AD559" s="581"/>
      <c r="AE559" s="581"/>
      <c r="AF559" s="581"/>
      <c r="AG559" s="581"/>
      <c r="AH559" s="581"/>
    </row>
    <row r="560" spans="7:34" x14ac:dyDescent="0.25">
      <c r="G560" s="586"/>
      <c r="H560" s="584"/>
      <c r="I560" s="584"/>
      <c r="J560" s="584"/>
      <c r="K560" s="584"/>
      <c r="L560" s="584"/>
      <c r="M560" s="584"/>
      <c r="N560" s="584"/>
      <c r="O560" s="584"/>
      <c r="P560" s="584"/>
      <c r="Q560" s="584"/>
      <c r="R560" s="584"/>
      <c r="S560" s="584"/>
      <c r="T560" s="584"/>
      <c r="U560" s="584"/>
      <c r="V560" s="581"/>
      <c r="W560" s="581"/>
      <c r="X560" s="581"/>
      <c r="Y560" s="581"/>
      <c r="Z560" s="587"/>
      <c r="AA560" s="581"/>
      <c r="AB560" s="581"/>
      <c r="AC560" s="581"/>
      <c r="AD560" s="581"/>
      <c r="AE560" s="581"/>
      <c r="AF560" s="581"/>
      <c r="AG560" s="581"/>
      <c r="AH560" s="581"/>
    </row>
    <row r="561" spans="7:34" x14ac:dyDescent="0.25">
      <c r="G561" s="586"/>
      <c r="H561" s="584"/>
      <c r="I561" s="584"/>
      <c r="J561" s="584"/>
      <c r="K561" s="584"/>
      <c r="L561" s="584"/>
      <c r="M561" s="584"/>
      <c r="N561" s="584"/>
      <c r="O561" s="584"/>
      <c r="P561" s="584"/>
      <c r="Q561" s="584"/>
      <c r="R561" s="584"/>
      <c r="S561" s="584"/>
      <c r="T561" s="584"/>
      <c r="U561" s="584"/>
      <c r="V561" s="581"/>
      <c r="W561" s="581"/>
      <c r="X561" s="581"/>
      <c r="Y561" s="581"/>
      <c r="Z561" s="587"/>
      <c r="AA561" s="581"/>
      <c r="AB561" s="581"/>
      <c r="AC561" s="581"/>
      <c r="AD561" s="581"/>
      <c r="AE561" s="581"/>
      <c r="AF561" s="581"/>
      <c r="AG561" s="581"/>
      <c r="AH561" s="581"/>
    </row>
    <row r="562" spans="7:34" x14ac:dyDescent="0.25">
      <c r="G562" s="586"/>
      <c r="H562" s="584"/>
      <c r="I562" s="584"/>
      <c r="J562" s="584"/>
      <c r="K562" s="584"/>
      <c r="L562" s="584"/>
      <c r="M562" s="584"/>
      <c r="N562" s="584"/>
      <c r="O562" s="584"/>
      <c r="P562" s="584"/>
      <c r="Q562" s="584"/>
      <c r="R562" s="584"/>
      <c r="S562" s="584"/>
      <c r="T562" s="584"/>
      <c r="U562" s="584"/>
      <c r="V562" s="581"/>
      <c r="W562" s="581"/>
      <c r="X562" s="581"/>
      <c r="Y562" s="581"/>
      <c r="Z562" s="587"/>
      <c r="AA562" s="581"/>
      <c r="AB562" s="581"/>
      <c r="AC562" s="581"/>
      <c r="AD562" s="581"/>
      <c r="AE562" s="581"/>
      <c r="AF562" s="581"/>
      <c r="AG562" s="581"/>
      <c r="AH562" s="581"/>
    </row>
    <row r="563" spans="7:34" x14ac:dyDescent="0.25">
      <c r="G563" s="586"/>
      <c r="H563" s="584"/>
      <c r="I563" s="584"/>
      <c r="J563" s="584"/>
      <c r="K563" s="584"/>
      <c r="L563" s="584"/>
      <c r="M563" s="584"/>
      <c r="N563" s="584"/>
      <c r="O563" s="584"/>
      <c r="P563" s="584"/>
      <c r="Q563" s="584"/>
      <c r="R563" s="584"/>
      <c r="S563" s="584"/>
      <c r="T563" s="584"/>
      <c r="U563" s="584"/>
      <c r="V563" s="581"/>
      <c r="W563" s="581"/>
      <c r="X563" s="581"/>
      <c r="Y563" s="581"/>
      <c r="Z563" s="587"/>
      <c r="AA563" s="581"/>
      <c r="AB563" s="581"/>
      <c r="AC563" s="581"/>
      <c r="AD563" s="581"/>
      <c r="AE563" s="581"/>
      <c r="AF563" s="581"/>
      <c r="AG563" s="581"/>
      <c r="AH563" s="581"/>
    </row>
    <row r="564" spans="7:34" x14ac:dyDescent="0.25">
      <c r="G564" s="586"/>
      <c r="H564" s="584"/>
      <c r="I564" s="584"/>
      <c r="J564" s="584"/>
      <c r="K564" s="584"/>
      <c r="L564" s="584"/>
      <c r="M564" s="584"/>
      <c r="N564" s="584"/>
      <c r="O564" s="584"/>
      <c r="P564" s="584"/>
      <c r="Q564" s="584"/>
      <c r="R564" s="584"/>
      <c r="S564" s="584"/>
      <c r="T564" s="584"/>
      <c r="U564" s="584"/>
      <c r="V564" s="581"/>
      <c r="W564" s="581"/>
      <c r="X564" s="581"/>
      <c r="Y564" s="581"/>
      <c r="Z564" s="587"/>
      <c r="AA564" s="581"/>
      <c r="AB564" s="581"/>
      <c r="AC564" s="581"/>
      <c r="AD564" s="581"/>
      <c r="AE564" s="581"/>
      <c r="AF564" s="581"/>
      <c r="AG564" s="581"/>
      <c r="AH564" s="581"/>
    </row>
    <row r="565" spans="7:34" x14ac:dyDescent="0.25">
      <c r="G565" s="586"/>
      <c r="H565" s="584"/>
      <c r="I565" s="584"/>
      <c r="J565" s="584"/>
      <c r="K565" s="584"/>
      <c r="L565" s="584"/>
      <c r="M565" s="584"/>
      <c r="N565" s="584"/>
      <c r="O565" s="584"/>
      <c r="P565" s="584"/>
      <c r="Q565" s="584"/>
      <c r="R565" s="584"/>
      <c r="S565" s="584"/>
      <c r="T565" s="584"/>
      <c r="U565" s="584"/>
      <c r="V565" s="581"/>
      <c r="W565" s="581"/>
      <c r="X565" s="581"/>
      <c r="Y565" s="581"/>
      <c r="Z565" s="587"/>
      <c r="AA565" s="581"/>
      <c r="AB565" s="581"/>
      <c r="AC565" s="581"/>
      <c r="AD565" s="581"/>
      <c r="AE565" s="581"/>
      <c r="AF565" s="581"/>
      <c r="AG565" s="581"/>
      <c r="AH565" s="581"/>
    </row>
    <row r="566" spans="7:34" x14ac:dyDescent="0.25">
      <c r="G566" s="586"/>
      <c r="H566" s="584"/>
      <c r="I566" s="584"/>
      <c r="J566" s="584"/>
      <c r="K566" s="584"/>
      <c r="L566" s="584"/>
      <c r="M566" s="584"/>
      <c r="N566" s="584"/>
      <c r="O566" s="584"/>
      <c r="P566" s="584"/>
      <c r="Q566" s="584"/>
      <c r="R566" s="584"/>
      <c r="S566" s="584"/>
      <c r="T566" s="584"/>
      <c r="U566" s="584"/>
      <c r="V566" s="581"/>
      <c r="W566" s="581"/>
      <c r="X566" s="581"/>
      <c r="Y566" s="581"/>
      <c r="Z566" s="587"/>
      <c r="AA566" s="581"/>
      <c r="AB566" s="581"/>
      <c r="AC566" s="581"/>
      <c r="AD566" s="581"/>
      <c r="AE566" s="581"/>
      <c r="AF566" s="581"/>
      <c r="AG566" s="581"/>
      <c r="AH566" s="581"/>
    </row>
    <row r="567" spans="7:34" x14ac:dyDescent="0.25">
      <c r="G567" s="586"/>
      <c r="H567" s="584"/>
      <c r="I567" s="584"/>
      <c r="J567" s="584"/>
      <c r="K567" s="584"/>
      <c r="L567" s="584"/>
      <c r="M567" s="584"/>
      <c r="N567" s="584"/>
      <c r="O567" s="584"/>
      <c r="P567" s="584"/>
      <c r="Q567" s="584"/>
      <c r="R567" s="584"/>
      <c r="S567" s="584"/>
      <c r="T567" s="584"/>
      <c r="U567" s="584"/>
      <c r="V567" s="581"/>
      <c r="W567" s="581"/>
      <c r="X567" s="581"/>
      <c r="Y567" s="581"/>
      <c r="Z567" s="587"/>
      <c r="AA567" s="581"/>
      <c r="AB567" s="581"/>
      <c r="AC567" s="581"/>
      <c r="AD567" s="581"/>
      <c r="AE567" s="581"/>
      <c r="AF567" s="581"/>
      <c r="AG567" s="581"/>
      <c r="AH567" s="581"/>
    </row>
    <row r="568" spans="7:34" x14ac:dyDescent="0.25">
      <c r="G568" s="586"/>
      <c r="H568" s="584"/>
      <c r="I568" s="584"/>
      <c r="J568" s="584"/>
      <c r="K568" s="584"/>
      <c r="L568" s="584"/>
      <c r="M568" s="584"/>
      <c r="N568" s="584"/>
      <c r="O568" s="584"/>
      <c r="P568" s="584"/>
      <c r="Q568" s="584"/>
      <c r="R568" s="584"/>
      <c r="S568" s="584"/>
      <c r="T568" s="584"/>
      <c r="U568" s="584"/>
      <c r="V568" s="581"/>
      <c r="W568" s="581"/>
      <c r="X568" s="581"/>
      <c r="Y568" s="581"/>
      <c r="Z568" s="587"/>
      <c r="AA568" s="581"/>
      <c r="AB568" s="581"/>
      <c r="AC568" s="581"/>
      <c r="AD568" s="581"/>
      <c r="AE568" s="581"/>
      <c r="AF568" s="581"/>
      <c r="AG568" s="581"/>
      <c r="AH568" s="581"/>
    </row>
    <row r="569" spans="7:34" x14ac:dyDescent="0.25">
      <c r="G569" s="586"/>
      <c r="H569" s="584"/>
      <c r="I569" s="584"/>
      <c r="J569" s="584"/>
      <c r="K569" s="584"/>
      <c r="L569" s="584"/>
      <c r="M569" s="584"/>
      <c r="N569" s="584"/>
      <c r="O569" s="584"/>
      <c r="P569" s="584"/>
      <c r="Q569" s="584"/>
      <c r="R569" s="584"/>
      <c r="S569" s="584"/>
      <c r="T569" s="584"/>
      <c r="U569" s="584"/>
      <c r="V569" s="581"/>
      <c r="W569" s="581"/>
      <c r="X569" s="581"/>
      <c r="Y569" s="581"/>
      <c r="Z569" s="587"/>
      <c r="AA569" s="581"/>
      <c r="AB569" s="581"/>
      <c r="AC569" s="581"/>
      <c r="AD569" s="581"/>
      <c r="AE569" s="581"/>
      <c r="AF569" s="581"/>
      <c r="AG569" s="581"/>
      <c r="AH569" s="581"/>
    </row>
    <row r="570" spans="7:34" x14ac:dyDescent="0.25">
      <c r="G570" s="586"/>
      <c r="H570" s="584"/>
      <c r="I570" s="584"/>
      <c r="J570" s="584"/>
      <c r="K570" s="584"/>
      <c r="L570" s="584"/>
      <c r="M570" s="584"/>
      <c r="N570" s="584"/>
      <c r="O570" s="584"/>
      <c r="P570" s="584"/>
      <c r="Q570" s="584"/>
      <c r="R570" s="584"/>
      <c r="S570" s="584"/>
      <c r="T570" s="584"/>
      <c r="U570" s="584"/>
      <c r="V570" s="581"/>
      <c r="W570" s="581"/>
      <c r="X570" s="581"/>
      <c r="Y570" s="581"/>
      <c r="Z570" s="587"/>
      <c r="AA570" s="581"/>
      <c r="AB570" s="581"/>
      <c r="AC570" s="581"/>
      <c r="AD570" s="581"/>
      <c r="AE570" s="581"/>
      <c r="AF570" s="581"/>
      <c r="AG570" s="581"/>
      <c r="AH570" s="581"/>
    </row>
    <row r="571" spans="7:34" x14ac:dyDescent="0.25">
      <c r="G571" s="586"/>
      <c r="H571" s="584"/>
      <c r="I571" s="584"/>
      <c r="J571" s="584"/>
      <c r="K571" s="584"/>
      <c r="L571" s="584"/>
      <c r="M571" s="584"/>
      <c r="N571" s="584"/>
      <c r="O571" s="584"/>
      <c r="P571" s="584"/>
      <c r="Q571" s="584"/>
      <c r="R571" s="584"/>
      <c r="S571" s="584"/>
      <c r="T571" s="584"/>
      <c r="U571" s="584"/>
      <c r="V571" s="581"/>
      <c r="W571" s="581"/>
      <c r="X571" s="581"/>
      <c r="Y571" s="581"/>
      <c r="Z571" s="587"/>
      <c r="AA571" s="581"/>
      <c r="AB571" s="581"/>
      <c r="AC571" s="581"/>
      <c r="AD571" s="581"/>
      <c r="AE571" s="581"/>
      <c r="AF571" s="581"/>
      <c r="AG571" s="581"/>
      <c r="AH571" s="581"/>
    </row>
    <row r="572" spans="7:34" x14ac:dyDescent="0.25">
      <c r="G572" s="586"/>
      <c r="H572" s="584"/>
      <c r="I572" s="584"/>
      <c r="J572" s="584"/>
      <c r="K572" s="584"/>
      <c r="L572" s="584"/>
      <c r="M572" s="584"/>
      <c r="N572" s="584"/>
      <c r="O572" s="584"/>
      <c r="P572" s="584"/>
      <c r="Q572" s="584"/>
      <c r="R572" s="584"/>
      <c r="S572" s="584"/>
      <c r="T572" s="584"/>
      <c r="U572" s="584"/>
      <c r="V572" s="581"/>
      <c r="W572" s="581"/>
      <c r="X572" s="581"/>
      <c r="Y572" s="581"/>
      <c r="Z572" s="587"/>
      <c r="AA572" s="581"/>
      <c r="AB572" s="581"/>
      <c r="AC572" s="581"/>
      <c r="AD572" s="581"/>
      <c r="AE572" s="581"/>
      <c r="AF572" s="581"/>
      <c r="AG572" s="581"/>
      <c r="AH572" s="581"/>
    </row>
    <row r="573" spans="7:34" x14ac:dyDescent="0.25">
      <c r="G573" s="586"/>
      <c r="H573" s="584"/>
      <c r="I573" s="584"/>
      <c r="J573" s="584"/>
      <c r="K573" s="584"/>
      <c r="L573" s="584"/>
      <c r="M573" s="584"/>
      <c r="N573" s="584"/>
      <c r="O573" s="584"/>
      <c r="P573" s="584"/>
      <c r="Q573" s="584"/>
      <c r="R573" s="584"/>
      <c r="S573" s="584"/>
      <c r="T573" s="584"/>
      <c r="U573" s="584"/>
      <c r="V573" s="581"/>
      <c r="W573" s="581"/>
      <c r="X573" s="581"/>
      <c r="Y573" s="581"/>
      <c r="Z573" s="587"/>
      <c r="AA573" s="581"/>
      <c r="AB573" s="581"/>
      <c r="AC573" s="581"/>
      <c r="AD573" s="581"/>
      <c r="AE573" s="581"/>
      <c r="AF573" s="581"/>
      <c r="AG573" s="581"/>
      <c r="AH573" s="581"/>
    </row>
    <row r="574" spans="7:34" x14ac:dyDescent="0.25">
      <c r="G574" s="586"/>
      <c r="H574" s="584"/>
      <c r="I574" s="584"/>
      <c r="J574" s="584"/>
      <c r="K574" s="584"/>
      <c r="L574" s="584"/>
      <c r="M574" s="584"/>
      <c r="N574" s="584"/>
      <c r="O574" s="584"/>
      <c r="P574" s="584"/>
      <c r="Q574" s="584"/>
      <c r="R574" s="584"/>
      <c r="S574" s="584"/>
      <c r="T574" s="584"/>
      <c r="U574" s="584"/>
      <c r="V574" s="581"/>
      <c r="W574" s="581"/>
      <c r="X574" s="581"/>
      <c r="Y574" s="581"/>
      <c r="Z574" s="587"/>
      <c r="AA574" s="581"/>
      <c r="AB574" s="581"/>
      <c r="AC574" s="581"/>
      <c r="AD574" s="581"/>
      <c r="AE574" s="581"/>
      <c r="AF574" s="581"/>
      <c r="AG574" s="581"/>
      <c r="AH574" s="581"/>
    </row>
    <row r="575" spans="7:34" x14ac:dyDescent="0.25">
      <c r="G575" s="586"/>
      <c r="H575" s="584"/>
      <c r="I575" s="584"/>
      <c r="J575" s="584"/>
      <c r="K575" s="584"/>
      <c r="L575" s="584"/>
      <c r="M575" s="584"/>
      <c r="N575" s="584"/>
      <c r="O575" s="584"/>
      <c r="P575" s="584"/>
      <c r="Q575" s="584"/>
      <c r="R575" s="584"/>
      <c r="S575" s="584"/>
      <c r="T575" s="584"/>
      <c r="U575" s="584"/>
      <c r="V575" s="581"/>
      <c r="W575" s="581"/>
      <c r="X575" s="581"/>
      <c r="Y575" s="581"/>
      <c r="Z575" s="587"/>
      <c r="AA575" s="581"/>
      <c r="AB575" s="581"/>
      <c r="AC575" s="581"/>
      <c r="AD575" s="581"/>
      <c r="AE575" s="581"/>
      <c r="AF575" s="581"/>
      <c r="AG575" s="581"/>
      <c r="AH575" s="581"/>
    </row>
    <row r="576" spans="7:34" x14ac:dyDescent="0.25">
      <c r="G576" s="586"/>
      <c r="H576" s="584"/>
      <c r="I576" s="584"/>
      <c r="J576" s="584"/>
      <c r="K576" s="584"/>
      <c r="L576" s="584"/>
      <c r="M576" s="584"/>
      <c r="N576" s="584"/>
      <c r="O576" s="584"/>
      <c r="P576" s="584"/>
      <c r="Q576" s="584"/>
      <c r="R576" s="584"/>
      <c r="S576" s="584"/>
      <c r="T576" s="584"/>
      <c r="U576" s="584"/>
      <c r="V576" s="581"/>
      <c r="W576" s="581"/>
      <c r="X576" s="581"/>
      <c r="Y576" s="581"/>
      <c r="Z576" s="587"/>
      <c r="AA576" s="581"/>
      <c r="AB576" s="581"/>
      <c r="AC576" s="581"/>
      <c r="AD576" s="581"/>
      <c r="AE576" s="581"/>
      <c r="AF576" s="581"/>
      <c r="AG576" s="581"/>
      <c r="AH576" s="581"/>
    </row>
    <row r="577" spans="7:34" x14ac:dyDescent="0.25">
      <c r="G577" s="586"/>
      <c r="H577" s="584"/>
      <c r="I577" s="584"/>
      <c r="J577" s="584"/>
      <c r="K577" s="584"/>
      <c r="L577" s="584"/>
      <c r="M577" s="584"/>
      <c r="N577" s="584"/>
      <c r="O577" s="584"/>
      <c r="P577" s="584"/>
      <c r="Q577" s="584"/>
      <c r="R577" s="584"/>
      <c r="S577" s="584"/>
      <c r="T577" s="584"/>
      <c r="U577" s="584"/>
      <c r="V577" s="581"/>
      <c r="W577" s="581"/>
      <c r="X577" s="581"/>
      <c r="Y577" s="581"/>
      <c r="Z577" s="587"/>
      <c r="AA577" s="581"/>
      <c r="AB577" s="581"/>
      <c r="AC577" s="581"/>
      <c r="AD577" s="581"/>
      <c r="AE577" s="581"/>
      <c r="AF577" s="581"/>
      <c r="AG577" s="581"/>
      <c r="AH577" s="581"/>
    </row>
    <row r="578" spans="7:34" x14ac:dyDescent="0.25">
      <c r="G578" s="586"/>
      <c r="H578" s="584"/>
      <c r="I578" s="584"/>
      <c r="J578" s="584"/>
      <c r="K578" s="584"/>
      <c r="L578" s="584"/>
      <c r="M578" s="584"/>
      <c r="N578" s="584"/>
      <c r="O578" s="584"/>
      <c r="P578" s="584"/>
      <c r="Q578" s="584"/>
      <c r="R578" s="584"/>
      <c r="S578" s="584"/>
      <c r="T578" s="584"/>
      <c r="U578" s="584"/>
      <c r="V578" s="581"/>
      <c r="W578" s="581"/>
      <c r="X578" s="581"/>
      <c r="Y578" s="581"/>
      <c r="Z578" s="587"/>
      <c r="AA578" s="581"/>
      <c r="AB578" s="581"/>
      <c r="AC578" s="581"/>
      <c r="AD578" s="581"/>
      <c r="AE578" s="581"/>
      <c r="AF578" s="581"/>
      <c r="AG578" s="581"/>
      <c r="AH578" s="581"/>
    </row>
    <row r="579" spans="7:34" x14ac:dyDescent="0.25">
      <c r="G579" s="586"/>
      <c r="H579" s="584"/>
      <c r="I579" s="584"/>
      <c r="J579" s="584"/>
      <c r="K579" s="584"/>
      <c r="L579" s="584"/>
      <c r="M579" s="584"/>
      <c r="N579" s="584"/>
      <c r="O579" s="584"/>
      <c r="P579" s="584"/>
      <c r="Q579" s="584"/>
      <c r="R579" s="584"/>
      <c r="S579" s="584"/>
      <c r="T579" s="584"/>
      <c r="U579" s="584"/>
      <c r="V579" s="581"/>
      <c r="W579" s="581"/>
      <c r="X579" s="581"/>
      <c r="Y579" s="581"/>
      <c r="Z579" s="587"/>
      <c r="AA579" s="581"/>
      <c r="AB579" s="581"/>
      <c r="AC579" s="581"/>
      <c r="AD579" s="581"/>
      <c r="AE579" s="581"/>
      <c r="AF579" s="581"/>
      <c r="AG579" s="581"/>
      <c r="AH579" s="581"/>
    </row>
    <row r="580" spans="7:34" x14ac:dyDescent="0.25">
      <c r="G580" s="586"/>
      <c r="H580" s="584"/>
      <c r="I580" s="584"/>
      <c r="J580" s="584"/>
      <c r="K580" s="584"/>
      <c r="L580" s="584"/>
      <c r="M580" s="584"/>
      <c r="N580" s="584"/>
      <c r="O580" s="584"/>
      <c r="P580" s="584"/>
      <c r="Q580" s="584"/>
      <c r="R580" s="584"/>
      <c r="S580" s="584"/>
      <c r="T580" s="584"/>
      <c r="U580" s="584"/>
      <c r="V580" s="581"/>
      <c r="W580" s="581"/>
      <c r="X580" s="581"/>
      <c r="Y580" s="581"/>
      <c r="Z580" s="587"/>
      <c r="AA580" s="581"/>
      <c r="AB580" s="581"/>
      <c r="AC580" s="581"/>
      <c r="AD580" s="581"/>
      <c r="AE580" s="581"/>
      <c r="AF580" s="581"/>
      <c r="AG580" s="581"/>
      <c r="AH580" s="581"/>
    </row>
    <row r="581" spans="7:34" x14ac:dyDescent="0.25">
      <c r="G581" s="586"/>
      <c r="H581" s="584"/>
      <c r="I581" s="584"/>
      <c r="J581" s="584"/>
      <c r="K581" s="584"/>
      <c r="L581" s="584"/>
      <c r="M581" s="584"/>
      <c r="N581" s="584"/>
      <c r="O581" s="584"/>
      <c r="P581" s="584"/>
      <c r="Q581" s="584"/>
      <c r="R581" s="584"/>
      <c r="S581" s="584"/>
      <c r="T581" s="584"/>
      <c r="U581" s="584"/>
      <c r="V581" s="581"/>
      <c r="W581" s="581"/>
      <c r="X581" s="581"/>
      <c r="Y581" s="581"/>
      <c r="Z581" s="587"/>
      <c r="AA581" s="581"/>
      <c r="AB581" s="581"/>
      <c r="AC581" s="581"/>
      <c r="AD581" s="581"/>
      <c r="AE581" s="581"/>
      <c r="AF581" s="581"/>
      <c r="AG581" s="581"/>
      <c r="AH581" s="581"/>
    </row>
    <row r="582" spans="7:34" x14ac:dyDescent="0.25">
      <c r="G582" s="586"/>
      <c r="H582" s="584"/>
      <c r="I582" s="584"/>
      <c r="J582" s="584"/>
      <c r="K582" s="584"/>
      <c r="L582" s="584"/>
      <c r="M582" s="584"/>
      <c r="N582" s="584"/>
      <c r="O582" s="584"/>
      <c r="P582" s="584"/>
      <c r="Q582" s="584"/>
      <c r="R582" s="584"/>
      <c r="S582" s="584"/>
      <c r="T582" s="584"/>
      <c r="U582" s="584"/>
      <c r="V582" s="581"/>
      <c r="W582" s="581"/>
      <c r="X582" s="581"/>
      <c r="Y582" s="581"/>
      <c r="Z582" s="587"/>
      <c r="AA582" s="581"/>
      <c r="AB582" s="581"/>
      <c r="AC582" s="581"/>
      <c r="AD582" s="581"/>
      <c r="AE582" s="581"/>
      <c r="AF582" s="581"/>
      <c r="AG582" s="581"/>
      <c r="AH582" s="581"/>
    </row>
    <row r="583" spans="7:34" x14ac:dyDescent="0.25">
      <c r="G583" s="586"/>
      <c r="H583" s="584"/>
      <c r="I583" s="584"/>
      <c r="J583" s="584"/>
      <c r="K583" s="584"/>
      <c r="L583" s="584"/>
      <c r="M583" s="584"/>
      <c r="N583" s="584"/>
      <c r="O583" s="584"/>
      <c r="P583" s="584"/>
      <c r="Q583" s="584"/>
      <c r="R583" s="584"/>
      <c r="S583" s="584"/>
      <c r="T583" s="584"/>
      <c r="U583" s="584"/>
      <c r="V583" s="581"/>
      <c r="W583" s="581"/>
      <c r="X583" s="581"/>
      <c r="Y583" s="581"/>
      <c r="Z583" s="587"/>
      <c r="AA583" s="581"/>
      <c r="AB583" s="581"/>
      <c r="AC583" s="581"/>
      <c r="AD583" s="581"/>
      <c r="AE583" s="581"/>
      <c r="AF583" s="581"/>
      <c r="AG583" s="581"/>
      <c r="AH583" s="581"/>
    </row>
    <row r="584" spans="7:34" x14ac:dyDescent="0.25">
      <c r="G584" s="586"/>
      <c r="H584" s="584"/>
      <c r="I584" s="584"/>
      <c r="J584" s="584"/>
      <c r="K584" s="584"/>
      <c r="L584" s="584"/>
      <c r="M584" s="584"/>
      <c r="N584" s="584"/>
      <c r="O584" s="584"/>
      <c r="P584" s="584"/>
      <c r="Q584" s="584"/>
      <c r="R584" s="584"/>
      <c r="S584" s="584"/>
      <c r="T584" s="584"/>
      <c r="U584" s="584"/>
      <c r="V584" s="581"/>
      <c r="W584" s="581"/>
      <c r="X584" s="581"/>
      <c r="Y584" s="581"/>
      <c r="Z584" s="587"/>
      <c r="AA584" s="581"/>
      <c r="AB584" s="581"/>
      <c r="AC584" s="581"/>
      <c r="AD584" s="581"/>
      <c r="AE584" s="581"/>
      <c r="AF584" s="581"/>
      <c r="AG584" s="581"/>
      <c r="AH584" s="581"/>
    </row>
    <row r="585" spans="7:34" x14ac:dyDescent="0.25">
      <c r="G585" s="586"/>
      <c r="H585" s="584"/>
      <c r="I585" s="584"/>
      <c r="J585" s="584"/>
      <c r="K585" s="584"/>
      <c r="L585" s="584"/>
      <c r="M585" s="584"/>
      <c r="N585" s="584"/>
      <c r="O585" s="584"/>
      <c r="P585" s="584"/>
      <c r="Q585" s="584"/>
      <c r="R585" s="584"/>
      <c r="S585" s="584"/>
      <c r="T585" s="584"/>
      <c r="U585" s="584"/>
      <c r="V585" s="581"/>
      <c r="W585" s="581"/>
      <c r="X585" s="581"/>
      <c r="Y585" s="581"/>
      <c r="Z585" s="587"/>
      <c r="AA585" s="581"/>
      <c r="AB585" s="581"/>
      <c r="AC585" s="581"/>
      <c r="AD585" s="581"/>
      <c r="AE585" s="581"/>
      <c r="AF585" s="581"/>
      <c r="AG585" s="581"/>
      <c r="AH585" s="581"/>
    </row>
    <row r="586" spans="7:34" x14ac:dyDescent="0.25">
      <c r="G586" s="586"/>
      <c r="H586" s="584"/>
      <c r="I586" s="584"/>
      <c r="J586" s="584"/>
      <c r="K586" s="584"/>
      <c r="L586" s="584"/>
      <c r="M586" s="584"/>
      <c r="N586" s="584"/>
      <c r="O586" s="584"/>
      <c r="P586" s="584"/>
      <c r="Q586" s="584"/>
      <c r="R586" s="584"/>
      <c r="S586" s="584"/>
      <c r="T586" s="584"/>
      <c r="U586" s="584"/>
      <c r="V586" s="581"/>
      <c r="W586" s="581"/>
      <c r="X586" s="581"/>
      <c r="Y586" s="581"/>
      <c r="Z586" s="587"/>
      <c r="AA586" s="581"/>
      <c r="AB586" s="581"/>
      <c r="AC586" s="581"/>
      <c r="AD586" s="581"/>
      <c r="AE586" s="581"/>
      <c r="AF586" s="581"/>
      <c r="AG586" s="581"/>
      <c r="AH586" s="581"/>
    </row>
    <row r="587" spans="7:34" x14ac:dyDescent="0.25">
      <c r="G587" s="586"/>
      <c r="H587" s="584"/>
      <c r="I587" s="584"/>
      <c r="J587" s="584"/>
      <c r="K587" s="584"/>
      <c r="L587" s="584"/>
      <c r="M587" s="584"/>
      <c r="N587" s="584"/>
      <c r="O587" s="584"/>
      <c r="P587" s="584"/>
      <c r="Q587" s="584"/>
      <c r="R587" s="584"/>
      <c r="S587" s="584"/>
      <c r="T587" s="584"/>
      <c r="U587" s="584"/>
      <c r="V587" s="581"/>
      <c r="W587" s="581"/>
      <c r="X587" s="581"/>
      <c r="Y587" s="581"/>
      <c r="Z587" s="587"/>
      <c r="AA587" s="581"/>
      <c r="AB587" s="581"/>
      <c r="AC587" s="581"/>
      <c r="AD587" s="581"/>
      <c r="AE587" s="581"/>
      <c r="AF587" s="581"/>
      <c r="AG587" s="581"/>
      <c r="AH587" s="581"/>
    </row>
    <row r="588" spans="7:34" x14ac:dyDescent="0.25">
      <c r="G588" s="586"/>
      <c r="H588" s="584"/>
      <c r="I588" s="584"/>
      <c r="J588" s="584"/>
      <c r="K588" s="584"/>
      <c r="L588" s="584"/>
      <c r="M588" s="584"/>
      <c r="N588" s="584"/>
      <c r="O588" s="584"/>
      <c r="P588" s="584"/>
      <c r="Q588" s="584"/>
      <c r="R588" s="584"/>
      <c r="S588" s="584"/>
      <c r="T588" s="584"/>
      <c r="U588" s="584"/>
      <c r="V588" s="581"/>
      <c r="W588" s="581"/>
      <c r="X588" s="581"/>
      <c r="Y588" s="581"/>
      <c r="Z588" s="587"/>
      <c r="AA588" s="581"/>
      <c r="AB588" s="581"/>
      <c r="AC588" s="581"/>
      <c r="AD588" s="581"/>
      <c r="AE588" s="581"/>
      <c r="AF588" s="581"/>
      <c r="AG588" s="581"/>
      <c r="AH588" s="581"/>
    </row>
    <row r="589" spans="7:34" x14ac:dyDescent="0.25">
      <c r="G589" s="586"/>
      <c r="H589" s="584"/>
      <c r="I589" s="584"/>
      <c r="J589" s="584"/>
      <c r="K589" s="584"/>
      <c r="L589" s="584"/>
      <c r="M589" s="584"/>
      <c r="N589" s="584"/>
      <c r="O589" s="584"/>
      <c r="P589" s="584"/>
      <c r="Q589" s="584"/>
      <c r="R589" s="584"/>
      <c r="S589" s="584"/>
      <c r="T589" s="584"/>
      <c r="U589" s="584"/>
      <c r="V589" s="581"/>
      <c r="W589" s="581"/>
      <c r="X589" s="581"/>
      <c r="Y589" s="581"/>
      <c r="Z589" s="587"/>
      <c r="AA589" s="581"/>
      <c r="AB589" s="581"/>
      <c r="AC589" s="581"/>
      <c r="AD589" s="581"/>
      <c r="AE589" s="581"/>
      <c r="AF589" s="581"/>
      <c r="AG589" s="581"/>
      <c r="AH589" s="581"/>
    </row>
    <row r="590" spans="7:34" x14ac:dyDescent="0.25">
      <c r="G590" s="586"/>
      <c r="H590" s="584"/>
      <c r="I590" s="584"/>
      <c r="J590" s="584"/>
      <c r="K590" s="584"/>
      <c r="L590" s="584"/>
      <c r="M590" s="584"/>
      <c r="N590" s="584"/>
      <c r="O590" s="584"/>
      <c r="P590" s="584"/>
      <c r="Q590" s="584"/>
      <c r="R590" s="584"/>
      <c r="S590" s="584"/>
      <c r="T590" s="584"/>
      <c r="U590" s="584"/>
      <c r="V590" s="581"/>
      <c r="W590" s="581"/>
      <c r="X590" s="581"/>
      <c r="Y590" s="581"/>
      <c r="Z590" s="587"/>
      <c r="AA590" s="581"/>
      <c r="AB590" s="581"/>
      <c r="AC590" s="581"/>
      <c r="AD590" s="581"/>
      <c r="AE590" s="581"/>
      <c r="AF590" s="581"/>
      <c r="AG590" s="581"/>
      <c r="AH590" s="581"/>
    </row>
    <row r="591" spans="7:34" x14ac:dyDescent="0.25">
      <c r="G591" s="586"/>
      <c r="H591" s="584"/>
      <c r="I591" s="584"/>
      <c r="J591" s="584"/>
      <c r="K591" s="584"/>
      <c r="L591" s="584"/>
      <c r="M591" s="584"/>
      <c r="N591" s="584"/>
      <c r="O591" s="584"/>
      <c r="P591" s="584"/>
      <c r="Q591" s="584"/>
      <c r="R591" s="584"/>
      <c r="S591" s="584"/>
      <c r="T591" s="584"/>
      <c r="U591" s="584"/>
      <c r="V591" s="581"/>
      <c r="W591" s="581"/>
      <c r="X591" s="581"/>
      <c r="Y591" s="581"/>
      <c r="Z591" s="587"/>
      <c r="AA591" s="581"/>
      <c r="AB591" s="581"/>
      <c r="AC591" s="581"/>
      <c r="AD591" s="581"/>
      <c r="AE591" s="581"/>
      <c r="AF591" s="581"/>
      <c r="AG591" s="581"/>
      <c r="AH591" s="581"/>
    </row>
    <row r="592" spans="7:34" x14ac:dyDescent="0.25">
      <c r="G592" s="586"/>
      <c r="H592" s="584"/>
      <c r="I592" s="584"/>
      <c r="J592" s="584"/>
      <c r="K592" s="584"/>
      <c r="L592" s="584"/>
      <c r="M592" s="584"/>
      <c r="N592" s="584"/>
      <c r="O592" s="584"/>
      <c r="P592" s="584"/>
      <c r="Q592" s="584"/>
      <c r="R592" s="584"/>
      <c r="S592" s="584"/>
      <c r="T592" s="584"/>
      <c r="U592" s="584"/>
      <c r="V592" s="581"/>
      <c r="W592" s="581"/>
      <c r="X592" s="581"/>
      <c r="Y592" s="581"/>
      <c r="Z592" s="587"/>
      <c r="AA592" s="581"/>
      <c r="AB592" s="581"/>
      <c r="AC592" s="581"/>
      <c r="AD592" s="581"/>
      <c r="AE592" s="581"/>
      <c r="AF592" s="581"/>
      <c r="AG592" s="581"/>
      <c r="AH592" s="581"/>
    </row>
    <row r="593" spans="7:34" x14ac:dyDescent="0.25">
      <c r="G593" s="586"/>
      <c r="H593" s="584"/>
      <c r="I593" s="584"/>
      <c r="J593" s="584"/>
      <c r="K593" s="584"/>
      <c r="L593" s="584"/>
      <c r="M593" s="584"/>
      <c r="N593" s="584"/>
      <c r="O593" s="584"/>
      <c r="P593" s="584"/>
      <c r="Q593" s="584"/>
      <c r="R593" s="584"/>
      <c r="S593" s="584"/>
      <c r="T593" s="584"/>
      <c r="U593" s="584"/>
      <c r="V593" s="581"/>
      <c r="W593" s="581"/>
      <c r="X593" s="581"/>
      <c r="Y593" s="581"/>
      <c r="Z593" s="587"/>
      <c r="AA593" s="581"/>
      <c r="AB593" s="581"/>
      <c r="AC593" s="581"/>
      <c r="AD593" s="581"/>
      <c r="AE593" s="581"/>
      <c r="AF593" s="581"/>
      <c r="AG593" s="581"/>
      <c r="AH593" s="581"/>
    </row>
    <row r="594" spans="7:34" x14ac:dyDescent="0.25">
      <c r="G594" s="586"/>
      <c r="H594" s="584"/>
      <c r="I594" s="584"/>
      <c r="J594" s="584"/>
      <c r="K594" s="584"/>
      <c r="L594" s="584"/>
      <c r="M594" s="584"/>
      <c r="N594" s="584"/>
      <c r="O594" s="584"/>
      <c r="P594" s="584"/>
      <c r="Q594" s="584"/>
      <c r="R594" s="584"/>
      <c r="S594" s="584"/>
      <c r="T594" s="584"/>
      <c r="U594" s="584"/>
      <c r="V594" s="581"/>
      <c r="W594" s="581"/>
      <c r="X594" s="581"/>
      <c r="Y594" s="581"/>
      <c r="Z594" s="587"/>
      <c r="AA594" s="581"/>
      <c r="AB594" s="581"/>
      <c r="AC594" s="581"/>
      <c r="AD594" s="581"/>
      <c r="AE594" s="581"/>
      <c r="AF594" s="581"/>
      <c r="AG594" s="581"/>
      <c r="AH594" s="581"/>
    </row>
    <row r="595" spans="7:34" x14ac:dyDescent="0.25">
      <c r="G595" s="586"/>
      <c r="H595" s="584"/>
      <c r="I595" s="584"/>
      <c r="J595" s="584"/>
      <c r="K595" s="584"/>
      <c r="L595" s="584"/>
      <c r="M595" s="584"/>
      <c r="N595" s="584"/>
      <c r="O595" s="584"/>
      <c r="P595" s="584"/>
      <c r="Q595" s="584"/>
      <c r="R595" s="584"/>
      <c r="S595" s="584"/>
      <c r="T595" s="584"/>
      <c r="U595" s="584"/>
      <c r="V595" s="581"/>
      <c r="W595" s="581"/>
      <c r="X595" s="581"/>
      <c r="Y595" s="581"/>
      <c r="Z595" s="587"/>
      <c r="AA595" s="581"/>
      <c r="AB595" s="581"/>
      <c r="AC595" s="581"/>
      <c r="AD595" s="581"/>
      <c r="AE595" s="581"/>
      <c r="AF595" s="581"/>
      <c r="AG595" s="581"/>
      <c r="AH595" s="581"/>
    </row>
    <row r="596" spans="7:34" x14ac:dyDescent="0.25">
      <c r="G596" s="586"/>
      <c r="H596" s="584"/>
      <c r="I596" s="584"/>
      <c r="J596" s="584"/>
      <c r="K596" s="584"/>
      <c r="L596" s="584"/>
      <c r="M596" s="584"/>
      <c r="N596" s="584"/>
      <c r="O596" s="584"/>
      <c r="P596" s="584"/>
      <c r="Q596" s="584"/>
      <c r="R596" s="584"/>
      <c r="S596" s="584"/>
      <c r="T596" s="584"/>
      <c r="U596" s="584"/>
      <c r="V596" s="581"/>
      <c r="W596" s="581"/>
      <c r="X596" s="581"/>
      <c r="Y596" s="581"/>
      <c r="Z596" s="587"/>
      <c r="AA596" s="581"/>
      <c r="AB596" s="581"/>
      <c r="AC596" s="581"/>
      <c r="AD596" s="581"/>
      <c r="AE596" s="581"/>
      <c r="AF596" s="581"/>
      <c r="AG596" s="581"/>
      <c r="AH596" s="581"/>
    </row>
    <row r="597" spans="7:34" x14ac:dyDescent="0.25">
      <c r="G597" s="586"/>
      <c r="H597" s="584"/>
      <c r="I597" s="584"/>
      <c r="J597" s="584"/>
      <c r="K597" s="584"/>
      <c r="L597" s="584"/>
      <c r="M597" s="584"/>
      <c r="N597" s="584"/>
      <c r="O597" s="584"/>
      <c r="P597" s="584"/>
      <c r="Q597" s="584"/>
      <c r="R597" s="584"/>
      <c r="S597" s="584"/>
      <c r="T597" s="584"/>
      <c r="U597" s="584"/>
      <c r="V597" s="581"/>
      <c r="W597" s="581"/>
      <c r="X597" s="581"/>
      <c r="Y597" s="581"/>
      <c r="Z597" s="587"/>
      <c r="AA597" s="581"/>
      <c r="AB597" s="581"/>
      <c r="AC597" s="581"/>
      <c r="AD597" s="581"/>
      <c r="AE597" s="581"/>
      <c r="AF597" s="581"/>
      <c r="AG597" s="581"/>
      <c r="AH597" s="581"/>
    </row>
    <row r="598" spans="7:34" x14ac:dyDescent="0.25">
      <c r="G598" s="586"/>
      <c r="H598" s="584"/>
      <c r="I598" s="584"/>
      <c r="J598" s="584"/>
      <c r="K598" s="584"/>
      <c r="L598" s="584"/>
      <c r="M598" s="584"/>
      <c r="N598" s="584"/>
      <c r="O598" s="584"/>
      <c r="P598" s="584"/>
      <c r="Q598" s="584"/>
      <c r="R598" s="584"/>
      <c r="S598" s="584"/>
      <c r="T598" s="584"/>
      <c r="U598" s="584"/>
      <c r="V598" s="581"/>
      <c r="W598" s="581"/>
      <c r="X598" s="581"/>
      <c r="Y598" s="581"/>
      <c r="Z598" s="587"/>
      <c r="AA598" s="581"/>
      <c r="AB598" s="581"/>
      <c r="AC598" s="581"/>
      <c r="AD598" s="581"/>
      <c r="AE598" s="581"/>
      <c r="AF598" s="581"/>
      <c r="AG598" s="581"/>
      <c r="AH598" s="581"/>
    </row>
    <row r="599" spans="7:34" x14ac:dyDescent="0.25">
      <c r="G599" s="586"/>
      <c r="H599" s="584"/>
      <c r="I599" s="584"/>
      <c r="J599" s="584"/>
      <c r="K599" s="584"/>
      <c r="L599" s="584"/>
      <c r="M599" s="584"/>
      <c r="N599" s="584"/>
      <c r="O599" s="584"/>
      <c r="P599" s="584"/>
      <c r="Q599" s="584"/>
      <c r="R599" s="584"/>
      <c r="S599" s="584"/>
      <c r="T599" s="584"/>
      <c r="U599" s="584"/>
      <c r="V599" s="581"/>
      <c r="W599" s="581"/>
      <c r="X599" s="581"/>
      <c r="Y599" s="581"/>
      <c r="Z599" s="587"/>
      <c r="AA599" s="581"/>
      <c r="AB599" s="581"/>
      <c r="AC599" s="581"/>
      <c r="AD599" s="581"/>
      <c r="AE599" s="581"/>
      <c r="AF599" s="581"/>
      <c r="AG599" s="581"/>
      <c r="AH599" s="581"/>
    </row>
    <row r="600" spans="7:34" x14ac:dyDescent="0.25">
      <c r="G600" s="586"/>
      <c r="H600" s="584"/>
      <c r="I600" s="584"/>
      <c r="J600" s="584"/>
      <c r="K600" s="584"/>
      <c r="L600" s="584"/>
      <c r="M600" s="584"/>
      <c r="N600" s="584"/>
      <c r="O600" s="584"/>
      <c r="P600" s="584"/>
      <c r="Q600" s="584"/>
      <c r="R600" s="584"/>
      <c r="S600" s="584"/>
      <c r="T600" s="584"/>
      <c r="U600" s="584"/>
      <c r="V600" s="581"/>
      <c r="W600" s="581"/>
      <c r="X600" s="581"/>
      <c r="Y600" s="581"/>
      <c r="Z600" s="587"/>
      <c r="AA600" s="581"/>
      <c r="AB600" s="581"/>
      <c r="AC600" s="581"/>
      <c r="AD600" s="581"/>
      <c r="AE600" s="581"/>
      <c r="AF600" s="581"/>
      <c r="AG600" s="581"/>
      <c r="AH600" s="581"/>
    </row>
    <row r="601" spans="7:34" x14ac:dyDescent="0.25">
      <c r="G601" s="586"/>
      <c r="H601" s="584"/>
      <c r="I601" s="584"/>
      <c r="J601" s="584"/>
      <c r="K601" s="584"/>
      <c r="L601" s="584"/>
      <c r="M601" s="584"/>
      <c r="N601" s="584"/>
      <c r="O601" s="584"/>
      <c r="P601" s="584"/>
      <c r="Q601" s="584"/>
      <c r="R601" s="584"/>
      <c r="S601" s="584"/>
      <c r="T601" s="584"/>
      <c r="U601" s="584"/>
      <c r="V601" s="581"/>
      <c r="W601" s="581"/>
      <c r="X601" s="581"/>
      <c r="Y601" s="581"/>
      <c r="Z601" s="587"/>
      <c r="AA601" s="581"/>
      <c r="AB601" s="581"/>
      <c r="AC601" s="581"/>
      <c r="AD601" s="581"/>
      <c r="AE601" s="581"/>
      <c r="AF601" s="581"/>
      <c r="AG601" s="581"/>
      <c r="AH601" s="581"/>
    </row>
    <row r="602" spans="7:34" x14ac:dyDescent="0.25">
      <c r="G602" s="586"/>
      <c r="H602" s="584"/>
      <c r="I602" s="584"/>
      <c r="J602" s="584"/>
      <c r="K602" s="584"/>
      <c r="L602" s="584"/>
      <c r="M602" s="584"/>
      <c r="N602" s="584"/>
      <c r="O602" s="584"/>
      <c r="P602" s="584"/>
      <c r="Q602" s="584"/>
      <c r="R602" s="584"/>
      <c r="S602" s="584"/>
      <c r="T602" s="584"/>
      <c r="U602" s="584"/>
      <c r="V602" s="581"/>
      <c r="W602" s="581"/>
      <c r="X602" s="581"/>
      <c r="Y602" s="581"/>
      <c r="Z602" s="587"/>
      <c r="AA602" s="581"/>
      <c r="AB602" s="581"/>
      <c r="AC602" s="581"/>
      <c r="AD602" s="581"/>
      <c r="AE602" s="581"/>
      <c r="AF602" s="581"/>
      <c r="AG602" s="581"/>
      <c r="AH602" s="581"/>
    </row>
    <row r="603" spans="7:34" x14ac:dyDescent="0.25">
      <c r="G603" s="586"/>
      <c r="H603" s="584"/>
      <c r="I603" s="584"/>
      <c r="J603" s="584"/>
      <c r="K603" s="584"/>
      <c r="L603" s="584"/>
      <c r="M603" s="584"/>
      <c r="N603" s="584"/>
      <c r="O603" s="584"/>
      <c r="P603" s="584"/>
      <c r="Q603" s="584"/>
      <c r="R603" s="584"/>
      <c r="S603" s="584"/>
      <c r="T603" s="584"/>
      <c r="U603" s="584"/>
      <c r="V603" s="581"/>
      <c r="W603" s="581"/>
      <c r="X603" s="581"/>
      <c r="Y603" s="581"/>
      <c r="Z603" s="587"/>
      <c r="AA603" s="581"/>
      <c r="AB603" s="581"/>
      <c r="AC603" s="581"/>
      <c r="AD603" s="581"/>
      <c r="AE603" s="581"/>
      <c r="AF603" s="581"/>
      <c r="AG603" s="581"/>
      <c r="AH603" s="581"/>
    </row>
    <row r="604" spans="7:34" x14ac:dyDescent="0.25">
      <c r="G604" s="586"/>
      <c r="H604" s="584"/>
      <c r="I604" s="584"/>
      <c r="J604" s="584"/>
      <c r="K604" s="584"/>
      <c r="L604" s="584"/>
      <c r="M604" s="584"/>
      <c r="N604" s="584"/>
      <c r="O604" s="584"/>
      <c r="P604" s="584"/>
      <c r="Q604" s="584"/>
      <c r="R604" s="584"/>
      <c r="S604" s="584"/>
      <c r="T604" s="584"/>
      <c r="U604" s="584"/>
      <c r="V604" s="581"/>
      <c r="W604" s="581"/>
      <c r="X604" s="581"/>
      <c r="Y604" s="581"/>
      <c r="Z604" s="587"/>
      <c r="AA604" s="581"/>
      <c r="AB604" s="581"/>
      <c r="AC604" s="581"/>
      <c r="AD604" s="581"/>
      <c r="AE604" s="581"/>
      <c r="AF604" s="581"/>
      <c r="AG604" s="581"/>
      <c r="AH604" s="581"/>
    </row>
    <row r="605" spans="7:34" x14ac:dyDescent="0.25">
      <c r="G605" s="586"/>
      <c r="H605" s="584"/>
      <c r="I605" s="584"/>
      <c r="J605" s="584"/>
      <c r="K605" s="584"/>
      <c r="L605" s="584"/>
      <c r="M605" s="584"/>
      <c r="N605" s="584"/>
      <c r="O605" s="584"/>
      <c r="P605" s="584"/>
      <c r="Q605" s="584"/>
      <c r="R605" s="584"/>
      <c r="S605" s="584"/>
      <c r="T605" s="584"/>
      <c r="U605" s="584"/>
      <c r="V605" s="581"/>
      <c r="W605" s="581"/>
      <c r="X605" s="581"/>
      <c r="Y605" s="581"/>
      <c r="Z605" s="587"/>
      <c r="AA605" s="581"/>
      <c r="AB605" s="581"/>
      <c r="AC605" s="581"/>
      <c r="AD605" s="581"/>
      <c r="AE605" s="581"/>
      <c r="AF605" s="581"/>
      <c r="AG605" s="581"/>
      <c r="AH605" s="581"/>
    </row>
    <row r="606" spans="7:34" x14ac:dyDescent="0.25">
      <c r="G606" s="586"/>
      <c r="H606" s="584"/>
      <c r="I606" s="584"/>
      <c r="J606" s="584"/>
      <c r="K606" s="584"/>
      <c r="L606" s="584"/>
      <c r="M606" s="584"/>
      <c r="N606" s="584"/>
      <c r="O606" s="584"/>
      <c r="P606" s="584"/>
      <c r="Q606" s="584"/>
      <c r="R606" s="584"/>
      <c r="S606" s="584"/>
      <c r="T606" s="584"/>
      <c r="U606" s="584"/>
      <c r="V606" s="581"/>
      <c r="W606" s="581"/>
      <c r="X606" s="581"/>
      <c r="Y606" s="581"/>
      <c r="Z606" s="587"/>
      <c r="AA606" s="581"/>
      <c r="AB606" s="581"/>
      <c r="AC606" s="581"/>
      <c r="AD606" s="581"/>
      <c r="AE606" s="581"/>
      <c r="AF606" s="581"/>
      <c r="AG606" s="581"/>
      <c r="AH606" s="581"/>
    </row>
    <row r="607" spans="7:34" x14ac:dyDescent="0.25">
      <c r="G607" s="586"/>
      <c r="H607" s="584"/>
      <c r="I607" s="584"/>
      <c r="J607" s="584"/>
      <c r="K607" s="584"/>
      <c r="L607" s="584"/>
      <c r="M607" s="584"/>
      <c r="N607" s="584"/>
      <c r="O607" s="584"/>
      <c r="P607" s="584"/>
      <c r="Q607" s="584"/>
      <c r="R607" s="584"/>
      <c r="S607" s="584"/>
      <c r="T607" s="584"/>
      <c r="U607" s="584"/>
      <c r="V607" s="581"/>
      <c r="W607" s="581"/>
      <c r="X607" s="581"/>
      <c r="Y607" s="581"/>
      <c r="Z607" s="587"/>
      <c r="AA607" s="581"/>
      <c r="AB607" s="581"/>
      <c r="AC607" s="581"/>
      <c r="AD607" s="581"/>
      <c r="AE607" s="581"/>
      <c r="AF607" s="581"/>
      <c r="AG607" s="581"/>
      <c r="AH607" s="581"/>
    </row>
    <row r="608" spans="7:34" x14ac:dyDescent="0.25">
      <c r="G608" s="586"/>
      <c r="H608" s="584"/>
      <c r="I608" s="584"/>
      <c r="J608" s="584"/>
      <c r="K608" s="584"/>
      <c r="L608" s="584"/>
      <c r="M608" s="584"/>
      <c r="N608" s="584"/>
      <c r="O608" s="584"/>
      <c r="P608" s="584"/>
      <c r="Q608" s="584"/>
      <c r="R608" s="584"/>
      <c r="S608" s="584"/>
      <c r="T608" s="584"/>
      <c r="U608" s="584"/>
      <c r="V608" s="581"/>
      <c r="W608" s="581"/>
      <c r="X608" s="581"/>
      <c r="Y608" s="581"/>
      <c r="Z608" s="587"/>
      <c r="AA608" s="581"/>
      <c r="AB608" s="581"/>
      <c r="AC608" s="581"/>
      <c r="AD608" s="581"/>
      <c r="AE608" s="581"/>
      <c r="AF608" s="581"/>
      <c r="AG608" s="581"/>
      <c r="AH608" s="581"/>
    </row>
    <row r="609" spans="7:34" x14ac:dyDescent="0.25">
      <c r="G609" s="586"/>
      <c r="H609" s="584"/>
      <c r="I609" s="584"/>
      <c r="J609" s="584"/>
      <c r="K609" s="584"/>
      <c r="L609" s="584"/>
      <c r="M609" s="584"/>
      <c r="N609" s="584"/>
      <c r="O609" s="584"/>
      <c r="P609" s="584"/>
      <c r="Q609" s="584"/>
      <c r="R609" s="584"/>
      <c r="S609" s="584"/>
      <c r="T609" s="584"/>
      <c r="U609" s="584"/>
      <c r="V609" s="581"/>
      <c r="W609" s="581"/>
      <c r="X609" s="581"/>
      <c r="Y609" s="581"/>
      <c r="Z609" s="587"/>
      <c r="AA609" s="581"/>
      <c r="AB609" s="581"/>
      <c r="AC609" s="581"/>
      <c r="AD609" s="581"/>
      <c r="AE609" s="581"/>
      <c r="AF609" s="581"/>
      <c r="AG609" s="581"/>
      <c r="AH609" s="581"/>
    </row>
    <row r="610" spans="7:34" x14ac:dyDescent="0.25">
      <c r="G610" s="586"/>
      <c r="H610" s="584"/>
      <c r="I610" s="584"/>
      <c r="J610" s="584"/>
      <c r="K610" s="584"/>
      <c r="L610" s="584"/>
      <c r="M610" s="584"/>
      <c r="N610" s="584"/>
      <c r="O610" s="584"/>
      <c r="P610" s="584"/>
      <c r="Q610" s="584"/>
      <c r="R610" s="584"/>
      <c r="S610" s="584"/>
      <c r="T610" s="584"/>
      <c r="U610" s="584"/>
      <c r="V610" s="581"/>
      <c r="W610" s="581"/>
      <c r="X610" s="581"/>
      <c r="Y610" s="581"/>
      <c r="Z610" s="587"/>
      <c r="AA610" s="581"/>
      <c r="AB610" s="581"/>
      <c r="AC610" s="581"/>
      <c r="AD610" s="581"/>
      <c r="AE610" s="581"/>
      <c r="AF610" s="581"/>
      <c r="AG610" s="581"/>
      <c r="AH610" s="581"/>
    </row>
    <row r="611" spans="7:34" x14ac:dyDescent="0.25">
      <c r="G611" s="586"/>
      <c r="H611" s="584"/>
      <c r="I611" s="584"/>
      <c r="J611" s="584"/>
      <c r="K611" s="584"/>
      <c r="L611" s="584"/>
      <c r="M611" s="584"/>
      <c r="N611" s="584"/>
      <c r="O611" s="584"/>
      <c r="P611" s="584"/>
      <c r="Q611" s="584"/>
      <c r="R611" s="584"/>
      <c r="S611" s="584"/>
      <c r="T611" s="584"/>
      <c r="U611" s="584"/>
      <c r="V611" s="581"/>
      <c r="W611" s="581"/>
      <c r="X611" s="581"/>
      <c r="Y611" s="581"/>
      <c r="Z611" s="587"/>
      <c r="AA611" s="581"/>
      <c r="AB611" s="581"/>
      <c r="AC611" s="581"/>
      <c r="AD611" s="581"/>
      <c r="AE611" s="581"/>
      <c r="AF611" s="581"/>
      <c r="AG611" s="581"/>
      <c r="AH611" s="581"/>
    </row>
    <row r="612" spans="7:34" x14ac:dyDescent="0.25">
      <c r="G612" s="586"/>
      <c r="H612" s="584"/>
      <c r="I612" s="584"/>
      <c r="J612" s="584"/>
      <c r="K612" s="584"/>
      <c r="L612" s="584"/>
      <c r="M612" s="584"/>
      <c r="N612" s="584"/>
      <c r="O612" s="584"/>
      <c r="P612" s="584"/>
      <c r="Q612" s="584"/>
      <c r="R612" s="584"/>
      <c r="S612" s="584"/>
      <c r="T612" s="584"/>
      <c r="U612" s="584"/>
      <c r="V612" s="581"/>
      <c r="W612" s="581"/>
      <c r="X612" s="581"/>
      <c r="Y612" s="581"/>
      <c r="Z612" s="587"/>
      <c r="AA612" s="581"/>
      <c r="AB612" s="581"/>
      <c r="AC612" s="581"/>
      <c r="AD612" s="581"/>
      <c r="AE612" s="581"/>
      <c r="AF612" s="581"/>
      <c r="AG612" s="581"/>
      <c r="AH612" s="581"/>
    </row>
    <row r="613" spans="7:34" x14ac:dyDescent="0.25">
      <c r="G613" s="586"/>
      <c r="H613" s="584"/>
      <c r="I613" s="584"/>
      <c r="J613" s="584"/>
      <c r="K613" s="584"/>
      <c r="L613" s="584"/>
      <c r="M613" s="584"/>
      <c r="N613" s="584"/>
      <c r="O613" s="584"/>
      <c r="P613" s="584"/>
      <c r="Q613" s="584"/>
      <c r="R613" s="584"/>
      <c r="S613" s="584"/>
      <c r="T613" s="584"/>
      <c r="U613" s="584"/>
      <c r="V613" s="581"/>
      <c r="W613" s="581"/>
      <c r="X613" s="581"/>
      <c r="Y613" s="581"/>
      <c r="Z613" s="587"/>
      <c r="AA613" s="581"/>
      <c r="AB613" s="581"/>
      <c r="AC613" s="581"/>
      <c r="AD613" s="581"/>
      <c r="AE613" s="581"/>
      <c r="AF613" s="581"/>
      <c r="AG613" s="581"/>
      <c r="AH613" s="581"/>
    </row>
    <row r="614" spans="7:34" x14ac:dyDescent="0.25">
      <c r="G614" s="586"/>
      <c r="H614" s="584"/>
      <c r="I614" s="584"/>
      <c r="J614" s="584"/>
      <c r="K614" s="584"/>
      <c r="L614" s="584"/>
      <c r="M614" s="584"/>
      <c r="N614" s="584"/>
      <c r="O614" s="584"/>
      <c r="P614" s="584"/>
      <c r="Q614" s="584"/>
      <c r="R614" s="584"/>
      <c r="S614" s="584"/>
      <c r="T614" s="584"/>
      <c r="U614" s="584"/>
      <c r="V614" s="581"/>
      <c r="W614" s="581"/>
      <c r="X614" s="581"/>
      <c r="Y614" s="581"/>
      <c r="Z614" s="587"/>
      <c r="AA614" s="581"/>
      <c r="AB614" s="581"/>
      <c r="AC614" s="581"/>
      <c r="AD614" s="581"/>
      <c r="AE614" s="581"/>
      <c r="AF614" s="581"/>
      <c r="AG614" s="581"/>
      <c r="AH614" s="581"/>
    </row>
    <row r="615" spans="7:34" x14ac:dyDescent="0.25">
      <c r="G615" s="586"/>
      <c r="H615" s="584"/>
      <c r="I615" s="584"/>
      <c r="J615" s="584"/>
      <c r="K615" s="584"/>
      <c r="L615" s="584"/>
      <c r="M615" s="584"/>
      <c r="N615" s="584"/>
      <c r="O615" s="584"/>
      <c r="P615" s="584"/>
      <c r="Q615" s="584"/>
      <c r="R615" s="584"/>
      <c r="S615" s="584"/>
      <c r="T615" s="584"/>
      <c r="U615" s="584"/>
      <c r="V615" s="581"/>
      <c r="W615" s="581"/>
      <c r="X615" s="581"/>
      <c r="Y615" s="581"/>
      <c r="Z615" s="587"/>
      <c r="AA615" s="581"/>
      <c r="AB615" s="581"/>
      <c r="AC615" s="581"/>
      <c r="AD615" s="581"/>
      <c r="AE615" s="581"/>
      <c r="AF615" s="581"/>
      <c r="AG615" s="581"/>
      <c r="AH615" s="581"/>
    </row>
    <row r="616" spans="7:34" x14ac:dyDescent="0.25">
      <c r="G616" s="586"/>
      <c r="H616" s="584"/>
      <c r="I616" s="584"/>
      <c r="J616" s="584"/>
      <c r="K616" s="584"/>
      <c r="L616" s="584"/>
      <c r="M616" s="584"/>
      <c r="N616" s="584"/>
      <c r="O616" s="584"/>
      <c r="P616" s="584"/>
      <c r="Q616" s="584"/>
      <c r="R616" s="584"/>
      <c r="S616" s="584"/>
      <c r="T616" s="584"/>
      <c r="U616" s="584"/>
      <c r="V616" s="581"/>
      <c r="W616" s="581"/>
      <c r="X616" s="581"/>
      <c r="Y616" s="581"/>
      <c r="Z616" s="587"/>
      <c r="AA616" s="581"/>
      <c r="AB616" s="581"/>
      <c r="AC616" s="581"/>
      <c r="AD616" s="581"/>
      <c r="AE616" s="581"/>
      <c r="AF616" s="581"/>
      <c r="AG616" s="581"/>
      <c r="AH616" s="581"/>
    </row>
    <row r="617" spans="7:34" x14ac:dyDescent="0.25">
      <c r="G617" s="586"/>
      <c r="H617" s="584"/>
      <c r="I617" s="584"/>
      <c r="J617" s="584"/>
      <c r="K617" s="584"/>
      <c r="L617" s="584"/>
      <c r="M617" s="584"/>
      <c r="N617" s="584"/>
      <c r="O617" s="584"/>
      <c r="P617" s="584"/>
      <c r="Q617" s="584"/>
      <c r="R617" s="584"/>
      <c r="S617" s="584"/>
      <c r="T617" s="584"/>
      <c r="U617" s="584"/>
      <c r="V617" s="581"/>
      <c r="W617" s="581"/>
      <c r="X617" s="581"/>
      <c r="Y617" s="581"/>
      <c r="Z617" s="587"/>
      <c r="AA617" s="581"/>
      <c r="AB617" s="581"/>
      <c r="AC617" s="581"/>
      <c r="AD617" s="581"/>
      <c r="AE617" s="581"/>
      <c r="AF617" s="581"/>
      <c r="AG617" s="581"/>
      <c r="AH617" s="581"/>
    </row>
    <row r="618" spans="7:34" x14ac:dyDescent="0.25">
      <c r="G618" s="586"/>
      <c r="H618" s="584"/>
      <c r="I618" s="584"/>
      <c r="J618" s="584"/>
      <c r="K618" s="584"/>
      <c r="L618" s="584"/>
      <c r="M618" s="584"/>
      <c r="N618" s="584"/>
      <c r="O618" s="584"/>
      <c r="P618" s="584"/>
      <c r="Q618" s="584"/>
      <c r="R618" s="584"/>
      <c r="S618" s="584"/>
      <c r="T618" s="584"/>
      <c r="U618" s="584"/>
      <c r="V618" s="581"/>
      <c r="W618" s="581"/>
      <c r="X618" s="581"/>
      <c r="Y618" s="581"/>
      <c r="Z618" s="587"/>
      <c r="AA618" s="581"/>
      <c r="AB618" s="581"/>
      <c r="AC618" s="581"/>
      <c r="AD618" s="581"/>
      <c r="AE618" s="581"/>
      <c r="AF618" s="581"/>
      <c r="AG618" s="581"/>
      <c r="AH618" s="581"/>
    </row>
    <row r="619" spans="7:34" x14ac:dyDescent="0.25">
      <c r="G619" s="586"/>
      <c r="H619" s="584"/>
      <c r="I619" s="584"/>
      <c r="J619" s="584"/>
      <c r="K619" s="584"/>
      <c r="L619" s="584"/>
      <c r="M619" s="584"/>
      <c r="N619" s="584"/>
      <c r="O619" s="584"/>
      <c r="P619" s="584"/>
      <c r="Q619" s="584"/>
      <c r="R619" s="584"/>
      <c r="S619" s="584"/>
      <c r="T619" s="584"/>
      <c r="U619" s="584"/>
      <c r="V619" s="581"/>
      <c r="W619" s="581"/>
      <c r="X619" s="581"/>
      <c r="Y619" s="581"/>
      <c r="Z619" s="587"/>
      <c r="AA619" s="581"/>
      <c r="AB619" s="581"/>
      <c r="AC619" s="581"/>
      <c r="AD619" s="581"/>
      <c r="AE619" s="581"/>
      <c r="AF619" s="581"/>
      <c r="AG619" s="581"/>
      <c r="AH619" s="581"/>
    </row>
    <row r="620" spans="7:34" x14ac:dyDescent="0.25">
      <c r="G620" s="586"/>
      <c r="H620" s="584"/>
      <c r="I620" s="584"/>
      <c r="J620" s="584"/>
      <c r="K620" s="584"/>
      <c r="L620" s="584"/>
      <c r="M620" s="584"/>
      <c r="N620" s="584"/>
      <c r="O620" s="584"/>
      <c r="P620" s="584"/>
      <c r="Q620" s="584"/>
      <c r="R620" s="584"/>
      <c r="S620" s="584"/>
      <c r="T620" s="584"/>
      <c r="U620" s="584"/>
      <c r="V620" s="581"/>
      <c r="W620" s="581"/>
      <c r="X620" s="581"/>
      <c r="Y620" s="581"/>
      <c r="Z620" s="587"/>
      <c r="AA620" s="581"/>
      <c r="AB620" s="581"/>
      <c r="AC620" s="581"/>
      <c r="AD620" s="581"/>
      <c r="AE620" s="581"/>
      <c r="AF620" s="581"/>
      <c r="AG620" s="581"/>
      <c r="AH620" s="581"/>
    </row>
    <row r="621" spans="7:34" x14ac:dyDescent="0.25">
      <c r="G621" s="586"/>
      <c r="H621" s="584"/>
      <c r="I621" s="584"/>
      <c r="J621" s="584"/>
      <c r="K621" s="584"/>
      <c r="L621" s="584"/>
      <c r="M621" s="584"/>
      <c r="N621" s="584"/>
      <c r="O621" s="584"/>
      <c r="P621" s="584"/>
      <c r="Q621" s="584"/>
      <c r="R621" s="584"/>
      <c r="S621" s="584"/>
      <c r="T621" s="584"/>
      <c r="U621" s="584"/>
      <c r="V621" s="581"/>
      <c r="W621" s="581"/>
      <c r="X621" s="581"/>
      <c r="Y621" s="581"/>
      <c r="Z621" s="587"/>
      <c r="AA621" s="581"/>
      <c r="AB621" s="581"/>
      <c r="AC621" s="581"/>
      <c r="AD621" s="581"/>
      <c r="AE621" s="581"/>
      <c r="AF621" s="581"/>
      <c r="AG621" s="581"/>
      <c r="AH621" s="581"/>
    </row>
    <row r="622" spans="7:34" x14ac:dyDescent="0.25">
      <c r="G622" s="586"/>
      <c r="H622" s="584"/>
      <c r="I622" s="584"/>
      <c r="J622" s="584"/>
      <c r="K622" s="584"/>
      <c r="L622" s="584"/>
      <c r="M622" s="584"/>
      <c r="N622" s="584"/>
      <c r="O622" s="584"/>
      <c r="P622" s="584"/>
      <c r="Q622" s="584"/>
      <c r="R622" s="584"/>
      <c r="S622" s="584"/>
      <c r="T622" s="584"/>
      <c r="U622" s="584"/>
      <c r="V622" s="581"/>
      <c r="W622" s="581"/>
      <c r="X622" s="581"/>
      <c r="Y622" s="581"/>
      <c r="Z622" s="587"/>
      <c r="AA622" s="581"/>
      <c r="AB622" s="581"/>
      <c r="AC622" s="581"/>
      <c r="AD622" s="581"/>
      <c r="AE622" s="581"/>
      <c r="AF622" s="581"/>
      <c r="AG622" s="581"/>
      <c r="AH622" s="581"/>
    </row>
    <row r="623" spans="7:34" x14ac:dyDescent="0.25">
      <c r="G623" s="586"/>
      <c r="H623" s="584"/>
      <c r="I623" s="584"/>
      <c r="J623" s="584"/>
      <c r="K623" s="584"/>
      <c r="L623" s="584"/>
      <c r="M623" s="584"/>
      <c r="N623" s="584"/>
      <c r="O623" s="584"/>
      <c r="P623" s="584"/>
      <c r="Q623" s="584"/>
      <c r="R623" s="584"/>
      <c r="S623" s="584"/>
      <c r="T623" s="584"/>
      <c r="U623" s="584"/>
      <c r="V623" s="581"/>
      <c r="W623" s="581"/>
      <c r="X623" s="581"/>
      <c r="Y623" s="581"/>
      <c r="Z623" s="587"/>
      <c r="AA623" s="581"/>
      <c r="AB623" s="581"/>
      <c r="AC623" s="581"/>
      <c r="AD623" s="581"/>
      <c r="AE623" s="581"/>
      <c r="AF623" s="581"/>
      <c r="AG623" s="581"/>
      <c r="AH623" s="581"/>
    </row>
    <row r="624" spans="7:34" x14ac:dyDescent="0.25">
      <c r="G624" s="586"/>
      <c r="H624" s="584"/>
      <c r="I624" s="584"/>
      <c r="J624" s="584"/>
      <c r="K624" s="584"/>
      <c r="L624" s="584"/>
      <c r="M624" s="584"/>
      <c r="N624" s="584"/>
      <c r="O624" s="584"/>
      <c r="P624" s="584"/>
      <c r="Q624" s="584"/>
      <c r="R624" s="584"/>
      <c r="S624" s="584"/>
      <c r="T624" s="584"/>
      <c r="U624" s="584"/>
      <c r="V624" s="581"/>
      <c r="W624" s="581"/>
      <c r="X624" s="581"/>
      <c r="Y624" s="581"/>
      <c r="Z624" s="587"/>
      <c r="AA624" s="581"/>
      <c r="AB624" s="581"/>
      <c r="AC624" s="581"/>
      <c r="AD624" s="581"/>
      <c r="AE624" s="581"/>
      <c r="AF624" s="581"/>
      <c r="AG624" s="581"/>
      <c r="AH624" s="581"/>
    </row>
    <row r="625" spans="7:34" x14ac:dyDescent="0.25">
      <c r="G625" s="586"/>
      <c r="H625" s="584"/>
      <c r="I625" s="584"/>
      <c r="J625" s="584"/>
      <c r="K625" s="584"/>
      <c r="L625" s="584"/>
      <c r="M625" s="584"/>
      <c r="N625" s="584"/>
      <c r="O625" s="584"/>
      <c r="P625" s="584"/>
      <c r="Q625" s="584"/>
      <c r="R625" s="584"/>
      <c r="S625" s="584"/>
      <c r="T625" s="584"/>
      <c r="U625" s="584"/>
      <c r="V625" s="581"/>
      <c r="W625" s="581"/>
      <c r="X625" s="581"/>
      <c r="Y625" s="581"/>
      <c r="Z625" s="587"/>
      <c r="AA625" s="581"/>
      <c r="AB625" s="581"/>
      <c r="AC625" s="581"/>
      <c r="AD625" s="581"/>
      <c r="AE625" s="581"/>
      <c r="AF625" s="581"/>
      <c r="AG625" s="581"/>
      <c r="AH625" s="581"/>
    </row>
    <row r="626" spans="7:34" x14ac:dyDescent="0.25">
      <c r="G626" s="586"/>
      <c r="H626" s="584"/>
      <c r="I626" s="584"/>
      <c r="J626" s="584"/>
      <c r="K626" s="584"/>
      <c r="L626" s="584"/>
      <c r="M626" s="584"/>
      <c r="N626" s="584"/>
      <c r="O626" s="584"/>
      <c r="P626" s="584"/>
      <c r="Q626" s="584"/>
      <c r="R626" s="584"/>
      <c r="S626" s="584"/>
      <c r="T626" s="584"/>
      <c r="U626" s="584"/>
      <c r="V626" s="581"/>
      <c r="W626" s="581"/>
      <c r="X626" s="581"/>
      <c r="Y626" s="581"/>
      <c r="Z626" s="587"/>
      <c r="AA626" s="581"/>
      <c r="AB626" s="581"/>
      <c r="AC626" s="581"/>
      <c r="AD626" s="581"/>
      <c r="AE626" s="581"/>
      <c r="AF626" s="581"/>
      <c r="AG626" s="581"/>
      <c r="AH626" s="581"/>
    </row>
    <row r="627" spans="7:34" x14ac:dyDescent="0.25">
      <c r="G627" s="586"/>
      <c r="H627" s="584"/>
      <c r="I627" s="584"/>
      <c r="J627" s="584"/>
      <c r="K627" s="584"/>
      <c r="L627" s="584"/>
      <c r="M627" s="584"/>
      <c r="N627" s="584"/>
      <c r="O627" s="584"/>
      <c r="P627" s="584"/>
      <c r="Q627" s="584"/>
      <c r="R627" s="584"/>
      <c r="S627" s="584"/>
      <c r="T627" s="584"/>
      <c r="U627" s="584"/>
      <c r="V627" s="581"/>
      <c r="W627" s="581"/>
      <c r="X627" s="581"/>
      <c r="Y627" s="581"/>
      <c r="Z627" s="587"/>
      <c r="AA627" s="581"/>
      <c r="AB627" s="581"/>
      <c r="AC627" s="581"/>
      <c r="AD627" s="581"/>
      <c r="AE627" s="581"/>
      <c r="AF627" s="581"/>
      <c r="AG627" s="581"/>
      <c r="AH627" s="581"/>
    </row>
    <row r="628" spans="7:34" x14ac:dyDescent="0.25">
      <c r="G628" s="586"/>
      <c r="H628" s="584"/>
      <c r="I628" s="584"/>
      <c r="J628" s="584"/>
      <c r="K628" s="584"/>
      <c r="L628" s="584"/>
      <c r="M628" s="584"/>
      <c r="N628" s="584"/>
      <c r="O628" s="584"/>
      <c r="P628" s="584"/>
      <c r="Q628" s="584"/>
      <c r="R628" s="584"/>
      <c r="S628" s="584"/>
      <c r="T628" s="584"/>
      <c r="U628" s="584"/>
      <c r="V628" s="581"/>
      <c r="W628" s="581"/>
      <c r="X628" s="581"/>
      <c r="Y628" s="581"/>
      <c r="Z628" s="587"/>
      <c r="AA628" s="581"/>
      <c r="AB628" s="581"/>
      <c r="AC628" s="581"/>
      <c r="AD628" s="581"/>
      <c r="AE628" s="581"/>
      <c r="AF628" s="581"/>
      <c r="AG628" s="581"/>
      <c r="AH628" s="581"/>
    </row>
    <row r="629" spans="7:34" x14ac:dyDescent="0.25">
      <c r="G629" s="586"/>
      <c r="H629" s="584"/>
      <c r="I629" s="584"/>
      <c r="J629" s="584"/>
      <c r="K629" s="584"/>
      <c r="L629" s="584"/>
      <c r="M629" s="584"/>
      <c r="N629" s="584"/>
      <c r="O629" s="584"/>
      <c r="P629" s="584"/>
      <c r="Q629" s="584"/>
      <c r="R629" s="584"/>
      <c r="S629" s="584"/>
      <c r="T629" s="584"/>
      <c r="U629" s="584"/>
      <c r="V629" s="581"/>
      <c r="W629" s="581"/>
      <c r="X629" s="581"/>
      <c r="Y629" s="581"/>
      <c r="Z629" s="587"/>
      <c r="AA629" s="581"/>
      <c r="AB629" s="581"/>
      <c r="AC629" s="581"/>
      <c r="AD629" s="581"/>
      <c r="AE629" s="581"/>
      <c r="AF629" s="581"/>
      <c r="AG629" s="581"/>
      <c r="AH629" s="581"/>
    </row>
    <row r="630" spans="7:34" x14ac:dyDescent="0.25">
      <c r="G630" s="586"/>
      <c r="H630" s="584"/>
      <c r="I630" s="584"/>
      <c r="J630" s="584"/>
      <c r="K630" s="584"/>
      <c r="L630" s="584"/>
      <c r="M630" s="584"/>
      <c r="N630" s="584"/>
      <c r="O630" s="584"/>
      <c r="P630" s="584"/>
      <c r="Q630" s="584"/>
      <c r="R630" s="584"/>
      <c r="S630" s="584"/>
      <c r="T630" s="584"/>
      <c r="U630" s="584"/>
      <c r="V630" s="581"/>
      <c r="W630" s="581"/>
      <c r="X630" s="581"/>
      <c r="Y630" s="581"/>
      <c r="Z630" s="587"/>
      <c r="AA630" s="581"/>
      <c r="AB630" s="581"/>
      <c r="AC630" s="581"/>
      <c r="AD630" s="581"/>
      <c r="AE630" s="581"/>
      <c r="AF630" s="581"/>
      <c r="AG630" s="581"/>
      <c r="AH630" s="581"/>
    </row>
    <row r="631" spans="7:34" x14ac:dyDescent="0.25">
      <c r="G631" s="586"/>
      <c r="H631" s="584"/>
      <c r="I631" s="584"/>
      <c r="J631" s="584"/>
      <c r="K631" s="584"/>
      <c r="L631" s="584"/>
      <c r="M631" s="584"/>
      <c r="N631" s="584"/>
      <c r="O631" s="584"/>
      <c r="P631" s="584"/>
      <c r="Q631" s="584"/>
      <c r="R631" s="584"/>
      <c r="S631" s="584"/>
      <c r="T631" s="584"/>
      <c r="U631" s="584"/>
      <c r="V631" s="581"/>
      <c r="W631" s="581"/>
      <c r="X631" s="581"/>
      <c r="Y631" s="581"/>
      <c r="Z631" s="587"/>
      <c r="AA631" s="581"/>
      <c r="AB631" s="581"/>
      <c r="AC631" s="581"/>
      <c r="AD631" s="581"/>
      <c r="AE631" s="581"/>
      <c r="AF631" s="581"/>
      <c r="AG631" s="581"/>
      <c r="AH631" s="581"/>
    </row>
    <row r="632" spans="7:34" x14ac:dyDescent="0.25">
      <c r="G632" s="586"/>
      <c r="H632" s="584"/>
      <c r="I632" s="584"/>
      <c r="J632" s="584"/>
      <c r="K632" s="584"/>
      <c r="L632" s="584"/>
      <c r="M632" s="584"/>
      <c r="N632" s="584"/>
      <c r="O632" s="584"/>
      <c r="P632" s="584"/>
      <c r="Q632" s="584"/>
      <c r="R632" s="584"/>
      <c r="S632" s="584"/>
      <c r="T632" s="584"/>
      <c r="U632" s="584"/>
      <c r="V632" s="581"/>
      <c r="W632" s="581"/>
      <c r="X632" s="581"/>
      <c r="Y632" s="581"/>
      <c r="Z632" s="587"/>
      <c r="AA632" s="581"/>
      <c r="AB632" s="581"/>
      <c r="AC632" s="581"/>
      <c r="AD632" s="581"/>
      <c r="AE632" s="581"/>
      <c r="AF632" s="581"/>
      <c r="AG632" s="581"/>
      <c r="AH632" s="581"/>
    </row>
    <row r="633" spans="7:34" x14ac:dyDescent="0.25">
      <c r="G633" s="586"/>
      <c r="H633" s="584"/>
      <c r="I633" s="584"/>
      <c r="J633" s="584"/>
      <c r="K633" s="584"/>
      <c r="L633" s="584"/>
      <c r="M633" s="584"/>
      <c r="N633" s="584"/>
      <c r="O633" s="584"/>
      <c r="P633" s="584"/>
      <c r="Q633" s="584"/>
      <c r="R633" s="584"/>
      <c r="S633" s="584"/>
      <c r="T633" s="584"/>
      <c r="U633" s="584"/>
      <c r="V633" s="581"/>
      <c r="W633" s="581"/>
      <c r="X633" s="581"/>
      <c r="Y633" s="581"/>
      <c r="Z633" s="587"/>
      <c r="AA633" s="581"/>
      <c r="AB633" s="581"/>
      <c r="AC633" s="581"/>
      <c r="AD633" s="581"/>
      <c r="AE633" s="581"/>
      <c r="AF633" s="581"/>
      <c r="AG633" s="581"/>
      <c r="AH633" s="581"/>
    </row>
    <row r="634" spans="7:34" x14ac:dyDescent="0.25">
      <c r="G634" s="586"/>
      <c r="H634" s="584"/>
      <c r="I634" s="584"/>
      <c r="J634" s="584"/>
      <c r="K634" s="584"/>
      <c r="L634" s="584"/>
      <c r="M634" s="584"/>
      <c r="N634" s="584"/>
      <c r="O634" s="584"/>
      <c r="P634" s="584"/>
      <c r="Q634" s="584"/>
      <c r="R634" s="584"/>
      <c r="S634" s="584"/>
      <c r="T634" s="584"/>
      <c r="U634" s="584"/>
      <c r="V634" s="581"/>
      <c r="W634" s="581"/>
      <c r="X634" s="581"/>
      <c r="Y634" s="581"/>
      <c r="Z634" s="587"/>
      <c r="AA634" s="581"/>
      <c r="AB634" s="581"/>
      <c r="AC634" s="581"/>
      <c r="AD634" s="581"/>
      <c r="AE634" s="581"/>
      <c r="AF634" s="581"/>
      <c r="AG634" s="581"/>
      <c r="AH634" s="581"/>
    </row>
    <row r="635" spans="7:34" x14ac:dyDescent="0.25">
      <c r="G635" s="586"/>
      <c r="H635" s="584"/>
      <c r="I635" s="584"/>
      <c r="J635" s="584"/>
      <c r="K635" s="584"/>
      <c r="L635" s="584"/>
      <c r="M635" s="584"/>
      <c r="N635" s="584"/>
      <c r="O635" s="584"/>
      <c r="P635" s="584"/>
      <c r="Q635" s="584"/>
      <c r="R635" s="584"/>
      <c r="S635" s="584"/>
      <c r="T635" s="584"/>
      <c r="U635" s="584"/>
      <c r="V635" s="581"/>
      <c r="W635" s="581"/>
      <c r="X635" s="581"/>
      <c r="Y635" s="581"/>
      <c r="Z635" s="587"/>
      <c r="AA635" s="581"/>
      <c r="AB635" s="581"/>
      <c r="AC635" s="581"/>
      <c r="AD635" s="581"/>
      <c r="AE635" s="581"/>
      <c r="AF635" s="581"/>
      <c r="AG635" s="581"/>
      <c r="AH635" s="581"/>
    </row>
    <row r="636" spans="7:34" x14ac:dyDescent="0.25">
      <c r="G636" s="586"/>
      <c r="H636" s="584"/>
      <c r="I636" s="584"/>
      <c r="J636" s="584"/>
      <c r="K636" s="584"/>
      <c r="L636" s="584"/>
      <c r="M636" s="584"/>
      <c r="N636" s="584"/>
      <c r="O636" s="584"/>
      <c r="P636" s="584"/>
      <c r="Q636" s="584"/>
      <c r="R636" s="584"/>
      <c r="S636" s="584"/>
      <c r="T636" s="584"/>
      <c r="U636" s="584"/>
      <c r="V636" s="581"/>
      <c r="W636" s="581"/>
      <c r="X636" s="581"/>
      <c r="Y636" s="581"/>
      <c r="Z636" s="587"/>
      <c r="AA636" s="581"/>
      <c r="AB636" s="581"/>
      <c r="AC636" s="581"/>
      <c r="AD636" s="581"/>
      <c r="AE636" s="581"/>
      <c r="AF636" s="581"/>
      <c r="AG636" s="581"/>
      <c r="AH636" s="581"/>
    </row>
    <row r="637" spans="7:34" x14ac:dyDescent="0.25">
      <c r="G637" s="586"/>
      <c r="H637" s="584"/>
      <c r="I637" s="584"/>
      <c r="J637" s="584"/>
      <c r="K637" s="584"/>
      <c r="L637" s="584"/>
      <c r="M637" s="584"/>
      <c r="N637" s="584"/>
      <c r="O637" s="584"/>
      <c r="P637" s="584"/>
      <c r="Q637" s="584"/>
      <c r="R637" s="584"/>
      <c r="S637" s="584"/>
      <c r="T637" s="584"/>
      <c r="U637" s="584"/>
      <c r="V637" s="581"/>
      <c r="W637" s="581"/>
      <c r="X637" s="581"/>
      <c r="Y637" s="581"/>
      <c r="Z637" s="587"/>
      <c r="AA637" s="581"/>
      <c r="AB637" s="581"/>
      <c r="AC637" s="581"/>
      <c r="AD637" s="581"/>
      <c r="AE637" s="581"/>
      <c r="AF637" s="581"/>
      <c r="AG637" s="581"/>
      <c r="AH637" s="581"/>
    </row>
    <row r="638" spans="7:34" x14ac:dyDescent="0.25">
      <c r="G638" s="586"/>
      <c r="H638" s="584"/>
      <c r="I638" s="584"/>
      <c r="J638" s="584"/>
      <c r="K638" s="584"/>
      <c r="L638" s="584"/>
      <c r="M638" s="584"/>
      <c r="N638" s="584"/>
      <c r="O638" s="584"/>
      <c r="P638" s="584"/>
      <c r="Q638" s="584"/>
      <c r="R638" s="584"/>
      <c r="S638" s="584"/>
      <c r="T638" s="584"/>
      <c r="U638" s="584"/>
      <c r="V638" s="581"/>
      <c r="W638" s="581"/>
      <c r="X638" s="581"/>
      <c r="Y638" s="581"/>
      <c r="Z638" s="587"/>
      <c r="AA638" s="581"/>
      <c r="AB638" s="581"/>
      <c r="AC638" s="581"/>
      <c r="AD638" s="581"/>
      <c r="AE638" s="581"/>
      <c r="AF638" s="581"/>
      <c r="AG638" s="581"/>
      <c r="AH638" s="581"/>
    </row>
    <row r="639" spans="7:34" x14ac:dyDescent="0.25">
      <c r="G639" s="586"/>
      <c r="H639" s="584"/>
      <c r="I639" s="584"/>
      <c r="J639" s="584"/>
      <c r="K639" s="584"/>
      <c r="L639" s="584"/>
      <c r="M639" s="584"/>
      <c r="N639" s="584"/>
      <c r="O639" s="584"/>
      <c r="P639" s="584"/>
      <c r="Q639" s="584"/>
      <c r="R639" s="584"/>
      <c r="S639" s="584"/>
      <c r="T639" s="584"/>
      <c r="U639" s="584"/>
      <c r="V639" s="581"/>
      <c r="W639" s="581"/>
      <c r="X639" s="581"/>
      <c r="Y639" s="581"/>
      <c r="Z639" s="587"/>
      <c r="AA639" s="581"/>
      <c r="AB639" s="581"/>
      <c r="AC639" s="581"/>
      <c r="AD639" s="581"/>
      <c r="AE639" s="581"/>
      <c r="AF639" s="581"/>
      <c r="AG639" s="581"/>
      <c r="AH639" s="581"/>
    </row>
    <row r="640" spans="7:34" x14ac:dyDescent="0.25">
      <c r="G640" s="586"/>
      <c r="H640" s="584"/>
      <c r="I640" s="584"/>
      <c r="J640" s="584"/>
      <c r="K640" s="584"/>
      <c r="L640" s="584"/>
      <c r="M640" s="584"/>
      <c r="N640" s="584"/>
      <c r="O640" s="584"/>
      <c r="P640" s="584"/>
      <c r="Q640" s="584"/>
      <c r="R640" s="584"/>
      <c r="S640" s="584"/>
      <c r="T640" s="584"/>
      <c r="U640" s="584"/>
      <c r="V640" s="581"/>
      <c r="W640" s="581"/>
      <c r="X640" s="581"/>
      <c r="Y640" s="581"/>
      <c r="Z640" s="587"/>
      <c r="AA640" s="581"/>
      <c r="AB640" s="581"/>
      <c r="AC640" s="581"/>
      <c r="AD640" s="581"/>
      <c r="AE640" s="581"/>
      <c r="AF640" s="581"/>
      <c r="AG640" s="581"/>
      <c r="AH640" s="581"/>
    </row>
    <row r="641" spans="7:34" x14ac:dyDescent="0.25">
      <c r="G641" s="586"/>
      <c r="H641" s="584"/>
      <c r="I641" s="584"/>
      <c r="J641" s="584"/>
      <c r="K641" s="584"/>
      <c r="L641" s="584"/>
      <c r="M641" s="584"/>
      <c r="N641" s="584"/>
      <c r="O641" s="584"/>
      <c r="P641" s="584"/>
      <c r="Q641" s="584"/>
      <c r="R641" s="584"/>
      <c r="S641" s="584"/>
      <c r="T641" s="584"/>
      <c r="U641" s="584"/>
      <c r="V641" s="581"/>
      <c r="W641" s="581"/>
      <c r="X641" s="581"/>
      <c r="Y641" s="581"/>
      <c r="Z641" s="587"/>
      <c r="AA641" s="581"/>
      <c r="AB641" s="581"/>
      <c r="AC641" s="581"/>
      <c r="AD641" s="581"/>
      <c r="AE641" s="581"/>
      <c r="AF641" s="581"/>
      <c r="AG641" s="581"/>
      <c r="AH641" s="581"/>
    </row>
    <row r="642" spans="7:34" x14ac:dyDescent="0.25">
      <c r="G642" s="586"/>
      <c r="H642" s="584"/>
      <c r="I642" s="584"/>
      <c r="J642" s="584"/>
      <c r="K642" s="584"/>
      <c r="L642" s="584"/>
      <c r="M642" s="584"/>
      <c r="N642" s="584"/>
      <c r="O642" s="584"/>
      <c r="P642" s="584"/>
      <c r="Q642" s="584"/>
      <c r="R642" s="584"/>
      <c r="S642" s="584"/>
      <c r="T642" s="584"/>
      <c r="U642" s="584"/>
      <c r="V642" s="581"/>
      <c r="W642" s="581"/>
      <c r="X642" s="581"/>
      <c r="Y642" s="581"/>
      <c r="Z642" s="587"/>
      <c r="AA642" s="581"/>
      <c r="AB642" s="581"/>
      <c r="AC642" s="581"/>
      <c r="AD642" s="581"/>
      <c r="AE642" s="581"/>
      <c r="AF642" s="581"/>
      <c r="AG642" s="581"/>
      <c r="AH642" s="581"/>
    </row>
    <row r="643" spans="7:34" x14ac:dyDescent="0.25">
      <c r="G643" s="586"/>
      <c r="H643" s="584"/>
      <c r="I643" s="584"/>
      <c r="J643" s="584"/>
      <c r="K643" s="584"/>
      <c r="L643" s="584"/>
      <c r="M643" s="584"/>
      <c r="N643" s="584"/>
      <c r="O643" s="584"/>
      <c r="P643" s="584"/>
      <c r="Q643" s="584"/>
      <c r="R643" s="584"/>
      <c r="S643" s="584"/>
      <c r="T643" s="584"/>
      <c r="U643" s="584"/>
      <c r="V643" s="581"/>
      <c r="W643" s="581"/>
      <c r="X643" s="581"/>
      <c r="Y643" s="581"/>
      <c r="Z643" s="587"/>
      <c r="AA643" s="581"/>
      <c r="AB643" s="581"/>
      <c r="AC643" s="581"/>
      <c r="AD643" s="581"/>
      <c r="AE643" s="581"/>
      <c r="AF643" s="581"/>
      <c r="AG643" s="581"/>
      <c r="AH643" s="581"/>
    </row>
    <row r="644" spans="7:34" x14ac:dyDescent="0.25">
      <c r="G644" s="586"/>
      <c r="H644" s="584"/>
      <c r="I644" s="584"/>
      <c r="J644" s="584"/>
      <c r="K644" s="584"/>
      <c r="L644" s="584"/>
      <c r="M644" s="584"/>
      <c r="N644" s="584"/>
      <c r="O644" s="584"/>
      <c r="P644" s="584"/>
      <c r="Q644" s="584"/>
      <c r="R644" s="584"/>
      <c r="S644" s="584"/>
      <c r="T644" s="584"/>
      <c r="U644" s="584"/>
      <c r="V644" s="581"/>
      <c r="W644" s="581"/>
      <c r="X644" s="581"/>
      <c r="Y644" s="581"/>
      <c r="Z644" s="587"/>
      <c r="AA644" s="581"/>
      <c r="AB644" s="581"/>
      <c r="AC644" s="581"/>
      <c r="AD644" s="581"/>
      <c r="AE644" s="581"/>
      <c r="AF644" s="581"/>
      <c r="AG644" s="581"/>
      <c r="AH644" s="581"/>
    </row>
    <row r="645" spans="7:34" x14ac:dyDescent="0.25">
      <c r="G645" s="586"/>
      <c r="H645" s="584"/>
      <c r="I645" s="584"/>
      <c r="J645" s="584"/>
      <c r="K645" s="584"/>
      <c r="L645" s="584"/>
      <c r="M645" s="584"/>
      <c r="N645" s="584"/>
      <c r="O645" s="584"/>
      <c r="P645" s="584"/>
      <c r="Q645" s="584"/>
      <c r="R645" s="584"/>
      <c r="S645" s="584"/>
      <c r="T645" s="584"/>
      <c r="U645" s="584"/>
      <c r="V645" s="581"/>
      <c r="W645" s="581"/>
      <c r="X645" s="581"/>
      <c r="Y645" s="581"/>
      <c r="Z645" s="587"/>
      <c r="AA645" s="581"/>
      <c r="AB645" s="581"/>
      <c r="AC645" s="581"/>
      <c r="AD645" s="581"/>
      <c r="AE645" s="581"/>
      <c r="AF645" s="581"/>
      <c r="AG645" s="581"/>
      <c r="AH645" s="581"/>
    </row>
    <row r="646" spans="7:34" x14ac:dyDescent="0.25">
      <c r="G646" s="586"/>
      <c r="H646" s="584"/>
      <c r="I646" s="584"/>
      <c r="J646" s="584"/>
      <c r="K646" s="584"/>
      <c r="L646" s="584"/>
      <c r="M646" s="584"/>
      <c r="N646" s="584"/>
      <c r="O646" s="584"/>
      <c r="P646" s="584"/>
      <c r="Q646" s="584"/>
      <c r="R646" s="584"/>
      <c r="S646" s="584"/>
      <c r="T646" s="584"/>
      <c r="U646" s="584"/>
      <c r="V646" s="581"/>
      <c r="W646" s="581"/>
      <c r="X646" s="581"/>
      <c r="Y646" s="581"/>
      <c r="Z646" s="587"/>
      <c r="AA646" s="581"/>
      <c r="AB646" s="581"/>
      <c r="AC646" s="581"/>
      <c r="AD646" s="581"/>
      <c r="AE646" s="581"/>
      <c r="AF646" s="581"/>
      <c r="AG646" s="581"/>
      <c r="AH646" s="581"/>
    </row>
    <row r="647" spans="7:34" x14ac:dyDescent="0.25">
      <c r="G647" s="586"/>
      <c r="H647" s="584"/>
      <c r="I647" s="584"/>
      <c r="J647" s="584"/>
      <c r="K647" s="584"/>
      <c r="L647" s="584"/>
      <c r="M647" s="584"/>
      <c r="N647" s="584"/>
      <c r="O647" s="584"/>
      <c r="P647" s="584"/>
      <c r="Q647" s="584"/>
      <c r="R647" s="584"/>
      <c r="S647" s="584"/>
      <c r="T647" s="584"/>
      <c r="U647" s="584"/>
      <c r="V647" s="581"/>
      <c r="W647" s="581"/>
      <c r="X647" s="581"/>
      <c r="Y647" s="581"/>
      <c r="Z647" s="587"/>
      <c r="AA647" s="581"/>
      <c r="AB647" s="581"/>
      <c r="AC647" s="581"/>
      <c r="AD647" s="581"/>
      <c r="AE647" s="581"/>
      <c r="AF647" s="581"/>
      <c r="AG647" s="581"/>
      <c r="AH647" s="581"/>
    </row>
    <row r="648" spans="7:34" x14ac:dyDescent="0.25">
      <c r="G648" s="586"/>
      <c r="H648" s="584"/>
      <c r="I648" s="584"/>
      <c r="J648" s="584"/>
      <c r="K648" s="584"/>
      <c r="L648" s="584"/>
      <c r="M648" s="584"/>
      <c r="N648" s="584"/>
      <c r="O648" s="584"/>
      <c r="P648" s="584"/>
      <c r="Q648" s="584"/>
      <c r="R648" s="584"/>
      <c r="S648" s="584"/>
      <c r="T648" s="584"/>
      <c r="U648" s="584"/>
      <c r="V648" s="581"/>
      <c r="W648" s="581"/>
      <c r="X648" s="581"/>
      <c r="Y648" s="581"/>
      <c r="Z648" s="587"/>
      <c r="AA648" s="581"/>
      <c r="AB648" s="581"/>
      <c r="AC648" s="581"/>
      <c r="AD648" s="581"/>
      <c r="AE648" s="581"/>
      <c r="AF648" s="581"/>
      <c r="AG648" s="581"/>
      <c r="AH648" s="581"/>
    </row>
    <row r="649" spans="7:34" x14ac:dyDescent="0.25">
      <c r="G649" s="586"/>
      <c r="H649" s="584"/>
      <c r="I649" s="584"/>
      <c r="J649" s="584"/>
      <c r="K649" s="584"/>
      <c r="L649" s="584"/>
      <c r="M649" s="584"/>
      <c r="N649" s="584"/>
      <c r="O649" s="584"/>
      <c r="P649" s="584"/>
      <c r="Q649" s="584"/>
      <c r="R649" s="584"/>
      <c r="S649" s="584"/>
      <c r="T649" s="584"/>
      <c r="U649" s="584"/>
      <c r="V649" s="581"/>
      <c r="W649" s="581"/>
      <c r="X649" s="581"/>
      <c r="Y649" s="581"/>
      <c r="Z649" s="587"/>
      <c r="AA649" s="581"/>
      <c r="AB649" s="581"/>
      <c r="AC649" s="581"/>
      <c r="AD649" s="581"/>
      <c r="AE649" s="581"/>
      <c r="AF649" s="581"/>
      <c r="AG649" s="581"/>
      <c r="AH649" s="581"/>
    </row>
    <row r="650" spans="7:34" x14ac:dyDescent="0.25">
      <c r="G650" s="586"/>
      <c r="H650" s="584"/>
      <c r="I650" s="584"/>
      <c r="J650" s="584"/>
      <c r="K650" s="584"/>
      <c r="L650" s="584"/>
      <c r="M650" s="584"/>
      <c r="N650" s="584"/>
      <c r="O650" s="584"/>
      <c r="P650" s="584"/>
      <c r="Q650" s="584"/>
      <c r="R650" s="584"/>
      <c r="S650" s="584"/>
      <c r="T650" s="584"/>
      <c r="U650" s="584"/>
      <c r="V650" s="581"/>
      <c r="W650" s="581"/>
      <c r="X650" s="581"/>
      <c r="Y650" s="581"/>
      <c r="Z650" s="587"/>
      <c r="AA650" s="581"/>
      <c r="AB650" s="581"/>
      <c r="AC650" s="581"/>
      <c r="AD650" s="581"/>
      <c r="AE650" s="581"/>
      <c r="AF650" s="581"/>
      <c r="AG650" s="581"/>
      <c r="AH650" s="581"/>
    </row>
    <row r="651" spans="7:34" x14ac:dyDescent="0.25">
      <c r="G651" s="586"/>
      <c r="H651" s="584"/>
      <c r="I651" s="584"/>
      <c r="J651" s="584"/>
      <c r="K651" s="584"/>
      <c r="L651" s="584"/>
      <c r="M651" s="584"/>
      <c r="N651" s="584"/>
      <c r="O651" s="584"/>
      <c r="P651" s="584"/>
      <c r="Q651" s="584"/>
      <c r="R651" s="584"/>
      <c r="S651" s="584"/>
      <c r="T651" s="584"/>
      <c r="U651" s="584"/>
      <c r="V651" s="581"/>
      <c r="W651" s="581"/>
      <c r="X651" s="581"/>
      <c r="Y651" s="581"/>
      <c r="Z651" s="587"/>
      <c r="AA651" s="581"/>
      <c r="AB651" s="581"/>
      <c r="AC651" s="581"/>
      <c r="AD651" s="581"/>
      <c r="AE651" s="581"/>
      <c r="AF651" s="581"/>
      <c r="AG651" s="581"/>
      <c r="AH651" s="581"/>
    </row>
    <row r="652" spans="7:34" x14ac:dyDescent="0.25">
      <c r="G652" s="586"/>
      <c r="H652" s="584"/>
      <c r="I652" s="584"/>
      <c r="J652" s="584"/>
      <c r="K652" s="584"/>
      <c r="L652" s="584"/>
      <c r="M652" s="584"/>
      <c r="N652" s="584"/>
      <c r="O652" s="584"/>
      <c r="P652" s="584"/>
      <c r="Q652" s="584"/>
      <c r="R652" s="584"/>
      <c r="S652" s="584"/>
      <c r="T652" s="584"/>
      <c r="U652" s="584"/>
      <c r="V652" s="581"/>
      <c r="W652" s="581"/>
      <c r="X652" s="581"/>
      <c r="Y652" s="581"/>
      <c r="Z652" s="587"/>
      <c r="AA652" s="581"/>
      <c r="AB652" s="581"/>
      <c r="AC652" s="581"/>
      <c r="AD652" s="581"/>
      <c r="AE652" s="581"/>
      <c r="AF652" s="581"/>
      <c r="AG652" s="581"/>
      <c r="AH652" s="581"/>
    </row>
    <row r="653" spans="7:34" x14ac:dyDescent="0.25">
      <c r="G653" s="586"/>
      <c r="H653" s="584"/>
      <c r="I653" s="584"/>
      <c r="J653" s="584"/>
      <c r="K653" s="584"/>
      <c r="L653" s="584"/>
      <c r="M653" s="584"/>
      <c r="N653" s="584"/>
      <c r="O653" s="584"/>
      <c r="P653" s="584"/>
      <c r="Q653" s="584"/>
      <c r="R653" s="584"/>
      <c r="S653" s="584"/>
      <c r="T653" s="584"/>
      <c r="U653" s="584"/>
      <c r="V653" s="581"/>
      <c r="W653" s="581"/>
      <c r="X653" s="581"/>
      <c r="Y653" s="581"/>
      <c r="Z653" s="587"/>
      <c r="AA653" s="581"/>
      <c r="AB653" s="581"/>
      <c r="AC653" s="581"/>
      <c r="AD653" s="581"/>
      <c r="AE653" s="581"/>
      <c r="AF653" s="581"/>
      <c r="AG653" s="581"/>
      <c r="AH653" s="581"/>
    </row>
    <row r="654" spans="7:34" x14ac:dyDescent="0.25">
      <c r="G654" s="586"/>
      <c r="H654" s="584"/>
      <c r="I654" s="584"/>
      <c r="J654" s="584"/>
      <c r="K654" s="584"/>
      <c r="L654" s="584"/>
      <c r="M654" s="584"/>
      <c r="N654" s="584"/>
      <c r="O654" s="584"/>
      <c r="P654" s="584"/>
      <c r="Q654" s="584"/>
      <c r="R654" s="584"/>
      <c r="S654" s="584"/>
      <c r="T654" s="584"/>
      <c r="U654" s="584"/>
      <c r="V654" s="581"/>
      <c r="W654" s="581"/>
      <c r="X654" s="581"/>
      <c r="Y654" s="581"/>
      <c r="Z654" s="587"/>
      <c r="AA654" s="581"/>
      <c r="AB654" s="581"/>
      <c r="AC654" s="581"/>
      <c r="AD654" s="581"/>
      <c r="AE654" s="581"/>
      <c r="AF654" s="581"/>
      <c r="AG654" s="581"/>
      <c r="AH654" s="581"/>
    </row>
    <row r="655" spans="7:34" x14ac:dyDescent="0.25">
      <c r="G655" s="586"/>
      <c r="H655" s="584"/>
      <c r="I655" s="584"/>
      <c r="J655" s="584"/>
      <c r="K655" s="584"/>
      <c r="L655" s="584"/>
      <c r="M655" s="584"/>
      <c r="N655" s="584"/>
      <c r="O655" s="584"/>
      <c r="P655" s="584"/>
      <c r="Q655" s="584"/>
      <c r="R655" s="584"/>
      <c r="S655" s="584"/>
      <c r="T655" s="584"/>
      <c r="U655" s="584"/>
      <c r="V655" s="581"/>
      <c r="W655" s="581"/>
      <c r="X655" s="581"/>
      <c r="Y655" s="581"/>
      <c r="Z655" s="587"/>
      <c r="AA655" s="581"/>
      <c r="AB655" s="581"/>
      <c r="AC655" s="581"/>
      <c r="AD655" s="581"/>
      <c r="AE655" s="581"/>
      <c r="AF655" s="581"/>
      <c r="AG655" s="581"/>
      <c r="AH655" s="581"/>
    </row>
    <row r="656" spans="7:34" x14ac:dyDescent="0.25">
      <c r="G656" s="586"/>
      <c r="H656" s="584"/>
      <c r="I656" s="584"/>
      <c r="J656" s="584"/>
      <c r="K656" s="584"/>
      <c r="L656" s="584"/>
      <c r="M656" s="584"/>
      <c r="N656" s="584"/>
      <c r="O656" s="584"/>
      <c r="P656" s="584"/>
      <c r="Q656" s="584"/>
      <c r="R656" s="584"/>
      <c r="S656" s="584"/>
      <c r="T656" s="584"/>
      <c r="U656" s="584"/>
      <c r="V656" s="581"/>
      <c r="W656" s="581"/>
      <c r="X656" s="581"/>
      <c r="Y656" s="581"/>
      <c r="Z656" s="587"/>
      <c r="AA656" s="581"/>
      <c r="AB656" s="581"/>
      <c r="AC656" s="581"/>
      <c r="AD656" s="581"/>
      <c r="AE656" s="581"/>
      <c r="AF656" s="581"/>
      <c r="AG656" s="581"/>
      <c r="AH656" s="581"/>
    </row>
    <row r="657" spans="7:34" x14ac:dyDescent="0.25">
      <c r="G657" s="586"/>
      <c r="H657" s="584"/>
      <c r="I657" s="584"/>
      <c r="J657" s="584"/>
      <c r="K657" s="584"/>
      <c r="L657" s="584"/>
      <c r="M657" s="584"/>
      <c r="N657" s="584"/>
      <c r="O657" s="584"/>
      <c r="P657" s="584"/>
      <c r="Q657" s="584"/>
      <c r="R657" s="584"/>
      <c r="S657" s="584"/>
      <c r="T657" s="584"/>
      <c r="U657" s="584"/>
      <c r="V657" s="581"/>
      <c r="W657" s="581"/>
      <c r="X657" s="581"/>
      <c r="Y657" s="581"/>
      <c r="Z657" s="587"/>
      <c r="AA657" s="581"/>
      <c r="AB657" s="581"/>
      <c r="AC657" s="581"/>
      <c r="AD657" s="581"/>
      <c r="AE657" s="581"/>
      <c r="AF657" s="581"/>
      <c r="AG657" s="581"/>
      <c r="AH657" s="581"/>
    </row>
    <row r="658" spans="7:34" x14ac:dyDescent="0.25">
      <c r="G658" s="586"/>
      <c r="H658" s="584"/>
      <c r="I658" s="584"/>
      <c r="J658" s="584"/>
      <c r="K658" s="584"/>
      <c r="L658" s="584"/>
      <c r="M658" s="584"/>
      <c r="N658" s="584"/>
      <c r="O658" s="584"/>
      <c r="P658" s="584"/>
      <c r="Q658" s="584"/>
      <c r="R658" s="584"/>
      <c r="S658" s="584"/>
      <c r="T658" s="584"/>
      <c r="U658" s="584"/>
      <c r="V658" s="581"/>
      <c r="W658" s="581"/>
      <c r="X658" s="581"/>
      <c r="Y658" s="581"/>
      <c r="Z658" s="587"/>
      <c r="AA658" s="581"/>
      <c r="AB658" s="581"/>
      <c r="AC658" s="581"/>
      <c r="AD658" s="581"/>
      <c r="AE658" s="581"/>
      <c r="AF658" s="581"/>
      <c r="AG658" s="581"/>
      <c r="AH658" s="581"/>
    </row>
    <row r="659" spans="7:34" x14ac:dyDescent="0.25">
      <c r="G659" s="586"/>
      <c r="H659" s="584"/>
      <c r="I659" s="584"/>
      <c r="J659" s="584"/>
      <c r="K659" s="584"/>
      <c r="L659" s="584"/>
      <c r="M659" s="584"/>
      <c r="N659" s="584"/>
      <c r="O659" s="584"/>
      <c r="P659" s="584"/>
      <c r="Q659" s="584"/>
      <c r="R659" s="584"/>
      <c r="S659" s="584"/>
      <c r="T659" s="584"/>
      <c r="U659" s="584"/>
      <c r="V659" s="581"/>
      <c r="W659" s="581"/>
      <c r="X659" s="581"/>
      <c r="Y659" s="581"/>
      <c r="Z659" s="587"/>
      <c r="AA659" s="581"/>
      <c r="AB659" s="581"/>
      <c r="AC659" s="581"/>
      <c r="AD659" s="581"/>
      <c r="AE659" s="581"/>
      <c r="AF659" s="581"/>
      <c r="AG659" s="581"/>
      <c r="AH659" s="581"/>
    </row>
    <row r="660" spans="7:34" x14ac:dyDescent="0.25">
      <c r="G660" s="586"/>
      <c r="H660" s="584"/>
      <c r="I660" s="584"/>
      <c r="J660" s="584"/>
      <c r="K660" s="584"/>
      <c r="L660" s="584"/>
      <c r="M660" s="584"/>
      <c r="N660" s="584"/>
      <c r="O660" s="584"/>
      <c r="P660" s="584"/>
      <c r="Q660" s="584"/>
      <c r="R660" s="584"/>
      <c r="S660" s="584"/>
      <c r="T660" s="584"/>
      <c r="U660" s="584"/>
      <c r="V660" s="581"/>
      <c r="W660" s="581"/>
      <c r="X660" s="581"/>
      <c r="Y660" s="581"/>
      <c r="Z660" s="587"/>
      <c r="AA660" s="581"/>
      <c r="AB660" s="581"/>
      <c r="AC660" s="581"/>
      <c r="AD660" s="581"/>
      <c r="AE660" s="581"/>
      <c r="AF660" s="581"/>
      <c r="AG660" s="581"/>
      <c r="AH660" s="581"/>
    </row>
    <row r="661" spans="7:34" x14ac:dyDescent="0.25">
      <c r="G661" s="586"/>
      <c r="H661" s="584"/>
      <c r="I661" s="584"/>
      <c r="J661" s="584"/>
      <c r="K661" s="584"/>
      <c r="L661" s="584"/>
      <c r="M661" s="584"/>
      <c r="N661" s="584"/>
      <c r="O661" s="584"/>
      <c r="P661" s="584"/>
      <c r="Q661" s="584"/>
      <c r="R661" s="584"/>
      <c r="S661" s="584"/>
      <c r="T661" s="584"/>
      <c r="U661" s="584"/>
      <c r="V661" s="581"/>
      <c r="W661" s="581"/>
      <c r="X661" s="581"/>
      <c r="Y661" s="581"/>
      <c r="Z661" s="587"/>
      <c r="AA661" s="581"/>
      <c r="AB661" s="581"/>
      <c r="AC661" s="581"/>
      <c r="AD661" s="581"/>
      <c r="AE661" s="581"/>
      <c r="AF661" s="581"/>
      <c r="AG661" s="581"/>
      <c r="AH661" s="581"/>
    </row>
    <row r="662" spans="7:34" x14ac:dyDescent="0.25">
      <c r="G662" s="586"/>
      <c r="H662" s="584"/>
      <c r="I662" s="584"/>
      <c r="J662" s="584"/>
      <c r="K662" s="584"/>
      <c r="L662" s="584"/>
      <c r="M662" s="584"/>
      <c r="N662" s="584"/>
      <c r="O662" s="584"/>
      <c r="P662" s="584"/>
      <c r="Q662" s="584"/>
      <c r="R662" s="584"/>
      <c r="S662" s="584"/>
      <c r="T662" s="584"/>
      <c r="U662" s="584"/>
      <c r="V662" s="581"/>
      <c r="W662" s="581"/>
      <c r="X662" s="581"/>
      <c r="Y662" s="581"/>
      <c r="Z662" s="587"/>
      <c r="AA662" s="581"/>
      <c r="AB662" s="581"/>
      <c r="AC662" s="581"/>
      <c r="AD662" s="581"/>
      <c r="AE662" s="581"/>
      <c r="AF662" s="581"/>
      <c r="AG662" s="581"/>
      <c r="AH662" s="581"/>
    </row>
    <row r="663" spans="7:34" x14ac:dyDescent="0.25">
      <c r="G663" s="586"/>
      <c r="H663" s="584"/>
      <c r="I663" s="584"/>
      <c r="J663" s="584"/>
      <c r="K663" s="584"/>
      <c r="L663" s="584"/>
      <c r="M663" s="584"/>
      <c r="N663" s="584"/>
      <c r="O663" s="584"/>
      <c r="P663" s="584"/>
      <c r="Q663" s="584"/>
      <c r="R663" s="584"/>
      <c r="S663" s="584"/>
      <c r="T663" s="584"/>
      <c r="U663" s="584"/>
      <c r="V663" s="581"/>
      <c r="W663" s="581"/>
      <c r="X663" s="581"/>
      <c r="Y663" s="581"/>
      <c r="Z663" s="587"/>
      <c r="AA663" s="581"/>
      <c r="AB663" s="581"/>
      <c r="AC663" s="581"/>
      <c r="AD663" s="581"/>
      <c r="AE663" s="581"/>
      <c r="AF663" s="581"/>
      <c r="AG663" s="581"/>
      <c r="AH663" s="581"/>
    </row>
    <row r="664" spans="7:34" x14ac:dyDescent="0.25">
      <c r="G664" s="586"/>
      <c r="H664" s="584"/>
      <c r="I664" s="584"/>
      <c r="J664" s="584"/>
      <c r="K664" s="584"/>
      <c r="L664" s="584"/>
      <c r="M664" s="584"/>
      <c r="N664" s="584"/>
      <c r="O664" s="584"/>
      <c r="P664" s="584"/>
      <c r="Q664" s="584"/>
      <c r="R664" s="584"/>
      <c r="S664" s="584"/>
      <c r="T664" s="584"/>
      <c r="U664" s="584"/>
      <c r="V664" s="581"/>
      <c r="W664" s="581"/>
      <c r="X664" s="581"/>
      <c r="Y664" s="581"/>
      <c r="Z664" s="587"/>
      <c r="AA664" s="581"/>
      <c r="AB664" s="581"/>
      <c r="AC664" s="581"/>
      <c r="AD664" s="581"/>
      <c r="AE664" s="581"/>
      <c r="AF664" s="581"/>
      <c r="AG664" s="581"/>
      <c r="AH664" s="581"/>
    </row>
    <row r="665" spans="7:34" x14ac:dyDescent="0.25">
      <c r="G665" s="586"/>
      <c r="H665" s="584"/>
      <c r="I665" s="584"/>
      <c r="J665" s="584"/>
      <c r="K665" s="584"/>
      <c r="L665" s="584"/>
      <c r="M665" s="584"/>
      <c r="N665" s="584"/>
      <c r="O665" s="584"/>
      <c r="P665" s="584"/>
      <c r="Q665" s="584"/>
      <c r="R665" s="584"/>
      <c r="S665" s="584"/>
      <c r="T665" s="584"/>
      <c r="U665" s="584"/>
      <c r="V665" s="581"/>
      <c r="W665" s="581"/>
      <c r="X665" s="581"/>
      <c r="Y665" s="581"/>
      <c r="Z665" s="587"/>
      <c r="AA665" s="581"/>
      <c r="AB665" s="581"/>
      <c r="AC665" s="581"/>
      <c r="AD665" s="581"/>
      <c r="AE665" s="581"/>
      <c r="AF665" s="581"/>
      <c r="AG665" s="581"/>
      <c r="AH665" s="581"/>
    </row>
    <row r="666" spans="7:34" x14ac:dyDescent="0.25">
      <c r="G666" s="586"/>
      <c r="H666" s="584"/>
      <c r="I666" s="584"/>
      <c r="J666" s="584"/>
      <c r="K666" s="584"/>
      <c r="L666" s="584"/>
      <c r="M666" s="584"/>
      <c r="N666" s="584"/>
      <c r="O666" s="584"/>
      <c r="P666" s="584"/>
      <c r="Q666" s="584"/>
      <c r="R666" s="584"/>
      <c r="S666" s="584"/>
      <c r="T666" s="584"/>
      <c r="U666" s="584"/>
      <c r="V666" s="581"/>
      <c r="W666" s="581"/>
      <c r="X666" s="581"/>
      <c r="Y666" s="581"/>
      <c r="Z666" s="587"/>
      <c r="AA666" s="581"/>
      <c r="AB666" s="581"/>
      <c r="AC666" s="581"/>
      <c r="AD666" s="581"/>
      <c r="AE666" s="581"/>
      <c r="AF666" s="581"/>
      <c r="AG666" s="581"/>
      <c r="AH666" s="581"/>
    </row>
    <row r="667" spans="7:34" x14ac:dyDescent="0.25">
      <c r="G667" s="586"/>
      <c r="H667" s="584"/>
      <c r="I667" s="584"/>
      <c r="J667" s="584"/>
      <c r="K667" s="584"/>
      <c r="L667" s="584"/>
      <c r="M667" s="584"/>
      <c r="N667" s="584"/>
      <c r="O667" s="584"/>
      <c r="P667" s="584"/>
      <c r="Q667" s="584"/>
      <c r="R667" s="584"/>
      <c r="S667" s="584"/>
      <c r="T667" s="584"/>
      <c r="U667" s="584"/>
      <c r="V667" s="581"/>
      <c r="W667" s="581"/>
      <c r="X667" s="581"/>
      <c r="Y667" s="581"/>
      <c r="Z667" s="587"/>
      <c r="AA667" s="581"/>
      <c r="AB667" s="581"/>
      <c r="AC667" s="581"/>
      <c r="AD667" s="581"/>
      <c r="AE667" s="581"/>
      <c r="AF667" s="581"/>
      <c r="AG667" s="581"/>
      <c r="AH667" s="581"/>
    </row>
    <row r="668" spans="7:34" x14ac:dyDescent="0.25">
      <c r="G668" s="586"/>
      <c r="H668" s="584"/>
      <c r="I668" s="584"/>
      <c r="J668" s="584"/>
      <c r="K668" s="584"/>
      <c r="L668" s="584"/>
      <c r="M668" s="584"/>
      <c r="N668" s="584"/>
      <c r="O668" s="584"/>
      <c r="P668" s="584"/>
      <c r="Q668" s="584"/>
      <c r="R668" s="584"/>
      <c r="S668" s="584"/>
      <c r="T668" s="584"/>
      <c r="U668" s="584"/>
      <c r="V668" s="581"/>
      <c r="W668" s="581"/>
      <c r="X668" s="581"/>
      <c r="Y668" s="581"/>
      <c r="Z668" s="587"/>
      <c r="AA668" s="581"/>
      <c r="AB668" s="581"/>
      <c r="AC668" s="581"/>
      <c r="AD668" s="581"/>
      <c r="AE668" s="581"/>
      <c r="AF668" s="581"/>
      <c r="AG668" s="581"/>
      <c r="AH668" s="581"/>
    </row>
    <row r="669" spans="7:34" x14ac:dyDescent="0.25">
      <c r="G669" s="586"/>
      <c r="H669" s="584"/>
      <c r="I669" s="584"/>
      <c r="J669" s="584"/>
      <c r="K669" s="584"/>
      <c r="L669" s="584"/>
      <c r="M669" s="584"/>
      <c r="N669" s="584"/>
      <c r="O669" s="584"/>
      <c r="P669" s="584"/>
      <c r="Q669" s="584"/>
      <c r="R669" s="584"/>
      <c r="S669" s="584"/>
      <c r="T669" s="584"/>
      <c r="U669" s="584"/>
      <c r="V669" s="581"/>
      <c r="W669" s="581"/>
      <c r="X669" s="581"/>
      <c r="Y669" s="581"/>
      <c r="Z669" s="587"/>
      <c r="AA669" s="581"/>
      <c r="AB669" s="581"/>
      <c r="AC669" s="581"/>
      <c r="AD669" s="581"/>
      <c r="AE669" s="581"/>
      <c r="AF669" s="581"/>
      <c r="AG669" s="581"/>
      <c r="AH669" s="581"/>
    </row>
    <row r="670" spans="7:34" x14ac:dyDescent="0.25">
      <c r="G670" s="586"/>
      <c r="H670" s="584"/>
      <c r="I670" s="584"/>
      <c r="J670" s="584"/>
      <c r="K670" s="584"/>
      <c r="L670" s="584"/>
      <c r="M670" s="584"/>
      <c r="N670" s="584"/>
      <c r="O670" s="584"/>
      <c r="P670" s="584"/>
      <c r="Q670" s="584"/>
      <c r="R670" s="584"/>
      <c r="S670" s="584"/>
      <c r="T670" s="584"/>
      <c r="U670" s="584"/>
      <c r="V670" s="581"/>
      <c r="W670" s="581"/>
      <c r="X670" s="581"/>
      <c r="Y670" s="581"/>
      <c r="Z670" s="587"/>
      <c r="AA670" s="581"/>
      <c r="AB670" s="581"/>
      <c r="AC670" s="581"/>
      <c r="AD670" s="581"/>
      <c r="AE670" s="581"/>
      <c r="AF670" s="581"/>
      <c r="AG670" s="581"/>
      <c r="AH670" s="581"/>
    </row>
    <row r="671" spans="7:34" x14ac:dyDescent="0.25">
      <c r="G671" s="586"/>
      <c r="H671" s="584"/>
      <c r="I671" s="584"/>
      <c r="J671" s="584"/>
      <c r="K671" s="584"/>
      <c r="L671" s="584"/>
      <c r="M671" s="584"/>
      <c r="N671" s="584"/>
      <c r="O671" s="584"/>
      <c r="P671" s="584"/>
      <c r="Q671" s="584"/>
      <c r="R671" s="584"/>
      <c r="S671" s="584"/>
      <c r="T671" s="584"/>
      <c r="U671" s="584"/>
      <c r="V671" s="581"/>
      <c r="W671" s="581"/>
      <c r="X671" s="581"/>
      <c r="Y671" s="581"/>
      <c r="Z671" s="587"/>
      <c r="AA671" s="581"/>
      <c r="AB671" s="581"/>
      <c r="AC671" s="581"/>
      <c r="AD671" s="581"/>
      <c r="AE671" s="581"/>
      <c r="AF671" s="581"/>
      <c r="AG671" s="581"/>
      <c r="AH671" s="581"/>
    </row>
    <row r="672" spans="7:34" x14ac:dyDescent="0.25">
      <c r="G672" s="586"/>
      <c r="H672" s="584"/>
      <c r="I672" s="584"/>
      <c r="J672" s="584"/>
      <c r="K672" s="584"/>
      <c r="L672" s="584"/>
      <c r="M672" s="584"/>
      <c r="N672" s="584"/>
      <c r="O672" s="584"/>
      <c r="P672" s="584"/>
      <c r="Q672" s="584"/>
      <c r="R672" s="584"/>
      <c r="S672" s="584"/>
      <c r="T672" s="584"/>
      <c r="U672" s="584"/>
      <c r="V672" s="581"/>
      <c r="W672" s="581"/>
      <c r="X672" s="581"/>
      <c r="Y672" s="581"/>
      <c r="Z672" s="587"/>
      <c r="AA672" s="581"/>
      <c r="AB672" s="581"/>
      <c r="AC672" s="581"/>
      <c r="AD672" s="581"/>
      <c r="AE672" s="581"/>
      <c r="AF672" s="581"/>
      <c r="AG672" s="581"/>
      <c r="AH672" s="581"/>
    </row>
    <row r="673" spans="7:34" x14ac:dyDescent="0.25">
      <c r="G673" s="586"/>
      <c r="H673" s="584"/>
      <c r="I673" s="584"/>
      <c r="J673" s="584"/>
      <c r="K673" s="584"/>
      <c r="L673" s="584"/>
      <c r="M673" s="584"/>
      <c r="N673" s="584"/>
      <c r="O673" s="584"/>
      <c r="P673" s="584"/>
      <c r="Q673" s="584"/>
      <c r="R673" s="584"/>
      <c r="S673" s="584"/>
      <c r="T673" s="584"/>
      <c r="U673" s="584"/>
      <c r="V673" s="581"/>
      <c r="W673" s="581"/>
      <c r="X673" s="581"/>
      <c r="Y673" s="581"/>
      <c r="Z673" s="587"/>
      <c r="AA673" s="581"/>
      <c r="AB673" s="581"/>
      <c r="AC673" s="581"/>
      <c r="AD673" s="581"/>
      <c r="AE673" s="581"/>
      <c r="AF673" s="581"/>
      <c r="AG673" s="581"/>
      <c r="AH673" s="581"/>
    </row>
    <row r="674" spans="7:34" x14ac:dyDescent="0.25">
      <c r="G674" s="586"/>
      <c r="H674" s="584"/>
      <c r="I674" s="584"/>
      <c r="J674" s="584"/>
      <c r="K674" s="584"/>
      <c r="L674" s="584"/>
      <c r="M674" s="584"/>
      <c r="N674" s="584"/>
      <c r="O674" s="584"/>
      <c r="P674" s="584"/>
      <c r="Q674" s="584"/>
      <c r="R674" s="584"/>
      <c r="S674" s="584"/>
      <c r="T674" s="584"/>
      <c r="U674" s="584"/>
      <c r="V674" s="581"/>
      <c r="W674" s="581"/>
      <c r="X674" s="581"/>
      <c r="Y674" s="581"/>
      <c r="Z674" s="587"/>
      <c r="AA674" s="581"/>
      <c r="AB674" s="581"/>
      <c r="AC674" s="581"/>
      <c r="AD674" s="581"/>
      <c r="AE674" s="581"/>
      <c r="AF674" s="581"/>
      <c r="AG674" s="581"/>
      <c r="AH674" s="581"/>
    </row>
    <row r="675" spans="7:34" x14ac:dyDescent="0.25">
      <c r="G675" s="586"/>
      <c r="H675" s="584"/>
      <c r="I675" s="584"/>
      <c r="J675" s="584"/>
      <c r="K675" s="584"/>
      <c r="L675" s="584"/>
      <c r="M675" s="584"/>
      <c r="N675" s="584"/>
      <c r="O675" s="584"/>
      <c r="P675" s="584"/>
      <c r="Q675" s="584"/>
      <c r="R675" s="584"/>
      <c r="S675" s="584"/>
      <c r="T675" s="584"/>
      <c r="U675" s="584"/>
      <c r="V675" s="581"/>
      <c r="W675" s="581"/>
      <c r="X675" s="581"/>
      <c r="Y675" s="581"/>
      <c r="Z675" s="587"/>
      <c r="AA675" s="581"/>
      <c r="AB675" s="581"/>
      <c r="AC675" s="581"/>
      <c r="AD675" s="581"/>
      <c r="AE675" s="581"/>
      <c r="AF675" s="581"/>
      <c r="AG675" s="581"/>
      <c r="AH675" s="581"/>
    </row>
    <row r="676" spans="7:34" x14ac:dyDescent="0.25">
      <c r="G676" s="586"/>
      <c r="H676" s="584"/>
      <c r="I676" s="584"/>
      <c r="J676" s="584"/>
      <c r="K676" s="584"/>
      <c r="L676" s="584"/>
      <c r="M676" s="584"/>
      <c r="N676" s="584"/>
      <c r="O676" s="584"/>
      <c r="P676" s="584"/>
      <c r="Q676" s="584"/>
      <c r="R676" s="584"/>
      <c r="S676" s="584"/>
      <c r="T676" s="584"/>
      <c r="U676" s="584"/>
      <c r="V676" s="581"/>
      <c r="W676" s="581"/>
      <c r="X676" s="581"/>
      <c r="Y676" s="581"/>
      <c r="Z676" s="587"/>
      <c r="AA676" s="581"/>
      <c r="AB676" s="581"/>
      <c r="AC676" s="581"/>
      <c r="AD676" s="581"/>
      <c r="AE676" s="581"/>
      <c r="AF676" s="581"/>
      <c r="AG676" s="581"/>
      <c r="AH676" s="581"/>
    </row>
    <row r="677" spans="7:34" x14ac:dyDescent="0.25">
      <c r="G677" s="586"/>
      <c r="H677" s="584"/>
      <c r="I677" s="584"/>
      <c r="J677" s="584"/>
      <c r="K677" s="584"/>
      <c r="L677" s="584"/>
      <c r="M677" s="584"/>
      <c r="N677" s="584"/>
      <c r="O677" s="584"/>
      <c r="P677" s="584"/>
      <c r="Q677" s="584"/>
      <c r="R677" s="584"/>
      <c r="S677" s="584"/>
      <c r="T677" s="584"/>
      <c r="U677" s="584"/>
      <c r="V677" s="581"/>
      <c r="W677" s="581"/>
      <c r="X677" s="581"/>
      <c r="Y677" s="581"/>
      <c r="Z677" s="587"/>
      <c r="AA677" s="581"/>
      <c r="AB677" s="581"/>
      <c r="AC677" s="581"/>
      <c r="AD677" s="581"/>
      <c r="AE677" s="581"/>
      <c r="AF677" s="581"/>
      <c r="AG677" s="581"/>
      <c r="AH677" s="581"/>
    </row>
    <row r="678" spans="7:34" x14ac:dyDescent="0.25">
      <c r="G678" s="586"/>
      <c r="H678" s="584"/>
      <c r="I678" s="584"/>
      <c r="J678" s="584"/>
      <c r="K678" s="584"/>
      <c r="L678" s="584"/>
      <c r="M678" s="584"/>
      <c r="N678" s="584"/>
      <c r="O678" s="584"/>
      <c r="P678" s="584"/>
      <c r="Q678" s="584"/>
      <c r="R678" s="584"/>
      <c r="S678" s="584"/>
      <c r="T678" s="584"/>
      <c r="U678" s="584"/>
      <c r="V678" s="581"/>
      <c r="W678" s="581"/>
      <c r="X678" s="581"/>
      <c r="Y678" s="581"/>
      <c r="Z678" s="587"/>
      <c r="AA678" s="581"/>
      <c r="AB678" s="581"/>
      <c r="AC678" s="581"/>
      <c r="AD678" s="581"/>
      <c r="AE678" s="581"/>
      <c r="AF678" s="581"/>
      <c r="AG678" s="581"/>
      <c r="AH678" s="581"/>
    </row>
    <row r="679" spans="7:34" x14ac:dyDescent="0.25">
      <c r="G679" s="586"/>
      <c r="H679" s="584"/>
      <c r="I679" s="584"/>
      <c r="J679" s="584"/>
      <c r="K679" s="584"/>
      <c r="L679" s="584"/>
      <c r="M679" s="584"/>
      <c r="N679" s="584"/>
      <c r="O679" s="584"/>
      <c r="P679" s="584"/>
      <c r="Q679" s="584"/>
      <c r="R679" s="584"/>
      <c r="S679" s="584"/>
      <c r="T679" s="584"/>
      <c r="U679" s="584"/>
      <c r="V679" s="581"/>
      <c r="W679" s="581"/>
      <c r="X679" s="581"/>
      <c r="Y679" s="581"/>
      <c r="Z679" s="587"/>
      <c r="AA679" s="581"/>
      <c r="AB679" s="581"/>
      <c r="AC679" s="581"/>
      <c r="AD679" s="581"/>
      <c r="AE679" s="581"/>
      <c r="AF679" s="581"/>
      <c r="AG679" s="581"/>
      <c r="AH679" s="581"/>
    </row>
    <row r="680" spans="7:34" x14ac:dyDescent="0.25">
      <c r="G680" s="586"/>
      <c r="H680" s="584"/>
      <c r="I680" s="584"/>
      <c r="J680" s="584"/>
      <c r="K680" s="584"/>
      <c r="L680" s="584"/>
      <c r="M680" s="584"/>
      <c r="N680" s="584"/>
      <c r="O680" s="584"/>
      <c r="P680" s="584"/>
      <c r="Q680" s="584"/>
      <c r="R680" s="584"/>
      <c r="S680" s="584"/>
      <c r="T680" s="584"/>
      <c r="U680" s="584"/>
      <c r="V680" s="581"/>
      <c r="W680" s="581"/>
      <c r="X680" s="581"/>
      <c r="Y680" s="581"/>
      <c r="Z680" s="587"/>
      <c r="AA680" s="581"/>
      <c r="AB680" s="581"/>
      <c r="AC680" s="581"/>
      <c r="AD680" s="581"/>
      <c r="AE680" s="581"/>
      <c r="AF680" s="581"/>
      <c r="AG680" s="581"/>
      <c r="AH680" s="581"/>
    </row>
    <row r="681" spans="7:34" x14ac:dyDescent="0.25">
      <c r="G681" s="586"/>
      <c r="H681" s="584"/>
      <c r="I681" s="584"/>
      <c r="J681" s="584"/>
      <c r="K681" s="584"/>
      <c r="L681" s="584"/>
      <c r="M681" s="584"/>
      <c r="N681" s="584"/>
      <c r="O681" s="584"/>
      <c r="P681" s="584"/>
      <c r="Q681" s="584"/>
      <c r="R681" s="584"/>
      <c r="S681" s="584"/>
      <c r="T681" s="584"/>
      <c r="U681" s="584"/>
      <c r="V681" s="581"/>
      <c r="W681" s="581"/>
      <c r="X681" s="581"/>
      <c r="Y681" s="581"/>
      <c r="Z681" s="587"/>
      <c r="AA681" s="581"/>
      <c r="AB681" s="581"/>
      <c r="AC681" s="581"/>
      <c r="AD681" s="581"/>
      <c r="AE681" s="581"/>
      <c r="AF681" s="581"/>
      <c r="AG681" s="581"/>
      <c r="AH681" s="581"/>
    </row>
    <row r="682" spans="7:34" x14ac:dyDescent="0.25">
      <c r="G682" s="586"/>
      <c r="H682" s="584"/>
      <c r="I682" s="584"/>
      <c r="J682" s="584"/>
      <c r="K682" s="584"/>
      <c r="L682" s="584"/>
      <c r="M682" s="584"/>
      <c r="N682" s="584"/>
      <c r="O682" s="584"/>
      <c r="P682" s="584"/>
      <c r="Q682" s="584"/>
      <c r="R682" s="584"/>
      <c r="S682" s="584"/>
      <c r="T682" s="584"/>
      <c r="U682" s="584"/>
      <c r="V682" s="581"/>
      <c r="W682" s="581"/>
      <c r="X682" s="581"/>
      <c r="Y682" s="581"/>
      <c r="Z682" s="587"/>
      <c r="AA682" s="581"/>
      <c r="AB682" s="581"/>
      <c r="AC682" s="581"/>
      <c r="AD682" s="581"/>
      <c r="AE682" s="581"/>
      <c r="AF682" s="581"/>
      <c r="AG682" s="581"/>
      <c r="AH682" s="581"/>
    </row>
    <row r="683" spans="7:34" x14ac:dyDescent="0.25">
      <c r="G683" s="586"/>
      <c r="H683" s="584"/>
      <c r="I683" s="584"/>
      <c r="J683" s="584"/>
      <c r="K683" s="584"/>
      <c r="L683" s="584"/>
      <c r="M683" s="584"/>
      <c r="N683" s="584"/>
      <c r="O683" s="584"/>
      <c r="P683" s="584"/>
      <c r="Q683" s="584"/>
      <c r="R683" s="584"/>
      <c r="S683" s="584"/>
      <c r="T683" s="584"/>
      <c r="U683" s="584"/>
      <c r="V683" s="581"/>
      <c r="W683" s="581"/>
      <c r="X683" s="581"/>
      <c r="Y683" s="581"/>
      <c r="Z683" s="587"/>
      <c r="AA683" s="581"/>
      <c r="AB683" s="581"/>
      <c r="AC683" s="581"/>
      <c r="AD683" s="581"/>
      <c r="AE683" s="581"/>
      <c r="AF683" s="581"/>
      <c r="AG683" s="581"/>
      <c r="AH683" s="581"/>
    </row>
    <row r="684" spans="7:34" x14ac:dyDescent="0.25">
      <c r="G684" s="586"/>
      <c r="H684" s="584"/>
      <c r="I684" s="584"/>
      <c r="J684" s="584"/>
      <c r="K684" s="584"/>
      <c r="L684" s="584"/>
      <c r="M684" s="584"/>
      <c r="N684" s="584"/>
      <c r="O684" s="584"/>
      <c r="P684" s="584"/>
      <c r="Q684" s="584"/>
      <c r="R684" s="584"/>
      <c r="S684" s="584"/>
      <c r="T684" s="584"/>
      <c r="U684" s="584"/>
      <c r="V684" s="581"/>
      <c r="W684" s="581"/>
      <c r="X684" s="581"/>
      <c r="Y684" s="581"/>
      <c r="Z684" s="587"/>
      <c r="AA684" s="581"/>
      <c r="AB684" s="581"/>
      <c r="AC684" s="581"/>
      <c r="AD684" s="581"/>
      <c r="AE684" s="581"/>
      <c r="AF684" s="581"/>
      <c r="AG684" s="581"/>
      <c r="AH684" s="581"/>
    </row>
    <row r="685" spans="7:34" x14ac:dyDescent="0.25">
      <c r="G685" s="586"/>
      <c r="H685" s="584"/>
      <c r="I685" s="584"/>
      <c r="J685" s="584"/>
      <c r="K685" s="584"/>
      <c r="L685" s="584"/>
      <c r="M685" s="584"/>
      <c r="N685" s="584"/>
      <c r="O685" s="584"/>
      <c r="P685" s="584"/>
      <c r="Q685" s="584"/>
      <c r="R685" s="584"/>
      <c r="S685" s="584"/>
      <c r="T685" s="584"/>
      <c r="U685" s="584"/>
      <c r="V685" s="581"/>
      <c r="W685" s="581"/>
      <c r="X685" s="581"/>
      <c r="Y685" s="581"/>
      <c r="Z685" s="587"/>
      <c r="AA685" s="581"/>
      <c r="AB685" s="581"/>
      <c r="AC685" s="581"/>
      <c r="AD685" s="581"/>
      <c r="AE685" s="581"/>
      <c r="AF685" s="581"/>
      <c r="AG685" s="581"/>
      <c r="AH685" s="581"/>
    </row>
    <row r="686" spans="7:34" x14ac:dyDescent="0.25">
      <c r="G686" s="586"/>
      <c r="H686" s="584"/>
      <c r="I686" s="584"/>
      <c r="J686" s="584"/>
      <c r="K686" s="584"/>
      <c r="L686" s="584"/>
      <c r="M686" s="584"/>
      <c r="N686" s="584"/>
      <c r="O686" s="584"/>
      <c r="P686" s="584"/>
      <c r="Q686" s="584"/>
      <c r="R686" s="584"/>
      <c r="S686" s="584"/>
      <c r="T686" s="584"/>
      <c r="U686" s="584"/>
      <c r="V686" s="581"/>
      <c r="W686" s="581"/>
      <c r="X686" s="581"/>
      <c r="Y686" s="581"/>
      <c r="Z686" s="587"/>
      <c r="AA686" s="581"/>
      <c r="AB686" s="581"/>
      <c r="AC686" s="581"/>
      <c r="AD686" s="581"/>
      <c r="AE686" s="581"/>
      <c r="AF686" s="581"/>
      <c r="AG686" s="581"/>
      <c r="AH686" s="581"/>
    </row>
    <row r="687" spans="7:34" x14ac:dyDescent="0.25">
      <c r="G687" s="586"/>
      <c r="H687" s="584"/>
      <c r="I687" s="584"/>
      <c r="J687" s="584"/>
      <c r="K687" s="584"/>
      <c r="L687" s="584"/>
      <c r="M687" s="584"/>
      <c r="N687" s="584"/>
      <c r="O687" s="584"/>
      <c r="P687" s="584"/>
      <c r="Q687" s="584"/>
      <c r="R687" s="584"/>
      <c r="S687" s="584"/>
      <c r="T687" s="584"/>
      <c r="U687" s="584"/>
      <c r="V687" s="581"/>
      <c r="W687" s="581"/>
      <c r="X687" s="581"/>
      <c r="Y687" s="581"/>
      <c r="Z687" s="587"/>
      <c r="AA687" s="581"/>
      <c r="AB687" s="581"/>
      <c r="AC687" s="581"/>
      <c r="AD687" s="581"/>
      <c r="AE687" s="581"/>
      <c r="AF687" s="581"/>
      <c r="AG687" s="581"/>
      <c r="AH687" s="581"/>
    </row>
    <row r="688" spans="7:34" x14ac:dyDescent="0.25">
      <c r="G688" s="586"/>
      <c r="H688" s="584"/>
      <c r="I688" s="584"/>
      <c r="J688" s="584"/>
      <c r="K688" s="584"/>
      <c r="L688" s="584"/>
      <c r="M688" s="584"/>
      <c r="N688" s="584"/>
      <c r="O688" s="584"/>
      <c r="P688" s="584"/>
      <c r="Q688" s="584"/>
      <c r="R688" s="584"/>
      <c r="S688" s="584"/>
      <c r="T688" s="584"/>
      <c r="U688" s="584"/>
      <c r="V688" s="581"/>
      <c r="W688" s="581"/>
      <c r="X688" s="581"/>
      <c r="Y688" s="581"/>
      <c r="Z688" s="587"/>
      <c r="AA688" s="581"/>
      <c r="AB688" s="581"/>
      <c r="AC688" s="581"/>
      <c r="AD688" s="581"/>
      <c r="AE688" s="581"/>
      <c r="AF688" s="581"/>
      <c r="AG688" s="581"/>
      <c r="AH688" s="581"/>
    </row>
    <row r="689" spans="7:34" x14ac:dyDescent="0.25">
      <c r="G689" s="586"/>
      <c r="H689" s="584"/>
      <c r="I689" s="584"/>
      <c r="J689" s="584"/>
      <c r="K689" s="584"/>
      <c r="L689" s="584"/>
      <c r="M689" s="584"/>
      <c r="N689" s="584"/>
      <c r="O689" s="584"/>
      <c r="P689" s="584"/>
      <c r="Q689" s="584"/>
      <c r="R689" s="584"/>
      <c r="S689" s="584"/>
      <c r="T689" s="584"/>
      <c r="U689" s="584"/>
      <c r="V689" s="581"/>
      <c r="W689" s="581"/>
      <c r="X689" s="581"/>
      <c r="Y689" s="581"/>
      <c r="Z689" s="587"/>
      <c r="AA689" s="581"/>
      <c r="AB689" s="581"/>
      <c r="AC689" s="581"/>
      <c r="AD689" s="581"/>
      <c r="AE689" s="581"/>
      <c r="AF689" s="581"/>
      <c r="AG689" s="581"/>
      <c r="AH689" s="581"/>
    </row>
    <row r="690" spans="7:34" x14ac:dyDescent="0.25">
      <c r="G690" s="586"/>
      <c r="H690" s="584"/>
      <c r="I690" s="584"/>
      <c r="J690" s="584"/>
      <c r="K690" s="584"/>
      <c r="L690" s="584"/>
      <c r="M690" s="584"/>
      <c r="N690" s="584"/>
      <c r="O690" s="584"/>
      <c r="P690" s="584"/>
      <c r="Q690" s="584"/>
      <c r="R690" s="584"/>
      <c r="S690" s="584"/>
      <c r="T690" s="584"/>
      <c r="U690" s="584"/>
      <c r="V690" s="581"/>
      <c r="W690" s="581"/>
      <c r="X690" s="581"/>
      <c r="Y690" s="581"/>
      <c r="Z690" s="587"/>
      <c r="AA690" s="581"/>
      <c r="AB690" s="581"/>
      <c r="AC690" s="581"/>
      <c r="AD690" s="581"/>
      <c r="AE690" s="581"/>
      <c r="AF690" s="581"/>
      <c r="AG690" s="581"/>
      <c r="AH690" s="581"/>
    </row>
    <row r="691" spans="7:34" x14ac:dyDescent="0.25">
      <c r="G691" s="586"/>
      <c r="H691" s="584"/>
      <c r="I691" s="584"/>
      <c r="J691" s="584"/>
      <c r="K691" s="584"/>
      <c r="L691" s="584"/>
      <c r="M691" s="584"/>
      <c r="N691" s="584"/>
      <c r="O691" s="584"/>
      <c r="P691" s="584"/>
      <c r="Q691" s="584"/>
      <c r="R691" s="584"/>
      <c r="S691" s="584"/>
      <c r="T691" s="584"/>
      <c r="U691" s="584"/>
      <c r="V691" s="581"/>
      <c r="W691" s="581"/>
      <c r="X691" s="581"/>
      <c r="Y691" s="581"/>
      <c r="Z691" s="587"/>
      <c r="AA691" s="581"/>
      <c r="AB691" s="581"/>
      <c r="AC691" s="581"/>
      <c r="AD691" s="581"/>
      <c r="AE691" s="581"/>
      <c r="AF691" s="581"/>
      <c r="AG691" s="581"/>
      <c r="AH691" s="581"/>
    </row>
    <row r="692" spans="7:34" x14ac:dyDescent="0.25">
      <c r="G692" s="586"/>
      <c r="H692" s="584"/>
      <c r="I692" s="584"/>
      <c r="J692" s="584"/>
      <c r="K692" s="584"/>
      <c r="L692" s="584"/>
      <c r="M692" s="584"/>
      <c r="N692" s="584"/>
      <c r="O692" s="584"/>
      <c r="P692" s="584"/>
      <c r="Q692" s="584"/>
      <c r="R692" s="584"/>
      <c r="S692" s="584"/>
      <c r="T692" s="584"/>
      <c r="U692" s="584"/>
      <c r="V692" s="581"/>
      <c r="W692" s="581"/>
      <c r="X692" s="581"/>
      <c r="Y692" s="581"/>
      <c r="Z692" s="587"/>
      <c r="AA692" s="581"/>
      <c r="AB692" s="581"/>
      <c r="AC692" s="581"/>
      <c r="AD692" s="581"/>
      <c r="AE692" s="581"/>
      <c r="AF692" s="581"/>
      <c r="AG692" s="581"/>
      <c r="AH692" s="581"/>
    </row>
    <row r="693" spans="7:34" x14ac:dyDescent="0.25">
      <c r="G693" s="586"/>
      <c r="H693" s="584"/>
      <c r="I693" s="584"/>
      <c r="J693" s="584"/>
      <c r="K693" s="584"/>
      <c r="L693" s="584"/>
      <c r="M693" s="584"/>
      <c r="N693" s="584"/>
      <c r="O693" s="584"/>
      <c r="P693" s="584"/>
      <c r="Q693" s="584"/>
      <c r="R693" s="584"/>
      <c r="S693" s="584"/>
      <c r="T693" s="584"/>
      <c r="U693" s="584"/>
      <c r="V693" s="581"/>
      <c r="W693" s="581"/>
      <c r="X693" s="581"/>
      <c r="Y693" s="581"/>
      <c r="Z693" s="587"/>
      <c r="AA693" s="581"/>
      <c r="AB693" s="581"/>
      <c r="AC693" s="581"/>
      <c r="AD693" s="581"/>
      <c r="AE693" s="581"/>
      <c r="AF693" s="581"/>
      <c r="AG693" s="581"/>
      <c r="AH693" s="581"/>
    </row>
    <row r="694" spans="7:34" x14ac:dyDescent="0.25">
      <c r="G694" s="586"/>
      <c r="H694" s="584"/>
      <c r="I694" s="584"/>
      <c r="J694" s="584"/>
      <c r="K694" s="584"/>
      <c r="L694" s="584"/>
      <c r="M694" s="584"/>
      <c r="N694" s="584"/>
      <c r="O694" s="584"/>
      <c r="P694" s="584"/>
      <c r="Q694" s="584"/>
      <c r="R694" s="584"/>
      <c r="S694" s="584"/>
      <c r="T694" s="584"/>
      <c r="U694" s="584"/>
      <c r="V694" s="581"/>
      <c r="W694" s="581"/>
      <c r="X694" s="581"/>
      <c r="Y694" s="581"/>
      <c r="Z694" s="587"/>
      <c r="AA694" s="581"/>
      <c r="AB694" s="581"/>
      <c r="AC694" s="581"/>
      <c r="AD694" s="581"/>
      <c r="AE694" s="581"/>
      <c r="AF694" s="581"/>
      <c r="AG694" s="581"/>
      <c r="AH694" s="581"/>
    </row>
    <row r="695" spans="7:34" x14ac:dyDescent="0.25">
      <c r="G695" s="586"/>
      <c r="H695" s="584"/>
      <c r="I695" s="584"/>
      <c r="J695" s="584"/>
      <c r="K695" s="584"/>
      <c r="L695" s="584"/>
      <c r="M695" s="584"/>
      <c r="N695" s="584"/>
      <c r="O695" s="584"/>
      <c r="P695" s="584"/>
      <c r="Q695" s="584"/>
      <c r="R695" s="584"/>
      <c r="S695" s="584"/>
      <c r="T695" s="584"/>
      <c r="U695" s="584"/>
      <c r="V695" s="581"/>
      <c r="W695" s="581"/>
      <c r="X695" s="581"/>
      <c r="Y695" s="581"/>
      <c r="Z695" s="587"/>
      <c r="AA695" s="581"/>
      <c r="AB695" s="581"/>
      <c r="AC695" s="581"/>
      <c r="AD695" s="581"/>
      <c r="AE695" s="581"/>
      <c r="AF695" s="581"/>
      <c r="AG695" s="581"/>
      <c r="AH695" s="581"/>
    </row>
    <row r="696" spans="7:34" x14ac:dyDescent="0.25">
      <c r="G696" s="586"/>
      <c r="H696" s="584"/>
      <c r="I696" s="584"/>
      <c r="J696" s="584"/>
      <c r="K696" s="584"/>
      <c r="L696" s="584"/>
      <c r="M696" s="584"/>
      <c r="N696" s="584"/>
      <c r="O696" s="584"/>
      <c r="P696" s="584"/>
      <c r="Q696" s="584"/>
      <c r="R696" s="584"/>
      <c r="S696" s="584"/>
      <c r="T696" s="584"/>
      <c r="U696" s="584"/>
      <c r="V696" s="581"/>
      <c r="W696" s="581"/>
      <c r="X696" s="581"/>
      <c r="Y696" s="581"/>
      <c r="Z696" s="587"/>
      <c r="AA696" s="581"/>
      <c r="AB696" s="581"/>
      <c r="AC696" s="581"/>
      <c r="AD696" s="581"/>
      <c r="AE696" s="581"/>
      <c r="AF696" s="581"/>
      <c r="AG696" s="581"/>
      <c r="AH696" s="581"/>
    </row>
    <row r="697" spans="7:34" x14ac:dyDescent="0.25">
      <c r="G697" s="586"/>
      <c r="H697" s="584"/>
      <c r="I697" s="584"/>
      <c r="J697" s="584"/>
      <c r="K697" s="584"/>
      <c r="L697" s="584"/>
      <c r="M697" s="584"/>
      <c r="N697" s="584"/>
      <c r="O697" s="584"/>
      <c r="P697" s="584"/>
      <c r="Q697" s="584"/>
      <c r="R697" s="584"/>
      <c r="S697" s="584"/>
      <c r="T697" s="584"/>
      <c r="U697" s="584"/>
      <c r="V697" s="581"/>
      <c r="W697" s="581"/>
      <c r="X697" s="581"/>
      <c r="Y697" s="581"/>
      <c r="Z697" s="587"/>
      <c r="AA697" s="581"/>
      <c r="AB697" s="581"/>
      <c r="AC697" s="581"/>
      <c r="AD697" s="581"/>
      <c r="AE697" s="581"/>
      <c r="AF697" s="581"/>
      <c r="AG697" s="581"/>
      <c r="AH697" s="581"/>
    </row>
    <row r="698" spans="7:34" x14ac:dyDescent="0.25">
      <c r="G698" s="586"/>
      <c r="H698" s="584"/>
      <c r="I698" s="584"/>
      <c r="J698" s="584"/>
      <c r="K698" s="584"/>
      <c r="L698" s="584"/>
      <c r="M698" s="584"/>
      <c r="N698" s="584"/>
      <c r="O698" s="584"/>
      <c r="P698" s="584"/>
      <c r="Q698" s="584"/>
      <c r="R698" s="584"/>
      <c r="S698" s="584"/>
      <c r="T698" s="584"/>
      <c r="U698" s="584"/>
      <c r="V698" s="581"/>
      <c r="W698" s="581"/>
      <c r="X698" s="581"/>
      <c r="Y698" s="581"/>
      <c r="Z698" s="587"/>
      <c r="AA698" s="581"/>
      <c r="AB698" s="581"/>
      <c r="AC698" s="581"/>
      <c r="AD698" s="581"/>
      <c r="AE698" s="581"/>
      <c r="AF698" s="581"/>
      <c r="AG698" s="581"/>
      <c r="AH698" s="581"/>
    </row>
    <row r="699" spans="7:34" x14ac:dyDescent="0.25">
      <c r="G699" s="586"/>
      <c r="H699" s="584"/>
      <c r="I699" s="584"/>
      <c r="J699" s="584"/>
      <c r="K699" s="584"/>
      <c r="L699" s="584"/>
      <c r="M699" s="584"/>
      <c r="N699" s="584"/>
      <c r="O699" s="584"/>
      <c r="P699" s="584"/>
      <c r="Q699" s="584"/>
      <c r="R699" s="584"/>
      <c r="S699" s="584"/>
      <c r="T699" s="584"/>
      <c r="U699" s="584"/>
      <c r="V699" s="581"/>
      <c r="W699" s="581"/>
      <c r="X699" s="581"/>
      <c r="Y699" s="581"/>
      <c r="Z699" s="587"/>
      <c r="AA699" s="581"/>
      <c r="AB699" s="581"/>
      <c r="AC699" s="581"/>
      <c r="AD699" s="581"/>
      <c r="AE699" s="581"/>
      <c r="AF699" s="581"/>
      <c r="AG699" s="581"/>
      <c r="AH699" s="581"/>
    </row>
    <row r="700" spans="7:34" x14ac:dyDescent="0.25">
      <c r="G700" s="586"/>
      <c r="H700" s="584"/>
      <c r="I700" s="584"/>
      <c r="J700" s="584"/>
      <c r="K700" s="584"/>
      <c r="L700" s="584"/>
      <c r="M700" s="584"/>
      <c r="N700" s="584"/>
      <c r="O700" s="584"/>
      <c r="P700" s="584"/>
      <c r="Q700" s="584"/>
      <c r="R700" s="584"/>
      <c r="S700" s="584"/>
      <c r="T700" s="584"/>
      <c r="U700" s="584"/>
      <c r="V700" s="581"/>
      <c r="W700" s="581"/>
      <c r="X700" s="581"/>
      <c r="Y700" s="581"/>
      <c r="Z700" s="587"/>
      <c r="AA700" s="581"/>
      <c r="AB700" s="581"/>
      <c r="AC700" s="581"/>
      <c r="AD700" s="581"/>
      <c r="AE700" s="581"/>
      <c r="AF700" s="581"/>
      <c r="AG700" s="581"/>
      <c r="AH700" s="581"/>
    </row>
    <row r="701" spans="7:34" x14ac:dyDescent="0.25">
      <c r="G701" s="586"/>
      <c r="H701" s="584"/>
      <c r="I701" s="584"/>
      <c r="J701" s="584"/>
      <c r="K701" s="584"/>
      <c r="L701" s="584"/>
      <c r="M701" s="584"/>
      <c r="N701" s="584"/>
      <c r="O701" s="584"/>
      <c r="P701" s="584"/>
      <c r="Q701" s="584"/>
      <c r="R701" s="584"/>
      <c r="S701" s="584"/>
      <c r="T701" s="584"/>
      <c r="U701" s="584"/>
      <c r="V701" s="581"/>
      <c r="W701" s="581"/>
      <c r="X701" s="581"/>
      <c r="Y701" s="581"/>
      <c r="Z701" s="587"/>
      <c r="AA701" s="581"/>
      <c r="AB701" s="581"/>
      <c r="AC701" s="581"/>
      <c r="AD701" s="581"/>
      <c r="AE701" s="581"/>
      <c r="AF701" s="581"/>
      <c r="AG701" s="581"/>
      <c r="AH701" s="581"/>
    </row>
    <row r="702" spans="7:34" x14ac:dyDescent="0.25">
      <c r="G702" s="586"/>
      <c r="H702" s="584"/>
      <c r="I702" s="584"/>
      <c r="J702" s="584"/>
      <c r="K702" s="584"/>
      <c r="L702" s="584"/>
      <c r="M702" s="584"/>
      <c r="N702" s="584"/>
      <c r="O702" s="584"/>
      <c r="P702" s="584"/>
      <c r="Q702" s="584"/>
      <c r="R702" s="584"/>
      <c r="S702" s="584"/>
      <c r="T702" s="584"/>
      <c r="U702" s="584"/>
      <c r="V702" s="581"/>
      <c r="W702" s="581"/>
      <c r="X702" s="581"/>
      <c r="Y702" s="581"/>
      <c r="Z702" s="587"/>
      <c r="AA702" s="581"/>
      <c r="AB702" s="581"/>
      <c r="AC702" s="581"/>
      <c r="AD702" s="581"/>
      <c r="AE702" s="581"/>
      <c r="AF702" s="581"/>
      <c r="AG702" s="581"/>
      <c r="AH702" s="581"/>
    </row>
    <row r="703" spans="7:34" x14ac:dyDescent="0.25">
      <c r="G703" s="586"/>
      <c r="H703" s="584"/>
      <c r="I703" s="584"/>
      <c r="J703" s="584"/>
      <c r="K703" s="584"/>
      <c r="L703" s="584"/>
      <c r="M703" s="584"/>
      <c r="N703" s="584"/>
      <c r="O703" s="584"/>
      <c r="P703" s="584"/>
      <c r="Q703" s="584"/>
      <c r="R703" s="584"/>
      <c r="S703" s="584"/>
      <c r="T703" s="584"/>
      <c r="U703" s="584"/>
      <c r="V703" s="581"/>
      <c r="W703" s="581"/>
      <c r="X703" s="581"/>
      <c r="Y703" s="581"/>
      <c r="Z703" s="587"/>
      <c r="AA703" s="581"/>
      <c r="AB703" s="581"/>
      <c r="AC703" s="581"/>
      <c r="AD703" s="581"/>
      <c r="AE703" s="581"/>
      <c r="AF703" s="581"/>
      <c r="AG703" s="581"/>
      <c r="AH703" s="581"/>
    </row>
    <row r="704" spans="7:34" x14ac:dyDescent="0.25">
      <c r="G704" s="586"/>
      <c r="H704" s="584"/>
      <c r="I704" s="584"/>
      <c r="J704" s="584"/>
      <c r="K704" s="584"/>
      <c r="L704" s="584"/>
      <c r="M704" s="584"/>
      <c r="N704" s="584"/>
      <c r="O704" s="584"/>
      <c r="P704" s="584"/>
      <c r="Q704" s="584"/>
      <c r="R704" s="584"/>
      <c r="S704" s="584"/>
      <c r="T704" s="584"/>
      <c r="U704" s="584"/>
      <c r="V704" s="581"/>
      <c r="W704" s="581"/>
      <c r="X704" s="581"/>
      <c r="Y704" s="581"/>
      <c r="Z704" s="587"/>
      <c r="AA704" s="581"/>
      <c r="AB704" s="581"/>
      <c r="AC704" s="581"/>
      <c r="AD704" s="581"/>
      <c r="AE704" s="581"/>
      <c r="AF704" s="581"/>
      <c r="AG704" s="581"/>
      <c r="AH704" s="581"/>
    </row>
    <row r="705" spans="7:34" x14ac:dyDescent="0.25">
      <c r="G705" s="586"/>
      <c r="H705" s="584"/>
      <c r="I705" s="584"/>
      <c r="J705" s="584"/>
      <c r="K705" s="584"/>
      <c r="L705" s="584"/>
      <c r="M705" s="584"/>
      <c r="N705" s="584"/>
      <c r="O705" s="584"/>
      <c r="P705" s="584"/>
      <c r="Q705" s="584"/>
      <c r="R705" s="584"/>
      <c r="S705" s="584"/>
      <c r="T705" s="584"/>
      <c r="U705" s="584"/>
      <c r="V705" s="581"/>
      <c r="W705" s="581"/>
      <c r="X705" s="581"/>
      <c r="Y705" s="581"/>
      <c r="Z705" s="587"/>
      <c r="AA705" s="581"/>
      <c r="AB705" s="581"/>
      <c r="AC705" s="581"/>
      <c r="AD705" s="581"/>
      <c r="AE705" s="581"/>
      <c r="AF705" s="581"/>
      <c r="AG705" s="581"/>
      <c r="AH705" s="581"/>
    </row>
    <row r="706" spans="7:34" x14ac:dyDescent="0.25">
      <c r="G706" s="586"/>
      <c r="H706" s="584"/>
      <c r="I706" s="584"/>
      <c r="J706" s="584"/>
      <c r="K706" s="584"/>
      <c r="L706" s="584"/>
      <c r="M706" s="584"/>
      <c r="N706" s="584"/>
      <c r="O706" s="584"/>
      <c r="P706" s="584"/>
      <c r="Q706" s="584"/>
      <c r="R706" s="584"/>
      <c r="S706" s="584"/>
      <c r="T706" s="584"/>
      <c r="U706" s="584"/>
      <c r="V706" s="581"/>
      <c r="W706" s="581"/>
      <c r="X706" s="581"/>
      <c r="Y706" s="581"/>
      <c r="Z706" s="587"/>
      <c r="AA706" s="581"/>
      <c r="AB706" s="581"/>
      <c r="AC706" s="581"/>
      <c r="AD706" s="581"/>
      <c r="AE706" s="581"/>
      <c r="AF706" s="581"/>
      <c r="AG706" s="581"/>
      <c r="AH706" s="581"/>
    </row>
    <row r="707" spans="7:34" x14ac:dyDescent="0.25">
      <c r="G707" s="586"/>
      <c r="H707" s="584"/>
      <c r="I707" s="584"/>
      <c r="J707" s="584"/>
      <c r="K707" s="584"/>
      <c r="L707" s="584"/>
      <c r="M707" s="584"/>
      <c r="N707" s="584"/>
      <c r="O707" s="584"/>
      <c r="P707" s="584"/>
      <c r="Q707" s="584"/>
      <c r="R707" s="584"/>
      <c r="S707" s="584"/>
      <c r="T707" s="584"/>
      <c r="U707" s="584"/>
      <c r="V707" s="581"/>
      <c r="W707" s="581"/>
      <c r="X707" s="581"/>
      <c r="Y707" s="581"/>
      <c r="Z707" s="587"/>
      <c r="AA707" s="581"/>
      <c r="AB707" s="581"/>
      <c r="AC707" s="581"/>
      <c r="AD707" s="581"/>
      <c r="AE707" s="581"/>
      <c r="AF707" s="581"/>
      <c r="AG707" s="581"/>
      <c r="AH707" s="581"/>
    </row>
    <row r="708" spans="7:34" x14ac:dyDescent="0.25">
      <c r="G708" s="586"/>
      <c r="H708" s="584"/>
      <c r="I708" s="584"/>
      <c r="J708" s="584"/>
      <c r="K708" s="584"/>
      <c r="L708" s="584"/>
      <c r="M708" s="584"/>
      <c r="N708" s="584"/>
      <c r="O708" s="584"/>
      <c r="P708" s="584"/>
      <c r="Q708" s="584"/>
      <c r="R708" s="584"/>
      <c r="S708" s="584"/>
      <c r="T708" s="584"/>
      <c r="U708" s="584"/>
      <c r="V708" s="581"/>
      <c r="W708" s="581"/>
      <c r="X708" s="581"/>
      <c r="Y708" s="581"/>
      <c r="Z708" s="587"/>
      <c r="AA708" s="581"/>
      <c r="AB708" s="581"/>
      <c r="AC708" s="581"/>
      <c r="AD708" s="581"/>
      <c r="AE708" s="581"/>
      <c r="AF708" s="581"/>
      <c r="AG708" s="581"/>
      <c r="AH708" s="581"/>
    </row>
    <row r="709" spans="7:34" x14ac:dyDescent="0.25">
      <c r="G709" s="586"/>
      <c r="H709" s="584"/>
      <c r="I709" s="584"/>
      <c r="J709" s="584"/>
      <c r="K709" s="584"/>
      <c r="L709" s="584"/>
      <c r="M709" s="584"/>
      <c r="N709" s="584"/>
      <c r="O709" s="584"/>
      <c r="P709" s="584"/>
      <c r="Q709" s="584"/>
      <c r="R709" s="584"/>
      <c r="S709" s="584"/>
      <c r="T709" s="584"/>
      <c r="U709" s="584"/>
      <c r="V709" s="581"/>
      <c r="W709" s="581"/>
      <c r="X709" s="581"/>
      <c r="Y709" s="581"/>
      <c r="Z709" s="587"/>
      <c r="AA709" s="581"/>
      <c r="AB709" s="581"/>
      <c r="AC709" s="581"/>
      <c r="AD709" s="581"/>
      <c r="AE709" s="581"/>
      <c r="AF709" s="581"/>
      <c r="AG709" s="581"/>
      <c r="AH709" s="581"/>
    </row>
    <row r="710" spans="7:34" x14ac:dyDescent="0.25">
      <c r="G710" s="586"/>
      <c r="H710" s="584"/>
      <c r="I710" s="584"/>
      <c r="J710" s="584"/>
      <c r="K710" s="584"/>
      <c r="L710" s="584"/>
      <c r="M710" s="584"/>
      <c r="N710" s="584"/>
      <c r="O710" s="584"/>
      <c r="P710" s="584"/>
      <c r="Q710" s="584"/>
      <c r="R710" s="584"/>
      <c r="S710" s="584"/>
      <c r="T710" s="584"/>
      <c r="U710" s="584"/>
      <c r="V710" s="581"/>
      <c r="W710" s="581"/>
      <c r="X710" s="581"/>
      <c r="Y710" s="581"/>
      <c r="Z710" s="587"/>
      <c r="AA710" s="581"/>
      <c r="AB710" s="581"/>
      <c r="AC710" s="581"/>
      <c r="AD710" s="581"/>
      <c r="AE710" s="581"/>
      <c r="AF710" s="581"/>
      <c r="AG710" s="581"/>
      <c r="AH710" s="581"/>
    </row>
    <row r="711" spans="7:34" x14ac:dyDescent="0.25">
      <c r="G711" s="586"/>
      <c r="H711" s="584"/>
      <c r="I711" s="584"/>
      <c r="J711" s="584"/>
      <c r="K711" s="584"/>
      <c r="L711" s="584"/>
      <c r="M711" s="584"/>
      <c r="N711" s="584"/>
      <c r="O711" s="584"/>
      <c r="P711" s="584"/>
      <c r="Q711" s="584"/>
      <c r="R711" s="584"/>
      <c r="S711" s="584"/>
      <c r="T711" s="584"/>
      <c r="U711" s="584"/>
      <c r="V711" s="581"/>
      <c r="W711" s="581"/>
      <c r="X711" s="581"/>
      <c r="Y711" s="581"/>
      <c r="Z711" s="587"/>
      <c r="AA711" s="581"/>
      <c r="AB711" s="581"/>
      <c r="AC711" s="581"/>
      <c r="AD711" s="581"/>
      <c r="AE711" s="581"/>
      <c r="AF711" s="581"/>
      <c r="AG711" s="581"/>
      <c r="AH711" s="581"/>
    </row>
    <row r="712" spans="7:34" x14ac:dyDescent="0.25">
      <c r="G712" s="586"/>
      <c r="H712" s="584"/>
      <c r="I712" s="584"/>
      <c r="J712" s="584"/>
      <c r="K712" s="584"/>
      <c r="L712" s="584"/>
      <c r="M712" s="584"/>
      <c r="N712" s="584"/>
      <c r="O712" s="584"/>
      <c r="P712" s="584"/>
      <c r="Q712" s="584"/>
      <c r="R712" s="584"/>
      <c r="S712" s="584"/>
      <c r="T712" s="584"/>
      <c r="U712" s="584"/>
      <c r="V712" s="581"/>
      <c r="W712" s="581"/>
      <c r="X712" s="581"/>
      <c r="Y712" s="581"/>
      <c r="Z712" s="587"/>
      <c r="AA712" s="581"/>
      <c r="AB712" s="581"/>
      <c r="AC712" s="581"/>
      <c r="AD712" s="581"/>
      <c r="AE712" s="581"/>
      <c r="AF712" s="581"/>
      <c r="AG712" s="581"/>
      <c r="AH712" s="581"/>
    </row>
    <row r="713" spans="7:34" x14ac:dyDescent="0.25">
      <c r="G713" s="586"/>
      <c r="H713" s="584"/>
      <c r="I713" s="584"/>
      <c r="J713" s="584"/>
      <c r="K713" s="584"/>
      <c r="L713" s="584"/>
      <c r="M713" s="584"/>
      <c r="N713" s="584"/>
      <c r="O713" s="584"/>
      <c r="P713" s="584"/>
      <c r="Q713" s="584"/>
      <c r="R713" s="584"/>
      <c r="S713" s="584"/>
      <c r="T713" s="584"/>
      <c r="U713" s="584"/>
      <c r="V713" s="581"/>
      <c r="W713" s="581"/>
      <c r="X713" s="581"/>
      <c r="Y713" s="581"/>
      <c r="Z713" s="587"/>
      <c r="AA713" s="581"/>
      <c r="AB713" s="581"/>
      <c r="AC713" s="581"/>
      <c r="AD713" s="581"/>
      <c r="AE713" s="581"/>
      <c r="AF713" s="581"/>
      <c r="AG713" s="581"/>
      <c r="AH713" s="581"/>
    </row>
    <row r="714" spans="7:34" x14ac:dyDescent="0.25">
      <c r="G714" s="586"/>
      <c r="H714" s="584"/>
      <c r="I714" s="584"/>
      <c r="J714" s="584"/>
      <c r="K714" s="584"/>
      <c r="L714" s="584"/>
      <c r="M714" s="584"/>
      <c r="N714" s="584"/>
      <c r="O714" s="584"/>
      <c r="P714" s="584"/>
      <c r="Q714" s="584"/>
      <c r="R714" s="584"/>
      <c r="S714" s="584"/>
      <c r="T714" s="584"/>
      <c r="U714" s="584"/>
      <c r="V714" s="581"/>
      <c r="W714" s="581"/>
      <c r="X714" s="581"/>
      <c r="Y714" s="581"/>
      <c r="Z714" s="587"/>
      <c r="AA714" s="581"/>
      <c r="AB714" s="581"/>
      <c r="AC714" s="581"/>
      <c r="AD714" s="581"/>
      <c r="AE714" s="581"/>
      <c r="AF714" s="581"/>
      <c r="AG714" s="581"/>
      <c r="AH714" s="581"/>
    </row>
    <row r="715" spans="7:34" x14ac:dyDescent="0.25">
      <c r="G715" s="586"/>
      <c r="H715" s="584"/>
      <c r="I715" s="584"/>
      <c r="J715" s="584"/>
      <c r="K715" s="584"/>
      <c r="L715" s="584"/>
      <c r="M715" s="584"/>
      <c r="N715" s="584"/>
      <c r="O715" s="584"/>
      <c r="P715" s="584"/>
      <c r="Q715" s="584"/>
      <c r="R715" s="584"/>
      <c r="S715" s="584"/>
      <c r="T715" s="584"/>
      <c r="U715" s="584"/>
      <c r="V715" s="581"/>
      <c r="W715" s="581"/>
      <c r="X715" s="581"/>
      <c r="Y715" s="581"/>
      <c r="Z715" s="587"/>
      <c r="AA715" s="581"/>
      <c r="AB715" s="581"/>
      <c r="AC715" s="581"/>
      <c r="AD715" s="581"/>
      <c r="AE715" s="581"/>
      <c r="AF715" s="581"/>
      <c r="AG715" s="581"/>
      <c r="AH715" s="581"/>
    </row>
    <row r="716" spans="7:34" x14ac:dyDescent="0.25">
      <c r="G716" s="586"/>
      <c r="H716" s="584"/>
      <c r="I716" s="584"/>
      <c r="J716" s="584"/>
      <c r="K716" s="584"/>
      <c r="L716" s="584"/>
      <c r="M716" s="584"/>
      <c r="N716" s="584"/>
      <c r="O716" s="584"/>
      <c r="P716" s="584"/>
      <c r="Q716" s="584"/>
      <c r="R716" s="584"/>
      <c r="S716" s="584"/>
      <c r="T716" s="584"/>
      <c r="U716" s="584"/>
      <c r="V716" s="581"/>
      <c r="W716" s="581"/>
      <c r="X716" s="581"/>
      <c r="Y716" s="581"/>
      <c r="Z716" s="587"/>
      <c r="AA716" s="581"/>
      <c r="AB716" s="581"/>
      <c r="AC716" s="581"/>
      <c r="AD716" s="581"/>
      <c r="AE716" s="581"/>
      <c r="AF716" s="581"/>
      <c r="AG716" s="581"/>
      <c r="AH716" s="581"/>
    </row>
    <row r="717" spans="7:34" x14ac:dyDescent="0.25">
      <c r="G717" s="586"/>
      <c r="H717" s="584"/>
      <c r="I717" s="584"/>
      <c r="J717" s="584"/>
      <c r="K717" s="584"/>
      <c r="L717" s="584"/>
      <c r="M717" s="584"/>
      <c r="N717" s="584"/>
      <c r="O717" s="584"/>
      <c r="P717" s="584"/>
      <c r="Q717" s="584"/>
      <c r="R717" s="584"/>
      <c r="S717" s="584"/>
      <c r="T717" s="584"/>
      <c r="U717" s="584"/>
      <c r="V717" s="581"/>
      <c r="W717" s="581"/>
      <c r="X717" s="581"/>
      <c r="Y717" s="581"/>
      <c r="Z717" s="587"/>
      <c r="AA717" s="581"/>
      <c r="AB717" s="581"/>
      <c r="AC717" s="581"/>
      <c r="AD717" s="581"/>
      <c r="AE717" s="581"/>
      <c r="AF717" s="581"/>
      <c r="AG717" s="581"/>
      <c r="AH717" s="581"/>
    </row>
    <row r="718" spans="7:34" x14ac:dyDescent="0.25">
      <c r="G718" s="586"/>
      <c r="H718" s="584"/>
      <c r="I718" s="584"/>
      <c r="J718" s="584"/>
      <c r="K718" s="584"/>
      <c r="L718" s="584"/>
      <c r="M718" s="584"/>
      <c r="N718" s="584"/>
      <c r="O718" s="584"/>
      <c r="P718" s="584"/>
      <c r="Q718" s="584"/>
      <c r="R718" s="584"/>
      <c r="S718" s="584"/>
      <c r="T718" s="584"/>
      <c r="U718" s="584"/>
      <c r="V718" s="581"/>
      <c r="W718" s="581"/>
      <c r="X718" s="581"/>
      <c r="Y718" s="581"/>
      <c r="Z718" s="587"/>
      <c r="AA718" s="581"/>
      <c r="AB718" s="581"/>
      <c r="AC718" s="581"/>
      <c r="AD718" s="581"/>
      <c r="AE718" s="581"/>
      <c r="AF718" s="581"/>
      <c r="AG718" s="581"/>
      <c r="AH718" s="581"/>
    </row>
    <row r="719" spans="7:34" x14ac:dyDescent="0.25">
      <c r="G719" s="586"/>
      <c r="H719" s="584"/>
      <c r="I719" s="584"/>
      <c r="J719" s="584"/>
      <c r="K719" s="584"/>
      <c r="L719" s="584"/>
      <c r="M719" s="584"/>
      <c r="N719" s="584"/>
      <c r="O719" s="584"/>
      <c r="P719" s="584"/>
      <c r="Q719" s="584"/>
      <c r="R719" s="584"/>
      <c r="S719" s="584"/>
      <c r="T719" s="584"/>
      <c r="U719" s="584"/>
      <c r="V719" s="581"/>
      <c r="W719" s="581"/>
      <c r="X719" s="581"/>
      <c r="Y719" s="581"/>
      <c r="Z719" s="587"/>
      <c r="AA719" s="581"/>
      <c r="AB719" s="581"/>
      <c r="AC719" s="581"/>
      <c r="AD719" s="581"/>
      <c r="AE719" s="581"/>
      <c r="AF719" s="581"/>
      <c r="AG719" s="581"/>
      <c r="AH719" s="581"/>
    </row>
    <row r="720" spans="7:34" x14ac:dyDescent="0.25">
      <c r="G720" s="586"/>
      <c r="H720" s="584"/>
      <c r="I720" s="584"/>
      <c r="J720" s="584"/>
      <c r="K720" s="584"/>
      <c r="L720" s="584"/>
      <c r="M720" s="584"/>
      <c r="N720" s="584"/>
      <c r="O720" s="584"/>
      <c r="P720" s="584"/>
      <c r="Q720" s="584"/>
      <c r="R720" s="584"/>
      <c r="S720" s="584"/>
      <c r="T720" s="584"/>
      <c r="U720" s="584"/>
      <c r="V720" s="581"/>
      <c r="W720" s="581"/>
      <c r="X720" s="581"/>
      <c r="Y720" s="581"/>
      <c r="Z720" s="587"/>
      <c r="AA720" s="581"/>
      <c r="AB720" s="581"/>
      <c r="AC720" s="581"/>
      <c r="AD720" s="581"/>
      <c r="AE720" s="581"/>
      <c r="AF720" s="581"/>
      <c r="AG720" s="581"/>
      <c r="AH720" s="581"/>
    </row>
    <row r="721" spans="7:34" x14ac:dyDescent="0.25">
      <c r="G721" s="586"/>
      <c r="H721" s="584"/>
      <c r="I721" s="584"/>
      <c r="J721" s="584"/>
      <c r="K721" s="584"/>
      <c r="L721" s="584"/>
      <c r="M721" s="584"/>
      <c r="N721" s="584"/>
      <c r="O721" s="584"/>
      <c r="P721" s="584"/>
      <c r="Q721" s="584"/>
      <c r="R721" s="584"/>
      <c r="S721" s="584"/>
      <c r="T721" s="584"/>
      <c r="U721" s="584"/>
      <c r="V721" s="581"/>
      <c r="W721" s="581"/>
      <c r="X721" s="581"/>
      <c r="Y721" s="581"/>
      <c r="Z721" s="587"/>
      <c r="AA721" s="581"/>
      <c r="AB721" s="581"/>
      <c r="AC721" s="581"/>
      <c r="AD721" s="581"/>
      <c r="AE721" s="581"/>
      <c r="AF721" s="581"/>
      <c r="AG721" s="581"/>
      <c r="AH721" s="581"/>
    </row>
    <row r="722" spans="7:34" x14ac:dyDescent="0.25">
      <c r="G722" s="586"/>
      <c r="H722" s="584"/>
      <c r="I722" s="584"/>
      <c r="J722" s="584"/>
      <c r="K722" s="584"/>
      <c r="L722" s="584"/>
      <c r="M722" s="584"/>
      <c r="N722" s="584"/>
      <c r="O722" s="584"/>
      <c r="P722" s="584"/>
      <c r="Q722" s="584"/>
      <c r="R722" s="584"/>
      <c r="S722" s="584"/>
      <c r="T722" s="584"/>
      <c r="U722" s="584"/>
      <c r="V722" s="581"/>
      <c r="W722" s="581"/>
      <c r="X722" s="581"/>
      <c r="Y722" s="581"/>
      <c r="Z722" s="587"/>
      <c r="AA722" s="581"/>
      <c r="AB722" s="581"/>
      <c r="AC722" s="581"/>
      <c r="AD722" s="581"/>
      <c r="AE722" s="581"/>
      <c r="AF722" s="581"/>
      <c r="AG722" s="581"/>
      <c r="AH722" s="581"/>
    </row>
    <row r="723" spans="7:34" x14ac:dyDescent="0.25">
      <c r="G723" s="586"/>
      <c r="H723" s="584"/>
      <c r="I723" s="584"/>
      <c r="J723" s="584"/>
      <c r="K723" s="584"/>
      <c r="L723" s="584"/>
      <c r="M723" s="584"/>
      <c r="N723" s="584"/>
      <c r="O723" s="584"/>
      <c r="P723" s="584"/>
      <c r="Q723" s="584"/>
      <c r="R723" s="584"/>
      <c r="S723" s="584"/>
      <c r="T723" s="584"/>
      <c r="U723" s="584"/>
      <c r="V723" s="581"/>
      <c r="W723" s="581"/>
      <c r="X723" s="581"/>
      <c r="Y723" s="581"/>
      <c r="Z723" s="587"/>
      <c r="AA723" s="581"/>
      <c r="AB723" s="581"/>
      <c r="AC723" s="581"/>
      <c r="AD723" s="581"/>
      <c r="AE723" s="581"/>
      <c r="AF723" s="581"/>
      <c r="AG723" s="581"/>
      <c r="AH723" s="581"/>
    </row>
    <row r="724" spans="7:34" x14ac:dyDescent="0.25">
      <c r="G724" s="586"/>
      <c r="H724" s="584"/>
      <c r="I724" s="584"/>
      <c r="J724" s="584"/>
      <c r="K724" s="584"/>
      <c r="L724" s="584"/>
      <c r="M724" s="584"/>
      <c r="N724" s="584"/>
      <c r="O724" s="584"/>
      <c r="P724" s="584"/>
      <c r="Q724" s="584"/>
      <c r="R724" s="584"/>
      <c r="S724" s="584"/>
      <c r="T724" s="584"/>
      <c r="U724" s="584"/>
      <c r="V724" s="581"/>
      <c r="W724" s="581"/>
      <c r="X724" s="581"/>
      <c r="Y724" s="581"/>
      <c r="Z724" s="587"/>
      <c r="AA724" s="581"/>
      <c r="AB724" s="581"/>
      <c r="AC724" s="581"/>
      <c r="AD724" s="581"/>
      <c r="AE724" s="581"/>
      <c r="AF724" s="581"/>
      <c r="AG724" s="581"/>
      <c r="AH724" s="581"/>
    </row>
    <row r="725" spans="7:34" x14ac:dyDescent="0.25">
      <c r="G725" s="586"/>
      <c r="H725" s="584"/>
      <c r="I725" s="584"/>
      <c r="J725" s="584"/>
      <c r="K725" s="584"/>
      <c r="L725" s="584"/>
      <c r="M725" s="584"/>
      <c r="N725" s="584"/>
      <c r="O725" s="584"/>
      <c r="P725" s="584"/>
      <c r="Q725" s="584"/>
      <c r="R725" s="584"/>
      <c r="S725" s="584"/>
      <c r="T725" s="584"/>
      <c r="U725" s="584"/>
      <c r="V725" s="581"/>
      <c r="W725" s="581"/>
      <c r="X725" s="581"/>
      <c r="Y725" s="581"/>
      <c r="Z725" s="587"/>
      <c r="AA725" s="581"/>
      <c r="AB725" s="581"/>
      <c r="AC725" s="581"/>
      <c r="AD725" s="581"/>
      <c r="AE725" s="581"/>
      <c r="AF725" s="581"/>
      <c r="AG725" s="581"/>
      <c r="AH725" s="581"/>
    </row>
    <row r="726" spans="7:34" x14ac:dyDescent="0.25">
      <c r="G726" s="586"/>
      <c r="H726" s="584"/>
      <c r="I726" s="584"/>
      <c r="J726" s="584"/>
      <c r="K726" s="584"/>
      <c r="L726" s="584"/>
      <c r="M726" s="584"/>
      <c r="N726" s="584"/>
      <c r="O726" s="584"/>
      <c r="P726" s="584"/>
      <c r="Q726" s="584"/>
      <c r="R726" s="584"/>
      <c r="S726" s="584"/>
      <c r="T726" s="584"/>
      <c r="U726" s="584"/>
      <c r="V726" s="581"/>
      <c r="W726" s="581"/>
      <c r="X726" s="581"/>
      <c r="Y726" s="581"/>
      <c r="Z726" s="587"/>
      <c r="AA726" s="581"/>
      <c r="AB726" s="581"/>
      <c r="AC726" s="581"/>
      <c r="AD726" s="581"/>
      <c r="AE726" s="581"/>
      <c r="AF726" s="581"/>
      <c r="AG726" s="581"/>
      <c r="AH726" s="581"/>
    </row>
    <row r="727" spans="7:34" x14ac:dyDescent="0.25">
      <c r="G727" s="586"/>
      <c r="H727" s="584"/>
      <c r="I727" s="584"/>
      <c r="J727" s="584"/>
      <c r="K727" s="584"/>
      <c r="L727" s="584"/>
      <c r="M727" s="584"/>
      <c r="N727" s="584"/>
      <c r="O727" s="584"/>
      <c r="P727" s="584"/>
      <c r="Q727" s="584"/>
      <c r="R727" s="584"/>
      <c r="S727" s="584"/>
      <c r="T727" s="584"/>
      <c r="U727" s="584"/>
      <c r="V727" s="581"/>
      <c r="W727" s="581"/>
      <c r="X727" s="581"/>
      <c r="Y727" s="581"/>
      <c r="Z727" s="587"/>
      <c r="AA727" s="581"/>
      <c r="AB727" s="581"/>
      <c r="AC727" s="581"/>
      <c r="AD727" s="581"/>
      <c r="AE727" s="581"/>
      <c r="AF727" s="581"/>
      <c r="AG727" s="581"/>
      <c r="AH727" s="581"/>
    </row>
    <row r="728" spans="7:34" x14ac:dyDescent="0.25">
      <c r="G728" s="586"/>
      <c r="H728" s="584"/>
      <c r="I728" s="584"/>
      <c r="J728" s="584"/>
      <c r="K728" s="584"/>
      <c r="L728" s="584"/>
      <c r="M728" s="584"/>
      <c r="N728" s="584"/>
      <c r="O728" s="584"/>
      <c r="P728" s="584"/>
      <c r="Q728" s="584"/>
      <c r="R728" s="584"/>
      <c r="S728" s="584"/>
      <c r="T728" s="584"/>
      <c r="U728" s="584"/>
      <c r="V728" s="581"/>
      <c r="W728" s="581"/>
      <c r="X728" s="581"/>
      <c r="Y728" s="581"/>
      <c r="Z728" s="587"/>
      <c r="AA728" s="581"/>
      <c r="AB728" s="581"/>
      <c r="AC728" s="581"/>
      <c r="AD728" s="581"/>
      <c r="AE728" s="581"/>
      <c r="AF728" s="581"/>
      <c r="AG728" s="581"/>
      <c r="AH728" s="581"/>
    </row>
    <row r="729" spans="7:34" x14ac:dyDescent="0.25">
      <c r="G729" s="586"/>
      <c r="H729" s="584"/>
      <c r="I729" s="584"/>
      <c r="J729" s="584"/>
      <c r="K729" s="584"/>
      <c r="L729" s="584"/>
      <c r="M729" s="584"/>
      <c r="N729" s="584"/>
      <c r="O729" s="584"/>
      <c r="P729" s="584"/>
      <c r="Q729" s="584"/>
      <c r="R729" s="584"/>
      <c r="S729" s="584"/>
      <c r="T729" s="584"/>
      <c r="U729" s="584"/>
      <c r="V729" s="581"/>
      <c r="W729" s="581"/>
      <c r="X729" s="581"/>
      <c r="Y729" s="581"/>
      <c r="Z729" s="587"/>
      <c r="AA729" s="581"/>
      <c r="AB729" s="581"/>
      <c r="AC729" s="581"/>
      <c r="AD729" s="581"/>
      <c r="AE729" s="581"/>
      <c r="AF729" s="581"/>
      <c r="AG729" s="581"/>
      <c r="AH729" s="581"/>
    </row>
    <row r="730" spans="7:34" x14ac:dyDescent="0.25">
      <c r="G730" s="586"/>
      <c r="H730" s="584"/>
      <c r="I730" s="584"/>
      <c r="J730" s="584"/>
      <c r="K730" s="584"/>
      <c r="L730" s="584"/>
      <c r="M730" s="584"/>
      <c r="N730" s="584"/>
      <c r="O730" s="584"/>
      <c r="P730" s="584"/>
      <c r="Q730" s="584"/>
      <c r="R730" s="584"/>
      <c r="S730" s="584"/>
      <c r="T730" s="584"/>
      <c r="U730" s="584"/>
      <c r="V730" s="581"/>
      <c r="W730" s="581"/>
      <c r="X730" s="581"/>
      <c r="Y730" s="581"/>
      <c r="Z730" s="587"/>
      <c r="AA730" s="581"/>
      <c r="AB730" s="581"/>
      <c r="AC730" s="581"/>
      <c r="AD730" s="581"/>
      <c r="AE730" s="581"/>
      <c r="AF730" s="581"/>
      <c r="AG730" s="581"/>
      <c r="AH730" s="581"/>
    </row>
    <row r="731" spans="7:34" x14ac:dyDescent="0.25">
      <c r="G731" s="586"/>
      <c r="H731" s="584"/>
      <c r="I731" s="584"/>
      <c r="J731" s="584"/>
      <c r="K731" s="584"/>
      <c r="L731" s="584"/>
      <c r="M731" s="584"/>
      <c r="N731" s="584"/>
      <c r="O731" s="584"/>
      <c r="P731" s="584"/>
      <c r="Q731" s="584"/>
      <c r="R731" s="584"/>
      <c r="S731" s="584"/>
      <c r="T731" s="584"/>
      <c r="U731" s="584"/>
      <c r="V731" s="581"/>
      <c r="W731" s="581"/>
      <c r="X731" s="581"/>
      <c r="Y731" s="581"/>
      <c r="Z731" s="587"/>
      <c r="AA731" s="581"/>
      <c r="AB731" s="581"/>
      <c r="AC731" s="581"/>
      <c r="AD731" s="581"/>
      <c r="AE731" s="581"/>
      <c r="AF731" s="581"/>
      <c r="AG731" s="581"/>
      <c r="AH731" s="581"/>
    </row>
    <row r="732" spans="7:34" x14ac:dyDescent="0.25">
      <c r="G732" s="586"/>
      <c r="H732" s="584"/>
      <c r="I732" s="584"/>
      <c r="J732" s="584"/>
      <c r="K732" s="584"/>
      <c r="L732" s="584"/>
      <c r="M732" s="584"/>
      <c r="N732" s="584"/>
      <c r="O732" s="584"/>
      <c r="P732" s="584"/>
      <c r="Q732" s="584"/>
      <c r="R732" s="584"/>
      <c r="S732" s="584"/>
      <c r="T732" s="584"/>
      <c r="U732" s="584"/>
      <c r="V732" s="581"/>
      <c r="W732" s="581"/>
      <c r="X732" s="581"/>
      <c r="Y732" s="581"/>
      <c r="Z732" s="587"/>
      <c r="AA732" s="581"/>
      <c r="AB732" s="581"/>
      <c r="AC732" s="581"/>
      <c r="AD732" s="581"/>
      <c r="AE732" s="581"/>
      <c r="AF732" s="581"/>
      <c r="AG732" s="581"/>
      <c r="AH732" s="581"/>
    </row>
    <row r="733" spans="7:34" x14ac:dyDescent="0.25">
      <c r="G733" s="586"/>
      <c r="H733" s="584"/>
      <c r="I733" s="584"/>
      <c r="J733" s="584"/>
      <c r="K733" s="584"/>
      <c r="L733" s="584"/>
      <c r="M733" s="584"/>
      <c r="N733" s="584"/>
      <c r="O733" s="584"/>
      <c r="P733" s="584"/>
      <c r="Q733" s="584"/>
      <c r="R733" s="584"/>
      <c r="S733" s="584"/>
      <c r="T733" s="584"/>
      <c r="U733" s="584"/>
      <c r="V733" s="581"/>
      <c r="W733" s="581"/>
      <c r="X733" s="581"/>
      <c r="Y733" s="581"/>
      <c r="Z733" s="587"/>
      <c r="AA733" s="581"/>
      <c r="AB733" s="581"/>
      <c r="AC733" s="581"/>
      <c r="AD733" s="581"/>
      <c r="AE733" s="581"/>
      <c r="AF733" s="581"/>
      <c r="AG733" s="581"/>
      <c r="AH733" s="581"/>
    </row>
    <row r="734" spans="7:34" x14ac:dyDescent="0.25">
      <c r="G734" s="586"/>
      <c r="H734" s="584"/>
      <c r="I734" s="584"/>
      <c r="J734" s="584"/>
      <c r="K734" s="584"/>
      <c r="L734" s="584"/>
      <c r="M734" s="584"/>
      <c r="N734" s="584"/>
      <c r="O734" s="584"/>
      <c r="P734" s="584"/>
      <c r="Q734" s="584"/>
      <c r="R734" s="584"/>
      <c r="S734" s="584"/>
      <c r="T734" s="584"/>
      <c r="U734" s="584"/>
      <c r="V734" s="581"/>
      <c r="W734" s="581"/>
      <c r="X734" s="581"/>
      <c r="Y734" s="581"/>
      <c r="Z734" s="587"/>
      <c r="AA734" s="581"/>
      <c r="AB734" s="581"/>
      <c r="AC734" s="581"/>
      <c r="AD734" s="581"/>
      <c r="AE734" s="581"/>
      <c r="AF734" s="581"/>
      <c r="AG734" s="581"/>
      <c r="AH734" s="581"/>
    </row>
    <row r="735" spans="7:34" x14ac:dyDescent="0.25">
      <c r="G735" s="586"/>
      <c r="H735" s="584"/>
      <c r="I735" s="584"/>
      <c r="J735" s="584"/>
      <c r="K735" s="584"/>
      <c r="L735" s="584"/>
      <c r="M735" s="584"/>
      <c r="N735" s="584"/>
      <c r="O735" s="584"/>
      <c r="P735" s="584"/>
      <c r="Q735" s="584"/>
      <c r="R735" s="584"/>
      <c r="S735" s="584"/>
      <c r="T735" s="584"/>
      <c r="U735" s="584"/>
      <c r="V735" s="581"/>
      <c r="W735" s="581"/>
      <c r="X735" s="581"/>
      <c r="Y735" s="581"/>
      <c r="Z735" s="587"/>
      <c r="AA735" s="581"/>
      <c r="AB735" s="581"/>
      <c r="AC735" s="581"/>
      <c r="AD735" s="581"/>
      <c r="AE735" s="581"/>
      <c r="AF735" s="581"/>
      <c r="AG735" s="581"/>
      <c r="AH735" s="581"/>
    </row>
    <row r="736" spans="7:34" x14ac:dyDescent="0.25">
      <c r="G736" s="586"/>
      <c r="H736" s="584"/>
      <c r="I736" s="584"/>
      <c r="J736" s="584"/>
      <c r="K736" s="584"/>
      <c r="L736" s="584"/>
      <c r="M736" s="584"/>
      <c r="N736" s="584"/>
      <c r="O736" s="584"/>
      <c r="P736" s="584"/>
      <c r="Q736" s="584"/>
      <c r="R736" s="584"/>
      <c r="S736" s="584"/>
      <c r="T736" s="584"/>
      <c r="U736" s="584"/>
      <c r="V736" s="581"/>
      <c r="W736" s="581"/>
      <c r="X736" s="581"/>
      <c r="Y736" s="581"/>
      <c r="Z736" s="587"/>
      <c r="AA736" s="581"/>
      <c r="AB736" s="581"/>
      <c r="AC736" s="581"/>
      <c r="AD736" s="581"/>
      <c r="AE736" s="581"/>
      <c r="AF736" s="581"/>
      <c r="AG736" s="581"/>
      <c r="AH736" s="581"/>
    </row>
    <row r="737" spans="7:34" x14ac:dyDescent="0.25">
      <c r="G737" s="586"/>
      <c r="H737" s="584"/>
      <c r="I737" s="584"/>
      <c r="J737" s="584"/>
      <c r="K737" s="584"/>
      <c r="L737" s="584"/>
      <c r="M737" s="584"/>
      <c r="N737" s="584"/>
      <c r="O737" s="584"/>
      <c r="P737" s="584"/>
      <c r="Q737" s="584"/>
      <c r="R737" s="584"/>
      <c r="S737" s="584"/>
      <c r="T737" s="584"/>
      <c r="U737" s="584"/>
      <c r="V737" s="581"/>
      <c r="W737" s="581"/>
      <c r="X737" s="581"/>
      <c r="Y737" s="581"/>
      <c r="Z737" s="587"/>
      <c r="AA737" s="581"/>
      <c r="AB737" s="581"/>
      <c r="AC737" s="581"/>
      <c r="AD737" s="581"/>
      <c r="AE737" s="581"/>
      <c r="AF737" s="581"/>
      <c r="AG737" s="581"/>
      <c r="AH737" s="581"/>
    </row>
    <row r="738" spans="7:34" x14ac:dyDescent="0.25">
      <c r="G738" s="586"/>
      <c r="H738" s="584"/>
      <c r="I738" s="584"/>
      <c r="J738" s="584"/>
      <c r="K738" s="584"/>
      <c r="L738" s="584"/>
      <c r="M738" s="584"/>
      <c r="N738" s="584"/>
      <c r="O738" s="584"/>
      <c r="P738" s="584"/>
      <c r="Q738" s="584"/>
      <c r="R738" s="584"/>
      <c r="S738" s="584"/>
      <c r="T738" s="584"/>
      <c r="U738" s="584"/>
      <c r="V738" s="581"/>
      <c r="W738" s="581"/>
      <c r="X738" s="581"/>
      <c r="Y738" s="581"/>
      <c r="Z738" s="587"/>
      <c r="AA738" s="581"/>
      <c r="AB738" s="581"/>
      <c r="AC738" s="581"/>
      <c r="AD738" s="581"/>
      <c r="AE738" s="581"/>
      <c r="AF738" s="581"/>
      <c r="AG738" s="581"/>
      <c r="AH738" s="581"/>
    </row>
    <row r="739" spans="7:34" x14ac:dyDescent="0.25">
      <c r="G739" s="586"/>
      <c r="H739" s="584"/>
      <c r="I739" s="584"/>
      <c r="J739" s="584"/>
      <c r="K739" s="584"/>
      <c r="L739" s="584"/>
      <c r="M739" s="584"/>
      <c r="N739" s="584"/>
      <c r="O739" s="584"/>
      <c r="P739" s="584"/>
      <c r="Q739" s="584"/>
      <c r="R739" s="584"/>
      <c r="S739" s="584"/>
      <c r="T739" s="584"/>
      <c r="U739" s="584"/>
      <c r="V739" s="581"/>
      <c r="W739" s="581"/>
      <c r="X739" s="581"/>
      <c r="Y739" s="581"/>
      <c r="Z739" s="587"/>
      <c r="AA739" s="581"/>
      <c r="AB739" s="581"/>
      <c r="AC739" s="581"/>
      <c r="AD739" s="581"/>
      <c r="AE739" s="581"/>
      <c r="AF739" s="581"/>
      <c r="AG739" s="581"/>
      <c r="AH739" s="581"/>
    </row>
    <row r="740" spans="7:34" x14ac:dyDescent="0.25">
      <c r="G740" s="586"/>
      <c r="H740" s="584"/>
      <c r="I740" s="584"/>
      <c r="J740" s="584"/>
      <c r="K740" s="584"/>
      <c r="L740" s="584"/>
      <c r="M740" s="584"/>
      <c r="N740" s="584"/>
      <c r="O740" s="584"/>
      <c r="P740" s="584"/>
      <c r="Q740" s="584"/>
      <c r="R740" s="584"/>
      <c r="S740" s="584"/>
      <c r="T740" s="584"/>
      <c r="U740" s="584"/>
      <c r="V740" s="581"/>
      <c r="W740" s="581"/>
      <c r="X740" s="581"/>
      <c r="Y740" s="581"/>
      <c r="Z740" s="587"/>
      <c r="AA740" s="581"/>
      <c r="AB740" s="581"/>
      <c r="AC740" s="581"/>
      <c r="AD740" s="581"/>
      <c r="AE740" s="581"/>
      <c r="AF740" s="581"/>
      <c r="AG740" s="581"/>
      <c r="AH740" s="581"/>
    </row>
    <row r="741" spans="7:34" x14ac:dyDescent="0.25">
      <c r="G741" s="586"/>
      <c r="H741" s="584"/>
      <c r="I741" s="584"/>
      <c r="J741" s="584"/>
      <c r="K741" s="584"/>
      <c r="L741" s="584"/>
      <c r="M741" s="584"/>
      <c r="N741" s="584"/>
      <c r="O741" s="584"/>
      <c r="P741" s="584"/>
      <c r="Q741" s="584"/>
      <c r="R741" s="584"/>
      <c r="S741" s="584"/>
      <c r="T741" s="584"/>
      <c r="U741" s="584"/>
      <c r="V741" s="581"/>
      <c r="W741" s="581"/>
      <c r="X741" s="581"/>
      <c r="Y741" s="581"/>
      <c r="Z741" s="587"/>
      <c r="AA741" s="581"/>
      <c r="AB741" s="581"/>
      <c r="AC741" s="581"/>
      <c r="AD741" s="581"/>
      <c r="AE741" s="581"/>
      <c r="AF741" s="581"/>
      <c r="AG741" s="581"/>
      <c r="AH741" s="581"/>
    </row>
    <row r="742" spans="7:34" x14ac:dyDescent="0.25">
      <c r="G742" s="586"/>
      <c r="H742" s="584"/>
      <c r="I742" s="584"/>
      <c r="J742" s="584"/>
      <c r="K742" s="584"/>
      <c r="L742" s="584"/>
      <c r="M742" s="584"/>
      <c r="N742" s="584"/>
      <c r="O742" s="584"/>
      <c r="P742" s="584"/>
      <c r="Q742" s="584"/>
      <c r="R742" s="584"/>
      <c r="S742" s="584"/>
      <c r="T742" s="584"/>
      <c r="U742" s="584"/>
      <c r="V742" s="581"/>
      <c r="W742" s="581"/>
      <c r="X742" s="581"/>
      <c r="Y742" s="581"/>
      <c r="Z742" s="587"/>
      <c r="AA742" s="581"/>
      <c r="AB742" s="581"/>
      <c r="AC742" s="581"/>
      <c r="AD742" s="581"/>
      <c r="AE742" s="581"/>
      <c r="AF742" s="581"/>
      <c r="AG742" s="581"/>
      <c r="AH742" s="581"/>
    </row>
    <row r="743" spans="7:34" x14ac:dyDescent="0.25">
      <c r="G743" s="586"/>
      <c r="H743" s="584"/>
      <c r="I743" s="584"/>
      <c r="J743" s="584"/>
      <c r="K743" s="584"/>
      <c r="L743" s="584"/>
      <c r="M743" s="584"/>
      <c r="N743" s="584"/>
      <c r="O743" s="584"/>
      <c r="P743" s="584"/>
      <c r="Q743" s="584"/>
      <c r="R743" s="584"/>
      <c r="S743" s="584"/>
      <c r="T743" s="584"/>
      <c r="U743" s="584"/>
      <c r="V743" s="581"/>
      <c r="W743" s="581"/>
      <c r="X743" s="581"/>
      <c r="Y743" s="581"/>
      <c r="Z743" s="587"/>
      <c r="AA743" s="581"/>
      <c r="AB743" s="581"/>
      <c r="AC743" s="581"/>
      <c r="AD743" s="581"/>
      <c r="AE743" s="581"/>
      <c r="AF743" s="581"/>
      <c r="AG743" s="581"/>
      <c r="AH743" s="581"/>
    </row>
    <row r="744" spans="7:34" x14ac:dyDescent="0.25">
      <c r="G744" s="586"/>
      <c r="H744" s="584"/>
      <c r="I744" s="584"/>
      <c r="J744" s="584"/>
      <c r="K744" s="584"/>
      <c r="L744" s="584"/>
      <c r="M744" s="584"/>
      <c r="N744" s="584"/>
      <c r="O744" s="584"/>
      <c r="P744" s="584"/>
      <c r="Q744" s="584"/>
      <c r="R744" s="584"/>
      <c r="S744" s="584"/>
      <c r="T744" s="584"/>
      <c r="U744" s="584"/>
      <c r="V744" s="581"/>
      <c r="W744" s="581"/>
      <c r="X744" s="581"/>
      <c r="Y744" s="581"/>
      <c r="Z744" s="587"/>
      <c r="AA744" s="581"/>
      <c r="AB744" s="581"/>
      <c r="AC744" s="581"/>
      <c r="AD744" s="581"/>
      <c r="AE744" s="581"/>
      <c r="AF744" s="581"/>
      <c r="AG744" s="581"/>
      <c r="AH744" s="581"/>
    </row>
    <row r="745" spans="7:34" x14ac:dyDescent="0.25">
      <c r="G745" s="586"/>
      <c r="H745" s="584"/>
      <c r="I745" s="584"/>
      <c r="J745" s="584"/>
      <c r="K745" s="584"/>
      <c r="L745" s="584"/>
      <c r="M745" s="584"/>
      <c r="N745" s="584"/>
      <c r="O745" s="584"/>
      <c r="P745" s="584"/>
      <c r="Q745" s="584"/>
      <c r="R745" s="584"/>
      <c r="S745" s="584"/>
      <c r="T745" s="584"/>
      <c r="U745" s="584"/>
      <c r="V745" s="581"/>
      <c r="W745" s="581"/>
      <c r="X745" s="581"/>
      <c r="Y745" s="581"/>
      <c r="Z745" s="587"/>
      <c r="AA745" s="581"/>
      <c r="AB745" s="581"/>
      <c r="AC745" s="581"/>
      <c r="AD745" s="581"/>
      <c r="AE745" s="581"/>
      <c r="AF745" s="581"/>
      <c r="AG745" s="581"/>
      <c r="AH745" s="581"/>
    </row>
    <row r="746" spans="7:34" x14ac:dyDescent="0.25">
      <c r="G746" s="586"/>
      <c r="H746" s="584"/>
      <c r="I746" s="584"/>
      <c r="J746" s="584"/>
      <c r="K746" s="584"/>
      <c r="L746" s="584"/>
      <c r="M746" s="584"/>
      <c r="N746" s="584"/>
      <c r="O746" s="584"/>
      <c r="P746" s="584"/>
      <c r="Q746" s="584"/>
      <c r="R746" s="584"/>
      <c r="S746" s="584"/>
      <c r="T746" s="584"/>
      <c r="U746" s="584"/>
      <c r="V746" s="581"/>
      <c r="W746" s="581"/>
      <c r="X746" s="581"/>
      <c r="Y746" s="581"/>
      <c r="Z746" s="587"/>
      <c r="AA746" s="581"/>
      <c r="AB746" s="581"/>
      <c r="AC746" s="581"/>
      <c r="AD746" s="581"/>
      <c r="AE746" s="581"/>
      <c r="AF746" s="581"/>
      <c r="AG746" s="581"/>
      <c r="AH746" s="581"/>
    </row>
    <row r="747" spans="7:34" x14ac:dyDescent="0.25">
      <c r="G747" s="586"/>
      <c r="H747" s="584"/>
      <c r="I747" s="584"/>
      <c r="J747" s="584"/>
      <c r="K747" s="584"/>
      <c r="L747" s="584"/>
      <c r="M747" s="584"/>
      <c r="N747" s="584"/>
      <c r="O747" s="584"/>
      <c r="P747" s="584"/>
      <c r="Q747" s="584"/>
      <c r="R747" s="584"/>
      <c r="S747" s="584"/>
      <c r="T747" s="584"/>
      <c r="U747" s="584"/>
      <c r="V747" s="581"/>
      <c r="W747" s="581"/>
      <c r="X747" s="581"/>
      <c r="Y747" s="581"/>
      <c r="Z747" s="587"/>
      <c r="AA747" s="581"/>
      <c r="AB747" s="581"/>
      <c r="AC747" s="581"/>
      <c r="AD747" s="581"/>
      <c r="AE747" s="581"/>
      <c r="AF747" s="581"/>
      <c r="AG747" s="581"/>
      <c r="AH747" s="581"/>
    </row>
    <row r="748" spans="7:34" x14ac:dyDescent="0.25">
      <c r="G748" s="586"/>
      <c r="H748" s="584"/>
      <c r="I748" s="584"/>
      <c r="J748" s="584"/>
      <c r="K748" s="584"/>
      <c r="L748" s="584"/>
      <c r="M748" s="584"/>
      <c r="N748" s="584"/>
      <c r="O748" s="584"/>
      <c r="P748" s="584"/>
      <c r="Q748" s="584"/>
      <c r="R748" s="584"/>
      <c r="S748" s="584"/>
      <c r="T748" s="584"/>
      <c r="U748" s="584"/>
      <c r="V748" s="581"/>
      <c r="W748" s="581"/>
      <c r="X748" s="581"/>
      <c r="Y748" s="581"/>
      <c r="Z748" s="587"/>
      <c r="AA748" s="581"/>
      <c r="AB748" s="581"/>
      <c r="AC748" s="581"/>
      <c r="AD748" s="581"/>
      <c r="AE748" s="581"/>
      <c r="AF748" s="581"/>
      <c r="AG748" s="581"/>
      <c r="AH748" s="581"/>
    </row>
    <row r="749" spans="7:34" x14ac:dyDescent="0.25">
      <c r="G749" s="586"/>
      <c r="H749" s="584"/>
      <c r="I749" s="584"/>
      <c r="J749" s="584"/>
      <c r="K749" s="584"/>
      <c r="L749" s="584"/>
      <c r="M749" s="584"/>
      <c r="N749" s="584"/>
      <c r="O749" s="584"/>
      <c r="P749" s="584"/>
      <c r="Q749" s="584"/>
      <c r="R749" s="584"/>
      <c r="S749" s="584"/>
      <c r="T749" s="584"/>
      <c r="U749" s="584"/>
      <c r="V749" s="581"/>
      <c r="W749" s="581"/>
      <c r="X749" s="581"/>
      <c r="Y749" s="581"/>
      <c r="Z749" s="587"/>
      <c r="AA749" s="581"/>
      <c r="AB749" s="581"/>
      <c r="AC749" s="581"/>
      <c r="AD749" s="581"/>
      <c r="AE749" s="581"/>
      <c r="AF749" s="581"/>
      <c r="AG749" s="581"/>
      <c r="AH749" s="581"/>
    </row>
    <row r="750" spans="7:34" x14ac:dyDescent="0.25">
      <c r="G750" s="586"/>
      <c r="H750" s="584"/>
      <c r="I750" s="584"/>
      <c r="J750" s="584"/>
      <c r="K750" s="584"/>
      <c r="L750" s="584"/>
      <c r="M750" s="584"/>
      <c r="N750" s="584"/>
      <c r="O750" s="584"/>
      <c r="P750" s="584"/>
      <c r="Q750" s="584"/>
      <c r="R750" s="584"/>
      <c r="S750" s="584"/>
      <c r="T750" s="584"/>
      <c r="U750" s="584"/>
      <c r="V750" s="581"/>
      <c r="W750" s="581"/>
      <c r="X750" s="581"/>
      <c r="Y750" s="581"/>
      <c r="Z750" s="587"/>
      <c r="AA750" s="581"/>
      <c r="AB750" s="581"/>
      <c r="AC750" s="581"/>
      <c r="AD750" s="581"/>
      <c r="AE750" s="581"/>
      <c r="AF750" s="581"/>
      <c r="AG750" s="581"/>
      <c r="AH750" s="581"/>
    </row>
    <row r="751" spans="7:34" x14ac:dyDescent="0.25">
      <c r="G751" s="586"/>
      <c r="H751" s="584"/>
      <c r="I751" s="584"/>
      <c r="J751" s="584"/>
      <c r="K751" s="584"/>
      <c r="L751" s="584"/>
      <c r="M751" s="584"/>
      <c r="N751" s="584"/>
      <c r="O751" s="584"/>
      <c r="P751" s="584"/>
      <c r="Q751" s="584"/>
      <c r="R751" s="584"/>
      <c r="S751" s="584"/>
      <c r="T751" s="584"/>
      <c r="U751" s="584"/>
      <c r="V751" s="581"/>
      <c r="W751" s="581"/>
      <c r="X751" s="581"/>
      <c r="Y751" s="581"/>
      <c r="Z751" s="587"/>
      <c r="AA751" s="581"/>
      <c r="AB751" s="581"/>
      <c r="AC751" s="581"/>
      <c r="AD751" s="581"/>
      <c r="AE751" s="581"/>
      <c r="AF751" s="581"/>
      <c r="AG751" s="581"/>
      <c r="AH751" s="581"/>
    </row>
    <row r="752" spans="7:34" x14ac:dyDescent="0.25">
      <c r="G752" s="586"/>
      <c r="H752" s="584"/>
      <c r="I752" s="584"/>
      <c r="J752" s="584"/>
      <c r="K752" s="584"/>
      <c r="L752" s="584"/>
      <c r="M752" s="584"/>
      <c r="N752" s="584"/>
      <c r="O752" s="584"/>
      <c r="P752" s="584"/>
      <c r="Q752" s="584"/>
      <c r="R752" s="584"/>
      <c r="S752" s="584"/>
      <c r="T752" s="584"/>
      <c r="U752" s="584"/>
      <c r="V752" s="581"/>
      <c r="W752" s="581"/>
      <c r="X752" s="581"/>
      <c r="Y752" s="581"/>
      <c r="Z752" s="587"/>
      <c r="AA752" s="581"/>
      <c r="AB752" s="581"/>
      <c r="AC752" s="581"/>
      <c r="AD752" s="581"/>
      <c r="AE752" s="581"/>
      <c r="AF752" s="581"/>
      <c r="AG752" s="581"/>
      <c r="AH752" s="581"/>
    </row>
    <row r="753" spans="7:34" x14ac:dyDescent="0.25">
      <c r="G753" s="586"/>
      <c r="H753" s="584"/>
      <c r="I753" s="584"/>
      <c r="J753" s="584"/>
      <c r="K753" s="584"/>
      <c r="L753" s="584"/>
      <c r="M753" s="584"/>
      <c r="N753" s="584"/>
      <c r="O753" s="584"/>
      <c r="P753" s="584"/>
      <c r="Q753" s="584"/>
      <c r="R753" s="584"/>
      <c r="S753" s="584"/>
      <c r="T753" s="584"/>
      <c r="U753" s="584"/>
      <c r="V753" s="581"/>
      <c r="W753" s="581"/>
      <c r="X753" s="581"/>
      <c r="Y753" s="581"/>
      <c r="Z753" s="587"/>
      <c r="AA753" s="581"/>
      <c r="AB753" s="581"/>
      <c r="AC753" s="581"/>
      <c r="AD753" s="581"/>
      <c r="AE753" s="581"/>
      <c r="AF753" s="581"/>
      <c r="AG753" s="581"/>
      <c r="AH753" s="581"/>
    </row>
    <row r="754" spans="7:34" x14ac:dyDescent="0.25">
      <c r="G754" s="586"/>
      <c r="H754" s="584"/>
      <c r="I754" s="584"/>
      <c r="J754" s="584"/>
      <c r="K754" s="584"/>
      <c r="L754" s="584"/>
      <c r="M754" s="584"/>
      <c r="N754" s="584"/>
      <c r="O754" s="584"/>
      <c r="P754" s="584"/>
      <c r="Q754" s="584"/>
      <c r="R754" s="584"/>
      <c r="S754" s="584"/>
      <c r="T754" s="584"/>
      <c r="U754" s="584"/>
      <c r="V754" s="581"/>
      <c r="W754" s="581"/>
      <c r="X754" s="581"/>
      <c r="Y754" s="581"/>
      <c r="Z754" s="587"/>
      <c r="AA754" s="581"/>
      <c r="AB754" s="581"/>
      <c r="AC754" s="581"/>
      <c r="AD754" s="581"/>
      <c r="AE754" s="581"/>
      <c r="AF754" s="581"/>
      <c r="AG754" s="581"/>
      <c r="AH754" s="581"/>
    </row>
    <row r="755" spans="7:34" x14ac:dyDescent="0.25">
      <c r="G755" s="586"/>
      <c r="H755" s="584"/>
      <c r="I755" s="584"/>
      <c r="J755" s="584"/>
      <c r="K755" s="584"/>
      <c r="L755" s="584"/>
      <c r="M755" s="584"/>
      <c r="N755" s="584"/>
      <c r="O755" s="584"/>
      <c r="P755" s="584"/>
      <c r="Q755" s="584"/>
      <c r="R755" s="584"/>
      <c r="S755" s="584"/>
      <c r="T755" s="584"/>
      <c r="U755" s="584"/>
      <c r="V755" s="581"/>
      <c r="W755" s="581"/>
      <c r="X755" s="581"/>
      <c r="Y755" s="581"/>
      <c r="Z755" s="587"/>
      <c r="AA755" s="581"/>
      <c r="AB755" s="581"/>
      <c r="AC755" s="581"/>
      <c r="AD755" s="581"/>
      <c r="AE755" s="581"/>
      <c r="AF755" s="581"/>
      <c r="AG755" s="581"/>
      <c r="AH755" s="581"/>
    </row>
    <row r="756" spans="7:34" x14ac:dyDescent="0.25">
      <c r="G756" s="586"/>
      <c r="H756" s="584"/>
      <c r="I756" s="584"/>
      <c r="J756" s="584"/>
      <c r="K756" s="584"/>
      <c r="L756" s="584"/>
      <c r="M756" s="584"/>
      <c r="N756" s="584"/>
      <c r="O756" s="584"/>
      <c r="P756" s="584"/>
      <c r="Q756" s="584"/>
      <c r="R756" s="584"/>
      <c r="S756" s="584"/>
      <c r="T756" s="584"/>
      <c r="U756" s="584"/>
      <c r="V756" s="581"/>
      <c r="W756" s="581"/>
      <c r="X756" s="581"/>
      <c r="Y756" s="581"/>
      <c r="Z756" s="587"/>
      <c r="AA756" s="581"/>
      <c r="AB756" s="581"/>
      <c r="AC756" s="581"/>
      <c r="AD756" s="581"/>
      <c r="AE756" s="581"/>
      <c r="AF756" s="581"/>
      <c r="AG756" s="581"/>
      <c r="AH756" s="581"/>
    </row>
    <row r="757" spans="7:34" x14ac:dyDescent="0.25">
      <c r="G757" s="586"/>
      <c r="H757" s="584"/>
      <c r="I757" s="584"/>
      <c r="J757" s="584"/>
      <c r="K757" s="584"/>
      <c r="L757" s="584"/>
      <c r="M757" s="584"/>
      <c r="N757" s="584"/>
      <c r="O757" s="584"/>
      <c r="P757" s="584"/>
      <c r="Q757" s="584"/>
      <c r="R757" s="584"/>
      <c r="S757" s="584"/>
      <c r="T757" s="584"/>
      <c r="U757" s="584"/>
      <c r="V757" s="581"/>
      <c r="W757" s="581"/>
      <c r="X757" s="581"/>
      <c r="Y757" s="581"/>
      <c r="Z757" s="587"/>
      <c r="AA757" s="581"/>
      <c r="AB757" s="581"/>
      <c r="AC757" s="581"/>
      <c r="AD757" s="581"/>
      <c r="AE757" s="581"/>
      <c r="AF757" s="581"/>
      <c r="AG757" s="581"/>
      <c r="AH757" s="581"/>
    </row>
    <row r="758" spans="7:34" x14ac:dyDescent="0.25">
      <c r="G758" s="586"/>
      <c r="H758" s="584"/>
      <c r="I758" s="584"/>
      <c r="J758" s="584"/>
      <c r="K758" s="584"/>
      <c r="L758" s="584"/>
      <c r="M758" s="584"/>
      <c r="N758" s="584"/>
      <c r="O758" s="584"/>
      <c r="P758" s="584"/>
      <c r="Q758" s="584"/>
      <c r="R758" s="584"/>
      <c r="S758" s="584"/>
      <c r="T758" s="584"/>
      <c r="U758" s="584"/>
      <c r="V758" s="581"/>
      <c r="W758" s="581"/>
      <c r="X758" s="581"/>
      <c r="Y758" s="581"/>
      <c r="Z758" s="587"/>
      <c r="AA758" s="581"/>
      <c r="AB758" s="581"/>
      <c r="AC758" s="581"/>
      <c r="AD758" s="581"/>
      <c r="AE758" s="581"/>
      <c r="AF758" s="581"/>
      <c r="AG758" s="581"/>
      <c r="AH758" s="581"/>
    </row>
    <row r="759" spans="7:34" x14ac:dyDescent="0.25">
      <c r="G759" s="586"/>
      <c r="H759" s="584"/>
      <c r="I759" s="584"/>
      <c r="J759" s="584"/>
      <c r="K759" s="584"/>
      <c r="L759" s="584"/>
      <c r="M759" s="584"/>
      <c r="N759" s="584"/>
      <c r="O759" s="584"/>
      <c r="P759" s="584"/>
      <c r="Q759" s="584"/>
      <c r="R759" s="584"/>
      <c r="S759" s="584"/>
      <c r="T759" s="584"/>
      <c r="U759" s="584"/>
      <c r="V759" s="581"/>
      <c r="W759" s="581"/>
      <c r="X759" s="581"/>
      <c r="Y759" s="581"/>
      <c r="Z759" s="587"/>
      <c r="AA759" s="581"/>
      <c r="AB759" s="581"/>
      <c r="AC759" s="581"/>
      <c r="AD759" s="581"/>
      <c r="AE759" s="581"/>
      <c r="AF759" s="581"/>
      <c r="AG759" s="581"/>
      <c r="AH759" s="581"/>
    </row>
    <row r="760" spans="7:34" x14ac:dyDescent="0.25">
      <c r="G760" s="586"/>
      <c r="H760" s="584"/>
      <c r="I760" s="584"/>
      <c r="J760" s="584"/>
      <c r="K760" s="584"/>
      <c r="L760" s="584"/>
      <c r="M760" s="584"/>
      <c r="N760" s="584"/>
      <c r="O760" s="584"/>
      <c r="P760" s="584"/>
      <c r="Q760" s="584"/>
      <c r="R760" s="584"/>
      <c r="S760" s="584"/>
      <c r="T760" s="584"/>
      <c r="U760" s="584"/>
      <c r="V760" s="581"/>
      <c r="W760" s="581"/>
      <c r="X760" s="581"/>
      <c r="Y760" s="581"/>
      <c r="Z760" s="587"/>
      <c r="AA760" s="581"/>
      <c r="AB760" s="581"/>
      <c r="AC760" s="581"/>
      <c r="AD760" s="581"/>
      <c r="AE760" s="581"/>
      <c r="AF760" s="581"/>
      <c r="AG760" s="581"/>
      <c r="AH760" s="581"/>
    </row>
    <row r="761" spans="7:34" x14ac:dyDescent="0.25">
      <c r="G761" s="586"/>
      <c r="H761" s="584"/>
      <c r="I761" s="584"/>
      <c r="J761" s="584"/>
      <c r="K761" s="584"/>
      <c r="L761" s="584"/>
      <c r="M761" s="584"/>
      <c r="N761" s="584"/>
      <c r="O761" s="584"/>
      <c r="P761" s="584"/>
      <c r="Q761" s="584"/>
      <c r="R761" s="584"/>
      <c r="S761" s="584"/>
      <c r="T761" s="584"/>
      <c r="U761" s="584"/>
      <c r="V761" s="581"/>
      <c r="W761" s="581"/>
      <c r="X761" s="581"/>
      <c r="Y761" s="581"/>
      <c r="Z761" s="587"/>
      <c r="AA761" s="581"/>
      <c r="AB761" s="581"/>
      <c r="AC761" s="581"/>
      <c r="AD761" s="581"/>
      <c r="AE761" s="581"/>
      <c r="AF761" s="581"/>
      <c r="AG761" s="581"/>
      <c r="AH761" s="581"/>
    </row>
    <row r="762" spans="7:34" x14ac:dyDescent="0.25">
      <c r="G762" s="586"/>
      <c r="H762" s="584"/>
      <c r="I762" s="584"/>
      <c r="J762" s="584"/>
      <c r="K762" s="584"/>
      <c r="L762" s="584"/>
      <c r="M762" s="584"/>
      <c r="N762" s="584"/>
      <c r="O762" s="584"/>
      <c r="P762" s="584"/>
      <c r="Q762" s="584"/>
      <c r="R762" s="584"/>
      <c r="S762" s="584"/>
      <c r="T762" s="584"/>
      <c r="U762" s="584"/>
      <c r="V762" s="581"/>
      <c r="W762" s="581"/>
      <c r="X762" s="581"/>
      <c r="Y762" s="581"/>
      <c r="Z762" s="587"/>
      <c r="AA762" s="581"/>
      <c r="AB762" s="581"/>
      <c r="AC762" s="581"/>
      <c r="AD762" s="581"/>
      <c r="AE762" s="581"/>
      <c r="AF762" s="581"/>
      <c r="AG762" s="581"/>
      <c r="AH762" s="581"/>
    </row>
    <row r="763" spans="7:34" x14ac:dyDescent="0.25">
      <c r="G763" s="586"/>
      <c r="H763" s="584"/>
      <c r="I763" s="584"/>
      <c r="J763" s="584"/>
      <c r="K763" s="584"/>
      <c r="L763" s="584"/>
      <c r="M763" s="584"/>
      <c r="N763" s="584"/>
      <c r="O763" s="584"/>
      <c r="P763" s="584"/>
      <c r="Q763" s="584"/>
      <c r="R763" s="584"/>
      <c r="S763" s="584"/>
      <c r="T763" s="584"/>
      <c r="U763" s="584"/>
      <c r="V763" s="581"/>
      <c r="W763" s="581"/>
      <c r="X763" s="581"/>
      <c r="Y763" s="581"/>
      <c r="Z763" s="587"/>
      <c r="AA763" s="581"/>
      <c r="AB763" s="581"/>
      <c r="AC763" s="581"/>
      <c r="AD763" s="581"/>
      <c r="AE763" s="581"/>
      <c r="AF763" s="581"/>
      <c r="AG763" s="581"/>
      <c r="AH763" s="581"/>
    </row>
    <row r="764" spans="7:34" x14ac:dyDescent="0.25">
      <c r="G764" s="586"/>
      <c r="H764" s="584"/>
      <c r="I764" s="584"/>
      <c r="J764" s="584"/>
      <c r="K764" s="584"/>
      <c r="L764" s="584"/>
      <c r="M764" s="584"/>
      <c r="N764" s="584"/>
      <c r="O764" s="584"/>
      <c r="P764" s="584"/>
      <c r="Q764" s="584"/>
      <c r="R764" s="584"/>
      <c r="S764" s="584"/>
      <c r="T764" s="584"/>
      <c r="U764" s="584"/>
      <c r="V764" s="581"/>
      <c r="W764" s="581"/>
      <c r="X764" s="581"/>
      <c r="Y764" s="581"/>
      <c r="Z764" s="587"/>
      <c r="AA764" s="581"/>
      <c r="AB764" s="581"/>
      <c r="AC764" s="581"/>
      <c r="AD764" s="581"/>
      <c r="AE764" s="581"/>
      <c r="AF764" s="581"/>
      <c r="AG764" s="581"/>
      <c r="AH764" s="581"/>
    </row>
    <row r="765" spans="7:34" x14ac:dyDescent="0.25">
      <c r="G765" s="586"/>
      <c r="H765" s="584"/>
      <c r="I765" s="584"/>
      <c r="J765" s="584"/>
      <c r="K765" s="584"/>
      <c r="L765" s="584"/>
      <c r="M765" s="584"/>
      <c r="N765" s="584"/>
      <c r="O765" s="584"/>
      <c r="P765" s="584"/>
      <c r="Q765" s="584"/>
      <c r="R765" s="584"/>
      <c r="S765" s="584"/>
      <c r="T765" s="584"/>
      <c r="U765" s="584"/>
      <c r="V765" s="581"/>
      <c r="W765" s="581"/>
      <c r="X765" s="581"/>
      <c r="Y765" s="581"/>
      <c r="Z765" s="587"/>
      <c r="AA765" s="581"/>
      <c r="AB765" s="581"/>
      <c r="AC765" s="581"/>
      <c r="AD765" s="581"/>
      <c r="AE765" s="581"/>
      <c r="AF765" s="581"/>
      <c r="AG765" s="581"/>
      <c r="AH765" s="581"/>
    </row>
    <row r="766" spans="7:34" x14ac:dyDescent="0.25">
      <c r="G766" s="586"/>
      <c r="H766" s="584"/>
      <c r="I766" s="584"/>
      <c r="J766" s="584"/>
      <c r="K766" s="584"/>
      <c r="L766" s="584"/>
      <c r="M766" s="584"/>
      <c r="N766" s="584"/>
      <c r="O766" s="584"/>
      <c r="P766" s="584"/>
      <c r="Q766" s="584"/>
      <c r="R766" s="584"/>
      <c r="S766" s="584"/>
      <c r="T766" s="584"/>
      <c r="U766" s="584"/>
      <c r="V766" s="581"/>
      <c r="W766" s="581"/>
      <c r="X766" s="581"/>
      <c r="Y766" s="581"/>
      <c r="Z766" s="587"/>
      <c r="AA766" s="581"/>
      <c r="AB766" s="581"/>
      <c r="AC766" s="581"/>
      <c r="AD766" s="581"/>
      <c r="AE766" s="581"/>
      <c r="AF766" s="581"/>
      <c r="AG766" s="581"/>
      <c r="AH766" s="581"/>
    </row>
    <row r="767" spans="7:34" x14ac:dyDescent="0.25">
      <c r="G767" s="586"/>
      <c r="H767" s="584"/>
      <c r="I767" s="584"/>
      <c r="J767" s="584"/>
      <c r="K767" s="584"/>
      <c r="L767" s="584"/>
      <c r="M767" s="584"/>
      <c r="N767" s="584"/>
      <c r="O767" s="584"/>
      <c r="P767" s="584"/>
      <c r="Q767" s="584"/>
      <c r="R767" s="584"/>
      <c r="S767" s="584"/>
      <c r="T767" s="584"/>
      <c r="U767" s="584"/>
      <c r="V767" s="581"/>
      <c r="W767" s="581"/>
      <c r="X767" s="581"/>
      <c r="Y767" s="581"/>
      <c r="Z767" s="587"/>
      <c r="AA767" s="581"/>
      <c r="AB767" s="581"/>
      <c r="AC767" s="581"/>
      <c r="AD767" s="581"/>
      <c r="AE767" s="581"/>
      <c r="AF767" s="581"/>
      <c r="AG767" s="581"/>
      <c r="AH767" s="581"/>
    </row>
    <row r="768" spans="7:34" x14ac:dyDescent="0.25">
      <c r="G768" s="586"/>
      <c r="H768" s="584"/>
      <c r="I768" s="584"/>
      <c r="J768" s="584"/>
      <c r="K768" s="584"/>
      <c r="L768" s="584"/>
      <c r="M768" s="584"/>
      <c r="N768" s="584"/>
      <c r="O768" s="584"/>
      <c r="P768" s="584"/>
      <c r="Q768" s="584"/>
      <c r="R768" s="584"/>
      <c r="S768" s="584"/>
      <c r="T768" s="584"/>
      <c r="U768" s="584"/>
      <c r="V768" s="581"/>
      <c r="W768" s="581"/>
      <c r="X768" s="581"/>
      <c r="Y768" s="581"/>
      <c r="Z768" s="587"/>
      <c r="AA768" s="581"/>
      <c r="AB768" s="581"/>
      <c r="AC768" s="581"/>
      <c r="AD768" s="581"/>
      <c r="AE768" s="581"/>
      <c r="AF768" s="581"/>
      <c r="AG768" s="581"/>
      <c r="AH768" s="581"/>
    </row>
    <row r="769" spans="7:34" x14ac:dyDescent="0.25">
      <c r="G769" s="586"/>
      <c r="H769" s="584"/>
      <c r="I769" s="584"/>
      <c r="J769" s="584"/>
      <c r="K769" s="584"/>
      <c r="L769" s="584"/>
      <c r="M769" s="584"/>
      <c r="N769" s="584"/>
      <c r="O769" s="584"/>
      <c r="P769" s="584"/>
      <c r="Q769" s="584"/>
      <c r="R769" s="584"/>
      <c r="S769" s="584"/>
      <c r="T769" s="584"/>
      <c r="U769" s="584"/>
      <c r="V769" s="581"/>
      <c r="W769" s="581"/>
      <c r="X769" s="581"/>
      <c r="Y769" s="581"/>
      <c r="Z769" s="587"/>
      <c r="AA769" s="581"/>
      <c r="AB769" s="581"/>
      <c r="AC769" s="581"/>
      <c r="AD769" s="581"/>
      <c r="AE769" s="581"/>
      <c r="AF769" s="581"/>
      <c r="AG769" s="581"/>
      <c r="AH769" s="581"/>
    </row>
    <row r="770" spans="7:34" x14ac:dyDescent="0.25">
      <c r="G770" s="586"/>
      <c r="H770" s="584"/>
      <c r="I770" s="584"/>
      <c r="J770" s="584"/>
      <c r="K770" s="584"/>
      <c r="L770" s="584"/>
      <c r="M770" s="584"/>
      <c r="N770" s="584"/>
      <c r="O770" s="584"/>
      <c r="P770" s="584"/>
      <c r="Q770" s="584"/>
      <c r="R770" s="584"/>
      <c r="S770" s="584"/>
      <c r="T770" s="584"/>
      <c r="U770" s="584"/>
      <c r="V770" s="581"/>
      <c r="W770" s="581"/>
      <c r="X770" s="581"/>
      <c r="Y770" s="581"/>
      <c r="Z770" s="587"/>
      <c r="AA770" s="581"/>
      <c r="AB770" s="581"/>
      <c r="AC770" s="581"/>
      <c r="AD770" s="581"/>
      <c r="AE770" s="581"/>
      <c r="AF770" s="581"/>
      <c r="AG770" s="581"/>
      <c r="AH770" s="581"/>
    </row>
    <row r="771" spans="7:34" x14ac:dyDescent="0.25">
      <c r="G771" s="586"/>
      <c r="H771" s="584"/>
      <c r="I771" s="584"/>
      <c r="J771" s="584"/>
      <c r="K771" s="584"/>
      <c r="L771" s="584"/>
      <c r="M771" s="584"/>
      <c r="N771" s="584"/>
      <c r="O771" s="584"/>
      <c r="P771" s="584"/>
      <c r="Q771" s="584"/>
      <c r="R771" s="584"/>
      <c r="S771" s="584"/>
      <c r="T771" s="584"/>
      <c r="U771" s="584"/>
      <c r="V771" s="581"/>
      <c r="W771" s="581"/>
      <c r="X771" s="581"/>
      <c r="Y771" s="581"/>
      <c r="Z771" s="587"/>
      <c r="AA771" s="581"/>
      <c r="AB771" s="581"/>
      <c r="AC771" s="581"/>
      <c r="AD771" s="581"/>
      <c r="AE771" s="581"/>
      <c r="AF771" s="581"/>
      <c r="AG771" s="581"/>
      <c r="AH771" s="581"/>
    </row>
    <row r="772" spans="7:34" x14ac:dyDescent="0.25">
      <c r="G772" s="586"/>
      <c r="H772" s="584"/>
      <c r="I772" s="584"/>
      <c r="J772" s="584"/>
      <c r="K772" s="584"/>
      <c r="L772" s="584"/>
      <c r="M772" s="584"/>
      <c r="N772" s="584"/>
      <c r="O772" s="584"/>
      <c r="P772" s="584"/>
      <c r="Q772" s="584"/>
      <c r="R772" s="584"/>
      <c r="S772" s="584"/>
      <c r="T772" s="584"/>
      <c r="U772" s="584"/>
      <c r="V772" s="581"/>
      <c r="W772" s="581"/>
      <c r="X772" s="581"/>
      <c r="Y772" s="581"/>
      <c r="Z772" s="587"/>
      <c r="AA772" s="581"/>
      <c r="AB772" s="581"/>
      <c r="AC772" s="581"/>
      <c r="AD772" s="581"/>
      <c r="AE772" s="581"/>
      <c r="AF772" s="581"/>
      <c r="AG772" s="581"/>
      <c r="AH772" s="581"/>
    </row>
    <row r="773" spans="7:34" x14ac:dyDescent="0.25">
      <c r="G773" s="586"/>
      <c r="H773" s="584"/>
      <c r="I773" s="584"/>
      <c r="J773" s="584"/>
      <c r="K773" s="584"/>
      <c r="L773" s="584"/>
      <c r="M773" s="584"/>
      <c r="N773" s="584"/>
      <c r="O773" s="584"/>
      <c r="P773" s="584"/>
      <c r="Q773" s="584"/>
      <c r="R773" s="584"/>
      <c r="S773" s="584"/>
      <c r="T773" s="584"/>
      <c r="U773" s="584"/>
      <c r="V773" s="581"/>
      <c r="W773" s="581"/>
      <c r="X773" s="581"/>
      <c r="Y773" s="581"/>
      <c r="Z773" s="587"/>
      <c r="AA773" s="581"/>
      <c r="AB773" s="581"/>
      <c r="AC773" s="581"/>
      <c r="AD773" s="581"/>
      <c r="AE773" s="581"/>
      <c r="AF773" s="581"/>
      <c r="AG773" s="581"/>
      <c r="AH773" s="581"/>
    </row>
    <row r="774" spans="7:34" x14ac:dyDescent="0.25">
      <c r="G774" s="586"/>
      <c r="H774" s="584"/>
      <c r="I774" s="584"/>
      <c r="J774" s="584"/>
      <c r="K774" s="584"/>
      <c r="L774" s="584"/>
      <c r="M774" s="584"/>
      <c r="N774" s="584"/>
      <c r="O774" s="584"/>
      <c r="P774" s="584"/>
      <c r="Q774" s="584"/>
      <c r="R774" s="584"/>
      <c r="S774" s="584"/>
      <c r="T774" s="584"/>
      <c r="U774" s="584"/>
      <c r="V774" s="581"/>
      <c r="W774" s="581"/>
      <c r="X774" s="581"/>
      <c r="Y774" s="581"/>
      <c r="Z774" s="587"/>
      <c r="AA774" s="581"/>
      <c r="AB774" s="581"/>
      <c r="AC774" s="581"/>
      <c r="AD774" s="581"/>
      <c r="AE774" s="581"/>
      <c r="AF774" s="581"/>
      <c r="AG774" s="581"/>
      <c r="AH774" s="581"/>
    </row>
    <row r="775" spans="7:34" x14ac:dyDescent="0.25">
      <c r="G775" s="586"/>
      <c r="H775" s="584"/>
      <c r="I775" s="584"/>
      <c r="J775" s="584"/>
      <c r="K775" s="584"/>
      <c r="L775" s="584"/>
      <c r="M775" s="584"/>
      <c r="N775" s="584"/>
      <c r="O775" s="584"/>
      <c r="P775" s="584"/>
      <c r="Q775" s="584"/>
      <c r="R775" s="584"/>
      <c r="S775" s="584"/>
      <c r="T775" s="584"/>
      <c r="U775" s="584"/>
      <c r="V775" s="581"/>
      <c r="W775" s="581"/>
      <c r="X775" s="581"/>
      <c r="Y775" s="581"/>
      <c r="Z775" s="587"/>
      <c r="AA775" s="581"/>
      <c r="AB775" s="581"/>
      <c r="AC775" s="581"/>
      <c r="AD775" s="581"/>
      <c r="AE775" s="581"/>
      <c r="AF775" s="581"/>
      <c r="AG775" s="581"/>
      <c r="AH775" s="581"/>
    </row>
    <row r="776" spans="7:34" x14ac:dyDescent="0.25">
      <c r="G776" s="586"/>
      <c r="H776" s="584"/>
      <c r="I776" s="584"/>
      <c r="J776" s="584"/>
      <c r="K776" s="584"/>
      <c r="L776" s="584"/>
      <c r="M776" s="584"/>
      <c r="N776" s="584"/>
      <c r="O776" s="584"/>
      <c r="P776" s="584"/>
      <c r="Q776" s="584"/>
      <c r="R776" s="584"/>
      <c r="S776" s="584"/>
      <c r="T776" s="584"/>
      <c r="U776" s="584"/>
      <c r="V776" s="581"/>
      <c r="W776" s="581"/>
      <c r="X776" s="581"/>
      <c r="Y776" s="581"/>
      <c r="Z776" s="587"/>
      <c r="AA776" s="581"/>
      <c r="AB776" s="581"/>
      <c r="AC776" s="581"/>
      <c r="AD776" s="581"/>
      <c r="AE776" s="581"/>
      <c r="AF776" s="581"/>
      <c r="AG776" s="581"/>
      <c r="AH776" s="581"/>
    </row>
    <row r="777" spans="7:34" x14ac:dyDescent="0.25">
      <c r="G777" s="586"/>
      <c r="H777" s="584"/>
      <c r="I777" s="584"/>
      <c r="J777" s="584"/>
      <c r="K777" s="584"/>
      <c r="L777" s="584"/>
      <c r="M777" s="584"/>
      <c r="N777" s="584"/>
      <c r="O777" s="584"/>
      <c r="P777" s="584"/>
      <c r="Q777" s="584"/>
      <c r="R777" s="584"/>
      <c r="S777" s="584"/>
      <c r="T777" s="584"/>
      <c r="U777" s="584"/>
      <c r="V777" s="581"/>
      <c r="W777" s="581"/>
      <c r="X777" s="581"/>
      <c r="Y777" s="581"/>
      <c r="Z777" s="587"/>
      <c r="AA777" s="581"/>
      <c r="AB777" s="581"/>
      <c r="AC777" s="581"/>
      <c r="AD777" s="581"/>
      <c r="AE777" s="581"/>
      <c r="AF777" s="581"/>
      <c r="AG777" s="581"/>
      <c r="AH777" s="581"/>
    </row>
    <row r="778" spans="7:34" x14ac:dyDescent="0.25">
      <c r="G778" s="586"/>
      <c r="H778" s="584"/>
      <c r="I778" s="584"/>
      <c r="J778" s="584"/>
      <c r="K778" s="584"/>
      <c r="L778" s="584"/>
      <c r="M778" s="584"/>
      <c r="N778" s="584"/>
      <c r="O778" s="584"/>
      <c r="P778" s="584"/>
      <c r="Q778" s="584"/>
      <c r="R778" s="584"/>
      <c r="S778" s="584"/>
      <c r="T778" s="584"/>
      <c r="U778" s="584"/>
      <c r="V778" s="581"/>
      <c r="W778" s="581"/>
      <c r="X778" s="581"/>
      <c r="Y778" s="581"/>
      <c r="Z778" s="587"/>
      <c r="AA778" s="581"/>
      <c r="AB778" s="581"/>
      <c r="AC778" s="581"/>
      <c r="AD778" s="581"/>
      <c r="AE778" s="581"/>
      <c r="AF778" s="581"/>
      <c r="AG778" s="581"/>
      <c r="AH778" s="581"/>
    </row>
    <row r="779" spans="7:34" x14ac:dyDescent="0.25">
      <c r="G779" s="586"/>
      <c r="H779" s="584"/>
      <c r="I779" s="584"/>
      <c r="J779" s="584"/>
      <c r="K779" s="584"/>
      <c r="L779" s="584"/>
      <c r="M779" s="584"/>
      <c r="N779" s="584"/>
      <c r="O779" s="584"/>
      <c r="P779" s="584"/>
      <c r="Q779" s="584"/>
      <c r="R779" s="584"/>
      <c r="S779" s="584"/>
      <c r="T779" s="584"/>
      <c r="U779" s="584"/>
      <c r="V779" s="581"/>
      <c r="W779" s="581"/>
      <c r="X779" s="581"/>
      <c r="Y779" s="581"/>
      <c r="Z779" s="587"/>
      <c r="AA779" s="581"/>
      <c r="AB779" s="581"/>
      <c r="AC779" s="581"/>
      <c r="AD779" s="581"/>
      <c r="AE779" s="581"/>
      <c r="AF779" s="581"/>
      <c r="AG779" s="581"/>
      <c r="AH779" s="581"/>
    </row>
    <row r="780" spans="7:34" x14ac:dyDescent="0.25">
      <c r="G780" s="586"/>
      <c r="H780" s="584"/>
      <c r="I780" s="584"/>
      <c r="J780" s="584"/>
      <c r="K780" s="584"/>
      <c r="L780" s="584"/>
      <c r="M780" s="584"/>
      <c r="N780" s="584"/>
      <c r="O780" s="584"/>
      <c r="P780" s="584"/>
      <c r="Q780" s="584"/>
      <c r="R780" s="584"/>
      <c r="S780" s="584"/>
      <c r="T780" s="584"/>
      <c r="U780" s="584"/>
      <c r="V780" s="581"/>
      <c r="W780" s="581"/>
      <c r="X780" s="581"/>
      <c r="Y780" s="581"/>
      <c r="Z780" s="587"/>
      <c r="AA780" s="581"/>
      <c r="AB780" s="581"/>
      <c r="AC780" s="581"/>
      <c r="AD780" s="581"/>
      <c r="AE780" s="581"/>
      <c r="AF780" s="581"/>
      <c r="AG780" s="581"/>
      <c r="AH780" s="581"/>
    </row>
    <row r="781" spans="7:34" x14ac:dyDescent="0.25">
      <c r="G781" s="586"/>
      <c r="H781" s="584"/>
      <c r="I781" s="584"/>
      <c r="J781" s="584"/>
      <c r="K781" s="584"/>
      <c r="L781" s="584"/>
      <c r="M781" s="584"/>
      <c r="N781" s="584"/>
      <c r="O781" s="584"/>
      <c r="P781" s="584"/>
      <c r="Q781" s="584"/>
      <c r="R781" s="584"/>
      <c r="S781" s="584"/>
      <c r="T781" s="584"/>
      <c r="U781" s="584"/>
      <c r="V781" s="581"/>
      <c r="W781" s="581"/>
      <c r="X781" s="581"/>
      <c r="Y781" s="581"/>
      <c r="Z781" s="587"/>
      <c r="AA781" s="581"/>
      <c r="AB781" s="581"/>
      <c r="AC781" s="581"/>
      <c r="AD781" s="581"/>
      <c r="AE781" s="581"/>
      <c r="AF781" s="581"/>
      <c r="AG781" s="581"/>
      <c r="AH781" s="581"/>
    </row>
    <row r="782" spans="7:34" x14ac:dyDescent="0.25">
      <c r="G782" s="586"/>
      <c r="H782" s="584"/>
      <c r="I782" s="584"/>
      <c r="J782" s="584"/>
      <c r="K782" s="584"/>
      <c r="L782" s="584"/>
      <c r="M782" s="584"/>
      <c r="N782" s="584"/>
      <c r="O782" s="584"/>
      <c r="P782" s="584"/>
      <c r="Q782" s="584"/>
      <c r="R782" s="584"/>
      <c r="S782" s="584"/>
      <c r="T782" s="584"/>
      <c r="U782" s="584"/>
      <c r="V782" s="581"/>
      <c r="W782" s="581"/>
      <c r="X782" s="581"/>
      <c r="Y782" s="581"/>
      <c r="Z782" s="587"/>
      <c r="AA782" s="581"/>
      <c r="AB782" s="581"/>
      <c r="AC782" s="581"/>
      <c r="AD782" s="581"/>
      <c r="AE782" s="581"/>
      <c r="AF782" s="581"/>
      <c r="AG782" s="581"/>
      <c r="AH782" s="581"/>
    </row>
    <row r="783" spans="7:34" x14ac:dyDescent="0.25">
      <c r="G783" s="586"/>
      <c r="H783" s="584"/>
      <c r="I783" s="584"/>
      <c r="J783" s="584"/>
      <c r="K783" s="584"/>
      <c r="L783" s="584"/>
      <c r="M783" s="584"/>
      <c r="N783" s="584"/>
      <c r="O783" s="584"/>
      <c r="P783" s="584"/>
      <c r="Q783" s="584"/>
      <c r="R783" s="584"/>
      <c r="S783" s="584"/>
      <c r="T783" s="584"/>
      <c r="U783" s="584"/>
      <c r="V783" s="581"/>
      <c r="W783" s="581"/>
      <c r="X783" s="581"/>
      <c r="Y783" s="581"/>
      <c r="Z783" s="587"/>
      <c r="AA783" s="581"/>
      <c r="AB783" s="581"/>
      <c r="AC783" s="581"/>
      <c r="AD783" s="581"/>
      <c r="AE783" s="581"/>
      <c r="AF783" s="581"/>
      <c r="AG783" s="581"/>
      <c r="AH783" s="581"/>
    </row>
    <row r="784" spans="7:34" x14ac:dyDescent="0.25">
      <c r="G784" s="586"/>
      <c r="H784" s="584"/>
      <c r="I784" s="584"/>
      <c r="J784" s="584"/>
      <c r="K784" s="584"/>
      <c r="L784" s="584"/>
      <c r="M784" s="584"/>
      <c r="N784" s="584"/>
      <c r="O784" s="584"/>
      <c r="P784" s="584"/>
      <c r="Q784" s="584"/>
      <c r="R784" s="584"/>
      <c r="S784" s="584"/>
      <c r="T784" s="584"/>
      <c r="U784" s="584"/>
      <c r="V784" s="581"/>
      <c r="W784" s="581"/>
      <c r="X784" s="581"/>
      <c r="Y784" s="581"/>
      <c r="Z784" s="587"/>
      <c r="AA784" s="581"/>
      <c r="AB784" s="581"/>
      <c r="AC784" s="581"/>
      <c r="AD784" s="581"/>
      <c r="AE784" s="581"/>
      <c r="AF784" s="581"/>
      <c r="AG784" s="581"/>
      <c r="AH784" s="581"/>
    </row>
    <row r="785" spans="7:34" x14ac:dyDescent="0.25">
      <c r="G785" s="586"/>
      <c r="H785" s="584"/>
      <c r="I785" s="584"/>
      <c r="J785" s="584"/>
      <c r="K785" s="584"/>
      <c r="L785" s="584"/>
      <c r="M785" s="584"/>
      <c r="N785" s="584"/>
      <c r="O785" s="584"/>
      <c r="P785" s="584"/>
      <c r="Q785" s="584"/>
      <c r="R785" s="584"/>
      <c r="S785" s="584"/>
      <c r="T785" s="584"/>
      <c r="U785" s="584"/>
      <c r="V785" s="581"/>
      <c r="W785" s="581"/>
      <c r="X785" s="581"/>
      <c r="Y785" s="581"/>
      <c r="Z785" s="587"/>
      <c r="AA785" s="581"/>
      <c r="AB785" s="581"/>
      <c r="AC785" s="581"/>
      <c r="AD785" s="581"/>
      <c r="AE785" s="581"/>
      <c r="AF785" s="581"/>
      <c r="AG785" s="581"/>
      <c r="AH785" s="581"/>
    </row>
    <row r="786" spans="7:34" x14ac:dyDescent="0.25">
      <c r="G786" s="586"/>
      <c r="H786" s="584"/>
      <c r="I786" s="584"/>
      <c r="J786" s="584"/>
      <c r="K786" s="584"/>
      <c r="L786" s="584"/>
      <c r="M786" s="584"/>
      <c r="N786" s="584"/>
      <c r="O786" s="584"/>
      <c r="P786" s="584"/>
      <c r="Q786" s="584"/>
      <c r="R786" s="584"/>
      <c r="S786" s="584"/>
      <c r="T786" s="584"/>
      <c r="U786" s="584"/>
      <c r="V786" s="581"/>
      <c r="W786" s="581"/>
      <c r="X786" s="581"/>
      <c r="Y786" s="581"/>
      <c r="Z786" s="587"/>
      <c r="AA786" s="581"/>
      <c r="AB786" s="581"/>
      <c r="AC786" s="581"/>
      <c r="AD786" s="581"/>
      <c r="AE786" s="581"/>
      <c r="AF786" s="581"/>
      <c r="AG786" s="581"/>
      <c r="AH786" s="581"/>
    </row>
    <row r="787" spans="7:34" x14ac:dyDescent="0.25">
      <c r="G787" s="586"/>
      <c r="H787" s="584"/>
      <c r="I787" s="584"/>
      <c r="J787" s="584"/>
      <c r="K787" s="584"/>
      <c r="L787" s="584"/>
      <c r="M787" s="584"/>
      <c r="N787" s="584"/>
      <c r="O787" s="584"/>
      <c r="P787" s="584"/>
      <c r="Q787" s="584"/>
      <c r="R787" s="584"/>
      <c r="S787" s="584"/>
      <c r="T787" s="584"/>
      <c r="U787" s="584"/>
      <c r="V787" s="581"/>
      <c r="W787" s="581"/>
      <c r="X787" s="581"/>
      <c r="Y787" s="581"/>
      <c r="Z787" s="587"/>
      <c r="AA787" s="581"/>
      <c r="AB787" s="581"/>
      <c r="AC787" s="581"/>
      <c r="AD787" s="581"/>
      <c r="AE787" s="581"/>
      <c r="AF787" s="581"/>
      <c r="AG787" s="581"/>
      <c r="AH787" s="581"/>
    </row>
    <row r="788" spans="7:34" x14ac:dyDescent="0.25">
      <c r="G788" s="586"/>
      <c r="H788" s="584"/>
      <c r="I788" s="584"/>
      <c r="J788" s="584"/>
      <c r="K788" s="584"/>
      <c r="L788" s="584"/>
      <c r="M788" s="584"/>
      <c r="N788" s="584"/>
      <c r="O788" s="584"/>
      <c r="P788" s="584"/>
      <c r="Q788" s="584"/>
      <c r="R788" s="584"/>
      <c r="S788" s="584"/>
      <c r="T788" s="584"/>
      <c r="U788" s="584"/>
      <c r="V788" s="581"/>
      <c r="W788" s="581"/>
      <c r="X788" s="581"/>
      <c r="Y788" s="581"/>
      <c r="Z788" s="587"/>
      <c r="AA788" s="581"/>
      <c r="AB788" s="581"/>
      <c r="AC788" s="581"/>
      <c r="AD788" s="581"/>
      <c r="AE788" s="581"/>
      <c r="AF788" s="581"/>
      <c r="AG788" s="581"/>
      <c r="AH788" s="581"/>
    </row>
    <row r="789" spans="7:34" x14ac:dyDescent="0.25">
      <c r="G789" s="586"/>
      <c r="H789" s="584"/>
      <c r="I789" s="584"/>
      <c r="J789" s="584"/>
      <c r="K789" s="584"/>
      <c r="L789" s="584"/>
      <c r="M789" s="584"/>
      <c r="N789" s="584"/>
      <c r="O789" s="584"/>
      <c r="P789" s="584"/>
      <c r="Q789" s="584"/>
      <c r="R789" s="584"/>
      <c r="S789" s="584"/>
      <c r="T789" s="584"/>
      <c r="U789" s="584"/>
      <c r="V789" s="581"/>
      <c r="W789" s="581"/>
      <c r="X789" s="581"/>
      <c r="Y789" s="581"/>
      <c r="Z789" s="587"/>
      <c r="AA789" s="581"/>
      <c r="AB789" s="581"/>
      <c r="AC789" s="581"/>
      <c r="AD789" s="581"/>
      <c r="AE789" s="581"/>
      <c r="AF789" s="581"/>
      <c r="AG789" s="581"/>
      <c r="AH789" s="581"/>
    </row>
    <row r="790" spans="7:34" x14ac:dyDescent="0.25">
      <c r="G790" s="586"/>
      <c r="H790" s="584"/>
      <c r="I790" s="584"/>
      <c r="J790" s="584"/>
      <c r="K790" s="584"/>
      <c r="L790" s="584"/>
      <c r="M790" s="584"/>
      <c r="N790" s="584"/>
      <c r="O790" s="584"/>
      <c r="P790" s="584"/>
      <c r="Q790" s="584"/>
      <c r="R790" s="584"/>
      <c r="S790" s="584"/>
      <c r="T790" s="584"/>
      <c r="U790" s="584"/>
      <c r="V790" s="581"/>
      <c r="W790" s="581"/>
      <c r="X790" s="581"/>
      <c r="Y790" s="581"/>
      <c r="Z790" s="587"/>
      <c r="AA790" s="581"/>
      <c r="AB790" s="581"/>
      <c r="AC790" s="581"/>
      <c r="AD790" s="581"/>
      <c r="AE790" s="581"/>
      <c r="AF790" s="581"/>
      <c r="AG790" s="581"/>
      <c r="AH790" s="581"/>
    </row>
    <row r="791" spans="7:34" x14ac:dyDescent="0.25">
      <c r="G791" s="586"/>
      <c r="H791" s="584"/>
      <c r="I791" s="584"/>
      <c r="J791" s="584"/>
      <c r="K791" s="584"/>
      <c r="L791" s="584"/>
      <c r="M791" s="584"/>
      <c r="N791" s="584"/>
      <c r="O791" s="584"/>
      <c r="P791" s="584"/>
      <c r="Q791" s="584"/>
      <c r="R791" s="584"/>
      <c r="S791" s="584"/>
      <c r="T791" s="584"/>
      <c r="U791" s="584"/>
      <c r="V791" s="581"/>
      <c r="W791" s="581"/>
      <c r="X791" s="581"/>
      <c r="Y791" s="581"/>
      <c r="Z791" s="587"/>
      <c r="AA791" s="581"/>
      <c r="AB791" s="581"/>
      <c r="AC791" s="581"/>
      <c r="AD791" s="581"/>
      <c r="AE791" s="581"/>
      <c r="AF791" s="581"/>
      <c r="AG791" s="581"/>
      <c r="AH791" s="581"/>
    </row>
    <row r="792" spans="7:34" x14ac:dyDescent="0.25">
      <c r="G792" s="586"/>
      <c r="H792" s="584"/>
      <c r="I792" s="584"/>
      <c r="J792" s="584"/>
      <c r="K792" s="584"/>
      <c r="L792" s="584"/>
      <c r="M792" s="584"/>
      <c r="N792" s="584"/>
      <c r="O792" s="584"/>
      <c r="P792" s="584"/>
      <c r="Q792" s="584"/>
      <c r="R792" s="584"/>
      <c r="S792" s="584"/>
      <c r="T792" s="584"/>
      <c r="U792" s="584"/>
      <c r="V792" s="581"/>
      <c r="W792" s="581"/>
      <c r="X792" s="581"/>
      <c r="Y792" s="581"/>
      <c r="Z792" s="587"/>
      <c r="AA792" s="581"/>
      <c r="AB792" s="581"/>
      <c r="AC792" s="581"/>
      <c r="AD792" s="581"/>
      <c r="AE792" s="581"/>
      <c r="AF792" s="581"/>
      <c r="AG792" s="581"/>
      <c r="AH792" s="581"/>
    </row>
    <row r="793" spans="7:34" x14ac:dyDescent="0.25">
      <c r="G793" s="586"/>
      <c r="H793" s="584"/>
      <c r="I793" s="584"/>
      <c r="J793" s="584"/>
      <c r="K793" s="584"/>
      <c r="L793" s="584"/>
      <c r="M793" s="584"/>
      <c r="N793" s="584"/>
      <c r="O793" s="584"/>
      <c r="P793" s="584"/>
      <c r="Q793" s="584"/>
      <c r="R793" s="584"/>
      <c r="S793" s="584"/>
      <c r="T793" s="584"/>
      <c r="U793" s="584"/>
      <c r="V793" s="581"/>
      <c r="W793" s="581"/>
      <c r="X793" s="581"/>
      <c r="Y793" s="581"/>
      <c r="Z793" s="587"/>
      <c r="AA793" s="581"/>
      <c r="AB793" s="581"/>
      <c r="AC793" s="581"/>
      <c r="AD793" s="581"/>
      <c r="AE793" s="581"/>
      <c r="AF793" s="581"/>
      <c r="AG793" s="581"/>
      <c r="AH793" s="581"/>
    </row>
    <row r="794" spans="7:34" x14ac:dyDescent="0.25">
      <c r="G794" s="586"/>
      <c r="H794" s="584"/>
      <c r="I794" s="584"/>
      <c r="J794" s="584"/>
      <c r="K794" s="584"/>
      <c r="L794" s="584"/>
      <c r="M794" s="584"/>
      <c r="N794" s="584"/>
      <c r="O794" s="584"/>
      <c r="P794" s="584"/>
      <c r="Q794" s="584"/>
      <c r="R794" s="584"/>
      <c r="S794" s="584"/>
      <c r="T794" s="584"/>
      <c r="U794" s="584"/>
      <c r="V794" s="581"/>
      <c r="W794" s="581"/>
      <c r="X794" s="581"/>
      <c r="Y794" s="581"/>
      <c r="Z794" s="587"/>
      <c r="AA794" s="581"/>
      <c r="AB794" s="581"/>
      <c r="AC794" s="581"/>
      <c r="AD794" s="581"/>
      <c r="AE794" s="581"/>
      <c r="AF794" s="581"/>
      <c r="AG794" s="581"/>
      <c r="AH794" s="581"/>
    </row>
    <row r="795" spans="7:34" x14ac:dyDescent="0.25">
      <c r="G795" s="586"/>
      <c r="H795" s="584"/>
      <c r="I795" s="584"/>
      <c r="J795" s="584"/>
      <c r="K795" s="584"/>
      <c r="L795" s="584"/>
      <c r="M795" s="584"/>
      <c r="N795" s="584"/>
      <c r="O795" s="584"/>
      <c r="P795" s="584"/>
      <c r="Q795" s="584"/>
      <c r="R795" s="584"/>
      <c r="S795" s="584"/>
      <c r="T795" s="584"/>
      <c r="U795" s="584"/>
      <c r="V795" s="581"/>
      <c r="W795" s="581"/>
      <c r="X795" s="581"/>
      <c r="Y795" s="581"/>
      <c r="Z795" s="587"/>
      <c r="AA795" s="581"/>
      <c r="AB795" s="581"/>
      <c r="AC795" s="581"/>
      <c r="AD795" s="581"/>
      <c r="AE795" s="581"/>
      <c r="AF795" s="581"/>
      <c r="AG795" s="581"/>
      <c r="AH795" s="581"/>
    </row>
    <row r="796" spans="7:34" x14ac:dyDescent="0.25">
      <c r="G796" s="586"/>
      <c r="H796" s="584"/>
      <c r="I796" s="584"/>
      <c r="J796" s="584"/>
      <c r="K796" s="584"/>
      <c r="L796" s="584"/>
      <c r="M796" s="584"/>
      <c r="N796" s="584"/>
      <c r="O796" s="584"/>
      <c r="P796" s="584"/>
      <c r="Q796" s="584"/>
      <c r="R796" s="584"/>
      <c r="S796" s="584"/>
      <c r="T796" s="584"/>
      <c r="U796" s="584"/>
      <c r="V796" s="581"/>
      <c r="W796" s="581"/>
      <c r="X796" s="581"/>
      <c r="Y796" s="581"/>
      <c r="Z796" s="587"/>
      <c r="AA796" s="581"/>
      <c r="AB796" s="581"/>
      <c r="AC796" s="581"/>
      <c r="AD796" s="581"/>
      <c r="AE796" s="581"/>
      <c r="AF796" s="581"/>
      <c r="AG796" s="581"/>
      <c r="AH796" s="581"/>
    </row>
    <row r="797" spans="7:34" x14ac:dyDescent="0.25">
      <c r="G797" s="586"/>
      <c r="H797" s="584"/>
      <c r="I797" s="584"/>
      <c r="J797" s="584"/>
      <c r="K797" s="584"/>
      <c r="L797" s="584"/>
      <c r="M797" s="584"/>
      <c r="N797" s="584"/>
      <c r="O797" s="584"/>
      <c r="P797" s="584"/>
      <c r="Q797" s="584"/>
      <c r="R797" s="584"/>
      <c r="S797" s="584"/>
      <c r="T797" s="584"/>
      <c r="U797" s="584"/>
      <c r="V797" s="581"/>
      <c r="W797" s="581"/>
      <c r="X797" s="581"/>
      <c r="Y797" s="581"/>
      <c r="Z797" s="587"/>
      <c r="AA797" s="581"/>
      <c r="AB797" s="581"/>
      <c r="AC797" s="581"/>
      <c r="AD797" s="581"/>
      <c r="AE797" s="581"/>
      <c r="AF797" s="581"/>
      <c r="AG797" s="581"/>
      <c r="AH797" s="581"/>
    </row>
    <row r="798" spans="7:34" x14ac:dyDescent="0.25">
      <c r="G798" s="586"/>
      <c r="H798" s="584"/>
      <c r="I798" s="584"/>
      <c r="J798" s="584"/>
      <c r="K798" s="584"/>
      <c r="L798" s="584"/>
      <c r="M798" s="584"/>
      <c r="N798" s="584"/>
      <c r="O798" s="584"/>
      <c r="P798" s="584"/>
      <c r="Q798" s="584"/>
      <c r="R798" s="584"/>
      <c r="S798" s="584"/>
      <c r="T798" s="584"/>
      <c r="U798" s="584"/>
      <c r="V798" s="581"/>
      <c r="W798" s="581"/>
      <c r="X798" s="581"/>
      <c r="Y798" s="581"/>
      <c r="Z798" s="587"/>
      <c r="AA798" s="581"/>
      <c r="AB798" s="581"/>
      <c r="AC798" s="581"/>
      <c r="AD798" s="581"/>
      <c r="AE798" s="581"/>
      <c r="AF798" s="581"/>
      <c r="AG798" s="581"/>
      <c r="AH798" s="581"/>
    </row>
    <row r="799" spans="7:34" x14ac:dyDescent="0.25">
      <c r="G799" s="586"/>
      <c r="H799" s="584"/>
      <c r="I799" s="584"/>
      <c r="J799" s="584"/>
      <c r="K799" s="584"/>
      <c r="L799" s="584"/>
      <c r="M799" s="584"/>
      <c r="N799" s="584"/>
      <c r="O799" s="584"/>
      <c r="P799" s="584"/>
      <c r="Q799" s="584"/>
      <c r="R799" s="584"/>
      <c r="S799" s="584"/>
      <c r="T799" s="584"/>
      <c r="U799" s="584"/>
      <c r="V799" s="581"/>
      <c r="W799" s="581"/>
      <c r="X799" s="581"/>
      <c r="Y799" s="581"/>
      <c r="Z799" s="587"/>
      <c r="AA799" s="581"/>
      <c r="AB799" s="581"/>
      <c r="AC799" s="581"/>
      <c r="AD799" s="581"/>
      <c r="AE799" s="581"/>
      <c r="AF799" s="581"/>
      <c r="AG799" s="581"/>
      <c r="AH799" s="581"/>
    </row>
    <row r="800" spans="7:34" x14ac:dyDescent="0.25">
      <c r="G800" s="586"/>
      <c r="H800" s="584"/>
      <c r="I800" s="584"/>
      <c r="J800" s="584"/>
      <c r="K800" s="584"/>
      <c r="L800" s="584"/>
      <c r="M800" s="584"/>
      <c r="N800" s="584"/>
      <c r="O800" s="584"/>
      <c r="P800" s="584"/>
      <c r="Q800" s="584"/>
      <c r="R800" s="584"/>
      <c r="S800" s="584"/>
      <c r="T800" s="584"/>
      <c r="U800" s="584"/>
      <c r="V800" s="581"/>
      <c r="W800" s="581"/>
      <c r="X800" s="581"/>
      <c r="Y800" s="581"/>
      <c r="Z800" s="587"/>
      <c r="AA800" s="581"/>
      <c r="AB800" s="581"/>
      <c r="AC800" s="581"/>
      <c r="AD800" s="581"/>
      <c r="AE800" s="581"/>
      <c r="AF800" s="581"/>
      <c r="AG800" s="581"/>
      <c r="AH800" s="581"/>
    </row>
    <row r="801" spans="7:34" x14ac:dyDescent="0.25">
      <c r="G801" s="586"/>
      <c r="H801" s="584"/>
      <c r="I801" s="584"/>
      <c r="J801" s="584"/>
      <c r="K801" s="584"/>
      <c r="L801" s="584"/>
      <c r="M801" s="584"/>
      <c r="N801" s="584"/>
      <c r="O801" s="584"/>
      <c r="P801" s="584"/>
      <c r="Q801" s="584"/>
      <c r="R801" s="584"/>
      <c r="S801" s="584"/>
      <c r="T801" s="584"/>
      <c r="U801" s="584"/>
      <c r="V801" s="581"/>
      <c r="W801" s="581"/>
      <c r="X801" s="581"/>
      <c r="Y801" s="581"/>
      <c r="Z801" s="587"/>
      <c r="AA801" s="581"/>
      <c r="AB801" s="581"/>
      <c r="AC801" s="581"/>
      <c r="AD801" s="581"/>
      <c r="AE801" s="581"/>
      <c r="AF801" s="581"/>
      <c r="AG801" s="581"/>
      <c r="AH801" s="581"/>
    </row>
    <row r="802" spans="7:34" x14ac:dyDescent="0.25">
      <c r="G802" s="586"/>
      <c r="H802" s="584"/>
      <c r="I802" s="584"/>
      <c r="J802" s="584"/>
      <c r="K802" s="584"/>
      <c r="L802" s="584"/>
      <c r="M802" s="584"/>
      <c r="N802" s="584"/>
      <c r="O802" s="584"/>
      <c r="P802" s="584"/>
      <c r="Q802" s="584"/>
      <c r="R802" s="584"/>
      <c r="S802" s="584"/>
      <c r="T802" s="584"/>
      <c r="U802" s="584"/>
      <c r="V802" s="581"/>
      <c r="W802" s="581"/>
      <c r="X802" s="581"/>
      <c r="Y802" s="581"/>
      <c r="Z802" s="587"/>
      <c r="AA802" s="581"/>
      <c r="AB802" s="581"/>
      <c r="AC802" s="581"/>
      <c r="AD802" s="581"/>
      <c r="AE802" s="581"/>
      <c r="AF802" s="581"/>
      <c r="AG802" s="581"/>
      <c r="AH802" s="581"/>
    </row>
    <row r="803" spans="7:34" x14ac:dyDescent="0.25">
      <c r="G803" s="586"/>
      <c r="H803" s="584"/>
      <c r="I803" s="584"/>
      <c r="J803" s="584"/>
      <c r="K803" s="584"/>
      <c r="L803" s="584"/>
      <c r="M803" s="584"/>
      <c r="N803" s="584"/>
      <c r="O803" s="584"/>
      <c r="P803" s="584"/>
      <c r="Q803" s="584"/>
      <c r="R803" s="584"/>
      <c r="S803" s="584"/>
      <c r="T803" s="584"/>
      <c r="U803" s="584"/>
      <c r="V803" s="581"/>
      <c r="W803" s="581"/>
      <c r="X803" s="581"/>
      <c r="Y803" s="581"/>
      <c r="Z803" s="587"/>
      <c r="AA803" s="581"/>
      <c r="AB803" s="581"/>
      <c r="AC803" s="581"/>
      <c r="AD803" s="581"/>
      <c r="AE803" s="581"/>
      <c r="AF803" s="581"/>
      <c r="AG803" s="581"/>
      <c r="AH803" s="581"/>
    </row>
    <row r="804" spans="7:34" x14ac:dyDescent="0.25">
      <c r="G804" s="586"/>
      <c r="H804" s="584"/>
      <c r="I804" s="584"/>
      <c r="J804" s="584"/>
      <c r="K804" s="584"/>
      <c r="L804" s="584"/>
      <c r="M804" s="584"/>
      <c r="N804" s="584"/>
      <c r="O804" s="584"/>
      <c r="P804" s="584"/>
      <c r="Q804" s="584"/>
      <c r="R804" s="584"/>
      <c r="S804" s="584"/>
      <c r="T804" s="584"/>
      <c r="U804" s="584"/>
      <c r="V804" s="581"/>
      <c r="W804" s="581"/>
      <c r="X804" s="581"/>
      <c r="Y804" s="581"/>
      <c r="Z804" s="587"/>
      <c r="AA804" s="581"/>
      <c r="AB804" s="581"/>
      <c r="AC804" s="581"/>
      <c r="AD804" s="581"/>
      <c r="AE804" s="581"/>
      <c r="AF804" s="581"/>
      <c r="AG804" s="581"/>
      <c r="AH804" s="581"/>
    </row>
    <row r="805" spans="7:34" x14ac:dyDescent="0.25">
      <c r="G805" s="586"/>
      <c r="H805" s="584"/>
      <c r="I805" s="584"/>
      <c r="J805" s="584"/>
      <c r="K805" s="584"/>
      <c r="L805" s="584"/>
      <c r="M805" s="584"/>
      <c r="N805" s="584"/>
      <c r="O805" s="584"/>
      <c r="P805" s="584"/>
      <c r="Q805" s="584"/>
      <c r="R805" s="584"/>
      <c r="S805" s="584"/>
      <c r="T805" s="584"/>
      <c r="U805" s="584"/>
      <c r="V805" s="581"/>
      <c r="W805" s="581"/>
      <c r="X805" s="581"/>
      <c r="Y805" s="581"/>
      <c r="Z805" s="587"/>
      <c r="AA805" s="581"/>
      <c r="AB805" s="581"/>
      <c r="AC805" s="581"/>
      <c r="AD805" s="581"/>
      <c r="AE805" s="581"/>
      <c r="AF805" s="581"/>
      <c r="AG805" s="581"/>
      <c r="AH805" s="581"/>
    </row>
    <row r="806" spans="7:34" x14ac:dyDescent="0.25">
      <c r="G806" s="586"/>
      <c r="H806" s="584"/>
      <c r="I806" s="584"/>
      <c r="J806" s="584"/>
      <c r="K806" s="584"/>
      <c r="L806" s="584"/>
      <c r="M806" s="584"/>
      <c r="N806" s="584"/>
      <c r="O806" s="584"/>
      <c r="P806" s="584"/>
      <c r="Q806" s="584"/>
      <c r="R806" s="584"/>
      <c r="S806" s="584"/>
      <c r="T806" s="584"/>
      <c r="U806" s="584"/>
      <c r="V806" s="581"/>
      <c r="W806" s="581"/>
      <c r="X806" s="581"/>
      <c r="Y806" s="581"/>
      <c r="Z806" s="587"/>
      <c r="AA806" s="581"/>
      <c r="AB806" s="581"/>
      <c r="AC806" s="581"/>
      <c r="AD806" s="581"/>
      <c r="AE806" s="581"/>
      <c r="AF806" s="581"/>
      <c r="AG806" s="581"/>
      <c r="AH806" s="581"/>
    </row>
    <row r="807" spans="7:34" x14ac:dyDescent="0.25">
      <c r="G807" s="586"/>
      <c r="H807" s="584"/>
      <c r="I807" s="584"/>
      <c r="J807" s="584"/>
      <c r="K807" s="584"/>
      <c r="L807" s="584"/>
      <c r="M807" s="584"/>
      <c r="N807" s="584"/>
      <c r="O807" s="584"/>
      <c r="P807" s="584"/>
      <c r="Q807" s="584"/>
      <c r="R807" s="584"/>
      <c r="S807" s="584"/>
      <c r="T807" s="584"/>
      <c r="U807" s="584"/>
      <c r="V807" s="581"/>
      <c r="W807" s="581"/>
      <c r="X807" s="581"/>
      <c r="Y807" s="581"/>
      <c r="Z807" s="587"/>
      <c r="AA807" s="581"/>
      <c r="AB807" s="581"/>
      <c r="AC807" s="581"/>
      <c r="AD807" s="581"/>
      <c r="AE807" s="581"/>
      <c r="AF807" s="581"/>
      <c r="AG807" s="581"/>
      <c r="AH807" s="581"/>
    </row>
    <row r="808" spans="7:34" x14ac:dyDescent="0.25">
      <c r="G808" s="586"/>
      <c r="H808" s="584"/>
      <c r="I808" s="584"/>
      <c r="J808" s="584"/>
      <c r="K808" s="584"/>
      <c r="L808" s="584"/>
      <c r="M808" s="584"/>
      <c r="N808" s="584"/>
      <c r="O808" s="584"/>
      <c r="P808" s="584"/>
      <c r="Q808" s="584"/>
      <c r="R808" s="584"/>
      <c r="S808" s="584"/>
      <c r="T808" s="584"/>
      <c r="U808" s="584"/>
      <c r="V808" s="581"/>
      <c r="W808" s="581"/>
      <c r="X808" s="581"/>
      <c r="Y808" s="581"/>
      <c r="Z808" s="587"/>
      <c r="AA808" s="581"/>
      <c r="AB808" s="581"/>
      <c r="AC808" s="581"/>
      <c r="AD808" s="581"/>
      <c r="AE808" s="581"/>
      <c r="AF808" s="581"/>
      <c r="AG808" s="581"/>
      <c r="AH808" s="581"/>
    </row>
    <row r="809" spans="7:34" x14ac:dyDescent="0.25">
      <c r="G809" s="586"/>
      <c r="H809" s="584"/>
      <c r="I809" s="584"/>
      <c r="J809" s="584"/>
      <c r="K809" s="584"/>
      <c r="L809" s="584"/>
      <c r="M809" s="584"/>
      <c r="N809" s="584"/>
      <c r="O809" s="584"/>
      <c r="P809" s="584"/>
      <c r="Q809" s="584"/>
      <c r="R809" s="584"/>
      <c r="S809" s="584"/>
      <c r="T809" s="584"/>
      <c r="U809" s="584"/>
      <c r="V809" s="581"/>
      <c r="W809" s="581"/>
      <c r="X809" s="581"/>
      <c r="Y809" s="581"/>
      <c r="Z809" s="587"/>
      <c r="AA809" s="581"/>
      <c r="AB809" s="581"/>
      <c r="AC809" s="581"/>
      <c r="AD809" s="581"/>
      <c r="AE809" s="581"/>
      <c r="AF809" s="581"/>
      <c r="AG809" s="581"/>
      <c r="AH809" s="581"/>
    </row>
    <row r="810" spans="7:34" x14ac:dyDescent="0.25">
      <c r="G810" s="586"/>
      <c r="H810" s="584"/>
      <c r="I810" s="584"/>
      <c r="J810" s="584"/>
      <c r="K810" s="584"/>
      <c r="L810" s="584"/>
      <c r="M810" s="584"/>
      <c r="N810" s="584"/>
      <c r="O810" s="584"/>
      <c r="P810" s="584"/>
      <c r="Q810" s="584"/>
      <c r="R810" s="584"/>
      <c r="S810" s="584"/>
      <c r="T810" s="584"/>
      <c r="U810" s="584"/>
      <c r="V810" s="581"/>
      <c r="W810" s="581"/>
      <c r="X810" s="581"/>
      <c r="Y810" s="581"/>
      <c r="Z810" s="587"/>
      <c r="AA810" s="581"/>
      <c r="AB810" s="581"/>
      <c r="AC810" s="581"/>
      <c r="AD810" s="581"/>
      <c r="AE810" s="581"/>
      <c r="AF810" s="581"/>
      <c r="AG810" s="581"/>
      <c r="AH810" s="581"/>
    </row>
    <row r="811" spans="7:34" x14ac:dyDescent="0.25">
      <c r="G811" s="586"/>
      <c r="H811" s="584"/>
      <c r="I811" s="584"/>
      <c r="J811" s="584"/>
      <c r="K811" s="584"/>
      <c r="L811" s="584"/>
      <c r="M811" s="584"/>
      <c r="N811" s="584"/>
      <c r="O811" s="584"/>
      <c r="P811" s="584"/>
      <c r="Q811" s="584"/>
      <c r="R811" s="584"/>
      <c r="S811" s="584"/>
      <c r="T811" s="584"/>
      <c r="U811" s="584"/>
      <c r="V811" s="581"/>
      <c r="W811" s="581"/>
      <c r="X811" s="581"/>
      <c r="Y811" s="581"/>
      <c r="Z811" s="587"/>
      <c r="AA811" s="581"/>
      <c r="AB811" s="581"/>
      <c r="AC811" s="581"/>
      <c r="AD811" s="581"/>
      <c r="AE811" s="581"/>
      <c r="AF811" s="581"/>
      <c r="AG811" s="581"/>
      <c r="AH811" s="581"/>
    </row>
    <row r="812" spans="7:34" x14ac:dyDescent="0.25">
      <c r="G812" s="586"/>
      <c r="H812" s="584"/>
      <c r="I812" s="584"/>
      <c r="J812" s="584"/>
      <c r="K812" s="584"/>
      <c r="L812" s="584"/>
      <c r="M812" s="584"/>
      <c r="N812" s="584"/>
      <c r="O812" s="584"/>
      <c r="P812" s="584"/>
      <c r="Q812" s="584"/>
      <c r="R812" s="584"/>
      <c r="S812" s="584"/>
      <c r="T812" s="584"/>
      <c r="U812" s="584"/>
      <c r="V812" s="581"/>
      <c r="W812" s="581"/>
      <c r="X812" s="581"/>
      <c r="Y812" s="581"/>
      <c r="Z812" s="587"/>
      <c r="AA812" s="581"/>
      <c r="AB812" s="581"/>
      <c r="AC812" s="581"/>
      <c r="AD812" s="581"/>
      <c r="AE812" s="581"/>
      <c r="AF812" s="581"/>
      <c r="AG812" s="581"/>
      <c r="AH812" s="581"/>
    </row>
    <row r="813" spans="7:34" x14ac:dyDescent="0.25">
      <c r="G813" s="586"/>
      <c r="H813" s="584"/>
      <c r="I813" s="584"/>
      <c r="J813" s="584"/>
      <c r="K813" s="584"/>
      <c r="L813" s="584"/>
      <c r="M813" s="584"/>
      <c r="N813" s="584"/>
      <c r="O813" s="584"/>
      <c r="P813" s="584"/>
      <c r="Q813" s="584"/>
      <c r="R813" s="584"/>
      <c r="S813" s="584"/>
      <c r="T813" s="584"/>
      <c r="U813" s="584"/>
      <c r="V813" s="581"/>
      <c r="W813" s="581"/>
      <c r="X813" s="581"/>
      <c r="Y813" s="581"/>
      <c r="Z813" s="587"/>
      <c r="AA813" s="581"/>
      <c r="AB813" s="581"/>
      <c r="AC813" s="581"/>
      <c r="AD813" s="581"/>
      <c r="AE813" s="581"/>
      <c r="AF813" s="581"/>
      <c r="AG813" s="581"/>
      <c r="AH813" s="581"/>
    </row>
    <row r="814" spans="7:34" x14ac:dyDescent="0.25">
      <c r="G814" s="586"/>
      <c r="H814" s="584"/>
      <c r="I814" s="584"/>
      <c r="J814" s="584"/>
      <c r="K814" s="584"/>
      <c r="L814" s="584"/>
      <c r="M814" s="584"/>
      <c r="N814" s="584"/>
      <c r="O814" s="584"/>
      <c r="P814" s="584"/>
      <c r="Q814" s="584"/>
      <c r="R814" s="584"/>
      <c r="S814" s="584"/>
      <c r="T814" s="584"/>
      <c r="U814" s="584"/>
      <c r="V814" s="581"/>
      <c r="W814" s="581"/>
      <c r="X814" s="581"/>
      <c r="Y814" s="581"/>
      <c r="Z814" s="587"/>
      <c r="AA814" s="581"/>
      <c r="AB814" s="581"/>
      <c r="AC814" s="581"/>
      <c r="AD814" s="581"/>
      <c r="AE814" s="581"/>
      <c r="AF814" s="581"/>
      <c r="AG814" s="581"/>
      <c r="AH814" s="581"/>
    </row>
    <row r="815" spans="7:34" x14ac:dyDescent="0.25">
      <c r="G815" s="586"/>
      <c r="H815" s="584"/>
      <c r="I815" s="584"/>
      <c r="J815" s="584"/>
      <c r="K815" s="584"/>
      <c r="L815" s="584"/>
      <c r="M815" s="584"/>
      <c r="N815" s="584"/>
      <c r="O815" s="584"/>
      <c r="P815" s="584"/>
      <c r="Q815" s="584"/>
      <c r="R815" s="584"/>
      <c r="S815" s="584"/>
      <c r="T815" s="584"/>
      <c r="U815" s="584"/>
      <c r="V815" s="581"/>
      <c r="W815" s="581"/>
      <c r="X815" s="581"/>
      <c r="Y815" s="581"/>
      <c r="Z815" s="587"/>
      <c r="AA815" s="581"/>
      <c r="AB815" s="581"/>
      <c r="AC815" s="581"/>
      <c r="AD815" s="581"/>
      <c r="AE815" s="581"/>
      <c r="AF815" s="581"/>
      <c r="AG815" s="581"/>
      <c r="AH815" s="581"/>
    </row>
    <row r="816" spans="7:34" x14ac:dyDescent="0.25">
      <c r="G816" s="586"/>
      <c r="H816" s="584"/>
      <c r="I816" s="584"/>
      <c r="J816" s="584"/>
      <c r="K816" s="584"/>
      <c r="L816" s="584"/>
      <c r="M816" s="584"/>
      <c r="N816" s="584"/>
      <c r="O816" s="584"/>
      <c r="P816" s="584"/>
      <c r="Q816" s="584"/>
      <c r="R816" s="584"/>
      <c r="S816" s="584"/>
      <c r="T816" s="584"/>
      <c r="U816" s="584"/>
      <c r="V816" s="581"/>
      <c r="W816" s="581"/>
      <c r="X816" s="581"/>
      <c r="Y816" s="581"/>
      <c r="Z816" s="587"/>
      <c r="AA816" s="581"/>
      <c r="AB816" s="581"/>
      <c r="AC816" s="581"/>
      <c r="AD816" s="581"/>
      <c r="AE816" s="581"/>
      <c r="AF816" s="581"/>
      <c r="AG816" s="581"/>
      <c r="AH816" s="581"/>
    </row>
    <row r="817" spans="7:34" x14ac:dyDescent="0.25">
      <c r="G817" s="586"/>
      <c r="H817" s="584"/>
      <c r="I817" s="584"/>
      <c r="J817" s="584"/>
      <c r="K817" s="584"/>
      <c r="L817" s="584"/>
      <c r="M817" s="584"/>
      <c r="N817" s="584"/>
      <c r="O817" s="584"/>
      <c r="P817" s="584"/>
      <c r="Q817" s="584"/>
      <c r="R817" s="584"/>
      <c r="S817" s="584"/>
      <c r="T817" s="584"/>
      <c r="U817" s="584"/>
      <c r="V817" s="581"/>
      <c r="W817" s="581"/>
      <c r="X817" s="581"/>
      <c r="Y817" s="581"/>
      <c r="Z817" s="587"/>
      <c r="AA817" s="581"/>
      <c r="AB817" s="581"/>
      <c r="AC817" s="581"/>
      <c r="AD817" s="581"/>
      <c r="AE817" s="581"/>
      <c r="AF817" s="581"/>
      <c r="AG817" s="581"/>
      <c r="AH817" s="581"/>
    </row>
    <row r="818" spans="7:34" x14ac:dyDescent="0.25">
      <c r="G818" s="586"/>
      <c r="H818" s="584"/>
      <c r="I818" s="584"/>
      <c r="J818" s="584"/>
      <c r="K818" s="584"/>
      <c r="L818" s="584"/>
      <c r="M818" s="584"/>
      <c r="N818" s="584"/>
      <c r="O818" s="584"/>
      <c r="P818" s="584"/>
      <c r="Q818" s="584"/>
      <c r="R818" s="584"/>
      <c r="S818" s="584"/>
      <c r="T818" s="584"/>
      <c r="U818" s="584"/>
      <c r="V818" s="581"/>
      <c r="W818" s="581"/>
      <c r="X818" s="581"/>
      <c r="Y818" s="581"/>
      <c r="Z818" s="587"/>
      <c r="AA818" s="581"/>
      <c r="AB818" s="581"/>
      <c r="AC818" s="581"/>
      <c r="AD818" s="581"/>
      <c r="AE818" s="581"/>
      <c r="AF818" s="581"/>
      <c r="AG818" s="581"/>
      <c r="AH818" s="581"/>
    </row>
    <row r="819" spans="7:34" x14ac:dyDescent="0.25">
      <c r="G819" s="586"/>
      <c r="H819" s="584"/>
      <c r="I819" s="584"/>
      <c r="J819" s="584"/>
      <c r="K819" s="584"/>
      <c r="L819" s="584"/>
      <c r="M819" s="584"/>
      <c r="N819" s="584"/>
      <c r="O819" s="584"/>
      <c r="P819" s="584"/>
      <c r="Q819" s="584"/>
      <c r="R819" s="584"/>
      <c r="S819" s="584"/>
      <c r="T819" s="584"/>
      <c r="U819" s="584"/>
      <c r="V819" s="581"/>
      <c r="W819" s="581"/>
      <c r="X819" s="581"/>
      <c r="Y819" s="581"/>
      <c r="Z819" s="587"/>
      <c r="AA819" s="581"/>
      <c r="AB819" s="581"/>
      <c r="AC819" s="581"/>
      <c r="AD819" s="581"/>
      <c r="AE819" s="581"/>
      <c r="AF819" s="581"/>
      <c r="AG819" s="581"/>
      <c r="AH819" s="581"/>
    </row>
    <row r="820" spans="7:34" x14ac:dyDescent="0.25">
      <c r="G820" s="586"/>
      <c r="H820" s="584"/>
      <c r="I820" s="584"/>
      <c r="J820" s="584"/>
      <c r="K820" s="584"/>
      <c r="L820" s="584"/>
      <c r="M820" s="584"/>
      <c r="N820" s="584"/>
      <c r="O820" s="584"/>
      <c r="P820" s="584"/>
      <c r="Q820" s="584"/>
      <c r="R820" s="584"/>
      <c r="S820" s="584"/>
      <c r="T820" s="584"/>
      <c r="U820" s="584"/>
      <c r="V820" s="581"/>
      <c r="W820" s="581"/>
      <c r="X820" s="581"/>
      <c r="Y820" s="581"/>
      <c r="Z820" s="587"/>
      <c r="AA820" s="581"/>
      <c r="AB820" s="581"/>
      <c r="AC820" s="581"/>
      <c r="AD820" s="581"/>
      <c r="AE820" s="581"/>
      <c r="AF820" s="581"/>
      <c r="AG820" s="581"/>
      <c r="AH820" s="581"/>
    </row>
    <row r="821" spans="7:34" x14ac:dyDescent="0.25">
      <c r="G821" s="586"/>
      <c r="H821" s="584"/>
      <c r="I821" s="584"/>
      <c r="J821" s="584"/>
      <c r="K821" s="584"/>
      <c r="L821" s="584"/>
      <c r="M821" s="584"/>
      <c r="N821" s="584"/>
      <c r="O821" s="584"/>
      <c r="P821" s="584"/>
      <c r="Q821" s="584"/>
      <c r="R821" s="584"/>
      <c r="S821" s="584"/>
      <c r="T821" s="584"/>
      <c r="U821" s="584"/>
      <c r="V821" s="581"/>
      <c r="W821" s="581"/>
      <c r="X821" s="581"/>
      <c r="Y821" s="581"/>
      <c r="Z821" s="587"/>
      <c r="AA821" s="581"/>
      <c r="AB821" s="581"/>
      <c r="AC821" s="581"/>
      <c r="AD821" s="581"/>
      <c r="AE821" s="581"/>
      <c r="AF821" s="581"/>
      <c r="AG821" s="581"/>
      <c r="AH821" s="581"/>
    </row>
    <row r="822" spans="7:34" x14ac:dyDescent="0.25">
      <c r="G822" s="586"/>
      <c r="H822" s="584"/>
      <c r="I822" s="584"/>
      <c r="J822" s="584"/>
      <c r="K822" s="584"/>
      <c r="L822" s="584"/>
      <c r="M822" s="584"/>
      <c r="N822" s="584"/>
      <c r="O822" s="584"/>
      <c r="P822" s="584"/>
      <c r="Q822" s="584"/>
      <c r="R822" s="584"/>
      <c r="S822" s="584"/>
      <c r="T822" s="584"/>
      <c r="U822" s="584"/>
      <c r="V822" s="581"/>
      <c r="W822" s="581"/>
      <c r="X822" s="581"/>
      <c r="Y822" s="581"/>
      <c r="Z822" s="587"/>
      <c r="AA822" s="581"/>
      <c r="AB822" s="581"/>
      <c r="AC822" s="581"/>
      <c r="AD822" s="581"/>
      <c r="AE822" s="581"/>
      <c r="AF822" s="581"/>
      <c r="AG822" s="581"/>
      <c r="AH822" s="581"/>
    </row>
    <row r="823" spans="7:34" x14ac:dyDescent="0.25">
      <c r="G823" s="586"/>
      <c r="H823" s="584"/>
      <c r="I823" s="584"/>
      <c r="J823" s="584"/>
      <c r="K823" s="584"/>
      <c r="L823" s="584"/>
      <c r="M823" s="584"/>
      <c r="N823" s="584"/>
      <c r="O823" s="584"/>
      <c r="P823" s="584"/>
      <c r="Q823" s="584"/>
      <c r="R823" s="584"/>
      <c r="S823" s="584"/>
      <c r="T823" s="584"/>
      <c r="U823" s="584"/>
      <c r="V823" s="581"/>
      <c r="W823" s="581"/>
      <c r="X823" s="581"/>
      <c r="Y823" s="581"/>
      <c r="Z823" s="587"/>
      <c r="AA823" s="581"/>
      <c r="AB823" s="581"/>
      <c r="AC823" s="581"/>
      <c r="AD823" s="581"/>
      <c r="AE823" s="581"/>
      <c r="AF823" s="581"/>
      <c r="AG823" s="581"/>
      <c r="AH823" s="581"/>
    </row>
    <row r="824" spans="7:34" x14ac:dyDescent="0.25">
      <c r="G824" s="586"/>
      <c r="H824" s="584"/>
      <c r="I824" s="584"/>
      <c r="J824" s="584"/>
      <c r="K824" s="584"/>
      <c r="L824" s="584"/>
      <c r="M824" s="584"/>
      <c r="N824" s="584"/>
      <c r="O824" s="584"/>
      <c r="P824" s="584"/>
      <c r="Q824" s="584"/>
      <c r="R824" s="584"/>
      <c r="S824" s="584"/>
      <c r="T824" s="584"/>
      <c r="U824" s="584"/>
      <c r="V824" s="581"/>
      <c r="W824" s="581"/>
      <c r="X824" s="581"/>
      <c r="Y824" s="581"/>
      <c r="Z824" s="587"/>
      <c r="AA824" s="581"/>
      <c r="AB824" s="581"/>
      <c r="AC824" s="581"/>
      <c r="AD824" s="581"/>
      <c r="AE824" s="581"/>
      <c r="AF824" s="581"/>
      <c r="AG824" s="581"/>
      <c r="AH824" s="581"/>
    </row>
    <row r="825" spans="7:34" x14ac:dyDescent="0.25">
      <c r="G825" s="586"/>
      <c r="H825" s="584"/>
      <c r="I825" s="584"/>
      <c r="J825" s="584"/>
      <c r="K825" s="584"/>
      <c r="L825" s="584"/>
      <c r="M825" s="584"/>
      <c r="N825" s="584"/>
      <c r="O825" s="584"/>
      <c r="P825" s="584"/>
      <c r="Q825" s="584"/>
      <c r="R825" s="584"/>
      <c r="S825" s="584"/>
      <c r="T825" s="584"/>
      <c r="U825" s="584"/>
      <c r="V825" s="581"/>
      <c r="W825" s="581"/>
      <c r="X825" s="581"/>
      <c r="Y825" s="581"/>
      <c r="Z825" s="587"/>
      <c r="AA825" s="581"/>
      <c r="AB825" s="581"/>
      <c r="AC825" s="581"/>
      <c r="AD825" s="581"/>
      <c r="AE825" s="581"/>
      <c r="AF825" s="581"/>
      <c r="AG825" s="581"/>
      <c r="AH825" s="581"/>
    </row>
    <row r="826" spans="7:34" x14ac:dyDescent="0.25">
      <c r="G826" s="586"/>
      <c r="H826" s="584"/>
      <c r="I826" s="584"/>
      <c r="J826" s="584"/>
      <c r="K826" s="584"/>
      <c r="L826" s="584"/>
      <c r="M826" s="584"/>
      <c r="N826" s="584"/>
      <c r="O826" s="584"/>
      <c r="P826" s="584"/>
      <c r="Q826" s="584"/>
      <c r="R826" s="584"/>
      <c r="S826" s="584"/>
      <c r="T826" s="584"/>
      <c r="U826" s="584"/>
      <c r="V826" s="581"/>
      <c r="W826" s="581"/>
      <c r="X826" s="581"/>
      <c r="Y826" s="581"/>
      <c r="Z826" s="587"/>
      <c r="AA826" s="581"/>
      <c r="AB826" s="581"/>
      <c r="AC826" s="581"/>
      <c r="AD826" s="581"/>
      <c r="AE826" s="581"/>
      <c r="AF826" s="581"/>
      <c r="AG826" s="581"/>
      <c r="AH826" s="581"/>
    </row>
    <row r="827" spans="7:34" x14ac:dyDescent="0.25">
      <c r="G827" s="586"/>
      <c r="H827" s="584"/>
      <c r="I827" s="584"/>
      <c r="J827" s="584"/>
      <c r="K827" s="584"/>
      <c r="L827" s="584"/>
      <c r="M827" s="584"/>
      <c r="N827" s="584"/>
      <c r="O827" s="584"/>
      <c r="P827" s="584"/>
      <c r="Q827" s="584"/>
      <c r="R827" s="584"/>
      <c r="S827" s="584"/>
      <c r="T827" s="584"/>
      <c r="U827" s="584"/>
      <c r="V827" s="581"/>
      <c r="W827" s="581"/>
      <c r="X827" s="581"/>
      <c r="Y827" s="581"/>
      <c r="Z827" s="587"/>
      <c r="AA827" s="581"/>
      <c r="AB827" s="581"/>
      <c r="AC827" s="581"/>
      <c r="AD827" s="581"/>
      <c r="AE827" s="581"/>
      <c r="AF827" s="581"/>
      <c r="AG827" s="581"/>
      <c r="AH827" s="581"/>
    </row>
    <row r="828" spans="7:34" x14ac:dyDescent="0.25">
      <c r="G828" s="586"/>
      <c r="H828" s="584"/>
      <c r="I828" s="584"/>
      <c r="J828" s="584"/>
      <c r="K828" s="584"/>
      <c r="L828" s="584"/>
      <c r="M828" s="584"/>
      <c r="N828" s="584"/>
      <c r="O828" s="584"/>
      <c r="P828" s="584"/>
      <c r="Q828" s="584"/>
      <c r="R828" s="584"/>
      <c r="S828" s="584"/>
      <c r="T828" s="584"/>
      <c r="U828" s="584"/>
      <c r="V828" s="581"/>
      <c r="W828" s="581"/>
      <c r="X828" s="581"/>
      <c r="Y828" s="581"/>
      <c r="Z828" s="587"/>
      <c r="AA828" s="581"/>
      <c r="AB828" s="581"/>
      <c r="AC828" s="581"/>
      <c r="AD828" s="581"/>
      <c r="AE828" s="581"/>
      <c r="AF828" s="581"/>
      <c r="AG828" s="581"/>
      <c r="AH828" s="581"/>
    </row>
    <row r="829" spans="7:34" x14ac:dyDescent="0.25">
      <c r="G829" s="586"/>
      <c r="H829" s="584"/>
      <c r="I829" s="584"/>
      <c r="J829" s="584"/>
      <c r="K829" s="584"/>
      <c r="L829" s="584"/>
      <c r="M829" s="584"/>
      <c r="N829" s="584"/>
      <c r="O829" s="584"/>
      <c r="P829" s="584"/>
      <c r="Q829" s="584"/>
      <c r="R829" s="584"/>
      <c r="S829" s="584"/>
      <c r="T829" s="584"/>
      <c r="U829" s="584"/>
      <c r="V829" s="581"/>
      <c r="W829" s="581"/>
      <c r="X829" s="581"/>
      <c r="Y829" s="581"/>
      <c r="Z829" s="587"/>
      <c r="AA829" s="581"/>
      <c r="AB829" s="581"/>
      <c r="AC829" s="581"/>
      <c r="AD829" s="581"/>
      <c r="AE829" s="581"/>
      <c r="AF829" s="581"/>
      <c r="AG829" s="581"/>
      <c r="AH829" s="581"/>
    </row>
    <row r="830" spans="7:34" x14ac:dyDescent="0.25">
      <c r="G830" s="586"/>
      <c r="H830" s="584"/>
      <c r="I830" s="584"/>
      <c r="J830" s="584"/>
      <c r="K830" s="584"/>
      <c r="L830" s="584"/>
      <c r="M830" s="584"/>
      <c r="N830" s="584"/>
      <c r="O830" s="584"/>
      <c r="P830" s="584"/>
      <c r="Q830" s="584"/>
      <c r="R830" s="584"/>
      <c r="S830" s="584"/>
      <c r="T830" s="584"/>
      <c r="U830" s="584"/>
      <c r="V830" s="581"/>
      <c r="W830" s="581"/>
      <c r="X830" s="581"/>
      <c r="Y830" s="581"/>
      <c r="Z830" s="587"/>
      <c r="AA830" s="581"/>
      <c r="AB830" s="581"/>
      <c r="AC830" s="581"/>
      <c r="AD830" s="581"/>
      <c r="AE830" s="581"/>
      <c r="AF830" s="581"/>
      <c r="AG830" s="581"/>
      <c r="AH830" s="581"/>
    </row>
    <row r="831" spans="7:34" x14ac:dyDescent="0.25">
      <c r="G831" s="586"/>
      <c r="H831" s="584"/>
      <c r="I831" s="584"/>
      <c r="J831" s="584"/>
      <c r="K831" s="584"/>
      <c r="L831" s="584"/>
      <c r="M831" s="584"/>
      <c r="N831" s="584"/>
      <c r="O831" s="584"/>
      <c r="P831" s="584"/>
      <c r="Q831" s="584"/>
      <c r="R831" s="584"/>
      <c r="S831" s="584"/>
      <c r="T831" s="584"/>
      <c r="U831" s="584"/>
      <c r="V831" s="581"/>
      <c r="W831" s="581"/>
      <c r="X831" s="581"/>
      <c r="Y831" s="581"/>
      <c r="Z831" s="587"/>
      <c r="AA831" s="581"/>
      <c r="AB831" s="581"/>
      <c r="AC831" s="581"/>
      <c r="AD831" s="581"/>
      <c r="AE831" s="581"/>
      <c r="AF831" s="581"/>
      <c r="AG831" s="581"/>
      <c r="AH831" s="581"/>
    </row>
    <row r="832" spans="7:34" x14ac:dyDescent="0.25">
      <c r="G832" s="586"/>
      <c r="H832" s="584"/>
      <c r="I832" s="584"/>
      <c r="J832" s="584"/>
      <c r="K832" s="584"/>
      <c r="L832" s="584"/>
      <c r="M832" s="584"/>
      <c r="N832" s="584"/>
      <c r="O832" s="584"/>
      <c r="P832" s="584"/>
      <c r="Q832" s="584"/>
      <c r="R832" s="584"/>
      <c r="S832" s="584"/>
      <c r="T832" s="584"/>
      <c r="U832" s="584"/>
      <c r="V832" s="581"/>
      <c r="W832" s="581"/>
      <c r="X832" s="581"/>
      <c r="Y832" s="581"/>
      <c r="Z832" s="587"/>
      <c r="AA832" s="581"/>
      <c r="AB832" s="581"/>
      <c r="AC832" s="581"/>
      <c r="AD832" s="581"/>
      <c r="AE832" s="581"/>
      <c r="AF832" s="581"/>
      <c r="AG832" s="581"/>
      <c r="AH832" s="581"/>
    </row>
    <row r="833" spans="7:34" x14ac:dyDescent="0.25">
      <c r="G833" s="586"/>
      <c r="H833" s="584"/>
      <c r="I833" s="584"/>
      <c r="J833" s="584"/>
      <c r="K833" s="584"/>
      <c r="L833" s="584"/>
      <c r="M833" s="584"/>
      <c r="N833" s="584"/>
      <c r="O833" s="584"/>
      <c r="P833" s="584"/>
      <c r="Q833" s="584"/>
      <c r="R833" s="584"/>
      <c r="S833" s="584"/>
      <c r="T833" s="584"/>
      <c r="U833" s="584"/>
      <c r="V833" s="581"/>
      <c r="W833" s="581"/>
      <c r="X833" s="581"/>
      <c r="Y833" s="581"/>
      <c r="Z833" s="587"/>
      <c r="AA833" s="581"/>
      <c r="AB833" s="581"/>
      <c r="AC833" s="581"/>
      <c r="AD833" s="581"/>
      <c r="AE833" s="581"/>
      <c r="AF833" s="581"/>
      <c r="AG833" s="581"/>
      <c r="AH833" s="581"/>
    </row>
    <row r="834" spans="7:34" x14ac:dyDescent="0.25">
      <c r="G834" s="586"/>
      <c r="H834" s="584"/>
      <c r="I834" s="584"/>
      <c r="J834" s="584"/>
      <c r="K834" s="584"/>
      <c r="L834" s="584"/>
      <c r="M834" s="584"/>
      <c r="N834" s="584"/>
      <c r="O834" s="584"/>
      <c r="P834" s="584"/>
      <c r="Q834" s="584"/>
      <c r="R834" s="584"/>
      <c r="S834" s="584"/>
      <c r="T834" s="584"/>
      <c r="U834" s="584"/>
      <c r="V834" s="581"/>
      <c r="W834" s="581"/>
      <c r="X834" s="581"/>
      <c r="Y834" s="581"/>
      <c r="Z834" s="587"/>
      <c r="AA834" s="581"/>
      <c r="AB834" s="581"/>
      <c r="AC834" s="581"/>
      <c r="AD834" s="581"/>
      <c r="AE834" s="581"/>
      <c r="AF834" s="581"/>
      <c r="AG834" s="581"/>
      <c r="AH834" s="581"/>
    </row>
    <row r="835" spans="7:34" x14ac:dyDescent="0.25">
      <c r="G835" s="586"/>
      <c r="H835" s="584"/>
      <c r="I835" s="584"/>
      <c r="J835" s="584"/>
      <c r="K835" s="584"/>
      <c r="L835" s="584"/>
      <c r="M835" s="584"/>
      <c r="N835" s="584"/>
      <c r="O835" s="584"/>
      <c r="P835" s="584"/>
      <c r="Q835" s="584"/>
      <c r="R835" s="584"/>
      <c r="S835" s="584"/>
      <c r="T835" s="584"/>
      <c r="U835" s="584"/>
      <c r="V835" s="581"/>
      <c r="W835" s="581"/>
      <c r="X835" s="581"/>
      <c r="Y835" s="581"/>
      <c r="Z835" s="587"/>
      <c r="AA835" s="581"/>
      <c r="AB835" s="581"/>
      <c r="AC835" s="581"/>
      <c r="AD835" s="581"/>
      <c r="AE835" s="581"/>
      <c r="AF835" s="581"/>
      <c r="AG835" s="581"/>
      <c r="AH835" s="581"/>
    </row>
    <row r="836" spans="7:34" x14ac:dyDescent="0.25">
      <c r="G836" s="586"/>
      <c r="H836" s="584"/>
      <c r="I836" s="584"/>
      <c r="J836" s="584"/>
      <c r="K836" s="584"/>
      <c r="L836" s="584"/>
      <c r="M836" s="584"/>
      <c r="N836" s="584"/>
      <c r="O836" s="584"/>
      <c r="P836" s="584"/>
      <c r="Q836" s="584"/>
      <c r="R836" s="584"/>
      <c r="S836" s="584"/>
      <c r="T836" s="584"/>
      <c r="U836" s="584"/>
      <c r="V836" s="581"/>
      <c r="W836" s="581"/>
      <c r="X836" s="581"/>
      <c r="Y836" s="581"/>
      <c r="Z836" s="587"/>
      <c r="AA836" s="581"/>
      <c r="AB836" s="581"/>
      <c r="AC836" s="581"/>
      <c r="AD836" s="581"/>
      <c r="AE836" s="581"/>
      <c r="AF836" s="581"/>
      <c r="AG836" s="581"/>
      <c r="AH836" s="581"/>
    </row>
    <row r="837" spans="7:34" x14ac:dyDescent="0.25">
      <c r="G837" s="586"/>
      <c r="H837" s="584"/>
      <c r="I837" s="584"/>
      <c r="J837" s="584"/>
      <c r="K837" s="584"/>
      <c r="L837" s="584"/>
      <c r="M837" s="584"/>
      <c r="N837" s="584"/>
      <c r="O837" s="584"/>
      <c r="P837" s="584"/>
      <c r="Q837" s="584"/>
      <c r="R837" s="584"/>
      <c r="S837" s="584"/>
      <c r="T837" s="584"/>
      <c r="U837" s="584"/>
      <c r="V837" s="581"/>
      <c r="W837" s="581"/>
      <c r="X837" s="581"/>
      <c r="Y837" s="581"/>
      <c r="Z837" s="587"/>
      <c r="AA837" s="581"/>
      <c r="AB837" s="581"/>
      <c r="AC837" s="581"/>
      <c r="AD837" s="581"/>
      <c r="AE837" s="581"/>
      <c r="AF837" s="581"/>
      <c r="AG837" s="581"/>
      <c r="AH837" s="581"/>
    </row>
    <row r="838" spans="7:34" x14ac:dyDescent="0.25">
      <c r="G838" s="586"/>
      <c r="H838" s="584"/>
      <c r="I838" s="584"/>
      <c r="J838" s="584"/>
      <c r="K838" s="584"/>
      <c r="L838" s="584"/>
      <c r="M838" s="584"/>
      <c r="N838" s="584"/>
      <c r="O838" s="584"/>
      <c r="P838" s="584"/>
      <c r="Q838" s="584"/>
      <c r="R838" s="584"/>
      <c r="S838" s="584"/>
      <c r="T838" s="584"/>
      <c r="U838" s="584"/>
      <c r="V838" s="581"/>
      <c r="W838" s="581"/>
      <c r="X838" s="581"/>
      <c r="Y838" s="581"/>
      <c r="Z838" s="587"/>
      <c r="AA838" s="581"/>
      <c r="AB838" s="581"/>
      <c r="AC838" s="581"/>
      <c r="AD838" s="581"/>
      <c r="AE838" s="581"/>
      <c r="AF838" s="581"/>
      <c r="AG838" s="581"/>
      <c r="AH838" s="581"/>
    </row>
    <row r="839" spans="7:34" x14ac:dyDescent="0.25">
      <c r="G839" s="586"/>
      <c r="H839" s="584"/>
      <c r="I839" s="584"/>
      <c r="J839" s="584"/>
      <c r="K839" s="584"/>
      <c r="L839" s="584"/>
      <c r="M839" s="584"/>
      <c r="N839" s="584"/>
      <c r="O839" s="584"/>
      <c r="P839" s="584"/>
      <c r="Q839" s="584"/>
      <c r="R839" s="584"/>
      <c r="S839" s="584"/>
      <c r="T839" s="584"/>
      <c r="U839" s="584"/>
      <c r="V839" s="581"/>
      <c r="W839" s="581"/>
      <c r="X839" s="581"/>
      <c r="Y839" s="581"/>
      <c r="Z839" s="587"/>
      <c r="AA839" s="581"/>
      <c r="AB839" s="581"/>
      <c r="AC839" s="581"/>
      <c r="AD839" s="581"/>
      <c r="AE839" s="581"/>
      <c r="AF839" s="581"/>
      <c r="AG839" s="581"/>
      <c r="AH839" s="581"/>
    </row>
    <row r="840" spans="7:34" x14ac:dyDescent="0.25">
      <c r="G840" s="586"/>
      <c r="H840" s="584"/>
      <c r="I840" s="584"/>
      <c r="J840" s="584"/>
      <c r="K840" s="584"/>
      <c r="L840" s="584"/>
      <c r="M840" s="584"/>
      <c r="N840" s="584"/>
      <c r="O840" s="584"/>
      <c r="P840" s="584"/>
      <c r="Q840" s="584"/>
      <c r="R840" s="584"/>
      <c r="S840" s="584"/>
      <c r="T840" s="584"/>
      <c r="U840" s="584"/>
      <c r="V840" s="581"/>
      <c r="W840" s="581"/>
      <c r="X840" s="581"/>
      <c r="Y840" s="581"/>
      <c r="Z840" s="587"/>
      <c r="AA840" s="581"/>
      <c r="AB840" s="581"/>
      <c r="AC840" s="581"/>
      <c r="AD840" s="581"/>
      <c r="AE840" s="581"/>
      <c r="AF840" s="581"/>
      <c r="AG840" s="581"/>
      <c r="AH840" s="581"/>
    </row>
    <row r="841" spans="7:34" x14ac:dyDescent="0.25">
      <c r="G841" s="586"/>
      <c r="H841" s="584"/>
      <c r="I841" s="584"/>
      <c r="J841" s="584"/>
      <c r="K841" s="584"/>
      <c r="L841" s="584"/>
      <c r="M841" s="584"/>
      <c r="N841" s="584"/>
      <c r="O841" s="584"/>
      <c r="P841" s="584"/>
      <c r="Q841" s="584"/>
      <c r="R841" s="584"/>
      <c r="S841" s="584"/>
      <c r="T841" s="584"/>
      <c r="U841" s="584"/>
      <c r="V841" s="581"/>
      <c r="W841" s="581"/>
      <c r="X841" s="581"/>
      <c r="Y841" s="581"/>
      <c r="Z841" s="587"/>
      <c r="AA841" s="581"/>
      <c r="AB841" s="581"/>
      <c r="AC841" s="581"/>
      <c r="AD841" s="581"/>
      <c r="AE841" s="581"/>
      <c r="AF841" s="581"/>
      <c r="AG841" s="581"/>
      <c r="AH841" s="581"/>
    </row>
    <row r="842" spans="7:34" x14ac:dyDescent="0.25">
      <c r="G842" s="586"/>
      <c r="H842" s="584"/>
      <c r="I842" s="584"/>
      <c r="J842" s="584"/>
      <c r="K842" s="584"/>
      <c r="L842" s="584"/>
      <c r="M842" s="584"/>
      <c r="N842" s="584"/>
      <c r="O842" s="584"/>
      <c r="P842" s="584"/>
      <c r="Q842" s="584"/>
      <c r="R842" s="584"/>
      <c r="S842" s="584"/>
      <c r="T842" s="584"/>
      <c r="U842" s="584"/>
      <c r="V842" s="581"/>
      <c r="W842" s="581"/>
      <c r="X842" s="581"/>
      <c r="Y842" s="581"/>
      <c r="Z842" s="587"/>
      <c r="AA842" s="581"/>
      <c r="AB842" s="581"/>
      <c r="AC842" s="581"/>
      <c r="AD842" s="581"/>
      <c r="AE842" s="581"/>
      <c r="AF842" s="581"/>
      <c r="AG842" s="581"/>
      <c r="AH842" s="581"/>
    </row>
    <row r="843" spans="7:34" x14ac:dyDescent="0.25">
      <c r="G843" s="586"/>
      <c r="H843" s="584"/>
      <c r="I843" s="584"/>
      <c r="J843" s="584"/>
      <c r="K843" s="584"/>
      <c r="L843" s="584"/>
      <c r="M843" s="584"/>
      <c r="N843" s="584"/>
      <c r="O843" s="584"/>
      <c r="P843" s="584"/>
      <c r="Q843" s="584"/>
      <c r="R843" s="584"/>
      <c r="S843" s="584"/>
      <c r="T843" s="584"/>
      <c r="U843" s="584"/>
      <c r="V843" s="581"/>
      <c r="W843" s="581"/>
      <c r="X843" s="581"/>
      <c r="Y843" s="581"/>
      <c r="Z843" s="587"/>
      <c r="AA843" s="581"/>
      <c r="AB843" s="581"/>
      <c r="AC843" s="581"/>
      <c r="AD843" s="581"/>
      <c r="AE843" s="581"/>
      <c r="AF843" s="581"/>
      <c r="AG843" s="581"/>
      <c r="AH843" s="581"/>
    </row>
    <row r="844" spans="7:34" x14ac:dyDescent="0.25">
      <c r="G844" s="586"/>
      <c r="H844" s="584"/>
      <c r="I844" s="584"/>
      <c r="J844" s="584"/>
      <c r="K844" s="584"/>
      <c r="L844" s="584"/>
      <c r="M844" s="584"/>
      <c r="N844" s="584"/>
      <c r="O844" s="584"/>
      <c r="P844" s="584"/>
      <c r="Q844" s="584"/>
      <c r="R844" s="584"/>
      <c r="S844" s="584"/>
      <c r="T844" s="584"/>
      <c r="U844" s="584"/>
      <c r="V844" s="581"/>
      <c r="W844" s="581"/>
      <c r="X844" s="581"/>
      <c r="Y844" s="581"/>
      <c r="Z844" s="587"/>
      <c r="AA844" s="581"/>
      <c r="AB844" s="581"/>
      <c r="AC844" s="581"/>
      <c r="AD844" s="581"/>
      <c r="AE844" s="581"/>
      <c r="AF844" s="581"/>
      <c r="AG844" s="581"/>
      <c r="AH844" s="581"/>
    </row>
    <row r="845" spans="7:34" x14ac:dyDescent="0.25">
      <c r="G845" s="586"/>
      <c r="H845" s="584"/>
      <c r="I845" s="584"/>
      <c r="J845" s="584"/>
      <c r="K845" s="584"/>
      <c r="L845" s="584"/>
      <c r="M845" s="584"/>
      <c r="N845" s="584"/>
      <c r="O845" s="584"/>
      <c r="P845" s="584"/>
      <c r="Q845" s="584"/>
      <c r="R845" s="584"/>
      <c r="S845" s="584"/>
      <c r="T845" s="584"/>
      <c r="U845" s="584"/>
      <c r="V845" s="581"/>
      <c r="W845" s="581"/>
      <c r="X845" s="581"/>
      <c r="Y845" s="581"/>
      <c r="Z845" s="587"/>
      <c r="AA845" s="581"/>
      <c r="AB845" s="581"/>
      <c r="AC845" s="581"/>
      <c r="AD845" s="581"/>
      <c r="AE845" s="581"/>
      <c r="AF845" s="581"/>
      <c r="AG845" s="581"/>
      <c r="AH845" s="581"/>
    </row>
    <row r="846" spans="7:34" x14ac:dyDescent="0.25">
      <c r="G846" s="586"/>
      <c r="H846" s="584"/>
      <c r="I846" s="584"/>
      <c r="J846" s="584"/>
      <c r="K846" s="584"/>
      <c r="L846" s="584"/>
      <c r="M846" s="584"/>
      <c r="N846" s="584"/>
      <c r="O846" s="584"/>
      <c r="P846" s="584"/>
      <c r="Q846" s="584"/>
      <c r="R846" s="584"/>
      <c r="S846" s="584"/>
      <c r="T846" s="584"/>
      <c r="U846" s="584"/>
      <c r="V846" s="581"/>
      <c r="W846" s="581"/>
      <c r="X846" s="581"/>
      <c r="Y846" s="581"/>
      <c r="Z846" s="587"/>
      <c r="AA846" s="581"/>
      <c r="AB846" s="581"/>
      <c r="AC846" s="581"/>
      <c r="AD846" s="581"/>
      <c r="AE846" s="581"/>
      <c r="AF846" s="581"/>
      <c r="AG846" s="581"/>
      <c r="AH846" s="581"/>
    </row>
    <row r="847" spans="7:34" x14ac:dyDescent="0.25">
      <c r="G847" s="586"/>
      <c r="H847" s="584"/>
      <c r="I847" s="584"/>
      <c r="J847" s="584"/>
      <c r="K847" s="584"/>
      <c r="L847" s="584"/>
      <c r="M847" s="584"/>
      <c r="N847" s="584"/>
      <c r="O847" s="584"/>
      <c r="P847" s="584"/>
      <c r="Q847" s="584"/>
      <c r="R847" s="584"/>
      <c r="S847" s="584"/>
      <c r="T847" s="584"/>
      <c r="U847" s="584"/>
      <c r="V847" s="581"/>
      <c r="W847" s="581"/>
      <c r="X847" s="581"/>
      <c r="Y847" s="581"/>
      <c r="Z847" s="587"/>
      <c r="AA847" s="581"/>
      <c r="AB847" s="581"/>
      <c r="AC847" s="581"/>
      <c r="AD847" s="581"/>
      <c r="AE847" s="581"/>
      <c r="AF847" s="581"/>
      <c r="AG847" s="581"/>
      <c r="AH847" s="581"/>
    </row>
    <row r="848" spans="7:34" x14ac:dyDescent="0.25">
      <c r="G848" s="586"/>
      <c r="H848" s="584"/>
      <c r="I848" s="584"/>
      <c r="J848" s="584"/>
      <c r="K848" s="584"/>
      <c r="L848" s="584"/>
      <c r="M848" s="584"/>
      <c r="N848" s="584"/>
      <c r="O848" s="584"/>
      <c r="P848" s="584"/>
      <c r="Q848" s="584"/>
      <c r="R848" s="584"/>
      <c r="S848" s="584"/>
      <c r="T848" s="584"/>
      <c r="U848" s="584"/>
      <c r="V848" s="581"/>
      <c r="W848" s="581"/>
      <c r="X848" s="581"/>
      <c r="Y848" s="581"/>
      <c r="Z848" s="587"/>
      <c r="AA848" s="581"/>
      <c r="AB848" s="581"/>
      <c r="AC848" s="581"/>
      <c r="AD848" s="581"/>
      <c r="AE848" s="581"/>
      <c r="AF848" s="581"/>
      <c r="AG848" s="581"/>
      <c r="AH848" s="581"/>
    </row>
    <row r="849" spans="7:34" x14ac:dyDescent="0.25">
      <c r="G849" s="586"/>
      <c r="H849" s="584"/>
      <c r="I849" s="584"/>
      <c r="J849" s="584"/>
      <c r="K849" s="584"/>
      <c r="L849" s="584"/>
      <c r="M849" s="584"/>
      <c r="N849" s="584"/>
      <c r="O849" s="584"/>
      <c r="P849" s="584"/>
      <c r="Q849" s="584"/>
      <c r="R849" s="584"/>
      <c r="S849" s="584"/>
      <c r="T849" s="584"/>
      <c r="U849" s="584"/>
      <c r="V849" s="581"/>
      <c r="W849" s="581"/>
      <c r="X849" s="581"/>
      <c r="Y849" s="581"/>
      <c r="Z849" s="587"/>
      <c r="AA849" s="581"/>
      <c r="AB849" s="581"/>
      <c r="AC849" s="581"/>
      <c r="AD849" s="581"/>
      <c r="AE849" s="581"/>
      <c r="AF849" s="581"/>
      <c r="AG849" s="581"/>
      <c r="AH849" s="581"/>
    </row>
    <row r="850" spans="7:34" x14ac:dyDescent="0.25">
      <c r="G850" s="586"/>
      <c r="H850" s="584"/>
      <c r="I850" s="584"/>
      <c r="J850" s="584"/>
      <c r="K850" s="584"/>
      <c r="L850" s="584"/>
      <c r="M850" s="584"/>
      <c r="N850" s="584"/>
      <c r="O850" s="584"/>
      <c r="P850" s="584"/>
      <c r="Q850" s="584"/>
      <c r="R850" s="584"/>
      <c r="S850" s="584"/>
      <c r="T850" s="584"/>
      <c r="U850" s="584"/>
      <c r="V850" s="581"/>
      <c r="W850" s="581"/>
      <c r="X850" s="581"/>
      <c r="Y850" s="581"/>
      <c r="Z850" s="587"/>
      <c r="AA850" s="581"/>
      <c r="AB850" s="581"/>
      <c r="AC850" s="581"/>
      <c r="AD850" s="581"/>
      <c r="AE850" s="581"/>
      <c r="AF850" s="581"/>
      <c r="AG850" s="581"/>
      <c r="AH850" s="581"/>
    </row>
    <row r="851" spans="7:34" x14ac:dyDescent="0.25">
      <c r="G851" s="586"/>
      <c r="H851" s="584"/>
      <c r="I851" s="584"/>
      <c r="J851" s="584"/>
      <c r="K851" s="584"/>
      <c r="L851" s="584"/>
      <c r="M851" s="584"/>
      <c r="N851" s="584"/>
      <c r="O851" s="584"/>
      <c r="P851" s="584"/>
      <c r="Q851" s="584"/>
      <c r="R851" s="584"/>
      <c r="S851" s="584"/>
      <c r="T851" s="584"/>
      <c r="U851" s="584"/>
      <c r="V851" s="581"/>
      <c r="W851" s="581"/>
      <c r="X851" s="581"/>
      <c r="Y851" s="581"/>
      <c r="Z851" s="587"/>
      <c r="AA851" s="581"/>
      <c r="AB851" s="581"/>
      <c r="AC851" s="581"/>
      <c r="AD851" s="581"/>
      <c r="AE851" s="581"/>
      <c r="AF851" s="581"/>
      <c r="AG851" s="581"/>
      <c r="AH851" s="581"/>
    </row>
    <row r="852" spans="7:34" x14ac:dyDescent="0.25">
      <c r="G852" s="586"/>
      <c r="H852" s="584"/>
      <c r="I852" s="584"/>
      <c r="J852" s="584"/>
      <c r="K852" s="584"/>
      <c r="L852" s="584"/>
      <c r="M852" s="584"/>
      <c r="N852" s="584"/>
      <c r="O852" s="584"/>
      <c r="P852" s="584"/>
      <c r="Q852" s="584"/>
      <c r="R852" s="584"/>
      <c r="S852" s="584"/>
      <c r="T852" s="584"/>
      <c r="U852" s="584"/>
      <c r="V852" s="581"/>
      <c r="W852" s="581"/>
      <c r="X852" s="581"/>
      <c r="Y852" s="581"/>
      <c r="Z852" s="587"/>
      <c r="AA852" s="581"/>
      <c r="AB852" s="581"/>
      <c r="AC852" s="581"/>
      <c r="AD852" s="581"/>
      <c r="AE852" s="581"/>
      <c r="AF852" s="581"/>
      <c r="AG852" s="581"/>
      <c r="AH852" s="581"/>
    </row>
    <row r="853" spans="7:34" x14ac:dyDescent="0.25">
      <c r="G853" s="586"/>
      <c r="H853" s="584"/>
      <c r="I853" s="584"/>
      <c r="J853" s="584"/>
      <c r="K853" s="584"/>
      <c r="L853" s="584"/>
      <c r="M853" s="584"/>
      <c r="N853" s="584"/>
      <c r="O853" s="584"/>
      <c r="P853" s="584"/>
      <c r="Q853" s="584"/>
      <c r="R853" s="584"/>
      <c r="S853" s="584"/>
      <c r="T853" s="584"/>
      <c r="U853" s="584"/>
      <c r="V853" s="581"/>
      <c r="W853" s="581"/>
      <c r="X853" s="581"/>
      <c r="Y853" s="581"/>
      <c r="Z853" s="587"/>
      <c r="AA853" s="581"/>
      <c r="AB853" s="581"/>
      <c r="AC853" s="581"/>
      <c r="AD853" s="581"/>
      <c r="AE853" s="581"/>
      <c r="AF853" s="581"/>
      <c r="AG853" s="581"/>
      <c r="AH853" s="581"/>
    </row>
    <row r="854" spans="7:34" x14ac:dyDescent="0.25">
      <c r="G854" s="586"/>
      <c r="H854" s="584"/>
      <c r="I854" s="584"/>
      <c r="J854" s="584"/>
      <c r="K854" s="584"/>
      <c r="L854" s="584"/>
      <c r="M854" s="584"/>
      <c r="N854" s="584"/>
      <c r="O854" s="584"/>
      <c r="P854" s="584"/>
      <c r="Q854" s="584"/>
      <c r="R854" s="584"/>
      <c r="S854" s="584"/>
      <c r="T854" s="584"/>
      <c r="U854" s="584"/>
      <c r="V854" s="581"/>
      <c r="W854" s="581"/>
      <c r="X854" s="581"/>
      <c r="Y854" s="581"/>
      <c r="Z854" s="587"/>
      <c r="AA854" s="581"/>
      <c r="AB854" s="581"/>
      <c r="AC854" s="581"/>
      <c r="AD854" s="581"/>
      <c r="AE854" s="581"/>
      <c r="AF854" s="581"/>
      <c r="AG854" s="581"/>
      <c r="AH854" s="581"/>
    </row>
    <row r="855" spans="7:34" x14ac:dyDescent="0.25">
      <c r="G855" s="586"/>
      <c r="H855" s="584"/>
      <c r="I855" s="584"/>
      <c r="J855" s="584"/>
      <c r="K855" s="584"/>
      <c r="L855" s="584"/>
      <c r="M855" s="584"/>
      <c r="N855" s="584"/>
      <c r="O855" s="584"/>
      <c r="P855" s="584"/>
      <c r="Q855" s="584"/>
      <c r="R855" s="584"/>
      <c r="S855" s="584"/>
      <c r="T855" s="584"/>
      <c r="U855" s="584"/>
      <c r="V855" s="581"/>
      <c r="W855" s="581"/>
      <c r="X855" s="581"/>
      <c r="Y855" s="581"/>
      <c r="Z855" s="587"/>
      <c r="AA855" s="581"/>
      <c r="AB855" s="581"/>
      <c r="AC855" s="581"/>
      <c r="AD855" s="581"/>
      <c r="AE855" s="581"/>
      <c r="AF855" s="581"/>
      <c r="AG855" s="581"/>
      <c r="AH855" s="581"/>
    </row>
    <row r="856" spans="7:34" x14ac:dyDescent="0.25">
      <c r="G856" s="586"/>
      <c r="H856" s="584"/>
      <c r="I856" s="584"/>
      <c r="J856" s="584"/>
      <c r="K856" s="584"/>
      <c r="L856" s="584"/>
      <c r="M856" s="584"/>
      <c r="N856" s="584"/>
      <c r="O856" s="584"/>
      <c r="P856" s="584"/>
      <c r="Q856" s="584"/>
      <c r="R856" s="584"/>
      <c r="S856" s="584"/>
      <c r="T856" s="584"/>
      <c r="U856" s="584"/>
      <c r="V856" s="581"/>
      <c r="W856" s="581"/>
      <c r="X856" s="581"/>
      <c r="Y856" s="581"/>
      <c r="Z856" s="587"/>
      <c r="AA856" s="581"/>
      <c r="AB856" s="581"/>
      <c r="AC856" s="581"/>
      <c r="AD856" s="581"/>
      <c r="AE856" s="581"/>
      <c r="AF856" s="581"/>
      <c r="AG856" s="581"/>
      <c r="AH856" s="581"/>
    </row>
    <row r="857" spans="7:34" x14ac:dyDescent="0.25">
      <c r="G857" s="586"/>
      <c r="H857" s="584"/>
      <c r="I857" s="584"/>
      <c r="J857" s="584"/>
      <c r="K857" s="584"/>
      <c r="L857" s="584"/>
      <c r="M857" s="584"/>
      <c r="N857" s="584"/>
      <c r="O857" s="584"/>
      <c r="P857" s="584"/>
      <c r="Q857" s="584"/>
      <c r="R857" s="584"/>
      <c r="S857" s="584"/>
      <c r="T857" s="584"/>
      <c r="U857" s="584"/>
      <c r="V857" s="581"/>
      <c r="W857" s="581"/>
      <c r="X857" s="581"/>
      <c r="Y857" s="581"/>
      <c r="Z857" s="587"/>
      <c r="AA857" s="581"/>
      <c r="AB857" s="581"/>
      <c r="AC857" s="581"/>
      <c r="AD857" s="581"/>
      <c r="AE857" s="581"/>
      <c r="AF857" s="581"/>
      <c r="AG857" s="581"/>
      <c r="AH857" s="581"/>
    </row>
    <row r="858" spans="7:34" x14ac:dyDescent="0.25">
      <c r="G858" s="586"/>
      <c r="H858" s="584"/>
      <c r="I858" s="584"/>
      <c r="J858" s="584"/>
      <c r="K858" s="584"/>
      <c r="L858" s="584"/>
      <c r="M858" s="584"/>
      <c r="N858" s="584"/>
      <c r="O858" s="584"/>
      <c r="P858" s="584"/>
      <c r="Q858" s="584"/>
      <c r="R858" s="584"/>
      <c r="S858" s="584"/>
      <c r="T858" s="584"/>
      <c r="U858" s="584"/>
      <c r="V858" s="581"/>
      <c r="W858" s="581"/>
      <c r="X858" s="581"/>
      <c r="Y858" s="581"/>
      <c r="Z858" s="587"/>
      <c r="AA858" s="581"/>
      <c r="AB858" s="581"/>
      <c r="AC858" s="581"/>
      <c r="AD858" s="581"/>
      <c r="AE858" s="581"/>
      <c r="AF858" s="581"/>
      <c r="AG858" s="581"/>
      <c r="AH858" s="581"/>
    </row>
    <row r="859" spans="7:34" x14ac:dyDescent="0.25">
      <c r="G859" s="586"/>
      <c r="H859" s="584"/>
      <c r="I859" s="584"/>
      <c r="J859" s="584"/>
      <c r="K859" s="584"/>
      <c r="L859" s="584"/>
      <c r="M859" s="584"/>
      <c r="N859" s="584"/>
      <c r="O859" s="584"/>
      <c r="P859" s="584"/>
      <c r="Q859" s="584"/>
      <c r="R859" s="584"/>
      <c r="S859" s="584"/>
      <c r="T859" s="584"/>
      <c r="U859" s="584"/>
      <c r="V859" s="581"/>
      <c r="W859" s="581"/>
      <c r="X859" s="581"/>
      <c r="Y859" s="581"/>
      <c r="Z859" s="587"/>
      <c r="AA859" s="581"/>
      <c r="AB859" s="581"/>
      <c r="AC859" s="581"/>
      <c r="AD859" s="581"/>
      <c r="AE859" s="581"/>
      <c r="AF859" s="581"/>
      <c r="AG859" s="581"/>
      <c r="AH859" s="581"/>
    </row>
    <row r="860" spans="7:34" x14ac:dyDescent="0.25">
      <c r="G860" s="586"/>
      <c r="H860" s="584"/>
      <c r="I860" s="584"/>
      <c r="J860" s="584"/>
      <c r="K860" s="584"/>
      <c r="L860" s="584"/>
      <c r="M860" s="584"/>
      <c r="N860" s="584"/>
      <c r="O860" s="584"/>
      <c r="P860" s="584"/>
      <c r="Q860" s="584"/>
      <c r="R860" s="584"/>
      <c r="S860" s="584"/>
      <c r="T860" s="584"/>
      <c r="U860" s="584"/>
      <c r="V860" s="581"/>
      <c r="W860" s="581"/>
      <c r="X860" s="581"/>
      <c r="Y860" s="581"/>
      <c r="Z860" s="587"/>
      <c r="AA860" s="581"/>
      <c r="AB860" s="581"/>
      <c r="AC860" s="581"/>
      <c r="AD860" s="581"/>
      <c r="AE860" s="581"/>
      <c r="AF860" s="581"/>
      <c r="AG860" s="581"/>
      <c r="AH860" s="581"/>
    </row>
    <row r="861" spans="7:34" x14ac:dyDescent="0.25">
      <c r="G861" s="586"/>
      <c r="H861" s="584"/>
      <c r="I861" s="584"/>
      <c r="J861" s="584"/>
      <c r="K861" s="584"/>
      <c r="L861" s="584"/>
      <c r="M861" s="584"/>
      <c r="N861" s="584"/>
      <c r="O861" s="584"/>
      <c r="P861" s="584"/>
      <c r="Q861" s="584"/>
      <c r="R861" s="584"/>
      <c r="S861" s="584"/>
      <c r="T861" s="584"/>
      <c r="U861" s="584"/>
      <c r="V861" s="581"/>
      <c r="W861" s="581"/>
      <c r="X861" s="581"/>
      <c r="Y861" s="581"/>
      <c r="Z861" s="587"/>
      <c r="AA861" s="581"/>
      <c r="AB861" s="581"/>
      <c r="AC861" s="581"/>
      <c r="AD861" s="581"/>
      <c r="AE861" s="581"/>
      <c r="AF861" s="581"/>
      <c r="AG861" s="581"/>
      <c r="AH861" s="581"/>
    </row>
    <row r="862" spans="7:34" x14ac:dyDescent="0.25">
      <c r="G862" s="586"/>
      <c r="H862" s="584"/>
      <c r="I862" s="584"/>
      <c r="J862" s="584"/>
      <c r="K862" s="584"/>
      <c r="L862" s="584"/>
      <c r="M862" s="584"/>
      <c r="N862" s="584"/>
      <c r="O862" s="584"/>
      <c r="P862" s="584"/>
      <c r="Q862" s="584"/>
      <c r="R862" s="584"/>
      <c r="S862" s="584"/>
      <c r="T862" s="584"/>
      <c r="U862" s="584"/>
      <c r="V862" s="581"/>
      <c r="W862" s="581"/>
      <c r="X862" s="581"/>
      <c r="Y862" s="581"/>
      <c r="Z862" s="587"/>
      <c r="AA862" s="581"/>
      <c r="AB862" s="581"/>
      <c r="AC862" s="581"/>
      <c r="AD862" s="581"/>
      <c r="AE862" s="581"/>
      <c r="AF862" s="581"/>
      <c r="AG862" s="581"/>
      <c r="AH862" s="581"/>
    </row>
    <row r="863" spans="7:34" x14ac:dyDescent="0.25">
      <c r="G863" s="586"/>
      <c r="H863" s="584"/>
      <c r="I863" s="584"/>
      <c r="J863" s="584"/>
      <c r="K863" s="584"/>
      <c r="L863" s="584"/>
      <c r="M863" s="584"/>
      <c r="N863" s="584"/>
      <c r="O863" s="584"/>
      <c r="P863" s="584"/>
      <c r="Q863" s="584"/>
      <c r="R863" s="584"/>
      <c r="S863" s="584"/>
      <c r="T863" s="584"/>
      <c r="U863" s="584"/>
      <c r="V863" s="581"/>
      <c r="W863" s="581"/>
      <c r="X863" s="581"/>
      <c r="Y863" s="581"/>
      <c r="Z863" s="587"/>
      <c r="AA863" s="581"/>
      <c r="AB863" s="581"/>
      <c r="AC863" s="581"/>
      <c r="AD863" s="581"/>
      <c r="AE863" s="581"/>
      <c r="AF863" s="581"/>
      <c r="AG863" s="581"/>
      <c r="AH863" s="581"/>
    </row>
    <row r="864" spans="7:34" x14ac:dyDescent="0.25">
      <c r="G864" s="586"/>
      <c r="H864" s="584"/>
      <c r="I864" s="584"/>
      <c r="J864" s="584"/>
      <c r="K864" s="584"/>
      <c r="L864" s="584"/>
      <c r="M864" s="584"/>
      <c r="N864" s="584"/>
      <c r="O864" s="584"/>
      <c r="P864" s="584"/>
      <c r="Q864" s="584"/>
      <c r="R864" s="584"/>
      <c r="S864" s="584"/>
      <c r="T864" s="584"/>
      <c r="U864" s="584"/>
      <c r="V864" s="581"/>
      <c r="W864" s="581"/>
      <c r="X864" s="581"/>
      <c r="Y864" s="581"/>
      <c r="Z864" s="587"/>
      <c r="AA864" s="581"/>
      <c r="AB864" s="581"/>
      <c r="AC864" s="581"/>
      <c r="AD864" s="581"/>
      <c r="AE864" s="581"/>
      <c r="AF864" s="581"/>
      <c r="AG864" s="581"/>
      <c r="AH864" s="581"/>
    </row>
    <row r="865" spans="7:34" x14ac:dyDescent="0.25">
      <c r="G865" s="586"/>
      <c r="H865" s="584"/>
      <c r="I865" s="584"/>
      <c r="J865" s="584"/>
      <c r="K865" s="584"/>
      <c r="L865" s="584"/>
      <c r="M865" s="584"/>
      <c r="N865" s="584"/>
      <c r="O865" s="584"/>
      <c r="P865" s="584"/>
      <c r="Q865" s="584"/>
      <c r="R865" s="584"/>
      <c r="S865" s="584"/>
      <c r="T865" s="584"/>
      <c r="U865" s="584"/>
      <c r="V865" s="581"/>
      <c r="W865" s="581"/>
      <c r="X865" s="581"/>
      <c r="Y865" s="581"/>
      <c r="Z865" s="587"/>
      <c r="AA865" s="581"/>
      <c r="AB865" s="581"/>
      <c r="AC865" s="581"/>
      <c r="AD865" s="581"/>
      <c r="AE865" s="581"/>
      <c r="AF865" s="581"/>
      <c r="AG865" s="581"/>
      <c r="AH865" s="581"/>
    </row>
    <row r="866" spans="7:34" x14ac:dyDescent="0.25">
      <c r="G866" s="586"/>
      <c r="H866" s="584"/>
      <c r="I866" s="584"/>
      <c r="J866" s="584"/>
      <c r="K866" s="584"/>
      <c r="L866" s="584"/>
      <c r="M866" s="584"/>
      <c r="N866" s="584"/>
      <c r="O866" s="584"/>
      <c r="P866" s="584"/>
      <c r="Q866" s="584"/>
      <c r="R866" s="584"/>
      <c r="S866" s="584"/>
      <c r="T866" s="584"/>
      <c r="U866" s="584"/>
      <c r="V866" s="581"/>
      <c r="W866" s="581"/>
      <c r="X866" s="581"/>
      <c r="Y866" s="581"/>
      <c r="Z866" s="587"/>
      <c r="AA866" s="581"/>
      <c r="AB866" s="581"/>
      <c r="AC866" s="581"/>
      <c r="AD866" s="581"/>
      <c r="AE866" s="581"/>
      <c r="AF866" s="581"/>
      <c r="AG866" s="581"/>
      <c r="AH866" s="581"/>
    </row>
    <row r="867" spans="7:34" x14ac:dyDescent="0.25">
      <c r="G867" s="586"/>
      <c r="H867" s="584"/>
      <c r="I867" s="584"/>
      <c r="J867" s="584"/>
      <c r="K867" s="584"/>
      <c r="L867" s="584"/>
      <c r="M867" s="584"/>
      <c r="N867" s="584"/>
      <c r="O867" s="584"/>
      <c r="P867" s="584"/>
      <c r="Q867" s="584"/>
      <c r="R867" s="584"/>
      <c r="S867" s="584"/>
      <c r="T867" s="584"/>
      <c r="U867" s="584"/>
      <c r="V867" s="581"/>
      <c r="W867" s="581"/>
      <c r="X867" s="581"/>
      <c r="Y867" s="581"/>
      <c r="Z867" s="587"/>
      <c r="AA867" s="581"/>
      <c r="AB867" s="581"/>
      <c r="AC867" s="581"/>
      <c r="AD867" s="581"/>
      <c r="AE867" s="581"/>
      <c r="AF867" s="581"/>
      <c r="AG867" s="581"/>
      <c r="AH867" s="581"/>
    </row>
    <row r="868" spans="7:34" x14ac:dyDescent="0.25">
      <c r="G868" s="586"/>
      <c r="H868" s="584"/>
      <c r="I868" s="584"/>
      <c r="J868" s="584"/>
      <c r="K868" s="584"/>
      <c r="L868" s="584"/>
      <c r="M868" s="584"/>
      <c r="N868" s="584"/>
      <c r="O868" s="584"/>
      <c r="P868" s="584"/>
      <c r="Q868" s="584"/>
      <c r="R868" s="584"/>
      <c r="S868" s="584"/>
      <c r="T868" s="584"/>
      <c r="U868" s="584"/>
      <c r="V868" s="581"/>
      <c r="W868" s="581"/>
      <c r="X868" s="581"/>
      <c r="Y868" s="581"/>
      <c r="Z868" s="587"/>
      <c r="AA868" s="581"/>
      <c r="AB868" s="581"/>
      <c r="AC868" s="581"/>
      <c r="AD868" s="581"/>
      <c r="AE868" s="581"/>
      <c r="AF868" s="581"/>
      <c r="AG868" s="581"/>
      <c r="AH868" s="581"/>
    </row>
    <row r="869" spans="7:34" x14ac:dyDescent="0.25">
      <c r="G869" s="586"/>
      <c r="H869" s="584"/>
      <c r="I869" s="584"/>
      <c r="J869" s="584"/>
      <c r="K869" s="584"/>
      <c r="L869" s="584"/>
      <c r="M869" s="584"/>
      <c r="N869" s="584"/>
      <c r="O869" s="584"/>
      <c r="P869" s="584"/>
      <c r="Q869" s="584"/>
      <c r="R869" s="584"/>
      <c r="S869" s="584"/>
      <c r="T869" s="584"/>
      <c r="U869" s="584"/>
      <c r="V869" s="581"/>
      <c r="W869" s="581"/>
      <c r="X869" s="581"/>
      <c r="Y869" s="581"/>
      <c r="Z869" s="587"/>
      <c r="AA869" s="581"/>
      <c r="AB869" s="581"/>
      <c r="AC869" s="581"/>
      <c r="AD869" s="581"/>
      <c r="AE869" s="581"/>
      <c r="AF869" s="581"/>
      <c r="AG869" s="581"/>
      <c r="AH869" s="581"/>
    </row>
    <row r="870" spans="7:34" x14ac:dyDescent="0.25">
      <c r="G870" s="586"/>
      <c r="H870" s="584"/>
      <c r="I870" s="584"/>
      <c r="J870" s="584"/>
      <c r="K870" s="584"/>
      <c r="L870" s="584"/>
      <c r="M870" s="584"/>
      <c r="N870" s="584"/>
      <c r="O870" s="584"/>
      <c r="P870" s="584"/>
      <c r="Q870" s="584"/>
      <c r="R870" s="584"/>
      <c r="S870" s="584"/>
      <c r="T870" s="584"/>
      <c r="U870" s="584"/>
      <c r="V870" s="581"/>
      <c r="W870" s="581"/>
      <c r="X870" s="581"/>
      <c r="Y870" s="581"/>
      <c r="Z870" s="587"/>
      <c r="AA870" s="581"/>
      <c r="AB870" s="581"/>
      <c r="AC870" s="581"/>
      <c r="AD870" s="581"/>
      <c r="AE870" s="581"/>
      <c r="AF870" s="581"/>
      <c r="AG870" s="581"/>
      <c r="AH870" s="581"/>
    </row>
    <row r="871" spans="7:34" x14ac:dyDescent="0.25">
      <c r="G871" s="586"/>
      <c r="H871" s="584"/>
      <c r="I871" s="584"/>
      <c r="J871" s="584"/>
      <c r="K871" s="584"/>
      <c r="L871" s="584"/>
      <c r="M871" s="584"/>
      <c r="N871" s="584"/>
      <c r="O871" s="584"/>
      <c r="P871" s="584"/>
      <c r="Q871" s="584"/>
      <c r="R871" s="584"/>
      <c r="S871" s="584"/>
      <c r="T871" s="584"/>
      <c r="U871" s="584"/>
      <c r="V871" s="581"/>
      <c r="W871" s="581"/>
      <c r="X871" s="581"/>
      <c r="Y871" s="581"/>
      <c r="Z871" s="587"/>
      <c r="AA871" s="581"/>
      <c r="AB871" s="581"/>
      <c r="AC871" s="581"/>
      <c r="AD871" s="581"/>
      <c r="AE871" s="581"/>
      <c r="AF871" s="581"/>
      <c r="AG871" s="581"/>
      <c r="AH871" s="581"/>
    </row>
    <row r="872" spans="7:34" x14ac:dyDescent="0.25">
      <c r="G872" s="586"/>
      <c r="H872" s="584"/>
      <c r="I872" s="584"/>
      <c r="J872" s="584"/>
      <c r="K872" s="584"/>
      <c r="L872" s="584"/>
      <c r="M872" s="584"/>
      <c r="N872" s="584"/>
      <c r="O872" s="584"/>
      <c r="P872" s="584"/>
      <c r="Q872" s="584"/>
      <c r="R872" s="584"/>
      <c r="S872" s="584"/>
      <c r="T872" s="584"/>
      <c r="U872" s="584"/>
      <c r="V872" s="581"/>
      <c r="W872" s="581"/>
      <c r="X872" s="581"/>
      <c r="Y872" s="581"/>
      <c r="Z872" s="587"/>
      <c r="AA872" s="581"/>
      <c r="AB872" s="581"/>
      <c r="AC872" s="581"/>
      <c r="AD872" s="581"/>
      <c r="AE872" s="581"/>
      <c r="AF872" s="581"/>
      <c r="AG872" s="581"/>
      <c r="AH872" s="581"/>
    </row>
    <row r="873" spans="7:34" x14ac:dyDescent="0.25">
      <c r="G873" s="586"/>
      <c r="H873" s="584"/>
      <c r="I873" s="584"/>
      <c r="J873" s="584"/>
      <c r="K873" s="584"/>
      <c r="L873" s="584"/>
      <c r="M873" s="584"/>
      <c r="N873" s="584"/>
      <c r="O873" s="584"/>
      <c r="P873" s="584"/>
      <c r="Q873" s="584"/>
      <c r="R873" s="584"/>
      <c r="S873" s="584"/>
      <c r="T873" s="584"/>
      <c r="U873" s="584"/>
      <c r="V873" s="581"/>
      <c r="W873" s="581"/>
      <c r="X873" s="581"/>
      <c r="Y873" s="581"/>
      <c r="Z873" s="587"/>
      <c r="AA873" s="581"/>
      <c r="AB873" s="581"/>
      <c r="AC873" s="581"/>
      <c r="AD873" s="581"/>
      <c r="AE873" s="581"/>
      <c r="AF873" s="581"/>
      <c r="AG873" s="581"/>
      <c r="AH873" s="581"/>
    </row>
    <row r="874" spans="7:34" x14ac:dyDescent="0.25">
      <c r="G874" s="586"/>
      <c r="H874" s="584"/>
      <c r="I874" s="584"/>
      <c r="J874" s="584"/>
      <c r="K874" s="584"/>
      <c r="L874" s="584"/>
      <c r="M874" s="584"/>
      <c r="N874" s="584"/>
      <c r="O874" s="584"/>
      <c r="P874" s="584"/>
      <c r="Q874" s="584"/>
      <c r="R874" s="584"/>
      <c r="S874" s="584"/>
      <c r="T874" s="584"/>
      <c r="U874" s="584"/>
      <c r="V874" s="581"/>
      <c r="W874" s="581"/>
      <c r="X874" s="581"/>
      <c r="Y874" s="581"/>
      <c r="Z874" s="587"/>
      <c r="AA874" s="581"/>
      <c r="AB874" s="581"/>
      <c r="AC874" s="581"/>
      <c r="AD874" s="581"/>
      <c r="AE874" s="581"/>
      <c r="AF874" s="581"/>
      <c r="AG874" s="581"/>
      <c r="AH874" s="581"/>
    </row>
    <row r="875" spans="7:34" x14ac:dyDescent="0.25">
      <c r="G875" s="586"/>
      <c r="H875" s="584"/>
      <c r="I875" s="584"/>
      <c r="J875" s="584"/>
      <c r="K875" s="584"/>
      <c r="L875" s="584"/>
      <c r="M875" s="584"/>
      <c r="N875" s="584"/>
      <c r="O875" s="584"/>
      <c r="P875" s="584"/>
      <c r="Q875" s="584"/>
      <c r="R875" s="584"/>
      <c r="S875" s="584"/>
      <c r="T875" s="584"/>
      <c r="U875" s="584"/>
      <c r="V875" s="581"/>
      <c r="W875" s="581"/>
      <c r="X875" s="581"/>
      <c r="Y875" s="581"/>
      <c r="Z875" s="587"/>
      <c r="AA875" s="581"/>
      <c r="AB875" s="581"/>
      <c r="AC875" s="581"/>
      <c r="AD875" s="581"/>
      <c r="AE875" s="581"/>
      <c r="AF875" s="581"/>
      <c r="AG875" s="581"/>
      <c r="AH875" s="581"/>
    </row>
    <row r="876" spans="7:34" x14ac:dyDescent="0.25">
      <c r="G876" s="586"/>
      <c r="H876" s="584"/>
      <c r="I876" s="584"/>
      <c r="J876" s="584"/>
      <c r="K876" s="584"/>
      <c r="L876" s="584"/>
      <c r="M876" s="584"/>
      <c r="N876" s="584"/>
      <c r="O876" s="584"/>
      <c r="P876" s="584"/>
      <c r="Q876" s="584"/>
      <c r="R876" s="584"/>
      <c r="S876" s="584"/>
      <c r="T876" s="584"/>
      <c r="U876" s="584"/>
      <c r="V876" s="581"/>
      <c r="W876" s="581"/>
      <c r="X876" s="581"/>
      <c r="Y876" s="581"/>
      <c r="Z876" s="587"/>
      <c r="AA876" s="581"/>
      <c r="AB876" s="581"/>
      <c r="AC876" s="581"/>
      <c r="AD876" s="581"/>
      <c r="AE876" s="581"/>
      <c r="AF876" s="581"/>
      <c r="AG876" s="581"/>
      <c r="AH876" s="581"/>
    </row>
    <row r="877" spans="7:34" x14ac:dyDescent="0.25">
      <c r="G877" s="586"/>
      <c r="H877" s="584"/>
      <c r="I877" s="584"/>
      <c r="J877" s="584"/>
      <c r="K877" s="584"/>
      <c r="L877" s="584"/>
      <c r="M877" s="584"/>
      <c r="N877" s="584"/>
      <c r="O877" s="584"/>
      <c r="P877" s="584"/>
      <c r="Q877" s="584"/>
      <c r="R877" s="584"/>
      <c r="S877" s="584"/>
      <c r="T877" s="584"/>
      <c r="U877" s="584"/>
      <c r="V877" s="581"/>
      <c r="W877" s="581"/>
      <c r="X877" s="581"/>
      <c r="Y877" s="581"/>
      <c r="Z877" s="587"/>
      <c r="AA877" s="581"/>
      <c r="AB877" s="581"/>
      <c r="AC877" s="581"/>
      <c r="AD877" s="581"/>
      <c r="AE877" s="581"/>
      <c r="AF877" s="581"/>
      <c r="AG877" s="581"/>
      <c r="AH877" s="581"/>
    </row>
    <row r="878" spans="7:34" x14ac:dyDescent="0.25">
      <c r="G878" s="586"/>
      <c r="H878" s="584"/>
      <c r="I878" s="584"/>
      <c r="J878" s="584"/>
      <c r="K878" s="584"/>
      <c r="L878" s="584"/>
      <c r="M878" s="584"/>
      <c r="N878" s="584"/>
      <c r="O878" s="584"/>
      <c r="P878" s="584"/>
      <c r="Q878" s="584"/>
      <c r="R878" s="584"/>
      <c r="S878" s="584"/>
      <c r="T878" s="584"/>
      <c r="U878" s="584"/>
      <c r="V878" s="581"/>
      <c r="W878" s="581"/>
      <c r="X878" s="581"/>
      <c r="Y878" s="581"/>
      <c r="Z878" s="587"/>
      <c r="AA878" s="581"/>
      <c r="AB878" s="581"/>
      <c r="AC878" s="581"/>
      <c r="AD878" s="581"/>
      <c r="AE878" s="581"/>
      <c r="AF878" s="581"/>
      <c r="AG878" s="581"/>
      <c r="AH878" s="581"/>
    </row>
    <row r="879" spans="7:34" x14ac:dyDescent="0.25">
      <c r="G879" s="586"/>
      <c r="H879" s="584"/>
      <c r="I879" s="584"/>
      <c r="J879" s="584"/>
      <c r="K879" s="584"/>
      <c r="L879" s="584"/>
      <c r="M879" s="584"/>
      <c r="N879" s="584"/>
      <c r="O879" s="584"/>
      <c r="P879" s="584"/>
      <c r="Q879" s="584"/>
      <c r="R879" s="584"/>
      <c r="S879" s="584"/>
      <c r="T879" s="584"/>
      <c r="U879" s="584"/>
      <c r="V879" s="581"/>
      <c r="W879" s="581"/>
      <c r="X879" s="581"/>
      <c r="Y879" s="581"/>
      <c r="Z879" s="587"/>
      <c r="AA879" s="581"/>
      <c r="AB879" s="581"/>
      <c r="AC879" s="581"/>
      <c r="AD879" s="581"/>
      <c r="AE879" s="581"/>
      <c r="AF879" s="581"/>
      <c r="AG879" s="581"/>
      <c r="AH879" s="581"/>
    </row>
    <row r="880" spans="7:34" x14ac:dyDescent="0.25">
      <c r="G880" s="586"/>
      <c r="H880" s="584"/>
      <c r="I880" s="584"/>
      <c r="J880" s="584"/>
      <c r="K880" s="584"/>
      <c r="L880" s="584"/>
      <c r="M880" s="584"/>
      <c r="N880" s="584"/>
      <c r="O880" s="584"/>
      <c r="P880" s="584"/>
      <c r="Q880" s="584"/>
      <c r="R880" s="584"/>
      <c r="S880" s="584"/>
      <c r="T880" s="584"/>
      <c r="U880" s="584"/>
      <c r="V880" s="581"/>
      <c r="W880" s="581"/>
      <c r="X880" s="581"/>
      <c r="Y880" s="581"/>
      <c r="Z880" s="587"/>
      <c r="AA880" s="581"/>
      <c r="AB880" s="581"/>
      <c r="AC880" s="581"/>
      <c r="AD880" s="581"/>
      <c r="AE880" s="581"/>
      <c r="AF880" s="581"/>
      <c r="AG880" s="581"/>
      <c r="AH880" s="581"/>
    </row>
    <row r="881" spans="7:34" x14ac:dyDescent="0.25">
      <c r="G881" s="586"/>
      <c r="H881" s="584"/>
      <c r="I881" s="584"/>
      <c r="J881" s="584"/>
      <c r="K881" s="584"/>
      <c r="L881" s="584"/>
      <c r="M881" s="584"/>
      <c r="N881" s="584"/>
      <c r="O881" s="584"/>
      <c r="P881" s="584"/>
      <c r="Q881" s="584"/>
      <c r="R881" s="584"/>
      <c r="S881" s="584"/>
      <c r="T881" s="584"/>
      <c r="U881" s="584"/>
      <c r="V881" s="581"/>
      <c r="W881" s="581"/>
      <c r="X881" s="581"/>
      <c r="Y881" s="581"/>
      <c r="Z881" s="587"/>
      <c r="AA881" s="581"/>
      <c r="AB881" s="581"/>
      <c r="AC881" s="581"/>
      <c r="AD881" s="581"/>
      <c r="AE881" s="581"/>
      <c r="AF881" s="581"/>
      <c r="AG881" s="581"/>
      <c r="AH881" s="581"/>
    </row>
    <row r="882" spans="7:34" x14ac:dyDescent="0.25">
      <c r="G882" s="586"/>
      <c r="H882" s="584"/>
      <c r="I882" s="584"/>
      <c r="J882" s="584"/>
      <c r="K882" s="584"/>
      <c r="L882" s="584"/>
      <c r="M882" s="584"/>
      <c r="N882" s="584"/>
      <c r="O882" s="584"/>
      <c r="P882" s="584"/>
      <c r="Q882" s="584"/>
      <c r="R882" s="584"/>
      <c r="S882" s="584"/>
      <c r="T882" s="584"/>
      <c r="U882" s="584"/>
      <c r="V882" s="581"/>
      <c r="W882" s="581"/>
      <c r="X882" s="581"/>
      <c r="Y882" s="581"/>
      <c r="Z882" s="587"/>
      <c r="AA882" s="581"/>
      <c r="AB882" s="581"/>
      <c r="AC882" s="581"/>
      <c r="AD882" s="581"/>
      <c r="AE882" s="581"/>
      <c r="AF882" s="581"/>
      <c r="AG882" s="581"/>
      <c r="AH882" s="581"/>
    </row>
    <row r="883" spans="7:34" x14ac:dyDescent="0.25">
      <c r="G883" s="586"/>
      <c r="H883" s="584"/>
      <c r="I883" s="584"/>
      <c r="J883" s="584"/>
      <c r="K883" s="584"/>
      <c r="L883" s="584"/>
      <c r="M883" s="584"/>
      <c r="N883" s="584"/>
      <c r="O883" s="584"/>
      <c r="P883" s="584"/>
      <c r="Q883" s="584"/>
      <c r="R883" s="584"/>
      <c r="S883" s="584"/>
      <c r="T883" s="584"/>
      <c r="U883" s="584"/>
      <c r="V883" s="581"/>
      <c r="W883" s="581"/>
      <c r="X883" s="581"/>
      <c r="Y883" s="581"/>
      <c r="Z883" s="587"/>
      <c r="AA883" s="581"/>
      <c r="AB883" s="581"/>
      <c r="AC883" s="581"/>
      <c r="AD883" s="581"/>
      <c r="AE883" s="581"/>
      <c r="AF883" s="581"/>
      <c r="AG883" s="581"/>
      <c r="AH883" s="581"/>
    </row>
    <row r="884" spans="7:34" x14ac:dyDescent="0.25">
      <c r="G884" s="586"/>
      <c r="H884" s="584"/>
      <c r="I884" s="584"/>
      <c r="J884" s="584"/>
      <c r="K884" s="584"/>
      <c r="L884" s="584"/>
      <c r="M884" s="584"/>
      <c r="N884" s="584"/>
      <c r="O884" s="584"/>
      <c r="P884" s="584"/>
      <c r="Q884" s="584"/>
      <c r="R884" s="584"/>
      <c r="S884" s="584"/>
      <c r="T884" s="584"/>
      <c r="U884" s="584"/>
      <c r="V884" s="581"/>
      <c r="W884" s="581"/>
      <c r="X884" s="581"/>
      <c r="Y884" s="581"/>
      <c r="Z884" s="587"/>
      <c r="AA884" s="581"/>
      <c r="AB884" s="581"/>
      <c r="AC884" s="581"/>
      <c r="AD884" s="581"/>
      <c r="AE884" s="581"/>
      <c r="AF884" s="581"/>
      <c r="AG884" s="581"/>
      <c r="AH884" s="581"/>
    </row>
    <row r="885" spans="7:34" x14ac:dyDescent="0.25">
      <c r="G885" s="586"/>
      <c r="H885" s="584"/>
      <c r="I885" s="584"/>
      <c r="J885" s="584"/>
      <c r="K885" s="584"/>
      <c r="L885" s="584"/>
      <c r="M885" s="584"/>
      <c r="N885" s="584"/>
      <c r="O885" s="584"/>
      <c r="P885" s="584"/>
      <c r="Q885" s="584"/>
      <c r="R885" s="584"/>
      <c r="S885" s="584"/>
      <c r="T885" s="584"/>
      <c r="U885" s="584"/>
      <c r="V885" s="581"/>
      <c r="W885" s="581"/>
      <c r="X885" s="581"/>
      <c r="Y885" s="581"/>
      <c r="Z885" s="587"/>
      <c r="AA885" s="581"/>
      <c r="AB885" s="581"/>
      <c r="AC885" s="581"/>
      <c r="AD885" s="581"/>
      <c r="AE885" s="581"/>
      <c r="AF885" s="581"/>
      <c r="AG885" s="581"/>
      <c r="AH885" s="581"/>
    </row>
    <row r="886" spans="7:34" x14ac:dyDescent="0.25">
      <c r="G886" s="586"/>
      <c r="H886" s="584"/>
      <c r="I886" s="584"/>
      <c r="J886" s="584"/>
      <c r="K886" s="584"/>
      <c r="L886" s="584"/>
      <c r="M886" s="584"/>
      <c r="N886" s="584"/>
      <c r="O886" s="584"/>
      <c r="P886" s="584"/>
      <c r="Q886" s="584"/>
      <c r="R886" s="584"/>
      <c r="S886" s="584"/>
      <c r="T886" s="584"/>
      <c r="U886" s="584"/>
      <c r="V886" s="581"/>
      <c r="W886" s="581"/>
      <c r="X886" s="581"/>
      <c r="Y886" s="581"/>
      <c r="Z886" s="587"/>
      <c r="AA886" s="581"/>
      <c r="AB886" s="581"/>
      <c r="AC886" s="581"/>
      <c r="AD886" s="581"/>
      <c r="AE886" s="581"/>
      <c r="AF886" s="581"/>
      <c r="AG886" s="581"/>
      <c r="AH886" s="581"/>
    </row>
    <row r="887" spans="7:34" x14ac:dyDescent="0.25">
      <c r="G887" s="586"/>
      <c r="H887" s="584"/>
      <c r="I887" s="584"/>
      <c r="J887" s="584"/>
      <c r="K887" s="584"/>
      <c r="L887" s="584"/>
      <c r="M887" s="584"/>
      <c r="N887" s="584"/>
      <c r="O887" s="584"/>
      <c r="P887" s="584"/>
      <c r="Q887" s="584"/>
      <c r="R887" s="584"/>
      <c r="S887" s="584"/>
      <c r="T887" s="584"/>
      <c r="U887" s="584"/>
      <c r="V887" s="581"/>
      <c r="W887" s="581"/>
      <c r="X887" s="581"/>
      <c r="Y887" s="581"/>
      <c r="Z887" s="587"/>
      <c r="AA887" s="581"/>
      <c r="AB887" s="581"/>
      <c r="AC887" s="581"/>
      <c r="AD887" s="581"/>
      <c r="AE887" s="581"/>
      <c r="AF887" s="581"/>
      <c r="AG887" s="581"/>
      <c r="AH887" s="581"/>
    </row>
    <row r="888" spans="7:34" x14ac:dyDescent="0.25">
      <c r="G888" s="586"/>
      <c r="H888" s="584"/>
      <c r="I888" s="584"/>
      <c r="J888" s="584"/>
      <c r="K888" s="584"/>
      <c r="L888" s="584"/>
      <c r="M888" s="584"/>
      <c r="N888" s="584"/>
      <c r="O888" s="584"/>
      <c r="P888" s="584"/>
      <c r="Q888" s="584"/>
      <c r="R888" s="584"/>
      <c r="S888" s="584"/>
      <c r="T888" s="584"/>
      <c r="U888" s="584"/>
      <c r="V888" s="581"/>
      <c r="W888" s="581"/>
      <c r="X888" s="581"/>
      <c r="Y888" s="581"/>
      <c r="Z888" s="587"/>
      <c r="AA888" s="581"/>
      <c r="AB888" s="581"/>
      <c r="AC888" s="581"/>
      <c r="AD888" s="581"/>
      <c r="AE888" s="581"/>
      <c r="AF888" s="581"/>
      <c r="AG888" s="581"/>
      <c r="AH888" s="581"/>
    </row>
    <row r="889" spans="7:34" x14ac:dyDescent="0.25">
      <c r="G889" s="586"/>
      <c r="H889" s="584"/>
      <c r="I889" s="584"/>
      <c r="J889" s="584"/>
      <c r="K889" s="584"/>
      <c r="L889" s="584"/>
      <c r="M889" s="584"/>
      <c r="N889" s="584"/>
      <c r="O889" s="584"/>
      <c r="P889" s="584"/>
      <c r="Q889" s="584"/>
      <c r="R889" s="584"/>
      <c r="S889" s="584"/>
      <c r="T889" s="584"/>
      <c r="U889" s="584"/>
      <c r="V889" s="581"/>
      <c r="W889" s="581"/>
      <c r="X889" s="581"/>
      <c r="Y889" s="581"/>
      <c r="Z889" s="587"/>
      <c r="AA889" s="581"/>
      <c r="AB889" s="581"/>
      <c r="AC889" s="581"/>
      <c r="AD889" s="581"/>
      <c r="AE889" s="581"/>
      <c r="AF889" s="581"/>
      <c r="AG889" s="581"/>
      <c r="AH889" s="581"/>
    </row>
    <row r="890" spans="7:34" x14ac:dyDescent="0.25">
      <c r="G890" s="586"/>
      <c r="H890" s="584"/>
      <c r="I890" s="584"/>
      <c r="J890" s="584"/>
      <c r="K890" s="584"/>
      <c r="L890" s="584"/>
      <c r="M890" s="584"/>
      <c r="N890" s="584"/>
      <c r="O890" s="584"/>
      <c r="P890" s="584"/>
      <c r="Q890" s="584"/>
      <c r="R890" s="584"/>
      <c r="S890" s="584"/>
      <c r="T890" s="584"/>
      <c r="U890" s="584"/>
      <c r="V890" s="581"/>
      <c r="W890" s="581"/>
      <c r="X890" s="581"/>
      <c r="Y890" s="581"/>
      <c r="Z890" s="587"/>
      <c r="AA890" s="581"/>
      <c r="AB890" s="581"/>
      <c r="AC890" s="581"/>
      <c r="AD890" s="581"/>
      <c r="AE890" s="581"/>
      <c r="AF890" s="581"/>
      <c r="AG890" s="581"/>
      <c r="AH890" s="581"/>
    </row>
    <row r="891" spans="7:34" x14ac:dyDescent="0.25">
      <c r="G891" s="586"/>
      <c r="H891" s="584"/>
      <c r="I891" s="584"/>
      <c r="J891" s="584"/>
      <c r="K891" s="584"/>
      <c r="L891" s="584"/>
      <c r="M891" s="584"/>
      <c r="N891" s="584"/>
      <c r="O891" s="584"/>
      <c r="P891" s="584"/>
      <c r="Q891" s="584"/>
      <c r="R891" s="584"/>
      <c r="S891" s="584"/>
      <c r="T891" s="584"/>
      <c r="U891" s="584"/>
      <c r="V891" s="581"/>
      <c r="W891" s="581"/>
      <c r="X891" s="581"/>
      <c r="Y891" s="581"/>
      <c r="Z891" s="587"/>
      <c r="AA891" s="581"/>
      <c r="AB891" s="581"/>
      <c r="AC891" s="581"/>
      <c r="AD891" s="581"/>
      <c r="AE891" s="581"/>
      <c r="AF891" s="581"/>
      <c r="AG891" s="581"/>
      <c r="AH891" s="581"/>
    </row>
    <row r="892" spans="7:34" x14ac:dyDescent="0.25">
      <c r="G892" s="586"/>
      <c r="H892" s="584"/>
      <c r="I892" s="584"/>
      <c r="J892" s="584"/>
      <c r="K892" s="584"/>
      <c r="L892" s="584"/>
      <c r="M892" s="584"/>
      <c r="N892" s="584"/>
      <c r="O892" s="584"/>
      <c r="P892" s="584"/>
      <c r="Q892" s="584"/>
      <c r="R892" s="584"/>
      <c r="S892" s="584"/>
      <c r="T892" s="584"/>
      <c r="U892" s="584"/>
      <c r="V892" s="581"/>
      <c r="W892" s="581"/>
      <c r="X892" s="581"/>
      <c r="Y892" s="581"/>
      <c r="Z892" s="587"/>
      <c r="AA892" s="581"/>
      <c r="AB892" s="581"/>
      <c r="AC892" s="581"/>
      <c r="AD892" s="581"/>
      <c r="AE892" s="581"/>
      <c r="AF892" s="581"/>
      <c r="AG892" s="581"/>
      <c r="AH892" s="581"/>
    </row>
    <row r="893" spans="7:34" x14ac:dyDescent="0.25">
      <c r="G893" s="586"/>
      <c r="H893" s="584"/>
      <c r="I893" s="584"/>
      <c r="J893" s="584"/>
      <c r="K893" s="584"/>
      <c r="L893" s="584"/>
      <c r="M893" s="584"/>
      <c r="N893" s="584"/>
      <c r="O893" s="584"/>
      <c r="P893" s="584"/>
      <c r="Q893" s="584"/>
      <c r="R893" s="584"/>
      <c r="S893" s="584"/>
      <c r="T893" s="584"/>
      <c r="U893" s="584"/>
      <c r="V893" s="581"/>
      <c r="W893" s="581"/>
      <c r="X893" s="581"/>
      <c r="Y893" s="581"/>
      <c r="Z893" s="587"/>
      <c r="AA893" s="581"/>
      <c r="AB893" s="581"/>
      <c r="AC893" s="581"/>
      <c r="AD893" s="581"/>
      <c r="AE893" s="581"/>
      <c r="AF893" s="581"/>
      <c r="AG893" s="581"/>
      <c r="AH893" s="581"/>
    </row>
    <row r="894" spans="7:34" x14ac:dyDescent="0.25">
      <c r="G894" s="586"/>
      <c r="H894" s="584"/>
      <c r="I894" s="584"/>
      <c r="J894" s="584"/>
      <c r="K894" s="584"/>
      <c r="L894" s="584"/>
      <c r="M894" s="584"/>
      <c r="N894" s="584"/>
      <c r="O894" s="584"/>
      <c r="P894" s="584"/>
      <c r="Q894" s="584"/>
      <c r="R894" s="584"/>
      <c r="S894" s="584"/>
      <c r="T894" s="584"/>
      <c r="U894" s="584"/>
      <c r="V894" s="581"/>
      <c r="W894" s="581"/>
      <c r="X894" s="581"/>
      <c r="Y894" s="581"/>
      <c r="Z894" s="587"/>
      <c r="AA894" s="581"/>
      <c r="AB894" s="581"/>
      <c r="AC894" s="581"/>
      <c r="AD894" s="581"/>
      <c r="AE894" s="581"/>
      <c r="AF894" s="581"/>
      <c r="AG894" s="581"/>
      <c r="AH894" s="581"/>
    </row>
    <row r="895" spans="7:34" x14ac:dyDescent="0.25">
      <c r="G895" s="586"/>
      <c r="H895" s="584"/>
      <c r="I895" s="584"/>
      <c r="J895" s="584"/>
      <c r="K895" s="584"/>
      <c r="L895" s="584"/>
      <c r="M895" s="584"/>
      <c r="N895" s="584"/>
      <c r="O895" s="584"/>
      <c r="P895" s="584"/>
      <c r="Q895" s="584"/>
      <c r="R895" s="584"/>
      <c r="S895" s="584"/>
      <c r="T895" s="584"/>
      <c r="U895" s="584"/>
      <c r="V895" s="581"/>
      <c r="W895" s="581"/>
      <c r="X895" s="581"/>
      <c r="Y895" s="581"/>
      <c r="Z895" s="587"/>
      <c r="AA895" s="581"/>
      <c r="AB895" s="581"/>
      <c r="AC895" s="581"/>
      <c r="AD895" s="581"/>
      <c r="AE895" s="581"/>
      <c r="AF895" s="581"/>
      <c r="AG895" s="581"/>
      <c r="AH895" s="581"/>
    </row>
    <row r="896" spans="7:34" x14ac:dyDescent="0.25">
      <c r="G896" s="586"/>
      <c r="H896" s="584"/>
      <c r="I896" s="584"/>
      <c r="J896" s="584"/>
      <c r="K896" s="584"/>
      <c r="L896" s="584"/>
      <c r="M896" s="584"/>
      <c r="N896" s="584"/>
      <c r="O896" s="584"/>
      <c r="P896" s="584"/>
      <c r="Q896" s="584"/>
      <c r="R896" s="584"/>
      <c r="S896" s="584"/>
      <c r="T896" s="584"/>
      <c r="U896" s="584"/>
      <c r="V896" s="581"/>
      <c r="W896" s="581"/>
      <c r="X896" s="581"/>
      <c r="Y896" s="581"/>
      <c r="Z896" s="587"/>
      <c r="AA896" s="581"/>
      <c r="AB896" s="581"/>
      <c r="AC896" s="581"/>
      <c r="AD896" s="581"/>
      <c r="AE896" s="581"/>
      <c r="AF896" s="581"/>
      <c r="AG896" s="581"/>
      <c r="AH896" s="581"/>
    </row>
    <row r="897" spans="7:34" x14ac:dyDescent="0.25">
      <c r="G897" s="586"/>
      <c r="H897" s="584"/>
      <c r="I897" s="584"/>
      <c r="J897" s="584"/>
      <c r="K897" s="584"/>
      <c r="L897" s="584"/>
      <c r="M897" s="584"/>
      <c r="N897" s="584"/>
      <c r="O897" s="584"/>
      <c r="P897" s="584"/>
      <c r="Q897" s="584"/>
      <c r="R897" s="584"/>
      <c r="S897" s="584"/>
      <c r="T897" s="584"/>
      <c r="U897" s="584"/>
      <c r="V897" s="581"/>
      <c r="W897" s="581"/>
      <c r="X897" s="581"/>
      <c r="Y897" s="581"/>
      <c r="Z897" s="587"/>
      <c r="AA897" s="581"/>
      <c r="AB897" s="581"/>
      <c r="AC897" s="581"/>
      <c r="AD897" s="581"/>
      <c r="AE897" s="581"/>
      <c r="AF897" s="581"/>
      <c r="AG897" s="581"/>
      <c r="AH897" s="581"/>
    </row>
    <row r="898" spans="7:34" x14ac:dyDescent="0.25">
      <c r="G898" s="586"/>
      <c r="H898" s="584"/>
      <c r="I898" s="584"/>
      <c r="J898" s="584"/>
      <c r="K898" s="584"/>
      <c r="L898" s="584"/>
      <c r="M898" s="584"/>
      <c r="N898" s="584"/>
      <c r="O898" s="584"/>
      <c r="P898" s="584"/>
      <c r="Q898" s="584"/>
      <c r="R898" s="584"/>
      <c r="S898" s="584"/>
      <c r="T898" s="584"/>
      <c r="U898" s="584"/>
      <c r="V898" s="581"/>
      <c r="W898" s="581"/>
      <c r="X898" s="581"/>
      <c r="Y898" s="581"/>
      <c r="Z898" s="587"/>
      <c r="AA898" s="581"/>
      <c r="AB898" s="581"/>
      <c r="AC898" s="581"/>
      <c r="AD898" s="581"/>
      <c r="AE898" s="581"/>
      <c r="AF898" s="581"/>
      <c r="AG898" s="581"/>
      <c r="AH898" s="581"/>
    </row>
    <row r="899" spans="7:34" x14ac:dyDescent="0.25">
      <c r="G899" s="586"/>
      <c r="H899" s="584"/>
      <c r="I899" s="584"/>
      <c r="J899" s="584"/>
      <c r="K899" s="584"/>
      <c r="L899" s="584"/>
      <c r="M899" s="584"/>
      <c r="N899" s="584"/>
      <c r="O899" s="584"/>
      <c r="P899" s="584"/>
      <c r="Q899" s="584"/>
      <c r="R899" s="584"/>
      <c r="S899" s="584"/>
      <c r="T899" s="584"/>
      <c r="U899" s="584"/>
      <c r="V899" s="581"/>
      <c r="W899" s="581"/>
      <c r="X899" s="581"/>
      <c r="Y899" s="581"/>
      <c r="Z899" s="587"/>
      <c r="AA899" s="581"/>
      <c r="AB899" s="581"/>
      <c r="AC899" s="581"/>
      <c r="AD899" s="581"/>
      <c r="AE899" s="581"/>
      <c r="AF899" s="581"/>
      <c r="AG899" s="581"/>
      <c r="AH899" s="581"/>
    </row>
    <row r="900" spans="7:34" x14ac:dyDescent="0.25">
      <c r="G900" s="586"/>
      <c r="H900" s="584"/>
      <c r="I900" s="584"/>
      <c r="J900" s="584"/>
      <c r="K900" s="584"/>
      <c r="L900" s="584"/>
      <c r="M900" s="584"/>
      <c r="N900" s="584"/>
      <c r="O900" s="584"/>
      <c r="P900" s="584"/>
      <c r="Q900" s="584"/>
      <c r="R900" s="584"/>
      <c r="S900" s="584"/>
      <c r="T900" s="584"/>
      <c r="U900" s="584"/>
      <c r="V900" s="581"/>
      <c r="W900" s="581"/>
      <c r="X900" s="581"/>
      <c r="Y900" s="581"/>
      <c r="Z900" s="587"/>
      <c r="AA900" s="581"/>
      <c r="AB900" s="581"/>
      <c r="AC900" s="581"/>
      <c r="AD900" s="581"/>
      <c r="AE900" s="581"/>
      <c r="AF900" s="581"/>
      <c r="AG900" s="581"/>
      <c r="AH900" s="581"/>
    </row>
    <row r="901" spans="7:34" x14ac:dyDescent="0.25">
      <c r="G901" s="586"/>
      <c r="H901" s="584"/>
      <c r="I901" s="584"/>
      <c r="J901" s="584"/>
      <c r="K901" s="584"/>
      <c r="L901" s="584"/>
      <c r="M901" s="584"/>
      <c r="N901" s="584"/>
      <c r="O901" s="584"/>
      <c r="P901" s="584"/>
      <c r="Q901" s="584"/>
      <c r="R901" s="584"/>
      <c r="S901" s="584"/>
      <c r="T901" s="584"/>
      <c r="U901" s="584"/>
      <c r="V901" s="581"/>
      <c r="W901" s="581"/>
      <c r="X901" s="581"/>
      <c r="Y901" s="581"/>
      <c r="Z901" s="587"/>
      <c r="AA901" s="581"/>
      <c r="AB901" s="581"/>
      <c r="AC901" s="581"/>
      <c r="AD901" s="581"/>
      <c r="AE901" s="581"/>
      <c r="AF901" s="581"/>
      <c r="AG901" s="581"/>
      <c r="AH901" s="581"/>
    </row>
    <row r="902" spans="7:34" x14ac:dyDescent="0.25">
      <c r="G902" s="586"/>
      <c r="H902" s="584"/>
      <c r="I902" s="584"/>
      <c r="J902" s="584"/>
      <c r="K902" s="584"/>
      <c r="L902" s="584"/>
      <c r="M902" s="584"/>
      <c r="N902" s="584"/>
      <c r="O902" s="584"/>
      <c r="P902" s="584"/>
      <c r="Q902" s="584"/>
      <c r="R902" s="584"/>
      <c r="S902" s="584"/>
      <c r="T902" s="584"/>
      <c r="U902" s="584"/>
      <c r="V902" s="581"/>
      <c r="W902" s="581"/>
      <c r="X902" s="581"/>
      <c r="Y902" s="581"/>
      <c r="Z902" s="587"/>
      <c r="AA902" s="581"/>
      <c r="AB902" s="581"/>
      <c r="AC902" s="581"/>
      <c r="AD902" s="581"/>
      <c r="AE902" s="581"/>
      <c r="AF902" s="581"/>
      <c r="AG902" s="581"/>
      <c r="AH902" s="581"/>
    </row>
    <row r="903" spans="7:34" x14ac:dyDescent="0.25">
      <c r="G903" s="586"/>
      <c r="H903" s="584"/>
      <c r="I903" s="584"/>
      <c r="J903" s="584"/>
      <c r="K903" s="584"/>
      <c r="L903" s="584"/>
      <c r="M903" s="584"/>
      <c r="N903" s="584"/>
      <c r="O903" s="584"/>
      <c r="P903" s="584"/>
      <c r="Q903" s="584"/>
      <c r="R903" s="584"/>
      <c r="S903" s="584"/>
      <c r="T903" s="584"/>
      <c r="U903" s="584"/>
      <c r="V903" s="581"/>
      <c r="W903" s="581"/>
      <c r="X903" s="581"/>
      <c r="Y903" s="581"/>
      <c r="Z903" s="587"/>
      <c r="AA903" s="581"/>
      <c r="AB903" s="581"/>
      <c r="AC903" s="581"/>
      <c r="AD903" s="581"/>
      <c r="AE903" s="581"/>
      <c r="AF903" s="581"/>
      <c r="AG903" s="581"/>
      <c r="AH903" s="581"/>
    </row>
    <row r="904" spans="7:34" x14ac:dyDescent="0.25">
      <c r="G904" s="586"/>
      <c r="H904" s="584"/>
      <c r="I904" s="584"/>
      <c r="J904" s="584"/>
      <c r="K904" s="584"/>
      <c r="L904" s="584"/>
      <c r="M904" s="584"/>
      <c r="N904" s="584"/>
      <c r="O904" s="584"/>
      <c r="P904" s="584"/>
      <c r="Q904" s="584"/>
      <c r="R904" s="584"/>
      <c r="S904" s="584"/>
      <c r="T904" s="584"/>
      <c r="U904" s="584"/>
      <c r="V904" s="581"/>
      <c r="W904" s="581"/>
      <c r="X904" s="581"/>
      <c r="Y904" s="581"/>
      <c r="Z904" s="587"/>
      <c r="AA904" s="581"/>
      <c r="AB904" s="581"/>
      <c r="AC904" s="581"/>
      <c r="AD904" s="581"/>
      <c r="AE904" s="581"/>
      <c r="AF904" s="581"/>
      <c r="AG904" s="581"/>
      <c r="AH904" s="581"/>
    </row>
    <row r="905" spans="7:34" x14ac:dyDescent="0.25">
      <c r="G905" s="586"/>
      <c r="H905" s="584"/>
      <c r="I905" s="584"/>
      <c r="J905" s="584"/>
      <c r="K905" s="584"/>
      <c r="L905" s="584"/>
      <c r="M905" s="584"/>
      <c r="N905" s="584"/>
      <c r="O905" s="584"/>
      <c r="P905" s="584"/>
      <c r="Q905" s="584"/>
      <c r="R905" s="584"/>
      <c r="S905" s="584"/>
      <c r="T905" s="584"/>
      <c r="U905" s="584"/>
      <c r="V905" s="581"/>
      <c r="W905" s="581"/>
      <c r="X905" s="581"/>
      <c r="Y905" s="581"/>
      <c r="Z905" s="587"/>
      <c r="AA905" s="581"/>
      <c r="AB905" s="581"/>
      <c r="AC905" s="581"/>
      <c r="AD905" s="581"/>
      <c r="AE905" s="581"/>
      <c r="AF905" s="581"/>
      <c r="AG905" s="581"/>
      <c r="AH905" s="581"/>
    </row>
    <row r="906" spans="7:34" x14ac:dyDescent="0.25">
      <c r="G906" s="586"/>
      <c r="H906" s="584"/>
      <c r="I906" s="584"/>
      <c r="J906" s="584"/>
      <c r="K906" s="584"/>
      <c r="L906" s="584"/>
      <c r="M906" s="584"/>
      <c r="N906" s="584"/>
      <c r="O906" s="584"/>
      <c r="P906" s="584"/>
      <c r="Q906" s="584"/>
      <c r="R906" s="584"/>
      <c r="S906" s="584"/>
      <c r="T906" s="584"/>
      <c r="U906" s="584"/>
      <c r="V906" s="581"/>
      <c r="W906" s="581"/>
      <c r="X906" s="581"/>
      <c r="Y906" s="581"/>
      <c r="Z906" s="587"/>
      <c r="AA906" s="581"/>
      <c r="AB906" s="581"/>
      <c r="AC906" s="581"/>
      <c r="AD906" s="581"/>
      <c r="AE906" s="581"/>
      <c r="AF906" s="581"/>
      <c r="AG906" s="581"/>
      <c r="AH906" s="581"/>
    </row>
    <row r="907" spans="7:34" x14ac:dyDescent="0.25">
      <c r="G907" s="586"/>
      <c r="H907" s="584"/>
      <c r="I907" s="584"/>
      <c r="J907" s="584"/>
      <c r="K907" s="584"/>
      <c r="L907" s="584"/>
      <c r="M907" s="584"/>
      <c r="N907" s="584"/>
      <c r="O907" s="584"/>
      <c r="P907" s="584"/>
      <c r="Q907" s="584"/>
      <c r="R907" s="584"/>
      <c r="S907" s="584"/>
      <c r="T907" s="584"/>
      <c r="U907" s="584"/>
      <c r="V907" s="581"/>
      <c r="W907" s="581"/>
      <c r="X907" s="581"/>
      <c r="Y907" s="581"/>
      <c r="Z907" s="587"/>
      <c r="AA907" s="581"/>
      <c r="AB907" s="581"/>
      <c r="AC907" s="581"/>
      <c r="AD907" s="581"/>
      <c r="AE907" s="581"/>
      <c r="AF907" s="581"/>
      <c r="AG907" s="581"/>
      <c r="AH907" s="581"/>
    </row>
    <row r="908" spans="7:34" x14ac:dyDescent="0.25">
      <c r="G908" s="586"/>
      <c r="H908" s="584"/>
      <c r="I908" s="584"/>
      <c r="J908" s="584"/>
      <c r="K908" s="584"/>
      <c r="L908" s="584"/>
      <c r="M908" s="584"/>
      <c r="N908" s="584"/>
      <c r="O908" s="584"/>
      <c r="P908" s="584"/>
      <c r="Q908" s="584"/>
      <c r="R908" s="584"/>
      <c r="S908" s="584"/>
      <c r="T908" s="584"/>
      <c r="U908" s="584"/>
      <c r="V908" s="581"/>
      <c r="W908" s="581"/>
      <c r="X908" s="581"/>
      <c r="Y908" s="581"/>
      <c r="Z908" s="587"/>
      <c r="AA908" s="581"/>
      <c r="AB908" s="581"/>
      <c r="AC908" s="581"/>
      <c r="AD908" s="581"/>
      <c r="AE908" s="581"/>
      <c r="AF908" s="581"/>
      <c r="AG908" s="581"/>
      <c r="AH908" s="581"/>
    </row>
    <row r="909" spans="7:34" x14ac:dyDescent="0.25">
      <c r="G909" s="586"/>
      <c r="H909" s="584"/>
      <c r="I909" s="584"/>
      <c r="J909" s="584"/>
      <c r="K909" s="584"/>
      <c r="L909" s="584"/>
      <c r="M909" s="584"/>
      <c r="N909" s="584"/>
      <c r="O909" s="584"/>
      <c r="P909" s="584"/>
      <c r="Q909" s="584"/>
      <c r="R909" s="584"/>
      <c r="S909" s="584"/>
      <c r="T909" s="584"/>
      <c r="U909" s="584"/>
      <c r="V909" s="581"/>
      <c r="W909" s="581"/>
      <c r="X909" s="581"/>
      <c r="Y909" s="581"/>
      <c r="Z909" s="587"/>
      <c r="AA909" s="581"/>
      <c r="AB909" s="581"/>
      <c r="AC909" s="581"/>
      <c r="AD909" s="581"/>
      <c r="AE909" s="581"/>
      <c r="AF909" s="581"/>
      <c r="AG909" s="581"/>
      <c r="AH909" s="581"/>
    </row>
    <row r="910" spans="7:34" x14ac:dyDescent="0.25">
      <c r="G910" s="586"/>
      <c r="H910" s="584"/>
      <c r="I910" s="584"/>
      <c r="J910" s="584"/>
      <c r="K910" s="584"/>
      <c r="L910" s="584"/>
      <c r="M910" s="584"/>
      <c r="N910" s="584"/>
      <c r="O910" s="584"/>
      <c r="P910" s="584"/>
      <c r="Q910" s="584"/>
      <c r="R910" s="584"/>
      <c r="S910" s="584"/>
      <c r="T910" s="584"/>
      <c r="U910" s="584"/>
      <c r="V910" s="581"/>
      <c r="W910" s="581"/>
      <c r="X910" s="581"/>
      <c r="Y910" s="581"/>
      <c r="Z910" s="587"/>
      <c r="AA910" s="581"/>
      <c r="AB910" s="581"/>
      <c r="AC910" s="581"/>
      <c r="AD910" s="581"/>
      <c r="AE910" s="581"/>
      <c r="AF910" s="581"/>
      <c r="AG910" s="581"/>
      <c r="AH910" s="581"/>
    </row>
    <row r="911" spans="7:34" x14ac:dyDescent="0.25">
      <c r="G911" s="586"/>
      <c r="H911" s="584"/>
      <c r="I911" s="584"/>
      <c r="J911" s="584"/>
      <c r="K911" s="584"/>
      <c r="L911" s="584"/>
      <c r="M911" s="584"/>
      <c r="N911" s="584"/>
      <c r="O911" s="584"/>
      <c r="P911" s="584"/>
      <c r="Q911" s="584"/>
      <c r="R911" s="584"/>
      <c r="S911" s="584"/>
      <c r="T911" s="584"/>
      <c r="U911" s="584"/>
      <c r="V911" s="581"/>
      <c r="W911" s="581"/>
      <c r="X911" s="581"/>
      <c r="Y911" s="581"/>
      <c r="Z911" s="587"/>
      <c r="AA911" s="581"/>
      <c r="AB911" s="581"/>
      <c r="AC911" s="581"/>
      <c r="AD911" s="581"/>
      <c r="AE911" s="581"/>
      <c r="AF911" s="581"/>
      <c r="AG911" s="581"/>
      <c r="AH911" s="581"/>
    </row>
  </sheetData>
  <sheetProtection formatCells="0" formatColumns="0" sort="0" autoFilter="0"/>
  <mergeCells count="729">
    <mergeCell ref="AG22:AK22"/>
    <mergeCell ref="AQ75:AU75"/>
    <mergeCell ref="AB50:AF50"/>
    <mergeCell ref="AV71:AZ71"/>
    <mergeCell ref="BP57:BT57"/>
    <mergeCell ref="BK61:BO61"/>
    <mergeCell ref="BA36:BE36"/>
    <mergeCell ref="BP42:BT42"/>
    <mergeCell ref="AB27:AF27"/>
    <mergeCell ref="BK62:BO62"/>
    <mergeCell ref="BK56:BO56"/>
    <mergeCell ref="AB52:AF52"/>
    <mergeCell ref="BK64:BO64"/>
    <mergeCell ref="BK51:BO51"/>
    <mergeCell ref="BP70:BT70"/>
    <mergeCell ref="BP63:BT63"/>
    <mergeCell ref="AB53:AF53"/>
    <mergeCell ref="BP22:BT22"/>
    <mergeCell ref="BP46:BT46"/>
    <mergeCell ref="AL27:AP27"/>
    <mergeCell ref="AB62:AF62"/>
    <mergeCell ref="BP37:BT37"/>
    <mergeCell ref="AL62:AP62"/>
    <mergeCell ref="AG69:AK69"/>
    <mergeCell ref="AL16:AP16"/>
    <mergeCell ref="AG86:AK86"/>
    <mergeCell ref="BA72:BE72"/>
    <mergeCell ref="AL76:AP76"/>
    <mergeCell ref="AV76:AZ76"/>
    <mergeCell ref="BF24:BJ24"/>
    <mergeCell ref="AV73:AZ73"/>
    <mergeCell ref="AG80:AK80"/>
    <mergeCell ref="AV48:AZ48"/>
    <mergeCell ref="AL18:AP18"/>
    <mergeCell ref="BF66:BJ66"/>
    <mergeCell ref="BF53:BJ53"/>
    <mergeCell ref="AV77:AZ77"/>
    <mergeCell ref="BF68:BJ68"/>
    <mergeCell ref="AV74:AZ74"/>
    <mergeCell ref="AQ78:AU78"/>
    <mergeCell ref="AL64:AP64"/>
    <mergeCell ref="BA42:BE42"/>
    <mergeCell ref="BA26:BE26"/>
    <mergeCell ref="AG66:AK66"/>
    <mergeCell ref="AG20:AK20"/>
    <mergeCell ref="AG56:AK56"/>
    <mergeCell ref="AG82:AK82"/>
    <mergeCell ref="AG83:AK83"/>
    <mergeCell ref="AB13:BT13"/>
    <mergeCell ref="BF63:BJ63"/>
    <mergeCell ref="AL42:AP42"/>
    <mergeCell ref="AE98:AH98"/>
    <mergeCell ref="AQ88:AU88"/>
    <mergeCell ref="B23:E23"/>
    <mergeCell ref="AL92:AP92"/>
    <mergeCell ref="BF50:BJ50"/>
    <mergeCell ref="AL29:AP29"/>
    <mergeCell ref="AG33:AK33"/>
    <mergeCell ref="BA54:BE54"/>
    <mergeCell ref="BA41:BE41"/>
    <mergeCell ref="AQ90:AU90"/>
    <mergeCell ref="AQ65:AU65"/>
    <mergeCell ref="AL44:AP44"/>
    <mergeCell ref="BA56:BE56"/>
    <mergeCell ref="AL31:AP31"/>
    <mergeCell ref="AG35:AK35"/>
    <mergeCell ref="BF79:BJ79"/>
    <mergeCell ref="BA83:BE83"/>
    <mergeCell ref="AB55:AF55"/>
    <mergeCell ref="BA85:BE85"/>
    <mergeCell ref="BA84:BE84"/>
    <mergeCell ref="BF38:BJ38"/>
    <mergeCell ref="B6:E6"/>
    <mergeCell ref="BK21:BO21"/>
    <mergeCell ref="AG54:AK54"/>
    <mergeCell ref="AG41:AK41"/>
    <mergeCell ref="BK58:BO58"/>
    <mergeCell ref="AB74:AF74"/>
    <mergeCell ref="AB76:AF76"/>
    <mergeCell ref="AB21:AF21"/>
    <mergeCell ref="AB23:AF23"/>
    <mergeCell ref="H69:U69"/>
    <mergeCell ref="B33:E33"/>
    <mergeCell ref="B35:E35"/>
    <mergeCell ref="AB14:AF14"/>
    <mergeCell ref="G7:BQ7"/>
    <mergeCell ref="AV40:AZ40"/>
    <mergeCell ref="AQ60:AU60"/>
    <mergeCell ref="G10:U10"/>
    <mergeCell ref="G13:G14"/>
    <mergeCell ref="AV59:AZ59"/>
    <mergeCell ref="AG34:AK34"/>
    <mergeCell ref="BP45:BT45"/>
    <mergeCell ref="AV46:AZ46"/>
    <mergeCell ref="AQ25:AU25"/>
    <mergeCell ref="BP32:BT32"/>
    <mergeCell ref="AB77:AF77"/>
    <mergeCell ref="BA89:BE89"/>
    <mergeCell ref="B29:E29"/>
    <mergeCell ref="AL19:AP19"/>
    <mergeCell ref="BF67:BJ67"/>
    <mergeCell ref="AB68:AF68"/>
    <mergeCell ref="AQ80:AU80"/>
    <mergeCell ref="BK65:BO65"/>
    <mergeCell ref="BF69:BJ69"/>
    <mergeCell ref="BA73:BE73"/>
    <mergeCell ref="BF81:BJ81"/>
    <mergeCell ref="AV61:AZ61"/>
    <mergeCell ref="AB40:AF40"/>
    <mergeCell ref="BA22:BE22"/>
    <mergeCell ref="BK75:BO75"/>
    <mergeCell ref="AG59:AK59"/>
    <mergeCell ref="AB71:AF71"/>
    <mergeCell ref="AG61:AK61"/>
    <mergeCell ref="BK52:BO52"/>
    <mergeCell ref="BK39:BO39"/>
    <mergeCell ref="AL24:AP24"/>
    <mergeCell ref="AB66:AF66"/>
    <mergeCell ref="AL88:AP88"/>
    <mergeCell ref="AB19:AF19"/>
    <mergeCell ref="BP18:BT18"/>
    <mergeCell ref="BP19:BT19"/>
    <mergeCell ref="BP72:BT72"/>
    <mergeCell ref="BK89:BO89"/>
    <mergeCell ref="BK84:BO84"/>
    <mergeCell ref="BA91:BE91"/>
    <mergeCell ref="AV21:AZ21"/>
    <mergeCell ref="AL45:AP45"/>
    <mergeCell ref="AG49:AK49"/>
    <mergeCell ref="AV67:AZ67"/>
    <mergeCell ref="BA57:BE57"/>
    <mergeCell ref="AL32:AP32"/>
    <mergeCell ref="AG36:AK36"/>
    <mergeCell ref="AV29:AZ29"/>
    <mergeCell ref="AQ33:AU33"/>
    <mergeCell ref="AL37:AP37"/>
    <mergeCell ref="AV23:AZ23"/>
    <mergeCell ref="AL72:AP72"/>
    <mergeCell ref="AL47:AP47"/>
    <mergeCell ref="AV69:AZ69"/>
    <mergeCell ref="BA86:BE86"/>
    <mergeCell ref="AG39:AK39"/>
    <mergeCell ref="AL63:AP63"/>
    <mergeCell ref="AL50:AP50"/>
    <mergeCell ref="BK14:BO14"/>
    <mergeCell ref="BK85:BO85"/>
    <mergeCell ref="AV89:AZ89"/>
    <mergeCell ref="BF89:BJ89"/>
    <mergeCell ref="BK60:BO60"/>
    <mergeCell ref="AV64:AZ64"/>
    <mergeCell ref="AQ84:AU84"/>
    <mergeCell ref="BA75:BE75"/>
    <mergeCell ref="AQ86:AU86"/>
    <mergeCell ref="AV18:AZ18"/>
    <mergeCell ref="BA70:BE70"/>
    <mergeCell ref="AQ14:AU14"/>
    <mergeCell ref="BF74:BJ74"/>
    <mergeCell ref="BK30:BO30"/>
    <mergeCell ref="AV19:AZ19"/>
    <mergeCell ref="BK23:BO23"/>
    <mergeCell ref="AV66:AZ66"/>
    <mergeCell ref="AQ70:AU70"/>
    <mergeCell ref="BF19:BJ19"/>
    <mergeCell ref="BF75:BJ75"/>
    <mergeCell ref="AQ87:AU87"/>
    <mergeCell ref="BA59:BE59"/>
    <mergeCell ref="BA88:BE88"/>
    <mergeCell ref="BK42:BO42"/>
    <mergeCell ref="AG15:AK15"/>
    <mergeCell ref="AG81:AK81"/>
    <mergeCell ref="AL91:AP91"/>
    <mergeCell ref="AQ21:AU21"/>
    <mergeCell ref="BF77:BJ77"/>
    <mergeCell ref="AQ81:AU81"/>
    <mergeCell ref="AV82:AZ82"/>
    <mergeCell ref="BP68:BT68"/>
    <mergeCell ref="BA43:BE43"/>
    <mergeCell ref="AG32:AK32"/>
    <mergeCell ref="BP67:BT67"/>
    <mergeCell ref="BK71:BO71"/>
    <mergeCell ref="BP61:BT61"/>
    <mergeCell ref="AG57:AK57"/>
    <mergeCell ref="BK73:BO73"/>
    <mergeCell ref="AV44:AZ44"/>
    <mergeCell ref="AQ35:AU35"/>
    <mergeCell ref="AL55:AP55"/>
    <mergeCell ref="AV37:AZ37"/>
    <mergeCell ref="BF59:BJ59"/>
    <mergeCell ref="AQ34:AU34"/>
    <mergeCell ref="AL38:AP38"/>
    <mergeCell ref="BF88:BJ88"/>
    <mergeCell ref="BP69:BT69"/>
    <mergeCell ref="AB20:AF20"/>
    <mergeCell ref="AV35:AZ35"/>
    <mergeCell ref="BA58:BE58"/>
    <mergeCell ref="AQ32:AU32"/>
    <mergeCell ref="BF37:BJ37"/>
    <mergeCell ref="BK36:BO36"/>
    <mergeCell ref="BK20:BO20"/>
    <mergeCell ref="BA25:BE25"/>
    <mergeCell ref="AG58:AK58"/>
    <mergeCell ref="AL48:AP48"/>
    <mergeCell ref="AQ49:AU49"/>
    <mergeCell ref="AV45:AZ45"/>
    <mergeCell ref="BK33:BO33"/>
    <mergeCell ref="BK35:BO35"/>
    <mergeCell ref="BK28:BO28"/>
    <mergeCell ref="AQ28:AU28"/>
    <mergeCell ref="AB46:AF46"/>
    <mergeCell ref="AB48:AF48"/>
    <mergeCell ref="BA23:BE23"/>
    <mergeCell ref="BF46:BJ46"/>
    <mergeCell ref="AV25:AZ25"/>
    <mergeCell ref="BA55:BE55"/>
    <mergeCell ref="AL35:AP35"/>
    <mergeCell ref="BA46:BE46"/>
    <mergeCell ref="AB18:AF18"/>
    <mergeCell ref="AQ36:AU36"/>
    <mergeCell ref="AL40:AP40"/>
    <mergeCell ref="BF27:BJ27"/>
    <mergeCell ref="AG72:AK72"/>
    <mergeCell ref="AV42:AZ42"/>
    <mergeCell ref="AL66:AP66"/>
    <mergeCell ref="AG70:AK70"/>
    <mergeCell ref="AL53:AP53"/>
    <mergeCell ref="AL68:AP68"/>
    <mergeCell ref="AL43:AP43"/>
    <mergeCell ref="AG71:AK71"/>
    <mergeCell ref="AQ52:AU52"/>
    <mergeCell ref="BA28:BE28"/>
    <mergeCell ref="AV22:AZ22"/>
    <mergeCell ref="BF62:BJ62"/>
    <mergeCell ref="AL22:AP22"/>
    <mergeCell ref="AB70:AF70"/>
    <mergeCell ref="AG37:AK37"/>
    <mergeCell ref="BA20:BE20"/>
    <mergeCell ref="BF21:BJ21"/>
    <mergeCell ref="BA64:BE64"/>
    <mergeCell ref="AL25:AP25"/>
    <mergeCell ref="AG23:AK23"/>
    <mergeCell ref="G98:L98"/>
    <mergeCell ref="AV20:AZ20"/>
    <mergeCell ref="AQ24:AU24"/>
    <mergeCell ref="BK81:BO81"/>
    <mergeCell ref="AV85:AZ85"/>
    <mergeCell ref="AQ26:AU26"/>
    <mergeCell ref="BK74:BO74"/>
    <mergeCell ref="AB24:AF24"/>
    <mergeCell ref="BF40:BJ40"/>
    <mergeCell ref="AL46:AP46"/>
    <mergeCell ref="AG25:AK25"/>
    <mergeCell ref="AG85:AK85"/>
    <mergeCell ref="BK76:BO76"/>
    <mergeCell ref="AQ57:AU57"/>
    <mergeCell ref="AB32:AF32"/>
    <mergeCell ref="AB88:AF88"/>
    <mergeCell ref="AV47:AZ47"/>
    <mergeCell ref="AB26:AF26"/>
    <mergeCell ref="AB72:AF72"/>
    <mergeCell ref="AQ50:AU50"/>
    <mergeCell ref="AL41:AP41"/>
    <mergeCell ref="AB90:AF90"/>
    <mergeCell ref="AV38:AZ38"/>
    <mergeCell ref="BK22:BO22"/>
    <mergeCell ref="BA92:BE92"/>
    <mergeCell ref="BA30:BE30"/>
    <mergeCell ref="BP82:BT82"/>
    <mergeCell ref="BK92:BO92"/>
    <mergeCell ref="AV33:AZ33"/>
    <mergeCell ref="H66:U66"/>
    <mergeCell ref="AG78:AK78"/>
    <mergeCell ref="BF43:BJ43"/>
    <mergeCell ref="BP65:BT65"/>
    <mergeCell ref="BP83:BT83"/>
    <mergeCell ref="BK54:BO54"/>
    <mergeCell ref="AB37:AF37"/>
    <mergeCell ref="AG79:AK79"/>
    <mergeCell ref="AB83:AF83"/>
    <mergeCell ref="BA65:BE65"/>
    <mergeCell ref="AL69:AP69"/>
    <mergeCell ref="AG73:AK73"/>
    <mergeCell ref="AB89:AF89"/>
    <mergeCell ref="AG60:AK60"/>
    <mergeCell ref="AB64:AF64"/>
    <mergeCell ref="AB51:AF51"/>
    <mergeCell ref="BK86:BO86"/>
    <mergeCell ref="BF90:BJ90"/>
    <mergeCell ref="AQ30:AU30"/>
    <mergeCell ref="H13:U14"/>
    <mergeCell ref="BA60:BE60"/>
    <mergeCell ref="BK57:BO57"/>
    <mergeCell ref="BF61:BJ61"/>
    <mergeCell ref="AV51:AZ51"/>
    <mergeCell ref="BF48:BJ48"/>
    <mergeCell ref="BF14:BJ14"/>
    <mergeCell ref="BP14:BT14"/>
    <mergeCell ref="BA18:BE18"/>
    <mergeCell ref="BA34:BE34"/>
    <mergeCell ref="AQ58:AU58"/>
    <mergeCell ref="AB38:AF38"/>
    <mergeCell ref="BA49:BE49"/>
    <mergeCell ref="AG28:AK28"/>
    <mergeCell ref="AL56:AP56"/>
    <mergeCell ref="AG53:AK53"/>
    <mergeCell ref="BK26:BO26"/>
    <mergeCell ref="BK29:BO29"/>
    <mergeCell ref="AG31:AK31"/>
    <mergeCell ref="AB33:AF33"/>
    <mergeCell ref="AQ29:AU29"/>
    <mergeCell ref="AL30:AP30"/>
    <mergeCell ref="AG55:AK55"/>
    <mergeCell ref="AG38:AK38"/>
    <mergeCell ref="U98:Z98"/>
    <mergeCell ref="AB86:AF86"/>
    <mergeCell ref="BA24:BE24"/>
    <mergeCell ref="I91:U91"/>
    <mergeCell ref="AG92:AK92"/>
    <mergeCell ref="AL51:AP51"/>
    <mergeCell ref="AG30:AK30"/>
    <mergeCell ref="BA29:BE29"/>
    <mergeCell ref="BA78:BE78"/>
    <mergeCell ref="AL82:AP82"/>
    <mergeCell ref="AG67:AK67"/>
    <mergeCell ref="AV54:AZ54"/>
    <mergeCell ref="BA53:BE53"/>
    <mergeCell ref="Q98:T98"/>
    <mergeCell ref="I89:U89"/>
    <mergeCell ref="BA44:BE44"/>
    <mergeCell ref="AV88:AZ88"/>
    <mergeCell ref="AQ92:AU92"/>
    <mergeCell ref="AB82:AF82"/>
    <mergeCell ref="AQ89:AU89"/>
    <mergeCell ref="AL80:AP80"/>
    <mergeCell ref="AA98:AD98"/>
    <mergeCell ref="AB57:AF57"/>
    <mergeCell ref="AG47:AK47"/>
    <mergeCell ref="AB85:AF85"/>
    <mergeCell ref="AB45:AF45"/>
    <mergeCell ref="AV57:AZ57"/>
    <mergeCell ref="AB36:AF36"/>
    <mergeCell ref="AQ61:AU61"/>
    <mergeCell ref="BK47:BO47"/>
    <mergeCell ref="AL78:AP78"/>
    <mergeCell ref="BA40:BE40"/>
    <mergeCell ref="AB58:AF58"/>
    <mergeCell ref="AG46:AK46"/>
    <mergeCell ref="AG40:AK40"/>
    <mergeCell ref="AB60:AF60"/>
    <mergeCell ref="AQ72:AU72"/>
    <mergeCell ref="AQ47:AU47"/>
    <mergeCell ref="BK49:BO49"/>
    <mergeCell ref="BK83:BO83"/>
    <mergeCell ref="AL81:AP81"/>
    <mergeCell ref="AG84:AK84"/>
    <mergeCell ref="AB63:AF63"/>
    <mergeCell ref="AG76:AK76"/>
    <mergeCell ref="AQ39:AU39"/>
    <mergeCell ref="BA39:BE39"/>
    <mergeCell ref="AG45:AK45"/>
    <mergeCell ref="AB65:AF65"/>
    <mergeCell ref="AV91:AZ91"/>
    <mergeCell ref="BF33:BJ33"/>
    <mergeCell ref="BF82:BJ82"/>
    <mergeCell ref="BK50:BO50"/>
    <mergeCell ref="BF64:BJ64"/>
    <mergeCell ref="BA68:BE68"/>
    <mergeCell ref="BF51:BJ51"/>
    <mergeCell ref="BA50:BE50"/>
    <mergeCell ref="AL90:AP90"/>
    <mergeCell ref="BA52:BE52"/>
    <mergeCell ref="BF86:BJ86"/>
    <mergeCell ref="AV87:AZ87"/>
    <mergeCell ref="BF87:BJ87"/>
    <mergeCell ref="BA66:BE66"/>
    <mergeCell ref="AV83:AZ83"/>
    <mergeCell ref="AL33:AP33"/>
    <mergeCell ref="AL54:AP54"/>
    <mergeCell ref="AQ44:AU44"/>
    <mergeCell ref="AL34:AP34"/>
    <mergeCell ref="BA76:BE76"/>
    <mergeCell ref="AQ76:AU76"/>
    <mergeCell ref="AV41:AZ41"/>
    <mergeCell ref="BA80:BE80"/>
    <mergeCell ref="AQ55:AU55"/>
    <mergeCell ref="BP91:BT91"/>
    <mergeCell ref="BP85:BT85"/>
    <mergeCell ref="BK45:BO45"/>
    <mergeCell ref="BK32:BO32"/>
    <mergeCell ref="BF36:BJ36"/>
    <mergeCell ref="BP90:BT90"/>
    <mergeCell ref="BP38:BT38"/>
    <mergeCell ref="BP40:BT40"/>
    <mergeCell ref="BP81:BT81"/>
    <mergeCell ref="BP43:BT43"/>
    <mergeCell ref="BP50:BT50"/>
    <mergeCell ref="BP88:BT88"/>
    <mergeCell ref="BP48:BT48"/>
    <mergeCell ref="BP51:BT51"/>
    <mergeCell ref="BP66:BT66"/>
    <mergeCell ref="BP53:BT53"/>
    <mergeCell ref="BP47:BT47"/>
    <mergeCell ref="BF91:BJ91"/>
    <mergeCell ref="BK79:BO79"/>
    <mergeCell ref="BF54:BJ54"/>
    <mergeCell ref="BF72:BJ72"/>
    <mergeCell ref="BF83:BJ83"/>
    <mergeCell ref="BF58:BJ58"/>
    <mergeCell ref="BF49:BJ49"/>
    <mergeCell ref="B4:E4"/>
    <mergeCell ref="AL77:AP77"/>
    <mergeCell ref="AB47:AF47"/>
    <mergeCell ref="AB84:AF84"/>
    <mergeCell ref="AV43:AZ43"/>
    <mergeCell ref="AB22:AF22"/>
    <mergeCell ref="AB59:AF59"/>
    <mergeCell ref="AQ71:AU71"/>
    <mergeCell ref="AL75:AP75"/>
    <mergeCell ref="AG16:AK16"/>
    <mergeCell ref="AB61:AF61"/>
    <mergeCell ref="AV72:AZ72"/>
    <mergeCell ref="AQ73:AU73"/>
    <mergeCell ref="AQ48:AU48"/>
    <mergeCell ref="AG18:AK18"/>
    <mergeCell ref="AL14:AP14"/>
    <mergeCell ref="AV31:AZ31"/>
    <mergeCell ref="AG29:AK29"/>
    <mergeCell ref="AB54:AF54"/>
    <mergeCell ref="AL65:AP65"/>
    <mergeCell ref="AG44:AK44"/>
    <mergeCell ref="AV62:AZ62"/>
    <mergeCell ref="AB41:AF41"/>
    <mergeCell ref="H71:U71"/>
    <mergeCell ref="B12:E12"/>
    <mergeCell ref="BP35:BT35"/>
    <mergeCell ref="AV86:AZ86"/>
    <mergeCell ref="AB67:AF67"/>
    <mergeCell ref="BP28:BT28"/>
    <mergeCell ref="AQ79:AU79"/>
    <mergeCell ref="AL83:AP83"/>
    <mergeCell ref="BK48:BO48"/>
    <mergeCell ref="BF39:BJ39"/>
    <mergeCell ref="AL20:AP20"/>
    <mergeCell ref="AB69:AF69"/>
    <mergeCell ref="BP30:BT30"/>
    <mergeCell ref="BA32:BE32"/>
    <mergeCell ref="AL85:AP85"/>
    <mergeCell ref="BP59:BT59"/>
    <mergeCell ref="AG42:AK42"/>
    <mergeCell ref="BA63:BE63"/>
    <mergeCell ref="AL84:AP84"/>
    <mergeCell ref="BP27:BT27"/>
    <mergeCell ref="BA31:BE31"/>
    <mergeCell ref="B25:E25"/>
    <mergeCell ref="AV81:AZ81"/>
    <mergeCell ref="AG52:AK52"/>
    <mergeCell ref="AB43:AF43"/>
    <mergeCell ref="BF85:BJ85"/>
    <mergeCell ref="BF60:BJ60"/>
    <mergeCell ref="BK80:BO80"/>
    <mergeCell ref="AQ54:AU54"/>
    <mergeCell ref="AQ67:AU67"/>
    <mergeCell ref="AL71:AP71"/>
    <mergeCell ref="BP87:BT87"/>
    <mergeCell ref="AQ69:AU69"/>
    <mergeCell ref="BA69:BE69"/>
    <mergeCell ref="AL73:AP73"/>
    <mergeCell ref="AV63:AZ63"/>
    <mergeCell ref="AL74:AP74"/>
    <mergeCell ref="BA74:BE74"/>
    <mergeCell ref="AQ74:AU74"/>
    <mergeCell ref="BA71:BE71"/>
    <mergeCell ref="AV75:AZ75"/>
    <mergeCell ref="AL59:AP59"/>
    <mergeCell ref="AV65:AZ65"/>
    <mergeCell ref="BP56:BT56"/>
    <mergeCell ref="BP64:BT64"/>
    <mergeCell ref="BP75:BT75"/>
    <mergeCell ref="BK70:BO70"/>
    <mergeCell ref="BK55:BO55"/>
    <mergeCell ref="AG63:AK63"/>
    <mergeCell ref="AG50:AK50"/>
    <mergeCell ref="BP62:BT62"/>
    <mergeCell ref="AG91:AK91"/>
    <mergeCell ref="AV14:AZ14"/>
    <mergeCell ref="AQ18:AU18"/>
    <mergeCell ref="AQ42:AU42"/>
    <mergeCell ref="AQ77:AU77"/>
    <mergeCell ref="BA77:BE77"/>
    <mergeCell ref="BF29:BJ29"/>
    <mergeCell ref="AV78:AZ78"/>
    <mergeCell ref="AQ82:AU82"/>
    <mergeCell ref="AQ19:AU19"/>
    <mergeCell ref="BF71:BJ71"/>
    <mergeCell ref="BF73:BJ73"/>
    <mergeCell ref="BK18:BO18"/>
    <mergeCell ref="BK82:BO82"/>
    <mergeCell ref="AV84:AZ84"/>
    <mergeCell ref="BF84:BJ84"/>
    <mergeCell ref="BP71:BT71"/>
    <mergeCell ref="BA14:BE14"/>
    <mergeCell ref="BK63:BO63"/>
    <mergeCell ref="BP76:BT76"/>
    <mergeCell ref="AQ20:AU20"/>
    <mergeCell ref="AB16:AF16"/>
    <mergeCell ref="AQ23:AU23"/>
    <mergeCell ref="BF20:BJ20"/>
    <mergeCell ref="BF22:BJ22"/>
    <mergeCell ref="BA21:BE21"/>
    <mergeCell ref="AL15:AP15"/>
    <mergeCell ref="AQ51:AU51"/>
    <mergeCell ref="BF65:BJ65"/>
    <mergeCell ref="AV70:AZ70"/>
    <mergeCell ref="AQ45:AU45"/>
    <mergeCell ref="AL49:AP49"/>
    <mergeCell ref="BA67:BE67"/>
    <mergeCell ref="AV68:AZ68"/>
    <mergeCell ref="BF70:BJ70"/>
    <mergeCell ref="BF41:BJ41"/>
    <mergeCell ref="BF35:BJ35"/>
    <mergeCell ref="AL60:AP60"/>
    <mergeCell ref="AG64:AK64"/>
    <mergeCell ref="BA47:BE47"/>
    <mergeCell ref="AG26:AK26"/>
    <mergeCell ref="AB30:AF30"/>
    <mergeCell ref="AG51:AK51"/>
    <mergeCell ref="AV50:AZ50"/>
    <mergeCell ref="AB29:AF29"/>
    <mergeCell ref="V15:X15"/>
    <mergeCell ref="BK41:BO41"/>
    <mergeCell ref="AB75:AF75"/>
    <mergeCell ref="BF80:BJ80"/>
    <mergeCell ref="AL61:AP61"/>
    <mergeCell ref="AG27:AK27"/>
    <mergeCell ref="BK68:BO68"/>
    <mergeCell ref="BK67:BO67"/>
    <mergeCell ref="Y15:AA15"/>
    <mergeCell ref="BK69:BO69"/>
    <mergeCell ref="BK37:BO37"/>
    <mergeCell ref="BK66:BO66"/>
    <mergeCell ref="BK53:BO53"/>
    <mergeCell ref="BA61:BE61"/>
    <mergeCell ref="AL36:AP36"/>
    <mergeCell ref="AQ37:AU37"/>
    <mergeCell ref="BK77:BO77"/>
    <mergeCell ref="AQ22:AU22"/>
    <mergeCell ref="AL26:AP26"/>
    <mergeCell ref="AB34:AF34"/>
    <mergeCell ref="BA45:BE45"/>
    <mergeCell ref="AG24:AK24"/>
    <mergeCell ref="AB28:AF28"/>
    <mergeCell ref="AV49:AZ49"/>
    <mergeCell ref="H65:U65"/>
    <mergeCell ref="AG74:AK74"/>
    <mergeCell ref="AB78:AF78"/>
    <mergeCell ref="AG68:AK68"/>
    <mergeCell ref="AG43:AK43"/>
    <mergeCell ref="AQ27:AU27"/>
    <mergeCell ref="AV79:AZ79"/>
    <mergeCell ref="AQ83:AU83"/>
    <mergeCell ref="BA90:BE90"/>
    <mergeCell ref="BA62:BE62"/>
    <mergeCell ref="BA27:BE27"/>
    <mergeCell ref="AL86:AP86"/>
    <mergeCell ref="H64:U64"/>
    <mergeCell ref="AB35:AF35"/>
    <mergeCell ref="AV56:AZ56"/>
    <mergeCell ref="BA79:BE79"/>
    <mergeCell ref="AQ46:AU46"/>
    <mergeCell ref="BA81:BE81"/>
    <mergeCell ref="AB87:AF87"/>
    <mergeCell ref="AL89:AP89"/>
    <mergeCell ref="BA87:BE87"/>
    <mergeCell ref="AL87:AP87"/>
    <mergeCell ref="AB73:AF73"/>
    <mergeCell ref="AQ85:AU85"/>
    <mergeCell ref="AB91:AF91"/>
    <mergeCell ref="AG21:AK21"/>
    <mergeCell ref="AB25:AF25"/>
    <mergeCell ref="BK72:BO72"/>
    <mergeCell ref="BF76:BJ76"/>
    <mergeCell ref="AL57:AP57"/>
    <mergeCell ref="BF45:BJ45"/>
    <mergeCell ref="BF32:BJ32"/>
    <mergeCell ref="BP23:BT23"/>
    <mergeCell ref="AB56:AF56"/>
    <mergeCell ref="BF47:BJ47"/>
    <mergeCell ref="AV90:AZ90"/>
    <mergeCell ref="AQ63:AU63"/>
    <mergeCell ref="BK87:BO87"/>
    <mergeCell ref="BP58:BT58"/>
    <mergeCell ref="BP52:BT52"/>
    <mergeCell ref="BP39:BT39"/>
    <mergeCell ref="BP54:BT54"/>
    <mergeCell ref="BK38:BO38"/>
    <mergeCell ref="AG87:AK87"/>
    <mergeCell ref="AL58:AP58"/>
    <mergeCell ref="BP74:BT74"/>
    <mergeCell ref="BK78:BO78"/>
    <mergeCell ref="AQ59:AU59"/>
    <mergeCell ref="I90:U90"/>
    <mergeCell ref="M98:P98"/>
    <mergeCell ref="AG48:AK48"/>
    <mergeCell ref="B31:E31"/>
    <mergeCell ref="U97:AH97"/>
    <mergeCell ref="BA37:BE37"/>
    <mergeCell ref="AV34:AZ34"/>
    <mergeCell ref="AQ38:AU38"/>
    <mergeCell ref="BP20:BT20"/>
    <mergeCell ref="BK24:BO24"/>
    <mergeCell ref="AV28:AZ28"/>
    <mergeCell ref="BF25:BJ25"/>
    <mergeCell ref="AG62:AK62"/>
    <mergeCell ref="AL52:AP52"/>
    <mergeCell ref="BP60:BT60"/>
    <mergeCell ref="AL39:AP39"/>
    <mergeCell ref="AV36:AZ36"/>
    <mergeCell ref="AQ40:AU40"/>
    <mergeCell ref="BP84:BT84"/>
    <mergeCell ref="BF30:BJ30"/>
    <mergeCell ref="AV30:AZ30"/>
    <mergeCell ref="BP78:BT78"/>
    <mergeCell ref="BK88:BO88"/>
    <mergeCell ref="BF92:BJ92"/>
    <mergeCell ref="AV92:AZ92"/>
    <mergeCell ref="BK19:BO19"/>
    <mergeCell ref="BP86:BT86"/>
    <mergeCell ref="BK90:BO90"/>
    <mergeCell ref="BP80:BT80"/>
    <mergeCell ref="BP55:BT55"/>
    <mergeCell ref="AB15:AF15"/>
    <mergeCell ref="BF31:BJ31"/>
    <mergeCell ref="AB80:AF80"/>
    <mergeCell ref="AB79:AF79"/>
    <mergeCell ref="AQ91:AU91"/>
    <mergeCell ref="AQ66:AU66"/>
    <mergeCell ref="AL70:AP70"/>
    <mergeCell ref="BF56:BJ56"/>
    <mergeCell ref="BA82:BE82"/>
    <mergeCell ref="AG89:AK89"/>
    <mergeCell ref="AG88:AK88"/>
    <mergeCell ref="AB92:AF92"/>
    <mergeCell ref="AG90:AK90"/>
    <mergeCell ref="AQ56:AU56"/>
    <mergeCell ref="AV39:AZ39"/>
    <mergeCell ref="BK91:BO91"/>
    <mergeCell ref="BP21:BT21"/>
    <mergeCell ref="BP92:BT92"/>
    <mergeCell ref="I84:U84"/>
    <mergeCell ref="AQ53:AU53"/>
    <mergeCell ref="AG77:AK77"/>
    <mergeCell ref="AB81:AF81"/>
    <mergeCell ref="BA19:BE19"/>
    <mergeCell ref="AQ68:AU68"/>
    <mergeCell ref="BP33:BT33"/>
    <mergeCell ref="AQ43:AU43"/>
    <mergeCell ref="B27:E27"/>
    <mergeCell ref="AG75:AK75"/>
    <mergeCell ref="BF57:BJ57"/>
    <mergeCell ref="BP79:BT79"/>
    <mergeCell ref="BP73:BT73"/>
    <mergeCell ref="BA48:BE48"/>
    <mergeCell ref="BF23:BJ23"/>
    <mergeCell ref="AV24:AZ24"/>
    <mergeCell ref="B37:E37"/>
    <mergeCell ref="AQ41:AU41"/>
    <mergeCell ref="BK27:BO27"/>
    <mergeCell ref="AV80:AZ80"/>
    <mergeCell ref="BF28:BJ28"/>
    <mergeCell ref="AG65:AK65"/>
    <mergeCell ref="AV55:AZ55"/>
    <mergeCell ref="AV52:AZ52"/>
    <mergeCell ref="AQ31:AU31"/>
    <mergeCell ref="BF34:BJ34"/>
    <mergeCell ref="BP34:BT34"/>
    <mergeCell ref="BP25:BT25"/>
    <mergeCell ref="BK44:BO44"/>
    <mergeCell ref="BK31:BO31"/>
    <mergeCell ref="BF26:BJ26"/>
    <mergeCell ref="BP26:BT26"/>
    <mergeCell ref="BP36:BT36"/>
    <mergeCell ref="BP41:BT41"/>
    <mergeCell ref="G97:T97"/>
    <mergeCell ref="BF18:BJ18"/>
    <mergeCell ref="BA38:BE38"/>
    <mergeCell ref="BP77:BT77"/>
    <mergeCell ref="AB44:AF44"/>
    <mergeCell ref="AV58:AZ58"/>
    <mergeCell ref="V13:X14"/>
    <mergeCell ref="AQ62:AU62"/>
    <mergeCell ref="AB31:AF31"/>
    <mergeCell ref="AL28:AP28"/>
    <mergeCell ref="AQ64:AU64"/>
    <mergeCell ref="AB39:AF39"/>
    <mergeCell ref="BF42:BJ42"/>
    <mergeCell ref="AL21:AP21"/>
    <mergeCell ref="BP29:BT29"/>
    <mergeCell ref="BA33:BE33"/>
    <mergeCell ref="BF78:BJ78"/>
    <mergeCell ref="AL67:AP67"/>
    <mergeCell ref="AV53:AZ53"/>
    <mergeCell ref="BK43:BO43"/>
    <mergeCell ref="BF44:BJ44"/>
    <mergeCell ref="AL23:AP23"/>
    <mergeCell ref="BP44:BT44"/>
    <mergeCell ref="Y13:AA14"/>
    <mergeCell ref="B8:E8"/>
    <mergeCell ref="BP31:BT31"/>
    <mergeCell ref="BF55:BJ55"/>
    <mergeCell ref="BK34:BO34"/>
    <mergeCell ref="BP24:BT24"/>
    <mergeCell ref="AL79:AP79"/>
    <mergeCell ref="B10:E10"/>
    <mergeCell ref="BP89:BT89"/>
    <mergeCell ref="AB49:AF49"/>
    <mergeCell ref="AV60:AZ60"/>
    <mergeCell ref="BA35:BE35"/>
    <mergeCell ref="AG14:AK14"/>
    <mergeCell ref="AV32:AZ32"/>
    <mergeCell ref="BK59:BO59"/>
    <mergeCell ref="AV26:AZ26"/>
    <mergeCell ref="AB42:AF42"/>
    <mergeCell ref="BP49:BT49"/>
    <mergeCell ref="BK46:BO46"/>
    <mergeCell ref="BK40:BO40"/>
    <mergeCell ref="BK25:BO25"/>
    <mergeCell ref="BA51:BE51"/>
    <mergeCell ref="BF52:BJ52"/>
    <mergeCell ref="AV27:AZ27"/>
    <mergeCell ref="AG19:AK19"/>
  </mergeCells>
  <phoneticPr fontId="59" type="noConversion"/>
  <hyperlinks>
    <hyperlink ref="B4" location="PANDUAN!A1" display="PANDUAN" xr:uid="{00000000-0004-0000-0C00-000000000000}"/>
    <hyperlink ref="B6" location="'EWS DIRECTORY'!A1" display="EWS DIRECTORY" xr:uid="{00000000-0004-0000-0C00-000001000000}"/>
    <hyperlink ref="B8" location="'DATA PEMICU'!A1" display="DATA PEMICU" xr:uid="{00000000-0004-0000-0C00-000002000000}"/>
    <hyperlink ref="B10" location="'DATA PENGUJI'!A1" display="DATA PENGUJI" xr:uid="{00000000-0004-0000-0C00-000003000000}"/>
    <hyperlink ref="B12" location="'MAIN LEVEL'!A1" display="MAIN LEVEL" xr:uid="{00000000-0004-0000-0C00-000004000000}"/>
    <hyperlink ref="Z18" location="'DATA PEMICU'!A1" display="'DATA PEMICU'!A1" xr:uid="{00000000-0004-0000-0C00-000005000000}"/>
    <hyperlink ref="Z19" location="'DATA PEMICU'!A1" display="'DATA PEMICU'!A1" xr:uid="{79D103DD-FAC0-40AB-ABF6-4D12BF48AC05}"/>
    <hyperlink ref="Z22:Z24" location="'DATA PEMICU'!A1" display="'DATA PEMICU'!A1" xr:uid="{5B910C02-20C2-40F0-851F-19B78B4A5312}"/>
    <hyperlink ref="Z27:Z31" location="'DATA PEMICU'!A1" display="'DATA PEMICU'!A1" xr:uid="{AF5FFB7C-18C7-475E-8518-597BB3B077F8}"/>
    <hyperlink ref="Z34" location="'DATA PEMICU'!A1" display="'DATA PEMICU'!A1" xr:uid="{73BEF2BE-9C6D-4E21-9C4B-39D9A398A135}"/>
    <hyperlink ref="Z36:Z48" location="'DATA PEMICU'!A1" display="'DATA PEMICU'!A1" xr:uid="{1EB2F2A4-7E62-44D7-B953-466095A08ECA}"/>
    <hyperlink ref="Z52:Z55" location="'DATA PEMICU'!A1" display="'DATA PEMICU'!A1" xr:uid="{05DA59E4-F510-4FA1-A8FF-D8E960710256}"/>
    <hyperlink ref="Z58:Z61" location="'DATA PEMICU'!A1" display="'DATA PEMICU'!A1" xr:uid="{FECCC464-9F4E-476B-AA0F-269E6D2BF443}"/>
    <hyperlink ref="Z65:Z66" location="'DATA PEMICU'!A1" display="'DATA PEMICU'!A1" xr:uid="{9973CD18-89BB-4839-BB43-D1AC7F4840B4}"/>
    <hyperlink ref="Z68" location="'DATA PEMICU'!A1" display="'DATA PEMICU'!A1" xr:uid="{A6AB86C5-2069-40E7-91E0-915DC4587D35}"/>
    <hyperlink ref="Z69" location="'DATA PEMICU'!A1" display="'DATA PEMICU'!A1" xr:uid="{0FB7B439-999C-413D-81FB-753FF3AC043A}"/>
    <hyperlink ref="Z71:Z72" location="'DATA PEMICU'!A1" display="'DATA PEMICU'!A1" xr:uid="{B4DE2A7C-2AE3-434D-8380-B4C6D0842009}"/>
    <hyperlink ref="Z74:Z76" location="'DATA PEMICU'!A1" display="'DATA PEMICU'!A1" xr:uid="{FC1482B1-EC9A-4007-9B64-EE6E2F3ED0F9}"/>
    <hyperlink ref="Z78:Z82" location="'DATA PEMICU'!A1" display="'DATA PEMICU'!A1" xr:uid="{766133A7-8A91-40F5-903B-476B111AAC77}"/>
    <hyperlink ref="Z85:Z87" location="'DATA PEMICU'!A1" display="'DATA PEMICU'!A1" xr:uid="{953D7181-7517-46D7-A362-552998C6BEFF}"/>
    <hyperlink ref="Z89:Z90" location="'DATA PEMICU'!A1" display="'DATA PEMICU'!A1" xr:uid="{20CF9681-F59E-473B-9E73-A0146DD6B43D}"/>
  </hyperlinks>
  <pageMargins left="0.51181102362204722" right="0.31496062992125978" top="0.55118110236220474" bottom="0.35433070866141742" header="0" footer="0"/>
  <pageSetup paperSize="9" scale="72"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tabColor theme="4" tint="-0.249977111117893"/>
    <pageSetUpPr fitToPage="1"/>
  </sheetPr>
  <dimension ref="A1:AI52"/>
  <sheetViews>
    <sheetView topLeftCell="B1" zoomScaleNormal="100" workbookViewId="0">
      <selection activeCell="AQ18" sqref="AQ18:AU18"/>
    </sheetView>
  </sheetViews>
  <sheetFormatPr defaultColWidth="8.88671875" defaultRowHeight="13.8" x14ac:dyDescent="0.25"/>
  <cols>
    <col min="1" max="1" width="14" style="396" hidden="1" customWidth="1"/>
    <col min="2" max="5" width="3.88671875" style="397" customWidth="1"/>
    <col min="6" max="6" width="3.88671875" style="110" customWidth="1"/>
    <col min="7" max="35" width="3.5546875" style="254" customWidth="1"/>
    <col min="36" max="36" width="8.88671875" style="254" customWidth="1"/>
    <col min="37" max="16384" width="8.88671875" style="254"/>
  </cols>
  <sheetData>
    <row r="1" spans="2:35" x14ac:dyDescent="0.25">
      <c r="G1" s="178"/>
      <c r="H1" s="55"/>
      <c r="I1" s="55"/>
      <c r="J1" s="55"/>
      <c r="K1" s="55"/>
      <c r="L1" s="55"/>
      <c r="M1" s="55"/>
    </row>
    <row r="2" spans="2:35" ht="15" customHeight="1" x14ac:dyDescent="0.25">
      <c r="G2" s="124" t="s">
        <v>1674</v>
      </c>
      <c r="H2" s="124"/>
      <c r="I2" s="124"/>
      <c r="J2" s="124"/>
      <c r="K2" s="124"/>
      <c r="L2" s="124"/>
      <c r="M2" s="124"/>
      <c r="N2" s="124"/>
      <c r="O2" s="124"/>
      <c r="P2" s="124"/>
      <c r="Q2" s="124"/>
      <c r="R2" s="124"/>
      <c r="S2" s="124"/>
      <c r="T2" s="124"/>
      <c r="U2" s="124"/>
      <c r="V2" s="124"/>
      <c r="W2" s="124"/>
      <c r="X2" s="124"/>
      <c r="Y2" s="278"/>
      <c r="Z2" s="278"/>
      <c r="AA2" s="278"/>
      <c r="AB2" s="278"/>
      <c r="AC2" s="278"/>
      <c r="AD2" s="278"/>
      <c r="AE2" s="278"/>
      <c r="AF2" s="278"/>
      <c r="AG2" s="278"/>
      <c r="AH2" s="278"/>
      <c r="AI2" s="278"/>
    </row>
    <row r="3" spans="2:35" ht="15" customHeight="1" x14ac:dyDescent="0.25">
      <c r="B3" s="398"/>
      <c r="C3" s="398"/>
      <c r="D3" s="398"/>
      <c r="E3" s="398"/>
      <c r="G3" s="124" t="s">
        <v>1675</v>
      </c>
      <c r="H3" s="124"/>
      <c r="I3" s="124"/>
      <c r="J3" s="124"/>
      <c r="K3" s="124"/>
      <c r="L3" s="124"/>
      <c r="M3" s="124"/>
      <c r="N3" s="124"/>
      <c r="O3" s="124"/>
      <c r="P3" s="124"/>
      <c r="Q3" s="124"/>
      <c r="R3" s="124"/>
      <c r="S3" s="124"/>
      <c r="T3" s="124"/>
      <c r="U3" s="124"/>
      <c r="V3" s="124"/>
      <c r="W3" s="124"/>
      <c r="X3" s="124"/>
      <c r="Y3" s="278"/>
      <c r="Z3" s="278"/>
      <c r="AA3" s="278"/>
      <c r="AB3" s="278"/>
      <c r="AC3" s="278"/>
      <c r="AD3" s="278"/>
      <c r="AE3" s="278"/>
      <c r="AF3" s="278"/>
      <c r="AG3" s="278"/>
      <c r="AH3" s="278"/>
      <c r="AI3" s="278"/>
    </row>
    <row r="4" spans="2:35" ht="15" customHeight="1" x14ac:dyDescent="0.25">
      <c r="B4" s="924" t="s">
        <v>79</v>
      </c>
      <c r="C4" s="925"/>
      <c r="D4" s="925"/>
      <c r="E4" s="925"/>
      <c r="G4" s="124"/>
      <c r="H4" s="124"/>
      <c r="I4" s="124"/>
      <c r="J4" s="124"/>
      <c r="K4" s="124"/>
      <c r="L4" s="124"/>
      <c r="M4" s="124"/>
      <c r="N4" s="124"/>
      <c r="O4" s="124"/>
      <c r="P4" s="124"/>
      <c r="Q4" s="124"/>
      <c r="R4" s="124"/>
      <c r="S4" s="124"/>
      <c r="T4" s="124"/>
      <c r="U4" s="124"/>
      <c r="V4" s="124"/>
      <c r="W4" s="124"/>
      <c r="X4" s="124"/>
      <c r="Y4" s="278"/>
      <c r="Z4" s="278"/>
      <c r="AA4" s="278"/>
      <c r="AB4" s="278"/>
      <c r="AC4" s="278"/>
      <c r="AD4" s="278"/>
      <c r="AE4" s="278"/>
      <c r="AF4" s="278"/>
      <c r="AG4" s="278"/>
      <c r="AH4" s="278"/>
      <c r="AI4" s="278"/>
    </row>
    <row r="5" spans="2:35" ht="15" customHeight="1" x14ac:dyDescent="0.25">
      <c r="B5" s="398"/>
      <c r="C5" s="398"/>
      <c r="D5" s="398"/>
      <c r="E5" s="398"/>
      <c r="G5" s="124"/>
      <c r="H5" s="124"/>
      <c r="I5" s="124"/>
      <c r="J5" s="124"/>
      <c r="K5" s="124"/>
      <c r="L5" s="124"/>
      <c r="M5" s="124"/>
      <c r="N5" s="124"/>
      <c r="O5" s="124"/>
      <c r="P5" s="124"/>
      <c r="Q5" s="124"/>
      <c r="R5" s="124"/>
      <c r="S5" s="124"/>
      <c r="T5" s="124"/>
      <c r="U5" s="124"/>
      <c r="V5" s="124"/>
      <c r="W5" s="124"/>
      <c r="X5" s="124"/>
      <c r="Y5" s="278"/>
      <c r="Z5" s="278"/>
      <c r="AA5" s="278"/>
      <c r="AB5" s="278"/>
      <c r="AC5" s="278"/>
      <c r="AD5" s="278"/>
      <c r="AE5" s="278"/>
      <c r="AF5" s="278"/>
      <c r="AG5" s="278"/>
      <c r="AH5" s="278"/>
      <c r="AI5" s="278"/>
    </row>
    <row r="6" spans="2:35" ht="15" customHeight="1" x14ac:dyDescent="0.25">
      <c r="B6" s="924" t="s">
        <v>87</v>
      </c>
      <c r="C6" s="925"/>
      <c r="D6" s="925"/>
      <c r="E6" s="925"/>
      <c r="G6" s="124"/>
      <c r="H6" s="124"/>
      <c r="I6" s="124"/>
      <c r="J6" s="124"/>
      <c r="K6" s="124"/>
      <c r="L6" s="124"/>
      <c r="M6" s="124"/>
      <c r="N6" s="124"/>
      <c r="O6" s="124"/>
      <c r="P6" s="124"/>
      <c r="Q6" s="124"/>
      <c r="R6" s="124"/>
      <c r="S6" s="124"/>
      <c r="T6" s="124"/>
      <c r="U6" s="124"/>
      <c r="V6" s="124"/>
      <c r="W6" s="124"/>
      <c r="X6" s="124"/>
      <c r="Y6" s="278"/>
      <c r="Z6" s="278"/>
      <c r="AA6" s="278"/>
      <c r="AB6" s="278"/>
      <c r="AC6" s="278"/>
      <c r="AD6" s="278"/>
      <c r="AE6" s="278"/>
      <c r="AF6" s="278"/>
      <c r="AG6" s="278"/>
      <c r="AH6" s="278"/>
      <c r="AI6" s="278"/>
    </row>
    <row r="7" spans="2:35" ht="15" customHeight="1" x14ac:dyDescent="0.25">
      <c r="B7" s="398"/>
      <c r="C7" s="398"/>
      <c r="D7" s="398"/>
      <c r="E7" s="398"/>
      <c r="G7" s="798" t="s">
        <v>1676</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c r="AI7" s="278"/>
    </row>
    <row r="8" spans="2:35" ht="15" customHeight="1" x14ac:dyDescent="0.25">
      <c r="B8" s="924" t="s">
        <v>94</v>
      </c>
      <c r="C8" s="925"/>
      <c r="D8" s="925"/>
      <c r="E8" s="925"/>
      <c r="G8" s="124"/>
      <c r="H8" s="124"/>
      <c r="I8" s="124"/>
      <c r="J8" s="124"/>
      <c r="K8" s="124"/>
      <c r="L8" s="124"/>
      <c r="M8" s="124"/>
      <c r="N8" s="124"/>
      <c r="O8" s="124"/>
      <c r="P8" s="124"/>
      <c r="Q8" s="124"/>
      <c r="R8" s="124"/>
      <c r="S8" s="124"/>
      <c r="T8" s="124"/>
      <c r="U8" s="124"/>
      <c r="V8" s="124"/>
      <c r="W8" s="124"/>
      <c r="X8" s="124"/>
      <c r="Y8" s="278"/>
      <c r="Z8" s="278"/>
      <c r="AA8" s="278"/>
      <c r="AB8" s="278"/>
      <c r="AC8" s="278"/>
      <c r="AD8" s="278"/>
      <c r="AE8" s="278"/>
      <c r="AF8" s="278"/>
      <c r="AG8" s="278"/>
      <c r="AH8" s="278"/>
      <c r="AI8" s="278"/>
    </row>
    <row r="9" spans="2:35" ht="15" customHeight="1" x14ac:dyDescent="0.25">
      <c r="B9" s="398"/>
      <c r="C9" s="398"/>
      <c r="D9" s="398"/>
      <c r="E9" s="398"/>
      <c r="G9" s="803" t="str">
        <f>"Penjualan "&amp;'MAIN LEVEL'!J18</f>
        <v>Penjualan Lokal</v>
      </c>
      <c r="H9" s="789"/>
      <c r="I9" s="789"/>
      <c r="J9" s="789"/>
      <c r="K9" s="789"/>
      <c r="L9" s="789"/>
      <c r="M9" s="789"/>
      <c r="N9" s="789"/>
      <c r="O9" s="789"/>
      <c r="P9" s="789"/>
      <c r="Q9" s="789"/>
      <c r="R9" s="789"/>
      <c r="S9" s="789"/>
      <c r="T9" s="790"/>
      <c r="U9" s="279" t="s">
        <v>796</v>
      </c>
      <c r="V9" s="280"/>
      <c r="W9" s="280"/>
      <c r="X9" s="280"/>
      <c r="Y9" s="280"/>
      <c r="Z9" s="280" t="s">
        <v>1678</v>
      </c>
      <c r="AA9" s="182" t="e">
        <f>NAMA_WP</f>
        <v>#N/A</v>
      </c>
      <c r="AB9" s="281"/>
      <c r="AC9" s="281"/>
      <c r="AD9" s="281"/>
      <c r="AE9" s="281"/>
      <c r="AF9" s="281"/>
      <c r="AG9" s="281"/>
      <c r="AH9" s="282"/>
      <c r="AI9" s="278"/>
    </row>
    <row r="10" spans="2:35" ht="15" customHeight="1" x14ac:dyDescent="0.25">
      <c r="B10" s="924" t="s">
        <v>101</v>
      </c>
      <c r="C10" s="925"/>
      <c r="D10" s="925"/>
      <c r="E10" s="925"/>
      <c r="G10" s="804"/>
      <c r="H10" s="792"/>
      <c r="I10" s="792"/>
      <c r="J10" s="792"/>
      <c r="K10" s="792"/>
      <c r="L10" s="792"/>
      <c r="M10" s="792"/>
      <c r="N10" s="792"/>
      <c r="O10" s="792"/>
      <c r="P10" s="792"/>
      <c r="Q10" s="792"/>
      <c r="R10" s="792"/>
      <c r="S10" s="792"/>
      <c r="T10" s="805"/>
      <c r="U10" s="283" t="s">
        <v>1401</v>
      </c>
      <c r="V10" s="124"/>
      <c r="W10" s="124"/>
      <c r="X10" s="124"/>
      <c r="Y10" s="124"/>
      <c r="Z10" s="124" t="s">
        <v>1678</v>
      </c>
      <c r="AA10" s="124" t="e">
        <f>NPWP</f>
        <v>#N/A</v>
      </c>
      <c r="AB10" s="278"/>
      <c r="AC10" s="278"/>
      <c r="AD10" s="278"/>
      <c r="AE10" s="278"/>
      <c r="AF10" s="278"/>
      <c r="AG10" s="278"/>
      <c r="AH10" s="284"/>
      <c r="AI10" s="278"/>
    </row>
    <row r="11" spans="2:35" ht="15" customHeight="1" x14ac:dyDescent="0.25">
      <c r="G11" s="806"/>
      <c r="H11" s="794"/>
      <c r="I11" s="794"/>
      <c r="J11" s="794"/>
      <c r="K11" s="794"/>
      <c r="L11" s="794"/>
      <c r="M11" s="794"/>
      <c r="N11" s="794"/>
      <c r="O11" s="794"/>
      <c r="P11" s="794"/>
      <c r="Q11" s="794"/>
      <c r="R11" s="794"/>
      <c r="S11" s="794"/>
      <c r="T11" s="807"/>
      <c r="U11" s="285" t="s">
        <v>1679</v>
      </c>
      <c r="V11" s="190"/>
      <c r="W11" s="190"/>
      <c r="X11" s="190"/>
      <c r="Y11" s="190"/>
      <c r="Z11" s="190" t="s">
        <v>1678</v>
      </c>
      <c r="AA11" s="190" t="e">
        <f>ID_MS_TH_PJK</f>
        <v>#N/A</v>
      </c>
      <c r="AB11" s="286"/>
      <c r="AC11" s="286"/>
      <c r="AD11" s="286"/>
      <c r="AE11" s="286"/>
      <c r="AF11" s="286"/>
      <c r="AG11" s="286"/>
      <c r="AH11" s="287"/>
      <c r="AI11" s="278"/>
    </row>
    <row r="12" spans="2:35" ht="15" customHeight="1" x14ac:dyDescent="0.25">
      <c r="B12" s="924" t="s">
        <v>106</v>
      </c>
      <c r="C12" s="925"/>
      <c r="D12" s="925"/>
      <c r="E12" s="925"/>
      <c r="G12" s="124"/>
      <c r="H12" s="124"/>
      <c r="I12" s="124"/>
      <c r="J12" s="124"/>
      <c r="K12" s="124"/>
      <c r="L12" s="124"/>
      <c r="M12" s="124"/>
      <c r="N12" s="124"/>
      <c r="O12" s="124"/>
      <c r="P12" s="124"/>
      <c r="Q12" s="124"/>
      <c r="R12" s="124"/>
      <c r="S12" s="124"/>
      <c r="T12" s="124"/>
      <c r="U12" s="124"/>
      <c r="V12" s="124"/>
      <c r="W12" s="124"/>
      <c r="X12" s="124"/>
      <c r="Y12" s="278"/>
      <c r="Z12" s="278"/>
      <c r="AA12" s="278"/>
      <c r="AB12" s="278"/>
      <c r="AC12" s="278"/>
      <c r="AD12" s="278"/>
      <c r="AE12" s="278"/>
      <c r="AF12" s="278"/>
      <c r="AG12" s="278"/>
      <c r="AH12" s="278"/>
      <c r="AI12" s="278"/>
    </row>
    <row r="13" spans="2:35" ht="15" customHeight="1" x14ac:dyDescent="0.25">
      <c r="B13" s="927" t="str">
        <f>HYPERLINK("#'"&amp;'EWS DIRECTORY'!$J$13&amp;"'!A1",'EWS DIRECTORY'!$J$13)</f>
        <v>B-1</v>
      </c>
      <c r="C13" s="925"/>
      <c r="D13" s="925"/>
      <c r="E13" s="925"/>
      <c r="G13" s="928" t="str">
        <f>"Pengujian yang telah dilakukan atas pos "&amp;G9&amp;" dapat disimpulkan:"</f>
        <v>Pengujian yang telah dilakukan atas pos Penjualan Lokal dapat disimpulkan:</v>
      </c>
      <c r="H13" s="792"/>
      <c r="I13" s="792"/>
      <c r="J13" s="792"/>
      <c r="K13" s="792"/>
      <c r="L13" s="792"/>
      <c r="M13" s="792"/>
      <c r="N13" s="792"/>
      <c r="O13" s="792"/>
      <c r="P13" s="792"/>
      <c r="Q13" s="792"/>
      <c r="R13" s="792"/>
      <c r="S13" s="792"/>
      <c r="T13" s="792"/>
      <c r="U13" s="792"/>
      <c r="V13" s="792"/>
      <c r="W13" s="792"/>
      <c r="X13" s="792"/>
      <c r="Y13" s="792"/>
      <c r="Z13" s="792"/>
      <c r="AA13" s="792"/>
      <c r="AB13" s="792"/>
      <c r="AC13" s="792"/>
      <c r="AD13" s="792"/>
      <c r="AE13" s="792"/>
      <c r="AF13" s="792"/>
      <c r="AG13" s="792"/>
      <c r="AH13" s="792"/>
      <c r="AI13" s="278"/>
    </row>
    <row r="14" spans="2:35" ht="15" customHeight="1" x14ac:dyDescent="0.25">
      <c r="B14" s="931" t="str">
        <f>HYPERLINK("#'"&amp;'EWS DIRECTORY'!$J$14&amp;"'!A1",'EWS DIRECTORY'!$J$14)</f>
        <v>B-1-1</v>
      </c>
      <c r="C14" s="925"/>
      <c r="D14" s="925"/>
      <c r="E14" s="925"/>
      <c r="G14" s="124"/>
      <c r="H14" s="124"/>
      <c r="I14" s="124"/>
      <c r="J14" s="124"/>
      <c r="K14" s="124"/>
      <c r="L14" s="124"/>
      <c r="M14" s="124"/>
      <c r="N14" s="124"/>
      <c r="O14" s="124"/>
      <c r="P14" s="124"/>
      <c r="Q14" s="124"/>
      <c r="R14" s="124"/>
      <c r="S14" s="124"/>
      <c r="T14" s="124"/>
      <c r="U14" s="124"/>
      <c r="V14" s="124"/>
      <c r="W14" s="124"/>
      <c r="X14" s="124"/>
      <c r="Y14" s="278"/>
      <c r="Z14" s="278"/>
      <c r="AA14" s="278"/>
      <c r="AB14" s="278"/>
      <c r="AC14" s="278"/>
      <c r="AD14" s="278"/>
      <c r="AE14" s="278"/>
      <c r="AF14" s="278"/>
      <c r="AG14" s="278"/>
      <c r="AH14" s="278"/>
      <c r="AI14" s="278"/>
    </row>
    <row r="15" spans="2:35" ht="15" customHeight="1" x14ac:dyDescent="0.25">
      <c r="B15" s="929" t="str">
        <f>HYPERLINK("#'"&amp;'EWS DIRECTORY'!$J$15&amp;"'!A1",'EWS DIRECTORY'!$J$15)</f>
        <v>B-1-1-1</v>
      </c>
      <c r="C15" s="925"/>
      <c r="D15" s="925"/>
      <c r="E15" s="925"/>
      <c r="G15" s="124"/>
      <c r="H15" s="124" t="str">
        <f>"Jumlah "&amp;G9&amp;" menurut petugas :"</f>
        <v>Jumlah Penjualan Lokal menurut petugas :</v>
      </c>
      <c r="I15" s="124"/>
      <c r="J15" s="124"/>
      <c r="K15" s="124"/>
      <c r="L15" s="124"/>
      <c r="M15" s="124"/>
      <c r="N15" s="124"/>
      <c r="O15" s="124"/>
      <c r="P15" s="124"/>
      <c r="Q15" s="124"/>
      <c r="R15" s="124"/>
      <c r="S15" s="124"/>
      <c r="T15" s="124"/>
      <c r="U15" s="124"/>
      <c r="V15" s="124"/>
      <c r="W15" s="124"/>
      <c r="X15" s="124"/>
      <c r="Y15" s="278"/>
      <c r="Z15" s="278"/>
      <c r="AA15" s="278"/>
      <c r="AB15" s="278"/>
      <c r="AC15" s="278"/>
      <c r="AD15" s="278"/>
      <c r="AE15" s="278"/>
      <c r="AF15" s="278"/>
      <c r="AG15" s="278"/>
      <c r="AH15" s="278"/>
      <c r="AI15" s="278"/>
    </row>
    <row r="16" spans="2:35" ht="15" customHeight="1" x14ac:dyDescent="0.25">
      <c r="B16" s="929" t="str">
        <f>HYPERLINK("#'"&amp;'EWS DIRECTORY'!$J$16&amp;"'!A1",'EWS DIRECTORY'!$J$16)</f>
        <v>B-1-1-2</v>
      </c>
      <c r="C16" s="925"/>
      <c r="D16" s="925"/>
      <c r="E16" s="925"/>
      <c r="G16" s="82" t="s">
        <v>1445</v>
      </c>
      <c r="H16" s="930" t="s">
        <v>1707</v>
      </c>
      <c r="I16" s="764"/>
      <c r="J16" s="764"/>
      <c r="K16" s="764"/>
      <c r="L16" s="764"/>
      <c r="M16" s="764"/>
      <c r="N16" s="764"/>
      <c r="O16" s="764"/>
      <c r="P16" s="764"/>
      <c r="Q16" s="764"/>
      <c r="R16" s="764"/>
      <c r="S16" s="937" t="s">
        <v>1767</v>
      </c>
      <c r="T16" s="765"/>
      <c r="U16" s="934" t="s">
        <v>1768</v>
      </c>
      <c r="V16" s="764"/>
      <c r="W16" s="764"/>
      <c r="X16" s="764"/>
      <c r="Y16" s="764"/>
      <c r="Z16" s="764"/>
      <c r="AA16" s="765"/>
      <c r="AB16" s="278"/>
      <c r="AC16" s="278"/>
      <c r="AD16" s="278"/>
      <c r="AE16" s="278"/>
      <c r="AF16" s="278"/>
      <c r="AG16" s="278"/>
      <c r="AH16" s="278"/>
      <c r="AI16" s="278"/>
    </row>
    <row r="17" spans="2:35" ht="15" customHeight="1" x14ac:dyDescent="0.25">
      <c r="B17" s="929" t="str">
        <f>HYPERLINK("#'"&amp;'EWS DIRECTORY'!$J$21&amp;"'!A1",'EWS DIRECTORY'!$J$21)</f>
        <v>B-1-1-3</v>
      </c>
      <c r="C17" s="925"/>
      <c r="D17" s="925"/>
      <c r="E17" s="925"/>
      <c r="G17" s="83">
        <v>1</v>
      </c>
      <c r="H17" s="926" t="e">
        <f>MASTER!N5</f>
        <v>#N/A</v>
      </c>
      <c r="I17" s="824"/>
      <c r="J17" s="824"/>
      <c r="K17" s="824"/>
      <c r="L17" s="824"/>
      <c r="M17" s="824"/>
      <c r="N17" s="824"/>
      <c r="O17" s="824"/>
      <c r="P17" s="824"/>
      <c r="Q17" s="824"/>
      <c r="R17" s="825"/>
      <c r="S17" s="936" t="s">
        <v>93</v>
      </c>
      <c r="T17" s="790"/>
      <c r="U17" s="923" t="str">
        <f>IF('B-1-1'!I45='B-1-1'!M18,'B-1-1'!AB18,
IF('B-1-1'!I45='B-1-1'!M20,'B-1-1'!AB20,
IF('B-1-1'!I45='B-1-1'!M22,'B-1-1'!AB22,
IF('B-1-1'!I45='B-1-1'!M24,'B-1-1'!AB24,
IF('B-1-1'!I45='B-1-1'!M26,'B-1-1'!AB26,
IF('B-1-1'!I45='B-1-1'!M28,'B-1-1'!AB28,
IF('B-1-1'!I45='B-1-1'!M30,'B-1-1'!AB30,
IF('B-1-1'!I45='B-1-1'!M28,'B-1-1'!AB32,
IF('B-1-1'!I45='B-1-1'!M34,'B-1-1'!AB34,"Tidak Ditemukan")))))))))</f>
        <v>Tidak Ditemukan</v>
      </c>
      <c r="V17" s="764"/>
      <c r="W17" s="764"/>
      <c r="X17" s="764"/>
      <c r="Y17" s="764"/>
      <c r="Z17" s="764"/>
      <c r="AA17" s="765"/>
      <c r="AB17" s="278"/>
      <c r="AC17" s="278"/>
      <c r="AD17" s="278"/>
      <c r="AE17" s="278"/>
      <c r="AF17" s="278"/>
      <c r="AG17" s="278"/>
      <c r="AH17" s="278"/>
      <c r="AI17" s="278"/>
    </row>
    <row r="18" spans="2:35" ht="15" customHeight="1" x14ac:dyDescent="0.25">
      <c r="B18" s="929" t="str">
        <f>HYPERLINK("#'"&amp;'EWS DIRECTORY'!$J$22&amp;"'!A1",'EWS DIRECTORY'!$J$22)</f>
        <v>B-1-1-4</v>
      </c>
      <c r="C18" s="925"/>
      <c r="D18" s="925"/>
      <c r="E18" s="925"/>
      <c r="G18" s="83">
        <v>2</v>
      </c>
      <c r="H18" s="926" t="e">
        <f>MASTER!N6</f>
        <v>#N/A</v>
      </c>
      <c r="I18" s="824"/>
      <c r="J18" s="824"/>
      <c r="K18" s="824"/>
      <c r="L18" s="824"/>
      <c r="M18" s="824"/>
      <c r="N18" s="824"/>
      <c r="O18" s="824"/>
      <c r="P18" s="824"/>
      <c r="Q18" s="824"/>
      <c r="R18" s="825"/>
      <c r="S18" s="792"/>
      <c r="T18" s="805"/>
      <c r="U18" s="923" t="str">
        <f>IF('B-1-1'!I45='B-1-1'!M18,'B-1-1'!AG18,
IF('B-1-1'!I45='B-1-1'!M20,'B-1-1'!AG20,
IF('B-1-1'!I45='B-1-1'!M22,'B-1-1'!AG22,
IF('B-1-1'!I45='B-1-1'!M24,'B-1-1'!AG24,
IF('B-1-1'!I45='B-1-1'!M26,'B-1-1'!AG26,
IF('B-1-1'!I45='B-1-1'!M28,'B-1-1'!AG28,
IF('B-1-1'!I45='B-1-1'!M30,'B-1-1'!AG30,
IF('B-1-1'!I45='B-1-1'!M28,'B-1-1'!AG32,
IF('B-1-1'!I45='B-1-1'!M34,'B-1-1'!AG34,"Tidak Ditemukan")))))))))</f>
        <v>Tidak Ditemukan</v>
      </c>
      <c r="V18" s="764"/>
      <c r="W18" s="764"/>
      <c r="X18" s="764"/>
      <c r="Y18" s="764"/>
      <c r="Z18" s="764"/>
      <c r="AA18" s="765"/>
      <c r="AB18" s="278"/>
      <c r="AC18" s="278"/>
      <c r="AD18" s="278"/>
      <c r="AE18" s="278"/>
      <c r="AF18" s="278"/>
      <c r="AG18" s="278"/>
      <c r="AH18" s="278"/>
      <c r="AI18" s="278"/>
    </row>
    <row r="19" spans="2:35" ht="15" customHeight="1" x14ac:dyDescent="0.25">
      <c r="B19" s="929" t="str">
        <f>HYPERLINK("#'"&amp;'EWS DIRECTORY'!$J$23&amp;"'!A1",'EWS DIRECTORY'!$J$23)</f>
        <v>B-1-1-5</v>
      </c>
      <c r="C19" s="925"/>
      <c r="D19" s="925"/>
      <c r="E19" s="925"/>
      <c r="G19" s="83">
        <v>3</v>
      </c>
      <c r="H19" s="926" t="e">
        <f>MASTER!N7</f>
        <v>#N/A</v>
      </c>
      <c r="I19" s="824"/>
      <c r="J19" s="824"/>
      <c r="K19" s="824"/>
      <c r="L19" s="824"/>
      <c r="M19" s="824"/>
      <c r="N19" s="824"/>
      <c r="O19" s="824"/>
      <c r="P19" s="824"/>
      <c r="Q19" s="824"/>
      <c r="R19" s="825"/>
      <c r="S19" s="792"/>
      <c r="T19" s="805"/>
      <c r="U19" s="923" t="str">
        <f>IF('B-1-1'!I45='B-1-1'!M18,'B-1-1'!AL18,
IF('B-1-1'!I45='B-1-1'!M20,'B-1-1'!AL20,
IF('B-1-1'!I45='B-1-1'!M22,'B-1-1'!AL22,
IF('B-1-1'!I45='B-1-1'!M24,'B-1-1'!AL24,
IF('B-1-1'!I45='B-1-1'!M26,'B-1-1'!AL26,
IF('B-1-1'!I45='B-1-1'!M28,'B-1-1'!AL28,
IF('B-1-1'!I45='B-1-1'!M30,'B-1-1'!AL30,
IF('B-1-1'!I45='B-1-1'!M28,'B-1-1'!AL32,
IF('B-1-1'!I45='B-1-1'!M34,'B-1-1'!AL34,"Tidak Ditemukan")))))))))</f>
        <v>Tidak Ditemukan</v>
      </c>
      <c r="V19" s="764"/>
      <c r="W19" s="764"/>
      <c r="X19" s="764"/>
      <c r="Y19" s="764"/>
      <c r="Z19" s="764"/>
      <c r="AA19" s="765"/>
      <c r="AB19" s="278"/>
      <c r="AC19" s="278"/>
      <c r="AD19" s="278"/>
      <c r="AE19" s="278"/>
      <c r="AF19" s="278"/>
      <c r="AG19" s="278"/>
      <c r="AH19" s="278"/>
      <c r="AI19" s="278"/>
    </row>
    <row r="20" spans="2:35" ht="15" customHeight="1" x14ac:dyDescent="0.25">
      <c r="B20" s="929" t="str">
        <f>HYPERLINK("#'"&amp;'EWS DIRECTORY'!$J$24&amp;"'!A1",'EWS DIRECTORY'!$J$24)</f>
        <v>B-1-1-6</v>
      </c>
      <c r="C20" s="925"/>
      <c r="D20" s="925"/>
      <c r="E20" s="925"/>
      <c r="G20" s="83">
        <v>4</v>
      </c>
      <c r="H20" s="926" t="e">
        <f>MASTER!N8</f>
        <v>#N/A</v>
      </c>
      <c r="I20" s="824"/>
      <c r="J20" s="824"/>
      <c r="K20" s="824"/>
      <c r="L20" s="824"/>
      <c r="M20" s="824"/>
      <c r="N20" s="824"/>
      <c r="O20" s="824"/>
      <c r="P20" s="824"/>
      <c r="Q20" s="824"/>
      <c r="R20" s="825"/>
      <c r="S20" s="792"/>
      <c r="T20" s="805"/>
      <c r="U20" s="923" t="str">
        <f>IF('B-1-1'!I45='B-1-1'!M18,'B-1-1'!AQ18,
IF('B-1-1'!I45='B-1-1'!M20,'B-1-1'!AQ20,
IF('B-1-1'!I45='B-1-1'!M22,'B-1-1'!AQ22,
IF('B-1-1'!I45='B-1-1'!M24,'B-1-1'!AQ24,
IF('B-1-1'!I45='B-1-1'!M26,'B-1-1'!AQ26,
IF('B-1-1'!I45='B-1-1'!M28,'B-1-1'!AQ28,
IF('B-1-1'!I45='B-1-1'!M30,'B-1-1'!AQ30,
IF('B-1-1'!I45='B-1-1'!M28,'B-1-1'!AQ32,
IF('B-1-1'!I45='B-1-1'!M34,'B-1-1'!AQ34,"Tidak Ditemukan")))))))))</f>
        <v>Tidak Ditemukan</v>
      </c>
      <c r="V20" s="764"/>
      <c r="W20" s="764"/>
      <c r="X20" s="764"/>
      <c r="Y20" s="764"/>
      <c r="Z20" s="764"/>
      <c r="AA20" s="765"/>
      <c r="AB20" s="278"/>
      <c r="AC20" s="278"/>
      <c r="AD20" s="278"/>
      <c r="AE20" s="278"/>
      <c r="AF20" s="278"/>
      <c r="AG20" s="278"/>
      <c r="AH20" s="278"/>
      <c r="AI20" s="278"/>
    </row>
    <row r="21" spans="2:35" ht="15" customHeight="1" x14ac:dyDescent="0.25">
      <c r="B21" s="929" t="str">
        <f>HYPERLINK("#'"&amp;'EWS DIRECTORY'!$J$25&amp;"'!A1",'EWS DIRECTORY'!$J$25)</f>
        <v>B-1-1-7</v>
      </c>
      <c r="C21" s="925"/>
      <c r="D21" s="925"/>
      <c r="E21" s="925"/>
      <c r="G21" s="83">
        <v>5</v>
      </c>
      <c r="H21" s="926" t="e">
        <f>MASTER!N9</f>
        <v>#N/A</v>
      </c>
      <c r="I21" s="824"/>
      <c r="J21" s="824"/>
      <c r="K21" s="824"/>
      <c r="L21" s="824"/>
      <c r="M21" s="824"/>
      <c r="N21" s="824"/>
      <c r="O21" s="824"/>
      <c r="P21" s="824"/>
      <c r="Q21" s="824"/>
      <c r="R21" s="825"/>
      <c r="S21" s="792"/>
      <c r="T21" s="805"/>
      <c r="U21" s="923" t="str">
        <f>IF('B-1-1'!I45='B-1-1'!M18,'B-1-1'!AV18,
IF('B-1-1'!I45='B-1-1'!M20,'B-1-1'!AV20,
IF('B-1-1'!I45='B-1-1'!M22,'B-1-1'!AV22,
IF('B-1-1'!I45='B-1-1'!M24,'B-1-1'!AV24,
IF('B-1-1'!I45='B-1-1'!M26,'B-1-1'!AV26,
IF('B-1-1'!I45='B-1-1'!M28,'B-1-1'!AV28,
IF('B-1-1'!I45='B-1-1'!M30,'B-1-1'!AV30,
IF('B-1-1'!I45='B-1-1'!M28,'B-1-1'!AV32,
IF('B-1-1'!I45='B-1-1'!M34,'B-1-1'!AV34,"Tidak Ditemukan")))))))))</f>
        <v>Tidak Ditemukan</v>
      </c>
      <c r="V21" s="764"/>
      <c r="W21" s="764"/>
      <c r="X21" s="764"/>
      <c r="Y21" s="764"/>
      <c r="Z21" s="764"/>
      <c r="AA21" s="765"/>
      <c r="AB21" s="278"/>
      <c r="AC21" s="278"/>
      <c r="AD21" s="278"/>
      <c r="AE21" s="278"/>
      <c r="AF21" s="278"/>
      <c r="AG21" s="278"/>
      <c r="AH21" s="278"/>
      <c r="AI21" s="278"/>
    </row>
    <row r="22" spans="2:35" ht="15" customHeight="1" x14ac:dyDescent="0.25">
      <c r="B22" s="929" t="str">
        <f>HYPERLINK("#'"&amp;'EWS DIRECTORY'!$J$26&amp;"'!A1",'EWS DIRECTORY'!$J$26)</f>
        <v>B-1-1-8</v>
      </c>
      <c r="C22" s="925"/>
      <c r="D22" s="925"/>
      <c r="E22" s="925"/>
      <c r="G22" s="83">
        <v>6</v>
      </c>
      <c r="H22" s="926" t="e">
        <f>MASTER!N10</f>
        <v>#N/A</v>
      </c>
      <c r="I22" s="824"/>
      <c r="J22" s="824"/>
      <c r="K22" s="824"/>
      <c r="L22" s="824"/>
      <c r="M22" s="824"/>
      <c r="N22" s="824"/>
      <c r="O22" s="824"/>
      <c r="P22" s="824"/>
      <c r="Q22" s="824"/>
      <c r="R22" s="825"/>
      <c r="S22" s="792"/>
      <c r="T22" s="805"/>
      <c r="U22" s="923" t="str">
        <f>IF('B-1-1'!I45='B-1-1'!M18,'B-1-1'!BA18,
IF('B-1-1'!I45='B-1-1'!M20,'B-1-1'!BA20,
IF('B-1-1'!I45='B-1-1'!M22,'B-1-1'!BA22,
IF('B-1-1'!I45='B-1-1'!M24,'B-1-1'!BA24,
IF('B-1-1'!I45='B-1-1'!M26,'B-1-1'!BA26,
IF('B-1-1'!I45='B-1-1'!M28,'B-1-1'!BA28,
IF('B-1-1'!I45='B-1-1'!M30,'B-1-1'!BA30,
IF('B-1-1'!I45='B-1-1'!M28,'B-1-1'!BA32,
IF('B-1-1'!I45='B-1-1'!M34,'B-1-1'!BA34,"Tidak Ditemukan")))))))))</f>
        <v>Tidak Ditemukan</v>
      </c>
      <c r="V22" s="764"/>
      <c r="W22" s="764"/>
      <c r="X22" s="764"/>
      <c r="Y22" s="764"/>
      <c r="Z22" s="764"/>
      <c r="AA22" s="765"/>
      <c r="AB22" s="278"/>
      <c r="AC22" s="278"/>
      <c r="AD22" s="278"/>
      <c r="AE22" s="278"/>
      <c r="AF22" s="278"/>
      <c r="AG22" s="278"/>
      <c r="AH22" s="278"/>
      <c r="AI22" s="278"/>
    </row>
    <row r="23" spans="2:35" ht="15" customHeight="1" x14ac:dyDescent="0.25">
      <c r="B23" s="929" t="str">
        <f>HYPERLINK("#'"&amp;'EWS DIRECTORY'!$J$27&amp;"'!A1",'EWS DIRECTORY'!$J$27)</f>
        <v>B-1-1-9</v>
      </c>
      <c r="C23" s="925"/>
      <c r="D23" s="925"/>
      <c r="E23" s="925"/>
      <c r="G23" s="83">
        <v>7</v>
      </c>
      <c r="H23" s="926" t="e">
        <f>MASTER!N11</f>
        <v>#N/A</v>
      </c>
      <c r="I23" s="824"/>
      <c r="J23" s="824"/>
      <c r="K23" s="824"/>
      <c r="L23" s="824"/>
      <c r="M23" s="824"/>
      <c r="N23" s="824"/>
      <c r="O23" s="824"/>
      <c r="P23" s="824"/>
      <c r="Q23" s="824"/>
      <c r="R23" s="825"/>
      <c r="S23" s="792"/>
      <c r="T23" s="805"/>
      <c r="U23" s="923" t="str">
        <f>IF('B-1-1'!I45='B-1-1'!M18,'B-1-1'!BF18,
IF('B-1-1'!I45='B-1-1'!M20,'B-1-1'!BF20,
IF('B-1-1'!I45='B-1-1'!M22,'B-1-1'!BF22,
IF('B-1-1'!I45='B-1-1'!M24,'B-1-1'!BF24,
IF('B-1-1'!I45='B-1-1'!M26,'B-1-1'!BF26,
IF('B-1-1'!I45='B-1-1'!M28,'B-1-1'!BF28,
IF('B-1-1'!I45='B-1-1'!M30,'B-1-1'!BF30,
IF('B-1-1'!I45='B-1-1'!M28,'B-1-1'!BF32,
IF('B-1-1'!I45='B-1-1'!M34,'B-1-1'!BF34,"Tidak Ditemukan")))))))))</f>
        <v>Tidak Ditemukan</v>
      </c>
      <c r="V23" s="764"/>
      <c r="W23" s="764"/>
      <c r="X23" s="764"/>
      <c r="Y23" s="764"/>
      <c r="Z23" s="764"/>
      <c r="AA23" s="765"/>
      <c r="AB23" s="278"/>
      <c r="AC23" s="278"/>
      <c r="AD23" s="278"/>
      <c r="AE23" s="278"/>
      <c r="AF23" s="278"/>
      <c r="AG23" s="278"/>
      <c r="AH23" s="278"/>
      <c r="AI23" s="278"/>
    </row>
    <row r="24" spans="2:35" ht="15" customHeight="1" x14ac:dyDescent="0.25">
      <c r="G24" s="83">
        <v>8</v>
      </c>
      <c r="H24" s="926" t="e">
        <f>MASTER!N12</f>
        <v>#N/A</v>
      </c>
      <c r="I24" s="824"/>
      <c r="J24" s="824"/>
      <c r="K24" s="824"/>
      <c r="L24" s="824"/>
      <c r="M24" s="824"/>
      <c r="N24" s="824"/>
      <c r="O24" s="824"/>
      <c r="P24" s="824"/>
      <c r="Q24" s="824"/>
      <c r="R24" s="825"/>
      <c r="S24" s="792"/>
      <c r="T24" s="805"/>
      <c r="U24" s="923" t="str">
        <f>IF('B-1-1'!I45='B-1-1'!M18,'B-1-1'!BK18,
IF('B-1-1'!I45='B-1-1'!M20,'B-1-1'!BK20,
IF('B-1-1'!I45='B-1-1'!M22,'B-1-1'!BK22,
IF('B-1-1'!I45='B-1-1'!M24,'B-1-1'!BK24,
IF('B-1-1'!I45='B-1-1'!M26,'B-1-1'!BK26,
IF('B-1-1'!I45='B-1-1'!M28,'B-1-1'!BK28,
IF('B-1-1'!I45='B-1-1'!M30,'B-1-1'!BK30,
IF('B-1-1'!I45='B-1-1'!M28,'B-1-1'!BK32,
IF('B-1-1'!I45='B-1-1'!M34,'B-1-1'!BK34,"Tidak Ditemukan")))))))))</f>
        <v>Tidak Ditemukan</v>
      </c>
      <c r="V24" s="764"/>
      <c r="W24" s="764"/>
      <c r="X24" s="764"/>
      <c r="Y24" s="764"/>
      <c r="Z24" s="764"/>
      <c r="AA24" s="765"/>
      <c r="AB24" s="278"/>
      <c r="AC24" s="278"/>
      <c r="AD24" s="278"/>
      <c r="AE24" s="278"/>
      <c r="AF24" s="278"/>
      <c r="AG24" s="278"/>
      <c r="AH24" s="278"/>
      <c r="AI24" s="278"/>
    </row>
    <row r="25" spans="2:35" ht="15" customHeight="1" x14ac:dyDescent="0.25">
      <c r="G25" s="83">
        <v>9</v>
      </c>
      <c r="H25" s="926" t="e">
        <f>MASTER!N13</f>
        <v>#N/A</v>
      </c>
      <c r="I25" s="824"/>
      <c r="J25" s="824"/>
      <c r="K25" s="824"/>
      <c r="L25" s="824"/>
      <c r="M25" s="824"/>
      <c r="N25" s="824"/>
      <c r="O25" s="824"/>
      <c r="P25" s="824"/>
      <c r="Q25" s="824"/>
      <c r="R25" s="825"/>
      <c r="S25" s="792"/>
      <c r="T25" s="805"/>
      <c r="U25" s="923" t="str">
        <f>IF('B-1-1'!I45='B-1-1'!M18,'B-1-1'!BP18,
IF('B-1-1'!I45='B-1-1'!M20,'B-1-1'!BP20,
IF('B-1-1'!I45='B-1-1'!M22,'B-1-1'!BP22,
IF('B-1-1'!I45='B-1-1'!M24,'B-1-1'!BP24,
IF('B-1-1'!I45='B-1-1'!M26,'B-1-1'!BP26,
IF('B-1-1'!I45='B-1-1'!M28,'B-1-1'!BP28,
IF('B-1-1'!I45='B-1-1'!M30,'B-1-1'!BP30,
IF('B-1-1'!I45='B-1-1'!M28,'B-1-1'!BP32,
IF('B-1-1'!I45='B-1-1'!M34,'B-1-1'!BP34,"Tidak Ditemukan")))))))))</f>
        <v>Tidak Ditemukan</v>
      </c>
      <c r="V25" s="764"/>
      <c r="W25" s="764"/>
      <c r="X25" s="764"/>
      <c r="Y25" s="764"/>
      <c r="Z25" s="764"/>
      <c r="AA25" s="765"/>
      <c r="AB25" s="278"/>
      <c r="AC25" s="278"/>
      <c r="AD25" s="278"/>
      <c r="AE25" s="278"/>
      <c r="AF25" s="278"/>
      <c r="AG25" s="278"/>
      <c r="AH25" s="278"/>
      <c r="AI25" s="278"/>
    </row>
    <row r="26" spans="2:35" ht="15" customHeight="1" x14ac:dyDescent="0.25">
      <c r="G26" s="83">
        <v>10</v>
      </c>
      <c r="H26" s="926" t="e">
        <f>MASTER!N14</f>
        <v>#N/A</v>
      </c>
      <c r="I26" s="824"/>
      <c r="J26" s="824"/>
      <c r="K26" s="824"/>
      <c r="L26" s="824"/>
      <c r="M26" s="824"/>
      <c r="N26" s="824"/>
      <c r="O26" s="824"/>
      <c r="P26" s="824"/>
      <c r="Q26" s="824"/>
      <c r="R26" s="825"/>
      <c r="S26" s="792"/>
      <c r="T26" s="805"/>
      <c r="U26" s="923" t="str">
        <f>IF('B-1-1'!I45='B-1-1'!M18,'B-1-1'!BU18,
IF('B-1-1'!I45='B-1-1'!M20,'B-1-1'!BU20,
IF('B-1-1'!I45='B-1-1'!M22,'B-1-1'!BU22,
IF('B-1-1'!I45='B-1-1'!M24,'B-1-1'!BU24,
IF('B-1-1'!I45='B-1-1'!M26,'B-1-1'!BU26,
IF('B-1-1'!I45='B-1-1'!M28,'B-1-1'!BU28,
IF('B-1-1'!I45='B-1-1'!M30,'B-1-1'!BU30,
IF('B-1-1'!I45='B-1-1'!M28,'B-1-1'!BU32,
IF('B-1-1'!I45='B-1-1'!M34,'B-1-1'!BU34,"Tidak Ditemukan")))))))))</f>
        <v>Tidak Ditemukan</v>
      </c>
      <c r="V26" s="764"/>
      <c r="W26" s="764"/>
      <c r="X26" s="764"/>
      <c r="Y26" s="764"/>
      <c r="Z26" s="764"/>
      <c r="AA26" s="765"/>
      <c r="AB26" s="278"/>
      <c r="AC26" s="278"/>
      <c r="AD26" s="278"/>
      <c r="AE26" s="278"/>
      <c r="AF26" s="278"/>
      <c r="AG26" s="278"/>
      <c r="AH26" s="278"/>
      <c r="AI26" s="278"/>
    </row>
    <row r="27" spans="2:35" ht="15" customHeight="1" x14ac:dyDescent="0.25">
      <c r="G27" s="83">
        <v>11</v>
      </c>
      <c r="H27" s="926" t="e">
        <f>MASTER!N15</f>
        <v>#N/A</v>
      </c>
      <c r="I27" s="824"/>
      <c r="J27" s="824"/>
      <c r="K27" s="824"/>
      <c r="L27" s="824"/>
      <c r="M27" s="824"/>
      <c r="N27" s="824"/>
      <c r="O27" s="824"/>
      <c r="P27" s="824"/>
      <c r="Q27" s="824"/>
      <c r="R27" s="825"/>
      <c r="S27" s="792"/>
      <c r="T27" s="805"/>
      <c r="U27" s="923" t="str">
        <f>IF('B-1-1'!I45='B-1-1'!M18,'B-1-1'!BZ18,
IF('B-1-1'!I45='B-1-1'!M20,'B-1-1'!BZ20,
IF('B-1-1'!I45='B-1-1'!M22,'B-1-1'!BZ22,
IF('B-1-1'!I45='B-1-1'!M24,'B-1-1'!BZ24,
IF('B-1-1'!I45='B-1-1'!M26,'B-1-1'!BZ26,
IF('B-1-1'!I45='B-1-1'!M28,'B-1-1'!BZ28,
IF('B-1-1'!I45='B-1-1'!M30,'B-1-1'!BZ30,
IF('B-1-1'!I45='B-1-1'!M28,'B-1-1'!BZ32,
IF('B-1-1'!I45='B-1-1'!M34,'B-1-1'!BZ34,"Tidak Ditemukan")))))))))</f>
        <v>Tidak Ditemukan</v>
      </c>
      <c r="V27" s="764"/>
      <c r="W27" s="764"/>
      <c r="X27" s="764"/>
      <c r="Y27" s="764"/>
      <c r="Z27" s="764"/>
      <c r="AA27" s="765"/>
      <c r="AB27" s="278"/>
      <c r="AC27" s="278"/>
      <c r="AD27" s="278"/>
      <c r="AE27" s="278"/>
      <c r="AF27" s="278"/>
      <c r="AG27" s="278"/>
      <c r="AH27" s="278"/>
      <c r="AI27" s="278"/>
    </row>
    <row r="28" spans="2:35" ht="15" customHeight="1" x14ac:dyDescent="0.25">
      <c r="B28" s="932"/>
      <c r="C28" s="925"/>
      <c r="D28" s="925"/>
      <c r="E28" s="925"/>
      <c r="G28" s="83">
        <v>12</v>
      </c>
      <c r="H28" s="926" t="e">
        <f>MASTER!N16</f>
        <v>#N/A</v>
      </c>
      <c r="I28" s="824"/>
      <c r="J28" s="824"/>
      <c r="K28" s="824"/>
      <c r="L28" s="824"/>
      <c r="M28" s="824"/>
      <c r="N28" s="824"/>
      <c r="O28" s="824"/>
      <c r="P28" s="824"/>
      <c r="Q28" s="824"/>
      <c r="R28" s="825"/>
      <c r="S28" s="792"/>
      <c r="T28" s="805"/>
      <c r="U28" s="923" t="str">
        <f>IF('B-1-1'!I45='B-1-1'!M18,'B-1-1'!CE18,
IF('B-1-1'!I45='B-1-1'!M20,'B-1-1'!CE20,
IF('B-1-1'!I45='B-1-1'!M22,'B-1-1'!CE22,
IF('B-1-1'!I45='B-1-1'!M24,'B-1-1'!CE24,
IF('B-1-1'!I45='B-1-1'!M26,'B-1-1'!CE26,
IF('B-1-1'!I45='B-1-1'!M28,'B-1-1'!CE28,
IF('B-1-1'!I45='B-1-1'!M30,'B-1-1'!CE30,
IF('B-1-1'!I45='B-1-1'!M28,'B-1-1'!CE32,
IF('B-1-1'!I45='B-1-1'!M34,'B-1-1'!CE34,"Tidak Ditemukan")))))))))</f>
        <v>Tidak Ditemukan</v>
      </c>
      <c r="V28" s="764"/>
      <c r="W28" s="764"/>
      <c r="X28" s="764"/>
      <c r="Y28" s="764"/>
      <c r="Z28" s="764"/>
      <c r="AA28" s="765"/>
      <c r="AB28" s="278"/>
      <c r="AC28" s="278"/>
      <c r="AD28" s="278"/>
      <c r="AE28" s="278"/>
      <c r="AF28" s="278"/>
      <c r="AG28" s="278"/>
      <c r="AH28" s="278"/>
      <c r="AI28" s="278"/>
    </row>
    <row r="29" spans="2:35" ht="15" customHeight="1" x14ac:dyDescent="0.25">
      <c r="B29" s="399"/>
      <c r="C29" s="399"/>
      <c r="D29" s="399"/>
      <c r="E29" s="399"/>
      <c r="G29" s="132"/>
      <c r="H29" s="933" t="s">
        <v>1769</v>
      </c>
      <c r="I29" s="824"/>
      <c r="J29" s="824"/>
      <c r="K29" s="824"/>
      <c r="L29" s="824"/>
      <c r="M29" s="824"/>
      <c r="N29" s="824"/>
      <c r="O29" s="824"/>
      <c r="P29" s="824"/>
      <c r="Q29" s="824"/>
      <c r="R29" s="825"/>
      <c r="S29" s="794"/>
      <c r="T29" s="807"/>
      <c r="U29" s="923" t="str">
        <f>IF('B-1-1'!I45='B-1-1'!M18,'B-1-1'!CJ18,
IF('B-1-1'!I45='B-1-1'!M20,'B-1-1'!CJ20,
IF('B-1-1'!I45='B-1-1'!M22,'B-1-1'!CJ22,
IF('B-1-1'!I45='B-1-1'!M24,'B-1-1'!CJ24,
IF('B-1-1'!I45='B-1-1'!M26,'B-1-1'!CJ26,
IF('B-1-1'!I45='B-1-1'!M28,'B-1-1'!CJ28,
IF('B-1-1'!I45='B-1-1'!M30,'B-1-1'!CJ30,
IF('B-1-1'!I45='B-1-1'!M28,'B-1-1'!CJ32,
IF('B-1-1'!I45='B-1-1'!M34,'B-1-1'!CJ34,"Tidak Ditemukan")))))))))</f>
        <v>Tidak Ditemukan</v>
      </c>
      <c r="V29" s="764"/>
      <c r="W29" s="764"/>
      <c r="X29" s="764"/>
      <c r="Y29" s="764"/>
      <c r="Z29" s="764"/>
      <c r="AA29" s="765"/>
      <c r="AB29" s="278"/>
      <c r="AC29" s="278"/>
      <c r="AD29" s="278"/>
      <c r="AE29" s="278"/>
      <c r="AF29" s="278"/>
      <c r="AG29" s="278"/>
      <c r="AH29" s="278"/>
      <c r="AI29" s="278"/>
    </row>
    <row r="30" spans="2:35" ht="15" customHeight="1" x14ac:dyDescent="0.25">
      <c r="B30" s="433"/>
      <c r="G30" s="125"/>
      <c r="H30" s="938" t="s">
        <v>1770</v>
      </c>
      <c r="I30" s="824"/>
      <c r="J30" s="824"/>
      <c r="K30" s="824"/>
      <c r="L30" s="824"/>
      <c r="M30" s="824"/>
      <c r="N30" s="824"/>
      <c r="O30" s="824"/>
      <c r="P30" s="824"/>
      <c r="Q30" s="824"/>
      <c r="R30" s="825"/>
      <c r="S30" s="935"/>
      <c r="T30" s="765"/>
      <c r="U30" s="923">
        <f>IF(ISNUMBER(U29),IF(U29&gt;0,U29,SUM(U17:U28)),0)</f>
        <v>0</v>
      </c>
      <c r="V30" s="764"/>
      <c r="W30" s="764"/>
      <c r="X30" s="764"/>
      <c r="Y30" s="764"/>
      <c r="Z30" s="764"/>
      <c r="AA30" s="765"/>
      <c r="AB30" s="278"/>
      <c r="AC30" s="278"/>
      <c r="AD30" s="278"/>
      <c r="AE30" s="278"/>
      <c r="AF30" s="278"/>
      <c r="AG30" s="278"/>
      <c r="AH30" s="278"/>
      <c r="AI30" s="278"/>
    </row>
    <row r="31" spans="2:35" ht="15" customHeight="1" x14ac:dyDescent="0.25">
      <c r="B31" s="399"/>
      <c r="C31" s="399"/>
      <c r="D31" s="399"/>
      <c r="E31" s="399"/>
      <c r="G31" s="124"/>
      <c r="H31" s="124"/>
      <c r="I31" s="124"/>
      <c r="J31" s="300"/>
      <c r="K31" s="300"/>
      <c r="L31" s="300"/>
      <c r="M31" s="300"/>
      <c r="N31" s="300"/>
      <c r="O31" s="300"/>
      <c r="P31" s="300"/>
      <c r="Q31" s="300"/>
      <c r="R31" s="300"/>
      <c r="S31" s="300"/>
      <c r="T31" s="301"/>
      <c r="U31" s="515"/>
      <c r="V31" s="515"/>
      <c r="W31" s="515"/>
      <c r="X31" s="515"/>
      <c r="Y31" s="515"/>
      <c r="Z31" s="516"/>
      <c r="AA31" s="516"/>
      <c r="AB31" s="278"/>
      <c r="AC31" s="278"/>
      <c r="AD31" s="278"/>
      <c r="AE31" s="278"/>
      <c r="AF31" s="278"/>
      <c r="AG31" s="278"/>
      <c r="AH31" s="278"/>
      <c r="AI31" s="278"/>
    </row>
    <row r="32" spans="2:35" ht="15" customHeight="1" x14ac:dyDescent="0.25">
      <c r="B32" s="433"/>
      <c r="G32" s="124"/>
      <c r="H32" s="297" t="s">
        <v>1771</v>
      </c>
      <c r="I32" s="298"/>
      <c r="J32" s="299"/>
      <c r="K32" s="299"/>
      <c r="L32" s="299"/>
      <c r="M32" s="299"/>
      <c r="N32" s="299"/>
      <c r="O32" s="299"/>
      <c r="P32" s="299"/>
      <c r="Q32" s="299"/>
      <c r="R32" s="299"/>
      <c r="S32" s="299"/>
      <c r="T32" s="302"/>
      <c r="U32" s="923">
        <f>'MAIN LEVEL'!$AB$18</f>
        <v>0</v>
      </c>
      <c r="V32" s="764"/>
      <c r="W32" s="764"/>
      <c r="X32" s="764"/>
      <c r="Y32" s="764"/>
      <c r="Z32" s="764"/>
      <c r="AA32" s="765"/>
      <c r="AB32" s="278"/>
      <c r="AC32" s="278"/>
      <c r="AD32" s="278"/>
      <c r="AE32" s="278"/>
      <c r="AF32" s="278"/>
      <c r="AG32" s="278"/>
      <c r="AH32" s="278"/>
      <c r="AI32" s="278"/>
    </row>
    <row r="33" spans="2:35" ht="15" customHeight="1" x14ac:dyDescent="0.25">
      <c r="B33" s="399"/>
      <c r="C33" s="399"/>
      <c r="D33" s="399"/>
      <c r="E33" s="399"/>
      <c r="G33" s="124"/>
      <c r="H33" s="297" t="s">
        <v>1772</v>
      </c>
      <c r="I33" s="298"/>
      <c r="J33" s="299"/>
      <c r="K33" s="299"/>
      <c r="L33" s="299"/>
      <c r="M33" s="299"/>
      <c r="N33" s="299"/>
      <c r="O33" s="299"/>
      <c r="P33" s="299"/>
      <c r="Q33" s="299"/>
      <c r="R33" s="299"/>
      <c r="S33" s="299"/>
      <c r="T33" s="302"/>
      <c r="U33" s="923">
        <f>U30-U32</f>
        <v>0</v>
      </c>
      <c r="V33" s="764"/>
      <c r="W33" s="764"/>
      <c r="X33" s="764"/>
      <c r="Y33" s="764"/>
      <c r="Z33" s="764"/>
      <c r="AA33" s="765"/>
      <c r="AB33" s="278"/>
      <c r="AC33" s="278"/>
      <c r="AD33" s="278"/>
      <c r="AE33" s="278"/>
      <c r="AF33" s="278"/>
      <c r="AG33" s="278"/>
      <c r="AH33" s="278"/>
      <c r="AI33" s="278"/>
    </row>
    <row r="34" spans="2:35" ht="15" customHeight="1" x14ac:dyDescent="0.25">
      <c r="B34" s="433"/>
      <c r="G34" s="124"/>
      <c r="H34" s="124"/>
      <c r="I34" s="124"/>
      <c r="J34" s="124"/>
      <c r="K34" s="124"/>
      <c r="L34" s="124"/>
      <c r="M34" s="124"/>
      <c r="N34" s="124"/>
      <c r="O34" s="124"/>
      <c r="P34" s="124"/>
      <c r="Q34" s="124"/>
      <c r="R34" s="124"/>
      <c r="S34" s="124"/>
      <c r="T34" s="124"/>
      <c r="U34" s="124"/>
      <c r="V34" s="124"/>
      <c r="W34" s="124"/>
      <c r="X34" s="124"/>
      <c r="Y34" s="278"/>
      <c r="Z34" s="278"/>
      <c r="AA34" s="278"/>
      <c r="AB34" s="278"/>
      <c r="AC34" s="278"/>
      <c r="AD34" s="278"/>
      <c r="AE34" s="278"/>
      <c r="AF34" s="278"/>
      <c r="AG34" s="278"/>
      <c r="AH34" s="278"/>
      <c r="AI34" s="278"/>
    </row>
    <row r="35" spans="2:35" ht="15" customHeight="1" x14ac:dyDescent="0.25">
      <c r="B35" s="399"/>
      <c r="C35" s="399"/>
      <c r="D35" s="399"/>
      <c r="E35" s="399"/>
      <c r="G35" s="278"/>
      <c r="H35" s="278"/>
      <c r="I35" s="278"/>
      <c r="J35" s="278"/>
      <c r="K35" s="278"/>
      <c r="L35" s="278"/>
      <c r="M35" s="278"/>
      <c r="N35" s="278"/>
      <c r="O35" s="278"/>
      <c r="P35" s="278"/>
      <c r="Q35" s="278"/>
      <c r="R35" s="278"/>
      <c r="S35" s="278"/>
      <c r="T35" s="278"/>
      <c r="U35" s="278"/>
      <c r="V35" s="278"/>
      <c r="W35" s="278"/>
      <c r="X35" s="278"/>
      <c r="Y35" s="278"/>
      <c r="Z35" s="278"/>
      <c r="AA35" s="278"/>
      <c r="AB35" s="278"/>
      <c r="AC35" s="278"/>
      <c r="AD35" s="278"/>
      <c r="AE35" s="278"/>
      <c r="AF35" s="278"/>
      <c r="AG35" s="278"/>
      <c r="AH35" s="278"/>
      <c r="AI35" s="278"/>
    </row>
    <row r="36" spans="2:35" ht="15" customHeight="1" x14ac:dyDescent="0.25">
      <c r="B36" s="433"/>
      <c r="G36" s="801" t="s">
        <v>1507</v>
      </c>
      <c r="H36" s="764"/>
      <c r="I36" s="764"/>
      <c r="J36" s="764"/>
      <c r="K36" s="764"/>
      <c r="L36" s="764"/>
      <c r="M36" s="764"/>
      <c r="N36" s="764"/>
      <c r="O36" s="764"/>
      <c r="P36" s="764"/>
      <c r="Q36" s="764"/>
      <c r="R36" s="764"/>
      <c r="S36" s="764"/>
      <c r="T36" s="764"/>
      <c r="U36" s="795" t="s">
        <v>1704</v>
      </c>
      <c r="V36" s="764"/>
      <c r="W36" s="764"/>
      <c r="X36" s="764"/>
      <c r="Y36" s="764"/>
      <c r="Z36" s="764"/>
      <c r="AA36" s="764"/>
      <c r="AB36" s="764"/>
      <c r="AC36" s="764"/>
      <c r="AD36" s="764"/>
      <c r="AE36" s="764"/>
      <c r="AF36" s="764"/>
      <c r="AG36" s="764"/>
      <c r="AH36" s="796"/>
      <c r="AI36" s="278"/>
    </row>
    <row r="37" spans="2:35" ht="15" customHeight="1" x14ac:dyDescent="0.25">
      <c r="B37" s="433"/>
      <c r="G37" s="793" t="s">
        <v>796</v>
      </c>
      <c r="H37" s="794"/>
      <c r="I37" s="794"/>
      <c r="J37" s="794"/>
      <c r="K37" s="794"/>
      <c r="L37" s="794"/>
      <c r="M37" s="801" t="s">
        <v>1511</v>
      </c>
      <c r="N37" s="764"/>
      <c r="O37" s="764"/>
      <c r="P37" s="764"/>
      <c r="Q37" s="802" t="s">
        <v>1510</v>
      </c>
      <c r="R37" s="764"/>
      <c r="S37" s="764"/>
      <c r="T37" s="765"/>
      <c r="U37" s="793" t="s">
        <v>796</v>
      </c>
      <c r="V37" s="794"/>
      <c r="W37" s="794"/>
      <c r="X37" s="794"/>
      <c r="Y37" s="794"/>
      <c r="Z37" s="794"/>
      <c r="AA37" s="801" t="s">
        <v>1511</v>
      </c>
      <c r="AB37" s="764"/>
      <c r="AC37" s="764"/>
      <c r="AD37" s="764"/>
      <c r="AE37" s="802" t="s">
        <v>1510</v>
      </c>
      <c r="AF37" s="764"/>
      <c r="AG37" s="764"/>
      <c r="AH37" s="765"/>
      <c r="AI37" s="278"/>
    </row>
    <row r="38" spans="2:35" ht="15" customHeight="1" x14ac:dyDescent="0.25">
      <c r="G38" s="788"/>
      <c r="H38" s="789"/>
      <c r="I38" s="789"/>
      <c r="J38" s="789"/>
      <c r="K38" s="789"/>
      <c r="L38" s="790"/>
      <c r="M38" s="788"/>
      <c r="N38" s="789"/>
      <c r="O38" s="789"/>
      <c r="P38" s="790"/>
      <c r="Q38" s="788"/>
      <c r="R38" s="789"/>
      <c r="S38" s="789"/>
      <c r="T38" s="790"/>
      <c r="U38" s="788"/>
      <c r="V38" s="789"/>
      <c r="W38" s="789"/>
      <c r="X38" s="789"/>
      <c r="Y38" s="789"/>
      <c r="Z38" s="790"/>
      <c r="AA38" s="788"/>
      <c r="AB38" s="789"/>
      <c r="AC38" s="789"/>
      <c r="AD38" s="790"/>
      <c r="AE38" s="788"/>
      <c r="AF38" s="789"/>
      <c r="AG38" s="789"/>
      <c r="AH38" s="790"/>
      <c r="AI38" s="278"/>
    </row>
    <row r="39" spans="2:35" ht="15" customHeight="1" x14ac:dyDescent="0.25">
      <c r="G39" s="283"/>
      <c r="H39" s="124"/>
      <c r="I39" s="124"/>
      <c r="J39" s="124"/>
      <c r="K39" s="124"/>
      <c r="L39" s="124"/>
      <c r="M39" s="283"/>
      <c r="N39" s="124"/>
      <c r="O39" s="124"/>
      <c r="P39" s="124"/>
      <c r="Q39" s="283"/>
      <c r="R39" s="124"/>
      <c r="S39" s="124"/>
      <c r="T39" s="125"/>
      <c r="U39" s="124"/>
      <c r="V39" s="124"/>
      <c r="W39" s="124"/>
      <c r="X39" s="124"/>
      <c r="Y39" s="124"/>
      <c r="Z39" s="124"/>
      <c r="AA39" s="283"/>
      <c r="AB39" s="124"/>
      <c r="AC39" s="124"/>
      <c r="AD39" s="125"/>
      <c r="AE39" s="283"/>
      <c r="AF39" s="124"/>
      <c r="AG39" s="124"/>
      <c r="AH39" s="125"/>
      <c r="AI39" s="278"/>
    </row>
    <row r="40" spans="2:35" ht="15" customHeight="1" x14ac:dyDescent="0.25">
      <c r="G40" s="283"/>
      <c r="H40" s="124"/>
      <c r="I40" s="124"/>
      <c r="J40" s="124"/>
      <c r="K40" s="124"/>
      <c r="L40" s="124"/>
      <c r="M40" s="283"/>
      <c r="N40" s="124"/>
      <c r="O40" s="124"/>
      <c r="P40" s="124"/>
      <c r="Q40" s="283"/>
      <c r="R40" s="124"/>
      <c r="S40" s="124"/>
      <c r="T40" s="125"/>
      <c r="U40" s="124"/>
      <c r="V40" s="124"/>
      <c r="W40" s="124"/>
      <c r="X40" s="124"/>
      <c r="Y40" s="124"/>
      <c r="Z40" s="124"/>
      <c r="AA40" s="283"/>
      <c r="AB40" s="124"/>
      <c r="AC40" s="124"/>
      <c r="AD40" s="125"/>
      <c r="AE40" s="283"/>
      <c r="AF40" s="124"/>
      <c r="AG40" s="124"/>
      <c r="AH40" s="125"/>
      <c r="AI40" s="278"/>
    </row>
    <row r="41" spans="2:35" ht="15" customHeight="1" x14ac:dyDescent="0.25">
      <c r="G41" s="283"/>
      <c r="H41" s="124"/>
      <c r="I41" s="124"/>
      <c r="J41" s="124"/>
      <c r="K41" s="124"/>
      <c r="L41" s="124"/>
      <c r="M41" s="283"/>
      <c r="N41" s="124"/>
      <c r="O41" s="124"/>
      <c r="P41" s="124"/>
      <c r="Q41" s="283"/>
      <c r="R41" s="124"/>
      <c r="S41" s="124"/>
      <c r="T41" s="125"/>
      <c r="U41" s="124"/>
      <c r="V41" s="124"/>
      <c r="W41" s="124"/>
      <c r="X41" s="124"/>
      <c r="Y41" s="124"/>
      <c r="Z41" s="124"/>
      <c r="AA41" s="283"/>
      <c r="AB41" s="124"/>
      <c r="AC41" s="124"/>
      <c r="AD41" s="125"/>
      <c r="AE41" s="283"/>
      <c r="AF41" s="124"/>
      <c r="AG41" s="124"/>
      <c r="AH41" s="125"/>
      <c r="AI41" s="278"/>
    </row>
    <row r="42" spans="2:35" ht="15" customHeight="1" x14ac:dyDescent="0.25">
      <c r="G42" s="283"/>
      <c r="H42" s="124"/>
      <c r="I42" s="124"/>
      <c r="J42" s="124"/>
      <c r="K42" s="124"/>
      <c r="L42" s="124"/>
      <c r="M42" s="283"/>
      <c r="N42" s="124"/>
      <c r="O42" s="124"/>
      <c r="P42" s="124"/>
      <c r="Q42" s="283"/>
      <c r="R42" s="124"/>
      <c r="S42" s="124"/>
      <c r="T42" s="125"/>
      <c r="U42" s="124"/>
      <c r="V42" s="124"/>
      <c r="W42" s="124"/>
      <c r="X42" s="124"/>
      <c r="Y42" s="124"/>
      <c r="Z42" s="124"/>
      <c r="AA42" s="283"/>
      <c r="AB42" s="124"/>
      <c r="AC42" s="124"/>
      <c r="AD42" s="125"/>
      <c r="AE42" s="283"/>
      <c r="AF42" s="124"/>
      <c r="AG42" s="124"/>
      <c r="AH42" s="125"/>
      <c r="AI42" s="278"/>
    </row>
    <row r="43" spans="2:35" ht="15" customHeight="1" x14ac:dyDescent="0.25">
      <c r="G43" s="283"/>
      <c r="H43" s="124"/>
      <c r="I43" s="124"/>
      <c r="J43" s="124"/>
      <c r="K43" s="124"/>
      <c r="L43" s="124"/>
      <c r="M43" s="283"/>
      <c r="N43" s="124"/>
      <c r="O43" s="124"/>
      <c r="P43" s="124"/>
      <c r="Q43" s="283"/>
      <c r="R43" s="124"/>
      <c r="S43" s="124"/>
      <c r="T43" s="125"/>
      <c r="U43" s="124"/>
      <c r="V43" s="124"/>
      <c r="W43" s="124"/>
      <c r="X43" s="124"/>
      <c r="Y43" s="124"/>
      <c r="Z43" s="124"/>
      <c r="AA43" s="283"/>
      <c r="AB43" s="124"/>
      <c r="AC43" s="124"/>
      <c r="AD43" s="125"/>
      <c r="AE43" s="283"/>
      <c r="AF43" s="124"/>
      <c r="AG43" s="124"/>
      <c r="AH43" s="125"/>
      <c r="AI43" s="278"/>
    </row>
    <row r="44" spans="2:35" ht="15" customHeight="1" x14ac:dyDescent="0.25">
      <c r="G44" s="283"/>
      <c r="H44" s="124"/>
      <c r="I44" s="124"/>
      <c r="J44" s="124"/>
      <c r="K44" s="124"/>
      <c r="L44" s="124"/>
      <c r="M44" s="283"/>
      <c r="N44" s="124"/>
      <c r="O44" s="124"/>
      <c r="P44" s="124"/>
      <c r="Q44" s="283"/>
      <c r="R44" s="124"/>
      <c r="S44" s="124"/>
      <c r="T44" s="125"/>
      <c r="U44" s="124"/>
      <c r="V44" s="124"/>
      <c r="W44" s="124"/>
      <c r="X44" s="124"/>
      <c r="Y44" s="124"/>
      <c r="Z44" s="124"/>
      <c r="AA44" s="283"/>
      <c r="AB44" s="124"/>
      <c r="AC44" s="124"/>
      <c r="AD44" s="125"/>
      <c r="AE44" s="283"/>
      <c r="AF44" s="124"/>
      <c r="AG44" s="124"/>
      <c r="AH44" s="125"/>
      <c r="AI44" s="278"/>
    </row>
    <row r="45" spans="2:35" ht="15" customHeight="1" x14ac:dyDescent="0.25">
      <c r="G45" s="283"/>
      <c r="H45" s="124"/>
      <c r="I45" s="124"/>
      <c r="J45" s="124"/>
      <c r="K45" s="124"/>
      <c r="L45" s="124"/>
      <c r="M45" s="283"/>
      <c r="N45" s="124"/>
      <c r="O45" s="124"/>
      <c r="P45" s="124"/>
      <c r="Q45" s="283"/>
      <c r="R45" s="124"/>
      <c r="S45" s="124"/>
      <c r="T45" s="125"/>
      <c r="U45" s="124"/>
      <c r="V45" s="124"/>
      <c r="W45" s="124"/>
      <c r="X45" s="124"/>
      <c r="Y45" s="124"/>
      <c r="Z45" s="124"/>
      <c r="AA45" s="283"/>
      <c r="AB45" s="124"/>
      <c r="AC45" s="124"/>
      <c r="AD45" s="125"/>
      <c r="AE45" s="283"/>
      <c r="AF45" s="124"/>
      <c r="AG45" s="124"/>
      <c r="AH45" s="125"/>
      <c r="AI45" s="278"/>
    </row>
    <row r="46" spans="2:35" ht="15" customHeight="1" x14ac:dyDescent="0.25">
      <c r="G46" s="283"/>
      <c r="H46" s="124"/>
      <c r="I46" s="124"/>
      <c r="J46" s="124"/>
      <c r="K46" s="124"/>
      <c r="L46" s="124"/>
      <c r="M46" s="283"/>
      <c r="N46" s="124"/>
      <c r="O46" s="124"/>
      <c r="P46" s="124"/>
      <c r="Q46" s="283"/>
      <c r="R46" s="124"/>
      <c r="S46" s="124"/>
      <c r="T46" s="125"/>
      <c r="U46" s="124"/>
      <c r="V46" s="124"/>
      <c r="W46" s="124"/>
      <c r="X46" s="124"/>
      <c r="Y46" s="124"/>
      <c r="Z46" s="124"/>
      <c r="AA46" s="283"/>
      <c r="AB46" s="124"/>
      <c r="AC46" s="124"/>
      <c r="AD46" s="125"/>
      <c r="AE46" s="283"/>
      <c r="AF46" s="124"/>
      <c r="AG46" s="124"/>
      <c r="AH46" s="125"/>
      <c r="AI46" s="278"/>
    </row>
    <row r="47" spans="2:35" ht="15" customHeight="1" x14ac:dyDescent="0.25">
      <c r="G47" s="283"/>
      <c r="H47" s="124"/>
      <c r="I47" s="124"/>
      <c r="J47" s="124"/>
      <c r="K47" s="124"/>
      <c r="L47" s="124"/>
      <c r="M47" s="283"/>
      <c r="N47" s="124"/>
      <c r="O47" s="124"/>
      <c r="P47" s="124"/>
      <c r="Q47" s="283"/>
      <c r="R47" s="124"/>
      <c r="S47" s="124"/>
      <c r="T47" s="125"/>
      <c r="U47" s="124"/>
      <c r="V47" s="124"/>
      <c r="W47" s="124"/>
      <c r="X47" s="124"/>
      <c r="Y47" s="124"/>
      <c r="Z47" s="124"/>
      <c r="AA47" s="283"/>
      <c r="AB47" s="124"/>
      <c r="AC47" s="124"/>
      <c r="AD47" s="125"/>
      <c r="AE47" s="283"/>
      <c r="AF47" s="124"/>
      <c r="AG47" s="124"/>
      <c r="AH47" s="125"/>
      <c r="AI47" s="278"/>
    </row>
    <row r="48" spans="2:35" ht="15" customHeight="1" x14ac:dyDescent="0.25">
      <c r="G48" s="283"/>
      <c r="H48" s="124"/>
      <c r="I48" s="124"/>
      <c r="J48" s="124"/>
      <c r="K48" s="124"/>
      <c r="L48" s="124"/>
      <c r="M48" s="283"/>
      <c r="N48" s="124"/>
      <c r="O48" s="124"/>
      <c r="P48" s="124"/>
      <c r="Q48" s="283"/>
      <c r="R48" s="124"/>
      <c r="S48" s="124"/>
      <c r="T48" s="125"/>
      <c r="U48" s="124"/>
      <c r="V48" s="124"/>
      <c r="W48" s="124"/>
      <c r="X48" s="124"/>
      <c r="Y48" s="124"/>
      <c r="Z48" s="124"/>
      <c r="AA48" s="283"/>
      <c r="AB48" s="124"/>
      <c r="AC48" s="124"/>
      <c r="AD48" s="125"/>
      <c r="AE48" s="283"/>
      <c r="AF48" s="124"/>
      <c r="AG48" s="124"/>
      <c r="AH48" s="125"/>
      <c r="AI48" s="278"/>
    </row>
    <row r="49" spans="7:35" x14ac:dyDescent="0.25">
      <c r="G49" s="283"/>
      <c r="H49" s="124"/>
      <c r="I49" s="124"/>
      <c r="J49" s="124"/>
      <c r="K49" s="124"/>
      <c r="L49" s="124"/>
      <c r="M49" s="283"/>
      <c r="N49" s="124"/>
      <c r="O49" s="124"/>
      <c r="P49" s="124"/>
      <c r="Q49" s="283"/>
      <c r="R49" s="124"/>
      <c r="S49" s="124"/>
      <c r="T49" s="125"/>
      <c r="U49" s="124"/>
      <c r="V49" s="124"/>
      <c r="W49" s="124"/>
      <c r="X49" s="124"/>
      <c r="Y49" s="124"/>
      <c r="Z49" s="124"/>
      <c r="AA49" s="283"/>
      <c r="AB49" s="124"/>
      <c r="AC49" s="124"/>
      <c r="AD49" s="125"/>
      <c r="AE49" s="283"/>
      <c r="AF49" s="124"/>
      <c r="AG49" s="124"/>
      <c r="AH49" s="125"/>
      <c r="AI49" s="278"/>
    </row>
    <row r="50" spans="7:35" x14ac:dyDescent="0.25">
      <c r="G50" s="285"/>
      <c r="H50" s="190"/>
      <c r="I50" s="190"/>
      <c r="J50" s="190"/>
      <c r="K50" s="190"/>
      <c r="L50" s="190"/>
      <c r="M50" s="285"/>
      <c r="N50" s="190"/>
      <c r="O50" s="190"/>
      <c r="P50" s="190"/>
      <c r="Q50" s="285"/>
      <c r="R50" s="190"/>
      <c r="S50" s="190"/>
      <c r="T50" s="243"/>
      <c r="U50" s="190"/>
      <c r="V50" s="190"/>
      <c r="W50" s="190"/>
      <c r="X50" s="190"/>
      <c r="Y50" s="190"/>
      <c r="Z50" s="190"/>
      <c r="AA50" s="285"/>
      <c r="AB50" s="190"/>
      <c r="AC50" s="190"/>
      <c r="AD50" s="243"/>
      <c r="AE50" s="285"/>
      <c r="AF50" s="190"/>
      <c r="AG50" s="190"/>
      <c r="AH50" s="243"/>
      <c r="AI50" s="278"/>
    </row>
    <row r="51" spans="7:35" x14ac:dyDescent="0.25">
      <c r="G51" s="3"/>
      <c r="H51" s="55"/>
      <c r="I51" s="55"/>
      <c r="J51" s="55"/>
      <c r="K51" s="55"/>
      <c r="L51" s="288"/>
      <c r="M51" s="55"/>
    </row>
    <row r="52" spans="7:35" x14ac:dyDescent="0.25">
      <c r="AE52" s="254" t="s">
        <v>1773</v>
      </c>
      <c r="AH52" s="254" t="s">
        <v>90</v>
      </c>
    </row>
  </sheetData>
  <mergeCells count="69">
    <mergeCell ref="S16:T16"/>
    <mergeCell ref="U18:AA18"/>
    <mergeCell ref="G37:L37"/>
    <mergeCell ref="G9:T11"/>
    <mergeCell ref="H20:R20"/>
    <mergeCell ref="H23:R23"/>
    <mergeCell ref="U33:AA33"/>
    <mergeCell ref="H30:R30"/>
    <mergeCell ref="U24:AA24"/>
    <mergeCell ref="H26:R26"/>
    <mergeCell ref="U36:AH36"/>
    <mergeCell ref="H25:R25"/>
    <mergeCell ref="B6:E6"/>
    <mergeCell ref="B28:E28"/>
    <mergeCell ref="H29:R29"/>
    <mergeCell ref="AE37:AH37"/>
    <mergeCell ref="B15:E15"/>
    <mergeCell ref="U37:Z37"/>
    <mergeCell ref="U20:AA20"/>
    <mergeCell ref="U19:AA19"/>
    <mergeCell ref="U16:AA16"/>
    <mergeCell ref="B17:E17"/>
    <mergeCell ref="S30:T30"/>
    <mergeCell ref="B8:E8"/>
    <mergeCell ref="U32:AA32"/>
    <mergeCell ref="G7:AH7"/>
    <mergeCell ref="S17:T29"/>
    <mergeCell ref="B23:E23"/>
    <mergeCell ref="AA38:AD38"/>
    <mergeCell ref="Q37:T37"/>
    <mergeCell ref="U38:Z38"/>
    <mergeCell ref="U30:AA30"/>
    <mergeCell ref="U27:AA27"/>
    <mergeCell ref="AA37:AD37"/>
    <mergeCell ref="Q38:T38"/>
    <mergeCell ref="H28:R28"/>
    <mergeCell ref="H27:R27"/>
    <mergeCell ref="B4:E4"/>
    <mergeCell ref="U26:AA26"/>
    <mergeCell ref="U22:AA22"/>
    <mergeCell ref="B16:E16"/>
    <mergeCell ref="H21:R21"/>
    <mergeCell ref="B22:E22"/>
    <mergeCell ref="B18:E18"/>
    <mergeCell ref="H17:R17"/>
    <mergeCell ref="B12:E12"/>
    <mergeCell ref="H16:R16"/>
    <mergeCell ref="B21:E21"/>
    <mergeCell ref="U17:AA17"/>
    <mergeCell ref="H19:R19"/>
    <mergeCell ref="H22:R22"/>
    <mergeCell ref="U25:AA25"/>
    <mergeCell ref="B14:E14"/>
    <mergeCell ref="AE38:AH38"/>
    <mergeCell ref="U21:AA21"/>
    <mergeCell ref="B10:E10"/>
    <mergeCell ref="H18:R18"/>
    <mergeCell ref="M37:P37"/>
    <mergeCell ref="G38:L38"/>
    <mergeCell ref="B13:E13"/>
    <mergeCell ref="U28:AA28"/>
    <mergeCell ref="H24:R24"/>
    <mergeCell ref="G13:AH13"/>
    <mergeCell ref="B19:E19"/>
    <mergeCell ref="M38:P38"/>
    <mergeCell ref="B20:E20"/>
    <mergeCell ref="U29:AA29"/>
    <mergeCell ref="G36:T36"/>
    <mergeCell ref="U23:AA23"/>
  </mergeCells>
  <hyperlinks>
    <hyperlink ref="B4" location="PANDUAN!A1" display="PANDUAN" xr:uid="{00000000-0004-0000-0D00-000000000000}"/>
    <hyperlink ref="B6" location="'EWS DIRECTORY'!A1" display="EWS DIRECTORY" xr:uid="{00000000-0004-0000-0D00-000001000000}"/>
    <hyperlink ref="B8" location="'DATA PEMICU'!A1" display="DATA PEMICU" xr:uid="{00000000-0004-0000-0D00-000002000000}"/>
    <hyperlink ref="B10" location="'DATA PENGUJI'!A1" display="DATA PENGUJI" xr:uid="{00000000-0004-0000-0D00-000003000000}"/>
    <hyperlink ref="B12" location="'MAIN LEVEL'!A1" display="MAIN LEVEL" xr:uid="{00000000-0004-0000-0D00-000004000000}"/>
  </hyperlinks>
  <pageMargins left="0.70866141732283472" right="0.17" top="0.74803149606299213" bottom="0.74803149606299213" header="0.31496062992125978" footer="0.31496062992125978"/>
  <pageSetup paperSize="9" scale="76"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tabColor theme="4" tint="-0.249977111117893"/>
  </sheetPr>
  <dimension ref="A1:DG88"/>
  <sheetViews>
    <sheetView topLeftCell="B35" zoomScaleNormal="100" workbookViewId="0">
      <selection activeCell="AQ18" sqref="AQ18:AU18"/>
    </sheetView>
  </sheetViews>
  <sheetFormatPr defaultColWidth="14.44140625" defaultRowHeight="15" customHeight="1" x14ac:dyDescent="0.25"/>
  <cols>
    <col min="1" max="1" width="2" style="396" hidden="1" customWidth="1"/>
    <col min="2" max="5" width="3.88671875" style="397" customWidth="1"/>
    <col min="6" max="6" width="3.88671875" style="110" customWidth="1"/>
    <col min="7" max="7" width="4.109375" customWidth="1"/>
    <col min="8" max="9" width="3.5546875" customWidth="1"/>
    <col min="10" max="10" width="2.6640625" customWidth="1"/>
    <col min="11" max="16" width="3.5546875" customWidth="1"/>
    <col min="17" max="18" width="2.6640625" customWidth="1"/>
    <col min="19" max="19" width="4.5546875" customWidth="1"/>
    <col min="20" max="102" width="3.5546875" customWidth="1"/>
  </cols>
  <sheetData>
    <row r="1" spans="1:111" ht="14.25" customHeight="1" x14ac:dyDescent="0.25">
      <c r="G1" s="178"/>
      <c r="AL1" s="110"/>
      <c r="AM1" s="110"/>
      <c r="AN1" s="110"/>
      <c r="AO1" s="110"/>
      <c r="AP1" s="110"/>
      <c r="AQ1" s="110"/>
      <c r="AR1" s="110"/>
      <c r="AS1" s="110"/>
      <c r="AT1" s="110"/>
      <c r="AU1" s="110"/>
      <c r="AV1" s="110"/>
      <c r="AW1" s="110"/>
      <c r="AX1" s="110"/>
      <c r="AY1" s="110"/>
      <c r="AZ1" s="110"/>
      <c r="BA1" s="110"/>
      <c r="BB1" s="110"/>
      <c r="BC1" s="110"/>
      <c r="BD1" s="110"/>
      <c r="BE1" s="110"/>
      <c r="BF1" s="110"/>
      <c r="BG1" s="110"/>
      <c r="BH1" s="110"/>
      <c r="BI1" s="110"/>
      <c r="BJ1" s="110"/>
      <c r="BK1" s="110"/>
      <c r="BL1" s="110"/>
      <c r="BM1" s="110"/>
      <c r="BN1" s="110"/>
      <c r="BO1" s="110"/>
      <c r="BP1" s="110"/>
      <c r="BQ1" s="110"/>
      <c r="BR1" s="110"/>
      <c r="BS1" s="110"/>
      <c r="BT1" s="110"/>
      <c r="BU1" s="110"/>
      <c r="BV1" s="110"/>
      <c r="BW1" s="110"/>
      <c r="BX1" s="110"/>
      <c r="BY1" s="110"/>
      <c r="BZ1" s="110"/>
      <c r="CA1" s="110"/>
      <c r="CB1" s="110"/>
      <c r="CC1" s="110"/>
      <c r="CD1" s="110"/>
      <c r="CE1" s="110"/>
      <c r="CF1" s="110"/>
      <c r="CG1" s="110"/>
      <c r="CH1" s="110"/>
      <c r="CI1" s="110"/>
      <c r="CJ1" s="110"/>
      <c r="CK1" s="110"/>
      <c r="CL1" s="110"/>
      <c r="CM1" s="110"/>
      <c r="CN1" s="110"/>
      <c r="CO1" s="110"/>
      <c r="CP1" s="110"/>
      <c r="CQ1" s="110"/>
      <c r="CR1" s="110"/>
      <c r="CS1" s="110"/>
      <c r="CT1" s="110"/>
      <c r="CU1" s="110"/>
      <c r="CV1" s="110"/>
      <c r="CW1" s="110"/>
      <c r="CX1" s="110"/>
    </row>
    <row r="2" spans="1:111" ht="14.25" customHeight="1" x14ac:dyDescent="0.25">
      <c r="G2" t="s">
        <v>1674</v>
      </c>
      <c r="AL2" s="110"/>
      <c r="AM2" s="110"/>
      <c r="AN2" s="110"/>
      <c r="AO2" s="110"/>
      <c r="AP2" s="110"/>
      <c r="AQ2" s="110"/>
      <c r="AR2" s="110"/>
      <c r="AS2" s="110"/>
      <c r="AT2" s="110"/>
      <c r="AU2" s="110"/>
      <c r="AV2" s="110"/>
      <c r="AW2" s="110"/>
      <c r="AX2" s="110"/>
      <c r="AY2" s="110"/>
      <c r="AZ2" s="110"/>
      <c r="BA2" s="110"/>
      <c r="BB2" s="110"/>
      <c r="BC2" s="110"/>
      <c r="BD2" s="110"/>
      <c r="BE2" s="110"/>
      <c r="BF2" s="110"/>
      <c r="BG2" s="110"/>
      <c r="BH2" s="110"/>
      <c r="BI2" s="110"/>
      <c r="BJ2" s="110"/>
      <c r="BK2" s="110"/>
      <c r="BL2" s="110"/>
      <c r="BM2" s="110"/>
      <c r="BN2" s="110"/>
      <c r="BO2" s="110"/>
      <c r="BP2" s="110"/>
      <c r="BQ2" s="110"/>
      <c r="BR2" s="110"/>
      <c r="BS2" s="110"/>
      <c r="BT2" s="110"/>
      <c r="BU2" s="110"/>
      <c r="BV2" s="110"/>
      <c r="BW2" s="110"/>
      <c r="BX2" s="110"/>
      <c r="BY2" s="110"/>
      <c r="BZ2" s="110"/>
      <c r="CA2" s="110"/>
      <c r="CB2" s="110"/>
      <c r="CC2" s="110"/>
      <c r="CD2" s="110"/>
      <c r="CE2" s="110"/>
      <c r="CF2" s="110"/>
      <c r="CG2" s="110"/>
      <c r="CH2" s="110"/>
      <c r="CI2" s="110"/>
      <c r="CJ2" s="110"/>
      <c r="CK2" s="110"/>
      <c r="CL2" s="110"/>
      <c r="CM2" s="110"/>
      <c r="CN2" s="110"/>
      <c r="CO2" s="110"/>
      <c r="CP2" s="110"/>
      <c r="CQ2" s="110"/>
      <c r="CR2" s="110"/>
      <c r="CS2" s="110"/>
      <c r="CT2" s="110"/>
      <c r="CU2" s="110"/>
      <c r="CV2" s="110"/>
      <c r="CW2" s="110"/>
      <c r="CX2" s="110"/>
    </row>
    <row r="3" spans="1:111" ht="14.25" customHeight="1" x14ac:dyDescent="0.25">
      <c r="B3" s="398"/>
      <c r="C3" s="398"/>
      <c r="D3" s="398"/>
      <c r="E3" s="398"/>
      <c r="AL3" s="110"/>
      <c r="AM3" s="110"/>
      <c r="AN3" s="110"/>
      <c r="AO3" s="110"/>
      <c r="AP3" s="110"/>
      <c r="AQ3" s="110"/>
      <c r="AR3" s="110"/>
      <c r="AS3" s="110"/>
      <c r="AT3" s="110"/>
      <c r="AU3" s="110"/>
      <c r="AV3" s="110"/>
      <c r="AW3" s="110"/>
      <c r="AX3" s="110"/>
      <c r="AY3" s="110"/>
      <c r="AZ3" s="110"/>
      <c r="BA3" s="110"/>
      <c r="BB3" s="110"/>
      <c r="BC3" s="110"/>
      <c r="BD3" s="110"/>
      <c r="BE3" s="110"/>
      <c r="BF3" s="110"/>
      <c r="BG3" s="110"/>
      <c r="BH3" s="110"/>
      <c r="BI3" s="110"/>
      <c r="BJ3" s="110"/>
      <c r="BK3" s="110"/>
      <c r="BL3" s="110"/>
      <c r="BM3" s="110"/>
      <c r="BN3" s="110"/>
      <c r="BO3" s="110"/>
      <c r="BP3" s="110"/>
      <c r="BQ3" s="110"/>
      <c r="BR3" s="110"/>
      <c r="BS3" s="110"/>
      <c r="BT3" s="110"/>
      <c r="BU3" s="110"/>
      <c r="BV3" s="110"/>
      <c r="BW3" s="110"/>
      <c r="BX3" s="110"/>
      <c r="BY3" s="110"/>
      <c r="BZ3" s="110"/>
      <c r="CA3" s="110"/>
      <c r="CB3" s="110"/>
      <c r="CC3" s="110"/>
      <c r="CD3" s="110"/>
      <c r="CE3" s="110"/>
      <c r="CF3" s="110"/>
      <c r="CG3" s="110"/>
      <c r="CH3" s="110"/>
      <c r="CI3" s="110"/>
      <c r="CJ3" s="110"/>
      <c r="CK3" s="110"/>
      <c r="CL3" s="110"/>
      <c r="CM3" s="110"/>
      <c r="CN3" s="110"/>
      <c r="CO3" s="110"/>
      <c r="CP3" s="110"/>
      <c r="CQ3" s="110"/>
      <c r="CR3" s="110"/>
      <c r="CS3" s="110"/>
      <c r="CT3" s="110"/>
      <c r="CU3" s="110"/>
      <c r="CV3" s="110"/>
      <c r="CW3" s="110"/>
      <c r="CX3" s="110"/>
    </row>
    <row r="4" spans="1:111" ht="14.25" customHeight="1" x14ac:dyDescent="0.25">
      <c r="B4" s="924" t="s">
        <v>79</v>
      </c>
      <c r="C4" s="925"/>
      <c r="D4" s="925"/>
      <c r="E4" s="925"/>
      <c r="AL4" s="110"/>
      <c r="AM4" s="110"/>
      <c r="AN4" s="110"/>
      <c r="AO4" s="110"/>
      <c r="AP4" s="110"/>
      <c r="AQ4" s="110"/>
      <c r="AR4" s="110"/>
      <c r="AS4" s="110"/>
      <c r="AT4" s="110"/>
      <c r="AU4" s="110"/>
      <c r="AV4" s="110"/>
      <c r="AW4" s="110"/>
      <c r="AX4" s="110"/>
      <c r="AY4" s="110"/>
      <c r="AZ4" s="110"/>
      <c r="BA4" s="110"/>
      <c r="BB4" s="110"/>
      <c r="BC4" s="110"/>
      <c r="BD4" s="110"/>
      <c r="BE4" s="110"/>
      <c r="BF4" s="110"/>
      <c r="BG4" s="110"/>
      <c r="BH4" s="110"/>
      <c r="BI4" s="110"/>
      <c r="BJ4" s="110"/>
      <c r="BK4" s="110"/>
      <c r="BL4" s="110"/>
      <c r="BM4" s="110"/>
      <c r="BN4" s="110"/>
      <c r="BO4" s="110"/>
      <c r="BP4" s="110"/>
      <c r="BQ4" s="110"/>
      <c r="BR4" s="110"/>
      <c r="BS4" s="110"/>
      <c r="BT4" s="110"/>
      <c r="BU4" s="110"/>
      <c r="BV4" s="110"/>
      <c r="BW4" s="110"/>
      <c r="BX4" s="110"/>
      <c r="BY4" s="110"/>
      <c r="BZ4" s="110"/>
      <c r="CA4" s="110"/>
      <c r="CB4" s="110"/>
      <c r="CC4" s="110"/>
      <c r="CD4" s="110"/>
      <c r="CE4" s="110"/>
      <c r="CF4" s="110"/>
      <c r="CG4" s="110"/>
      <c r="CH4" s="110"/>
      <c r="CI4" s="110"/>
      <c r="CJ4" s="110"/>
      <c r="CK4" s="110"/>
      <c r="CL4" s="110"/>
      <c r="CM4" s="110"/>
      <c r="CN4" s="110"/>
      <c r="CO4" s="110"/>
      <c r="CP4" s="110"/>
      <c r="CQ4" s="110"/>
      <c r="CR4" s="110"/>
      <c r="CS4" s="110"/>
      <c r="CT4" s="110"/>
      <c r="CU4" s="110"/>
      <c r="CV4" s="110"/>
      <c r="CW4" s="110"/>
      <c r="CX4" s="110"/>
    </row>
    <row r="5" spans="1:111" ht="14.25" customHeight="1" x14ac:dyDescent="0.25">
      <c r="B5" s="398"/>
      <c r="C5" s="398"/>
      <c r="D5" s="398"/>
      <c r="E5" s="398"/>
      <c r="AL5" s="110"/>
      <c r="AM5" s="110"/>
      <c r="AN5" s="110"/>
      <c r="AO5" s="110"/>
      <c r="AP5" s="110"/>
      <c r="AQ5" s="110"/>
      <c r="AR5" s="110"/>
      <c r="AS5" s="110"/>
      <c r="AT5" s="110"/>
      <c r="AU5" s="110"/>
      <c r="AV5" s="110"/>
      <c r="AW5" s="110"/>
      <c r="AX5" s="110"/>
      <c r="AY5" s="110"/>
      <c r="AZ5" s="110"/>
      <c r="BA5" s="110"/>
      <c r="BB5" s="110"/>
      <c r="BC5" s="110"/>
      <c r="BD5" s="110"/>
      <c r="BE5" s="110"/>
      <c r="BF5" s="110"/>
      <c r="BG5" s="110"/>
      <c r="BH5" s="110"/>
      <c r="BI5" s="110"/>
      <c r="BJ5" s="110"/>
      <c r="BK5" s="110"/>
      <c r="BL5" s="110"/>
      <c r="BM5" s="110"/>
      <c r="BN5" s="110"/>
      <c r="BO5" s="110"/>
      <c r="BP5" s="110"/>
      <c r="BQ5" s="110"/>
      <c r="BR5" s="110"/>
      <c r="BS5" s="110"/>
      <c r="BT5" s="110"/>
      <c r="BU5" s="110"/>
      <c r="BV5" s="110"/>
      <c r="BW5" s="110"/>
      <c r="BX5" s="110"/>
      <c r="BY5" s="110"/>
      <c r="BZ5" s="110"/>
      <c r="CA5" s="110"/>
      <c r="CB5" s="110"/>
      <c r="CC5" s="110"/>
      <c r="CD5" s="110"/>
      <c r="CE5" s="110"/>
      <c r="CF5" s="110"/>
      <c r="CG5" s="110"/>
      <c r="CH5" s="110"/>
      <c r="CI5" s="110"/>
      <c r="CJ5" s="110"/>
      <c r="CK5" s="110"/>
      <c r="CL5" s="110"/>
      <c r="CM5" s="110"/>
      <c r="CN5" s="110"/>
      <c r="CO5" s="110"/>
      <c r="CP5" s="110"/>
      <c r="CQ5" s="110"/>
      <c r="CR5" s="110"/>
      <c r="CS5" s="110"/>
      <c r="CT5" s="110"/>
      <c r="CU5" s="110"/>
      <c r="CV5" s="110"/>
      <c r="CW5" s="110"/>
      <c r="CX5" s="110"/>
    </row>
    <row r="6" spans="1:111" ht="14.25" customHeight="1" x14ac:dyDescent="0.25">
      <c r="B6" s="924" t="s">
        <v>87</v>
      </c>
      <c r="C6" s="925"/>
      <c r="D6" s="925"/>
      <c r="E6" s="925"/>
      <c r="AL6" s="110"/>
      <c r="AM6" s="110"/>
      <c r="AN6" s="110"/>
      <c r="AO6" s="110"/>
      <c r="AP6" s="110"/>
      <c r="AQ6" s="110"/>
      <c r="AR6" s="110"/>
      <c r="AS6" s="110"/>
      <c r="AT6" s="110"/>
      <c r="AU6" s="110"/>
      <c r="AV6" s="110"/>
      <c r="AW6" s="110"/>
      <c r="AX6" s="110"/>
      <c r="AY6" s="110"/>
      <c r="AZ6" s="110"/>
      <c r="BA6" s="110"/>
      <c r="BB6" s="110"/>
      <c r="BC6" s="110"/>
      <c r="BD6" s="110"/>
      <c r="BE6" s="110"/>
      <c r="BF6" s="110"/>
      <c r="BG6" s="110"/>
      <c r="BH6" s="110"/>
      <c r="BI6" s="110"/>
      <c r="BJ6" s="110"/>
      <c r="BK6" s="110"/>
      <c r="BL6" s="110"/>
      <c r="BM6" s="110"/>
      <c r="BN6" s="110"/>
      <c r="BO6" s="110"/>
      <c r="BP6" s="110"/>
      <c r="BQ6" s="110"/>
      <c r="BR6" s="110"/>
      <c r="BS6" s="110"/>
      <c r="BT6" s="110"/>
      <c r="BU6" s="110"/>
      <c r="BV6" s="110"/>
      <c r="BW6" s="110"/>
      <c r="BX6" s="110"/>
      <c r="BY6" s="110"/>
      <c r="BZ6" s="110"/>
      <c r="CA6" s="110"/>
      <c r="CB6" s="110"/>
      <c r="CC6" s="110"/>
      <c r="CD6" s="110"/>
      <c r="CE6" s="110"/>
      <c r="CF6" s="110"/>
      <c r="CG6" s="110"/>
      <c r="CH6" s="110"/>
      <c r="CI6" s="110"/>
      <c r="CJ6" s="110"/>
      <c r="CK6" s="110"/>
      <c r="CL6" s="110"/>
      <c r="CM6" s="110"/>
      <c r="CN6" s="110"/>
      <c r="CO6" s="110"/>
      <c r="CP6" s="110"/>
      <c r="CQ6" s="110"/>
      <c r="CR6" s="110"/>
      <c r="CS6" s="110"/>
      <c r="CT6" s="110"/>
      <c r="CU6" s="110"/>
      <c r="CV6" s="110"/>
      <c r="CW6" s="110"/>
      <c r="CX6" s="110"/>
    </row>
    <row r="7" spans="1:111" ht="14.25" customHeight="1" x14ac:dyDescent="0.25">
      <c r="B7" s="398"/>
      <c r="C7" s="398"/>
      <c r="D7" s="398"/>
      <c r="E7" s="398"/>
      <c r="G7" s="960"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110"/>
      <c r="AM7" s="110"/>
      <c r="AN7" s="110"/>
      <c r="AO7" s="110"/>
      <c r="AP7" s="110"/>
      <c r="AQ7" s="110"/>
      <c r="AR7" s="110"/>
      <c r="AS7" s="110"/>
      <c r="AT7" s="110"/>
      <c r="AU7" s="110"/>
      <c r="AV7" s="110"/>
      <c r="AW7" s="110"/>
      <c r="AX7" s="110"/>
      <c r="AY7" s="110"/>
      <c r="AZ7" s="110"/>
      <c r="BA7" s="110"/>
      <c r="BB7" s="110"/>
      <c r="BC7" s="110"/>
      <c r="BD7" s="110"/>
      <c r="BE7" s="110"/>
      <c r="BF7" s="110"/>
      <c r="BG7" s="110"/>
      <c r="BH7" s="110"/>
      <c r="BI7" s="110"/>
      <c r="BJ7" s="110"/>
      <c r="BK7" s="110"/>
      <c r="BL7" s="110"/>
      <c r="BM7" s="110"/>
      <c r="BN7" s="110"/>
      <c r="BO7" s="110"/>
      <c r="BP7" s="110"/>
      <c r="BQ7" s="110"/>
      <c r="BR7" s="110"/>
      <c r="BS7" s="110"/>
      <c r="BT7" s="110"/>
      <c r="BU7" s="110"/>
      <c r="BV7" s="110"/>
      <c r="BW7" s="110"/>
      <c r="BX7" s="110"/>
      <c r="BY7" s="110"/>
      <c r="BZ7" s="110"/>
      <c r="CA7" s="110"/>
      <c r="CB7" s="110"/>
      <c r="CC7" s="110"/>
      <c r="CD7" s="110"/>
      <c r="CE7" s="110"/>
      <c r="CF7" s="110"/>
      <c r="CG7" s="110"/>
      <c r="CH7" s="110"/>
      <c r="CI7" s="110"/>
      <c r="CJ7" s="110"/>
      <c r="CK7" s="110"/>
      <c r="CL7" s="110"/>
      <c r="CM7" s="110"/>
      <c r="CN7" s="110"/>
      <c r="CO7" s="110"/>
      <c r="CP7" s="110"/>
      <c r="CQ7" s="110"/>
      <c r="CR7" s="110"/>
      <c r="CS7" s="110"/>
      <c r="CT7" s="110"/>
      <c r="CU7" s="110"/>
      <c r="CV7" s="110"/>
      <c r="CW7" s="110"/>
      <c r="CX7" s="110"/>
    </row>
    <row r="8" spans="1:111" ht="14.25" customHeight="1" x14ac:dyDescent="0.25">
      <c r="B8" s="924" t="s">
        <v>94</v>
      </c>
      <c r="C8" s="925"/>
      <c r="D8" s="925"/>
      <c r="E8" s="925"/>
      <c r="AL8" s="110"/>
      <c r="AM8" s="110"/>
      <c r="AN8" s="110"/>
      <c r="AO8" s="110"/>
      <c r="AP8" s="110"/>
      <c r="AQ8" s="110"/>
      <c r="AR8" s="110"/>
      <c r="AS8" s="110"/>
      <c r="AT8" s="110"/>
      <c r="AU8" s="110"/>
      <c r="AV8" s="110"/>
      <c r="AW8" s="110"/>
      <c r="AX8" s="110"/>
      <c r="AY8" s="110"/>
      <c r="AZ8" s="110"/>
      <c r="BA8" s="110"/>
      <c r="BB8" s="110"/>
      <c r="BC8" s="110"/>
      <c r="BD8" s="110"/>
      <c r="BE8" s="110"/>
      <c r="BF8" s="110"/>
      <c r="BG8" s="110"/>
      <c r="BH8" s="110"/>
      <c r="BI8" s="110"/>
      <c r="BJ8" s="110"/>
      <c r="BK8" s="110"/>
      <c r="BL8" s="110"/>
      <c r="BM8" s="110"/>
      <c r="BN8" s="110"/>
      <c r="BO8" s="110"/>
      <c r="BP8" s="110"/>
      <c r="BQ8" s="110"/>
      <c r="BR8" s="110"/>
      <c r="BS8" s="110"/>
      <c r="BT8" s="110"/>
      <c r="BU8" s="110"/>
      <c r="BV8" s="110"/>
      <c r="BW8" s="110"/>
      <c r="BX8" s="110"/>
      <c r="BY8" s="110"/>
      <c r="BZ8" s="110"/>
      <c r="CA8" s="110"/>
      <c r="CB8" s="110"/>
      <c r="CC8" s="110"/>
      <c r="CD8" s="110"/>
      <c r="CE8" s="110"/>
      <c r="CF8" s="110"/>
      <c r="CG8" s="110"/>
      <c r="CH8" s="110"/>
      <c r="CI8" s="110"/>
      <c r="CJ8" s="110"/>
      <c r="CK8" s="110"/>
      <c r="CL8" s="110"/>
      <c r="CM8" s="110"/>
      <c r="CN8" s="110"/>
      <c r="CO8" s="110"/>
      <c r="CP8" s="110"/>
      <c r="CQ8" s="110"/>
      <c r="CR8" s="110"/>
      <c r="CS8" s="110"/>
      <c r="CT8" s="110"/>
      <c r="CU8" s="110"/>
      <c r="CV8" s="110"/>
      <c r="CW8" s="110"/>
      <c r="CX8" s="110"/>
    </row>
    <row r="9" spans="1:111" ht="14.25" customHeight="1" x14ac:dyDescent="0.25">
      <c r="B9" s="398"/>
      <c r="C9" s="398"/>
      <c r="D9" s="398"/>
      <c r="E9" s="398"/>
      <c r="G9" s="961" t="str">
        <f>"Pengujian "&amp;'MAIN LEVEL'!I17&amp;" "&amp;'MAIN LEVEL'!J18</f>
        <v>Pengujian Penjualan Lokal</v>
      </c>
      <c r="H9" s="789"/>
      <c r="I9" s="789"/>
      <c r="J9" s="789"/>
      <c r="K9" s="789"/>
      <c r="L9" s="789"/>
      <c r="M9" s="789"/>
      <c r="N9" s="789"/>
      <c r="O9" s="789"/>
      <c r="P9" s="789"/>
      <c r="Q9" s="789"/>
      <c r="R9" s="789"/>
      <c r="S9" s="789"/>
      <c r="T9" s="789"/>
      <c r="U9" s="789"/>
      <c r="V9" s="789"/>
      <c r="W9" s="789"/>
      <c r="X9" s="789"/>
      <c r="Y9" s="789"/>
      <c r="Z9" s="790"/>
      <c r="AA9" s="179" t="s">
        <v>796</v>
      </c>
      <c r="AB9" s="180"/>
      <c r="AC9" s="180"/>
      <c r="AD9" s="180"/>
      <c r="AE9" s="180"/>
      <c r="AF9" s="180" t="s">
        <v>1678</v>
      </c>
      <c r="AG9" s="182" t="e">
        <f>NAMA_WP</f>
        <v>#N/A</v>
      </c>
      <c r="AH9" s="180"/>
      <c r="AI9" s="180"/>
      <c r="AJ9" s="180"/>
      <c r="AK9" s="180"/>
      <c r="AL9" s="180"/>
      <c r="AM9" s="180"/>
      <c r="AN9" s="180"/>
      <c r="AO9" s="180"/>
      <c r="AP9" s="180"/>
      <c r="AQ9" s="180"/>
      <c r="AR9" s="180"/>
      <c r="AS9" s="180"/>
      <c r="AT9" s="183"/>
      <c r="AU9" s="110"/>
      <c r="AV9" s="110"/>
      <c r="AW9" s="110"/>
      <c r="AX9" s="110"/>
      <c r="AY9" s="110"/>
      <c r="AZ9" s="110"/>
      <c r="BA9" s="110"/>
      <c r="BB9" s="110"/>
      <c r="BC9" s="110"/>
      <c r="BD9" s="110"/>
      <c r="BE9" s="110"/>
      <c r="BF9" s="110"/>
      <c r="BG9" s="110"/>
      <c r="BH9" s="110"/>
      <c r="BI9" s="110"/>
      <c r="BJ9" s="110"/>
      <c r="BK9" s="110"/>
      <c r="BL9" s="110"/>
      <c r="BM9" s="110"/>
      <c r="BN9" s="110"/>
      <c r="BO9" s="110"/>
      <c r="BP9" s="110"/>
      <c r="BQ9" s="110"/>
      <c r="BR9" s="110"/>
      <c r="BS9" s="110"/>
      <c r="BT9" s="110"/>
      <c r="BU9" s="110"/>
      <c r="BV9" s="110"/>
      <c r="BW9" s="110"/>
      <c r="BX9" s="110"/>
      <c r="BY9" s="110"/>
      <c r="BZ9" s="110"/>
      <c r="CA9" s="110"/>
      <c r="CB9" s="110"/>
      <c r="CC9" s="110"/>
      <c r="CD9" s="110"/>
      <c r="CE9" s="110"/>
      <c r="CF9" s="110"/>
      <c r="CG9" s="110"/>
      <c r="CH9" s="110"/>
      <c r="CI9" s="110"/>
      <c r="CJ9" s="110"/>
      <c r="CK9" s="110"/>
      <c r="CL9" s="110"/>
      <c r="CM9" s="110"/>
      <c r="CN9" s="110"/>
      <c r="CO9" s="110"/>
      <c r="CP9" s="110"/>
      <c r="CQ9" s="110"/>
      <c r="CR9" s="110"/>
      <c r="CS9" s="110"/>
      <c r="CT9" s="110"/>
      <c r="CU9" s="110"/>
      <c r="CV9" s="110"/>
      <c r="CW9" s="110"/>
      <c r="CX9" s="110"/>
      <c r="CY9" s="110"/>
      <c r="CZ9" s="110"/>
      <c r="DA9" s="110"/>
      <c r="DB9" s="110"/>
      <c r="DC9" s="110"/>
      <c r="DD9" s="110"/>
      <c r="DE9" s="110"/>
      <c r="DF9" s="110"/>
      <c r="DG9" s="110"/>
    </row>
    <row r="10" spans="1:111" ht="14.25" customHeight="1" x14ac:dyDescent="0.25">
      <c r="B10" s="924" t="s">
        <v>101</v>
      </c>
      <c r="C10" s="925"/>
      <c r="D10" s="925"/>
      <c r="E10" s="925"/>
      <c r="G10" s="804"/>
      <c r="H10" s="940"/>
      <c r="I10" s="940"/>
      <c r="J10" s="940"/>
      <c r="K10" s="940"/>
      <c r="L10" s="940"/>
      <c r="M10" s="940"/>
      <c r="N10" s="940"/>
      <c r="O10" s="940"/>
      <c r="P10" s="940"/>
      <c r="Q10" s="940"/>
      <c r="R10" s="940"/>
      <c r="S10" s="940"/>
      <c r="T10" s="940"/>
      <c r="U10" s="940"/>
      <c r="V10" s="940"/>
      <c r="W10" s="940"/>
      <c r="X10" s="940"/>
      <c r="Y10" s="940"/>
      <c r="Z10" s="805"/>
      <c r="AA10" s="184" t="s">
        <v>1401</v>
      </c>
      <c r="AF10" t="s">
        <v>1678</v>
      </c>
      <c r="AG10" s="124" t="e">
        <f>NPWP</f>
        <v>#N/A</v>
      </c>
      <c r="AT10" s="186"/>
      <c r="AU10" s="110"/>
      <c r="AV10" s="110"/>
      <c r="AW10" s="110"/>
      <c r="AX10" s="110"/>
      <c r="AY10" s="110"/>
      <c r="AZ10" s="110"/>
      <c r="BA10" s="110"/>
      <c r="BB10" s="110"/>
      <c r="BC10" s="110"/>
      <c r="BD10" s="110"/>
      <c r="BE10" s="110"/>
      <c r="BF10" s="110"/>
      <c r="BG10" s="110"/>
      <c r="BH10" s="110"/>
      <c r="BI10" s="110"/>
      <c r="BJ10" s="110"/>
      <c r="BK10" s="110"/>
      <c r="BL10" s="110"/>
      <c r="BM10" s="110"/>
      <c r="BN10" s="110"/>
      <c r="BO10" s="110"/>
      <c r="BP10" s="110"/>
      <c r="BQ10" s="110"/>
      <c r="BR10" s="110"/>
      <c r="BS10" s="110"/>
      <c r="BT10" s="110"/>
      <c r="BU10" s="110"/>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c r="CY10" s="110"/>
      <c r="CZ10" s="110"/>
      <c r="DA10" s="110"/>
      <c r="DB10" s="110"/>
      <c r="DC10" s="110"/>
      <c r="DD10" s="110"/>
      <c r="DE10" s="110"/>
      <c r="DF10" s="110"/>
      <c r="DG10" s="110"/>
    </row>
    <row r="11" spans="1:111" ht="14.25" customHeight="1" x14ac:dyDescent="0.25">
      <c r="G11" s="806"/>
      <c r="H11" s="794"/>
      <c r="I11" s="794"/>
      <c r="J11" s="794"/>
      <c r="K11" s="794"/>
      <c r="L11" s="794"/>
      <c r="M11" s="794"/>
      <c r="N11" s="794"/>
      <c r="O11" s="794"/>
      <c r="P11" s="794"/>
      <c r="Q11" s="794"/>
      <c r="R11" s="794"/>
      <c r="S11" s="794"/>
      <c r="T11" s="794"/>
      <c r="U11" s="794"/>
      <c r="V11" s="794"/>
      <c r="W11" s="794"/>
      <c r="X11" s="794"/>
      <c r="Y11" s="794"/>
      <c r="Z11" s="807"/>
      <c r="AA11" s="187" t="s">
        <v>1679</v>
      </c>
      <c r="AB11" s="188"/>
      <c r="AC11" s="188"/>
      <c r="AD11" s="188"/>
      <c r="AE11" s="188"/>
      <c r="AF11" s="188" t="s">
        <v>1678</v>
      </c>
      <c r="AG11" s="190" t="e">
        <f>ID_MS_TH_PJK</f>
        <v>#N/A</v>
      </c>
      <c r="AH11" s="188"/>
      <c r="AI11" s="188"/>
      <c r="AJ11" s="188"/>
      <c r="AK11" s="188"/>
      <c r="AL11" s="188"/>
      <c r="AM11" s="188"/>
      <c r="AN11" s="188"/>
      <c r="AO11" s="188"/>
      <c r="AP11" s="188"/>
      <c r="AQ11" s="188"/>
      <c r="AR11" s="188"/>
      <c r="AS11" s="188"/>
      <c r="AT11" s="191"/>
      <c r="AU11" s="110"/>
      <c r="AV11" s="110"/>
      <c r="AW11" s="110"/>
      <c r="AX11" s="110"/>
      <c r="AY11" s="110"/>
      <c r="AZ11" s="110"/>
      <c r="BA11" s="110"/>
      <c r="BB11" s="110"/>
      <c r="BC11" s="110"/>
      <c r="BD11" s="110"/>
      <c r="BE11" s="110"/>
      <c r="BF11" s="110"/>
      <c r="BG11" s="110"/>
      <c r="BH11" s="110"/>
      <c r="BI11" s="110"/>
      <c r="BJ11" s="110"/>
      <c r="BK11" s="110"/>
      <c r="BL11" s="110"/>
      <c r="BM11" s="110"/>
      <c r="BN11" s="110"/>
      <c r="BO11" s="110"/>
      <c r="BP11" s="110"/>
      <c r="BQ11" s="110"/>
      <c r="BR11" s="110"/>
      <c r="BS11" s="110"/>
      <c r="BT11" s="110"/>
      <c r="BU11" s="11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c r="CY11" s="110"/>
      <c r="CZ11" s="110"/>
      <c r="DA11" s="110"/>
      <c r="DB11" s="110"/>
      <c r="DC11" s="110"/>
      <c r="DD11" s="110"/>
      <c r="DE11" s="110"/>
      <c r="DF11" s="110"/>
      <c r="DG11" s="110"/>
    </row>
    <row r="12" spans="1:111" ht="14.25" customHeight="1" x14ac:dyDescent="0.25">
      <c r="B12" s="924" t="s">
        <v>106</v>
      </c>
      <c r="C12" s="925"/>
      <c r="D12" s="925"/>
      <c r="E12" s="925"/>
      <c r="AL12" s="110"/>
      <c r="AM12" s="110"/>
      <c r="AN12" s="110"/>
      <c r="AO12" s="110"/>
      <c r="AP12" s="110"/>
      <c r="AQ12" s="110"/>
      <c r="AR12" s="110"/>
      <c r="AS12" s="110"/>
      <c r="AT12" s="110"/>
      <c r="AU12" s="110"/>
      <c r="AV12" s="110"/>
      <c r="AW12" s="110"/>
      <c r="AX12" s="110"/>
      <c r="AY12" s="110"/>
      <c r="AZ12" s="110"/>
      <c r="BA12" s="110"/>
      <c r="BB12" s="110"/>
      <c r="BC12" s="110"/>
      <c r="BD12" s="110"/>
      <c r="BE12" s="110"/>
      <c r="BF12" s="110"/>
      <c r="BG12" s="110"/>
      <c r="BH12" s="110"/>
      <c r="BI12" s="110"/>
      <c r="BJ12" s="110"/>
      <c r="BK12" s="110"/>
      <c r="BL12" s="110"/>
      <c r="BM12" s="110"/>
      <c r="BN12" s="110"/>
      <c r="BO12" s="110"/>
      <c r="BP12" s="110"/>
      <c r="BQ12" s="110"/>
      <c r="BR12" s="110"/>
      <c r="BS12" s="110"/>
      <c r="BT12" s="110"/>
      <c r="BU12" s="110"/>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row>
    <row r="13" spans="1:111" ht="14.25" customHeight="1" x14ac:dyDescent="0.25">
      <c r="B13" s="962" t="str">
        <f>HYPERLINK("#'"&amp;'EWS DIRECTORY'!$J$13&amp;"'!A1",'EWS DIRECTORY'!$J$13)</f>
        <v>B-1</v>
      </c>
      <c r="C13" s="925"/>
      <c r="D13" s="925"/>
      <c r="E13" s="925"/>
      <c r="G13" t="s">
        <v>1775</v>
      </c>
      <c r="AL13" s="110"/>
      <c r="AM13" s="110"/>
      <c r="AN13" s="110"/>
      <c r="AO13" s="110"/>
      <c r="AP13" s="110"/>
      <c r="AQ13" s="110"/>
      <c r="AR13" s="110"/>
      <c r="AS13" s="110"/>
      <c r="AT13" s="110"/>
      <c r="AU13" s="110"/>
      <c r="AV13" s="110"/>
      <c r="AW13" s="110"/>
      <c r="AX13" s="110"/>
      <c r="AY13" s="110"/>
      <c r="AZ13" s="110"/>
      <c r="BA13" s="110"/>
      <c r="BB13" s="110"/>
      <c r="BC13" s="110"/>
      <c r="BD13" s="110"/>
      <c r="BE13" s="110"/>
      <c r="BF13" s="110"/>
      <c r="BG13" s="110"/>
      <c r="BH13" s="110"/>
      <c r="BI13" s="110"/>
      <c r="BJ13" s="110"/>
      <c r="BK13" s="110"/>
      <c r="BL13" s="110"/>
      <c r="BM13" s="110"/>
      <c r="BN13" s="110"/>
      <c r="BO13" s="110"/>
      <c r="BP13" s="110"/>
      <c r="BQ13" s="110"/>
      <c r="BR13" s="110"/>
      <c r="BS13" s="110"/>
      <c r="BT13" s="110"/>
      <c r="BU13" s="110"/>
      <c r="BV13" s="110"/>
      <c r="BW13" s="110"/>
      <c r="BX13" s="110"/>
      <c r="BY13" s="110"/>
      <c r="BZ13" s="110"/>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row>
    <row r="14" spans="1:111" ht="14.25" customHeight="1" x14ac:dyDescent="0.25">
      <c r="B14" s="927" t="str">
        <f>HYPERLINK("#'"&amp;'EWS DIRECTORY'!$J$14&amp;"'!A1",'EWS DIRECTORY'!$J$14)</f>
        <v>B-1-1</v>
      </c>
      <c r="C14" s="925"/>
      <c r="D14" s="925"/>
      <c r="E14" s="925"/>
      <c r="G14" s="949" t="s">
        <v>1445</v>
      </c>
      <c r="H14" s="949" t="s">
        <v>1707</v>
      </c>
      <c r="I14" s="789"/>
      <c r="J14" s="789"/>
      <c r="K14" s="789"/>
      <c r="L14" s="789"/>
      <c r="M14" s="789"/>
      <c r="N14" s="789"/>
      <c r="O14" s="789"/>
      <c r="P14" s="789"/>
      <c r="Q14" s="789"/>
      <c r="R14" s="789"/>
      <c r="S14" s="789"/>
      <c r="T14" s="790"/>
      <c r="U14" s="949" t="s">
        <v>1708</v>
      </c>
      <c r="V14" s="790"/>
      <c r="W14" s="969" t="s">
        <v>1776</v>
      </c>
      <c r="X14" s="764"/>
      <c r="Y14" s="764"/>
      <c r="Z14" s="764"/>
      <c r="AA14" s="764"/>
      <c r="AB14" s="764"/>
      <c r="AC14" s="764"/>
      <c r="AD14" s="764"/>
      <c r="AE14" s="764"/>
      <c r="AF14" s="764"/>
      <c r="AG14" s="764"/>
      <c r="AH14" s="764"/>
      <c r="AI14" s="764"/>
      <c r="AJ14" s="764"/>
      <c r="AK14" s="764"/>
      <c r="AL14" s="764"/>
      <c r="AM14" s="764"/>
      <c r="AN14" s="764"/>
      <c r="AO14" s="764"/>
      <c r="AP14" s="764"/>
      <c r="AQ14" s="764"/>
      <c r="AR14" s="764"/>
      <c r="AS14" s="764"/>
      <c r="AT14" s="764"/>
      <c r="AU14" s="764"/>
      <c r="AV14" s="764"/>
      <c r="AW14" s="764"/>
      <c r="AX14" s="764"/>
      <c r="AY14" s="764"/>
      <c r="AZ14" s="764"/>
      <c r="BA14" s="764"/>
      <c r="BB14" s="764"/>
      <c r="BC14" s="764"/>
      <c r="BD14" s="764"/>
      <c r="BE14" s="764"/>
      <c r="BF14" s="764"/>
      <c r="BG14" s="764"/>
      <c r="BH14" s="764"/>
      <c r="BI14" s="764"/>
      <c r="BJ14" s="764"/>
      <c r="BK14" s="764"/>
      <c r="BL14" s="764"/>
      <c r="BM14" s="764"/>
      <c r="BN14" s="764"/>
      <c r="BO14" s="764"/>
      <c r="BP14" s="764"/>
      <c r="BQ14" s="764"/>
      <c r="BR14" s="764"/>
      <c r="BS14" s="764"/>
      <c r="BT14" s="764"/>
      <c r="BU14" s="764"/>
      <c r="BV14" s="764"/>
      <c r="BW14" s="764"/>
      <c r="BX14" s="764"/>
      <c r="BY14" s="764"/>
      <c r="BZ14" s="764"/>
      <c r="CA14" s="764"/>
      <c r="CB14" s="764"/>
      <c r="CC14" s="764"/>
      <c r="CD14" s="764"/>
      <c r="CE14" s="764"/>
      <c r="CF14" s="764"/>
      <c r="CG14" s="764"/>
      <c r="CH14" s="764"/>
      <c r="CI14" s="764"/>
      <c r="CJ14" s="764"/>
      <c r="CK14" s="764"/>
      <c r="CL14" s="764"/>
      <c r="CM14" s="764"/>
      <c r="CN14" s="764"/>
      <c r="CO14" s="764"/>
      <c r="CP14" s="764"/>
      <c r="CQ14" s="764"/>
      <c r="CR14" s="764"/>
      <c r="CS14" s="765"/>
      <c r="CT14" s="967" t="s">
        <v>1772</v>
      </c>
      <c r="CU14" s="789"/>
      <c r="CV14" s="789"/>
      <c r="CW14" s="789"/>
      <c r="CX14" s="790"/>
    </row>
    <row r="15" spans="1:111" ht="14.25" customHeight="1" x14ac:dyDescent="0.25">
      <c r="B15" s="929" t="str">
        <f>HYPERLINK("#'"&amp;'EWS DIRECTORY'!$J$15&amp;"'!A1",'EWS DIRECTORY'!$J$15)</f>
        <v>B-1-1-1</v>
      </c>
      <c r="C15" s="925"/>
      <c r="D15" s="925"/>
      <c r="E15" s="925"/>
      <c r="G15" s="975"/>
      <c r="H15" s="804"/>
      <c r="I15" s="940"/>
      <c r="J15" s="940"/>
      <c r="K15" s="940"/>
      <c r="L15" s="940"/>
      <c r="M15" s="940"/>
      <c r="N15" s="940"/>
      <c r="O15" s="940"/>
      <c r="P15" s="940"/>
      <c r="Q15" s="940"/>
      <c r="R15" s="940"/>
      <c r="S15" s="940"/>
      <c r="T15" s="805"/>
      <c r="U15" s="804"/>
      <c r="V15" s="805"/>
      <c r="W15" s="949" t="s">
        <v>1777</v>
      </c>
      <c r="X15" s="789"/>
      <c r="Y15" s="789"/>
      <c r="Z15" s="789"/>
      <c r="AA15" s="790"/>
      <c r="AB15" s="963" t="s">
        <v>1778</v>
      </c>
      <c r="AC15" s="764"/>
      <c r="AD15" s="764"/>
      <c r="AE15" s="764"/>
      <c r="AF15" s="764"/>
      <c r="AG15" s="764"/>
      <c r="AH15" s="764"/>
      <c r="AI15" s="764"/>
      <c r="AJ15" s="764"/>
      <c r="AK15" s="764"/>
      <c r="AL15" s="764"/>
      <c r="AM15" s="764"/>
      <c r="AN15" s="764"/>
      <c r="AO15" s="764"/>
      <c r="AP15" s="764"/>
      <c r="AQ15" s="764"/>
      <c r="AR15" s="764"/>
      <c r="AS15" s="764"/>
      <c r="AT15" s="764"/>
      <c r="AU15" s="764"/>
      <c r="AV15" s="764"/>
      <c r="AW15" s="764"/>
      <c r="AX15" s="764"/>
      <c r="AY15" s="764"/>
      <c r="AZ15" s="764"/>
      <c r="BA15" s="764"/>
      <c r="BB15" s="764"/>
      <c r="BC15" s="764"/>
      <c r="BD15" s="764"/>
      <c r="BE15" s="764"/>
      <c r="BF15" s="764"/>
      <c r="BG15" s="764"/>
      <c r="BH15" s="764"/>
      <c r="BI15" s="764"/>
      <c r="BJ15" s="764"/>
      <c r="BK15" s="764"/>
      <c r="BL15" s="764"/>
      <c r="BM15" s="764"/>
      <c r="BN15" s="764"/>
      <c r="BO15" s="764"/>
      <c r="BP15" s="764"/>
      <c r="BQ15" s="764"/>
      <c r="BR15" s="764"/>
      <c r="BS15" s="764"/>
      <c r="BT15" s="764"/>
      <c r="BU15" s="764"/>
      <c r="BV15" s="764"/>
      <c r="BW15" s="764"/>
      <c r="BX15" s="764"/>
      <c r="BY15" s="764"/>
      <c r="BZ15" s="764"/>
      <c r="CA15" s="764"/>
      <c r="CB15" s="764"/>
      <c r="CC15" s="764"/>
      <c r="CD15" s="764"/>
      <c r="CE15" s="764"/>
      <c r="CF15" s="764"/>
      <c r="CG15" s="764"/>
      <c r="CH15" s="764"/>
      <c r="CI15" s="764"/>
      <c r="CJ15" s="764"/>
      <c r="CK15" s="764"/>
      <c r="CL15" s="764"/>
      <c r="CM15" s="764"/>
      <c r="CN15" s="764"/>
      <c r="CO15" s="764"/>
      <c r="CP15" s="764"/>
      <c r="CQ15" s="764"/>
      <c r="CR15" s="764"/>
      <c r="CS15" s="765"/>
      <c r="CT15" s="804"/>
      <c r="CU15" s="940"/>
      <c r="CV15" s="940"/>
      <c r="CW15" s="940"/>
      <c r="CX15" s="805"/>
    </row>
    <row r="16" spans="1:111" ht="14.4" customHeight="1" x14ac:dyDescent="0.25">
      <c r="A16" s="396" t="e" cm="1" vm="1">
        <f t="array" aca="1" ref="A16" ca="1">_xlfn._xlws.FILTER(M16:M50,M16:M50&lt;&gt;"")</f>
        <v>#VALUE!</v>
      </c>
      <c r="B16" s="929" t="str">
        <f>HYPERLINK("#'"&amp;'EWS DIRECTORY'!$J$16&amp;"'!A1",'EWS DIRECTORY'!$J$16)</f>
        <v>B-1-1-2</v>
      </c>
      <c r="C16" s="925"/>
      <c r="D16" s="925"/>
      <c r="E16" s="925"/>
      <c r="G16" s="769"/>
      <c r="H16" s="806"/>
      <c r="I16" s="794"/>
      <c r="J16" s="794"/>
      <c r="K16" s="794"/>
      <c r="L16" s="794"/>
      <c r="M16" s="794"/>
      <c r="N16" s="794"/>
      <c r="O16" s="794"/>
      <c r="P16" s="794"/>
      <c r="Q16" s="794"/>
      <c r="R16" s="794"/>
      <c r="S16" s="794"/>
      <c r="T16" s="807"/>
      <c r="U16" s="806"/>
      <c r="V16" s="807"/>
      <c r="W16" s="806"/>
      <c r="X16" s="794"/>
      <c r="Y16" s="794"/>
      <c r="Z16" s="794"/>
      <c r="AA16" s="807"/>
      <c r="AB16" s="946" t="e">
        <f>MASTER!$N$5</f>
        <v>#N/A</v>
      </c>
      <c r="AC16" s="764"/>
      <c r="AD16" s="764"/>
      <c r="AE16" s="764"/>
      <c r="AF16" s="765"/>
      <c r="AG16" s="946" t="e">
        <f>MASTER!$N$6</f>
        <v>#N/A</v>
      </c>
      <c r="AH16" s="764"/>
      <c r="AI16" s="764"/>
      <c r="AJ16" s="764"/>
      <c r="AK16" s="765"/>
      <c r="AL16" s="946" t="e">
        <f>MASTER!$N$7</f>
        <v>#N/A</v>
      </c>
      <c r="AM16" s="764"/>
      <c r="AN16" s="764"/>
      <c r="AO16" s="764"/>
      <c r="AP16" s="765"/>
      <c r="AQ16" s="946" t="e">
        <f>MASTER!$N$8</f>
        <v>#N/A</v>
      </c>
      <c r="AR16" s="764"/>
      <c r="AS16" s="764"/>
      <c r="AT16" s="764"/>
      <c r="AU16" s="765"/>
      <c r="AV16" s="946" t="e">
        <f>MASTER!$N$9</f>
        <v>#N/A</v>
      </c>
      <c r="AW16" s="764"/>
      <c r="AX16" s="764"/>
      <c r="AY16" s="764"/>
      <c r="AZ16" s="765"/>
      <c r="BA16" s="946" t="e">
        <f>MASTER!$N$10</f>
        <v>#N/A</v>
      </c>
      <c r="BB16" s="764"/>
      <c r="BC16" s="764"/>
      <c r="BD16" s="764"/>
      <c r="BE16" s="765"/>
      <c r="BF16" s="946" t="e">
        <f>MASTER!$N$11</f>
        <v>#N/A</v>
      </c>
      <c r="BG16" s="764"/>
      <c r="BH16" s="764"/>
      <c r="BI16" s="764"/>
      <c r="BJ16" s="765"/>
      <c r="BK16" s="946" t="e">
        <f>MASTER!$N$12</f>
        <v>#N/A</v>
      </c>
      <c r="BL16" s="764"/>
      <c r="BM16" s="764"/>
      <c r="BN16" s="764"/>
      <c r="BO16" s="765"/>
      <c r="BP16" s="946" t="e">
        <f>MASTER!$N$13</f>
        <v>#N/A</v>
      </c>
      <c r="BQ16" s="764"/>
      <c r="BR16" s="764"/>
      <c r="BS16" s="764"/>
      <c r="BT16" s="765"/>
      <c r="BU16" s="946" t="e">
        <f>MASTER!$N$14</f>
        <v>#N/A</v>
      </c>
      <c r="BV16" s="764"/>
      <c r="BW16" s="764"/>
      <c r="BX16" s="764"/>
      <c r="BY16" s="765"/>
      <c r="BZ16" s="946" t="e">
        <f>MASTER!$N$15</f>
        <v>#N/A</v>
      </c>
      <c r="CA16" s="764"/>
      <c r="CB16" s="764"/>
      <c r="CC16" s="764"/>
      <c r="CD16" s="765"/>
      <c r="CE16" s="946" t="e">
        <f>MASTER!$N$16</f>
        <v>#N/A</v>
      </c>
      <c r="CF16" s="764"/>
      <c r="CG16" s="764"/>
      <c r="CH16" s="764"/>
      <c r="CI16" s="765"/>
      <c r="CJ16" s="963" t="s">
        <v>1769</v>
      </c>
      <c r="CK16" s="764"/>
      <c r="CL16" s="764"/>
      <c r="CM16" s="764"/>
      <c r="CN16" s="765"/>
      <c r="CO16" s="963" t="s">
        <v>1770</v>
      </c>
      <c r="CP16" s="764"/>
      <c r="CQ16" s="764"/>
      <c r="CR16" s="764"/>
      <c r="CS16" s="765"/>
      <c r="CT16" s="806"/>
      <c r="CU16" s="794"/>
      <c r="CV16" s="794"/>
      <c r="CW16" s="794"/>
      <c r="CX16" s="807"/>
    </row>
    <row r="17" spans="1:107" ht="22.2" customHeight="1" x14ac:dyDescent="0.25">
      <c r="A17" s="396" t="s">
        <v>2032</v>
      </c>
      <c r="B17" s="929" t="str">
        <f>HYPERLINK("#'"&amp;'EWS DIRECTORY'!$J$21&amp;"'!A1",'EWS DIRECTORY'!$J$21)</f>
        <v>B-1-1-3</v>
      </c>
      <c r="C17" s="925"/>
      <c r="D17" s="925"/>
      <c r="E17" s="925"/>
      <c r="G17" s="289"/>
      <c r="U17" s="436"/>
      <c r="V17" s="204"/>
      <c r="W17" s="952"/>
      <c r="X17" s="940"/>
      <c r="Y17" s="940"/>
      <c r="Z17" s="940"/>
      <c r="AA17" s="805"/>
      <c r="AB17" s="952"/>
      <c r="AC17" s="940"/>
      <c r="AD17" s="940"/>
      <c r="AE17" s="940"/>
      <c r="AF17" s="805"/>
      <c r="AG17" s="952"/>
      <c r="AH17" s="940"/>
      <c r="AI17" s="940"/>
      <c r="AJ17" s="940"/>
      <c r="AK17" s="805"/>
      <c r="AL17" s="952"/>
      <c r="AM17" s="940"/>
      <c r="AN17" s="940"/>
      <c r="AO17" s="940"/>
      <c r="AP17" s="805"/>
      <c r="AQ17" s="952"/>
      <c r="AR17" s="940"/>
      <c r="AS17" s="940"/>
      <c r="AT17" s="940"/>
      <c r="AU17" s="805"/>
      <c r="AV17" s="952"/>
      <c r="AW17" s="940"/>
      <c r="AX17" s="940"/>
      <c r="AY17" s="940"/>
      <c r="AZ17" s="805"/>
      <c r="BA17" s="952"/>
      <c r="BB17" s="940"/>
      <c r="BC17" s="940"/>
      <c r="BD17" s="940"/>
      <c r="BE17" s="805"/>
      <c r="BF17" s="952"/>
      <c r="BG17" s="940"/>
      <c r="BH17" s="940"/>
      <c r="BI17" s="940"/>
      <c r="BJ17" s="805"/>
      <c r="BK17" s="952"/>
      <c r="BL17" s="940"/>
      <c r="BM17" s="940"/>
      <c r="BN17" s="940"/>
      <c r="BO17" s="805"/>
      <c r="BP17" s="952"/>
      <c r="BQ17" s="940"/>
      <c r="BR17" s="940"/>
      <c r="BS17" s="940"/>
      <c r="BT17" s="805"/>
      <c r="BU17" s="952"/>
      <c r="BV17" s="940"/>
      <c r="BW17" s="940"/>
      <c r="BX17" s="940"/>
      <c r="BY17" s="805"/>
      <c r="BZ17" s="952"/>
      <c r="CA17" s="940"/>
      <c r="CB17" s="940"/>
      <c r="CC17" s="940"/>
      <c r="CD17" s="805"/>
      <c r="CE17" s="952"/>
      <c r="CF17" s="940"/>
      <c r="CG17" s="940"/>
      <c r="CH17" s="940"/>
      <c r="CI17" s="805"/>
      <c r="CJ17" s="952"/>
      <c r="CK17" s="940"/>
      <c r="CL17" s="940"/>
      <c r="CM17" s="940"/>
      <c r="CN17" s="805"/>
      <c r="CO17" s="952"/>
      <c r="CP17" s="940"/>
      <c r="CQ17" s="940"/>
      <c r="CR17" s="940"/>
      <c r="CS17" s="805"/>
      <c r="CT17" s="952"/>
      <c r="CU17" s="940"/>
      <c r="CV17" s="940"/>
      <c r="CW17" s="940"/>
      <c r="CX17" s="805"/>
    </row>
    <row r="18" spans="1:107" ht="14.4" customHeight="1" x14ac:dyDescent="0.25">
      <c r="A18" s="396" t="str" cm="1">
        <f t="array" ref="A18:A26">_xlfn._xlws.FILTER(M18:M52,M18:M52&lt;&gt;"")</f>
        <v>Berdasarkan Data Internal dan Eksternal yang dimiliki DJP</v>
      </c>
      <c r="B18" s="929" t="str">
        <f>HYPERLINK("#'"&amp;'EWS DIRECTORY'!$J$22&amp;"'!A1",'EWS DIRECTORY'!$J$22)</f>
        <v>B-1-1-4</v>
      </c>
      <c r="C18" s="925"/>
      <c r="D18" s="925"/>
      <c r="E18" s="925"/>
      <c r="G18" s="52">
        <v>1</v>
      </c>
      <c r="H18" s="944" t="str">
        <f>'B-1'!$G$9</f>
        <v>Penjualan Lokal</v>
      </c>
      <c r="I18" s="940"/>
      <c r="J18" s="940"/>
      <c r="K18" s="940"/>
      <c r="L18" s="53" t="s">
        <v>1681</v>
      </c>
      <c r="M18" s="954" t="s">
        <v>1442</v>
      </c>
      <c r="N18" s="940"/>
      <c r="O18" s="940"/>
      <c r="P18" s="940"/>
      <c r="Q18" s="940"/>
      <c r="R18" s="940"/>
      <c r="S18" s="940"/>
      <c r="T18" s="805"/>
      <c r="U18" s="964" t="s">
        <v>97</v>
      </c>
      <c r="V18" s="805"/>
      <c r="W18" s="951">
        <f>'B-1'!$U$32</f>
        <v>0</v>
      </c>
      <c r="X18" s="940"/>
      <c r="Y18" s="940"/>
      <c r="Z18" s="940"/>
      <c r="AA18" s="805"/>
      <c r="AB18" s="945"/>
      <c r="AC18" s="940"/>
      <c r="AD18" s="940"/>
      <c r="AE18" s="940"/>
      <c r="AF18" s="805"/>
      <c r="AG18" s="945"/>
      <c r="AH18" s="940"/>
      <c r="AI18" s="940"/>
      <c r="AJ18" s="940"/>
      <c r="AK18" s="805"/>
      <c r="AL18" s="945"/>
      <c r="AM18" s="940"/>
      <c r="AN18" s="940"/>
      <c r="AO18" s="940"/>
      <c r="AP18" s="805"/>
      <c r="AQ18" s="945"/>
      <c r="AR18" s="940"/>
      <c r="AS18" s="940"/>
      <c r="AT18" s="940"/>
      <c r="AU18" s="805"/>
      <c r="AV18" s="945"/>
      <c r="AW18" s="940"/>
      <c r="AX18" s="940"/>
      <c r="AY18" s="940"/>
      <c r="AZ18" s="805"/>
      <c r="BA18" s="945"/>
      <c r="BB18" s="940"/>
      <c r="BC18" s="940"/>
      <c r="BD18" s="940"/>
      <c r="BE18" s="805"/>
      <c r="BF18" s="945"/>
      <c r="BG18" s="940"/>
      <c r="BH18" s="940"/>
      <c r="BI18" s="940"/>
      <c r="BJ18" s="805"/>
      <c r="BK18" s="945"/>
      <c r="BL18" s="940"/>
      <c r="BM18" s="940"/>
      <c r="BN18" s="940"/>
      <c r="BO18" s="805"/>
      <c r="BP18" s="945"/>
      <c r="BQ18" s="940"/>
      <c r="BR18" s="940"/>
      <c r="BS18" s="940"/>
      <c r="BT18" s="805"/>
      <c r="BU18" s="945"/>
      <c r="BV18" s="940"/>
      <c r="BW18" s="940"/>
      <c r="BX18" s="940"/>
      <c r="BY18" s="805"/>
      <c r="BZ18" s="945"/>
      <c r="CA18" s="940"/>
      <c r="CB18" s="940"/>
      <c r="CC18" s="940"/>
      <c r="CD18" s="805"/>
      <c r="CE18" s="945"/>
      <c r="CF18" s="940"/>
      <c r="CG18" s="940"/>
      <c r="CH18" s="940"/>
      <c r="CI18" s="805"/>
      <c r="CJ18" s="955">
        <f>'B-1-1-1'!AT24+'B-1-1-1'!AT51</f>
        <v>0</v>
      </c>
      <c r="CK18" s="940"/>
      <c r="CL18" s="940"/>
      <c r="CM18" s="940"/>
      <c r="CN18" s="805"/>
      <c r="CO18" s="955">
        <f>IF(CJ18&gt;0,CJ18,SUM(AB18:CI18))</f>
        <v>0</v>
      </c>
      <c r="CP18" s="940"/>
      <c r="CQ18" s="940"/>
      <c r="CR18" s="940"/>
      <c r="CS18" s="805"/>
      <c r="CT18" s="955">
        <f>CO18-W18</f>
        <v>0</v>
      </c>
      <c r="CU18" s="940"/>
      <c r="CV18" s="940"/>
      <c r="CW18" s="940"/>
      <c r="CX18" s="805"/>
    </row>
    <row r="19" spans="1:107" ht="14.4" customHeight="1" x14ac:dyDescent="0.25">
      <c r="A19" s="396" t="str">
        <v>Berdasarkan equalisasi dengan SPT Masa PPN</v>
      </c>
      <c r="B19" s="929" t="str">
        <f>HYPERLINK("#'"&amp;'EWS DIRECTORY'!$J$23&amp;"'!A1",'EWS DIRECTORY'!$J$23)</f>
        <v>B-1-1-5</v>
      </c>
      <c r="C19" s="925"/>
      <c r="D19" s="925"/>
      <c r="E19" s="925"/>
      <c r="G19" s="289"/>
      <c r="H19" s="804"/>
      <c r="I19" s="940"/>
      <c r="J19" s="940"/>
      <c r="K19" s="940"/>
      <c r="M19" s="940"/>
      <c r="N19" s="940"/>
      <c r="O19" s="940"/>
      <c r="P19" s="940"/>
      <c r="Q19" s="940"/>
      <c r="R19" s="940"/>
      <c r="S19" s="940"/>
      <c r="T19" s="805"/>
      <c r="U19" s="964"/>
      <c r="V19" s="805"/>
      <c r="W19" s="950"/>
      <c r="X19" s="940"/>
      <c r="Y19" s="940"/>
      <c r="Z19" s="940"/>
      <c r="AA19" s="805"/>
      <c r="AB19" s="952"/>
      <c r="AC19" s="940"/>
      <c r="AD19" s="940"/>
      <c r="AE19" s="940"/>
      <c r="AF19" s="805"/>
      <c r="AG19" s="952"/>
      <c r="AH19" s="940"/>
      <c r="AI19" s="940"/>
      <c r="AJ19" s="940"/>
      <c r="AK19" s="805"/>
      <c r="AL19" s="952"/>
      <c r="AM19" s="940"/>
      <c r="AN19" s="940"/>
      <c r="AO19" s="940"/>
      <c r="AP19" s="805"/>
      <c r="AQ19" s="952"/>
      <c r="AR19" s="940"/>
      <c r="AS19" s="940"/>
      <c r="AT19" s="940"/>
      <c r="AU19" s="805"/>
      <c r="AV19" s="952"/>
      <c r="AW19" s="940"/>
      <c r="AX19" s="940"/>
      <c r="AY19" s="940"/>
      <c r="AZ19" s="805"/>
      <c r="BA19" s="952"/>
      <c r="BB19" s="940"/>
      <c r="BC19" s="940"/>
      <c r="BD19" s="940"/>
      <c r="BE19" s="805"/>
      <c r="BF19" s="952"/>
      <c r="BG19" s="940"/>
      <c r="BH19" s="940"/>
      <c r="BI19" s="940"/>
      <c r="BJ19" s="805"/>
      <c r="BK19" s="952"/>
      <c r="BL19" s="940"/>
      <c r="BM19" s="940"/>
      <c r="BN19" s="940"/>
      <c r="BO19" s="805"/>
      <c r="BP19" s="952"/>
      <c r="BQ19" s="940"/>
      <c r="BR19" s="940"/>
      <c r="BS19" s="940"/>
      <c r="BT19" s="805"/>
      <c r="BU19" s="952"/>
      <c r="BV19" s="940"/>
      <c r="BW19" s="940"/>
      <c r="BX19" s="940"/>
      <c r="BY19" s="805"/>
      <c r="BZ19" s="952"/>
      <c r="CA19" s="940"/>
      <c r="CB19" s="940"/>
      <c r="CC19" s="940"/>
      <c r="CD19" s="805"/>
      <c r="CE19" s="952"/>
      <c r="CF19" s="940"/>
      <c r="CG19" s="940"/>
      <c r="CH19" s="940"/>
      <c r="CI19" s="805"/>
      <c r="CJ19" s="952"/>
      <c r="CK19" s="940"/>
      <c r="CL19" s="940"/>
      <c r="CM19" s="940"/>
      <c r="CN19" s="805"/>
      <c r="CO19" s="952"/>
      <c r="CP19" s="940"/>
      <c r="CQ19" s="940"/>
      <c r="CR19" s="940"/>
      <c r="CS19" s="805"/>
      <c r="CT19" s="952"/>
      <c r="CU19" s="940"/>
      <c r="CV19" s="940"/>
      <c r="CW19" s="940"/>
      <c r="CX19" s="805"/>
    </row>
    <row r="20" spans="1:107" ht="14.4" customHeight="1" x14ac:dyDescent="0.25">
      <c r="A20" s="396" t="str">
        <v>Berdasarkan equalisasi dengan Bukti Potong PPh 23, PPh 22</v>
      </c>
      <c r="B20" s="929" t="str">
        <f>HYPERLINK("#'"&amp;'EWS DIRECTORY'!$J$24&amp;"'!A1",'EWS DIRECTORY'!$J$24)</f>
        <v>B-1-1-6</v>
      </c>
      <c r="C20" s="925"/>
      <c r="D20" s="925"/>
      <c r="E20" s="925"/>
      <c r="G20" s="52">
        <v>2</v>
      </c>
      <c r="H20" s="944" t="str">
        <f>'B-1'!$G$9</f>
        <v>Penjualan Lokal</v>
      </c>
      <c r="I20" s="940"/>
      <c r="J20" s="940"/>
      <c r="K20" s="940"/>
      <c r="L20" s="53" t="s">
        <v>1681</v>
      </c>
      <c r="M20" s="954" t="s">
        <v>1475</v>
      </c>
      <c r="N20" s="940"/>
      <c r="O20" s="940"/>
      <c r="P20" s="940"/>
      <c r="Q20" s="940"/>
      <c r="R20" s="940"/>
      <c r="S20" s="940"/>
      <c r="T20" s="805"/>
      <c r="U20" s="964" t="s">
        <v>122</v>
      </c>
      <c r="V20" s="805"/>
      <c r="W20" s="951">
        <f>'B-1'!$U$32</f>
        <v>0</v>
      </c>
      <c r="X20" s="940"/>
      <c r="Y20" s="940"/>
      <c r="Z20" s="940"/>
      <c r="AA20" s="805"/>
      <c r="AB20" s="945"/>
      <c r="AC20" s="940"/>
      <c r="AD20" s="940"/>
      <c r="AE20" s="940"/>
      <c r="AF20" s="805"/>
      <c r="AG20" s="947"/>
      <c r="AH20" s="940"/>
      <c r="AI20" s="940"/>
      <c r="AJ20" s="940"/>
      <c r="AK20" s="805"/>
      <c r="AL20" s="947"/>
      <c r="AM20" s="940"/>
      <c r="AN20" s="940"/>
      <c r="AO20" s="940"/>
      <c r="AP20" s="805"/>
      <c r="AQ20" s="947"/>
      <c r="AR20" s="940"/>
      <c r="AS20" s="940"/>
      <c r="AT20" s="940"/>
      <c r="AU20" s="805"/>
      <c r="AV20" s="947"/>
      <c r="AW20" s="940"/>
      <c r="AX20" s="940"/>
      <c r="AY20" s="940"/>
      <c r="AZ20" s="805"/>
      <c r="BA20" s="947"/>
      <c r="BB20" s="940"/>
      <c r="BC20" s="940"/>
      <c r="BD20" s="940"/>
      <c r="BE20" s="805"/>
      <c r="BF20" s="947"/>
      <c r="BG20" s="940"/>
      <c r="BH20" s="940"/>
      <c r="BI20" s="940"/>
      <c r="BJ20" s="805"/>
      <c r="BK20" s="947"/>
      <c r="BL20" s="940"/>
      <c r="BM20" s="940"/>
      <c r="BN20" s="940"/>
      <c r="BO20" s="805"/>
      <c r="BP20" s="947"/>
      <c r="BQ20" s="940"/>
      <c r="BR20" s="940"/>
      <c r="BS20" s="940"/>
      <c r="BT20" s="805"/>
      <c r="BU20" s="947"/>
      <c r="BV20" s="940"/>
      <c r="BW20" s="940"/>
      <c r="BX20" s="940"/>
      <c r="BY20" s="805"/>
      <c r="BZ20" s="947"/>
      <c r="CA20" s="940"/>
      <c r="CB20" s="940"/>
      <c r="CC20" s="940"/>
      <c r="CD20" s="805"/>
      <c r="CE20" s="947"/>
      <c r="CF20" s="940"/>
      <c r="CG20" s="940"/>
      <c r="CH20" s="940"/>
      <c r="CI20" s="805"/>
      <c r="CJ20" s="955">
        <f>'B-1-1-2'!AO27</f>
        <v>0</v>
      </c>
      <c r="CK20" s="940"/>
      <c r="CL20" s="940"/>
      <c r="CM20" s="940"/>
      <c r="CN20" s="805"/>
      <c r="CO20" s="955">
        <f>IF(CJ20&gt;0,CJ20,SUM(AB20:CI20))</f>
        <v>0</v>
      </c>
      <c r="CP20" s="940"/>
      <c r="CQ20" s="940"/>
      <c r="CR20" s="940"/>
      <c r="CS20" s="805"/>
      <c r="CT20" s="955">
        <f>CO20-W20</f>
        <v>0</v>
      </c>
      <c r="CU20" s="940"/>
      <c r="CV20" s="940"/>
      <c r="CW20" s="940"/>
      <c r="CX20" s="805"/>
      <c r="CY20" s="517"/>
      <c r="CZ20" s="518"/>
      <c r="DA20" s="518"/>
      <c r="DB20" s="518"/>
      <c r="DC20" s="519"/>
    </row>
    <row r="21" spans="1:107" ht="14.4" customHeight="1" x14ac:dyDescent="0.25">
      <c r="A21" s="396" t="str">
        <v>Berdasarkan Analisis SPT dan Laporan Keuangan</v>
      </c>
      <c r="B21" s="929" t="str">
        <f>HYPERLINK("#'"&amp;'EWS DIRECTORY'!$J$25&amp;"'!A1",'EWS DIRECTORY'!$J$25)</f>
        <v>B-1-1-7</v>
      </c>
      <c r="C21" s="925"/>
      <c r="D21" s="925"/>
      <c r="E21" s="925"/>
      <c r="G21" s="52"/>
      <c r="H21" s="804"/>
      <c r="I21" s="940"/>
      <c r="J21" s="940"/>
      <c r="K21" s="940"/>
      <c r="L21" s="53"/>
      <c r="M21" s="940"/>
      <c r="N21" s="940"/>
      <c r="O21" s="940"/>
      <c r="P21" s="940"/>
      <c r="Q21" s="940"/>
      <c r="R21" s="940"/>
      <c r="S21" s="940"/>
      <c r="T21" s="805"/>
      <c r="U21" s="436"/>
      <c r="V21" s="204"/>
      <c r="W21" s="438"/>
      <c r="X21" s="75"/>
      <c r="Y21" s="75"/>
      <c r="Z21" s="75"/>
      <c r="AA21" s="76"/>
      <c r="AB21" s="952"/>
      <c r="AC21" s="940"/>
      <c r="AD21" s="940"/>
      <c r="AE21" s="940"/>
      <c r="AF21" s="805"/>
      <c r="AG21" s="434"/>
      <c r="AH21" s="429"/>
      <c r="AI21" s="429"/>
      <c r="AJ21" s="429"/>
      <c r="AK21" s="345"/>
      <c r="AL21" s="434"/>
      <c r="AM21" s="429"/>
      <c r="AN21" s="429"/>
      <c r="AO21" s="429"/>
      <c r="AP21" s="345"/>
      <c r="AQ21" s="434"/>
      <c r="AR21" s="429"/>
      <c r="AS21" s="429"/>
      <c r="AT21" s="429"/>
      <c r="AU21" s="345"/>
      <c r="AV21" s="434"/>
      <c r="AW21" s="429"/>
      <c r="AX21" s="429"/>
      <c r="AY21" s="429"/>
      <c r="AZ21" s="345"/>
      <c r="BA21" s="434"/>
      <c r="BB21" s="429"/>
      <c r="BC21" s="429"/>
      <c r="BD21" s="429"/>
      <c r="BE21" s="345"/>
      <c r="BF21" s="434"/>
      <c r="BG21" s="429"/>
      <c r="BH21" s="429"/>
      <c r="BI21" s="429"/>
      <c r="BJ21" s="345"/>
      <c r="BK21" s="434"/>
      <c r="BL21" s="429"/>
      <c r="BM21" s="429"/>
      <c r="BN21" s="429"/>
      <c r="BO21" s="345"/>
      <c r="BP21" s="434"/>
      <c r="BQ21" s="429"/>
      <c r="BR21" s="429"/>
      <c r="BS21" s="429"/>
      <c r="BT21" s="345"/>
      <c r="BU21" s="434"/>
      <c r="BV21" s="429"/>
      <c r="BW21" s="429"/>
      <c r="BX21" s="429"/>
      <c r="BY21" s="345"/>
      <c r="BZ21" s="434"/>
      <c r="CA21" s="429"/>
      <c r="CB21" s="429"/>
      <c r="CC21" s="429"/>
      <c r="CD21" s="345"/>
      <c r="CE21" s="434"/>
      <c r="CF21" s="429"/>
      <c r="CG21" s="429"/>
      <c r="CH21" s="429"/>
      <c r="CI21" s="345"/>
      <c r="CJ21" s="434"/>
      <c r="CK21" s="429"/>
      <c r="CL21" s="429"/>
      <c r="CM21" s="429"/>
      <c r="CN21" s="345"/>
      <c r="CO21" s="434"/>
      <c r="CP21" s="429"/>
      <c r="CQ21" s="429"/>
      <c r="CR21" s="429"/>
      <c r="CS21" s="345"/>
      <c r="CT21" s="434"/>
      <c r="CU21" s="429"/>
      <c r="CV21" s="429"/>
      <c r="CW21" s="429"/>
      <c r="CX21" s="345"/>
    </row>
    <row r="22" spans="1:107" ht="14.4" customHeight="1" x14ac:dyDescent="0.25">
      <c r="A22" s="396" t="str">
        <v>Berdasarkan pemeriksaan langsung terhadap bukti pendukung</v>
      </c>
      <c r="B22" s="929" t="str">
        <f>HYPERLINK("#'"&amp;'EWS DIRECTORY'!$J$26&amp;"'!A1",'EWS DIRECTORY'!$J$26)</f>
        <v>B-1-1-8</v>
      </c>
      <c r="C22" s="925"/>
      <c r="D22" s="925"/>
      <c r="E22" s="925"/>
      <c r="G22" s="52">
        <v>3</v>
      </c>
      <c r="H22" s="944" t="str">
        <f>'B-1'!$G$9</f>
        <v>Penjualan Lokal</v>
      </c>
      <c r="I22" s="940"/>
      <c r="J22" s="940"/>
      <c r="K22" s="940"/>
      <c r="L22" s="53" t="s">
        <v>1681</v>
      </c>
      <c r="M22" s="954" t="s">
        <v>1483</v>
      </c>
      <c r="N22" s="940"/>
      <c r="O22" s="940"/>
      <c r="P22" s="940"/>
      <c r="Q22" s="940"/>
      <c r="R22" s="940"/>
      <c r="S22" s="940"/>
      <c r="T22" s="805"/>
      <c r="U22" s="964" t="s">
        <v>129</v>
      </c>
      <c r="V22" s="805"/>
      <c r="W22" s="951">
        <f>'B-1'!$U$32</f>
        <v>0</v>
      </c>
      <c r="X22" s="940"/>
      <c r="Y22" s="940"/>
      <c r="Z22" s="940"/>
      <c r="AA22" s="805"/>
      <c r="AB22" s="953">
        <f>SUMIF('B-1-1-3'!$J$25:$M$38,TEXT(AB16,"MM")&amp;TEXT(AB16,"MM")&amp;"*",'B-1-1-3'!$AJ$25:$AN$38)</f>
        <v>0</v>
      </c>
      <c r="AC22" s="940"/>
      <c r="AD22" s="940"/>
      <c r="AE22" s="940"/>
      <c r="AF22" s="805"/>
      <c r="AG22" s="953">
        <f>SUMIF('B-1-1-3'!$J$25:$M$38,TEXT(AG16,"MM")&amp;TEXT(AG16,"MM")&amp;"*",'B-1-1-3'!$AJ$25:$AN$38)</f>
        <v>0</v>
      </c>
      <c r="AH22" s="940"/>
      <c r="AI22" s="940"/>
      <c r="AJ22" s="940"/>
      <c r="AK22" s="805"/>
      <c r="AL22" s="953">
        <f>SUMIF('B-1-1-3'!$J$25:$M$38,TEXT(AL16,"MM")&amp;TEXT(AL16,"MM")&amp;"*",'B-1-1-3'!$AJ$25:$AN$38)</f>
        <v>0</v>
      </c>
      <c r="AM22" s="940"/>
      <c r="AN22" s="940"/>
      <c r="AO22" s="940"/>
      <c r="AP22" s="805"/>
      <c r="AQ22" s="953">
        <f>SUMIF('B-1-1-3'!$J$25:$M$38,TEXT(AQ16,"MM")&amp;TEXT(AQ16,"MM")&amp;"*",'B-1-1-3'!$AJ$25:$AN$38)</f>
        <v>0</v>
      </c>
      <c r="AR22" s="940"/>
      <c r="AS22" s="940"/>
      <c r="AT22" s="940"/>
      <c r="AU22" s="805"/>
      <c r="AV22" s="953">
        <f>SUMIF('B-1-1-3'!$J$25:$M$38,TEXT(AV16,"MM")&amp;TEXT(AV16,"MM")&amp;"*",'B-1-1-3'!$AJ$25:$AN$38)</f>
        <v>0</v>
      </c>
      <c r="AW22" s="940"/>
      <c r="AX22" s="940"/>
      <c r="AY22" s="940"/>
      <c r="AZ22" s="805"/>
      <c r="BA22" s="953">
        <f>SUMIF('B-1-1-3'!$J$25:$M$38,TEXT(BA16,"MM")&amp;TEXT(BA16,"MM")&amp;"*",'B-1-1-3'!$AJ$25:$AN$38)</f>
        <v>0</v>
      </c>
      <c r="BB22" s="940"/>
      <c r="BC22" s="940"/>
      <c r="BD22" s="940"/>
      <c r="BE22" s="805"/>
      <c r="BF22" s="953">
        <f>SUMIF('B-1-1-3'!$J$25:$M$38,TEXT(BF16,"MM")&amp;TEXT(BF16,"MM")&amp;"*",'B-1-1-3'!$AJ$25:$AN$38)</f>
        <v>0</v>
      </c>
      <c r="BG22" s="940"/>
      <c r="BH22" s="940"/>
      <c r="BI22" s="940"/>
      <c r="BJ22" s="805"/>
      <c r="BK22" s="953">
        <f>SUMIF('B-1-1-3'!$J$25:$M$38,TEXT(BK16,"MM")&amp;TEXT(BK16,"MM")&amp;"*",'B-1-1-3'!$AJ$25:$AN$38)</f>
        <v>0</v>
      </c>
      <c r="BL22" s="940"/>
      <c r="BM22" s="940"/>
      <c r="BN22" s="940"/>
      <c r="BO22" s="805"/>
      <c r="BP22" s="953">
        <f>SUMIF('B-1-1-3'!$J$25:$M$38,TEXT(BP16,"MM")&amp;TEXT(BP16,"MM")&amp;"*",'B-1-1-3'!$AJ$25:$AN$38)</f>
        <v>0</v>
      </c>
      <c r="BQ22" s="940"/>
      <c r="BR22" s="940"/>
      <c r="BS22" s="940"/>
      <c r="BT22" s="805"/>
      <c r="BU22" s="953">
        <f>SUMIF('B-1-1-3'!$J$25:$M$38,TEXT(BU16,"MM")&amp;TEXT(BU16,"MM")&amp;"*",'B-1-1-3'!$AJ$25:$AN$38)</f>
        <v>0</v>
      </c>
      <c r="BV22" s="940"/>
      <c r="BW22" s="940"/>
      <c r="BX22" s="940"/>
      <c r="BY22" s="805"/>
      <c r="BZ22" s="953">
        <f>SUMIF('B-1-1-3'!$J$25:$M$38,TEXT(BZ16,"MM")&amp;TEXT(BZ16,"MM")&amp;"*",'B-1-1-3'!$AJ$25:$AN$38)</f>
        <v>0</v>
      </c>
      <c r="CA22" s="940"/>
      <c r="CB22" s="940"/>
      <c r="CC22" s="940"/>
      <c r="CD22" s="805"/>
      <c r="CE22" s="953">
        <f>SUMIF('B-1-1-3'!$J$25:$M$38,TEXT(CE16,"MM")&amp;TEXT(CE16,"MM")&amp;"*",'B-1-1-3'!$AJ$25:$AN$38)</f>
        <v>0</v>
      </c>
      <c r="CF22" s="940"/>
      <c r="CG22" s="940"/>
      <c r="CH22" s="940"/>
      <c r="CI22" s="805"/>
      <c r="CJ22" s="952">
        <f>SUMIF('B-1-1-3'!J25:M38,"0112"&amp;"*",'B-1-1-3'!AJ25:AN38)+SUMIF('B-1-1-3'!J25:M38,"0201"&amp;"*",'B-1-1-3'!AJ25:AN38)+SUMIF('B-1-1-3'!J25:M38,"0302"&amp;"*",'B-1-1-3'!AJ25:AN38)+SUMIF('B-1-1-3'!J25:M38,"0403"&amp;"*",'B-1-1-3'!AJ25:AN38)+SUMIF('B-1-1-3'!J25:M38,"0503"&amp;"*",'B-1-1-3'!AJ25:AN38)+SUMIF('B-1-1-3'!J25:M38,"0605"&amp;"*",'B-1-1-3'!AJ25:AN38)+SUMIF('B-1-1-3'!J25:M38,"0706"&amp;"*",'B-1-1-3'!AJ25:AN38)+SUMIF('B-1-1-3'!J25:M38,"0807"&amp;"*",'B-1-1-3'!AJ25:AN38)+SUMIF('B-1-1-3'!J25:M38,"0908"&amp;"*",'B-1-1-3'!AJ25:AN38)+SUMIF('B-1-1-3'!J25:M38,"1009"&amp;"*",'B-1-1-3'!AJ25:AN38)+SUMIF('B-1-1-3'!J25:M38,"1110"&amp;"*",'B-1-1-3'!AJ25:AN38)+SUMIF('B-1-1-3'!J25:M38,"1201"&amp;"*",'B-1-1-3'!AJ25:AN38)</f>
        <v>0</v>
      </c>
      <c r="CK22" s="940"/>
      <c r="CL22" s="940"/>
      <c r="CM22" s="940"/>
      <c r="CN22" s="805"/>
      <c r="CO22" s="955">
        <f>IF(CJ22&gt;0,CJ22,SUM(AB22:CI22))</f>
        <v>0</v>
      </c>
      <c r="CP22" s="940"/>
      <c r="CQ22" s="940"/>
      <c r="CR22" s="940"/>
      <c r="CS22" s="805"/>
      <c r="CT22" s="955">
        <f>CO22-W22</f>
        <v>0</v>
      </c>
      <c r="CU22" s="940"/>
      <c r="CV22" s="940"/>
      <c r="CW22" s="940"/>
      <c r="CX22" s="805"/>
    </row>
    <row r="23" spans="1:107" ht="14.4" customHeight="1" x14ac:dyDescent="0.25">
      <c r="A23" s="396" t="str">
        <v>Berdasarkan pengujian arus piutang</v>
      </c>
      <c r="B23" s="929" t="str">
        <f>HYPERLINK("#'"&amp;'EWS DIRECTORY'!$J$27&amp;"'!A1",'EWS DIRECTORY'!$J$27)</f>
        <v>B-1-1-9</v>
      </c>
      <c r="C23" s="925"/>
      <c r="D23" s="925"/>
      <c r="E23" s="925"/>
      <c r="G23" s="52"/>
      <c r="H23" s="804"/>
      <c r="I23" s="940"/>
      <c r="J23" s="940"/>
      <c r="K23" s="940"/>
      <c r="L23" s="53"/>
      <c r="M23" s="940"/>
      <c r="N23" s="940"/>
      <c r="O23" s="940"/>
      <c r="P23" s="940"/>
      <c r="Q23" s="940"/>
      <c r="R23" s="940"/>
      <c r="S23" s="940"/>
      <c r="T23" s="805"/>
      <c r="U23" s="436"/>
      <c r="V23" s="204"/>
      <c r="W23" s="438"/>
      <c r="X23" s="75"/>
      <c r="Y23" s="75"/>
      <c r="Z23" s="75"/>
      <c r="AA23" s="76"/>
      <c r="AB23" s="434"/>
      <c r="AC23" s="429"/>
      <c r="AD23" s="429"/>
      <c r="AE23" s="429"/>
      <c r="AF23" s="345"/>
      <c r="AG23" s="434"/>
      <c r="AH23" s="429"/>
      <c r="AI23" s="429"/>
      <c r="AJ23" s="429"/>
      <c r="AK23" s="345"/>
      <c r="AL23" s="434"/>
      <c r="AM23" s="429"/>
      <c r="AN23" s="429"/>
      <c r="AO23" s="429"/>
      <c r="AP23" s="345"/>
      <c r="AQ23" s="434"/>
      <c r="AR23" s="429"/>
      <c r="AS23" s="429"/>
      <c r="AT23" s="429"/>
      <c r="AU23" s="345"/>
      <c r="AV23" s="434"/>
      <c r="AW23" s="429"/>
      <c r="AX23" s="429"/>
      <c r="AY23" s="429"/>
      <c r="AZ23" s="345"/>
      <c r="BA23" s="434"/>
      <c r="BB23" s="429"/>
      <c r="BC23" s="429"/>
      <c r="BD23" s="429"/>
      <c r="BE23" s="345"/>
      <c r="BF23" s="434"/>
      <c r="BG23" s="429"/>
      <c r="BH23" s="429"/>
      <c r="BI23" s="429"/>
      <c r="BJ23" s="345"/>
      <c r="BK23" s="434"/>
      <c r="BL23" s="429"/>
      <c r="BM23" s="429"/>
      <c r="BN23" s="429"/>
      <c r="BO23" s="345"/>
      <c r="BP23" s="434"/>
      <c r="BQ23" s="429"/>
      <c r="BR23" s="429"/>
      <c r="BS23" s="429"/>
      <c r="BT23" s="345"/>
      <c r="BU23" s="434"/>
      <c r="BV23" s="429"/>
      <c r="BW23" s="429"/>
      <c r="BX23" s="429"/>
      <c r="BY23" s="345"/>
      <c r="BZ23" s="434"/>
      <c r="CA23" s="429"/>
      <c r="CB23" s="429"/>
      <c r="CC23" s="429"/>
      <c r="CD23" s="345"/>
      <c r="CE23" s="434"/>
      <c r="CF23" s="429"/>
      <c r="CG23" s="429"/>
      <c r="CH23" s="429"/>
      <c r="CI23" s="345"/>
      <c r="CJ23" s="434"/>
      <c r="CK23" s="429"/>
      <c r="CL23" s="429"/>
      <c r="CM23" s="429"/>
      <c r="CN23" s="345"/>
      <c r="CO23" s="434"/>
      <c r="CP23" s="429"/>
      <c r="CQ23" s="429"/>
      <c r="CR23" s="429"/>
      <c r="CS23" s="345"/>
      <c r="CT23" s="434"/>
      <c r="CU23" s="429"/>
      <c r="CV23" s="429"/>
      <c r="CW23" s="429"/>
      <c r="CX23" s="345"/>
    </row>
    <row r="24" spans="1:107" ht="14.4" customHeight="1" x14ac:dyDescent="0.25">
      <c r="A24" s="396" t="str">
        <v>Berdasarkan Analisis Kewajaran dan Kelaziman Usaha</v>
      </c>
      <c r="G24" s="52">
        <v>4</v>
      </c>
      <c r="H24" s="944" t="str">
        <f>'B-1'!$G$9</f>
        <v>Penjualan Lokal</v>
      </c>
      <c r="I24" s="940"/>
      <c r="J24" s="940"/>
      <c r="K24" s="940"/>
      <c r="L24" s="53" t="s">
        <v>1681</v>
      </c>
      <c r="M24" s="954" t="s">
        <v>1449</v>
      </c>
      <c r="N24" s="940"/>
      <c r="O24" s="940"/>
      <c r="P24" s="940"/>
      <c r="Q24" s="940"/>
      <c r="R24" s="940"/>
      <c r="S24" s="940"/>
      <c r="T24" s="805"/>
      <c r="U24" s="964" t="s">
        <v>131</v>
      </c>
      <c r="V24" s="805"/>
      <c r="W24" s="951">
        <f>'B-1'!$U$32</f>
        <v>0</v>
      </c>
      <c r="X24" s="940"/>
      <c r="Y24" s="940"/>
      <c r="Z24" s="940"/>
      <c r="AA24" s="805"/>
      <c r="AB24" s="948"/>
      <c r="AC24" s="940"/>
      <c r="AD24" s="940"/>
      <c r="AE24" s="940"/>
      <c r="AF24" s="805"/>
      <c r="AG24" s="948"/>
      <c r="AH24" s="940"/>
      <c r="AI24" s="940"/>
      <c r="AJ24" s="940"/>
      <c r="AK24" s="805"/>
      <c r="AL24" s="948"/>
      <c r="AM24" s="940"/>
      <c r="AN24" s="940"/>
      <c r="AO24" s="940"/>
      <c r="AP24" s="805"/>
      <c r="AQ24" s="948"/>
      <c r="AR24" s="940"/>
      <c r="AS24" s="940"/>
      <c r="AT24" s="940"/>
      <c r="AU24" s="805"/>
      <c r="AV24" s="948"/>
      <c r="AW24" s="940"/>
      <c r="AX24" s="940"/>
      <c r="AY24" s="940"/>
      <c r="AZ24" s="805"/>
      <c r="BA24" s="948"/>
      <c r="BB24" s="940"/>
      <c r="BC24" s="940"/>
      <c r="BD24" s="940"/>
      <c r="BE24" s="805"/>
      <c r="BF24" s="948"/>
      <c r="BG24" s="940"/>
      <c r="BH24" s="940"/>
      <c r="BI24" s="940"/>
      <c r="BJ24" s="805"/>
      <c r="BK24" s="948"/>
      <c r="BL24" s="940"/>
      <c r="BM24" s="940"/>
      <c r="BN24" s="940"/>
      <c r="BO24" s="805"/>
      <c r="BP24" s="948"/>
      <c r="BQ24" s="940"/>
      <c r="BR24" s="940"/>
      <c r="BS24" s="940"/>
      <c r="BT24" s="805"/>
      <c r="BU24" s="948"/>
      <c r="BV24" s="940"/>
      <c r="BW24" s="940"/>
      <c r="BX24" s="940"/>
      <c r="BY24" s="805"/>
      <c r="BZ24" s="948"/>
      <c r="CA24" s="940"/>
      <c r="CB24" s="940"/>
      <c r="CC24" s="940"/>
      <c r="CD24" s="805"/>
      <c r="CE24" s="948"/>
      <c r="CF24" s="940"/>
      <c r="CG24" s="940"/>
      <c r="CH24" s="940"/>
      <c r="CI24" s="805"/>
      <c r="CJ24" s="952">
        <f>'B-1-1-4'!AO23</f>
        <v>0</v>
      </c>
      <c r="CK24" s="940"/>
      <c r="CL24" s="940"/>
      <c r="CM24" s="940"/>
      <c r="CN24" s="805"/>
      <c r="CO24" s="955">
        <f>IF(CJ24&gt;0,CJ24,SUM(AB24:CI24))</f>
        <v>0</v>
      </c>
      <c r="CP24" s="940"/>
      <c r="CQ24" s="940"/>
      <c r="CR24" s="940"/>
      <c r="CS24" s="805"/>
      <c r="CT24" s="955">
        <f>CO24-W24</f>
        <v>0</v>
      </c>
      <c r="CU24" s="940"/>
      <c r="CV24" s="940"/>
      <c r="CW24" s="940"/>
      <c r="CX24" s="805"/>
    </row>
    <row r="25" spans="1:107" ht="25.5" customHeight="1" x14ac:dyDescent="0.25">
      <c r="A25" s="396" t="str">
        <v>Berdasarkan Bahan Bukti Pidana</v>
      </c>
      <c r="G25" s="52"/>
      <c r="H25" s="804"/>
      <c r="I25" s="940"/>
      <c r="J25" s="940"/>
      <c r="K25" s="940"/>
      <c r="L25" s="53"/>
      <c r="M25" s="940"/>
      <c r="N25" s="940"/>
      <c r="O25" s="940"/>
      <c r="P25" s="940"/>
      <c r="Q25" s="940"/>
      <c r="R25" s="940"/>
      <c r="S25" s="940"/>
      <c r="T25" s="805"/>
      <c r="U25" s="436"/>
      <c r="V25" s="204"/>
      <c r="W25" s="438"/>
      <c r="X25" s="75"/>
      <c r="Y25" s="75"/>
      <c r="Z25" s="75"/>
      <c r="AA25" s="76"/>
      <c r="AB25" s="434"/>
      <c r="AC25" s="429"/>
      <c r="AD25" s="429"/>
      <c r="AE25" s="429"/>
      <c r="AF25" s="345"/>
      <c r="AG25" s="434"/>
      <c r="AH25" s="429"/>
      <c r="AI25" s="429"/>
      <c r="AJ25" s="429"/>
      <c r="AK25" s="345"/>
      <c r="AL25" s="434"/>
      <c r="AM25" s="429"/>
      <c r="AN25" s="429"/>
      <c r="AO25" s="429"/>
      <c r="AP25" s="345"/>
      <c r="AQ25" s="434"/>
      <c r="AR25" s="429"/>
      <c r="AS25" s="429"/>
      <c r="AT25" s="429"/>
      <c r="AU25" s="345"/>
      <c r="AV25" s="434"/>
      <c r="AW25" s="429"/>
      <c r="AX25" s="429"/>
      <c r="AY25" s="429"/>
      <c r="AZ25" s="345"/>
      <c r="BA25" s="434"/>
      <c r="BB25" s="429"/>
      <c r="BC25" s="429"/>
      <c r="BD25" s="429"/>
      <c r="BE25" s="345"/>
      <c r="BF25" s="434"/>
      <c r="BG25" s="429"/>
      <c r="BH25" s="429"/>
      <c r="BI25" s="429"/>
      <c r="BJ25" s="345"/>
      <c r="BK25" s="434"/>
      <c r="BL25" s="429"/>
      <c r="BM25" s="429"/>
      <c r="BN25" s="429"/>
      <c r="BO25" s="345"/>
      <c r="BP25" s="434"/>
      <c r="BQ25" s="429"/>
      <c r="BR25" s="429"/>
      <c r="BS25" s="429"/>
      <c r="BT25" s="345"/>
      <c r="BU25" s="434"/>
      <c r="BV25" s="429"/>
      <c r="BW25" s="429"/>
      <c r="BX25" s="429"/>
      <c r="BY25" s="345"/>
      <c r="BZ25" s="434"/>
      <c r="CA25" s="429"/>
      <c r="CB25" s="429"/>
      <c r="CC25" s="429"/>
      <c r="CD25" s="345"/>
      <c r="CE25" s="434"/>
      <c r="CF25" s="429"/>
      <c r="CG25" s="429"/>
      <c r="CH25" s="429"/>
      <c r="CI25" s="345"/>
      <c r="CJ25" s="434"/>
      <c r="CK25" s="429"/>
      <c r="CL25" s="429"/>
      <c r="CM25" s="429"/>
      <c r="CN25" s="345"/>
      <c r="CO25" s="434"/>
      <c r="CP25" s="429"/>
      <c r="CQ25" s="429"/>
      <c r="CR25" s="429"/>
      <c r="CS25" s="345"/>
      <c r="CT25" s="434"/>
      <c r="CU25" s="429"/>
      <c r="CV25" s="429"/>
      <c r="CW25" s="429"/>
      <c r="CX25" s="345"/>
    </row>
    <row r="26" spans="1:107" ht="14.4" customHeight="1" x14ac:dyDescent="0.25">
      <c r="A26" s="396" t="str">
        <v>Berdasarkan Data Pemicu dan Data Penguji</v>
      </c>
      <c r="G26" s="52">
        <v>5</v>
      </c>
      <c r="H26" s="944" t="str">
        <f>'B-1'!$G$9</f>
        <v>Penjualan Lokal</v>
      </c>
      <c r="I26" s="940"/>
      <c r="J26" s="940"/>
      <c r="K26" s="940"/>
      <c r="L26" s="53" t="s">
        <v>1681</v>
      </c>
      <c r="M26" s="954" t="s">
        <v>1460</v>
      </c>
      <c r="N26" s="940"/>
      <c r="O26" s="940"/>
      <c r="P26" s="940"/>
      <c r="Q26" s="940"/>
      <c r="R26" s="940"/>
      <c r="S26" s="940"/>
      <c r="T26" s="805"/>
      <c r="U26" s="964" t="s">
        <v>133</v>
      </c>
      <c r="V26" s="805"/>
      <c r="W26" s="951">
        <f>'B-1'!$U$32</f>
        <v>0</v>
      </c>
      <c r="X26" s="940"/>
      <c r="Y26" s="940"/>
      <c r="Z26" s="940"/>
      <c r="AA26" s="805"/>
      <c r="AB26" s="953">
        <f>SUMIF('B-1-1-5'!$J$24:$M$40,TEXT(AB16,"MM")&amp;TEXT(AB16,"MM")&amp;"*",'B-1-1-5'!$AT$24:$AX$40)</f>
        <v>0</v>
      </c>
      <c r="AC26" s="940"/>
      <c r="AD26" s="940"/>
      <c r="AE26" s="940"/>
      <c r="AF26" s="805"/>
      <c r="AG26" s="953">
        <f>SUMIF('B-1-1-5'!$J$24:$M$40,TEXT(AG16,"MM")&amp;TEXT(AG16,"MM")&amp;"*",'B-1-1-5'!$AT$24:$AX$40)</f>
        <v>0</v>
      </c>
      <c r="AH26" s="940"/>
      <c r="AI26" s="940"/>
      <c r="AJ26" s="940"/>
      <c r="AK26" s="805"/>
      <c r="AL26" s="953">
        <f>SUMIF('B-1-1-5'!$J$24:$M$40,TEXT(AL16,"MM")&amp;TEXT(AL16,"MM")&amp;"*",'B-1-1-5'!$AT$24:$AX$40)</f>
        <v>0</v>
      </c>
      <c r="AM26" s="940"/>
      <c r="AN26" s="940"/>
      <c r="AO26" s="940"/>
      <c r="AP26" s="805"/>
      <c r="AQ26" s="953">
        <f>SUMIF('B-1-1-5'!$J$24:$M$40,TEXT(AQ16,"MM")&amp;TEXT(AQ16,"MM")&amp;"*",'B-1-1-5'!$AT$24:$AX$40)</f>
        <v>0</v>
      </c>
      <c r="AR26" s="940"/>
      <c r="AS26" s="940"/>
      <c r="AT26" s="940"/>
      <c r="AU26" s="805"/>
      <c r="AV26" s="953">
        <f>SUMIF('B-1-1-5'!$J$24:$M$40,TEXT(AV16,"MM")&amp;TEXT(AV16,"MM")&amp;"*",'B-1-1-5'!$AT$24:$AX$40)</f>
        <v>0</v>
      </c>
      <c r="AW26" s="940"/>
      <c r="AX26" s="940"/>
      <c r="AY26" s="940"/>
      <c r="AZ26" s="805"/>
      <c r="BA26" s="953">
        <f>SUMIF('B-1-1-5'!$J$24:$M$40,TEXT(BA16,"MM")&amp;TEXT(BA16,"MM")&amp;"*",'B-1-1-5'!$AT$24:$AX$40)</f>
        <v>0</v>
      </c>
      <c r="BB26" s="940"/>
      <c r="BC26" s="940"/>
      <c r="BD26" s="940"/>
      <c r="BE26" s="805"/>
      <c r="BF26" s="953">
        <f>SUMIF('B-1-1-5'!$J$24:$M$40,TEXT(BF16,"MM")&amp;TEXT(BF16,"MM")&amp;"*",'B-1-1-5'!$AT$24:$AX$40)</f>
        <v>0</v>
      </c>
      <c r="BG26" s="940"/>
      <c r="BH26" s="940"/>
      <c r="BI26" s="940"/>
      <c r="BJ26" s="805"/>
      <c r="BK26" s="953">
        <f>SUMIF('B-1-1-5'!$J$24:$M$40,TEXT(BK16,"MM")&amp;TEXT(BK16,"MM")&amp;"*",'B-1-1-5'!$AT$24:$AX$40)</f>
        <v>0</v>
      </c>
      <c r="BL26" s="940"/>
      <c r="BM26" s="940"/>
      <c r="BN26" s="940"/>
      <c r="BO26" s="805"/>
      <c r="BP26" s="953">
        <f>SUMIF('B-1-1-5'!$J$24:$M$40,TEXT(BP16,"MM")&amp;TEXT(BP16,"MM")&amp;"*",'B-1-1-5'!$AT$24:$AX$40)</f>
        <v>0</v>
      </c>
      <c r="BQ26" s="940"/>
      <c r="BR26" s="940"/>
      <c r="BS26" s="940"/>
      <c r="BT26" s="805"/>
      <c r="BU26" s="953">
        <f>SUMIF('B-1-1-5'!$J$24:$M$40,TEXT(BU16,"MM")&amp;TEXT(BU16,"MM")&amp;"*",'B-1-1-5'!$AT$24:$AX$40)</f>
        <v>0</v>
      </c>
      <c r="BV26" s="940"/>
      <c r="BW26" s="940"/>
      <c r="BX26" s="940"/>
      <c r="BY26" s="805"/>
      <c r="BZ26" s="953">
        <f>SUMIF('B-1-1-5'!$J$24:$M$40,TEXT(BZ16,"MM")&amp;TEXT(BZ16,"MM")&amp;"*",'B-1-1-5'!$AT$24:$AX$40)</f>
        <v>0</v>
      </c>
      <c r="CA26" s="940"/>
      <c r="CB26" s="940"/>
      <c r="CC26" s="940"/>
      <c r="CD26" s="805"/>
      <c r="CE26" s="953">
        <f>SUMIF('B-1-1-5'!$J$24:$M$40,TEXT(CE16,"MM")&amp;TEXT(CE16,"MM")&amp;"*",'B-1-1-5'!$AT$24:$AX$40)</f>
        <v>0</v>
      </c>
      <c r="CF26" s="940"/>
      <c r="CG26" s="940"/>
      <c r="CH26" s="940"/>
      <c r="CI26" s="805"/>
      <c r="CJ26" s="955">
        <f>SUMIF('B-1-1-5'!J24:M40,"0112"&amp;"*",'B-1-1-5'!AT24:AX40)+SUMIF('B-1-1-5'!J24:M40,"0201"&amp;"*",'B-1-1-5'!AT24:AX40)+SUMIF('B-1-1-5'!J24:M40,"0302"&amp;"*",'B-1-1-5'!AT24:AX40)+SUMIF('B-1-1-5'!J24:M40,"0403"&amp;"*",'B-1-1-5'!AT24:AX40)+SUMIF('B-1-1-5'!J24:M40,"0503"&amp;"*",'B-1-1-5'!AT24:AX40)+SUMIF('B-1-1-5'!J24:M40,"0605"&amp;"*",'B-1-1-5'!AT24:AX40)+SUMIF('B-1-1-5'!J24:M40,"0706"&amp;"*",'B-1-1-5'!AT24:AX40)+SUMIF('B-1-1-5'!J24:M40,"0807"&amp;"*",'B-1-1-5'!AT24:AX40)+SUMIF('B-1-1-5'!J24:M40,"0908"&amp;"*",'B-1-1-5'!AT24:AX40)+SUMIF('B-1-1-5'!J24:M40,"1009"&amp;"*",'B-1-1-5'!AT24:AX40)+SUMIF('B-1-1-5'!J24:M40,"1110"&amp;"*",'B-1-1-5'!AT24:AX40)+SUMIF('B-1-1-5'!J24:M40,"1201"&amp;"*",'B-1-1-5'!AT24:AX40)</f>
        <v>0</v>
      </c>
      <c r="CK26" s="940"/>
      <c r="CL26" s="940"/>
      <c r="CM26" s="940"/>
      <c r="CN26" s="805"/>
      <c r="CO26" s="959">
        <f>IF(CJ26&gt;0,CJ26,SUM(AB26:CI26))</f>
        <v>0</v>
      </c>
      <c r="CP26" s="940"/>
      <c r="CQ26" s="940"/>
      <c r="CR26" s="940"/>
      <c r="CS26" s="805"/>
      <c r="CT26" s="959">
        <f>CO26-W26</f>
        <v>0</v>
      </c>
      <c r="CU26" s="940"/>
      <c r="CV26" s="940"/>
      <c r="CW26" s="940"/>
      <c r="CX26" s="805"/>
    </row>
    <row r="27" spans="1:107" ht="14.4" customHeight="1" x14ac:dyDescent="0.25">
      <c r="G27" s="52"/>
      <c r="H27" s="804"/>
      <c r="I27" s="940"/>
      <c r="J27" s="940"/>
      <c r="K27" s="940"/>
      <c r="L27" s="53"/>
      <c r="M27" s="940"/>
      <c r="N27" s="940"/>
      <c r="O27" s="940"/>
      <c r="P27" s="940"/>
      <c r="Q27" s="940"/>
      <c r="R27" s="940"/>
      <c r="S27" s="940"/>
      <c r="T27" s="805"/>
      <c r="U27" s="436"/>
      <c r="V27" s="204"/>
      <c r="W27" s="438"/>
      <c r="X27" s="75"/>
      <c r="Y27" s="75"/>
      <c r="Z27" s="75"/>
      <c r="AA27" s="76"/>
      <c r="AB27" s="952"/>
      <c r="AC27" s="940"/>
      <c r="AD27" s="940"/>
      <c r="AE27" s="940"/>
      <c r="AF27" s="805"/>
      <c r="AG27" s="434"/>
      <c r="AH27" s="429"/>
      <c r="AI27" s="429"/>
      <c r="AJ27" s="429"/>
      <c r="AK27" s="345"/>
      <c r="AL27" s="434"/>
      <c r="AM27" s="429"/>
      <c r="AN27" s="429"/>
      <c r="AO27" s="429"/>
      <c r="AP27" s="345"/>
      <c r="AQ27" s="434"/>
      <c r="AR27" s="429"/>
      <c r="AS27" s="429"/>
      <c r="AT27" s="429"/>
      <c r="AU27" s="345"/>
      <c r="AV27" s="434"/>
      <c r="AW27" s="429"/>
      <c r="AX27" s="429"/>
      <c r="AY27" s="429"/>
      <c r="AZ27" s="345"/>
      <c r="BA27" s="434"/>
      <c r="BB27" s="429"/>
      <c r="BC27" s="429"/>
      <c r="BD27" s="429"/>
      <c r="BE27" s="345"/>
      <c r="BF27" s="434"/>
      <c r="BG27" s="429"/>
      <c r="BH27" s="429"/>
      <c r="BI27" s="429"/>
      <c r="BJ27" s="345"/>
      <c r="BK27" s="434"/>
      <c r="BL27" s="429"/>
      <c r="BM27" s="429"/>
      <c r="BN27" s="429"/>
      <c r="BO27" s="345"/>
      <c r="BP27" s="434"/>
      <c r="BQ27" s="429"/>
      <c r="BR27" s="429"/>
      <c r="BS27" s="429"/>
      <c r="BT27" s="345"/>
      <c r="BU27" s="434"/>
      <c r="BV27" s="429"/>
      <c r="BW27" s="429"/>
      <c r="BX27" s="429"/>
      <c r="BY27" s="345"/>
      <c r="BZ27" s="434"/>
      <c r="CA27" s="429"/>
      <c r="CB27" s="429"/>
      <c r="CC27" s="429"/>
      <c r="CD27" s="345"/>
      <c r="CE27" s="434"/>
      <c r="CF27" s="429"/>
      <c r="CG27" s="429"/>
      <c r="CH27" s="429"/>
      <c r="CI27" s="345"/>
      <c r="CJ27" s="434"/>
      <c r="CK27" s="429"/>
      <c r="CL27" s="429"/>
      <c r="CM27" s="429"/>
      <c r="CN27" s="345"/>
      <c r="CO27" s="434"/>
      <c r="CP27" s="429"/>
      <c r="CQ27" s="429"/>
      <c r="CR27" s="429"/>
      <c r="CS27" s="345"/>
      <c r="CT27" s="434"/>
      <c r="CU27" s="429"/>
      <c r="CV27" s="429"/>
      <c r="CW27" s="429"/>
      <c r="CX27" s="345"/>
    </row>
    <row r="28" spans="1:107" ht="14.4" customHeight="1" x14ac:dyDescent="0.25">
      <c r="B28" s="932"/>
      <c r="C28" s="925"/>
      <c r="D28" s="925"/>
      <c r="E28" s="925"/>
      <c r="G28" s="52">
        <v>6</v>
      </c>
      <c r="H28" s="944" t="str">
        <f>'B-1'!$G$9</f>
        <v>Penjualan Lokal</v>
      </c>
      <c r="I28" s="940"/>
      <c r="J28" s="940"/>
      <c r="K28" s="940"/>
      <c r="L28" s="53" t="s">
        <v>1681</v>
      </c>
      <c r="M28" s="954" t="s">
        <v>1486</v>
      </c>
      <c r="N28" s="940"/>
      <c r="O28" s="940"/>
      <c r="P28" s="940"/>
      <c r="Q28" s="940"/>
      <c r="R28" s="940"/>
      <c r="S28" s="940"/>
      <c r="T28" s="805"/>
      <c r="U28" s="964" t="s">
        <v>135</v>
      </c>
      <c r="V28" s="805"/>
      <c r="W28" s="951">
        <f>'B-1'!$U$32</f>
        <v>0</v>
      </c>
      <c r="X28" s="940"/>
      <c r="Y28" s="940"/>
      <c r="Z28" s="940"/>
      <c r="AA28" s="805"/>
      <c r="AB28" s="948"/>
      <c r="AC28" s="940"/>
      <c r="AD28" s="940"/>
      <c r="AE28" s="940"/>
      <c r="AF28" s="805"/>
      <c r="AG28" s="948"/>
      <c r="AH28" s="940"/>
      <c r="AI28" s="940"/>
      <c r="AJ28" s="940"/>
      <c r="AK28" s="805"/>
      <c r="AL28" s="948"/>
      <c r="AM28" s="940"/>
      <c r="AN28" s="940"/>
      <c r="AO28" s="940"/>
      <c r="AP28" s="805"/>
      <c r="AQ28" s="948"/>
      <c r="AR28" s="940"/>
      <c r="AS28" s="940"/>
      <c r="AT28" s="940"/>
      <c r="AU28" s="805"/>
      <c r="AV28" s="948"/>
      <c r="AW28" s="940"/>
      <c r="AX28" s="940"/>
      <c r="AY28" s="940"/>
      <c r="AZ28" s="805"/>
      <c r="BA28" s="948"/>
      <c r="BB28" s="940"/>
      <c r="BC28" s="940"/>
      <c r="BD28" s="940"/>
      <c r="BE28" s="805"/>
      <c r="BF28" s="948"/>
      <c r="BG28" s="940"/>
      <c r="BH28" s="940"/>
      <c r="BI28" s="940"/>
      <c r="BJ28" s="805"/>
      <c r="BK28" s="948"/>
      <c r="BL28" s="940"/>
      <c r="BM28" s="940"/>
      <c r="BN28" s="940"/>
      <c r="BO28" s="805"/>
      <c r="BP28" s="948"/>
      <c r="BQ28" s="940"/>
      <c r="BR28" s="940"/>
      <c r="BS28" s="940"/>
      <c r="BT28" s="805"/>
      <c r="BU28" s="948"/>
      <c r="BV28" s="940"/>
      <c r="BW28" s="940"/>
      <c r="BX28" s="940"/>
      <c r="BY28" s="805"/>
      <c r="BZ28" s="948"/>
      <c r="CA28" s="940"/>
      <c r="CB28" s="940"/>
      <c r="CC28" s="940"/>
      <c r="CD28" s="805"/>
      <c r="CE28" s="948"/>
      <c r="CF28" s="940"/>
      <c r="CG28" s="940"/>
      <c r="CH28" s="940"/>
      <c r="CI28" s="805"/>
      <c r="CJ28" s="952">
        <f>'B-1-1-6'!AF41</f>
        <v>0</v>
      </c>
      <c r="CK28" s="940"/>
      <c r="CL28" s="940"/>
      <c r="CM28" s="940"/>
      <c r="CN28" s="805"/>
      <c r="CO28" s="955">
        <f>IF(CJ28&gt;0,CJ28,SUM(AB28:CI28))</f>
        <v>0</v>
      </c>
      <c r="CP28" s="940"/>
      <c r="CQ28" s="940"/>
      <c r="CR28" s="940"/>
      <c r="CS28" s="805"/>
      <c r="CT28" s="955">
        <f>CO28-W28</f>
        <v>0</v>
      </c>
      <c r="CU28" s="940"/>
      <c r="CV28" s="940"/>
      <c r="CW28" s="940"/>
      <c r="CX28" s="805"/>
    </row>
    <row r="29" spans="1:107" ht="14.4" customHeight="1" x14ac:dyDescent="0.25">
      <c r="B29" s="399"/>
      <c r="C29" s="399"/>
      <c r="D29" s="399"/>
      <c r="E29" s="399"/>
      <c r="G29" s="52"/>
      <c r="H29" s="804"/>
      <c r="I29" s="940"/>
      <c r="J29" s="940"/>
      <c r="K29" s="940"/>
      <c r="L29" s="53"/>
      <c r="M29" s="940"/>
      <c r="N29" s="940"/>
      <c r="O29" s="940"/>
      <c r="P29" s="940"/>
      <c r="Q29" s="940"/>
      <c r="R29" s="940"/>
      <c r="S29" s="940"/>
      <c r="T29" s="805"/>
      <c r="U29" s="436"/>
      <c r="V29" s="204"/>
      <c r="W29" s="438"/>
      <c r="X29" s="75"/>
      <c r="Y29" s="75"/>
      <c r="Z29" s="75"/>
      <c r="AA29" s="76"/>
      <c r="AB29" s="434"/>
      <c r="AC29" s="429"/>
      <c r="AD29" s="429"/>
      <c r="AE29" s="429"/>
      <c r="AF29" s="345"/>
      <c r="AG29" s="434"/>
      <c r="AH29" s="429"/>
      <c r="AI29" s="429"/>
      <c r="AJ29" s="429"/>
      <c r="AK29" s="345"/>
      <c r="AL29" s="434"/>
      <c r="AM29" s="429"/>
      <c r="AN29" s="429"/>
      <c r="AO29" s="429"/>
      <c r="AP29" s="345"/>
      <c r="AQ29" s="434"/>
      <c r="AR29" s="429"/>
      <c r="AS29" s="429"/>
      <c r="AT29" s="429"/>
      <c r="AU29" s="345"/>
      <c r="AV29" s="434"/>
      <c r="AW29" s="429"/>
      <c r="AX29" s="429"/>
      <c r="AY29" s="429"/>
      <c r="AZ29" s="345"/>
      <c r="BA29" s="434"/>
      <c r="BB29" s="429"/>
      <c r="BC29" s="429"/>
      <c r="BD29" s="429"/>
      <c r="BE29" s="345"/>
      <c r="BF29" s="434"/>
      <c r="BG29" s="429"/>
      <c r="BH29" s="429"/>
      <c r="BI29" s="429"/>
      <c r="BJ29" s="345"/>
      <c r="BK29" s="434"/>
      <c r="BL29" s="429"/>
      <c r="BM29" s="429"/>
      <c r="BN29" s="429"/>
      <c r="BO29" s="345"/>
      <c r="BP29" s="434"/>
      <c r="BQ29" s="429"/>
      <c r="BR29" s="429"/>
      <c r="BS29" s="429"/>
      <c r="BT29" s="345"/>
      <c r="BU29" s="434"/>
      <c r="BV29" s="429"/>
      <c r="BW29" s="429"/>
      <c r="BX29" s="429"/>
      <c r="BY29" s="345"/>
      <c r="BZ29" s="434"/>
      <c r="CA29" s="429"/>
      <c r="CB29" s="429"/>
      <c r="CC29" s="429"/>
      <c r="CD29" s="345"/>
      <c r="CE29" s="434"/>
      <c r="CF29" s="429"/>
      <c r="CG29" s="429"/>
      <c r="CH29" s="429"/>
      <c r="CI29" s="345"/>
      <c r="CJ29" s="434"/>
      <c r="CK29" s="429"/>
      <c r="CL29" s="429"/>
      <c r="CM29" s="429"/>
      <c r="CN29" s="345"/>
      <c r="CO29" s="434"/>
      <c r="CP29" s="429"/>
      <c r="CQ29" s="429"/>
      <c r="CR29" s="429"/>
      <c r="CS29" s="345"/>
      <c r="CT29" s="434"/>
      <c r="CU29" s="429"/>
      <c r="CV29" s="429"/>
      <c r="CW29" s="429"/>
      <c r="CX29" s="345"/>
    </row>
    <row r="30" spans="1:107" ht="14.4" customHeight="1" x14ac:dyDescent="0.25">
      <c r="B30" s="433"/>
      <c r="G30" s="52">
        <v>7</v>
      </c>
      <c r="H30" s="944" t="str">
        <f>'B-1'!$G$9</f>
        <v>Penjualan Lokal</v>
      </c>
      <c r="I30" s="940"/>
      <c r="J30" s="940"/>
      <c r="K30" s="940"/>
      <c r="L30" s="53" t="s">
        <v>1681</v>
      </c>
      <c r="M30" s="954" t="s">
        <v>1464</v>
      </c>
      <c r="N30" s="940"/>
      <c r="O30" s="940"/>
      <c r="P30" s="940"/>
      <c r="Q30" s="940"/>
      <c r="R30" s="940"/>
      <c r="S30" s="940"/>
      <c r="T30" s="805"/>
      <c r="U30" s="964" t="s">
        <v>137</v>
      </c>
      <c r="V30" s="805"/>
      <c r="W30" s="951">
        <f>'B-1'!$U$32</f>
        <v>0</v>
      </c>
      <c r="X30" s="940"/>
      <c r="Y30" s="940"/>
      <c r="Z30" s="940"/>
      <c r="AA30" s="805"/>
      <c r="AB30" s="948"/>
      <c r="AC30" s="940"/>
      <c r="AD30" s="940"/>
      <c r="AE30" s="940"/>
      <c r="AF30" s="805"/>
      <c r="AG30" s="948"/>
      <c r="AH30" s="940"/>
      <c r="AI30" s="940"/>
      <c r="AJ30" s="940"/>
      <c r="AK30" s="805"/>
      <c r="AL30" s="948"/>
      <c r="AM30" s="940"/>
      <c r="AN30" s="940"/>
      <c r="AO30" s="940"/>
      <c r="AP30" s="805"/>
      <c r="AQ30" s="948"/>
      <c r="AR30" s="940"/>
      <c r="AS30" s="940"/>
      <c r="AT30" s="940"/>
      <c r="AU30" s="805"/>
      <c r="AV30" s="948"/>
      <c r="AW30" s="940"/>
      <c r="AX30" s="940"/>
      <c r="AY30" s="940"/>
      <c r="AZ30" s="805"/>
      <c r="BA30" s="948"/>
      <c r="BB30" s="940"/>
      <c r="BC30" s="940"/>
      <c r="BD30" s="940"/>
      <c r="BE30" s="805"/>
      <c r="BF30" s="948"/>
      <c r="BG30" s="940"/>
      <c r="BH30" s="940"/>
      <c r="BI30" s="940"/>
      <c r="BJ30" s="805"/>
      <c r="BK30" s="948"/>
      <c r="BL30" s="940"/>
      <c r="BM30" s="940"/>
      <c r="BN30" s="940"/>
      <c r="BO30" s="805"/>
      <c r="BP30" s="948"/>
      <c r="BQ30" s="940"/>
      <c r="BR30" s="940"/>
      <c r="BS30" s="940"/>
      <c r="BT30" s="805"/>
      <c r="BU30" s="948"/>
      <c r="BV30" s="940"/>
      <c r="BW30" s="940"/>
      <c r="BX30" s="940"/>
      <c r="BY30" s="805"/>
      <c r="BZ30" s="948"/>
      <c r="CA30" s="940"/>
      <c r="CB30" s="940"/>
      <c r="CC30" s="940"/>
      <c r="CD30" s="805"/>
      <c r="CE30" s="948"/>
      <c r="CF30" s="940"/>
      <c r="CG30" s="940"/>
      <c r="CH30" s="940"/>
      <c r="CI30" s="805"/>
      <c r="CJ30" s="952">
        <f>'B-1-1-7'!AK40</f>
        <v>0</v>
      </c>
      <c r="CK30" s="940"/>
      <c r="CL30" s="940"/>
      <c r="CM30" s="940"/>
      <c r="CN30" s="805"/>
      <c r="CO30" s="955">
        <f>IF(CJ30&gt;0,CJ30,SUM(AB30:CI30))</f>
        <v>0</v>
      </c>
      <c r="CP30" s="940"/>
      <c r="CQ30" s="940"/>
      <c r="CR30" s="940"/>
      <c r="CS30" s="805"/>
      <c r="CT30" s="955">
        <f>CO30-W30</f>
        <v>0</v>
      </c>
      <c r="CU30" s="940"/>
      <c r="CV30" s="940"/>
      <c r="CW30" s="940"/>
      <c r="CX30" s="805"/>
    </row>
    <row r="31" spans="1:107" ht="14.4" customHeight="1" x14ac:dyDescent="0.25">
      <c r="B31" s="399"/>
      <c r="C31" s="399"/>
      <c r="D31" s="399"/>
      <c r="E31" s="399"/>
      <c r="G31" s="52"/>
      <c r="H31" s="804"/>
      <c r="I31" s="940"/>
      <c r="J31" s="940"/>
      <c r="K31" s="940"/>
      <c r="L31" s="53"/>
      <c r="M31" s="940"/>
      <c r="N31" s="940"/>
      <c r="O31" s="940"/>
      <c r="P31" s="940"/>
      <c r="Q31" s="940"/>
      <c r="R31" s="940"/>
      <c r="S31" s="940"/>
      <c r="T31" s="805"/>
      <c r="U31" s="436"/>
      <c r="V31" s="204"/>
      <c r="W31" s="438"/>
      <c r="X31" s="75"/>
      <c r="Y31" s="75"/>
      <c r="Z31" s="75"/>
      <c r="AA31" s="76"/>
      <c r="AB31" s="434"/>
      <c r="AC31" s="429"/>
      <c r="AD31" s="429"/>
      <c r="AE31" s="429"/>
      <c r="AF31" s="345"/>
      <c r="AG31" s="434"/>
      <c r="AH31" s="429"/>
      <c r="AI31" s="429"/>
      <c r="AJ31" s="429"/>
      <c r="AK31" s="345"/>
      <c r="AL31" s="434"/>
      <c r="AM31" s="429"/>
      <c r="AN31" s="429"/>
      <c r="AO31" s="429"/>
      <c r="AP31" s="345"/>
      <c r="AQ31" s="434"/>
      <c r="AR31" s="429"/>
      <c r="AS31" s="429"/>
      <c r="AT31" s="429"/>
      <c r="AU31" s="345"/>
      <c r="AV31" s="434"/>
      <c r="AW31" s="429"/>
      <c r="AX31" s="429"/>
      <c r="AY31" s="429"/>
      <c r="AZ31" s="345"/>
      <c r="BA31" s="434"/>
      <c r="BB31" s="429"/>
      <c r="BC31" s="429"/>
      <c r="BD31" s="429"/>
      <c r="BE31" s="345"/>
      <c r="BF31" s="434"/>
      <c r="BG31" s="429"/>
      <c r="BH31" s="429"/>
      <c r="BI31" s="429"/>
      <c r="BJ31" s="345"/>
      <c r="BK31" s="434"/>
      <c r="BL31" s="429"/>
      <c r="BM31" s="429"/>
      <c r="BN31" s="429"/>
      <c r="BO31" s="345"/>
      <c r="BP31" s="434"/>
      <c r="BQ31" s="429"/>
      <c r="BR31" s="429"/>
      <c r="BS31" s="429"/>
      <c r="BT31" s="345"/>
      <c r="BU31" s="434"/>
      <c r="BV31" s="429"/>
      <c r="BW31" s="429"/>
      <c r="BX31" s="429"/>
      <c r="BY31" s="345"/>
      <c r="BZ31" s="434"/>
      <c r="CA31" s="429"/>
      <c r="CB31" s="429"/>
      <c r="CC31" s="429"/>
      <c r="CD31" s="345"/>
      <c r="CE31" s="434"/>
      <c r="CF31" s="429"/>
      <c r="CG31" s="429"/>
      <c r="CH31" s="429"/>
      <c r="CI31" s="345"/>
      <c r="CJ31" s="434"/>
      <c r="CK31" s="429"/>
      <c r="CL31" s="429"/>
      <c r="CM31" s="429"/>
      <c r="CN31" s="345"/>
      <c r="CO31" s="434"/>
      <c r="CP31" s="429"/>
      <c r="CQ31" s="429"/>
      <c r="CR31" s="429"/>
      <c r="CS31" s="345"/>
      <c r="CT31" s="434"/>
      <c r="CU31" s="429"/>
      <c r="CV31" s="429"/>
      <c r="CW31" s="429"/>
      <c r="CX31" s="345"/>
    </row>
    <row r="32" spans="1:107" ht="14.4" customHeight="1" x14ac:dyDescent="0.25">
      <c r="B32" s="433"/>
      <c r="G32" s="52">
        <v>8</v>
      </c>
      <c r="H32" s="944" t="str">
        <f>'B-1'!$G$9</f>
        <v>Penjualan Lokal</v>
      </c>
      <c r="I32" s="940"/>
      <c r="J32" s="940"/>
      <c r="K32" s="940"/>
      <c r="L32" s="53" t="s">
        <v>1681</v>
      </c>
      <c r="M32" s="954" t="s">
        <v>1468</v>
      </c>
      <c r="N32" s="940"/>
      <c r="O32" s="940"/>
      <c r="P32" s="940"/>
      <c r="Q32" s="940"/>
      <c r="R32" s="940"/>
      <c r="S32" s="940"/>
      <c r="T32" s="805"/>
      <c r="U32" s="964" t="s">
        <v>139</v>
      </c>
      <c r="V32" s="805"/>
      <c r="W32" s="951">
        <f>'B-1'!$U$32</f>
        <v>0</v>
      </c>
      <c r="X32" s="940"/>
      <c r="Y32" s="940"/>
      <c r="Z32" s="940"/>
      <c r="AA32" s="805"/>
      <c r="AB32" s="953">
        <f ca="1">SUMIF('B-1-1-8'!$J$20:$O$34,TEXT(AB16,"MM")&amp;TEXT(AB16,"MM")&amp;"*",'B-1-1-8'!$AL$20:$AP$34)</f>
        <v>0</v>
      </c>
      <c r="AC32" s="940"/>
      <c r="AD32" s="940"/>
      <c r="AE32" s="940"/>
      <c r="AF32" s="805"/>
      <c r="AG32" s="953">
        <f ca="1">SUMIF('B-1-1-8'!$J$20:$O$34,TEXT(AG16,"MM")&amp;TEXT(AG16,"MM")&amp;"*",'B-1-1-8'!$AL$20:$AP$34)</f>
        <v>0</v>
      </c>
      <c r="AH32" s="940"/>
      <c r="AI32" s="940"/>
      <c r="AJ32" s="940"/>
      <c r="AK32" s="805"/>
      <c r="AL32" s="953">
        <f ca="1">SUMIF('B-1-1-8'!$J$20:$O$34,TEXT(AL16,"MM")&amp;TEXT(AL16,"MM")&amp;"*",'B-1-1-8'!$AL$20:$AP$34)</f>
        <v>0</v>
      </c>
      <c r="AM32" s="940"/>
      <c r="AN32" s="940"/>
      <c r="AO32" s="940"/>
      <c r="AP32" s="805"/>
      <c r="AQ32" s="953">
        <f ca="1">SUMIF('B-1-1-8'!$J$20:$O$34,TEXT(AQ16,"MM")&amp;TEXT(AQ16,"MM")&amp;"*",'B-1-1-8'!$AL$20:$AP$34)</f>
        <v>0</v>
      </c>
      <c r="AR32" s="940"/>
      <c r="AS32" s="940"/>
      <c r="AT32" s="940"/>
      <c r="AU32" s="805"/>
      <c r="AV32" s="953">
        <f ca="1">SUMIF('B-1-1-8'!$J$20:$O$34,TEXT(AV16,"MM")&amp;TEXT(AV16,"MM")&amp;"*",'B-1-1-8'!$AL$20:$AP$34)</f>
        <v>0</v>
      </c>
      <c r="AW32" s="940"/>
      <c r="AX32" s="940"/>
      <c r="AY32" s="940"/>
      <c r="AZ32" s="805"/>
      <c r="BA32" s="953">
        <f ca="1">SUMIF('B-1-1-8'!$J$20:$O$34,TEXT(BA16,"MM")&amp;TEXT(BA16,"MM")&amp;"*",'B-1-1-8'!$AL$20:$AP$34)</f>
        <v>0</v>
      </c>
      <c r="BB32" s="940"/>
      <c r="BC32" s="940"/>
      <c r="BD32" s="940"/>
      <c r="BE32" s="805"/>
      <c r="BF32" s="953">
        <f ca="1">SUMIF('B-1-1-8'!$J$20:$O$34,TEXT(BF16,"MM")&amp;TEXT(BF16,"MM")&amp;"*",'B-1-1-8'!$AL$20:$AP$34)</f>
        <v>0</v>
      </c>
      <c r="BG32" s="940"/>
      <c r="BH32" s="940"/>
      <c r="BI32" s="940"/>
      <c r="BJ32" s="805"/>
      <c r="BK32" s="953">
        <f ca="1">SUMIF('B-1-1-8'!$J$20:$O$34,TEXT(BK16,"MM")&amp;TEXT(BK16,"MM")&amp;"*",'B-1-1-8'!$AL$20:$AP$34)</f>
        <v>0</v>
      </c>
      <c r="BL32" s="940"/>
      <c r="BM32" s="940"/>
      <c r="BN32" s="940"/>
      <c r="BO32" s="805"/>
      <c r="BP32" s="953">
        <f ca="1">SUMIF('B-1-1-8'!$J$20:$O$34,TEXT(BP16,"MM")&amp;TEXT(BP16,"MM")&amp;"*",'B-1-1-8'!$AL$20:$AP$34)</f>
        <v>0</v>
      </c>
      <c r="BQ32" s="940"/>
      <c r="BR32" s="940"/>
      <c r="BS32" s="940"/>
      <c r="BT32" s="805"/>
      <c r="BU32" s="953">
        <f ca="1">SUMIF('B-1-1-8'!$J$20:$O$34,TEXT(BU16,"MM")&amp;TEXT(BU16,"MM")&amp;"*",'B-1-1-8'!$AL$20:$AP$34)</f>
        <v>0</v>
      </c>
      <c r="BV32" s="940"/>
      <c r="BW32" s="940"/>
      <c r="BX32" s="940"/>
      <c r="BY32" s="805"/>
      <c r="BZ32" s="953">
        <f ca="1">SUMIF('B-1-1-8'!$J$20:$O$34,TEXT(BZ16,"MM")&amp;TEXT(BZ16,"MM")&amp;"*",'B-1-1-8'!$AL$20:$AP$34)</f>
        <v>0</v>
      </c>
      <c r="CA32" s="940"/>
      <c r="CB32" s="940"/>
      <c r="CC32" s="940"/>
      <c r="CD32" s="805"/>
      <c r="CE32" s="953">
        <f ca="1">SUMIF('B-1-1-8'!$J$20:$O$34,TEXT(CE16,"MM")&amp;TEXT(CE16,"MM")&amp;"*",'B-1-1-8'!$AL$20:$AP$34)</f>
        <v>0</v>
      </c>
      <c r="CF32" s="940"/>
      <c r="CG32" s="940"/>
      <c r="CH32" s="940"/>
      <c r="CI32" s="805"/>
      <c r="CJ32" s="955">
        <f ca="1">SUMIF('B-1-1-8'!J20:O34,"0112"&amp;"*",'B-1-1-8'!AL20:AP34)+SUMIF('B-1-1-8'!J20:O34,"0201"&amp;"*",'B-1-1-8'!AL20:AP34)+SUMIF('B-1-1-8'!J20:O34,"0302"&amp;"*",'B-1-1-8'!AL20:AP34)+SUMIF('B-1-1-8'!J20:O34,"0403"&amp;"*",'B-1-1-8'!AL20:AP34)+SUMIF('B-1-1-8'!J20:O34,"0503"&amp;"*",'B-1-1-8'!AL20:AP34)+SUMIF('B-1-1-8'!J20:O34,"0605"&amp;"*",'B-1-1-8'!AL20:AP34)+SUMIF('B-1-1-8'!J20:O34,"0706"&amp;"*",'B-1-1-8'!AL20:AP34)+SUMIF('B-1-1-8'!J20:O34,"0807"&amp;"*",'B-1-1-8'!AL20:AP34)+SUMIF('B-1-1-8'!J20:O34,"0908"&amp;"*",'B-1-1-8'!AL20:AP34)+SUMIF('B-1-1-8'!J20:O34,"1009"&amp;"*",'B-1-1-8'!AL20:AP34)+SUMIF('B-1-1-8'!J20:O34,"1110"&amp;"*",'B-1-1-8'!AL20:AP34)+SUMIF('B-1-1-8'!J20:O34,"1201"&amp;"*",'B-1-1-8'!AL20:AP34)</f>
        <v>0</v>
      </c>
      <c r="CK32" s="940"/>
      <c r="CL32" s="940"/>
      <c r="CM32" s="940"/>
      <c r="CN32" s="805"/>
      <c r="CO32" s="955">
        <f ca="1">IF(CJ32&gt;0,CJ32,SUM(AB32:CI32))</f>
        <v>0</v>
      </c>
      <c r="CP32" s="940"/>
      <c r="CQ32" s="940"/>
      <c r="CR32" s="940"/>
      <c r="CS32" s="805"/>
      <c r="CT32" s="955">
        <f ca="1">CO32-W32</f>
        <v>0</v>
      </c>
      <c r="CU32" s="940"/>
      <c r="CV32" s="940"/>
      <c r="CW32" s="940"/>
      <c r="CX32" s="805"/>
    </row>
    <row r="33" spans="2:102" ht="14.4" customHeight="1" x14ac:dyDescent="0.25">
      <c r="B33" s="399"/>
      <c r="C33" s="399"/>
      <c r="D33" s="399"/>
      <c r="E33" s="399"/>
      <c r="G33" s="52"/>
      <c r="H33" s="804"/>
      <c r="I33" s="940"/>
      <c r="J33" s="940"/>
      <c r="K33" s="940"/>
      <c r="L33" s="53"/>
      <c r="M33" s="940"/>
      <c r="N33" s="940"/>
      <c r="O33" s="940"/>
      <c r="P33" s="940"/>
      <c r="Q33" s="940"/>
      <c r="R33" s="940"/>
      <c r="S33" s="940"/>
      <c r="T33" s="805"/>
      <c r="U33" s="436"/>
      <c r="V33" s="204"/>
      <c r="W33" s="434"/>
      <c r="X33" s="429"/>
      <c r="Y33" s="429"/>
      <c r="Z33" s="429"/>
      <c r="AA33" s="345"/>
      <c r="AB33" s="434"/>
      <c r="AC33" s="429"/>
      <c r="AD33" s="429"/>
      <c r="AE33" s="429"/>
      <c r="AF33" s="345"/>
      <c r="AG33" s="434"/>
      <c r="AH33" s="429"/>
      <c r="AI33" s="429"/>
      <c r="AJ33" s="429"/>
      <c r="AK33" s="345"/>
      <c r="AL33" s="434"/>
      <c r="AM33" s="429"/>
      <c r="AN33" s="429"/>
      <c r="AO33" s="429"/>
      <c r="AP33" s="345"/>
      <c r="AQ33" s="434"/>
      <c r="AR33" s="429"/>
      <c r="AS33" s="429"/>
      <c r="AT33" s="429"/>
      <c r="AU33" s="345"/>
      <c r="AV33" s="434"/>
      <c r="AW33" s="429"/>
      <c r="AX33" s="429"/>
      <c r="AY33" s="429"/>
      <c r="AZ33" s="345"/>
      <c r="BA33" s="434"/>
      <c r="BB33" s="429"/>
      <c r="BC33" s="429"/>
      <c r="BD33" s="429"/>
      <c r="BE33" s="345"/>
      <c r="BF33" s="434"/>
      <c r="BG33" s="429"/>
      <c r="BH33" s="429"/>
      <c r="BI33" s="429"/>
      <c r="BJ33" s="345"/>
      <c r="BK33" s="434"/>
      <c r="BL33" s="429"/>
      <c r="BM33" s="429"/>
      <c r="BN33" s="429"/>
      <c r="BO33" s="345"/>
      <c r="BP33" s="434"/>
      <c r="BQ33" s="429"/>
      <c r="BR33" s="429"/>
      <c r="BS33" s="429"/>
      <c r="BT33" s="345"/>
      <c r="BU33" s="434"/>
      <c r="BV33" s="429"/>
      <c r="BW33" s="429"/>
      <c r="BX33" s="429"/>
      <c r="BY33" s="345"/>
      <c r="BZ33" s="434"/>
      <c r="CA33" s="429"/>
      <c r="CB33" s="429"/>
      <c r="CC33" s="429"/>
      <c r="CD33" s="345"/>
      <c r="CE33" s="434"/>
      <c r="CF33" s="429"/>
      <c r="CG33" s="429"/>
      <c r="CH33" s="429"/>
      <c r="CI33" s="345"/>
      <c r="CJ33" s="434"/>
      <c r="CK33" s="429"/>
      <c r="CL33" s="429"/>
      <c r="CM33" s="429"/>
      <c r="CN33" s="345"/>
      <c r="CO33" s="434"/>
      <c r="CP33" s="429"/>
      <c r="CQ33" s="429"/>
      <c r="CR33" s="429"/>
      <c r="CS33" s="345"/>
      <c r="CT33" s="434"/>
      <c r="CU33" s="429"/>
      <c r="CV33" s="429"/>
      <c r="CW33" s="429"/>
      <c r="CX33" s="345"/>
    </row>
    <row r="34" spans="2:102" ht="14.25" customHeight="1" x14ac:dyDescent="0.25">
      <c r="B34" s="433"/>
      <c r="G34" s="52">
        <v>9</v>
      </c>
      <c r="H34" s="944" t="str">
        <f>'B-1'!$G$9</f>
        <v>Penjualan Lokal</v>
      </c>
      <c r="I34" s="940"/>
      <c r="J34" s="940"/>
      <c r="K34" s="940"/>
      <c r="L34" s="53" t="s">
        <v>1681</v>
      </c>
      <c r="M34" s="954" t="s">
        <v>1472</v>
      </c>
      <c r="N34" s="940"/>
      <c r="O34" s="940"/>
      <c r="P34" s="940"/>
      <c r="Q34" s="940"/>
      <c r="R34" s="940"/>
      <c r="S34" s="940"/>
      <c r="T34" s="805"/>
      <c r="U34" s="964" t="s">
        <v>141</v>
      </c>
      <c r="V34" s="805"/>
      <c r="W34" s="951">
        <f>'B-1'!$U$32</f>
        <v>0</v>
      </c>
      <c r="X34" s="940"/>
      <c r="Y34" s="940"/>
      <c r="Z34" s="940"/>
      <c r="AA34" s="805"/>
      <c r="AB34" s="945"/>
      <c r="AC34" s="940"/>
      <c r="AD34" s="940"/>
      <c r="AE34" s="940"/>
      <c r="AF34" s="805"/>
      <c r="AG34" s="945"/>
      <c r="AH34" s="940"/>
      <c r="AI34" s="940"/>
      <c r="AJ34" s="940"/>
      <c r="AK34" s="805"/>
      <c r="AL34" s="945"/>
      <c r="AM34" s="940"/>
      <c r="AN34" s="940"/>
      <c r="AO34" s="940"/>
      <c r="AP34" s="805"/>
      <c r="AQ34" s="945"/>
      <c r="AR34" s="940"/>
      <c r="AS34" s="940"/>
      <c r="AT34" s="940"/>
      <c r="AU34" s="805"/>
      <c r="AV34" s="945"/>
      <c r="AW34" s="940"/>
      <c r="AX34" s="940"/>
      <c r="AY34" s="940"/>
      <c r="AZ34" s="805"/>
      <c r="BA34" s="945"/>
      <c r="BB34" s="940"/>
      <c r="BC34" s="940"/>
      <c r="BD34" s="940"/>
      <c r="BE34" s="805"/>
      <c r="BF34" s="945"/>
      <c r="BG34" s="940"/>
      <c r="BH34" s="940"/>
      <c r="BI34" s="940"/>
      <c r="BJ34" s="805"/>
      <c r="BK34" s="945"/>
      <c r="BL34" s="940"/>
      <c r="BM34" s="940"/>
      <c r="BN34" s="940"/>
      <c r="BO34" s="805"/>
      <c r="BP34" s="945"/>
      <c r="BQ34" s="940"/>
      <c r="BR34" s="940"/>
      <c r="BS34" s="940"/>
      <c r="BT34" s="805"/>
      <c r="BU34" s="945"/>
      <c r="BV34" s="940"/>
      <c r="BW34" s="940"/>
      <c r="BX34" s="940"/>
      <c r="BY34" s="805"/>
      <c r="BZ34" s="945"/>
      <c r="CA34" s="940"/>
      <c r="CB34" s="940"/>
      <c r="CC34" s="940"/>
      <c r="CD34" s="805"/>
      <c r="CE34" s="945"/>
      <c r="CF34" s="940"/>
      <c r="CG34" s="940"/>
      <c r="CH34" s="940"/>
      <c r="CI34" s="805"/>
      <c r="CJ34" s="955" t="e">
        <f>'B-1-1-9'!#REF!</f>
        <v>#REF!</v>
      </c>
      <c r="CK34" s="940"/>
      <c r="CL34" s="940"/>
      <c r="CM34" s="940"/>
      <c r="CN34" s="805"/>
      <c r="CO34" s="955" t="e">
        <f>IF(CJ34&gt;0,CJ34,SUM(AB34:CI34))</f>
        <v>#REF!</v>
      </c>
      <c r="CP34" s="940"/>
      <c r="CQ34" s="940"/>
      <c r="CR34" s="940"/>
      <c r="CS34" s="805"/>
      <c r="CT34" s="955" t="e">
        <f>CO34-W34</f>
        <v>#REF!</v>
      </c>
      <c r="CU34" s="940"/>
      <c r="CV34" s="940"/>
      <c r="CW34" s="940"/>
      <c r="CX34" s="805"/>
    </row>
    <row r="35" spans="2:102" ht="14.25" customHeight="1" x14ac:dyDescent="0.25">
      <c r="B35" s="399"/>
      <c r="C35" s="399"/>
      <c r="D35" s="399"/>
      <c r="E35" s="399"/>
      <c r="G35" s="52"/>
      <c r="H35" s="804"/>
      <c r="I35" s="940"/>
      <c r="J35" s="940"/>
      <c r="K35" s="940"/>
      <c r="L35" s="53"/>
      <c r="M35" s="940"/>
      <c r="N35" s="940"/>
      <c r="O35" s="940"/>
      <c r="P35" s="940"/>
      <c r="Q35" s="940"/>
      <c r="R35" s="940"/>
      <c r="S35" s="940"/>
      <c r="T35" s="805"/>
      <c r="U35" s="436"/>
      <c r="V35" s="204"/>
      <c r="W35" s="434"/>
      <c r="X35" s="429"/>
      <c r="Y35" s="429"/>
      <c r="Z35" s="429"/>
      <c r="AA35" s="345"/>
      <c r="AB35" s="434"/>
      <c r="AC35" s="429"/>
      <c r="AD35" s="429"/>
      <c r="AE35" s="429"/>
      <c r="AF35" s="345"/>
      <c r="AG35" s="434"/>
      <c r="AH35" s="429"/>
      <c r="AI35" s="429"/>
      <c r="AJ35" s="429"/>
      <c r="AK35" s="345"/>
      <c r="AL35" s="434"/>
      <c r="AM35" s="429"/>
      <c r="AN35" s="429"/>
      <c r="AO35" s="429"/>
      <c r="AP35" s="345"/>
      <c r="AQ35" s="434"/>
      <c r="AR35" s="429"/>
      <c r="AS35" s="429"/>
      <c r="AT35" s="429"/>
      <c r="AU35" s="345"/>
      <c r="AV35" s="434"/>
      <c r="AW35" s="429"/>
      <c r="AX35" s="429"/>
      <c r="AY35" s="429"/>
      <c r="AZ35" s="345"/>
      <c r="BA35" s="434"/>
      <c r="BB35" s="429"/>
      <c r="BC35" s="429"/>
      <c r="BD35" s="429"/>
      <c r="BE35" s="345"/>
      <c r="BF35" s="434"/>
      <c r="BG35" s="429"/>
      <c r="BH35" s="429"/>
      <c r="BI35" s="429"/>
      <c r="BJ35" s="345"/>
      <c r="BK35" s="434"/>
      <c r="BL35" s="429"/>
      <c r="BM35" s="429"/>
      <c r="BN35" s="429"/>
      <c r="BO35" s="345"/>
      <c r="BP35" s="434"/>
      <c r="BQ35" s="429"/>
      <c r="BR35" s="429"/>
      <c r="BS35" s="429"/>
      <c r="BT35" s="345"/>
      <c r="BU35" s="434"/>
      <c r="BV35" s="429"/>
      <c r="BW35" s="429"/>
      <c r="BX35" s="429"/>
      <c r="BY35" s="345"/>
      <c r="BZ35" s="434"/>
      <c r="CA35" s="429"/>
      <c r="CB35" s="429"/>
      <c r="CC35" s="429"/>
      <c r="CD35" s="345"/>
      <c r="CE35" s="434"/>
      <c r="CF35" s="429"/>
      <c r="CG35" s="429"/>
      <c r="CH35" s="429"/>
      <c r="CI35" s="345"/>
      <c r="CJ35" s="434"/>
      <c r="CK35" s="429"/>
      <c r="CL35" s="429"/>
      <c r="CM35" s="429"/>
      <c r="CN35" s="345"/>
      <c r="CO35" s="434"/>
      <c r="CP35" s="429"/>
      <c r="CQ35" s="429"/>
      <c r="CR35" s="429"/>
      <c r="CS35" s="345"/>
      <c r="CT35" s="434"/>
      <c r="CU35" s="429"/>
      <c r="CV35" s="429"/>
      <c r="CW35" s="429"/>
      <c r="CX35" s="345"/>
    </row>
    <row r="36" spans="2:102" ht="14.25" customHeight="1" x14ac:dyDescent="0.25">
      <c r="B36" s="433"/>
      <c r="G36" s="289"/>
      <c r="H36" s="944"/>
      <c r="I36" s="940"/>
      <c r="J36" s="940"/>
      <c r="K36" s="940"/>
      <c r="M36" s="54"/>
      <c r="N36" s="54"/>
      <c r="O36" s="54"/>
      <c r="P36" s="54"/>
      <c r="Q36" s="54"/>
      <c r="R36" s="54"/>
      <c r="S36" s="54"/>
      <c r="T36" s="349"/>
      <c r="U36" s="436"/>
      <c r="V36" s="204"/>
      <c r="W36" s="434"/>
      <c r="X36" s="429"/>
      <c r="Y36" s="429"/>
      <c r="Z36" s="429"/>
      <c r="AA36" s="345"/>
      <c r="AB36" s="434"/>
      <c r="AC36" s="429"/>
      <c r="AD36" s="429"/>
      <c r="AE36" s="429"/>
      <c r="AF36" s="345"/>
      <c r="AG36" s="434"/>
      <c r="AH36" s="429"/>
      <c r="AI36" s="429"/>
      <c r="AJ36" s="429"/>
      <c r="AK36" s="345"/>
      <c r="AL36" s="434"/>
      <c r="AM36" s="429"/>
      <c r="AN36" s="429"/>
      <c r="AO36" s="429"/>
      <c r="AP36" s="345"/>
      <c r="AQ36" s="434"/>
      <c r="AR36" s="429"/>
      <c r="AS36" s="429"/>
      <c r="AT36" s="429"/>
      <c r="AU36" s="345"/>
      <c r="AV36" s="434"/>
      <c r="AW36" s="429"/>
      <c r="AX36" s="429"/>
      <c r="AY36" s="429"/>
      <c r="AZ36" s="345"/>
      <c r="BA36" s="434"/>
      <c r="BB36" s="429"/>
      <c r="BC36" s="429"/>
      <c r="BD36" s="429"/>
      <c r="BE36" s="345"/>
      <c r="BF36" s="434"/>
      <c r="BG36" s="429"/>
      <c r="BH36" s="429"/>
      <c r="BI36" s="429"/>
      <c r="BJ36" s="345"/>
      <c r="BK36" s="434"/>
      <c r="BL36" s="429"/>
      <c r="BM36" s="429"/>
      <c r="BN36" s="429"/>
      <c r="BO36" s="345"/>
      <c r="BP36" s="434"/>
      <c r="BQ36" s="429"/>
      <c r="BR36" s="429"/>
      <c r="BS36" s="429"/>
      <c r="BT36" s="345"/>
      <c r="BU36" s="434"/>
      <c r="BV36" s="429"/>
      <c r="BW36" s="429"/>
      <c r="BX36" s="429"/>
      <c r="BY36" s="345"/>
      <c r="BZ36" s="434"/>
      <c r="CA36" s="429"/>
      <c r="CB36" s="429"/>
      <c r="CC36" s="429"/>
      <c r="CD36" s="345"/>
      <c r="CE36" s="434"/>
      <c r="CF36" s="429"/>
      <c r="CG36" s="429"/>
      <c r="CH36" s="429"/>
      <c r="CI36" s="345"/>
      <c r="CJ36" s="434"/>
      <c r="CK36" s="429"/>
      <c r="CL36" s="429"/>
      <c r="CM36" s="429"/>
      <c r="CN36" s="345"/>
      <c r="CO36" s="434"/>
      <c r="CP36" s="429"/>
      <c r="CQ36" s="429"/>
      <c r="CR36" s="429"/>
      <c r="CS36" s="345"/>
      <c r="CT36" s="434"/>
      <c r="CU36" s="429"/>
      <c r="CV36" s="429"/>
      <c r="CW36" s="429"/>
      <c r="CX36" s="345"/>
    </row>
    <row r="37" spans="2:102" ht="14.25" customHeight="1" thickBot="1" x14ac:dyDescent="0.3">
      <c r="B37" s="433"/>
      <c r="G37" s="290"/>
      <c r="H37" s="291"/>
      <c r="I37" s="291"/>
      <c r="J37" s="291"/>
      <c r="K37" s="291"/>
      <c r="L37" s="291"/>
      <c r="M37" s="291"/>
      <c r="N37" s="291"/>
      <c r="O37" s="291"/>
      <c r="P37" s="291"/>
      <c r="Q37" s="291"/>
      <c r="R37" s="291"/>
      <c r="S37" s="291"/>
      <c r="T37" s="291"/>
      <c r="U37" s="292"/>
      <c r="V37" s="293"/>
      <c r="W37" s="941"/>
      <c r="X37" s="942"/>
      <c r="Y37" s="942"/>
      <c r="Z37" s="942"/>
      <c r="AA37" s="943"/>
      <c r="AB37" s="941"/>
      <c r="AC37" s="942"/>
      <c r="AD37" s="942"/>
      <c r="AE37" s="942"/>
      <c r="AF37" s="943"/>
      <c r="AG37" s="941"/>
      <c r="AH37" s="942"/>
      <c r="AI37" s="942"/>
      <c r="AJ37" s="942"/>
      <c r="AK37" s="943"/>
      <c r="AL37" s="941"/>
      <c r="AM37" s="942"/>
      <c r="AN37" s="942"/>
      <c r="AO37" s="942"/>
      <c r="AP37" s="943"/>
      <c r="AQ37" s="941"/>
      <c r="AR37" s="942"/>
      <c r="AS37" s="942"/>
      <c r="AT37" s="942"/>
      <c r="AU37" s="943"/>
      <c r="AV37" s="941"/>
      <c r="AW37" s="942"/>
      <c r="AX37" s="942"/>
      <c r="AY37" s="942"/>
      <c r="AZ37" s="943"/>
      <c r="BA37" s="941"/>
      <c r="BB37" s="942"/>
      <c r="BC37" s="942"/>
      <c r="BD37" s="942"/>
      <c r="BE37" s="943"/>
      <c r="BF37" s="941"/>
      <c r="BG37" s="942"/>
      <c r="BH37" s="942"/>
      <c r="BI37" s="942"/>
      <c r="BJ37" s="943"/>
      <c r="BK37" s="941"/>
      <c r="BL37" s="942"/>
      <c r="BM37" s="942"/>
      <c r="BN37" s="942"/>
      <c r="BO37" s="943"/>
      <c r="BP37" s="941"/>
      <c r="BQ37" s="942"/>
      <c r="BR37" s="942"/>
      <c r="BS37" s="942"/>
      <c r="BT37" s="943"/>
      <c r="BU37" s="941"/>
      <c r="BV37" s="942"/>
      <c r="BW37" s="942"/>
      <c r="BX37" s="942"/>
      <c r="BY37" s="943"/>
      <c r="BZ37" s="941"/>
      <c r="CA37" s="942"/>
      <c r="CB37" s="942"/>
      <c r="CC37" s="942"/>
      <c r="CD37" s="943"/>
      <c r="CE37" s="941"/>
      <c r="CF37" s="942"/>
      <c r="CG37" s="942"/>
      <c r="CH37" s="942"/>
      <c r="CI37" s="943"/>
      <c r="CJ37" s="941"/>
      <c r="CK37" s="942"/>
      <c r="CL37" s="942"/>
      <c r="CM37" s="942"/>
      <c r="CN37" s="943"/>
      <c r="CO37" s="941"/>
      <c r="CP37" s="942"/>
      <c r="CQ37" s="942"/>
      <c r="CR37" s="942"/>
      <c r="CS37" s="943"/>
      <c r="CT37" s="941"/>
      <c r="CU37" s="942"/>
      <c r="CV37" s="942"/>
      <c r="CW37" s="942"/>
      <c r="CX37" s="943"/>
    </row>
    <row r="38" spans="2:102" ht="15" customHeight="1" thickTop="1" x14ac:dyDescent="0.25">
      <c r="AL38" s="110"/>
      <c r="AM38" s="110"/>
      <c r="AN38" s="110"/>
      <c r="AO38" s="110"/>
      <c r="AP38" s="110"/>
      <c r="AQ38" s="110"/>
      <c r="AR38" s="110"/>
      <c r="AS38" s="110"/>
      <c r="AT38" s="110"/>
      <c r="AU38" s="110"/>
      <c r="AV38" s="110"/>
      <c r="AW38" s="110"/>
      <c r="AX38" s="110"/>
      <c r="AY38" s="110"/>
      <c r="AZ38" s="110"/>
      <c r="BA38" s="110"/>
      <c r="BB38" s="110"/>
      <c r="BC38" s="110"/>
      <c r="BD38" s="110"/>
      <c r="BE38" s="110"/>
      <c r="BF38" s="110"/>
      <c r="BG38" s="110"/>
      <c r="BH38" s="110"/>
      <c r="BI38" s="110"/>
      <c r="BJ38" s="110"/>
      <c r="BK38" s="110"/>
      <c r="BL38" s="110"/>
      <c r="BM38" s="110"/>
      <c r="BN38" s="110"/>
      <c r="BO38" s="110"/>
      <c r="BP38" s="110"/>
      <c r="BQ38" s="110"/>
      <c r="BR38" s="110"/>
      <c r="BS38" s="110"/>
      <c r="BT38" s="110"/>
      <c r="BU38" s="110"/>
      <c r="BV38" s="110"/>
      <c r="BW38" s="110"/>
      <c r="BX38" s="110"/>
      <c r="BY38" s="110"/>
      <c r="BZ38" s="110"/>
      <c r="CA38" s="110"/>
      <c r="CB38" s="110"/>
      <c r="CC38" s="110"/>
      <c r="CD38" s="110"/>
      <c r="CE38" s="110"/>
      <c r="CF38" s="110"/>
      <c r="CG38" s="110"/>
      <c r="CH38" s="110"/>
      <c r="CI38" s="110"/>
      <c r="CJ38" s="110"/>
      <c r="CK38" s="110"/>
      <c r="CL38" s="110"/>
      <c r="CM38" s="110"/>
      <c r="CN38" s="110"/>
      <c r="CO38" s="110"/>
      <c r="CP38" s="110"/>
      <c r="CQ38" s="110"/>
      <c r="CR38" s="110"/>
      <c r="CS38" s="110"/>
      <c r="CT38" s="110"/>
      <c r="CU38" s="110"/>
      <c r="CV38" s="110"/>
      <c r="CW38" s="110"/>
      <c r="CX38" s="110"/>
    </row>
    <row r="39" spans="2:102" ht="15" customHeight="1" x14ac:dyDescent="0.25">
      <c r="G39" s="198" t="s">
        <v>1779</v>
      </c>
      <c r="H39" s="199"/>
      <c r="I39" s="199"/>
      <c r="J39" s="199"/>
      <c r="K39" s="199"/>
      <c r="L39" s="199"/>
      <c r="M39" s="199"/>
      <c r="N39" s="199"/>
      <c r="O39" s="199"/>
      <c r="P39" s="199"/>
      <c r="Q39" s="199"/>
      <c r="R39" s="199"/>
      <c r="S39" s="199"/>
      <c r="T39" s="199"/>
      <c r="U39" s="199"/>
      <c r="V39" s="199"/>
      <c r="W39" s="199"/>
      <c r="X39" s="199"/>
      <c r="Y39" s="199"/>
      <c r="Z39" s="199"/>
      <c r="AA39" s="199"/>
      <c r="AB39" s="199"/>
      <c r="AC39" s="199"/>
      <c r="AD39" s="199"/>
      <c r="AE39" s="199"/>
      <c r="AF39" s="199"/>
      <c r="AG39" s="199"/>
      <c r="AH39" s="199"/>
      <c r="AI39" s="199"/>
      <c r="AJ39" s="199"/>
      <c r="AK39" s="200"/>
      <c r="AL39" s="110"/>
      <c r="AM39" s="110"/>
      <c r="AN39" s="110"/>
      <c r="AO39" s="110"/>
      <c r="AP39" s="110"/>
      <c r="AQ39" s="110"/>
      <c r="AR39" s="110"/>
      <c r="AS39" s="110"/>
      <c r="AT39" s="110"/>
      <c r="AU39" s="110"/>
      <c r="AV39" s="110"/>
      <c r="AW39" s="110"/>
      <c r="AX39" s="110"/>
      <c r="AY39" s="110"/>
      <c r="AZ39" s="110"/>
      <c r="BA39" s="110"/>
      <c r="BB39" s="110"/>
      <c r="BC39" s="110"/>
      <c r="BD39" s="110"/>
      <c r="BE39" s="110"/>
      <c r="BF39" s="110"/>
      <c r="BG39" s="110"/>
      <c r="BH39" s="110"/>
      <c r="BI39" s="110"/>
      <c r="BJ39" s="110"/>
      <c r="BK39" s="110"/>
      <c r="BL39" s="110"/>
      <c r="BM39" s="110"/>
      <c r="BN39" s="110"/>
      <c r="BO39" s="110"/>
      <c r="BP39" s="110"/>
      <c r="BQ39" s="110"/>
      <c r="BR39" s="110"/>
      <c r="BS39" s="110"/>
      <c r="BT39" s="110"/>
      <c r="BU39" s="110"/>
      <c r="BV39" s="110"/>
      <c r="BW39" s="110"/>
      <c r="BX39" s="110"/>
      <c r="BY39" s="110"/>
      <c r="BZ39" s="110"/>
      <c r="CA39" s="110"/>
      <c r="CB39" s="110"/>
      <c r="CC39" s="110"/>
      <c r="CD39" s="110"/>
      <c r="CE39" s="110"/>
      <c r="CF39" s="110"/>
      <c r="CG39" s="110"/>
      <c r="CH39" s="110"/>
      <c r="CI39" s="110"/>
      <c r="CJ39" s="110"/>
      <c r="CK39" s="110"/>
      <c r="CL39" s="110"/>
      <c r="CM39" s="110"/>
      <c r="CN39" s="110"/>
      <c r="CO39" s="110"/>
      <c r="CP39" s="110"/>
      <c r="CQ39" s="110"/>
      <c r="CR39" s="110"/>
      <c r="CS39" s="110"/>
      <c r="CT39" s="110"/>
      <c r="CU39" s="110"/>
      <c r="CV39" s="110"/>
      <c r="CW39" s="110"/>
      <c r="CX39" s="110"/>
    </row>
    <row r="40" spans="2:102" ht="15" customHeight="1" x14ac:dyDescent="0.25">
      <c r="G40" s="201" t="s">
        <v>1445</v>
      </c>
      <c r="H40" s="970" t="s">
        <v>1780</v>
      </c>
      <c r="I40" s="764"/>
      <c r="J40" s="764"/>
      <c r="K40" s="764"/>
      <c r="L40" s="764"/>
      <c r="M40" s="764"/>
      <c r="N40" s="764"/>
      <c r="O40" s="764"/>
      <c r="P40" s="764"/>
      <c r="Q40" s="764"/>
      <c r="R40" s="764"/>
      <c r="S40" s="764"/>
      <c r="T40" s="764"/>
      <c r="U40" s="764"/>
      <c r="V40" s="764"/>
      <c r="W40" s="764"/>
      <c r="X40" s="764"/>
      <c r="Y40" s="764"/>
      <c r="Z40" s="764"/>
      <c r="AA40" s="764"/>
      <c r="AB40" s="764"/>
      <c r="AC40" s="764"/>
      <c r="AD40" s="764"/>
      <c r="AE40" s="764"/>
      <c r="AF40" s="764"/>
      <c r="AG40" s="764"/>
      <c r="AH40" s="764"/>
      <c r="AI40" s="764"/>
      <c r="AJ40" s="764"/>
      <c r="AK40" s="765"/>
      <c r="AL40" s="110"/>
      <c r="AM40" s="110"/>
      <c r="AN40" s="110"/>
      <c r="AO40" s="110"/>
      <c r="AP40" s="110"/>
      <c r="AQ40" s="110"/>
      <c r="AR40" s="110"/>
      <c r="AS40" s="110"/>
      <c r="AT40" s="110"/>
      <c r="AU40" s="110"/>
      <c r="AV40" s="110"/>
      <c r="AW40" s="110"/>
      <c r="AX40" s="110"/>
      <c r="AY40" s="110"/>
      <c r="AZ40" s="110"/>
      <c r="BA40" s="110"/>
      <c r="BB40" s="110"/>
      <c r="BC40" s="110"/>
      <c r="BD40" s="110"/>
      <c r="BE40" s="110"/>
      <c r="BF40" s="110"/>
      <c r="BG40" s="110"/>
      <c r="BH40" s="110"/>
      <c r="BI40" s="110"/>
      <c r="BJ40" s="110"/>
      <c r="BK40" s="110"/>
      <c r="BL40" s="110"/>
      <c r="BM40" s="110"/>
      <c r="BN40" s="110"/>
      <c r="BO40" s="110"/>
      <c r="BP40" s="110"/>
      <c r="BQ40" s="110"/>
      <c r="BR40" s="110"/>
      <c r="BS40" s="110"/>
      <c r="BT40" s="110"/>
      <c r="BU40" s="110"/>
      <c r="BV40" s="110"/>
      <c r="BW40" s="110"/>
      <c r="BX40" s="110"/>
      <c r="BY40" s="110"/>
      <c r="BZ40" s="110"/>
      <c r="CA40" s="110"/>
      <c r="CB40" s="110"/>
      <c r="CC40" s="110"/>
      <c r="CD40" s="110"/>
      <c r="CE40" s="110"/>
      <c r="CF40" s="110"/>
      <c r="CG40" s="110"/>
      <c r="CH40" s="110"/>
      <c r="CI40" s="110"/>
      <c r="CJ40" s="110"/>
      <c r="CK40" s="110"/>
      <c r="CL40" s="110"/>
      <c r="CM40" s="110"/>
      <c r="CN40" s="110"/>
      <c r="CO40" s="110"/>
      <c r="CP40" s="110"/>
      <c r="CQ40" s="110"/>
      <c r="CR40" s="110"/>
      <c r="CS40" s="110"/>
      <c r="CT40" s="110"/>
      <c r="CU40" s="110"/>
      <c r="CV40" s="110"/>
      <c r="CW40" s="110"/>
      <c r="CX40" s="110"/>
    </row>
    <row r="41" spans="2:102" ht="15" customHeight="1" x14ac:dyDescent="0.25">
      <c r="G41" s="520" t="s">
        <v>1781</v>
      </c>
      <c r="H41" s="971" t="str">
        <f>"Berdasarkan hasil pengujian-pengujian tersebut, pemeriksaan atas "&amp;H18&amp;"  disimpulkan sebagai berikut :"</f>
        <v>Berdasarkan hasil pengujian-pengujian tersebut, pemeriksaan atas Penjualan Lokal  disimpulkan sebagai berikut :</v>
      </c>
      <c r="I41" s="789"/>
      <c r="J41" s="789"/>
      <c r="K41" s="789"/>
      <c r="L41" s="789"/>
      <c r="M41" s="789"/>
      <c r="N41" s="789"/>
      <c r="O41" s="789"/>
      <c r="P41" s="789"/>
      <c r="Q41" s="789"/>
      <c r="R41" s="789"/>
      <c r="S41" s="789"/>
      <c r="T41" s="789"/>
      <c r="U41" s="789"/>
      <c r="V41" s="789"/>
      <c r="W41" s="789"/>
      <c r="X41" s="789"/>
      <c r="Y41" s="789"/>
      <c r="Z41" s="789"/>
      <c r="AA41" s="789"/>
      <c r="AB41" s="789"/>
      <c r="AC41" s="789"/>
      <c r="AD41" s="789"/>
      <c r="AE41" s="789"/>
      <c r="AF41" s="789"/>
      <c r="AG41" s="789"/>
      <c r="AH41" s="789"/>
      <c r="AI41" s="789"/>
      <c r="AJ41" s="789"/>
      <c r="AK41" s="790"/>
      <c r="AL41" s="110"/>
      <c r="AM41" s="110"/>
      <c r="AN41" s="110"/>
      <c r="AO41" s="110"/>
      <c r="AP41" s="110"/>
      <c r="AQ41" s="110"/>
      <c r="AR41" s="110"/>
      <c r="AS41" s="110"/>
      <c r="AT41" s="110"/>
      <c r="AU41" s="110"/>
      <c r="AV41" s="110"/>
      <c r="AW41" s="110"/>
      <c r="AX41" s="110"/>
      <c r="AY41" s="110"/>
      <c r="AZ41" s="110"/>
      <c r="BA41" s="110"/>
      <c r="BB41" s="110"/>
      <c r="BC41" s="110"/>
      <c r="BD41" s="110"/>
      <c r="BE41" s="110"/>
      <c r="BF41" s="110"/>
      <c r="BG41" s="110"/>
      <c r="BH41" s="110"/>
      <c r="BI41" s="110"/>
      <c r="BJ41" s="110"/>
      <c r="BK41" s="110"/>
      <c r="BL41" s="110"/>
      <c r="BM41" s="110"/>
      <c r="BN41" s="110"/>
      <c r="BO41" s="110"/>
      <c r="BP41" s="110"/>
      <c r="BQ41" s="110"/>
      <c r="BR41" s="110"/>
      <c r="BS41" s="110"/>
      <c r="BT41" s="110"/>
      <c r="BU41" s="110"/>
      <c r="BV41" s="110"/>
      <c r="BW41" s="110"/>
      <c r="BX41" s="110"/>
      <c r="BY41" s="110"/>
      <c r="BZ41" s="110"/>
      <c r="CA41" s="110"/>
      <c r="CB41" s="110"/>
      <c r="CC41" s="110"/>
      <c r="CD41" s="110"/>
      <c r="CE41" s="110"/>
      <c r="CF41" s="110"/>
      <c r="CG41" s="110"/>
      <c r="CH41" s="110"/>
      <c r="CI41" s="110"/>
      <c r="CJ41" s="110"/>
      <c r="CK41" s="110"/>
      <c r="CL41" s="110"/>
      <c r="CM41" s="110"/>
      <c r="CN41" s="110"/>
      <c r="CO41" s="110"/>
      <c r="CP41" s="110"/>
      <c r="CQ41" s="110"/>
      <c r="CR41" s="110"/>
      <c r="CS41" s="110"/>
      <c r="CT41" s="110"/>
      <c r="CU41" s="110"/>
      <c r="CV41" s="110"/>
      <c r="CW41" s="110"/>
      <c r="CX41" s="110"/>
    </row>
    <row r="42" spans="2:102" ht="15" customHeight="1" x14ac:dyDescent="0.25">
      <c r="G42" s="521"/>
      <c r="H42" s="804"/>
      <c r="I42" s="940"/>
      <c r="J42" s="940"/>
      <c r="K42" s="940"/>
      <c r="L42" s="940"/>
      <c r="M42" s="940"/>
      <c r="N42" s="940"/>
      <c r="O42" s="940"/>
      <c r="P42" s="940"/>
      <c r="Q42" s="940"/>
      <c r="R42" s="940"/>
      <c r="S42" s="940"/>
      <c r="T42" s="940"/>
      <c r="U42" s="940"/>
      <c r="V42" s="940"/>
      <c r="W42" s="940"/>
      <c r="X42" s="940"/>
      <c r="Y42" s="940"/>
      <c r="Z42" s="940"/>
      <c r="AA42" s="940"/>
      <c r="AB42" s="940"/>
      <c r="AC42" s="940"/>
      <c r="AD42" s="940"/>
      <c r="AE42" s="940"/>
      <c r="AF42" s="940"/>
      <c r="AG42" s="940"/>
      <c r="AH42" s="940"/>
      <c r="AI42" s="940"/>
      <c r="AJ42" s="940"/>
      <c r="AK42" s="805"/>
      <c r="AL42" s="110"/>
      <c r="AM42" s="110"/>
      <c r="AN42" s="110"/>
      <c r="AO42" s="110"/>
      <c r="AP42" s="110"/>
      <c r="AQ42" s="110"/>
      <c r="AR42" s="110"/>
      <c r="AS42" s="110"/>
      <c r="AT42" s="110"/>
      <c r="AU42" s="110"/>
      <c r="AV42" s="110"/>
      <c r="AW42" s="110"/>
      <c r="AX42" s="110"/>
      <c r="AY42" s="110"/>
      <c r="AZ42" s="110"/>
      <c r="BA42" s="110"/>
      <c r="BB42" s="110"/>
      <c r="BC42" s="110"/>
      <c r="BD42" s="110"/>
      <c r="BE42" s="110"/>
      <c r="BF42" s="110"/>
      <c r="BG42" s="110"/>
      <c r="BH42" s="110"/>
      <c r="BI42" s="110"/>
      <c r="BJ42" s="110"/>
      <c r="BK42" s="110"/>
      <c r="BL42" s="110"/>
      <c r="BM42" s="110"/>
      <c r="BN42" s="110"/>
      <c r="BO42" s="110"/>
      <c r="BP42" s="110"/>
      <c r="BQ42" s="110"/>
      <c r="BR42" s="110"/>
      <c r="BS42" s="110"/>
      <c r="BT42" s="110"/>
      <c r="BU42" s="110"/>
      <c r="BV42" s="110"/>
      <c r="BW42" s="110"/>
      <c r="BX42" s="110"/>
      <c r="BY42" s="110"/>
      <c r="BZ42" s="110"/>
      <c r="CA42" s="110"/>
      <c r="CB42" s="110"/>
      <c r="CC42" s="110"/>
      <c r="CD42" s="110"/>
      <c r="CE42" s="110"/>
      <c r="CF42" s="110"/>
      <c r="CG42" s="110"/>
      <c r="CH42" s="110"/>
      <c r="CI42" s="110"/>
      <c r="CJ42" s="110"/>
      <c r="CK42" s="110"/>
      <c r="CL42" s="110"/>
      <c r="CM42" s="110"/>
      <c r="CN42" s="110"/>
      <c r="CO42" s="110"/>
      <c r="CP42" s="110"/>
      <c r="CQ42" s="110"/>
      <c r="CR42" s="110"/>
      <c r="CS42" s="110"/>
      <c r="CT42" s="110"/>
      <c r="CU42" s="110"/>
      <c r="CV42" s="110"/>
      <c r="CW42" s="110"/>
      <c r="CX42" s="110"/>
    </row>
    <row r="43" spans="2:102" ht="15" customHeight="1" x14ac:dyDescent="0.25">
      <c r="G43" s="521"/>
      <c r="H43" s="202" t="str">
        <f>H18&amp;" menurut pemeriksa :"</f>
        <v>Penjualan Lokal menurut pemeriksa :</v>
      </c>
      <c r="I43" s="203"/>
      <c r="J43" s="203"/>
      <c r="K43" s="203"/>
      <c r="L43" s="203"/>
      <c r="M43" s="203"/>
      <c r="N43" s="203"/>
      <c r="O43" s="203"/>
      <c r="P43" s="203"/>
      <c r="Q43" s="203"/>
      <c r="R43" s="203"/>
      <c r="S43" s="203"/>
      <c r="T43" s="203"/>
      <c r="U43" s="203"/>
      <c r="V43" s="203"/>
      <c r="W43" s="203"/>
      <c r="X43" s="203"/>
      <c r="Y43" s="203"/>
      <c r="Z43" s="203"/>
      <c r="AA43" s="203"/>
      <c r="AB43" s="203"/>
      <c r="AK43" s="186"/>
      <c r="AL43" s="110"/>
      <c r="AM43" s="110"/>
      <c r="AN43" s="110"/>
      <c r="AO43" s="110"/>
      <c r="AP43" s="110"/>
      <c r="AQ43" s="110"/>
      <c r="AR43" s="110"/>
      <c r="AS43" s="110"/>
      <c r="AT43" s="110"/>
      <c r="AU43" s="110"/>
      <c r="AV43" s="110"/>
      <c r="AW43" s="110"/>
      <c r="AX43" s="110"/>
      <c r="AY43" s="110"/>
      <c r="AZ43" s="110"/>
      <c r="BA43" s="110"/>
      <c r="BB43" s="110"/>
      <c r="BC43" s="110"/>
      <c r="BD43" s="110"/>
      <c r="BE43" s="110"/>
      <c r="BF43" s="110"/>
      <c r="BG43" s="110"/>
      <c r="BH43" s="110"/>
      <c r="BI43" s="110"/>
      <c r="BJ43" s="110"/>
      <c r="BK43" s="110"/>
      <c r="BL43" s="110"/>
      <c r="BM43" s="110"/>
      <c r="BN43" s="110"/>
      <c r="BO43" s="110"/>
      <c r="BP43" s="110"/>
      <c r="BQ43" s="110"/>
      <c r="BR43" s="110"/>
      <c r="BS43" s="110"/>
      <c r="BT43" s="110"/>
      <c r="BU43" s="110"/>
      <c r="BV43" s="110"/>
      <c r="BW43" s="110"/>
      <c r="BX43" s="110"/>
      <c r="BY43" s="110"/>
      <c r="BZ43" s="110"/>
      <c r="CA43" s="110"/>
      <c r="CB43" s="110"/>
      <c r="CC43" s="110"/>
      <c r="CD43" s="110"/>
      <c r="CE43" s="110"/>
      <c r="CF43" s="110"/>
      <c r="CG43" s="110"/>
      <c r="CH43" s="110"/>
      <c r="CI43" s="110"/>
      <c r="CJ43" s="110"/>
      <c r="CK43" s="110"/>
      <c r="CL43" s="110"/>
      <c r="CM43" s="110"/>
      <c r="CN43" s="110"/>
      <c r="CO43" s="110"/>
      <c r="CP43" s="110"/>
      <c r="CQ43" s="110"/>
      <c r="CR43" s="110"/>
      <c r="CS43" s="110"/>
      <c r="CT43" s="110"/>
      <c r="CU43" s="110"/>
      <c r="CV43" s="110"/>
      <c r="CW43" s="110"/>
      <c r="CX43" s="110"/>
    </row>
    <row r="44" spans="2:102" ht="15" customHeight="1" x14ac:dyDescent="0.25">
      <c r="G44" s="521"/>
      <c r="H44" s="202" t="s">
        <v>1681</v>
      </c>
      <c r="I44" s="939" t="s">
        <v>1782</v>
      </c>
      <c r="J44" s="940"/>
      <c r="K44" s="940"/>
      <c r="L44" s="940"/>
      <c r="M44" s="940"/>
      <c r="N44" s="940"/>
      <c r="O44" s="940"/>
      <c r="P44" s="940"/>
      <c r="Q44" s="940"/>
      <c r="R44" s="940"/>
      <c r="S44" s="940"/>
      <c r="T44" s="940"/>
      <c r="U44" s="940"/>
      <c r="V44" s="940"/>
      <c r="W44" s="203" t="s">
        <v>1684</v>
      </c>
      <c r="X44" s="974">
        <f>IF(I45="Tidak Dilakukan Pengujian",X46,
IF(I45=M18,CO18,
IF(I45=M20,CO20,
IF(I45=M22,CO22,
IF(I45=M24,CO24,
IF(I45=M26,CO26,
IF(I45=M28,CO28,
IF(I45=M30,CO30,
IF(I45=M32,CO32,
IF(I45=M34,CO34,
IF(I45=M36,CO36,"Pilih teknik yang lain")))))))))))</f>
        <v>0</v>
      </c>
      <c r="Y44" s="940"/>
      <c r="Z44" s="940"/>
      <c r="AA44" s="940"/>
      <c r="AB44" s="940"/>
      <c r="AK44" s="186"/>
      <c r="AL44" s="110"/>
      <c r="AM44" s="110"/>
      <c r="AN44" s="110"/>
      <c r="AO44" s="110"/>
      <c r="AP44" s="110"/>
      <c r="AQ44" s="110"/>
      <c r="AR44" s="110"/>
      <c r="AS44" s="110"/>
      <c r="AT44" s="110"/>
      <c r="AU44" s="110"/>
      <c r="AV44" s="110"/>
      <c r="AW44" s="110"/>
      <c r="AX44" s="110"/>
      <c r="AY44" s="110"/>
      <c r="AZ44" s="110"/>
      <c r="BA44" s="110"/>
      <c r="BB44" s="110"/>
      <c r="BC44" s="110"/>
      <c r="BD44" s="110"/>
      <c r="BE44" s="110"/>
      <c r="BF44" s="110"/>
      <c r="BG44" s="110"/>
      <c r="BH44" s="110"/>
      <c r="BI44" s="110"/>
      <c r="BJ44" s="110"/>
      <c r="BK44" s="110"/>
      <c r="BL44" s="110"/>
      <c r="BM44" s="110"/>
      <c r="BN44" s="110"/>
      <c r="BO44" s="110"/>
      <c r="BP44" s="110"/>
      <c r="BQ44" s="110"/>
      <c r="BR44" s="110"/>
      <c r="BS44" s="110"/>
      <c r="BT44" s="110"/>
      <c r="BU44" s="110"/>
      <c r="BV44" s="110"/>
      <c r="BW44" s="110"/>
      <c r="BX44" s="110"/>
      <c r="BY44" s="110"/>
      <c r="BZ44" s="110"/>
      <c r="CA44" s="110"/>
      <c r="CB44" s="110"/>
      <c r="CC44" s="110"/>
      <c r="CD44" s="110"/>
      <c r="CE44" s="110"/>
      <c r="CF44" s="110"/>
      <c r="CG44" s="110"/>
      <c r="CH44" s="110"/>
      <c r="CI44" s="110"/>
      <c r="CJ44" s="110"/>
      <c r="CK44" s="110"/>
      <c r="CL44" s="110"/>
      <c r="CM44" s="110"/>
      <c r="CN44" s="110"/>
      <c r="CO44" s="110"/>
      <c r="CP44" s="110"/>
      <c r="CQ44" s="110"/>
      <c r="CR44" s="110"/>
      <c r="CS44" s="110"/>
      <c r="CT44" s="110"/>
      <c r="CU44" s="110"/>
      <c r="CV44" s="110"/>
      <c r="CW44" s="110"/>
      <c r="CX44" s="110"/>
    </row>
    <row r="45" spans="2:102" ht="15" customHeight="1" x14ac:dyDescent="0.25">
      <c r="G45" s="521"/>
      <c r="H45" s="202"/>
      <c r="I45" s="939" t="s">
        <v>2032</v>
      </c>
      <c r="J45" s="940"/>
      <c r="K45" s="940"/>
      <c r="L45" s="940"/>
      <c r="M45" s="940"/>
      <c r="N45" s="940"/>
      <c r="O45" s="940"/>
      <c r="P45" s="940"/>
      <c r="Q45" s="940"/>
      <c r="R45" s="940"/>
      <c r="S45" s="940"/>
      <c r="T45" s="940"/>
      <c r="U45" s="940"/>
      <c r="V45" s="940"/>
      <c r="W45" s="203"/>
      <c r="X45" s="522"/>
      <c r="Y45" s="522"/>
      <c r="Z45" s="522"/>
      <c r="AA45" s="522"/>
      <c r="AB45" s="522"/>
      <c r="AC45" s="204"/>
      <c r="AD45" s="204"/>
      <c r="AE45" s="204"/>
      <c r="AF45" s="204"/>
      <c r="AG45" s="204"/>
      <c r="AH45" s="204"/>
      <c r="AI45" s="204"/>
      <c r="AJ45" s="204"/>
      <c r="AK45" s="444"/>
      <c r="AL45" s="110"/>
      <c r="AM45" s="110"/>
      <c r="AN45" s="110"/>
      <c r="AO45" s="110"/>
      <c r="AP45" s="110"/>
      <c r="AQ45" s="110"/>
      <c r="AR45" s="110"/>
      <c r="AS45" s="110"/>
      <c r="AT45" s="110"/>
      <c r="AU45" s="110"/>
      <c r="AV45" s="110"/>
      <c r="AW45" s="110"/>
      <c r="AX45" s="110"/>
      <c r="AY45" s="110"/>
      <c r="AZ45" s="110"/>
      <c r="BA45" s="110"/>
      <c r="BB45" s="110"/>
      <c r="BC45" s="110"/>
      <c r="BD45" s="110"/>
      <c r="BE45" s="110"/>
      <c r="BF45" s="110"/>
      <c r="BG45" s="110"/>
      <c r="BH45" s="110"/>
      <c r="BI45" s="110"/>
      <c r="BJ45" s="110"/>
      <c r="BK45" s="110"/>
      <c r="BL45" s="110"/>
      <c r="BM45" s="110"/>
      <c r="BN45" s="110"/>
      <c r="BO45" s="110"/>
      <c r="BP45" s="110"/>
      <c r="BQ45" s="110"/>
      <c r="BR45" s="110"/>
      <c r="BS45" s="110"/>
      <c r="BT45" s="110"/>
      <c r="BU45" s="110"/>
      <c r="BV45" s="110"/>
      <c r="BW45" s="110"/>
      <c r="BX45" s="110"/>
      <c r="BY45" s="110"/>
      <c r="BZ45" s="110"/>
      <c r="CA45" s="110"/>
      <c r="CB45" s="110"/>
      <c r="CC45" s="110"/>
      <c r="CD45" s="110"/>
      <c r="CE45" s="110"/>
      <c r="CF45" s="110"/>
      <c r="CG45" s="110"/>
      <c r="CH45" s="110"/>
      <c r="CI45" s="110"/>
      <c r="CJ45" s="110"/>
      <c r="CK45" s="110"/>
      <c r="CL45" s="110"/>
      <c r="CM45" s="110"/>
      <c r="CN45" s="110"/>
      <c r="CO45" s="110"/>
      <c r="CP45" s="110"/>
      <c r="CQ45" s="110"/>
      <c r="CR45" s="110"/>
      <c r="CS45" s="110"/>
      <c r="CT45" s="110"/>
      <c r="CU45" s="110"/>
      <c r="CV45" s="110"/>
      <c r="CW45" s="110"/>
      <c r="CX45" s="110"/>
    </row>
    <row r="46" spans="2:102" ht="15" customHeight="1" x14ac:dyDescent="0.25">
      <c r="G46" s="521"/>
      <c r="H46" s="202" t="s">
        <v>1681</v>
      </c>
      <c r="I46" s="939" t="s">
        <v>1783</v>
      </c>
      <c r="J46" s="940"/>
      <c r="K46" s="940"/>
      <c r="L46" s="940"/>
      <c r="M46" s="940"/>
      <c r="N46" s="940"/>
      <c r="O46" s="940"/>
      <c r="P46" s="940"/>
      <c r="Q46" s="940"/>
      <c r="R46" s="940"/>
      <c r="S46" s="940"/>
      <c r="T46" s="940"/>
      <c r="U46" s="940"/>
      <c r="V46" s="940"/>
      <c r="W46" s="203" t="s">
        <v>1684</v>
      </c>
      <c r="X46" s="968">
        <f>'B-1'!$U$32</f>
        <v>0</v>
      </c>
      <c r="Y46" s="794"/>
      <c r="Z46" s="794"/>
      <c r="AA46" s="794"/>
      <c r="AB46" s="794"/>
      <c r="AC46" s="204"/>
      <c r="AD46" s="204"/>
      <c r="AE46" s="204"/>
      <c r="AF46" s="204"/>
      <c r="AG46" s="204"/>
      <c r="AH46" s="204"/>
      <c r="AI46" s="204"/>
      <c r="AJ46" s="204"/>
      <c r="AK46" s="444"/>
      <c r="AL46" s="110"/>
      <c r="AM46" s="110"/>
      <c r="AN46" s="110"/>
      <c r="AO46" s="110"/>
      <c r="AP46" s="110"/>
      <c r="AQ46" s="110"/>
      <c r="AR46" s="110"/>
      <c r="AS46" s="110"/>
      <c r="AT46" s="110"/>
      <c r="AU46" s="110"/>
      <c r="AV46" s="110"/>
      <c r="AW46" s="110"/>
      <c r="AX46" s="110"/>
      <c r="AY46" s="110"/>
      <c r="AZ46" s="110"/>
      <c r="BA46" s="110"/>
      <c r="BB46" s="110"/>
      <c r="BC46" s="110"/>
      <c r="BD46" s="110"/>
      <c r="BE46" s="110"/>
      <c r="BF46" s="110"/>
      <c r="BG46" s="110"/>
      <c r="BH46" s="110"/>
      <c r="BI46" s="110"/>
      <c r="BJ46" s="110"/>
      <c r="BK46" s="110"/>
      <c r="BL46" s="110"/>
      <c r="BM46" s="110"/>
      <c r="BN46" s="110"/>
      <c r="BO46" s="110"/>
      <c r="BP46" s="110"/>
      <c r="BQ46" s="110"/>
      <c r="BR46" s="110"/>
      <c r="BS46" s="110"/>
      <c r="BT46" s="110"/>
      <c r="BU46" s="110"/>
      <c r="BV46" s="110"/>
      <c r="BW46" s="110"/>
      <c r="BX46" s="110"/>
      <c r="BY46" s="110"/>
      <c r="BZ46" s="110"/>
      <c r="CA46" s="110"/>
      <c r="CB46" s="110"/>
      <c r="CC46" s="110"/>
      <c r="CD46" s="110"/>
      <c r="CE46" s="110"/>
      <c r="CF46" s="110"/>
      <c r="CG46" s="110"/>
      <c r="CH46" s="110"/>
      <c r="CI46" s="110"/>
      <c r="CJ46" s="110"/>
      <c r="CK46" s="110"/>
      <c r="CL46" s="110"/>
      <c r="CM46" s="110"/>
      <c r="CN46" s="110"/>
      <c r="CO46" s="110"/>
      <c r="CP46" s="110"/>
      <c r="CQ46" s="110"/>
      <c r="CR46" s="110"/>
      <c r="CS46" s="110"/>
      <c r="CT46" s="110"/>
      <c r="CU46" s="110"/>
      <c r="CV46" s="110"/>
      <c r="CW46" s="110"/>
      <c r="CX46" s="110"/>
    </row>
    <row r="47" spans="2:102" ht="15" customHeight="1" x14ac:dyDescent="0.25">
      <c r="G47" s="521"/>
      <c r="H47" s="202" t="s">
        <v>1772</v>
      </c>
      <c r="I47" s="203"/>
      <c r="J47" s="203"/>
      <c r="K47" s="203"/>
      <c r="L47" s="203"/>
      <c r="M47" s="203"/>
      <c r="N47" s="203"/>
      <c r="O47" s="203"/>
      <c r="P47" s="203"/>
      <c r="Q47" s="203"/>
      <c r="R47" s="203"/>
      <c r="S47" s="203"/>
      <c r="T47" s="203"/>
      <c r="U47" s="203"/>
      <c r="V47" s="203"/>
      <c r="W47" s="203" t="s">
        <v>1684</v>
      </c>
      <c r="X47" s="966">
        <f>X44-X46</f>
        <v>0</v>
      </c>
      <c r="Y47" s="789"/>
      <c r="Z47" s="789"/>
      <c r="AA47" s="789"/>
      <c r="AB47" s="789"/>
      <c r="AC47" s="204"/>
      <c r="AD47" s="204"/>
      <c r="AE47" s="204"/>
      <c r="AF47" s="204"/>
      <c r="AG47" s="204"/>
      <c r="AH47" s="204"/>
      <c r="AI47" s="204"/>
      <c r="AJ47" s="204"/>
      <c r="AK47" s="444"/>
      <c r="AL47" s="110"/>
      <c r="AM47" s="110"/>
      <c r="AN47" s="110"/>
      <c r="AO47" s="110"/>
      <c r="AP47" s="110"/>
      <c r="AQ47" s="110"/>
      <c r="AR47" s="110"/>
      <c r="AS47" s="110"/>
      <c r="AT47" s="110"/>
      <c r="AU47" s="110"/>
      <c r="AV47" s="110"/>
      <c r="AW47" s="110"/>
      <c r="AX47" s="110"/>
      <c r="AY47" s="110"/>
      <c r="AZ47" s="110"/>
      <c r="BA47" s="110"/>
      <c r="BB47" s="110"/>
      <c r="BC47" s="110"/>
      <c r="BD47" s="110"/>
      <c r="BE47" s="110"/>
      <c r="BF47" s="110"/>
      <c r="BG47" s="110"/>
      <c r="BH47" s="110"/>
      <c r="BI47" s="110"/>
      <c r="BJ47" s="110"/>
      <c r="BK47" s="110"/>
      <c r="BL47" s="110"/>
      <c r="BM47" s="110"/>
      <c r="BN47" s="110"/>
      <c r="BO47" s="110"/>
      <c r="BP47" s="110"/>
      <c r="BQ47" s="110"/>
      <c r="BR47" s="110"/>
      <c r="BS47" s="110"/>
      <c r="BT47" s="110"/>
      <c r="BU47" s="110"/>
      <c r="BV47" s="110"/>
      <c r="BW47" s="110"/>
      <c r="BX47" s="110"/>
      <c r="BY47" s="110"/>
      <c r="BZ47" s="110"/>
      <c r="CA47" s="110"/>
      <c r="CB47" s="110"/>
      <c r="CC47" s="110"/>
      <c r="CD47" s="110"/>
      <c r="CE47" s="110"/>
      <c r="CF47" s="110"/>
      <c r="CG47" s="110"/>
      <c r="CH47" s="110"/>
      <c r="CI47" s="110"/>
      <c r="CJ47" s="110"/>
      <c r="CK47" s="110"/>
      <c r="CL47" s="110"/>
      <c r="CM47" s="110"/>
      <c r="CN47" s="110"/>
      <c r="CO47" s="110"/>
      <c r="CP47" s="110"/>
      <c r="CQ47" s="110"/>
      <c r="CR47" s="110"/>
      <c r="CS47" s="110"/>
      <c r="CT47" s="110"/>
      <c r="CU47" s="110"/>
      <c r="CV47" s="110"/>
      <c r="CW47" s="110"/>
      <c r="CX47" s="110"/>
    </row>
    <row r="48" spans="2:102" ht="15" customHeight="1" x14ac:dyDescent="0.25">
      <c r="G48" s="521"/>
      <c r="H48" s="202"/>
      <c r="I48" s="203"/>
      <c r="J48" s="203"/>
      <c r="K48" s="203"/>
      <c r="L48" s="203"/>
      <c r="M48" s="203"/>
      <c r="N48" s="203"/>
      <c r="O48" s="203"/>
      <c r="P48" s="203"/>
      <c r="Q48" s="203"/>
      <c r="R48" s="203"/>
      <c r="S48" s="203"/>
      <c r="T48" s="203"/>
      <c r="U48" s="203"/>
      <c r="V48" s="203"/>
      <c r="W48" s="203"/>
      <c r="X48" s="522"/>
      <c r="Y48" s="522"/>
      <c r="Z48" s="522"/>
      <c r="AA48" s="522"/>
      <c r="AB48" s="522"/>
      <c r="AC48" s="204"/>
      <c r="AD48" s="204"/>
      <c r="AE48" s="204"/>
      <c r="AF48" s="204"/>
      <c r="AG48" s="204"/>
      <c r="AH48" s="204"/>
      <c r="AI48" s="204"/>
      <c r="AJ48" s="204"/>
      <c r="AK48" s="444"/>
      <c r="AL48" s="110"/>
      <c r="AM48" s="110"/>
      <c r="AN48" s="110"/>
      <c r="AO48" s="110"/>
      <c r="AP48" s="110"/>
      <c r="AQ48" s="110"/>
      <c r="AR48" s="110"/>
      <c r="AS48" s="110"/>
      <c r="AT48" s="110"/>
      <c r="AU48" s="110"/>
      <c r="AV48" s="110"/>
      <c r="AW48" s="110"/>
      <c r="AX48" s="110"/>
      <c r="AY48" s="110"/>
      <c r="AZ48" s="110"/>
      <c r="BA48" s="110"/>
      <c r="BB48" s="110"/>
      <c r="BC48" s="110"/>
      <c r="BD48" s="110"/>
      <c r="BE48" s="110"/>
      <c r="BF48" s="110"/>
      <c r="BG48" s="110"/>
      <c r="BH48" s="110"/>
      <c r="BI48" s="110"/>
      <c r="BJ48" s="110"/>
      <c r="BK48" s="110"/>
      <c r="BL48" s="110"/>
      <c r="BM48" s="110"/>
      <c r="BN48" s="110"/>
      <c r="BO48" s="110"/>
      <c r="BP48" s="110"/>
      <c r="BQ48" s="110"/>
      <c r="BR48" s="110"/>
      <c r="BS48" s="110"/>
      <c r="BT48" s="110"/>
      <c r="BU48" s="110"/>
      <c r="BV48" s="110"/>
      <c r="BW48" s="110"/>
      <c r="BX48" s="110"/>
      <c r="BY48" s="110"/>
      <c r="BZ48" s="110"/>
      <c r="CA48" s="110"/>
      <c r="CB48" s="110"/>
      <c r="CC48" s="110"/>
      <c r="CD48" s="110"/>
      <c r="CE48" s="110"/>
      <c r="CF48" s="110"/>
      <c r="CG48" s="110"/>
      <c r="CH48" s="110"/>
      <c r="CI48" s="110"/>
      <c r="CJ48" s="110"/>
      <c r="CK48" s="110"/>
      <c r="CL48" s="110"/>
      <c r="CM48" s="110"/>
      <c r="CN48" s="110"/>
      <c r="CO48" s="110"/>
      <c r="CP48" s="110"/>
      <c r="CQ48" s="110"/>
      <c r="CR48" s="110"/>
      <c r="CS48" s="110"/>
      <c r="CT48" s="110"/>
      <c r="CU48" s="110"/>
      <c r="CV48" s="110"/>
      <c r="CW48" s="110"/>
      <c r="CX48" s="110"/>
    </row>
    <row r="49" spans="7:102" ht="15" customHeight="1" x14ac:dyDescent="0.25">
      <c r="G49" s="521" t="s">
        <v>1784</v>
      </c>
      <c r="H49" s="202" t="s">
        <v>1785</v>
      </c>
      <c r="I49" s="203"/>
      <c r="J49" s="203"/>
      <c r="K49" s="203"/>
      <c r="L49" s="203"/>
      <c r="M49" s="203"/>
      <c r="N49" s="203"/>
      <c r="O49" s="203"/>
      <c r="P49" s="203"/>
      <c r="Q49" s="203"/>
      <c r="R49" s="203"/>
      <c r="S49" s="203"/>
      <c r="T49" s="203"/>
      <c r="U49" s="203"/>
      <c r="V49" s="203"/>
      <c r="W49" s="203"/>
      <c r="X49" s="203"/>
      <c r="Y49" s="203"/>
      <c r="Z49" s="203"/>
      <c r="AA49" s="203"/>
      <c r="AB49" s="203"/>
      <c r="AC49" s="204"/>
      <c r="AD49" s="204"/>
      <c r="AE49" s="204"/>
      <c r="AF49" s="204"/>
      <c r="AG49" s="204"/>
      <c r="AH49" s="204"/>
      <c r="AI49" s="204"/>
      <c r="AJ49" s="204"/>
      <c r="AK49" s="444"/>
      <c r="AL49" s="110"/>
      <c r="AM49" s="110"/>
      <c r="AN49" s="110"/>
      <c r="AO49" s="110"/>
      <c r="AP49" s="110"/>
      <c r="AQ49" s="110"/>
      <c r="AR49" s="110"/>
      <c r="AS49" s="110"/>
      <c r="AT49" s="110"/>
      <c r="AU49" s="110"/>
      <c r="AV49" s="110"/>
      <c r="AW49" s="110"/>
      <c r="AX49" s="110"/>
      <c r="AY49" s="110"/>
      <c r="AZ49" s="110"/>
      <c r="BA49" s="110"/>
      <c r="BB49" s="110"/>
      <c r="BC49" s="110"/>
      <c r="BD49" s="110"/>
      <c r="BE49" s="110"/>
      <c r="BF49" s="110"/>
      <c r="BG49" s="110"/>
      <c r="BH49" s="110"/>
      <c r="BI49" s="110"/>
      <c r="BJ49" s="110"/>
      <c r="BK49" s="110"/>
      <c r="BL49" s="110"/>
      <c r="BM49" s="110"/>
      <c r="BN49" s="110"/>
      <c r="BO49" s="110"/>
      <c r="BP49" s="110"/>
      <c r="BQ49" s="110"/>
      <c r="BR49" s="110"/>
      <c r="BS49" s="110"/>
      <c r="BT49" s="110"/>
      <c r="BU49" s="110"/>
      <c r="BV49" s="110"/>
      <c r="BW49" s="110"/>
      <c r="BX49" s="110"/>
      <c r="BY49" s="110"/>
      <c r="BZ49" s="110"/>
      <c r="CA49" s="110"/>
      <c r="CB49" s="110"/>
      <c r="CC49" s="110"/>
      <c r="CD49" s="110"/>
      <c r="CE49" s="110"/>
      <c r="CF49" s="110"/>
      <c r="CG49" s="110"/>
      <c r="CH49" s="110"/>
      <c r="CI49" s="110"/>
      <c r="CJ49" s="110"/>
      <c r="CK49" s="110"/>
      <c r="CL49" s="110"/>
      <c r="CM49" s="110"/>
      <c r="CN49" s="110"/>
      <c r="CO49" s="110"/>
      <c r="CP49" s="110"/>
      <c r="CQ49" s="110"/>
      <c r="CR49" s="110"/>
      <c r="CS49" s="110"/>
      <c r="CT49" s="110"/>
      <c r="CU49" s="110"/>
      <c r="CV49" s="110"/>
      <c r="CW49" s="110"/>
      <c r="CX49" s="110"/>
    </row>
    <row r="50" spans="7:102" ht="15" customHeight="1" x14ac:dyDescent="0.25">
      <c r="G50" s="521"/>
      <c r="H50" s="972" t="s">
        <v>1786</v>
      </c>
      <c r="I50" s="940"/>
      <c r="J50" s="940"/>
      <c r="K50" s="940"/>
      <c r="L50" s="940"/>
      <c r="M50" s="940"/>
      <c r="N50" s="940"/>
      <c r="O50" s="940"/>
      <c r="P50" s="940"/>
      <c r="Q50" s="940"/>
      <c r="R50" s="940"/>
      <c r="S50" s="940"/>
      <c r="T50" s="940"/>
      <c r="U50" s="940"/>
      <c r="V50" s="940"/>
      <c r="W50" s="940"/>
      <c r="X50" s="940"/>
      <c r="Y50" s="940"/>
      <c r="Z50" s="940"/>
      <c r="AA50" s="940"/>
      <c r="AB50" s="940"/>
      <c r="AC50" s="940"/>
      <c r="AD50" s="940"/>
      <c r="AE50" s="940"/>
      <c r="AF50" s="940"/>
      <c r="AG50" s="940"/>
      <c r="AH50" s="940"/>
      <c r="AI50" s="940"/>
      <c r="AJ50" s="940"/>
      <c r="AK50" s="805"/>
      <c r="AL50" s="110"/>
      <c r="AM50" s="110"/>
      <c r="AN50" s="110"/>
      <c r="AO50" s="110"/>
      <c r="AP50" s="110"/>
      <c r="AQ50" s="110"/>
      <c r="AR50" s="110"/>
      <c r="AS50" s="110"/>
      <c r="AT50" s="110"/>
      <c r="AU50" s="110"/>
      <c r="AV50" s="110"/>
      <c r="AW50" s="110"/>
      <c r="AX50" s="110"/>
      <c r="AY50" s="110"/>
      <c r="AZ50" s="110"/>
      <c r="BA50" s="110"/>
      <c r="BB50" s="110"/>
      <c r="BC50" s="110"/>
      <c r="BD50" s="110"/>
      <c r="BE50" s="110"/>
      <c r="BF50" s="110"/>
      <c r="BG50" s="110"/>
      <c r="BH50" s="110"/>
      <c r="BI50" s="110"/>
      <c r="BJ50" s="110"/>
      <c r="BK50" s="110"/>
      <c r="BL50" s="110"/>
      <c r="BM50" s="110"/>
      <c r="BN50" s="110"/>
      <c r="BO50" s="110"/>
      <c r="BP50" s="110"/>
      <c r="BQ50" s="110"/>
      <c r="BR50" s="110"/>
      <c r="BS50" s="110"/>
      <c r="BT50" s="110"/>
      <c r="BU50" s="110"/>
      <c r="BV50" s="110"/>
      <c r="BW50" s="110"/>
      <c r="BX50" s="110"/>
      <c r="BY50" s="110"/>
      <c r="BZ50" s="110"/>
      <c r="CA50" s="110"/>
      <c r="CB50" s="110"/>
      <c r="CC50" s="110"/>
      <c r="CD50" s="110"/>
      <c r="CE50" s="110"/>
      <c r="CF50" s="110"/>
      <c r="CG50" s="110"/>
      <c r="CH50" s="110"/>
      <c r="CI50" s="110"/>
      <c r="CJ50" s="110"/>
      <c r="CK50" s="110"/>
      <c r="CL50" s="110"/>
      <c r="CM50" s="110"/>
      <c r="CN50" s="110"/>
      <c r="CO50" s="110"/>
      <c r="CP50" s="110"/>
      <c r="CQ50" s="110"/>
      <c r="CR50" s="110"/>
      <c r="CS50" s="110"/>
      <c r="CT50" s="110"/>
      <c r="CU50" s="110"/>
      <c r="CV50" s="110"/>
      <c r="CW50" s="110"/>
      <c r="CX50" s="110"/>
    </row>
    <row r="51" spans="7:102" ht="15" customHeight="1" x14ac:dyDescent="0.25">
      <c r="G51" s="521"/>
      <c r="H51" s="804"/>
      <c r="I51" s="940"/>
      <c r="J51" s="940"/>
      <c r="K51" s="940"/>
      <c r="L51" s="940"/>
      <c r="M51" s="940"/>
      <c r="N51" s="940"/>
      <c r="O51" s="940"/>
      <c r="P51" s="940"/>
      <c r="Q51" s="940"/>
      <c r="R51" s="940"/>
      <c r="S51" s="940"/>
      <c r="T51" s="940"/>
      <c r="U51" s="940"/>
      <c r="V51" s="940"/>
      <c r="W51" s="940"/>
      <c r="X51" s="940"/>
      <c r="Y51" s="940"/>
      <c r="Z51" s="940"/>
      <c r="AA51" s="940"/>
      <c r="AB51" s="940"/>
      <c r="AC51" s="940"/>
      <c r="AD51" s="940"/>
      <c r="AE51" s="940"/>
      <c r="AF51" s="940"/>
      <c r="AG51" s="940"/>
      <c r="AH51" s="940"/>
      <c r="AI51" s="940"/>
      <c r="AJ51" s="940"/>
      <c r="AK51" s="805"/>
      <c r="AL51" s="110"/>
      <c r="AM51" s="110"/>
      <c r="AN51" s="110"/>
      <c r="AO51" s="110"/>
      <c r="AP51" s="110"/>
      <c r="AQ51" s="110"/>
      <c r="AR51" s="110"/>
      <c r="AS51" s="110"/>
      <c r="AT51" s="110"/>
      <c r="AU51" s="110"/>
      <c r="AV51" s="110"/>
      <c r="AW51" s="110"/>
      <c r="AX51" s="110"/>
      <c r="AY51" s="110"/>
      <c r="AZ51" s="110"/>
      <c r="BA51" s="110"/>
      <c r="BB51" s="110"/>
      <c r="BC51" s="110"/>
      <c r="BD51" s="110"/>
      <c r="BE51" s="110"/>
      <c r="BF51" s="110"/>
      <c r="BG51" s="110"/>
      <c r="BH51" s="110"/>
      <c r="BI51" s="110"/>
      <c r="BJ51" s="110"/>
      <c r="BK51" s="110"/>
      <c r="BL51" s="110"/>
      <c r="BM51" s="110"/>
      <c r="BN51" s="110"/>
      <c r="BO51" s="110"/>
      <c r="BP51" s="110"/>
      <c r="BQ51" s="110"/>
      <c r="BR51" s="110"/>
      <c r="BS51" s="110"/>
      <c r="BT51" s="110"/>
      <c r="BU51" s="110"/>
      <c r="BV51" s="110"/>
      <c r="BW51" s="110"/>
      <c r="BX51" s="110"/>
      <c r="BY51" s="110"/>
      <c r="BZ51" s="110"/>
      <c r="CA51" s="110"/>
      <c r="CB51" s="110"/>
      <c r="CC51" s="110"/>
      <c r="CD51" s="110"/>
      <c r="CE51" s="110"/>
      <c r="CF51" s="110"/>
      <c r="CG51" s="110"/>
      <c r="CH51" s="110"/>
      <c r="CI51" s="110"/>
      <c r="CJ51" s="110"/>
      <c r="CK51" s="110"/>
      <c r="CL51" s="110"/>
      <c r="CM51" s="110"/>
      <c r="CN51" s="110"/>
      <c r="CO51" s="110"/>
      <c r="CP51" s="110"/>
      <c r="CQ51" s="110"/>
      <c r="CR51" s="110"/>
      <c r="CS51" s="110"/>
      <c r="CT51" s="110"/>
      <c r="CU51" s="110"/>
      <c r="CV51" s="110"/>
      <c r="CW51" s="110"/>
      <c r="CX51" s="110"/>
    </row>
    <row r="52" spans="7:102" ht="15" customHeight="1" x14ac:dyDescent="0.25">
      <c r="G52" s="521"/>
      <c r="H52" s="804"/>
      <c r="I52" s="940"/>
      <c r="J52" s="940"/>
      <c r="K52" s="940"/>
      <c r="L52" s="940"/>
      <c r="M52" s="940"/>
      <c r="N52" s="940"/>
      <c r="O52" s="940"/>
      <c r="P52" s="940"/>
      <c r="Q52" s="940"/>
      <c r="R52" s="940"/>
      <c r="S52" s="940"/>
      <c r="T52" s="940"/>
      <c r="U52" s="940"/>
      <c r="V52" s="940"/>
      <c r="W52" s="940"/>
      <c r="X52" s="940"/>
      <c r="Y52" s="940"/>
      <c r="Z52" s="940"/>
      <c r="AA52" s="940"/>
      <c r="AB52" s="940"/>
      <c r="AC52" s="940"/>
      <c r="AD52" s="940"/>
      <c r="AE52" s="940"/>
      <c r="AF52" s="940"/>
      <c r="AG52" s="940"/>
      <c r="AH52" s="940"/>
      <c r="AI52" s="940"/>
      <c r="AJ52" s="940"/>
      <c r="AK52" s="805"/>
      <c r="AL52" s="110"/>
      <c r="AM52" s="110"/>
      <c r="AN52" s="110"/>
      <c r="AO52" s="110"/>
      <c r="AP52" s="110"/>
      <c r="AQ52" s="110"/>
      <c r="AR52" s="110"/>
      <c r="AS52" s="110"/>
      <c r="AT52" s="110"/>
      <c r="AU52" s="110"/>
      <c r="AV52" s="110"/>
      <c r="AW52" s="110"/>
      <c r="AX52" s="110"/>
      <c r="AY52" s="110"/>
      <c r="AZ52" s="110"/>
      <c r="BA52" s="110"/>
      <c r="BB52" s="110"/>
      <c r="BC52" s="110"/>
      <c r="BD52" s="110"/>
      <c r="BE52" s="110"/>
      <c r="BF52" s="110"/>
      <c r="BG52" s="110"/>
      <c r="BH52" s="110"/>
      <c r="BI52" s="110"/>
      <c r="BJ52" s="110"/>
      <c r="BK52" s="110"/>
      <c r="BL52" s="110"/>
      <c r="BM52" s="110"/>
      <c r="BN52" s="110"/>
      <c r="BO52" s="110"/>
      <c r="BP52" s="110"/>
      <c r="BQ52" s="110"/>
      <c r="BR52" s="110"/>
      <c r="BS52" s="110"/>
      <c r="BT52" s="110"/>
      <c r="BU52" s="110"/>
      <c r="BV52" s="110"/>
      <c r="BW52" s="110"/>
      <c r="BX52" s="110"/>
      <c r="BY52" s="110"/>
      <c r="BZ52" s="110"/>
      <c r="CA52" s="110"/>
      <c r="CB52" s="110"/>
      <c r="CC52" s="110"/>
      <c r="CD52" s="110"/>
      <c r="CE52" s="110"/>
      <c r="CF52" s="110"/>
      <c r="CG52" s="110"/>
      <c r="CH52" s="110"/>
      <c r="CI52" s="110"/>
      <c r="CJ52" s="110"/>
      <c r="CK52" s="110"/>
      <c r="CL52" s="110"/>
      <c r="CM52" s="110"/>
      <c r="CN52" s="110"/>
      <c r="CO52" s="110"/>
      <c r="CP52" s="110"/>
      <c r="CQ52" s="110"/>
      <c r="CR52" s="110"/>
      <c r="CS52" s="110"/>
      <c r="CT52" s="110"/>
      <c r="CU52" s="110"/>
      <c r="CV52" s="110"/>
      <c r="CW52" s="110"/>
      <c r="CX52" s="110"/>
    </row>
    <row r="53" spans="7:102" ht="15" customHeight="1" x14ac:dyDescent="0.25">
      <c r="G53" s="521"/>
      <c r="H53" s="804"/>
      <c r="I53" s="940"/>
      <c r="J53" s="940"/>
      <c r="K53" s="940"/>
      <c r="L53" s="940"/>
      <c r="M53" s="940"/>
      <c r="N53" s="940"/>
      <c r="O53" s="940"/>
      <c r="P53" s="940"/>
      <c r="Q53" s="940"/>
      <c r="R53" s="940"/>
      <c r="S53" s="940"/>
      <c r="T53" s="940"/>
      <c r="U53" s="940"/>
      <c r="V53" s="940"/>
      <c r="W53" s="940"/>
      <c r="X53" s="940"/>
      <c r="Y53" s="940"/>
      <c r="Z53" s="940"/>
      <c r="AA53" s="940"/>
      <c r="AB53" s="940"/>
      <c r="AC53" s="940"/>
      <c r="AD53" s="940"/>
      <c r="AE53" s="940"/>
      <c r="AF53" s="940"/>
      <c r="AG53" s="940"/>
      <c r="AH53" s="940"/>
      <c r="AI53" s="940"/>
      <c r="AJ53" s="940"/>
      <c r="AK53" s="805"/>
      <c r="AL53" s="110"/>
      <c r="AM53" s="110"/>
      <c r="AN53" s="110"/>
      <c r="AO53" s="110"/>
      <c r="AP53" s="110"/>
      <c r="AQ53" s="110"/>
      <c r="AR53" s="110"/>
      <c r="AS53" s="110"/>
      <c r="AT53" s="110"/>
      <c r="AU53" s="110"/>
      <c r="AV53" s="110"/>
      <c r="AW53" s="110"/>
      <c r="AX53" s="110"/>
      <c r="AY53" s="110"/>
      <c r="AZ53" s="110"/>
      <c r="BA53" s="110"/>
      <c r="BB53" s="110"/>
      <c r="BC53" s="110"/>
      <c r="BD53" s="110"/>
      <c r="BE53" s="110"/>
      <c r="BF53" s="110"/>
      <c r="BG53" s="110"/>
      <c r="BH53" s="110"/>
      <c r="BI53" s="110"/>
      <c r="BJ53" s="110"/>
      <c r="BK53" s="110"/>
      <c r="BL53" s="110"/>
      <c r="BM53" s="110"/>
      <c r="BN53" s="110"/>
      <c r="BO53" s="110"/>
      <c r="BP53" s="110"/>
      <c r="BQ53" s="110"/>
      <c r="BR53" s="110"/>
      <c r="BS53" s="110"/>
      <c r="BT53" s="110"/>
      <c r="BU53" s="110"/>
      <c r="BV53" s="110"/>
      <c r="BW53" s="110"/>
      <c r="BX53" s="110"/>
      <c r="BY53" s="110"/>
      <c r="BZ53" s="110"/>
      <c r="CA53" s="110"/>
      <c r="CB53" s="110"/>
      <c r="CC53" s="110"/>
      <c r="CD53" s="110"/>
      <c r="CE53" s="110"/>
      <c r="CF53" s="110"/>
      <c r="CG53" s="110"/>
      <c r="CH53" s="110"/>
      <c r="CI53" s="110"/>
      <c r="CJ53" s="110"/>
      <c r="CK53" s="110"/>
      <c r="CL53" s="110"/>
      <c r="CM53" s="110"/>
      <c r="CN53" s="110"/>
      <c r="CO53" s="110"/>
      <c r="CP53" s="110"/>
      <c r="CQ53" s="110"/>
      <c r="CR53" s="110"/>
      <c r="CS53" s="110"/>
      <c r="CT53" s="110"/>
      <c r="CU53" s="110"/>
      <c r="CV53" s="110"/>
      <c r="CW53" s="110"/>
      <c r="CX53" s="110"/>
    </row>
    <row r="54" spans="7:102" ht="15" customHeight="1" x14ac:dyDescent="0.25">
      <c r="G54" s="521"/>
      <c r="H54" s="202" t="s">
        <v>1787</v>
      </c>
      <c r="I54" s="203"/>
      <c r="J54" s="203"/>
      <c r="K54" s="203"/>
      <c r="L54" s="203"/>
      <c r="M54" s="203"/>
      <c r="N54" s="203"/>
      <c r="O54" s="203"/>
      <c r="P54" s="203"/>
      <c r="Q54" s="203"/>
      <c r="R54" s="203"/>
      <c r="S54" s="203"/>
      <c r="T54" s="203"/>
      <c r="U54" s="203"/>
      <c r="V54" s="203"/>
      <c r="W54" s="203"/>
      <c r="X54" s="522"/>
      <c r="Y54" s="522"/>
      <c r="Z54" s="522"/>
      <c r="AA54" s="522"/>
      <c r="AB54" s="522"/>
      <c r="AC54" s="435"/>
      <c r="AD54" s="435"/>
      <c r="AE54" s="435"/>
      <c r="AF54" s="435"/>
      <c r="AG54" s="435"/>
      <c r="AH54" s="435"/>
      <c r="AI54" s="435"/>
      <c r="AJ54" s="435"/>
      <c r="AK54" s="437"/>
      <c r="AL54" s="110"/>
      <c r="AM54" s="110"/>
      <c r="AN54" s="110"/>
      <c r="AO54" s="110"/>
      <c r="AP54" s="110"/>
      <c r="AQ54" s="110"/>
      <c r="AR54" s="110"/>
      <c r="AS54" s="110"/>
      <c r="AT54" s="110"/>
      <c r="AU54" s="110"/>
      <c r="AV54" s="110"/>
      <c r="AW54" s="110"/>
      <c r="AX54" s="110"/>
      <c r="AY54" s="110"/>
      <c r="AZ54" s="110"/>
      <c r="BA54" s="110"/>
      <c r="BB54" s="110"/>
      <c r="BC54" s="110"/>
      <c r="BD54" s="110"/>
      <c r="BE54" s="110"/>
      <c r="BF54" s="110"/>
      <c r="BG54" s="110"/>
      <c r="BH54" s="110"/>
      <c r="BI54" s="110"/>
      <c r="BJ54" s="110"/>
      <c r="BK54" s="110"/>
      <c r="BL54" s="110"/>
      <c r="BM54" s="110"/>
      <c r="BN54" s="110"/>
      <c r="BO54" s="110"/>
      <c r="BP54" s="110"/>
      <c r="BQ54" s="110"/>
      <c r="BR54" s="110"/>
      <c r="BS54" s="110"/>
      <c r="BT54" s="110"/>
      <c r="BU54" s="110"/>
      <c r="BV54" s="110"/>
      <c r="BW54" s="110"/>
      <c r="BX54" s="110"/>
      <c r="BY54" s="110"/>
      <c r="BZ54" s="110"/>
      <c r="CA54" s="110"/>
      <c r="CB54" s="110"/>
      <c r="CC54" s="110"/>
      <c r="CD54" s="110"/>
      <c r="CE54" s="110"/>
      <c r="CF54" s="110"/>
      <c r="CG54" s="110"/>
      <c r="CH54" s="110"/>
      <c r="CI54" s="110"/>
      <c r="CJ54" s="110"/>
      <c r="CK54" s="110"/>
      <c r="CL54" s="110"/>
      <c r="CM54" s="110"/>
      <c r="CN54" s="110"/>
      <c r="CO54" s="110"/>
      <c r="CP54" s="110"/>
      <c r="CQ54" s="110"/>
      <c r="CR54" s="110"/>
      <c r="CS54" s="110"/>
      <c r="CT54" s="110"/>
      <c r="CU54" s="110"/>
      <c r="CV54" s="110"/>
      <c r="CW54" s="110"/>
      <c r="CX54" s="110"/>
    </row>
    <row r="55" spans="7:102" ht="15" customHeight="1" x14ac:dyDescent="0.25">
      <c r="G55" s="521"/>
      <c r="H55" s="202" t="s">
        <v>1681</v>
      </c>
      <c r="I55" s="973" t="s">
        <v>2031</v>
      </c>
      <c r="J55" s="940"/>
      <c r="K55" s="940"/>
      <c r="L55" s="940"/>
      <c r="M55" s="940"/>
      <c r="N55" s="940"/>
      <c r="O55" s="940"/>
      <c r="P55" s="940"/>
      <c r="Q55" s="940"/>
      <c r="R55" s="940"/>
      <c r="S55" s="940"/>
      <c r="T55" s="940"/>
      <c r="U55" s="940"/>
      <c r="V55" s="940"/>
      <c r="W55" s="940"/>
      <c r="X55" s="940"/>
      <c r="Y55" s="940"/>
      <c r="Z55" s="940"/>
      <c r="AA55" s="940"/>
      <c r="AB55" s="940"/>
      <c r="AC55" s="435"/>
      <c r="AD55" s="435"/>
      <c r="AE55" s="435"/>
      <c r="AF55" s="435"/>
      <c r="AG55" s="435"/>
      <c r="AH55" s="435"/>
      <c r="AI55" s="435"/>
      <c r="AJ55" s="435"/>
      <c r="AK55" s="437"/>
      <c r="AL55" s="110"/>
      <c r="AM55" s="110"/>
      <c r="AN55" s="110"/>
      <c r="AO55" s="110"/>
      <c r="AP55" s="110"/>
      <c r="AQ55" s="110"/>
      <c r="AR55" s="110"/>
      <c r="AS55" s="110"/>
      <c r="AT55" s="110"/>
      <c r="AU55" s="110"/>
      <c r="AV55" s="110"/>
      <c r="AW55" s="110"/>
      <c r="AX55" s="110"/>
      <c r="AY55" s="110"/>
      <c r="AZ55" s="110"/>
      <c r="BA55" s="110"/>
      <c r="BB55" s="110"/>
      <c r="BC55" s="110"/>
      <c r="BD55" s="110"/>
      <c r="BE55" s="110"/>
      <c r="BF55" s="110"/>
      <c r="BG55" s="110"/>
      <c r="BH55" s="110"/>
      <c r="BI55" s="110"/>
      <c r="BJ55" s="110"/>
      <c r="BK55" s="110"/>
      <c r="BL55" s="110"/>
      <c r="BM55" s="110"/>
      <c r="BN55" s="110"/>
      <c r="BO55" s="110"/>
      <c r="BP55" s="110"/>
      <c r="BQ55" s="110"/>
      <c r="BR55" s="110"/>
      <c r="BS55" s="110"/>
      <c r="BT55" s="110"/>
      <c r="BU55" s="110"/>
      <c r="BV55" s="110"/>
      <c r="BW55" s="110"/>
      <c r="BX55" s="110"/>
      <c r="BY55" s="110"/>
      <c r="BZ55" s="110"/>
      <c r="CA55" s="110"/>
      <c r="CB55" s="110"/>
      <c r="CC55" s="110"/>
      <c r="CD55" s="110"/>
      <c r="CE55" s="110"/>
      <c r="CF55" s="110"/>
      <c r="CG55" s="110"/>
      <c r="CH55" s="110"/>
      <c r="CI55" s="110"/>
      <c r="CJ55" s="110"/>
      <c r="CK55" s="110"/>
      <c r="CL55" s="110"/>
      <c r="CM55" s="110"/>
      <c r="CN55" s="110"/>
      <c r="CO55" s="110"/>
      <c r="CP55" s="110"/>
      <c r="CQ55" s="110"/>
      <c r="CR55" s="110"/>
      <c r="CS55" s="110"/>
      <c r="CT55" s="110"/>
      <c r="CU55" s="110"/>
      <c r="CV55" s="110"/>
      <c r="CW55" s="110"/>
      <c r="CX55" s="110"/>
    </row>
    <row r="56" spans="7:102" ht="15" customHeight="1" x14ac:dyDescent="0.25">
      <c r="G56" s="521"/>
      <c r="H56" s="205"/>
      <c r="I56" s="435"/>
      <c r="W56" s="203"/>
      <c r="X56" s="203"/>
      <c r="Y56" s="203"/>
      <c r="Z56" s="203"/>
      <c r="AA56" s="203"/>
      <c r="AB56" s="203"/>
      <c r="AC56" s="204"/>
      <c r="AD56" s="204"/>
      <c r="AE56" s="204"/>
      <c r="AF56" s="204"/>
      <c r="AG56" s="204"/>
      <c r="AH56" s="204"/>
      <c r="AI56" s="204"/>
      <c r="AJ56" s="204"/>
      <c r="AK56" s="444"/>
      <c r="AL56" s="110"/>
      <c r="AM56" s="110"/>
      <c r="AN56" s="110"/>
      <c r="AO56" s="110"/>
      <c r="AP56" s="110"/>
      <c r="AQ56" s="110"/>
      <c r="AR56" s="110"/>
      <c r="AS56" s="110"/>
      <c r="AT56" s="110"/>
      <c r="AU56" s="110"/>
      <c r="AV56" s="110"/>
      <c r="AW56" s="110"/>
      <c r="AX56" s="110"/>
      <c r="AY56" s="110"/>
      <c r="AZ56" s="110"/>
      <c r="BA56" s="110"/>
      <c r="BB56" s="110"/>
      <c r="BC56" s="110"/>
      <c r="BD56" s="110"/>
      <c r="BE56" s="110"/>
      <c r="BF56" s="110"/>
      <c r="BG56" s="110"/>
      <c r="BH56" s="110"/>
      <c r="BI56" s="110"/>
      <c r="BJ56" s="110"/>
      <c r="BK56" s="110"/>
      <c r="BL56" s="110"/>
      <c r="BM56" s="110"/>
      <c r="BN56" s="110"/>
      <c r="BO56" s="110"/>
      <c r="BP56" s="110"/>
      <c r="BQ56" s="110"/>
      <c r="BR56" s="110"/>
      <c r="BS56" s="110"/>
      <c r="BT56" s="110"/>
      <c r="BU56" s="110"/>
      <c r="BV56" s="110"/>
      <c r="BW56" s="110"/>
      <c r="BX56" s="110"/>
      <c r="BY56" s="110"/>
      <c r="BZ56" s="110"/>
      <c r="CA56" s="110"/>
      <c r="CB56" s="110"/>
      <c r="CC56" s="110"/>
      <c r="CD56" s="110"/>
      <c r="CE56" s="110"/>
      <c r="CF56" s="110"/>
      <c r="CG56" s="110"/>
      <c r="CH56" s="110"/>
      <c r="CI56" s="110"/>
      <c r="CJ56" s="110"/>
      <c r="CK56" s="110"/>
      <c r="CL56" s="110"/>
      <c r="CM56" s="110"/>
      <c r="CN56" s="110"/>
      <c r="CO56" s="110"/>
      <c r="CP56" s="110"/>
      <c r="CQ56" s="110"/>
      <c r="CR56" s="110"/>
      <c r="CS56" s="110"/>
      <c r="CT56" s="110"/>
      <c r="CU56" s="110"/>
      <c r="CV56" s="110"/>
      <c r="CW56" s="110"/>
      <c r="CX56" s="110"/>
    </row>
    <row r="57" spans="7:102" ht="15" customHeight="1" x14ac:dyDescent="0.25">
      <c r="G57" s="521" t="s">
        <v>1788</v>
      </c>
      <c r="H57" s="205" t="s">
        <v>1789</v>
      </c>
      <c r="I57" s="435"/>
      <c r="W57" s="203"/>
      <c r="X57" s="203"/>
      <c r="Y57" s="203"/>
      <c r="Z57" s="203"/>
      <c r="AA57" s="203"/>
      <c r="AB57" s="203"/>
      <c r="AC57" s="204"/>
      <c r="AD57" s="204"/>
      <c r="AE57" s="204"/>
      <c r="AF57" s="204"/>
      <c r="AG57" s="204"/>
      <c r="AH57" s="204"/>
      <c r="AI57" s="204"/>
      <c r="AJ57" s="204"/>
      <c r="AK57" s="444"/>
      <c r="AL57" s="110"/>
      <c r="AM57" s="110"/>
      <c r="AN57" s="110"/>
      <c r="AO57" s="110"/>
      <c r="AP57" s="110"/>
      <c r="AQ57" s="110"/>
      <c r="AR57" s="110"/>
      <c r="AS57" s="110"/>
      <c r="AT57" s="110"/>
      <c r="AU57" s="110"/>
      <c r="AV57" s="110"/>
      <c r="AW57" s="110"/>
      <c r="AX57" s="110"/>
      <c r="AY57" s="110"/>
      <c r="AZ57" s="110"/>
      <c r="BA57" s="110"/>
      <c r="BB57" s="110"/>
      <c r="BC57" s="110"/>
      <c r="BD57" s="110"/>
      <c r="BE57" s="110"/>
      <c r="BF57" s="110"/>
      <c r="BG57" s="110"/>
      <c r="BH57" s="110"/>
      <c r="BI57" s="110"/>
      <c r="BJ57" s="110"/>
      <c r="BK57" s="110"/>
      <c r="BL57" s="110"/>
      <c r="BM57" s="110"/>
      <c r="BN57" s="110"/>
      <c r="BO57" s="110"/>
      <c r="BP57" s="110"/>
      <c r="BQ57" s="110"/>
      <c r="BR57" s="110"/>
      <c r="BS57" s="110"/>
      <c r="BT57" s="110"/>
      <c r="BU57" s="110"/>
      <c r="BV57" s="110"/>
      <c r="BW57" s="110"/>
      <c r="BX57" s="110"/>
      <c r="BY57" s="110"/>
      <c r="BZ57" s="110"/>
      <c r="CA57" s="110"/>
      <c r="CB57" s="110"/>
      <c r="CC57" s="110"/>
      <c r="CD57" s="110"/>
      <c r="CE57" s="110"/>
      <c r="CF57" s="110"/>
      <c r="CG57" s="110"/>
      <c r="CH57" s="110"/>
      <c r="CI57" s="110"/>
      <c r="CJ57" s="110"/>
      <c r="CK57" s="110"/>
      <c r="CL57" s="110"/>
      <c r="CM57" s="110"/>
      <c r="CN57" s="110"/>
      <c r="CO57" s="110"/>
      <c r="CP57" s="110"/>
      <c r="CQ57" s="110"/>
      <c r="CR57" s="110"/>
      <c r="CS57" s="110"/>
      <c r="CT57" s="110"/>
      <c r="CU57" s="110"/>
      <c r="CV57" s="110"/>
      <c r="CW57" s="110"/>
      <c r="CX57" s="110"/>
    </row>
    <row r="58" spans="7:102" ht="15" customHeight="1" x14ac:dyDescent="0.25">
      <c r="G58" s="521"/>
      <c r="H58" s="205">
        <v>1</v>
      </c>
      <c r="I58" s="435"/>
      <c r="W58" s="203"/>
      <c r="X58" s="203"/>
      <c r="Y58" s="203"/>
      <c r="Z58" s="203"/>
      <c r="AA58" s="203"/>
      <c r="AB58" s="203"/>
      <c r="AC58" s="204"/>
      <c r="AD58" s="204"/>
      <c r="AE58" s="204"/>
      <c r="AF58" s="204"/>
      <c r="AG58" s="204"/>
      <c r="AH58" s="204"/>
      <c r="AI58" s="204"/>
      <c r="AJ58" s="204"/>
      <c r="AK58" s="444"/>
      <c r="AL58" s="110"/>
      <c r="AM58" s="110"/>
      <c r="AN58" s="110"/>
      <c r="AO58" s="110"/>
      <c r="AP58" s="110"/>
      <c r="AQ58" s="110"/>
      <c r="AR58" s="110"/>
      <c r="AS58" s="110"/>
      <c r="AT58" s="110"/>
      <c r="AU58" s="110"/>
      <c r="AV58" s="110"/>
      <c r="AW58" s="110"/>
      <c r="AX58" s="110"/>
      <c r="AY58" s="110"/>
      <c r="AZ58" s="110"/>
      <c r="BA58" s="110"/>
      <c r="BB58" s="110"/>
      <c r="BC58" s="110"/>
      <c r="BD58" s="110"/>
      <c r="BE58" s="110"/>
      <c r="BF58" s="110"/>
      <c r="BG58" s="110"/>
      <c r="BH58" s="110"/>
      <c r="BI58" s="110"/>
      <c r="BJ58" s="110"/>
      <c r="BK58" s="110"/>
      <c r="BL58" s="110"/>
      <c r="BM58" s="110"/>
      <c r="BN58" s="110"/>
      <c r="BO58" s="110"/>
      <c r="BP58" s="110"/>
      <c r="BQ58" s="110"/>
      <c r="BR58" s="110"/>
      <c r="BS58" s="110"/>
      <c r="BT58" s="110"/>
      <c r="BU58" s="110"/>
      <c r="BV58" s="110"/>
      <c r="BW58" s="110"/>
      <c r="BX58" s="110"/>
      <c r="BY58" s="110"/>
      <c r="BZ58" s="110"/>
      <c r="CA58" s="110"/>
      <c r="CB58" s="110"/>
      <c r="CC58" s="110"/>
      <c r="CD58" s="110"/>
      <c r="CE58" s="110"/>
      <c r="CF58" s="110"/>
      <c r="CG58" s="110"/>
      <c r="CH58" s="110"/>
      <c r="CI58" s="110"/>
      <c r="CJ58" s="110"/>
      <c r="CK58" s="110"/>
      <c r="CL58" s="110"/>
      <c r="CM58" s="110"/>
      <c r="CN58" s="110"/>
      <c r="CO58" s="110"/>
      <c r="CP58" s="110"/>
      <c r="CQ58" s="110"/>
      <c r="CR58" s="110"/>
      <c r="CS58" s="110"/>
      <c r="CT58" s="110"/>
      <c r="CU58" s="110"/>
      <c r="CV58" s="110"/>
      <c r="CW58" s="110"/>
      <c r="CX58" s="110"/>
    </row>
    <row r="59" spans="7:102" ht="15" customHeight="1" x14ac:dyDescent="0.25">
      <c r="G59" s="521"/>
      <c r="H59" s="205">
        <v>2</v>
      </c>
      <c r="I59" s="435"/>
      <c r="W59" s="203"/>
      <c r="X59" s="203"/>
      <c r="Y59" s="203"/>
      <c r="Z59" s="203"/>
      <c r="AA59" s="203"/>
      <c r="AB59" s="203"/>
      <c r="AC59" s="204"/>
      <c r="AD59" s="204"/>
      <c r="AE59" s="204"/>
      <c r="AF59" s="204"/>
      <c r="AG59" s="204"/>
      <c r="AH59" s="204"/>
      <c r="AI59" s="204"/>
      <c r="AJ59" s="204"/>
      <c r="AK59" s="444"/>
      <c r="AL59" s="110"/>
      <c r="AM59" s="110"/>
      <c r="AN59" s="110"/>
      <c r="AO59" s="110"/>
      <c r="AP59" s="110"/>
      <c r="AQ59" s="110"/>
      <c r="AR59" s="110"/>
      <c r="AS59" s="110"/>
      <c r="AT59" s="110"/>
      <c r="AU59" s="110"/>
      <c r="AV59" s="110"/>
      <c r="AW59" s="110"/>
      <c r="AX59" s="110"/>
      <c r="AY59" s="110"/>
      <c r="AZ59" s="110"/>
      <c r="BA59" s="110"/>
      <c r="BB59" s="110"/>
      <c r="BC59" s="110"/>
      <c r="BD59" s="110"/>
      <c r="BE59" s="110"/>
      <c r="BF59" s="110"/>
      <c r="BG59" s="110"/>
      <c r="BH59" s="110"/>
      <c r="BI59" s="110"/>
      <c r="BJ59" s="110"/>
      <c r="BK59" s="110"/>
      <c r="BL59" s="110"/>
      <c r="BM59" s="110"/>
      <c r="BN59" s="110"/>
      <c r="BO59" s="110"/>
      <c r="BP59" s="110"/>
      <c r="BQ59" s="110"/>
      <c r="BR59" s="110"/>
      <c r="BS59" s="110"/>
      <c r="BT59" s="110"/>
      <c r="BU59" s="110"/>
      <c r="BV59" s="110"/>
      <c r="BW59" s="110"/>
      <c r="BX59" s="110"/>
      <c r="BY59" s="110"/>
      <c r="BZ59" s="110"/>
      <c r="CA59" s="110"/>
      <c r="CB59" s="110"/>
      <c r="CC59" s="110"/>
      <c r="CD59" s="110"/>
      <c r="CE59" s="110"/>
      <c r="CF59" s="110"/>
      <c r="CG59" s="110"/>
      <c r="CH59" s="110"/>
      <c r="CI59" s="110"/>
      <c r="CJ59" s="110"/>
      <c r="CK59" s="110"/>
      <c r="CL59" s="110"/>
      <c r="CM59" s="110"/>
      <c r="CN59" s="110"/>
      <c r="CO59" s="110"/>
      <c r="CP59" s="110"/>
      <c r="CQ59" s="110"/>
      <c r="CR59" s="110"/>
      <c r="CS59" s="110"/>
      <c r="CT59" s="110"/>
      <c r="CU59" s="110"/>
      <c r="CV59" s="110"/>
      <c r="CW59" s="110"/>
      <c r="CX59" s="110"/>
    </row>
    <row r="60" spans="7:102" ht="15" customHeight="1" x14ac:dyDescent="0.25">
      <c r="G60" s="521"/>
      <c r="H60" s="205">
        <v>3</v>
      </c>
      <c r="I60" s="435"/>
      <c r="W60" s="203"/>
      <c r="X60" s="203"/>
      <c r="Y60" s="203"/>
      <c r="Z60" s="203"/>
      <c r="AA60" s="203"/>
      <c r="AB60" s="203"/>
      <c r="AC60" s="204"/>
      <c r="AD60" s="204"/>
      <c r="AE60" s="204"/>
      <c r="AF60" s="204"/>
      <c r="AG60" s="204"/>
      <c r="AH60" s="204"/>
      <c r="AI60" s="204"/>
      <c r="AJ60" s="204"/>
      <c r="AK60" s="444"/>
      <c r="AL60" s="110"/>
      <c r="AM60" s="110"/>
      <c r="AN60" s="110"/>
      <c r="AO60" s="110"/>
      <c r="AP60" s="110"/>
      <c r="AQ60" s="110"/>
      <c r="AR60" s="110"/>
      <c r="AS60" s="110"/>
      <c r="AT60" s="110"/>
      <c r="AU60" s="110"/>
      <c r="AV60" s="110"/>
      <c r="AW60" s="110"/>
      <c r="AX60" s="110"/>
      <c r="AY60" s="110"/>
      <c r="AZ60" s="110"/>
      <c r="BA60" s="110"/>
      <c r="BB60" s="110"/>
      <c r="BC60" s="110"/>
      <c r="BD60" s="110"/>
      <c r="BE60" s="110"/>
      <c r="BF60" s="110"/>
      <c r="BG60" s="110"/>
      <c r="BH60" s="110"/>
      <c r="BI60" s="110"/>
      <c r="BJ60" s="110"/>
      <c r="BK60" s="110"/>
      <c r="BL60" s="110"/>
      <c r="BM60" s="110"/>
      <c r="BN60" s="110"/>
      <c r="BO60" s="110"/>
      <c r="BP60" s="110"/>
      <c r="BQ60" s="110"/>
      <c r="BR60" s="110"/>
      <c r="BS60" s="110"/>
      <c r="BT60" s="110"/>
      <c r="BU60" s="110"/>
      <c r="BV60" s="110"/>
      <c r="BW60" s="110"/>
      <c r="BX60" s="110"/>
      <c r="BY60" s="110"/>
      <c r="BZ60" s="110"/>
      <c r="CA60" s="110"/>
      <c r="CB60" s="110"/>
      <c r="CC60" s="110"/>
      <c r="CD60" s="110"/>
      <c r="CE60" s="110"/>
      <c r="CF60" s="110"/>
      <c r="CG60" s="110"/>
      <c r="CH60" s="110"/>
      <c r="CI60" s="110"/>
      <c r="CJ60" s="110"/>
      <c r="CK60" s="110"/>
      <c r="CL60" s="110"/>
      <c r="CM60" s="110"/>
      <c r="CN60" s="110"/>
      <c r="CO60" s="110"/>
      <c r="CP60" s="110"/>
      <c r="CQ60" s="110"/>
      <c r="CR60" s="110"/>
      <c r="CS60" s="110"/>
      <c r="CT60" s="110"/>
      <c r="CU60" s="110"/>
      <c r="CV60" s="110"/>
      <c r="CW60" s="110"/>
      <c r="CX60" s="110"/>
    </row>
    <row r="61" spans="7:102" ht="15" customHeight="1" x14ac:dyDescent="0.25">
      <c r="G61" s="521"/>
      <c r="H61" s="205"/>
      <c r="I61" s="435"/>
      <c r="W61" s="203"/>
      <c r="X61" s="203"/>
      <c r="Y61" s="203"/>
      <c r="Z61" s="203"/>
      <c r="AA61" s="203"/>
      <c r="AB61" s="203"/>
      <c r="AC61" s="204"/>
      <c r="AD61" s="204"/>
      <c r="AE61" s="204"/>
      <c r="AF61" s="204"/>
      <c r="AG61" s="204"/>
      <c r="AH61" s="204"/>
      <c r="AI61" s="204"/>
      <c r="AJ61" s="204"/>
      <c r="AK61" s="444"/>
      <c r="AL61" s="110"/>
      <c r="AM61" s="110"/>
      <c r="AN61" s="110"/>
      <c r="AO61" s="110"/>
      <c r="AP61" s="110"/>
      <c r="AQ61" s="110"/>
      <c r="AR61" s="110"/>
      <c r="AS61" s="110"/>
      <c r="AT61" s="110"/>
      <c r="AU61" s="110"/>
      <c r="AV61" s="110"/>
      <c r="AW61" s="110"/>
      <c r="AX61" s="110"/>
      <c r="AY61" s="110"/>
      <c r="AZ61" s="110"/>
      <c r="BA61" s="110"/>
      <c r="BB61" s="110"/>
      <c r="BC61" s="110"/>
      <c r="BD61" s="110"/>
      <c r="BE61" s="110"/>
      <c r="BF61" s="110"/>
      <c r="BG61" s="110"/>
      <c r="BH61" s="110"/>
      <c r="BI61" s="110"/>
      <c r="BJ61" s="110"/>
      <c r="BK61" s="110"/>
      <c r="BL61" s="110"/>
      <c r="BM61" s="110"/>
      <c r="BN61" s="110"/>
      <c r="BO61" s="110"/>
      <c r="BP61" s="110"/>
      <c r="BQ61" s="110"/>
      <c r="BR61" s="110"/>
      <c r="BS61" s="110"/>
      <c r="BT61" s="110"/>
      <c r="BU61" s="110"/>
      <c r="BV61" s="110"/>
      <c r="BW61" s="110"/>
      <c r="BX61" s="110"/>
      <c r="BY61" s="110"/>
      <c r="BZ61" s="110"/>
      <c r="CA61" s="110"/>
      <c r="CB61" s="110"/>
      <c r="CC61" s="110"/>
      <c r="CD61" s="110"/>
      <c r="CE61" s="110"/>
      <c r="CF61" s="110"/>
      <c r="CG61" s="110"/>
      <c r="CH61" s="110"/>
      <c r="CI61" s="110"/>
      <c r="CJ61" s="110"/>
      <c r="CK61" s="110"/>
      <c r="CL61" s="110"/>
      <c r="CM61" s="110"/>
      <c r="CN61" s="110"/>
      <c r="CO61" s="110"/>
      <c r="CP61" s="110"/>
      <c r="CQ61" s="110"/>
      <c r="CR61" s="110"/>
      <c r="CS61" s="110"/>
      <c r="CT61" s="110"/>
      <c r="CU61" s="110"/>
      <c r="CV61" s="110"/>
      <c r="CW61" s="110"/>
      <c r="CX61" s="110"/>
    </row>
    <row r="62" spans="7:102" ht="15" customHeight="1" x14ac:dyDescent="0.25">
      <c r="G62" s="521">
        <v>4</v>
      </c>
      <c r="H62" s="205" t="s">
        <v>1790</v>
      </c>
      <c r="I62" s="435"/>
      <c r="W62" s="203"/>
      <c r="X62" s="203"/>
      <c r="Y62" s="203"/>
      <c r="Z62" s="203"/>
      <c r="AA62" s="203"/>
      <c r="AB62" s="203"/>
      <c r="AC62" s="204"/>
      <c r="AD62" s="204"/>
      <c r="AE62" s="204"/>
      <c r="AF62" s="204"/>
      <c r="AG62" s="204"/>
      <c r="AH62" s="204"/>
      <c r="AI62" s="204"/>
      <c r="AJ62" s="204"/>
      <c r="AK62" s="444"/>
      <c r="AL62" s="110"/>
      <c r="AM62" s="110"/>
      <c r="AN62" s="110"/>
      <c r="AO62" s="110"/>
      <c r="AP62" s="110"/>
      <c r="AQ62" s="110"/>
      <c r="AR62" s="110"/>
      <c r="AS62" s="110"/>
      <c r="AT62" s="110"/>
      <c r="AU62" s="110"/>
      <c r="AV62" s="110"/>
      <c r="AW62" s="110"/>
      <c r="AX62" s="110"/>
      <c r="AY62" s="110"/>
      <c r="AZ62" s="110"/>
      <c r="BA62" s="110"/>
      <c r="BB62" s="110"/>
      <c r="BC62" s="110"/>
      <c r="BD62" s="110"/>
      <c r="BE62" s="110"/>
      <c r="BF62" s="110"/>
      <c r="BG62" s="110"/>
      <c r="BH62" s="110"/>
      <c r="BI62" s="110"/>
      <c r="BJ62" s="110"/>
      <c r="BK62" s="110"/>
      <c r="BL62" s="110"/>
      <c r="BM62" s="110"/>
      <c r="BN62" s="110"/>
      <c r="BO62" s="110"/>
      <c r="BP62" s="110"/>
      <c r="BQ62" s="110"/>
      <c r="BR62" s="110"/>
      <c r="BS62" s="110"/>
      <c r="BT62" s="110"/>
      <c r="BU62" s="110"/>
      <c r="BV62" s="110"/>
      <c r="BW62" s="110"/>
      <c r="BX62" s="110"/>
      <c r="BY62" s="110"/>
      <c r="BZ62" s="110"/>
      <c r="CA62" s="110"/>
      <c r="CB62" s="110"/>
      <c r="CC62" s="110"/>
      <c r="CD62" s="110"/>
      <c r="CE62" s="110"/>
      <c r="CF62" s="110"/>
      <c r="CG62" s="110"/>
      <c r="CH62" s="110"/>
      <c r="CI62" s="110"/>
      <c r="CJ62" s="110"/>
      <c r="CK62" s="110"/>
      <c r="CL62" s="110"/>
      <c r="CM62" s="110"/>
      <c r="CN62" s="110"/>
      <c r="CO62" s="110"/>
      <c r="CP62" s="110"/>
      <c r="CQ62" s="110"/>
      <c r="CR62" s="110"/>
      <c r="CS62" s="110"/>
      <c r="CT62" s="110"/>
      <c r="CU62" s="110"/>
      <c r="CV62" s="110"/>
      <c r="CW62" s="110"/>
      <c r="CX62" s="110"/>
    </row>
    <row r="63" spans="7:102" ht="15" customHeight="1" x14ac:dyDescent="0.25">
      <c r="G63" s="521"/>
      <c r="H63" s="205">
        <v>1</v>
      </c>
      <c r="I63" s="435"/>
      <c r="W63" s="203"/>
      <c r="X63" s="203"/>
      <c r="Y63" s="203"/>
      <c r="Z63" s="203"/>
      <c r="AA63" s="203"/>
      <c r="AB63" s="203"/>
      <c r="AC63" s="204"/>
      <c r="AD63" s="204"/>
      <c r="AE63" s="204"/>
      <c r="AF63" s="204"/>
      <c r="AG63" s="204"/>
      <c r="AH63" s="204"/>
      <c r="AI63" s="204"/>
      <c r="AJ63" s="204"/>
      <c r="AK63" s="444"/>
      <c r="AL63" s="110"/>
      <c r="AM63" s="110"/>
      <c r="AN63" s="110"/>
      <c r="AO63" s="110"/>
      <c r="AP63" s="110"/>
      <c r="AQ63" s="110"/>
      <c r="AR63" s="110"/>
      <c r="AS63" s="110"/>
      <c r="AT63" s="110"/>
      <c r="AU63" s="110"/>
      <c r="AV63" s="110"/>
      <c r="AW63" s="110"/>
      <c r="AX63" s="110"/>
      <c r="AY63" s="110"/>
      <c r="AZ63" s="110"/>
      <c r="BA63" s="110"/>
      <c r="BB63" s="110"/>
      <c r="BC63" s="110"/>
      <c r="BD63" s="110"/>
      <c r="BE63" s="110"/>
      <c r="BF63" s="110"/>
      <c r="BG63" s="110"/>
      <c r="BH63" s="110"/>
      <c r="BI63" s="110"/>
      <c r="BJ63" s="110"/>
      <c r="BK63" s="110"/>
      <c r="BL63" s="110"/>
      <c r="BM63" s="110"/>
      <c r="BN63" s="110"/>
      <c r="BO63" s="110"/>
      <c r="BP63" s="110"/>
      <c r="BQ63" s="110"/>
      <c r="BR63" s="110"/>
      <c r="BS63" s="110"/>
      <c r="BT63" s="110"/>
      <c r="BU63" s="110"/>
      <c r="BV63" s="110"/>
      <c r="BW63" s="110"/>
      <c r="BX63" s="110"/>
      <c r="BY63" s="110"/>
      <c r="BZ63" s="110"/>
      <c r="CA63" s="110"/>
      <c r="CB63" s="110"/>
      <c r="CC63" s="110"/>
      <c r="CD63" s="110"/>
      <c r="CE63" s="110"/>
      <c r="CF63" s="110"/>
      <c r="CG63" s="110"/>
      <c r="CH63" s="110"/>
      <c r="CI63" s="110"/>
      <c r="CJ63" s="110"/>
      <c r="CK63" s="110"/>
      <c r="CL63" s="110"/>
      <c r="CM63" s="110"/>
      <c r="CN63" s="110"/>
      <c r="CO63" s="110"/>
      <c r="CP63" s="110"/>
      <c r="CQ63" s="110"/>
      <c r="CR63" s="110"/>
      <c r="CS63" s="110"/>
      <c r="CT63" s="110"/>
      <c r="CU63" s="110"/>
      <c r="CV63" s="110"/>
      <c r="CW63" s="110"/>
      <c r="CX63" s="110"/>
    </row>
    <row r="64" spans="7:102" ht="15" customHeight="1" x14ac:dyDescent="0.25">
      <c r="G64" s="521"/>
      <c r="H64" s="205">
        <v>2</v>
      </c>
      <c r="I64" s="435"/>
      <c r="W64" s="203"/>
      <c r="X64" s="203"/>
      <c r="Y64" s="203"/>
      <c r="Z64" s="203"/>
      <c r="AA64" s="203"/>
      <c r="AB64" s="203"/>
      <c r="AC64" s="204"/>
      <c r="AD64" s="204"/>
      <c r="AE64" s="204"/>
      <c r="AF64" s="204"/>
      <c r="AG64" s="204"/>
      <c r="AH64" s="204"/>
      <c r="AI64" s="204"/>
      <c r="AJ64" s="204"/>
      <c r="AK64" s="444"/>
      <c r="AL64" s="110"/>
      <c r="AM64" s="110"/>
      <c r="AN64" s="110"/>
      <c r="AO64" s="110"/>
      <c r="AP64" s="110"/>
      <c r="AQ64" s="110"/>
      <c r="AR64" s="110"/>
      <c r="AS64" s="110"/>
      <c r="AT64" s="110"/>
      <c r="AU64" s="110"/>
      <c r="AV64" s="110"/>
      <c r="AW64" s="110"/>
      <c r="AX64" s="110"/>
      <c r="AY64" s="110"/>
      <c r="AZ64" s="110"/>
      <c r="BA64" s="110"/>
      <c r="BB64" s="110"/>
      <c r="BC64" s="110"/>
      <c r="BD64" s="110"/>
      <c r="BE64" s="110"/>
      <c r="BF64" s="110"/>
      <c r="BG64" s="110"/>
      <c r="BH64" s="110"/>
      <c r="BI64" s="110"/>
      <c r="BJ64" s="110"/>
      <c r="BK64" s="110"/>
      <c r="BL64" s="110"/>
      <c r="BM64" s="110"/>
      <c r="BN64" s="110"/>
      <c r="BO64" s="110"/>
      <c r="BP64" s="110"/>
      <c r="BQ64" s="110"/>
      <c r="BR64" s="110"/>
      <c r="BS64" s="110"/>
      <c r="BT64" s="110"/>
      <c r="BU64" s="110"/>
      <c r="BV64" s="110"/>
      <c r="BW64" s="110"/>
      <c r="BX64" s="110"/>
      <c r="BY64" s="110"/>
      <c r="BZ64" s="110"/>
      <c r="CA64" s="110"/>
      <c r="CB64" s="110"/>
      <c r="CC64" s="110"/>
      <c r="CD64" s="110"/>
      <c r="CE64" s="110"/>
      <c r="CF64" s="110"/>
      <c r="CG64" s="110"/>
      <c r="CH64" s="110"/>
      <c r="CI64" s="110"/>
      <c r="CJ64" s="110"/>
      <c r="CK64" s="110"/>
      <c r="CL64" s="110"/>
      <c r="CM64" s="110"/>
      <c r="CN64" s="110"/>
      <c r="CO64" s="110"/>
      <c r="CP64" s="110"/>
      <c r="CQ64" s="110"/>
      <c r="CR64" s="110"/>
      <c r="CS64" s="110"/>
      <c r="CT64" s="110"/>
      <c r="CU64" s="110"/>
      <c r="CV64" s="110"/>
      <c r="CW64" s="110"/>
      <c r="CX64" s="110"/>
    </row>
    <row r="65" spans="7:102" ht="15" customHeight="1" x14ac:dyDescent="0.25">
      <c r="G65" s="521"/>
      <c r="H65" s="205">
        <v>3</v>
      </c>
      <c r="I65" s="435"/>
      <c r="W65" s="203"/>
      <c r="X65" s="203"/>
      <c r="Y65" s="203"/>
      <c r="Z65" s="203"/>
      <c r="AA65" s="203"/>
      <c r="AB65" s="203"/>
      <c r="AC65" s="204"/>
      <c r="AD65" s="204"/>
      <c r="AE65" s="204"/>
      <c r="AF65" s="204"/>
      <c r="AG65" s="204"/>
      <c r="AH65" s="204"/>
      <c r="AI65" s="204"/>
      <c r="AJ65" s="204"/>
      <c r="AK65" s="444"/>
      <c r="AL65" s="110"/>
      <c r="AM65" s="110"/>
      <c r="AN65" s="110"/>
      <c r="AO65" s="110"/>
      <c r="AP65" s="110"/>
      <c r="AQ65" s="110"/>
      <c r="AR65" s="110"/>
      <c r="AS65" s="110"/>
      <c r="AT65" s="110"/>
      <c r="AU65" s="110"/>
      <c r="AV65" s="110"/>
      <c r="AW65" s="110"/>
      <c r="AX65" s="110"/>
      <c r="AY65" s="110"/>
      <c r="AZ65" s="110"/>
      <c r="BA65" s="110"/>
      <c r="BB65" s="110"/>
      <c r="BC65" s="110"/>
      <c r="BD65" s="110"/>
      <c r="BE65" s="110"/>
      <c r="BF65" s="110"/>
      <c r="BG65" s="110"/>
      <c r="BH65" s="110"/>
      <c r="BI65" s="110"/>
      <c r="BJ65" s="110"/>
      <c r="BK65" s="110"/>
      <c r="BL65" s="110"/>
      <c r="BM65" s="110"/>
      <c r="BN65" s="110"/>
      <c r="BO65" s="110"/>
      <c r="BP65" s="110"/>
      <c r="BQ65" s="110"/>
      <c r="BR65" s="110"/>
      <c r="BS65" s="110"/>
      <c r="BT65" s="110"/>
      <c r="BU65" s="110"/>
      <c r="BV65" s="110"/>
      <c r="BW65" s="110"/>
      <c r="BX65" s="110"/>
      <c r="BY65" s="110"/>
      <c r="BZ65" s="110"/>
      <c r="CA65" s="110"/>
      <c r="CB65" s="110"/>
      <c r="CC65" s="110"/>
      <c r="CD65" s="110"/>
      <c r="CE65" s="110"/>
      <c r="CF65" s="110"/>
      <c r="CG65" s="110"/>
      <c r="CH65" s="110"/>
      <c r="CI65" s="110"/>
      <c r="CJ65" s="110"/>
      <c r="CK65" s="110"/>
      <c r="CL65" s="110"/>
      <c r="CM65" s="110"/>
      <c r="CN65" s="110"/>
      <c r="CO65" s="110"/>
      <c r="CP65" s="110"/>
      <c r="CQ65" s="110"/>
      <c r="CR65" s="110"/>
      <c r="CS65" s="110"/>
      <c r="CT65" s="110"/>
      <c r="CU65" s="110"/>
      <c r="CV65" s="110"/>
      <c r="CW65" s="110"/>
      <c r="CX65" s="110"/>
    </row>
    <row r="66" spans="7:102" ht="14.25" customHeight="1" x14ac:dyDescent="0.25">
      <c r="G66" s="521"/>
      <c r="H66" s="205"/>
      <c r="I66" s="435"/>
      <c r="W66" s="203"/>
      <c r="X66" s="203"/>
      <c r="Y66" s="203"/>
      <c r="Z66" s="203"/>
      <c r="AA66" s="203"/>
      <c r="AB66" s="203"/>
      <c r="AC66" s="204"/>
      <c r="AD66" s="204"/>
      <c r="AE66" s="204"/>
      <c r="AF66" s="204"/>
      <c r="AG66" s="204"/>
      <c r="AH66" s="204"/>
      <c r="AI66" s="204"/>
      <c r="AJ66" s="204"/>
      <c r="AK66" s="444"/>
      <c r="AL66" s="110"/>
      <c r="AM66" s="110"/>
      <c r="AN66" s="110"/>
      <c r="AO66" s="110"/>
      <c r="AP66" s="110"/>
      <c r="AQ66" s="110"/>
      <c r="AR66" s="110"/>
      <c r="AS66" s="110"/>
      <c r="AT66" s="110"/>
      <c r="AU66" s="110"/>
      <c r="AV66" s="110"/>
      <c r="AW66" s="110"/>
      <c r="AX66" s="110"/>
      <c r="AY66" s="110"/>
      <c r="AZ66" s="110"/>
      <c r="BA66" s="110"/>
      <c r="BB66" s="110"/>
      <c r="BC66" s="110"/>
      <c r="BD66" s="110"/>
      <c r="BE66" s="110"/>
      <c r="BF66" s="110"/>
      <c r="BG66" s="110"/>
      <c r="BH66" s="110"/>
      <c r="BI66" s="110"/>
      <c r="BJ66" s="110"/>
      <c r="BK66" s="110"/>
      <c r="BL66" s="110"/>
      <c r="BM66" s="110"/>
      <c r="BN66" s="110"/>
      <c r="BO66" s="110"/>
      <c r="BP66" s="110"/>
      <c r="BQ66" s="110"/>
      <c r="BR66" s="110"/>
      <c r="BS66" s="110"/>
      <c r="BT66" s="110"/>
      <c r="BU66" s="110"/>
      <c r="BV66" s="110"/>
      <c r="BW66" s="110"/>
      <c r="BX66" s="110"/>
      <c r="BY66" s="110"/>
      <c r="BZ66" s="110"/>
      <c r="CA66" s="110"/>
      <c r="CB66" s="110"/>
      <c r="CC66" s="110"/>
      <c r="CD66" s="110"/>
      <c r="CE66" s="110"/>
      <c r="CF66" s="110"/>
      <c r="CG66" s="110"/>
      <c r="CH66" s="110"/>
      <c r="CI66" s="110"/>
      <c r="CJ66" s="110"/>
      <c r="CK66" s="110"/>
      <c r="CL66" s="110"/>
      <c r="CM66" s="110"/>
      <c r="CN66" s="110"/>
      <c r="CO66" s="110"/>
      <c r="CP66" s="110"/>
      <c r="CQ66" s="110"/>
      <c r="CR66" s="110"/>
      <c r="CS66" s="110"/>
      <c r="CT66" s="110"/>
      <c r="CU66" s="110"/>
      <c r="CV66" s="110"/>
      <c r="CW66" s="110"/>
      <c r="CX66" s="110"/>
    </row>
    <row r="67" spans="7:102" ht="14.25" customHeight="1" x14ac:dyDescent="0.25">
      <c r="G67" s="523"/>
      <c r="H67" s="206"/>
      <c r="I67" s="207"/>
      <c r="J67" s="207"/>
      <c r="K67" s="207"/>
      <c r="L67" s="207"/>
      <c r="M67" s="207"/>
      <c r="N67" s="207"/>
      <c r="O67" s="207"/>
      <c r="P67" s="207"/>
      <c r="Q67" s="207"/>
      <c r="R67" s="207"/>
      <c r="S67" s="207"/>
      <c r="T67" s="207"/>
      <c r="U67" s="207"/>
      <c r="V67" s="207"/>
      <c r="W67" s="207"/>
      <c r="X67" s="207"/>
      <c r="Y67" s="207"/>
      <c r="Z67" s="207"/>
      <c r="AA67" s="207"/>
      <c r="AB67" s="207"/>
      <c r="AC67" s="188"/>
      <c r="AD67" s="440"/>
      <c r="AE67" s="440"/>
      <c r="AF67" s="440"/>
      <c r="AG67" s="440"/>
      <c r="AH67" s="440"/>
      <c r="AI67" s="440"/>
      <c r="AJ67" s="440"/>
      <c r="AK67" s="439"/>
      <c r="AL67" s="110"/>
      <c r="AM67" s="110"/>
      <c r="AN67" s="110"/>
      <c r="AO67" s="110"/>
      <c r="AP67" s="110"/>
      <c r="AQ67" s="110"/>
      <c r="AR67" s="110"/>
      <c r="AS67" s="110"/>
      <c r="AT67" s="110"/>
      <c r="AU67" s="110"/>
      <c r="AV67" s="110"/>
      <c r="AW67" s="110"/>
      <c r="AX67" s="110"/>
      <c r="AY67" s="110"/>
      <c r="AZ67" s="110"/>
      <c r="BA67" s="110"/>
      <c r="BB67" s="110"/>
      <c r="BC67" s="110"/>
      <c r="BD67" s="110"/>
      <c r="BE67" s="110"/>
      <c r="BF67" s="110"/>
      <c r="BG67" s="110"/>
      <c r="BH67" s="110"/>
      <c r="BI67" s="110"/>
      <c r="BJ67" s="110"/>
      <c r="BK67" s="110"/>
      <c r="BL67" s="110"/>
      <c r="BM67" s="110"/>
      <c r="BN67" s="110"/>
      <c r="BO67" s="110"/>
      <c r="BP67" s="110"/>
      <c r="BQ67" s="110"/>
      <c r="BR67" s="110"/>
      <c r="BS67" s="110"/>
      <c r="BT67" s="110"/>
      <c r="BU67" s="110"/>
      <c r="BV67" s="110"/>
      <c r="BW67" s="110"/>
      <c r="BX67" s="110"/>
      <c r="BY67" s="110"/>
      <c r="BZ67" s="110"/>
      <c r="CA67" s="110"/>
      <c r="CB67" s="110"/>
      <c r="CC67" s="110"/>
      <c r="CD67" s="110"/>
      <c r="CE67" s="110"/>
      <c r="CF67" s="110"/>
      <c r="CG67" s="110"/>
      <c r="CH67" s="110"/>
      <c r="CI67" s="110"/>
      <c r="CJ67" s="110"/>
      <c r="CK67" s="110"/>
      <c r="CL67" s="110"/>
      <c r="CM67" s="110"/>
      <c r="CN67" s="110"/>
      <c r="CO67" s="110"/>
      <c r="CP67" s="110"/>
      <c r="CQ67" s="110"/>
      <c r="CR67" s="110"/>
      <c r="CS67" s="110"/>
      <c r="CT67" s="110"/>
      <c r="CU67" s="110"/>
      <c r="CV67" s="110"/>
      <c r="CW67" s="110"/>
      <c r="CX67" s="110"/>
    </row>
    <row r="68" spans="7:102" ht="14.25" customHeight="1" x14ac:dyDescent="0.25">
      <c r="AL68" s="110"/>
      <c r="AM68" s="110"/>
      <c r="AN68" s="110"/>
      <c r="AO68" s="110"/>
      <c r="AP68" s="110"/>
      <c r="AQ68" s="110"/>
      <c r="AR68" s="110"/>
      <c r="AS68" s="110"/>
      <c r="AT68" s="110"/>
      <c r="AU68" s="110"/>
      <c r="AV68" s="110"/>
      <c r="AW68" s="110"/>
      <c r="AX68" s="110"/>
      <c r="AY68" s="110"/>
      <c r="AZ68" s="110"/>
      <c r="BA68" s="110"/>
      <c r="BB68" s="110"/>
      <c r="BC68" s="110"/>
      <c r="BD68" s="110"/>
      <c r="BE68" s="110"/>
      <c r="BF68" s="110"/>
      <c r="BG68" s="110"/>
      <c r="BH68" s="110"/>
      <c r="BI68" s="110"/>
      <c r="BJ68" s="110"/>
      <c r="BK68" s="110"/>
      <c r="BL68" s="110"/>
      <c r="BM68" s="110"/>
      <c r="BN68" s="110"/>
      <c r="BO68" s="110"/>
      <c r="BP68" s="110"/>
      <c r="BQ68" s="110"/>
      <c r="BR68" s="110"/>
      <c r="BS68" s="110"/>
      <c r="BT68" s="110"/>
      <c r="BU68" s="110"/>
      <c r="BV68" s="110"/>
      <c r="BW68" s="110"/>
      <c r="BX68" s="110"/>
      <c r="BY68" s="110"/>
      <c r="BZ68" s="110"/>
      <c r="CA68" s="110"/>
      <c r="CB68" s="110"/>
      <c r="CC68" s="110"/>
      <c r="CD68" s="110"/>
      <c r="CE68" s="110"/>
      <c r="CF68" s="110"/>
      <c r="CG68" s="110"/>
      <c r="CH68" s="110"/>
      <c r="CI68" s="110"/>
      <c r="CJ68" s="110"/>
      <c r="CK68" s="110"/>
      <c r="CL68" s="110"/>
      <c r="CM68" s="110"/>
      <c r="CN68" s="110"/>
      <c r="CO68" s="110"/>
      <c r="CP68" s="110"/>
      <c r="CQ68" s="110"/>
      <c r="CR68" s="110"/>
      <c r="CS68" s="110"/>
      <c r="CT68" s="110"/>
      <c r="CU68" s="110"/>
      <c r="CV68" s="110"/>
      <c r="CW68" s="110"/>
      <c r="CX68" s="110"/>
    </row>
    <row r="69" spans="7:102" ht="14.25" customHeight="1" x14ac:dyDescent="0.25">
      <c r="AL69" s="110"/>
      <c r="AM69" s="110"/>
      <c r="AN69" s="110"/>
      <c r="AO69" s="110"/>
      <c r="AP69" s="110"/>
      <c r="AQ69" s="110"/>
      <c r="AR69" s="110"/>
      <c r="AS69" s="110"/>
      <c r="AT69" s="110"/>
      <c r="AU69" s="110"/>
      <c r="AV69" s="110"/>
      <c r="AW69" s="110"/>
      <c r="AX69" s="110"/>
      <c r="AY69" s="110"/>
      <c r="AZ69" s="110"/>
      <c r="BA69" s="110"/>
      <c r="BB69" s="110"/>
      <c r="BC69" s="110"/>
      <c r="BD69" s="110"/>
      <c r="BE69" s="110"/>
      <c r="BF69" s="110"/>
      <c r="BG69" s="110"/>
      <c r="BH69" s="110"/>
      <c r="BI69" s="110"/>
      <c r="BJ69" s="110"/>
      <c r="BK69" s="110"/>
      <c r="BL69" s="110"/>
      <c r="BM69" s="110"/>
      <c r="BN69" s="110"/>
      <c r="BO69" s="110"/>
      <c r="BP69" s="110"/>
      <c r="BQ69" s="110"/>
      <c r="BR69" s="110"/>
      <c r="BS69" s="110"/>
      <c r="BT69" s="110"/>
      <c r="BU69" s="110"/>
      <c r="BV69" s="110"/>
      <c r="BW69" s="110"/>
      <c r="BX69" s="110"/>
      <c r="BY69" s="110"/>
      <c r="BZ69" s="110"/>
      <c r="CA69" s="110"/>
      <c r="CB69" s="110"/>
      <c r="CC69" s="110"/>
      <c r="CD69" s="110"/>
      <c r="CE69" s="110"/>
      <c r="CF69" s="110"/>
      <c r="CG69" s="110"/>
      <c r="CH69" s="110"/>
      <c r="CI69" s="110"/>
      <c r="CJ69" s="110"/>
      <c r="CK69" s="110"/>
      <c r="CL69" s="110"/>
      <c r="CM69" s="110"/>
      <c r="CN69" s="110"/>
      <c r="CO69" s="110"/>
      <c r="CP69" s="110"/>
      <c r="CQ69" s="110"/>
      <c r="CR69" s="110"/>
      <c r="CS69" s="110"/>
      <c r="CT69" s="110"/>
      <c r="CU69" s="110"/>
      <c r="CV69" s="110"/>
      <c r="CW69" s="110"/>
      <c r="CX69" s="110"/>
    </row>
    <row r="70" spans="7:102" ht="14.25" customHeight="1" x14ac:dyDescent="0.25">
      <c r="AL70" s="110"/>
      <c r="AM70" s="110"/>
      <c r="AN70" s="110"/>
      <c r="AO70" s="110"/>
      <c r="AP70" s="110"/>
      <c r="AQ70" s="110"/>
      <c r="AR70" s="110"/>
      <c r="AS70" s="110"/>
      <c r="AT70" s="110"/>
      <c r="AU70" s="110"/>
      <c r="AV70" s="110"/>
      <c r="AW70" s="110"/>
      <c r="AX70" s="110"/>
      <c r="AY70" s="110"/>
      <c r="AZ70" s="110"/>
      <c r="BA70" s="110"/>
      <c r="BB70" s="110"/>
      <c r="BC70" s="110"/>
      <c r="BD70" s="110"/>
      <c r="BE70" s="110"/>
      <c r="BF70" s="110"/>
      <c r="BG70" s="110"/>
      <c r="BH70" s="110"/>
      <c r="BI70" s="110"/>
      <c r="BJ70" s="110"/>
      <c r="BK70" s="110"/>
      <c r="BL70" s="110"/>
      <c r="BM70" s="110"/>
      <c r="BN70" s="110"/>
      <c r="BO70" s="110"/>
      <c r="BP70" s="110"/>
      <c r="BQ70" s="110"/>
      <c r="BR70" s="110"/>
      <c r="BS70" s="110"/>
      <c r="BT70" s="110"/>
      <c r="BU70" s="110"/>
      <c r="BV70" s="110"/>
      <c r="BW70" s="110"/>
      <c r="BX70" s="110"/>
      <c r="BY70" s="110"/>
      <c r="BZ70" s="110"/>
      <c r="CA70" s="110"/>
      <c r="CB70" s="110"/>
      <c r="CC70" s="110"/>
      <c r="CD70" s="110"/>
      <c r="CE70" s="110"/>
      <c r="CF70" s="110"/>
      <c r="CG70" s="110"/>
      <c r="CH70" s="110"/>
      <c r="CI70" s="110"/>
      <c r="CJ70" s="110"/>
      <c r="CK70" s="110"/>
      <c r="CL70" s="110"/>
      <c r="CM70" s="110"/>
      <c r="CN70" s="110"/>
      <c r="CO70" s="110"/>
      <c r="CP70" s="110"/>
      <c r="CQ70" s="110"/>
      <c r="CR70" s="110"/>
      <c r="CS70" s="110"/>
      <c r="CT70" s="110"/>
      <c r="CU70" s="110"/>
      <c r="CV70" s="110"/>
      <c r="CW70" s="110"/>
      <c r="CX70" s="110"/>
    </row>
    <row r="71" spans="7:102" ht="14.25" customHeight="1" x14ac:dyDescent="0.25">
      <c r="AL71" s="110"/>
      <c r="AM71" s="110"/>
      <c r="AN71" s="110"/>
      <c r="AO71" s="110"/>
      <c r="AP71" s="110"/>
      <c r="AQ71" s="110"/>
      <c r="AR71" s="110"/>
      <c r="AS71" s="110"/>
      <c r="AT71" s="110"/>
      <c r="AU71" s="110"/>
      <c r="AV71" s="110"/>
      <c r="AW71" s="110"/>
      <c r="AX71" s="110"/>
      <c r="AY71" s="110"/>
      <c r="AZ71" s="110"/>
      <c r="BA71" s="110"/>
      <c r="BB71" s="110"/>
      <c r="BC71" s="110"/>
      <c r="BD71" s="110"/>
      <c r="BE71" s="110"/>
      <c r="BF71" s="110"/>
      <c r="BG71" s="110"/>
      <c r="BH71" s="110"/>
      <c r="BI71" s="110"/>
      <c r="BJ71" s="110"/>
      <c r="BK71" s="110"/>
      <c r="BL71" s="110"/>
      <c r="BM71" s="110"/>
      <c r="BN71" s="110"/>
      <c r="BO71" s="110"/>
      <c r="BP71" s="110"/>
      <c r="BQ71" s="110"/>
      <c r="BR71" s="110"/>
      <c r="BS71" s="110"/>
      <c r="BT71" s="110"/>
      <c r="BU71" s="110"/>
      <c r="BV71" s="110"/>
      <c r="BW71" s="110"/>
      <c r="BX71" s="110"/>
      <c r="BY71" s="110"/>
      <c r="BZ71" s="110"/>
      <c r="CA71" s="110"/>
      <c r="CB71" s="110"/>
      <c r="CC71" s="110"/>
      <c r="CD71" s="110"/>
      <c r="CE71" s="110"/>
      <c r="CF71" s="110"/>
      <c r="CG71" s="110"/>
      <c r="CH71" s="110"/>
      <c r="CI71" s="110"/>
      <c r="CJ71" s="110"/>
      <c r="CK71" s="110"/>
      <c r="CL71" s="110"/>
      <c r="CM71" s="110"/>
      <c r="CN71" s="110"/>
      <c r="CO71" s="110"/>
      <c r="CP71" s="110"/>
      <c r="CQ71" s="110"/>
      <c r="CR71" s="110"/>
      <c r="CS71" s="110"/>
      <c r="CT71" s="110"/>
      <c r="CU71" s="110"/>
      <c r="CV71" s="110"/>
      <c r="CW71" s="110"/>
      <c r="CX71" s="110"/>
    </row>
    <row r="72" spans="7:102" ht="14.25" customHeight="1" x14ac:dyDescent="0.25">
      <c r="G72" s="958" t="s">
        <v>1507</v>
      </c>
      <c r="H72" s="764"/>
      <c r="I72" s="764"/>
      <c r="J72" s="764"/>
      <c r="K72" s="764"/>
      <c r="L72" s="764"/>
      <c r="M72" s="764"/>
      <c r="N72" s="764"/>
      <c r="O72" s="764"/>
      <c r="P72" s="764"/>
      <c r="Q72" s="764"/>
      <c r="R72" s="764"/>
      <c r="S72" s="764"/>
      <c r="T72" s="764"/>
      <c r="U72" s="965" t="s">
        <v>1508</v>
      </c>
      <c r="V72" s="764"/>
      <c r="W72" s="764"/>
      <c r="X72" s="764"/>
      <c r="Y72" s="764"/>
      <c r="Z72" s="764"/>
      <c r="AA72" s="764"/>
      <c r="AB72" s="764"/>
      <c r="AC72" s="764"/>
      <c r="AD72" s="764"/>
      <c r="AE72" s="764"/>
      <c r="AF72" s="764"/>
      <c r="AG72" s="764"/>
      <c r="AH72" s="765"/>
      <c r="AL72" s="110"/>
      <c r="AM72" s="110"/>
      <c r="AN72" s="110"/>
      <c r="AO72" s="110"/>
      <c r="AP72" s="110"/>
      <c r="AQ72" s="110"/>
      <c r="AR72" s="110"/>
      <c r="AS72" s="110"/>
      <c r="AT72" s="110"/>
      <c r="AU72" s="110"/>
      <c r="AV72" s="110"/>
      <c r="AW72" s="110"/>
      <c r="AX72" s="110"/>
      <c r="AY72" s="110"/>
      <c r="AZ72" s="110"/>
      <c r="BA72" s="110"/>
      <c r="BB72" s="110"/>
      <c r="BC72" s="110"/>
      <c r="BD72" s="110"/>
      <c r="BE72" s="110"/>
      <c r="BF72" s="110"/>
      <c r="BG72" s="110"/>
      <c r="BH72" s="110"/>
      <c r="BI72" s="110"/>
      <c r="BJ72" s="110"/>
      <c r="BK72" s="110"/>
      <c r="BL72" s="110"/>
      <c r="BM72" s="110"/>
      <c r="BN72" s="110"/>
      <c r="BO72" s="110"/>
      <c r="BP72" s="110"/>
      <c r="BQ72" s="110"/>
      <c r="BR72" s="110"/>
      <c r="BS72" s="110"/>
      <c r="BT72" s="110"/>
      <c r="BU72" s="110"/>
      <c r="BV72" s="110"/>
      <c r="BW72" s="110"/>
      <c r="BX72" s="110"/>
      <c r="BY72" s="110"/>
      <c r="BZ72" s="110"/>
      <c r="CA72" s="110"/>
      <c r="CB72" s="110"/>
      <c r="CC72" s="110"/>
      <c r="CD72" s="110"/>
      <c r="CE72" s="110"/>
      <c r="CF72" s="110"/>
      <c r="CG72" s="110"/>
      <c r="CH72" s="110"/>
      <c r="CI72" s="110"/>
      <c r="CJ72" s="110"/>
      <c r="CK72" s="110"/>
      <c r="CL72" s="110"/>
      <c r="CM72" s="110"/>
      <c r="CN72" s="110"/>
      <c r="CO72" s="110"/>
      <c r="CP72" s="110"/>
      <c r="CQ72" s="110"/>
      <c r="CR72" s="110"/>
      <c r="CS72" s="110"/>
      <c r="CT72" s="110"/>
      <c r="CU72" s="110"/>
      <c r="CV72" s="110"/>
      <c r="CW72" s="110"/>
      <c r="CX72" s="110"/>
    </row>
    <row r="73" spans="7:102" ht="14.25" customHeight="1" x14ac:dyDescent="0.25">
      <c r="G73" s="956" t="s">
        <v>796</v>
      </c>
      <c r="H73" s="794"/>
      <c r="I73" s="794"/>
      <c r="J73" s="794"/>
      <c r="K73" s="794"/>
      <c r="L73" s="794"/>
      <c r="M73" s="958" t="s">
        <v>1511</v>
      </c>
      <c r="N73" s="764"/>
      <c r="O73" s="764"/>
      <c r="P73" s="764"/>
      <c r="Q73" s="965" t="s">
        <v>1510</v>
      </c>
      <c r="R73" s="764"/>
      <c r="S73" s="764"/>
      <c r="T73" s="765"/>
      <c r="U73" s="957" t="s">
        <v>796</v>
      </c>
      <c r="V73" s="794"/>
      <c r="W73" s="794"/>
      <c r="X73" s="794"/>
      <c r="Y73" s="794"/>
      <c r="Z73" s="794"/>
      <c r="AA73" s="965" t="s">
        <v>1511</v>
      </c>
      <c r="AB73" s="764"/>
      <c r="AC73" s="764"/>
      <c r="AD73" s="765"/>
      <c r="AE73" s="965" t="s">
        <v>1510</v>
      </c>
      <c r="AF73" s="764"/>
      <c r="AG73" s="764"/>
      <c r="AH73" s="765"/>
      <c r="AL73" s="110"/>
      <c r="AM73" s="110"/>
      <c r="AN73" s="110"/>
      <c r="AO73" s="110"/>
      <c r="AP73" s="110"/>
      <c r="AQ73" s="110"/>
      <c r="AR73" s="110"/>
      <c r="AS73" s="110"/>
      <c r="AT73" s="110"/>
      <c r="AU73" s="110"/>
      <c r="AV73" s="110"/>
      <c r="AW73" s="110"/>
      <c r="AX73" s="110"/>
      <c r="AY73" s="110"/>
      <c r="AZ73" s="110"/>
      <c r="BA73" s="110"/>
      <c r="BB73" s="110"/>
      <c r="BC73" s="110"/>
      <c r="BD73" s="110"/>
      <c r="BE73" s="110"/>
      <c r="BF73" s="110"/>
      <c r="BG73" s="110"/>
      <c r="BH73" s="110"/>
      <c r="BI73" s="110"/>
      <c r="BJ73" s="110"/>
      <c r="BK73" s="110"/>
      <c r="BL73" s="110"/>
      <c r="BM73" s="110"/>
      <c r="BN73" s="110"/>
      <c r="BO73" s="110"/>
      <c r="BP73" s="110"/>
      <c r="BQ73" s="110"/>
      <c r="BR73" s="110"/>
      <c r="BS73" s="110"/>
      <c r="BT73" s="110"/>
      <c r="BU73" s="110"/>
      <c r="BV73" s="110"/>
      <c r="BW73" s="110"/>
      <c r="BX73" s="110"/>
      <c r="BY73" s="110"/>
      <c r="BZ73" s="110"/>
      <c r="CA73" s="110"/>
      <c r="CB73" s="110"/>
      <c r="CC73" s="110"/>
      <c r="CD73" s="110"/>
      <c r="CE73" s="110"/>
      <c r="CF73" s="110"/>
      <c r="CG73" s="110"/>
      <c r="CH73" s="110"/>
      <c r="CI73" s="110"/>
      <c r="CJ73" s="110"/>
      <c r="CK73" s="110"/>
      <c r="CL73" s="110"/>
      <c r="CM73" s="110"/>
      <c r="CN73" s="110"/>
      <c r="CO73" s="110"/>
      <c r="CP73" s="110"/>
      <c r="CQ73" s="110"/>
      <c r="CR73" s="110"/>
      <c r="CS73" s="110"/>
      <c r="CT73" s="110"/>
      <c r="CU73" s="110"/>
      <c r="CV73" s="110"/>
      <c r="CW73" s="110"/>
      <c r="CX73" s="110"/>
    </row>
    <row r="74" spans="7:102" ht="14.25" customHeight="1" x14ac:dyDescent="0.25">
      <c r="G74" s="184"/>
      <c r="M74" s="184"/>
      <c r="Q74" s="184"/>
      <c r="T74" s="186"/>
      <c r="AA74" s="184"/>
      <c r="AD74" s="186"/>
      <c r="AE74" s="184"/>
      <c r="AH74" s="186"/>
      <c r="AL74" s="110"/>
      <c r="AM74" s="110"/>
      <c r="AN74" s="110"/>
      <c r="AO74" s="110"/>
      <c r="AP74" s="110"/>
      <c r="AQ74" s="110"/>
      <c r="AR74" s="110"/>
      <c r="AS74" s="110"/>
      <c r="AT74" s="110"/>
      <c r="AU74" s="110"/>
      <c r="AV74" s="110"/>
      <c r="AW74" s="110"/>
      <c r="AX74" s="110"/>
      <c r="AY74" s="110"/>
      <c r="AZ74" s="110"/>
      <c r="BA74" s="110"/>
      <c r="BB74" s="110"/>
      <c r="BC74" s="110"/>
      <c r="BD74" s="110"/>
      <c r="BE74" s="110"/>
      <c r="BF74" s="110"/>
      <c r="BG74" s="110"/>
      <c r="BH74" s="110"/>
      <c r="BI74" s="110"/>
      <c r="BJ74" s="110"/>
      <c r="BK74" s="110"/>
      <c r="BL74" s="110"/>
      <c r="BM74" s="110"/>
      <c r="BN74" s="110"/>
      <c r="BO74" s="110"/>
      <c r="BP74" s="110"/>
      <c r="BQ74" s="110"/>
      <c r="BR74" s="110"/>
      <c r="BS74" s="110"/>
      <c r="BT74" s="110"/>
      <c r="BU74" s="110"/>
      <c r="BV74" s="110"/>
      <c r="BW74" s="110"/>
      <c r="BX74" s="110"/>
      <c r="BY74" s="110"/>
      <c r="BZ74" s="110"/>
      <c r="CA74" s="110"/>
      <c r="CB74" s="110"/>
      <c r="CC74" s="110"/>
      <c r="CD74" s="110"/>
      <c r="CE74" s="110"/>
      <c r="CF74" s="110"/>
      <c r="CG74" s="110"/>
      <c r="CH74" s="110"/>
      <c r="CI74" s="110"/>
      <c r="CJ74" s="110"/>
      <c r="CK74" s="110"/>
      <c r="CL74" s="110"/>
      <c r="CM74" s="110"/>
      <c r="CN74" s="110"/>
      <c r="CO74" s="110"/>
      <c r="CP74" s="110"/>
      <c r="CQ74" s="110"/>
      <c r="CR74" s="110"/>
      <c r="CS74" s="110"/>
      <c r="CT74" s="110"/>
      <c r="CU74" s="110"/>
      <c r="CV74" s="110"/>
      <c r="CW74" s="110"/>
      <c r="CX74" s="110"/>
    </row>
    <row r="75" spans="7:102" ht="14.25" customHeight="1" x14ac:dyDescent="0.25">
      <c r="G75" s="294" t="s">
        <v>1681</v>
      </c>
      <c r="H75" s="295"/>
      <c r="I75" s="295"/>
      <c r="J75" s="295"/>
      <c r="K75" s="295"/>
      <c r="L75" s="295"/>
      <c r="M75" s="294"/>
      <c r="N75" s="295"/>
      <c r="O75" s="295"/>
      <c r="P75" s="295"/>
      <c r="Q75" s="294"/>
      <c r="R75" s="295"/>
      <c r="S75" s="295"/>
      <c r="T75" s="296"/>
      <c r="U75" s="294" t="s">
        <v>1681</v>
      </c>
      <c r="V75" s="295"/>
      <c r="W75" s="295"/>
      <c r="X75" s="295"/>
      <c r="Y75" s="295"/>
      <c r="Z75" s="295"/>
      <c r="AA75" s="294"/>
      <c r="AB75" s="295"/>
      <c r="AC75" s="295"/>
      <c r="AD75" s="296"/>
      <c r="AE75" s="294"/>
      <c r="AF75" s="295"/>
      <c r="AG75" s="295"/>
      <c r="AH75" s="296"/>
      <c r="AL75" s="110"/>
      <c r="AM75" s="110"/>
      <c r="AN75" s="110"/>
      <c r="AO75" s="110"/>
      <c r="AP75" s="110"/>
      <c r="AQ75" s="110"/>
      <c r="AR75" s="110"/>
      <c r="AS75" s="110"/>
      <c r="AT75" s="110"/>
      <c r="AU75" s="110"/>
      <c r="AV75" s="110"/>
      <c r="AW75" s="110"/>
      <c r="AX75" s="110"/>
      <c r="AY75" s="110"/>
      <c r="AZ75" s="110"/>
      <c r="BA75" s="110"/>
      <c r="BB75" s="110"/>
      <c r="BC75" s="110"/>
      <c r="BD75" s="110"/>
      <c r="BE75" s="110"/>
      <c r="BF75" s="110"/>
      <c r="BG75" s="110"/>
      <c r="BH75" s="110"/>
      <c r="BI75" s="110"/>
      <c r="BJ75" s="110"/>
      <c r="BK75" s="110"/>
      <c r="BL75" s="110"/>
      <c r="BM75" s="110"/>
      <c r="BN75" s="110"/>
      <c r="BO75" s="110"/>
      <c r="BP75" s="110"/>
      <c r="BQ75" s="110"/>
      <c r="BR75" s="110"/>
      <c r="BS75" s="110"/>
      <c r="BT75" s="110"/>
      <c r="BU75" s="110"/>
      <c r="BV75" s="110"/>
      <c r="BW75" s="110"/>
      <c r="BX75" s="110"/>
      <c r="BY75" s="110"/>
      <c r="BZ75" s="110"/>
      <c r="CA75" s="110"/>
      <c r="CB75" s="110"/>
      <c r="CC75" s="110"/>
      <c r="CD75" s="110"/>
      <c r="CE75" s="110"/>
      <c r="CF75" s="110"/>
      <c r="CG75" s="110"/>
      <c r="CH75" s="110"/>
      <c r="CI75" s="110"/>
      <c r="CJ75" s="110"/>
      <c r="CK75" s="110"/>
      <c r="CL75" s="110"/>
      <c r="CM75" s="110"/>
      <c r="CN75" s="110"/>
      <c r="CO75" s="110"/>
      <c r="CP75" s="110"/>
      <c r="CQ75" s="110"/>
      <c r="CR75" s="110"/>
      <c r="CS75" s="110"/>
      <c r="CT75" s="110"/>
      <c r="CU75" s="110"/>
      <c r="CV75" s="110"/>
      <c r="CW75" s="110"/>
      <c r="CX75" s="110"/>
    </row>
    <row r="76" spans="7:102" ht="14.25" customHeight="1" x14ac:dyDescent="0.25">
      <c r="G76" s="294" t="s">
        <v>1681</v>
      </c>
      <c r="H76" s="295"/>
      <c r="I76" s="295"/>
      <c r="J76" s="295"/>
      <c r="K76" s="295"/>
      <c r="L76" s="295"/>
      <c r="M76" s="294"/>
      <c r="N76" s="295"/>
      <c r="O76" s="295"/>
      <c r="P76" s="295"/>
      <c r="Q76" s="294"/>
      <c r="R76" s="295"/>
      <c r="S76" s="295"/>
      <c r="T76" s="296"/>
      <c r="U76" s="294"/>
      <c r="V76" s="295"/>
      <c r="W76" s="295"/>
      <c r="X76" s="295"/>
      <c r="Y76" s="295"/>
      <c r="Z76" s="295"/>
      <c r="AA76" s="294"/>
      <c r="AB76" s="295"/>
      <c r="AC76" s="295"/>
      <c r="AD76" s="296"/>
      <c r="AE76" s="294"/>
      <c r="AF76" s="295"/>
      <c r="AG76" s="295"/>
      <c r="AH76" s="296"/>
      <c r="AL76" s="110"/>
      <c r="AM76" s="110"/>
      <c r="AN76" s="110"/>
      <c r="AO76" s="110"/>
      <c r="AP76" s="110"/>
      <c r="AQ76" s="110"/>
      <c r="AR76" s="110"/>
      <c r="AS76" s="110"/>
      <c r="AT76" s="110"/>
      <c r="AU76" s="110"/>
      <c r="AV76" s="110"/>
      <c r="AW76" s="110"/>
      <c r="AX76" s="110"/>
      <c r="AY76" s="110"/>
      <c r="AZ76" s="110"/>
      <c r="BA76" s="110"/>
      <c r="BB76" s="110"/>
      <c r="BC76" s="110"/>
      <c r="BD76" s="110"/>
      <c r="BE76" s="110"/>
      <c r="BF76" s="110"/>
      <c r="BG76" s="110"/>
      <c r="BH76" s="110"/>
      <c r="BI76" s="110"/>
      <c r="BJ76" s="110"/>
      <c r="BK76" s="110"/>
      <c r="BL76" s="110"/>
      <c r="BM76" s="110"/>
      <c r="BN76" s="110"/>
      <c r="BO76" s="110"/>
      <c r="BP76" s="110"/>
      <c r="BQ76" s="110"/>
      <c r="BR76" s="110"/>
      <c r="BS76" s="110"/>
      <c r="BT76" s="110"/>
      <c r="BU76" s="110"/>
      <c r="BV76" s="110"/>
      <c r="BW76" s="110"/>
      <c r="BX76" s="110"/>
      <c r="BY76" s="110"/>
      <c r="BZ76" s="110"/>
      <c r="CA76" s="110"/>
      <c r="CB76" s="110"/>
      <c r="CC76" s="110"/>
      <c r="CD76" s="110"/>
      <c r="CE76" s="110"/>
      <c r="CF76" s="110"/>
      <c r="CG76" s="110"/>
      <c r="CH76" s="110"/>
      <c r="CI76" s="110"/>
      <c r="CJ76" s="110"/>
      <c r="CK76" s="110"/>
      <c r="CL76" s="110"/>
      <c r="CM76" s="110"/>
      <c r="CN76" s="110"/>
      <c r="CO76" s="110"/>
      <c r="CP76" s="110"/>
      <c r="CQ76" s="110"/>
      <c r="CR76" s="110"/>
      <c r="CS76" s="110"/>
      <c r="CT76" s="110"/>
      <c r="CU76" s="110"/>
      <c r="CV76" s="110"/>
      <c r="CW76" s="110"/>
      <c r="CX76" s="110"/>
    </row>
    <row r="77" spans="7:102" ht="14.25" customHeight="1" x14ac:dyDescent="0.25">
      <c r="G77" s="294" t="s">
        <v>1681</v>
      </c>
      <c r="H77" s="295"/>
      <c r="I77" s="295"/>
      <c r="J77" s="295"/>
      <c r="K77" s="295"/>
      <c r="L77" s="295"/>
      <c r="M77" s="294"/>
      <c r="N77" s="295"/>
      <c r="O77" s="295"/>
      <c r="P77" s="295"/>
      <c r="Q77" s="294"/>
      <c r="R77" s="295"/>
      <c r="S77" s="295"/>
      <c r="T77" s="296"/>
      <c r="U77" s="294"/>
      <c r="V77" s="295"/>
      <c r="W77" s="295"/>
      <c r="X77" s="295"/>
      <c r="Y77" s="295"/>
      <c r="Z77" s="295"/>
      <c r="AA77" s="294"/>
      <c r="AB77" s="295"/>
      <c r="AC77" s="295"/>
      <c r="AD77" s="296"/>
      <c r="AE77" s="294"/>
      <c r="AF77" s="295"/>
      <c r="AG77" s="295"/>
      <c r="AH77" s="296"/>
      <c r="AL77" s="110"/>
      <c r="AM77" s="110"/>
      <c r="AN77" s="110"/>
      <c r="AO77" s="110"/>
      <c r="AP77" s="110"/>
      <c r="AQ77" s="110"/>
      <c r="AR77" s="110"/>
      <c r="AS77" s="110"/>
      <c r="AT77" s="110"/>
      <c r="AU77" s="110"/>
      <c r="AV77" s="110"/>
      <c r="AW77" s="110"/>
      <c r="AX77" s="110"/>
      <c r="AY77" s="110"/>
      <c r="AZ77" s="110"/>
      <c r="BA77" s="110"/>
      <c r="BB77" s="110"/>
      <c r="BC77" s="110"/>
      <c r="BD77" s="110"/>
      <c r="BE77" s="110"/>
      <c r="BF77" s="110"/>
      <c r="BG77" s="110"/>
      <c r="BH77" s="110"/>
      <c r="BI77" s="110"/>
      <c r="BJ77" s="110"/>
      <c r="BK77" s="110"/>
      <c r="BL77" s="110"/>
      <c r="BM77" s="110"/>
      <c r="BN77" s="110"/>
      <c r="BO77" s="110"/>
      <c r="BP77" s="110"/>
      <c r="BQ77" s="110"/>
      <c r="BR77" s="110"/>
      <c r="BS77" s="110"/>
      <c r="BT77" s="110"/>
      <c r="BU77" s="110"/>
      <c r="BV77" s="110"/>
      <c r="BW77" s="110"/>
      <c r="BX77" s="110"/>
      <c r="BY77" s="110"/>
      <c r="BZ77" s="110"/>
      <c r="CA77" s="110"/>
      <c r="CB77" s="110"/>
      <c r="CC77" s="110"/>
      <c r="CD77" s="110"/>
      <c r="CE77" s="110"/>
      <c r="CF77" s="110"/>
      <c r="CG77" s="110"/>
      <c r="CH77" s="110"/>
      <c r="CI77" s="110"/>
      <c r="CJ77" s="110"/>
      <c r="CK77" s="110"/>
      <c r="CL77" s="110"/>
      <c r="CM77" s="110"/>
      <c r="CN77" s="110"/>
      <c r="CO77" s="110"/>
      <c r="CP77" s="110"/>
      <c r="CQ77" s="110"/>
      <c r="CR77" s="110"/>
      <c r="CS77" s="110"/>
      <c r="CT77" s="110"/>
      <c r="CU77" s="110"/>
      <c r="CV77" s="110"/>
      <c r="CW77" s="110"/>
      <c r="CX77" s="110"/>
    </row>
    <row r="78" spans="7:102" ht="14.25" customHeight="1" x14ac:dyDescent="0.25">
      <c r="G78" s="294" t="s">
        <v>1681</v>
      </c>
      <c r="H78" s="295"/>
      <c r="I78" s="295"/>
      <c r="J78" s="295"/>
      <c r="K78" s="295"/>
      <c r="L78" s="295"/>
      <c r="M78" s="294"/>
      <c r="N78" s="295"/>
      <c r="O78" s="295"/>
      <c r="P78" s="295"/>
      <c r="Q78" s="294"/>
      <c r="R78" s="295"/>
      <c r="S78" s="295"/>
      <c r="T78" s="296"/>
      <c r="U78" s="294"/>
      <c r="V78" s="295"/>
      <c r="W78" s="295"/>
      <c r="X78" s="295"/>
      <c r="Y78" s="295"/>
      <c r="Z78" s="295"/>
      <c r="AA78" s="294"/>
      <c r="AB78" s="295"/>
      <c r="AC78" s="295"/>
      <c r="AD78" s="296"/>
      <c r="AE78" s="294"/>
      <c r="AF78" s="295"/>
      <c r="AG78" s="295"/>
      <c r="AH78" s="296"/>
      <c r="AI78" s="110"/>
      <c r="AJ78" s="110"/>
      <c r="AK78" s="110"/>
      <c r="AL78" s="110"/>
      <c r="AM78" s="110"/>
      <c r="AN78" s="110"/>
      <c r="AO78" s="110"/>
      <c r="AP78" s="110"/>
      <c r="AQ78" s="110"/>
      <c r="AR78" s="110"/>
      <c r="AS78" s="110"/>
      <c r="AT78" s="110"/>
      <c r="AU78" s="110"/>
      <c r="AV78" s="110"/>
      <c r="AW78" s="110"/>
      <c r="AX78" s="110"/>
      <c r="AY78" s="110"/>
      <c r="AZ78" s="110"/>
      <c r="BA78" s="110"/>
      <c r="BB78" s="110"/>
      <c r="BC78" s="110"/>
      <c r="BD78" s="110"/>
      <c r="BE78" s="110"/>
      <c r="BF78" s="110"/>
      <c r="BG78" s="110"/>
      <c r="BH78" s="110"/>
      <c r="BI78" s="110"/>
      <c r="BJ78" s="110"/>
      <c r="BK78" s="110"/>
      <c r="BL78" s="110"/>
      <c r="BM78" s="110"/>
      <c r="BN78" s="110"/>
      <c r="BO78" s="110"/>
      <c r="BP78" s="110"/>
      <c r="BQ78" s="110"/>
      <c r="BR78" s="110"/>
      <c r="BS78" s="110"/>
      <c r="BT78" s="110"/>
      <c r="BU78" s="110"/>
      <c r="BV78" s="110"/>
      <c r="BW78" s="110"/>
      <c r="BX78" s="110"/>
      <c r="BY78" s="110"/>
      <c r="BZ78" s="110"/>
      <c r="CA78" s="110"/>
      <c r="CB78" s="110"/>
      <c r="CC78" s="110"/>
      <c r="CD78" s="110"/>
      <c r="CE78" s="110"/>
      <c r="CF78" s="110"/>
      <c r="CG78" s="110"/>
      <c r="CH78" s="110"/>
      <c r="CI78" s="110"/>
      <c r="CJ78" s="110"/>
      <c r="CK78" s="110"/>
      <c r="CL78" s="110"/>
      <c r="CM78" s="110"/>
      <c r="CN78" s="110"/>
      <c r="CO78" s="110"/>
      <c r="CP78" s="110"/>
      <c r="CQ78" s="110"/>
      <c r="CR78" s="110"/>
      <c r="CS78" s="110"/>
      <c r="CT78" s="110"/>
      <c r="CU78" s="110"/>
      <c r="CV78" s="110"/>
      <c r="CW78" s="110"/>
      <c r="CX78" s="110"/>
    </row>
    <row r="79" spans="7:102" ht="14.25" customHeight="1" x14ac:dyDescent="0.25">
      <c r="G79" s="294" t="s">
        <v>1681</v>
      </c>
      <c r="H79" s="295"/>
      <c r="I79" s="295"/>
      <c r="J79" s="295"/>
      <c r="K79" s="295"/>
      <c r="L79" s="295"/>
      <c r="M79" s="294"/>
      <c r="N79" s="295"/>
      <c r="O79" s="295"/>
      <c r="P79" s="295"/>
      <c r="Q79" s="294"/>
      <c r="R79" s="295"/>
      <c r="S79" s="295"/>
      <c r="T79" s="296"/>
      <c r="U79" s="294"/>
      <c r="V79" s="295"/>
      <c r="W79" s="295"/>
      <c r="X79" s="295"/>
      <c r="Y79" s="295"/>
      <c r="Z79" s="295"/>
      <c r="AA79" s="294"/>
      <c r="AB79" s="295"/>
      <c r="AC79" s="295"/>
      <c r="AD79" s="296"/>
      <c r="AE79" s="294"/>
      <c r="AF79" s="295"/>
      <c r="AG79" s="295"/>
      <c r="AH79" s="296"/>
      <c r="AI79" s="110"/>
      <c r="AJ79" s="110"/>
      <c r="AK79" s="110"/>
      <c r="AL79" s="110"/>
      <c r="AM79" s="110"/>
      <c r="AN79" s="110"/>
      <c r="AO79" s="110"/>
      <c r="AP79" s="110"/>
      <c r="AQ79" s="110"/>
      <c r="AR79" s="110"/>
      <c r="AS79" s="110"/>
      <c r="AT79" s="110"/>
      <c r="AU79" s="110"/>
      <c r="AV79" s="110"/>
      <c r="AW79" s="110"/>
      <c r="AX79" s="110"/>
      <c r="AY79" s="110"/>
      <c r="AZ79" s="110"/>
      <c r="BA79" s="110"/>
      <c r="BB79" s="110"/>
      <c r="BC79" s="110"/>
      <c r="BD79" s="110"/>
      <c r="BE79" s="110"/>
      <c r="BF79" s="110"/>
      <c r="BG79" s="110"/>
      <c r="BH79" s="110"/>
      <c r="BI79" s="110"/>
      <c r="BJ79" s="110"/>
      <c r="BK79" s="110"/>
      <c r="BL79" s="110"/>
      <c r="BM79" s="110"/>
      <c r="BN79" s="110"/>
      <c r="BO79" s="110"/>
      <c r="BP79" s="110"/>
      <c r="BQ79" s="110"/>
      <c r="BR79" s="110"/>
      <c r="BS79" s="110"/>
      <c r="BT79" s="110"/>
      <c r="BU79" s="110"/>
      <c r="BV79" s="110"/>
      <c r="BW79" s="110"/>
      <c r="BX79" s="110"/>
      <c r="BY79" s="110"/>
      <c r="BZ79" s="110"/>
      <c r="CA79" s="110"/>
      <c r="CB79" s="110"/>
      <c r="CC79" s="110"/>
      <c r="CD79" s="110"/>
      <c r="CE79" s="110"/>
      <c r="CF79" s="110"/>
      <c r="CG79" s="110"/>
      <c r="CH79" s="110"/>
      <c r="CI79" s="110"/>
      <c r="CJ79" s="110"/>
      <c r="CK79" s="110"/>
      <c r="CL79" s="110"/>
      <c r="CM79" s="110"/>
      <c r="CN79" s="110"/>
      <c r="CO79" s="110"/>
      <c r="CP79" s="110"/>
      <c r="CQ79" s="110"/>
      <c r="CR79" s="110"/>
      <c r="CS79" s="110"/>
      <c r="CT79" s="110"/>
      <c r="CU79" s="110"/>
      <c r="CV79" s="110"/>
      <c r="CW79" s="110"/>
      <c r="CX79" s="110"/>
    </row>
    <row r="80" spans="7:102" ht="14.25" customHeight="1" x14ac:dyDescent="0.25">
      <c r="G80" s="294" t="s">
        <v>1681</v>
      </c>
      <c r="H80" s="295"/>
      <c r="I80" s="295"/>
      <c r="J80" s="295"/>
      <c r="K80" s="295"/>
      <c r="L80" s="295"/>
      <c r="M80" s="294"/>
      <c r="N80" s="295"/>
      <c r="O80" s="295"/>
      <c r="P80" s="295"/>
      <c r="Q80" s="294"/>
      <c r="R80" s="295"/>
      <c r="S80" s="295"/>
      <c r="T80" s="296"/>
      <c r="U80" s="294"/>
      <c r="V80" s="295"/>
      <c r="W80" s="295"/>
      <c r="X80" s="295"/>
      <c r="Y80" s="295"/>
      <c r="Z80" s="295"/>
      <c r="AA80" s="294"/>
      <c r="AB80" s="295"/>
      <c r="AC80" s="295"/>
      <c r="AD80" s="296"/>
      <c r="AE80" s="294"/>
      <c r="AF80" s="295"/>
      <c r="AG80" s="295"/>
      <c r="AH80" s="296"/>
      <c r="AI80" s="110"/>
      <c r="AJ80" s="110"/>
      <c r="AK80" s="110"/>
      <c r="AL80" s="110"/>
      <c r="AM80" s="110"/>
      <c r="AN80" s="110"/>
      <c r="AO80" s="110"/>
      <c r="AP80" s="110"/>
      <c r="AQ80" s="110"/>
      <c r="AR80" s="110"/>
      <c r="AS80" s="110"/>
      <c r="AT80" s="110"/>
      <c r="AU80" s="110"/>
      <c r="AV80" s="110"/>
      <c r="AW80" s="110"/>
      <c r="AX80" s="110"/>
      <c r="AY80" s="110"/>
      <c r="AZ80" s="110"/>
      <c r="BA80" s="110"/>
      <c r="BB80" s="110"/>
      <c r="BC80" s="110"/>
      <c r="BD80" s="110"/>
      <c r="BE80" s="110"/>
      <c r="BF80" s="110"/>
      <c r="BG80" s="110"/>
      <c r="BH80" s="110"/>
      <c r="BI80" s="110"/>
      <c r="BJ80" s="110"/>
      <c r="BK80" s="110"/>
      <c r="BL80" s="110"/>
      <c r="BM80" s="110"/>
      <c r="BN80" s="110"/>
      <c r="BO80" s="110"/>
      <c r="BP80" s="110"/>
      <c r="BQ80" s="110"/>
      <c r="BR80" s="110"/>
      <c r="BS80" s="110"/>
      <c r="BT80" s="110"/>
      <c r="BU80" s="110"/>
      <c r="BV80" s="110"/>
      <c r="BW80" s="110"/>
      <c r="BX80" s="110"/>
      <c r="BY80" s="110"/>
      <c r="BZ80" s="110"/>
      <c r="CA80" s="110"/>
      <c r="CB80" s="110"/>
      <c r="CC80" s="110"/>
      <c r="CD80" s="110"/>
      <c r="CE80" s="110"/>
      <c r="CF80" s="110"/>
      <c r="CG80" s="110"/>
      <c r="CH80" s="110"/>
      <c r="CI80" s="110"/>
      <c r="CJ80" s="110"/>
      <c r="CK80" s="110"/>
      <c r="CL80" s="110"/>
      <c r="CM80" s="110"/>
      <c r="CN80" s="110"/>
      <c r="CO80" s="110"/>
      <c r="CP80" s="110"/>
      <c r="CQ80" s="110"/>
      <c r="CR80" s="110"/>
      <c r="CS80" s="110"/>
      <c r="CT80" s="110"/>
      <c r="CU80" s="110"/>
      <c r="CV80" s="110"/>
      <c r="CW80" s="110"/>
      <c r="CX80" s="110"/>
    </row>
    <row r="81" spans="7:102" ht="14.25" customHeight="1" x14ac:dyDescent="0.25">
      <c r="G81" s="294" t="s">
        <v>1681</v>
      </c>
      <c r="H81" s="295"/>
      <c r="I81" s="295"/>
      <c r="J81" s="295"/>
      <c r="K81" s="295"/>
      <c r="L81" s="295"/>
      <c r="M81" s="294"/>
      <c r="N81" s="295"/>
      <c r="O81" s="295"/>
      <c r="P81" s="295"/>
      <c r="Q81" s="294"/>
      <c r="R81" s="295"/>
      <c r="S81" s="295"/>
      <c r="T81" s="296"/>
      <c r="U81" s="294"/>
      <c r="V81" s="295"/>
      <c r="W81" s="295"/>
      <c r="X81" s="295"/>
      <c r="Y81" s="295"/>
      <c r="Z81" s="295"/>
      <c r="AA81" s="294"/>
      <c r="AB81" s="295"/>
      <c r="AC81" s="295"/>
      <c r="AD81" s="296"/>
      <c r="AE81" s="294"/>
      <c r="AF81" s="295"/>
      <c r="AG81" s="295"/>
      <c r="AH81" s="296"/>
      <c r="AI81" s="110"/>
      <c r="AJ81" s="110"/>
      <c r="AK81" s="110"/>
      <c r="AL81" s="110"/>
      <c r="AM81" s="110"/>
      <c r="AN81" s="110"/>
      <c r="AO81" s="110"/>
      <c r="AP81" s="110"/>
      <c r="AQ81" s="110"/>
      <c r="AR81" s="110"/>
      <c r="AS81" s="110"/>
      <c r="AT81" s="110"/>
      <c r="AU81" s="110"/>
      <c r="AV81" s="110"/>
      <c r="AW81" s="110"/>
      <c r="AX81" s="110"/>
      <c r="AY81" s="110"/>
      <c r="AZ81" s="110"/>
      <c r="BA81" s="110"/>
      <c r="BB81" s="110"/>
      <c r="BC81" s="110"/>
      <c r="BD81" s="110"/>
      <c r="BE81" s="110"/>
      <c r="BF81" s="110"/>
      <c r="BG81" s="110"/>
      <c r="BH81" s="110"/>
      <c r="BI81" s="110"/>
      <c r="BJ81" s="110"/>
      <c r="BK81" s="110"/>
      <c r="BL81" s="110"/>
      <c r="BM81" s="110"/>
      <c r="BN81" s="110"/>
      <c r="BO81" s="110"/>
      <c r="BP81" s="110"/>
      <c r="BQ81" s="110"/>
      <c r="BR81" s="110"/>
      <c r="BS81" s="110"/>
      <c r="BT81" s="110"/>
      <c r="BU81" s="110"/>
      <c r="BV81" s="110"/>
      <c r="BW81" s="110"/>
      <c r="BX81" s="110"/>
      <c r="BY81" s="110"/>
      <c r="BZ81" s="110"/>
      <c r="CA81" s="110"/>
      <c r="CB81" s="110"/>
      <c r="CC81" s="110"/>
      <c r="CD81" s="110"/>
      <c r="CE81" s="110"/>
      <c r="CF81" s="110"/>
      <c r="CG81" s="110"/>
      <c r="CH81" s="110"/>
      <c r="CI81" s="110"/>
      <c r="CJ81" s="110"/>
      <c r="CK81" s="110"/>
      <c r="CL81" s="110"/>
      <c r="CM81" s="110"/>
      <c r="CN81" s="110"/>
      <c r="CO81" s="110"/>
      <c r="CP81" s="110"/>
      <c r="CQ81" s="110"/>
      <c r="CR81" s="110"/>
      <c r="CS81" s="110"/>
      <c r="CT81" s="110"/>
      <c r="CU81" s="110"/>
      <c r="CV81" s="110"/>
      <c r="CW81" s="110"/>
      <c r="CX81" s="110"/>
    </row>
    <row r="82" spans="7:102" ht="14.25" customHeight="1" x14ac:dyDescent="0.25">
      <c r="G82" s="294" t="s">
        <v>1681</v>
      </c>
      <c r="H82" s="295"/>
      <c r="I82" s="295"/>
      <c r="J82" s="295"/>
      <c r="K82" s="295"/>
      <c r="L82" s="295"/>
      <c r="M82" s="294"/>
      <c r="N82" s="295"/>
      <c r="O82" s="295"/>
      <c r="P82" s="295"/>
      <c r="Q82" s="294"/>
      <c r="R82" s="295"/>
      <c r="S82" s="295"/>
      <c r="T82" s="296"/>
      <c r="U82" s="294"/>
      <c r="V82" s="295"/>
      <c r="W82" s="295"/>
      <c r="X82" s="295"/>
      <c r="Y82" s="295"/>
      <c r="Z82" s="295"/>
      <c r="AA82" s="294"/>
      <c r="AB82" s="295"/>
      <c r="AC82" s="295"/>
      <c r="AD82" s="296"/>
      <c r="AE82" s="294"/>
      <c r="AF82" s="295"/>
      <c r="AG82" s="295"/>
      <c r="AH82" s="296"/>
      <c r="AI82" s="110"/>
      <c r="AJ82" s="110"/>
      <c r="AK82" s="110"/>
      <c r="AL82" s="110"/>
      <c r="AM82" s="110"/>
      <c r="AN82" s="110"/>
      <c r="AO82" s="110"/>
      <c r="AP82" s="110"/>
      <c r="AQ82" s="110"/>
      <c r="AR82" s="110"/>
      <c r="AS82" s="110"/>
      <c r="AT82" s="110"/>
      <c r="AU82" s="110"/>
      <c r="AV82" s="110"/>
      <c r="AW82" s="110"/>
      <c r="AX82" s="110"/>
      <c r="AY82" s="110"/>
      <c r="AZ82" s="110"/>
      <c r="BA82" s="110"/>
      <c r="BB82" s="110"/>
      <c r="BC82" s="110"/>
      <c r="BD82" s="110"/>
      <c r="BE82" s="110"/>
      <c r="BF82" s="110"/>
      <c r="BG82" s="110"/>
      <c r="BH82" s="110"/>
      <c r="BI82" s="110"/>
      <c r="BJ82" s="110"/>
      <c r="BK82" s="110"/>
      <c r="BL82" s="110"/>
      <c r="BM82" s="110"/>
      <c r="BN82" s="110"/>
      <c r="BO82" s="110"/>
      <c r="BP82" s="110"/>
      <c r="BQ82" s="110"/>
      <c r="BR82" s="110"/>
      <c r="BS82" s="110"/>
      <c r="BT82" s="110"/>
      <c r="BU82" s="110"/>
      <c r="BV82" s="110"/>
      <c r="BW82" s="110"/>
      <c r="BX82" s="110"/>
      <c r="BY82" s="110"/>
      <c r="BZ82" s="110"/>
      <c r="CA82" s="110"/>
      <c r="CB82" s="110"/>
      <c r="CC82" s="110"/>
      <c r="CD82" s="110"/>
      <c r="CE82" s="110"/>
      <c r="CF82" s="110"/>
      <c r="CG82" s="110"/>
      <c r="CH82" s="110"/>
      <c r="CI82" s="110"/>
      <c r="CJ82" s="110"/>
      <c r="CK82" s="110"/>
      <c r="CL82" s="110"/>
      <c r="CM82" s="110"/>
      <c r="CN82" s="110"/>
      <c r="CO82" s="110"/>
      <c r="CP82" s="110"/>
      <c r="CQ82" s="110"/>
      <c r="CR82" s="110"/>
      <c r="CS82" s="110"/>
      <c r="CT82" s="110"/>
      <c r="CU82" s="110"/>
      <c r="CV82" s="110"/>
      <c r="CW82" s="110"/>
      <c r="CX82" s="110"/>
    </row>
    <row r="83" spans="7:102" ht="14.25" customHeight="1" x14ac:dyDescent="0.25">
      <c r="G83" s="294" t="s">
        <v>1681</v>
      </c>
      <c r="H83" s="295"/>
      <c r="I83" s="295"/>
      <c r="J83" s="295"/>
      <c r="K83" s="295"/>
      <c r="L83" s="295"/>
      <c r="M83" s="294"/>
      <c r="N83" s="295"/>
      <c r="O83" s="295"/>
      <c r="P83" s="295"/>
      <c r="Q83" s="294"/>
      <c r="R83" s="295"/>
      <c r="S83" s="295"/>
      <c r="T83" s="296"/>
      <c r="U83" s="294"/>
      <c r="V83" s="295"/>
      <c r="W83" s="295"/>
      <c r="X83" s="295"/>
      <c r="Y83" s="295"/>
      <c r="Z83" s="295"/>
      <c r="AA83" s="294"/>
      <c r="AB83" s="295"/>
      <c r="AC83" s="295"/>
      <c r="AD83" s="296"/>
      <c r="AE83" s="294"/>
      <c r="AF83" s="295"/>
      <c r="AG83" s="295"/>
      <c r="AH83" s="296"/>
      <c r="AI83" s="110"/>
      <c r="AJ83" s="110"/>
      <c r="AK83" s="110"/>
      <c r="AL83" s="110"/>
      <c r="AM83" s="110"/>
      <c r="AN83" s="110"/>
      <c r="AO83" s="110"/>
      <c r="AP83" s="110"/>
      <c r="AQ83" s="110"/>
      <c r="AR83" s="110"/>
      <c r="AS83" s="110"/>
      <c r="AT83" s="110"/>
      <c r="AU83" s="110"/>
      <c r="AV83" s="110"/>
      <c r="AW83" s="110"/>
      <c r="AX83" s="110"/>
      <c r="AY83" s="110"/>
      <c r="AZ83" s="110"/>
      <c r="BA83" s="110"/>
      <c r="BB83" s="110"/>
      <c r="BC83" s="110"/>
      <c r="BD83" s="110"/>
      <c r="BE83" s="110"/>
      <c r="BF83" s="110"/>
      <c r="BG83" s="110"/>
      <c r="BH83" s="110"/>
      <c r="BI83" s="110"/>
      <c r="BJ83" s="110"/>
      <c r="BK83" s="110"/>
      <c r="BL83" s="110"/>
      <c r="BM83" s="110"/>
      <c r="BN83" s="110"/>
      <c r="BO83" s="110"/>
      <c r="BP83" s="110"/>
      <c r="BQ83" s="110"/>
      <c r="BR83" s="110"/>
      <c r="BS83" s="110"/>
      <c r="BT83" s="110"/>
      <c r="BU83" s="110"/>
      <c r="BV83" s="110"/>
      <c r="BW83" s="110"/>
      <c r="BX83" s="110"/>
      <c r="BY83" s="110"/>
      <c r="BZ83" s="110"/>
      <c r="CA83" s="110"/>
      <c r="CB83" s="110"/>
      <c r="CC83" s="110"/>
      <c r="CD83" s="110"/>
      <c r="CE83" s="110"/>
      <c r="CF83" s="110"/>
      <c r="CG83" s="110"/>
      <c r="CH83" s="110"/>
      <c r="CI83" s="110"/>
      <c r="CJ83" s="110"/>
      <c r="CK83" s="110"/>
      <c r="CL83" s="110"/>
      <c r="CM83" s="110"/>
      <c r="CN83" s="110"/>
      <c r="CO83" s="110"/>
      <c r="CP83" s="110"/>
      <c r="CQ83" s="110"/>
      <c r="CR83" s="110"/>
      <c r="CS83" s="110"/>
      <c r="CT83" s="110"/>
      <c r="CU83" s="110"/>
      <c r="CV83" s="110"/>
      <c r="CW83" s="110"/>
      <c r="CX83" s="110"/>
    </row>
    <row r="84" spans="7:102" ht="14.25" customHeight="1" x14ac:dyDescent="0.25">
      <c r="G84" s="294" t="s">
        <v>1681</v>
      </c>
      <c r="H84" s="295"/>
      <c r="I84" s="295"/>
      <c r="J84" s="295"/>
      <c r="K84" s="295"/>
      <c r="L84" s="295"/>
      <c r="M84" s="294"/>
      <c r="N84" s="295"/>
      <c r="O84" s="295"/>
      <c r="P84" s="295"/>
      <c r="Q84" s="294"/>
      <c r="R84" s="295"/>
      <c r="S84" s="295"/>
      <c r="T84" s="296"/>
      <c r="U84" s="294"/>
      <c r="V84" s="295"/>
      <c r="W84" s="295"/>
      <c r="X84" s="295"/>
      <c r="Y84" s="295"/>
      <c r="Z84" s="295"/>
      <c r="AA84" s="294"/>
      <c r="AB84" s="295"/>
      <c r="AC84" s="295"/>
      <c r="AD84" s="296"/>
      <c r="AE84" s="294"/>
      <c r="AF84" s="295"/>
      <c r="AG84" s="295"/>
      <c r="AH84" s="296"/>
      <c r="AI84" s="110"/>
      <c r="AJ84" s="110"/>
      <c r="AK84" s="110"/>
      <c r="AL84" s="110"/>
      <c r="AM84" s="110"/>
      <c r="AN84" s="110"/>
      <c r="AO84" s="110"/>
      <c r="AP84" s="110"/>
      <c r="AQ84" s="110"/>
      <c r="AR84" s="110"/>
      <c r="AS84" s="110"/>
      <c r="AT84" s="110"/>
      <c r="AU84" s="110"/>
      <c r="AV84" s="110"/>
      <c r="AW84" s="110"/>
      <c r="AX84" s="110"/>
      <c r="AY84" s="110"/>
      <c r="AZ84" s="110"/>
      <c r="BA84" s="110"/>
      <c r="BB84" s="110"/>
      <c r="BC84" s="110"/>
      <c r="BD84" s="110"/>
      <c r="BE84" s="110"/>
      <c r="BF84" s="110"/>
      <c r="BG84" s="110"/>
      <c r="BH84" s="110"/>
      <c r="BI84" s="110"/>
      <c r="BJ84" s="110"/>
      <c r="BK84" s="110"/>
      <c r="BL84" s="110"/>
      <c r="BM84" s="110"/>
      <c r="BN84" s="110"/>
      <c r="BO84" s="110"/>
      <c r="BP84" s="110"/>
      <c r="BQ84" s="110"/>
      <c r="BR84" s="110"/>
      <c r="BS84" s="110"/>
      <c r="BT84" s="110"/>
      <c r="BU84" s="110"/>
      <c r="BV84" s="110"/>
      <c r="BW84" s="110"/>
      <c r="BX84" s="110"/>
      <c r="BY84" s="110"/>
      <c r="BZ84" s="110"/>
      <c r="CA84" s="110"/>
      <c r="CB84" s="110"/>
      <c r="CC84" s="110"/>
      <c r="CD84" s="110"/>
      <c r="CE84" s="110"/>
      <c r="CF84" s="110"/>
      <c r="CG84" s="110"/>
      <c r="CH84" s="110"/>
      <c r="CI84" s="110"/>
      <c r="CJ84" s="110"/>
      <c r="CK84" s="110"/>
      <c r="CL84" s="110"/>
      <c r="CM84" s="110"/>
      <c r="CN84" s="110"/>
      <c r="CO84" s="110"/>
      <c r="CP84" s="110"/>
      <c r="CQ84" s="110"/>
      <c r="CR84" s="110"/>
      <c r="CS84" s="110"/>
      <c r="CT84" s="110"/>
      <c r="CU84" s="110"/>
      <c r="CV84" s="110"/>
      <c r="CW84" s="110"/>
      <c r="CX84" s="110"/>
    </row>
    <row r="85" spans="7:102" ht="14.25" customHeight="1" x14ac:dyDescent="0.25">
      <c r="G85" s="294" t="s">
        <v>1681</v>
      </c>
      <c r="H85" s="295"/>
      <c r="I85" s="295"/>
      <c r="J85" s="295"/>
      <c r="K85" s="295"/>
      <c r="L85" s="295"/>
      <c r="M85" s="294"/>
      <c r="N85" s="295"/>
      <c r="O85" s="295"/>
      <c r="P85" s="295"/>
      <c r="Q85" s="294"/>
      <c r="R85" s="295"/>
      <c r="S85" s="295"/>
      <c r="T85" s="296"/>
      <c r="U85" s="294"/>
      <c r="V85" s="295"/>
      <c r="W85" s="295"/>
      <c r="X85" s="295"/>
      <c r="Y85" s="295"/>
      <c r="Z85" s="295"/>
      <c r="AA85" s="294"/>
      <c r="AB85" s="295"/>
      <c r="AC85" s="295"/>
      <c r="AD85" s="296"/>
      <c r="AE85" s="294"/>
      <c r="AF85" s="295"/>
      <c r="AG85" s="295"/>
      <c r="AH85" s="296"/>
      <c r="AI85" s="110"/>
      <c r="AJ85" s="110"/>
      <c r="AK85" s="110"/>
      <c r="AL85" s="110"/>
      <c r="AM85" s="110"/>
      <c r="AN85" s="110"/>
      <c r="AO85" s="110"/>
      <c r="AP85" s="110"/>
      <c r="AQ85" s="110"/>
      <c r="AR85" s="110"/>
      <c r="AS85" s="110"/>
      <c r="AT85" s="110"/>
      <c r="AU85" s="110"/>
      <c r="AV85" s="110"/>
      <c r="AW85" s="110"/>
      <c r="AX85" s="110"/>
      <c r="AY85" s="110"/>
      <c r="AZ85" s="110"/>
      <c r="BA85" s="110"/>
      <c r="BB85" s="110"/>
      <c r="BC85" s="110"/>
      <c r="BD85" s="110"/>
      <c r="BE85" s="110"/>
      <c r="BF85" s="110"/>
      <c r="BG85" s="110"/>
      <c r="BH85" s="110"/>
      <c r="BI85" s="110"/>
      <c r="BJ85" s="110"/>
      <c r="BK85" s="110"/>
      <c r="BL85" s="110"/>
      <c r="BM85" s="110"/>
      <c r="BN85" s="110"/>
      <c r="BO85" s="110"/>
      <c r="BP85" s="110"/>
      <c r="BQ85" s="110"/>
      <c r="BR85" s="110"/>
      <c r="BS85" s="110"/>
      <c r="BT85" s="110"/>
      <c r="BU85" s="110"/>
      <c r="BV85" s="110"/>
      <c r="BW85" s="110"/>
      <c r="BX85" s="110"/>
      <c r="BY85" s="110"/>
      <c r="BZ85" s="110"/>
      <c r="CA85" s="110"/>
      <c r="CB85" s="110"/>
      <c r="CC85" s="110"/>
      <c r="CD85" s="110"/>
      <c r="CE85" s="110"/>
      <c r="CF85" s="110"/>
      <c r="CG85" s="110"/>
      <c r="CH85" s="110"/>
      <c r="CI85" s="110"/>
      <c r="CJ85" s="110"/>
      <c r="CK85" s="110"/>
      <c r="CL85" s="110"/>
      <c r="CM85" s="110"/>
      <c r="CN85" s="110"/>
      <c r="CO85" s="110"/>
      <c r="CP85" s="110"/>
      <c r="CQ85" s="110"/>
      <c r="CR85" s="110"/>
      <c r="CS85" s="110"/>
      <c r="CT85" s="110"/>
      <c r="CU85" s="110"/>
      <c r="CV85" s="110"/>
      <c r="CW85" s="110"/>
      <c r="CX85" s="110"/>
    </row>
    <row r="86" spans="7:102" ht="14.25" customHeight="1" x14ac:dyDescent="0.25">
      <c r="G86" s="187"/>
      <c r="H86" s="188"/>
      <c r="I86" s="188"/>
      <c r="J86" s="188"/>
      <c r="K86" s="188"/>
      <c r="L86" s="188"/>
      <c r="M86" s="187"/>
      <c r="N86" s="188"/>
      <c r="O86" s="188"/>
      <c r="P86" s="188"/>
      <c r="Q86" s="187"/>
      <c r="R86" s="188"/>
      <c r="S86" s="188"/>
      <c r="T86" s="191"/>
      <c r="U86" s="187"/>
      <c r="V86" s="188"/>
      <c r="W86" s="188"/>
      <c r="X86" s="188"/>
      <c r="Y86" s="188"/>
      <c r="Z86" s="188"/>
      <c r="AA86" s="187"/>
      <c r="AB86" s="188"/>
      <c r="AC86" s="188"/>
      <c r="AD86" s="191"/>
      <c r="AE86" s="187"/>
      <c r="AF86" s="188"/>
      <c r="AG86" s="188"/>
      <c r="AH86" s="191"/>
      <c r="AI86" s="110"/>
      <c r="AJ86" s="110"/>
      <c r="AK86" s="110"/>
      <c r="AL86" s="110"/>
      <c r="AM86" s="110"/>
      <c r="AN86" s="110"/>
      <c r="AO86" s="110"/>
      <c r="AP86" s="110"/>
      <c r="AQ86" s="110"/>
      <c r="AR86" s="110"/>
      <c r="AS86" s="110"/>
      <c r="AT86" s="110"/>
      <c r="AU86" s="110"/>
      <c r="AV86" s="110"/>
      <c r="AW86" s="110"/>
      <c r="AX86" s="110"/>
      <c r="AY86" s="110"/>
      <c r="AZ86" s="110"/>
      <c r="BA86" s="110"/>
      <c r="BB86" s="110"/>
      <c r="BC86" s="110"/>
      <c r="BD86" s="110"/>
      <c r="BE86" s="110"/>
      <c r="BF86" s="110"/>
      <c r="BG86" s="110"/>
      <c r="BH86" s="110"/>
      <c r="BI86" s="110"/>
      <c r="BJ86" s="110"/>
      <c r="BK86" s="110"/>
      <c r="BL86" s="110"/>
      <c r="BM86" s="110"/>
      <c r="BN86" s="110"/>
      <c r="BO86" s="110"/>
      <c r="BP86" s="110"/>
      <c r="BQ86" s="110"/>
      <c r="BR86" s="110"/>
      <c r="BS86" s="110"/>
      <c r="BT86" s="110"/>
      <c r="BU86" s="110"/>
      <c r="BV86" s="110"/>
      <c r="BW86" s="110"/>
      <c r="BX86" s="110"/>
      <c r="BY86" s="110"/>
      <c r="BZ86" s="110"/>
      <c r="CA86" s="110"/>
      <c r="CB86" s="110"/>
      <c r="CC86" s="110"/>
      <c r="CD86" s="110"/>
      <c r="CE86" s="110"/>
      <c r="CF86" s="110"/>
      <c r="CG86" s="110"/>
      <c r="CH86" s="110"/>
      <c r="CI86" s="110"/>
      <c r="CJ86" s="110"/>
      <c r="CK86" s="110"/>
      <c r="CL86" s="110"/>
      <c r="CM86" s="110"/>
      <c r="CN86" s="110"/>
      <c r="CO86" s="110"/>
      <c r="CP86" s="110"/>
      <c r="CQ86" s="110"/>
      <c r="CR86" s="110"/>
      <c r="CS86" s="110"/>
      <c r="CT86" s="110"/>
      <c r="CU86" s="110"/>
      <c r="CV86" s="110"/>
      <c r="CW86" s="110"/>
      <c r="CX86" s="110"/>
    </row>
    <row r="87" spans="7:102" ht="14.25" customHeight="1" x14ac:dyDescent="0.25">
      <c r="G87" s="110"/>
      <c r="H87" s="110"/>
      <c r="I87" s="110"/>
      <c r="J87" s="110"/>
      <c r="K87" s="110"/>
      <c r="L87" s="110"/>
      <c r="M87" s="110"/>
      <c r="N87" s="110"/>
      <c r="O87" s="110"/>
      <c r="P87" s="110"/>
      <c r="Q87" s="110"/>
      <c r="R87" s="110"/>
      <c r="S87" s="110"/>
      <c r="T87" s="110"/>
      <c r="U87" s="110"/>
      <c r="V87" s="110"/>
      <c r="W87" s="110"/>
      <c r="X87" s="110"/>
      <c r="Y87" s="110"/>
      <c r="Z87" s="110"/>
      <c r="AA87" s="110"/>
      <c r="AB87" s="110"/>
      <c r="AC87" s="110"/>
      <c r="AD87" s="110"/>
      <c r="AE87" s="110"/>
      <c r="AF87" s="110"/>
      <c r="AG87" s="110"/>
      <c r="AH87" s="110"/>
      <c r="AI87" s="110"/>
      <c r="AJ87" s="110"/>
      <c r="AK87" s="110"/>
      <c r="AL87" s="110"/>
      <c r="AM87" s="110"/>
      <c r="AN87" s="110"/>
      <c r="AO87" s="110"/>
      <c r="AP87" s="110"/>
      <c r="AQ87" s="110"/>
      <c r="AR87" s="110"/>
      <c r="AS87" s="110"/>
      <c r="AT87" s="110"/>
      <c r="AU87" s="110"/>
      <c r="AV87" s="110"/>
      <c r="AW87" s="110"/>
      <c r="AX87" s="110"/>
      <c r="AY87" s="110"/>
      <c r="AZ87" s="110"/>
      <c r="BA87" s="110"/>
      <c r="BB87" s="110"/>
      <c r="BC87" s="110"/>
      <c r="BD87" s="110"/>
      <c r="BE87" s="110"/>
      <c r="BF87" s="110"/>
      <c r="BG87" s="110"/>
      <c r="BH87" s="110"/>
      <c r="BI87" s="110"/>
      <c r="BJ87" s="110"/>
      <c r="BK87" s="110"/>
      <c r="BL87" s="110"/>
      <c r="BM87" s="110"/>
      <c r="BN87" s="110"/>
      <c r="BO87" s="110"/>
      <c r="BP87" s="110"/>
      <c r="BQ87" s="110"/>
      <c r="BR87" s="110"/>
      <c r="BS87" s="110"/>
      <c r="BT87" s="110"/>
      <c r="BU87" s="110"/>
      <c r="BV87" s="110"/>
      <c r="BW87" s="110"/>
      <c r="BX87" s="110"/>
      <c r="BY87" s="110"/>
      <c r="BZ87" s="110"/>
      <c r="CA87" s="110"/>
      <c r="CB87" s="110"/>
      <c r="CC87" s="110"/>
      <c r="CD87" s="110"/>
      <c r="CE87" s="110"/>
      <c r="CF87" s="110"/>
      <c r="CG87" s="110"/>
      <c r="CH87" s="110"/>
      <c r="CI87" s="110"/>
      <c r="CJ87" s="110"/>
      <c r="CK87" s="110"/>
      <c r="CL87" s="110"/>
      <c r="CM87" s="110"/>
      <c r="CN87" s="110"/>
      <c r="CO87" s="110"/>
      <c r="CP87" s="110"/>
      <c r="CQ87" s="110"/>
      <c r="CR87" s="110"/>
      <c r="CS87" s="110"/>
      <c r="CT87" s="110"/>
      <c r="CU87" s="110"/>
      <c r="CV87" s="110"/>
      <c r="CW87" s="110"/>
      <c r="CX87" s="110"/>
    </row>
    <row r="88" spans="7:102" ht="14.25" customHeight="1" x14ac:dyDescent="0.25">
      <c r="G88" s="110"/>
      <c r="H88" s="110"/>
      <c r="I88" s="110"/>
      <c r="J88" s="110"/>
      <c r="K88" s="110"/>
      <c r="L88" s="110"/>
      <c r="M88" s="110"/>
      <c r="N88" s="110"/>
      <c r="O88" s="110"/>
      <c r="P88" s="110"/>
      <c r="Q88" s="110"/>
      <c r="R88" s="110"/>
      <c r="S88" s="110"/>
      <c r="T88" s="110"/>
      <c r="U88" s="110"/>
      <c r="V88" s="110"/>
      <c r="W88" s="110"/>
      <c r="X88" s="110"/>
      <c r="Y88" s="110"/>
      <c r="Z88" s="110"/>
      <c r="AA88" s="110"/>
      <c r="AB88" s="110"/>
      <c r="AC88" s="110"/>
      <c r="AD88" t="s">
        <v>1765</v>
      </c>
      <c r="AG88" t="str">
        <f>'B-1'!S17</f>
        <v>B-1-1</v>
      </c>
      <c r="AI88" s="110"/>
      <c r="AJ88" s="110"/>
      <c r="AK88" s="110"/>
      <c r="AL88" s="110"/>
      <c r="AM88" s="110"/>
      <c r="AN88" s="110"/>
      <c r="AO88" s="110"/>
      <c r="AP88" s="110"/>
      <c r="AQ88" s="110"/>
      <c r="AR88" s="110"/>
      <c r="AS88" s="110"/>
      <c r="AT88" s="110"/>
      <c r="AU88" s="110"/>
      <c r="AV88" s="110"/>
      <c r="AW88" s="110"/>
      <c r="AX88" s="110"/>
      <c r="AY88" s="110"/>
      <c r="AZ88" s="110"/>
      <c r="BA88" s="110"/>
      <c r="BB88" s="110"/>
      <c r="BC88" s="110"/>
      <c r="BD88" s="110"/>
      <c r="BE88" s="110"/>
      <c r="BF88" s="110"/>
      <c r="BG88" s="110"/>
      <c r="BH88" s="110"/>
      <c r="BI88" s="110"/>
      <c r="BJ88" s="110"/>
      <c r="BK88" s="110"/>
      <c r="BL88" s="110"/>
      <c r="BM88" s="110"/>
      <c r="BN88" s="110"/>
      <c r="BO88" s="110"/>
      <c r="BP88" s="110"/>
      <c r="BQ88" s="110"/>
      <c r="BR88" s="110"/>
      <c r="BS88" s="110"/>
      <c r="BT88" s="110"/>
      <c r="BU88" s="110"/>
      <c r="BV88" s="110"/>
      <c r="BW88" s="110"/>
      <c r="BX88" s="110"/>
      <c r="BY88" s="110"/>
      <c r="BZ88" s="110"/>
      <c r="CA88" s="110"/>
      <c r="CB88" s="110"/>
      <c r="CC88" s="110"/>
      <c r="CD88" s="110"/>
      <c r="CE88" s="110"/>
      <c r="CF88" s="110"/>
      <c r="CG88" s="110"/>
      <c r="CH88" s="110"/>
      <c r="CI88" s="110"/>
      <c r="CJ88" s="110"/>
      <c r="CK88" s="110"/>
      <c r="CL88" s="110"/>
      <c r="CM88" s="110"/>
      <c r="CN88" s="110"/>
      <c r="CO88" s="110"/>
      <c r="CP88" s="110"/>
      <c r="CQ88" s="110"/>
      <c r="CR88" s="110"/>
      <c r="CS88" s="110"/>
      <c r="CT88" s="110"/>
      <c r="CU88" s="110"/>
      <c r="CV88" s="110"/>
      <c r="CW88" s="110"/>
      <c r="CX88" s="110"/>
    </row>
  </sheetData>
  <mergeCells count="281">
    <mergeCell ref="CO17:CS17"/>
    <mergeCell ref="CE17:CI17"/>
    <mergeCell ref="BK37:BO37"/>
    <mergeCell ref="BP32:BT32"/>
    <mergeCell ref="CE19:CI19"/>
    <mergeCell ref="BA17:BE17"/>
    <mergeCell ref="CJ37:CN37"/>
    <mergeCell ref="M18:T19"/>
    <mergeCell ref="H22:K23"/>
    <mergeCell ref="W32:AA32"/>
    <mergeCell ref="AB27:AF27"/>
    <mergeCell ref="BU26:BY26"/>
    <mergeCell ref="AV20:AZ20"/>
    <mergeCell ref="U20:V20"/>
    <mergeCell ref="CO19:CS19"/>
    <mergeCell ref="AQ22:AU22"/>
    <mergeCell ref="AL26:AP26"/>
    <mergeCell ref="BP18:BT18"/>
    <mergeCell ref="BF37:BJ37"/>
    <mergeCell ref="W30:AA30"/>
    <mergeCell ref="AB26:AF26"/>
    <mergeCell ref="BA22:BE22"/>
    <mergeCell ref="W20:AA20"/>
    <mergeCell ref="H24:K25"/>
    <mergeCell ref="Q73:T73"/>
    <mergeCell ref="AA73:AD73"/>
    <mergeCell ref="H50:AK53"/>
    <mergeCell ref="AV28:AZ28"/>
    <mergeCell ref="H18:K19"/>
    <mergeCell ref="M34:T35"/>
    <mergeCell ref="I55:AB55"/>
    <mergeCell ref="B14:E14"/>
    <mergeCell ref="W18:AA18"/>
    <mergeCell ref="B23:E23"/>
    <mergeCell ref="AV30:AZ30"/>
    <mergeCell ref="AL20:AP20"/>
    <mergeCell ref="X44:AB44"/>
    <mergeCell ref="AQ24:AU24"/>
    <mergeCell ref="AG22:AK22"/>
    <mergeCell ref="AG20:AK20"/>
    <mergeCell ref="AQ20:AU20"/>
    <mergeCell ref="I46:V46"/>
    <mergeCell ref="AB24:AF24"/>
    <mergeCell ref="AG34:AK34"/>
    <mergeCell ref="G14:G16"/>
    <mergeCell ref="M28:T29"/>
    <mergeCell ref="M24:T25"/>
    <mergeCell ref="AB32:AF32"/>
    <mergeCell ref="X46:AB46"/>
    <mergeCell ref="CO37:CS37"/>
    <mergeCell ref="BU16:BY16"/>
    <mergeCell ref="W14:CS14"/>
    <mergeCell ref="AL22:AP22"/>
    <mergeCell ref="CJ28:CN28"/>
    <mergeCell ref="H40:AK40"/>
    <mergeCell ref="CO18:CS18"/>
    <mergeCell ref="U22:V22"/>
    <mergeCell ref="AQ26:AU26"/>
    <mergeCell ref="I45:V45"/>
    <mergeCell ref="H41:AK42"/>
    <mergeCell ref="W37:AA37"/>
    <mergeCell ref="CJ16:CN16"/>
    <mergeCell ref="AL34:AP34"/>
    <mergeCell ref="AL18:AP18"/>
    <mergeCell ref="BA37:BE37"/>
    <mergeCell ref="AV19:AZ19"/>
    <mergeCell ref="AV34:AZ34"/>
    <mergeCell ref="U28:V28"/>
    <mergeCell ref="AL16:AP16"/>
    <mergeCell ref="CE30:CI30"/>
    <mergeCell ref="CJ26:CN26"/>
    <mergeCell ref="BF24:BJ24"/>
    <mergeCell ref="BZ16:CD16"/>
    <mergeCell ref="BA32:BE32"/>
    <mergeCell ref="BP16:BT16"/>
    <mergeCell ref="BZ37:CD37"/>
    <mergeCell ref="BA28:BE28"/>
    <mergeCell ref="BK28:BO28"/>
    <mergeCell ref="CT30:CX30"/>
    <mergeCell ref="W22:AA22"/>
    <mergeCell ref="BU28:BY28"/>
    <mergeCell ref="BZ24:CD24"/>
    <mergeCell ref="CT37:CX37"/>
    <mergeCell ref="CJ17:CN17"/>
    <mergeCell ref="BF17:BJ17"/>
    <mergeCell ref="BP17:BT17"/>
    <mergeCell ref="CO16:CS16"/>
    <mergeCell ref="CT17:CX17"/>
    <mergeCell ref="BK19:BO19"/>
    <mergeCell ref="CT19:CX19"/>
    <mergeCell ref="CT14:CX16"/>
    <mergeCell ref="CE20:CI20"/>
    <mergeCell ref="BZ19:CD19"/>
    <mergeCell ref="BU37:BY37"/>
    <mergeCell ref="BP20:BT20"/>
    <mergeCell ref="CO32:CS32"/>
    <mergeCell ref="B22:E22"/>
    <mergeCell ref="B21:E21"/>
    <mergeCell ref="CT28:CX28"/>
    <mergeCell ref="CE28:CI28"/>
    <mergeCell ref="CJ24:CN24"/>
    <mergeCell ref="CO22:CS22"/>
    <mergeCell ref="CT18:CX18"/>
    <mergeCell ref="BF34:BJ34"/>
    <mergeCell ref="BP34:BT34"/>
    <mergeCell ref="AB19:AF19"/>
    <mergeCell ref="AB34:AF34"/>
    <mergeCell ref="AG24:AK24"/>
    <mergeCell ref="AB28:AF28"/>
    <mergeCell ref="BP28:BT28"/>
    <mergeCell ref="BU24:BY24"/>
    <mergeCell ref="BF30:BJ30"/>
    <mergeCell ref="BP30:BT30"/>
    <mergeCell ref="BF26:BJ26"/>
    <mergeCell ref="AQ30:AU30"/>
    <mergeCell ref="BK22:BO22"/>
    <mergeCell ref="BK30:BO30"/>
    <mergeCell ref="BP26:BT26"/>
    <mergeCell ref="AQ19:AU19"/>
    <mergeCell ref="BK24:BO24"/>
    <mergeCell ref="U72:AH72"/>
    <mergeCell ref="M73:P73"/>
    <mergeCell ref="AL24:AP24"/>
    <mergeCell ref="BU30:BY30"/>
    <mergeCell ref="U24:V24"/>
    <mergeCell ref="W15:AA16"/>
    <mergeCell ref="U18:V18"/>
    <mergeCell ref="AV24:AZ24"/>
    <mergeCell ref="M20:T21"/>
    <mergeCell ref="BP19:BT19"/>
    <mergeCell ref="AL17:AP17"/>
    <mergeCell ref="AE73:AH73"/>
    <mergeCell ref="AB37:AF37"/>
    <mergeCell ref="BP37:BT37"/>
    <mergeCell ref="X47:AB47"/>
    <mergeCell ref="AL37:AP37"/>
    <mergeCell ref="BF32:BJ32"/>
    <mergeCell ref="H14:T16"/>
    <mergeCell ref="BA18:BE18"/>
    <mergeCell ref="AG17:AK17"/>
    <mergeCell ref="BU19:BY19"/>
    <mergeCell ref="AQ17:AU17"/>
    <mergeCell ref="BA34:BE34"/>
    <mergeCell ref="BU34:BY34"/>
    <mergeCell ref="AQ16:AU16"/>
    <mergeCell ref="CE18:CI18"/>
    <mergeCell ref="BU17:BY17"/>
    <mergeCell ref="CJ20:CN20"/>
    <mergeCell ref="CT20:CX20"/>
    <mergeCell ref="AL32:AP32"/>
    <mergeCell ref="AB16:AF16"/>
    <mergeCell ref="U32:V32"/>
    <mergeCell ref="U19:V19"/>
    <mergeCell ref="BF20:BJ20"/>
    <mergeCell ref="BU22:BY22"/>
    <mergeCell ref="BU32:BY32"/>
    <mergeCell ref="CE32:CI32"/>
    <mergeCell ref="AB30:AF30"/>
    <mergeCell ref="CT22:CX22"/>
    <mergeCell ref="AG26:AK26"/>
    <mergeCell ref="BA19:BE19"/>
    <mergeCell ref="U26:V26"/>
    <mergeCell ref="AV26:AZ26"/>
    <mergeCell ref="CJ32:CN32"/>
    <mergeCell ref="CT32:CX32"/>
    <mergeCell ref="BA30:BE30"/>
    <mergeCell ref="CE22:CI22"/>
    <mergeCell ref="CJ22:CN22"/>
    <mergeCell ref="CT34:CX34"/>
    <mergeCell ref="AV22:AZ22"/>
    <mergeCell ref="U30:V30"/>
    <mergeCell ref="BF19:BJ19"/>
    <mergeCell ref="M32:T33"/>
    <mergeCell ref="BF28:BJ28"/>
    <mergeCell ref="BP22:BT22"/>
    <mergeCell ref="BU18:BY18"/>
    <mergeCell ref="W26:AA26"/>
    <mergeCell ref="BZ28:CD28"/>
    <mergeCell ref="U34:V34"/>
    <mergeCell ref="AG19:AK19"/>
    <mergeCell ref="CE34:CI34"/>
    <mergeCell ref="AG28:AK28"/>
    <mergeCell ref="W34:AA34"/>
    <mergeCell ref="AQ28:AU28"/>
    <mergeCell ref="CO34:CS34"/>
    <mergeCell ref="B6:E6"/>
    <mergeCell ref="AL30:AP30"/>
    <mergeCell ref="BF22:BJ22"/>
    <mergeCell ref="AB20:AF20"/>
    <mergeCell ref="B15:E15"/>
    <mergeCell ref="G7:AK7"/>
    <mergeCell ref="B16:E16"/>
    <mergeCell ref="G9:Z11"/>
    <mergeCell ref="B12:E12"/>
    <mergeCell ref="B13:E13"/>
    <mergeCell ref="B8:E8"/>
    <mergeCell ref="AB15:CS15"/>
    <mergeCell ref="BZ22:CD22"/>
    <mergeCell ref="B10:E10"/>
    <mergeCell ref="BU20:BY20"/>
    <mergeCell ref="B19:E19"/>
    <mergeCell ref="B28:E28"/>
    <mergeCell ref="M26:T27"/>
    <mergeCell ref="AQ18:AU18"/>
    <mergeCell ref="AL19:AP19"/>
    <mergeCell ref="B18:E18"/>
    <mergeCell ref="BZ18:CD18"/>
    <mergeCell ref="BZ17:CD17"/>
    <mergeCell ref="CE16:CI16"/>
    <mergeCell ref="G72:T72"/>
    <mergeCell ref="AV16:AZ16"/>
    <mergeCell ref="CJ18:CN18"/>
    <mergeCell ref="BF16:BJ16"/>
    <mergeCell ref="CO20:CS20"/>
    <mergeCell ref="B20:E20"/>
    <mergeCell ref="W24:AA24"/>
    <mergeCell ref="CT24:CX24"/>
    <mergeCell ref="M30:T31"/>
    <mergeCell ref="AQ37:AU37"/>
    <mergeCell ref="AV18:AZ18"/>
    <mergeCell ref="H34:K35"/>
    <mergeCell ref="BK32:BO32"/>
    <mergeCell ref="BF18:BJ18"/>
    <mergeCell ref="BK26:BO26"/>
    <mergeCell ref="CT26:CX26"/>
    <mergeCell ref="BA26:BE26"/>
    <mergeCell ref="W17:AA17"/>
    <mergeCell ref="B17:E17"/>
    <mergeCell ref="BZ32:CD32"/>
    <mergeCell ref="CJ30:CN30"/>
    <mergeCell ref="BZ26:CD26"/>
    <mergeCell ref="CO26:CS26"/>
    <mergeCell ref="BA20:BE20"/>
    <mergeCell ref="B4:E4"/>
    <mergeCell ref="AV17:AZ17"/>
    <mergeCell ref="CE37:CI37"/>
    <mergeCell ref="CO28:CS28"/>
    <mergeCell ref="BZ34:CD34"/>
    <mergeCell ref="G73:L73"/>
    <mergeCell ref="CE24:CI24"/>
    <mergeCell ref="AB22:AF22"/>
    <mergeCell ref="AG32:AK32"/>
    <mergeCell ref="CJ34:CN34"/>
    <mergeCell ref="CJ19:CN19"/>
    <mergeCell ref="CO24:CS24"/>
    <mergeCell ref="AL28:AP28"/>
    <mergeCell ref="U73:Z73"/>
    <mergeCell ref="BK18:BO18"/>
    <mergeCell ref="CO30:CS30"/>
    <mergeCell ref="AB21:AF21"/>
    <mergeCell ref="AG16:AK16"/>
    <mergeCell ref="BZ30:CD30"/>
    <mergeCell ref="CE26:CI26"/>
    <mergeCell ref="BA24:BE24"/>
    <mergeCell ref="BZ20:CD20"/>
    <mergeCell ref="H28:K29"/>
    <mergeCell ref="AG18:AK18"/>
    <mergeCell ref="I44:V44"/>
    <mergeCell ref="AV37:AZ37"/>
    <mergeCell ref="H30:K31"/>
    <mergeCell ref="AQ34:AU34"/>
    <mergeCell ref="BA16:BE16"/>
    <mergeCell ref="BK20:BO20"/>
    <mergeCell ref="BK34:BO34"/>
    <mergeCell ref="BK16:BO16"/>
    <mergeCell ref="BP24:BT24"/>
    <mergeCell ref="U14:V16"/>
    <mergeCell ref="W19:AA19"/>
    <mergeCell ref="W28:AA28"/>
    <mergeCell ref="AB18:AF18"/>
    <mergeCell ref="AG30:AK30"/>
    <mergeCell ref="BK17:BO17"/>
    <mergeCell ref="AV32:AZ32"/>
    <mergeCell ref="M22:T23"/>
    <mergeCell ref="H32:K33"/>
    <mergeCell ref="AB17:AF17"/>
    <mergeCell ref="AG37:AK37"/>
    <mergeCell ref="H36:K36"/>
    <mergeCell ref="H20:K21"/>
    <mergeCell ref="H26:K27"/>
    <mergeCell ref="AQ32:AU32"/>
  </mergeCells>
  <dataValidations count="2">
    <dataValidation type="list" allowBlank="1" showInputMessage="1" showErrorMessage="1" sqref="I45:V45" xr:uid="{76B5CDDB-3F20-400A-B902-63F3DA251818}">
      <formula1>$A$17:$A$26</formula1>
    </dataValidation>
    <dataValidation type="list" allowBlank="1" showInputMessage="1" showErrorMessage="1" sqref="I48:V48" xr:uid="{9E1460B2-6690-4AED-B247-B311CE86ED13}">
      <formula1>_xlfn.ANCHORARRAY($A$16)</formula1>
    </dataValidation>
  </dataValidations>
  <hyperlinks>
    <hyperlink ref="B4" location="PANDUAN!A1" display="PANDUAN" xr:uid="{00000000-0004-0000-0E00-000000000000}"/>
    <hyperlink ref="B6" location="'EWS DIRECTORY'!A1" display="EWS DIRECTORY" xr:uid="{00000000-0004-0000-0E00-000001000000}"/>
    <hyperlink ref="B8" location="'DATA PEMICU'!A1" display="DATA PEMICU" xr:uid="{00000000-0004-0000-0E00-000002000000}"/>
    <hyperlink ref="B10" location="'DATA PENGUJI'!A1" display="DATA PENGUJI" xr:uid="{00000000-0004-0000-0E00-000003000000}"/>
    <hyperlink ref="B12" location="'MAIN LEVEL'!A1" display="MAIN LEVEL" xr:uid="{00000000-0004-0000-0E00-000004000000}"/>
  </hyperlinks>
  <pageMargins left="0.70866141732283472" right="0.31496062992125978" top="0.55118110236220474" bottom="0.55118110236220474" header="0" footer="0"/>
  <pageSetup paperSize="9" scale="77" orientation="portrait"/>
  <extLst>
    <ext xmlns:x14="http://schemas.microsoft.com/office/spreadsheetml/2009/9/main" uri="{CCE6A557-97BC-4b89-ADB6-D9C93CAAB3DF}">
      <x14:dataValidations xmlns:xm="http://schemas.microsoft.com/office/excel/2006/main" count="2">
        <x14:dataValidation type="list" allowBlank="1" showInputMessage="1" showErrorMessage="1" xr:uid="{78E60A67-F115-4592-BF19-871838D1BD63}">
          <x14:formula1>
            <xm:f>MASTER!$Q$2:$Q$7</xm:f>
          </x14:formula1>
          <xm:sqref>I55:AB55</xm:sqref>
        </x14:dataValidation>
        <x14:dataValidation type="list" allowBlank="1" showInputMessage="1" showErrorMessage="1" xr:uid="{F1C96322-7586-4B2A-88B6-F7CCD15FAA37}">
          <x14:formula1>
            <xm:f>MASTER!$Q$2:$Q$6</xm:f>
          </x14:formula1>
          <xm:sqref>I58:AB58</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1">
    <tabColor theme="4" tint="-0.249977111117893"/>
  </sheetPr>
  <dimension ref="A1:AX62"/>
  <sheetViews>
    <sheetView topLeftCell="B1" zoomScaleNormal="100" workbookViewId="0">
      <selection activeCell="AQ18" sqref="AQ18:AU18"/>
    </sheetView>
  </sheetViews>
  <sheetFormatPr defaultColWidth="14.44140625" defaultRowHeight="15" customHeight="1" x14ac:dyDescent="0.25"/>
  <cols>
    <col min="1" max="1" width="3" style="396" hidden="1" customWidth="1"/>
    <col min="2" max="5" width="3.88671875" style="397" customWidth="1"/>
    <col min="6" max="6" width="3.88671875" style="110" customWidth="1"/>
    <col min="7" max="50" width="3.6640625" style="443" customWidth="1"/>
    <col min="51" max="51" width="14.44140625" style="443" customWidth="1"/>
    <col min="52" max="16384" width="14.44140625" style="443"/>
  </cols>
  <sheetData>
    <row r="1" spans="2:46" ht="14.25" customHeight="1" x14ac:dyDescent="0.25">
      <c r="G1" s="223"/>
      <c r="H1" s="223"/>
      <c r="I1" s="223"/>
      <c r="J1" s="223"/>
      <c r="K1" s="223"/>
      <c r="L1" s="223"/>
      <c r="M1" s="223"/>
      <c r="N1" s="223"/>
      <c r="O1" s="223"/>
      <c r="P1" s="223"/>
      <c r="Q1" s="223"/>
      <c r="R1" s="223"/>
      <c r="S1" s="223"/>
      <c r="T1" s="223"/>
      <c r="U1" s="223"/>
      <c r="V1" s="223"/>
      <c r="W1" s="223"/>
      <c r="X1" s="223"/>
    </row>
    <row r="2" spans="2:46" ht="14.25" customHeight="1" x14ac:dyDescent="0.25">
      <c r="G2" s="55" t="s">
        <v>1674</v>
      </c>
      <c r="H2" s="55"/>
      <c r="I2" s="55"/>
      <c r="J2" s="55"/>
      <c r="K2" s="55"/>
      <c r="L2" s="55"/>
      <c r="M2" s="55"/>
      <c r="N2" s="55"/>
    </row>
    <row r="3" spans="2:46" ht="14.25" customHeight="1" x14ac:dyDescent="0.25">
      <c r="B3" s="398"/>
      <c r="C3" s="398"/>
      <c r="D3" s="398"/>
      <c r="E3" s="398"/>
      <c r="G3" s="55"/>
      <c r="H3" s="55"/>
      <c r="I3" s="55"/>
      <c r="J3" s="55"/>
      <c r="K3" s="55"/>
      <c r="L3" s="55"/>
      <c r="M3" s="55"/>
      <c r="N3" s="55"/>
    </row>
    <row r="4" spans="2:46" ht="14.25" customHeight="1" x14ac:dyDescent="0.25">
      <c r="B4" s="924" t="s">
        <v>79</v>
      </c>
      <c r="C4" s="925"/>
      <c r="D4" s="925"/>
      <c r="E4" s="925"/>
      <c r="G4" s="55"/>
      <c r="H4" s="55"/>
      <c r="I4" s="55"/>
      <c r="J4" s="55"/>
      <c r="K4" s="55"/>
      <c r="L4" s="55"/>
      <c r="M4" s="55"/>
      <c r="N4" s="55"/>
    </row>
    <row r="5" spans="2:46" ht="14.25" customHeight="1" x14ac:dyDescent="0.25">
      <c r="B5" s="398"/>
      <c r="C5" s="398"/>
      <c r="D5" s="398"/>
      <c r="E5" s="398"/>
      <c r="G5" s="55"/>
      <c r="H5" s="55"/>
      <c r="I5" s="55"/>
      <c r="J5" s="55"/>
      <c r="K5" s="55"/>
      <c r="L5" s="55"/>
      <c r="M5" s="55"/>
      <c r="N5" s="55"/>
    </row>
    <row r="6" spans="2:46" ht="14.25" customHeight="1" x14ac:dyDescent="0.25">
      <c r="B6" s="924" t="s">
        <v>87</v>
      </c>
      <c r="C6" s="925"/>
      <c r="D6" s="925"/>
      <c r="E6" s="925"/>
      <c r="G6" s="55"/>
      <c r="H6" s="55"/>
      <c r="I6" s="55"/>
      <c r="J6" s="55"/>
      <c r="K6" s="55"/>
      <c r="L6" s="55"/>
      <c r="M6" s="55"/>
      <c r="N6" s="55"/>
    </row>
    <row r="7" spans="2:46" ht="15" customHeight="1" x14ac:dyDescent="0.25">
      <c r="B7" s="398"/>
      <c r="C7" s="398"/>
      <c r="D7" s="398"/>
      <c r="E7" s="398"/>
      <c r="G7" s="996" t="s">
        <v>1774</v>
      </c>
      <c r="H7" s="997"/>
      <c r="I7" s="997"/>
      <c r="J7" s="997"/>
      <c r="K7" s="997"/>
      <c r="L7" s="997"/>
      <c r="M7" s="997"/>
      <c r="N7" s="997"/>
      <c r="O7" s="997"/>
      <c r="P7" s="997"/>
      <c r="Q7" s="997"/>
      <c r="R7" s="997"/>
      <c r="S7" s="997"/>
      <c r="T7" s="997"/>
      <c r="U7" s="997"/>
      <c r="V7" s="997"/>
      <c r="W7" s="997"/>
      <c r="X7" s="997"/>
      <c r="Y7" s="997"/>
      <c r="Z7" s="997"/>
      <c r="AA7" s="997"/>
      <c r="AB7" s="997"/>
      <c r="AC7" s="997"/>
      <c r="AD7" s="997"/>
      <c r="AE7" s="997"/>
      <c r="AF7" s="997"/>
      <c r="AG7" s="997"/>
      <c r="AH7" s="997"/>
      <c r="AI7" s="997"/>
      <c r="AJ7" s="997"/>
      <c r="AK7" s="997"/>
      <c r="AL7" s="997"/>
      <c r="AM7" s="997"/>
      <c r="AN7" s="997"/>
      <c r="AO7" s="997"/>
      <c r="AP7" s="997"/>
      <c r="AQ7" s="997"/>
      <c r="AR7" s="997"/>
      <c r="AS7" s="58"/>
    </row>
    <row r="8" spans="2:46" ht="14.25" customHeight="1" x14ac:dyDescent="0.25">
      <c r="B8" s="924" t="s">
        <v>94</v>
      </c>
      <c r="C8" s="925"/>
      <c r="D8" s="925"/>
      <c r="E8" s="925"/>
      <c r="G8" s="55"/>
      <c r="H8" s="55"/>
      <c r="I8" s="55"/>
      <c r="J8" s="55"/>
      <c r="K8" s="55"/>
      <c r="L8" s="55"/>
      <c r="M8" s="55"/>
      <c r="N8" s="55"/>
    </row>
    <row r="9" spans="2:46" ht="14.25" customHeight="1" x14ac:dyDescent="0.25">
      <c r="B9" s="398"/>
      <c r="C9" s="398"/>
      <c r="D9" s="398"/>
      <c r="E9" s="398"/>
      <c r="G9" s="999" t="str">
        <f>"Rincian "&amp;'B-1-1'!H18&amp;" "&amp;'B-1-1'!M18</f>
        <v>Rincian Penjualan Lokal Berdasarkan Data Internal dan Eksternal yang dimiliki DJP</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924" t="s">
        <v>101</v>
      </c>
      <c r="C10" s="925"/>
      <c r="D10" s="925"/>
      <c r="E10" s="925"/>
      <c r="G10" s="1001"/>
      <c r="H10" s="997"/>
      <c r="I10" s="997"/>
      <c r="J10" s="997"/>
      <c r="K10" s="997"/>
      <c r="L10" s="997"/>
      <c r="M10" s="997"/>
      <c r="N10" s="997"/>
      <c r="O10" s="997"/>
      <c r="P10" s="997"/>
      <c r="Q10" s="997"/>
      <c r="R10" s="997"/>
      <c r="S10" s="997"/>
      <c r="T10" s="997"/>
      <c r="U10" s="997"/>
      <c r="V10" s="997"/>
      <c r="W10" s="997"/>
      <c r="X10" s="997"/>
      <c r="Y10" s="997"/>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924" t="s">
        <v>106</v>
      </c>
      <c r="C12" s="925"/>
      <c r="D12" s="925"/>
      <c r="E12" s="925"/>
      <c r="G12" s="254"/>
      <c r="H12" s="254"/>
      <c r="I12" s="254"/>
      <c r="J12" s="254"/>
      <c r="K12" s="254"/>
      <c r="L12" s="254"/>
      <c r="M12" s="254"/>
      <c r="N12" s="254"/>
    </row>
    <row r="13" spans="2:46" ht="14.25" customHeight="1" x14ac:dyDescent="0.25">
      <c r="B13" s="962" t="str">
        <f>HYPERLINK("#'"&amp;'EWS DIRECTORY'!$J$13&amp;"'!A1",'EWS DIRECTORY'!$J$13)</f>
        <v>B-1</v>
      </c>
      <c r="C13" s="925"/>
      <c r="D13" s="925"/>
      <c r="E13" s="925"/>
      <c r="G13" s="55" t="s">
        <v>1680</v>
      </c>
      <c r="H13" s="55"/>
      <c r="I13" s="254"/>
      <c r="J13" s="254"/>
      <c r="K13" s="254"/>
      <c r="L13" s="254"/>
      <c r="M13" s="254"/>
      <c r="N13" s="254"/>
    </row>
    <row r="14" spans="2:46" ht="14.25" customHeight="1" x14ac:dyDescent="0.25">
      <c r="B14" s="931" t="str">
        <f>HYPERLINK("#'"&amp;'EWS DIRECTORY'!$J$14&amp;"'!A1",'EWS DIRECTORY'!$J$14)</f>
        <v>B-1-1</v>
      </c>
      <c r="C14" s="925"/>
      <c r="D14" s="925"/>
      <c r="E14" s="925"/>
      <c r="G14" s="55"/>
      <c r="H14" s="55"/>
      <c r="I14" s="254"/>
      <c r="J14" s="254"/>
      <c r="K14" s="254"/>
      <c r="L14" s="254"/>
      <c r="M14" s="254"/>
      <c r="N14" s="254"/>
    </row>
    <row r="15" spans="2:46" ht="14.25" customHeight="1" x14ac:dyDescent="0.25">
      <c r="B15" s="927" t="str">
        <f>HYPERLINK("#'"&amp;'EWS DIRECTORY'!$J$15&amp;"'!A1",'EWS DIRECTORY'!$J$15)</f>
        <v>B-1-1-1</v>
      </c>
      <c r="C15" s="925"/>
      <c r="D15" s="925"/>
      <c r="E15" s="925"/>
      <c r="G15" s="55"/>
      <c r="H15" s="55"/>
      <c r="I15" s="254"/>
      <c r="J15" s="254"/>
      <c r="K15" s="254"/>
      <c r="L15" s="254"/>
      <c r="M15" s="254"/>
      <c r="N15" s="254"/>
    </row>
    <row r="16" spans="2:46" ht="14.25" customHeight="1" x14ac:dyDescent="0.25">
      <c r="B16" s="929" t="str">
        <f>HYPERLINK("#'"&amp;'EWS DIRECTORY'!$J$16&amp;"'!A1",'EWS DIRECTORY'!$J$16)</f>
        <v>B-1-1-2</v>
      </c>
      <c r="C16" s="925"/>
      <c r="D16" s="925"/>
      <c r="E16" s="925"/>
      <c r="G16" s="55"/>
      <c r="H16" s="55"/>
      <c r="I16" s="254"/>
      <c r="J16" s="254"/>
      <c r="K16" s="254"/>
      <c r="L16" s="254"/>
      <c r="M16" s="254"/>
      <c r="N16" s="254"/>
    </row>
    <row r="17" spans="2:50" ht="14.25" customHeight="1" x14ac:dyDescent="0.25">
      <c r="B17" s="929" t="str">
        <f>HYPERLINK("#'"&amp;'EWS DIRECTORY'!$J$21&amp;"'!A1",'EWS DIRECTORY'!$J$21)</f>
        <v>B-1-1-3</v>
      </c>
      <c r="C17" s="925"/>
      <c r="D17" s="925"/>
      <c r="E17" s="925"/>
      <c r="G17" s="55" t="s">
        <v>1681</v>
      </c>
      <c r="H17" s="55"/>
      <c r="I17" s="55"/>
      <c r="J17" s="254"/>
      <c r="K17" s="254"/>
      <c r="L17" s="254"/>
      <c r="M17" s="254"/>
      <c r="N17" s="254"/>
    </row>
    <row r="18" spans="2:50" ht="14.25" customHeight="1" x14ac:dyDescent="0.25">
      <c r="B18" s="929" t="str">
        <f>HYPERLINK("#'"&amp;'EWS DIRECTORY'!$J$22&amp;"'!A1",'EWS DIRECTORY'!$J$22)</f>
        <v>B-1-1-4</v>
      </c>
      <c r="C18" s="925"/>
      <c r="D18" s="925"/>
      <c r="E18" s="925"/>
      <c r="G18" s="55" t="s">
        <v>1744</v>
      </c>
      <c r="H18" s="55"/>
      <c r="I18" s="55" t="s">
        <v>1744</v>
      </c>
      <c r="J18" s="254"/>
      <c r="K18" s="254"/>
      <c r="L18" s="254"/>
      <c r="M18" s="254"/>
      <c r="N18" s="254"/>
    </row>
    <row r="19" spans="2:50" ht="14.25" customHeight="1" x14ac:dyDescent="0.25">
      <c r="B19" s="929" t="str">
        <f>HYPERLINK("#'"&amp;'EWS DIRECTORY'!$J$23&amp;"'!A1",'EWS DIRECTORY'!$J$23)</f>
        <v>B-1-1-5</v>
      </c>
      <c r="C19" s="925"/>
      <c r="D19" s="925"/>
      <c r="E19" s="925"/>
    </row>
    <row r="20" spans="2:50" ht="14.25" customHeight="1" x14ac:dyDescent="0.25">
      <c r="B20" s="929" t="str">
        <f>HYPERLINK("#'"&amp;'EWS DIRECTORY'!$J$24&amp;"'!A1",'EWS DIRECTORY'!$J$24)</f>
        <v>B-1-1-6</v>
      </c>
      <c r="C20" s="925"/>
      <c r="D20" s="925"/>
      <c r="E20" s="925"/>
      <c r="G20" s="55" t="s">
        <v>1791</v>
      </c>
    </row>
    <row r="21" spans="2:50" ht="14.25" customHeight="1" x14ac:dyDescent="0.25">
      <c r="B21" s="929" t="str">
        <f>HYPERLINK("#'"&amp;'EWS DIRECTORY'!$J$25&amp;"'!A1",'EWS DIRECTORY'!$J$25)</f>
        <v>B-1-1-7</v>
      </c>
      <c r="C21" s="925"/>
      <c r="D21" s="925"/>
      <c r="E21" s="925"/>
      <c r="G21" s="55"/>
    </row>
    <row r="22" spans="2:50" ht="14.25" customHeight="1" x14ac:dyDescent="0.25">
      <c r="B22" s="929" t="str">
        <f>HYPERLINK("#'"&amp;'EWS DIRECTORY'!$J$26&amp;"'!A1",'EWS DIRECTORY'!$J$26)</f>
        <v>B-1-1-8</v>
      </c>
      <c r="C22" s="925"/>
      <c r="D22" s="925"/>
      <c r="E22" s="925"/>
      <c r="G22" s="55"/>
      <c r="H22" s="990" t="s">
        <v>1445</v>
      </c>
      <c r="I22" s="790"/>
      <c r="J22" s="994" t="s">
        <v>1446</v>
      </c>
      <c r="K22" s="764"/>
      <c r="L22" s="764"/>
      <c r="M22" s="764"/>
      <c r="N22" s="764"/>
      <c r="O22" s="764"/>
      <c r="P22" s="764"/>
      <c r="Q22" s="764"/>
      <c r="R22" s="764"/>
      <c r="S22" s="764"/>
      <c r="T22" s="764"/>
      <c r="U22" s="764"/>
      <c r="V22" s="764"/>
      <c r="W22" s="764"/>
      <c r="X22" s="764"/>
      <c r="Y22" s="764"/>
      <c r="Z22" s="764"/>
      <c r="AA22" s="764"/>
      <c r="AB22" s="764"/>
      <c r="AC22" s="764"/>
      <c r="AD22" s="764"/>
      <c r="AE22" s="764"/>
      <c r="AF22" s="764"/>
      <c r="AG22" s="764"/>
      <c r="AH22" s="764"/>
      <c r="AI22" s="764"/>
      <c r="AJ22" s="764"/>
      <c r="AK22" s="764"/>
      <c r="AL22" s="764"/>
      <c r="AM22" s="764"/>
      <c r="AN22" s="764"/>
      <c r="AO22" s="764"/>
      <c r="AP22" s="764"/>
      <c r="AQ22" s="764"/>
      <c r="AR22" s="764"/>
      <c r="AS22" s="764"/>
      <c r="AT22" s="764"/>
      <c r="AU22" s="764"/>
      <c r="AV22" s="764"/>
      <c r="AW22" s="764"/>
      <c r="AX22" s="765"/>
    </row>
    <row r="23" spans="2:50" ht="14.25" customHeight="1" x14ac:dyDescent="0.25">
      <c r="B23" s="929" t="str">
        <f>HYPERLINK("#'"&amp;'EWS DIRECTORY'!$J$27&amp;"'!A1",'EWS DIRECTORY'!$J$27)</f>
        <v>B-1-1-9</v>
      </c>
      <c r="C23" s="925"/>
      <c r="D23" s="925"/>
      <c r="E23" s="925"/>
      <c r="G23" s="55"/>
      <c r="H23" s="806"/>
      <c r="I23" s="807"/>
      <c r="J23" s="978" t="s">
        <v>1452</v>
      </c>
      <c r="K23" s="764"/>
      <c r="L23" s="764"/>
      <c r="M23" s="764"/>
      <c r="N23" s="764"/>
      <c r="O23" s="764"/>
      <c r="P23" s="765"/>
      <c r="Q23" s="978" t="s">
        <v>1453</v>
      </c>
      <c r="R23" s="764"/>
      <c r="S23" s="764"/>
      <c r="T23" s="764"/>
      <c r="U23" s="764"/>
      <c r="V23" s="764"/>
      <c r="W23" s="765"/>
      <c r="X23" s="978" t="s">
        <v>1454</v>
      </c>
      <c r="Y23" s="764"/>
      <c r="Z23" s="764"/>
      <c r="AA23" s="764"/>
      <c r="AB23" s="764"/>
      <c r="AC23" s="764"/>
      <c r="AD23" s="765"/>
      <c r="AE23" s="978" t="s">
        <v>1455</v>
      </c>
      <c r="AF23" s="764"/>
      <c r="AG23" s="764"/>
      <c r="AH23" s="764"/>
      <c r="AI23" s="764"/>
      <c r="AJ23" s="764"/>
      <c r="AK23" s="765"/>
      <c r="AL23" s="978" t="s">
        <v>1456</v>
      </c>
      <c r="AM23" s="764"/>
      <c r="AN23" s="764"/>
      <c r="AO23" s="764"/>
      <c r="AP23" s="764"/>
      <c r="AQ23" s="764"/>
      <c r="AR23" s="764"/>
      <c r="AS23" s="765"/>
      <c r="AT23" s="992" t="s">
        <v>1457</v>
      </c>
      <c r="AU23" s="789"/>
      <c r="AV23" s="789"/>
      <c r="AW23" s="789"/>
      <c r="AX23" s="790"/>
    </row>
    <row r="24" spans="2:50" ht="40.5" customHeight="1" x14ac:dyDescent="0.25">
      <c r="G24" s="55"/>
      <c r="H24" s="991">
        <v>1</v>
      </c>
      <c r="I24" s="765"/>
      <c r="J24" s="984" t="e">
        <f>ID_MS_TH_PJK</f>
        <v>#N/A</v>
      </c>
      <c r="K24" s="764"/>
      <c r="L24" s="764"/>
      <c r="M24" s="764"/>
      <c r="N24" s="764"/>
      <c r="O24" s="764"/>
      <c r="P24" s="765"/>
      <c r="Q24" s="984" t="e">
        <f>NO_BPS</f>
        <v>#N/A</v>
      </c>
      <c r="R24" s="764"/>
      <c r="S24" s="764"/>
      <c r="T24" s="764"/>
      <c r="U24" s="764"/>
      <c r="V24" s="764"/>
      <c r="W24" s="765"/>
      <c r="X24" s="984" t="e">
        <f>PEMBETULAN_KE</f>
        <v>#N/A</v>
      </c>
      <c r="Y24" s="764"/>
      <c r="Z24" s="764"/>
      <c r="AA24" s="764"/>
      <c r="AB24" s="764"/>
      <c r="AC24" s="764"/>
      <c r="AD24" s="765"/>
      <c r="AE24" s="998" t="e">
        <f>TGL_TERIMA</f>
        <v>#N/A</v>
      </c>
      <c r="AF24" s="764"/>
      <c r="AG24" s="764"/>
      <c r="AH24" s="764"/>
      <c r="AI24" s="764"/>
      <c r="AJ24" s="764"/>
      <c r="AK24" s="765"/>
      <c r="AL24" s="984" t="s">
        <v>1437</v>
      </c>
      <c r="AM24" s="764"/>
      <c r="AN24" s="764"/>
      <c r="AO24" s="764"/>
      <c r="AP24" s="764"/>
      <c r="AQ24" s="764"/>
      <c r="AR24" s="764"/>
      <c r="AS24" s="765"/>
      <c r="AT24" s="1007">
        <f>'MAIN LEVEL'!$AB$18</f>
        <v>0</v>
      </c>
      <c r="AU24" s="824"/>
      <c r="AV24" s="824"/>
      <c r="AW24" s="824"/>
      <c r="AX24" s="825"/>
    </row>
    <row r="25" spans="2:50" ht="14.25" customHeight="1" x14ac:dyDescent="0.25">
      <c r="G25" s="55"/>
      <c r="H25" s="255"/>
      <c r="I25" s="255"/>
      <c r="J25" s="255"/>
      <c r="K25" s="255"/>
      <c r="L25" s="255"/>
      <c r="M25" s="255"/>
      <c r="N25" s="255"/>
      <c r="O25" s="255"/>
      <c r="P25" s="255"/>
      <c r="Q25" s="255"/>
      <c r="R25" s="255"/>
    </row>
    <row r="26" spans="2:50" ht="14.25" customHeight="1" x14ac:dyDescent="0.25">
      <c r="G26" s="55"/>
      <c r="H26" s="255"/>
      <c r="I26" s="255"/>
      <c r="J26" s="255"/>
      <c r="K26" s="255"/>
      <c r="L26" s="255"/>
      <c r="M26" s="255"/>
      <c r="N26" s="255"/>
      <c r="O26" s="255"/>
      <c r="P26" s="255"/>
      <c r="Q26" s="255"/>
      <c r="R26" s="255"/>
    </row>
    <row r="27" spans="2:50" ht="14.25" customHeight="1" x14ac:dyDescent="0.25">
      <c r="G27" s="55"/>
      <c r="H27" s="255"/>
      <c r="I27" s="255"/>
      <c r="J27" s="255"/>
      <c r="K27" s="255"/>
      <c r="L27" s="255"/>
      <c r="M27" s="255"/>
      <c r="N27" s="255"/>
      <c r="O27" s="255"/>
      <c r="P27" s="255"/>
      <c r="Q27" s="255"/>
      <c r="R27" s="255"/>
    </row>
    <row r="28" spans="2:50" ht="14.25" customHeight="1" x14ac:dyDescent="0.25">
      <c r="B28" s="932"/>
      <c r="C28" s="925"/>
      <c r="D28" s="925"/>
      <c r="E28" s="925"/>
      <c r="G28" s="55"/>
      <c r="H28" s="990" t="s">
        <v>1445</v>
      </c>
      <c r="I28" s="790"/>
      <c r="J28" s="990" t="s">
        <v>1478</v>
      </c>
      <c r="K28" s="789"/>
      <c r="L28" s="789"/>
      <c r="M28" s="790"/>
      <c r="N28" s="994" t="s">
        <v>1792</v>
      </c>
      <c r="O28" s="764"/>
      <c r="P28" s="764"/>
      <c r="Q28" s="764"/>
      <c r="R28" s="764"/>
      <c r="S28" s="764"/>
      <c r="T28" s="764"/>
      <c r="U28" s="764"/>
      <c r="V28" s="764"/>
      <c r="W28" s="764"/>
      <c r="X28" s="764"/>
      <c r="Y28" s="764"/>
      <c r="Z28" s="765"/>
      <c r="AA28" s="982" t="s">
        <v>1793</v>
      </c>
      <c r="AB28" s="764"/>
      <c r="AC28" s="764"/>
      <c r="AD28" s="764"/>
      <c r="AE28" s="764"/>
      <c r="AF28" s="764"/>
      <c r="AG28" s="764"/>
      <c r="AH28" s="764"/>
      <c r="AI28" s="764"/>
      <c r="AJ28" s="764"/>
      <c r="AK28" s="764"/>
      <c r="AL28" s="764"/>
      <c r="AM28" s="764"/>
      <c r="AN28" s="764"/>
      <c r="AO28" s="764"/>
      <c r="AP28" s="764"/>
      <c r="AQ28" s="764"/>
      <c r="AR28" s="764"/>
      <c r="AS28" s="764"/>
      <c r="AT28" s="988" t="s">
        <v>1481</v>
      </c>
      <c r="AU28" s="836"/>
      <c r="AV28" s="836"/>
      <c r="AW28" s="836"/>
      <c r="AX28" s="837"/>
    </row>
    <row r="29" spans="2:50" ht="14.25" customHeight="1" x14ac:dyDescent="0.25">
      <c r="B29" s="399"/>
      <c r="C29" s="399"/>
      <c r="D29" s="399"/>
      <c r="E29" s="399"/>
      <c r="G29" s="55"/>
      <c r="H29" s="806"/>
      <c r="I29" s="807"/>
      <c r="J29" s="806"/>
      <c r="K29" s="794"/>
      <c r="L29" s="794"/>
      <c r="M29" s="807"/>
      <c r="N29" s="978" t="s">
        <v>796</v>
      </c>
      <c r="O29" s="764"/>
      <c r="P29" s="764"/>
      <c r="Q29" s="764"/>
      <c r="R29" s="764"/>
      <c r="S29" s="764"/>
      <c r="T29" s="765"/>
      <c r="U29" s="978" t="s">
        <v>1401</v>
      </c>
      <c r="V29" s="764"/>
      <c r="W29" s="764"/>
      <c r="X29" s="764"/>
      <c r="Y29" s="764"/>
      <c r="Z29" s="765"/>
      <c r="AA29" s="978" t="s">
        <v>796</v>
      </c>
      <c r="AB29" s="764"/>
      <c r="AC29" s="764"/>
      <c r="AD29" s="764"/>
      <c r="AE29" s="764"/>
      <c r="AF29" s="765"/>
      <c r="AG29" s="978" t="s">
        <v>1794</v>
      </c>
      <c r="AH29" s="764"/>
      <c r="AI29" s="764"/>
      <c r="AJ29" s="764"/>
      <c r="AK29" s="764"/>
      <c r="AL29" s="764"/>
      <c r="AM29" s="765"/>
      <c r="AN29" s="1006" t="s">
        <v>1510</v>
      </c>
      <c r="AO29" s="764"/>
      <c r="AP29" s="764"/>
      <c r="AQ29" s="764"/>
      <c r="AR29" s="764"/>
      <c r="AS29" s="764"/>
      <c r="AT29" s="838"/>
      <c r="AU29" s="800"/>
      <c r="AV29" s="800"/>
      <c r="AW29" s="800"/>
      <c r="AX29" s="839"/>
    </row>
    <row r="30" spans="2:50" ht="14.25" customHeight="1" x14ac:dyDescent="0.25">
      <c r="B30" s="433"/>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987"/>
      <c r="AU30" s="824"/>
      <c r="AV30" s="824"/>
      <c r="AW30" s="824"/>
      <c r="AX30" s="825"/>
    </row>
    <row r="31" spans="2:50" ht="14.25" customHeight="1" x14ac:dyDescent="0.25">
      <c r="B31" s="399"/>
      <c r="C31" s="399"/>
      <c r="D31" s="399"/>
      <c r="E31" s="399"/>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987"/>
      <c r="AU31" s="824"/>
      <c r="AV31" s="824"/>
      <c r="AW31" s="824"/>
      <c r="AX31" s="825"/>
    </row>
    <row r="32" spans="2:50" ht="15" customHeight="1" x14ac:dyDescent="0.25">
      <c r="B32" s="433"/>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987"/>
      <c r="AU32" s="824"/>
      <c r="AV32" s="824"/>
      <c r="AW32" s="824"/>
      <c r="AX32" s="825"/>
    </row>
    <row r="33" spans="2:50" ht="15" customHeight="1" x14ac:dyDescent="0.25">
      <c r="B33" s="399"/>
      <c r="C33" s="399"/>
      <c r="D33" s="399"/>
      <c r="E33" s="399"/>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987"/>
      <c r="AU33" s="824"/>
      <c r="AV33" s="824"/>
      <c r="AW33" s="824"/>
      <c r="AX33" s="825"/>
    </row>
    <row r="34" spans="2:50" ht="15" customHeight="1" x14ac:dyDescent="0.25">
      <c r="B34" s="433"/>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987"/>
      <c r="AU34" s="824"/>
      <c r="AV34" s="824"/>
      <c r="AW34" s="824"/>
      <c r="AX34" s="82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987"/>
      <c r="AU35" s="824"/>
      <c r="AV35" s="824"/>
      <c r="AW35" s="824"/>
      <c r="AX35" s="825"/>
    </row>
    <row r="36" spans="2:50" ht="15" customHeight="1" x14ac:dyDescent="0.25">
      <c r="B36" s="433"/>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987"/>
      <c r="AU36" s="824"/>
      <c r="AV36" s="824"/>
      <c r="AW36" s="824"/>
      <c r="AX36" s="825"/>
    </row>
    <row r="37" spans="2:50" ht="15" customHeight="1" x14ac:dyDescent="0.25">
      <c r="B37" s="433"/>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987"/>
      <c r="AU37" s="824"/>
      <c r="AV37" s="824"/>
      <c r="AW37" s="824"/>
      <c r="AX37" s="825"/>
    </row>
    <row r="38" spans="2:50" ht="15"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987"/>
      <c r="AU38" s="824"/>
      <c r="AV38" s="824"/>
      <c r="AW38" s="824"/>
      <c r="AX38" s="825"/>
    </row>
    <row r="39" spans="2:50" ht="15" customHeight="1" x14ac:dyDescent="0.25">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987"/>
      <c r="AU39" s="824"/>
      <c r="AV39" s="824"/>
      <c r="AW39" s="824"/>
      <c r="AX39" s="825"/>
    </row>
    <row r="40" spans="2:50" ht="15" customHeight="1" x14ac:dyDescent="0.25">
      <c r="G40" s="223"/>
      <c r="H40" s="980"/>
      <c r="I40" s="765"/>
      <c r="J40" s="979"/>
      <c r="K40" s="764"/>
      <c r="L40" s="764"/>
      <c r="M40" s="765"/>
      <c r="N40" s="980"/>
      <c r="O40" s="764"/>
      <c r="P40" s="764"/>
      <c r="Q40" s="764"/>
      <c r="R40" s="764"/>
      <c r="S40" s="764"/>
      <c r="T40" s="765"/>
      <c r="U40" s="977"/>
      <c r="V40" s="764"/>
      <c r="W40" s="764"/>
      <c r="X40" s="764"/>
      <c r="Y40" s="764"/>
      <c r="Z40" s="765"/>
      <c r="AA40" s="980"/>
      <c r="AB40" s="764"/>
      <c r="AC40" s="764"/>
      <c r="AD40" s="764"/>
      <c r="AE40" s="764"/>
      <c r="AF40" s="765"/>
      <c r="AG40" s="980"/>
      <c r="AH40" s="764"/>
      <c r="AI40" s="764"/>
      <c r="AJ40" s="764"/>
      <c r="AK40" s="764"/>
      <c r="AL40" s="764"/>
      <c r="AM40" s="765"/>
      <c r="AN40" s="983"/>
      <c r="AO40" s="764"/>
      <c r="AP40" s="764"/>
      <c r="AQ40" s="764"/>
      <c r="AR40" s="764"/>
      <c r="AS40" s="765"/>
      <c r="AT40" s="987"/>
      <c r="AU40" s="824"/>
      <c r="AV40" s="824"/>
      <c r="AW40" s="824"/>
      <c r="AX40" s="825"/>
    </row>
    <row r="41" spans="2:50" ht="15" customHeight="1" x14ac:dyDescent="0.25">
      <c r="G41" s="223"/>
      <c r="H41" s="980"/>
      <c r="I41" s="765"/>
      <c r="J41" s="979"/>
      <c r="K41" s="764"/>
      <c r="L41" s="764"/>
      <c r="M41" s="765"/>
      <c r="N41" s="980"/>
      <c r="O41" s="764"/>
      <c r="P41" s="764"/>
      <c r="Q41" s="764"/>
      <c r="R41" s="764"/>
      <c r="S41" s="764"/>
      <c r="T41" s="765"/>
      <c r="U41" s="977"/>
      <c r="V41" s="764"/>
      <c r="W41" s="764"/>
      <c r="X41" s="764"/>
      <c r="Y41" s="764"/>
      <c r="Z41" s="765"/>
      <c r="AA41" s="980"/>
      <c r="AB41" s="764"/>
      <c r="AC41" s="764"/>
      <c r="AD41" s="764"/>
      <c r="AE41" s="764"/>
      <c r="AF41" s="765"/>
      <c r="AG41" s="980"/>
      <c r="AH41" s="764"/>
      <c r="AI41" s="764"/>
      <c r="AJ41" s="764"/>
      <c r="AK41" s="764"/>
      <c r="AL41" s="764"/>
      <c r="AM41" s="765"/>
      <c r="AN41" s="983"/>
      <c r="AO41" s="764"/>
      <c r="AP41" s="764"/>
      <c r="AQ41" s="764"/>
      <c r="AR41" s="764"/>
      <c r="AS41" s="765"/>
      <c r="AT41" s="987"/>
      <c r="AU41" s="824"/>
      <c r="AV41" s="824"/>
      <c r="AW41" s="824"/>
      <c r="AX41" s="825"/>
    </row>
    <row r="42" spans="2:50" ht="15" customHeight="1" x14ac:dyDescent="0.25">
      <c r="G42" s="223"/>
      <c r="H42" s="980"/>
      <c r="I42" s="765"/>
      <c r="J42" s="979"/>
      <c r="K42" s="764"/>
      <c r="L42" s="764"/>
      <c r="M42" s="765"/>
      <c r="N42" s="980"/>
      <c r="O42" s="764"/>
      <c r="P42" s="764"/>
      <c r="Q42" s="764"/>
      <c r="R42" s="764"/>
      <c r="S42" s="764"/>
      <c r="T42" s="765"/>
      <c r="U42" s="977"/>
      <c r="V42" s="764"/>
      <c r="W42" s="764"/>
      <c r="X42" s="764"/>
      <c r="Y42" s="764"/>
      <c r="Z42" s="765"/>
      <c r="AA42" s="980"/>
      <c r="AB42" s="764"/>
      <c r="AC42" s="764"/>
      <c r="AD42" s="764"/>
      <c r="AE42" s="764"/>
      <c r="AF42" s="765"/>
      <c r="AG42" s="980"/>
      <c r="AH42" s="764"/>
      <c r="AI42" s="764"/>
      <c r="AJ42" s="764"/>
      <c r="AK42" s="764"/>
      <c r="AL42" s="764"/>
      <c r="AM42" s="765"/>
      <c r="AN42" s="983"/>
      <c r="AO42" s="764"/>
      <c r="AP42" s="764"/>
      <c r="AQ42" s="764"/>
      <c r="AR42" s="764"/>
      <c r="AS42" s="765"/>
      <c r="AT42" s="987"/>
      <c r="AU42" s="824"/>
      <c r="AV42" s="824"/>
      <c r="AW42" s="824"/>
      <c r="AX42" s="825"/>
    </row>
    <row r="43" spans="2:50" ht="15" customHeight="1" x14ac:dyDescent="0.25">
      <c r="G43" s="223"/>
      <c r="H43" s="980"/>
      <c r="I43" s="765"/>
      <c r="J43" s="979"/>
      <c r="K43" s="764"/>
      <c r="L43" s="764"/>
      <c r="M43" s="765"/>
      <c r="N43" s="980"/>
      <c r="O43" s="764"/>
      <c r="P43" s="764"/>
      <c r="Q43" s="764"/>
      <c r="R43" s="764"/>
      <c r="S43" s="764"/>
      <c r="T43" s="765"/>
      <c r="U43" s="977"/>
      <c r="V43" s="764"/>
      <c r="W43" s="764"/>
      <c r="X43" s="764"/>
      <c r="Y43" s="764"/>
      <c r="Z43" s="765"/>
      <c r="AA43" s="980"/>
      <c r="AB43" s="764"/>
      <c r="AC43" s="764"/>
      <c r="AD43" s="764"/>
      <c r="AE43" s="764"/>
      <c r="AF43" s="765"/>
      <c r="AG43" s="980"/>
      <c r="AH43" s="764"/>
      <c r="AI43" s="764"/>
      <c r="AJ43" s="764"/>
      <c r="AK43" s="764"/>
      <c r="AL43" s="764"/>
      <c r="AM43" s="765"/>
      <c r="AN43" s="983"/>
      <c r="AO43" s="764"/>
      <c r="AP43" s="764"/>
      <c r="AQ43" s="764"/>
      <c r="AR43" s="764"/>
      <c r="AS43" s="765"/>
      <c r="AT43" s="987"/>
      <c r="AU43" s="824"/>
      <c r="AV43" s="824"/>
      <c r="AW43" s="824"/>
      <c r="AX43" s="825"/>
    </row>
    <row r="44" spans="2:50" ht="14.25" customHeight="1" x14ac:dyDescent="0.25">
      <c r="G44" s="223"/>
      <c r="H44" s="980"/>
      <c r="I44" s="765"/>
      <c r="J44" s="979"/>
      <c r="K44" s="764"/>
      <c r="L44" s="764"/>
      <c r="M44" s="765"/>
      <c r="N44" s="980"/>
      <c r="O44" s="764"/>
      <c r="P44" s="764"/>
      <c r="Q44" s="764"/>
      <c r="R44" s="764"/>
      <c r="S44" s="764"/>
      <c r="T44" s="765"/>
      <c r="U44" s="977"/>
      <c r="V44" s="764"/>
      <c r="W44" s="764"/>
      <c r="X44" s="764"/>
      <c r="Y44" s="764"/>
      <c r="Z44" s="765"/>
      <c r="AA44" s="980"/>
      <c r="AB44" s="764"/>
      <c r="AC44" s="764"/>
      <c r="AD44" s="764"/>
      <c r="AE44" s="764"/>
      <c r="AF44" s="765"/>
      <c r="AG44" s="980"/>
      <c r="AH44" s="764"/>
      <c r="AI44" s="764"/>
      <c r="AJ44" s="764"/>
      <c r="AK44" s="764"/>
      <c r="AL44" s="764"/>
      <c r="AM44" s="765"/>
      <c r="AN44" s="983"/>
      <c r="AO44" s="764"/>
      <c r="AP44" s="764"/>
      <c r="AQ44" s="764"/>
      <c r="AR44" s="764"/>
      <c r="AS44" s="765"/>
      <c r="AT44" s="987"/>
      <c r="AU44" s="824"/>
      <c r="AV44" s="824"/>
      <c r="AW44" s="824"/>
      <c r="AX44" s="825"/>
    </row>
    <row r="45" spans="2:50" ht="14.25" customHeight="1" x14ac:dyDescent="0.25">
      <c r="G45" s="223"/>
      <c r="H45" s="980"/>
      <c r="I45" s="765"/>
      <c r="J45" s="979"/>
      <c r="K45" s="764"/>
      <c r="L45" s="764"/>
      <c r="M45" s="765"/>
      <c r="N45" s="980"/>
      <c r="O45" s="764"/>
      <c r="P45" s="764"/>
      <c r="Q45" s="764"/>
      <c r="R45" s="764"/>
      <c r="S45" s="764"/>
      <c r="T45" s="765"/>
      <c r="U45" s="977"/>
      <c r="V45" s="764"/>
      <c r="W45" s="764"/>
      <c r="X45" s="764"/>
      <c r="Y45" s="764"/>
      <c r="Z45" s="765"/>
      <c r="AA45" s="980"/>
      <c r="AB45" s="764"/>
      <c r="AC45" s="764"/>
      <c r="AD45" s="764"/>
      <c r="AE45" s="764"/>
      <c r="AF45" s="765"/>
      <c r="AG45" s="980"/>
      <c r="AH45" s="764"/>
      <c r="AI45" s="764"/>
      <c r="AJ45" s="764"/>
      <c r="AK45" s="764"/>
      <c r="AL45" s="764"/>
      <c r="AM45" s="765"/>
      <c r="AN45" s="983"/>
      <c r="AO45" s="764"/>
      <c r="AP45" s="764"/>
      <c r="AQ45" s="764"/>
      <c r="AR45" s="764"/>
      <c r="AS45" s="765"/>
      <c r="AT45" s="987"/>
      <c r="AU45" s="824"/>
      <c r="AV45" s="824"/>
      <c r="AW45" s="824"/>
      <c r="AX45" s="825"/>
    </row>
    <row r="46" spans="2:50" ht="14.25" customHeight="1" x14ac:dyDescent="0.25">
      <c r="G46" s="223"/>
      <c r="H46" s="980"/>
      <c r="I46" s="765"/>
      <c r="J46" s="979"/>
      <c r="K46" s="764"/>
      <c r="L46" s="764"/>
      <c r="M46" s="765"/>
      <c r="N46" s="980"/>
      <c r="O46" s="764"/>
      <c r="P46" s="764"/>
      <c r="Q46" s="764"/>
      <c r="R46" s="764"/>
      <c r="S46" s="764"/>
      <c r="T46" s="765"/>
      <c r="U46" s="977"/>
      <c r="V46" s="764"/>
      <c r="W46" s="764"/>
      <c r="X46" s="764"/>
      <c r="Y46" s="764"/>
      <c r="Z46" s="765"/>
      <c r="AA46" s="980"/>
      <c r="AB46" s="764"/>
      <c r="AC46" s="764"/>
      <c r="AD46" s="764"/>
      <c r="AE46" s="764"/>
      <c r="AF46" s="765"/>
      <c r="AG46" s="980"/>
      <c r="AH46" s="764"/>
      <c r="AI46" s="764"/>
      <c r="AJ46" s="764"/>
      <c r="AK46" s="764"/>
      <c r="AL46" s="764"/>
      <c r="AM46" s="765"/>
      <c r="AN46" s="983"/>
      <c r="AO46" s="764"/>
      <c r="AP46" s="764"/>
      <c r="AQ46" s="764"/>
      <c r="AR46" s="764"/>
      <c r="AS46" s="765"/>
      <c r="AT46" s="987"/>
      <c r="AU46" s="824"/>
      <c r="AV46" s="824"/>
      <c r="AW46" s="824"/>
      <c r="AX46" s="825"/>
    </row>
    <row r="47" spans="2:50" ht="14.25" customHeight="1" x14ac:dyDescent="0.25">
      <c r="G47" s="256"/>
      <c r="H47" s="980"/>
      <c r="I47" s="765"/>
      <c r="J47" s="979"/>
      <c r="K47" s="764"/>
      <c r="L47" s="764"/>
      <c r="M47" s="765"/>
      <c r="N47" s="980"/>
      <c r="O47" s="764"/>
      <c r="P47" s="764"/>
      <c r="Q47" s="764"/>
      <c r="R47" s="764"/>
      <c r="S47" s="764"/>
      <c r="T47" s="765"/>
      <c r="U47" s="977"/>
      <c r="V47" s="764"/>
      <c r="W47" s="764"/>
      <c r="X47" s="764"/>
      <c r="Y47" s="764"/>
      <c r="Z47" s="765"/>
      <c r="AA47" s="980"/>
      <c r="AB47" s="764"/>
      <c r="AC47" s="764"/>
      <c r="AD47" s="764"/>
      <c r="AE47" s="764"/>
      <c r="AF47" s="765"/>
      <c r="AG47" s="980"/>
      <c r="AH47" s="764"/>
      <c r="AI47" s="764"/>
      <c r="AJ47" s="764"/>
      <c r="AK47" s="764"/>
      <c r="AL47" s="764"/>
      <c r="AM47" s="765"/>
      <c r="AN47" s="983"/>
      <c r="AO47" s="764"/>
      <c r="AP47" s="764"/>
      <c r="AQ47" s="764"/>
      <c r="AR47" s="764"/>
      <c r="AS47" s="765"/>
      <c r="AT47" s="987"/>
      <c r="AU47" s="824"/>
      <c r="AV47" s="824"/>
      <c r="AW47" s="824"/>
      <c r="AX47" s="825"/>
    </row>
    <row r="48" spans="2:50" ht="14.25" customHeight="1" x14ac:dyDescent="0.25">
      <c r="G48" s="256"/>
      <c r="H48" s="980"/>
      <c r="I48" s="765"/>
      <c r="J48" s="979"/>
      <c r="K48" s="764"/>
      <c r="L48" s="764"/>
      <c r="M48" s="765"/>
      <c r="N48" s="980"/>
      <c r="O48" s="764"/>
      <c r="P48" s="764"/>
      <c r="Q48" s="764"/>
      <c r="R48" s="764"/>
      <c r="S48" s="764"/>
      <c r="T48" s="765"/>
      <c r="U48" s="977"/>
      <c r="V48" s="764"/>
      <c r="W48" s="764"/>
      <c r="X48" s="764"/>
      <c r="Y48" s="764"/>
      <c r="Z48" s="765"/>
      <c r="AA48" s="980"/>
      <c r="AB48" s="764"/>
      <c r="AC48" s="764"/>
      <c r="AD48" s="764"/>
      <c r="AE48" s="764"/>
      <c r="AF48" s="765"/>
      <c r="AG48" s="980"/>
      <c r="AH48" s="764"/>
      <c r="AI48" s="764"/>
      <c r="AJ48" s="764"/>
      <c r="AK48" s="764"/>
      <c r="AL48" s="764"/>
      <c r="AM48" s="765"/>
      <c r="AN48" s="983"/>
      <c r="AO48" s="764"/>
      <c r="AP48" s="764"/>
      <c r="AQ48" s="764"/>
      <c r="AR48" s="764"/>
      <c r="AS48" s="765"/>
      <c r="AT48" s="987"/>
      <c r="AU48" s="824"/>
      <c r="AV48" s="824"/>
      <c r="AW48" s="824"/>
      <c r="AX48" s="825"/>
    </row>
    <row r="49" spans="7:50" ht="14.25" customHeight="1" x14ac:dyDescent="0.25">
      <c r="G49" s="256"/>
      <c r="H49" s="980"/>
      <c r="I49" s="765"/>
      <c r="J49" s="979"/>
      <c r="K49" s="764"/>
      <c r="L49" s="764"/>
      <c r="M49" s="765"/>
      <c r="N49" s="980"/>
      <c r="O49" s="764"/>
      <c r="P49" s="764"/>
      <c r="Q49" s="764"/>
      <c r="R49" s="764"/>
      <c r="S49" s="764"/>
      <c r="T49" s="765"/>
      <c r="U49" s="977"/>
      <c r="V49" s="764"/>
      <c r="W49" s="764"/>
      <c r="X49" s="764"/>
      <c r="Y49" s="764"/>
      <c r="Z49" s="765"/>
      <c r="AA49" s="980"/>
      <c r="AB49" s="764"/>
      <c r="AC49" s="764"/>
      <c r="AD49" s="764"/>
      <c r="AE49" s="764"/>
      <c r="AF49" s="765"/>
      <c r="AG49" s="980"/>
      <c r="AH49" s="764"/>
      <c r="AI49" s="764"/>
      <c r="AJ49" s="764"/>
      <c r="AK49" s="764"/>
      <c r="AL49" s="764"/>
      <c r="AM49" s="765"/>
      <c r="AN49" s="983"/>
      <c r="AO49" s="764"/>
      <c r="AP49" s="764"/>
      <c r="AQ49" s="764"/>
      <c r="AR49" s="764"/>
      <c r="AS49" s="765"/>
      <c r="AT49" s="987"/>
      <c r="AU49" s="824"/>
      <c r="AV49" s="824"/>
      <c r="AW49" s="824"/>
      <c r="AX49" s="825"/>
    </row>
    <row r="50" spans="7:50" ht="14.25" customHeight="1" x14ac:dyDescent="0.25">
      <c r="G50" s="256"/>
      <c r="H50" s="993"/>
      <c r="I50" s="765"/>
      <c r="J50" s="993"/>
      <c r="K50" s="764"/>
      <c r="L50" s="764"/>
      <c r="M50" s="765"/>
      <c r="N50" s="993"/>
      <c r="O50" s="764"/>
      <c r="P50" s="764"/>
      <c r="Q50" s="764"/>
      <c r="R50" s="764"/>
      <c r="S50" s="764"/>
      <c r="T50" s="765"/>
      <c r="U50" s="986"/>
      <c r="V50" s="764"/>
      <c r="W50" s="764"/>
      <c r="X50" s="764"/>
      <c r="Y50" s="764"/>
      <c r="Z50" s="765"/>
      <c r="AA50" s="993"/>
      <c r="AB50" s="764"/>
      <c r="AC50" s="764"/>
      <c r="AD50" s="764"/>
      <c r="AE50" s="764"/>
      <c r="AF50" s="765"/>
      <c r="AG50" s="993"/>
      <c r="AH50" s="764"/>
      <c r="AI50" s="764"/>
      <c r="AJ50" s="764"/>
      <c r="AK50" s="764"/>
      <c r="AL50" s="764"/>
      <c r="AM50" s="765"/>
      <c r="AN50" s="995"/>
      <c r="AO50" s="764"/>
      <c r="AP50" s="764"/>
      <c r="AQ50" s="764"/>
      <c r="AR50" s="764"/>
      <c r="AS50" s="765"/>
      <c r="AT50" s="985"/>
      <c r="AU50" s="824"/>
      <c r="AV50" s="824"/>
      <c r="AW50" s="824"/>
      <c r="AX50" s="825"/>
    </row>
    <row r="51" spans="7:50" ht="14.25" customHeight="1" x14ac:dyDescent="0.25">
      <c r="G51" s="223"/>
      <c r="H51" s="981" t="s">
        <v>1494</v>
      </c>
      <c r="I51" s="764"/>
      <c r="J51" s="764"/>
      <c r="K51" s="764"/>
      <c r="L51" s="764"/>
      <c r="M51" s="764"/>
      <c r="N51" s="764"/>
      <c r="O51" s="764"/>
      <c r="P51" s="764"/>
      <c r="Q51" s="764"/>
      <c r="R51" s="764"/>
      <c r="S51" s="764"/>
      <c r="T51" s="764"/>
      <c r="U51" s="764"/>
      <c r="V51" s="764"/>
      <c r="W51" s="764"/>
      <c r="X51" s="764"/>
      <c r="Y51" s="764"/>
      <c r="Z51" s="764"/>
      <c r="AA51" s="764"/>
      <c r="AB51" s="764"/>
      <c r="AC51" s="764"/>
      <c r="AD51" s="764"/>
      <c r="AE51" s="764"/>
      <c r="AF51" s="764"/>
      <c r="AG51" s="764"/>
      <c r="AH51" s="764"/>
      <c r="AI51" s="764"/>
      <c r="AJ51" s="764"/>
      <c r="AK51" s="764"/>
      <c r="AL51" s="764"/>
      <c r="AM51" s="764"/>
      <c r="AN51" s="764"/>
      <c r="AO51" s="764"/>
      <c r="AP51" s="764"/>
      <c r="AQ51" s="764"/>
      <c r="AR51" s="764"/>
      <c r="AS51" s="764"/>
      <c r="AT51" s="989">
        <f>SUM(AT30:AT50)</f>
        <v>0</v>
      </c>
      <c r="AU51" s="824"/>
      <c r="AV51" s="824"/>
      <c r="AW51" s="824"/>
      <c r="AX51" s="825"/>
    </row>
    <row r="52" spans="7:50" ht="14.25" customHeight="1" x14ac:dyDescent="0.25">
      <c r="G52" s="223"/>
    </row>
    <row r="53" spans="7:50" ht="14.25" customHeight="1" x14ac:dyDescent="0.25">
      <c r="G53" s="223"/>
    </row>
    <row r="54" spans="7:50" ht="15" customHeight="1" x14ac:dyDescent="0.25">
      <c r="G54" s="223"/>
    </row>
    <row r="55" spans="7:50" ht="14.25" customHeight="1" x14ac:dyDescent="0.25">
      <c r="G55" s="223"/>
      <c r="H55" s="976" t="s">
        <v>1795</v>
      </c>
      <c r="I55" s="824"/>
      <c r="J55" s="824"/>
      <c r="K55" s="824"/>
      <c r="L55" s="824"/>
      <c r="M55" s="824"/>
      <c r="N55" s="824"/>
      <c r="O55" s="824"/>
      <c r="P55" s="824"/>
      <c r="Q55" s="824"/>
      <c r="R55" s="824"/>
      <c r="S55" s="824"/>
      <c r="T55" s="824"/>
      <c r="U55" s="824"/>
      <c r="V55" s="824"/>
      <c r="W55" s="824"/>
      <c r="X55" s="824"/>
      <c r="Y55" s="825"/>
      <c r="Z55" s="976" t="s">
        <v>1796</v>
      </c>
      <c r="AA55" s="824"/>
      <c r="AB55" s="824"/>
      <c r="AC55" s="824"/>
      <c r="AD55" s="824"/>
      <c r="AE55" s="824"/>
      <c r="AF55" s="824"/>
      <c r="AG55" s="824"/>
      <c r="AH55" s="824"/>
      <c r="AI55" s="824"/>
      <c r="AJ55" s="824"/>
      <c r="AK55" s="824"/>
      <c r="AL55" s="824"/>
      <c r="AM55" s="824"/>
      <c r="AN55" s="824"/>
      <c r="AO55" s="824"/>
      <c r="AP55" s="824"/>
      <c r="AQ55" s="825"/>
    </row>
    <row r="56" spans="7:50" ht="14.25" customHeight="1" x14ac:dyDescent="0.25">
      <c r="G56" s="223"/>
      <c r="H56" s="257" t="s">
        <v>796</v>
      </c>
      <c r="I56" s="258"/>
      <c r="J56" s="258"/>
      <c r="K56" s="258"/>
      <c r="L56" s="258"/>
      <c r="M56" s="258"/>
      <c r="N56" s="258"/>
      <c r="O56" s="258"/>
      <c r="P56" s="258"/>
      <c r="Q56" s="259"/>
      <c r="R56" s="257" t="s">
        <v>1511</v>
      </c>
      <c r="S56" s="258"/>
      <c r="T56" s="258"/>
      <c r="U56" s="259"/>
      <c r="V56" s="257" t="s">
        <v>1510</v>
      </c>
      <c r="W56" s="258"/>
      <c r="X56" s="258"/>
      <c r="Y56" s="259"/>
      <c r="Z56" s="257" t="s">
        <v>796</v>
      </c>
      <c r="AA56" s="258"/>
      <c r="AB56" s="258"/>
      <c r="AC56" s="258"/>
      <c r="AD56" s="258"/>
      <c r="AE56" s="258"/>
      <c r="AF56" s="258"/>
      <c r="AG56" s="258"/>
      <c r="AH56" s="258"/>
      <c r="AI56" s="259"/>
      <c r="AJ56" s="257" t="s">
        <v>1511</v>
      </c>
      <c r="AK56" s="258"/>
      <c r="AL56" s="258"/>
      <c r="AM56" s="259"/>
      <c r="AN56" s="257" t="s">
        <v>1510</v>
      </c>
      <c r="AO56" s="258"/>
      <c r="AP56" s="258"/>
      <c r="AQ56" s="259"/>
    </row>
    <row r="57" spans="7:50" ht="14.25" customHeight="1" x14ac:dyDescent="0.25">
      <c r="G57" s="223"/>
      <c r="H57" s="260"/>
      <c r="Q57" s="261"/>
      <c r="R57" s="260"/>
      <c r="U57" s="261"/>
      <c r="V57" s="260"/>
      <c r="Y57" s="261"/>
      <c r="Z57" s="260"/>
      <c r="AI57" s="261"/>
      <c r="AJ57" s="260"/>
      <c r="AM57" s="261"/>
      <c r="AN57" s="260"/>
      <c r="AQ57" s="261"/>
    </row>
    <row r="58" spans="7:50" ht="14.25" customHeight="1" x14ac:dyDescent="0.25">
      <c r="G58" s="223"/>
      <c r="H58" s="260"/>
      <c r="Q58" s="261"/>
      <c r="R58" s="260"/>
      <c r="U58" s="261"/>
      <c r="V58" s="260"/>
      <c r="Y58" s="261"/>
      <c r="Z58" s="260"/>
      <c r="AI58" s="261"/>
      <c r="AJ58" s="260"/>
      <c r="AM58" s="261"/>
      <c r="AN58" s="260"/>
      <c r="AQ58" s="261"/>
    </row>
    <row r="59" spans="7:50" ht="14.25" customHeight="1" x14ac:dyDescent="0.25">
      <c r="G59" s="223"/>
      <c r="H59" s="260"/>
      <c r="Q59" s="261"/>
      <c r="R59" s="260"/>
      <c r="U59" s="261"/>
      <c r="V59" s="260"/>
      <c r="Y59" s="261"/>
      <c r="Z59" s="260"/>
      <c r="AI59" s="261"/>
      <c r="AJ59" s="260"/>
      <c r="AM59" s="261"/>
      <c r="AN59" s="260"/>
      <c r="AQ59" s="261"/>
    </row>
    <row r="60" spans="7:50" ht="14.25" customHeight="1" x14ac:dyDescent="0.25">
      <c r="G60" s="223"/>
      <c r="H60" s="260"/>
      <c r="Q60" s="261"/>
      <c r="R60" s="260"/>
      <c r="U60" s="261"/>
      <c r="V60" s="260"/>
      <c r="Y60" s="261"/>
      <c r="Z60" s="260"/>
      <c r="AI60" s="261"/>
      <c r="AJ60" s="260"/>
      <c r="AM60" s="261"/>
      <c r="AN60" s="260"/>
      <c r="AQ60" s="261"/>
    </row>
    <row r="61" spans="7:50" ht="14.25" customHeight="1" x14ac:dyDescent="0.25">
      <c r="G61" s="223"/>
      <c r="H61" s="262"/>
      <c r="I61" s="263"/>
      <c r="J61" s="263"/>
      <c r="K61" s="263"/>
      <c r="L61" s="263"/>
      <c r="M61" s="263"/>
      <c r="N61" s="263"/>
      <c r="O61" s="263"/>
      <c r="P61" s="263"/>
      <c r="Q61" s="264"/>
      <c r="R61" s="262"/>
      <c r="S61" s="263"/>
      <c r="T61" s="263"/>
      <c r="U61" s="264"/>
      <c r="V61" s="262"/>
      <c r="W61" s="263"/>
      <c r="X61" s="263"/>
      <c r="Y61" s="264"/>
      <c r="Z61" s="262"/>
      <c r="AA61" s="263"/>
      <c r="AB61" s="263"/>
      <c r="AC61" s="263"/>
      <c r="AD61" s="263"/>
      <c r="AE61" s="263"/>
      <c r="AF61" s="263"/>
      <c r="AG61" s="263"/>
      <c r="AH61" s="263"/>
      <c r="AI61" s="264"/>
      <c r="AJ61" s="262"/>
      <c r="AK61" s="263"/>
      <c r="AL61" s="263"/>
      <c r="AM61" s="264"/>
      <c r="AN61" s="262"/>
      <c r="AO61" s="263"/>
      <c r="AP61" s="263"/>
      <c r="AQ61" s="264"/>
    </row>
    <row r="62" spans="7:50" ht="14.25" customHeight="1" x14ac:dyDescent="0.25">
      <c r="G62" s="223"/>
      <c r="AM62" s="265" t="s">
        <v>1797</v>
      </c>
      <c r="AN62" s="55" t="str">
        <f>'B-1-1'!U18</f>
        <v>B-1-1-1</v>
      </c>
    </row>
  </sheetData>
  <mergeCells count="216">
    <mergeCell ref="J23:P23"/>
    <mergeCell ref="AA35:AF35"/>
    <mergeCell ref="B22:E22"/>
    <mergeCell ref="N50:T50"/>
    <mergeCell ref="AT35:AX35"/>
    <mergeCell ref="U29:Z29"/>
    <mergeCell ref="AG44:AM44"/>
    <mergeCell ref="U38:Z38"/>
    <mergeCell ref="AT49:AX49"/>
    <mergeCell ref="AN36:AS36"/>
    <mergeCell ref="J22:AX22"/>
    <mergeCell ref="AA40:AF40"/>
    <mergeCell ref="AN45:AS45"/>
    <mergeCell ref="N44:T44"/>
    <mergeCell ref="AA37:AF37"/>
    <mergeCell ref="AN29:AS29"/>
    <mergeCell ref="AA33:AF33"/>
    <mergeCell ref="AT37:AX37"/>
    <mergeCell ref="AT24:AX24"/>
    <mergeCell ref="AT32:AX32"/>
    <mergeCell ref="H35:I35"/>
    <mergeCell ref="H22:I23"/>
    <mergeCell ref="AA49:AF49"/>
    <mergeCell ref="N31:T31"/>
    <mergeCell ref="AN32:AS32"/>
    <mergeCell ref="N40:T40"/>
    <mergeCell ref="B12:E12"/>
    <mergeCell ref="H45:I45"/>
    <mergeCell ref="AG31:AM31"/>
    <mergeCell ref="AA32:AF32"/>
    <mergeCell ref="AT34:AX34"/>
    <mergeCell ref="B21:E21"/>
    <mergeCell ref="H37:I37"/>
    <mergeCell ref="AL24:AS24"/>
    <mergeCell ref="U31:Z31"/>
    <mergeCell ref="J30:M30"/>
    <mergeCell ref="U40:Z40"/>
    <mergeCell ref="Q23:W23"/>
    <mergeCell ref="AN34:AS34"/>
    <mergeCell ref="B14:E14"/>
    <mergeCell ref="N42:T42"/>
    <mergeCell ref="J45:M45"/>
    <mergeCell ref="AT39:AX39"/>
    <mergeCell ref="AA38:AF38"/>
    <mergeCell ref="AT36:AX36"/>
    <mergeCell ref="B23:E23"/>
    <mergeCell ref="AA43:AF43"/>
    <mergeCell ref="AE23:AK23"/>
    <mergeCell ref="AG32:AM32"/>
    <mergeCell ref="B13:E13"/>
    <mergeCell ref="G7:AR7"/>
    <mergeCell ref="N41:T41"/>
    <mergeCell ref="B18:E18"/>
    <mergeCell ref="X23:AD23"/>
    <mergeCell ref="N38:T38"/>
    <mergeCell ref="AA47:AF47"/>
    <mergeCell ref="J34:M34"/>
    <mergeCell ref="N43:T43"/>
    <mergeCell ref="J24:P24"/>
    <mergeCell ref="AL23:AS23"/>
    <mergeCell ref="N33:T33"/>
    <mergeCell ref="J36:M36"/>
    <mergeCell ref="AE24:AK24"/>
    <mergeCell ref="G9:Z11"/>
    <mergeCell ref="J47:M47"/>
    <mergeCell ref="AN44:AS44"/>
    <mergeCell ref="H41:I41"/>
    <mergeCell ref="N30:T30"/>
    <mergeCell ref="AN31:AS31"/>
    <mergeCell ref="AG33:AM33"/>
    <mergeCell ref="AG42:AM42"/>
    <mergeCell ref="H34:I34"/>
    <mergeCell ref="AG43:AM43"/>
    <mergeCell ref="U42:Z42"/>
    <mergeCell ref="AN50:AS50"/>
    <mergeCell ref="J50:M50"/>
    <mergeCell ref="AG39:AM39"/>
    <mergeCell ref="B16:E16"/>
    <mergeCell ref="AT38:AX38"/>
    <mergeCell ref="H36:I36"/>
    <mergeCell ref="AG34:AM34"/>
    <mergeCell ref="AA50:AF50"/>
    <mergeCell ref="N32:T32"/>
    <mergeCell ref="J49:M49"/>
    <mergeCell ref="AT41:AX41"/>
    <mergeCell ref="AT48:AX48"/>
    <mergeCell ref="AT45:AX45"/>
    <mergeCell ref="AT42:AX42"/>
    <mergeCell ref="H50:I50"/>
    <mergeCell ref="AG35:AM35"/>
    <mergeCell ref="H49:I49"/>
    <mergeCell ref="AG30:AM30"/>
    <mergeCell ref="N49:T49"/>
    <mergeCell ref="AT33:AX33"/>
    <mergeCell ref="AA31:AF31"/>
    <mergeCell ref="U39:Z39"/>
    <mergeCell ref="J44:M44"/>
    <mergeCell ref="AG29:AM29"/>
    <mergeCell ref="AN35:AS35"/>
    <mergeCell ref="U48:Z48"/>
    <mergeCell ref="H38:I38"/>
    <mergeCell ref="J31:M31"/>
    <mergeCell ref="U32:Z32"/>
    <mergeCell ref="AG47:AM47"/>
    <mergeCell ref="U41:Z41"/>
    <mergeCell ref="AN46:AS46"/>
    <mergeCell ref="AA41:AF41"/>
    <mergeCell ref="J48:M48"/>
    <mergeCell ref="AN39:AS39"/>
    <mergeCell ref="AG37:AM37"/>
    <mergeCell ref="AA45:AF45"/>
    <mergeCell ref="AG38:AM38"/>
    <mergeCell ref="AN41:AS41"/>
    <mergeCell ref="AA36:AF36"/>
    <mergeCell ref="J43:M43"/>
    <mergeCell ref="AN47:AS47"/>
    <mergeCell ref="J33:M33"/>
    <mergeCell ref="J42:M42"/>
    <mergeCell ref="H39:I39"/>
    <mergeCell ref="AN43:AS43"/>
    <mergeCell ref="B6:E6"/>
    <mergeCell ref="N34:T34"/>
    <mergeCell ref="H43:I43"/>
    <mergeCell ref="B15:E15"/>
    <mergeCell ref="J46:M46"/>
    <mergeCell ref="J28:M29"/>
    <mergeCell ref="U47:Z47"/>
    <mergeCell ref="H31:I31"/>
    <mergeCell ref="H40:I40"/>
    <mergeCell ref="U43:Z43"/>
    <mergeCell ref="N36:T36"/>
    <mergeCell ref="N45:T45"/>
    <mergeCell ref="U33:Z33"/>
    <mergeCell ref="J38:M38"/>
    <mergeCell ref="B17:E17"/>
    <mergeCell ref="H42:I42"/>
    <mergeCell ref="B19:E19"/>
    <mergeCell ref="B28:E28"/>
    <mergeCell ref="H30:I30"/>
    <mergeCell ref="N28:Z28"/>
    <mergeCell ref="U37:Z37"/>
    <mergeCell ref="B20:E20"/>
    <mergeCell ref="H44:I44"/>
    <mergeCell ref="U46:Z46"/>
    <mergeCell ref="AT28:AX29"/>
    <mergeCell ref="N48:T48"/>
    <mergeCell ref="H33:I33"/>
    <mergeCell ref="U49:Z49"/>
    <mergeCell ref="AT51:AX51"/>
    <mergeCell ref="B4:E4"/>
    <mergeCell ref="H46:I46"/>
    <mergeCell ref="J39:M39"/>
    <mergeCell ref="N35:T35"/>
    <mergeCell ref="AA46:AF46"/>
    <mergeCell ref="AN42:AS42"/>
    <mergeCell ref="H28:I29"/>
    <mergeCell ref="J37:M37"/>
    <mergeCell ref="AT30:AX30"/>
    <mergeCell ref="AG46:AM46"/>
    <mergeCell ref="B8:E8"/>
    <mergeCell ref="H24:I24"/>
    <mergeCell ref="AT23:AX23"/>
    <mergeCell ref="N47:T47"/>
    <mergeCell ref="AN48:AS48"/>
    <mergeCell ref="AG41:AM41"/>
    <mergeCell ref="Q24:W24"/>
    <mergeCell ref="AT47:AX47"/>
    <mergeCell ref="AG50:AM50"/>
    <mergeCell ref="AT50:AX50"/>
    <mergeCell ref="U50:Z50"/>
    <mergeCell ref="AT44:AX44"/>
    <mergeCell ref="H47:I47"/>
    <mergeCell ref="U44:Z44"/>
    <mergeCell ref="N46:T46"/>
    <mergeCell ref="AT31:AX31"/>
    <mergeCell ref="U34:Z34"/>
    <mergeCell ref="AN30:AS30"/>
    <mergeCell ref="U30:Z30"/>
    <mergeCell ref="N39:T39"/>
    <mergeCell ref="N37:T37"/>
    <mergeCell ref="J40:M40"/>
    <mergeCell ref="AN38:AS38"/>
    <mergeCell ref="AT43:AX43"/>
    <mergeCell ref="AA42:AF42"/>
    <mergeCell ref="AT46:AX46"/>
    <mergeCell ref="AG49:AM49"/>
    <mergeCell ref="AN40:AS40"/>
    <mergeCell ref="AG36:AM36"/>
    <mergeCell ref="J35:M35"/>
    <mergeCell ref="AN33:AS33"/>
    <mergeCell ref="U45:Z45"/>
    <mergeCell ref="AT40:AX40"/>
    <mergeCell ref="H55:Y55"/>
    <mergeCell ref="U36:Z36"/>
    <mergeCell ref="N29:T29"/>
    <mergeCell ref="J32:M32"/>
    <mergeCell ref="B10:E10"/>
    <mergeCell ref="AA34:AF34"/>
    <mergeCell ref="J41:M41"/>
    <mergeCell ref="H51:AS51"/>
    <mergeCell ref="AG40:AM40"/>
    <mergeCell ref="AA28:AS28"/>
    <mergeCell ref="H32:I32"/>
    <mergeCell ref="AN37:AS37"/>
    <mergeCell ref="U35:Z35"/>
    <mergeCell ref="X24:AD24"/>
    <mergeCell ref="AA39:AF39"/>
    <mergeCell ref="AA48:AF48"/>
    <mergeCell ref="AA30:AF30"/>
    <mergeCell ref="Z55:AQ55"/>
    <mergeCell ref="AA29:AF29"/>
    <mergeCell ref="H48:I48"/>
    <mergeCell ref="AA44:AF44"/>
    <mergeCell ref="AG48:AM48"/>
    <mergeCell ref="AN49:AS49"/>
    <mergeCell ref="AG45:AM45"/>
  </mergeCells>
  <hyperlinks>
    <hyperlink ref="B4" location="PANDUAN!A1" display="PANDUAN" xr:uid="{00000000-0004-0000-0F00-000000000000}"/>
    <hyperlink ref="B6" location="'EWS DIRECTORY'!A1" display="EWS DIRECTORY" xr:uid="{00000000-0004-0000-0F00-000001000000}"/>
    <hyperlink ref="B8" location="'DATA PEMICU'!A1" display="DATA PEMICU" xr:uid="{00000000-0004-0000-0F00-000002000000}"/>
    <hyperlink ref="B10" location="'DATA PENGUJI'!A1" display="DATA PENGUJI" xr:uid="{00000000-0004-0000-0F00-000003000000}"/>
    <hyperlink ref="B12" location="'MAIN LEVEL'!A1" display="MAIN LEVEL" xr:uid="{00000000-0004-0000-0F00-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tabColor theme="4" tint="-0.249977111117893"/>
  </sheetPr>
  <dimension ref="A2:AZ41"/>
  <sheetViews>
    <sheetView topLeftCell="B1" zoomScaleNormal="100" workbookViewId="0">
      <selection activeCell="AQ18" sqref="AQ18:AU18"/>
    </sheetView>
  </sheetViews>
  <sheetFormatPr defaultColWidth="3.5546875" defaultRowHeight="13.8" x14ac:dyDescent="0.25"/>
  <cols>
    <col min="1" max="1" width="3" style="396" hidden="1" customWidth="1"/>
    <col min="2" max="5" width="3.88671875" style="397" customWidth="1"/>
    <col min="6" max="6" width="3.88671875" style="110" customWidth="1"/>
    <col min="7" max="51" width="3.6640625" style="254" customWidth="1"/>
    <col min="52" max="52" width="3.5546875" style="254" customWidth="1"/>
    <col min="53" max="16384" width="3.5546875" style="254"/>
  </cols>
  <sheetData>
    <row r="2" spans="2:51" ht="15" customHeight="1" x14ac:dyDescent="0.25">
      <c r="G2" s="55" t="s">
        <v>1674</v>
      </c>
      <c r="H2" s="55"/>
      <c r="I2" s="55"/>
      <c r="J2" s="55"/>
      <c r="K2" s="55"/>
      <c r="L2" s="55"/>
      <c r="M2" s="55"/>
      <c r="N2" s="55"/>
      <c r="AU2" s="443"/>
      <c r="AV2" s="443"/>
      <c r="AW2" s="443"/>
      <c r="AX2" s="443"/>
      <c r="AY2" s="443"/>
    </row>
    <row r="3" spans="2:51" x14ac:dyDescent="0.25">
      <c r="B3" s="398"/>
      <c r="C3" s="398"/>
      <c r="D3" s="398"/>
      <c r="E3" s="398"/>
      <c r="G3" s="55"/>
      <c r="H3" s="55"/>
      <c r="I3" s="55"/>
      <c r="J3" s="55"/>
      <c r="K3" s="55"/>
      <c r="L3" s="55"/>
      <c r="M3" s="55"/>
      <c r="N3" s="55"/>
      <c r="AU3" s="443"/>
      <c r="AV3" s="443"/>
      <c r="AW3" s="443"/>
      <c r="AX3" s="443"/>
      <c r="AY3" s="443"/>
    </row>
    <row r="4" spans="2:51" x14ac:dyDescent="0.25">
      <c r="B4" s="924" t="s">
        <v>79</v>
      </c>
      <c r="C4" s="925"/>
      <c r="D4" s="925"/>
      <c r="E4" s="925"/>
      <c r="G4" s="55"/>
      <c r="H4" s="55"/>
      <c r="I4" s="55"/>
      <c r="J4" s="55"/>
      <c r="K4" s="55"/>
      <c r="L4" s="55"/>
      <c r="M4" s="55"/>
      <c r="N4" s="55"/>
      <c r="AU4" s="443"/>
      <c r="AV4" s="443"/>
      <c r="AW4" s="443"/>
      <c r="AX4" s="443"/>
      <c r="AY4" s="443"/>
    </row>
    <row r="5" spans="2:51" x14ac:dyDescent="0.25">
      <c r="B5" s="398"/>
      <c r="C5" s="398"/>
      <c r="D5" s="398"/>
      <c r="E5" s="398"/>
      <c r="G5" s="55"/>
      <c r="H5" s="55"/>
      <c r="I5" s="55"/>
      <c r="J5" s="55"/>
      <c r="K5" s="55"/>
      <c r="L5" s="55"/>
      <c r="M5" s="55"/>
      <c r="N5" s="55"/>
      <c r="AU5" s="443"/>
      <c r="AV5" s="443"/>
      <c r="AW5" s="443"/>
      <c r="AX5" s="443"/>
      <c r="AY5" s="443"/>
    </row>
    <row r="6" spans="2:51" x14ac:dyDescent="0.25">
      <c r="B6" s="924" t="s">
        <v>87</v>
      </c>
      <c r="C6" s="925"/>
      <c r="D6" s="925"/>
      <c r="E6" s="925"/>
      <c r="G6" s="55"/>
      <c r="H6" s="55"/>
      <c r="I6" s="55"/>
      <c r="J6" s="55"/>
      <c r="K6" s="55"/>
      <c r="L6" s="55"/>
      <c r="M6" s="55"/>
      <c r="N6" s="55"/>
      <c r="AU6" s="443"/>
      <c r="AV6" s="443"/>
      <c r="AW6" s="443"/>
      <c r="AX6" s="443"/>
      <c r="AY6" s="443"/>
    </row>
    <row r="7" spans="2:51" ht="15" customHeight="1" x14ac:dyDescent="0.25">
      <c r="B7" s="398"/>
      <c r="C7" s="398"/>
      <c r="D7" s="398"/>
      <c r="E7" s="398"/>
      <c r="G7" s="996" t="s">
        <v>1774</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c r="AI7" s="792"/>
      <c r="AJ7" s="792"/>
      <c r="AK7" s="792"/>
      <c r="AL7" s="792"/>
      <c r="AM7" s="792"/>
      <c r="AN7" s="792"/>
      <c r="AO7" s="792"/>
      <c r="AP7" s="792"/>
      <c r="AQ7" s="792"/>
      <c r="AR7" s="792"/>
      <c r="AS7" s="792"/>
      <c r="AT7" s="58"/>
      <c r="AU7" s="443"/>
      <c r="AV7" s="443"/>
      <c r="AW7" s="443"/>
      <c r="AX7" s="443"/>
      <c r="AY7" s="443"/>
    </row>
    <row r="8" spans="2:51" ht="15" customHeight="1" x14ac:dyDescent="0.25">
      <c r="B8" s="924" t="s">
        <v>94</v>
      </c>
      <c r="C8" s="925"/>
      <c r="D8" s="925"/>
      <c r="E8" s="925"/>
      <c r="G8" s="55"/>
      <c r="H8" s="55"/>
      <c r="I8" s="55"/>
      <c r="J8" s="55"/>
      <c r="K8" s="55"/>
      <c r="L8" s="55"/>
      <c r="M8" s="55"/>
      <c r="N8" s="55"/>
      <c r="AU8" s="443"/>
      <c r="AV8" s="443"/>
      <c r="AW8" s="443"/>
    </row>
    <row r="9" spans="2:51" x14ac:dyDescent="0.25">
      <c r="B9" s="398"/>
      <c r="C9" s="398"/>
      <c r="D9" s="398"/>
      <c r="E9" s="398"/>
      <c r="G9" s="999" t="str">
        <f>"Rincian "&amp;'B-1'!G9&amp;" "&amp;'B-1-1'!M20</f>
        <v>Rincian Penjualan Lokal Berdasarkan equalisasi dengan SPT Masa PPN</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51" x14ac:dyDescent="0.25">
      <c r="B10" s="924" t="s">
        <v>101</v>
      </c>
      <c r="C10" s="925"/>
      <c r="D10" s="925"/>
      <c r="E10" s="925"/>
      <c r="G10" s="1001"/>
      <c r="H10" s="792"/>
      <c r="I10" s="792"/>
      <c r="J10" s="792"/>
      <c r="K10" s="792"/>
      <c r="L10" s="792"/>
      <c r="M10" s="792"/>
      <c r="N10" s="792"/>
      <c r="O10" s="792"/>
      <c r="P10" s="792"/>
      <c r="Q10" s="792"/>
      <c r="R10" s="792"/>
      <c r="S10" s="792"/>
      <c r="T10" s="792"/>
      <c r="U10" s="792"/>
      <c r="V10" s="792"/>
      <c r="W10" s="792"/>
      <c r="X10" s="792"/>
      <c r="Y10" s="792"/>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5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c r="AX11" s="443"/>
      <c r="AY11" s="443"/>
    </row>
    <row r="12" spans="2:51" x14ac:dyDescent="0.25">
      <c r="B12" s="924" t="s">
        <v>106</v>
      </c>
      <c r="C12" s="925"/>
      <c r="D12" s="925"/>
      <c r="E12" s="925"/>
      <c r="AU12" s="443"/>
      <c r="AV12" s="443"/>
      <c r="AW12" s="443"/>
      <c r="AX12" s="443"/>
      <c r="AY12" s="443"/>
    </row>
    <row r="13" spans="2:51" x14ac:dyDescent="0.25">
      <c r="B13" s="962" t="str">
        <f>HYPERLINK("#'"&amp;'EWS DIRECTORY'!$J$13&amp;"'!A1",'EWS DIRECTORY'!$J$13)</f>
        <v>B-1</v>
      </c>
      <c r="C13" s="925"/>
      <c r="D13" s="925"/>
      <c r="E13" s="925"/>
      <c r="G13" s="55" t="s">
        <v>1680</v>
      </c>
      <c r="H13" s="55"/>
      <c r="AU13" s="443"/>
      <c r="AV13" s="443"/>
      <c r="AW13" s="443"/>
      <c r="AX13" s="443"/>
      <c r="AY13" s="443"/>
    </row>
    <row r="14" spans="2:51" x14ac:dyDescent="0.25">
      <c r="B14" s="931" t="str">
        <f>HYPERLINK("#'"&amp;'EWS DIRECTORY'!$J$14&amp;"'!A1",'EWS DIRECTORY'!$J$14)</f>
        <v>B-1-1</v>
      </c>
      <c r="C14" s="925"/>
      <c r="D14" s="925"/>
      <c r="E14" s="925"/>
      <c r="G14" s="55"/>
      <c r="H14" s="55"/>
      <c r="AU14" s="443"/>
      <c r="AV14" s="443"/>
      <c r="AW14" s="443"/>
      <c r="AX14" s="443"/>
      <c r="AY14" s="443"/>
    </row>
    <row r="15" spans="2:51" ht="15" customHeight="1" x14ac:dyDescent="0.25">
      <c r="B15" s="929" t="str">
        <f>HYPERLINK("#'"&amp;'EWS DIRECTORY'!$J$15&amp;"'!A1",'EWS DIRECTORY'!$J$15)</f>
        <v>B-1-1-1</v>
      </c>
      <c r="C15" s="925"/>
      <c r="D15" s="925"/>
      <c r="E15" s="925"/>
      <c r="G15" s="55"/>
      <c r="H15" s="55"/>
      <c r="AU15" s="443"/>
      <c r="AV15" s="443"/>
      <c r="AW15" s="443"/>
      <c r="AX15" s="443"/>
      <c r="AY15" s="443"/>
    </row>
    <row r="16" spans="2:51" ht="15" customHeight="1" x14ac:dyDescent="0.25">
      <c r="B16" s="927" t="str">
        <f>HYPERLINK("#'"&amp;'EWS DIRECTORY'!$J$16&amp;"'!A1",'EWS DIRECTORY'!$J$16)</f>
        <v>B-1-1-2</v>
      </c>
      <c r="C16" s="925"/>
      <c r="D16" s="925"/>
      <c r="E16" s="925"/>
      <c r="G16" s="55"/>
      <c r="H16" s="55"/>
      <c r="AU16" s="443"/>
      <c r="AV16" s="443"/>
      <c r="AW16" s="443"/>
      <c r="AX16" s="443"/>
      <c r="AY16" s="443"/>
    </row>
    <row r="17" spans="1:52" ht="15" customHeight="1" x14ac:dyDescent="0.25">
      <c r="B17" s="1013" t="str">
        <f>HYPERLINK("#'"&amp;'EWS DIRECTORY'!$J$17&amp;"'!A1",'EWS DIRECTORY'!$J$17)</f>
        <v>B-1-1-2-1</v>
      </c>
      <c r="C17" s="1014"/>
      <c r="D17" s="1014"/>
      <c r="E17" s="1014"/>
      <c r="G17" s="55" t="s">
        <v>1681</v>
      </c>
      <c r="H17" s="55"/>
      <c r="I17" s="55"/>
      <c r="AU17" s="443"/>
      <c r="AV17" s="443"/>
      <c r="AW17" s="443"/>
      <c r="AX17" s="443"/>
      <c r="AY17" s="443"/>
    </row>
    <row r="18" spans="1:52" x14ac:dyDescent="0.25">
      <c r="B18" s="1013" t="str">
        <f>HYPERLINK("#'"&amp;'EWS DIRECTORY'!$J$18&amp;"'!A1",'EWS DIRECTORY'!$J$18)</f>
        <v>B-1-1-2-2</v>
      </c>
      <c r="C18" s="1014"/>
      <c r="D18" s="1014"/>
      <c r="E18" s="1014"/>
      <c r="G18" s="55" t="s">
        <v>1744</v>
      </c>
      <c r="H18" s="55"/>
      <c r="I18" s="55" t="s">
        <v>1744</v>
      </c>
      <c r="AU18" s="443"/>
      <c r="AV18" s="443"/>
      <c r="AW18" s="443"/>
      <c r="AX18" s="443"/>
      <c r="AY18" s="443"/>
    </row>
    <row r="19" spans="1:52" x14ac:dyDescent="0.25">
      <c r="B19" s="1013" t="str">
        <f>HYPERLINK("#'"&amp;'EWS DIRECTORY'!$J$19&amp;"'!A1",'EWS DIRECTORY'!$J$19)</f>
        <v>B-1-1-2-3</v>
      </c>
      <c r="C19" s="1014"/>
      <c r="D19" s="1014"/>
      <c r="E19" s="1014"/>
      <c r="AU19" s="443"/>
      <c r="AV19" s="443"/>
      <c r="AW19" s="443"/>
      <c r="AX19" s="443"/>
      <c r="AY19" s="443"/>
    </row>
    <row r="20" spans="1:52" s="271" customFormat="1" ht="14.4" customHeight="1" x14ac:dyDescent="0.25">
      <c r="A20" s="396"/>
      <c r="B20" s="1013" t="str">
        <f>HYPERLINK("#'"&amp;'EWS DIRECTORY'!$J$20&amp;"'!A1",'EWS DIRECTORY'!$J$20)</f>
        <v>B-1-1-2-4</v>
      </c>
      <c r="C20" s="1014"/>
      <c r="D20" s="1014"/>
      <c r="E20" s="1014"/>
      <c r="F20" s="110"/>
      <c r="G20" s="55" t="s">
        <v>1798</v>
      </c>
      <c r="AU20" s="443"/>
      <c r="AV20" s="443"/>
      <c r="AW20" s="443"/>
      <c r="AX20" s="443"/>
      <c r="AY20" s="443"/>
      <c r="AZ20" s="254"/>
    </row>
    <row r="21" spans="1:52" x14ac:dyDescent="0.25">
      <c r="B21" s="929" t="str">
        <f>HYPERLINK("#'"&amp;'EWS DIRECTORY'!$J$21&amp;"'!A1",'EWS DIRECTORY'!$J$21)</f>
        <v>B-1-1-3</v>
      </c>
      <c r="C21" s="925"/>
      <c r="D21" s="925"/>
      <c r="E21" s="925"/>
      <c r="G21" s="55"/>
      <c r="H21" s="255"/>
      <c r="I21" s="255"/>
      <c r="J21" s="255"/>
      <c r="K21" s="255"/>
      <c r="L21" s="255"/>
      <c r="M21" s="255"/>
      <c r="N21" s="255"/>
      <c r="O21" s="255"/>
      <c r="P21" s="255"/>
      <c r="Q21" s="255"/>
      <c r="R21" s="255"/>
      <c r="T21" s="443"/>
      <c r="U21" s="443"/>
      <c r="V21" s="443"/>
      <c r="W21" s="443"/>
      <c r="X21" s="443"/>
      <c r="Y21" s="443"/>
      <c r="Z21" s="443"/>
      <c r="AA21" s="443"/>
      <c r="AB21" s="443"/>
      <c r="AC21" s="443"/>
      <c r="AD21" s="443"/>
      <c r="AE21" s="443"/>
      <c r="AF21" s="443"/>
      <c r="AG21" s="443"/>
      <c r="AH21" s="443"/>
      <c r="AI21" s="443"/>
      <c r="AJ21" s="443"/>
      <c r="AK21" s="443"/>
      <c r="AL21" s="443"/>
      <c r="AM21" s="443"/>
      <c r="AN21" s="443"/>
      <c r="AO21" s="443"/>
      <c r="AP21" s="443"/>
      <c r="AQ21" s="443"/>
      <c r="AR21" s="443"/>
      <c r="AS21" s="443"/>
      <c r="AT21" s="443"/>
      <c r="AU21" s="443"/>
      <c r="AV21" s="443"/>
      <c r="AW21" s="443"/>
    </row>
    <row r="22" spans="1:52" x14ac:dyDescent="0.25">
      <c r="B22" s="929" t="str">
        <f>HYPERLINK("#'"&amp;'EWS DIRECTORY'!$J$22&amp;"'!A1",'EWS DIRECTORY'!$J$22)</f>
        <v>B-1-1-4</v>
      </c>
      <c r="C22" s="925"/>
      <c r="D22" s="925"/>
      <c r="E22" s="925"/>
      <c r="G22" s="55"/>
      <c r="H22" s="990" t="s">
        <v>1445</v>
      </c>
      <c r="I22" s="765"/>
      <c r="J22" s="990" t="s">
        <v>1478</v>
      </c>
      <c r="K22" s="764"/>
      <c r="L22" s="764"/>
      <c r="M22" s="765"/>
      <c r="N22" s="994" t="s">
        <v>1799</v>
      </c>
      <c r="O22" s="764"/>
      <c r="P22" s="764"/>
      <c r="Q22" s="764"/>
      <c r="R22" s="764"/>
      <c r="S22" s="764"/>
      <c r="T22" s="764"/>
      <c r="U22" s="764"/>
      <c r="V22" s="764"/>
      <c r="W22" s="764"/>
      <c r="X22" s="764"/>
      <c r="Y22" s="764"/>
      <c r="Z22" s="764"/>
      <c r="AA22" s="764"/>
      <c r="AB22" s="764"/>
      <c r="AC22" s="764"/>
      <c r="AD22" s="764"/>
      <c r="AE22" s="764"/>
      <c r="AF22" s="764"/>
      <c r="AG22" s="764"/>
      <c r="AH22" s="764"/>
      <c r="AI22" s="764"/>
      <c r="AJ22" s="764"/>
      <c r="AK22" s="765"/>
      <c r="AL22" s="994" t="s">
        <v>1767</v>
      </c>
      <c r="AM22" s="764"/>
      <c r="AN22" s="765"/>
      <c r="AO22" s="994" t="s">
        <v>1770</v>
      </c>
      <c r="AP22" s="764"/>
      <c r="AQ22" s="764"/>
      <c r="AR22" s="764"/>
      <c r="AS22" s="764"/>
      <c r="AT22" s="765"/>
    </row>
    <row r="23" spans="1:52" ht="19.5" customHeight="1" x14ac:dyDescent="0.25">
      <c r="B23" s="929" t="str">
        <f>HYPERLINK("#'"&amp;'EWS DIRECTORY'!$J$23&amp;"'!A1",'EWS DIRECTORY'!$J$23)</f>
        <v>B-1-1-5</v>
      </c>
      <c r="C23" s="925"/>
      <c r="D23" s="925"/>
      <c r="E23" s="925"/>
      <c r="G23" s="55"/>
      <c r="H23" s="1008">
        <v>1</v>
      </c>
      <c r="I23" s="765"/>
      <c r="J23" s="1009"/>
      <c r="K23" s="764"/>
      <c r="L23" s="764"/>
      <c r="M23" s="765"/>
      <c r="N23" s="1009" t="s">
        <v>1800</v>
      </c>
      <c r="O23" s="764"/>
      <c r="P23" s="764"/>
      <c r="Q23" s="764"/>
      <c r="R23" s="764"/>
      <c r="S23" s="764"/>
      <c r="T23" s="764"/>
      <c r="U23" s="764"/>
      <c r="V23" s="764"/>
      <c r="W23" s="764"/>
      <c r="X23" s="764"/>
      <c r="Y23" s="764"/>
      <c r="Z23" s="764"/>
      <c r="AA23" s="764"/>
      <c r="AB23" s="764"/>
      <c r="AC23" s="764"/>
      <c r="AD23" s="764"/>
      <c r="AE23" s="764"/>
      <c r="AF23" s="764"/>
      <c r="AG23" s="764"/>
      <c r="AH23" s="764"/>
      <c r="AI23" s="764"/>
      <c r="AJ23" s="764"/>
      <c r="AK23" s="765"/>
      <c r="AL23" s="1009" t="s">
        <v>123</v>
      </c>
      <c r="AM23" s="764"/>
      <c r="AN23" s="765"/>
      <c r="AO23" s="1010">
        <f>'B-1-1-2-1'!AN31</f>
        <v>0</v>
      </c>
      <c r="AP23" s="764"/>
      <c r="AQ23" s="764"/>
      <c r="AR23" s="764"/>
      <c r="AS23" s="764"/>
      <c r="AT23" s="765"/>
    </row>
    <row r="24" spans="1:52" ht="18" customHeight="1" x14ac:dyDescent="0.25">
      <c r="B24" s="929" t="str">
        <f>HYPERLINK("#'"&amp;'EWS DIRECTORY'!$J$24&amp;"'!A1",'EWS DIRECTORY'!$J$24)</f>
        <v>B-1-1-6</v>
      </c>
      <c r="C24" s="896"/>
      <c r="D24" s="896"/>
      <c r="E24" s="896"/>
      <c r="H24" s="1008">
        <v>2</v>
      </c>
      <c r="I24" s="765"/>
      <c r="J24" s="1009"/>
      <c r="K24" s="764"/>
      <c r="L24" s="764"/>
      <c r="M24" s="765"/>
      <c r="N24" s="1009" t="s">
        <v>1801</v>
      </c>
      <c r="O24" s="764"/>
      <c r="P24" s="764"/>
      <c r="Q24" s="764"/>
      <c r="R24" s="764"/>
      <c r="S24" s="764"/>
      <c r="T24" s="764"/>
      <c r="U24" s="764"/>
      <c r="V24" s="764"/>
      <c r="W24" s="764"/>
      <c r="X24" s="764"/>
      <c r="Y24" s="764"/>
      <c r="Z24" s="764"/>
      <c r="AA24" s="764"/>
      <c r="AB24" s="764"/>
      <c r="AC24" s="764"/>
      <c r="AD24" s="764"/>
      <c r="AE24" s="764"/>
      <c r="AF24" s="764"/>
      <c r="AG24" s="764"/>
      <c r="AH24" s="764"/>
      <c r="AI24" s="764"/>
      <c r="AJ24" s="764"/>
      <c r="AK24" s="765"/>
      <c r="AL24" s="1009" t="s">
        <v>124</v>
      </c>
      <c r="AM24" s="764"/>
      <c r="AN24" s="765"/>
      <c r="AO24" s="1010">
        <f>'B-1-1-2-2'!AG29</f>
        <v>0</v>
      </c>
      <c r="AP24" s="764"/>
      <c r="AQ24" s="764"/>
      <c r="AR24" s="764"/>
      <c r="AS24" s="764"/>
      <c r="AT24" s="765"/>
    </row>
    <row r="25" spans="1:52" ht="17.25" customHeight="1" x14ac:dyDescent="0.25">
      <c r="B25" s="929" t="str">
        <f>HYPERLINK("#'"&amp;'EWS DIRECTORY'!$J$25&amp;"'!A1",'EWS DIRECTORY'!$J$25)</f>
        <v>B-1-1-7</v>
      </c>
      <c r="C25" s="925"/>
      <c r="D25" s="925"/>
      <c r="E25" s="925"/>
      <c r="H25" s="1008">
        <v>3</v>
      </c>
      <c r="I25" s="765"/>
      <c r="J25" s="1009"/>
      <c r="K25" s="764"/>
      <c r="L25" s="764"/>
      <c r="M25" s="765"/>
      <c r="N25" s="1009" t="s">
        <v>1802</v>
      </c>
      <c r="O25" s="764"/>
      <c r="P25" s="764"/>
      <c r="Q25" s="764"/>
      <c r="R25" s="764"/>
      <c r="S25" s="764"/>
      <c r="T25" s="764"/>
      <c r="U25" s="764"/>
      <c r="V25" s="764"/>
      <c r="W25" s="764"/>
      <c r="X25" s="764"/>
      <c r="Y25" s="764"/>
      <c r="Z25" s="764"/>
      <c r="AA25" s="764"/>
      <c r="AB25" s="764"/>
      <c r="AC25" s="764"/>
      <c r="AD25" s="764"/>
      <c r="AE25" s="764"/>
      <c r="AF25" s="764"/>
      <c r="AG25" s="764"/>
      <c r="AH25" s="764"/>
      <c r="AI25" s="764"/>
      <c r="AJ25" s="764"/>
      <c r="AK25" s="765"/>
      <c r="AL25" s="1009" t="s">
        <v>125</v>
      </c>
      <c r="AM25" s="764"/>
      <c r="AN25" s="765"/>
      <c r="AO25" s="1010">
        <f>'B-1-1-2-3'!AG26</f>
        <v>0</v>
      </c>
      <c r="AP25" s="764"/>
      <c r="AQ25" s="764"/>
      <c r="AR25" s="764"/>
      <c r="AS25" s="764"/>
      <c r="AT25" s="765"/>
    </row>
    <row r="26" spans="1:52" x14ac:dyDescent="0.25">
      <c r="B26" s="929" t="str">
        <f>HYPERLINK("#'"&amp;'EWS DIRECTORY'!$J$26&amp;"'!A1",'EWS DIRECTORY'!$J$26)</f>
        <v>B-1-1-8</v>
      </c>
      <c r="C26" s="925"/>
      <c r="D26" s="925"/>
      <c r="E26" s="925"/>
      <c r="H26" s="1008">
        <v>4</v>
      </c>
      <c r="I26" s="765"/>
      <c r="J26" s="1009"/>
      <c r="K26" s="764"/>
      <c r="L26" s="764"/>
      <c r="M26" s="765"/>
      <c r="N26" s="1009" t="s">
        <v>1803</v>
      </c>
      <c r="O26" s="764"/>
      <c r="P26" s="764"/>
      <c r="Q26" s="764"/>
      <c r="R26" s="764"/>
      <c r="S26" s="764"/>
      <c r="T26" s="764"/>
      <c r="U26" s="764"/>
      <c r="V26" s="764"/>
      <c r="W26" s="764"/>
      <c r="X26" s="764"/>
      <c r="Y26" s="764"/>
      <c r="Z26" s="764"/>
      <c r="AA26" s="764"/>
      <c r="AB26" s="764"/>
      <c r="AC26" s="764"/>
      <c r="AD26" s="764"/>
      <c r="AE26" s="764"/>
      <c r="AF26" s="764"/>
      <c r="AG26" s="764"/>
      <c r="AH26" s="764"/>
      <c r="AI26" s="764"/>
      <c r="AJ26" s="764"/>
      <c r="AK26" s="765"/>
      <c r="AL26" s="1009" t="s">
        <v>127</v>
      </c>
      <c r="AM26" s="764"/>
      <c r="AN26" s="765"/>
      <c r="AO26" s="1010">
        <f>'B-1-1-2-4'!AF25</f>
        <v>0</v>
      </c>
      <c r="AP26" s="764"/>
      <c r="AQ26" s="764"/>
      <c r="AR26" s="764"/>
      <c r="AS26" s="764"/>
      <c r="AT26" s="765"/>
    </row>
    <row r="27" spans="1:52" x14ac:dyDescent="0.25">
      <c r="B27" s="929" t="str">
        <f>HYPERLINK("#'"&amp;'EWS DIRECTORY'!$J$27&amp;"'!A1",'EWS DIRECTORY'!$J$27)</f>
        <v>B-1-1-9</v>
      </c>
      <c r="C27" s="925"/>
      <c r="D27" s="925"/>
      <c r="E27" s="925"/>
      <c r="H27" s="1011" t="s">
        <v>1804</v>
      </c>
      <c r="I27" s="764"/>
      <c r="J27" s="764"/>
      <c r="K27" s="764"/>
      <c r="L27" s="764"/>
      <c r="M27" s="764"/>
      <c r="N27" s="764"/>
      <c r="O27" s="764"/>
      <c r="P27" s="764"/>
      <c r="Q27" s="764"/>
      <c r="R27" s="764"/>
      <c r="S27" s="764"/>
      <c r="T27" s="764"/>
      <c r="U27" s="764"/>
      <c r="V27" s="764"/>
      <c r="W27" s="764"/>
      <c r="X27" s="764"/>
      <c r="Y27" s="764"/>
      <c r="Z27" s="764"/>
      <c r="AA27" s="764"/>
      <c r="AB27" s="764"/>
      <c r="AC27" s="764"/>
      <c r="AD27" s="764"/>
      <c r="AE27" s="764"/>
      <c r="AF27" s="764"/>
      <c r="AG27" s="764"/>
      <c r="AH27" s="764"/>
      <c r="AI27" s="764"/>
      <c r="AJ27" s="764"/>
      <c r="AK27" s="764"/>
      <c r="AL27" s="764"/>
      <c r="AM27" s="764"/>
      <c r="AN27" s="765"/>
      <c r="AO27" s="1012">
        <f>SUM(AO23:AT26)</f>
        <v>0</v>
      </c>
      <c r="AP27" s="764"/>
      <c r="AQ27" s="764"/>
      <c r="AR27" s="764"/>
      <c r="AS27" s="764"/>
      <c r="AT27" s="765"/>
    </row>
    <row r="28" spans="1:52" ht="15" customHeight="1" x14ac:dyDescent="0.25">
      <c r="AX28" s="443"/>
      <c r="AY28" s="443"/>
    </row>
    <row r="29" spans="1:52" ht="15" customHeight="1" x14ac:dyDescent="0.25">
      <c r="AT29" s="443"/>
      <c r="AU29" s="443"/>
      <c r="AV29" s="443"/>
      <c r="AW29" s="443"/>
      <c r="AX29" s="443"/>
      <c r="AY29" s="443"/>
    </row>
    <row r="30" spans="1:52" x14ac:dyDescent="0.25">
      <c r="AS30" s="443"/>
      <c r="AT30" s="443"/>
      <c r="AU30" s="443"/>
      <c r="AV30" s="443"/>
      <c r="AW30" s="443"/>
      <c r="AX30" s="443"/>
    </row>
    <row r="31" spans="1:52" ht="14.4" customHeight="1" x14ac:dyDescent="0.25">
      <c r="H31" s="976" t="s">
        <v>1795</v>
      </c>
      <c r="I31" s="824"/>
      <c r="J31" s="824"/>
      <c r="K31" s="824"/>
      <c r="L31" s="824"/>
      <c r="M31" s="824"/>
      <c r="N31" s="824"/>
      <c r="O31" s="824"/>
      <c r="P31" s="824"/>
      <c r="Q31" s="824"/>
      <c r="R31" s="824"/>
      <c r="S31" s="824"/>
      <c r="T31" s="824"/>
      <c r="U31" s="824"/>
      <c r="V31" s="824"/>
      <c r="W31" s="824"/>
      <c r="X31" s="824"/>
      <c r="Y31" s="825"/>
      <c r="Z31" s="976" t="s">
        <v>1796</v>
      </c>
      <c r="AA31" s="824"/>
      <c r="AB31" s="824"/>
      <c r="AC31" s="824"/>
      <c r="AD31" s="824"/>
      <c r="AE31" s="824"/>
      <c r="AF31" s="824"/>
      <c r="AG31" s="824"/>
      <c r="AH31" s="824"/>
      <c r="AI31" s="824"/>
      <c r="AJ31" s="824"/>
      <c r="AK31" s="824"/>
      <c r="AL31" s="824"/>
      <c r="AM31" s="824"/>
      <c r="AN31" s="824"/>
      <c r="AO31" s="824"/>
      <c r="AP31" s="824"/>
      <c r="AQ31" s="825"/>
      <c r="AS31" s="443"/>
      <c r="AT31" s="443"/>
      <c r="AU31" s="443"/>
      <c r="AV31" s="443"/>
      <c r="AW31" s="443"/>
      <c r="AX31" s="443"/>
    </row>
    <row r="32" spans="1:52" ht="14.4" customHeight="1" x14ac:dyDescent="0.25">
      <c r="B32" s="932"/>
      <c r="C32" s="925"/>
      <c r="D32" s="925"/>
      <c r="E32" s="925"/>
      <c r="H32" s="257" t="s">
        <v>796</v>
      </c>
      <c r="I32" s="258"/>
      <c r="J32" s="258"/>
      <c r="K32" s="258"/>
      <c r="L32" s="258"/>
      <c r="M32" s="258"/>
      <c r="N32" s="258"/>
      <c r="O32" s="258"/>
      <c r="P32" s="258"/>
      <c r="Q32" s="259"/>
      <c r="R32" s="257" t="s">
        <v>1511</v>
      </c>
      <c r="S32" s="258"/>
      <c r="T32" s="258"/>
      <c r="U32" s="259"/>
      <c r="V32" s="257" t="s">
        <v>1510</v>
      </c>
      <c r="W32" s="258"/>
      <c r="X32" s="258"/>
      <c r="Y32" s="259"/>
      <c r="Z32" s="257" t="s">
        <v>796</v>
      </c>
      <c r="AA32" s="258"/>
      <c r="AB32" s="258"/>
      <c r="AC32" s="258"/>
      <c r="AD32" s="258"/>
      <c r="AE32" s="258"/>
      <c r="AF32" s="258"/>
      <c r="AG32" s="258"/>
      <c r="AH32" s="258"/>
      <c r="AI32" s="259"/>
      <c r="AJ32" s="257" t="s">
        <v>1511</v>
      </c>
      <c r="AK32" s="258"/>
      <c r="AL32" s="258"/>
      <c r="AM32" s="259"/>
      <c r="AN32" s="257" t="s">
        <v>1510</v>
      </c>
      <c r="AO32" s="258"/>
      <c r="AP32" s="258"/>
      <c r="AQ32" s="259"/>
      <c r="AS32" s="443"/>
      <c r="AT32" s="443"/>
      <c r="AU32" s="443"/>
      <c r="AV32" s="443"/>
      <c r="AW32" s="443"/>
      <c r="AX32" s="443"/>
    </row>
    <row r="33" spans="2:50" ht="14.4" customHeight="1" x14ac:dyDescent="0.25">
      <c r="B33" s="399"/>
      <c r="C33" s="399"/>
      <c r="D33" s="399"/>
      <c r="E33" s="399"/>
      <c r="H33" s="260"/>
      <c r="Q33" s="261"/>
      <c r="R33" s="260"/>
      <c r="U33" s="261"/>
      <c r="V33" s="260"/>
      <c r="Y33" s="261"/>
      <c r="Z33" s="260"/>
      <c r="AI33" s="261"/>
      <c r="AJ33" s="260"/>
      <c r="AM33" s="261"/>
      <c r="AN33" s="260"/>
      <c r="AQ33" s="261"/>
      <c r="AS33" s="443"/>
      <c r="AT33" s="443"/>
      <c r="AU33" s="443"/>
      <c r="AV33" s="443"/>
      <c r="AW33" s="443"/>
      <c r="AX33" s="443"/>
    </row>
    <row r="34" spans="2:50" x14ac:dyDescent="0.25">
      <c r="B34" s="433"/>
      <c r="G34" s="223"/>
      <c r="H34" s="260"/>
      <c r="Q34" s="261"/>
      <c r="R34" s="260"/>
      <c r="U34" s="261"/>
      <c r="V34" s="260"/>
      <c r="Y34" s="261"/>
      <c r="Z34" s="260"/>
      <c r="AI34" s="261"/>
      <c r="AJ34" s="260"/>
      <c r="AM34" s="261"/>
      <c r="AN34" s="260"/>
      <c r="AQ34" s="261"/>
      <c r="AS34" s="443"/>
      <c r="AT34" s="443"/>
      <c r="AU34" s="443"/>
      <c r="AV34" s="443"/>
      <c r="AW34" s="443"/>
      <c r="AX34" s="443"/>
    </row>
    <row r="35" spans="2:50" x14ac:dyDescent="0.25">
      <c r="B35" s="399"/>
      <c r="C35" s="399"/>
      <c r="D35" s="399"/>
      <c r="E35" s="399"/>
      <c r="G35" s="223"/>
      <c r="H35" s="260"/>
      <c r="Q35" s="261"/>
      <c r="R35" s="260"/>
      <c r="U35" s="261"/>
      <c r="V35" s="260"/>
      <c r="Y35" s="261"/>
      <c r="Z35" s="260"/>
      <c r="AI35" s="261"/>
      <c r="AJ35" s="260"/>
      <c r="AM35" s="261"/>
      <c r="AN35" s="260"/>
      <c r="AQ35" s="261"/>
      <c r="AS35" s="443"/>
      <c r="AT35" s="443"/>
      <c r="AU35" s="443"/>
      <c r="AV35" s="443"/>
      <c r="AW35" s="443"/>
      <c r="AX35" s="443"/>
    </row>
    <row r="36" spans="2:50" x14ac:dyDescent="0.25">
      <c r="B36" s="433"/>
      <c r="G36" s="223"/>
      <c r="H36" s="260"/>
      <c r="Q36" s="261"/>
      <c r="R36" s="260"/>
      <c r="U36" s="261"/>
      <c r="V36" s="260"/>
      <c r="Y36" s="261"/>
      <c r="Z36" s="260"/>
      <c r="AI36" s="261"/>
      <c r="AJ36" s="260"/>
      <c r="AM36" s="261"/>
      <c r="AN36" s="260"/>
      <c r="AQ36" s="261"/>
      <c r="AS36" s="443"/>
      <c r="AT36" s="443"/>
      <c r="AU36" s="443"/>
      <c r="AV36" s="443"/>
      <c r="AW36" s="443"/>
      <c r="AX36" s="443"/>
    </row>
    <row r="37" spans="2:50" x14ac:dyDescent="0.25">
      <c r="B37" s="399"/>
      <c r="C37" s="399"/>
      <c r="D37" s="399"/>
      <c r="E37" s="399"/>
      <c r="G37" s="223"/>
      <c r="H37" s="262"/>
      <c r="I37" s="263"/>
      <c r="J37" s="263"/>
      <c r="K37" s="263"/>
      <c r="L37" s="263"/>
      <c r="M37" s="263"/>
      <c r="N37" s="263"/>
      <c r="O37" s="263"/>
      <c r="P37" s="263"/>
      <c r="Q37" s="264"/>
      <c r="R37" s="262"/>
      <c r="S37" s="263"/>
      <c r="T37" s="263"/>
      <c r="U37" s="264"/>
      <c r="V37" s="262"/>
      <c r="W37" s="263"/>
      <c r="X37" s="263"/>
      <c r="Y37" s="264"/>
      <c r="Z37" s="262"/>
      <c r="AA37" s="263"/>
      <c r="AB37" s="263"/>
      <c r="AC37" s="263"/>
      <c r="AD37" s="263"/>
      <c r="AE37" s="263"/>
      <c r="AF37" s="263"/>
      <c r="AG37" s="263"/>
      <c r="AH37" s="263"/>
      <c r="AI37" s="264"/>
      <c r="AJ37" s="262"/>
      <c r="AK37" s="263"/>
      <c r="AL37" s="263"/>
      <c r="AM37" s="264"/>
      <c r="AN37" s="262"/>
      <c r="AO37" s="263"/>
      <c r="AP37" s="263"/>
      <c r="AQ37" s="264"/>
      <c r="AS37" s="443"/>
      <c r="AT37" s="443"/>
      <c r="AU37" s="443"/>
      <c r="AV37" s="443"/>
      <c r="AW37" s="443"/>
      <c r="AX37" s="443"/>
    </row>
    <row r="38" spans="2:50" x14ac:dyDescent="0.25">
      <c r="B38" s="433"/>
      <c r="G38" s="223"/>
      <c r="AM38" s="265" t="s">
        <v>1797</v>
      </c>
      <c r="AN38" s="55" t="str">
        <f>'B-1-1'!U20</f>
        <v>B-1-1-2</v>
      </c>
      <c r="AS38" s="443"/>
      <c r="AT38" s="443"/>
      <c r="AU38" s="443"/>
      <c r="AV38" s="443"/>
      <c r="AW38" s="443"/>
      <c r="AX38" s="443"/>
    </row>
    <row r="39" spans="2:50" x14ac:dyDescent="0.25">
      <c r="B39" s="399"/>
      <c r="C39" s="399"/>
      <c r="D39" s="399"/>
      <c r="E39" s="399"/>
    </row>
    <row r="40" spans="2:50" x14ac:dyDescent="0.25">
      <c r="B40" s="433"/>
    </row>
    <row r="41" spans="2:50" x14ac:dyDescent="0.25">
      <c r="B41" s="433"/>
    </row>
  </sheetData>
  <mergeCells count="52">
    <mergeCell ref="B32:E32"/>
    <mergeCell ref="B27:E27"/>
    <mergeCell ref="G7:AS7"/>
    <mergeCell ref="B24:E24"/>
    <mergeCell ref="N23:AK23"/>
    <mergeCell ref="H25:I25"/>
    <mergeCell ref="J23:M23"/>
    <mergeCell ref="AL24:AN24"/>
    <mergeCell ref="B14:E14"/>
    <mergeCell ref="B21:E21"/>
    <mergeCell ref="B23:E23"/>
    <mergeCell ref="B17:E17"/>
    <mergeCell ref="B18:E18"/>
    <mergeCell ref="B19:E19"/>
    <mergeCell ref="B20:E20"/>
    <mergeCell ref="G9:Z11"/>
    <mergeCell ref="B15:E15"/>
    <mergeCell ref="B4:E4"/>
    <mergeCell ref="AL23:AN23"/>
    <mergeCell ref="B16:E16"/>
    <mergeCell ref="B12:E12"/>
    <mergeCell ref="B8:E8"/>
    <mergeCell ref="B13:E13"/>
    <mergeCell ref="B10:E10"/>
    <mergeCell ref="B6:E6"/>
    <mergeCell ref="AO26:AT26"/>
    <mergeCell ref="AO22:AT22"/>
    <mergeCell ref="B26:E26"/>
    <mergeCell ref="B22:E22"/>
    <mergeCell ref="AO25:AT25"/>
    <mergeCell ref="B25:E25"/>
    <mergeCell ref="N24:AK24"/>
    <mergeCell ref="AL22:AN22"/>
    <mergeCell ref="AO24:AT24"/>
    <mergeCell ref="J25:M25"/>
    <mergeCell ref="N22:AK22"/>
    <mergeCell ref="H31:Y31"/>
    <mergeCell ref="H26:I26"/>
    <mergeCell ref="Z31:AQ31"/>
    <mergeCell ref="H22:I22"/>
    <mergeCell ref="J24:M24"/>
    <mergeCell ref="AO23:AT23"/>
    <mergeCell ref="AL26:AN26"/>
    <mergeCell ref="N26:AK26"/>
    <mergeCell ref="J26:M26"/>
    <mergeCell ref="H24:I24"/>
    <mergeCell ref="N25:AK25"/>
    <mergeCell ref="H23:I23"/>
    <mergeCell ref="H27:AN27"/>
    <mergeCell ref="AO27:AT27"/>
    <mergeCell ref="J22:M22"/>
    <mergeCell ref="AL25:AN25"/>
  </mergeCells>
  <hyperlinks>
    <hyperlink ref="B4" location="PANDUAN!A1" display="PANDUAN" xr:uid="{00000000-0004-0000-1000-000000000000}"/>
    <hyperlink ref="B6" location="'EWS DIRECTORY'!A1" display="EWS DIRECTORY" xr:uid="{00000000-0004-0000-1000-000001000000}"/>
    <hyperlink ref="B8" location="'DATA PEMICU'!A1" display="DATA PEMICU" xr:uid="{00000000-0004-0000-1000-000002000000}"/>
    <hyperlink ref="B10" location="'DATA PENGUJI'!A1" display="DATA PENGUJI" xr:uid="{00000000-0004-0000-1000-000003000000}"/>
    <hyperlink ref="B12" location="'MAIN LEVEL'!A1" display="MAIN LEVEL" xr:uid="{00000000-0004-0000-1000-000004000000}"/>
  </hyperlinks>
  <pageMargins left="0.51181102362204722" right="0.15748031496062989" top="0.55118110236220474" bottom="0.55118110236220474" header="0.31496062992125978" footer="0.31496062992125978"/>
  <pageSetup paperSize="9" scale="60" orientation="landscape"/>
  <headerFooter>
    <oddFooter>&amp;Rhalaman &amp;P dari &amp;N</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8">
    <tabColor theme="4" tint="-0.249977111117893"/>
  </sheetPr>
  <dimension ref="A1:BO41"/>
  <sheetViews>
    <sheetView topLeftCell="B1" zoomScaleNormal="100" workbookViewId="0">
      <selection activeCell="AQ18" sqref="AQ18:AU18"/>
    </sheetView>
  </sheetViews>
  <sheetFormatPr defaultColWidth="9.109375" defaultRowHeight="13.8" x14ac:dyDescent="0.25"/>
  <cols>
    <col min="1" max="1" width="3" style="396" hidden="1" customWidth="1"/>
    <col min="2" max="5" width="3.88671875" style="397" customWidth="1"/>
    <col min="6" max="6" width="3.88671875" style="110" customWidth="1"/>
    <col min="7" max="67" width="2.88671875" customWidth="1"/>
  </cols>
  <sheetData>
    <row r="1" spans="2:67" x14ac:dyDescent="0.25">
      <c r="G1" s="178" t="s">
        <v>1805</v>
      </c>
      <c r="H1" s="55"/>
      <c r="I1" s="55"/>
      <c r="J1" s="55"/>
      <c r="K1" s="55"/>
      <c r="L1" s="55"/>
      <c r="M1" s="55"/>
      <c r="N1" s="55"/>
    </row>
    <row r="2" spans="2:67" x14ac:dyDescent="0.25">
      <c r="G2" s="55" t="s">
        <v>1674</v>
      </c>
      <c r="H2" s="55"/>
      <c r="I2" s="55"/>
      <c r="J2" s="55"/>
      <c r="K2" s="55"/>
      <c r="L2" s="55"/>
      <c r="M2" s="55"/>
      <c r="N2" s="55"/>
    </row>
    <row r="3" spans="2:67" x14ac:dyDescent="0.25">
      <c r="B3" s="398"/>
      <c r="C3" s="398"/>
      <c r="D3" s="398"/>
      <c r="E3" s="398"/>
      <c r="G3" s="55"/>
      <c r="H3" s="55"/>
      <c r="I3" s="55"/>
      <c r="J3" s="55"/>
      <c r="K3" s="55"/>
      <c r="L3" s="55"/>
      <c r="M3" s="55"/>
      <c r="N3" s="55"/>
    </row>
    <row r="4" spans="2:67" x14ac:dyDescent="0.25">
      <c r="B4" s="924" t="s">
        <v>79</v>
      </c>
      <c r="C4" s="925"/>
      <c r="D4" s="925"/>
      <c r="E4" s="925"/>
      <c r="G4" s="55"/>
      <c r="H4" s="55"/>
      <c r="I4" s="55"/>
      <c r="J4" s="55"/>
      <c r="K4" s="55"/>
      <c r="L4" s="55"/>
      <c r="M4" s="55"/>
      <c r="N4" s="55"/>
    </row>
    <row r="5" spans="2:67" x14ac:dyDescent="0.25">
      <c r="B5" s="398"/>
      <c r="C5" s="398"/>
      <c r="D5" s="398"/>
      <c r="E5" s="398"/>
      <c r="G5" s="55"/>
      <c r="H5" s="55"/>
      <c r="I5" s="55"/>
      <c r="J5" s="55"/>
      <c r="K5" s="55"/>
      <c r="L5" s="55"/>
      <c r="M5" s="55"/>
      <c r="N5" s="55"/>
    </row>
    <row r="6" spans="2:67" ht="14.4" customHeight="1" x14ac:dyDescent="0.25">
      <c r="B6" s="924" t="s">
        <v>87</v>
      </c>
      <c r="C6" s="925"/>
      <c r="D6" s="925"/>
      <c r="E6" s="925"/>
      <c r="G6" s="55"/>
      <c r="H6" s="55"/>
      <c r="I6" s="55"/>
      <c r="J6" s="55"/>
      <c r="K6" s="55"/>
      <c r="L6" s="55"/>
      <c r="M6" s="55"/>
      <c r="N6" s="55"/>
    </row>
    <row r="7" spans="2:67" x14ac:dyDescent="0.25">
      <c r="B7" s="398"/>
      <c r="C7" s="398"/>
      <c r="D7" s="398"/>
      <c r="E7" s="398"/>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940"/>
      <c r="AT7" s="940"/>
      <c r="AU7" s="940"/>
      <c r="AV7" s="940"/>
      <c r="AW7" s="940"/>
      <c r="AX7" s="940"/>
      <c r="AY7" s="940"/>
      <c r="AZ7" s="940"/>
      <c r="BA7" s="940"/>
      <c r="BB7" s="940"/>
      <c r="BC7" s="940"/>
      <c r="BD7" s="940"/>
      <c r="BE7" s="940"/>
      <c r="BF7" s="940"/>
      <c r="BG7" s="940"/>
      <c r="BH7" s="940"/>
      <c r="BI7" s="940"/>
      <c r="BJ7" s="940"/>
      <c r="BK7" s="940"/>
      <c r="BL7" s="940"/>
      <c r="BM7" s="940"/>
      <c r="BN7" s="940"/>
      <c r="BO7" s="940"/>
    </row>
    <row r="8" spans="2:67" x14ac:dyDescent="0.25">
      <c r="B8" s="924" t="s">
        <v>94</v>
      </c>
      <c r="C8" s="925"/>
      <c r="D8" s="925"/>
      <c r="E8" s="925"/>
      <c r="G8" s="55"/>
      <c r="H8" s="55"/>
      <c r="I8" s="55"/>
      <c r="J8" s="55"/>
      <c r="K8" s="55"/>
      <c r="L8" s="55"/>
      <c r="M8" s="55"/>
      <c r="N8" s="55"/>
    </row>
    <row r="9" spans="2:67" x14ac:dyDescent="0.25">
      <c r="B9" s="398"/>
      <c r="C9" s="398"/>
      <c r="D9" s="398"/>
      <c r="E9" s="398"/>
      <c r="G9" s="999" t="str">
        <f>'B-1-1-2'!N23</f>
        <v>Penyerahan dengan Faktur Pajak</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303"/>
    </row>
    <row r="10" spans="2:67" x14ac:dyDescent="0.25">
      <c r="B10" s="924" t="s">
        <v>101</v>
      </c>
      <c r="C10" s="925"/>
      <c r="D10" s="925"/>
      <c r="E10" s="925"/>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304"/>
    </row>
    <row r="11" spans="2:67"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305"/>
    </row>
    <row r="12" spans="2:67" x14ac:dyDescent="0.25">
      <c r="B12" s="924" t="s">
        <v>106</v>
      </c>
      <c r="C12" s="925"/>
      <c r="D12" s="925"/>
      <c r="E12" s="925"/>
      <c r="G12" s="254"/>
      <c r="H12" s="254"/>
      <c r="I12" s="254"/>
      <c r="J12" s="254"/>
      <c r="K12" s="254"/>
      <c r="L12" s="254"/>
      <c r="M12" s="254"/>
      <c r="N12" s="254"/>
    </row>
    <row r="13" spans="2:67" ht="14.25" customHeight="1" x14ac:dyDescent="0.25">
      <c r="B13" s="962" t="str">
        <f>HYPERLINK("#'"&amp;'EWS DIRECTORY'!$J$13&amp;"'!A1",'EWS DIRECTORY'!$J$13)</f>
        <v>B-1</v>
      </c>
      <c r="C13" s="925"/>
      <c r="D13" s="925"/>
      <c r="E13" s="925"/>
      <c r="G13" s="55" t="s">
        <v>1680</v>
      </c>
      <c r="H13" s="55"/>
      <c r="I13" s="254"/>
      <c r="J13" s="254"/>
      <c r="K13" s="254"/>
      <c r="L13" s="254"/>
      <c r="M13" s="254"/>
      <c r="N13" s="254"/>
    </row>
    <row r="14" spans="2:67" ht="14.25" customHeight="1" x14ac:dyDescent="0.25">
      <c r="B14" s="931" t="str">
        <f>HYPERLINK("#'"&amp;'EWS DIRECTORY'!$J$14&amp;"'!A1",'EWS DIRECTORY'!$J$14)</f>
        <v>B-1-1</v>
      </c>
      <c r="C14" s="925"/>
      <c r="D14" s="925"/>
      <c r="E14" s="925"/>
      <c r="G14" s="55" t="s">
        <v>1681</v>
      </c>
      <c r="H14" s="55"/>
      <c r="I14" s="55"/>
      <c r="J14" s="254"/>
      <c r="K14" s="254"/>
      <c r="L14" s="254"/>
      <c r="M14" s="254"/>
      <c r="N14" s="254"/>
    </row>
    <row r="15" spans="2:67" ht="14.25" customHeight="1" x14ac:dyDescent="0.25">
      <c r="B15" s="929" t="str">
        <f>HYPERLINK("#'"&amp;'EWS DIRECTORY'!$J$15&amp;"'!A1",'EWS DIRECTORY'!$J$15)</f>
        <v>B-1-1-1</v>
      </c>
      <c r="C15" s="925"/>
      <c r="D15" s="925"/>
      <c r="E15" s="925"/>
      <c r="G15" s="55" t="s">
        <v>1681</v>
      </c>
      <c r="H15" s="55"/>
      <c r="I15" s="55"/>
      <c r="J15" s="254"/>
      <c r="K15" s="254"/>
      <c r="L15" s="254"/>
      <c r="M15" s="254"/>
      <c r="N15" s="254"/>
    </row>
    <row r="16" spans="2:67" ht="14.25" customHeight="1" x14ac:dyDescent="0.25">
      <c r="B16" s="929" t="str">
        <f>HYPERLINK("#'"&amp;'EWS DIRECTORY'!$J$16&amp;"'!A1",'EWS DIRECTORY'!$J$16)</f>
        <v>B-1-1-2</v>
      </c>
      <c r="C16" s="925"/>
      <c r="D16" s="925"/>
      <c r="E16" s="925"/>
      <c r="G16" s="55" t="s">
        <v>1681</v>
      </c>
      <c r="H16" s="55"/>
      <c r="I16" s="55"/>
      <c r="J16" s="254"/>
      <c r="K16" s="254"/>
      <c r="L16" s="254"/>
      <c r="M16" s="254"/>
      <c r="N16" s="254"/>
    </row>
    <row r="17" spans="2:67" ht="14.25" customHeight="1" x14ac:dyDescent="0.25">
      <c r="B17" s="927" t="str">
        <f>HYPERLINK("#'"&amp;'EWS DIRECTORY'!$J$17&amp;"'!A1",'EWS DIRECTORY'!$J$17)</f>
        <v>B-1-1-2-1</v>
      </c>
      <c r="C17" s="925"/>
      <c r="D17" s="925"/>
      <c r="E17" s="925"/>
      <c r="G17" s="55" t="s">
        <v>1806</v>
      </c>
      <c r="H17" s="55"/>
      <c r="I17" s="55" t="s">
        <v>1807</v>
      </c>
      <c r="J17" s="254"/>
      <c r="K17" s="254"/>
      <c r="L17" s="254"/>
      <c r="M17" s="254"/>
      <c r="N17" s="254"/>
    </row>
    <row r="18" spans="2:67" ht="14.25" customHeight="1" x14ac:dyDescent="0.25">
      <c r="B18" s="1013" t="str">
        <f>HYPERLINK("#'"&amp;'EWS DIRECTORY'!$J$18&amp;"'!A1",'EWS DIRECTORY'!$J$18)</f>
        <v>B-1-1-2-2</v>
      </c>
      <c r="C18" s="1014"/>
      <c r="D18" s="1014"/>
      <c r="E18" s="1014"/>
      <c r="G18" s="55" t="s">
        <v>1744</v>
      </c>
      <c r="H18" s="55"/>
      <c r="I18" s="55" t="s">
        <v>1744</v>
      </c>
      <c r="J18" s="254"/>
      <c r="K18" s="254"/>
      <c r="L18" s="254"/>
      <c r="M18" s="254"/>
      <c r="N18" s="254"/>
    </row>
    <row r="19" spans="2:67" x14ac:dyDescent="0.25">
      <c r="B19" s="1013" t="str">
        <f>HYPERLINK("#'"&amp;'EWS DIRECTORY'!$J$19&amp;"'!A1",'EWS DIRECTORY'!$J$19)</f>
        <v>B-1-1-2-3</v>
      </c>
      <c r="C19" s="1014"/>
      <c r="D19" s="1014"/>
      <c r="E19" s="1014"/>
    </row>
    <row r="20" spans="2:67" ht="14.25" customHeight="1" x14ac:dyDescent="0.25">
      <c r="B20" s="1013" t="str">
        <f>HYPERLINK("#'"&amp;'EWS DIRECTORY'!$J$20&amp;"'!A1",'EWS DIRECTORY'!$J$20)</f>
        <v>B-1-1-2-4</v>
      </c>
      <c r="C20" s="1014"/>
      <c r="D20" s="1014"/>
      <c r="E20" s="1014"/>
      <c r="G20" s="55" t="s">
        <v>1798</v>
      </c>
    </row>
    <row r="21" spans="2:67" ht="14.25" customHeight="1" x14ac:dyDescent="0.25">
      <c r="B21" s="929" t="str">
        <f>HYPERLINK("#'"&amp;'EWS DIRECTORY'!$J$21&amp;"'!A1",'EWS DIRECTORY'!$J$21)</f>
        <v>B-1-1-3</v>
      </c>
      <c r="C21" s="925"/>
      <c r="D21" s="925"/>
      <c r="E21" s="925"/>
    </row>
    <row r="22" spans="2:67" ht="21" customHeight="1" x14ac:dyDescent="0.25">
      <c r="B22" s="929" t="str">
        <f>HYPERLINK("#'"&amp;'EWS DIRECTORY'!$J$22&amp;"'!A1",'EWS DIRECTORY'!$J$22)</f>
        <v>B-1-1-4</v>
      </c>
      <c r="C22" s="925"/>
      <c r="D22" s="925"/>
      <c r="E22" s="925"/>
      <c r="G22" s="1020" t="s">
        <v>1445</v>
      </c>
      <c r="H22" s="790"/>
      <c r="I22" s="1023" t="s">
        <v>1808</v>
      </c>
      <c r="J22" s="789"/>
      <c r="K22" s="789"/>
      <c r="L22" s="789"/>
      <c r="M22" s="789"/>
      <c r="N22" s="789"/>
      <c r="O22" s="789"/>
      <c r="P22" s="790"/>
      <c r="Q22" s="1023" t="s">
        <v>1809</v>
      </c>
      <c r="R22" s="789"/>
      <c r="S22" s="789"/>
      <c r="T22" s="789"/>
      <c r="U22" s="789"/>
      <c r="V22" s="789"/>
      <c r="W22" s="790"/>
      <c r="X22" s="1023" t="s">
        <v>1810</v>
      </c>
      <c r="Y22" s="764"/>
      <c r="Z22" s="764"/>
      <c r="AA22" s="764"/>
      <c r="AB22" s="764"/>
      <c r="AC22" s="764"/>
      <c r="AD22" s="764"/>
      <c r="AE22" s="764"/>
      <c r="AF22" s="764"/>
      <c r="AG22" s="764"/>
      <c r="AH22" s="764"/>
      <c r="AI22" s="764"/>
      <c r="AJ22" s="764"/>
      <c r="AK22" s="764"/>
      <c r="AL22" s="764"/>
      <c r="AM22" s="765"/>
      <c r="AN22" s="1023" t="s">
        <v>1811</v>
      </c>
      <c r="AO22" s="789"/>
      <c r="AP22" s="789"/>
      <c r="AQ22" s="789"/>
      <c r="AR22" s="790"/>
      <c r="AS22" s="1023" t="s">
        <v>1812</v>
      </c>
      <c r="AT22" s="789"/>
      <c r="AU22" s="789"/>
      <c r="AV22" s="789"/>
      <c r="AW22" s="790"/>
      <c r="AX22" s="1023" t="s">
        <v>1813</v>
      </c>
      <c r="AY22" s="789"/>
      <c r="AZ22" s="789"/>
      <c r="BA22" s="789"/>
      <c r="BB22" s="789"/>
      <c r="BC22" s="790"/>
      <c r="BD22" s="1023" t="s">
        <v>1814</v>
      </c>
      <c r="BE22" s="789"/>
      <c r="BF22" s="789"/>
      <c r="BG22" s="789"/>
      <c r="BH22" s="790"/>
      <c r="BI22" s="1023" t="s">
        <v>1815</v>
      </c>
      <c r="BJ22" s="789"/>
      <c r="BK22" s="789"/>
      <c r="BL22" s="789"/>
      <c r="BM22" s="789"/>
      <c r="BN22" s="789"/>
      <c r="BO22" s="790"/>
    </row>
    <row r="23" spans="2:67" ht="22.5" customHeight="1" x14ac:dyDescent="0.25">
      <c r="B23" s="929" t="str">
        <f>HYPERLINK("#'"&amp;'EWS DIRECTORY'!$J$23&amp;"'!A1",'EWS DIRECTORY'!$J$23)</f>
        <v>B-1-1-5</v>
      </c>
      <c r="C23" s="925"/>
      <c r="D23" s="925"/>
      <c r="E23" s="925"/>
      <c r="G23" s="806"/>
      <c r="H23" s="807"/>
      <c r="I23" s="806"/>
      <c r="J23" s="794"/>
      <c r="K23" s="794"/>
      <c r="L23" s="794"/>
      <c r="M23" s="794"/>
      <c r="N23" s="794"/>
      <c r="O23" s="794"/>
      <c r="P23" s="807"/>
      <c r="Q23" s="806"/>
      <c r="R23" s="794"/>
      <c r="S23" s="794"/>
      <c r="T23" s="794"/>
      <c r="U23" s="794"/>
      <c r="V23" s="794"/>
      <c r="W23" s="807"/>
      <c r="X23" s="1023" t="s">
        <v>1816</v>
      </c>
      <c r="Y23" s="764"/>
      <c r="Z23" s="764"/>
      <c r="AA23" s="765"/>
      <c r="AB23" s="1023" t="s">
        <v>1817</v>
      </c>
      <c r="AC23" s="765"/>
      <c r="AD23" s="1023" t="s">
        <v>1818</v>
      </c>
      <c r="AE23" s="764"/>
      <c r="AF23" s="764"/>
      <c r="AG23" s="764"/>
      <c r="AH23" s="765"/>
      <c r="AI23" s="1023" t="s">
        <v>1819</v>
      </c>
      <c r="AJ23" s="764"/>
      <c r="AK23" s="764"/>
      <c r="AL23" s="764"/>
      <c r="AM23" s="765"/>
      <c r="AN23" s="806"/>
      <c r="AO23" s="794"/>
      <c r="AP23" s="794"/>
      <c r="AQ23" s="794"/>
      <c r="AR23" s="807"/>
      <c r="AS23" s="806"/>
      <c r="AT23" s="794"/>
      <c r="AU23" s="794"/>
      <c r="AV23" s="794"/>
      <c r="AW23" s="807"/>
      <c r="AX23" s="806"/>
      <c r="AY23" s="794"/>
      <c r="AZ23" s="794"/>
      <c r="BA23" s="794"/>
      <c r="BB23" s="794"/>
      <c r="BC23" s="807"/>
      <c r="BD23" s="806"/>
      <c r="BE23" s="794"/>
      <c r="BF23" s="794"/>
      <c r="BG23" s="794"/>
      <c r="BH23" s="807"/>
      <c r="BI23" s="806"/>
      <c r="BJ23" s="794"/>
      <c r="BK23" s="794"/>
      <c r="BL23" s="794"/>
      <c r="BM23" s="794"/>
      <c r="BN23" s="794"/>
      <c r="BO23" s="807"/>
    </row>
    <row r="24" spans="2:67" ht="14.25" customHeight="1" x14ac:dyDescent="0.25">
      <c r="B24" s="929" t="str">
        <f>HYPERLINK("#'"&amp;'EWS DIRECTORY'!$J$24&amp;"'!A1",'EWS DIRECTORY'!$J$24)</f>
        <v>B-1-1-6</v>
      </c>
      <c r="C24" s="925"/>
      <c r="D24" s="925"/>
      <c r="E24" s="925"/>
      <c r="G24" s="1035" t="s">
        <v>1820</v>
      </c>
      <c r="H24" s="765"/>
      <c r="I24" s="1016" t="s">
        <v>1821</v>
      </c>
      <c r="J24" s="764"/>
      <c r="K24" s="764"/>
      <c r="L24" s="764"/>
      <c r="M24" s="764"/>
      <c r="N24" s="764"/>
      <c r="O24" s="764"/>
      <c r="P24" s="765"/>
      <c r="Q24" s="1016" t="s">
        <v>1822</v>
      </c>
      <c r="R24" s="764"/>
      <c r="S24" s="764"/>
      <c r="T24" s="764"/>
      <c r="U24" s="764"/>
      <c r="V24" s="764"/>
      <c r="W24" s="765"/>
      <c r="X24" s="1016" t="s">
        <v>1823</v>
      </c>
      <c r="Y24" s="764"/>
      <c r="Z24" s="764"/>
      <c r="AA24" s="765"/>
      <c r="AB24" s="1016" t="s">
        <v>1824</v>
      </c>
      <c r="AC24" s="765"/>
      <c r="AD24" s="1016" t="s">
        <v>1825</v>
      </c>
      <c r="AE24" s="764"/>
      <c r="AF24" s="764"/>
      <c r="AG24" s="764"/>
      <c r="AH24" s="765"/>
      <c r="AI24" s="1016" t="s">
        <v>1826</v>
      </c>
      <c r="AJ24" s="764"/>
      <c r="AK24" s="764"/>
      <c r="AL24" s="764"/>
      <c r="AM24" s="765"/>
      <c r="AN24" s="1016" t="s">
        <v>1827</v>
      </c>
      <c r="AO24" s="764"/>
      <c r="AP24" s="764"/>
      <c r="AQ24" s="764"/>
      <c r="AR24" s="765"/>
      <c r="AS24" s="1016" t="s">
        <v>1828</v>
      </c>
      <c r="AT24" s="764"/>
      <c r="AU24" s="764"/>
      <c r="AV24" s="764"/>
      <c r="AW24" s="765"/>
      <c r="AX24" s="1016" t="s">
        <v>1829</v>
      </c>
      <c r="AY24" s="764"/>
      <c r="AZ24" s="764"/>
      <c r="BA24" s="764"/>
      <c r="BB24" s="764"/>
      <c r="BC24" s="765"/>
      <c r="BD24" s="1016" t="s">
        <v>1830</v>
      </c>
      <c r="BE24" s="764"/>
      <c r="BF24" s="764"/>
      <c r="BG24" s="764"/>
      <c r="BH24" s="765"/>
      <c r="BI24" s="1016" t="s">
        <v>1831</v>
      </c>
      <c r="BJ24" s="764"/>
      <c r="BK24" s="764"/>
      <c r="BL24" s="764"/>
      <c r="BM24" s="764"/>
      <c r="BN24" s="764"/>
      <c r="BO24" s="765"/>
    </row>
    <row r="25" spans="2:67" ht="14.25" customHeight="1" x14ac:dyDescent="0.25">
      <c r="B25" s="929" t="str">
        <f>HYPERLINK("#'"&amp;'EWS DIRECTORY'!$J$25&amp;"'!A1",'EWS DIRECTORY'!$J$25)</f>
        <v>B-1-1-7</v>
      </c>
      <c r="C25" s="925"/>
      <c r="D25" s="925"/>
      <c r="E25" s="925"/>
      <c r="G25" s="1019">
        <v>1</v>
      </c>
      <c r="H25" s="765"/>
      <c r="I25" s="1033"/>
      <c r="J25" s="764"/>
      <c r="K25" s="764"/>
      <c r="L25" s="764"/>
      <c r="M25" s="764"/>
      <c r="N25" s="764"/>
      <c r="O25" s="764"/>
      <c r="P25" s="765"/>
      <c r="Q25" s="1028"/>
      <c r="R25" s="764"/>
      <c r="S25" s="764"/>
      <c r="T25" s="764"/>
      <c r="U25" s="764"/>
      <c r="V25" s="764"/>
      <c r="W25" s="765"/>
      <c r="X25" s="1017"/>
      <c r="Y25" s="764"/>
      <c r="Z25" s="764"/>
      <c r="AA25" s="765"/>
      <c r="AB25" s="1017"/>
      <c r="AC25" s="765"/>
      <c r="AD25" s="1017"/>
      <c r="AE25" s="764"/>
      <c r="AF25" s="764"/>
      <c r="AG25" s="764"/>
      <c r="AH25" s="765"/>
      <c r="AI25" s="1022"/>
      <c r="AJ25" s="764"/>
      <c r="AK25" s="764"/>
      <c r="AL25" s="764"/>
      <c r="AM25" s="765"/>
      <c r="AN25" s="1027"/>
      <c r="AO25" s="764"/>
      <c r="AP25" s="764"/>
      <c r="AQ25" s="764"/>
      <c r="AR25" s="765"/>
      <c r="AS25" s="1027"/>
      <c r="AT25" s="764"/>
      <c r="AU25" s="764"/>
      <c r="AV25" s="764"/>
      <c r="AW25" s="765"/>
      <c r="AX25" s="1027"/>
      <c r="AY25" s="764"/>
      <c r="AZ25" s="764"/>
      <c r="BA25" s="764"/>
      <c r="BB25" s="764"/>
      <c r="BC25" s="765"/>
      <c r="BD25" s="1027"/>
      <c r="BE25" s="764"/>
      <c r="BF25" s="764"/>
      <c r="BG25" s="764"/>
      <c r="BH25" s="765"/>
      <c r="BI25" s="1031"/>
      <c r="BJ25" s="764"/>
      <c r="BK25" s="764"/>
      <c r="BL25" s="764"/>
      <c r="BM25" s="764"/>
      <c r="BN25" s="764"/>
      <c r="BO25" s="765"/>
    </row>
    <row r="26" spans="2:67" x14ac:dyDescent="0.25">
      <c r="B26" s="929" t="str">
        <f>HYPERLINK("#'"&amp;'EWS DIRECTORY'!$J$26&amp;"'!A1",'EWS DIRECTORY'!$J$26)</f>
        <v>B-1-1-8</v>
      </c>
      <c r="C26" s="925"/>
      <c r="D26" s="925"/>
      <c r="E26" s="925"/>
      <c r="G26" s="1019">
        <v>2</v>
      </c>
      <c r="H26" s="765"/>
      <c r="I26" s="1026"/>
      <c r="J26" s="764"/>
      <c r="K26" s="764"/>
      <c r="L26" s="764"/>
      <c r="M26" s="764"/>
      <c r="N26" s="764"/>
      <c r="O26" s="764"/>
      <c r="P26" s="765"/>
      <c r="Q26" s="1021"/>
      <c r="R26" s="764"/>
      <c r="S26" s="764"/>
      <c r="T26" s="764"/>
      <c r="U26" s="764"/>
      <c r="V26" s="764"/>
      <c r="W26" s="765"/>
      <c r="X26" s="1025"/>
      <c r="Y26" s="764"/>
      <c r="Z26" s="764"/>
      <c r="AA26" s="764"/>
      <c r="AB26" s="1025"/>
      <c r="AC26" s="764"/>
      <c r="AD26" s="1021"/>
      <c r="AE26" s="764"/>
      <c r="AF26" s="764"/>
      <c r="AG26" s="764"/>
      <c r="AH26" s="765"/>
      <c r="AI26" s="1021"/>
      <c r="AJ26" s="764"/>
      <c r="AK26" s="764"/>
      <c r="AL26" s="764"/>
      <c r="AM26" s="765"/>
      <c r="AN26" s="1029"/>
      <c r="AO26" s="764"/>
      <c r="AP26" s="764"/>
      <c r="AQ26" s="764"/>
      <c r="AR26" s="765"/>
      <c r="AS26" s="1029"/>
      <c r="AT26" s="764"/>
      <c r="AU26" s="764"/>
      <c r="AV26" s="764"/>
      <c r="AW26" s="765"/>
      <c r="AX26" s="1029"/>
      <c r="AY26" s="764"/>
      <c r="AZ26" s="764"/>
      <c r="BA26" s="764"/>
      <c r="BB26" s="764"/>
      <c r="BC26" s="765"/>
      <c r="BD26" s="1029"/>
      <c r="BE26" s="764"/>
      <c r="BF26" s="764"/>
      <c r="BG26" s="764"/>
      <c r="BH26" s="765"/>
      <c r="BI26" s="1030"/>
      <c r="BJ26" s="764"/>
      <c r="BK26" s="764"/>
      <c r="BL26" s="764"/>
      <c r="BM26" s="764"/>
      <c r="BN26" s="764"/>
      <c r="BO26" s="765"/>
    </row>
    <row r="27" spans="2:67" x14ac:dyDescent="0.25">
      <c r="B27" s="929" t="str">
        <f>HYPERLINK("#'"&amp;'EWS DIRECTORY'!$J$27&amp;"'!A1",'EWS DIRECTORY'!$J$27)</f>
        <v>B-1-1-9</v>
      </c>
      <c r="C27" s="925"/>
      <c r="D27" s="925"/>
      <c r="E27" s="925"/>
      <c r="G27" s="1019">
        <v>3</v>
      </c>
      <c r="H27" s="765"/>
      <c r="I27" s="1034"/>
      <c r="J27" s="764"/>
      <c r="K27" s="764"/>
      <c r="L27" s="764"/>
      <c r="M27" s="764"/>
      <c r="N27" s="764"/>
      <c r="O27" s="764"/>
      <c r="P27" s="765"/>
      <c r="Q27" s="1024"/>
      <c r="R27" s="764"/>
      <c r="S27" s="764"/>
      <c r="T27" s="764"/>
      <c r="U27" s="764"/>
      <c r="V27" s="764"/>
      <c r="W27" s="765"/>
      <c r="X27" s="1025"/>
      <c r="Y27" s="764"/>
      <c r="Z27" s="764"/>
      <c r="AA27" s="764"/>
      <c r="AB27" s="1025"/>
      <c r="AC27" s="764"/>
      <c r="AD27" s="1024"/>
      <c r="AE27" s="764"/>
      <c r="AF27" s="764"/>
      <c r="AG27" s="764"/>
      <c r="AH27" s="765"/>
      <c r="AI27" s="1024"/>
      <c r="AJ27" s="764"/>
      <c r="AK27" s="764"/>
      <c r="AL27" s="764"/>
      <c r="AM27" s="765"/>
      <c r="AN27" s="1018"/>
      <c r="AO27" s="764"/>
      <c r="AP27" s="764"/>
      <c r="AQ27" s="764"/>
      <c r="AR27" s="765"/>
      <c r="AS27" s="1018"/>
      <c r="AT27" s="764"/>
      <c r="AU27" s="764"/>
      <c r="AV27" s="764"/>
      <c r="AW27" s="765"/>
      <c r="AX27" s="1018"/>
      <c r="AY27" s="764"/>
      <c r="AZ27" s="764"/>
      <c r="BA27" s="764"/>
      <c r="BB27" s="764"/>
      <c r="BC27" s="765"/>
      <c r="BD27" s="1018"/>
      <c r="BE27" s="764"/>
      <c r="BF27" s="764"/>
      <c r="BG27" s="764"/>
      <c r="BH27" s="765"/>
      <c r="BI27" s="1015"/>
      <c r="BJ27" s="764"/>
      <c r="BK27" s="764"/>
      <c r="BL27" s="764"/>
      <c r="BM27" s="764"/>
      <c r="BN27" s="764"/>
      <c r="BO27" s="765"/>
    </row>
    <row r="28" spans="2:67" x14ac:dyDescent="0.25">
      <c r="G28" s="1019">
        <v>4</v>
      </c>
      <c r="H28" s="765"/>
      <c r="I28" s="1034"/>
      <c r="J28" s="764"/>
      <c r="K28" s="764"/>
      <c r="L28" s="764"/>
      <c r="M28" s="764"/>
      <c r="N28" s="764"/>
      <c r="O28" s="764"/>
      <c r="P28" s="765"/>
      <c r="Q28" s="1024"/>
      <c r="R28" s="764"/>
      <c r="S28" s="764"/>
      <c r="T28" s="764"/>
      <c r="U28" s="764"/>
      <c r="V28" s="764"/>
      <c r="W28" s="765"/>
      <c r="X28" s="1025"/>
      <c r="Y28" s="764"/>
      <c r="Z28" s="764"/>
      <c r="AA28" s="764"/>
      <c r="AB28" s="1025"/>
      <c r="AC28" s="764"/>
      <c r="AD28" s="1024"/>
      <c r="AE28" s="764"/>
      <c r="AF28" s="764"/>
      <c r="AG28" s="764"/>
      <c r="AH28" s="765"/>
      <c r="AI28" s="1024"/>
      <c r="AJ28" s="764"/>
      <c r="AK28" s="764"/>
      <c r="AL28" s="764"/>
      <c r="AM28" s="765"/>
      <c r="AN28" s="1018"/>
      <c r="AO28" s="764"/>
      <c r="AP28" s="764"/>
      <c r="AQ28" s="764"/>
      <c r="AR28" s="765"/>
      <c r="AS28" s="1018"/>
      <c r="AT28" s="764"/>
      <c r="AU28" s="764"/>
      <c r="AV28" s="764"/>
      <c r="AW28" s="765"/>
      <c r="AX28" s="1018"/>
      <c r="AY28" s="764"/>
      <c r="AZ28" s="764"/>
      <c r="BA28" s="764"/>
      <c r="BB28" s="764"/>
      <c r="BC28" s="765"/>
      <c r="BD28" s="1018"/>
      <c r="BE28" s="764"/>
      <c r="BF28" s="764"/>
      <c r="BG28" s="764"/>
      <c r="BH28" s="765"/>
      <c r="BI28" s="1015"/>
      <c r="BJ28" s="764"/>
      <c r="BK28" s="764"/>
      <c r="BL28" s="764"/>
      <c r="BM28" s="764"/>
      <c r="BN28" s="764"/>
      <c r="BO28" s="765"/>
    </row>
    <row r="29" spans="2:67" x14ac:dyDescent="0.25">
      <c r="B29" s="1032"/>
      <c r="C29" s="925"/>
      <c r="D29" s="925"/>
      <c r="E29" s="925"/>
      <c r="G29" s="1019">
        <v>5</v>
      </c>
      <c r="H29" s="765"/>
      <c r="I29" s="1034"/>
      <c r="J29" s="764"/>
      <c r="K29" s="764"/>
      <c r="L29" s="764"/>
      <c r="M29" s="764"/>
      <c r="N29" s="764"/>
      <c r="O29" s="764"/>
      <c r="P29" s="765"/>
      <c r="Q29" s="1024"/>
      <c r="R29" s="764"/>
      <c r="S29" s="764"/>
      <c r="T29" s="764"/>
      <c r="U29" s="764"/>
      <c r="V29" s="764"/>
      <c r="W29" s="765"/>
      <c r="X29" s="1025"/>
      <c r="Y29" s="764"/>
      <c r="Z29" s="764"/>
      <c r="AA29" s="764"/>
      <c r="AB29" s="1025"/>
      <c r="AC29" s="764"/>
      <c r="AD29" s="1024"/>
      <c r="AE29" s="764"/>
      <c r="AF29" s="764"/>
      <c r="AG29" s="764"/>
      <c r="AH29" s="765"/>
      <c r="AI29" s="1024"/>
      <c r="AJ29" s="764"/>
      <c r="AK29" s="764"/>
      <c r="AL29" s="764"/>
      <c r="AM29" s="765"/>
      <c r="AN29" s="1018"/>
      <c r="AO29" s="764"/>
      <c r="AP29" s="764"/>
      <c r="AQ29" s="764"/>
      <c r="AR29" s="765"/>
      <c r="AS29" s="1018"/>
      <c r="AT29" s="764"/>
      <c r="AU29" s="764"/>
      <c r="AV29" s="764"/>
      <c r="AW29" s="765"/>
      <c r="AX29" s="1018"/>
      <c r="AY29" s="764"/>
      <c r="AZ29" s="764"/>
      <c r="BA29" s="764"/>
      <c r="BB29" s="764"/>
      <c r="BC29" s="765"/>
      <c r="BD29" s="1018"/>
      <c r="BE29" s="764"/>
      <c r="BF29" s="764"/>
      <c r="BG29" s="764"/>
      <c r="BH29" s="765"/>
      <c r="BI29" s="1015"/>
      <c r="BJ29" s="764"/>
      <c r="BK29" s="764"/>
      <c r="BL29" s="764"/>
      <c r="BM29" s="764"/>
      <c r="BN29" s="764"/>
      <c r="BO29" s="765"/>
    </row>
    <row r="30" spans="2:67" x14ac:dyDescent="0.25">
      <c r="G30" s="342"/>
      <c r="H30" s="121"/>
      <c r="I30" s="343"/>
      <c r="J30" s="121"/>
      <c r="K30" s="121"/>
      <c r="L30" s="121"/>
      <c r="M30" s="121"/>
      <c r="N30" s="121"/>
      <c r="O30" s="121"/>
      <c r="P30" s="121"/>
      <c r="Q30" s="122"/>
      <c r="R30" s="121"/>
      <c r="S30" s="121"/>
      <c r="T30" s="121"/>
      <c r="U30" s="121"/>
      <c r="V30" s="121"/>
      <c r="W30" s="121"/>
      <c r="X30" s="123"/>
      <c r="Y30" s="123"/>
      <c r="Z30" s="121"/>
      <c r="AA30" s="121"/>
      <c r="AB30" s="123"/>
      <c r="AC30" s="121"/>
      <c r="AD30" s="122"/>
      <c r="AE30" s="121"/>
      <c r="AF30" s="121"/>
      <c r="AG30" s="121"/>
      <c r="AH30" s="121"/>
      <c r="AI30" s="122"/>
      <c r="AJ30" s="121"/>
      <c r="AK30" s="121"/>
      <c r="AL30" s="121"/>
      <c r="AM30" s="121"/>
      <c r="AN30" s="524"/>
      <c r="AO30" s="525"/>
      <c r="AP30" s="525"/>
      <c r="AQ30" s="525"/>
      <c r="AR30" s="525"/>
      <c r="AS30" s="524"/>
      <c r="AT30" s="525"/>
      <c r="AU30" s="525"/>
      <c r="AV30" s="525"/>
      <c r="AW30" s="525"/>
      <c r="AX30" s="524"/>
      <c r="AY30" s="525"/>
      <c r="AZ30" s="525"/>
      <c r="BA30" s="525"/>
      <c r="BB30" s="525"/>
      <c r="BC30" s="525"/>
      <c r="BD30" s="524"/>
      <c r="BE30" s="525"/>
      <c r="BF30" s="525"/>
      <c r="BG30" s="525"/>
      <c r="BH30" s="525"/>
      <c r="BI30" s="344"/>
      <c r="BJ30" s="121"/>
      <c r="BK30" s="121"/>
      <c r="BL30" s="121"/>
      <c r="BM30" s="121"/>
      <c r="BN30" s="121"/>
      <c r="BO30" s="121"/>
    </row>
    <row r="31" spans="2:67" x14ac:dyDescent="0.25">
      <c r="B31" s="1032"/>
      <c r="C31" s="925"/>
      <c r="D31" s="925"/>
      <c r="E31" s="925"/>
      <c r="G31" s="1019" t="s">
        <v>1832</v>
      </c>
      <c r="H31" s="764"/>
      <c r="I31" s="764"/>
      <c r="J31" s="764"/>
      <c r="K31" s="764"/>
      <c r="L31" s="764"/>
      <c r="M31" s="764"/>
      <c r="N31" s="764"/>
      <c r="O31" s="764"/>
      <c r="P31" s="764"/>
      <c r="Q31" s="764"/>
      <c r="R31" s="764"/>
      <c r="S31" s="764"/>
      <c r="T31" s="764"/>
      <c r="U31" s="764"/>
      <c r="V31" s="764"/>
      <c r="W31" s="764"/>
      <c r="X31" s="764"/>
      <c r="Y31" s="764"/>
      <c r="Z31" s="764"/>
      <c r="AA31" s="764"/>
      <c r="AB31" s="764"/>
      <c r="AC31" s="764"/>
      <c r="AD31" s="764"/>
      <c r="AE31" s="764"/>
      <c r="AF31" s="764"/>
      <c r="AG31" s="764"/>
      <c r="AH31" s="764"/>
      <c r="AI31" s="764"/>
      <c r="AJ31" s="764"/>
      <c r="AK31" s="764"/>
      <c r="AL31" s="764"/>
      <c r="AM31" s="765"/>
      <c r="AN31" s="1018">
        <f>SUM(AN25:AR30)</f>
        <v>0</v>
      </c>
      <c r="AO31" s="764"/>
      <c r="AP31" s="764"/>
      <c r="AQ31" s="764"/>
      <c r="AR31" s="765"/>
      <c r="AS31" s="1018">
        <f>SUM(AS25:AW30)</f>
        <v>0</v>
      </c>
      <c r="AT31" s="764"/>
      <c r="AU31" s="764"/>
      <c r="AV31" s="764"/>
      <c r="AW31" s="765"/>
      <c r="AX31" s="1018">
        <f>SUM(AX25:BC30)</f>
        <v>0</v>
      </c>
      <c r="AY31" s="764"/>
      <c r="AZ31" s="764"/>
      <c r="BA31" s="764"/>
      <c r="BB31" s="764"/>
      <c r="BC31" s="765"/>
      <c r="BD31" s="1018">
        <f>SUM(BD25:BH29)</f>
        <v>0</v>
      </c>
      <c r="BE31" s="764"/>
      <c r="BF31" s="764"/>
      <c r="BG31" s="764"/>
      <c r="BH31" s="765"/>
      <c r="BI31" s="1015"/>
      <c r="BJ31" s="764"/>
      <c r="BK31" s="764"/>
      <c r="BL31" s="764"/>
      <c r="BM31" s="764"/>
      <c r="BN31" s="764"/>
      <c r="BO31" s="765"/>
    </row>
    <row r="33" spans="2:43" x14ac:dyDescent="0.25">
      <c r="B33" s="1032"/>
      <c r="C33" s="925"/>
      <c r="D33" s="925"/>
      <c r="E33" s="925"/>
    </row>
    <row r="34" spans="2:43" x14ac:dyDescent="0.25">
      <c r="H34" s="976" t="s">
        <v>1795</v>
      </c>
      <c r="I34" s="824"/>
      <c r="J34" s="824"/>
      <c r="K34" s="824"/>
      <c r="L34" s="824"/>
      <c r="M34" s="824"/>
      <c r="N34" s="824"/>
      <c r="O34" s="824"/>
      <c r="P34" s="824"/>
      <c r="Q34" s="824"/>
      <c r="R34" s="824"/>
      <c r="S34" s="824"/>
      <c r="T34" s="824"/>
      <c r="U34" s="824"/>
      <c r="V34" s="824"/>
      <c r="W34" s="824"/>
      <c r="X34" s="824"/>
      <c r="Y34" s="825"/>
      <c r="Z34" s="976" t="s">
        <v>1796</v>
      </c>
      <c r="AA34" s="824"/>
      <c r="AB34" s="824"/>
      <c r="AC34" s="824"/>
      <c r="AD34" s="824"/>
      <c r="AE34" s="824"/>
      <c r="AF34" s="824"/>
      <c r="AG34" s="824"/>
      <c r="AH34" s="824"/>
      <c r="AI34" s="824"/>
      <c r="AJ34" s="824"/>
      <c r="AK34" s="824"/>
      <c r="AL34" s="824"/>
      <c r="AM34" s="824"/>
      <c r="AN34" s="824"/>
      <c r="AO34" s="824"/>
      <c r="AP34" s="824"/>
      <c r="AQ34" s="825"/>
    </row>
    <row r="35" spans="2:43" x14ac:dyDescent="0.25">
      <c r="B35" s="1032"/>
      <c r="C35" s="925"/>
      <c r="D35" s="925"/>
      <c r="E35" s="925"/>
      <c r="H35" s="257" t="s">
        <v>796</v>
      </c>
      <c r="I35" s="258"/>
      <c r="J35" s="258"/>
      <c r="K35" s="258"/>
      <c r="L35" s="258"/>
      <c r="M35" s="258"/>
      <c r="N35" s="258"/>
      <c r="O35" s="258"/>
      <c r="P35" s="258"/>
      <c r="Q35" s="259"/>
      <c r="R35" s="257" t="s">
        <v>1511</v>
      </c>
      <c r="S35" s="258"/>
      <c r="T35" s="258"/>
      <c r="U35" s="259"/>
      <c r="V35" s="257" t="s">
        <v>1510</v>
      </c>
      <c r="W35" s="258"/>
      <c r="X35" s="258"/>
      <c r="Y35" s="259"/>
      <c r="Z35" s="257" t="s">
        <v>796</v>
      </c>
      <c r="AA35" s="258"/>
      <c r="AB35" s="258"/>
      <c r="AC35" s="258"/>
      <c r="AD35" s="258"/>
      <c r="AE35" s="258"/>
      <c r="AF35" s="258"/>
      <c r="AG35" s="258"/>
      <c r="AH35" s="258"/>
      <c r="AI35" s="259"/>
      <c r="AJ35" s="257" t="s">
        <v>1511</v>
      </c>
      <c r="AK35" s="258"/>
      <c r="AL35" s="258"/>
      <c r="AM35" s="259"/>
      <c r="AN35" s="257" t="s">
        <v>1510</v>
      </c>
      <c r="AO35" s="258"/>
      <c r="AP35" s="258"/>
      <c r="AQ35" s="259"/>
    </row>
    <row r="36" spans="2:43" x14ac:dyDescent="0.25">
      <c r="H36" s="260"/>
      <c r="Q36" s="261"/>
      <c r="R36" s="260"/>
      <c r="U36" s="261"/>
      <c r="V36" s="260"/>
      <c r="Y36" s="261"/>
      <c r="Z36" s="260"/>
      <c r="AI36" s="261"/>
      <c r="AJ36" s="260"/>
      <c r="AM36" s="261"/>
      <c r="AN36" s="260"/>
      <c r="AQ36" s="261"/>
    </row>
    <row r="37" spans="2:43" x14ac:dyDescent="0.25">
      <c r="H37" s="260"/>
      <c r="Q37" s="261"/>
      <c r="R37" s="260"/>
      <c r="U37" s="261"/>
      <c r="V37" s="260"/>
      <c r="Y37" s="261"/>
      <c r="Z37" s="260"/>
      <c r="AI37" s="261"/>
      <c r="AJ37" s="260"/>
      <c r="AM37" s="261"/>
      <c r="AN37" s="260"/>
      <c r="AQ37" s="261"/>
    </row>
    <row r="38" spans="2:43" x14ac:dyDescent="0.25">
      <c r="H38" s="260"/>
      <c r="Q38" s="261"/>
      <c r="R38" s="260"/>
      <c r="U38" s="261"/>
      <c r="V38" s="260"/>
      <c r="Y38" s="261"/>
      <c r="Z38" s="260"/>
      <c r="AI38" s="261"/>
      <c r="AJ38" s="260"/>
      <c r="AM38" s="261"/>
      <c r="AN38" s="260"/>
      <c r="AQ38" s="261"/>
    </row>
    <row r="39" spans="2:43" x14ac:dyDescent="0.25">
      <c r="H39" s="260"/>
      <c r="Q39" s="261"/>
      <c r="R39" s="260"/>
      <c r="U39" s="261"/>
      <c r="V39" s="260"/>
      <c r="Y39" s="261"/>
      <c r="Z39" s="260"/>
      <c r="AI39" s="261"/>
      <c r="AJ39" s="260"/>
      <c r="AM39" s="261"/>
      <c r="AN39" s="260"/>
      <c r="AQ39" s="261"/>
    </row>
    <row r="40" spans="2:43" x14ac:dyDescent="0.25">
      <c r="H40" s="262"/>
      <c r="I40" s="263"/>
      <c r="J40" s="263"/>
      <c r="K40" s="263"/>
      <c r="L40" s="263"/>
      <c r="M40" s="263"/>
      <c r="N40" s="263"/>
      <c r="O40" s="263"/>
      <c r="P40" s="263"/>
      <c r="Q40" s="264"/>
      <c r="R40" s="262"/>
      <c r="S40" s="263"/>
      <c r="T40" s="263"/>
      <c r="U40" s="264"/>
      <c r="V40" s="262"/>
      <c r="W40" s="263"/>
      <c r="X40" s="263"/>
      <c r="Y40" s="264"/>
      <c r="Z40" s="262"/>
      <c r="AA40" s="263"/>
      <c r="AB40" s="263"/>
      <c r="AC40" s="263"/>
      <c r="AD40" s="263"/>
      <c r="AE40" s="263"/>
      <c r="AF40" s="263"/>
      <c r="AG40" s="263"/>
      <c r="AH40" s="263"/>
      <c r="AI40" s="264"/>
      <c r="AJ40" s="262"/>
      <c r="AK40" s="263"/>
      <c r="AL40" s="263"/>
      <c r="AM40" s="264"/>
      <c r="AN40" s="262"/>
      <c r="AO40" s="263"/>
      <c r="AP40" s="263"/>
      <c r="AQ40" s="264"/>
    </row>
    <row r="41" spans="2:43" x14ac:dyDescent="0.25">
      <c r="AM41" s="265" t="s">
        <v>1797</v>
      </c>
      <c r="AN41" s="55" t="str">
        <f>'B-1-1-2'!AL23</f>
        <v>B-1-1-2-1</v>
      </c>
    </row>
  </sheetData>
  <mergeCells count="119">
    <mergeCell ref="BD29:BH29"/>
    <mergeCell ref="AX29:BC29"/>
    <mergeCell ref="BD24:BH24"/>
    <mergeCell ref="AS31:AW31"/>
    <mergeCell ref="Z34:AQ34"/>
    <mergeCell ref="Q22:W23"/>
    <mergeCell ref="AN25:AR25"/>
    <mergeCell ref="I28:P28"/>
    <mergeCell ref="B22:E22"/>
    <mergeCell ref="AD27:AH27"/>
    <mergeCell ref="B31:E31"/>
    <mergeCell ref="X23:AA23"/>
    <mergeCell ref="Q24:W24"/>
    <mergeCell ref="B33:E33"/>
    <mergeCell ref="AS29:AW29"/>
    <mergeCell ref="AB23:AC23"/>
    <mergeCell ref="Q29:W29"/>
    <mergeCell ref="BD31:BH31"/>
    <mergeCell ref="AX22:BC23"/>
    <mergeCell ref="AX24:BC24"/>
    <mergeCell ref="AN27:AR27"/>
    <mergeCell ref="AX26:BC26"/>
    <mergeCell ref="AS24:AW24"/>
    <mergeCell ref="AS26:AW26"/>
    <mergeCell ref="B14:E14"/>
    <mergeCell ref="B23:E23"/>
    <mergeCell ref="B13:E13"/>
    <mergeCell ref="B16:E16"/>
    <mergeCell ref="B18:E18"/>
    <mergeCell ref="B29:E29"/>
    <mergeCell ref="B35:E35"/>
    <mergeCell ref="AB25:AC25"/>
    <mergeCell ref="I25:P25"/>
    <mergeCell ref="G31:AM31"/>
    <mergeCell ref="I29:P29"/>
    <mergeCell ref="X29:AA29"/>
    <mergeCell ref="H34:Y34"/>
    <mergeCell ref="B25:E25"/>
    <mergeCell ref="Q28:W28"/>
    <mergeCell ref="B27:E27"/>
    <mergeCell ref="G24:H24"/>
    <mergeCell ref="G26:H26"/>
    <mergeCell ref="X28:AA28"/>
    <mergeCell ref="G25:H25"/>
    <mergeCell ref="AD24:AH24"/>
    <mergeCell ref="AI28:AM28"/>
    <mergeCell ref="I27:P27"/>
    <mergeCell ref="B26:E26"/>
    <mergeCell ref="BI22:BO23"/>
    <mergeCell ref="AX27:BC27"/>
    <mergeCell ref="AS28:AW28"/>
    <mergeCell ref="AS22:AW23"/>
    <mergeCell ref="BI28:BO28"/>
    <mergeCell ref="AB28:AC28"/>
    <mergeCell ref="I22:P23"/>
    <mergeCell ref="AI23:AM23"/>
    <mergeCell ref="G27:H27"/>
    <mergeCell ref="AB24:AC24"/>
    <mergeCell ref="BD25:BH25"/>
    <mergeCell ref="BD26:BH26"/>
    <mergeCell ref="X26:AA26"/>
    <mergeCell ref="Q27:W27"/>
    <mergeCell ref="AN24:AR24"/>
    <mergeCell ref="X25:AA25"/>
    <mergeCell ref="AN26:AR26"/>
    <mergeCell ref="X27:AA27"/>
    <mergeCell ref="BI27:BO27"/>
    <mergeCell ref="BD27:BH27"/>
    <mergeCell ref="BI24:BO24"/>
    <mergeCell ref="BI26:BO26"/>
    <mergeCell ref="BI25:BO25"/>
    <mergeCell ref="B6:E6"/>
    <mergeCell ref="B15:E15"/>
    <mergeCell ref="B24:E24"/>
    <mergeCell ref="AD29:AH29"/>
    <mergeCell ref="AD23:AH23"/>
    <mergeCell ref="AB26:AC26"/>
    <mergeCell ref="I26:P26"/>
    <mergeCell ref="AX28:BC28"/>
    <mergeCell ref="X22:AM22"/>
    <mergeCell ref="AS25:AW25"/>
    <mergeCell ref="Q25:W25"/>
    <mergeCell ref="AI27:AM27"/>
    <mergeCell ref="G9:Z11"/>
    <mergeCell ref="AB29:AC29"/>
    <mergeCell ref="AX25:BC25"/>
    <mergeCell ref="B17:E17"/>
    <mergeCell ref="B19:E19"/>
    <mergeCell ref="B20:E20"/>
    <mergeCell ref="AI29:AM29"/>
    <mergeCell ref="AD28:AH28"/>
    <mergeCell ref="B12:E12"/>
    <mergeCell ref="B21:E21"/>
    <mergeCell ref="AS27:AW27"/>
    <mergeCell ref="AB27:AC27"/>
    <mergeCell ref="B4:E4"/>
    <mergeCell ref="BI31:BO31"/>
    <mergeCell ref="AI24:AM24"/>
    <mergeCell ref="AD25:AH25"/>
    <mergeCell ref="AN29:AR29"/>
    <mergeCell ref="G28:H28"/>
    <mergeCell ref="G22:H23"/>
    <mergeCell ref="AI26:AM26"/>
    <mergeCell ref="BD28:BH28"/>
    <mergeCell ref="AN31:AR31"/>
    <mergeCell ref="AI25:AM25"/>
    <mergeCell ref="I24:P24"/>
    <mergeCell ref="BD22:BH23"/>
    <mergeCell ref="G29:H29"/>
    <mergeCell ref="AD26:AH26"/>
    <mergeCell ref="B8:E8"/>
    <mergeCell ref="Q26:W26"/>
    <mergeCell ref="AX31:BC31"/>
    <mergeCell ref="X24:AA24"/>
    <mergeCell ref="B10:E10"/>
    <mergeCell ref="G7:BO7"/>
    <mergeCell ref="AN28:AR28"/>
    <mergeCell ref="AN22:AR23"/>
    <mergeCell ref="BI29:BO29"/>
  </mergeCells>
  <hyperlinks>
    <hyperlink ref="G1" location="index" tooltip="Lihat index" display="&lt;&lt; Index" xr:uid="{00000000-0004-0000-1100-000000000000}"/>
    <hyperlink ref="B4" location="PANDUAN!A1" display="PANDUAN" xr:uid="{00000000-0004-0000-1100-000001000000}"/>
    <hyperlink ref="B6" location="'EWS DIRECTORY'!A1" display="EWS DIRECTORY" xr:uid="{00000000-0004-0000-1100-000002000000}"/>
    <hyperlink ref="B8" location="'DATA PEMICU'!A1" display="DATA PEMICU" xr:uid="{00000000-0004-0000-1100-000003000000}"/>
    <hyperlink ref="B10" location="'DATA PENGUJI'!A1" display="DATA PENGUJI" xr:uid="{00000000-0004-0000-1100-000004000000}"/>
    <hyperlink ref="B12" location="'MAIN LEVEL'!A1" display="MAIN LEVEL" xr:uid="{00000000-0004-0000-1100-000005000000}"/>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9">
    <tabColor theme="4" tint="-0.249977111117893"/>
  </sheetPr>
  <dimension ref="A1:BO39"/>
  <sheetViews>
    <sheetView topLeftCell="B1" zoomScaleNormal="100" workbookViewId="0">
      <selection activeCell="AQ18" sqref="AQ18:AU18"/>
    </sheetView>
  </sheetViews>
  <sheetFormatPr defaultColWidth="8.88671875" defaultRowHeight="13.8" x14ac:dyDescent="0.25"/>
  <cols>
    <col min="1" max="1" width="3" style="396" hidden="1" customWidth="1"/>
    <col min="2" max="5" width="3.88671875" style="397" customWidth="1"/>
    <col min="6" max="6" width="3.88671875" style="110" customWidth="1"/>
    <col min="7" max="67" width="2.88671875" customWidth="1"/>
  </cols>
  <sheetData>
    <row r="1" spans="2:67" x14ac:dyDescent="0.25">
      <c r="G1" s="178"/>
      <c r="H1" s="55"/>
      <c r="I1" s="55"/>
      <c r="J1" s="55"/>
      <c r="K1" s="55"/>
      <c r="L1" s="55"/>
      <c r="M1" s="55"/>
      <c r="N1" s="55"/>
    </row>
    <row r="2" spans="2:67" x14ac:dyDescent="0.25">
      <c r="G2" s="55" t="s">
        <v>1674</v>
      </c>
      <c r="H2" s="55"/>
      <c r="I2" s="55"/>
      <c r="J2" s="55"/>
      <c r="K2" s="55"/>
      <c r="L2" s="55"/>
      <c r="M2" s="55"/>
      <c r="N2" s="55"/>
    </row>
    <row r="3" spans="2:67" x14ac:dyDescent="0.25">
      <c r="B3" s="398"/>
      <c r="C3" s="398"/>
      <c r="D3" s="398"/>
      <c r="E3" s="398"/>
      <c r="G3" s="55"/>
      <c r="H3" s="55"/>
      <c r="I3" s="55"/>
      <c r="J3" s="55"/>
      <c r="K3" s="55"/>
      <c r="L3" s="55"/>
      <c r="M3" s="55"/>
      <c r="N3" s="55"/>
    </row>
    <row r="4" spans="2:67" x14ac:dyDescent="0.25">
      <c r="B4" s="924" t="s">
        <v>79</v>
      </c>
      <c r="C4" s="925"/>
      <c r="D4" s="925"/>
      <c r="E4" s="925"/>
      <c r="G4" s="55"/>
      <c r="H4" s="55"/>
      <c r="I4" s="55"/>
      <c r="J4" s="55"/>
      <c r="K4" s="55"/>
      <c r="L4" s="55"/>
      <c r="M4" s="55"/>
      <c r="N4" s="55"/>
    </row>
    <row r="5" spans="2:67" x14ac:dyDescent="0.25">
      <c r="B5" s="398"/>
      <c r="C5" s="398"/>
      <c r="D5" s="398"/>
      <c r="E5" s="398"/>
      <c r="G5" s="55"/>
      <c r="H5" s="55"/>
      <c r="I5" s="55"/>
      <c r="J5" s="55"/>
      <c r="K5" s="55"/>
      <c r="L5" s="55"/>
      <c r="M5" s="55"/>
      <c r="N5" s="55"/>
    </row>
    <row r="6" spans="2:67" ht="14.4" customHeight="1" x14ac:dyDescent="0.25">
      <c r="B6" s="924" t="s">
        <v>87</v>
      </c>
      <c r="C6" s="925"/>
      <c r="D6" s="925"/>
      <c r="E6" s="925"/>
      <c r="G6" s="55"/>
      <c r="H6" s="55"/>
      <c r="I6" s="55"/>
      <c r="J6" s="55"/>
      <c r="K6" s="55"/>
      <c r="L6" s="55"/>
      <c r="M6" s="55"/>
      <c r="N6" s="55"/>
    </row>
    <row r="7" spans="2:67" x14ac:dyDescent="0.25">
      <c r="B7" s="398"/>
      <c r="C7" s="398"/>
      <c r="D7" s="398"/>
      <c r="E7" s="398"/>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940"/>
      <c r="AT7" s="940"/>
      <c r="AU7" s="940"/>
      <c r="AV7" s="940"/>
      <c r="AW7" s="940"/>
      <c r="AX7" s="940"/>
      <c r="AY7" s="940"/>
      <c r="AZ7" s="940"/>
      <c r="BA7" s="940"/>
      <c r="BB7" s="940"/>
      <c r="BC7" s="940"/>
      <c r="BD7" s="940"/>
      <c r="BE7" s="940"/>
      <c r="BF7" s="940"/>
      <c r="BG7" s="940"/>
      <c r="BH7" s="940"/>
      <c r="BI7" s="940"/>
      <c r="BJ7" s="940"/>
      <c r="BK7" s="940"/>
      <c r="BL7" s="940"/>
      <c r="BM7" s="940"/>
      <c r="BN7" s="940"/>
      <c r="BO7" s="940"/>
    </row>
    <row r="8" spans="2:67" x14ac:dyDescent="0.25">
      <c r="B8" s="924" t="s">
        <v>94</v>
      </c>
      <c r="C8" s="925"/>
      <c r="D8" s="925"/>
      <c r="E8" s="925"/>
      <c r="G8" s="55"/>
      <c r="H8" s="55"/>
      <c r="I8" s="55"/>
      <c r="J8" s="55"/>
      <c r="K8" s="55"/>
      <c r="L8" s="55"/>
      <c r="M8" s="55"/>
      <c r="N8" s="55"/>
    </row>
    <row r="9" spans="2:67" x14ac:dyDescent="0.25">
      <c r="B9" s="398"/>
      <c r="C9" s="398"/>
      <c r="D9" s="398"/>
      <c r="E9" s="398"/>
      <c r="G9" s="999" t="str">
        <f>'B-1-1-2'!N24</f>
        <v>Penyerahan yang PPN harus dipungut sendiri dengan Faktur Pajak yang dilaporkan secara digunggung</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303"/>
    </row>
    <row r="10" spans="2:67" x14ac:dyDescent="0.25">
      <c r="B10" s="924" t="s">
        <v>101</v>
      </c>
      <c r="C10" s="925"/>
      <c r="D10" s="925"/>
      <c r="E10" s="925"/>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304"/>
    </row>
    <row r="11" spans="2:67"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305"/>
    </row>
    <row r="12" spans="2:67" x14ac:dyDescent="0.25">
      <c r="B12" s="924" t="s">
        <v>106</v>
      </c>
      <c r="C12" s="925"/>
      <c r="D12" s="925"/>
      <c r="E12" s="925"/>
      <c r="G12" s="254"/>
      <c r="H12" s="254"/>
      <c r="I12" s="254"/>
      <c r="J12" s="254"/>
      <c r="K12" s="254"/>
      <c r="L12" s="254"/>
      <c r="M12" s="254"/>
      <c r="N12" s="254"/>
    </row>
    <row r="13" spans="2:67" ht="14.25" customHeight="1" x14ac:dyDescent="0.25">
      <c r="B13" s="962" t="str">
        <f>HYPERLINK("#'"&amp;'EWS DIRECTORY'!$J$13&amp;"'!A1",'EWS DIRECTORY'!$J$13)</f>
        <v>B-1</v>
      </c>
      <c r="C13" s="925"/>
      <c r="D13" s="925"/>
      <c r="E13" s="925"/>
      <c r="G13" s="55" t="s">
        <v>1680</v>
      </c>
      <c r="H13" s="55"/>
      <c r="I13" s="254"/>
      <c r="J13" s="254"/>
      <c r="K13" s="254"/>
      <c r="L13" s="254"/>
      <c r="M13" s="254"/>
      <c r="N13" s="254"/>
    </row>
    <row r="14" spans="2:67" ht="14.25" customHeight="1" x14ac:dyDescent="0.25">
      <c r="B14" s="931" t="str">
        <f>HYPERLINK("#'"&amp;'EWS DIRECTORY'!$J$14&amp;"'!A1",'EWS DIRECTORY'!$J$14)</f>
        <v>B-1-1</v>
      </c>
      <c r="C14" s="925"/>
      <c r="D14" s="925"/>
      <c r="E14" s="925"/>
      <c r="G14" s="55" t="s">
        <v>1681</v>
      </c>
      <c r="H14" s="55"/>
      <c r="I14" s="55"/>
      <c r="J14" s="254"/>
      <c r="K14" s="254"/>
      <c r="L14" s="254"/>
      <c r="M14" s="254"/>
      <c r="N14" s="254"/>
    </row>
    <row r="15" spans="2:67" ht="14.25" customHeight="1" x14ac:dyDescent="0.25">
      <c r="B15" s="929" t="str">
        <f>HYPERLINK("#'"&amp;'EWS DIRECTORY'!$J$15&amp;"'!A1",'EWS DIRECTORY'!$J$15)</f>
        <v>B-1-1-1</v>
      </c>
      <c r="C15" s="925"/>
      <c r="D15" s="925"/>
      <c r="E15" s="925"/>
      <c r="G15" s="55" t="s">
        <v>1681</v>
      </c>
      <c r="H15" s="55"/>
      <c r="I15" s="55"/>
      <c r="J15" s="254"/>
      <c r="K15" s="254"/>
      <c r="L15" s="254"/>
      <c r="M15" s="254"/>
      <c r="N15" s="254"/>
    </row>
    <row r="16" spans="2:67" ht="14.25" customHeight="1" x14ac:dyDescent="0.25">
      <c r="B16" s="929" t="str">
        <f>HYPERLINK("#'"&amp;'EWS DIRECTORY'!$J$16&amp;"'!A1",'EWS DIRECTORY'!$J$16)</f>
        <v>B-1-1-2</v>
      </c>
      <c r="C16" s="925"/>
      <c r="D16" s="925"/>
      <c r="E16" s="925"/>
      <c r="G16" s="55" t="s">
        <v>1681</v>
      </c>
      <c r="H16" s="55"/>
      <c r="I16" s="55"/>
      <c r="J16" s="254"/>
      <c r="K16" s="254"/>
      <c r="L16" s="254"/>
      <c r="M16" s="254"/>
      <c r="N16" s="254"/>
    </row>
    <row r="17" spans="2:58" ht="14.25" customHeight="1" x14ac:dyDescent="0.25">
      <c r="B17" s="1013" t="str">
        <f>HYPERLINK("#'"&amp;'EWS DIRECTORY'!$J$17&amp;"'!A1",'EWS DIRECTORY'!$J$17)</f>
        <v>B-1-1-2-1</v>
      </c>
      <c r="C17" s="1014"/>
      <c r="D17" s="1014"/>
      <c r="E17" s="1014"/>
      <c r="G17" s="55" t="s">
        <v>1806</v>
      </c>
      <c r="H17" s="55"/>
      <c r="I17" s="55" t="s">
        <v>1807</v>
      </c>
      <c r="J17" s="254"/>
      <c r="K17" s="254"/>
      <c r="L17" s="254"/>
      <c r="M17" s="254"/>
      <c r="N17" s="254"/>
    </row>
    <row r="18" spans="2:58" ht="14.25" customHeight="1" x14ac:dyDescent="0.25">
      <c r="B18" s="927" t="str">
        <f>HYPERLINK("#'"&amp;'EWS DIRECTORY'!$J$18&amp;"'!A1",'EWS DIRECTORY'!$J$18)</f>
        <v>B-1-1-2-2</v>
      </c>
      <c r="C18" s="925"/>
      <c r="D18" s="925"/>
      <c r="E18" s="925"/>
      <c r="G18" s="55" t="s">
        <v>1744</v>
      </c>
      <c r="H18" s="55"/>
      <c r="I18" s="55" t="s">
        <v>1744</v>
      </c>
      <c r="J18" s="254"/>
      <c r="K18" s="254"/>
      <c r="L18" s="254"/>
      <c r="M18" s="254"/>
      <c r="N18" s="254"/>
    </row>
    <row r="19" spans="2:58" x14ac:dyDescent="0.25">
      <c r="B19" s="1013" t="str">
        <f>HYPERLINK("#'"&amp;'EWS DIRECTORY'!$J$19&amp;"'!A1",'EWS DIRECTORY'!$J$19)</f>
        <v>B-1-1-2-3</v>
      </c>
      <c r="C19" s="1014"/>
      <c r="D19" s="1014"/>
      <c r="E19" s="1014"/>
    </row>
    <row r="20" spans="2:58" ht="24.6" customHeight="1" x14ac:dyDescent="0.25">
      <c r="B20" s="1013" t="str">
        <f>HYPERLINK("#'"&amp;'EWS DIRECTORY'!$J$20&amp;"'!A1",'EWS DIRECTORY'!$J$20)</f>
        <v>B-1-1-2-4</v>
      </c>
      <c r="C20" s="1014"/>
      <c r="D20" s="1014"/>
      <c r="E20" s="1014"/>
      <c r="G20" s="55" t="s">
        <v>1798</v>
      </c>
    </row>
    <row r="21" spans="2:58" ht="24" customHeight="1" x14ac:dyDescent="0.25">
      <c r="B21" s="929" t="str">
        <f>HYPERLINK("#'"&amp;'EWS DIRECTORY'!$J$21&amp;"'!A1",'EWS DIRECTORY'!$J$21)</f>
        <v>B-1-1-3</v>
      </c>
      <c r="C21" s="925"/>
      <c r="D21" s="925"/>
      <c r="E21" s="925"/>
      <c r="G21" s="55"/>
    </row>
    <row r="22" spans="2:58" ht="24" customHeight="1" x14ac:dyDescent="0.25">
      <c r="B22" s="929" t="str">
        <f>HYPERLINK("#'"&amp;'EWS DIRECTORY'!$J$22&amp;"'!A1",'EWS DIRECTORY'!$J$22)</f>
        <v>B-1-1-4</v>
      </c>
      <c r="C22" s="925"/>
      <c r="D22" s="925"/>
      <c r="E22" s="925"/>
      <c r="G22" s="1020" t="s">
        <v>1445</v>
      </c>
      <c r="H22" s="790"/>
      <c r="I22" s="1023" t="s">
        <v>1808</v>
      </c>
      <c r="J22" s="789"/>
      <c r="K22" s="789"/>
      <c r="L22" s="789"/>
      <c r="M22" s="789"/>
      <c r="N22" s="789"/>
      <c r="O22" s="789"/>
      <c r="P22" s="790"/>
      <c r="Q22" s="1023" t="s">
        <v>1833</v>
      </c>
      <c r="R22" s="789"/>
      <c r="S22" s="789"/>
      <c r="T22" s="790"/>
      <c r="U22" s="1023" t="s">
        <v>1834</v>
      </c>
      <c r="V22" s="764"/>
      <c r="W22" s="764"/>
      <c r="X22" s="764"/>
      <c r="Y22" s="764"/>
      <c r="Z22" s="764"/>
      <c r="AA22" s="764"/>
      <c r="AB22" s="764"/>
      <c r="AC22" s="764"/>
      <c r="AD22" s="764"/>
      <c r="AE22" s="764"/>
      <c r="AF22" s="765"/>
      <c r="AG22" s="1040" t="s">
        <v>1835</v>
      </c>
      <c r="AH22" s="789"/>
      <c r="AI22" s="789"/>
      <c r="AJ22" s="789"/>
      <c r="AK22" s="790"/>
      <c r="AL22" s="1023" t="s">
        <v>1812</v>
      </c>
      <c r="AM22" s="789"/>
      <c r="AN22" s="789"/>
      <c r="AO22" s="789"/>
      <c r="AP22" s="790"/>
      <c r="AQ22" s="1023" t="s">
        <v>1813</v>
      </c>
      <c r="AR22" s="789"/>
      <c r="AS22" s="789"/>
      <c r="AT22" s="789"/>
      <c r="AU22" s="789"/>
      <c r="AV22" s="790"/>
      <c r="AW22" s="1023" t="s">
        <v>1814</v>
      </c>
      <c r="AX22" s="789"/>
      <c r="AY22" s="789"/>
      <c r="AZ22" s="789"/>
      <c r="BA22" s="790"/>
      <c r="BB22" s="1040" t="s">
        <v>1836</v>
      </c>
      <c r="BC22" s="789"/>
      <c r="BD22" s="789"/>
      <c r="BE22" s="789"/>
      <c r="BF22" s="790"/>
    </row>
    <row r="23" spans="2:58" ht="26.25" customHeight="1" x14ac:dyDescent="0.25">
      <c r="B23" s="929" t="str">
        <f>HYPERLINK("#'"&amp;'EWS DIRECTORY'!$J$23&amp;"'!A1",'EWS DIRECTORY'!$J$23)</f>
        <v>B-1-1-5</v>
      </c>
      <c r="C23" s="925"/>
      <c r="D23" s="925"/>
      <c r="E23" s="925"/>
      <c r="G23" s="806"/>
      <c r="H23" s="807"/>
      <c r="I23" s="806"/>
      <c r="J23" s="794"/>
      <c r="K23" s="794"/>
      <c r="L23" s="794"/>
      <c r="M23" s="794"/>
      <c r="N23" s="794"/>
      <c r="O23" s="794"/>
      <c r="P23" s="807"/>
      <c r="Q23" s="806"/>
      <c r="R23" s="794"/>
      <c r="S23" s="794"/>
      <c r="T23" s="807"/>
      <c r="U23" s="1023" t="s">
        <v>1837</v>
      </c>
      <c r="V23" s="764"/>
      <c r="W23" s="764"/>
      <c r="X23" s="764"/>
      <c r="Y23" s="764"/>
      <c r="Z23" s="764"/>
      <c r="AA23" s="765"/>
      <c r="AB23" s="1023" t="s">
        <v>1819</v>
      </c>
      <c r="AC23" s="764"/>
      <c r="AD23" s="764"/>
      <c r="AE23" s="764"/>
      <c r="AF23" s="765"/>
      <c r="AG23" s="806"/>
      <c r="AH23" s="794"/>
      <c r="AI23" s="794"/>
      <c r="AJ23" s="794"/>
      <c r="AK23" s="807"/>
      <c r="AL23" s="806"/>
      <c r="AM23" s="794"/>
      <c r="AN23" s="794"/>
      <c r="AO23" s="794"/>
      <c r="AP23" s="807"/>
      <c r="AQ23" s="806"/>
      <c r="AR23" s="794"/>
      <c r="AS23" s="794"/>
      <c r="AT23" s="794"/>
      <c r="AU23" s="794"/>
      <c r="AV23" s="807"/>
      <c r="AW23" s="806"/>
      <c r="AX23" s="794"/>
      <c r="AY23" s="794"/>
      <c r="AZ23" s="794"/>
      <c r="BA23" s="807"/>
      <c r="BB23" s="806"/>
      <c r="BC23" s="794"/>
      <c r="BD23" s="794"/>
      <c r="BE23" s="794"/>
      <c r="BF23" s="807"/>
    </row>
    <row r="24" spans="2:58" ht="14.25" customHeight="1" x14ac:dyDescent="0.25">
      <c r="B24" s="929" t="str">
        <f>HYPERLINK("#'"&amp;'EWS DIRECTORY'!$J$24&amp;"'!A1",'EWS DIRECTORY'!$J$24)</f>
        <v>B-1-1-6</v>
      </c>
      <c r="C24" s="925"/>
      <c r="D24" s="925"/>
      <c r="E24" s="925"/>
      <c r="G24" s="1035" t="s">
        <v>1820</v>
      </c>
      <c r="H24" s="765"/>
      <c r="I24" s="1016" t="s">
        <v>1821</v>
      </c>
      <c r="J24" s="764"/>
      <c r="K24" s="764"/>
      <c r="L24" s="764"/>
      <c r="M24" s="764"/>
      <c r="N24" s="764"/>
      <c r="O24" s="764"/>
      <c r="P24" s="765"/>
      <c r="Q24" s="1037" t="s">
        <v>1822</v>
      </c>
      <c r="R24" s="764"/>
      <c r="S24" s="764"/>
      <c r="T24" s="764"/>
      <c r="U24" s="1016" t="s">
        <v>1823</v>
      </c>
      <c r="V24" s="764"/>
      <c r="W24" s="764"/>
      <c r="X24" s="764"/>
      <c r="Y24" s="764"/>
      <c r="Z24" s="764"/>
      <c r="AA24" s="765"/>
      <c r="AB24" s="1016" t="s">
        <v>1824</v>
      </c>
      <c r="AC24" s="764"/>
      <c r="AD24" s="764"/>
      <c r="AE24" s="764"/>
      <c r="AF24" s="765"/>
      <c r="AG24" s="1016" t="s">
        <v>1825</v>
      </c>
      <c r="AH24" s="764"/>
      <c r="AI24" s="764"/>
      <c r="AJ24" s="764"/>
      <c r="AK24" s="765"/>
      <c r="AL24" s="1016" t="s">
        <v>1826</v>
      </c>
      <c r="AM24" s="764"/>
      <c r="AN24" s="764"/>
      <c r="AO24" s="764"/>
      <c r="AP24" s="765"/>
      <c r="AQ24" s="1016" t="s">
        <v>1827</v>
      </c>
      <c r="AR24" s="764"/>
      <c r="AS24" s="764"/>
      <c r="AT24" s="764"/>
      <c r="AU24" s="764"/>
      <c r="AV24" s="765"/>
      <c r="AW24" s="1016" t="s">
        <v>1828</v>
      </c>
      <c r="AX24" s="764"/>
      <c r="AY24" s="764"/>
      <c r="AZ24" s="764"/>
      <c r="BA24" s="765"/>
      <c r="BB24" s="1051" t="s">
        <v>1829</v>
      </c>
      <c r="BC24" s="764"/>
      <c r="BD24" s="764"/>
      <c r="BE24" s="764"/>
      <c r="BF24" s="765"/>
    </row>
    <row r="25" spans="2:58" ht="14.25" customHeight="1" x14ac:dyDescent="0.25">
      <c r="B25" s="929" t="str">
        <f>HYPERLINK("#'"&amp;'EWS DIRECTORY'!$J$25&amp;"'!A1",'EWS DIRECTORY'!$J$25)</f>
        <v>B-1-1-7</v>
      </c>
      <c r="C25" s="925"/>
      <c r="D25" s="925"/>
      <c r="E25" s="925"/>
      <c r="G25" s="1019">
        <v>1</v>
      </c>
      <c r="H25" s="765"/>
      <c r="I25" s="1033"/>
      <c r="J25" s="764"/>
      <c r="K25" s="764"/>
      <c r="L25" s="764"/>
      <c r="M25" s="764"/>
      <c r="N25" s="764"/>
      <c r="O25" s="764"/>
      <c r="P25" s="765"/>
      <c r="Q25" s="1033"/>
      <c r="R25" s="764"/>
      <c r="S25" s="764"/>
      <c r="T25" s="765"/>
      <c r="U25" s="1028"/>
      <c r="V25" s="764"/>
      <c r="W25" s="764"/>
      <c r="X25" s="764"/>
      <c r="Y25" s="764"/>
      <c r="Z25" s="764"/>
      <c r="AA25" s="765"/>
      <c r="AB25" s="1022"/>
      <c r="AC25" s="764"/>
      <c r="AD25" s="764"/>
      <c r="AE25" s="764"/>
      <c r="AF25" s="765"/>
      <c r="AG25" s="1027"/>
      <c r="AH25" s="764"/>
      <c r="AI25" s="764"/>
      <c r="AJ25" s="764"/>
      <c r="AK25" s="765"/>
      <c r="AL25" s="1027"/>
      <c r="AM25" s="764"/>
      <c r="AN25" s="764"/>
      <c r="AO25" s="764"/>
      <c r="AP25" s="765"/>
      <c r="AQ25" s="1027"/>
      <c r="AR25" s="764"/>
      <c r="AS25" s="764"/>
      <c r="AT25" s="764"/>
      <c r="AU25" s="764"/>
      <c r="AV25" s="765"/>
      <c r="AW25" s="1041"/>
      <c r="AX25" s="764"/>
      <c r="AY25" s="764"/>
      <c r="AZ25" s="764"/>
      <c r="BA25" s="765"/>
      <c r="BB25" s="1053"/>
      <c r="BC25" s="764"/>
      <c r="BD25" s="764"/>
      <c r="BE25" s="764"/>
      <c r="BF25" s="765"/>
    </row>
    <row r="26" spans="2:58" x14ac:dyDescent="0.25">
      <c r="B26" s="929" t="str">
        <f>HYPERLINK("#'"&amp;'EWS DIRECTORY'!$J$26&amp;"'!A1",'EWS DIRECTORY'!$J$26)</f>
        <v>B-1-1-8</v>
      </c>
      <c r="C26" s="925"/>
      <c r="D26" s="925"/>
      <c r="E26" s="925"/>
      <c r="G26" s="1019">
        <v>2</v>
      </c>
      <c r="H26" s="765"/>
      <c r="I26" s="1034"/>
      <c r="J26" s="764"/>
      <c r="K26" s="764"/>
      <c r="L26" s="764"/>
      <c r="M26" s="764"/>
      <c r="N26" s="764"/>
      <c r="O26" s="764"/>
      <c r="P26" s="765"/>
      <c r="Q26" s="1044"/>
      <c r="R26" s="764"/>
      <c r="S26" s="764"/>
      <c r="T26" s="764"/>
      <c r="U26" s="1024"/>
      <c r="V26" s="764"/>
      <c r="W26" s="764"/>
      <c r="X26" s="764"/>
      <c r="Y26" s="764"/>
      <c r="Z26" s="764"/>
      <c r="AA26" s="765"/>
      <c r="AB26" s="1024"/>
      <c r="AC26" s="764"/>
      <c r="AD26" s="764"/>
      <c r="AE26" s="764"/>
      <c r="AF26" s="765"/>
      <c r="AG26" s="1039"/>
      <c r="AH26" s="764"/>
      <c r="AI26" s="764"/>
      <c r="AJ26" s="764"/>
      <c r="AK26" s="765"/>
      <c r="AL26" s="1018"/>
      <c r="AM26" s="764"/>
      <c r="AN26" s="764"/>
      <c r="AO26" s="764"/>
      <c r="AP26" s="765"/>
      <c r="AQ26" s="1018"/>
      <c r="AR26" s="764"/>
      <c r="AS26" s="764"/>
      <c r="AT26" s="764"/>
      <c r="AU26" s="764"/>
      <c r="AV26" s="765"/>
      <c r="AW26" s="1038"/>
      <c r="AX26" s="764"/>
      <c r="AY26" s="764"/>
      <c r="AZ26" s="764"/>
      <c r="BA26" s="765"/>
      <c r="BB26" s="1048"/>
      <c r="BC26" s="764"/>
      <c r="BD26" s="764"/>
      <c r="BE26" s="764"/>
      <c r="BF26" s="765"/>
    </row>
    <row r="27" spans="2:58" x14ac:dyDescent="0.25">
      <c r="B27" s="929" t="str">
        <f>HYPERLINK("#'"&amp;'EWS DIRECTORY'!$J$27&amp;"'!A1",'EWS DIRECTORY'!$J$27)</f>
        <v>B-1-1-9</v>
      </c>
      <c r="C27" s="925"/>
      <c r="D27" s="925"/>
      <c r="E27" s="925"/>
      <c r="G27" s="1019">
        <v>3</v>
      </c>
      <c r="H27" s="765"/>
      <c r="I27" s="1034"/>
      <c r="J27" s="764"/>
      <c r="K27" s="764"/>
      <c r="L27" s="764"/>
      <c r="M27" s="764"/>
      <c r="N27" s="764"/>
      <c r="O27" s="764"/>
      <c r="P27" s="765"/>
      <c r="Q27" s="1044"/>
      <c r="R27" s="764"/>
      <c r="S27" s="764"/>
      <c r="T27" s="764"/>
      <c r="U27" s="1024"/>
      <c r="V27" s="764"/>
      <c r="W27" s="764"/>
      <c r="X27" s="764"/>
      <c r="Y27" s="764"/>
      <c r="Z27" s="764"/>
      <c r="AA27" s="765"/>
      <c r="AB27" s="1024"/>
      <c r="AC27" s="764"/>
      <c r="AD27" s="764"/>
      <c r="AE27" s="764"/>
      <c r="AF27" s="765"/>
      <c r="AG27" s="1039"/>
      <c r="AH27" s="764"/>
      <c r="AI27" s="764"/>
      <c r="AJ27" s="764"/>
      <c r="AK27" s="765"/>
      <c r="AL27" s="1018"/>
      <c r="AM27" s="764"/>
      <c r="AN27" s="764"/>
      <c r="AO27" s="764"/>
      <c r="AP27" s="765"/>
      <c r="AQ27" s="1018"/>
      <c r="AR27" s="764"/>
      <c r="AS27" s="764"/>
      <c r="AT27" s="764"/>
      <c r="AU27" s="764"/>
      <c r="AV27" s="765"/>
      <c r="AW27" s="1038"/>
      <c r="AX27" s="764"/>
      <c r="AY27" s="764"/>
      <c r="AZ27" s="764"/>
      <c r="BA27" s="765"/>
      <c r="BB27" s="1048"/>
      <c r="BC27" s="764"/>
      <c r="BD27" s="764"/>
      <c r="BE27" s="764"/>
      <c r="BF27" s="765"/>
    </row>
    <row r="28" spans="2:58" x14ac:dyDescent="0.25">
      <c r="G28" s="342"/>
      <c r="H28" s="121"/>
      <c r="I28" s="1045"/>
      <c r="J28" s="764"/>
      <c r="K28" s="764"/>
      <c r="L28" s="764"/>
      <c r="M28" s="764"/>
      <c r="N28" s="764"/>
      <c r="O28" s="764"/>
      <c r="P28" s="765"/>
      <c r="Q28" s="1046"/>
      <c r="R28" s="764"/>
      <c r="S28" s="764"/>
      <c r="T28" s="764"/>
      <c r="U28" s="1043"/>
      <c r="V28" s="764"/>
      <c r="W28" s="764"/>
      <c r="X28" s="764"/>
      <c r="Y28" s="764"/>
      <c r="Z28" s="764"/>
      <c r="AA28" s="765"/>
      <c r="AB28" s="1043"/>
      <c r="AC28" s="764"/>
      <c r="AD28" s="764"/>
      <c r="AE28" s="764"/>
      <c r="AF28" s="765"/>
      <c r="AG28" s="1047"/>
      <c r="AH28" s="764"/>
      <c r="AI28" s="764"/>
      <c r="AJ28" s="764"/>
      <c r="AK28" s="765"/>
      <c r="AL28" s="1036"/>
      <c r="AM28" s="764"/>
      <c r="AN28" s="764"/>
      <c r="AO28" s="764"/>
      <c r="AP28" s="765"/>
      <c r="AQ28" s="1036"/>
      <c r="AR28" s="764"/>
      <c r="AS28" s="764"/>
      <c r="AT28" s="764"/>
      <c r="AU28" s="764"/>
      <c r="AV28" s="765"/>
      <c r="AW28" s="1052"/>
      <c r="AX28" s="764"/>
      <c r="AY28" s="764"/>
      <c r="AZ28" s="764"/>
      <c r="BA28" s="765"/>
      <c r="BB28" s="1049"/>
      <c r="BC28" s="764"/>
      <c r="BD28" s="764"/>
      <c r="BE28" s="764"/>
      <c r="BF28" s="765"/>
    </row>
    <row r="29" spans="2:58" ht="15" customHeight="1" x14ac:dyDescent="0.25">
      <c r="B29" s="1032"/>
      <c r="C29" s="925"/>
      <c r="D29" s="925"/>
      <c r="E29" s="925"/>
      <c r="G29" s="1019" t="s">
        <v>1832</v>
      </c>
      <c r="H29" s="764"/>
      <c r="I29" s="764"/>
      <c r="J29" s="764"/>
      <c r="K29" s="764"/>
      <c r="L29" s="764"/>
      <c r="M29" s="764"/>
      <c r="N29" s="764"/>
      <c r="O29" s="764"/>
      <c r="P29" s="764"/>
      <c r="Q29" s="764"/>
      <c r="R29" s="764"/>
      <c r="S29" s="764"/>
      <c r="T29" s="764"/>
      <c r="U29" s="764"/>
      <c r="V29" s="764"/>
      <c r="W29" s="764"/>
      <c r="X29" s="764"/>
      <c r="Y29" s="764"/>
      <c r="Z29" s="764"/>
      <c r="AA29" s="764"/>
      <c r="AB29" s="764"/>
      <c r="AC29" s="764"/>
      <c r="AD29" s="764"/>
      <c r="AE29" s="764"/>
      <c r="AF29" s="765"/>
      <c r="AG29" s="1039">
        <f>SUM(AG25:AK28)</f>
        <v>0</v>
      </c>
      <c r="AH29" s="764"/>
      <c r="AI29" s="764"/>
      <c r="AJ29" s="764"/>
      <c r="AK29" s="765"/>
      <c r="AL29" s="1039">
        <f>SUM(AL25:AP28)</f>
        <v>0</v>
      </c>
      <c r="AM29" s="764"/>
      <c r="AN29" s="764"/>
      <c r="AO29" s="764"/>
      <c r="AP29" s="765"/>
      <c r="AQ29" s="1050">
        <f>SUM(AQ25:AV28)</f>
        <v>0</v>
      </c>
      <c r="AR29" s="764"/>
      <c r="AS29" s="764"/>
      <c r="AT29" s="764"/>
      <c r="AU29" s="764"/>
      <c r="AV29" s="765"/>
      <c r="AW29" s="1042">
        <f>SUM(AW25:BA28)</f>
        <v>0</v>
      </c>
      <c r="AX29" s="764"/>
      <c r="AY29" s="764"/>
      <c r="AZ29" s="764"/>
      <c r="BA29" s="765"/>
      <c r="BB29" s="1048"/>
      <c r="BC29" s="764"/>
      <c r="BD29" s="764"/>
      <c r="BE29" s="764"/>
      <c r="BF29" s="765"/>
    </row>
    <row r="30" spans="2:58" x14ac:dyDescent="0.25">
      <c r="G30" s="55"/>
    </row>
    <row r="31" spans="2:58" x14ac:dyDescent="0.25">
      <c r="B31" s="1032"/>
      <c r="C31" s="925"/>
      <c r="D31" s="925"/>
      <c r="E31" s="925"/>
    </row>
    <row r="32" spans="2:58" x14ac:dyDescent="0.25">
      <c r="H32" s="976" t="s">
        <v>1795</v>
      </c>
      <c r="I32" s="824"/>
      <c r="J32" s="824"/>
      <c r="K32" s="824"/>
      <c r="L32" s="824"/>
      <c r="M32" s="824"/>
      <c r="N32" s="824"/>
      <c r="O32" s="824"/>
      <c r="P32" s="824"/>
      <c r="Q32" s="824"/>
      <c r="R32" s="824"/>
      <c r="S32" s="824"/>
      <c r="T32" s="824"/>
      <c r="U32" s="824"/>
      <c r="V32" s="824"/>
      <c r="W32" s="824"/>
      <c r="X32" s="824"/>
      <c r="Y32" s="825"/>
      <c r="Z32" s="976" t="s">
        <v>1796</v>
      </c>
      <c r="AA32" s="824"/>
      <c r="AB32" s="824"/>
      <c r="AC32" s="824"/>
      <c r="AD32" s="824"/>
      <c r="AE32" s="824"/>
      <c r="AF32" s="824"/>
      <c r="AG32" s="824"/>
      <c r="AH32" s="824"/>
      <c r="AI32" s="824"/>
      <c r="AJ32" s="824"/>
      <c r="AK32" s="824"/>
      <c r="AL32" s="824"/>
      <c r="AM32" s="824"/>
      <c r="AN32" s="824"/>
      <c r="AO32" s="824"/>
      <c r="AP32" s="824"/>
      <c r="AQ32" s="825"/>
    </row>
    <row r="33" spans="2:43" x14ac:dyDescent="0.25">
      <c r="B33" s="1032"/>
      <c r="C33" s="925"/>
      <c r="D33" s="925"/>
      <c r="E33" s="925"/>
      <c r="H33" s="257" t="s">
        <v>796</v>
      </c>
      <c r="I33" s="258"/>
      <c r="J33" s="258"/>
      <c r="K33" s="258"/>
      <c r="L33" s="258"/>
      <c r="M33" s="258"/>
      <c r="N33" s="258"/>
      <c r="O33" s="258"/>
      <c r="P33" s="258"/>
      <c r="Q33" s="259"/>
      <c r="R33" s="257" t="s">
        <v>1511</v>
      </c>
      <c r="S33" s="258"/>
      <c r="T33" s="258"/>
      <c r="U33" s="259"/>
      <c r="V33" s="257" t="s">
        <v>1510</v>
      </c>
      <c r="W33" s="258"/>
      <c r="X33" s="258"/>
      <c r="Y33" s="259"/>
      <c r="Z33" s="257" t="s">
        <v>796</v>
      </c>
      <c r="AA33" s="258"/>
      <c r="AB33" s="258"/>
      <c r="AC33" s="258"/>
      <c r="AD33" s="258"/>
      <c r="AE33" s="258"/>
      <c r="AF33" s="258"/>
      <c r="AG33" s="258"/>
      <c r="AH33" s="258"/>
      <c r="AI33" s="259"/>
      <c r="AJ33" s="257" t="s">
        <v>1511</v>
      </c>
      <c r="AK33" s="258"/>
      <c r="AL33" s="258"/>
      <c r="AM33" s="259"/>
      <c r="AN33" s="257" t="s">
        <v>1510</v>
      </c>
      <c r="AO33" s="258"/>
      <c r="AP33" s="258"/>
      <c r="AQ33" s="259"/>
    </row>
    <row r="34" spans="2:43" x14ac:dyDescent="0.25">
      <c r="H34" s="260"/>
      <c r="Q34" s="261"/>
      <c r="R34" s="260"/>
      <c r="U34" s="261"/>
      <c r="V34" s="260"/>
      <c r="Y34" s="261"/>
      <c r="Z34" s="260"/>
      <c r="AI34" s="261"/>
      <c r="AJ34" s="260"/>
      <c r="AM34" s="261"/>
      <c r="AN34" s="260"/>
      <c r="AQ34" s="261"/>
    </row>
    <row r="35" spans="2:43" x14ac:dyDescent="0.25">
      <c r="B35" s="1032"/>
      <c r="C35" s="925"/>
      <c r="D35" s="925"/>
      <c r="E35" s="925"/>
      <c r="H35" s="260"/>
      <c r="Q35" s="261"/>
      <c r="R35" s="260"/>
      <c r="U35" s="261"/>
      <c r="V35" s="260"/>
      <c r="Y35" s="261"/>
      <c r="Z35" s="260"/>
      <c r="AI35" s="261"/>
      <c r="AJ35" s="260"/>
      <c r="AM35" s="261"/>
      <c r="AN35" s="260"/>
      <c r="AQ35" s="261"/>
    </row>
    <row r="36" spans="2:43" x14ac:dyDescent="0.25">
      <c r="H36" s="260"/>
      <c r="Q36" s="261"/>
      <c r="R36" s="260"/>
      <c r="U36" s="261"/>
      <c r="V36" s="260"/>
      <c r="Y36" s="261"/>
      <c r="Z36" s="260"/>
      <c r="AI36" s="261"/>
      <c r="AJ36" s="260"/>
      <c r="AM36" s="261"/>
      <c r="AN36" s="260"/>
      <c r="AQ36" s="261"/>
    </row>
    <row r="37" spans="2:43" x14ac:dyDescent="0.25">
      <c r="H37" s="260"/>
      <c r="Q37" s="261"/>
      <c r="R37" s="260"/>
      <c r="U37" s="261"/>
      <c r="V37" s="260"/>
      <c r="Y37" s="261"/>
      <c r="Z37" s="260"/>
      <c r="AI37" s="261"/>
      <c r="AJ37" s="260"/>
      <c r="AM37" s="261"/>
      <c r="AN37" s="260"/>
      <c r="AQ37" s="261"/>
    </row>
    <row r="38" spans="2:43" x14ac:dyDescent="0.25">
      <c r="H38" s="262"/>
      <c r="I38" s="263"/>
      <c r="J38" s="263"/>
      <c r="K38" s="263"/>
      <c r="L38" s="263"/>
      <c r="M38" s="263"/>
      <c r="N38" s="263"/>
      <c r="O38" s="263"/>
      <c r="P38" s="263"/>
      <c r="Q38" s="264"/>
      <c r="R38" s="262"/>
      <c r="S38" s="263"/>
      <c r="T38" s="263"/>
      <c r="U38" s="264"/>
      <c r="V38" s="262"/>
      <c r="W38" s="263"/>
      <c r="X38" s="263"/>
      <c r="Y38" s="264"/>
      <c r="Z38" s="262"/>
      <c r="AA38" s="263"/>
      <c r="AB38" s="263"/>
      <c r="AC38" s="263"/>
      <c r="AD38" s="263"/>
      <c r="AE38" s="263"/>
      <c r="AF38" s="263"/>
      <c r="AG38" s="263"/>
      <c r="AH38" s="263"/>
      <c r="AI38" s="264"/>
      <c r="AJ38" s="262"/>
      <c r="AK38" s="263"/>
      <c r="AL38" s="263"/>
      <c r="AM38" s="264"/>
      <c r="AN38" s="262"/>
      <c r="AO38" s="263"/>
      <c r="AP38" s="263"/>
      <c r="AQ38" s="264"/>
    </row>
    <row r="39" spans="2:43" x14ac:dyDescent="0.25">
      <c r="AM39" s="265" t="s">
        <v>1797</v>
      </c>
      <c r="AN39" s="55" t="str">
        <f>'B-1-1-2'!AL24</f>
        <v>B-1-1-2-2</v>
      </c>
    </row>
  </sheetData>
  <mergeCells count="94">
    <mergeCell ref="BB29:BF29"/>
    <mergeCell ref="BB28:BF28"/>
    <mergeCell ref="AQ29:AV29"/>
    <mergeCell ref="AG24:AK24"/>
    <mergeCell ref="AL25:AP25"/>
    <mergeCell ref="BB24:BF24"/>
    <mergeCell ref="AW28:BA28"/>
    <mergeCell ref="AL26:AP26"/>
    <mergeCell ref="AQ28:AV28"/>
    <mergeCell ref="AW27:BA27"/>
    <mergeCell ref="BB26:BF26"/>
    <mergeCell ref="BB25:BF25"/>
    <mergeCell ref="BB27:BF27"/>
    <mergeCell ref="AL29:AP29"/>
    <mergeCell ref="AL27:AP27"/>
    <mergeCell ref="AG29:AK29"/>
    <mergeCell ref="B12:E12"/>
    <mergeCell ref="B21:E21"/>
    <mergeCell ref="AQ22:AV23"/>
    <mergeCell ref="B14:E14"/>
    <mergeCell ref="B23:E23"/>
    <mergeCell ref="B13:E13"/>
    <mergeCell ref="U23:AA23"/>
    <mergeCell ref="B22:E22"/>
    <mergeCell ref="AB27:AF27"/>
    <mergeCell ref="U24:AA24"/>
    <mergeCell ref="Q27:T27"/>
    <mergeCell ref="AG25:AK25"/>
    <mergeCell ref="AB25:AF25"/>
    <mergeCell ref="AG27:AK27"/>
    <mergeCell ref="B33:E33"/>
    <mergeCell ref="I27:P27"/>
    <mergeCell ref="B26:E26"/>
    <mergeCell ref="AB26:AF26"/>
    <mergeCell ref="AB28:AF28"/>
    <mergeCell ref="B31:E31"/>
    <mergeCell ref="G27:H27"/>
    <mergeCell ref="Q26:T26"/>
    <mergeCell ref="Z32:AQ32"/>
    <mergeCell ref="AQ27:AV27"/>
    <mergeCell ref="H32:Y32"/>
    <mergeCell ref="I28:P28"/>
    <mergeCell ref="Q28:T28"/>
    <mergeCell ref="U27:AA27"/>
    <mergeCell ref="AG28:AK28"/>
    <mergeCell ref="U28:AA28"/>
    <mergeCell ref="B35:E35"/>
    <mergeCell ref="AW22:BA23"/>
    <mergeCell ref="I25:P25"/>
    <mergeCell ref="B16:E16"/>
    <mergeCell ref="Q22:T23"/>
    <mergeCell ref="AW25:BA25"/>
    <mergeCell ref="B25:E25"/>
    <mergeCell ref="B18:E18"/>
    <mergeCell ref="B27:E27"/>
    <mergeCell ref="G24:H24"/>
    <mergeCell ref="AW29:BA29"/>
    <mergeCell ref="AL24:AP24"/>
    <mergeCell ref="G26:H26"/>
    <mergeCell ref="G25:H25"/>
    <mergeCell ref="B29:E29"/>
    <mergeCell ref="G29:AF29"/>
    <mergeCell ref="B6:E6"/>
    <mergeCell ref="BB22:BF23"/>
    <mergeCell ref="B15:E15"/>
    <mergeCell ref="B24:E24"/>
    <mergeCell ref="I26:P26"/>
    <mergeCell ref="U26:AA26"/>
    <mergeCell ref="U22:AF22"/>
    <mergeCell ref="U25:AA25"/>
    <mergeCell ref="AG22:AK23"/>
    <mergeCell ref="B17:E17"/>
    <mergeCell ref="AQ25:AV25"/>
    <mergeCell ref="B19:E19"/>
    <mergeCell ref="I22:P23"/>
    <mergeCell ref="B20:E20"/>
    <mergeCell ref="G9:Z11"/>
    <mergeCell ref="AB24:AF24"/>
    <mergeCell ref="B4:E4"/>
    <mergeCell ref="Q25:T25"/>
    <mergeCell ref="AW24:BA24"/>
    <mergeCell ref="G22:H23"/>
    <mergeCell ref="AL28:AP28"/>
    <mergeCell ref="Q24:T24"/>
    <mergeCell ref="AL22:AP23"/>
    <mergeCell ref="AW26:BA26"/>
    <mergeCell ref="AQ24:AV24"/>
    <mergeCell ref="I24:P24"/>
    <mergeCell ref="AB23:AF23"/>
    <mergeCell ref="AQ26:AV26"/>
    <mergeCell ref="B8:E8"/>
    <mergeCell ref="B10:E10"/>
    <mergeCell ref="G7:BO7"/>
    <mergeCell ref="AG26:AK26"/>
  </mergeCells>
  <hyperlinks>
    <hyperlink ref="B4" location="PANDUAN!A1" display="PANDUAN" xr:uid="{00000000-0004-0000-1200-000000000000}"/>
    <hyperlink ref="B6" location="'EWS DIRECTORY'!A1" display="EWS DIRECTORY" xr:uid="{00000000-0004-0000-1200-000001000000}"/>
    <hyperlink ref="B8" location="'DATA PEMICU'!A1" display="DATA PEMICU" xr:uid="{00000000-0004-0000-1200-000002000000}"/>
    <hyperlink ref="B10" location="'DATA PENGUJI'!A1" display="DATA PENGUJI" xr:uid="{00000000-0004-0000-1200-000003000000}"/>
    <hyperlink ref="B12" location="'MAIN LEVEL'!A1" display="MAIN LEVEL" xr:uid="{00000000-0004-0000-1200-000004000000}"/>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40">
    <tabColor theme="4" tint="-0.249977111117893"/>
  </sheetPr>
  <dimension ref="A1:BO35"/>
  <sheetViews>
    <sheetView topLeftCell="B1" zoomScaleNormal="100" workbookViewId="0">
      <selection activeCell="AQ18" sqref="AQ18:AU18"/>
    </sheetView>
  </sheetViews>
  <sheetFormatPr defaultColWidth="8.88671875" defaultRowHeight="13.8" x14ac:dyDescent="0.25"/>
  <cols>
    <col min="1" max="1" width="3" style="396" hidden="1" customWidth="1"/>
    <col min="2" max="5" width="3.88671875" style="397" customWidth="1"/>
    <col min="6" max="6" width="3.88671875" style="110" customWidth="1"/>
    <col min="7" max="67" width="2.88671875" customWidth="1"/>
  </cols>
  <sheetData>
    <row r="1" spans="2:67" x14ac:dyDescent="0.25">
      <c r="G1" s="178"/>
      <c r="H1" s="55"/>
      <c r="I1" s="55"/>
      <c r="J1" s="55"/>
      <c r="K1" s="55"/>
      <c r="L1" s="55"/>
      <c r="M1" s="55"/>
      <c r="N1" s="55"/>
    </row>
    <row r="2" spans="2:67" x14ac:dyDescent="0.25">
      <c r="G2" s="55" t="s">
        <v>1674</v>
      </c>
      <c r="H2" s="55"/>
      <c r="I2" s="55"/>
      <c r="J2" s="55"/>
      <c r="K2" s="55"/>
      <c r="L2" s="55"/>
      <c r="M2" s="55"/>
      <c r="N2" s="55"/>
    </row>
    <row r="3" spans="2:67" x14ac:dyDescent="0.25">
      <c r="B3" s="398"/>
      <c r="C3" s="398"/>
      <c r="D3" s="398"/>
      <c r="E3" s="398"/>
      <c r="G3" s="178"/>
      <c r="H3" s="55"/>
      <c r="I3" s="55"/>
      <c r="J3" s="55"/>
      <c r="K3" s="55"/>
      <c r="L3" s="55"/>
      <c r="M3" s="55"/>
      <c r="N3" s="55"/>
    </row>
    <row r="4" spans="2:67" x14ac:dyDescent="0.25">
      <c r="B4" s="924" t="s">
        <v>79</v>
      </c>
      <c r="C4" s="925"/>
      <c r="D4" s="925"/>
      <c r="E4" s="925"/>
      <c r="G4" s="178"/>
      <c r="H4" s="55"/>
      <c r="I4" s="55"/>
      <c r="J4" s="55"/>
      <c r="K4" s="55"/>
      <c r="L4" s="55"/>
      <c r="M4" s="55"/>
      <c r="N4" s="55"/>
    </row>
    <row r="5" spans="2:67" x14ac:dyDescent="0.25">
      <c r="B5" s="398"/>
      <c r="C5" s="398"/>
      <c r="D5" s="398"/>
      <c r="E5" s="398"/>
      <c r="G5" s="55"/>
      <c r="H5" s="55"/>
      <c r="I5" s="55"/>
      <c r="J5" s="55"/>
      <c r="K5" s="55"/>
      <c r="L5" s="55"/>
      <c r="M5" s="55"/>
      <c r="N5" s="55"/>
    </row>
    <row r="6" spans="2:67" ht="14.4" customHeight="1" x14ac:dyDescent="0.25">
      <c r="B6" s="924" t="s">
        <v>87</v>
      </c>
      <c r="C6" s="925"/>
      <c r="D6" s="925"/>
      <c r="E6" s="925"/>
      <c r="G6" s="55"/>
      <c r="H6" s="55"/>
      <c r="I6" s="55"/>
      <c r="J6" s="55"/>
      <c r="K6" s="55"/>
      <c r="L6" s="55"/>
      <c r="M6" s="55"/>
      <c r="N6" s="55"/>
    </row>
    <row r="7" spans="2:67" x14ac:dyDescent="0.25">
      <c r="B7" s="398"/>
      <c r="C7" s="398"/>
      <c r="D7" s="398"/>
      <c r="E7" s="398"/>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940"/>
      <c r="AT7" s="940"/>
      <c r="AU7" s="940"/>
      <c r="AV7" s="940"/>
      <c r="AW7" s="940"/>
      <c r="AX7" s="940"/>
      <c r="AY7" s="940"/>
      <c r="AZ7" s="940"/>
      <c r="BA7" s="940"/>
      <c r="BB7" s="940"/>
      <c r="BC7" s="940"/>
      <c r="BD7" s="940"/>
      <c r="BE7" s="940"/>
      <c r="BF7" s="940"/>
      <c r="BG7" s="940"/>
      <c r="BH7" s="940"/>
      <c r="BI7" s="940"/>
      <c r="BJ7" s="940"/>
      <c r="BK7" s="940"/>
      <c r="BL7" s="940"/>
      <c r="BM7" s="940"/>
      <c r="BN7" s="940"/>
      <c r="BO7" s="940"/>
    </row>
    <row r="8" spans="2:67" x14ac:dyDescent="0.25">
      <c r="B8" s="924" t="s">
        <v>94</v>
      </c>
      <c r="C8" s="925"/>
      <c r="D8" s="925"/>
      <c r="E8" s="925"/>
      <c r="G8" s="55"/>
      <c r="H8" s="55"/>
      <c r="I8" s="55"/>
      <c r="J8" s="55"/>
      <c r="K8" s="55"/>
      <c r="L8" s="55"/>
      <c r="M8" s="55"/>
      <c r="N8" s="55"/>
    </row>
    <row r="9" spans="2:67" x14ac:dyDescent="0.25">
      <c r="B9" s="398"/>
      <c r="C9" s="398"/>
      <c r="D9" s="398"/>
      <c r="E9" s="398"/>
      <c r="G9" s="999" t="str">
        <f>'B-1-1-2'!N25</f>
        <v>Penyerahan yang mendapat fasilitas PPN  dengan Faktur Pajak yang dilaporkan secara digunggung</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303"/>
    </row>
    <row r="10" spans="2:67" x14ac:dyDescent="0.25">
      <c r="B10" s="924" t="s">
        <v>101</v>
      </c>
      <c r="C10" s="925"/>
      <c r="D10" s="925"/>
      <c r="E10" s="925"/>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304"/>
    </row>
    <row r="11" spans="2:67"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305"/>
    </row>
    <row r="12" spans="2:67" x14ac:dyDescent="0.25">
      <c r="B12" s="924" t="s">
        <v>106</v>
      </c>
      <c r="C12" s="925"/>
      <c r="D12" s="925"/>
      <c r="E12" s="925"/>
      <c r="G12" s="254"/>
      <c r="H12" s="254"/>
      <c r="I12" s="254"/>
      <c r="J12" s="254"/>
      <c r="K12" s="254"/>
      <c r="L12" s="254"/>
      <c r="M12" s="254"/>
      <c r="N12" s="254"/>
    </row>
    <row r="13" spans="2:67" ht="14.25" customHeight="1" x14ac:dyDescent="0.25">
      <c r="B13" s="962" t="str">
        <f>HYPERLINK("#'"&amp;'EWS DIRECTORY'!$J$13&amp;"'!A1",'EWS DIRECTORY'!$J$13)</f>
        <v>B-1</v>
      </c>
      <c r="C13" s="925"/>
      <c r="D13" s="925"/>
      <c r="E13" s="925"/>
      <c r="G13" s="55" t="s">
        <v>1680</v>
      </c>
      <c r="H13" s="55"/>
      <c r="I13" s="254"/>
      <c r="J13" s="254"/>
      <c r="K13" s="254"/>
      <c r="L13" s="254"/>
      <c r="M13" s="254"/>
      <c r="N13" s="254"/>
    </row>
    <row r="14" spans="2:67" ht="14.25" customHeight="1" x14ac:dyDescent="0.25">
      <c r="B14" s="931" t="str">
        <f>HYPERLINK("#'"&amp;'EWS DIRECTORY'!$J$14&amp;"'!A1",'EWS DIRECTORY'!$J$14)</f>
        <v>B-1-1</v>
      </c>
      <c r="C14" s="925"/>
      <c r="D14" s="925"/>
      <c r="E14" s="925"/>
      <c r="G14" s="55" t="s">
        <v>1681</v>
      </c>
      <c r="H14" s="55"/>
      <c r="I14" s="55"/>
      <c r="J14" s="254"/>
      <c r="K14" s="254"/>
      <c r="L14" s="254"/>
      <c r="M14" s="254"/>
      <c r="N14" s="254"/>
    </row>
    <row r="15" spans="2:67" ht="14.25" customHeight="1" x14ac:dyDescent="0.25">
      <c r="B15" s="929" t="str">
        <f>HYPERLINK("#'"&amp;'EWS DIRECTORY'!$J$15&amp;"'!A1",'EWS DIRECTORY'!$J$15)</f>
        <v>B-1-1-1</v>
      </c>
      <c r="C15" s="925"/>
      <c r="D15" s="925"/>
      <c r="E15" s="925"/>
      <c r="G15" s="55" t="s">
        <v>1744</v>
      </c>
      <c r="H15" s="55"/>
      <c r="I15" s="55" t="s">
        <v>1744</v>
      </c>
      <c r="J15" s="254"/>
      <c r="K15" s="254"/>
      <c r="L15" s="254"/>
      <c r="M15" s="254"/>
      <c r="N15" s="254"/>
    </row>
    <row r="16" spans="2:67" x14ac:dyDescent="0.25">
      <c r="B16" s="929" t="str">
        <f>HYPERLINK("#'"&amp;'EWS DIRECTORY'!$J$16&amp;"'!A1",'EWS DIRECTORY'!$J$16)</f>
        <v>B-1-1-2</v>
      </c>
      <c r="C16" s="925"/>
      <c r="D16" s="925"/>
      <c r="E16" s="925"/>
    </row>
    <row r="17" spans="2:58" ht="22.2" customHeight="1" x14ac:dyDescent="0.25">
      <c r="B17" s="1013" t="str">
        <f>HYPERLINK("#'"&amp;'EWS DIRECTORY'!$J$17&amp;"'!A1",'EWS DIRECTORY'!$J$17)</f>
        <v>B-1-1-2-1</v>
      </c>
      <c r="C17" s="1014"/>
      <c r="D17" s="1014"/>
      <c r="E17" s="1014"/>
      <c r="G17" s="55" t="s">
        <v>1798</v>
      </c>
    </row>
    <row r="18" spans="2:58" ht="14.25" customHeight="1" x14ac:dyDescent="0.25">
      <c r="B18" s="1013" t="str">
        <f>HYPERLINK("#'"&amp;'EWS DIRECTORY'!$J$18&amp;"'!A1",'EWS DIRECTORY'!$J$18)</f>
        <v>B-1-1-2-2</v>
      </c>
      <c r="C18" s="1014"/>
      <c r="D18" s="1014"/>
      <c r="E18" s="1014"/>
      <c r="G18" s="55"/>
    </row>
    <row r="19" spans="2:58" ht="30" customHeight="1" x14ac:dyDescent="0.25">
      <c r="B19" s="927" t="str">
        <f>HYPERLINK("#'"&amp;'EWS DIRECTORY'!$J$19&amp;"'!A1",'EWS DIRECTORY'!$J$19)</f>
        <v>B-1-1-2-3</v>
      </c>
      <c r="C19" s="925"/>
      <c r="D19" s="925"/>
      <c r="E19" s="925"/>
      <c r="G19" s="1020" t="s">
        <v>1445</v>
      </c>
      <c r="H19" s="790"/>
      <c r="I19" s="1023" t="s">
        <v>1808</v>
      </c>
      <c r="J19" s="789"/>
      <c r="K19" s="789"/>
      <c r="L19" s="789"/>
      <c r="M19" s="789"/>
      <c r="N19" s="789"/>
      <c r="O19" s="789"/>
      <c r="P19" s="790"/>
      <c r="Q19" s="1023" t="s">
        <v>1833</v>
      </c>
      <c r="R19" s="789"/>
      <c r="S19" s="789"/>
      <c r="T19" s="790"/>
      <c r="U19" s="1023" t="s">
        <v>1834</v>
      </c>
      <c r="V19" s="764"/>
      <c r="W19" s="764"/>
      <c r="X19" s="764"/>
      <c r="Y19" s="764"/>
      <c r="Z19" s="764"/>
      <c r="AA19" s="764"/>
      <c r="AB19" s="764"/>
      <c r="AC19" s="764"/>
      <c r="AD19" s="764"/>
      <c r="AE19" s="764"/>
      <c r="AF19" s="765"/>
      <c r="AG19" s="1040" t="s">
        <v>1835</v>
      </c>
      <c r="AH19" s="789"/>
      <c r="AI19" s="789"/>
      <c r="AJ19" s="789"/>
      <c r="AK19" s="790"/>
      <c r="AL19" s="1023" t="s">
        <v>1812</v>
      </c>
      <c r="AM19" s="789"/>
      <c r="AN19" s="789"/>
      <c r="AO19" s="789"/>
      <c r="AP19" s="790"/>
      <c r="AQ19" s="1023" t="s">
        <v>1813</v>
      </c>
      <c r="AR19" s="789"/>
      <c r="AS19" s="789"/>
      <c r="AT19" s="789"/>
      <c r="AU19" s="789"/>
      <c r="AV19" s="790"/>
      <c r="AW19" s="1023" t="s">
        <v>1814</v>
      </c>
      <c r="AX19" s="789"/>
      <c r="AY19" s="789"/>
      <c r="AZ19" s="789"/>
      <c r="BA19" s="790"/>
      <c r="BB19" s="1040" t="s">
        <v>1836</v>
      </c>
      <c r="BC19" s="789"/>
      <c r="BD19" s="789"/>
      <c r="BE19" s="789"/>
      <c r="BF19" s="790"/>
    </row>
    <row r="20" spans="2:58" ht="25.5" customHeight="1" x14ac:dyDescent="0.25">
      <c r="B20" s="1013" t="str">
        <f>HYPERLINK("#'"&amp;'EWS DIRECTORY'!$J$20&amp;"'!A1",'EWS DIRECTORY'!$J$20)</f>
        <v>B-1-1-2-4</v>
      </c>
      <c r="C20" s="1014"/>
      <c r="D20" s="1014"/>
      <c r="E20" s="1014"/>
      <c r="G20" s="806"/>
      <c r="H20" s="807"/>
      <c r="I20" s="806"/>
      <c r="J20" s="794"/>
      <c r="K20" s="794"/>
      <c r="L20" s="794"/>
      <c r="M20" s="794"/>
      <c r="N20" s="794"/>
      <c r="O20" s="794"/>
      <c r="P20" s="807"/>
      <c r="Q20" s="806"/>
      <c r="R20" s="794"/>
      <c r="S20" s="794"/>
      <c r="T20" s="807"/>
      <c r="U20" s="1023" t="s">
        <v>1837</v>
      </c>
      <c r="V20" s="764"/>
      <c r="W20" s="764"/>
      <c r="X20" s="764"/>
      <c r="Y20" s="764"/>
      <c r="Z20" s="764"/>
      <c r="AA20" s="765"/>
      <c r="AB20" s="1023" t="s">
        <v>1819</v>
      </c>
      <c r="AC20" s="764"/>
      <c r="AD20" s="764"/>
      <c r="AE20" s="764"/>
      <c r="AF20" s="765"/>
      <c r="AG20" s="806"/>
      <c r="AH20" s="794"/>
      <c r="AI20" s="794"/>
      <c r="AJ20" s="794"/>
      <c r="AK20" s="807"/>
      <c r="AL20" s="806"/>
      <c r="AM20" s="794"/>
      <c r="AN20" s="794"/>
      <c r="AO20" s="794"/>
      <c r="AP20" s="807"/>
      <c r="AQ20" s="806"/>
      <c r="AR20" s="794"/>
      <c r="AS20" s="794"/>
      <c r="AT20" s="794"/>
      <c r="AU20" s="794"/>
      <c r="AV20" s="807"/>
      <c r="AW20" s="806"/>
      <c r="AX20" s="794"/>
      <c r="AY20" s="794"/>
      <c r="AZ20" s="794"/>
      <c r="BA20" s="807"/>
      <c r="BB20" s="806"/>
      <c r="BC20" s="794"/>
      <c r="BD20" s="794"/>
      <c r="BE20" s="794"/>
      <c r="BF20" s="807"/>
    </row>
    <row r="21" spans="2:58" ht="14.25" customHeight="1" x14ac:dyDescent="0.25">
      <c r="B21" s="929" t="str">
        <f>HYPERLINK("#'"&amp;'EWS DIRECTORY'!$J$21&amp;"'!A1",'EWS DIRECTORY'!$J$21)</f>
        <v>B-1-1-3</v>
      </c>
      <c r="C21" s="925"/>
      <c r="D21" s="925"/>
      <c r="E21" s="925"/>
      <c r="G21" s="1035" t="s">
        <v>1820</v>
      </c>
      <c r="H21" s="765"/>
      <c r="I21" s="1016" t="s">
        <v>1821</v>
      </c>
      <c r="J21" s="764"/>
      <c r="K21" s="764"/>
      <c r="L21" s="764"/>
      <c r="M21" s="764"/>
      <c r="N21" s="764"/>
      <c r="O21" s="764"/>
      <c r="P21" s="765"/>
      <c r="Q21" s="1057" t="s">
        <v>1822</v>
      </c>
      <c r="R21" s="789"/>
      <c r="S21" s="789"/>
      <c r="T21" s="790"/>
      <c r="U21" s="1016" t="s">
        <v>1823</v>
      </c>
      <c r="V21" s="764"/>
      <c r="W21" s="764"/>
      <c r="X21" s="764"/>
      <c r="Y21" s="764"/>
      <c r="Z21" s="764"/>
      <c r="AA21" s="765"/>
      <c r="AB21" s="1016" t="s">
        <v>1824</v>
      </c>
      <c r="AC21" s="764"/>
      <c r="AD21" s="764"/>
      <c r="AE21" s="764"/>
      <c r="AF21" s="765"/>
      <c r="AG21" s="1016" t="s">
        <v>1838</v>
      </c>
      <c r="AH21" s="764"/>
      <c r="AI21" s="764"/>
      <c r="AJ21" s="764"/>
      <c r="AK21" s="765"/>
      <c r="AL21" s="1016" t="s">
        <v>1826</v>
      </c>
      <c r="AM21" s="764"/>
      <c r="AN21" s="764"/>
      <c r="AO21" s="764"/>
      <c r="AP21" s="765"/>
      <c r="AQ21" s="1016" t="s">
        <v>1827</v>
      </c>
      <c r="AR21" s="764"/>
      <c r="AS21" s="764"/>
      <c r="AT21" s="764"/>
      <c r="AU21" s="764"/>
      <c r="AV21" s="765"/>
      <c r="AW21" s="1016" t="s">
        <v>1828</v>
      </c>
      <c r="AX21" s="764"/>
      <c r="AY21" s="764"/>
      <c r="AZ21" s="764"/>
      <c r="BA21" s="765"/>
      <c r="BB21" s="1051" t="s">
        <v>1829</v>
      </c>
      <c r="BC21" s="764"/>
      <c r="BD21" s="764"/>
      <c r="BE21" s="764"/>
      <c r="BF21" s="765"/>
    </row>
    <row r="22" spans="2:58" ht="14.25" customHeight="1" x14ac:dyDescent="0.25">
      <c r="B22" s="929" t="str">
        <f>HYPERLINK("#'"&amp;'EWS DIRECTORY'!$J$22&amp;"'!A1",'EWS DIRECTORY'!$J$22)</f>
        <v>B-1-1-4</v>
      </c>
      <c r="C22" s="925"/>
      <c r="D22" s="925"/>
      <c r="E22" s="925"/>
      <c r="G22" s="1019">
        <v>1</v>
      </c>
      <c r="H22" s="765"/>
      <c r="I22" s="1033"/>
      <c r="J22" s="764"/>
      <c r="K22" s="764"/>
      <c r="L22" s="764"/>
      <c r="M22" s="764"/>
      <c r="N22" s="764"/>
      <c r="O22" s="764"/>
      <c r="P22" s="765"/>
      <c r="Q22" s="1055"/>
      <c r="R22" s="764"/>
      <c r="S22" s="764"/>
      <c r="T22" s="764"/>
      <c r="U22" s="1028"/>
      <c r="V22" s="764"/>
      <c r="W22" s="764"/>
      <c r="X22" s="764"/>
      <c r="Y22" s="764"/>
      <c r="Z22" s="764"/>
      <c r="AA22" s="765"/>
      <c r="AB22" s="1022"/>
      <c r="AC22" s="764"/>
      <c r="AD22" s="764"/>
      <c r="AE22" s="764"/>
      <c r="AF22" s="765"/>
      <c r="AG22" s="1027"/>
      <c r="AH22" s="764"/>
      <c r="AI22" s="764"/>
      <c r="AJ22" s="764"/>
      <c r="AK22" s="765"/>
      <c r="AL22" s="1027"/>
      <c r="AM22" s="764"/>
      <c r="AN22" s="764"/>
      <c r="AO22" s="764"/>
      <c r="AP22" s="765"/>
      <c r="AQ22" s="1027"/>
      <c r="AR22" s="764"/>
      <c r="AS22" s="764"/>
      <c r="AT22" s="764"/>
      <c r="AU22" s="764"/>
      <c r="AV22" s="765"/>
      <c r="AW22" s="1041"/>
      <c r="AX22" s="764"/>
      <c r="AY22" s="764"/>
      <c r="AZ22" s="764"/>
      <c r="BA22" s="765"/>
      <c r="BB22" s="1056"/>
      <c r="BC22" s="764"/>
      <c r="BD22" s="764"/>
      <c r="BE22" s="764"/>
      <c r="BF22" s="765"/>
    </row>
    <row r="23" spans="2:58" ht="14.25" customHeight="1" x14ac:dyDescent="0.25">
      <c r="B23" s="929" t="str">
        <f>HYPERLINK("#'"&amp;'EWS DIRECTORY'!$J$23&amp;"'!A1",'EWS DIRECTORY'!$J$23)</f>
        <v>B-1-1-5</v>
      </c>
      <c r="C23" s="925"/>
      <c r="D23" s="925"/>
      <c r="E23" s="925"/>
      <c r="G23" s="1019">
        <v>2</v>
      </c>
      <c r="H23" s="765"/>
      <c r="I23" s="1034"/>
      <c r="J23" s="764"/>
      <c r="K23" s="764"/>
      <c r="L23" s="764"/>
      <c r="M23" s="764"/>
      <c r="N23" s="764"/>
      <c r="O23" s="764"/>
      <c r="P23" s="765"/>
      <c r="Q23" s="1044"/>
      <c r="R23" s="764"/>
      <c r="S23" s="764"/>
      <c r="T23" s="764"/>
      <c r="U23" s="1024"/>
      <c r="V23" s="764"/>
      <c r="W23" s="764"/>
      <c r="X23" s="764"/>
      <c r="Y23" s="764"/>
      <c r="Z23" s="764"/>
      <c r="AA23" s="765"/>
      <c r="AB23" s="1024"/>
      <c r="AC23" s="764"/>
      <c r="AD23" s="764"/>
      <c r="AE23" s="764"/>
      <c r="AF23" s="765"/>
      <c r="AG23" s="1039"/>
      <c r="AH23" s="764"/>
      <c r="AI23" s="764"/>
      <c r="AJ23" s="764"/>
      <c r="AK23" s="765"/>
      <c r="AL23" s="1018"/>
      <c r="AM23" s="764"/>
      <c r="AN23" s="764"/>
      <c r="AO23" s="764"/>
      <c r="AP23" s="765"/>
      <c r="AQ23" s="1018"/>
      <c r="AR23" s="764"/>
      <c r="AS23" s="764"/>
      <c r="AT23" s="764"/>
      <c r="AU23" s="764"/>
      <c r="AV23" s="765"/>
      <c r="AW23" s="1038"/>
      <c r="AX23" s="764"/>
      <c r="AY23" s="764"/>
      <c r="AZ23" s="764"/>
      <c r="BA23" s="765"/>
      <c r="BB23" s="1048"/>
      <c r="BC23" s="764"/>
      <c r="BD23" s="764"/>
      <c r="BE23" s="764"/>
      <c r="BF23" s="765"/>
    </row>
    <row r="24" spans="2:58" ht="14.25" customHeight="1" x14ac:dyDescent="0.25">
      <c r="B24" s="929" t="str">
        <f>HYPERLINK("#'"&amp;'EWS DIRECTORY'!$J$24&amp;"'!A1",'EWS DIRECTORY'!$J$24)</f>
        <v>B-1-1-6</v>
      </c>
      <c r="C24" s="925"/>
      <c r="D24" s="925"/>
      <c r="E24" s="925"/>
      <c r="G24" s="1019">
        <v>3</v>
      </c>
      <c r="H24" s="765"/>
      <c r="I24" s="1034"/>
      <c r="J24" s="764"/>
      <c r="K24" s="764"/>
      <c r="L24" s="764"/>
      <c r="M24" s="764"/>
      <c r="N24" s="764"/>
      <c r="O24" s="764"/>
      <c r="P24" s="765"/>
      <c r="Q24" s="1044"/>
      <c r="R24" s="764"/>
      <c r="S24" s="764"/>
      <c r="T24" s="764"/>
      <c r="U24" s="1024"/>
      <c r="V24" s="764"/>
      <c r="W24" s="764"/>
      <c r="X24" s="764"/>
      <c r="Y24" s="764"/>
      <c r="Z24" s="764"/>
      <c r="AA24" s="765"/>
      <c r="AB24" s="1024"/>
      <c r="AC24" s="764"/>
      <c r="AD24" s="764"/>
      <c r="AE24" s="764"/>
      <c r="AF24" s="765"/>
      <c r="AG24" s="1039"/>
      <c r="AH24" s="764"/>
      <c r="AI24" s="764"/>
      <c r="AJ24" s="764"/>
      <c r="AK24" s="765"/>
      <c r="AL24" s="1018"/>
      <c r="AM24" s="764"/>
      <c r="AN24" s="764"/>
      <c r="AO24" s="764"/>
      <c r="AP24" s="765"/>
      <c r="AQ24" s="1018"/>
      <c r="AR24" s="764"/>
      <c r="AS24" s="764"/>
      <c r="AT24" s="764"/>
      <c r="AU24" s="764"/>
      <c r="AV24" s="765"/>
      <c r="AW24" s="1038"/>
      <c r="AX24" s="764"/>
      <c r="AY24" s="764"/>
      <c r="AZ24" s="764"/>
      <c r="BA24" s="765"/>
      <c r="BB24" s="1048"/>
      <c r="BC24" s="764"/>
      <c r="BD24" s="764"/>
      <c r="BE24" s="764"/>
      <c r="BF24" s="765"/>
    </row>
    <row r="25" spans="2:58" ht="14.25" customHeight="1" x14ac:dyDescent="0.25">
      <c r="B25" s="929" t="str">
        <f>HYPERLINK("#'"&amp;'EWS DIRECTORY'!$J$25&amp;"'!A1",'EWS DIRECTORY'!$J$25)</f>
        <v>B-1-1-7</v>
      </c>
      <c r="C25" s="925"/>
      <c r="D25" s="925"/>
      <c r="E25" s="925"/>
      <c r="G25" s="342"/>
      <c r="H25" s="121"/>
      <c r="I25" s="343"/>
      <c r="J25" s="121"/>
      <c r="K25" s="121"/>
      <c r="L25" s="121"/>
      <c r="M25" s="121"/>
      <c r="N25" s="121"/>
      <c r="O25" s="121"/>
      <c r="P25" s="121"/>
      <c r="Q25" s="343"/>
      <c r="R25" s="121"/>
      <c r="S25" s="121"/>
      <c r="T25" s="121"/>
      <c r="U25" s="122"/>
      <c r="V25" s="121"/>
      <c r="W25" s="121"/>
      <c r="X25" s="121"/>
      <c r="Y25" s="121"/>
      <c r="Z25" s="121"/>
      <c r="AA25" s="121"/>
      <c r="AB25" s="122"/>
      <c r="AC25" s="121"/>
      <c r="AD25" s="121"/>
      <c r="AE25" s="121"/>
      <c r="AF25" s="121"/>
      <c r="AG25" s="526"/>
      <c r="AH25" s="525"/>
      <c r="AI25" s="525"/>
      <c r="AJ25" s="525"/>
      <c r="AK25" s="525"/>
      <c r="AL25" s="524"/>
      <c r="AM25" s="525"/>
      <c r="AN25" s="525"/>
      <c r="AO25" s="525"/>
      <c r="AP25" s="525"/>
      <c r="AQ25" s="524"/>
      <c r="AR25" s="525"/>
      <c r="AS25" s="525"/>
      <c r="AT25" s="525"/>
      <c r="AU25" s="525"/>
      <c r="AV25" s="525"/>
      <c r="AW25" s="527"/>
      <c r="AX25" s="121"/>
      <c r="AY25" s="121"/>
      <c r="AZ25" s="121"/>
      <c r="BA25" s="121"/>
      <c r="BB25" s="528"/>
      <c r="BC25" s="121"/>
      <c r="BD25" s="121"/>
      <c r="BE25" s="121"/>
      <c r="BF25" s="121"/>
    </row>
    <row r="26" spans="2:58" ht="15" customHeight="1" x14ac:dyDescent="0.25">
      <c r="B26" s="929" t="str">
        <f>HYPERLINK("#'"&amp;'EWS DIRECTORY'!$J$26&amp;"'!A1",'EWS DIRECTORY'!$J$26)</f>
        <v>B-1-1-8</v>
      </c>
      <c r="C26" s="925"/>
      <c r="D26" s="925"/>
      <c r="E26" s="925"/>
      <c r="G26" s="1054" t="s">
        <v>1832</v>
      </c>
      <c r="H26" s="764"/>
      <c r="I26" s="764"/>
      <c r="J26" s="764"/>
      <c r="K26" s="764"/>
      <c r="L26" s="764"/>
      <c r="M26" s="764"/>
      <c r="N26" s="764"/>
      <c r="O26" s="764"/>
      <c r="P26" s="764"/>
      <c r="Q26" s="764"/>
      <c r="R26" s="764"/>
      <c r="S26" s="764"/>
      <c r="T26" s="764"/>
      <c r="U26" s="764"/>
      <c r="V26" s="764"/>
      <c r="W26" s="764"/>
      <c r="X26" s="764"/>
      <c r="Y26" s="764"/>
      <c r="Z26" s="764"/>
      <c r="AA26" s="764"/>
      <c r="AB26" s="764"/>
      <c r="AC26" s="764"/>
      <c r="AD26" s="764"/>
      <c r="AE26" s="764"/>
      <c r="AF26" s="765"/>
      <c r="AG26" s="1039">
        <f>SUM(AG22:AK25)</f>
        <v>0</v>
      </c>
      <c r="AH26" s="764"/>
      <c r="AI26" s="764"/>
      <c r="AJ26" s="764"/>
      <c r="AK26" s="765"/>
      <c r="AL26" s="1039">
        <f>SUM(AL22:AP25)</f>
        <v>0</v>
      </c>
      <c r="AM26" s="764"/>
      <c r="AN26" s="764"/>
      <c r="AO26" s="764"/>
      <c r="AP26" s="765"/>
      <c r="AQ26" s="1050">
        <f>SUM(AQ22:AV25)</f>
        <v>0</v>
      </c>
      <c r="AR26" s="764"/>
      <c r="AS26" s="764"/>
      <c r="AT26" s="764"/>
      <c r="AU26" s="764"/>
      <c r="AV26" s="765"/>
      <c r="AW26" s="1042">
        <f>SUM(AW21:BA25)</f>
        <v>0</v>
      </c>
      <c r="AX26" s="764"/>
      <c r="AY26" s="764"/>
      <c r="AZ26" s="764"/>
      <c r="BA26" s="765"/>
      <c r="BB26" s="1042">
        <f>SUM(BB22:BF24)</f>
        <v>0</v>
      </c>
      <c r="BC26" s="764"/>
      <c r="BD26" s="764"/>
      <c r="BE26" s="764"/>
      <c r="BF26" s="765"/>
    </row>
    <row r="27" spans="2:58" x14ac:dyDescent="0.25">
      <c r="B27" s="929" t="str">
        <f>HYPERLINK("#'"&amp;'EWS DIRECTORY'!$J$27&amp;"'!A1",'EWS DIRECTORY'!$J$27)</f>
        <v>B-1-1-9</v>
      </c>
      <c r="C27" s="925"/>
      <c r="D27" s="925"/>
      <c r="E27" s="925"/>
    </row>
    <row r="28" spans="2:58" x14ac:dyDescent="0.25">
      <c r="H28" s="976" t="s">
        <v>1795</v>
      </c>
      <c r="I28" s="824"/>
      <c r="J28" s="824"/>
      <c r="K28" s="824"/>
      <c r="L28" s="824"/>
      <c r="M28" s="824"/>
      <c r="N28" s="824"/>
      <c r="O28" s="824"/>
      <c r="P28" s="824"/>
      <c r="Q28" s="824"/>
      <c r="R28" s="824"/>
      <c r="S28" s="824"/>
      <c r="T28" s="824"/>
      <c r="U28" s="824"/>
      <c r="V28" s="824"/>
      <c r="W28" s="824"/>
      <c r="X28" s="824"/>
      <c r="Y28" s="825"/>
      <c r="Z28" s="976" t="s">
        <v>1796</v>
      </c>
      <c r="AA28" s="824"/>
      <c r="AB28" s="824"/>
      <c r="AC28" s="824"/>
      <c r="AD28" s="824"/>
      <c r="AE28" s="824"/>
      <c r="AF28" s="824"/>
      <c r="AG28" s="824"/>
      <c r="AH28" s="824"/>
      <c r="AI28" s="824"/>
      <c r="AJ28" s="824"/>
      <c r="AK28" s="824"/>
      <c r="AL28" s="824"/>
      <c r="AM28" s="824"/>
      <c r="AN28" s="824"/>
      <c r="AO28" s="824"/>
      <c r="AP28" s="824"/>
      <c r="AQ28" s="825"/>
    </row>
    <row r="29" spans="2:58" x14ac:dyDescent="0.25">
      <c r="B29" s="1032"/>
      <c r="C29" s="925"/>
      <c r="D29" s="925"/>
      <c r="E29" s="925"/>
      <c r="H29" s="257" t="s">
        <v>796</v>
      </c>
      <c r="I29" s="258"/>
      <c r="J29" s="258"/>
      <c r="K29" s="258"/>
      <c r="L29" s="258"/>
      <c r="M29" s="258"/>
      <c r="N29" s="258"/>
      <c r="O29" s="258"/>
      <c r="P29" s="258"/>
      <c r="Q29" s="259"/>
      <c r="R29" s="257" t="s">
        <v>1511</v>
      </c>
      <c r="S29" s="258"/>
      <c r="T29" s="258"/>
      <c r="U29" s="259"/>
      <c r="V29" s="257" t="s">
        <v>1510</v>
      </c>
      <c r="W29" s="258"/>
      <c r="X29" s="258"/>
      <c r="Y29" s="259"/>
      <c r="Z29" s="257" t="s">
        <v>796</v>
      </c>
      <c r="AA29" s="258"/>
      <c r="AB29" s="258"/>
      <c r="AC29" s="258"/>
      <c r="AD29" s="258"/>
      <c r="AE29" s="258"/>
      <c r="AF29" s="258"/>
      <c r="AG29" s="258"/>
      <c r="AH29" s="258"/>
      <c r="AI29" s="259"/>
      <c r="AJ29" s="257" t="s">
        <v>1511</v>
      </c>
      <c r="AK29" s="258"/>
      <c r="AL29" s="258"/>
      <c r="AM29" s="259"/>
      <c r="AN29" s="257" t="s">
        <v>1510</v>
      </c>
      <c r="AO29" s="258"/>
      <c r="AP29" s="258"/>
      <c r="AQ29" s="259"/>
    </row>
    <row r="30" spans="2:58" x14ac:dyDescent="0.25">
      <c r="H30" s="260"/>
      <c r="Q30" s="261"/>
      <c r="R30" s="260"/>
      <c r="U30" s="261"/>
      <c r="V30" s="260"/>
      <c r="Y30" s="261"/>
      <c r="Z30" s="260"/>
      <c r="AI30" s="261"/>
      <c r="AJ30" s="260"/>
      <c r="AM30" s="261"/>
      <c r="AN30" s="260"/>
      <c r="AQ30" s="261"/>
    </row>
    <row r="31" spans="2:58" x14ac:dyDescent="0.25">
      <c r="B31" s="1032"/>
      <c r="C31" s="925"/>
      <c r="D31" s="925"/>
      <c r="E31" s="925"/>
      <c r="H31" s="260"/>
      <c r="Q31" s="261"/>
      <c r="R31" s="260"/>
      <c r="U31" s="261"/>
      <c r="V31" s="260"/>
      <c r="Y31" s="261"/>
      <c r="Z31" s="260"/>
      <c r="AI31" s="261"/>
      <c r="AJ31" s="260"/>
      <c r="AM31" s="261"/>
      <c r="AN31" s="260"/>
      <c r="AQ31" s="261"/>
    </row>
    <row r="32" spans="2:58" x14ac:dyDescent="0.25">
      <c r="H32" s="260"/>
      <c r="Q32" s="261"/>
      <c r="R32" s="260"/>
      <c r="U32" s="261"/>
      <c r="V32" s="260"/>
      <c r="Y32" s="261"/>
      <c r="Z32" s="260"/>
      <c r="AI32" s="261"/>
      <c r="AJ32" s="260"/>
      <c r="AM32" s="261"/>
      <c r="AN32" s="260"/>
      <c r="AQ32" s="261"/>
    </row>
    <row r="33" spans="2:43" x14ac:dyDescent="0.25">
      <c r="B33" s="1032"/>
      <c r="C33" s="925"/>
      <c r="D33" s="925"/>
      <c r="E33" s="925"/>
      <c r="H33" s="260"/>
      <c r="Q33" s="261"/>
      <c r="R33" s="260"/>
      <c r="U33" s="261"/>
      <c r="V33" s="260"/>
      <c r="Y33" s="261"/>
      <c r="Z33" s="260"/>
      <c r="AI33" s="261"/>
      <c r="AJ33" s="260"/>
      <c r="AM33" s="261"/>
      <c r="AN33" s="260"/>
      <c r="AQ33" s="261"/>
    </row>
    <row r="34" spans="2:43" x14ac:dyDescent="0.25">
      <c r="H34" s="262"/>
      <c r="I34" s="263"/>
      <c r="J34" s="263"/>
      <c r="K34" s="263"/>
      <c r="L34" s="263"/>
      <c r="M34" s="263"/>
      <c r="N34" s="263"/>
      <c r="O34" s="263"/>
      <c r="P34" s="263"/>
      <c r="Q34" s="264"/>
      <c r="R34" s="262"/>
      <c r="S34" s="263"/>
      <c r="T34" s="263"/>
      <c r="U34" s="264"/>
      <c r="V34" s="262"/>
      <c r="W34" s="263"/>
      <c r="X34" s="263"/>
      <c r="Y34" s="264"/>
      <c r="Z34" s="262"/>
      <c r="AA34" s="263"/>
      <c r="AB34" s="263"/>
      <c r="AC34" s="263"/>
      <c r="AD34" s="263"/>
      <c r="AE34" s="263"/>
      <c r="AF34" s="263"/>
      <c r="AG34" s="263"/>
      <c r="AH34" s="263"/>
      <c r="AI34" s="264"/>
      <c r="AJ34" s="262"/>
      <c r="AK34" s="263"/>
      <c r="AL34" s="263"/>
      <c r="AM34" s="264"/>
      <c r="AN34" s="262"/>
      <c r="AO34" s="263"/>
      <c r="AP34" s="263"/>
      <c r="AQ34" s="264"/>
    </row>
    <row r="35" spans="2:43" x14ac:dyDescent="0.25">
      <c r="B35" s="1032"/>
      <c r="C35" s="925"/>
      <c r="D35" s="925"/>
      <c r="E35" s="925"/>
      <c r="AM35" s="265" t="s">
        <v>1797</v>
      </c>
      <c r="AN35" s="55" t="str">
        <f>'B-1-1-2'!AL25</f>
        <v>B-1-1-2-3</v>
      </c>
    </row>
  </sheetData>
  <mergeCells count="85">
    <mergeCell ref="BB26:BF26"/>
    <mergeCell ref="AL24:AP24"/>
    <mergeCell ref="AW21:BA21"/>
    <mergeCell ref="AL26:AP26"/>
    <mergeCell ref="AG21:AK21"/>
    <mergeCell ref="AG22:AK22"/>
    <mergeCell ref="BB24:BF24"/>
    <mergeCell ref="AW23:BA23"/>
    <mergeCell ref="AQ22:AV22"/>
    <mergeCell ref="BB21:BF21"/>
    <mergeCell ref="AW26:BA26"/>
    <mergeCell ref="AL21:AP21"/>
    <mergeCell ref="G9:Z11"/>
    <mergeCell ref="AB24:AF24"/>
    <mergeCell ref="B33:E33"/>
    <mergeCell ref="AG19:AK20"/>
    <mergeCell ref="B26:E26"/>
    <mergeCell ref="AG24:AK24"/>
    <mergeCell ref="B31:E31"/>
    <mergeCell ref="I21:P21"/>
    <mergeCell ref="B12:E12"/>
    <mergeCell ref="B21:E21"/>
    <mergeCell ref="I23:P23"/>
    <mergeCell ref="B14:E14"/>
    <mergeCell ref="B23:E23"/>
    <mergeCell ref="B13:E13"/>
    <mergeCell ref="G22:H22"/>
    <mergeCell ref="U24:AA24"/>
    <mergeCell ref="B35:E35"/>
    <mergeCell ref="B16:E16"/>
    <mergeCell ref="I19:P20"/>
    <mergeCell ref="B25:E25"/>
    <mergeCell ref="Q19:T20"/>
    <mergeCell ref="H28:Y28"/>
    <mergeCell ref="B27:E27"/>
    <mergeCell ref="B18:E18"/>
    <mergeCell ref="G24:H24"/>
    <mergeCell ref="Q23:T23"/>
    <mergeCell ref="B29:E29"/>
    <mergeCell ref="G19:H20"/>
    <mergeCell ref="U21:AA21"/>
    <mergeCell ref="Q21:T21"/>
    <mergeCell ref="I22:P22"/>
    <mergeCell ref="B22:E22"/>
    <mergeCell ref="B6:E6"/>
    <mergeCell ref="AB20:AF20"/>
    <mergeCell ref="B15:E15"/>
    <mergeCell ref="B24:E24"/>
    <mergeCell ref="BB23:BF23"/>
    <mergeCell ref="B17:E17"/>
    <mergeCell ref="AW22:BA22"/>
    <mergeCell ref="B19:E19"/>
    <mergeCell ref="AG23:AK23"/>
    <mergeCell ref="AQ19:AV20"/>
    <mergeCell ref="U20:AA20"/>
    <mergeCell ref="B20:E20"/>
    <mergeCell ref="U23:AA23"/>
    <mergeCell ref="BB19:BF20"/>
    <mergeCell ref="BB22:BF22"/>
    <mergeCell ref="AL22:AP22"/>
    <mergeCell ref="Z28:AQ28"/>
    <mergeCell ref="AB23:AF23"/>
    <mergeCell ref="AQ26:AV26"/>
    <mergeCell ref="AL23:AP23"/>
    <mergeCell ref="B4:E4"/>
    <mergeCell ref="AQ23:AV23"/>
    <mergeCell ref="U22:AA22"/>
    <mergeCell ref="AB22:AF22"/>
    <mergeCell ref="Q24:T24"/>
    <mergeCell ref="AB21:AF21"/>
    <mergeCell ref="AL19:AP20"/>
    <mergeCell ref="I24:P24"/>
    <mergeCell ref="B8:E8"/>
    <mergeCell ref="B10:E10"/>
    <mergeCell ref="G7:BO7"/>
    <mergeCell ref="AQ21:AV21"/>
    <mergeCell ref="AW19:BA20"/>
    <mergeCell ref="G26:AF26"/>
    <mergeCell ref="Q22:T22"/>
    <mergeCell ref="AG26:AK26"/>
    <mergeCell ref="U19:AF19"/>
    <mergeCell ref="AW24:BA24"/>
    <mergeCell ref="G21:H21"/>
    <mergeCell ref="G23:H23"/>
    <mergeCell ref="AQ24:AV24"/>
  </mergeCells>
  <hyperlinks>
    <hyperlink ref="B4" location="PANDUAN!A1" display="PANDUAN" xr:uid="{00000000-0004-0000-1300-000000000000}"/>
    <hyperlink ref="B6" location="'EWS DIRECTORY'!A1" display="EWS DIRECTORY" xr:uid="{00000000-0004-0000-1300-000001000000}"/>
    <hyperlink ref="B8" location="'DATA PEMICU'!A1" display="DATA PEMICU" xr:uid="{00000000-0004-0000-1300-000002000000}"/>
    <hyperlink ref="B10" location="'DATA PENGUJI'!A1" display="DATA PENGUJI" xr:uid="{00000000-0004-0000-1300-000003000000}"/>
    <hyperlink ref="B12" location="'MAIN LEVEL'!A1" display="MAIN LEVEL" xr:uid="{00000000-0004-0000-1300-000004000000}"/>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41">
    <tabColor theme="4" tint="-0.249977111117893"/>
  </sheetPr>
  <dimension ref="A1:BO35"/>
  <sheetViews>
    <sheetView topLeftCell="B1" zoomScaleNormal="100" workbookViewId="0">
      <selection activeCell="AQ18" sqref="AQ18:AU18"/>
    </sheetView>
  </sheetViews>
  <sheetFormatPr defaultColWidth="8.88671875" defaultRowHeight="13.8" x14ac:dyDescent="0.25"/>
  <cols>
    <col min="1" max="1" width="3" style="396" hidden="1" customWidth="1"/>
    <col min="2" max="5" width="3.88671875" style="397" customWidth="1"/>
    <col min="6" max="6" width="3.88671875" style="110" customWidth="1"/>
    <col min="7" max="67" width="2.88671875" customWidth="1"/>
  </cols>
  <sheetData>
    <row r="1" spans="2:67" x14ac:dyDescent="0.25">
      <c r="G1" s="178"/>
      <c r="H1" s="55"/>
      <c r="I1" s="55"/>
      <c r="J1" s="55"/>
      <c r="K1" s="55"/>
      <c r="L1" s="55"/>
      <c r="M1" s="55"/>
      <c r="N1" s="55"/>
    </row>
    <row r="2" spans="2:67" x14ac:dyDescent="0.25">
      <c r="G2" s="55" t="s">
        <v>1674</v>
      </c>
      <c r="H2" s="55"/>
      <c r="I2" s="55"/>
      <c r="J2" s="55"/>
      <c r="K2" s="55"/>
      <c r="L2" s="55"/>
      <c r="M2" s="55"/>
      <c r="N2" s="55"/>
    </row>
    <row r="3" spans="2:67" x14ac:dyDescent="0.25">
      <c r="B3" s="398"/>
      <c r="C3" s="398"/>
      <c r="D3" s="398"/>
      <c r="E3" s="398"/>
      <c r="G3" s="55"/>
      <c r="H3" s="55"/>
      <c r="I3" s="55"/>
      <c r="J3" s="55"/>
      <c r="K3" s="55"/>
      <c r="L3" s="55"/>
      <c r="M3" s="55"/>
      <c r="N3" s="55"/>
    </row>
    <row r="4" spans="2:67" x14ac:dyDescent="0.25">
      <c r="B4" s="924" t="s">
        <v>79</v>
      </c>
      <c r="C4" s="925"/>
      <c r="D4" s="925"/>
      <c r="E4" s="925"/>
      <c r="G4" s="55"/>
      <c r="H4" s="55"/>
      <c r="I4" s="55"/>
      <c r="J4" s="55"/>
      <c r="K4" s="55"/>
      <c r="L4" s="55"/>
      <c r="M4" s="55"/>
      <c r="N4" s="55"/>
      <c r="BG4" s="58"/>
      <c r="BH4" s="58"/>
      <c r="BI4" s="58"/>
      <c r="BJ4" s="58"/>
      <c r="BK4" s="58"/>
      <c r="BL4" s="58"/>
      <c r="BM4" s="58"/>
      <c r="BN4" s="58"/>
      <c r="BO4" s="58"/>
    </row>
    <row r="5" spans="2:67" x14ac:dyDescent="0.25">
      <c r="B5" s="398"/>
      <c r="C5" s="398"/>
      <c r="D5" s="398"/>
      <c r="E5" s="398"/>
      <c r="G5" s="55"/>
      <c r="H5" s="55"/>
      <c r="I5" s="55"/>
      <c r="J5" s="55"/>
      <c r="K5" s="55"/>
      <c r="L5" s="55"/>
      <c r="M5" s="55"/>
      <c r="N5" s="55"/>
    </row>
    <row r="6" spans="2:67" x14ac:dyDescent="0.25">
      <c r="B6" s="924" t="s">
        <v>87</v>
      </c>
      <c r="C6" s="925"/>
      <c r="D6" s="925"/>
      <c r="E6" s="925"/>
      <c r="G6" s="55"/>
      <c r="H6" s="55"/>
      <c r="I6" s="55"/>
      <c r="J6" s="55"/>
      <c r="K6" s="55"/>
      <c r="L6" s="55"/>
      <c r="M6" s="55"/>
      <c r="N6" s="55"/>
    </row>
    <row r="7" spans="2:67" x14ac:dyDescent="0.25">
      <c r="B7" s="398"/>
      <c r="C7" s="398"/>
      <c r="D7" s="398"/>
      <c r="E7" s="398"/>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940"/>
      <c r="AT7" s="940"/>
      <c r="AU7" s="940"/>
      <c r="AV7" s="58"/>
      <c r="AW7" s="58"/>
      <c r="AX7" s="58"/>
      <c r="AY7" s="58"/>
      <c r="AZ7" s="58"/>
      <c r="BA7" s="58"/>
      <c r="BB7" s="58"/>
      <c r="BC7" s="58"/>
      <c r="BD7" s="58"/>
      <c r="BE7" s="58"/>
      <c r="BF7" s="58"/>
    </row>
    <row r="8" spans="2:67" x14ac:dyDescent="0.25">
      <c r="B8" s="924" t="s">
        <v>94</v>
      </c>
      <c r="C8" s="925"/>
      <c r="D8" s="925"/>
      <c r="E8" s="925"/>
      <c r="G8" s="55"/>
      <c r="H8" s="55"/>
      <c r="I8" s="55"/>
      <c r="J8" s="55"/>
      <c r="K8" s="55"/>
      <c r="L8" s="55"/>
      <c r="M8" s="55"/>
      <c r="N8" s="55"/>
    </row>
    <row r="9" spans="2:67" x14ac:dyDescent="0.25">
      <c r="B9" s="398"/>
      <c r="C9" s="398"/>
      <c r="D9" s="398"/>
      <c r="E9" s="398"/>
      <c r="G9" s="999" t="str">
        <f>'B-1-1-2'!N26</f>
        <v>Penyerahan barang/jasa yang tidak terutang PPN</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274"/>
      <c r="AJ9" s="274"/>
      <c r="AK9" s="274"/>
      <c r="AL9" s="274"/>
      <c r="AM9" s="274"/>
      <c r="AN9" s="274"/>
      <c r="AO9" s="474"/>
      <c r="AP9" s="474"/>
      <c r="AQ9" s="474"/>
      <c r="AR9" s="474"/>
      <c r="AS9" s="474"/>
      <c r="AT9" s="303"/>
    </row>
    <row r="10" spans="2:67" x14ac:dyDescent="0.25">
      <c r="B10" s="924" t="s">
        <v>101</v>
      </c>
      <c r="C10" s="925"/>
      <c r="D10" s="925"/>
      <c r="E10" s="925"/>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O10" s="55"/>
      <c r="AP10" s="55"/>
      <c r="AQ10" s="55"/>
      <c r="AR10" s="55"/>
      <c r="AS10" s="55"/>
      <c r="AT10" s="304"/>
    </row>
    <row r="11" spans="2:67"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263"/>
      <c r="AJ11" s="263"/>
      <c r="AK11" s="263"/>
      <c r="AL11" s="263"/>
      <c r="AM11" s="263"/>
      <c r="AN11" s="263"/>
      <c r="AO11" s="475"/>
      <c r="AP11" s="475"/>
      <c r="AQ11" s="475"/>
      <c r="AR11" s="475"/>
      <c r="AS11" s="475"/>
      <c r="AT11" s="305"/>
    </row>
    <row r="12" spans="2:67" x14ac:dyDescent="0.25">
      <c r="B12" s="924" t="s">
        <v>106</v>
      </c>
      <c r="C12" s="925"/>
      <c r="D12" s="925"/>
      <c r="E12" s="925"/>
      <c r="G12" s="254"/>
      <c r="H12" s="254"/>
      <c r="I12" s="254"/>
      <c r="J12" s="254"/>
      <c r="K12" s="254"/>
      <c r="L12" s="254"/>
      <c r="M12" s="254"/>
      <c r="N12" s="254"/>
    </row>
    <row r="13" spans="2:67" x14ac:dyDescent="0.25">
      <c r="B13" s="962" t="str">
        <f>HYPERLINK("#'"&amp;'EWS DIRECTORY'!$J$13&amp;"'!A1",'EWS DIRECTORY'!$J$13)</f>
        <v>B-1</v>
      </c>
      <c r="C13" s="925"/>
      <c r="D13" s="925"/>
      <c r="E13" s="925"/>
      <c r="G13" s="55" t="s">
        <v>1680</v>
      </c>
      <c r="H13" s="55"/>
      <c r="I13" s="254"/>
      <c r="J13" s="254"/>
      <c r="K13" s="254"/>
      <c r="L13" s="254"/>
      <c r="M13" s="254"/>
      <c r="N13" s="254"/>
    </row>
    <row r="14" spans="2:67" x14ac:dyDescent="0.25">
      <c r="B14" s="931" t="str">
        <f>HYPERLINK("#'"&amp;'EWS DIRECTORY'!$J$14&amp;"'!A1",'EWS DIRECTORY'!$J$14)</f>
        <v>B-1-1</v>
      </c>
      <c r="C14" s="925"/>
      <c r="D14" s="925"/>
      <c r="E14" s="925"/>
      <c r="G14" s="55"/>
      <c r="H14" s="55"/>
      <c r="I14" s="55"/>
      <c r="J14" s="254"/>
      <c r="K14" s="254"/>
      <c r="L14" s="254"/>
      <c r="M14" s="254"/>
      <c r="N14" s="254"/>
    </row>
    <row r="15" spans="2:67" x14ac:dyDescent="0.25">
      <c r="B15" s="929" t="str">
        <f>HYPERLINK("#'"&amp;'EWS DIRECTORY'!$J$15&amp;"'!A1",'EWS DIRECTORY'!$J$15)</f>
        <v>B-1-1-1</v>
      </c>
      <c r="C15" s="925"/>
      <c r="D15" s="925"/>
      <c r="E15" s="925"/>
    </row>
    <row r="16" spans="2:67" x14ac:dyDescent="0.25">
      <c r="B16" s="929" t="str">
        <f>HYPERLINK("#'"&amp;'EWS DIRECTORY'!$J$16&amp;"'!A1",'EWS DIRECTORY'!$J$16)</f>
        <v>B-1-1-2</v>
      </c>
      <c r="C16" s="925"/>
      <c r="D16" s="925"/>
      <c r="E16" s="925"/>
      <c r="G16" s="55" t="s">
        <v>1798</v>
      </c>
    </row>
    <row r="17" spans="2:47" x14ac:dyDescent="0.25">
      <c r="B17" s="1013" t="str">
        <f>HYPERLINK("#'"&amp;'EWS DIRECTORY'!$J$17&amp;"'!A1",'EWS DIRECTORY'!$J$17)</f>
        <v>B-1-1-2-1</v>
      </c>
      <c r="C17" s="1014"/>
      <c r="D17" s="1014"/>
      <c r="E17" s="1014"/>
      <c r="G17" s="55"/>
    </row>
    <row r="18" spans="2:47" x14ac:dyDescent="0.25">
      <c r="B18" s="1013" t="str">
        <f>HYPERLINK("#'"&amp;'EWS DIRECTORY'!$J$18&amp;"'!A1",'EWS DIRECTORY'!$J$18)</f>
        <v>B-1-1-2-2</v>
      </c>
      <c r="C18" s="1014"/>
      <c r="D18" s="1014"/>
      <c r="E18" s="1014"/>
      <c r="G18" s="1020" t="s">
        <v>1445</v>
      </c>
      <c r="H18" s="790"/>
      <c r="I18" s="1040" t="s">
        <v>1839</v>
      </c>
      <c r="J18" s="789"/>
      <c r="K18" s="789"/>
      <c r="L18" s="789"/>
      <c r="M18" s="789"/>
      <c r="N18" s="789"/>
      <c r="O18" s="789"/>
      <c r="P18" s="790"/>
      <c r="Q18" s="1023" t="s">
        <v>1833</v>
      </c>
      <c r="R18" s="789"/>
      <c r="S18" s="790"/>
      <c r="T18" s="1040" t="s">
        <v>1840</v>
      </c>
      <c r="U18" s="764"/>
      <c r="V18" s="764"/>
      <c r="W18" s="764"/>
      <c r="X18" s="764"/>
      <c r="Y18" s="764"/>
      <c r="Z18" s="764"/>
      <c r="AA18" s="764"/>
      <c r="AB18" s="764"/>
      <c r="AC18" s="764"/>
      <c r="AD18" s="764"/>
      <c r="AE18" s="765"/>
      <c r="AF18" s="1023" t="s">
        <v>1841</v>
      </c>
      <c r="AG18" s="789"/>
      <c r="AH18" s="789"/>
      <c r="AI18" s="789"/>
      <c r="AJ18" s="789"/>
      <c r="AK18" s="789"/>
      <c r="AL18" s="789"/>
      <c r="AM18" s="789"/>
      <c r="AN18" s="789"/>
      <c r="AO18" s="789"/>
      <c r="AP18" s="789"/>
      <c r="AQ18" s="789"/>
      <c r="AR18" s="789"/>
      <c r="AS18" s="789"/>
      <c r="AT18" s="789"/>
      <c r="AU18" s="790"/>
    </row>
    <row r="19" spans="2:47" ht="27.75" customHeight="1" x14ac:dyDescent="0.25">
      <c r="B19" s="1013" t="str">
        <f>HYPERLINK("#'"&amp;'EWS DIRECTORY'!$J$19&amp;"'!A1",'EWS DIRECTORY'!$J$19)</f>
        <v>B-1-1-2-3</v>
      </c>
      <c r="C19" s="1014"/>
      <c r="D19" s="1014"/>
      <c r="E19" s="1014"/>
      <c r="G19" s="806"/>
      <c r="H19" s="807"/>
      <c r="I19" s="806"/>
      <c r="J19" s="794"/>
      <c r="K19" s="794"/>
      <c r="L19" s="794"/>
      <c r="M19" s="794"/>
      <c r="N19" s="794"/>
      <c r="O19" s="794"/>
      <c r="P19" s="807"/>
      <c r="Q19" s="806"/>
      <c r="R19" s="794"/>
      <c r="S19" s="807"/>
      <c r="T19" s="1023" t="s">
        <v>1837</v>
      </c>
      <c r="U19" s="764"/>
      <c r="V19" s="764"/>
      <c r="W19" s="764"/>
      <c r="X19" s="764"/>
      <c r="Y19" s="764"/>
      <c r="Z19" s="765"/>
      <c r="AA19" s="1023" t="s">
        <v>1819</v>
      </c>
      <c r="AB19" s="764"/>
      <c r="AC19" s="764"/>
      <c r="AD19" s="764"/>
      <c r="AE19" s="765"/>
      <c r="AF19" s="806"/>
      <c r="AG19" s="794"/>
      <c r="AH19" s="794"/>
      <c r="AI19" s="794"/>
      <c r="AJ19" s="794"/>
      <c r="AK19" s="794"/>
      <c r="AL19" s="794"/>
      <c r="AM19" s="794"/>
      <c r="AN19" s="794"/>
      <c r="AO19" s="794"/>
      <c r="AP19" s="794"/>
      <c r="AQ19" s="794"/>
      <c r="AR19" s="794"/>
      <c r="AS19" s="794"/>
      <c r="AT19" s="794"/>
      <c r="AU19" s="807"/>
    </row>
    <row r="20" spans="2:47" x14ac:dyDescent="0.25">
      <c r="B20" s="927" t="str">
        <f>HYPERLINK("#'"&amp;'EWS DIRECTORY'!$J$20&amp;"'!A1",'EWS DIRECTORY'!$J$20)</f>
        <v>B-1-1-2-4</v>
      </c>
      <c r="C20" s="925"/>
      <c r="D20" s="925"/>
      <c r="E20" s="925"/>
      <c r="G20" s="1035" t="s">
        <v>1820</v>
      </c>
      <c r="H20" s="765"/>
      <c r="I20" s="1016" t="s">
        <v>1821</v>
      </c>
      <c r="J20" s="764"/>
      <c r="K20" s="764"/>
      <c r="L20" s="764"/>
      <c r="M20" s="764"/>
      <c r="N20" s="764"/>
      <c r="O20" s="764"/>
      <c r="P20" s="765"/>
      <c r="Q20" s="1016" t="s">
        <v>1822</v>
      </c>
      <c r="R20" s="764"/>
      <c r="S20" s="765"/>
      <c r="T20" s="1016" t="s">
        <v>1823</v>
      </c>
      <c r="U20" s="764"/>
      <c r="V20" s="764"/>
      <c r="W20" s="764"/>
      <c r="X20" s="764"/>
      <c r="Y20" s="764"/>
      <c r="Z20" s="765"/>
      <c r="AA20" s="1016" t="s">
        <v>1824</v>
      </c>
      <c r="AB20" s="764"/>
      <c r="AC20" s="764"/>
      <c r="AD20" s="764"/>
      <c r="AE20" s="765"/>
      <c r="AF20" s="1016" t="s">
        <v>1825</v>
      </c>
      <c r="AG20" s="764"/>
      <c r="AH20" s="764"/>
      <c r="AI20" s="764"/>
      <c r="AJ20" s="764"/>
      <c r="AK20" s="764"/>
      <c r="AL20" s="764"/>
      <c r="AM20" s="764"/>
      <c r="AN20" s="764"/>
      <c r="AO20" s="764"/>
      <c r="AP20" s="764"/>
      <c r="AQ20" s="764"/>
      <c r="AR20" s="764"/>
      <c r="AS20" s="764"/>
      <c r="AT20" s="764"/>
      <c r="AU20" s="765"/>
    </row>
    <row r="21" spans="2:47" x14ac:dyDescent="0.25">
      <c r="B21" s="929" t="str">
        <f>HYPERLINK("#'"&amp;'EWS DIRECTORY'!$J$21&amp;"'!A1",'EWS DIRECTORY'!$J$21)</f>
        <v>B-1-1-3</v>
      </c>
      <c r="C21" s="925"/>
      <c r="D21" s="925"/>
      <c r="E21" s="925"/>
      <c r="G21" s="1019">
        <v>1</v>
      </c>
      <c r="H21" s="765"/>
      <c r="I21" s="1033"/>
      <c r="J21" s="764"/>
      <c r="K21" s="764"/>
      <c r="L21" s="764"/>
      <c r="M21" s="764"/>
      <c r="N21" s="764"/>
      <c r="O21" s="764"/>
      <c r="P21" s="765"/>
      <c r="Q21" s="1033"/>
      <c r="R21" s="764"/>
      <c r="S21" s="765"/>
      <c r="T21" s="1028"/>
      <c r="U21" s="764"/>
      <c r="V21" s="764"/>
      <c r="W21" s="764"/>
      <c r="X21" s="764"/>
      <c r="Y21" s="764"/>
      <c r="Z21" s="765"/>
      <c r="AA21" s="1022"/>
      <c r="AB21" s="764"/>
      <c r="AC21" s="764"/>
      <c r="AD21" s="764"/>
      <c r="AE21" s="765"/>
      <c r="AF21" s="1059"/>
      <c r="AG21" s="764"/>
      <c r="AH21" s="764"/>
      <c r="AI21" s="764"/>
      <c r="AJ21" s="764"/>
      <c r="AK21" s="764"/>
      <c r="AL21" s="764"/>
      <c r="AM21" s="764"/>
      <c r="AN21" s="764"/>
      <c r="AO21" s="764"/>
      <c r="AP21" s="764"/>
      <c r="AQ21" s="764"/>
      <c r="AR21" s="764"/>
      <c r="AS21" s="764"/>
      <c r="AT21" s="764"/>
      <c r="AU21" s="765"/>
    </row>
    <row r="22" spans="2:47" x14ac:dyDescent="0.25">
      <c r="B22" s="929" t="str">
        <f>HYPERLINK("#'"&amp;'EWS DIRECTORY'!$J$22&amp;"'!A1",'EWS DIRECTORY'!$J$22)</f>
        <v>B-1-1-4</v>
      </c>
      <c r="C22" s="925"/>
      <c r="D22" s="925"/>
      <c r="E22" s="925"/>
      <c r="G22" s="1019">
        <v>2</v>
      </c>
      <c r="H22" s="765"/>
      <c r="I22" s="1034"/>
      <c r="J22" s="764"/>
      <c r="K22" s="764"/>
      <c r="L22" s="764"/>
      <c r="M22" s="764"/>
      <c r="N22" s="764"/>
      <c r="O22" s="764"/>
      <c r="P22" s="765"/>
      <c r="Q22" s="1044"/>
      <c r="R22" s="764"/>
      <c r="S22" s="764"/>
      <c r="T22" s="1024"/>
      <c r="U22" s="764"/>
      <c r="V22" s="764"/>
      <c r="W22" s="764"/>
      <c r="X22" s="764"/>
      <c r="Y22" s="764"/>
      <c r="Z22" s="765"/>
      <c r="AA22" s="1024"/>
      <c r="AB22" s="764"/>
      <c r="AC22" s="764"/>
      <c r="AD22" s="764"/>
      <c r="AE22" s="765"/>
      <c r="AF22" s="1060"/>
      <c r="AG22" s="764"/>
      <c r="AH22" s="764"/>
      <c r="AI22" s="764"/>
      <c r="AJ22" s="764"/>
      <c r="AK22" s="764"/>
      <c r="AL22" s="764"/>
      <c r="AM22" s="764"/>
      <c r="AN22" s="764"/>
      <c r="AO22" s="764"/>
      <c r="AP22" s="764"/>
      <c r="AQ22" s="764"/>
      <c r="AR22" s="764"/>
      <c r="AS22" s="764"/>
      <c r="AT22" s="764"/>
      <c r="AU22" s="765"/>
    </row>
    <row r="23" spans="2:47" x14ac:dyDescent="0.25">
      <c r="B23" s="929" t="str">
        <f>HYPERLINK("#'"&amp;'EWS DIRECTORY'!$J$23&amp;"'!A1",'EWS DIRECTORY'!$J$23)</f>
        <v>B-1-1-5</v>
      </c>
      <c r="C23" s="925"/>
      <c r="D23" s="925"/>
      <c r="E23" s="925"/>
      <c r="G23" s="1019">
        <v>3</v>
      </c>
      <c r="H23" s="765"/>
      <c r="I23" s="1034"/>
      <c r="J23" s="764"/>
      <c r="K23" s="764"/>
      <c r="L23" s="764"/>
      <c r="M23" s="764"/>
      <c r="N23" s="764"/>
      <c r="O23" s="764"/>
      <c r="P23" s="765"/>
      <c r="Q23" s="1044"/>
      <c r="R23" s="764"/>
      <c r="S23" s="764"/>
      <c r="T23" s="1024"/>
      <c r="U23" s="764"/>
      <c r="V23" s="764"/>
      <c r="W23" s="764"/>
      <c r="X23" s="764"/>
      <c r="Y23" s="764"/>
      <c r="Z23" s="765"/>
      <c r="AA23" s="1024"/>
      <c r="AB23" s="764"/>
      <c r="AC23" s="764"/>
      <c r="AD23" s="764"/>
      <c r="AE23" s="765"/>
      <c r="AF23" s="1060"/>
      <c r="AG23" s="764"/>
      <c r="AH23" s="764"/>
      <c r="AI23" s="764"/>
      <c r="AJ23" s="764"/>
      <c r="AK23" s="764"/>
      <c r="AL23" s="764"/>
      <c r="AM23" s="764"/>
      <c r="AN23" s="764"/>
      <c r="AO23" s="764"/>
      <c r="AP23" s="764"/>
      <c r="AQ23" s="764"/>
      <c r="AR23" s="764"/>
      <c r="AS23" s="764"/>
      <c r="AT23" s="764"/>
      <c r="AU23" s="765"/>
    </row>
    <row r="24" spans="2:47" x14ac:dyDescent="0.25">
      <c r="B24" s="929" t="str">
        <f>HYPERLINK("#'"&amp;'EWS DIRECTORY'!$J$24&amp;"'!A1",'EWS DIRECTORY'!$J$24)</f>
        <v>B-1-1-6</v>
      </c>
      <c r="C24" s="925"/>
      <c r="D24" s="925"/>
      <c r="E24" s="925"/>
      <c r="G24" s="342"/>
      <c r="H24" s="121"/>
      <c r="I24" s="343"/>
      <c r="J24" s="121"/>
      <c r="K24" s="121"/>
      <c r="L24" s="121"/>
      <c r="M24" s="121"/>
      <c r="N24" s="121"/>
      <c r="O24" s="121"/>
      <c r="P24" s="121"/>
      <c r="Q24" s="343"/>
      <c r="R24" s="121"/>
      <c r="S24" s="121"/>
      <c r="T24" s="122"/>
      <c r="U24" s="121"/>
      <c r="V24" s="121"/>
      <c r="W24" s="121"/>
      <c r="X24" s="121"/>
      <c r="Y24" s="121"/>
      <c r="Z24" s="121"/>
      <c r="AA24" s="122"/>
      <c r="AB24" s="121"/>
      <c r="AC24" s="121"/>
      <c r="AD24" s="121"/>
      <c r="AE24" s="121"/>
      <c r="AF24" s="529"/>
      <c r="AG24" s="525"/>
      <c r="AH24" s="525"/>
      <c r="AI24" s="525"/>
      <c r="AJ24" s="525"/>
      <c r="AK24" s="525"/>
      <c r="AL24" s="525"/>
      <c r="AM24" s="525"/>
      <c r="AN24" s="525"/>
      <c r="AO24" s="525"/>
      <c r="AP24" s="525"/>
      <c r="AQ24" s="525"/>
      <c r="AR24" s="525"/>
      <c r="AS24" s="525"/>
      <c r="AT24" s="525"/>
      <c r="AU24" s="525"/>
    </row>
    <row r="25" spans="2:47" x14ac:dyDescent="0.25">
      <c r="B25" s="929" t="str">
        <f>HYPERLINK("#'"&amp;'EWS DIRECTORY'!$J$25&amp;"'!A1",'EWS DIRECTORY'!$J$25)</f>
        <v>B-1-1-7</v>
      </c>
      <c r="C25" s="925"/>
      <c r="D25" s="925"/>
      <c r="E25" s="925"/>
      <c r="G25" s="1061" t="s">
        <v>1832</v>
      </c>
      <c r="H25" s="824"/>
      <c r="I25" s="824"/>
      <c r="J25" s="824"/>
      <c r="K25" s="824"/>
      <c r="L25" s="824"/>
      <c r="M25" s="824"/>
      <c r="N25" s="824"/>
      <c r="O25" s="824"/>
      <c r="P25" s="824"/>
      <c r="Q25" s="824"/>
      <c r="R25" s="824"/>
      <c r="S25" s="824"/>
      <c r="T25" s="824"/>
      <c r="U25" s="824"/>
      <c r="V25" s="824"/>
      <c r="W25" s="824"/>
      <c r="X25" s="824"/>
      <c r="Y25" s="824"/>
      <c r="Z25" s="824"/>
      <c r="AA25" s="824"/>
      <c r="AB25" s="824"/>
      <c r="AC25" s="824"/>
      <c r="AD25" s="824"/>
      <c r="AE25" s="825"/>
      <c r="AF25" s="1058">
        <f>SUM(AF21:AU24)</f>
        <v>0</v>
      </c>
      <c r="AG25" s="824"/>
      <c r="AH25" s="824"/>
      <c r="AI25" s="824"/>
      <c r="AJ25" s="824"/>
      <c r="AK25" s="824"/>
      <c r="AL25" s="824"/>
      <c r="AM25" s="824"/>
      <c r="AN25" s="824"/>
      <c r="AO25" s="824"/>
      <c r="AP25" s="824"/>
      <c r="AQ25" s="824"/>
      <c r="AR25" s="824"/>
      <c r="AS25" s="824"/>
      <c r="AT25" s="824"/>
      <c r="AU25" s="825"/>
    </row>
    <row r="26" spans="2:47" x14ac:dyDescent="0.25">
      <c r="B26" s="929" t="str">
        <f>HYPERLINK("#'"&amp;'EWS DIRECTORY'!$J$26&amp;"'!A1",'EWS DIRECTORY'!$J$26)</f>
        <v>B-1-1-8</v>
      </c>
      <c r="C26" s="925"/>
      <c r="D26" s="925"/>
      <c r="E26" s="925"/>
      <c r="G26" s="55"/>
    </row>
    <row r="27" spans="2:47" x14ac:dyDescent="0.25">
      <c r="B27" s="929" t="str">
        <f>HYPERLINK("#'"&amp;'EWS DIRECTORY'!$J$27&amp;"'!A1",'EWS DIRECTORY'!$J$27)</f>
        <v>B-1-1-9</v>
      </c>
      <c r="C27" s="925"/>
      <c r="D27" s="925"/>
      <c r="E27" s="925"/>
    </row>
    <row r="28" spans="2:47" x14ac:dyDescent="0.25">
      <c r="H28" s="976" t="s">
        <v>1795</v>
      </c>
      <c r="I28" s="824"/>
      <c r="J28" s="824"/>
      <c r="K28" s="824"/>
      <c r="L28" s="824"/>
      <c r="M28" s="824"/>
      <c r="N28" s="824"/>
      <c r="O28" s="824"/>
      <c r="P28" s="824"/>
      <c r="Q28" s="824"/>
      <c r="R28" s="824"/>
      <c r="S28" s="824"/>
      <c r="T28" s="824"/>
      <c r="U28" s="824"/>
      <c r="V28" s="824"/>
      <c r="W28" s="824"/>
      <c r="X28" s="824"/>
      <c r="Y28" s="825"/>
      <c r="Z28" s="976" t="s">
        <v>1796</v>
      </c>
      <c r="AA28" s="824"/>
      <c r="AB28" s="824"/>
      <c r="AC28" s="824"/>
      <c r="AD28" s="824"/>
      <c r="AE28" s="824"/>
      <c r="AF28" s="824"/>
      <c r="AG28" s="824"/>
      <c r="AH28" s="824"/>
      <c r="AI28" s="824"/>
      <c r="AJ28" s="824"/>
      <c r="AK28" s="824"/>
      <c r="AL28" s="824"/>
      <c r="AM28" s="824"/>
      <c r="AN28" s="824"/>
      <c r="AO28" s="824"/>
      <c r="AP28" s="824"/>
      <c r="AQ28" s="825"/>
    </row>
    <row r="29" spans="2:47" x14ac:dyDescent="0.25">
      <c r="B29" s="1032"/>
      <c r="C29" s="925"/>
      <c r="D29" s="925"/>
      <c r="E29" s="925"/>
      <c r="H29" s="257" t="s">
        <v>796</v>
      </c>
      <c r="I29" s="258"/>
      <c r="J29" s="258"/>
      <c r="K29" s="258"/>
      <c r="L29" s="258"/>
      <c r="M29" s="258"/>
      <c r="N29" s="258"/>
      <c r="O29" s="258"/>
      <c r="P29" s="258"/>
      <c r="Q29" s="259"/>
      <c r="R29" s="257" t="s">
        <v>1511</v>
      </c>
      <c r="S29" s="258"/>
      <c r="T29" s="258"/>
      <c r="U29" s="259"/>
      <c r="V29" s="257" t="s">
        <v>1510</v>
      </c>
      <c r="W29" s="258"/>
      <c r="X29" s="258"/>
      <c r="Y29" s="259"/>
      <c r="Z29" s="257" t="s">
        <v>796</v>
      </c>
      <c r="AA29" s="258"/>
      <c r="AB29" s="258"/>
      <c r="AC29" s="258"/>
      <c r="AD29" s="258"/>
      <c r="AE29" s="258"/>
      <c r="AF29" s="258"/>
      <c r="AG29" s="258"/>
      <c r="AH29" s="258"/>
      <c r="AI29" s="259"/>
      <c r="AJ29" s="257" t="s">
        <v>1511</v>
      </c>
      <c r="AK29" s="258"/>
      <c r="AL29" s="258"/>
      <c r="AM29" s="259"/>
      <c r="AN29" s="257" t="s">
        <v>1510</v>
      </c>
      <c r="AO29" s="258"/>
      <c r="AP29" s="258"/>
      <c r="AQ29" s="259"/>
    </row>
    <row r="30" spans="2:47" x14ac:dyDescent="0.25">
      <c r="H30" s="260"/>
      <c r="Q30" s="261"/>
      <c r="R30" s="260"/>
      <c r="U30" s="261"/>
      <c r="V30" s="260"/>
      <c r="Y30" s="261"/>
      <c r="Z30" s="260"/>
      <c r="AI30" s="261"/>
      <c r="AJ30" s="260"/>
      <c r="AM30" s="261"/>
      <c r="AN30" s="260"/>
      <c r="AQ30" s="261"/>
    </row>
    <row r="31" spans="2:47" x14ac:dyDescent="0.25">
      <c r="B31" s="1032"/>
      <c r="C31" s="925"/>
      <c r="D31" s="925"/>
      <c r="E31" s="925"/>
      <c r="H31" s="260"/>
      <c r="Q31" s="261"/>
      <c r="R31" s="260"/>
      <c r="U31" s="261"/>
      <c r="V31" s="260"/>
      <c r="Y31" s="261"/>
      <c r="Z31" s="260"/>
      <c r="AI31" s="261"/>
      <c r="AJ31" s="260"/>
      <c r="AM31" s="261"/>
      <c r="AN31" s="260"/>
      <c r="AQ31" s="261"/>
    </row>
    <row r="32" spans="2:47" x14ac:dyDescent="0.25">
      <c r="H32" s="260"/>
      <c r="Q32" s="261"/>
      <c r="R32" s="260"/>
      <c r="U32" s="261"/>
      <c r="V32" s="260"/>
      <c r="Y32" s="261"/>
      <c r="Z32" s="260"/>
      <c r="AI32" s="261"/>
      <c r="AJ32" s="260"/>
      <c r="AM32" s="261"/>
      <c r="AN32" s="260"/>
      <c r="AQ32" s="261"/>
    </row>
    <row r="33" spans="2:43" x14ac:dyDescent="0.25">
      <c r="B33" s="1032"/>
      <c r="C33" s="925"/>
      <c r="D33" s="925"/>
      <c r="E33" s="925"/>
      <c r="H33" s="260"/>
      <c r="Q33" s="261"/>
      <c r="R33" s="260"/>
      <c r="U33" s="261"/>
      <c r="V33" s="260"/>
      <c r="Y33" s="261"/>
      <c r="Z33" s="260"/>
      <c r="AI33" s="261"/>
      <c r="AJ33" s="260"/>
      <c r="AM33" s="261"/>
      <c r="AN33" s="260"/>
      <c r="AQ33" s="261"/>
    </row>
    <row r="34" spans="2:43" x14ac:dyDescent="0.25">
      <c r="H34" s="262"/>
      <c r="I34" s="263"/>
      <c r="J34" s="263"/>
      <c r="K34" s="263"/>
      <c r="L34" s="263"/>
      <c r="M34" s="263"/>
      <c r="N34" s="263"/>
      <c r="O34" s="263"/>
      <c r="P34" s="263"/>
      <c r="Q34" s="264"/>
      <c r="R34" s="262"/>
      <c r="S34" s="263"/>
      <c r="T34" s="263"/>
      <c r="U34" s="264"/>
      <c r="V34" s="262"/>
      <c r="W34" s="263"/>
      <c r="X34" s="263"/>
      <c r="Y34" s="264"/>
      <c r="Z34" s="262"/>
      <c r="AA34" s="263"/>
      <c r="AB34" s="263"/>
      <c r="AC34" s="263"/>
      <c r="AD34" s="263"/>
      <c r="AE34" s="263"/>
      <c r="AF34" s="263"/>
      <c r="AG34" s="263"/>
      <c r="AH34" s="263"/>
      <c r="AI34" s="264"/>
      <c r="AJ34" s="262"/>
      <c r="AK34" s="263"/>
      <c r="AL34" s="263"/>
      <c r="AM34" s="264"/>
      <c r="AN34" s="262"/>
      <c r="AO34" s="263"/>
      <c r="AP34" s="263"/>
      <c r="AQ34" s="264"/>
    </row>
    <row r="35" spans="2:43" x14ac:dyDescent="0.25">
      <c r="B35" s="1032"/>
      <c r="C35" s="925"/>
      <c r="D35" s="925"/>
      <c r="E35" s="925"/>
      <c r="AM35" s="265" t="s">
        <v>1797</v>
      </c>
      <c r="AN35" s="55" t="str">
        <f>'B-1-1-2'!AL26</f>
        <v>B-1-1-2-4</v>
      </c>
    </row>
  </sheetData>
  <mergeCells count="61">
    <mergeCell ref="G9:Z11"/>
    <mergeCell ref="T22:Z22"/>
    <mergeCell ref="AF18:AU19"/>
    <mergeCell ref="B6:E6"/>
    <mergeCell ref="G18:H19"/>
    <mergeCell ref="B15:E15"/>
    <mergeCell ref="B12:E12"/>
    <mergeCell ref="T18:AE18"/>
    <mergeCell ref="B14:E14"/>
    <mergeCell ref="B17:E17"/>
    <mergeCell ref="B8:E8"/>
    <mergeCell ref="B10:E10"/>
    <mergeCell ref="I18:P19"/>
    <mergeCell ref="AA22:AE22"/>
    <mergeCell ref="G21:H21"/>
    <mergeCell ref="AF20:AU20"/>
    <mergeCell ref="B33:E33"/>
    <mergeCell ref="B24:E24"/>
    <mergeCell ref="G23:H23"/>
    <mergeCell ref="B20:E20"/>
    <mergeCell ref="AA19:AE19"/>
    <mergeCell ref="T19:Z19"/>
    <mergeCell ref="B26:E26"/>
    <mergeCell ref="Q22:S22"/>
    <mergeCell ref="G25:AE25"/>
    <mergeCell ref="B21:E21"/>
    <mergeCell ref="Z28:AQ28"/>
    <mergeCell ref="I23:P23"/>
    <mergeCell ref="Q21:S21"/>
    <mergeCell ref="B23:E23"/>
    <mergeCell ref="G20:H20"/>
    <mergeCell ref="I20:P20"/>
    <mergeCell ref="B35:E35"/>
    <mergeCell ref="B4:E4"/>
    <mergeCell ref="B16:E16"/>
    <mergeCell ref="AF22:AU22"/>
    <mergeCell ref="B25:E25"/>
    <mergeCell ref="H28:Y28"/>
    <mergeCell ref="I22:P22"/>
    <mergeCell ref="B22:E22"/>
    <mergeCell ref="T20:Z20"/>
    <mergeCell ref="G7:AU7"/>
    <mergeCell ref="B31:E31"/>
    <mergeCell ref="Q18:S19"/>
    <mergeCell ref="B18:E18"/>
    <mergeCell ref="B27:E27"/>
    <mergeCell ref="AA20:AE20"/>
    <mergeCell ref="I21:P21"/>
    <mergeCell ref="AF25:AU25"/>
    <mergeCell ref="AA21:AE21"/>
    <mergeCell ref="B13:E13"/>
    <mergeCell ref="T21:Z21"/>
    <mergeCell ref="B29:E29"/>
    <mergeCell ref="B19:E19"/>
    <mergeCell ref="G22:H22"/>
    <mergeCell ref="AA23:AE23"/>
    <mergeCell ref="AF21:AU21"/>
    <mergeCell ref="Q20:S20"/>
    <mergeCell ref="T23:Z23"/>
    <mergeCell ref="Q23:S23"/>
    <mergeCell ref="AF23:AU23"/>
  </mergeCells>
  <hyperlinks>
    <hyperlink ref="B4" location="PANDUAN!A1" display="PANDUAN" xr:uid="{00000000-0004-0000-1400-000000000000}"/>
    <hyperlink ref="B6" location="'EWS DIRECTORY'!A1" display="EWS DIRECTORY" xr:uid="{00000000-0004-0000-1400-000001000000}"/>
    <hyperlink ref="B8" location="'DATA PEMICU'!A1" display="DATA PEMICU" xr:uid="{00000000-0004-0000-1400-000002000000}"/>
    <hyperlink ref="B10" location="'DATA PENGUJI'!A1" display="DATA PENGUJI" xr:uid="{00000000-0004-0000-1400-000003000000}"/>
    <hyperlink ref="B12" location="'MAIN LEVEL'!A1" display="MAIN LEVEL" xr:uid="{00000000-0004-0000-1400-000004000000}"/>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7">
    <tabColor theme="4" tint="-0.249977111117893"/>
  </sheetPr>
  <dimension ref="A2:BI53"/>
  <sheetViews>
    <sheetView topLeftCell="B10" zoomScaleNormal="100" workbookViewId="0">
      <selection activeCell="AQ18" sqref="AQ18:AU18"/>
    </sheetView>
  </sheetViews>
  <sheetFormatPr defaultColWidth="3.5546875" defaultRowHeight="13.8" x14ac:dyDescent="0.25"/>
  <cols>
    <col min="1" max="1" width="3" style="396" hidden="1" customWidth="1"/>
    <col min="2" max="5" width="3.88671875" style="397" customWidth="1"/>
    <col min="6" max="6" width="3.88671875" style="110" customWidth="1"/>
    <col min="7" max="50" width="3.6640625" style="254" customWidth="1"/>
    <col min="51" max="51" width="3.5546875" style="254" customWidth="1"/>
    <col min="52" max="16384" width="3.5546875" style="254"/>
  </cols>
  <sheetData>
    <row r="2" spans="2:50" x14ac:dyDescent="0.25">
      <c r="G2" s="55" t="s">
        <v>1674</v>
      </c>
      <c r="H2" s="55"/>
      <c r="I2" s="55"/>
      <c r="J2" s="55"/>
      <c r="K2" s="55"/>
      <c r="L2" s="55"/>
      <c r="M2" s="55"/>
      <c r="N2" s="55"/>
      <c r="AT2" s="443"/>
      <c r="AU2" s="443"/>
      <c r="AV2" s="443"/>
      <c r="AW2" s="443"/>
      <c r="AX2" s="443"/>
    </row>
    <row r="3" spans="2:50" x14ac:dyDescent="0.25">
      <c r="B3" s="398"/>
      <c r="C3" s="398"/>
      <c r="D3" s="398"/>
      <c r="E3" s="398"/>
      <c r="G3" s="55"/>
      <c r="H3" s="55"/>
      <c r="I3" s="55"/>
      <c r="J3" s="55"/>
      <c r="K3" s="55"/>
      <c r="L3" s="55"/>
      <c r="M3" s="55"/>
      <c r="N3" s="55"/>
      <c r="AT3" s="443"/>
      <c r="AU3" s="443"/>
      <c r="AV3" s="443"/>
      <c r="AW3" s="443"/>
      <c r="AX3" s="443"/>
    </row>
    <row r="4" spans="2:50" x14ac:dyDescent="0.25">
      <c r="B4" s="924" t="s">
        <v>79</v>
      </c>
      <c r="C4" s="925"/>
      <c r="D4" s="925"/>
      <c r="E4" s="925"/>
      <c r="G4" s="55"/>
      <c r="H4" s="55"/>
      <c r="I4" s="55"/>
      <c r="J4" s="55"/>
      <c r="K4" s="55"/>
      <c r="L4" s="55"/>
      <c r="M4" s="55"/>
      <c r="N4" s="55"/>
      <c r="AT4" s="443"/>
      <c r="AU4" s="443"/>
      <c r="AV4" s="443"/>
      <c r="AW4" s="443"/>
      <c r="AX4" s="443"/>
    </row>
    <row r="5" spans="2:50" x14ac:dyDescent="0.25">
      <c r="B5" s="398"/>
      <c r="C5" s="398"/>
      <c r="D5" s="398"/>
      <c r="E5" s="398"/>
      <c r="G5" s="55"/>
      <c r="H5" s="55"/>
      <c r="I5" s="55"/>
      <c r="J5" s="55"/>
      <c r="K5" s="55"/>
      <c r="L5" s="55"/>
      <c r="M5" s="55"/>
      <c r="N5" s="55"/>
      <c r="AT5" s="443"/>
      <c r="AU5" s="443"/>
      <c r="AV5" s="443"/>
      <c r="AW5" s="443"/>
      <c r="AX5" s="443"/>
    </row>
    <row r="6" spans="2:50" x14ac:dyDescent="0.25">
      <c r="B6" s="924" t="s">
        <v>87</v>
      </c>
      <c r="C6" s="925"/>
      <c r="D6" s="925"/>
      <c r="E6" s="925"/>
      <c r="G6" s="55"/>
      <c r="H6" s="55"/>
      <c r="I6" s="55"/>
      <c r="J6" s="55"/>
      <c r="K6" s="55"/>
      <c r="L6" s="55"/>
      <c r="M6" s="55"/>
      <c r="N6" s="55"/>
      <c r="AT6" s="443"/>
      <c r="AU6" s="443"/>
      <c r="AV6" s="443"/>
      <c r="AW6" s="443"/>
      <c r="AX6" s="443"/>
    </row>
    <row r="7" spans="2:50" ht="15" customHeight="1" x14ac:dyDescent="0.25">
      <c r="B7" s="398"/>
      <c r="C7" s="398"/>
      <c r="D7" s="398"/>
      <c r="E7" s="398"/>
      <c r="G7" s="996" t="s">
        <v>1774</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c r="AI7" s="792"/>
      <c r="AJ7" s="792"/>
      <c r="AK7" s="792"/>
      <c r="AL7" s="792"/>
      <c r="AM7" s="792"/>
      <c r="AN7" s="792"/>
      <c r="AO7" s="792"/>
      <c r="AP7" s="792"/>
      <c r="AQ7" s="792"/>
      <c r="AR7" s="792"/>
      <c r="AS7" s="58"/>
      <c r="AT7" s="443"/>
      <c r="AU7" s="443"/>
      <c r="AV7" s="443"/>
      <c r="AW7" s="443"/>
      <c r="AX7" s="443"/>
    </row>
    <row r="8" spans="2:50" x14ac:dyDescent="0.25">
      <c r="B8" s="924" t="s">
        <v>94</v>
      </c>
      <c r="C8" s="925"/>
      <c r="D8" s="925"/>
      <c r="E8" s="925"/>
      <c r="G8" s="55"/>
      <c r="H8" s="55"/>
      <c r="I8" s="55"/>
      <c r="J8" s="55"/>
      <c r="K8" s="55"/>
      <c r="L8" s="55"/>
      <c r="M8" s="55"/>
      <c r="N8" s="55"/>
      <c r="AT8" s="443"/>
      <c r="AU8" s="443"/>
      <c r="AV8" s="443"/>
      <c r="AW8" s="443"/>
      <c r="AX8" s="443"/>
    </row>
    <row r="9" spans="2:50" x14ac:dyDescent="0.25">
      <c r="B9" s="398"/>
      <c r="C9" s="398"/>
      <c r="D9" s="398"/>
      <c r="E9" s="398"/>
      <c r="G9" s="999" t="str">
        <f>"Rincian "&amp;'B-1'!G9&amp;" "&amp;'B-1-1'!M22</f>
        <v>Rincian Penjualan Lokal Berdasarkan equalisasi dengan Bukti Potong PPh 23, PPh 22</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c r="AU9" s="443"/>
      <c r="AV9" s="443"/>
      <c r="AW9" s="443"/>
      <c r="AX9" s="443"/>
    </row>
    <row r="10" spans="2:50" x14ac:dyDescent="0.25">
      <c r="B10" s="924" t="s">
        <v>101</v>
      </c>
      <c r="C10" s="925"/>
      <c r="D10" s="925"/>
      <c r="E10" s="925"/>
      <c r="G10" s="1001"/>
      <c r="H10" s="792"/>
      <c r="I10" s="792"/>
      <c r="J10" s="792"/>
      <c r="K10" s="792"/>
      <c r="L10" s="792"/>
      <c r="M10" s="792"/>
      <c r="N10" s="792"/>
      <c r="O10" s="792"/>
      <c r="P10" s="792"/>
      <c r="Q10" s="792"/>
      <c r="R10" s="792"/>
      <c r="S10" s="792"/>
      <c r="T10" s="792"/>
      <c r="U10" s="792"/>
      <c r="V10" s="792"/>
      <c r="W10" s="792"/>
      <c r="X10" s="792"/>
      <c r="Y10" s="792"/>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c r="AU10" s="443"/>
      <c r="AV10" s="443"/>
      <c r="AW10" s="443"/>
      <c r="AX10" s="443"/>
    </row>
    <row r="11" spans="2:50"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c r="AU11" s="443"/>
      <c r="AV11" s="443"/>
      <c r="AW11" s="443"/>
      <c r="AX11" s="443"/>
    </row>
    <row r="12" spans="2:50" x14ac:dyDescent="0.25">
      <c r="B12" s="924" t="s">
        <v>106</v>
      </c>
      <c r="C12" s="925"/>
      <c r="D12" s="925"/>
      <c r="E12" s="925"/>
      <c r="AT12" s="443"/>
      <c r="AU12" s="443"/>
      <c r="AV12" s="443"/>
      <c r="AW12" s="443"/>
      <c r="AX12" s="443"/>
    </row>
    <row r="13" spans="2:50" x14ac:dyDescent="0.25">
      <c r="B13" s="962" t="str">
        <f>HYPERLINK("#'"&amp;'EWS DIRECTORY'!$J$13&amp;"'!A1",'EWS DIRECTORY'!$J$13)</f>
        <v>B-1</v>
      </c>
      <c r="C13" s="925"/>
      <c r="D13" s="925"/>
      <c r="E13" s="925"/>
      <c r="G13" s="55" t="s">
        <v>1680</v>
      </c>
      <c r="H13" s="55"/>
      <c r="AT13" s="443"/>
      <c r="AU13" s="443"/>
      <c r="AV13" s="443"/>
      <c r="AW13" s="443"/>
      <c r="AX13" s="443"/>
    </row>
    <row r="14" spans="2:50" x14ac:dyDescent="0.25">
      <c r="B14" s="931" t="str">
        <f>HYPERLINK("#'"&amp;'EWS DIRECTORY'!$J$14&amp;"'!A1",'EWS DIRECTORY'!$J$14)</f>
        <v>B-1-1</v>
      </c>
      <c r="C14" s="925"/>
      <c r="D14" s="925"/>
      <c r="E14" s="925"/>
      <c r="G14" s="55"/>
      <c r="H14" s="55"/>
      <c r="AT14" s="443"/>
      <c r="AU14" s="443"/>
      <c r="AV14" s="443"/>
      <c r="AW14" s="443"/>
      <c r="AX14" s="443"/>
    </row>
    <row r="15" spans="2:50" x14ac:dyDescent="0.25">
      <c r="B15" s="929" t="str">
        <f>HYPERLINK("#'"&amp;'EWS DIRECTORY'!$J$15&amp;"'!A1",'EWS DIRECTORY'!$J$15)</f>
        <v>B-1-1-1</v>
      </c>
      <c r="C15" s="925"/>
      <c r="D15" s="925"/>
      <c r="E15" s="925"/>
      <c r="G15" s="55"/>
      <c r="H15" s="55"/>
      <c r="AT15" s="443"/>
      <c r="AU15" s="443"/>
      <c r="AV15" s="443"/>
      <c r="AW15" s="443"/>
      <c r="AX15" s="443"/>
    </row>
    <row r="16" spans="2:50" x14ac:dyDescent="0.25">
      <c r="B16" s="929" t="str">
        <f>HYPERLINK("#'"&amp;'EWS DIRECTORY'!$J$16&amp;"'!A1",'EWS DIRECTORY'!$J$16)</f>
        <v>B-1-1-2</v>
      </c>
      <c r="C16" s="925"/>
      <c r="D16" s="925"/>
      <c r="E16" s="925"/>
      <c r="G16" s="55"/>
      <c r="H16" s="55"/>
      <c r="AT16" s="443"/>
      <c r="AU16" s="443"/>
      <c r="AV16" s="443"/>
      <c r="AW16" s="443"/>
      <c r="AX16" s="443"/>
    </row>
    <row r="17" spans="1:61" x14ac:dyDescent="0.25">
      <c r="B17" s="927" t="str">
        <f>HYPERLINK("#'"&amp;'EWS DIRECTORY'!$J$21&amp;"'!A1",'EWS DIRECTORY'!$J$21)</f>
        <v>B-1-1-3</v>
      </c>
      <c r="C17" s="925"/>
      <c r="D17" s="925"/>
      <c r="E17" s="925"/>
      <c r="G17" s="55" t="s">
        <v>1681</v>
      </c>
      <c r="H17" s="55"/>
      <c r="I17" s="55"/>
      <c r="AT17" s="443"/>
      <c r="AU17" s="443"/>
      <c r="AV17" s="443"/>
      <c r="AW17" s="443"/>
      <c r="AX17" s="443"/>
    </row>
    <row r="18" spans="1:61" s="271" customFormat="1" x14ac:dyDescent="0.25">
      <c r="A18" s="396"/>
      <c r="B18" s="929" t="str">
        <f>HYPERLINK("#'"&amp;'EWS DIRECTORY'!$J$22&amp;"'!A1",'EWS DIRECTORY'!$J$22)</f>
        <v>B-1-1-4</v>
      </c>
      <c r="C18" s="896"/>
      <c r="D18" s="896"/>
      <c r="E18" s="896"/>
      <c r="F18" s="110"/>
      <c r="G18" s="55" t="s">
        <v>1744</v>
      </c>
      <c r="H18" s="55"/>
      <c r="I18" s="55" t="s">
        <v>1744</v>
      </c>
      <c r="J18" s="254"/>
      <c r="K18" s="254"/>
      <c r="L18" s="254"/>
      <c r="M18" s="254"/>
      <c r="N18" s="254"/>
      <c r="AT18" s="443"/>
      <c r="AU18" s="443"/>
      <c r="AV18" s="443"/>
      <c r="AW18" s="443"/>
      <c r="AX18" s="443"/>
    </row>
    <row r="19" spans="1:61" x14ac:dyDescent="0.25">
      <c r="B19" s="929" t="str">
        <f>HYPERLINK("#'"&amp;'EWS DIRECTORY'!$J$23&amp;"'!A1",'EWS DIRECTORY'!$J$23)</f>
        <v>B-1-1-5</v>
      </c>
      <c r="C19" s="925"/>
      <c r="D19" s="925"/>
      <c r="E19" s="925"/>
      <c r="AT19" s="443"/>
      <c r="AU19" s="443"/>
      <c r="AV19" s="443"/>
      <c r="AW19" s="443"/>
      <c r="AX19" s="443"/>
    </row>
    <row r="20" spans="1:61" ht="15.75" customHeight="1" x14ac:dyDescent="0.25">
      <c r="B20" s="929" t="str">
        <f>HYPERLINK("#'"&amp;'EWS DIRECTORY'!$J$24&amp;"'!A1",'EWS DIRECTORY'!$J$24)</f>
        <v>B-1-1-6</v>
      </c>
      <c r="C20" s="925"/>
      <c r="D20" s="925"/>
      <c r="E20" s="925"/>
      <c r="G20" s="55" t="s">
        <v>1798</v>
      </c>
      <c r="AT20" s="443"/>
      <c r="AU20" s="443"/>
      <c r="AV20" s="443"/>
      <c r="AW20" s="443"/>
      <c r="AX20" s="443"/>
    </row>
    <row r="21" spans="1:61" x14ac:dyDescent="0.25">
      <c r="B21" s="929" t="str">
        <f>HYPERLINK("#'"&amp;'EWS DIRECTORY'!$J$25&amp;"'!A1",'EWS DIRECTORY'!$J$25)</f>
        <v>B-1-1-7</v>
      </c>
      <c r="C21" s="925"/>
      <c r="D21" s="925"/>
      <c r="E21" s="925"/>
      <c r="G21" s="55"/>
      <c r="AT21" s="443"/>
      <c r="AU21" s="443"/>
      <c r="AV21" s="443"/>
      <c r="AW21" s="443"/>
      <c r="AX21" s="443"/>
    </row>
    <row r="22" spans="1:61" s="308" customFormat="1" x14ac:dyDescent="0.25">
      <c r="A22" s="396"/>
      <c r="B22" s="929" t="str">
        <f>HYPERLINK("#'"&amp;'EWS DIRECTORY'!$J$26&amp;"'!A1",'EWS DIRECTORY'!$J$26)</f>
        <v>B-1-1-8</v>
      </c>
      <c r="C22" s="1068"/>
      <c r="D22" s="1068"/>
      <c r="E22" s="1068"/>
      <c r="F22" s="110"/>
      <c r="G22" s="55"/>
      <c r="H22" s="1069" t="s">
        <v>1445</v>
      </c>
      <c r="I22" s="790"/>
      <c r="J22" s="1069" t="s">
        <v>1478</v>
      </c>
      <c r="K22" s="789"/>
      <c r="L22" s="789"/>
      <c r="M22" s="790"/>
      <c r="N22" s="1075" t="s">
        <v>1842</v>
      </c>
      <c r="O22" s="789"/>
      <c r="P22" s="789"/>
      <c r="Q22" s="789"/>
      <c r="R22" s="789"/>
      <c r="S22" s="789"/>
      <c r="T22" s="789"/>
      <c r="U22" s="790"/>
      <c r="V22" s="1075" t="s">
        <v>1843</v>
      </c>
      <c r="W22" s="789"/>
      <c r="X22" s="789"/>
      <c r="Y22" s="789"/>
      <c r="Z22" s="789"/>
      <c r="AA22" s="789"/>
      <c r="AB22" s="789"/>
      <c r="AC22" s="790"/>
      <c r="AD22" s="1074" t="s">
        <v>1844</v>
      </c>
      <c r="AE22" s="764"/>
      <c r="AF22" s="764"/>
      <c r="AG22" s="764"/>
      <c r="AH22" s="764"/>
      <c r="AI22" s="764"/>
      <c r="AJ22" s="764"/>
      <c r="AK22" s="764"/>
      <c r="AL22" s="764"/>
      <c r="AM22" s="764"/>
      <c r="AN22" s="765"/>
      <c r="AO22" s="1075" t="s">
        <v>1845</v>
      </c>
      <c r="AP22" s="789"/>
      <c r="AQ22" s="789"/>
      <c r="AR22" s="789"/>
      <c r="AS22" s="789"/>
      <c r="AT22" s="790"/>
      <c r="AU22" s="1073" t="s">
        <v>1846</v>
      </c>
      <c r="AV22" s="764"/>
      <c r="AW22" s="764"/>
      <c r="AX22" s="764"/>
      <c r="AY22" s="764"/>
      <c r="AZ22" s="764"/>
      <c r="BA22" s="764"/>
      <c r="BB22" s="764"/>
      <c r="BC22" s="764"/>
      <c r="BD22" s="764"/>
      <c r="BE22" s="765"/>
      <c r="BF22" s="1067" t="s">
        <v>1847</v>
      </c>
      <c r="BG22" s="1068"/>
      <c r="BH22" s="1068"/>
      <c r="BI22" s="1068"/>
    </row>
    <row r="23" spans="1:61" x14ac:dyDescent="0.25">
      <c r="B23" s="929" t="str">
        <f>HYPERLINK("#'"&amp;'EWS DIRECTORY'!$J$27&amp;"'!A1",'EWS DIRECTORY'!$J$27)</f>
        <v>B-1-1-9</v>
      </c>
      <c r="C23" s="925"/>
      <c r="D23" s="925"/>
      <c r="E23" s="925"/>
      <c r="G23" s="55"/>
      <c r="H23" s="804"/>
      <c r="I23" s="805"/>
      <c r="J23" s="804"/>
      <c r="K23" s="792"/>
      <c r="L23" s="792"/>
      <c r="M23" s="805"/>
      <c r="N23" s="804"/>
      <c r="O23" s="792"/>
      <c r="P23" s="792"/>
      <c r="Q23" s="792"/>
      <c r="R23" s="792"/>
      <c r="S23" s="792"/>
      <c r="T23" s="792"/>
      <c r="U23" s="805"/>
      <c r="V23" s="804"/>
      <c r="W23" s="792"/>
      <c r="X23" s="792"/>
      <c r="Y23" s="792"/>
      <c r="Z23" s="792"/>
      <c r="AA23" s="792"/>
      <c r="AB23" s="792"/>
      <c r="AC23" s="805"/>
      <c r="AD23" s="1073" t="s">
        <v>1848</v>
      </c>
      <c r="AE23" s="789"/>
      <c r="AF23" s="789"/>
      <c r="AG23" s="789"/>
      <c r="AH23" s="789"/>
      <c r="AI23" s="790"/>
      <c r="AJ23" s="1074" t="s">
        <v>1849</v>
      </c>
      <c r="AK23" s="789"/>
      <c r="AL23" s="789"/>
      <c r="AM23" s="789"/>
      <c r="AN23" s="790"/>
      <c r="AO23" s="804"/>
      <c r="AP23" s="792"/>
      <c r="AQ23" s="792"/>
      <c r="AR23" s="792"/>
      <c r="AS23" s="792"/>
      <c r="AT23" s="805"/>
      <c r="AU23" s="1073" t="s">
        <v>1794</v>
      </c>
      <c r="AV23" s="789"/>
      <c r="AW23" s="789"/>
      <c r="AX23" s="789"/>
      <c r="AY23" s="789"/>
      <c r="AZ23" s="790"/>
      <c r="BA23" s="1074" t="s">
        <v>1510</v>
      </c>
      <c r="BB23" s="789"/>
      <c r="BC23" s="789"/>
      <c r="BD23" s="789"/>
      <c r="BE23" s="790"/>
      <c r="BF23" s="804"/>
      <c r="BG23" s="792"/>
      <c r="BH23" s="792"/>
      <c r="BI23" s="792"/>
    </row>
    <row r="24" spans="1:61" x14ac:dyDescent="0.25">
      <c r="H24" s="804"/>
      <c r="I24" s="805"/>
      <c r="J24" s="804"/>
      <c r="K24" s="792"/>
      <c r="L24" s="792"/>
      <c r="M24" s="805"/>
      <c r="N24" s="804"/>
      <c r="O24" s="792"/>
      <c r="P24" s="792"/>
      <c r="Q24" s="792"/>
      <c r="R24" s="792"/>
      <c r="S24" s="792"/>
      <c r="T24" s="792"/>
      <c r="U24" s="805"/>
      <c r="V24" s="804"/>
      <c r="W24" s="792"/>
      <c r="X24" s="792"/>
      <c r="Y24" s="792"/>
      <c r="Z24" s="792"/>
      <c r="AA24" s="792"/>
      <c r="AB24" s="792"/>
      <c r="AC24" s="805"/>
      <c r="AD24" s="806"/>
      <c r="AE24" s="794"/>
      <c r="AF24" s="794"/>
      <c r="AG24" s="794"/>
      <c r="AH24" s="794"/>
      <c r="AI24" s="807"/>
      <c r="AJ24" s="806"/>
      <c r="AK24" s="794"/>
      <c r="AL24" s="794"/>
      <c r="AM24" s="794"/>
      <c r="AN24" s="807"/>
      <c r="AO24" s="804"/>
      <c r="AP24" s="792"/>
      <c r="AQ24" s="792"/>
      <c r="AR24" s="792"/>
      <c r="AS24" s="792"/>
      <c r="AT24" s="805"/>
      <c r="AU24" s="806"/>
      <c r="AV24" s="794"/>
      <c r="AW24" s="794"/>
      <c r="AX24" s="794"/>
      <c r="AY24" s="794"/>
      <c r="AZ24" s="807"/>
      <c r="BA24" s="806"/>
      <c r="BB24" s="794"/>
      <c r="BC24" s="794"/>
      <c r="BD24" s="794"/>
      <c r="BE24" s="807"/>
      <c r="BF24" s="804"/>
      <c r="BG24" s="792"/>
      <c r="BH24" s="792"/>
      <c r="BI24" s="792"/>
    </row>
    <row r="25" spans="1:61" ht="15" customHeight="1" x14ac:dyDescent="0.25">
      <c r="H25" s="980"/>
      <c r="I25" s="765"/>
      <c r="J25" s="979"/>
      <c r="K25" s="764"/>
      <c r="L25" s="764"/>
      <c r="M25" s="765"/>
      <c r="N25" s="980"/>
      <c r="O25" s="764"/>
      <c r="P25" s="764"/>
      <c r="Q25" s="764"/>
      <c r="R25" s="764"/>
      <c r="S25" s="764"/>
      <c r="T25" s="764"/>
      <c r="U25" s="765"/>
      <c r="V25" s="977"/>
      <c r="W25" s="764"/>
      <c r="X25" s="764"/>
      <c r="Y25" s="764"/>
      <c r="Z25" s="764"/>
      <c r="AA25" s="764"/>
      <c r="AB25" s="764"/>
      <c r="AC25" s="765"/>
      <c r="AD25" s="980"/>
      <c r="AE25" s="764"/>
      <c r="AF25" s="764"/>
      <c r="AG25" s="764"/>
      <c r="AH25" s="764"/>
      <c r="AI25" s="765"/>
      <c r="AJ25" s="1063"/>
      <c r="AK25" s="764"/>
      <c r="AL25" s="764"/>
      <c r="AM25" s="764"/>
      <c r="AN25" s="765"/>
      <c r="AO25" s="1063"/>
      <c r="AP25" s="764"/>
      <c r="AQ25" s="764"/>
      <c r="AR25" s="764"/>
      <c r="AS25" s="764"/>
      <c r="AT25" s="765"/>
      <c r="AU25" s="1064"/>
      <c r="AV25" s="764"/>
      <c r="AW25" s="764"/>
      <c r="AX25" s="764"/>
      <c r="AY25" s="764"/>
      <c r="AZ25" s="765"/>
      <c r="BA25" s="1062"/>
      <c r="BB25" s="764"/>
      <c r="BC25" s="764"/>
      <c r="BD25" s="764"/>
      <c r="BE25" s="765"/>
      <c r="BF25" s="1062"/>
      <c r="BG25" s="764"/>
      <c r="BH25" s="764"/>
      <c r="BI25" s="765"/>
    </row>
    <row r="26" spans="1:61" x14ac:dyDescent="0.25">
      <c r="H26" s="980"/>
      <c r="I26" s="765"/>
      <c r="J26" s="979"/>
      <c r="K26" s="764"/>
      <c r="L26" s="764"/>
      <c r="M26" s="765"/>
      <c r="N26" s="980"/>
      <c r="O26" s="764"/>
      <c r="P26" s="764"/>
      <c r="Q26" s="764"/>
      <c r="R26" s="764"/>
      <c r="S26" s="764"/>
      <c r="T26" s="764"/>
      <c r="U26" s="765"/>
      <c r="V26" s="977"/>
      <c r="W26" s="764"/>
      <c r="X26" s="764"/>
      <c r="Y26" s="764"/>
      <c r="Z26" s="764"/>
      <c r="AA26" s="764"/>
      <c r="AB26" s="764"/>
      <c r="AC26" s="765"/>
      <c r="AD26" s="980"/>
      <c r="AE26" s="764"/>
      <c r="AF26" s="764"/>
      <c r="AG26" s="764"/>
      <c r="AH26" s="764"/>
      <c r="AI26" s="765"/>
      <c r="AJ26" s="1063"/>
      <c r="AK26" s="764"/>
      <c r="AL26" s="764"/>
      <c r="AM26" s="764"/>
      <c r="AN26" s="765"/>
      <c r="AO26" s="1063"/>
      <c r="AP26" s="764"/>
      <c r="AQ26" s="764"/>
      <c r="AR26" s="764"/>
      <c r="AS26" s="764"/>
      <c r="AT26" s="765"/>
      <c r="AU26" s="1064"/>
      <c r="AV26" s="764"/>
      <c r="AW26" s="764"/>
      <c r="AX26" s="764"/>
      <c r="AY26" s="764"/>
      <c r="AZ26" s="765"/>
      <c r="BA26" s="1062"/>
      <c r="BB26" s="764"/>
      <c r="BC26" s="764"/>
      <c r="BD26" s="764"/>
      <c r="BE26" s="765"/>
      <c r="BF26" s="1062"/>
      <c r="BG26" s="764"/>
      <c r="BH26" s="764"/>
      <c r="BI26" s="765"/>
    </row>
    <row r="27" spans="1:61" x14ac:dyDescent="0.25">
      <c r="H27" s="980"/>
      <c r="I27" s="765"/>
      <c r="J27" s="979"/>
      <c r="K27" s="764"/>
      <c r="L27" s="764"/>
      <c r="M27" s="765"/>
      <c r="N27" s="980"/>
      <c r="O27" s="764"/>
      <c r="P27" s="764"/>
      <c r="Q27" s="764"/>
      <c r="R27" s="764"/>
      <c r="S27" s="764"/>
      <c r="T27" s="764"/>
      <c r="U27" s="765"/>
      <c r="V27" s="977"/>
      <c r="W27" s="764"/>
      <c r="X27" s="764"/>
      <c r="Y27" s="764"/>
      <c r="Z27" s="764"/>
      <c r="AA27" s="764"/>
      <c r="AB27" s="764"/>
      <c r="AC27" s="765"/>
      <c r="AD27" s="980"/>
      <c r="AE27" s="764"/>
      <c r="AF27" s="764"/>
      <c r="AG27" s="764"/>
      <c r="AH27" s="764"/>
      <c r="AI27" s="765"/>
      <c r="AJ27" s="1063"/>
      <c r="AK27" s="764"/>
      <c r="AL27" s="764"/>
      <c r="AM27" s="764"/>
      <c r="AN27" s="765"/>
      <c r="AO27" s="1063"/>
      <c r="AP27" s="764"/>
      <c r="AQ27" s="764"/>
      <c r="AR27" s="764"/>
      <c r="AS27" s="764"/>
      <c r="AT27" s="765"/>
      <c r="AU27" s="1064"/>
      <c r="AV27" s="764"/>
      <c r="AW27" s="764"/>
      <c r="AX27" s="764"/>
      <c r="AY27" s="764"/>
      <c r="AZ27" s="765"/>
      <c r="BA27" s="1062"/>
      <c r="BB27" s="764"/>
      <c r="BC27" s="764"/>
      <c r="BD27" s="764"/>
      <c r="BE27" s="765"/>
      <c r="BF27" s="1062"/>
      <c r="BG27" s="764"/>
      <c r="BH27" s="764"/>
      <c r="BI27" s="765"/>
    </row>
    <row r="28" spans="1:61" x14ac:dyDescent="0.25">
      <c r="B28" s="932"/>
      <c r="C28" s="925"/>
      <c r="D28" s="925"/>
      <c r="E28" s="925"/>
      <c r="H28" s="980"/>
      <c r="I28" s="765"/>
      <c r="J28" s="979"/>
      <c r="K28" s="764"/>
      <c r="L28" s="764"/>
      <c r="M28" s="765"/>
      <c r="N28" s="980"/>
      <c r="O28" s="764"/>
      <c r="P28" s="764"/>
      <c r="Q28" s="764"/>
      <c r="R28" s="764"/>
      <c r="S28" s="764"/>
      <c r="T28" s="764"/>
      <c r="U28" s="765"/>
      <c r="V28" s="977"/>
      <c r="W28" s="764"/>
      <c r="X28" s="764"/>
      <c r="Y28" s="764"/>
      <c r="Z28" s="764"/>
      <c r="AA28" s="764"/>
      <c r="AB28" s="764"/>
      <c r="AC28" s="765"/>
      <c r="AD28" s="980"/>
      <c r="AE28" s="764"/>
      <c r="AF28" s="764"/>
      <c r="AG28" s="764"/>
      <c r="AH28" s="764"/>
      <c r="AI28" s="765"/>
      <c r="AJ28" s="1063"/>
      <c r="AK28" s="764"/>
      <c r="AL28" s="764"/>
      <c r="AM28" s="764"/>
      <c r="AN28" s="765"/>
      <c r="AO28" s="1063"/>
      <c r="AP28" s="764"/>
      <c r="AQ28" s="764"/>
      <c r="AR28" s="764"/>
      <c r="AS28" s="764"/>
      <c r="AT28" s="765"/>
      <c r="AU28" s="1064"/>
      <c r="AV28" s="764"/>
      <c r="AW28" s="764"/>
      <c r="AX28" s="764"/>
      <c r="AY28" s="764"/>
      <c r="AZ28" s="765"/>
      <c r="BA28" s="1062"/>
      <c r="BB28" s="764"/>
      <c r="BC28" s="764"/>
      <c r="BD28" s="764"/>
      <c r="BE28" s="765"/>
      <c r="BF28" s="1062"/>
      <c r="BG28" s="764"/>
      <c r="BH28" s="764"/>
      <c r="BI28" s="765"/>
    </row>
    <row r="29" spans="1:61" x14ac:dyDescent="0.25">
      <c r="B29" s="399"/>
      <c r="C29" s="399"/>
      <c r="D29" s="399"/>
      <c r="E29" s="399"/>
      <c r="H29" s="980"/>
      <c r="I29" s="765"/>
      <c r="J29" s="979"/>
      <c r="K29" s="764"/>
      <c r="L29" s="764"/>
      <c r="M29" s="765"/>
      <c r="N29" s="980"/>
      <c r="O29" s="764"/>
      <c r="P29" s="764"/>
      <c r="Q29" s="764"/>
      <c r="R29" s="764"/>
      <c r="S29" s="764"/>
      <c r="T29" s="764"/>
      <c r="U29" s="765"/>
      <c r="V29" s="977"/>
      <c r="W29" s="764"/>
      <c r="X29" s="764"/>
      <c r="Y29" s="764"/>
      <c r="Z29" s="764"/>
      <c r="AA29" s="764"/>
      <c r="AB29" s="764"/>
      <c r="AC29" s="765"/>
      <c r="AD29" s="980"/>
      <c r="AE29" s="764"/>
      <c r="AF29" s="764"/>
      <c r="AG29" s="764"/>
      <c r="AH29" s="764"/>
      <c r="AI29" s="765"/>
      <c r="AJ29" s="1063"/>
      <c r="AK29" s="764"/>
      <c r="AL29" s="764"/>
      <c r="AM29" s="764"/>
      <c r="AN29" s="765"/>
      <c r="AO29" s="1063"/>
      <c r="AP29" s="764"/>
      <c r="AQ29" s="764"/>
      <c r="AR29" s="764"/>
      <c r="AS29" s="764"/>
      <c r="AT29" s="765"/>
      <c r="AU29" s="1064"/>
      <c r="AV29" s="764"/>
      <c r="AW29" s="764"/>
      <c r="AX29" s="764"/>
      <c r="AY29" s="764"/>
      <c r="AZ29" s="765"/>
      <c r="BA29" s="1062"/>
      <c r="BB29" s="764"/>
      <c r="BC29" s="764"/>
      <c r="BD29" s="764"/>
      <c r="BE29" s="765"/>
      <c r="BF29" s="1062"/>
      <c r="BG29" s="764"/>
      <c r="BH29" s="764"/>
      <c r="BI29" s="765"/>
    </row>
    <row r="30" spans="1:61" x14ac:dyDescent="0.25">
      <c r="B30" s="433"/>
      <c r="H30" s="980"/>
      <c r="I30" s="765"/>
      <c r="J30" s="979"/>
      <c r="K30" s="764"/>
      <c r="L30" s="764"/>
      <c r="M30" s="765"/>
      <c r="N30" s="980"/>
      <c r="O30" s="764"/>
      <c r="P30" s="764"/>
      <c r="Q30" s="764"/>
      <c r="R30" s="764"/>
      <c r="S30" s="764"/>
      <c r="T30" s="764"/>
      <c r="U30" s="765"/>
      <c r="V30" s="977"/>
      <c r="W30" s="764"/>
      <c r="X30" s="764"/>
      <c r="Y30" s="764"/>
      <c r="Z30" s="764"/>
      <c r="AA30" s="764"/>
      <c r="AB30" s="764"/>
      <c r="AC30" s="765"/>
      <c r="AD30" s="980"/>
      <c r="AE30" s="764"/>
      <c r="AF30" s="764"/>
      <c r="AG30" s="764"/>
      <c r="AH30" s="764"/>
      <c r="AI30" s="765"/>
      <c r="AJ30" s="1063"/>
      <c r="AK30" s="764"/>
      <c r="AL30" s="764"/>
      <c r="AM30" s="764"/>
      <c r="AN30" s="765"/>
      <c r="AO30" s="1063"/>
      <c r="AP30" s="764"/>
      <c r="AQ30" s="764"/>
      <c r="AR30" s="764"/>
      <c r="AS30" s="764"/>
      <c r="AT30" s="765"/>
      <c r="AU30" s="1064"/>
      <c r="AV30" s="764"/>
      <c r="AW30" s="764"/>
      <c r="AX30" s="764"/>
      <c r="AY30" s="764"/>
      <c r="AZ30" s="765"/>
      <c r="BA30" s="1062"/>
      <c r="BB30" s="764"/>
      <c r="BC30" s="764"/>
      <c r="BD30" s="764"/>
      <c r="BE30" s="765"/>
      <c r="BF30" s="1062"/>
      <c r="BG30" s="764"/>
      <c r="BH30" s="764"/>
      <c r="BI30" s="765"/>
    </row>
    <row r="31" spans="1:61" x14ac:dyDescent="0.25">
      <c r="B31" s="399"/>
      <c r="C31" s="399"/>
      <c r="D31" s="399"/>
      <c r="E31" s="399"/>
      <c r="H31" s="980"/>
      <c r="I31" s="765"/>
      <c r="J31" s="979"/>
      <c r="K31" s="764"/>
      <c r="L31" s="764"/>
      <c r="M31" s="765"/>
      <c r="N31" s="980"/>
      <c r="O31" s="764"/>
      <c r="P31" s="764"/>
      <c r="Q31" s="764"/>
      <c r="R31" s="764"/>
      <c r="S31" s="764"/>
      <c r="T31" s="764"/>
      <c r="U31" s="765"/>
      <c r="V31" s="977"/>
      <c r="W31" s="764"/>
      <c r="X31" s="764"/>
      <c r="Y31" s="764"/>
      <c r="Z31" s="764"/>
      <c r="AA31" s="764"/>
      <c r="AB31" s="764"/>
      <c r="AC31" s="765"/>
      <c r="AD31" s="980"/>
      <c r="AE31" s="764"/>
      <c r="AF31" s="764"/>
      <c r="AG31" s="764"/>
      <c r="AH31" s="764"/>
      <c r="AI31" s="765"/>
      <c r="AJ31" s="1063"/>
      <c r="AK31" s="764"/>
      <c r="AL31" s="764"/>
      <c r="AM31" s="764"/>
      <c r="AN31" s="765"/>
      <c r="AO31" s="1063"/>
      <c r="AP31" s="764"/>
      <c r="AQ31" s="764"/>
      <c r="AR31" s="764"/>
      <c r="AS31" s="764"/>
      <c r="AT31" s="765"/>
      <c r="AU31" s="1064"/>
      <c r="AV31" s="764"/>
      <c r="AW31" s="764"/>
      <c r="AX31" s="764"/>
      <c r="AY31" s="764"/>
      <c r="AZ31" s="765"/>
      <c r="BA31" s="1062"/>
      <c r="BB31" s="764"/>
      <c r="BC31" s="764"/>
      <c r="BD31" s="764"/>
      <c r="BE31" s="765"/>
      <c r="BF31" s="1062"/>
      <c r="BG31" s="764"/>
      <c r="BH31" s="764"/>
      <c r="BI31" s="765"/>
    </row>
    <row r="32" spans="1:61" x14ac:dyDescent="0.25">
      <c r="B32" s="433"/>
      <c r="H32" s="980"/>
      <c r="I32" s="765"/>
      <c r="J32" s="979"/>
      <c r="K32" s="764"/>
      <c r="L32" s="764"/>
      <c r="M32" s="765"/>
      <c r="N32" s="980"/>
      <c r="O32" s="764"/>
      <c r="P32" s="764"/>
      <c r="Q32" s="764"/>
      <c r="R32" s="764"/>
      <c r="S32" s="764"/>
      <c r="T32" s="764"/>
      <c r="U32" s="765"/>
      <c r="V32" s="977"/>
      <c r="W32" s="764"/>
      <c r="X32" s="764"/>
      <c r="Y32" s="764"/>
      <c r="Z32" s="764"/>
      <c r="AA32" s="764"/>
      <c r="AB32" s="764"/>
      <c r="AC32" s="765"/>
      <c r="AD32" s="980"/>
      <c r="AE32" s="764"/>
      <c r="AF32" s="764"/>
      <c r="AG32" s="764"/>
      <c r="AH32" s="764"/>
      <c r="AI32" s="765"/>
      <c r="AJ32" s="1063"/>
      <c r="AK32" s="764"/>
      <c r="AL32" s="764"/>
      <c r="AM32" s="764"/>
      <c r="AN32" s="765"/>
      <c r="AO32" s="1063"/>
      <c r="AP32" s="764"/>
      <c r="AQ32" s="764"/>
      <c r="AR32" s="764"/>
      <c r="AS32" s="764"/>
      <c r="AT32" s="765"/>
      <c r="AU32" s="1064"/>
      <c r="AV32" s="764"/>
      <c r="AW32" s="764"/>
      <c r="AX32" s="764"/>
      <c r="AY32" s="764"/>
      <c r="AZ32" s="765"/>
      <c r="BA32" s="1062"/>
      <c r="BB32" s="764"/>
      <c r="BC32" s="764"/>
      <c r="BD32" s="764"/>
      <c r="BE32" s="765"/>
      <c r="BF32" s="1062"/>
      <c r="BG32" s="764"/>
      <c r="BH32" s="764"/>
      <c r="BI32" s="765"/>
    </row>
    <row r="33" spans="2:61" ht="15" customHeight="1" x14ac:dyDescent="0.25">
      <c r="B33" s="399"/>
      <c r="C33" s="399"/>
      <c r="D33" s="399"/>
      <c r="E33" s="399"/>
      <c r="H33" s="980"/>
      <c r="I33" s="765"/>
      <c r="J33" s="979"/>
      <c r="K33" s="764"/>
      <c r="L33" s="764"/>
      <c r="M33" s="765"/>
      <c r="N33" s="980"/>
      <c r="O33" s="764"/>
      <c r="P33" s="764"/>
      <c r="Q33" s="764"/>
      <c r="R33" s="764"/>
      <c r="S33" s="764"/>
      <c r="T33" s="764"/>
      <c r="U33" s="765"/>
      <c r="V33" s="977"/>
      <c r="W33" s="764"/>
      <c r="X33" s="764"/>
      <c r="Y33" s="764"/>
      <c r="Z33" s="764"/>
      <c r="AA33" s="764"/>
      <c r="AB33" s="764"/>
      <c r="AC33" s="765"/>
      <c r="AD33" s="980"/>
      <c r="AE33" s="764"/>
      <c r="AF33" s="764"/>
      <c r="AG33" s="764"/>
      <c r="AH33" s="764"/>
      <c r="AI33" s="765"/>
      <c r="AJ33" s="1063"/>
      <c r="AK33" s="764"/>
      <c r="AL33" s="764"/>
      <c r="AM33" s="764"/>
      <c r="AN33" s="765"/>
      <c r="AO33" s="1063"/>
      <c r="AP33" s="764"/>
      <c r="AQ33" s="764"/>
      <c r="AR33" s="764"/>
      <c r="AS33" s="764"/>
      <c r="AT33" s="765"/>
      <c r="AU33" s="1064"/>
      <c r="AV33" s="764"/>
      <c r="AW33" s="764"/>
      <c r="AX33" s="764"/>
      <c r="AY33" s="764"/>
      <c r="AZ33" s="765"/>
      <c r="BA33" s="1062"/>
      <c r="BB33" s="764"/>
      <c r="BC33" s="764"/>
      <c r="BD33" s="764"/>
      <c r="BE33" s="765"/>
      <c r="BF33" s="1062"/>
      <c r="BG33" s="764"/>
      <c r="BH33" s="764"/>
      <c r="BI33" s="765"/>
    </row>
    <row r="34" spans="2:61" x14ac:dyDescent="0.25">
      <c r="B34" s="433"/>
      <c r="G34" s="223"/>
      <c r="H34" s="980"/>
      <c r="I34" s="765"/>
      <c r="J34" s="979"/>
      <c r="K34" s="764"/>
      <c r="L34" s="764"/>
      <c r="M34" s="765"/>
      <c r="N34" s="980"/>
      <c r="O34" s="764"/>
      <c r="P34" s="764"/>
      <c r="Q34" s="764"/>
      <c r="R34" s="764"/>
      <c r="S34" s="764"/>
      <c r="T34" s="764"/>
      <c r="U34" s="765"/>
      <c r="V34" s="977"/>
      <c r="W34" s="764"/>
      <c r="X34" s="764"/>
      <c r="Y34" s="764"/>
      <c r="Z34" s="764"/>
      <c r="AA34" s="764"/>
      <c r="AB34" s="764"/>
      <c r="AC34" s="765"/>
      <c r="AD34" s="980"/>
      <c r="AE34" s="764"/>
      <c r="AF34" s="764"/>
      <c r="AG34" s="764"/>
      <c r="AH34" s="764"/>
      <c r="AI34" s="765"/>
      <c r="AJ34" s="1063"/>
      <c r="AK34" s="764"/>
      <c r="AL34" s="764"/>
      <c r="AM34" s="764"/>
      <c r="AN34" s="765"/>
      <c r="AO34" s="1063"/>
      <c r="AP34" s="764"/>
      <c r="AQ34" s="764"/>
      <c r="AR34" s="764"/>
      <c r="AS34" s="764"/>
      <c r="AT34" s="765"/>
      <c r="AU34" s="1064"/>
      <c r="AV34" s="764"/>
      <c r="AW34" s="764"/>
      <c r="AX34" s="764"/>
      <c r="AY34" s="764"/>
      <c r="AZ34" s="765"/>
      <c r="BA34" s="1062"/>
      <c r="BB34" s="764"/>
      <c r="BC34" s="764"/>
      <c r="BD34" s="764"/>
      <c r="BE34" s="765"/>
      <c r="BF34" s="1062"/>
      <c r="BG34" s="764"/>
      <c r="BH34" s="764"/>
      <c r="BI34" s="765"/>
    </row>
    <row r="35" spans="2:61" x14ac:dyDescent="0.25">
      <c r="B35" s="399"/>
      <c r="C35" s="399"/>
      <c r="D35" s="399"/>
      <c r="E35" s="399"/>
      <c r="G35" s="223"/>
      <c r="H35" s="980"/>
      <c r="I35" s="765"/>
      <c r="J35" s="979"/>
      <c r="K35" s="764"/>
      <c r="L35" s="764"/>
      <c r="M35" s="765"/>
      <c r="N35" s="980"/>
      <c r="O35" s="764"/>
      <c r="P35" s="764"/>
      <c r="Q35" s="764"/>
      <c r="R35" s="764"/>
      <c r="S35" s="764"/>
      <c r="T35" s="764"/>
      <c r="U35" s="765"/>
      <c r="V35" s="977"/>
      <c r="W35" s="764"/>
      <c r="X35" s="764"/>
      <c r="Y35" s="764"/>
      <c r="Z35" s="764"/>
      <c r="AA35" s="764"/>
      <c r="AB35" s="764"/>
      <c r="AC35" s="765"/>
      <c r="AD35" s="980"/>
      <c r="AE35" s="764"/>
      <c r="AF35" s="764"/>
      <c r="AG35" s="764"/>
      <c r="AH35" s="764"/>
      <c r="AI35" s="765"/>
      <c r="AJ35" s="1063"/>
      <c r="AK35" s="764"/>
      <c r="AL35" s="764"/>
      <c r="AM35" s="764"/>
      <c r="AN35" s="765"/>
      <c r="AO35" s="1063"/>
      <c r="AP35" s="764"/>
      <c r="AQ35" s="764"/>
      <c r="AR35" s="764"/>
      <c r="AS35" s="764"/>
      <c r="AT35" s="765"/>
      <c r="AU35" s="1064"/>
      <c r="AV35" s="764"/>
      <c r="AW35" s="764"/>
      <c r="AX35" s="764"/>
      <c r="AY35" s="764"/>
      <c r="AZ35" s="765"/>
      <c r="BA35" s="1062"/>
      <c r="BB35" s="764"/>
      <c r="BC35" s="764"/>
      <c r="BD35" s="764"/>
      <c r="BE35" s="765"/>
      <c r="BF35" s="1062"/>
      <c r="BG35" s="764"/>
      <c r="BH35" s="764"/>
      <c r="BI35" s="765"/>
    </row>
    <row r="36" spans="2:61" x14ac:dyDescent="0.25">
      <c r="B36" s="433"/>
      <c r="G36" s="223"/>
      <c r="H36" s="980"/>
      <c r="I36" s="765"/>
      <c r="J36" s="979"/>
      <c r="K36" s="764"/>
      <c r="L36" s="764"/>
      <c r="M36" s="765"/>
      <c r="N36" s="980"/>
      <c r="O36" s="764"/>
      <c r="P36" s="764"/>
      <c r="Q36" s="764"/>
      <c r="R36" s="764"/>
      <c r="S36" s="764"/>
      <c r="T36" s="764"/>
      <c r="U36" s="765"/>
      <c r="V36" s="977"/>
      <c r="W36" s="764"/>
      <c r="X36" s="764"/>
      <c r="Y36" s="764"/>
      <c r="Z36" s="764"/>
      <c r="AA36" s="764"/>
      <c r="AB36" s="764"/>
      <c r="AC36" s="765"/>
      <c r="AD36" s="980"/>
      <c r="AE36" s="764"/>
      <c r="AF36" s="764"/>
      <c r="AG36" s="764"/>
      <c r="AH36" s="764"/>
      <c r="AI36" s="765"/>
      <c r="AJ36" s="1063"/>
      <c r="AK36" s="764"/>
      <c r="AL36" s="764"/>
      <c r="AM36" s="764"/>
      <c r="AN36" s="765"/>
      <c r="AO36" s="1063"/>
      <c r="AP36" s="764"/>
      <c r="AQ36" s="764"/>
      <c r="AR36" s="764"/>
      <c r="AS36" s="764"/>
      <c r="AT36" s="765"/>
      <c r="AU36" s="1064"/>
      <c r="AV36" s="764"/>
      <c r="AW36" s="764"/>
      <c r="AX36" s="764"/>
      <c r="AY36" s="764"/>
      <c r="AZ36" s="765"/>
      <c r="BA36" s="1062"/>
      <c r="BB36" s="764"/>
      <c r="BC36" s="764"/>
      <c r="BD36" s="764"/>
      <c r="BE36" s="765"/>
      <c r="BF36" s="1062"/>
      <c r="BG36" s="764"/>
      <c r="BH36" s="764"/>
      <c r="BI36" s="765"/>
    </row>
    <row r="37" spans="2:61" x14ac:dyDescent="0.25">
      <c r="B37" s="433"/>
      <c r="G37" s="223"/>
      <c r="H37" s="980"/>
      <c r="I37" s="765"/>
      <c r="J37" s="980"/>
      <c r="K37" s="764"/>
      <c r="L37" s="764"/>
      <c r="M37" s="765"/>
      <c r="N37" s="980"/>
      <c r="O37" s="764"/>
      <c r="P37" s="764"/>
      <c r="Q37" s="764"/>
      <c r="R37" s="764"/>
      <c r="S37" s="764"/>
      <c r="T37" s="764"/>
      <c r="U37" s="765"/>
      <c r="V37" s="977"/>
      <c r="W37" s="764"/>
      <c r="X37" s="764"/>
      <c r="Y37" s="764"/>
      <c r="Z37" s="764"/>
      <c r="AA37" s="764"/>
      <c r="AB37" s="764"/>
      <c r="AC37" s="765"/>
      <c r="AD37" s="980"/>
      <c r="AE37" s="764"/>
      <c r="AF37" s="764"/>
      <c r="AG37" s="764"/>
      <c r="AH37" s="764"/>
      <c r="AI37" s="765"/>
      <c r="AJ37" s="1063"/>
      <c r="AK37" s="764"/>
      <c r="AL37" s="764"/>
      <c r="AM37" s="764"/>
      <c r="AN37" s="765"/>
      <c r="AO37" s="1063"/>
      <c r="AP37" s="764"/>
      <c r="AQ37" s="764"/>
      <c r="AR37" s="764"/>
      <c r="AS37" s="764"/>
      <c r="AT37" s="765"/>
      <c r="AU37" s="1064"/>
      <c r="AV37" s="764"/>
      <c r="AW37" s="764"/>
      <c r="AX37" s="764"/>
      <c r="AY37" s="764"/>
      <c r="AZ37" s="765"/>
      <c r="BA37" s="1062"/>
      <c r="BB37" s="764"/>
      <c r="BC37" s="764"/>
      <c r="BD37" s="764"/>
      <c r="BE37" s="765"/>
      <c r="BF37" s="1062"/>
      <c r="BG37" s="764"/>
      <c r="BH37" s="764"/>
      <c r="BI37" s="765"/>
    </row>
    <row r="38" spans="2:61" x14ac:dyDescent="0.25">
      <c r="G38" s="223"/>
      <c r="H38" s="993"/>
      <c r="I38" s="765"/>
      <c r="J38" s="993"/>
      <c r="K38" s="764"/>
      <c r="L38" s="764"/>
      <c r="M38" s="765"/>
      <c r="N38" s="993"/>
      <c r="O38" s="764"/>
      <c r="P38" s="764"/>
      <c r="Q38" s="764"/>
      <c r="R38" s="764"/>
      <c r="S38" s="764"/>
      <c r="T38" s="764"/>
      <c r="U38" s="765"/>
      <c r="V38" s="986"/>
      <c r="W38" s="764"/>
      <c r="X38" s="764"/>
      <c r="Y38" s="764"/>
      <c r="Z38" s="764"/>
      <c r="AA38" s="764"/>
      <c r="AB38" s="764"/>
      <c r="AC38" s="765"/>
      <c r="AD38" s="993"/>
      <c r="AE38" s="764"/>
      <c r="AF38" s="764"/>
      <c r="AG38" s="764"/>
      <c r="AH38" s="764"/>
      <c r="AI38" s="765"/>
      <c r="AJ38" s="1065"/>
      <c r="AK38" s="764"/>
      <c r="AL38" s="764"/>
      <c r="AM38" s="764"/>
      <c r="AN38" s="765"/>
      <c r="AO38" s="1065"/>
      <c r="AP38" s="764"/>
      <c r="AQ38" s="764"/>
      <c r="AR38" s="764"/>
      <c r="AS38" s="764"/>
      <c r="AT38" s="765"/>
      <c r="AU38" s="1072"/>
      <c r="AV38" s="764"/>
      <c r="AW38" s="764"/>
      <c r="AX38" s="764"/>
      <c r="AY38" s="764"/>
      <c r="AZ38" s="765"/>
      <c r="BA38" s="1066"/>
      <c r="BB38" s="764"/>
      <c r="BC38" s="764"/>
      <c r="BD38" s="764"/>
      <c r="BE38" s="765"/>
      <c r="BF38" s="1066"/>
      <c r="BG38" s="764"/>
      <c r="BH38" s="764"/>
      <c r="BI38" s="765"/>
    </row>
    <row r="39" spans="2:61" x14ac:dyDescent="0.25">
      <c r="G39" s="223"/>
      <c r="H39" s="1071" t="s">
        <v>1850</v>
      </c>
      <c r="I39" s="764"/>
      <c r="J39" s="764"/>
      <c r="K39" s="764"/>
      <c r="L39" s="764"/>
      <c r="M39" s="764"/>
      <c r="N39" s="764"/>
      <c r="O39" s="764"/>
      <c r="P39" s="764"/>
      <c r="Q39" s="764"/>
      <c r="R39" s="764"/>
      <c r="S39" s="764"/>
      <c r="T39" s="764"/>
      <c r="U39" s="764"/>
      <c r="V39" s="764"/>
      <c r="W39" s="764"/>
      <c r="X39" s="764"/>
      <c r="Y39" s="764"/>
      <c r="Z39" s="764"/>
      <c r="AA39" s="764"/>
      <c r="AB39" s="764"/>
      <c r="AC39" s="764"/>
      <c r="AD39" s="764"/>
      <c r="AE39" s="764"/>
      <c r="AF39" s="764"/>
      <c r="AG39" s="764"/>
      <c r="AH39" s="764"/>
      <c r="AI39" s="765"/>
      <c r="AJ39" s="1070">
        <f>SUM(AJ25:AN38)</f>
        <v>0</v>
      </c>
      <c r="AK39" s="764"/>
      <c r="AL39" s="764"/>
      <c r="AM39" s="764"/>
      <c r="AN39" s="765"/>
      <c r="AO39" s="1012">
        <f>SUM(AO25:AT38)</f>
        <v>0</v>
      </c>
      <c r="AP39" s="764"/>
      <c r="AQ39" s="764"/>
      <c r="AR39" s="764"/>
      <c r="AS39" s="764"/>
      <c r="AT39" s="765"/>
      <c r="AU39" s="1072"/>
      <c r="AV39" s="764"/>
      <c r="AW39" s="764"/>
      <c r="AX39" s="764"/>
      <c r="AY39" s="764"/>
      <c r="AZ39" s="765"/>
      <c r="BA39" s="1066"/>
      <c r="BB39" s="764"/>
      <c r="BC39" s="764"/>
      <c r="BD39" s="764"/>
      <c r="BE39" s="765"/>
      <c r="BF39" s="1066"/>
      <c r="BG39" s="764"/>
      <c r="BH39" s="764"/>
      <c r="BI39" s="765"/>
    </row>
    <row r="40" spans="2:61" x14ac:dyDescent="0.25">
      <c r="G40" s="223"/>
      <c r="AT40" s="443"/>
      <c r="AU40" s="443"/>
      <c r="AV40" s="443"/>
      <c r="AW40" s="443"/>
      <c r="AX40" s="443"/>
    </row>
    <row r="41" spans="2:61" ht="15" customHeight="1" x14ac:dyDescent="0.25">
      <c r="G41" s="256"/>
      <c r="AS41" s="443"/>
      <c r="AT41" s="443"/>
      <c r="AU41" s="443"/>
      <c r="AV41" s="443"/>
      <c r="AW41" s="443"/>
      <c r="AX41" s="443"/>
    </row>
    <row r="42" spans="2:61" ht="15" customHeight="1" x14ac:dyDescent="0.25">
      <c r="G42" s="256"/>
      <c r="AS42" s="443"/>
      <c r="AT42" s="443"/>
      <c r="AU42" s="443"/>
      <c r="AV42" s="443"/>
      <c r="AW42" s="443"/>
      <c r="AX42" s="443"/>
    </row>
    <row r="43" spans="2:61" ht="15" customHeight="1" x14ac:dyDescent="0.25">
      <c r="G43" s="256"/>
      <c r="H43" s="976" t="s">
        <v>1795</v>
      </c>
      <c r="I43" s="824"/>
      <c r="J43" s="824"/>
      <c r="K43" s="824"/>
      <c r="L43" s="824"/>
      <c r="M43" s="824"/>
      <c r="N43" s="824"/>
      <c r="O43" s="824"/>
      <c r="P43" s="824"/>
      <c r="Q43" s="824"/>
      <c r="R43" s="824"/>
      <c r="S43" s="824"/>
      <c r="T43" s="824"/>
      <c r="U43" s="824"/>
      <c r="V43" s="824"/>
      <c r="W43" s="824"/>
      <c r="X43" s="824"/>
      <c r="Y43" s="825"/>
      <c r="Z43" s="976" t="s">
        <v>1796</v>
      </c>
      <c r="AA43" s="824"/>
      <c r="AB43" s="824"/>
      <c r="AC43" s="824"/>
      <c r="AD43" s="824"/>
      <c r="AE43" s="824"/>
      <c r="AF43" s="824"/>
      <c r="AG43" s="824"/>
      <c r="AH43" s="824"/>
      <c r="AI43" s="824"/>
      <c r="AJ43" s="824"/>
      <c r="AK43" s="824"/>
      <c r="AL43" s="824"/>
      <c r="AM43" s="824"/>
      <c r="AN43" s="824"/>
      <c r="AO43" s="824"/>
      <c r="AP43" s="824"/>
      <c r="AQ43" s="825"/>
      <c r="AS43" s="443"/>
      <c r="AT43" s="443"/>
      <c r="AU43" s="443"/>
      <c r="AV43" s="443"/>
      <c r="AW43" s="443"/>
      <c r="AX43" s="443"/>
    </row>
    <row r="44" spans="2:61" ht="15" customHeight="1" x14ac:dyDescent="0.25">
      <c r="G44" s="256"/>
      <c r="H44" s="257" t="s">
        <v>796</v>
      </c>
      <c r="I44" s="258"/>
      <c r="J44" s="258"/>
      <c r="K44" s="258"/>
      <c r="L44" s="258"/>
      <c r="M44" s="258"/>
      <c r="N44" s="258"/>
      <c r="O44" s="258"/>
      <c r="P44" s="258"/>
      <c r="Q44" s="259"/>
      <c r="R44" s="257" t="s">
        <v>1511</v>
      </c>
      <c r="S44" s="258"/>
      <c r="T44" s="258"/>
      <c r="U44" s="259"/>
      <c r="V44" s="257" t="s">
        <v>1510</v>
      </c>
      <c r="W44" s="258"/>
      <c r="X44" s="258"/>
      <c r="Y44" s="259"/>
      <c r="Z44" s="257" t="s">
        <v>796</v>
      </c>
      <c r="AA44" s="258"/>
      <c r="AB44" s="258"/>
      <c r="AC44" s="258"/>
      <c r="AD44" s="258"/>
      <c r="AE44" s="258"/>
      <c r="AF44" s="258"/>
      <c r="AG44" s="258"/>
      <c r="AH44" s="258"/>
      <c r="AI44" s="259"/>
      <c r="AJ44" s="257" t="s">
        <v>1511</v>
      </c>
      <c r="AK44" s="258"/>
      <c r="AL44" s="258"/>
      <c r="AM44" s="259"/>
      <c r="AN44" s="257" t="s">
        <v>1510</v>
      </c>
      <c r="AO44" s="258"/>
      <c r="AP44" s="258"/>
      <c r="AQ44" s="259"/>
      <c r="AS44" s="443"/>
      <c r="AT44" s="443"/>
      <c r="AU44" s="443"/>
      <c r="AV44" s="443"/>
      <c r="AW44" s="443"/>
      <c r="AX44" s="443"/>
    </row>
    <row r="45" spans="2:61" x14ac:dyDescent="0.25">
      <c r="H45" s="260"/>
      <c r="Q45" s="261"/>
      <c r="R45" s="260"/>
      <c r="U45" s="261"/>
      <c r="V45" s="260"/>
      <c r="Y45" s="261"/>
      <c r="Z45" s="260"/>
      <c r="AI45" s="261"/>
      <c r="AJ45" s="260"/>
      <c r="AM45" s="261"/>
      <c r="AN45" s="260"/>
      <c r="AQ45" s="261"/>
      <c r="AS45" s="443"/>
      <c r="AT45" s="443"/>
      <c r="AU45" s="443"/>
      <c r="AV45" s="443"/>
      <c r="AW45" s="443"/>
      <c r="AX45" s="443"/>
    </row>
    <row r="46" spans="2:61" x14ac:dyDescent="0.25">
      <c r="H46" s="260"/>
      <c r="Q46" s="261"/>
      <c r="R46" s="260"/>
      <c r="U46" s="261"/>
      <c r="V46" s="260"/>
      <c r="Y46" s="261"/>
      <c r="Z46" s="260"/>
      <c r="AI46" s="261"/>
      <c r="AJ46" s="260"/>
      <c r="AM46" s="261"/>
      <c r="AN46" s="260"/>
      <c r="AQ46" s="261"/>
      <c r="AS46" s="443"/>
      <c r="AT46" s="443"/>
      <c r="AU46" s="443"/>
      <c r="AV46" s="443"/>
      <c r="AW46" s="443"/>
      <c r="AX46" s="443"/>
    </row>
    <row r="47" spans="2:61" x14ac:dyDescent="0.25">
      <c r="H47" s="260"/>
      <c r="Q47" s="261"/>
      <c r="R47" s="260"/>
      <c r="U47" s="261"/>
      <c r="V47" s="260"/>
      <c r="Y47" s="261"/>
      <c r="Z47" s="260"/>
      <c r="AI47" s="261"/>
      <c r="AJ47" s="260"/>
      <c r="AM47" s="261"/>
      <c r="AN47" s="260"/>
      <c r="AQ47" s="261"/>
      <c r="AS47" s="443"/>
      <c r="AT47" s="443"/>
      <c r="AU47" s="443"/>
      <c r="AV47" s="443"/>
      <c r="AW47" s="443"/>
      <c r="AX47" s="443"/>
    </row>
    <row r="48" spans="2:61" x14ac:dyDescent="0.25">
      <c r="H48" s="260"/>
      <c r="Q48" s="261"/>
      <c r="R48" s="260"/>
      <c r="U48" s="261"/>
      <c r="V48" s="260"/>
      <c r="Y48" s="261"/>
      <c r="Z48" s="260"/>
      <c r="AI48" s="261"/>
      <c r="AJ48" s="260"/>
      <c r="AM48" s="261"/>
      <c r="AN48" s="260"/>
      <c r="AQ48" s="261"/>
      <c r="AS48" s="443"/>
      <c r="AT48" s="443"/>
      <c r="AU48" s="443"/>
      <c r="AV48" s="443"/>
      <c r="AW48" s="443"/>
      <c r="AX48" s="443"/>
    </row>
    <row r="49" spans="8:50" x14ac:dyDescent="0.25">
      <c r="H49" s="262"/>
      <c r="I49" s="263"/>
      <c r="J49" s="263"/>
      <c r="K49" s="263"/>
      <c r="L49" s="263"/>
      <c r="M49" s="263"/>
      <c r="N49" s="263"/>
      <c r="O49" s="263"/>
      <c r="P49" s="263"/>
      <c r="Q49" s="264"/>
      <c r="R49" s="262"/>
      <c r="S49" s="263"/>
      <c r="T49" s="263"/>
      <c r="U49" s="264"/>
      <c r="V49" s="262"/>
      <c r="W49" s="263"/>
      <c r="X49" s="263"/>
      <c r="Y49" s="264"/>
      <c r="Z49" s="262"/>
      <c r="AA49" s="263"/>
      <c r="AB49" s="263"/>
      <c r="AC49" s="263"/>
      <c r="AD49" s="263"/>
      <c r="AE49" s="263"/>
      <c r="AF49" s="263"/>
      <c r="AG49" s="263"/>
      <c r="AH49" s="263"/>
      <c r="AI49" s="264"/>
      <c r="AJ49" s="262"/>
      <c r="AK49" s="263"/>
      <c r="AL49" s="263"/>
      <c r="AM49" s="264"/>
      <c r="AN49" s="262"/>
      <c r="AO49" s="263"/>
      <c r="AP49" s="263"/>
      <c r="AQ49" s="264"/>
      <c r="AS49" s="443"/>
      <c r="AT49" s="443"/>
      <c r="AU49" s="443"/>
      <c r="AV49" s="443"/>
      <c r="AW49" s="443"/>
      <c r="AX49" s="443"/>
    </row>
    <row r="50" spans="8:50" x14ac:dyDescent="0.25">
      <c r="AM50" s="265" t="s">
        <v>1797</v>
      </c>
      <c r="AN50" s="55" t="str">
        <f>'B-1-1'!U22</f>
        <v>B-1-1-3</v>
      </c>
      <c r="AS50" s="443"/>
      <c r="AT50" s="443"/>
      <c r="AU50" s="443"/>
      <c r="AV50" s="443"/>
      <c r="AW50" s="443"/>
      <c r="AX50" s="443"/>
    </row>
    <row r="51" spans="8:50" x14ac:dyDescent="0.25">
      <c r="AS51" s="443"/>
      <c r="AT51" s="443"/>
      <c r="AU51" s="443"/>
      <c r="AV51" s="443"/>
      <c r="AW51" s="443"/>
      <c r="AX51" s="443"/>
    </row>
    <row r="52" spans="8:50" x14ac:dyDescent="0.25">
      <c r="H52" s="223"/>
      <c r="I52" s="223"/>
      <c r="J52" s="223"/>
      <c r="K52" s="223"/>
      <c r="L52" s="223"/>
      <c r="M52" s="223"/>
      <c r="N52" s="223"/>
      <c r="O52" s="223"/>
      <c r="P52" s="223"/>
      <c r="Q52" s="223"/>
      <c r="R52" s="223"/>
      <c r="S52" s="223"/>
      <c r="T52" s="223"/>
      <c r="U52" s="223"/>
      <c r="V52" s="223"/>
      <c r="W52" s="223"/>
      <c r="X52" s="223"/>
      <c r="Y52" s="443"/>
      <c r="Z52" s="443"/>
      <c r="AA52" s="443"/>
      <c r="AB52" s="443"/>
      <c r="AC52" s="443"/>
      <c r="AD52" s="443"/>
      <c r="AE52" s="443"/>
      <c r="AF52" s="443"/>
      <c r="AG52" s="443"/>
      <c r="AH52" s="443"/>
      <c r="AI52" s="443"/>
      <c r="AJ52" s="443"/>
      <c r="AK52" s="443"/>
      <c r="AL52" s="443"/>
      <c r="AM52" s="443"/>
      <c r="AN52" s="443"/>
      <c r="AO52" s="443"/>
      <c r="AP52" s="443"/>
      <c r="AQ52" s="443"/>
      <c r="AR52" s="443"/>
      <c r="AS52" s="443"/>
      <c r="AT52" s="443"/>
      <c r="AU52" s="443"/>
      <c r="AV52" s="443"/>
      <c r="AW52" s="443"/>
      <c r="AX52" s="443"/>
    </row>
    <row r="53" spans="8:50" x14ac:dyDescent="0.25">
      <c r="H53" s="223"/>
      <c r="I53" s="223"/>
      <c r="J53" s="223"/>
      <c r="K53" s="223"/>
      <c r="L53" s="223"/>
      <c r="M53" s="223"/>
      <c r="N53" s="223"/>
      <c r="O53" s="223"/>
      <c r="P53" s="223"/>
      <c r="Q53" s="223"/>
      <c r="R53" s="223"/>
      <c r="S53" s="223"/>
      <c r="T53" s="223"/>
      <c r="U53" s="223"/>
      <c r="V53" s="223"/>
      <c r="W53" s="223"/>
      <c r="X53" s="223"/>
      <c r="Y53" s="443"/>
      <c r="Z53" s="443"/>
      <c r="AA53" s="443"/>
      <c r="AB53" s="443"/>
      <c r="AC53" s="443"/>
      <c r="AD53" s="443"/>
      <c r="AE53" s="443"/>
      <c r="AF53" s="443"/>
      <c r="AG53" s="443"/>
      <c r="AH53" s="443"/>
      <c r="AI53" s="443"/>
      <c r="AJ53" s="443"/>
      <c r="AK53" s="443"/>
      <c r="AL53" s="443"/>
      <c r="AM53" s="443"/>
      <c r="AN53" s="443"/>
      <c r="AO53" s="443"/>
      <c r="AP53" s="443"/>
      <c r="AQ53" s="443"/>
      <c r="AR53" s="443"/>
      <c r="AS53" s="443"/>
      <c r="AT53" s="443"/>
      <c r="AU53" s="443"/>
      <c r="AV53" s="443"/>
      <c r="AW53" s="443"/>
      <c r="AX53" s="443"/>
    </row>
  </sheetData>
  <mergeCells count="179">
    <mergeCell ref="B16:E16"/>
    <mergeCell ref="B19:E19"/>
    <mergeCell ref="AU34:AZ34"/>
    <mergeCell ref="H35:I35"/>
    <mergeCell ref="BF38:BI38"/>
    <mergeCell ref="AU36:AZ36"/>
    <mergeCell ref="N32:U32"/>
    <mergeCell ref="AO39:AT39"/>
    <mergeCell ref="J33:M33"/>
    <mergeCell ref="AO30:AT30"/>
    <mergeCell ref="BA36:BE36"/>
    <mergeCell ref="AU37:AZ37"/>
    <mergeCell ref="AJ38:AN38"/>
    <mergeCell ref="BF39:BI39"/>
    <mergeCell ref="BF35:BI35"/>
    <mergeCell ref="AD32:AI32"/>
    <mergeCell ref="N22:U24"/>
    <mergeCell ref="AD26:AI26"/>
    <mergeCell ref="H36:I36"/>
    <mergeCell ref="BA28:BE28"/>
    <mergeCell ref="AO34:AT34"/>
    <mergeCell ref="V31:AC31"/>
    <mergeCell ref="V22:AC24"/>
    <mergeCell ref="J28:M28"/>
    <mergeCell ref="AO22:AT24"/>
    <mergeCell ref="J30:M30"/>
    <mergeCell ref="V32:AC32"/>
    <mergeCell ref="V27:AC27"/>
    <mergeCell ref="AJ36:AN36"/>
    <mergeCell ref="N34:U34"/>
    <mergeCell ref="V25:AC25"/>
    <mergeCell ref="AO32:AT32"/>
    <mergeCell ref="AJ29:AN29"/>
    <mergeCell ref="N36:U36"/>
    <mergeCell ref="AJ31:AN31"/>
    <mergeCell ref="BA23:BE24"/>
    <mergeCell ref="N27:U27"/>
    <mergeCell ref="G7:AR7"/>
    <mergeCell ref="AD23:AI24"/>
    <mergeCell ref="B18:E18"/>
    <mergeCell ref="BA39:BE39"/>
    <mergeCell ref="BF27:BI27"/>
    <mergeCell ref="N38:U38"/>
    <mergeCell ref="BA30:BE30"/>
    <mergeCell ref="BF36:BI36"/>
    <mergeCell ref="J34:M34"/>
    <mergeCell ref="AJ33:AN33"/>
    <mergeCell ref="AO36:AT36"/>
    <mergeCell ref="H28:I28"/>
    <mergeCell ref="AU39:AZ39"/>
    <mergeCell ref="H22:I24"/>
    <mergeCell ref="BF33:BI33"/>
    <mergeCell ref="J27:M27"/>
    <mergeCell ref="V26:AC26"/>
    <mergeCell ref="AJ26:AN26"/>
    <mergeCell ref="J36:M36"/>
    <mergeCell ref="AD22:AN22"/>
    <mergeCell ref="AJ35:AN35"/>
    <mergeCell ref="AJ34:AN34"/>
    <mergeCell ref="AU23:AZ24"/>
    <mergeCell ref="AJ23:AN24"/>
    <mergeCell ref="BF25:BI25"/>
    <mergeCell ref="AD34:AI34"/>
    <mergeCell ref="N26:U26"/>
    <mergeCell ref="AD28:AI28"/>
    <mergeCell ref="N35:U35"/>
    <mergeCell ref="H38:I38"/>
    <mergeCell ref="J31:M31"/>
    <mergeCell ref="AD25:AI25"/>
    <mergeCell ref="AU26:AZ26"/>
    <mergeCell ref="BF26:BI26"/>
    <mergeCell ref="BA34:BE34"/>
    <mergeCell ref="AU33:AZ33"/>
    <mergeCell ref="BF37:BI37"/>
    <mergeCell ref="J26:M26"/>
    <mergeCell ref="J35:M35"/>
    <mergeCell ref="BA29:BE29"/>
    <mergeCell ref="AU28:AZ28"/>
    <mergeCell ref="BA35:BE35"/>
    <mergeCell ref="AD35:AI35"/>
    <mergeCell ref="BF29:BI29"/>
    <mergeCell ref="AU35:AZ35"/>
    <mergeCell ref="BA32:BE32"/>
    <mergeCell ref="H39:AI39"/>
    <mergeCell ref="B17:E17"/>
    <mergeCell ref="N31:U31"/>
    <mergeCell ref="AD33:AI33"/>
    <mergeCell ref="H43:Y43"/>
    <mergeCell ref="AU38:AZ38"/>
    <mergeCell ref="AO28:AT28"/>
    <mergeCell ref="AJ25:AN25"/>
    <mergeCell ref="AU31:AZ31"/>
    <mergeCell ref="AD31:AI31"/>
    <mergeCell ref="AO33:AT33"/>
    <mergeCell ref="AU27:AZ27"/>
    <mergeCell ref="N37:U37"/>
    <mergeCell ref="H34:I34"/>
    <mergeCell ref="H25:I25"/>
    <mergeCell ref="AO35:AT35"/>
    <mergeCell ref="V29:AC29"/>
    <mergeCell ref="AU25:AZ25"/>
    <mergeCell ref="B22:E22"/>
    <mergeCell ref="B21:E21"/>
    <mergeCell ref="H37:I37"/>
    <mergeCell ref="B23:E23"/>
    <mergeCell ref="AU22:BE22"/>
    <mergeCell ref="AU29:AZ29"/>
    <mergeCell ref="BF34:BI34"/>
    <mergeCell ref="V38:AC38"/>
    <mergeCell ref="AJ27:AN27"/>
    <mergeCell ref="BF30:BI30"/>
    <mergeCell ref="AD27:AI27"/>
    <mergeCell ref="BF32:BI32"/>
    <mergeCell ref="B6:E6"/>
    <mergeCell ref="V33:AC33"/>
    <mergeCell ref="Z43:AQ43"/>
    <mergeCell ref="B15:E15"/>
    <mergeCell ref="N25:U25"/>
    <mergeCell ref="AD36:AI36"/>
    <mergeCell ref="H31:I31"/>
    <mergeCell ref="AD30:AI30"/>
    <mergeCell ref="J22:M24"/>
    <mergeCell ref="V35:AC35"/>
    <mergeCell ref="AJ39:AN39"/>
    <mergeCell ref="V34:AC34"/>
    <mergeCell ref="V28:AC28"/>
    <mergeCell ref="AO26:AT26"/>
    <mergeCell ref="J38:M38"/>
    <mergeCell ref="AO25:AT25"/>
    <mergeCell ref="V30:AC30"/>
    <mergeCell ref="AJ37:AN37"/>
    <mergeCell ref="B4:E4"/>
    <mergeCell ref="AO38:AT38"/>
    <mergeCell ref="BA38:BE38"/>
    <mergeCell ref="AU32:AZ32"/>
    <mergeCell ref="N33:U33"/>
    <mergeCell ref="AO31:AT31"/>
    <mergeCell ref="BF31:BI31"/>
    <mergeCell ref="AJ28:AN28"/>
    <mergeCell ref="J29:M29"/>
    <mergeCell ref="J37:M37"/>
    <mergeCell ref="BA27:BE27"/>
    <mergeCell ref="BF28:BI28"/>
    <mergeCell ref="H32:I32"/>
    <mergeCell ref="BF22:BI24"/>
    <mergeCell ref="AD37:AI37"/>
    <mergeCell ref="AJ30:AN30"/>
    <mergeCell ref="BA33:BE33"/>
    <mergeCell ref="V36:AC36"/>
    <mergeCell ref="J32:M32"/>
    <mergeCell ref="N28:U28"/>
    <mergeCell ref="H27:I27"/>
    <mergeCell ref="BA26:BE26"/>
    <mergeCell ref="B28:E28"/>
    <mergeCell ref="H30:I30"/>
    <mergeCell ref="B8:E8"/>
    <mergeCell ref="AD29:AI29"/>
    <mergeCell ref="N30:U30"/>
    <mergeCell ref="AD38:AI38"/>
    <mergeCell ref="H33:I33"/>
    <mergeCell ref="BA25:BE25"/>
    <mergeCell ref="AJ32:AN32"/>
    <mergeCell ref="B10:E10"/>
    <mergeCell ref="V37:AC37"/>
    <mergeCell ref="H26:I26"/>
    <mergeCell ref="B20:E20"/>
    <mergeCell ref="AO29:AT29"/>
    <mergeCell ref="J25:M25"/>
    <mergeCell ref="BA31:BE31"/>
    <mergeCell ref="AU30:AZ30"/>
    <mergeCell ref="H29:I29"/>
    <mergeCell ref="N29:U29"/>
    <mergeCell ref="AO27:AT27"/>
    <mergeCell ref="G9:Z11"/>
    <mergeCell ref="B12:E12"/>
    <mergeCell ref="BA37:BE37"/>
    <mergeCell ref="B14:E14"/>
    <mergeCell ref="B13:E13"/>
    <mergeCell ref="AO37:AT37"/>
  </mergeCells>
  <hyperlinks>
    <hyperlink ref="B4" location="PANDUAN!A1" display="PANDUAN" xr:uid="{00000000-0004-0000-1500-000000000000}"/>
    <hyperlink ref="B6" location="'EWS DIRECTORY'!A1" display="EWS DIRECTORY" xr:uid="{00000000-0004-0000-1500-000001000000}"/>
    <hyperlink ref="B8" location="'DATA PEMICU'!A1" display="DATA PEMICU" xr:uid="{00000000-0004-0000-1500-000002000000}"/>
    <hyperlink ref="B10" location="'DATA PENGUJI'!A1" display="DATA PENGUJI" xr:uid="{00000000-0004-0000-1500-000003000000}"/>
    <hyperlink ref="B12" location="'MAIN LEVEL'!A1" display="MAIN LEVEL" xr:uid="{00000000-0004-0000-1500-000004000000}"/>
  </hyperlinks>
  <pageMargins left="0.51181102362204722" right="0.15748031496062989" top="0.55118110236220474" bottom="0.55118110236220474" header="0.31496062992125978" footer="0.31496062992125978"/>
  <pageSetup paperSize="9" scale="60" orientation="landscape"/>
  <headerFooter>
    <oddFooter>&amp;Rhalaman &amp;P dari &amp;N</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tabColor theme="4" tint="-0.249977111117893"/>
  </sheetPr>
  <dimension ref="A1:BJ64"/>
  <sheetViews>
    <sheetView topLeftCell="B1"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62" width="3.6640625" customWidth="1"/>
  </cols>
  <sheetData>
    <row r="1" spans="2:62" ht="14.25" customHeight="1" x14ac:dyDescent="0.25">
      <c r="G1" s="110"/>
      <c r="H1" s="110"/>
      <c r="I1" s="110"/>
      <c r="J1" s="110"/>
      <c r="K1" s="110"/>
      <c r="L1" s="110"/>
      <c r="M1" s="110"/>
      <c r="N1" s="110"/>
      <c r="O1" s="110"/>
      <c r="P1" s="110"/>
      <c r="Q1" s="110"/>
      <c r="R1" s="110"/>
      <c r="S1" s="110"/>
      <c r="T1" s="110"/>
      <c r="U1" s="110"/>
      <c r="V1" s="110"/>
      <c r="W1" s="110"/>
      <c r="X1" s="110"/>
    </row>
    <row r="2" spans="2:62" ht="14.25" customHeight="1" x14ac:dyDescent="0.25">
      <c r="G2" s="55" t="s">
        <v>1674</v>
      </c>
      <c r="H2" s="55"/>
      <c r="I2" s="55"/>
      <c r="J2" s="55"/>
      <c r="K2" s="55"/>
      <c r="L2" s="55"/>
      <c r="M2" s="55"/>
      <c r="N2" s="55"/>
      <c r="AT2" s="443"/>
      <c r="AU2" s="443"/>
      <c r="AV2" s="443"/>
      <c r="AW2" s="443"/>
      <c r="AX2" s="443"/>
      <c r="AY2" s="254"/>
      <c r="AZ2" s="254"/>
      <c r="BA2" s="254"/>
      <c r="BB2" s="254"/>
      <c r="BC2" s="254"/>
      <c r="BD2" s="254"/>
      <c r="BE2" s="254"/>
      <c r="BF2" s="254"/>
      <c r="BG2" s="254"/>
      <c r="BH2" s="254"/>
      <c r="BI2" s="254"/>
      <c r="BJ2" s="254"/>
    </row>
    <row r="3" spans="2:62" ht="14.25" customHeight="1" x14ac:dyDescent="0.25">
      <c r="B3" s="111"/>
      <c r="C3" s="111"/>
      <c r="D3" s="111"/>
      <c r="E3" s="111"/>
      <c r="G3" s="55"/>
      <c r="H3" s="55"/>
      <c r="I3" s="55"/>
      <c r="J3" s="55"/>
      <c r="K3" s="55"/>
      <c r="L3" s="55"/>
      <c r="M3" s="55"/>
      <c r="N3" s="55"/>
      <c r="AT3" s="443"/>
      <c r="AU3" s="443"/>
      <c r="AV3" s="443"/>
      <c r="AW3" s="443"/>
      <c r="AX3" s="443"/>
      <c r="AY3" s="254"/>
      <c r="AZ3" s="254"/>
      <c r="BA3" s="254"/>
      <c r="BB3" s="254"/>
      <c r="BC3" s="254"/>
      <c r="BD3" s="254"/>
      <c r="BE3" s="254"/>
      <c r="BF3" s="254"/>
      <c r="BG3" s="254"/>
      <c r="BH3" s="254"/>
      <c r="BI3" s="254"/>
      <c r="BJ3" s="254"/>
    </row>
    <row r="4" spans="2:62" ht="14.25" customHeight="1" x14ac:dyDescent="0.25">
      <c r="B4" s="762" t="s">
        <v>79</v>
      </c>
      <c r="C4" s="761"/>
      <c r="D4" s="761"/>
      <c r="E4" s="761"/>
      <c r="G4" s="55"/>
      <c r="H4" s="55"/>
      <c r="I4" s="55"/>
      <c r="J4" s="55"/>
      <c r="K4" s="55"/>
      <c r="L4" s="55"/>
      <c r="M4" s="55"/>
      <c r="N4" s="55"/>
      <c r="AT4" s="443"/>
      <c r="AU4" s="443"/>
      <c r="AV4" s="443"/>
      <c r="AW4" s="443"/>
      <c r="AX4" s="443"/>
      <c r="AY4" s="254"/>
      <c r="AZ4" s="254"/>
      <c r="BA4" s="254"/>
      <c r="BB4" s="254"/>
      <c r="BC4" s="254"/>
      <c r="BD4" s="254"/>
      <c r="BE4" s="254"/>
      <c r="BF4" s="254"/>
      <c r="BG4" s="254"/>
      <c r="BH4" s="254"/>
      <c r="BI4" s="254"/>
      <c r="BJ4" s="254"/>
    </row>
    <row r="5" spans="2:62" ht="14.25" customHeight="1" x14ac:dyDescent="0.25">
      <c r="B5" s="111"/>
      <c r="C5" s="111"/>
      <c r="D5" s="111"/>
      <c r="E5" s="111"/>
      <c r="G5" s="55"/>
      <c r="H5" s="55"/>
      <c r="I5" s="55"/>
      <c r="J5" s="55"/>
      <c r="K5" s="55"/>
      <c r="L5" s="55"/>
      <c r="M5" s="55"/>
      <c r="N5" s="55"/>
      <c r="AT5" s="443"/>
      <c r="AU5" s="443"/>
      <c r="AV5" s="443"/>
      <c r="AW5" s="443"/>
      <c r="AX5" s="443"/>
      <c r="AY5" s="254"/>
      <c r="AZ5" s="254"/>
      <c r="BA5" s="254"/>
      <c r="BB5" s="254"/>
      <c r="BC5" s="254"/>
      <c r="BD5" s="254"/>
      <c r="BE5" s="254"/>
      <c r="BF5" s="254"/>
      <c r="BG5" s="254"/>
      <c r="BH5" s="254"/>
      <c r="BI5" s="254"/>
      <c r="BJ5" s="254"/>
    </row>
    <row r="6" spans="2:62" ht="14.25" customHeight="1" x14ac:dyDescent="0.25">
      <c r="B6" s="762" t="s">
        <v>87</v>
      </c>
      <c r="C6" s="761"/>
      <c r="D6" s="761"/>
      <c r="E6" s="761"/>
      <c r="G6" s="55"/>
      <c r="H6" s="55"/>
      <c r="I6" s="55"/>
      <c r="J6" s="55"/>
      <c r="K6" s="55"/>
      <c r="L6" s="55"/>
      <c r="M6" s="55"/>
      <c r="N6" s="55"/>
      <c r="AT6" s="443"/>
      <c r="AU6" s="443"/>
      <c r="AV6" s="443"/>
      <c r="AW6" s="443"/>
      <c r="AX6" s="443"/>
      <c r="AY6" s="254"/>
      <c r="AZ6" s="254"/>
      <c r="BA6" s="254"/>
      <c r="BB6" s="254"/>
      <c r="BC6" s="254"/>
      <c r="BD6" s="254"/>
      <c r="BE6" s="254"/>
      <c r="BF6" s="254"/>
      <c r="BG6" s="254"/>
      <c r="BH6" s="254"/>
      <c r="BI6" s="254"/>
      <c r="BJ6" s="254"/>
    </row>
    <row r="7" spans="2:62" ht="15" customHeight="1" x14ac:dyDescent="0.25">
      <c r="B7" s="111"/>
      <c r="C7" s="111"/>
      <c r="D7" s="111"/>
      <c r="E7" s="111"/>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443"/>
      <c r="AU7" s="443"/>
      <c r="AV7" s="443"/>
      <c r="AW7" s="443"/>
      <c r="AX7" s="443"/>
      <c r="AY7" s="254"/>
      <c r="AZ7" s="254"/>
      <c r="BA7" s="254"/>
      <c r="BB7" s="254"/>
      <c r="BC7" s="254"/>
      <c r="BD7" s="254"/>
      <c r="BE7" s="254"/>
      <c r="BF7" s="254"/>
      <c r="BG7" s="254"/>
      <c r="BH7" s="254"/>
      <c r="BI7" s="254"/>
      <c r="BJ7" s="254"/>
    </row>
    <row r="8" spans="2:62" ht="14.25" customHeight="1" x14ac:dyDescent="0.25">
      <c r="B8" s="762" t="s">
        <v>94</v>
      </c>
      <c r="C8" s="761"/>
      <c r="D8" s="761"/>
      <c r="E8" s="761"/>
      <c r="G8" s="55"/>
      <c r="H8" s="55"/>
      <c r="I8" s="55"/>
      <c r="J8" s="55"/>
      <c r="K8" s="55"/>
      <c r="L8" s="55"/>
      <c r="M8" s="55"/>
      <c r="N8" s="55"/>
      <c r="AT8" s="443"/>
      <c r="AU8" s="443"/>
      <c r="AV8" s="443"/>
      <c r="AW8" s="443"/>
      <c r="AX8" s="443"/>
      <c r="AY8" s="254"/>
      <c r="AZ8" s="254"/>
      <c r="BA8" s="254"/>
      <c r="BB8" s="254"/>
      <c r="BC8" s="254"/>
      <c r="BD8" s="254"/>
      <c r="BE8" s="254"/>
      <c r="BF8" s="254"/>
      <c r="BG8" s="254"/>
      <c r="BH8" s="254"/>
      <c r="BI8" s="254"/>
      <c r="BJ8" s="254"/>
    </row>
    <row r="9" spans="2:62" ht="14.25" customHeight="1" x14ac:dyDescent="0.25">
      <c r="B9" s="111"/>
      <c r="C9" s="111"/>
      <c r="D9" s="111"/>
      <c r="E9" s="111"/>
      <c r="G9" s="999" t="str">
        <f>"Rincian "&amp;'B-1'!G9&amp;" "&amp;'B-1-1'!M24</f>
        <v>Rincian Penjualan Lokal Berdasarkan Analisis SPT dan Laporan Keuangan</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c r="AU9" s="443"/>
      <c r="AV9" s="443"/>
      <c r="AW9" s="443"/>
      <c r="AX9" s="443"/>
      <c r="AY9" s="254"/>
      <c r="AZ9" s="254"/>
      <c r="BA9" s="254"/>
      <c r="BB9" s="254"/>
      <c r="BC9" s="254"/>
      <c r="BD9" s="254"/>
      <c r="BE9" s="254"/>
      <c r="BF9" s="254"/>
      <c r="BG9" s="254"/>
      <c r="BH9" s="254"/>
      <c r="BI9" s="254"/>
      <c r="BJ9" s="254"/>
    </row>
    <row r="10" spans="2:62" ht="14.25" customHeight="1" x14ac:dyDescent="0.25">
      <c r="B10" s="762" t="s">
        <v>101</v>
      </c>
      <c r="C10" s="761"/>
      <c r="D10" s="761"/>
      <c r="E10" s="761"/>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c r="AU10" s="443"/>
      <c r="AV10" s="443"/>
      <c r="AW10" s="443"/>
      <c r="AX10" s="443"/>
      <c r="AY10" s="254"/>
      <c r="AZ10" s="254"/>
      <c r="BA10" s="254"/>
      <c r="BB10" s="254"/>
      <c r="BC10" s="254"/>
      <c r="BD10" s="254"/>
      <c r="BE10" s="254"/>
      <c r="BF10" s="254"/>
      <c r="BG10" s="254"/>
      <c r="BH10" s="254"/>
      <c r="BI10" s="254"/>
      <c r="BJ10" s="254"/>
    </row>
    <row r="11" spans="2:62"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c r="AU11" s="443"/>
      <c r="AV11" s="443"/>
      <c r="AW11" s="443"/>
      <c r="AX11" s="443"/>
      <c r="AY11" s="254"/>
      <c r="AZ11" s="254"/>
      <c r="BA11" s="254"/>
      <c r="BB11" s="254"/>
      <c r="BC11" s="254"/>
      <c r="BD11" s="254"/>
      <c r="BE11" s="254"/>
      <c r="BF11" s="254"/>
      <c r="BG11" s="254"/>
      <c r="BH11" s="254"/>
      <c r="BI11" s="254"/>
      <c r="BJ11" s="254"/>
    </row>
    <row r="12" spans="2:62" ht="14.25" customHeight="1" x14ac:dyDescent="0.25">
      <c r="B12" s="762" t="s">
        <v>106</v>
      </c>
      <c r="C12" s="761"/>
      <c r="D12" s="761"/>
      <c r="E12" s="761"/>
      <c r="G12" s="254"/>
      <c r="H12" s="254"/>
      <c r="I12" s="254"/>
      <c r="J12" s="254"/>
      <c r="K12" s="254"/>
      <c r="L12" s="254"/>
      <c r="M12" s="254"/>
      <c r="N12" s="254"/>
      <c r="AT12" s="443"/>
      <c r="AU12" s="443"/>
      <c r="AV12" s="443"/>
      <c r="AW12" s="443"/>
      <c r="AX12" s="443"/>
      <c r="AY12" s="254"/>
      <c r="AZ12" s="254"/>
      <c r="BA12" s="254"/>
      <c r="BB12" s="254"/>
      <c r="BC12" s="254"/>
      <c r="BD12" s="254"/>
      <c r="BE12" s="254"/>
      <c r="BF12" s="254"/>
      <c r="BG12" s="254"/>
      <c r="BH12" s="254"/>
      <c r="BI12" s="254"/>
      <c r="BJ12" s="254"/>
    </row>
    <row r="13" spans="2:62" ht="14.25" customHeight="1" x14ac:dyDescent="0.25">
      <c r="B13" s="1079" t="str">
        <f>HYPERLINK("#'"&amp;'EWS DIRECTORY'!$J$13&amp;"'!A1",'EWS DIRECTORY'!$J$13)</f>
        <v>B-1</v>
      </c>
      <c r="C13" s="761"/>
      <c r="D13" s="761"/>
      <c r="E13" s="761"/>
      <c r="G13" s="55" t="s">
        <v>1680</v>
      </c>
      <c r="H13" s="55"/>
      <c r="I13" s="254"/>
      <c r="J13" s="254"/>
      <c r="K13" s="254"/>
      <c r="L13" s="254"/>
      <c r="M13" s="254"/>
      <c r="N13" s="254"/>
      <c r="AT13" s="443"/>
      <c r="AU13" s="443"/>
      <c r="AV13" s="443"/>
      <c r="AW13" s="443"/>
      <c r="AX13" s="443"/>
      <c r="AY13" s="254"/>
      <c r="AZ13" s="254"/>
      <c r="BA13" s="254"/>
      <c r="BB13" s="254"/>
      <c r="BC13" s="254"/>
      <c r="BD13" s="254"/>
      <c r="BE13" s="254"/>
      <c r="BF13" s="254"/>
      <c r="BG13" s="254"/>
      <c r="BH13" s="254"/>
      <c r="BI13" s="254"/>
      <c r="BJ13" s="254"/>
    </row>
    <row r="14" spans="2:62" ht="14.25" customHeight="1" x14ac:dyDescent="0.25">
      <c r="B14" s="1088" t="str">
        <f>HYPERLINK("#'"&amp;'EWS DIRECTORY'!$J$14&amp;"'!A1",'EWS DIRECTORY'!$J$14)</f>
        <v>B-1-1</v>
      </c>
      <c r="C14" s="761"/>
      <c r="D14" s="761"/>
      <c r="E14" s="761"/>
      <c r="G14" s="55"/>
      <c r="H14" s="55"/>
      <c r="I14" s="254"/>
      <c r="J14" s="254"/>
      <c r="K14" s="254"/>
      <c r="L14" s="254"/>
      <c r="M14" s="254"/>
      <c r="N14" s="254"/>
      <c r="AT14" s="443"/>
      <c r="AU14" s="443"/>
      <c r="AV14" s="443"/>
      <c r="AW14" s="443"/>
      <c r="AX14" s="443"/>
      <c r="AY14" s="254"/>
      <c r="AZ14" s="254"/>
      <c r="BA14" s="254"/>
      <c r="BB14" s="254"/>
      <c r="BC14" s="254"/>
      <c r="BD14" s="254"/>
      <c r="BE14" s="254"/>
      <c r="BF14" s="254"/>
      <c r="BG14" s="254"/>
      <c r="BH14" s="254"/>
      <c r="BI14" s="254"/>
      <c r="BJ14" s="254"/>
    </row>
    <row r="15" spans="2:62" ht="14.25" customHeight="1" x14ac:dyDescent="0.25">
      <c r="B15" s="1080" t="str">
        <f>HYPERLINK("#'"&amp;'EWS DIRECTORY'!$J$15&amp;"'!A1",'EWS DIRECTORY'!$J$15)</f>
        <v>B-1-1-1</v>
      </c>
      <c r="C15" s="761"/>
      <c r="D15" s="761"/>
      <c r="E15" s="761"/>
      <c r="G15" s="55"/>
      <c r="H15" s="55"/>
      <c r="I15" s="254"/>
      <c r="J15" s="254"/>
      <c r="K15" s="254"/>
      <c r="L15" s="254"/>
      <c r="M15" s="254"/>
      <c r="N15" s="254"/>
      <c r="AT15" s="443"/>
      <c r="AU15" s="443"/>
      <c r="AV15" s="443"/>
      <c r="AW15" s="443"/>
      <c r="AX15" s="443"/>
      <c r="AY15" s="254"/>
      <c r="AZ15" s="254"/>
      <c r="BA15" s="254"/>
      <c r="BB15" s="254"/>
      <c r="BC15" s="254"/>
      <c r="BD15" s="254"/>
      <c r="BE15" s="254"/>
      <c r="BF15" s="254"/>
      <c r="BG15" s="254"/>
      <c r="BH15" s="254"/>
      <c r="BI15" s="254"/>
      <c r="BJ15" s="254"/>
    </row>
    <row r="16" spans="2:62" ht="14.25" customHeight="1" x14ac:dyDescent="0.25">
      <c r="B16" s="1080" t="str">
        <f>HYPERLINK("#'"&amp;'EWS DIRECTORY'!$J$16&amp;"'!A1",'EWS DIRECTORY'!$J$16)</f>
        <v>B-1-1-2</v>
      </c>
      <c r="C16" s="761"/>
      <c r="D16" s="761"/>
      <c r="E16" s="761"/>
      <c r="G16" s="55"/>
      <c r="H16" s="55"/>
      <c r="I16" s="254"/>
      <c r="J16" s="254"/>
      <c r="K16" s="254"/>
      <c r="L16" s="254"/>
      <c r="M16" s="254"/>
      <c r="N16" s="254"/>
      <c r="AT16" s="443"/>
      <c r="AU16" s="443"/>
      <c r="AV16" s="443"/>
      <c r="AW16" s="443"/>
      <c r="AX16" s="443"/>
      <c r="AY16" s="254"/>
      <c r="AZ16" s="254"/>
      <c r="BA16" s="254"/>
      <c r="BB16" s="254"/>
      <c r="BC16" s="254"/>
      <c r="BD16" s="254"/>
      <c r="BE16" s="254"/>
      <c r="BF16" s="254"/>
      <c r="BG16" s="254"/>
      <c r="BH16" s="254"/>
      <c r="BI16" s="254"/>
      <c r="BJ16" s="254"/>
    </row>
    <row r="17" spans="2:62" ht="14.25" customHeight="1" x14ac:dyDescent="0.25">
      <c r="B17" s="1080" t="str">
        <f>HYPERLINK("#'"&amp;'EWS DIRECTORY'!$J$21&amp;"'!A1",'EWS DIRECTORY'!$J$21)</f>
        <v>B-1-1-3</v>
      </c>
      <c r="C17" s="761"/>
      <c r="D17" s="761"/>
      <c r="E17" s="761"/>
      <c r="G17" s="55" t="s">
        <v>1681</v>
      </c>
      <c r="H17" s="55"/>
      <c r="I17" s="55"/>
      <c r="J17" s="254"/>
      <c r="K17" s="254"/>
      <c r="L17" s="254"/>
      <c r="M17" s="254"/>
      <c r="N17" s="254"/>
      <c r="AT17" s="443"/>
      <c r="AU17" s="443"/>
      <c r="AV17" s="443"/>
      <c r="AW17" s="443"/>
      <c r="AX17" s="443"/>
      <c r="AY17" s="254"/>
      <c r="AZ17" s="254"/>
      <c r="BA17" s="254"/>
      <c r="BB17" s="254"/>
      <c r="BC17" s="254"/>
      <c r="BD17" s="254"/>
      <c r="BE17" s="254"/>
      <c r="BF17" s="254"/>
      <c r="BG17" s="254"/>
      <c r="BH17" s="254"/>
      <c r="BI17" s="254"/>
      <c r="BJ17" s="254"/>
    </row>
    <row r="18" spans="2:62" ht="14.25" customHeight="1" x14ac:dyDescent="0.25">
      <c r="B18" s="895" t="str">
        <f>HYPERLINK("#'"&amp;'EWS DIRECTORY'!$J$22&amp;"'!A1",'EWS DIRECTORY'!$J$22)</f>
        <v>B-1-1-4</v>
      </c>
      <c r="C18" s="761"/>
      <c r="D18" s="761"/>
      <c r="E18" s="761"/>
      <c r="G18" s="55" t="s">
        <v>1744</v>
      </c>
      <c r="H18" s="55"/>
      <c r="I18" s="55" t="s">
        <v>1744</v>
      </c>
      <c r="J18" s="254"/>
      <c r="K18" s="254"/>
      <c r="L18" s="254"/>
      <c r="M18" s="254"/>
      <c r="N18" s="254"/>
      <c r="AT18" s="443"/>
      <c r="AU18" s="443"/>
      <c r="AV18" s="443"/>
      <c r="AW18" s="443"/>
      <c r="AX18" s="443"/>
      <c r="AY18" s="271"/>
      <c r="AZ18" s="271"/>
      <c r="BA18" s="271"/>
      <c r="BB18" s="271"/>
      <c r="BC18" s="271"/>
      <c r="BD18" s="271"/>
      <c r="BE18" s="271"/>
      <c r="BF18" s="271"/>
      <c r="BG18" s="271"/>
      <c r="BH18" s="271"/>
      <c r="BI18" s="271"/>
      <c r="BJ18" s="271"/>
    </row>
    <row r="19" spans="2:62" ht="14.25" customHeight="1" x14ac:dyDescent="0.25">
      <c r="B19" s="1080" t="str">
        <f>HYPERLINK("#'"&amp;'EWS DIRECTORY'!$J$23&amp;"'!A1",'EWS DIRECTORY'!$J$23)</f>
        <v>B-1-1-5</v>
      </c>
      <c r="C19" s="761"/>
      <c r="D19" s="761"/>
      <c r="E19" s="761"/>
      <c r="AT19" s="443"/>
      <c r="AU19" s="443"/>
      <c r="AV19" s="443"/>
      <c r="AW19" s="443"/>
      <c r="AX19" s="443"/>
      <c r="AY19" s="254"/>
      <c r="AZ19" s="254"/>
      <c r="BA19" s="254"/>
      <c r="BB19" s="254"/>
      <c r="BC19" s="254"/>
      <c r="BD19" s="254"/>
      <c r="BE19" s="254"/>
      <c r="BF19" s="254"/>
      <c r="BG19" s="254"/>
      <c r="BH19" s="254"/>
      <c r="BI19" s="254"/>
      <c r="BJ19" s="254"/>
    </row>
    <row r="20" spans="2:62" ht="14.25" customHeight="1" x14ac:dyDescent="0.25">
      <c r="B20" s="1080" t="str">
        <f>HYPERLINK("#'"&amp;'EWS DIRECTORY'!$J$24&amp;"'!A1",'EWS DIRECTORY'!$J$24)</f>
        <v>B-1-1-6</v>
      </c>
      <c r="C20" s="761"/>
      <c r="D20" s="761"/>
      <c r="E20" s="761"/>
      <c r="G20" s="55" t="s">
        <v>1851</v>
      </c>
      <c r="AT20" s="443"/>
      <c r="AU20" s="443"/>
      <c r="AV20" s="443"/>
      <c r="AW20" s="443"/>
      <c r="AX20" s="443"/>
      <c r="AY20" s="254"/>
      <c r="AZ20" s="254"/>
      <c r="BA20" s="254"/>
      <c r="BB20" s="254"/>
      <c r="BC20" s="254"/>
      <c r="BD20" s="254"/>
      <c r="BE20" s="254"/>
      <c r="BF20" s="254"/>
      <c r="BG20" s="254"/>
      <c r="BH20" s="254"/>
      <c r="BI20" s="254"/>
      <c r="BJ20" s="254"/>
    </row>
    <row r="21" spans="2:62" ht="14.25" customHeight="1" x14ac:dyDescent="0.25">
      <c r="B21" s="1080" t="str">
        <f>HYPERLINK("#'"&amp;'EWS DIRECTORY'!$J$25&amp;"'!A1",'EWS DIRECTORY'!$J$25)</f>
        <v>B-1-1-7</v>
      </c>
      <c r="C21" s="761"/>
      <c r="D21" s="761"/>
      <c r="E21" s="761"/>
      <c r="G21" s="55"/>
      <c r="AT21" s="443"/>
      <c r="AU21" s="443"/>
      <c r="AV21" s="443"/>
      <c r="AW21" s="443"/>
      <c r="AX21" s="443"/>
      <c r="AY21" s="254"/>
      <c r="AZ21" s="254"/>
      <c r="BA21" s="254"/>
      <c r="BB21" s="254"/>
      <c r="BC21" s="254"/>
      <c r="BD21" s="254"/>
      <c r="BE21" s="254"/>
      <c r="BF21" s="254"/>
      <c r="BG21" s="254"/>
      <c r="BH21" s="254"/>
      <c r="BI21" s="254"/>
      <c r="BJ21" s="254"/>
    </row>
    <row r="22" spans="2:62" ht="14.25" customHeight="1" x14ac:dyDescent="0.25">
      <c r="B22" s="1080" t="str">
        <f>HYPERLINK("#'"&amp;'EWS DIRECTORY'!$J$26&amp;"'!A1",'EWS DIRECTORY'!$J$26)</f>
        <v>B-1-1-8</v>
      </c>
      <c r="C22" s="761"/>
      <c r="D22" s="761"/>
      <c r="E22" s="761"/>
      <c r="G22" s="55"/>
      <c r="H22" s="1086" t="s">
        <v>107</v>
      </c>
      <c r="I22" s="790"/>
      <c r="J22" s="1087" t="s">
        <v>1767</v>
      </c>
      <c r="K22" s="789"/>
      <c r="L22" s="1082" t="s">
        <v>1852</v>
      </c>
      <c r="M22" s="764"/>
      <c r="N22" s="764"/>
      <c r="O22" s="764"/>
      <c r="P22" s="764"/>
      <c r="Q22" s="764"/>
      <c r="R22" s="764"/>
      <c r="S22" s="764"/>
      <c r="T22" s="764"/>
      <c r="U22" s="765"/>
      <c r="V22" s="1083" t="s">
        <v>1853</v>
      </c>
      <c r="W22" s="764"/>
      <c r="X22" s="764"/>
      <c r="Y22" s="764"/>
      <c r="Z22" s="764"/>
      <c r="AA22" s="764"/>
      <c r="AB22" s="764"/>
      <c r="AC22" s="764"/>
      <c r="AD22" s="764"/>
      <c r="AE22" s="764"/>
      <c r="AF22" s="764"/>
      <c r="AG22" s="764"/>
      <c r="AH22" s="764"/>
      <c r="AI22" s="764"/>
      <c r="AJ22" s="764"/>
      <c r="AK22" s="764"/>
      <c r="AL22" s="764"/>
      <c r="AM22" s="764"/>
      <c r="AN22" s="765"/>
      <c r="AO22" s="1084" t="s">
        <v>1770</v>
      </c>
      <c r="AP22" s="764"/>
      <c r="AQ22" s="764"/>
      <c r="AR22" s="764"/>
      <c r="AS22" s="764"/>
      <c r="AT22" s="765"/>
      <c r="AU22" s="308"/>
    </row>
    <row r="23" spans="2:62" ht="15" customHeight="1" x14ac:dyDescent="0.25">
      <c r="B23" s="1080" t="str">
        <f>HYPERLINK("#'"&amp;'EWS DIRECTORY'!$J$27&amp;"'!A1",'EWS DIRECTORY'!$J$27)</f>
        <v>B-1-1-9</v>
      </c>
      <c r="C23" s="761"/>
      <c r="D23" s="761"/>
      <c r="E23" s="761"/>
      <c r="G23" s="55"/>
      <c r="H23" s="1077">
        <v>1</v>
      </c>
      <c r="I23" s="765"/>
      <c r="J23" s="1081"/>
      <c r="K23" s="764"/>
      <c r="L23" s="1077"/>
      <c r="M23" s="764"/>
      <c r="N23" s="764"/>
      <c r="O23" s="764"/>
      <c r="P23" s="764"/>
      <c r="Q23" s="764"/>
      <c r="R23" s="764"/>
      <c r="S23" s="764"/>
      <c r="T23" s="764"/>
      <c r="U23" s="765"/>
      <c r="V23" s="1085"/>
      <c r="W23" s="764"/>
      <c r="X23" s="764"/>
      <c r="Y23" s="764"/>
      <c r="Z23" s="764"/>
      <c r="AA23" s="764"/>
      <c r="AB23" s="764"/>
      <c r="AC23" s="764"/>
      <c r="AD23" s="764"/>
      <c r="AE23" s="764"/>
      <c r="AF23" s="764"/>
      <c r="AG23" s="764"/>
      <c r="AH23" s="764"/>
      <c r="AI23" s="764"/>
      <c r="AJ23" s="764"/>
      <c r="AK23" s="764"/>
      <c r="AL23" s="764"/>
      <c r="AM23" s="764"/>
      <c r="AN23" s="765"/>
      <c r="AO23" s="1078"/>
      <c r="AP23" s="764"/>
      <c r="AQ23" s="764"/>
      <c r="AR23" s="764"/>
      <c r="AS23" s="764"/>
      <c r="AT23" s="765"/>
      <c r="AU23" s="254"/>
    </row>
    <row r="24" spans="2:62" ht="14.25" customHeight="1" x14ac:dyDescent="0.25">
      <c r="AT24" s="443"/>
      <c r="AU24" s="254"/>
    </row>
    <row r="25" spans="2:62" ht="14.25" customHeight="1" x14ac:dyDescent="0.25">
      <c r="AS25" s="443"/>
      <c r="AT25" s="443"/>
      <c r="AU25" s="254"/>
    </row>
    <row r="26" spans="2:62" ht="15" customHeight="1" x14ac:dyDescent="0.25">
      <c r="AS26" s="443"/>
      <c r="AT26" s="443"/>
      <c r="AU26" s="254"/>
    </row>
    <row r="27" spans="2:62" ht="15" customHeight="1" x14ac:dyDescent="0.25">
      <c r="H27" s="976" t="s">
        <v>1795</v>
      </c>
      <c r="I27" s="824"/>
      <c r="J27" s="824"/>
      <c r="K27" s="824"/>
      <c r="L27" s="824"/>
      <c r="M27" s="824"/>
      <c r="N27" s="824"/>
      <c r="O27" s="824"/>
      <c r="P27" s="824"/>
      <c r="Q27" s="824"/>
      <c r="R27" s="824"/>
      <c r="S27" s="824"/>
      <c r="T27" s="824"/>
      <c r="U27" s="824"/>
      <c r="V27" s="824"/>
      <c r="W27" s="824"/>
      <c r="X27" s="824"/>
      <c r="Y27" s="825"/>
      <c r="Z27" s="976" t="s">
        <v>1796</v>
      </c>
      <c r="AA27" s="824"/>
      <c r="AB27" s="824"/>
      <c r="AC27" s="824"/>
      <c r="AD27" s="824"/>
      <c r="AE27" s="824"/>
      <c r="AF27" s="824"/>
      <c r="AG27" s="824"/>
      <c r="AH27" s="824"/>
      <c r="AI27" s="824"/>
      <c r="AJ27" s="824"/>
      <c r="AK27" s="824"/>
      <c r="AL27" s="824"/>
      <c r="AM27" s="824"/>
      <c r="AN27" s="824"/>
      <c r="AO27" s="824"/>
      <c r="AP27" s="824"/>
      <c r="AQ27" s="825"/>
      <c r="AS27" s="443"/>
      <c r="AT27" s="443"/>
      <c r="AU27" s="254"/>
    </row>
    <row r="28" spans="2:62" ht="14.25" customHeight="1" x14ac:dyDescent="0.25">
      <c r="B28" s="1076"/>
      <c r="C28" s="761"/>
      <c r="D28" s="761"/>
      <c r="E28" s="761"/>
      <c r="H28" s="257" t="s">
        <v>796</v>
      </c>
      <c r="I28" s="258"/>
      <c r="J28" s="258"/>
      <c r="K28" s="258"/>
      <c r="L28" s="258"/>
      <c r="M28" s="258"/>
      <c r="N28" s="258"/>
      <c r="O28" s="258"/>
      <c r="P28" s="258"/>
      <c r="Q28" s="259"/>
      <c r="R28" s="257" t="s">
        <v>1511</v>
      </c>
      <c r="S28" s="258"/>
      <c r="T28" s="258"/>
      <c r="U28" s="259"/>
      <c r="V28" s="257" t="s">
        <v>1510</v>
      </c>
      <c r="W28" s="258"/>
      <c r="X28" s="258"/>
      <c r="Y28" s="259"/>
      <c r="Z28" s="257" t="s">
        <v>796</v>
      </c>
      <c r="AA28" s="258"/>
      <c r="AB28" s="258"/>
      <c r="AC28" s="258"/>
      <c r="AD28" s="258"/>
      <c r="AE28" s="258"/>
      <c r="AF28" s="258"/>
      <c r="AG28" s="258"/>
      <c r="AH28" s="258"/>
      <c r="AI28" s="259"/>
      <c r="AJ28" s="257" t="s">
        <v>1511</v>
      </c>
      <c r="AK28" s="258"/>
      <c r="AL28" s="258"/>
      <c r="AM28" s="259"/>
      <c r="AN28" s="257" t="s">
        <v>1510</v>
      </c>
      <c r="AO28" s="258"/>
      <c r="AP28" s="258"/>
      <c r="AQ28" s="259"/>
      <c r="AS28" s="443"/>
      <c r="AT28" s="443"/>
      <c r="AU28" s="254"/>
    </row>
    <row r="29" spans="2:62" ht="14.25" customHeight="1" x14ac:dyDescent="0.25">
      <c r="B29" s="112"/>
      <c r="C29" s="112"/>
      <c r="D29" s="112"/>
      <c r="E29" s="112"/>
      <c r="H29" s="260"/>
      <c r="Q29" s="261"/>
      <c r="R29" s="260"/>
      <c r="U29" s="261"/>
      <c r="V29" s="260"/>
      <c r="Y29" s="261"/>
      <c r="Z29" s="260"/>
      <c r="AI29" s="261"/>
      <c r="AJ29" s="260"/>
      <c r="AM29" s="261"/>
      <c r="AN29" s="260"/>
      <c r="AQ29" s="261"/>
      <c r="AS29" s="443"/>
      <c r="AT29" s="443"/>
      <c r="AU29" s="254"/>
    </row>
    <row r="30" spans="2:62" ht="14.25" customHeight="1" x14ac:dyDescent="0.25">
      <c r="B30" s="441"/>
      <c r="H30" s="260"/>
      <c r="Q30" s="261"/>
      <c r="R30" s="260"/>
      <c r="U30" s="261"/>
      <c r="V30" s="260"/>
      <c r="Y30" s="261"/>
      <c r="Z30" s="260"/>
      <c r="AI30" s="261"/>
      <c r="AJ30" s="260"/>
      <c r="AM30" s="261"/>
      <c r="AN30" s="260"/>
      <c r="AQ30" s="261"/>
      <c r="AS30" s="443"/>
      <c r="AT30" s="443"/>
      <c r="AU30" s="254"/>
    </row>
    <row r="31" spans="2:62" ht="14.25" customHeight="1" x14ac:dyDescent="0.25">
      <c r="B31" s="112"/>
      <c r="C31" s="112"/>
      <c r="D31" s="112"/>
      <c r="E31" s="112"/>
      <c r="H31" s="260"/>
      <c r="Q31" s="261"/>
      <c r="R31" s="260"/>
      <c r="U31" s="261"/>
      <c r="V31" s="260"/>
      <c r="Y31" s="261"/>
      <c r="Z31" s="260"/>
      <c r="AI31" s="261"/>
      <c r="AJ31" s="260"/>
      <c r="AM31" s="261"/>
      <c r="AN31" s="260"/>
      <c r="AQ31" s="261"/>
      <c r="AS31" s="443"/>
      <c r="AT31" s="443"/>
      <c r="AU31" s="443"/>
      <c r="AV31" s="443"/>
      <c r="AW31" s="443"/>
      <c r="AX31" s="443"/>
      <c r="AY31" s="254"/>
      <c r="AZ31" s="254"/>
      <c r="BA31" s="254"/>
      <c r="BB31" s="254"/>
      <c r="BC31" s="254"/>
      <c r="BD31" s="254"/>
      <c r="BE31" s="254"/>
      <c r="BF31" s="254"/>
      <c r="BG31" s="254"/>
      <c r="BH31" s="254"/>
      <c r="BI31" s="254"/>
      <c r="BJ31" s="254"/>
    </row>
    <row r="32" spans="2:62" ht="14.25" customHeight="1" x14ac:dyDescent="0.25">
      <c r="B32" s="441"/>
      <c r="H32" s="260"/>
      <c r="Q32" s="261"/>
      <c r="R32" s="260"/>
      <c r="U32" s="261"/>
      <c r="V32" s="260"/>
      <c r="Y32" s="261"/>
      <c r="Z32" s="260"/>
      <c r="AI32" s="261"/>
      <c r="AJ32" s="260"/>
      <c r="AM32" s="261"/>
      <c r="AN32" s="260"/>
      <c r="AQ32" s="261"/>
      <c r="AS32" s="443"/>
      <c r="AT32" s="443"/>
      <c r="AU32" s="443"/>
      <c r="AV32" s="443"/>
      <c r="AW32" s="443"/>
      <c r="AX32" s="443"/>
      <c r="AY32" s="254"/>
      <c r="AZ32" s="254"/>
      <c r="BA32" s="254"/>
      <c r="BB32" s="254"/>
      <c r="BC32" s="254"/>
      <c r="BD32" s="254"/>
      <c r="BE32" s="254"/>
      <c r="BF32" s="254"/>
      <c r="BG32" s="254"/>
      <c r="BH32" s="254"/>
      <c r="BI32" s="254"/>
      <c r="BJ32" s="254"/>
    </row>
    <row r="33" spans="2:62" ht="14.25" customHeight="1" x14ac:dyDescent="0.25">
      <c r="B33" s="112"/>
      <c r="C33" s="112"/>
      <c r="D33" s="112"/>
      <c r="E33" s="112"/>
      <c r="H33" s="262"/>
      <c r="I33" s="263"/>
      <c r="J33" s="263"/>
      <c r="K33" s="263"/>
      <c r="L33" s="263"/>
      <c r="M33" s="263"/>
      <c r="N33" s="263"/>
      <c r="O33" s="263"/>
      <c r="P33" s="263"/>
      <c r="Q33" s="264"/>
      <c r="R33" s="262"/>
      <c r="S33" s="263"/>
      <c r="T33" s="263"/>
      <c r="U33" s="264"/>
      <c r="V33" s="262"/>
      <c r="W33" s="263"/>
      <c r="X33" s="263"/>
      <c r="Y33" s="264"/>
      <c r="Z33" s="262"/>
      <c r="AA33" s="263"/>
      <c r="AB33" s="263"/>
      <c r="AC33" s="263"/>
      <c r="AD33" s="263"/>
      <c r="AE33" s="263"/>
      <c r="AF33" s="263"/>
      <c r="AG33" s="263"/>
      <c r="AH33" s="263"/>
      <c r="AI33" s="264"/>
      <c r="AJ33" s="262"/>
      <c r="AK33" s="263"/>
      <c r="AL33" s="263"/>
      <c r="AM33" s="264"/>
      <c r="AN33" s="262"/>
      <c r="AO33" s="263"/>
      <c r="AP33" s="263"/>
      <c r="AQ33" s="264"/>
      <c r="AS33" s="443"/>
      <c r="AT33" s="443"/>
      <c r="AU33" s="443"/>
      <c r="AV33" s="443"/>
      <c r="AW33" s="443"/>
      <c r="AX33" s="443"/>
      <c r="AY33" s="254"/>
      <c r="AZ33" s="254"/>
      <c r="BA33" s="254"/>
      <c r="BB33" s="254"/>
      <c r="BC33" s="254"/>
      <c r="BD33" s="254"/>
      <c r="BE33" s="254"/>
      <c r="BF33" s="254"/>
      <c r="BG33" s="254"/>
      <c r="BH33" s="254"/>
      <c r="BI33" s="254"/>
      <c r="BJ33" s="254"/>
    </row>
    <row r="34" spans="2:62" ht="14.25" customHeight="1" x14ac:dyDescent="0.25">
      <c r="B34" s="441"/>
      <c r="G34" s="223"/>
      <c r="AM34" s="265" t="s">
        <v>1797</v>
      </c>
      <c r="AN34" s="131" t="str">
        <f>'B-1-1'!U24</f>
        <v>B-1-1-4</v>
      </c>
      <c r="AS34" s="443"/>
      <c r="AT34" s="443"/>
      <c r="AU34" s="443"/>
      <c r="AV34" s="443"/>
      <c r="AW34" s="443"/>
      <c r="AX34" s="443"/>
      <c r="AY34" s="254"/>
      <c r="AZ34" s="254"/>
      <c r="BA34" s="254"/>
      <c r="BB34" s="254"/>
      <c r="BC34" s="254"/>
      <c r="BD34" s="254"/>
      <c r="BE34" s="254"/>
      <c r="BF34" s="254"/>
      <c r="BG34" s="254"/>
      <c r="BH34" s="254"/>
      <c r="BI34" s="254"/>
      <c r="BJ34" s="254"/>
    </row>
    <row r="35" spans="2:62" ht="14.25" customHeight="1" x14ac:dyDescent="0.25">
      <c r="B35" s="112"/>
      <c r="C35" s="112"/>
      <c r="D35" s="112"/>
      <c r="E35" s="112"/>
      <c r="G35" s="223"/>
      <c r="AS35" s="443"/>
      <c r="AT35" s="443"/>
      <c r="AU35" s="443"/>
      <c r="AV35" s="443"/>
      <c r="AW35" s="443"/>
      <c r="AX35" s="443"/>
      <c r="AY35" s="254"/>
      <c r="AZ35" s="254"/>
      <c r="BA35" s="254"/>
      <c r="BB35" s="254"/>
      <c r="BC35" s="254"/>
      <c r="BD35" s="254"/>
      <c r="BE35" s="254"/>
      <c r="BF35" s="254"/>
      <c r="BG35" s="254"/>
      <c r="BH35" s="254"/>
      <c r="BI35" s="254"/>
      <c r="BJ35" s="254"/>
    </row>
    <row r="36" spans="2:62" ht="14.25" customHeight="1" x14ac:dyDescent="0.25">
      <c r="B36" s="441"/>
      <c r="G36" s="223"/>
      <c r="H36" s="110"/>
      <c r="I36" s="110"/>
      <c r="J36" s="110"/>
      <c r="K36" s="110"/>
      <c r="L36" s="110"/>
      <c r="M36" s="110"/>
      <c r="N36" s="110"/>
      <c r="O36" s="110"/>
      <c r="P36" s="110"/>
      <c r="Q36" s="110"/>
      <c r="R36" s="110"/>
      <c r="S36" s="110"/>
      <c r="T36" s="110"/>
      <c r="U36" s="110"/>
      <c r="V36" s="110"/>
      <c r="W36" s="110"/>
      <c r="X36" s="110"/>
      <c r="AU36" s="443"/>
      <c r="AV36" s="443"/>
      <c r="AW36" s="443"/>
      <c r="AX36" s="443"/>
      <c r="AY36" s="254"/>
      <c r="AZ36" s="254"/>
      <c r="BA36" s="254"/>
      <c r="BB36" s="254"/>
      <c r="BC36" s="254"/>
      <c r="BD36" s="254"/>
      <c r="BE36" s="254"/>
      <c r="BF36" s="254"/>
      <c r="BG36" s="254"/>
      <c r="BH36" s="254"/>
      <c r="BI36" s="254"/>
      <c r="BJ36" s="254"/>
    </row>
    <row r="37" spans="2:62" ht="14.25" customHeight="1" x14ac:dyDescent="0.25">
      <c r="B37" s="441"/>
      <c r="G37" s="223"/>
      <c r="H37" s="110"/>
      <c r="I37" s="110"/>
      <c r="J37" s="110"/>
      <c r="K37" s="110"/>
      <c r="L37" s="110"/>
      <c r="M37" s="110"/>
      <c r="N37" s="110"/>
      <c r="O37" s="110"/>
      <c r="P37" s="110"/>
      <c r="Q37" s="110"/>
      <c r="R37" s="110"/>
      <c r="S37" s="110"/>
      <c r="T37" s="110"/>
      <c r="U37" s="110"/>
      <c r="V37" s="110"/>
      <c r="W37" s="110"/>
      <c r="X37" s="110"/>
      <c r="AU37" s="443"/>
      <c r="AV37" s="443"/>
      <c r="AW37" s="443"/>
      <c r="AX37" s="443"/>
      <c r="AY37" s="254"/>
      <c r="AZ37" s="254"/>
      <c r="BA37" s="254"/>
      <c r="BB37" s="254"/>
      <c r="BC37" s="254"/>
      <c r="BD37" s="254"/>
      <c r="BE37" s="254"/>
      <c r="BF37" s="254"/>
      <c r="BG37" s="254"/>
      <c r="BH37" s="254"/>
      <c r="BI37" s="254"/>
      <c r="BJ37" s="254"/>
    </row>
    <row r="38" spans="2:62" ht="14.25" customHeight="1" x14ac:dyDescent="0.25">
      <c r="G38" s="223"/>
      <c r="H38" s="110"/>
      <c r="I38" s="110"/>
      <c r="J38" s="110"/>
      <c r="K38" s="110"/>
      <c r="L38" s="110"/>
      <c r="M38" s="110"/>
      <c r="N38" s="110"/>
      <c r="O38" s="110"/>
      <c r="P38" s="110"/>
      <c r="Q38" s="110"/>
      <c r="R38" s="110"/>
      <c r="S38" s="110"/>
      <c r="T38" s="110"/>
      <c r="U38" s="110"/>
      <c r="V38" s="110"/>
      <c r="W38" s="110"/>
      <c r="X38" s="110"/>
      <c r="AU38" s="443"/>
      <c r="AV38" s="443"/>
      <c r="AW38" s="443"/>
      <c r="AX38" s="443"/>
      <c r="AY38" s="254"/>
      <c r="AZ38" s="254"/>
      <c r="BA38" s="254"/>
      <c r="BB38" s="254"/>
      <c r="BC38" s="254"/>
      <c r="BD38" s="254"/>
      <c r="BE38" s="254"/>
      <c r="BF38" s="254"/>
      <c r="BG38" s="254"/>
      <c r="BH38" s="254"/>
      <c r="BI38" s="254"/>
      <c r="BJ38" s="254"/>
    </row>
    <row r="39" spans="2:62" ht="15" customHeight="1" x14ac:dyDescent="0.25">
      <c r="G39" s="223"/>
      <c r="H39" s="110"/>
      <c r="I39" s="110"/>
      <c r="J39" s="110"/>
      <c r="K39" s="110"/>
      <c r="L39" s="110"/>
      <c r="M39" s="110"/>
      <c r="N39" s="110"/>
      <c r="O39" s="110"/>
      <c r="P39" s="110"/>
      <c r="Q39" s="110"/>
      <c r="R39" s="110"/>
      <c r="S39" s="110"/>
      <c r="T39" s="110"/>
      <c r="U39" s="110"/>
      <c r="V39" s="110"/>
      <c r="W39" s="110"/>
      <c r="X39" s="110"/>
      <c r="AU39" s="443"/>
      <c r="AV39" s="443"/>
      <c r="AW39" s="443"/>
      <c r="AX39" s="443"/>
      <c r="AY39" s="254"/>
      <c r="AZ39" s="254"/>
      <c r="BA39" s="254"/>
      <c r="BB39" s="254"/>
      <c r="BC39" s="254"/>
      <c r="BD39" s="254"/>
      <c r="BE39" s="254"/>
      <c r="BF39" s="254"/>
      <c r="BG39" s="254"/>
      <c r="BH39" s="254"/>
      <c r="BI39" s="254"/>
      <c r="BJ39" s="254"/>
    </row>
    <row r="40" spans="2:62" ht="14.25" customHeight="1" x14ac:dyDescent="0.25">
      <c r="G40" s="223"/>
      <c r="H40" s="110"/>
      <c r="I40" s="110"/>
      <c r="J40" s="110"/>
      <c r="K40" s="110"/>
      <c r="L40" s="110"/>
      <c r="M40" s="110"/>
      <c r="N40" s="110"/>
      <c r="O40" s="110"/>
      <c r="P40" s="110"/>
      <c r="Q40" s="110"/>
      <c r="R40" s="110"/>
      <c r="S40" s="110"/>
      <c r="T40" s="110"/>
      <c r="U40" s="110"/>
      <c r="V40" s="110"/>
      <c r="W40" s="110"/>
      <c r="X40" s="110"/>
      <c r="AU40" s="443"/>
      <c r="AV40" s="443"/>
      <c r="AW40" s="443"/>
      <c r="AX40" s="443"/>
      <c r="AY40" s="254"/>
      <c r="AZ40" s="254"/>
      <c r="BA40" s="254"/>
      <c r="BB40" s="254"/>
      <c r="BC40" s="254"/>
      <c r="BD40" s="254"/>
      <c r="BE40" s="254"/>
      <c r="BF40" s="254"/>
      <c r="BG40" s="254"/>
      <c r="BH40" s="254"/>
      <c r="BI40" s="254"/>
      <c r="BJ40" s="254"/>
    </row>
    <row r="41" spans="2:62" ht="14.25" customHeight="1" x14ac:dyDescent="0.25">
      <c r="G41" s="256"/>
      <c r="H41" s="110"/>
      <c r="I41" s="110"/>
      <c r="J41" s="110"/>
      <c r="K41" s="110"/>
      <c r="L41" s="110"/>
      <c r="M41" s="110"/>
      <c r="N41" s="110"/>
      <c r="O41" s="110"/>
      <c r="P41" s="110"/>
      <c r="Q41" s="110"/>
      <c r="R41" s="110"/>
      <c r="S41" s="110"/>
      <c r="T41" s="110"/>
      <c r="U41" s="110"/>
      <c r="V41" s="110"/>
      <c r="W41" s="110"/>
      <c r="X41" s="110"/>
      <c r="AU41" s="443"/>
      <c r="AV41" s="443"/>
      <c r="AW41" s="443"/>
      <c r="AX41" s="443"/>
      <c r="AY41" s="254"/>
      <c r="AZ41" s="254"/>
      <c r="BA41" s="254"/>
      <c r="BB41" s="254"/>
      <c r="BC41" s="254"/>
      <c r="BD41" s="254"/>
      <c r="BE41" s="254"/>
      <c r="BF41" s="254"/>
      <c r="BG41" s="254"/>
      <c r="BH41" s="254"/>
      <c r="BI41" s="254"/>
      <c r="BJ41" s="254"/>
    </row>
    <row r="42" spans="2:62" ht="14.25" customHeight="1" x14ac:dyDescent="0.25">
      <c r="G42" s="256"/>
      <c r="H42" s="110"/>
      <c r="I42" s="110"/>
      <c r="J42" s="110"/>
      <c r="K42" s="110"/>
      <c r="L42" s="110"/>
      <c r="M42" s="110"/>
      <c r="N42" s="110"/>
      <c r="O42" s="110"/>
      <c r="P42" s="110"/>
      <c r="Q42" s="110"/>
      <c r="R42" s="110"/>
      <c r="S42" s="110"/>
      <c r="T42" s="110"/>
      <c r="U42" s="110"/>
      <c r="V42" s="110"/>
      <c r="W42" s="110"/>
      <c r="X42" s="110"/>
      <c r="AU42" s="443"/>
      <c r="AV42" s="443"/>
      <c r="AW42" s="443"/>
      <c r="AX42" s="443"/>
      <c r="AY42" s="254"/>
      <c r="AZ42" s="254"/>
      <c r="BA42" s="254"/>
      <c r="BB42" s="254"/>
      <c r="BC42" s="254"/>
      <c r="BD42" s="254"/>
      <c r="BE42" s="254"/>
      <c r="BF42" s="254"/>
      <c r="BG42" s="254"/>
      <c r="BH42" s="254"/>
      <c r="BI42" s="254"/>
      <c r="BJ42" s="254"/>
    </row>
    <row r="43" spans="2:62" ht="14.25" customHeight="1" x14ac:dyDescent="0.25">
      <c r="G43" s="110"/>
      <c r="H43" s="110"/>
      <c r="I43" s="110"/>
      <c r="J43" s="110"/>
      <c r="K43" s="110"/>
      <c r="L43" s="110"/>
      <c r="M43" s="110"/>
      <c r="N43" s="110"/>
      <c r="O43" s="110"/>
      <c r="P43" s="110"/>
      <c r="Q43" s="110"/>
      <c r="R43" s="110"/>
      <c r="S43" s="110"/>
      <c r="T43" s="110"/>
      <c r="U43" s="110"/>
      <c r="V43" s="110"/>
      <c r="W43" s="110"/>
      <c r="X43" s="110"/>
    </row>
    <row r="44" spans="2:62" ht="14.25" customHeight="1" x14ac:dyDescent="0.25">
      <c r="G44" s="110"/>
      <c r="H44" s="110"/>
      <c r="I44" s="110"/>
      <c r="J44" s="110"/>
      <c r="K44" s="110"/>
      <c r="L44" s="110"/>
      <c r="M44" s="110"/>
      <c r="N44" s="110"/>
      <c r="O44" s="110"/>
      <c r="P44" s="110"/>
      <c r="Q44" s="110"/>
      <c r="R44" s="110"/>
      <c r="S44" s="110"/>
      <c r="T44" s="110"/>
      <c r="U44" s="110"/>
      <c r="V44" s="110"/>
      <c r="W44" s="110"/>
      <c r="X44" s="110"/>
    </row>
    <row r="45" spans="2:62" ht="14.25" customHeight="1" x14ac:dyDescent="0.25">
      <c r="G45" s="110"/>
      <c r="H45" s="110"/>
      <c r="I45" s="110"/>
      <c r="J45" s="110"/>
      <c r="K45" s="110"/>
      <c r="L45" s="110"/>
      <c r="M45" s="110"/>
      <c r="N45" s="110"/>
      <c r="O45" s="110"/>
      <c r="P45" s="110"/>
      <c r="Q45" s="110"/>
      <c r="R45" s="110"/>
      <c r="S45" s="110"/>
      <c r="T45" s="110"/>
      <c r="U45" s="110"/>
      <c r="V45" s="110"/>
      <c r="W45" s="110"/>
      <c r="X45" s="110"/>
    </row>
    <row r="46" spans="2:62" ht="14.25" customHeight="1" x14ac:dyDescent="0.25">
      <c r="G46" s="110"/>
      <c r="H46" s="110"/>
      <c r="I46" s="110"/>
      <c r="J46" s="110"/>
      <c r="K46" s="110"/>
      <c r="L46" s="110"/>
      <c r="M46" s="110"/>
      <c r="N46" s="110"/>
      <c r="O46" s="110"/>
      <c r="P46" s="110"/>
      <c r="Q46" s="110"/>
      <c r="R46" s="110"/>
      <c r="S46" s="110"/>
      <c r="T46" s="110"/>
      <c r="U46" s="110"/>
      <c r="V46" s="110"/>
      <c r="W46" s="110"/>
      <c r="X46" s="110"/>
    </row>
    <row r="47" spans="2:62" ht="14.25" customHeight="1" x14ac:dyDescent="0.25">
      <c r="G47" s="110"/>
      <c r="H47" s="110"/>
      <c r="I47" s="110"/>
      <c r="J47" s="110"/>
      <c r="K47" s="110"/>
      <c r="L47" s="110"/>
      <c r="M47" s="110"/>
      <c r="N47" s="110"/>
      <c r="O47" s="110"/>
      <c r="P47" s="110"/>
      <c r="Q47" s="110"/>
      <c r="R47" s="110"/>
      <c r="S47" s="110"/>
      <c r="T47" s="110"/>
      <c r="U47" s="110"/>
      <c r="V47" s="110"/>
      <c r="W47" s="110"/>
      <c r="X47" s="110"/>
    </row>
    <row r="48" spans="2:62" ht="14.25" customHeight="1" x14ac:dyDescent="0.25">
      <c r="G48" s="110"/>
      <c r="H48" s="110"/>
      <c r="I48" s="110"/>
      <c r="J48" s="110"/>
      <c r="K48" s="110"/>
      <c r="L48" s="110"/>
      <c r="M48" s="110"/>
      <c r="N48" s="110"/>
      <c r="O48" s="110"/>
      <c r="P48" s="110"/>
      <c r="Q48" s="110"/>
      <c r="R48" s="110"/>
      <c r="S48" s="110"/>
      <c r="T48" s="110"/>
      <c r="U48" s="110"/>
      <c r="V48" s="110"/>
      <c r="W48" s="110"/>
      <c r="X48" s="110"/>
    </row>
    <row r="49" spans="7:24" ht="14.25" customHeight="1" x14ac:dyDescent="0.25">
      <c r="G49" s="110"/>
      <c r="H49" s="110"/>
      <c r="I49" s="110"/>
      <c r="J49" s="110"/>
      <c r="K49" s="110"/>
      <c r="L49" s="110"/>
      <c r="M49" s="110"/>
      <c r="N49" s="110"/>
      <c r="O49" s="110"/>
      <c r="P49" s="110"/>
      <c r="Q49" s="110"/>
      <c r="R49" s="110"/>
      <c r="S49" s="110"/>
      <c r="T49" s="110"/>
      <c r="U49" s="110"/>
      <c r="V49" s="110"/>
      <c r="W49" s="110"/>
      <c r="X49" s="110"/>
    </row>
    <row r="50" spans="7:24" ht="14.25" customHeight="1" x14ac:dyDescent="0.25">
      <c r="G50" s="110"/>
      <c r="H50" s="110"/>
      <c r="I50" s="110"/>
      <c r="J50" s="110"/>
      <c r="K50" s="110"/>
      <c r="L50" s="110"/>
      <c r="M50" s="110"/>
      <c r="N50" s="110"/>
      <c r="O50" s="110"/>
      <c r="P50" s="110"/>
      <c r="Q50" s="110"/>
      <c r="R50" s="110"/>
      <c r="S50" s="110"/>
      <c r="T50" s="110"/>
      <c r="U50" s="110"/>
      <c r="V50" s="110"/>
      <c r="W50" s="110"/>
      <c r="X50" s="110"/>
    </row>
    <row r="51" spans="7:24" ht="14.25" customHeight="1" x14ac:dyDescent="0.25">
      <c r="G51" s="110"/>
      <c r="H51" s="110"/>
      <c r="I51" s="110"/>
      <c r="J51" s="110"/>
      <c r="K51" s="110"/>
      <c r="L51" s="110"/>
      <c r="M51" s="110"/>
      <c r="N51" s="110"/>
      <c r="O51" s="110"/>
      <c r="P51" s="110"/>
      <c r="Q51" s="110"/>
      <c r="R51" s="110"/>
      <c r="S51" s="110"/>
      <c r="T51" s="110"/>
      <c r="U51" s="110"/>
      <c r="V51" s="110"/>
      <c r="W51" s="110"/>
      <c r="X51" s="110"/>
    </row>
    <row r="52" spans="7:24" ht="14.25" customHeight="1" x14ac:dyDescent="0.25">
      <c r="G52" s="110"/>
      <c r="H52" s="110"/>
      <c r="I52" s="110"/>
      <c r="J52" s="110"/>
      <c r="K52" s="110"/>
      <c r="L52" s="110"/>
      <c r="M52" s="110"/>
      <c r="N52" s="110"/>
      <c r="O52" s="110"/>
      <c r="P52" s="110"/>
      <c r="Q52" s="110"/>
      <c r="R52" s="110"/>
      <c r="S52" s="110"/>
      <c r="T52" s="110"/>
      <c r="U52" s="110"/>
      <c r="V52" s="110"/>
      <c r="W52" s="110"/>
      <c r="X52" s="110"/>
    </row>
    <row r="53" spans="7:24" ht="14.25" customHeight="1" x14ac:dyDescent="0.25">
      <c r="G53" s="110"/>
      <c r="H53" s="110"/>
      <c r="I53" s="110"/>
      <c r="J53" s="110"/>
      <c r="K53" s="110"/>
      <c r="L53" s="110"/>
      <c r="M53" s="110"/>
      <c r="N53" s="110"/>
      <c r="O53" s="110"/>
      <c r="P53" s="110"/>
      <c r="Q53" s="110"/>
      <c r="R53" s="110"/>
      <c r="S53" s="110"/>
      <c r="T53" s="110"/>
      <c r="U53" s="110"/>
      <c r="V53" s="110"/>
      <c r="W53" s="110"/>
      <c r="X53" s="110"/>
    </row>
    <row r="54" spans="7:24" ht="14.25" customHeight="1" x14ac:dyDescent="0.25">
      <c r="G54" s="110"/>
      <c r="H54" s="110"/>
      <c r="I54" s="110"/>
      <c r="J54" s="110"/>
      <c r="K54" s="110"/>
      <c r="L54" s="110"/>
      <c r="M54" s="110"/>
      <c r="N54" s="110"/>
      <c r="O54" s="110"/>
      <c r="P54" s="110"/>
      <c r="Q54" s="110"/>
      <c r="R54" s="110"/>
      <c r="S54" s="110"/>
      <c r="T54" s="110"/>
      <c r="U54" s="110"/>
      <c r="V54" s="110"/>
      <c r="W54" s="110"/>
      <c r="X54" s="110"/>
    </row>
    <row r="55" spans="7:24" ht="14.25" customHeight="1" x14ac:dyDescent="0.25">
      <c r="G55" s="110"/>
      <c r="H55" s="110"/>
      <c r="I55" s="110"/>
      <c r="J55" s="110"/>
      <c r="K55" s="110"/>
      <c r="L55" s="110"/>
      <c r="M55" s="110"/>
      <c r="N55" s="110"/>
      <c r="O55" s="110"/>
      <c r="P55" s="110"/>
      <c r="Q55" s="110"/>
      <c r="R55" s="110"/>
      <c r="S55" s="110"/>
      <c r="T55" s="110"/>
      <c r="U55" s="110"/>
      <c r="V55" s="110"/>
      <c r="W55" s="110"/>
      <c r="X55" s="110"/>
    </row>
    <row r="56" spans="7:24" ht="14.25" customHeight="1" x14ac:dyDescent="0.25">
      <c r="G56" s="110"/>
      <c r="H56" s="110"/>
      <c r="I56" s="110"/>
      <c r="J56" s="110"/>
      <c r="K56" s="110"/>
      <c r="L56" s="110"/>
      <c r="M56" s="110"/>
      <c r="N56" s="110"/>
      <c r="O56" s="110"/>
      <c r="P56" s="110"/>
      <c r="Q56" s="110"/>
      <c r="R56" s="110"/>
      <c r="S56" s="110"/>
      <c r="T56" s="110"/>
      <c r="U56" s="110"/>
      <c r="V56" s="110"/>
      <c r="W56" s="110"/>
      <c r="X56" s="110"/>
    </row>
    <row r="57" spans="7:24" ht="14.25" customHeight="1" x14ac:dyDescent="0.25">
      <c r="G57" s="110"/>
      <c r="H57" s="110"/>
      <c r="I57" s="110"/>
      <c r="J57" s="110"/>
      <c r="K57" s="110"/>
      <c r="L57" s="110"/>
      <c r="M57" s="110"/>
      <c r="N57" s="110"/>
      <c r="O57" s="110"/>
      <c r="P57" s="110"/>
      <c r="Q57" s="110"/>
      <c r="R57" s="110"/>
      <c r="S57" s="110"/>
      <c r="T57" s="110"/>
      <c r="U57" s="110"/>
      <c r="V57" s="110"/>
      <c r="W57" s="110"/>
      <c r="X57" s="110"/>
    </row>
    <row r="58" spans="7:24" ht="14.25" customHeight="1" x14ac:dyDescent="0.25">
      <c r="G58" s="110"/>
      <c r="H58" s="110"/>
      <c r="I58" s="110"/>
      <c r="J58" s="110"/>
      <c r="K58" s="110"/>
      <c r="L58" s="110"/>
      <c r="M58" s="110"/>
      <c r="N58" s="110"/>
      <c r="O58" s="110"/>
      <c r="P58" s="110"/>
      <c r="Q58" s="110"/>
      <c r="R58" s="110"/>
      <c r="S58" s="110"/>
      <c r="T58" s="110"/>
      <c r="U58" s="110"/>
      <c r="V58" s="110"/>
      <c r="W58" s="110"/>
      <c r="X58" s="110"/>
    </row>
    <row r="59" spans="7:24" ht="14.25" customHeight="1" x14ac:dyDescent="0.25">
      <c r="G59" s="110"/>
      <c r="H59" s="110"/>
      <c r="I59" s="110"/>
      <c r="J59" s="110"/>
      <c r="K59" s="110"/>
      <c r="L59" s="110"/>
      <c r="M59" s="110"/>
      <c r="N59" s="110"/>
      <c r="O59" s="110"/>
      <c r="P59" s="110"/>
      <c r="Q59" s="110"/>
      <c r="R59" s="110"/>
      <c r="S59" s="110"/>
      <c r="T59" s="110"/>
      <c r="U59" s="110"/>
      <c r="V59" s="110"/>
      <c r="W59" s="110"/>
      <c r="X59" s="110"/>
    </row>
    <row r="60" spans="7:24" ht="14.25" customHeight="1" x14ac:dyDescent="0.25">
      <c r="G60" s="110"/>
      <c r="H60" s="110"/>
      <c r="I60" s="110"/>
      <c r="J60" s="110"/>
      <c r="K60" s="110"/>
      <c r="L60" s="110"/>
      <c r="M60" s="110"/>
      <c r="N60" s="110"/>
      <c r="O60" s="110"/>
      <c r="P60" s="110"/>
      <c r="Q60" s="110"/>
      <c r="R60" s="110"/>
      <c r="S60" s="110"/>
      <c r="T60" s="110"/>
      <c r="U60" s="110"/>
      <c r="V60" s="110"/>
      <c r="W60" s="110"/>
      <c r="X60" s="110"/>
    </row>
    <row r="61" spans="7:24" ht="14.25" customHeight="1" x14ac:dyDescent="0.25">
      <c r="G61" s="110"/>
      <c r="H61" s="110"/>
      <c r="I61" s="110"/>
      <c r="J61" s="110"/>
      <c r="K61" s="110"/>
      <c r="L61" s="110"/>
      <c r="M61" s="110"/>
      <c r="N61" s="110"/>
      <c r="O61" s="110"/>
      <c r="P61" s="110"/>
      <c r="Q61" s="110"/>
      <c r="R61" s="110"/>
      <c r="S61" s="110"/>
      <c r="T61" s="110"/>
      <c r="U61" s="110"/>
      <c r="V61" s="110"/>
      <c r="W61" s="110"/>
      <c r="X61" s="110"/>
    </row>
    <row r="62" spans="7:24" ht="14.25" customHeight="1" x14ac:dyDescent="0.25">
      <c r="G62" s="110"/>
      <c r="H62" s="110"/>
      <c r="I62" s="110"/>
      <c r="J62" s="110"/>
      <c r="K62" s="110"/>
      <c r="L62" s="110"/>
      <c r="M62" s="110"/>
      <c r="N62" s="110"/>
      <c r="O62" s="110"/>
      <c r="P62" s="110"/>
      <c r="Q62" s="110"/>
      <c r="R62" s="110"/>
      <c r="S62" s="110"/>
      <c r="T62" s="110"/>
      <c r="U62" s="110"/>
      <c r="V62" s="110"/>
      <c r="W62" s="110"/>
      <c r="X62" s="110"/>
    </row>
    <row r="63" spans="7:24" ht="14.25" customHeight="1" x14ac:dyDescent="0.25">
      <c r="G63" s="110"/>
      <c r="H63" s="110"/>
      <c r="I63" s="110"/>
      <c r="J63" s="110"/>
      <c r="K63" s="110"/>
      <c r="L63" s="110"/>
      <c r="M63" s="110"/>
      <c r="N63" s="110"/>
      <c r="O63" s="110"/>
      <c r="P63" s="110"/>
      <c r="Q63" s="110"/>
      <c r="R63" s="110"/>
      <c r="S63" s="110"/>
      <c r="T63" s="110"/>
      <c r="U63" s="110"/>
      <c r="V63" s="110"/>
      <c r="W63" s="110"/>
      <c r="X63" s="110"/>
    </row>
    <row r="64" spans="7:24" ht="14.25" customHeight="1" x14ac:dyDescent="0.25">
      <c r="G64" s="110"/>
      <c r="H64" s="110"/>
      <c r="I64" s="110"/>
      <c r="J64" s="110"/>
      <c r="K64" s="110"/>
      <c r="L64" s="110"/>
      <c r="M64" s="110"/>
      <c r="N64" s="110"/>
      <c r="O64" s="110"/>
      <c r="P64" s="110"/>
      <c r="Q64" s="110"/>
      <c r="R64" s="110"/>
      <c r="S64" s="110"/>
      <c r="T64" s="110"/>
      <c r="U64" s="110"/>
      <c r="V64" s="110"/>
      <c r="W64" s="110"/>
      <c r="X64" s="110"/>
    </row>
  </sheetData>
  <mergeCells count="31">
    <mergeCell ref="G9:Z11"/>
    <mergeCell ref="B6:E6"/>
    <mergeCell ref="B15:E15"/>
    <mergeCell ref="B20:E20"/>
    <mergeCell ref="B8:E8"/>
    <mergeCell ref="B10:E10"/>
    <mergeCell ref="B4:E4"/>
    <mergeCell ref="V22:AN22"/>
    <mergeCell ref="B16:E16"/>
    <mergeCell ref="AO22:AT22"/>
    <mergeCell ref="H27:Y27"/>
    <mergeCell ref="G7:AR7"/>
    <mergeCell ref="B22:E22"/>
    <mergeCell ref="B18:E18"/>
    <mergeCell ref="V23:AN23"/>
    <mergeCell ref="B12:E12"/>
    <mergeCell ref="B21:E21"/>
    <mergeCell ref="H22:I22"/>
    <mergeCell ref="J22:K22"/>
    <mergeCell ref="B14:E14"/>
    <mergeCell ref="B17:E17"/>
    <mergeCell ref="B23:E23"/>
    <mergeCell ref="B28:E28"/>
    <mergeCell ref="L23:U23"/>
    <mergeCell ref="AO23:AT23"/>
    <mergeCell ref="B13:E13"/>
    <mergeCell ref="Z27:AQ27"/>
    <mergeCell ref="H23:I23"/>
    <mergeCell ref="B19:E19"/>
    <mergeCell ref="J23:K23"/>
    <mergeCell ref="L22:U22"/>
  </mergeCells>
  <hyperlinks>
    <hyperlink ref="B4" location="PANDUAN!A1" display="PANDUAN" xr:uid="{00000000-0004-0000-1600-000000000000}"/>
    <hyperlink ref="B6" location="'EWS DIRECTORY'!A1" display="EWS DIRECTORY" xr:uid="{00000000-0004-0000-1600-000001000000}"/>
    <hyperlink ref="B8" location="'DATA PEMICU'!A1" display="DATA PEMICU" xr:uid="{00000000-0004-0000-1600-000002000000}"/>
    <hyperlink ref="B10" location="'DATA PENGUJI'!A1" display="DATA PENGUJI" xr:uid="{00000000-0004-0000-1600-000003000000}"/>
    <hyperlink ref="B12" location="'MAIN LEVEL'!A1" display="MAIN LEVEL" xr:uid="{00000000-0004-0000-1600-000004000000}"/>
  </hyperlinks>
  <pageMargins left="0.51181102362204722" right="0.15748031496062989" top="0.55118110236220474" bottom="0.55118110236220474" header="0" footer="0"/>
  <pageSetup paperSize="9" scale="60" orientation="landscape"/>
  <headerFooter>
    <oddFooter>&amp;Rhalaman &amp;P dari</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1">
    <tabColor theme="4" tint="-0.249977111117893"/>
  </sheetPr>
  <dimension ref="A2:AX55"/>
  <sheetViews>
    <sheetView topLeftCell="B1" zoomScaleNormal="100" workbookViewId="0">
      <selection activeCell="AQ18" sqref="AQ18:AU18"/>
    </sheetView>
  </sheetViews>
  <sheetFormatPr defaultColWidth="3.5546875" defaultRowHeight="13.8" x14ac:dyDescent="0.25"/>
  <cols>
    <col min="1" max="1" width="3" style="110" hidden="1" customWidth="1"/>
    <col min="2" max="5" width="3.88671875" style="177" customWidth="1"/>
    <col min="6" max="6" width="3.88671875" style="110" customWidth="1"/>
    <col min="7" max="45" width="3.6640625" style="254" customWidth="1"/>
    <col min="46" max="50" width="4.88671875" style="254" customWidth="1"/>
    <col min="51" max="51" width="3.5546875" style="254" customWidth="1"/>
    <col min="52" max="16384" width="3.5546875" style="254"/>
  </cols>
  <sheetData>
    <row r="2" spans="2:47" x14ac:dyDescent="0.25">
      <c r="G2" s="55" t="s">
        <v>1674</v>
      </c>
      <c r="H2" s="55"/>
      <c r="I2" s="55"/>
      <c r="J2" s="55"/>
      <c r="K2" s="55"/>
      <c r="L2" s="55"/>
      <c r="M2" s="55"/>
      <c r="N2" s="55"/>
      <c r="AT2" s="443"/>
      <c r="AU2" s="443"/>
    </row>
    <row r="3" spans="2:47" x14ac:dyDescent="0.25">
      <c r="B3" s="111"/>
      <c r="C3" s="111"/>
      <c r="D3" s="111"/>
      <c r="E3" s="111"/>
      <c r="G3" s="55"/>
      <c r="H3" s="55"/>
      <c r="I3" s="55"/>
      <c r="J3" s="55"/>
      <c r="K3" s="55"/>
      <c r="L3" s="55"/>
      <c r="M3" s="55"/>
      <c r="N3" s="55"/>
      <c r="AT3" s="443"/>
      <c r="AU3" s="443"/>
    </row>
    <row r="4" spans="2:47" x14ac:dyDescent="0.25">
      <c r="B4" s="762" t="s">
        <v>79</v>
      </c>
      <c r="C4" s="761"/>
      <c r="D4" s="761"/>
      <c r="E4" s="761"/>
      <c r="G4" s="55"/>
      <c r="H4" s="55"/>
      <c r="I4" s="55"/>
      <c r="J4" s="55"/>
      <c r="K4" s="55"/>
      <c r="L4" s="55"/>
      <c r="M4" s="55"/>
      <c r="N4" s="55"/>
      <c r="AT4" s="443"/>
      <c r="AU4" s="443"/>
    </row>
    <row r="5" spans="2:47" x14ac:dyDescent="0.25">
      <c r="B5" s="111"/>
      <c r="C5" s="111"/>
      <c r="D5" s="111"/>
      <c r="E5" s="111"/>
      <c r="G5" s="55"/>
      <c r="H5" s="55"/>
      <c r="I5" s="55"/>
      <c r="J5" s="55"/>
      <c r="K5" s="55"/>
      <c r="L5" s="55"/>
      <c r="M5" s="55"/>
      <c r="N5" s="55"/>
      <c r="AT5" s="443"/>
      <c r="AU5" s="443"/>
    </row>
    <row r="6" spans="2:47" x14ac:dyDescent="0.25">
      <c r="B6" s="762" t="s">
        <v>87</v>
      </c>
      <c r="C6" s="761"/>
      <c r="D6" s="761"/>
      <c r="E6" s="761"/>
      <c r="G6" s="55"/>
      <c r="H6" s="55"/>
      <c r="I6" s="55"/>
      <c r="J6" s="55"/>
      <c r="K6" s="55"/>
      <c r="L6" s="55"/>
      <c r="M6" s="55"/>
      <c r="N6" s="55"/>
      <c r="AT6" s="443"/>
      <c r="AU6" s="443"/>
    </row>
    <row r="7" spans="2:47" ht="15" customHeight="1" x14ac:dyDescent="0.25">
      <c r="B7" s="111"/>
      <c r="C7" s="111"/>
      <c r="D7" s="111"/>
      <c r="E7" s="111"/>
      <c r="G7" s="996" t="s">
        <v>1774</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c r="AI7" s="792"/>
      <c r="AJ7" s="792"/>
      <c r="AK7" s="792"/>
      <c r="AL7" s="792"/>
      <c r="AM7" s="792"/>
      <c r="AN7" s="792"/>
      <c r="AO7" s="792"/>
      <c r="AP7" s="792"/>
      <c r="AQ7" s="792"/>
      <c r="AR7" s="792"/>
      <c r="AS7" s="58"/>
      <c r="AT7" s="443"/>
      <c r="AU7" s="443"/>
    </row>
    <row r="8" spans="2:47" x14ac:dyDescent="0.25">
      <c r="B8" s="762" t="s">
        <v>94</v>
      </c>
      <c r="C8" s="761"/>
      <c r="D8" s="761"/>
      <c r="E8" s="761"/>
      <c r="G8" s="55"/>
      <c r="H8" s="55"/>
      <c r="I8" s="55"/>
      <c r="J8" s="55"/>
      <c r="K8" s="55"/>
      <c r="L8" s="55"/>
      <c r="M8" s="55"/>
      <c r="N8" s="55"/>
      <c r="AT8" s="443"/>
      <c r="AU8" s="443"/>
    </row>
    <row r="9" spans="2:47" x14ac:dyDescent="0.25">
      <c r="B9" s="111"/>
      <c r="C9" s="111"/>
      <c r="D9" s="111"/>
      <c r="E9" s="111"/>
      <c r="G9" s="999" t="str">
        <f>"Rincian "&amp;'B-1'!G9&amp;" "&amp;'B-1-1'!M26</f>
        <v>Rincian Penjualan Lokal Berdasarkan pemeriksaan langsung terhadap bukti pendukung</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c r="AU9" s="443"/>
    </row>
    <row r="10" spans="2:47" x14ac:dyDescent="0.25">
      <c r="B10" s="762" t="s">
        <v>101</v>
      </c>
      <c r="C10" s="761"/>
      <c r="D10" s="761"/>
      <c r="E10" s="761"/>
      <c r="G10" s="1001"/>
      <c r="H10" s="792"/>
      <c r="I10" s="792"/>
      <c r="J10" s="792"/>
      <c r="K10" s="792"/>
      <c r="L10" s="792"/>
      <c r="M10" s="792"/>
      <c r="N10" s="792"/>
      <c r="O10" s="792"/>
      <c r="P10" s="792"/>
      <c r="Q10" s="792"/>
      <c r="R10" s="792"/>
      <c r="S10" s="792"/>
      <c r="T10" s="792"/>
      <c r="U10" s="792"/>
      <c r="V10" s="792"/>
      <c r="W10" s="792"/>
      <c r="X10" s="792"/>
      <c r="Y10" s="792"/>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c r="AU10" s="443"/>
    </row>
    <row r="11" spans="2:47"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c r="AU11" s="443"/>
    </row>
    <row r="12" spans="2:47" x14ac:dyDescent="0.25">
      <c r="B12" s="762" t="s">
        <v>106</v>
      </c>
      <c r="C12" s="761"/>
      <c r="D12" s="761"/>
      <c r="E12" s="761"/>
      <c r="AT12" s="443"/>
      <c r="AU12" s="443"/>
    </row>
    <row r="13" spans="2:47" x14ac:dyDescent="0.25">
      <c r="B13" s="1079" t="str">
        <f>HYPERLINK("#'"&amp;'EWS DIRECTORY'!$J$13&amp;"'!A1",'EWS DIRECTORY'!$J$13)</f>
        <v>B-1</v>
      </c>
      <c r="C13" s="761"/>
      <c r="D13" s="761"/>
      <c r="E13" s="761"/>
      <c r="G13" s="55" t="s">
        <v>1680</v>
      </c>
      <c r="H13" s="55"/>
      <c r="AT13" s="443"/>
      <c r="AU13" s="443"/>
    </row>
    <row r="14" spans="2:47" x14ac:dyDescent="0.25">
      <c r="B14" s="1088" t="str">
        <f>HYPERLINK("#'"&amp;'EWS DIRECTORY'!$J$14&amp;"'!A1",'EWS DIRECTORY'!$J$14)</f>
        <v>B-1-1</v>
      </c>
      <c r="C14" s="761"/>
      <c r="D14" s="761"/>
      <c r="E14" s="761"/>
      <c r="G14" s="55"/>
      <c r="H14" s="55"/>
      <c r="AT14" s="443"/>
      <c r="AU14" s="443"/>
    </row>
    <row r="15" spans="2:47" x14ac:dyDescent="0.25">
      <c r="B15" s="1080" t="str">
        <f>HYPERLINK("#'"&amp;'EWS DIRECTORY'!$J$15&amp;"'!A1",'EWS DIRECTORY'!$J$15)</f>
        <v>B-1-1-1</v>
      </c>
      <c r="C15" s="761"/>
      <c r="D15" s="761"/>
      <c r="E15" s="761"/>
      <c r="G15" s="55"/>
      <c r="H15" s="55"/>
      <c r="AT15" s="443"/>
      <c r="AU15" s="443"/>
    </row>
    <row r="16" spans="2:47" x14ac:dyDescent="0.25">
      <c r="B16" s="1080" t="str">
        <f>HYPERLINK("#'"&amp;'EWS DIRECTORY'!$J$16&amp;"'!A1",'EWS DIRECTORY'!$J$16)</f>
        <v>B-1-1-2</v>
      </c>
      <c r="C16" s="761"/>
      <c r="D16" s="761"/>
      <c r="E16" s="761"/>
      <c r="G16" s="55"/>
      <c r="H16" s="55"/>
      <c r="AT16" s="443"/>
      <c r="AU16" s="443"/>
    </row>
    <row r="17" spans="1:50" x14ac:dyDescent="0.25">
      <c r="B17" s="1080" t="str">
        <f>HYPERLINK("#'"&amp;'EWS DIRECTORY'!$J$21&amp;"'!A1",'EWS DIRECTORY'!$J$21)</f>
        <v>B-1-1-3</v>
      </c>
      <c r="C17" s="761"/>
      <c r="D17" s="761"/>
      <c r="E17" s="761"/>
      <c r="G17" s="55" t="s">
        <v>1681</v>
      </c>
      <c r="H17" s="55"/>
      <c r="I17" s="55"/>
      <c r="AT17" s="443"/>
      <c r="AU17" s="443"/>
    </row>
    <row r="18" spans="1:50" x14ac:dyDescent="0.25">
      <c r="B18" s="1080" t="str">
        <f>HYPERLINK("#'"&amp;'EWS DIRECTORY'!$J$22&amp;"'!A1",'EWS DIRECTORY'!$J$22)</f>
        <v>B-1-1-4</v>
      </c>
      <c r="C18" s="761"/>
      <c r="D18" s="761"/>
      <c r="E18" s="761"/>
      <c r="G18" s="55" t="s">
        <v>1744</v>
      </c>
      <c r="H18" s="55"/>
      <c r="I18" s="55" t="s">
        <v>1744</v>
      </c>
      <c r="AT18" s="443"/>
      <c r="AU18" s="443"/>
    </row>
    <row r="19" spans="1:50" x14ac:dyDescent="0.25">
      <c r="B19" s="895" t="str">
        <f>HYPERLINK("#'"&amp;'EWS DIRECTORY'!$J$23&amp;"'!A1",'EWS DIRECTORY'!$J$23)</f>
        <v>B-1-1-5</v>
      </c>
      <c r="C19" s="761"/>
      <c r="D19" s="761"/>
      <c r="E19" s="761"/>
      <c r="AT19" s="443"/>
      <c r="AU19" s="443"/>
    </row>
    <row r="20" spans="1:50" s="271" customFormat="1" x14ac:dyDescent="0.25">
      <c r="A20" s="110"/>
      <c r="B20" s="1080" t="str">
        <f>HYPERLINK("#'"&amp;'EWS DIRECTORY'!$J$24&amp;"'!A1",'EWS DIRECTORY'!$J$24)</f>
        <v>B-1-1-6</v>
      </c>
      <c r="C20" s="896"/>
      <c r="D20" s="896"/>
      <c r="E20" s="896"/>
      <c r="F20" s="110"/>
      <c r="G20" s="55" t="s">
        <v>1851</v>
      </c>
      <c r="AT20" s="443"/>
      <c r="AU20" s="443"/>
    </row>
    <row r="21" spans="1:50" x14ac:dyDescent="0.25">
      <c r="B21" s="1080" t="str">
        <f>HYPERLINK("#'"&amp;'EWS DIRECTORY'!$J$25&amp;"'!A1",'EWS DIRECTORY'!$J$25)</f>
        <v>B-1-1-7</v>
      </c>
      <c r="C21" s="761"/>
      <c r="D21" s="761"/>
      <c r="E21" s="761"/>
      <c r="G21" s="55"/>
      <c r="AT21" s="443"/>
      <c r="AU21" s="443"/>
    </row>
    <row r="22" spans="1:50" ht="15" customHeight="1" x14ac:dyDescent="0.25">
      <c r="B22" s="1080" t="str">
        <f>HYPERLINK("#'"&amp;'EWS DIRECTORY'!$J$26&amp;"'!A1",'EWS DIRECTORY'!$J$26)</f>
        <v>B-1-1-8</v>
      </c>
      <c r="C22" s="761"/>
      <c r="D22" s="761"/>
      <c r="E22" s="761"/>
      <c r="G22" s="55"/>
      <c r="H22" s="990" t="s">
        <v>1445</v>
      </c>
      <c r="I22" s="790"/>
      <c r="J22" s="990" t="s">
        <v>1478</v>
      </c>
      <c r="K22" s="789"/>
      <c r="L22" s="789"/>
      <c r="M22" s="790"/>
      <c r="N22" s="994" t="s">
        <v>1792</v>
      </c>
      <c r="O22" s="764"/>
      <c r="P22" s="764"/>
      <c r="Q22" s="764"/>
      <c r="R22" s="764"/>
      <c r="S22" s="764"/>
      <c r="T22" s="764"/>
      <c r="U22" s="764"/>
      <c r="V22" s="764"/>
      <c r="W22" s="764"/>
      <c r="X22" s="764"/>
      <c r="Y22" s="764"/>
      <c r="Z22" s="765"/>
      <c r="AA22" s="994" t="s">
        <v>1793</v>
      </c>
      <c r="AB22" s="764"/>
      <c r="AC22" s="764"/>
      <c r="AD22" s="764"/>
      <c r="AE22" s="764"/>
      <c r="AF22" s="764"/>
      <c r="AG22" s="764"/>
      <c r="AH22" s="764"/>
      <c r="AI22" s="764"/>
      <c r="AJ22" s="764"/>
      <c r="AK22" s="764"/>
      <c r="AL22" s="764"/>
      <c r="AM22" s="764"/>
      <c r="AN22" s="764"/>
      <c r="AO22" s="764"/>
      <c r="AP22" s="764"/>
      <c r="AQ22" s="764"/>
      <c r="AR22" s="764"/>
      <c r="AS22" s="765"/>
      <c r="AT22" s="990" t="s">
        <v>1481</v>
      </c>
      <c r="AU22" s="789"/>
      <c r="AV22" s="789"/>
      <c r="AW22" s="789"/>
      <c r="AX22" s="790"/>
    </row>
    <row r="23" spans="1:50" x14ac:dyDescent="0.25">
      <c r="B23" s="1080" t="str">
        <f>HYPERLINK("#'"&amp;'EWS DIRECTORY'!$J$27&amp;"'!A1",'EWS DIRECTORY'!$J$27)</f>
        <v>B-1-1-9</v>
      </c>
      <c r="C23" s="761"/>
      <c r="D23" s="761"/>
      <c r="E23" s="761"/>
      <c r="G23" s="55"/>
      <c r="H23" s="806"/>
      <c r="I23" s="807"/>
      <c r="J23" s="806"/>
      <c r="K23" s="794"/>
      <c r="L23" s="794"/>
      <c r="M23" s="807"/>
      <c r="N23" s="978" t="s">
        <v>796</v>
      </c>
      <c r="O23" s="764"/>
      <c r="P23" s="764"/>
      <c r="Q23" s="764"/>
      <c r="R23" s="764"/>
      <c r="S23" s="764"/>
      <c r="T23" s="765"/>
      <c r="U23" s="978" t="s">
        <v>1401</v>
      </c>
      <c r="V23" s="764"/>
      <c r="W23" s="764"/>
      <c r="X23" s="764"/>
      <c r="Y23" s="764"/>
      <c r="Z23" s="765"/>
      <c r="AA23" s="978" t="s">
        <v>796</v>
      </c>
      <c r="AB23" s="764"/>
      <c r="AC23" s="764"/>
      <c r="AD23" s="764"/>
      <c r="AE23" s="764"/>
      <c r="AF23" s="765"/>
      <c r="AG23" s="978" t="s">
        <v>1794</v>
      </c>
      <c r="AH23" s="764"/>
      <c r="AI23" s="764"/>
      <c r="AJ23" s="764"/>
      <c r="AK23" s="764"/>
      <c r="AL23" s="764"/>
      <c r="AM23" s="765"/>
      <c r="AN23" s="978" t="s">
        <v>1510</v>
      </c>
      <c r="AO23" s="764"/>
      <c r="AP23" s="764"/>
      <c r="AQ23" s="764"/>
      <c r="AR23" s="764"/>
      <c r="AS23" s="765"/>
      <c r="AT23" s="806"/>
      <c r="AU23" s="794"/>
      <c r="AV23" s="794"/>
      <c r="AW23" s="794"/>
      <c r="AX23" s="807"/>
    </row>
    <row r="24" spans="1:50" x14ac:dyDescent="0.25">
      <c r="H24" s="980"/>
      <c r="I24" s="765"/>
      <c r="J24" s="979"/>
      <c r="K24" s="764"/>
      <c r="L24" s="764"/>
      <c r="M24" s="765"/>
      <c r="N24" s="980"/>
      <c r="O24" s="764"/>
      <c r="P24" s="764"/>
      <c r="Q24" s="764"/>
      <c r="R24" s="764"/>
      <c r="S24" s="764"/>
      <c r="T24" s="765"/>
      <c r="U24" s="977"/>
      <c r="V24" s="764"/>
      <c r="W24" s="764"/>
      <c r="X24" s="764"/>
      <c r="Y24" s="764"/>
      <c r="Z24" s="765"/>
      <c r="AA24" s="980"/>
      <c r="AB24" s="764"/>
      <c r="AC24" s="764"/>
      <c r="AD24" s="764"/>
      <c r="AE24" s="764"/>
      <c r="AF24" s="765"/>
      <c r="AG24" s="980"/>
      <c r="AH24" s="764"/>
      <c r="AI24" s="764"/>
      <c r="AJ24" s="764"/>
      <c r="AK24" s="764"/>
      <c r="AL24" s="764"/>
      <c r="AM24" s="765"/>
      <c r="AN24" s="979"/>
      <c r="AO24" s="764"/>
      <c r="AP24" s="764"/>
      <c r="AQ24" s="764"/>
      <c r="AR24" s="764"/>
      <c r="AS24" s="765"/>
      <c r="AT24" s="1089"/>
      <c r="AU24" s="764"/>
      <c r="AV24" s="764"/>
      <c r="AW24" s="764"/>
      <c r="AX24" s="765"/>
    </row>
    <row r="25" spans="1:50" x14ac:dyDescent="0.25">
      <c r="H25" s="980"/>
      <c r="I25" s="765"/>
      <c r="J25" s="979"/>
      <c r="K25" s="764"/>
      <c r="L25" s="764"/>
      <c r="M25" s="765"/>
      <c r="N25" s="980"/>
      <c r="O25" s="764"/>
      <c r="P25" s="764"/>
      <c r="Q25" s="764"/>
      <c r="R25" s="764"/>
      <c r="S25" s="764"/>
      <c r="T25" s="765"/>
      <c r="U25" s="977"/>
      <c r="V25" s="764"/>
      <c r="W25" s="764"/>
      <c r="X25" s="764"/>
      <c r="Y25" s="764"/>
      <c r="Z25" s="765"/>
      <c r="AA25" s="980"/>
      <c r="AB25" s="764"/>
      <c r="AC25" s="764"/>
      <c r="AD25" s="764"/>
      <c r="AE25" s="764"/>
      <c r="AF25" s="765"/>
      <c r="AG25" s="980"/>
      <c r="AH25" s="764"/>
      <c r="AI25" s="764"/>
      <c r="AJ25" s="764"/>
      <c r="AK25" s="764"/>
      <c r="AL25" s="764"/>
      <c r="AM25" s="765"/>
      <c r="AN25" s="979"/>
      <c r="AO25" s="764"/>
      <c r="AP25" s="764"/>
      <c r="AQ25" s="764"/>
      <c r="AR25" s="764"/>
      <c r="AS25" s="765"/>
      <c r="AT25" s="1089"/>
      <c r="AU25" s="764"/>
      <c r="AV25" s="764"/>
      <c r="AW25" s="764"/>
      <c r="AX25" s="765"/>
    </row>
    <row r="26" spans="1:50" x14ac:dyDescent="0.25">
      <c r="H26" s="980"/>
      <c r="I26" s="765"/>
      <c r="J26" s="979"/>
      <c r="K26" s="764"/>
      <c r="L26" s="764"/>
      <c r="M26" s="765"/>
      <c r="N26" s="980"/>
      <c r="O26" s="764"/>
      <c r="P26" s="764"/>
      <c r="Q26" s="764"/>
      <c r="R26" s="764"/>
      <c r="S26" s="764"/>
      <c r="T26" s="765"/>
      <c r="U26" s="977"/>
      <c r="V26" s="764"/>
      <c r="W26" s="764"/>
      <c r="X26" s="764"/>
      <c r="Y26" s="764"/>
      <c r="Z26" s="765"/>
      <c r="AA26" s="980"/>
      <c r="AB26" s="764"/>
      <c r="AC26" s="764"/>
      <c r="AD26" s="764"/>
      <c r="AE26" s="764"/>
      <c r="AF26" s="765"/>
      <c r="AG26" s="980"/>
      <c r="AH26" s="764"/>
      <c r="AI26" s="764"/>
      <c r="AJ26" s="764"/>
      <c r="AK26" s="764"/>
      <c r="AL26" s="764"/>
      <c r="AM26" s="765"/>
      <c r="AN26" s="979"/>
      <c r="AO26" s="764"/>
      <c r="AP26" s="764"/>
      <c r="AQ26" s="764"/>
      <c r="AR26" s="764"/>
      <c r="AS26" s="765"/>
      <c r="AT26" s="1089"/>
      <c r="AU26" s="764"/>
      <c r="AV26" s="764"/>
      <c r="AW26" s="764"/>
      <c r="AX26" s="765"/>
    </row>
    <row r="27" spans="1:50" x14ac:dyDescent="0.25">
      <c r="H27" s="980"/>
      <c r="I27" s="765"/>
      <c r="J27" s="979"/>
      <c r="K27" s="764"/>
      <c r="L27" s="764"/>
      <c r="M27" s="765"/>
      <c r="N27" s="980"/>
      <c r="O27" s="764"/>
      <c r="P27" s="764"/>
      <c r="Q27" s="764"/>
      <c r="R27" s="764"/>
      <c r="S27" s="764"/>
      <c r="T27" s="765"/>
      <c r="U27" s="977"/>
      <c r="V27" s="764"/>
      <c r="W27" s="764"/>
      <c r="X27" s="764"/>
      <c r="Y27" s="764"/>
      <c r="Z27" s="765"/>
      <c r="AA27" s="980"/>
      <c r="AB27" s="764"/>
      <c r="AC27" s="764"/>
      <c r="AD27" s="764"/>
      <c r="AE27" s="764"/>
      <c r="AF27" s="765"/>
      <c r="AG27" s="980"/>
      <c r="AH27" s="764"/>
      <c r="AI27" s="764"/>
      <c r="AJ27" s="764"/>
      <c r="AK27" s="764"/>
      <c r="AL27" s="764"/>
      <c r="AM27" s="765"/>
      <c r="AN27" s="979"/>
      <c r="AO27" s="764"/>
      <c r="AP27" s="764"/>
      <c r="AQ27" s="764"/>
      <c r="AR27" s="764"/>
      <c r="AS27" s="765"/>
      <c r="AT27" s="1089"/>
      <c r="AU27" s="764"/>
      <c r="AV27" s="764"/>
      <c r="AW27" s="764"/>
      <c r="AX27" s="765"/>
    </row>
    <row r="28" spans="1:50" x14ac:dyDescent="0.25">
      <c r="B28" s="1076"/>
      <c r="C28" s="761"/>
      <c r="D28" s="761"/>
      <c r="E28" s="761"/>
      <c r="H28" s="980"/>
      <c r="I28" s="765"/>
      <c r="J28" s="979"/>
      <c r="K28" s="764"/>
      <c r="L28" s="764"/>
      <c r="M28" s="765"/>
      <c r="N28" s="980"/>
      <c r="O28" s="764"/>
      <c r="P28" s="764"/>
      <c r="Q28" s="764"/>
      <c r="R28" s="764"/>
      <c r="S28" s="764"/>
      <c r="T28" s="765"/>
      <c r="U28" s="977"/>
      <c r="V28" s="764"/>
      <c r="W28" s="764"/>
      <c r="X28" s="764"/>
      <c r="Y28" s="764"/>
      <c r="Z28" s="765"/>
      <c r="AA28" s="980"/>
      <c r="AB28" s="764"/>
      <c r="AC28" s="764"/>
      <c r="AD28" s="764"/>
      <c r="AE28" s="764"/>
      <c r="AF28" s="765"/>
      <c r="AG28" s="980"/>
      <c r="AH28" s="764"/>
      <c r="AI28" s="764"/>
      <c r="AJ28" s="764"/>
      <c r="AK28" s="764"/>
      <c r="AL28" s="764"/>
      <c r="AM28" s="765"/>
      <c r="AN28" s="979"/>
      <c r="AO28" s="764"/>
      <c r="AP28" s="764"/>
      <c r="AQ28" s="764"/>
      <c r="AR28" s="764"/>
      <c r="AS28" s="765"/>
      <c r="AT28" s="1089"/>
      <c r="AU28" s="764"/>
      <c r="AV28" s="764"/>
      <c r="AW28" s="764"/>
      <c r="AX28" s="765"/>
    </row>
    <row r="29" spans="1:50" x14ac:dyDescent="0.25">
      <c r="B29" s="112"/>
      <c r="C29" s="112"/>
      <c r="D29" s="112"/>
      <c r="E29" s="112"/>
      <c r="H29" s="980"/>
      <c r="I29" s="765"/>
      <c r="J29" s="979"/>
      <c r="K29" s="764"/>
      <c r="L29" s="764"/>
      <c r="M29" s="765"/>
      <c r="N29" s="980"/>
      <c r="O29" s="764"/>
      <c r="P29" s="764"/>
      <c r="Q29" s="764"/>
      <c r="R29" s="764"/>
      <c r="S29" s="764"/>
      <c r="T29" s="765"/>
      <c r="U29" s="977"/>
      <c r="V29" s="764"/>
      <c r="W29" s="764"/>
      <c r="X29" s="764"/>
      <c r="Y29" s="764"/>
      <c r="Z29" s="765"/>
      <c r="AA29" s="980"/>
      <c r="AB29" s="764"/>
      <c r="AC29" s="764"/>
      <c r="AD29" s="764"/>
      <c r="AE29" s="764"/>
      <c r="AF29" s="765"/>
      <c r="AG29" s="980"/>
      <c r="AH29" s="764"/>
      <c r="AI29" s="764"/>
      <c r="AJ29" s="764"/>
      <c r="AK29" s="764"/>
      <c r="AL29" s="764"/>
      <c r="AM29" s="765"/>
      <c r="AN29" s="983"/>
      <c r="AO29" s="764"/>
      <c r="AP29" s="764"/>
      <c r="AQ29" s="764"/>
      <c r="AR29" s="764"/>
      <c r="AS29" s="765"/>
      <c r="AT29" s="1089"/>
      <c r="AU29" s="764"/>
      <c r="AV29" s="764"/>
      <c r="AW29" s="764"/>
      <c r="AX29" s="765"/>
    </row>
    <row r="30" spans="1:50" x14ac:dyDescent="0.25">
      <c r="B30" s="441"/>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89"/>
      <c r="AU30" s="764"/>
      <c r="AV30" s="764"/>
      <c r="AW30" s="764"/>
      <c r="AX30" s="765"/>
    </row>
    <row r="31" spans="1:50" ht="15" customHeight="1" x14ac:dyDescent="0.25">
      <c r="B31" s="112"/>
      <c r="C31" s="112"/>
      <c r="D31" s="112"/>
      <c r="E31" s="112"/>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89"/>
      <c r="AU31" s="764"/>
      <c r="AV31" s="764"/>
      <c r="AW31" s="764"/>
      <c r="AX31" s="765"/>
    </row>
    <row r="32" spans="1:50" x14ac:dyDescent="0.25">
      <c r="B32" s="441"/>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89"/>
      <c r="AU32" s="764"/>
      <c r="AV32" s="764"/>
      <c r="AW32" s="764"/>
      <c r="AX32" s="765"/>
    </row>
    <row r="33" spans="2:50" x14ac:dyDescent="0.25">
      <c r="B33" s="112"/>
      <c r="C33" s="112"/>
      <c r="D33" s="112"/>
      <c r="E33" s="112"/>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89"/>
      <c r="AU33" s="764"/>
      <c r="AV33" s="764"/>
      <c r="AW33" s="764"/>
      <c r="AX33" s="765"/>
    </row>
    <row r="34" spans="2:50" ht="15" customHeight="1" x14ac:dyDescent="0.25">
      <c r="B34" s="441"/>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89"/>
      <c r="AU34" s="764"/>
      <c r="AV34" s="764"/>
      <c r="AW34" s="764"/>
      <c r="AX34" s="765"/>
    </row>
    <row r="35" spans="2:50" ht="15" customHeight="1" x14ac:dyDescent="0.25">
      <c r="B35" s="112"/>
      <c r="C35" s="112"/>
      <c r="D35" s="112"/>
      <c r="E35" s="112"/>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89"/>
      <c r="AU35" s="764"/>
      <c r="AV35" s="764"/>
      <c r="AW35" s="764"/>
      <c r="AX35" s="765"/>
    </row>
    <row r="36" spans="2:50" x14ac:dyDescent="0.25">
      <c r="B36" s="441"/>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89"/>
      <c r="AU36" s="764"/>
      <c r="AV36" s="764"/>
      <c r="AW36" s="764"/>
      <c r="AX36" s="765"/>
    </row>
    <row r="37" spans="2:50" ht="14.4" customHeight="1" x14ac:dyDescent="0.25">
      <c r="B37" s="441"/>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89"/>
      <c r="AU37" s="764"/>
      <c r="AV37" s="764"/>
      <c r="AW37" s="764"/>
      <c r="AX37" s="765"/>
    </row>
    <row r="38" spans="2:50" ht="14.4"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89"/>
      <c r="AU38" s="764"/>
      <c r="AV38" s="764"/>
      <c r="AW38" s="764"/>
      <c r="AX38" s="765"/>
    </row>
    <row r="39" spans="2:50" ht="14.4" customHeight="1" x14ac:dyDescent="0.25">
      <c r="G39" s="223"/>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89"/>
      <c r="AU39" s="764"/>
      <c r="AV39" s="764"/>
      <c r="AW39" s="764"/>
      <c r="AX39" s="765"/>
    </row>
    <row r="40" spans="2:50" x14ac:dyDescent="0.25">
      <c r="G40" s="223"/>
      <c r="H40" s="993"/>
      <c r="I40" s="765"/>
      <c r="J40" s="993"/>
      <c r="K40" s="764"/>
      <c r="L40" s="764"/>
      <c r="M40" s="765"/>
      <c r="N40" s="993"/>
      <c r="O40" s="764"/>
      <c r="P40" s="764"/>
      <c r="Q40" s="764"/>
      <c r="R40" s="764"/>
      <c r="S40" s="764"/>
      <c r="T40" s="765"/>
      <c r="U40" s="986"/>
      <c r="V40" s="764"/>
      <c r="W40" s="764"/>
      <c r="X40" s="764"/>
      <c r="Y40" s="764"/>
      <c r="Z40" s="765"/>
      <c r="AA40" s="993"/>
      <c r="AB40" s="764"/>
      <c r="AC40" s="764"/>
      <c r="AD40" s="764"/>
      <c r="AE40" s="764"/>
      <c r="AF40" s="765"/>
      <c r="AG40" s="993"/>
      <c r="AH40" s="764"/>
      <c r="AI40" s="764"/>
      <c r="AJ40" s="764"/>
      <c r="AK40" s="764"/>
      <c r="AL40" s="764"/>
      <c r="AM40" s="765"/>
      <c r="AN40" s="995"/>
      <c r="AO40" s="764"/>
      <c r="AP40" s="764"/>
      <c r="AQ40" s="764"/>
      <c r="AR40" s="764"/>
      <c r="AS40" s="765"/>
      <c r="AT40" s="1090"/>
      <c r="AU40" s="764"/>
      <c r="AV40" s="764"/>
      <c r="AW40" s="764"/>
      <c r="AX40" s="765"/>
    </row>
    <row r="41" spans="2:50" x14ac:dyDescent="0.25">
      <c r="G41" s="223"/>
      <c r="H41" s="1092" t="s">
        <v>1770</v>
      </c>
      <c r="I41" s="764"/>
      <c r="J41" s="764"/>
      <c r="K41" s="764"/>
      <c r="L41" s="764"/>
      <c r="M41" s="764"/>
      <c r="N41" s="764"/>
      <c r="O41" s="764"/>
      <c r="P41" s="764"/>
      <c r="Q41" s="764"/>
      <c r="R41" s="764"/>
      <c r="S41" s="764"/>
      <c r="T41" s="764"/>
      <c r="U41" s="764"/>
      <c r="V41" s="764"/>
      <c r="W41" s="764"/>
      <c r="X41" s="764"/>
      <c r="Y41" s="764"/>
      <c r="Z41" s="764"/>
      <c r="AA41" s="764"/>
      <c r="AB41" s="764"/>
      <c r="AC41" s="764"/>
      <c r="AD41" s="764"/>
      <c r="AE41" s="764"/>
      <c r="AF41" s="764"/>
      <c r="AG41" s="764"/>
      <c r="AH41" s="764"/>
      <c r="AI41" s="764"/>
      <c r="AJ41" s="764"/>
      <c r="AK41" s="764"/>
      <c r="AL41" s="764"/>
      <c r="AM41" s="764"/>
      <c r="AN41" s="764"/>
      <c r="AO41" s="764"/>
      <c r="AP41" s="764"/>
      <c r="AQ41" s="764"/>
      <c r="AR41" s="764"/>
      <c r="AS41" s="765"/>
      <c r="AT41" s="1091">
        <f>SUM(AT24:AX40)</f>
        <v>0</v>
      </c>
      <c r="AU41" s="764"/>
      <c r="AV41" s="764"/>
      <c r="AW41" s="764"/>
      <c r="AX41" s="765"/>
    </row>
    <row r="42" spans="2:50" x14ac:dyDescent="0.25">
      <c r="G42" s="223"/>
      <c r="AS42" s="443"/>
      <c r="AT42" s="443"/>
    </row>
    <row r="43" spans="2:50" x14ac:dyDescent="0.25">
      <c r="G43" s="223"/>
      <c r="AS43" s="443"/>
      <c r="AT43" s="443"/>
      <c r="AU43" s="443"/>
    </row>
    <row r="44" spans="2:50" x14ac:dyDescent="0.25">
      <c r="H44" s="976" t="s">
        <v>1795</v>
      </c>
      <c r="I44" s="824"/>
      <c r="J44" s="824"/>
      <c r="K44" s="824"/>
      <c r="L44" s="824"/>
      <c r="M44" s="824"/>
      <c r="N44" s="824"/>
      <c r="O44" s="824"/>
      <c r="P44" s="824"/>
      <c r="Q44" s="824"/>
      <c r="R44" s="824"/>
      <c r="S44" s="824"/>
      <c r="T44" s="824"/>
      <c r="U44" s="824"/>
      <c r="V44" s="824"/>
      <c r="W44" s="824"/>
      <c r="X44" s="824"/>
      <c r="Y44" s="825"/>
      <c r="Z44" s="976" t="s">
        <v>1796</v>
      </c>
      <c r="AA44" s="824"/>
      <c r="AB44" s="824"/>
      <c r="AC44" s="824"/>
      <c r="AD44" s="824"/>
      <c r="AE44" s="824"/>
      <c r="AF44" s="824"/>
      <c r="AG44" s="824"/>
      <c r="AH44" s="824"/>
      <c r="AI44" s="824"/>
      <c r="AJ44" s="824"/>
      <c r="AK44" s="824"/>
      <c r="AL44" s="824"/>
      <c r="AM44" s="824"/>
      <c r="AN44" s="824"/>
      <c r="AO44" s="824"/>
      <c r="AP44" s="824"/>
      <c r="AQ44" s="825"/>
      <c r="AS44" s="443"/>
      <c r="AT44" s="443"/>
      <c r="AU44" s="443"/>
    </row>
    <row r="45" spans="2:50" x14ac:dyDescent="0.25">
      <c r="H45" s="257" t="s">
        <v>796</v>
      </c>
      <c r="I45" s="258"/>
      <c r="J45" s="258"/>
      <c r="K45" s="258"/>
      <c r="L45" s="258"/>
      <c r="M45" s="258"/>
      <c r="N45" s="258"/>
      <c r="O45" s="258"/>
      <c r="P45" s="258"/>
      <c r="Q45" s="259"/>
      <c r="R45" s="257" t="s">
        <v>1511</v>
      </c>
      <c r="S45" s="258"/>
      <c r="T45" s="258"/>
      <c r="U45" s="259"/>
      <c r="V45" s="257" t="s">
        <v>1510</v>
      </c>
      <c r="W45" s="258"/>
      <c r="X45" s="258"/>
      <c r="Y45" s="259"/>
      <c r="Z45" s="257" t="s">
        <v>796</v>
      </c>
      <c r="AA45" s="258"/>
      <c r="AB45" s="258"/>
      <c r="AC45" s="258"/>
      <c r="AD45" s="258"/>
      <c r="AE45" s="258"/>
      <c r="AF45" s="258"/>
      <c r="AG45" s="258"/>
      <c r="AH45" s="258"/>
      <c r="AI45" s="259"/>
      <c r="AJ45" s="257" t="s">
        <v>1511</v>
      </c>
      <c r="AK45" s="258"/>
      <c r="AL45" s="258"/>
      <c r="AM45" s="259"/>
      <c r="AN45" s="257" t="s">
        <v>1510</v>
      </c>
      <c r="AO45" s="258"/>
      <c r="AP45" s="258"/>
      <c r="AQ45" s="259"/>
      <c r="AS45" s="443"/>
      <c r="AT45" s="443"/>
      <c r="AU45" s="443"/>
    </row>
    <row r="46" spans="2:50" x14ac:dyDescent="0.25">
      <c r="H46" s="260"/>
      <c r="Q46" s="261"/>
      <c r="R46" s="260"/>
      <c r="U46" s="261"/>
      <c r="V46" s="260"/>
      <c r="Y46" s="261"/>
      <c r="Z46" s="260"/>
      <c r="AI46" s="261"/>
      <c r="AJ46" s="260"/>
      <c r="AM46" s="261"/>
      <c r="AN46" s="260"/>
      <c r="AQ46" s="261"/>
      <c r="AS46" s="443"/>
      <c r="AT46" s="443"/>
      <c r="AU46" s="443"/>
    </row>
    <row r="47" spans="2:50" x14ac:dyDescent="0.25">
      <c r="H47" s="260"/>
      <c r="Q47" s="261"/>
      <c r="R47" s="260"/>
      <c r="U47" s="261"/>
      <c r="V47" s="260"/>
      <c r="Y47" s="261"/>
      <c r="Z47" s="260"/>
      <c r="AI47" s="261"/>
      <c r="AJ47" s="260"/>
      <c r="AM47" s="261"/>
      <c r="AN47" s="260"/>
      <c r="AQ47" s="261"/>
      <c r="AS47" s="443"/>
      <c r="AT47" s="443"/>
      <c r="AU47" s="443"/>
    </row>
    <row r="48" spans="2:50" ht="15" customHeight="1" x14ac:dyDescent="0.25">
      <c r="H48" s="260"/>
      <c r="Q48" s="261"/>
      <c r="R48" s="260"/>
      <c r="U48" s="261"/>
      <c r="V48" s="260"/>
      <c r="Y48" s="261"/>
      <c r="Z48" s="260"/>
      <c r="AI48" s="261"/>
      <c r="AJ48" s="260"/>
      <c r="AM48" s="261"/>
      <c r="AN48" s="260"/>
      <c r="AQ48" s="261"/>
      <c r="AS48" s="443"/>
      <c r="AT48" s="443"/>
      <c r="AU48" s="443"/>
    </row>
    <row r="49" spans="8:47" x14ac:dyDescent="0.25">
      <c r="H49" s="260"/>
      <c r="Q49" s="261"/>
      <c r="R49" s="260"/>
      <c r="U49" s="261"/>
      <c r="V49" s="260"/>
      <c r="Y49" s="261"/>
      <c r="Z49" s="260"/>
      <c r="AI49" s="261"/>
      <c r="AJ49" s="260"/>
      <c r="AM49" s="261"/>
      <c r="AN49" s="260"/>
      <c r="AQ49" s="261"/>
      <c r="AS49" s="443"/>
      <c r="AT49" s="443"/>
      <c r="AU49" s="443"/>
    </row>
    <row r="50" spans="8:47" x14ac:dyDescent="0.25">
      <c r="H50" s="262"/>
      <c r="I50" s="263"/>
      <c r="J50" s="263"/>
      <c r="K50" s="263"/>
      <c r="L50" s="263"/>
      <c r="M50" s="263"/>
      <c r="N50" s="263"/>
      <c r="O50" s="263"/>
      <c r="P50" s="263"/>
      <c r="Q50" s="264"/>
      <c r="R50" s="262"/>
      <c r="S50" s="263"/>
      <c r="T50" s="263"/>
      <c r="U50" s="264"/>
      <c r="V50" s="262"/>
      <c r="W50" s="263"/>
      <c r="X50" s="263"/>
      <c r="Y50" s="264"/>
      <c r="Z50" s="262"/>
      <c r="AA50" s="263"/>
      <c r="AB50" s="263"/>
      <c r="AC50" s="263"/>
      <c r="AD50" s="263"/>
      <c r="AE50" s="263"/>
      <c r="AF50" s="263"/>
      <c r="AG50" s="263"/>
      <c r="AH50" s="263"/>
      <c r="AI50" s="264"/>
      <c r="AJ50" s="262"/>
      <c r="AK50" s="263"/>
      <c r="AL50" s="263"/>
      <c r="AM50" s="264"/>
      <c r="AN50" s="262"/>
      <c r="AO50" s="263"/>
      <c r="AP50" s="263"/>
      <c r="AQ50" s="264"/>
      <c r="AS50" s="443"/>
      <c r="AT50" s="443"/>
      <c r="AU50" s="443"/>
    </row>
    <row r="51" spans="8:47" x14ac:dyDescent="0.25">
      <c r="AM51" s="265" t="s">
        <v>1797</v>
      </c>
      <c r="AN51" s="131" t="str">
        <f>'B-1-1'!U26</f>
        <v>B-1-1-5</v>
      </c>
      <c r="AS51" s="443"/>
      <c r="AT51" s="443"/>
    </row>
    <row r="52" spans="8:47" x14ac:dyDescent="0.25">
      <c r="AS52" s="443"/>
      <c r="AT52" s="443"/>
    </row>
    <row r="53" spans="8:47" x14ac:dyDescent="0.25">
      <c r="H53" s="110"/>
      <c r="I53" s="110"/>
      <c r="J53" s="110"/>
      <c r="K53" s="110"/>
      <c r="L53" s="110"/>
      <c r="M53" s="110"/>
      <c r="N53" s="110"/>
      <c r="O53" s="110"/>
      <c r="P53" s="110"/>
      <c r="Q53" s="110"/>
      <c r="R53" s="110"/>
      <c r="S53" s="110"/>
      <c r="T53" s="110"/>
      <c r="U53" s="110"/>
      <c r="V53" s="110"/>
      <c r="W53" s="110"/>
      <c r="X53" s="110"/>
    </row>
    <row r="54" spans="8:47" x14ac:dyDescent="0.25">
      <c r="H54" s="110"/>
      <c r="I54" s="110"/>
      <c r="J54" s="110"/>
      <c r="K54" s="110"/>
      <c r="L54" s="110"/>
      <c r="M54" s="110"/>
      <c r="N54" s="110"/>
      <c r="O54" s="110"/>
      <c r="P54" s="110"/>
      <c r="Q54" s="110"/>
      <c r="R54" s="110"/>
      <c r="S54" s="110"/>
      <c r="T54" s="110"/>
      <c r="U54" s="110"/>
      <c r="V54" s="110"/>
      <c r="W54" s="110"/>
      <c r="X54" s="110"/>
    </row>
    <row r="55" spans="8:47" x14ac:dyDescent="0.25">
      <c r="H55" s="110"/>
      <c r="I55" s="110"/>
      <c r="J55" s="110"/>
      <c r="K55" s="110"/>
      <c r="L55" s="110"/>
      <c r="M55" s="110"/>
      <c r="N55" s="110"/>
      <c r="O55" s="110"/>
      <c r="P55" s="110"/>
      <c r="Q55" s="110"/>
      <c r="R55" s="110"/>
      <c r="S55" s="110"/>
      <c r="T55" s="110"/>
      <c r="U55" s="110"/>
      <c r="V55" s="110"/>
      <c r="W55" s="110"/>
      <c r="X55" s="110"/>
    </row>
  </sheetData>
  <mergeCells count="169">
    <mergeCell ref="B22:E22"/>
    <mergeCell ref="J28:M28"/>
    <mergeCell ref="U29:Z29"/>
    <mergeCell ref="AG31:AM31"/>
    <mergeCell ref="N22:Z22"/>
    <mergeCell ref="B12:E12"/>
    <mergeCell ref="AA32:AF32"/>
    <mergeCell ref="B21:E21"/>
    <mergeCell ref="J30:M30"/>
    <mergeCell ref="U31:Z31"/>
    <mergeCell ref="B14:E14"/>
    <mergeCell ref="B23:E23"/>
    <mergeCell ref="AG32:AM32"/>
    <mergeCell ref="B13:E13"/>
    <mergeCell ref="AA27:AF27"/>
    <mergeCell ref="H22:I23"/>
    <mergeCell ref="AA31:AF31"/>
    <mergeCell ref="B17:E17"/>
    <mergeCell ref="J26:M26"/>
    <mergeCell ref="AA28:AF28"/>
    <mergeCell ref="B28:E28"/>
    <mergeCell ref="B20:E20"/>
    <mergeCell ref="H32:I32"/>
    <mergeCell ref="AG25:AM25"/>
    <mergeCell ref="G9:Z11"/>
    <mergeCell ref="U25:Z25"/>
    <mergeCell ref="N30:T30"/>
    <mergeCell ref="AN31:AS31"/>
    <mergeCell ref="AA26:AF26"/>
    <mergeCell ref="AG33:AM33"/>
    <mergeCell ref="H25:I25"/>
    <mergeCell ref="AA24:AF24"/>
    <mergeCell ref="N23:T23"/>
    <mergeCell ref="AG23:AM23"/>
    <mergeCell ref="J22:M23"/>
    <mergeCell ref="N27:T27"/>
    <mergeCell ref="J25:M25"/>
    <mergeCell ref="AT41:AX41"/>
    <mergeCell ref="H41:AS41"/>
    <mergeCell ref="N32:T32"/>
    <mergeCell ref="H38:I38"/>
    <mergeCell ref="N28:T28"/>
    <mergeCell ref="AA33:AF33"/>
    <mergeCell ref="U38:Z38"/>
    <mergeCell ref="N40:T40"/>
    <mergeCell ref="H39:I39"/>
    <mergeCell ref="U39:Z39"/>
    <mergeCell ref="AG38:AM38"/>
    <mergeCell ref="U40:Z40"/>
    <mergeCell ref="AA40:AF40"/>
    <mergeCell ref="AA37:AF37"/>
    <mergeCell ref="H37:I37"/>
    <mergeCell ref="AG39:AM39"/>
    <mergeCell ref="AT30:AX30"/>
    <mergeCell ref="AG34:AM34"/>
    <mergeCell ref="AG40:AM40"/>
    <mergeCell ref="AN37:AS37"/>
    <mergeCell ref="U35:Z35"/>
    <mergeCell ref="AA29:AF29"/>
    <mergeCell ref="AN35:AS35"/>
    <mergeCell ref="J31:M31"/>
    <mergeCell ref="B6:E6"/>
    <mergeCell ref="N34:T34"/>
    <mergeCell ref="B15:E15"/>
    <mergeCell ref="AT28:AX28"/>
    <mergeCell ref="H31:I31"/>
    <mergeCell ref="H40:I40"/>
    <mergeCell ref="AG24:AM24"/>
    <mergeCell ref="N36:T36"/>
    <mergeCell ref="U24:Z24"/>
    <mergeCell ref="U33:Z33"/>
    <mergeCell ref="AG26:AM26"/>
    <mergeCell ref="AT32:AX32"/>
    <mergeCell ref="J38:M38"/>
    <mergeCell ref="AT29:AX29"/>
    <mergeCell ref="AN39:AS39"/>
    <mergeCell ref="AT26:AX26"/>
    <mergeCell ref="AT40:AX40"/>
    <mergeCell ref="AG37:AM37"/>
    <mergeCell ref="H29:I29"/>
    <mergeCell ref="AT25:AX25"/>
    <mergeCell ref="AN23:AS23"/>
    <mergeCell ref="N31:T31"/>
    <mergeCell ref="B16:E16"/>
    <mergeCell ref="H24:I24"/>
    <mergeCell ref="Z44:AQ44"/>
    <mergeCell ref="N37:T37"/>
    <mergeCell ref="AN38:AS38"/>
    <mergeCell ref="J40:M40"/>
    <mergeCell ref="N29:T29"/>
    <mergeCell ref="J24:M24"/>
    <mergeCell ref="AN40:AS40"/>
    <mergeCell ref="AG36:AM36"/>
    <mergeCell ref="AN29:AS29"/>
    <mergeCell ref="AN24:AS24"/>
    <mergeCell ref="AN33:AS33"/>
    <mergeCell ref="H44:Y44"/>
    <mergeCell ref="H30:I30"/>
    <mergeCell ref="AN26:AS26"/>
    <mergeCell ref="AA30:AF30"/>
    <mergeCell ref="AG28:AM28"/>
    <mergeCell ref="J36:M36"/>
    <mergeCell ref="H33:I33"/>
    <mergeCell ref="U27:Z27"/>
    <mergeCell ref="H36:I36"/>
    <mergeCell ref="AN36:AS36"/>
    <mergeCell ref="AG27:AM27"/>
    <mergeCell ref="U30:Z30"/>
    <mergeCell ref="J32:M32"/>
    <mergeCell ref="B4:E4"/>
    <mergeCell ref="J39:M39"/>
    <mergeCell ref="N35:T35"/>
    <mergeCell ref="AA22:AS22"/>
    <mergeCell ref="J29:M29"/>
    <mergeCell ref="N25:T25"/>
    <mergeCell ref="J37:M37"/>
    <mergeCell ref="B8:E8"/>
    <mergeCell ref="B10:E10"/>
    <mergeCell ref="G7:AR7"/>
    <mergeCell ref="B18:E18"/>
    <mergeCell ref="U23:Z23"/>
    <mergeCell ref="J34:M34"/>
    <mergeCell ref="H28:I28"/>
    <mergeCell ref="J27:M27"/>
    <mergeCell ref="N33:T33"/>
    <mergeCell ref="AA23:AF23"/>
    <mergeCell ref="AN28:AS28"/>
    <mergeCell ref="U26:Z26"/>
    <mergeCell ref="N38:T38"/>
    <mergeCell ref="J35:M35"/>
    <mergeCell ref="B19:E19"/>
    <mergeCell ref="AA39:AF39"/>
    <mergeCell ref="AN30:AS30"/>
    <mergeCell ref="N39:T39"/>
    <mergeCell ref="U36:Z36"/>
    <mergeCell ref="AG29:AM29"/>
    <mergeCell ref="U37:Z37"/>
    <mergeCell ref="AT35:AX35"/>
    <mergeCell ref="AT39:AX39"/>
    <mergeCell ref="AT38:AX38"/>
    <mergeCell ref="AA34:AF34"/>
    <mergeCell ref="AT37:AX37"/>
    <mergeCell ref="AG35:AM35"/>
    <mergeCell ref="AA38:AF38"/>
    <mergeCell ref="AT36:AX36"/>
    <mergeCell ref="H35:I35"/>
    <mergeCell ref="AA36:AF36"/>
    <mergeCell ref="AA35:AF35"/>
    <mergeCell ref="AT22:AX23"/>
    <mergeCell ref="AT34:AX34"/>
    <mergeCell ref="AN34:AS34"/>
    <mergeCell ref="AN32:AS32"/>
    <mergeCell ref="U32:Z32"/>
    <mergeCell ref="AN25:AS25"/>
    <mergeCell ref="H34:I34"/>
    <mergeCell ref="AA25:AF25"/>
    <mergeCell ref="U28:Z28"/>
    <mergeCell ref="H26:I26"/>
    <mergeCell ref="AG30:AM30"/>
    <mergeCell ref="AT24:AX24"/>
    <mergeCell ref="N24:T24"/>
    <mergeCell ref="AT27:AX27"/>
    <mergeCell ref="J33:M33"/>
    <mergeCell ref="AT33:AX33"/>
    <mergeCell ref="N26:T26"/>
    <mergeCell ref="AN27:AS27"/>
    <mergeCell ref="AT31:AX31"/>
    <mergeCell ref="H27:I27"/>
    <mergeCell ref="U34:Z34"/>
  </mergeCells>
  <hyperlinks>
    <hyperlink ref="B4" location="PANDUAN!A1" display="PANDUAN" xr:uid="{00000000-0004-0000-1700-000000000000}"/>
    <hyperlink ref="B6" location="'EWS DIRECTORY'!A1" display="EWS DIRECTORY" xr:uid="{00000000-0004-0000-1700-000001000000}"/>
    <hyperlink ref="B8" location="'DATA PEMICU'!A1" display="DATA PEMICU" xr:uid="{00000000-0004-0000-1700-000002000000}"/>
    <hyperlink ref="B10" location="'DATA PENGUJI'!A1" display="DATA PENGUJI" xr:uid="{00000000-0004-0000-1700-000003000000}"/>
    <hyperlink ref="B12" location="'MAIN LEVEL'!A1" display="MAIN LEVEL" xr:uid="{00000000-0004-0000-1700-000004000000}"/>
  </hyperlinks>
  <pageMargins left="0.51181102362204722" right="0.15748031496062989" top="0.55118110236220474" bottom="0.55118110236220474" header="0.31496062992125978" footer="0.31496062992125978"/>
  <pageSetup paperSize="9" scale="60" orientation="landscape"/>
  <headerFooter>
    <oddFooter>&amp;Rhalaman &amp;P dari &amp;N</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5">
    <tabColor theme="4" tint="-0.249977111117893"/>
  </sheetPr>
  <dimension ref="A1:AT64"/>
  <sheetViews>
    <sheetView topLeftCell="B10" zoomScaleNormal="100" workbookViewId="0">
      <selection activeCell="AQ18" sqref="AQ18:AU18"/>
    </sheetView>
  </sheetViews>
  <sheetFormatPr defaultColWidth="3.5546875" defaultRowHeight="13.8" x14ac:dyDescent="0.25"/>
  <cols>
    <col min="1" max="1" width="3" style="110" hidden="1" customWidth="1"/>
    <col min="2" max="5" width="3.88671875" style="177" customWidth="1"/>
    <col min="6" max="6" width="3.88671875" style="110" customWidth="1"/>
    <col min="7" max="9" width="3.5546875" style="109" customWidth="1"/>
    <col min="10" max="10" width="2.88671875" style="109" customWidth="1"/>
    <col min="11" max="16" width="3.5546875" style="109" customWidth="1"/>
    <col min="17" max="17" width="2.88671875" style="109" customWidth="1"/>
    <col min="18" max="23" width="3.5546875" style="109" customWidth="1"/>
    <col min="24" max="24" width="2.88671875" style="109" customWidth="1"/>
    <col min="25" max="29" width="3.5546875" style="109" customWidth="1"/>
    <col min="30" max="30" width="2.88671875" style="109" customWidth="1"/>
    <col min="31" max="34" width="3.5546875" style="109" customWidth="1"/>
    <col min="35" max="35" width="2.88671875" style="109" customWidth="1"/>
    <col min="36" max="36" width="3.5546875" style="109" customWidth="1"/>
    <col min="37" max="16384" width="3.5546875" style="109"/>
  </cols>
  <sheetData>
    <row r="1" spans="2:46" x14ac:dyDescent="0.25">
      <c r="G1" s="178"/>
      <c r="H1" s="56"/>
      <c r="I1" s="56"/>
      <c r="J1" s="56"/>
      <c r="K1" s="56"/>
      <c r="L1" s="56"/>
      <c r="M1" s="56"/>
      <c r="N1" s="56"/>
      <c r="O1" s="56"/>
      <c r="P1" s="56"/>
      <c r="Q1" s="56"/>
      <c r="R1" s="56"/>
      <c r="S1" s="56"/>
      <c r="T1" s="56"/>
      <c r="U1" s="56"/>
      <c r="V1" s="56"/>
      <c r="W1" s="56"/>
      <c r="X1" s="56"/>
      <c r="Y1" s="56"/>
      <c r="Z1" s="56"/>
      <c r="AA1" s="56"/>
      <c r="AB1" s="56"/>
      <c r="AC1" s="56"/>
      <c r="AD1" s="56"/>
      <c r="AE1" s="56"/>
      <c r="AF1" s="56"/>
      <c r="AG1" s="56"/>
      <c r="AH1" s="56"/>
      <c r="AI1" s="56"/>
    </row>
    <row r="2" spans="2:46" x14ac:dyDescent="0.25">
      <c r="G2" s="55" t="s">
        <v>1674</v>
      </c>
      <c r="H2" s="56"/>
      <c r="I2" s="56"/>
      <c r="J2" s="56"/>
      <c r="K2" s="56"/>
      <c r="L2" s="56"/>
      <c r="M2" s="56"/>
      <c r="N2" s="56"/>
      <c r="O2" s="56"/>
      <c r="P2" s="56"/>
      <c r="Q2" s="56"/>
      <c r="R2" s="56"/>
      <c r="S2" s="56"/>
      <c r="T2" s="56"/>
      <c r="U2" s="56"/>
      <c r="V2" s="56"/>
      <c r="W2" s="56"/>
      <c r="X2" s="56"/>
      <c r="Y2" s="56"/>
      <c r="Z2" s="56"/>
      <c r="AA2" s="56"/>
      <c r="AB2" s="56"/>
      <c r="AC2" s="56"/>
      <c r="AD2" s="56"/>
      <c r="AE2" s="56"/>
      <c r="AF2" s="56"/>
      <c r="AG2" s="56"/>
      <c r="AH2" s="56"/>
      <c r="AI2" s="56"/>
    </row>
    <row r="3" spans="2:46" x14ac:dyDescent="0.25">
      <c r="B3" s="111"/>
      <c r="C3" s="111"/>
      <c r="D3" s="111"/>
      <c r="E3" s="111"/>
      <c r="G3" s="56"/>
      <c r="H3" s="56"/>
      <c r="I3" s="56"/>
      <c r="J3" s="56"/>
      <c r="K3" s="56"/>
      <c r="L3" s="56"/>
      <c r="M3" s="56"/>
      <c r="N3" s="56"/>
      <c r="O3" s="56"/>
      <c r="P3" s="56"/>
      <c r="Q3" s="56"/>
      <c r="R3" s="56"/>
      <c r="S3" s="56"/>
      <c r="T3" s="56"/>
      <c r="U3" s="56"/>
      <c r="V3" s="56"/>
      <c r="W3" s="56"/>
      <c r="X3" s="56"/>
      <c r="Y3" s="56"/>
      <c r="Z3" s="56"/>
      <c r="AA3" s="56"/>
      <c r="AB3" s="56"/>
      <c r="AC3" s="56"/>
      <c r="AD3" s="56"/>
      <c r="AE3" s="56"/>
      <c r="AF3" s="56"/>
      <c r="AG3" s="56"/>
      <c r="AH3" s="56"/>
      <c r="AI3" s="56"/>
    </row>
    <row r="4" spans="2:46" x14ac:dyDescent="0.25">
      <c r="B4" s="762" t="s">
        <v>79</v>
      </c>
      <c r="C4" s="761"/>
      <c r="D4" s="761"/>
      <c r="E4" s="761"/>
      <c r="G4" s="56"/>
      <c r="H4" s="56"/>
      <c r="I4" s="56"/>
      <c r="J4" s="56"/>
      <c r="K4" s="56"/>
      <c r="L4" s="56"/>
      <c r="M4" s="56"/>
      <c r="N4" s="56"/>
      <c r="O4" s="56"/>
      <c r="P4" s="56"/>
      <c r="Q4" s="56"/>
      <c r="R4" s="56"/>
      <c r="S4" s="56"/>
      <c r="T4" s="56"/>
      <c r="U4" s="56"/>
      <c r="V4" s="56"/>
      <c r="W4" s="56"/>
      <c r="X4" s="56"/>
      <c r="Y4" s="56"/>
      <c r="Z4" s="56"/>
      <c r="AA4" s="56"/>
      <c r="AB4" s="56"/>
      <c r="AC4" s="56"/>
      <c r="AD4" s="56"/>
      <c r="AE4" s="56"/>
      <c r="AF4" s="56"/>
      <c r="AG4" s="56"/>
      <c r="AH4" s="56"/>
      <c r="AI4" s="56"/>
    </row>
    <row r="5" spans="2:46" x14ac:dyDescent="0.25">
      <c r="B5" s="111"/>
      <c r="C5" s="111"/>
      <c r="D5" s="111"/>
      <c r="E5" s="111"/>
      <c r="G5" s="56"/>
      <c r="H5" s="56"/>
      <c r="I5" s="56"/>
      <c r="J5" s="56"/>
      <c r="K5" s="56"/>
      <c r="L5" s="56"/>
      <c r="M5" s="56"/>
      <c r="N5" s="56"/>
      <c r="O5" s="56"/>
      <c r="P5" s="56"/>
      <c r="Q5" s="56"/>
      <c r="R5" s="56"/>
      <c r="S5" s="56"/>
      <c r="T5" s="56"/>
      <c r="U5" s="56"/>
      <c r="V5" s="56"/>
      <c r="W5" s="56"/>
      <c r="X5" s="56"/>
      <c r="Y5" s="56"/>
      <c r="Z5" s="56"/>
      <c r="AA5" s="56"/>
      <c r="AB5" s="56"/>
      <c r="AC5" s="56"/>
      <c r="AD5" s="56"/>
      <c r="AE5" s="56"/>
      <c r="AF5" s="56"/>
      <c r="AG5" s="56"/>
      <c r="AH5" s="56"/>
      <c r="AI5" s="56"/>
    </row>
    <row r="6" spans="2:46" x14ac:dyDescent="0.25">
      <c r="B6" s="762" t="s">
        <v>87</v>
      </c>
      <c r="C6" s="761"/>
      <c r="D6" s="761"/>
      <c r="E6" s="761"/>
      <c r="G6" s="56"/>
      <c r="H6" s="56"/>
      <c r="I6" s="56"/>
      <c r="J6" s="56"/>
      <c r="K6" s="56"/>
      <c r="L6" s="56"/>
      <c r="M6" s="56"/>
      <c r="N6" s="56"/>
      <c r="O6" s="56"/>
      <c r="P6" s="56"/>
      <c r="Q6" s="56"/>
      <c r="R6" s="56"/>
      <c r="S6" s="56"/>
      <c r="T6" s="56"/>
      <c r="U6" s="56"/>
      <c r="V6" s="56"/>
      <c r="W6" s="56"/>
      <c r="X6" s="56"/>
      <c r="Y6" s="56"/>
      <c r="Z6" s="56"/>
      <c r="AA6" s="56"/>
      <c r="AB6" s="56"/>
      <c r="AC6" s="56"/>
      <c r="AD6" s="56"/>
      <c r="AE6" s="56"/>
      <c r="AF6" s="56"/>
      <c r="AG6" s="56"/>
      <c r="AH6" s="56"/>
      <c r="AI6" s="56"/>
    </row>
    <row r="7" spans="2:46" ht="15" customHeight="1" x14ac:dyDescent="0.25">
      <c r="B7" s="111"/>
      <c r="C7" s="111"/>
      <c r="D7" s="111"/>
      <c r="E7" s="111"/>
      <c r="G7" s="1097" t="s">
        <v>1774</v>
      </c>
      <c r="H7" s="1094"/>
      <c r="I7" s="1094"/>
      <c r="J7" s="1094"/>
      <c r="K7" s="1094"/>
      <c r="L7" s="1094"/>
      <c r="M7" s="1094"/>
      <c r="N7" s="1094"/>
      <c r="O7" s="1094"/>
      <c r="P7" s="1094"/>
      <c r="Q7" s="1094"/>
      <c r="R7" s="1094"/>
      <c r="S7" s="1094"/>
      <c r="T7" s="1094"/>
      <c r="U7" s="1094"/>
      <c r="V7" s="1094"/>
      <c r="W7" s="1094"/>
      <c r="X7" s="1094"/>
      <c r="Y7" s="1094"/>
      <c r="Z7" s="1094"/>
      <c r="AA7" s="1094"/>
      <c r="AB7" s="1094"/>
      <c r="AC7" s="1094"/>
      <c r="AD7" s="1094"/>
      <c r="AE7" s="1094"/>
      <c r="AF7" s="1094"/>
      <c r="AG7" s="1094"/>
      <c r="AH7" s="1094"/>
      <c r="AI7" s="1094"/>
      <c r="AJ7" s="1094"/>
      <c r="AK7" s="1094"/>
      <c r="AL7" s="1094"/>
      <c r="AM7" s="1094"/>
      <c r="AN7" s="1094"/>
      <c r="AO7" s="1094"/>
      <c r="AP7" s="1094"/>
      <c r="AQ7" s="1094"/>
      <c r="AR7" s="1094"/>
      <c r="AS7" s="1094"/>
      <c r="AT7" s="1094"/>
    </row>
    <row r="8" spans="2:46" x14ac:dyDescent="0.25">
      <c r="B8" s="762" t="s">
        <v>94</v>
      </c>
      <c r="C8" s="761"/>
      <c r="D8" s="761"/>
      <c r="E8" s="761"/>
      <c r="G8" s="56"/>
      <c r="H8" s="56"/>
      <c r="I8" s="56"/>
      <c r="J8" s="56"/>
      <c r="K8" s="56"/>
      <c r="L8" s="56"/>
      <c r="M8" s="56"/>
      <c r="N8" s="56"/>
      <c r="O8" s="56"/>
      <c r="P8" s="56"/>
      <c r="Q8" s="56"/>
      <c r="R8" s="56"/>
      <c r="S8" s="56"/>
      <c r="T8" s="56"/>
      <c r="U8" s="56"/>
      <c r="V8" s="56"/>
      <c r="W8" s="56"/>
      <c r="X8" s="56"/>
      <c r="Y8" s="56"/>
      <c r="Z8" s="56"/>
      <c r="AA8" s="56"/>
      <c r="AB8" s="56"/>
      <c r="AC8" s="56"/>
      <c r="AD8" s="56"/>
      <c r="AE8" s="56"/>
      <c r="AF8" s="56"/>
      <c r="AG8" s="56"/>
      <c r="AH8" s="56"/>
      <c r="AI8" s="56"/>
    </row>
    <row r="9" spans="2:46" ht="15" customHeight="1" x14ac:dyDescent="0.25">
      <c r="B9" s="111"/>
      <c r="C9" s="111"/>
      <c r="D9" s="111"/>
      <c r="E9" s="111"/>
      <c r="G9" s="1096" t="str">
        <f>"Rincian "&amp;'B-1'!G9&amp;" "&amp;'B-1-1'!M28</f>
        <v>Rincian Penjualan Lokal Berdasarkan pengujian arus piutang</v>
      </c>
      <c r="H9" s="836"/>
      <c r="I9" s="836"/>
      <c r="J9" s="836"/>
      <c r="K9" s="836"/>
      <c r="L9" s="836"/>
      <c r="M9" s="836"/>
      <c r="N9" s="836"/>
      <c r="O9" s="836"/>
      <c r="P9" s="836"/>
      <c r="Q9" s="836"/>
      <c r="R9" s="836"/>
      <c r="S9" s="836"/>
      <c r="T9" s="836"/>
      <c r="U9" s="836"/>
      <c r="V9" s="836"/>
      <c r="W9" s="836"/>
      <c r="X9" s="1000"/>
      <c r="Y9" s="74" t="s">
        <v>796</v>
      </c>
      <c r="Z9" s="167"/>
      <c r="AA9" s="167"/>
      <c r="AB9" s="167"/>
      <c r="AC9" s="167"/>
      <c r="AD9" s="167"/>
      <c r="AE9" s="167"/>
      <c r="AF9" s="167"/>
      <c r="AG9" s="126" t="s">
        <v>1678</v>
      </c>
      <c r="AH9" s="239" t="e">
        <f>NAMA_WP</f>
        <v>#N/A</v>
      </c>
      <c r="AI9" s="167"/>
      <c r="AJ9" s="167"/>
      <c r="AK9" s="167"/>
      <c r="AL9" s="167"/>
      <c r="AM9" s="167"/>
      <c r="AN9" s="167"/>
      <c r="AO9" s="167"/>
      <c r="AP9" s="167"/>
      <c r="AQ9" s="167"/>
      <c r="AR9" s="167"/>
      <c r="AS9" s="167"/>
      <c r="AT9" s="168"/>
    </row>
    <row r="10" spans="2:46" x14ac:dyDescent="0.25">
      <c r="B10" s="762" t="s">
        <v>101</v>
      </c>
      <c r="C10" s="761"/>
      <c r="D10" s="761"/>
      <c r="E10" s="761"/>
      <c r="G10" s="1001"/>
      <c r="H10" s="1094"/>
      <c r="I10" s="1094"/>
      <c r="J10" s="1094"/>
      <c r="K10" s="1094"/>
      <c r="L10" s="1094"/>
      <c r="M10" s="1094"/>
      <c r="N10" s="1094"/>
      <c r="O10" s="1094"/>
      <c r="P10" s="1094"/>
      <c r="Q10" s="1094"/>
      <c r="R10" s="1094"/>
      <c r="S10" s="1094"/>
      <c r="T10" s="1094"/>
      <c r="U10" s="1094"/>
      <c r="V10" s="1094"/>
      <c r="W10" s="1094"/>
      <c r="X10" s="1002"/>
      <c r="Y10" s="208" t="s">
        <v>1401</v>
      </c>
      <c r="Z10" s="56"/>
      <c r="AA10" s="56"/>
      <c r="AB10" s="56"/>
      <c r="AC10" s="56"/>
      <c r="AD10" s="56"/>
      <c r="AE10" s="56"/>
      <c r="AF10" s="56"/>
      <c r="AG10" s="127" t="s">
        <v>1678</v>
      </c>
      <c r="AH10" s="125" t="e">
        <f>NPWP</f>
        <v>#N/A</v>
      </c>
      <c r="AI10" s="56"/>
      <c r="AJ10" s="56"/>
      <c r="AK10" s="56"/>
      <c r="AL10" s="56"/>
      <c r="AM10" s="56"/>
      <c r="AN10" s="56"/>
      <c r="AO10" s="56"/>
      <c r="AP10" s="56"/>
      <c r="AQ10" s="56"/>
      <c r="AR10" s="56"/>
      <c r="AS10" s="56"/>
      <c r="AT10" s="209"/>
    </row>
    <row r="11" spans="2:46" x14ac:dyDescent="0.25">
      <c r="G11" s="1003"/>
      <c r="H11" s="1004"/>
      <c r="I11" s="1004"/>
      <c r="J11" s="1004"/>
      <c r="K11" s="1004"/>
      <c r="L11" s="1004"/>
      <c r="M11" s="1004"/>
      <c r="N11" s="1004"/>
      <c r="O11" s="1004"/>
      <c r="P11" s="1004"/>
      <c r="Q11" s="1004"/>
      <c r="R11" s="1004"/>
      <c r="S11" s="1004"/>
      <c r="T11" s="1004"/>
      <c r="U11" s="1004"/>
      <c r="V11" s="1004"/>
      <c r="W11" s="1004"/>
      <c r="X11" s="1005"/>
      <c r="Y11" s="213" t="s">
        <v>1679</v>
      </c>
      <c r="Z11" s="214"/>
      <c r="AA11" s="214"/>
      <c r="AB11" s="214"/>
      <c r="AC11" s="214"/>
      <c r="AD11" s="214"/>
      <c r="AE11" s="214"/>
      <c r="AF11" s="214"/>
      <c r="AG11" s="128" t="s">
        <v>1678</v>
      </c>
      <c r="AH11" s="243" t="e">
        <f>ID_MS_TH_PJK</f>
        <v>#N/A</v>
      </c>
      <c r="AI11" s="214"/>
      <c r="AJ11" s="214"/>
      <c r="AK11" s="214"/>
      <c r="AL11" s="214"/>
      <c r="AM11" s="214"/>
      <c r="AN11" s="214"/>
      <c r="AO11" s="214"/>
      <c r="AP11" s="214"/>
      <c r="AQ11" s="214"/>
      <c r="AR11" s="214"/>
      <c r="AS11" s="214"/>
      <c r="AT11" s="215"/>
    </row>
    <row r="12" spans="2:46" x14ac:dyDescent="0.25">
      <c r="B12" s="762" t="s">
        <v>106</v>
      </c>
      <c r="C12" s="761"/>
      <c r="D12" s="761"/>
      <c r="E12" s="761"/>
    </row>
    <row r="13" spans="2:46" x14ac:dyDescent="0.25">
      <c r="B13" s="1079" t="str">
        <f>HYPERLINK("#'"&amp;'EWS DIRECTORY'!$J$13&amp;"'!A1",'EWS DIRECTORY'!$J$13)</f>
        <v>B-1</v>
      </c>
      <c r="C13" s="761"/>
      <c r="D13" s="761"/>
      <c r="E13" s="761"/>
      <c r="G13" s="56" t="s">
        <v>1680</v>
      </c>
      <c r="H13" s="56"/>
      <c r="I13" s="56"/>
      <c r="J13" s="56"/>
      <c r="K13" s="56"/>
      <c r="L13" s="56"/>
      <c r="M13" s="56"/>
      <c r="N13" s="56"/>
      <c r="O13" s="56"/>
      <c r="P13" s="56"/>
      <c r="Q13" s="56"/>
      <c r="R13" s="56"/>
      <c r="S13" s="56"/>
      <c r="T13" s="56"/>
      <c r="U13" s="56"/>
      <c r="V13" s="56"/>
      <c r="W13" s="56"/>
      <c r="X13" s="56"/>
      <c r="Y13" s="56"/>
      <c r="Z13" s="56"/>
      <c r="AA13" s="56"/>
      <c r="AB13" s="56"/>
      <c r="AC13" s="56"/>
      <c r="AD13" s="56"/>
      <c r="AE13" s="56"/>
      <c r="AF13" s="56"/>
      <c r="AG13" s="56"/>
      <c r="AH13" s="56"/>
      <c r="AI13" s="56"/>
      <c r="AJ13" s="56"/>
      <c r="AK13" s="56"/>
    </row>
    <row r="14" spans="2:46" x14ac:dyDescent="0.25">
      <c r="B14" s="1088" t="str">
        <f>HYPERLINK("#'"&amp;'EWS DIRECTORY'!$J$14&amp;"'!A1",'EWS DIRECTORY'!$J$14)</f>
        <v>B-1-1</v>
      </c>
      <c r="C14" s="761"/>
      <c r="D14" s="761"/>
      <c r="E14" s="761"/>
      <c r="G14" s="56" t="s">
        <v>1681</v>
      </c>
      <c r="H14" s="56" t="s">
        <v>1854</v>
      </c>
      <c r="I14" s="56"/>
      <c r="J14" s="56"/>
      <c r="K14" s="56"/>
      <c r="L14" s="56"/>
      <c r="M14" s="56"/>
      <c r="N14" s="56"/>
      <c r="O14" s="56"/>
      <c r="P14" s="56"/>
      <c r="Q14" s="56"/>
      <c r="R14" s="56"/>
      <c r="S14" s="56"/>
      <c r="T14" s="56"/>
      <c r="U14" s="56"/>
      <c r="V14" s="56"/>
      <c r="W14" s="56"/>
      <c r="X14" s="56"/>
      <c r="Y14" s="56"/>
      <c r="Z14" s="56"/>
      <c r="AA14" s="56"/>
      <c r="AB14" s="56"/>
      <c r="AC14" s="56"/>
      <c r="AD14" s="56"/>
      <c r="AE14" s="56"/>
      <c r="AF14" s="56"/>
      <c r="AG14" s="56"/>
      <c r="AH14" s="56"/>
      <c r="AI14" s="56"/>
      <c r="AJ14" s="56"/>
      <c r="AK14" s="56"/>
    </row>
    <row r="15" spans="2:46" x14ac:dyDescent="0.25">
      <c r="B15" s="1080" t="str">
        <f>HYPERLINK("#'"&amp;'EWS DIRECTORY'!$J$15&amp;"'!A1",'EWS DIRECTORY'!$J$15)</f>
        <v>B-1-1-1</v>
      </c>
      <c r="C15" s="761"/>
      <c r="D15" s="761"/>
      <c r="E15" s="761"/>
      <c r="G15" s="56" t="s">
        <v>1681</v>
      </c>
      <c r="H15" s="5" t="s">
        <v>1855</v>
      </c>
      <c r="I15" s="56"/>
      <c r="J15" s="56"/>
      <c r="K15" s="56"/>
      <c r="L15" s="56"/>
      <c r="M15" s="56"/>
      <c r="N15" s="56"/>
      <c r="O15" s="56"/>
      <c r="P15" s="56"/>
      <c r="Q15" s="56"/>
      <c r="R15" s="56"/>
      <c r="S15" s="56"/>
      <c r="T15" s="56"/>
      <c r="U15" s="56"/>
      <c r="V15" s="56"/>
      <c r="W15" s="56"/>
      <c r="X15" s="56"/>
      <c r="Y15" s="56"/>
      <c r="Z15" s="56"/>
      <c r="AA15" s="56"/>
      <c r="AB15" s="56"/>
      <c r="AC15" s="56"/>
      <c r="AD15" s="56"/>
      <c r="AE15" s="56"/>
      <c r="AF15" s="56"/>
      <c r="AG15" s="56"/>
      <c r="AH15" s="56"/>
      <c r="AI15" s="56"/>
      <c r="AJ15" s="56"/>
      <c r="AK15" s="56"/>
    </row>
    <row r="16" spans="2:46" x14ac:dyDescent="0.25">
      <c r="B16" s="1080" t="str">
        <f>HYPERLINK("#'"&amp;'EWS DIRECTORY'!$J$16&amp;"'!A1",'EWS DIRECTORY'!$J$16)</f>
        <v>B-1-1-2</v>
      </c>
      <c r="C16" s="761"/>
      <c r="D16" s="761"/>
      <c r="E16" s="761"/>
      <c r="G16" s="56" t="s">
        <v>1681</v>
      </c>
      <c r="H16" s="5" t="s">
        <v>1856</v>
      </c>
      <c r="I16" s="56"/>
      <c r="J16" s="56"/>
      <c r="K16" s="56"/>
      <c r="L16" s="56"/>
      <c r="M16" s="56"/>
      <c r="N16" s="56"/>
      <c r="O16" s="56"/>
      <c r="P16" s="56"/>
      <c r="Q16" s="56"/>
      <c r="R16" s="56"/>
      <c r="S16" s="56"/>
      <c r="T16" s="56"/>
      <c r="U16" s="56"/>
      <c r="V16" s="56"/>
      <c r="W16" s="56"/>
      <c r="X16" s="56"/>
      <c r="Y16" s="56"/>
      <c r="Z16" s="56"/>
      <c r="AA16" s="56"/>
      <c r="AB16" s="56"/>
      <c r="AC16" s="56"/>
      <c r="AD16" s="56"/>
      <c r="AE16" s="56"/>
      <c r="AF16" s="56"/>
      <c r="AG16" s="56"/>
      <c r="AH16" s="56"/>
      <c r="AI16" s="56"/>
      <c r="AJ16" s="56"/>
      <c r="AK16" s="56"/>
    </row>
    <row r="17" spans="2:37" x14ac:dyDescent="0.25">
      <c r="B17" s="1080" t="str">
        <f>HYPERLINK("#'"&amp;'EWS DIRECTORY'!$J$21&amp;"'!A1",'EWS DIRECTORY'!$J$21)</f>
        <v>B-1-1-3</v>
      </c>
      <c r="C17" s="761"/>
      <c r="D17" s="761"/>
      <c r="E17" s="761"/>
      <c r="G17" s="56"/>
      <c r="H17" s="56"/>
      <c r="I17" s="56"/>
      <c r="J17" s="56"/>
      <c r="K17" s="56"/>
      <c r="L17" s="56"/>
      <c r="M17" s="56"/>
      <c r="N17" s="56"/>
      <c r="O17" s="56"/>
      <c r="P17" s="56"/>
      <c r="Q17" s="56"/>
      <c r="R17" s="56"/>
      <c r="S17" s="56"/>
      <c r="T17" s="56"/>
      <c r="U17" s="56"/>
      <c r="V17" s="56"/>
      <c r="W17" s="56"/>
      <c r="X17" s="56"/>
      <c r="Y17" s="56"/>
      <c r="Z17" s="56"/>
      <c r="AA17" s="56"/>
      <c r="AB17" s="56"/>
      <c r="AC17" s="56"/>
      <c r="AD17" s="56"/>
      <c r="AE17" s="56"/>
      <c r="AF17" s="56"/>
      <c r="AG17" s="56"/>
      <c r="AH17" s="56"/>
      <c r="AI17" s="56"/>
      <c r="AJ17" s="56"/>
      <c r="AK17" s="56"/>
    </row>
    <row r="18" spans="2:37" x14ac:dyDescent="0.25">
      <c r="B18" s="1080" t="str">
        <f>HYPERLINK("#'"&amp;'EWS DIRECTORY'!$J$22&amp;"'!A1",'EWS DIRECTORY'!$J$22)</f>
        <v>B-1-1-4</v>
      </c>
      <c r="C18" s="761"/>
      <c r="D18" s="761"/>
      <c r="E18" s="761"/>
      <c r="G18" s="1101" t="s">
        <v>1857</v>
      </c>
      <c r="H18" s="1094"/>
      <c r="I18" s="1094"/>
      <c r="J18" s="1094"/>
      <c r="K18" s="1094"/>
      <c r="L18" s="1094"/>
      <c r="M18" s="1094"/>
      <c r="N18" s="1094"/>
      <c r="O18" s="1094"/>
      <c r="P18" s="1094"/>
      <c r="Q18" s="1094"/>
      <c r="R18" s="1094"/>
      <c r="S18" s="1094"/>
      <c r="T18" s="1094"/>
      <c r="U18" s="1094"/>
      <c r="V18" s="1094"/>
      <c r="W18" s="1094"/>
      <c r="X18" s="1094"/>
      <c r="Y18" s="1094"/>
      <c r="Z18" s="1094"/>
      <c r="AA18" s="1094"/>
      <c r="AB18" s="1094"/>
      <c r="AC18" s="1094"/>
      <c r="AD18" s="1094"/>
      <c r="AE18" s="1094"/>
      <c r="AF18" s="1094"/>
      <c r="AG18" s="1094"/>
      <c r="AH18" s="1094"/>
      <c r="AI18" s="1094"/>
      <c r="AJ18" s="1094"/>
      <c r="AK18" s="56"/>
    </row>
    <row r="19" spans="2:37" x14ac:dyDescent="0.25">
      <c r="B19" s="1080" t="str">
        <f>HYPERLINK("#'"&amp;'EWS DIRECTORY'!$J$23&amp;"'!A1",'EWS DIRECTORY'!$J$23)</f>
        <v>B-1-1-5</v>
      </c>
      <c r="C19" s="761"/>
      <c r="D19" s="761"/>
      <c r="E19" s="761"/>
      <c r="G19" s="1094"/>
      <c r="H19" s="1094"/>
      <c r="I19" s="1094"/>
      <c r="J19" s="1094"/>
      <c r="K19" s="1094"/>
      <c r="L19" s="1094"/>
      <c r="M19" s="1094"/>
      <c r="N19" s="1094"/>
      <c r="O19" s="1094"/>
      <c r="P19" s="1094"/>
      <c r="Q19" s="1094"/>
      <c r="R19" s="1094"/>
      <c r="S19" s="1094"/>
      <c r="T19" s="1094"/>
      <c r="U19" s="1094"/>
      <c r="V19" s="1094"/>
      <c r="W19" s="1094"/>
      <c r="X19" s="1094"/>
      <c r="Y19" s="1094"/>
      <c r="Z19" s="1094"/>
      <c r="AA19" s="1094"/>
      <c r="AB19" s="1094"/>
      <c r="AC19" s="1094"/>
      <c r="AD19" s="1094"/>
      <c r="AE19" s="1094"/>
      <c r="AF19" s="1094"/>
      <c r="AG19" s="1094"/>
      <c r="AH19" s="1094"/>
      <c r="AI19" s="1094"/>
      <c r="AJ19" s="1094"/>
      <c r="AK19" s="56"/>
    </row>
    <row r="20" spans="2:37" x14ac:dyDescent="0.25">
      <c r="B20" s="895" t="str">
        <f>HYPERLINK("#'"&amp;'EWS DIRECTORY'!$J$24&amp;"'!A1",'EWS DIRECTORY'!$J$24)</f>
        <v>B-1-1-6</v>
      </c>
      <c r="C20" s="761"/>
      <c r="D20" s="761"/>
      <c r="E20" s="761"/>
      <c r="G20" s="5" t="s">
        <v>1858</v>
      </c>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6"/>
    </row>
    <row r="21" spans="2:37" x14ac:dyDescent="0.25">
      <c r="B21" s="1080" t="str">
        <f>HYPERLINK("#'"&amp;'EWS DIRECTORY'!$J$25&amp;"'!A1",'EWS DIRECTORY'!$J$25)</f>
        <v>B-1-1-7</v>
      </c>
      <c r="C21" s="761"/>
      <c r="D21" s="761"/>
      <c r="E21" s="761"/>
      <c r="G21" s="5" t="s">
        <v>1859</v>
      </c>
      <c r="H21" s="5"/>
      <c r="I21" s="5"/>
      <c r="J21" s="5"/>
      <c r="K21" s="5"/>
      <c r="L21" s="5"/>
      <c r="M21" s="5"/>
      <c r="N21" s="5"/>
      <c r="O21" s="5"/>
      <c r="P21" s="5"/>
      <c r="Q21" s="5"/>
      <c r="R21" s="5"/>
      <c r="S21" s="5"/>
      <c r="T21" s="5"/>
      <c r="U21" s="5"/>
      <c r="V21" s="5"/>
      <c r="W21" s="5"/>
      <c r="X21" s="5"/>
      <c r="Y21" s="5"/>
      <c r="Z21" s="5"/>
      <c r="AA21" s="5"/>
      <c r="AB21" s="5"/>
      <c r="AC21" s="5"/>
      <c r="AD21" s="193" t="s">
        <v>1860</v>
      </c>
      <c r="AE21" s="5" t="s">
        <v>1692</v>
      </c>
      <c r="AF21" s="1095">
        <v>0</v>
      </c>
      <c r="AG21" s="1094"/>
      <c r="AH21" s="1094"/>
      <c r="AI21" s="1094"/>
      <c r="AJ21" s="1094"/>
      <c r="AK21" s="1094"/>
    </row>
    <row r="22" spans="2:37" x14ac:dyDescent="0.25">
      <c r="B22" s="1080" t="str">
        <f>HYPERLINK("#'"&amp;'EWS DIRECTORY'!$J$26&amp;"'!A1",'EWS DIRECTORY'!$J$26)</f>
        <v>B-1-1-8</v>
      </c>
      <c r="C22" s="761"/>
      <c r="D22" s="761"/>
      <c r="E22" s="761"/>
      <c r="G22" s="5" t="s">
        <v>1861</v>
      </c>
      <c r="H22" s="5"/>
      <c r="I22" s="5"/>
      <c r="J22" s="5" t="s">
        <v>1862</v>
      </c>
      <c r="K22" s="5"/>
      <c r="L22" s="5"/>
      <c r="M22" s="5"/>
      <c r="N22" s="5"/>
      <c r="O22" s="5"/>
      <c r="P22" s="5"/>
      <c r="Q22" s="5"/>
      <c r="R22" s="5"/>
      <c r="S22" s="5"/>
      <c r="T22" s="5"/>
      <c r="U22" s="5"/>
      <c r="V22" s="5"/>
      <c r="W22" s="5"/>
      <c r="X22" s="5"/>
      <c r="Y22" s="5"/>
      <c r="Z22" s="5"/>
      <c r="AA22" s="5"/>
      <c r="AB22" s="5"/>
      <c r="AC22" s="5"/>
      <c r="AD22" s="193"/>
      <c r="AE22" s="56"/>
      <c r="AF22" s="530"/>
      <c r="AG22" s="530"/>
      <c r="AH22" s="531"/>
      <c r="AI22" s="531"/>
      <c r="AJ22" s="531"/>
      <c r="AK22" s="531"/>
    </row>
    <row r="23" spans="2:37" x14ac:dyDescent="0.25">
      <c r="B23" s="1080" t="str">
        <f>HYPERLINK("#'"&amp;'EWS DIRECTORY'!$J$27&amp;"'!A1",'EWS DIRECTORY'!$J$27)</f>
        <v>B-1-1-9</v>
      </c>
      <c r="C23" s="761"/>
      <c r="D23" s="761"/>
      <c r="E23" s="761"/>
      <c r="G23" s="5" t="s">
        <v>1681</v>
      </c>
      <c r="H23" s="5" t="s">
        <v>1863</v>
      </c>
      <c r="I23" s="5"/>
      <c r="J23" s="5"/>
      <c r="K23" s="5"/>
      <c r="L23" s="5"/>
      <c r="M23" s="5"/>
      <c r="N23" s="5"/>
      <c r="O23" s="5"/>
      <c r="P23" s="5"/>
      <c r="Q23" s="5"/>
      <c r="R23" s="5"/>
      <c r="S23" s="5"/>
      <c r="T23" s="5"/>
      <c r="U23" s="5"/>
      <c r="V23" s="5"/>
      <c r="W23" s="5"/>
      <c r="X23" s="5"/>
      <c r="Y23" s="5"/>
      <c r="Z23" s="5"/>
      <c r="AA23" s="5"/>
      <c r="AB23" s="5"/>
      <c r="AC23" s="5"/>
      <c r="AD23" s="193" t="s">
        <v>1860</v>
      </c>
      <c r="AE23" s="5" t="s">
        <v>1692</v>
      </c>
      <c r="AF23" s="1095">
        <v>0</v>
      </c>
      <c r="AG23" s="1094"/>
      <c r="AH23" s="1094"/>
      <c r="AI23" s="1094"/>
      <c r="AJ23" s="1094"/>
      <c r="AK23" s="1094"/>
    </row>
    <row r="24" spans="2:37" ht="15" customHeight="1" x14ac:dyDescent="0.25">
      <c r="G24" s="5" t="s">
        <v>1681</v>
      </c>
      <c r="H24" s="5" t="s">
        <v>1864</v>
      </c>
      <c r="I24" s="5"/>
      <c r="J24" s="5"/>
      <c r="K24" s="5"/>
      <c r="L24" s="5"/>
      <c r="M24" s="5"/>
      <c r="N24" s="5"/>
      <c r="O24" s="5"/>
      <c r="P24" s="5"/>
      <c r="Q24" s="5"/>
      <c r="R24" s="5"/>
      <c r="S24" s="5"/>
      <c r="U24" s="5"/>
      <c r="V24" s="5"/>
      <c r="W24" s="5"/>
      <c r="X24" s="5"/>
      <c r="Y24" s="5"/>
      <c r="Z24" s="5"/>
      <c r="AA24" s="5"/>
      <c r="AB24" s="5"/>
      <c r="AC24" s="5"/>
      <c r="AD24" s="193" t="s">
        <v>1860</v>
      </c>
      <c r="AE24" s="5" t="s">
        <v>1692</v>
      </c>
      <c r="AF24" s="1095">
        <v>0</v>
      </c>
      <c r="AG24" s="1094"/>
      <c r="AH24" s="1094"/>
      <c r="AI24" s="1094"/>
      <c r="AJ24" s="1094"/>
      <c r="AK24" s="1094"/>
    </row>
    <row r="25" spans="2:37" x14ac:dyDescent="0.25">
      <c r="G25" s="5" t="s">
        <v>1865</v>
      </c>
      <c r="H25" s="5"/>
      <c r="I25" s="5"/>
      <c r="J25" s="5" t="s">
        <v>1866</v>
      </c>
      <c r="K25" s="5"/>
      <c r="L25" s="5"/>
      <c r="M25" s="5"/>
      <c r="N25" s="5"/>
      <c r="O25" s="5"/>
      <c r="P25" s="5"/>
      <c r="Q25" s="5"/>
      <c r="R25" s="5"/>
      <c r="S25" s="5"/>
      <c r="T25" s="5"/>
      <c r="U25" s="5"/>
      <c r="V25" s="5"/>
      <c r="W25" s="5"/>
      <c r="X25" s="5"/>
      <c r="Y25" s="5"/>
      <c r="Z25" s="5"/>
      <c r="AA25" s="5"/>
      <c r="AB25" s="6"/>
      <c r="AC25" s="6"/>
      <c r="AD25" s="7" t="s">
        <v>1867</v>
      </c>
      <c r="AE25" s="8" t="s">
        <v>1692</v>
      </c>
      <c r="AF25" s="1100">
        <v>0</v>
      </c>
      <c r="AG25" s="800"/>
      <c r="AH25" s="800"/>
      <c r="AI25" s="800"/>
      <c r="AJ25" s="800"/>
      <c r="AK25" s="800"/>
    </row>
    <row r="26" spans="2:37" ht="15" customHeight="1" x14ac:dyDescent="0.25">
      <c r="G26" s="5" t="s">
        <v>1868</v>
      </c>
      <c r="H26" s="5"/>
      <c r="I26" s="5"/>
      <c r="J26" s="5"/>
      <c r="K26" s="5"/>
      <c r="L26" s="5"/>
      <c r="M26" s="5"/>
      <c r="N26" s="5"/>
      <c r="O26" s="5"/>
      <c r="P26" s="5"/>
      <c r="Q26" s="5"/>
      <c r="R26" s="5"/>
      <c r="S26" s="5"/>
      <c r="T26" s="5"/>
      <c r="U26" s="5"/>
      <c r="V26" s="5"/>
      <c r="W26" s="5"/>
      <c r="X26" s="5"/>
      <c r="Y26" s="5"/>
      <c r="Z26" s="5"/>
      <c r="AA26" s="5"/>
      <c r="AB26" s="5"/>
      <c r="AC26" s="5"/>
      <c r="AD26" s="56"/>
      <c r="AE26" s="5" t="s">
        <v>1692</v>
      </c>
      <c r="AF26" s="1095">
        <f>+AF21+AF23+AF24-AF25</f>
        <v>0</v>
      </c>
      <c r="AG26" s="1094"/>
      <c r="AH26" s="1094"/>
      <c r="AI26" s="1094"/>
      <c r="AJ26" s="1094"/>
      <c r="AK26" s="1094"/>
    </row>
    <row r="27" spans="2:37" x14ac:dyDescent="0.25">
      <c r="G27" s="5" t="s">
        <v>1869</v>
      </c>
      <c r="H27" s="5"/>
      <c r="I27" s="5"/>
      <c r="J27" s="5"/>
      <c r="K27" s="5"/>
      <c r="L27" s="5"/>
      <c r="M27" s="5"/>
      <c r="N27" s="5"/>
      <c r="O27" s="5"/>
      <c r="P27" s="5"/>
      <c r="Q27" s="5"/>
      <c r="R27" s="5"/>
      <c r="S27" s="5"/>
      <c r="T27" s="5"/>
      <c r="U27" s="5"/>
      <c r="V27" s="5"/>
      <c r="W27" s="5"/>
      <c r="X27" s="5"/>
      <c r="Y27" s="5"/>
      <c r="Z27" s="5"/>
      <c r="AA27" s="5"/>
      <c r="AB27" s="5"/>
      <c r="AC27" s="5"/>
      <c r="AD27" s="5"/>
      <c r="AE27" s="56"/>
      <c r="AF27" s="5"/>
      <c r="AH27" s="1103"/>
      <c r="AI27" s="1094"/>
      <c r="AJ27" s="1094"/>
      <c r="AK27" s="1094"/>
    </row>
    <row r="28" spans="2:37" x14ac:dyDescent="0.25">
      <c r="B28" s="1076"/>
      <c r="C28" s="761"/>
      <c r="D28" s="761"/>
      <c r="E28" s="761"/>
      <c r="G28" s="9" t="s">
        <v>1681</v>
      </c>
      <c r="H28" s="56" t="s">
        <v>1870</v>
      </c>
      <c r="I28" s="5"/>
      <c r="J28" s="5"/>
      <c r="K28" s="5"/>
      <c r="L28" s="5"/>
      <c r="M28" s="5"/>
      <c r="N28" s="5"/>
      <c r="O28" s="5"/>
      <c r="P28" s="5"/>
      <c r="Q28" s="5"/>
      <c r="R28" s="5"/>
      <c r="S28" s="5"/>
      <c r="T28" s="5"/>
      <c r="U28" s="5"/>
      <c r="V28" s="5"/>
      <c r="W28" s="5"/>
      <c r="X28" s="5"/>
      <c r="Y28" s="5" t="s">
        <v>1692</v>
      </c>
      <c r="Z28" s="1093">
        <v>0</v>
      </c>
      <c r="AA28" s="1094"/>
      <c r="AB28" s="1094"/>
      <c r="AC28" s="1094"/>
      <c r="AD28" s="1094"/>
      <c r="AF28" s="5"/>
      <c r="AH28" s="1103"/>
      <c r="AI28" s="1094"/>
      <c r="AJ28" s="1094"/>
      <c r="AK28" s="1094"/>
    </row>
    <row r="29" spans="2:37" x14ac:dyDescent="0.25">
      <c r="B29" s="112"/>
      <c r="C29" s="112"/>
      <c r="D29" s="112"/>
      <c r="E29" s="112"/>
      <c r="G29" s="9" t="s">
        <v>1681</v>
      </c>
      <c r="H29" s="56" t="s">
        <v>1871</v>
      </c>
      <c r="I29" s="5"/>
      <c r="J29" s="5"/>
      <c r="K29" s="5"/>
      <c r="L29" s="5"/>
      <c r="M29" s="5"/>
      <c r="N29" s="5"/>
      <c r="O29" s="5"/>
      <c r="P29" s="5"/>
      <c r="Q29" s="5"/>
      <c r="R29" s="5"/>
      <c r="S29" s="5"/>
      <c r="T29" s="5"/>
      <c r="U29" s="5"/>
      <c r="V29" s="5"/>
      <c r="W29" s="5"/>
      <c r="X29" s="5"/>
      <c r="Y29" s="5" t="s">
        <v>1692</v>
      </c>
      <c r="Z29" s="1093">
        <v>0</v>
      </c>
      <c r="AA29" s="1094"/>
      <c r="AB29" s="1094"/>
      <c r="AC29" s="1094"/>
      <c r="AD29" s="1094"/>
      <c r="AF29" s="5"/>
      <c r="AH29" s="442"/>
      <c r="AI29" s="442"/>
      <c r="AJ29" s="442"/>
      <c r="AK29" s="442"/>
    </row>
    <row r="30" spans="2:37" x14ac:dyDescent="0.25">
      <c r="B30" s="441"/>
      <c r="G30" s="9" t="s">
        <v>1681</v>
      </c>
      <c r="H30" s="56" t="s">
        <v>1872</v>
      </c>
      <c r="I30" s="5"/>
      <c r="J30" s="5"/>
      <c r="K30" s="5"/>
      <c r="L30" s="5"/>
      <c r="M30" s="5"/>
      <c r="N30" s="5"/>
      <c r="O30" s="5"/>
      <c r="P30" s="5"/>
      <c r="Q30" s="5"/>
      <c r="R30" s="5"/>
      <c r="S30" s="5"/>
      <c r="T30" s="5"/>
      <c r="U30" s="5"/>
      <c r="V30" s="5"/>
      <c r="W30" s="5"/>
      <c r="X30" s="5"/>
      <c r="Y30" s="5" t="s">
        <v>1692</v>
      </c>
      <c r="Z30" s="1093">
        <v>0</v>
      </c>
      <c r="AA30" s="1094"/>
      <c r="AB30" s="1094"/>
      <c r="AC30" s="1094"/>
      <c r="AD30" s="1094"/>
      <c r="AF30" s="5"/>
      <c r="AH30" s="442"/>
      <c r="AI30" s="442"/>
      <c r="AJ30" s="442"/>
      <c r="AK30" s="442"/>
    </row>
    <row r="31" spans="2:37" x14ac:dyDescent="0.25">
      <c r="B31" s="112"/>
      <c r="C31" s="112"/>
      <c r="D31" s="112"/>
      <c r="E31" s="112"/>
      <c r="G31" s="9" t="s">
        <v>1681</v>
      </c>
      <c r="H31" s="56" t="s">
        <v>1873</v>
      </c>
      <c r="I31" s="5"/>
      <c r="J31" s="5"/>
      <c r="K31" s="5"/>
      <c r="L31" s="5"/>
      <c r="M31" s="5"/>
      <c r="N31" s="5"/>
      <c r="O31" s="5"/>
      <c r="P31" s="5"/>
      <c r="Q31" s="5"/>
      <c r="R31" s="5"/>
      <c r="S31" s="5"/>
      <c r="T31" s="5"/>
      <c r="U31" s="5"/>
      <c r="V31" s="5"/>
      <c r="W31" s="5"/>
      <c r="X31" s="5"/>
      <c r="Y31" s="5" t="s">
        <v>1692</v>
      </c>
      <c r="Z31" s="1093">
        <v>0</v>
      </c>
      <c r="AA31" s="1094"/>
      <c r="AB31" s="1094"/>
      <c r="AC31" s="1094"/>
      <c r="AD31" s="1094"/>
      <c r="AF31" s="5"/>
      <c r="AH31" s="442"/>
      <c r="AI31" s="442"/>
      <c r="AJ31" s="442"/>
      <c r="AK31" s="442"/>
    </row>
    <row r="32" spans="2:37" x14ac:dyDescent="0.25">
      <c r="B32" s="441"/>
      <c r="G32" s="9" t="s">
        <v>1681</v>
      </c>
      <c r="H32" s="56" t="s">
        <v>1874</v>
      </c>
      <c r="I32" s="5"/>
      <c r="J32" s="5"/>
      <c r="K32" s="5"/>
      <c r="L32" s="5"/>
      <c r="M32" s="5"/>
      <c r="N32" s="5"/>
      <c r="O32" s="5"/>
      <c r="P32" s="5"/>
      <c r="Q32" s="5"/>
      <c r="R32" s="5"/>
      <c r="S32" s="5"/>
      <c r="T32" s="5"/>
      <c r="U32" s="5"/>
      <c r="V32" s="5"/>
      <c r="W32" s="5"/>
      <c r="X32" s="5"/>
      <c r="Y32" s="5" t="s">
        <v>1692</v>
      </c>
      <c r="Z32" s="1093">
        <v>0</v>
      </c>
      <c r="AA32" s="1094"/>
      <c r="AB32" s="1094"/>
      <c r="AC32" s="1094"/>
      <c r="AD32" s="1094"/>
      <c r="AF32" s="5"/>
      <c r="AH32" s="442"/>
      <c r="AI32" s="442"/>
      <c r="AJ32" s="442"/>
      <c r="AK32" s="442"/>
    </row>
    <row r="33" spans="2:37" x14ac:dyDescent="0.25">
      <c r="B33" s="112"/>
      <c r="C33" s="112"/>
      <c r="D33" s="112"/>
      <c r="E33" s="112"/>
      <c r="G33" s="9" t="s">
        <v>1681</v>
      </c>
      <c r="H33" s="56" t="s">
        <v>1875</v>
      </c>
      <c r="I33" s="5"/>
      <c r="J33" s="5"/>
      <c r="K33" s="5"/>
      <c r="L33" s="5"/>
      <c r="M33" s="5"/>
      <c r="N33" s="5"/>
      <c r="O33" s="5"/>
      <c r="P33" s="5"/>
      <c r="Q33" s="5"/>
      <c r="R33" s="5"/>
      <c r="S33" s="5"/>
      <c r="T33" s="5"/>
      <c r="U33" s="5"/>
      <c r="V33" s="5"/>
      <c r="W33" s="5"/>
      <c r="X33" s="5"/>
      <c r="Y33" s="5" t="s">
        <v>1692</v>
      </c>
      <c r="Z33" s="1093">
        <v>0</v>
      </c>
      <c r="AA33" s="1094"/>
      <c r="AB33" s="1094"/>
      <c r="AC33" s="1094"/>
      <c r="AD33" s="1094"/>
      <c r="AF33" s="5"/>
      <c r="AH33" s="442"/>
      <c r="AI33" s="442"/>
      <c r="AJ33" s="442"/>
      <c r="AK33" s="442"/>
    </row>
    <row r="34" spans="2:37" x14ac:dyDescent="0.25">
      <c r="B34" s="441"/>
      <c r="G34" s="9" t="s">
        <v>1681</v>
      </c>
      <c r="H34" s="56" t="s">
        <v>1876</v>
      </c>
      <c r="I34" s="5"/>
      <c r="J34" s="5"/>
      <c r="K34" s="5"/>
      <c r="L34" s="5"/>
      <c r="M34" s="5"/>
      <c r="N34" s="5"/>
      <c r="O34" s="5"/>
      <c r="P34" s="5"/>
      <c r="Q34" s="5"/>
      <c r="R34" s="5"/>
      <c r="S34" s="5"/>
      <c r="T34" s="5"/>
      <c r="U34" s="5"/>
      <c r="V34" s="5"/>
      <c r="W34" s="5"/>
      <c r="X34" s="5"/>
      <c r="Y34" s="5" t="s">
        <v>1692</v>
      </c>
      <c r="Z34" s="1093">
        <v>0</v>
      </c>
      <c r="AA34" s="1094"/>
      <c r="AB34" s="1094"/>
      <c r="AC34" s="1094"/>
      <c r="AD34" s="1094"/>
      <c r="AF34" s="5"/>
      <c r="AH34" s="442"/>
      <c r="AI34" s="442"/>
      <c r="AJ34" s="442"/>
      <c r="AK34" s="442"/>
    </row>
    <row r="35" spans="2:37" x14ac:dyDescent="0.25">
      <c r="B35" s="112"/>
      <c r="C35" s="112"/>
      <c r="D35" s="112"/>
      <c r="E35" s="112"/>
      <c r="G35" s="9" t="s">
        <v>1681</v>
      </c>
      <c r="H35" s="56" t="s">
        <v>1877</v>
      </c>
      <c r="I35" s="5"/>
      <c r="J35" s="5"/>
      <c r="K35" s="5"/>
      <c r="L35" s="5"/>
      <c r="M35" s="5"/>
      <c r="N35" s="5"/>
      <c r="O35" s="5"/>
      <c r="P35" s="5"/>
      <c r="Q35" s="5"/>
      <c r="R35" s="5"/>
      <c r="S35" s="5"/>
      <c r="T35" s="5"/>
      <c r="U35" s="5"/>
      <c r="V35" s="5"/>
      <c r="W35" s="5"/>
      <c r="X35" s="5"/>
      <c r="Y35" s="5" t="s">
        <v>1692</v>
      </c>
      <c r="Z35" s="1093">
        <v>0</v>
      </c>
      <c r="AA35" s="1094"/>
      <c r="AB35" s="1094"/>
      <c r="AC35" s="1094"/>
      <c r="AD35" s="1094"/>
      <c r="AF35" s="5"/>
      <c r="AH35" s="442"/>
      <c r="AI35" s="442"/>
      <c r="AJ35" s="442"/>
      <c r="AK35" s="442"/>
    </row>
    <row r="36" spans="2:37" x14ac:dyDescent="0.25">
      <c r="B36" s="441"/>
      <c r="G36" s="9" t="s">
        <v>1681</v>
      </c>
      <c r="H36" s="56" t="s">
        <v>1878</v>
      </c>
      <c r="I36" s="5"/>
      <c r="J36" s="5"/>
      <c r="K36" s="5"/>
      <c r="L36" s="5"/>
      <c r="M36" s="5"/>
      <c r="N36" s="5"/>
      <c r="O36" s="5"/>
      <c r="P36" s="5"/>
      <c r="Q36" s="5"/>
      <c r="R36" s="5"/>
      <c r="S36" s="5"/>
      <c r="T36" s="5"/>
      <c r="U36" s="5"/>
      <c r="V36" s="5"/>
      <c r="W36" s="5"/>
      <c r="X36" s="5"/>
      <c r="Y36" s="5" t="s">
        <v>1692</v>
      </c>
      <c r="Z36" s="1093">
        <v>0</v>
      </c>
      <c r="AA36" s="1094"/>
      <c r="AB36" s="1094"/>
      <c r="AC36" s="1094"/>
      <c r="AD36" s="1094"/>
      <c r="AF36" s="5"/>
      <c r="AH36" s="442"/>
      <c r="AI36" s="442"/>
      <c r="AJ36" s="442"/>
      <c r="AK36" s="442"/>
    </row>
    <row r="37" spans="2:37" ht="15" customHeight="1" x14ac:dyDescent="0.25">
      <c r="B37" s="441"/>
      <c r="G37" s="9" t="s">
        <v>1681</v>
      </c>
      <c r="H37" s="56" t="s">
        <v>1879</v>
      </c>
      <c r="I37" s="5"/>
      <c r="J37" s="5"/>
      <c r="K37" s="5"/>
      <c r="L37" s="5"/>
      <c r="M37" s="5"/>
      <c r="N37" s="5"/>
      <c r="O37" s="5"/>
      <c r="P37" s="5"/>
      <c r="Q37" s="5"/>
      <c r="R37" s="5"/>
      <c r="S37" s="5"/>
      <c r="T37" s="5"/>
      <c r="U37" s="5"/>
      <c r="V37" s="5"/>
      <c r="W37" s="5"/>
      <c r="X37" s="5"/>
      <c r="Y37" s="5" t="s">
        <v>1692</v>
      </c>
      <c r="Z37" s="1093">
        <v>0</v>
      </c>
      <c r="AA37" s="1094"/>
      <c r="AB37" s="1094"/>
      <c r="AC37" s="1094"/>
      <c r="AD37" s="1094"/>
      <c r="AF37" s="5"/>
      <c r="AH37" s="442"/>
      <c r="AI37" s="442"/>
      <c r="AJ37" s="442"/>
      <c r="AK37" s="442"/>
    </row>
    <row r="38" spans="2:37" ht="15" customHeight="1" x14ac:dyDescent="0.25">
      <c r="G38" s="9" t="s">
        <v>1681</v>
      </c>
      <c r="H38" s="56" t="s">
        <v>1880</v>
      </c>
      <c r="I38" s="5"/>
      <c r="J38" s="5"/>
      <c r="K38" s="5"/>
      <c r="L38" s="5"/>
      <c r="M38" s="5"/>
      <c r="N38" s="5"/>
      <c r="O38" s="5"/>
      <c r="P38" s="5"/>
      <c r="Q38" s="5"/>
      <c r="R38" s="5"/>
      <c r="S38" s="5"/>
      <c r="T38" s="5"/>
      <c r="U38" s="5"/>
      <c r="V38" s="5"/>
      <c r="W38" s="5"/>
      <c r="X38" s="5"/>
      <c r="Y38" s="5" t="s">
        <v>1692</v>
      </c>
      <c r="Z38" s="1093">
        <v>0</v>
      </c>
      <c r="AA38" s="1094"/>
      <c r="AB38" s="1094"/>
      <c r="AC38" s="1094"/>
      <c r="AD38" s="1094"/>
      <c r="AF38" s="5"/>
      <c r="AH38" s="442"/>
      <c r="AI38" s="442"/>
      <c r="AJ38" s="442"/>
      <c r="AK38" s="442"/>
    </row>
    <row r="39" spans="2:37" ht="15" customHeight="1" x14ac:dyDescent="0.25">
      <c r="G39" s="9" t="s">
        <v>1681</v>
      </c>
      <c r="H39" s="56" t="s">
        <v>1881</v>
      </c>
      <c r="I39" s="5"/>
      <c r="J39" s="5"/>
      <c r="K39" s="5"/>
      <c r="L39" s="5"/>
      <c r="M39" s="5"/>
      <c r="N39" s="5"/>
      <c r="O39" s="5"/>
      <c r="P39" s="5"/>
      <c r="Q39" s="5"/>
      <c r="R39" s="5"/>
      <c r="S39" s="5"/>
      <c r="T39" s="5"/>
      <c r="U39" s="5"/>
      <c r="V39" s="5"/>
      <c r="W39" s="5"/>
      <c r="X39" s="5"/>
      <c r="Y39" s="8" t="s">
        <v>1692</v>
      </c>
      <c r="Z39" s="1093">
        <v>0</v>
      </c>
      <c r="AA39" s="1094"/>
      <c r="AB39" s="1094"/>
      <c r="AC39" s="1094"/>
      <c r="AD39" s="1094"/>
      <c r="AF39" s="5"/>
      <c r="AH39" s="1103"/>
      <c r="AI39" s="1094"/>
      <c r="AJ39" s="1094"/>
      <c r="AK39" s="1094"/>
    </row>
    <row r="40" spans="2:37" x14ac:dyDescent="0.25">
      <c r="G40" s="5"/>
      <c r="H40" s="5" t="s">
        <v>1882</v>
      </c>
      <c r="I40" s="5"/>
      <c r="J40" s="5"/>
      <c r="K40" s="5"/>
      <c r="L40" s="5"/>
      <c r="M40" s="5"/>
      <c r="N40" s="5"/>
      <c r="O40" s="5"/>
      <c r="P40" s="5"/>
      <c r="Q40" s="5"/>
      <c r="R40" s="5"/>
      <c r="S40" s="5"/>
      <c r="T40" s="5"/>
      <c r="U40" s="5"/>
      <c r="V40" s="5"/>
      <c r="W40" s="5"/>
      <c r="X40" s="5"/>
      <c r="Y40" s="5"/>
      <c r="Z40" s="442"/>
      <c r="AA40" s="442"/>
      <c r="AB40" s="442"/>
      <c r="AC40" s="442"/>
      <c r="AD40" s="56"/>
      <c r="AE40" s="8" t="s">
        <v>1692</v>
      </c>
      <c r="AF40" s="1099">
        <f>SUM(Z28:AD39)</f>
        <v>0</v>
      </c>
      <c r="AG40" s="800"/>
      <c r="AH40" s="800"/>
      <c r="AI40" s="800"/>
      <c r="AJ40" s="800"/>
      <c r="AK40" s="800"/>
    </row>
    <row r="41" spans="2:37" x14ac:dyDescent="0.25">
      <c r="G41" s="5" t="s">
        <v>1883</v>
      </c>
      <c r="H41" s="5"/>
      <c r="I41" s="5"/>
      <c r="J41" s="5"/>
      <c r="K41" s="5"/>
      <c r="L41" s="5"/>
      <c r="M41" s="5"/>
      <c r="N41" s="5"/>
      <c r="O41" s="5"/>
      <c r="P41" s="5"/>
      <c r="Q41" s="5"/>
      <c r="R41" s="5"/>
      <c r="S41" s="5"/>
      <c r="T41" s="5"/>
      <c r="U41" s="5"/>
      <c r="V41" s="5"/>
      <c r="W41" s="5"/>
      <c r="X41" s="5"/>
      <c r="Y41" s="5"/>
      <c r="Z41" s="442"/>
      <c r="AA41" s="442"/>
      <c r="AB41" s="442"/>
      <c r="AC41" s="442"/>
      <c r="AD41" s="56"/>
      <c r="AE41" s="5" t="s">
        <v>1692</v>
      </c>
      <c r="AF41" s="1098">
        <f>+AF26-AF40</f>
        <v>0</v>
      </c>
      <c r="AG41" s="1094"/>
      <c r="AH41" s="1094"/>
      <c r="AI41" s="1094"/>
      <c r="AJ41" s="1094"/>
      <c r="AK41" s="1094"/>
    </row>
    <row r="42" spans="2:37" x14ac:dyDescent="0.25">
      <c r="G42" s="5" t="s">
        <v>1884</v>
      </c>
      <c r="H42" s="5"/>
      <c r="I42" s="5"/>
      <c r="J42" s="5"/>
      <c r="K42" s="5"/>
      <c r="L42" s="5"/>
      <c r="M42" s="5"/>
      <c r="N42" s="5"/>
      <c r="O42" s="5"/>
      <c r="P42" s="5"/>
      <c r="Q42" s="5"/>
      <c r="R42" s="5"/>
      <c r="S42" s="5"/>
      <c r="T42" s="5"/>
      <c r="U42" s="5"/>
      <c r="V42" s="5"/>
      <c r="W42" s="5"/>
      <c r="X42" s="5"/>
      <c r="Y42" s="5" t="s">
        <v>1692</v>
      </c>
      <c r="Z42" s="1093">
        <v>0</v>
      </c>
      <c r="AA42" s="1094"/>
      <c r="AB42" s="1094"/>
      <c r="AC42" s="1094"/>
      <c r="AD42" s="1094"/>
      <c r="AF42" s="532"/>
      <c r="AG42" s="533"/>
      <c r="AH42" s="533"/>
      <c r="AI42" s="533"/>
      <c r="AJ42" s="533"/>
      <c r="AK42" s="533"/>
    </row>
    <row r="43" spans="2:37" x14ac:dyDescent="0.25">
      <c r="G43" s="5" t="s">
        <v>1885</v>
      </c>
      <c r="H43" s="5"/>
      <c r="I43" s="5"/>
      <c r="J43" s="5"/>
      <c r="K43" s="5"/>
      <c r="L43" s="5"/>
      <c r="M43" s="5"/>
      <c r="N43" s="5"/>
      <c r="O43" s="5"/>
      <c r="P43" s="5"/>
      <c r="Q43" s="5"/>
      <c r="R43" s="5"/>
      <c r="S43" s="5"/>
      <c r="T43" s="5"/>
      <c r="U43" s="5"/>
      <c r="V43" s="5"/>
      <c r="W43" s="5"/>
      <c r="X43" s="5"/>
      <c r="Y43" s="5"/>
      <c r="Z43" s="5"/>
      <c r="AA43" s="5"/>
      <c r="AB43" s="442"/>
      <c r="AC43" s="442"/>
      <c r="AD43" s="442"/>
      <c r="AE43" s="5" t="s">
        <v>1692</v>
      </c>
      <c r="AF43" s="1098">
        <f>+AF41-Z42</f>
        <v>0</v>
      </c>
      <c r="AG43" s="1094"/>
      <c r="AH43" s="1094"/>
      <c r="AI43" s="1094"/>
      <c r="AJ43" s="1094"/>
      <c r="AK43" s="1094"/>
    </row>
    <row r="44" spans="2:37" x14ac:dyDescent="0.25">
      <c r="G44" s="5" t="s">
        <v>1886</v>
      </c>
      <c r="H44" s="5"/>
      <c r="I44" s="5"/>
      <c r="J44" s="5"/>
      <c r="K44" s="5"/>
      <c r="L44" s="5"/>
      <c r="M44" s="5"/>
      <c r="N44" s="5"/>
      <c r="O44" s="5"/>
      <c r="P44" s="5"/>
      <c r="Q44" s="5"/>
      <c r="R44" s="5"/>
      <c r="S44" s="5"/>
      <c r="T44" s="5"/>
      <c r="U44" s="5"/>
      <c r="V44" s="5"/>
      <c r="W44" s="5"/>
      <c r="X44" s="5"/>
      <c r="Y44" s="5"/>
      <c r="Z44" s="5"/>
      <c r="AA44" s="5"/>
      <c r="AB44" s="442"/>
      <c r="AC44" s="442"/>
      <c r="AD44" s="442"/>
      <c r="AE44" s="442"/>
      <c r="AF44" s="5"/>
      <c r="AG44" s="442"/>
      <c r="AH44" s="442"/>
      <c r="AI44" s="442"/>
      <c r="AJ44" s="442"/>
      <c r="AK44" s="56"/>
    </row>
    <row r="45" spans="2:37" x14ac:dyDescent="0.25">
      <c r="G45" s="1102" t="str">
        <f>IF(AF43=0,"Berdasarkan hasil pengujian disimpulkan bahwa tidak terdapat selisih",IF(AF43&lt;0,"Berdasarkan hasil pengujian didapatkan hasil negatif sehingga pengujian tersebut tidak dapat digunakan untuk menentukan besarnya penghasilan Wajib Pajak","Berdasarkan hasil pengujian disimpulkan bahwa terdapat penjualan lokal yang belum dilaporkan oleh Wajib Pajak"))</f>
        <v>Berdasarkan hasil pengujian disimpulkan bahwa tidak terdapat selisih</v>
      </c>
      <c r="H45" s="1094"/>
      <c r="I45" s="1094"/>
      <c r="J45" s="1094"/>
      <c r="K45" s="1094"/>
      <c r="L45" s="1094"/>
      <c r="M45" s="1094"/>
      <c r="N45" s="1094"/>
      <c r="O45" s="1094"/>
      <c r="P45" s="1094"/>
      <c r="Q45" s="1094"/>
      <c r="R45" s="1094"/>
      <c r="S45" s="1094"/>
      <c r="T45" s="1094"/>
      <c r="U45" s="1094"/>
      <c r="V45" s="1094"/>
      <c r="W45" s="1094"/>
      <c r="X45" s="1094"/>
      <c r="Y45" s="1094"/>
      <c r="Z45" s="1094"/>
      <c r="AA45" s="1094"/>
      <c r="AB45" s="1094"/>
      <c r="AC45" s="1094"/>
      <c r="AD45" s="1094"/>
      <c r="AE45" s="1094"/>
      <c r="AF45" s="1094"/>
      <c r="AG45" s="1094"/>
      <c r="AH45" s="1094"/>
      <c r="AI45" s="1094"/>
      <c r="AJ45" s="1094"/>
      <c r="AK45" s="1094"/>
    </row>
    <row r="46" spans="2:37" x14ac:dyDescent="0.25">
      <c r="G46" s="1094"/>
      <c r="H46" s="1094"/>
      <c r="I46" s="1094"/>
      <c r="J46" s="1094"/>
      <c r="K46" s="1094"/>
      <c r="L46" s="1094"/>
      <c r="M46" s="1094"/>
      <c r="N46" s="1094"/>
      <c r="O46" s="1094"/>
      <c r="P46" s="1094"/>
      <c r="Q46" s="1094"/>
      <c r="R46" s="1094"/>
      <c r="S46" s="1094"/>
      <c r="T46" s="1094"/>
      <c r="U46" s="1094"/>
      <c r="V46" s="1094"/>
      <c r="W46" s="1094"/>
      <c r="X46" s="1094"/>
      <c r="Y46" s="1094"/>
      <c r="Z46" s="1094"/>
      <c r="AA46" s="1094"/>
      <c r="AB46" s="1094"/>
      <c r="AC46" s="1094"/>
      <c r="AD46" s="1094"/>
      <c r="AE46" s="1094"/>
      <c r="AF46" s="1094"/>
      <c r="AG46" s="1094"/>
      <c r="AH46" s="1094"/>
      <c r="AI46" s="1094"/>
      <c r="AJ46" s="1094"/>
      <c r="AK46" s="1094"/>
    </row>
    <row r="47" spans="2:37" x14ac:dyDescent="0.25">
      <c r="G47" s="1094"/>
      <c r="H47" s="1094"/>
      <c r="I47" s="1094"/>
      <c r="J47" s="1094"/>
      <c r="K47" s="1094"/>
      <c r="L47" s="1094"/>
      <c r="M47" s="1094"/>
      <c r="N47" s="1094"/>
      <c r="O47" s="1094"/>
      <c r="P47" s="1094"/>
      <c r="Q47" s="1094"/>
      <c r="R47" s="1094"/>
      <c r="S47" s="1094"/>
      <c r="T47" s="1094"/>
      <c r="U47" s="1094"/>
      <c r="V47" s="1094"/>
      <c r="W47" s="1094"/>
      <c r="X47" s="1094"/>
      <c r="Y47" s="1094"/>
      <c r="Z47" s="1094"/>
      <c r="AA47" s="1094"/>
      <c r="AB47" s="1094"/>
      <c r="AC47" s="1094"/>
      <c r="AD47" s="1094"/>
      <c r="AE47" s="1094"/>
      <c r="AF47" s="1094"/>
      <c r="AG47" s="1094"/>
      <c r="AH47" s="1094"/>
      <c r="AI47" s="1094"/>
      <c r="AJ47" s="1094"/>
      <c r="AK47" s="1094"/>
    </row>
    <row r="48" spans="2:37" x14ac:dyDescent="0.25">
      <c r="G48" s="56" t="s">
        <v>1887</v>
      </c>
      <c r="H48" s="56"/>
      <c r="I48" s="56"/>
      <c r="J48" s="56"/>
      <c r="K48" s="56" t="s">
        <v>1678</v>
      </c>
      <c r="L48" s="56" t="s">
        <v>1681</v>
      </c>
      <c r="M48" s="56" t="s">
        <v>1888</v>
      </c>
      <c r="N48" s="56"/>
      <c r="O48" s="56"/>
      <c r="P48" s="56"/>
      <c r="Q48" s="56"/>
      <c r="R48" s="56"/>
      <c r="S48" s="56"/>
      <c r="T48" s="56"/>
      <c r="U48" s="56"/>
      <c r="V48" s="56"/>
      <c r="W48" s="56"/>
      <c r="X48" s="56"/>
      <c r="Y48" s="56"/>
      <c r="Z48" s="56"/>
      <c r="AA48" s="56"/>
      <c r="AB48" s="56"/>
      <c r="AC48" s="56"/>
      <c r="AD48" s="56"/>
      <c r="AE48" s="56"/>
      <c r="AF48" s="56"/>
      <c r="AG48" s="56"/>
      <c r="AH48" s="56"/>
      <c r="AI48" s="56"/>
      <c r="AJ48" s="56"/>
      <c r="AK48" s="56"/>
    </row>
    <row r="49" spans="7:43" x14ac:dyDescent="0.25">
      <c r="G49" s="56"/>
      <c r="H49" s="56"/>
      <c r="I49" s="56"/>
      <c r="J49" s="56"/>
      <c r="K49" s="56"/>
      <c r="L49" s="56" t="s">
        <v>1681</v>
      </c>
      <c r="M49" s="56" t="s">
        <v>1889</v>
      </c>
      <c r="N49" s="56"/>
      <c r="O49" s="56"/>
      <c r="P49" s="56"/>
      <c r="Q49" s="56"/>
      <c r="R49" s="56"/>
      <c r="S49" s="56"/>
      <c r="T49" s="56"/>
      <c r="U49" s="56"/>
      <c r="V49" s="56"/>
      <c r="W49" s="56"/>
      <c r="X49" s="56"/>
      <c r="Y49" s="56"/>
      <c r="Z49" s="56"/>
      <c r="AA49" s="56"/>
      <c r="AB49" s="56"/>
      <c r="AC49" s="56"/>
      <c r="AD49" s="56"/>
      <c r="AE49" s="56"/>
      <c r="AF49" s="56"/>
      <c r="AG49" s="56"/>
      <c r="AH49" s="56"/>
      <c r="AI49" s="56"/>
      <c r="AJ49" s="56"/>
      <c r="AK49" s="56"/>
    </row>
    <row r="50" spans="7:43" x14ac:dyDescent="0.25">
      <c r="L50" s="56" t="s">
        <v>1681</v>
      </c>
      <c r="M50" s="56" t="s">
        <v>1890</v>
      </c>
    </row>
    <row r="52" spans="7:43" x14ac:dyDescent="0.25">
      <c r="H52" s="976" t="s">
        <v>1795</v>
      </c>
      <c r="I52" s="824"/>
      <c r="J52" s="824"/>
      <c r="K52" s="824"/>
      <c r="L52" s="824"/>
      <c r="M52" s="824"/>
      <c r="N52" s="824"/>
      <c r="O52" s="824"/>
      <c r="P52" s="824"/>
      <c r="Q52" s="824"/>
      <c r="R52" s="824"/>
      <c r="S52" s="824"/>
      <c r="T52" s="824"/>
      <c r="U52" s="824"/>
      <c r="V52" s="824"/>
      <c r="W52" s="824"/>
      <c r="X52" s="824"/>
      <c r="Y52" s="825"/>
      <c r="Z52" s="976" t="s">
        <v>1796</v>
      </c>
      <c r="AA52" s="824"/>
      <c r="AB52" s="824"/>
      <c r="AC52" s="824"/>
      <c r="AD52" s="824"/>
      <c r="AE52" s="824"/>
      <c r="AF52" s="824"/>
      <c r="AG52" s="824"/>
      <c r="AH52" s="824"/>
      <c r="AI52" s="824"/>
      <c r="AJ52" s="824"/>
      <c r="AK52" s="824"/>
      <c r="AL52" s="824"/>
      <c r="AM52" s="824"/>
      <c r="AN52" s="824"/>
      <c r="AO52" s="824"/>
      <c r="AP52" s="824"/>
      <c r="AQ52" s="825"/>
    </row>
    <row r="53" spans="7:43" x14ac:dyDescent="0.25">
      <c r="G53" s="56"/>
      <c r="H53" s="257" t="s">
        <v>796</v>
      </c>
      <c r="I53" s="258"/>
      <c r="J53" s="258"/>
      <c r="K53" s="258"/>
      <c r="L53" s="258"/>
      <c r="M53" s="258"/>
      <c r="N53" s="258"/>
      <c r="O53" s="258"/>
      <c r="P53" s="258"/>
      <c r="Q53" s="259"/>
      <c r="R53" s="257" t="s">
        <v>1511</v>
      </c>
      <c r="S53" s="258"/>
      <c r="T53" s="258"/>
      <c r="U53" s="259"/>
      <c r="V53" s="257" t="s">
        <v>1510</v>
      </c>
      <c r="W53" s="258"/>
      <c r="X53" s="258"/>
      <c r="Y53" s="259"/>
      <c r="Z53" s="257" t="s">
        <v>796</v>
      </c>
      <c r="AA53" s="258"/>
      <c r="AB53" s="258"/>
      <c r="AC53" s="258"/>
      <c r="AD53" s="258"/>
      <c r="AE53" s="258"/>
      <c r="AF53" s="258"/>
      <c r="AG53" s="258"/>
      <c r="AH53" s="258"/>
      <c r="AI53" s="259"/>
      <c r="AJ53" s="257" t="s">
        <v>1511</v>
      </c>
      <c r="AK53" s="258"/>
      <c r="AL53" s="258"/>
      <c r="AM53" s="259"/>
      <c r="AN53" s="257" t="s">
        <v>1510</v>
      </c>
      <c r="AO53" s="258"/>
      <c r="AP53" s="258"/>
      <c r="AQ53" s="259"/>
    </row>
    <row r="54" spans="7:43" x14ac:dyDescent="0.25">
      <c r="G54" s="56"/>
      <c r="H54" s="260"/>
      <c r="Q54" s="261"/>
      <c r="R54" s="260"/>
      <c r="U54" s="261"/>
      <c r="V54" s="260"/>
      <c r="Y54" s="261"/>
      <c r="Z54" s="260"/>
      <c r="AI54" s="261"/>
      <c r="AJ54" s="260"/>
      <c r="AM54" s="261"/>
      <c r="AN54" s="260"/>
      <c r="AQ54" s="261"/>
    </row>
    <row r="55" spans="7:43" ht="14.4" customHeight="1" x14ac:dyDescent="0.25">
      <c r="G55" s="56"/>
      <c r="H55" s="260"/>
      <c r="Q55" s="261"/>
      <c r="R55" s="260"/>
      <c r="U55" s="261"/>
      <c r="V55" s="260"/>
      <c r="Y55" s="261"/>
      <c r="Z55" s="260"/>
      <c r="AI55" s="261"/>
      <c r="AJ55" s="260"/>
      <c r="AM55" s="261"/>
      <c r="AN55" s="260"/>
      <c r="AQ55" s="261"/>
    </row>
    <row r="56" spans="7:43" ht="14.4" customHeight="1" x14ac:dyDescent="0.25">
      <c r="G56" s="56"/>
      <c r="H56" s="260"/>
      <c r="Q56" s="261"/>
      <c r="R56" s="260"/>
      <c r="U56" s="261"/>
      <c r="V56" s="260"/>
      <c r="Y56" s="261"/>
      <c r="Z56" s="260"/>
      <c r="AI56" s="261"/>
      <c r="AJ56" s="260"/>
      <c r="AM56" s="261"/>
      <c r="AN56" s="260"/>
      <c r="AQ56" s="261"/>
    </row>
    <row r="57" spans="7:43" ht="14.4" customHeight="1" x14ac:dyDescent="0.25">
      <c r="G57" s="56"/>
      <c r="H57" s="260"/>
      <c r="Q57" s="261"/>
      <c r="R57" s="260"/>
      <c r="U57" s="261"/>
      <c r="V57" s="260"/>
      <c r="Y57" s="261"/>
      <c r="Z57" s="260"/>
      <c r="AI57" s="261"/>
      <c r="AJ57" s="260"/>
      <c r="AM57" s="261"/>
      <c r="AN57" s="260"/>
      <c r="AQ57" s="261"/>
    </row>
    <row r="58" spans="7:43" x14ac:dyDescent="0.25">
      <c r="G58" s="56"/>
      <c r="H58" s="262"/>
      <c r="I58" s="263"/>
      <c r="J58" s="263"/>
      <c r="K58" s="263"/>
      <c r="L58" s="263"/>
      <c r="M58" s="263"/>
      <c r="N58" s="263"/>
      <c r="O58" s="263"/>
      <c r="P58" s="263"/>
      <c r="Q58" s="264"/>
      <c r="R58" s="262"/>
      <c r="S58" s="263"/>
      <c r="T58" s="263"/>
      <c r="U58" s="264"/>
      <c r="V58" s="262"/>
      <c r="W58" s="263"/>
      <c r="X58" s="263"/>
      <c r="Y58" s="264"/>
      <c r="Z58" s="262"/>
      <c r="AA58" s="263"/>
      <c r="AB58" s="263"/>
      <c r="AC58" s="263"/>
      <c r="AD58" s="263"/>
      <c r="AE58" s="263"/>
      <c r="AF58" s="263"/>
      <c r="AG58" s="263"/>
      <c r="AH58" s="263"/>
      <c r="AI58" s="264"/>
      <c r="AJ58" s="262"/>
      <c r="AK58" s="263"/>
      <c r="AL58" s="263"/>
      <c r="AM58" s="264"/>
      <c r="AN58" s="262"/>
      <c r="AO58" s="263"/>
      <c r="AP58" s="263"/>
      <c r="AQ58" s="264"/>
    </row>
    <row r="59" spans="7:43" x14ac:dyDescent="0.25">
      <c r="G59" s="56"/>
    </row>
    <row r="60" spans="7:43" x14ac:dyDescent="0.25">
      <c r="G60" s="56"/>
      <c r="H60" s="56"/>
      <c r="I60" s="56"/>
      <c r="J60" s="56"/>
      <c r="K60" s="56"/>
      <c r="L60" s="56"/>
      <c r="M60" s="56"/>
      <c r="N60" s="56"/>
      <c r="O60" s="56"/>
      <c r="P60" s="56"/>
      <c r="Q60" s="56"/>
      <c r="R60" s="56"/>
      <c r="S60" s="56"/>
      <c r="T60" s="56"/>
      <c r="U60" s="56"/>
      <c r="V60" s="56"/>
      <c r="W60" s="56"/>
      <c r="X60" s="56"/>
      <c r="Y60" s="56"/>
      <c r="Z60" s="56"/>
      <c r="AA60" s="56"/>
      <c r="AB60" s="56"/>
      <c r="AC60" s="56"/>
      <c r="AD60" s="56" t="s">
        <v>1765</v>
      </c>
      <c r="AE60" s="56"/>
      <c r="AF60" s="56"/>
      <c r="AG60" s="56" t="str">
        <f>'B-1-1'!U28</f>
        <v>B-1-1-6</v>
      </c>
      <c r="AI60" s="56"/>
    </row>
    <row r="61" spans="7:43" x14ac:dyDescent="0.25">
      <c r="G61" s="56"/>
      <c r="H61" s="56"/>
      <c r="I61" s="56"/>
      <c r="J61" s="56"/>
      <c r="K61" s="56"/>
      <c r="L61" s="56"/>
      <c r="M61" s="56"/>
      <c r="N61" s="56"/>
      <c r="O61" s="56"/>
      <c r="P61" s="56"/>
      <c r="Q61" s="56"/>
      <c r="R61" s="56"/>
      <c r="S61" s="56"/>
      <c r="T61" s="56"/>
      <c r="U61" s="56"/>
      <c r="V61" s="56"/>
      <c r="W61" s="56"/>
      <c r="X61" s="56"/>
      <c r="Y61" s="56"/>
      <c r="Z61" s="56"/>
      <c r="AA61" s="56"/>
      <c r="AB61" s="56"/>
      <c r="AC61" s="56"/>
      <c r="AD61" s="56"/>
      <c r="AE61" s="56"/>
      <c r="AF61" s="56"/>
      <c r="AG61" s="56"/>
      <c r="AH61" s="56"/>
      <c r="AI61" s="56"/>
    </row>
    <row r="62" spans="7:43" x14ac:dyDescent="0.25">
      <c r="G62" s="56"/>
      <c r="H62" s="56"/>
      <c r="I62" s="56"/>
      <c r="J62" s="56"/>
      <c r="K62" s="56"/>
      <c r="L62" s="56"/>
      <c r="M62" s="56"/>
      <c r="N62" s="56"/>
      <c r="O62" s="56"/>
      <c r="P62" s="56"/>
      <c r="Q62" s="56"/>
      <c r="R62" s="56"/>
      <c r="S62" s="56"/>
      <c r="T62" s="56"/>
      <c r="U62" s="56"/>
      <c r="V62" s="56"/>
      <c r="W62" s="56"/>
      <c r="X62" s="56"/>
      <c r="Y62" s="56"/>
      <c r="Z62" s="56"/>
      <c r="AA62" s="56"/>
      <c r="AB62" s="56"/>
      <c r="AC62" s="56"/>
      <c r="AD62" s="56"/>
      <c r="AE62" s="56"/>
      <c r="AF62" s="56"/>
      <c r="AG62" s="56"/>
      <c r="AH62" s="56"/>
      <c r="AI62" s="56"/>
    </row>
    <row r="63" spans="7:43" x14ac:dyDescent="0.25">
      <c r="G63" s="56"/>
      <c r="H63" s="56"/>
      <c r="I63" s="56"/>
      <c r="J63" s="56"/>
      <c r="K63" s="56"/>
      <c r="L63" s="56"/>
      <c r="M63" s="56"/>
      <c r="N63" s="56"/>
      <c r="O63" s="56"/>
      <c r="P63" s="56"/>
      <c r="Q63" s="56"/>
      <c r="R63" s="56"/>
      <c r="S63" s="56"/>
      <c r="T63" s="56"/>
      <c r="U63" s="56"/>
      <c r="V63" s="56"/>
      <c r="W63" s="56"/>
      <c r="X63" s="56"/>
      <c r="Y63" s="56"/>
      <c r="Z63" s="56"/>
      <c r="AA63" s="56"/>
      <c r="AB63" s="56"/>
      <c r="AC63" s="56"/>
      <c r="AD63" s="56"/>
      <c r="AE63" s="56"/>
      <c r="AF63" s="56"/>
      <c r="AG63" s="56"/>
      <c r="AH63" s="56"/>
      <c r="AI63" s="56"/>
    </row>
    <row r="64" spans="7:43" x14ac:dyDescent="0.25">
      <c r="G64" s="56"/>
      <c r="H64" s="56"/>
      <c r="I64" s="56"/>
      <c r="J64" s="56"/>
      <c r="K64" s="56"/>
      <c r="L64" s="56"/>
      <c r="M64" s="56"/>
      <c r="N64" s="56"/>
      <c r="O64" s="56"/>
      <c r="P64" s="56"/>
      <c r="Q64" s="56"/>
      <c r="R64" s="56"/>
      <c r="S64" s="56"/>
      <c r="T64" s="56"/>
      <c r="U64" s="56"/>
      <c r="V64" s="56"/>
      <c r="W64" s="56"/>
      <c r="X64" s="56"/>
      <c r="Y64" s="56"/>
      <c r="Z64" s="56"/>
      <c r="AA64" s="56"/>
      <c r="AB64" s="56"/>
      <c r="AC64" s="56"/>
      <c r="AD64" s="56"/>
      <c r="AE64" s="56"/>
      <c r="AF64" s="56"/>
      <c r="AG64" s="56"/>
      <c r="AH64" s="56"/>
      <c r="AI64" s="56"/>
    </row>
  </sheetData>
  <mergeCells count="47">
    <mergeCell ref="G45:AK47"/>
    <mergeCell ref="H52:Y52"/>
    <mergeCell ref="Z32:AD32"/>
    <mergeCell ref="Z52:AQ52"/>
    <mergeCell ref="AF21:AK21"/>
    <mergeCell ref="AH28:AK28"/>
    <mergeCell ref="Z42:AD42"/>
    <mergeCell ref="AF43:AK43"/>
    <mergeCell ref="Z35:AD35"/>
    <mergeCell ref="AF24:AK24"/>
    <mergeCell ref="Z34:AD34"/>
    <mergeCell ref="Z28:AD28"/>
    <mergeCell ref="AH39:AK39"/>
    <mergeCell ref="Z36:AD36"/>
    <mergeCell ref="Z30:AD30"/>
    <mergeCell ref="AH27:AK27"/>
    <mergeCell ref="AF41:AK41"/>
    <mergeCell ref="Z37:AD37"/>
    <mergeCell ref="B22:E22"/>
    <mergeCell ref="AF40:AK40"/>
    <mergeCell ref="B18:E18"/>
    <mergeCell ref="Z39:AD39"/>
    <mergeCell ref="Z33:AD33"/>
    <mergeCell ref="B21:E21"/>
    <mergeCell ref="Z38:AD38"/>
    <mergeCell ref="Z29:AD29"/>
    <mergeCell ref="AF25:AK25"/>
    <mergeCell ref="B20:E20"/>
    <mergeCell ref="B23:E23"/>
    <mergeCell ref="G18:AJ19"/>
    <mergeCell ref="B19:E19"/>
    <mergeCell ref="B28:E28"/>
    <mergeCell ref="Z31:AD31"/>
    <mergeCell ref="B4:E4"/>
    <mergeCell ref="B16:E16"/>
    <mergeCell ref="AF23:AK23"/>
    <mergeCell ref="AF26:AK26"/>
    <mergeCell ref="B12:E12"/>
    <mergeCell ref="G9:X11"/>
    <mergeCell ref="B6:E6"/>
    <mergeCell ref="B15:E15"/>
    <mergeCell ref="B14:E14"/>
    <mergeCell ref="B17:E17"/>
    <mergeCell ref="B8:E8"/>
    <mergeCell ref="G7:AT7"/>
    <mergeCell ref="B13:E13"/>
    <mergeCell ref="B10:E10"/>
  </mergeCells>
  <hyperlinks>
    <hyperlink ref="B4" location="PANDUAN!A1" display="PANDUAN" xr:uid="{00000000-0004-0000-1800-000000000000}"/>
    <hyperlink ref="B6" location="'EWS DIRECTORY'!A1" display="EWS DIRECTORY" xr:uid="{00000000-0004-0000-1800-000001000000}"/>
    <hyperlink ref="B8" location="'DATA PEMICU'!A1" display="DATA PEMICU" xr:uid="{00000000-0004-0000-1800-000002000000}"/>
    <hyperlink ref="B10" location="'DATA PENGUJI'!A1" display="DATA PENGUJI" xr:uid="{00000000-0004-0000-1800-000003000000}"/>
    <hyperlink ref="B12" location="'MAIN LEVEL'!A1" display="MAIN LEVEL" xr:uid="{00000000-0004-0000-1800-000004000000}"/>
  </hyperlinks>
  <pageMargins left="0.70866141732283472" right="0.31496062992125978" top="0.55118110236220474" bottom="0.55118110236220474" header="0.31496062992125978" footer="0.31496062992125978"/>
  <pageSetup paperSize="9" scale="85" orientation="portrai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58">
    <tabColor theme="4" tint="-0.249977111117893"/>
  </sheetPr>
  <dimension ref="A1:AX64"/>
  <sheetViews>
    <sheetView topLeftCell="B15"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47" width="3.6640625" style="306" customWidth="1"/>
    <col min="48" max="50" width="3.5546875" style="306" customWidth="1"/>
    <col min="51" max="51" width="14.44140625" style="306" customWidth="1"/>
    <col min="52" max="16384" width="14.44140625" style="306"/>
  </cols>
  <sheetData>
    <row r="1" spans="2:50" ht="14.25" customHeight="1" x14ac:dyDescent="0.25">
      <c r="G1" s="110"/>
      <c r="H1" s="110"/>
      <c r="I1" s="110"/>
      <c r="J1" s="110"/>
      <c r="K1" s="110"/>
      <c r="L1" s="110"/>
      <c r="M1" s="110"/>
      <c r="N1" s="110"/>
      <c r="O1" s="110"/>
      <c r="P1" s="110"/>
      <c r="Q1" s="110"/>
      <c r="R1" s="110"/>
      <c r="S1" s="110"/>
      <c r="T1" s="110"/>
      <c r="U1" s="110"/>
      <c r="V1" s="110"/>
      <c r="W1" s="110"/>
      <c r="X1" s="110"/>
      <c r="Y1" s="110"/>
    </row>
    <row r="2" spans="2:50" ht="14.25" customHeight="1" x14ac:dyDescent="0.25">
      <c r="G2" s="55" t="s">
        <v>1674</v>
      </c>
      <c r="H2" s="55"/>
      <c r="I2" s="55"/>
      <c r="J2" s="55"/>
      <c r="K2" s="55"/>
      <c r="L2" s="55"/>
      <c r="M2" s="55"/>
      <c r="N2" s="55"/>
      <c r="AT2" s="443"/>
      <c r="AU2" s="443"/>
      <c r="AV2" s="254"/>
      <c r="AW2" s="254"/>
      <c r="AX2" s="254"/>
    </row>
    <row r="3" spans="2:50" ht="14.25" customHeight="1" x14ac:dyDescent="0.25">
      <c r="B3" s="111"/>
      <c r="C3" s="111"/>
      <c r="D3" s="111"/>
      <c r="E3" s="111"/>
      <c r="G3" s="55"/>
      <c r="H3" s="55"/>
      <c r="I3" s="55"/>
      <c r="J3" s="55"/>
      <c r="K3" s="55"/>
      <c r="L3" s="55"/>
      <c r="M3" s="55"/>
      <c r="N3" s="55"/>
      <c r="AT3" s="443"/>
      <c r="AU3" s="443"/>
      <c r="AV3" s="254"/>
      <c r="AW3" s="254"/>
      <c r="AX3" s="254"/>
    </row>
    <row r="4" spans="2:50" ht="14.25" customHeight="1" x14ac:dyDescent="0.25">
      <c r="B4" s="762" t="s">
        <v>79</v>
      </c>
      <c r="C4" s="761"/>
      <c r="D4" s="761"/>
      <c r="E4" s="761"/>
      <c r="G4" s="55"/>
      <c r="H4" s="55"/>
      <c r="I4" s="55"/>
      <c r="J4" s="55"/>
      <c r="K4" s="55"/>
      <c r="L4" s="55"/>
      <c r="M4" s="55"/>
      <c r="N4" s="55"/>
      <c r="AT4" s="443"/>
      <c r="AU4" s="443"/>
      <c r="AV4" s="254"/>
      <c r="AW4" s="254"/>
      <c r="AX4" s="254"/>
    </row>
    <row r="5" spans="2:50" ht="14.25" customHeight="1" x14ac:dyDescent="0.25">
      <c r="B5" s="111"/>
      <c r="C5" s="111"/>
      <c r="D5" s="111"/>
      <c r="E5" s="111"/>
      <c r="G5" s="55"/>
      <c r="H5" s="55"/>
      <c r="I5" s="55"/>
      <c r="J5" s="55"/>
      <c r="K5" s="55"/>
      <c r="L5" s="55"/>
      <c r="M5" s="55"/>
      <c r="N5" s="55"/>
      <c r="AT5" s="443"/>
      <c r="AU5" s="443"/>
      <c r="AV5" s="254"/>
      <c r="AW5" s="254"/>
      <c r="AX5" s="254"/>
    </row>
    <row r="6" spans="2:50" ht="14.25" customHeight="1" x14ac:dyDescent="0.25">
      <c r="B6" s="762" t="s">
        <v>87</v>
      </c>
      <c r="C6" s="761"/>
      <c r="D6" s="761"/>
      <c r="E6" s="761"/>
      <c r="G6" s="55"/>
      <c r="H6" s="55"/>
      <c r="I6" s="55"/>
      <c r="J6" s="55"/>
      <c r="K6" s="55"/>
      <c r="L6" s="55"/>
      <c r="M6" s="55"/>
      <c r="N6" s="55"/>
      <c r="AT6" s="443"/>
      <c r="AU6" s="443"/>
      <c r="AV6" s="254"/>
      <c r="AW6" s="254"/>
      <c r="AX6" s="254"/>
    </row>
    <row r="7" spans="2:50" ht="15" customHeight="1" x14ac:dyDescent="0.25">
      <c r="B7" s="111"/>
      <c r="C7" s="111"/>
      <c r="D7" s="111"/>
      <c r="E7" s="111"/>
      <c r="G7" s="996" t="s">
        <v>1774</v>
      </c>
      <c r="H7" s="1111"/>
      <c r="I7" s="1111"/>
      <c r="J7" s="1111"/>
      <c r="K7" s="1111"/>
      <c r="L7" s="1111"/>
      <c r="M7" s="1111"/>
      <c r="N7" s="1111"/>
      <c r="O7" s="1111"/>
      <c r="P7" s="1111"/>
      <c r="Q7" s="1111"/>
      <c r="R7" s="1111"/>
      <c r="S7" s="1111"/>
      <c r="T7" s="1111"/>
      <c r="U7" s="1111"/>
      <c r="V7" s="1111"/>
      <c r="W7" s="1111"/>
      <c r="X7" s="1111"/>
      <c r="Y7" s="1111"/>
      <c r="Z7" s="1111"/>
      <c r="AA7" s="1111"/>
      <c r="AB7" s="1111"/>
      <c r="AC7" s="1111"/>
      <c r="AD7" s="1111"/>
      <c r="AE7" s="1111"/>
      <c r="AF7" s="1111"/>
      <c r="AG7" s="1111"/>
      <c r="AH7" s="1111"/>
      <c r="AI7" s="1111"/>
      <c r="AJ7" s="1111"/>
      <c r="AK7" s="1111"/>
      <c r="AL7" s="1111"/>
      <c r="AM7" s="1111"/>
      <c r="AN7" s="1111"/>
      <c r="AO7" s="1111"/>
      <c r="AP7" s="1111"/>
      <c r="AQ7" s="1111"/>
      <c r="AR7" s="1111"/>
      <c r="AS7" s="58"/>
      <c r="AT7" s="443"/>
      <c r="AU7" s="443"/>
      <c r="AV7" s="254"/>
      <c r="AW7" s="254"/>
      <c r="AX7" s="254"/>
    </row>
    <row r="8" spans="2:50" ht="14.25" customHeight="1" x14ac:dyDescent="0.25">
      <c r="B8" s="762" t="s">
        <v>94</v>
      </c>
      <c r="C8" s="761"/>
      <c r="D8" s="761"/>
      <c r="E8" s="761"/>
      <c r="G8" s="55"/>
      <c r="H8" s="55"/>
      <c r="I8" s="55"/>
      <c r="J8" s="55"/>
      <c r="K8" s="55"/>
      <c r="L8" s="55"/>
      <c r="M8" s="55"/>
      <c r="N8" s="55"/>
      <c r="AT8" s="443"/>
      <c r="AU8" s="443"/>
      <c r="AV8" s="254"/>
      <c r="AW8" s="254"/>
      <c r="AX8" s="254"/>
    </row>
    <row r="9" spans="2:50" ht="14.25" customHeight="1" x14ac:dyDescent="0.25">
      <c r="B9" s="111"/>
      <c r="C9" s="111"/>
      <c r="D9" s="111"/>
      <c r="E9" s="111"/>
      <c r="G9" s="999" t="str">
        <f>"Rincian "&amp;'B-1'!G9&amp;" "&amp;'B-1-1'!M30</f>
        <v>Rincian Penjualan Lokal Berdasarkan Analisis Kewajaran dan Kelaziman Usaha</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c r="AU9" s="443"/>
      <c r="AV9" s="254"/>
      <c r="AW9" s="254"/>
      <c r="AX9" s="254"/>
    </row>
    <row r="10" spans="2:50" ht="14.25" customHeight="1" x14ac:dyDescent="0.25">
      <c r="B10" s="762" t="s">
        <v>101</v>
      </c>
      <c r="C10" s="761"/>
      <c r="D10" s="761"/>
      <c r="E10" s="761"/>
      <c r="G10" s="1001"/>
      <c r="H10" s="1111"/>
      <c r="I10" s="1111"/>
      <c r="J10" s="1111"/>
      <c r="K10" s="1111"/>
      <c r="L10" s="1111"/>
      <c r="M10" s="1111"/>
      <c r="N10" s="1111"/>
      <c r="O10" s="1111"/>
      <c r="P10" s="1111"/>
      <c r="Q10" s="1111"/>
      <c r="R10" s="1111"/>
      <c r="S10" s="1111"/>
      <c r="T10" s="1111"/>
      <c r="U10" s="1111"/>
      <c r="V10" s="1111"/>
      <c r="W10" s="1111"/>
      <c r="X10" s="1111"/>
      <c r="Y10" s="1111"/>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c r="AU10" s="443"/>
      <c r="AV10" s="254"/>
      <c r="AW10" s="254"/>
      <c r="AX10" s="254"/>
    </row>
    <row r="11" spans="2:50"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c r="AU11" s="443"/>
      <c r="AV11" s="254"/>
      <c r="AW11" s="254"/>
      <c r="AX11" s="254"/>
    </row>
    <row r="12" spans="2:50" ht="14.25" customHeight="1" x14ac:dyDescent="0.25">
      <c r="B12" s="762" t="s">
        <v>106</v>
      </c>
      <c r="C12" s="761"/>
      <c r="D12" s="761"/>
      <c r="E12" s="761"/>
      <c r="G12" s="254"/>
      <c r="H12" s="254"/>
      <c r="I12" s="254"/>
      <c r="J12" s="254"/>
      <c r="K12" s="254"/>
      <c r="L12" s="254"/>
      <c r="M12" s="254"/>
      <c r="N12" s="254"/>
      <c r="AT12" s="443"/>
      <c r="AU12" s="443"/>
      <c r="AV12" s="254"/>
      <c r="AW12" s="254"/>
      <c r="AX12" s="254"/>
    </row>
    <row r="13" spans="2:50" ht="14.25" customHeight="1" x14ac:dyDescent="0.25">
      <c r="B13" s="1079" t="str">
        <f>HYPERLINK("#'"&amp;'EWS DIRECTORY'!$J$13&amp;"'!A1",'EWS DIRECTORY'!$J$13)</f>
        <v>B-1</v>
      </c>
      <c r="C13" s="761"/>
      <c r="D13" s="761"/>
      <c r="E13" s="761"/>
      <c r="G13" s="55" t="s">
        <v>1680</v>
      </c>
      <c r="H13" s="55"/>
      <c r="I13" s="254"/>
      <c r="J13" s="254"/>
      <c r="K13" s="254"/>
      <c r="L13" s="254"/>
      <c r="M13" s="254"/>
      <c r="N13" s="254"/>
      <c r="AT13" s="443"/>
      <c r="AU13" s="443"/>
      <c r="AV13" s="254"/>
      <c r="AW13" s="254"/>
      <c r="AX13" s="254"/>
    </row>
    <row r="14" spans="2:50" ht="14.25" customHeight="1" x14ac:dyDescent="0.25">
      <c r="B14" s="1088" t="str">
        <f>HYPERLINK("#'"&amp;'EWS DIRECTORY'!$J$14&amp;"'!A1",'EWS DIRECTORY'!$J$14)</f>
        <v>B-1-1</v>
      </c>
      <c r="C14" s="761"/>
      <c r="D14" s="761"/>
      <c r="E14" s="761"/>
      <c r="G14" s="55" t="s">
        <v>1891</v>
      </c>
      <c r="H14" s="55"/>
      <c r="I14" s="254"/>
      <c r="J14" s="254"/>
      <c r="K14" s="254"/>
      <c r="L14" s="254"/>
      <c r="M14" s="254"/>
      <c r="N14" s="254"/>
      <c r="AT14" s="443"/>
      <c r="AU14" s="443"/>
      <c r="AV14" s="254"/>
      <c r="AW14" s="254"/>
      <c r="AX14" s="254"/>
    </row>
    <row r="15" spans="2:50" ht="14.25" customHeight="1" x14ac:dyDescent="0.25">
      <c r="B15" s="1080" t="str">
        <f>HYPERLINK("#'"&amp;'EWS DIRECTORY'!$J$15&amp;"'!A1",'EWS DIRECTORY'!$J$15)</f>
        <v>B-1-1-1</v>
      </c>
      <c r="C15" s="761"/>
      <c r="D15" s="761"/>
      <c r="E15" s="761"/>
      <c r="G15" s="55" t="s">
        <v>1892</v>
      </c>
      <c r="H15" s="55"/>
      <c r="I15" s="254"/>
      <c r="J15" s="254"/>
      <c r="K15" s="254"/>
      <c r="L15" s="254"/>
      <c r="M15" s="254"/>
      <c r="N15" s="254"/>
      <c r="AT15" s="443"/>
      <c r="AU15" s="443"/>
      <c r="AV15" s="254"/>
      <c r="AW15" s="254"/>
      <c r="AX15" s="254"/>
    </row>
    <row r="16" spans="2:50" ht="14.25" customHeight="1" x14ac:dyDescent="0.25">
      <c r="B16" s="1080" t="str">
        <f>HYPERLINK("#'"&amp;'EWS DIRECTORY'!$J$16&amp;"'!A1",'EWS DIRECTORY'!$J$16)</f>
        <v>B-1-1-2</v>
      </c>
      <c r="C16" s="761"/>
      <c r="D16" s="761"/>
      <c r="E16" s="761"/>
      <c r="G16" s="55" t="s">
        <v>1893</v>
      </c>
      <c r="H16" s="55"/>
      <c r="I16" s="254"/>
      <c r="J16" s="254"/>
      <c r="K16" s="254"/>
      <c r="L16" s="254"/>
      <c r="M16" s="254"/>
      <c r="N16" s="254"/>
      <c r="AT16" s="443"/>
      <c r="AU16" s="443"/>
      <c r="AV16" s="254"/>
      <c r="AW16" s="254"/>
      <c r="AX16" s="254"/>
    </row>
    <row r="17" spans="2:50" ht="14.25" customHeight="1" x14ac:dyDescent="0.25">
      <c r="B17" s="1080" t="str">
        <f>HYPERLINK("#'"&amp;'EWS DIRECTORY'!$J$21&amp;"'!A1",'EWS DIRECTORY'!$J$21)</f>
        <v>B-1-1-3</v>
      </c>
      <c r="C17" s="761"/>
      <c r="D17" s="761"/>
      <c r="E17" s="761"/>
      <c r="G17" s="55" t="s">
        <v>1681</v>
      </c>
      <c r="H17" s="55"/>
      <c r="I17" s="55"/>
      <c r="J17" s="254"/>
      <c r="K17" s="254"/>
      <c r="L17" s="254"/>
      <c r="M17" s="254"/>
      <c r="N17" s="254"/>
      <c r="AT17" s="443"/>
      <c r="AU17" s="443"/>
      <c r="AV17" s="254"/>
      <c r="AW17" s="254"/>
      <c r="AX17" s="254"/>
    </row>
    <row r="18" spans="2:50" ht="14.25" customHeight="1" x14ac:dyDescent="0.25">
      <c r="B18" s="1080" t="str">
        <f>HYPERLINK("#'"&amp;'EWS DIRECTORY'!$J$22&amp;"'!A1",'EWS DIRECTORY'!$J$22)</f>
        <v>B-1-1-4</v>
      </c>
      <c r="C18" s="761"/>
      <c r="D18" s="761"/>
      <c r="E18" s="761"/>
      <c r="G18" s="55" t="s">
        <v>1744</v>
      </c>
      <c r="H18" s="55"/>
      <c r="I18" s="55" t="s">
        <v>1744</v>
      </c>
      <c r="J18" s="254"/>
      <c r="K18" s="254"/>
      <c r="L18" s="254"/>
      <c r="M18" s="254"/>
      <c r="N18" s="254"/>
      <c r="AT18" s="443"/>
      <c r="AU18" s="443"/>
      <c r="AV18" s="254"/>
      <c r="AW18" s="254"/>
      <c r="AX18" s="254"/>
    </row>
    <row r="19" spans="2:50" ht="14.25" customHeight="1" x14ac:dyDescent="0.25">
      <c r="B19" s="1080" t="str">
        <f>HYPERLINK("#'"&amp;'EWS DIRECTORY'!$J$23&amp;"'!A1",'EWS DIRECTORY'!$J$23)</f>
        <v>B-1-1-5</v>
      </c>
      <c r="C19" s="761"/>
      <c r="D19" s="761"/>
      <c r="E19" s="761"/>
      <c r="AT19" s="443"/>
      <c r="AU19" s="443"/>
      <c r="AV19" s="254"/>
      <c r="AW19" s="254"/>
      <c r="AX19" s="254"/>
    </row>
    <row r="20" spans="2:50" ht="14.25" customHeight="1" x14ac:dyDescent="0.25">
      <c r="B20" s="1080" t="str">
        <f>HYPERLINK("#'"&amp;'EWS DIRECTORY'!$J$24&amp;"'!A1",'EWS DIRECTORY'!$J$24)</f>
        <v>B-1-1-6</v>
      </c>
      <c r="C20" s="761"/>
      <c r="D20" s="761"/>
      <c r="E20" s="761"/>
      <c r="G20" s="55" t="s">
        <v>1851</v>
      </c>
      <c r="AT20" s="443"/>
      <c r="AU20" s="443"/>
      <c r="AV20" s="271"/>
      <c r="AW20" s="271"/>
      <c r="AX20" s="271"/>
    </row>
    <row r="21" spans="2:50" ht="14.25" customHeight="1" x14ac:dyDescent="0.25">
      <c r="B21" s="895" t="str">
        <f>HYPERLINK("#'"&amp;'EWS DIRECTORY'!$J$25&amp;"'!A1",'EWS DIRECTORY'!$J$25)</f>
        <v>B-1-1-7</v>
      </c>
      <c r="C21" s="761"/>
      <c r="D21" s="761"/>
      <c r="E21" s="761"/>
      <c r="G21" s="55"/>
      <c r="AT21" s="443"/>
      <c r="AU21" s="443"/>
      <c r="AV21" s="254"/>
      <c r="AW21" s="254"/>
      <c r="AX21" s="254"/>
    </row>
    <row r="22" spans="2:50" ht="13.8" x14ac:dyDescent="0.25">
      <c r="B22" s="1080" t="str">
        <f>HYPERLINK("#'"&amp;'EWS DIRECTORY'!$J$26&amp;"'!A1",'EWS DIRECTORY'!$J$26)</f>
        <v>B-1-1-8</v>
      </c>
      <c r="C22" s="761"/>
      <c r="D22" s="761"/>
      <c r="E22" s="761"/>
      <c r="G22" s="55"/>
      <c r="H22" s="1082" t="s">
        <v>1445</v>
      </c>
      <c r="I22" s="765"/>
      <c r="J22" s="1109" t="s">
        <v>1894</v>
      </c>
      <c r="K22" s="764"/>
      <c r="L22" s="764"/>
      <c r="M22" s="764"/>
      <c r="N22" s="764"/>
      <c r="O22" s="764"/>
      <c r="P22" s="764"/>
      <c r="Q22" s="764"/>
      <c r="R22" s="764"/>
      <c r="S22" s="764"/>
      <c r="T22" s="764"/>
      <c r="U22" s="764"/>
      <c r="V22" s="764"/>
      <c r="W22" s="764"/>
      <c r="X22" s="765"/>
      <c r="Y22" s="1082" t="s">
        <v>1767</v>
      </c>
      <c r="Z22" s="765"/>
      <c r="AA22" s="1082" t="s">
        <v>1895</v>
      </c>
      <c r="AB22" s="764"/>
      <c r="AC22" s="764"/>
      <c r="AD22" s="764"/>
      <c r="AE22" s="764"/>
      <c r="AF22" s="764"/>
      <c r="AG22" s="764"/>
      <c r="AH22" s="764"/>
      <c r="AI22" s="764"/>
      <c r="AJ22" s="764"/>
      <c r="AK22" s="764"/>
      <c r="AL22" s="764"/>
      <c r="AM22" s="764"/>
      <c r="AN22" s="764"/>
      <c r="AO22" s="764"/>
      <c r="AP22" s="764"/>
      <c r="AQ22" s="764"/>
      <c r="AR22" s="764"/>
      <c r="AS22" s="764"/>
      <c r="AT22" s="765"/>
    </row>
    <row r="23" spans="2:50" ht="15" customHeight="1" x14ac:dyDescent="0.25">
      <c r="B23" s="1080" t="str">
        <f>HYPERLINK("#'"&amp;'EWS DIRECTORY'!$J$27&amp;"'!A1",'EWS DIRECTORY'!$J$27)</f>
        <v>B-1-1-9</v>
      </c>
      <c r="C23" s="761"/>
      <c r="D23" s="761"/>
      <c r="E23" s="761"/>
      <c r="G23" s="55"/>
      <c r="H23" s="1104">
        <v>1</v>
      </c>
      <c r="I23" s="765"/>
      <c r="J23" s="1105" t="s">
        <v>1896</v>
      </c>
      <c r="K23" s="764"/>
      <c r="L23" s="764"/>
      <c r="M23" s="764"/>
      <c r="N23" s="764"/>
      <c r="O23" s="764"/>
      <c r="P23" s="764"/>
      <c r="Q23" s="764"/>
      <c r="R23" s="764"/>
      <c r="S23" s="764"/>
      <c r="T23" s="764"/>
      <c r="U23" s="764"/>
      <c r="V23" s="764"/>
      <c r="W23" s="764"/>
      <c r="X23" s="765"/>
      <c r="Y23" s="1009"/>
      <c r="Z23" s="765"/>
      <c r="AA23" s="1009"/>
      <c r="AB23" s="764"/>
      <c r="AC23" s="764"/>
      <c r="AD23" s="764"/>
      <c r="AE23" s="764"/>
      <c r="AF23" s="764"/>
      <c r="AG23" s="764"/>
      <c r="AH23" s="764"/>
      <c r="AI23" s="764"/>
      <c r="AJ23" s="764"/>
      <c r="AK23" s="764"/>
      <c r="AL23" s="764"/>
      <c r="AM23" s="764"/>
      <c r="AN23" s="764"/>
      <c r="AO23" s="764"/>
      <c r="AP23" s="764"/>
      <c r="AQ23" s="764"/>
      <c r="AR23" s="764"/>
      <c r="AS23" s="764"/>
      <c r="AT23" s="765"/>
    </row>
    <row r="24" spans="2:50" ht="15" customHeight="1" x14ac:dyDescent="0.25">
      <c r="H24" s="1104">
        <v>2</v>
      </c>
      <c r="I24" s="765"/>
      <c r="J24" s="1105" t="s">
        <v>1897</v>
      </c>
      <c r="K24" s="764"/>
      <c r="L24" s="764"/>
      <c r="M24" s="764"/>
      <c r="N24" s="764"/>
      <c r="O24" s="764"/>
      <c r="P24" s="764"/>
      <c r="Q24" s="764"/>
      <c r="R24" s="764"/>
      <c r="S24" s="764"/>
      <c r="T24" s="764"/>
      <c r="U24" s="764"/>
      <c r="V24" s="764"/>
      <c r="W24" s="764"/>
      <c r="X24" s="765"/>
      <c r="Y24" s="1009"/>
      <c r="Z24" s="765"/>
      <c r="AA24" s="1009"/>
      <c r="AB24" s="764"/>
      <c r="AC24" s="764"/>
      <c r="AD24" s="764"/>
      <c r="AE24" s="764"/>
      <c r="AF24" s="764"/>
      <c r="AG24" s="764"/>
      <c r="AH24" s="764"/>
      <c r="AI24" s="764"/>
      <c r="AJ24" s="764"/>
      <c r="AK24" s="764"/>
      <c r="AL24" s="764"/>
      <c r="AM24" s="764"/>
      <c r="AN24" s="764"/>
      <c r="AO24" s="764"/>
      <c r="AP24" s="764"/>
      <c r="AQ24" s="764"/>
      <c r="AR24" s="764"/>
      <c r="AS24" s="764"/>
      <c r="AT24" s="765"/>
    </row>
    <row r="25" spans="2:50" ht="15" customHeight="1" x14ac:dyDescent="0.25">
      <c r="H25" s="1104">
        <v>3</v>
      </c>
      <c r="I25" s="765"/>
      <c r="J25" s="1105" t="s">
        <v>1898</v>
      </c>
      <c r="K25" s="764"/>
      <c r="L25" s="764"/>
      <c r="M25" s="764"/>
      <c r="N25" s="764"/>
      <c r="O25" s="764"/>
      <c r="P25" s="764"/>
      <c r="Q25" s="764"/>
      <c r="R25" s="764"/>
      <c r="S25" s="764"/>
      <c r="T25" s="764"/>
      <c r="U25" s="764"/>
      <c r="V25" s="764"/>
      <c r="W25" s="764"/>
      <c r="X25" s="765"/>
      <c r="Y25" s="1009"/>
      <c r="Z25" s="765"/>
      <c r="AA25" s="1009"/>
      <c r="AB25" s="764"/>
      <c r="AC25" s="764"/>
      <c r="AD25" s="764"/>
      <c r="AE25" s="764"/>
      <c r="AF25" s="764"/>
      <c r="AG25" s="764"/>
      <c r="AH25" s="764"/>
      <c r="AI25" s="764"/>
      <c r="AJ25" s="764"/>
      <c r="AK25" s="764"/>
      <c r="AL25" s="764"/>
      <c r="AM25" s="764"/>
      <c r="AN25" s="764"/>
      <c r="AO25" s="764"/>
      <c r="AP25" s="764"/>
      <c r="AQ25" s="764"/>
      <c r="AR25" s="764"/>
      <c r="AS25" s="764"/>
      <c r="AT25" s="765"/>
    </row>
    <row r="26" spans="2:50" ht="15" customHeight="1" x14ac:dyDescent="0.25">
      <c r="H26" s="1104">
        <v>4</v>
      </c>
      <c r="I26" s="765"/>
      <c r="J26" s="1105" t="s">
        <v>1899</v>
      </c>
      <c r="K26" s="764"/>
      <c r="L26" s="764"/>
      <c r="M26" s="764"/>
      <c r="N26" s="764"/>
      <c r="O26" s="764"/>
      <c r="P26" s="764"/>
      <c r="Q26" s="764"/>
      <c r="R26" s="764"/>
      <c r="S26" s="764"/>
      <c r="T26" s="764"/>
      <c r="U26" s="764"/>
      <c r="V26" s="764"/>
      <c r="W26" s="764"/>
      <c r="X26" s="765"/>
      <c r="Y26" s="1009"/>
      <c r="Z26" s="765"/>
      <c r="AA26" s="1009"/>
      <c r="AB26" s="764"/>
      <c r="AC26" s="764"/>
      <c r="AD26" s="764"/>
      <c r="AE26" s="764"/>
      <c r="AF26" s="764"/>
      <c r="AG26" s="764"/>
      <c r="AH26" s="764"/>
      <c r="AI26" s="764"/>
      <c r="AJ26" s="764"/>
      <c r="AK26" s="764"/>
      <c r="AL26" s="764"/>
      <c r="AM26" s="764"/>
      <c r="AN26" s="764"/>
      <c r="AO26" s="764"/>
      <c r="AP26" s="764"/>
      <c r="AQ26" s="764"/>
      <c r="AR26" s="764"/>
      <c r="AS26" s="764"/>
      <c r="AT26" s="765"/>
    </row>
    <row r="27" spans="2:50" ht="15" customHeight="1" x14ac:dyDescent="0.25">
      <c r="H27" s="1104">
        <v>5</v>
      </c>
      <c r="I27" s="765"/>
      <c r="J27" s="1105" t="s">
        <v>1900</v>
      </c>
      <c r="K27" s="764"/>
      <c r="L27" s="764"/>
      <c r="M27" s="764"/>
      <c r="N27" s="764"/>
      <c r="O27" s="764"/>
      <c r="P27" s="764"/>
      <c r="Q27" s="764"/>
      <c r="R27" s="764"/>
      <c r="S27" s="764"/>
      <c r="T27" s="764"/>
      <c r="U27" s="764"/>
      <c r="V27" s="764"/>
      <c r="W27" s="764"/>
      <c r="X27" s="765"/>
      <c r="Y27" s="1009"/>
      <c r="Z27" s="765"/>
      <c r="AA27" s="1009"/>
      <c r="AB27" s="764"/>
      <c r="AC27" s="764"/>
      <c r="AD27" s="764"/>
      <c r="AE27" s="764"/>
      <c r="AF27" s="764"/>
      <c r="AG27" s="764"/>
      <c r="AH27" s="764"/>
      <c r="AI27" s="764"/>
      <c r="AJ27" s="764"/>
      <c r="AK27" s="764"/>
      <c r="AL27" s="764"/>
      <c r="AM27" s="764"/>
      <c r="AN27" s="764"/>
      <c r="AO27" s="764"/>
      <c r="AP27" s="764"/>
      <c r="AQ27" s="764"/>
      <c r="AR27" s="764"/>
      <c r="AS27" s="764"/>
      <c r="AT27" s="765"/>
    </row>
    <row r="28" spans="2:50" ht="15" customHeight="1" x14ac:dyDescent="0.25">
      <c r="B28" s="1076"/>
      <c r="C28" s="761"/>
      <c r="D28" s="761"/>
      <c r="E28" s="761"/>
      <c r="H28" s="1104">
        <v>6</v>
      </c>
      <c r="I28" s="765"/>
      <c r="J28" s="1105" t="s">
        <v>1901</v>
      </c>
      <c r="K28" s="764"/>
      <c r="L28" s="764"/>
      <c r="M28" s="764"/>
      <c r="N28" s="764"/>
      <c r="O28" s="764"/>
      <c r="P28" s="764"/>
      <c r="Q28" s="764"/>
      <c r="R28" s="764"/>
      <c r="S28" s="764"/>
      <c r="T28" s="764"/>
      <c r="U28" s="764"/>
      <c r="V28" s="764"/>
      <c r="W28" s="764"/>
      <c r="X28" s="765"/>
      <c r="Y28" s="1009"/>
      <c r="Z28" s="765"/>
      <c r="AA28" s="1009"/>
      <c r="AB28" s="764"/>
      <c r="AC28" s="764"/>
      <c r="AD28" s="764"/>
      <c r="AE28" s="764"/>
      <c r="AF28" s="764"/>
      <c r="AG28" s="764"/>
      <c r="AH28" s="764"/>
      <c r="AI28" s="764"/>
      <c r="AJ28" s="764"/>
      <c r="AK28" s="764"/>
      <c r="AL28" s="764"/>
      <c r="AM28" s="764"/>
      <c r="AN28" s="764"/>
      <c r="AO28" s="764"/>
      <c r="AP28" s="764"/>
      <c r="AQ28" s="764"/>
      <c r="AR28" s="764"/>
      <c r="AS28" s="764"/>
      <c r="AT28" s="765"/>
    </row>
    <row r="29" spans="2:50" ht="15" customHeight="1" x14ac:dyDescent="0.25">
      <c r="B29" s="112"/>
      <c r="C29" s="112"/>
      <c r="D29" s="112"/>
      <c r="E29" s="112"/>
      <c r="H29" s="1104">
        <v>7</v>
      </c>
      <c r="I29" s="765"/>
      <c r="J29" s="1105" t="s">
        <v>1902</v>
      </c>
      <c r="K29" s="764"/>
      <c r="L29" s="764"/>
      <c r="M29" s="764"/>
      <c r="N29" s="764"/>
      <c r="O29" s="764"/>
      <c r="P29" s="764"/>
      <c r="Q29" s="764"/>
      <c r="R29" s="764"/>
      <c r="S29" s="764"/>
      <c r="T29" s="764"/>
      <c r="U29" s="764"/>
      <c r="V29" s="764"/>
      <c r="W29" s="764"/>
      <c r="X29" s="765"/>
      <c r="Y29" s="1009"/>
      <c r="Z29" s="765"/>
      <c r="AA29" s="1009"/>
      <c r="AB29" s="764"/>
      <c r="AC29" s="764"/>
      <c r="AD29" s="764"/>
      <c r="AE29" s="764"/>
      <c r="AF29" s="764"/>
      <c r="AG29" s="764"/>
      <c r="AH29" s="764"/>
      <c r="AI29" s="764"/>
      <c r="AJ29" s="764"/>
      <c r="AK29" s="764"/>
      <c r="AL29" s="764"/>
      <c r="AM29" s="764"/>
      <c r="AN29" s="764"/>
      <c r="AO29" s="764"/>
      <c r="AP29" s="764"/>
      <c r="AQ29" s="764"/>
      <c r="AR29" s="764"/>
      <c r="AS29" s="764"/>
      <c r="AT29" s="765"/>
    </row>
    <row r="30" spans="2:50" ht="15" customHeight="1" x14ac:dyDescent="0.25">
      <c r="B30" s="441"/>
      <c r="H30" s="1104">
        <v>8</v>
      </c>
      <c r="I30" s="765"/>
      <c r="J30" s="1105" t="s">
        <v>1903</v>
      </c>
      <c r="K30" s="764"/>
      <c r="L30" s="764"/>
      <c r="M30" s="764"/>
      <c r="N30" s="764"/>
      <c r="O30" s="764"/>
      <c r="P30" s="764"/>
      <c r="Q30" s="764"/>
      <c r="R30" s="764"/>
      <c r="S30" s="764"/>
      <c r="T30" s="764"/>
      <c r="U30" s="764"/>
      <c r="V30" s="764"/>
      <c r="W30" s="764"/>
      <c r="X30" s="765"/>
      <c r="Y30" s="1009"/>
      <c r="Z30" s="765"/>
      <c r="AA30" s="1009"/>
      <c r="AB30" s="764"/>
      <c r="AC30" s="764"/>
      <c r="AD30" s="764"/>
      <c r="AE30" s="764"/>
      <c r="AF30" s="764"/>
      <c r="AG30" s="764"/>
      <c r="AH30" s="764"/>
      <c r="AI30" s="764"/>
      <c r="AJ30" s="764"/>
      <c r="AK30" s="764"/>
      <c r="AL30" s="764"/>
      <c r="AM30" s="764"/>
      <c r="AN30" s="764"/>
      <c r="AO30" s="764"/>
      <c r="AP30" s="764"/>
      <c r="AQ30" s="764"/>
      <c r="AR30" s="764"/>
      <c r="AS30" s="764"/>
      <c r="AT30" s="765"/>
    </row>
    <row r="31" spans="2:50" ht="15" customHeight="1" x14ac:dyDescent="0.25">
      <c r="B31" s="112"/>
      <c r="C31" s="112"/>
      <c r="D31" s="112"/>
      <c r="E31" s="112"/>
      <c r="H31" s="1104">
        <v>9</v>
      </c>
      <c r="I31" s="765"/>
      <c r="J31" s="1105" t="s">
        <v>1904</v>
      </c>
      <c r="K31" s="764"/>
      <c r="L31" s="764"/>
      <c r="M31" s="764"/>
      <c r="N31" s="764"/>
      <c r="O31" s="764"/>
      <c r="P31" s="764"/>
      <c r="Q31" s="764"/>
      <c r="R31" s="764"/>
      <c r="S31" s="764"/>
      <c r="T31" s="764"/>
      <c r="U31" s="764"/>
      <c r="V31" s="764"/>
      <c r="W31" s="764"/>
      <c r="X31" s="765"/>
      <c r="Y31" s="1009"/>
      <c r="Z31" s="765"/>
      <c r="AA31" s="1009"/>
      <c r="AB31" s="764"/>
      <c r="AC31" s="764"/>
      <c r="AD31" s="764"/>
      <c r="AE31" s="764"/>
      <c r="AF31" s="764"/>
      <c r="AG31" s="764"/>
      <c r="AH31" s="764"/>
      <c r="AI31" s="764"/>
      <c r="AJ31" s="764"/>
      <c r="AK31" s="764"/>
      <c r="AL31" s="764"/>
      <c r="AM31" s="764"/>
      <c r="AN31" s="764"/>
      <c r="AO31" s="764"/>
      <c r="AP31" s="764"/>
      <c r="AQ31" s="764"/>
      <c r="AR31" s="764"/>
      <c r="AS31" s="764"/>
      <c r="AT31" s="765"/>
    </row>
    <row r="32" spans="2:50" ht="15" customHeight="1" x14ac:dyDescent="0.25">
      <c r="B32" s="441"/>
      <c r="H32" s="1104">
        <v>10</v>
      </c>
      <c r="I32" s="765"/>
      <c r="J32" s="1105" t="s">
        <v>1905</v>
      </c>
      <c r="K32" s="764"/>
      <c r="L32" s="764"/>
      <c r="M32" s="764"/>
      <c r="N32" s="764"/>
      <c r="O32" s="764"/>
      <c r="P32" s="764"/>
      <c r="Q32" s="764"/>
      <c r="R32" s="764"/>
      <c r="S32" s="764"/>
      <c r="T32" s="764"/>
      <c r="U32" s="764"/>
      <c r="V32" s="764"/>
      <c r="W32" s="764"/>
      <c r="X32" s="765"/>
      <c r="Y32" s="1009"/>
      <c r="Z32" s="765"/>
      <c r="AA32" s="1009"/>
      <c r="AB32" s="764"/>
      <c r="AC32" s="764"/>
      <c r="AD32" s="764"/>
      <c r="AE32" s="764"/>
      <c r="AF32" s="764"/>
      <c r="AG32" s="764"/>
      <c r="AH32" s="764"/>
      <c r="AI32" s="764"/>
      <c r="AJ32" s="764"/>
      <c r="AK32" s="764"/>
      <c r="AL32" s="764"/>
      <c r="AM32" s="764"/>
      <c r="AN32" s="764"/>
      <c r="AO32" s="764"/>
      <c r="AP32" s="764"/>
      <c r="AQ32" s="764"/>
      <c r="AR32" s="764"/>
      <c r="AS32" s="764"/>
      <c r="AT32" s="765"/>
      <c r="AU32" s="254"/>
      <c r="AV32" s="254"/>
      <c r="AW32" s="254"/>
      <c r="AX32" s="254"/>
    </row>
    <row r="33" spans="2:50" ht="15" customHeight="1" x14ac:dyDescent="0.25">
      <c r="B33" s="112"/>
      <c r="C33" s="112"/>
      <c r="D33" s="112"/>
      <c r="E33" s="112"/>
      <c r="H33" s="1104">
        <v>11</v>
      </c>
      <c r="I33" s="765"/>
      <c r="J33" s="1105" t="s">
        <v>1906</v>
      </c>
      <c r="K33" s="764"/>
      <c r="L33" s="764"/>
      <c r="M33" s="764"/>
      <c r="N33" s="764"/>
      <c r="O33" s="764"/>
      <c r="P33" s="764"/>
      <c r="Q33" s="764"/>
      <c r="R33" s="764"/>
      <c r="S33" s="764"/>
      <c r="T33" s="764"/>
      <c r="U33" s="764"/>
      <c r="V33" s="764"/>
      <c r="W33" s="764"/>
      <c r="X33" s="765"/>
      <c r="Y33" s="1009"/>
      <c r="Z33" s="765"/>
      <c r="AA33" s="1009"/>
      <c r="AB33" s="764"/>
      <c r="AC33" s="764"/>
      <c r="AD33" s="764"/>
      <c r="AE33" s="764"/>
      <c r="AF33" s="764"/>
      <c r="AG33" s="764"/>
      <c r="AH33" s="764"/>
      <c r="AI33" s="764"/>
      <c r="AJ33" s="764"/>
      <c r="AK33" s="764"/>
      <c r="AL33" s="764"/>
      <c r="AM33" s="764"/>
      <c r="AN33" s="764"/>
      <c r="AO33" s="764"/>
      <c r="AP33" s="764"/>
      <c r="AQ33" s="764"/>
      <c r="AR33" s="764"/>
      <c r="AS33" s="764"/>
      <c r="AT33" s="765"/>
      <c r="AU33" s="254"/>
      <c r="AV33" s="254"/>
      <c r="AW33" s="254"/>
      <c r="AX33" s="254"/>
    </row>
    <row r="34" spans="2:50" ht="15" customHeight="1" x14ac:dyDescent="0.25">
      <c r="B34" s="441"/>
      <c r="H34" s="1104">
        <v>12</v>
      </c>
      <c r="I34" s="765"/>
      <c r="J34" s="1105" t="s">
        <v>1907</v>
      </c>
      <c r="K34" s="764"/>
      <c r="L34" s="764"/>
      <c r="M34" s="764"/>
      <c r="N34" s="764"/>
      <c r="O34" s="764"/>
      <c r="P34" s="764"/>
      <c r="Q34" s="764"/>
      <c r="R34" s="764"/>
      <c r="S34" s="764"/>
      <c r="T34" s="764"/>
      <c r="U34" s="764"/>
      <c r="V34" s="764"/>
      <c r="W34" s="764"/>
      <c r="X34" s="765"/>
      <c r="Y34" s="1009"/>
      <c r="Z34" s="765"/>
      <c r="AA34" s="1009"/>
      <c r="AB34" s="764"/>
      <c r="AC34" s="764"/>
      <c r="AD34" s="764"/>
      <c r="AE34" s="764"/>
      <c r="AF34" s="764"/>
      <c r="AG34" s="764"/>
      <c r="AH34" s="764"/>
      <c r="AI34" s="764"/>
      <c r="AJ34" s="764"/>
      <c r="AK34" s="764"/>
      <c r="AL34" s="764"/>
      <c r="AM34" s="764"/>
      <c r="AN34" s="764"/>
      <c r="AO34" s="764"/>
      <c r="AP34" s="764"/>
      <c r="AQ34" s="764"/>
      <c r="AR34" s="764"/>
      <c r="AS34" s="764"/>
      <c r="AT34" s="765"/>
      <c r="AU34" s="254"/>
      <c r="AV34" s="254"/>
      <c r="AW34" s="254"/>
      <c r="AX34" s="254"/>
    </row>
    <row r="35" spans="2:50" ht="15" customHeight="1" x14ac:dyDescent="0.25">
      <c r="B35" s="112"/>
      <c r="C35" s="112"/>
      <c r="D35" s="112"/>
      <c r="E35" s="112"/>
      <c r="H35" s="1104">
        <v>13</v>
      </c>
      <c r="I35" s="765"/>
      <c r="J35" s="1105" t="s">
        <v>1908</v>
      </c>
      <c r="K35" s="764"/>
      <c r="L35" s="764"/>
      <c r="M35" s="764"/>
      <c r="N35" s="764"/>
      <c r="O35" s="764"/>
      <c r="P35" s="764"/>
      <c r="Q35" s="764"/>
      <c r="R35" s="764"/>
      <c r="S35" s="764"/>
      <c r="T35" s="764"/>
      <c r="U35" s="764"/>
      <c r="V35" s="764"/>
      <c r="W35" s="764"/>
      <c r="X35" s="765"/>
      <c r="Y35" s="1009"/>
      <c r="Z35" s="765"/>
      <c r="AA35" s="1009"/>
      <c r="AB35" s="764"/>
      <c r="AC35" s="764"/>
      <c r="AD35" s="764"/>
      <c r="AE35" s="764"/>
      <c r="AF35" s="764"/>
      <c r="AG35" s="764"/>
      <c r="AH35" s="764"/>
      <c r="AI35" s="764"/>
      <c r="AJ35" s="764"/>
      <c r="AK35" s="764"/>
      <c r="AL35" s="764"/>
      <c r="AM35" s="764"/>
      <c r="AN35" s="764"/>
      <c r="AO35" s="764"/>
      <c r="AP35" s="764"/>
      <c r="AQ35" s="764"/>
      <c r="AR35" s="764"/>
      <c r="AS35" s="764"/>
      <c r="AT35" s="765"/>
      <c r="AU35" s="254"/>
      <c r="AV35" s="254"/>
      <c r="AW35" s="254"/>
      <c r="AX35" s="254"/>
    </row>
    <row r="36" spans="2:50" ht="15" customHeight="1" x14ac:dyDescent="0.25">
      <c r="B36" s="441"/>
      <c r="H36" s="204"/>
      <c r="I36" s="204"/>
      <c r="AS36" s="443"/>
      <c r="AT36" s="443"/>
      <c r="AU36" s="254"/>
      <c r="AV36" s="254"/>
      <c r="AW36" s="254"/>
      <c r="AX36" s="254"/>
    </row>
    <row r="37" spans="2:50" ht="15" customHeight="1" x14ac:dyDescent="0.25">
      <c r="B37" s="441"/>
      <c r="H37" s="1082" t="s">
        <v>1445</v>
      </c>
      <c r="I37" s="765"/>
      <c r="J37" s="1109" t="s">
        <v>1780</v>
      </c>
      <c r="K37" s="764"/>
      <c r="L37" s="764"/>
      <c r="M37" s="764"/>
      <c r="N37" s="764"/>
      <c r="O37" s="764"/>
      <c r="P37" s="764"/>
      <c r="Q37" s="764"/>
      <c r="R37" s="764"/>
      <c r="S37" s="764"/>
      <c r="T37" s="764"/>
      <c r="U37" s="764"/>
      <c r="V37" s="764"/>
      <c r="W37" s="764"/>
      <c r="X37" s="765"/>
      <c r="Y37" s="1082" t="s">
        <v>1767</v>
      </c>
      <c r="Z37" s="765"/>
      <c r="AA37" s="1110" t="s">
        <v>1909</v>
      </c>
      <c r="AB37" s="764"/>
      <c r="AC37" s="764"/>
      <c r="AD37" s="764"/>
      <c r="AE37" s="764"/>
      <c r="AF37" s="764"/>
      <c r="AG37" s="764"/>
      <c r="AH37" s="764"/>
      <c r="AI37" s="764"/>
      <c r="AJ37" s="765"/>
      <c r="AK37" s="1110" t="s">
        <v>1910</v>
      </c>
      <c r="AL37" s="764"/>
      <c r="AM37" s="764"/>
      <c r="AN37" s="764"/>
      <c r="AO37" s="764"/>
      <c r="AP37" s="764"/>
      <c r="AQ37" s="764"/>
      <c r="AR37" s="764"/>
      <c r="AS37" s="764"/>
      <c r="AT37" s="765"/>
      <c r="AU37" s="254"/>
      <c r="AV37" s="254"/>
      <c r="AW37" s="254"/>
      <c r="AX37" s="254"/>
    </row>
    <row r="38" spans="2:50" ht="15" customHeight="1" x14ac:dyDescent="0.25">
      <c r="H38" s="1104">
        <v>1</v>
      </c>
      <c r="I38" s="765"/>
      <c r="J38" s="1105" t="s">
        <v>1911</v>
      </c>
      <c r="K38" s="764"/>
      <c r="L38" s="764"/>
      <c r="M38" s="764"/>
      <c r="N38" s="764"/>
      <c r="O38" s="764"/>
      <c r="P38" s="764"/>
      <c r="Q38" s="764"/>
      <c r="R38" s="764"/>
      <c r="S38" s="764"/>
      <c r="T38" s="764"/>
      <c r="U38" s="764"/>
      <c r="V38" s="764"/>
      <c r="W38" s="764"/>
      <c r="X38" s="765"/>
      <c r="Y38" s="1009"/>
      <c r="Z38" s="765"/>
      <c r="AA38" s="1106">
        <f>AA53</f>
        <v>0</v>
      </c>
      <c r="AB38" s="764"/>
      <c r="AC38" s="764"/>
      <c r="AD38" s="764"/>
      <c r="AE38" s="764"/>
      <c r="AF38" s="764"/>
      <c r="AG38" s="764"/>
      <c r="AH38" s="764"/>
      <c r="AI38" s="764"/>
      <c r="AJ38" s="765"/>
      <c r="AK38" s="1106">
        <f>AK53</f>
        <v>0</v>
      </c>
      <c r="AL38" s="764"/>
      <c r="AM38" s="764"/>
      <c r="AN38" s="764"/>
      <c r="AO38" s="764"/>
      <c r="AP38" s="764"/>
      <c r="AQ38" s="764"/>
      <c r="AR38" s="764"/>
      <c r="AS38" s="764"/>
      <c r="AT38" s="765"/>
      <c r="AU38" s="254"/>
      <c r="AV38" s="254"/>
      <c r="AW38" s="254"/>
      <c r="AX38" s="254"/>
    </row>
    <row r="39" spans="2:50" ht="15" customHeight="1" x14ac:dyDescent="0.25">
      <c r="H39" s="1104">
        <v>2</v>
      </c>
      <c r="I39" s="765"/>
      <c r="J39" s="1105" t="s">
        <v>1912</v>
      </c>
      <c r="K39" s="764"/>
      <c r="L39" s="764"/>
      <c r="M39" s="764"/>
      <c r="N39" s="764"/>
      <c r="O39" s="764"/>
      <c r="P39" s="764"/>
      <c r="Q39" s="764"/>
      <c r="R39" s="764"/>
      <c r="S39" s="764"/>
      <c r="T39" s="764"/>
      <c r="U39" s="764"/>
      <c r="V39" s="764"/>
      <c r="W39" s="764"/>
      <c r="X39" s="765"/>
      <c r="Y39" s="1009"/>
      <c r="Z39" s="765"/>
      <c r="AA39" s="1114"/>
      <c r="AB39" s="764"/>
      <c r="AC39" s="764"/>
      <c r="AD39" s="764"/>
      <c r="AE39" s="764"/>
      <c r="AF39" s="764"/>
      <c r="AG39" s="764"/>
      <c r="AH39" s="764"/>
      <c r="AI39" s="764"/>
      <c r="AJ39" s="796"/>
      <c r="AK39" s="1108"/>
      <c r="AL39" s="764"/>
      <c r="AM39" s="764"/>
      <c r="AN39" s="764"/>
      <c r="AO39" s="764"/>
      <c r="AP39" s="764"/>
      <c r="AQ39" s="764"/>
      <c r="AR39" s="764"/>
      <c r="AS39" s="764"/>
      <c r="AT39" s="796"/>
      <c r="AU39" s="254"/>
      <c r="AV39" s="254"/>
      <c r="AW39" s="254"/>
      <c r="AX39" s="254"/>
    </row>
    <row r="40" spans="2:50" ht="15" customHeight="1" x14ac:dyDescent="0.25">
      <c r="H40" s="1104">
        <v>3</v>
      </c>
      <c r="I40" s="765"/>
      <c r="J40" s="1105" t="s">
        <v>1913</v>
      </c>
      <c r="K40" s="764"/>
      <c r="L40" s="764"/>
      <c r="M40" s="764"/>
      <c r="N40" s="764"/>
      <c r="O40" s="764"/>
      <c r="P40" s="764"/>
      <c r="Q40" s="764"/>
      <c r="R40" s="764"/>
      <c r="S40" s="764"/>
      <c r="T40" s="764"/>
      <c r="U40" s="764"/>
      <c r="V40" s="764"/>
      <c r="W40" s="764"/>
      <c r="X40" s="765"/>
      <c r="Y40" s="1009"/>
      <c r="Z40" s="765"/>
      <c r="AA40" s="1106">
        <f>SUM(AA38:AT39)</f>
        <v>0</v>
      </c>
      <c r="AB40" s="764"/>
      <c r="AC40" s="764"/>
      <c r="AD40" s="764"/>
      <c r="AE40" s="764"/>
      <c r="AF40" s="764"/>
      <c r="AG40" s="764"/>
      <c r="AH40" s="764"/>
      <c r="AI40" s="764"/>
      <c r="AJ40" s="765"/>
      <c r="AK40" s="1106">
        <f>SUM(AK38:BD39)</f>
        <v>0</v>
      </c>
      <c r="AL40" s="764"/>
      <c r="AM40" s="764"/>
      <c r="AN40" s="764"/>
      <c r="AO40" s="764"/>
      <c r="AP40" s="764"/>
      <c r="AQ40" s="764"/>
      <c r="AR40" s="764"/>
      <c r="AS40" s="764"/>
      <c r="AT40" s="765"/>
      <c r="AU40" s="254"/>
      <c r="AV40" s="254"/>
      <c r="AW40" s="254"/>
      <c r="AX40" s="254"/>
    </row>
    <row r="41" spans="2:50" ht="15" customHeight="1" x14ac:dyDescent="0.25">
      <c r="H41" s="204"/>
      <c r="I41" s="204"/>
      <c r="AS41" s="226"/>
      <c r="AT41" s="226"/>
      <c r="AU41" s="254"/>
      <c r="AV41" s="254"/>
      <c r="AW41" s="254"/>
      <c r="AX41" s="254"/>
    </row>
    <row r="42" spans="2:50" ht="15" customHeight="1" x14ac:dyDescent="0.25">
      <c r="H42" s="87" t="s">
        <v>1914</v>
      </c>
      <c r="I42" s="204"/>
      <c r="AS42" s="226"/>
      <c r="AT42" s="226"/>
      <c r="AU42" s="254"/>
      <c r="AV42" s="254"/>
      <c r="AW42" s="254"/>
      <c r="AX42" s="254"/>
    </row>
    <row r="43" spans="2:50" ht="15" customHeight="1" x14ac:dyDescent="0.25">
      <c r="H43" s="1082" t="s">
        <v>1445</v>
      </c>
      <c r="I43" s="765"/>
      <c r="J43" s="1109" t="s">
        <v>1780</v>
      </c>
      <c r="K43" s="764"/>
      <c r="L43" s="764"/>
      <c r="M43" s="764"/>
      <c r="N43" s="764"/>
      <c r="O43" s="764"/>
      <c r="P43" s="764"/>
      <c r="Q43" s="764"/>
      <c r="R43" s="764"/>
      <c r="S43" s="764"/>
      <c r="T43" s="764"/>
      <c r="U43" s="764"/>
      <c r="V43" s="764"/>
      <c r="W43" s="764"/>
      <c r="X43" s="765"/>
      <c r="Y43" s="1082" t="s">
        <v>1767</v>
      </c>
      <c r="Z43" s="765"/>
      <c r="AA43" s="1110" t="s">
        <v>1909</v>
      </c>
      <c r="AB43" s="764"/>
      <c r="AC43" s="764"/>
      <c r="AD43" s="764"/>
      <c r="AE43" s="764"/>
      <c r="AF43" s="764"/>
      <c r="AG43" s="764"/>
      <c r="AH43" s="764"/>
      <c r="AI43" s="764"/>
      <c r="AJ43" s="765"/>
      <c r="AK43" s="1110" t="s">
        <v>1910</v>
      </c>
      <c r="AL43" s="764"/>
      <c r="AM43" s="764"/>
      <c r="AN43" s="764"/>
      <c r="AO43" s="764"/>
      <c r="AP43" s="764"/>
      <c r="AQ43" s="764"/>
      <c r="AR43" s="764"/>
      <c r="AS43" s="764"/>
      <c r="AT43" s="765"/>
      <c r="AU43" s="254"/>
      <c r="AV43" s="254"/>
      <c r="AW43" s="254"/>
      <c r="AX43" s="254"/>
    </row>
    <row r="44" spans="2:50" ht="15" customHeight="1" x14ac:dyDescent="0.25">
      <c r="H44" s="1104">
        <v>1</v>
      </c>
      <c r="I44" s="765"/>
      <c r="J44" s="1105"/>
      <c r="K44" s="764"/>
      <c r="L44" s="764"/>
      <c r="M44" s="764"/>
      <c r="N44" s="764"/>
      <c r="O44" s="764"/>
      <c r="P44" s="764"/>
      <c r="Q44" s="764"/>
      <c r="R44" s="764"/>
      <c r="S44" s="764"/>
      <c r="T44" s="764"/>
      <c r="U44" s="764"/>
      <c r="V44" s="764"/>
      <c r="W44" s="764"/>
      <c r="X44" s="765"/>
      <c r="Y44" s="1009"/>
      <c r="Z44" s="765"/>
      <c r="AA44" s="1106"/>
      <c r="AB44" s="764"/>
      <c r="AC44" s="764"/>
      <c r="AD44" s="764"/>
      <c r="AE44" s="764"/>
      <c r="AF44" s="764"/>
      <c r="AG44" s="764"/>
      <c r="AH44" s="764"/>
      <c r="AI44" s="764"/>
      <c r="AJ44" s="765"/>
      <c r="AK44" s="1106"/>
      <c r="AL44" s="764"/>
      <c r="AM44" s="764"/>
      <c r="AN44" s="764"/>
      <c r="AO44" s="764"/>
      <c r="AP44" s="764"/>
      <c r="AQ44" s="764"/>
      <c r="AR44" s="764"/>
      <c r="AS44" s="764"/>
      <c r="AT44" s="765"/>
      <c r="AU44" s="254"/>
      <c r="AV44" s="254"/>
      <c r="AW44" s="254"/>
      <c r="AX44" s="254"/>
    </row>
    <row r="45" spans="2:50" ht="15" customHeight="1" x14ac:dyDescent="0.25">
      <c r="H45" s="1104">
        <v>2</v>
      </c>
      <c r="I45" s="765"/>
      <c r="J45" s="1105"/>
      <c r="K45" s="764"/>
      <c r="L45" s="764"/>
      <c r="M45" s="764"/>
      <c r="N45" s="764"/>
      <c r="O45" s="764"/>
      <c r="P45" s="764"/>
      <c r="Q45" s="764"/>
      <c r="R45" s="764"/>
      <c r="S45" s="764"/>
      <c r="T45" s="764"/>
      <c r="U45" s="764"/>
      <c r="V45" s="764"/>
      <c r="W45" s="764"/>
      <c r="X45" s="765"/>
      <c r="Y45" s="1009"/>
      <c r="Z45" s="765"/>
      <c r="AA45" s="1106"/>
      <c r="AB45" s="764"/>
      <c r="AC45" s="764"/>
      <c r="AD45" s="764"/>
      <c r="AE45" s="764"/>
      <c r="AF45" s="764"/>
      <c r="AG45" s="764"/>
      <c r="AH45" s="764"/>
      <c r="AI45" s="764"/>
      <c r="AJ45" s="765"/>
      <c r="AK45" s="1106"/>
      <c r="AL45" s="764"/>
      <c r="AM45" s="764"/>
      <c r="AN45" s="764"/>
      <c r="AO45" s="764"/>
      <c r="AP45" s="764"/>
      <c r="AQ45" s="764"/>
      <c r="AR45" s="764"/>
      <c r="AS45" s="764"/>
      <c r="AT45" s="765"/>
      <c r="AU45" s="254"/>
      <c r="AV45" s="254"/>
      <c r="AW45" s="254"/>
      <c r="AX45" s="254"/>
    </row>
    <row r="46" spans="2:50" ht="15" customHeight="1" x14ac:dyDescent="0.25">
      <c r="H46" s="1104">
        <v>3</v>
      </c>
      <c r="I46" s="765"/>
      <c r="J46" s="1105"/>
      <c r="K46" s="764"/>
      <c r="L46" s="764"/>
      <c r="M46" s="764"/>
      <c r="N46" s="764"/>
      <c r="O46" s="764"/>
      <c r="P46" s="764"/>
      <c r="Q46" s="764"/>
      <c r="R46" s="764"/>
      <c r="S46" s="764"/>
      <c r="T46" s="764"/>
      <c r="U46" s="764"/>
      <c r="V46" s="764"/>
      <c r="W46" s="764"/>
      <c r="X46" s="765"/>
      <c r="Y46" s="1009"/>
      <c r="Z46" s="765"/>
      <c r="AA46" s="1106"/>
      <c r="AB46" s="764"/>
      <c r="AC46" s="764"/>
      <c r="AD46" s="764"/>
      <c r="AE46" s="764"/>
      <c r="AF46" s="764"/>
      <c r="AG46" s="764"/>
      <c r="AH46" s="764"/>
      <c r="AI46" s="764"/>
      <c r="AJ46" s="765"/>
      <c r="AK46" s="1106"/>
      <c r="AL46" s="764"/>
      <c r="AM46" s="764"/>
      <c r="AN46" s="764"/>
      <c r="AO46" s="764"/>
      <c r="AP46" s="764"/>
      <c r="AQ46" s="764"/>
      <c r="AR46" s="764"/>
      <c r="AS46" s="764"/>
      <c r="AT46" s="765"/>
      <c r="AU46" s="254"/>
      <c r="AV46" s="254"/>
      <c r="AW46" s="254"/>
      <c r="AX46" s="254"/>
    </row>
    <row r="47" spans="2:50" ht="15" customHeight="1" x14ac:dyDescent="0.25">
      <c r="H47" s="1104">
        <v>4</v>
      </c>
      <c r="I47" s="765"/>
      <c r="J47" s="1105"/>
      <c r="K47" s="764"/>
      <c r="L47" s="764"/>
      <c r="M47" s="764"/>
      <c r="N47" s="764"/>
      <c r="O47" s="764"/>
      <c r="P47" s="764"/>
      <c r="Q47" s="764"/>
      <c r="R47" s="764"/>
      <c r="S47" s="764"/>
      <c r="T47" s="764"/>
      <c r="U47" s="764"/>
      <c r="V47" s="764"/>
      <c r="W47" s="764"/>
      <c r="X47" s="765"/>
      <c r="Y47" s="1009"/>
      <c r="Z47" s="765"/>
      <c r="AA47" s="1106"/>
      <c r="AB47" s="764"/>
      <c r="AC47" s="764"/>
      <c r="AD47" s="764"/>
      <c r="AE47" s="764"/>
      <c r="AF47" s="764"/>
      <c r="AG47" s="764"/>
      <c r="AH47" s="764"/>
      <c r="AI47" s="764"/>
      <c r="AJ47" s="765"/>
      <c r="AK47" s="1106"/>
      <c r="AL47" s="764"/>
      <c r="AM47" s="764"/>
      <c r="AN47" s="764"/>
      <c r="AO47" s="764"/>
      <c r="AP47" s="764"/>
      <c r="AQ47" s="764"/>
      <c r="AR47" s="764"/>
      <c r="AS47" s="764"/>
      <c r="AT47" s="765"/>
      <c r="AU47" s="254"/>
      <c r="AV47" s="254"/>
      <c r="AW47" s="254"/>
      <c r="AX47" s="254"/>
    </row>
    <row r="48" spans="2:50" ht="15" customHeight="1" x14ac:dyDescent="0.25">
      <c r="H48" s="1104">
        <v>5</v>
      </c>
      <c r="I48" s="765"/>
      <c r="J48" s="1105"/>
      <c r="K48" s="764"/>
      <c r="L48" s="764"/>
      <c r="M48" s="764"/>
      <c r="N48" s="764"/>
      <c r="O48" s="764"/>
      <c r="P48" s="764"/>
      <c r="Q48" s="764"/>
      <c r="R48" s="764"/>
      <c r="S48" s="764"/>
      <c r="T48" s="764"/>
      <c r="U48" s="764"/>
      <c r="V48" s="764"/>
      <c r="W48" s="764"/>
      <c r="X48" s="765"/>
      <c r="Y48" s="1009"/>
      <c r="Z48" s="765"/>
      <c r="AA48" s="1106"/>
      <c r="AB48" s="764"/>
      <c r="AC48" s="764"/>
      <c r="AD48" s="764"/>
      <c r="AE48" s="764"/>
      <c r="AF48" s="764"/>
      <c r="AG48" s="764"/>
      <c r="AH48" s="764"/>
      <c r="AI48" s="764"/>
      <c r="AJ48" s="765"/>
      <c r="AK48" s="1106"/>
      <c r="AL48" s="764"/>
      <c r="AM48" s="764"/>
      <c r="AN48" s="764"/>
      <c r="AO48" s="764"/>
      <c r="AP48" s="764"/>
      <c r="AQ48" s="764"/>
      <c r="AR48" s="764"/>
      <c r="AS48" s="764"/>
      <c r="AT48" s="765"/>
      <c r="AU48" s="254"/>
      <c r="AV48" s="254"/>
      <c r="AW48" s="254"/>
      <c r="AX48" s="254"/>
    </row>
    <row r="49" spans="8:50" ht="15" customHeight="1" x14ac:dyDescent="0.25">
      <c r="H49" s="1104">
        <v>6</v>
      </c>
      <c r="I49" s="765"/>
      <c r="J49" s="1105"/>
      <c r="K49" s="764"/>
      <c r="L49" s="764"/>
      <c r="M49" s="764"/>
      <c r="N49" s="764"/>
      <c r="O49" s="764"/>
      <c r="P49" s="764"/>
      <c r="Q49" s="764"/>
      <c r="R49" s="764"/>
      <c r="S49" s="764"/>
      <c r="T49" s="764"/>
      <c r="U49" s="764"/>
      <c r="V49" s="764"/>
      <c r="W49" s="764"/>
      <c r="X49" s="765"/>
      <c r="Y49" s="1009"/>
      <c r="Z49" s="765"/>
      <c r="AA49" s="1106"/>
      <c r="AB49" s="764"/>
      <c r="AC49" s="764"/>
      <c r="AD49" s="764"/>
      <c r="AE49" s="764"/>
      <c r="AF49" s="764"/>
      <c r="AG49" s="764"/>
      <c r="AH49" s="764"/>
      <c r="AI49" s="764"/>
      <c r="AJ49" s="765"/>
      <c r="AK49" s="1106"/>
      <c r="AL49" s="764"/>
      <c r="AM49" s="764"/>
      <c r="AN49" s="764"/>
      <c r="AO49" s="764"/>
      <c r="AP49" s="764"/>
      <c r="AQ49" s="764"/>
      <c r="AR49" s="764"/>
      <c r="AS49" s="764"/>
      <c r="AT49" s="765"/>
      <c r="AU49" s="254"/>
      <c r="AV49" s="254"/>
      <c r="AW49" s="254"/>
      <c r="AX49" s="254"/>
    </row>
    <row r="50" spans="8:50" ht="15" customHeight="1" x14ac:dyDescent="0.25">
      <c r="H50" s="1104">
        <v>7</v>
      </c>
      <c r="I50" s="765"/>
      <c r="J50" s="1105"/>
      <c r="K50" s="764"/>
      <c r="L50" s="764"/>
      <c r="M50" s="764"/>
      <c r="N50" s="764"/>
      <c r="O50" s="764"/>
      <c r="P50" s="764"/>
      <c r="Q50" s="764"/>
      <c r="R50" s="764"/>
      <c r="S50" s="764"/>
      <c r="T50" s="764"/>
      <c r="U50" s="764"/>
      <c r="V50" s="764"/>
      <c r="W50" s="764"/>
      <c r="X50" s="765"/>
      <c r="Y50" s="1009"/>
      <c r="Z50" s="765"/>
      <c r="AA50" s="1106"/>
      <c r="AB50" s="764"/>
      <c r="AC50" s="764"/>
      <c r="AD50" s="764"/>
      <c r="AE50" s="764"/>
      <c r="AF50" s="764"/>
      <c r="AG50" s="764"/>
      <c r="AH50" s="764"/>
      <c r="AI50" s="764"/>
      <c r="AJ50" s="765"/>
      <c r="AK50" s="1106"/>
      <c r="AL50" s="764"/>
      <c r="AM50" s="764"/>
      <c r="AN50" s="764"/>
      <c r="AO50" s="764"/>
      <c r="AP50" s="764"/>
      <c r="AQ50" s="764"/>
      <c r="AR50" s="764"/>
      <c r="AS50" s="764"/>
      <c r="AT50" s="765"/>
      <c r="AU50" s="254"/>
      <c r="AV50" s="254"/>
      <c r="AW50" s="254"/>
      <c r="AX50" s="254"/>
    </row>
    <row r="51" spans="8:50" ht="15" customHeight="1" x14ac:dyDescent="0.25">
      <c r="H51" s="1104">
        <v>8</v>
      </c>
      <c r="I51" s="765"/>
      <c r="J51" s="1105"/>
      <c r="K51" s="764"/>
      <c r="L51" s="764"/>
      <c r="M51" s="764"/>
      <c r="N51" s="764"/>
      <c r="O51" s="764"/>
      <c r="P51" s="764"/>
      <c r="Q51" s="764"/>
      <c r="R51" s="764"/>
      <c r="S51" s="764"/>
      <c r="T51" s="764"/>
      <c r="U51" s="764"/>
      <c r="V51" s="764"/>
      <c r="W51" s="764"/>
      <c r="X51" s="765"/>
      <c r="Y51" s="1009"/>
      <c r="Z51" s="765"/>
      <c r="AA51" s="1106"/>
      <c r="AB51" s="764"/>
      <c r="AC51" s="764"/>
      <c r="AD51" s="764"/>
      <c r="AE51" s="764"/>
      <c r="AF51" s="764"/>
      <c r="AG51" s="764"/>
      <c r="AH51" s="764"/>
      <c r="AI51" s="764"/>
      <c r="AJ51" s="765"/>
      <c r="AK51" s="1106"/>
      <c r="AL51" s="764"/>
      <c r="AM51" s="764"/>
      <c r="AN51" s="764"/>
      <c r="AO51" s="764"/>
      <c r="AP51" s="764"/>
      <c r="AQ51" s="764"/>
      <c r="AR51" s="764"/>
      <c r="AS51" s="764"/>
      <c r="AT51" s="765"/>
      <c r="AU51" s="254"/>
      <c r="AV51" s="254"/>
      <c r="AW51" s="254"/>
      <c r="AX51" s="254"/>
    </row>
    <row r="52" spans="8:50" ht="15" customHeight="1" x14ac:dyDescent="0.25">
      <c r="H52" s="1115"/>
      <c r="I52" s="765"/>
      <c r="J52" s="1107"/>
      <c r="K52" s="764"/>
      <c r="L52" s="764"/>
      <c r="M52" s="764"/>
      <c r="N52" s="764"/>
      <c r="O52" s="764"/>
      <c r="P52" s="764"/>
      <c r="Q52" s="764"/>
      <c r="R52" s="764"/>
      <c r="S52" s="764"/>
      <c r="T52" s="764"/>
      <c r="U52" s="764"/>
      <c r="V52" s="764"/>
      <c r="W52" s="764"/>
      <c r="X52" s="765"/>
      <c r="Y52" s="1113"/>
      <c r="Z52" s="765"/>
      <c r="AA52" s="1110"/>
      <c r="AB52" s="764"/>
      <c r="AC52" s="764"/>
      <c r="AD52" s="764"/>
      <c r="AE52" s="764"/>
      <c r="AF52" s="764"/>
      <c r="AG52" s="764"/>
      <c r="AH52" s="764"/>
      <c r="AI52" s="764"/>
      <c r="AJ52" s="765"/>
      <c r="AK52" s="1110"/>
      <c r="AL52" s="764"/>
      <c r="AM52" s="764"/>
      <c r="AN52" s="764"/>
      <c r="AO52" s="764"/>
      <c r="AP52" s="764"/>
      <c r="AQ52" s="764"/>
      <c r="AR52" s="764"/>
      <c r="AS52" s="764"/>
      <c r="AT52" s="765"/>
      <c r="AU52" s="254"/>
      <c r="AV52" s="254"/>
      <c r="AW52" s="254"/>
      <c r="AX52" s="254"/>
    </row>
    <row r="53" spans="8:50" ht="15" customHeight="1" x14ac:dyDescent="0.25">
      <c r="H53" s="1112" t="s">
        <v>1832</v>
      </c>
      <c r="I53" s="764"/>
      <c r="J53" s="764"/>
      <c r="K53" s="764"/>
      <c r="L53" s="764"/>
      <c r="M53" s="764"/>
      <c r="N53" s="764"/>
      <c r="O53" s="764"/>
      <c r="P53" s="764"/>
      <c r="Q53" s="764"/>
      <c r="R53" s="764"/>
      <c r="S53" s="764"/>
      <c r="T53" s="764"/>
      <c r="U53" s="764"/>
      <c r="V53" s="764"/>
      <c r="W53" s="764"/>
      <c r="X53" s="764"/>
      <c r="Y53" s="764"/>
      <c r="Z53" s="765"/>
      <c r="AA53" s="1106">
        <f>SUM(AA44:AJ52)</f>
        <v>0</v>
      </c>
      <c r="AB53" s="764"/>
      <c r="AC53" s="764"/>
      <c r="AD53" s="764"/>
      <c r="AE53" s="764"/>
      <c r="AF53" s="764"/>
      <c r="AG53" s="764"/>
      <c r="AH53" s="764"/>
      <c r="AI53" s="764"/>
      <c r="AJ53" s="765"/>
      <c r="AK53" s="1106">
        <f>SUM(AK44:AT52)</f>
        <v>0</v>
      </c>
      <c r="AL53" s="764"/>
      <c r="AM53" s="764"/>
      <c r="AN53" s="764"/>
      <c r="AO53" s="764"/>
      <c r="AP53" s="764"/>
      <c r="AQ53" s="764"/>
      <c r="AR53" s="764"/>
      <c r="AS53" s="764"/>
      <c r="AT53" s="765"/>
      <c r="AU53" s="254"/>
      <c r="AV53" s="254"/>
      <c r="AW53" s="254"/>
      <c r="AX53" s="254"/>
    </row>
    <row r="54" spans="8:50" ht="14.25" customHeight="1" x14ac:dyDescent="0.25">
      <c r="AS54" s="443"/>
      <c r="AT54" s="443"/>
      <c r="AU54" s="254"/>
      <c r="AV54" s="254"/>
      <c r="AW54" s="254"/>
      <c r="AX54" s="254"/>
    </row>
    <row r="55" spans="8:50" ht="14.25" customHeight="1" x14ac:dyDescent="0.25">
      <c r="AS55" s="443"/>
      <c r="AT55" s="443"/>
      <c r="AU55" s="254"/>
      <c r="AV55" s="254"/>
      <c r="AW55" s="254"/>
      <c r="AX55" s="254"/>
    </row>
    <row r="56" spans="8:50" ht="14.25" customHeight="1" x14ac:dyDescent="0.25">
      <c r="AS56" s="443"/>
      <c r="AT56" s="443"/>
      <c r="AU56" s="254"/>
      <c r="AV56" s="254"/>
      <c r="AW56" s="254"/>
      <c r="AX56" s="254"/>
    </row>
    <row r="57" spans="8:50" ht="14.25" customHeight="1" x14ac:dyDescent="0.25">
      <c r="H57" s="976" t="s">
        <v>1795</v>
      </c>
      <c r="I57" s="824"/>
      <c r="J57" s="824"/>
      <c r="K57" s="824"/>
      <c r="L57" s="824"/>
      <c r="M57" s="824"/>
      <c r="N57" s="824"/>
      <c r="O57" s="824"/>
      <c r="P57" s="824"/>
      <c r="Q57" s="824"/>
      <c r="R57" s="824"/>
      <c r="S57" s="824"/>
      <c r="T57" s="824"/>
      <c r="U57" s="824"/>
      <c r="V57" s="824"/>
      <c r="W57" s="824"/>
      <c r="X57" s="824"/>
      <c r="Y57" s="825"/>
      <c r="Z57" s="976" t="s">
        <v>1796</v>
      </c>
      <c r="AA57" s="824"/>
      <c r="AB57" s="824"/>
      <c r="AC57" s="824"/>
      <c r="AD57" s="824"/>
      <c r="AE57" s="824"/>
      <c r="AF57" s="824"/>
      <c r="AG57" s="824"/>
      <c r="AH57" s="824"/>
      <c r="AI57" s="824"/>
      <c r="AJ57" s="824"/>
      <c r="AK57" s="824"/>
      <c r="AL57" s="824"/>
      <c r="AM57" s="824"/>
      <c r="AN57" s="824"/>
      <c r="AO57" s="824"/>
      <c r="AP57" s="824"/>
      <c r="AQ57" s="825"/>
      <c r="AS57" s="443"/>
      <c r="AT57" s="443"/>
      <c r="AU57" s="443"/>
      <c r="AV57" s="254"/>
      <c r="AW57" s="254"/>
      <c r="AX57" s="254"/>
    </row>
    <row r="58" spans="8:50" ht="14.25" customHeight="1" x14ac:dyDescent="0.25">
      <c r="H58" s="257" t="s">
        <v>796</v>
      </c>
      <c r="I58" s="258"/>
      <c r="J58" s="258"/>
      <c r="K58" s="258"/>
      <c r="L58" s="258"/>
      <c r="M58" s="258"/>
      <c r="N58" s="258"/>
      <c r="O58" s="258"/>
      <c r="P58" s="258"/>
      <c r="Q58" s="259"/>
      <c r="R58" s="257" t="s">
        <v>1511</v>
      </c>
      <c r="S58" s="258"/>
      <c r="T58" s="258"/>
      <c r="U58" s="259"/>
      <c r="V58" s="257" t="s">
        <v>1510</v>
      </c>
      <c r="W58" s="258"/>
      <c r="X58" s="258"/>
      <c r="Y58" s="259"/>
      <c r="Z58" s="257" t="s">
        <v>796</v>
      </c>
      <c r="AA58" s="258"/>
      <c r="AB58" s="258"/>
      <c r="AC58" s="258"/>
      <c r="AD58" s="258"/>
      <c r="AE58" s="258"/>
      <c r="AF58" s="258"/>
      <c r="AG58" s="258"/>
      <c r="AH58" s="258"/>
      <c r="AI58" s="259"/>
      <c r="AJ58" s="257" t="s">
        <v>1511</v>
      </c>
      <c r="AK58" s="258"/>
      <c r="AL58" s="258"/>
      <c r="AM58" s="259"/>
      <c r="AN58" s="257" t="s">
        <v>1510</v>
      </c>
      <c r="AO58" s="258"/>
      <c r="AP58" s="258"/>
      <c r="AQ58" s="259"/>
      <c r="AS58" s="443"/>
      <c r="AT58" s="443"/>
      <c r="AU58" s="443"/>
      <c r="AV58" s="254"/>
      <c r="AW58" s="254"/>
      <c r="AX58" s="254"/>
    </row>
    <row r="59" spans="8:50" ht="14.25" customHeight="1" x14ac:dyDescent="0.25">
      <c r="H59" s="260"/>
      <c r="Q59" s="261"/>
      <c r="R59" s="260"/>
      <c r="U59" s="261"/>
      <c r="V59" s="260"/>
      <c r="Y59" s="261"/>
      <c r="Z59" s="260"/>
      <c r="AI59" s="261"/>
      <c r="AJ59" s="260"/>
      <c r="AM59" s="261"/>
      <c r="AN59" s="260"/>
      <c r="AQ59" s="261"/>
      <c r="AS59" s="443"/>
      <c r="AT59" s="443"/>
      <c r="AU59" s="443"/>
      <c r="AV59" s="254"/>
      <c r="AW59" s="254"/>
      <c r="AX59" s="254"/>
    </row>
    <row r="60" spans="8:50" ht="14.25" customHeight="1" x14ac:dyDescent="0.25">
      <c r="H60" s="260"/>
      <c r="Q60" s="261"/>
      <c r="R60" s="260"/>
      <c r="U60" s="261"/>
      <c r="V60" s="260"/>
      <c r="Y60" s="261"/>
      <c r="Z60" s="260"/>
      <c r="AI60" s="261"/>
      <c r="AJ60" s="260"/>
      <c r="AM60" s="261"/>
      <c r="AN60" s="260"/>
      <c r="AQ60" s="261"/>
      <c r="AS60" s="443"/>
      <c r="AT60" s="443"/>
      <c r="AU60" s="443"/>
      <c r="AV60" s="254"/>
      <c r="AW60" s="254"/>
      <c r="AX60" s="254"/>
    </row>
    <row r="61" spans="8:50" ht="14.25" customHeight="1" x14ac:dyDescent="0.25">
      <c r="H61" s="260"/>
      <c r="Q61" s="261"/>
      <c r="R61" s="260"/>
      <c r="U61" s="261"/>
      <c r="V61" s="260"/>
      <c r="Y61" s="261"/>
      <c r="Z61" s="260"/>
      <c r="AI61" s="261"/>
      <c r="AJ61" s="260"/>
      <c r="AM61" s="261"/>
      <c r="AN61" s="260"/>
      <c r="AQ61" s="261"/>
      <c r="AS61" s="443"/>
      <c r="AT61" s="443"/>
      <c r="AU61" s="443"/>
      <c r="AV61" s="254"/>
      <c r="AW61" s="254"/>
      <c r="AX61" s="254"/>
    </row>
    <row r="62" spans="8:50" ht="14.25" customHeight="1" x14ac:dyDescent="0.25">
      <c r="H62" s="260"/>
      <c r="Q62" s="261"/>
      <c r="R62" s="260"/>
      <c r="U62" s="261"/>
      <c r="V62" s="260"/>
      <c r="Y62" s="261"/>
      <c r="Z62" s="260"/>
      <c r="AI62" s="261"/>
      <c r="AJ62" s="260"/>
      <c r="AM62" s="261"/>
      <c r="AN62" s="260"/>
      <c r="AQ62" s="261"/>
      <c r="AS62" s="443"/>
      <c r="AT62" s="443"/>
      <c r="AU62" s="443"/>
      <c r="AV62" s="254"/>
      <c r="AW62" s="254"/>
      <c r="AX62" s="254"/>
    </row>
    <row r="63" spans="8:50" ht="14.25" customHeight="1" x14ac:dyDescent="0.25">
      <c r="H63" s="262"/>
      <c r="I63" s="263"/>
      <c r="J63" s="263"/>
      <c r="K63" s="263"/>
      <c r="L63" s="263"/>
      <c r="M63" s="263"/>
      <c r="N63" s="263"/>
      <c r="O63" s="263"/>
      <c r="P63" s="263"/>
      <c r="Q63" s="264"/>
      <c r="R63" s="262"/>
      <c r="S63" s="263"/>
      <c r="T63" s="263"/>
      <c r="U63" s="264"/>
      <c r="V63" s="262"/>
      <c r="W63" s="263"/>
      <c r="X63" s="263"/>
      <c r="Y63" s="264"/>
      <c r="Z63" s="262"/>
      <c r="AA63" s="263"/>
      <c r="AB63" s="263"/>
      <c r="AC63" s="263"/>
      <c r="AD63" s="263"/>
      <c r="AE63" s="263"/>
      <c r="AF63" s="263"/>
      <c r="AG63" s="263"/>
      <c r="AH63" s="263"/>
      <c r="AI63" s="264"/>
      <c r="AJ63" s="262"/>
      <c r="AK63" s="263"/>
      <c r="AL63" s="263"/>
      <c r="AM63" s="264"/>
      <c r="AN63" s="262"/>
      <c r="AO63" s="263"/>
      <c r="AP63" s="263"/>
      <c r="AQ63" s="264"/>
      <c r="AS63" s="443"/>
      <c r="AT63" s="443"/>
      <c r="AU63" s="443"/>
      <c r="AV63" s="254"/>
      <c r="AW63" s="254"/>
      <c r="AX63" s="254"/>
    </row>
    <row r="64" spans="8:50" ht="14.25" customHeight="1" x14ac:dyDescent="0.25">
      <c r="AM64" s="265" t="s">
        <v>1797</v>
      </c>
      <c r="AN64" s="131" t="str">
        <f>'B-1-1'!U30</f>
        <v>B-1-1-7</v>
      </c>
      <c r="AS64" s="443"/>
      <c r="AT64" s="443"/>
      <c r="AU64" s="443"/>
      <c r="AV64" s="254"/>
      <c r="AW64" s="254"/>
      <c r="AX64" s="254"/>
    </row>
  </sheetData>
  <mergeCells count="150">
    <mergeCell ref="H52:I52"/>
    <mergeCell ref="J37:X37"/>
    <mergeCell ref="J40:X40"/>
    <mergeCell ref="AA32:AT32"/>
    <mergeCell ref="Y47:Z47"/>
    <mergeCell ref="AA46:AJ46"/>
    <mergeCell ref="H35:I35"/>
    <mergeCell ref="Y38:Z38"/>
    <mergeCell ref="AK50:AT50"/>
    <mergeCell ref="B12:E12"/>
    <mergeCell ref="H45:I45"/>
    <mergeCell ref="Y25:Z25"/>
    <mergeCell ref="J33:X33"/>
    <mergeCell ref="Y52:Z52"/>
    <mergeCell ref="B21:E21"/>
    <mergeCell ref="H37:I37"/>
    <mergeCell ref="Y49:Z49"/>
    <mergeCell ref="AA39:AJ39"/>
    <mergeCell ref="AA25:AT25"/>
    <mergeCell ref="Y45:Z45"/>
    <mergeCell ref="AA49:AJ49"/>
    <mergeCell ref="B14:E14"/>
    <mergeCell ref="B23:E23"/>
    <mergeCell ref="J44:X44"/>
    <mergeCell ref="AA45:AJ45"/>
    <mergeCell ref="AK45:AT45"/>
    <mergeCell ref="B13:E13"/>
    <mergeCell ref="J28:X28"/>
    <mergeCell ref="H23:I23"/>
    <mergeCell ref="AK52:AT52"/>
    <mergeCell ref="J26:X26"/>
    <mergeCell ref="AK37:AT37"/>
    <mergeCell ref="AK49:AT49"/>
    <mergeCell ref="Z57:AQ57"/>
    <mergeCell ref="J30:X30"/>
    <mergeCell ref="G9:Z11"/>
    <mergeCell ref="AK46:AT46"/>
    <mergeCell ref="AK40:AT40"/>
    <mergeCell ref="H50:I50"/>
    <mergeCell ref="AA29:AT29"/>
    <mergeCell ref="AA51:AJ51"/>
    <mergeCell ref="H34:I34"/>
    <mergeCell ref="H25:I25"/>
    <mergeCell ref="J32:X32"/>
    <mergeCell ref="Y51:Z51"/>
    <mergeCell ref="H49:I49"/>
    <mergeCell ref="AA53:AJ53"/>
    <mergeCell ref="H57:Y57"/>
    <mergeCell ref="H53:Z53"/>
    <mergeCell ref="J43:X43"/>
    <mergeCell ref="Y34:Z34"/>
    <mergeCell ref="AA26:AT26"/>
    <mergeCell ref="H39:I39"/>
    <mergeCell ref="AA27:AT27"/>
    <mergeCell ref="AA24:AT24"/>
    <mergeCell ref="AA33:AT33"/>
    <mergeCell ref="Y50:Z50"/>
    <mergeCell ref="B16:E16"/>
    <mergeCell ref="AA43:AJ43"/>
    <mergeCell ref="J47:X47"/>
    <mergeCell ref="Y26:Z26"/>
    <mergeCell ref="G7:AR7"/>
    <mergeCell ref="AA52:AJ52"/>
    <mergeCell ref="B18:E18"/>
    <mergeCell ref="AA40:AJ40"/>
    <mergeCell ref="H28:I28"/>
    <mergeCell ref="Y27:Z27"/>
    <mergeCell ref="H48:I48"/>
    <mergeCell ref="Y33:Z33"/>
    <mergeCell ref="J34:X34"/>
    <mergeCell ref="H38:I38"/>
    <mergeCell ref="AK44:AT44"/>
    <mergeCell ref="H43:I43"/>
    <mergeCell ref="J49:X49"/>
    <mergeCell ref="AA22:AT22"/>
    <mergeCell ref="J51:X51"/>
    <mergeCell ref="H22:I22"/>
    <mergeCell ref="J23:X23"/>
    <mergeCell ref="B17:E17"/>
    <mergeCell ref="AK51:AT51"/>
    <mergeCell ref="Y23:Z23"/>
    <mergeCell ref="B6:E6"/>
    <mergeCell ref="B15:E15"/>
    <mergeCell ref="AA50:AJ50"/>
    <mergeCell ref="H31:I31"/>
    <mergeCell ref="J45:X45"/>
    <mergeCell ref="H40:I40"/>
    <mergeCell ref="AA28:AT28"/>
    <mergeCell ref="AA47:AJ47"/>
    <mergeCell ref="Y39:Z39"/>
    <mergeCell ref="Y30:Z30"/>
    <mergeCell ref="Y29:Z29"/>
    <mergeCell ref="AK48:AT48"/>
    <mergeCell ref="AA30:AT30"/>
    <mergeCell ref="J22:X22"/>
    <mergeCell ref="J31:X31"/>
    <mergeCell ref="AA38:AJ38"/>
    <mergeCell ref="Y22:Z22"/>
    <mergeCell ref="Y31:Z31"/>
    <mergeCell ref="Y40:Z40"/>
    <mergeCell ref="AA44:AJ44"/>
    <mergeCell ref="Y28:Z28"/>
    <mergeCell ref="Y37:Z37"/>
    <mergeCell ref="AK43:AT43"/>
    <mergeCell ref="AA37:AJ37"/>
    <mergeCell ref="AA31:AT31"/>
    <mergeCell ref="Y48:Z48"/>
    <mergeCell ref="B19:E19"/>
    <mergeCell ref="B28:E28"/>
    <mergeCell ref="H30:I30"/>
    <mergeCell ref="Y43:Z43"/>
    <mergeCell ref="H29:I29"/>
    <mergeCell ref="J27:X27"/>
    <mergeCell ref="H44:I44"/>
    <mergeCell ref="B20:E20"/>
    <mergeCell ref="J35:X35"/>
    <mergeCell ref="Y35:Z35"/>
    <mergeCell ref="J29:X29"/>
    <mergeCell ref="H24:I24"/>
    <mergeCell ref="J38:X38"/>
    <mergeCell ref="H33:I33"/>
    <mergeCell ref="Y32:Z32"/>
    <mergeCell ref="B22:E22"/>
    <mergeCell ref="AA23:AT23"/>
    <mergeCell ref="J24:X24"/>
    <mergeCell ref="Y24:Z24"/>
    <mergeCell ref="B10:E10"/>
    <mergeCell ref="H26:I26"/>
    <mergeCell ref="B4:E4"/>
    <mergeCell ref="H46:I46"/>
    <mergeCell ref="Y44:Z44"/>
    <mergeCell ref="J25:X25"/>
    <mergeCell ref="AA34:AT34"/>
    <mergeCell ref="H51:I51"/>
    <mergeCell ref="AK53:AT53"/>
    <mergeCell ref="J50:X50"/>
    <mergeCell ref="H32:I32"/>
    <mergeCell ref="J46:X46"/>
    <mergeCell ref="AK47:AT47"/>
    <mergeCell ref="AA48:AJ48"/>
    <mergeCell ref="J52:X52"/>
    <mergeCell ref="Y46:Z46"/>
    <mergeCell ref="AK39:AT39"/>
    <mergeCell ref="H47:I47"/>
    <mergeCell ref="J39:X39"/>
    <mergeCell ref="AA35:AT35"/>
    <mergeCell ref="H27:I27"/>
    <mergeCell ref="J48:X48"/>
    <mergeCell ref="B8:E8"/>
    <mergeCell ref="AK38:AT38"/>
  </mergeCells>
  <hyperlinks>
    <hyperlink ref="B4" location="PANDUAN!A1" display="PANDUAN" xr:uid="{00000000-0004-0000-1900-000000000000}"/>
    <hyperlink ref="B6" location="'EWS DIRECTORY'!A1" display="EWS DIRECTORY" xr:uid="{00000000-0004-0000-1900-000001000000}"/>
    <hyperlink ref="B8" location="'DATA PEMICU'!A1" display="DATA PEMICU" xr:uid="{00000000-0004-0000-1900-000002000000}"/>
    <hyperlink ref="B10" location="'DATA PENGUJI'!A1" display="DATA PENGUJI" xr:uid="{00000000-0004-0000-1900-000003000000}"/>
    <hyperlink ref="B12" location="'MAIN LEVEL'!A1" display="MAIN LEVEL" xr:uid="{00000000-0004-0000-1900-000004000000}"/>
  </hyperlinks>
  <pageMargins left="0.51181102362204722" right="0.15748031496062989" top="0.55118110236220474" bottom="0.55118110236220474" header="0" footer="0"/>
  <pageSetup paperSize="9" scale="60" orientation="landscape"/>
  <headerFooter>
    <oddFooter>&amp;Rhalaman &amp;P dari</oddFooter>
  </headerFooter>
  <legacy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46">
    <tabColor theme="4" tint="-0.249977111117893"/>
  </sheetPr>
  <dimension ref="A1:BO44"/>
  <sheetViews>
    <sheetView topLeftCell="C3" zoomScaleNormal="100" workbookViewId="0">
      <selection activeCell="AQ18" sqref="AQ18:AU18"/>
    </sheetView>
  </sheetViews>
  <sheetFormatPr defaultColWidth="8.88671875" defaultRowHeight="13.8" x14ac:dyDescent="0.25"/>
  <cols>
    <col min="1" max="1" width="3" style="110" hidden="1" customWidth="1"/>
    <col min="2" max="5" width="3.88671875" style="177" customWidth="1"/>
    <col min="6" max="6" width="3.88671875" style="110" customWidth="1"/>
    <col min="7" max="47" width="3.88671875" customWidth="1"/>
    <col min="48" max="67" width="2.88671875" customWidth="1"/>
  </cols>
  <sheetData>
    <row r="1" spans="2:67" x14ac:dyDescent="0.25">
      <c r="G1" s="178"/>
      <c r="H1" s="55"/>
      <c r="I1" s="55"/>
      <c r="J1" s="55"/>
      <c r="K1" s="55"/>
      <c r="L1" s="55"/>
      <c r="M1" s="55"/>
      <c r="N1" s="55"/>
    </row>
    <row r="2" spans="2:67" x14ac:dyDescent="0.25">
      <c r="G2" s="55" t="s">
        <v>1674</v>
      </c>
      <c r="H2" s="55"/>
      <c r="I2" s="55"/>
      <c r="J2" s="55"/>
      <c r="K2" s="55"/>
      <c r="L2" s="55"/>
      <c r="M2" s="55"/>
      <c r="N2" s="55"/>
    </row>
    <row r="3" spans="2:67" x14ac:dyDescent="0.25">
      <c r="B3" s="111"/>
      <c r="C3" s="111"/>
      <c r="D3" s="111"/>
      <c r="E3" s="111"/>
      <c r="G3" s="55"/>
      <c r="H3" s="55"/>
      <c r="I3" s="55"/>
      <c r="J3" s="55"/>
      <c r="K3" s="55"/>
      <c r="L3" s="55"/>
      <c r="M3" s="55"/>
      <c r="N3" s="55"/>
    </row>
    <row r="4" spans="2:67" x14ac:dyDescent="0.25">
      <c r="B4" s="762" t="s">
        <v>79</v>
      </c>
      <c r="C4" s="761"/>
      <c r="D4" s="761"/>
      <c r="E4" s="761"/>
      <c r="G4" s="55"/>
      <c r="H4" s="55"/>
      <c r="I4" s="55"/>
      <c r="J4" s="55"/>
      <c r="K4" s="55"/>
      <c r="L4" s="55"/>
      <c r="M4" s="55"/>
      <c r="N4" s="55"/>
    </row>
    <row r="5" spans="2:67" x14ac:dyDescent="0.25">
      <c r="B5" s="111"/>
      <c r="C5" s="111"/>
      <c r="D5" s="111"/>
      <c r="E5" s="111"/>
      <c r="G5" s="55"/>
      <c r="H5" s="55"/>
      <c r="I5" s="55"/>
      <c r="J5" s="55"/>
      <c r="K5" s="55"/>
      <c r="L5" s="55"/>
      <c r="M5" s="55"/>
      <c r="N5" s="55"/>
    </row>
    <row r="6" spans="2:67" x14ac:dyDescent="0.25">
      <c r="B6" s="762" t="s">
        <v>87</v>
      </c>
      <c r="C6" s="761"/>
      <c r="D6" s="761"/>
      <c r="E6" s="761"/>
      <c r="G6" s="55"/>
      <c r="H6" s="55"/>
      <c r="I6" s="55"/>
      <c r="J6" s="55"/>
      <c r="K6" s="55"/>
      <c r="L6" s="55"/>
      <c r="M6" s="55"/>
      <c r="N6" s="55"/>
    </row>
    <row r="7" spans="2:67" x14ac:dyDescent="0.25">
      <c r="B7" s="111"/>
      <c r="C7" s="111"/>
      <c r="D7" s="111"/>
      <c r="E7" s="111"/>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58"/>
      <c r="AU7" s="58"/>
      <c r="AV7" s="58"/>
      <c r="AW7" s="58"/>
      <c r="AX7" s="58"/>
      <c r="AY7" s="58"/>
      <c r="AZ7" s="58"/>
      <c r="BA7" s="58"/>
      <c r="BB7" s="58"/>
      <c r="BC7" s="58"/>
      <c r="BD7" s="58"/>
      <c r="BE7" s="58"/>
      <c r="BF7" s="58"/>
      <c r="BG7" s="58"/>
      <c r="BH7" s="58"/>
      <c r="BI7" s="58"/>
      <c r="BJ7" s="58"/>
      <c r="BK7" s="58"/>
      <c r="BL7" s="58"/>
      <c r="BM7" s="58"/>
      <c r="BN7" s="58"/>
      <c r="BO7" s="58"/>
    </row>
    <row r="8" spans="2:67" x14ac:dyDescent="0.25">
      <c r="B8" s="762" t="s">
        <v>94</v>
      </c>
      <c r="C8" s="761"/>
      <c r="D8" s="761"/>
      <c r="E8" s="761"/>
      <c r="G8" s="55"/>
      <c r="H8" s="55"/>
      <c r="I8" s="55"/>
      <c r="J8" s="55"/>
      <c r="K8" s="55"/>
      <c r="L8" s="55"/>
      <c r="M8" s="55"/>
      <c r="N8" s="55"/>
    </row>
    <row r="9" spans="2:67" ht="14.4" customHeight="1" x14ac:dyDescent="0.25">
      <c r="B9" s="111"/>
      <c r="C9" s="111"/>
      <c r="D9" s="111"/>
      <c r="E9" s="111"/>
      <c r="G9" s="999" t="str">
        <f>"Rincian "&amp;'B-1'!G9&amp;" "&amp;'B-1-1'!M32</f>
        <v>Rincian Penjualan Lokal Berdasarkan Bahan Bukti Pidana</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303"/>
    </row>
    <row r="10" spans="2:67" x14ac:dyDescent="0.25">
      <c r="B10" s="762" t="s">
        <v>101</v>
      </c>
      <c r="C10" s="761"/>
      <c r="D10" s="761"/>
      <c r="E10" s="761"/>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304"/>
    </row>
    <row r="11" spans="2:67"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305"/>
    </row>
    <row r="12" spans="2:67" x14ac:dyDescent="0.25">
      <c r="B12" s="762" t="s">
        <v>106</v>
      </c>
      <c r="C12" s="761"/>
      <c r="D12" s="761"/>
      <c r="E12" s="761"/>
      <c r="G12" s="254"/>
      <c r="H12" s="254"/>
      <c r="I12" s="254"/>
      <c r="J12" s="254"/>
      <c r="K12" s="254"/>
      <c r="L12" s="254"/>
      <c r="M12" s="254"/>
      <c r="N12" s="254"/>
    </row>
    <row r="13" spans="2:67" ht="14.25" customHeight="1" x14ac:dyDescent="0.25">
      <c r="B13" s="1079" t="str">
        <f>HYPERLINK("#'"&amp;'EWS DIRECTORY'!$J$13&amp;"'!A1",'EWS DIRECTORY'!$J$13)</f>
        <v>B-1</v>
      </c>
      <c r="C13" s="761"/>
      <c r="D13" s="761"/>
      <c r="E13" s="761"/>
      <c r="G13" s="55" t="s">
        <v>1680</v>
      </c>
      <c r="H13" s="55"/>
      <c r="I13" s="254"/>
      <c r="J13" s="254"/>
      <c r="K13" s="254"/>
      <c r="L13" s="254"/>
      <c r="M13" s="254"/>
      <c r="N13" s="254"/>
    </row>
    <row r="14" spans="2:67" ht="14.25" customHeight="1" x14ac:dyDescent="0.25">
      <c r="B14" s="1088" t="str">
        <f>HYPERLINK("#'"&amp;'EWS DIRECTORY'!$J$14&amp;"'!A1",'EWS DIRECTORY'!$J$14)</f>
        <v>B-1-1</v>
      </c>
      <c r="C14" s="761"/>
      <c r="D14" s="761"/>
      <c r="E14" s="761"/>
      <c r="G14" s="55" t="s">
        <v>1681</v>
      </c>
      <c r="H14" s="55"/>
      <c r="I14" s="55"/>
      <c r="J14" s="254"/>
      <c r="K14" s="254"/>
      <c r="L14" s="254"/>
      <c r="M14" s="254"/>
      <c r="N14" s="254"/>
    </row>
    <row r="15" spans="2:67" ht="14.25" customHeight="1" x14ac:dyDescent="0.25">
      <c r="B15" s="1080" t="str">
        <f>HYPERLINK("#'"&amp;'EWS DIRECTORY'!$J$15&amp;"'!A1",'EWS DIRECTORY'!$J$15)</f>
        <v>B-1-1-1</v>
      </c>
      <c r="C15" s="761"/>
      <c r="D15" s="761"/>
      <c r="E15" s="761"/>
      <c r="G15" s="55" t="s">
        <v>1744</v>
      </c>
      <c r="H15" s="55"/>
      <c r="I15" s="55" t="s">
        <v>1744</v>
      </c>
      <c r="J15" s="254"/>
      <c r="K15" s="254"/>
      <c r="L15" s="254"/>
      <c r="M15" s="254"/>
      <c r="N15" s="254"/>
    </row>
    <row r="16" spans="2:67" ht="14.25" customHeight="1" x14ac:dyDescent="0.25">
      <c r="B16" s="1080" t="str">
        <f>HYPERLINK("#'"&amp;'EWS DIRECTORY'!$J$16&amp;"'!A1",'EWS DIRECTORY'!$J$16)</f>
        <v>B-1-1-2</v>
      </c>
      <c r="C16" s="761"/>
      <c r="D16" s="761"/>
      <c r="E16" s="761"/>
    </row>
    <row r="17" spans="2:42" ht="14.25" customHeight="1" x14ac:dyDescent="0.25">
      <c r="B17" s="1080" t="str">
        <f>HYPERLINK("#'"&amp;'EWS DIRECTORY'!$J$21&amp;"'!A1",'EWS DIRECTORY'!$J$21)</f>
        <v>B-1-1-3</v>
      </c>
      <c r="C17" s="761"/>
      <c r="D17" s="761"/>
      <c r="E17" s="761"/>
      <c r="G17" s="55" t="s">
        <v>1798</v>
      </c>
    </row>
    <row r="18" spans="2:42" ht="14.25" customHeight="1" x14ac:dyDescent="0.25">
      <c r="B18" s="1080" t="str">
        <f>HYPERLINK("#'"&amp;'EWS DIRECTORY'!$J$22&amp;"'!A1",'EWS DIRECTORY'!$J$22)</f>
        <v>B-1-1-4</v>
      </c>
      <c r="C18" s="761"/>
      <c r="D18" s="761"/>
      <c r="E18" s="761"/>
      <c r="G18" s="55"/>
    </row>
    <row r="19" spans="2:42" ht="12.75" customHeight="1" x14ac:dyDescent="0.25">
      <c r="B19" s="1080" t="str">
        <f>HYPERLINK("#'"&amp;'EWS DIRECTORY'!$J$23&amp;"'!A1",'EWS DIRECTORY'!$J$23)</f>
        <v>B-1-1-5</v>
      </c>
      <c r="C19" s="761"/>
      <c r="D19" s="761"/>
      <c r="E19" s="761"/>
      <c r="G19" s="55"/>
      <c r="H19" s="1116" t="s">
        <v>1445</v>
      </c>
      <c r="I19" s="825"/>
      <c r="J19" s="1116" t="s">
        <v>1452</v>
      </c>
      <c r="K19" s="824"/>
      <c r="L19" s="824"/>
      <c r="M19" s="824"/>
      <c r="N19" s="824"/>
      <c r="O19" s="825"/>
      <c r="P19" s="1116" t="s">
        <v>1915</v>
      </c>
      <c r="Q19" s="824"/>
      <c r="R19" s="824"/>
      <c r="S19" s="824"/>
      <c r="T19" s="824"/>
      <c r="U19" s="825"/>
      <c r="V19" s="1116" t="s">
        <v>1916</v>
      </c>
      <c r="W19" s="824"/>
      <c r="X19" s="824"/>
      <c r="Y19" s="824"/>
      <c r="Z19" s="824"/>
      <c r="AA19" s="824"/>
      <c r="AB19" s="824"/>
      <c r="AC19" s="824"/>
      <c r="AD19" s="824"/>
      <c r="AE19" s="824"/>
      <c r="AF19" s="824"/>
      <c r="AG19" s="824"/>
      <c r="AH19" s="824"/>
      <c r="AI19" s="824"/>
      <c r="AJ19" s="824"/>
      <c r="AK19" s="825"/>
      <c r="AL19" s="1120" t="s">
        <v>1481</v>
      </c>
      <c r="AM19" s="1121"/>
      <c r="AN19" s="1121"/>
      <c r="AO19" s="1121"/>
      <c r="AP19" s="1122"/>
    </row>
    <row r="20" spans="2:42" ht="14.25" customHeight="1" x14ac:dyDescent="0.25">
      <c r="B20" s="1080" t="str">
        <f>HYPERLINK("#'"&amp;'EWS DIRECTORY'!$J$24&amp;"'!A1",'EWS DIRECTORY'!$J$24)</f>
        <v>B-1-1-6</v>
      </c>
      <c r="C20" s="761"/>
      <c r="D20" s="761"/>
      <c r="E20" s="761"/>
      <c r="G20" s="55"/>
      <c r="H20" s="1117"/>
      <c r="I20" s="825"/>
      <c r="J20" s="1119"/>
      <c r="K20" s="824"/>
      <c r="L20" s="824"/>
      <c r="M20" s="824"/>
      <c r="N20" s="824"/>
      <c r="O20" s="825"/>
      <c r="P20" s="1117"/>
      <c r="Q20" s="824"/>
      <c r="R20" s="824"/>
      <c r="S20" s="824"/>
      <c r="T20" s="824"/>
      <c r="U20" s="825"/>
      <c r="V20" s="1117"/>
      <c r="W20" s="824"/>
      <c r="X20" s="824"/>
      <c r="Y20" s="824"/>
      <c r="Z20" s="824"/>
      <c r="AA20" s="824"/>
      <c r="AB20" s="824"/>
      <c r="AC20" s="824"/>
      <c r="AD20" s="824"/>
      <c r="AE20" s="824"/>
      <c r="AF20" s="824"/>
      <c r="AG20" s="824"/>
      <c r="AH20" s="824"/>
      <c r="AI20" s="824"/>
      <c r="AJ20" s="824"/>
      <c r="AK20" s="825"/>
      <c r="AL20" s="1118"/>
      <c r="AM20" s="764"/>
      <c r="AN20" s="764"/>
      <c r="AO20" s="764"/>
      <c r="AP20" s="765"/>
    </row>
    <row r="21" spans="2:42" ht="14.25" customHeight="1" x14ac:dyDescent="0.25">
      <c r="B21" s="1080" t="str">
        <f>HYPERLINK("#'"&amp;'EWS DIRECTORY'!$J$25&amp;"'!A1",'EWS DIRECTORY'!$J$25)</f>
        <v>B-1-1-7</v>
      </c>
      <c r="C21" s="761"/>
      <c r="D21" s="761"/>
      <c r="E21" s="761"/>
      <c r="G21" s="55"/>
      <c r="H21" s="1117"/>
      <c r="I21" s="825"/>
      <c r="J21" s="1119"/>
      <c r="K21" s="824"/>
      <c r="L21" s="824"/>
      <c r="M21" s="824"/>
      <c r="N21" s="824"/>
      <c r="O21" s="825"/>
      <c r="P21" s="1117"/>
      <c r="Q21" s="824"/>
      <c r="R21" s="824"/>
      <c r="S21" s="824"/>
      <c r="T21" s="824"/>
      <c r="U21" s="825"/>
      <c r="V21" s="1117"/>
      <c r="W21" s="824"/>
      <c r="X21" s="824"/>
      <c r="Y21" s="824"/>
      <c r="Z21" s="824"/>
      <c r="AA21" s="824"/>
      <c r="AB21" s="824"/>
      <c r="AC21" s="824"/>
      <c r="AD21" s="824"/>
      <c r="AE21" s="824"/>
      <c r="AF21" s="824"/>
      <c r="AG21" s="824"/>
      <c r="AH21" s="824"/>
      <c r="AI21" s="824"/>
      <c r="AJ21" s="824"/>
      <c r="AK21" s="825"/>
      <c r="AL21" s="1118"/>
      <c r="AM21" s="764"/>
      <c r="AN21" s="764"/>
      <c r="AO21" s="764"/>
      <c r="AP21" s="765"/>
    </row>
    <row r="22" spans="2:42" ht="14.25" customHeight="1" x14ac:dyDescent="0.25">
      <c r="B22" s="895" t="str">
        <f>HYPERLINK("#'"&amp;'EWS DIRECTORY'!$J$26&amp;"'!A1",'EWS DIRECTORY'!$J$26)</f>
        <v>B-1-1-8</v>
      </c>
      <c r="C22" s="761"/>
      <c r="D22" s="761"/>
      <c r="E22" s="761"/>
      <c r="G22" s="55"/>
      <c r="H22" s="1117"/>
      <c r="I22" s="825"/>
      <c r="J22" s="1119"/>
      <c r="K22" s="824"/>
      <c r="L22" s="824"/>
      <c r="M22" s="824"/>
      <c r="N22" s="824"/>
      <c r="O22" s="825"/>
      <c r="P22" s="1117"/>
      <c r="Q22" s="824"/>
      <c r="R22" s="824"/>
      <c r="S22" s="824"/>
      <c r="T22" s="824"/>
      <c r="U22" s="825"/>
      <c r="V22" s="1117"/>
      <c r="W22" s="824"/>
      <c r="X22" s="824"/>
      <c r="Y22" s="824"/>
      <c r="Z22" s="824"/>
      <c r="AA22" s="824"/>
      <c r="AB22" s="824"/>
      <c r="AC22" s="824"/>
      <c r="AD22" s="824"/>
      <c r="AE22" s="824"/>
      <c r="AF22" s="824"/>
      <c r="AG22" s="824"/>
      <c r="AH22" s="824"/>
      <c r="AI22" s="824"/>
      <c r="AJ22" s="824"/>
      <c r="AK22" s="825"/>
      <c r="AL22" s="1118"/>
      <c r="AM22" s="764"/>
      <c r="AN22" s="764"/>
      <c r="AO22" s="764"/>
      <c r="AP22" s="765"/>
    </row>
    <row r="23" spans="2:42" ht="14.25" customHeight="1" x14ac:dyDescent="0.25">
      <c r="B23" s="1080" t="str">
        <f>HYPERLINK("#'"&amp;'EWS DIRECTORY'!$J$27&amp;"'!A1",'EWS DIRECTORY'!$J$27)</f>
        <v>B-1-1-9</v>
      </c>
      <c r="C23" s="761"/>
      <c r="D23" s="761"/>
      <c r="E23" s="761"/>
      <c r="G23" s="55"/>
      <c r="H23" s="1117"/>
      <c r="I23" s="825"/>
      <c r="J23" s="1119"/>
      <c r="K23" s="824"/>
      <c r="L23" s="824"/>
      <c r="M23" s="824"/>
      <c r="N23" s="824"/>
      <c r="O23" s="825"/>
      <c r="P23" s="1117"/>
      <c r="Q23" s="824"/>
      <c r="R23" s="824"/>
      <c r="S23" s="824"/>
      <c r="T23" s="824"/>
      <c r="U23" s="825"/>
      <c r="V23" s="1117"/>
      <c r="W23" s="824"/>
      <c r="X23" s="824"/>
      <c r="Y23" s="824"/>
      <c r="Z23" s="824"/>
      <c r="AA23" s="824"/>
      <c r="AB23" s="824"/>
      <c r="AC23" s="824"/>
      <c r="AD23" s="824"/>
      <c r="AE23" s="824"/>
      <c r="AF23" s="824"/>
      <c r="AG23" s="824"/>
      <c r="AH23" s="824"/>
      <c r="AI23" s="824"/>
      <c r="AJ23" s="824"/>
      <c r="AK23" s="825"/>
      <c r="AL23" s="1118"/>
      <c r="AM23" s="764"/>
      <c r="AN23" s="764"/>
      <c r="AO23" s="764"/>
      <c r="AP23" s="765"/>
    </row>
    <row r="24" spans="2:42" ht="14.25" customHeight="1" x14ac:dyDescent="0.25">
      <c r="G24" s="55"/>
      <c r="H24" s="1117"/>
      <c r="I24" s="825"/>
      <c r="J24" s="1119"/>
      <c r="K24" s="824"/>
      <c r="L24" s="824"/>
      <c r="M24" s="824"/>
      <c r="N24" s="824"/>
      <c r="O24" s="825"/>
      <c r="P24" s="1117"/>
      <c r="Q24" s="824"/>
      <c r="R24" s="824"/>
      <c r="S24" s="824"/>
      <c r="T24" s="824"/>
      <c r="U24" s="825"/>
      <c r="V24" s="1117"/>
      <c r="W24" s="824"/>
      <c r="X24" s="824"/>
      <c r="Y24" s="824"/>
      <c r="Z24" s="824"/>
      <c r="AA24" s="824"/>
      <c r="AB24" s="824"/>
      <c r="AC24" s="824"/>
      <c r="AD24" s="824"/>
      <c r="AE24" s="824"/>
      <c r="AF24" s="824"/>
      <c r="AG24" s="824"/>
      <c r="AH24" s="824"/>
      <c r="AI24" s="824"/>
      <c r="AJ24" s="824"/>
      <c r="AK24" s="825"/>
      <c r="AL24" s="1118"/>
      <c r="AM24" s="764"/>
      <c r="AN24" s="764"/>
      <c r="AO24" s="764"/>
      <c r="AP24" s="765"/>
    </row>
    <row r="25" spans="2:42" ht="14.25" customHeight="1" x14ac:dyDescent="0.25">
      <c r="G25" s="55"/>
      <c r="H25" s="1117"/>
      <c r="I25" s="825"/>
      <c r="J25" s="1119"/>
      <c r="K25" s="824"/>
      <c r="L25" s="824"/>
      <c r="M25" s="824"/>
      <c r="N25" s="824"/>
      <c r="O25" s="825"/>
      <c r="P25" s="1117"/>
      <c r="Q25" s="824"/>
      <c r="R25" s="824"/>
      <c r="S25" s="824"/>
      <c r="T25" s="824"/>
      <c r="U25" s="825"/>
      <c r="V25" s="1117"/>
      <c r="W25" s="824"/>
      <c r="X25" s="824"/>
      <c r="Y25" s="824"/>
      <c r="Z25" s="824"/>
      <c r="AA25" s="824"/>
      <c r="AB25" s="824"/>
      <c r="AC25" s="824"/>
      <c r="AD25" s="824"/>
      <c r="AE25" s="824"/>
      <c r="AF25" s="824"/>
      <c r="AG25" s="824"/>
      <c r="AH25" s="824"/>
      <c r="AI25" s="824"/>
      <c r="AJ25" s="824"/>
      <c r="AK25" s="825"/>
      <c r="AL25" s="1118"/>
      <c r="AM25" s="764"/>
      <c r="AN25" s="764"/>
      <c r="AO25" s="764"/>
      <c r="AP25" s="765"/>
    </row>
    <row r="26" spans="2:42" x14ac:dyDescent="0.25">
      <c r="G26" s="55"/>
      <c r="H26" s="1117"/>
      <c r="I26" s="825"/>
      <c r="J26" s="1119"/>
      <c r="K26" s="824"/>
      <c r="L26" s="824"/>
      <c r="M26" s="824"/>
      <c r="N26" s="824"/>
      <c r="O26" s="825"/>
      <c r="P26" s="1117"/>
      <c r="Q26" s="824"/>
      <c r="R26" s="824"/>
      <c r="S26" s="824"/>
      <c r="T26" s="824"/>
      <c r="U26" s="825"/>
      <c r="V26" s="1117"/>
      <c r="W26" s="824"/>
      <c r="X26" s="824"/>
      <c r="Y26" s="824"/>
      <c r="Z26" s="824"/>
      <c r="AA26" s="824"/>
      <c r="AB26" s="824"/>
      <c r="AC26" s="824"/>
      <c r="AD26" s="824"/>
      <c r="AE26" s="824"/>
      <c r="AF26" s="824"/>
      <c r="AG26" s="824"/>
      <c r="AH26" s="824"/>
      <c r="AI26" s="824"/>
      <c r="AJ26" s="824"/>
      <c r="AK26" s="825"/>
      <c r="AL26" s="1118"/>
      <c r="AM26" s="764"/>
      <c r="AN26" s="764"/>
      <c r="AO26" s="764"/>
      <c r="AP26" s="765"/>
    </row>
    <row r="27" spans="2:42" x14ac:dyDescent="0.25">
      <c r="H27" s="1117"/>
      <c r="I27" s="825"/>
      <c r="J27" s="1119"/>
      <c r="K27" s="824"/>
      <c r="L27" s="824"/>
      <c r="M27" s="824"/>
      <c r="N27" s="824"/>
      <c r="O27" s="825"/>
      <c r="P27" s="1117"/>
      <c r="Q27" s="824"/>
      <c r="R27" s="824"/>
      <c r="S27" s="824"/>
      <c r="T27" s="824"/>
      <c r="U27" s="825"/>
      <c r="V27" s="1117"/>
      <c r="W27" s="824"/>
      <c r="X27" s="824"/>
      <c r="Y27" s="824"/>
      <c r="Z27" s="824"/>
      <c r="AA27" s="824"/>
      <c r="AB27" s="824"/>
      <c r="AC27" s="824"/>
      <c r="AD27" s="824"/>
      <c r="AE27" s="824"/>
      <c r="AF27" s="824"/>
      <c r="AG27" s="824"/>
      <c r="AH27" s="824"/>
      <c r="AI27" s="824"/>
      <c r="AJ27" s="824"/>
      <c r="AK27" s="825"/>
      <c r="AL27" s="1118"/>
      <c r="AM27" s="764"/>
      <c r="AN27" s="764"/>
      <c r="AO27" s="764"/>
      <c r="AP27" s="765"/>
    </row>
    <row r="28" spans="2:42" x14ac:dyDescent="0.25">
      <c r="B28" s="1076"/>
      <c r="C28" s="761"/>
      <c r="D28" s="761"/>
      <c r="E28" s="761"/>
      <c r="H28" s="1117"/>
      <c r="I28" s="825"/>
      <c r="J28" s="1119"/>
      <c r="K28" s="824"/>
      <c r="L28" s="824"/>
      <c r="M28" s="824"/>
      <c r="N28" s="824"/>
      <c r="O28" s="825"/>
      <c r="P28" s="1117"/>
      <c r="Q28" s="824"/>
      <c r="R28" s="824"/>
      <c r="S28" s="824"/>
      <c r="T28" s="824"/>
      <c r="U28" s="825"/>
      <c r="V28" s="1117"/>
      <c r="W28" s="824"/>
      <c r="X28" s="824"/>
      <c r="Y28" s="824"/>
      <c r="Z28" s="824"/>
      <c r="AA28" s="824"/>
      <c r="AB28" s="824"/>
      <c r="AC28" s="824"/>
      <c r="AD28" s="824"/>
      <c r="AE28" s="824"/>
      <c r="AF28" s="824"/>
      <c r="AG28" s="824"/>
      <c r="AH28" s="824"/>
      <c r="AI28" s="824"/>
      <c r="AJ28" s="824"/>
      <c r="AK28" s="825"/>
      <c r="AL28" s="1118"/>
      <c r="AM28" s="764"/>
      <c r="AN28" s="764"/>
      <c r="AO28" s="764"/>
      <c r="AP28" s="765"/>
    </row>
    <row r="29" spans="2:42" x14ac:dyDescent="0.25">
      <c r="B29" s="112"/>
      <c r="C29" s="112"/>
      <c r="D29" s="112"/>
      <c r="E29" s="112"/>
      <c r="H29" s="1117"/>
      <c r="I29" s="825"/>
      <c r="J29" s="1119"/>
      <c r="K29" s="824"/>
      <c r="L29" s="824"/>
      <c r="M29" s="824"/>
      <c r="N29" s="824"/>
      <c r="O29" s="825"/>
      <c r="P29" s="1117"/>
      <c r="Q29" s="824"/>
      <c r="R29" s="824"/>
      <c r="S29" s="824"/>
      <c r="T29" s="824"/>
      <c r="U29" s="825"/>
      <c r="V29" s="1117"/>
      <c r="W29" s="824"/>
      <c r="X29" s="824"/>
      <c r="Y29" s="824"/>
      <c r="Z29" s="824"/>
      <c r="AA29" s="824"/>
      <c r="AB29" s="824"/>
      <c r="AC29" s="824"/>
      <c r="AD29" s="824"/>
      <c r="AE29" s="824"/>
      <c r="AF29" s="824"/>
      <c r="AG29" s="824"/>
      <c r="AH29" s="824"/>
      <c r="AI29" s="824"/>
      <c r="AJ29" s="824"/>
      <c r="AK29" s="825"/>
      <c r="AL29" s="1118"/>
      <c r="AM29" s="764"/>
      <c r="AN29" s="764"/>
      <c r="AO29" s="764"/>
      <c r="AP29" s="765"/>
    </row>
    <row r="30" spans="2:42" x14ac:dyDescent="0.25">
      <c r="B30" s="441"/>
      <c r="H30" s="1117"/>
      <c r="I30" s="825"/>
      <c r="J30" s="1119"/>
      <c r="K30" s="824"/>
      <c r="L30" s="824"/>
      <c r="M30" s="824"/>
      <c r="N30" s="824"/>
      <c r="O30" s="825"/>
      <c r="P30" s="1117"/>
      <c r="Q30" s="824"/>
      <c r="R30" s="824"/>
      <c r="S30" s="824"/>
      <c r="T30" s="824"/>
      <c r="U30" s="825"/>
      <c r="V30" s="1117"/>
      <c r="W30" s="824"/>
      <c r="X30" s="824"/>
      <c r="Y30" s="824"/>
      <c r="Z30" s="824"/>
      <c r="AA30" s="824"/>
      <c r="AB30" s="824"/>
      <c r="AC30" s="824"/>
      <c r="AD30" s="824"/>
      <c r="AE30" s="824"/>
      <c r="AF30" s="824"/>
      <c r="AG30" s="824"/>
      <c r="AH30" s="824"/>
      <c r="AI30" s="824"/>
      <c r="AJ30" s="824"/>
      <c r="AK30" s="825"/>
      <c r="AL30" s="1118"/>
      <c r="AM30" s="764"/>
      <c r="AN30" s="764"/>
      <c r="AO30" s="764"/>
      <c r="AP30" s="765"/>
    </row>
    <row r="31" spans="2:42" x14ac:dyDescent="0.25">
      <c r="B31" s="112"/>
      <c r="C31" s="112"/>
      <c r="D31" s="112"/>
      <c r="E31" s="112"/>
      <c r="H31" s="1117"/>
      <c r="I31" s="825"/>
      <c r="J31" s="1119"/>
      <c r="K31" s="824"/>
      <c r="L31" s="824"/>
      <c r="M31" s="824"/>
      <c r="N31" s="824"/>
      <c r="O31" s="825"/>
      <c r="P31" s="1117"/>
      <c r="Q31" s="824"/>
      <c r="R31" s="824"/>
      <c r="S31" s="824"/>
      <c r="T31" s="824"/>
      <c r="U31" s="825"/>
      <c r="V31" s="1117"/>
      <c r="W31" s="824"/>
      <c r="X31" s="824"/>
      <c r="Y31" s="824"/>
      <c r="Z31" s="824"/>
      <c r="AA31" s="824"/>
      <c r="AB31" s="824"/>
      <c r="AC31" s="824"/>
      <c r="AD31" s="824"/>
      <c r="AE31" s="824"/>
      <c r="AF31" s="824"/>
      <c r="AG31" s="824"/>
      <c r="AH31" s="824"/>
      <c r="AI31" s="824"/>
      <c r="AJ31" s="824"/>
      <c r="AK31" s="825"/>
      <c r="AL31" s="1118"/>
      <c r="AM31" s="764"/>
      <c r="AN31" s="764"/>
      <c r="AO31" s="764"/>
      <c r="AP31" s="765"/>
    </row>
    <row r="32" spans="2:42" x14ac:dyDescent="0.25">
      <c r="B32" s="441"/>
      <c r="H32" s="1117"/>
      <c r="I32" s="825"/>
      <c r="J32" s="1119"/>
      <c r="K32" s="824"/>
      <c r="L32" s="824"/>
      <c r="M32" s="824"/>
      <c r="N32" s="824"/>
      <c r="O32" s="825"/>
      <c r="P32" s="1117"/>
      <c r="Q32" s="824"/>
      <c r="R32" s="824"/>
      <c r="S32" s="824"/>
      <c r="T32" s="824"/>
      <c r="U32" s="825"/>
      <c r="V32" s="1117"/>
      <c r="W32" s="824"/>
      <c r="X32" s="824"/>
      <c r="Y32" s="824"/>
      <c r="Z32" s="824"/>
      <c r="AA32" s="824"/>
      <c r="AB32" s="824"/>
      <c r="AC32" s="824"/>
      <c r="AD32" s="824"/>
      <c r="AE32" s="824"/>
      <c r="AF32" s="824"/>
      <c r="AG32" s="824"/>
      <c r="AH32" s="824"/>
      <c r="AI32" s="824"/>
      <c r="AJ32" s="824"/>
      <c r="AK32" s="825"/>
      <c r="AL32" s="1118"/>
      <c r="AM32" s="764"/>
      <c r="AN32" s="764"/>
      <c r="AO32" s="764"/>
      <c r="AP32" s="765"/>
    </row>
    <row r="33" spans="2:43" x14ac:dyDescent="0.25">
      <c r="B33" s="112"/>
      <c r="C33" s="112"/>
      <c r="D33" s="112"/>
      <c r="E33" s="112"/>
      <c r="H33" s="1117"/>
      <c r="I33" s="825"/>
      <c r="J33" s="1119"/>
      <c r="K33" s="824"/>
      <c r="L33" s="824"/>
      <c r="M33" s="824"/>
      <c r="N33" s="824"/>
      <c r="O33" s="825"/>
      <c r="P33" s="1117"/>
      <c r="Q33" s="824"/>
      <c r="R33" s="824"/>
      <c r="S33" s="824"/>
      <c r="T33" s="824"/>
      <c r="U33" s="825"/>
      <c r="V33" s="1117"/>
      <c r="W33" s="824"/>
      <c r="X33" s="824"/>
      <c r="Y33" s="824"/>
      <c r="Z33" s="824"/>
      <c r="AA33" s="824"/>
      <c r="AB33" s="824"/>
      <c r="AC33" s="824"/>
      <c r="AD33" s="824"/>
      <c r="AE33" s="824"/>
      <c r="AF33" s="824"/>
      <c r="AG33" s="824"/>
      <c r="AH33" s="824"/>
      <c r="AI33" s="824"/>
      <c r="AJ33" s="824"/>
      <c r="AK33" s="825"/>
      <c r="AL33" s="1118"/>
      <c r="AM33" s="764"/>
      <c r="AN33" s="764"/>
      <c r="AO33" s="764"/>
      <c r="AP33" s="765"/>
    </row>
    <row r="34" spans="2:43" x14ac:dyDescent="0.25">
      <c r="B34" s="441"/>
      <c r="H34" s="113"/>
      <c r="I34" s="114"/>
      <c r="J34" s="115"/>
      <c r="K34" s="115"/>
      <c r="L34" s="115"/>
      <c r="M34" s="115"/>
      <c r="N34" s="115"/>
      <c r="O34" s="115"/>
      <c r="P34" s="116"/>
      <c r="Q34" s="117"/>
      <c r="R34" s="117"/>
      <c r="S34" s="117"/>
      <c r="T34" s="117"/>
      <c r="U34" s="118"/>
      <c r="V34" s="116"/>
      <c r="W34" s="119"/>
      <c r="X34" s="119"/>
      <c r="Y34" s="119"/>
      <c r="Z34" s="119"/>
      <c r="AA34" s="119"/>
      <c r="AB34" s="119"/>
      <c r="AC34" s="119"/>
      <c r="AD34" s="119"/>
      <c r="AE34" s="119"/>
      <c r="AF34" s="119"/>
      <c r="AG34" s="119"/>
      <c r="AH34" s="119"/>
      <c r="AI34" s="119"/>
      <c r="AJ34" s="119"/>
      <c r="AK34" s="120"/>
      <c r="AL34" s="1125"/>
      <c r="AM34" s="764"/>
      <c r="AN34" s="764"/>
      <c r="AO34" s="764"/>
      <c r="AP34" s="765"/>
    </row>
    <row r="35" spans="2:43" x14ac:dyDescent="0.25">
      <c r="B35" s="112"/>
      <c r="C35" s="112"/>
      <c r="D35" s="112"/>
      <c r="E35" s="112"/>
      <c r="H35" s="1123" t="s">
        <v>1804</v>
      </c>
      <c r="I35" s="824"/>
      <c r="J35" s="824"/>
      <c r="K35" s="824"/>
      <c r="L35" s="824"/>
      <c r="M35" s="824"/>
      <c r="N35" s="824"/>
      <c r="O35" s="824"/>
      <c r="P35" s="824"/>
      <c r="Q35" s="824"/>
      <c r="R35" s="824"/>
      <c r="S35" s="824"/>
      <c r="T35" s="824"/>
      <c r="U35" s="824"/>
      <c r="V35" s="824"/>
      <c r="W35" s="824"/>
      <c r="X35" s="824"/>
      <c r="Y35" s="824"/>
      <c r="Z35" s="824"/>
      <c r="AA35" s="824"/>
      <c r="AB35" s="824"/>
      <c r="AC35" s="824"/>
      <c r="AD35" s="824"/>
      <c r="AE35" s="824"/>
      <c r="AF35" s="824"/>
      <c r="AG35" s="824"/>
      <c r="AH35" s="824"/>
      <c r="AI35" s="824"/>
      <c r="AJ35" s="824"/>
      <c r="AK35" s="1124"/>
      <c r="AL35" s="1063">
        <f>SUM(AL20:AP34)</f>
        <v>0</v>
      </c>
      <c r="AM35" s="764"/>
      <c r="AN35" s="764"/>
      <c r="AO35" s="764"/>
      <c r="AP35" s="765"/>
    </row>
    <row r="36" spans="2:43" x14ac:dyDescent="0.25">
      <c r="B36" s="441"/>
    </row>
    <row r="37" spans="2:43" x14ac:dyDescent="0.25">
      <c r="B37" s="441"/>
      <c r="H37" s="976" t="s">
        <v>1795</v>
      </c>
      <c r="I37" s="824"/>
      <c r="J37" s="824"/>
      <c r="K37" s="824"/>
      <c r="L37" s="824"/>
      <c r="M37" s="824"/>
      <c r="N37" s="824"/>
      <c r="O37" s="824"/>
      <c r="P37" s="824"/>
      <c r="Q37" s="824"/>
      <c r="R37" s="824"/>
      <c r="S37" s="824"/>
      <c r="T37" s="824"/>
      <c r="U37" s="824"/>
      <c r="V37" s="824"/>
      <c r="W37" s="824"/>
      <c r="X37" s="824"/>
      <c r="Y37" s="825"/>
      <c r="Z37" s="976" t="s">
        <v>1796</v>
      </c>
      <c r="AA37" s="824"/>
      <c r="AB37" s="824"/>
      <c r="AC37" s="824"/>
      <c r="AD37" s="824"/>
      <c r="AE37" s="824"/>
      <c r="AF37" s="824"/>
      <c r="AG37" s="824"/>
      <c r="AH37" s="824"/>
      <c r="AI37" s="824"/>
      <c r="AJ37" s="824"/>
      <c r="AK37" s="824"/>
      <c r="AL37" s="824"/>
      <c r="AM37" s="824"/>
      <c r="AN37" s="824"/>
      <c r="AO37" s="824"/>
      <c r="AP37" s="824"/>
      <c r="AQ37" s="825"/>
    </row>
    <row r="38" spans="2:43" x14ac:dyDescent="0.25">
      <c r="H38" s="257" t="s">
        <v>796</v>
      </c>
      <c r="I38" s="258"/>
      <c r="J38" s="258"/>
      <c r="K38" s="258"/>
      <c r="L38" s="258"/>
      <c r="M38" s="258"/>
      <c r="N38" s="258"/>
      <c r="O38" s="258"/>
      <c r="P38" s="258"/>
      <c r="Q38" s="259"/>
      <c r="R38" s="257" t="s">
        <v>1511</v>
      </c>
      <c r="S38" s="258"/>
      <c r="T38" s="258"/>
      <c r="U38" s="259"/>
      <c r="V38" s="257" t="s">
        <v>1510</v>
      </c>
      <c r="W38" s="258"/>
      <c r="X38" s="258"/>
      <c r="Y38" s="259"/>
      <c r="Z38" s="257" t="s">
        <v>796</v>
      </c>
      <c r="AA38" s="258"/>
      <c r="AB38" s="258"/>
      <c r="AC38" s="258"/>
      <c r="AD38" s="258"/>
      <c r="AE38" s="258"/>
      <c r="AF38" s="258"/>
      <c r="AG38" s="258"/>
      <c r="AH38" s="258"/>
      <c r="AI38" s="259"/>
      <c r="AJ38" s="257" t="s">
        <v>1511</v>
      </c>
      <c r="AK38" s="258"/>
      <c r="AL38" s="258"/>
      <c r="AM38" s="259"/>
      <c r="AN38" s="257" t="s">
        <v>1510</v>
      </c>
      <c r="AO38" s="258"/>
      <c r="AP38" s="258"/>
      <c r="AQ38" s="259"/>
    </row>
    <row r="39" spans="2:43" x14ac:dyDescent="0.25">
      <c r="H39" s="260"/>
      <c r="Q39" s="261"/>
      <c r="R39" s="260"/>
      <c r="U39" s="261"/>
      <c r="V39" s="260"/>
      <c r="Y39" s="261"/>
      <c r="Z39" s="260"/>
      <c r="AI39" s="261"/>
      <c r="AJ39" s="260"/>
      <c r="AM39" s="261"/>
      <c r="AN39" s="260"/>
      <c r="AQ39" s="261"/>
    </row>
    <row r="40" spans="2:43" x14ac:dyDescent="0.25">
      <c r="H40" s="260"/>
      <c r="Q40" s="261"/>
      <c r="R40" s="260"/>
      <c r="U40" s="261"/>
      <c r="V40" s="260"/>
      <c r="Y40" s="261"/>
      <c r="Z40" s="260"/>
      <c r="AI40" s="261"/>
      <c r="AJ40" s="260"/>
      <c r="AM40" s="261"/>
      <c r="AN40" s="260"/>
      <c r="AQ40" s="261"/>
    </row>
    <row r="41" spans="2:43" x14ac:dyDescent="0.25">
      <c r="H41" s="260"/>
      <c r="Q41" s="261"/>
      <c r="R41" s="260"/>
      <c r="U41" s="261"/>
      <c r="V41" s="260"/>
      <c r="Y41" s="261"/>
      <c r="Z41" s="260"/>
      <c r="AI41" s="261"/>
      <c r="AJ41" s="260"/>
      <c r="AM41" s="261"/>
      <c r="AN41" s="260"/>
      <c r="AQ41" s="261"/>
    </row>
    <row r="42" spans="2:43" x14ac:dyDescent="0.25">
      <c r="H42" s="260"/>
      <c r="Q42" s="261"/>
      <c r="R42" s="260"/>
      <c r="U42" s="261"/>
      <c r="V42" s="260"/>
      <c r="Y42" s="261"/>
      <c r="Z42" s="260"/>
      <c r="AI42" s="261"/>
      <c r="AJ42" s="260"/>
      <c r="AM42" s="261"/>
      <c r="AN42" s="260"/>
      <c r="AQ42" s="261"/>
    </row>
    <row r="43" spans="2:43" x14ac:dyDescent="0.25">
      <c r="H43" s="262"/>
      <c r="I43" s="263"/>
      <c r="J43" s="263"/>
      <c r="K43" s="263"/>
      <c r="L43" s="263"/>
      <c r="M43" s="263"/>
      <c r="N43" s="263"/>
      <c r="O43" s="263"/>
      <c r="P43" s="263"/>
      <c r="Q43" s="264"/>
      <c r="R43" s="262"/>
      <c r="S43" s="263"/>
      <c r="T43" s="263"/>
      <c r="U43" s="264"/>
      <c r="V43" s="262"/>
      <c r="W43" s="263"/>
      <c r="X43" s="263"/>
      <c r="Y43" s="264"/>
      <c r="Z43" s="262"/>
      <c r="AA43" s="263"/>
      <c r="AB43" s="263"/>
      <c r="AC43" s="263"/>
      <c r="AD43" s="263"/>
      <c r="AE43" s="263"/>
      <c r="AF43" s="263"/>
      <c r="AG43" s="263"/>
      <c r="AH43" s="263"/>
      <c r="AI43" s="264"/>
      <c r="AJ43" s="262"/>
      <c r="AK43" s="263"/>
      <c r="AL43" s="263"/>
      <c r="AM43" s="264"/>
      <c r="AN43" s="262"/>
      <c r="AO43" s="263"/>
      <c r="AP43" s="263"/>
      <c r="AQ43" s="264"/>
    </row>
    <row r="44" spans="2:43" x14ac:dyDescent="0.25">
      <c r="AM44" s="265" t="s">
        <v>1797</v>
      </c>
      <c r="AN44" s="55" t="str">
        <f>'B-1-1'!U32</f>
        <v>B-1-1-8</v>
      </c>
    </row>
  </sheetData>
  <mergeCells count="99">
    <mergeCell ref="Z37:AQ37"/>
    <mergeCell ref="AL26:AP26"/>
    <mergeCell ref="AL25:AP25"/>
    <mergeCell ref="H37:Y37"/>
    <mergeCell ref="AL31:AP31"/>
    <mergeCell ref="AL35:AP35"/>
    <mergeCell ref="AL32:AP32"/>
    <mergeCell ref="H35:AK35"/>
    <mergeCell ref="AL34:AP34"/>
    <mergeCell ref="H32:I32"/>
    <mergeCell ref="H33:I33"/>
    <mergeCell ref="B22:E22"/>
    <mergeCell ref="V33:AK33"/>
    <mergeCell ref="J33:O33"/>
    <mergeCell ref="B12:E12"/>
    <mergeCell ref="B21:E21"/>
    <mergeCell ref="B14:E14"/>
    <mergeCell ref="P20:U20"/>
    <mergeCell ref="V19:AK19"/>
    <mergeCell ref="B23:E23"/>
    <mergeCell ref="P29:U29"/>
    <mergeCell ref="V28:AK28"/>
    <mergeCell ref="J19:O19"/>
    <mergeCell ref="B13:E13"/>
    <mergeCell ref="P31:U31"/>
    <mergeCell ref="V30:AK30"/>
    <mergeCell ref="J30:O30"/>
    <mergeCell ref="AL20:AP20"/>
    <mergeCell ref="J28:O28"/>
    <mergeCell ref="AL29:AP29"/>
    <mergeCell ref="P22:U22"/>
    <mergeCell ref="H23:I23"/>
    <mergeCell ref="AL22:AP22"/>
    <mergeCell ref="AL27:AP27"/>
    <mergeCell ref="P23:U23"/>
    <mergeCell ref="G9:Z11"/>
    <mergeCell ref="H25:I25"/>
    <mergeCell ref="P32:U32"/>
    <mergeCell ref="J32:O32"/>
    <mergeCell ref="B16:E16"/>
    <mergeCell ref="V21:AK21"/>
    <mergeCell ref="V22:AK22"/>
    <mergeCell ref="V31:AK31"/>
    <mergeCell ref="V32:AK32"/>
    <mergeCell ref="H29:I29"/>
    <mergeCell ref="P27:U27"/>
    <mergeCell ref="V26:AK26"/>
    <mergeCell ref="J26:O26"/>
    <mergeCell ref="B20:E20"/>
    <mergeCell ref="V25:AK25"/>
    <mergeCell ref="J25:O25"/>
    <mergeCell ref="G7:AR7"/>
    <mergeCell ref="B18:E18"/>
    <mergeCell ref="P24:U24"/>
    <mergeCell ref="V23:AK23"/>
    <mergeCell ref="P33:U33"/>
    <mergeCell ref="AL24:AP24"/>
    <mergeCell ref="H19:I19"/>
    <mergeCell ref="AL33:AP33"/>
    <mergeCell ref="H28:I28"/>
    <mergeCell ref="P26:U26"/>
    <mergeCell ref="V24:AK24"/>
    <mergeCell ref="P25:U25"/>
    <mergeCell ref="AL19:AP19"/>
    <mergeCell ref="V27:AK27"/>
    <mergeCell ref="J27:O27"/>
    <mergeCell ref="AL30:AP30"/>
    <mergeCell ref="B6:E6"/>
    <mergeCell ref="B15:E15"/>
    <mergeCell ref="H31:I31"/>
    <mergeCell ref="J20:O20"/>
    <mergeCell ref="H21:I21"/>
    <mergeCell ref="J22:O22"/>
    <mergeCell ref="J31:O31"/>
    <mergeCell ref="J21:O21"/>
    <mergeCell ref="J23:O23"/>
    <mergeCell ref="H22:I22"/>
    <mergeCell ref="B17:E17"/>
    <mergeCell ref="B19:E19"/>
    <mergeCell ref="B28:E28"/>
    <mergeCell ref="H30:I30"/>
    <mergeCell ref="J24:O24"/>
    <mergeCell ref="H20:I20"/>
    <mergeCell ref="B4:E4"/>
    <mergeCell ref="P19:U19"/>
    <mergeCell ref="P28:U28"/>
    <mergeCell ref="AL28:AP28"/>
    <mergeCell ref="P30:U30"/>
    <mergeCell ref="AL21:AP21"/>
    <mergeCell ref="V20:AK20"/>
    <mergeCell ref="V29:AK29"/>
    <mergeCell ref="H27:I27"/>
    <mergeCell ref="AL23:AP23"/>
    <mergeCell ref="J29:O29"/>
    <mergeCell ref="B8:E8"/>
    <mergeCell ref="H24:I24"/>
    <mergeCell ref="B10:E10"/>
    <mergeCell ref="P21:U21"/>
    <mergeCell ref="H26:I26"/>
  </mergeCells>
  <hyperlinks>
    <hyperlink ref="B4" location="PANDUAN!A1" display="PANDUAN" xr:uid="{00000000-0004-0000-1A00-000000000000}"/>
    <hyperlink ref="B6" location="'EWS DIRECTORY'!A1" display="EWS DIRECTORY" xr:uid="{00000000-0004-0000-1A00-000001000000}"/>
    <hyperlink ref="B8" location="'DATA PEMICU'!A1" display="DATA PEMICU" xr:uid="{00000000-0004-0000-1A00-000002000000}"/>
    <hyperlink ref="B10" location="'DATA PENGUJI'!A1" display="DATA PENGUJI" xr:uid="{00000000-0004-0000-1A00-000003000000}"/>
    <hyperlink ref="B12" location="'MAIN LEVEL'!A1" display="MAIN LEVEL" xr:uid="{00000000-0004-0000-1A00-000004000000}"/>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01">
    <tabColor theme="4" tint="-0.249977111117893"/>
  </sheetPr>
  <dimension ref="A1:N44"/>
  <sheetViews>
    <sheetView topLeftCell="B1" zoomScaleNormal="100" workbookViewId="0"/>
  </sheetViews>
  <sheetFormatPr defaultColWidth="14.44140625" defaultRowHeight="15" customHeight="1" x14ac:dyDescent="0.25"/>
  <cols>
    <col min="1" max="1" width="3" style="110" hidden="1" customWidth="1"/>
    <col min="2" max="5" width="3.88671875" style="177" customWidth="1"/>
    <col min="6" max="6" width="3.88671875" style="110" customWidth="1"/>
    <col min="7" max="7" width="10" style="443" customWidth="1"/>
    <col min="8" max="8" width="18" style="443" bestFit="1" customWidth="1"/>
    <col min="9" max="10" width="25" style="443" customWidth="1"/>
    <col min="11" max="11" width="26" style="443" bestFit="1" customWidth="1"/>
    <col min="12" max="12" width="24.44140625" style="443" customWidth="1"/>
    <col min="13" max="13" width="21.44140625" style="443" customWidth="1"/>
    <col min="14" max="14" width="22.44140625" style="443" customWidth="1"/>
    <col min="15" max="15" width="14.44140625" style="443" customWidth="1"/>
    <col min="16" max="16384" width="14.44140625" style="443"/>
  </cols>
  <sheetData>
    <row r="1" spans="2:14" ht="14.25" customHeight="1" x14ac:dyDescent="0.25">
      <c r="G1" s="216"/>
      <c r="H1" s="78"/>
      <c r="I1" s="78"/>
    </row>
    <row r="2" spans="2:14" ht="14.25" customHeight="1" x14ac:dyDescent="0.25">
      <c r="G2" s="78" t="s">
        <v>1674</v>
      </c>
      <c r="H2" s="78"/>
      <c r="I2" s="78"/>
    </row>
    <row r="3" spans="2:14" ht="14.25" customHeight="1" x14ac:dyDescent="0.25">
      <c r="B3" s="111"/>
      <c r="C3" s="111"/>
      <c r="D3" s="111"/>
      <c r="E3" s="111"/>
      <c r="G3" s="78"/>
      <c r="H3" s="78"/>
      <c r="I3" s="78"/>
    </row>
    <row r="4" spans="2:14" ht="14.25" customHeight="1" x14ac:dyDescent="0.25">
      <c r="B4" s="762" t="s">
        <v>79</v>
      </c>
      <c r="C4" s="761"/>
      <c r="D4" s="761"/>
      <c r="E4" s="761"/>
      <c r="G4" s="78"/>
      <c r="H4" s="78"/>
      <c r="I4" s="78"/>
    </row>
    <row r="5" spans="2:14" ht="14.25" customHeight="1" x14ac:dyDescent="0.25">
      <c r="B5" s="111"/>
      <c r="C5" s="111"/>
      <c r="D5" s="111"/>
      <c r="E5" s="111"/>
    </row>
    <row r="6" spans="2:14" ht="14.25" customHeight="1" x14ac:dyDescent="0.25">
      <c r="B6" s="762" t="s">
        <v>87</v>
      </c>
      <c r="C6" s="761"/>
      <c r="D6" s="761"/>
      <c r="E6" s="761"/>
    </row>
    <row r="7" spans="2:14" ht="15" customHeight="1" x14ac:dyDescent="0.25">
      <c r="B7" s="111"/>
      <c r="C7" s="111"/>
      <c r="D7" s="111"/>
      <c r="E7" s="111"/>
      <c r="G7" s="1126" t="s">
        <v>1676</v>
      </c>
      <c r="H7" s="997"/>
      <c r="I7" s="997"/>
      <c r="J7" s="997"/>
      <c r="K7" s="997"/>
      <c r="L7" s="997"/>
      <c r="M7" s="997"/>
      <c r="N7" s="997"/>
    </row>
    <row r="8" spans="2:14" ht="14.25" customHeight="1" x14ac:dyDescent="0.25">
      <c r="B8" s="762" t="s">
        <v>94</v>
      </c>
      <c r="C8" s="761"/>
      <c r="D8" s="761"/>
      <c r="E8" s="761"/>
    </row>
    <row r="9" spans="2:14" ht="14.25" customHeight="1" x14ac:dyDescent="0.25">
      <c r="B9" s="111"/>
      <c r="C9" s="111"/>
      <c r="D9" s="111"/>
      <c r="E9" s="111"/>
      <c r="G9" s="1130" t="str">
        <f>"Rincian "&amp;'B-1'!G9&amp;" "&amp;'B-1-1'!M34</f>
        <v>Rincian Penjualan Lokal Berdasarkan Data Pemicu dan Data Penguji</v>
      </c>
      <c r="H9" s="789"/>
      <c r="I9" s="789"/>
      <c r="J9" s="789"/>
      <c r="K9" s="790"/>
      <c r="L9" s="217" t="s">
        <v>796</v>
      </c>
      <c r="M9" s="218" t="e">
        <f>": "&amp;NAMA_WP</f>
        <v>#N/A</v>
      </c>
      <c r="N9" s="88"/>
    </row>
    <row r="10" spans="2:14" ht="14.25" customHeight="1" x14ac:dyDescent="0.25">
      <c r="B10" s="762" t="s">
        <v>101</v>
      </c>
      <c r="C10" s="761"/>
      <c r="D10" s="761"/>
      <c r="E10" s="761"/>
      <c r="G10" s="804"/>
      <c r="H10" s="997"/>
      <c r="I10" s="997"/>
      <c r="J10" s="997"/>
      <c r="K10" s="805"/>
      <c r="L10" s="219" t="s">
        <v>1401</v>
      </c>
      <c r="M10" s="220" t="e">
        <f>": "&amp;NPWP</f>
        <v>#N/A</v>
      </c>
      <c r="N10" s="129"/>
    </row>
    <row r="11" spans="2:14" ht="14.25" customHeight="1" x14ac:dyDescent="0.25">
      <c r="G11" s="806"/>
      <c r="H11" s="794"/>
      <c r="I11" s="794"/>
      <c r="J11" s="794"/>
      <c r="K11" s="807"/>
      <c r="L11" s="221" t="s">
        <v>1679</v>
      </c>
      <c r="M11" s="222" t="e">
        <f>": "&amp;ID_MS_TH_PJK</f>
        <v>#N/A</v>
      </c>
      <c r="N11" s="130"/>
    </row>
    <row r="12" spans="2:14" ht="14.25" customHeight="1" x14ac:dyDescent="0.25">
      <c r="B12" s="762" t="s">
        <v>106</v>
      </c>
      <c r="C12" s="761"/>
      <c r="D12" s="761"/>
      <c r="E12" s="761"/>
      <c r="G12" s="223"/>
      <c r="H12" s="223"/>
      <c r="I12" s="223"/>
      <c r="J12" s="223"/>
      <c r="K12" s="223"/>
      <c r="L12" s="223"/>
      <c r="M12" s="223"/>
      <c r="N12" s="223"/>
    </row>
    <row r="13" spans="2:14" ht="14.25" customHeight="1" x14ac:dyDescent="0.25">
      <c r="B13" s="1079" t="str">
        <f>HYPERLINK("#'"&amp;'EWS DIRECTORY'!$J$13&amp;"'!A1",'EWS DIRECTORY'!$J$13)</f>
        <v>B-1</v>
      </c>
      <c r="C13" s="761"/>
      <c r="D13" s="761"/>
      <c r="E13" s="761"/>
      <c r="G13" s="443" t="s">
        <v>1680</v>
      </c>
      <c r="J13" s="223"/>
      <c r="K13" s="223"/>
      <c r="L13" s="223"/>
      <c r="M13" s="223"/>
      <c r="N13" s="223"/>
    </row>
    <row r="14" spans="2:14" ht="14.25" customHeight="1" x14ac:dyDescent="0.25">
      <c r="B14" s="1088" t="str">
        <f>HYPERLINK("#'"&amp;'EWS DIRECTORY'!$J$14&amp;"'!A1",'EWS DIRECTORY'!$J$14)</f>
        <v>B-1-1</v>
      </c>
      <c r="C14" s="761"/>
      <c r="D14" s="761"/>
      <c r="E14" s="761"/>
      <c r="G14" s="443" t="s">
        <v>1681</v>
      </c>
      <c r="J14" s="443" t="s">
        <v>1917</v>
      </c>
      <c r="K14" s="223"/>
      <c r="L14" s="223"/>
      <c r="M14" s="223"/>
      <c r="N14" s="223"/>
    </row>
    <row r="15" spans="2:14" ht="14.25" customHeight="1" x14ac:dyDescent="0.25">
      <c r="B15" s="1080" t="str">
        <f>HYPERLINK("#'"&amp;'EWS DIRECTORY'!$J$15&amp;"'!A1",'EWS DIRECTORY'!$J$15)</f>
        <v>B-1-1-1</v>
      </c>
      <c r="C15" s="761"/>
      <c r="D15" s="761"/>
      <c r="E15" s="761"/>
      <c r="G15" s="443" t="s">
        <v>1681</v>
      </c>
      <c r="J15" s="443" t="s">
        <v>1918</v>
      </c>
      <c r="K15" s="223"/>
      <c r="L15" s="223"/>
      <c r="M15" s="223"/>
      <c r="N15" s="223"/>
    </row>
    <row r="16" spans="2:14" ht="14.25" customHeight="1" x14ac:dyDescent="0.25">
      <c r="B16" s="1080" t="str">
        <f>HYPERLINK("#'"&amp;'EWS DIRECTORY'!$J$16&amp;"'!A1",'EWS DIRECTORY'!$J$16)</f>
        <v>B-1-1-2</v>
      </c>
      <c r="C16" s="761"/>
      <c r="D16" s="761"/>
      <c r="E16" s="761"/>
      <c r="K16" s="223"/>
      <c r="L16" s="223"/>
      <c r="M16" s="223"/>
      <c r="N16" s="223"/>
    </row>
    <row r="17" spans="2:14" ht="14.25" customHeight="1" x14ac:dyDescent="0.25">
      <c r="B17" s="1080" t="str">
        <f>HYPERLINK("#'"&amp;'EWS DIRECTORY'!$J$21&amp;"'!A1",'EWS DIRECTORY'!$J$21)</f>
        <v>B-1-1-3</v>
      </c>
      <c r="C17" s="761"/>
      <c r="D17" s="761"/>
      <c r="E17" s="761"/>
      <c r="J17" s="223"/>
      <c r="K17" s="223"/>
      <c r="L17" s="223"/>
      <c r="M17" s="223"/>
      <c r="N17" s="223"/>
    </row>
    <row r="18" spans="2:14" ht="14.25" customHeight="1" x14ac:dyDescent="0.25">
      <c r="B18" s="1080" t="str">
        <f>HYPERLINK("#'"&amp;'EWS DIRECTORY'!$J$22&amp;"'!A1",'EWS DIRECTORY'!$J$22)</f>
        <v>B-1-1-4</v>
      </c>
      <c r="C18" s="761"/>
      <c r="D18" s="761"/>
      <c r="E18" s="761"/>
      <c r="G18" s="443" t="s">
        <v>1919</v>
      </c>
      <c r="J18" s="223"/>
      <c r="K18" s="223"/>
      <c r="L18" s="223"/>
      <c r="M18" s="223"/>
      <c r="N18" s="223"/>
    </row>
    <row r="19" spans="2:14" ht="14.25" customHeight="1" x14ac:dyDescent="0.25">
      <c r="B19" s="1080" t="str">
        <f>HYPERLINK("#'"&amp;'EWS DIRECTORY'!$J$23&amp;"'!A1",'EWS DIRECTORY'!$J$23)</f>
        <v>B-1-1-5</v>
      </c>
      <c r="C19" s="761"/>
      <c r="D19" s="761"/>
      <c r="E19" s="761"/>
      <c r="G19" s="223"/>
      <c r="H19" s="223"/>
      <c r="I19" s="223"/>
      <c r="J19" s="223"/>
      <c r="K19" s="223"/>
      <c r="L19" s="223"/>
      <c r="M19" s="223"/>
      <c r="N19" s="223"/>
    </row>
    <row r="20" spans="2:14" ht="14.25" customHeight="1" x14ac:dyDescent="0.25">
      <c r="B20" s="1080" t="str">
        <f>HYPERLINK("#'"&amp;'EWS DIRECTORY'!$J$24&amp;"'!A1",'EWS DIRECTORY'!$J$24)</f>
        <v>B-1-1-6</v>
      </c>
      <c r="C20" s="761"/>
      <c r="D20" s="761"/>
      <c r="E20" s="761"/>
      <c r="G20" s="223" t="s">
        <v>1920</v>
      </c>
      <c r="H20" s="223"/>
      <c r="I20" s="223"/>
      <c r="J20" s="223"/>
      <c r="K20" s="223"/>
      <c r="L20" s="223"/>
      <c r="M20" s="223"/>
      <c r="N20" s="223"/>
    </row>
    <row r="21" spans="2:14" ht="14.25" customHeight="1" x14ac:dyDescent="0.25">
      <c r="B21" s="1080" t="str">
        <f>HYPERLINK("#'"&amp;'EWS DIRECTORY'!$J$25&amp;"'!A1",'EWS DIRECTORY'!$J$25)</f>
        <v>B-1-1-7</v>
      </c>
      <c r="C21" s="761"/>
      <c r="D21" s="761"/>
      <c r="E21" s="761"/>
      <c r="G21" s="223"/>
      <c r="H21" s="223"/>
      <c r="I21" s="223"/>
      <c r="J21" s="223"/>
      <c r="K21" s="223"/>
      <c r="L21" s="223"/>
      <c r="M21" s="223"/>
      <c r="N21" s="223"/>
    </row>
    <row r="22" spans="2:14" ht="14.25" customHeight="1" x14ac:dyDescent="0.25">
      <c r="B22" s="1080" t="str">
        <f>HYPERLINK("#'"&amp;'EWS DIRECTORY'!$J$26&amp;"'!A1",'EWS DIRECTORY'!$J$26)</f>
        <v>B-1-1-8</v>
      </c>
      <c r="C22" s="761"/>
      <c r="D22" s="761"/>
      <c r="E22" s="761"/>
      <c r="G22" s="1129" t="s">
        <v>1445</v>
      </c>
      <c r="H22" s="1131" t="s">
        <v>1446</v>
      </c>
      <c r="I22" s="764"/>
      <c r="J22" s="764"/>
      <c r="K22" s="764"/>
      <c r="L22" s="764"/>
      <c r="M22" s="764"/>
      <c r="N22" s="764"/>
    </row>
    <row r="23" spans="2:14" ht="14.25" customHeight="1" x14ac:dyDescent="0.25">
      <c r="B23" s="895" t="str">
        <f>HYPERLINK("#'"&amp;'EWS DIRECTORY'!$J$27&amp;"'!A1",'EWS DIRECTORY'!$J$27)</f>
        <v>B-1-1-9</v>
      </c>
      <c r="C23" s="761"/>
      <c r="D23" s="761"/>
      <c r="E23" s="761"/>
      <c r="G23" s="769"/>
      <c r="H23" s="394" t="s">
        <v>1452</v>
      </c>
      <c r="I23" s="1128" t="s">
        <v>1453</v>
      </c>
      <c r="J23" s="765"/>
      <c r="K23" s="80" t="s">
        <v>1454</v>
      </c>
      <c r="L23" s="80" t="s">
        <v>1455</v>
      </c>
      <c r="M23" s="80" t="s">
        <v>1456</v>
      </c>
      <c r="N23" s="80" t="s">
        <v>1457</v>
      </c>
    </row>
    <row r="24" spans="2:14" ht="14.25" customHeight="1" x14ac:dyDescent="0.25">
      <c r="G24" s="402">
        <v>1</v>
      </c>
      <c r="H24" s="445" t="e">
        <f>ID_MS_TH_PJK</f>
        <v>#N/A</v>
      </c>
      <c r="I24" s="1127" t="e">
        <f>NO_BPS</f>
        <v>#N/A</v>
      </c>
      <c r="J24" s="765"/>
      <c r="K24" s="225" t="e">
        <f>PEMBETULAN_KE</f>
        <v>#N/A</v>
      </c>
      <c r="L24" s="534" t="e">
        <f>TGL_TERIMA</f>
        <v>#N/A</v>
      </c>
      <c r="M24" s="224" t="str">
        <f>'B-1'!G9</f>
        <v>Penjualan Lokal</v>
      </c>
      <c r="N24" s="535">
        <f>'MAIN LEVEL'!AB18</f>
        <v>0</v>
      </c>
    </row>
    <row r="25" spans="2:14" ht="14.25" customHeight="1" x14ac:dyDescent="0.25">
      <c r="G25" s="223"/>
      <c r="H25" s="223"/>
      <c r="I25" s="223"/>
      <c r="J25" s="223"/>
      <c r="K25" s="223"/>
      <c r="L25" s="223"/>
      <c r="M25" s="223"/>
      <c r="N25" s="223"/>
    </row>
    <row r="26" spans="2:14" ht="14.25" customHeight="1" x14ac:dyDescent="0.25">
      <c r="G26" s="223"/>
      <c r="H26" s="223"/>
      <c r="I26" s="223"/>
      <c r="J26" s="223"/>
      <c r="K26" s="223"/>
      <c r="L26" s="223"/>
      <c r="M26" s="223"/>
      <c r="N26" s="223"/>
    </row>
    <row r="27" spans="2:14" ht="14.25" customHeight="1" x14ac:dyDescent="0.25">
      <c r="G27" s="223"/>
      <c r="H27" s="223"/>
      <c r="I27" s="223"/>
      <c r="J27" s="223"/>
      <c r="K27" s="223"/>
      <c r="L27" s="223"/>
      <c r="M27" s="223"/>
      <c r="N27" s="223"/>
    </row>
    <row r="28" spans="2:14" ht="30" customHeight="1" x14ac:dyDescent="0.25">
      <c r="B28" s="1076"/>
      <c r="C28" s="761"/>
      <c r="D28" s="761"/>
      <c r="E28" s="761"/>
      <c r="G28" s="562" t="s">
        <v>1445</v>
      </c>
      <c r="H28" s="562" t="s">
        <v>1477</v>
      </c>
      <c r="I28" s="563" t="s">
        <v>1478</v>
      </c>
      <c r="J28" s="563" t="s">
        <v>1479</v>
      </c>
      <c r="K28" s="562" t="s">
        <v>1480</v>
      </c>
      <c r="L28" s="562" t="s">
        <v>1481</v>
      </c>
      <c r="M28" s="81"/>
      <c r="N28" s="81"/>
    </row>
    <row r="29" spans="2:14" ht="15" customHeight="1" x14ac:dyDescent="0.25">
      <c r="G29" s="409">
        <f t="array" ref="G29">IFERROR(_xlfn.SEQUENCE(COUNTA(H29:H31)),"")</f>
        <v>1</v>
      </c>
      <c r="H29" s="508" t="s">
        <v>2030</v>
      </c>
      <c r="I29" s="508"/>
      <c r="J29" s="508"/>
      <c r="K29" s="508"/>
      <c r="L29" s="508"/>
      <c r="M29" s="106"/>
      <c r="N29" s="106"/>
    </row>
    <row r="30" spans="2:14" ht="15" customHeight="1" x14ac:dyDescent="0.25">
      <c r="G30" s="410"/>
      <c r="H30" s="509" t="s">
        <v>1921</v>
      </c>
      <c r="I30" s="509"/>
      <c r="J30" s="509"/>
      <c r="K30" s="509"/>
      <c r="L30" s="509"/>
      <c r="M30" s="106"/>
      <c r="N30" s="106"/>
    </row>
    <row r="31" spans="2:14" ht="15" customHeight="1" x14ac:dyDescent="0.25">
      <c r="G31" s="510"/>
      <c r="H31" s="511"/>
      <c r="I31" s="511"/>
      <c r="J31" s="511"/>
      <c r="K31" s="511"/>
      <c r="L31" s="511"/>
      <c r="M31" s="106"/>
      <c r="N31" s="106"/>
    </row>
    <row r="32" spans="2:14" ht="15" customHeight="1" x14ac:dyDescent="0.25">
      <c r="G32" s="512"/>
      <c r="H32" s="507"/>
      <c r="I32" s="507"/>
      <c r="J32" s="507"/>
      <c r="K32" s="507" t="s">
        <v>1494</v>
      </c>
      <c r="L32" s="507">
        <f>SUM(L29:L31)</f>
        <v>0</v>
      </c>
      <c r="M32" s="106"/>
      <c r="N32" s="106"/>
    </row>
    <row r="33" spans="7:14" ht="15" customHeight="1" x14ac:dyDescent="0.25">
      <c r="G33" s="226"/>
      <c r="H33" s="226"/>
      <c r="I33" s="226"/>
      <c r="J33" s="107"/>
      <c r="K33" s="106"/>
      <c r="L33" s="106"/>
      <c r="M33" s="106"/>
      <c r="N33" s="106"/>
    </row>
    <row r="34" spans="7:14" ht="15" customHeight="1" x14ac:dyDescent="0.25">
      <c r="G34" s="107"/>
      <c r="H34" s="107"/>
      <c r="I34" s="107"/>
      <c r="J34" s="103"/>
      <c r="K34" s="108" t="s">
        <v>1500</v>
      </c>
      <c r="L34" s="507">
        <f>L32+N24</f>
        <v>0</v>
      </c>
      <c r="M34" s="106"/>
      <c r="N34" s="106"/>
    </row>
    <row r="35" spans="7:14" ht="15" customHeight="1" x14ac:dyDescent="0.25">
      <c r="G35" s="107"/>
      <c r="H35" s="107"/>
      <c r="I35" s="107"/>
      <c r="J35" s="107"/>
      <c r="K35" s="227"/>
      <c r="L35" s="106"/>
      <c r="M35" s="106"/>
      <c r="N35" s="106"/>
    </row>
    <row r="36" spans="7:14" ht="15" customHeight="1" x14ac:dyDescent="0.25">
      <c r="G36" s="107"/>
      <c r="H36" s="107"/>
      <c r="I36" s="107"/>
      <c r="J36" s="107"/>
      <c r="K36" s="227"/>
      <c r="L36" s="228"/>
      <c r="M36" s="228"/>
      <c r="N36" s="513"/>
    </row>
    <row r="37" spans="7:14" ht="15" customHeight="1" x14ac:dyDescent="0.25">
      <c r="G37" s="226"/>
      <c r="H37" s="226"/>
      <c r="I37" s="226"/>
      <c r="J37" s="107"/>
      <c r="K37" s="227"/>
      <c r="L37" s="228"/>
      <c r="M37" s="228"/>
      <c r="N37" s="513"/>
    </row>
    <row r="38" spans="7:14" ht="15" customHeight="1" x14ac:dyDescent="0.25">
      <c r="G38" s="103"/>
      <c r="H38" s="103"/>
      <c r="I38" s="103"/>
      <c r="J38" s="103"/>
      <c r="K38" s="103"/>
      <c r="L38" s="103"/>
      <c r="M38" s="103"/>
      <c r="N38" s="103"/>
    </row>
    <row r="39" spans="7:14" ht="15" customHeight="1" x14ac:dyDescent="0.25">
      <c r="G39" s="229"/>
      <c r="H39" s="770" t="s">
        <v>1507</v>
      </c>
      <c r="I39" s="764"/>
      <c r="J39" s="764"/>
      <c r="K39" s="763" t="s">
        <v>1508</v>
      </c>
      <c r="L39" s="764"/>
      <c r="M39" s="765"/>
      <c r="N39" s="133"/>
    </row>
    <row r="40" spans="7:14" ht="15" customHeight="1" x14ac:dyDescent="0.25">
      <c r="G40" s="229"/>
      <c r="H40" s="230" t="s">
        <v>796</v>
      </c>
      <c r="I40" s="427" t="s">
        <v>1510</v>
      </c>
      <c r="J40" s="428" t="s">
        <v>1511</v>
      </c>
      <c r="K40" s="428" t="s">
        <v>796</v>
      </c>
      <c r="L40" s="428" t="s">
        <v>1510</v>
      </c>
      <c r="M40" s="428" t="s">
        <v>1511</v>
      </c>
      <c r="N40" s="231"/>
    </row>
    <row r="41" spans="7:14" ht="15" customHeight="1" x14ac:dyDescent="0.25">
      <c r="G41" s="229"/>
      <c r="H41" s="226"/>
      <c r="I41" s="226"/>
      <c r="J41" s="226"/>
      <c r="K41" s="232"/>
      <c r="L41" s="232"/>
      <c r="M41" s="232"/>
      <c r="N41" s="232"/>
    </row>
    <row r="42" spans="7:14" ht="15" customHeight="1" x14ac:dyDescent="0.25">
      <c r="G42" s="233"/>
      <c r="H42" s="234"/>
      <c r="I42" s="234"/>
      <c r="J42" s="234"/>
      <c r="K42" s="235"/>
      <c r="L42" s="235"/>
      <c r="M42" s="235"/>
      <c r="N42" s="235"/>
    </row>
    <row r="43" spans="7:14" ht="15" customHeight="1" x14ac:dyDescent="0.25">
      <c r="G43" s="233"/>
      <c r="H43" s="234"/>
      <c r="I43" s="234"/>
      <c r="J43" s="234"/>
      <c r="K43" s="235"/>
      <c r="L43" s="235"/>
      <c r="M43" s="235"/>
      <c r="N43" s="235"/>
    </row>
    <row r="44" spans="7:14" ht="15" customHeight="1" x14ac:dyDescent="0.25">
      <c r="G44" s="229"/>
      <c r="H44" s="236"/>
      <c r="I44" s="236"/>
      <c r="J44" s="236"/>
      <c r="K44" s="237"/>
      <c r="L44" s="237"/>
      <c r="M44" s="237"/>
      <c r="N44" s="232"/>
    </row>
  </sheetData>
  <mergeCells count="25">
    <mergeCell ref="B8:E8"/>
    <mergeCell ref="G9:K11"/>
    <mergeCell ref="H22:N22"/>
    <mergeCell ref="B6:E6"/>
    <mergeCell ref="B15:E15"/>
    <mergeCell ref="B20:E20"/>
    <mergeCell ref="B13:E13"/>
    <mergeCell ref="B19:E19"/>
    <mergeCell ref="B10:E10"/>
    <mergeCell ref="H39:J39"/>
    <mergeCell ref="K39:M39"/>
    <mergeCell ref="B28:E28"/>
    <mergeCell ref="B4:E4"/>
    <mergeCell ref="G7:N7"/>
    <mergeCell ref="B16:E16"/>
    <mergeCell ref="B22:E22"/>
    <mergeCell ref="B18:E18"/>
    <mergeCell ref="B12:E12"/>
    <mergeCell ref="I24:J24"/>
    <mergeCell ref="B21:E21"/>
    <mergeCell ref="I23:J23"/>
    <mergeCell ref="B14:E14"/>
    <mergeCell ref="G22:G23"/>
    <mergeCell ref="B23:E23"/>
    <mergeCell ref="B17:E17"/>
  </mergeCells>
  <hyperlinks>
    <hyperlink ref="B4" location="PANDUAN!A1" display="PANDUAN" xr:uid="{00000000-0004-0000-1B00-000000000000}"/>
    <hyperlink ref="B6" location="'EWS DIRECTORY'!A1" display="EWS DIRECTORY" xr:uid="{00000000-0004-0000-1B00-000001000000}"/>
    <hyperlink ref="B8" location="'DATA PEMICU'!A1" display="DATA PEMICU" xr:uid="{00000000-0004-0000-1B00-000002000000}"/>
    <hyperlink ref="B10" location="'DATA PENGUJI'!A1" display="DATA PENGUJI" xr:uid="{00000000-0004-0000-1B00-000003000000}"/>
    <hyperlink ref="B12" location="'MAIN LEVEL'!A1" display="MAIN LEVEL" xr:uid="{00000000-0004-0000-1B00-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8">
    <tabColor theme="4" tint="-0.249977111117893"/>
    <pageSetUpPr fitToPage="1"/>
  </sheetPr>
  <dimension ref="A1:AI51"/>
  <sheetViews>
    <sheetView topLeftCell="B1" zoomScaleNormal="100" workbookViewId="0">
      <selection activeCell="AQ18" sqref="AQ18:AU18"/>
    </sheetView>
  </sheetViews>
  <sheetFormatPr defaultColWidth="8.88671875" defaultRowHeight="13.8" x14ac:dyDescent="0.25"/>
  <cols>
    <col min="1" max="1" width="3" style="401" hidden="1" customWidth="1"/>
    <col min="2" max="5" width="3.88671875" style="433" customWidth="1"/>
    <col min="6" max="6" width="3.88671875" style="110" customWidth="1"/>
    <col min="7" max="35" width="3.5546875" style="254" customWidth="1"/>
    <col min="36" max="36" width="8.88671875" style="254" customWidth="1"/>
    <col min="37" max="16384" width="8.88671875" style="254"/>
  </cols>
  <sheetData>
    <row r="1" spans="2:35" x14ac:dyDescent="0.25">
      <c r="G1" s="178"/>
      <c r="H1" s="55"/>
      <c r="I1" s="55"/>
      <c r="J1" s="55"/>
      <c r="K1" s="55"/>
      <c r="L1" s="55"/>
      <c r="M1" s="55"/>
    </row>
    <row r="2" spans="2:35" ht="15" customHeight="1" x14ac:dyDescent="0.25">
      <c r="G2" s="124" t="s">
        <v>1674</v>
      </c>
      <c r="H2" s="124"/>
      <c r="I2" s="124"/>
      <c r="J2" s="124"/>
      <c r="K2" s="124"/>
      <c r="L2" s="124"/>
      <c r="M2" s="124"/>
      <c r="N2" s="124"/>
      <c r="O2" s="124"/>
      <c r="P2" s="124"/>
      <c r="Q2" s="124"/>
      <c r="R2" s="124"/>
      <c r="S2" s="124"/>
      <c r="T2" s="124"/>
      <c r="U2" s="124"/>
      <c r="V2" s="124"/>
      <c r="W2" s="124"/>
      <c r="X2" s="124"/>
      <c r="Y2" s="278"/>
      <c r="Z2" s="278"/>
      <c r="AA2" s="278"/>
      <c r="AB2" s="278"/>
      <c r="AC2" s="278"/>
      <c r="AD2" s="278"/>
      <c r="AE2" s="278"/>
      <c r="AF2" s="278"/>
      <c r="AG2" s="278"/>
      <c r="AH2" s="278"/>
      <c r="AI2" s="278"/>
    </row>
    <row r="3" spans="2:35" ht="15" customHeight="1" x14ac:dyDescent="0.25">
      <c r="B3" s="400"/>
      <c r="C3" s="400"/>
      <c r="D3" s="400"/>
      <c r="E3" s="400"/>
      <c r="G3" s="124" t="s">
        <v>1675</v>
      </c>
      <c r="H3" s="124"/>
      <c r="I3" s="124"/>
      <c r="J3" s="124"/>
      <c r="K3" s="124"/>
      <c r="L3" s="124"/>
      <c r="M3" s="124"/>
      <c r="N3" s="124"/>
      <c r="O3" s="124"/>
      <c r="P3" s="124"/>
      <c r="Q3" s="124"/>
      <c r="R3" s="124"/>
      <c r="S3" s="124"/>
      <c r="T3" s="124"/>
      <c r="U3" s="124"/>
      <c r="V3" s="124"/>
      <c r="W3" s="124"/>
      <c r="X3" s="124"/>
      <c r="Y3" s="278"/>
      <c r="Z3" s="278"/>
      <c r="AA3" s="278"/>
      <c r="AB3" s="278"/>
      <c r="AC3" s="278"/>
      <c r="AD3" s="278"/>
      <c r="AE3" s="278"/>
      <c r="AF3" s="278"/>
      <c r="AG3" s="278"/>
      <c r="AH3" s="278"/>
      <c r="AI3" s="278"/>
    </row>
    <row r="4" spans="2:35" ht="15" customHeight="1" x14ac:dyDescent="0.25">
      <c r="B4" s="924" t="s">
        <v>79</v>
      </c>
      <c r="C4" s="932"/>
      <c r="D4" s="932"/>
      <c r="E4" s="932"/>
      <c r="G4" s="124"/>
      <c r="H4" s="124"/>
      <c r="I4" s="124"/>
      <c r="J4" s="124"/>
      <c r="K4" s="124"/>
      <c r="L4" s="124"/>
      <c r="M4" s="124"/>
      <c r="N4" s="124"/>
      <c r="O4" s="124"/>
      <c r="P4" s="124"/>
      <c r="Q4" s="124"/>
      <c r="R4" s="124"/>
      <c r="S4" s="124"/>
      <c r="T4" s="124"/>
      <c r="U4" s="124"/>
      <c r="V4" s="124"/>
      <c r="W4" s="124"/>
      <c r="X4" s="124"/>
      <c r="Y4" s="278"/>
      <c r="Z4" s="278"/>
      <c r="AA4" s="278"/>
      <c r="AB4" s="278"/>
      <c r="AC4" s="278"/>
      <c r="AD4" s="278"/>
      <c r="AE4" s="278"/>
      <c r="AF4" s="278"/>
      <c r="AG4" s="278"/>
      <c r="AH4" s="278"/>
      <c r="AI4" s="278"/>
    </row>
    <row r="5" spans="2:35" ht="15" customHeight="1" x14ac:dyDescent="0.25">
      <c r="B5" s="400"/>
      <c r="C5" s="400"/>
      <c r="D5" s="400"/>
      <c r="E5" s="400"/>
      <c r="G5" s="124"/>
      <c r="H5" s="124"/>
      <c r="I5" s="124"/>
      <c r="J5" s="124"/>
      <c r="K5" s="124"/>
      <c r="L5" s="124"/>
      <c r="M5" s="124"/>
      <c r="N5" s="124"/>
      <c r="O5" s="124"/>
      <c r="P5" s="124"/>
      <c r="Q5" s="124"/>
      <c r="R5" s="124"/>
      <c r="S5" s="124"/>
      <c r="T5" s="124"/>
      <c r="U5" s="124"/>
      <c r="V5" s="124"/>
      <c r="W5" s="124"/>
      <c r="X5" s="124"/>
      <c r="Y5" s="278"/>
      <c r="Z5" s="278"/>
      <c r="AA5" s="278"/>
      <c r="AB5" s="278"/>
      <c r="AC5" s="278"/>
      <c r="AD5" s="278"/>
      <c r="AE5" s="278"/>
      <c r="AF5" s="278"/>
      <c r="AG5" s="278"/>
      <c r="AH5" s="278"/>
      <c r="AI5" s="278"/>
    </row>
    <row r="6" spans="2:35" ht="15" customHeight="1" x14ac:dyDescent="0.25">
      <c r="B6" s="924" t="s">
        <v>87</v>
      </c>
      <c r="C6" s="932"/>
      <c r="D6" s="932"/>
      <c r="E6" s="932"/>
      <c r="G6" s="124"/>
      <c r="H6" s="124"/>
      <c r="I6" s="124"/>
      <c r="J6" s="124"/>
      <c r="K6" s="124"/>
      <c r="L6" s="124"/>
      <c r="M6" s="124"/>
      <c r="N6" s="124"/>
      <c r="O6" s="124"/>
      <c r="P6" s="124"/>
      <c r="Q6" s="124"/>
      <c r="R6" s="124"/>
      <c r="S6" s="124"/>
      <c r="T6" s="124"/>
      <c r="U6" s="124"/>
      <c r="V6" s="124"/>
      <c r="W6" s="124"/>
      <c r="X6" s="124"/>
      <c r="Y6" s="278"/>
      <c r="Z6" s="278"/>
      <c r="AA6" s="278"/>
      <c r="AB6" s="278"/>
      <c r="AC6" s="278"/>
      <c r="AD6" s="278"/>
      <c r="AE6" s="278"/>
      <c r="AF6" s="278"/>
      <c r="AG6" s="278"/>
      <c r="AH6" s="278"/>
      <c r="AI6" s="278"/>
    </row>
    <row r="7" spans="2:35" ht="15" customHeight="1" x14ac:dyDescent="0.25">
      <c r="B7" s="400"/>
      <c r="C7" s="400"/>
      <c r="D7" s="400"/>
      <c r="E7" s="400"/>
      <c r="G7" s="798" t="s">
        <v>1676</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c r="AI7" s="278"/>
    </row>
    <row r="8" spans="2:35" ht="15" customHeight="1" x14ac:dyDescent="0.25">
      <c r="B8" s="924" t="s">
        <v>94</v>
      </c>
      <c r="C8" s="932"/>
      <c r="D8" s="932"/>
      <c r="E8" s="932"/>
      <c r="G8" s="124"/>
      <c r="H8" s="124"/>
      <c r="I8" s="124"/>
      <c r="J8" s="124"/>
      <c r="K8" s="124"/>
      <c r="L8" s="124"/>
      <c r="M8" s="124"/>
      <c r="N8" s="124"/>
      <c r="O8" s="124"/>
      <c r="P8" s="124"/>
      <c r="Q8" s="124"/>
      <c r="R8" s="124"/>
      <c r="S8" s="124"/>
      <c r="T8" s="124"/>
      <c r="U8" s="124"/>
      <c r="V8" s="124"/>
      <c r="W8" s="124"/>
      <c r="X8" s="124"/>
      <c r="Y8" s="278"/>
      <c r="Z8" s="278"/>
      <c r="AA8" s="278"/>
      <c r="AB8" s="278"/>
      <c r="AC8" s="278"/>
      <c r="AD8" s="278"/>
      <c r="AE8" s="278"/>
      <c r="AF8" s="278"/>
      <c r="AG8" s="278"/>
      <c r="AH8" s="278"/>
      <c r="AI8" s="278"/>
    </row>
    <row r="9" spans="2:35" ht="15" customHeight="1" x14ac:dyDescent="0.25">
      <c r="B9" s="400"/>
      <c r="C9" s="400"/>
      <c r="D9" s="400"/>
      <c r="E9" s="400"/>
      <c r="G9" s="803" t="str">
        <f>"Penjualan "&amp;'MAIN LEVEL'!J19</f>
        <v>Penjualan Ekspor</v>
      </c>
      <c r="H9" s="789"/>
      <c r="I9" s="789"/>
      <c r="J9" s="789"/>
      <c r="K9" s="789"/>
      <c r="L9" s="789"/>
      <c r="M9" s="789"/>
      <c r="N9" s="789"/>
      <c r="O9" s="789"/>
      <c r="P9" s="789"/>
      <c r="Q9" s="789"/>
      <c r="R9" s="789"/>
      <c r="S9" s="789"/>
      <c r="T9" s="790"/>
      <c r="U9" s="279" t="s">
        <v>796</v>
      </c>
      <c r="V9" s="280"/>
      <c r="W9" s="280"/>
      <c r="X9" s="280"/>
      <c r="Y9" s="280"/>
      <c r="Z9" s="280" t="s">
        <v>1678</v>
      </c>
      <c r="AA9" s="182" t="e">
        <f>NAMA_WP</f>
        <v>#N/A</v>
      </c>
      <c r="AB9" s="281"/>
      <c r="AC9" s="281"/>
      <c r="AD9" s="281"/>
      <c r="AE9" s="281"/>
      <c r="AF9" s="281"/>
      <c r="AG9" s="281"/>
      <c r="AH9" s="282"/>
      <c r="AI9" s="278"/>
    </row>
    <row r="10" spans="2:35" ht="15" customHeight="1" x14ac:dyDescent="0.25">
      <c r="B10" s="924" t="s">
        <v>101</v>
      </c>
      <c r="C10" s="932"/>
      <c r="D10" s="932"/>
      <c r="E10" s="932"/>
      <c r="G10" s="804"/>
      <c r="H10" s="792"/>
      <c r="I10" s="792"/>
      <c r="J10" s="792"/>
      <c r="K10" s="792"/>
      <c r="L10" s="792"/>
      <c r="M10" s="792"/>
      <c r="N10" s="792"/>
      <c r="O10" s="792"/>
      <c r="P10" s="792"/>
      <c r="Q10" s="792"/>
      <c r="R10" s="792"/>
      <c r="S10" s="792"/>
      <c r="T10" s="805"/>
      <c r="U10" s="283" t="s">
        <v>1401</v>
      </c>
      <c r="V10" s="124"/>
      <c r="W10" s="124"/>
      <c r="X10" s="124"/>
      <c r="Y10" s="124"/>
      <c r="Z10" s="124" t="s">
        <v>1678</v>
      </c>
      <c r="AA10" s="124" t="e">
        <f>NPWP</f>
        <v>#N/A</v>
      </c>
      <c r="AB10" s="278"/>
      <c r="AC10" s="278"/>
      <c r="AD10" s="278"/>
      <c r="AE10" s="278"/>
      <c r="AF10" s="278"/>
      <c r="AG10" s="278"/>
      <c r="AH10" s="284"/>
      <c r="AI10" s="278"/>
    </row>
    <row r="11" spans="2:35" ht="15" customHeight="1" x14ac:dyDescent="0.25">
      <c r="G11" s="806"/>
      <c r="H11" s="794"/>
      <c r="I11" s="794"/>
      <c r="J11" s="794"/>
      <c r="K11" s="794"/>
      <c r="L11" s="794"/>
      <c r="M11" s="794"/>
      <c r="N11" s="794"/>
      <c r="O11" s="794"/>
      <c r="P11" s="794"/>
      <c r="Q11" s="794"/>
      <c r="R11" s="794"/>
      <c r="S11" s="794"/>
      <c r="T11" s="807"/>
      <c r="U11" s="285" t="s">
        <v>1679</v>
      </c>
      <c r="V11" s="190"/>
      <c r="W11" s="190"/>
      <c r="X11" s="190"/>
      <c r="Y11" s="190"/>
      <c r="Z11" s="190" t="s">
        <v>1678</v>
      </c>
      <c r="AA11" s="190" t="e">
        <f>ID_MS_TH_PJK</f>
        <v>#N/A</v>
      </c>
      <c r="AB11" s="286"/>
      <c r="AC11" s="286"/>
      <c r="AD11" s="286"/>
      <c r="AE11" s="286"/>
      <c r="AF11" s="286"/>
      <c r="AG11" s="286"/>
      <c r="AH11" s="287"/>
      <c r="AI11" s="278"/>
    </row>
    <row r="12" spans="2:35" ht="15" customHeight="1" x14ac:dyDescent="0.25">
      <c r="B12" s="924" t="s">
        <v>106</v>
      </c>
      <c r="C12" s="932"/>
      <c r="D12" s="932"/>
      <c r="E12" s="932"/>
      <c r="G12" s="124"/>
      <c r="H12" s="124"/>
      <c r="I12" s="124"/>
      <c r="J12" s="124"/>
      <c r="K12" s="124"/>
      <c r="L12" s="124"/>
      <c r="M12" s="124"/>
      <c r="N12" s="124"/>
      <c r="O12" s="124"/>
      <c r="P12" s="124"/>
      <c r="Q12" s="124"/>
      <c r="R12" s="124"/>
      <c r="S12" s="124"/>
      <c r="T12" s="124"/>
      <c r="U12" s="124"/>
      <c r="V12" s="124"/>
      <c r="W12" s="124"/>
      <c r="X12" s="124"/>
      <c r="Y12" s="278"/>
      <c r="Z12" s="278"/>
      <c r="AA12" s="278"/>
      <c r="AB12" s="278"/>
      <c r="AC12" s="278"/>
      <c r="AD12" s="278"/>
      <c r="AE12" s="278"/>
      <c r="AF12" s="278"/>
      <c r="AG12" s="278"/>
      <c r="AH12" s="278"/>
      <c r="AI12" s="278"/>
    </row>
    <row r="13" spans="2:35" ht="15" customHeight="1" x14ac:dyDescent="0.25">
      <c r="B13" s="927" t="str">
        <f>HYPERLINK("#'"&amp;'EWS DIRECTORY'!$J$28&amp;"'!A1",'EWS DIRECTORY'!$J$28)</f>
        <v>B-2</v>
      </c>
      <c r="C13" s="932"/>
      <c r="D13" s="932"/>
      <c r="E13" s="932"/>
      <c r="G13" s="928" t="str">
        <f>"Pengujian yang telah dilakukan atas pos "&amp;G9&amp;" dapat disimpulkan:"</f>
        <v>Pengujian yang telah dilakukan atas pos Penjualan Ekspor dapat disimpulkan:</v>
      </c>
      <c r="H13" s="792"/>
      <c r="I13" s="792"/>
      <c r="J13" s="792"/>
      <c r="K13" s="792"/>
      <c r="L13" s="792"/>
      <c r="M13" s="792"/>
      <c r="N13" s="792"/>
      <c r="O13" s="792"/>
      <c r="P13" s="792"/>
      <c r="Q13" s="792"/>
      <c r="R13" s="792"/>
      <c r="S13" s="792"/>
      <c r="T13" s="792"/>
      <c r="U13" s="792"/>
      <c r="V13" s="792"/>
      <c r="W13" s="792"/>
      <c r="X13" s="792"/>
      <c r="Y13" s="792"/>
      <c r="Z13" s="792"/>
      <c r="AA13" s="792"/>
      <c r="AB13" s="792"/>
      <c r="AC13" s="792"/>
      <c r="AD13" s="792"/>
      <c r="AE13" s="792"/>
      <c r="AF13" s="792"/>
      <c r="AG13" s="792"/>
      <c r="AH13" s="792"/>
      <c r="AI13" s="278"/>
    </row>
    <row r="14" spans="2:35" ht="15" customHeight="1" x14ac:dyDescent="0.25">
      <c r="B14" s="929" t="str">
        <f>HYPERLINK("#'"&amp;'EWS DIRECTORY'!$J$29&amp;"'!A1",'EWS DIRECTORY'!$J$29)</f>
        <v>B-2-1</v>
      </c>
      <c r="C14" s="932"/>
      <c r="D14" s="932"/>
      <c r="E14" s="932"/>
      <c r="G14" s="124"/>
      <c r="H14" s="124"/>
      <c r="I14" s="124"/>
      <c r="J14" s="124"/>
      <c r="K14" s="124"/>
      <c r="L14" s="124"/>
      <c r="M14" s="124"/>
      <c r="N14" s="124"/>
      <c r="O14" s="124"/>
      <c r="P14" s="124"/>
      <c r="Q14" s="124"/>
      <c r="R14" s="124"/>
      <c r="S14" s="124"/>
      <c r="T14" s="124"/>
      <c r="U14" s="124"/>
      <c r="V14" s="124"/>
      <c r="W14" s="124"/>
      <c r="X14" s="124"/>
      <c r="Y14" s="278"/>
      <c r="Z14" s="278"/>
      <c r="AA14" s="278"/>
      <c r="AB14" s="278"/>
      <c r="AC14" s="278"/>
      <c r="AD14" s="278"/>
      <c r="AE14" s="278"/>
      <c r="AF14" s="278"/>
      <c r="AG14" s="278"/>
      <c r="AH14" s="278"/>
      <c r="AI14" s="278"/>
    </row>
    <row r="15" spans="2:35" ht="15" customHeight="1" x14ac:dyDescent="0.25">
      <c r="B15" s="1132" t="str">
        <f>HYPERLINK("#'"&amp;'EWS DIRECTORY'!$J$30&amp;"'!A1",'EWS DIRECTORY'!$J$30)</f>
        <v>B-2-1-1</v>
      </c>
      <c r="C15" s="932"/>
      <c r="D15" s="932"/>
      <c r="E15" s="932"/>
      <c r="G15" s="124"/>
      <c r="H15" s="124" t="str">
        <f>"Jumlah "&amp;G9&amp;" menurut petugas :"</f>
        <v>Jumlah Penjualan Ekspor menurut petugas :</v>
      </c>
      <c r="I15" s="124"/>
      <c r="J15" s="124"/>
      <c r="K15" s="124"/>
      <c r="L15" s="124"/>
      <c r="M15" s="124"/>
      <c r="N15" s="124"/>
      <c r="O15" s="124"/>
      <c r="P15" s="124"/>
      <c r="Q15" s="124"/>
      <c r="R15" s="124"/>
      <c r="S15" s="124"/>
      <c r="T15" s="124"/>
      <c r="U15" s="124"/>
      <c r="V15" s="124"/>
      <c r="W15" s="124"/>
      <c r="X15" s="124"/>
      <c r="Y15" s="278"/>
      <c r="Z15" s="278"/>
      <c r="AA15" s="278"/>
      <c r="AB15" s="278"/>
      <c r="AC15" s="278"/>
      <c r="AD15" s="278"/>
      <c r="AE15" s="278"/>
      <c r="AF15" s="278"/>
      <c r="AG15" s="278"/>
      <c r="AH15" s="278"/>
      <c r="AI15" s="278"/>
    </row>
    <row r="16" spans="2:35" ht="15" customHeight="1" x14ac:dyDescent="0.25">
      <c r="B16" s="1132" t="str">
        <f>HYPERLINK("#'"&amp;'EWS DIRECTORY'!$J$31&amp;"'!A1",'EWS DIRECTORY'!$J$31)</f>
        <v>B-2-1-2</v>
      </c>
      <c r="C16" s="932"/>
      <c r="D16" s="932"/>
      <c r="E16" s="932"/>
      <c r="G16" s="82" t="s">
        <v>1445</v>
      </c>
      <c r="H16" s="930" t="s">
        <v>1707</v>
      </c>
      <c r="I16" s="764"/>
      <c r="J16" s="764"/>
      <c r="K16" s="764"/>
      <c r="L16" s="764"/>
      <c r="M16" s="764"/>
      <c r="N16" s="764"/>
      <c r="O16" s="764"/>
      <c r="P16" s="764"/>
      <c r="Q16" s="764"/>
      <c r="R16" s="764"/>
      <c r="S16" s="937" t="s">
        <v>1767</v>
      </c>
      <c r="T16" s="765"/>
      <c r="U16" s="934" t="s">
        <v>1768</v>
      </c>
      <c r="V16" s="764"/>
      <c r="W16" s="764"/>
      <c r="X16" s="764"/>
      <c r="Y16" s="764"/>
      <c r="Z16" s="764"/>
      <c r="AA16" s="765"/>
      <c r="AB16" s="278"/>
      <c r="AC16" s="278"/>
      <c r="AD16" s="278"/>
      <c r="AE16" s="278"/>
      <c r="AF16" s="278"/>
      <c r="AG16" s="278"/>
      <c r="AH16" s="278"/>
      <c r="AI16" s="278"/>
    </row>
    <row r="17" spans="2:35" ht="15" customHeight="1" x14ac:dyDescent="0.25">
      <c r="B17" s="1132" t="str">
        <f>HYPERLINK("#'"&amp;'EWS DIRECTORY'!$J$36&amp;"'!A1",'EWS DIRECTORY'!$J$36)</f>
        <v>B-2-1-3</v>
      </c>
      <c r="C17" s="932"/>
      <c r="D17" s="932"/>
      <c r="E17" s="932"/>
      <c r="G17" s="83">
        <v>1</v>
      </c>
      <c r="H17" s="926" t="e">
        <f>MASTER!N5</f>
        <v>#N/A</v>
      </c>
      <c r="I17" s="824"/>
      <c r="J17" s="824"/>
      <c r="K17" s="824"/>
      <c r="L17" s="824"/>
      <c r="M17" s="824"/>
      <c r="N17" s="824"/>
      <c r="O17" s="824"/>
      <c r="P17" s="824"/>
      <c r="Q17" s="824"/>
      <c r="R17" s="825"/>
      <c r="S17" s="936" t="s">
        <v>145</v>
      </c>
      <c r="T17" s="790"/>
      <c r="U17" s="923" t="str">
        <f>IF('B-2-1'!I43='B-2-1'!M18,'B-2-1'!AB18,
IF('B-2-1'!I43='B-2-1'!M20,'B-2-1'!AB20,
IF('B-2-1'!I43='B-2-1'!M22,'B-2-1'!AB22,
IF('B-2-1'!I43='B-2-1'!M24,'B-2-1'!AB24,
IF('B-2-1'!I43='B-2-1'!M26,'B-2-1'!AB26,
IF('B-2-1'!I43='B-2-1'!M28,'B-2-1'!AB28,
IF('B-2-1'!I43='B-2-1'!M30,'B-2-1'!AB30,
IF('B-2-1'!I43='B-2-1'!M28,'B-2-1'!AB32,"Tidak Ditemukan"))))))))</f>
        <v>Tidak Ditemukan</v>
      </c>
      <c r="V17" s="764"/>
      <c r="W17" s="764"/>
      <c r="X17" s="764"/>
      <c r="Y17" s="764"/>
      <c r="Z17" s="764"/>
      <c r="AA17" s="765"/>
      <c r="AB17" s="278"/>
      <c r="AC17" s="278"/>
      <c r="AD17" s="278"/>
      <c r="AE17" s="278"/>
      <c r="AF17" s="278"/>
      <c r="AG17" s="278"/>
      <c r="AH17" s="278"/>
      <c r="AI17" s="278"/>
    </row>
    <row r="18" spans="2:35" ht="15" customHeight="1" x14ac:dyDescent="0.25">
      <c r="B18" s="1132" t="str">
        <f>HYPERLINK("#'"&amp;'EWS DIRECTORY'!$J$37&amp;"'!A1",'EWS DIRECTORY'!$J$37)</f>
        <v>B-2-1-4</v>
      </c>
      <c r="C18" s="932"/>
      <c r="D18" s="932"/>
      <c r="E18" s="932"/>
      <c r="G18" s="83">
        <v>2</v>
      </c>
      <c r="H18" s="926" t="e">
        <f>MASTER!N6</f>
        <v>#N/A</v>
      </c>
      <c r="I18" s="824"/>
      <c r="J18" s="824"/>
      <c r="K18" s="824"/>
      <c r="L18" s="824"/>
      <c r="M18" s="824"/>
      <c r="N18" s="824"/>
      <c r="O18" s="824"/>
      <c r="P18" s="824"/>
      <c r="Q18" s="824"/>
      <c r="R18" s="825"/>
      <c r="S18" s="792"/>
      <c r="T18" s="805"/>
      <c r="U18" s="923" t="str">
        <f>IF('B-2-1'!I43='B-2-1'!M18,'B-2-1'!AG18,
IF('B-2-1'!I43='B-2-1'!M20,'B-2-1'!AG20,
IF('B-2-1'!I43='B-2-1'!M22,'B-2-1'!AG22,
IF('B-2-1'!I43='B-2-1'!M24,'B-2-1'!AG24,
IF('B-2-1'!I43='B-2-1'!M26,'B-2-1'!AG26,
IF('B-2-1'!I43='B-2-1'!M28,'B-2-1'!AG28,
IF('B-2-1'!I43='B-2-1'!M30,'B-2-1'!AG30,
IF('B-2-1'!I43='B-2-1'!M28,'B-2-1'!AG32,"Tidak Ditemukan"))))))))</f>
        <v>Tidak Ditemukan</v>
      </c>
      <c r="V18" s="764"/>
      <c r="W18" s="764"/>
      <c r="X18" s="764"/>
      <c r="Y18" s="764"/>
      <c r="Z18" s="764"/>
      <c r="AA18" s="765"/>
      <c r="AB18" s="278"/>
      <c r="AC18" s="278"/>
      <c r="AD18" s="278"/>
      <c r="AE18" s="278"/>
      <c r="AF18" s="278"/>
      <c r="AG18" s="278"/>
      <c r="AH18" s="278"/>
      <c r="AI18" s="278"/>
    </row>
    <row r="19" spans="2:35" ht="15" customHeight="1" x14ac:dyDescent="0.25">
      <c r="B19" s="1132" t="str">
        <f>HYPERLINK("#'"&amp;'EWS DIRECTORY'!$J$38&amp;"'!A1",'EWS DIRECTORY'!$J$38)</f>
        <v>B-2-1-5</v>
      </c>
      <c r="C19" s="932"/>
      <c r="D19" s="932"/>
      <c r="E19" s="932"/>
      <c r="G19" s="83">
        <v>3</v>
      </c>
      <c r="H19" s="926" t="e">
        <f>MASTER!N7</f>
        <v>#N/A</v>
      </c>
      <c r="I19" s="824"/>
      <c r="J19" s="824"/>
      <c r="K19" s="824"/>
      <c r="L19" s="824"/>
      <c r="M19" s="824"/>
      <c r="N19" s="824"/>
      <c r="O19" s="824"/>
      <c r="P19" s="824"/>
      <c r="Q19" s="824"/>
      <c r="R19" s="825"/>
      <c r="S19" s="792"/>
      <c r="T19" s="805"/>
      <c r="U19" s="923" t="str">
        <f>IF('B-2-1'!I43='B-2-1'!M18,'B-2-1'!AL18,
IF('B-2-1'!I43='B-2-1'!M20,'B-2-1'!AL20,
IF('B-2-1'!I43='B-2-1'!M22,'B-2-1'!AL22,
IF('B-2-1'!I43='B-2-1'!M24,'B-2-1'!AL24,
IF('B-2-1'!I43='B-2-1'!M26,'B-2-1'!AL26,
IF('B-2-1'!I43='B-2-1'!M28,'B-2-1'!AL28,
IF('B-2-1'!I43='B-2-1'!M30,'B-2-1'!AL30,
IF('B-2-1'!I43='B-2-1'!M28,'B-2-1'!AL32,"Tidak Ditemukan"))))))))</f>
        <v>Tidak Ditemukan</v>
      </c>
      <c r="V19" s="764"/>
      <c r="W19" s="764"/>
      <c r="X19" s="764"/>
      <c r="Y19" s="764"/>
      <c r="Z19" s="764"/>
      <c r="AA19" s="765"/>
      <c r="AB19" s="278"/>
      <c r="AC19" s="278"/>
      <c r="AD19" s="278"/>
      <c r="AE19" s="278"/>
      <c r="AF19" s="278"/>
      <c r="AG19" s="278"/>
      <c r="AH19" s="278"/>
      <c r="AI19" s="278"/>
    </row>
    <row r="20" spans="2:35" ht="15" customHeight="1" x14ac:dyDescent="0.25">
      <c r="B20" s="1132" t="str">
        <f>HYPERLINK("#'"&amp;'EWS DIRECTORY'!$J$39&amp;"'!A1",'EWS DIRECTORY'!$J$39)</f>
        <v>B-2-1-6</v>
      </c>
      <c r="C20" s="932"/>
      <c r="D20" s="932"/>
      <c r="E20" s="932"/>
      <c r="G20" s="83">
        <v>4</v>
      </c>
      <c r="H20" s="926" t="e">
        <f>MASTER!N8</f>
        <v>#N/A</v>
      </c>
      <c r="I20" s="824"/>
      <c r="J20" s="824"/>
      <c r="K20" s="824"/>
      <c r="L20" s="824"/>
      <c r="M20" s="824"/>
      <c r="N20" s="824"/>
      <c r="O20" s="824"/>
      <c r="P20" s="824"/>
      <c r="Q20" s="824"/>
      <c r="R20" s="825"/>
      <c r="S20" s="792"/>
      <c r="T20" s="805"/>
      <c r="U20" s="923" t="str">
        <f>IF('B-2-1'!I43='B-2-1'!M18,'B-2-1'!AQ18,
IF('B-2-1'!I43='B-2-1'!M20,'B-2-1'!AQ20,
IF('B-2-1'!I43='B-2-1'!M22,'B-2-1'!AQ22,
IF('B-2-1'!I43='B-2-1'!M24,'B-2-1'!AQ24,
IF('B-2-1'!I43='B-2-1'!M26,'B-2-1'!AQ26,
IF('B-2-1'!I43='B-2-1'!M28,'B-2-1'!AQ28,
IF('B-2-1'!I43='B-2-1'!M30,'B-2-1'!AQ30,
IF('B-2-1'!I43='B-2-1'!M28,'B-2-1'!AQ32,"Tidak Ditemukan"))))))))</f>
        <v>Tidak Ditemukan</v>
      </c>
      <c r="V20" s="764"/>
      <c r="W20" s="764"/>
      <c r="X20" s="764"/>
      <c r="Y20" s="764"/>
      <c r="Z20" s="764"/>
      <c r="AA20" s="765"/>
      <c r="AB20" s="278"/>
      <c r="AC20" s="278"/>
      <c r="AD20" s="278"/>
      <c r="AE20" s="278"/>
      <c r="AF20" s="278"/>
      <c r="AG20" s="278"/>
      <c r="AH20" s="278"/>
      <c r="AI20" s="278"/>
    </row>
    <row r="21" spans="2:35" ht="15" customHeight="1" x14ac:dyDescent="0.25">
      <c r="B21" s="1132" t="str">
        <f>HYPERLINK("#'"&amp;'EWS DIRECTORY'!$J$40&amp;"'!A1",'EWS DIRECTORY'!$J$40)</f>
        <v>B-2-1-7</v>
      </c>
      <c r="C21" s="932"/>
      <c r="D21" s="932"/>
      <c r="E21" s="932"/>
      <c r="G21" s="83">
        <v>5</v>
      </c>
      <c r="H21" s="926" t="e">
        <f>MASTER!N9</f>
        <v>#N/A</v>
      </c>
      <c r="I21" s="824"/>
      <c r="J21" s="824"/>
      <c r="K21" s="824"/>
      <c r="L21" s="824"/>
      <c r="M21" s="824"/>
      <c r="N21" s="824"/>
      <c r="O21" s="824"/>
      <c r="P21" s="824"/>
      <c r="Q21" s="824"/>
      <c r="R21" s="825"/>
      <c r="S21" s="792"/>
      <c r="T21" s="805"/>
      <c r="U21" s="923" t="str">
        <f>IF('B-2-1'!I43='B-2-1'!M18,'B-2-1'!AV18,
IF('B-2-1'!I43='B-2-1'!M20,'B-2-1'!AV20,
IF('B-2-1'!I43='B-2-1'!M22,'B-2-1'!AV22,
IF('B-2-1'!I43='B-2-1'!M24,'B-2-1'!AV24,
IF('B-2-1'!I43='B-2-1'!M26,'B-2-1'!AV26,
IF('B-2-1'!I43='B-2-1'!M28,'B-2-1'!AV28,
IF('B-2-1'!I43='B-2-1'!M30,'B-2-1'!AV30,
IF('B-2-1'!I43='B-2-1'!M28,'B-2-1'!AV32,"Tidak Ditemukan"))))))))</f>
        <v>Tidak Ditemukan</v>
      </c>
      <c r="V21" s="764"/>
      <c r="W21" s="764"/>
      <c r="X21" s="764"/>
      <c r="Y21" s="764"/>
      <c r="Z21" s="764"/>
      <c r="AA21" s="765"/>
      <c r="AB21" s="278"/>
      <c r="AC21" s="278"/>
      <c r="AD21" s="278"/>
      <c r="AE21" s="278"/>
      <c r="AF21" s="278"/>
      <c r="AG21" s="278"/>
      <c r="AH21" s="278"/>
      <c r="AI21" s="278"/>
    </row>
    <row r="22" spans="2:35" ht="15" customHeight="1" x14ac:dyDescent="0.25">
      <c r="B22" s="1132" t="str">
        <f>HYPERLINK("#'"&amp;'EWS DIRECTORY'!$J$41&amp;"'!A1",'EWS DIRECTORY'!$J$41)</f>
        <v>B-2-1-8</v>
      </c>
      <c r="C22" s="932"/>
      <c r="D22" s="932"/>
      <c r="E22" s="932"/>
      <c r="G22" s="83">
        <v>6</v>
      </c>
      <c r="H22" s="926" t="e">
        <f>MASTER!N10</f>
        <v>#N/A</v>
      </c>
      <c r="I22" s="824"/>
      <c r="J22" s="824"/>
      <c r="K22" s="824"/>
      <c r="L22" s="824"/>
      <c r="M22" s="824"/>
      <c r="N22" s="824"/>
      <c r="O22" s="824"/>
      <c r="P22" s="824"/>
      <c r="Q22" s="824"/>
      <c r="R22" s="825"/>
      <c r="S22" s="792"/>
      <c r="T22" s="805"/>
      <c r="U22" s="923" t="str">
        <f>IF('B-2-1'!I43='B-2-1'!M18,'B-2-1'!BA18,
IF('B-2-1'!I43='B-2-1'!M20,'B-2-1'!BA20,
IF('B-2-1'!I43='B-2-1'!M22,'B-2-1'!BA22,
IF('B-2-1'!I43='B-2-1'!M24,'B-2-1'!BA24,
IF('B-2-1'!I43='B-2-1'!M26,'B-2-1'!BA26,
IF('B-2-1'!I43='B-2-1'!M28,'B-2-1'!BA28,
IF('B-2-1'!I43='B-2-1'!M30,'B-2-1'!BA30,
IF('B-2-1'!I43='B-2-1'!M28,'B-2-1'!BA32,"Tidak Ditemukan"))))))))</f>
        <v>Tidak Ditemukan</v>
      </c>
      <c r="V22" s="764"/>
      <c r="W22" s="764"/>
      <c r="X22" s="764"/>
      <c r="Y22" s="764"/>
      <c r="Z22" s="764"/>
      <c r="AA22" s="765"/>
      <c r="AB22" s="278"/>
      <c r="AC22" s="278"/>
      <c r="AD22" s="278"/>
      <c r="AE22" s="278"/>
      <c r="AF22" s="278"/>
      <c r="AG22" s="278"/>
      <c r="AH22" s="278"/>
      <c r="AI22" s="278"/>
    </row>
    <row r="23" spans="2:35" ht="15" customHeight="1" x14ac:dyDescent="0.25">
      <c r="B23" s="1032"/>
      <c r="C23" s="932"/>
      <c r="D23" s="932"/>
      <c r="E23" s="932"/>
      <c r="G23" s="83">
        <v>7</v>
      </c>
      <c r="H23" s="926" t="e">
        <f>MASTER!N11</f>
        <v>#N/A</v>
      </c>
      <c r="I23" s="824"/>
      <c r="J23" s="824"/>
      <c r="K23" s="824"/>
      <c r="L23" s="824"/>
      <c r="M23" s="824"/>
      <c r="N23" s="824"/>
      <c r="O23" s="824"/>
      <c r="P23" s="824"/>
      <c r="Q23" s="824"/>
      <c r="R23" s="825"/>
      <c r="S23" s="792"/>
      <c r="T23" s="805"/>
      <c r="U23" s="923" t="str">
        <f>IF('B-2-1'!I43='B-2-1'!M18,'B-2-1'!BF18,
IF('B-2-1'!I43='B-2-1'!M20,'B-2-1'!BF20,
IF('B-2-1'!I43='B-2-1'!M22,'B-2-1'!BF22,
IF('B-2-1'!I43='B-2-1'!M24,'B-2-1'!BF24,
IF('B-2-1'!I43='B-2-1'!M26,'B-2-1'!BF26,
IF('B-2-1'!I43='B-2-1'!M28,'B-2-1'!BF28,
IF('B-2-1'!I43='B-2-1'!M30,'B-2-1'!BF30,
IF('B-2-1'!I43='B-2-1'!M28,'B-2-1'!BF32,"Tidak Ditemukan"))))))))</f>
        <v>Tidak Ditemukan</v>
      </c>
      <c r="V23" s="764"/>
      <c r="W23" s="764"/>
      <c r="X23" s="764"/>
      <c r="Y23" s="764"/>
      <c r="Z23" s="764"/>
      <c r="AA23" s="765"/>
      <c r="AB23" s="278"/>
      <c r="AC23" s="278"/>
      <c r="AD23" s="278"/>
      <c r="AE23" s="278"/>
      <c r="AF23" s="278"/>
      <c r="AG23" s="278"/>
      <c r="AH23" s="278"/>
      <c r="AI23" s="278"/>
    </row>
    <row r="24" spans="2:35" ht="15" customHeight="1" x14ac:dyDescent="0.25">
      <c r="B24" s="1032"/>
      <c r="C24" s="932"/>
      <c r="D24" s="932"/>
      <c r="E24" s="932"/>
      <c r="G24" s="83">
        <v>8</v>
      </c>
      <c r="H24" s="926" t="e">
        <f>MASTER!N12</f>
        <v>#N/A</v>
      </c>
      <c r="I24" s="824"/>
      <c r="J24" s="824"/>
      <c r="K24" s="824"/>
      <c r="L24" s="824"/>
      <c r="M24" s="824"/>
      <c r="N24" s="824"/>
      <c r="O24" s="824"/>
      <c r="P24" s="824"/>
      <c r="Q24" s="824"/>
      <c r="R24" s="825"/>
      <c r="S24" s="792"/>
      <c r="T24" s="805"/>
      <c r="U24" s="923" t="str">
        <f>IF('B-2-1'!I43='B-2-1'!M18,'B-2-1'!BK18,
IF('B-2-1'!I43='B-2-1'!M20,'B-2-1'!BK20,
IF('B-2-1'!I43='B-2-1'!M22,'B-2-1'!BK22,
IF('B-2-1'!I43='B-2-1'!M24,'B-2-1'!BK24,
IF('B-2-1'!I43='B-2-1'!M26,'B-2-1'!BK26,
IF('B-2-1'!I43='B-2-1'!M28,'B-2-1'!BK28,
IF('B-2-1'!I43='B-2-1'!M30,'B-2-1'!BK30,
IF('B-2-1'!I43='B-2-1'!M28,'B-2-1'!BK32,"Tidak Ditemukan"))))))))</f>
        <v>Tidak Ditemukan</v>
      </c>
      <c r="V24" s="764"/>
      <c r="W24" s="764"/>
      <c r="X24" s="764"/>
      <c r="Y24" s="764"/>
      <c r="Z24" s="764"/>
      <c r="AA24" s="765"/>
      <c r="AB24" s="278"/>
      <c r="AC24" s="278"/>
      <c r="AD24" s="278"/>
      <c r="AE24" s="278"/>
      <c r="AF24" s="278"/>
      <c r="AG24" s="278"/>
      <c r="AH24" s="278"/>
      <c r="AI24" s="278"/>
    </row>
    <row r="25" spans="2:35" ht="15" customHeight="1" x14ac:dyDescent="0.25">
      <c r="B25" s="1032"/>
      <c r="C25" s="932"/>
      <c r="D25" s="932"/>
      <c r="E25" s="932"/>
      <c r="G25" s="83">
        <v>9</v>
      </c>
      <c r="H25" s="926" t="e">
        <f>MASTER!N13</f>
        <v>#N/A</v>
      </c>
      <c r="I25" s="824"/>
      <c r="J25" s="824"/>
      <c r="K25" s="824"/>
      <c r="L25" s="824"/>
      <c r="M25" s="824"/>
      <c r="N25" s="824"/>
      <c r="O25" s="824"/>
      <c r="P25" s="824"/>
      <c r="Q25" s="824"/>
      <c r="R25" s="825"/>
      <c r="S25" s="792"/>
      <c r="T25" s="805"/>
      <c r="U25" s="923" t="str">
        <f>IF('B-2-1'!I43='B-2-1'!M18,'B-2-1'!BP18,
IF('B-2-1'!I43='B-2-1'!M20,'B-2-1'!BP20,
IF('B-2-1'!I43='B-2-1'!M22,'B-2-1'!BP22,
IF('B-2-1'!I43='B-2-1'!M24,'B-2-1'!BP24,
IF('B-2-1'!I43='B-2-1'!M26,'B-2-1'!BP26,
IF('B-2-1'!I43='B-2-1'!M28,'B-2-1'!BP28,
IF('B-2-1'!I43='B-2-1'!M30,'B-2-1'!BP30,
IF('B-2-1'!I43='B-2-1'!M28,'B-2-1'!BP32,"Tidak Ditemukan"))))))))</f>
        <v>Tidak Ditemukan</v>
      </c>
      <c r="V25" s="764"/>
      <c r="W25" s="764"/>
      <c r="X25" s="764"/>
      <c r="Y25" s="764"/>
      <c r="Z25" s="764"/>
      <c r="AA25" s="765"/>
      <c r="AB25" s="278"/>
      <c r="AC25" s="278"/>
      <c r="AD25" s="278"/>
      <c r="AE25" s="278"/>
      <c r="AF25" s="278"/>
      <c r="AG25" s="278"/>
      <c r="AH25" s="278"/>
      <c r="AI25" s="278"/>
    </row>
    <row r="26" spans="2:35" ht="15" customHeight="1" x14ac:dyDescent="0.25">
      <c r="B26" s="1032"/>
      <c r="C26" s="932"/>
      <c r="D26" s="932"/>
      <c r="E26" s="932"/>
      <c r="G26" s="83">
        <v>10</v>
      </c>
      <c r="H26" s="926" t="e">
        <f>MASTER!N14</f>
        <v>#N/A</v>
      </c>
      <c r="I26" s="824"/>
      <c r="J26" s="824"/>
      <c r="K26" s="824"/>
      <c r="L26" s="824"/>
      <c r="M26" s="824"/>
      <c r="N26" s="824"/>
      <c r="O26" s="824"/>
      <c r="P26" s="824"/>
      <c r="Q26" s="824"/>
      <c r="R26" s="825"/>
      <c r="S26" s="792"/>
      <c r="T26" s="805"/>
      <c r="U26" s="923" t="str">
        <f>IF('B-2-1'!I43='B-2-1'!M18,'B-2-1'!BU18,
IF('B-2-1'!I43='B-2-1'!M20,'B-2-1'!BU20,
IF('B-2-1'!I43='B-2-1'!M22,'B-2-1'!BU22,
IF('B-2-1'!I43='B-2-1'!M24,'B-2-1'!BU24,
IF('B-2-1'!I43='B-2-1'!M26,'B-2-1'!BU26,
IF('B-2-1'!I43='B-2-1'!M28,'B-2-1'!BU28,
IF('B-2-1'!I43='B-2-1'!M30,'B-2-1'!BU30,
IF('B-2-1'!I43='B-2-1'!M28,'B-2-1'!BU32,"Tidak Ditemukan"))))))))</f>
        <v>Tidak Ditemukan</v>
      </c>
      <c r="V26" s="764"/>
      <c r="W26" s="764"/>
      <c r="X26" s="764"/>
      <c r="Y26" s="764"/>
      <c r="Z26" s="764"/>
      <c r="AA26" s="765"/>
      <c r="AB26" s="278"/>
      <c r="AC26" s="278"/>
      <c r="AD26" s="278"/>
      <c r="AE26" s="278"/>
      <c r="AF26" s="278"/>
      <c r="AG26" s="278"/>
      <c r="AH26" s="278"/>
      <c r="AI26" s="278"/>
    </row>
    <row r="27" spans="2:35" ht="15" customHeight="1" x14ac:dyDescent="0.25">
      <c r="B27" s="1032"/>
      <c r="C27" s="932"/>
      <c r="D27" s="932"/>
      <c r="E27" s="932"/>
      <c r="G27" s="83">
        <v>11</v>
      </c>
      <c r="H27" s="926" t="e">
        <f>MASTER!N15</f>
        <v>#N/A</v>
      </c>
      <c r="I27" s="824"/>
      <c r="J27" s="824"/>
      <c r="K27" s="824"/>
      <c r="L27" s="824"/>
      <c r="M27" s="824"/>
      <c r="N27" s="824"/>
      <c r="O27" s="824"/>
      <c r="P27" s="824"/>
      <c r="Q27" s="824"/>
      <c r="R27" s="825"/>
      <c r="S27" s="792"/>
      <c r="T27" s="805"/>
      <c r="U27" s="923" t="str">
        <f>IF('B-2-1'!I43='B-2-1'!M18,'B-2-1'!BZ18,
IF('B-2-1'!I43='B-2-1'!M20,'B-2-1'!BZ20,
IF('B-2-1'!I43='B-2-1'!M22,'B-2-1'!BZ22,
IF('B-2-1'!I43='B-2-1'!M24,'B-2-1'!BZ24,
IF('B-2-1'!I43='B-2-1'!M26,'B-2-1'!BZ26,
IF('B-2-1'!I43='B-2-1'!M28,'B-2-1'!BZ28,
IF('B-2-1'!I43='B-2-1'!M30,'B-2-1'!BZ30,
IF('B-2-1'!I43='B-2-1'!M28,'B-2-1'!BZ32,"Tidak Ditemukan"))))))))</f>
        <v>Tidak Ditemukan</v>
      </c>
      <c r="V27" s="764"/>
      <c r="W27" s="764"/>
      <c r="X27" s="764"/>
      <c r="Y27" s="764"/>
      <c r="Z27" s="764"/>
      <c r="AA27" s="765"/>
      <c r="AB27" s="278"/>
      <c r="AC27" s="278"/>
      <c r="AD27" s="278"/>
      <c r="AE27" s="278"/>
      <c r="AF27" s="278"/>
      <c r="AG27" s="278"/>
      <c r="AH27" s="278"/>
      <c r="AI27" s="278"/>
    </row>
    <row r="28" spans="2:35" ht="15" customHeight="1" x14ac:dyDescent="0.25">
      <c r="B28" s="1032"/>
      <c r="C28" s="932"/>
      <c r="D28" s="932"/>
      <c r="E28" s="932"/>
      <c r="G28" s="83">
        <v>12</v>
      </c>
      <c r="H28" s="926" t="e">
        <f>MASTER!N16</f>
        <v>#N/A</v>
      </c>
      <c r="I28" s="824"/>
      <c r="J28" s="824"/>
      <c r="K28" s="824"/>
      <c r="L28" s="824"/>
      <c r="M28" s="824"/>
      <c r="N28" s="824"/>
      <c r="O28" s="824"/>
      <c r="P28" s="824"/>
      <c r="Q28" s="824"/>
      <c r="R28" s="825"/>
      <c r="S28" s="792"/>
      <c r="T28" s="805"/>
      <c r="U28" s="923" t="str">
        <f>IF('B-2-1'!I43='B-2-1'!M18,'B-2-1'!CE18,
IF('B-2-1'!I43='B-2-1'!M20,'B-2-1'!CE20,
IF('B-2-1'!I43='B-2-1'!M22,'B-2-1'!CE22,
IF('B-2-1'!I43='B-2-1'!M24,'B-2-1'!CE24,
IF('B-2-1'!I43='B-2-1'!M26,'B-2-1'!CE26,
IF('B-2-1'!I43='B-2-1'!M28,'B-2-1'!CE28,
IF('B-2-1'!I43='B-2-1'!M30,'B-2-1'!CE30,
IF('B-2-1'!I43='B-2-1'!M28,'B-2-1'!CE32,"Tidak Ditemukan"))))))))</f>
        <v>Tidak Ditemukan</v>
      </c>
      <c r="V28" s="764"/>
      <c r="W28" s="764"/>
      <c r="X28" s="764"/>
      <c r="Y28" s="764"/>
      <c r="Z28" s="764"/>
      <c r="AA28" s="765"/>
      <c r="AB28" s="278"/>
      <c r="AC28" s="278"/>
      <c r="AD28" s="278"/>
      <c r="AE28" s="278"/>
      <c r="AF28" s="278"/>
      <c r="AG28" s="278"/>
      <c r="AH28" s="278"/>
      <c r="AI28" s="278"/>
    </row>
    <row r="29" spans="2:35" ht="15" customHeight="1" x14ac:dyDescent="0.25">
      <c r="G29" s="132"/>
      <c r="H29" s="933" t="s">
        <v>1769</v>
      </c>
      <c r="I29" s="824"/>
      <c r="J29" s="824"/>
      <c r="K29" s="824"/>
      <c r="L29" s="824"/>
      <c r="M29" s="824"/>
      <c r="N29" s="824"/>
      <c r="O29" s="824"/>
      <c r="P29" s="824"/>
      <c r="Q29" s="824"/>
      <c r="R29" s="825"/>
      <c r="S29" s="794"/>
      <c r="T29" s="807"/>
      <c r="U29" s="923" t="str">
        <f>IF('B-2-1'!I43='B-2-1'!M18,'B-2-1'!CJ18,
IF('B-2-1'!I43='B-2-1'!M20,'B-2-1'!CJ20,
IF('B-2-1'!I43='B-2-1'!M22,'B-2-1'!CJ22,
IF('B-2-1'!I43='B-2-1'!M24,'B-2-1'!CJ24,
IF('B-2-1'!I43='B-2-1'!M26,'B-2-1'!CJ26,
IF('B-2-1'!I43='B-2-1'!M28,'B-2-1'!CJ28,
IF('B-2-1'!I43='B-2-1'!M30,'B-2-1'!CJ30,
IF('B-2-1'!I43='B-2-1'!M28,'B-2-1'!CJ32,"Tidak Ditemukan"))))))))</f>
        <v>Tidak Ditemukan</v>
      </c>
      <c r="V29" s="764"/>
      <c r="W29" s="764"/>
      <c r="X29" s="764"/>
      <c r="Y29" s="764"/>
      <c r="Z29" s="764"/>
      <c r="AA29" s="765"/>
      <c r="AB29" s="278"/>
      <c r="AC29" s="278"/>
      <c r="AD29" s="278"/>
      <c r="AE29" s="278"/>
      <c r="AF29" s="278"/>
      <c r="AG29" s="278"/>
      <c r="AH29" s="278"/>
      <c r="AI29" s="278"/>
    </row>
    <row r="30" spans="2:35" ht="15" customHeight="1" x14ac:dyDescent="0.25">
      <c r="B30" s="1032"/>
      <c r="C30" s="932"/>
      <c r="D30" s="932"/>
      <c r="E30" s="932"/>
      <c r="G30" s="125"/>
      <c r="H30" s="938" t="s">
        <v>1770</v>
      </c>
      <c r="I30" s="824"/>
      <c r="J30" s="824"/>
      <c r="K30" s="824"/>
      <c r="L30" s="824"/>
      <c r="M30" s="824"/>
      <c r="N30" s="824"/>
      <c r="O30" s="824"/>
      <c r="P30" s="824"/>
      <c r="Q30" s="824"/>
      <c r="R30" s="825"/>
      <c r="S30" s="935"/>
      <c r="T30" s="765"/>
      <c r="U30" s="923">
        <f>IF(ISNUMBER(U29),IF(U29&gt;0,U29,SUM(U17:U28)),0)</f>
        <v>0</v>
      </c>
      <c r="V30" s="764"/>
      <c r="W30" s="764"/>
      <c r="X30" s="764"/>
      <c r="Y30" s="764"/>
      <c r="Z30" s="764"/>
      <c r="AA30" s="765"/>
      <c r="AB30" s="278"/>
      <c r="AC30" s="278"/>
      <c r="AD30" s="278"/>
      <c r="AE30" s="278"/>
      <c r="AF30" s="278"/>
      <c r="AG30" s="278"/>
      <c r="AH30" s="278"/>
      <c r="AI30" s="278"/>
    </row>
    <row r="31" spans="2:35" ht="15" customHeight="1" x14ac:dyDescent="0.25">
      <c r="G31" s="124"/>
      <c r="H31" s="124"/>
      <c r="I31" s="124"/>
      <c r="J31" s="300"/>
      <c r="K31" s="300"/>
      <c r="L31" s="300"/>
      <c r="M31" s="300"/>
      <c r="N31" s="300"/>
      <c r="O31" s="300"/>
      <c r="P31" s="300"/>
      <c r="Q31" s="300"/>
      <c r="R31" s="300"/>
      <c r="S31" s="300"/>
      <c r="T31" s="301"/>
      <c r="U31" s="515"/>
      <c r="V31" s="515"/>
      <c r="W31" s="515"/>
      <c r="X31" s="515"/>
      <c r="Y31" s="515"/>
      <c r="Z31" s="516"/>
      <c r="AA31" s="516"/>
      <c r="AB31" s="278"/>
      <c r="AC31" s="278"/>
      <c r="AD31" s="278"/>
      <c r="AE31" s="278"/>
      <c r="AF31" s="278"/>
      <c r="AG31" s="278"/>
      <c r="AH31" s="278"/>
      <c r="AI31" s="278"/>
    </row>
    <row r="32" spans="2:35" ht="15" customHeight="1" x14ac:dyDescent="0.25">
      <c r="B32" s="1032"/>
      <c r="C32" s="932"/>
      <c r="D32" s="932"/>
      <c r="E32" s="932"/>
      <c r="G32" s="124"/>
      <c r="H32" s="297" t="s">
        <v>1771</v>
      </c>
      <c r="I32" s="298"/>
      <c r="J32" s="299"/>
      <c r="K32" s="299"/>
      <c r="L32" s="299"/>
      <c r="M32" s="299"/>
      <c r="N32" s="299"/>
      <c r="O32" s="299"/>
      <c r="P32" s="299"/>
      <c r="Q32" s="299"/>
      <c r="R32" s="299"/>
      <c r="S32" s="299"/>
      <c r="T32" s="302"/>
      <c r="U32" s="923">
        <f>'MAIN LEVEL'!$AB$19</f>
        <v>0</v>
      </c>
      <c r="V32" s="764"/>
      <c r="W32" s="764"/>
      <c r="X32" s="764"/>
      <c r="Y32" s="764"/>
      <c r="Z32" s="764"/>
      <c r="AA32" s="765"/>
      <c r="AB32" s="278"/>
      <c r="AC32" s="278"/>
      <c r="AD32" s="278"/>
      <c r="AE32" s="278"/>
      <c r="AF32" s="278"/>
      <c r="AG32" s="278"/>
      <c r="AH32" s="278"/>
      <c r="AI32" s="278"/>
    </row>
    <row r="33" spans="2:35" ht="15" customHeight="1" x14ac:dyDescent="0.25">
      <c r="G33" s="124"/>
      <c r="H33" s="297" t="s">
        <v>1772</v>
      </c>
      <c r="I33" s="298"/>
      <c r="J33" s="299"/>
      <c r="K33" s="299"/>
      <c r="L33" s="299"/>
      <c r="M33" s="299"/>
      <c r="N33" s="299"/>
      <c r="O33" s="299"/>
      <c r="P33" s="299"/>
      <c r="Q33" s="299"/>
      <c r="R33" s="299"/>
      <c r="S33" s="299"/>
      <c r="T33" s="302"/>
      <c r="U33" s="923">
        <f>U30-U32</f>
        <v>0</v>
      </c>
      <c r="V33" s="764"/>
      <c r="W33" s="764"/>
      <c r="X33" s="764"/>
      <c r="Y33" s="764"/>
      <c r="Z33" s="764"/>
      <c r="AA33" s="765"/>
      <c r="AB33" s="278"/>
      <c r="AC33" s="278"/>
      <c r="AD33" s="278"/>
      <c r="AE33" s="278"/>
      <c r="AF33" s="278"/>
      <c r="AG33" s="278"/>
      <c r="AH33" s="278"/>
      <c r="AI33" s="278"/>
    </row>
    <row r="34" spans="2:35" ht="15" customHeight="1" x14ac:dyDescent="0.25">
      <c r="B34" s="1032"/>
      <c r="C34" s="932"/>
      <c r="D34" s="932"/>
      <c r="E34" s="932"/>
      <c r="G34" s="124"/>
      <c r="H34" s="124"/>
      <c r="I34" s="124"/>
      <c r="J34" s="124"/>
      <c r="K34" s="124"/>
      <c r="L34" s="124"/>
      <c r="M34" s="124"/>
      <c r="N34" s="124"/>
      <c r="O34" s="124"/>
      <c r="P34" s="124"/>
      <c r="Q34" s="124"/>
      <c r="R34" s="124"/>
      <c r="S34" s="124"/>
      <c r="T34" s="124"/>
      <c r="U34" s="124"/>
      <c r="V34" s="124"/>
      <c r="W34" s="124"/>
      <c r="X34" s="124"/>
      <c r="Y34" s="278"/>
      <c r="Z34" s="278"/>
      <c r="AA34" s="278"/>
      <c r="AB34" s="278"/>
      <c r="AC34" s="278"/>
      <c r="AD34" s="278"/>
      <c r="AE34" s="278"/>
      <c r="AF34" s="278"/>
      <c r="AG34" s="278"/>
      <c r="AH34" s="278"/>
      <c r="AI34" s="278"/>
    </row>
    <row r="35" spans="2:35" ht="15" customHeight="1" x14ac:dyDescent="0.25">
      <c r="G35" s="278"/>
      <c r="H35" s="278"/>
      <c r="I35" s="278"/>
      <c r="J35" s="278"/>
      <c r="K35" s="278"/>
      <c r="L35" s="278"/>
      <c r="M35" s="278"/>
      <c r="N35" s="278"/>
      <c r="O35" s="278"/>
      <c r="P35" s="278"/>
      <c r="Q35" s="278"/>
      <c r="R35" s="278"/>
      <c r="S35" s="278"/>
      <c r="T35" s="278"/>
      <c r="U35" s="278"/>
      <c r="V35" s="278"/>
      <c r="W35" s="278"/>
      <c r="X35" s="278"/>
      <c r="Y35" s="278"/>
      <c r="Z35" s="278"/>
      <c r="AA35" s="278"/>
      <c r="AB35" s="278"/>
      <c r="AC35" s="278"/>
      <c r="AD35" s="278"/>
      <c r="AE35" s="278"/>
      <c r="AF35" s="278"/>
      <c r="AG35" s="278"/>
      <c r="AH35" s="278"/>
      <c r="AI35" s="278"/>
    </row>
    <row r="36" spans="2:35" ht="15" customHeight="1" x14ac:dyDescent="0.25">
      <c r="B36" s="1032"/>
      <c r="C36" s="932"/>
      <c r="D36" s="932"/>
      <c r="E36" s="932"/>
      <c r="G36" s="801" t="s">
        <v>1507</v>
      </c>
      <c r="H36" s="764"/>
      <c r="I36" s="764"/>
      <c r="J36" s="764"/>
      <c r="K36" s="764"/>
      <c r="L36" s="764"/>
      <c r="M36" s="764"/>
      <c r="N36" s="764"/>
      <c r="O36" s="764"/>
      <c r="P36" s="764"/>
      <c r="Q36" s="764"/>
      <c r="R36" s="764"/>
      <c r="S36" s="764"/>
      <c r="T36" s="764"/>
      <c r="U36" s="795" t="s">
        <v>1704</v>
      </c>
      <c r="V36" s="764"/>
      <c r="W36" s="764"/>
      <c r="X36" s="764"/>
      <c r="Y36" s="764"/>
      <c r="Z36" s="764"/>
      <c r="AA36" s="764"/>
      <c r="AB36" s="764"/>
      <c r="AC36" s="764"/>
      <c r="AD36" s="764"/>
      <c r="AE36" s="764"/>
      <c r="AF36" s="764"/>
      <c r="AG36" s="764"/>
      <c r="AH36" s="796"/>
      <c r="AI36" s="278"/>
    </row>
    <row r="37" spans="2:35" ht="15" customHeight="1" x14ac:dyDescent="0.25">
      <c r="G37" s="793" t="s">
        <v>796</v>
      </c>
      <c r="H37" s="794"/>
      <c r="I37" s="794"/>
      <c r="J37" s="794"/>
      <c r="K37" s="794"/>
      <c r="L37" s="794"/>
      <c r="M37" s="801" t="s">
        <v>1511</v>
      </c>
      <c r="N37" s="764"/>
      <c r="O37" s="764"/>
      <c r="P37" s="764"/>
      <c r="Q37" s="802" t="s">
        <v>1510</v>
      </c>
      <c r="R37" s="764"/>
      <c r="S37" s="764"/>
      <c r="T37" s="765"/>
      <c r="U37" s="793" t="s">
        <v>796</v>
      </c>
      <c r="V37" s="794"/>
      <c r="W37" s="794"/>
      <c r="X37" s="794"/>
      <c r="Y37" s="794"/>
      <c r="Z37" s="794"/>
      <c r="AA37" s="801" t="s">
        <v>1511</v>
      </c>
      <c r="AB37" s="764"/>
      <c r="AC37" s="764"/>
      <c r="AD37" s="764"/>
      <c r="AE37" s="802" t="s">
        <v>1510</v>
      </c>
      <c r="AF37" s="764"/>
      <c r="AG37" s="764"/>
      <c r="AH37" s="765"/>
      <c r="AI37" s="278"/>
    </row>
    <row r="38" spans="2:35" ht="15" customHeight="1" x14ac:dyDescent="0.25">
      <c r="G38" s="788"/>
      <c r="H38" s="789"/>
      <c r="I38" s="789"/>
      <c r="J38" s="789"/>
      <c r="K38" s="789"/>
      <c r="L38" s="790"/>
      <c r="M38" s="788"/>
      <c r="N38" s="789"/>
      <c r="O38" s="789"/>
      <c r="P38" s="790"/>
      <c r="Q38" s="788"/>
      <c r="R38" s="789"/>
      <c r="S38" s="789"/>
      <c r="T38" s="790"/>
      <c r="U38" s="788"/>
      <c r="V38" s="789"/>
      <c r="W38" s="789"/>
      <c r="X38" s="789"/>
      <c r="Y38" s="789"/>
      <c r="Z38" s="790"/>
      <c r="AA38" s="788"/>
      <c r="AB38" s="789"/>
      <c r="AC38" s="789"/>
      <c r="AD38" s="790"/>
      <c r="AE38" s="788"/>
      <c r="AF38" s="789"/>
      <c r="AG38" s="789"/>
      <c r="AH38" s="790"/>
      <c r="AI38" s="278"/>
    </row>
    <row r="39" spans="2:35" ht="15" customHeight="1" x14ac:dyDescent="0.25">
      <c r="G39" s="283"/>
      <c r="H39" s="124"/>
      <c r="I39" s="124"/>
      <c r="J39" s="124"/>
      <c r="K39" s="124"/>
      <c r="L39" s="124"/>
      <c r="M39" s="283"/>
      <c r="N39" s="124"/>
      <c r="O39" s="124"/>
      <c r="P39" s="124"/>
      <c r="Q39" s="283"/>
      <c r="R39" s="124"/>
      <c r="S39" s="124"/>
      <c r="T39" s="125"/>
      <c r="U39" s="124"/>
      <c r="V39" s="124"/>
      <c r="W39" s="124"/>
      <c r="X39" s="124"/>
      <c r="Y39" s="124"/>
      <c r="Z39" s="124"/>
      <c r="AA39" s="283"/>
      <c r="AB39" s="124"/>
      <c r="AC39" s="124"/>
      <c r="AD39" s="125"/>
      <c r="AE39" s="283"/>
      <c r="AF39" s="124"/>
      <c r="AG39" s="124"/>
      <c r="AH39" s="125"/>
      <c r="AI39" s="278"/>
    </row>
    <row r="40" spans="2:35" ht="15" customHeight="1" x14ac:dyDescent="0.25">
      <c r="G40" s="283"/>
      <c r="H40" s="124"/>
      <c r="I40" s="124"/>
      <c r="J40" s="124"/>
      <c r="K40" s="124"/>
      <c r="L40" s="124"/>
      <c r="M40" s="283"/>
      <c r="N40" s="124"/>
      <c r="O40" s="124"/>
      <c r="P40" s="124"/>
      <c r="Q40" s="283"/>
      <c r="R40" s="124"/>
      <c r="S40" s="124"/>
      <c r="T40" s="125"/>
      <c r="U40" s="124"/>
      <c r="V40" s="124"/>
      <c r="W40" s="124"/>
      <c r="X40" s="124"/>
      <c r="Y40" s="124"/>
      <c r="Z40" s="124"/>
      <c r="AA40" s="283"/>
      <c r="AB40" s="124"/>
      <c r="AC40" s="124"/>
      <c r="AD40" s="125"/>
      <c r="AE40" s="283"/>
      <c r="AF40" s="124"/>
      <c r="AG40" s="124"/>
      <c r="AH40" s="125"/>
      <c r="AI40" s="278"/>
    </row>
    <row r="41" spans="2:35" ht="15" customHeight="1" x14ac:dyDescent="0.25">
      <c r="G41" s="283"/>
      <c r="H41" s="124"/>
      <c r="I41" s="124"/>
      <c r="J41" s="124"/>
      <c r="K41" s="124"/>
      <c r="L41" s="124"/>
      <c r="M41" s="283"/>
      <c r="N41" s="124"/>
      <c r="O41" s="124"/>
      <c r="P41" s="124"/>
      <c r="Q41" s="283"/>
      <c r="R41" s="124"/>
      <c r="S41" s="124"/>
      <c r="T41" s="125"/>
      <c r="U41" s="124"/>
      <c r="V41" s="124"/>
      <c r="W41" s="124"/>
      <c r="X41" s="124"/>
      <c r="Y41" s="124"/>
      <c r="Z41" s="124"/>
      <c r="AA41" s="283"/>
      <c r="AB41" s="124"/>
      <c r="AC41" s="124"/>
      <c r="AD41" s="125"/>
      <c r="AE41" s="283"/>
      <c r="AF41" s="124"/>
      <c r="AG41" s="124"/>
      <c r="AH41" s="125"/>
      <c r="AI41" s="278"/>
    </row>
    <row r="42" spans="2:35" ht="15" customHeight="1" x14ac:dyDescent="0.25">
      <c r="G42" s="283"/>
      <c r="H42" s="124"/>
      <c r="I42" s="124"/>
      <c r="J42" s="124"/>
      <c r="K42" s="124"/>
      <c r="L42" s="124"/>
      <c r="M42" s="283"/>
      <c r="N42" s="124"/>
      <c r="O42" s="124"/>
      <c r="P42" s="124"/>
      <c r="Q42" s="283"/>
      <c r="R42" s="124"/>
      <c r="S42" s="124"/>
      <c r="T42" s="125"/>
      <c r="U42" s="124"/>
      <c r="V42" s="124"/>
      <c r="W42" s="124"/>
      <c r="X42" s="124"/>
      <c r="Y42" s="124"/>
      <c r="Z42" s="124"/>
      <c r="AA42" s="283"/>
      <c r="AB42" s="124"/>
      <c r="AC42" s="124"/>
      <c r="AD42" s="125"/>
      <c r="AE42" s="283"/>
      <c r="AF42" s="124"/>
      <c r="AG42" s="124"/>
      <c r="AH42" s="125"/>
      <c r="AI42" s="278"/>
    </row>
    <row r="43" spans="2:35" ht="15" customHeight="1" x14ac:dyDescent="0.25">
      <c r="G43" s="283"/>
      <c r="H43" s="124"/>
      <c r="I43" s="124"/>
      <c r="J43" s="124"/>
      <c r="K43" s="124"/>
      <c r="L43" s="124"/>
      <c r="M43" s="283"/>
      <c r="N43" s="124"/>
      <c r="O43" s="124"/>
      <c r="P43" s="124"/>
      <c r="Q43" s="283"/>
      <c r="R43" s="124"/>
      <c r="S43" s="124"/>
      <c r="T43" s="125"/>
      <c r="U43" s="124"/>
      <c r="V43" s="124"/>
      <c r="W43" s="124"/>
      <c r="X43" s="124"/>
      <c r="Y43" s="124"/>
      <c r="Z43" s="124"/>
      <c r="AA43" s="283"/>
      <c r="AB43" s="124"/>
      <c r="AC43" s="124"/>
      <c r="AD43" s="125"/>
      <c r="AE43" s="283"/>
      <c r="AF43" s="124"/>
      <c r="AG43" s="124"/>
      <c r="AH43" s="125"/>
      <c r="AI43" s="278"/>
    </row>
    <row r="44" spans="2:35" ht="15" customHeight="1" x14ac:dyDescent="0.25">
      <c r="G44" s="283"/>
      <c r="H44" s="124"/>
      <c r="I44" s="124"/>
      <c r="J44" s="124"/>
      <c r="K44" s="124"/>
      <c r="L44" s="124"/>
      <c r="M44" s="283"/>
      <c r="N44" s="124"/>
      <c r="O44" s="124"/>
      <c r="P44" s="124"/>
      <c r="Q44" s="283"/>
      <c r="R44" s="124"/>
      <c r="S44" s="124"/>
      <c r="T44" s="125"/>
      <c r="U44" s="124"/>
      <c r="V44" s="124"/>
      <c r="W44" s="124"/>
      <c r="X44" s="124"/>
      <c r="Y44" s="124"/>
      <c r="Z44" s="124"/>
      <c r="AA44" s="283"/>
      <c r="AB44" s="124"/>
      <c r="AC44" s="124"/>
      <c r="AD44" s="125"/>
      <c r="AE44" s="283"/>
      <c r="AF44" s="124"/>
      <c r="AG44" s="124"/>
      <c r="AH44" s="125"/>
      <c r="AI44" s="278"/>
    </row>
    <row r="45" spans="2:35" ht="15" customHeight="1" x14ac:dyDescent="0.25">
      <c r="G45" s="283"/>
      <c r="H45" s="124"/>
      <c r="I45" s="124"/>
      <c r="J45" s="124"/>
      <c r="K45" s="124"/>
      <c r="L45" s="124"/>
      <c r="M45" s="283"/>
      <c r="N45" s="124"/>
      <c r="O45" s="124"/>
      <c r="P45" s="124"/>
      <c r="Q45" s="283"/>
      <c r="R45" s="124"/>
      <c r="S45" s="124"/>
      <c r="T45" s="125"/>
      <c r="U45" s="124"/>
      <c r="V45" s="124"/>
      <c r="W45" s="124"/>
      <c r="X45" s="124"/>
      <c r="Y45" s="124"/>
      <c r="Z45" s="124"/>
      <c r="AA45" s="283"/>
      <c r="AB45" s="124"/>
      <c r="AC45" s="124"/>
      <c r="AD45" s="125"/>
      <c r="AE45" s="283"/>
      <c r="AF45" s="124"/>
      <c r="AG45" s="124"/>
      <c r="AH45" s="125"/>
      <c r="AI45" s="278"/>
    </row>
    <row r="46" spans="2:35" ht="15" customHeight="1" x14ac:dyDescent="0.25">
      <c r="G46" s="283"/>
      <c r="H46" s="124"/>
      <c r="I46" s="124"/>
      <c r="J46" s="124"/>
      <c r="K46" s="124"/>
      <c r="L46" s="124"/>
      <c r="M46" s="283"/>
      <c r="N46" s="124"/>
      <c r="O46" s="124"/>
      <c r="P46" s="124"/>
      <c r="Q46" s="283"/>
      <c r="R46" s="124"/>
      <c r="S46" s="124"/>
      <c r="T46" s="125"/>
      <c r="U46" s="124"/>
      <c r="V46" s="124"/>
      <c r="W46" s="124"/>
      <c r="X46" s="124"/>
      <c r="Y46" s="124"/>
      <c r="Z46" s="124"/>
      <c r="AA46" s="283"/>
      <c r="AB46" s="124"/>
      <c r="AC46" s="124"/>
      <c r="AD46" s="125"/>
      <c r="AE46" s="283"/>
      <c r="AF46" s="124"/>
      <c r="AG46" s="124"/>
      <c r="AH46" s="125"/>
      <c r="AI46" s="278"/>
    </row>
    <row r="47" spans="2:35" ht="15" customHeight="1" x14ac:dyDescent="0.25">
      <c r="G47" s="283"/>
      <c r="H47" s="124"/>
      <c r="I47" s="124"/>
      <c r="J47" s="124"/>
      <c r="K47" s="124"/>
      <c r="L47" s="124"/>
      <c r="M47" s="283"/>
      <c r="N47" s="124"/>
      <c r="O47" s="124"/>
      <c r="P47" s="124"/>
      <c r="Q47" s="283"/>
      <c r="R47" s="124"/>
      <c r="S47" s="124"/>
      <c r="T47" s="125"/>
      <c r="U47" s="124"/>
      <c r="V47" s="124"/>
      <c r="W47" s="124"/>
      <c r="X47" s="124"/>
      <c r="Y47" s="124"/>
      <c r="Z47" s="124"/>
      <c r="AA47" s="283"/>
      <c r="AB47" s="124"/>
      <c r="AC47" s="124"/>
      <c r="AD47" s="125"/>
      <c r="AE47" s="283"/>
      <c r="AF47" s="124"/>
      <c r="AG47" s="124"/>
      <c r="AH47" s="125"/>
      <c r="AI47" s="278"/>
    </row>
    <row r="48" spans="2:35" ht="15" customHeight="1" x14ac:dyDescent="0.25">
      <c r="G48" s="283"/>
      <c r="H48" s="124"/>
      <c r="I48" s="124"/>
      <c r="J48" s="124"/>
      <c r="K48" s="124"/>
      <c r="L48" s="124"/>
      <c r="M48" s="283"/>
      <c r="N48" s="124"/>
      <c r="O48" s="124"/>
      <c r="P48" s="124"/>
      <c r="Q48" s="283"/>
      <c r="R48" s="124"/>
      <c r="S48" s="124"/>
      <c r="T48" s="125"/>
      <c r="U48" s="124"/>
      <c r="V48" s="124"/>
      <c r="W48" s="124"/>
      <c r="X48" s="124"/>
      <c r="Y48" s="124"/>
      <c r="Z48" s="124"/>
      <c r="AA48" s="283"/>
      <c r="AB48" s="124"/>
      <c r="AC48" s="124"/>
      <c r="AD48" s="125"/>
      <c r="AE48" s="283"/>
      <c r="AF48" s="124"/>
      <c r="AG48" s="124"/>
      <c r="AH48" s="125"/>
      <c r="AI48" s="278"/>
    </row>
    <row r="49" spans="7:35" x14ac:dyDescent="0.25">
      <c r="G49" s="283"/>
      <c r="H49" s="124"/>
      <c r="I49" s="124"/>
      <c r="J49" s="124"/>
      <c r="K49" s="124"/>
      <c r="L49" s="124"/>
      <c r="M49" s="283"/>
      <c r="N49" s="124"/>
      <c r="O49" s="124"/>
      <c r="P49" s="124"/>
      <c r="Q49" s="283"/>
      <c r="R49" s="124"/>
      <c r="S49" s="124"/>
      <c r="T49" s="125"/>
      <c r="U49" s="124"/>
      <c r="V49" s="124"/>
      <c r="W49" s="124"/>
      <c r="X49" s="124"/>
      <c r="Y49" s="124"/>
      <c r="Z49" s="124"/>
      <c r="AA49" s="283"/>
      <c r="AB49" s="124"/>
      <c r="AC49" s="124"/>
      <c r="AD49" s="125"/>
      <c r="AE49" s="283"/>
      <c r="AF49" s="124"/>
      <c r="AG49" s="124"/>
      <c r="AH49" s="125"/>
      <c r="AI49" s="278"/>
    </row>
    <row r="50" spans="7:35" x14ac:dyDescent="0.25">
      <c r="G50" s="285"/>
      <c r="H50" s="190"/>
      <c r="I50" s="190"/>
      <c r="J50" s="190"/>
      <c r="K50" s="190"/>
      <c r="L50" s="190"/>
      <c r="M50" s="285"/>
      <c r="N50" s="190"/>
      <c r="O50" s="190"/>
      <c r="P50" s="190"/>
      <c r="Q50" s="285"/>
      <c r="R50" s="190"/>
      <c r="S50" s="190"/>
      <c r="T50" s="243"/>
      <c r="U50" s="190"/>
      <c r="V50" s="190"/>
      <c r="W50" s="190"/>
      <c r="X50" s="190"/>
      <c r="Y50" s="190"/>
      <c r="Z50" s="190"/>
      <c r="AA50" s="285"/>
      <c r="AB50" s="190"/>
      <c r="AC50" s="190"/>
      <c r="AD50" s="243"/>
      <c r="AE50" s="285"/>
      <c r="AF50" s="190"/>
      <c r="AG50" s="190"/>
      <c r="AH50" s="243"/>
      <c r="AI50" s="278"/>
    </row>
    <row r="51" spans="7:35" x14ac:dyDescent="0.25">
      <c r="G51" s="3"/>
      <c r="H51" s="55"/>
      <c r="I51" s="55"/>
      <c r="J51" s="55"/>
      <c r="K51" s="55"/>
      <c r="L51" s="288" t="s">
        <v>1705</v>
      </c>
      <c r="M51" s="55">
        <f>'MAIN LEVEL'!Z19</f>
        <v>0</v>
      </c>
    </row>
  </sheetData>
  <mergeCells count="77">
    <mergeCell ref="G9:T11"/>
    <mergeCell ref="B36:E36"/>
    <mergeCell ref="U19:AA19"/>
    <mergeCell ref="U36:AH36"/>
    <mergeCell ref="B26:E26"/>
    <mergeCell ref="H25:R25"/>
    <mergeCell ref="B16:E16"/>
    <mergeCell ref="B25:E25"/>
    <mergeCell ref="B12:E12"/>
    <mergeCell ref="B21:E21"/>
    <mergeCell ref="B13:E13"/>
    <mergeCell ref="G13:AH13"/>
    <mergeCell ref="H17:R17"/>
    <mergeCell ref="AA37:AD37"/>
    <mergeCell ref="B14:E14"/>
    <mergeCell ref="B23:E23"/>
    <mergeCell ref="S30:T30"/>
    <mergeCell ref="U32:AA32"/>
    <mergeCell ref="H18:R18"/>
    <mergeCell ref="U24:AA24"/>
    <mergeCell ref="U18:AA18"/>
    <mergeCell ref="B32:E32"/>
    <mergeCell ref="U33:AA33"/>
    <mergeCell ref="H26:R26"/>
    <mergeCell ref="B17:E17"/>
    <mergeCell ref="S16:T16"/>
    <mergeCell ref="B20:E20"/>
    <mergeCell ref="S17:T29"/>
    <mergeCell ref="U21:AA21"/>
    <mergeCell ref="G38:L38"/>
    <mergeCell ref="H23:R23"/>
    <mergeCell ref="U23:AA23"/>
    <mergeCell ref="Q37:T37"/>
    <mergeCell ref="B18:E18"/>
    <mergeCell ref="B27:E27"/>
    <mergeCell ref="U30:AA30"/>
    <mergeCell ref="H19:R19"/>
    <mergeCell ref="AA38:AD38"/>
    <mergeCell ref="B22:E22"/>
    <mergeCell ref="U38:Z38"/>
    <mergeCell ref="H22:R22"/>
    <mergeCell ref="U25:AA25"/>
    <mergeCell ref="B19:E19"/>
    <mergeCell ref="H20:R20"/>
    <mergeCell ref="U20:AA20"/>
    <mergeCell ref="AE38:AH38"/>
    <mergeCell ref="B34:E34"/>
    <mergeCell ref="B28:E28"/>
    <mergeCell ref="U28:AA28"/>
    <mergeCell ref="H30:R30"/>
    <mergeCell ref="G37:L37"/>
    <mergeCell ref="B30:E30"/>
    <mergeCell ref="H29:R29"/>
    <mergeCell ref="AE37:AH37"/>
    <mergeCell ref="U37:Z37"/>
    <mergeCell ref="M38:P38"/>
    <mergeCell ref="U29:AA29"/>
    <mergeCell ref="M37:P37"/>
    <mergeCell ref="G36:T36"/>
    <mergeCell ref="Q38:T38"/>
    <mergeCell ref="H28:R28"/>
    <mergeCell ref="B4:E4"/>
    <mergeCell ref="U22:AA22"/>
    <mergeCell ref="H21:R21"/>
    <mergeCell ref="U16:AA16"/>
    <mergeCell ref="H27:R27"/>
    <mergeCell ref="G7:AH7"/>
    <mergeCell ref="B8:E8"/>
    <mergeCell ref="H24:R24"/>
    <mergeCell ref="B10:E10"/>
    <mergeCell ref="B6:E6"/>
    <mergeCell ref="B15:E15"/>
    <mergeCell ref="B24:E24"/>
    <mergeCell ref="U26:AA26"/>
    <mergeCell ref="U27:AA27"/>
    <mergeCell ref="H16:R16"/>
    <mergeCell ref="U17:AA17"/>
  </mergeCells>
  <hyperlinks>
    <hyperlink ref="B4" location="PANDUAN!A1" display="PANDUAN" xr:uid="{00000000-0004-0000-1C00-000000000000}"/>
    <hyperlink ref="B6" location="'EWS DIRECTORY'!A1" display="EWS DIRECTORY" xr:uid="{00000000-0004-0000-1C00-000001000000}"/>
    <hyperlink ref="B8" location="'DATA PEMICU'!A1" display="DATA PEMICU" xr:uid="{00000000-0004-0000-1C00-000002000000}"/>
    <hyperlink ref="B10" location="'DATA PENGUJI'!A1" display="DATA PENGUJI" xr:uid="{00000000-0004-0000-1C00-000003000000}"/>
    <hyperlink ref="B12" location="'MAIN LEVEL'!A1" display="MAIN LEVEL" xr:uid="{00000000-0004-0000-1C00-000004000000}"/>
  </hyperlinks>
  <pageMargins left="0.70866141732283472" right="0.17" top="0.74803149606299213" bottom="0.74803149606299213" header="0.31496062992125978" footer="0.31496062992125978"/>
  <pageSetup paperSize="9" scale="76" orientation="portrai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4">
    <tabColor theme="4" tint="-0.249977111117893"/>
  </sheetPr>
  <dimension ref="A1:DG86"/>
  <sheetViews>
    <sheetView topLeftCell="B35" zoomScaleNormal="100" workbookViewId="0">
      <selection activeCell="AQ18" sqref="AQ18:AU18"/>
    </sheetView>
  </sheetViews>
  <sheetFormatPr defaultColWidth="14.44140625" defaultRowHeight="15" customHeight="1" x14ac:dyDescent="0.25"/>
  <cols>
    <col min="1" max="1" width="3" style="401" hidden="1" customWidth="1"/>
    <col min="2" max="5" width="3.88671875" style="433" customWidth="1"/>
    <col min="6" max="6" width="3.88671875" style="110" customWidth="1"/>
    <col min="7" max="7" width="4.109375" customWidth="1"/>
    <col min="8" max="9" width="3.5546875" customWidth="1"/>
    <col min="10" max="10" width="2.6640625" customWidth="1"/>
    <col min="11" max="16" width="3.5546875" customWidth="1"/>
    <col min="17" max="18" width="2.6640625" customWidth="1"/>
    <col min="19" max="19" width="4.5546875" customWidth="1"/>
    <col min="20" max="102" width="3.5546875" customWidth="1"/>
  </cols>
  <sheetData>
    <row r="1" spans="1:111" ht="14.25" customHeight="1" x14ac:dyDescent="0.25">
      <c r="G1" s="178"/>
      <c r="AL1" s="110"/>
      <c r="AM1" s="110"/>
      <c r="AN1" s="110"/>
      <c r="AO1" s="110"/>
      <c r="AP1" s="110"/>
      <c r="AQ1" s="110"/>
      <c r="AR1" s="110"/>
      <c r="AS1" s="110"/>
      <c r="AT1" s="110"/>
      <c r="AU1" s="110"/>
      <c r="AV1" s="110"/>
      <c r="AW1" s="110"/>
      <c r="AX1" s="110"/>
      <c r="AY1" s="110"/>
      <c r="AZ1" s="110"/>
      <c r="BA1" s="110"/>
      <c r="BB1" s="110"/>
      <c r="BC1" s="110"/>
      <c r="BD1" s="110"/>
      <c r="BE1" s="110"/>
      <c r="BF1" s="110"/>
      <c r="BG1" s="110"/>
      <c r="BH1" s="110"/>
      <c r="BI1" s="110"/>
      <c r="BJ1" s="110"/>
      <c r="BK1" s="110"/>
      <c r="BL1" s="110"/>
      <c r="BM1" s="110"/>
      <c r="BN1" s="110"/>
      <c r="BO1" s="110"/>
      <c r="BP1" s="110"/>
      <c r="BQ1" s="110"/>
      <c r="BR1" s="110"/>
      <c r="BS1" s="110"/>
      <c r="BT1" s="110"/>
      <c r="BU1" s="110"/>
      <c r="BV1" s="110"/>
      <c r="BW1" s="110"/>
      <c r="BX1" s="110"/>
      <c r="BY1" s="110"/>
      <c r="BZ1" s="110"/>
      <c r="CA1" s="110"/>
      <c r="CB1" s="110"/>
      <c r="CC1" s="110"/>
      <c r="CD1" s="110"/>
      <c r="CE1" s="110"/>
      <c r="CF1" s="110"/>
      <c r="CG1" s="110"/>
      <c r="CH1" s="110"/>
      <c r="CI1" s="110"/>
      <c r="CJ1" s="110"/>
      <c r="CK1" s="110"/>
      <c r="CL1" s="110"/>
      <c r="CM1" s="110"/>
      <c r="CN1" s="110"/>
      <c r="CO1" s="110"/>
      <c r="CP1" s="110"/>
      <c r="CQ1" s="110"/>
      <c r="CR1" s="110"/>
      <c r="CS1" s="110"/>
      <c r="CT1" s="110"/>
      <c r="CU1" s="110"/>
      <c r="CV1" s="110"/>
      <c r="CW1" s="110"/>
      <c r="CX1" s="110"/>
    </row>
    <row r="2" spans="1:111" ht="14.25" customHeight="1" x14ac:dyDescent="0.25">
      <c r="G2" t="s">
        <v>1674</v>
      </c>
      <c r="AL2" s="110"/>
      <c r="AM2" s="110"/>
      <c r="AN2" s="110"/>
      <c r="AO2" s="110"/>
      <c r="AP2" s="110"/>
      <c r="AQ2" s="110"/>
      <c r="AR2" s="110"/>
      <c r="AS2" s="110"/>
      <c r="AT2" s="110"/>
      <c r="AU2" s="110"/>
      <c r="AV2" s="110"/>
      <c r="AW2" s="110"/>
      <c r="AX2" s="110"/>
      <c r="AY2" s="110"/>
      <c r="AZ2" s="110"/>
      <c r="BA2" s="110"/>
      <c r="BB2" s="110"/>
      <c r="BC2" s="110"/>
      <c r="BD2" s="110"/>
      <c r="BE2" s="110"/>
      <c r="BF2" s="110"/>
      <c r="BG2" s="110"/>
      <c r="BH2" s="110"/>
      <c r="BI2" s="110"/>
      <c r="BJ2" s="110"/>
      <c r="BK2" s="110"/>
      <c r="BL2" s="110"/>
      <c r="BM2" s="110"/>
      <c r="BN2" s="110"/>
      <c r="BO2" s="110"/>
      <c r="BP2" s="110"/>
      <c r="BQ2" s="110"/>
      <c r="BR2" s="110"/>
      <c r="BS2" s="110"/>
      <c r="BT2" s="110"/>
      <c r="BU2" s="110"/>
      <c r="BV2" s="110"/>
      <c r="BW2" s="110"/>
      <c r="BX2" s="110"/>
      <c r="BY2" s="110"/>
      <c r="BZ2" s="110"/>
      <c r="CA2" s="110"/>
      <c r="CB2" s="110"/>
      <c r="CC2" s="110"/>
      <c r="CD2" s="110"/>
      <c r="CE2" s="110"/>
      <c r="CF2" s="110"/>
      <c r="CG2" s="110"/>
      <c r="CH2" s="110"/>
      <c r="CI2" s="110"/>
      <c r="CJ2" s="110"/>
      <c r="CK2" s="110"/>
      <c r="CL2" s="110"/>
      <c r="CM2" s="110"/>
      <c r="CN2" s="110"/>
      <c r="CO2" s="110"/>
      <c r="CP2" s="110"/>
      <c r="CQ2" s="110"/>
      <c r="CR2" s="110"/>
      <c r="CS2" s="110"/>
      <c r="CT2" s="110"/>
      <c r="CU2" s="110"/>
      <c r="CV2" s="110"/>
      <c r="CW2" s="110"/>
      <c r="CX2" s="110"/>
    </row>
    <row r="3" spans="1:111" ht="14.25" customHeight="1" x14ac:dyDescent="0.25">
      <c r="B3" s="400"/>
      <c r="C3" s="400"/>
      <c r="D3" s="400"/>
      <c r="E3" s="400"/>
      <c r="AL3" s="110"/>
      <c r="AM3" s="110"/>
      <c r="AN3" s="110"/>
      <c r="AO3" s="110"/>
      <c r="AP3" s="110"/>
      <c r="AQ3" s="110"/>
      <c r="AR3" s="110"/>
      <c r="AS3" s="110"/>
      <c r="AT3" s="110"/>
      <c r="AU3" s="110"/>
      <c r="AV3" s="110"/>
      <c r="AW3" s="110"/>
      <c r="AX3" s="110"/>
      <c r="AY3" s="110"/>
      <c r="AZ3" s="110"/>
      <c r="BA3" s="110"/>
      <c r="BB3" s="110"/>
      <c r="BC3" s="110"/>
      <c r="BD3" s="110"/>
      <c r="BE3" s="110"/>
      <c r="BF3" s="110"/>
      <c r="BG3" s="110"/>
      <c r="BH3" s="110"/>
      <c r="BI3" s="110"/>
      <c r="BJ3" s="110"/>
      <c r="BK3" s="110"/>
      <c r="BL3" s="110"/>
      <c r="BM3" s="110"/>
      <c r="BN3" s="110"/>
      <c r="BO3" s="110"/>
      <c r="BP3" s="110"/>
      <c r="BQ3" s="110"/>
      <c r="BR3" s="110"/>
      <c r="BS3" s="110"/>
      <c r="BT3" s="110"/>
      <c r="BU3" s="110"/>
      <c r="BV3" s="110"/>
      <c r="BW3" s="110"/>
      <c r="BX3" s="110"/>
      <c r="BY3" s="110"/>
      <c r="BZ3" s="110"/>
      <c r="CA3" s="110"/>
      <c r="CB3" s="110"/>
      <c r="CC3" s="110"/>
      <c r="CD3" s="110"/>
      <c r="CE3" s="110"/>
      <c r="CF3" s="110"/>
      <c r="CG3" s="110"/>
      <c r="CH3" s="110"/>
      <c r="CI3" s="110"/>
      <c r="CJ3" s="110"/>
      <c r="CK3" s="110"/>
      <c r="CL3" s="110"/>
      <c r="CM3" s="110"/>
      <c r="CN3" s="110"/>
      <c r="CO3" s="110"/>
      <c r="CP3" s="110"/>
      <c r="CQ3" s="110"/>
      <c r="CR3" s="110"/>
      <c r="CS3" s="110"/>
      <c r="CT3" s="110"/>
      <c r="CU3" s="110"/>
      <c r="CV3" s="110"/>
      <c r="CW3" s="110"/>
      <c r="CX3" s="110"/>
    </row>
    <row r="4" spans="1:111" ht="14.25" customHeight="1" x14ac:dyDescent="0.25">
      <c r="B4" s="924" t="s">
        <v>79</v>
      </c>
      <c r="C4" s="932"/>
      <c r="D4" s="932"/>
      <c r="E4" s="932"/>
      <c r="AL4" s="110"/>
      <c r="AM4" s="110"/>
      <c r="AN4" s="110"/>
      <c r="AO4" s="110"/>
      <c r="AP4" s="110"/>
      <c r="AQ4" s="110"/>
      <c r="AR4" s="110"/>
      <c r="AS4" s="110"/>
      <c r="AT4" s="110"/>
      <c r="AU4" s="110"/>
      <c r="AV4" s="110"/>
      <c r="AW4" s="110"/>
      <c r="AX4" s="110"/>
      <c r="AY4" s="110"/>
      <c r="AZ4" s="110"/>
      <c r="BA4" s="110"/>
      <c r="BB4" s="110"/>
      <c r="BC4" s="110"/>
      <c r="BD4" s="110"/>
      <c r="BE4" s="110"/>
      <c r="BF4" s="110"/>
      <c r="BG4" s="110"/>
      <c r="BH4" s="110"/>
      <c r="BI4" s="110"/>
      <c r="BJ4" s="110"/>
      <c r="BK4" s="110"/>
      <c r="BL4" s="110"/>
      <c r="BM4" s="110"/>
      <c r="BN4" s="110"/>
      <c r="BO4" s="110"/>
      <c r="BP4" s="110"/>
      <c r="BQ4" s="110"/>
      <c r="BR4" s="110"/>
      <c r="BS4" s="110"/>
      <c r="BT4" s="110"/>
      <c r="BU4" s="110"/>
      <c r="BV4" s="110"/>
      <c r="BW4" s="110"/>
      <c r="BX4" s="110"/>
      <c r="BY4" s="110"/>
      <c r="BZ4" s="110"/>
      <c r="CA4" s="110"/>
      <c r="CB4" s="110"/>
      <c r="CC4" s="110"/>
      <c r="CD4" s="110"/>
      <c r="CE4" s="110"/>
      <c r="CF4" s="110"/>
      <c r="CG4" s="110"/>
      <c r="CH4" s="110"/>
      <c r="CI4" s="110"/>
      <c r="CJ4" s="110"/>
      <c r="CK4" s="110"/>
      <c r="CL4" s="110"/>
      <c r="CM4" s="110"/>
      <c r="CN4" s="110"/>
      <c r="CO4" s="110"/>
      <c r="CP4" s="110"/>
      <c r="CQ4" s="110"/>
      <c r="CR4" s="110"/>
      <c r="CS4" s="110"/>
      <c r="CT4" s="110"/>
      <c r="CU4" s="110"/>
      <c r="CV4" s="110"/>
      <c r="CW4" s="110"/>
      <c r="CX4" s="110"/>
    </row>
    <row r="5" spans="1:111" ht="14.25" customHeight="1" x14ac:dyDescent="0.25">
      <c r="B5" s="400"/>
      <c r="C5" s="400"/>
      <c r="D5" s="400"/>
      <c r="E5" s="400"/>
      <c r="AL5" s="110"/>
      <c r="AM5" s="110"/>
      <c r="AN5" s="110"/>
      <c r="AO5" s="110"/>
      <c r="AP5" s="110"/>
      <c r="AQ5" s="110"/>
      <c r="AR5" s="110"/>
      <c r="AS5" s="110"/>
      <c r="AT5" s="110"/>
      <c r="AU5" s="110"/>
      <c r="AV5" s="110"/>
      <c r="AW5" s="110"/>
      <c r="AX5" s="110"/>
      <c r="AY5" s="110"/>
      <c r="AZ5" s="110"/>
      <c r="BA5" s="110"/>
      <c r="BB5" s="110"/>
      <c r="BC5" s="110"/>
      <c r="BD5" s="110"/>
      <c r="BE5" s="110"/>
      <c r="BF5" s="110"/>
      <c r="BG5" s="110"/>
      <c r="BH5" s="110"/>
      <c r="BI5" s="110"/>
      <c r="BJ5" s="110"/>
      <c r="BK5" s="110"/>
      <c r="BL5" s="110"/>
      <c r="BM5" s="110"/>
      <c r="BN5" s="110"/>
      <c r="BO5" s="110"/>
      <c r="BP5" s="110"/>
      <c r="BQ5" s="110"/>
      <c r="BR5" s="110"/>
      <c r="BS5" s="110"/>
      <c r="BT5" s="110"/>
      <c r="BU5" s="110"/>
      <c r="BV5" s="110"/>
      <c r="BW5" s="110"/>
      <c r="BX5" s="110"/>
      <c r="BY5" s="110"/>
      <c r="BZ5" s="110"/>
      <c r="CA5" s="110"/>
      <c r="CB5" s="110"/>
      <c r="CC5" s="110"/>
      <c r="CD5" s="110"/>
      <c r="CE5" s="110"/>
      <c r="CF5" s="110"/>
      <c r="CG5" s="110"/>
      <c r="CH5" s="110"/>
      <c r="CI5" s="110"/>
      <c r="CJ5" s="110"/>
      <c r="CK5" s="110"/>
      <c r="CL5" s="110"/>
      <c r="CM5" s="110"/>
      <c r="CN5" s="110"/>
      <c r="CO5" s="110"/>
      <c r="CP5" s="110"/>
      <c r="CQ5" s="110"/>
      <c r="CR5" s="110"/>
      <c r="CS5" s="110"/>
      <c r="CT5" s="110"/>
      <c r="CU5" s="110"/>
      <c r="CV5" s="110"/>
      <c r="CW5" s="110"/>
      <c r="CX5" s="110"/>
    </row>
    <row r="6" spans="1:111" ht="14.25" customHeight="1" x14ac:dyDescent="0.25">
      <c r="B6" s="924" t="s">
        <v>87</v>
      </c>
      <c r="C6" s="932"/>
      <c r="D6" s="932"/>
      <c r="E6" s="932"/>
      <c r="AL6" s="110"/>
      <c r="AM6" s="110"/>
      <c r="AN6" s="110"/>
      <c r="AO6" s="110"/>
      <c r="AP6" s="110"/>
      <c r="AQ6" s="110"/>
      <c r="AR6" s="110"/>
      <c r="AS6" s="110"/>
      <c r="AT6" s="110"/>
      <c r="AU6" s="110"/>
      <c r="AV6" s="110"/>
      <c r="AW6" s="110"/>
      <c r="AX6" s="110"/>
      <c r="AY6" s="110"/>
      <c r="AZ6" s="110"/>
      <c r="BA6" s="110"/>
      <c r="BB6" s="110"/>
      <c r="BC6" s="110"/>
      <c r="BD6" s="110"/>
      <c r="BE6" s="110"/>
      <c r="BF6" s="110"/>
      <c r="BG6" s="110"/>
      <c r="BH6" s="110"/>
      <c r="BI6" s="110"/>
      <c r="BJ6" s="110"/>
      <c r="BK6" s="110"/>
      <c r="BL6" s="110"/>
      <c r="BM6" s="110"/>
      <c r="BN6" s="110"/>
      <c r="BO6" s="110"/>
      <c r="BP6" s="110"/>
      <c r="BQ6" s="110"/>
      <c r="BR6" s="110"/>
      <c r="BS6" s="110"/>
      <c r="BT6" s="110"/>
      <c r="BU6" s="110"/>
      <c r="BV6" s="110"/>
      <c r="BW6" s="110"/>
      <c r="BX6" s="110"/>
      <c r="BY6" s="110"/>
      <c r="BZ6" s="110"/>
      <c r="CA6" s="110"/>
      <c r="CB6" s="110"/>
      <c r="CC6" s="110"/>
      <c r="CD6" s="110"/>
      <c r="CE6" s="110"/>
      <c r="CF6" s="110"/>
      <c r="CG6" s="110"/>
      <c r="CH6" s="110"/>
      <c r="CI6" s="110"/>
      <c r="CJ6" s="110"/>
      <c r="CK6" s="110"/>
      <c r="CL6" s="110"/>
      <c r="CM6" s="110"/>
      <c r="CN6" s="110"/>
      <c r="CO6" s="110"/>
      <c r="CP6" s="110"/>
      <c r="CQ6" s="110"/>
      <c r="CR6" s="110"/>
      <c r="CS6" s="110"/>
      <c r="CT6" s="110"/>
      <c r="CU6" s="110"/>
      <c r="CV6" s="110"/>
      <c r="CW6" s="110"/>
      <c r="CX6" s="110"/>
    </row>
    <row r="7" spans="1:111" ht="14.25" customHeight="1" x14ac:dyDescent="0.25">
      <c r="B7" s="400"/>
      <c r="C7" s="400"/>
      <c r="D7" s="400"/>
      <c r="E7" s="400"/>
      <c r="G7" s="960"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110"/>
      <c r="AM7" s="110"/>
      <c r="AN7" s="110"/>
      <c r="AO7" s="110"/>
      <c r="AP7" s="110"/>
      <c r="AQ7" s="110"/>
      <c r="AR7" s="110"/>
      <c r="AS7" s="110"/>
      <c r="AT7" s="110"/>
      <c r="AU7" s="110"/>
      <c r="AV7" s="110"/>
      <c r="AW7" s="110"/>
      <c r="AX7" s="110"/>
      <c r="AY7" s="110"/>
      <c r="AZ7" s="110"/>
      <c r="BA7" s="110"/>
      <c r="BB7" s="110"/>
      <c r="BC7" s="110"/>
      <c r="BD7" s="110"/>
      <c r="BE7" s="110"/>
      <c r="BF7" s="110"/>
      <c r="BG7" s="110"/>
      <c r="BH7" s="110"/>
      <c r="BI7" s="110"/>
      <c r="BJ7" s="110"/>
      <c r="BK7" s="110"/>
      <c r="BL7" s="110"/>
      <c r="BM7" s="110"/>
      <c r="BN7" s="110"/>
      <c r="BO7" s="110"/>
      <c r="BP7" s="110"/>
      <c r="BQ7" s="110"/>
      <c r="BR7" s="110"/>
      <c r="BS7" s="110"/>
      <c r="BT7" s="110"/>
      <c r="BU7" s="110"/>
      <c r="BV7" s="110"/>
      <c r="BW7" s="110"/>
      <c r="BX7" s="110"/>
      <c r="BY7" s="110"/>
      <c r="BZ7" s="110"/>
      <c r="CA7" s="110"/>
      <c r="CB7" s="110"/>
      <c r="CC7" s="110"/>
      <c r="CD7" s="110"/>
      <c r="CE7" s="110"/>
      <c r="CF7" s="110"/>
      <c r="CG7" s="110"/>
      <c r="CH7" s="110"/>
      <c r="CI7" s="110"/>
      <c r="CJ7" s="110"/>
      <c r="CK7" s="110"/>
      <c r="CL7" s="110"/>
      <c r="CM7" s="110"/>
      <c r="CN7" s="110"/>
      <c r="CO7" s="110"/>
      <c r="CP7" s="110"/>
      <c r="CQ7" s="110"/>
      <c r="CR7" s="110"/>
      <c r="CS7" s="110"/>
      <c r="CT7" s="110"/>
      <c r="CU7" s="110"/>
      <c r="CV7" s="110"/>
      <c r="CW7" s="110"/>
      <c r="CX7" s="110"/>
    </row>
    <row r="8" spans="1:111" ht="14.25" customHeight="1" x14ac:dyDescent="0.25">
      <c r="B8" s="924" t="s">
        <v>94</v>
      </c>
      <c r="C8" s="932"/>
      <c r="D8" s="932"/>
      <c r="E8" s="932"/>
      <c r="AL8" s="110"/>
      <c r="AM8" s="110"/>
      <c r="AN8" s="110"/>
      <c r="AO8" s="110"/>
      <c r="AP8" s="110"/>
      <c r="AQ8" s="110"/>
      <c r="AR8" s="110"/>
      <c r="AS8" s="110"/>
      <c r="AT8" s="110"/>
      <c r="AU8" s="110"/>
      <c r="AV8" s="110"/>
      <c r="AW8" s="110"/>
      <c r="AX8" s="110"/>
      <c r="AY8" s="110"/>
      <c r="AZ8" s="110"/>
      <c r="BA8" s="110"/>
      <c r="BB8" s="110"/>
      <c r="BC8" s="110"/>
      <c r="BD8" s="110"/>
      <c r="BE8" s="110"/>
      <c r="BF8" s="110"/>
      <c r="BG8" s="110"/>
      <c r="BH8" s="110"/>
      <c r="BI8" s="110"/>
      <c r="BJ8" s="110"/>
      <c r="BK8" s="110"/>
      <c r="BL8" s="110"/>
      <c r="BM8" s="110"/>
      <c r="BN8" s="110"/>
      <c r="BO8" s="110"/>
      <c r="BP8" s="110"/>
      <c r="BQ8" s="110"/>
      <c r="BR8" s="110"/>
      <c r="BS8" s="110"/>
      <c r="BT8" s="110"/>
      <c r="BU8" s="110"/>
      <c r="BV8" s="110"/>
      <c r="BW8" s="110"/>
      <c r="BX8" s="110"/>
      <c r="BY8" s="110"/>
      <c r="BZ8" s="110"/>
      <c r="CA8" s="110"/>
      <c r="CB8" s="110"/>
      <c r="CC8" s="110"/>
      <c r="CD8" s="110"/>
      <c r="CE8" s="110"/>
      <c r="CF8" s="110"/>
      <c r="CG8" s="110"/>
      <c r="CH8" s="110"/>
      <c r="CI8" s="110"/>
      <c r="CJ8" s="110"/>
      <c r="CK8" s="110"/>
      <c r="CL8" s="110"/>
      <c r="CM8" s="110"/>
      <c r="CN8" s="110"/>
      <c r="CO8" s="110"/>
      <c r="CP8" s="110"/>
      <c r="CQ8" s="110"/>
      <c r="CR8" s="110"/>
      <c r="CS8" s="110"/>
      <c r="CT8" s="110"/>
      <c r="CU8" s="110"/>
      <c r="CV8" s="110"/>
      <c r="CW8" s="110"/>
      <c r="CX8" s="110"/>
    </row>
    <row r="9" spans="1:111" ht="14.25" customHeight="1" x14ac:dyDescent="0.25">
      <c r="B9" s="400"/>
      <c r="C9" s="400"/>
      <c r="D9" s="400"/>
      <c r="E9" s="400"/>
      <c r="G9" s="961" t="str">
        <f>"Pengujian "&amp;'MAIN LEVEL'!I17&amp;" "&amp;'MAIN LEVEL'!J19</f>
        <v>Pengujian Penjualan Ekspor</v>
      </c>
      <c r="H9" s="789"/>
      <c r="I9" s="789"/>
      <c r="J9" s="789"/>
      <c r="K9" s="789"/>
      <c r="L9" s="789"/>
      <c r="M9" s="789"/>
      <c r="N9" s="789"/>
      <c r="O9" s="789"/>
      <c r="P9" s="789"/>
      <c r="Q9" s="789"/>
      <c r="R9" s="789"/>
      <c r="S9" s="789"/>
      <c r="T9" s="789"/>
      <c r="U9" s="789"/>
      <c r="V9" s="789"/>
      <c r="W9" s="789"/>
      <c r="X9" s="789"/>
      <c r="Y9" s="789"/>
      <c r="Z9" s="790"/>
      <c r="AA9" s="179" t="s">
        <v>796</v>
      </c>
      <c r="AB9" s="180"/>
      <c r="AC9" s="180"/>
      <c r="AD9" s="180"/>
      <c r="AE9" s="180"/>
      <c r="AF9" s="180" t="s">
        <v>1678</v>
      </c>
      <c r="AG9" s="182" t="e">
        <f>NAMA_WP</f>
        <v>#N/A</v>
      </c>
      <c r="AH9" s="180"/>
      <c r="AI9" s="180"/>
      <c r="AJ9" s="180"/>
      <c r="AK9" s="180"/>
      <c r="AL9" s="180"/>
      <c r="AM9" s="180"/>
      <c r="AN9" s="180"/>
      <c r="AO9" s="180"/>
      <c r="AP9" s="180"/>
      <c r="AQ9" s="180"/>
      <c r="AR9" s="180"/>
      <c r="AS9" s="180"/>
      <c r="AT9" s="183"/>
      <c r="AU9" s="110"/>
      <c r="AV9" s="110"/>
      <c r="AW9" s="110"/>
      <c r="AX9" s="110"/>
      <c r="AY9" s="110"/>
      <c r="AZ9" s="110"/>
      <c r="BA9" s="110"/>
      <c r="BB9" s="110"/>
      <c r="BC9" s="110"/>
      <c r="BD9" s="110"/>
      <c r="BE9" s="110"/>
      <c r="BF9" s="110"/>
      <c r="BG9" s="110"/>
      <c r="BH9" s="110"/>
      <c r="BI9" s="110"/>
      <c r="BJ9" s="110"/>
      <c r="BK9" s="110"/>
      <c r="BL9" s="110"/>
      <c r="BM9" s="110"/>
      <c r="BN9" s="110"/>
      <c r="BO9" s="110"/>
      <c r="BP9" s="110"/>
      <c r="BQ9" s="110"/>
      <c r="BR9" s="110"/>
      <c r="BS9" s="110"/>
      <c r="BT9" s="110"/>
      <c r="BU9" s="110"/>
      <c r="BV9" s="110"/>
      <c r="BW9" s="110"/>
      <c r="BX9" s="110"/>
      <c r="BY9" s="110"/>
      <c r="BZ9" s="110"/>
      <c r="CA9" s="110"/>
      <c r="CB9" s="110"/>
      <c r="CC9" s="110"/>
      <c r="CD9" s="110"/>
      <c r="CE9" s="110"/>
      <c r="CF9" s="110"/>
      <c r="CG9" s="110"/>
      <c r="CH9" s="110"/>
      <c r="CI9" s="110"/>
      <c r="CJ9" s="110"/>
      <c r="CK9" s="110"/>
      <c r="CL9" s="110"/>
      <c r="CM9" s="110"/>
      <c r="CN9" s="110"/>
      <c r="CO9" s="110"/>
      <c r="CP9" s="110"/>
      <c r="CQ9" s="110"/>
      <c r="CR9" s="110"/>
      <c r="CS9" s="110"/>
      <c r="CT9" s="110"/>
      <c r="CU9" s="110"/>
      <c r="CV9" s="110"/>
      <c r="CW9" s="110"/>
      <c r="CX9" s="110"/>
      <c r="CY9" s="110"/>
      <c r="CZ9" s="110"/>
      <c r="DA9" s="110"/>
      <c r="DB9" s="110"/>
      <c r="DC9" s="110"/>
      <c r="DD9" s="110"/>
      <c r="DE9" s="110"/>
      <c r="DF9" s="110"/>
      <c r="DG9" s="110"/>
    </row>
    <row r="10" spans="1:111" ht="14.25" customHeight="1" x14ac:dyDescent="0.25">
      <c r="B10" s="924" t="s">
        <v>101</v>
      </c>
      <c r="C10" s="932"/>
      <c r="D10" s="932"/>
      <c r="E10" s="932"/>
      <c r="G10" s="804"/>
      <c r="H10" s="940"/>
      <c r="I10" s="940"/>
      <c r="J10" s="940"/>
      <c r="K10" s="940"/>
      <c r="L10" s="940"/>
      <c r="M10" s="940"/>
      <c r="N10" s="940"/>
      <c r="O10" s="940"/>
      <c r="P10" s="940"/>
      <c r="Q10" s="940"/>
      <c r="R10" s="940"/>
      <c r="S10" s="940"/>
      <c r="T10" s="940"/>
      <c r="U10" s="940"/>
      <c r="V10" s="940"/>
      <c r="W10" s="940"/>
      <c r="X10" s="940"/>
      <c r="Y10" s="940"/>
      <c r="Z10" s="805"/>
      <c r="AA10" s="184" t="s">
        <v>1401</v>
      </c>
      <c r="AF10" t="s">
        <v>1678</v>
      </c>
      <c r="AG10" s="124" t="e">
        <f>NPWP</f>
        <v>#N/A</v>
      </c>
      <c r="AT10" s="186"/>
      <c r="AU10" s="110"/>
      <c r="AV10" s="110"/>
      <c r="AW10" s="110"/>
      <c r="AX10" s="110"/>
      <c r="AY10" s="110"/>
      <c r="AZ10" s="110"/>
      <c r="BA10" s="110"/>
      <c r="BB10" s="110"/>
      <c r="BC10" s="110"/>
      <c r="BD10" s="110"/>
      <c r="BE10" s="110"/>
      <c r="BF10" s="110"/>
      <c r="BG10" s="110"/>
      <c r="BH10" s="110"/>
      <c r="BI10" s="110"/>
      <c r="BJ10" s="110"/>
      <c r="BK10" s="110"/>
      <c r="BL10" s="110"/>
      <c r="BM10" s="110"/>
      <c r="BN10" s="110"/>
      <c r="BO10" s="110"/>
      <c r="BP10" s="110"/>
      <c r="BQ10" s="110"/>
      <c r="BR10" s="110"/>
      <c r="BS10" s="110"/>
      <c r="BT10" s="110"/>
      <c r="BU10" s="110"/>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c r="CY10" s="110"/>
      <c r="CZ10" s="110"/>
      <c r="DA10" s="110"/>
      <c r="DB10" s="110"/>
      <c r="DC10" s="110"/>
      <c r="DD10" s="110"/>
      <c r="DE10" s="110"/>
      <c r="DF10" s="110"/>
      <c r="DG10" s="110"/>
    </row>
    <row r="11" spans="1:111" ht="14.25" customHeight="1" x14ac:dyDescent="0.25">
      <c r="G11" s="806"/>
      <c r="H11" s="794"/>
      <c r="I11" s="794"/>
      <c r="J11" s="794"/>
      <c r="K11" s="794"/>
      <c r="L11" s="794"/>
      <c r="M11" s="794"/>
      <c r="N11" s="794"/>
      <c r="O11" s="794"/>
      <c r="P11" s="794"/>
      <c r="Q11" s="794"/>
      <c r="R11" s="794"/>
      <c r="S11" s="794"/>
      <c r="T11" s="794"/>
      <c r="U11" s="794"/>
      <c r="V11" s="794"/>
      <c r="W11" s="794"/>
      <c r="X11" s="794"/>
      <c r="Y11" s="794"/>
      <c r="Z11" s="807"/>
      <c r="AA11" s="187" t="s">
        <v>1679</v>
      </c>
      <c r="AB11" s="188"/>
      <c r="AC11" s="188"/>
      <c r="AD11" s="188"/>
      <c r="AE11" s="188"/>
      <c r="AF11" s="188" t="s">
        <v>1678</v>
      </c>
      <c r="AG11" s="190" t="e">
        <f>ID_MS_TH_PJK</f>
        <v>#N/A</v>
      </c>
      <c r="AH11" s="188"/>
      <c r="AI11" s="188"/>
      <c r="AJ11" s="188"/>
      <c r="AK11" s="188"/>
      <c r="AL11" s="188"/>
      <c r="AM11" s="188"/>
      <c r="AN11" s="188"/>
      <c r="AO11" s="188"/>
      <c r="AP11" s="188"/>
      <c r="AQ11" s="188"/>
      <c r="AR11" s="188"/>
      <c r="AS11" s="188"/>
      <c r="AT11" s="191"/>
      <c r="AU11" s="110"/>
      <c r="AV11" s="110"/>
      <c r="AW11" s="110"/>
      <c r="AX11" s="110"/>
      <c r="AY11" s="110"/>
      <c r="AZ11" s="110"/>
      <c r="BA11" s="110"/>
      <c r="BB11" s="110"/>
      <c r="BC11" s="110"/>
      <c r="BD11" s="110"/>
      <c r="BE11" s="110"/>
      <c r="BF11" s="110"/>
      <c r="BG11" s="110"/>
      <c r="BH11" s="110"/>
      <c r="BI11" s="110"/>
      <c r="BJ11" s="110"/>
      <c r="BK11" s="110"/>
      <c r="BL11" s="110"/>
      <c r="BM11" s="110"/>
      <c r="BN11" s="110"/>
      <c r="BO11" s="110"/>
      <c r="BP11" s="110"/>
      <c r="BQ11" s="110"/>
      <c r="BR11" s="110"/>
      <c r="BS11" s="110"/>
      <c r="BT11" s="110"/>
      <c r="BU11" s="11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c r="CY11" s="110"/>
      <c r="CZ11" s="110"/>
      <c r="DA11" s="110"/>
      <c r="DB11" s="110"/>
      <c r="DC11" s="110"/>
      <c r="DD11" s="110"/>
      <c r="DE11" s="110"/>
      <c r="DF11" s="110"/>
      <c r="DG11" s="110"/>
    </row>
    <row r="12" spans="1:111" ht="14.25" customHeight="1" x14ac:dyDescent="0.25">
      <c r="B12" s="924" t="s">
        <v>106</v>
      </c>
      <c r="C12" s="932"/>
      <c r="D12" s="932"/>
      <c r="E12" s="932"/>
      <c r="AL12" s="110"/>
      <c r="AM12" s="110"/>
      <c r="AN12" s="110"/>
      <c r="AO12" s="110"/>
      <c r="AP12" s="110"/>
      <c r="AQ12" s="110"/>
      <c r="AR12" s="110"/>
      <c r="AS12" s="110"/>
      <c r="AT12" s="110"/>
      <c r="AU12" s="110"/>
      <c r="AV12" s="110"/>
      <c r="AW12" s="110"/>
      <c r="AX12" s="110"/>
      <c r="AY12" s="110"/>
      <c r="AZ12" s="110"/>
      <c r="BA12" s="110"/>
      <c r="BB12" s="110"/>
      <c r="BC12" s="110"/>
      <c r="BD12" s="110"/>
      <c r="BE12" s="110"/>
      <c r="BF12" s="110"/>
      <c r="BG12" s="110"/>
      <c r="BH12" s="110"/>
      <c r="BI12" s="110"/>
      <c r="BJ12" s="110"/>
      <c r="BK12" s="110"/>
      <c r="BL12" s="110"/>
      <c r="BM12" s="110"/>
      <c r="BN12" s="110"/>
      <c r="BO12" s="110"/>
      <c r="BP12" s="110"/>
      <c r="BQ12" s="110"/>
      <c r="BR12" s="110"/>
      <c r="BS12" s="110"/>
      <c r="BT12" s="110"/>
      <c r="BU12" s="110"/>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row>
    <row r="13" spans="1:111" ht="14.25" customHeight="1" x14ac:dyDescent="0.25">
      <c r="B13" s="962" t="str">
        <f>HYPERLINK("#'"&amp;'EWS DIRECTORY'!$J$28&amp;"'!A1",'EWS DIRECTORY'!$J$28)</f>
        <v>B-2</v>
      </c>
      <c r="C13" s="932"/>
      <c r="D13" s="932"/>
      <c r="E13" s="932"/>
      <c r="G13" t="s">
        <v>1775</v>
      </c>
      <c r="AL13" s="110"/>
      <c r="AM13" s="110"/>
      <c r="AN13" s="110"/>
      <c r="AO13" s="110"/>
      <c r="AP13" s="110"/>
      <c r="AQ13" s="110"/>
      <c r="AR13" s="110"/>
      <c r="AS13" s="110"/>
      <c r="AT13" s="110"/>
      <c r="AU13" s="110"/>
      <c r="AV13" s="110"/>
      <c r="AW13" s="110"/>
      <c r="AX13" s="110"/>
      <c r="AY13" s="110"/>
      <c r="AZ13" s="110"/>
      <c r="BA13" s="110"/>
      <c r="BB13" s="110"/>
      <c r="BC13" s="110"/>
      <c r="BD13" s="110"/>
      <c r="BE13" s="110"/>
      <c r="BF13" s="110"/>
      <c r="BG13" s="110"/>
      <c r="BH13" s="110"/>
      <c r="BI13" s="110"/>
      <c r="BJ13" s="110"/>
      <c r="BK13" s="110"/>
      <c r="BL13" s="110"/>
      <c r="BM13" s="110"/>
      <c r="BN13" s="110"/>
      <c r="BO13" s="110"/>
      <c r="BP13" s="110"/>
      <c r="BQ13" s="110"/>
      <c r="BR13" s="110"/>
      <c r="BS13" s="110"/>
      <c r="BT13" s="110"/>
      <c r="BU13" s="110"/>
      <c r="BV13" s="110"/>
      <c r="BW13" s="110"/>
      <c r="BX13" s="110"/>
      <c r="BY13" s="110"/>
      <c r="BZ13" s="110"/>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row>
    <row r="14" spans="1:111" ht="14.25" customHeight="1" x14ac:dyDescent="0.25">
      <c r="B14" s="927" t="str">
        <f>HYPERLINK("#'"&amp;'EWS DIRECTORY'!$J$29&amp;"'!A1",'EWS DIRECTORY'!$J$29)</f>
        <v>B-2-1</v>
      </c>
      <c r="C14" s="932"/>
      <c r="D14" s="932"/>
      <c r="E14" s="932"/>
      <c r="G14" s="949" t="s">
        <v>1445</v>
      </c>
      <c r="H14" s="949" t="s">
        <v>1707</v>
      </c>
      <c r="I14" s="789"/>
      <c r="J14" s="789"/>
      <c r="K14" s="789"/>
      <c r="L14" s="789"/>
      <c r="M14" s="789"/>
      <c r="N14" s="789"/>
      <c r="O14" s="789"/>
      <c r="P14" s="789"/>
      <c r="Q14" s="789"/>
      <c r="R14" s="789"/>
      <c r="S14" s="789"/>
      <c r="T14" s="790"/>
      <c r="U14" s="949" t="s">
        <v>1708</v>
      </c>
      <c r="V14" s="790"/>
      <c r="W14" s="969" t="s">
        <v>1776</v>
      </c>
      <c r="X14" s="764"/>
      <c r="Y14" s="764"/>
      <c r="Z14" s="764"/>
      <c r="AA14" s="764"/>
      <c r="AB14" s="764"/>
      <c r="AC14" s="764"/>
      <c r="AD14" s="764"/>
      <c r="AE14" s="764"/>
      <c r="AF14" s="764"/>
      <c r="AG14" s="764"/>
      <c r="AH14" s="764"/>
      <c r="AI14" s="764"/>
      <c r="AJ14" s="764"/>
      <c r="AK14" s="764"/>
      <c r="AL14" s="764"/>
      <c r="AM14" s="764"/>
      <c r="AN14" s="764"/>
      <c r="AO14" s="764"/>
      <c r="AP14" s="764"/>
      <c r="AQ14" s="764"/>
      <c r="AR14" s="764"/>
      <c r="AS14" s="764"/>
      <c r="AT14" s="764"/>
      <c r="AU14" s="764"/>
      <c r="AV14" s="764"/>
      <c r="AW14" s="764"/>
      <c r="AX14" s="764"/>
      <c r="AY14" s="764"/>
      <c r="AZ14" s="764"/>
      <c r="BA14" s="764"/>
      <c r="BB14" s="764"/>
      <c r="BC14" s="764"/>
      <c r="BD14" s="764"/>
      <c r="BE14" s="764"/>
      <c r="BF14" s="764"/>
      <c r="BG14" s="764"/>
      <c r="BH14" s="764"/>
      <c r="BI14" s="764"/>
      <c r="BJ14" s="764"/>
      <c r="BK14" s="764"/>
      <c r="BL14" s="764"/>
      <c r="BM14" s="764"/>
      <c r="BN14" s="764"/>
      <c r="BO14" s="764"/>
      <c r="BP14" s="764"/>
      <c r="BQ14" s="764"/>
      <c r="BR14" s="764"/>
      <c r="BS14" s="764"/>
      <c r="BT14" s="764"/>
      <c r="BU14" s="764"/>
      <c r="BV14" s="764"/>
      <c r="BW14" s="764"/>
      <c r="BX14" s="764"/>
      <c r="BY14" s="764"/>
      <c r="BZ14" s="764"/>
      <c r="CA14" s="764"/>
      <c r="CB14" s="764"/>
      <c r="CC14" s="764"/>
      <c r="CD14" s="764"/>
      <c r="CE14" s="764"/>
      <c r="CF14" s="764"/>
      <c r="CG14" s="764"/>
      <c r="CH14" s="764"/>
      <c r="CI14" s="764"/>
      <c r="CJ14" s="764"/>
      <c r="CK14" s="764"/>
      <c r="CL14" s="764"/>
      <c r="CM14" s="764"/>
      <c r="CN14" s="764"/>
      <c r="CO14" s="764"/>
      <c r="CP14" s="764"/>
      <c r="CQ14" s="764"/>
      <c r="CR14" s="764"/>
      <c r="CS14" s="765"/>
      <c r="CT14" s="967" t="s">
        <v>1772</v>
      </c>
      <c r="CU14" s="789"/>
      <c r="CV14" s="789"/>
      <c r="CW14" s="789"/>
      <c r="CX14" s="790"/>
    </row>
    <row r="15" spans="1:111" ht="14.25" customHeight="1" x14ac:dyDescent="0.25">
      <c r="B15" s="1132" t="str">
        <f>HYPERLINK("#'"&amp;'EWS DIRECTORY'!$J$30&amp;"'!A1",'EWS DIRECTORY'!$J$30)</f>
        <v>B-2-1-1</v>
      </c>
      <c r="C15" s="932"/>
      <c r="D15" s="932"/>
      <c r="E15" s="932"/>
      <c r="G15" s="975"/>
      <c r="H15" s="804"/>
      <c r="I15" s="940"/>
      <c r="J15" s="940"/>
      <c r="K15" s="940"/>
      <c r="L15" s="940"/>
      <c r="M15" s="940"/>
      <c r="N15" s="940"/>
      <c r="O15" s="940"/>
      <c r="P15" s="940"/>
      <c r="Q15" s="940"/>
      <c r="R15" s="940"/>
      <c r="S15" s="940"/>
      <c r="T15" s="805"/>
      <c r="U15" s="804"/>
      <c r="V15" s="805"/>
      <c r="W15" s="949" t="s">
        <v>1777</v>
      </c>
      <c r="X15" s="789"/>
      <c r="Y15" s="789"/>
      <c r="Z15" s="789"/>
      <c r="AA15" s="790"/>
      <c r="AB15" s="963" t="s">
        <v>1778</v>
      </c>
      <c r="AC15" s="764"/>
      <c r="AD15" s="764"/>
      <c r="AE15" s="764"/>
      <c r="AF15" s="764"/>
      <c r="AG15" s="764"/>
      <c r="AH15" s="764"/>
      <c r="AI15" s="764"/>
      <c r="AJ15" s="764"/>
      <c r="AK15" s="764"/>
      <c r="AL15" s="764"/>
      <c r="AM15" s="764"/>
      <c r="AN15" s="764"/>
      <c r="AO15" s="764"/>
      <c r="AP15" s="764"/>
      <c r="AQ15" s="764"/>
      <c r="AR15" s="764"/>
      <c r="AS15" s="764"/>
      <c r="AT15" s="764"/>
      <c r="AU15" s="764"/>
      <c r="AV15" s="764"/>
      <c r="AW15" s="764"/>
      <c r="AX15" s="764"/>
      <c r="AY15" s="764"/>
      <c r="AZ15" s="764"/>
      <c r="BA15" s="764"/>
      <c r="BB15" s="764"/>
      <c r="BC15" s="764"/>
      <c r="BD15" s="764"/>
      <c r="BE15" s="764"/>
      <c r="BF15" s="764"/>
      <c r="BG15" s="764"/>
      <c r="BH15" s="764"/>
      <c r="BI15" s="764"/>
      <c r="BJ15" s="764"/>
      <c r="BK15" s="764"/>
      <c r="BL15" s="764"/>
      <c r="BM15" s="764"/>
      <c r="BN15" s="764"/>
      <c r="BO15" s="764"/>
      <c r="BP15" s="764"/>
      <c r="BQ15" s="764"/>
      <c r="BR15" s="764"/>
      <c r="BS15" s="764"/>
      <c r="BT15" s="764"/>
      <c r="BU15" s="764"/>
      <c r="BV15" s="764"/>
      <c r="BW15" s="764"/>
      <c r="BX15" s="764"/>
      <c r="BY15" s="764"/>
      <c r="BZ15" s="764"/>
      <c r="CA15" s="764"/>
      <c r="CB15" s="764"/>
      <c r="CC15" s="764"/>
      <c r="CD15" s="764"/>
      <c r="CE15" s="764"/>
      <c r="CF15" s="764"/>
      <c r="CG15" s="764"/>
      <c r="CH15" s="764"/>
      <c r="CI15" s="764"/>
      <c r="CJ15" s="764"/>
      <c r="CK15" s="764"/>
      <c r="CL15" s="764"/>
      <c r="CM15" s="764"/>
      <c r="CN15" s="764"/>
      <c r="CO15" s="764"/>
      <c r="CP15" s="764"/>
      <c r="CQ15" s="764"/>
      <c r="CR15" s="764"/>
      <c r="CS15" s="765"/>
      <c r="CT15" s="804"/>
      <c r="CU15" s="940"/>
      <c r="CV15" s="940"/>
      <c r="CW15" s="940"/>
      <c r="CX15" s="805"/>
    </row>
    <row r="16" spans="1:111" ht="14.4" customHeight="1" x14ac:dyDescent="0.25">
      <c r="A16" s="401" t="e" cm="1" vm="2">
        <f t="array" aca="1" ref="A16" ca="1">_xlfn._xlws.FILTER(M16:M50,M16:M50&lt;&gt;"")</f>
        <v>#VALUE!</v>
      </c>
      <c r="B16" s="1132" t="str">
        <f>HYPERLINK("#'"&amp;'EWS DIRECTORY'!$J$31&amp;"'!A1",'EWS DIRECTORY'!$J$31)</f>
        <v>B-2-1-2</v>
      </c>
      <c r="C16" s="932"/>
      <c r="D16" s="932"/>
      <c r="E16" s="932"/>
      <c r="G16" s="769"/>
      <c r="H16" s="806"/>
      <c r="I16" s="794"/>
      <c r="J16" s="794"/>
      <c r="K16" s="794"/>
      <c r="L16" s="794"/>
      <c r="M16" s="794"/>
      <c r="N16" s="794"/>
      <c r="O16" s="794"/>
      <c r="P16" s="794"/>
      <c r="Q16" s="794"/>
      <c r="R16" s="794"/>
      <c r="S16" s="794"/>
      <c r="T16" s="807"/>
      <c r="U16" s="806"/>
      <c r="V16" s="807"/>
      <c r="W16" s="806"/>
      <c r="X16" s="794"/>
      <c r="Y16" s="794"/>
      <c r="Z16" s="794"/>
      <c r="AA16" s="807"/>
      <c r="AB16" s="946" t="e">
        <f>MASTER!$N$5</f>
        <v>#N/A</v>
      </c>
      <c r="AC16" s="764"/>
      <c r="AD16" s="764"/>
      <c r="AE16" s="764"/>
      <c r="AF16" s="765"/>
      <c r="AG16" s="946" t="e">
        <f>MASTER!$N$6</f>
        <v>#N/A</v>
      </c>
      <c r="AH16" s="764"/>
      <c r="AI16" s="764"/>
      <c r="AJ16" s="764"/>
      <c r="AK16" s="765"/>
      <c r="AL16" s="946" t="e">
        <f>MASTER!$N$7</f>
        <v>#N/A</v>
      </c>
      <c r="AM16" s="764"/>
      <c r="AN16" s="764"/>
      <c r="AO16" s="764"/>
      <c r="AP16" s="765"/>
      <c r="AQ16" s="946" t="e">
        <f>MASTER!$N$8</f>
        <v>#N/A</v>
      </c>
      <c r="AR16" s="764"/>
      <c r="AS16" s="764"/>
      <c r="AT16" s="764"/>
      <c r="AU16" s="765"/>
      <c r="AV16" s="946" t="e">
        <f>MASTER!$N$9</f>
        <v>#N/A</v>
      </c>
      <c r="AW16" s="764"/>
      <c r="AX16" s="764"/>
      <c r="AY16" s="764"/>
      <c r="AZ16" s="765"/>
      <c r="BA16" s="946" t="e">
        <f>MASTER!$N$10</f>
        <v>#N/A</v>
      </c>
      <c r="BB16" s="764"/>
      <c r="BC16" s="764"/>
      <c r="BD16" s="764"/>
      <c r="BE16" s="765"/>
      <c r="BF16" s="946" t="e">
        <f>MASTER!$N$11</f>
        <v>#N/A</v>
      </c>
      <c r="BG16" s="764"/>
      <c r="BH16" s="764"/>
      <c r="BI16" s="764"/>
      <c r="BJ16" s="765"/>
      <c r="BK16" s="946" t="e">
        <f>MASTER!$N$12</f>
        <v>#N/A</v>
      </c>
      <c r="BL16" s="764"/>
      <c r="BM16" s="764"/>
      <c r="BN16" s="764"/>
      <c r="BO16" s="765"/>
      <c r="BP16" s="946" t="e">
        <f>MASTER!$N$13</f>
        <v>#N/A</v>
      </c>
      <c r="BQ16" s="764"/>
      <c r="BR16" s="764"/>
      <c r="BS16" s="764"/>
      <c r="BT16" s="765"/>
      <c r="BU16" s="946" t="e">
        <f>MASTER!$N$14</f>
        <v>#N/A</v>
      </c>
      <c r="BV16" s="764"/>
      <c r="BW16" s="764"/>
      <c r="BX16" s="764"/>
      <c r="BY16" s="765"/>
      <c r="BZ16" s="946" t="e">
        <f>MASTER!$N$15</f>
        <v>#N/A</v>
      </c>
      <c r="CA16" s="764"/>
      <c r="CB16" s="764"/>
      <c r="CC16" s="764"/>
      <c r="CD16" s="765"/>
      <c r="CE16" s="946" t="e">
        <f>MASTER!$N$16</f>
        <v>#N/A</v>
      </c>
      <c r="CF16" s="764"/>
      <c r="CG16" s="764"/>
      <c r="CH16" s="764"/>
      <c r="CI16" s="765"/>
      <c r="CJ16" s="963" t="s">
        <v>1769</v>
      </c>
      <c r="CK16" s="764"/>
      <c r="CL16" s="764"/>
      <c r="CM16" s="764"/>
      <c r="CN16" s="765"/>
      <c r="CO16" s="963" t="s">
        <v>1770</v>
      </c>
      <c r="CP16" s="764"/>
      <c r="CQ16" s="764"/>
      <c r="CR16" s="764"/>
      <c r="CS16" s="765"/>
      <c r="CT16" s="806"/>
      <c r="CU16" s="794"/>
      <c r="CV16" s="794"/>
      <c r="CW16" s="794"/>
      <c r="CX16" s="807"/>
    </row>
    <row r="17" spans="1:107" ht="22.2" customHeight="1" x14ac:dyDescent="0.25">
      <c r="A17" s="401" t="s">
        <v>2032</v>
      </c>
      <c r="B17" s="1132" t="str">
        <f>HYPERLINK("#'"&amp;'EWS DIRECTORY'!$J$36&amp;"'!A1",'EWS DIRECTORY'!$J$36)</f>
        <v>B-2-1-3</v>
      </c>
      <c r="C17" s="932"/>
      <c r="D17" s="932"/>
      <c r="E17" s="932"/>
      <c r="G17" s="289"/>
      <c r="U17" s="436"/>
      <c r="V17" s="204"/>
      <c r="W17" s="952"/>
      <c r="X17" s="940"/>
      <c r="Y17" s="940"/>
      <c r="Z17" s="940"/>
      <c r="AA17" s="805"/>
      <c r="AB17" s="952"/>
      <c r="AC17" s="940"/>
      <c r="AD17" s="940"/>
      <c r="AE17" s="940"/>
      <c r="AF17" s="805"/>
      <c r="AG17" s="952"/>
      <c r="AH17" s="940"/>
      <c r="AI17" s="940"/>
      <c r="AJ17" s="940"/>
      <c r="AK17" s="805"/>
      <c r="AL17" s="952"/>
      <c r="AM17" s="940"/>
      <c r="AN17" s="940"/>
      <c r="AO17" s="940"/>
      <c r="AP17" s="805"/>
      <c r="AQ17" s="952"/>
      <c r="AR17" s="940"/>
      <c r="AS17" s="940"/>
      <c r="AT17" s="940"/>
      <c r="AU17" s="805"/>
      <c r="AV17" s="952"/>
      <c r="AW17" s="940"/>
      <c r="AX17" s="940"/>
      <c r="AY17" s="940"/>
      <c r="AZ17" s="805"/>
      <c r="BA17" s="952"/>
      <c r="BB17" s="940"/>
      <c r="BC17" s="940"/>
      <c r="BD17" s="940"/>
      <c r="BE17" s="805"/>
      <c r="BF17" s="952"/>
      <c r="BG17" s="940"/>
      <c r="BH17" s="940"/>
      <c r="BI17" s="940"/>
      <c r="BJ17" s="805"/>
      <c r="BK17" s="952"/>
      <c r="BL17" s="940"/>
      <c r="BM17" s="940"/>
      <c r="BN17" s="940"/>
      <c r="BO17" s="805"/>
      <c r="BP17" s="952"/>
      <c r="BQ17" s="940"/>
      <c r="BR17" s="940"/>
      <c r="BS17" s="940"/>
      <c r="BT17" s="805"/>
      <c r="BU17" s="952"/>
      <c r="BV17" s="940"/>
      <c r="BW17" s="940"/>
      <c r="BX17" s="940"/>
      <c r="BY17" s="805"/>
      <c r="BZ17" s="952"/>
      <c r="CA17" s="940"/>
      <c r="CB17" s="940"/>
      <c r="CC17" s="940"/>
      <c r="CD17" s="805"/>
      <c r="CE17" s="952"/>
      <c r="CF17" s="940"/>
      <c r="CG17" s="940"/>
      <c r="CH17" s="940"/>
      <c r="CI17" s="805"/>
      <c r="CJ17" s="952"/>
      <c r="CK17" s="940"/>
      <c r="CL17" s="940"/>
      <c r="CM17" s="940"/>
      <c r="CN17" s="805"/>
      <c r="CO17" s="952"/>
      <c r="CP17" s="940"/>
      <c r="CQ17" s="940"/>
      <c r="CR17" s="940"/>
      <c r="CS17" s="805"/>
      <c r="CT17" s="952"/>
      <c r="CU17" s="940"/>
      <c r="CV17" s="940"/>
      <c r="CW17" s="940"/>
      <c r="CX17" s="805"/>
    </row>
    <row r="18" spans="1:107" ht="14.4" customHeight="1" x14ac:dyDescent="0.25">
      <c r="A18" s="401" t="str" cm="1">
        <f t="array" ref="A18:A25">_xlfn._xlws.FILTER(M18:M52,M18:M52&lt;&gt;"")</f>
        <v>Berdasarkan Data Internal dan Eksternal yang dimiliki DJP</v>
      </c>
      <c r="B18" s="1132" t="str">
        <f>HYPERLINK("#'"&amp;'EWS DIRECTORY'!$J$37&amp;"'!A1",'EWS DIRECTORY'!$J$37)</f>
        <v>B-2-1-4</v>
      </c>
      <c r="C18" s="932"/>
      <c r="D18" s="932"/>
      <c r="E18" s="932"/>
      <c r="G18" s="52">
        <v>1</v>
      </c>
      <c r="H18" s="944" t="str">
        <f>'B-2'!$G$9</f>
        <v>Penjualan Ekspor</v>
      </c>
      <c r="I18" s="940"/>
      <c r="J18" s="940"/>
      <c r="K18" s="940"/>
      <c r="L18" s="53" t="s">
        <v>1681</v>
      </c>
      <c r="M18" s="954" t="s">
        <v>1442</v>
      </c>
      <c r="N18" s="940"/>
      <c r="O18" s="940"/>
      <c r="P18" s="940"/>
      <c r="Q18" s="940"/>
      <c r="R18" s="940"/>
      <c r="S18" s="940"/>
      <c r="T18" s="805"/>
      <c r="U18" s="964" t="s">
        <v>147</v>
      </c>
      <c r="V18" s="805"/>
      <c r="W18" s="951">
        <f>'B-2'!$U$32</f>
        <v>0</v>
      </c>
      <c r="X18" s="940"/>
      <c r="Y18" s="940"/>
      <c r="Z18" s="940"/>
      <c r="AA18" s="805"/>
      <c r="AB18" s="945"/>
      <c r="AC18" s="940"/>
      <c r="AD18" s="940"/>
      <c r="AE18" s="940"/>
      <c r="AF18" s="805"/>
      <c r="AG18" s="945"/>
      <c r="AH18" s="940"/>
      <c r="AI18" s="940"/>
      <c r="AJ18" s="940"/>
      <c r="AK18" s="805"/>
      <c r="AL18" s="945"/>
      <c r="AM18" s="940"/>
      <c r="AN18" s="940"/>
      <c r="AO18" s="940"/>
      <c r="AP18" s="805"/>
      <c r="AQ18" s="945"/>
      <c r="AR18" s="940"/>
      <c r="AS18" s="940"/>
      <c r="AT18" s="940"/>
      <c r="AU18" s="805"/>
      <c r="AV18" s="945"/>
      <c r="AW18" s="940"/>
      <c r="AX18" s="940"/>
      <c r="AY18" s="940"/>
      <c r="AZ18" s="805"/>
      <c r="BA18" s="945"/>
      <c r="BB18" s="940"/>
      <c r="BC18" s="940"/>
      <c r="BD18" s="940"/>
      <c r="BE18" s="805"/>
      <c r="BF18" s="945"/>
      <c r="BG18" s="940"/>
      <c r="BH18" s="940"/>
      <c r="BI18" s="940"/>
      <c r="BJ18" s="805"/>
      <c r="BK18" s="945"/>
      <c r="BL18" s="940"/>
      <c r="BM18" s="940"/>
      <c r="BN18" s="940"/>
      <c r="BO18" s="805"/>
      <c r="BP18" s="945"/>
      <c r="BQ18" s="940"/>
      <c r="BR18" s="940"/>
      <c r="BS18" s="940"/>
      <c r="BT18" s="805"/>
      <c r="BU18" s="945"/>
      <c r="BV18" s="940"/>
      <c r="BW18" s="940"/>
      <c r="BX18" s="940"/>
      <c r="BY18" s="805"/>
      <c r="BZ18" s="945"/>
      <c r="CA18" s="940"/>
      <c r="CB18" s="940"/>
      <c r="CC18" s="940"/>
      <c r="CD18" s="805"/>
      <c r="CE18" s="945"/>
      <c r="CF18" s="940"/>
      <c r="CG18" s="940"/>
      <c r="CH18" s="940"/>
      <c r="CI18" s="805"/>
      <c r="CJ18" s="955">
        <f>'B-2-1-1'!AT24+'B-2-1-1'!AT51</f>
        <v>0</v>
      </c>
      <c r="CK18" s="940"/>
      <c r="CL18" s="940"/>
      <c r="CM18" s="940"/>
      <c r="CN18" s="805"/>
      <c r="CO18" s="955">
        <f>IF(CJ18&gt;0,CJ18,SUM(AB18:CI18))</f>
        <v>0</v>
      </c>
      <c r="CP18" s="940"/>
      <c r="CQ18" s="940"/>
      <c r="CR18" s="940"/>
      <c r="CS18" s="805"/>
      <c r="CT18" s="955">
        <f>CO18-W18</f>
        <v>0</v>
      </c>
      <c r="CU18" s="940"/>
      <c r="CV18" s="940"/>
      <c r="CW18" s="940"/>
      <c r="CX18" s="805"/>
    </row>
    <row r="19" spans="1:107" ht="14.4" customHeight="1" x14ac:dyDescent="0.25">
      <c r="A19" s="401" t="str">
        <v>Berdasarkan equalisasi dengan SPT Masa PPN</v>
      </c>
      <c r="B19" s="1132" t="str">
        <f>HYPERLINK("#'"&amp;'EWS DIRECTORY'!$J$38&amp;"'!A1",'EWS DIRECTORY'!$J$38)</f>
        <v>B-2-1-5</v>
      </c>
      <c r="C19" s="932"/>
      <c r="D19" s="932"/>
      <c r="E19" s="932"/>
      <c r="G19" s="289"/>
      <c r="H19" s="804"/>
      <c r="I19" s="940"/>
      <c r="J19" s="940"/>
      <c r="K19" s="940"/>
      <c r="M19" s="940"/>
      <c r="N19" s="940"/>
      <c r="O19" s="940"/>
      <c r="P19" s="940"/>
      <c r="Q19" s="940"/>
      <c r="R19" s="940"/>
      <c r="S19" s="940"/>
      <c r="T19" s="805"/>
      <c r="U19" s="964"/>
      <c r="V19" s="805"/>
      <c r="W19" s="950"/>
      <c r="X19" s="940"/>
      <c r="Y19" s="940"/>
      <c r="Z19" s="940"/>
      <c r="AA19" s="805"/>
      <c r="AB19" s="952"/>
      <c r="AC19" s="940"/>
      <c r="AD19" s="940"/>
      <c r="AE19" s="940"/>
      <c r="AF19" s="805"/>
      <c r="AG19" s="952"/>
      <c r="AH19" s="940"/>
      <c r="AI19" s="940"/>
      <c r="AJ19" s="940"/>
      <c r="AK19" s="805"/>
      <c r="AL19" s="952"/>
      <c r="AM19" s="940"/>
      <c r="AN19" s="940"/>
      <c r="AO19" s="940"/>
      <c r="AP19" s="805"/>
      <c r="AQ19" s="952"/>
      <c r="AR19" s="940"/>
      <c r="AS19" s="940"/>
      <c r="AT19" s="940"/>
      <c r="AU19" s="805"/>
      <c r="AV19" s="952"/>
      <c r="AW19" s="940"/>
      <c r="AX19" s="940"/>
      <c r="AY19" s="940"/>
      <c r="AZ19" s="805"/>
      <c r="BA19" s="952"/>
      <c r="BB19" s="940"/>
      <c r="BC19" s="940"/>
      <c r="BD19" s="940"/>
      <c r="BE19" s="805"/>
      <c r="BF19" s="952"/>
      <c r="BG19" s="940"/>
      <c r="BH19" s="940"/>
      <c r="BI19" s="940"/>
      <c r="BJ19" s="805"/>
      <c r="BK19" s="952"/>
      <c r="BL19" s="940"/>
      <c r="BM19" s="940"/>
      <c r="BN19" s="940"/>
      <c r="BO19" s="805"/>
      <c r="BP19" s="952"/>
      <c r="BQ19" s="940"/>
      <c r="BR19" s="940"/>
      <c r="BS19" s="940"/>
      <c r="BT19" s="805"/>
      <c r="BU19" s="952"/>
      <c r="BV19" s="940"/>
      <c r="BW19" s="940"/>
      <c r="BX19" s="940"/>
      <c r="BY19" s="805"/>
      <c r="BZ19" s="952"/>
      <c r="CA19" s="940"/>
      <c r="CB19" s="940"/>
      <c r="CC19" s="940"/>
      <c r="CD19" s="805"/>
      <c r="CE19" s="952"/>
      <c r="CF19" s="940"/>
      <c r="CG19" s="940"/>
      <c r="CH19" s="940"/>
      <c r="CI19" s="805"/>
      <c r="CJ19" s="952"/>
      <c r="CK19" s="940"/>
      <c r="CL19" s="940"/>
      <c r="CM19" s="940"/>
      <c r="CN19" s="805"/>
      <c r="CO19" s="952"/>
      <c r="CP19" s="940"/>
      <c r="CQ19" s="940"/>
      <c r="CR19" s="940"/>
      <c r="CS19" s="805"/>
      <c r="CT19" s="952"/>
      <c r="CU19" s="940"/>
      <c r="CV19" s="940"/>
      <c r="CW19" s="940"/>
      <c r="CX19" s="805"/>
    </row>
    <row r="20" spans="1:107" ht="14.4" customHeight="1" x14ac:dyDescent="0.25">
      <c r="A20" s="401" t="str">
        <v>Berdasarkan equalisasi dengan Pemberitahuan Ekspor Barang</v>
      </c>
      <c r="B20" s="1132" t="str">
        <f>HYPERLINK("#'"&amp;'EWS DIRECTORY'!$J$39&amp;"'!A1",'EWS DIRECTORY'!$J$39)</f>
        <v>B-2-1-6</v>
      </c>
      <c r="C20" s="932"/>
      <c r="D20" s="932"/>
      <c r="E20" s="932"/>
      <c r="G20" s="52">
        <v>2</v>
      </c>
      <c r="H20" s="944" t="str">
        <f>'B-2'!$G$9</f>
        <v>Penjualan Ekspor</v>
      </c>
      <c r="I20" s="940"/>
      <c r="J20" s="940"/>
      <c r="K20" s="940"/>
      <c r="L20" s="53" t="s">
        <v>1681</v>
      </c>
      <c r="M20" s="954" t="s">
        <v>1475</v>
      </c>
      <c r="N20" s="940"/>
      <c r="O20" s="940"/>
      <c r="P20" s="940"/>
      <c r="Q20" s="940"/>
      <c r="R20" s="940"/>
      <c r="S20" s="940"/>
      <c r="T20" s="805"/>
      <c r="U20" s="964" t="s">
        <v>149</v>
      </c>
      <c r="V20" s="805"/>
      <c r="W20" s="951">
        <f>'B-2'!$U$32</f>
        <v>0</v>
      </c>
      <c r="X20" s="940"/>
      <c r="Y20" s="940"/>
      <c r="Z20" s="940"/>
      <c r="AA20" s="805"/>
      <c r="AB20" s="945"/>
      <c r="AC20" s="940"/>
      <c r="AD20" s="940"/>
      <c r="AE20" s="940"/>
      <c r="AF20" s="805"/>
      <c r="AG20" s="947"/>
      <c r="AH20" s="940"/>
      <c r="AI20" s="940"/>
      <c r="AJ20" s="940"/>
      <c r="AK20" s="805"/>
      <c r="AL20" s="947"/>
      <c r="AM20" s="940"/>
      <c r="AN20" s="940"/>
      <c r="AO20" s="940"/>
      <c r="AP20" s="805"/>
      <c r="AQ20" s="947"/>
      <c r="AR20" s="940"/>
      <c r="AS20" s="940"/>
      <c r="AT20" s="940"/>
      <c r="AU20" s="805"/>
      <c r="AV20" s="947"/>
      <c r="AW20" s="940"/>
      <c r="AX20" s="940"/>
      <c r="AY20" s="940"/>
      <c r="AZ20" s="805"/>
      <c r="BA20" s="947"/>
      <c r="BB20" s="940"/>
      <c r="BC20" s="940"/>
      <c r="BD20" s="940"/>
      <c r="BE20" s="805"/>
      <c r="BF20" s="947"/>
      <c r="BG20" s="940"/>
      <c r="BH20" s="940"/>
      <c r="BI20" s="940"/>
      <c r="BJ20" s="805"/>
      <c r="BK20" s="947"/>
      <c r="BL20" s="940"/>
      <c r="BM20" s="940"/>
      <c r="BN20" s="940"/>
      <c r="BO20" s="805"/>
      <c r="BP20" s="947"/>
      <c r="BQ20" s="940"/>
      <c r="BR20" s="940"/>
      <c r="BS20" s="940"/>
      <c r="BT20" s="805"/>
      <c r="BU20" s="947"/>
      <c r="BV20" s="940"/>
      <c r="BW20" s="940"/>
      <c r="BX20" s="940"/>
      <c r="BY20" s="805"/>
      <c r="BZ20" s="947"/>
      <c r="CA20" s="940"/>
      <c r="CB20" s="940"/>
      <c r="CC20" s="940"/>
      <c r="CD20" s="805"/>
      <c r="CE20" s="947"/>
      <c r="CF20" s="940"/>
      <c r="CG20" s="940"/>
      <c r="CH20" s="940"/>
      <c r="CI20" s="805"/>
      <c r="CJ20" s="955">
        <f>'B-2-1-2'!AO27</f>
        <v>0</v>
      </c>
      <c r="CK20" s="940"/>
      <c r="CL20" s="940"/>
      <c r="CM20" s="940"/>
      <c r="CN20" s="805"/>
      <c r="CO20" s="955">
        <f>IF(CJ20&gt;0,CJ20,SUM(AB20:CI20))</f>
        <v>0</v>
      </c>
      <c r="CP20" s="940"/>
      <c r="CQ20" s="940"/>
      <c r="CR20" s="940"/>
      <c r="CS20" s="805"/>
      <c r="CT20" s="955">
        <f>CO20-W20</f>
        <v>0</v>
      </c>
      <c r="CU20" s="940"/>
      <c r="CV20" s="940"/>
      <c r="CW20" s="940"/>
      <c r="CX20" s="805"/>
      <c r="CY20" s="517"/>
      <c r="CZ20" s="518"/>
      <c r="DA20" s="518"/>
      <c r="DB20" s="518"/>
      <c r="DC20" s="519"/>
    </row>
    <row r="21" spans="1:107" ht="14.4" customHeight="1" x14ac:dyDescent="0.25">
      <c r="A21" s="401" t="str">
        <v>Berdasarkan Analisis SPT dan Laporan Keuangan</v>
      </c>
      <c r="B21" s="1132" t="str">
        <f>HYPERLINK("#'"&amp;'EWS DIRECTORY'!$J$40&amp;"'!A1",'EWS DIRECTORY'!$J$40)</f>
        <v>B-2-1-7</v>
      </c>
      <c r="C21" s="932"/>
      <c r="D21" s="932"/>
      <c r="E21" s="932"/>
      <c r="G21" s="52"/>
      <c r="H21" s="804"/>
      <c r="I21" s="940"/>
      <c r="J21" s="940"/>
      <c r="K21" s="940"/>
      <c r="L21" s="53"/>
      <c r="M21" s="940"/>
      <c r="N21" s="940"/>
      <c r="O21" s="940"/>
      <c r="P21" s="940"/>
      <c r="Q21" s="940"/>
      <c r="R21" s="940"/>
      <c r="S21" s="940"/>
      <c r="T21" s="805"/>
      <c r="U21" s="436"/>
      <c r="V21" s="204"/>
      <c r="W21" s="438"/>
      <c r="X21" s="75"/>
      <c r="Y21" s="75"/>
      <c r="Z21" s="75"/>
      <c r="AA21" s="76"/>
      <c r="AB21" s="952"/>
      <c r="AC21" s="940"/>
      <c r="AD21" s="940"/>
      <c r="AE21" s="940"/>
      <c r="AF21" s="805"/>
      <c r="AG21" s="434"/>
      <c r="AH21" s="429"/>
      <c r="AI21" s="429"/>
      <c r="AJ21" s="429"/>
      <c r="AK21" s="345"/>
      <c r="AL21" s="434"/>
      <c r="AM21" s="429"/>
      <c r="AN21" s="429"/>
      <c r="AO21" s="429"/>
      <c r="AP21" s="345"/>
      <c r="AQ21" s="434"/>
      <c r="AR21" s="429"/>
      <c r="AS21" s="429"/>
      <c r="AT21" s="429"/>
      <c r="AU21" s="345"/>
      <c r="AV21" s="434"/>
      <c r="AW21" s="429"/>
      <c r="AX21" s="429"/>
      <c r="AY21" s="429"/>
      <c r="AZ21" s="345"/>
      <c r="BA21" s="434"/>
      <c r="BB21" s="429"/>
      <c r="BC21" s="429"/>
      <c r="BD21" s="429"/>
      <c r="BE21" s="345"/>
      <c r="BF21" s="434"/>
      <c r="BG21" s="429"/>
      <c r="BH21" s="429"/>
      <c r="BI21" s="429"/>
      <c r="BJ21" s="345"/>
      <c r="BK21" s="434"/>
      <c r="BL21" s="429"/>
      <c r="BM21" s="429"/>
      <c r="BN21" s="429"/>
      <c r="BO21" s="345"/>
      <c r="BP21" s="434"/>
      <c r="BQ21" s="429"/>
      <c r="BR21" s="429"/>
      <c r="BS21" s="429"/>
      <c r="BT21" s="345"/>
      <c r="BU21" s="434"/>
      <c r="BV21" s="429"/>
      <c r="BW21" s="429"/>
      <c r="BX21" s="429"/>
      <c r="BY21" s="345"/>
      <c r="BZ21" s="434"/>
      <c r="CA21" s="429"/>
      <c r="CB21" s="429"/>
      <c r="CC21" s="429"/>
      <c r="CD21" s="345"/>
      <c r="CE21" s="434"/>
      <c r="CF21" s="429"/>
      <c r="CG21" s="429"/>
      <c r="CH21" s="429"/>
      <c r="CI21" s="345"/>
      <c r="CJ21" s="434"/>
      <c r="CK21" s="429"/>
      <c r="CL21" s="429"/>
      <c r="CM21" s="429"/>
      <c r="CN21" s="345"/>
      <c r="CO21" s="434"/>
      <c r="CP21" s="429"/>
      <c r="CQ21" s="429"/>
      <c r="CR21" s="429"/>
      <c r="CS21" s="345"/>
      <c r="CT21" s="434"/>
      <c r="CU21" s="429"/>
      <c r="CV21" s="429"/>
      <c r="CW21" s="429"/>
      <c r="CX21" s="345"/>
    </row>
    <row r="22" spans="1:107" ht="14.4" customHeight="1" x14ac:dyDescent="0.25">
      <c r="A22" s="401" t="str">
        <v>Berdasarkan pemeriksaan langsung terhadap bukti pendukung</v>
      </c>
      <c r="B22" s="1132" t="str">
        <f>HYPERLINK("#'"&amp;'EWS DIRECTORY'!$J$41&amp;"'!A1",'EWS DIRECTORY'!$J$41)</f>
        <v>B-2-1-8</v>
      </c>
      <c r="C22" s="932"/>
      <c r="D22" s="932"/>
      <c r="E22" s="932"/>
      <c r="G22" s="52">
        <v>3</v>
      </c>
      <c r="H22" s="944" t="str">
        <f>'B-2'!$G$9</f>
        <v>Penjualan Ekspor</v>
      </c>
      <c r="I22" s="940"/>
      <c r="J22" s="940"/>
      <c r="K22" s="940"/>
      <c r="L22" s="53" t="s">
        <v>1681</v>
      </c>
      <c r="M22" s="954" t="s">
        <v>1489</v>
      </c>
      <c r="N22" s="940"/>
      <c r="O22" s="940"/>
      <c r="P22" s="940"/>
      <c r="Q22" s="940"/>
      <c r="R22" s="940"/>
      <c r="S22" s="940"/>
      <c r="T22" s="805"/>
      <c r="U22" s="964" t="s">
        <v>159</v>
      </c>
      <c r="V22" s="805"/>
      <c r="W22" s="951">
        <f>'B-2'!$U$32</f>
        <v>0</v>
      </c>
      <c r="X22" s="940"/>
      <c r="Y22" s="940"/>
      <c r="Z22" s="940"/>
      <c r="AA22" s="805"/>
      <c r="AB22" s="953">
        <f ca="1">SUMIF('B-2-1-3'!$H$23:$K$37,TEXT(AB16,"MM")&amp;TEXT(AB16,"MM")&amp;"*",'B-2-1-3'!$AZ$23:$BB$37)</f>
        <v>0</v>
      </c>
      <c r="AC22" s="940"/>
      <c r="AD22" s="940"/>
      <c r="AE22" s="940"/>
      <c r="AF22" s="805"/>
      <c r="AG22" s="953">
        <f ca="1">SUMIF('B-2-1-3'!$H$23:$K$37,TEXT(AG16,"MM")&amp;TEXT(AG16,"MM")&amp;"*",'B-2-1-3'!$AZ$23:$BB$37)</f>
        <v>0</v>
      </c>
      <c r="AH22" s="940"/>
      <c r="AI22" s="940"/>
      <c r="AJ22" s="940"/>
      <c r="AK22" s="805"/>
      <c r="AL22" s="953">
        <f ca="1">SUMIF('B-2-1-3'!$H$23:$K$37,TEXT(AL16,"MM")&amp;TEXT(AL16,"MM")&amp;"*",'B-2-1-3'!$AZ$23:$BB$37)</f>
        <v>0</v>
      </c>
      <c r="AM22" s="940"/>
      <c r="AN22" s="940"/>
      <c r="AO22" s="940"/>
      <c r="AP22" s="805"/>
      <c r="AQ22" s="953">
        <f ca="1">SUMIF('B-2-1-3'!$H$23:$K$37,TEXT(AQ16,"MM")&amp;TEXT(AQ16,"MM")&amp;"*",'B-2-1-3'!$AZ$23:$BB$37)</f>
        <v>0</v>
      </c>
      <c r="AR22" s="940"/>
      <c r="AS22" s="940"/>
      <c r="AT22" s="940"/>
      <c r="AU22" s="805"/>
      <c r="AV22" s="953">
        <f ca="1">SUMIF('B-2-1-3'!$H$23:$K$37,TEXT(AV16,"MM")&amp;TEXT(AV16,"MM")&amp;"*",'B-2-1-3'!$AZ$23:$BB$37)</f>
        <v>0</v>
      </c>
      <c r="AW22" s="940"/>
      <c r="AX22" s="940"/>
      <c r="AY22" s="940"/>
      <c r="AZ22" s="805"/>
      <c r="BA22" s="953">
        <f ca="1">SUMIF('B-2-1-3'!$H$23:$K$37,TEXT(BA16,"MM")&amp;TEXT(BA16,"MM")&amp;"*",'B-2-1-3'!$AZ$23:$BB$37)</f>
        <v>0</v>
      </c>
      <c r="BB22" s="940"/>
      <c r="BC22" s="940"/>
      <c r="BD22" s="940"/>
      <c r="BE22" s="805"/>
      <c r="BF22" s="953">
        <f ca="1">SUMIF('B-2-1-3'!$H$23:$K$37,TEXT(BF16,"MM")&amp;TEXT(BF16,"MM")&amp;"*",'B-2-1-3'!$AZ$23:$BB$37)</f>
        <v>0</v>
      </c>
      <c r="BG22" s="940"/>
      <c r="BH22" s="940"/>
      <c r="BI22" s="940"/>
      <c r="BJ22" s="805"/>
      <c r="BK22" s="953">
        <f ca="1">SUMIF('B-2-1-3'!$H$23:$K$37,TEXT(BK16,"MM")&amp;TEXT(BK16,"MM")&amp;"*",'B-2-1-3'!$AZ$23:$BB$37)</f>
        <v>0</v>
      </c>
      <c r="BL22" s="940"/>
      <c r="BM22" s="940"/>
      <c r="BN22" s="940"/>
      <c r="BO22" s="805"/>
      <c r="BP22" s="953">
        <f ca="1">SUMIF('B-2-1-3'!$H$23:$K$37,TEXT(BP16,"MM")&amp;TEXT(BP16,"MM")&amp;"*",'B-2-1-3'!$AZ$23:$BB$37)</f>
        <v>0</v>
      </c>
      <c r="BQ22" s="940"/>
      <c r="BR22" s="940"/>
      <c r="BS22" s="940"/>
      <c r="BT22" s="805"/>
      <c r="BU22" s="953">
        <f ca="1">SUMIF('B-2-1-3'!$H$23:$K$37,TEXT(BU16,"MM")&amp;TEXT(BU16,"MM")&amp;"*",'B-2-1-3'!$AZ$23:$BB$37)</f>
        <v>0</v>
      </c>
      <c r="BV22" s="940"/>
      <c r="BW22" s="940"/>
      <c r="BX22" s="940"/>
      <c r="BY22" s="805"/>
      <c r="BZ22" s="953">
        <f ca="1">SUMIF('B-2-1-3'!$H$23:$K$37,TEXT(BZ16,"MM")&amp;TEXT(BZ16,"MM")&amp;"*",'B-2-1-3'!$AZ$23:$BB$37)</f>
        <v>0</v>
      </c>
      <c r="CA22" s="940"/>
      <c r="CB22" s="940"/>
      <c r="CC22" s="940"/>
      <c r="CD22" s="805"/>
      <c r="CE22" s="953">
        <f ca="1">SUMIF('B-2-1-3'!$H$23:$K$37,TEXT(CE16,"MM")&amp;TEXT(CE16,"MM")&amp;"*",'B-2-1-3'!$AZ$23:$BB$37)</f>
        <v>0</v>
      </c>
      <c r="CF22" s="940"/>
      <c r="CG22" s="940"/>
      <c r="CH22" s="940"/>
      <c r="CI22" s="805"/>
      <c r="CJ22" s="952">
        <f ca="1">SUMIF('B-2-1-3'!H23:K37,"0112"&amp;"*",'B-2-1-3'!AZ23:BB37)+SUMIF('B-2-1-3'!H23:K37,"0201"&amp;"*",'B-2-1-3'!AZ23:BB37)+SUMIF('B-2-1-3'!H23:K37,"0302"&amp;"*",'B-2-1-3'!AZ23:BB37)+SUMIF('B-2-1-3'!H23:K37,"0403"&amp;"*",'B-2-1-3'!AZ23:BB37)+SUMIF('B-2-1-3'!H23:K37,"0503"&amp;"*",'B-2-1-3'!AZ23:BB37)+SUMIF('B-2-1-3'!H23:K37,"0605"&amp;"*",'B-2-1-3'!AZ23:BB37)+SUMIF('B-2-1-3'!H23:K37,"0706"&amp;"*",'B-2-1-3'!AZ23:BB37)+SUMIF('B-2-1-3'!H23:K37,"0807"&amp;"*",'B-2-1-3'!AZ23:BB37)+SUMIF('B-2-1-3'!H23:K37,"0908"&amp;"*",'B-2-1-3'!AZ23:BB37)+SUMIF('B-2-1-3'!H23:K37,"1009"&amp;"*",'B-2-1-3'!AZ23:BB37)+SUMIF('B-2-1-3'!H23:K37,"1110"&amp;"*",'B-2-1-3'!AZ23:BB37)+SUMIF('B-2-1-3'!H23:K37,"1201"&amp;"*",'B-2-1-3'!AZ23:BB37)</f>
        <v>0</v>
      </c>
      <c r="CK22" s="940"/>
      <c r="CL22" s="940"/>
      <c r="CM22" s="940"/>
      <c r="CN22" s="805"/>
      <c r="CO22" s="955">
        <f ca="1">IF(CJ22&gt;0,CJ22,SUM(AB22:CI22))</f>
        <v>0</v>
      </c>
      <c r="CP22" s="940"/>
      <c r="CQ22" s="940"/>
      <c r="CR22" s="940"/>
      <c r="CS22" s="805"/>
      <c r="CT22" s="955">
        <f ca="1">CO22-W22</f>
        <v>0</v>
      </c>
      <c r="CU22" s="940"/>
      <c r="CV22" s="940"/>
      <c r="CW22" s="940"/>
      <c r="CX22" s="805"/>
    </row>
    <row r="23" spans="1:107" ht="14.4" customHeight="1" x14ac:dyDescent="0.25">
      <c r="A23" s="401" t="str">
        <v>Berdasarkan Analisis Kewajaran dan Kelaziman Usaha</v>
      </c>
      <c r="B23" s="1032"/>
      <c r="C23" s="932"/>
      <c r="D23" s="932"/>
      <c r="E23" s="932"/>
      <c r="G23" s="52"/>
      <c r="H23" s="804"/>
      <c r="I23" s="940"/>
      <c r="J23" s="940"/>
      <c r="K23" s="940"/>
      <c r="L23" s="53"/>
      <c r="M23" s="940"/>
      <c r="N23" s="940"/>
      <c r="O23" s="940"/>
      <c r="P23" s="940"/>
      <c r="Q23" s="940"/>
      <c r="R23" s="940"/>
      <c r="S23" s="940"/>
      <c r="T23" s="805"/>
      <c r="U23" s="436"/>
      <c r="V23" s="204"/>
      <c r="W23" s="438"/>
      <c r="X23" s="75"/>
      <c r="Y23" s="75"/>
      <c r="Z23" s="75"/>
      <c r="AA23" s="76"/>
      <c r="AB23" s="434"/>
      <c r="AC23" s="429"/>
      <c r="AD23" s="429"/>
      <c r="AE23" s="429"/>
      <c r="AF23" s="345"/>
      <c r="AG23" s="434"/>
      <c r="AH23" s="429"/>
      <c r="AI23" s="429"/>
      <c r="AJ23" s="429"/>
      <c r="AK23" s="345"/>
      <c r="AL23" s="434"/>
      <c r="AM23" s="429"/>
      <c r="AN23" s="429"/>
      <c r="AO23" s="429"/>
      <c r="AP23" s="345"/>
      <c r="AQ23" s="434"/>
      <c r="AR23" s="429"/>
      <c r="AS23" s="429"/>
      <c r="AT23" s="429"/>
      <c r="AU23" s="345"/>
      <c r="AV23" s="434"/>
      <c r="AW23" s="429"/>
      <c r="AX23" s="429"/>
      <c r="AY23" s="429"/>
      <c r="AZ23" s="345"/>
      <c r="BA23" s="434"/>
      <c r="BB23" s="429"/>
      <c r="BC23" s="429"/>
      <c r="BD23" s="429"/>
      <c r="BE23" s="345"/>
      <c r="BF23" s="434"/>
      <c r="BG23" s="429"/>
      <c r="BH23" s="429"/>
      <c r="BI23" s="429"/>
      <c r="BJ23" s="345"/>
      <c r="BK23" s="434"/>
      <c r="BL23" s="429"/>
      <c r="BM23" s="429"/>
      <c r="BN23" s="429"/>
      <c r="BO23" s="345"/>
      <c r="BP23" s="434"/>
      <c r="BQ23" s="429"/>
      <c r="BR23" s="429"/>
      <c r="BS23" s="429"/>
      <c r="BT23" s="345"/>
      <c r="BU23" s="434"/>
      <c r="BV23" s="429"/>
      <c r="BW23" s="429"/>
      <c r="BX23" s="429"/>
      <c r="BY23" s="345"/>
      <c r="BZ23" s="434"/>
      <c r="CA23" s="429"/>
      <c r="CB23" s="429"/>
      <c r="CC23" s="429"/>
      <c r="CD23" s="345"/>
      <c r="CE23" s="434"/>
      <c r="CF23" s="429"/>
      <c r="CG23" s="429"/>
      <c r="CH23" s="429"/>
      <c r="CI23" s="345"/>
      <c r="CJ23" s="434"/>
      <c r="CK23" s="429"/>
      <c r="CL23" s="429"/>
      <c r="CM23" s="429"/>
      <c r="CN23" s="345"/>
      <c r="CO23" s="434"/>
      <c r="CP23" s="429"/>
      <c r="CQ23" s="429"/>
      <c r="CR23" s="429"/>
      <c r="CS23" s="345"/>
      <c r="CT23" s="434"/>
      <c r="CU23" s="429"/>
      <c r="CV23" s="429"/>
      <c r="CW23" s="429"/>
      <c r="CX23" s="345"/>
    </row>
    <row r="24" spans="1:107" ht="14.4" customHeight="1" x14ac:dyDescent="0.25">
      <c r="A24" s="401" t="str">
        <v>Berdasarkan Bahan Bukti Pidana</v>
      </c>
      <c r="B24" s="1032"/>
      <c r="C24" s="932"/>
      <c r="D24" s="932"/>
      <c r="E24" s="932"/>
      <c r="G24" s="52">
        <v>4</v>
      </c>
      <c r="H24" s="944" t="str">
        <f>'B-2'!$G$9</f>
        <v>Penjualan Ekspor</v>
      </c>
      <c r="I24" s="940"/>
      <c r="J24" s="940"/>
      <c r="K24" s="940"/>
      <c r="L24" s="53" t="s">
        <v>1681</v>
      </c>
      <c r="M24" s="954" t="s">
        <v>1449</v>
      </c>
      <c r="N24" s="940"/>
      <c r="O24" s="940"/>
      <c r="P24" s="940"/>
      <c r="Q24" s="940"/>
      <c r="R24" s="940"/>
      <c r="S24" s="940"/>
      <c r="T24" s="805"/>
      <c r="U24" s="964" t="s">
        <v>161</v>
      </c>
      <c r="V24" s="805"/>
      <c r="W24" s="951">
        <f>'B-2'!$U$32</f>
        <v>0</v>
      </c>
      <c r="X24" s="940"/>
      <c r="Y24" s="940"/>
      <c r="Z24" s="940"/>
      <c r="AA24" s="805"/>
      <c r="AB24" s="948"/>
      <c r="AC24" s="940"/>
      <c r="AD24" s="940"/>
      <c r="AE24" s="940"/>
      <c r="AF24" s="805"/>
      <c r="AG24" s="948"/>
      <c r="AH24" s="940"/>
      <c r="AI24" s="940"/>
      <c r="AJ24" s="940"/>
      <c r="AK24" s="805"/>
      <c r="AL24" s="948"/>
      <c r="AM24" s="940"/>
      <c r="AN24" s="940"/>
      <c r="AO24" s="940"/>
      <c r="AP24" s="805"/>
      <c r="AQ24" s="948"/>
      <c r="AR24" s="940"/>
      <c r="AS24" s="940"/>
      <c r="AT24" s="940"/>
      <c r="AU24" s="805"/>
      <c r="AV24" s="948"/>
      <c r="AW24" s="940"/>
      <c r="AX24" s="940"/>
      <c r="AY24" s="940"/>
      <c r="AZ24" s="805"/>
      <c r="BA24" s="948"/>
      <c r="BB24" s="940"/>
      <c r="BC24" s="940"/>
      <c r="BD24" s="940"/>
      <c r="BE24" s="805"/>
      <c r="BF24" s="948"/>
      <c r="BG24" s="940"/>
      <c r="BH24" s="940"/>
      <c r="BI24" s="940"/>
      <c r="BJ24" s="805"/>
      <c r="BK24" s="948"/>
      <c r="BL24" s="940"/>
      <c r="BM24" s="940"/>
      <c r="BN24" s="940"/>
      <c r="BO24" s="805"/>
      <c r="BP24" s="948"/>
      <c r="BQ24" s="940"/>
      <c r="BR24" s="940"/>
      <c r="BS24" s="940"/>
      <c r="BT24" s="805"/>
      <c r="BU24" s="948"/>
      <c r="BV24" s="940"/>
      <c r="BW24" s="940"/>
      <c r="BX24" s="940"/>
      <c r="BY24" s="805"/>
      <c r="BZ24" s="948"/>
      <c r="CA24" s="940"/>
      <c r="CB24" s="940"/>
      <c r="CC24" s="940"/>
      <c r="CD24" s="805"/>
      <c r="CE24" s="948"/>
      <c r="CF24" s="940"/>
      <c r="CG24" s="940"/>
      <c r="CH24" s="940"/>
      <c r="CI24" s="805"/>
      <c r="CJ24" s="952">
        <f>'B-2-1-4'!AO23</f>
        <v>0</v>
      </c>
      <c r="CK24" s="940"/>
      <c r="CL24" s="940"/>
      <c r="CM24" s="940"/>
      <c r="CN24" s="805"/>
      <c r="CO24" s="955">
        <f>IF(CJ24&gt;0,CJ24,SUM(AB24:CI24))</f>
        <v>0</v>
      </c>
      <c r="CP24" s="940"/>
      <c r="CQ24" s="940"/>
      <c r="CR24" s="940"/>
      <c r="CS24" s="805"/>
      <c r="CT24" s="955">
        <f>CO24-W24</f>
        <v>0</v>
      </c>
      <c r="CU24" s="940"/>
      <c r="CV24" s="940"/>
      <c r="CW24" s="940"/>
      <c r="CX24" s="805"/>
    </row>
    <row r="25" spans="1:107" ht="25.5" customHeight="1" x14ac:dyDescent="0.25">
      <c r="A25" s="401" t="str">
        <v>Berdasarkan Data Pemicu dan Data Penguji</v>
      </c>
      <c r="B25" s="1032"/>
      <c r="C25" s="932"/>
      <c r="D25" s="932"/>
      <c r="E25" s="932"/>
      <c r="G25" s="52"/>
      <c r="H25" s="804"/>
      <c r="I25" s="940"/>
      <c r="J25" s="940"/>
      <c r="K25" s="940"/>
      <c r="L25" s="53"/>
      <c r="M25" s="940"/>
      <c r="N25" s="940"/>
      <c r="O25" s="940"/>
      <c r="P25" s="940"/>
      <c r="Q25" s="940"/>
      <c r="R25" s="940"/>
      <c r="S25" s="940"/>
      <c r="T25" s="805"/>
      <c r="U25" s="436"/>
      <c r="V25" s="204"/>
      <c r="W25" s="438"/>
      <c r="X25" s="75"/>
      <c r="Y25" s="75"/>
      <c r="Z25" s="75"/>
      <c r="AA25" s="76"/>
      <c r="AB25" s="434"/>
      <c r="AC25" s="429"/>
      <c r="AD25" s="429"/>
      <c r="AE25" s="429"/>
      <c r="AF25" s="345"/>
      <c r="AG25" s="434"/>
      <c r="AH25" s="429"/>
      <c r="AI25" s="429"/>
      <c r="AJ25" s="429"/>
      <c r="AK25" s="345"/>
      <c r="AL25" s="434"/>
      <c r="AM25" s="429"/>
      <c r="AN25" s="429"/>
      <c r="AO25" s="429"/>
      <c r="AP25" s="345"/>
      <c r="AQ25" s="434"/>
      <c r="AR25" s="429"/>
      <c r="AS25" s="429"/>
      <c r="AT25" s="429"/>
      <c r="AU25" s="345"/>
      <c r="AV25" s="434"/>
      <c r="AW25" s="429"/>
      <c r="AX25" s="429"/>
      <c r="AY25" s="429"/>
      <c r="AZ25" s="345"/>
      <c r="BA25" s="434"/>
      <c r="BB25" s="429"/>
      <c r="BC25" s="429"/>
      <c r="BD25" s="429"/>
      <c r="BE25" s="345"/>
      <c r="BF25" s="434"/>
      <c r="BG25" s="429"/>
      <c r="BH25" s="429"/>
      <c r="BI25" s="429"/>
      <c r="BJ25" s="345"/>
      <c r="BK25" s="434"/>
      <c r="BL25" s="429"/>
      <c r="BM25" s="429"/>
      <c r="BN25" s="429"/>
      <c r="BO25" s="345"/>
      <c r="BP25" s="434"/>
      <c r="BQ25" s="429"/>
      <c r="BR25" s="429"/>
      <c r="BS25" s="429"/>
      <c r="BT25" s="345"/>
      <c r="BU25" s="434"/>
      <c r="BV25" s="429"/>
      <c r="BW25" s="429"/>
      <c r="BX25" s="429"/>
      <c r="BY25" s="345"/>
      <c r="BZ25" s="434"/>
      <c r="CA25" s="429"/>
      <c r="CB25" s="429"/>
      <c r="CC25" s="429"/>
      <c r="CD25" s="345"/>
      <c r="CE25" s="434"/>
      <c r="CF25" s="429"/>
      <c r="CG25" s="429"/>
      <c r="CH25" s="429"/>
      <c r="CI25" s="345"/>
      <c r="CJ25" s="434"/>
      <c r="CK25" s="429"/>
      <c r="CL25" s="429"/>
      <c r="CM25" s="429"/>
      <c r="CN25" s="345"/>
      <c r="CO25" s="434"/>
      <c r="CP25" s="429"/>
      <c r="CQ25" s="429"/>
      <c r="CR25" s="429"/>
      <c r="CS25" s="345"/>
      <c r="CT25" s="434"/>
      <c r="CU25" s="429"/>
      <c r="CV25" s="429"/>
      <c r="CW25" s="429"/>
      <c r="CX25" s="345"/>
    </row>
    <row r="26" spans="1:107" ht="14.4" customHeight="1" x14ac:dyDescent="0.25">
      <c r="B26" s="1032"/>
      <c r="C26" s="932"/>
      <c r="D26" s="932"/>
      <c r="E26" s="932"/>
      <c r="G26" s="52">
        <v>5</v>
      </c>
      <c r="H26" s="944" t="str">
        <f>'B-2'!$G$9</f>
        <v>Penjualan Ekspor</v>
      </c>
      <c r="I26" s="940"/>
      <c r="J26" s="940"/>
      <c r="K26" s="940"/>
      <c r="L26" s="53" t="s">
        <v>1681</v>
      </c>
      <c r="M26" s="954" t="s">
        <v>1460</v>
      </c>
      <c r="N26" s="940"/>
      <c r="O26" s="940"/>
      <c r="P26" s="940"/>
      <c r="Q26" s="940"/>
      <c r="R26" s="940"/>
      <c r="S26" s="940"/>
      <c r="T26" s="805"/>
      <c r="U26" s="964" t="s">
        <v>163</v>
      </c>
      <c r="V26" s="805"/>
      <c r="W26" s="951">
        <f>'B-2'!$U$32</f>
        <v>0</v>
      </c>
      <c r="X26" s="940"/>
      <c r="Y26" s="940"/>
      <c r="Z26" s="940"/>
      <c r="AA26" s="805"/>
      <c r="AB26" s="953">
        <f>SUMIF('B-2-1-5'!$J$24:$M$40,TEXT(AB16,"MM")&amp;TEXT(AB16,"MM")&amp;"*",'B-2-1-5'!$AT$24:$AX$40)</f>
        <v>0</v>
      </c>
      <c r="AC26" s="940"/>
      <c r="AD26" s="940"/>
      <c r="AE26" s="940"/>
      <c r="AF26" s="805"/>
      <c r="AG26" s="953">
        <f>SUMIF('B-2-1-5'!$J$24:$M$40,TEXT(AG16,"MM")&amp;TEXT(AG16,"MM")&amp;"*",'B-2-1-5'!$AT$24:$AX$40)</f>
        <v>0</v>
      </c>
      <c r="AH26" s="940"/>
      <c r="AI26" s="940"/>
      <c r="AJ26" s="940"/>
      <c r="AK26" s="805"/>
      <c r="AL26" s="953">
        <f>SUMIF('B-2-1-5'!$J$24:$M$40,TEXT(AL16,"MM")&amp;TEXT(AL16,"MM")&amp;"*",'B-2-1-5'!$AT$24:$AX$40)</f>
        <v>0</v>
      </c>
      <c r="AM26" s="940"/>
      <c r="AN26" s="940"/>
      <c r="AO26" s="940"/>
      <c r="AP26" s="805"/>
      <c r="AQ26" s="953">
        <f>SUMIF('B-2-1-5'!$J$24:$M$40,TEXT(AQ16,"MM")&amp;TEXT(AQ16,"MM")&amp;"*",'B-2-1-5'!$AT$24:$AX$40)</f>
        <v>0</v>
      </c>
      <c r="AR26" s="940"/>
      <c r="AS26" s="940"/>
      <c r="AT26" s="940"/>
      <c r="AU26" s="805"/>
      <c r="AV26" s="953">
        <f>SUMIF('B-2-1-5'!$J$24:$M$40,TEXT(AV16,"MM")&amp;TEXT(AV16,"MM")&amp;"*",'B-2-1-5'!$AT$24:$AX$40)</f>
        <v>0</v>
      </c>
      <c r="AW26" s="940"/>
      <c r="AX26" s="940"/>
      <c r="AY26" s="940"/>
      <c r="AZ26" s="805"/>
      <c r="BA26" s="953">
        <f>SUMIF('B-2-1-5'!$J$24:$M$40,TEXT(BA16,"MM")&amp;TEXT(BA16,"MM")&amp;"*",'B-2-1-5'!$AT$24:$AX$40)</f>
        <v>0</v>
      </c>
      <c r="BB26" s="940"/>
      <c r="BC26" s="940"/>
      <c r="BD26" s="940"/>
      <c r="BE26" s="805"/>
      <c r="BF26" s="953">
        <f>SUMIF('B-2-1-5'!$J$24:$M$40,TEXT(BF16,"MM")&amp;TEXT(BF16,"MM")&amp;"*",'B-2-1-5'!$AT$24:$AX$40)</f>
        <v>0</v>
      </c>
      <c r="BG26" s="940"/>
      <c r="BH26" s="940"/>
      <c r="BI26" s="940"/>
      <c r="BJ26" s="805"/>
      <c r="BK26" s="953">
        <f>SUMIF('B-2-1-5'!$J$24:$M$40,TEXT(BK16,"MM")&amp;TEXT(BK16,"MM")&amp;"*",'B-2-1-5'!$AT$24:$AX$40)</f>
        <v>0</v>
      </c>
      <c r="BL26" s="940"/>
      <c r="BM26" s="940"/>
      <c r="BN26" s="940"/>
      <c r="BO26" s="805"/>
      <c r="BP26" s="953">
        <f>SUMIF('B-2-1-5'!$J$24:$M$40,TEXT(BP16,"MM")&amp;TEXT(BP16,"MM")&amp;"*",'B-2-1-5'!$AT$24:$AX$40)</f>
        <v>0</v>
      </c>
      <c r="BQ26" s="940"/>
      <c r="BR26" s="940"/>
      <c r="BS26" s="940"/>
      <c r="BT26" s="805"/>
      <c r="BU26" s="953">
        <f>SUMIF('B-2-1-5'!$J$24:$M$40,TEXT(BU16,"MM")&amp;TEXT(BU16,"MM")&amp;"*",'B-2-1-5'!$AT$24:$AX$40)</f>
        <v>0</v>
      </c>
      <c r="BV26" s="940"/>
      <c r="BW26" s="940"/>
      <c r="BX26" s="940"/>
      <c r="BY26" s="805"/>
      <c r="BZ26" s="953">
        <f>SUMIF('B-2-1-5'!$J$24:$M$40,TEXT(BZ16,"MM")&amp;TEXT(BZ16,"MM")&amp;"*",'B-2-1-5'!$AT$24:$AX$40)</f>
        <v>0</v>
      </c>
      <c r="CA26" s="940"/>
      <c r="CB26" s="940"/>
      <c r="CC26" s="940"/>
      <c r="CD26" s="805"/>
      <c r="CE26" s="953">
        <f>SUMIF('B-2-1-5'!$J$24:$M$40,TEXT(CE16,"MM")&amp;TEXT(CE16,"MM")&amp;"*",'B-2-1-5'!$AT$24:$AX$40)</f>
        <v>0</v>
      </c>
      <c r="CF26" s="940"/>
      <c r="CG26" s="940"/>
      <c r="CH26" s="940"/>
      <c r="CI26" s="805"/>
      <c r="CJ26" s="955">
        <f>SUMIF('B-2-1-5'!J24:M40,"0112"&amp;"*",'B-2-1-5'!AT24:AX40)+SUMIF('B-2-1-5'!J24:M40,"0201"&amp;"*",'B-2-1-5'!AT24:AX40)+SUMIF('B-2-1-5'!J24:M40,"0302"&amp;"*",'B-2-1-5'!AT24:AX40)+SUMIF('B-2-1-5'!J24:M40,"0403"&amp;"*",'B-2-1-5'!AT24:AX40)+SUMIF('B-2-1-5'!J24:M40,"0503"&amp;"*",'B-2-1-5'!AT24:AX40)+SUMIF('B-2-1-5'!J24:M40,"0605"&amp;"*",'B-2-1-5'!AT24:AX40)+SUMIF('B-2-1-5'!J24:M40,"0706"&amp;"*",'B-2-1-5'!AT24:AX40)+SUMIF('B-2-1-5'!J24:M40,"0807"&amp;"*",'B-2-1-5'!AT24:AX40)+SUMIF('B-2-1-5'!J24:M40,"0908"&amp;"*",'B-2-1-5'!AT24:AX40)+SUMIF('B-2-1-5'!J24:M40,"1009"&amp;"*",'B-2-1-5'!AT24:AX40)+SUMIF('B-2-1-5'!J24:M40,"1110"&amp;"*",'B-2-1-5'!AT24:AX40)+SUMIF('B-2-1-5'!J24:M40,"1201"&amp;"*",'B-2-1-5'!AT24:AX40)</f>
        <v>0</v>
      </c>
      <c r="CK26" s="940"/>
      <c r="CL26" s="940"/>
      <c r="CM26" s="940"/>
      <c r="CN26" s="805"/>
      <c r="CO26" s="955">
        <f>IF(CJ26&gt;0,CJ26,SUM(AB26:CI26))</f>
        <v>0</v>
      </c>
      <c r="CP26" s="940"/>
      <c r="CQ26" s="940"/>
      <c r="CR26" s="940"/>
      <c r="CS26" s="805"/>
      <c r="CT26" s="955">
        <f>CO26-W26</f>
        <v>0</v>
      </c>
      <c r="CU26" s="940"/>
      <c r="CV26" s="940"/>
      <c r="CW26" s="940"/>
      <c r="CX26" s="805"/>
    </row>
    <row r="27" spans="1:107" ht="27.75" customHeight="1" x14ac:dyDescent="0.25">
      <c r="B27" s="1032"/>
      <c r="C27" s="932"/>
      <c r="D27" s="932"/>
      <c r="E27" s="932"/>
      <c r="G27" s="52"/>
      <c r="H27" s="804"/>
      <c r="I27" s="940"/>
      <c r="J27" s="940"/>
      <c r="K27" s="940"/>
      <c r="L27" s="53"/>
      <c r="M27" s="940"/>
      <c r="N27" s="940"/>
      <c r="O27" s="940"/>
      <c r="P27" s="940"/>
      <c r="Q27" s="940"/>
      <c r="R27" s="940"/>
      <c r="S27" s="940"/>
      <c r="T27" s="805"/>
      <c r="U27" s="436"/>
      <c r="V27" s="204"/>
      <c r="W27" s="438"/>
      <c r="X27" s="75"/>
      <c r="Y27" s="75"/>
      <c r="Z27" s="75"/>
      <c r="AA27" s="76"/>
      <c r="AB27" s="952"/>
      <c r="AC27" s="940"/>
      <c r="AD27" s="940"/>
      <c r="AE27" s="940"/>
      <c r="AF27" s="805"/>
      <c r="AG27" s="434"/>
      <c r="AH27" s="429"/>
      <c r="AI27" s="429"/>
      <c r="AJ27" s="429"/>
      <c r="AK27" s="345"/>
      <c r="AL27" s="434"/>
      <c r="AM27" s="429"/>
      <c r="AN27" s="429"/>
      <c r="AO27" s="429"/>
      <c r="AP27" s="345"/>
      <c r="AQ27" s="434"/>
      <c r="AR27" s="429"/>
      <c r="AS27" s="429"/>
      <c r="AT27" s="429"/>
      <c r="AU27" s="345"/>
      <c r="AV27" s="434"/>
      <c r="AW27" s="429"/>
      <c r="AX27" s="429"/>
      <c r="AY27" s="429"/>
      <c r="AZ27" s="345"/>
      <c r="BA27" s="434"/>
      <c r="BB27" s="429"/>
      <c r="BC27" s="429"/>
      <c r="BD27" s="429"/>
      <c r="BE27" s="345"/>
      <c r="BF27" s="434"/>
      <c r="BG27" s="429"/>
      <c r="BH27" s="429"/>
      <c r="BI27" s="429"/>
      <c r="BJ27" s="345"/>
      <c r="BK27" s="434"/>
      <c r="BL27" s="429"/>
      <c r="BM27" s="429"/>
      <c r="BN27" s="429"/>
      <c r="BO27" s="345"/>
      <c r="BP27" s="434"/>
      <c r="BQ27" s="429"/>
      <c r="BR27" s="429"/>
      <c r="BS27" s="429"/>
      <c r="BT27" s="345"/>
      <c r="BU27" s="434"/>
      <c r="BV27" s="429"/>
      <c r="BW27" s="429"/>
      <c r="BX27" s="429"/>
      <c r="BY27" s="345"/>
      <c r="BZ27" s="434"/>
      <c r="CA27" s="429"/>
      <c r="CB27" s="429"/>
      <c r="CC27" s="429"/>
      <c r="CD27" s="345"/>
      <c r="CE27" s="434"/>
      <c r="CF27" s="429"/>
      <c r="CG27" s="429"/>
      <c r="CH27" s="429"/>
      <c r="CI27" s="345"/>
      <c r="CJ27" s="434"/>
      <c r="CK27" s="429"/>
      <c r="CL27" s="429"/>
      <c r="CM27" s="429"/>
      <c r="CN27" s="345"/>
      <c r="CO27" s="434"/>
      <c r="CP27" s="429"/>
      <c r="CQ27" s="429"/>
      <c r="CR27" s="429"/>
      <c r="CS27" s="345"/>
      <c r="CT27" s="434"/>
      <c r="CU27" s="429"/>
      <c r="CV27" s="429"/>
      <c r="CW27" s="429"/>
      <c r="CX27" s="345"/>
    </row>
    <row r="28" spans="1:107" ht="14.4" customHeight="1" x14ac:dyDescent="0.25">
      <c r="B28" s="1032"/>
      <c r="C28" s="932"/>
      <c r="D28" s="932"/>
      <c r="E28" s="932"/>
      <c r="G28" s="52">
        <v>6</v>
      </c>
      <c r="H28" s="944" t="str">
        <f>'B-2'!$G$9</f>
        <v>Penjualan Ekspor</v>
      </c>
      <c r="I28" s="940"/>
      <c r="J28" s="940"/>
      <c r="K28" s="940"/>
      <c r="L28" s="53" t="s">
        <v>1681</v>
      </c>
      <c r="M28" s="954" t="s">
        <v>1464</v>
      </c>
      <c r="N28" s="940"/>
      <c r="O28" s="940"/>
      <c r="P28" s="940"/>
      <c r="Q28" s="940"/>
      <c r="R28" s="940"/>
      <c r="S28" s="940"/>
      <c r="T28" s="805"/>
      <c r="U28" s="346" t="s">
        <v>165</v>
      </c>
      <c r="V28" s="347"/>
      <c r="W28" s="951">
        <f>'B-2'!$U$32</f>
        <v>0</v>
      </c>
      <c r="X28" s="940"/>
      <c r="Y28" s="940"/>
      <c r="Z28" s="940"/>
      <c r="AA28" s="805"/>
      <c r="AB28" s="945"/>
      <c r="AC28" s="940"/>
      <c r="AD28" s="940"/>
      <c r="AE28" s="940"/>
      <c r="AF28" s="805"/>
      <c r="AG28" s="945"/>
      <c r="AH28" s="940"/>
      <c r="AI28" s="940"/>
      <c r="AJ28" s="940"/>
      <c r="AK28" s="805"/>
      <c r="AL28" s="945"/>
      <c r="AM28" s="940"/>
      <c r="AN28" s="940"/>
      <c r="AO28" s="940"/>
      <c r="AP28" s="805"/>
      <c r="AQ28" s="945"/>
      <c r="AR28" s="940"/>
      <c r="AS28" s="940"/>
      <c r="AT28" s="940"/>
      <c r="AU28" s="805"/>
      <c r="AV28" s="945"/>
      <c r="AW28" s="940"/>
      <c r="AX28" s="940"/>
      <c r="AY28" s="940"/>
      <c r="AZ28" s="805"/>
      <c r="BA28" s="945"/>
      <c r="BB28" s="940"/>
      <c r="BC28" s="940"/>
      <c r="BD28" s="940"/>
      <c r="BE28" s="805"/>
      <c r="BF28" s="945"/>
      <c r="BG28" s="940"/>
      <c r="BH28" s="940"/>
      <c r="BI28" s="940"/>
      <c r="BJ28" s="805"/>
      <c r="BK28" s="945"/>
      <c r="BL28" s="940"/>
      <c r="BM28" s="940"/>
      <c r="BN28" s="940"/>
      <c r="BO28" s="805"/>
      <c r="BP28" s="945"/>
      <c r="BQ28" s="940"/>
      <c r="BR28" s="940"/>
      <c r="BS28" s="940"/>
      <c r="BT28" s="805"/>
      <c r="BU28" s="945"/>
      <c r="BV28" s="940"/>
      <c r="BW28" s="940"/>
      <c r="BX28" s="940"/>
      <c r="BY28" s="805"/>
      <c r="BZ28" s="945"/>
      <c r="CA28" s="940"/>
      <c r="CB28" s="940"/>
      <c r="CC28" s="940"/>
      <c r="CD28" s="805"/>
      <c r="CE28" s="945"/>
      <c r="CF28" s="940"/>
      <c r="CG28" s="940"/>
      <c r="CH28" s="940"/>
      <c r="CI28" s="805"/>
      <c r="CJ28" s="955">
        <f>'B-2-1-6'!AK40</f>
        <v>0</v>
      </c>
      <c r="CK28" s="940"/>
      <c r="CL28" s="940"/>
      <c r="CM28" s="940"/>
      <c r="CN28" s="805"/>
      <c r="CO28" s="955">
        <f>IF(CJ28&gt;0,CJ28,SUM(AB28:CI28))</f>
        <v>0</v>
      </c>
      <c r="CP28" s="940"/>
      <c r="CQ28" s="940"/>
      <c r="CR28" s="940"/>
      <c r="CS28" s="805"/>
      <c r="CT28" s="955">
        <f>CO28-W28</f>
        <v>0</v>
      </c>
      <c r="CU28" s="940"/>
      <c r="CV28" s="940"/>
      <c r="CW28" s="940"/>
      <c r="CX28" s="805"/>
    </row>
    <row r="29" spans="1:107" ht="14.4" customHeight="1" x14ac:dyDescent="0.25">
      <c r="G29" s="52"/>
      <c r="H29" s="804"/>
      <c r="I29" s="940"/>
      <c r="J29" s="940"/>
      <c r="K29" s="940"/>
      <c r="L29" s="53"/>
      <c r="M29" s="940"/>
      <c r="N29" s="940"/>
      <c r="O29" s="940"/>
      <c r="P29" s="940"/>
      <c r="Q29" s="940"/>
      <c r="R29" s="940"/>
      <c r="S29" s="940"/>
      <c r="T29" s="805"/>
      <c r="U29" s="346"/>
      <c r="V29" s="348"/>
      <c r="W29" s="438"/>
      <c r="X29" s="75"/>
      <c r="Y29" s="75"/>
      <c r="Z29" s="75"/>
      <c r="AA29" s="76"/>
      <c r="AB29" s="434"/>
      <c r="AC29" s="429"/>
      <c r="AD29" s="429"/>
      <c r="AE29" s="429"/>
      <c r="AF29" s="345"/>
      <c r="AG29" s="434"/>
      <c r="AH29" s="429"/>
      <c r="AI29" s="429"/>
      <c r="AJ29" s="429"/>
      <c r="AK29" s="345"/>
      <c r="AL29" s="434"/>
      <c r="AM29" s="429"/>
      <c r="AN29" s="429"/>
      <c r="AO29" s="429"/>
      <c r="AP29" s="345"/>
      <c r="AQ29" s="434"/>
      <c r="AR29" s="429"/>
      <c r="AS29" s="429"/>
      <c r="AT29" s="429"/>
      <c r="AU29" s="345"/>
      <c r="AV29" s="434"/>
      <c r="AW29" s="429"/>
      <c r="AX29" s="429"/>
      <c r="AY29" s="429"/>
      <c r="AZ29" s="345"/>
      <c r="BA29" s="434"/>
      <c r="BB29" s="429"/>
      <c r="BC29" s="429"/>
      <c r="BD29" s="429"/>
      <c r="BE29" s="345"/>
      <c r="BF29" s="434"/>
      <c r="BG29" s="429"/>
      <c r="BH29" s="429"/>
      <c r="BI29" s="429"/>
      <c r="BJ29" s="345"/>
      <c r="BK29" s="434"/>
      <c r="BL29" s="429"/>
      <c r="BM29" s="429"/>
      <c r="BN29" s="429"/>
      <c r="BO29" s="345"/>
      <c r="BP29" s="434"/>
      <c r="BQ29" s="429"/>
      <c r="BR29" s="429"/>
      <c r="BS29" s="429"/>
      <c r="BT29" s="345"/>
      <c r="BU29" s="434"/>
      <c r="BV29" s="429"/>
      <c r="BW29" s="429"/>
      <c r="BX29" s="429"/>
      <c r="BY29" s="345"/>
      <c r="BZ29" s="434"/>
      <c r="CA29" s="429"/>
      <c r="CB29" s="429"/>
      <c r="CC29" s="429"/>
      <c r="CD29" s="345"/>
      <c r="CE29" s="434"/>
      <c r="CF29" s="429"/>
      <c r="CG29" s="429"/>
      <c r="CH29" s="429"/>
      <c r="CI29" s="345"/>
      <c r="CJ29" s="434"/>
      <c r="CK29" s="429"/>
      <c r="CL29" s="429"/>
      <c r="CM29" s="429"/>
      <c r="CN29" s="345"/>
      <c r="CO29" s="434"/>
      <c r="CP29" s="429"/>
      <c r="CQ29" s="429"/>
      <c r="CR29" s="429"/>
      <c r="CS29" s="345"/>
      <c r="CT29" s="434"/>
      <c r="CU29" s="429"/>
      <c r="CV29" s="429"/>
      <c r="CW29" s="429"/>
      <c r="CX29" s="345"/>
    </row>
    <row r="30" spans="1:107" ht="14.4" customHeight="1" x14ac:dyDescent="0.25">
      <c r="B30" s="1032"/>
      <c r="C30" s="932"/>
      <c r="D30" s="932"/>
      <c r="E30" s="932"/>
      <c r="G30" s="52">
        <v>7</v>
      </c>
      <c r="H30" s="944" t="str">
        <f>'B-2'!$G$9</f>
        <v>Penjualan Ekspor</v>
      </c>
      <c r="I30" s="940"/>
      <c r="J30" s="940"/>
      <c r="K30" s="940"/>
      <c r="L30" s="53" t="s">
        <v>1681</v>
      </c>
      <c r="M30" s="1133" t="s">
        <v>1468</v>
      </c>
      <c r="N30" s="940"/>
      <c r="O30" s="940"/>
      <c r="P30" s="940"/>
      <c r="Q30" s="940"/>
      <c r="R30" s="940"/>
      <c r="S30" s="940"/>
      <c r="T30" s="805"/>
      <c r="U30" s="346" t="s">
        <v>167</v>
      </c>
      <c r="V30" s="347"/>
      <c r="W30" s="951">
        <f>'B-2'!$U$32</f>
        <v>0</v>
      </c>
      <c r="X30" s="940"/>
      <c r="Y30" s="940"/>
      <c r="Z30" s="940"/>
      <c r="AA30" s="805"/>
      <c r="AB30" s="953">
        <f ca="1">SUMIF('B-2-1-7'!$J$20:$O$34,TEXT(AB14,"MM")&amp;TEXT(AB14,"MM")&amp;"*",'B-2-1-7'!$AL$20:$AP$34)</f>
        <v>0</v>
      </c>
      <c r="AC30" s="940"/>
      <c r="AD30" s="940"/>
      <c r="AE30" s="940"/>
      <c r="AF30" s="805"/>
      <c r="AG30" s="953">
        <f ca="1">SUMIF('B-2-1-7'!$J$20:$O$34,TEXT(AG14,"MM")&amp;TEXT(AG14,"MM")&amp;"*",'B-2-1-7'!$AL$20:$AP$34)</f>
        <v>0</v>
      </c>
      <c r="AH30" s="940"/>
      <c r="AI30" s="940"/>
      <c r="AJ30" s="940"/>
      <c r="AK30" s="805"/>
      <c r="AL30" s="953">
        <f ca="1">SUMIF('B-2-1-7'!$J$20:$O$34,TEXT(AL14,"MM")&amp;TEXT(AL14,"MM")&amp;"*",'B-2-1-7'!$AL$20:$AP$34)</f>
        <v>0</v>
      </c>
      <c r="AM30" s="940"/>
      <c r="AN30" s="940"/>
      <c r="AO30" s="940"/>
      <c r="AP30" s="805"/>
      <c r="AQ30" s="953">
        <f ca="1">SUMIF('B-2-1-7'!$J$20:$O$34,TEXT(AQ14,"MM")&amp;TEXT(AQ14,"MM")&amp;"*",'B-2-1-7'!$AL$20:$AP$34)</f>
        <v>0</v>
      </c>
      <c r="AR30" s="940"/>
      <c r="AS30" s="940"/>
      <c r="AT30" s="940"/>
      <c r="AU30" s="805"/>
      <c r="AV30" s="953">
        <f ca="1">SUMIF('B-2-1-7'!$J$20:$O$34,TEXT(AV14,"MM")&amp;TEXT(AV14,"MM")&amp;"*",'B-2-1-7'!$AL$20:$AP$34)</f>
        <v>0</v>
      </c>
      <c r="AW30" s="940"/>
      <c r="AX30" s="940"/>
      <c r="AY30" s="940"/>
      <c r="AZ30" s="805"/>
      <c r="BA30" s="953">
        <f ca="1">SUMIF('B-2-1-7'!$J$20:$O$34,TEXT(BA14,"MM")&amp;TEXT(BA14,"MM")&amp;"*",'B-2-1-7'!$AL$20:$AP$34)</f>
        <v>0</v>
      </c>
      <c r="BB30" s="940"/>
      <c r="BC30" s="940"/>
      <c r="BD30" s="940"/>
      <c r="BE30" s="805"/>
      <c r="BF30" s="953">
        <f ca="1">SUMIF('B-2-1-7'!$J$20:$O$34,TEXT(BF14,"MM")&amp;TEXT(BF14,"MM")&amp;"*",'B-2-1-7'!$AL$20:$AP$34)</f>
        <v>0</v>
      </c>
      <c r="BG30" s="940"/>
      <c r="BH30" s="940"/>
      <c r="BI30" s="940"/>
      <c r="BJ30" s="805"/>
      <c r="BK30" s="953">
        <f ca="1">SUMIF('B-2-1-7'!$J$20:$O$34,TEXT(BK14,"MM")&amp;TEXT(BK14,"MM")&amp;"*",'B-2-1-7'!$AL$20:$AP$34)</f>
        <v>0</v>
      </c>
      <c r="BL30" s="940"/>
      <c r="BM30" s="940"/>
      <c r="BN30" s="940"/>
      <c r="BO30" s="805"/>
      <c r="BP30" s="953">
        <f ca="1">SUMIF('B-2-1-7'!$J$20:$O$34,TEXT(BP14,"MM")&amp;TEXT(BP14,"MM")&amp;"*",'B-2-1-7'!$AL$20:$AP$34)</f>
        <v>0</v>
      </c>
      <c r="BQ30" s="940"/>
      <c r="BR30" s="940"/>
      <c r="BS30" s="940"/>
      <c r="BT30" s="805"/>
      <c r="BU30" s="953">
        <f ca="1">SUMIF('B-2-1-7'!$J$20:$O$34,TEXT(BU14,"MM")&amp;TEXT(BU14,"MM")&amp;"*",'B-2-1-7'!$AL$20:$AP$34)</f>
        <v>0</v>
      </c>
      <c r="BV30" s="940"/>
      <c r="BW30" s="940"/>
      <c r="BX30" s="940"/>
      <c r="BY30" s="805"/>
      <c r="BZ30" s="953">
        <f ca="1">SUMIF('B-2-1-7'!$J$20:$O$34,TEXT(BZ14,"MM")&amp;TEXT(BZ14,"MM")&amp;"*",'B-2-1-7'!$AL$20:$AP$34)</f>
        <v>0</v>
      </c>
      <c r="CA30" s="940"/>
      <c r="CB30" s="940"/>
      <c r="CC30" s="940"/>
      <c r="CD30" s="805"/>
      <c r="CE30" s="953">
        <f ca="1">SUMIF('B-2-1-7'!$J$20:$O$34,TEXT(CE14,"MM")&amp;TEXT(CE14,"MM")&amp;"*",'B-2-1-7'!$AL$20:$AP$34)</f>
        <v>0</v>
      </c>
      <c r="CF30" s="940"/>
      <c r="CG30" s="940"/>
      <c r="CH30" s="940"/>
      <c r="CI30" s="805"/>
      <c r="CJ30" s="955">
        <f ca="1">SUMIF('B-2-1-7'!J18:O32,"0112"&amp;"*",'B-2-1-7'!AL18:AP32)+SUMIF('B-2-1-7'!J18:O32,"0201"&amp;"*",'B-2-1-7'!AL18:AP32)+SUMIF('B-2-1-7'!J18:O32,"0302"&amp;"*",'B-2-1-7'!AL18:AP32)+SUMIF('B-2-1-7'!J18:O32,"0403"&amp;"*",'B-2-1-7'!AL18:AP32)+SUMIF('B-2-1-7'!J18:O32,"0503"&amp;"*",'B-2-1-7'!AL18:AP32)+SUMIF('B-2-1-7'!J18:O32,"0605"&amp;"*",'B-2-1-7'!AL18:AP32)+SUMIF('B-2-1-7'!J18:O32,"0706"&amp;"*",'B-2-1-7'!AL18:AP32)+SUMIF('B-2-1-7'!J18:O32,"0807"&amp;"*",'B-2-1-7'!AL18:AP32)+SUMIF('B-2-1-7'!J18:O32,"0908"&amp;"*",'B-2-1-7'!AL18:AP32)+SUMIF('B-2-1-7'!J18:O32,"1009"&amp;"*",'B-2-1-7'!AL18:AP32)+SUMIF('B-2-1-7'!J18:O32,"1110"&amp;"*",'B-2-1-7'!AL18:AP32)+SUMIF('B-2-1-7'!J18:O32,"1201"&amp;"*",'B-2-1-7'!AL18:AP32)</f>
        <v>0</v>
      </c>
      <c r="CK30" s="940"/>
      <c r="CL30" s="940"/>
      <c r="CM30" s="940"/>
      <c r="CN30" s="805"/>
      <c r="CO30" s="955">
        <f ca="1">IF(CJ30&gt;0,CJ30,SUM(AB30:CI30))</f>
        <v>0</v>
      </c>
      <c r="CP30" s="940"/>
      <c r="CQ30" s="940"/>
      <c r="CR30" s="940"/>
      <c r="CS30" s="805"/>
      <c r="CT30" s="955">
        <f ca="1">CO30-W30</f>
        <v>0</v>
      </c>
      <c r="CU30" s="940"/>
      <c r="CV30" s="940"/>
      <c r="CW30" s="940"/>
      <c r="CX30" s="805"/>
    </row>
    <row r="31" spans="1:107" ht="14.4" customHeight="1" x14ac:dyDescent="0.25">
      <c r="G31" s="52"/>
      <c r="H31" s="804"/>
      <c r="I31" s="940"/>
      <c r="J31" s="940"/>
      <c r="K31" s="940"/>
      <c r="L31" s="53"/>
      <c r="M31" s="940"/>
      <c r="N31" s="940"/>
      <c r="O31" s="940"/>
      <c r="P31" s="940"/>
      <c r="Q31" s="940"/>
      <c r="R31" s="940"/>
      <c r="S31" s="940"/>
      <c r="T31" s="805"/>
      <c r="U31" s="346"/>
      <c r="V31" s="348"/>
      <c r="W31" s="434"/>
      <c r="X31" s="429"/>
      <c r="Y31" s="429"/>
      <c r="Z31" s="429"/>
      <c r="AA31" s="345"/>
      <c r="AB31" s="434"/>
      <c r="AC31" s="429"/>
      <c r="AD31" s="429"/>
      <c r="AE31" s="429"/>
      <c r="AF31" s="345"/>
      <c r="AG31" s="434"/>
      <c r="AH31" s="429"/>
      <c r="AI31" s="429"/>
      <c r="AJ31" s="429"/>
      <c r="AK31" s="345"/>
      <c r="AL31" s="434"/>
      <c r="AM31" s="429"/>
      <c r="AN31" s="429"/>
      <c r="AO31" s="429"/>
      <c r="AP31" s="345"/>
      <c r="AQ31" s="434"/>
      <c r="AR31" s="429"/>
      <c r="AS31" s="429"/>
      <c r="AT31" s="429"/>
      <c r="AU31" s="345"/>
      <c r="AV31" s="434"/>
      <c r="AW31" s="429"/>
      <c r="AX31" s="429"/>
      <c r="AY31" s="429"/>
      <c r="AZ31" s="345"/>
      <c r="BA31" s="434"/>
      <c r="BB31" s="429"/>
      <c r="BC31" s="429"/>
      <c r="BD31" s="429"/>
      <c r="BE31" s="345"/>
      <c r="BF31" s="434"/>
      <c r="BG31" s="429"/>
      <c r="BH31" s="429"/>
      <c r="BI31" s="429"/>
      <c r="BJ31" s="345"/>
      <c r="BK31" s="434"/>
      <c r="BL31" s="429"/>
      <c r="BM31" s="429"/>
      <c r="BN31" s="429"/>
      <c r="BO31" s="345"/>
      <c r="BP31" s="434"/>
      <c r="BQ31" s="429"/>
      <c r="BR31" s="429"/>
      <c r="BS31" s="429"/>
      <c r="BT31" s="345"/>
      <c r="BU31" s="434"/>
      <c r="BV31" s="429"/>
      <c r="BW31" s="429"/>
      <c r="BX31" s="429"/>
      <c r="BY31" s="345"/>
      <c r="BZ31" s="434"/>
      <c r="CA31" s="429"/>
      <c r="CB31" s="429"/>
      <c r="CC31" s="429"/>
      <c r="CD31" s="345"/>
      <c r="CE31" s="434"/>
      <c r="CF31" s="429"/>
      <c r="CG31" s="429"/>
      <c r="CH31" s="429"/>
      <c r="CI31" s="345"/>
      <c r="CJ31" s="434"/>
      <c r="CK31" s="429"/>
      <c r="CL31" s="429"/>
      <c r="CM31" s="429"/>
      <c r="CN31" s="345"/>
      <c r="CO31" s="434"/>
      <c r="CP31" s="429"/>
      <c r="CQ31" s="429"/>
      <c r="CR31" s="429"/>
      <c r="CS31" s="345"/>
      <c r="CT31" s="434"/>
      <c r="CU31" s="429"/>
      <c r="CV31" s="429"/>
      <c r="CW31" s="429"/>
      <c r="CX31" s="345"/>
    </row>
    <row r="32" spans="1:107" ht="14.4" customHeight="1" x14ac:dyDescent="0.25">
      <c r="B32" s="1032"/>
      <c r="C32" s="932"/>
      <c r="D32" s="932"/>
      <c r="E32" s="932"/>
      <c r="G32" s="52">
        <v>8</v>
      </c>
      <c r="H32" s="944" t="str">
        <f>'B-2'!$G$9</f>
        <v>Penjualan Ekspor</v>
      </c>
      <c r="I32" s="940"/>
      <c r="J32" s="940"/>
      <c r="K32" s="940"/>
      <c r="L32" s="53" t="s">
        <v>1681</v>
      </c>
      <c r="M32" s="954" t="s">
        <v>1472</v>
      </c>
      <c r="N32" s="940"/>
      <c r="O32" s="940"/>
      <c r="P32" s="940"/>
      <c r="Q32" s="940"/>
      <c r="R32" s="940"/>
      <c r="S32" s="940"/>
      <c r="T32" s="805"/>
      <c r="U32" s="346" t="s">
        <v>169</v>
      </c>
      <c r="V32" s="134"/>
      <c r="W32" s="951">
        <f>'B-2'!$U$32</f>
        <v>0</v>
      </c>
      <c r="X32" s="940"/>
      <c r="Y32" s="940"/>
      <c r="Z32" s="940"/>
      <c r="AA32" s="805"/>
      <c r="AB32" s="945"/>
      <c r="AC32" s="940"/>
      <c r="AD32" s="940"/>
      <c r="AE32" s="940"/>
      <c r="AF32" s="805"/>
      <c r="AG32" s="945"/>
      <c r="AH32" s="940"/>
      <c r="AI32" s="940"/>
      <c r="AJ32" s="940"/>
      <c r="AK32" s="805"/>
      <c r="AL32" s="945"/>
      <c r="AM32" s="940"/>
      <c r="AN32" s="940"/>
      <c r="AO32" s="940"/>
      <c r="AP32" s="805"/>
      <c r="AQ32" s="945"/>
      <c r="AR32" s="940"/>
      <c r="AS32" s="940"/>
      <c r="AT32" s="940"/>
      <c r="AU32" s="805"/>
      <c r="AV32" s="945"/>
      <c r="AW32" s="940"/>
      <c r="AX32" s="940"/>
      <c r="AY32" s="940"/>
      <c r="AZ32" s="805"/>
      <c r="BA32" s="945"/>
      <c r="BB32" s="940"/>
      <c r="BC32" s="940"/>
      <c r="BD32" s="940"/>
      <c r="BE32" s="805"/>
      <c r="BF32" s="945"/>
      <c r="BG32" s="940"/>
      <c r="BH32" s="940"/>
      <c r="BI32" s="940"/>
      <c r="BJ32" s="805"/>
      <c r="BK32" s="945"/>
      <c r="BL32" s="940"/>
      <c r="BM32" s="940"/>
      <c r="BN32" s="940"/>
      <c r="BO32" s="805"/>
      <c r="BP32" s="945"/>
      <c r="BQ32" s="940"/>
      <c r="BR32" s="940"/>
      <c r="BS32" s="940"/>
      <c r="BT32" s="805"/>
      <c r="BU32" s="945"/>
      <c r="BV32" s="940"/>
      <c r="BW32" s="940"/>
      <c r="BX32" s="940"/>
      <c r="BY32" s="805"/>
      <c r="BZ32" s="945"/>
      <c r="CA32" s="940"/>
      <c r="CB32" s="940"/>
      <c r="CC32" s="940"/>
      <c r="CD32" s="805"/>
      <c r="CE32" s="945"/>
      <c r="CF32" s="940"/>
      <c r="CG32" s="940"/>
      <c r="CH32" s="940"/>
      <c r="CI32" s="805"/>
      <c r="CJ32" s="955" t="e">
        <f>'B-2-1-8'!#REF!</f>
        <v>#REF!</v>
      </c>
      <c r="CK32" s="940"/>
      <c r="CL32" s="940"/>
      <c r="CM32" s="940"/>
      <c r="CN32" s="805"/>
      <c r="CO32" s="955" t="e">
        <f>IF(CJ32&gt;0,CJ32,SUM(AB32:CI32))</f>
        <v>#REF!</v>
      </c>
      <c r="CP32" s="940"/>
      <c r="CQ32" s="940"/>
      <c r="CR32" s="940"/>
      <c r="CS32" s="805"/>
      <c r="CT32" s="955" t="e">
        <f>CO32-W32</f>
        <v>#REF!</v>
      </c>
      <c r="CU32" s="940"/>
      <c r="CV32" s="940"/>
      <c r="CW32" s="940"/>
      <c r="CX32" s="805"/>
    </row>
    <row r="33" spans="2:102" ht="14.4" customHeight="1" x14ac:dyDescent="0.25">
      <c r="G33" s="52"/>
      <c r="H33" s="804"/>
      <c r="I33" s="940"/>
      <c r="J33" s="940"/>
      <c r="K33" s="940"/>
      <c r="L33" s="53"/>
      <c r="M33" s="940"/>
      <c r="N33" s="940"/>
      <c r="O33" s="940"/>
      <c r="P33" s="940"/>
      <c r="Q33" s="940"/>
      <c r="R33" s="940"/>
      <c r="S33" s="940"/>
      <c r="T33" s="805"/>
      <c r="U33" s="436"/>
      <c r="V33" s="204"/>
      <c r="W33" s="434"/>
      <c r="X33" s="429"/>
      <c r="Y33" s="429"/>
      <c r="Z33" s="429"/>
      <c r="AA33" s="345"/>
      <c r="AB33" s="434"/>
      <c r="AC33" s="429"/>
      <c r="AD33" s="429"/>
      <c r="AE33" s="429"/>
      <c r="AF33" s="345"/>
      <c r="AG33" s="434"/>
      <c r="AH33" s="429"/>
      <c r="AI33" s="429"/>
      <c r="AJ33" s="429"/>
      <c r="AK33" s="345"/>
      <c r="AL33" s="434"/>
      <c r="AM33" s="429"/>
      <c r="AN33" s="429"/>
      <c r="AO33" s="429"/>
      <c r="AP33" s="345"/>
      <c r="AQ33" s="434"/>
      <c r="AR33" s="429"/>
      <c r="AS33" s="429"/>
      <c r="AT33" s="429"/>
      <c r="AU33" s="345"/>
      <c r="AV33" s="434"/>
      <c r="AW33" s="429"/>
      <c r="AX33" s="429"/>
      <c r="AY33" s="429"/>
      <c r="AZ33" s="345"/>
      <c r="BA33" s="434"/>
      <c r="BB33" s="429"/>
      <c r="BC33" s="429"/>
      <c r="BD33" s="429"/>
      <c r="BE33" s="345"/>
      <c r="BF33" s="434"/>
      <c r="BG33" s="429"/>
      <c r="BH33" s="429"/>
      <c r="BI33" s="429"/>
      <c r="BJ33" s="345"/>
      <c r="BK33" s="434"/>
      <c r="BL33" s="429"/>
      <c r="BM33" s="429"/>
      <c r="BN33" s="429"/>
      <c r="BO33" s="345"/>
      <c r="BP33" s="434"/>
      <c r="BQ33" s="429"/>
      <c r="BR33" s="429"/>
      <c r="BS33" s="429"/>
      <c r="BT33" s="345"/>
      <c r="BU33" s="434"/>
      <c r="BV33" s="429"/>
      <c r="BW33" s="429"/>
      <c r="BX33" s="429"/>
      <c r="BY33" s="345"/>
      <c r="BZ33" s="434"/>
      <c r="CA33" s="429"/>
      <c r="CB33" s="429"/>
      <c r="CC33" s="429"/>
      <c r="CD33" s="345"/>
      <c r="CE33" s="434"/>
      <c r="CF33" s="429"/>
      <c r="CG33" s="429"/>
      <c r="CH33" s="429"/>
      <c r="CI33" s="345"/>
      <c r="CJ33" s="434"/>
      <c r="CK33" s="429"/>
      <c r="CL33" s="429"/>
      <c r="CM33" s="429"/>
      <c r="CN33" s="345"/>
      <c r="CO33" s="434"/>
      <c r="CP33" s="429"/>
      <c r="CQ33" s="429"/>
      <c r="CR33" s="429"/>
      <c r="CS33" s="345"/>
      <c r="CT33" s="434"/>
      <c r="CU33" s="429"/>
      <c r="CV33" s="429"/>
      <c r="CW33" s="429"/>
      <c r="CX33" s="345"/>
    </row>
    <row r="34" spans="2:102" ht="14.25" customHeight="1" x14ac:dyDescent="0.25">
      <c r="B34" s="1032"/>
      <c r="C34" s="932"/>
      <c r="D34" s="932"/>
      <c r="E34" s="932"/>
      <c r="G34" s="289"/>
      <c r="H34" s="944"/>
      <c r="I34" s="940"/>
      <c r="J34" s="940"/>
      <c r="K34" s="940"/>
      <c r="M34" s="54"/>
      <c r="N34" s="54"/>
      <c r="O34" s="54"/>
      <c r="P34" s="54"/>
      <c r="Q34" s="54"/>
      <c r="R34" s="54"/>
      <c r="S34" s="54"/>
      <c r="T34" s="349"/>
      <c r="U34" s="436"/>
      <c r="V34" s="204"/>
      <c r="W34" s="434"/>
      <c r="X34" s="429"/>
      <c r="Y34" s="429"/>
      <c r="Z34" s="429"/>
      <c r="AA34" s="345"/>
      <c r="AB34" s="434"/>
      <c r="AC34" s="429"/>
      <c r="AD34" s="429"/>
      <c r="AE34" s="429"/>
      <c r="AF34" s="345"/>
      <c r="AG34" s="434"/>
      <c r="AH34" s="429"/>
      <c r="AI34" s="429"/>
      <c r="AJ34" s="429"/>
      <c r="AK34" s="345"/>
      <c r="AL34" s="434"/>
      <c r="AM34" s="429"/>
      <c r="AN34" s="429"/>
      <c r="AO34" s="429"/>
      <c r="AP34" s="345"/>
      <c r="AQ34" s="434"/>
      <c r="AR34" s="429"/>
      <c r="AS34" s="429"/>
      <c r="AT34" s="429"/>
      <c r="AU34" s="345"/>
      <c r="AV34" s="434"/>
      <c r="AW34" s="429"/>
      <c r="AX34" s="429"/>
      <c r="AY34" s="429"/>
      <c r="AZ34" s="345"/>
      <c r="BA34" s="434"/>
      <c r="BB34" s="429"/>
      <c r="BC34" s="429"/>
      <c r="BD34" s="429"/>
      <c r="BE34" s="345"/>
      <c r="BF34" s="434"/>
      <c r="BG34" s="429"/>
      <c r="BH34" s="429"/>
      <c r="BI34" s="429"/>
      <c r="BJ34" s="345"/>
      <c r="BK34" s="434"/>
      <c r="BL34" s="429"/>
      <c r="BM34" s="429"/>
      <c r="BN34" s="429"/>
      <c r="BO34" s="345"/>
      <c r="BP34" s="434"/>
      <c r="BQ34" s="429"/>
      <c r="BR34" s="429"/>
      <c r="BS34" s="429"/>
      <c r="BT34" s="345"/>
      <c r="BU34" s="434"/>
      <c r="BV34" s="429"/>
      <c r="BW34" s="429"/>
      <c r="BX34" s="429"/>
      <c r="BY34" s="345"/>
      <c r="BZ34" s="434"/>
      <c r="CA34" s="429"/>
      <c r="CB34" s="429"/>
      <c r="CC34" s="429"/>
      <c r="CD34" s="345"/>
      <c r="CE34" s="434"/>
      <c r="CF34" s="429"/>
      <c r="CG34" s="429"/>
      <c r="CH34" s="429"/>
      <c r="CI34" s="345"/>
      <c r="CJ34" s="434"/>
      <c r="CK34" s="429"/>
      <c r="CL34" s="429"/>
      <c r="CM34" s="429"/>
      <c r="CN34" s="345"/>
      <c r="CO34" s="434"/>
      <c r="CP34" s="429"/>
      <c r="CQ34" s="429"/>
      <c r="CR34" s="429"/>
      <c r="CS34" s="345"/>
      <c r="CT34" s="434"/>
      <c r="CU34" s="429"/>
      <c r="CV34" s="429"/>
      <c r="CW34" s="429"/>
      <c r="CX34" s="345"/>
    </row>
    <row r="35" spans="2:102" ht="14.25" customHeight="1" thickBot="1" x14ac:dyDescent="0.3">
      <c r="G35" s="290"/>
      <c r="H35" s="291"/>
      <c r="I35" s="291"/>
      <c r="J35" s="291"/>
      <c r="K35" s="291"/>
      <c r="L35" s="291"/>
      <c r="M35" s="291"/>
      <c r="N35" s="291"/>
      <c r="O35" s="291"/>
      <c r="P35" s="291"/>
      <c r="Q35" s="291"/>
      <c r="R35" s="291"/>
      <c r="S35" s="291"/>
      <c r="T35" s="291"/>
      <c r="U35" s="292"/>
      <c r="V35" s="293"/>
      <c r="W35" s="941"/>
      <c r="X35" s="942"/>
      <c r="Y35" s="942"/>
      <c r="Z35" s="942"/>
      <c r="AA35" s="943"/>
      <c r="AB35" s="941"/>
      <c r="AC35" s="942"/>
      <c r="AD35" s="942"/>
      <c r="AE35" s="942"/>
      <c r="AF35" s="943"/>
      <c r="AG35" s="941"/>
      <c r="AH35" s="942"/>
      <c r="AI35" s="942"/>
      <c r="AJ35" s="942"/>
      <c r="AK35" s="943"/>
      <c r="AL35" s="941"/>
      <c r="AM35" s="942"/>
      <c r="AN35" s="942"/>
      <c r="AO35" s="942"/>
      <c r="AP35" s="943"/>
      <c r="AQ35" s="941"/>
      <c r="AR35" s="942"/>
      <c r="AS35" s="942"/>
      <c r="AT35" s="942"/>
      <c r="AU35" s="943"/>
      <c r="AV35" s="941"/>
      <c r="AW35" s="942"/>
      <c r="AX35" s="942"/>
      <c r="AY35" s="942"/>
      <c r="AZ35" s="943"/>
      <c r="BA35" s="941"/>
      <c r="BB35" s="942"/>
      <c r="BC35" s="942"/>
      <c r="BD35" s="942"/>
      <c r="BE35" s="943"/>
      <c r="BF35" s="941"/>
      <c r="BG35" s="942"/>
      <c r="BH35" s="942"/>
      <c r="BI35" s="942"/>
      <c r="BJ35" s="943"/>
      <c r="BK35" s="941"/>
      <c r="BL35" s="942"/>
      <c r="BM35" s="942"/>
      <c r="BN35" s="942"/>
      <c r="BO35" s="943"/>
      <c r="BP35" s="941"/>
      <c r="BQ35" s="942"/>
      <c r="BR35" s="942"/>
      <c r="BS35" s="942"/>
      <c r="BT35" s="943"/>
      <c r="BU35" s="941"/>
      <c r="BV35" s="942"/>
      <c r="BW35" s="942"/>
      <c r="BX35" s="942"/>
      <c r="BY35" s="943"/>
      <c r="BZ35" s="941"/>
      <c r="CA35" s="942"/>
      <c r="CB35" s="942"/>
      <c r="CC35" s="942"/>
      <c r="CD35" s="943"/>
      <c r="CE35" s="941"/>
      <c r="CF35" s="942"/>
      <c r="CG35" s="942"/>
      <c r="CH35" s="942"/>
      <c r="CI35" s="943"/>
      <c r="CJ35" s="941"/>
      <c r="CK35" s="942"/>
      <c r="CL35" s="942"/>
      <c r="CM35" s="942"/>
      <c r="CN35" s="943"/>
      <c r="CO35" s="941"/>
      <c r="CP35" s="942"/>
      <c r="CQ35" s="942"/>
      <c r="CR35" s="942"/>
      <c r="CS35" s="943"/>
      <c r="CT35" s="941"/>
      <c r="CU35" s="942"/>
      <c r="CV35" s="942"/>
      <c r="CW35" s="942"/>
      <c r="CX35" s="943"/>
    </row>
    <row r="36" spans="2:102" ht="15" customHeight="1" thickTop="1" x14ac:dyDescent="0.25">
      <c r="AL36" s="110"/>
      <c r="AM36" s="110"/>
      <c r="AN36" s="110"/>
      <c r="AO36" s="110"/>
      <c r="AP36" s="110"/>
      <c r="AQ36" s="110"/>
      <c r="AR36" s="110"/>
      <c r="AS36" s="110"/>
      <c r="AT36" s="110"/>
      <c r="AU36" s="110"/>
      <c r="AV36" s="110"/>
      <c r="AW36" s="110"/>
      <c r="AX36" s="110"/>
      <c r="AY36" s="110"/>
      <c r="AZ36" s="110"/>
      <c r="BA36" s="110"/>
      <c r="BB36" s="110"/>
      <c r="BC36" s="110"/>
      <c r="BD36" s="110"/>
      <c r="BE36" s="110"/>
      <c r="BF36" s="110"/>
      <c r="BG36" s="110"/>
      <c r="BH36" s="110"/>
      <c r="BI36" s="110"/>
      <c r="BJ36" s="110"/>
      <c r="BK36" s="110"/>
      <c r="BL36" s="110"/>
      <c r="BM36" s="110"/>
      <c r="BN36" s="110"/>
      <c r="BO36" s="110"/>
      <c r="BP36" s="110"/>
      <c r="BQ36" s="110"/>
      <c r="BR36" s="110"/>
      <c r="BS36" s="110"/>
      <c r="BT36" s="110"/>
      <c r="BU36" s="110"/>
      <c r="BV36" s="110"/>
      <c r="BW36" s="110"/>
      <c r="BX36" s="110"/>
      <c r="BY36" s="110"/>
      <c r="BZ36" s="110"/>
      <c r="CA36" s="110"/>
      <c r="CB36" s="110"/>
      <c r="CC36" s="110"/>
      <c r="CD36" s="110"/>
      <c r="CE36" s="110"/>
      <c r="CF36" s="110"/>
      <c r="CG36" s="110"/>
      <c r="CH36" s="110"/>
      <c r="CI36" s="110"/>
      <c r="CJ36" s="110"/>
      <c r="CK36" s="110"/>
      <c r="CL36" s="110"/>
      <c r="CM36" s="110"/>
      <c r="CN36" s="110"/>
      <c r="CO36" s="110"/>
      <c r="CP36" s="110"/>
      <c r="CQ36" s="110"/>
      <c r="CR36" s="110"/>
      <c r="CS36" s="110"/>
      <c r="CT36" s="110"/>
      <c r="CU36" s="110"/>
      <c r="CV36" s="110"/>
      <c r="CW36" s="110"/>
      <c r="CX36" s="110"/>
    </row>
    <row r="37" spans="2:102" ht="15" customHeight="1" x14ac:dyDescent="0.25">
      <c r="G37" s="198" t="s">
        <v>1779</v>
      </c>
      <c r="H37" s="199"/>
      <c r="I37" s="199"/>
      <c r="J37" s="199"/>
      <c r="K37" s="199"/>
      <c r="L37" s="199"/>
      <c r="M37" s="199"/>
      <c r="N37" s="199"/>
      <c r="O37" s="199"/>
      <c r="P37" s="199"/>
      <c r="Q37" s="199"/>
      <c r="R37" s="199"/>
      <c r="S37" s="199"/>
      <c r="T37" s="199"/>
      <c r="U37" s="199"/>
      <c r="V37" s="199"/>
      <c r="W37" s="199"/>
      <c r="X37" s="199"/>
      <c r="Y37" s="199"/>
      <c r="Z37" s="199"/>
      <c r="AA37" s="199"/>
      <c r="AB37" s="199"/>
      <c r="AC37" s="199"/>
      <c r="AD37" s="199"/>
      <c r="AE37" s="199"/>
      <c r="AF37" s="199"/>
      <c r="AG37" s="199"/>
      <c r="AH37" s="199"/>
      <c r="AI37" s="199"/>
      <c r="AJ37" s="199"/>
      <c r="AK37" s="200"/>
      <c r="AL37" s="110"/>
      <c r="AM37" s="110"/>
      <c r="AN37" s="110"/>
      <c r="AO37" s="110"/>
      <c r="AP37" s="110"/>
      <c r="AQ37" s="110"/>
      <c r="AR37" s="110"/>
      <c r="AS37" s="110"/>
      <c r="AT37" s="110"/>
      <c r="AU37" s="110"/>
      <c r="AV37" s="110"/>
      <c r="AW37" s="110"/>
      <c r="AX37" s="110"/>
      <c r="AY37" s="110"/>
      <c r="AZ37" s="110"/>
      <c r="BA37" s="110"/>
      <c r="BB37" s="110"/>
      <c r="BC37" s="110"/>
      <c r="BD37" s="110"/>
      <c r="BE37" s="110"/>
      <c r="BF37" s="110"/>
      <c r="BG37" s="110"/>
      <c r="BH37" s="110"/>
      <c r="BI37" s="110"/>
      <c r="BJ37" s="110"/>
      <c r="BK37" s="110"/>
      <c r="BL37" s="110"/>
      <c r="BM37" s="110"/>
      <c r="BN37" s="110"/>
      <c r="BO37" s="110"/>
      <c r="BP37" s="110"/>
      <c r="BQ37" s="110"/>
      <c r="BR37" s="110"/>
      <c r="BS37" s="110"/>
      <c r="BT37" s="110"/>
      <c r="BU37" s="110"/>
      <c r="BV37" s="110"/>
      <c r="BW37" s="110"/>
      <c r="BX37" s="110"/>
      <c r="BY37" s="110"/>
      <c r="BZ37" s="110"/>
      <c r="CA37" s="110"/>
      <c r="CB37" s="110"/>
      <c r="CC37" s="110"/>
      <c r="CD37" s="110"/>
      <c r="CE37" s="110"/>
      <c r="CF37" s="110"/>
      <c r="CG37" s="110"/>
      <c r="CH37" s="110"/>
      <c r="CI37" s="110"/>
      <c r="CJ37" s="110"/>
      <c r="CK37" s="110"/>
      <c r="CL37" s="110"/>
      <c r="CM37" s="110"/>
      <c r="CN37" s="110"/>
      <c r="CO37" s="110"/>
      <c r="CP37" s="110"/>
      <c r="CQ37" s="110"/>
      <c r="CR37" s="110"/>
      <c r="CS37" s="110"/>
      <c r="CT37" s="110"/>
      <c r="CU37" s="110"/>
      <c r="CV37" s="110"/>
      <c r="CW37" s="110"/>
      <c r="CX37" s="110"/>
    </row>
    <row r="38" spans="2:102" ht="15" customHeight="1" x14ac:dyDescent="0.25">
      <c r="G38" s="201" t="s">
        <v>1445</v>
      </c>
      <c r="H38" s="970" t="s">
        <v>1780</v>
      </c>
      <c r="I38" s="764"/>
      <c r="J38" s="764"/>
      <c r="K38" s="764"/>
      <c r="L38" s="764"/>
      <c r="M38" s="764"/>
      <c r="N38" s="764"/>
      <c r="O38" s="764"/>
      <c r="P38" s="764"/>
      <c r="Q38" s="764"/>
      <c r="R38" s="764"/>
      <c r="S38" s="764"/>
      <c r="T38" s="764"/>
      <c r="U38" s="764"/>
      <c r="V38" s="764"/>
      <c r="W38" s="764"/>
      <c r="X38" s="764"/>
      <c r="Y38" s="764"/>
      <c r="Z38" s="764"/>
      <c r="AA38" s="764"/>
      <c r="AB38" s="764"/>
      <c r="AC38" s="764"/>
      <c r="AD38" s="764"/>
      <c r="AE38" s="764"/>
      <c r="AF38" s="764"/>
      <c r="AG38" s="764"/>
      <c r="AH38" s="764"/>
      <c r="AI38" s="764"/>
      <c r="AJ38" s="764"/>
      <c r="AK38" s="765"/>
      <c r="AL38" s="110"/>
      <c r="AM38" s="110"/>
      <c r="AN38" s="110"/>
      <c r="AO38" s="110"/>
      <c r="AP38" s="110"/>
      <c r="AQ38" s="110"/>
      <c r="AR38" s="110"/>
      <c r="AS38" s="110"/>
      <c r="AT38" s="110"/>
      <c r="AU38" s="110"/>
      <c r="AV38" s="110"/>
      <c r="AW38" s="110"/>
      <c r="AX38" s="110"/>
      <c r="AY38" s="110"/>
      <c r="AZ38" s="110"/>
      <c r="BA38" s="110"/>
      <c r="BB38" s="110"/>
      <c r="BC38" s="110"/>
      <c r="BD38" s="110"/>
      <c r="BE38" s="110"/>
      <c r="BF38" s="110"/>
      <c r="BG38" s="110"/>
      <c r="BH38" s="110"/>
      <c r="BI38" s="110"/>
      <c r="BJ38" s="110"/>
      <c r="BK38" s="110"/>
      <c r="BL38" s="110"/>
      <c r="BM38" s="110"/>
      <c r="BN38" s="110"/>
      <c r="BO38" s="110"/>
      <c r="BP38" s="110"/>
      <c r="BQ38" s="110"/>
      <c r="BR38" s="110"/>
      <c r="BS38" s="110"/>
      <c r="BT38" s="110"/>
      <c r="BU38" s="110"/>
      <c r="BV38" s="110"/>
      <c r="BW38" s="110"/>
      <c r="BX38" s="110"/>
      <c r="BY38" s="110"/>
      <c r="BZ38" s="110"/>
      <c r="CA38" s="110"/>
      <c r="CB38" s="110"/>
      <c r="CC38" s="110"/>
      <c r="CD38" s="110"/>
      <c r="CE38" s="110"/>
      <c r="CF38" s="110"/>
      <c r="CG38" s="110"/>
      <c r="CH38" s="110"/>
      <c r="CI38" s="110"/>
      <c r="CJ38" s="110"/>
      <c r="CK38" s="110"/>
      <c r="CL38" s="110"/>
      <c r="CM38" s="110"/>
      <c r="CN38" s="110"/>
      <c r="CO38" s="110"/>
      <c r="CP38" s="110"/>
      <c r="CQ38" s="110"/>
      <c r="CR38" s="110"/>
      <c r="CS38" s="110"/>
      <c r="CT38" s="110"/>
      <c r="CU38" s="110"/>
      <c r="CV38" s="110"/>
      <c r="CW38" s="110"/>
      <c r="CX38" s="110"/>
    </row>
    <row r="39" spans="2:102" ht="15" customHeight="1" x14ac:dyDescent="0.25">
      <c r="G39" s="520" t="s">
        <v>1781</v>
      </c>
      <c r="H39" s="971" t="str">
        <f>"Berdasarkan hasil pengujian-pengujian tersebut, pemeriksaan atas "&amp;H18&amp;"  disimpulkan sebagai berikut :"</f>
        <v>Berdasarkan hasil pengujian-pengujian tersebut, pemeriksaan atas Penjualan Ekspor  disimpulkan sebagai berikut :</v>
      </c>
      <c r="I39" s="789"/>
      <c r="J39" s="789"/>
      <c r="K39" s="789"/>
      <c r="L39" s="789"/>
      <c r="M39" s="789"/>
      <c r="N39" s="789"/>
      <c r="O39" s="789"/>
      <c r="P39" s="789"/>
      <c r="Q39" s="789"/>
      <c r="R39" s="789"/>
      <c r="S39" s="789"/>
      <c r="T39" s="789"/>
      <c r="U39" s="789"/>
      <c r="V39" s="789"/>
      <c r="W39" s="789"/>
      <c r="X39" s="789"/>
      <c r="Y39" s="789"/>
      <c r="Z39" s="789"/>
      <c r="AA39" s="789"/>
      <c r="AB39" s="789"/>
      <c r="AC39" s="789"/>
      <c r="AD39" s="789"/>
      <c r="AE39" s="789"/>
      <c r="AF39" s="789"/>
      <c r="AG39" s="789"/>
      <c r="AH39" s="789"/>
      <c r="AI39" s="789"/>
      <c r="AJ39" s="789"/>
      <c r="AK39" s="790"/>
      <c r="AL39" s="110"/>
      <c r="AM39" s="110"/>
      <c r="AN39" s="110"/>
      <c r="AO39" s="110"/>
      <c r="AP39" s="110"/>
      <c r="AQ39" s="110"/>
      <c r="AR39" s="110"/>
      <c r="AS39" s="110"/>
      <c r="AT39" s="110"/>
      <c r="AU39" s="110"/>
      <c r="AV39" s="110"/>
      <c r="AW39" s="110"/>
      <c r="AX39" s="110"/>
      <c r="AY39" s="110"/>
      <c r="AZ39" s="110"/>
      <c r="BA39" s="110"/>
      <c r="BB39" s="110"/>
      <c r="BC39" s="110"/>
      <c r="BD39" s="110"/>
      <c r="BE39" s="110"/>
      <c r="BF39" s="110"/>
      <c r="BG39" s="110"/>
      <c r="BH39" s="110"/>
      <c r="BI39" s="110"/>
      <c r="BJ39" s="110"/>
      <c r="BK39" s="110"/>
      <c r="BL39" s="110"/>
      <c r="BM39" s="110"/>
      <c r="BN39" s="110"/>
      <c r="BO39" s="110"/>
      <c r="BP39" s="110"/>
      <c r="BQ39" s="110"/>
      <c r="BR39" s="110"/>
      <c r="BS39" s="110"/>
      <c r="BT39" s="110"/>
      <c r="BU39" s="110"/>
      <c r="BV39" s="110"/>
      <c r="BW39" s="110"/>
      <c r="BX39" s="110"/>
      <c r="BY39" s="110"/>
      <c r="BZ39" s="110"/>
      <c r="CA39" s="110"/>
      <c r="CB39" s="110"/>
      <c r="CC39" s="110"/>
      <c r="CD39" s="110"/>
      <c r="CE39" s="110"/>
      <c r="CF39" s="110"/>
      <c r="CG39" s="110"/>
      <c r="CH39" s="110"/>
      <c r="CI39" s="110"/>
      <c r="CJ39" s="110"/>
      <c r="CK39" s="110"/>
      <c r="CL39" s="110"/>
      <c r="CM39" s="110"/>
      <c r="CN39" s="110"/>
      <c r="CO39" s="110"/>
      <c r="CP39" s="110"/>
      <c r="CQ39" s="110"/>
      <c r="CR39" s="110"/>
      <c r="CS39" s="110"/>
      <c r="CT39" s="110"/>
      <c r="CU39" s="110"/>
      <c r="CV39" s="110"/>
      <c r="CW39" s="110"/>
      <c r="CX39" s="110"/>
    </row>
    <row r="40" spans="2:102" ht="15" customHeight="1" x14ac:dyDescent="0.25">
      <c r="G40" s="521"/>
      <c r="H40" s="804"/>
      <c r="I40" s="940"/>
      <c r="J40" s="940"/>
      <c r="K40" s="940"/>
      <c r="L40" s="940"/>
      <c r="M40" s="940"/>
      <c r="N40" s="940"/>
      <c r="O40" s="940"/>
      <c r="P40" s="940"/>
      <c r="Q40" s="940"/>
      <c r="R40" s="940"/>
      <c r="S40" s="940"/>
      <c r="T40" s="940"/>
      <c r="U40" s="940"/>
      <c r="V40" s="940"/>
      <c r="W40" s="940"/>
      <c r="X40" s="940"/>
      <c r="Y40" s="940"/>
      <c r="Z40" s="940"/>
      <c r="AA40" s="940"/>
      <c r="AB40" s="940"/>
      <c r="AC40" s="940"/>
      <c r="AD40" s="940"/>
      <c r="AE40" s="940"/>
      <c r="AF40" s="940"/>
      <c r="AG40" s="940"/>
      <c r="AH40" s="940"/>
      <c r="AI40" s="940"/>
      <c r="AJ40" s="940"/>
      <c r="AK40" s="805"/>
      <c r="AL40" s="110"/>
      <c r="AM40" s="110"/>
      <c r="AN40" s="110"/>
      <c r="AO40" s="110"/>
      <c r="AP40" s="110"/>
      <c r="AQ40" s="110"/>
      <c r="AR40" s="110"/>
      <c r="AS40" s="110"/>
      <c r="AT40" s="110"/>
      <c r="AU40" s="110"/>
      <c r="AV40" s="110"/>
      <c r="AW40" s="110"/>
      <c r="AX40" s="110"/>
      <c r="AY40" s="110"/>
      <c r="AZ40" s="110"/>
      <c r="BA40" s="110"/>
      <c r="BB40" s="110"/>
      <c r="BC40" s="110"/>
      <c r="BD40" s="110"/>
      <c r="BE40" s="110"/>
      <c r="BF40" s="110"/>
      <c r="BG40" s="110"/>
      <c r="BH40" s="110"/>
      <c r="BI40" s="110"/>
      <c r="BJ40" s="110"/>
      <c r="BK40" s="110"/>
      <c r="BL40" s="110"/>
      <c r="BM40" s="110"/>
      <c r="BN40" s="110"/>
      <c r="BO40" s="110"/>
      <c r="BP40" s="110"/>
      <c r="BQ40" s="110"/>
      <c r="BR40" s="110"/>
      <c r="BS40" s="110"/>
      <c r="BT40" s="110"/>
      <c r="BU40" s="110"/>
      <c r="BV40" s="110"/>
      <c r="BW40" s="110"/>
      <c r="BX40" s="110"/>
      <c r="BY40" s="110"/>
      <c r="BZ40" s="110"/>
      <c r="CA40" s="110"/>
      <c r="CB40" s="110"/>
      <c r="CC40" s="110"/>
      <c r="CD40" s="110"/>
      <c r="CE40" s="110"/>
      <c r="CF40" s="110"/>
      <c r="CG40" s="110"/>
      <c r="CH40" s="110"/>
      <c r="CI40" s="110"/>
      <c r="CJ40" s="110"/>
      <c r="CK40" s="110"/>
      <c r="CL40" s="110"/>
      <c r="CM40" s="110"/>
      <c r="CN40" s="110"/>
      <c r="CO40" s="110"/>
      <c r="CP40" s="110"/>
      <c r="CQ40" s="110"/>
      <c r="CR40" s="110"/>
      <c r="CS40" s="110"/>
      <c r="CT40" s="110"/>
      <c r="CU40" s="110"/>
      <c r="CV40" s="110"/>
      <c r="CW40" s="110"/>
      <c r="CX40" s="110"/>
    </row>
    <row r="41" spans="2:102" ht="15" customHeight="1" x14ac:dyDescent="0.25">
      <c r="G41" s="521"/>
      <c r="H41" s="202" t="str">
        <f>H18&amp;" menurut pemeriksa :"</f>
        <v>Penjualan Ekspor menurut pemeriksa :</v>
      </c>
      <c r="I41" s="203"/>
      <c r="J41" s="203"/>
      <c r="K41" s="203"/>
      <c r="L41" s="203"/>
      <c r="M41" s="203"/>
      <c r="N41" s="203"/>
      <c r="O41" s="203"/>
      <c r="P41" s="203"/>
      <c r="Q41" s="203"/>
      <c r="R41" s="203"/>
      <c r="S41" s="203"/>
      <c r="T41" s="203"/>
      <c r="U41" s="203"/>
      <c r="V41" s="203"/>
      <c r="W41" s="203"/>
      <c r="X41" s="203"/>
      <c r="Y41" s="203"/>
      <c r="Z41" s="203"/>
      <c r="AA41" s="203"/>
      <c r="AB41" s="203"/>
      <c r="AK41" s="186"/>
      <c r="AL41" s="110"/>
      <c r="AM41" s="110"/>
      <c r="AN41" s="110"/>
      <c r="AO41" s="110"/>
      <c r="AP41" s="110"/>
      <c r="AQ41" s="110"/>
      <c r="AR41" s="110"/>
      <c r="AS41" s="110"/>
      <c r="AT41" s="110"/>
      <c r="AU41" s="110"/>
      <c r="AV41" s="110"/>
      <c r="AW41" s="110"/>
      <c r="AX41" s="110"/>
      <c r="AY41" s="110"/>
      <c r="AZ41" s="110"/>
      <c r="BA41" s="110"/>
      <c r="BB41" s="110"/>
      <c r="BC41" s="110"/>
      <c r="BD41" s="110"/>
      <c r="BE41" s="110"/>
      <c r="BF41" s="110"/>
      <c r="BG41" s="110"/>
      <c r="BH41" s="110"/>
      <c r="BI41" s="110"/>
      <c r="BJ41" s="110"/>
      <c r="BK41" s="110"/>
      <c r="BL41" s="110"/>
      <c r="BM41" s="110"/>
      <c r="BN41" s="110"/>
      <c r="BO41" s="110"/>
      <c r="BP41" s="110"/>
      <c r="BQ41" s="110"/>
      <c r="BR41" s="110"/>
      <c r="BS41" s="110"/>
      <c r="BT41" s="110"/>
      <c r="BU41" s="110"/>
      <c r="BV41" s="110"/>
      <c r="BW41" s="110"/>
      <c r="BX41" s="110"/>
      <c r="BY41" s="110"/>
      <c r="BZ41" s="110"/>
      <c r="CA41" s="110"/>
      <c r="CB41" s="110"/>
      <c r="CC41" s="110"/>
      <c r="CD41" s="110"/>
      <c r="CE41" s="110"/>
      <c r="CF41" s="110"/>
      <c r="CG41" s="110"/>
      <c r="CH41" s="110"/>
      <c r="CI41" s="110"/>
      <c r="CJ41" s="110"/>
      <c r="CK41" s="110"/>
      <c r="CL41" s="110"/>
      <c r="CM41" s="110"/>
      <c r="CN41" s="110"/>
      <c r="CO41" s="110"/>
      <c r="CP41" s="110"/>
      <c r="CQ41" s="110"/>
      <c r="CR41" s="110"/>
      <c r="CS41" s="110"/>
      <c r="CT41" s="110"/>
      <c r="CU41" s="110"/>
      <c r="CV41" s="110"/>
      <c r="CW41" s="110"/>
      <c r="CX41" s="110"/>
    </row>
    <row r="42" spans="2:102" ht="15" customHeight="1" x14ac:dyDescent="0.25">
      <c r="G42" s="521"/>
      <c r="H42" s="202" t="s">
        <v>1681</v>
      </c>
      <c r="I42" s="939" t="s">
        <v>1782</v>
      </c>
      <c r="J42" s="940"/>
      <c r="K42" s="940"/>
      <c r="L42" s="940"/>
      <c r="M42" s="940"/>
      <c r="N42" s="940"/>
      <c r="O42" s="940"/>
      <c r="P42" s="940"/>
      <c r="Q42" s="940"/>
      <c r="R42" s="940"/>
      <c r="S42" s="940"/>
      <c r="T42" s="940"/>
      <c r="U42" s="940"/>
      <c r="V42" s="940"/>
      <c r="W42" s="203" t="s">
        <v>1684</v>
      </c>
      <c r="X42" s="974">
        <f>IF(I43="Tidak Dilakukan Pengujian",X44,
IF(I43=M18,CO18,
IF(I43=M20,CO20,
IF(I43=M22,CO22,
IF(I43=M24,CO24,
IF(I43=M26,CO26,
IF(I43=M28,CO28,
IF(I43=M30,CO30,
IF(I43=M32,CO32,
IF(I43=M34,CO34,"Pilih teknik yang lain"))))))))))</f>
        <v>0</v>
      </c>
      <c r="Y42" s="940"/>
      <c r="Z42" s="940"/>
      <c r="AA42" s="940"/>
      <c r="AB42" s="940"/>
      <c r="AK42" s="186"/>
      <c r="AL42" s="110"/>
      <c r="AM42" s="110"/>
      <c r="AN42" s="110"/>
      <c r="AO42" s="110"/>
      <c r="AP42" s="110"/>
      <c r="AQ42" s="110"/>
      <c r="AR42" s="110"/>
      <c r="AS42" s="110"/>
      <c r="AT42" s="110"/>
      <c r="AU42" s="110"/>
      <c r="AV42" s="110"/>
      <c r="AW42" s="110"/>
      <c r="AX42" s="110"/>
      <c r="AY42" s="110"/>
      <c r="AZ42" s="110"/>
      <c r="BA42" s="110"/>
      <c r="BB42" s="110"/>
      <c r="BC42" s="110"/>
      <c r="BD42" s="110"/>
      <c r="BE42" s="110"/>
      <c r="BF42" s="110"/>
      <c r="BG42" s="110"/>
      <c r="BH42" s="110"/>
      <c r="BI42" s="110"/>
      <c r="BJ42" s="110"/>
      <c r="BK42" s="110"/>
      <c r="BL42" s="110"/>
      <c r="BM42" s="110"/>
      <c r="BN42" s="110"/>
      <c r="BO42" s="110"/>
      <c r="BP42" s="110"/>
      <c r="BQ42" s="110"/>
      <c r="BR42" s="110"/>
      <c r="BS42" s="110"/>
      <c r="BT42" s="110"/>
      <c r="BU42" s="110"/>
      <c r="BV42" s="110"/>
      <c r="BW42" s="110"/>
      <c r="BX42" s="110"/>
      <c r="BY42" s="110"/>
      <c r="BZ42" s="110"/>
      <c r="CA42" s="110"/>
      <c r="CB42" s="110"/>
      <c r="CC42" s="110"/>
      <c r="CD42" s="110"/>
      <c r="CE42" s="110"/>
      <c r="CF42" s="110"/>
      <c r="CG42" s="110"/>
      <c r="CH42" s="110"/>
      <c r="CI42" s="110"/>
      <c r="CJ42" s="110"/>
      <c r="CK42" s="110"/>
      <c r="CL42" s="110"/>
      <c r="CM42" s="110"/>
      <c r="CN42" s="110"/>
      <c r="CO42" s="110"/>
      <c r="CP42" s="110"/>
      <c r="CQ42" s="110"/>
      <c r="CR42" s="110"/>
      <c r="CS42" s="110"/>
      <c r="CT42" s="110"/>
      <c r="CU42" s="110"/>
      <c r="CV42" s="110"/>
      <c r="CW42" s="110"/>
      <c r="CX42" s="110"/>
    </row>
    <row r="43" spans="2:102" ht="15" customHeight="1" x14ac:dyDescent="0.25">
      <c r="G43" s="521"/>
      <c r="H43" s="202"/>
      <c r="I43" s="939" t="s">
        <v>2032</v>
      </c>
      <c r="J43" s="940"/>
      <c r="K43" s="940"/>
      <c r="L43" s="940"/>
      <c r="M43" s="940"/>
      <c r="N43" s="940"/>
      <c r="O43" s="940"/>
      <c r="P43" s="940"/>
      <c r="Q43" s="940"/>
      <c r="R43" s="940"/>
      <c r="S43" s="940"/>
      <c r="T43" s="940"/>
      <c r="U43" s="940"/>
      <c r="V43" s="940"/>
      <c r="W43" s="203"/>
      <c r="X43" s="522"/>
      <c r="Y43" s="522"/>
      <c r="Z43" s="522"/>
      <c r="AA43" s="522"/>
      <c r="AB43" s="522"/>
      <c r="AC43" s="204"/>
      <c r="AD43" s="204"/>
      <c r="AE43" s="204"/>
      <c r="AF43" s="204"/>
      <c r="AG43" s="204"/>
      <c r="AH43" s="204"/>
      <c r="AI43" s="204"/>
      <c r="AJ43" s="204"/>
      <c r="AK43" s="444"/>
      <c r="AL43" s="110"/>
      <c r="AM43" s="110"/>
      <c r="AN43" s="110"/>
      <c r="AO43" s="110"/>
      <c r="AP43" s="110"/>
      <c r="AQ43" s="110"/>
      <c r="AR43" s="110"/>
      <c r="AS43" s="110"/>
      <c r="AT43" s="110"/>
      <c r="AU43" s="110"/>
      <c r="AV43" s="110"/>
      <c r="AW43" s="110"/>
      <c r="AX43" s="110"/>
      <c r="AY43" s="110"/>
      <c r="AZ43" s="110"/>
      <c r="BA43" s="110"/>
      <c r="BB43" s="110"/>
      <c r="BC43" s="110"/>
      <c r="BD43" s="110"/>
      <c r="BE43" s="110"/>
      <c r="BF43" s="110"/>
      <c r="BG43" s="110"/>
      <c r="BH43" s="110"/>
      <c r="BI43" s="110"/>
      <c r="BJ43" s="110"/>
      <c r="BK43" s="110"/>
      <c r="BL43" s="110"/>
      <c r="BM43" s="110"/>
      <c r="BN43" s="110"/>
      <c r="BO43" s="110"/>
      <c r="BP43" s="110"/>
      <c r="BQ43" s="110"/>
      <c r="BR43" s="110"/>
      <c r="BS43" s="110"/>
      <c r="BT43" s="110"/>
      <c r="BU43" s="110"/>
      <c r="BV43" s="110"/>
      <c r="BW43" s="110"/>
      <c r="BX43" s="110"/>
      <c r="BY43" s="110"/>
      <c r="BZ43" s="110"/>
      <c r="CA43" s="110"/>
      <c r="CB43" s="110"/>
      <c r="CC43" s="110"/>
      <c r="CD43" s="110"/>
      <c r="CE43" s="110"/>
      <c r="CF43" s="110"/>
      <c r="CG43" s="110"/>
      <c r="CH43" s="110"/>
      <c r="CI43" s="110"/>
      <c r="CJ43" s="110"/>
      <c r="CK43" s="110"/>
      <c r="CL43" s="110"/>
      <c r="CM43" s="110"/>
      <c r="CN43" s="110"/>
      <c r="CO43" s="110"/>
      <c r="CP43" s="110"/>
      <c r="CQ43" s="110"/>
      <c r="CR43" s="110"/>
      <c r="CS43" s="110"/>
      <c r="CT43" s="110"/>
      <c r="CU43" s="110"/>
      <c r="CV43" s="110"/>
      <c r="CW43" s="110"/>
      <c r="CX43" s="110"/>
    </row>
    <row r="44" spans="2:102" ht="15" customHeight="1" x14ac:dyDescent="0.25">
      <c r="G44" s="521"/>
      <c r="H44" s="202" t="s">
        <v>1681</v>
      </c>
      <c r="I44" s="939" t="s">
        <v>1783</v>
      </c>
      <c r="J44" s="940"/>
      <c r="K44" s="940"/>
      <c r="L44" s="940"/>
      <c r="M44" s="940"/>
      <c r="N44" s="940"/>
      <c r="O44" s="940"/>
      <c r="P44" s="940"/>
      <c r="Q44" s="940"/>
      <c r="R44" s="940"/>
      <c r="S44" s="940"/>
      <c r="T44" s="940"/>
      <c r="U44" s="940"/>
      <c r="V44" s="940"/>
      <c r="W44" s="203" t="s">
        <v>1684</v>
      </c>
      <c r="X44" s="968">
        <f>'B-2'!$U$32</f>
        <v>0</v>
      </c>
      <c r="Y44" s="794"/>
      <c r="Z44" s="794"/>
      <c r="AA44" s="794"/>
      <c r="AB44" s="794"/>
      <c r="AC44" s="204"/>
      <c r="AD44" s="204"/>
      <c r="AE44" s="204"/>
      <c r="AF44" s="204"/>
      <c r="AG44" s="204"/>
      <c r="AH44" s="204"/>
      <c r="AI44" s="204"/>
      <c r="AJ44" s="204"/>
      <c r="AK44" s="444"/>
      <c r="AL44" s="110"/>
      <c r="AM44" s="110"/>
      <c r="AN44" s="110"/>
      <c r="AO44" s="110"/>
      <c r="AP44" s="110"/>
      <c r="AQ44" s="110"/>
      <c r="AR44" s="110"/>
      <c r="AS44" s="110"/>
      <c r="AT44" s="110"/>
      <c r="AU44" s="110"/>
      <c r="AV44" s="110"/>
      <c r="AW44" s="110"/>
      <c r="AX44" s="110"/>
      <c r="AY44" s="110"/>
      <c r="AZ44" s="110"/>
      <c r="BA44" s="110"/>
      <c r="BB44" s="110"/>
      <c r="BC44" s="110"/>
      <c r="BD44" s="110"/>
      <c r="BE44" s="110"/>
      <c r="BF44" s="110"/>
      <c r="BG44" s="110"/>
      <c r="BH44" s="110"/>
      <c r="BI44" s="110"/>
      <c r="BJ44" s="110"/>
      <c r="BK44" s="110"/>
      <c r="BL44" s="110"/>
      <c r="BM44" s="110"/>
      <c r="BN44" s="110"/>
      <c r="BO44" s="110"/>
      <c r="BP44" s="110"/>
      <c r="BQ44" s="110"/>
      <c r="BR44" s="110"/>
      <c r="BS44" s="110"/>
      <c r="BT44" s="110"/>
      <c r="BU44" s="110"/>
      <c r="BV44" s="110"/>
      <c r="BW44" s="110"/>
      <c r="BX44" s="110"/>
      <c r="BY44" s="110"/>
      <c r="BZ44" s="110"/>
      <c r="CA44" s="110"/>
      <c r="CB44" s="110"/>
      <c r="CC44" s="110"/>
      <c r="CD44" s="110"/>
      <c r="CE44" s="110"/>
      <c r="CF44" s="110"/>
      <c r="CG44" s="110"/>
      <c r="CH44" s="110"/>
      <c r="CI44" s="110"/>
      <c r="CJ44" s="110"/>
      <c r="CK44" s="110"/>
      <c r="CL44" s="110"/>
      <c r="CM44" s="110"/>
      <c r="CN44" s="110"/>
      <c r="CO44" s="110"/>
      <c r="CP44" s="110"/>
      <c r="CQ44" s="110"/>
      <c r="CR44" s="110"/>
      <c r="CS44" s="110"/>
      <c r="CT44" s="110"/>
      <c r="CU44" s="110"/>
      <c r="CV44" s="110"/>
      <c r="CW44" s="110"/>
      <c r="CX44" s="110"/>
    </row>
    <row r="45" spans="2:102" ht="15" customHeight="1" x14ac:dyDescent="0.25">
      <c r="G45" s="521"/>
      <c r="H45" s="202" t="s">
        <v>1772</v>
      </c>
      <c r="I45" s="203"/>
      <c r="J45" s="203"/>
      <c r="K45" s="203"/>
      <c r="L45" s="203"/>
      <c r="M45" s="203"/>
      <c r="N45" s="203"/>
      <c r="O45" s="203"/>
      <c r="P45" s="203"/>
      <c r="Q45" s="203"/>
      <c r="R45" s="203"/>
      <c r="S45" s="203"/>
      <c r="T45" s="203"/>
      <c r="U45" s="203"/>
      <c r="V45" s="203"/>
      <c r="W45" s="203" t="s">
        <v>1684</v>
      </c>
      <c r="X45" s="966">
        <f>X42-X44</f>
        <v>0</v>
      </c>
      <c r="Y45" s="789"/>
      <c r="Z45" s="789"/>
      <c r="AA45" s="789"/>
      <c r="AB45" s="789"/>
      <c r="AC45" s="204"/>
      <c r="AD45" s="204"/>
      <c r="AE45" s="204"/>
      <c r="AF45" s="204"/>
      <c r="AG45" s="204"/>
      <c r="AH45" s="204"/>
      <c r="AI45" s="204"/>
      <c r="AJ45" s="204"/>
      <c r="AK45" s="444"/>
      <c r="AL45" s="110"/>
      <c r="AM45" s="110"/>
      <c r="AN45" s="110"/>
      <c r="AO45" s="110"/>
      <c r="AP45" s="110"/>
      <c r="AQ45" s="110"/>
      <c r="AR45" s="110"/>
      <c r="AS45" s="110"/>
      <c r="AT45" s="110"/>
      <c r="AU45" s="110"/>
      <c r="AV45" s="110"/>
      <c r="AW45" s="110"/>
      <c r="AX45" s="110"/>
      <c r="AY45" s="110"/>
      <c r="AZ45" s="110"/>
      <c r="BA45" s="110"/>
      <c r="BB45" s="110"/>
      <c r="BC45" s="110"/>
      <c r="BD45" s="110"/>
      <c r="BE45" s="110"/>
      <c r="BF45" s="110"/>
      <c r="BG45" s="110"/>
      <c r="BH45" s="110"/>
      <c r="BI45" s="110"/>
      <c r="BJ45" s="110"/>
      <c r="BK45" s="110"/>
      <c r="BL45" s="110"/>
      <c r="BM45" s="110"/>
      <c r="BN45" s="110"/>
      <c r="BO45" s="110"/>
      <c r="BP45" s="110"/>
      <c r="BQ45" s="110"/>
      <c r="BR45" s="110"/>
      <c r="BS45" s="110"/>
      <c r="BT45" s="110"/>
      <c r="BU45" s="110"/>
      <c r="BV45" s="110"/>
      <c r="BW45" s="110"/>
      <c r="BX45" s="110"/>
      <c r="BY45" s="110"/>
      <c r="BZ45" s="110"/>
      <c r="CA45" s="110"/>
      <c r="CB45" s="110"/>
      <c r="CC45" s="110"/>
      <c r="CD45" s="110"/>
      <c r="CE45" s="110"/>
      <c r="CF45" s="110"/>
      <c r="CG45" s="110"/>
      <c r="CH45" s="110"/>
      <c r="CI45" s="110"/>
      <c r="CJ45" s="110"/>
      <c r="CK45" s="110"/>
      <c r="CL45" s="110"/>
      <c r="CM45" s="110"/>
      <c r="CN45" s="110"/>
      <c r="CO45" s="110"/>
      <c r="CP45" s="110"/>
      <c r="CQ45" s="110"/>
      <c r="CR45" s="110"/>
      <c r="CS45" s="110"/>
      <c r="CT45" s="110"/>
      <c r="CU45" s="110"/>
      <c r="CV45" s="110"/>
      <c r="CW45" s="110"/>
      <c r="CX45" s="110"/>
    </row>
    <row r="46" spans="2:102" ht="15" customHeight="1" x14ac:dyDescent="0.25">
      <c r="G46" s="521"/>
      <c r="H46" s="202"/>
      <c r="I46" s="203"/>
      <c r="J46" s="203"/>
      <c r="K46" s="203"/>
      <c r="L46" s="203"/>
      <c r="M46" s="203"/>
      <c r="N46" s="203"/>
      <c r="O46" s="203"/>
      <c r="P46" s="203"/>
      <c r="Q46" s="203"/>
      <c r="R46" s="203"/>
      <c r="S46" s="203"/>
      <c r="T46" s="203"/>
      <c r="U46" s="203"/>
      <c r="V46" s="203"/>
      <c r="W46" s="203"/>
      <c r="X46" s="522"/>
      <c r="Y46" s="522"/>
      <c r="Z46" s="522"/>
      <c r="AA46" s="522"/>
      <c r="AB46" s="522"/>
      <c r="AC46" s="204"/>
      <c r="AD46" s="204"/>
      <c r="AE46" s="204"/>
      <c r="AF46" s="204"/>
      <c r="AG46" s="204"/>
      <c r="AH46" s="204"/>
      <c r="AI46" s="204"/>
      <c r="AJ46" s="204"/>
      <c r="AK46" s="444"/>
      <c r="AL46" s="110"/>
      <c r="AM46" s="110"/>
      <c r="AN46" s="110"/>
      <c r="AO46" s="110"/>
      <c r="AP46" s="110"/>
      <c r="AQ46" s="110"/>
      <c r="AR46" s="110"/>
      <c r="AS46" s="110"/>
      <c r="AT46" s="110"/>
      <c r="AU46" s="110"/>
      <c r="AV46" s="110"/>
      <c r="AW46" s="110"/>
      <c r="AX46" s="110"/>
      <c r="AY46" s="110"/>
      <c r="AZ46" s="110"/>
      <c r="BA46" s="110"/>
      <c r="BB46" s="110"/>
      <c r="BC46" s="110"/>
      <c r="BD46" s="110"/>
      <c r="BE46" s="110"/>
      <c r="BF46" s="110"/>
      <c r="BG46" s="110"/>
      <c r="BH46" s="110"/>
      <c r="BI46" s="110"/>
      <c r="BJ46" s="110"/>
      <c r="BK46" s="110"/>
      <c r="BL46" s="110"/>
      <c r="BM46" s="110"/>
      <c r="BN46" s="110"/>
      <c r="BO46" s="110"/>
      <c r="BP46" s="110"/>
      <c r="BQ46" s="110"/>
      <c r="BR46" s="110"/>
      <c r="BS46" s="110"/>
      <c r="BT46" s="110"/>
      <c r="BU46" s="110"/>
      <c r="BV46" s="110"/>
      <c r="BW46" s="110"/>
      <c r="BX46" s="110"/>
      <c r="BY46" s="110"/>
      <c r="BZ46" s="110"/>
      <c r="CA46" s="110"/>
      <c r="CB46" s="110"/>
      <c r="CC46" s="110"/>
      <c r="CD46" s="110"/>
      <c r="CE46" s="110"/>
      <c r="CF46" s="110"/>
      <c r="CG46" s="110"/>
      <c r="CH46" s="110"/>
      <c r="CI46" s="110"/>
      <c r="CJ46" s="110"/>
      <c r="CK46" s="110"/>
      <c r="CL46" s="110"/>
      <c r="CM46" s="110"/>
      <c r="CN46" s="110"/>
      <c r="CO46" s="110"/>
      <c r="CP46" s="110"/>
      <c r="CQ46" s="110"/>
      <c r="CR46" s="110"/>
      <c r="CS46" s="110"/>
      <c r="CT46" s="110"/>
      <c r="CU46" s="110"/>
      <c r="CV46" s="110"/>
      <c r="CW46" s="110"/>
      <c r="CX46" s="110"/>
    </row>
    <row r="47" spans="2:102" ht="15" customHeight="1" x14ac:dyDescent="0.25">
      <c r="G47" s="521" t="s">
        <v>1784</v>
      </c>
      <c r="H47" s="202" t="s">
        <v>1785</v>
      </c>
      <c r="I47" s="203"/>
      <c r="J47" s="203"/>
      <c r="K47" s="203"/>
      <c r="L47" s="203"/>
      <c r="M47" s="203"/>
      <c r="N47" s="203"/>
      <c r="O47" s="203"/>
      <c r="P47" s="203"/>
      <c r="Q47" s="203"/>
      <c r="R47" s="203"/>
      <c r="S47" s="203"/>
      <c r="T47" s="203"/>
      <c r="U47" s="203"/>
      <c r="V47" s="203"/>
      <c r="W47" s="203"/>
      <c r="X47" s="203"/>
      <c r="Y47" s="203"/>
      <c r="Z47" s="203"/>
      <c r="AA47" s="203"/>
      <c r="AB47" s="203"/>
      <c r="AC47" s="204"/>
      <c r="AD47" s="204"/>
      <c r="AE47" s="204"/>
      <c r="AF47" s="204"/>
      <c r="AG47" s="204"/>
      <c r="AH47" s="204"/>
      <c r="AI47" s="204"/>
      <c r="AJ47" s="204"/>
      <c r="AK47" s="444"/>
      <c r="AL47" s="110"/>
      <c r="AM47" s="110"/>
      <c r="AN47" s="110"/>
      <c r="AO47" s="110"/>
      <c r="AP47" s="110"/>
      <c r="AQ47" s="110"/>
      <c r="AR47" s="110"/>
      <c r="AS47" s="110"/>
      <c r="AT47" s="110"/>
      <c r="AU47" s="110"/>
      <c r="AV47" s="110"/>
      <c r="AW47" s="110"/>
      <c r="AX47" s="110"/>
      <c r="AY47" s="110"/>
      <c r="AZ47" s="110"/>
      <c r="BA47" s="110"/>
      <c r="BB47" s="110"/>
      <c r="BC47" s="110"/>
      <c r="BD47" s="110"/>
      <c r="BE47" s="110"/>
      <c r="BF47" s="110"/>
      <c r="BG47" s="110"/>
      <c r="BH47" s="110"/>
      <c r="BI47" s="110"/>
      <c r="BJ47" s="110"/>
      <c r="BK47" s="110"/>
      <c r="BL47" s="110"/>
      <c r="BM47" s="110"/>
      <c r="BN47" s="110"/>
      <c r="BO47" s="110"/>
      <c r="BP47" s="110"/>
      <c r="BQ47" s="110"/>
      <c r="BR47" s="110"/>
      <c r="BS47" s="110"/>
      <c r="BT47" s="110"/>
      <c r="BU47" s="110"/>
      <c r="BV47" s="110"/>
      <c r="BW47" s="110"/>
      <c r="BX47" s="110"/>
      <c r="BY47" s="110"/>
      <c r="BZ47" s="110"/>
      <c r="CA47" s="110"/>
      <c r="CB47" s="110"/>
      <c r="CC47" s="110"/>
      <c r="CD47" s="110"/>
      <c r="CE47" s="110"/>
      <c r="CF47" s="110"/>
      <c r="CG47" s="110"/>
      <c r="CH47" s="110"/>
      <c r="CI47" s="110"/>
      <c r="CJ47" s="110"/>
      <c r="CK47" s="110"/>
      <c r="CL47" s="110"/>
      <c r="CM47" s="110"/>
      <c r="CN47" s="110"/>
      <c r="CO47" s="110"/>
      <c r="CP47" s="110"/>
      <c r="CQ47" s="110"/>
      <c r="CR47" s="110"/>
      <c r="CS47" s="110"/>
      <c r="CT47" s="110"/>
      <c r="CU47" s="110"/>
      <c r="CV47" s="110"/>
      <c r="CW47" s="110"/>
      <c r="CX47" s="110"/>
    </row>
    <row r="48" spans="2:102" ht="15" customHeight="1" x14ac:dyDescent="0.25">
      <c r="G48" s="521"/>
      <c r="H48" s="972" t="s">
        <v>1786</v>
      </c>
      <c r="I48" s="940"/>
      <c r="J48" s="940"/>
      <c r="K48" s="940"/>
      <c r="L48" s="940"/>
      <c r="M48" s="940"/>
      <c r="N48" s="940"/>
      <c r="O48" s="940"/>
      <c r="P48" s="940"/>
      <c r="Q48" s="940"/>
      <c r="R48" s="940"/>
      <c r="S48" s="940"/>
      <c r="T48" s="940"/>
      <c r="U48" s="940"/>
      <c r="V48" s="940"/>
      <c r="W48" s="940"/>
      <c r="X48" s="940"/>
      <c r="Y48" s="940"/>
      <c r="Z48" s="940"/>
      <c r="AA48" s="940"/>
      <c r="AB48" s="940"/>
      <c r="AC48" s="940"/>
      <c r="AD48" s="940"/>
      <c r="AE48" s="940"/>
      <c r="AF48" s="940"/>
      <c r="AG48" s="940"/>
      <c r="AH48" s="940"/>
      <c r="AI48" s="940"/>
      <c r="AJ48" s="940"/>
      <c r="AK48" s="805"/>
      <c r="AL48" s="110"/>
      <c r="AM48" s="110"/>
      <c r="AN48" s="110"/>
      <c r="AO48" s="110"/>
      <c r="AP48" s="110"/>
      <c r="AQ48" s="110"/>
      <c r="AR48" s="110"/>
      <c r="AS48" s="110"/>
      <c r="AT48" s="110"/>
      <c r="AU48" s="110"/>
      <c r="AV48" s="110"/>
      <c r="AW48" s="110"/>
      <c r="AX48" s="110"/>
      <c r="AY48" s="110"/>
      <c r="AZ48" s="110"/>
      <c r="BA48" s="110"/>
      <c r="BB48" s="110"/>
      <c r="BC48" s="110"/>
      <c r="BD48" s="110"/>
      <c r="BE48" s="110"/>
      <c r="BF48" s="110"/>
      <c r="BG48" s="110"/>
      <c r="BH48" s="110"/>
      <c r="BI48" s="110"/>
      <c r="BJ48" s="110"/>
      <c r="BK48" s="110"/>
      <c r="BL48" s="110"/>
      <c r="BM48" s="110"/>
      <c r="BN48" s="110"/>
      <c r="BO48" s="110"/>
      <c r="BP48" s="110"/>
      <c r="BQ48" s="110"/>
      <c r="BR48" s="110"/>
      <c r="BS48" s="110"/>
      <c r="BT48" s="110"/>
      <c r="BU48" s="110"/>
      <c r="BV48" s="110"/>
      <c r="BW48" s="110"/>
      <c r="BX48" s="110"/>
      <c r="BY48" s="110"/>
      <c r="BZ48" s="110"/>
      <c r="CA48" s="110"/>
      <c r="CB48" s="110"/>
      <c r="CC48" s="110"/>
      <c r="CD48" s="110"/>
      <c r="CE48" s="110"/>
      <c r="CF48" s="110"/>
      <c r="CG48" s="110"/>
      <c r="CH48" s="110"/>
      <c r="CI48" s="110"/>
      <c r="CJ48" s="110"/>
      <c r="CK48" s="110"/>
      <c r="CL48" s="110"/>
      <c r="CM48" s="110"/>
      <c r="CN48" s="110"/>
      <c r="CO48" s="110"/>
      <c r="CP48" s="110"/>
      <c r="CQ48" s="110"/>
      <c r="CR48" s="110"/>
      <c r="CS48" s="110"/>
      <c r="CT48" s="110"/>
      <c r="CU48" s="110"/>
      <c r="CV48" s="110"/>
      <c r="CW48" s="110"/>
      <c r="CX48" s="110"/>
    </row>
    <row r="49" spans="7:102" ht="15" customHeight="1" x14ac:dyDescent="0.25">
      <c r="G49" s="521"/>
      <c r="H49" s="804"/>
      <c r="I49" s="940"/>
      <c r="J49" s="940"/>
      <c r="K49" s="940"/>
      <c r="L49" s="940"/>
      <c r="M49" s="940"/>
      <c r="N49" s="940"/>
      <c r="O49" s="940"/>
      <c r="P49" s="940"/>
      <c r="Q49" s="940"/>
      <c r="R49" s="940"/>
      <c r="S49" s="940"/>
      <c r="T49" s="940"/>
      <c r="U49" s="940"/>
      <c r="V49" s="940"/>
      <c r="W49" s="940"/>
      <c r="X49" s="940"/>
      <c r="Y49" s="940"/>
      <c r="Z49" s="940"/>
      <c r="AA49" s="940"/>
      <c r="AB49" s="940"/>
      <c r="AC49" s="940"/>
      <c r="AD49" s="940"/>
      <c r="AE49" s="940"/>
      <c r="AF49" s="940"/>
      <c r="AG49" s="940"/>
      <c r="AH49" s="940"/>
      <c r="AI49" s="940"/>
      <c r="AJ49" s="940"/>
      <c r="AK49" s="805"/>
      <c r="AL49" s="110"/>
      <c r="AM49" s="110"/>
      <c r="AN49" s="110"/>
      <c r="AO49" s="110"/>
      <c r="AP49" s="110"/>
      <c r="AQ49" s="110"/>
      <c r="AR49" s="110"/>
      <c r="AS49" s="110"/>
      <c r="AT49" s="110"/>
      <c r="AU49" s="110"/>
      <c r="AV49" s="110"/>
      <c r="AW49" s="110"/>
      <c r="AX49" s="110"/>
      <c r="AY49" s="110"/>
      <c r="AZ49" s="110"/>
      <c r="BA49" s="110"/>
      <c r="BB49" s="110"/>
      <c r="BC49" s="110"/>
      <c r="BD49" s="110"/>
      <c r="BE49" s="110"/>
      <c r="BF49" s="110"/>
      <c r="BG49" s="110"/>
      <c r="BH49" s="110"/>
      <c r="BI49" s="110"/>
      <c r="BJ49" s="110"/>
      <c r="BK49" s="110"/>
      <c r="BL49" s="110"/>
      <c r="BM49" s="110"/>
      <c r="BN49" s="110"/>
      <c r="BO49" s="110"/>
      <c r="BP49" s="110"/>
      <c r="BQ49" s="110"/>
      <c r="BR49" s="110"/>
      <c r="BS49" s="110"/>
      <c r="BT49" s="110"/>
      <c r="BU49" s="110"/>
      <c r="BV49" s="110"/>
      <c r="BW49" s="110"/>
      <c r="BX49" s="110"/>
      <c r="BY49" s="110"/>
      <c r="BZ49" s="110"/>
      <c r="CA49" s="110"/>
      <c r="CB49" s="110"/>
      <c r="CC49" s="110"/>
      <c r="CD49" s="110"/>
      <c r="CE49" s="110"/>
      <c r="CF49" s="110"/>
      <c r="CG49" s="110"/>
      <c r="CH49" s="110"/>
      <c r="CI49" s="110"/>
      <c r="CJ49" s="110"/>
      <c r="CK49" s="110"/>
      <c r="CL49" s="110"/>
      <c r="CM49" s="110"/>
      <c r="CN49" s="110"/>
      <c r="CO49" s="110"/>
      <c r="CP49" s="110"/>
      <c r="CQ49" s="110"/>
      <c r="CR49" s="110"/>
      <c r="CS49" s="110"/>
      <c r="CT49" s="110"/>
      <c r="CU49" s="110"/>
      <c r="CV49" s="110"/>
      <c r="CW49" s="110"/>
      <c r="CX49" s="110"/>
    </row>
    <row r="50" spans="7:102" ht="15" customHeight="1" x14ac:dyDescent="0.25">
      <c r="G50" s="521"/>
      <c r="H50" s="804"/>
      <c r="I50" s="940"/>
      <c r="J50" s="940"/>
      <c r="K50" s="940"/>
      <c r="L50" s="940"/>
      <c r="M50" s="940"/>
      <c r="N50" s="940"/>
      <c r="O50" s="940"/>
      <c r="P50" s="940"/>
      <c r="Q50" s="940"/>
      <c r="R50" s="940"/>
      <c r="S50" s="940"/>
      <c r="T50" s="940"/>
      <c r="U50" s="940"/>
      <c r="V50" s="940"/>
      <c r="W50" s="940"/>
      <c r="X50" s="940"/>
      <c r="Y50" s="940"/>
      <c r="Z50" s="940"/>
      <c r="AA50" s="940"/>
      <c r="AB50" s="940"/>
      <c r="AC50" s="940"/>
      <c r="AD50" s="940"/>
      <c r="AE50" s="940"/>
      <c r="AF50" s="940"/>
      <c r="AG50" s="940"/>
      <c r="AH50" s="940"/>
      <c r="AI50" s="940"/>
      <c r="AJ50" s="940"/>
      <c r="AK50" s="805"/>
      <c r="AL50" s="110"/>
      <c r="AM50" s="110"/>
      <c r="AN50" s="110"/>
      <c r="AO50" s="110"/>
      <c r="AP50" s="110"/>
      <c r="AQ50" s="110"/>
      <c r="AR50" s="110"/>
      <c r="AS50" s="110"/>
      <c r="AT50" s="110"/>
      <c r="AU50" s="110"/>
      <c r="AV50" s="110"/>
      <c r="AW50" s="110"/>
      <c r="AX50" s="110"/>
      <c r="AY50" s="110"/>
      <c r="AZ50" s="110"/>
      <c r="BA50" s="110"/>
      <c r="BB50" s="110"/>
      <c r="BC50" s="110"/>
      <c r="BD50" s="110"/>
      <c r="BE50" s="110"/>
      <c r="BF50" s="110"/>
      <c r="BG50" s="110"/>
      <c r="BH50" s="110"/>
      <c r="BI50" s="110"/>
      <c r="BJ50" s="110"/>
      <c r="BK50" s="110"/>
      <c r="BL50" s="110"/>
      <c r="BM50" s="110"/>
      <c r="BN50" s="110"/>
      <c r="BO50" s="110"/>
      <c r="BP50" s="110"/>
      <c r="BQ50" s="110"/>
      <c r="BR50" s="110"/>
      <c r="BS50" s="110"/>
      <c r="BT50" s="110"/>
      <c r="BU50" s="110"/>
      <c r="BV50" s="110"/>
      <c r="BW50" s="110"/>
      <c r="BX50" s="110"/>
      <c r="BY50" s="110"/>
      <c r="BZ50" s="110"/>
      <c r="CA50" s="110"/>
      <c r="CB50" s="110"/>
      <c r="CC50" s="110"/>
      <c r="CD50" s="110"/>
      <c r="CE50" s="110"/>
      <c r="CF50" s="110"/>
      <c r="CG50" s="110"/>
      <c r="CH50" s="110"/>
      <c r="CI50" s="110"/>
      <c r="CJ50" s="110"/>
      <c r="CK50" s="110"/>
      <c r="CL50" s="110"/>
      <c r="CM50" s="110"/>
      <c r="CN50" s="110"/>
      <c r="CO50" s="110"/>
      <c r="CP50" s="110"/>
      <c r="CQ50" s="110"/>
      <c r="CR50" s="110"/>
      <c r="CS50" s="110"/>
      <c r="CT50" s="110"/>
      <c r="CU50" s="110"/>
      <c r="CV50" s="110"/>
      <c r="CW50" s="110"/>
      <c r="CX50" s="110"/>
    </row>
    <row r="51" spans="7:102" ht="15" customHeight="1" x14ac:dyDescent="0.25">
      <c r="G51" s="521"/>
      <c r="H51" s="804"/>
      <c r="I51" s="940"/>
      <c r="J51" s="940"/>
      <c r="K51" s="940"/>
      <c r="L51" s="940"/>
      <c r="M51" s="940"/>
      <c r="N51" s="940"/>
      <c r="O51" s="940"/>
      <c r="P51" s="940"/>
      <c r="Q51" s="940"/>
      <c r="R51" s="940"/>
      <c r="S51" s="940"/>
      <c r="T51" s="940"/>
      <c r="U51" s="940"/>
      <c r="V51" s="940"/>
      <c r="W51" s="940"/>
      <c r="X51" s="940"/>
      <c r="Y51" s="940"/>
      <c r="Z51" s="940"/>
      <c r="AA51" s="940"/>
      <c r="AB51" s="940"/>
      <c r="AC51" s="940"/>
      <c r="AD51" s="940"/>
      <c r="AE51" s="940"/>
      <c r="AF51" s="940"/>
      <c r="AG51" s="940"/>
      <c r="AH51" s="940"/>
      <c r="AI51" s="940"/>
      <c r="AJ51" s="940"/>
      <c r="AK51" s="805"/>
      <c r="AL51" s="110"/>
      <c r="AM51" s="110"/>
      <c r="AN51" s="110"/>
      <c r="AO51" s="110"/>
      <c r="AP51" s="110"/>
      <c r="AQ51" s="110"/>
      <c r="AR51" s="110"/>
      <c r="AS51" s="110"/>
      <c r="AT51" s="110"/>
      <c r="AU51" s="110"/>
      <c r="AV51" s="110"/>
      <c r="AW51" s="110"/>
      <c r="AX51" s="110"/>
      <c r="AY51" s="110"/>
      <c r="AZ51" s="110"/>
      <c r="BA51" s="110"/>
      <c r="BB51" s="110"/>
      <c r="BC51" s="110"/>
      <c r="BD51" s="110"/>
      <c r="BE51" s="110"/>
      <c r="BF51" s="110"/>
      <c r="BG51" s="110"/>
      <c r="BH51" s="110"/>
      <c r="BI51" s="110"/>
      <c r="BJ51" s="110"/>
      <c r="BK51" s="110"/>
      <c r="BL51" s="110"/>
      <c r="BM51" s="110"/>
      <c r="BN51" s="110"/>
      <c r="BO51" s="110"/>
      <c r="BP51" s="110"/>
      <c r="BQ51" s="110"/>
      <c r="BR51" s="110"/>
      <c r="BS51" s="110"/>
      <c r="BT51" s="110"/>
      <c r="BU51" s="110"/>
      <c r="BV51" s="110"/>
      <c r="BW51" s="110"/>
      <c r="BX51" s="110"/>
      <c r="BY51" s="110"/>
      <c r="BZ51" s="110"/>
      <c r="CA51" s="110"/>
      <c r="CB51" s="110"/>
      <c r="CC51" s="110"/>
      <c r="CD51" s="110"/>
      <c r="CE51" s="110"/>
      <c r="CF51" s="110"/>
      <c r="CG51" s="110"/>
      <c r="CH51" s="110"/>
      <c r="CI51" s="110"/>
      <c r="CJ51" s="110"/>
      <c r="CK51" s="110"/>
      <c r="CL51" s="110"/>
      <c r="CM51" s="110"/>
      <c r="CN51" s="110"/>
      <c r="CO51" s="110"/>
      <c r="CP51" s="110"/>
      <c r="CQ51" s="110"/>
      <c r="CR51" s="110"/>
      <c r="CS51" s="110"/>
      <c r="CT51" s="110"/>
      <c r="CU51" s="110"/>
      <c r="CV51" s="110"/>
      <c r="CW51" s="110"/>
      <c r="CX51" s="110"/>
    </row>
    <row r="52" spans="7:102" ht="15" customHeight="1" x14ac:dyDescent="0.25">
      <c r="G52" s="521"/>
      <c r="H52" s="202" t="s">
        <v>1787</v>
      </c>
      <c r="I52" s="203"/>
      <c r="J52" s="203"/>
      <c r="K52" s="203"/>
      <c r="L52" s="203"/>
      <c r="M52" s="203"/>
      <c r="N52" s="203"/>
      <c r="O52" s="203"/>
      <c r="P52" s="203"/>
      <c r="Q52" s="203"/>
      <c r="R52" s="203"/>
      <c r="S52" s="203"/>
      <c r="T52" s="203"/>
      <c r="U52" s="203"/>
      <c r="V52" s="203"/>
      <c r="W52" s="203"/>
      <c r="X52" s="522"/>
      <c r="Y52" s="522"/>
      <c r="Z52" s="522"/>
      <c r="AA52" s="522"/>
      <c r="AB52" s="522"/>
      <c r="AC52" s="435"/>
      <c r="AD52" s="435"/>
      <c r="AE52" s="435"/>
      <c r="AF52" s="435"/>
      <c r="AG52" s="435"/>
      <c r="AH52" s="435"/>
      <c r="AI52" s="435"/>
      <c r="AJ52" s="435"/>
      <c r="AK52" s="437"/>
      <c r="AL52" s="110"/>
      <c r="AM52" s="110"/>
      <c r="AN52" s="110"/>
      <c r="AO52" s="110"/>
      <c r="AP52" s="110"/>
      <c r="AQ52" s="110"/>
      <c r="AR52" s="110"/>
      <c r="AS52" s="110"/>
      <c r="AT52" s="110"/>
      <c r="AU52" s="110"/>
      <c r="AV52" s="110"/>
      <c r="AW52" s="110"/>
      <c r="AX52" s="110"/>
      <c r="AY52" s="110"/>
      <c r="AZ52" s="110"/>
      <c r="BA52" s="110"/>
      <c r="BB52" s="110"/>
      <c r="BC52" s="110"/>
      <c r="BD52" s="110"/>
      <c r="BE52" s="110"/>
      <c r="BF52" s="110"/>
      <c r="BG52" s="110"/>
      <c r="BH52" s="110"/>
      <c r="BI52" s="110"/>
      <c r="BJ52" s="110"/>
      <c r="BK52" s="110"/>
      <c r="BL52" s="110"/>
      <c r="BM52" s="110"/>
      <c r="BN52" s="110"/>
      <c r="BO52" s="110"/>
      <c r="BP52" s="110"/>
      <c r="BQ52" s="110"/>
      <c r="BR52" s="110"/>
      <c r="BS52" s="110"/>
      <c r="BT52" s="110"/>
      <c r="BU52" s="110"/>
      <c r="BV52" s="110"/>
      <c r="BW52" s="110"/>
      <c r="BX52" s="110"/>
      <c r="BY52" s="110"/>
      <c r="BZ52" s="110"/>
      <c r="CA52" s="110"/>
      <c r="CB52" s="110"/>
      <c r="CC52" s="110"/>
      <c r="CD52" s="110"/>
      <c r="CE52" s="110"/>
      <c r="CF52" s="110"/>
      <c r="CG52" s="110"/>
      <c r="CH52" s="110"/>
      <c r="CI52" s="110"/>
      <c r="CJ52" s="110"/>
      <c r="CK52" s="110"/>
      <c r="CL52" s="110"/>
      <c r="CM52" s="110"/>
      <c r="CN52" s="110"/>
      <c r="CO52" s="110"/>
      <c r="CP52" s="110"/>
      <c r="CQ52" s="110"/>
      <c r="CR52" s="110"/>
      <c r="CS52" s="110"/>
      <c r="CT52" s="110"/>
      <c r="CU52" s="110"/>
      <c r="CV52" s="110"/>
      <c r="CW52" s="110"/>
      <c r="CX52" s="110"/>
    </row>
    <row r="53" spans="7:102" ht="15" customHeight="1" x14ac:dyDescent="0.25">
      <c r="G53" s="521"/>
      <c r="H53" s="202" t="s">
        <v>1681</v>
      </c>
      <c r="I53" s="973" t="s">
        <v>2031</v>
      </c>
      <c r="J53" s="940"/>
      <c r="K53" s="940"/>
      <c r="L53" s="940"/>
      <c r="M53" s="940"/>
      <c r="N53" s="940"/>
      <c r="O53" s="940"/>
      <c r="P53" s="940"/>
      <c r="Q53" s="940"/>
      <c r="R53" s="940"/>
      <c r="S53" s="940"/>
      <c r="T53" s="940"/>
      <c r="U53" s="940"/>
      <c r="V53" s="940"/>
      <c r="W53" s="940"/>
      <c r="X53" s="940"/>
      <c r="Y53" s="940"/>
      <c r="Z53" s="940"/>
      <c r="AA53" s="940"/>
      <c r="AB53" s="940"/>
      <c r="AC53" s="435"/>
      <c r="AD53" s="435"/>
      <c r="AE53" s="435"/>
      <c r="AF53" s="435"/>
      <c r="AG53" s="435"/>
      <c r="AH53" s="435"/>
      <c r="AI53" s="435"/>
      <c r="AJ53" s="435"/>
      <c r="AK53" s="437"/>
      <c r="AL53" s="110"/>
      <c r="AM53" s="110"/>
      <c r="AN53" s="110"/>
      <c r="AO53" s="110"/>
      <c r="AP53" s="110"/>
      <c r="AQ53" s="110"/>
      <c r="AR53" s="110"/>
      <c r="AS53" s="110"/>
      <c r="AT53" s="110"/>
      <c r="AU53" s="110"/>
      <c r="AV53" s="110"/>
      <c r="AW53" s="110"/>
      <c r="AX53" s="110"/>
      <c r="AY53" s="110"/>
      <c r="AZ53" s="110"/>
      <c r="BA53" s="110"/>
      <c r="BB53" s="110"/>
      <c r="BC53" s="110"/>
      <c r="BD53" s="110"/>
      <c r="BE53" s="110"/>
      <c r="BF53" s="110"/>
      <c r="BG53" s="110"/>
      <c r="BH53" s="110"/>
      <c r="BI53" s="110"/>
      <c r="BJ53" s="110"/>
      <c r="BK53" s="110"/>
      <c r="BL53" s="110"/>
      <c r="BM53" s="110"/>
      <c r="BN53" s="110"/>
      <c r="BO53" s="110"/>
      <c r="BP53" s="110"/>
      <c r="BQ53" s="110"/>
      <c r="BR53" s="110"/>
      <c r="BS53" s="110"/>
      <c r="BT53" s="110"/>
      <c r="BU53" s="110"/>
      <c r="BV53" s="110"/>
      <c r="BW53" s="110"/>
      <c r="BX53" s="110"/>
      <c r="BY53" s="110"/>
      <c r="BZ53" s="110"/>
      <c r="CA53" s="110"/>
      <c r="CB53" s="110"/>
      <c r="CC53" s="110"/>
      <c r="CD53" s="110"/>
      <c r="CE53" s="110"/>
      <c r="CF53" s="110"/>
      <c r="CG53" s="110"/>
      <c r="CH53" s="110"/>
      <c r="CI53" s="110"/>
      <c r="CJ53" s="110"/>
      <c r="CK53" s="110"/>
      <c r="CL53" s="110"/>
      <c r="CM53" s="110"/>
      <c r="CN53" s="110"/>
      <c r="CO53" s="110"/>
      <c r="CP53" s="110"/>
      <c r="CQ53" s="110"/>
      <c r="CR53" s="110"/>
      <c r="CS53" s="110"/>
      <c r="CT53" s="110"/>
      <c r="CU53" s="110"/>
      <c r="CV53" s="110"/>
      <c r="CW53" s="110"/>
      <c r="CX53" s="110"/>
    </row>
    <row r="54" spans="7:102" ht="15" customHeight="1" x14ac:dyDescent="0.25">
      <c r="G54" s="521"/>
      <c r="H54" s="205"/>
      <c r="I54" s="435"/>
      <c r="W54" s="203"/>
      <c r="X54" s="203"/>
      <c r="Y54" s="203"/>
      <c r="Z54" s="203"/>
      <c r="AA54" s="203"/>
      <c r="AB54" s="203"/>
      <c r="AC54" s="204"/>
      <c r="AD54" s="204"/>
      <c r="AE54" s="204"/>
      <c r="AF54" s="204"/>
      <c r="AG54" s="204"/>
      <c r="AH54" s="204"/>
      <c r="AI54" s="204"/>
      <c r="AJ54" s="204"/>
      <c r="AK54" s="444"/>
      <c r="AL54" s="110"/>
      <c r="AM54" s="110"/>
      <c r="AN54" s="110"/>
      <c r="AO54" s="110"/>
      <c r="AP54" s="110"/>
      <c r="AQ54" s="110"/>
      <c r="AR54" s="110"/>
      <c r="AS54" s="110"/>
      <c r="AT54" s="110"/>
      <c r="AU54" s="110"/>
      <c r="AV54" s="110"/>
      <c r="AW54" s="110"/>
      <c r="AX54" s="110"/>
      <c r="AY54" s="110"/>
      <c r="AZ54" s="110"/>
      <c r="BA54" s="110"/>
      <c r="BB54" s="110"/>
      <c r="BC54" s="110"/>
      <c r="BD54" s="110"/>
      <c r="BE54" s="110"/>
      <c r="BF54" s="110"/>
      <c r="BG54" s="110"/>
      <c r="BH54" s="110"/>
      <c r="BI54" s="110"/>
      <c r="BJ54" s="110"/>
      <c r="BK54" s="110"/>
      <c r="BL54" s="110"/>
      <c r="BM54" s="110"/>
      <c r="BN54" s="110"/>
      <c r="BO54" s="110"/>
      <c r="BP54" s="110"/>
      <c r="BQ54" s="110"/>
      <c r="BR54" s="110"/>
      <c r="BS54" s="110"/>
      <c r="BT54" s="110"/>
      <c r="BU54" s="110"/>
      <c r="BV54" s="110"/>
      <c r="BW54" s="110"/>
      <c r="BX54" s="110"/>
      <c r="BY54" s="110"/>
      <c r="BZ54" s="110"/>
      <c r="CA54" s="110"/>
      <c r="CB54" s="110"/>
      <c r="CC54" s="110"/>
      <c r="CD54" s="110"/>
      <c r="CE54" s="110"/>
      <c r="CF54" s="110"/>
      <c r="CG54" s="110"/>
      <c r="CH54" s="110"/>
      <c r="CI54" s="110"/>
      <c r="CJ54" s="110"/>
      <c r="CK54" s="110"/>
      <c r="CL54" s="110"/>
      <c r="CM54" s="110"/>
      <c r="CN54" s="110"/>
      <c r="CO54" s="110"/>
      <c r="CP54" s="110"/>
      <c r="CQ54" s="110"/>
      <c r="CR54" s="110"/>
      <c r="CS54" s="110"/>
      <c r="CT54" s="110"/>
      <c r="CU54" s="110"/>
      <c r="CV54" s="110"/>
      <c r="CW54" s="110"/>
      <c r="CX54" s="110"/>
    </row>
    <row r="55" spans="7:102" ht="15" customHeight="1" x14ac:dyDescent="0.25">
      <c r="G55" s="521" t="s">
        <v>1788</v>
      </c>
      <c r="H55" s="205" t="s">
        <v>1789</v>
      </c>
      <c r="I55" s="435"/>
      <c r="W55" s="203"/>
      <c r="X55" s="203"/>
      <c r="Y55" s="203"/>
      <c r="Z55" s="203"/>
      <c r="AA55" s="203"/>
      <c r="AB55" s="203"/>
      <c r="AC55" s="204"/>
      <c r="AD55" s="204"/>
      <c r="AE55" s="204"/>
      <c r="AF55" s="204"/>
      <c r="AG55" s="204"/>
      <c r="AH55" s="204"/>
      <c r="AI55" s="204"/>
      <c r="AJ55" s="204"/>
      <c r="AK55" s="444"/>
      <c r="AL55" s="110"/>
      <c r="AM55" s="110"/>
      <c r="AN55" s="110"/>
      <c r="AO55" s="110"/>
      <c r="AP55" s="110"/>
      <c r="AQ55" s="110"/>
      <c r="AR55" s="110"/>
      <c r="AS55" s="110"/>
      <c r="AT55" s="110"/>
      <c r="AU55" s="110"/>
      <c r="AV55" s="110"/>
      <c r="AW55" s="110"/>
      <c r="AX55" s="110"/>
      <c r="AY55" s="110"/>
      <c r="AZ55" s="110"/>
      <c r="BA55" s="110"/>
      <c r="BB55" s="110"/>
      <c r="BC55" s="110"/>
      <c r="BD55" s="110"/>
      <c r="BE55" s="110"/>
      <c r="BF55" s="110"/>
      <c r="BG55" s="110"/>
      <c r="BH55" s="110"/>
      <c r="BI55" s="110"/>
      <c r="BJ55" s="110"/>
      <c r="BK55" s="110"/>
      <c r="BL55" s="110"/>
      <c r="BM55" s="110"/>
      <c r="BN55" s="110"/>
      <c r="BO55" s="110"/>
      <c r="BP55" s="110"/>
      <c r="BQ55" s="110"/>
      <c r="BR55" s="110"/>
      <c r="BS55" s="110"/>
      <c r="BT55" s="110"/>
      <c r="BU55" s="110"/>
      <c r="BV55" s="110"/>
      <c r="BW55" s="110"/>
      <c r="BX55" s="110"/>
      <c r="BY55" s="110"/>
      <c r="BZ55" s="110"/>
      <c r="CA55" s="110"/>
      <c r="CB55" s="110"/>
      <c r="CC55" s="110"/>
      <c r="CD55" s="110"/>
      <c r="CE55" s="110"/>
      <c r="CF55" s="110"/>
      <c r="CG55" s="110"/>
      <c r="CH55" s="110"/>
      <c r="CI55" s="110"/>
      <c r="CJ55" s="110"/>
      <c r="CK55" s="110"/>
      <c r="CL55" s="110"/>
      <c r="CM55" s="110"/>
      <c r="CN55" s="110"/>
      <c r="CO55" s="110"/>
      <c r="CP55" s="110"/>
      <c r="CQ55" s="110"/>
      <c r="CR55" s="110"/>
      <c r="CS55" s="110"/>
      <c r="CT55" s="110"/>
      <c r="CU55" s="110"/>
      <c r="CV55" s="110"/>
      <c r="CW55" s="110"/>
      <c r="CX55" s="110"/>
    </row>
    <row r="56" spans="7:102" ht="15" customHeight="1" x14ac:dyDescent="0.25">
      <c r="G56" s="521"/>
      <c r="H56" s="205">
        <v>1</v>
      </c>
      <c r="I56" s="435"/>
      <c r="W56" s="203"/>
      <c r="X56" s="203"/>
      <c r="Y56" s="203"/>
      <c r="Z56" s="203"/>
      <c r="AA56" s="203"/>
      <c r="AB56" s="203"/>
      <c r="AC56" s="204"/>
      <c r="AD56" s="204"/>
      <c r="AE56" s="204"/>
      <c r="AF56" s="204"/>
      <c r="AG56" s="204"/>
      <c r="AH56" s="204"/>
      <c r="AI56" s="204"/>
      <c r="AJ56" s="204"/>
      <c r="AK56" s="444"/>
      <c r="AL56" s="110"/>
      <c r="AM56" s="110"/>
      <c r="AN56" s="110"/>
      <c r="AO56" s="110"/>
      <c r="AP56" s="110"/>
      <c r="AQ56" s="110"/>
      <c r="AR56" s="110"/>
      <c r="AS56" s="110"/>
      <c r="AT56" s="110"/>
      <c r="AU56" s="110"/>
      <c r="AV56" s="110"/>
      <c r="AW56" s="110"/>
      <c r="AX56" s="110"/>
      <c r="AY56" s="110"/>
      <c r="AZ56" s="110"/>
      <c r="BA56" s="110"/>
      <c r="BB56" s="110"/>
      <c r="BC56" s="110"/>
      <c r="BD56" s="110"/>
      <c r="BE56" s="110"/>
      <c r="BF56" s="110"/>
      <c r="BG56" s="110"/>
      <c r="BH56" s="110"/>
      <c r="BI56" s="110"/>
      <c r="BJ56" s="110"/>
      <c r="BK56" s="110"/>
      <c r="BL56" s="110"/>
      <c r="BM56" s="110"/>
      <c r="BN56" s="110"/>
      <c r="BO56" s="110"/>
      <c r="BP56" s="110"/>
      <c r="BQ56" s="110"/>
      <c r="BR56" s="110"/>
      <c r="BS56" s="110"/>
      <c r="BT56" s="110"/>
      <c r="BU56" s="110"/>
      <c r="BV56" s="110"/>
      <c r="BW56" s="110"/>
      <c r="BX56" s="110"/>
      <c r="BY56" s="110"/>
      <c r="BZ56" s="110"/>
      <c r="CA56" s="110"/>
      <c r="CB56" s="110"/>
      <c r="CC56" s="110"/>
      <c r="CD56" s="110"/>
      <c r="CE56" s="110"/>
      <c r="CF56" s="110"/>
      <c r="CG56" s="110"/>
      <c r="CH56" s="110"/>
      <c r="CI56" s="110"/>
      <c r="CJ56" s="110"/>
      <c r="CK56" s="110"/>
      <c r="CL56" s="110"/>
      <c r="CM56" s="110"/>
      <c r="CN56" s="110"/>
      <c r="CO56" s="110"/>
      <c r="CP56" s="110"/>
      <c r="CQ56" s="110"/>
      <c r="CR56" s="110"/>
      <c r="CS56" s="110"/>
      <c r="CT56" s="110"/>
      <c r="CU56" s="110"/>
      <c r="CV56" s="110"/>
      <c r="CW56" s="110"/>
      <c r="CX56" s="110"/>
    </row>
    <row r="57" spans="7:102" ht="15" customHeight="1" x14ac:dyDescent="0.25">
      <c r="G57" s="521"/>
      <c r="H57" s="205">
        <v>2</v>
      </c>
      <c r="I57" s="435"/>
      <c r="W57" s="203"/>
      <c r="X57" s="203"/>
      <c r="Y57" s="203"/>
      <c r="Z57" s="203"/>
      <c r="AA57" s="203"/>
      <c r="AB57" s="203"/>
      <c r="AC57" s="204"/>
      <c r="AD57" s="204"/>
      <c r="AE57" s="204"/>
      <c r="AF57" s="204"/>
      <c r="AG57" s="204"/>
      <c r="AH57" s="204"/>
      <c r="AI57" s="204"/>
      <c r="AJ57" s="204"/>
      <c r="AK57" s="444"/>
      <c r="AL57" s="110"/>
      <c r="AM57" s="110"/>
      <c r="AN57" s="110"/>
      <c r="AO57" s="110"/>
      <c r="AP57" s="110"/>
      <c r="AQ57" s="110"/>
      <c r="AR57" s="110"/>
      <c r="AS57" s="110"/>
      <c r="AT57" s="110"/>
      <c r="AU57" s="110"/>
      <c r="AV57" s="110"/>
      <c r="AW57" s="110"/>
      <c r="AX57" s="110"/>
      <c r="AY57" s="110"/>
      <c r="AZ57" s="110"/>
      <c r="BA57" s="110"/>
      <c r="BB57" s="110"/>
      <c r="BC57" s="110"/>
      <c r="BD57" s="110"/>
      <c r="BE57" s="110"/>
      <c r="BF57" s="110"/>
      <c r="BG57" s="110"/>
      <c r="BH57" s="110"/>
      <c r="BI57" s="110"/>
      <c r="BJ57" s="110"/>
      <c r="BK57" s="110"/>
      <c r="BL57" s="110"/>
      <c r="BM57" s="110"/>
      <c r="BN57" s="110"/>
      <c r="BO57" s="110"/>
      <c r="BP57" s="110"/>
      <c r="BQ57" s="110"/>
      <c r="BR57" s="110"/>
      <c r="BS57" s="110"/>
      <c r="BT57" s="110"/>
      <c r="BU57" s="110"/>
      <c r="BV57" s="110"/>
      <c r="BW57" s="110"/>
      <c r="BX57" s="110"/>
      <c r="BY57" s="110"/>
      <c r="BZ57" s="110"/>
      <c r="CA57" s="110"/>
      <c r="CB57" s="110"/>
      <c r="CC57" s="110"/>
      <c r="CD57" s="110"/>
      <c r="CE57" s="110"/>
      <c r="CF57" s="110"/>
      <c r="CG57" s="110"/>
      <c r="CH57" s="110"/>
      <c r="CI57" s="110"/>
      <c r="CJ57" s="110"/>
      <c r="CK57" s="110"/>
      <c r="CL57" s="110"/>
      <c r="CM57" s="110"/>
      <c r="CN57" s="110"/>
      <c r="CO57" s="110"/>
      <c r="CP57" s="110"/>
      <c r="CQ57" s="110"/>
      <c r="CR57" s="110"/>
      <c r="CS57" s="110"/>
      <c r="CT57" s="110"/>
      <c r="CU57" s="110"/>
      <c r="CV57" s="110"/>
      <c r="CW57" s="110"/>
      <c r="CX57" s="110"/>
    </row>
    <row r="58" spans="7:102" ht="15" customHeight="1" x14ac:dyDescent="0.25">
      <c r="G58" s="521"/>
      <c r="H58" s="205">
        <v>3</v>
      </c>
      <c r="I58" s="435"/>
      <c r="W58" s="203"/>
      <c r="X58" s="203"/>
      <c r="Y58" s="203"/>
      <c r="Z58" s="203"/>
      <c r="AA58" s="203"/>
      <c r="AB58" s="203"/>
      <c r="AC58" s="204"/>
      <c r="AD58" s="204"/>
      <c r="AE58" s="204"/>
      <c r="AF58" s="204"/>
      <c r="AG58" s="204"/>
      <c r="AH58" s="204"/>
      <c r="AI58" s="204"/>
      <c r="AJ58" s="204"/>
      <c r="AK58" s="444"/>
      <c r="AL58" s="110"/>
      <c r="AM58" s="110"/>
      <c r="AN58" s="110"/>
      <c r="AO58" s="110"/>
      <c r="AP58" s="110"/>
      <c r="AQ58" s="110"/>
      <c r="AR58" s="110"/>
      <c r="AS58" s="110"/>
      <c r="AT58" s="110"/>
      <c r="AU58" s="110"/>
      <c r="AV58" s="110"/>
      <c r="AW58" s="110"/>
      <c r="AX58" s="110"/>
      <c r="AY58" s="110"/>
      <c r="AZ58" s="110"/>
      <c r="BA58" s="110"/>
      <c r="BB58" s="110"/>
      <c r="BC58" s="110"/>
      <c r="BD58" s="110"/>
      <c r="BE58" s="110"/>
      <c r="BF58" s="110"/>
      <c r="BG58" s="110"/>
      <c r="BH58" s="110"/>
      <c r="BI58" s="110"/>
      <c r="BJ58" s="110"/>
      <c r="BK58" s="110"/>
      <c r="BL58" s="110"/>
      <c r="BM58" s="110"/>
      <c r="BN58" s="110"/>
      <c r="BO58" s="110"/>
      <c r="BP58" s="110"/>
      <c r="BQ58" s="110"/>
      <c r="BR58" s="110"/>
      <c r="BS58" s="110"/>
      <c r="BT58" s="110"/>
      <c r="BU58" s="110"/>
      <c r="BV58" s="110"/>
      <c r="BW58" s="110"/>
      <c r="BX58" s="110"/>
      <c r="BY58" s="110"/>
      <c r="BZ58" s="110"/>
      <c r="CA58" s="110"/>
      <c r="CB58" s="110"/>
      <c r="CC58" s="110"/>
      <c r="CD58" s="110"/>
      <c r="CE58" s="110"/>
      <c r="CF58" s="110"/>
      <c r="CG58" s="110"/>
      <c r="CH58" s="110"/>
      <c r="CI58" s="110"/>
      <c r="CJ58" s="110"/>
      <c r="CK58" s="110"/>
      <c r="CL58" s="110"/>
      <c r="CM58" s="110"/>
      <c r="CN58" s="110"/>
      <c r="CO58" s="110"/>
      <c r="CP58" s="110"/>
      <c r="CQ58" s="110"/>
      <c r="CR58" s="110"/>
      <c r="CS58" s="110"/>
      <c r="CT58" s="110"/>
      <c r="CU58" s="110"/>
      <c r="CV58" s="110"/>
      <c r="CW58" s="110"/>
      <c r="CX58" s="110"/>
    </row>
    <row r="59" spans="7:102" ht="15" customHeight="1" x14ac:dyDescent="0.25">
      <c r="G59" s="521"/>
      <c r="H59" s="205"/>
      <c r="I59" s="435"/>
      <c r="W59" s="203"/>
      <c r="X59" s="203"/>
      <c r="Y59" s="203"/>
      <c r="Z59" s="203"/>
      <c r="AA59" s="203"/>
      <c r="AB59" s="203"/>
      <c r="AC59" s="204"/>
      <c r="AD59" s="204"/>
      <c r="AE59" s="204"/>
      <c r="AF59" s="204"/>
      <c r="AG59" s="204"/>
      <c r="AH59" s="204"/>
      <c r="AI59" s="204"/>
      <c r="AJ59" s="204"/>
      <c r="AK59" s="444"/>
      <c r="AL59" s="110"/>
      <c r="AM59" s="110"/>
      <c r="AN59" s="110"/>
      <c r="AO59" s="110"/>
      <c r="AP59" s="110"/>
      <c r="AQ59" s="110"/>
      <c r="AR59" s="110"/>
      <c r="AS59" s="110"/>
      <c r="AT59" s="110"/>
      <c r="AU59" s="110"/>
      <c r="AV59" s="110"/>
      <c r="AW59" s="110"/>
      <c r="AX59" s="110"/>
      <c r="AY59" s="110"/>
      <c r="AZ59" s="110"/>
      <c r="BA59" s="110"/>
      <c r="BB59" s="110"/>
      <c r="BC59" s="110"/>
      <c r="BD59" s="110"/>
      <c r="BE59" s="110"/>
      <c r="BF59" s="110"/>
      <c r="BG59" s="110"/>
      <c r="BH59" s="110"/>
      <c r="BI59" s="110"/>
      <c r="BJ59" s="110"/>
      <c r="BK59" s="110"/>
      <c r="BL59" s="110"/>
      <c r="BM59" s="110"/>
      <c r="BN59" s="110"/>
      <c r="BO59" s="110"/>
      <c r="BP59" s="110"/>
      <c r="BQ59" s="110"/>
      <c r="BR59" s="110"/>
      <c r="BS59" s="110"/>
      <c r="BT59" s="110"/>
      <c r="BU59" s="110"/>
      <c r="BV59" s="110"/>
      <c r="BW59" s="110"/>
      <c r="BX59" s="110"/>
      <c r="BY59" s="110"/>
      <c r="BZ59" s="110"/>
      <c r="CA59" s="110"/>
      <c r="CB59" s="110"/>
      <c r="CC59" s="110"/>
      <c r="CD59" s="110"/>
      <c r="CE59" s="110"/>
      <c r="CF59" s="110"/>
      <c r="CG59" s="110"/>
      <c r="CH59" s="110"/>
      <c r="CI59" s="110"/>
      <c r="CJ59" s="110"/>
      <c r="CK59" s="110"/>
      <c r="CL59" s="110"/>
      <c r="CM59" s="110"/>
      <c r="CN59" s="110"/>
      <c r="CO59" s="110"/>
      <c r="CP59" s="110"/>
      <c r="CQ59" s="110"/>
      <c r="CR59" s="110"/>
      <c r="CS59" s="110"/>
      <c r="CT59" s="110"/>
      <c r="CU59" s="110"/>
      <c r="CV59" s="110"/>
      <c r="CW59" s="110"/>
      <c r="CX59" s="110"/>
    </row>
    <row r="60" spans="7:102" ht="15" customHeight="1" x14ac:dyDescent="0.25">
      <c r="G60" s="521">
        <v>4</v>
      </c>
      <c r="H60" s="205" t="s">
        <v>1790</v>
      </c>
      <c r="I60" s="435"/>
      <c r="W60" s="203"/>
      <c r="X60" s="203"/>
      <c r="Y60" s="203"/>
      <c r="Z60" s="203"/>
      <c r="AA60" s="203"/>
      <c r="AB60" s="203"/>
      <c r="AC60" s="204"/>
      <c r="AD60" s="204"/>
      <c r="AE60" s="204"/>
      <c r="AF60" s="204"/>
      <c r="AG60" s="204"/>
      <c r="AH60" s="204"/>
      <c r="AI60" s="204"/>
      <c r="AJ60" s="204"/>
      <c r="AK60" s="444"/>
      <c r="AL60" s="110"/>
      <c r="AM60" s="110"/>
      <c r="AN60" s="110"/>
      <c r="AO60" s="110"/>
      <c r="AP60" s="110"/>
      <c r="AQ60" s="110"/>
      <c r="AR60" s="110"/>
      <c r="AS60" s="110"/>
      <c r="AT60" s="110"/>
      <c r="AU60" s="110"/>
      <c r="AV60" s="110"/>
      <c r="AW60" s="110"/>
      <c r="AX60" s="110"/>
      <c r="AY60" s="110"/>
      <c r="AZ60" s="110"/>
      <c r="BA60" s="110"/>
      <c r="BB60" s="110"/>
      <c r="BC60" s="110"/>
      <c r="BD60" s="110"/>
      <c r="BE60" s="110"/>
      <c r="BF60" s="110"/>
      <c r="BG60" s="110"/>
      <c r="BH60" s="110"/>
      <c r="BI60" s="110"/>
      <c r="BJ60" s="110"/>
      <c r="BK60" s="110"/>
      <c r="BL60" s="110"/>
      <c r="BM60" s="110"/>
      <c r="BN60" s="110"/>
      <c r="BO60" s="110"/>
      <c r="BP60" s="110"/>
      <c r="BQ60" s="110"/>
      <c r="BR60" s="110"/>
      <c r="BS60" s="110"/>
      <c r="BT60" s="110"/>
      <c r="BU60" s="110"/>
      <c r="BV60" s="110"/>
      <c r="BW60" s="110"/>
      <c r="BX60" s="110"/>
      <c r="BY60" s="110"/>
      <c r="BZ60" s="110"/>
      <c r="CA60" s="110"/>
      <c r="CB60" s="110"/>
      <c r="CC60" s="110"/>
      <c r="CD60" s="110"/>
      <c r="CE60" s="110"/>
      <c r="CF60" s="110"/>
      <c r="CG60" s="110"/>
      <c r="CH60" s="110"/>
      <c r="CI60" s="110"/>
      <c r="CJ60" s="110"/>
      <c r="CK60" s="110"/>
      <c r="CL60" s="110"/>
      <c r="CM60" s="110"/>
      <c r="CN60" s="110"/>
      <c r="CO60" s="110"/>
      <c r="CP60" s="110"/>
      <c r="CQ60" s="110"/>
      <c r="CR60" s="110"/>
      <c r="CS60" s="110"/>
      <c r="CT60" s="110"/>
      <c r="CU60" s="110"/>
      <c r="CV60" s="110"/>
      <c r="CW60" s="110"/>
      <c r="CX60" s="110"/>
    </row>
    <row r="61" spans="7:102" ht="15" customHeight="1" x14ac:dyDescent="0.25">
      <c r="G61" s="521"/>
      <c r="H61" s="205">
        <v>1</v>
      </c>
      <c r="I61" s="435"/>
      <c r="W61" s="203"/>
      <c r="X61" s="203"/>
      <c r="Y61" s="203"/>
      <c r="Z61" s="203"/>
      <c r="AA61" s="203"/>
      <c r="AB61" s="203"/>
      <c r="AC61" s="204"/>
      <c r="AD61" s="204"/>
      <c r="AE61" s="204"/>
      <c r="AF61" s="204"/>
      <c r="AG61" s="204"/>
      <c r="AH61" s="204"/>
      <c r="AI61" s="204"/>
      <c r="AJ61" s="204"/>
      <c r="AK61" s="444"/>
      <c r="AL61" s="110"/>
      <c r="AM61" s="110"/>
      <c r="AN61" s="110"/>
      <c r="AO61" s="110"/>
      <c r="AP61" s="110"/>
      <c r="AQ61" s="110"/>
      <c r="AR61" s="110"/>
      <c r="AS61" s="110"/>
      <c r="AT61" s="110"/>
      <c r="AU61" s="110"/>
      <c r="AV61" s="110"/>
      <c r="AW61" s="110"/>
      <c r="AX61" s="110"/>
      <c r="AY61" s="110"/>
      <c r="AZ61" s="110"/>
      <c r="BA61" s="110"/>
      <c r="BB61" s="110"/>
      <c r="BC61" s="110"/>
      <c r="BD61" s="110"/>
      <c r="BE61" s="110"/>
      <c r="BF61" s="110"/>
      <c r="BG61" s="110"/>
      <c r="BH61" s="110"/>
      <c r="BI61" s="110"/>
      <c r="BJ61" s="110"/>
      <c r="BK61" s="110"/>
      <c r="BL61" s="110"/>
      <c r="BM61" s="110"/>
      <c r="BN61" s="110"/>
      <c r="BO61" s="110"/>
      <c r="BP61" s="110"/>
      <c r="BQ61" s="110"/>
      <c r="BR61" s="110"/>
      <c r="BS61" s="110"/>
      <c r="BT61" s="110"/>
      <c r="BU61" s="110"/>
      <c r="BV61" s="110"/>
      <c r="BW61" s="110"/>
      <c r="BX61" s="110"/>
      <c r="BY61" s="110"/>
      <c r="BZ61" s="110"/>
      <c r="CA61" s="110"/>
      <c r="CB61" s="110"/>
      <c r="CC61" s="110"/>
      <c r="CD61" s="110"/>
      <c r="CE61" s="110"/>
      <c r="CF61" s="110"/>
      <c r="CG61" s="110"/>
      <c r="CH61" s="110"/>
      <c r="CI61" s="110"/>
      <c r="CJ61" s="110"/>
      <c r="CK61" s="110"/>
      <c r="CL61" s="110"/>
      <c r="CM61" s="110"/>
      <c r="CN61" s="110"/>
      <c r="CO61" s="110"/>
      <c r="CP61" s="110"/>
      <c r="CQ61" s="110"/>
      <c r="CR61" s="110"/>
      <c r="CS61" s="110"/>
      <c r="CT61" s="110"/>
      <c r="CU61" s="110"/>
      <c r="CV61" s="110"/>
      <c r="CW61" s="110"/>
      <c r="CX61" s="110"/>
    </row>
    <row r="62" spans="7:102" ht="15" customHeight="1" x14ac:dyDescent="0.25">
      <c r="G62" s="521"/>
      <c r="H62" s="205">
        <v>2</v>
      </c>
      <c r="I62" s="435"/>
      <c r="W62" s="203"/>
      <c r="X62" s="203"/>
      <c r="Y62" s="203"/>
      <c r="Z62" s="203"/>
      <c r="AA62" s="203"/>
      <c r="AB62" s="203"/>
      <c r="AC62" s="204"/>
      <c r="AD62" s="204"/>
      <c r="AE62" s="204"/>
      <c r="AF62" s="204"/>
      <c r="AG62" s="204"/>
      <c r="AH62" s="204"/>
      <c r="AI62" s="204"/>
      <c r="AJ62" s="204"/>
      <c r="AK62" s="444"/>
      <c r="AL62" s="110"/>
      <c r="AM62" s="110"/>
      <c r="AN62" s="110"/>
      <c r="AO62" s="110"/>
      <c r="AP62" s="110"/>
      <c r="AQ62" s="110"/>
      <c r="AR62" s="110"/>
      <c r="AS62" s="110"/>
      <c r="AT62" s="110"/>
      <c r="AU62" s="110"/>
      <c r="AV62" s="110"/>
      <c r="AW62" s="110"/>
      <c r="AX62" s="110"/>
      <c r="AY62" s="110"/>
      <c r="AZ62" s="110"/>
      <c r="BA62" s="110"/>
      <c r="BB62" s="110"/>
      <c r="BC62" s="110"/>
      <c r="BD62" s="110"/>
      <c r="BE62" s="110"/>
      <c r="BF62" s="110"/>
      <c r="BG62" s="110"/>
      <c r="BH62" s="110"/>
      <c r="BI62" s="110"/>
      <c r="BJ62" s="110"/>
      <c r="BK62" s="110"/>
      <c r="BL62" s="110"/>
      <c r="BM62" s="110"/>
      <c r="BN62" s="110"/>
      <c r="BO62" s="110"/>
      <c r="BP62" s="110"/>
      <c r="BQ62" s="110"/>
      <c r="BR62" s="110"/>
      <c r="BS62" s="110"/>
      <c r="BT62" s="110"/>
      <c r="BU62" s="110"/>
      <c r="BV62" s="110"/>
      <c r="BW62" s="110"/>
      <c r="BX62" s="110"/>
      <c r="BY62" s="110"/>
      <c r="BZ62" s="110"/>
      <c r="CA62" s="110"/>
      <c r="CB62" s="110"/>
      <c r="CC62" s="110"/>
      <c r="CD62" s="110"/>
      <c r="CE62" s="110"/>
      <c r="CF62" s="110"/>
      <c r="CG62" s="110"/>
      <c r="CH62" s="110"/>
      <c r="CI62" s="110"/>
      <c r="CJ62" s="110"/>
      <c r="CK62" s="110"/>
      <c r="CL62" s="110"/>
      <c r="CM62" s="110"/>
      <c r="CN62" s="110"/>
      <c r="CO62" s="110"/>
      <c r="CP62" s="110"/>
      <c r="CQ62" s="110"/>
      <c r="CR62" s="110"/>
      <c r="CS62" s="110"/>
      <c r="CT62" s="110"/>
      <c r="CU62" s="110"/>
      <c r="CV62" s="110"/>
      <c r="CW62" s="110"/>
      <c r="CX62" s="110"/>
    </row>
    <row r="63" spans="7:102" ht="15" customHeight="1" x14ac:dyDescent="0.25">
      <c r="G63" s="521"/>
      <c r="H63" s="205">
        <v>3</v>
      </c>
      <c r="I63" s="435"/>
      <c r="W63" s="203"/>
      <c r="X63" s="203"/>
      <c r="Y63" s="203"/>
      <c r="Z63" s="203"/>
      <c r="AA63" s="203"/>
      <c r="AB63" s="203"/>
      <c r="AC63" s="204"/>
      <c r="AD63" s="204"/>
      <c r="AE63" s="204"/>
      <c r="AF63" s="204"/>
      <c r="AG63" s="204"/>
      <c r="AH63" s="204"/>
      <c r="AI63" s="204"/>
      <c r="AJ63" s="204"/>
      <c r="AK63" s="444"/>
      <c r="AL63" s="110"/>
      <c r="AM63" s="110"/>
      <c r="AN63" s="110"/>
      <c r="AO63" s="110"/>
      <c r="AP63" s="110"/>
      <c r="AQ63" s="110"/>
      <c r="AR63" s="110"/>
      <c r="AS63" s="110"/>
      <c r="AT63" s="110"/>
      <c r="AU63" s="110"/>
      <c r="AV63" s="110"/>
      <c r="AW63" s="110"/>
      <c r="AX63" s="110"/>
      <c r="AY63" s="110"/>
      <c r="AZ63" s="110"/>
      <c r="BA63" s="110"/>
      <c r="BB63" s="110"/>
      <c r="BC63" s="110"/>
      <c r="BD63" s="110"/>
      <c r="BE63" s="110"/>
      <c r="BF63" s="110"/>
      <c r="BG63" s="110"/>
      <c r="BH63" s="110"/>
      <c r="BI63" s="110"/>
      <c r="BJ63" s="110"/>
      <c r="BK63" s="110"/>
      <c r="BL63" s="110"/>
      <c r="BM63" s="110"/>
      <c r="BN63" s="110"/>
      <c r="BO63" s="110"/>
      <c r="BP63" s="110"/>
      <c r="BQ63" s="110"/>
      <c r="BR63" s="110"/>
      <c r="BS63" s="110"/>
      <c r="BT63" s="110"/>
      <c r="BU63" s="110"/>
      <c r="BV63" s="110"/>
      <c r="BW63" s="110"/>
      <c r="BX63" s="110"/>
      <c r="BY63" s="110"/>
      <c r="BZ63" s="110"/>
      <c r="CA63" s="110"/>
      <c r="CB63" s="110"/>
      <c r="CC63" s="110"/>
      <c r="CD63" s="110"/>
      <c r="CE63" s="110"/>
      <c r="CF63" s="110"/>
      <c r="CG63" s="110"/>
      <c r="CH63" s="110"/>
      <c r="CI63" s="110"/>
      <c r="CJ63" s="110"/>
      <c r="CK63" s="110"/>
      <c r="CL63" s="110"/>
      <c r="CM63" s="110"/>
      <c r="CN63" s="110"/>
      <c r="CO63" s="110"/>
      <c r="CP63" s="110"/>
      <c r="CQ63" s="110"/>
      <c r="CR63" s="110"/>
      <c r="CS63" s="110"/>
      <c r="CT63" s="110"/>
      <c r="CU63" s="110"/>
      <c r="CV63" s="110"/>
      <c r="CW63" s="110"/>
      <c r="CX63" s="110"/>
    </row>
    <row r="64" spans="7:102" ht="14.25" customHeight="1" x14ac:dyDescent="0.25">
      <c r="G64" s="521"/>
      <c r="H64" s="205"/>
      <c r="I64" s="435"/>
      <c r="W64" s="203"/>
      <c r="X64" s="203"/>
      <c r="Y64" s="203"/>
      <c r="Z64" s="203"/>
      <c r="AA64" s="203"/>
      <c r="AB64" s="203"/>
      <c r="AC64" s="204"/>
      <c r="AD64" s="204"/>
      <c r="AE64" s="204"/>
      <c r="AF64" s="204"/>
      <c r="AG64" s="204"/>
      <c r="AH64" s="204"/>
      <c r="AI64" s="204"/>
      <c r="AJ64" s="204"/>
      <c r="AK64" s="444"/>
      <c r="AL64" s="110"/>
      <c r="AM64" s="110"/>
      <c r="AN64" s="110"/>
      <c r="AO64" s="110"/>
      <c r="AP64" s="110"/>
      <c r="AQ64" s="110"/>
      <c r="AR64" s="110"/>
      <c r="AS64" s="110"/>
      <c r="AT64" s="110"/>
      <c r="AU64" s="110"/>
      <c r="AV64" s="110"/>
      <c r="AW64" s="110"/>
      <c r="AX64" s="110"/>
      <c r="AY64" s="110"/>
      <c r="AZ64" s="110"/>
      <c r="BA64" s="110"/>
      <c r="BB64" s="110"/>
      <c r="BC64" s="110"/>
      <c r="BD64" s="110"/>
      <c r="BE64" s="110"/>
      <c r="BF64" s="110"/>
      <c r="BG64" s="110"/>
      <c r="BH64" s="110"/>
      <c r="BI64" s="110"/>
      <c r="BJ64" s="110"/>
      <c r="BK64" s="110"/>
      <c r="BL64" s="110"/>
      <c r="BM64" s="110"/>
      <c r="BN64" s="110"/>
      <c r="BO64" s="110"/>
      <c r="BP64" s="110"/>
      <c r="BQ64" s="110"/>
      <c r="BR64" s="110"/>
      <c r="BS64" s="110"/>
      <c r="BT64" s="110"/>
      <c r="BU64" s="110"/>
      <c r="BV64" s="110"/>
      <c r="BW64" s="110"/>
      <c r="BX64" s="110"/>
      <c r="BY64" s="110"/>
      <c r="BZ64" s="110"/>
      <c r="CA64" s="110"/>
      <c r="CB64" s="110"/>
      <c r="CC64" s="110"/>
      <c r="CD64" s="110"/>
      <c r="CE64" s="110"/>
      <c r="CF64" s="110"/>
      <c r="CG64" s="110"/>
      <c r="CH64" s="110"/>
      <c r="CI64" s="110"/>
      <c r="CJ64" s="110"/>
      <c r="CK64" s="110"/>
      <c r="CL64" s="110"/>
      <c r="CM64" s="110"/>
      <c r="CN64" s="110"/>
      <c r="CO64" s="110"/>
      <c r="CP64" s="110"/>
      <c r="CQ64" s="110"/>
      <c r="CR64" s="110"/>
      <c r="CS64" s="110"/>
      <c r="CT64" s="110"/>
      <c r="CU64" s="110"/>
      <c r="CV64" s="110"/>
      <c r="CW64" s="110"/>
      <c r="CX64" s="110"/>
    </row>
    <row r="65" spans="7:102" ht="14.25" customHeight="1" x14ac:dyDescent="0.25">
      <c r="G65" s="523"/>
      <c r="H65" s="206"/>
      <c r="I65" s="207"/>
      <c r="J65" s="207"/>
      <c r="K65" s="207"/>
      <c r="L65" s="207"/>
      <c r="M65" s="207"/>
      <c r="N65" s="207"/>
      <c r="O65" s="207"/>
      <c r="P65" s="207"/>
      <c r="Q65" s="207"/>
      <c r="R65" s="207"/>
      <c r="S65" s="207"/>
      <c r="T65" s="207"/>
      <c r="U65" s="207"/>
      <c r="V65" s="207"/>
      <c r="W65" s="207"/>
      <c r="X65" s="207"/>
      <c r="Y65" s="207"/>
      <c r="Z65" s="207"/>
      <c r="AA65" s="207"/>
      <c r="AB65" s="207"/>
      <c r="AC65" s="188"/>
      <c r="AD65" s="440"/>
      <c r="AE65" s="440"/>
      <c r="AF65" s="440"/>
      <c r="AG65" s="440"/>
      <c r="AH65" s="440"/>
      <c r="AI65" s="440"/>
      <c r="AJ65" s="440"/>
      <c r="AK65" s="439"/>
      <c r="AL65" s="110"/>
      <c r="AM65" s="110"/>
      <c r="AN65" s="110"/>
      <c r="AO65" s="110"/>
      <c r="AP65" s="110"/>
      <c r="AQ65" s="110"/>
      <c r="AR65" s="110"/>
      <c r="AS65" s="110"/>
      <c r="AT65" s="110"/>
      <c r="AU65" s="110"/>
      <c r="AV65" s="110"/>
      <c r="AW65" s="110"/>
      <c r="AX65" s="110"/>
      <c r="AY65" s="110"/>
      <c r="AZ65" s="110"/>
      <c r="BA65" s="110"/>
      <c r="BB65" s="110"/>
      <c r="BC65" s="110"/>
      <c r="BD65" s="110"/>
      <c r="BE65" s="110"/>
      <c r="BF65" s="110"/>
      <c r="BG65" s="110"/>
      <c r="BH65" s="110"/>
      <c r="BI65" s="110"/>
      <c r="BJ65" s="110"/>
      <c r="BK65" s="110"/>
      <c r="BL65" s="110"/>
      <c r="BM65" s="110"/>
      <c r="BN65" s="110"/>
      <c r="BO65" s="110"/>
      <c r="BP65" s="110"/>
      <c r="BQ65" s="110"/>
      <c r="BR65" s="110"/>
      <c r="BS65" s="110"/>
      <c r="BT65" s="110"/>
      <c r="BU65" s="110"/>
      <c r="BV65" s="110"/>
      <c r="BW65" s="110"/>
      <c r="BX65" s="110"/>
      <c r="BY65" s="110"/>
      <c r="BZ65" s="110"/>
      <c r="CA65" s="110"/>
      <c r="CB65" s="110"/>
      <c r="CC65" s="110"/>
      <c r="CD65" s="110"/>
      <c r="CE65" s="110"/>
      <c r="CF65" s="110"/>
      <c r="CG65" s="110"/>
      <c r="CH65" s="110"/>
      <c r="CI65" s="110"/>
      <c r="CJ65" s="110"/>
      <c r="CK65" s="110"/>
      <c r="CL65" s="110"/>
      <c r="CM65" s="110"/>
      <c r="CN65" s="110"/>
      <c r="CO65" s="110"/>
      <c r="CP65" s="110"/>
      <c r="CQ65" s="110"/>
      <c r="CR65" s="110"/>
      <c r="CS65" s="110"/>
      <c r="CT65" s="110"/>
      <c r="CU65" s="110"/>
      <c r="CV65" s="110"/>
      <c r="CW65" s="110"/>
      <c r="CX65" s="110"/>
    </row>
    <row r="66" spans="7:102" ht="14.25" customHeight="1" x14ac:dyDescent="0.25">
      <c r="AL66" s="110"/>
      <c r="AM66" s="110"/>
      <c r="AN66" s="110"/>
      <c r="AO66" s="110"/>
      <c r="AP66" s="110"/>
      <c r="AQ66" s="110"/>
      <c r="AR66" s="110"/>
      <c r="AS66" s="110"/>
      <c r="AT66" s="110"/>
      <c r="AU66" s="110"/>
      <c r="AV66" s="110"/>
      <c r="AW66" s="110"/>
      <c r="AX66" s="110"/>
      <c r="AY66" s="110"/>
      <c r="AZ66" s="110"/>
      <c r="BA66" s="110"/>
      <c r="BB66" s="110"/>
      <c r="BC66" s="110"/>
      <c r="BD66" s="110"/>
      <c r="BE66" s="110"/>
      <c r="BF66" s="110"/>
      <c r="BG66" s="110"/>
      <c r="BH66" s="110"/>
      <c r="BI66" s="110"/>
      <c r="BJ66" s="110"/>
      <c r="BK66" s="110"/>
      <c r="BL66" s="110"/>
      <c r="BM66" s="110"/>
      <c r="BN66" s="110"/>
      <c r="BO66" s="110"/>
      <c r="BP66" s="110"/>
      <c r="BQ66" s="110"/>
      <c r="BR66" s="110"/>
      <c r="BS66" s="110"/>
      <c r="BT66" s="110"/>
      <c r="BU66" s="110"/>
      <c r="BV66" s="110"/>
      <c r="BW66" s="110"/>
      <c r="BX66" s="110"/>
      <c r="BY66" s="110"/>
      <c r="BZ66" s="110"/>
      <c r="CA66" s="110"/>
      <c r="CB66" s="110"/>
      <c r="CC66" s="110"/>
      <c r="CD66" s="110"/>
      <c r="CE66" s="110"/>
      <c r="CF66" s="110"/>
      <c r="CG66" s="110"/>
      <c r="CH66" s="110"/>
      <c r="CI66" s="110"/>
      <c r="CJ66" s="110"/>
      <c r="CK66" s="110"/>
      <c r="CL66" s="110"/>
      <c r="CM66" s="110"/>
      <c r="CN66" s="110"/>
      <c r="CO66" s="110"/>
      <c r="CP66" s="110"/>
      <c r="CQ66" s="110"/>
      <c r="CR66" s="110"/>
      <c r="CS66" s="110"/>
      <c r="CT66" s="110"/>
      <c r="CU66" s="110"/>
      <c r="CV66" s="110"/>
      <c r="CW66" s="110"/>
      <c r="CX66" s="110"/>
    </row>
    <row r="67" spans="7:102" ht="14.25" customHeight="1" x14ac:dyDescent="0.25">
      <c r="AL67" s="110"/>
      <c r="AM67" s="110"/>
      <c r="AN67" s="110"/>
      <c r="AO67" s="110"/>
      <c r="AP67" s="110"/>
      <c r="AQ67" s="110"/>
      <c r="AR67" s="110"/>
      <c r="AS67" s="110"/>
      <c r="AT67" s="110"/>
      <c r="AU67" s="110"/>
      <c r="AV67" s="110"/>
      <c r="AW67" s="110"/>
      <c r="AX67" s="110"/>
      <c r="AY67" s="110"/>
      <c r="AZ67" s="110"/>
      <c r="BA67" s="110"/>
      <c r="BB67" s="110"/>
      <c r="BC67" s="110"/>
      <c r="BD67" s="110"/>
      <c r="BE67" s="110"/>
      <c r="BF67" s="110"/>
      <c r="BG67" s="110"/>
      <c r="BH67" s="110"/>
      <c r="BI67" s="110"/>
      <c r="BJ67" s="110"/>
      <c r="BK67" s="110"/>
      <c r="BL67" s="110"/>
      <c r="BM67" s="110"/>
      <c r="BN67" s="110"/>
      <c r="BO67" s="110"/>
      <c r="BP67" s="110"/>
      <c r="BQ67" s="110"/>
      <c r="BR67" s="110"/>
      <c r="BS67" s="110"/>
      <c r="BT67" s="110"/>
      <c r="BU67" s="110"/>
      <c r="BV67" s="110"/>
      <c r="BW67" s="110"/>
      <c r="BX67" s="110"/>
      <c r="BY67" s="110"/>
      <c r="BZ67" s="110"/>
      <c r="CA67" s="110"/>
      <c r="CB67" s="110"/>
      <c r="CC67" s="110"/>
      <c r="CD67" s="110"/>
      <c r="CE67" s="110"/>
      <c r="CF67" s="110"/>
      <c r="CG67" s="110"/>
      <c r="CH67" s="110"/>
      <c r="CI67" s="110"/>
      <c r="CJ67" s="110"/>
      <c r="CK67" s="110"/>
      <c r="CL67" s="110"/>
      <c r="CM67" s="110"/>
      <c r="CN67" s="110"/>
      <c r="CO67" s="110"/>
      <c r="CP67" s="110"/>
      <c r="CQ67" s="110"/>
      <c r="CR67" s="110"/>
      <c r="CS67" s="110"/>
      <c r="CT67" s="110"/>
      <c r="CU67" s="110"/>
      <c r="CV67" s="110"/>
      <c r="CW67" s="110"/>
      <c r="CX67" s="110"/>
    </row>
    <row r="68" spans="7:102" ht="14.25" customHeight="1" x14ac:dyDescent="0.25">
      <c r="AL68" s="110"/>
      <c r="AM68" s="110"/>
      <c r="AN68" s="110"/>
      <c r="AO68" s="110"/>
      <c r="AP68" s="110"/>
      <c r="AQ68" s="110"/>
      <c r="AR68" s="110"/>
      <c r="AS68" s="110"/>
      <c r="AT68" s="110"/>
      <c r="AU68" s="110"/>
      <c r="AV68" s="110"/>
      <c r="AW68" s="110"/>
      <c r="AX68" s="110"/>
      <c r="AY68" s="110"/>
      <c r="AZ68" s="110"/>
      <c r="BA68" s="110"/>
      <c r="BB68" s="110"/>
      <c r="BC68" s="110"/>
      <c r="BD68" s="110"/>
      <c r="BE68" s="110"/>
      <c r="BF68" s="110"/>
      <c r="BG68" s="110"/>
      <c r="BH68" s="110"/>
      <c r="BI68" s="110"/>
      <c r="BJ68" s="110"/>
      <c r="BK68" s="110"/>
      <c r="BL68" s="110"/>
      <c r="BM68" s="110"/>
      <c r="BN68" s="110"/>
      <c r="BO68" s="110"/>
      <c r="BP68" s="110"/>
      <c r="BQ68" s="110"/>
      <c r="BR68" s="110"/>
      <c r="BS68" s="110"/>
      <c r="BT68" s="110"/>
      <c r="BU68" s="110"/>
      <c r="BV68" s="110"/>
      <c r="BW68" s="110"/>
      <c r="BX68" s="110"/>
      <c r="BY68" s="110"/>
      <c r="BZ68" s="110"/>
      <c r="CA68" s="110"/>
      <c r="CB68" s="110"/>
      <c r="CC68" s="110"/>
      <c r="CD68" s="110"/>
      <c r="CE68" s="110"/>
      <c r="CF68" s="110"/>
      <c r="CG68" s="110"/>
      <c r="CH68" s="110"/>
      <c r="CI68" s="110"/>
      <c r="CJ68" s="110"/>
      <c r="CK68" s="110"/>
      <c r="CL68" s="110"/>
      <c r="CM68" s="110"/>
      <c r="CN68" s="110"/>
      <c r="CO68" s="110"/>
      <c r="CP68" s="110"/>
      <c r="CQ68" s="110"/>
      <c r="CR68" s="110"/>
      <c r="CS68" s="110"/>
      <c r="CT68" s="110"/>
      <c r="CU68" s="110"/>
      <c r="CV68" s="110"/>
      <c r="CW68" s="110"/>
      <c r="CX68" s="110"/>
    </row>
    <row r="69" spans="7:102" ht="14.25" customHeight="1" x14ac:dyDescent="0.25">
      <c r="AL69" s="110"/>
      <c r="AM69" s="110"/>
      <c r="AN69" s="110"/>
      <c r="AO69" s="110"/>
      <c r="AP69" s="110"/>
      <c r="AQ69" s="110"/>
      <c r="AR69" s="110"/>
      <c r="AS69" s="110"/>
      <c r="AT69" s="110"/>
      <c r="AU69" s="110"/>
      <c r="AV69" s="110"/>
      <c r="AW69" s="110"/>
      <c r="AX69" s="110"/>
      <c r="AY69" s="110"/>
      <c r="AZ69" s="110"/>
      <c r="BA69" s="110"/>
      <c r="BB69" s="110"/>
      <c r="BC69" s="110"/>
      <c r="BD69" s="110"/>
      <c r="BE69" s="110"/>
      <c r="BF69" s="110"/>
      <c r="BG69" s="110"/>
      <c r="BH69" s="110"/>
      <c r="BI69" s="110"/>
      <c r="BJ69" s="110"/>
      <c r="BK69" s="110"/>
      <c r="BL69" s="110"/>
      <c r="BM69" s="110"/>
      <c r="BN69" s="110"/>
      <c r="BO69" s="110"/>
      <c r="BP69" s="110"/>
      <c r="BQ69" s="110"/>
      <c r="BR69" s="110"/>
      <c r="BS69" s="110"/>
      <c r="BT69" s="110"/>
      <c r="BU69" s="110"/>
      <c r="BV69" s="110"/>
      <c r="BW69" s="110"/>
      <c r="BX69" s="110"/>
      <c r="BY69" s="110"/>
      <c r="BZ69" s="110"/>
      <c r="CA69" s="110"/>
      <c r="CB69" s="110"/>
      <c r="CC69" s="110"/>
      <c r="CD69" s="110"/>
      <c r="CE69" s="110"/>
      <c r="CF69" s="110"/>
      <c r="CG69" s="110"/>
      <c r="CH69" s="110"/>
      <c r="CI69" s="110"/>
      <c r="CJ69" s="110"/>
      <c r="CK69" s="110"/>
      <c r="CL69" s="110"/>
      <c r="CM69" s="110"/>
      <c r="CN69" s="110"/>
      <c r="CO69" s="110"/>
      <c r="CP69" s="110"/>
      <c r="CQ69" s="110"/>
      <c r="CR69" s="110"/>
      <c r="CS69" s="110"/>
      <c r="CT69" s="110"/>
      <c r="CU69" s="110"/>
      <c r="CV69" s="110"/>
      <c r="CW69" s="110"/>
      <c r="CX69" s="110"/>
    </row>
    <row r="70" spans="7:102" ht="14.25" customHeight="1" x14ac:dyDescent="0.25">
      <c r="G70" s="958" t="s">
        <v>1507</v>
      </c>
      <c r="H70" s="764"/>
      <c r="I70" s="764"/>
      <c r="J70" s="764"/>
      <c r="K70" s="764"/>
      <c r="L70" s="764"/>
      <c r="M70" s="764"/>
      <c r="N70" s="764"/>
      <c r="O70" s="764"/>
      <c r="P70" s="764"/>
      <c r="Q70" s="764"/>
      <c r="R70" s="764"/>
      <c r="S70" s="764"/>
      <c r="T70" s="764"/>
      <c r="U70" s="965" t="s">
        <v>1508</v>
      </c>
      <c r="V70" s="764"/>
      <c r="W70" s="764"/>
      <c r="X70" s="764"/>
      <c r="Y70" s="764"/>
      <c r="Z70" s="764"/>
      <c r="AA70" s="764"/>
      <c r="AB70" s="764"/>
      <c r="AC70" s="764"/>
      <c r="AD70" s="764"/>
      <c r="AE70" s="764"/>
      <c r="AF70" s="764"/>
      <c r="AG70" s="764"/>
      <c r="AH70" s="765"/>
      <c r="AL70" s="110"/>
      <c r="AM70" s="110"/>
      <c r="AN70" s="110"/>
      <c r="AO70" s="110"/>
      <c r="AP70" s="110"/>
      <c r="AQ70" s="110"/>
      <c r="AR70" s="110"/>
      <c r="AS70" s="110"/>
      <c r="AT70" s="110"/>
      <c r="AU70" s="110"/>
      <c r="AV70" s="110"/>
      <c r="AW70" s="110"/>
      <c r="AX70" s="110"/>
      <c r="AY70" s="110"/>
      <c r="AZ70" s="110"/>
      <c r="BA70" s="110"/>
      <c r="BB70" s="110"/>
      <c r="BC70" s="110"/>
      <c r="BD70" s="110"/>
      <c r="BE70" s="110"/>
      <c r="BF70" s="110"/>
      <c r="BG70" s="110"/>
      <c r="BH70" s="110"/>
      <c r="BI70" s="110"/>
      <c r="BJ70" s="110"/>
      <c r="BK70" s="110"/>
      <c r="BL70" s="110"/>
      <c r="BM70" s="110"/>
      <c r="BN70" s="110"/>
      <c r="BO70" s="110"/>
      <c r="BP70" s="110"/>
      <c r="BQ70" s="110"/>
      <c r="BR70" s="110"/>
      <c r="BS70" s="110"/>
      <c r="BT70" s="110"/>
      <c r="BU70" s="110"/>
      <c r="BV70" s="110"/>
      <c r="BW70" s="110"/>
      <c r="BX70" s="110"/>
      <c r="BY70" s="110"/>
      <c r="BZ70" s="110"/>
      <c r="CA70" s="110"/>
      <c r="CB70" s="110"/>
      <c r="CC70" s="110"/>
      <c r="CD70" s="110"/>
      <c r="CE70" s="110"/>
      <c r="CF70" s="110"/>
      <c r="CG70" s="110"/>
      <c r="CH70" s="110"/>
      <c r="CI70" s="110"/>
      <c r="CJ70" s="110"/>
      <c r="CK70" s="110"/>
      <c r="CL70" s="110"/>
      <c r="CM70" s="110"/>
      <c r="CN70" s="110"/>
      <c r="CO70" s="110"/>
      <c r="CP70" s="110"/>
      <c r="CQ70" s="110"/>
      <c r="CR70" s="110"/>
      <c r="CS70" s="110"/>
      <c r="CT70" s="110"/>
      <c r="CU70" s="110"/>
      <c r="CV70" s="110"/>
      <c r="CW70" s="110"/>
      <c r="CX70" s="110"/>
    </row>
    <row r="71" spans="7:102" ht="14.25" customHeight="1" x14ac:dyDescent="0.25">
      <c r="G71" s="956" t="s">
        <v>796</v>
      </c>
      <c r="H71" s="794"/>
      <c r="I71" s="794"/>
      <c r="J71" s="794"/>
      <c r="K71" s="794"/>
      <c r="L71" s="794"/>
      <c r="M71" s="958" t="s">
        <v>1511</v>
      </c>
      <c r="N71" s="764"/>
      <c r="O71" s="764"/>
      <c r="P71" s="764"/>
      <c r="Q71" s="965" t="s">
        <v>1510</v>
      </c>
      <c r="R71" s="764"/>
      <c r="S71" s="764"/>
      <c r="T71" s="765"/>
      <c r="U71" s="957" t="s">
        <v>796</v>
      </c>
      <c r="V71" s="794"/>
      <c r="W71" s="794"/>
      <c r="X71" s="794"/>
      <c r="Y71" s="794"/>
      <c r="Z71" s="794"/>
      <c r="AA71" s="965" t="s">
        <v>1511</v>
      </c>
      <c r="AB71" s="764"/>
      <c r="AC71" s="764"/>
      <c r="AD71" s="765"/>
      <c r="AE71" s="965" t="s">
        <v>1510</v>
      </c>
      <c r="AF71" s="764"/>
      <c r="AG71" s="764"/>
      <c r="AH71" s="765"/>
      <c r="AL71" s="110"/>
      <c r="AM71" s="110"/>
      <c r="AN71" s="110"/>
      <c r="AO71" s="110"/>
      <c r="AP71" s="110"/>
      <c r="AQ71" s="110"/>
      <c r="AR71" s="110"/>
      <c r="AS71" s="110"/>
      <c r="AT71" s="110"/>
      <c r="AU71" s="110"/>
      <c r="AV71" s="110"/>
      <c r="AW71" s="110"/>
      <c r="AX71" s="110"/>
      <c r="AY71" s="110"/>
      <c r="AZ71" s="110"/>
      <c r="BA71" s="110"/>
      <c r="BB71" s="110"/>
      <c r="BC71" s="110"/>
      <c r="BD71" s="110"/>
      <c r="BE71" s="110"/>
      <c r="BF71" s="110"/>
      <c r="BG71" s="110"/>
      <c r="BH71" s="110"/>
      <c r="BI71" s="110"/>
      <c r="BJ71" s="110"/>
      <c r="BK71" s="110"/>
      <c r="BL71" s="110"/>
      <c r="BM71" s="110"/>
      <c r="BN71" s="110"/>
      <c r="BO71" s="110"/>
      <c r="BP71" s="110"/>
      <c r="BQ71" s="110"/>
      <c r="BR71" s="110"/>
      <c r="BS71" s="110"/>
      <c r="BT71" s="110"/>
      <c r="BU71" s="110"/>
      <c r="BV71" s="110"/>
      <c r="BW71" s="110"/>
      <c r="BX71" s="110"/>
      <c r="BY71" s="110"/>
      <c r="BZ71" s="110"/>
      <c r="CA71" s="110"/>
      <c r="CB71" s="110"/>
      <c r="CC71" s="110"/>
      <c r="CD71" s="110"/>
      <c r="CE71" s="110"/>
      <c r="CF71" s="110"/>
      <c r="CG71" s="110"/>
      <c r="CH71" s="110"/>
      <c r="CI71" s="110"/>
      <c r="CJ71" s="110"/>
      <c r="CK71" s="110"/>
      <c r="CL71" s="110"/>
      <c r="CM71" s="110"/>
      <c r="CN71" s="110"/>
      <c r="CO71" s="110"/>
      <c r="CP71" s="110"/>
      <c r="CQ71" s="110"/>
      <c r="CR71" s="110"/>
      <c r="CS71" s="110"/>
      <c r="CT71" s="110"/>
      <c r="CU71" s="110"/>
      <c r="CV71" s="110"/>
      <c r="CW71" s="110"/>
      <c r="CX71" s="110"/>
    </row>
    <row r="72" spans="7:102" ht="14.25" customHeight="1" x14ac:dyDescent="0.25">
      <c r="G72" s="184"/>
      <c r="M72" s="184"/>
      <c r="Q72" s="184"/>
      <c r="T72" s="186"/>
      <c r="AA72" s="184"/>
      <c r="AD72" s="186"/>
      <c r="AE72" s="184"/>
      <c r="AH72" s="186"/>
      <c r="AL72" s="110"/>
      <c r="AM72" s="110"/>
      <c r="AN72" s="110"/>
      <c r="AO72" s="110"/>
      <c r="AP72" s="110"/>
      <c r="AQ72" s="110"/>
      <c r="AR72" s="110"/>
      <c r="AS72" s="110"/>
      <c r="AT72" s="110"/>
      <c r="AU72" s="110"/>
      <c r="AV72" s="110"/>
      <c r="AW72" s="110"/>
      <c r="AX72" s="110"/>
      <c r="AY72" s="110"/>
      <c r="AZ72" s="110"/>
      <c r="BA72" s="110"/>
      <c r="BB72" s="110"/>
      <c r="BC72" s="110"/>
      <c r="BD72" s="110"/>
      <c r="BE72" s="110"/>
      <c r="BF72" s="110"/>
      <c r="BG72" s="110"/>
      <c r="BH72" s="110"/>
      <c r="BI72" s="110"/>
      <c r="BJ72" s="110"/>
      <c r="BK72" s="110"/>
      <c r="BL72" s="110"/>
      <c r="BM72" s="110"/>
      <c r="BN72" s="110"/>
      <c r="BO72" s="110"/>
      <c r="BP72" s="110"/>
      <c r="BQ72" s="110"/>
      <c r="BR72" s="110"/>
      <c r="BS72" s="110"/>
      <c r="BT72" s="110"/>
      <c r="BU72" s="110"/>
      <c r="BV72" s="110"/>
      <c r="BW72" s="110"/>
      <c r="BX72" s="110"/>
      <c r="BY72" s="110"/>
      <c r="BZ72" s="110"/>
      <c r="CA72" s="110"/>
      <c r="CB72" s="110"/>
      <c r="CC72" s="110"/>
      <c r="CD72" s="110"/>
      <c r="CE72" s="110"/>
      <c r="CF72" s="110"/>
      <c r="CG72" s="110"/>
      <c r="CH72" s="110"/>
      <c r="CI72" s="110"/>
      <c r="CJ72" s="110"/>
      <c r="CK72" s="110"/>
      <c r="CL72" s="110"/>
      <c r="CM72" s="110"/>
      <c r="CN72" s="110"/>
      <c r="CO72" s="110"/>
      <c r="CP72" s="110"/>
      <c r="CQ72" s="110"/>
      <c r="CR72" s="110"/>
      <c r="CS72" s="110"/>
      <c r="CT72" s="110"/>
      <c r="CU72" s="110"/>
      <c r="CV72" s="110"/>
      <c r="CW72" s="110"/>
      <c r="CX72" s="110"/>
    </row>
    <row r="73" spans="7:102" ht="14.25" customHeight="1" x14ac:dyDescent="0.25">
      <c r="G73" s="294" t="s">
        <v>1681</v>
      </c>
      <c r="H73" s="295"/>
      <c r="I73" s="295"/>
      <c r="J73" s="295"/>
      <c r="K73" s="295"/>
      <c r="L73" s="295"/>
      <c r="M73" s="294"/>
      <c r="N73" s="295"/>
      <c r="O73" s="295"/>
      <c r="P73" s="295"/>
      <c r="Q73" s="294"/>
      <c r="R73" s="295"/>
      <c r="S73" s="295"/>
      <c r="T73" s="296"/>
      <c r="U73" s="294" t="s">
        <v>1681</v>
      </c>
      <c r="V73" s="295"/>
      <c r="W73" s="295"/>
      <c r="X73" s="295"/>
      <c r="Y73" s="295"/>
      <c r="Z73" s="295"/>
      <c r="AA73" s="294"/>
      <c r="AB73" s="295"/>
      <c r="AC73" s="295"/>
      <c r="AD73" s="296"/>
      <c r="AE73" s="294"/>
      <c r="AF73" s="295"/>
      <c r="AG73" s="295"/>
      <c r="AH73" s="296"/>
      <c r="AL73" s="110"/>
      <c r="AM73" s="110"/>
      <c r="AN73" s="110"/>
      <c r="AO73" s="110"/>
      <c r="AP73" s="110"/>
      <c r="AQ73" s="110"/>
      <c r="AR73" s="110"/>
      <c r="AS73" s="110"/>
      <c r="AT73" s="110"/>
      <c r="AU73" s="110"/>
      <c r="AV73" s="110"/>
      <c r="AW73" s="110"/>
      <c r="AX73" s="110"/>
      <c r="AY73" s="110"/>
      <c r="AZ73" s="110"/>
      <c r="BA73" s="110"/>
      <c r="BB73" s="110"/>
      <c r="BC73" s="110"/>
      <c r="BD73" s="110"/>
      <c r="BE73" s="110"/>
      <c r="BF73" s="110"/>
      <c r="BG73" s="110"/>
      <c r="BH73" s="110"/>
      <c r="BI73" s="110"/>
      <c r="BJ73" s="110"/>
      <c r="BK73" s="110"/>
      <c r="BL73" s="110"/>
      <c r="BM73" s="110"/>
      <c r="BN73" s="110"/>
      <c r="BO73" s="110"/>
      <c r="BP73" s="110"/>
      <c r="BQ73" s="110"/>
      <c r="BR73" s="110"/>
      <c r="BS73" s="110"/>
      <c r="BT73" s="110"/>
      <c r="BU73" s="110"/>
      <c r="BV73" s="110"/>
      <c r="BW73" s="110"/>
      <c r="BX73" s="110"/>
      <c r="BY73" s="110"/>
      <c r="BZ73" s="110"/>
      <c r="CA73" s="110"/>
      <c r="CB73" s="110"/>
      <c r="CC73" s="110"/>
      <c r="CD73" s="110"/>
      <c r="CE73" s="110"/>
      <c r="CF73" s="110"/>
      <c r="CG73" s="110"/>
      <c r="CH73" s="110"/>
      <c r="CI73" s="110"/>
      <c r="CJ73" s="110"/>
      <c r="CK73" s="110"/>
      <c r="CL73" s="110"/>
      <c r="CM73" s="110"/>
      <c r="CN73" s="110"/>
      <c r="CO73" s="110"/>
      <c r="CP73" s="110"/>
      <c r="CQ73" s="110"/>
      <c r="CR73" s="110"/>
      <c r="CS73" s="110"/>
      <c r="CT73" s="110"/>
      <c r="CU73" s="110"/>
      <c r="CV73" s="110"/>
      <c r="CW73" s="110"/>
      <c r="CX73" s="110"/>
    </row>
    <row r="74" spans="7:102" ht="14.25" customHeight="1" x14ac:dyDescent="0.25">
      <c r="G74" s="294" t="s">
        <v>1681</v>
      </c>
      <c r="H74" s="295"/>
      <c r="I74" s="295"/>
      <c r="J74" s="295"/>
      <c r="K74" s="295"/>
      <c r="L74" s="295"/>
      <c r="M74" s="294"/>
      <c r="N74" s="295"/>
      <c r="O74" s="295"/>
      <c r="P74" s="295"/>
      <c r="Q74" s="294"/>
      <c r="R74" s="295"/>
      <c r="S74" s="295"/>
      <c r="T74" s="296"/>
      <c r="U74" s="294"/>
      <c r="V74" s="295"/>
      <c r="W74" s="295"/>
      <c r="X74" s="295"/>
      <c r="Y74" s="295"/>
      <c r="Z74" s="295"/>
      <c r="AA74" s="294"/>
      <c r="AB74" s="295"/>
      <c r="AC74" s="295"/>
      <c r="AD74" s="296"/>
      <c r="AE74" s="294"/>
      <c r="AF74" s="295"/>
      <c r="AG74" s="295"/>
      <c r="AH74" s="296"/>
      <c r="AL74" s="110"/>
      <c r="AM74" s="110"/>
      <c r="AN74" s="110"/>
      <c r="AO74" s="110"/>
      <c r="AP74" s="110"/>
      <c r="AQ74" s="110"/>
      <c r="AR74" s="110"/>
      <c r="AS74" s="110"/>
      <c r="AT74" s="110"/>
      <c r="AU74" s="110"/>
      <c r="AV74" s="110"/>
      <c r="AW74" s="110"/>
      <c r="AX74" s="110"/>
      <c r="AY74" s="110"/>
      <c r="AZ74" s="110"/>
      <c r="BA74" s="110"/>
      <c r="BB74" s="110"/>
      <c r="BC74" s="110"/>
      <c r="BD74" s="110"/>
      <c r="BE74" s="110"/>
      <c r="BF74" s="110"/>
      <c r="BG74" s="110"/>
      <c r="BH74" s="110"/>
      <c r="BI74" s="110"/>
      <c r="BJ74" s="110"/>
      <c r="BK74" s="110"/>
      <c r="BL74" s="110"/>
      <c r="BM74" s="110"/>
      <c r="BN74" s="110"/>
      <c r="BO74" s="110"/>
      <c r="BP74" s="110"/>
      <c r="BQ74" s="110"/>
      <c r="BR74" s="110"/>
      <c r="BS74" s="110"/>
      <c r="BT74" s="110"/>
      <c r="BU74" s="110"/>
      <c r="BV74" s="110"/>
      <c r="BW74" s="110"/>
      <c r="BX74" s="110"/>
      <c r="BY74" s="110"/>
      <c r="BZ74" s="110"/>
      <c r="CA74" s="110"/>
      <c r="CB74" s="110"/>
      <c r="CC74" s="110"/>
      <c r="CD74" s="110"/>
      <c r="CE74" s="110"/>
      <c r="CF74" s="110"/>
      <c r="CG74" s="110"/>
      <c r="CH74" s="110"/>
      <c r="CI74" s="110"/>
      <c r="CJ74" s="110"/>
      <c r="CK74" s="110"/>
      <c r="CL74" s="110"/>
      <c r="CM74" s="110"/>
      <c r="CN74" s="110"/>
      <c r="CO74" s="110"/>
      <c r="CP74" s="110"/>
      <c r="CQ74" s="110"/>
      <c r="CR74" s="110"/>
      <c r="CS74" s="110"/>
      <c r="CT74" s="110"/>
      <c r="CU74" s="110"/>
      <c r="CV74" s="110"/>
      <c r="CW74" s="110"/>
      <c r="CX74" s="110"/>
    </row>
    <row r="75" spans="7:102" ht="14.25" customHeight="1" x14ac:dyDescent="0.25">
      <c r="G75" s="294" t="s">
        <v>1681</v>
      </c>
      <c r="H75" s="295"/>
      <c r="I75" s="295"/>
      <c r="J75" s="295"/>
      <c r="K75" s="295"/>
      <c r="L75" s="295"/>
      <c r="M75" s="294"/>
      <c r="N75" s="295"/>
      <c r="O75" s="295"/>
      <c r="P75" s="295"/>
      <c r="Q75" s="294"/>
      <c r="R75" s="295"/>
      <c r="S75" s="295"/>
      <c r="T75" s="296"/>
      <c r="U75" s="294"/>
      <c r="V75" s="295"/>
      <c r="W75" s="295"/>
      <c r="X75" s="295"/>
      <c r="Y75" s="295"/>
      <c r="Z75" s="295"/>
      <c r="AA75" s="294"/>
      <c r="AB75" s="295"/>
      <c r="AC75" s="295"/>
      <c r="AD75" s="296"/>
      <c r="AE75" s="294"/>
      <c r="AF75" s="295"/>
      <c r="AG75" s="295"/>
      <c r="AH75" s="296"/>
      <c r="AL75" s="110"/>
      <c r="AM75" s="110"/>
      <c r="AN75" s="110"/>
      <c r="AO75" s="110"/>
      <c r="AP75" s="110"/>
      <c r="AQ75" s="110"/>
      <c r="AR75" s="110"/>
      <c r="AS75" s="110"/>
      <c r="AT75" s="110"/>
      <c r="AU75" s="110"/>
      <c r="AV75" s="110"/>
      <c r="AW75" s="110"/>
      <c r="AX75" s="110"/>
      <c r="AY75" s="110"/>
      <c r="AZ75" s="110"/>
      <c r="BA75" s="110"/>
      <c r="BB75" s="110"/>
      <c r="BC75" s="110"/>
      <c r="BD75" s="110"/>
      <c r="BE75" s="110"/>
      <c r="BF75" s="110"/>
      <c r="BG75" s="110"/>
      <c r="BH75" s="110"/>
      <c r="BI75" s="110"/>
      <c r="BJ75" s="110"/>
      <c r="BK75" s="110"/>
      <c r="BL75" s="110"/>
      <c r="BM75" s="110"/>
      <c r="BN75" s="110"/>
      <c r="BO75" s="110"/>
      <c r="BP75" s="110"/>
      <c r="BQ75" s="110"/>
      <c r="BR75" s="110"/>
      <c r="BS75" s="110"/>
      <c r="BT75" s="110"/>
      <c r="BU75" s="110"/>
      <c r="BV75" s="110"/>
      <c r="BW75" s="110"/>
      <c r="BX75" s="110"/>
      <c r="BY75" s="110"/>
      <c r="BZ75" s="110"/>
      <c r="CA75" s="110"/>
      <c r="CB75" s="110"/>
      <c r="CC75" s="110"/>
      <c r="CD75" s="110"/>
      <c r="CE75" s="110"/>
      <c r="CF75" s="110"/>
      <c r="CG75" s="110"/>
      <c r="CH75" s="110"/>
      <c r="CI75" s="110"/>
      <c r="CJ75" s="110"/>
      <c r="CK75" s="110"/>
      <c r="CL75" s="110"/>
      <c r="CM75" s="110"/>
      <c r="CN75" s="110"/>
      <c r="CO75" s="110"/>
      <c r="CP75" s="110"/>
      <c r="CQ75" s="110"/>
      <c r="CR75" s="110"/>
      <c r="CS75" s="110"/>
      <c r="CT75" s="110"/>
      <c r="CU75" s="110"/>
      <c r="CV75" s="110"/>
      <c r="CW75" s="110"/>
      <c r="CX75" s="110"/>
    </row>
    <row r="76" spans="7:102" ht="14.25" customHeight="1" x14ac:dyDescent="0.25">
      <c r="G76" s="294" t="s">
        <v>1681</v>
      </c>
      <c r="H76" s="295"/>
      <c r="I76" s="295"/>
      <c r="J76" s="295"/>
      <c r="K76" s="295"/>
      <c r="L76" s="295"/>
      <c r="M76" s="294"/>
      <c r="N76" s="295"/>
      <c r="O76" s="295"/>
      <c r="P76" s="295"/>
      <c r="Q76" s="294"/>
      <c r="R76" s="295"/>
      <c r="S76" s="295"/>
      <c r="T76" s="296"/>
      <c r="U76" s="294"/>
      <c r="V76" s="295"/>
      <c r="W76" s="295"/>
      <c r="X76" s="295"/>
      <c r="Y76" s="295"/>
      <c r="Z76" s="295"/>
      <c r="AA76" s="294"/>
      <c r="AB76" s="295"/>
      <c r="AC76" s="295"/>
      <c r="AD76" s="296"/>
      <c r="AE76" s="294"/>
      <c r="AF76" s="295"/>
      <c r="AG76" s="295"/>
      <c r="AH76" s="296"/>
      <c r="AI76" s="110"/>
      <c r="AJ76" s="110"/>
      <c r="AK76" s="110"/>
      <c r="AL76" s="110"/>
      <c r="AM76" s="110"/>
      <c r="AN76" s="110"/>
      <c r="AO76" s="110"/>
      <c r="AP76" s="110"/>
      <c r="AQ76" s="110"/>
      <c r="AR76" s="110"/>
      <c r="AS76" s="110"/>
      <c r="AT76" s="110"/>
      <c r="AU76" s="110"/>
      <c r="AV76" s="110"/>
      <c r="AW76" s="110"/>
      <c r="AX76" s="110"/>
      <c r="AY76" s="110"/>
      <c r="AZ76" s="110"/>
      <c r="BA76" s="110"/>
      <c r="BB76" s="110"/>
      <c r="BC76" s="110"/>
      <c r="BD76" s="110"/>
      <c r="BE76" s="110"/>
      <c r="BF76" s="110"/>
      <c r="BG76" s="110"/>
      <c r="BH76" s="110"/>
      <c r="BI76" s="110"/>
      <c r="BJ76" s="110"/>
      <c r="BK76" s="110"/>
      <c r="BL76" s="110"/>
      <c r="BM76" s="110"/>
      <c r="BN76" s="110"/>
      <c r="BO76" s="110"/>
      <c r="BP76" s="110"/>
      <c r="BQ76" s="110"/>
      <c r="BR76" s="110"/>
      <c r="BS76" s="110"/>
      <c r="BT76" s="110"/>
      <c r="BU76" s="110"/>
      <c r="BV76" s="110"/>
      <c r="BW76" s="110"/>
      <c r="BX76" s="110"/>
      <c r="BY76" s="110"/>
      <c r="BZ76" s="110"/>
      <c r="CA76" s="110"/>
      <c r="CB76" s="110"/>
      <c r="CC76" s="110"/>
      <c r="CD76" s="110"/>
      <c r="CE76" s="110"/>
      <c r="CF76" s="110"/>
      <c r="CG76" s="110"/>
      <c r="CH76" s="110"/>
      <c r="CI76" s="110"/>
      <c r="CJ76" s="110"/>
      <c r="CK76" s="110"/>
      <c r="CL76" s="110"/>
      <c r="CM76" s="110"/>
      <c r="CN76" s="110"/>
      <c r="CO76" s="110"/>
      <c r="CP76" s="110"/>
      <c r="CQ76" s="110"/>
      <c r="CR76" s="110"/>
      <c r="CS76" s="110"/>
      <c r="CT76" s="110"/>
      <c r="CU76" s="110"/>
      <c r="CV76" s="110"/>
      <c r="CW76" s="110"/>
      <c r="CX76" s="110"/>
    </row>
    <row r="77" spans="7:102" ht="14.25" customHeight="1" x14ac:dyDescent="0.25">
      <c r="G77" s="294" t="s">
        <v>1681</v>
      </c>
      <c r="H77" s="295"/>
      <c r="I77" s="295"/>
      <c r="J77" s="295"/>
      <c r="K77" s="295"/>
      <c r="L77" s="295"/>
      <c r="M77" s="294"/>
      <c r="N77" s="295"/>
      <c r="O77" s="295"/>
      <c r="P77" s="295"/>
      <c r="Q77" s="294"/>
      <c r="R77" s="295"/>
      <c r="S77" s="295"/>
      <c r="T77" s="296"/>
      <c r="U77" s="294"/>
      <c r="V77" s="295"/>
      <c r="W77" s="295"/>
      <c r="X77" s="295"/>
      <c r="Y77" s="295"/>
      <c r="Z77" s="295"/>
      <c r="AA77" s="294"/>
      <c r="AB77" s="295"/>
      <c r="AC77" s="295"/>
      <c r="AD77" s="296"/>
      <c r="AE77" s="294"/>
      <c r="AF77" s="295"/>
      <c r="AG77" s="295"/>
      <c r="AH77" s="296"/>
      <c r="AI77" s="110"/>
      <c r="AJ77" s="110"/>
      <c r="AK77" s="110"/>
      <c r="AL77" s="110"/>
      <c r="AM77" s="110"/>
      <c r="AN77" s="110"/>
      <c r="AO77" s="110"/>
      <c r="AP77" s="110"/>
      <c r="AQ77" s="110"/>
      <c r="AR77" s="110"/>
      <c r="AS77" s="110"/>
      <c r="AT77" s="110"/>
      <c r="AU77" s="110"/>
      <c r="AV77" s="110"/>
      <c r="AW77" s="110"/>
      <c r="AX77" s="110"/>
      <c r="AY77" s="110"/>
      <c r="AZ77" s="110"/>
      <c r="BA77" s="110"/>
      <c r="BB77" s="110"/>
      <c r="BC77" s="110"/>
      <c r="BD77" s="110"/>
      <c r="BE77" s="110"/>
      <c r="BF77" s="110"/>
      <c r="BG77" s="110"/>
      <c r="BH77" s="110"/>
      <c r="BI77" s="110"/>
      <c r="BJ77" s="110"/>
      <c r="BK77" s="110"/>
      <c r="BL77" s="110"/>
      <c r="BM77" s="110"/>
      <c r="BN77" s="110"/>
      <c r="BO77" s="110"/>
      <c r="BP77" s="110"/>
      <c r="BQ77" s="110"/>
      <c r="BR77" s="110"/>
      <c r="BS77" s="110"/>
      <c r="BT77" s="110"/>
      <c r="BU77" s="110"/>
      <c r="BV77" s="110"/>
      <c r="BW77" s="110"/>
      <c r="BX77" s="110"/>
      <c r="BY77" s="110"/>
      <c r="BZ77" s="110"/>
      <c r="CA77" s="110"/>
      <c r="CB77" s="110"/>
      <c r="CC77" s="110"/>
      <c r="CD77" s="110"/>
      <c r="CE77" s="110"/>
      <c r="CF77" s="110"/>
      <c r="CG77" s="110"/>
      <c r="CH77" s="110"/>
      <c r="CI77" s="110"/>
      <c r="CJ77" s="110"/>
      <c r="CK77" s="110"/>
      <c r="CL77" s="110"/>
      <c r="CM77" s="110"/>
      <c r="CN77" s="110"/>
      <c r="CO77" s="110"/>
      <c r="CP77" s="110"/>
      <c r="CQ77" s="110"/>
      <c r="CR77" s="110"/>
      <c r="CS77" s="110"/>
      <c r="CT77" s="110"/>
      <c r="CU77" s="110"/>
      <c r="CV77" s="110"/>
      <c r="CW77" s="110"/>
      <c r="CX77" s="110"/>
    </row>
    <row r="78" spans="7:102" ht="14.25" customHeight="1" x14ac:dyDescent="0.25">
      <c r="G78" s="294" t="s">
        <v>1681</v>
      </c>
      <c r="H78" s="295"/>
      <c r="I78" s="295"/>
      <c r="J78" s="295"/>
      <c r="K78" s="295"/>
      <c r="L78" s="295"/>
      <c r="M78" s="294"/>
      <c r="N78" s="295"/>
      <c r="O78" s="295"/>
      <c r="P78" s="295"/>
      <c r="Q78" s="294"/>
      <c r="R78" s="295"/>
      <c r="S78" s="295"/>
      <c r="T78" s="296"/>
      <c r="U78" s="294"/>
      <c r="V78" s="295"/>
      <c r="W78" s="295"/>
      <c r="X78" s="295"/>
      <c r="Y78" s="295"/>
      <c r="Z78" s="295"/>
      <c r="AA78" s="294"/>
      <c r="AB78" s="295"/>
      <c r="AC78" s="295"/>
      <c r="AD78" s="296"/>
      <c r="AE78" s="294"/>
      <c r="AF78" s="295"/>
      <c r="AG78" s="295"/>
      <c r="AH78" s="296"/>
      <c r="AI78" s="110"/>
      <c r="AJ78" s="110"/>
      <c r="AK78" s="110"/>
      <c r="AL78" s="110"/>
      <c r="AM78" s="110"/>
      <c r="AN78" s="110"/>
      <c r="AO78" s="110"/>
      <c r="AP78" s="110"/>
      <c r="AQ78" s="110"/>
      <c r="AR78" s="110"/>
      <c r="AS78" s="110"/>
      <c r="AT78" s="110"/>
      <c r="AU78" s="110"/>
      <c r="AV78" s="110"/>
      <c r="AW78" s="110"/>
      <c r="AX78" s="110"/>
      <c r="AY78" s="110"/>
      <c r="AZ78" s="110"/>
      <c r="BA78" s="110"/>
      <c r="BB78" s="110"/>
      <c r="BC78" s="110"/>
      <c r="BD78" s="110"/>
      <c r="BE78" s="110"/>
      <c r="BF78" s="110"/>
      <c r="BG78" s="110"/>
      <c r="BH78" s="110"/>
      <c r="BI78" s="110"/>
      <c r="BJ78" s="110"/>
      <c r="BK78" s="110"/>
      <c r="BL78" s="110"/>
      <c r="BM78" s="110"/>
      <c r="BN78" s="110"/>
      <c r="BO78" s="110"/>
      <c r="BP78" s="110"/>
      <c r="BQ78" s="110"/>
      <c r="BR78" s="110"/>
      <c r="BS78" s="110"/>
      <c r="BT78" s="110"/>
      <c r="BU78" s="110"/>
      <c r="BV78" s="110"/>
      <c r="BW78" s="110"/>
      <c r="BX78" s="110"/>
      <c r="BY78" s="110"/>
      <c r="BZ78" s="110"/>
      <c r="CA78" s="110"/>
      <c r="CB78" s="110"/>
      <c r="CC78" s="110"/>
      <c r="CD78" s="110"/>
      <c r="CE78" s="110"/>
      <c r="CF78" s="110"/>
      <c r="CG78" s="110"/>
      <c r="CH78" s="110"/>
      <c r="CI78" s="110"/>
      <c r="CJ78" s="110"/>
      <c r="CK78" s="110"/>
      <c r="CL78" s="110"/>
      <c r="CM78" s="110"/>
      <c r="CN78" s="110"/>
      <c r="CO78" s="110"/>
      <c r="CP78" s="110"/>
      <c r="CQ78" s="110"/>
      <c r="CR78" s="110"/>
      <c r="CS78" s="110"/>
      <c r="CT78" s="110"/>
      <c r="CU78" s="110"/>
      <c r="CV78" s="110"/>
      <c r="CW78" s="110"/>
      <c r="CX78" s="110"/>
    </row>
    <row r="79" spans="7:102" ht="14.25" customHeight="1" x14ac:dyDescent="0.25">
      <c r="G79" s="294" t="s">
        <v>1681</v>
      </c>
      <c r="H79" s="295"/>
      <c r="I79" s="295"/>
      <c r="J79" s="295"/>
      <c r="K79" s="295"/>
      <c r="L79" s="295"/>
      <c r="M79" s="294"/>
      <c r="N79" s="295"/>
      <c r="O79" s="295"/>
      <c r="P79" s="295"/>
      <c r="Q79" s="294"/>
      <c r="R79" s="295"/>
      <c r="S79" s="295"/>
      <c r="T79" s="296"/>
      <c r="U79" s="294"/>
      <c r="V79" s="295"/>
      <c r="W79" s="295"/>
      <c r="X79" s="295"/>
      <c r="Y79" s="295"/>
      <c r="Z79" s="295"/>
      <c r="AA79" s="294"/>
      <c r="AB79" s="295"/>
      <c r="AC79" s="295"/>
      <c r="AD79" s="296"/>
      <c r="AE79" s="294"/>
      <c r="AF79" s="295"/>
      <c r="AG79" s="295"/>
      <c r="AH79" s="296"/>
      <c r="AI79" s="110"/>
      <c r="AJ79" s="110"/>
      <c r="AK79" s="110"/>
      <c r="AL79" s="110"/>
      <c r="AM79" s="110"/>
      <c r="AN79" s="110"/>
      <c r="AO79" s="110"/>
      <c r="AP79" s="110"/>
      <c r="AQ79" s="110"/>
      <c r="AR79" s="110"/>
      <c r="AS79" s="110"/>
      <c r="AT79" s="110"/>
      <c r="AU79" s="110"/>
      <c r="AV79" s="110"/>
      <c r="AW79" s="110"/>
      <c r="AX79" s="110"/>
      <c r="AY79" s="110"/>
      <c r="AZ79" s="110"/>
      <c r="BA79" s="110"/>
      <c r="BB79" s="110"/>
      <c r="BC79" s="110"/>
      <c r="BD79" s="110"/>
      <c r="BE79" s="110"/>
      <c r="BF79" s="110"/>
      <c r="BG79" s="110"/>
      <c r="BH79" s="110"/>
      <c r="BI79" s="110"/>
      <c r="BJ79" s="110"/>
      <c r="BK79" s="110"/>
      <c r="BL79" s="110"/>
      <c r="BM79" s="110"/>
      <c r="BN79" s="110"/>
      <c r="BO79" s="110"/>
      <c r="BP79" s="110"/>
      <c r="BQ79" s="110"/>
      <c r="BR79" s="110"/>
      <c r="BS79" s="110"/>
      <c r="BT79" s="110"/>
      <c r="BU79" s="110"/>
      <c r="BV79" s="110"/>
      <c r="BW79" s="110"/>
      <c r="BX79" s="110"/>
      <c r="BY79" s="110"/>
      <c r="BZ79" s="110"/>
      <c r="CA79" s="110"/>
      <c r="CB79" s="110"/>
      <c r="CC79" s="110"/>
      <c r="CD79" s="110"/>
      <c r="CE79" s="110"/>
      <c r="CF79" s="110"/>
      <c r="CG79" s="110"/>
      <c r="CH79" s="110"/>
      <c r="CI79" s="110"/>
      <c r="CJ79" s="110"/>
      <c r="CK79" s="110"/>
      <c r="CL79" s="110"/>
      <c r="CM79" s="110"/>
      <c r="CN79" s="110"/>
      <c r="CO79" s="110"/>
      <c r="CP79" s="110"/>
      <c r="CQ79" s="110"/>
      <c r="CR79" s="110"/>
      <c r="CS79" s="110"/>
      <c r="CT79" s="110"/>
      <c r="CU79" s="110"/>
      <c r="CV79" s="110"/>
      <c r="CW79" s="110"/>
      <c r="CX79" s="110"/>
    </row>
    <row r="80" spans="7:102" ht="14.25" customHeight="1" x14ac:dyDescent="0.25">
      <c r="G80" s="294" t="s">
        <v>1681</v>
      </c>
      <c r="H80" s="295"/>
      <c r="I80" s="295"/>
      <c r="J80" s="295"/>
      <c r="K80" s="295"/>
      <c r="L80" s="295"/>
      <c r="M80" s="294"/>
      <c r="N80" s="295"/>
      <c r="O80" s="295"/>
      <c r="P80" s="295"/>
      <c r="Q80" s="294"/>
      <c r="R80" s="295"/>
      <c r="S80" s="295"/>
      <c r="T80" s="296"/>
      <c r="U80" s="294"/>
      <c r="V80" s="295"/>
      <c r="W80" s="295"/>
      <c r="X80" s="295"/>
      <c r="Y80" s="295"/>
      <c r="Z80" s="295"/>
      <c r="AA80" s="294"/>
      <c r="AB80" s="295"/>
      <c r="AC80" s="295"/>
      <c r="AD80" s="296"/>
      <c r="AE80" s="294"/>
      <c r="AF80" s="295"/>
      <c r="AG80" s="295"/>
      <c r="AH80" s="296"/>
      <c r="AI80" s="110"/>
      <c r="AJ80" s="110"/>
      <c r="AK80" s="110"/>
      <c r="AL80" s="110"/>
      <c r="AM80" s="110"/>
      <c r="AN80" s="110"/>
      <c r="AO80" s="110"/>
      <c r="AP80" s="110"/>
      <c r="AQ80" s="110"/>
      <c r="AR80" s="110"/>
      <c r="AS80" s="110"/>
      <c r="AT80" s="110"/>
      <c r="AU80" s="110"/>
      <c r="AV80" s="110"/>
      <c r="AW80" s="110"/>
      <c r="AX80" s="110"/>
      <c r="AY80" s="110"/>
      <c r="AZ80" s="110"/>
      <c r="BA80" s="110"/>
      <c r="BB80" s="110"/>
      <c r="BC80" s="110"/>
      <c r="BD80" s="110"/>
      <c r="BE80" s="110"/>
      <c r="BF80" s="110"/>
      <c r="BG80" s="110"/>
      <c r="BH80" s="110"/>
      <c r="BI80" s="110"/>
      <c r="BJ80" s="110"/>
      <c r="BK80" s="110"/>
      <c r="BL80" s="110"/>
      <c r="BM80" s="110"/>
      <c r="BN80" s="110"/>
      <c r="BO80" s="110"/>
      <c r="BP80" s="110"/>
      <c r="BQ80" s="110"/>
      <c r="BR80" s="110"/>
      <c r="BS80" s="110"/>
      <c r="BT80" s="110"/>
      <c r="BU80" s="110"/>
      <c r="BV80" s="110"/>
      <c r="BW80" s="110"/>
      <c r="BX80" s="110"/>
      <c r="BY80" s="110"/>
      <c r="BZ80" s="110"/>
      <c r="CA80" s="110"/>
      <c r="CB80" s="110"/>
      <c r="CC80" s="110"/>
      <c r="CD80" s="110"/>
      <c r="CE80" s="110"/>
      <c r="CF80" s="110"/>
      <c r="CG80" s="110"/>
      <c r="CH80" s="110"/>
      <c r="CI80" s="110"/>
      <c r="CJ80" s="110"/>
      <c r="CK80" s="110"/>
      <c r="CL80" s="110"/>
      <c r="CM80" s="110"/>
      <c r="CN80" s="110"/>
      <c r="CO80" s="110"/>
      <c r="CP80" s="110"/>
      <c r="CQ80" s="110"/>
      <c r="CR80" s="110"/>
      <c r="CS80" s="110"/>
      <c r="CT80" s="110"/>
      <c r="CU80" s="110"/>
      <c r="CV80" s="110"/>
      <c r="CW80" s="110"/>
      <c r="CX80" s="110"/>
    </row>
    <row r="81" spans="7:102" ht="14.25" customHeight="1" x14ac:dyDescent="0.25">
      <c r="G81" s="294" t="s">
        <v>1681</v>
      </c>
      <c r="H81" s="295"/>
      <c r="I81" s="295"/>
      <c r="J81" s="295"/>
      <c r="K81" s="295"/>
      <c r="L81" s="295"/>
      <c r="M81" s="294"/>
      <c r="N81" s="295"/>
      <c r="O81" s="295"/>
      <c r="P81" s="295"/>
      <c r="Q81" s="294"/>
      <c r="R81" s="295"/>
      <c r="S81" s="295"/>
      <c r="T81" s="296"/>
      <c r="U81" s="294"/>
      <c r="V81" s="295"/>
      <c r="W81" s="295"/>
      <c r="X81" s="295"/>
      <c r="Y81" s="295"/>
      <c r="Z81" s="295"/>
      <c r="AA81" s="294"/>
      <c r="AB81" s="295"/>
      <c r="AC81" s="295"/>
      <c r="AD81" s="296"/>
      <c r="AE81" s="294"/>
      <c r="AF81" s="295"/>
      <c r="AG81" s="295"/>
      <c r="AH81" s="296"/>
      <c r="AI81" s="110"/>
      <c r="AJ81" s="110"/>
      <c r="AK81" s="110"/>
      <c r="AL81" s="110"/>
      <c r="AM81" s="110"/>
      <c r="AN81" s="110"/>
      <c r="AO81" s="110"/>
      <c r="AP81" s="110"/>
      <c r="AQ81" s="110"/>
      <c r="AR81" s="110"/>
      <c r="AS81" s="110"/>
      <c r="AT81" s="110"/>
      <c r="AU81" s="110"/>
      <c r="AV81" s="110"/>
      <c r="AW81" s="110"/>
      <c r="AX81" s="110"/>
      <c r="AY81" s="110"/>
      <c r="AZ81" s="110"/>
      <c r="BA81" s="110"/>
      <c r="BB81" s="110"/>
      <c r="BC81" s="110"/>
      <c r="BD81" s="110"/>
      <c r="BE81" s="110"/>
      <c r="BF81" s="110"/>
      <c r="BG81" s="110"/>
      <c r="BH81" s="110"/>
      <c r="BI81" s="110"/>
      <c r="BJ81" s="110"/>
      <c r="BK81" s="110"/>
      <c r="BL81" s="110"/>
      <c r="BM81" s="110"/>
      <c r="BN81" s="110"/>
      <c r="BO81" s="110"/>
      <c r="BP81" s="110"/>
      <c r="BQ81" s="110"/>
      <c r="BR81" s="110"/>
      <c r="BS81" s="110"/>
      <c r="BT81" s="110"/>
      <c r="BU81" s="110"/>
      <c r="BV81" s="110"/>
      <c r="BW81" s="110"/>
      <c r="BX81" s="110"/>
      <c r="BY81" s="110"/>
      <c r="BZ81" s="110"/>
      <c r="CA81" s="110"/>
      <c r="CB81" s="110"/>
      <c r="CC81" s="110"/>
      <c r="CD81" s="110"/>
      <c r="CE81" s="110"/>
      <c r="CF81" s="110"/>
      <c r="CG81" s="110"/>
      <c r="CH81" s="110"/>
      <c r="CI81" s="110"/>
      <c r="CJ81" s="110"/>
      <c r="CK81" s="110"/>
      <c r="CL81" s="110"/>
      <c r="CM81" s="110"/>
      <c r="CN81" s="110"/>
      <c r="CO81" s="110"/>
      <c r="CP81" s="110"/>
      <c r="CQ81" s="110"/>
      <c r="CR81" s="110"/>
      <c r="CS81" s="110"/>
      <c r="CT81" s="110"/>
      <c r="CU81" s="110"/>
      <c r="CV81" s="110"/>
      <c r="CW81" s="110"/>
      <c r="CX81" s="110"/>
    </row>
    <row r="82" spans="7:102" ht="14.25" customHeight="1" x14ac:dyDescent="0.25">
      <c r="G82" s="294" t="s">
        <v>1681</v>
      </c>
      <c r="H82" s="295"/>
      <c r="I82" s="295"/>
      <c r="J82" s="295"/>
      <c r="K82" s="295"/>
      <c r="L82" s="295"/>
      <c r="M82" s="294"/>
      <c r="N82" s="295"/>
      <c r="O82" s="295"/>
      <c r="P82" s="295"/>
      <c r="Q82" s="294"/>
      <c r="R82" s="295"/>
      <c r="S82" s="295"/>
      <c r="T82" s="296"/>
      <c r="U82" s="294"/>
      <c r="V82" s="295"/>
      <c r="W82" s="295"/>
      <c r="X82" s="295"/>
      <c r="Y82" s="295"/>
      <c r="Z82" s="295"/>
      <c r="AA82" s="294"/>
      <c r="AB82" s="295"/>
      <c r="AC82" s="295"/>
      <c r="AD82" s="296"/>
      <c r="AE82" s="294"/>
      <c r="AF82" s="295"/>
      <c r="AG82" s="295"/>
      <c r="AH82" s="296"/>
      <c r="AI82" s="110"/>
      <c r="AJ82" s="110"/>
      <c r="AK82" s="110"/>
      <c r="AL82" s="110"/>
      <c r="AM82" s="110"/>
      <c r="AN82" s="110"/>
      <c r="AO82" s="110"/>
      <c r="AP82" s="110"/>
      <c r="AQ82" s="110"/>
      <c r="AR82" s="110"/>
      <c r="AS82" s="110"/>
      <c r="AT82" s="110"/>
      <c r="AU82" s="110"/>
      <c r="AV82" s="110"/>
      <c r="AW82" s="110"/>
      <c r="AX82" s="110"/>
      <c r="AY82" s="110"/>
      <c r="AZ82" s="110"/>
      <c r="BA82" s="110"/>
      <c r="BB82" s="110"/>
      <c r="BC82" s="110"/>
      <c r="BD82" s="110"/>
      <c r="BE82" s="110"/>
      <c r="BF82" s="110"/>
      <c r="BG82" s="110"/>
      <c r="BH82" s="110"/>
      <c r="BI82" s="110"/>
      <c r="BJ82" s="110"/>
      <c r="BK82" s="110"/>
      <c r="BL82" s="110"/>
      <c r="BM82" s="110"/>
      <c r="BN82" s="110"/>
      <c r="BO82" s="110"/>
      <c r="BP82" s="110"/>
      <c r="BQ82" s="110"/>
      <c r="BR82" s="110"/>
      <c r="BS82" s="110"/>
      <c r="BT82" s="110"/>
      <c r="BU82" s="110"/>
      <c r="BV82" s="110"/>
      <c r="BW82" s="110"/>
      <c r="BX82" s="110"/>
      <c r="BY82" s="110"/>
      <c r="BZ82" s="110"/>
      <c r="CA82" s="110"/>
      <c r="CB82" s="110"/>
      <c r="CC82" s="110"/>
      <c r="CD82" s="110"/>
      <c r="CE82" s="110"/>
      <c r="CF82" s="110"/>
      <c r="CG82" s="110"/>
      <c r="CH82" s="110"/>
      <c r="CI82" s="110"/>
      <c r="CJ82" s="110"/>
      <c r="CK82" s="110"/>
      <c r="CL82" s="110"/>
      <c r="CM82" s="110"/>
      <c r="CN82" s="110"/>
      <c r="CO82" s="110"/>
      <c r="CP82" s="110"/>
      <c r="CQ82" s="110"/>
      <c r="CR82" s="110"/>
      <c r="CS82" s="110"/>
      <c r="CT82" s="110"/>
      <c r="CU82" s="110"/>
      <c r="CV82" s="110"/>
      <c r="CW82" s="110"/>
      <c r="CX82" s="110"/>
    </row>
    <row r="83" spans="7:102" ht="14.25" customHeight="1" x14ac:dyDescent="0.25">
      <c r="G83" s="294" t="s">
        <v>1681</v>
      </c>
      <c r="H83" s="295"/>
      <c r="I83" s="295"/>
      <c r="J83" s="295"/>
      <c r="K83" s="295"/>
      <c r="L83" s="295"/>
      <c r="M83" s="294"/>
      <c r="N83" s="295"/>
      <c r="O83" s="295"/>
      <c r="P83" s="295"/>
      <c r="Q83" s="294"/>
      <c r="R83" s="295"/>
      <c r="S83" s="295"/>
      <c r="T83" s="296"/>
      <c r="U83" s="294"/>
      <c r="V83" s="295"/>
      <c r="W83" s="295"/>
      <c r="X83" s="295"/>
      <c r="Y83" s="295"/>
      <c r="Z83" s="295"/>
      <c r="AA83" s="294"/>
      <c r="AB83" s="295"/>
      <c r="AC83" s="295"/>
      <c r="AD83" s="296"/>
      <c r="AE83" s="294"/>
      <c r="AF83" s="295"/>
      <c r="AG83" s="295"/>
      <c r="AH83" s="296"/>
      <c r="AI83" s="110"/>
      <c r="AJ83" s="110"/>
      <c r="AK83" s="110"/>
      <c r="AL83" s="110"/>
      <c r="AM83" s="110"/>
      <c r="AN83" s="110"/>
      <c r="AO83" s="110"/>
      <c r="AP83" s="110"/>
      <c r="AQ83" s="110"/>
      <c r="AR83" s="110"/>
      <c r="AS83" s="110"/>
      <c r="AT83" s="110"/>
      <c r="AU83" s="110"/>
      <c r="AV83" s="110"/>
      <c r="AW83" s="110"/>
      <c r="AX83" s="110"/>
      <c r="AY83" s="110"/>
      <c r="AZ83" s="110"/>
      <c r="BA83" s="110"/>
      <c r="BB83" s="110"/>
      <c r="BC83" s="110"/>
      <c r="BD83" s="110"/>
      <c r="BE83" s="110"/>
      <c r="BF83" s="110"/>
      <c r="BG83" s="110"/>
      <c r="BH83" s="110"/>
      <c r="BI83" s="110"/>
      <c r="BJ83" s="110"/>
      <c r="BK83" s="110"/>
      <c r="BL83" s="110"/>
      <c r="BM83" s="110"/>
      <c r="BN83" s="110"/>
      <c r="BO83" s="110"/>
      <c r="BP83" s="110"/>
      <c r="BQ83" s="110"/>
      <c r="BR83" s="110"/>
      <c r="BS83" s="110"/>
      <c r="BT83" s="110"/>
      <c r="BU83" s="110"/>
      <c r="BV83" s="110"/>
      <c r="BW83" s="110"/>
      <c r="BX83" s="110"/>
      <c r="BY83" s="110"/>
      <c r="BZ83" s="110"/>
      <c r="CA83" s="110"/>
      <c r="CB83" s="110"/>
      <c r="CC83" s="110"/>
      <c r="CD83" s="110"/>
      <c r="CE83" s="110"/>
      <c r="CF83" s="110"/>
      <c r="CG83" s="110"/>
      <c r="CH83" s="110"/>
      <c r="CI83" s="110"/>
      <c r="CJ83" s="110"/>
      <c r="CK83" s="110"/>
      <c r="CL83" s="110"/>
      <c r="CM83" s="110"/>
      <c r="CN83" s="110"/>
      <c r="CO83" s="110"/>
      <c r="CP83" s="110"/>
      <c r="CQ83" s="110"/>
      <c r="CR83" s="110"/>
      <c r="CS83" s="110"/>
      <c r="CT83" s="110"/>
      <c r="CU83" s="110"/>
      <c r="CV83" s="110"/>
      <c r="CW83" s="110"/>
      <c r="CX83" s="110"/>
    </row>
    <row r="84" spans="7:102" ht="14.25" customHeight="1" x14ac:dyDescent="0.25">
      <c r="G84" s="187"/>
      <c r="H84" s="188"/>
      <c r="I84" s="188"/>
      <c r="J84" s="188"/>
      <c r="K84" s="188"/>
      <c r="L84" s="188"/>
      <c r="M84" s="187"/>
      <c r="N84" s="188"/>
      <c r="O84" s="188"/>
      <c r="P84" s="188"/>
      <c r="Q84" s="187"/>
      <c r="R84" s="188"/>
      <c r="S84" s="188"/>
      <c r="T84" s="191"/>
      <c r="U84" s="187"/>
      <c r="V84" s="188"/>
      <c r="W84" s="188"/>
      <c r="X84" s="188"/>
      <c r="Y84" s="188"/>
      <c r="Z84" s="188"/>
      <c r="AA84" s="187"/>
      <c r="AB84" s="188"/>
      <c r="AC84" s="188"/>
      <c r="AD84" s="191"/>
      <c r="AE84" s="187"/>
      <c r="AF84" s="188"/>
      <c r="AG84" s="188"/>
      <c r="AH84" s="191"/>
      <c r="AI84" s="110"/>
      <c r="AJ84" s="110"/>
      <c r="AK84" s="110"/>
      <c r="AL84" s="110"/>
      <c r="AM84" s="110"/>
      <c r="AN84" s="110"/>
      <c r="AO84" s="110"/>
      <c r="AP84" s="110"/>
      <c r="AQ84" s="110"/>
      <c r="AR84" s="110"/>
      <c r="AS84" s="110"/>
      <c r="AT84" s="110"/>
      <c r="AU84" s="110"/>
      <c r="AV84" s="110"/>
      <c r="AW84" s="110"/>
      <c r="AX84" s="110"/>
      <c r="AY84" s="110"/>
      <c r="AZ84" s="110"/>
      <c r="BA84" s="110"/>
      <c r="BB84" s="110"/>
      <c r="BC84" s="110"/>
      <c r="BD84" s="110"/>
      <c r="BE84" s="110"/>
      <c r="BF84" s="110"/>
      <c r="BG84" s="110"/>
      <c r="BH84" s="110"/>
      <c r="BI84" s="110"/>
      <c r="BJ84" s="110"/>
      <c r="BK84" s="110"/>
      <c r="BL84" s="110"/>
      <c r="BM84" s="110"/>
      <c r="BN84" s="110"/>
      <c r="BO84" s="110"/>
      <c r="BP84" s="110"/>
      <c r="BQ84" s="110"/>
      <c r="BR84" s="110"/>
      <c r="BS84" s="110"/>
      <c r="BT84" s="110"/>
      <c r="BU84" s="110"/>
      <c r="BV84" s="110"/>
      <c r="BW84" s="110"/>
      <c r="BX84" s="110"/>
      <c r="BY84" s="110"/>
      <c r="BZ84" s="110"/>
      <c r="CA84" s="110"/>
      <c r="CB84" s="110"/>
      <c r="CC84" s="110"/>
      <c r="CD84" s="110"/>
      <c r="CE84" s="110"/>
      <c r="CF84" s="110"/>
      <c r="CG84" s="110"/>
      <c r="CH84" s="110"/>
      <c r="CI84" s="110"/>
      <c r="CJ84" s="110"/>
      <c r="CK84" s="110"/>
      <c r="CL84" s="110"/>
      <c r="CM84" s="110"/>
      <c r="CN84" s="110"/>
      <c r="CO84" s="110"/>
      <c r="CP84" s="110"/>
      <c r="CQ84" s="110"/>
      <c r="CR84" s="110"/>
      <c r="CS84" s="110"/>
      <c r="CT84" s="110"/>
      <c r="CU84" s="110"/>
      <c r="CV84" s="110"/>
      <c r="CW84" s="110"/>
      <c r="CX84" s="110"/>
    </row>
    <row r="85" spans="7:102" ht="14.25" customHeight="1" x14ac:dyDescent="0.25">
      <c r="G85" s="110"/>
      <c r="H85" s="110"/>
      <c r="I85" s="110"/>
      <c r="J85" s="110"/>
      <c r="K85" s="110"/>
      <c r="L85" s="110"/>
      <c r="M85" s="110"/>
      <c r="N85" s="110"/>
      <c r="O85" s="110"/>
      <c r="P85" s="110"/>
      <c r="Q85" s="110"/>
      <c r="R85" s="110"/>
      <c r="S85" s="110"/>
      <c r="T85" s="110"/>
      <c r="U85" s="110"/>
      <c r="V85" s="110"/>
      <c r="W85" s="110"/>
      <c r="X85" s="110"/>
      <c r="Y85" s="110"/>
      <c r="Z85" s="110"/>
      <c r="AA85" s="110"/>
      <c r="AB85" s="110"/>
      <c r="AC85" s="110"/>
      <c r="AD85" s="110"/>
      <c r="AE85" s="110"/>
      <c r="AF85" s="110"/>
      <c r="AG85" s="110"/>
      <c r="AH85" s="110"/>
      <c r="AI85" s="110"/>
      <c r="AJ85" s="110"/>
      <c r="AK85" s="110"/>
      <c r="AL85" s="110"/>
      <c r="AM85" s="110"/>
      <c r="AN85" s="110"/>
      <c r="AO85" s="110"/>
      <c r="AP85" s="110"/>
      <c r="AQ85" s="110"/>
      <c r="AR85" s="110"/>
      <c r="AS85" s="110"/>
      <c r="AT85" s="110"/>
      <c r="AU85" s="110"/>
      <c r="AV85" s="110"/>
      <c r="AW85" s="110"/>
      <c r="AX85" s="110"/>
      <c r="AY85" s="110"/>
      <c r="AZ85" s="110"/>
      <c r="BA85" s="110"/>
      <c r="BB85" s="110"/>
      <c r="BC85" s="110"/>
      <c r="BD85" s="110"/>
      <c r="BE85" s="110"/>
      <c r="BF85" s="110"/>
      <c r="BG85" s="110"/>
      <c r="BH85" s="110"/>
      <c r="BI85" s="110"/>
      <c r="BJ85" s="110"/>
      <c r="BK85" s="110"/>
      <c r="BL85" s="110"/>
      <c r="BM85" s="110"/>
      <c r="BN85" s="110"/>
      <c r="BO85" s="110"/>
      <c r="BP85" s="110"/>
      <c r="BQ85" s="110"/>
      <c r="BR85" s="110"/>
      <c r="BS85" s="110"/>
      <c r="BT85" s="110"/>
      <c r="BU85" s="110"/>
      <c r="BV85" s="110"/>
      <c r="BW85" s="110"/>
      <c r="BX85" s="110"/>
      <c r="BY85" s="110"/>
      <c r="BZ85" s="110"/>
      <c r="CA85" s="110"/>
      <c r="CB85" s="110"/>
      <c r="CC85" s="110"/>
      <c r="CD85" s="110"/>
      <c r="CE85" s="110"/>
      <c r="CF85" s="110"/>
      <c r="CG85" s="110"/>
      <c r="CH85" s="110"/>
      <c r="CI85" s="110"/>
      <c r="CJ85" s="110"/>
      <c r="CK85" s="110"/>
      <c r="CL85" s="110"/>
      <c r="CM85" s="110"/>
      <c r="CN85" s="110"/>
      <c r="CO85" s="110"/>
      <c r="CP85" s="110"/>
      <c r="CQ85" s="110"/>
      <c r="CR85" s="110"/>
      <c r="CS85" s="110"/>
      <c r="CT85" s="110"/>
      <c r="CU85" s="110"/>
      <c r="CV85" s="110"/>
      <c r="CW85" s="110"/>
      <c r="CX85" s="110"/>
    </row>
    <row r="86" spans="7:102" ht="14.25" customHeight="1" x14ac:dyDescent="0.25">
      <c r="G86" s="110"/>
      <c r="H86" s="110"/>
      <c r="I86" s="110"/>
      <c r="J86" s="110"/>
      <c r="K86" s="110"/>
      <c r="L86" s="110"/>
      <c r="M86" s="110"/>
      <c r="N86" s="110"/>
      <c r="O86" s="110"/>
      <c r="P86" s="110"/>
      <c r="Q86" s="110"/>
      <c r="R86" s="110"/>
      <c r="S86" s="110"/>
      <c r="T86" s="110"/>
      <c r="U86" s="110"/>
      <c r="V86" s="110"/>
      <c r="W86" s="110"/>
      <c r="X86" s="110"/>
      <c r="Y86" s="110"/>
      <c r="Z86" s="110"/>
      <c r="AA86" s="110"/>
      <c r="AB86" s="110"/>
      <c r="AC86" s="110"/>
      <c r="AD86" t="s">
        <v>1765</v>
      </c>
      <c r="AG86" t="str">
        <f>'B-2'!S17</f>
        <v>B-2-1</v>
      </c>
      <c r="AI86" s="110"/>
      <c r="AJ86" s="110"/>
      <c r="AK86" s="110"/>
      <c r="AL86" s="110"/>
      <c r="AM86" s="110"/>
      <c r="AN86" s="110"/>
      <c r="AO86" s="110"/>
      <c r="AP86" s="110"/>
      <c r="AQ86" s="110"/>
      <c r="AR86" s="110"/>
      <c r="AS86" s="110"/>
      <c r="AT86" s="110"/>
      <c r="AU86" s="110"/>
      <c r="AV86" s="110"/>
      <c r="AW86" s="110"/>
      <c r="AX86" s="110"/>
      <c r="AY86" s="110"/>
      <c r="AZ86" s="110"/>
      <c r="BA86" s="110"/>
      <c r="BB86" s="110"/>
      <c r="BC86" s="110"/>
      <c r="BD86" s="110"/>
      <c r="BE86" s="110"/>
      <c r="BF86" s="110"/>
      <c r="BG86" s="110"/>
      <c r="BH86" s="110"/>
      <c r="BI86" s="110"/>
      <c r="BJ86" s="110"/>
      <c r="BK86" s="110"/>
      <c r="BL86" s="110"/>
      <c r="BM86" s="110"/>
      <c r="BN86" s="110"/>
      <c r="BO86" s="110"/>
      <c r="BP86" s="110"/>
      <c r="BQ86" s="110"/>
      <c r="BR86" s="110"/>
      <c r="BS86" s="110"/>
      <c r="BT86" s="110"/>
      <c r="BU86" s="110"/>
      <c r="BV86" s="110"/>
      <c r="BW86" s="110"/>
      <c r="BX86" s="110"/>
      <c r="BY86" s="110"/>
      <c r="BZ86" s="110"/>
      <c r="CA86" s="110"/>
      <c r="CB86" s="110"/>
      <c r="CC86" s="110"/>
      <c r="CD86" s="110"/>
      <c r="CE86" s="110"/>
      <c r="CF86" s="110"/>
      <c r="CG86" s="110"/>
      <c r="CH86" s="110"/>
      <c r="CI86" s="110"/>
      <c r="CJ86" s="110"/>
      <c r="CK86" s="110"/>
      <c r="CL86" s="110"/>
      <c r="CM86" s="110"/>
      <c r="CN86" s="110"/>
      <c r="CO86" s="110"/>
      <c r="CP86" s="110"/>
      <c r="CQ86" s="110"/>
      <c r="CR86" s="110"/>
      <c r="CS86" s="110"/>
      <c r="CT86" s="110"/>
      <c r="CU86" s="110"/>
      <c r="CV86" s="110"/>
      <c r="CW86" s="110"/>
      <c r="CX86" s="110"/>
    </row>
  </sheetData>
  <mergeCells count="266">
    <mergeCell ref="CT35:CX35"/>
    <mergeCell ref="BA32:BE32"/>
    <mergeCell ref="BK19:BO19"/>
    <mergeCell ref="AQ18:AU18"/>
    <mergeCell ref="M26:T27"/>
    <mergeCell ref="BF32:BJ32"/>
    <mergeCell ref="I42:V42"/>
    <mergeCell ref="BK35:BO35"/>
    <mergeCell ref="BF35:BJ35"/>
    <mergeCell ref="CO16:CS16"/>
    <mergeCell ref="CE35:CI35"/>
    <mergeCell ref="CJ30:CN30"/>
    <mergeCell ref="CO26:CS26"/>
    <mergeCell ref="CT28:CX28"/>
    <mergeCell ref="CJ24:CN24"/>
    <mergeCell ref="CE28:CI28"/>
    <mergeCell ref="CO19:CS19"/>
    <mergeCell ref="CT19:CX19"/>
    <mergeCell ref="CT30:CX30"/>
    <mergeCell ref="CT32:CX32"/>
    <mergeCell ref="CT14:CX16"/>
    <mergeCell ref="CT24:CX24"/>
    <mergeCell ref="CT26:CX26"/>
    <mergeCell ref="CO32:CS32"/>
    <mergeCell ref="CO20:CS20"/>
    <mergeCell ref="CT18:CX18"/>
    <mergeCell ref="CO35:CS35"/>
    <mergeCell ref="CO17:CS17"/>
    <mergeCell ref="CT22:CX22"/>
    <mergeCell ref="CT20:CX20"/>
    <mergeCell ref="CT17:CX17"/>
    <mergeCell ref="CE22:CI22"/>
    <mergeCell ref="CJ35:CN35"/>
    <mergeCell ref="I53:AB53"/>
    <mergeCell ref="G71:L71"/>
    <mergeCell ref="G70:T70"/>
    <mergeCell ref="AG35:AK35"/>
    <mergeCell ref="CJ18:CN18"/>
    <mergeCell ref="AE71:AH71"/>
    <mergeCell ref="X42:AB42"/>
    <mergeCell ref="CE20:CI20"/>
    <mergeCell ref="BZ19:CD19"/>
    <mergeCell ref="W32:AA32"/>
    <mergeCell ref="AB27:AF27"/>
    <mergeCell ref="BU24:BY24"/>
    <mergeCell ref="U20:V20"/>
    <mergeCell ref="BP19:BT19"/>
    <mergeCell ref="BA24:BE24"/>
    <mergeCell ref="CJ28:CN28"/>
    <mergeCell ref="U22:V22"/>
    <mergeCell ref="BU35:BY35"/>
    <mergeCell ref="AA71:AD71"/>
    <mergeCell ref="M30:T31"/>
    <mergeCell ref="BK32:BO32"/>
    <mergeCell ref="H34:K34"/>
    <mergeCell ref="BP28:BT28"/>
    <mergeCell ref="AL32:AP32"/>
    <mergeCell ref="BZ16:CD16"/>
    <mergeCell ref="BP26:BT26"/>
    <mergeCell ref="BK30:BO30"/>
    <mergeCell ref="AQ20:AU20"/>
    <mergeCell ref="AG22:AK22"/>
    <mergeCell ref="AL16:AP16"/>
    <mergeCell ref="B12:E12"/>
    <mergeCell ref="BP35:BT35"/>
    <mergeCell ref="I43:V43"/>
    <mergeCell ref="B21:E21"/>
    <mergeCell ref="AV19:AZ19"/>
    <mergeCell ref="BP20:BT20"/>
    <mergeCell ref="BK24:BO24"/>
    <mergeCell ref="AV28:AZ28"/>
    <mergeCell ref="BA28:BE28"/>
    <mergeCell ref="W22:AA22"/>
    <mergeCell ref="B18:E18"/>
    <mergeCell ref="B27:E27"/>
    <mergeCell ref="B17:E17"/>
    <mergeCell ref="AG30:AK30"/>
    <mergeCell ref="B19:E19"/>
    <mergeCell ref="B22:E22"/>
    <mergeCell ref="H26:K27"/>
    <mergeCell ref="AV16:AZ16"/>
    <mergeCell ref="BA16:BE16"/>
    <mergeCell ref="BK16:BO16"/>
    <mergeCell ref="BP24:BT24"/>
    <mergeCell ref="BP17:BT17"/>
    <mergeCell ref="BF17:BJ17"/>
    <mergeCell ref="CO18:CS18"/>
    <mergeCell ref="B26:E26"/>
    <mergeCell ref="W30:AA30"/>
    <mergeCell ref="BA22:BE22"/>
    <mergeCell ref="W20:AA20"/>
    <mergeCell ref="B16:E16"/>
    <mergeCell ref="AB16:AF16"/>
    <mergeCell ref="B25:E25"/>
    <mergeCell ref="BA19:BE19"/>
    <mergeCell ref="AQ26:AU26"/>
    <mergeCell ref="BP18:BT18"/>
    <mergeCell ref="M18:T19"/>
    <mergeCell ref="CE30:CI30"/>
    <mergeCell ref="CJ26:CN26"/>
    <mergeCell ref="AL18:AP18"/>
    <mergeCell ref="BZ20:CD20"/>
    <mergeCell ref="AQ22:AU22"/>
    <mergeCell ref="AL26:AP26"/>
    <mergeCell ref="BU17:BY17"/>
    <mergeCell ref="B6:E6"/>
    <mergeCell ref="BZ17:CD17"/>
    <mergeCell ref="BF22:BJ22"/>
    <mergeCell ref="AB20:AF20"/>
    <mergeCell ref="B15:E15"/>
    <mergeCell ref="AL30:AP30"/>
    <mergeCell ref="B8:E8"/>
    <mergeCell ref="AB15:CS15"/>
    <mergeCell ref="CJ32:CN32"/>
    <mergeCell ref="B30:E30"/>
    <mergeCell ref="B20:E20"/>
    <mergeCell ref="W24:AA24"/>
    <mergeCell ref="W17:AA17"/>
    <mergeCell ref="BA30:BE30"/>
    <mergeCell ref="AL24:AP24"/>
    <mergeCell ref="G7:AK7"/>
    <mergeCell ref="CO22:CS22"/>
    <mergeCell ref="AB19:AF19"/>
    <mergeCell ref="CJ17:CN17"/>
    <mergeCell ref="AG24:AK24"/>
    <mergeCell ref="H20:K21"/>
    <mergeCell ref="AL19:AP19"/>
    <mergeCell ref="BF16:BJ16"/>
    <mergeCell ref="CE26:CI26"/>
    <mergeCell ref="H14:T16"/>
    <mergeCell ref="BF20:BJ20"/>
    <mergeCell ref="BU32:BY32"/>
    <mergeCell ref="CE32:CI32"/>
    <mergeCell ref="U24:V24"/>
    <mergeCell ref="BU30:BY30"/>
    <mergeCell ref="BU16:BY16"/>
    <mergeCell ref="BP16:BT16"/>
    <mergeCell ref="AL17:AP17"/>
    <mergeCell ref="BZ26:CD26"/>
    <mergeCell ref="AV30:AZ30"/>
    <mergeCell ref="BF30:BJ30"/>
    <mergeCell ref="AL20:AP20"/>
    <mergeCell ref="BU26:BY26"/>
    <mergeCell ref="AV20:AZ20"/>
    <mergeCell ref="AL22:AP22"/>
    <mergeCell ref="AV18:AZ18"/>
    <mergeCell ref="BF18:BJ18"/>
    <mergeCell ref="BK26:BO26"/>
    <mergeCell ref="AG26:AK26"/>
    <mergeCell ref="U18:V18"/>
    <mergeCell ref="AV24:AZ24"/>
    <mergeCell ref="AG20:AK20"/>
    <mergeCell ref="U14:V16"/>
    <mergeCell ref="B4:E4"/>
    <mergeCell ref="U70:AH70"/>
    <mergeCell ref="AV17:AZ17"/>
    <mergeCell ref="H48:AK51"/>
    <mergeCell ref="U71:Z71"/>
    <mergeCell ref="CO28:CS28"/>
    <mergeCell ref="AB22:AF22"/>
    <mergeCell ref="CE24:CI24"/>
    <mergeCell ref="CJ19:CN19"/>
    <mergeCell ref="AG32:AK32"/>
    <mergeCell ref="CO24:CS24"/>
    <mergeCell ref="AL28:AP28"/>
    <mergeCell ref="BK18:BO18"/>
    <mergeCell ref="AB21:AF21"/>
    <mergeCell ref="CO30:CS30"/>
    <mergeCell ref="AG16:AK16"/>
    <mergeCell ref="BZ30:CD30"/>
    <mergeCell ref="B34:E34"/>
    <mergeCell ref="CJ16:CN16"/>
    <mergeCell ref="B28:E28"/>
    <mergeCell ref="U26:V26"/>
    <mergeCell ref="AV32:AZ32"/>
    <mergeCell ref="AB28:AF28"/>
    <mergeCell ref="U19:V19"/>
    <mergeCell ref="X45:AB45"/>
    <mergeCell ref="W18:AA18"/>
    <mergeCell ref="M20:T21"/>
    <mergeCell ref="M22:T23"/>
    <mergeCell ref="BK20:BO20"/>
    <mergeCell ref="BK28:BO28"/>
    <mergeCell ref="AQ32:AU32"/>
    <mergeCell ref="AV22:AZ22"/>
    <mergeCell ref="BF19:BJ19"/>
    <mergeCell ref="BF28:BJ28"/>
    <mergeCell ref="M32:T33"/>
    <mergeCell ref="W26:AA26"/>
    <mergeCell ref="BA18:BE18"/>
    <mergeCell ref="BA35:BE35"/>
    <mergeCell ref="BK22:BO22"/>
    <mergeCell ref="BF26:BJ26"/>
    <mergeCell ref="AQ30:AU30"/>
    <mergeCell ref="W19:AA19"/>
    <mergeCell ref="AQ28:AU28"/>
    <mergeCell ref="BA20:BE20"/>
    <mergeCell ref="H39:AK40"/>
    <mergeCell ref="I44:V44"/>
    <mergeCell ref="M71:P71"/>
    <mergeCell ref="H38:AK38"/>
    <mergeCell ref="X44:AB44"/>
    <mergeCell ref="Q71:T71"/>
    <mergeCell ref="BU19:BY19"/>
    <mergeCell ref="H32:K33"/>
    <mergeCell ref="AG19:AK19"/>
    <mergeCell ref="AG28:AK28"/>
    <mergeCell ref="H24:K25"/>
    <mergeCell ref="AQ19:AU19"/>
    <mergeCell ref="H22:K23"/>
    <mergeCell ref="BF24:BJ24"/>
    <mergeCell ref="AB35:AF35"/>
    <mergeCell ref="AV35:AZ35"/>
    <mergeCell ref="W35:AA35"/>
    <mergeCell ref="AL35:AP35"/>
    <mergeCell ref="AB30:AF30"/>
    <mergeCell ref="AB24:AF24"/>
    <mergeCell ref="M28:T29"/>
    <mergeCell ref="H30:K31"/>
    <mergeCell ref="AQ35:AU35"/>
    <mergeCell ref="BP32:BT32"/>
    <mergeCell ref="AB32:AF32"/>
    <mergeCell ref="AV26:AZ26"/>
    <mergeCell ref="B10:E10"/>
    <mergeCell ref="W28:AA28"/>
    <mergeCell ref="AB18:AF18"/>
    <mergeCell ref="H28:K29"/>
    <mergeCell ref="AG18:AK18"/>
    <mergeCell ref="BA26:BE26"/>
    <mergeCell ref="G9:Z11"/>
    <mergeCell ref="G14:G16"/>
    <mergeCell ref="M24:T25"/>
    <mergeCell ref="AB26:AF26"/>
    <mergeCell ref="W15:AA16"/>
    <mergeCell ref="B14:E14"/>
    <mergeCell ref="B23:E23"/>
    <mergeCell ref="B13:E13"/>
    <mergeCell ref="W14:CS14"/>
    <mergeCell ref="CE16:CI16"/>
    <mergeCell ref="B24:E24"/>
    <mergeCell ref="BP22:BT22"/>
    <mergeCell ref="BU18:BY18"/>
    <mergeCell ref="AQ16:AU16"/>
    <mergeCell ref="BZ28:CD28"/>
    <mergeCell ref="CE18:CI18"/>
    <mergeCell ref="AG17:AK17"/>
    <mergeCell ref="AQ17:AU17"/>
    <mergeCell ref="B32:E32"/>
    <mergeCell ref="BA17:BE17"/>
    <mergeCell ref="BZ35:CD35"/>
    <mergeCell ref="BZ22:CD22"/>
    <mergeCell ref="CJ20:CN20"/>
    <mergeCell ref="CE17:CI17"/>
    <mergeCell ref="CE19:CI19"/>
    <mergeCell ref="BZ24:CD24"/>
    <mergeCell ref="BU28:BY28"/>
    <mergeCell ref="BZ18:CD18"/>
    <mergeCell ref="BU22:BY22"/>
    <mergeCell ref="H18:K19"/>
    <mergeCell ref="BZ32:CD32"/>
    <mergeCell ref="BU20:BY20"/>
    <mergeCell ref="AQ24:AU24"/>
    <mergeCell ref="BP30:BT30"/>
    <mergeCell ref="CJ22:CN22"/>
    <mergeCell ref="AB17:AF17"/>
    <mergeCell ref="BK17:BO17"/>
  </mergeCells>
  <dataValidations count="2">
    <dataValidation type="list" allowBlank="1" showInputMessage="1" showErrorMessage="1" sqref="I43:V43" xr:uid="{7B0D4434-F8D2-47DC-9AFC-ABE348F90E56}">
      <formula1>$A$17:$A$25</formula1>
    </dataValidation>
    <dataValidation type="list" allowBlank="1" showInputMessage="1" showErrorMessage="1" sqref="H48:AK51" xr:uid="{F786BF4D-6D53-47B6-B6F9-241F83F7A796}">
      <formula1>_xlfn.ANCHORARRAY($A$16)</formula1>
    </dataValidation>
  </dataValidations>
  <hyperlinks>
    <hyperlink ref="B4" location="PANDUAN!A1" display="PANDUAN" xr:uid="{00000000-0004-0000-1D00-000000000000}"/>
    <hyperlink ref="B6" location="'EWS DIRECTORY'!A1" display="EWS DIRECTORY" xr:uid="{00000000-0004-0000-1D00-000001000000}"/>
    <hyperlink ref="B8" location="'DATA PEMICU'!A1" display="DATA PEMICU" xr:uid="{00000000-0004-0000-1D00-000002000000}"/>
    <hyperlink ref="B10" location="'DATA PENGUJI'!A1" display="DATA PENGUJI" xr:uid="{00000000-0004-0000-1D00-000003000000}"/>
    <hyperlink ref="B12" location="'MAIN LEVEL'!A1" display="MAIN LEVEL" xr:uid="{00000000-0004-0000-1D00-000004000000}"/>
  </hyperlinks>
  <pageMargins left="0.70866141732283472" right="0.31496062992125978" top="0.55118110236220474" bottom="0.55118110236220474" header="0" footer="0"/>
  <pageSetup paperSize="9" scale="77" orientation="portrait"/>
  <extLst>
    <ext xmlns:x14="http://schemas.microsoft.com/office/spreadsheetml/2009/9/main" uri="{CCE6A557-97BC-4b89-ADB6-D9C93CAAB3DF}">
      <x14:dataValidations xmlns:xm="http://schemas.microsoft.com/office/excel/2006/main" count="2">
        <x14:dataValidation type="list" allowBlank="1" showInputMessage="1" showErrorMessage="1" xr:uid="{E275521A-73CE-4CBA-A0A5-8C09C40574A8}">
          <x14:formula1>
            <xm:f>MASTER!$Q$2:$Q$7</xm:f>
          </x14:formula1>
          <xm:sqref>I53:AB53</xm:sqref>
        </x14:dataValidation>
        <x14:dataValidation type="list" allowBlank="1" showInputMessage="1" showErrorMessage="1" xr:uid="{3276D8B9-EC12-46DB-A4A6-D50EB067A1E3}">
          <x14:formula1>
            <xm:f>MASTER!$Q$2:$Q$6</xm:f>
          </x14:formula1>
          <xm:sqref>I58:AB58</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6">
    <tabColor theme="4" tint="-0.249977111117893"/>
  </sheetPr>
  <dimension ref="A1:AX62"/>
  <sheetViews>
    <sheetView topLeftCell="B1" zoomScaleNormal="100" workbookViewId="0">
      <selection activeCell="AQ18" sqref="AQ18:AU18"/>
    </sheetView>
  </sheetViews>
  <sheetFormatPr defaultColWidth="14.44140625" defaultRowHeight="15" customHeight="1" x14ac:dyDescent="0.25"/>
  <cols>
    <col min="1" max="1" width="3" style="401" hidden="1" customWidth="1"/>
    <col min="2" max="5" width="3.88671875" style="433" customWidth="1"/>
    <col min="6" max="6" width="3.88671875" style="110" customWidth="1"/>
    <col min="7" max="50" width="3.6640625" style="443" customWidth="1"/>
    <col min="51" max="51" width="14.44140625" style="443" customWidth="1"/>
    <col min="52" max="16384" width="14.44140625" style="443"/>
  </cols>
  <sheetData>
    <row r="1" spans="2:46" ht="14.25" customHeight="1" x14ac:dyDescent="0.25">
      <c r="G1" s="223"/>
      <c r="H1" s="223"/>
      <c r="I1" s="223"/>
      <c r="J1" s="223"/>
      <c r="K1" s="223"/>
      <c r="L1" s="223"/>
      <c r="M1" s="223"/>
      <c r="N1" s="223"/>
      <c r="O1" s="223"/>
      <c r="P1" s="223"/>
      <c r="Q1" s="223"/>
      <c r="R1" s="223"/>
      <c r="S1" s="223"/>
      <c r="T1" s="223"/>
      <c r="U1" s="223"/>
      <c r="V1" s="223"/>
      <c r="W1" s="223"/>
      <c r="X1" s="223"/>
    </row>
    <row r="2" spans="2:46" ht="14.25" customHeight="1" x14ac:dyDescent="0.25">
      <c r="G2" s="55" t="s">
        <v>1674</v>
      </c>
      <c r="H2" s="55"/>
      <c r="I2" s="55"/>
      <c r="J2" s="55"/>
      <c r="K2" s="55"/>
      <c r="L2" s="55"/>
      <c r="M2" s="55"/>
      <c r="N2" s="55"/>
    </row>
    <row r="3" spans="2:46" ht="14.25" customHeight="1" x14ac:dyDescent="0.25">
      <c r="B3" s="400"/>
      <c r="C3" s="400"/>
      <c r="D3" s="400"/>
      <c r="E3" s="400"/>
      <c r="G3" s="55"/>
      <c r="H3" s="55"/>
      <c r="I3" s="55"/>
      <c r="J3" s="55"/>
      <c r="K3" s="55"/>
      <c r="L3" s="55"/>
      <c r="M3" s="55"/>
      <c r="N3" s="55"/>
    </row>
    <row r="4" spans="2:46" ht="14.25" customHeight="1" x14ac:dyDescent="0.25">
      <c r="B4" s="924" t="s">
        <v>79</v>
      </c>
      <c r="C4" s="932"/>
      <c r="D4" s="932"/>
      <c r="E4" s="932"/>
      <c r="G4" s="55"/>
      <c r="H4" s="55"/>
      <c r="I4" s="55"/>
      <c r="J4" s="55"/>
      <c r="K4" s="55"/>
      <c r="L4" s="55"/>
      <c r="M4" s="55"/>
      <c r="N4" s="55"/>
    </row>
    <row r="5" spans="2:46" ht="14.25" customHeight="1" x14ac:dyDescent="0.25">
      <c r="B5" s="400"/>
      <c r="C5" s="400"/>
      <c r="D5" s="400"/>
      <c r="E5" s="400"/>
      <c r="G5" s="55"/>
      <c r="H5" s="55"/>
      <c r="I5" s="55"/>
      <c r="J5" s="55"/>
      <c r="K5" s="55"/>
      <c r="L5" s="55"/>
      <c r="M5" s="55"/>
      <c r="N5" s="55"/>
    </row>
    <row r="6" spans="2:46" ht="14.25" customHeight="1" x14ac:dyDescent="0.25">
      <c r="B6" s="924" t="s">
        <v>87</v>
      </c>
      <c r="C6" s="932"/>
      <c r="D6" s="932"/>
      <c r="E6" s="932"/>
      <c r="G6" s="55"/>
      <c r="H6" s="55"/>
      <c r="I6" s="55"/>
      <c r="J6" s="55"/>
      <c r="K6" s="55"/>
      <c r="L6" s="55"/>
      <c r="M6" s="55"/>
      <c r="N6" s="55"/>
    </row>
    <row r="7" spans="2:46" ht="15" customHeight="1" x14ac:dyDescent="0.25">
      <c r="B7" s="400"/>
      <c r="C7" s="400"/>
      <c r="D7" s="400"/>
      <c r="E7" s="400"/>
      <c r="G7" s="996" t="s">
        <v>1774</v>
      </c>
      <c r="H7" s="997"/>
      <c r="I7" s="997"/>
      <c r="J7" s="997"/>
      <c r="K7" s="997"/>
      <c r="L7" s="997"/>
      <c r="M7" s="997"/>
      <c r="N7" s="997"/>
      <c r="O7" s="997"/>
      <c r="P7" s="997"/>
      <c r="Q7" s="997"/>
      <c r="R7" s="997"/>
      <c r="S7" s="997"/>
      <c r="T7" s="997"/>
      <c r="U7" s="997"/>
      <c r="V7" s="997"/>
      <c r="W7" s="997"/>
      <c r="X7" s="997"/>
      <c r="Y7" s="997"/>
      <c r="Z7" s="997"/>
      <c r="AA7" s="997"/>
      <c r="AB7" s="997"/>
      <c r="AC7" s="997"/>
      <c r="AD7" s="997"/>
      <c r="AE7" s="997"/>
      <c r="AF7" s="997"/>
      <c r="AG7" s="997"/>
      <c r="AH7" s="997"/>
      <c r="AI7" s="997"/>
      <c r="AJ7" s="997"/>
      <c r="AK7" s="997"/>
      <c r="AL7" s="997"/>
      <c r="AM7" s="997"/>
      <c r="AN7" s="997"/>
      <c r="AO7" s="997"/>
      <c r="AP7" s="997"/>
      <c r="AQ7" s="997"/>
      <c r="AR7" s="997"/>
      <c r="AS7" s="58"/>
    </row>
    <row r="8" spans="2:46" ht="14.25" customHeight="1" x14ac:dyDescent="0.25">
      <c r="B8" s="924" t="s">
        <v>94</v>
      </c>
      <c r="C8" s="932"/>
      <c r="D8" s="932"/>
      <c r="E8" s="932"/>
      <c r="G8" s="55"/>
      <c r="H8" s="55"/>
      <c r="I8" s="55"/>
      <c r="J8" s="55"/>
      <c r="K8" s="55"/>
      <c r="L8" s="55"/>
      <c r="M8" s="55"/>
      <c r="N8" s="55"/>
    </row>
    <row r="9" spans="2:46" ht="14.25" customHeight="1" x14ac:dyDescent="0.25">
      <c r="B9" s="400"/>
      <c r="C9" s="400"/>
      <c r="D9" s="400"/>
      <c r="E9" s="400"/>
      <c r="G9" s="999" t="str">
        <f>"Rincian "&amp;'B-2-1'!H18&amp;" "&amp;'B-2-1'!M18</f>
        <v>Rincian Penjualan Ekspor Berdasarkan Data Internal dan Eksternal yang dimiliki DJP</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924" t="s">
        <v>101</v>
      </c>
      <c r="C10" s="932"/>
      <c r="D10" s="932"/>
      <c r="E10" s="932"/>
      <c r="G10" s="1001"/>
      <c r="H10" s="997"/>
      <c r="I10" s="997"/>
      <c r="J10" s="997"/>
      <c r="K10" s="997"/>
      <c r="L10" s="997"/>
      <c r="M10" s="997"/>
      <c r="N10" s="997"/>
      <c r="O10" s="997"/>
      <c r="P10" s="997"/>
      <c r="Q10" s="997"/>
      <c r="R10" s="997"/>
      <c r="S10" s="997"/>
      <c r="T10" s="997"/>
      <c r="U10" s="997"/>
      <c r="V10" s="997"/>
      <c r="W10" s="997"/>
      <c r="X10" s="997"/>
      <c r="Y10" s="997"/>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924" t="s">
        <v>106</v>
      </c>
      <c r="C12" s="932"/>
      <c r="D12" s="932"/>
      <c r="E12" s="932"/>
      <c r="G12" s="254"/>
      <c r="H12" s="254"/>
      <c r="I12" s="254"/>
      <c r="J12" s="254"/>
      <c r="K12" s="254"/>
      <c r="L12" s="254"/>
      <c r="M12" s="254"/>
      <c r="N12" s="254"/>
    </row>
    <row r="13" spans="2:46" ht="14.25" customHeight="1" x14ac:dyDescent="0.25">
      <c r="B13" s="962" t="str">
        <f>HYPERLINK("#'"&amp;'EWS DIRECTORY'!$J$28&amp;"'!A1",'EWS DIRECTORY'!$J$28)</f>
        <v>B-2</v>
      </c>
      <c r="C13" s="932"/>
      <c r="D13" s="932"/>
      <c r="E13" s="932"/>
      <c r="G13" s="55" t="s">
        <v>1680</v>
      </c>
      <c r="H13" s="55"/>
      <c r="I13" s="254"/>
      <c r="J13" s="254"/>
      <c r="K13" s="254"/>
      <c r="L13" s="254"/>
      <c r="M13" s="254"/>
      <c r="N13" s="254"/>
    </row>
    <row r="14" spans="2:46" ht="14.25" customHeight="1" x14ac:dyDescent="0.25">
      <c r="B14" s="929" t="str">
        <f>HYPERLINK("#'"&amp;'EWS DIRECTORY'!$J$29&amp;"'!A1",'EWS DIRECTORY'!$J$29)</f>
        <v>B-2-1</v>
      </c>
      <c r="C14" s="932"/>
      <c r="D14" s="932"/>
      <c r="E14" s="932"/>
      <c r="G14" s="55"/>
      <c r="H14" s="55"/>
      <c r="I14" s="254"/>
      <c r="J14" s="254"/>
      <c r="K14" s="254"/>
      <c r="L14" s="254"/>
      <c r="M14" s="254"/>
      <c r="N14" s="254"/>
    </row>
    <row r="15" spans="2:46" ht="14.25" customHeight="1" x14ac:dyDescent="0.25">
      <c r="B15" s="927" t="str">
        <f>HYPERLINK("#'"&amp;'EWS DIRECTORY'!$J$30&amp;"'!A1",'EWS DIRECTORY'!$J$30)</f>
        <v>B-2-1-1</v>
      </c>
      <c r="C15" s="932"/>
      <c r="D15" s="932"/>
      <c r="E15" s="932"/>
      <c r="G15" s="55"/>
      <c r="H15" s="55"/>
      <c r="I15" s="254"/>
      <c r="J15" s="254"/>
      <c r="K15" s="254"/>
      <c r="L15" s="254"/>
      <c r="M15" s="254"/>
      <c r="N15" s="254"/>
    </row>
    <row r="16" spans="2:46" ht="14.25" customHeight="1" x14ac:dyDescent="0.25">
      <c r="B16" s="1132" t="str">
        <f>HYPERLINK("#'"&amp;'EWS DIRECTORY'!$J$31&amp;"'!A1",'EWS DIRECTORY'!$J$31)</f>
        <v>B-2-1-2</v>
      </c>
      <c r="C16" s="932"/>
      <c r="D16" s="932"/>
      <c r="E16" s="932"/>
      <c r="G16" s="55"/>
      <c r="H16" s="55"/>
      <c r="I16" s="254"/>
      <c r="J16" s="254"/>
      <c r="K16" s="254"/>
      <c r="L16" s="254"/>
      <c r="M16" s="254"/>
      <c r="N16" s="254"/>
    </row>
    <row r="17" spans="2:50" ht="14.25" customHeight="1" x14ac:dyDescent="0.25">
      <c r="B17" s="1132" t="str">
        <f>HYPERLINK("#'"&amp;'EWS DIRECTORY'!$J$36&amp;"'!A1",'EWS DIRECTORY'!$J$36)</f>
        <v>B-2-1-3</v>
      </c>
      <c r="C17" s="932"/>
      <c r="D17" s="932"/>
      <c r="E17" s="932"/>
      <c r="G17" s="55" t="s">
        <v>1681</v>
      </c>
      <c r="H17" s="55"/>
      <c r="I17" s="55"/>
      <c r="J17" s="254"/>
      <c r="K17" s="254"/>
      <c r="L17" s="254"/>
      <c r="M17" s="254"/>
      <c r="N17" s="254"/>
    </row>
    <row r="18" spans="2:50" ht="14.25" customHeight="1" x14ac:dyDescent="0.25">
      <c r="B18" s="1132" t="str">
        <f>HYPERLINK("#'"&amp;'EWS DIRECTORY'!$J$37&amp;"'!A1",'EWS DIRECTORY'!$J$37)</f>
        <v>B-2-1-4</v>
      </c>
      <c r="C18" s="932"/>
      <c r="D18" s="932"/>
      <c r="E18" s="932"/>
      <c r="G18" s="55" t="s">
        <v>1744</v>
      </c>
      <c r="H18" s="55"/>
      <c r="I18" s="55" t="s">
        <v>1744</v>
      </c>
      <c r="J18" s="254"/>
      <c r="K18" s="254"/>
      <c r="L18" s="254"/>
      <c r="M18" s="254"/>
      <c r="N18" s="254"/>
    </row>
    <row r="19" spans="2:50" ht="14.25" customHeight="1" x14ac:dyDescent="0.25">
      <c r="B19" s="1132" t="str">
        <f>HYPERLINK("#'"&amp;'EWS DIRECTORY'!$J$38&amp;"'!A1",'EWS DIRECTORY'!$J$38)</f>
        <v>B-2-1-5</v>
      </c>
      <c r="C19" s="932"/>
      <c r="D19" s="932"/>
      <c r="E19" s="932"/>
    </row>
    <row r="20" spans="2:50" ht="14.25" customHeight="1" x14ac:dyDescent="0.25">
      <c r="B20" s="1132" t="str">
        <f>HYPERLINK("#'"&amp;'EWS DIRECTORY'!$J$39&amp;"'!A1",'EWS DIRECTORY'!$J$39)</f>
        <v>B-2-1-6</v>
      </c>
      <c r="C20" s="932"/>
      <c r="D20" s="932"/>
      <c r="E20" s="932"/>
      <c r="G20" s="55" t="s">
        <v>1791</v>
      </c>
    </row>
    <row r="21" spans="2:50" ht="14.25" customHeight="1" x14ac:dyDescent="0.25">
      <c r="B21" s="1132" t="str">
        <f>HYPERLINK("#'"&amp;'EWS DIRECTORY'!$J$40&amp;"'!A1",'EWS DIRECTORY'!$J$40)</f>
        <v>B-2-1-7</v>
      </c>
      <c r="C21" s="932"/>
      <c r="D21" s="932"/>
      <c r="E21" s="932"/>
      <c r="G21" s="55"/>
    </row>
    <row r="22" spans="2:50" ht="14.25" customHeight="1" x14ac:dyDescent="0.25">
      <c r="B22" s="1132" t="str">
        <f>HYPERLINK("#'"&amp;'EWS DIRECTORY'!$J$41&amp;"'!A1",'EWS DIRECTORY'!$J$41)</f>
        <v>B-2-1-8</v>
      </c>
      <c r="C22" s="932"/>
      <c r="D22" s="932"/>
      <c r="E22" s="932"/>
      <c r="G22" s="55"/>
      <c r="H22" s="990" t="s">
        <v>1445</v>
      </c>
      <c r="I22" s="790"/>
      <c r="J22" s="994" t="s">
        <v>1446</v>
      </c>
      <c r="K22" s="764"/>
      <c r="L22" s="764"/>
      <c r="M22" s="764"/>
      <c r="N22" s="764"/>
      <c r="O22" s="764"/>
      <c r="P22" s="764"/>
      <c r="Q22" s="764"/>
      <c r="R22" s="764"/>
      <c r="S22" s="764"/>
      <c r="T22" s="764"/>
      <c r="U22" s="764"/>
      <c r="V22" s="764"/>
      <c r="W22" s="764"/>
      <c r="X22" s="764"/>
      <c r="Y22" s="764"/>
      <c r="Z22" s="764"/>
      <c r="AA22" s="764"/>
      <c r="AB22" s="764"/>
      <c r="AC22" s="764"/>
      <c r="AD22" s="764"/>
      <c r="AE22" s="764"/>
      <c r="AF22" s="764"/>
      <c r="AG22" s="764"/>
      <c r="AH22" s="764"/>
      <c r="AI22" s="764"/>
      <c r="AJ22" s="764"/>
      <c r="AK22" s="764"/>
      <c r="AL22" s="764"/>
      <c r="AM22" s="764"/>
      <c r="AN22" s="764"/>
      <c r="AO22" s="764"/>
      <c r="AP22" s="764"/>
      <c r="AQ22" s="764"/>
      <c r="AR22" s="764"/>
      <c r="AS22" s="764"/>
      <c r="AT22" s="764"/>
      <c r="AU22" s="764"/>
      <c r="AV22" s="764"/>
      <c r="AW22" s="764"/>
      <c r="AX22" s="765"/>
    </row>
    <row r="23" spans="2:50" ht="14.25" customHeight="1" x14ac:dyDescent="0.25">
      <c r="B23" s="1032"/>
      <c r="C23" s="932"/>
      <c r="D23" s="932"/>
      <c r="E23" s="932"/>
      <c r="G23" s="55"/>
      <c r="H23" s="806"/>
      <c r="I23" s="807"/>
      <c r="J23" s="978" t="s">
        <v>1452</v>
      </c>
      <c r="K23" s="764"/>
      <c r="L23" s="764"/>
      <c r="M23" s="764"/>
      <c r="N23" s="764"/>
      <c r="O23" s="764"/>
      <c r="P23" s="765"/>
      <c r="Q23" s="978" t="s">
        <v>1453</v>
      </c>
      <c r="R23" s="764"/>
      <c r="S23" s="764"/>
      <c r="T23" s="764"/>
      <c r="U23" s="764"/>
      <c r="V23" s="764"/>
      <c r="W23" s="765"/>
      <c r="X23" s="978" t="s">
        <v>1454</v>
      </c>
      <c r="Y23" s="764"/>
      <c r="Z23" s="764"/>
      <c r="AA23" s="764"/>
      <c r="AB23" s="764"/>
      <c r="AC23" s="764"/>
      <c r="AD23" s="765"/>
      <c r="AE23" s="978" t="s">
        <v>1455</v>
      </c>
      <c r="AF23" s="764"/>
      <c r="AG23" s="764"/>
      <c r="AH23" s="764"/>
      <c r="AI23" s="764"/>
      <c r="AJ23" s="764"/>
      <c r="AK23" s="765"/>
      <c r="AL23" s="978" t="s">
        <v>1456</v>
      </c>
      <c r="AM23" s="764"/>
      <c r="AN23" s="764"/>
      <c r="AO23" s="764"/>
      <c r="AP23" s="764"/>
      <c r="AQ23" s="764"/>
      <c r="AR23" s="764"/>
      <c r="AS23" s="765"/>
      <c r="AT23" s="978" t="s">
        <v>1457</v>
      </c>
      <c r="AU23" s="764"/>
      <c r="AV23" s="764"/>
      <c r="AW23" s="764"/>
      <c r="AX23" s="765"/>
    </row>
    <row r="24" spans="2:50" ht="40.5" customHeight="1" x14ac:dyDescent="0.25">
      <c r="B24" s="1032"/>
      <c r="C24" s="932"/>
      <c r="D24" s="932"/>
      <c r="E24" s="932"/>
      <c r="G24" s="55"/>
      <c r="H24" s="991">
        <v>1</v>
      </c>
      <c r="I24" s="765"/>
      <c r="J24" s="984" t="e">
        <f>ID_MS_TH_PJK</f>
        <v>#N/A</v>
      </c>
      <c r="K24" s="764"/>
      <c r="L24" s="764"/>
      <c r="M24" s="764"/>
      <c r="N24" s="764"/>
      <c r="O24" s="764"/>
      <c r="P24" s="765"/>
      <c r="Q24" s="984" t="e">
        <f>NO_BPS</f>
        <v>#N/A</v>
      </c>
      <c r="R24" s="764"/>
      <c r="S24" s="764"/>
      <c r="T24" s="764"/>
      <c r="U24" s="764"/>
      <c r="V24" s="764"/>
      <c r="W24" s="765"/>
      <c r="X24" s="984" t="e">
        <f>PEMBETULAN_KE</f>
        <v>#N/A</v>
      </c>
      <c r="Y24" s="764"/>
      <c r="Z24" s="764"/>
      <c r="AA24" s="764"/>
      <c r="AB24" s="764"/>
      <c r="AC24" s="764"/>
      <c r="AD24" s="765"/>
      <c r="AE24" s="984" t="e">
        <f>TGL_TERIMA</f>
        <v>#N/A</v>
      </c>
      <c r="AF24" s="764"/>
      <c r="AG24" s="764"/>
      <c r="AH24" s="764"/>
      <c r="AI24" s="764"/>
      <c r="AJ24" s="764"/>
      <c r="AK24" s="765"/>
      <c r="AL24" s="984" t="s">
        <v>1441</v>
      </c>
      <c r="AM24" s="764"/>
      <c r="AN24" s="764"/>
      <c r="AO24" s="764"/>
      <c r="AP24" s="764"/>
      <c r="AQ24" s="764"/>
      <c r="AR24" s="764"/>
      <c r="AS24" s="765"/>
      <c r="AT24" s="1135">
        <f>'MAIN LEVEL'!$AB$19</f>
        <v>0</v>
      </c>
      <c r="AU24" s="764"/>
      <c r="AV24" s="764"/>
      <c r="AW24" s="764"/>
      <c r="AX24" s="765"/>
    </row>
    <row r="25" spans="2:50" ht="14.25" customHeight="1" x14ac:dyDescent="0.25">
      <c r="B25" s="1032"/>
      <c r="C25" s="932"/>
      <c r="D25" s="932"/>
      <c r="E25" s="932"/>
      <c r="G25" s="55"/>
      <c r="H25" s="255"/>
      <c r="I25" s="255"/>
      <c r="J25" s="255"/>
      <c r="K25" s="255"/>
      <c r="L25" s="255"/>
      <c r="M25" s="255"/>
      <c r="N25" s="255"/>
      <c r="O25" s="255"/>
      <c r="P25" s="255"/>
      <c r="Q25" s="255"/>
      <c r="R25" s="255"/>
      <c r="AT25" s="536"/>
      <c r="AU25" s="536"/>
      <c r="AV25" s="536"/>
      <c r="AW25" s="536"/>
      <c r="AX25" s="536"/>
    </row>
    <row r="26" spans="2:50" ht="14.25" customHeight="1" x14ac:dyDescent="0.25">
      <c r="B26" s="1032"/>
      <c r="C26" s="932"/>
      <c r="D26" s="932"/>
      <c r="E26" s="932"/>
      <c r="G26" s="55"/>
      <c r="H26" s="255"/>
      <c r="I26" s="255"/>
      <c r="J26" s="255"/>
      <c r="K26" s="255"/>
      <c r="L26" s="255"/>
      <c r="M26" s="255"/>
      <c r="N26" s="255"/>
      <c r="O26" s="255"/>
      <c r="P26" s="255"/>
      <c r="Q26" s="255"/>
      <c r="R26" s="255"/>
      <c r="AT26" s="536"/>
      <c r="AU26" s="536"/>
      <c r="AV26" s="536"/>
      <c r="AW26" s="536"/>
      <c r="AX26" s="536"/>
    </row>
    <row r="27" spans="2:50" ht="14.25" customHeight="1" x14ac:dyDescent="0.25">
      <c r="B27" s="1032"/>
      <c r="C27" s="932"/>
      <c r="D27" s="932"/>
      <c r="E27" s="932"/>
      <c r="G27" s="55"/>
      <c r="H27" s="255"/>
      <c r="I27" s="255"/>
      <c r="J27" s="255"/>
      <c r="K27" s="255"/>
      <c r="L27" s="255"/>
      <c r="M27" s="255"/>
      <c r="N27" s="255"/>
      <c r="O27" s="255"/>
      <c r="P27" s="255"/>
      <c r="Q27" s="255"/>
      <c r="R27" s="255"/>
      <c r="AT27" s="536"/>
      <c r="AU27" s="536"/>
      <c r="AV27" s="536"/>
      <c r="AW27" s="536"/>
      <c r="AX27" s="536"/>
    </row>
    <row r="28" spans="2:50" ht="14.25" customHeight="1" x14ac:dyDescent="0.25">
      <c r="B28" s="1032"/>
      <c r="C28" s="932"/>
      <c r="D28" s="932"/>
      <c r="E28" s="932"/>
      <c r="G28" s="55"/>
      <c r="H28" s="990" t="s">
        <v>1445</v>
      </c>
      <c r="I28" s="790"/>
      <c r="J28" s="990" t="s">
        <v>1478</v>
      </c>
      <c r="K28" s="789"/>
      <c r="L28" s="789"/>
      <c r="M28" s="790"/>
      <c r="N28" s="994" t="s">
        <v>1792</v>
      </c>
      <c r="O28" s="764"/>
      <c r="P28" s="764"/>
      <c r="Q28" s="764"/>
      <c r="R28" s="764"/>
      <c r="S28" s="764"/>
      <c r="T28" s="764"/>
      <c r="U28" s="764"/>
      <c r="V28" s="764"/>
      <c r="W28" s="764"/>
      <c r="X28" s="764"/>
      <c r="Y28" s="764"/>
      <c r="Z28" s="765"/>
      <c r="AA28" s="994" t="s">
        <v>1793</v>
      </c>
      <c r="AB28" s="764"/>
      <c r="AC28" s="764"/>
      <c r="AD28" s="764"/>
      <c r="AE28" s="764"/>
      <c r="AF28" s="764"/>
      <c r="AG28" s="764"/>
      <c r="AH28" s="764"/>
      <c r="AI28" s="764"/>
      <c r="AJ28" s="764"/>
      <c r="AK28" s="764"/>
      <c r="AL28" s="764"/>
      <c r="AM28" s="764"/>
      <c r="AN28" s="764"/>
      <c r="AO28" s="764"/>
      <c r="AP28" s="764"/>
      <c r="AQ28" s="764"/>
      <c r="AR28" s="764"/>
      <c r="AS28" s="765"/>
      <c r="AT28" s="990" t="s">
        <v>1481</v>
      </c>
      <c r="AU28" s="789"/>
      <c r="AV28" s="789"/>
      <c r="AW28" s="789"/>
      <c r="AX28" s="790"/>
    </row>
    <row r="29" spans="2:50" ht="14.25" customHeight="1" x14ac:dyDescent="0.25">
      <c r="G29" s="55"/>
      <c r="H29" s="806"/>
      <c r="I29" s="807"/>
      <c r="J29" s="806"/>
      <c r="K29" s="794"/>
      <c r="L29" s="794"/>
      <c r="M29" s="807"/>
      <c r="N29" s="978" t="s">
        <v>796</v>
      </c>
      <c r="O29" s="764"/>
      <c r="P29" s="764"/>
      <c r="Q29" s="764"/>
      <c r="R29" s="764"/>
      <c r="S29" s="764"/>
      <c r="T29" s="765"/>
      <c r="U29" s="978" t="s">
        <v>1401</v>
      </c>
      <c r="V29" s="764"/>
      <c r="W29" s="764"/>
      <c r="X29" s="764"/>
      <c r="Y29" s="764"/>
      <c r="Z29" s="765"/>
      <c r="AA29" s="978" t="s">
        <v>796</v>
      </c>
      <c r="AB29" s="764"/>
      <c r="AC29" s="764"/>
      <c r="AD29" s="764"/>
      <c r="AE29" s="764"/>
      <c r="AF29" s="765"/>
      <c r="AG29" s="978" t="s">
        <v>1794</v>
      </c>
      <c r="AH29" s="764"/>
      <c r="AI29" s="764"/>
      <c r="AJ29" s="764"/>
      <c r="AK29" s="764"/>
      <c r="AL29" s="764"/>
      <c r="AM29" s="765"/>
      <c r="AN29" s="978" t="s">
        <v>1510</v>
      </c>
      <c r="AO29" s="764"/>
      <c r="AP29" s="764"/>
      <c r="AQ29" s="764"/>
      <c r="AR29" s="764"/>
      <c r="AS29" s="765"/>
      <c r="AT29" s="806"/>
      <c r="AU29" s="794"/>
      <c r="AV29" s="794"/>
      <c r="AW29" s="794"/>
      <c r="AX29" s="807"/>
    </row>
    <row r="30" spans="2:50" ht="14.25" customHeight="1" x14ac:dyDescent="0.25">
      <c r="B30" s="1032"/>
      <c r="C30" s="932"/>
      <c r="D30" s="932"/>
      <c r="E30" s="932"/>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2:50" ht="14.2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2:50" ht="15" customHeight="1" x14ac:dyDescent="0.25">
      <c r="B32" s="1032"/>
      <c r="C32" s="932"/>
      <c r="D32" s="932"/>
      <c r="E32" s="932"/>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2:50" ht="15" customHeight="1"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2:50" ht="15" customHeight="1" x14ac:dyDescent="0.25">
      <c r="B34" s="1032"/>
      <c r="C34" s="932"/>
      <c r="D34" s="932"/>
      <c r="E34" s="932"/>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2:50" ht="15" customHeight="1" x14ac:dyDescent="0.25">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2:50" ht="15"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2:50" ht="15"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2:50" ht="15" customHeight="1" x14ac:dyDescent="0.25">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2:50" ht="15" customHeight="1" x14ac:dyDescent="0.25">
      <c r="G40" s="223"/>
      <c r="H40" s="980"/>
      <c r="I40" s="765"/>
      <c r="J40" s="979"/>
      <c r="K40" s="764"/>
      <c r="L40" s="764"/>
      <c r="M40" s="765"/>
      <c r="N40" s="980"/>
      <c r="O40" s="764"/>
      <c r="P40" s="764"/>
      <c r="Q40" s="764"/>
      <c r="R40" s="764"/>
      <c r="S40" s="764"/>
      <c r="T40" s="765"/>
      <c r="U40" s="977"/>
      <c r="V40" s="764"/>
      <c r="W40" s="764"/>
      <c r="X40" s="764"/>
      <c r="Y40" s="764"/>
      <c r="Z40" s="765"/>
      <c r="AA40" s="980"/>
      <c r="AB40" s="764"/>
      <c r="AC40" s="764"/>
      <c r="AD40" s="764"/>
      <c r="AE40" s="764"/>
      <c r="AF40" s="765"/>
      <c r="AG40" s="980"/>
      <c r="AH40" s="764"/>
      <c r="AI40" s="764"/>
      <c r="AJ40" s="764"/>
      <c r="AK40" s="764"/>
      <c r="AL40" s="764"/>
      <c r="AM40" s="765"/>
      <c r="AN40" s="983"/>
      <c r="AO40" s="764"/>
      <c r="AP40" s="764"/>
      <c r="AQ40" s="764"/>
      <c r="AR40" s="764"/>
      <c r="AS40" s="765"/>
      <c r="AT40" s="1063"/>
      <c r="AU40" s="764"/>
      <c r="AV40" s="764"/>
      <c r="AW40" s="764"/>
      <c r="AX40" s="765"/>
    </row>
    <row r="41" spans="2:50" ht="15" customHeight="1" x14ac:dyDescent="0.25">
      <c r="G41" s="223"/>
      <c r="H41" s="980"/>
      <c r="I41" s="765"/>
      <c r="J41" s="979"/>
      <c r="K41" s="764"/>
      <c r="L41" s="764"/>
      <c r="M41" s="765"/>
      <c r="N41" s="980"/>
      <c r="O41" s="764"/>
      <c r="P41" s="764"/>
      <c r="Q41" s="764"/>
      <c r="R41" s="764"/>
      <c r="S41" s="764"/>
      <c r="T41" s="765"/>
      <c r="U41" s="977"/>
      <c r="V41" s="764"/>
      <c r="W41" s="764"/>
      <c r="X41" s="764"/>
      <c r="Y41" s="764"/>
      <c r="Z41" s="765"/>
      <c r="AA41" s="980"/>
      <c r="AB41" s="764"/>
      <c r="AC41" s="764"/>
      <c r="AD41" s="764"/>
      <c r="AE41" s="764"/>
      <c r="AF41" s="765"/>
      <c r="AG41" s="980"/>
      <c r="AH41" s="764"/>
      <c r="AI41" s="764"/>
      <c r="AJ41" s="764"/>
      <c r="AK41" s="764"/>
      <c r="AL41" s="764"/>
      <c r="AM41" s="765"/>
      <c r="AN41" s="983"/>
      <c r="AO41" s="764"/>
      <c r="AP41" s="764"/>
      <c r="AQ41" s="764"/>
      <c r="AR41" s="764"/>
      <c r="AS41" s="765"/>
      <c r="AT41" s="1063"/>
      <c r="AU41" s="764"/>
      <c r="AV41" s="764"/>
      <c r="AW41" s="764"/>
      <c r="AX41" s="765"/>
    </row>
    <row r="42" spans="2:50" ht="15" customHeight="1" x14ac:dyDescent="0.25">
      <c r="G42" s="223"/>
      <c r="H42" s="980"/>
      <c r="I42" s="765"/>
      <c r="J42" s="979"/>
      <c r="K42" s="764"/>
      <c r="L42" s="764"/>
      <c r="M42" s="765"/>
      <c r="N42" s="980"/>
      <c r="O42" s="764"/>
      <c r="P42" s="764"/>
      <c r="Q42" s="764"/>
      <c r="R42" s="764"/>
      <c r="S42" s="764"/>
      <c r="T42" s="765"/>
      <c r="U42" s="977"/>
      <c r="V42" s="764"/>
      <c r="W42" s="764"/>
      <c r="X42" s="764"/>
      <c r="Y42" s="764"/>
      <c r="Z42" s="765"/>
      <c r="AA42" s="980"/>
      <c r="AB42" s="764"/>
      <c r="AC42" s="764"/>
      <c r="AD42" s="764"/>
      <c r="AE42" s="764"/>
      <c r="AF42" s="765"/>
      <c r="AG42" s="980"/>
      <c r="AH42" s="764"/>
      <c r="AI42" s="764"/>
      <c r="AJ42" s="764"/>
      <c r="AK42" s="764"/>
      <c r="AL42" s="764"/>
      <c r="AM42" s="765"/>
      <c r="AN42" s="983"/>
      <c r="AO42" s="764"/>
      <c r="AP42" s="764"/>
      <c r="AQ42" s="764"/>
      <c r="AR42" s="764"/>
      <c r="AS42" s="765"/>
      <c r="AT42" s="1063"/>
      <c r="AU42" s="764"/>
      <c r="AV42" s="764"/>
      <c r="AW42" s="764"/>
      <c r="AX42" s="765"/>
    </row>
    <row r="43" spans="2:50" ht="15" customHeight="1" x14ac:dyDescent="0.25">
      <c r="G43" s="223"/>
      <c r="H43" s="980"/>
      <c r="I43" s="765"/>
      <c r="J43" s="979"/>
      <c r="K43" s="764"/>
      <c r="L43" s="764"/>
      <c r="M43" s="765"/>
      <c r="N43" s="980"/>
      <c r="O43" s="764"/>
      <c r="P43" s="764"/>
      <c r="Q43" s="764"/>
      <c r="R43" s="764"/>
      <c r="S43" s="764"/>
      <c r="T43" s="765"/>
      <c r="U43" s="977"/>
      <c r="V43" s="764"/>
      <c r="W43" s="764"/>
      <c r="X43" s="764"/>
      <c r="Y43" s="764"/>
      <c r="Z43" s="765"/>
      <c r="AA43" s="980"/>
      <c r="AB43" s="764"/>
      <c r="AC43" s="764"/>
      <c r="AD43" s="764"/>
      <c r="AE43" s="764"/>
      <c r="AF43" s="765"/>
      <c r="AG43" s="980"/>
      <c r="AH43" s="764"/>
      <c r="AI43" s="764"/>
      <c r="AJ43" s="764"/>
      <c r="AK43" s="764"/>
      <c r="AL43" s="764"/>
      <c r="AM43" s="765"/>
      <c r="AN43" s="983"/>
      <c r="AO43" s="764"/>
      <c r="AP43" s="764"/>
      <c r="AQ43" s="764"/>
      <c r="AR43" s="764"/>
      <c r="AS43" s="765"/>
      <c r="AT43" s="1063"/>
      <c r="AU43" s="764"/>
      <c r="AV43" s="764"/>
      <c r="AW43" s="764"/>
      <c r="AX43" s="765"/>
    </row>
    <row r="44" spans="2:50" ht="14.25" customHeight="1" x14ac:dyDescent="0.25">
      <c r="G44" s="223"/>
      <c r="H44" s="980"/>
      <c r="I44" s="765"/>
      <c r="J44" s="979"/>
      <c r="K44" s="764"/>
      <c r="L44" s="764"/>
      <c r="M44" s="765"/>
      <c r="N44" s="980"/>
      <c r="O44" s="764"/>
      <c r="P44" s="764"/>
      <c r="Q44" s="764"/>
      <c r="R44" s="764"/>
      <c r="S44" s="764"/>
      <c r="T44" s="765"/>
      <c r="U44" s="977"/>
      <c r="V44" s="764"/>
      <c r="W44" s="764"/>
      <c r="X44" s="764"/>
      <c r="Y44" s="764"/>
      <c r="Z44" s="765"/>
      <c r="AA44" s="980"/>
      <c r="AB44" s="764"/>
      <c r="AC44" s="764"/>
      <c r="AD44" s="764"/>
      <c r="AE44" s="764"/>
      <c r="AF44" s="765"/>
      <c r="AG44" s="980"/>
      <c r="AH44" s="764"/>
      <c r="AI44" s="764"/>
      <c r="AJ44" s="764"/>
      <c r="AK44" s="764"/>
      <c r="AL44" s="764"/>
      <c r="AM44" s="765"/>
      <c r="AN44" s="983"/>
      <c r="AO44" s="764"/>
      <c r="AP44" s="764"/>
      <c r="AQ44" s="764"/>
      <c r="AR44" s="764"/>
      <c r="AS44" s="765"/>
      <c r="AT44" s="1063"/>
      <c r="AU44" s="764"/>
      <c r="AV44" s="764"/>
      <c r="AW44" s="764"/>
      <c r="AX44" s="765"/>
    </row>
    <row r="45" spans="2:50" ht="14.25" customHeight="1" x14ac:dyDescent="0.25">
      <c r="G45" s="223"/>
      <c r="H45" s="980"/>
      <c r="I45" s="765"/>
      <c r="J45" s="979"/>
      <c r="K45" s="764"/>
      <c r="L45" s="764"/>
      <c r="M45" s="765"/>
      <c r="N45" s="980"/>
      <c r="O45" s="764"/>
      <c r="P45" s="764"/>
      <c r="Q45" s="764"/>
      <c r="R45" s="764"/>
      <c r="S45" s="764"/>
      <c r="T45" s="765"/>
      <c r="U45" s="977"/>
      <c r="V45" s="764"/>
      <c r="W45" s="764"/>
      <c r="X45" s="764"/>
      <c r="Y45" s="764"/>
      <c r="Z45" s="765"/>
      <c r="AA45" s="980"/>
      <c r="AB45" s="764"/>
      <c r="AC45" s="764"/>
      <c r="AD45" s="764"/>
      <c r="AE45" s="764"/>
      <c r="AF45" s="765"/>
      <c r="AG45" s="980"/>
      <c r="AH45" s="764"/>
      <c r="AI45" s="764"/>
      <c r="AJ45" s="764"/>
      <c r="AK45" s="764"/>
      <c r="AL45" s="764"/>
      <c r="AM45" s="765"/>
      <c r="AN45" s="983"/>
      <c r="AO45" s="764"/>
      <c r="AP45" s="764"/>
      <c r="AQ45" s="764"/>
      <c r="AR45" s="764"/>
      <c r="AS45" s="765"/>
      <c r="AT45" s="1063"/>
      <c r="AU45" s="764"/>
      <c r="AV45" s="764"/>
      <c r="AW45" s="764"/>
      <c r="AX45" s="765"/>
    </row>
    <row r="46" spans="2:50" ht="14.25" customHeight="1" x14ac:dyDescent="0.25">
      <c r="G46" s="223"/>
      <c r="H46" s="980"/>
      <c r="I46" s="765"/>
      <c r="J46" s="979"/>
      <c r="K46" s="764"/>
      <c r="L46" s="764"/>
      <c r="M46" s="765"/>
      <c r="N46" s="980"/>
      <c r="O46" s="764"/>
      <c r="P46" s="764"/>
      <c r="Q46" s="764"/>
      <c r="R46" s="764"/>
      <c r="S46" s="764"/>
      <c r="T46" s="765"/>
      <c r="U46" s="977"/>
      <c r="V46" s="764"/>
      <c r="W46" s="764"/>
      <c r="X46" s="764"/>
      <c r="Y46" s="764"/>
      <c r="Z46" s="765"/>
      <c r="AA46" s="980"/>
      <c r="AB46" s="764"/>
      <c r="AC46" s="764"/>
      <c r="AD46" s="764"/>
      <c r="AE46" s="764"/>
      <c r="AF46" s="765"/>
      <c r="AG46" s="980"/>
      <c r="AH46" s="764"/>
      <c r="AI46" s="764"/>
      <c r="AJ46" s="764"/>
      <c r="AK46" s="764"/>
      <c r="AL46" s="764"/>
      <c r="AM46" s="765"/>
      <c r="AN46" s="983"/>
      <c r="AO46" s="764"/>
      <c r="AP46" s="764"/>
      <c r="AQ46" s="764"/>
      <c r="AR46" s="764"/>
      <c r="AS46" s="765"/>
      <c r="AT46" s="1063"/>
      <c r="AU46" s="764"/>
      <c r="AV46" s="764"/>
      <c r="AW46" s="764"/>
      <c r="AX46" s="765"/>
    </row>
    <row r="47" spans="2:50" ht="14.25" customHeight="1" x14ac:dyDescent="0.25">
      <c r="G47" s="256"/>
      <c r="H47" s="980"/>
      <c r="I47" s="765"/>
      <c r="J47" s="979"/>
      <c r="K47" s="764"/>
      <c r="L47" s="764"/>
      <c r="M47" s="765"/>
      <c r="N47" s="980"/>
      <c r="O47" s="764"/>
      <c r="P47" s="764"/>
      <c r="Q47" s="764"/>
      <c r="R47" s="764"/>
      <c r="S47" s="764"/>
      <c r="T47" s="765"/>
      <c r="U47" s="977"/>
      <c r="V47" s="764"/>
      <c r="W47" s="764"/>
      <c r="X47" s="764"/>
      <c r="Y47" s="764"/>
      <c r="Z47" s="765"/>
      <c r="AA47" s="980"/>
      <c r="AB47" s="764"/>
      <c r="AC47" s="764"/>
      <c r="AD47" s="764"/>
      <c r="AE47" s="764"/>
      <c r="AF47" s="765"/>
      <c r="AG47" s="980"/>
      <c r="AH47" s="764"/>
      <c r="AI47" s="764"/>
      <c r="AJ47" s="764"/>
      <c r="AK47" s="764"/>
      <c r="AL47" s="764"/>
      <c r="AM47" s="765"/>
      <c r="AN47" s="983"/>
      <c r="AO47" s="764"/>
      <c r="AP47" s="764"/>
      <c r="AQ47" s="764"/>
      <c r="AR47" s="764"/>
      <c r="AS47" s="765"/>
      <c r="AT47" s="1063"/>
      <c r="AU47" s="764"/>
      <c r="AV47" s="764"/>
      <c r="AW47" s="764"/>
      <c r="AX47" s="765"/>
    </row>
    <row r="48" spans="2:50" ht="14.25" customHeight="1" x14ac:dyDescent="0.25">
      <c r="G48" s="256"/>
      <c r="H48" s="980"/>
      <c r="I48" s="765"/>
      <c r="J48" s="979"/>
      <c r="K48" s="764"/>
      <c r="L48" s="764"/>
      <c r="M48" s="765"/>
      <c r="N48" s="980"/>
      <c r="O48" s="764"/>
      <c r="P48" s="764"/>
      <c r="Q48" s="764"/>
      <c r="R48" s="764"/>
      <c r="S48" s="764"/>
      <c r="T48" s="765"/>
      <c r="U48" s="977"/>
      <c r="V48" s="764"/>
      <c r="W48" s="764"/>
      <c r="X48" s="764"/>
      <c r="Y48" s="764"/>
      <c r="Z48" s="765"/>
      <c r="AA48" s="980"/>
      <c r="AB48" s="764"/>
      <c r="AC48" s="764"/>
      <c r="AD48" s="764"/>
      <c r="AE48" s="764"/>
      <c r="AF48" s="765"/>
      <c r="AG48" s="980"/>
      <c r="AH48" s="764"/>
      <c r="AI48" s="764"/>
      <c r="AJ48" s="764"/>
      <c r="AK48" s="764"/>
      <c r="AL48" s="764"/>
      <c r="AM48" s="765"/>
      <c r="AN48" s="983"/>
      <c r="AO48" s="764"/>
      <c r="AP48" s="764"/>
      <c r="AQ48" s="764"/>
      <c r="AR48" s="764"/>
      <c r="AS48" s="765"/>
      <c r="AT48" s="1063"/>
      <c r="AU48" s="764"/>
      <c r="AV48" s="764"/>
      <c r="AW48" s="764"/>
      <c r="AX48" s="765"/>
    </row>
    <row r="49" spans="7:50" ht="14.25" customHeight="1" x14ac:dyDescent="0.25">
      <c r="G49" s="256"/>
      <c r="H49" s="980"/>
      <c r="I49" s="765"/>
      <c r="J49" s="979"/>
      <c r="K49" s="764"/>
      <c r="L49" s="764"/>
      <c r="M49" s="765"/>
      <c r="N49" s="980"/>
      <c r="O49" s="764"/>
      <c r="P49" s="764"/>
      <c r="Q49" s="764"/>
      <c r="R49" s="764"/>
      <c r="S49" s="764"/>
      <c r="T49" s="765"/>
      <c r="U49" s="977"/>
      <c r="V49" s="764"/>
      <c r="W49" s="764"/>
      <c r="X49" s="764"/>
      <c r="Y49" s="764"/>
      <c r="Z49" s="765"/>
      <c r="AA49" s="980"/>
      <c r="AB49" s="764"/>
      <c r="AC49" s="764"/>
      <c r="AD49" s="764"/>
      <c r="AE49" s="764"/>
      <c r="AF49" s="765"/>
      <c r="AG49" s="980"/>
      <c r="AH49" s="764"/>
      <c r="AI49" s="764"/>
      <c r="AJ49" s="764"/>
      <c r="AK49" s="764"/>
      <c r="AL49" s="764"/>
      <c r="AM49" s="765"/>
      <c r="AN49" s="983"/>
      <c r="AO49" s="764"/>
      <c r="AP49" s="764"/>
      <c r="AQ49" s="764"/>
      <c r="AR49" s="764"/>
      <c r="AS49" s="765"/>
      <c r="AT49" s="1063"/>
      <c r="AU49" s="764"/>
      <c r="AV49" s="764"/>
      <c r="AW49" s="764"/>
      <c r="AX49" s="765"/>
    </row>
    <row r="50" spans="7:50" ht="14.25" customHeight="1" x14ac:dyDescent="0.25">
      <c r="G50" s="256"/>
      <c r="H50" s="993"/>
      <c r="I50" s="765"/>
      <c r="J50" s="993"/>
      <c r="K50" s="764"/>
      <c r="L50" s="764"/>
      <c r="M50" s="765"/>
      <c r="N50" s="993"/>
      <c r="O50" s="764"/>
      <c r="P50" s="764"/>
      <c r="Q50" s="764"/>
      <c r="R50" s="764"/>
      <c r="S50" s="764"/>
      <c r="T50" s="765"/>
      <c r="U50" s="986"/>
      <c r="V50" s="764"/>
      <c r="W50" s="764"/>
      <c r="X50" s="764"/>
      <c r="Y50" s="764"/>
      <c r="Z50" s="765"/>
      <c r="AA50" s="993"/>
      <c r="AB50" s="764"/>
      <c r="AC50" s="764"/>
      <c r="AD50" s="764"/>
      <c r="AE50" s="764"/>
      <c r="AF50" s="765"/>
      <c r="AG50" s="993"/>
      <c r="AH50" s="764"/>
      <c r="AI50" s="764"/>
      <c r="AJ50" s="764"/>
      <c r="AK50" s="764"/>
      <c r="AL50" s="764"/>
      <c r="AM50" s="765"/>
      <c r="AN50" s="995"/>
      <c r="AO50" s="764"/>
      <c r="AP50" s="764"/>
      <c r="AQ50" s="764"/>
      <c r="AR50" s="764"/>
      <c r="AS50" s="765"/>
      <c r="AT50" s="1065"/>
      <c r="AU50" s="764"/>
      <c r="AV50" s="764"/>
      <c r="AW50" s="764"/>
      <c r="AX50" s="765"/>
    </row>
    <row r="51" spans="7:50" ht="14.25" customHeight="1" x14ac:dyDescent="0.25">
      <c r="G51" s="223"/>
      <c r="H51" s="1092" t="s">
        <v>1494</v>
      </c>
      <c r="I51" s="764"/>
      <c r="J51" s="764"/>
      <c r="K51" s="764"/>
      <c r="L51" s="764"/>
      <c r="M51" s="764"/>
      <c r="N51" s="764"/>
      <c r="O51" s="764"/>
      <c r="P51" s="764"/>
      <c r="Q51" s="764"/>
      <c r="R51" s="764"/>
      <c r="S51" s="764"/>
      <c r="T51" s="764"/>
      <c r="U51" s="764"/>
      <c r="V51" s="764"/>
      <c r="W51" s="764"/>
      <c r="X51" s="764"/>
      <c r="Y51" s="764"/>
      <c r="Z51" s="764"/>
      <c r="AA51" s="764"/>
      <c r="AB51" s="764"/>
      <c r="AC51" s="764"/>
      <c r="AD51" s="764"/>
      <c r="AE51" s="764"/>
      <c r="AF51" s="764"/>
      <c r="AG51" s="764"/>
      <c r="AH51" s="764"/>
      <c r="AI51" s="764"/>
      <c r="AJ51" s="764"/>
      <c r="AK51" s="764"/>
      <c r="AL51" s="764"/>
      <c r="AM51" s="764"/>
      <c r="AN51" s="764"/>
      <c r="AO51" s="764"/>
      <c r="AP51" s="764"/>
      <c r="AQ51" s="764"/>
      <c r="AR51" s="764"/>
      <c r="AS51" s="765"/>
      <c r="AT51" s="1134">
        <f>SUM(AT30:$AT$50)</f>
        <v>0</v>
      </c>
      <c r="AU51" s="764"/>
      <c r="AV51" s="764"/>
      <c r="AW51" s="764"/>
      <c r="AX51" s="765"/>
    </row>
    <row r="52" spans="7:50" ht="14.25" customHeight="1" x14ac:dyDescent="0.25">
      <c r="G52" s="223"/>
    </row>
    <row r="53" spans="7:50" ht="14.25" customHeight="1" x14ac:dyDescent="0.25">
      <c r="G53" s="223"/>
    </row>
    <row r="54" spans="7:50" ht="15" customHeight="1" x14ac:dyDescent="0.25">
      <c r="G54" s="223"/>
    </row>
    <row r="55" spans="7:50" ht="14.25" customHeight="1" x14ac:dyDescent="0.25">
      <c r="G55" s="223"/>
      <c r="H55" s="976" t="s">
        <v>1795</v>
      </c>
      <c r="I55" s="824"/>
      <c r="J55" s="824"/>
      <c r="K55" s="824"/>
      <c r="L55" s="824"/>
      <c r="M55" s="824"/>
      <c r="N55" s="824"/>
      <c r="O55" s="824"/>
      <c r="P55" s="824"/>
      <c r="Q55" s="824"/>
      <c r="R55" s="824"/>
      <c r="S55" s="824"/>
      <c r="T55" s="824"/>
      <c r="U55" s="824"/>
      <c r="V55" s="824"/>
      <c r="W55" s="824"/>
      <c r="X55" s="824"/>
      <c r="Y55" s="825"/>
      <c r="Z55" s="976" t="s">
        <v>1796</v>
      </c>
      <c r="AA55" s="824"/>
      <c r="AB55" s="824"/>
      <c r="AC55" s="824"/>
      <c r="AD55" s="824"/>
      <c r="AE55" s="824"/>
      <c r="AF55" s="824"/>
      <c r="AG55" s="824"/>
      <c r="AH55" s="824"/>
      <c r="AI55" s="824"/>
      <c r="AJ55" s="824"/>
      <c r="AK55" s="824"/>
      <c r="AL55" s="824"/>
      <c r="AM55" s="824"/>
      <c r="AN55" s="824"/>
      <c r="AO55" s="824"/>
      <c r="AP55" s="824"/>
      <c r="AQ55" s="825"/>
    </row>
    <row r="56" spans="7:50" ht="14.25" customHeight="1" x14ac:dyDescent="0.25">
      <c r="G56" s="223"/>
      <c r="H56" s="257" t="s">
        <v>796</v>
      </c>
      <c r="I56" s="258"/>
      <c r="J56" s="258"/>
      <c r="K56" s="258"/>
      <c r="L56" s="258"/>
      <c r="M56" s="258"/>
      <c r="N56" s="258"/>
      <c r="O56" s="258"/>
      <c r="P56" s="258"/>
      <c r="Q56" s="259"/>
      <c r="R56" s="257" t="s">
        <v>1511</v>
      </c>
      <c r="S56" s="258"/>
      <c r="T56" s="258"/>
      <c r="U56" s="259"/>
      <c r="V56" s="257" t="s">
        <v>1510</v>
      </c>
      <c r="W56" s="258"/>
      <c r="X56" s="258"/>
      <c r="Y56" s="259"/>
      <c r="Z56" s="257" t="s">
        <v>796</v>
      </c>
      <c r="AA56" s="258"/>
      <c r="AB56" s="258"/>
      <c r="AC56" s="258"/>
      <c r="AD56" s="258"/>
      <c r="AE56" s="258"/>
      <c r="AF56" s="258"/>
      <c r="AG56" s="258"/>
      <c r="AH56" s="258"/>
      <c r="AI56" s="259"/>
      <c r="AJ56" s="257" t="s">
        <v>1511</v>
      </c>
      <c r="AK56" s="258"/>
      <c r="AL56" s="258"/>
      <c r="AM56" s="259"/>
      <c r="AN56" s="257" t="s">
        <v>1510</v>
      </c>
      <c r="AO56" s="258"/>
      <c r="AP56" s="258"/>
      <c r="AQ56" s="259"/>
    </row>
    <row r="57" spans="7:50" ht="14.25" customHeight="1" x14ac:dyDescent="0.25">
      <c r="G57" s="223"/>
      <c r="H57" s="260"/>
      <c r="Q57" s="261"/>
      <c r="R57" s="260"/>
      <c r="U57" s="261"/>
      <c r="V57" s="260"/>
      <c r="Y57" s="261"/>
      <c r="Z57" s="260"/>
      <c r="AI57" s="261"/>
      <c r="AJ57" s="260"/>
      <c r="AM57" s="261"/>
      <c r="AN57" s="260"/>
      <c r="AQ57" s="261"/>
    </row>
    <row r="58" spans="7:50" ht="14.25" customHeight="1" x14ac:dyDescent="0.25">
      <c r="G58" s="223"/>
      <c r="H58" s="260"/>
      <c r="Q58" s="261"/>
      <c r="R58" s="260"/>
      <c r="U58" s="261"/>
      <c r="V58" s="260"/>
      <c r="Y58" s="261"/>
      <c r="Z58" s="260"/>
      <c r="AI58" s="261"/>
      <c r="AJ58" s="260"/>
      <c r="AM58" s="261"/>
      <c r="AN58" s="260"/>
      <c r="AQ58" s="261"/>
    </row>
    <row r="59" spans="7:50" ht="14.25" customHeight="1" x14ac:dyDescent="0.25">
      <c r="G59" s="223"/>
      <c r="H59" s="260"/>
      <c r="Q59" s="261"/>
      <c r="R59" s="260"/>
      <c r="U59" s="261"/>
      <c r="V59" s="260"/>
      <c r="Y59" s="261"/>
      <c r="Z59" s="260"/>
      <c r="AI59" s="261"/>
      <c r="AJ59" s="260"/>
      <c r="AM59" s="261"/>
      <c r="AN59" s="260"/>
      <c r="AQ59" s="261"/>
    </row>
    <row r="60" spans="7:50" ht="14.25" customHeight="1" x14ac:dyDescent="0.25">
      <c r="G60" s="223"/>
      <c r="H60" s="260"/>
      <c r="Q60" s="261"/>
      <c r="R60" s="260"/>
      <c r="U60" s="261"/>
      <c r="V60" s="260"/>
      <c r="Y60" s="261"/>
      <c r="Z60" s="260"/>
      <c r="AI60" s="261"/>
      <c r="AJ60" s="260"/>
      <c r="AM60" s="261"/>
      <c r="AN60" s="260"/>
      <c r="AQ60" s="261"/>
    </row>
    <row r="61" spans="7:50" ht="14.25" customHeight="1" x14ac:dyDescent="0.25">
      <c r="G61" s="223"/>
      <c r="H61" s="262"/>
      <c r="I61" s="263"/>
      <c r="J61" s="263"/>
      <c r="K61" s="263"/>
      <c r="L61" s="263"/>
      <c r="M61" s="263"/>
      <c r="N61" s="263"/>
      <c r="O61" s="263"/>
      <c r="P61" s="263"/>
      <c r="Q61" s="264"/>
      <c r="R61" s="262"/>
      <c r="S61" s="263"/>
      <c r="T61" s="263"/>
      <c r="U61" s="264"/>
      <c r="V61" s="262"/>
      <c r="W61" s="263"/>
      <c r="X61" s="263"/>
      <c r="Y61" s="264"/>
      <c r="Z61" s="262"/>
      <c r="AA61" s="263"/>
      <c r="AB61" s="263"/>
      <c r="AC61" s="263"/>
      <c r="AD61" s="263"/>
      <c r="AE61" s="263"/>
      <c r="AF61" s="263"/>
      <c r="AG61" s="263"/>
      <c r="AH61" s="263"/>
      <c r="AI61" s="264"/>
      <c r="AJ61" s="262"/>
      <c r="AK61" s="263"/>
      <c r="AL61" s="263"/>
      <c r="AM61" s="264"/>
      <c r="AN61" s="262"/>
      <c r="AO61" s="263"/>
      <c r="AP61" s="263"/>
      <c r="AQ61" s="264"/>
    </row>
    <row r="62" spans="7:50" ht="14.25" customHeight="1" x14ac:dyDescent="0.25">
      <c r="G62" s="223"/>
      <c r="AM62" s="265" t="s">
        <v>1797</v>
      </c>
      <c r="AN62" s="55" t="str">
        <f>'B-2-1'!U18</f>
        <v>B-2-1-1</v>
      </c>
    </row>
  </sheetData>
  <mergeCells count="223">
    <mergeCell ref="AN43:AS43"/>
    <mergeCell ref="J23:P23"/>
    <mergeCell ref="AA35:AF35"/>
    <mergeCell ref="N50:T50"/>
    <mergeCell ref="U29:Z29"/>
    <mergeCell ref="AA43:AF43"/>
    <mergeCell ref="AE23:AK23"/>
    <mergeCell ref="AA50:AF50"/>
    <mergeCell ref="AA47:AF47"/>
    <mergeCell ref="J34:M34"/>
    <mergeCell ref="N43:T43"/>
    <mergeCell ref="J24:P24"/>
    <mergeCell ref="J49:M49"/>
    <mergeCell ref="AA29:AF29"/>
    <mergeCell ref="N33:T33"/>
    <mergeCell ref="J36:M36"/>
    <mergeCell ref="J31:M31"/>
    <mergeCell ref="U32:Z32"/>
    <mergeCell ref="AA30:AF30"/>
    <mergeCell ref="AN34:AS34"/>
    <mergeCell ref="AN50:AS50"/>
    <mergeCell ref="J50:M50"/>
    <mergeCell ref="N47:T47"/>
    <mergeCell ref="AA45:AF45"/>
    <mergeCell ref="AT49:AX49"/>
    <mergeCell ref="J22:AX22"/>
    <mergeCell ref="AN36:AS36"/>
    <mergeCell ref="AA40:AF40"/>
    <mergeCell ref="AN45:AS45"/>
    <mergeCell ref="N44:T44"/>
    <mergeCell ref="AA37:AF37"/>
    <mergeCell ref="AN29:AS29"/>
    <mergeCell ref="AA33:AF33"/>
    <mergeCell ref="AT37:AX37"/>
    <mergeCell ref="AT24:AX24"/>
    <mergeCell ref="AT38:AX38"/>
    <mergeCell ref="AA49:AF49"/>
    <mergeCell ref="N31:T31"/>
    <mergeCell ref="AN32:AS32"/>
    <mergeCell ref="AA36:AF36"/>
    <mergeCell ref="AN41:AS41"/>
    <mergeCell ref="N40:T40"/>
    <mergeCell ref="J43:M43"/>
    <mergeCell ref="N42:T42"/>
    <mergeCell ref="J45:M45"/>
    <mergeCell ref="AN47:AS47"/>
    <mergeCell ref="J33:M33"/>
    <mergeCell ref="J42:M42"/>
    <mergeCell ref="AT39:AX39"/>
    <mergeCell ref="AA38:AF38"/>
    <mergeCell ref="B23:E23"/>
    <mergeCell ref="AT36:AX36"/>
    <mergeCell ref="N41:T41"/>
    <mergeCell ref="B18:E18"/>
    <mergeCell ref="X23:AD23"/>
    <mergeCell ref="B27:E27"/>
    <mergeCell ref="AT35:AX35"/>
    <mergeCell ref="U38:Z38"/>
    <mergeCell ref="H39:I39"/>
    <mergeCell ref="H30:I30"/>
    <mergeCell ref="AG34:AM34"/>
    <mergeCell ref="N32:T32"/>
    <mergeCell ref="AL23:AS23"/>
    <mergeCell ref="AT23:AX23"/>
    <mergeCell ref="B30:E30"/>
    <mergeCell ref="B20:E20"/>
    <mergeCell ref="B21:E21"/>
    <mergeCell ref="AA32:AF32"/>
    <mergeCell ref="H37:I37"/>
    <mergeCell ref="U31:Z31"/>
    <mergeCell ref="J35:M35"/>
    <mergeCell ref="U39:Z39"/>
    <mergeCell ref="J44:M44"/>
    <mergeCell ref="AG38:AM38"/>
    <mergeCell ref="B22:E22"/>
    <mergeCell ref="H35:I35"/>
    <mergeCell ref="H22:I23"/>
    <mergeCell ref="J30:M30"/>
    <mergeCell ref="U40:Z40"/>
    <mergeCell ref="Q23:W23"/>
    <mergeCell ref="AG44:AM44"/>
    <mergeCell ref="U37:Z37"/>
    <mergeCell ref="AG39:AM39"/>
    <mergeCell ref="Z55:AQ55"/>
    <mergeCell ref="U46:Z46"/>
    <mergeCell ref="H48:I48"/>
    <mergeCell ref="AA44:AF44"/>
    <mergeCell ref="AN49:AS49"/>
    <mergeCell ref="AG48:AM48"/>
    <mergeCell ref="AG45:AM45"/>
    <mergeCell ref="AN35:AS35"/>
    <mergeCell ref="U48:Z48"/>
    <mergeCell ref="H38:I38"/>
    <mergeCell ref="AG47:AM47"/>
    <mergeCell ref="U47:Z47"/>
    <mergeCell ref="J48:M48"/>
    <mergeCell ref="AG50:AM50"/>
    <mergeCell ref="AG49:AM49"/>
    <mergeCell ref="AA48:AF48"/>
    <mergeCell ref="AG37:AM37"/>
    <mergeCell ref="J47:M47"/>
    <mergeCell ref="AN44:AS44"/>
    <mergeCell ref="H41:I41"/>
    <mergeCell ref="H50:I50"/>
    <mergeCell ref="AG42:AM42"/>
    <mergeCell ref="AG43:AM43"/>
    <mergeCell ref="U42:Z42"/>
    <mergeCell ref="B6:E6"/>
    <mergeCell ref="U41:Z41"/>
    <mergeCell ref="N34:T34"/>
    <mergeCell ref="H43:I43"/>
    <mergeCell ref="B15:E15"/>
    <mergeCell ref="J46:M46"/>
    <mergeCell ref="J28:M29"/>
    <mergeCell ref="B24:E24"/>
    <mergeCell ref="H31:I31"/>
    <mergeCell ref="H40:I40"/>
    <mergeCell ref="U43:Z43"/>
    <mergeCell ref="N36:T36"/>
    <mergeCell ref="N45:T45"/>
    <mergeCell ref="B17:E17"/>
    <mergeCell ref="H42:I42"/>
    <mergeCell ref="B19:E19"/>
    <mergeCell ref="X24:AD24"/>
    <mergeCell ref="N28:Z28"/>
    <mergeCell ref="B34:E34"/>
    <mergeCell ref="B28:E28"/>
    <mergeCell ref="AA39:AF39"/>
    <mergeCell ref="G7:AR7"/>
    <mergeCell ref="B25:E25"/>
    <mergeCell ref="H36:I36"/>
    <mergeCell ref="G9:Z11"/>
    <mergeCell ref="N30:T30"/>
    <mergeCell ref="AN31:AS31"/>
    <mergeCell ref="AG33:AM33"/>
    <mergeCell ref="B32:E32"/>
    <mergeCell ref="B26:E26"/>
    <mergeCell ref="H34:I34"/>
    <mergeCell ref="B16:E16"/>
    <mergeCell ref="Q24:W24"/>
    <mergeCell ref="AN33:AS33"/>
    <mergeCell ref="AE24:AK24"/>
    <mergeCell ref="AG30:AM30"/>
    <mergeCell ref="AA34:AF34"/>
    <mergeCell ref="B12:E12"/>
    <mergeCell ref="AG31:AM31"/>
    <mergeCell ref="B13:E13"/>
    <mergeCell ref="AG32:AM32"/>
    <mergeCell ref="AA31:AF31"/>
    <mergeCell ref="B14:E14"/>
    <mergeCell ref="AG29:AM29"/>
    <mergeCell ref="N48:T48"/>
    <mergeCell ref="H33:I33"/>
    <mergeCell ref="AT51:AX51"/>
    <mergeCell ref="U49:Z49"/>
    <mergeCell ref="AT48:AX48"/>
    <mergeCell ref="AN48:AS48"/>
    <mergeCell ref="AT47:AX47"/>
    <mergeCell ref="N37:T37"/>
    <mergeCell ref="AN38:AS38"/>
    <mergeCell ref="J40:M40"/>
    <mergeCell ref="AT43:AX43"/>
    <mergeCell ref="AA42:AF42"/>
    <mergeCell ref="AT46:AX46"/>
    <mergeCell ref="AN40:AS40"/>
    <mergeCell ref="AG36:AM36"/>
    <mergeCell ref="AT40:AX40"/>
    <mergeCell ref="U45:Z45"/>
    <mergeCell ref="AT41:AX41"/>
    <mergeCell ref="AA41:AF41"/>
    <mergeCell ref="AN46:AS46"/>
    <mergeCell ref="H44:I44"/>
    <mergeCell ref="N49:T49"/>
    <mergeCell ref="H49:I49"/>
    <mergeCell ref="H45:I45"/>
    <mergeCell ref="B4:E4"/>
    <mergeCell ref="H46:I46"/>
    <mergeCell ref="H28:I29"/>
    <mergeCell ref="N35:T35"/>
    <mergeCell ref="J39:M39"/>
    <mergeCell ref="AN42:AS42"/>
    <mergeCell ref="AA46:AF46"/>
    <mergeCell ref="J37:M37"/>
    <mergeCell ref="AT30:AX30"/>
    <mergeCell ref="AG46:AM46"/>
    <mergeCell ref="B8:E8"/>
    <mergeCell ref="H24:I24"/>
    <mergeCell ref="U33:Z33"/>
    <mergeCell ref="AT42:AX42"/>
    <mergeCell ref="AT32:AX32"/>
    <mergeCell ref="J38:M38"/>
    <mergeCell ref="AN39:AS39"/>
    <mergeCell ref="AG41:AM41"/>
    <mergeCell ref="AT34:AX34"/>
    <mergeCell ref="AL24:AS24"/>
    <mergeCell ref="AT28:AX29"/>
    <mergeCell ref="N39:T39"/>
    <mergeCell ref="AG35:AM35"/>
    <mergeCell ref="AT33:AX33"/>
    <mergeCell ref="H55:Y55"/>
    <mergeCell ref="U36:Z36"/>
    <mergeCell ref="N29:T29"/>
    <mergeCell ref="AT45:AX45"/>
    <mergeCell ref="B10:E10"/>
    <mergeCell ref="N38:T38"/>
    <mergeCell ref="J41:M41"/>
    <mergeCell ref="H51:AS51"/>
    <mergeCell ref="AA28:AS28"/>
    <mergeCell ref="AG40:AM40"/>
    <mergeCell ref="H32:I32"/>
    <mergeCell ref="AN37:AS37"/>
    <mergeCell ref="U35:Z35"/>
    <mergeCell ref="AT50:AX50"/>
    <mergeCell ref="U50:Z50"/>
    <mergeCell ref="AT44:AX44"/>
    <mergeCell ref="U44:Z44"/>
    <mergeCell ref="H47:I47"/>
    <mergeCell ref="N46:T46"/>
    <mergeCell ref="J32:M32"/>
    <mergeCell ref="AT31:AX31"/>
    <mergeCell ref="U34:Z34"/>
    <mergeCell ref="AN30:AS30"/>
    <mergeCell ref="U30:Z30"/>
  </mergeCells>
  <hyperlinks>
    <hyperlink ref="B4" location="PANDUAN!A1" display="PANDUAN" xr:uid="{00000000-0004-0000-1E00-000000000000}"/>
    <hyperlink ref="B6" location="'EWS DIRECTORY'!A1" display="EWS DIRECTORY" xr:uid="{00000000-0004-0000-1E00-000001000000}"/>
    <hyperlink ref="B8" location="'DATA PEMICU'!A1" display="DATA PEMICU" xr:uid="{00000000-0004-0000-1E00-000002000000}"/>
    <hyperlink ref="B10" location="'DATA PENGUJI'!A1" display="DATA PENGUJI" xr:uid="{00000000-0004-0000-1E00-000003000000}"/>
    <hyperlink ref="B12" location="'MAIN LEVEL'!A1" display="MAIN LEVEL" xr:uid="{00000000-0004-0000-1E00-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7">
    <tabColor theme="4" tint="-0.249977111117893"/>
  </sheetPr>
  <dimension ref="A2:AZ38"/>
  <sheetViews>
    <sheetView topLeftCell="B1" zoomScaleNormal="100" workbookViewId="0">
      <selection activeCell="AQ18" sqref="AQ18:AU18"/>
    </sheetView>
  </sheetViews>
  <sheetFormatPr defaultColWidth="3.5546875" defaultRowHeight="13.8" x14ac:dyDescent="0.25"/>
  <cols>
    <col min="1" max="1" width="3" style="401" hidden="1" customWidth="1"/>
    <col min="2" max="5" width="3.88671875" style="433" customWidth="1"/>
    <col min="6" max="6" width="3.88671875" style="110" customWidth="1"/>
    <col min="7" max="51" width="3.6640625" style="254" customWidth="1"/>
    <col min="52" max="52" width="3.5546875" style="254" customWidth="1"/>
    <col min="53" max="16384" width="3.5546875" style="254"/>
  </cols>
  <sheetData>
    <row r="2" spans="2:51" ht="15" customHeight="1" x14ac:dyDescent="0.25">
      <c r="G2" s="55" t="s">
        <v>1674</v>
      </c>
      <c r="H2" s="55"/>
      <c r="I2" s="55"/>
      <c r="J2" s="55"/>
      <c r="K2" s="55"/>
      <c r="L2" s="55"/>
      <c r="M2" s="55"/>
      <c r="N2" s="55"/>
      <c r="AU2" s="443"/>
      <c r="AV2" s="443"/>
      <c r="AW2" s="443"/>
      <c r="AX2" s="443"/>
      <c r="AY2" s="443"/>
    </row>
    <row r="3" spans="2:51" x14ac:dyDescent="0.25">
      <c r="B3" s="400"/>
      <c r="C3" s="400"/>
      <c r="D3" s="400"/>
      <c r="E3" s="400"/>
      <c r="G3" s="55"/>
      <c r="H3" s="55"/>
      <c r="I3" s="55"/>
      <c r="J3" s="55"/>
      <c r="K3" s="55"/>
      <c r="L3" s="55"/>
      <c r="M3" s="55"/>
      <c r="N3" s="55"/>
      <c r="AU3" s="443"/>
      <c r="AV3" s="443"/>
      <c r="AW3" s="443"/>
      <c r="AX3" s="443"/>
      <c r="AY3" s="443"/>
    </row>
    <row r="4" spans="2:51" x14ac:dyDescent="0.25">
      <c r="B4" s="924" t="s">
        <v>79</v>
      </c>
      <c r="C4" s="932"/>
      <c r="D4" s="932"/>
      <c r="E4" s="932"/>
      <c r="G4" s="55"/>
      <c r="H4" s="55"/>
      <c r="I4" s="55"/>
      <c r="J4" s="55"/>
      <c r="K4" s="55"/>
      <c r="L4" s="55"/>
      <c r="M4" s="55"/>
      <c r="N4" s="55"/>
      <c r="AU4" s="443"/>
      <c r="AV4" s="443"/>
      <c r="AW4" s="443"/>
      <c r="AX4" s="443"/>
      <c r="AY4" s="443"/>
    </row>
    <row r="5" spans="2:51" x14ac:dyDescent="0.25">
      <c r="B5" s="400"/>
      <c r="C5" s="400"/>
      <c r="D5" s="400"/>
      <c r="E5" s="400"/>
      <c r="G5" s="55"/>
      <c r="H5" s="55"/>
      <c r="I5" s="55"/>
      <c r="J5" s="55"/>
      <c r="K5" s="55"/>
      <c r="L5" s="55"/>
      <c r="M5" s="55"/>
      <c r="N5" s="55"/>
      <c r="AU5" s="443"/>
      <c r="AV5" s="443"/>
      <c r="AW5" s="443"/>
      <c r="AX5" s="443"/>
      <c r="AY5" s="443"/>
    </row>
    <row r="6" spans="2:51" x14ac:dyDescent="0.25">
      <c r="B6" s="924" t="s">
        <v>87</v>
      </c>
      <c r="C6" s="932"/>
      <c r="D6" s="932"/>
      <c r="E6" s="932"/>
      <c r="G6" s="55"/>
      <c r="H6" s="55"/>
      <c r="I6" s="55"/>
      <c r="J6" s="55"/>
      <c r="K6" s="55"/>
      <c r="L6" s="55"/>
      <c r="M6" s="55"/>
      <c r="N6" s="55"/>
      <c r="AU6" s="443"/>
      <c r="AV6" s="443"/>
      <c r="AW6" s="443"/>
      <c r="AX6" s="443"/>
      <c r="AY6" s="443"/>
    </row>
    <row r="7" spans="2:51" ht="15" customHeight="1" x14ac:dyDescent="0.25">
      <c r="B7" s="400"/>
      <c r="C7" s="400"/>
      <c r="D7" s="400"/>
      <c r="E7" s="400"/>
      <c r="G7" s="996" t="s">
        <v>1774</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c r="AI7" s="792"/>
      <c r="AJ7" s="792"/>
      <c r="AK7" s="792"/>
      <c r="AL7" s="792"/>
      <c r="AM7" s="792"/>
      <c r="AN7" s="792"/>
      <c r="AO7" s="792"/>
      <c r="AP7" s="792"/>
      <c r="AQ7" s="792"/>
      <c r="AR7" s="792"/>
      <c r="AS7" s="792"/>
      <c r="AT7" s="58"/>
      <c r="AU7" s="443"/>
      <c r="AV7" s="443"/>
      <c r="AW7" s="443"/>
      <c r="AX7" s="443"/>
      <c r="AY7" s="443"/>
    </row>
    <row r="8" spans="2:51" ht="15" customHeight="1" x14ac:dyDescent="0.25">
      <c r="B8" s="924" t="s">
        <v>94</v>
      </c>
      <c r="C8" s="932"/>
      <c r="D8" s="932"/>
      <c r="E8" s="932"/>
      <c r="G8" s="55"/>
      <c r="H8" s="55"/>
      <c r="I8" s="55"/>
      <c r="J8" s="55"/>
      <c r="K8" s="55"/>
      <c r="L8" s="55"/>
      <c r="M8" s="55"/>
      <c r="N8" s="55"/>
      <c r="AU8" s="443"/>
      <c r="AV8" s="443"/>
      <c r="AW8" s="443"/>
    </row>
    <row r="9" spans="2:51" x14ac:dyDescent="0.25">
      <c r="B9" s="400"/>
      <c r="C9" s="400"/>
      <c r="D9" s="400"/>
      <c r="E9" s="400"/>
      <c r="G9" s="999" t="str">
        <f>"Rincian "&amp;'B-2'!G9&amp;" "&amp;'B-2-1'!M20</f>
        <v>Rincian Penjualan Ekspor Berdasarkan equalisasi dengan SPT Masa PPN</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51" x14ac:dyDescent="0.25">
      <c r="B10" s="924" t="s">
        <v>101</v>
      </c>
      <c r="C10" s="932"/>
      <c r="D10" s="932"/>
      <c r="E10" s="932"/>
      <c r="G10" s="1001"/>
      <c r="H10" s="792"/>
      <c r="I10" s="792"/>
      <c r="J10" s="792"/>
      <c r="K10" s="792"/>
      <c r="L10" s="792"/>
      <c r="M10" s="792"/>
      <c r="N10" s="792"/>
      <c r="O10" s="792"/>
      <c r="P10" s="792"/>
      <c r="Q10" s="792"/>
      <c r="R10" s="792"/>
      <c r="S10" s="792"/>
      <c r="T10" s="792"/>
      <c r="U10" s="792"/>
      <c r="V10" s="792"/>
      <c r="W10" s="792"/>
      <c r="X10" s="792"/>
      <c r="Y10" s="792"/>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5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c r="AX11" s="443"/>
      <c r="AY11" s="443"/>
    </row>
    <row r="12" spans="2:51" x14ac:dyDescent="0.25">
      <c r="B12" s="924" t="s">
        <v>106</v>
      </c>
      <c r="C12" s="932"/>
      <c r="D12" s="932"/>
      <c r="E12" s="932"/>
      <c r="AU12" s="443"/>
      <c r="AV12" s="443"/>
      <c r="AW12" s="443"/>
      <c r="AX12" s="443"/>
      <c r="AY12" s="443"/>
    </row>
    <row r="13" spans="2:51" x14ac:dyDescent="0.25">
      <c r="B13" s="962" t="str">
        <f>HYPERLINK("#'"&amp;'EWS DIRECTORY'!$J$28&amp;"'!A1",'EWS DIRECTORY'!$J$28)</f>
        <v>B-2</v>
      </c>
      <c r="C13" s="932"/>
      <c r="D13" s="932"/>
      <c r="E13" s="932"/>
      <c r="G13" s="55" t="s">
        <v>1680</v>
      </c>
      <c r="H13" s="55"/>
      <c r="AU13" s="443"/>
      <c r="AV13" s="443"/>
      <c r="AW13" s="443"/>
      <c r="AX13" s="443"/>
      <c r="AY13" s="443"/>
    </row>
    <row r="14" spans="2:51" x14ac:dyDescent="0.25">
      <c r="B14" s="931" t="str">
        <f>HYPERLINK("#'"&amp;'EWS DIRECTORY'!$J$29&amp;"'!A1",'EWS DIRECTORY'!$J$29)</f>
        <v>B-2-1</v>
      </c>
      <c r="C14" s="932"/>
      <c r="D14" s="932"/>
      <c r="E14" s="932"/>
      <c r="G14" s="55"/>
      <c r="H14" s="55"/>
      <c r="AU14" s="443"/>
      <c r="AV14" s="443"/>
      <c r="AW14" s="443"/>
      <c r="AX14" s="443"/>
      <c r="AY14" s="443"/>
    </row>
    <row r="15" spans="2:51" ht="15" customHeight="1" x14ac:dyDescent="0.25">
      <c r="B15" s="929" t="str">
        <f>HYPERLINK("#'"&amp;'EWS DIRECTORY'!$J$30&amp;"'!A1",'EWS DIRECTORY'!$J$30)</f>
        <v>B-2-1-1</v>
      </c>
      <c r="C15" s="932"/>
      <c r="D15" s="932"/>
      <c r="E15" s="932"/>
      <c r="G15" s="55"/>
      <c r="H15" s="55"/>
      <c r="AU15" s="443"/>
      <c r="AV15" s="443"/>
      <c r="AW15" s="443"/>
      <c r="AX15" s="443"/>
      <c r="AY15" s="443"/>
    </row>
    <row r="16" spans="2:51" ht="15" customHeight="1" x14ac:dyDescent="0.25">
      <c r="B16" s="927" t="str">
        <f>HYPERLINK("#'"&amp;'EWS DIRECTORY'!$J$31&amp;"'!A1",'EWS DIRECTORY'!$J$31)</f>
        <v>B-2-1-2</v>
      </c>
      <c r="C16" s="932"/>
      <c r="D16" s="932"/>
      <c r="E16" s="932"/>
      <c r="G16" s="55"/>
      <c r="H16" s="55"/>
      <c r="AU16" s="443"/>
      <c r="AV16" s="443"/>
      <c r="AW16" s="443"/>
      <c r="AX16" s="443"/>
      <c r="AY16" s="443"/>
    </row>
    <row r="17" spans="1:52" ht="15" customHeight="1" x14ac:dyDescent="0.25">
      <c r="B17" s="1013" t="str">
        <f>HYPERLINK("#'"&amp;'EWS DIRECTORY'!$J$32&amp;"'!A1",'EWS DIRECTORY'!$J$32)</f>
        <v>B-2-1-2-1</v>
      </c>
      <c r="C17" s="1136"/>
      <c r="D17" s="1136"/>
      <c r="E17" s="1136"/>
      <c r="G17" s="55" t="s">
        <v>1681</v>
      </c>
      <c r="H17" s="55"/>
      <c r="I17" s="55"/>
      <c r="AU17" s="443"/>
      <c r="AV17" s="443"/>
      <c r="AW17" s="443"/>
      <c r="AX17" s="443"/>
      <c r="AY17" s="443"/>
    </row>
    <row r="18" spans="1:52" x14ac:dyDescent="0.25">
      <c r="B18" s="1013" t="str">
        <f>HYPERLINK("#'"&amp;'EWS DIRECTORY'!$J$33&amp;"'!A1",'EWS DIRECTORY'!$J$33)</f>
        <v>B-2-1-2-2</v>
      </c>
      <c r="C18" s="1136"/>
      <c r="D18" s="1136"/>
      <c r="E18" s="1136"/>
      <c r="G18" s="55" t="s">
        <v>1744</v>
      </c>
      <c r="H18" s="55"/>
      <c r="I18" s="55" t="s">
        <v>1744</v>
      </c>
      <c r="AU18" s="443"/>
      <c r="AV18" s="443"/>
      <c r="AW18" s="443"/>
      <c r="AX18" s="443"/>
      <c r="AY18" s="443"/>
    </row>
    <row r="19" spans="1:52" x14ac:dyDescent="0.25">
      <c r="B19" s="1013" t="str">
        <f>HYPERLINK("#'"&amp;'EWS DIRECTORY'!$J$34&amp;"'!A1",'EWS DIRECTORY'!$J$34)</f>
        <v>B-2-1-2-3</v>
      </c>
      <c r="C19" s="1136"/>
      <c r="D19" s="1136"/>
      <c r="E19" s="1136"/>
      <c r="AU19" s="443"/>
      <c r="AV19" s="443"/>
      <c r="AW19" s="443"/>
      <c r="AX19" s="443"/>
      <c r="AY19" s="443"/>
    </row>
    <row r="20" spans="1:52" s="271" customFormat="1" ht="14.4" customHeight="1" x14ac:dyDescent="0.25">
      <c r="A20" s="401"/>
      <c r="B20" s="1013" t="str">
        <f>HYPERLINK("#'"&amp;'EWS DIRECTORY'!$J$35&amp;"'!A1",'EWS DIRECTORY'!$J$35)</f>
        <v>B-2-1-2-4</v>
      </c>
      <c r="C20" s="1137"/>
      <c r="D20" s="1137"/>
      <c r="E20" s="1137"/>
      <c r="F20" s="110"/>
      <c r="G20" s="55" t="s">
        <v>1798</v>
      </c>
      <c r="AU20" s="443"/>
      <c r="AV20" s="443"/>
      <c r="AW20" s="443"/>
      <c r="AX20" s="443"/>
      <c r="AY20" s="443"/>
      <c r="AZ20" s="254"/>
    </row>
    <row r="21" spans="1:52" x14ac:dyDescent="0.25">
      <c r="B21" s="929" t="str">
        <f>HYPERLINK("#'"&amp;'EWS DIRECTORY'!$J$36&amp;"'!A1",'EWS DIRECTORY'!$J$36)</f>
        <v>B-2-1-3</v>
      </c>
      <c r="C21" s="932"/>
      <c r="D21" s="932"/>
      <c r="E21" s="932"/>
      <c r="G21" s="55"/>
      <c r="H21" s="255"/>
      <c r="I21" s="255"/>
      <c r="J21" s="255"/>
      <c r="K21" s="255"/>
      <c r="L21" s="255"/>
      <c r="M21" s="255"/>
      <c r="N21" s="255"/>
      <c r="O21" s="255"/>
      <c r="P21" s="255"/>
      <c r="Q21" s="255"/>
      <c r="R21" s="255"/>
      <c r="T21" s="443"/>
      <c r="U21" s="443"/>
      <c r="V21" s="443"/>
      <c r="W21" s="443"/>
      <c r="X21" s="443"/>
      <c r="Y21" s="443"/>
      <c r="Z21" s="443"/>
      <c r="AA21" s="443"/>
      <c r="AB21" s="443"/>
      <c r="AC21" s="443"/>
      <c r="AD21" s="443"/>
      <c r="AE21" s="443"/>
      <c r="AF21" s="443"/>
      <c r="AG21" s="443"/>
      <c r="AH21" s="443"/>
      <c r="AI21" s="443"/>
      <c r="AJ21" s="443"/>
      <c r="AK21" s="443"/>
      <c r="AL21" s="443"/>
      <c r="AM21" s="443"/>
      <c r="AN21" s="443"/>
      <c r="AO21" s="443"/>
      <c r="AP21" s="443"/>
      <c r="AQ21" s="443"/>
      <c r="AR21" s="443"/>
      <c r="AS21" s="443"/>
      <c r="AT21" s="443"/>
      <c r="AU21" s="443"/>
      <c r="AV21" s="443"/>
      <c r="AW21" s="443"/>
    </row>
    <row r="22" spans="1:52" x14ac:dyDescent="0.25">
      <c r="B22" s="929" t="str">
        <f>HYPERLINK("#'"&amp;'EWS DIRECTORY'!$J$37&amp;"'!A1",'EWS DIRECTORY'!$J$37)</f>
        <v>B-2-1-4</v>
      </c>
      <c r="C22" s="932"/>
      <c r="D22" s="932"/>
      <c r="E22" s="932"/>
      <c r="G22" s="55"/>
      <c r="H22" s="990" t="s">
        <v>1445</v>
      </c>
      <c r="I22" s="765"/>
      <c r="J22" s="990" t="s">
        <v>1478</v>
      </c>
      <c r="K22" s="764"/>
      <c r="L22" s="764"/>
      <c r="M22" s="765"/>
      <c r="N22" s="994" t="s">
        <v>1799</v>
      </c>
      <c r="O22" s="764"/>
      <c r="P22" s="764"/>
      <c r="Q22" s="764"/>
      <c r="R22" s="764"/>
      <c r="S22" s="764"/>
      <c r="T22" s="764"/>
      <c r="U22" s="764"/>
      <c r="V22" s="764"/>
      <c r="W22" s="764"/>
      <c r="X22" s="764"/>
      <c r="Y22" s="764"/>
      <c r="Z22" s="764"/>
      <c r="AA22" s="764"/>
      <c r="AB22" s="764"/>
      <c r="AC22" s="764"/>
      <c r="AD22" s="764"/>
      <c r="AE22" s="764"/>
      <c r="AF22" s="764"/>
      <c r="AG22" s="764"/>
      <c r="AH22" s="764"/>
      <c r="AI22" s="764"/>
      <c r="AJ22" s="764"/>
      <c r="AK22" s="765"/>
      <c r="AL22" s="994" t="s">
        <v>1767</v>
      </c>
      <c r="AM22" s="764"/>
      <c r="AN22" s="765"/>
      <c r="AO22" s="994" t="s">
        <v>1770</v>
      </c>
      <c r="AP22" s="764"/>
      <c r="AQ22" s="764"/>
      <c r="AR22" s="764"/>
      <c r="AS22" s="764"/>
      <c r="AT22" s="765"/>
    </row>
    <row r="23" spans="1:52" ht="19.5" customHeight="1" x14ac:dyDescent="0.25">
      <c r="B23" s="929" t="str">
        <f>HYPERLINK("#'"&amp;'EWS DIRECTORY'!$J$38&amp;"'!A1",'EWS DIRECTORY'!$J$38)</f>
        <v>B-2-1-5</v>
      </c>
      <c r="C23" s="932"/>
      <c r="D23" s="932"/>
      <c r="E23" s="932"/>
      <c r="G23" s="55"/>
      <c r="H23" s="1008">
        <v>1</v>
      </c>
      <c r="I23" s="765"/>
      <c r="J23" s="1009"/>
      <c r="K23" s="764"/>
      <c r="L23" s="764"/>
      <c r="M23" s="765"/>
      <c r="N23" s="1009" t="s">
        <v>1800</v>
      </c>
      <c r="O23" s="764"/>
      <c r="P23" s="764"/>
      <c r="Q23" s="764"/>
      <c r="R23" s="764"/>
      <c r="S23" s="764"/>
      <c r="T23" s="764"/>
      <c r="U23" s="764"/>
      <c r="V23" s="764"/>
      <c r="W23" s="764"/>
      <c r="X23" s="764"/>
      <c r="Y23" s="764"/>
      <c r="Z23" s="764"/>
      <c r="AA23" s="764"/>
      <c r="AB23" s="764"/>
      <c r="AC23" s="764"/>
      <c r="AD23" s="764"/>
      <c r="AE23" s="764"/>
      <c r="AF23" s="764"/>
      <c r="AG23" s="764"/>
      <c r="AH23" s="764"/>
      <c r="AI23" s="764"/>
      <c r="AJ23" s="764"/>
      <c r="AK23" s="765"/>
      <c r="AL23" s="1009" t="s">
        <v>151</v>
      </c>
      <c r="AM23" s="764"/>
      <c r="AN23" s="765"/>
      <c r="AO23" s="1010">
        <f>'B-2-1-2-1'!AN31</f>
        <v>0</v>
      </c>
      <c r="AP23" s="764"/>
      <c r="AQ23" s="764"/>
      <c r="AR23" s="764"/>
      <c r="AS23" s="764"/>
      <c r="AT23" s="765"/>
    </row>
    <row r="24" spans="1:52" ht="18" customHeight="1" x14ac:dyDescent="0.25">
      <c r="B24" s="929" t="str">
        <f>HYPERLINK("#'"&amp;'EWS DIRECTORY'!$J$39&amp;"'!A1",'EWS DIRECTORY'!$J$39)</f>
        <v>B-2-1-6</v>
      </c>
      <c r="C24" s="932"/>
      <c r="D24" s="932"/>
      <c r="E24" s="932"/>
      <c r="H24" s="1008">
        <v>2</v>
      </c>
      <c r="I24" s="765"/>
      <c r="J24" s="1009"/>
      <c r="K24" s="764"/>
      <c r="L24" s="764"/>
      <c r="M24" s="765"/>
      <c r="N24" s="1009" t="s">
        <v>1801</v>
      </c>
      <c r="O24" s="764"/>
      <c r="P24" s="764"/>
      <c r="Q24" s="764"/>
      <c r="R24" s="764"/>
      <c r="S24" s="764"/>
      <c r="T24" s="764"/>
      <c r="U24" s="764"/>
      <c r="V24" s="764"/>
      <c r="W24" s="764"/>
      <c r="X24" s="764"/>
      <c r="Y24" s="764"/>
      <c r="Z24" s="764"/>
      <c r="AA24" s="764"/>
      <c r="AB24" s="764"/>
      <c r="AC24" s="764"/>
      <c r="AD24" s="764"/>
      <c r="AE24" s="764"/>
      <c r="AF24" s="764"/>
      <c r="AG24" s="764"/>
      <c r="AH24" s="764"/>
      <c r="AI24" s="764"/>
      <c r="AJ24" s="764"/>
      <c r="AK24" s="765"/>
      <c r="AL24" s="1009" t="s">
        <v>153</v>
      </c>
      <c r="AM24" s="764"/>
      <c r="AN24" s="765"/>
      <c r="AO24" s="1010">
        <f>'B-2-1-2-2'!AG29</f>
        <v>0</v>
      </c>
      <c r="AP24" s="764"/>
      <c r="AQ24" s="764"/>
      <c r="AR24" s="764"/>
      <c r="AS24" s="764"/>
      <c r="AT24" s="765"/>
    </row>
    <row r="25" spans="1:52" ht="17.25" customHeight="1" x14ac:dyDescent="0.25">
      <c r="B25" s="929" t="str">
        <f>HYPERLINK("#'"&amp;'EWS DIRECTORY'!$J$40&amp;"'!A1",'EWS DIRECTORY'!$J$40)</f>
        <v>B-2-1-7</v>
      </c>
      <c r="C25" s="932"/>
      <c r="D25" s="932"/>
      <c r="E25" s="932"/>
      <c r="H25" s="1008">
        <v>3</v>
      </c>
      <c r="I25" s="765"/>
      <c r="J25" s="1009"/>
      <c r="K25" s="764"/>
      <c r="L25" s="764"/>
      <c r="M25" s="765"/>
      <c r="N25" s="1009" t="s">
        <v>1802</v>
      </c>
      <c r="O25" s="764"/>
      <c r="P25" s="764"/>
      <c r="Q25" s="764"/>
      <c r="R25" s="764"/>
      <c r="S25" s="764"/>
      <c r="T25" s="764"/>
      <c r="U25" s="764"/>
      <c r="V25" s="764"/>
      <c r="W25" s="764"/>
      <c r="X25" s="764"/>
      <c r="Y25" s="764"/>
      <c r="Z25" s="764"/>
      <c r="AA25" s="764"/>
      <c r="AB25" s="764"/>
      <c r="AC25" s="764"/>
      <c r="AD25" s="764"/>
      <c r="AE25" s="764"/>
      <c r="AF25" s="764"/>
      <c r="AG25" s="764"/>
      <c r="AH25" s="764"/>
      <c r="AI25" s="764"/>
      <c r="AJ25" s="764"/>
      <c r="AK25" s="765"/>
      <c r="AL25" s="1009" t="s">
        <v>155</v>
      </c>
      <c r="AM25" s="764"/>
      <c r="AN25" s="765"/>
      <c r="AO25" s="1010">
        <f>'B-2-1-2-3'!AG26</f>
        <v>0</v>
      </c>
      <c r="AP25" s="764"/>
      <c r="AQ25" s="764"/>
      <c r="AR25" s="764"/>
      <c r="AS25" s="764"/>
      <c r="AT25" s="765"/>
    </row>
    <row r="26" spans="1:52" x14ac:dyDescent="0.25">
      <c r="B26" s="929" t="str">
        <f>HYPERLINK("#'"&amp;'EWS DIRECTORY'!$J$41&amp;"'!A1",'EWS DIRECTORY'!$J$41)</f>
        <v>B-2-1-8</v>
      </c>
      <c r="C26" s="932"/>
      <c r="D26" s="932"/>
      <c r="E26" s="932"/>
      <c r="H26" s="1008">
        <v>4</v>
      </c>
      <c r="I26" s="765"/>
      <c r="J26" s="1009"/>
      <c r="K26" s="764"/>
      <c r="L26" s="764"/>
      <c r="M26" s="765"/>
      <c r="N26" s="1009" t="s">
        <v>1803</v>
      </c>
      <c r="O26" s="764"/>
      <c r="P26" s="764"/>
      <c r="Q26" s="764"/>
      <c r="R26" s="764"/>
      <c r="S26" s="764"/>
      <c r="T26" s="764"/>
      <c r="U26" s="764"/>
      <c r="V26" s="764"/>
      <c r="W26" s="764"/>
      <c r="X26" s="764"/>
      <c r="Y26" s="764"/>
      <c r="Z26" s="764"/>
      <c r="AA26" s="764"/>
      <c r="AB26" s="764"/>
      <c r="AC26" s="764"/>
      <c r="AD26" s="764"/>
      <c r="AE26" s="764"/>
      <c r="AF26" s="764"/>
      <c r="AG26" s="764"/>
      <c r="AH26" s="764"/>
      <c r="AI26" s="764"/>
      <c r="AJ26" s="764"/>
      <c r="AK26" s="765"/>
      <c r="AL26" s="1009" t="s">
        <v>157</v>
      </c>
      <c r="AM26" s="764"/>
      <c r="AN26" s="765"/>
      <c r="AO26" s="1010">
        <f>'B-2-1-2-4'!AF25</f>
        <v>0</v>
      </c>
      <c r="AP26" s="764"/>
      <c r="AQ26" s="764"/>
      <c r="AR26" s="764"/>
      <c r="AS26" s="764"/>
      <c r="AT26" s="765"/>
    </row>
    <row r="27" spans="1:52" x14ac:dyDescent="0.25">
      <c r="B27" s="1032"/>
      <c r="C27" s="932"/>
      <c r="D27" s="932"/>
      <c r="E27" s="932"/>
      <c r="H27" s="1011" t="s">
        <v>1804</v>
      </c>
      <c r="I27" s="764"/>
      <c r="J27" s="764"/>
      <c r="K27" s="764"/>
      <c r="L27" s="764"/>
      <c r="M27" s="764"/>
      <c r="N27" s="764"/>
      <c r="O27" s="764"/>
      <c r="P27" s="764"/>
      <c r="Q27" s="764"/>
      <c r="R27" s="764"/>
      <c r="S27" s="764"/>
      <c r="T27" s="764"/>
      <c r="U27" s="764"/>
      <c r="V27" s="764"/>
      <c r="W27" s="764"/>
      <c r="X27" s="764"/>
      <c r="Y27" s="764"/>
      <c r="Z27" s="764"/>
      <c r="AA27" s="764"/>
      <c r="AB27" s="764"/>
      <c r="AC27" s="764"/>
      <c r="AD27" s="764"/>
      <c r="AE27" s="764"/>
      <c r="AF27" s="764"/>
      <c r="AG27" s="764"/>
      <c r="AH27" s="764"/>
      <c r="AI27" s="764"/>
      <c r="AJ27" s="764"/>
      <c r="AK27" s="764"/>
      <c r="AL27" s="764"/>
      <c r="AM27" s="764"/>
      <c r="AN27" s="765"/>
      <c r="AO27" s="1012">
        <f>SUM(AO23:AT26)</f>
        <v>0</v>
      </c>
      <c r="AP27" s="764"/>
      <c r="AQ27" s="764"/>
      <c r="AR27" s="764"/>
      <c r="AS27" s="764"/>
      <c r="AT27" s="765"/>
    </row>
    <row r="28" spans="1:52" ht="15" customHeight="1" x14ac:dyDescent="0.25">
      <c r="B28" s="1032"/>
      <c r="C28" s="932"/>
      <c r="D28" s="932"/>
      <c r="E28" s="932"/>
      <c r="AX28" s="443"/>
      <c r="AY28" s="443"/>
    </row>
    <row r="29" spans="1:52" ht="15" customHeight="1" x14ac:dyDescent="0.25">
      <c r="AT29" s="443"/>
      <c r="AU29" s="443"/>
      <c r="AV29" s="443"/>
      <c r="AW29" s="443"/>
      <c r="AX29" s="443"/>
      <c r="AY29" s="443"/>
    </row>
    <row r="30" spans="1:52" x14ac:dyDescent="0.25">
      <c r="B30" s="1032"/>
      <c r="C30" s="932"/>
      <c r="D30" s="932"/>
      <c r="E30" s="932"/>
      <c r="AS30" s="443"/>
      <c r="AT30" s="443"/>
      <c r="AU30" s="443"/>
      <c r="AV30" s="443"/>
      <c r="AW30" s="443"/>
      <c r="AX30" s="443"/>
    </row>
    <row r="31" spans="1:52" ht="14.4" customHeight="1" x14ac:dyDescent="0.25">
      <c r="H31" s="976" t="s">
        <v>1795</v>
      </c>
      <c r="I31" s="824"/>
      <c r="J31" s="824"/>
      <c r="K31" s="824"/>
      <c r="L31" s="824"/>
      <c r="M31" s="824"/>
      <c r="N31" s="824"/>
      <c r="O31" s="824"/>
      <c r="P31" s="824"/>
      <c r="Q31" s="824"/>
      <c r="R31" s="824"/>
      <c r="S31" s="824"/>
      <c r="T31" s="824"/>
      <c r="U31" s="824"/>
      <c r="V31" s="824"/>
      <c r="W31" s="824"/>
      <c r="X31" s="824"/>
      <c r="Y31" s="825"/>
      <c r="Z31" s="976" t="s">
        <v>1796</v>
      </c>
      <c r="AA31" s="824"/>
      <c r="AB31" s="824"/>
      <c r="AC31" s="824"/>
      <c r="AD31" s="824"/>
      <c r="AE31" s="824"/>
      <c r="AF31" s="824"/>
      <c r="AG31" s="824"/>
      <c r="AH31" s="824"/>
      <c r="AI31" s="824"/>
      <c r="AJ31" s="824"/>
      <c r="AK31" s="824"/>
      <c r="AL31" s="824"/>
      <c r="AM31" s="824"/>
      <c r="AN31" s="824"/>
      <c r="AO31" s="824"/>
      <c r="AP31" s="824"/>
      <c r="AQ31" s="825"/>
      <c r="AS31" s="443"/>
      <c r="AT31" s="443"/>
      <c r="AU31" s="443"/>
      <c r="AV31" s="443"/>
      <c r="AW31" s="443"/>
      <c r="AX31" s="443"/>
    </row>
    <row r="32" spans="1:52" ht="14.4" customHeight="1" x14ac:dyDescent="0.25">
      <c r="B32" s="1032"/>
      <c r="C32" s="932"/>
      <c r="D32" s="932"/>
      <c r="E32" s="932"/>
      <c r="H32" s="257" t="s">
        <v>796</v>
      </c>
      <c r="I32" s="258"/>
      <c r="J32" s="258"/>
      <c r="K32" s="258"/>
      <c r="L32" s="258"/>
      <c r="M32" s="258"/>
      <c r="N32" s="258"/>
      <c r="O32" s="258"/>
      <c r="P32" s="258"/>
      <c r="Q32" s="259"/>
      <c r="R32" s="257" t="s">
        <v>1511</v>
      </c>
      <c r="S32" s="258"/>
      <c r="T32" s="258"/>
      <c r="U32" s="259"/>
      <c r="V32" s="257" t="s">
        <v>1510</v>
      </c>
      <c r="W32" s="258"/>
      <c r="X32" s="258"/>
      <c r="Y32" s="259"/>
      <c r="Z32" s="257" t="s">
        <v>796</v>
      </c>
      <c r="AA32" s="258"/>
      <c r="AB32" s="258"/>
      <c r="AC32" s="258"/>
      <c r="AD32" s="258"/>
      <c r="AE32" s="258"/>
      <c r="AF32" s="258"/>
      <c r="AG32" s="258"/>
      <c r="AH32" s="258"/>
      <c r="AI32" s="259"/>
      <c r="AJ32" s="257" t="s">
        <v>1511</v>
      </c>
      <c r="AK32" s="258"/>
      <c r="AL32" s="258"/>
      <c r="AM32" s="259"/>
      <c r="AN32" s="257" t="s">
        <v>1510</v>
      </c>
      <c r="AO32" s="258"/>
      <c r="AP32" s="258"/>
      <c r="AQ32" s="259"/>
      <c r="AS32" s="443"/>
      <c r="AT32" s="443"/>
      <c r="AU32" s="443"/>
      <c r="AV32" s="443"/>
      <c r="AW32" s="443"/>
      <c r="AX32" s="443"/>
    </row>
    <row r="33" spans="2:50" ht="14.4" customHeight="1" x14ac:dyDescent="0.25">
      <c r="H33" s="260"/>
      <c r="Q33" s="261"/>
      <c r="R33" s="260"/>
      <c r="U33" s="261"/>
      <c r="V33" s="260"/>
      <c r="Y33" s="261"/>
      <c r="Z33" s="260"/>
      <c r="AI33" s="261"/>
      <c r="AJ33" s="260"/>
      <c r="AM33" s="261"/>
      <c r="AN33" s="260"/>
      <c r="AQ33" s="261"/>
      <c r="AS33" s="443"/>
      <c r="AT33" s="443"/>
      <c r="AU33" s="443"/>
      <c r="AV33" s="443"/>
      <c r="AW33" s="443"/>
      <c r="AX33" s="443"/>
    </row>
    <row r="34" spans="2:50" x14ac:dyDescent="0.25">
      <c r="B34" s="1032"/>
      <c r="C34" s="932"/>
      <c r="D34" s="932"/>
      <c r="E34" s="932"/>
      <c r="G34" s="223"/>
      <c r="H34" s="260"/>
      <c r="Q34" s="261"/>
      <c r="R34" s="260"/>
      <c r="U34" s="261"/>
      <c r="V34" s="260"/>
      <c r="Y34" s="261"/>
      <c r="Z34" s="260"/>
      <c r="AI34" s="261"/>
      <c r="AJ34" s="260"/>
      <c r="AM34" s="261"/>
      <c r="AN34" s="260"/>
      <c r="AQ34" s="261"/>
      <c r="AS34" s="443"/>
      <c r="AT34" s="443"/>
      <c r="AU34" s="443"/>
      <c r="AV34" s="443"/>
      <c r="AW34" s="443"/>
      <c r="AX34" s="443"/>
    </row>
    <row r="35" spans="2:50" x14ac:dyDescent="0.25">
      <c r="G35" s="223"/>
      <c r="H35" s="260"/>
      <c r="Q35" s="261"/>
      <c r="R35" s="260"/>
      <c r="U35" s="261"/>
      <c r="V35" s="260"/>
      <c r="Y35" s="261"/>
      <c r="Z35" s="260"/>
      <c r="AI35" s="261"/>
      <c r="AJ35" s="260"/>
      <c r="AM35" s="261"/>
      <c r="AN35" s="260"/>
      <c r="AQ35" s="261"/>
      <c r="AS35" s="443"/>
      <c r="AT35" s="443"/>
      <c r="AU35" s="443"/>
      <c r="AV35" s="443"/>
      <c r="AW35" s="443"/>
      <c r="AX35" s="443"/>
    </row>
    <row r="36" spans="2:50" x14ac:dyDescent="0.25">
      <c r="B36" s="1032"/>
      <c r="C36" s="932"/>
      <c r="D36" s="932"/>
      <c r="E36" s="932"/>
      <c r="G36" s="223"/>
      <c r="H36" s="260"/>
      <c r="Q36" s="261"/>
      <c r="R36" s="260"/>
      <c r="U36" s="261"/>
      <c r="V36" s="260"/>
      <c r="Y36" s="261"/>
      <c r="Z36" s="260"/>
      <c r="AI36" s="261"/>
      <c r="AJ36" s="260"/>
      <c r="AM36" s="261"/>
      <c r="AN36" s="260"/>
      <c r="AQ36" s="261"/>
      <c r="AS36" s="443"/>
      <c r="AT36" s="443"/>
      <c r="AU36" s="443"/>
      <c r="AV36" s="443"/>
      <c r="AW36" s="443"/>
      <c r="AX36" s="443"/>
    </row>
    <row r="37" spans="2:50" x14ac:dyDescent="0.25">
      <c r="G37" s="223"/>
      <c r="H37" s="262"/>
      <c r="I37" s="263"/>
      <c r="J37" s="263"/>
      <c r="K37" s="263"/>
      <c r="L37" s="263"/>
      <c r="M37" s="263"/>
      <c r="N37" s="263"/>
      <c r="O37" s="263"/>
      <c r="P37" s="263"/>
      <c r="Q37" s="264"/>
      <c r="R37" s="262"/>
      <c r="S37" s="263"/>
      <c r="T37" s="263"/>
      <c r="U37" s="264"/>
      <c r="V37" s="262"/>
      <c r="W37" s="263"/>
      <c r="X37" s="263"/>
      <c r="Y37" s="264"/>
      <c r="Z37" s="262"/>
      <c r="AA37" s="263"/>
      <c r="AB37" s="263"/>
      <c r="AC37" s="263"/>
      <c r="AD37" s="263"/>
      <c r="AE37" s="263"/>
      <c r="AF37" s="263"/>
      <c r="AG37" s="263"/>
      <c r="AH37" s="263"/>
      <c r="AI37" s="264"/>
      <c r="AJ37" s="262"/>
      <c r="AK37" s="263"/>
      <c r="AL37" s="263"/>
      <c r="AM37" s="264"/>
      <c r="AN37" s="262"/>
      <c r="AO37" s="263"/>
      <c r="AP37" s="263"/>
      <c r="AQ37" s="264"/>
      <c r="AS37" s="443"/>
      <c r="AT37" s="443"/>
      <c r="AU37" s="443"/>
      <c r="AV37" s="443"/>
      <c r="AW37" s="443"/>
      <c r="AX37" s="443"/>
    </row>
    <row r="38" spans="2:50" x14ac:dyDescent="0.25">
      <c r="G38" s="223"/>
      <c r="AM38" s="265" t="s">
        <v>1797</v>
      </c>
      <c r="AN38" s="55" t="str">
        <f>'B-2-1'!U20</f>
        <v>B-2-1-2</v>
      </c>
      <c r="AS38" s="443"/>
      <c r="AT38" s="443"/>
      <c r="AU38" s="443"/>
      <c r="AV38" s="443"/>
      <c r="AW38" s="443"/>
      <c r="AX38" s="443"/>
    </row>
  </sheetData>
  <mergeCells count="56">
    <mergeCell ref="B6:E6"/>
    <mergeCell ref="G7:AS7"/>
    <mergeCell ref="B24:E24"/>
    <mergeCell ref="B20:E20"/>
    <mergeCell ref="AL24:AN24"/>
    <mergeCell ref="AO27:AT27"/>
    <mergeCell ref="B14:E14"/>
    <mergeCell ref="B17:E17"/>
    <mergeCell ref="B8:E8"/>
    <mergeCell ref="B13:E13"/>
    <mergeCell ref="B19:E19"/>
    <mergeCell ref="J22:M22"/>
    <mergeCell ref="AL25:AN25"/>
    <mergeCell ref="G9:Z11"/>
    <mergeCell ref="AO24:AT24"/>
    <mergeCell ref="B36:E36"/>
    <mergeCell ref="B32:E32"/>
    <mergeCell ref="N23:AK23"/>
    <mergeCell ref="J23:M23"/>
    <mergeCell ref="H25:I25"/>
    <mergeCell ref="B26:E26"/>
    <mergeCell ref="B27:E27"/>
    <mergeCell ref="H27:AN27"/>
    <mergeCell ref="Z31:AQ31"/>
    <mergeCell ref="B23:E23"/>
    <mergeCell ref="N26:AK26"/>
    <mergeCell ref="J26:M26"/>
    <mergeCell ref="AO23:AT23"/>
    <mergeCell ref="H24:I24"/>
    <mergeCell ref="N25:AK25"/>
    <mergeCell ref="H23:I23"/>
    <mergeCell ref="B4:E4"/>
    <mergeCell ref="AL23:AN23"/>
    <mergeCell ref="B16:E16"/>
    <mergeCell ref="AO26:AT26"/>
    <mergeCell ref="B25:E25"/>
    <mergeCell ref="AO22:AT22"/>
    <mergeCell ref="B22:E22"/>
    <mergeCell ref="B18:E18"/>
    <mergeCell ref="AO25:AT25"/>
    <mergeCell ref="B12:E12"/>
    <mergeCell ref="B21:E21"/>
    <mergeCell ref="J25:M25"/>
    <mergeCell ref="N24:AK24"/>
    <mergeCell ref="AL22:AN22"/>
    <mergeCell ref="J24:M24"/>
    <mergeCell ref="H22:I22"/>
    <mergeCell ref="B34:E34"/>
    <mergeCell ref="AL26:AN26"/>
    <mergeCell ref="B10:E10"/>
    <mergeCell ref="B28:E28"/>
    <mergeCell ref="N22:AK22"/>
    <mergeCell ref="H31:Y31"/>
    <mergeCell ref="H26:I26"/>
    <mergeCell ref="B30:E30"/>
    <mergeCell ref="B15:E15"/>
  </mergeCells>
  <hyperlinks>
    <hyperlink ref="B4" location="PANDUAN!A1" display="PANDUAN" xr:uid="{00000000-0004-0000-1F00-000000000000}"/>
    <hyperlink ref="B6" location="'EWS DIRECTORY'!A1" display="EWS DIRECTORY" xr:uid="{00000000-0004-0000-1F00-000001000000}"/>
    <hyperlink ref="B8" location="'DATA PEMICU'!A1" display="DATA PEMICU" xr:uid="{00000000-0004-0000-1F00-000002000000}"/>
    <hyperlink ref="B10" location="'DATA PENGUJI'!A1" display="DATA PENGUJI" xr:uid="{00000000-0004-0000-1F00-000003000000}"/>
    <hyperlink ref="B12" location="'MAIN LEVEL'!A1" display="MAIN LEVEL" xr:uid="{00000000-0004-0000-1F00-000004000000}"/>
  </hyperlinks>
  <pageMargins left="0.51181102362204722" right="0.15748031496062989" top="0.55118110236220474" bottom="0.55118110236220474" header="0.31496062992125978" footer="0.31496062992125978"/>
  <pageSetup paperSize="9" scale="60" orientation="landscape"/>
  <headerFooter>
    <oddFooter>&amp;Rhalaman &amp;P dari &amp;N</odd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42">
    <tabColor theme="4" tint="-0.249977111117893"/>
  </sheetPr>
  <dimension ref="A1:BO41"/>
  <sheetViews>
    <sheetView topLeftCell="B1" zoomScaleNormal="100" workbookViewId="0">
      <selection activeCell="AQ18" sqref="AQ18:AU18"/>
    </sheetView>
  </sheetViews>
  <sheetFormatPr defaultColWidth="9.109375" defaultRowHeight="13.8" x14ac:dyDescent="0.25"/>
  <cols>
    <col min="1" max="1" width="3" style="401" hidden="1" customWidth="1"/>
    <col min="2" max="5" width="3.88671875" style="433" customWidth="1"/>
    <col min="6" max="6" width="3.88671875" style="110" customWidth="1"/>
    <col min="7" max="67" width="2.88671875" customWidth="1"/>
  </cols>
  <sheetData>
    <row r="1" spans="2:67" x14ac:dyDescent="0.25">
      <c r="G1" s="178" t="s">
        <v>1805</v>
      </c>
      <c r="H1" s="55"/>
      <c r="I1" s="55"/>
      <c r="J1" s="55"/>
      <c r="K1" s="55"/>
      <c r="L1" s="55"/>
      <c r="M1" s="55"/>
      <c r="N1" s="55"/>
    </row>
    <row r="2" spans="2:67" x14ac:dyDescent="0.25">
      <c r="G2" s="55" t="s">
        <v>1674</v>
      </c>
      <c r="H2" s="55"/>
      <c r="I2" s="55"/>
      <c r="J2" s="55"/>
      <c r="K2" s="55"/>
      <c r="L2" s="55"/>
      <c r="M2" s="55"/>
      <c r="N2" s="55"/>
    </row>
    <row r="3" spans="2:67" x14ac:dyDescent="0.25">
      <c r="B3" s="400"/>
      <c r="C3" s="400"/>
      <c r="D3" s="400"/>
      <c r="E3" s="400"/>
      <c r="G3" s="55"/>
      <c r="H3" s="55"/>
      <c r="I3" s="55"/>
      <c r="J3" s="55"/>
      <c r="K3" s="55"/>
      <c r="L3" s="55"/>
      <c r="M3" s="55"/>
      <c r="N3" s="55"/>
    </row>
    <row r="4" spans="2:67" x14ac:dyDescent="0.25">
      <c r="B4" s="924" t="s">
        <v>79</v>
      </c>
      <c r="C4" s="932"/>
      <c r="D4" s="932"/>
      <c r="E4" s="932"/>
      <c r="G4" s="55"/>
      <c r="H4" s="55"/>
      <c r="I4" s="55"/>
      <c r="J4" s="55"/>
      <c r="K4" s="55"/>
      <c r="L4" s="55"/>
      <c r="M4" s="55"/>
      <c r="N4" s="55"/>
    </row>
    <row r="5" spans="2:67" x14ac:dyDescent="0.25">
      <c r="B5" s="400"/>
      <c r="C5" s="400"/>
      <c r="D5" s="400"/>
      <c r="E5" s="400"/>
      <c r="G5" s="55"/>
      <c r="H5" s="55"/>
      <c r="I5" s="55"/>
      <c r="J5" s="55"/>
      <c r="K5" s="55"/>
      <c r="L5" s="55"/>
      <c r="M5" s="55"/>
      <c r="N5" s="55"/>
    </row>
    <row r="6" spans="2:67" ht="14.4" customHeight="1" x14ac:dyDescent="0.25">
      <c r="B6" s="924" t="s">
        <v>87</v>
      </c>
      <c r="C6" s="932"/>
      <c r="D6" s="932"/>
      <c r="E6" s="932"/>
      <c r="G6" s="55"/>
      <c r="H6" s="55"/>
      <c r="I6" s="55"/>
      <c r="J6" s="55"/>
      <c r="K6" s="55"/>
      <c r="L6" s="55"/>
      <c r="M6" s="55"/>
      <c r="N6" s="55"/>
    </row>
    <row r="7" spans="2:67" x14ac:dyDescent="0.25">
      <c r="B7" s="400"/>
      <c r="C7" s="400"/>
      <c r="D7" s="400"/>
      <c r="E7" s="400"/>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940"/>
      <c r="AT7" s="940"/>
      <c r="AU7" s="940"/>
      <c r="AV7" s="940"/>
      <c r="AW7" s="940"/>
      <c r="AX7" s="940"/>
      <c r="AY7" s="940"/>
      <c r="AZ7" s="940"/>
      <c r="BA7" s="940"/>
      <c r="BB7" s="940"/>
      <c r="BC7" s="940"/>
      <c r="BD7" s="940"/>
      <c r="BE7" s="940"/>
      <c r="BF7" s="940"/>
      <c r="BG7" s="940"/>
      <c r="BH7" s="940"/>
      <c r="BI7" s="940"/>
      <c r="BJ7" s="940"/>
      <c r="BK7" s="940"/>
      <c r="BL7" s="940"/>
      <c r="BM7" s="940"/>
      <c r="BN7" s="940"/>
      <c r="BO7" s="940"/>
    </row>
    <row r="8" spans="2:67" x14ac:dyDescent="0.25">
      <c r="B8" s="924" t="s">
        <v>94</v>
      </c>
      <c r="C8" s="932"/>
      <c r="D8" s="932"/>
      <c r="E8" s="932"/>
      <c r="G8" s="55"/>
      <c r="H8" s="55"/>
      <c r="I8" s="55"/>
      <c r="J8" s="55"/>
      <c r="K8" s="55"/>
      <c r="L8" s="55"/>
      <c r="M8" s="55"/>
      <c r="N8" s="55"/>
    </row>
    <row r="9" spans="2:67" x14ac:dyDescent="0.25">
      <c r="B9" s="400"/>
      <c r="C9" s="400"/>
      <c r="D9" s="400"/>
      <c r="E9" s="400"/>
      <c r="G9" s="999" t="str">
        <f>'B-2-1-2'!N23</f>
        <v>Penyerahan dengan Faktur Pajak</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303"/>
    </row>
    <row r="10" spans="2:67" x14ac:dyDescent="0.25">
      <c r="B10" s="924" t="s">
        <v>101</v>
      </c>
      <c r="C10" s="932"/>
      <c r="D10" s="932"/>
      <c r="E10" s="932"/>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304"/>
    </row>
    <row r="11" spans="2:67"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305"/>
    </row>
    <row r="12" spans="2:67" x14ac:dyDescent="0.25">
      <c r="B12" s="924" t="s">
        <v>106</v>
      </c>
      <c r="C12" s="932"/>
      <c r="D12" s="932"/>
      <c r="E12" s="932"/>
      <c r="G12" s="254"/>
      <c r="H12" s="254"/>
      <c r="I12" s="254"/>
      <c r="J12" s="254"/>
      <c r="K12" s="254"/>
      <c r="L12" s="254"/>
      <c r="M12" s="254"/>
      <c r="N12" s="254"/>
    </row>
    <row r="13" spans="2:67" ht="14.25" customHeight="1" x14ac:dyDescent="0.25">
      <c r="B13" s="962" t="str">
        <f>HYPERLINK("#'"&amp;'EWS DIRECTORY'!$J$28&amp;"'!A1",'EWS DIRECTORY'!$J$28)</f>
        <v>B-2</v>
      </c>
      <c r="C13" s="932"/>
      <c r="D13" s="932"/>
      <c r="E13" s="932"/>
      <c r="G13" s="55" t="s">
        <v>1680</v>
      </c>
      <c r="H13" s="55"/>
      <c r="I13" s="254"/>
      <c r="J13" s="254"/>
      <c r="K13" s="254"/>
      <c r="L13" s="254"/>
      <c r="M13" s="254"/>
      <c r="N13" s="254"/>
    </row>
    <row r="14" spans="2:67" x14ac:dyDescent="0.25">
      <c r="B14" s="931" t="str">
        <f>HYPERLINK("#'"&amp;'EWS DIRECTORY'!$J$29&amp;"'!A1",'EWS DIRECTORY'!$J$29)</f>
        <v>B-2-1</v>
      </c>
      <c r="C14" s="932"/>
      <c r="D14" s="932"/>
      <c r="E14" s="932"/>
      <c r="G14" s="55" t="s">
        <v>1681</v>
      </c>
      <c r="H14" s="55"/>
      <c r="I14" s="55"/>
      <c r="J14" s="254"/>
      <c r="K14" s="254"/>
      <c r="L14" s="254"/>
      <c r="M14" s="254"/>
      <c r="N14" s="254"/>
    </row>
    <row r="15" spans="2:67" ht="14.25" customHeight="1" x14ac:dyDescent="0.25">
      <c r="B15" s="929" t="str">
        <f>HYPERLINK("#'"&amp;'EWS DIRECTORY'!$J$30&amp;"'!A1",'EWS DIRECTORY'!$J$30)</f>
        <v>B-2-1-1</v>
      </c>
      <c r="C15" s="932"/>
      <c r="D15" s="932"/>
      <c r="E15" s="932"/>
      <c r="G15" s="55" t="s">
        <v>1681</v>
      </c>
      <c r="H15" s="55"/>
      <c r="I15" s="55"/>
      <c r="J15" s="254"/>
      <c r="K15" s="254"/>
      <c r="L15" s="254"/>
      <c r="M15" s="254"/>
      <c r="N15" s="254"/>
    </row>
    <row r="16" spans="2:67" ht="14.25" customHeight="1" x14ac:dyDescent="0.25">
      <c r="B16" s="929" t="str">
        <f>HYPERLINK("#'"&amp;'EWS DIRECTORY'!$J$31&amp;"'!A1",'EWS DIRECTORY'!$J$31)</f>
        <v>B-2-1-2</v>
      </c>
      <c r="C16" s="932"/>
      <c r="D16" s="932"/>
      <c r="E16" s="932"/>
      <c r="G16" s="55" t="s">
        <v>1681</v>
      </c>
      <c r="H16" s="55"/>
      <c r="I16" s="55"/>
      <c r="J16" s="254"/>
      <c r="K16" s="254"/>
      <c r="L16" s="254"/>
      <c r="M16" s="254"/>
      <c r="N16" s="254"/>
    </row>
    <row r="17" spans="2:67" ht="14.25" customHeight="1" x14ac:dyDescent="0.25">
      <c r="B17" s="927" t="str">
        <f>HYPERLINK("#'"&amp;'EWS DIRECTORY'!$J$32&amp;"'!A1",'EWS DIRECTORY'!$J$32)</f>
        <v>B-2-1-2-1</v>
      </c>
      <c r="C17" s="932"/>
      <c r="D17" s="932"/>
      <c r="E17" s="932"/>
      <c r="G17" s="55" t="s">
        <v>1806</v>
      </c>
      <c r="H17" s="55"/>
      <c r="I17" s="55" t="s">
        <v>1807</v>
      </c>
      <c r="J17" s="254"/>
      <c r="K17" s="254"/>
      <c r="L17" s="254"/>
      <c r="M17" s="254"/>
      <c r="N17" s="254"/>
    </row>
    <row r="18" spans="2:67" ht="14.25" customHeight="1" x14ac:dyDescent="0.25">
      <c r="B18" s="1013" t="str">
        <f>HYPERLINK("#'"&amp;'EWS DIRECTORY'!$J$33&amp;"'!A1",'EWS DIRECTORY'!$J$33)</f>
        <v>B-2-1-2-2</v>
      </c>
      <c r="C18" s="1136"/>
      <c r="D18" s="1136"/>
      <c r="E18" s="1136"/>
      <c r="G18" s="55" t="s">
        <v>1744</v>
      </c>
      <c r="H18" s="55"/>
      <c r="I18" s="55" t="s">
        <v>1744</v>
      </c>
      <c r="J18" s="254"/>
      <c r="K18" s="254"/>
      <c r="L18" s="254"/>
      <c r="M18" s="254"/>
      <c r="N18" s="254"/>
    </row>
    <row r="19" spans="2:67" ht="22.95" customHeight="1" x14ac:dyDescent="0.25">
      <c r="B19" s="1013" t="str">
        <f>HYPERLINK("#'"&amp;'EWS DIRECTORY'!$J$34&amp;"'!A1",'EWS DIRECTORY'!$J$34)</f>
        <v>B-2-1-2-3</v>
      </c>
      <c r="C19" s="1136"/>
      <c r="D19" s="1136"/>
      <c r="E19" s="1136"/>
    </row>
    <row r="20" spans="2:67" ht="14.25" customHeight="1" x14ac:dyDescent="0.25">
      <c r="B20" s="1013" t="str">
        <f>HYPERLINK("#'"&amp;'EWS DIRECTORY'!$J$35&amp;"'!A1",'EWS DIRECTORY'!$J$35)</f>
        <v>B-2-1-2-4</v>
      </c>
      <c r="C20" s="1136"/>
      <c r="D20" s="1136"/>
      <c r="E20" s="1136"/>
      <c r="G20" s="55" t="s">
        <v>1798</v>
      </c>
    </row>
    <row r="21" spans="2:67" ht="14.25" customHeight="1" x14ac:dyDescent="0.25">
      <c r="B21" s="929" t="str">
        <f>HYPERLINK("#'"&amp;'EWS DIRECTORY'!$J$36&amp;"'!A1",'EWS DIRECTORY'!$J$36)</f>
        <v>B-2-1-3</v>
      </c>
      <c r="C21" s="932"/>
      <c r="D21" s="932"/>
      <c r="E21" s="932"/>
    </row>
    <row r="22" spans="2:67" ht="14.25" customHeight="1" x14ac:dyDescent="0.25">
      <c r="B22" s="929" t="str">
        <f>HYPERLINK("#'"&amp;'EWS DIRECTORY'!$J$37&amp;"'!A1",'EWS DIRECTORY'!$J$37)</f>
        <v>B-2-1-4</v>
      </c>
      <c r="C22" s="932"/>
      <c r="D22" s="932"/>
      <c r="E22" s="932"/>
      <c r="G22" s="1020" t="s">
        <v>1445</v>
      </c>
      <c r="H22" s="790"/>
      <c r="I22" s="1023" t="s">
        <v>1808</v>
      </c>
      <c r="J22" s="789"/>
      <c r="K22" s="789"/>
      <c r="L22" s="789"/>
      <c r="M22" s="789"/>
      <c r="N22" s="789"/>
      <c r="O22" s="789"/>
      <c r="P22" s="790"/>
      <c r="Q22" s="1023" t="s">
        <v>1809</v>
      </c>
      <c r="R22" s="789"/>
      <c r="S22" s="789"/>
      <c r="T22" s="789"/>
      <c r="U22" s="789"/>
      <c r="V22" s="789"/>
      <c r="W22" s="790"/>
      <c r="X22" s="1023" t="s">
        <v>1810</v>
      </c>
      <c r="Y22" s="764"/>
      <c r="Z22" s="764"/>
      <c r="AA22" s="764"/>
      <c r="AB22" s="764"/>
      <c r="AC22" s="764"/>
      <c r="AD22" s="764"/>
      <c r="AE22" s="764"/>
      <c r="AF22" s="764"/>
      <c r="AG22" s="764"/>
      <c r="AH22" s="764"/>
      <c r="AI22" s="764"/>
      <c r="AJ22" s="764"/>
      <c r="AK22" s="764"/>
      <c r="AL22" s="764"/>
      <c r="AM22" s="765"/>
      <c r="AN22" s="1023" t="s">
        <v>1811</v>
      </c>
      <c r="AO22" s="789"/>
      <c r="AP22" s="789"/>
      <c r="AQ22" s="789"/>
      <c r="AR22" s="790"/>
      <c r="AS22" s="1023" t="s">
        <v>1812</v>
      </c>
      <c r="AT22" s="789"/>
      <c r="AU22" s="789"/>
      <c r="AV22" s="789"/>
      <c r="AW22" s="790"/>
      <c r="AX22" s="1023" t="s">
        <v>1813</v>
      </c>
      <c r="AY22" s="789"/>
      <c r="AZ22" s="789"/>
      <c r="BA22" s="789"/>
      <c r="BB22" s="789"/>
      <c r="BC22" s="790"/>
      <c r="BD22" s="1023" t="s">
        <v>1814</v>
      </c>
      <c r="BE22" s="789"/>
      <c r="BF22" s="789"/>
      <c r="BG22" s="789"/>
      <c r="BH22" s="790"/>
      <c r="BI22" s="1023" t="s">
        <v>1815</v>
      </c>
      <c r="BJ22" s="789"/>
      <c r="BK22" s="789"/>
      <c r="BL22" s="789"/>
      <c r="BM22" s="789"/>
      <c r="BN22" s="789"/>
      <c r="BO22" s="790"/>
    </row>
    <row r="23" spans="2:67" ht="14.25" customHeight="1" x14ac:dyDescent="0.25">
      <c r="B23" s="929" t="str">
        <f>HYPERLINK("#'"&amp;'EWS DIRECTORY'!$J$38&amp;"'!A1",'EWS DIRECTORY'!$J$38)</f>
        <v>B-2-1-5</v>
      </c>
      <c r="C23" s="932"/>
      <c r="D23" s="932"/>
      <c r="E23" s="932"/>
      <c r="G23" s="806"/>
      <c r="H23" s="807"/>
      <c r="I23" s="806"/>
      <c r="J23" s="794"/>
      <c r="K23" s="794"/>
      <c r="L23" s="794"/>
      <c r="M23" s="794"/>
      <c r="N23" s="794"/>
      <c r="O23" s="794"/>
      <c r="P23" s="807"/>
      <c r="Q23" s="806"/>
      <c r="R23" s="794"/>
      <c r="S23" s="794"/>
      <c r="T23" s="794"/>
      <c r="U23" s="794"/>
      <c r="V23" s="794"/>
      <c r="W23" s="807"/>
      <c r="X23" s="1023" t="s">
        <v>1816</v>
      </c>
      <c r="Y23" s="764"/>
      <c r="Z23" s="764"/>
      <c r="AA23" s="765"/>
      <c r="AB23" s="1023" t="s">
        <v>1817</v>
      </c>
      <c r="AC23" s="765"/>
      <c r="AD23" s="1023" t="s">
        <v>1818</v>
      </c>
      <c r="AE23" s="764"/>
      <c r="AF23" s="764"/>
      <c r="AG23" s="764"/>
      <c r="AH23" s="765"/>
      <c r="AI23" s="1023" t="s">
        <v>1819</v>
      </c>
      <c r="AJ23" s="764"/>
      <c r="AK23" s="764"/>
      <c r="AL23" s="764"/>
      <c r="AM23" s="765"/>
      <c r="AN23" s="806"/>
      <c r="AO23" s="794"/>
      <c r="AP23" s="794"/>
      <c r="AQ23" s="794"/>
      <c r="AR23" s="807"/>
      <c r="AS23" s="806"/>
      <c r="AT23" s="794"/>
      <c r="AU23" s="794"/>
      <c r="AV23" s="794"/>
      <c r="AW23" s="807"/>
      <c r="AX23" s="806"/>
      <c r="AY23" s="794"/>
      <c r="AZ23" s="794"/>
      <c r="BA23" s="794"/>
      <c r="BB23" s="794"/>
      <c r="BC23" s="807"/>
      <c r="BD23" s="806"/>
      <c r="BE23" s="794"/>
      <c r="BF23" s="794"/>
      <c r="BG23" s="794"/>
      <c r="BH23" s="807"/>
      <c r="BI23" s="806"/>
      <c r="BJ23" s="794"/>
      <c r="BK23" s="794"/>
      <c r="BL23" s="794"/>
      <c r="BM23" s="794"/>
      <c r="BN23" s="794"/>
      <c r="BO23" s="807"/>
    </row>
    <row r="24" spans="2:67" ht="14.25" customHeight="1" x14ac:dyDescent="0.25">
      <c r="B24" s="929" t="str">
        <f>HYPERLINK("#'"&amp;'EWS DIRECTORY'!$J$39&amp;"'!A1",'EWS DIRECTORY'!$J$39)</f>
        <v>B-2-1-6</v>
      </c>
      <c r="C24" s="932"/>
      <c r="D24" s="932"/>
      <c r="E24" s="932"/>
      <c r="G24" s="1035" t="s">
        <v>1820</v>
      </c>
      <c r="H24" s="765"/>
      <c r="I24" s="1016" t="s">
        <v>1821</v>
      </c>
      <c r="J24" s="764"/>
      <c r="K24" s="764"/>
      <c r="L24" s="764"/>
      <c r="M24" s="764"/>
      <c r="N24" s="764"/>
      <c r="O24" s="764"/>
      <c r="P24" s="765"/>
      <c r="Q24" s="1016" t="s">
        <v>1822</v>
      </c>
      <c r="R24" s="764"/>
      <c r="S24" s="764"/>
      <c r="T24" s="764"/>
      <c r="U24" s="764"/>
      <c r="V24" s="764"/>
      <c r="W24" s="765"/>
      <c r="X24" s="1016" t="s">
        <v>1823</v>
      </c>
      <c r="Y24" s="764"/>
      <c r="Z24" s="764"/>
      <c r="AA24" s="765"/>
      <c r="AB24" s="1016" t="s">
        <v>1824</v>
      </c>
      <c r="AC24" s="765"/>
      <c r="AD24" s="1016" t="s">
        <v>1825</v>
      </c>
      <c r="AE24" s="764"/>
      <c r="AF24" s="764"/>
      <c r="AG24" s="764"/>
      <c r="AH24" s="765"/>
      <c r="AI24" s="1016" t="s">
        <v>1826</v>
      </c>
      <c r="AJ24" s="764"/>
      <c r="AK24" s="764"/>
      <c r="AL24" s="764"/>
      <c r="AM24" s="765"/>
      <c r="AN24" s="1016" t="s">
        <v>1827</v>
      </c>
      <c r="AO24" s="764"/>
      <c r="AP24" s="764"/>
      <c r="AQ24" s="764"/>
      <c r="AR24" s="765"/>
      <c r="AS24" s="1016" t="s">
        <v>1828</v>
      </c>
      <c r="AT24" s="764"/>
      <c r="AU24" s="764"/>
      <c r="AV24" s="764"/>
      <c r="AW24" s="765"/>
      <c r="AX24" s="1016" t="s">
        <v>1829</v>
      </c>
      <c r="AY24" s="764"/>
      <c r="AZ24" s="764"/>
      <c r="BA24" s="764"/>
      <c r="BB24" s="764"/>
      <c r="BC24" s="765"/>
      <c r="BD24" s="1016" t="s">
        <v>1830</v>
      </c>
      <c r="BE24" s="764"/>
      <c r="BF24" s="764"/>
      <c r="BG24" s="764"/>
      <c r="BH24" s="765"/>
      <c r="BI24" s="1016" t="s">
        <v>1831</v>
      </c>
      <c r="BJ24" s="764"/>
      <c r="BK24" s="764"/>
      <c r="BL24" s="764"/>
      <c r="BM24" s="764"/>
      <c r="BN24" s="764"/>
      <c r="BO24" s="765"/>
    </row>
    <row r="25" spans="2:67" ht="14.25" customHeight="1" x14ac:dyDescent="0.25">
      <c r="B25" s="929" t="str">
        <f>HYPERLINK("#'"&amp;'EWS DIRECTORY'!$J$40&amp;"'!A1",'EWS DIRECTORY'!$J$40)</f>
        <v>B-2-1-7</v>
      </c>
      <c r="C25" s="932"/>
      <c r="D25" s="932"/>
      <c r="E25" s="932"/>
      <c r="G25" s="1019">
        <v>1</v>
      </c>
      <c r="H25" s="765"/>
      <c r="I25" s="1033"/>
      <c r="J25" s="764"/>
      <c r="K25" s="764"/>
      <c r="L25" s="764"/>
      <c r="M25" s="764"/>
      <c r="N25" s="764"/>
      <c r="O25" s="764"/>
      <c r="P25" s="765"/>
      <c r="Q25" s="1028"/>
      <c r="R25" s="764"/>
      <c r="S25" s="764"/>
      <c r="T25" s="764"/>
      <c r="U25" s="764"/>
      <c r="V25" s="764"/>
      <c r="W25" s="765"/>
      <c r="X25" s="1017"/>
      <c r="Y25" s="764"/>
      <c r="Z25" s="764"/>
      <c r="AA25" s="765"/>
      <c r="AB25" s="1017"/>
      <c r="AC25" s="765"/>
      <c r="AD25" s="1017"/>
      <c r="AE25" s="764"/>
      <c r="AF25" s="764"/>
      <c r="AG25" s="764"/>
      <c r="AH25" s="765"/>
      <c r="AI25" s="1022"/>
      <c r="AJ25" s="764"/>
      <c r="AK25" s="764"/>
      <c r="AL25" s="764"/>
      <c r="AM25" s="765"/>
      <c r="AN25" s="1027"/>
      <c r="AO25" s="764"/>
      <c r="AP25" s="764"/>
      <c r="AQ25" s="764"/>
      <c r="AR25" s="765"/>
      <c r="AS25" s="1027"/>
      <c r="AT25" s="764"/>
      <c r="AU25" s="764"/>
      <c r="AV25" s="764"/>
      <c r="AW25" s="765"/>
      <c r="AX25" s="1027"/>
      <c r="AY25" s="764"/>
      <c r="AZ25" s="764"/>
      <c r="BA25" s="764"/>
      <c r="BB25" s="764"/>
      <c r="BC25" s="765"/>
      <c r="BD25" s="1027"/>
      <c r="BE25" s="764"/>
      <c r="BF25" s="764"/>
      <c r="BG25" s="764"/>
      <c r="BH25" s="765"/>
      <c r="BI25" s="1031"/>
      <c r="BJ25" s="764"/>
      <c r="BK25" s="764"/>
      <c r="BL25" s="764"/>
      <c r="BM25" s="764"/>
      <c r="BN25" s="764"/>
      <c r="BO25" s="765"/>
    </row>
    <row r="26" spans="2:67" ht="14.25" customHeight="1" x14ac:dyDescent="0.25">
      <c r="B26" s="929" t="str">
        <f>HYPERLINK("#'"&amp;'EWS DIRECTORY'!$J$41&amp;"'!A1",'EWS DIRECTORY'!$J$41)</f>
        <v>B-2-1-8</v>
      </c>
      <c r="C26" s="932"/>
      <c r="D26" s="932"/>
      <c r="E26" s="932"/>
      <c r="G26" s="1019">
        <v>2</v>
      </c>
      <c r="H26" s="765"/>
      <c r="I26" s="1026"/>
      <c r="J26" s="764"/>
      <c r="K26" s="764"/>
      <c r="L26" s="764"/>
      <c r="M26" s="764"/>
      <c r="N26" s="764"/>
      <c r="O26" s="764"/>
      <c r="P26" s="765"/>
      <c r="Q26" s="1021"/>
      <c r="R26" s="764"/>
      <c r="S26" s="764"/>
      <c r="T26" s="764"/>
      <c r="U26" s="764"/>
      <c r="V26" s="764"/>
      <c r="W26" s="765"/>
      <c r="X26" s="1025"/>
      <c r="Y26" s="764"/>
      <c r="Z26" s="764"/>
      <c r="AA26" s="764"/>
      <c r="AB26" s="1025"/>
      <c r="AC26" s="764"/>
      <c r="AD26" s="1021"/>
      <c r="AE26" s="764"/>
      <c r="AF26" s="764"/>
      <c r="AG26" s="764"/>
      <c r="AH26" s="765"/>
      <c r="AI26" s="1021"/>
      <c r="AJ26" s="764"/>
      <c r="AK26" s="764"/>
      <c r="AL26" s="764"/>
      <c r="AM26" s="765"/>
      <c r="AN26" s="1029"/>
      <c r="AO26" s="764"/>
      <c r="AP26" s="764"/>
      <c r="AQ26" s="764"/>
      <c r="AR26" s="765"/>
      <c r="AS26" s="1029"/>
      <c r="AT26" s="764"/>
      <c r="AU26" s="764"/>
      <c r="AV26" s="764"/>
      <c r="AW26" s="765"/>
      <c r="AX26" s="1029"/>
      <c r="AY26" s="764"/>
      <c r="AZ26" s="764"/>
      <c r="BA26" s="764"/>
      <c r="BB26" s="764"/>
      <c r="BC26" s="765"/>
      <c r="BD26" s="1029"/>
      <c r="BE26" s="764"/>
      <c r="BF26" s="764"/>
      <c r="BG26" s="764"/>
      <c r="BH26" s="765"/>
      <c r="BI26" s="1030"/>
      <c r="BJ26" s="764"/>
      <c r="BK26" s="764"/>
      <c r="BL26" s="764"/>
      <c r="BM26" s="764"/>
      <c r="BN26" s="764"/>
      <c r="BO26" s="765"/>
    </row>
    <row r="27" spans="2:67" x14ac:dyDescent="0.25">
      <c r="G27" s="1019">
        <v>3</v>
      </c>
      <c r="H27" s="765"/>
      <c r="I27" s="1034"/>
      <c r="J27" s="764"/>
      <c r="K27" s="764"/>
      <c r="L27" s="764"/>
      <c r="M27" s="764"/>
      <c r="N27" s="764"/>
      <c r="O27" s="764"/>
      <c r="P27" s="765"/>
      <c r="Q27" s="1024"/>
      <c r="R27" s="764"/>
      <c r="S27" s="764"/>
      <c r="T27" s="764"/>
      <c r="U27" s="764"/>
      <c r="V27" s="764"/>
      <c r="W27" s="765"/>
      <c r="X27" s="1025"/>
      <c r="Y27" s="764"/>
      <c r="Z27" s="764"/>
      <c r="AA27" s="764"/>
      <c r="AB27" s="1025"/>
      <c r="AC27" s="764"/>
      <c r="AD27" s="1024"/>
      <c r="AE27" s="764"/>
      <c r="AF27" s="764"/>
      <c r="AG27" s="764"/>
      <c r="AH27" s="765"/>
      <c r="AI27" s="1024"/>
      <c r="AJ27" s="764"/>
      <c r="AK27" s="764"/>
      <c r="AL27" s="764"/>
      <c r="AM27" s="765"/>
      <c r="AN27" s="1018"/>
      <c r="AO27" s="764"/>
      <c r="AP27" s="764"/>
      <c r="AQ27" s="764"/>
      <c r="AR27" s="765"/>
      <c r="AS27" s="1018"/>
      <c r="AT27" s="764"/>
      <c r="AU27" s="764"/>
      <c r="AV27" s="764"/>
      <c r="AW27" s="765"/>
      <c r="AX27" s="1018"/>
      <c r="AY27" s="764"/>
      <c r="AZ27" s="764"/>
      <c r="BA27" s="764"/>
      <c r="BB27" s="764"/>
      <c r="BC27" s="765"/>
      <c r="BD27" s="1018"/>
      <c r="BE27" s="764"/>
      <c r="BF27" s="764"/>
      <c r="BG27" s="764"/>
      <c r="BH27" s="765"/>
      <c r="BI27" s="1015"/>
      <c r="BJ27" s="764"/>
      <c r="BK27" s="764"/>
      <c r="BL27" s="764"/>
      <c r="BM27" s="764"/>
      <c r="BN27" s="764"/>
      <c r="BO27" s="765"/>
    </row>
    <row r="28" spans="2:67" x14ac:dyDescent="0.25">
      <c r="B28" s="1032"/>
      <c r="C28" s="932"/>
      <c r="D28" s="932"/>
      <c r="E28" s="932"/>
      <c r="G28" s="1019">
        <v>4</v>
      </c>
      <c r="H28" s="765"/>
      <c r="I28" s="1034"/>
      <c r="J28" s="764"/>
      <c r="K28" s="764"/>
      <c r="L28" s="764"/>
      <c r="M28" s="764"/>
      <c r="N28" s="764"/>
      <c r="O28" s="764"/>
      <c r="P28" s="765"/>
      <c r="Q28" s="1024"/>
      <c r="R28" s="764"/>
      <c r="S28" s="764"/>
      <c r="T28" s="764"/>
      <c r="U28" s="764"/>
      <c r="V28" s="764"/>
      <c r="W28" s="765"/>
      <c r="X28" s="1025"/>
      <c r="Y28" s="764"/>
      <c r="Z28" s="764"/>
      <c r="AA28" s="764"/>
      <c r="AB28" s="1025"/>
      <c r="AC28" s="764"/>
      <c r="AD28" s="1024"/>
      <c r="AE28" s="764"/>
      <c r="AF28" s="764"/>
      <c r="AG28" s="764"/>
      <c r="AH28" s="765"/>
      <c r="AI28" s="1024"/>
      <c r="AJ28" s="764"/>
      <c r="AK28" s="764"/>
      <c r="AL28" s="764"/>
      <c r="AM28" s="765"/>
      <c r="AN28" s="1018"/>
      <c r="AO28" s="764"/>
      <c r="AP28" s="764"/>
      <c r="AQ28" s="764"/>
      <c r="AR28" s="765"/>
      <c r="AS28" s="1018"/>
      <c r="AT28" s="764"/>
      <c r="AU28" s="764"/>
      <c r="AV28" s="764"/>
      <c r="AW28" s="765"/>
      <c r="AX28" s="1018"/>
      <c r="AY28" s="764"/>
      <c r="AZ28" s="764"/>
      <c r="BA28" s="764"/>
      <c r="BB28" s="764"/>
      <c r="BC28" s="765"/>
      <c r="BD28" s="1018"/>
      <c r="BE28" s="764"/>
      <c r="BF28" s="764"/>
      <c r="BG28" s="764"/>
      <c r="BH28" s="765"/>
      <c r="BI28" s="1015"/>
      <c r="BJ28" s="764"/>
      <c r="BK28" s="764"/>
      <c r="BL28" s="764"/>
      <c r="BM28" s="764"/>
      <c r="BN28" s="764"/>
      <c r="BO28" s="765"/>
    </row>
    <row r="29" spans="2:67" x14ac:dyDescent="0.25">
      <c r="G29" s="1019">
        <v>5</v>
      </c>
      <c r="H29" s="765"/>
      <c r="I29" s="1034"/>
      <c r="J29" s="764"/>
      <c r="K29" s="764"/>
      <c r="L29" s="764"/>
      <c r="M29" s="764"/>
      <c r="N29" s="764"/>
      <c r="O29" s="764"/>
      <c r="P29" s="765"/>
      <c r="Q29" s="1024"/>
      <c r="R29" s="764"/>
      <c r="S29" s="764"/>
      <c r="T29" s="764"/>
      <c r="U29" s="764"/>
      <c r="V29" s="764"/>
      <c r="W29" s="765"/>
      <c r="X29" s="1025"/>
      <c r="Y29" s="764"/>
      <c r="Z29" s="764"/>
      <c r="AA29" s="764"/>
      <c r="AB29" s="1025"/>
      <c r="AC29" s="764"/>
      <c r="AD29" s="1024"/>
      <c r="AE29" s="764"/>
      <c r="AF29" s="764"/>
      <c r="AG29" s="764"/>
      <c r="AH29" s="765"/>
      <c r="AI29" s="1024"/>
      <c r="AJ29" s="764"/>
      <c r="AK29" s="764"/>
      <c r="AL29" s="764"/>
      <c r="AM29" s="765"/>
      <c r="AN29" s="1018"/>
      <c r="AO29" s="764"/>
      <c r="AP29" s="764"/>
      <c r="AQ29" s="764"/>
      <c r="AR29" s="765"/>
      <c r="AS29" s="1018"/>
      <c r="AT29" s="764"/>
      <c r="AU29" s="764"/>
      <c r="AV29" s="764"/>
      <c r="AW29" s="765"/>
      <c r="AX29" s="1018"/>
      <c r="AY29" s="764"/>
      <c r="AZ29" s="764"/>
      <c r="BA29" s="764"/>
      <c r="BB29" s="764"/>
      <c r="BC29" s="765"/>
      <c r="BD29" s="1018"/>
      <c r="BE29" s="764"/>
      <c r="BF29" s="764"/>
      <c r="BG29" s="764"/>
      <c r="BH29" s="765"/>
      <c r="BI29" s="1015"/>
      <c r="BJ29" s="764"/>
      <c r="BK29" s="764"/>
      <c r="BL29" s="764"/>
      <c r="BM29" s="764"/>
      <c r="BN29" s="764"/>
      <c r="BO29" s="765"/>
    </row>
    <row r="30" spans="2:67" x14ac:dyDescent="0.25">
      <c r="B30" s="1032"/>
      <c r="C30" s="932"/>
      <c r="D30" s="932"/>
      <c r="E30" s="932"/>
      <c r="G30" s="342"/>
      <c r="H30" s="121"/>
      <c r="I30" s="343"/>
      <c r="J30" s="121"/>
      <c r="K30" s="121"/>
      <c r="L30" s="121"/>
      <c r="M30" s="121"/>
      <c r="N30" s="121"/>
      <c r="O30" s="121"/>
      <c r="P30" s="121"/>
      <c r="Q30" s="122"/>
      <c r="R30" s="121"/>
      <c r="S30" s="121"/>
      <c r="T30" s="121"/>
      <c r="U30" s="121"/>
      <c r="V30" s="121"/>
      <c r="W30" s="121"/>
      <c r="X30" s="123"/>
      <c r="Y30" s="123"/>
      <c r="Z30" s="121"/>
      <c r="AA30" s="121"/>
      <c r="AB30" s="123"/>
      <c r="AC30" s="121"/>
      <c r="AD30" s="122"/>
      <c r="AE30" s="121"/>
      <c r="AF30" s="121"/>
      <c r="AG30" s="121"/>
      <c r="AH30" s="121"/>
      <c r="AI30" s="122"/>
      <c r="AJ30" s="121"/>
      <c r="AK30" s="121"/>
      <c r="AL30" s="121"/>
      <c r="AM30" s="121"/>
      <c r="AN30" s="524"/>
      <c r="AO30" s="525"/>
      <c r="AP30" s="525"/>
      <c r="AQ30" s="525"/>
      <c r="AR30" s="525"/>
      <c r="AS30" s="524"/>
      <c r="AT30" s="525"/>
      <c r="AU30" s="525"/>
      <c r="AV30" s="525"/>
      <c r="AW30" s="525"/>
      <c r="AX30" s="524"/>
      <c r="AY30" s="525"/>
      <c r="AZ30" s="525"/>
      <c r="BA30" s="525"/>
      <c r="BB30" s="525"/>
      <c r="BC30" s="525"/>
      <c r="BD30" s="524"/>
      <c r="BE30" s="525"/>
      <c r="BF30" s="525"/>
      <c r="BG30" s="525"/>
      <c r="BH30" s="525"/>
      <c r="BI30" s="344"/>
      <c r="BJ30" s="121"/>
      <c r="BK30" s="121"/>
      <c r="BL30" s="121"/>
      <c r="BM30" s="121"/>
      <c r="BN30" s="121"/>
      <c r="BO30" s="121"/>
    </row>
    <row r="31" spans="2:67" ht="15" customHeight="1" x14ac:dyDescent="0.25">
      <c r="G31" s="1019" t="s">
        <v>1832</v>
      </c>
      <c r="H31" s="764"/>
      <c r="I31" s="764"/>
      <c r="J31" s="764"/>
      <c r="K31" s="764"/>
      <c r="L31" s="764"/>
      <c r="M31" s="764"/>
      <c r="N31" s="764"/>
      <c r="O31" s="764"/>
      <c r="P31" s="764"/>
      <c r="Q31" s="764"/>
      <c r="R31" s="764"/>
      <c r="S31" s="764"/>
      <c r="T31" s="764"/>
      <c r="U31" s="764"/>
      <c r="V31" s="764"/>
      <c r="W31" s="764"/>
      <c r="X31" s="764"/>
      <c r="Y31" s="764"/>
      <c r="Z31" s="764"/>
      <c r="AA31" s="764"/>
      <c r="AB31" s="764"/>
      <c r="AC31" s="764"/>
      <c r="AD31" s="764"/>
      <c r="AE31" s="764"/>
      <c r="AF31" s="764"/>
      <c r="AG31" s="764"/>
      <c r="AH31" s="764"/>
      <c r="AI31" s="764"/>
      <c r="AJ31" s="764"/>
      <c r="AK31" s="764"/>
      <c r="AL31" s="764"/>
      <c r="AM31" s="765"/>
      <c r="AN31" s="1050">
        <f>SUM(AN25:AR30)</f>
        <v>0</v>
      </c>
      <c r="AO31" s="764"/>
      <c r="AP31" s="764"/>
      <c r="AQ31" s="764"/>
      <c r="AR31" s="765"/>
      <c r="AS31" s="1050">
        <f>SUM(AS25:AW30)</f>
        <v>0</v>
      </c>
      <c r="AT31" s="764"/>
      <c r="AU31" s="764"/>
      <c r="AV31" s="764"/>
      <c r="AW31" s="765"/>
      <c r="AX31" s="1050">
        <f>SUM(AX25:BC30)</f>
        <v>0</v>
      </c>
      <c r="AY31" s="764"/>
      <c r="AZ31" s="764"/>
      <c r="BA31" s="764"/>
      <c r="BB31" s="764"/>
      <c r="BC31" s="765"/>
      <c r="BD31" s="1050">
        <f>SUM(BD25:BH29)</f>
        <v>0</v>
      </c>
      <c r="BE31" s="764"/>
      <c r="BF31" s="764"/>
      <c r="BG31" s="764"/>
      <c r="BH31" s="765"/>
      <c r="BI31" s="1015"/>
      <c r="BJ31" s="764"/>
      <c r="BK31" s="764"/>
      <c r="BL31" s="764"/>
      <c r="BM31" s="764"/>
      <c r="BN31" s="764"/>
      <c r="BO31" s="765"/>
    </row>
    <row r="32" spans="2:67" x14ac:dyDescent="0.25">
      <c r="B32" s="1032"/>
      <c r="C32" s="932"/>
      <c r="D32" s="932"/>
      <c r="E32" s="932"/>
    </row>
    <row r="34" spans="2:43" x14ac:dyDescent="0.25">
      <c r="B34" s="1032"/>
      <c r="C34" s="932"/>
      <c r="D34" s="932"/>
      <c r="E34" s="932"/>
      <c r="H34" s="976" t="s">
        <v>1795</v>
      </c>
      <c r="I34" s="824"/>
      <c r="J34" s="824"/>
      <c r="K34" s="824"/>
      <c r="L34" s="824"/>
      <c r="M34" s="824"/>
      <c r="N34" s="824"/>
      <c r="O34" s="824"/>
      <c r="P34" s="824"/>
      <c r="Q34" s="824"/>
      <c r="R34" s="824"/>
      <c r="S34" s="824"/>
      <c r="T34" s="824"/>
      <c r="U34" s="824"/>
      <c r="V34" s="824"/>
      <c r="W34" s="824"/>
      <c r="X34" s="824"/>
      <c r="Y34" s="825"/>
      <c r="Z34" s="976" t="s">
        <v>1796</v>
      </c>
      <c r="AA34" s="824"/>
      <c r="AB34" s="824"/>
      <c r="AC34" s="824"/>
      <c r="AD34" s="824"/>
      <c r="AE34" s="824"/>
      <c r="AF34" s="824"/>
      <c r="AG34" s="824"/>
      <c r="AH34" s="824"/>
      <c r="AI34" s="824"/>
      <c r="AJ34" s="824"/>
      <c r="AK34" s="824"/>
      <c r="AL34" s="824"/>
      <c r="AM34" s="824"/>
      <c r="AN34" s="824"/>
      <c r="AO34" s="824"/>
      <c r="AP34" s="824"/>
      <c r="AQ34" s="825"/>
    </row>
    <row r="35" spans="2:43" x14ac:dyDescent="0.25">
      <c r="H35" s="257" t="s">
        <v>796</v>
      </c>
      <c r="I35" s="258"/>
      <c r="J35" s="258"/>
      <c r="K35" s="258"/>
      <c r="L35" s="258"/>
      <c r="M35" s="258"/>
      <c r="N35" s="258"/>
      <c r="O35" s="258"/>
      <c r="P35" s="258"/>
      <c r="Q35" s="259"/>
      <c r="R35" s="257" t="s">
        <v>1511</v>
      </c>
      <c r="S35" s="258"/>
      <c r="T35" s="258"/>
      <c r="U35" s="259"/>
      <c r="V35" s="257" t="s">
        <v>1510</v>
      </c>
      <c r="W35" s="258"/>
      <c r="X35" s="258"/>
      <c r="Y35" s="259"/>
      <c r="Z35" s="257" t="s">
        <v>796</v>
      </c>
      <c r="AA35" s="258"/>
      <c r="AB35" s="258"/>
      <c r="AC35" s="258"/>
      <c r="AD35" s="258"/>
      <c r="AE35" s="258"/>
      <c r="AF35" s="258"/>
      <c r="AG35" s="258"/>
      <c r="AH35" s="258"/>
      <c r="AI35" s="259"/>
      <c r="AJ35" s="257" t="s">
        <v>1511</v>
      </c>
      <c r="AK35" s="258"/>
      <c r="AL35" s="258"/>
      <c r="AM35" s="259"/>
      <c r="AN35" s="257" t="s">
        <v>1510</v>
      </c>
      <c r="AO35" s="258"/>
      <c r="AP35" s="258"/>
      <c r="AQ35" s="259"/>
    </row>
    <row r="36" spans="2:43" x14ac:dyDescent="0.25">
      <c r="B36" s="1032"/>
      <c r="C36" s="932"/>
      <c r="D36" s="932"/>
      <c r="E36" s="932"/>
      <c r="H36" s="260"/>
      <c r="Q36" s="261"/>
      <c r="R36" s="260"/>
      <c r="U36" s="261"/>
      <c r="V36" s="260"/>
      <c r="Y36" s="261"/>
      <c r="Z36" s="260"/>
      <c r="AI36" s="261"/>
      <c r="AJ36" s="260"/>
      <c r="AM36" s="261"/>
      <c r="AN36" s="260"/>
      <c r="AQ36" s="261"/>
    </row>
    <row r="37" spans="2:43" x14ac:dyDescent="0.25">
      <c r="H37" s="260"/>
      <c r="Q37" s="261"/>
      <c r="R37" s="260"/>
      <c r="U37" s="261"/>
      <c r="V37" s="260"/>
      <c r="Y37" s="261"/>
      <c r="Z37" s="260"/>
      <c r="AI37" s="261"/>
      <c r="AJ37" s="260"/>
      <c r="AM37" s="261"/>
      <c r="AN37" s="260"/>
      <c r="AQ37" s="261"/>
    </row>
    <row r="38" spans="2:43" x14ac:dyDescent="0.25">
      <c r="H38" s="260"/>
      <c r="Q38" s="261"/>
      <c r="R38" s="260"/>
      <c r="U38" s="261"/>
      <c r="V38" s="260"/>
      <c r="Y38" s="261"/>
      <c r="Z38" s="260"/>
      <c r="AI38" s="261"/>
      <c r="AJ38" s="260"/>
      <c r="AM38" s="261"/>
      <c r="AN38" s="260"/>
      <c r="AQ38" s="261"/>
    </row>
    <row r="39" spans="2:43" x14ac:dyDescent="0.25">
      <c r="H39" s="260"/>
      <c r="Q39" s="261"/>
      <c r="R39" s="260"/>
      <c r="U39" s="261"/>
      <c r="V39" s="260"/>
      <c r="Y39" s="261"/>
      <c r="Z39" s="260"/>
      <c r="AI39" s="261"/>
      <c r="AJ39" s="260"/>
      <c r="AM39" s="261"/>
      <c r="AN39" s="260"/>
      <c r="AQ39" s="261"/>
    </row>
    <row r="40" spans="2:43" x14ac:dyDescent="0.25">
      <c r="H40" s="262"/>
      <c r="I40" s="263"/>
      <c r="J40" s="263"/>
      <c r="K40" s="263"/>
      <c r="L40" s="263"/>
      <c r="M40" s="263"/>
      <c r="N40" s="263"/>
      <c r="O40" s="263"/>
      <c r="P40" s="263"/>
      <c r="Q40" s="264"/>
      <c r="R40" s="262"/>
      <c r="S40" s="263"/>
      <c r="T40" s="263"/>
      <c r="U40" s="264"/>
      <c r="V40" s="262"/>
      <c r="W40" s="263"/>
      <c r="X40" s="263"/>
      <c r="Y40" s="264"/>
      <c r="Z40" s="262"/>
      <c r="AA40" s="263"/>
      <c r="AB40" s="263"/>
      <c r="AC40" s="263"/>
      <c r="AD40" s="263"/>
      <c r="AE40" s="263"/>
      <c r="AF40" s="263"/>
      <c r="AG40" s="263"/>
      <c r="AH40" s="263"/>
      <c r="AI40" s="264"/>
      <c r="AJ40" s="262"/>
      <c r="AK40" s="263"/>
      <c r="AL40" s="263"/>
      <c r="AM40" s="264"/>
      <c r="AN40" s="262"/>
      <c r="AO40" s="263"/>
      <c r="AP40" s="263"/>
      <c r="AQ40" s="264"/>
    </row>
    <row r="41" spans="2:43" x14ac:dyDescent="0.25">
      <c r="AM41" s="265" t="s">
        <v>1797</v>
      </c>
      <c r="AN41" s="55" t="str">
        <f>'B-2-1-2'!AL23</f>
        <v>B-2-1-2-1</v>
      </c>
    </row>
  </sheetData>
  <mergeCells count="119">
    <mergeCell ref="BD27:BH27"/>
    <mergeCell ref="B34:E34"/>
    <mergeCell ref="AS29:AW29"/>
    <mergeCell ref="B30:E30"/>
    <mergeCell ref="AB29:AC29"/>
    <mergeCell ref="AS31:AW31"/>
    <mergeCell ref="Z34:AQ34"/>
    <mergeCell ref="AI29:AM29"/>
    <mergeCell ref="AX27:BC27"/>
    <mergeCell ref="AN28:AR28"/>
    <mergeCell ref="Q27:W27"/>
    <mergeCell ref="B28:E28"/>
    <mergeCell ref="G27:H27"/>
    <mergeCell ref="I28:P28"/>
    <mergeCell ref="AD27:AH27"/>
    <mergeCell ref="B36:E36"/>
    <mergeCell ref="AN26:AR26"/>
    <mergeCell ref="X27:AA27"/>
    <mergeCell ref="AD28:AH28"/>
    <mergeCell ref="Q29:W29"/>
    <mergeCell ref="B32:E32"/>
    <mergeCell ref="G31:AM31"/>
    <mergeCell ref="I29:P29"/>
    <mergeCell ref="B12:E12"/>
    <mergeCell ref="B21:E21"/>
    <mergeCell ref="BD25:BH25"/>
    <mergeCell ref="AB23:AC23"/>
    <mergeCell ref="B14:E14"/>
    <mergeCell ref="B23:E23"/>
    <mergeCell ref="B13:E13"/>
    <mergeCell ref="B26:E26"/>
    <mergeCell ref="B16:E16"/>
    <mergeCell ref="B25:E25"/>
    <mergeCell ref="B18:E18"/>
    <mergeCell ref="I22:P23"/>
    <mergeCell ref="AI23:AM23"/>
    <mergeCell ref="B20:E20"/>
    <mergeCell ref="Q22:W23"/>
    <mergeCell ref="AN25:AR25"/>
    <mergeCell ref="B22:E22"/>
    <mergeCell ref="G25:H25"/>
    <mergeCell ref="B17:E17"/>
    <mergeCell ref="AS22:AW23"/>
    <mergeCell ref="BD26:BH26"/>
    <mergeCell ref="X26:AA26"/>
    <mergeCell ref="AN24:AR24"/>
    <mergeCell ref="X25:AA25"/>
    <mergeCell ref="BI22:BO23"/>
    <mergeCell ref="AS24:AW24"/>
    <mergeCell ref="X29:AA29"/>
    <mergeCell ref="BI24:BO24"/>
    <mergeCell ref="H34:Y34"/>
    <mergeCell ref="BD31:BH31"/>
    <mergeCell ref="G9:Z11"/>
    <mergeCell ref="AS26:AW26"/>
    <mergeCell ref="AD24:AH24"/>
    <mergeCell ref="BI26:BO26"/>
    <mergeCell ref="AI28:AM28"/>
    <mergeCell ref="I27:P27"/>
    <mergeCell ref="AX22:BC23"/>
    <mergeCell ref="BI25:BO25"/>
    <mergeCell ref="AB25:AC25"/>
    <mergeCell ref="I25:P25"/>
    <mergeCell ref="BI27:BO27"/>
    <mergeCell ref="Q28:W28"/>
    <mergeCell ref="AX24:BC24"/>
    <mergeCell ref="G24:H24"/>
    <mergeCell ref="AN27:AR27"/>
    <mergeCell ref="AX26:BC26"/>
    <mergeCell ref="G26:H26"/>
    <mergeCell ref="X28:AA28"/>
    <mergeCell ref="G7:BO7"/>
    <mergeCell ref="AN22:AR23"/>
    <mergeCell ref="BI29:BO29"/>
    <mergeCell ref="AB24:AC24"/>
    <mergeCell ref="B6:E6"/>
    <mergeCell ref="B15:E15"/>
    <mergeCell ref="B24:E24"/>
    <mergeCell ref="AD29:AH29"/>
    <mergeCell ref="AD23:AH23"/>
    <mergeCell ref="AB26:AC26"/>
    <mergeCell ref="I26:P26"/>
    <mergeCell ref="AX28:BC28"/>
    <mergeCell ref="X22:AM22"/>
    <mergeCell ref="AS25:AW25"/>
    <mergeCell ref="Q25:W25"/>
    <mergeCell ref="AI27:AM27"/>
    <mergeCell ref="BD29:BH29"/>
    <mergeCell ref="AS27:AW27"/>
    <mergeCell ref="AB27:AC27"/>
    <mergeCell ref="X23:AA23"/>
    <mergeCell ref="Q24:W24"/>
    <mergeCell ref="AX29:BC29"/>
    <mergeCell ref="BD24:BH24"/>
    <mergeCell ref="AS28:AW28"/>
    <mergeCell ref="B4:E4"/>
    <mergeCell ref="BI31:BO31"/>
    <mergeCell ref="AI24:AM24"/>
    <mergeCell ref="AD25:AH25"/>
    <mergeCell ref="AN29:AR29"/>
    <mergeCell ref="G28:H28"/>
    <mergeCell ref="G22:H23"/>
    <mergeCell ref="AI26:AM26"/>
    <mergeCell ref="BD28:BH28"/>
    <mergeCell ref="AN31:AR31"/>
    <mergeCell ref="AI25:AM25"/>
    <mergeCell ref="I24:P24"/>
    <mergeCell ref="BD22:BH23"/>
    <mergeCell ref="G29:H29"/>
    <mergeCell ref="AD26:AH26"/>
    <mergeCell ref="B8:E8"/>
    <mergeCell ref="Q26:W26"/>
    <mergeCell ref="AX31:BC31"/>
    <mergeCell ref="X24:AA24"/>
    <mergeCell ref="B10:E10"/>
    <mergeCell ref="BI28:BO28"/>
    <mergeCell ref="AB28:AC28"/>
    <mergeCell ref="B19:E19"/>
    <mergeCell ref="AX25:BC25"/>
  </mergeCells>
  <hyperlinks>
    <hyperlink ref="G1" location="index" tooltip="Lihat index" display="&lt;&lt; Index" xr:uid="{00000000-0004-0000-2000-000000000000}"/>
    <hyperlink ref="B4" location="PANDUAN!A1" display="PANDUAN" xr:uid="{00000000-0004-0000-2000-000001000000}"/>
    <hyperlink ref="B6" location="'EWS DIRECTORY'!A1" display="EWS DIRECTORY" xr:uid="{00000000-0004-0000-2000-000002000000}"/>
    <hyperlink ref="B8" location="'DATA PEMICU'!A1" display="DATA PEMICU" xr:uid="{00000000-0004-0000-2000-000003000000}"/>
    <hyperlink ref="B10" location="'DATA PENGUJI'!A1" display="DATA PENGUJI" xr:uid="{00000000-0004-0000-2000-000004000000}"/>
    <hyperlink ref="B12" location="'MAIN LEVEL'!A1" display="MAIN LEVEL" xr:uid="{00000000-0004-0000-2000-000005000000}"/>
  </hyperlink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43">
    <tabColor theme="4" tint="-0.249977111117893"/>
  </sheetPr>
  <dimension ref="A1:BO39"/>
  <sheetViews>
    <sheetView topLeftCell="B1" zoomScaleNormal="100" workbookViewId="0">
      <selection activeCell="AQ18" sqref="AQ18:AU18"/>
    </sheetView>
  </sheetViews>
  <sheetFormatPr defaultColWidth="8.88671875" defaultRowHeight="13.8" x14ac:dyDescent="0.25"/>
  <cols>
    <col min="1" max="1" width="3" style="401" hidden="1" customWidth="1"/>
    <col min="2" max="5" width="3.88671875" style="433" customWidth="1"/>
    <col min="6" max="6" width="3.88671875" style="110" customWidth="1"/>
    <col min="7" max="67" width="2.88671875" customWidth="1"/>
  </cols>
  <sheetData>
    <row r="1" spans="2:67" x14ac:dyDescent="0.25">
      <c r="G1" s="178"/>
      <c r="H1" s="55"/>
      <c r="I1" s="55"/>
      <c r="J1" s="55"/>
      <c r="K1" s="55"/>
      <c r="L1" s="55"/>
      <c r="M1" s="55"/>
      <c r="N1" s="55"/>
    </row>
    <row r="2" spans="2:67" x14ac:dyDescent="0.25">
      <c r="G2" s="55" t="s">
        <v>1674</v>
      </c>
      <c r="H2" s="55"/>
      <c r="I2" s="55"/>
      <c r="J2" s="55"/>
      <c r="K2" s="55"/>
      <c r="L2" s="55"/>
      <c r="M2" s="55"/>
      <c r="N2" s="55"/>
    </row>
    <row r="3" spans="2:67" x14ac:dyDescent="0.25">
      <c r="B3" s="400"/>
      <c r="C3" s="400"/>
      <c r="D3" s="400"/>
      <c r="E3" s="400"/>
      <c r="G3" s="55"/>
      <c r="H3" s="55"/>
      <c r="I3" s="55"/>
      <c r="J3" s="55"/>
      <c r="K3" s="55"/>
      <c r="L3" s="55"/>
      <c r="M3" s="55"/>
      <c r="N3" s="55"/>
    </row>
    <row r="4" spans="2:67" x14ac:dyDescent="0.25">
      <c r="B4" s="924" t="s">
        <v>79</v>
      </c>
      <c r="C4" s="932"/>
      <c r="D4" s="932"/>
      <c r="E4" s="932"/>
      <c r="G4" s="55"/>
      <c r="H4" s="55"/>
      <c r="I4" s="55"/>
      <c r="J4" s="55"/>
      <c r="K4" s="55"/>
      <c r="L4" s="55"/>
      <c r="M4" s="55"/>
      <c r="N4" s="55"/>
    </row>
    <row r="5" spans="2:67" x14ac:dyDescent="0.25">
      <c r="B5" s="400"/>
      <c r="C5" s="400"/>
      <c r="D5" s="400"/>
      <c r="E5" s="400"/>
      <c r="G5" s="55"/>
      <c r="H5" s="55"/>
      <c r="I5" s="55"/>
      <c r="J5" s="55"/>
      <c r="K5" s="55"/>
      <c r="L5" s="55"/>
      <c r="M5" s="55"/>
      <c r="N5" s="55"/>
    </row>
    <row r="6" spans="2:67" ht="14.4" customHeight="1" x14ac:dyDescent="0.25">
      <c r="B6" s="924" t="s">
        <v>87</v>
      </c>
      <c r="C6" s="932"/>
      <c r="D6" s="932"/>
      <c r="E6" s="932"/>
      <c r="G6" s="55"/>
      <c r="H6" s="55"/>
      <c r="I6" s="55"/>
      <c r="J6" s="55"/>
      <c r="K6" s="55"/>
      <c r="L6" s="55"/>
      <c r="M6" s="55"/>
      <c r="N6" s="55"/>
    </row>
    <row r="7" spans="2:67" x14ac:dyDescent="0.25">
      <c r="B7" s="400"/>
      <c r="C7" s="400"/>
      <c r="D7" s="400"/>
      <c r="E7" s="400"/>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940"/>
      <c r="AT7" s="940"/>
      <c r="AU7" s="940"/>
      <c r="AV7" s="940"/>
      <c r="AW7" s="940"/>
      <c r="AX7" s="940"/>
      <c r="AY7" s="940"/>
      <c r="AZ7" s="940"/>
      <c r="BA7" s="940"/>
      <c r="BB7" s="940"/>
      <c r="BC7" s="940"/>
      <c r="BD7" s="940"/>
      <c r="BE7" s="940"/>
      <c r="BF7" s="940"/>
      <c r="BG7" s="940"/>
      <c r="BH7" s="940"/>
      <c r="BI7" s="940"/>
      <c r="BJ7" s="940"/>
      <c r="BK7" s="940"/>
      <c r="BL7" s="940"/>
      <c r="BM7" s="940"/>
      <c r="BN7" s="940"/>
      <c r="BO7" s="940"/>
    </row>
    <row r="8" spans="2:67" x14ac:dyDescent="0.25">
      <c r="B8" s="924" t="s">
        <v>94</v>
      </c>
      <c r="C8" s="932"/>
      <c r="D8" s="932"/>
      <c r="E8" s="932"/>
      <c r="G8" s="55"/>
      <c r="H8" s="55"/>
      <c r="I8" s="55"/>
      <c r="J8" s="55"/>
      <c r="K8" s="55"/>
      <c r="L8" s="55"/>
      <c r="M8" s="55"/>
      <c r="N8" s="55"/>
    </row>
    <row r="9" spans="2:67" x14ac:dyDescent="0.25">
      <c r="B9" s="400"/>
      <c r="C9" s="400"/>
      <c r="D9" s="400"/>
      <c r="E9" s="400"/>
      <c r="G9" s="999" t="str">
        <f>'B-2-1-2'!N24</f>
        <v>Penyerahan yang PPN harus dipungut sendiri dengan Faktur Pajak yang dilaporkan secara digunggung</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303"/>
    </row>
    <row r="10" spans="2:67" x14ac:dyDescent="0.25">
      <c r="B10" s="924" t="s">
        <v>101</v>
      </c>
      <c r="C10" s="932"/>
      <c r="D10" s="932"/>
      <c r="E10" s="932"/>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304"/>
    </row>
    <row r="11" spans="2:67"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305"/>
    </row>
    <row r="12" spans="2:67" x14ac:dyDescent="0.25">
      <c r="B12" s="924" t="s">
        <v>106</v>
      </c>
      <c r="C12" s="932"/>
      <c r="D12" s="932"/>
      <c r="E12" s="932"/>
      <c r="G12" s="254"/>
      <c r="H12" s="254"/>
      <c r="I12" s="254"/>
      <c r="J12" s="254"/>
      <c r="K12" s="254"/>
      <c r="L12" s="254"/>
      <c r="M12" s="254"/>
      <c r="N12" s="254"/>
    </row>
    <row r="13" spans="2:67" ht="14.25" customHeight="1" x14ac:dyDescent="0.25">
      <c r="B13" s="962" t="str">
        <f>HYPERLINK("#'"&amp;'EWS DIRECTORY'!$J$28&amp;"'!A1",'EWS DIRECTORY'!$J$28)</f>
        <v>B-2</v>
      </c>
      <c r="C13" s="932"/>
      <c r="D13" s="932"/>
      <c r="E13" s="932"/>
      <c r="G13" s="55" t="s">
        <v>1680</v>
      </c>
      <c r="H13" s="55"/>
      <c r="I13" s="254"/>
      <c r="J13" s="254"/>
      <c r="K13" s="254"/>
      <c r="L13" s="254"/>
      <c r="M13" s="254"/>
      <c r="N13" s="254"/>
    </row>
    <row r="14" spans="2:67" x14ac:dyDescent="0.25">
      <c r="B14" s="931" t="str">
        <f>HYPERLINK("#'"&amp;'EWS DIRECTORY'!$J$29&amp;"'!A1",'EWS DIRECTORY'!$J$29)</f>
        <v>B-2-1</v>
      </c>
      <c r="C14" s="932"/>
      <c r="D14" s="932"/>
      <c r="E14" s="932"/>
      <c r="G14" s="55" t="s">
        <v>1681</v>
      </c>
      <c r="H14" s="55"/>
      <c r="I14" s="55"/>
      <c r="J14" s="254"/>
      <c r="K14" s="254"/>
      <c r="L14" s="254"/>
      <c r="M14" s="254"/>
      <c r="N14" s="254"/>
    </row>
    <row r="15" spans="2:67" ht="14.25" customHeight="1" x14ac:dyDescent="0.25">
      <c r="B15" s="929" t="str">
        <f>HYPERLINK("#'"&amp;'EWS DIRECTORY'!$J$30&amp;"'!A1",'EWS DIRECTORY'!$J$30)</f>
        <v>B-2-1-1</v>
      </c>
      <c r="C15" s="932"/>
      <c r="D15" s="932"/>
      <c r="E15" s="932"/>
      <c r="G15" s="55" t="s">
        <v>1681</v>
      </c>
      <c r="H15" s="55"/>
      <c r="I15" s="55"/>
      <c r="J15" s="254"/>
      <c r="K15" s="254"/>
      <c r="L15" s="254"/>
      <c r="M15" s="254"/>
      <c r="N15" s="254"/>
    </row>
    <row r="16" spans="2:67" ht="14.25" customHeight="1" x14ac:dyDescent="0.25">
      <c r="B16" s="929" t="str">
        <f>HYPERLINK("#'"&amp;'EWS DIRECTORY'!$J$31&amp;"'!A1",'EWS DIRECTORY'!$J$31)</f>
        <v>B-2-1-2</v>
      </c>
      <c r="C16" s="932"/>
      <c r="D16" s="932"/>
      <c r="E16" s="932"/>
      <c r="G16" s="55" t="s">
        <v>1681</v>
      </c>
      <c r="H16" s="55"/>
      <c r="I16" s="55"/>
      <c r="J16" s="254"/>
      <c r="K16" s="254"/>
      <c r="L16" s="254"/>
      <c r="M16" s="254"/>
      <c r="N16" s="254"/>
    </row>
    <row r="17" spans="2:58" ht="14.25" customHeight="1" x14ac:dyDescent="0.25">
      <c r="B17" s="1013" t="str">
        <f>HYPERLINK("#'"&amp;'EWS DIRECTORY'!$J$32&amp;"'!A1",'EWS DIRECTORY'!$J$32)</f>
        <v>B-2-1-2-1</v>
      </c>
      <c r="C17" s="1136"/>
      <c r="D17" s="1136"/>
      <c r="E17" s="1136"/>
      <c r="G17" s="55" t="s">
        <v>1806</v>
      </c>
      <c r="H17" s="55"/>
      <c r="I17" s="55" t="s">
        <v>1807</v>
      </c>
      <c r="J17" s="254"/>
      <c r="K17" s="254"/>
      <c r="L17" s="254"/>
      <c r="M17" s="254"/>
      <c r="N17" s="254"/>
    </row>
    <row r="18" spans="2:58" ht="14.25" customHeight="1" x14ac:dyDescent="0.25">
      <c r="B18" s="927" t="str">
        <f>HYPERLINK("#'"&amp;'EWS DIRECTORY'!$J$33&amp;"'!A1",'EWS DIRECTORY'!$J$33)</f>
        <v>B-2-1-2-2</v>
      </c>
      <c r="C18" s="932"/>
      <c r="D18" s="932"/>
      <c r="E18" s="932"/>
      <c r="G18" s="55" t="s">
        <v>1744</v>
      </c>
      <c r="H18" s="55"/>
      <c r="I18" s="55" t="s">
        <v>1744</v>
      </c>
      <c r="J18" s="254"/>
      <c r="K18" s="254"/>
      <c r="L18" s="254"/>
      <c r="M18" s="254"/>
      <c r="N18" s="254"/>
    </row>
    <row r="19" spans="2:58" ht="21" customHeight="1" x14ac:dyDescent="0.25">
      <c r="B19" s="1013" t="str">
        <f>HYPERLINK("#'"&amp;'EWS DIRECTORY'!$J$34&amp;"'!A1",'EWS DIRECTORY'!$J$34)</f>
        <v>B-2-1-2-3</v>
      </c>
      <c r="C19" s="1136"/>
      <c r="D19" s="1136"/>
      <c r="E19" s="1136"/>
    </row>
    <row r="20" spans="2:58" ht="24.6" customHeight="1" x14ac:dyDescent="0.25">
      <c r="B20" s="1013" t="str">
        <f>HYPERLINK("#'"&amp;'EWS DIRECTORY'!$J$35&amp;"'!A1",'EWS DIRECTORY'!$J$35)</f>
        <v>B-2-1-2-4</v>
      </c>
      <c r="C20" s="1136"/>
      <c r="D20" s="1136"/>
      <c r="E20" s="1136"/>
      <c r="G20" s="55" t="s">
        <v>1798</v>
      </c>
    </row>
    <row r="21" spans="2:58" ht="24" customHeight="1" x14ac:dyDescent="0.25">
      <c r="B21" s="929" t="str">
        <f>HYPERLINK("#'"&amp;'EWS DIRECTORY'!$J$36&amp;"'!A1",'EWS DIRECTORY'!$J$36)</f>
        <v>B-2-1-3</v>
      </c>
      <c r="C21" s="932"/>
      <c r="D21" s="932"/>
      <c r="E21" s="932"/>
      <c r="G21" s="55"/>
    </row>
    <row r="22" spans="2:58" ht="24" customHeight="1" x14ac:dyDescent="0.25">
      <c r="B22" s="929" t="str">
        <f>HYPERLINK("#'"&amp;'EWS DIRECTORY'!$J$37&amp;"'!A1",'EWS DIRECTORY'!$J$37)</f>
        <v>B-2-1-4</v>
      </c>
      <c r="C22" s="932"/>
      <c r="D22" s="932"/>
      <c r="E22" s="932"/>
      <c r="G22" s="1020" t="s">
        <v>1445</v>
      </c>
      <c r="H22" s="790"/>
      <c r="I22" s="1023" t="s">
        <v>1808</v>
      </c>
      <c r="J22" s="789"/>
      <c r="K22" s="789"/>
      <c r="L22" s="789"/>
      <c r="M22" s="789"/>
      <c r="N22" s="789"/>
      <c r="O22" s="789"/>
      <c r="P22" s="790"/>
      <c r="Q22" s="1023" t="s">
        <v>1833</v>
      </c>
      <c r="R22" s="789"/>
      <c r="S22" s="789"/>
      <c r="T22" s="790"/>
      <c r="U22" s="1023" t="s">
        <v>1834</v>
      </c>
      <c r="V22" s="764"/>
      <c r="W22" s="764"/>
      <c r="X22" s="764"/>
      <c r="Y22" s="764"/>
      <c r="Z22" s="764"/>
      <c r="AA22" s="764"/>
      <c r="AB22" s="764"/>
      <c r="AC22" s="764"/>
      <c r="AD22" s="764"/>
      <c r="AE22" s="764"/>
      <c r="AF22" s="765"/>
      <c r="AG22" s="1040" t="s">
        <v>1835</v>
      </c>
      <c r="AH22" s="789"/>
      <c r="AI22" s="789"/>
      <c r="AJ22" s="789"/>
      <c r="AK22" s="790"/>
      <c r="AL22" s="1023" t="s">
        <v>1812</v>
      </c>
      <c r="AM22" s="789"/>
      <c r="AN22" s="789"/>
      <c r="AO22" s="789"/>
      <c r="AP22" s="790"/>
      <c r="AQ22" s="1023" t="s">
        <v>1813</v>
      </c>
      <c r="AR22" s="789"/>
      <c r="AS22" s="789"/>
      <c r="AT22" s="789"/>
      <c r="AU22" s="789"/>
      <c r="AV22" s="790"/>
      <c r="AW22" s="1023" t="s">
        <v>1814</v>
      </c>
      <c r="AX22" s="789"/>
      <c r="AY22" s="789"/>
      <c r="AZ22" s="789"/>
      <c r="BA22" s="790"/>
      <c r="BB22" s="1040" t="s">
        <v>1836</v>
      </c>
      <c r="BC22" s="789"/>
      <c r="BD22" s="789"/>
      <c r="BE22" s="789"/>
      <c r="BF22" s="790"/>
    </row>
    <row r="23" spans="2:58" ht="26.25" customHeight="1" x14ac:dyDescent="0.25">
      <c r="B23" s="929" t="str">
        <f>HYPERLINK("#'"&amp;'EWS DIRECTORY'!$J$38&amp;"'!A1",'EWS DIRECTORY'!$J$38)</f>
        <v>B-2-1-5</v>
      </c>
      <c r="C23" s="932"/>
      <c r="D23" s="932"/>
      <c r="E23" s="932"/>
      <c r="G23" s="806"/>
      <c r="H23" s="807"/>
      <c r="I23" s="806"/>
      <c r="J23" s="794"/>
      <c r="K23" s="794"/>
      <c r="L23" s="794"/>
      <c r="M23" s="794"/>
      <c r="N23" s="794"/>
      <c r="O23" s="794"/>
      <c r="P23" s="807"/>
      <c r="Q23" s="806"/>
      <c r="R23" s="794"/>
      <c r="S23" s="794"/>
      <c r="T23" s="807"/>
      <c r="U23" s="1023" t="s">
        <v>1837</v>
      </c>
      <c r="V23" s="764"/>
      <c r="W23" s="764"/>
      <c r="X23" s="764"/>
      <c r="Y23" s="764"/>
      <c r="Z23" s="764"/>
      <c r="AA23" s="765"/>
      <c r="AB23" s="1023" t="s">
        <v>1819</v>
      </c>
      <c r="AC23" s="764"/>
      <c r="AD23" s="764"/>
      <c r="AE23" s="764"/>
      <c r="AF23" s="765"/>
      <c r="AG23" s="806"/>
      <c r="AH23" s="794"/>
      <c r="AI23" s="794"/>
      <c r="AJ23" s="794"/>
      <c r="AK23" s="807"/>
      <c r="AL23" s="806"/>
      <c r="AM23" s="794"/>
      <c r="AN23" s="794"/>
      <c r="AO23" s="794"/>
      <c r="AP23" s="807"/>
      <c r="AQ23" s="806"/>
      <c r="AR23" s="794"/>
      <c r="AS23" s="794"/>
      <c r="AT23" s="794"/>
      <c r="AU23" s="794"/>
      <c r="AV23" s="807"/>
      <c r="AW23" s="806"/>
      <c r="AX23" s="794"/>
      <c r="AY23" s="794"/>
      <c r="AZ23" s="794"/>
      <c r="BA23" s="807"/>
      <c r="BB23" s="806"/>
      <c r="BC23" s="794"/>
      <c r="BD23" s="794"/>
      <c r="BE23" s="794"/>
      <c r="BF23" s="807"/>
    </row>
    <row r="24" spans="2:58" ht="14.25" customHeight="1" x14ac:dyDescent="0.25">
      <c r="B24" s="929" t="str">
        <f>HYPERLINK("#'"&amp;'EWS DIRECTORY'!$J$39&amp;"'!A1",'EWS DIRECTORY'!$J$39)</f>
        <v>B-2-1-6</v>
      </c>
      <c r="C24" s="932"/>
      <c r="D24" s="932"/>
      <c r="E24" s="932"/>
      <c r="G24" s="1035" t="s">
        <v>1820</v>
      </c>
      <c r="H24" s="765"/>
      <c r="I24" s="1016" t="s">
        <v>1821</v>
      </c>
      <c r="J24" s="764"/>
      <c r="K24" s="764"/>
      <c r="L24" s="764"/>
      <c r="M24" s="764"/>
      <c r="N24" s="764"/>
      <c r="O24" s="764"/>
      <c r="P24" s="765"/>
      <c r="Q24" s="1037" t="s">
        <v>1822</v>
      </c>
      <c r="R24" s="764"/>
      <c r="S24" s="764"/>
      <c r="T24" s="764"/>
      <c r="U24" s="1016" t="s">
        <v>1823</v>
      </c>
      <c r="V24" s="764"/>
      <c r="W24" s="764"/>
      <c r="X24" s="764"/>
      <c r="Y24" s="764"/>
      <c r="Z24" s="764"/>
      <c r="AA24" s="765"/>
      <c r="AB24" s="1016" t="s">
        <v>1824</v>
      </c>
      <c r="AC24" s="764"/>
      <c r="AD24" s="764"/>
      <c r="AE24" s="764"/>
      <c r="AF24" s="765"/>
      <c r="AG24" s="1138" t="s">
        <v>1825</v>
      </c>
      <c r="AH24" s="764"/>
      <c r="AI24" s="764"/>
      <c r="AJ24" s="764"/>
      <c r="AK24" s="765"/>
      <c r="AL24" s="1138" t="s">
        <v>1826</v>
      </c>
      <c r="AM24" s="764"/>
      <c r="AN24" s="764"/>
      <c r="AO24" s="764"/>
      <c r="AP24" s="765"/>
      <c r="AQ24" s="1138" t="s">
        <v>1827</v>
      </c>
      <c r="AR24" s="764"/>
      <c r="AS24" s="764"/>
      <c r="AT24" s="764"/>
      <c r="AU24" s="764"/>
      <c r="AV24" s="765"/>
      <c r="AW24" s="1138" t="s">
        <v>1828</v>
      </c>
      <c r="AX24" s="764"/>
      <c r="AY24" s="764"/>
      <c r="AZ24" s="764"/>
      <c r="BA24" s="765"/>
      <c r="BB24" s="1051" t="s">
        <v>1829</v>
      </c>
      <c r="BC24" s="764"/>
      <c r="BD24" s="764"/>
      <c r="BE24" s="764"/>
      <c r="BF24" s="765"/>
    </row>
    <row r="25" spans="2:58" ht="14.25" customHeight="1" x14ac:dyDescent="0.25">
      <c r="B25" s="929" t="str">
        <f>HYPERLINK("#'"&amp;'EWS DIRECTORY'!$J$40&amp;"'!A1",'EWS DIRECTORY'!$J$40)</f>
        <v>B-2-1-7</v>
      </c>
      <c r="C25" s="932"/>
      <c r="D25" s="932"/>
      <c r="E25" s="932"/>
      <c r="G25" s="1019">
        <v>1</v>
      </c>
      <c r="H25" s="765"/>
      <c r="I25" s="1033"/>
      <c r="J25" s="764"/>
      <c r="K25" s="764"/>
      <c r="L25" s="764"/>
      <c r="M25" s="764"/>
      <c r="N25" s="764"/>
      <c r="O25" s="764"/>
      <c r="P25" s="765"/>
      <c r="Q25" s="1033"/>
      <c r="R25" s="764"/>
      <c r="S25" s="764"/>
      <c r="T25" s="765"/>
      <c r="U25" s="1028"/>
      <c r="V25" s="764"/>
      <c r="W25" s="764"/>
      <c r="X25" s="764"/>
      <c r="Y25" s="764"/>
      <c r="Z25" s="764"/>
      <c r="AA25" s="765"/>
      <c r="AB25" s="1022"/>
      <c r="AC25" s="764"/>
      <c r="AD25" s="764"/>
      <c r="AE25" s="764"/>
      <c r="AF25" s="765"/>
      <c r="AG25" s="1027"/>
      <c r="AH25" s="764"/>
      <c r="AI25" s="764"/>
      <c r="AJ25" s="764"/>
      <c r="AK25" s="765"/>
      <c r="AL25" s="1027"/>
      <c r="AM25" s="764"/>
      <c r="AN25" s="764"/>
      <c r="AO25" s="764"/>
      <c r="AP25" s="765"/>
      <c r="AQ25" s="1027"/>
      <c r="AR25" s="764"/>
      <c r="AS25" s="764"/>
      <c r="AT25" s="764"/>
      <c r="AU25" s="764"/>
      <c r="AV25" s="765"/>
      <c r="AW25" s="1059"/>
      <c r="AX25" s="764"/>
      <c r="AY25" s="764"/>
      <c r="AZ25" s="764"/>
      <c r="BA25" s="765"/>
      <c r="BB25" s="1053"/>
      <c r="BC25" s="764"/>
      <c r="BD25" s="764"/>
      <c r="BE25" s="764"/>
      <c r="BF25" s="765"/>
    </row>
    <row r="26" spans="2:58" ht="14.25" customHeight="1" x14ac:dyDescent="0.25">
      <c r="B26" s="929" t="str">
        <f>HYPERLINK("#'"&amp;'EWS DIRECTORY'!$J$41&amp;"'!A1",'EWS DIRECTORY'!$J$41)</f>
        <v>B-2-1-8</v>
      </c>
      <c r="C26" s="932"/>
      <c r="D26" s="932"/>
      <c r="E26" s="932"/>
      <c r="G26" s="1019">
        <v>2</v>
      </c>
      <c r="H26" s="765"/>
      <c r="I26" s="1034"/>
      <c r="J26" s="764"/>
      <c r="K26" s="764"/>
      <c r="L26" s="764"/>
      <c r="M26" s="764"/>
      <c r="N26" s="764"/>
      <c r="O26" s="764"/>
      <c r="P26" s="765"/>
      <c r="Q26" s="1044"/>
      <c r="R26" s="764"/>
      <c r="S26" s="764"/>
      <c r="T26" s="764"/>
      <c r="U26" s="1024"/>
      <c r="V26" s="764"/>
      <c r="W26" s="764"/>
      <c r="X26" s="764"/>
      <c r="Y26" s="764"/>
      <c r="Z26" s="764"/>
      <c r="AA26" s="765"/>
      <c r="AB26" s="1024"/>
      <c r="AC26" s="764"/>
      <c r="AD26" s="764"/>
      <c r="AE26" s="764"/>
      <c r="AF26" s="765"/>
      <c r="AG26" s="1039"/>
      <c r="AH26" s="764"/>
      <c r="AI26" s="764"/>
      <c r="AJ26" s="764"/>
      <c r="AK26" s="765"/>
      <c r="AL26" s="1018"/>
      <c r="AM26" s="764"/>
      <c r="AN26" s="764"/>
      <c r="AO26" s="764"/>
      <c r="AP26" s="765"/>
      <c r="AQ26" s="1018"/>
      <c r="AR26" s="764"/>
      <c r="AS26" s="764"/>
      <c r="AT26" s="764"/>
      <c r="AU26" s="764"/>
      <c r="AV26" s="765"/>
      <c r="AW26" s="1060"/>
      <c r="AX26" s="764"/>
      <c r="AY26" s="764"/>
      <c r="AZ26" s="764"/>
      <c r="BA26" s="765"/>
      <c r="BB26" s="1048"/>
      <c r="BC26" s="764"/>
      <c r="BD26" s="764"/>
      <c r="BE26" s="764"/>
      <c r="BF26" s="765"/>
    </row>
    <row r="27" spans="2:58" x14ac:dyDescent="0.25">
      <c r="G27" s="1019">
        <v>3</v>
      </c>
      <c r="H27" s="765"/>
      <c r="I27" s="1034"/>
      <c r="J27" s="764"/>
      <c r="K27" s="764"/>
      <c r="L27" s="764"/>
      <c r="M27" s="764"/>
      <c r="N27" s="764"/>
      <c r="O27" s="764"/>
      <c r="P27" s="765"/>
      <c r="Q27" s="1044"/>
      <c r="R27" s="764"/>
      <c r="S27" s="764"/>
      <c r="T27" s="764"/>
      <c r="U27" s="1024"/>
      <c r="V27" s="764"/>
      <c r="W27" s="764"/>
      <c r="X27" s="764"/>
      <c r="Y27" s="764"/>
      <c r="Z27" s="764"/>
      <c r="AA27" s="765"/>
      <c r="AB27" s="1024"/>
      <c r="AC27" s="764"/>
      <c r="AD27" s="764"/>
      <c r="AE27" s="764"/>
      <c r="AF27" s="765"/>
      <c r="AG27" s="1039"/>
      <c r="AH27" s="764"/>
      <c r="AI27" s="764"/>
      <c r="AJ27" s="764"/>
      <c r="AK27" s="765"/>
      <c r="AL27" s="1018"/>
      <c r="AM27" s="764"/>
      <c r="AN27" s="764"/>
      <c r="AO27" s="764"/>
      <c r="AP27" s="765"/>
      <c r="AQ27" s="1018"/>
      <c r="AR27" s="764"/>
      <c r="AS27" s="764"/>
      <c r="AT27" s="764"/>
      <c r="AU27" s="764"/>
      <c r="AV27" s="765"/>
      <c r="AW27" s="1060"/>
      <c r="AX27" s="764"/>
      <c r="AY27" s="764"/>
      <c r="AZ27" s="764"/>
      <c r="BA27" s="765"/>
      <c r="BB27" s="1048"/>
      <c r="BC27" s="764"/>
      <c r="BD27" s="764"/>
      <c r="BE27" s="764"/>
      <c r="BF27" s="765"/>
    </row>
    <row r="28" spans="2:58" x14ac:dyDescent="0.25">
      <c r="B28" s="1032"/>
      <c r="C28" s="932"/>
      <c r="D28" s="932"/>
      <c r="E28" s="932"/>
      <c r="G28" s="342"/>
      <c r="H28" s="121"/>
      <c r="I28" s="1045"/>
      <c r="J28" s="764"/>
      <c r="K28" s="764"/>
      <c r="L28" s="764"/>
      <c r="M28" s="764"/>
      <c r="N28" s="764"/>
      <c r="O28" s="764"/>
      <c r="P28" s="765"/>
      <c r="Q28" s="1046"/>
      <c r="R28" s="764"/>
      <c r="S28" s="764"/>
      <c r="T28" s="764"/>
      <c r="U28" s="1043"/>
      <c r="V28" s="764"/>
      <c r="W28" s="764"/>
      <c r="X28" s="764"/>
      <c r="Y28" s="764"/>
      <c r="Z28" s="764"/>
      <c r="AA28" s="765"/>
      <c r="AB28" s="1043"/>
      <c r="AC28" s="764"/>
      <c r="AD28" s="764"/>
      <c r="AE28" s="764"/>
      <c r="AF28" s="765"/>
      <c r="AG28" s="1047"/>
      <c r="AH28" s="764"/>
      <c r="AI28" s="764"/>
      <c r="AJ28" s="764"/>
      <c r="AK28" s="765"/>
      <c r="AL28" s="1036"/>
      <c r="AM28" s="764"/>
      <c r="AN28" s="764"/>
      <c r="AO28" s="764"/>
      <c r="AP28" s="765"/>
      <c r="AQ28" s="1036"/>
      <c r="AR28" s="764"/>
      <c r="AS28" s="764"/>
      <c r="AT28" s="764"/>
      <c r="AU28" s="764"/>
      <c r="AV28" s="765"/>
      <c r="AW28" s="1139"/>
      <c r="AX28" s="764"/>
      <c r="AY28" s="764"/>
      <c r="AZ28" s="764"/>
      <c r="BA28" s="765"/>
      <c r="BB28" s="1049"/>
      <c r="BC28" s="764"/>
      <c r="BD28" s="764"/>
      <c r="BE28" s="764"/>
      <c r="BF28" s="765"/>
    </row>
    <row r="29" spans="2:58" ht="15" customHeight="1" x14ac:dyDescent="0.25">
      <c r="G29" s="1019" t="s">
        <v>1832</v>
      </c>
      <c r="H29" s="764"/>
      <c r="I29" s="764"/>
      <c r="J29" s="764"/>
      <c r="K29" s="764"/>
      <c r="L29" s="764"/>
      <c r="M29" s="764"/>
      <c r="N29" s="764"/>
      <c r="O29" s="764"/>
      <c r="P29" s="764"/>
      <c r="Q29" s="764"/>
      <c r="R29" s="764"/>
      <c r="S29" s="764"/>
      <c r="T29" s="764"/>
      <c r="U29" s="764"/>
      <c r="V29" s="764"/>
      <c r="W29" s="764"/>
      <c r="X29" s="764"/>
      <c r="Y29" s="764"/>
      <c r="Z29" s="764"/>
      <c r="AA29" s="764"/>
      <c r="AB29" s="764"/>
      <c r="AC29" s="764"/>
      <c r="AD29" s="764"/>
      <c r="AE29" s="764"/>
      <c r="AF29" s="765"/>
      <c r="AG29" s="1039">
        <f>SUM(AG25:AK28)</f>
        <v>0</v>
      </c>
      <c r="AH29" s="764"/>
      <c r="AI29" s="764"/>
      <c r="AJ29" s="764"/>
      <c r="AK29" s="765"/>
      <c r="AL29" s="1039">
        <f>SUM(AL25:AP28)</f>
        <v>0</v>
      </c>
      <c r="AM29" s="764"/>
      <c r="AN29" s="764"/>
      <c r="AO29" s="764"/>
      <c r="AP29" s="765"/>
      <c r="AQ29" s="1050">
        <f>SUM(AQ25:AV28)</f>
        <v>0</v>
      </c>
      <c r="AR29" s="764"/>
      <c r="AS29" s="764"/>
      <c r="AT29" s="764"/>
      <c r="AU29" s="764"/>
      <c r="AV29" s="765"/>
      <c r="AW29" s="1039">
        <f>SUM(AW25:BA28)</f>
        <v>0</v>
      </c>
      <c r="AX29" s="764"/>
      <c r="AY29" s="764"/>
      <c r="AZ29" s="764"/>
      <c r="BA29" s="765"/>
      <c r="BB29" s="1048"/>
      <c r="BC29" s="764"/>
      <c r="BD29" s="764"/>
      <c r="BE29" s="764"/>
      <c r="BF29" s="765"/>
    </row>
    <row r="30" spans="2:58" x14ac:dyDescent="0.25">
      <c r="B30" s="1032"/>
      <c r="C30" s="932"/>
      <c r="D30" s="932"/>
      <c r="E30" s="932"/>
      <c r="G30" s="55"/>
    </row>
    <row r="32" spans="2:58" x14ac:dyDescent="0.25">
      <c r="B32" s="1032"/>
      <c r="C32" s="932"/>
      <c r="D32" s="932"/>
      <c r="E32" s="932"/>
      <c r="H32" s="976" t="s">
        <v>1795</v>
      </c>
      <c r="I32" s="824"/>
      <c r="J32" s="824"/>
      <c r="K32" s="824"/>
      <c r="L32" s="824"/>
      <c r="M32" s="824"/>
      <c r="N32" s="824"/>
      <c r="O32" s="824"/>
      <c r="P32" s="824"/>
      <c r="Q32" s="824"/>
      <c r="R32" s="824"/>
      <c r="S32" s="824"/>
      <c r="T32" s="824"/>
      <c r="U32" s="824"/>
      <c r="V32" s="824"/>
      <c r="W32" s="824"/>
      <c r="X32" s="824"/>
      <c r="Y32" s="825"/>
      <c r="Z32" s="976" t="s">
        <v>1796</v>
      </c>
      <c r="AA32" s="824"/>
      <c r="AB32" s="824"/>
      <c r="AC32" s="824"/>
      <c r="AD32" s="824"/>
      <c r="AE32" s="824"/>
      <c r="AF32" s="824"/>
      <c r="AG32" s="824"/>
      <c r="AH32" s="824"/>
      <c r="AI32" s="824"/>
      <c r="AJ32" s="824"/>
      <c r="AK32" s="824"/>
      <c r="AL32" s="824"/>
      <c r="AM32" s="824"/>
      <c r="AN32" s="824"/>
      <c r="AO32" s="824"/>
      <c r="AP32" s="824"/>
      <c r="AQ32" s="825"/>
    </row>
    <row r="33" spans="2:43" x14ac:dyDescent="0.25">
      <c r="H33" s="257" t="s">
        <v>796</v>
      </c>
      <c r="I33" s="258"/>
      <c r="J33" s="258"/>
      <c r="K33" s="258"/>
      <c r="L33" s="258"/>
      <c r="M33" s="258"/>
      <c r="N33" s="258"/>
      <c r="O33" s="258"/>
      <c r="P33" s="258"/>
      <c r="Q33" s="259"/>
      <c r="R33" s="257" t="s">
        <v>1511</v>
      </c>
      <c r="S33" s="258"/>
      <c r="T33" s="258"/>
      <c r="U33" s="259"/>
      <c r="V33" s="257" t="s">
        <v>1510</v>
      </c>
      <c r="W33" s="258"/>
      <c r="X33" s="258"/>
      <c r="Y33" s="259"/>
      <c r="Z33" s="257" t="s">
        <v>796</v>
      </c>
      <c r="AA33" s="258"/>
      <c r="AB33" s="258"/>
      <c r="AC33" s="258"/>
      <c r="AD33" s="258"/>
      <c r="AE33" s="258"/>
      <c r="AF33" s="258"/>
      <c r="AG33" s="258"/>
      <c r="AH33" s="258"/>
      <c r="AI33" s="259"/>
      <c r="AJ33" s="257" t="s">
        <v>1511</v>
      </c>
      <c r="AK33" s="258"/>
      <c r="AL33" s="258"/>
      <c r="AM33" s="259"/>
      <c r="AN33" s="257" t="s">
        <v>1510</v>
      </c>
      <c r="AO33" s="258"/>
      <c r="AP33" s="258"/>
      <c r="AQ33" s="259"/>
    </row>
    <row r="34" spans="2:43" x14ac:dyDescent="0.25">
      <c r="B34" s="1032"/>
      <c r="C34" s="932"/>
      <c r="D34" s="932"/>
      <c r="E34" s="932"/>
      <c r="H34" s="260"/>
      <c r="Q34" s="261"/>
      <c r="R34" s="260"/>
      <c r="U34" s="261"/>
      <c r="V34" s="260"/>
      <c r="Y34" s="261"/>
      <c r="Z34" s="260"/>
      <c r="AI34" s="261"/>
      <c r="AJ34" s="260"/>
      <c r="AM34" s="261"/>
      <c r="AN34" s="260"/>
      <c r="AQ34" s="261"/>
    </row>
    <row r="35" spans="2:43" x14ac:dyDescent="0.25">
      <c r="H35" s="260"/>
      <c r="Q35" s="261"/>
      <c r="R35" s="260"/>
      <c r="U35" s="261"/>
      <c r="V35" s="260"/>
      <c r="Y35" s="261"/>
      <c r="Z35" s="260"/>
      <c r="AI35" s="261"/>
      <c r="AJ35" s="260"/>
      <c r="AM35" s="261"/>
      <c r="AN35" s="260"/>
      <c r="AQ35" s="261"/>
    </row>
    <row r="36" spans="2:43" x14ac:dyDescent="0.25">
      <c r="B36" s="1032"/>
      <c r="C36" s="932"/>
      <c r="D36" s="932"/>
      <c r="E36" s="932"/>
      <c r="H36" s="260"/>
      <c r="Q36" s="261"/>
      <c r="R36" s="260"/>
      <c r="U36" s="261"/>
      <c r="V36" s="260"/>
      <c r="Y36" s="261"/>
      <c r="Z36" s="260"/>
      <c r="AI36" s="261"/>
      <c r="AJ36" s="260"/>
      <c r="AM36" s="261"/>
      <c r="AN36" s="260"/>
      <c r="AQ36" s="261"/>
    </row>
    <row r="37" spans="2:43" x14ac:dyDescent="0.25">
      <c r="H37" s="260"/>
      <c r="Q37" s="261"/>
      <c r="R37" s="260"/>
      <c r="U37" s="261"/>
      <c r="V37" s="260"/>
      <c r="Y37" s="261"/>
      <c r="Z37" s="260"/>
      <c r="AI37" s="261"/>
      <c r="AJ37" s="260"/>
      <c r="AM37" s="261"/>
      <c r="AN37" s="260"/>
      <c r="AQ37" s="261"/>
    </row>
    <row r="38" spans="2:43" x14ac:dyDescent="0.25">
      <c r="H38" s="262"/>
      <c r="I38" s="263"/>
      <c r="J38" s="263"/>
      <c r="K38" s="263"/>
      <c r="L38" s="263"/>
      <c r="M38" s="263"/>
      <c r="N38" s="263"/>
      <c r="O38" s="263"/>
      <c r="P38" s="263"/>
      <c r="Q38" s="264"/>
      <c r="R38" s="262"/>
      <c r="S38" s="263"/>
      <c r="T38" s="263"/>
      <c r="U38" s="264"/>
      <c r="V38" s="262"/>
      <c r="W38" s="263"/>
      <c r="X38" s="263"/>
      <c r="Y38" s="264"/>
      <c r="Z38" s="262"/>
      <c r="AA38" s="263"/>
      <c r="AB38" s="263"/>
      <c r="AC38" s="263"/>
      <c r="AD38" s="263"/>
      <c r="AE38" s="263"/>
      <c r="AF38" s="263"/>
      <c r="AG38" s="263"/>
      <c r="AH38" s="263"/>
      <c r="AI38" s="264"/>
      <c r="AJ38" s="262"/>
      <c r="AK38" s="263"/>
      <c r="AL38" s="263"/>
      <c r="AM38" s="264"/>
      <c r="AN38" s="262"/>
      <c r="AO38" s="263"/>
      <c r="AP38" s="263"/>
      <c r="AQ38" s="264"/>
    </row>
    <row r="39" spans="2:43" x14ac:dyDescent="0.25">
      <c r="AM39" s="265" t="s">
        <v>1797</v>
      </c>
      <c r="AN39" s="55" t="str">
        <f>'B-2-1-2'!AL24</f>
        <v>B-2-1-2-2</v>
      </c>
    </row>
  </sheetData>
  <mergeCells count="94">
    <mergeCell ref="B13:E13"/>
    <mergeCell ref="AG29:AK29"/>
    <mergeCell ref="AW28:BA28"/>
    <mergeCell ref="BB24:BF24"/>
    <mergeCell ref="B36:E36"/>
    <mergeCell ref="AL26:AP26"/>
    <mergeCell ref="AB25:AF25"/>
    <mergeCell ref="AQ28:AV28"/>
    <mergeCell ref="H32:Y32"/>
    <mergeCell ref="AL25:AP25"/>
    <mergeCell ref="I28:P28"/>
    <mergeCell ref="AB27:AF27"/>
    <mergeCell ref="Q26:T26"/>
    <mergeCell ref="AL29:AP29"/>
    <mergeCell ref="AW27:BA27"/>
    <mergeCell ref="U24:AA24"/>
    <mergeCell ref="G9:Z11"/>
    <mergeCell ref="AB24:AF24"/>
    <mergeCell ref="AG25:AK25"/>
    <mergeCell ref="I27:P27"/>
    <mergeCell ref="B32:E32"/>
    <mergeCell ref="B26:E26"/>
    <mergeCell ref="AB26:AF26"/>
    <mergeCell ref="Z32:AQ32"/>
    <mergeCell ref="AQ27:AV27"/>
    <mergeCell ref="AG28:AK28"/>
    <mergeCell ref="AL27:AP27"/>
    <mergeCell ref="B22:E22"/>
    <mergeCell ref="B12:E12"/>
    <mergeCell ref="AQ22:AV23"/>
    <mergeCell ref="B21:E21"/>
    <mergeCell ref="B14:E14"/>
    <mergeCell ref="AW22:BA23"/>
    <mergeCell ref="I25:P25"/>
    <mergeCell ref="B16:E16"/>
    <mergeCell ref="Q22:T23"/>
    <mergeCell ref="AW25:BA25"/>
    <mergeCell ref="B25:E25"/>
    <mergeCell ref="B23:E23"/>
    <mergeCell ref="BB26:BF26"/>
    <mergeCell ref="B18:E18"/>
    <mergeCell ref="G24:H24"/>
    <mergeCell ref="AW29:BA29"/>
    <mergeCell ref="AL24:AP24"/>
    <mergeCell ref="BB25:BF25"/>
    <mergeCell ref="G26:H26"/>
    <mergeCell ref="BB27:BF27"/>
    <mergeCell ref="G25:H25"/>
    <mergeCell ref="G29:AF29"/>
    <mergeCell ref="AG24:AK24"/>
    <mergeCell ref="AB28:AF28"/>
    <mergeCell ref="AG27:AK27"/>
    <mergeCell ref="BB29:BF29"/>
    <mergeCell ref="Q28:T28"/>
    <mergeCell ref="U27:AA27"/>
    <mergeCell ref="G7:BO7"/>
    <mergeCell ref="AG26:AK26"/>
    <mergeCell ref="B6:E6"/>
    <mergeCell ref="BB22:BF23"/>
    <mergeCell ref="B15:E15"/>
    <mergeCell ref="B24:E24"/>
    <mergeCell ref="I26:P26"/>
    <mergeCell ref="U26:AA26"/>
    <mergeCell ref="U22:AF22"/>
    <mergeCell ref="U25:AA25"/>
    <mergeCell ref="AG22:AK23"/>
    <mergeCell ref="B17:E17"/>
    <mergeCell ref="AQ25:AV25"/>
    <mergeCell ref="B19:E19"/>
    <mergeCell ref="B20:E20"/>
    <mergeCell ref="B10:E10"/>
    <mergeCell ref="B34:E34"/>
    <mergeCell ref="B28:E28"/>
    <mergeCell ref="U28:AA28"/>
    <mergeCell ref="I22:P23"/>
    <mergeCell ref="B30:E30"/>
    <mergeCell ref="G27:H27"/>
    <mergeCell ref="Q27:T27"/>
    <mergeCell ref="BB28:BF28"/>
    <mergeCell ref="U23:AA23"/>
    <mergeCell ref="B4:E4"/>
    <mergeCell ref="AQ29:AV29"/>
    <mergeCell ref="Q25:T25"/>
    <mergeCell ref="AW24:BA24"/>
    <mergeCell ref="G22:H23"/>
    <mergeCell ref="Q24:T24"/>
    <mergeCell ref="AL28:AP28"/>
    <mergeCell ref="AL22:AP23"/>
    <mergeCell ref="AQ24:AV24"/>
    <mergeCell ref="AW26:BA26"/>
    <mergeCell ref="I24:P24"/>
    <mergeCell ref="AB23:AF23"/>
    <mergeCell ref="AQ26:AV26"/>
    <mergeCell ref="B8:E8"/>
  </mergeCells>
  <hyperlinks>
    <hyperlink ref="B4" location="PANDUAN!A1" display="PANDUAN" xr:uid="{00000000-0004-0000-2100-000000000000}"/>
    <hyperlink ref="B6" location="'EWS DIRECTORY'!A1" display="EWS DIRECTORY" xr:uid="{00000000-0004-0000-2100-000001000000}"/>
    <hyperlink ref="B8" location="'DATA PEMICU'!A1" display="DATA PEMICU" xr:uid="{00000000-0004-0000-2100-000002000000}"/>
    <hyperlink ref="B10" location="'DATA PENGUJI'!A1" display="DATA PENGUJI" xr:uid="{00000000-0004-0000-2100-000003000000}"/>
    <hyperlink ref="B12" location="'MAIN LEVEL'!A1" display="MAIN LEVEL" xr:uid="{00000000-0004-0000-2100-000004000000}"/>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47">
    <tabColor theme="4" tint="-0.249977111117893"/>
  </sheetPr>
  <dimension ref="A1:BO36"/>
  <sheetViews>
    <sheetView topLeftCell="B1" zoomScaleNormal="100" workbookViewId="0">
      <selection activeCell="AQ18" sqref="AQ18:AU18"/>
    </sheetView>
  </sheetViews>
  <sheetFormatPr defaultColWidth="8.88671875" defaultRowHeight="13.8" x14ac:dyDescent="0.25"/>
  <cols>
    <col min="1" max="1" width="3" style="401" hidden="1" customWidth="1"/>
    <col min="2" max="5" width="3.88671875" style="433" customWidth="1"/>
    <col min="6" max="6" width="3.88671875" style="110" customWidth="1"/>
    <col min="7" max="67" width="2.88671875" customWidth="1"/>
  </cols>
  <sheetData>
    <row r="1" spans="2:67" x14ac:dyDescent="0.25">
      <c r="G1" s="178"/>
      <c r="H1" s="55"/>
      <c r="I1" s="55"/>
      <c r="J1" s="55"/>
      <c r="K1" s="55"/>
      <c r="L1" s="55"/>
      <c r="M1" s="55"/>
      <c r="N1" s="55"/>
    </row>
    <row r="2" spans="2:67" x14ac:dyDescent="0.25">
      <c r="G2" s="55" t="s">
        <v>1674</v>
      </c>
      <c r="H2" s="55"/>
      <c r="I2" s="55"/>
      <c r="J2" s="55"/>
      <c r="K2" s="55"/>
      <c r="L2" s="55"/>
      <c r="M2" s="55"/>
      <c r="N2" s="55"/>
    </row>
    <row r="3" spans="2:67" x14ac:dyDescent="0.25">
      <c r="B3" s="400"/>
      <c r="C3" s="400"/>
      <c r="D3" s="400"/>
      <c r="E3" s="400"/>
      <c r="G3" s="178"/>
      <c r="H3" s="55"/>
      <c r="I3" s="55"/>
      <c r="J3" s="55"/>
      <c r="K3" s="55"/>
      <c r="L3" s="55"/>
      <c r="M3" s="55"/>
      <c r="N3" s="55"/>
    </row>
    <row r="4" spans="2:67" x14ac:dyDescent="0.25">
      <c r="B4" s="924" t="s">
        <v>79</v>
      </c>
      <c r="C4" s="932"/>
      <c r="D4" s="932"/>
      <c r="E4" s="932"/>
      <c r="G4" s="178"/>
      <c r="H4" s="55"/>
      <c r="I4" s="55"/>
      <c r="J4" s="55"/>
      <c r="K4" s="55"/>
      <c r="L4" s="55"/>
      <c r="M4" s="55"/>
      <c r="N4" s="55"/>
    </row>
    <row r="5" spans="2:67" x14ac:dyDescent="0.25">
      <c r="B5" s="400"/>
      <c r="C5" s="400"/>
      <c r="D5" s="400"/>
      <c r="E5" s="400"/>
      <c r="G5" s="55"/>
      <c r="H5" s="55"/>
      <c r="I5" s="55"/>
      <c r="J5" s="55"/>
      <c r="K5" s="55"/>
      <c r="L5" s="55"/>
      <c r="M5" s="55"/>
      <c r="N5" s="55"/>
    </row>
    <row r="6" spans="2:67" ht="14.4" customHeight="1" x14ac:dyDescent="0.25">
      <c r="B6" s="924" t="s">
        <v>87</v>
      </c>
      <c r="C6" s="932"/>
      <c r="D6" s="932"/>
      <c r="E6" s="932"/>
      <c r="G6" s="55"/>
      <c r="H6" s="55"/>
      <c r="I6" s="55"/>
      <c r="J6" s="55"/>
      <c r="K6" s="55"/>
      <c r="L6" s="55"/>
      <c r="M6" s="55"/>
      <c r="N6" s="55"/>
    </row>
    <row r="7" spans="2:67" x14ac:dyDescent="0.25">
      <c r="B7" s="400"/>
      <c r="C7" s="400"/>
      <c r="D7" s="400"/>
      <c r="E7" s="400"/>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940"/>
      <c r="AT7" s="940"/>
      <c r="AU7" s="940"/>
      <c r="AV7" s="940"/>
      <c r="AW7" s="940"/>
      <c r="AX7" s="940"/>
      <c r="AY7" s="940"/>
      <c r="AZ7" s="940"/>
      <c r="BA7" s="940"/>
      <c r="BB7" s="940"/>
      <c r="BC7" s="940"/>
      <c r="BD7" s="940"/>
      <c r="BE7" s="940"/>
      <c r="BF7" s="940"/>
      <c r="BG7" s="940"/>
      <c r="BH7" s="940"/>
      <c r="BI7" s="940"/>
      <c r="BJ7" s="940"/>
      <c r="BK7" s="940"/>
      <c r="BL7" s="940"/>
      <c r="BM7" s="940"/>
      <c r="BN7" s="940"/>
      <c r="BO7" s="940"/>
    </row>
    <row r="8" spans="2:67" x14ac:dyDescent="0.25">
      <c r="B8" s="924" t="s">
        <v>94</v>
      </c>
      <c r="C8" s="932"/>
      <c r="D8" s="932"/>
      <c r="E8" s="932"/>
      <c r="G8" s="55"/>
      <c r="H8" s="55"/>
      <c r="I8" s="55"/>
      <c r="J8" s="55"/>
      <c r="K8" s="55"/>
      <c r="L8" s="55"/>
      <c r="M8" s="55"/>
      <c r="N8" s="55"/>
    </row>
    <row r="9" spans="2:67" x14ac:dyDescent="0.25">
      <c r="B9" s="400"/>
      <c r="C9" s="400"/>
      <c r="D9" s="400"/>
      <c r="E9" s="400"/>
      <c r="G9" s="999" t="str">
        <f>'B-2-1-2'!N25</f>
        <v>Penyerahan yang mendapat fasilitas PPN  dengan Faktur Pajak yang dilaporkan secara digunggung</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303"/>
    </row>
    <row r="10" spans="2:67" x14ac:dyDescent="0.25">
      <c r="B10" s="924" t="s">
        <v>101</v>
      </c>
      <c r="C10" s="932"/>
      <c r="D10" s="932"/>
      <c r="E10" s="932"/>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304"/>
    </row>
    <row r="11" spans="2:67"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305"/>
    </row>
    <row r="12" spans="2:67" x14ac:dyDescent="0.25">
      <c r="B12" s="924" t="s">
        <v>106</v>
      </c>
      <c r="C12" s="932"/>
      <c r="D12" s="932"/>
      <c r="E12" s="932"/>
      <c r="G12" s="254"/>
      <c r="H12" s="254"/>
      <c r="I12" s="254"/>
      <c r="J12" s="254"/>
      <c r="K12" s="254"/>
      <c r="L12" s="254"/>
      <c r="M12" s="254"/>
      <c r="N12" s="254"/>
    </row>
    <row r="13" spans="2:67" ht="14.25" customHeight="1" x14ac:dyDescent="0.25">
      <c r="B13" s="962" t="str">
        <f>HYPERLINK("#'"&amp;'EWS DIRECTORY'!$J$28&amp;"'!A1",'EWS DIRECTORY'!$J$28)</f>
        <v>B-2</v>
      </c>
      <c r="C13" s="932"/>
      <c r="D13" s="932"/>
      <c r="E13" s="932"/>
      <c r="G13" s="55" t="s">
        <v>1680</v>
      </c>
      <c r="H13" s="55"/>
      <c r="I13" s="254"/>
      <c r="J13" s="254"/>
      <c r="K13" s="254"/>
      <c r="L13" s="254"/>
      <c r="M13" s="254"/>
      <c r="N13" s="254"/>
    </row>
    <row r="14" spans="2:67" x14ac:dyDescent="0.25">
      <c r="B14" s="931" t="str">
        <f>HYPERLINK("#'"&amp;'EWS DIRECTORY'!$J$29&amp;"'!A1",'EWS DIRECTORY'!$J$29)</f>
        <v>B-2-1</v>
      </c>
      <c r="C14" s="932"/>
      <c r="D14" s="932"/>
      <c r="E14" s="932"/>
      <c r="G14" s="55" t="s">
        <v>1681</v>
      </c>
      <c r="H14" s="55"/>
      <c r="I14" s="55"/>
      <c r="J14" s="254"/>
      <c r="K14" s="254"/>
      <c r="L14" s="254"/>
      <c r="M14" s="254"/>
      <c r="N14" s="254"/>
    </row>
    <row r="15" spans="2:67" ht="14.25" customHeight="1" x14ac:dyDescent="0.25">
      <c r="B15" s="929" t="str">
        <f>HYPERLINK("#'"&amp;'EWS DIRECTORY'!$J$30&amp;"'!A1",'EWS DIRECTORY'!$J$30)</f>
        <v>B-2-1-1</v>
      </c>
      <c r="C15" s="932"/>
      <c r="D15" s="932"/>
      <c r="E15" s="932"/>
      <c r="G15" s="55" t="s">
        <v>1744</v>
      </c>
      <c r="H15" s="55"/>
      <c r="I15" s="55" t="s">
        <v>1744</v>
      </c>
      <c r="J15" s="254"/>
      <c r="K15" s="254"/>
      <c r="L15" s="254"/>
      <c r="M15" s="254"/>
      <c r="N15" s="254"/>
    </row>
    <row r="16" spans="2:67" ht="14.25" customHeight="1" x14ac:dyDescent="0.25">
      <c r="B16" s="929" t="str">
        <f>HYPERLINK("#'"&amp;'EWS DIRECTORY'!$J$31&amp;"'!A1",'EWS DIRECTORY'!$J$31)</f>
        <v>B-2-1-2</v>
      </c>
      <c r="C16" s="932"/>
      <c r="D16" s="932"/>
      <c r="E16" s="932"/>
    </row>
    <row r="17" spans="2:58" ht="14.25" customHeight="1" x14ac:dyDescent="0.25">
      <c r="B17" s="1013" t="str">
        <f>HYPERLINK("#'"&amp;'EWS DIRECTORY'!$J$32&amp;"'!A1",'EWS DIRECTORY'!$J$32)</f>
        <v>B-2-1-2-1</v>
      </c>
      <c r="C17" s="1136"/>
      <c r="D17" s="1136"/>
      <c r="E17" s="1136"/>
      <c r="G17" s="55" t="s">
        <v>1798</v>
      </c>
    </row>
    <row r="18" spans="2:58" ht="14.25" customHeight="1" x14ac:dyDescent="0.25">
      <c r="B18" s="1013" t="str">
        <f>HYPERLINK("#'"&amp;'EWS DIRECTORY'!$J$33&amp;"'!A1",'EWS DIRECTORY'!$J$33)</f>
        <v>B-2-1-2-2</v>
      </c>
      <c r="C18" s="1136"/>
      <c r="D18" s="1136"/>
      <c r="E18" s="1136"/>
      <c r="G18" s="55"/>
    </row>
    <row r="19" spans="2:58" ht="23.25" customHeight="1" x14ac:dyDescent="0.25">
      <c r="B19" s="927" t="str">
        <f>HYPERLINK("#'"&amp;'EWS DIRECTORY'!$J$34&amp;"'!A1",'EWS DIRECTORY'!$J$34)</f>
        <v>B-2-1-2-3</v>
      </c>
      <c r="C19" s="932"/>
      <c r="D19" s="932"/>
      <c r="E19" s="932"/>
      <c r="G19" s="1020" t="s">
        <v>1445</v>
      </c>
      <c r="H19" s="790"/>
      <c r="I19" s="1023" t="s">
        <v>1808</v>
      </c>
      <c r="J19" s="789"/>
      <c r="K19" s="789"/>
      <c r="L19" s="789"/>
      <c r="M19" s="789"/>
      <c r="N19" s="789"/>
      <c r="O19" s="789"/>
      <c r="P19" s="790"/>
      <c r="Q19" s="1023" t="s">
        <v>1833</v>
      </c>
      <c r="R19" s="789"/>
      <c r="S19" s="789"/>
      <c r="T19" s="790"/>
      <c r="U19" s="1023" t="s">
        <v>1834</v>
      </c>
      <c r="V19" s="764"/>
      <c r="W19" s="764"/>
      <c r="X19" s="764"/>
      <c r="Y19" s="764"/>
      <c r="Z19" s="764"/>
      <c r="AA19" s="764"/>
      <c r="AB19" s="764"/>
      <c r="AC19" s="764"/>
      <c r="AD19" s="764"/>
      <c r="AE19" s="764"/>
      <c r="AF19" s="765"/>
      <c r="AG19" s="1040" t="s">
        <v>1835</v>
      </c>
      <c r="AH19" s="789"/>
      <c r="AI19" s="789"/>
      <c r="AJ19" s="789"/>
      <c r="AK19" s="790"/>
      <c r="AL19" s="1023" t="s">
        <v>1812</v>
      </c>
      <c r="AM19" s="789"/>
      <c r="AN19" s="789"/>
      <c r="AO19" s="789"/>
      <c r="AP19" s="790"/>
      <c r="AQ19" s="1023" t="s">
        <v>1813</v>
      </c>
      <c r="AR19" s="789"/>
      <c r="AS19" s="789"/>
      <c r="AT19" s="789"/>
      <c r="AU19" s="789"/>
      <c r="AV19" s="790"/>
      <c r="AW19" s="1023" t="s">
        <v>1814</v>
      </c>
      <c r="AX19" s="789"/>
      <c r="AY19" s="789"/>
      <c r="AZ19" s="789"/>
      <c r="BA19" s="790"/>
      <c r="BB19" s="1040" t="s">
        <v>1836</v>
      </c>
      <c r="BC19" s="789"/>
      <c r="BD19" s="789"/>
      <c r="BE19" s="789"/>
      <c r="BF19" s="790"/>
    </row>
    <row r="20" spans="2:58" ht="27.75" customHeight="1" x14ac:dyDescent="0.25">
      <c r="B20" s="1013" t="str">
        <f>HYPERLINK("#'"&amp;'EWS DIRECTORY'!$J$35&amp;"'!A1",'EWS DIRECTORY'!$J$35)</f>
        <v>B-2-1-2-4</v>
      </c>
      <c r="C20" s="1136"/>
      <c r="D20" s="1136"/>
      <c r="E20" s="1136"/>
      <c r="G20" s="806"/>
      <c r="H20" s="807"/>
      <c r="I20" s="806"/>
      <c r="J20" s="794"/>
      <c r="K20" s="794"/>
      <c r="L20" s="794"/>
      <c r="M20" s="794"/>
      <c r="N20" s="794"/>
      <c r="O20" s="794"/>
      <c r="P20" s="807"/>
      <c r="Q20" s="806"/>
      <c r="R20" s="794"/>
      <c r="S20" s="794"/>
      <c r="T20" s="807"/>
      <c r="U20" s="1023" t="s">
        <v>1837</v>
      </c>
      <c r="V20" s="764"/>
      <c r="W20" s="764"/>
      <c r="X20" s="764"/>
      <c r="Y20" s="764"/>
      <c r="Z20" s="764"/>
      <c r="AA20" s="765"/>
      <c r="AB20" s="1023" t="s">
        <v>1819</v>
      </c>
      <c r="AC20" s="764"/>
      <c r="AD20" s="764"/>
      <c r="AE20" s="764"/>
      <c r="AF20" s="765"/>
      <c r="AG20" s="806"/>
      <c r="AH20" s="794"/>
      <c r="AI20" s="794"/>
      <c r="AJ20" s="794"/>
      <c r="AK20" s="807"/>
      <c r="AL20" s="806"/>
      <c r="AM20" s="794"/>
      <c r="AN20" s="794"/>
      <c r="AO20" s="794"/>
      <c r="AP20" s="807"/>
      <c r="AQ20" s="806"/>
      <c r="AR20" s="794"/>
      <c r="AS20" s="794"/>
      <c r="AT20" s="794"/>
      <c r="AU20" s="794"/>
      <c r="AV20" s="807"/>
      <c r="AW20" s="806"/>
      <c r="AX20" s="794"/>
      <c r="AY20" s="794"/>
      <c r="AZ20" s="794"/>
      <c r="BA20" s="807"/>
      <c r="BB20" s="806"/>
      <c r="BC20" s="794"/>
      <c r="BD20" s="794"/>
      <c r="BE20" s="794"/>
      <c r="BF20" s="807"/>
    </row>
    <row r="21" spans="2:58" ht="14.25" customHeight="1" x14ac:dyDescent="0.25">
      <c r="B21" s="929" t="str">
        <f>HYPERLINK("#'"&amp;'EWS DIRECTORY'!$J$36&amp;"'!A1",'EWS DIRECTORY'!$J$36)</f>
        <v>B-2-1-3</v>
      </c>
      <c r="C21" s="932"/>
      <c r="D21" s="932"/>
      <c r="E21" s="932"/>
      <c r="G21" s="1035" t="s">
        <v>1820</v>
      </c>
      <c r="H21" s="765"/>
      <c r="I21" s="1016" t="s">
        <v>1821</v>
      </c>
      <c r="J21" s="764"/>
      <c r="K21" s="764"/>
      <c r="L21" s="764"/>
      <c r="M21" s="764"/>
      <c r="N21" s="764"/>
      <c r="O21" s="764"/>
      <c r="P21" s="765"/>
      <c r="Q21" s="1057" t="s">
        <v>1822</v>
      </c>
      <c r="R21" s="789"/>
      <c r="S21" s="789"/>
      <c r="T21" s="790"/>
      <c r="U21" s="1016" t="s">
        <v>1823</v>
      </c>
      <c r="V21" s="764"/>
      <c r="W21" s="764"/>
      <c r="X21" s="764"/>
      <c r="Y21" s="764"/>
      <c r="Z21" s="764"/>
      <c r="AA21" s="765"/>
      <c r="AB21" s="1016" t="s">
        <v>1824</v>
      </c>
      <c r="AC21" s="764"/>
      <c r="AD21" s="764"/>
      <c r="AE21" s="764"/>
      <c r="AF21" s="765"/>
      <c r="AG21" s="1016" t="s">
        <v>1838</v>
      </c>
      <c r="AH21" s="764"/>
      <c r="AI21" s="764"/>
      <c r="AJ21" s="764"/>
      <c r="AK21" s="765"/>
      <c r="AL21" s="1016" t="s">
        <v>1826</v>
      </c>
      <c r="AM21" s="764"/>
      <c r="AN21" s="764"/>
      <c r="AO21" s="764"/>
      <c r="AP21" s="765"/>
      <c r="AQ21" s="1016" t="s">
        <v>1827</v>
      </c>
      <c r="AR21" s="764"/>
      <c r="AS21" s="764"/>
      <c r="AT21" s="764"/>
      <c r="AU21" s="764"/>
      <c r="AV21" s="765"/>
      <c r="AW21" s="1016" t="s">
        <v>1828</v>
      </c>
      <c r="AX21" s="764"/>
      <c r="AY21" s="764"/>
      <c r="AZ21" s="764"/>
      <c r="BA21" s="765"/>
      <c r="BB21" s="1051" t="s">
        <v>1829</v>
      </c>
      <c r="BC21" s="764"/>
      <c r="BD21" s="764"/>
      <c r="BE21" s="764"/>
      <c r="BF21" s="765"/>
    </row>
    <row r="22" spans="2:58" ht="14.25" customHeight="1" x14ac:dyDescent="0.25">
      <c r="B22" s="929" t="str">
        <f>HYPERLINK("#'"&amp;'EWS DIRECTORY'!$J$37&amp;"'!A1",'EWS DIRECTORY'!$J$37)</f>
        <v>B-2-1-4</v>
      </c>
      <c r="C22" s="932"/>
      <c r="D22" s="932"/>
      <c r="E22" s="932"/>
      <c r="G22" s="1019">
        <v>1</v>
      </c>
      <c r="H22" s="765"/>
      <c r="I22" s="1033"/>
      <c r="J22" s="764"/>
      <c r="K22" s="764"/>
      <c r="L22" s="764"/>
      <c r="M22" s="764"/>
      <c r="N22" s="764"/>
      <c r="O22" s="764"/>
      <c r="P22" s="765"/>
      <c r="Q22" s="1055"/>
      <c r="R22" s="764"/>
      <c r="S22" s="764"/>
      <c r="T22" s="764"/>
      <c r="U22" s="1028"/>
      <c r="V22" s="764"/>
      <c r="W22" s="764"/>
      <c r="X22" s="764"/>
      <c r="Y22" s="764"/>
      <c r="Z22" s="764"/>
      <c r="AA22" s="765"/>
      <c r="AB22" s="1022"/>
      <c r="AC22" s="764"/>
      <c r="AD22" s="764"/>
      <c r="AE22" s="764"/>
      <c r="AF22" s="765"/>
      <c r="AG22" s="1027"/>
      <c r="AH22" s="764"/>
      <c r="AI22" s="764"/>
      <c r="AJ22" s="764"/>
      <c r="AK22" s="765"/>
      <c r="AL22" s="1027"/>
      <c r="AM22" s="764"/>
      <c r="AN22" s="764"/>
      <c r="AO22" s="764"/>
      <c r="AP22" s="765"/>
      <c r="AQ22" s="1027"/>
      <c r="AR22" s="764"/>
      <c r="AS22" s="764"/>
      <c r="AT22" s="764"/>
      <c r="AU22" s="764"/>
      <c r="AV22" s="765"/>
      <c r="AW22" s="1059"/>
      <c r="AX22" s="764"/>
      <c r="AY22" s="764"/>
      <c r="AZ22" s="764"/>
      <c r="BA22" s="765"/>
      <c r="BB22" s="1056"/>
      <c r="BC22" s="764"/>
      <c r="BD22" s="764"/>
      <c r="BE22" s="764"/>
      <c r="BF22" s="765"/>
    </row>
    <row r="23" spans="2:58" ht="14.25" customHeight="1" x14ac:dyDescent="0.25">
      <c r="B23" s="929" t="str">
        <f>HYPERLINK("#'"&amp;'EWS DIRECTORY'!$J$38&amp;"'!A1",'EWS DIRECTORY'!$J$38)</f>
        <v>B-2-1-5</v>
      </c>
      <c r="C23" s="932"/>
      <c r="D23" s="932"/>
      <c r="E23" s="932"/>
      <c r="G23" s="1019">
        <v>2</v>
      </c>
      <c r="H23" s="765"/>
      <c r="I23" s="1034"/>
      <c r="J23" s="764"/>
      <c r="K23" s="764"/>
      <c r="L23" s="764"/>
      <c r="M23" s="764"/>
      <c r="N23" s="764"/>
      <c r="O23" s="764"/>
      <c r="P23" s="765"/>
      <c r="Q23" s="1044"/>
      <c r="R23" s="764"/>
      <c r="S23" s="764"/>
      <c r="T23" s="764"/>
      <c r="U23" s="1024"/>
      <c r="V23" s="764"/>
      <c r="W23" s="764"/>
      <c r="X23" s="764"/>
      <c r="Y23" s="764"/>
      <c r="Z23" s="764"/>
      <c r="AA23" s="765"/>
      <c r="AB23" s="1024"/>
      <c r="AC23" s="764"/>
      <c r="AD23" s="764"/>
      <c r="AE23" s="764"/>
      <c r="AF23" s="765"/>
      <c r="AG23" s="1039"/>
      <c r="AH23" s="764"/>
      <c r="AI23" s="764"/>
      <c r="AJ23" s="764"/>
      <c r="AK23" s="765"/>
      <c r="AL23" s="1018"/>
      <c r="AM23" s="764"/>
      <c r="AN23" s="764"/>
      <c r="AO23" s="764"/>
      <c r="AP23" s="765"/>
      <c r="AQ23" s="1018"/>
      <c r="AR23" s="764"/>
      <c r="AS23" s="764"/>
      <c r="AT23" s="764"/>
      <c r="AU23" s="764"/>
      <c r="AV23" s="765"/>
      <c r="AW23" s="1060"/>
      <c r="AX23" s="764"/>
      <c r="AY23" s="764"/>
      <c r="AZ23" s="764"/>
      <c r="BA23" s="765"/>
      <c r="BB23" s="1048"/>
      <c r="BC23" s="764"/>
      <c r="BD23" s="764"/>
      <c r="BE23" s="764"/>
      <c r="BF23" s="765"/>
    </row>
    <row r="24" spans="2:58" ht="14.25" customHeight="1" x14ac:dyDescent="0.25">
      <c r="B24" s="929" t="str">
        <f>HYPERLINK("#'"&amp;'EWS DIRECTORY'!$J$39&amp;"'!A1",'EWS DIRECTORY'!$J$39)</f>
        <v>B-2-1-6</v>
      </c>
      <c r="C24" s="932"/>
      <c r="D24" s="932"/>
      <c r="E24" s="932"/>
      <c r="G24" s="1019">
        <v>3</v>
      </c>
      <c r="H24" s="765"/>
      <c r="I24" s="1034"/>
      <c r="J24" s="764"/>
      <c r="K24" s="764"/>
      <c r="L24" s="764"/>
      <c r="M24" s="764"/>
      <c r="N24" s="764"/>
      <c r="O24" s="764"/>
      <c r="P24" s="765"/>
      <c r="Q24" s="1044"/>
      <c r="R24" s="764"/>
      <c r="S24" s="764"/>
      <c r="T24" s="764"/>
      <c r="U24" s="1024"/>
      <c r="V24" s="764"/>
      <c r="W24" s="764"/>
      <c r="X24" s="764"/>
      <c r="Y24" s="764"/>
      <c r="Z24" s="764"/>
      <c r="AA24" s="765"/>
      <c r="AB24" s="1024"/>
      <c r="AC24" s="764"/>
      <c r="AD24" s="764"/>
      <c r="AE24" s="764"/>
      <c r="AF24" s="765"/>
      <c r="AG24" s="1039"/>
      <c r="AH24" s="764"/>
      <c r="AI24" s="764"/>
      <c r="AJ24" s="764"/>
      <c r="AK24" s="765"/>
      <c r="AL24" s="1018"/>
      <c r="AM24" s="764"/>
      <c r="AN24" s="764"/>
      <c r="AO24" s="764"/>
      <c r="AP24" s="765"/>
      <c r="AQ24" s="1018"/>
      <c r="AR24" s="764"/>
      <c r="AS24" s="764"/>
      <c r="AT24" s="764"/>
      <c r="AU24" s="764"/>
      <c r="AV24" s="765"/>
      <c r="AW24" s="1060"/>
      <c r="AX24" s="764"/>
      <c r="AY24" s="764"/>
      <c r="AZ24" s="764"/>
      <c r="BA24" s="765"/>
      <c r="BB24" s="1048"/>
      <c r="BC24" s="764"/>
      <c r="BD24" s="764"/>
      <c r="BE24" s="764"/>
      <c r="BF24" s="765"/>
    </row>
    <row r="25" spans="2:58" ht="14.25" customHeight="1" x14ac:dyDescent="0.25">
      <c r="B25" s="929" t="str">
        <f>HYPERLINK("#'"&amp;'EWS DIRECTORY'!$J$40&amp;"'!A1",'EWS DIRECTORY'!$J$40)</f>
        <v>B-2-1-7</v>
      </c>
      <c r="C25" s="932"/>
      <c r="D25" s="932"/>
      <c r="E25" s="932"/>
      <c r="G25" s="342"/>
      <c r="H25" s="121"/>
      <c r="I25" s="343"/>
      <c r="J25" s="121"/>
      <c r="K25" s="121"/>
      <c r="L25" s="121"/>
      <c r="M25" s="121"/>
      <c r="N25" s="121"/>
      <c r="O25" s="121"/>
      <c r="P25" s="121"/>
      <c r="Q25" s="343"/>
      <c r="R25" s="121"/>
      <c r="S25" s="121"/>
      <c r="T25" s="121"/>
      <c r="U25" s="122"/>
      <c r="V25" s="121"/>
      <c r="W25" s="121"/>
      <c r="X25" s="121"/>
      <c r="Y25" s="121"/>
      <c r="Z25" s="121"/>
      <c r="AA25" s="121"/>
      <c r="AB25" s="122"/>
      <c r="AC25" s="121"/>
      <c r="AD25" s="121"/>
      <c r="AE25" s="121"/>
      <c r="AF25" s="121"/>
      <c r="AG25" s="526"/>
      <c r="AH25" s="525"/>
      <c r="AI25" s="525"/>
      <c r="AJ25" s="525"/>
      <c r="AK25" s="525"/>
      <c r="AL25" s="524"/>
      <c r="AM25" s="525"/>
      <c r="AN25" s="525"/>
      <c r="AO25" s="525"/>
      <c r="AP25" s="525"/>
      <c r="AQ25" s="524"/>
      <c r="AR25" s="525"/>
      <c r="AS25" s="525"/>
      <c r="AT25" s="525"/>
      <c r="AU25" s="525"/>
      <c r="AV25" s="525"/>
      <c r="AW25" s="529"/>
      <c r="AX25" s="525"/>
      <c r="AY25" s="525"/>
      <c r="AZ25" s="525"/>
      <c r="BA25" s="525"/>
      <c r="BB25" s="528"/>
      <c r="BC25" s="121"/>
      <c r="BD25" s="121"/>
      <c r="BE25" s="121"/>
      <c r="BF25" s="121"/>
    </row>
    <row r="26" spans="2:58" ht="14.25" customHeight="1" x14ac:dyDescent="0.25">
      <c r="B26" s="929" t="str">
        <f>HYPERLINK("#'"&amp;'EWS DIRECTORY'!$J$41&amp;"'!A1",'EWS DIRECTORY'!$J$41)</f>
        <v>B-2-1-8</v>
      </c>
      <c r="C26" s="932"/>
      <c r="D26" s="932"/>
      <c r="E26" s="932"/>
      <c r="G26" s="1054" t="s">
        <v>1832</v>
      </c>
      <c r="H26" s="764"/>
      <c r="I26" s="764"/>
      <c r="J26" s="764"/>
      <c r="K26" s="764"/>
      <c r="L26" s="764"/>
      <c r="M26" s="764"/>
      <c r="N26" s="764"/>
      <c r="O26" s="764"/>
      <c r="P26" s="764"/>
      <c r="Q26" s="764"/>
      <c r="R26" s="764"/>
      <c r="S26" s="764"/>
      <c r="T26" s="764"/>
      <c r="U26" s="764"/>
      <c r="V26" s="764"/>
      <c r="W26" s="764"/>
      <c r="X26" s="764"/>
      <c r="Y26" s="764"/>
      <c r="Z26" s="764"/>
      <c r="AA26" s="764"/>
      <c r="AB26" s="764"/>
      <c r="AC26" s="764"/>
      <c r="AD26" s="764"/>
      <c r="AE26" s="764"/>
      <c r="AF26" s="765"/>
      <c r="AG26" s="1039">
        <f>SUM(AG22:AK25)</f>
        <v>0</v>
      </c>
      <c r="AH26" s="764"/>
      <c r="AI26" s="764"/>
      <c r="AJ26" s="764"/>
      <c r="AK26" s="765"/>
      <c r="AL26" s="1039">
        <f>SUM(AL22:AP25)</f>
        <v>0</v>
      </c>
      <c r="AM26" s="764"/>
      <c r="AN26" s="764"/>
      <c r="AO26" s="764"/>
      <c r="AP26" s="765"/>
      <c r="AQ26" s="1018">
        <f>SUM(AQ22:AV25)</f>
        <v>0</v>
      </c>
      <c r="AR26" s="764"/>
      <c r="AS26" s="764"/>
      <c r="AT26" s="764"/>
      <c r="AU26" s="764"/>
      <c r="AV26" s="765"/>
      <c r="AW26" s="1039">
        <f>SUM(AW21:BA25)</f>
        <v>0</v>
      </c>
      <c r="AX26" s="764"/>
      <c r="AY26" s="764"/>
      <c r="AZ26" s="764"/>
      <c r="BA26" s="765"/>
      <c r="BB26" s="1042">
        <f>SUM(BB22:BF24)</f>
        <v>0</v>
      </c>
      <c r="BC26" s="764"/>
      <c r="BD26" s="764"/>
      <c r="BE26" s="764"/>
      <c r="BF26" s="765"/>
    </row>
    <row r="28" spans="2:58" x14ac:dyDescent="0.25">
      <c r="B28" s="1032"/>
      <c r="C28" s="932"/>
      <c r="D28" s="932"/>
      <c r="E28" s="932"/>
      <c r="H28" s="976" t="s">
        <v>1795</v>
      </c>
      <c r="I28" s="824"/>
      <c r="J28" s="824"/>
      <c r="K28" s="824"/>
      <c r="L28" s="824"/>
      <c r="M28" s="824"/>
      <c r="N28" s="824"/>
      <c r="O28" s="824"/>
      <c r="P28" s="824"/>
      <c r="Q28" s="824"/>
      <c r="R28" s="824"/>
      <c r="S28" s="824"/>
      <c r="T28" s="824"/>
      <c r="U28" s="824"/>
      <c r="V28" s="824"/>
      <c r="W28" s="824"/>
      <c r="X28" s="824"/>
      <c r="Y28" s="825"/>
      <c r="Z28" s="976" t="s">
        <v>1796</v>
      </c>
      <c r="AA28" s="824"/>
      <c r="AB28" s="824"/>
      <c r="AC28" s="824"/>
      <c r="AD28" s="824"/>
      <c r="AE28" s="824"/>
      <c r="AF28" s="824"/>
      <c r="AG28" s="824"/>
      <c r="AH28" s="824"/>
      <c r="AI28" s="824"/>
      <c r="AJ28" s="824"/>
      <c r="AK28" s="824"/>
      <c r="AL28" s="824"/>
      <c r="AM28" s="824"/>
      <c r="AN28" s="824"/>
      <c r="AO28" s="824"/>
      <c r="AP28" s="824"/>
      <c r="AQ28" s="825"/>
    </row>
    <row r="29" spans="2:58" x14ac:dyDescent="0.25">
      <c r="H29" s="257" t="s">
        <v>796</v>
      </c>
      <c r="I29" s="258"/>
      <c r="J29" s="258"/>
      <c r="K29" s="258"/>
      <c r="L29" s="258"/>
      <c r="M29" s="258"/>
      <c r="N29" s="258"/>
      <c r="O29" s="258"/>
      <c r="P29" s="258"/>
      <c r="Q29" s="259"/>
      <c r="R29" s="257" t="s">
        <v>1511</v>
      </c>
      <c r="S29" s="258"/>
      <c r="T29" s="258"/>
      <c r="U29" s="259"/>
      <c r="V29" s="257" t="s">
        <v>1510</v>
      </c>
      <c r="W29" s="258"/>
      <c r="X29" s="258"/>
      <c r="Y29" s="259"/>
      <c r="Z29" s="257" t="s">
        <v>796</v>
      </c>
      <c r="AA29" s="258"/>
      <c r="AB29" s="258"/>
      <c r="AC29" s="258"/>
      <c r="AD29" s="258"/>
      <c r="AE29" s="258"/>
      <c r="AF29" s="258"/>
      <c r="AG29" s="258"/>
      <c r="AH29" s="258"/>
      <c r="AI29" s="259"/>
      <c r="AJ29" s="257" t="s">
        <v>1511</v>
      </c>
      <c r="AK29" s="258"/>
      <c r="AL29" s="258"/>
      <c r="AM29" s="259"/>
      <c r="AN29" s="257" t="s">
        <v>1510</v>
      </c>
      <c r="AO29" s="258"/>
      <c r="AP29" s="258"/>
      <c r="AQ29" s="259"/>
    </row>
    <row r="30" spans="2:58" x14ac:dyDescent="0.25">
      <c r="B30" s="1032"/>
      <c r="C30" s="932"/>
      <c r="D30" s="932"/>
      <c r="E30" s="932"/>
      <c r="H30" s="260"/>
      <c r="Q30" s="261"/>
      <c r="R30" s="260"/>
      <c r="U30" s="261"/>
      <c r="V30" s="260"/>
      <c r="Y30" s="261"/>
      <c r="Z30" s="260"/>
      <c r="AI30" s="261"/>
      <c r="AJ30" s="260"/>
      <c r="AM30" s="261"/>
      <c r="AN30" s="260"/>
      <c r="AQ30" s="261"/>
    </row>
    <row r="31" spans="2:58" x14ac:dyDescent="0.25">
      <c r="H31" s="260"/>
      <c r="Q31" s="261"/>
      <c r="R31" s="260"/>
      <c r="U31" s="261"/>
      <c r="V31" s="260"/>
      <c r="Y31" s="261"/>
      <c r="Z31" s="260"/>
      <c r="AI31" s="261"/>
      <c r="AJ31" s="260"/>
      <c r="AM31" s="261"/>
      <c r="AN31" s="260"/>
      <c r="AQ31" s="261"/>
    </row>
    <row r="32" spans="2:58" x14ac:dyDescent="0.25">
      <c r="B32" s="1032"/>
      <c r="C32" s="932"/>
      <c r="D32" s="932"/>
      <c r="E32" s="932"/>
      <c r="H32" s="260"/>
      <c r="Q32" s="261"/>
      <c r="R32" s="260"/>
      <c r="U32" s="261"/>
      <c r="V32" s="260"/>
      <c r="Y32" s="261"/>
      <c r="Z32" s="260"/>
      <c r="AI32" s="261"/>
      <c r="AJ32" s="260"/>
      <c r="AM32" s="261"/>
      <c r="AN32" s="260"/>
      <c r="AQ32" s="261"/>
    </row>
    <row r="33" spans="2:43" x14ac:dyDescent="0.25">
      <c r="H33" s="260"/>
      <c r="Q33" s="261"/>
      <c r="R33" s="260"/>
      <c r="U33" s="261"/>
      <c r="V33" s="260"/>
      <c r="Y33" s="261"/>
      <c r="Z33" s="260"/>
      <c r="AI33" s="261"/>
      <c r="AJ33" s="260"/>
      <c r="AM33" s="261"/>
      <c r="AN33" s="260"/>
      <c r="AQ33" s="261"/>
    </row>
    <row r="34" spans="2:43" x14ac:dyDescent="0.25">
      <c r="B34" s="1032"/>
      <c r="C34" s="932"/>
      <c r="D34" s="932"/>
      <c r="E34" s="932"/>
      <c r="H34" s="262"/>
      <c r="I34" s="263"/>
      <c r="J34" s="263"/>
      <c r="K34" s="263"/>
      <c r="L34" s="263"/>
      <c r="M34" s="263"/>
      <c r="N34" s="263"/>
      <c r="O34" s="263"/>
      <c r="P34" s="263"/>
      <c r="Q34" s="264"/>
      <c r="R34" s="262"/>
      <c r="S34" s="263"/>
      <c r="T34" s="263"/>
      <c r="U34" s="264"/>
      <c r="V34" s="262"/>
      <c r="W34" s="263"/>
      <c r="X34" s="263"/>
      <c r="Y34" s="264"/>
      <c r="Z34" s="262"/>
      <c r="AA34" s="263"/>
      <c r="AB34" s="263"/>
      <c r="AC34" s="263"/>
      <c r="AD34" s="263"/>
      <c r="AE34" s="263"/>
      <c r="AF34" s="263"/>
      <c r="AG34" s="263"/>
      <c r="AH34" s="263"/>
      <c r="AI34" s="264"/>
      <c r="AJ34" s="262"/>
      <c r="AK34" s="263"/>
      <c r="AL34" s="263"/>
      <c r="AM34" s="264"/>
      <c r="AN34" s="262"/>
      <c r="AO34" s="263"/>
      <c r="AP34" s="263"/>
      <c r="AQ34" s="264"/>
    </row>
    <row r="35" spans="2:43" x14ac:dyDescent="0.25">
      <c r="AM35" s="265" t="s">
        <v>1797</v>
      </c>
      <c r="AN35" s="55" t="str">
        <f>'B-2-1-2'!AL25</f>
        <v>B-2-1-2-3</v>
      </c>
    </row>
    <row r="36" spans="2:43" x14ac:dyDescent="0.25">
      <c r="B36" s="1032"/>
      <c r="C36" s="932"/>
      <c r="D36" s="932"/>
      <c r="E36" s="932"/>
    </row>
  </sheetData>
  <mergeCells count="85">
    <mergeCell ref="B36:E36"/>
    <mergeCell ref="B30:E30"/>
    <mergeCell ref="Z28:AQ28"/>
    <mergeCell ref="BB26:BF26"/>
    <mergeCell ref="AL24:AP24"/>
    <mergeCell ref="AL26:AP26"/>
    <mergeCell ref="B34:E34"/>
    <mergeCell ref="B28:E28"/>
    <mergeCell ref="AG26:AK26"/>
    <mergeCell ref="U24:AA24"/>
    <mergeCell ref="AW26:BA26"/>
    <mergeCell ref="AQ26:AV26"/>
    <mergeCell ref="G26:AF26"/>
    <mergeCell ref="B12:E12"/>
    <mergeCell ref="B21:E21"/>
    <mergeCell ref="I23:P23"/>
    <mergeCell ref="B24:E24"/>
    <mergeCell ref="B19:E19"/>
    <mergeCell ref="I21:P21"/>
    <mergeCell ref="B13:E13"/>
    <mergeCell ref="I22:P22"/>
    <mergeCell ref="B20:E20"/>
    <mergeCell ref="B14:E14"/>
    <mergeCell ref="B23:E23"/>
    <mergeCell ref="G22:H22"/>
    <mergeCell ref="B17:E17"/>
    <mergeCell ref="B22:E22"/>
    <mergeCell ref="AB21:AF21"/>
    <mergeCell ref="AL19:AP20"/>
    <mergeCell ref="G21:H21"/>
    <mergeCell ref="G23:H23"/>
    <mergeCell ref="U20:AA20"/>
    <mergeCell ref="AG21:AK21"/>
    <mergeCell ref="AG23:AK23"/>
    <mergeCell ref="U23:AA23"/>
    <mergeCell ref="Q22:T22"/>
    <mergeCell ref="Q21:T21"/>
    <mergeCell ref="G9:Z11"/>
    <mergeCell ref="AB24:AF24"/>
    <mergeCell ref="AG19:AK20"/>
    <mergeCell ref="B32:E32"/>
    <mergeCell ref="B26:E26"/>
    <mergeCell ref="B16:E16"/>
    <mergeCell ref="I19:P20"/>
    <mergeCell ref="B25:E25"/>
    <mergeCell ref="Q19:T20"/>
    <mergeCell ref="H28:Y28"/>
    <mergeCell ref="B18:E18"/>
    <mergeCell ref="G24:H24"/>
    <mergeCell ref="Q23:T23"/>
    <mergeCell ref="G19:H20"/>
    <mergeCell ref="AG24:AK24"/>
    <mergeCell ref="U21:AA21"/>
    <mergeCell ref="AQ19:AV20"/>
    <mergeCell ref="AQ23:AV23"/>
    <mergeCell ref="AB22:AF22"/>
    <mergeCell ref="AW24:BA24"/>
    <mergeCell ref="BB19:BF20"/>
    <mergeCell ref="AG22:AK22"/>
    <mergeCell ref="BB24:BF24"/>
    <mergeCell ref="AW19:BA20"/>
    <mergeCell ref="BB22:BF22"/>
    <mergeCell ref="AW21:BA21"/>
    <mergeCell ref="AQ22:AV22"/>
    <mergeCell ref="BB21:BF21"/>
    <mergeCell ref="BB23:BF23"/>
    <mergeCell ref="AW22:BA22"/>
    <mergeCell ref="AW23:BA23"/>
    <mergeCell ref="AL22:AP22"/>
    <mergeCell ref="B4:E4"/>
    <mergeCell ref="U22:AA22"/>
    <mergeCell ref="Q24:T24"/>
    <mergeCell ref="I24:P24"/>
    <mergeCell ref="B8:E8"/>
    <mergeCell ref="B10:E10"/>
    <mergeCell ref="G7:BO7"/>
    <mergeCell ref="AQ21:AV21"/>
    <mergeCell ref="B6:E6"/>
    <mergeCell ref="AB20:AF20"/>
    <mergeCell ref="B15:E15"/>
    <mergeCell ref="AQ24:AV24"/>
    <mergeCell ref="AL21:AP21"/>
    <mergeCell ref="U19:AF19"/>
    <mergeCell ref="AB23:AF23"/>
    <mergeCell ref="AL23:AP23"/>
  </mergeCells>
  <hyperlinks>
    <hyperlink ref="B4" location="PANDUAN!A1" display="PANDUAN" xr:uid="{00000000-0004-0000-2200-000000000000}"/>
    <hyperlink ref="B6" location="'EWS DIRECTORY'!A1" display="EWS DIRECTORY" xr:uid="{00000000-0004-0000-2200-000001000000}"/>
    <hyperlink ref="B8" location="'DATA PEMICU'!A1" display="DATA PEMICU" xr:uid="{00000000-0004-0000-2200-000002000000}"/>
    <hyperlink ref="B10" location="'DATA PENGUJI'!A1" display="DATA PENGUJI" xr:uid="{00000000-0004-0000-2200-000003000000}"/>
    <hyperlink ref="B12" location="'MAIN LEVEL'!A1" display="MAIN LEVEL" xr:uid="{00000000-0004-0000-2200-000004000000}"/>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82">
    <tabColor theme="4" tint="-0.249977111117893"/>
  </sheetPr>
  <dimension ref="A1:BO36"/>
  <sheetViews>
    <sheetView topLeftCell="B1" zoomScaleNormal="100" workbookViewId="0">
      <selection activeCell="AQ18" sqref="AQ18:AU18"/>
    </sheetView>
  </sheetViews>
  <sheetFormatPr defaultColWidth="8.88671875" defaultRowHeight="13.8" x14ac:dyDescent="0.25"/>
  <cols>
    <col min="1" max="1" width="3" style="401" hidden="1" customWidth="1"/>
    <col min="2" max="5" width="3.88671875" style="433" customWidth="1"/>
    <col min="6" max="6" width="3.88671875" style="110" customWidth="1"/>
    <col min="7" max="67" width="2.88671875" customWidth="1"/>
  </cols>
  <sheetData>
    <row r="1" spans="2:67" x14ac:dyDescent="0.25">
      <c r="G1" s="178"/>
      <c r="H1" s="55"/>
      <c r="I1" s="55"/>
      <c r="J1" s="55"/>
      <c r="K1" s="55"/>
      <c r="L1" s="55"/>
      <c r="M1" s="55"/>
      <c r="N1" s="55"/>
    </row>
    <row r="2" spans="2:67" x14ac:dyDescent="0.25">
      <c r="G2" s="55" t="s">
        <v>1674</v>
      </c>
      <c r="H2" s="55"/>
      <c r="I2" s="55"/>
      <c r="J2" s="55"/>
      <c r="K2" s="55"/>
      <c r="L2" s="55"/>
      <c r="M2" s="55"/>
      <c r="N2" s="55"/>
    </row>
    <row r="3" spans="2:67" x14ac:dyDescent="0.25">
      <c r="B3" s="400"/>
      <c r="C3" s="400"/>
      <c r="D3" s="400"/>
      <c r="E3" s="400"/>
      <c r="G3" s="55"/>
      <c r="H3" s="55"/>
      <c r="I3" s="55"/>
      <c r="J3" s="55"/>
      <c r="K3" s="55"/>
      <c r="L3" s="55"/>
      <c r="M3" s="55"/>
      <c r="N3" s="55"/>
    </row>
    <row r="4" spans="2:67" x14ac:dyDescent="0.25">
      <c r="B4" s="924" t="s">
        <v>79</v>
      </c>
      <c r="C4" s="932"/>
      <c r="D4" s="932"/>
      <c r="E4" s="932"/>
      <c r="G4" s="55"/>
      <c r="H4" s="55"/>
      <c r="I4" s="55"/>
      <c r="J4" s="55"/>
      <c r="K4" s="55"/>
      <c r="L4" s="55"/>
      <c r="M4" s="55"/>
      <c r="N4" s="55"/>
      <c r="BG4" s="58"/>
      <c r="BH4" s="58"/>
      <c r="BI4" s="58"/>
      <c r="BJ4" s="58"/>
      <c r="BK4" s="58"/>
      <c r="BL4" s="58"/>
      <c r="BM4" s="58"/>
      <c r="BN4" s="58"/>
      <c r="BO4" s="58"/>
    </row>
    <row r="5" spans="2:67" x14ac:dyDescent="0.25">
      <c r="B5" s="400"/>
      <c r="C5" s="400"/>
      <c r="D5" s="400"/>
      <c r="E5" s="400"/>
      <c r="G5" s="55"/>
      <c r="H5" s="55"/>
      <c r="I5" s="55"/>
      <c r="J5" s="55"/>
      <c r="K5" s="55"/>
      <c r="L5" s="55"/>
      <c r="M5" s="55"/>
      <c r="N5" s="55"/>
    </row>
    <row r="6" spans="2:67" ht="14.4" customHeight="1" x14ac:dyDescent="0.25">
      <c r="B6" s="924" t="s">
        <v>87</v>
      </c>
      <c r="C6" s="932"/>
      <c r="D6" s="932"/>
      <c r="E6" s="932"/>
      <c r="G6" s="55"/>
      <c r="H6" s="55"/>
      <c r="I6" s="55"/>
      <c r="J6" s="55"/>
      <c r="K6" s="55"/>
      <c r="L6" s="55"/>
      <c r="M6" s="55"/>
      <c r="N6" s="55"/>
    </row>
    <row r="7" spans="2:67" x14ac:dyDescent="0.25">
      <c r="B7" s="400"/>
      <c r="C7" s="400"/>
      <c r="D7" s="400"/>
      <c r="E7" s="400"/>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940"/>
      <c r="AT7" s="940"/>
      <c r="AU7" s="940"/>
      <c r="AV7" s="58"/>
      <c r="AW7" s="58"/>
      <c r="AX7" s="58"/>
      <c r="AY7" s="58"/>
      <c r="AZ7" s="58"/>
      <c r="BA7" s="58"/>
      <c r="BB7" s="58"/>
      <c r="BC7" s="58"/>
      <c r="BD7" s="58"/>
      <c r="BE7" s="58"/>
      <c r="BF7" s="58"/>
    </row>
    <row r="8" spans="2:67" x14ac:dyDescent="0.25">
      <c r="B8" s="924" t="s">
        <v>94</v>
      </c>
      <c r="C8" s="932"/>
      <c r="D8" s="932"/>
      <c r="E8" s="932"/>
      <c r="G8" s="55"/>
      <c r="H8" s="55"/>
      <c r="I8" s="55"/>
      <c r="J8" s="55"/>
      <c r="K8" s="55"/>
      <c r="L8" s="55"/>
      <c r="M8" s="55"/>
      <c r="N8" s="55"/>
    </row>
    <row r="9" spans="2:67" x14ac:dyDescent="0.25">
      <c r="B9" s="400"/>
      <c r="C9" s="400"/>
      <c r="D9" s="400"/>
      <c r="E9" s="400"/>
      <c r="G9" s="999" t="str">
        <f>'B-2-1-2'!N26</f>
        <v>Penyerahan barang/jasa yang tidak terutang PPN</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274"/>
      <c r="AJ9" s="274"/>
      <c r="AK9" s="274"/>
      <c r="AL9" s="274"/>
      <c r="AM9" s="274"/>
      <c r="AN9" s="274"/>
      <c r="AO9" s="474"/>
      <c r="AP9" s="474"/>
      <c r="AQ9" s="474"/>
      <c r="AR9" s="474"/>
      <c r="AS9" s="474"/>
      <c r="AT9" s="303"/>
    </row>
    <row r="10" spans="2:67" x14ac:dyDescent="0.25">
      <c r="B10" s="924" t="s">
        <v>101</v>
      </c>
      <c r="C10" s="932"/>
      <c r="D10" s="932"/>
      <c r="E10" s="932"/>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O10" s="55"/>
      <c r="AP10" s="55"/>
      <c r="AQ10" s="55"/>
      <c r="AR10" s="55"/>
      <c r="AS10" s="55"/>
      <c r="AT10" s="304"/>
    </row>
    <row r="11" spans="2:67"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263"/>
      <c r="AJ11" s="263"/>
      <c r="AK11" s="263"/>
      <c r="AL11" s="263"/>
      <c r="AM11" s="263"/>
      <c r="AN11" s="263"/>
      <c r="AO11" s="475"/>
      <c r="AP11" s="475"/>
      <c r="AQ11" s="475"/>
      <c r="AR11" s="475"/>
      <c r="AS11" s="475"/>
      <c r="AT11" s="305"/>
    </row>
    <row r="12" spans="2:67" x14ac:dyDescent="0.25">
      <c r="B12" s="924" t="s">
        <v>106</v>
      </c>
      <c r="C12" s="932"/>
      <c r="D12" s="932"/>
      <c r="E12" s="932"/>
      <c r="G12" s="254"/>
      <c r="H12" s="254"/>
      <c r="I12" s="254"/>
      <c r="J12" s="254"/>
      <c r="K12" s="254"/>
      <c r="L12" s="254"/>
      <c r="M12" s="254"/>
      <c r="N12" s="254"/>
    </row>
    <row r="13" spans="2:67" ht="14.25" customHeight="1" x14ac:dyDescent="0.25">
      <c r="B13" s="962" t="str">
        <f>HYPERLINK("#'"&amp;'EWS DIRECTORY'!$J$28&amp;"'!A1",'EWS DIRECTORY'!$J$28)</f>
        <v>B-2</v>
      </c>
      <c r="C13" s="932"/>
      <c r="D13" s="932"/>
      <c r="E13" s="932"/>
      <c r="G13" s="55" t="s">
        <v>1680</v>
      </c>
      <c r="H13" s="55"/>
      <c r="I13" s="254"/>
      <c r="J13" s="254"/>
      <c r="K13" s="254"/>
      <c r="L13" s="254"/>
      <c r="M13" s="254"/>
      <c r="N13" s="254"/>
    </row>
    <row r="14" spans="2:67" x14ac:dyDescent="0.25">
      <c r="B14" s="931" t="str">
        <f>HYPERLINK("#'"&amp;'EWS DIRECTORY'!$J$29&amp;"'!A1",'EWS DIRECTORY'!$J$29)</f>
        <v>B-2-1</v>
      </c>
      <c r="C14" s="932"/>
      <c r="D14" s="932"/>
      <c r="E14" s="932"/>
      <c r="G14" s="55"/>
      <c r="H14" s="55"/>
      <c r="I14" s="55"/>
      <c r="J14" s="254"/>
      <c r="K14" s="254"/>
      <c r="L14" s="254"/>
      <c r="M14" s="254"/>
      <c r="N14" s="254"/>
    </row>
    <row r="15" spans="2:67" ht="13.95" customHeight="1" x14ac:dyDescent="0.25">
      <c r="B15" s="929" t="str">
        <f>HYPERLINK("#'"&amp;'EWS DIRECTORY'!$J$30&amp;"'!A1",'EWS DIRECTORY'!$J$30)</f>
        <v>B-2-1-1</v>
      </c>
      <c r="C15" s="932"/>
      <c r="D15" s="932"/>
      <c r="E15" s="932"/>
    </row>
    <row r="16" spans="2:67" ht="24.75" customHeight="1" x14ac:dyDescent="0.25">
      <c r="B16" s="929" t="str">
        <f>HYPERLINK("#'"&amp;'EWS DIRECTORY'!$J$31&amp;"'!A1",'EWS DIRECTORY'!$J$31)</f>
        <v>B-2-1-2</v>
      </c>
      <c r="C16" s="932"/>
      <c r="D16" s="932"/>
      <c r="E16" s="932"/>
      <c r="G16" s="55" t="s">
        <v>1798</v>
      </c>
    </row>
    <row r="17" spans="2:47" ht="14.25" customHeight="1" x14ac:dyDescent="0.25">
      <c r="B17" s="1013" t="str">
        <f>HYPERLINK("#'"&amp;'EWS DIRECTORY'!$J$32&amp;"'!A1",'EWS DIRECTORY'!$J$32)</f>
        <v>B-2-1-2-1</v>
      </c>
      <c r="C17" s="1136"/>
      <c r="D17" s="1136"/>
      <c r="E17" s="1136"/>
      <c r="G17" s="55"/>
    </row>
    <row r="18" spans="2:47" ht="14.25" customHeight="1" x14ac:dyDescent="0.25">
      <c r="B18" s="1013" t="str">
        <f>HYPERLINK("#'"&amp;'EWS DIRECTORY'!$J$33&amp;"'!A1",'EWS DIRECTORY'!$J$33)</f>
        <v>B-2-1-2-2</v>
      </c>
      <c r="C18" s="1136"/>
      <c r="D18" s="1136"/>
      <c r="E18" s="1136"/>
      <c r="G18" s="1020" t="s">
        <v>1445</v>
      </c>
      <c r="H18" s="790"/>
      <c r="I18" s="1040" t="s">
        <v>1839</v>
      </c>
      <c r="J18" s="789"/>
      <c r="K18" s="789"/>
      <c r="L18" s="789"/>
      <c r="M18" s="789"/>
      <c r="N18" s="789"/>
      <c r="O18" s="789"/>
      <c r="P18" s="790"/>
      <c r="Q18" s="1023" t="s">
        <v>1833</v>
      </c>
      <c r="R18" s="789"/>
      <c r="S18" s="790"/>
      <c r="T18" s="1040" t="s">
        <v>1840</v>
      </c>
      <c r="U18" s="764"/>
      <c r="V18" s="764"/>
      <c r="W18" s="764"/>
      <c r="X18" s="764"/>
      <c r="Y18" s="764"/>
      <c r="Z18" s="764"/>
      <c r="AA18" s="764"/>
      <c r="AB18" s="764"/>
      <c r="AC18" s="764"/>
      <c r="AD18" s="764"/>
      <c r="AE18" s="765"/>
      <c r="AF18" s="1023" t="s">
        <v>1841</v>
      </c>
      <c r="AG18" s="789"/>
      <c r="AH18" s="789"/>
      <c r="AI18" s="789"/>
      <c r="AJ18" s="789"/>
      <c r="AK18" s="789"/>
      <c r="AL18" s="789"/>
      <c r="AM18" s="789"/>
      <c r="AN18" s="789"/>
      <c r="AO18" s="789"/>
      <c r="AP18" s="789"/>
      <c r="AQ18" s="789"/>
      <c r="AR18" s="789"/>
      <c r="AS18" s="789"/>
      <c r="AT18" s="789"/>
      <c r="AU18" s="790"/>
    </row>
    <row r="19" spans="2:47" ht="25.5" customHeight="1" x14ac:dyDescent="0.25">
      <c r="B19" s="1013" t="str">
        <f>HYPERLINK("#'"&amp;'EWS DIRECTORY'!$J$34&amp;"'!A1",'EWS DIRECTORY'!$J$34)</f>
        <v>B-2-1-2-3</v>
      </c>
      <c r="C19" s="1136"/>
      <c r="D19" s="1136"/>
      <c r="E19" s="1136"/>
      <c r="G19" s="806"/>
      <c r="H19" s="807"/>
      <c r="I19" s="806"/>
      <c r="J19" s="794"/>
      <c r="K19" s="794"/>
      <c r="L19" s="794"/>
      <c r="M19" s="794"/>
      <c r="N19" s="794"/>
      <c r="O19" s="794"/>
      <c r="P19" s="807"/>
      <c r="Q19" s="806"/>
      <c r="R19" s="794"/>
      <c r="S19" s="807"/>
      <c r="T19" s="1023" t="s">
        <v>1837</v>
      </c>
      <c r="U19" s="764"/>
      <c r="V19" s="764"/>
      <c r="W19" s="764"/>
      <c r="X19" s="764"/>
      <c r="Y19" s="764"/>
      <c r="Z19" s="765"/>
      <c r="AA19" s="1023" t="s">
        <v>1819</v>
      </c>
      <c r="AB19" s="764"/>
      <c r="AC19" s="764"/>
      <c r="AD19" s="764"/>
      <c r="AE19" s="765"/>
      <c r="AF19" s="806"/>
      <c r="AG19" s="794"/>
      <c r="AH19" s="794"/>
      <c r="AI19" s="794"/>
      <c r="AJ19" s="794"/>
      <c r="AK19" s="794"/>
      <c r="AL19" s="794"/>
      <c r="AM19" s="794"/>
      <c r="AN19" s="794"/>
      <c r="AO19" s="794"/>
      <c r="AP19" s="794"/>
      <c r="AQ19" s="794"/>
      <c r="AR19" s="794"/>
      <c r="AS19" s="794"/>
      <c r="AT19" s="794"/>
      <c r="AU19" s="807"/>
    </row>
    <row r="20" spans="2:47" ht="14.25" customHeight="1" x14ac:dyDescent="0.25">
      <c r="B20" s="927" t="str">
        <f>HYPERLINK("#'"&amp;'EWS DIRECTORY'!$J$35&amp;"'!A1",'EWS DIRECTORY'!$J$35)</f>
        <v>B-2-1-2-4</v>
      </c>
      <c r="C20" s="932"/>
      <c r="D20" s="932"/>
      <c r="E20" s="932"/>
      <c r="G20" s="1035" t="s">
        <v>1820</v>
      </c>
      <c r="H20" s="765"/>
      <c r="I20" s="1016" t="s">
        <v>1821</v>
      </c>
      <c r="J20" s="764"/>
      <c r="K20" s="764"/>
      <c r="L20" s="764"/>
      <c r="M20" s="764"/>
      <c r="N20" s="764"/>
      <c r="O20" s="764"/>
      <c r="P20" s="765"/>
      <c r="Q20" s="1016" t="s">
        <v>1822</v>
      </c>
      <c r="R20" s="764"/>
      <c r="S20" s="765"/>
      <c r="T20" s="1016" t="s">
        <v>1823</v>
      </c>
      <c r="U20" s="764"/>
      <c r="V20" s="764"/>
      <c r="W20" s="764"/>
      <c r="X20" s="764"/>
      <c r="Y20" s="764"/>
      <c r="Z20" s="765"/>
      <c r="AA20" s="1016" t="s">
        <v>1824</v>
      </c>
      <c r="AB20" s="764"/>
      <c r="AC20" s="764"/>
      <c r="AD20" s="764"/>
      <c r="AE20" s="765"/>
      <c r="AF20" s="1016" t="s">
        <v>1825</v>
      </c>
      <c r="AG20" s="764"/>
      <c r="AH20" s="764"/>
      <c r="AI20" s="764"/>
      <c r="AJ20" s="764"/>
      <c r="AK20" s="764"/>
      <c r="AL20" s="764"/>
      <c r="AM20" s="764"/>
      <c r="AN20" s="764"/>
      <c r="AO20" s="764"/>
      <c r="AP20" s="764"/>
      <c r="AQ20" s="764"/>
      <c r="AR20" s="764"/>
      <c r="AS20" s="764"/>
      <c r="AT20" s="764"/>
      <c r="AU20" s="765"/>
    </row>
    <row r="21" spans="2:47" ht="14.25" customHeight="1" x14ac:dyDescent="0.25">
      <c r="B21" s="929" t="str">
        <f>HYPERLINK("#'"&amp;'EWS DIRECTORY'!$J$36&amp;"'!A1",'EWS DIRECTORY'!$J$36)</f>
        <v>B-2-1-3</v>
      </c>
      <c r="C21" s="932"/>
      <c r="D21" s="932"/>
      <c r="E21" s="932"/>
      <c r="G21" s="1019">
        <v>1</v>
      </c>
      <c r="H21" s="765"/>
      <c r="I21" s="1033"/>
      <c r="J21" s="764"/>
      <c r="K21" s="764"/>
      <c r="L21" s="764"/>
      <c r="M21" s="764"/>
      <c r="N21" s="764"/>
      <c r="O21" s="764"/>
      <c r="P21" s="765"/>
      <c r="Q21" s="1033"/>
      <c r="R21" s="764"/>
      <c r="S21" s="765"/>
      <c r="T21" s="1028"/>
      <c r="U21" s="764"/>
      <c r="V21" s="764"/>
      <c r="W21" s="764"/>
      <c r="X21" s="764"/>
      <c r="Y21" s="764"/>
      <c r="Z21" s="765"/>
      <c r="AA21" s="1022"/>
      <c r="AB21" s="764"/>
      <c r="AC21" s="764"/>
      <c r="AD21" s="764"/>
      <c r="AE21" s="765"/>
      <c r="AF21" s="1059"/>
      <c r="AG21" s="764"/>
      <c r="AH21" s="764"/>
      <c r="AI21" s="764"/>
      <c r="AJ21" s="764"/>
      <c r="AK21" s="764"/>
      <c r="AL21" s="764"/>
      <c r="AM21" s="764"/>
      <c r="AN21" s="764"/>
      <c r="AO21" s="764"/>
      <c r="AP21" s="764"/>
      <c r="AQ21" s="764"/>
      <c r="AR21" s="764"/>
      <c r="AS21" s="764"/>
      <c r="AT21" s="764"/>
      <c r="AU21" s="765"/>
    </row>
    <row r="22" spans="2:47" ht="14.25" customHeight="1" x14ac:dyDescent="0.25">
      <c r="B22" s="929" t="str">
        <f>HYPERLINK("#'"&amp;'EWS DIRECTORY'!$J$37&amp;"'!A1",'EWS DIRECTORY'!$J$37)</f>
        <v>B-2-1-4</v>
      </c>
      <c r="C22" s="932"/>
      <c r="D22" s="932"/>
      <c r="E22" s="932"/>
      <c r="G22" s="1019">
        <v>2</v>
      </c>
      <c r="H22" s="765"/>
      <c r="I22" s="1034"/>
      <c r="J22" s="764"/>
      <c r="K22" s="764"/>
      <c r="L22" s="764"/>
      <c r="M22" s="764"/>
      <c r="N22" s="764"/>
      <c r="O22" s="764"/>
      <c r="P22" s="765"/>
      <c r="Q22" s="1044"/>
      <c r="R22" s="764"/>
      <c r="S22" s="764"/>
      <c r="T22" s="1024"/>
      <c r="U22" s="764"/>
      <c r="V22" s="764"/>
      <c r="W22" s="764"/>
      <c r="X22" s="764"/>
      <c r="Y22" s="764"/>
      <c r="Z22" s="765"/>
      <c r="AA22" s="1024"/>
      <c r="AB22" s="764"/>
      <c r="AC22" s="764"/>
      <c r="AD22" s="764"/>
      <c r="AE22" s="765"/>
      <c r="AF22" s="1060"/>
      <c r="AG22" s="764"/>
      <c r="AH22" s="764"/>
      <c r="AI22" s="764"/>
      <c r="AJ22" s="764"/>
      <c r="AK22" s="764"/>
      <c r="AL22" s="764"/>
      <c r="AM22" s="764"/>
      <c r="AN22" s="764"/>
      <c r="AO22" s="764"/>
      <c r="AP22" s="764"/>
      <c r="AQ22" s="764"/>
      <c r="AR22" s="764"/>
      <c r="AS22" s="764"/>
      <c r="AT22" s="764"/>
      <c r="AU22" s="765"/>
    </row>
    <row r="23" spans="2:47" ht="14.25" customHeight="1" x14ac:dyDescent="0.25">
      <c r="B23" s="929" t="str">
        <f>HYPERLINK("#'"&amp;'EWS DIRECTORY'!$J$38&amp;"'!A1",'EWS DIRECTORY'!$J$38)</f>
        <v>B-2-1-5</v>
      </c>
      <c r="C23" s="932"/>
      <c r="D23" s="932"/>
      <c r="E23" s="932"/>
      <c r="G23" s="1019">
        <v>3</v>
      </c>
      <c r="H23" s="765"/>
      <c r="I23" s="1034"/>
      <c r="J23" s="764"/>
      <c r="K23" s="764"/>
      <c r="L23" s="764"/>
      <c r="M23" s="764"/>
      <c r="N23" s="764"/>
      <c r="O23" s="764"/>
      <c r="P23" s="765"/>
      <c r="Q23" s="1044"/>
      <c r="R23" s="764"/>
      <c r="S23" s="764"/>
      <c r="T23" s="1024"/>
      <c r="U23" s="764"/>
      <c r="V23" s="764"/>
      <c r="W23" s="764"/>
      <c r="X23" s="764"/>
      <c r="Y23" s="764"/>
      <c r="Z23" s="765"/>
      <c r="AA23" s="1024"/>
      <c r="AB23" s="764"/>
      <c r="AC23" s="764"/>
      <c r="AD23" s="764"/>
      <c r="AE23" s="765"/>
      <c r="AF23" s="1060"/>
      <c r="AG23" s="764"/>
      <c r="AH23" s="764"/>
      <c r="AI23" s="764"/>
      <c r="AJ23" s="764"/>
      <c r="AK23" s="764"/>
      <c r="AL23" s="764"/>
      <c r="AM23" s="764"/>
      <c r="AN23" s="764"/>
      <c r="AO23" s="764"/>
      <c r="AP23" s="764"/>
      <c r="AQ23" s="764"/>
      <c r="AR23" s="764"/>
      <c r="AS23" s="764"/>
      <c r="AT23" s="764"/>
      <c r="AU23" s="765"/>
    </row>
    <row r="24" spans="2:47" ht="14.25" customHeight="1" x14ac:dyDescent="0.25">
      <c r="B24" s="929" t="str">
        <f>HYPERLINK("#'"&amp;'EWS DIRECTORY'!$J$39&amp;"'!A1",'EWS DIRECTORY'!$J$39)</f>
        <v>B-2-1-6</v>
      </c>
      <c r="C24" s="932"/>
      <c r="D24" s="932"/>
      <c r="E24" s="932"/>
      <c r="G24" s="342"/>
      <c r="H24" s="121"/>
      <c r="I24" s="343"/>
      <c r="J24" s="121"/>
      <c r="K24" s="121"/>
      <c r="L24" s="121"/>
      <c r="M24" s="121"/>
      <c r="N24" s="121"/>
      <c r="O24" s="121"/>
      <c r="P24" s="121"/>
      <c r="Q24" s="343"/>
      <c r="R24" s="121"/>
      <c r="S24" s="121"/>
      <c r="T24" s="122"/>
      <c r="U24" s="121"/>
      <c r="V24" s="121"/>
      <c r="W24" s="121"/>
      <c r="X24" s="121"/>
      <c r="Y24" s="121"/>
      <c r="Z24" s="121"/>
      <c r="AA24" s="122"/>
      <c r="AB24" s="121"/>
      <c r="AC24" s="121"/>
      <c r="AD24" s="121"/>
      <c r="AE24" s="121"/>
      <c r="AF24" s="529"/>
      <c r="AG24" s="525"/>
      <c r="AH24" s="525"/>
      <c r="AI24" s="525"/>
      <c r="AJ24" s="525"/>
      <c r="AK24" s="525"/>
      <c r="AL24" s="525"/>
      <c r="AM24" s="525"/>
      <c r="AN24" s="525"/>
      <c r="AO24" s="525"/>
      <c r="AP24" s="525"/>
      <c r="AQ24" s="525"/>
      <c r="AR24" s="525"/>
      <c r="AS24" s="525"/>
      <c r="AT24" s="525"/>
      <c r="AU24" s="525"/>
    </row>
    <row r="25" spans="2:47" ht="14.25" customHeight="1" x14ac:dyDescent="0.25">
      <c r="B25" s="929" t="str">
        <f>HYPERLINK("#'"&amp;'EWS DIRECTORY'!$J$40&amp;"'!A1",'EWS DIRECTORY'!$J$40)</f>
        <v>B-2-1-7</v>
      </c>
      <c r="C25" s="932"/>
      <c r="D25" s="932"/>
      <c r="E25" s="932"/>
      <c r="G25" s="1061" t="s">
        <v>1832</v>
      </c>
      <c r="H25" s="824"/>
      <c r="I25" s="824"/>
      <c r="J25" s="824"/>
      <c r="K25" s="824"/>
      <c r="L25" s="824"/>
      <c r="M25" s="824"/>
      <c r="N25" s="824"/>
      <c r="O25" s="824"/>
      <c r="P25" s="824"/>
      <c r="Q25" s="824"/>
      <c r="R25" s="824"/>
      <c r="S25" s="824"/>
      <c r="T25" s="824"/>
      <c r="U25" s="824"/>
      <c r="V25" s="824"/>
      <c r="W25" s="824"/>
      <c r="X25" s="824"/>
      <c r="Y25" s="824"/>
      <c r="Z25" s="824"/>
      <c r="AA25" s="824"/>
      <c r="AB25" s="824"/>
      <c r="AC25" s="824"/>
      <c r="AD25" s="824"/>
      <c r="AE25" s="825"/>
      <c r="AF25" s="1058">
        <f>SUM(AF21:AU24)</f>
        <v>0</v>
      </c>
      <c r="AG25" s="824"/>
      <c r="AH25" s="824"/>
      <c r="AI25" s="824"/>
      <c r="AJ25" s="824"/>
      <c r="AK25" s="824"/>
      <c r="AL25" s="824"/>
      <c r="AM25" s="824"/>
      <c r="AN25" s="824"/>
      <c r="AO25" s="824"/>
      <c r="AP25" s="824"/>
      <c r="AQ25" s="824"/>
      <c r="AR25" s="824"/>
      <c r="AS25" s="824"/>
      <c r="AT25" s="824"/>
      <c r="AU25" s="825"/>
    </row>
    <row r="26" spans="2:47" ht="14.25" customHeight="1" x14ac:dyDescent="0.25">
      <c r="B26" s="929" t="str">
        <f>HYPERLINK("#'"&amp;'EWS DIRECTORY'!$J$41&amp;"'!A1",'EWS DIRECTORY'!$J$41)</f>
        <v>B-2-1-8</v>
      </c>
      <c r="C26" s="932"/>
      <c r="D26" s="932"/>
      <c r="E26" s="932"/>
      <c r="G26" s="55"/>
    </row>
    <row r="28" spans="2:47" x14ac:dyDescent="0.25">
      <c r="B28" s="1032"/>
      <c r="C28" s="932"/>
      <c r="D28" s="932"/>
      <c r="E28" s="932"/>
      <c r="H28" s="976" t="s">
        <v>1795</v>
      </c>
      <c r="I28" s="824"/>
      <c r="J28" s="824"/>
      <c r="K28" s="824"/>
      <c r="L28" s="824"/>
      <c r="M28" s="824"/>
      <c r="N28" s="824"/>
      <c r="O28" s="824"/>
      <c r="P28" s="824"/>
      <c r="Q28" s="824"/>
      <c r="R28" s="824"/>
      <c r="S28" s="824"/>
      <c r="T28" s="824"/>
      <c r="U28" s="824"/>
      <c r="V28" s="824"/>
      <c r="W28" s="824"/>
      <c r="X28" s="824"/>
      <c r="Y28" s="825"/>
      <c r="Z28" s="976" t="s">
        <v>1796</v>
      </c>
      <c r="AA28" s="824"/>
      <c r="AB28" s="824"/>
      <c r="AC28" s="824"/>
      <c r="AD28" s="824"/>
      <c r="AE28" s="824"/>
      <c r="AF28" s="824"/>
      <c r="AG28" s="824"/>
      <c r="AH28" s="824"/>
      <c r="AI28" s="824"/>
      <c r="AJ28" s="824"/>
      <c r="AK28" s="824"/>
      <c r="AL28" s="824"/>
      <c r="AM28" s="824"/>
      <c r="AN28" s="824"/>
      <c r="AO28" s="824"/>
      <c r="AP28" s="824"/>
      <c r="AQ28" s="825"/>
    </row>
    <row r="29" spans="2:47" x14ac:dyDescent="0.25">
      <c r="H29" s="257" t="s">
        <v>796</v>
      </c>
      <c r="I29" s="258"/>
      <c r="J29" s="258"/>
      <c r="K29" s="258"/>
      <c r="L29" s="258"/>
      <c r="M29" s="258"/>
      <c r="N29" s="258"/>
      <c r="O29" s="258"/>
      <c r="P29" s="258"/>
      <c r="Q29" s="259"/>
      <c r="R29" s="257" t="s">
        <v>1511</v>
      </c>
      <c r="S29" s="258"/>
      <c r="T29" s="258"/>
      <c r="U29" s="259"/>
      <c r="V29" s="257" t="s">
        <v>1510</v>
      </c>
      <c r="W29" s="258"/>
      <c r="X29" s="258"/>
      <c r="Y29" s="259"/>
      <c r="Z29" s="257" t="s">
        <v>796</v>
      </c>
      <c r="AA29" s="258"/>
      <c r="AB29" s="258"/>
      <c r="AC29" s="258"/>
      <c r="AD29" s="258"/>
      <c r="AE29" s="258"/>
      <c r="AF29" s="258"/>
      <c r="AG29" s="258"/>
      <c r="AH29" s="258"/>
      <c r="AI29" s="259"/>
      <c r="AJ29" s="257" t="s">
        <v>1511</v>
      </c>
      <c r="AK29" s="258"/>
      <c r="AL29" s="258"/>
      <c r="AM29" s="259"/>
      <c r="AN29" s="257" t="s">
        <v>1510</v>
      </c>
      <c r="AO29" s="258"/>
      <c r="AP29" s="258"/>
      <c r="AQ29" s="259"/>
    </row>
    <row r="30" spans="2:47" x14ac:dyDescent="0.25">
      <c r="B30" s="1032"/>
      <c r="C30" s="932"/>
      <c r="D30" s="932"/>
      <c r="E30" s="932"/>
      <c r="H30" s="260"/>
      <c r="Q30" s="261"/>
      <c r="R30" s="260"/>
      <c r="U30" s="261"/>
      <c r="V30" s="260"/>
      <c r="Y30" s="261"/>
      <c r="Z30" s="260"/>
      <c r="AI30" s="261"/>
      <c r="AJ30" s="260"/>
      <c r="AM30" s="261"/>
      <c r="AN30" s="260"/>
      <c r="AQ30" s="261"/>
    </row>
    <row r="31" spans="2:47" x14ac:dyDescent="0.25">
      <c r="H31" s="260"/>
      <c r="Q31" s="261"/>
      <c r="R31" s="260"/>
      <c r="U31" s="261"/>
      <c r="V31" s="260"/>
      <c r="Y31" s="261"/>
      <c r="Z31" s="260"/>
      <c r="AI31" s="261"/>
      <c r="AJ31" s="260"/>
      <c r="AM31" s="261"/>
      <c r="AN31" s="260"/>
      <c r="AQ31" s="261"/>
    </row>
    <row r="32" spans="2:47" x14ac:dyDescent="0.25">
      <c r="B32" s="1032"/>
      <c r="C32" s="932"/>
      <c r="D32" s="932"/>
      <c r="E32" s="932"/>
      <c r="H32" s="260"/>
      <c r="Q32" s="261"/>
      <c r="R32" s="260"/>
      <c r="U32" s="261"/>
      <c r="V32" s="260"/>
      <c r="Y32" s="261"/>
      <c r="Z32" s="260"/>
      <c r="AI32" s="261"/>
      <c r="AJ32" s="260"/>
      <c r="AM32" s="261"/>
      <c r="AN32" s="260"/>
      <c r="AQ32" s="261"/>
    </row>
    <row r="33" spans="2:43" x14ac:dyDescent="0.25">
      <c r="H33" s="260"/>
      <c r="Q33" s="261"/>
      <c r="R33" s="260"/>
      <c r="U33" s="261"/>
      <c r="V33" s="260"/>
      <c r="Y33" s="261"/>
      <c r="Z33" s="260"/>
      <c r="AI33" s="261"/>
      <c r="AJ33" s="260"/>
      <c r="AM33" s="261"/>
      <c r="AN33" s="260"/>
      <c r="AQ33" s="261"/>
    </row>
    <row r="34" spans="2:43" x14ac:dyDescent="0.25">
      <c r="B34" s="1032"/>
      <c r="C34" s="932"/>
      <c r="D34" s="932"/>
      <c r="E34" s="932"/>
      <c r="H34" s="262"/>
      <c r="I34" s="263"/>
      <c r="J34" s="263"/>
      <c r="K34" s="263"/>
      <c r="L34" s="263"/>
      <c r="M34" s="263"/>
      <c r="N34" s="263"/>
      <c r="O34" s="263"/>
      <c r="P34" s="263"/>
      <c r="Q34" s="264"/>
      <c r="R34" s="262"/>
      <c r="S34" s="263"/>
      <c r="T34" s="263"/>
      <c r="U34" s="264"/>
      <c r="V34" s="262"/>
      <c r="W34" s="263"/>
      <c r="X34" s="263"/>
      <c r="Y34" s="264"/>
      <c r="Z34" s="262"/>
      <c r="AA34" s="263"/>
      <c r="AB34" s="263"/>
      <c r="AC34" s="263"/>
      <c r="AD34" s="263"/>
      <c r="AE34" s="263"/>
      <c r="AF34" s="263"/>
      <c r="AG34" s="263"/>
      <c r="AH34" s="263"/>
      <c r="AI34" s="264"/>
      <c r="AJ34" s="262"/>
      <c r="AK34" s="263"/>
      <c r="AL34" s="263"/>
      <c r="AM34" s="264"/>
      <c r="AN34" s="262"/>
      <c r="AO34" s="263"/>
      <c r="AP34" s="263"/>
      <c r="AQ34" s="264"/>
    </row>
    <row r="35" spans="2:43" x14ac:dyDescent="0.25">
      <c r="AM35" s="265" t="s">
        <v>1797</v>
      </c>
      <c r="AN35" s="55" t="str">
        <f>'B-2-1-2'!AL26</f>
        <v>B-2-1-2-4</v>
      </c>
    </row>
    <row r="36" spans="2:43" x14ac:dyDescent="0.25">
      <c r="B36" s="1032"/>
      <c r="C36" s="932"/>
      <c r="D36" s="932"/>
      <c r="E36" s="932"/>
    </row>
  </sheetData>
  <mergeCells count="61">
    <mergeCell ref="AF21:AU21"/>
    <mergeCell ref="G9:Z11"/>
    <mergeCell ref="AF18:AU19"/>
    <mergeCell ref="T22:Z22"/>
    <mergeCell ref="B6:E6"/>
    <mergeCell ref="G18:H19"/>
    <mergeCell ref="B14:E14"/>
    <mergeCell ref="B8:E8"/>
    <mergeCell ref="B13:E13"/>
    <mergeCell ref="B10:E10"/>
    <mergeCell ref="Q20:S20"/>
    <mergeCell ref="I18:P19"/>
    <mergeCell ref="G21:H21"/>
    <mergeCell ref="AF20:AU20"/>
    <mergeCell ref="AA22:AE22"/>
    <mergeCell ref="B15:E15"/>
    <mergeCell ref="B24:E24"/>
    <mergeCell ref="T19:Z19"/>
    <mergeCell ref="Q21:S21"/>
    <mergeCell ref="T23:Z23"/>
    <mergeCell ref="Q23:S23"/>
    <mergeCell ref="B17:E17"/>
    <mergeCell ref="G20:H20"/>
    <mergeCell ref="I20:P20"/>
    <mergeCell ref="AA21:AE21"/>
    <mergeCell ref="T21:Z21"/>
    <mergeCell ref="B19:E19"/>
    <mergeCell ref="AA19:AE19"/>
    <mergeCell ref="B20:E20"/>
    <mergeCell ref="B36:E36"/>
    <mergeCell ref="B32:E32"/>
    <mergeCell ref="B26:E26"/>
    <mergeCell ref="Q22:S22"/>
    <mergeCell ref="G25:AE25"/>
    <mergeCell ref="H28:Y28"/>
    <mergeCell ref="Z28:AQ28"/>
    <mergeCell ref="I23:P23"/>
    <mergeCell ref="B23:E23"/>
    <mergeCell ref="AF25:AU25"/>
    <mergeCell ref="B34:E34"/>
    <mergeCell ref="B28:E28"/>
    <mergeCell ref="AA23:AE23"/>
    <mergeCell ref="B30:E30"/>
    <mergeCell ref="AF23:AU23"/>
    <mergeCell ref="G23:H23"/>
    <mergeCell ref="B4:E4"/>
    <mergeCell ref="G22:H22"/>
    <mergeCell ref="B16:E16"/>
    <mergeCell ref="AF22:AU22"/>
    <mergeCell ref="B25:E25"/>
    <mergeCell ref="I22:P22"/>
    <mergeCell ref="B22:E22"/>
    <mergeCell ref="T20:Z20"/>
    <mergeCell ref="G7:AU7"/>
    <mergeCell ref="AA20:AE20"/>
    <mergeCell ref="B18:E18"/>
    <mergeCell ref="Q18:S19"/>
    <mergeCell ref="I21:P21"/>
    <mergeCell ref="B12:E12"/>
    <mergeCell ref="B21:E21"/>
    <mergeCell ref="T18:AE18"/>
  </mergeCells>
  <hyperlinks>
    <hyperlink ref="B4" location="PANDUAN!A1" display="PANDUAN" xr:uid="{00000000-0004-0000-2300-000000000000}"/>
    <hyperlink ref="B6" location="'EWS DIRECTORY'!A1" display="EWS DIRECTORY" xr:uid="{00000000-0004-0000-2300-000001000000}"/>
    <hyperlink ref="B8" location="'DATA PEMICU'!A1" display="DATA PEMICU" xr:uid="{00000000-0004-0000-2300-000002000000}"/>
    <hyperlink ref="B10" location="'DATA PENGUJI'!A1" display="DATA PENGUJI" xr:uid="{00000000-0004-0000-2300-000003000000}"/>
    <hyperlink ref="B12" location="'MAIN LEVEL'!A1" display="MAIN LEVEL" xr:uid="{00000000-0004-0000-2300-000004000000}"/>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92">
    <tabColor theme="4" tint="-0.249977111117893"/>
  </sheetPr>
  <dimension ref="A2:BN52"/>
  <sheetViews>
    <sheetView topLeftCell="B10" zoomScaleNormal="100" workbookViewId="0">
      <selection activeCell="AQ18" sqref="AQ18:AU18"/>
    </sheetView>
  </sheetViews>
  <sheetFormatPr defaultColWidth="3.5546875" defaultRowHeight="13.8" x14ac:dyDescent="0.25"/>
  <cols>
    <col min="1" max="1" width="3" style="401" hidden="1" customWidth="1"/>
    <col min="2" max="5" width="3.88671875" style="433" customWidth="1"/>
    <col min="6" max="6" width="3.88671875" style="110" customWidth="1"/>
    <col min="7" max="50" width="3.6640625" style="254" customWidth="1"/>
    <col min="51" max="53" width="3.5546875" style="254" customWidth="1"/>
    <col min="54" max="54" width="7.109375" style="254" customWidth="1"/>
    <col min="55" max="55" width="3.5546875" style="254" customWidth="1"/>
    <col min="56" max="16384" width="3.5546875" style="254"/>
  </cols>
  <sheetData>
    <row r="2" spans="2:50" x14ac:dyDescent="0.25">
      <c r="G2" s="55" t="s">
        <v>1674</v>
      </c>
      <c r="H2" s="55"/>
      <c r="I2" s="55"/>
      <c r="J2" s="55"/>
      <c r="K2" s="55"/>
      <c r="L2" s="55"/>
      <c r="M2" s="55"/>
      <c r="N2" s="55"/>
      <c r="AT2" s="443"/>
      <c r="AU2" s="443"/>
      <c r="AV2" s="443"/>
      <c r="AW2" s="443"/>
      <c r="AX2" s="443"/>
    </row>
    <row r="3" spans="2:50" x14ac:dyDescent="0.25">
      <c r="B3" s="400"/>
      <c r="C3" s="400"/>
      <c r="D3" s="400"/>
      <c r="E3" s="400"/>
      <c r="G3" s="55"/>
      <c r="H3" s="55"/>
      <c r="I3" s="55"/>
      <c r="J3" s="55"/>
      <c r="K3" s="55"/>
      <c r="L3" s="55"/>
      <c r="M3" s="55"/>
      <c r="N3" s="55"/>
      <c r="AT3" s="443"/>
      <c r="AU3" s="443"/>
      <c r="AV3" s="443"/>
      <c r="AW3" s="443"/>
      <c r="AX3" s="443"/>
    </row>
    <row r="4" spans="2:50" x14ac:dyDescent="0.25">
      <c r="B4" s="924" t="s">
        <v>79</v>
      </c>
      <c r="C4" s="932"/>
      <c r="D4" s="932"/>
      <c r="E4" s="932"/>
      <c r="G4" s="55"/>
      <c r="H4" s="55"/>
      <c r="I4" s="55"/>
      <c r="J4" s="55"/>
      <c r="K4" s="55"/>
      <c r="L4" s="55"/>
      <c r="M4" s="55"/>
      <c r="N4" s="55"/>
      <c r="AT4" s="443"/>
      <c r="AU4" s="443"/>
      <c r="AV4" s="443"/>
      <c r="AW4" s="443"/>
      <c r="AX4" s="443"/>
    </row>
    <row r="5" spans="2:50" x14ac:dyDescent="0.25">
      <c r="B5" s="400"/>
      <c r="C5" s="400"/>
      <c r="D5" s="400"/>
      <c r="E5" s="400"/>
      <c r="G5" s="55"/>
      <c r="H5" s="55"/>
      <c r="I5" s="55"/>
      <c r="J5" s="55"/>
      <c r="K5" s="55"/>
      <c r="L5" s="55"/>
      <c r="M5" s="55"/>
      <c r="N5" s="55"/>
      <c r="AT5" s="443"/>
      <c r="AU5" s="443"/>
      <c r="AV5" s="443"/>
      <c r="AW5" s="443"/>
      <c r="AX5" s="443"/>
    </row>
    <row r="6" spans="2:50" x14ac:dyDescent="0.25">
      <c r="B6" s="924" t="s">
        <v>87</v>
      </c>
      <c r="C6" s="932"/>
      <c r="D6" s="932"/>
      <c r="E6" s="932"/>
      <c r="G6" s="55"/>
      <c r="H6" s="55"/>
      <c r="I6" s="55"/>
      <c r="J6" s="55"/>
      <c r="K6" s="55"/>
      <c r="L6" s="55"/>
      <c r="M6" s="55"/>
      <c r="N6" s="55"/>
      <c r="AT6" s="443"/>
      <c r="AU6" s="443"/>
      <c r="AV6" s="443"/>
      <c r="AW6" s="443"/>
      <c r="AX6" s="443"/>
    </row>
    <row r="7" spans="2:50" ht="15" customHeight="1" x14ac:dyDescent="0.25">
      <c r="B7" s="400"/>
      <c r="C7" s="400"/>
      <c r="D7" s="400"/>
      <c r="E7" s="400"/>
      <c r="G7" s="996" t="s">
        <v>1774</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c r="AI7" s="792"/>
      <c r="AJ7" s="792"/>
      <c r="AK7" s="792"/>
      <c r="AL7" s="792"/>
      <c r="AM7" s="792"/>
      <c r="AN7" s="792"/>
      <c r="AO7" s="792"/>
      <c r="AP7" s="792"/>
      <c r="AQ7" s="792"/>
      <c r="AR7" s="792"/>
      <c r="AS7" s="58"/>
      <c r="AT7" s="443"/>
      <c r="AU7" s="443"/>
      <c r="AV7" s="443"/>
      <c r="AW7" s="443"/>
      <c r="AX7" s="443"/>
    </row>
    <row r="8" spans="2:50" x14ac:dyDescent="0.25">
      <c r="B8" s="924" t="s">
        <v>94</v>
      </c>
      <c r="C8" s="932"/>
      <c r="D8" s="932"/>
      <c r="E8" s="932"/>
      <c r="G8" s="55"/>
      <c r="H8" s="55"/>
      <c r="I8" s="55"/>
      <c r="J8" s="55"/>
      <c r="K8" s="55"/>
      <c r="L8" s="55"/>
      <c r="M8" s="55"/>
      <c r="N8" s="55"/>
      <c r="AT8" s="443"/>
      <c r="AU8" s="443"/>
      <c r="AV8" s="443"/>
      <c r="AW8" s="443"/>
      <c r="AX8" s="443"/>
    </row>
    <row r="9" spans="2:50" x14ac:dyDescent="0.25">
      <c r="B9" s="400"/>
      <c r="C9" s="400"/>
      <c r="D9" s="400"/>
      <c r="E9" s="400"/>
      <c r="G9" s="999" t="str">
        <f>"Rincian "&amp;'B-2'!G9&amp;" "&amp;'B-2-1'!M22</f>
        <v>Rincian Penjualan Ekspor Berdasarkan equalisasi dengan Pemberitahuan Ekspor Barang</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c r="AU9" s="443"/>
      <c r="AV9" s="443"/>
      <c r="AW9" s="443"/>
      <c r="AX9" s="443"/>
    </row>
    <row r="10" spans="2:50" x14ac:dyDescent="0.25">
      <c r="B10" s="924" t="s">
        <v>101</v>
      </c>
      <c r="C10" s="932"/>
      <c r="D10" s="932"/>
      <c r="E10" s="932"/>
      <c r="G10" s="1001"/>
      <c r="H10" s="792"/>
      <c r="I10" s="792"/>
      <c r="J10" s="792"/>
      <c r="K10" s="792"/>
      <c r="L10" s="792"/>
      <c r="M10" s="792"/>
      <c r="N10" s="792"/>
      <c r="O10" s="792"/>
      <c r="P10" s="792"/>
      <c r="Q10" s="792"/>
      <c r="R10" s="792"/>
      <c r="S10" s="792"/>
      <c r="T10" s="792"/>
      <c r="U10" s="792"/>
      <c r="V10" s="792"/>
      <c r="W10" s="792"/>
      <c r="X10" s="792"/>
      <c r="Y10" s="792"/>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c r="AU10" s="443"/>
      <c r="AV10" s="443"/>
      <c r="AW10" s="443"/>
      <c r="AX10" s="443"/>
    </row>
    <row r="11" spans="2:50"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c r="AU11" s="443"/>
      <c r="AV11" s="443"/>
      <c r="AW11" s="443"/>
      <c r="AX11" s="443"/>
    </row>
    <row r="12" spans="2:50" x14ac:dyDescent="0.25">
      <c r="B12" s="924" t="s">
        <v>106</v>
      </c>
      <c r="C12" s="932"/>
      <c r="D12" s="932"/>
      <c r="E12" s="932"/>
      <c r="AT12" s="443"/>
      <c r="AU12" s="443"/>
      <c r="AV12" s="443"/>
      <c r="AW12" s="443"/>
      <c r="AX12" s="443"/>
    </row>
    <row r="13" spans="2:50" x14ac:dyDescent="0.25">
      <c r="B13" s="962" t="str">
        <f>HYPERLINK("#'"&amp;'EWS DIRECTORY'!$J$28&amp;"'!A1",'EWS DIRECTORY'!$J$28)</f>
        <v>B-2</v>
      </c>
      <c r="C13" s="932"/>
      <c r="D13" s="932"/>
      <c r="E13" s="932"/>
      <c r="G13" s="55" t="s">
        <v>1680</v>
      </c>
      <c r="H13" s="55"/>
      <c r="AT13" s="443"/>
      <c r="AU13" s="443"/>
      <c r="AV13" s="443"/>
      <c r="AW13" s="443"/>
      <c r="AX13" s="443"/>
    </row>
    <row r="14" spans="2:50" x14ac:dyDescent="0.25">
      <c r="B14" s="929" t="str">
        <f>HYPERLINK("#'"&amp;'EWS DIRECTORY'!$J$29&amp;"'!A1",'EWS DIRECTORY'!$J$29)</f>
        <v>B-2-1</v>
      </c>
      <c r="C14" s="932"/>
      <c r="D14" s="932"/>
      <c r="E14" s="932"/>
      <c r="G14" s="55"/>
      <c r="H14" s="55"/>
      <c r="AT14" s="443"/>
      <c r="AU14" s="443"/>
      <c r="AV14" s="443"/>
      <c r="AW14" s="443"/>
      <c r="AX14" s="443"/>
    </row>
    <row r="15" spans="2:50" x14ac:dyDescent="0.25">
      <c r="B15" s="1132" t="str">
        <f>HYPERLINK("#'"&amp;'EWS DIRECTORY'!$J$30&amp;"'!A1",'EWS DIRECTORY'!$J$30)</f>
        <v>B-2-1-1</v>
      </c>
      <c r="C15" s="932"/>
      <c r="D15" s="932"/>
      <c r="E15" s="932"/>
      <c r="G15" s="55"/>
      <c r="H15" s="55"/>
      <c r="AT15" s="443"/>
      <c r="AU15" s="443"/>
      <c r="AV15" s="443"/>
      <c r="AW15" s="443"/>
      <c r="AX15" s="443"/>
    </row>
    <row r="16" spans="2:50" x14ac:dyDescent="0.25">
      <c r="B16" s="1132" t="str">
        <f>HYPERLINK("#'"&amp;'EWS DIRECTORY'!$J$31&amp;"'!A1",'EWS DIRECTORY'!$J$31)</f>
        <v>B-2-1-2</v>
      </c>
      <c r="C16" s="932"/>
      <c r="D16" s="932"/>
      <c r="E16" s="932"/>
      <c r="G16" s="55"/>
      <c r="H16" s="55"/>
      <c r="AT16" s="443"/>
      <c r="AU16" s="443"/>
      <c r="AV16" s="443"/>
      <c r="AW16" s="443"/>
      <c r="AX16" s="443"/>
    </row>
    <row r="17" spans="1:66" x14ac:dyDescent="0.25">
      <c r="B17" s="927" t="str">
        <f>HYPERLINK("#'"&amp;'EWS DIRECTORY'!$J$36&amp;"'!A1",'EWS DIRECTORY'!$J$36)</f>
        <v>B-2-1-3</v>
      </c>
      <c r="C17" s="932"/>
      <c r="D17" s="932"/>
      <c r="E17" s="932"/>
      <c r="G17" s="55" t="s">
        <v>1681</v>
      </c>
      <c r="H17" s="55"/>
      <c r="I17" s="55"/>
      <c r="AT17" s="443"/>
      <c r="AU17" s="443"/>
      <c r="AV17" s="443"/>
      <c r="AW17" s="443"/>
      <c r="AX17" s="443"/>
    </row>
    <row r="18" spans="1:66" s="271" customFormat="1" ht="30.6" customHeight="1" x14ac:dyDescent="0.25">
      <c r="A18" s="401"/>
      <c r="B18" s="1132" t="str">
        <f>HYPERLINK("#'"&amp;'EWS DIRECTORY'!$J$37&amp;"'!A1",'EWS DIRECTORY'!$J$37)</f>
        <v>B-2-1-4</v>
      </c>
      <c r="C18" s="896"/>
      <c r="D18" s="896"/>
      <c r="E18" s="896"/>
      <c r="F18" s="110"/>
      <c r="G18" s="55" t="s">
        <v>1744</v>
      </c>
      <c r="H18" s="55"/>
      <c r="I18" s="55" t="s">
        <v>1744</v>
      </c>
      <c r="J18" s="254"/>
      <c r="K18" s="254"/>
      <c r="L18" s="254"/>
      <c r="M18" s="254"/>
      <c r="N18" s="254"/>
      <c r="AT18" s="443"/>
      <c r="AU18" s="443"/>
      <c r="AV18" s="443"/>
      <c r="AW18" s="443"/>
      <c r="AX18" s="443"/>
    </row>
    <row r="19" spans="1:66" x14ac:dyDescent="0.25">
      <c r="B19" s="1132" t="str">
        <f>HYPERLINK("#'"&amp;'EWS DIRECTORY'!$J$38&amp;"'!A1",'EWS DIRECTORY'!$J$38)</f>
        <v>B-2-1-5</v>
      </c>
      <c r="C19" s="932"/>
      <c r="D19" s="932"/>
      <c r="E19" s="932"/>
      <c r="AT19" s="443"/>
      <c r="AU19" s="443"/>
      <c r="AV19" s="443"/>
      <c r="AW19" s="443"/>
      <c r="AX19" s="443"/>
    </row>
    <row r="20" spans="1:66" ht="15.75" customHeight="1" x14ac:dyDescent="0.25">
      <c r="B20" s="1132" t="str">
        <f>HYPERLINK("#'"&amp;'EWS DIRECTORY'!$J$39&amp;"'!A1",'EWS DIRECTORY'!$J$39)</f>
        <v>B-2-1-6</v>
      </c>
      <c r="C20" s="932"/>
      <c r="D20" s="932"/>
      <c r="E20" s="932"/>
      <c r="G20" s="55" t="s">
        <v>1798</v>
      </c>
      <c r="AT20" s="443"/>
      <c r="AU20" s="443"/>
      <c r="AV20" s="443"/>
      <c r="AW20" s="443"/>
      <c r="AX20" s="443"/>
    </row>
    <row r="21" spans="1:66" x14ac:dyDescent="0.25">
      <c r="B21" s="1132" t="str">
        <f>HYPERLINK("#'"&amp;'EWS DIRECTORY'!$J$40&amp;"'!A1",'EWS DIRECTORY'!$J$40)</f>
        <v>B-2-1-7</v>
      </c>
      <c r="C21" s="932"/>
      <c r="D21" s="932"/>
      <c r="E21" s="932"/>
      <c r="G21" s="55"/>
      <c r="AT21" s="443"/>
      <c r="AU21" s="443"/>
      <c r="AV21" s="443"/>
      <c r="AW21" s="443"/>
      <c r="AX21" s="443"/>
    </row>
    <row r="22" spans="1:66" s="308" customFormat="1" ht="35.25" customHeight="1" x14ac:dyDescent="0.25">
      <c r="A22" s="401"/>
      <c r="B22" s="1132" t="str">
        <f>HYPERLINK("#'"&amp;'EWS DIRECTORY'!$J$41&amp;"'!A1",'EWS DIRECTORY'!$J$41)</f>
        <v>B-2-1-8</v>
      </c>
      <c r="C22" s="1068"/>
      <c r="D22" s="1068"/>
      <c r="E22" s="1068"/>
      <c r="F22" s="110"/>
      <c r="G22" s="338" t="s">
        <v>107</v>
      </c>
      <c r="H22" s="1146" t="s">
        <v>1478</v>
      </c>
      <c r="I22" s="824"/>
      <c r="J22" s="824"/>
      <c r="K22" s="825"/>
      <c r="L22" s="1146" t="s">
        <v>1922</v>
      </c>
      <c r="M22" s="824"/>
      <c r="N22" s="824"/>
      <c r="O22" s="824"/>
      <c r="P22" s="825"/>
      <c r="Q22" s="1146" t="s">
        <v>1923</v>
      </c>
      <c r="R22" s="824"/>
      <c r="S22" s="824"/>
      <c r="T22" s="824"/>
      <c r="U22" s="825"/>
      <c r="V22" s="1146" t="s">
        <v>1924</v>
      </c>
      <c r="W22" s="824"/>
      <c r="X22" s="825"/>
      <c r="Y22" s="1146" t="s">
        <v>1925</v>
      </c>
      <c r="Z22" s="824"/>
      <c r="AA22" s="825"/>
      <c r="AB22" s="1146" t="s">
        <v>1926</v>
      </c>
      <c r="AC22" s="824"/>
      <c r="AD22" s="825"/>
      <c r="AE22" s="1146" t="s">
        <v>1927</v>
      </c>
      <c r="AF22" s="824"/>
      <c r="AG22" s="825"/>
      <c r="AH22" s="1146" t="s">
        <v>1928</v>
      </c>
      <c r="AI22" s="824"/>
      <c r="AJ22" s="825"/>
      <c r="AK22" s="1146" t="s">
        <v>1929</v>
      </c>
      <c r="AL22" s="824"/>
      <c r="AM22" s="825"/>
      <c r="AN22" s="1146" t="s">
        <v>1930</v>
      </c>
      <c r="AO22" s="824"/>
      <c r="AP22" s="825"/>
      <c r="AQ22" s="1146" t="s">
        <v>1931</v>
      </c>
      <c r="AR22" s="824"/>
      <c r="AS22" s="825"/>
      <c r="AT22" s="1146" t="s">
        <v>1932</v>
      </c>
      <c r="AU22" s="824"/>
      <c r="AV22" s="825"/>
      <c r="AW22" s="1146" t="s">
        <v>1933</v>
      </c>
      <c r="AX22" s="824"/>
      <c r="AY22" s="825"/>
      <c r="AZ22" s="1146" t="s">
        <v>1934</v>
      </c>
      <c r="BA22" s="824"/>
      <c r="BB22" s="825"/>
      <c r="BC22" s="1146" t="s">
        <v>1935</v>
      </c>
      <c r="BD22" s="824"/>
      <c r="BE22" s="825"/>
      <c r="BF22" s="1146" t="s">
        <v>1936</v>
      </c>
      <c r="BG22" s="824"/>
      <c r="BH22" s="825"/>
      <c r="BI22" s="1146" t="s">
        <v>1937</v>
      </c>
      <c r="BJ22" s="824"/>
      <c r="BK22" s="825"/>
      <c r="BL22" s="1146" t="s">
        <v>1938</v>
      </c>
      <c r="BM22" s="824"/>
      <c r="BN22" s="825"/>
    </row>
    <row r="23" spans="1:66" ht="15" customHeight="1" x14ac:dyDescent="0.25">
      <c r="B23" s="1032"/>
      <c r="C23" s="932"/>
      <c r="D23" s="932"/>
      <c r="E23" s="932"/>
      <c r="G23" s="339">
        <v>1</v>
      </c>
      <c r="H23" s="1145"/>
      <c r="I23" s="824"/>
      <c r="J23" s="824"/>
      <c r="K23" s="825"/>
      <c r="L23" s="1147"/>
      <c r="M23" s="824"/>
      <c r="N23" s="824"/>
      <c r="O23" s="824"/>
      <c r="P23" s="825"/>
      <c r="Q23" s="1147"/>
      <c r="R23" s="824"/>
      <c r="S23" s="824"/>
      <c r="T23" s="824"/>
      <c r="U23" s="825"/>
      <c r="V23" s="1147"/>
      <c r="W23" s="824"/>
      <c r="X23" s="825"/>
      <c r="Y23" s="1147"/>
      <c r="Z23" s="824"/>
      <c r="AA23" s="825"/>
      <c r="AB23" s="1147"/>
      <c r="AC23" s="824"/>
      <c r="AD23" s="825"/>
      <c r="AE23" s="1147"/>
      <c r="AF23" s="824"/>
      <c r="AG23" s="825"/>
      <c r="AH23" s="1147"/>
      <c r="AI23" s="824"/>
      <c r="AJ23" s="825"/>
      <c r="AK23" s="1147"/>
      <c r="AL23" s="824"/>
      <c r="AM23" s="825"/>
      <c r="AN23" s="1147"/>
      <c r="AO23" s="824"/>
      <c r="AP23" s="825"/>
      <c r="AQ23" s="1147"/>
      <c r="AR23" s="824"/>
      <c r="AS23" s="825"/>
      <c r="AT23" s="1147"/>
      <c r="AU23" s="824"/>
      <c r="AV23" s="825"/>
      <c r="AW23" s="1147"/>
      <c r="AX23" s="824"/>
      <c r="AY23" s="825"/>
      <c r="AZ23" s="1143"/>
      <c r="BA23" s="824"/>
      <c r="BB23" s="825"/>
      <c r="BC23" s="1147"/>
      <c r="BD23" s="824"/>
      <c r="BE23" s="825"/>
      <c r="BF23" s="1147"/>
      <c r="BG23" s="824"/>
      <c r="BH23" s="825"/>
      <c r="BI23" s="1147"/>
      <c r="BJ23" s="824"/>
      <c r="BK23" s="825"/>
      <c r="BL23" s="1147"/>
      <c r="BM23" s="824"/>
      <c r="BN23" s="825"/>
    </row>
    <row r="24" spans="1:66" x14ac:dyDescent="0.25">
      <c r="B24" s="1032"/>
      <c r="C24" s="932"/>
      <c r="D24" s="932"/>
      <c r="E24" s="932"/>
      <c r="G24" s="339">
        <v>2</v>
      </c>
      <c r="H24" s="1145"/>
      <c r="I24" s="824"/>
      <c r="J24" s="824"/>
      <c r="K24" s="825"/>
      <c r="L24" s="1147"/>
      <c r="M24" s="824"/>
      <c r="N24" s="824"/>
      <c r="O24" s="824"/>
      <c r="P24" s="825"/>
      <c r="Q24" s="1147"/>
      <c r="R24" s="824"/>
      <c r="S24" s="824"/>
      <c r="T24" s="824"/>
      <c r="U24" s="825"/>
      <c r="V24" s="1147"/>
      <c r="W24" s="824"/>
      <c r="X24" s="825"/>
      <c r="Y24" s="1147"/>
      <c r="Z24" s="824"/>
      <c r="AA24" s="825"/>
      <c r="AB24" s="1147"/>
      <c r="AC24" s="824"/>
      <c r="AD24" s="825"/>
      <c r="AE24" s="1147"/>
      <c r="AF24" s="824"/>
      <c r="AG24" s="825"/>
      <c r="AH24" s="1147"/>
      <c r="AI24" s="824"/>
      <c r="AJ24" s="825"/>
      <c r="AK24" s="1147"/>
      <c r="AL24" s="824"/>
      <c r="AM24" s="825"/>
      <c r="AN24" s="1147"/>
      <c r="AO24" s="824"/>
      <c r="AP24" s="825"/>
      <c r="AQ24" s="1147"/>
      <c r="AR24" s="824"/>
      <c r="AS24" s="825"/>
      <c r="AT24" s="1147"/>
      <c r="AU24" s="824"/>
      <c r="AV24" s="825"/>
      <c r="AW24" s="1147"/>
      <c r="AX24" s="824"/>
      <c r="AY24" s="825"/>
      <c r="AZ24" s="1143"/>
      <c r="BA24" s="824"/>
      <c r="BB24" s="825"/>
      <c r="BC24" s="1147"/>
      <c r="BD24" s="824"/>
      <c r="BE24" s="825"/>
      <c r="BF24" s="1147"/>
      <c r="BG24" s="824"/>
      <c r="BH24" s="825"/>
      <c r="BI24" s="1147"/>
      <c r="BJ24" s="824"/>
      <c r="BK24" s="825"/>
      <c r="BL24" s="1147"/>
      <c r="BM24" s="824"/>
      <c r="BN24" s="825"/>
    </row>
    <row r="25" spans="1:66" ht="15" customHeight="1" x14ac:dyDescent="0.25">
      <c r="B25" s="1032"/>
      <c r="C25" s="932"/>
      <c r="D25" s="932"/>
      <c r="E25" s="932"/>
      <c r="G25" s="340">
        <v>3</v>
      </c>
      <c r="H25" s="1145"/>
      <c r="I25" s="824"/>
      <c r="J25" s="824"/>
      <c r="K25" s="825"/>
      <c r="L25" s="1144"/>
      <c r="M25" s="1141"/>
      <c r="N25" s="1141"/>
      <c r="O25" s="1141"/>
      <c r="P25" s="1142"/>
      <c r="Q25" s="1144"/>
      <c r="R25" s="1141"/>
      <c r="S25" s="1141"/>
      <c r="T25" s="1141"/>
      <c r="U25" s="1142"/>
      <c r="V25" s="1144"/>
      <c r="W25" s="1141"/>
      <c r="X25" s="1142"/>
      <c r="Y25" s="1144"/>
      <c r="Z25" s="1141"/>
      <c r="AA25" s="1142"/>
      <c r="AB25" s="1144"/>
      <c r="AC25" s="1141"/>
      <c r="AD25" s="1142"/>
      <c r="AE25" s="1144"/>
      <c r="AF25" s="1141"/>
      <c r="AG25" s="1142"/>
      <c r="AH25" s="1144"/>
      <c r="AI25" s="1141"/>
      <c r="AJ25" s="1142"/>
      <c r="AK25" s="1144"/>
      <c r="AL25" s="1141"/>
      <c r="AM25" s="1142"/>
      <c r="AN25" s="1144"/>
      <c r="AO25" s="1141"/>
      <c r="AP25" s="1142"/>
      <c r="AQ25" s="1144"/>
      <c r="AR25" s="1141"/>
      <c r="AS25" s="1142"/>
      <c r="AT25" s="1144"/>
      <c r="AU25" s="1141"/>
      <c r="AV25" s="1142"/>
      <c r="AW25" s="1144"/>
      <c r="AX25" s="1141"/>
      <c r="AY25" s="1142"/>
      <c r="AZ25" s="1143"/>
      <c r="BA25" s="824"/>
      <c r="BB25" s="825"/>
      <c r="BC25" s="1144"/>
      <c r="BD25" s="1141"/>
      <c r="BE25" s="1142"/>
      <c r="BF25" s="1144"/>
      <c r="BG25" s="1141"/>
      <c r="BH25" s="1142"/>
      <c r="BI25" s="1144"/>
      <c r="BJ25" s="1141"/>
      <c r="BK25" s="1142"/>
      <c r="BL25" s="1144"/>
      <c r="BM25" s="1141"/>
      <c r="BN25" s="1142"/>
    </row>
    <row r="26" spans="1:66" x14ac:dyDescent="0.25">
      <c r="B26" s="1032"/>
      <c r="C26" s="932"/>
      <c r="D26" s="932"/>
      <c r="E26" s="932"/>
      <c r="G26" s="340">
        <v>4</v>
      </c>
      <c r="H26" s="1145"/>
      <c r="I26" s="824"/>
      <c r="J26" s="824"/>
      <c r="K26" s="825"/>
      <c r="L26" s="1144"/>
      <c r="M26" s="1141"/>
      <c r="N26" s="1141"/>
      <c r="O26" s="1141"/>
      <c r="P26" s="1142"/>
      <c r="Q26" s="1144"/>
      <c r="R26" s="1141"/>
      <c r="S26" s="1141"/>
      <c r="T26" s="1141"/>
      <c r="U26" s="1142"/>
      <c r="V26" s="1144"/>
      <c r="W26" s="1141"/>
      <c r="X26" s="1142"/>
      <c r="Y26" s="1144"/>
      <c r="Z26" s="1141"/>
      <c r="AA26" s="1142"/>
      <c r="AB26" s="1144"/>
      <c r="AC26" s="1141"/>
      <c r="AD26" s="1142"/>
      <c r="AE26" s="1144"/>
      <c r="AF26" s="1141"/>
      <c r="AG26" s="1142"/>
      <c r="AH26" s="1144"/>
      <c r="AI26" s="1141"/>
      <c r="AJ26" s="1142"/>
      <c r="AK26" s="1144"/>
      <c r="AL26" s="1141"/>
      <c r="AM26" s="1142"/>
      <c r="AN26" s="1144"/>
      <c r="AO26" s="1141"/>
      <c r="AP26" s="1142"/>
      <c r="AQ26" s="1144"/>
      <c r="AR26" s="1141"/>
      <c r="AS26" s="1142"/>
      <c r="AT26" s="1144"/>
      <c r="AU26" s="1141"/>
      <c r="AV26" s="1142"/>
      <c r="AW26" s="1144"/>
      <c r="AX26" s="1141"/>
      <c r="AY26" s="1142"/>
      <c r="AZ26" s="1143"/>
      <c r="BA26" s="824"/>
      <c r="BB26" s="825"/>
      <c r="BC26" s="1144"/>
      <c r="BD26" s="1141"/>
      <c r="BE26" s="1142"/>
      <c r="BF26" s="1144"/>
      <c r="BG26" s="1141"/>
      <c r="BH26" s="1142"/>
      <c r="BI26" s="1144"/>
      <c r="BJ26" s="1141"/>
      <c r="BK26" s="1142"/>
      <c r="BL26" s="1144"/>
      <c r="BM26" s="1141"/>
      <c r="BN26" s="1142"/>
    </row>
    <row r="27" spans="1:66" x14ac:dyDescent="0.25">
      <c r="B27" s="1032"/>
      <c r="C27" s="932"/>
      <c r="D27" s="932"/>
      <c r="E27" s="932"/>
      <c r="G27" s="340">
        <v>5</v>
      </c>
      <c r="H27" s="1145"/>
      <c r="I27" s="824"/>
      <c r="J27" s="824"/>
      <c r="K27" s="825"/>
      <c r="L27" s="1144"/>
      <c r="M27" s="1141"/>
      <c r="N27" s="1141"/>
      <c r="O27" s="1141"/>
      <c r="P27" s="1142"/>
      <c r="Q27" s="1144"/>
      <c r="R27" s="1141"/>
      <c r="S27" s="1141"/>
      <c r="T27" s="1141"/>
      <c r="U27" s="1142"/>
      <c r="V27" s="1144"/>
      <c r="W27" s="1141"/>
      <c r="X27" s="1142"/>
      <c r="Y27" s="1144"/>
      <c r="Z27" s="1141"/>
      <c r="AA27" s="1142"/>
      <c r="AB27" s="1144"/>
      <c r="AC27" s="1141"/>
      <c r="AD27" s="1142"/>
      <c r="AE27" s="1144"/>
      <c r="AF27" s="1141"/>
      <c r="AG27" s="1142"/>
      <c r="AH27" s="1144"/>
      <c r="AI27" s="1141"/>
      <c r="AJ27" s="1142"/>
      <c r="AK27" s="1144"/>
      <c r="AL27" s="1141"/>
      <c r="AM27" s="1142"/>
      <c r="AN27" s="1144"/>
      <c r="AO27" s="1141"/>
      <c r="AP27" s="1142"/>
      <c r="AQ27" s="1144"/>
      <c r="AR27" s="1141"/>
      <c r="AS27" s="1142"/>
      <c r="AT27" s="1144"/>
      <c r="AU27" s="1141"/>
      <c r="AV27" s="1142"/>
      <c r="AW27" s="1144"/>
      <c r="AX27" s="1141"/>
      <c r="AY27" s="1142"/>
      <c r="AZ27" s="1143"/>
      <c r="BA27" s="824"/>
      <c r="BB27" s="825"/>
      <c r="BC27" s="1144"/>
      <c r="BD27" s="1141"/>
      <c r="BE27" s="1142"/>
      <c r="BF27" s="1144"/>
      <c r="BG27" s="1141"/>
      <c r="BH27" s="1142"/>
      <c r="BI27" s="1144"/>
      <c r="BJ27" s="1141"/>
      <c r="BK27" s="1142"/>
      <c r="BL27" s="1144"/>
      <c r="BM27" s="1141"/>
      <c r="BN27" s="1142"/>
    </row>
    <row r="28" spans="1:66" x14ac:dyDescent="0.25">
      <c r="B28" s="1032"/>
      <c r="C28" s="932"/>
      <c r="D28" s="932"/>
      <c r="E28" s="932"/>
      <c r="G28" s="340">
        <v>6</v>
      </c>
      <c r="H28" s="1145"/>
      <c r="I28" s="824"/>
      <c r="J28" s="824"/>
      <c r="K28" s="825"/>
      <c r="L28" s="1144"/>
      <c r="M28" s="1141"/>
      <c r="N28" s="1141"/>
      <c r="O28" s="1141"/>
      <c r="P28" s="1142"/>
      <c r="Q28" s="1144"/>
      <c r="R28" s="1141"/>
      <c r="S28" s="1141"/>
      <c r="T28" s="1141"/>
      <c r="U28" s="1142"/>
      <c r="V28" s="1144"/>
      <c r="W28" s="1141"/>
      <c r="X28" s="1142"/>
      <c r="Y28" s="1144"/>
      <c r="Z28" s="1141"/>
      <c r="AA28" s="1142"/>
      <c r="AB28" s="1144"/>
      <c r="AC28" s="1141"/>
      <c r="AD28" s="1142"/>
      <c r="AE28" s="1144"/>
      <c r="AF28" s="1141"/>
      <c r="AG28" s="1142"/>
      <c r="AH28" s="1144"/>
      <c r="AI28" s="1141"/>
      <c r="AJ28" s="1142"/>
      <c r="AK28" s="1144"/>
      <c r="AL28" s="1141"/>
      <c r="AM28" s="1142"/>
      <c r="AN28" s="1144"/>
      <c r="AO28" s="1141"/>
      <c r="AP28" s="1142"/>
      <c r="AQ28" s="1144"/>
      <c r="AR28" s="1141"/>
      <c r="AS28" s="1142"/>
      <c r="AT28" s="1144"/>
      <c r="AU28" s="1141"/>
      <c r="AV28" s="1142"/>
      <c r="AW28" s="1144"/>
      <c r="AX28" s="1141"/>
      <c r="AY28" s="1142"/>
      <c r="AZ28" s="1143"/>
      <c r="BA28" s="824"/>
      <c r="BB28" s="825"/>
      <c r="BC28" s="1144"/>
      <c r="BD28" s="1141"/>
      <c r="BE28" s="1142"/>
      <c r="BF28" s="1144"/>
      <c r="BG28" s="1141"/>
      <c r="BH28" s="1142"/>
      <c r="BI28" s="1144"/>
      <c r="BJ28" s="1141"/>
      <c r="BK28" s="1142"/>
      <c r="BL28" s="1144"/>
      <c r="BM28" s="1141"/>
      <c r="BN28" s="1142"/>
    </row>
    <row r="29" spans="1:66" x14ac:dyDescent="0.25">
      <c r="G29" s="340">
        <v>7</v>
      </c>
      <c r="H29" s="1145"/>
      <c r="I29" s="824"/>
      <c r="J29" s="824"/>
      <c r="K29" s="825"/>
      <c r="L29" s="1144"/>
      <c r="M29" s="1141"/>
      <c r="N29" s="1141"/>
      <c r="O29" s="1141"/>
      <c r="P29" s="1142"/>
      <c r="Q29" s="1144"/>
      <c r="R29" s="1141"/>
      <c r="S29" s="1141"/>
      <c r="T29" s="1141"/>
      <c r="U29" s="1142"/>
      <c r="V29" s="1144"/>
      <c r="W29" s="1141"/>
      <c r="X29" s="1142"/>
      <c r="Y29" s="1144"/>
      <c r="Z29" s="1141"/>
      <c r="AA29" s="1142"/>
      <c r="AB29" s="1144"/>
      <c r="AC29" s="1141"/>
      <c r="AD29" s="1142"/>
      <c r="AE29" s="1144"/>
      <c r="AF29" s="1141"/>
      <c r="AG29" s="1142"/>
      <c r="AH29" s="1144"/>
      <c r="AI29" s="1141"/>
      <c r="AJ29" s="1142"/>
      <c r="AK29" s="1144"/>
      <c r="AL29" s="1141"/>
      <c r="AM29" s="1142"/>
      <c r="AN29" s="1144"/>
      <c r="AO29" s="1141"/>
      <c r="AP29" s="1142"/>
      <c r="AQ29" s="1144"/>
      <c r="AR29" s="1141"/>
      <c r="AS29" s="1142"/>
      <c r="AT29" s="1144"/>
      <c r="AU29" s="1141"/>
      <c r="AV29" s="1142"/>
      <c r="AW29" s="1144"/>
      <c r="AX29" s="1141"/>
      <c r="AY29" s="1142"/>
      <c r="AZ29" s="1143"/>
      <c r="BA29" s="824"/>
      <c r="BB29" s="825"/>
      <c r="BC29" s="1144"/>
      <c r="BD29" s="1141"/>
      <c r="BE29" s="1142"/>
      <c r="BF29" s="1144"/>
      <c r="BG29" s="1141"/>
      <c r="BH29" s="1142"/>
      <c r="BI29" s="1144"/>
      <c r="BJ29" s="1141"/>
      <c r="BK29" s="1142"/>
      <c r="BL29" s="1144"/>
      <c r="BM29" s="1141"/>
      <c r="BN29" s="1142"/>
    </row>
    <row r="30" spans="1:66" x14ac:dyDescent="0.25">
      <c r="B30" s="1032"/>
      <c r="C30" s="932"/>
      <c r="D30" s="932"/>
      <c r="E30" s="932"/>
      <c r="G30" s="340">
        <v>8</v>
      </c>
      <c r="H30" s="1145"/>
      <c r="I30" s="824"/>
      <c r="J30" s="824"/>
      <c r="K30" s="825"/>
      <c r="L30" s="1144"/>
      <c r="M30" s="1141"/>
      <c r="N30" s="1141"/>
      <c r="O30" s="1141"/>
      <c r="P30" s="1142"/>
      <c r="Q30" s="1144"/>
      <c r="R30" s="1141"/>
      <c r="S30" s="1141"/>
      <c r="T30" s="1141"/>
      <c r="U30" s="1142"/>
      <c r="V30" s="1144"/>
      <c r="W30" s="1141"/>
      <c r="X30" s="1142"/>
      <c r="Y30" s="1144"/>
      <c r="Z30" s="1141"/>
      <c r="AA30" s="1142"/>
      <c r="AB30" s="1144"/>
      <c r="AC30" s="1141"/>
      <c r="AD30" s="1142"/>
      <c r="AE30" s="1144"/>
      <c r="AF30" s="1141"/>
      <c r="AG30" s="1142"/>
      <c r="AH30" s="1144"/>
      <c r="AI30" s="1141"/>
      <c r="AJ30" s="1142"/>
      <c r="AK30" s="1144"/>
      <c r="AL30" s="1141"/>
      <c r="AM30" s="1142"/>
      <c r="AN30" s="1144"/>
      <c r="AO30" s="1141"/>
      <c r="AP30" s="1142"/>
      <c r="AQ30" s="1144"/>
      <c r="AR30" s="1141"/>
      <c r="AS30" s="1142"/>
      <c r="AT30" s="1144"/>
      <c r="AU30" s="1141"/>
      <c r="AV30" s="1142"/>
      <c r="AW30" s="1144"/>
      <c r="AX30" s="1141"/>
      <c r="AY30" s="1142"/>
      <c r="AZ30" s="1143"/>
      <c r="BA30" s="824"/>
      <c r="BB30" s="825"/>
      <c r="BC30" s="1144"/>
      <c r="BD30" s="1141"/>
      <c r="BE30" s="1142"/>
      <c r="BF30" s="1144"/>
      <c r="BG30" s="1141"/>
      <c r="BH30" s="1142"/>
      <c r="BI30" s="1144"/>
      <c r="BJ30" s="1141"/>
      <c r="BK30" s="1142"/>
      <c r="BL30" s="1144"/>
      <c r="BM30" s="1141"/>
      <c r="BN30" s="1142"/>
    </row>
    <row r="31" spans="1:66" x14ac:dyDescent="0.25">
      <c r="G31" s="340">
        <v>9</v>
      </c>
      <c r="H31" s="1145"/>
      <c r="I31" s="824"/>
      <c r="J31" s="824"/>
      <c r="K31" s="825"/>
      <c r="L31" s="1144"/>
      <c r="M31" s="1141"/>
      <c r="N31" s="1141"/>
      <c r="O31" s="1141"/>
      <c r="P31" s="1142"/>
      <c r="Q31" s="1144"/>
      <c r="R31" s="1141"/>
      <c r="S31" s="1141"/>
      <c r="T31" s="1141"/>
      <c r="U31" s="1142"/>
      <c r="V31" s="1144"/>
      <c r="W31" s="1141"/>
      <c r="X31" s="1142"/>
      <c r="Y31" s="1144"/>
      <c r="Z31" s="1141"/>
      <c r="AA31" s="1142"/>
      <c r="AB31" s="1144"/>
      <c r="AC31" s="1141"/>
      <c r="AD31" s="1142"/>
      <c r="AE31" s="1144"/>
      <c r="AF31" s="1141"/>
      <c r="AG31" s="1142"/>
      <c r="AH31" s="1144"/>
      <c r="AI31" s="1141"/>
      <c r="AJ31" s="1142"/>
      <c r="AK31" s="1144"/>
      <c r="AL31" s="1141"/>
      <c r="AM31" s="1142"/>
      <c r="AN31" s="1144"/>
      <c r="AO31" s="1141"/>
      <c r="AP31" s="1142"/>
      <c r="AQ31" s="1144"/>
      <c r="AR31" s="1141"/>
      <c r="AS31" s="1142"/>
      <c r="AT31" s="1144"/>
      <c r="AU31" s="1141"/>
      <c r="AV31" s="1142"/>
      <c r="AW31" s="1144"/>
      <c r="AX31" s="1141"/>
      <c r="AY31" s="1142"/>
      <c r="AZ31" s="1143"/>
      <c r="BA31" s="824"/>
      <c r="BB31" s="825"/>
      <c r="BC31" s="1144"/>
      <c r="BD31" s="1141"/>
      <c r="BE31" s="1142"/>
      <c r="BF31" s="1144"/>
      <c r="BG31" s="1141"/>
      <c r="BH31" s="1142"/>
      <c r="BI31" s="1144"/>
      <c r="BJ31" s="1141"/>
      <c r="BK31" s="1142"/>
      <c r="BL31" s="1144"/>
      <c r="BM31" s="1141"/>
      <c r="BN31" s="1142"/>
    </row>
    <row r="32" spans="1:66" x14ac:dyDescent="0.25">
      <c r="B32" s="1032"/>
      <c r="C32" s="932"/>
      <c r="D32" s="932"/>
      <c r="E32" s="932"/>
      <c r="G32" s="340">
        <v>10</v>
      </c>
      <c r="H32" s="1145"/>
      <c r="I32" s="824"/>
      <c r="J32" s="824"/>
      <c r="K32" s="825"/>
      <c r="L32" s="1144"/>
      <c r="M32" s="1141"/>
      <c r="N32" s="1141"/>
      <c r="O32" s="1141"/>
      <c r="P32" s="1142"/>
      <c r="Q32" s="1144"/>
      <c r="R32" s="1141"/>
      <c r="S32" s="1141"/>
      <c r="T32" s="1141"/>
      <c r="U32" s="1142"/>
      <c r="V32" s="1144"/>
      <c r="W32" s="1141"/>
      <c r="X32" s="1142"/>
      <c r="Y32" s="1144"/>
      <c r="Z32" s="1141"/>
      <c r="AA32" s="1142"/>
      <c r="AB32" s="1144"/>
      <c r="AC32" s="1141"/>
      <c r="AD32" s="1142"/>
      <c r="AE32" s="1144"/>
      <c r="AF32" s="1141"/>
      <c r="AG32" s="1142"/>
      <c r="AH32" s="1144"/>
      <c r="AI32" s="1141"/>
      <c r="AJ32" s="1142"/>
      <c r="AK32" s="1144"/>
      <c r="AL32" s="1141"/>
      <c r="AM32" s="1142"/>
      <c r="AN32" s="1144"/>
      <c r="AO32" s="1141"/>
      <c r="AP32" s="1142"/>
      <c r="AQ32" s="1144"/>
      <c r="AR32" s="1141"/>
      <c r="AS32" s="1142"/>
      <c r="AT32" s="1144"/>
      <c r="AU32" s="1141"/>
      <c r="AV32" s="1142"/>
      <c r="AW32" s="1144"/>
      <c r="AX32" s="1141"/>
      <c r="AY32" s="1142"/>
      <c r="AZ32" s="1143"/>
      <c r="BA32" s="824"/>
      <c r="BB32" s="825"/>
      <c r="BC32" s="1144"/>
      <c r="BD32" s="1141"/>
      <c r="BE32" s="1142"/>
      <c r="BF32" s="1144"/>
      <c r="BG32" s="1141"/>
      <c r="BH32" s="1142"/>
      <c r="BI32" s="1144"/>
      <c r="BJ32" s="1141"/>
      <c r="BK32" s="1142"/>
      <c r="BL32" s="1144"/>
      <c r="BM32" s="1141"/>
      <c r="BN32" s="1142"/>
    </row>
    <row r="33" spans="2:66" ht="15" customHeight="1" x14ac:dyDescent="0.25">
      <c r="G33" s="340">
        <v>11</v>
      </c>
      <c r="H33" s="1145"/>
      <c r="I33" s="824"/>
      <c r="J33" s="824"/>
      <c r="K33" s="825"/>
      <c r="L33" s="1144"/>
      <c r="M33" s="1141"/>
      <c r="N33" s="1141"/>
      <c r="O33" s="1141"/>
      <c r="P33" s="1142"/>
      <c r="Q33" s="1144"/>
      <c r="R33" s="1141"/>
      <c r="S33" s="1141"/>
      <c r="T33" s="1141"/>
      <c r="U33" s="1142"/>
      <c r="V33" s="1144"/>
      <c r="W33" s="1141"/>
      <c r="X33" s="1142"/>
      <c r="Y33" s="1144"/>
      <c r="Z33" s="1141"/>
      <c r="AA33" s="1142"/>
      <c r="AB33" s="1144"/>
      <c r="AC33" s="1141"/>
      <c r="AD33" s="1142"/>
      <c r="AE33" s="1144"/>
      <c r="AF33" s="1141"/>
      <c r="AG33" s="1142"/>
      <c r="AH33" s="1144"/>
      <c r="AI33" s="1141"/>
      <c r="AJ33" s="1142"/>
      <c r="AK33" s="1144"/>
      <c r="AL33" s="1141"/>
      <c r="AM33" s="1142"/>
      <c r="AN33" s="1144"/>
      <c r="AO33" s="1141"/>
      <c r="AP33" s="1142"/>
      <c r="AQ33" s="1144"/>
      <c r="AR33" s="1141"/>
      <c r="AS33" s="1142"/>
      <c r="AT33" s="1144"/>
      <c r="AU33" s="1141"/>
      <c r="AV33" s="1142"/>
      <c r="AW33" s="1144"/>
      <c r="AX33" s="1141"/>
      <c r="AY33" s="1142"/>
      <c r="AZ33" s="1143"/>
      <c r="BA33" s="824"/>
      <c r="BB33" s="825"/>
      <c r="BC33" s="1144"/>
      <c r="BD33" s="1141"/>
      <c r="BE33" s="1142"/>
      <c r="BF33" s="1144"/>
      <c r="BG33" s="1141"/>
      <c r="BH33" s="1142"/>
      <c r="BI33" s="1144"/>
      <c r="BJ33" s="1141"/>
      <c r="BK33" s="1142"/>
      <c r="BL33" s="1144"/>
      <c r="BM33" s="1141"/>
      <c r="BN33" s="1142"/>
    </row>
    <row r="34" spans="2:66" x14ac:dyDescent="0.25">
      <c r="B34" s="1032"/>
      <c r="C34" s="932"/>
      <c r="D34" s="932"/>
      <c r="E34" s="932"/>
      <c r="G34" s="340">
        <v>12</v>
      </c>
      <c r="H34" s="1145"/>
      <c r="I34" s="824"/>
      <c r="J34" s="824"/>
      <c r="K34" s="825"/>
      <c r="L34" s="1144"/>
      <c r="M34" s="1141"/>
      <c r="N34" s="1141"/>
      <c r="O34" s="1141"/>
      <c r="P34" s="1142"/>
      <c r="Q34" s="1144"/>
      <c r="R34" s="1141"/>
      <c r="S34" s="1141"/>
      <c r="T34" s="1141"/>
      <c r="U34" s="1142"/>
      <c r="V34" s="1144"/>
      <c r="W34" s="1141"/>
      <c r="X34" s="1142"/>
      <c r="Y34" s="1144"/>
      <c r="Z34" s="1141"/>
      <c r="AA34" s="1142"/>
      <c r="AB34" s="1144"/>
      <c r="AC34" s="1141"/>
      <c r="AD34" s="1142"/>
      <c r="AE34" s="1144"/>
      <c r="AF34" s="1141"/>
      <c r="AG34" s="1142"/>
      <c r="AH34" s="1144"/>
      <c r="AI34" s="1141"/>
      <c r="AJ34" s="1142"/>
      <c r="AK34" s="1144"/>
      <c r="AL34" s="1141"/>
      <c r="AM34" s="1142"/>
      <c r="AN34" s="1144"/>
      <c r="AO34" s="1141"/>
      <c r="AP34" s="1142"/>
      <c r="AQ34" s="1144"/>
      <c r="AR34" s="1141"/>
      <c r="AS34" s="1142"/>
      <c r="AT34" s="1144"/>
      <c r="AU34" s="1141"/>
      <c r="AV34" s="1142"/>
      <c r="AW34" s="1144"/>
      <c r="AX34" s="1141"/>
      <c r="AY34" s="1142"/>
      <c r="AZ34" s="1143"/>
      <c r="BA34" s="824"/>
      <c r="BB34" s="825"/>
      <c r="BC34" s="1144"/>
      <c r="BD34" s="1141"/>
      <c r="BE34" s="1142"/>
      <c r="BF34" s="1144"/>
      <c r="BG34" s="1141"/>
      <c r="BH34" s="1142"/>
      <c r="BI34" s="1144"/>
      <c r="BJ34" s="1141"/>
      <c r="BK34" s="1142"/>
      <c r="BL34" s="1144"/>
      <c r="BM34" s="1141"/>
      <c r="BN34" s="1142"/>
    </row>
    <row r="35" spans="2:66" x14ac:dyDescent="0.25">
      <c r="G35" s="340">
        <v>13</v>
      </c>
      <c r="H35" s="1145"/>
      <c r="I35" s="824"/>
      <c r="J35" s="824"/>
      <c r="K35" s="825"/>
      <c r="L35" s="1144"/>
      <c r="M35" s="1141"/>
      <c r="N35" s="1141"/>
      <c r="O35" s="1141"/>
      <c r="P35" s="1142"/>
      <c r="Q35" s="1144"/>
      <c r="R35" s="1141"/>
      <c r="S35" s="1141"/>
      <c r="T35" s="1141"/>
      <c r="U35" s="1142"/>
      <c r="V35" s="1144"/>
      <c r="W35" s="1141"/>
      <c r="X35" s="1142"/>
      <c r="Y35" s="1144"/>
      <c r="Z35" s="1141"/>
      <c r="AA35" s="1142"/>
      <c r="AB35" s="1144"/>
      <c r="AC35" s="1141"/>
      <c r="AD35" s="1142"/>
      <c r="AE35" s="1144"/>
      <c r="AF35" s="1141"/>
      <c r="AG35" s="1142"/>
      <c r="AH35" s="1144"/>
      <c r="AI35" s="1141"/>
      <c r="AJ35" s="1142"/>
      <c r="AK35" s="1144"/>
      <c r="AL35" s="1141"/>
      <c r="AM35" s="1142"/>
      <c r="AN35" s="1144"/>
      <c r="AO35" s="1141"/>
      <c r="AP35" s="1142"/>
      <c r="AQ35" s="1144"/>
      <c r="AR35" s="1141"/>
      <c r="AS35" s="1142"/>
      <c r="AT35" s="1144"/>
      <c r="AU35" s="1141"/>
      <c r="AV35" s="1142"/>
      <c r="AW35" s="1144"/>
      <c r="AX35" s="1141"/>
      <c r="AY35" s="1142"/>
      <c r="AZ35" s="1148"/>
      <c r="BA35" s="1141"/>
      <c r="BB35" s="1142"/>
      <c r="BC35" s="1144"/>
      <c r="BD35" s="1141"/>
      <c r="BE35" s="1142"/>
      <c r="BF35" s="1144"/>
      <c r="BG35" s="1141"/>
      <c r="BH35" s="1142"/>
      <c r="BI35" s="1144"/>
      <c r="BJ35" s="1141"/>
      <c r="BK35" s="1142"/>
      <c r="BL35" s="1144"/>
      <c r="BM35" s="1141"/>
      <c r="BN35" s="1142"/>
    </row>
    <row r="36" spans="2:66" x14ac:dyDescent="0.25">
      <c r="B36" s="1032"/>
      <c r="C36" s="932"/>
      <c r="D36" s="932"/>
      <c r="E36" s="932"/>
      <c r="G36" s="340">
        <v>14</v>
      </c>
      <c r="H36" s="1145"/>
      <c r="I36" s="824"/>
      <c r="J36" s="824"/>
      <c r="K36" s="825"/>
      <c r="L36" s="1144"/>
      <c r="M36" s="1141"/>
      <c r="N36" s="1141"/>
      <c r="O36" s="1141"/>
      <c r="P36" s="1142"/>
      <c r="Q36" s="1144"/>
      <c r="R36" s="1141"/>
      <c r="S36" s="1141"/>
      <c r="T36" s="1141"/>
      <c r="U36" s="1142"/>
      <c r="V36" s="1144"/>
      <c r="W36" s="1141"/>
      <c r="X36" s="1142"/>
      <c r="Y36" s="1144"/>
      <c r="Z36" s="1141"/>
      <c r="AA36" s="1142"/>
      <c r="AB36" s="1144"/>
      <c r="AC36" s="1141"/>
      <c r="AD36" s="1142"/>
      <c r="AE36" s="1144"/>
      <c r="AF36" s="1141"/>
      <c r="AG36" s="1142"/>
      <c r="AH36" s="1144"/>
      <c r="AI36" s="1141"/>
      <c r="AJ36" s="1142"/>
      <c r="AK36" s="1144"/>
      <c r="AL36" s="1141"/>
      <c r="AM36" s="1142"/>
      <c r="AN36" s="1144"/>
      <c r="AO36" s="1141"/>
      <c r="AP36" s="1142"/>
      <c r="AQ36" s="1144"/>
      <c r="AR36" s="1141"/>
      <c r="AS36" s="1142"/>
      <c r="AT36" s="1144"/>
      <c r="AU36" s="1141"/>
      <c r="AV36" s="1142"/>
      <c r="AW36" s="1144"/>
      <c r="AX36" s="1141"/>
      <c r="AY36" s="1142"/>
      <c r="AZ36" s="1148"/>
      <c r="BA36" s="1141"/>
      <c r="BB36" s="1142"/>
      <c r="BC36" s="1144"/>
      <c r="BD36" s="1141"/>
      <c r="BE36" s="1142"/>
      <c r="BF36" s="1144"/>
      <c r="BG36" s="1141"/>
      <c r="BH36" s="1142"/>
      <c r="BI36" s="1144"/>
      <c r="BJ36" s="1141"/>
      <c r="BK36" s="1142"/>
      <c r="BL36" s="1144"/>
      <c r="BM36" s="1141"/>
      <c r="BN36" s="1142"/>
    </row>
    <row r="37" spans="2:66" x14ac:dyDescent="0.25">
      <c r="G37" s="341"/>
      <c r="H37" s="1151"/>
      <c r="I37" s="836"/>
      <c r="J37" s="836"/>
      <c r="K37" s="837"/>
      <c r="L37" s="1149"/>
      <c r="M37" s="1141"/>
      <c r="N37" s="1141"/>
      <c r="O37" s="1141"/>
      <c r="P37" s="1142"/>
      <c r="Q37" s="1149"/>
      <c r="R37" s="1141"/>
      <c r="S37" s="1141"/>
      <c r="T37" s="1141"/>
      <c r="U37" s="1142"/>
      <c r="V37" s="1149"/>
      <c r="W37" s="1141"/>
      <c r="X37" s="1142"/>
      <c r="Y37" s="1149"/>
      <c r="Z37" s="1141"/>
      <c r="AA37" s="1142"/>
      <c r="AB37" s="1149"/>
      <c r="AC37" s="1141"/>
      <c r="AD37" s="1142"/>
      <c r="AE37" s="1149"/>
      <c r="AF37" s="1141"/>
      <c r="AG37" s="1142"/>
      <c r="AH37" s="1149"/>
      <c r="AI37" s="1141"/>
      <c r="AJ37" s="1142"/>
      <c r="AK37" s="1149"/>
      <c r="AL37" s="1141"/>
      <c r="AM37" s="1142"/>
      <c r="AN37" s="1149"/>
      <c r="AO37" s="1141"/>
      <c r="AP37" s="1142"/>
      <c r="AQ37" s="1149"/>
      <c r="AR37" s="1141"/>
      <c r="AS37" s="1142"/>
      <c r="AT37" s="1149"/>
      <c r="AU37" s="1141"/>
      <c r="AV37" s="1142"/>
      <c r="AW37" s="1149"/>
      <c r="AX37" s="1141"/>
      <c r="AY37" s="1142"/>
      <c r="AZ37" s="1140"/>
      <c r="BA37" s="1141"/>
      <c r="BB37" s="1142"/>
      <c r="BC37" s="1149"/>
      <c r="BD37" s="1141"/>
      <c r="BE37" s="1142"/>
      <c r="BF37" s="1149"/>
      <c r="BG37" s="1141"/>
      <c r="BH37" s="1142"/>
      <c r="BI37" s="1149"/>
      <c r="BJ37" s="1141"/>
      <c r="BK37" s="1142"/>
      <c r="BL37" s="1149"/>
      <c r="BM37" s="1141"/>
      <c r="BN37" s="1142"/>
    </row>
    <row r="38" spans="2:66" x14ac:dyDescent="0.25">
      <c r="G38" s="1150" t="s">
        <v>1770</v>
      </c>
      <c r="H38" s="824"/>
      <c r="I38" s="824"/>
      <c r="J38" s="824"/>
      <c r="K38" s="824"/>
      <c r="L38" s="824"/>
      <c r="M38" s="824"/>
      <c r="N38" s="824"/>
      <c r="O38" s="824"/>
      <c r="P38" s="824"/>
      <c r="Q38" s="824"/>
      <c r="R38" s="824"/>
      <c r="S38" s="824"/>
      <c r="T38" s="824"/>
      <c r="U38" s="824"/>
      <c r="V38" s="824"/>
      <c r="W38" s="824"/>
      <c r="X38" s="824"/>
      <c r="Y38" s="824"/>
      <c r="Z38" s="824"/>
      <c r="AA38" s="824"/>
      <c r="AB38" s="824"/>
      <c r="AC38" s="824"/>
      <c r="AD38" s="824"/>
      <c r="AE38" s="824"/>
      <c r="AF38" s="824"/>
      <c r="AG38" s="824"/>
      <c r="AH38" s="824"/>
      <c r="AI38" s="824"/>
      <c r="AJ38" s="824"/>
      <c r="AK38" s="824"/>
      <c r="AL38" s="824"/>
      <c r="AM38" s="824"/>
      <c r="AN38" s="824"/>
      <c r="AO38" s="824"/>
      <c r="AP38" s="824"/>
      <c r="AQ38" s="824"/>
      <c r="AR38" s="824"/>
      <c r="AS38" s="824"/>
      <c r="AT38" s="824"/>
      <c r="AU38" s="824"/>
      <c r="AV38" s="824"/>
      <c r="AW38" s="824"/>
      <c r="AX38" s="824"/>
      <c r="AY38" s="825"/>
      <c r="AZ38" s="1153">
        <f>SUM(AZ23:BB37)</f>
        <v>0</v>
      </c>
      <c r="BA38" s="824"/>
      <c r="BB38" s="825"/>
      <c r="BC38" s="1147"/>
      <c r="BD38" s="824"/>
      <c r="BE38" s="825"/>
      <c r="BF38" s="1152"/>
      <c r="BG38" s="824"/>
      <c r="BH38" s="824"/>
      <c r="BI38" s="824"/>
      <c r="BJ38" s="824"/>
      <c r="BK38" s="824"/>
      <c r="BL38" s="824"/>
      <c r="BM38" s="824"/>
      <c r="BN38" s="825"/>
    </row>
    <row r="39" spans="2:66" x14ac:dyDescent="0.25">
      <c r="G39" s="223"/>
      <c r="H39" s="135"/>
      <c r="I39" s="135"/>
      <c r="J39" s="135"/>
      <c r="K39" s="135"/>
      <c r="L39" s="135"/>
      <c r="M39" s="135"/>
      <c r="N39" s="135"/>
      <c r="O39" s="135"/>
      <c r="P39" s="135"/>
      <c r="Q39" s="135"/>
      <c r="R39" s="135"/>
      <c r="S39" s="135"/>
      <c r="T39" s="135"/>
      <c r="U39" s="135"/>
      <c r="V39" s="135"/>
      <c r="W39" s="135"/>
      <c r="X39" s="135"/>
      <c r="Y39" s="135"/>
      <c r="Z39" s="135"/>
      <c r="AA39" s="135"/>
      <c r="AB39" s="135"/>
      <c r="AC39" s="135"/>
      <c r="AD39" s="135"/>
      <c r="AE39" s="135"/>
      <c r="AF39" s="135"/>
      <c r="AG39" s="135"/>
      <c r="AH39" s="135"/>
      <c r="AI39" s="135"/>
      <c r="AJ39" s="136"/>
      <c r="AK39" s="135"/>
      <c r="AL39" s="135"/>
      <c r="AM39" s="135"/>
      <c r="AN39" s="135"/>
      <c r="AO39" s="514"/>
      <c r="AP39" s="514"/>
      <c r="AQ39" s="514"/>
      <c r="AR39" s="514"/>
      <c r="AS39" s="514"/>
      <c r="AT39" s="514"/>
      <c r="AU39" s="275"/>
      <c r="AV39" s="275"/>
      <c r="AW39" s="275"/>
      <c r="AX39" s="275"/>
      <c r="AY39" s="275"/>
      <c r="AZ39" s="275"/>
    </row>
    <row r="40" spans="2:66" x14ac:dyDescent="0.25">
      <c r="G40" s="223"/>
      <c r="AT40" s="443"/>
      <c r="AU40" s="443"/>
      <c r="AV40" s="443"/>
      <c r="AW40" s="443"/>
      <c r="AX40" s="443"/>
    </row>
    <row r="41" spans="2:66" ht="15" customHeight="1" x14ac:dyDescent="0.25">
      <c r="G41" s="256"/>
      <c r="AS41" s="443"/>
      <c r="AT41" s="443"/>
      <c r="AU41" s="443"/>
      <c r="AV41" s="443"/>
      <c r="AW41" s="443"/>
      <c r="AX41" s="443"/>
    </row>
    <row r="42" spans="2:66" ht="15" customHeight="1" x14ac:dyDescent="0.25">
      <c r="G42" s="256"/>
      <c r="AS42" s="443"/>
      <c r="AT42" s="443"/>
      <c r="AU42" s="443"/>
      <c r="AV42" s="443"/>
      <c r="AW42" s="443"/>
      <c r="AX42" s="443"/>
    </row>
    <row r="43" spans="2:66" ht="15" customHeight="1" x14ac:dyDescent="0.25">
      <c r="G43" s="256"/>
      <c r="H43" s="976" t="s">
        <v>1795</v>
      </c>
      <c r="I43" s="824"/>
      <c r="J43" s="824"/>
      <c r="K43" s="824"/>
      <c r="L43" s="824"/>
      <c r="M43" s="824"/>
      <c r="N43" s="824"/>
      <c r="O43" s="824"/>
      <c r="P43" s="824"/>
      <c r="Q43" s="824"/>
      <c r="R43" s="824"/>
      <c r="S43" s="824"/>
      <c r="T43" s="824"/>
      <c r="U43" s="824"/>
      <c r="V43" s="824"/>
      <c r="W43" s="824"/>
      <c r="X43" s="824"/>
      <c r="Y43" s="825"/>
      <c r="Z43" s="976" t="s">
        <v>1796</v>
      </c>
      <c r="AA43" s="824"/>
      <c r="AB43" s="824"/>
      <c r="AC43" s="824"/>
      <c r="AD43" s="824"/>
      <c r="AE43" s="824"/>
      <c r="AF43" s="824"/>
      <c r="AG43" s="824"/>
      <c r="AH43" s="824"/>
      <c r="AI43" s="824"/>
      <c r="AJ43" s="824"/>
      <c r="AK43" s="824"/>
      <c r="AL43" s="824"/>
      <c r="AM43" s="824"/>
      <c r="AN43" s="824"/>
      <c r="AO43" s="824"/>
      <c r="AP43" s="824"/>
      <c r="AQ43" s="825"/>
      <c r="AS43" s="443"/>
      <c r="AT43" s="443"/>
      <c r="AU43" s="443"/>
      <c r="AV43" s="443"/>
      <c r="AW43" s="443"/>
      <c r="AX43" s="443"/>
    </row>
    <row r="44" spans="2:66" ht="15" customHeight="1" x14ac:dyDescent="0.25">
      <c r="G44" s="256"/>
      <c r="H44" s="257" t="s">
        <v>796</v>
      </c>
      <c r="I44" s="258"/>
      <c r="J44" s="258"/>
      <c r="K44" s="258"/>
      <c r="L44" s="258"/>
      <c r="M44" s="258"/>
      <c r="N44" s="258"/>
      <c r="O44" s="258"/>
      <c r="P44" s="258"/>
      <c r="Q44" s="259"/>
      <c r="R44" s="257" t="s">
        <v>1511</v>
      </c>
      <c r="S44" s="258"/>
      <c r="T44" s="258"/>
      <c r="U44" s="259"/>
      <c r="V44" s="257" t="s">
        <v>1510</v>
      </c>
      <c r="W44" s="258"/>
      <c r="X44" s="258"/>
      <c r="Y44" s="259"/>
      <c r="Z44" s="257" t="s">
        <v>796</v>
      </c>
      <c r="AA44" s="258"/>
      <c r="AB44" s="258"/>
      <c r="AC44" s="258"/>
      <c r="AD44" s="258"/>
      <c r="AE44" s="258"/>
      <c r="AF44" s="258"/>
      <c r="AG44" s="258"/>
      <c r="AH44" s="258"/>
      <c r="AI44" s="259"/>
      <c r="AJ44" s="257" t="s">
        <v>1511</v>
      </c>
      <c r="AK44" s="258"/>
      <c r="AL44" s="258"/>
      <c r="AM44" s="259"/>
      <c r="AN44" s="257" t="s">
        <v>1510</v>
      </c>
      <c r="AO44" s="258"/>
      <c r="AP44" s="258"/>
      <c r="AQ44" s="259"/>
      <c r="AS44" s="443"/>
      <c r="AT44" s="443"/>
      <c r="AU44" s="443"/>
      <c r="AV44" s="443"/>
      <c r="AW44" s="443"/>
      <c r="AX44" s="443"/>
    </row>
    <row r="45" spans="2:66" x14ac:dyDescent="0.25">
      <c r="H45" s="260"/>
      <c r="Q45" s="261"/>
      <c r="R45" s="260"/>
      <c r="U45" s="261"/>
      <c r="V45" s="260"/>
      <c r="Y45" s="261"/>
      <c r="Z45" s="260"/>
      <c r="AI45" s="261"/>
      <c r="AJ45" s="260"/>
      <c r="AM45" s="261"/>
      <c r="AN45" s="260"/>
      <c r="AQ45" s="261"/>
      <c r="AS45" s="443"/>
      <c r="AT45" s="443"/>
      <c r="AU45" s="443"/>
      <c r="AV45" s="443"/>
      <c r="AW45" s="443"/>
      <c r="AX45" s="443"/>
    </row>
    <row r="46" spans="2:66" x14ac:dyDescent="0.25">
      <c r="H46" s="260"/>
      <c r="Q46" s="261"/>
      <c r="R46" s="260"/>
      <c r="U46" s="261"/>
      <c r="V46" s="260"/>
      <c r="Y46" s="261"/>
      <c r="Z46" s="260"/>
      <c r="AI46" s="261"/>
      <c r="AJ46" s="260"/>
      <c r="AM46" s="261"/>
      <c r="AN46" s="260"/>
      <c r="AQ46" s="261"/>
      <c r="AS46" s="443"/>
      <c r="AT46" s="443"/>
      <c r="AU46" s="443"/>
      <c r="AV46" s="443"/>
      <c r="AW46" s="443"/>
      <c r="AX46" s="443"/>
    </row>
    <row r="47" spans="2:66" x14ac:dyDescent="0.25">
      <c r="H47" s="260"/>
      <c r="Q47" s="261"/>
      <c r="R47" s="260"/>
      <c r="U47" s="261"/>
      <c r="V47" s="260"/>
      <c r="Y47" s="261"/>
      <c r="Z47" s="260"/>
      <c r="AI47" s="261"/>
      <c r="AJ47" s="260"/>
      <c r="AM47" s="261"/>
      <c r="AN47" s="260"/>
      <c r="AQ47" s="261"/>
      <c r="AS47" s="443"/>
      <c r="AT47" s="443"/>
      <c r="AU47" s="443"/>
      <c r="AV47" s="443"/>
      <c r="AW47" s="443"/>
      <c r="AX47" s="443"/>
    </row>
    <row r="48" spans="2:66" x14ac:dyDescent="0.25">
      <c r="H48" s="260"/>
      <c r="Q48" s="261"/>
      <c r="R48" s="260"/>
      <c r="U48" s="261"/>
      <c r="V48" s="260"/>
      <c r="Y48" s="261"/>
      <c r="Z48" s="260"/>
      <c r="AI48" s="261"/>
      <c r="AJ48" s="260"/>
      <c r="AM48" s="261"/>
      <c r="AN48" s="260"/>
      <c r="AQ48" s="261"/>
      <c r="AS48" s="443"/>
      <c r="AT48" s="443"/>
      <c r="AU48" s="443"/>
      <c r="AV48" s="443"/>
      <c r="AW48" s="443"/>
      <c r="AX48" s="443"/>
    </row>
    <row r="49" spans="8:50" x14ac:dyDescent="0.25">
      <c r="H49" s="262"/>
      <c r="I49" s="263"/>
      <c r="J49" s="263"/>
      <c r="K49" s="263"/>
      <c r="L49" s="263"/>
      <c r="M49" s="263"/>
      <c r="N49" s="263"/>
      <c r="O49" s="263"/>
      <c r="P49" s="263"/>
      <c r="Q49" s="264"/>
      <c r="R49" s="262"/>
      <c r="S49" s="263"/>
      <c r="T49" s="263"/>
      <c r="U49" s="264"/>
      <c r="V49" s="262"/>
      <c r="W49" s="263"/>
      <c r="X49" s="263"/>
      <c r="Y49" s="264"/>
      <c r="Z49" s="262"/>
      <c r="AA49" s="263"/>
      <c r="AB49" s="263"/>
      <c r="AC49" s="263"/>
      <c r="AD49" s="263"/>
      <c r="AE49" s="263"/>
      <c r="AF49" s="263"/>
      <c r="AG49" s="263"/>
      <c r="AH49" s="263"/>
      <c r="AI49" s="264"/>
      <c r="AJ49" s="262"/>
      <c r="AK49" s="263"/>
      <c r="AL49" s="263"/>
      <c r="AM49" s="264"/>
      <c r="AN49" s="262"/>
      <c r="AO49" s="263"/>
      <c r="AP49" s="263"/>
      <c r="AQ49" s="264"/>
      <c r="AS49" s="443"/>
      <c r="AT49" s="443"/>
      <c r="AU49" s="443"/>
      <c r="AV49" s="443"/>
      <c r="AW49" s="443"/>
      <c r="AX49" s="443"/>
    </row>
    <row r="50" spans="8:50" x14ac:dyDescent="0.25">
      <c r="AM50" s="265" t="s">
        <v>1797</v>
      </c>
      <c r="AN50" s="55" t="str">
        <f>'B-2-1'!U22</f>
        <v>B-2-1-3</v>
      </c>
      <c r="AS50" s="443"/>
      <c r="AT50" s="443"/>
      <c r="AU50" s="443"/>
      <c r="AV50" s="443"/>
      <c r="AW50" s="443"/>
      <c r="AX50" s="443"/>
    </row>
    <row r="51" spans="8:50" x14ac:dyDescent="0.25">
      <c r="AS51" s="443"/>
      <c r="AT51" s="443"/>
      <c r="AU51" s="443"/>
      <c r="AV51" s="443"/>
      <c r="AW51" s="443"/>
      <c r="AX51" s="443"/>
    </row>
    <row r="52" spans="8:50" x14ac:dyDescent="0.25">
      <c r="H52" s="223"/>
      <c r="I52" s="223"/>
      <c r="J52" s="223"/>
      <c r="K52" s="223"/>
      <c r="L52" s="223"/>
      <c r="M52" s="223"/>
      <c r="N52" s="223"/>
      <c r="O52" s="223"/>
      <c r="P52" s="223"/>
      <c r="Q52" s="223"/>
      <c r="R52" s="223"/>
      <c r="S52" s="223"/>
      <c r="T52" s="223"/>
      <c r="U52" s="223"/>
      <c r="V52" s="223"/>
      <c r="W52" s="223"/>
      <c r="X52" s="223"/>
      <c r="Y52" s="443"/>
      <c r="Z52" s="443"/>
      <c r="AA52" s="443"/>
      <c r="AB52" s="443"/>
      <c r="AC52" s="443"/>
      <c r="AD52" s="443"/>
      <c r="AE52" s="443"/>
      <c r="AF52" s="443"/>
      <c r="AG52" s="443"/>
      <c r="AH52" s="443"/>
      <c r="AI52" s="443"/>
      <c r="AJ52" s="443"/>
      <c r="AK52" s="443"/>
      <c r="AL52" s="443"/>
      <c r="AM52" s="443"/>
      <c r="AN52" s="443"/>
      <c r="AO52" s="443"/>
      <c r="AP52" s="443"/>
      <c r="AQ52" s="443"/>
      <c r="AR52" s="443"/>
      <c r="AS52" s="443"/>
      <c r="AT52" s="443"/>
      <c r="AU52" s="443"/>
      <c r="AV52" s="443"/>
      <c r="AW52" s="443"/>
      <c r="AX52" s="443"/>
    </row>
  </sheetData>
  <mergeCells count="321">
    <mergeCell ref="AH37:AJ37"/>
    <mergeCell ref="BF27:BH27"/>
    <mergeCell ref="AN35:AP35"/>
    <mergeCell ref="AT24:AV24"/>
    <mergeCell ref="V24:X24"/>
    <mergeCell ref="AQ29:AS29"/>
    <mergeCell ref="AQ31:AS31"/>
    <mergeCell ref="AQ24:AS24"/>
    <mergeCell ref="Q29:U29"/>
    <mergeCell ref="L33:P33"/>
    <mergeCell ref="Q23:U23"/>
    <mergeCell ref="AE24:AG24"/>
    <mergeCell ref="Q31:U31"/>
    <mergeCell ref="L35:P35"/>
    <mergeCell ref="AE33:AG33"/>
    <mergeCell ref="BC36:BE36"/>
    <mergeCell ref="BC24:BE24"/>
    <mergeCell ref="AW36:AY36"/>
    <mergeCell ref="AQ36:AS36"/>
    <mergeCell ref="AT36:AV36"/>
    <mergeCell ref="AK27:AM27"/>
    <mergeCell ref="AH28:AJ28"/>
    <mergeCell ref="AQ26:AS26"/>
    <mergeCell ref="B23:E23"/>
    <mergeCell ref="V23:X23"/>
    <mergeCell ref="BC27:BE27"/>
    <mergeCell ref="BF28:BH28"/>
    <mergeCell ref="AT37:AV37"/>
    <mergeCell ref="AW25:AY25"/>
    <mergeCell ref="BC22:BE22"/>
    <mergeCell ref="AZ32:BB32"/>
    <mergeCell ref="AZ26:BB26"/>
    <mergeCell ref="AW29:AY29"/>
    <mergeCell ref="AQ23:AS23"/>
    <mergeCell ref="Y37:AA37"/>
    <mergeCell ref="AW37:AY37"/>
    <mergeCell ref="BF37:BH37"/>
    <mergeCell ref="Q37:U37"/>
    <mergeCell ref="AH36:AJ36"/>
    <mergeCell ref="BC23:BE23"/>
    <mergeCell ref="AB37:AD37"/>
    <mergeCell ref="B26:E26"/>
    <mergeCell ref="B27:E27"/>
    <mergeCell ref="H36:K36"/>
    <mergeCell ref="BC37:BE37"/>
    <mergeCell ref="AB36:AD36"/>
    <mergeCell ref="BF23:BH23"/>
    <mergeCell ref="B16:E16"/>
    <mergeCell ref="AZ27:BB27"/>
    <mergeCell ref="AW31:AY31"/>
    <mergeCell ref="BF34:BH34"/>
    <mergeCell ref="BC38:BE38"/>
    <mergeCell ref="B18:E18"/>
    <mergeCell ref="H25:K25"/>
    <mergeCell ref="AN28:AP28"/>
    <mergeCell ref="L34:P34"/>
    <mergeCell ref="AN30:AP30"/>
    <mergeCell ref="Q32:U32"/>
    <mergeCell ref="L36:P36"/>
    <mergeCell ref="V29:X29"/>
    <mergeCell ref="H28:K28"/>
    <mergeCell ref="AB34:AD34"/>
    <mergeCell ref="AB28:AD28"/>
    <mergeCell ref="AK32:AM32"/>
    <mergeCell ref="AT22:AV22"/>
    <mergeCell ref="AB30:AD30"/>
    <mergeCell ref="AB29:AD29"/>
    <mergeCell ref="L23:P23"/>
    <mergeCell ref="AW23:AY23"/>
    <mergeCell ref="BF38:BN38"/>
    <mergeCell ref="AZ38:BB38"/>
    <mergeCell ref="B6:E6"/>
    <mergeCell ref="V31:X31"/>
    <mergeCell ref="B24:E24"/>
    <mergeCell ref="G38:AY38"/>
    <mergeCell ref="Y25:AA25"/>
    <mergeCell ref="BF29:BH29"/>
    <mergeCell ref="V32:X32"/>
    <mergeCell ref="AK22:AM22"/>
    <mergeCell ref="V26:X26"/>
    <mergeCell ref="AN23:AP23"/>
    <mergeCell ref="BC34:BE34"/>
    <mergeCell ref="BC28:BE28"/>
    <mergeCell ref="AT25:AV25"/>
    <mergeCell ref="AN34:AP34"/>
    <mergeCell ref="B17:E17"/>
    <mergeCell ref="AW32:AY32"/>
    <mergeCell ref="AZ33:BB33"/>
    <mergeCell ref="AN36:AP36"/>
    <mergeCell ref="AQ37:AS37"/>
    <mergeCell ref="AT34:AV34"/>
    <mergeCell ref="AN37:AP37"/>
    <mergeCell ref="H37:K37"/>
    <mergeCell ref="AE37:AG37"/>
    <mergeCell ref="AH25:AJ25"/>
    <mergeCell ref="B19:E19"/>
    <mergeCell ref="AK33:AM33"/>
    <mergeCell ref="B20:E20"/>
    <mergeCell ref="AK35:AM35"/>
    <mergeCell ref="H30:K30"/>
    <mergeCell ref="H29:K29"/>
    <mergeCell ref="BL37:BN37"/>
    <mergeCell ref="Y33:AA33"/>
    <mergeCell ref="H31:K31"/>
    <mergeCell ref="AT30:AV30"/>
    <mergeCell ref="AQ27:AS27"/>
    <mergeCell ref="BF35:BH35"/>
    <mergeCell ref="AN24:AP24"/>
    <mergeCell ref="AQ22:AS22"/>
    <mergeCell ref="AN26:AP26"/>
    <mergeCell ref="AB25:AD25"/>
    <mergeCell ref="AT33:AV33"/>
    <mergeCell ref="AE23:AG23"/>
    <mergeCell ref="BL27:BN27"/>
    <mergeCell ref="Y26:AA26"/>
    <mergeCell ref="H24:K24"/>
    <mergeCell ref="AT35:AV35"/>
    <mergeCell ref="BI37:BK37"/>
    <mergeCell ref="B21:E21"/>
    <mergeCell ref="B22:E22"/>
    <mergeCell ref="BF30:BH30"/>
    <mergeCell ref="V22:X22"/>
    <mergeCell ref="AK36:AM36"/>
    <mergeCell ref="L25:P25"/>
    <mergeCell ref="BF31:BH31"/>
    <mergeCell ref="AK25:AM25"/>
    <mergeCell ref="AT29:AV29"/>
    <mergeCell ref="AT23:AV23"/>
    <mergeCell ref="AN32:AP32"/>
    <mergeCell ref="Y22:AA22"/>
    <mergeCell ref="AE29:AG29"/>
    <mergeCell ref="AQ28:AS28"/>
    <mergeCell ref="AN27:AP27"/>
    <mergeCell ref="AK31:AM31"/>
    <mergeCell ref="BF33:BH33"/>
    <mergeCell ref="Q28:U28"/>
    <mergeCell ref="Q24:U24"/>
    <mergeCell ref="L28:P28"/>
    <mergeCell ref="AE32:AG32"/>
    <mergeCell ref="BC30:BE30"/>
    <mergeCell ref="AZ22:BB22"/>
    <mergeCell ref="Y34:AA34"/>
    <mergeCell ref="AW26:AY26"/>
    <mergeCell ref="BL34:BN34"/>
    <mergeCell ref="AW24:AY24"/>
    <mergeCell ref="AB31:AD31"/>
    <mergeCell ref="AZ35:BB35"/>
    <mergeCell ref="BL33:BN33"/>
    <mergeCell ref="BI25:BK25"/>
    <mergeCell ref="BI34:BK34"/>
    <mergeCell ref="BI28:BK28"/>
    <mergeCell ref="BL26:BN26"/>
    <mergeCell ref="BI30:BK30"/>
    <mergeCell ref="BI29:BK29"/>
    <mergeCell ref="BI24:BK24"/>
    <mergeCell ref="BL25:BN25"/>
    <mergeCell ref="BF25:BH25"/>
    <mergeCell ref="BL35:BN35"/>
    <mergeCell ref="BI32:BK32"/>
    <mergeCell ref="BI26:BK26"/>
    <mergeCell ref="BL30:BN30"/>
    <mergeCell ref="BC25:BE25"/>
    <mergeCell ref="AW34:AY34"/>
    <mergeCell ref="BF32:BH32"/>
    <mergeCell ref="AW30:AY30"/>
    <mergeCell ref="AH30:AJ30"/>
    <mergeCell ref="AH33:AJ33"/>
    <mergeCell ref="BI33:BK33"/>
    <mergeCell ref="B4:E4"/>
    <mergeCell ref="BC33:BE33"/>
    <mergeCell ref="Y36:AA36"/>
    <mergeCell ref="BI35:BK35"/>
    <mergeCell ref="Q26:U26"/>
    <mergeCell ref="L30:P30"/>
    <mergeCell ref="BC35:BE35"/>
    <mergeCell ref="L29:P29"/>
    <mergeCell ref="AE27:AG27"/>
    <mergeCell ref="Q27:U27"/>
    <mergeCell ref="L31:P31"/>
    <mergeCell ref="AE35:AG35"/>
    <mergeCell ref="AE22:AG22"/>
    <mergeCell ref="AB32:AD32"/>
    <mergeCell ref="AB26:AD26"/>
    <mergeCell ref="H27:K27"/>
    <mergeCell ref="BF24:BH24"/>
    <mergeCell ref="AB27:AD27"/>
    <mergeCell ref="AH34:AJ34"/>
    <mergeCell ref="Y35:AA35"/>
    <mergeCell ref="B25:E25"/>
    <mergeCell ref="AH26:AJ26"/>
    <mergeCell ref="AQ35:AS35"/>
    <mergeCell ref="B36:E36"/>
    <mergeCell ref="V36:X36"/>
    <mergeCell ref="H35:K35"/>
    <mergeCell ref="AK37:AM37"/>
    <mergeCell ref="B32:E32"/>
    <mergeCell ref="AN25:AP25"/>
    <mergeCell ref="AQ25:AS25"/>
    <mergeCell ref="AK28:AM28"/>
    <mergeCell ref="Q25:U25"/>
    <mergeCell ref="AK30:AM30"/>
    <mergeCell ref="L32:P32"/>
    <mergeCell ref="Q33:U33"/>
    <mergeCell ref="V27:X27"/>
    <mergeCell ref="Y28:AA28"/>
    <mergeCell ref="Y27:AA27"/>
    <mergeCell ref="AH35:AJ35"/>
    <mergeCell ref="H26:K26"/>
    <mergeCell ref="Y29:AA29"/>
    <mergeCell ref="AN31:AP31"/>
    <mergeCell ref="AH31:AJ31"/>
    <mergeCell ref="L37:P37"/>
    <mergeCell ref="AK34:AM34"/>
    <mergeCell ref="AE28:AG28"/>
    <mergeCell ref="L27:P27"/>
    <mergeCell ref="BL36:BN36"/>
    <mergeCell ref="BL28:BN28"/>
    <mergeCell ref="Z43:AQ43"/>
    <mergeCell ref="G7:AR7"/>
    <mergeCell ref="V25:X25"/>
    <mergeCell ref="BC29:BE29"/>
    <mergeCell ref="Y32:AA32"/>
    <mergeCell ref="Y23:AA23"/>
    <mergeCell ref="AK23:AM23"/>
    <mergeCell ref="BC31:BE31"/>
    <mergeCell ref="AZ34:BB34"/>
    <mergeCell ref="AT28:AV28"/>
    <mergeCell ref="AB23:AD23"/>
    <mergeCell ref="AT31:AV31"/>
    <mergeCell ref="AQ34:AS34"/>
    <mergeCell ref="H33:K33"/>
    <mergeCell ref="G9:Z11"/>
    <mergeCell ref="Y31:AA31"/>
    <mergeCell ref="H23:K23"/>
    <mergeCell ref="AZ25:BB25"/>
    <mergeCell ref="L24:P24"/>
    <mergeCell ref="L26:P26"/>
    <mergeCell ref="H34:K34"/>
    <mergeCell ref="Y24:AA24"/>
    <mergeCell ref="H43:Y43"/>
    <mergeCell ref="BC32:BE32"/>
    <mergeCell ref="BC26:BE26"/>
    <mergeCell ref="AZ36:BB36"/>
    <mergeCell ref="AZ30:BB30"/>
    <mergeCell ref="AT32:AV32"/>
    <mergeCell ref="AQ33:AS33"/>
    <mergeCell ref="AZ31:BB31"/>
    <mergeCell ref="AK29:AM29"/>
    <mergeCell ref="Q34:U34"/>
    <mergeCell ref="Q36:U36"/>
    <mergeCell ref="Q30:U30"/>
    <mergeCell ref="V33:X33"/>
    <mergeCell ref="V35:X35"/>
    <mergeCell ref="V34:X34"/>
    <mergeCell ref="V28:X28"/>
    <mergeCell ref="AK26:AM26"/>
    <mergeCell ref="V30:X30"/>
    <mergeCell ref="V37:X37"/>
    <mergeCell ref="AQ32:AS32"/>
    <mergeCell ref="AN29:AP29"/>
    <mergeCell ref="AH29:AJ29"/>
    <mergeCell ref="AE26:AG26"/>
    <mergeCell ref="AH27:AJ27"/>
    <mergeCell ref="BL32:BN32"/>
    <mergeCell ref="BI36:BK36"/>
    <mergeCell ref="AW22:AY22"/>
    <mergeCell ref="AT26:AV26"/>
    <mergeCell ref="AE30:AG30"/>
    <mergeCell ref="AB33:AD33"/>
    <mergeCell ref="BI31:BK31"/>
    <mergeCell ref="Q22:U22"/>
    <mergeCell ref="AH24:AJ24"/>
    <mergeCell ref="AZ28:BB28"/>
    <mergeCell ref="BF36:BH36"/>
    <mergeCell ref="AE36:AG36"/>
    <mergeCell ref="BI22:BK22"/>
    <mergeCell ref="BL23:BN23"/>
    <mergeCell ref="BF26:BH26"/>
    <mergeCell ref="AQ30:AS30"/>
    <mergeCell ref="BL22:BN22"/>
    <mergeCell ref="AE34:AG34"/>
    <mergeCell ref="Q35:U35"/>
    <mergeCell ref="AZ29:BB29"/>
    <mergeCell ref="AH32:AJ32"/>
    <mergeCell ref="AZ23:BB23"/>
    <mergeCell ref="BI27:BK27"/>
    <mergeCell ref="AN33:AP33"/>
    <mergeCell ref="BF22:BH22"/>
    <mergeCell ref="AB24:AD24"/>
    <mergeCell ref="AE25:AG25"/>
    <mergeCell ref="BL29:BN29"/>
    <mergeCell ref="BL31:BN31"/>
    <mergeCell ref="Y30:AA30"/>
    <mergeCell ref="BL24:BN24"/>
    <mergeCell ref="AK24:AM24"/>
    <mergeCell ref="BI23:BK23"/>
    <mergeCell ref="AH22:AJ22"/>
    <mergeCell ref="B8:E8"/>
    <mergeCell ref="AZ37:BB37"/>
    <mergeCell ref="AZ24:BB24"/>
    <mergeCell ref="AT27:AV27"/>
    <mergeCell ref="AW28:AY28"/>
    <mergeCell ref="AE31:AG31"/>
    <mergeCell ref="AB35:AD35"/>
    <mergeCell ref="H32:K32"/>
    <mergeCell ref="B10:E10"/>
    <mergeCell ref="H22:K22"/>
    <mergeCell ref="AB22:AD22"/>
    <mergeCell ref="AW33:AY33"/>
    <mergeCell ref="AW35:AY35"/>
    <mergeCell ref="L22:P22"/>
    <mergeCell ref="AH23:AJ23"/>
    <mergeCell ref="B15:E15"/>
    <mergeCell ref="B34:E34"/>
    <mergeCell ref="B28:E28"/>
    <mergeCell ref="B30:E30"/>
    <mergeCell ref="AN22:AP22"/>
    <mergeCell ref="B12:E12"/>
    <mergeCell ref="AW27:AY27"/>
    <mergeCell ref="B14:E14"/>
    <mergeCell ref="B13:E13"/>
  </mergeCells>
  <hyperlinks>
    <hyperlink ref="B4" location="PANDUAN!A1" display="PANDUAN" xr:uid="{00000000-0004-0000-2400-000000000000}"/>
    <hyperlink ref="B6" location="'EWS DIRECTORY'!A1" display="EWS DIRECTORY" xr:uid="{00000000-0004-0000-2400-000001000000}"/>
    <hyperlink ref="B8" location="'DATA PEMICU'!A1" display="DATA PEMICU" xr:uid="{00000000-0004-0000-2400-000002000000}"/>
    <hyperlink ref="B10" location="'DATA PENGUJI'!A1" display="DATA PENGUJI" xr:uid="{00000000-0004-0000-2400-000003000000}"/>
    <hyperlink ref="B12" location="'MAIN LEVEL'!A1" display="MAIN LEVEL" xr:uid="{00000000-0004-0000-2400-000004000000}"/>
  </hyperlinks>
  <pageMargins left="0.51181102362204722" right="0.15748031496062989" top="0.55118110236220474" bottom="0.55118110236220474" header="0.31496062992125978" footer="0.31496062992125978"/>
  <pageSetup paperSize="9" scale="60" orientation="landscape"/>
  <headerFooter>
    <oddFooter>&amp;Rhalaman &amp;P dari &amp;N</odd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21">
    <tabColor theme="4" tint="-0.249977111117893"/>
  </sheetPr>
  <dimension ref="A1:BJ34"/>
  <sheetViews>
    <sheetView topLeftCell="B1" zoomScaleNormal="100" workbookViewId="0">
      <selection activeCell="AQ18" sqref="AQ18:AU18"/>
    </sheetView>
  </sheetViews>
  <sheetFormatPr defaultColWidth="14.44140625" defaultRowHeight="15" customHeight="1" x14ac:dyDescent="0.25"/>
  <cols>
    <col min="1" max="1" width="3" style="401" hidden="1" customWidth="1"/>
    <col min="2" max="5" width="3.88671875" style="433" customWidth="1"/>
    <col min="6" max="6" width="3.88671875" style="110" customWidth="1"/>
    <col min="7" max="62" width="3.6640625" customWidth="1"/>
  </cols>
  <sheetData>
    <row r="1" spans="2:62" ht="14.25" customHeight="1" x14ac:dyDescent="0.25">
      <c r="G1" s="110"/>
      <c r="H1" s="110"/>
      <c r="I1" s="110"/>
      <c r="J1" s="110"/>
      <c r="K1" s="110"/>
      <c r="L1" s="110"/>
      <c r="M1" s="110"/>
      <c r="N1" s="110"/>
      <c r="O1" s="110"/>
      <c r="P1" s="110"/>
      <c r="Q1" s="110"/>
      <c r="R1" s="110"/>
      <c r="S1" s="110"/>
      <c r="T1" s="110"/>
      <c r="U1" s="110"/>
      <c r="V1" s="110"/>
      <c r="W1" s="110"/>
      <c r="X1" s="110"/>
    </row>
    <row r="2" spans="2:62" ht="14.25" customHeight="1" x14ac:dyDescent="0.25">
      <c r="G2" s="55" t="s">
        <v>1674</v>
      </c>
      <c r="H2" s="55"/>
      <c r="I2" s="55"/>
      <c r="J2" s="55"/>
      <c r="K2" s="55"/>
      <c r="L2" s="55"/>
      <c r="M2" s="55"/>
      <c r="N2" s="55"/>
      <c r="AT2" s="443"/>
      <c r="AU2" s="443"/>
      <c r="AV2" s="443"/>
      <c r="AW2" s="443"/>
      <c r="AX2" s="443"/>
      <c r="AY2" s="254"/>
      <c r="AZ2" s="254"/>
      <c r="BA2" s="254"/>
      <c r="BB2" s="254"/>
      <c r="BC2" s="254"/>
      <c r="BD2" s="254"/>
      <c r="BE2" s="254"/>
      <c r="BF2" s="254"/>
      <c r="BG2" s="254"/>
      <c r="BH2" s="254"/>
      <c r="BI2" s="254"/>
      <c r="BJ2" s="254"/>
    </row>
    <row r="3" spans="2:62" ht="14.25" customHeight="1" x14ac:dyDescent="0.25">
      <c r="B3" s="400"/>
      <c r="C3" s="400"/>
      <c r="D3" s="400"/>
      <c r="E3" s="400"/>
      <c r="G3" s="55"/>
      <c r="H3" s="55"/>
      <c r="I3" s="55"/>
      <c r="J3" s="55"/>
      <c r="K3" s="55"/>
      <c r="L3" s="55"/>
      <c r="M3" s="55"/>
      <c r="N3" s="55"/>
      <c r="AT3" s="443"/>
      <c r="AU3" s="443"/>
      <c r="AV3" s="443"/>
      <c r="AW3" s="443"/>
      <c r="AX3" s="443"/>
      <c r="AY3" s="254"/>
      <c r="AZ3" s="254"/>
      <c r="BA3" s="254"/>
      <c r="BB3" s="254"/>
      <c r="BC3" s="254"/>
      <c r="BD3" s="254"/>
      <c r="BE3" s="254"/>
      <c r="BF3" s="254"/>
      <c r="BG3" s="254"/>
      <c r="BH3" s="254"/>
      <c r="BI3" s="254"/>
      <c r="BJ3" s="254"/>
    </row>
    <row r="4" spans="2:62" ht="14.25" customHeight="1" x14ac:dyDescent="0.25">
      <c r="B4" s="924" t="s">
        <v>79</v>
      </c>
      <c r="C4" s="932"/>
      <c r="D4" s="932"/>
      <c r="E4" s="932"/>
      <c r="G4" s="55"/>
      <c r="H4" s="55"/>
      <c r="I4" s="55"/>
      <c r="J4" s="55"/>
      <c r="K4" s="55"/>
      <c r="L4" s="55"/>
      <c r="M4" s="55"/>
      <c r="N4" s="55"/>
      <c r="AT4" s="443"/>
      <c r="AU4" s="443"/>
      <c r="AV4" s="443"/>
      <c r="AW4" s="443"/>
      <c r="AX4" s="443"/>
      <c r="AY4" s="254"/>
      <c r="AZ4" s="254"/>
      <c r="BA4" s="254"/>
      <c r="BB4" s="254"/>
      <c r="BC4" s="254"/>
      <c r="BD4" s="254"/>
      <c r="BE4" s="254"/>
      <c r="BF4" s="254"/>
      <c r="BG4" s="254"/>
      <c r="BH4" s="254"/>
      <c r="BI4" s="254"/>
      <c r="BJ4" s="254"/>
    </row>
    <row r="5" spans="2:62" ht="14.25" customHeight="1" x14ac:dyDescent="0.25">
      <c r="B5" s="400"/>
      <c r="C5" s="400"/>
      <c r="D5" s="400"/>
      <c r="E5" s="400"/>
      <c r="G5" s="55"/>
      <c r="H5" s="55"/>
      <c r="I5" s="55"/>
      <c r="J5" s="55"/>
      <c r="K5" s="55"/>
      <c r="L5" s="55"/>
      <c r="M5" s="55"/>
      <c r="N5" s="55"/>
      <c r="AT5" s="443"/>
      <c r="AU5" s="443"/>
      <c r="AV5" s="443"/>
      <c r="AW5" s="443"/>
      <c r="AX5" s="443"/>
      <c r="AY5" s="254"/>
      <c r="AZ5" s="254"/>
      <c r="BA5" s="254"/>
      <c r="BB5" s="254"/>
      <c r="BC5" s="254"/>
      <c r="BD5" s="254"/>
      <c r="BE5" s="254"/>
      <c r="BF5" s="254"/>
      <c r="BG5" s="254"/>
      <c r="BH5" s="254"/>
      <c r="BI5" s="254"/>
      <c r="BJ5" s="254"/>
    </row>
    <row r="6" spans="2:62" ht="14.25" customHeight="1" x14ac:dyDescent="0.25">
      <c r="B6" s="924" t="s">
        <v>87</v>
      </c>
      <c r="C6" s="932"/>
      <c r="D6" s="932"/>
      <c r="E6" s="932"/>
      <c r="G6" s="55"/>
      <c r="H6" s="55"/>
      <c r="I6" s="55"/>
      <c r="J6" s="55"/>
      <c r="K6" s="55"/>
      <c r="L6" s="55"/>
      <c r="M6" s="55"/>
      <c r="N6" s="55"/>
      <c r="AT6" s="443"/>
      <c r="AU6" s="443"/>
      <c r="AV6" s="443"/>
      <c r="AW6" s="443"/>
      <c r="AX6" s="443"/>
      <c r="AY6" s="254"/>
      <c r="AZ6" s="254"/>
      <c r="BA6" s="254"/>
      <c r="BB6" s="254"/>
      <c r="BC6" s="254"/>
      <c r="BD6" s="254"/>
      <c r="BE6" s="254"/>
      <c r="BF6" s="254"/>
      <c r="BG6" s="254"/>
      <c r="BH6" s="254"/>
      <c r="BI6" s="254"/>
      <c r="BJ6" s="254"/>
    </row>
    <row r="7" spans="2:62" ht="15" customHeight="1" x14ac:dyDescent="0.25">
      <c r="B7" s="400"/>
      <c r="C7" s="400"/>
      <c r="D7" s="400"/>
      <c r="E7" s="400"/>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443"/>
      <c r="AU7" s="443"/>
      <c r="AV7" s="443"/>
      <c r="AW7" s="443"/>
      <c r="AX7" s="443"/>
      <c r="AY7" s="254"/>
      <c r="AZ7" s="254"/>
      <c r="BA7" s="254"/>
      <c r="BB7" s="254"/>
      <c r="BC7" s="254"/>
      <c r="BD7" s="254"/>
      <c r="BE7" s="254"/>
      <c r="BF7" s="254"/>
      <c r="BG7" s="254"/>
      <c r="BH7" s="254"/>
      <c r="BI7" s="254"/>
      <c r="BJ7" s="254"/>
    </row>
    <row r="8" spans="2:62" ht="14.25" customHeight="1" x14ac:dyDescent="0.25">
      <c r="B8" s="924" t="s">
        <v>94</v>
      </c>
      <c r="C8" s="932"/>
      <c r="D8" s="932"/>
      <c r="E8" s="932"/>
      <c r="G8" s="55"/>
      <c r="H8" s="55"/>
      <c r="I8" s="55"/>
      <c r="J8" s="55"/>
      <c r="K8" s="55"/>
      <c r="L8" s="55"/>
      <c r="M8" s="55"/>
      <c r="N8" s="55"/>
      <c r="AT8" s="443"/>
      <c r="AU8" s="443"/>
      <c r="AV8" s="443"/>
      <c r="AW8" s="443"/>
      <c r="AX8" s="443"/>
      <c r="AY8" s="254"/>
      <c r="AZ8" s="254"/>
      <c r="BA8" s="254"/>
      <c r="BB8" s="254"/>
      <c r="BC8" s="254"/>
      <c r="BD8" s="254"/>
      <c r="BE8" s="254"/>
      <c r="BF8" s="254"/>
      <c r="BG8" s="254"/>
      <c r="BH8" s="254"/>
      <c r="BI8" s="254"/>
      <c r="BJ8" s="254"/>
    </row>
    <row r="9" spans="2:62" ht="14.25" customHeight="1" x14ac:dyDescent="0.25">
      <c r="B9" s="400"/>
      <c r="C9" s="400"/>
      <c r="D9" s="400"/>
      <c r="E9" s="400"/>
      <c r="G9" s="999" t="str">
        <f>"Rincian "&amp;'B-2'!G9&amp;" "&amp;'B-2-1'!M24</f>
        <v>Rincian Penjualan Ekspor Berdasarkan Analisis SPT dan Laporan Keuangan</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c r="AU9" s="443"/>
      <c r="AV9" s="443"/>
      <c r="AW9" s="443"/>
      <c r="AX9" s="443"/>
      <c r="AY9" s="254"/>
      <c r="AZ9" s="254"/>
      <c r="BA9" s="254"/>
      <c r="BB9" s="254"/>
      <c r="BC9" s="254"/>
      <c r="BD9" s="254"/>
      <c r="BE9" s="254"/>
      <c r="BF9" s="254"/>
      <c r="BG9" s="254"/>
      <c r="BH9" s="254"/>
      <c r="BI9" s="254"/>
      <c r="BJ9" s="254"/>
    </row>
    <row r="10" spans="2:62" ht="14.25" customHeight="1" x14ac:dyDescent="0.25">
      <c r="B10" s="924" t="s">
        <v>101</v>
      </c>
      <c r="C10" s="932"/>
      <c r="D10" s="932"/>
      <c r="E10" s="932"/>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c r="AU10" s="443"/>
      <c r="AV10" s="443"/>
      <c r="AW10" s="443"/>
      <c r="AX10" s="443"/>
      <c r="AY10" s="254"/>
      <c r="AZ10" s="254"/>
      <c r="BA10" s="254"/>
      <c r="BB10" s="254"/>
      <c r="BC10" s="254"/>
      <c r="BD10" s="254"/>
      <c r="BE10" s="254"/>
      <c r="BF10" s="254"/>
      <c r="BG10" s="254"/>
      <c r="BH10" s="254"/>
      <c r="BI10" s="254"/>
      <c r="BJ10" s="254"/>
    </row>
    <row r="11" spans="2:62"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c r="AU11" s="443"/>
      <c r="AV11" s="443"/>
      <c r="AW11" s="443"/>
      <c r="AX11" s="443"/>
      <c r="AY11" s="254"/>
      <c r="AZ11" s="254"/>
      <c r="BA11" s="254"/>
      <c r="BB11" s="254"/>
      <c r="BC11" s="254"/>
      <c r="BD11" s="254"/>
      <c r="BE11" s="254"/>
      <c r="BF11" s="254"/>
      <c r="BG11" s="254"/>
      <c r="BH11" s="254"/>
      <c r="BI11" s="254"/>
      <c r="BJ11" s="254"/>
    </row>
    <row r="12" spans="2:62" ht="14.25" customHeight="1" x14ac:dyDescent="0.25">
      <c r="B12" s="924" t="s">
        <v>106</v>
      </c>
      <c r="C12" s="932"/>
      <c r="D12" s="932"/>
      <c r="E12" s="932"/>
      <c r="G12" s="254"/>
      <c r="H12" s="254"/>
      <c r="I12" s="254"/>
      <c r="J12" s="254"/>
      <c r="K12" s="254"/>
      <c r="L12" s="254"/>
      <c r="M12" s="254"/>
      <c r="N12" s="254"/>
      <c r="AT12" s="443"/>
      <c r="AU12" s="443"/>
      <c r="AV12" s="443"/>
      <c r="AW12" s="443"/>
      <c r="AX12" s="443"/>
      <c r="AY12" s="254"/>
      <c r="AZ12" s="254"/>
      <c r="BA12" s="254"/>
      <c r="BB12" s="254"/>
      <c r="BC12" s="254"/>
      <c r="BD12" s="254"/>
      <c r="BE12" s="254"/>
      <c r="BF12" s="254"/>
      <c r="BG12" s="254"/>
      <c r="BH12" s="254"/>
      <c r="BI12" s="254"/>
      <c r="BJ12" s="254"/>
    </row>
    <row r="13" spans="2:62" ht="14.25" customHeight="1" x14ac:dyDescent="0.25">
      <c r="B13" s="962" t="str">
        <f>HYPERLINK("#'"&amp;'EWS DIRECTORY'!$J$28&amp;"'!A1",'EWS DIRECTORY'!$J$28)</f>
        <v>B-2</v>
      </c>
      <c r="C13" s="932"/>
      <c r="D13" s="932"/>
      <c r="E13" s="932"/>
      <c r="G13" s="55" t="s">
        <v>1680</v>
      </c>
      <c r="H13" s="55"/>
      <c r="I13" s="254"/>
      <c r="J13" s="254"/>
      <c r="K13" s="254"/>
      <c r="L13" s="254"/>
      <c r="M13" s="254"/>
      <c r="N13" s="254"/>
      <c r="AT13" s="443"/>
      <c r="AU13" s="443"/>
      <c r="AV13" s="443"/>
      <c r="AW13" s="443"/>
      <c r="AX13" s="443"/>
      <c r="AY13" s="254"/>
      <c r="AZ13" s="254"/>
      <c r="BA13" s="254"/>
      <c r="BB13" s="254"/>
      <c r="BC13" s="254"/>
      <c r="BD13" s="254"/>
      <c r="BE13" s="254"/>
      <c r="BF13" s="254"/>
      <c r="BG13" s="254"/>
      <c r="BH13" s="254"/>
      <c r="BI13" s="254"/>
      <c r="BJ13" s="254"/>
    </row>
    <row r="14" spans="2:62" ht="14.25" customHeight="1" x14ac:dyDescent="0.25">
      <c r="B14" s="929" t="str">
        <f>HYPERLINK("#'"&amp;'EWS DIRECTORY'!$J$29&amp;"'!A1",'EWS DIRECTORY'!$J$29)</f>
        <v>B-2-1</v>
      </c>
      <c r="C14" s="932"/>
      <c r="D14" s="932"/>
      <c r="E14" s="932"/>
      <c r="G14" s="55"/>
      <c r="H14" s="55"/>
      <c r="I14" s="254"/>
      <c r="J14" s="254"/>
      <c r="K14" s="254"/>
      <c r="L14" s="254"/>
      <c r="M14" s="254"/>
      <c r="N14" s="254"/>
      <c r="AT14" s="443"/>
      <c r="AU14" s="443"/>
      <c r="AV14" s="443"/>
      <c r="AW14" s="443"/>
      <c r="AX14" s="443"/>
      <c r="AY14" s="254"/>
      <c r="AZ14" s="254"/>
      <c r="BA14" s="254"/>
      <c r="BB14" s="254"/>
      <c r="BC14" s="254"/>
      <c r="BD14" s="254"/>
      <c r="BE14" s="254"/>
      <c r="BF14" s="254"/>
      <c r="BG14" s="254"/>
      <c r="BH14" s="254"/>
      <c r="BI14" s="254"/>
      <c r="BJ14" s="254"/>
    </row>
    <row r="15" spans="2:62" ht="14.25" customHeight="1" x14ac:dyDescent="0.25">
      <c r="B15" s="1132" t="str">
        <f>HYPERLINK("#'"&amp;'EWS DIRECTORY'!$J$30&amp;"'!A1",'EWS DIRECTORY'!$J$30)</f>
        <v>B-2-1-1</v>
      </c>
      <c r="C15" s="932"/>
      <c r="D15" s="932"/>
      <c r="E15" s="932"/>
      <c r="G15" s="55"/>
      <c r="H15" s="55"/>
      <c r="I15" s="254"/>
      <c r="J15" s="254"/>
      <c r="K15" s="254"/>
      <c r="L15" s="254"/>
      <c r="M15" s="254"/>
      <c r="N15" s="254"/>
      <c r="AT15" s="443"/>
      <c r="AU15" s="443"/>
      <c r="AV15" s="443"/>
      <c r="AW15" s="443"/>
      <c r="AX15" s="443"/>
      <c r="AY15" s="254"/>
      <c r="AZ15" s="254"/>
      <c r="BA15" s="254"/>
      <c r="BB15" s="254"/>
      <c r="BC15" s="254"/>
      <c r="BD15" s="254"/>
      <c r="BE15" s="254"/>
      <c r="BF15" s="254"/>
      <c r="BG15" s="254"/>
      <c r="BH15" s="254"/>
      <c r="BI15" s="254"/>
      <c r="BJ15" s="254"/>
    </row>
    <row r="16" spans="2:62" ht="14.25" customHeight="1" x14ac:dyDescent="0.25">
      <c r="B16" s="1132" t="str">
        <f>HYPERLINK("#'"&amp;'EWS DIRECTORY'!$J$31&amp;"'!A1",'EWS DIRECTORY'!$J$31)</f>
        <v>B-2-1-2</v>
      </c>
      <c r="C16" s="932"/>
      <c r="D16" s="932"/>
      <c r="E16" s="932"/>
      <c r="G16" s="55"/>
      <c r="H16" s="55"/>
      <c r="I16" s="254"/>
      <c r="J16" s="254"/>
      <c r="K16" s="254"/>
      <c r="L16" s="254"/>
      <c r="M16" s="254"/>
      <c r="N16" s="254"/>
      <c r="AT16" s="443"/>
      <c r="AU16" s="443"/>
      <c r="AV16" s="443"/>
      <c r="AW16" s="443"/>
      <c r="AX16" s="443"/>
      <c r="AY16" s="254"/>
      <c r="AZ16" s="254"/>
      <c r="BA16" s="254"/>
      <c r="BB16" s="254"/>
      <c r="BC16" s="254"/>
      <c r="BD16" s="254"/>
      <c r="BE16" s="254"/>
      <c r="BF16" s="254"/>
      <c r="BG16" s="254"/>
      <c r="BH16" s="254"/>
      <c r="BI16" s="254"/>
      <c r="BJ16" s="254"/>
    </row>
    <row r="17" spans="2:62" ht="14.25" customHeight="1" x14ac:dyDescent="0.25">
      <c r="B17" s="1132" t="str">
        <f>HYPERLINK("#'"&amp;'EWS DIRECTORY'!$J$36&amp;"'!A1",'EWS DIRECTORY'!$J$36)</f>
        <v>B-2-1-3</v>
      </c>
      <c r="C17" s="932"/>
      <c r="D17" s="932"/>
      <c r="E17" s="932"/>
      <c r="G17" s="55" t="s">
        <v>1681</v>
      </c>
      <c r="H17" s="55"/>
      <c r="I17" s="55"/>
      <c r="J17" s="254"/>
      <c r="K17" s="254"/>
      <c r="L17" s="254"/>
      <c r="M17" s="254"/>
      <c r="N17" s="254"/>
      <c r="AT17" s="443"/>
      <c r="AU17" s="443"/>
      <c r="AV17" s="443"/>
      <c r="AW17" s="443"/>
      <c r="AX17" s="443"/>
      <c r="AY17" s="254"/>
      <c r="AZ17" s="254"/>
      <c r="BA17" s="254"/>
      <c r="BB17" s="254"/>
      <c r="BC17" s="254"/>
      <c r="BD17" s="254"/>
      <c r="BE17" s="254"/>
      <c r="BF17" s="254"/>
      <c r="BG17" s="254"/>
      <c r="BH17" s="254"/>
      <c r="BI17" s="254"/>
      <c r="BJ17" s="254"/>
    </row>
    <row r="18" spans="2:62" ht="14.25" customHeight="1" x14ac:dyDescent="0.25">
      <c r="B18" s="927" t="str">
        <f>HYPERLINK("#'"&amp;'EWS DIRECTORY'!$J$37&amp;"'!A1",'EWS DIRECTORY'!$J$37)</f>
        <v>B-2-1-4</v>
      </c>
      <c r="C18" s="932"/>
      <c r="D18" s="932"/>
      <c r="E18" s="932"/>
      <c r="G18" s="55" t="s">
        <v>1744</v>
      </c>
      <c r="H18" s="55"/>
      <c r="I18" s="55" t="s">
        <v>1744</v>
      </c>
      <c r="J18" s="254"/>
      <c r="K18" s="254"/>
      <c r="L18" s="254"/>
      <c r="M18" s="254"/>
      <c r="N18" s="254"/>
      <c r="AT18" s="443"/>
      <c r="AU18" s="443"/>
      <c r="AV18" s="443"/>
      <c r="AW18" s="443"/>
      <c r="AX18" s="443"/>
      <c r="AY18" s="271"/>
      <c r="AZ18" s="271"/>
      <c r="BA18" s="271"/>
      <c r="BB18" s="271"/>
      <c r="BC18" s="271"/>
      <c r="BD18" s="271"/>
      <c r="BE18" s="271"/>
      <c r="BF18" s="271"/>
      <c r="BG18" s="271"/>
      <c r="BH18" s="271"/>
      <c r="BI18" s="271"/>
      <c r="BJ18" s="271"/>
    </row>
    <row r="19" spans="2:62" ht="14.25" customHeight="1" x14ac:dyDescent="0.25">
      <c r="B19" s="1132" t="str">
        <f>HYPERLINK("#'"&amp;'EWS DIRECTORY'!$J$38&amp;"'!A1",'EWS DIRECTORY'!$J$38)</f>
        <v>B-2-1-5</v>
      </c>
      <c r="C19" s="932"/>
      <c r="D19" s="932"/>
      <c r="E19" s="932"/>
      <c r="AT19" s="443"/>
      <c r="AU19" s="443"/>
      <c r="AV19" s="443"/>
      <c r="AW19" s="443"/>
      <c r="AX19" s="443"/>
      <c r="AY19" s="254"/>
      <c r="AZ19" s="254"/>
      <c r="BA19" s="254"/>
      <c r="BB19" s="254"/>
      <c r="BC19" s="254"/>
      <c r="BD19" s="254"/>
      <c r="BE19" s="254"/>
      <c r="BF19" s="254"/>
      <c r="BG19" s="254"/>
      <c r="BH19" s="254"/>
      <c r="BI19" s="254"/>
      <c r="BJ19" s="254"/>
    </row>
    <row r="20" spans="2:62" ht="14.25" customHeight="1" x14ac:dyDescent="0.25">
      <c r="B20" s="1132" t="str">
        <f>HYPERLINK("#'"&amp;'EWS DIRECTORY'!$J$39&amp;"'!A1",'EWS DIRECTORY'!$J$39)</f>
        <v>B-2-1-6</v>
      </c>
      <c r="C20" s="932"/>
      <c r="D20" s="932"/>
      <c r="E20" s="932"/>
      <c r="G20" s="55" t="s">
        <v>1851</v>
      </c>
      <c r="AT20" s="443"/>
      <c r="AU20" s="443"/>
      <c r="AV20" s="443"/>
      <c r="AW20" s="443"/>
      <c r="AX20" s="443"/>
      <c r="AY20" s="254"/>
      <c r="AZ20" s="254"/>
      <c r="BA20" s="254"/>
      <c r="BB20" s="254"/>
      <c r="BC20" s="254"/>
      <c r="BD20" s="254"/>
      <c r="BE20" s="254"/>
      <c r="BF20" s="254"/>
      <c r="BG20" s="254"/>
      <c r="BH20" s="254"/>
      <c r="BI20" s="254"/>
      <c r="BJ20" s="254"/>
    </row>
    <row r="21" spans="2:62" ht="14.25" customHeight="1" x14ac:dyDescent="0.25">
      <c r="B21" s="1132" t="str">
        <f>HYPERLINK("#'"&amp;'EWS DIRECTORY'!$J$40&amp;"'!A1",'EWS DIRECTORY'!$J$40)</f>
        <v>B-2-1-7</v>
      </c>
      <c r="C21" s="932"/>
      <c r="D21" s="932"/>
      <c r="E21" s="932"/>
      <c r="G21" s="55"/>
      <c r="AT21" s="443"/>
      <c r="AU21" s="443"/>
      <c r="AV21" s="443"/>
      <c r="AW21" s="443"/>
      <c r="AX21" s="443"/>
      <c r="AY21" s="254"/>
      <c r="AZ21" s="254"/>
      <c r="BA21" s="254"/>
      <c r="BB21" s="254"/>
      <c r="BC21" s="254"/>
      <c r="BD21" s="254"/>
      <c r="BE21" s="254"/>
      <c r="BF21" s="254"/>
      <c r="BG21" s="254"/>
      <c r="BH21" s="254"/>
      <c r="BI21" s="254"/>
      <c r="BJ21" s="254"/>
    </row>
    <row r="22" spans="2:62" ht="14.25" customHeight="1" x14ac:dyDescent="0.25">
      <c r="B22" s="1132" t="str">
        <f>HYPERLINK("#'"&amp;'EWS DIRECTORY'!$J$41&amp;"'!A1",'EWS DIRECTORY'!$J$41)</f>
        <v>B-2-1-8</v>
      </c>
      <c r="C22" s="932"/>
      <c r="D22" s="932"/>
      <c r="E22" s="932"/>
      <c r="G22" s="55"/>
      <c r="H22" s="1086" t="s">
        <v>107</v>
      </c>
      <c r="I22" s="790"/>
      <c r="J22" s="1087" t="s">
        <v>1767</v>
      </c>
      <c r="K22" s="789"/>
      <c r="L22" s="1082" t="s">
        <v>1852</v>
      </c>
      <c r="M22" s="764"/>
      <c r="N22" s="764"/>
      <c r="O22" s="764"/>
      <c r="P22" s="764"/>
      <c r="Q22" s="764"/>
      <c r="R22" s="764"/>
      <c r="S22" s="764"/>
      <c r="T22" s="764"/>
      <c r="U22" s="765"/>
      <c r="V22" s="1083" t="s">
        <v>1853</v>
      </c>
      <c r="W22" s="764"/>
      <c r="X22" s="764"/>
      <c r="Y22" s="764"/>
      <c r="Z22" s="764"/>
      <c r="AA22" s="764"/>
      <c r="AB22" s="764"/>
      <c r="AC22" s="764"/>
      <c r="AD22" s="764"/>
      <c r="AE22" s="764"/>
      <c r="AF22" s="764"/>
      <c r="AG22" s="764"/>
      <c r="AH22" s="764"/>
      <c r="AI22" s="764"/>
      <c r="AJ22" s="764"/>
      <c r="AK22" s="764"/>
      <c r="AL22" s="764"/>
      <c r="AM22" s="764"/>
      <c r="AN22" s="765"/>
      <c r="AO22" s="1084" t="s">
        <v>1770</v>
      </c>
      <c r="AP22" s="764"/>
      <c r="AQ22" s="764"/>
      <c r="AR22" s="764"/>
      <c r="AS22" s="764"/>
      <c r="AT22" s="765"/>
      <c r="AU22" s="308"/>
    </row>
    <row r="23" spans="2:62" ht="15" customHeight="1" x14ac:dyDescent="0.25">
      <c r="B23" s="1032"/>
      <c r="C23" s="932"/>
      <c r="D23" s="932"/>
      <c r="E23" s="932"/>
      <c r="G23" s="55"/>
      <c r="H23" s="1077">
        <v>1</v>
      </c>
      <c r="I23" s="765"/>
      <c r="J23" s="1081"/>
      <c r="K23" s="764"/>
      <c r="L23" s="1077"/>
      <c r="M23" s="764"/>
      <c r="N23" s="764"/>
      <c r="O23" s="764"/>
      <c r="P23" s="764"/>
      <c r="Q23" s="764"/>
      <c r="R23" s="764"/>
      <c r="S23" s="764"/>
      <c r="T23" s="764"/>
      <c r="U23" s="765"/>
      <c r="V23" s="1085"/>
      <c r="W23" s="764"/>
      <c r="X23" s="764"/>
      <c r="Y23" s="764"/>
      <c r="Z23" s="764"/>
      <c r="AA23" s="764"/>
      <c r="AB23" s="764"/>
      <c r="AC23" s="764"/>
      <c r="AD23" s="764"/>
      <c r="AE23" s="764"/>
      <c r="AF23" s="764"/>
      <c r="AG23" s="764"/>
      <c r="AH23" s="764"/>
      <c r="AI23" s="764"/>
      <c r="AJ23" s="764"/>
      <c r="AK23" s="764"/>
      <c r="AL23" s="764"/>
      <c r="AM23" s="764"/>
      <c r="AN23" s="765"/>
      <c r="AO23" s="1078"/>
      <c r="AP23" s="764"/>
      <c r="AQ23" s="764"/>
      <c r="AR23" s="764"/>
      <c r="AS23" s="764"/>
      <c r="AT23" s="765"/>
      <c r="AU23" s="254"/>
    </row>
    <row r="24" spans="2:62" ht="14.25" customHeight="1" x14ac:dyDescent="0.25">
      <c r="B24" s="1032"/>
      <c r="C24" s="932"/>
      <c r="D24" s="932"/>
      <c r="E24" s="932"/>
      <c r="AT24" s="443"/>
      <c r="AU24" s="254"/>
    </row>
    <row r="25" spans="2:62" ht="14.25" customHeight="1" x14ac:dyDescent="0.25">
      <c r="B25" s="1032"/>
      <c r="C25" s="932"/>
      <c r="D25" s="932"/>
      <c r="E25" s="932"/>
      <c r="AS25" s="443"/>
      <c r="AT25" s="443"/>
      <c r="AU25" s="254"/>
    </row>
    <row r="26" spans="2:62" ht="15" customHeight="1" x14ac:dyDescent="0.25">
      <c r="B26" s="1032"/>
      <c r="C26" s="932"/>
      <c r="D26" s="932"/>
      <c r="E26" s="932"/>
      <c r="AS26" s="443"/>
      <c r="AT26" s="443"/>
      <c r="AU26" s="254"/>
    </row>
    <row r="27" spans="2:62" ht="15" customHeight="1" x14ac:dyDescent="0.25">
      <c r="B27" s="1032"/>
      <c r="C27" s="932"/>
      <c r="D27" s="932"/>
      <c r="E27" s="932"/>
      <c r="H27" s="976" t="s">
        <v>1795</v>
      </c>
      <c r="I27" s="824"/>
      <c r="J27" s="824"/>
      <c r="K27" s="824"/>
      <c r="L27" s="824"/>
      <c r="M27" s="824"/>
      <c r="N27" s="824"/>
      <c r="O27" s="824"/>
      <c r="P27" s="824"/>
      <c r="Q27" s="824"/>
      <c r="R27" s="824"/>
      <c r="S27" s="824"/>
      <c r="T27" s="824"/>
      <c r="U27" s="824"/>
      <c r="V27" s="824"/>
      <c r="W27" s="824"/>
      <c r="X27" s="824"/>
      <c r="Y27" s="825"/>
      <c r="Z27" s="976" t="s">
        <v>1796</v>
      </c>
      <c r="AA27" s="824"/>
      <c r="AB27" s="824"/>
      <c r="AC27" s="824"/>
      <c r="AD27" s="824"/>
      <c r="AE27" s="824"/>
      <c r="AF27" s="824"/>
      <c r="AG27" s="824"/>
      <c r="AH27" s="824"/>
      <c r="AI27" s="824"/>
      <c r="AJ27" s="824"/>
      <c r="AK27" s="824"/>
      <c r="AL27" s="824"/>
      <c r="AM27" s="824"/>
      <c r="AN27" s="824"/>
      <c r="AO27" s="824"/>
      <c r="AP27" s="824"/>
      <c r="AQ27" s="825"/>
      <c r="AS27" s="443"/>
      <c r="AT27" s="443"/>
      <c r="AU27" s="254"/>
    </row>
    <row r="28" spans="2:62" ht="14.25" customHeight="1" x14ac:dyDescent="0.25">
      <c r="B28" s="1032"/>
      <c r="C28" s="932"/>
      <c r="D28" s="932"/>
      <c r="E28" s="932"/>
      <c r="H28" s="257" t="s">
        <v>796</v>
      </c>
      <c r="I28" s="258"/>
      <c r="J28" s="258"/>
      <c r="K28" s="258"/>
      <c r="L28" s="258"/>
      <c r="M28" s="258"/>
      <c r="N28" s="258"/>
      <c r="O28" s="258"/>
      <c r="P28" s="258"/>
      <c r="Q28" s="259"/>
      <c r="R28" s="257" t="s">
        <v>1511</v>
      </c>
      <c r="S28" s="258"/>
      <c r="T28" s="258"/>
      <c r="U28" s="259"/>
      <c r="V28" s="257" t="s">
        <v>1510</v>
      </c>
      <c r="W28" s="258"/>
      <c r="X28" s="258"/>
      <c r="Y28" s="259"/>
      <c r="Z28" s="257" t="s">
        <v>796</v>
      </c>
      <c r="AA28" s="258"/>
      <c r="AB28" s="258"/>
      <c r="AC28" s="258"/>
      <c r="AD28" s="258"/>
      <c r="AE28" s="258"/>
      <c r="AF28" s="258"/>
      <c r="AG28" s="258"/>
      <c r="AH28" s="258"/>
      <c r="AI28" s="259"/>
      <c r="AJ28" s="257" t="s">
        <v>1511</v>
      </c>
      <c r="AK28" s="258"/>
      <c r="AL28" s="258"/>
      <c r="AM28" s="259"/>
      <c r="AN28" s="257" t="s">
        <v>1510</v>
      </c>
      <c r="AO28" s="258"/>
      <c r="AP28" s="258"/>
      <c r="AQ28" s="259"/>
      <c r="AS28" s="443"/>
      <c r="AT28" s="443"/>
      <c r="AU28" s="254"/>
    </row>
    <row r="29" spans="2:62" ht="14.25" customHeight="1" x14ac:dyDescent="0.25">
      <c r="H29" s="260"/>
      <c r="Q29" s="261"/>
      <c r="R29" s="260"/>
      <c r="U29" s="261"/>
      <c r="V29" s="260"/>
      <c r="Y29" s="261"/>
      <c r="Z29" s="260"/>
      <c r="AI29" s="261"/>
      <c r="AJ29" s="260"/>
      <c r="AM29" s="261"/>
      <c r="AN29" s="260"/>
      <c r="AQ29" s="261"/>
      <c r="AS29" s="443"/>
      <c r="AT29" s="443"/>
      <c r="AU29" s="254"/>
    </row>
    <row r="30" spans="2:62" ht="14.25" customHeight="1" x14ac:dyDescent="0.25">
      <c r="B30" s="1032"/>
      <c r="C30" s="932"/>
      <c r="D30" s="932"/>
      <c r="E30" s="932"/>
      <c r="H30" s="260"/>
      <c r="Q30" s="261"/>
      <c r="R30" s="260"/>
      <c r="U30" s="261"/>
      <c r="V30" s="260"/>
      <c r="Y30" s="261"/>
      <c r="Z30" s="260"/>
      <c r="AI30" s="261"/>
      <c r="AJ30" s="260"/>
      <c r="AM30" s="261"/>
      <c r="AN30" s="260"/>
      <c r="AQ30" s="261"/>
      <c r="AS30" s="443"/>
      <c r="AT30" s="443"/>
      <c r="AU30" s="254"/>
    </row>
    <row r="31" spans="2:62" ht="14.25" customHeight="1" x14ac:dyDescent="0.25">
      <c r="H31" s="260"/>
      <c r="Q31" s="261"/>
      <c r="R31" s="260"/>
      <c r="U31" s="261"/>
      <c r="V31" s="260"/>
      <c r="Y31" s="261"/>
      <c r="Z31" s="260"/>
      <c r="AI31" s="261"/>
      <c r="AJ31" s="260"/>
      <c r="AM31" s="261"/>
      <c r="AN31" s="260"/>
      <c r="AQ31" s="261"/>
      <c r="AS31" s="443"/>
      <c r="AT31" s="443"/>
      <c r="AU31" s="443"/>
      <c r="AV31" s="443"/>
      <c r="AW31" s="443"/>
      <c r="AX31" s="443"/>
      <c r="AY31" s="254"/>
      <c r="AZ31" s="254"/>
      <c r="BA31" s="254"/>
      <c r="BB31" s="254"/>
      <c r="BC31" s="254"/>
      <c r="BD31" s="254"/>
      <c r="BE31" s="254"/>
      <c r="BF31" s="254"/>
      <c r="BG31" s="254"/>
      <c r="BH31" s="254"/>
      <c r="BI31" s="254"/>
      <c r="BJ31" s="254"/>
    </row>
    <row r="32" spans="2:62" ht="14.25" customHeight="1" x14ac:dyDescent="0.25">
      <c r="B32" s="1032"/>
      <c r="C32" s="932"/>
      <c r="D32" s="932"/>
      <c r="E32" s="932"/>
      <c r="H32" s="260"/>
      <c r="Q32" s="261"/>
      <c r="R32" s="260"/>
      <c r="U32" s="261"/>
      <c r="V32" s="260"/>
      <c r="Y32" s="261"/>
      <c r="Z32" s="260"/>
      <c r="AI32" s="261"/>
      <c r="AJ32" s="260"/>
      <c r="AM32" s="261"/>
      <c r="AN32" s="260"/>
      <c r="AQ32" s="261"/>
      <c r="AS32" s="443"/>
      <c r="AT32" s="443"/>
      <c r="AU32" s="443"/>
      <c r="AV32" s="443"/>
      <c r="AW32" s="443"/>
      <c r="AX32" s="443"/>
      <c r="AY32" s="254"/>
      <c r="AZ32" s="254"/>
      <c r="BA32" s="254"/>
      <c r="BB32" s="254"/>
      <c r="BC32" s="254"/>
      <c r="BD32" s="254"/>
      <c r="BE32" s="254"/>
      <c r="BF32" s="254"/>
      <c r="BG32" s="254"/>
      <c r="BH32" s="254"/>
      <c r="BI32" s="254"/>
      <c r="BJ32" s="254"/>
    </row>
    <row r="33" spans="2:62" ht="14.25" customHeight="1" x14ac:dyDescent="0.25">
      <c r="H33" s="262"/>
      <c r="I33" s="263"/>
      <c r="J33" s="263"/>
      <c r="K33" s="263"/>
      <c r="L33" s="263"/>
      <c r="M33" s="263"/>
      <c r="N33" s="263"/>
      <c r="O33" s="263"/>
      <c r="P33" s="263"/>
      <c r="Q33" s="264"/>
      <c r="R33" s="262"/>
      <c r="S33" s="263"/>
      <c r="T33" s="263"/>
      <c r="U33" s="264"/>
      <c r="V33" s="262"/>
      <c r="W33" s="263"/>
      <c r="X33" s="263"/>
      <c r="Y33" s="264"/>
      <c r="Z33" s="262"/>
      <c r="AA33" s="263"/>
      <c r="AB33" s="263"/>
      <c r="AC33" s="263"/>
      <c r="AD33" s="263"/>
      <c r="AE33" s="263"/>
      <c r="AF33" s="263"/>
      <c r="AG33" s="263"/>
      <c r="AH33" s="263"/>
      <c r="AI33" s="264"/>
      <c r="AJ33" s="262"/>
      <c r="AK33" s="263"/>
      <c r="AL33" s="263"/>
      <c r="AM33" s="264"/>
      <c r="AN33" s="262"/>
      <c r="AO33" s="263"/>
      <c r="AP33" s="263"/>
      <c r="AQ33" s="264"/>
      <c r="AS33" s="443"/>
      <c r="AT33" s="443"/>
      <c r="AU33" s="443"/>
      <c r="AV33" s="443"/>
      <c r="AW33" s="443"/>
      <c r="AX33" s="443"/>
      <c r="AY33" s="254"/>
      <c r="AZ33" s="254"/>
      <c r="BA33" s="254"/>
      <c r="BB33" s="254"/>
      <c r="BC33" s="254"/>
      <c r="BD33" s="254"/>
      <c r="BE33" s="254"/>
      <c r="BF33" s="254"/>
      <c r="BG33" s="254"/>
      <c r="BH33" s="254"/>
      <c r="BI33" s="254"/>
      <c r="BJ33" s="254"/>
    </row>
    <row r="34" spans="2:62" ht="14.25" customHeight="1" x14ac:dyDescent="0.25">
      <c r="B34" s="1032"/>
      <c r="C34" s="932"/>
      <c r="D34" s="932"/>
      <c r="E34" s="932"/>
      <c r="G34" s="223"/>
      <c r="AM34" s="265" t="s">
        <v>1797</v>
      </c>
      <c r="AN34" s="131" t="str">
        <f>'B-2-1'!U24</f>
        <v>B-2-1-4</v>
      </c>
      <c r="AS34" s="443"/>
      <c r="AT34" s="443"/>
      <c r="AU34" s="443"/>
      <c r="AV34" s="443"/>
      <c r="AW34" s="443"/>
      <c r="AX34" s="443"/>
      <c r="AY34" s="254"/>
      <c r="AZ34" s="254"/>
      <c r="BA34" s="254"/>
      <c r="BB34" s="254"/>
      <c r="BC34" s="254"/>
      <c r="BD34" s="254"/>
      <c r="BE34" s="254"/>
      <c r="BF34" s="254"/>
      <c r="BG34" s="254"/>
      <c r="BH34" s="254"/>
      <c r="BI34" s="254"/>
      <c r="BJ34" s="254"/>
    </row>
  </sheetData>
  <mergeCells count="38">
    <mergeCell ref="B4:E4"/>
    <mergeCell ref="V22:AN22"/>
    <mergeCell ref="B16:E16"/>
    <mergeCell ref="B6:E6"/>
    <mergeCell ref="G7:AR7"/>
    <mergeCell ref="B8:E8"/>
    <mergeCell ref="B25:E25"/>
    <mergeCell ref="B13:E13"/>
    <mergeCell ref="B10:E10"/>
    <mergeCell ref="G9:Z11"/>
    <mergeCell ref="L22:U22"/>
    <mergeCell ref="B15:E15"/>
    <mergeCell ref="B24:E24"/>
    <mergeCell ref="B20:E20"/>
    <mergeCell ref="B18:E18"/>
    <mergeCell ref="H22:I22"/>
    <mergeCell ref="J22:K22"/>
    <mergeCell ref="B14:E14"/>
    <mergeCell ref="B17:E17"/>
    <mergeCell ref="B23:E23"/>
    <mergeCell ref="B12:E12"/>
    <mergeCell ref="L23:U23"/>
    <mergeCell ref="B34:E34"/>
    <mergeCell ref="AO23:AT23"/>
    <mergeCell ref="Z27:AQ27"/>
    <mergeCell ref="H23:I23"/>
    <mergeCell ref="B19:E19"/>
    <mergeCell ref="J23:K23"/>
    <mergeCell ref="AO22:AT22"/>
    <mergeCell ref="B32:E32"/>
    <mergeCell ref="B28:E28"/>
    <mergeCell ref="B30:E30"/>
    <mergeCell ref="H27:Y27"/>
    <mergeCell ref="B22:E22"/>
    <mergeCell ref="B27:E27"/>
    <mergeCell ref="B26:E26"/>
    <mergeCell ref="V23:AN23"/>
    <mergeCell ref="B21:E21"/>
  </mergeCells>
  <hyperlinks>
    <hyperlink ref="B4" location="PANDUAN!A1" display="PANDUAN" xr:uid="{00000000-0004-0000-2500-000000000000}"/>
    <hyperlink ref="B6" location="'EWS DIRECTORY'!A1" display="EWS DIRECTORY" xr:uid="{00000000-0004-0000-2500-000001000000}"/>
    <hyperlink ref="B8" location="'DATA PEMICU'!A1" display="DATA PEMICU" xr:uid="{00000000-0004-0000-2500-000002000000}"/>
    <hyperlink ref="B10" location="'DATA PENGUJI'!A1" display="DATA PENGUJI" xr:uid="{00000000-0004-0000-2500-000003000000}"/>
    <hyperlink ref="B12" location="'MAIN LEVEL'!A1" display="MAIN LEVEL" xr:uid="{00000000-0004-0000-2500-000004000000}"/>
  </hyperlinks>
  <pageMargins left="0.51181102362204722" right="0.15748031496062989" top="0.55118110236220474" bottom="0.55118110236220474" header="0" footer="0"/>
  <pageSetup paperSize="9" scale="60" orientation="landscape"/>
  <headerFooter>
    <oddFooter>&amp;Rhalaman &amp;P dari</odd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162">
    <tabColor theme="4" tint="-0.249977111117893"/>
  </sheetPr>
  <dimension ref="A2:AX52"/>
  <sheetViews>
    <sheetView topLeftCell="B1" zoomScaleNormal="100" workbookViewId="0">
      <selection activeCell="AQ18" sqref="AQ18:AU18"/>
    </sheetView>
  </sheetViews>
  <sheetFormatPr defaultColWidth="3.5546875" defaultRowHeight="13.8" x14ac:dyDescent="0.25"/>
  <cols>
    <col min="1" max="1" width="3" style="401" hidden="1" customWidth="1"/>
    <col min="2" max="5" width="3.88671875" style="433" customWidth="1"/>
    <col min="6" max="6" width="3.88671875" style="110" customWidth="1"/>
    <col min="7" max="45" width="3.6640625" style="254" customWidth="1"/>
    <col min="46" max="46" width="4.44140625" style="254" customWidth="1"/>
    <col min="47" max="47" width="3.6640625" style="254" customWidth="1"/>
    <col min="48" max="48" width="3.5546875" style="254" customWidth="1"/>
    <col min="49" max="16384" width="3.5546875" style="254"/>
  </cols>
  <sheetData>
    <row r="2" spans="2:47" x14ac:dyDescent="0.25">
      <c r="G2" s="55" t="s">
        <v>1674</v>
      </c>
      <c r="H2" s="55"/>
      <c r="I2" s="55"/>
      <c r="J2" s="55"/>
      <c r="K2" s="55"/>
      <c r="L2" s="55"/>
      <c r="M2" s="55"/>
      <c r="N2" s="55"/>
      <c r="AT2" s="443"/>
      <c r="AU2" s="443"/>
    </row>
    <row r="3" spans="2:47" x14ac:dyDescent="0.25">
      <c r="B3" s="400"/>
      <c r="C3" s="400"/>
      <c r="D3" s="400"/>
      <c r="E3" s="400"/>
      <c r="G3" s="55"/>
      <c r="H3" s="55"/>
      <c r="I3" s="55"/>
      <c r="J3" s="55"/>
      <c r="K3" s="55"/>
      <c r="L3" s="55"/>
      <c r="M3" s="55"/>
      <c r="N3" s="55"/>
      <c r="AT3" s="443"/>
      <c r="AU3" s="443"/>
    </row>
    <row r="4" spans="2:47" x14ac:dyDescent="0.25">
      <c r="B4" s="924" t="s">
        <v>79</v>
      </c>
      <c r="C4" s="932"/>
      <c r="D4" s="932"/>
      <c r="E4" s="932"/>
      <c r="G4" s="55"/>
      <c r="H4" s="55"/>
      <c r="I4" s="55"/>
      <c r="J4" s="55"/>
      <c r="K4" s="55"/>
      <c r="L4" s="55"/>
      <c r="M4" s="55"/>
      <c r="N4" s="55"/>
      <c r="AT4" s="443"/>
      <c r="AU4" s="443"/>
    </row>
    <row r="5" spans="2:47" x14ac:dyDescent="0.25">
      <c r="B5" s="400"/>
      <c r="C5" s="400"/>
      <c r="D5" s="400"/>
      <c r="E5" s="400"/>
      <c r="G5" s="55"/>
      <c r="H5" s="55"/>
      <c r="I5" s="55"/>
      <c r="J5" s="55"/>
      <c r="K5" s="55"/>
      <c r="L5" s="55"/>
      <c r="M5" s="55"/>
      <c r="N5" s="55"/>
      <c r="AT5" s="443"/>
      <c r="AU5" s="443"/>
    </row>
    <row r="6" spans="2:47" x14ac:dyDescent="0.25">
      <c r="B6" s="924" t="s">
        <v>87</v>
      </c>
      <c r="C6" s="932"/>
      <c r="D6" s="932"/>
      <c r="E6" s="932"/>
      <c r="G6" s="55"/>
      <c r="H6" s="55"/>
      <c r="I6" s="55"/>
      <c r="J6" s="55"/>
      <c r="K6" s="55"/>
      <c r="L6" s="55"/>
      <c r="M6" s="55"/>
      <c r="N6" s="55"/>
      <c r="AT6" s="443"/>
      <c r="AU6" s="443"/>
    </row>
    <row r="7" spans="2:47" ht="15" customHeight="1" x14ac:dyDescent="0.25">
      <c r="B7" s="400"/>
      <c r="C7" s="400"/>
      <c r="D7" s="400"/>
      <c r="E7" s="400"/>
      <c r="G7" s="996" t="s">
        <v>1774</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c r="AI7" s="792"/>
      <c r="AJ7" s="792"/>
      <c r="AK7" s="792"/>
      <c r="AL7" s="792"/>
      <c r="AM7" s="792"/>
      <c r="AN7" s="792"/>
      <c r="AO7" s="792"/>
      <c r="AP7" s="792"/>
      <c r="AQ7" s="792"/>
      <c r="AR7" s="792"/>
      <c r="AS7" s="58"/>
      <c r="AT7" s="443"/>
      <c r="AU7" s="443"/>
    </row>
    <row r="8" spans="2:47" x14ac:dyDescent="0.25">
      <c r="B8" s="924" t="s">
        <v>94</v>
      </c>
      <c r="C8" s="932"/>
      <c r="D8" s="932"/>
      <c r="E8" s="932"/>
      <c r="G8" s="55"/>
      <c r="H8" s="55"/>
      <c r="I8" s="55"/>
      <c r="J8" s="55"/>
      <c r="K8" s="55"/>
      <c r="L8" s="55"/>
      <c r="M8" s="55"/>
      <c r="N8" s="55"/>
      <c r="AT8" s="443"/>
      <c r="AU8" s="443"/>
    </row>
    <row r="9" spans="2:47" x14ac:dyDescent="0.25">
      <c r="B9" s="400"/>
      <c r="C9" s="400"/>
      <c r="D9" s="400"/>
      <c r="E9" s="400"/>
      <c r="G9" s="999" t="str">
        <f>"Rincian "&amp;'B-2'!G9&amp;" "&amp;'B-2-1'!M26</f>
        <v>Rincian Penjualan Ekspor Berdasarkan pemeriksaan langsung terhadap bukti pendukung</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c r="AU9" s="443"/>
    </row>
    <row r="10" spans="2:47" x14ac:dyDescent="0.25">
      <c r="B10" s="924" t="s">
        <v>101</v>
      </c>
      <c r="C10" s="932"/>
      <c r="D10" s="932"/>
      <c r="E10" s="932"/>
      <c r="G10" s="1001"/>
      <c r="H10" s="792"/>
      <c r="I10" s="792"/>
      <c r="J10" s="792"/>
      <c r="K10" s="792"/>
      <c r="L10" s="792"/>
      <c r="M10" s="792"/>
      <c r="N10" s="792"/>
      <c r="O10" s="792"/>
      <c r="P10" s="792"/>
      <c r="Q10" s="792"/>
      <c r="R10" s="792"/>
      <c r="S10" s="792"/>
      <c r="T10" s="792"/>
      <c r="U10" s="792"/>
      <c r="V10" s="792"/>
      <c r="W10" s="792"/>
      <c r="X10" s="792"/>
      <c r="Y10" s="792"/>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c r="AU10" s="443"/>
    </row>
    <row r="11" spans="2:47"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c r="AU11" s="443"/>
    </row>
    <row r="12" spans="2:47" x14ac:dyDescent="0.25">
      <c r="B12" s="924" t="s">
        <v>106</v>
      </c>
      <c r="C12" s="932"/>
      <c r="D12" s="932"/>
      <c r="E12" s="932"/>
      <c r="AT12" s="443"/>
      <c r="AU12" s="443"/>
    </row>
    <row r="13" spans="2:47" x14ac:dyDescent="0.25">
      <c r="B13" s="962" t="str">
        <f>HYPERLINK("#'"&amp;'EWS DIRECTORY'!$J$28&amp;"'!A1",'EWS DIRECTORY'!$J$28)</f>
        <v>B-2</v>
      </c>
      <c r="C13" s="932"/>
      <c r="D13" s="932"/>
      <c r="E13" s="932"/>
      <c r="G13" s="55" t="s">
        <v>1680</v>
      </c>
      <c r="H13" s="55"/>
      <c r="AT13" s="443"/>
      <c r="AU13" s="443"/>
    </row>
    <row r="14" spans="2:47" x14ac:dyDescent="0.25">
      <c r="B14" s="929" t="str">
        <f>HYPERLINK("#'"&amp;'EWS DIRECTORY'!$J$29&amp;"'!A1",'EWS DIRECTORY'!$J$29)</f>
        <v>B-2-1</v>
      </c>
      <c r="C14" s="932"/>
      <c r="D14" s="932"/>
      <c r="E14" s="932"/>
      <c r="G14" s="55"/>
      <c r="H14" s="55"/>
      <c r="AT14" s="443"/>
      <c r="AU14" s="443"/>
    </row>
    <row r="15" spans="2:47" x14ac:dyDescent="0.25">
      <c r="B15" s="1132" t="str">
        <f>HYPERLINK("#'"&amp;'EWS DIRECTORY'!$J$30&amp;"'!A1",'EWS DIRECTORY'!$J$30)</f>
        <v>B-2-1-1</v>
      </c>
      <c r="C15" s="932"/>
      <c r="D15" s="932"/>
      <c r="E15" s="932"/>
      <c r="G15" s="55"/>
      <c r="H15" s="55"/>
      <c r="AT15" s="443"/>
      <c r="AU15" s="443"/>
    </row>
    <row r="16" spans="2:47" x14ac:dyDescent="0.25">
      <c r="B16" s="1132" t="str">
        <f>HYPERLINK("#'"&amp;'EWS DIRECTORY'!$J$31&amp;"'!A1",'EWS DIRECTORY'!$J$31)</f>
        <v>B-2-1-2</v>
      </c>
      <c r="C16" s="932"/>
      <c r="D16" s="932"/>
      <c r="E16" s="932"/>
      <c r="G16" s="55"/>
      <c r="H16" s="55"/>
      <c r="AT16" s="443"/>
      <c r="AU16" s="443"/>
    </row>
    <row r="17" spans="1:50" x14ac:dyDescent="0.25">
      <c r="B17" s="1132" t="str">
        <f>HYPERLINK("#'"&amp;'EWS DIRECTORY'!$J$36&amp;"'!A1",'EWS DIRECTORY'!$J$36)</f>
        <v>B-2-1-3</v>
      </c>
      <c r="C17" s="932"/>
      <c r="D17" s="932"/>
      <c r="E17" s="932"/>
      <c r="G17" s="55" t="s">
        <v>1681</v>
      </c>
      <c r="H17" s="55"/>
      <c r="I17" s="55"/>
      <c r="AT17" s="443"/>
      <c r="AU17" s="443"/>
    </row>
    <row r="18" spans="1:50" x14ac:dyDescent="0.25">
      <c r="B18" s="1132" t="str">
        <f>HYPERLINK("#'"&amp;'EWS DIRECTORY'!$J$37&amp;"'!A1",'EWS DIRECTORY'!$J$37)</f>
        <v>B-2-1-4</v>
      </c>
      <c r="C18" s="932"/>
      <c r="D18" s="932"/>
      <c r="E18" s="932"/>
      <c r="G18" s="55" t="s">
        <v>1744</v>
      </c>
      <c r="H18" s="55"/>
      <c r="I18" s="55" t="s">
        <v>1744</v>
      </c>
      <c r="AT18" s="443"/>
      <c r="AU18" s="443"/>
    </row>
    <row r="19" spans="1:50" x14ac:dyDescent="0.25">
      <c r="B19" s="927" t="str">
        <f>HYPERLINK("#'"&amp;'EWS DIRECTORY'!$J$38&amp;"'!A1",'EWS DIRECTORY'!$J$38)</f>
        <v>B-2-1-5</v>
      </c>
      <c r="C19" s="932"/>
      <c r="D19" s="932"/>
      <c r="E19" s="932"/>
      <c r="AT19" s="443"/>
      <c r="AU19" s="443"/>
    </row>
    <row r="20" spans="1:50" s="271" customFormat="1" x14ac:dyDescent="0.25">
      <c r="A20" s="401"/>
      <c r="B20" s="1132" t="str">
        <f>HYPERLINK("#'"&amp;'EWS DIRECTORY'!$J$39&amp;"'!A1",'EWS DIRECTORY'!$J$39)</f>
        <v>B-2-1-6</v>
      </c>
      <c r="C20" s="896"/>
      <c r="D20" s="896"/>
      <c r="E20" s="896"/>
      <c r="F20" s="110"/>
      <c r="G20" s="55" t="s">
        <v>1851</v>
      </c>
      <c r="AT20" s="443"/>
      <c r="AU20" s="443"/>
    </row>
    <row r="21" spans="1:50" x14ac:dyDescent="0.25">
      <c r="B21" s="1132" t="str">
        <f>HYPERLINK("#'"&amp;'EWS DIRECTORY'!$J$40&amp;"'!A1",'EWS DIRECTORY'!$J$40)</f>
        <v>B-2-1-7</v>
      </c>
      <c r="C21" s="932"/>
      <c r="D21" s="932"/>
      <c r="E21" s="932"/>
      <c r="G21" s="55"/>
      <c r="AT21" s="443"/>
      <c r="AU21" s="443"/>
    </row>
    <row r="22" spans="1:50" ht="15" customHeight="1" x14ac:dyDescent="0.25">
      <c r="B22" s="1132" t="str">
        <f>HYPERLINK("#'"&amp;'EWS DIRECTORY'!$J$41&amp;"'!A1",'EWS DIRECTORY'!$J$41)</f>
        <v>B-2-1-8</v>
      </c>
      <c r="C22" s="932"/>
      <c r="D22" s="932"/>
      <c r="E22" s="932"/>
      <c r="G22" s="55"/>
      <c r="H22" s="990" t="s">
        <v>1445</v>
      </c>
      <c r="I22" s="790"/>
      <c r="J22" s="990" t="s">
        <v>1478</v>
      </c>
      <c r="K22" s="789"/>
      <c r="L22" s="789"/>
      <c r="M22" s="790"/>
      <c r="N22" s="994" t="s">
        <v>1792</v>
      </c>
      <c r="O22" s="764"/>
      <c r="P22" s="764"/>
      <c r="Q22" s="764"/>
      <c r="R22" s="764"/>
      <c r="S22" s="764"/>
      <c r="T22" s="764"/>
      <c r="U22" s="764"/>
      <c r="V22" s="764"/>
      <c r="W22" s="764"/>
      <c r="X22" s="764"/>
      <c r="Y22" s="764"/>
      <c r="Z22" s="765"/>
      <c r="AA22" s="994" t="s">
        <v>1793</v>
      </c>
      <c r="AB22" s="764"/>
      <c r="AC22" s="764"/>
      <c r="AD22" s="764"/>
      <c r="AE22" s="764"/>
      <c r="AF22" s="764"/>
      <c r="AG22" s="764"/>
      <c r="AH22" s="764"/>
      <c r="AI22" s="764"/>
      <c r="AJ22" s="764"/>
      <c r="AK22" s="764"/>
      <c r="AL22" s="764"/>
      <c r="AM22" s="764"/>
      <c r="AN22" s="764"/>
      <c r="AO22" s="764"/>
      <c r="AP22" s="764"/>
      <c r="AQ22" s="764"/>
      <c r="AR22" s="764"/>
      <c r="AS22" s="765"/>
      <c r="AT22" s="990" t="s">
        <v>1481</v>
      </c>
      <c r="AU22" s="789"/>
      <c r="AV22" s="789"/>
      <c r="AW22" s="789"/>
      <c r="AX22" s="790"/>
    </row>
    <row r="23" spans="1:50" x14ac:dyDescent="0.25">
      <c r="B23" s="1032"/>
      <c r="C23" s="932"/>
      <c r="D23" s="932"/>
      <c r="E23" s="932"/>
      <c r="G23" s="55"/>
      <c r="H23" s="806"/>
      <c r="I23" s="807"/>
      <c r="J23" s="806"/>
      <c r="K23" s="794"/>
      <c r="L23" s="794"/>
      <c r="M23" s="807"/>
      <c r="N23" s="978" t="s">
        <v>796</v>
      </c>
      <c r="O23" s="764"/>
      <c r="P23" s="764"/>
      <c r="Q23" s="764"/>
      <c r="R23" s="764"/>
      <c r="S23" s="764"/>
      <c r="T23" s="765"/>
      <c r="U23" s="978" t="s">
        <v>1401</v>
      </c>
      <c r="V23" s="764"/>
      <c r="W23" s="764"/>
      <c r="X23" s="764"/>
      <c r="Y23" s="764"/>
      <c r="Z23" s="765"/>
      <c r="AA23" s="978" t="s">
        <v>796</v>
      </c>
      <c r="AB23" s="764"/>
      <c r="AC23" s="764"/>
      <c r="AD23" s="764"/>
      <c r="AE23" s="764"/>
      <c r="AF23" s="765"/>
      <c r="AG23" s="978" t="s">
        <v>1794</v>
      </c>
      <c r="AH23" s="764"/>
      <c r="AI23" s="764"/>
      <c r="AJ23" s="764"/>
      <c r="AK23" s="764"/>
      <c r="AL23" s="764"/>
      <c r="AM23" s="765"/>
      <c r="AN23" s="978" t="s">
        <v>1510</v>
      </c>
      <c r="AO23" s="764"/>
      <c r="AP23" s="764"/>
      <c r="AQ23" s="764"/>
      <c r="AR23" s="764"/>
      <c r="AS23" s="765"/>
      <c r="AT23" s="806"/>
      <c r="AU23" s="794"/>
      <c r="AV23" s="794"/>
      <c r="AW23" s="794"/>
      <c r="AX23" s="807"/>
    </row>
    <row r="24" spans="1:50" x14ac:dyDescent="0.25">
      <c r="B24" s="1032"/>
      <c r="C24" s="932"/>
      <c r="D24" s="932"/>
      <c r="E24" s="932"/>
      <c r="H24" s="980"/>
      <c r="I24" s="765"/>
      <c r="J24" s="979"/>
      <c r="K24" s="764"/>
      <c r="L24" s="764"/>
      <c r="M24" s="765"/>
      <c r="N24" s="980"/>
      <c r="O24" s="764"/>
      <c r="P24" s="764"/>
      <c r="Q24" s="764"/>
      <c r="R24" s="764"/>
      <c r="S24" s="764"/>
      <c r="T24" s="765"/>
      <c r="U24" s="977"/>
      <c r="V24" s="764"/>
      <c r="W24" s="764"/>
      <c r="X24" s="764"/>
      <c r="Y24" s="764"/>
      <c r="Z24" s="765"/>
      <c r="AA24" s="980"/>
      <c r="AB24" s="764"/>
      <c r="AC24" s="764"/>
      <c r="AD24" s="764"/>
      <c r="AE24" s="764"/>
      <c r="AF24" s="765"/>
      <c r="AG24" s="980"/>
      <c r="AH24" s="764"/>
      <c r="AI24" s="764"/>
      <c r="AJ24" s="764"/>
      <c r="AK24" s="764"/>
      <c r="AL24" s="764"/>
      <c r="AM24" s="765"/>
      <c r="AN24" s="979"/>
      <c r="AO24" s="764"/>
      <c r="AP24" s="764"/>
      <c r="AQ24" s="764"/>
      <c r="AR24" s="764"/>
      <c r="AS24" s="765"/>
      <c r="AT24" s="1063"/>
      <c r="AU24" s="764"/>
      <c r="AV24" s="764"/>
      <c r="AW24" s="764"/>
      <c r="AX24" s="765"/>
    </row>
    <row r="25" spans="1:50" x14ac:dyDescent="0.25">
      <c r="B25" s="1032"/>
      <c r="C25" s="932"/>
      <c r="D25" s="932"/>
      <c r="E25" s="932"/>
      <c r="H25" s="980"/>
      <c r="I25" s="765"/>
      <c r="J25" s="979"/>
      <c r="K25" s="764"/>
      <c r="L25" s="764"/>
      <c r="M25" s="765"/>
      <c r="N25" s="980"/>
      <c r="O25" s="764"/>
      <c r="P25" s="764"/>
      <c r="Q25" s="764"/>
      <c r="R25" s="764"/>
      <c r="S25" s="764"/>
      <c r="T25" s="765"/>
      <c r="U25" s="977"/>
      <c r="V25" s="764"/>
      <c r="W25" s="764"/>
      <c r="X25" s="764"/>
      <c r="Y25" s="764"/>
      <c r="Z25" s="765"/>
      <c r="AA25" s="980"/>
      <c r="AB25" s="764"/>
      <c r="AC25" s="764"/>
      <c r="AD25" s="764"/>
      <c r="AE25" s="764"/>
      <c r="AF25" s="765"/>
      <c r="AG25" s="980"/>
      <c r="AH25" s="764"/>
      <c r="AI25" s="764"/>
      <c r="AJ25" s="764"/>
      <c r="AK25" s="764"/>
      <c r="AL25" s="764"/>
      <c r="AM25" s="765"/>
      <c r="AN25" s="979"/>
      <c r="AO25" s="764"/>
      <c r="AP25" s="764"/>
      <c r="AQ25" s="764"/>
      <c r="AR25" s="764"/>
      <c r="AS25" s="765"/>
      <c r="AT25" s="1063"/>
      <c r="AU25" s="764"/>
      <c r="AV25" s="764"/>
      <c r="AW25" s="764"/>
      <c r="AX25" s="765"/>
    </row>
    <row r="26" spans="1:50" x14ac:dyDescent="0.25">
      <c r="B26" s="1032"/>
      <c r="C26" s="932"/>
      <c r="D26" s="932"/>
      <c r="E26" s="932"/>
      <c r="H26" s="980"/>
      <c r="I26" s="765"/>
      <c r="J26" s="979"/>
      <c r="K26" s="764"/>
      <c r="L26" s="764"/>
      <c r="M26" s="765"/>
      <c r="N26" s="980"/>
      <c r="O26" s="764"/>
      <c r="P26" s="764"/>
      <c r="Q26" s="764"/>
      <c r="R26" s="764"/>
      <c r="S26" s="764"/>
      <c r="T26" s="765"/>
      <c r="U26" s="977"/>
      <c r="V26" s="764"/>
      <c r="W26" s="764"/>
      <c r="X26" s="764"/>
      <c r="Y26" s="764"/>
      <c r="Z26" s="765"/>
      <c r="AA26" s="980"/>
      <c r="AB26" s="764"/>
      <c r="AC26" s="764"/>
      <c r="AD26" s="764"/>
      <c r="AE26" s="764"/>
      <c r="AF26" s="765"/>
      <c r="AG26" s="980"/>
      <c r="AH26" s="764"/>
      <c r="AI26" s="764"/>
      <c r="AJ26" s="764"/>
      <c r="AK26" s="764"/>
      <c r="AL26" s="764"/>
      <c r="AM26" s="765"/>
      <c r="AN26" s="979"/>
      <c r="AO26" s="764"/>
      <c r="AP26" s="764"/>
      <c r="AQ26" s="764"/>
      <c r="AR26" s="764"/>
      <c r="AS26" s="765"/>
      <c r="AT26" s="1063"/>
      <c r="AU26" s="764"/>
      <c r="AV26" s="764"/>
      <c r="AW26" s="764"/>
      <c r="AX26" s="765"/>
    </row>
    <row r="27" spans="1:50" x14ac:dyDescent="0.25">
      <c r="B27" s="1032"/>
      <c r="C27" s="932"/>
      <c r="D27" s="932"/>
      <c r="E27" s="932"/>
      <c r="H27" s="980"/>
      <c r="I27" s="765"/>
      <c r="J27" s="979"/>
      <c r="K27" s="764"/>
      <c r="L27" s="764"/>
      <c r="M27" s="765"/>
      <c r="N27" s="980"/>
      <c r="O27" s="764"/>
      <c r="P27" s="764"/>
      <c r="Q27" s="764"/>
      <c r="R27" s="764"/>
      <c r="S27" s="764"/>
      <c r="T27" s="765"/>
      <c r="U27" s="977"/>
      <c r="V27" s="764"/>
      <c r="W27" s="764"/>
      <c r="X27" s="764"/>
      <c r="Y27" s="764"/>
      <c r="Z27" s="765"/>
      <c r="AA27" s="980"/>
      <c r="AB27" s="764"/>
      <c r="AC27" s="764"/>
      <c r="AD27" s="764"/>
      <c r="AE27" s="764"/>
      <c r="AF27" s="765"/>
      <c r="AG27" s="980"/>
      <c r="AH27" s="764"/>
      <c r="AI27" s="764"/>
      <c r="AJ27" s="764"/>
      <c r="AK27" s="764"/>
      <c r="AL27" s="764"/>
      <c r="AM27" s="765"/>
      <c r="AN27" s="979"/>
      <c r="AO27" s="764"/>
      <c r="AP27" s="764"/>
      <c r="AQ27" s="764"/>
      <c r="AR27" s="764"/>
      <c r="AS27" s="765"/>
      <c r="AT27" s="1063"/>
      <c r="AU27" s="764"/>
      <c r="AV27" s="764"/>
      <c r="AW27" s="764"/>
      <c r="AX27" s="765"/>
    </row>
    <row r="28" spans="1:50" x14ac:dyDescent="0.25">
      <c r="B28" s="1032"/>
      <c r="C28" s="932"/>
      <c r="D28" s="932"/>
      <c r="E28" s="932"/>
      <c r="H28" s="980"/>
      <c r="I28" s="765"/>
      <c r="J28" s="979"/>
      <c r="K28" s="764"/>
      <c r="L28" s="764"/>
      <c r="M28" s="765"/>
      <c r="N28" s="980"/>
      <c r="O28" s="764"/>
      <c r="P28" s="764"/>
      <c r="Q28" s="764"/>
      <c r="R28" s="764"/>
      <c r="S28" s="764"/>
      <c r="T28" s="765"/>
      <c r="U28" s="977"/>
      <c r="V28" s="764"/>
      <c r="W28" s="764"/>
      <c r="X28" s="764"/>
      <c r="Y28" s="764"/>
      <c r="Z28" s="765"/>
      <c r="AA28" s="980"/>
      <c r="AB28" s="764"/>
      <c r="AC28" s="764"/>
      <c r="AD28" s="764"/>
      <c r="AE28" s="764"/>
      <c r="AF28" s="765"/>
      <c r="AG28" s="980"/>
      <c r="AH28" s="764"/>
      <c r="AI28" s="764"/>
      <c r="AJ28" s="764"/>
      <c r="AK28" s="764"/>
      <c r="AL28" s="764"/>
      <c r="AM28" s="765"/>
      <c r="AN28" s="979"/>
      <c r="AO28" s="764"/>
      <c r="AP28" s="764"/>
      <c r="AQ28" s="764"/>
      <c r="AR28" s="764"/>
      <c r="AS28" s="765"/>
      <c r="AT28" s="1063"/>
      <c r="AU28" s="764"/>
      <c r="AV28" s="764"/>
      <c r="AW28" s="764"/>
      <c r="AX28" s="765"/>
    </row>
    <row r="29" spans="1:50" x14ac:dyDescent="0.25">
      <c r="H29" s="980"/>
      <c r="I29" s="765"/>
      <c r="J29" s="979"/>
      <c r="K29" s="764"/>
      <c r="L29" s="764"/>
      <c r="M29" s="765"/>
      <c r="N29" s="980"/>
      <c r="O29" s="764"/>
      <c r="P29" s="764"/>
      <c r="Q29" s="764"/>
      <c r="R29" s="764"/>
      <c r="S29" s="764"/>
      <c r="T29" s="765"/>
      <c r="U29" s="977"/>
      <c r="V29" s="764"/>
      <c r="W29" s="764"/>
      <c r="X29" s="764"/>
      <c r="Y29" s="764"/>
      <c r="Z29" s="765"/>
      <c r="AA29" s="980"/>
      <c r="AB29" s="764"/>
      <c r="AC29" s="764"/>
      <c r="AD29" s="764"/>
      <c r="AE29" s="764"/>
      <c r="AF29" s="765"/>
      <c r="AG29" s="980"/>
      <c r="AH29" s="764"/>
      <c r="AI29" s="764"/>
      <c r="AJ29" s="764"/>
      <c r="AK29" s="764"/>
      <c r="AL29" s="764"/>
      <c r="AM29" s="765"/>
      <c r="AN29" s="983"/>
      <c r="AO29" s="764"/>
      <c r="AP29" s="764"/>
      <c r="AQ29" s="764"/>
      <c r="AR29" s="764"/>
      <c r="AS29" s="765"/>
      <c r="AT29" s="1063"/>
      <c r="AU29" s="764"/>
      <c r="AV29" s="764"/>
      <c r="AW29" s="764"/>
      <c r="AX29" s="765"/>
    </row>
    <row r="30" spans="1:50" x14ac:dyDescent="0.25">
      <c r="B30" s="1032"/>
      <c r="C30" s="932"/>
      <c r="D30" s="932"/>
      <c r="E30" s="932"/>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1:50" ht="1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1:50" x14ac:dyDescent="0.25">
      <c r="B32" s="1032"/>
      <c r="C32" s="932"/>
      <c r="D32" s="932"/>
      <c r="E32" s="932"/>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2:50"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2:50" ht="15" customHeight="1" x14ac:dyDescent="0.25">
      <c r="B34" s="1032"/>
      <c r="C34" s="932"/>
      <c r="D34" s="932"/>
      <c r="E34" s="932"/>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2:50" x14ac:dyDescent="0.25">
      <c r="B36" s="1032"/>
      <c r="C36" s="932"/>
      <c r="D36" s="932"/>
      <c r="E36" s="932"/>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2:50" ht="14.4"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2:50" ht="14.4"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2:50" ht="14.4" customHeight="1" x14ac:dyDescent="0.25">
      <c r="G39" s="223"/>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2:50" x14ac:dyDescent="0.25">
      <c r="G40" s="223"/>
      <c r="H40" s="993"/>
      <c r="I40" s="765"/>
      <c r="J40" s="993"/>
      <c r="K40" s="764"/>
      <c r="L40" s="764"/>
      <c r="M40" s="765"/>
      <c r="N40" s="993"/>
      <c r="O40" s="764"/>
      <c r="P40" s="764"/>
      <c r="Q40" s="764"/>
      <c r="R40" s="764"/>
      <c r="S40" s="764"/>
      <c r="T40" s="765"/>
      <c r="U40" s="986"/>
      <c r="V40" s="764"/>
      <c r="W40" s="764"/>
      <c r="X40" s="764"/>
      <c r="Y40" s="764"/>
      <c r="Z40" s="765"/>
      <c r="AA40" s="993"/>
      <c r="AB40" s="764"/>
      <c r="AC40" s="764"/>
      <c r="AD40" s="764"/>
      <c r="AE40" s="764"/>
      <c r="AF40" s="765"/>
      <c r="AG40" s="993"/>
      <c r="AH40" s="764"/>
      <c r="AI40" s="764"/>
      <c r="AJ40" s="764"/>
      <c r="AK40" s="764"/>
      <c r="AL40" s="764"/>
      <c r="AM40" s="765"/>
      <c r="AN40" s="995"/>
      <c r="AO40" s="764"/>
      <c r="AP40" s="764"/>
      <c r="AQ40" s="764"/>
      <c r="AR40" s="764"/>
      <c r="AS40" s="765"/>
      <c r="AT40" s="1065"/>
      <c r="AU40" s="764"/>
      <c r="AV40" s="764"/>
      <c r="AW40" s="764"/>
      <c r="AX40" s="765"/>
    </row>
    <row r="41" spans="2:50" x14ac:dyDescent="0.25">
      <c r="G41" s="223"/>
      <c r="H41" s="1092" t="s">
        <v>1770</v>
      </c>
      <c r="I41" s="764"/>
      <c r="J41" s="764"/>
      <c r="K41" s="764"/>
      <c r="L41" s="764"/>
      <c r="M41" s="764"/>
      <c r="N41" s="764"/>
      <c r="O41" s="764"/>
      <c r="P41" s="764"/>
      <c r="Q41" s="764"/>
      <c r="R41" s="764"/>
      <c r="S41" s="764"/>
      <c r="T41" s="764"/>
      <c r="U41" s="764"/>
      <c r="V41" s="764"/>
      <c r="W41" s="764"/>
      <c r="X41" s="764"/>
      <c r="Y41" s="764"/>
      <c r="Z41" s="764"/>
      <c r="AA41" s="764"/>
      <c r="AB41" s="764"/>
      <c r="AC41" s="764"/>
      <c r="AD41" s="764"/>
      <c r="AE41" s="764"/>
      <c r="AF41" s="764"/>
      <c r="AG41" s="764"/>
      <c r="AH41" s="764"/>
      <c r="AI41" s="764"/>
      <c r="AJ41" s="764"/>
      <c r="AK41" s="764"/>
      <c r="AL41" s="764"/>
      <c r="AM41" s="764"/>
      <c r="AN41" s="764"/>
      <c r="AO41" s="764"/>
      <c r="AP41" s="764"/>
      <c r="AQ41" s="764"/>
      <c r="AR41" s="764"/>
      <c r="AS41" s="765"/>
      <c r="AT41" s="1134">
        <f>SUM(AT24:AX40)</f>
        <v>0</v>
      </c>
      <c r="AU41" s="764"/>
      <c r="AV41" s="764"/>
      <c r="AW41" s="764"/>
      <c r="AX41" s="765"/>
    </row>
    <row r="42" spans="2:50" x14ac:dyDescent="0.25">
      <c r="G42" s="223"/>
      <c r="AS42" s="443"/>
      <c r="AT42" s="443"/>
    </row>
    <row r="43" spans="2:50" x14ac:dyDescent="0.25">
      <c r="G43" s="223"/>
      <c r="AS43" s="443"/>
      <c r="AT43" s="443"/>
      <c r="AU43" s="443"/>
    </row>
    <row r="44" spans="2:50" x14ac:dyDescent="0.25">
      <c r="H44" s="976" t="s">
        <v>1795</v>
      </c>
      <c r="I44" s="824"/>
      <c r="J44" s="824"/>
      <c r="K44" s="824"/>
      <c r="L44" s="824"/>
      <c r="M44" s="824"/>
      <c r="N44" s="824"/>
      <c r="O44" s="824"/>
      <c r="P44" s="824"/>
      <c r="Q44" s="824"/>
      <c r="R44" s="824"/>
      <c r="S44" s="824"/>
      <c r="T44" s="824"/>
      <c r="U44" s="824"/>
      <c r="V44" s="824"/>
      <c r="W44" s="824"/>
      <c r="X44" s="824"/>
      <c r="Y44" s="825"/>
      <c r="Z44" s="976" t="s">
        <v>1796</v>
      </c>
      <c r="AA44" s="824"/>
      <c r="AB44" s="824"/>
      <c r="AC44" s="824"/>
      <c r="AD44" s="824"/>
      <c r="AE44" s="824"/>
      <c r="AF44" s="824"/>
      <c r="AG44" s="824"/>
      <c r="AH44" s="824"/>
      <c r="AI44" s="824"/>
      <c r="AJ44" s="824"/>
      <c r="AK44" s="824"/>
      <c r="AL44" s="824"/>
      <c r="AM44" s="824"/>
      <c r="AN44" s="824"/>
      <c r="AO44" s="824"/>
      <c r="AP44" s="824"/>
      <c r="AQ44" s="825"/>
      <c r="AS44" s="443"/>
      <c r="AT44" s="443"/>
      <c r="AU44" s="443"/>
    </row>
    <row r="45" spans="2:50" x14ac:dyDescent="0.25">
      <c r="H45" s="257" t="s">
        <v>796</v>
      </c>
      <c r="I45" s="258"/>
      <c r="J45" s="258"/>
      <c r="K45" s="258"/>
      <c r="L45" s="258"/>
      <c r="M45" s="258"/>
      <c r="N45" s="258"/>
      <c r="O45" s="258"/>
      <c r="P45" s="258"/>
      <c r="Q45" s="259"/>
      <c r="R45" s="257" t="s">
        <v>1511</v>
      </c>
      <c r="S45" s="258"/>
      <c r="T45" s="258"/>
      <c r="U45" s="259"/>
      <c r="V45" s="257" t="s">
        <v>1510</v>
      </c>
      <c r="W45" s="258"/>
      <c r="X45" s="258"/>
      <c r="Y45" s="259"/>
      <c r="Z45" s="257" t="s">
        <v>796</v>
      </c>
      <c r="AA45" s="258"/>
      <c r="AB45" s="258"/>
      <c r="AC45" s="258"/>
      <c r="AD45" s="258"/>
      <c r="AE45" s="258"/>
      <c r="AF45" s="258"/>
      <c r="AG45" s="258"/>
      <c r="AH45" s="258"/>
      <c r="AI45" s="259"/>
      <c r="AJ45" s="257" t="s">
        <v>1511</v>
      </c>
      <c r="AK45" s="258"/>
      <c r="AL45" s="258"/>
      <c r="AM45" s="259"/>
      <c r="AN45" s="257" t="s">
        <v>1510</v>
      </c>
      <c r="AO45" s="258"/>
      <c r="AP45" s="258"/>
      <c r="AQ45" s="259"/>
      <c r="AS45" s="443"/>
      <c r="AT45" s="443"/>
      <c r="AU45" s="443"/>
    </row>
    <row r="46" spans="2:50" x14ac:dyDescent="0.25">
      <c r="H46" s="260"/>
      <c r="Q46" s="261"/>
      <c r="R46" s="260"/>
      <c r="U46" s="261"/>
      <c r="V46" s="260"/>
      <c r="Y46" s="261"/>
      <c r="Z46" s="260"/>
      <c r="AI46" s="261"/>
      <c r="AJ46" s="260"/>
      <c r="AM46" s="261"/>
      <c r="AN46" s="260"/>
      <c r="AQ46" s="261"/>
      <c r="AS46" s="443"/>
      <c r="AT46" s="443"/>
      <c r="AU46" s="443"/>
    </row>
    <row r="47" spans="2:50" x14ac:dyDescent="0.25">
      <c r="H47" s="260"/>
      <c r="Q47" s="261"/>
      <c r="R47" s="260"/>
      <c r="U47" s="261"/>
      <c r="V47" s="260"/>
      <c r="Y47" s="261"/>
      <c r="Z47" s="260"/>
      <c r="AI47" s="261"/>
      <c r="AJ47" s="260"/>
      <c r="AM47" s="261"/>
      <c r="AN47" s="260"/>
      <c r="AQ47" s="261"/>
      <c r="AS47" s="443"/>
      <c r="AT47" s="443"/>
      <c r="AU47" s="443"/>
    </row>
    <row r="48" spans="2:50" ht="15" customHeight="1" x14ac:dyDescent="0.25">
      <c r="H48" s="260"/>
      <c r="Q48" s="261"/>
      <c r="R48" s="260"/>
      <c r="U48" s="261"/>
      <c r="V48" s="260"/>
      <c r="Y48" s="261"/>
      <c r="Z48" s="260"/>
      <c r="AI48" s="261"/>
      <c r="AJ48" s="260"/>
      <c r="AM48" s="261"/>
      <c r="AN48" s="260"/>
      <c r="AQ48" s="261"/>
      <c r="AS48" s="443"/>
      <c r="AT48" s="443"/>
      <c r="AU48" s="443"/>
    </row>
    <row r="49" spans="8:47" x14ac:dyDescent="0.25">
      <c r="H49" s="260"/>
      <c r="Q49" s="261"/>
      <c r="R49" s="260"/>
      <c r="U49" s="261"/>
      <c r="V49" s="260"/>
      <c r="Y49" s="261"/>
      <c r="Z49" s="260"/>
      <c r="AI49" s="261"/>
      <c r="AJ49" s="260"/>
      <c r="AM49" s="261"/>
      <c r="AN49" s="260"/>
      <c r="AQ49" s="261"/>
      <c r="AS49" s="443"/>
      <c r="AT49" s="443"/>
      <c r="AU49" s="443"/>
    </row>
    <row r="50" spans="8:47" x14ac:dyDescent="0.25">
      <c r="H50" s="262"/>
      <c r="I50" s="263"/>
      <c r="J50" s="263"/>
      <c r="K50" s="263"/>
      <c r="L50" s="263"/>
      <c r="M50" s="263"/>
      <c r="N50" s="263"/>
      <c r="O50" s="263"/>
      <c r="P50" s="263"/>
      <c r="Q50" s="264"/>
      <c r="R50" s="262"/>
      <c r="S50" s="263"/>
      <c r="T50" s="263"/>
      <c r="U50" s="264"/>
      <c r="V50" s="262"/>
      <c r="W50" s="263"/>
      <c r="X50" s="263"/>
      <c r="Y50" s="264"/>
      <c r="Z50" s="262"/>
      <c r="AA50" s="263"/>
      <c r="AB50" s="263"/>
      <c r="AC50" s="263"/>
      <c r="AD50" s="263"/>
      <c r="AE50" s="263"/>
      <c r="AF50" s="263"/>
      <c r="AG50" s="263"/>
      <c r="AH50" s="263"/>
      <c r="AI50" s="264"/>
      <c r="AJ50" s="262"/>
      <c r="AK50" s="263"/>
      <c r="AL50" s="263"/>
      <c r="AM50" s="264"/>
      <c r="AN50" s="262"/>
      <c r="AO50" s="263"/>
      <c r="AP50" s="263"/>
      <c r="AQ50" s="264"/>
      <c r="AS50" s="443"/>
      <c r="AT50" s="443"/>
      <c r="AU50" s="443"/>
    </row>
    <row r="51" spans="8:47" x14ac:dyDescent="0.25">
      <c r="AM51" s="265" t="s">
        <v>1797</v>
      </c>
      <c r="AN51" s="131" t="str">
        <f>'B-2-1'!U26</f>
        <v>B-2-1-5</v>
      </c>
      <c r="AS51" s="443"/>
      <c r="AT51" s="443"/>
    </row>
    <row r="52" spans="8:47" x14ac:dyDescent="0.25">
      <c r="AS52" s="443"/>
      <c r="AT52" s="443"/>
    </row>
  </sheetData>
  <mergeCells count="177">
    <mergeCell ref="N40:T40"/>
    <mergeCell ref="AA36:AF36"/>
    <mergeCell ref="N24:T24"/>
    <mergeCell ref="AT27:AX27"/>
    <mergeCell ref="B36:E36"/>
    <mergeCell ref="J33:M33"/>
    <mergeCell ref="H39:I39"/>
    <mergeCell ref="AA35:AF35"/>
    <mergeCell ref="AT33:AX33"/>
    <mergeCell ref="N26:T26"/>
    <mergeCell ref="AN27:AS27"/>
    <mergeCell ref="AA31:AF31"/>
    <mergeCell ref="U39:Z39"/>
    <mergeCell ref="AG29:AM29"/>
    <mergeCell ref="AG38:AM38"/>
    <mergeCell ref="J28:M28"/>
    <mergeCell ref="U29:Z29"/>
    <mergeCell ref="AT35:AX35"/>
    <mergeCell ref="U38:Z38"/>
    <mergeCell ref="U40:Z40"/>
    <mergeCell ref="AA38:AF38"/>
    <mergeCell ref="AT39:AX39"/>
    <mergeCell ref="AT37:AX37"/>
    <mergeCell ref="AT24:AX24"/>
    <mergeCell ref="AT22:AX23"/>
    <mergeCell ref="B12:E12"/>
    <mergeCell ref="N22:Z22"/>
    <mergeCell ref="AG31:AM31"/>
    <mergeCell ref="B21:E21"/>
    <mergeCell ref="AA32:AF32"/>
    <mergeCell ref="AT34:AX34"/>
    <mergeCell ref="H37:I37"/>
    <mergeCell ref="J30:M30"/>
    <mergeCell ref="U31:Z31"/>
    <mergeCell ref="AT25:AX25"/>
    <mergeCell ref="U37:Z37"/>
    <mergeCell ref="AT31:AX31"/>
    <mergeCell ref="AT30:AX30"/>
    <mergeCell ref="H35:I35"/>
    <mergeCell ref="H22:I23"/>
    <mergeCell ref="N31:T31"/>
    <mergeCell ref="AN32:AS32"/>
    <mergeCell ref="B22:E22"/>
    <mergeCell ref="AN34:AS34"/>
    <mergeCell ref="B14:E14"/>
    <mergeCell ref="B23:E23"/>
    <mergeCell ref="AT36:AX36"/>
    <mergeCell ref="AG32:AM32"/>
    <mergeCell ref="B13:E13"/>
    <mergeCell ref="AN36:AS36"/>
    <mergeCell ref="AA27:AF27"/>
    <mergeCell ref="AA40:AF40"/>
    <mergeCell ref="AA37:AF37"/>
    <mergeCell ref="AA24:AF24"/>
    <mergeCell ref="AN29:AS29"/>
    <mergeCell ref="N28:T28"/>
    <mergeCell ref="AA33:AF33"/>
    <mergeCell ref="AG35:AM35"/>
    <mergeCell ref="B16:E16"/>
    <mergeCell ref="B20:E20"/>
    <mergeCell ref="B17:E17"/>
    <mergeCell ref="B19:E19"/>
    <mergeCell ref="AG40:AM40"/>
    <mergeCell ref="AA23:AF23"/>
    <mergeCell ref="J22:M23"/>
    <mergeCell ref="H27:I27"/>
    <mergeCell ref="U34:Z34"/>
    <mergeCell ref="AN30:AS30"/>
    <mergeCell ref="AG27:AM27"/>
    <mergeCell ref="U30:Z30"/>
    <mergeCell ref="N39:T39"/>
    <mergeCell ref="H24:I24"/>
    <mergeCell ref="AT38:AX38"/>
    <mergeCell ref="H36:I36"/>
    <mergeCell ref="J36:M36"/>
    <mergeCell ref="AN35:AS35"/>
    <mergeCell ref="AG33:AM33"/>
    <mergeCell ref="B32:E32"/>
    <mergeCell ref="H25:I25"/>
    <mergeCell ref="H34:I34"/>
    <mergeCell ref="B26:E26"/>
    <mergeCell ref="AA25:AF25"/>
    <mergeCell ref="U28:Z28"/>
    <mergeCell ref="B25:E25"/>
    <mergeCell ref="U32:Z32"/>
    <mergeCell ref="B30:E30"/>
    <mergeCell ref="AG30:AM30"/>
    <mergeCell ref="AT26:AX26"/>
    <mergeCell ref="B34:E34"/>
    <mergeCell ref="B28:E28"/>
    <mergeCell ref="AA30:AF30"/>
    <mergeCell ref="H32:I32"/>
    <mergeCell ref="AN28:AS28"/>
    <mergeCell ref="U26:Z26"/>
    <mergeCell ref="AN37:AS37"/>
    <mergeCell ref="U35:Z35"/>
    <mergeCell ref="G9:Z11"/>
    <mergeCell ref="U25:Z25"/>
    <mergeCell ref="AA26:AF26"/>
    <mergeCell ref="N30:T30"/>
    <mergeCell ref="AN31:AS31"/>
    <mergeCell ref="AN23:AS23"/>
    <mergeCell ref="AT41:AX41"/>
    <mergeCell ref="B6:E6"/>
    <mergeCell ref="N34:T34"/>
    <mergeCell ref="B15:E15"/>
    <mergeCell ref="B24:E24"/>
    <mergeCell ref="AT28:AX28"/>
    <mergeCell ref="H31:I31"/>
    <mergeCell ref="H40:I40"/>
    <mergeCell ref="AG24:AM24"/>
    <mergeCell ref="N36:T36"/>
    <mergeCell ref="U24:Z24"/>
    <mergeCell ref="H41:AS41"/>
    <mergeCell ref="U33:Z33"/>
    <mergeCell ref="AG26:AM26"/>
    <mergeCell ref="AT32:AX32"/>
    <mergeCell ref="J38:M38"/>
    <mergeCell ref="AT29:AX29"/>
    <mergeCell ref="AN39:AS39"/>
    <mergeCell ref="AT40:AX40"/>
    <mergeCell ref="AG28:AM28"/>
    <mergeCell ref="AG37:AM37"/>
    <mergeCell ref="H29:I29"/>
    <mergeCell ref="G7:AR7"/>
    <mergeCell ref="Z44:AQ44"/>
    <mergeCell ref="N37:T37"/>
    <mergeCell ref="J40:M40"/>
    <mergeCell ref="AN38:AS38"/>
    <mergeCell ref="N29:T29"/>
    <mergeCell ref="J24:M24"/>
    <mergeCell ref="AN40:AS40"/>
    <mergeCell ref="AG36:AM36"/>
    <mergeCell ref="N23:T23"/>
    <mergeCell ref="AN24:AS24"/>
    <mergeCell ref="J26:M26"/>
    <mergeCell ref="AA28:AF28"/>
    <mergeCell ref="AN33:AS33"/>
    <mergeCell ref="J35:M35"/>
    <mergeCell ref="H44:Y44"/>
    <mergeCell ref="J25:M25"/>
    <mergeCell ref="AA39:AF39"/>
    <mergeCell ref="AN26:AS26"/>
    <mergeCell ref="H30:I30"/>
    <mergeCell ref="B4:E4"/>
    <mergeCell ref="AG23:AM23"/>
    <mergeCell ref="J39:M39"/>
    <mergeCell ref="N35:T35"/>
    <mergeCell ref="AA22:AS22"/>
    <mergeCell ref="J29:M29"/>
    <mergeCell ref="N25:T25"/>
    <mergeCell ref="J37:M37"/>
    <mergeCell ref="B8:E8"/>
    <mergeCell ref="B10:E10"/>
    <mergeCell ref="H38:I38"/>
    <mergeCell ref="AG25:AM25"/>
    <mergeCell ref="N32:T32"/>
    <mergeCell ref="AG34:AM34"/>
    <mergeCell ref="B18:E18"/>
    <mergeCell ref="B27:E27"/>
    <mergeCell ref="U23:Z23"/>
    <mergeCell ref="J34:M34"/>
    <mergeCell ref="H28:I28"/>
    <mergeCell ref="J27:M27"/>
    <mergeCell ref="AA29:AF29"/>
    <mergeCell ref="N33:T33"/>
    <mergeCell ref="AN25:AS25"/>
    <mergeCell ref="J31:M31"/>
    <mergeCell ref="H33:I33"/>
    <mergeCell ref="U27:Z27"/>
    <mergeCell ref="U36:Z36"/>
    <mergeCell ref="J32:M32"/>
    <mergeCell ref="N38:T38"/>
    <mergeCell ref="H26:I26"/>
    <mergeCell ref="AG39:AM39"/>
    <mergeCell ref="AA34:AF34"/>
    <mergeCell ref="N27:T27"/>
  </mergeCells>
  <hyperlinks>
    <hyperlink ref="B4" location="PANDUAN!A1" display="PANDUAN" xr:uid="{00000000-0004-0000-2600-000000000000}"/>
    <hyperlink ref="B6" location="'EWS DIRECTORY'!A1" display="EWS DIRECTORY" xr:uid="{00000000-0004-0000-2600-000001000000}"/>
    <hyperlink ref="B8" location="'DATA PEMICU'!A1" display="DATA PEMICU" xr:uid="{00000000-0004-0000-2600-000002000000}"/>
    <hyperlink ref="B10" location="'DATA PENGUJI'!A1" display="DATA PENGUJI" xr:uid="{00000000-0004-0000-2600-000003000000}"/>
    <hyperlink ref="B12" location="'MAIN LEVEL'!A1" display="MAIN LEVEL" xr:uid="{00000000-0004-0000-2600-000004000000}"/>
  </hyperlinks>
  <pageMargins left="0.51181102362204722" right="0.15748031496062989" top="0.55118110236220474" bottom="0.55118110236220474" header="0.31496062992125978" footer="0.31496062992125978"/>
  <pageSetup paperSize="9" scale="60" orientation="landscape"/>
  <headerFooter>
    <oddFooter>&amp;Rhalaman &amp;P dari &amp;N</oddFooter>
  </headerFooter>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214">
    <tabColor theme="4" tint="-0.249977111117893"/>
  </sheetPr>
  <dimension ref="A1:AT64"/>
  <sheetViews>
    <sheetView topLeftCell="B7" zoomScaleNormal="100" workbookViewId="0">
      <selection activeCell="AQ18" sqref="AQ18:AU18"/>
    </sheetView>
  </sheetViews>
  <sheetFormatPr defaultColWidth="14.44140625" defaultRowHeight="15" customHeight="1" x14ac:dyDescent="0.25"/>
  <cols>
    <col min="1" max="1" width="3" style="401" hidden="1" customWidth="1"/>
    <col min="2" max="5" width="3.88671875" style="433" customWidth="1"/>
    <col min="6" max="6" width="3.88671875" style="110" customWidth="1"/>
    <col min="7" max="46" width="3.6640625" style="110" customWidth="1"/>
    <col min="47" max="47" width="14.44140625" style="306" customWidth="1"/>
    <col min="48" max="16384" width="14.44140625" style="306"/>
  </cols>
  <sheetData>
    <row r="1" spans="2:46" ht="14.25" customHeight="1" x14ac:dyDescent="0.25"/>
    <row r="2" spans="2:46" ht="14.25" customHeight="1" x14ac:dyDescent="0.25">
      <c r="G2" s="55" t="s">
        <v>1674</v>
      </c>
      <c r="H2" s="55"/>
      <c r="I2" s="55"/>
      <c r="J2" s="55"/>
      <c r="K2" s="55"/>
      <c r="L2" s="55"/>
      <c r="M2" s="55"/>
      <c r="N2" s="55"/>
      <c r="AT2" s="443"/>
    </row>
    <row r="3" spans="2:46" ht="14.25" customHeight="1" x14ac:dyDescent="0.25">
      <c r="B3" s="400"/>
      <c r="C3" s="400"/>
      <c r="D3" s="400"/>
      <c r="E3" s="400"/>
      <c r="G3" s="55"/>
      <c r="H3" s="55"/>
      <c r="I3" s="55"/>
      <c r="J3" s="55"/>
      <c r="K3" s="55"/>
      <c r="L3" s="55"/>
      <c r="M3" s="55"/>
      <c r="N3" s="55"/>
      <c r="AT3" s="443"/>
    </row>
    <row r="4" spans="2:46" ht="14.25" customHeight="1" x14ac:dyDescent="0.25">
      <c r="B4" s="924" t="s">
        <v>79</v>
      </c>
      <c r="C4" s="932"/>
      <c r="D4" s="932"/>
      <c r="E4" s="932"/>
      <c r="G4" s="55"/>
      <c r="H4" s="55"/>
      <c r="I4" s="55"/>
      <c r="J4" s="55"/>
      <c r="K4" s="55"/>
      <c r="L4" s="55"/>
      <c r="M4" s="55"/>
      <c r="N4" s="55"/>
      <c r="AT4" s="443"/>
    </row>
    <row r="5" spans="2:46" ht="14.25" customHeight="1" x14ac:dyDescent="0.25">
      <c r="B5" s="400"/>
      <c r="C5" s="400"/>
      <c r="D5" s="400"/>
      <c r="E5" s="400"/>
      <c r="G5" s="55"/>
      <c r="H5" s="55"/>
      <c r="I5" s="55"/>
      <c r="J5" s="55"/>
      <c r="K5" s="55"/>
      <c r="L5" s="55"/>
      <c r="M5" s="55"/>
      <c r="N5" s="55"/>
      <c r="AT5" s="443"/>
    </row>
    <row r="6" spans="2:46" ht="14.25" customHeight="1" x14ac:dyDescent="0.25">
      <c r="B6" s="924" t="s">
        <v>87</v>
      </c>
      <c r="C6" s="932"/>
      <c r="D6" s="932"/>
      <c r="E6" s="932"/>
      <c r="G6" s="55"/>
      <c r="H6" s="55"/>
      <c r="I6" s="55"/>
      <c r="J6" s="55"/>
      <c r="K6" s="55"/>
      <c r="L6" s="55"/>
      <c r="M6" s="55"/>
      <c r="N6" s="55"/>
      <c r="AT6" s="443"/>
    </row>
    <row r="7" spans="2:46" ht="15" customHeight="1" x14ac:dyDescent="0.25">
      <c r="B7" s="400"/>
      <c r="C7" s="400"/>
      <c r="D7" s="400"/>
      <c r="E7" s="400"/>
      <c r="G7" s="996" t="s">
        <v>1774</v>
      </c>
      <c r="H7" s="1154"/>
      <c r="I7" s="1154"/>
      <c r="J7" s="1154"/>
      <c r="K7" s="1154"/>
      <c r="L7" s="1154"/>
      <c r="M7" s="1154"/>
      <c r="N7" s="1154"/>
      <c r="O7" s="1154"/>
      <c r="P7" s="1154"/>
      <c r="Q7" s="1154"/>
      <c r="R7" s="1154"/>
      <c r="S7" s="1154"/>
      <c r="T7" s="1154"/>
      <c r="U7" s="1154"/>
      <c r="V7" s="1154"/>
      <c r="W7" s="1154"/>
      <c r="X7" s="1154"/>
      <c r="Y7" s="1154"/>
      <c r="Z7" s="1154"/>
      <c r="AA7" s="1154"/>
      <c r="AB7" s="1154"/>
      <c r="AC7" s="1154"/>
      <c r="AD7" s="1154"/>
      <c r="AE7" s="1154"/>
      <c r="AF7" s="1154"/>
      <c r="AG7" s="1154"/>
      <c r="AH7" s="1154"/>
      <c r="AI7" s="1154"/>
      <c r="AJ7" s="1154"/>
      <c r="AK7" s="1154"/>
      <c r="AL7" s="1154"/>
      <c r="AM7" s="1154"/>
      <c r="AN7" s="1154"/>
      <c r="AO7" s="1154"/>
      <c r="AP7" s="1154"/>
      <c r="AQ7" s="1154"/>
      <c r="AR7" s="1154"/>
      <c r="AS7" s="58"/>
      <c r="AT7" s="443"/>
    </row>
    <row r="8" spans="2:46" ht="14.25" customHeight="1" x14ac:dyDescent="0.25">
      <c r="B8" s="924" t="s">
        <v>94</v>
      </c>
      <c r="C8" s="932"/>
      <c r="D8" s="932"/>
      <c r="E8" s="932"/>
      <c r="G8" s="55"/>
      <c r="H8" s="55"/>
      <c r="I8" s="55"/>
      <c r="J8" s="55"/>
      <c r="K8" s="55"/>
      <c r="L8" s="55"/>
      <c r="M8" s="55"/>
      <c r="N8" s="55"/>
      <c r="AT8" s="443"/>
    </row>
    <row r="9" spans="2:46" ht="14.25" customHeight="1" x14ac:dyDescent="0.25">
      <c r="B9" s="400"/>
      <c r="C9" s="400"/>
      <c r="D9" s="400"/>
      <c r="E9" s="400"/>
      <c r="G9" s="999" t="str">
        <f>"Rincian "&amp;'B-2'!G9&amp;" "&amp;'B-2-1'!M28</f>
        <v>Rincian Penjualan Ekspor Berdasarkan Analisis Kewajaran dan Kelaziman Usaha</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924" t="s">
        <v>101</v>
      </c>
      <c r="C10" s="932"/>
      <c r="D10" s="932"/>
      <c r="E10" s="932"/>
      <c r="G10" s="1001"/>
      <c r="H10" s="1154"/>
      <c r="I10" s="1154"/>
      <c r="J10" s="1154"/>
      <c r="K10" s="1154"/>
      <c r="L10" s="1154"/>
      <c r="M10" s="1154"/>
      <c r="N10" s="1154"/>
      <c r="O10" s="1154"/>
      <c r="P10" s="1154"/>
      <c r="Q10" s="1154"/>
      <c r="R10" s="1154"/>
      <c r="S10" s="1154"/>
      <c r="T10" s="1154"/>
      <c r="U10" s="1154"/>
      <c r="V10" s="1154"/>
      <c r="W10" s="1154"/>
      <c r="X10" s="1154"/>
      <c r="Y10" s="1154"/>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924" t="s">
        <v>106</v>
      </c>
      <c r="C12" s="932"/>
      <c r="D12" s="932"/>
      <c r="E12" s="932"/>
      <c r="G12" s="254"/>
      <c r="H12" s="254"/>
      <c r="I12" s="254"/>
      <c r="J12" s="254"/>
      <c r="K12" s="254"/>
      <c r="L12" s="254"/>
      <c r="M12" s="254"/>
      <c r="N12" s="254"/>
      <c r="AT12" s="443"/>
    </row>
    <row r="13" spans="2:46" ht="14.25" customHeight="1" x14ac:dyDescent="0.25">
      <c r="B13" s="962" t="str">
        <f>HYPERLINK("#'"&amp;'EWS DIRECTORY'!$J$28&amp;"'!A1",'EWS DIRECTORY'!$J$28)</f>
        <v>B-2</v>
      </c>
      <c r="C13" s="932"/>
      <c r="D13" s="932"/>
      <c r="E13" s="932"/>
      <c r="G13" s="55" t="s">
        <v>1680</v>
      </c>
      <c r="H13" s="55"/>
      <c r="I13" s="254"/>
      <c r="J13" s="254"/>
      <c r="K13" s="254"/>
      <c r="L13" s="254"/>
      <c r="M13" s="254"/>
      <c r="N13" s="254"/>
      <c r="AT13" s="443"/>
    </row>
    <row r="14" spans="2:46" ht="14.25" customHeight="1" x14ac:dyDescent="0.25">
      <c r="B14" s="929" t="str">
        <f>HYPERLINK("#'"&amp;'EWS DIRECTORY'!$J$29&amp;"'!A1",'EWS DIRECTORY'!$J$29)</f>
        <v>B-2-1</v>
      </c>
      <c r="C14" s="932"/>
      <c r="D14" s="932"/>
      <c r="E14" s="932"/>
      <c r="G14" s="55" t="s">
        <v>1891</v>
      </c>
      <c r="H14" s="55"/>
      <c r="I14" s="254"/>
      <c r="J14" s="254"/>
      <c r="K14" s="254"/>
      <c r="L14" s="254"/>
      <c r="M14" s="254"/>
      <c r="N14" s="254"/>
      <c r="AT14" s="443"/>
    </row>
    <row r="15" spans="2:46" ht="14.25" customHeight="1" x14ac:dyDescent="0.25">
      <c r="B15" s="1132" t="str">
        <f>HYPERLINK("#'"&amp;'EWS DIRECTORY'!$J$30&amp;"'!A1",'EWS DIRECTORY'!$J$30)</f>
        <v>B-2-1-1</v>
      </c>
      <c r="C15" s="932"/>
      <c r="D15" s="932"/>
      <c r="E15" s="932"/>
      <c r="G15" s="55" t="s">
        <v>1892</v>
      </c>
      <c r="H15" s="55"/>
      <c r="I15" s="254"/>
      <c r="J15" s="254"/>
      <c r="K15" s="254"/>
      <c r="L15" s="254"/>
      <c r="M15" s="254"/>
      <c r="N15" s="254"/>
      <c r="AT15" s="443"/>
    </row>
    <row r="16" spans="2:46" ht="14.25" customHeight="1" x14ac:dyDescent="0.25">
      <c r="B16" s="1132" t="str">
        <f>HYPERLINK("#'"&amp;'EWS DIRECTORY'!$J$31&amp;"'!A1",'EWS DIRECTORY'!$J$31)</f>
        <v>B-2-1-2</v>
      </c>
      <c r="C16" s="932"/>
      <c r="D16" s="932"/>
      <c r="E16" s="932"/>
      <c r="G16" s="55" t="s">
        <v>1893</v>
      </c>
      <c r="H16" s="55"/>
      <c r="I16" s="254"/>
      <c r="J16" s="254"/>
      <c r="K16" s="254"/>
      <c r="L16" s="254"/>
      <c r="M16" s="254"/>
      <c r="N16" s="254"/>
      <c r="AT16" s="443"/>
    </row>
    <row r="17" spans="2:46" ht="14.25" customHeight="1" x14ac:dyDescent="0.25">
      <c r="B17" s="1132" t="str">
        <f>HYPERLINK("#'"&amp;'EWS DIRECTORY'!$J$36&amp;"'!A1",'EWS DIRECTORY'!$J$36)</f>
        <v>B-2-1-3</v>
      </c>
      <c r="C17" s="932"/>
      <c r="D17" s="932"/>
      <c r="E17" s="932"/>
      <c r="G17" s="55" t="s">
        <v>1681</v>
      </c>
      <c r="H17" s="55"/>
      <c r="I17" s="55"/>
      <c r="J17" s="254"/>
      <c r="K17" s="254"/>
      <c r="L17" s="254"/>
      <c r="M17" s="254"/>
      <c r="N17" s="254"/>
      <c r="AT17" s="443"/>
    </row>
    <row r="18" spans="2:46" ht="14.25" customHeight="1" x14ac:dyDescent="0.25">
      <c r="B18" s="1132" t="str">
        <f>HYPERLINK("#'"&amp;'EWS DIRECTORY'!$J$37&amp;"'!A1",'EWS DIRECTORY'!$J$37)</f>
        <v>B-2-1-4</v>
      </c>
      <c r="C18" s="932"/>
      <c r="D18" s="932"/>
      <c r="E18" s="932"/>
      <c r="G18" s="55" t="s">
        <v>1744</v>
      </c>
      <c r="H18" s="55"/>
      <c r="I18" s="55" t="s">
        <v>1744</v>
      </c>
      <c r="J18" s="254"/>
      <c r="K18" s="254"/>
      <c r="L18" s="254"/>
      <c r="M18" s="254"/>
      <c r="N18" s="254"/>
      <c r="AT18" s="443"/>
    </row>
    <row r="19" spans="2:46" ht="14.25" customHeight="1" x14ac:dyDescent="0.25">
      <c r="B19" s="1132" t="str">
        <f>HYPERLINK("#'"&amp;'EWS DIRECTORY'!$J$38&amp;"'!A1",'EWS DIRECTORY'!$J$38)</f>
        <v>B-2-1-5</v>
      </c>
      <c r="C19" s="932"/>
      <c r="D19" s="932"/>
      <c r="E19" s="932"/>
      <c r="AT19" s="443"/>
    </row>
    <row r="20" spans="2:46" ht="14.25" customHeight="1" x14ac:dyDescent="0.25">
      <c r="B20" s="927" t="str">
        <f>HYPERLINK("#'"&amp;'EWS DIRECTORY'!$J$39&amp;"'!A1",'EWS DIRECTORY'!$J$39)</f>
        <v>B-2-1-6</v>
      </c>
      <c r="C20" s="932"/>
      <c r="D20" s="932"/>
      <c r="E20" s="932"/>
      <c r="G20" s="55" t="s">
        <v>1851</v>
      </c>
      <c r="AT20" s="443"/>
    </row>
    <row r="21" spans="2:46" ht="14.25" customHeight="1" x14ac:dyDescent="0.25">
      <c r="B21" s="1132" t="str">
        <f>HYPERLINK("#'"&amp;'EWS DIRECTORY'!$J$40&amp;"'!A1",'EWS DIRECTORY'!$J$40)</f>
        <v>B-2-1-7</v>
      </c>
      <c r="C21" s="932"/>
      <c r="D21" s="932"/>
      <c r="E21" s="932"/>
      <c r="G21" s="55"/>
      <c r="AT21" s="443"/>
    </row>
    <row r="22" spans="2:46" ht="13.8" x14ac:dyDescent="0.25">
      <c r="B22" s="1132" t="str">
        <f>HYPERLINK("#'"&amp;'EWS DIRECTORY'!$J$41&amp;"'!A1",'EWS DIRECTORY'!$J$41)</f>
        <v>B-2-1-8</v>
      </c>
      <c r="C22" s="932"/>
      <c r="D22" s="932"/>
      <c r="E22" s="932"/>
      <c r="G22" s="55"/>
      <c r="H22" s="1082" t="s">
        <v>1445</v>
      </c>
      <c r="I22" s="765"/>
      <c r="J22" s="1109" t="s">
        <v>1894</v>
      </c>
      <c r="K22" s="764"/>
      <c r="L22" s="764"/>
      <c r="M22" s="764"/>
      <c r="N22" s="764"/>
      <c r="O22" s="764"/>
      <c r="P22" s="764"/>
      <c r="Q22" s="764"/>
      <c r="R22" s="764"/>
      <c r="S22" s="764"/>
      <c r="T22" s="764"/>
      <c r="U22" s="764"/>
      <c r="V22" s="764"/>
      <c r="W22" s="764"/>
      <c r="X22" s="765"/>
      <c r="Y22" s="1082" t="s">
        <v>1767</v>
      </c>
      <c r="Z22" s="765"/>
      <c r="AA22" s="1082" t="s">
        <v>1895</v>
      </c>
      <c r="AB22" s="764"/>
      <c r="AC22" s="764"/>
      <c r="AD22" s="764"/>
      <c r="AE22" s="764"/>
      <c r="AF22" s="764"/>
      <c r="AG22" s="764"/>
      <c r="AH22" s="764"/>
      <c r="AI22" s="764"/>
      <c r="AJ22" s="764"/>
      <c r="AK22" s="764"/>
      <c r="AL22" s="764"/>
      <c r="AM22" s="764"/>
      <c r="AN22" s="764"/>
      <c r="AO22" s="764"/>
      <c r="AP22" s="764"/>
      <c r="AQ22" s="764"/>
      <c r="AR22" s="764"/>
      <c r="AS22" s="764"/>
      <c r="AT22" s="765"/>
    </row>
    <row r="23" spans="2:46" ht="15" customHeight="1" x14ac:dyDescent="0.25">
      <c r="B23" s="1032"/>
      <c r="C23" s="932"/>
      <c r="D23" s="932"/>
      <c r="E23" s="932"/>
      <c r="G23" s="55"/>
      <c r="H23" s="1104">
        <v>1</v>
      </c>
      <c r="I23" s="765"/>
      <c r="J23" s="1105" t="s">
        <v>1896</v>
      </c>
      <c r="K23" s="764"/>
      <c r="L23" s="764"/>
      <c r="M23" s="764"/>
      <c r="N23" s="764"/>
      <c r="O23" s="764"/>
      <c r="P23" s="764"/>
      <c r="Q23" s="764"/>
      <c r="R23" s="764"/>
      <c r="S23" s="764"/>
      <c r="T23" s="764"/>
      <c r="U23" s="764"/>
      <c r="V23" s="764"/>
      <c r="W23" s="764"/>
      <c r="X23" s="765"/>
      <c r="Y23" s="1009"/>
      <c r="Z23" s="765"/>
      <c r="AA23" s="1009"/>
      <c r="AB23" s="764"/>
      <c r="AC23" s="764"/>
      <c r="AD23" s="764"/>
      <c r="AE23" s="764"/>
      <c r="AF23" s="764"/>
      <c r="AG23" s="764"/>
      <c r="AH23" s="764"/>
      <c r="AI23" s="764"/>
      <c r="AJ23" s="764"/>
      <c r="AK23" s="764"/>
      <c r="AL23" s="764"/>
      <c r="AM23" s="764"/>
      <c r="AN23" s="764"/>
      <c r="AO23" s="764"/>
      <c r="AP23" s="764"/>
      <c r="AQ23" s="764"/>
      <c r="AR23" s="764"/>
      <c r="AS23" s="764"/>
      <c r="AT23" s="765"/>
    </row>
    <row r="24" spans="2:46" ht="15" customHeight="1" x14ac:dyDescent="0.25">
      <c r="B24" s="1032"/>
      <c r="C24" s="932"/>
      <c r="D24" s="932"/>
      <c r="E24" s="932"/>
      <c r="H24" s="1104">
        <v>2</v>
      </c>
      <c r="I24" s="765"/>
      <c r="J24" s="1105" t="s">
        <v>1897</v>
      </c>
      <c r="K24" s="764"/>
      <c r="L24" s="764"/>
      <c r="M24" s="764"/>
      <c r="N24" s="764"/>
      <c r="O24" s="764"/>
      <c r="P24" s="764"/>
      <c r="Q24" s="764"/>
      <c r="R24" s="764"/>
      <c r="S24" s="764"/>
      <c r="T24" s="764"/>
      <c r="U24" s="764"/>
      <c r="V24" s="764"/>
      <c r="W24" s="764"/>
      <c r="X24" s="765"/>
      <c r="Y24" s="1009"/>
      <c r="Z24" s="765"/>
      <c r="AA24" s="1009"/>
      <c r="AB24" s="764"/>
      <c r="AC24" s="764"/>
      <c r="AD24" s="764"/>
      <c r="AE24" s="764"/>
      <c r="AF24" s="764"/>
      <c r="AG24" s="764"/>
      <c r="AH24" s="764"/>
      <c r="AI24" s="764"/>
      <c r="AJ24" s="764"/>
      <c r="AK24" s="764"/>
      <c r="AL24" s="764"/>
      <c r="AM24" s="764"/>
      <c r="AN24" s="764"/>
      <c r="AO24" s="764"/>
      <c r="AP24" s="764"/>
      <c r="AQ24" s="764"/>
      <c r="AR24" s="764"/>
      <c r="AS24" s="764"/>
      <c r="AT24" s="765"/>
    </row>
    <row r="25" spans="2:46" ht="15" customHeight="1" x14ac:dyDescent="0.25">
      <c r="B25" s="1032"/>
      <c r="C25" s="932"/>
      <c r="D25" s="932"/>
      <c r="E25" s="932"/>
      <c r="H25" s="1104">
        <v>3</v>
      </c>
      <c r="I25" s="765"/>
      <c r="J25" s="1105" t="s">
        <v>1898</v>
      </c>
      <c r="K25" s="764"/>
      <c r="L25" s="764"/>
      <c r="M25" s="764"/>
      <c r="N25" s="764"/>
      <c r="O25" s="764"/>
      <c r="P25" s="764"/>
      <c r="Q25" s="764"/>
      <c r="R25" s="764"/>
      <c r="S25" s="764"/>
      <c r="T25" s="764"/>
      <c r="U25" s="764"/>
      <c r="V25" s="764"/>
      <c r="W25" s="764"/>
      <c r="X25" s="765"/>
      <c r="Y25" s="1009"/>
      <c r="Z25" s="765"/>
      <c r="AA25" s="1009"/>
      <c r="AB25" s="764"/>
      <c r="AC25" s="764"/>
      <c r="AD25" s="764"/>
      <c r="AE25" s="764"/>
      <c r="AF25" s="764"/>
      <c r="AG25" s="764"/>
      <c r="AH25" s="764"/>
      <c r="AI25" s="764"/>
      <c r="AJ25" s="764"/>
      <c r="AK25" s="764"/>
      <c r="AL25" s="764"/>
      <c r="AM25" s="764"/>
      <c r="AN25" s="764"/>
      <c r="AO25" s="764"/>
      <c r="AP25" s="764"/>
      <c r="AQ25" s="764"/>
      <c r="AR25" s="764"/>
      <c r="AS25" s="764"/>
      <c r="AT25" s="765"/>
    </row>
    <row r="26" spans="2:46" ht="15" customHeight="1" x14ac:dyDescent="0.25">
      <c r="B26" s="1032"/>
      <c r="C26" s="932"/>
      <c r="D26" s="932"/>
      <c r="E26" s="932"/>
      <c r="H26" s="1104">
        <v>4</v>
      </c>
      <c r="I26" s="765"/>
      <c r="J26" s="1105" t="s">
        <v>1899</v>
      </c>
      <c r="K26" s="764"/>
      <c r="L26" s="764"/>
      <c r="M26" s="764"/>
      <c r="N26" s="764"/>
      <c r="O26" s="764"/>
      <c r="P26" s="764"/>
      <c r="Q26" s="764"/>
      <c r="R26" s="764"/>
      <c r="S26" s="764"/>
      <c r="T26" s="764"/>
      <c r="U26" s="764"/>
      <c r="V26" s="764"/>
      <c r="W26" s="764"/>
      <c r="X26" s="765"/>
      <c r="Y26" s="1009"/>
      <c r="Z26" s="765"/>
      <c r="AA26" s="1009"/>
      <c r="AB26" s="764"/>
      <c r="AC26" s="764"/>
      <c r="AD26" s="764"/>
      <c r="AE26" s="764"/>
      <c r="AF26" s="764"/>
      <c r="AG26" s="764"/>
      <c r="AH26" s="764"/>
      <c r="AI26" s="764"/>
      <c r="AJ26" s="764"/>
      <c r="AK26" s="764"/>
      <c r="AL26" s="764"/>
      <c r="AM26" s="764"/>
      <c r="AN26" s="764"/>
      <c r="AO26" s="764"/>
      <c r="AP26" s="764"/>
      <c r="AQ26" s="764"/>
      <c r="AR26" s="764"/>
      <c r="AS26" s="764"/>
      <c r="AT26" s="765"/>
    </row>
    <row r="27" spans="2:46" ht="15" customHeight="1" x14ac:dyDescent="0.25">
      <c r="B27" s="1032"/>
      <c r="C27" s="932"/>
      <c r="D27" s="932"/>
      <c r="E27" s="932"/>
      <c r="H27" s="1104">
        <v>5</v>
      </c>
      <c r="I27" s="765"/>
      <c r="J27" s="1105" t="s">
        <v>1900</v>
      </c>
      <c r="K27" s="764"/>
      <c r="L27" s="764"/>
      <c r="M27" s="764"/>
      <c r="N27" s="764"/>
      <c r="O27" s="764"/>
      <c r="P27" s="764"/>
      <c r="Q27" s="764"/>
      <c r="R27" s="764"/>
      <c r="S27" s="764"/>
      <c r="T27" s="764"/>
      <c r="U27" s="764"/>
      <c r="V27" s="764"/>
      <c r="W27" s="764"/>
      <c r="X27" s="765"/>
      <c r="Y27" s="1009"/>
      <c r="Z27" s="765"/>
      <c r="AA27" s="1009"/>
      <c r="AB27" s="764"/>
      <c r="AC27" s="764"/>
      <c r="AD27" s="764"/>
      <c r="AE27" s="764"/>
      <c r="AF27" s="764"/>
      <c r="AG27" s="764"/>
      <c r="AH27" s="764"/>
      <c r="AI27" s="764"/>
      <c r="AJ27" s="764"/>
      <c r="AK27" s="764"/>
      <c r="AL27" s="764"/>
      <c r="AM27" s="764"/>
      <c r="AN27" s="764"/>
      <c r="AO27" s="764"/>
      <c r="AP27" s="764"/>
      <c r="AQ27" s="764"/>
      <c r="AR27" s="764"/>
      <c r="AS27" s="764"/>
      <c r="AT27" s="765"/>
    </row>
    <row r="28" spans="2:46" ht="15" customHeight="1" x14ac:dyDescent="0.25">
      <c r="B28" s="1032"/>
      <c r="C28" s="932"/>
      <c r="D28" s="932"/>
      <c r="E28" s="932"/>
      <c r="H28" s="1104">
        <v>6</v>
      </c>
      <c r="I28" s="765"/>
      <c r="J28" s="1105" t="s">
        <v>1901</v>
      </c>
      <c r="K28" s="764"/>
      <c r="L28" s="764"/>
      <c r="M28" s="764"/>
      <c r="N28" s="764"/>
      <c r="O28" s="764"/>
      <c r="P28" s="764"/>
      <c r="Q28" s="764"/>
      <c r="R28" s="764"/>
      <c r="S28" s="764"/>
      <c r="T28" s="764"/>
      <c r="U28" s="764"/>
      <c r="V28" s="764"/>
      <c r="W28" s="764"/>
      <c r="X28" s="765"/>
      <c r="Y28" s="1009"/>
      <c r="Z28" s="765"/>
      <c r="AA28" s="1009"/>
      <c r="AB28" s="764"/>
      <c r="AC28" s="764"/>
      <c r="AD28" s="764"/>
      <c r="AE28" s="764"/>
      <c r="AF28" s="764"/>
      <c r="AG28" s="764"/>
      <c r="AH28" s="764"/>
      <c r="AI28" s="764"/>
      <c r="AJ28" s="764"/>
      <c r="AK28" s="764"/>
      <c r="AL28" s="764"/>
      <c r="AM28" s="764"/>
      <c r="AN28" s="764"/>
      <c r="AO28" s="764"/>
      <c r="AP28" s="764"/>
      <c r="AQ28" s="764"/>
      <c r="AR28" s="764"/>
      <c r="AS28" s="764"/>
      <c r="AT28" s="765"/>
    </row>
    <row r="29" spans="2:46" ht="15" customHeight="1" x14ac:dyDescent="0.25">
      <c r="H29" s="1104">
        <v>7</v>
      </c>
      <c r="I29" s="765"/>
      <c r="J29" s="1105" t="s">
        <v>1902</v>
      </c>
      <c r="K29" s="764"/>
      <c r="L29" s="764"/>
      <c r="M29" s="764"/>
      <c r="N29" s="764"/>
      <c r="O29" s="764"/>
      <c r="P29" s="764"/>
      <c r="Q29" s="764"/>
      <c r="R29" s="764"/>
      <c r="S29" s="764"/>
      <c r="T29" s="764"/>
      <c r="U29" s="764"/>
      <c r="V29" s="764"/>
      <c r="W29" s="764"/>
      <c r="X29" s="765"/>
      <c r="Y29" s="1009"/>
      <c r="Z29" s="765"/>
      <c r="AA29" s="1009"/>
      <c r="AB29" s="764"/>
      <c r="AC29" s="764"/>
      <c r="AD29" s="764"/>
      <c r="AE29" s="764"/>
      <c r="AF29" s="764"/>
      <c r="AG29" s="764"/>
      <c r="AH29" s="764"/>
      <c r="AI29" s="764"/>
      <c r="AJ29" s="764"/>
      <c r="AK29" s="764"/>
      <c r="AL29" s="764"/>
      <c r="AM29" s="764"/>
      <c r="AN29" s="764"/>
      <c r="AO29" s="764"/>
      <c r="AP29" s="764"/>
      <c r="AQ29" s="764"/>
      <c r="AR29" s="764"/>
      <c r="AS29" s="764"/>
      <c r="AT29" s="765"/>
    </row>
    <row r="30" spans="2:46" ht="15" customHeight="1" x14ac:dyDescent="0.25">
      <c r="B30" s="1032"/>
      <c r="C30" s="932"/>
      <c r="D30" s="932"/>
      <c r="E30" s="932"/>
      <c r="H30" s="1104">
        <v>8</v>
      </c>
      <c r="I30" s="765"/>
      <c r="J30" s="1105" t="s">
        <v>1903</v>
      </c>
      <c r="K30" s="764"/>
      <c r="L30" s="764"/>
      <c r="M30" s="764"/>
      <c r="N30" s="764"/>
      <c r="O30" s="764"/>
      <c r="P30" s="764"/>
      <c r="Q30" s="764"/>
      <c r="R30" s="764"/>
      <c r="S30" s="764"/>
      <c r="T30" s="764"/>
      <c r="U30" s="764"/>
      <c r="V30" s="764"/>
      <c r="W30" s="764"/>
      <c r="X30" s="765"/>
      <c r="Y30" s="1009"/>
      <c r="Z30" s="765"/>
      <c r="AA30" s="1009"/>
      <c r="AB30" s="764"/>
      <c r="AC30" s="764"/>
      <c r="AD30" s="764"/>
      <c r="AE30" s="764"/>
      <c r="AF30" s="764"/>
      <c r="AG30" s="764"/>
      <c r="AH30" s="764"/>
      <c r="AI30" s="764"/>
      <c r="AJ30" s="764"/>
      <c r="AK30" s="764"/>
      <c r="AL30" s="764"/>
      <c r="AM30" s="764"/>
      <c r="AN30" s="764"/>
      <c r="AO30" s="764"/>
      <c r="AP30" s="764"/>
      <c r="AQ30" s="764"/>
      <c r="AR30" s="764"/>
      <c r="AS30" s="764"/>
      <c r="AT30" s="765"/>
    </row>
    <row r="31" spans="2:46" ht="15" customHeight="1" x14ac:dyDescent="0.25">
      <c r="H31" s="1104">
        <v>9</v>
      </c>
      <c r="I31" s="765"/>
      <c r="J31" s="1105" t="s">
        <v>1904</v>
      </c>
      <c r="K31" s="764"/>
      <c r="L31" s="764"/>
      <c r="M31" s="764"/>
      <c r="N31" s="764"/>
      <c r="O31" s="764"/>
      <c r="P31" s="764"/>
      <c r="Q31" s="764"/>
      <c r="R31" s="764"/>
      <c r="S31" s="764"/>
      <c r="T31" s="764"/>
      <c r="U31" s="764"/>
      <c r="V31" s="764"/>
      <c r="W31" s="764"/>
      <c r="X31" s="765"/>
      <c r="Y31" s="1009"/>
      <c r="Z31" s="765"/>
      <c r="AA31" s="1009"/>
      <c r="AB31" s="764"/>
      <c r="AC31" s="764"/>
      <c r="AD31" s="764"/>
      <c r="AE31" s="764"/>
      <c r="AF31" s="764"/>
      <c r="AG31" s="764"/>
      <c r="AH31" s="764"/>
      <c r="AI31" s="764"/>
      <c r="AJ31" s="764"/>
      <c r="AK31" s="764"/>
      <c r="AL31" s="764"/>
      <c r="AM31" s="764"/>
      <c r="AN31" s="764"/>
      <c r="AO31" s="764"/>
      <c r="AP31" s="764"/>
      <c r="AQ31" s="764"/>
      <c r="AR31" s="764"/>
      <c r="AS31" s="764"/>
      <c r="AT31" s="765"/>
    </row>
    <row r="32" spans="2:46" ht="15" customHeight="1" x14ac:dyDescent="0.25">
      <c r="B32" s="1032"/>
      <c r="C32" s="932"/>
      <c r="D32" s="932"/>
      <c r="E32" s="932"/>
      <c r="H32" s="1104">
        <v>10</v>
      </c>
      <c r="I32" s="765"/>
      <c r="J32" s="1105" t="s">
        <v>1905</v>
      </c>
      <c r="K32" s="764"/>
      <c r="L32" s="764"/>
      <c r="M32" s="764"/>
      <c r="N32" s="764"/>
      <c r="O32" s="764"/>
      <c r="P32" s="764"/>
      <c r="Q32" s="764"/>
      <c r="R32" s="764"/>
      <c r="S32" s="764"/>
      <c r="T32" s="764"/>
      <c r="U32" s="764"/>
      <c r="V32" s="764"/>
      <c r="W32" s="764"/>
      <c r="X32" s="765"/>
      <c r="Y32" s="1009"/>
      <c r="Z32" s="765"/>
      <c r="AA32" s="1009"/>
      <c r="AB32" s="764"/>
      <c r="AC32" s="764"/>
      <c r="AD32" s="764"/>
      <c r="AE32" s="764"/>
      <c r="AF32" s="764"/>
      <c r="AG32" s="764"/>
      <c r="AH32" s="764"/>
      <c r="AI32" s="764"/>
      <c r="AJ32" s="764"/>
      <c r="AK32" s="764"/>
      <c r="AL32" s="764"/>
      <c r="AM32" s="764"/>
      <c r="AN32" s="764"/>
      <c r="AO32" s="764"/>
      <c r="AP32" s="764"/>
      <c r="AQ32" s="764"/>
      <c r="AR32" s="764"/>
      <c r="AS32" s="764"/>
      <c r="AT32" s="765"/>
    </row>
    <row r="33" spans="2:46" ht="15" customHeight="1" x14ac:dyDescent="0.25">
      <c r="H33" s="1104">
        <v>11</v>
      </c>
      <c r="I33" s="765"/>
      <c r="J33" s="1105" t="s">
        <v>1906</v>
      </c>
      <c r="K33" s="764"/>
      <c r="L33" s="764"/>
      <c r="M33" s="764"/>
      <c r="N33" s="764"/>
      <c r="O33" s="764"/>
      <c r="P33" s="764"/>
      <c r="Q33" s="764"/>
      <c r="R33" s="764"/>
      <c r="S33" s="764"/>
      <c r="T33" s="764"/>
      <c r="U33" s="764"/>
      <c r="V33" s="764"/>
      <c r="W33" s="764"/>
      <c r="X33" s="765"/>
      <c r="Y33" s="1009"/>
      <c r="Z33" s="765"/>
      <c r="AA33" s="1009"/>
      <c r="AB33" s="764"/>
      <c r="AC33" s="764"/>
      <c r="AD33" s="764"/>
      <c r="AE33" s="764"/>
      <c r="AF33" s="764"/>
      <c r="AG33" s="764"/>
      <c r="AH33" s="764"/>
      <c r="AI33" s="764"/>
      <c r="AJ33" s="764"/>
      <c r="AK33" s="764"/>
      <c r="AL33" s="764"/>
      <c r="AM33" s="764"/>
      <c r="AN33" s="764"/>
      <c r="AO33" s="764"/>
      <c r="AP33" s="764"/>
      <c r="AQ33" s="764"/>
      <c r="AR33" s="764"/>
      <c r="AS33" s="764"/>
      <c r="AT33" s="765"/>
    </row>
    <row r="34" spans="2:46" ht="15" customHeight="1" x14ac:dyDescent="0.25">
      <c r="B34" s="1032"/>
      <c r="C34" s="932"/>
      <c r="D34" s="932"/>
      <c r="E34" s="932"/>
      <c r="H34" s="1104">
        <v>12</v>
      </c>
      <c r="I34" s="765"/>
      <c r="J34" s="1105" t="s">
        <v>1907</v>
      </c>
      <c r="K34" s="764"/>
      <c r="L34" s="764"/>
      <c r="M34" s="764"/>
      <c r="N34" s="764"/>
      <c r="O34" s="764"/>
      <c r="P34" s="764"/>
      <c r="Q34" s="764"/>
      <c r="R34" s="764"/>
      <c r="S34" s="764"/>
      <c r="T34" s="764"/>
      <c r="U34" s="764"/>
      <c r="V34" s="764"/>
      <c r="W34" s="764"/>
      <c r="X34" s="765"/>
      <c r="Y34" s="1009"/>
      <c r="Z34" s="765"/>
      <c r="AA34" s="1009"/>
      <c r="AB34" s="764"/>
      <c r="AC34" s="764"/>
      <c r="AD34" s="764"/>
      <c r="AE34" s="764"/>
      <c r="AF34" s="764"/>
      <c r="AG34" s="764"/>
      <c r="AH34" s="764"/>
      <c r="AI34" s="764"/>
      <c r="AJ34" s="764"/>
      <c r="AK34" s="764"/>
      <c r="AL34" s="764"/>
      <c r="AM34" s="764"/>
      <c r="AN34" s="764"/>
      <c r="AO34" s="764"/>
      <c r="AP34" s="764"/>
      <c r="AQ34" s="764"/>
      <c r="AR34" s="764"/>
      <c r="AS34" s="764"/>
      <c r="AT34" s="765"/>
    </row>
    <row r="35" spans="2:46" ht="15" customHeight="1" x14ac:dyDescent="0.25">
      <c r="H35" s="1104">
        <v>13</v>
      </c>
      <c r="I35" s="765"/>
      <c r="J35" s="1105" t="s">
        <v>1908</v>
      </c>
      <c r="K35" s="764"/>
      <c r="L35" s="764"/>
      <c r="M35" s="764"/>
      <c r="N35" s="764"/>
      <c r="O35" s="764"/>
      <c r="P35" s="764"/>
      <c r="Q35" s="764"/>
      <c r="R35" s="764"/>
      <c r="S35" s="764"/>
      <c r="T35" s="764"/>
      <c r="U35" s="764"/>
      <c r="V35" s="764"/>
      <c r="W35" s="764"/>
      <c r="X35" s="765"/>
      <c r="Y35" s="1009"/>
      <c r="Z35" s="765"/>
      <c r="AA35" s="1009"/>
      <c r="AB35" s="764"/>
      <c r="AC35" s="764"/>
      <c r="AD35" s="764"/>
      <c r="AE35" s="764"/>
      <c r="AF35" s="764"/>
      <c r="AG35" s="764"/>
      <c r="AH35" s="764"/>
      <c r="AI35" s="764"/>
      <c r="AJ35" s="764"/>
      <c r="AK35" s="764"/>
      <c r="AL35" s="764"/>
      <c r="AM35" s="764"/>
      <c r="AN35" s="764"/>
      <c r="AO35" s="764"/>
      <c r="AP35" s="764"/>
      <c r="AQ35" s="764"/>
      <c r="AR35" s="764"/>
      <c r="AS35" s="764"/>
      <c r="AT35" s="765"/>
    </row>
    <row r="36" spans="2:46" ht="15" customHeight="1" x14ac:dyDescent="0.25">
      <c r="B36" s="1032"/>
      <c r="C36" s="932"/>
      <c r="D36" s="932"/>
      <c r="E36" s="932"/>
      <c r="H36" s="204"/>
      <c r="I36" s="204"/>
      <c r="AS36" s="443"/>
      <c r="AT36" s="443"/>
    </row>
    <row r="37" spans="2:46" ht="15" customHeight="1" x14ac:dyDescent="0.25">
      <c r="H37" s="1082" t="s">
        <v>1445</v>
      </c>
      <c r="I37" s="765"/>
      <c r="J37" s="1109" t="s">
        <v>1780</v>
      </c>
      <c r="K37" s="764"/>
      <c r="L37" s="764"/>
      <c r="M37" s="764"/>
      <c r="N37" s="764"/>
      <c r="O37" s="764"/>
      <c r="P37" s="764"/>
      <c r="Q37" s="764"/>
      <c r="R37" s="764"/>
      <c r="S37" s="764"/>
      <c r="T37" s="764"/>
      <c r="U37" s="764"/>
      <c r="V37" s="764"/>
      <c r="W37" s="764"/>
      <c r="X37" s="765"/>
      <c r="Y37" s="1082" t="s">
        <v>1767</v>
      </c>
      <c r="Z37" s="765"/>
      <c r="AA37" s="1110" t="s">
        <v>1909</v>
      </c>
      <c r="AB37" s="764"/>
      <c r="AC37" s="764"/>
      <c r="AD37" s="764"/>
      <c r="AE37" s="764"/>
      <c r="AF37" s="764"/>
      <c r="AG37" s="764"/>
      <c r="AH37" s="764"/>
      <c r="AI37" s="764"/>
      <c r="AJ37" s="765"/>
      <c r="AK37" s="1110" t="s">
        <v>1910</v>
      </c>
      <c r="AL37" s="764"/>
      <c r="AM37" s="764"/>
      <c r="AN37" s="764"/>
      <c r="AO37" s="764"/>
      <c r="AP37" s="764"/>
      <c r="AQ37" s="764"/>
      <c r="AR37" s="764"/>
      <c r="AS37" s="764"/>
      <c r="AT37" s="765"/>
    </row>
    <row r="38" spans="2:46" ht="15" customHeight="1" x14ac:dyDescent="0.25">
      <c r="H38" s="1104">
        <v>1</v>
      </c>
      <c r="I38" s="765"/>
      <c r="J38" s="1105" t="s">
        <v>1911</v>
      </c>
      <c r="K38" s="764"/>
      <c r="L38" s="764"/>
      <c r="M38" s="764"/>
      <c r="N38" s="764"/>
      <c r="O38" s="764"/>
      <c r="P38" s="764"/>
      <c r="Q38" s="764"/>
      <c r="R38" s="764"/>
      <c r="S38" s="764"/>
      <c r="T38" s="764"/>
      <c r="U38" s="764"/>
      <c r="V38" s="764"/>
      <c r="W38" s="764"/>
      <c r="X38" s="765"/>
      <c r="Y38" s="1009"/>
      <c r="Z38" s="765"/>
      <c r="AA38" s="1106">
        <f>AA53</f>
        <v>0</v>
      </c>
      <c r="AB38" s="764"/>
      <c r="AC38" s="764"/>
      <c r="AD38" s="764"/>
      <c r="AE38" s="764"/>
      <c r="AF38" s="764"/>
      <c r="AG38" s="764"/>
      <c r="AH38" s="764"/>
      <c r="AI38" s="764"/>
      <c r="AJ38" s="765"/>
      <c r="AK38" s="1106">
        <f>AK53</f>
        <v>0</v>
      </c>
      <c r="AL38" s="764"/>
      <c r="AM38" s="764"/>
      <c r="AN38" s="764"/>
      <c r="AO38" s="764"/>
      <c r="AP38" s="764"/>
      <c r="AQ38" s="764"/>
      <c r="AR38" s="764"/>
      <c r="AS38" s="764"/>
      <c r="AT38" s="765"/>
    </row>
    <row r="39" spans="2:46" ht="15" customHeight="1" x14ac:dyDescent="0.25">
      <c r="H39" s="1104">
        <v>2</v>
      </c>
      <c r="I39" s="765"/>
      <c r="J39" s="1105" t="s">
        <v>1912</v>
      </c>
      <c r="K39" s="764"/>
      <c r="L39" s="764"/>
      <c r="M39" s="764"/>
      <c r="N39" s="764"/>
      <c r="O39" s="764"/>
      <c r="P39" s="764"/>
      <c r="Q39" s="764"/>
      <c r="R39" s="764"/>
      <c r="S39" s="764"/>
      <c r="T39" s="764"/>
      <c r="U39" s="764"/>
      <c r="V39" s="764"/>
      <c r="W39" s="764"/>
      <c r="X39" s="765"/>
      <c r="Y39" s="1009"/>
      <c r="Z39" s="765"/>
      <c r="AA39" s="1114"/>
      <c r="AB39" s="764"/>
      <c r="AC39" s="764"/>
      <c r="AD39" s="764"/>
      <c r="AE39" s="764"/>
      <c r="AF39" s="764"/>
      <c r="AG39" s="764"/>
      <c r="AH39" s="764"/>
      <c r="AI39" s="764"/>
      <c r="AJ39" s="796"/>
      <c r="AK39" s="1108"/>
      <c r="AL39" s="764"/>
      <c r="AM39" s="764"/>
      <c r="AN39" s="764"/>
      <c r="AO39" s="764"/>
      <c r="AP39" s="764"/>
      <c r="AQ39" s="764"/>
      <c r="AR39" s="764"/>
      <c r="AS39" s="764"/>
      <c r="AT39" s="796"/>
    </row>
    <row r="40" spans="2:46" ht="15" customHeight="1" x14ac:dyDescent="0.25">
      <c r="H40" s="1104">
        <v>3</v>
      </c>
      <c r="I40" s="765"/>
      <c r="J40" s="1105" t="s">
        <v>1913</v>
      </c>
      <c r="K40" s="764"/>
      <c r="L40" s="764"/>
      <c r="M40" s="764"/>
      <c r="N40" s="764"/>
      <c r="O40" s="764"/>
      <c r="P40" s="764"/>
      <c r="Q40" s="764"/>
      <c r="R40" s="764"/>
      <c r="S40" s="764"/>
      <c r="T40" s="764"/>
      <c r="U40" s="764"/>
      <c r="V40" s="764"/>
      <c r="W40" s="764"/>
      <c r="X40" s="765"/>
      <c r="Y40" s="1009"/>
      <c r="Z40" s="765"/>
      <c r="AA40" s="1106">
        <f>SUM(AA38:AT39)</f>
        <v>0</v>
      </c>
      <c r="AB40" s="764"/>
      <c r="AC40" s="764"/>
      <c r="AD40" s="764"/>
      <c r="AE40" s="764"/>
      <c r="AF40" s="764"/>
      <c r="AG40" s="764"/>
      <c r="AH40" s="764"/>
      <c r="AI40" s="764"/>
      <c r="AJ40" s="765"/>
      <c r="AK40" s="1106">
        <f>SUM(AK38:BD39)</f>
        <v>0</v>
      </c>
      <c r="AL40" s="764"/>
      <c r="AM40" s="764"/>
      <c r="AN40" s="764"/>
      <c r="AO40" s="764"/>
      <c r="AP40" s="764"/>
      <c r="AQ40" s="764"/>
      <c r="AR40" s="764"/>
      <c r="AS40" s="764"/>
      <c r="AT40" s="765"/>
    </row>
    <row r="41" spans="2:46" ht="15" customHeight="1" x14ac:dyDescent="0.25">
      <c r="H41" s="204"/>
      <c r="I41" s="204"/>
      <c r="AS41" s="226"/>
      <c r="AT41" s="226"/>
    </row>
    <row r="42" spans="2:46" ht="15" customHeight="1" x14ac:dyDescent="0.25">
      <c r="H42" s="87" t="s">
        <v>1914</v>
      </c>
      <c r="I42" s="204"/>
      <c r="AS42" s="226"/>
      <c r="AT42" s="226"/>
    </row>
    <row r="43" spans="2:46" ht="15" customHeight="1" x14ac:dyDescent="0.25">
      <c r="H43" s="1082" t="s">
        <v>1445</v>
      </c>
      <c r="I43" s="765"/>
      <c r="J43" s="1109" t="s">
        <v>1780</v>
      </c>
      <c r="K43" s="764"/>
      <c r="L43" s="764"/>
      <c r="M43" s="764"/>
      <c r="N43" s="764"/>
      <c r="O43" s="764"/>
      <c r="P43" s="764"/>
      <c r="Q43" s="764"/>
      <c r="R43" s="764"/>
      <c r="S43" s="764"/>
      <c r="T43" s="764"/>
      <c r="U43" s="764"/>
      <c r="V43" s="764"/>
      <c r="W43" s="764"/>
      <c r="X43" s="765"/>
      <c r="Y43" s="1082" t="s">
        <v>1767</v>
      </c>
      <c r="Z43" s="765"/>
      <c r="AA43" s="1110" t="s">
        <v>1909</v>
      </c>
      <c r="AB43" s="764"/>
      <c r="AC43" s="764"/>
      <c r="AD43" s="764"/>
      <c r="AE43" s="764"/>
      <c r="AF43" s="764"/>
      <c r="AG43" s="764"/>
      <c r="AH43" s="764"/>
      <c r="AI43" s="764"/>
      <c r="AJ43" s="765"/>
      <c r="AK43" s="1110" t="s">
        <v>1910</v>
      </c>
      <c r="AL43" s="764"/>
      <c r="AM43" s="764"/>
      <c r="AN43" s="764"/>
      <c r="AO43" s="764"/>
      <c r="AP43" s="764"/>
      <c r="AQ43" s="764"/>
      <c r="AR43" s="764"/>
      <c r="AS43" s="764"/>
      <c r="AT43" s="765"/>
    </row>
    <row r="44" spans="2:46" ht="15" customHeight="1" x14ac:dyDescent="0.25">
      <c r="H44" s="1104">
        <v>1</v>
      </c>
      <c r="I44" s="765"/>
      <c r="J44" s="1105"/>
      <c r="K44" s="764"/>
      <c r="L44" s="764"/>
      <c r="M44" s="764"/>
      <c r="N44" s="764"/>
      <c r="O44" s="764"/>
      <c r="P44" s="764"/>
      <c r="Q44" s="764"/>
      <c r="R44" s="764"/>
      <c r="S44" s="764"/>
      <c r="T44" s="764"/>
      <c r="U44" s="764"/>
      <c r="V44" s="764"/>
      <c r="W44" s="764"/>
      <c r="X44" s="765"/>
      <c r="Y44" s="1009"/>
      <c r="Z44" s="765"/>
      <c r="AA44" s="1106"/>
      <c r="AB44" s="764"/>
      <c r="AC44" s="764"/>
      <c r="AD44" s="764"/>
      <c r="AE44" s="764"/>
      <c r="AF44" s="764"/>
      <c r="AG44" s="764"/>
      <c r="AH44" s="764"/>
      <c r="AI44" s="764"/>
      <c r="AJ44" s="765"/>
      <c r="AK44" s="1106"/>
      <c r="AL44" s="764"/>
      <c r="AM44" s="764"/>
      <c r="AN44" s="764"/>
      <c r="AO44" s="764"/>
      <c r="AP44" s="764"/>
      <c r="AQ44" s="764"/>
      <c r="AR44" s="764"/>
      <c r="AS44" s="764"/>
      <c r="AT44" s="765"/>
    </row>
    <row r="45" spans="2:46" ht="15" customHeight="1" x14ac:dyDescent="0.25">
      <c r="H45" s="1104">
        <v>2</v>
      </c>
      <c r="I45" s="765"/>
      <c r="J45" s="1105"/>
      <c r="K45" s="764"/>
      <c r="L45" s="764"/>
      <c r="M45" s="764"/>
      <c r="N45" s="764"/>
      <c r="O45" s="764"/>
      <c r="P45" s="764"/>
      <c r="Q45" s="764"/>
      <c r="R45" s="764"/>
      <c r="S45" s="764"/>
      <c r="T45" s="764"/>
      <c r="U45" s="764"/>
      <c r="V45" s="764"/>
      <c r="W45" s="764"/>
      <c r="X45" s="765"/>
      <c r="Y45" s="1009"/>
      <c r="Z45" s="765"/>
      <c r="AA45" s="1106"/>
      <c r="AB45" s="764"/>
      <c r="AC45" s="764"/>
      <c r="AD45" s="764"/>
      <c r="AE45" s="764"/>
      <c r="AF45" s="764"/>
      <c r="AG45" s="764"/>
      <c r="AH45" s="764"/>
      <c r="AI45" s="764"/>
      <c r="AJ45" s="765"/>
      <c r="AK45" s="1106"/>
      <c r="AL45" s="764"/>
      <c r="AM45" s="764"/>
      <c r="AN45" s="764"/>
      <c r="AO45" s="764"/>
      <c r="AP45" s="764"/>
      <c r="AQ45" s="764"/>
      <c r="AR45" s="764"/>
      <c r="AS45" s="764"/>
      <c r="AT45" s="765"/>
    </row>
    <row r="46" spans="2:46" ht="15" customHeight="1" x14ac:dyDescent="0.25">
      <c r="H46" s="1104">
        <v>3</v>
      </c>
      <c r="I46" s="765"/>
      <c r="J46" s="1105"/>
      <c r="K46" s="764"/>
      <c r="L46" s="764"/>
      <c r="M46" s="764"/>
      <c r="N46" s="764"/>
      <c r="O46" s="764"/>
      <c r="P46" s="764"/>
      <c r="Q46" s="764"/>
      <c r="R46" s="764"/>
      <c r="S46" s="764"/>
      <c r="T46" s="764"/>
      <c r="U46" s="764"/>
      <c r="V46" s="764"/>
      <c r="W46" s="764"/>
      <c r="X46" s="765"/>
      <c r="Y46" s="1009"/>
      <c r="Z46" s="765"/>
      <c r="AA46" s="1106"/>
      <c r="AB46" s="764"/>
      <c r="AC46" s="764"/>
      <c r="AD46" s="764"/>
      <c r="AE46" s="764"/>
      <c r="AF46" s="764"/>
      <c r="AG46" s="764"/>
      <c r="AH46" s="764"/>
      <c r="AI46" s="764"/>
      <c r="AJ46" s="765"/>
      <c r="AK46" s="1106"/>
      <c r="AL46" s="764"/>
      <c r="AM46" s="764"/>
      <c r="AN46" s="764"/>
      <c r="AO46" s="764"/>
      <c r="AP46" s="764"/>
      <c r="AQ46" s="764"/>
      <c r="AR46" s="764"/>
      <c r="AS46" s="764"/>
      <c r="AT46" s="765"/>
    </row>
    <row r="47" spans="2:46" ht="15" customHeight="1" x14ac:dyDescent="0.25">
      <c r="H47" s="1104">
        <v>4</v>
      </c>
      <c r="I47" s="765"/>
      <c r="J47" s="1105"/>
      <c r="K47" s="764"/>
      <c r="L47" s="764"/>
      <c r="M47" s="764"/>
      <c r="N47" s="764"/>
      <c r="O47" s="764"/>
      <c r="P47" s="764"/>
      <c r="Q47" s="764"/>
      <c r="R47" s="764"/>
      <c r="S47" s="764"/>
      <c r="T47" s="764"/>
      <c r="U47" s="764"/>
      <c r="V47" s="764"/>
      <c r="W47" s="764"/>
      <c r="X47" s="765"/>
      <c r="Y47" s="1009"/>
      <c r="Z47" s="765"/>
      <c r="AA47" s="1106"/>
      <c r="AB47" s="764"/>
      <c r="AC47" s="764"/>
      <c r="AD47" s="764"/>
      <c r="AE47" s="764"/>
      <c r="AF47" s="764"/>
      <c r="AG47" s="764"/>
      <c r="AH47" s="764"/>
      <c r="AI47" s="764"/>
      <c r="AJ47" s="765"/>
      <c r="AK47" s="1106"/>
      <c r="AL47" s="764"/>
      <c r="AM47" s="764"/>
      <c r="AN47" s="764"/>
      <c r="AO47" s="764"/>
      <c r="AP47" s="764"/>
      <c r="AQ47" s="764"/>
      <c r="AR47" s="764"/>
      <c r="AS47" s="764"/>
      <c r="AT47" s="765"/>
    </row>
    <row r="48" spans="2:46" ht="15" customHeight="1" x14ac:dyDescent="0.25">
      <c r="H48" s="1104">
        <v>5</v>
      </c>
      <c r="I48" s="765"/>
      <c r="J48" s="1105"/>
      <c r="K48" s="764"/>
      <c r="L48" s="764"/>
      <c r="M48" s="764"/>
      <c r="N48" s="764"/>
      <c r="O48" s="764"/>
      <c r="P48" s="764"/>
      <c r="Q48" s="764"/>
      <c r="R48" s="764"/>
      <c r="S48" s="764"/>
      <c r="T48" s="764"/>
      <c r="U48" s="764"/>
      <c r="V48" s="764"/>
      <c r="W48" s="764"/>
      <c r="X48" s="765"/>
      <c r="Y48" s="1009"/>
      <c r="Z48" s="765"/>
      <c r="AA48" s="1106"/>
      <c r="AB48" s="764"/>
      <c r="AC48" s="764"/>
      <c r="AD48" s="764"/>
      <c r="AE48" s="764"/>
      <c r="AF48" s="764"/>
      <c r="AG48" s="764"/>
      <c r="AH48" s="764"/>
      <c r="AI48" s="764"/>
      <c r="AJ48" s="765"/>
      <c r="AK48" s="1106"/>
      <c r="AL48" s="764"/>
      <c r="AM48" s="764"/>
      <c r="AN48" s="764"/>
      <c r="AO48" s="764"/>
      <c r="AP48" s="764"/>
      <c r="AQ48" s="764"/>
      <c r="AR48" s="764"/>
      <c r="AS48" s="764"/>
      <c r="AT48" s="765"/>
    </row>
    <row r="49" spans="8:46" ht="15" customHeight="1" x14ac:dyDescent="0.25">
      <c r="H49" s="1104">
        <v>6</v>
      </c>
      <c r="I49" s="765"/>
      <c r="J49" s="1105"/>
      <c r="K49" s="764"/>
      <c r="L49" s="764"/>
      <c r="M49" s="764"/>
      <c r="N49" s="764"/>
      <c r="O49" s="764"/>
      <c r="P49" s="764"/>
      <c r="Q49" s="764"/>
      <c r="R49" s="764"/>
      <c r="S49" s="764"/>
      <c r="T49" s="764"/>
      <c r="U49" s="764"/>
      <c r="V49" s="764"/>
      <c r="W49" s="764"/>
      <c r="X49" s="765"/>
      <c r="Y49" s="1009"/>
      <c r="Z49" s="765"/>
      <c r="AA49" s="1106"/>
      <c r="AB49" s="764"/>
      <c r="AC49" s="764"/>
      <c r="AD49" s="764"/>
      <c r="AE49" s="764"/>
      <c r="AF49" s="764"/>
      <c r="AG49" s="764"/>
      <c r="AH49" s="764"/>
      <c r="AI49" s="764"/>
      <c r="AJ49" s="765"/>
      <c r="AK49" s="1106"/>
      <c r="AL49" s="764"/>
      <c r="AM49" s="764"/>
      <c r="AN49" s="764"/>
      <c r="AO49" s="764"/>
      <c r="AP49" s="764"/>
      <c r="AQ49" s="764"/>
      <c r="AR49" s="764"/>
      <c r="AS49" s="764"/>
      <c r="AT49" s="765"/>
    </row>
    <row r="50" spans="8:46" ht="15" customHeight="1" x14ac:dyDescent="0.25">
      <c r="H50" s="1104">
        <v>7</v>
      </c>
      <c r="I50" s="765"/>
      <c r="J50" s="1105"/>
      <c r="K50" s="764"/>
      <c r="L50" s="764"/>
      <c r="M50" s="764"/>
      <c r="N50" s="764"/>
      <c r="O50" s="764"/>
      <c r="P50" s="764"/>
      <c r="Q50" s="764"/>
      <c r="R50" s="764"/>
      <c r="S50" s="764"/>
      <c r="T50" s="764"/>
      <c r="U50" s="764"/>
      <c r="V50" s="764"/>
      <c r="W50" s="764"/>
      <c r="X50" s="765"/>
      <c r="Y50" s="1009"/>
      <c r="Z50" s="765"/>
      <c r="AA50" s="1106"/>
      <c r="AB50" s="764"/>
      <c r="AC50" s="764"/>
      <c r="AD50" s="764"/>
      <c r="AE50" s="764"/>
      <c r="AF50" s="764"/>
      <c r="AG50" s="764"/>
      <c r="AH50" s="764"/>
      <c r="AI50" s="764"/>
      <c r="AJ50" s="765"/>
      <c r="AK50" s="1106"/>
      <c r="AL50" s="764"/>
      <c r="AM50" s="764"/>
      <c r="AN50" s="764"/>
      <c r="AO50" s="764"/>
      <c r="AP50" s="764"/>
      <c r="AQ50" s="764"/>
      <c r="AR50" s="764"/>
      <c r="AS50" s="764"/>
      <c r="AT50" s="765"/>
    </row>
    <row r="51" spans="8:46" ht="15" customHeight="1" x14ac:dyDescent="0.25">
      <c r="H51" s="1104">
        <v>8</v>
      </c>
      <c r="I51" s="765"/>
      <c r="J51" s="1105"/>
      <c r="K51" s="764"/>
      <c r="L51" s="764"/>
      <c r="M51" s="764"/>
      <c r="N51" s="764"/>
      <c r="O51" s="764"/>
      <c r="P51" s="764"/>
      <c r="Q51" s="764"/>
      <c r="R51" s="764"/>
      <c r="S51" s="764"/>
      <c r="T51" s="764"/>
      <c r="U51" s="764"/>
      <c r="V51" s="764"/>
      <c r="W51" s="764"/>
      <c r="X51" s="765"/>
      <c r="Y51" s="1009"/>
      <c r="Z51" s="765"/>
      <c r="AA51" s="1106"/>
      <c r="AB51" s="764"/>
      <c r="AC51" s="764"/>
      <c r="AD51" s="764"/>
      <c r="AE51" s="764"/>
      <c r="AF51" s="764"/>
      <c r="AG51" s="764"/>
      <c r="AH51" s="764"/>
      <c r="AI51" s="764"/>
      <c r="AJ51" s="765"/>
      <c r="AK51" s="1106"/>
      <c r="AL51" s="764"/>
      <c r="AM51" s="764"/>
      <c r="AN51" s="764"/>
      <c r="AO51" s="764"/>
      <c r="AP51" s="764"/>
      <c r="AQ51" s="764"/>
      <c r="AR51" s="764"/>
      <c r="AS51" s="764"/>
      <c r="AT51" s="765"/>
    </row>
    <row r="52" spans="8:46" ht="15" customHeight="1" x14ac:dyDescent="0.25">
      <c r="H52" s="1115"/>
      <c r="I52" s="765"/>
      <c r="J52" s="1107"/>
      <c r="K52" s="764"/>
      <c r="L52" s="764"/>
      <c r="M52" s="764"/>
      <c r="N52" s="764"/>
      <c r="O52" s="764"/>
      <c r="P52" s="764"/>
      <c r="Q52" s="764"/>
      <c r="R52" s="764"/>
      <c r="S52" s="764"/>
      <c r="T52" s="764"/>
      <c r="U52" s="764"/>
      <c r="V52" s="764"/>
      <c r="W52" s="764"/>
      <c r="X52" s="765"/>
      <c r="Y52" s="1113"/>
      <c r="Z52" s="765"/>
      <c r="AA52" s="1110"/>
      <c r="AB52" s="764"/>
      <c r="AC52" s="764"/>
      <c r="AD52" s="764"/>
      <c r="AE52" s="764"/>
      <c r="AF52" s="764"/>
      <c r="AG52" s="764"/>
      <c r="AH52" s="764"/>
      <c r="AI52" s="764"/>
      <c r="AJ52" s="765"/>
      <c r="AK52" s="1110"/>
      <c r="AL52" s="764"/>
      <c r="AM52" s="764"/>
      <c r="AN52" s="764"/>
      <c r="AO52" s="764"/>
      <c r="AP52" s="764"/>
      <c r="AQ52" s="764"/>
      <c r="AR52" s="764"/>
      <c r="AS52" s="764"/>
      <c r="AT52" s="765"/>
    </row>
    <row r="53" spans="8:46" ht="15" customHeight="1" x14ac:dyDescent="0.25">
      <c r="H53" s="1112" t="s">
        <v>1832</v>
      </c>
      <c r="I53" s="764"/>
      <c r="J53" s="764"/>
      <c r="K53" s="764"/>
      <c r="L53" s="764"/>
      <c r="M53" s="764"/>
      <c r="N53" s="764"/>
      <c r="O53" s="764"/>
      <c r="P53" s="764"/>
      <c r="Q53" s="764"/>
      <c r="R53" s="764"/>
      <c r="S53" s="764"/>
      <c r="T53" s="764"/>
      <c r="U53" s="764"/>
      <c r="V53" s="764"/>
      <c r="W53" s="764"/>
      <c r="X53" s="764"/>
      <c r="Y53" s="764"/>
      <c r="Z53" s="765"/>
      <c r="AA53" s="1106">
        <f>SUM(AA44:AJ52)</f>
        <v>0</v>
      </c>
      <c r="AB53" s="764"/>
      <c r="AC53" s="764"/>
      <c r="AD53" s="764"/>
      <c r="AE53" s="764"/>
      <c r="AF53" s="764"/>
      <c r="AG53" s="764"/>
      <c r="AH53" s="764"/>
      <c r="AI53" s="764"/>
      <c r="AJ53" s="765"/>
      <c r="AK53" s="1106">
        <f>SUM(AK44:AT52)</f>
        <v>0</v>
      </c>
      <c r="AL53" s="764"/>
      <c r="AM53" s="764"/>
      <c r="AN53" s="764"/>
      <c r="AO53" s="764"/>
      <c r="AP53" s="764"/>
      <c r="AQ53" s="764"/>
      <c r="AR53" s="764"/>
      <c r="AS53" s="764"/>
      <c r="AT53" s="765"/>
    </row>
    <row r="54" spans="8:46" ht="14.25" customHeight="1" x14ac:dyDescent="0.25">
      <c r="AS54" s="443"/>
      <c r="AT54" s="443"/>
    </row>
    <row r="55" spans="8:46" ht="14.25" customHeight="1" x14ac:dyDescent="0.25">
      <c r="AS55" s="443"/>
      <c r="AT55" s="443"/>
    </row>
    <row r="56" spans="8:46" ht="14.25" customHeight="1" x14ac:dyDescent="0.25">
      <c r="AS56" s="443"/>
      <c r="AT56" s="443"/>
    </row>
    <row r="57" spans="8:46" ht="14.25" customHeight="1" x14ac:dyDescent="0.25">
      <c r="H57" s="976" t="s">
        <v>1795</v>
      </c>
      <c r="I57" s="824"/>
      <c r="J57" s="824"/>
      <c r="K57" s="824"/>
      <c r="L57" s="824"/>
      <c r="M57" s="824"/>
      <c r="N57" s="824"/>
      <c r="O57" s="824"/>
      <c r="P57" s="824"/>
      <c r="Q57" s="824"/>
      <c r="R57" s="824"/>
      <c r="S57" s="824"/>
      <c r="T57" s="824"/>
      <c r="U57" s="824"/>
      <c r="V57" s="824"/>
      <c r="W57" s="824"/>
      <c r="X57" s="824"/>
      <c r="Y57" s="825"/>
      <c r="Z57" s="976" t="s">
        <v>1796</v>
      </c>
      <c r="AA57" s="824"/>
      <c r="AB57" s="824"/>
      <c r="AC57" s="824"/>
      <c r="AD57" s="824"/>
      <c r="AE57" s="824"/>
      <c r="AF57" s="824"/>
      <c r="AG57" s="824"/>
      <c r="AH57" s="824"/>
      <c r="AI57" s="824"/>
      <c r="AJ57" s="824"/>
      <c r="AK57" s="824"/>
      <c r="AL57" s="824"/>
      <c r="AM57" s="824"/>
      <c r="AN57" s="824"/>
      <c r="AO57" s="824"/>
      <c r="AP57" s="824"/>
      <c r="AQ57" s="825"/>
      <c r="AS57" s="443"/>
      <c r="AT57" s="443"/>
    </row>
    <row r="58" spans="8:46" ht="14.25" customHeight="1" x14ac:dyDescent="0.25">
      <c r="H58" s="257" t="s">
        <v>796</v>
      </c>
      <c r="I58" s="258"/>
      <c r="J58" s="258"/>
      <c r="K58" s="258"/>
      <c r="L58" s="258"/>
      <c r="M58" s="258"/>
      <c r="N58" s="258"/>
      <c r="O58" s="258"/>
      <c r="P58" s="258"/>
      <c r="Q58" s="259"/>
      <c r="R58" s="257" t="s">
        <v>1511</v>
      </c>
      <c r="S58" s="258"/>
      <c r="T58" s="258"/>
      <c r="U58" s="259"/>
      <c r="V58" s="257" t="s">
        <v>1510</v>
      </c>
      <c r="W58" s="258"/>
      <c r="X58" s="258"/>
      <c r="Y58" s="259"/>
      <c r="Z58" s="257" t="s">
        <v>796</v>
      </c>
      <c r="AA58" s="258"/>
      <c r="AB58" s="258"/>
      <c r="AC58" s="258"/>
      <c r="AD58" s="258"/>
      <c r="AE58" s="258"/>
      <c r="AF58" s="258"/>
      <c r="AG58" s="258"/>
      <c r="AH58" s="258"/>
      <c r="AI58" s="259"/>
      <c r="AJ58" s="257" t="s">
        <v>1511</v>
      </c>
      <c r="AK58" s="258"/>
      <c r="AL58" s="258"/>
      <c r="AM58" s="259"/>
      <c r="AN58" s="257" t="s">
        <v>1510</v>
      </c>
      <c r="AO58" s="258"/>
      <c r="AP58" s="258"/>
      <c r="AQ58" s="259"/>
      <c r="AS58" s="443"/>
      <c r="AT58" s="443"/>
    </row>
    <row r="59" spans="8:46" ht="14.25" customHeight="1" x14ac:dyDescent="0.25">
      <c r="H59" s="260"/>
      <c r="Q59" s="261"/>
      <c r="R59" s="260"/>
      <c r="U59" s="261"/>
      <c r="V59" s="260"/>
      <c r="Y59" s="261"/>
      <c r="Z59" s="260"/>
      <c r="AI59" s="261"/>
      <c r="AJ59" s="260"/>
      <c r="AM59" s="261"/>
      <c r="AN59" s="260"/>
      <c r="AQ59" s="261"/>
      <c r="AS59" s="443"/>
      <c r="AT59" s="443"/>
    </row>
    <row r="60" spans="8:46" ht="14.25" customHeight="1" x14ac:dyDescent="0.25">
      <c r="H60" s="260"/>
      <c r="Q60" s="261"/>
      <c r="R60" s="260"/>
      <c r="U60" s="261"/>
      <c r="V60" s="260"/>
      <c r="Y60" s="261"/>
      <c r="Z60" s="260"/>
      <c r="AI60" s="261"/>
      <c r="AJ60" s="260"/>
      <c r="AM60" s="261"/>
      <c r="AN60" s="260"/>
      <c r="AQ60" s="261"/>
      <c r="AS60" s="443"/>
      <c r="AT60" s="443"/>
    </row>
    <row r="61" spans="8:46" ht="14.25" customHeight="1" x14ac:dyDescent="0.25">
      <c r="H61" s="260"/>
      <c r="Q61" s="261"/>
      <c r="R61" s="260"/>
      <c r="U61" s="261"/>
      <c r="V61" s="260"/>
      <c r="Y61" s="261"/>
      <c r="Z61" s="260"/>
      <c r="AI61" s="261"/>
      <c r="AJ61" s="260"/>
      <c r="AM61" s="261"/>
      <c r="AN61" s="260"/>
      <c r="AQ61" s="261"/>
      <c r="AS61" s="443"/>
      <c r="AT61" s="443"/>
    </row>
    <row r="62" spans="8:46" ht="14.25" customHeight="1" x14ac:dyDescent="0.25">
      <c r="H62" s="260"/>
      <c r="Q62" s="261"/>
      <c r="R62" s="260"/>
      <c r="U62" s="261"/>
      <c r="V62" s="260"/>
      <c r="Y62" s="261"/>
      <c r="Z62" s="260"/>
      <c r="AI62" s="261"/>
      <c r="AJ62" s="260"/>
      <c r="AM62" s="261"/>
      <c r="AN62" s="260"/>
      <c r="AQ62" s="261"/>
      <c r="AS62" s="443"/>
      <c r="AT62" s="443"/>
    </row>
    <row r="63" spans="8:46" ht="14.25" customHeight="1" x14ac:dyDescent="0.25">
      <c r="H63" s="262"/>
      <c r="I63" s="263"/>
      <c r="J63" s="263"/>
      <c r="K63" s="263"/>
      <c r="L63" s="263"/>
      <c r="M63" s="263"/>
      <c r="N63" s="263"/>
      <c r="O63" s="263"/>
      <c r="P63" s="263"/>
      <c r="Q63" s="264"/>
      <c r="R63" s="262"/>
      <c r="S63" s="263"/>
      <c r="T63" s="263"/>
      <c r="U63" s="264"/>
      <c r="V63" s="262"/>
      <c r="W63" s="263"/>
      <c r="X63" s="263"/>
      <c r="Y63" s="264"/>
      <c r="Z63" s="262"/>
      <c r="AA63" s="263"/>
      <c r="AB63" s="263"/>
      <c r="AC63" s="263"/>
      <c r="AD63" s="263"/>
      <c r="AE63" s="263"/>
      <c r="AF63" s="263"/>
      <c r="AG63" s="263"/>
      <c r="AH63" s="263"/>
      <c r="AI63" s="264"/>
      <c r="AJ63" s="262"/>
      <c r="AK63" s="263"/>
      <c r="AL63" s="263"/>
      <c r="AM63" s="264"/>
      <c r="AN63" s="262"/>
      <c r="AO63" s="263"/>
      <c r="AP63" s="263"/>
      <c r="AQ63" s="264"/>
      <c r="AS63" s="443"/>
      <c r="AT63" s="443"/>
    </row>
    <row r="64" spans="8:46" ht="14.25" customHeight="1" x14ac:dyDescent="0.25">
      <c r="AM64" s="265" t="s">
        <v>1797</v>
      </c>
      <c r="AN64" s="131" t="str">
        <f>'B-2-1'!U28</f>
        <v>B-2-1-6</v>
      </c>
      <c r="AS64" s="443"/>
      <c r="AT64" s="443"/>
    </row>
  </sheetData>
  <mergeCells count="158">
    <mergeCell ref="Y52:Z52"/>
    <mergeCell ref="Y49:Z49"/>
    <mergeCell ref="AA49:AJ49"/>
    <mergeCell ref="H29:I29"/>
    <mergeCell ref="B30:E30"/>
    <mergeCell ref="AA34:AT34"/>
    <mergeCell ref="H51:I51"/>
    <mergeCell ref="AA31:AT31"/>
    <mergeCell ref="J40:X40"/>
    <mergeCell ref="AA32:AT32"/>
    <mergeCell ref="AA46:AJ46"/>
    <mergeCell ref="H35:I35"/>
    <mergeCell ref="Y47:Z47"/>
    <mergeCell ref="AK44:AT44"/>
    <mergeCell ref="B12:E12"/>
    <mergeCell ref="H45:I45"/>
    <mergeCell ref="Y25:Z25"/>
    <mergeCell ref="J33:X33"/>
    <mergeCell ref="B21:E21"/>
    <mergeCell ref="H37:I37"/>
    <mergeCell ref="AA39:AJ39"/>
    <mergeCell ref="AA25:AT25"/>
    <mergeCell ref="B14:E14"/>
    <mergeCell ref="Y45:Z45"/>
    <mergeCell ref="B23:E23"/>
    <mergeCell ref="J44:X44"/>
    <mergeCell ref="AA45:AJ45"/>
    <mergeCell ref="AK45:AT45"/>
    <mergeCell ref="B13:E13"/>
    <mergeCell ref="J28:X28"/>
    <mergeCell ref="H23:I23"/>
    <mergeCell ref="J37:X37"/>
    <mergeCell ref="H30:I30"/>
    <mergeCell ref="Y43:Z43"/>
    <mergeCell ref="Y38:Z38"/>
    <mergeCell ref="AA23:AT23"/>
    <mergeCell ref="J24:X24"/>
    <mergeCell ref="Y24:Z24"/>
    <mergeCell ref="Z57:AQ57"/>
    <mergeCell ref="J30:X30"/>
    <mergeCell ref="G9:Z11"/>
    <mergeCell ref="AK46:AT46"/>
    <mergeCell ref="AK40:AT40"/>
    <mergeCell ref="H50:I50"/>
    <mergeCell ref="AA29:AT29"/>
    <mergeCell ref="AA51:AJ51"/>
    <mergeCell ref="B32:E32"/>
    <mergeCell ref="H25:I25"/>
    <mergeCell ref="H34:I34"/>
    <mergeCell ref="B26:E26"/>
    <mergeCell ref="B16:E16"/>
    <mergeCell ref="J32:X32"/>
    <mergeCell ref="Y51:Z51"/>
    <mergeCell ref="H49:I49"/>
    <mergeCell ref="B25:E25"/>
    <mergeCell ref="AA53:AJ53"/>
    <mergeCell ref="H57:Y57"/>
    <mergeCell ref="H53:Z53"/>
    <mergeCell ref="Y23:Z23"/>
    <mergeCell ref="B19:E19"/>
    <mergeCell ref="B34:E34"/>
    <mergeCell ref="B28:E28"/>
    <mergeCell ref="B17:E17"/>
    <mergeCell ref="AK51:AT51"/>
    <mergeCell ref="B22:E22"/>
    <mergeCell ref="J43:X43"/>
    <mergeCell ref="Y34:Z34"/>
    <mergeCell ref="AA26:AT26"/>
    <mergeCell ref="AK50:AT50"/>
    <mergeCell ref="AA22:AT22"/>
    <mergeCell ref="H43:I43"/>
    <mergeCell ref="J49:X49"/>
    <mergeCell ref="J35:X35"/>
    <mergeCell ref="AA50:AJ50"/>
    <mergeCell ref="B24:E24"/>
    <mergeCell ref="H31:I31"/>
    <mergeCell ref="J45:X45"/>
    <mergeCell ref="H40:I40"/>
    <mergeCell ref="AA28:AT28"/>
    <mergeCell ref="B36:E36"/>
    <mergeCell ref="J26:X26"/>
    <mergeCell ref="AK37:AT37"/>
    <mergeCell ref="H39:I39"/>
    <mergeCell ref="AK49:AT49"/>
    <mergeCell ref="AA27:AT27"/>
    <mergeCell ref="AA24:AT24"/>
    <mergeCell ref="J22:X22"/>
    <mergeCell ref="Y22:Z22"/>
    <mergeCell ref="B20:E20"/>
    <mergeCell ref="J51:X51"/>
    <mergeCell ref="Y28:Z28"/>
    <mergeCell ref="AK43:AT43"/>
    <mergeCell ref="Y37:Z37"/>
    <mergeCell ref="H22:I22"/>
    <mergeCell ref="AA37:AJ37"/>
    <mergeCell ref="J23:X23"/>
    <mergeCell ref="AA33:AT33"/>
    <mergeCell ref="Y50:Z50"/>
    <mergeCell ref="Y30:Z30"/>
    <mergeCell ref="AA47:AJ47"/>
    <mergeCell ref="Y39:Z39"/>
    <mergeCell ref="Y29:Z29"/>
    <mergeCell ref="AK48:AT48"/>
    <mergeCell ref="AA30:AT30"/>
    <mergeCell ref="J31:X31"/>
    <mergeCell ref="AA38:AJ38"/>
    <mergeCell ref="Y31:Z31"/>
    <mergeCell ref="Y40:Z40"/>
    <mergeCell ref="AA44:AJ44"/>
    <mergeCell ref="J34:X34"/>
    <mergeCell ref="Y26:Z26"/>
    <mergeCell ref="J27:X27"/>
    <mergeCell ref="H44:I44"/>
    <mergeCell ref="B4:E4"/>
    <mergeCell ref="Y35:Z35"/>
    <mergeCell ref="J25:X25"/>
    <mergeCell ref="Y44:Z44"/>
    <mergeCell ref="H46:I46"/>
    <mergeCell ref="H27:I27"/>
    <mergeCell ref="B8:E8"/>
    <mergeCell ref="J29:X29"/>
    <mergeCell ref="H24:I24"/>
    <mergeCell ref="B10:E10"/>
    <mergeCell ref="H26:I26"/>
    <mergeCell ref="B6:E6"/>
    <mergeCell ref="G7:AR7"/>
    <mergeCell ref="AA43:AJ43"/>
    <mergeCell ref="B18:E18"/>
    <mergeCell ref="B27:E27"/>
    <mergeCell ref="AA40:AJ40"/>
    <mergeCell ref="H28:I28"/>
    <mergeCell ref="Y27:Z27"/>
    <mergeCell ref="Y33:Z33"/>
    <mergeCell ref="B15:E15"/>
    <mergeCell ref="AK53:AT53"/>
    <mergeCell ref="J50:X50"/>
    <mergeCell ref="H32:I32"/>
    <mergeCell ref="J46:X46"/>
    <mergeCell ref="AK47:AT47"/>
    <mergeCell ref="AA48:AJ48"/>
    <mergeCell ref="Y46:Z46"/>
    <mergeCell ref="AK39:AT39"/>
    <mergeCell ref="J52:X52"/>
    <mergeCell ref="H47:I47"/>
    <mergeCell ref="J39:X39"/>
    <mergeCell ref="AA35:AT35"/>
    <mergeCell ref="J48:X48"/>
    <mergeCell ref="AK38:AT38"/>
    <mergeCell ref="Y48:Z48"/>
    <mergeCell ref="J38:X38"/>
    <mergeCell ref="H33:I33"/>
    <mergeCell ref="Y32:Z32"/>
    <mergeCell ref="J47:X47"/>
    <mergeCell ref="AA52:AJ52"/>
    <mergeCell ref="H48:I48"/>
    <mergeCell ref="H38:I38"/>
    <mergeCell ref="AK52:AT52"/>
    <mergeCell ref="H52:I52"/>
  </mergeCells>
  <hyperlinks>
    <hyperlink ref="B4" location="PANDUAN!A1" display="PANDUAN" xr:uid="{00000000-0004-0000-2700-000000000000}"/>
    <hyperlink ref="B6" location="'EWS DIRECTORY'!A1" display="EWS DIRECTORY" xr:uid="{00000000-0004-0000-2700-000001000000}"/>
    <hyperlink ref="B8" location="'DATA PEMICU'!A1" display="DATA PEMICU" xr:uid="{00000000-0004-0000-2700-000002000000}"/>
    <hyperlink ref="B10" location="'DATA PENGUJI'!A1" display="DATA PENGUJI" xr:uid="{00000000-0004-0000-2700-000003000000}"/>
    <hyperlink ref="B12" location="'MAIN LEVEL'!A1" display="MAIN LEVEL" xr:uid="{00000000-0004-0000-2700-000004000000}"/>
  </hyperlinks>
  <pageMargins left="0.51181102362204722" right="0.15748031496062989" top="0.55118110236220474" bottom="0.55118110236220474" header="0" footer="0"/>
  <pageSetup paperSize="9" scale="60" orientation="landscape"/>
  <headerFooter>
    <oddFooter>&amp;Rhalaman &amp;P dari</oddFooter>
  </headerFooter>
  <legacy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23">
    <tabColor theme="4" tint="-0.249977111117893"/>
  </sheetPr>
  <dimension ref="A1:AT44"/>
  <sheetViews>
    <sheetView topLeftCell="B1" zoomScaleNormal="100" workbookViewId="0">
      <selection activeCell="AQ18" sqref="AQ18:AU18"/>
    </sheetView>
  </sheetViews>
  <sheetFormatPr defaultColWidth="3.88671875" defaultRowHeight="13.8" x14ac:dyDescent="0.25"/>
  <cols>
    <col min="1" max="1" width="0" style="401" hidden="1"/>
    <col min="2" max="5" width="3.88671875" style="433" customWidth="1"/>
    <col min="6" max="6" width="3.88671875" style="110" customWidth="1"/>
  </cols>
  <sheetData>
    <row r="1" spans="2:46" x14ac:dyDescent="0.25">
      <c r="G1" s="178"/>
      <c r="H1" s="55"/>
      <c r="I1" s="55"/>
      <c r="J1" s="55"/>
      <c r="K1" s="55"/>
      <c r="L1" s="55"/>
      <c r="M1" s="55"/>
      <c r="N1" s="55"/>
    </row>
    <row r="2" spans="2:46" x14ac:dyDescent="0.25">
      <c r="G2" s="55" t="s">
        <v>1674</v>
      </c>
      <c r="H2" s="55"/>
      <c r="I2" s="55"/>
      <c r="J2" s="55"/>
      <c r="K2" s="55"/>
      <c r="L2" s="55"/>
      <c r="M2" s="55"/>
      <c r="N2" s="55"/>
    </row>
    <row r="3" spans="2:46" x14ac:dyDescent="0.25">
      <c r="B3" s="400"/>
      <c r="C3" s="400"/>
      <c r="D3" s="400"/>
      <c r="E3" s="400"/>
      <c r="G3" s="55"/>
      <c r="H3" s="55"/>
      <c r="I3" s="55"/>
      <c r="J3" s="55"/>
      <c r="K3" s="55"/>
      <c r="L3" s="55"/>
      <c r="M3" s="55"/>
      <c r="N3" s="55"/>
    </row>
    <row r="4" spans="2:46" x14ac:dyDescent="0.25">
      <c r="B4" s="924" t="s">
        <v>79</v>
      </c>
      <c r="C4" s="932"/>
      <c r="D4" s="932"/>
      <c r="E4" s="932"/>
      <c r="G4" s="55"/>
      <c r="H4" s="55"/>
      <c r="I4" s="55"/>
      <c r="J4" s="55"/>
      <c r="K4" s="55"/>
      <c r="L4" s="55"/>
      <c r="M4" s="55"/>
      <c r="N4" s="55"/>
    </row>
    <row r="5" spans="2:46" x14ac:dyDescent="0.25">
      <c r="B5" s="400"/>
      <c r="C5" s="400"/>
      <c r="D5" s="400"/>
      <c r="E5" s="400"/>
      <c r="G5" s="55"/>
      <c r="H5" s="55"/>
      <c r="I5" s="55"/>
      <c r="J5" s="55"/>
      <c r="K5" s="55"/>
      <c r="L5" s="55"/>
      <c r="M5" s="55"/>
      <c r="N5" s="55"/>
    </row>
    <row r="6" spans="2:46" x14ac:dyDescent="0.25">
      <c r="B6" s="924" t="s">
        <v>87</v>
      </c>
      <c r="C6" s="932"/>
      <c r="D6" s="932"/>
      <c r="E6" s="932"/>
      <c r="G6" s="55"/>
      <c r="H6" s="55"/>
      <c r="I6" s="55"/>
      <c r="J6" s="55"/>
      <c r="K6" s="55"/>
      <c r="L6" s="55"/>
      <c r="M6" s="55"/>
      <c r="N6" s="55"/>
    </row>
    <row r="7" spans="2:46" x14ac:dyDescent="0.25">
      <c r="B7" s="400"/>
      <c r="C7" s="400"/>
      <c r="D7" s="400"/>
      <c r="E7" s="400"/>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58"/>
    </row>
    <row r="8" spans="2:46" x14ac:dyDescent="0.25">
      <c r="B8" s="924" t="s">
        <v>94</v>
      </c>
      <c r="C8" s="932"/>
      <c r="D8" s="932"/>
      <c r="E8" s="932"/>
      <c r="G8" s="55"/>
      <c r="H8" s="55"/>
      <c r="I8" s="55"/>
      <c r="J8" s="55"/>
      <c r="K8" s="55"/>
      <c r="L8" s="55"/>
      <c r="M8" s="55"/>
      <c r="N8" s="55"/>
    </row>
    <row r="9" spans="2:46" ht="14.4" customHeight="1" x14ac:dyDescent="0.25">
      <c r="B9" s="400"/>
      <c r="C9" s="400"/>
      <c r="D9" s="400"/>
      <c r="E9" s="400"/>
      <c r="G9" s="999" t="str">
        <f>"Rincian "&amp;'B-2'!G9&amp;" "&amp;'B-2-1'!M30</f>
        <v>Rincian Penjualan Ekspor Berdasarkan Bahan Bukti Pidana</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303"/>
    </row>
    <row r="10" spans="2:46" x14ac:dyDescent="0.25">
      <c r="B10" s="924" t="s">
        <v>101</v>
      </c>
      <c r="C10" s="932"/>
      <c r="D10" s="932"/>
      <c r="E10" s="932"/>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304"/>
    </row>
    <row r="11" spans="2:46"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305"/>
    </row>
    <row r="12" spans="2:46" x14ac:dyDescent="0.25">
      <c r="B12" s="924" t="s">
        <v>106</v>
      </c>
      <c r="C12" s="932"/>
      <c r="D12" s="932"/>
      <c r="E12" s="932"/>
      <c r="G12" s="254"/>
      <c r="H12" s="254"/>
      <c r="I12" s="254"/>
      <c r="J12" s="254"/>
      <c r="K12" s="254"/>
      <c r="L12" s="254"/>
      <c r="M12" s="254"/>
      <c r="N12" s="254"/>
    </row>
    <row r="13" spans="2:46" ht="14.25" customHeight="1" x14ac:dyDescent="0.25">
      <c r="B13" s="962" t="str">
        <f>HYPERLINK("#'"&amp;'EWS DIRECTORY'!$J$28&amp;"'!A1",'EWS DIRECTORY'!$J$28)</f>
        <v>B-2</v>
      </c>
      <c r="C13" s="932"/>
      <c r="D13" s="932"/>
      <c r="E13" s="932"/>
      <c r="G13" s="55" t="s">
        <v>1680</v>
      </c>
      <c r="H13" s="55"/>
      <c r="I13" s="254"/>
      <c r="J13" s="254"/>
      <c r="K13" s="254"/>
      <c r="L13" s="254"/>
      <c r="M13" s="254"/>
      <c r="N13" s="254"/>
    </row>
    <row r="14" spans="2:46" x14ac:dyDescent="0.25">
      <c r="B14" s="929" t="str">
        <f>HYPERLINK("#'"&amp;'EWS DIRECTORY'!$J$29&amp;"'!A1",'EWS DIRECTORY'!$J$29)</f>
        <v>B-2-1</v>
      </c>
      <c r="C14" s="932"/>
      <c r="D14" s="932"/>
      <c r="E14" s="932"/>
      <c r="G14" s="55" t="s">
        <v>1681</v>
      </c>
      <c r="H14" s="55"/>
      <c r="I14" s="55"/>
      <c r="J14" s="254"/>
      <c r="K14" s="254"/>
      <c r="L14" s="254"/>
      <c r="M14" s="254"/>
      <c r="N14" s="254"/>
    </row>
    <row r="15" spans="2:46" ht="14.25" customHeight="1" x14ac:dyDescent="0.25">
      <c r="B15" s="1132" t="str">
        <f>HYPERLINK("#'"&amp;'EWS DIRECTORY'!$J$30&amp;"'!A1",'EWS DIRECTORY'!$J$30)</f>
        <v>B-2-1-1</v>
      </c>
      <c r="C15" s="932"/>
      <c r="D15" s="932"/>
      <c r="E15" s="932"/>
      <c r="G15" s="55" t="s">
        <v>1744</v>
      </c>
      <c r="H15" s="55"/>
      <c r="I15" s="55" t="s">
        <v>1744</v>
      </c>
      <c r="J15" s="254"/>
      <c r="K15" s="254"/>
      <c r="L15" s="254"/>
      <c r="M15" s="254"/>
      <c r="N15" s="254"/>
    </row>
    <row r="16" spans="2:46" ht="14.25" customHeight="1" x14ac:dyDescent="0.25">
      <c r="B16" s="1132" t="str">
        <f>HYPERLINK("#'"&amp;'EWS DIRECTORY'!$J$31&amp;"'!A1",'EWS DIRECTORY'!$J$31)</f>
        <v>B-2-1-2</v>
      </c>
      <c r="C16" s="932"/>
      <c r="D16" s="932"/>
      <c r="E16" s="932"/>
    </row>
    <row r="17" spans="2:42" ht="14.25" customHeight="1" x14ac:dyDescent="0.25">
      <c r="B17" s="1132" t="str">
        <f>HYPERLINK("#'"&amp;'EWS DIRECTORY'!$J$36&amp;"'!A1",'EWS DIRECTORY'!$J$36)</f>
        <v>B-2-1-3</v>
      </c>
      <c r="C17" s="932"/>
      <c r="D17" s="932"/>
      <c r="E17" s="932"/>
      <c r="G17" s="55" t="s">
        <v>1798</v>
      </c>
    </row>
    <row r="18" spans="2:42" ht="14.25" customHeight="1" x14ac:dyDescent="0.25">
      <c r="B18" s="1132" t="str">
        <f>HYPERLINK("#'"&amp;'EWS DIRECTORY'!$J$37&amp;"'!A1",'EWS DIRECTORY'!$J$37)</f>
        <v>B-2-1-4</v>
      </c>
      <c r="C18" s="932"/>
      <c r="D18" s="932"/>
      <c r="E18" s="932"/>
      <c r="G18" s="55"/>
    </row>
    <row r="19" spans="2:42" ht="12.75" customHeight="1" x14ac:dyDescent="0.25">
      <c r="B19" s="1132" t="str">
        <f>HYPERLINK("#'"&amp;'EWS DIRECTORY'!$J$38&amp;"'!A1",'EWS DIRECTORY'!$J$38)</f>
        <v>B-2-1-5</v>
      </c>
      <c r="C19" s="932"/>
      <c r="D19" s="932"/>
      <c r="E19" s="932"/>
      <c r="G19" s="55"/>
      <c r="H19" s="1116" t="s">
        <v>1445</v>
      </c>
      <c r="I19" s="825"/>
      <c r="J19" s="1116" t="s">
        <v>1452</v>
      </c>
      <c r="K19" s="824"/>
      <c r="L19" s="824"/>
      <c r="M19" s="824"/>
      <c r="N19" s="824"/>
      <c r="O19" s="825"/>
      <c r="P19" s="1116" t="s">
        <v>1915</v>
      </c>
      <c r="Q19" s="824"/>
      <c r="R19" s="824"/>
      <c r="S19" s="824"/>
      <c r="T19" s="824"/>
      <c r="U19" s="825"/>
      <c r="V19" s="1116" t="s">
        <v>1916</v>
      </c>
      <c r="W19" s="824"/>
      <c r="X19" s="824"/>
      <c r="Y19" s="824"/>
      <c r="Z19" s="824"/>
      <c r="AA19" s="824"/>
      <c r="AB19" s="824"/>
      <c r="AC19" s="824"/>
      <c r="AD19" s="824"/>
      <c r="AE19" s="824"/>
      <c r="AF19" s="824"/>
      <c r="AG19" s="824"/>
      <c r="AH19" s="824"/>
      <c r="AI19" s="824"/>
      <c r="AJ19" s="824"/>
      <c r="AK19" s="825"/>
      <c r="AL19" s="1120" t="s">
        <v>1481</v>
      </c>
      <c r="AM19" s="1121"/>
      <c r="AN19" s="1121"/>
      <c r="AO19" s="1121"/>
      <c r="AP19" s="1122"/>
    </row>
    <row r="20" spans="2:42" ht="14.25" customHeight="1" x14ac:dyDescent="0.25">
      <c r="B20" s="1132" t="str">
        <f>HYPERLINK("#'"&amp;'EWS DIRECTORY'!$J$39&amp;"'!A1",'EWS DIRECTORY'!$J$39)</f>
        <v>B-2-1-6</v>
      </c>
      <c r="C20" s="932"/>
      <c r="D20" s="932"/>
      <c r="E20" s="932"/>
      <c r="G20" s="55"/>
      <c r="H20" s="1117"/>
      <c r="I20" s="825"/>
      <c r="J20" s="1119"/>
      <c r="K20" s="824"/>
      <c r="L20" s="824"/>
      <c r="M20" s="824"/>
      <c r="N20" s="824"/>
      <c r="O20" s="825"/>
      <c r="P20" s="1117"/>
      <c r="Q20" s="824"/>
      <c r="R20" s="824"/>
      <c r="S20" s="824"/>
      <c r="T20" s="824"/>
      <c r="U20" s="825"/>
      <c r="V20" s="1117"/>
      <c r="W20" s="824"/>
      <c r="X20" s="824"/>
      <c r="Y20" s="824"/>
      <c r="Z20" s="824"/>
      <c r="AA20" s="824"/>
      <c r="AB20" s="824"/>
      <c r="AC20" s="824"/>
      <c r="AD20" s="824"/>
      <c r="AE20" s="824"/>
      <c r="AF20" s="824"/>
      <c r="AG20" s="824"/>
      <c r="AH20" s="824"/>
      <c r="AI20" s="824"/>
      <c r="AJ20" s="824"/>
      <c r="AK20" s="825"/>
      <c r="AL20" s="1063"/>
      <c r="AM20" s="764"/>
      <c r="AN20" s="764"/>
      <c r="AO20" s="764"/>
      <c r="AP20" s="765"/>
    </row>
    <row r="21" spans="2:42" ht="14.25" customHeight="1" x14ac:dyDescent="0.25">
      <c r="B21" s="927" t="str">
        <f>HYPERLINK("#'"&amp;'EWS DIRECTORY'!$J$40&amp;"'!A1",'EWS DIRECTORY'!$J$40)</f>
        <v>B-2-1-7</v>
      </c>
      <c r="C21" s="932"/>
      <c r="D21" s="932"/>
      <c r="E21" s="932"/>
      <c r="G21" s="55"/>
      <c r="H21" s="1117"/>
      <c r="I21" s="825"/>
      <c r="J21" s="1119"/>
      <c r="K21" s="824"/>
      <c r="L21" s="824"/>
      <c r="M21" s="824"/>
      <c r="N21" s="824"/>
      <c r="O21" s="825"/>
      <c r="P21" s="1117"/>
      <c r="Q21" s="824"/>
      <c r="R21" s="824"/>
      <c r="S21" s="824"/>
      <c r="T21" s="824"/>
      <c r="U21" s="825"/>
      <c r="V21" s="1117"/>
      <c r="W21" s="824"/>
      <c r="X21" s="824"/>
      <c r="Y21" s="824"/>
      <c r="Z21" s="824"/>
      <c r="AA21" s="824"/>
      <c r="AB21" s="824"/>
      <c r="AC21" s="824"/>
      <c r="AD21" s="824"/>
      <c r="AE21" s="824"/>
      <c r="AF21" s="824"/>
      <c r="AG21" s="824"/>
      <c r="AH21" s="824"/>
      <c r="AI21" s="824"/>
      <c r="AJ21" s="824"/>
      <c r="AK21" s="825"/>
      <c r="AL21" s="1063"/>
      <c r="AM21" s="764"/>
      <c r="AN21" s="764"/>
      <c r="AO21" s="764"/>
      <c r="AP21" s="765"/>
    </row>
    <row r="22" spans="2:42" ht="14.25" customHeight="1" x14ac:dyDescent="0.25">
      <c r="B22" s="1132" t="str">
        <f>HYPERLINK("#'"&amp;'EWS DIRECTORY'!$J$41&amp;"'!A1",'EWS DIRECTORY'!$J$41)</f>
        <v>B-2-1-8</v>
      </c>
      <c r="C22" s="932"/>
      <c r="D22" s="932"/>
      <c r="E22" s="932"/>
      <c r="G22" s="55"/>
      <c r="H22" s="1117"/>
      <c r="I22" s="825"/>
      <c r="J22" s="1119"/>
      <c r="K22" s="824"/>
      <c r="L22" s="824"/>
      <c r="M22" s="824"/>
      <c r="N22" s="824"/>
      <c r="O22" s="825"/>
      <c r="P22" s="1117"/>
      <c r="Q22" s="824"/>
      <c r="R22" s="824"/>
      <c r="S22" s="824"/>
      <c r="T22" s="824"/>
      <c r="U22" s="825"/>
      <c r="V22" s="1117"/>
      <c r="W22" s="824"/>
      <c r="X22" s="824"/>
      <c r="Y22" s="824"/>
      <c r="Z22" s="824"/>
      <c r="AA22" s="824"/>
      <c r="AB22" s="824"/>
      <c r="AC22" s="824"/>
      <c r="AD22" s="824"/>
      <c r="AE22" s="824"/>
      <c r="AF22" s="824"/>
      <c r="AG22" s="824"/>
      <c r="AH22" s="824"/>
      <c r="AI22" s="824"/>
      <c r="AJ22" s="824"/>
      <c r="AK22" s="825"/>
      <c r="AL22" s="1063"/>
      <c r="AM22" s="764"/>
      <c r="AN22" s="764"/>
      <c r="AO22" s="764"/>
      <c r="AP22" s="765"/>
    </row>
    <row r="23" spans="2:42" ht="14.25" customHeight="1" x14ac:dyDescent="0.25">
      <c r="B23" s="1032"/>
      <c r="C23" s="932"/>
      <c r="D23" s="932"/>
      <c r="E23" s="932"/>
      <c r="G23" s="55"/>
      <c r="H23" s="1117"/>
      <c r="I23" s="825"/>
      <c r="J23" s="1119"/>
      <c r="K23" s="824"/>
      <c r="L23" s="824"/>
      <c r="M23" s="824"/>
      <c r="N23" s="824"/>
      <c r="O23" s="825"/>
      <c r="P23" s="1117"/>
      <c r="Q23" s="824"/>
      <c r="R23" s="824"/>
      <c r="S23" s="824"/>
      <c r="T23" s="824"/>
      <c r="U23" s="825"/>
      <c r="V23" s="1117"/>
      <c r="W23" s="824"/>
      <c r="X23" s="824"/>
      <c r="Y23" s="824"/>
      <c r="Z23" s="824"/>
      <c r="AA23" s="824"/>
      <c r="AB23" s="824"/>
      <c r="AC23" s="824"/>
      <c r="AD23" s="824"/>
      <c r="AE23" s="824"/>
      <c r="AF23" s="824"/>
      <c r="AG23" s="824"/>
      <c r="AH23" s="824"/>
      <c r="AI23" s="824"/>
      <c r="AJ23" s="824"/>
      <c r="AK23" s="825"/>
      <c r="AL23" s="1063"/>
      <c r="AM23" s="764"/>
      <c r="AN23" s="764"/>
      <c r="AO23" s="764"/>
      <c r="AP23" s="765"/>
    </row>
    <row r="24" spans="2:42" ht="14.25" customHeight="1" x14ac:dyDescent="0.25">
      <c r="B24" s="1032"/>
      <c r="C24" s="932"/>
      <c r="D24" s="932"/>
      <c r="E24" s="932"/>
      <c r="G24" s="55"/>
      <c r="H24" s="1117"/>
      <c r="I24" s="825"/>
      <c r="J24" s="1119"/>
      <c r="K24" s="824"/>
      <c r="L24" s="824"/>
      <c r="M24" s="824"/>
      <c r="N24" s="824"/>
      <c r="O24" s="825"/>
      <c r="P24" s="1117"/>
      <c r="Q24" s="824"/>
      <c r="R24" s="824"/>
      <c r="S24" s="824"/>
      <c r="T24" s="824"/>
      <c r="U24" s="825"/>
      <c r="V24" s="1117"/>
      <c r="W24" s="824"/>
      <c r="X24" s="824"/>
      <c r="Y24" s="824"/>
      <c r="Z24" s="824"/>
      <c r="AA24" s="824"/>
      <c r="AB24" s="824"/>
      <c r="AC24" s="824"/>
      <c r="AD24" s="824"/>
      <c r="AE24" s="824"/>
      <c r="AF24" s="824"/>
      <c r="AG24" s="824"/>
      <c r="AH24" s="824"/>
      <c r="AI24" s="824"/>
      <c r="AJ24" s="824"/>
      <c r="AK24" s="825"/>
      <c r="AL24" s="1063"/>
      <c r="AM24" s="764"/>
      <c r="AN24" s="764"/>
      <c r="AO24" s="764"/>
      <c r="AP24" s="765"/>
    </row>
    <row r="25" spans="2:42" ht="14.25" customHeight="1" x14ac:dyDescent="0.25">
      <c r="B25" s="1032"/>
      <c r="C25" s="932"/>
      <c r="D25" s="932"/>
      <c r="E25" s="932"/>
      <c r="G25" s="55"/>
      <c r="H25" s="1117"/>
      <c r="I25" s="825"/>
      <c r="J25" s="1119"/>
      <c r="K25" s="824"/>
      <c r="L25" s="824"/>
      <c r="M25" s="824"/>
      <c r="N25" s="824"/>
      <c r="O25" s="825"/>
      <c r="P25" s="1117"/>
      <c r="Q25" s="824"/>
      <c r="R25" s="824"/>
      <c r="S25" s="824"/>
      <c r="T25" s="824"/>
      <c r="U25" s="825"/>
      <c r="V25" s="1117"/>
      <c r="W25" s="824"/>
      <c r="X25" s="824"/>
      <c r="Y25" s="824"/>
      <c r="Z25" s="824"/>
      <c r="AA25" s="824"/>
      <c r="AB25" s="824"/>
      <c r="AC25" s="824"/>
      <c r="AD25" s="824"/>
      <c r="AE25" s="824"/>
      <c r="AF25" s="824"/>
      <c r="AG25" s="824"/>
      <c r="AH25" s="824"/>
      <c r="AI25" s="824"/>
      <c r="AJ25" s="824"/>
      <c r="AK25" s="825"/>
      <c r="AL25" s="1063"/>
      <c r="AM25" s="764"/>
      <c r="AN25" s="764"/>
      <c r="AO25" s="764"/>
      <c r="AP25" s="765"/>
    </row>
    <row r="26" spans="2:42" ht="14.25" customHeight="1" x14ac:dyDescent="0.25">
      <c r="B26" s="1032"/>
      <c r="C26" s="932"/>
      <c r="D26" s="932"/>
      <c r="E26" s="932"/>
      <c r="G26" s="55"/>
      <c r="H26" s="1117"/>
      <c r="I26" s="825"/>
      <c r="J26" s="1119"/>
      <c r="K26" s="824"/>
      <c r="L26" s="824"/>
      <c r="M26" s="824"/>
      <c r="N26" s="824"/>
      <c r="O26" s="825"/>
      <c r="P26" s="1117"/>
      <c r="Q26" s="824"/>
      <c r="R26" s="824"/>
      <c r="S26" s="824"/>
      <c r="T26" s="824"/>
      <c r="U26" s="825"/>
      <c r="V26" s="1117"/>
      <c r="W26" s="824"/>
      <c r="X26" s="824"/>
      <c r="Y26" s="824"/>
      <c r="Z26" s="824"/>
      <c r="AA26" s="824"/>
      <c r="AB26" s="824"/>
      <c r="AC26" s="824"/>
      <c r="AD26" s="824"/>
      <c r="AE26" s="824"/>
      <c r="AF26" s="824"/>
      <c r="AG26" s="824"/>
      <c r="AH26" s="824"/>
      <c r="AI26" s="824"/>
      <c r="AJ26" s="824"/>
      <c r="AK26" s="825"/>
      <c r="AL26" s="1063"/>
      <c r="AM26" s="764"/>
      <c r="AN26" s="764"/>
      <c r="AO26" s="764"/>
      <c r="AP26" s="765"/>
    </row>
    <row r="27" spans="2:42" x14ac:dyDescent="0.25">
      <c r="B27" s="1032"/>
      <c r="C27" s="932"/>
      <c r="D27" s="932"/>
      <c r="E27" s="932"/>
      <c r="H27" s="1117"/>
      <c r="I27" s="825"/>
      <c r="J27" s="1119"/>
      <c r="K27" s="824"/>
      <c r="L27" s="824"/>
      <c r="M27" s="824"/>
      <c r="N27" s="824"/>
      <c r="O27" s="825"/>
      <c r="P27" s="1117"/>
      <c r="Q27" s="824"/>
      <c r="R27" s="824"/>
      <c r="S27" s="824"/>
      <c r="T27" s="824"/>
      <c r="U27" s="825"/>
      <c r="V27" s="1117"/>
      <c r="W27" s="824"/>
      <c r="X27" s="824"/>
      <c r="Y27" s="824"/>
      <c r="Z27" s="824"/>
      <c r="AA27" s="824"/>
      <c r="AB27" s="824"/>
      <c r="AC27" s="824"/>
      <c r="AD27" s="824"/>
      <c r="AE27" s="824"/>
      <c r="AF27" s="824"/>
      <c r="AG27" s="824"/>
      <c r="AH27" s="824"/>
      <c r="AI27" s="824"/>
      <c r="AJ27" s="824"/>
      <c r="AK27" s="825"/>
      <c r="AL27" s="1063"/>
      <c r="AM27" s="764"/>
      <c r="AN27" s="764"/>
      <c r="AO27" s="764"/>
      <c r="AP27" s="765"/>
    </row>
    <row r="28" spans="2:42" x14ac:dyDescent="0.25">
      <c r="B28" s="1032"/>
      <c r="C28" s="932"/>
      <c r="D28" s="932"/>
      <c r="E28" s="932"/>
      <c r="H28" s="1117"/>
      <c r="I28" s="825"/>
      <c r="J28" s="1119"/>
      <c r="K28" s="824"/>
      <c r="L28" s="824"/>
      <c r="M28" s="824"/>
      <c r="N28" s="824"/>
      <c r="O28" s="825"/>
      <c r="P28" s="1117"/>
      <c r="Q28" s="824"/>
      <c r="R28" s="824"/>
      <c r="S28" s="824"/>
      <c r="T28" s="824"/>
      <c r="U28" s="825"/>
      <c r="V28" s="1117"/>
      <c r="W28" s="824"/>
      <c r="X28" s="824"/>
      <c r="Y28" s="824"/>
      <c r="Z28" s="824"/>
      <c r="AA28" s="824"/>
      <c r="AB28" s="824"/>
      <c r="AC28" s="824"/>
      <c r="AD28" s="824"/>
      <c r="AE28" s="824"/>
      <c r="AF28" s="824"/>
      <c r="AG28" s="824"/>
      <c r="AH28" s="824"/>
      <c r="AI28" s="824"/>
      <c r="AJ28" s="824"/>
      <c r="AK28" s="825"/>
      <c r="AL28" s="1063"/>
      <c r="AM28" s="764"/>
      <c r="AN28" s="764"/>
      <c r="AO28" s="764"/>
      <c r="AP28" s="765"/>
    </row>
    <row r="29" spans="2:42" x14ac:dyDescent="0.25">
      <c r="H29" s="1117"/>
      <c r="I29" s="825"/>
      <c r="J29" s="1119"/>
      <c r="K29" s="824"/>
      <c r="L29" s="824"/>
      <c r="M29" s="824"/>
      <c r="N29" s="824"/>
      <c r="O29" s="825"/>
      <c r="P29" s="1117"/>
      <c r="Q29" s="824"/>
      <c r="R29" s="824"/>
      <c r="S29" s="824"/>
      <c r="T29" s="824"/>
      <c r="U29" s="825"/>
      <c r="V29" s="1117"/>
      <c r="W29" s="824"/>
      <c r="X29" s="824"/>
      <c r="Y29" s="824"/>
      <c r="Z29" s="824"/>
      <c r="AA29" s="824"/>
      <c r="AB29" s="824"/>
      <c r="AC29" s="824"/>
      <c r="AD29" s="824"/>
      <c r="AE29" s="824"/>
      <c r="AF29" s="824"/>
      <c r="AG29" s="824"/>
      <c r="AH29" s="824"/>
      <c r="AI29" s="824"/>
      <c r="AJ29" s="824"/>
      <c r="AK29" s="825"/>
      <c r="AL29" s="1063"/>
      <c r="AM29" s="764"/>
      <c r="AN29" s="764"/>
      <c r="AO29" s="764"/>
      <c r="AP29" s="765"/>
    </row>
    <row r="30" spans="2:42" x14ac:dyDescent="0.25">
      <c r="B30" s="1032"/>
      <c r="C30" s="932"/>
      <c r="D30" s="932"/>
      <c r="E30" s="932"/>
      <c r="H30" s="1117"/>
      <c r="I30" s="825"/>
      <c r="J30" s="1119"/>
      <c r="K30" s="824"/>
      <c r="L30" s="824"/>
      <c r="M30" s="824"/>
      <c r="N30" s="824"/>
      <c r="O30" s="825"/>
      <c r="P30" s="1117"/>
      <c r="Q30" s="824"/>
      <c r="R30" s="824"/>
      <c r="S30" s="824"/>
      <c r="T30" s="824"/>
      <c r="U30" s="825"/>
      <c r="V30" s="1117"/>
      <c r="W30" s="824"/>
      <c r="X30" s="824"/>
      <c r="Y30" s="824"/>
      <c r="Z30" s="824"/>
      <c r="AA30" s="824"/>
      <c r="AB30" s="824"/>
      <c r="AC30" s="824"/>
      <c r="AD30" s="824"/>
      <c r="AE30" s="824"/>
      <c r="AF30" s="824"/>
      <c r="AG30" s="824"/>
      <c r="AH30" s="824"/>
      <c r="AI30" s="824"/>
      <c r="AJ30" s="824"/>
      <c r="AK30" s="825"/>
      <c r="AL30" s="1063"/>
      <c r="AM30" s="764"/>
      <c r="AN30" s="764"/>
      <c r="AO30" s="764"/>
      <c r="AP30" s="765"/>
    </row>
    <row r="31" spans="2:42" x14ac:dyDescent="0.25">
      <c r="H31" s="1117"/>
      <c r="I31" s="825"/>
      <c r="J31" s="1119"/>
      <c r="K31" s="824"/>
      <c r="L31" s="824"/>
      <c r="M31" s="824"/>
      <c r="N31" s="824"/>
      <c r="O31" s="825"/>
      <c r="P31" s="1117"/>
      <c r="Q31" s="824"/>
      <c r="R31" s="824"/>
      <c r="S31" s="824"/>
      <c r="T31" s="824"/>
      <c r="U31" s="825"/>
      <c r="V31" s="1117"/>
      <c r="W31" s="824"/>
      <c r="X31" s="824"/>
      <c r="Y31" s="824"/>
      <c r="Z31" s="824"/>
      <c r="AA31" s="824"/>
      <c r="AB31" s="824"/>
      <c r="AC31" s="824"/>
      <c r="AD31" s="824"/>
      <c r="AE31" s="824"/>
      <c r="AF31" s="824"/>
      <c r="AG31" s="824"/>
      <c r="AH31" s="824"/>
      <c r="AI31" s="824"/>
      <c r="AJ31" s="824"/>
      <c r="AK31" s="825"/>
      <c r="AL31" s="1063"/>
      <c r="AM31" s="764"/>
      <c r="AN31" s="764"/>
      <c r="AO31" s="764"/>
      <c r="AP31" s="765"/>
    </row>
    <row r="32" spans="2:42" x14ac:dyDescent="0.25">
      <c r="B32" s="1032"/>
      <c r="C32" s="932"/>
      <c r="D32" s="932"/>
      <c r="E32" s="932"/>
      <c r="H32" s="1117"/>
      <c r="I32" s="825"/>
      <c r="J32" s="1119"/>
      <c r="K32" s="824"/>
      <c r="L32" s="824"/>
      <c r="M32" s="824"/>
      <c r="N32" s="824"/>
      <c r="O32" s="825"/>
      <c r="P32" s="1117"/>
      <c r="Q32" s="824"/>
      <c r="R32" s="824"/>
      <c r="S32" s="824"/>
      <c r="T32" s="824"/>
      <c r="U32" s="825"/>
      <c r="V32" s="1117"/>
      <c r="W32" s="824"/>
      <c r="X32" s="824"/>
      <c r="Y32" s="824"/>
      <c r="Z32" s="824"/>
      <c r="AA32" s="824"/>
      <c r="AB32" s="824"/>
      <c r="AC32" s="824"/>
      <c r="AD32" s="824"/>
      <c r="AE32" s="824"/>
      <c r="AF32" s="824"/>
      <c r="AG32" s="824"/>
      <c r="AH32" s="824"/>
      <c r="AI32" s="824"/>
      <c r="AJ32" s="824"/>
      <c r="AK32" s="825"/>
      <c r="AL32" s="1063"/>
      <c r="AM32" s="764"/>
      <c r="AN32" s="764"/>
      <c r="AO32" s="764"/>
      <c r="AP32" s="765"/>
    </row>
    <row r="33" spans="2:43" x14ac:dyDescent="0.25">
      <c r="H33" s="1117"/>
      <c r="I33" s="825"/>
      <c r="J33" s="1119"/>
      <c r="K33" s="824"/>
      <c r="L33" s="824"/>
      <c r="M33" s="824"/>
      <c r="N33" s="824"/>
      <c r="O33" s="825"/>
      <c r="P33" s="1117"/>
      <c r="Q33" s="824"/>
      <c r="R33" s="824"/>
      <c r="S33" s="824"/>
      <c r="T33" s="824"/>
      <c r="U33" s="825"/>
      <c r="V33" s="1117"/>
      <c r="W33" s="824"/>
      <c r="X33" s="824"/>
      <c r="Y33" s="824"/>
      <c r="Z33" s="824"/>
      <c r="AA33" s="824"/>
      <c r="AB33" s="824"/>
      <c r="AC33" s="824"/>
      <c r="AD33" s="824"/>
      <c r="AE33" s="824"/>
      <c r="AF33" s="824"/>
      <c r="AG33" s="824"/>
      <c r="AH33" s="824"/>
      <c r="AI33" s="824"/>
      <c r="AJ33" s="824"/>
      <c r="AK33" s="825"/>
      <c r="AL33" s="1063"/>
      <c r="AM33" s="764"/>
      <c r="AN33" s="764"/>
      <c r="AO33" s="764"/>
      <c r="AP33" s="765"/>
    </row>
    <row r="34" spans="2:43" x14ac:dyDescent="0.25">
      <c r="B34" s="1032"/>
      <c r="C34" s="932"/>
      <c r="D34" s="932"/>
      <c r="E34" s="932"/>
      <c r="H34" s="113"/>
      <c r="I34" s="114"/>
      <c r="J34" s="115"/>
      <c r="K34" s="115"/>
      <c r="L34" s="115"/>
      <c r="M34" s="115"/>
      <c r="N34" s="115"/>
      <c r="O34" s="115"/>
      <c r="P34" s="116"/>
      <c r="Q34" s="117"/>
      <c r="R34" s="117"/>
      <c r="S34" s="117"/>
      <c r="T34" s="117"/>
      <c r="U34" s="118"/>
      <c r="V34" s="116"/>
      <c r="W34" s="119"/>
      <c r="X34" s="119"/>
      <c r="Y34" s="119"/>
      <c r="Z34" s="119"/>
      <c r="AA34" s="119"/>
      <c r="AB34" s="119"/>
      <c r="AC34" s="119"/>
      <c r="AD34" s="119"/>
      <c r="AE34" s="119"/>
      <c r="AF34" s="119"/>
      <c r="AG34" s="119"/>
      <c r="AH34" s="119"/>
      <c r="AI34" s="119"/>
      <c r="AJ34" s="119"/>
      <c r="AK34" s="120"/>
      <c r="AL34" s="1065"/>
      <c r="AM34" s="764"/>
      <c r="AN34" s="764"/>
      <c r="AO34" s="764"/>
      <c r="AP34" s="765"/>
    </row>
    <row r="35" spans="2:43" x14ac:dyDescent="0.25">
      <c r="H35" s="1123" t="s">
        <v>1804</v>
      </c>
      <c r="I35" s="824"/>
      <c r="J35" s="824"/>
      <c r="K35" s="824"/>
      <c r="L35" s="824"/>
      <c r="M35" s="824"/>
      <c r="N35" s="824"/>
      <c r="O35" s="824"/>
      <c r="P35" s="824"/>
      <c r="Q35" s="824"/>
      <c r="R35" s="824"/>
      <c r="S35" s="824"/>
      <c r="T35" s="824"/>
      <c r="U35" s="824"/>
      <c r="V35" s="824"/>
      <c r="W35" s="824"/>
      <c r="X35" s="824"/>
      <c r="Y35" s="824"/>
      <c r="Z35" s="824"/>
      <c r="AA35" s="824"/>
      <c r="AB35" s="824"/>
      <c r="AC35" s="824"/>
      <c r="AD35" s="824"/>
      <c r="AE35" s="824"/>
      <c r="AF35" s="824"/>
      <c r="AG35" s="824"/>
      <c r="AH35" s="824"/>
      <c r="AI35" s="824"/>
      <c r="AJ35" s="824"/>
      <c r="AK35" s="1124"/>
      <c r="AL35" s="1063">
        <f>SUM(AL20:AP34)</f>
        <v>0</v>
      </c>
      <c r="AM35" s="764"/>
      <c r="AN35" s="764"/>
      <c r="AO35" s="764"/>
      <c r="AP35" s="765"/>
    </row>
    <row r="36" spans="2:43" x14ac:dyDescent="0.25">
      <c r="B36" s="1032"/>
      <c r="C36" s="932"/>
      <c r="D36" s="932"/>
      <c r="E36" s="932"/>
    </row>
    <row r="37" spans="2:43" x14ac:dyDescent="0.25">
      <c r="H37" s="976" t="s">
        <v>1795</v>
      </c>
      <c r="I37" s="824"/>
      <c r="J37" s="824"/>
      <c r="K37" s="824"/>
      <c r="L37" s="824"/>
      <c r="M37" s="824"/>
      <c r="N37" s="824"/>
      <c r="O37" s="824"/>
      <c r="P37" s="824"/>
      <c r="Q37" s="824"/>
      <c r="R37" s="824"/>
      <c r="S37" s="824"/>
      <c r="T37" s="824"/>
      <c r="U37" s="824"/>
      <c r="V37" s="824"/>
      <c r="W37" s="824"/>
      <c r="X37" s="824"/>
      <c r="Y37" s="825"/>
      <c r="Z37" s="976" t="s">
        <v>1796</v>
      </c>
      <c r="AA37" s="824"/>
      <c r="AB37" s="824"/>
      <c r="AC37" s="824"/>
      <c r="AD37" s="824"/>
      <c r="AE37" s="824"/>
      <c r="AF37" s="824"/>
      <c r="AG37" s="824"/>
      <c r="AH37" s="824"/>
      <c r="AI37" s="824"/>
      <c r="AJ37" s="824"/>
      <c r="AK37" s="824"/>
      <c r="AL37" s="824"/>
      <c r="AM37" s="824"/>
      <c r="AN37" s="824"/>
      <c r="AO37" s="824"/>
      <c r="AP37" s="824"/>
      <c r="AQ37" s="825"/>
    </row>
    <row r="38" spans="2:43" x14ac:dyDescent="0.25">
      <c r="H38" s="257" t="s">
        <v>796</v>
      </c>
      <c r="I38" s="258"/>
      <c r="J38" s="258"/>
      <c r="K38" s="258"/>
      <c r="L38" s="258"/>
      <c r="M38" s="258"/>
      <c r="N38" s="258"/>
      <c r="O38" s="258"/>
      <c r="P38" s="258"/>
      <c r="Q38" s="259"/>
      <c r="R38" s="257" t="s">
        <v>1511</v>
      </c>
      <c r="S38" s="258"/>
      <c r="T38" s="258"/>
      <c r="U38" s="259"/>
      <c r="V38" s="257" t="s">
        <v>1510</v>
      </c>
      <c r="W38" s="258"/>
      <c r="X38" s="258"/>
      <c r="Y38" s="259"/>
      <c r="Z38" s="257" t="s">
        <v>796</v>
      </c>
      <c r="AA38" s="258"/>
      <c r="AB38" s="258"/>
      <c r="AC38" s="258"/>
      <c r="AD38" s="258"/>
      <c r="AE38" s="258"/>
      <c r="AF38" s="258"/>
      <c r="AG38" s="258"/>
      <c r="AH38" s="258"/>
      <c r="AI38" s="259"/>
      <c r="AJ38" s="257" t="s">
        <v>1511</v>
      </c>
      <c r="AK38" s="258"/>
      <c r="AL38" s="258"/>
      <c r="AM38" s="259"/>
      <c r="AN38" s="257" t="s">
        <v>1510</v>
      </c>
      <c r="AO38" s="258"/>
      <c r="AP38" s="258"/>
      <c r="AQ38" s="259"/>
    </row>
    <row r="39" spans="2:43" x14ac:dyDescent="0.25">
      <c r="H39" s="260"/>
      <c r="Q39" s="261"/>
      <c r="R39" s="260"/>
      <c r="U39" s="261"/>
      <c r="V39" s="260"/>
      <c r="Y39" s="261"/>
      <c r="Z39" s="260"/>
      <c r="AI39" s="261"/>
      <c r="AJ39" s="260"/>
      <c r="AM39" s="261"/>
      <c r="AN39" s="260"/>
      <c r="AQ39" s="261"/>
    </row>
    <row r="40" spans="2:43" x14ac:dyDescent="0.25">
      <c r="H40" s="260"/>
      <c r="Q40" s="261"/>
      <c r="R40" s="260"/>
      <c r="U40" s="261"/>
      <c r="V40" s="260"/>
      <c r="Y40" s="261"/>
      <c r="Z40" s="260"/>
      <c r="AI40" s="261"/>
      <c r="AJ40" s="260"/>
      <c r="AM40" s="261"/>
      <c r="AN40" s="260"/>
      <c r="AQ40" s="261"/>
    </row>
    <row r="41" spans="2:43" x14ac:dyDescent="0.25">
      <c r="H41" s="260"/>
      <c r="Q41" s="261"/>
      <c r="R41" s="260"/>
      <c r="U41" s="261"/>
      <c r="V41" s="260"/>
      <c r="Y41" s="261"/>
      <c r="Z41" s="260"/>
      <c r="AI41" s="261"/>
      <c r="AJ41" s="260"/>
      <c r="AM41" s="261"/>
      <c r="AN41" s="260"/>
      <c r="AQ41" s="261"/>
    </row>
    <row r="42" spans="2:43" x14ac:dyDescent="0.25">
      <c r="H42" s="260"/>
      <c r="Q42" s="261"/>
      <c r="R42" s="260"/>
      <c r="U42" s="261"/>
      <c r="V42" s="260"/>
      <c r="Y42" s="261"/>
      <c r="Z42" s="260"/>
      <c r="AI42" s="261"/>
      <c r="AJ42" s="260"/>
      <c r="AM42" s="261"/>
      <c r="AN42" s="260"/>
      <c r="AQ42" s="261"/>
    </row>
    <row r="43" spans="2:43" x14ac:dyDescent="0.25">
      <c r="H43" s="262"/>
      <c r="I43" s="263"/>
      <c r="J43" s="263"/>
      <c r="K43" s="263"/>
      <c r="L43" s="263"/>
      <c r="M43" s="263"/>
      <c r="N43" s="263"/>
      <c r="O43" s="263"/>
      <c r="P43" s="263"/>
      <c r="Q43" s="264"/>
      <c r="R43" s="262"/>
      <c r="S43" s="263"/>
      <c r="T43" s="263"/>
      <c r="U43" s="264"/>
      <c r="V43" s="262"/>
      <c r="W43" s="263"/>
      <c r="X43" s="263"/>
      <c r="Y43" s="264"/>
      <c r="Z43" s="262"/>
      <c r="AA43" s="263"/>
      <c r="AB43" s="263"/>
      <c r="AC43" s="263"/>
      <c r="AD43" s="263"/>
      <c r="AE43" s="263"/>
      <c r="AF43" s="263"/>
      <c r="AG43" s="263"/>
      <c r="AH43" s="263"/>
      <c r="AI43" s="264"/>
      <c r="AJ43" s="262"/>
      <c r="AK43" s="263"/>
      <c r="AL43" s="263"/>
      <c r="AM43" s="264"/>
      <c r="AN43" s="262"/>
      <c r="AO43" s="263"/>
      <c r="AP43" s="263"/>
      <c r="AQ43" s="264"/>
    </row>
    <row r="44" spans="2:43" x14ac:dyDescent="0.25">
      <c r="AM44" s="265" t="s">
        <v>1797</v>
      </c>
      <c r="AN44" s="55" t="str">
        <f>'B-2-1'!U30</f>
        <v>B-2-1-7</v>
      </c>
    </row>
  </sheetData>
  <mergeCells count="107">
    <mergeCell ref="Z37:AQ37"/>
    <mergeCell ref="B36:E36"/>
    <mergeCell ref="AL26:AP26"/>
    <mergeCell ref="AL25:AP25"/>
    <mergeCell ref="H37:Y37"/>
    <mergeCell ref="B22:E22"/>
    <mergeCell ref="V33:AK33"/>
    <mergeCell ref="J33:O33"/>
    <mergeCell ref="AL35:AP35"/>
    <mergeCell ref="H35:AK35"/>
    <mergeCell ref="B34:E34"/>
    <mergeCell ref="AL34:AP34"/>
    <mergeCell ref="AL20:AP20"/>
    <mergeCell ref="J28:O28"/>
    <mergeCell ref="AL29:AP29"/>
    <mergeCell ref="H23:I23"/>
    <mergeCell ref="P22:U22"/>
    <mergeCell ref="P31:U31"/>
    <mergeCell ref="V30:AK30"/>
    <mergeCell ref="AL22:AP22"/>
    <mergeCell ref="J30:O30"/>
    <mergeCell ref="AL31:AP31"/>
    <mergeCell ref="P20:U20"/>
    <mergeCell ref="P29:U29"/>
    <mergeCell ref="V28:AK28"/>
    <mergeCell ref="P23:U23"/>
    <mergeCell ref="G9:Z11"/>
    <mergeCell ref="B32:E32"/>
    <mergeCell ref="B26:E26"/>
    <mergeCell ref="H25:I25"/>
    <mergeCell ref="P32:U32"/>
    <mergeCell ref="J32:O32"/>
    <mergeCell ref="B16:E16"/>
    <mergeCell ref="V21:AK21"/>
    <mergeCell ref="B25:E25"/>
    <mergeCell ref="B12:E12"/>
    <mergeCell ref="B21:E21"/>
    <mergeCell ref="B14:E14"/>
    <mergeCell ref="V19:AK19"/>
    <mergeCell ref="B23:E23"/>
    <mergeCell ref="J19:O19"/>
    <mergeCell ref="B13:E13"/>
    <mergeCell ref="V22:AK22"/>
    <mergeCell ref="J22:O22"/>
    <mergeCell ref="J31:O31"/>
    <mergeCell ref="J21:O21"/>
    <mergeCell ref="J23:O23"/>
    <mergeCell ref="H22:I22"/>
    <mergeCell ref="B17:E17"/>
    <mergeCell ref="V31:AK31"/>
    <mergeCell ref="G7:AR7"/>
    <mergeCell ref="B18:E18"/>
    <mergeCell ref="B27:E27"/>
    <mergeCell ref="P24:U24"/>
    <mergeCell ref="V23:AK23"/>
    <mergeCell ref="P33:U33"/>
    <mergeCell ref="AL24:AP24"/>
    <mergeCell ref="H19:I19"/>
    <mergeCell ref="AL33:AP33"/>
    <mergeCell ref="H28:I28"/>
    <mergeCell ref="P26:U26"/>
    <mergeCell ref="V24:AK24"/>
    <mergeCell ref="P25:U25"/>
    <mergeCell ref="AL19:AP19"/>
    <mergeCell ref="V27:AK27"/>
    <mergeCell ref="J27:O27"/>
    <mergeCell ref="AL32:AP32"/>
    <mergeCell ref="V32:AK32"/>
    <mergeCell ref="J26:O26"/>
    <mergeCell ref="B20:E20"/>
    <mergeCell ref="AL27:AP27"/>
    <mergeCell ref="V25:AK25"/>
    <mergeCell ref="J25:O25"/>
    <mergeCell ref="H33:I33"/>
    <mergeCell ref="B19:E19"/>
    <mergeCell ref="B28:E28"/>
    <mergeCell ref="H30:I30"/>
    <mergeCell ref="J24:O24"/>
    <mergeCell ref="H20:I20"/>
    <mergeCell ref="H29:I29"/>
    <mergeCell ref="P27:U27"/>
    <mergeCell ref="V26:AK26"/>
    <mergeCell ref="B30:E30"/>
    <mergeCell ref="B4:E4"/>
    <mergeCell ref="P19:U19"/>
    <mergeCell ref="P28:U28"/>
    <mergeCell ref="AL28:AP28"/>
    <mergeCell ref="P30:U30"/>
    <mergeCell ref="H32:I32"/>
    <mergeCell ref="AL21:AP21"/>
    <mergeCell ref="V20:AK20"/>
    <mergeCell ref="V29:AK29"/>
    <mergeCell ref="H27:I27"/>
    <mergeCell ref="AL23:AP23"/>
    <mergeCell ref="J29:O29"/>
    <mergeCell ref="B8:E8"/>
    <mergeCell ref="H24:I24"/>
    <mergeCell ref="B10:E10"/>
    <mergeCell ref="P21:U21"/>
    <mergeCell ref="H26:I26"/>
    <mergeCell ref="B6:E6"/>
    <mergeCell ref="AL30:AP30"/>
    <mergeCell ref="B15:E15"/>
    <mergeCell ref="B24:E24"/>
    <mergeCell ref="H31:I31"/>
    <mergeCell ref="J20:O20"/>
    <mergeCell ref="H21:I21"/>
  </mergeCells>
  <hyperlinks>
    <hyperlink ref="B4" location="PANDUAN!A1" display="PANDUAN" xr:uid="{00000000-0004-0000-2800-000000000000}"/>
    <hyperlink ref="B6" location="'EWS DIRECTORY'!A1" display="EWS DIRECTORY" xr:uid="{00000000-0004-0000-2800-000001000000}"/>
    <hyperlink ref="B8" location="'DATA PEMICU'!A1" display="DATA PEMICU" xr:uid="{00000000-0004-0000-2800-000002000000}"/>
    <hyperlink ref="B10" location="'DATA PENGUJI'!A1" display="DATA PENGUJI" xr:uid="{00000000-0004-0000-2800-000003000000}"/>
    <hyperlink ref="B12" location="'MAIN LEVEL'!A1" display="MAIN LEVEL" xr:uid="{00000000-0004-0000-2800-000004000000}"/>
  </hyperlink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221">
    <tabColor theme="4" tint="-0.249977111117893"/>
  </sheetPr>
  <dimension ref="A1:N44"/>
  <sheetViews>
    <sheetView topLeftCell="B1" zoomScaleNormal="100" workbookViewId="0"/>
  </sheetViews>
  <sheetFormatPr defaultColWidth="14.44140625" defaultRowHeight="15" customHeight="1" x14ac:dyDescent="0.25"/>
  <cols>
    <col min="1" max="1" width="3" style="401" hidden="1" customWidth="1"/>
    <col min="2" max="5" width="3.88671875" style="433" customWidth="1"/>
    <col min="6" max="6" width="3.88671875" style="110" customWidth="1"/>
    <col min="7" max="7" width="10" style="443" customWidth="1"/>
    <col min="8" max="8" width="18" style="443" bestFit="1" customWidth="1"/>
    <col min="9" max="10" width="25" style="443" customWidth="1"/>
    <col min="11" max="11" width="26" style="443" bestFit="1" customWidth="1"/>
    <col min="12" max="12" width="24.44140625" style="443" customWidth="1"/>
    <col min="13" max="13" width="21.44140625" style="443" customWidth="1"/>
    <col min="14" max="14" width="22.44140625" style="443" customWidth="1"/>
    <col min="15" max="15" width="14.44140625" style="443" customWidth="1"/>
    <col min="16" max="16384" width="14.44140625" style="443"/>
  </cols>
  <sheetData>
    <row r="1" spans="2:14" ht="14.25" customHeight="1" x14ac:dyDescent="0.25">
      <c r="G1" s="216"/>
      <c r="H1" s="78"/>
      <c r="I1" s="78"/>
    </row>
    <row r="2" spans="2:14" ht="14.25" customHeight="1" x14ac:dyDescent="0.25">
      <c r="G2" s="78" t="s">
        <v>1674</v>
      </c>
      <c r="H2" s="78"/>
      <c r="I2" s="78"/>
    </row>
    <row r="3" spans="2:14" ht="14.25" customHeight="1" x14ac:dyDescent="0.25">
      <c r="B3" s="400"/>
      <c r="C3" s="400"/>
      <c r="D3" s="400"/>
      <c r="E3" s="400"/>
      <c r="G3" s="78"/>
      <c r="H3" s="78"/>
      <c r="I3" s="78"/>
    </row>
    <row r="4" spans="2:14" ht="14.25" customHeight="1" x14ac:dyDescent="0.25">
      <c r="B4" s="924" t="s">
        <v>79</v>
      </c>
      <c r="C4" s="932"/>
      <c r="D4" s="932"/>
      <c r="E4" s="932"/>
      <c r="G4" s="78"/>
      <c r="H4" s="78"/>
      <c r="I4" s="78"/>
    </row>
    <row r="5" spans="2:14" ht="14.25" customHeight="1" x14ac:dyDescent="0.25">
      <c r="B5" s="400"/>
      <c r="C5" s="400"/>
      <c r="D5" s="400"/>
      <c r="E5" s="400"/>
    </row>
    <row r="6" spans="2:14" ht="14.25" customHeight="1" x14ac:dyDescent="0.25">
      <c r="B6" s="924" t="s">
        <v>87</v>
      </c>
      <c r="C6" s="932"/>
      <c r="D6" s="932"/>
      <c r="E6" s="932"/>
    </row>
    <row r="7" spans="2:14" ht="15" customHeight="1" x14ac:dyDescent="0.25">
      <c r="B7" s="400"/>
      <c r="C7" s="400"/>
      <c r="D7" s="400"/>
      <c r="E7" s="400"/>
      <c r="G7" s="1126" t="s">
        <v>1676</v>
      </c>
      <c r="H7" s="997"/>
      <c r="I7" s="997"/>
      <c r="J7" s="997"/>
      <c r="K7" s="997"/>
      <c r="L7" s="997"/>
      <c r="M7" s="997"/>
      <c r="N7" s="997"/>
    </row>
    <row r="8" spans="2:14" ht="14.25" customHeight="1" x14ac:dyDescent="0.25">
      <c r="B8" s="924" t="s">
        <v>94</v>
      </c>
      <c r="C8" s="932"/>
      <c r="D8" s="932"/>
      <c r="E8" s="932"/>
    </row>
    <row r="9" spans="2:14" ht="14.25" customHeight="1" x14ac:dyDescent="0.25">
      <c r="B9" s="400"/>
      <c r="C9" s="400"/>
      <c r="D9" s="400"/>
      <c r="E9" s="400"/>
      <c r="G9" s="1130" t="str">
        <f>"Rincian "&amp;'B-2'!G9&amp;" "&amp;'B-2-1'!M32</f>
        <v>Rincian Penjualan Ekspor Berdasarkan Data Pemicu dan Data Penguji</v>
      </c>
      <c r="H9" s="789"/>
      <c r="I9" s="789"/>
      <c r="J9" s="789"/>
      <c r="K9" s="790"/>
      <c r="L9" s="217" t="s">
        <v>796</v>
      </c>
      <c r="M9" s="218" t="e">
        <f>": "&amp;NAMA_WP</f>
        <v>#N/A</v>
      </c>
      <c r="N9" s="88"/>
    </row>
    <row r="10" spans="2:14" ht="14.25" customHeight="1" x14ac:dyDescent="0.25">
      <c r="B10" s="924" t="s">
        <v>101</v>
      </c>
      <c r="C10" s="932"/>
      <c r="D10" s="932"/>
      <c r="E10" s="932"/>
      <c r="G10" s="804"/>
      <c r="H10" s="997"/>
      <c r="I10" s="997"/>
      <c r="J10" s="997"/>
      <c r="K10" s="805"/>
      <c r="L10" s="219" t="s">
        <v>1401</v>
      </c>
      <c r="M10" s="220" t="e">
        <f>": "&amp;NPWP</f>
        <v>#N/A</v>
      </c>
      <c r="N10" s="129"/>
    </row>
    <row r="11" spans="2:14" ht="14.25" customHeight="1" x14ac:dyDescent="0.25">
      <c r="G11" s="806"/>
      <c r="H11" s="794"/>
      <c r="I11" s="794"/>
      <c r="J11" s="794"/>
      <c r="K11" s="807"/>
      <c r="L11" s="221" t="s">
        <v>1679</v>
      </c>
      <c r="M11" s="222" t="e">
        <f>": "&amp;ID_MS_TH_PJK</f>
        <v>#N/A</v>
      </c>
      <c r="N11" s="130"/>
    </row>
    <row r="12" spans="2:14" ht="14.25" customHeight="1" x14ac:dyDescent="0.25">
      <c r="B12" s="924" t="s">
        <v>106</v>
      </c>
      <c r="C12" s="932"/>
      <c r="D12" s="932"/>
      <c r="E12" s="932"/>
      <c r="G12" s="223"/>
      <c r="H12" s="223"/>
      <c r="I12" s="223"/>
      <c r="J12" s="223"/>
      <c r="K12" s="223"/>
      <c r="L12" s="223"/>
      <c r="M12" s="223"/>
      <c r="N12" s="223"/>
    </row>
    <row r="13" spans="2:14" ht="14.25" customHeight="1" x14ac:dyDescent="0.25">
      <c r="B13" s="962" t="str">
        <f>HYPERLINK("#'"&amp;'EWS DIRECTORY'!$J$28&amp;"'!A1",'EWS DIRECTORY'!$J$28)</f>
        <v>B-2</v>
      </c>
      <c r="C13" s="932"/>
      <c r="D13" s="932"/>
      <c r="E13" s="932"/>
      <c r="G13" s="443" t="s">
        <v>1680</v>
      </c>
      <c r="J13" s="223"/>
      <c r="K13" s="223"/>
      <c r="L13" s="223"/>
      <c r="M13" s="223"/>
      <c r="N13" s="223"/>
    </row>
    <row r="14" spans="2:14" ht="14.25" customHeight="1" x14ac:dyDescent="0.25">
      <c r="B14" s="929" t="str">
        <f>HYPERLINK("#'"&amp;'EWS DIRECTORY'!$J$29&amp;"'!A1",'EWS DIRECTORY'!$J$29)</f>
        <v>B-2-1</v>
      </c>
      <c r="C14" s="932"/>
      <c r="D14" s="932"/>
      <c r="E14" s="932"/>
      <c r="G14" s="443" t="s">
        <v>1681</v>
      </c>
      <c r="J14" s="443" t="s">
        <v>1917</v>
      </c>
      <c r="K14" s="223"/>
      <c r="L14" s="223"/>
      <c r="M14" s="223"/>
      <c r="N14" s="223"/>
    </row>
    <row r="15" spans="2:14" ht="14.25" customHeight="1" x14ac:dyDescent="0.25">
      <c r="B15" s="1132" t="str">
        <f>HYPERLINK("#'"&amp;'EWS DIRECTORY'!$J$30&amp;"'!A1",'EWS DIRECTORY'!$J$30)</f>
        <v>B-2-1-1</v>
      </c>
      <c r="C15" s="932"/>
      <c r="D15" s="932"/>
      <c r="E15" s="932"/>
      <c r="G15" s="443" t="s">
        <v>1681</v>
      </c>
      <c r="J15" s="443" t="s">
        <v>1918</v>
      </c>
      <c r="K15" s="223"/>
      <c r="L15" s="223"/>
      <c r="M15" s="223"/>
      <c r="N15" s="223"/>
    </row>
    <row r="16" spans="2:14" ht="14.25" customHeight="1" x14ac:dyDescent="0.25">
      <c r="B16" s="1132" t="str">
        <f>HYPERLINK("#'"&amp;'EWS DIRECTORY'!$J$31&amp;"'!A1",'EWS DIRECTORY'!$J$31)</f>
        <v>B-2-1-2</v>
      </c>
      <c r="C16" s="932"/>
      <c r="D16" s="932"/>
      <c r="E16" s="932"/>
      <c r="K16" s="223"/>
      <c r="L16" s="223"/>
      <c r="M16" s="223"/>
      <c r="N16" s="223"/>
    </row>
    <row r="17" spans="2:14" ht="14.25" customHeight="1" x14ac:dyDescent="0.25">
      <c r="B17" s="1132" t="str">
        <f>HYPERLINK("#'"&amp;'EWS DIRECTORY'!$J$36&amp;"'!A1",'EWS DIRECTORY'!$J$36)</f>
        <v>B-2-1-3</v>
      </c>
      <c r="C17" s="932"/>
      <c r="D17" s="932"/>
      <c r="E17" s="932"/>
      <c r="J17" s="223"/>
      <c r="K17" s="223"/>
      <c r="L17" s="223"/>
      <c r="M17" s="223"/>
      <c r="N17" s="223"/>
    </row>
    <row r="18" spans="2:14" ht="14.25" customHeight="1" x14ac:dyDescent="0.25">
      <c r="B18" s="1132" t="str">
        <f>HYPERLINK("#'"&amp;'EWS DIRECTORY'!$J$37&amp;"'!A1",'EWS DIRECTORY'!$J$37)</f>
        <v>B-2-1-4</v>
      </c>
      <c r="C18" s="932"/>
      <c r="D18" s="932"/>
      <c r="E18" s="932"/>
      <c r="G18" s="443" t="s">
        <v>1919</v>
      </c>
      <c r="J18" s="223"/>
      <c r="K18" s="223"/>
      <c r="L18" s="223"/>
      <c r="M18" s="223"/>
      <c r="N18" s="223"/>
    </row>
    <row r="19" spans="2:14" ht="14.25" customHeight="1" x14ac:dyDescent="0.25">
      <c r="B19" s="1132" t="str">
        <f>HYPERLINK("#'"&amp;'EWS DIRECTORY'!$J$38&amp;"'!A1",'EWS DIRECTORY'!$J$38)</f>
        <v>B-2-1-5</v>
      </c>
      <c r="C19" s="932"/>
      <c r="D19" s="932"/>
      <c r="E19" s="932"/>
      <c r="G19" s="223"/>
      <c r="H19" s="223"/>
      <c r="I19" s="223"/>
      <c r="J19" s="223"/>
      <c r="K19" s="223"/>
      <c r="L19" s="223"/>
      <c r="M19" s="223"/>
      <c r="N19" s="223"/>
    </row>
    <row r="20" spans="2:14" ht="14.25" customHeight="1" x14ac:dyDescent="0.25">
      <c r="B20" s="1132" t="str">
        <f>HYPERLINK("#'"&amp;'EWS DIRECTORY'!$J$39&amp;"'!A1",'EWS DIRECTORY'!$J$39)</f>
        <v>B-2-1-6</v>
      </c>
      <c r="C20" s="932"/>
      <c r="D20" s="932"/>
      <c r="E20" s="932"/>
      <c r="G20" s="223" t="s">
        <v>1920</v>
      </c>
      <c r="H20" s="223"/>
      <c r="I20" s="223"/>
      <c r="J20" s="223"/>
      <c r="K20" s="223"/>
      <c r="L20" s="223"/>
      <c r="M20" s="223"/>
      <c r="N20" s="223"/>
    </row>
    <row r="21" spans="2:14" ht="14.25" customHeight="1" x14ac:dyDescent="0.25">
      <c r="B21" s="1132" t="str">
        <f>HYPERLINK("#'"&amp;'EWS DIRECTORY'!$J$40&amp;"'!A1",'EWS DIRECTORY'!$J$40)</f>
        <v>B-2-1-7</v>
      </c>
      <c r="C21" s="932"/>
      <c r="D21" s="932"/>
      <c r="E21" s="932"/>
      <c r="G21" s="223"/>
      <c r="H21" s="223"/>
      <c r="I21" s="223"/>
      <c r="J21" s="223"/>
      <c r="K21" s="223"/>
      <c r="L21" s="223"/>
      <c r="M21" s="223"/>
      <c r="N21" s="223"/>
    </row>
    <row r="22" spans="2:14" ht="14.25" customHeight="1" x14ac:dyDescent="0.25">
      <c r="B22" s="927" t="str">
        <f>HYPERLINK("#'"&amp;'EWS DIRECTORY'!$J$41&amp;"'!A1",'EWS DIRECTORY'!$J$41)</f>
        <v>B-2-1-8</v>
      </c>
      <c r="C22" s="932"/>
      <c r="D22" s="932"/>
      <c r="E22" s="932"/>
      <c r="G22" s="1129" t="s">
        <v>1445</v>
      </c>
      <c r="H22" s="1131" t="s">
        <v>1446</v>
      </c>
      <c r="I22" s="764"/>
      <c r="J22" s="764"/>
      <c r="K22" s="764"/>
      <c r="L22" s="764"/>
      <c r="M22" s="764"/>
      <c r="N22" s="764"/>
    </row>
    <row r="23" spans="2:14" ht="14.25" customHeight="1" x14ac:dyDescent="0.25">
      <c r="B23" s="1032"/>
      <c r="C23" s="932"/>
      <c r="D23" s="932"/>
      <c r="E23" s="932"/>
      <c r="G23" s="769"/>
      <c r="H23" s="79" t="s">
        <v>1452</v>
      </c>
      <c r="I23" s="1128" t="s">
        <v>1453</v>
      </c>
      <c r="J23" s="765"/>
      <c r="K23" s="80" t="s">
        <v>1454</v>
      </c>
      <c r="L23" s="80" t="s">
        <v>1455</v>
      </c>
      <c r="M23" s="80" t="s">
        <v>1456</v>
      </c>
      <c r="N23" s="80" t="s">
        <v>1457</v>
      </c>
    </row>
    <row r="24" spans="2:14" ht="14.25" customHeight="1" x14ac:dyDescent="0.25">
      <c r="B24" s="1032"/>
      <c r="C24" s="932"/>
      <c r="D24" s="932"/>
      <c r="E24" s="932"/>
      <c r="G24" s="588">
        <v>1</v>
      </c>
      <c r="H24" s="589" t="e">
        <f>ID_MS_TH_PJK</f>
        <v>#N/A</v>
      </c>
      <c r="I24" s="1155" t="e">
        <f>NO_BPS</f>
        <v>#N/A</v>
      </c>
      <c r="J24" s="1156"/>
      <c r="K24" s="590" t="e">
        <f>PEMBETULAN_KE</f>
        <v>#N/A</v>
      </c>
      <c r="L24" s="591" t="e">
        <f>TGL_TERIMA</f>
        <v>#N/A</v>
      </c>
      <c r="M24" s="588" t="str">
        <f>'B-2'!G9</f>
        <v>Penjualan Ekspor</v>
      </c>
      <c r="N24" s="592">
        <f>'MAIN LEVEL'!AB19</f>
        <v>0</v>
      </c>
    </row>
    <row r="25" spans="2:14" ht="14.25" customHeight="1" x14ac:dyDescent="0.25">
      <c r="B25" s="1032"/>
      <c r="C25" s="932"/>
      <c r="D25" s="932"/>
      <c r="E25" s="932"/>
      <c r="G25" s="223"/>
      <c r="H25" s="223"/>
      <c r="I25" s="223"/>
      <c r="J25" s="223"/>
      <c r="K25" s="223"/>
      <c r="L25" s="223"/>
      <c r="M25" s="223"/>
      <c r="N25" s="223"/>
    </row>
    <row r="26" spans="2:14" ht="14.25" customHeight="1" x14ac:dyDescent="0.25">
      <c r="B26" s="1032"/>
      <c r="C26" s="932"/>
      <c r="D26" s="932"/>
      <c r="E26" s="932"/>
      <c r="G26" s="223"/>
      <c r="H26" s="223"/>
      <c r="I26" s="223"/>
      <c r="J26" s="223"/>
      <c r="K26" s="223"/>
      <c r="L26" s="223"/>
      <c r="M26" s="223"/>
      <c r="N26" s="223"/>
    </row>
    <row r="27" spans="2:14" ht="14.25" customHeight="1" x14ac:dyDescent="0.25">
      <c r="B27" s="1032"/>
      <c r="C27" s="932"/>
      <c r="D27" s="932"/>
      <c r="E27" s="932"/>
      <c r="G27" s="223"/>
      <c r="H27" s="223"/>
      <c r="I27" s="223"/>
      <c r="J27" s="223"/>
      <c r="K27" s="223"/>
      <c r="L27" s="223"/>
      <c r="M27" s="223"/>
      <c r="N27" s="223"/>
    </row>
    <row r="28" spans="2:14" ht="30" customHeight="1" x14ac:dyDescent="0.25">
      <c r="B28" s="1032"/>
      <c r="C28" s="932"/>
      <c r="D28" s="932"/>
      <c r="E28" s="932"/>
      <c r="G28" s="562" t="s">
        <v>1445</v>
      </c>
      <c r="H28" s="562" t="s">
        <v>1477</v>
      </c>
      <c r="I28" s="563" t="s">
        <v>1478</v>
      </c>
      <c r="J28" s="563" t="s">
        <v>1479</v>
      </c>
      <c r="K28" s="562" t="s">
        <v>1480</v>
      </c>
      <c r="L28" s="562" t="s">
        <v>1481</v>
      </c>
      <c r="M28" s="81"/>
      <c r="N28" s="81"/>
    </row>
    <row r="29" spans="2:14" ht="15" customHeight="1" x14ac:dyDescent="0.25">
      <c r="G29" s="409">
        <f t="array" ref="G29">IFERROR(_xlfn.SEQUENCE(COUNTA(H29:H31)),"")</f>
        <v>1</v>
      </c>
      <c r="H29" s="508" t="s">
        <v>2030</v>
      </c>
      <c r="I29" s="508"/>
      <c r="J29" s="508"/>
      <c r="K29" s="508"/>
      <c r="L29" s="508"/>
      <c r="M29" s="106"/>
      <c r="N29" s="106"/>
    </row>
    <row r="30" spans="2:14" ht="15" customHeight="1" x14ac:dyDescent="0.25">
      <c r="G30" s="410"/>
      <c r="H30" s="509" t="s">
        <v>1921</v>
      </c>
      <c r="I30" s="509"/>
      <c r="J30" s="509"/>
      <c r="K30" s="509"/>
      <c r="L30" s="509"/>
      <c r="M30" s="106"/>
      <c r="N30" s="106"/>
    </row>
    <row r="31" spans="2:14" ht="15" customHeight="1" x14ac:dyDescent="0.25">
      <c r="G31" s="510"/>
      <c r="H31" s="511"/>
      <c r="I31" s="511"/>
      <c r="J31" s="511"/>
      <c r="K31" s="511"/>
      <c r="L31" s="511"/>
      <c r="M31" s="106"/>
      <c r="N31" s="106"/>
    </row>
    <row r="32" spans="2:14" ht="15" customHeight="1" x14ac:dyDescent="0.25">
      <c r="G32" s="512"/>
      <c r="H32" s="507"/>
      <c r="I32" s="507"/>
      <c r="J32" s="507"/>
      <c r="K32" s="507" t="s">
        <v>1494</v>
      </c>
      <c r="L32" s="507">
        <f>SUM(L29:L31)</f>
        <v>0</v>
      </c>
      <c r="M32" s="106"/>
      <c r="N32" s="106"/>
    </row>
    <row r="33" spans="7:14" ht="15" customHeight="1" x14ac:dyDescent="0.25">
      <c r="G33" s="226"/>
      <c r="H33" s="226"/>
      <c r="I33" s="226"/>
      <c r="J33" s="107"/>
      <c r="K33" s="106"/>
      <c r="L33" s="106"/>
      <c r="M33" s="106"/>
      <c r="N33" s="106"/>
    </row>
    <row r="34" spans="7:14" ht="15" customHeight="1" x14ac:dyDescent="0.25">
      <c r="G34" s="107"/>
      <c r="H34" s="107"/>
      <c r="I34" s="107"/>
      <c r="J34" s="103"/>
      <c r="K34" s="108" t="s">
        <v>1500</v>
      </c>
      <c r="L34" s="507">
        <f>L32+N24</f>
        <v>0</v>
      </c>
      <c r="M34" s="106"/>
      <c r="N34" s="106"/>
    </row>
    <row r="35" spans="7:14" ht="15" customHeight="1" x14ac:dyDescent="0.25">
      <c r="G35" s="107"/>
      <c r="H35" s="107"/>
      <c r="I35" s="107"/>
      <c r="J35" s="107"/>
      <c r="K35" s="227"/>
      <c r="L35" s="106"/>
      <c r="M35" s="106"/>
      <c r="N35" s="106"/>
    </row>
    <row r="36" spans="7:14" ht="15" customHeight="1" x14ac:dyDescent="0.25">
      <c r="G36" s="107"/>
      <c r="H36" s="107"/>
      <c r="I36" s="107"/>
      <c r="J36" s="107"/>
      <c r="K36" s="227"/>
      <c r="L36" s="228"/>
      <c r="M36" s="228"/>
      <c r="N36" s="513"/>
    </row>
    <row r="37" spans="7:14" ht="15" customHeight="1" x14ac:dyDescent="0.25">
      <c r="G37" s="226"/>
      <c r="H37" s="226"/>
      <c r="I37" s="226"/>
      <c r="J37" s="107"/>
      <c r="K37" s="227"/>
      <c r="L37" s="228"/>
      <c r="M37" s="228"/>
      <c r="N37" s="513"/>
    </row>
    <row r="38" spans="7:14" ht="15" customHeight="1" x14ac:dyDescent="0.25">
      <c r="G38" s="103"/>
      <c r="H38" s="103"/>
      <c r="I38" s="103"/>
      <c r="J38" s="103"/>
      <c r="K38" s="103"/>
      <c r="L38" s="103"/>
      <c r="M38" s="103"/>
      <c r="N38" s="103"/>
    </row>
    <row r="39" spans="7:14" ht="15" customHeight="1" x14ac:dyDescent="0.25">
      <c r="G39" s="229"/>
      <c r="H39" s="770" t="s">
        <v>1507</v>
      </c>
      <c r="I39" s="764"/>
      <c r="J39" s="764"/>
      <c r="K39" s="763" t="s">
        <v>1508</v>
      </c>
      <c r="L39" s="764"/>
      <c r="M39" s="765"/>
      <c r="N39" s="133"/>
    </row>
    <row r="40" spans="7:14" ht="15" customHeight="1" x14ac:dyDescent="0.25">
      <c r="G40" s="229"/>
      <c r="H40" s="230" t="s">
        <v>796</v>
      </c>
      <c r="I40" s="427" t="s">
        <v>1510</v>
      </c>
      <c r="J40" s="428" t="s">
        <v>1511</v>
      </c>
      <c r="K40" s="428" t="s">
        <v>796</v>
      </c>
      <c r="L40" s="428" t="s">
        <v>1510</v>
      </c>
      <c r="M40" s="428" t="s">
        <v>1511</v>
      </c>
      <c r="N40" s="231"/>
    </row>
    <row r="41" spans="7:14" ht="15" customHeight="1" x14ac:dyDescent="0.25">
      <c r="G41" s="229"/>
      <c r="H41" s="226"/>
      <c r="I41" s="226"/>
      <c r="J41" s="226"/>
      <c r="K41" s="232"/>
      <c r="L41" s="232"/>
      <c r="M41" s="232"/>
      <c r="N41" s="232"/>
    </row>
    <row r="42" spans="7:14" ht="15" customHeight="1" x14ac:dyDescent="0.25">
      <c r="G42" s="233"/>
      <c r="H42" s="234"/>
      <c r="I42" s="234"/>
      <c r="J42" s="234"/>
      <c r="K42" s="235"/>
      <c r="L42" s="235"/>
      <c r="M42" s="235"/>
      <c r="N42" s="235"/>
    </row>
    <row r="43" spans="7:14" ht="15" customHeight="1" x14ac:dyDescent="0.25">
      <c r="G43" s="233"/>
      <c r="H43" s="234"/>
      <c r="I43" s="234"/>
      <c r="J43" s="234"/>
      <c r="K43" s="235"/>
      <c r="L43" s="235"/>
      <c r="M43" s="235"/>
      <c r="N43" s="235"/>
    </row>
    <row r="44" spans="7:14" ht="15" customHeight="1" x14ac:dyDescent="0.25">
      <c r="G44" s="229"/>
      <c r="H44" s="236"/>
      <c r="I44" s="236"/>
      <c r="J44" s="236"/>
      <c r="K44" s="237"/>
      <c r="L44" s="237"/>
      <c r="M44" s="237"/>
      <c r="N44" s="232"/>
    </row>
  </sheetData>
  <mergeCells count="29">
    <mergeCell ref="B24:E24"/>
    <mergeCell ref="B20:E20"/>
    <mergeCell ref="B17:E17"/>
    <mergeCell ref="B23:E23"/>
    <mergeCell ref="B8:E8"/>
    <mergeCell ref="B13:E13"/>
    <mergeCell ref="B19:E19"/>
    <mergeCell ref="B10:E10"/>
    <mergeCell ref="G22:G23"/>
    <mergeCell ref="G9:K11"/>
    <mergeCell ref="H22:N22"/>
    <mergeCell ref="B6:E6"/>
    <mergeCell ref="B15:E15"/>
    <mergeCell ref="H39:J39"/>
    <mergeCell ref="K39:M39"/>
    <mergeCell ref="B28:E28"/>
    <mergeCell ref="B26:E26"/>
    <mergeCell ref="B4:E4"/>
    <mergeCell ref="G7:N7"/>
    <mergeCell ref="B16:E16"/>
    <mergeCell ref="B25:E25"/>
    <mergeCell ref="B22:E22"/>
    <mergeCell ref="B18:E18"/>
    <mergeCell ref="B27:E27"/>
    <mergeCell ref="B12:E12"/>
    <mergeCell ref="I24:J24"/>
    <mergeCell ref="B21:E21"/>
    <mergeCell ref="I23:J23"/>
    <mergeCell ref="B14:E14"/>
  </mergeCells>
  <hyperlinks>
    <hyperlink ref="B4" location="PANDUAN!A1" display="PANDUAN" xr:uid="{00000000-0004-0000-2900-000000000000}"/>
    <hyperlink ref="B6" location="'EWS DIRECTORY'!A1" display="EWS DIRECTORY" xr:uid="{00000000-0004-0000-2900-000001000000}"/>
    <hyperlink ref="B8" location="'DATA PEMICU'!A1" display="DATA PEMICU" xr:uid="{00000000-0004-0000-2900-000002000000}"/>
    <hyperlink ref="B10" location="'DATA PENGUJI'!A1" display="DATA PENGUJI" xr:uid="{00000000-0004-0000-2900-000003000000}"/>
    <hyperlink ref="B12" location="'MAIN LEVEL'!A1" display="MAIN LEVEL" xr:uid="{00000000-0004-0000-2900-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19">
    <tabColor theme="4" tint="-0.249977111117893"/>
    <pageSetUpPr fitToPage="1"/>
  </sheetPr>
  <dimension ref="A1:AI52"/>
  <sheetViews>
    <sheetView topLeftCell="B1" zoomScaleNormal="100" workbookViewId="0">
      <selection activeCell="AQ18" sqref="AQ18:AU18"/>
    </sheetView>
  </sheetViews>
  <sheetFormatPr defaultColWidth="8.88671875" defaultRowHeight="13.8" x14ac:dyDescent="0.25"/>
  <cols>
    <col min="1" max="1" width="3" style="110" hidden="1" customWidth="1"/>
    <col min="2" max="5" width="3.88671875" style="177" customWidth="1"/>
    <col min="6" max="6" width="3.88671875" style="110" customWidth="1"/>
    <col min="7" max="35" width="3.5546875" style="254" customWidth="1"/>
    <col min="36" max="36" width="8.88671875" style="254" customWidth="1"/>
    <col min="37" max="16384" width="8.88671875" style="254"/>
  </cols>
  <sheetData>
    <row r="1" spans="2:35" x14ac:dyDescent="0.25">
      <c r="G1" s="178"/>
      <c r="H1" s="55"/>
      <c r="I1" s="55"/>
      <c r="J1" s="55"/>
      <c r="K1" s="55"/>
      <c r="L1" s="55"/>
      <c r="M1" s="55"/>
    </row>
    <row r="2" spans="2:35" ht="15" customHeight="1" x14ac:dyDescent="0.25">
      <c r="G2" s="124" t="s">
        <v>1674</v>
      </c>
      <c r="H2" s="124"/>
      <c r="I2" s="124"/>
      <c r="J2" s="124"/>
      <c r="K2" s="124"/>
      <c r="L2" s="124"/>
      <c r="M2" s="124"/>
      <c r="N2" s="124"/>
      <c r="O2" s="124"/>
      <c r="P2" s="124"/>
      <c r="Q2" s="124"/>
      <c r="R2" s="124"/>
      <c r="S2" s="124"/>
      <c r="T2" s="124"/>
      <c r="U2" s="124"/>
      <c r="V2" s="124"/>
      <c r="W2" s="124"/>
      <c r="X2" s="124"/>
      <c r="Y2" s="278"/>
      <c r="Z2" s="278"/>
      <c r="AA2" s="278"/>
      <c r="AB2" s="278"/>
      <c r="AC2" s="278"/>
      <c r="AD2" s="278"/>
      <c r="AE2" s="278"/>
      <c r="AF2" s="278"/>
      <c r="AG2" s="278"/>
      <c r="AH2" s="278"/>
      <c r="AI2" s="278"/>
    </row>
    <row r="3" spans="2:35" ht="15" customHeight="1" x14ac:dyDescent="0.25">
      <c r="B3" s="111"/>
      <c r="C3" s="111"/>
      <c r="D3" s="111"/>
      <c r="E3" s="111"/>
      <c r="G3" s="124" t="s">
        <v>1675</v>
      </c>
      <c r="H3" s="124"/>
      <c r="I3" s="124"/>
      <c r="J3" s="124"/>
      <c r="K3" s="124"/>
      <c r="L3" s="124"/>
      <c r="M3" s="124"/>
      <c r="N3" s="124"/>
      <c r="O3" s="124"/>
      <c r="P3" s="124"/>
      <c r="Q3" s="124"/>
      <c r="R3" s="124"/>
      <c r="S3" s="124"/>
      <c r="T3" s="124"/>
      <c r="U3" s="124"/>
      <c r="V3" s="124"/>
      <c r="W3" s="124"/>
      <c r="X3" s="124"/>
      <c r="Y3" s="278"/>
      <c r="Z3" s="278"/>
      <c r="AA3" s="278"/>
      <c r="AB3" s="278"/>
      <c r="AC3" s="278"/>
      <c r="AD3" s="278"/>
      <c r="AE3" s="278"/>
      <c r="AF3" s="278"/>
      <c r="AG3" s="278"/>
      <c r="AH3" s="278"/>
      <c r="AI3" s="278"/>
    </row>
    <row r="4" spans="2:35" ht="15" customHeight="1" x14ac:dyDescent="0.25">
      <c r="B4" s="762" t="s">
        <v>79</v>
      </c>
      <c r="C4" s="761"/>
      <c r="D4" s="761"/>
      <c r="E4" s="761"/>
      <c r="G4" s="124"/>
      <c r="H4" s="124"/>
      <c r="I4" s="124"/>
      <c r="J4" s="124"/>
      <c r="K4" s="124"/>
      <c r="L4" s="124"/>
      <c r="M4" s="124"/>
      <c r="N4" s="124"/>
      <c r="O4" s="124"/>
      <c r="P4" s="124"/>
      <c r="Q4" s="124"/>
      <c r="R4" s="124"/>
      <c r="S4" s="124"/>
      <c r="T4" s="124"/>
      <c r="U4" s="124"/>
      <c r="V4" s="124"/>
      <c r="W4" s="124"/>
      <c r="X4" s="124"/>
      <c r="Y4" s="278"/>
      <c r="Z4" s="278"/>
      <c r="AA4" s="278"/>
      <c r="AB4" s="278"/>
      <c r="AC4" s="278"/>
      <c r="AD4" s="278"/>
      <c r="AE4" s="278"/>
      <c r="AF4" s="278"/>
      <c r="AG4" s="278"/>
      <c r="AH4" s="278"/>
      <c r="AI4" s="278"/>
    </row>
    <row r="5" spans="2:35" ht="15" customHeight="1" x14ac:dyDescent="0.25">
      <c r="B5" s="111"/>
      <c r="C5" s="111"/>
      <c r="D5" s="111"/>
      <c r="E5" s="111"/>
      <c r="G5" s="124"/>
      <c r="H5" s="124"/>
      <c r="I5" s="124"/>
      <c r="J5" s="124"/>
      <c r="K5" s="124"/>
      <c r="L5" s="124"/>
      <c r="M5" s="124"/>
      <c r="N5" s="124"/>
      <c r="O5" s="124"/>
      <c r="P5" s="124"/>
      <c r="Q5" s="124"/>
      <c r="R5" s="124"/>
      <c r="S5" s="124"/>
      <c r="T5" s="124"/>
      <c r="U5" s="124"/>
      <c r="V5" s="124"/>
      <c r="W5" s="124"/>
      <c r="X5" s="124"/>
      <c r="Y5" s="278"/>
      <c r="Z5" s="278"/>
      <c r="AA5" s="278"/>
      <c r="AB5" s="278"/>
      <c r="AC5" s="278"/>
      <c r="AD5" s="278"/>
      <c r="AE5" s="278"/>
      <c r="AF5" s="278"/>
      <c r="AG5" s="278"/>
      <c r="AH5" s="278"/>
      <c r="AI5" s="278"/>
    </row>
    <row r="6" spans="2:35" ht="15" customHeight="1" x14ac:dyDescent="0.25">
      <c r="B6" s="762" t="s">
        <v>87</v>
      </c>
      <c r="C6" s="761"/>
      <c r="D6" s="761"/>
      <c r="E6" s="761"/>
      <c r="G6" s="124"/>
      <c r="H6" s="124"/>
      <c r="I6" s="124"/>
      <c r="J6" s="124"/>
      <c r="K6" s="124"/>
      <c r="L6" s="124"/>
      <c r="M6" s="124"/>
      <c r="N6" s="124"/>
      <c r="O6" s="124"/>
      <c r="P6" s="124"/>
      <c r="Q6" s="124"/>
      <c r="R6" s="124"/>
      <c r="S6" s="124"/>
      <c r="T6" s="124"/>
      <c r="U6" s="124"/>
      <c r="V6" s="124"/>
      <c r="W6" s="124"/>
      <c r="X6" s="124"/>
      <c r="Y6" s="278"/>
      <c r="Z6" s="278"/>
      <c r="AA6" s="278"/>
      <c r="AB6" s="278"/>
      <c r="AC6" s="278"/>
      <c r="AD6" s="278"/>
      <c r="AE6" s="278"/>
      <c r="AF6" s="278"/>
      <c r="AG6" s="278"/>
      <c r="AH6" s="278"/>
      <c r="AI6" s="278"/>
    </row>
    <row r="7" spans="2:35" ht="15" customHeight="1" x14ac:dyDescent="0.25">
      <c r="B7" s="111"/>
      <c r="C7" s="111"/>
      <c r="D7" s="111"/>
      <c r="E7" s="111"/>
      <c r="G7" s="798" t="s">
        <v>1676</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c r="AI7" s="278"/>
    </row>
    <row r="8" spans="2:35" ht="15" customHeight="1" x14ac:dyDescent="0.25">
      <c r="B8" s="762" t="s">
        <v>94</v>
      </c>
      <c r="C8" s="761"/>
      <c r="D8" s="761"/>
      <c r="E8" s="761"/>
      <c r="G8" s="124"/>
      <c r="H8" s="124"/>
      <c r="I8" s="124"/>
      <c r="J8" s="124"/>
      <c r="K8" s="124"/>
      <c r="L8" s="124"/>
      <c r="M8" s="124"/>
      <c r="N8" s="124"/>
      <c r="O8" s="124"/>
      <c r="P8" s="124"/>
      <c r="Q8" s="124"/>
      <c r="R8" s="124"/>
      <c r="S8" s="124"/>
      <c r="T8" s="124"/>
      <c r="U8" s="124"/>
      <c r="V8" s="124"/>
      <c r="W8" s="124"/>
      <c r="X8" s="124"/>
      <c r="Y8" s="278"/>
      <c r="Z8" s="278"/>
      <c r="AA8" s="278"/>
      <c r="AB8" s="278"/>
      <c r="AC8" s="278"/>
      <c r="AD8" s="278"/>
      <c r="AE8" s="278"/>
      <c r="AF8" s="278"/>
      <c r="AG8" s="278"/>
      <c r="AH8" s="278"/>
      <c r="AI8" s="278"/>
    </row>
    <row r="9" spans="2:35" ht="15" customHeight="1" x14ac:dyDescent="0.25">
      <c r="B9" s="111"/>
      <c r="C9" s="111"/>
      <c r="D9" s="111"/>
      <c r="E9" s="111"/>
      <c r="G9" s="803" t="str">
        <f>'MAIN LEVEL'!J22&amp;" Penjualan"</f>
        <v>Retur Penjualan</v>
      </c>
      <c r="H9" s="789"/>
      <c r="I9" s="789"/>
      <c r="J9" s="789"/>
      <c r="K9" s="789"/>
      <c r="L9" s="789"/>
      <c r="M9" s="789"/>
      <c r="N9" s="789"/>
      <c r="O9" s="789"/>
      <c r="P9" s="789"/>
      <c r="Q9" s="789"/>
      <c r="R9" s="789"/>
      <c r="S9" s="789"/>
      <c r="T9" s="790"/>
      <c r="U9" s="279" t="s">
        <v>796</v>
      </c>
      <c r="V9" s="280"/>
      <c r="W9" s="280"/>
      <c r="X9" s="280"/>
      <c r="Y9" s="280"/>
      <c r="Z9" s="280" t="s">
        <v>1678</v>
      </c>
      <c r="AA9" s="182" t="e">
        <f>NAMA_WP</f>
        <v>#N/A</v>
      </c>
      <c r="AB9" s="281"/>
      <c r="AC9" s="281"/>
      <c r="AD9" s="281"/>
      <c r="AE9" s="281"/>
      <c r="AF9" s="281"/>
      <c r="AG9" s="281"/>
      <c r="AH9" s="282"/>
      <c r="AI9" s="278"/>
    </row>
    <row r="10" spans="2:35" ht="15" customHeight="1" x14ac:dyDescent="0.25">
      <c r="B10" s="762" t="s">
        <v>101</v>
      </c>
      <c r="C10" s="761"/>
      <c r="D10" s="761"/>
      <c r="E10" s="761"/>
      <c r="G10" s="804"/>
      <c r="H10" s="792"/>
      <c r="I10" s="792"/>
      <c r="J10" s="792"/>
      <c r="K10" s="792"/>
      <c r="L10" s="792"/>
      <c r="M10" s="792"/>
      <c r="N10" s="792"/>
      <c r="O10" s="792"/>
      <c r="P10" s="792"/>
      <c r="Q10" s="792"/>
      <c r="R10" s="792"/>
      <c r="S10" s="792"/>
      <c r="T10" s="805"/>
      <c r="U10" s="283" t="s">
        <v>1401</v>
      </c>
      <c r="V10" s="124"/>
      <c r="W10" s="124"/>
      <c r="X10" s="124"/>
      <c r="Y10" s="124"/>
      <c r="Z10" s="124" t="s">
        <v>1678</v>
      </c>
      <c r="AA10" s="124" t="e">
        <f>NPWP</f>
        <v>#N/A</v>
      </c>
      <c r="AB10" s="278"/>
      <c r="AC10" s="278"/>
      <c r="AD10" s="278"/>
      <c r="AE10" s="278"/>
      <c r="AF10" s="278"/>
      <c r="AG10" s="278"/>
      <c r="AH10" s="284"/>
      <c r="AI10" s="278"/>
    </row>
    <row r="11" spans="2:35" ht="15" customHeight="1" x14ac:dyDescent="0.25">
      <c r="G11" s="806"/>
      <c r="H11" s="794"/>
      <c r="I11" s="794"/>
      <c r="J11" s="794"/>
      <c r="K11" s="794"/>
      <c r="L11" s="794"/>
      <c r="M11" s="794"/>
      <c r="N11" s="794"/>
      <c r="O11" s="794"/>
      <c r="P11" s="794"/>
      <c r="Q11" s="794"/>
      <c r="R11" s="794"/>
      <c r="S11" s="794"/>
      <c r="T11" s="807"/>
      <c r="U11" s="285" t="s">
        <v>1679</v>
      </c>
      <c r="V11" s="190"/>
      <c r="W11" s="190"/>
      <c r="X11" s="190"/>
      <c r="Y11" s="190"/>
      <c r="Z11" s="190" t="s">
        <v>1678</v>
      </c>
      <c r="AA11" s="190" t="e">
        <f>ID_MS_TH_PJK</f>
        <v>#N/A</v>
      </c>
      <c r="AB11" s="286"/>
      <c r="AC11" s="286"/>
      <c r="AD11" s="286"/>
      <c r="AE11" s="286"/>
      <c r="AF11" s="286"/>
      <c r="AG11" s="286"/>
      <c r="AH11" s="287"/>
      <c r="AI11" s="278"/>
    </row>
    <row r="12" spans="2:35" ht="15" customHeight="1" x14ac:dyDescent="0.25">
      <c r="B12" s="762" t="s">
        <v>106</v>
      </c>
      <c r="C12" s="761"/>
      <c r="D12" s="761"/>
      <c r="E12" s="761"/>
      <c r="G12" s="124"/>
      <c r="H12" s="124"/>
      <c r="I12" s="124"/>
      <c r="J12" s="124"/>
      <c r="K12" s="124"/>
      <c r="L12" s="124"/>
      <c r="M12" s="124"/>
      <c r="N12" s="124"/>
      <c r="O12" s="124"/>
      <c r="P12" s="124"/>
      <c r="Q12" s="124"/>
      <c r="R12" s="124"/>
      <c r="S12" s="124"/>
      <c r="T12" s="124"/>
      <c r="U12" s="124"/>
      <c r="V12" s="124"/>
      <c r="W12" s="124"/>
      <c r="X12" s="124"/>
      <c r="Y12" s="278"/>
      <c r="Z12" s="278"/>
      <c r="AA12" s="278"/>
      <c r="AB12" s="278"/>
      <c r="AC12" s="278"/>
      <c r="AD12" s="278"/>
      <c r="AE12" s="278"/>
      <c r="AF12" s="278"/>
      <c r="AG12" s="278"/>
      <c r="AH12" s="278"/>
      <c r="AI12" s="278"/>
    </row>
    <row r="13" spans="2:35" ht="15" customHeight="1" x14ac:dyDescent="0.25">
      <c r="B13" s="927" t="str">
        <f>HYPERLINK("#'"&amp;'EWS DIRECTORY'!$J$42&amp;"'!A1",'EWS DIRECTORY'!$J$42)</f>
        <v>B-3</v>
      </c>
      <c r="C13" s="761"/>
      <c r="D13" s="761"/>
      <c r="E13" s="761"/>
      <c r="G13" s="928" t="str">
        <f>"Pengujian yang telah dilakukan atas pos "&amp;G9&amp;" dapat disimpulkan:"</f>
        <v>Pengujian yang telah dilakukan atas pos Retur Penjualan dapat disimpulkan:</v>
      </c>
      <c r="H13" s="792"/>
      <c r="I13" s="792"/>
      <c r="J13" s="792"/>
      <c r="K13" s="792"/>
      <c r="L13" s="792"/>
      <c r="M13" s="792"/>
      <c r="N13" s="792"/>
      <c r="O13" s="792"/>
      <c r="P13" s="792"/>
      <c r="Q13" s="792"/>
      <c r="R13" s="792"/>
      <c r="S13" s="792"/>
      <c r="T13" s="792"/>
      <c r="U13" s="792"/>
      <c r="V13" s="792"/>
      <c r="W13" s="792"/>
      <c r="X13" s="792"/>
      <c r="Y13" s="792"/>
      <c r="Z13" s="792"/>
      <c r="AA13" s="792"/>
      <c r="AB13" s="792"/>
      <c r="AC13" s="792"/>
      <c r="AD13" s="792"/>
      <c r="AE13" s="792"/>
      <c r="AF13" s="792"/>
      <c r="AG13" s="792"/>
      <c r="AH13" s="792"/>
      <c r="AI13" s="278"/>
    </row>
    <row r="14" spans="2:35" ht="15" customHeight="1" x14ac:dyDescent="0.25">
      <c r="B14" s="931" t="str">
        <f>HYPERLINK("#'"&amp;'EWS DIRECTORY'!$J$43&amp;"'!A1",'EWS DIRECTORY'!$J$43)</f>
        <v>B-3-1</v>
      </c>
      <c r="C14" s="761"/>
      <c r="D14" s="761"/>
      <c r="E14" s="761"/>
      <c r="G14" s="124"/>
      <c r="H14" s="124"/>
      <c r="I14" s="124"/>
      <c r="J14" s="124"/>
      <c r="K14" s="124"/>
      <c r="L14" s="124"/>
      <c r="M14" s="124"/>
      <c r="N14" s="124"/>
      <c r="O14" s="124"/>
      <c r="P14" s="124"/>
      <c r="Q14" s="124"/>
      <c r="R14" s="124"/>
      <c r="S14" s="124"/>
      <c r="T14" s="124"/>
      <c r="U14" s="124"/>
      <c r="V14" s="124"/>
      <c r="W14" s="124"/>
      <c r="X14" s="124"/>
      <c r="Y14" s="278"/>
      <c r="Z14" s="278"/>
      <c r="AA14" s="278"/>
      <c r="AB14" s="278"/>
      <c r="AC14" s="278"/>
      <c r="AD14" s="278"/>
      <c r="AE14" s="278"/>
      <c r="AF14" s="278"/>
      <c r="AG14" s="278"/>
      <c r="AH14" s="278"/>
      <c r="AI14" s="278"/>
    </row>
    <row r="15" spans="2:35" ht="15" customHeight="1" x14ac:dyDescent="0.25">
      <c r="B15" s="929" t="str">
        <f>HYPERLINK("#'"&amp;'EWS DIRECTORY'!$J$44&amp;"'!A1",'EWS DIRECTORY'!$J$44)</f>
        <v>B-3-1-1</v>
      </c>
      <c r="C15" s="761"/>
      <c r="D15" s="761"/>
      <c r="E15" s="761"/>
      <c r="G15" s="124"/>
      <c r="H15" s="124" t="str">
        <f>"Jumlah "&amp;G9&amp;" menurut petugas :"</f>
        <v>Jumlah Retur Penjualan menurut petugas :</v>
      </c>
      <c r="I15" s="124"/>
      <c r="J15" s="124"/>
      <c r="K15" s="124"/>
      <c r="L15" s="124"/>
      <c r="M15" s="124"/>
      <c r="N15" s="124"/>
      <c r="O15" s="124"/>
      <c r="P15" s="124"/>
      <c r="Q15" s="124"/>
      <c r="R15" s="124"/>
      <c r="S15" s="124"/>
      <c r="T15" s="124"/>
      <c r="U15" s="124"/>
      <c r="V15" s="124"/>
      <c r="W15" s="124"/>
      <c r="X15" s="124"/>
      <c r="Y15" s="278"/>
      <c r="Z15" s="278"/>
      <c r="AA15" s="278"/>
      <c r="AB15" s="278"/>
      <c r="AC15" s="278"/>
      <c r="AD15" s="278"/>
      <c r="AE15" s="278"/>
      <c r="AF15" s="278"/>
      <c r="AG15" s="278"/>
      <c r="AH15" s="278"/>
      <c r="AI15" s="278"/>
    </row>
    <row r="16" spans="2:35" ht="15" customHeight="1" x14ac:dyDescent="0.25">
      <c r="B16" s="929" t="str">
        <f>HYPERLINK("#'"&amp;'EWS DIRECTORY'!$J$45&amp;"'!A1",'EWS DIRECTORY'!$J$45)</f>
        <v>B-3-1-2</v>
      </c>
      <c r="C16" s="761"/>
      <c r="D16" s="761"/>
      <c r="E16" s="761"/>
      <c r="G16" s="82" t="s">
        <v>1445</v>
      </c>
      <c r="H16" s="930" t="s">
        <v>1707</v>
      </c>
      <c r="I16" s="764"/>
      <c r="J16" s="764"/>
      <c r="K16" s="764"/>
      <c r="L16" s="764"/>
      <c r="M16" s="764"/>
      <c r="N16" s="764"/>
      <c r="O16" s="764"/>
      <c r="P16" s="764"/>
      <c r="Q16" s="764"/>
      <c r="R16" s="764"/>
      <c r="S16" s="937" t="s">
        <v>1767</v>
      </c>
      <c r="T16" s="765"/>
      <c r="U16" s="934" t="s">
        <v>1768</v>
      </c>
      <c r="V16" s="764"/>
      <c r="W16" s="764"/>
      <c r="X16" s="764"/>
      <c r="Y16" s="764"/>
      <c r="Z16" s="764"/>
      <c r="AA16" s="765"/>
      <c r="AB16" s="278"/>
      <c r="AC16" s="278"/>
      <c r="AD16" s="278"/>
      <c r="AE16" s="278"/>
      <c r="AF16" s="278"/>
      <c r="AG16" s="278"/>
      <c r="AH16" s="278"/>
      <c r="AI16" s="278"/>
    </row>
    <row r="17" spans="2:35" ht="15" customHeight="1" x14ac:dyDescent="0.25">
      <c r="B17" s="929" t="str">
        <f>HYPERLINK("#'"&amp;'EWS DIRECTORY'!$J$46&amp;"'!A1",'EWS DIRECTORY'!$J$46)</f>
        <v>B-3-1-3</v>
      </c>
      <c r="C17" s="761"/>
      <c r="D17" s="761"/>
      <c r="E17" s="761"/>
      <c r="G17" s="83">
        <v>1</v>
      </c>
      <c r="H17" s="926" t="e">
        <f>MASTER!N5</f>
        <v>#N/A</v>
      </c>
      <c r="I17" s="824"/>
      <c r="J17" s="824"/>
      <c r="K17" s="824"/>
      <c r="L17" s="824"/>
      <c r="M17" s="824"/>
      <c r="N17" s="824"/>
      <c r="O17" s="824"/>
      <c r="P17" s="824"/>
      <c r="Q17" s="824"/>
      <c r="R17" s="825"/>
      <c r="S17" s="936" t="s">
        <v>173</v>
      </c>
      <c r="T17" s="790"/>
      <c r="U17" s="923" t="str">
        <f>IF('B-3-1'!I38='B-3-1'!M18,'B-3-1'!AB18,
IF('B-3-1'!I38='B-3-1'!M20,'B-3-1'!AB20,
IF('B-3-1'!I38='B-3-1'!M22,'B-3-1'!AB22,
IF('B-3-1'!I38='B-3-1'!M24,'B-3-1'!AB24,
IF('B-3-1'!I38='B-3-1'!M26,'B-3-1'!AB26,
IF('B-3-1'!I38='B-3-1'!M28,'B-3-1'!AB28,"Tidak Ditemukan"))))))</f>
        <v>Tidak Ditemukan</v>
      </c>
      <c r="V17" s="764"/>
      <c r="W17" s="764"/>
      <c r="X17" s="764"/>
      <c r="Y17" s="764"/>
      <c r="Z17" s="764"/>
      <c r="AA17" s="765"/>
      <c r="AB17" s="278"/>
      <c r="AC17" s="278"/>
      <c r="AD17" s="278"/>
      <c r="AE17" s="278"/>
      <c r="AF17" s="278"/>
      <c r="AG17" s="278"/>
      <c r="AH17" s="278"/>
      <c r="AI17" s="278"/>
    </row>
    <row r="18" spans="2:35" ht="15" customHeight="1" x14ac:dyDescent="0.25">
      <c r="B18" s="929" t="str">
        <f>HYPERLINK("#'"&amp;'EWS DIRECTORY'!$J$47&amp;"'!A1",'EWS DIRECTORY'!$J$47)</f>
        <v>B-3-1-4</v>
      </c>
      <c r="C18" s="761"/>
      <c r="D18" s="761"/>
      <c r="E18" s="761"/>
      <c r="G18" s="83">
        <v>2</v>
      </c>
      <c r="H18" s="926" t="e">
        <f>MASTER!N6</f>
        <v>#N/A</v>
      </c>
      <c r="I18" s="824"/>
      <c r="J18" s="824"/>
      <c r="K18" s="824"/>
      <c r="L18" s="824"/>
      <c r="M18" s="824"/>
      <c r="N18" s="824"/>
      <c r="O18" s="824"/>
      <c r="P18" s="824"/>
      <c r="Q18" s="824"/>
      <c r="R18" s="825"/>
      <c r="S18" s="792"/>
      <c r="T18" s="805"/>
      <c r="U18" s="923" t="str">
        <f>IF('B-3-1'!I38='B-3-1'!M18,'B-3-1'!AG18,
IF('B-3-1'!I38='B-3-1'!M20,'B-3-1'!AG20,
IF('B-3-1'!I38='B-3-1'!M22,'B-3-1'!AG22,
IF('B-3-1'!I38='B-3-1'!M24,'B-3-1'!AG24,
IF('B-3-1'!I38='B-3-1'!M26,'B-3-1'!AG26,
IF('B-3-1'!I38='B-3-1'!M28,'B-3-1'!AG28,"Tidak Ditemukan"))))))</f>
        <v>Tidak Ditemukan</v>
      </c>
      <c r="V18" s="764"/>
      <c r="W18" s="764"/>
      <c r="X18" s="764"/>
      <c r="Y18" s="764"/>
      <c r="Z18" s="764"/>
      <c r="AA18" s="765"/>
      <c r="AB18" s="278"/>
      <c r="AC18" s="278"/>
      <c r="AD18" s="278"/>
      <c r="AE18" s="278"/>
      <c r="AF18" s="278"/>
      <c r="AG18" s="278"/>
      <c r="AH18" s="278"/>
      <c r="AI18" s="278"/>
    </row>
    <row r="19" spans="2:35" ht="15" customHeight="1" x14ac:dyDescent="0.25">
      <c r="B19" s="929" t="str">
        <f>HYPERLINK("#'"&amp;'EWS DIRECTORY'!$J$48&amp;"'!A1",'EWS DIRECTORY'!$J$48)</f>
        <v>B-3-1-5</v>
      </c>
      <c r="C19" s="761"/>
      <c r="D19" s="761"/>
      <c r="E19" s="761"/>
      <c r="G19" s="83">
        <v>3</v>
      </c>
      <c r="H19" s="926" t="e">
        <f>MASTER!N7</f>
        <v>#N/A</v>
      </c>
      <c r="I19" s="824"/>
      <c r="J19" s="824"/>
      <c r="K19" s="824"/>
      <c r="L19" s="824"/>
      <c r="M19" s="824"/>
      <c r="N19" s="824"/>
      <c r="O19" s="824"/>
      <c r="P19" s="824"/>
      <c r="Q19" s="824"/>
      <c r="R19" s="825"/>
      <c r="S19" s="792"/>
      <c r="T19" s="805"/>
      <c r="U19" s="923" t="str">
        <f>IF('B-3-1'!I38='B-3-1'!M18,'B-3-1'!AL18,
IF('B-3-1'!I38='B-3-1'!M20,'B-3-1'!AL20,
IF('B-3-1'!I38='B-3-1'!M22,'B-3-1'!AL22,
IF('B-3-1'!I38='B-3-1'!M24,'B-3-1'!AL24,
IF('B-3-1'!I38='B-3-1'!M26,'B-3-1'!AL26,
IF('B-3-1'!I38='B-3-1'!M28,'B-3-1'!AL28,"Tidak Ditemukan"))))))</f>
        <v>Tidak Ditemukan</v>
      </c>
      <c r="V19" s="764"/>
      <c r="W19" s="764"/>
      <c r="X19" s="764"/>
      <c r="Y19" s="764"/>
      <c r="Z19" s="764"/>
      <c r="AA19" s="765"/>
      <c r="AB19" s="278"/>
      <c r="AC19" s="278"/>
      <c r="AD19" s="278"/>
      <c r="AE19" s="278"/>
      <c r="AF19" s="278"/>
      <c r="AG19" s="278"/>
      <c r="AH19" s="278"/>
      <c r="AI19" s="278"/>
    </row>
    <row r="20" spans="2:35" ht="15" customHeight="1" x14ac:dyDescent="0.25">
      <c r="B20" s="929" t="str">
        <f>HYPERLINK("#'"&amp;'EWS DIRECTORY'!$J$49&amp;"'!A1",'EWS DIRECTORY'!$J$49)</f>
        <v>B-3-1-6</v>
      </c>
      <c r="C20" s="761"/>
      <c r="D20" s="761"/>
      <c r="E20" s="761"/>
      <c r="G20" s="83">
        <v>4</v>
      </c>
      <c r="H20" s="926" t="e">
        <f>MASTER!N8</f>
        <v>#N/A</v>
      </c>
      <c r="I20" s="824"/>
      <c r="J20" s="824"/>
      <c r="K20" s="824"/>
      <c r="L20" s="824"/>
      <c r="M20" s="824"/>
      <c r="N20" s="824"/>
      <c r="O20" s="824"/>
      <c r="P20" s="824"/>
      <c r="Q20" s="824"/>
      <c r="R20" s="825"/>
      <c r="S20" s="792"/>
      <c r="T20" s="805"/>
      <c r="U20" s="923" t="str">
        <f>IF('B-3-1'!I38='B-3-1'!M18,'B-3-1'!AQ18,
IF('B-3-1'!I38='B-3-1'!M20,'B-3-1'!AQ20,
IF('B-3-1'!I38='B-3-1'!M22,'B-3-1'!AQ22,
IF('B-3-1'!I38='B-3-1'!M24,'B-3-1'!AQ24,
IF('B-3-1'!I38='B-3-1'!M26,'B-3-1'!AQ26,
IF('B-3-1'!I38='B-3-1'!M28,'B-3-1'!AQ28,"Tidak Ditemukan"))))))</f>
        <v>Tidak Ditemukan</v>
      </c>
      <c r="V20" s="764"/>
      <c r="W20" s="764"/>
      <c r="X20" s="764"/>
      <c r="Y20" s="764"/>
      <c r="Z20" s="764"/>
      <c r="AA20" s="765"/>
      <c r="AB20" s="278"/>
      <c r="AC20" s="278"/>
      <c r="AD20" s="278"/>
      <c r="AE20" s="278"/>
      <c r="AF20" s="278"/>
      <c r="AG20" s="278"/>
      <c r="AH20" s="278"/>
      <c r="AI20" s="278"/>
    </row>
    <row r="21" spans="2:35" ht="15" customHeight="1" x14ac:dyDescent="0.25">
      <c r="G21" s="83">
        <v>5</v>
      </c>
      <c r="H21" s="926" t="e">
        <f>MASTER!N9</f>
        <v>#N/A</v>
      </c>
      <c r="I21" s="824"/>
      <c r="J21" s="824"/>
      <c r="K21" s="824"/>
      <c r="L21" s="824"/>
      <c r="M21" s="824"/>
      <c r="N21" s="824"/>
      <c r="O21" s="824"/>
      <c r="P21" s="824"/>
      <c r="Q21" s="824"/>
      <c r="R21" s="825"/>
      <c r="S21" s="792"/>
      <c r="T21" s="805"/>
      <c r="U21" s="923" t="str">
        <f>IF('B-3-1'!I38='B-3-1'!M18,'B-3-1'!AV18,
IF('B-3-1'!I38='B-3-1'!M20,'B-3-1'!AV20,
IF('B-3-1'!I38='B-3-1'!M22,'B-3-1'!AV22,
IF('B-3-1'!I38='B-3-1'!M24,'B-3-1'!AV24,
IF('B-3-1'!I38='B-3-1'!M26,'B-3-1'!AV26,
IF('B-3-1'!I38='B-3-1'!M28,'B-3-1'!AV28,"Tidak Ditemukan"))))))</f>
        <v>Tidak Ditemukan</v>
      </c>
      <c r="V21" s="764"/>
      <c r="W21" s="764"/>
      <c r="X21" s="764"/>
      <c r="Y21" s="764"/>
      <c r="Z21" s="764"/>
      <c r="AA21" s="765"/>
      <c r="AB21" s="278"/>
      <c r="AC21" s="278"/>
      <c r="AD21" s="278"/>
      <c r="AE21" s="278"/>
      <c r="AF21" s="278"/>
      <c r="AG21" s="278"/>
      <c r="AH21" s="278"/>
      <c r="AI21" s="278"/>
    </row>
    <row r="22" spans="2:35" ht="15" customHeight="1" x14ac:dyDescent="0.25">
      <c r="G22" s="83">
        <v>6</v>
      </c>
      <c r="H22" s="926" t="e">
        <f>MASTER!N10</f>
        <v>#N/A</v>
      </c>
      <c r="I22" s="824"/>
      <c r="J22" s="824"/>
      <c r="K22" s="824"/>
      <c r="L22" s="824"/>
      <c r="M22" s="824"/>
      <c r="N22" s="824"/>
      <c r="O22" s="824"/>
      <c r="P22" s="824"/>
      <c r="Q22" s="824"/>
      <c r="R22" s="825"/>
      <c r="S22" s="792"/>
      <c r="T22" s="805"/>
      <c r="U22" s="923" t="str">
        <f>IF('B-3-1'!I38='B-3-1'!M18,'B-3-1'!BA18,
IF('B-3-1'!I38='B-3-1'!M20,'B-3-1'!BA20,
IF('B-3-1'!I38='B-3-1'!M22,'B-3-1'!BA22,
IF('B-3-1'!I38='B-3-1'!M24,'B-3-1'!BA24,
IF('B-3-1'!I38='B-3-1'!M26,'B-3-1'!BA26,
IF('B-3-1'!I38='B-3-1'!M28,'B-3-1'!BA28,"Tidak Ditemukan"))))))</f>
        <v>Tidak Ditemukan</v>
      </c>
      <c r="V22" s="764"/>
      <c r="W22" s="764"/>
      <c r="X22" s="764"/>
      <c r="Y22" s="764"/>
      <c r="Z22" s="764"/>
      <c r="AA22" s="765"/>
      <c r="AB22" s="278"/>
      <c r="AC22" s="278"/>
      <c r="AD22" s="278"/>
      <c r="AE22" s="278"/>
      <c r="AF22" s="278"/>
      <c r="AG22" s="278"/>
      <c r="AH22" s="278"/>
      <c r="AI22" s="278"/>
    </row>
    <row r="23" spans="2:35" ht="15" customHeight="1" x14ac:dyDescent="0.25">
      <c r="G23" s="83">
        <v>7</v>
      </c>
      <c r="H23" s="926" t="e">
        <f>MASTER!N11</f>
        <v>#N/A</v>
      </c>
      <c r="I23" s="824"/>
      <c r="J23" s="824"/>
      <c r="K23" s="824"/>
      <c r="L23" s="824"/>
      <c r="M23" s="824"/>
      <c r="N23" s="824"/>
      <c r="O23" s="824"/>
      <c r="P23" s="824"/>
      <c r="Q23" s="824"/>
      <c r="R23" s="825"/>
      <c r="S23" s="792"/>
      <c r="T23" s="805"/>
      <c r="U23" s="923" t="str">
        <f>IF('B-3-1'!I38='B-3-1'!M18,'B-3-1'!BF18,
IF('B-3-1'!I38='B-3-1'!M20,'B-3-1'!BF20,
IF('B-3-1'!I38='B-3-1'!M22,'B-3-1'!BF22,
IF('B-3-1'!I38='B-3-1'!M24,'B-3-1'!BF24,
IF('B-3-1'!I38='B-3-1'!M26,'B-3-1'!BF26,
IF('B-3-1'!I38='B-3-1'!M28,'B-3-1'!BF28,"Tidak Ditemukan"))))))</f>
        <v>Tidak Ditemukan</v>
      </c>
      <c r="V23" s="764"/>
      <c r="W23" s="764"/>
      <c r="X23" s="764"/>
      <c r="Y23" s="764"/>
      <c r="Z23" s="764"/>
      <c r="AA23" s="765"/>
      <c r="AB23" s="278"/>
      <c r="AC23" s="278"/>
      <c r="AD23" s="278"/>
      <c r="AE23" s="278"/>
      <c r="AF23" s="278"/>
      <c r="AG23" s="278"/>
      <c r="AH23" s="278"/>
      <c r="AI23" s="278"/>
    </row>
    <row r="24" spans="2:35" ht="15" customHeight="1" x14ac:dyDescent="0.25">
      <c r="G24" s="83">
        <v>8</v>
      </c>
      <c r="H24" s="926" t="e">
        <f>MASTER!N12</f>
        <v>#N/A</v>
      </c>
      <c r="I24" s="824"/>
      <c r="J24" s="824"/>
      <c r="K24" s="824"/>
      <c r="L24" s="824"/>
      <c r="M24" s="824"/>
      <c r="N24" s="824"/>
      <c r="O24" s="824"/>
      <c r="P24" s="824"/>
      <c r="Q24" s="824"/>
      <c r="R24" s="825"/>
      <c r="S24" s="792"/>
      <c r="T24" s="805"/>
      <c r="U24" s="923" t="str">
        <f>IF('B-3-1'!I38='B-3-1'!M18,'B-3-1'!BK18,
IF('B-3-1'!I38='B-3-1'!M20,'B-3-1'!BK20,
IF('B-3-1'!I38='B-3-1'!M22,'B-3-1'!BK22,
IF('B-3-1'!I38='B-3-1'!M24,'B-3-1'!BK24,
IF('B-3-1'!I38='B-3-1'!M26,'B-3-1'!BK26,
IF('B-3-1'!I38='B-3-1'!M28,'B-3-1'!BK28,"Tidak Ditemukan"))))))</f>
        <v>Tidak Ditemukan</v>
      </c>
      <c r="V24" s="764"/>
      <c r="W24" s="764"/>
      <c r="X24" s="764"/>
      <c r="Y24" s="764"/>
      <c r="Z24" s="764"/>
      <c r="AA24" s="765"/>
      <c r="AB24" s="278"/>
      <c r="AC24" s="278"/>
      <c r="AD24" s="278"/>
      <c r="AE24" s="278"/>
      <c r="AF24" s="278"/>
      <c r="AG24" s="278"/>
      <c r="AH24" s="278"/>
      <c r="AI24" s="278"/>
    </row>
    <row r="25" spans="2:35" ht="15" customHeight="1" x14ac:dyDescent="0.25">
      <c r="G25" s="83">
        <v>9</v>
      </c>
      <c r="H25" s="926" t="e">
        <f>MASTER!N13</f>
        <v>#N/A</v>
      </c>
      <c r="I25" s="824"/>
      <c r="J25" s="824"/>
      <c r="K25" s="824"/>
      <c r="L25" s="824"/>
      <c r="M25" s="824"/>
      <c r="N25" s="824"/>
      <c r="O25" s="824"/>
      <c r="P25" s="824"/>
      <c r="Q25" s="824"/>
      <c r="R25" s="825"/>
      <c r="S25" s="792"/>
      <c r="T25" s="805"/>
      <c r="U25" s="923" t="str">
        <f>IF('B-3-1'!I38='B-3-1'!M18,'B-3-1'!BP18,
IF('B-3-1'!I38='B-3-1'!M20,'B-3-1'!BP20,
IF('B-3-1'!I38='B-3-1'!M22,'B-3-1'!BP22,
IF('B-3-1'!I38='B-3-1'!M24,'B-3-1'!BP24,
IF('B-3-1'!I38='B-3-1'!M26,'B-3-1'!BP26,
IF('B-3-1'!I38='B-3-1'!M28,'B-3-1'!BP28,"Tidak Ditemukan"))))))</f>
        <v>Tidak Ditemukan</v>
      </c>
      <c r="V25" s="764"/>
      <c r="W25" s="764"/>
      <c r="X25" s="764"/>
      <c r="Y25" s="764"/>
      <c r="Z25" s="764"/>
      <c r="AA25" s="765"/>
      <c r="AB25" s="278"/>
      <c r="AC25" s="278"/>
      <c r="AD25" s="278"/>
      <c r="AE25" s="278"/>
      <c r="AF25" s="278"/>
      <c r="AG25" s="278"/>
      <c r="AH25" s="278"/>
      <c r="AI25" s="278"/>
    </row>
    <row r="26" spans="2:35" ht="15" customHeight="1" x14ac:dyDescent="0.25">
      <c r="G26" s="83">
        <v>10</v>
      </c>
      <c r="H26" s="926" t="e">
        <f>MASTER!N14</f>
        <v>#N/A</v>
      </c>
      <c r="I26" s="824"/>
      <c r="J26" s="824"/>
      <c r="K26" s="824"/>
      <c r="L26" s="824"/>
      <c r="M26" s="824"/>
      <c r="N26" s="824"/>
      <c r="O26" s="824"/>
      <c r="P26" s="824"/>
      <c r="Q26" s="824"/>
      <c r="R26" s="825"/>
      <c r="S26" s="792"/>
      <c r="T26" s="805"/>
      <c r="U26" s="923" t="str">
        <f>IF('B-3-1'!I38='B-3-1'!M18,'B-3-1'!BU18,
IF('B-3-1'!I38='B-3-1'!M20,'B-3-1'!BU20,
IF('B-3-1'!I38='B-3-1'!M22,'B-3-1'!BU22,
IF('B-3-1'!I38='B-3-1'!M24,'B-3-1'!BU24,
IF('B-3-1'!I38='B-3-1'!M26,'B-3-1'!BU26,
IF('B-3-1'!I38='B-3-1'!M28,'B-3-1'!BU28,"Tidak Ditemukan"))))))</f>
        <v>Tidak Ditemukan</v>
      </c>
      <c r="V26" s="764"/>
      <c r="W26" s="764"/>
      <c r="X26" s="764"/>
      <c r="Y26" s="764"/>
      <c r="Z26" s="764"/>
      <c r="AA26" s="765"/>
      <c r="AB26" s="278"/>
      <c r="AC26" s="278"/>
      <c r="AD26" s="278"/>
      <c r="AE26" s="278"/>
      <c r="AF26" s="278"/>
      <c r="AG26" s="278"/>
      <c r="AH26" s="278"/>
      <c r="AI26" s="278"/>
    </row>
    <row r="27" spans="2:35" ht="15" customHeight="1" x14ac:dyDescent="0.25">
      <c r="G27" s="83">
        <v>11</v>
      </c>
      <c r="H27" s="926" t="e">
        <f>MASTER!N15</f>
        <v>#N/A</v>
      </c>
      <c r="I27" s="824"/>
      <c r="J27" s="824"/>
      <c r="K27" s="824"/>
      <c r="L27" s="824"/>
      <c r="M27" s="824"/>
      <c r="N27" s="824"/>
      <c r="O27" s="824"/>
      <c r="P27" s="824"/>
      <c r="Q27" s="824"/>
      <c r="R27" s="825"/>
      <c r="S27" s="792"/>
      <c r="T27" s="805"/>
      <c r="U27" s="923" t="str">
        <f>IF('B-3-1'!I38='B-3-1'!M18,'B-3-1'!BZ18,
IF('B-3-1'!I38='B-3-1'!M20,'B-3-1'!BZ20,
IF('B-3-1'!I38='B-3-1'!M22,'B-3-1'!BZ22,
IF('B-3-1'!I38='B-3-1'!M24,'B-3-1'!BZ24,
IF('B-3-1'!I38='B-3-1'!M26,'B-3-1'!BZ26,
IF('B-3-1'!I38='B-3-1'!M28,'B-3-1'!BZ28,"Tidak Ditemukan"))))))</f>
        <v>Tidak Ditemukan</v>
      </c>
      <c r="V27" s="764"/>
      <c r="W27" s="764"/>
      <c r="X27" s="764"/>
      <c r="Y27" s="764"/>
      <c r="Z27" s="764"/>
      <c r="AA27" s="765"/>
      <c r="AB27" s="278"/>
      <c r="AC27" s="278"/>
      <c r="AD27" s="278"/>
      <c r="AE27" s="278"/>
      <c r="AF27" s="278"/>
      <c r="AG27" s="278"/>
      <c r="AH27" s="278"/>
      <c r="AI27" s="278"/>
    </row>
    <row r="28" spans="2:35" ht="15" customHeight="1" x14ac:dyDescent="0.25">
      <c r="B28" s="760"/>
      <c r="C28" s="761"/>
      <c r="D28" s="761"/>
      <c r="E28" s="761"/>
      <c r="G28" s="83">
        <v>12</v>
      </c>
      <c r="H28" s="926" t="e">
        <f>MASTER!N16</f>
        <v>#N/A</v>
      </c>
      <c r="I28" s="824"/>
      <c r="J28" s="824"/>
      <c r="K28" s="824"/>
      <c r="L28" s="824"/>
      <c r="M28" s="824"/>
      <c r="N28" s="824"/>
      <c r="O28" s="824"/>
      <c r="P28" s="824"/>
      <c r="Q28" s="824"/>
      <c r="R28" s="825"/>
      <c r="S28" s="792"/>
      <c r="T28" s="805"/>
      <c r="U28" s="923" t="str">
        <f>IF('B-3-1'!I38='B-3-1'!M18,'B-3-1'!CE18,
IF('B-3-1'!I38='B-3-1'!M20,'B-3-1'!CE20,
IF('B-3-1'!I38='B-3-1'!M22,'B-3-1'!CE22,
IF('B-3-1'!I38='B-3-1'!M24,'B-3-1'!CE24,
IF('B-3-1'!I38='B-3-1'!M26,'B-3-1'!CE26,
IF('B-3-1'!I38='B-3-1'!M28,'B-3-1'!CE28,"Tidak Ditemukan"))))))</f>
        <v>Tidak Ditemukan</v>
      </c>
      <c r="V28" s="764"/>
      <c r="W28" s="764"/>
      <c r="X28" s="764"/>
      <c r="Y28" s="764"/>
      <c r="Z28" s="764"/>
      <c r="AA28" s="765"/>
      <c r="AB28" s="278"/>
      <c r="AC28" s="278"/>
      <c r="AD28" s="278"/>
      <c r="AE28" s="278"/>
      <c r="AF28" s="278"/>
      <c r="AG28" s="278"/>
      <c r="AH28" s="278"/>
      <c r="AI28" s="278"/>
    </row>
    <row r="29" spans="2:35" ht="15" customHeight="1" x14ac:dyDescent="0.25">
      <c r="G29" s="132"/>
      <c r="H29" s="933" t="s">
        <v>1769</v>
      </c>
      <c r="I29" s="824"/>
      <c r="J29" s="824"/>
      <c r="K29" s="824"/>
      <c r="L29" s="824"/>
      <c r="M29" s="824"/>
      <c r="N29" s="824"/>
      <c r="O29" s="824"/>
      <c r="P29" s="824"/>
      <c r="Q29" s="824"/>
      <c r="R29" s="825"/>
      <c r="S29" s="794"/>
      <c r="T29" s="807"/>
      <c r="U29" s="923" t="str">
        <f>IF('B-3-1'!I38='B-3-1'!M18,'B-3-1'!CJ18,
IF('B-3-1'!I38='B-3-1'!M20,'B-3-1'!CJ20,
IF('B-3-1'!I38='B-3-1'!M22,'B-3-1'!CJ22,
IF('B-3-1'!I38='B-3-1'!M24,'B-3-1'!CJ24,
IF('B-3-1'!I38='B-3-1'!M26,'B-3-1'!CJ26,
IF('B-3-1'!I38='B-3-1'!M28,'B-3-1'!CJ28,"Tidak Ditemukan"))))))</f>
        <v>Tidak Ditemukan</v>
      </c>
      <c r="V29" s="764"/>
      <c r="W29" s="764"/>
      <c r="X29" s="764"/>
      <c r="Y29" s="764"/>
      <c r="Z29" s="764"/>
      <c r="AA29" s="765"/>
      <c r="AB29" s="278"/>
      <c r="AC29" s="278"/>
      <c r="AD29" s="278"/>
      <c r="AE29" s="278"/>
      <c r="AF29" s="278"/>
      <c r="AG29" s="278"/>
      <c r="AH29" s="278"/>
      <c r="AI29" s="278"/>
    </row>
    <row r="30" spans="2:35" ht="15" customHeight="1" x14ac:dyDescent="0.25">
      <c r="B30" s="760"/>
      <c r="C30" s="761"/>
      <c r="D30" s="761"/>
      <c r="E30" s="761"/>
      <c r="G30" s="125"/>
      <c r="H30" s="938" t="s">
        <v>1770</v>
      </c>
      <c r="I30" s="824"/>
      <c r="J30" s="824"/>
      <c r="K30" s="824"/>
      <c r="L30" s="824"/>
      <c r="M30" s="824"/>
      <c r="N30" s="824"/>
      <c r="O30" s="824"/>
      <c r="P30" s="824"/>
      <c r="Q30" s="824"/>
      <c r="R30" s="825"/>
      <c r="S30" s="935"/>
      <c r="T30" s="765"/>
      <c r="U30" s="923">
        <f>IF(ISNUMBER(U29),IF(U29&gt;0,U29,SUM(U17:U28)),0)</f>
        <v>0</v>
      </c>
      <c r="V30" s="764"/>
      <c r="W30" s="764"/>
      <c r="X30" s="764"/>
      <c r="Y30" s="764"/>
      <c r="Z30" s="764"/>
      <c r="AA30" s="765"/>
      <c r="AB30" s="278"/>
      <c r="AC30" s="278"/>
      <c r="AD30" s="278"/>
      <c r="AE30" s="278"/>
      <c r="AF30" s="278"/>
      <c r="AG30" s="278"/>
      <c r="AH30" s="278"/>
      <c r="AI30" s="278"/>
    </row>
    <row r="31" spans="2:35" ht="15" customHeight="1" x14ac:dyDescent="0.25">
      <c r="G31" s="124"/>
      <c r="H31" s="124"/>
      <c r="I31" s="124"/>
      <c r="J31" s="300"/>
      <c r="K31" s="300"/>
      <c r="L31" s="300"/>
      <c r="M31" s="300"/>
      <c r="N31" s="300"/>
      <c r="O31" s="300"/>
      <c r="P31" s="300"/>
      <c r="Q31" s="300"/>
      <c r="R31" s="300"/>
      <c r="S31" s="300"/>
      <c r="T31" s="301"/>
      <c r="U31" s="515"/>
      <c r="V31" s="515"/>
      <c r="W31" s="515"/>
      <c r="X31" s="515"/>
      <c r="Y31" s="515"/>
      <c r="Z31" s="516"/>
      <c r="AA31" s="516"/>
      <c r="AB31" s="278"/>
      <c r="AC31" s="278"/>
      <c r="AD31" s="278"/>
      <c r="AE31" s="278"/>
      <c r="AF31" s="278"/>
      <c r="AG31" s="278"/>
      <c r="AH31" s="278"/>
      <c r="AI31" s="278"/>
    </row>
    <row r="32" spans="2:35" ht="15" customHeight="1" x14ac:dyDescent="0.25">
      <c r="B32" s="760"/>
      <c r="C32" s="761"/>
      <c r="D32" s="761"/>
      <c r="E32" s="761"/>
      <c r="G32" s="124"/>
      <c r="H32" s="297" t="s">
        <v>1771</v>
      </c>
      <c r="I32" s="298"/>
      <c r="J32" s="299"/>
      <c r="K32" s="299"/>
      <c r="L32" s="299"/>
      <c r="M32" s="299"/>
      <c r="N32" s="299"/>
      <c r="O32" s="299"/>
      <c r="P32" s="299"/>
      <c r="Q32" s="299"/>
      <c r="R32" s="299"/>
      <c r="S32" s="299"/>
      <c r="T32" s="302"/>
      <c r="U32" s="923">
        <f>'MAIN LEVEL'!$AB$22</f>
        <v>0</v>
      </c>
      <c r="V32" s="764"/>
      <c r="W32" s="764"/>
      <c r="X32" s="764"/>
      <c r="Y32" s="764"/>
      <c r="Z32" s="764"/>
      <c r="AA32" s="765"/>
      <c r="AB32" s="278"/>
      <c r="AC32" s="278"/>
      <c r="AD32" s="278"/>
      <c r="AE32" s="278"/>
      <c r="AF32" s="278"/>
      <c r="AG32" s="278"/>
      <c r="AH32" s="278"/>
      <c r="AI32" s="278"/>
    </row>
    <row r="33" spans="2:35" ht="15" customHeight="1" x14ac:dyDescent="0.25">
      <c r="G33" s="124"/>
      <c r="H33" s="297" t="s">
        <v>1772</v>
      </c>
      <c r="I33" s="298"/>
      <c r="J33" s="299"/>
      <c r="K33" s="299"/>
      <c r="L33" s="299"/>
      <c r="M33" s="299"/>
      <c r="N33" s="299"/>
      <c r="O33" s="299"/>
      <c r="P33" s="299"/>
      <c r="Q33" s="299"/>
      <c r="R33" s="299"/>
      <c r="S33" s="299"/>
      <c r="T33" s="302"/>
      <c r="U33" s="923">
        <f>U30-U32</f>
        <v>0</v>
      </c>
      <c r="V33" s="764"/>
      <c r="W33" s="764"/>
      <c r="X33" s="764"/>
      <c r="Y33" s="764"/>
      <c r="Z33" s="764"/>
      <c r="AA33" s="765"/>
      <c r="AB33" s="278"/>
      <c r="AC33" s="278"/>
      <c r="AD33" s="278"/>
      <c r="AE33" s="278"/>
      <c r="AF33" s="278"/>
      <c r="AG33" s="278"/>
      <c r="AH33" s="278"/>
      <c r="AI33" s="278"/>
    </row>
    <row r="34" spans="2:35" ht="15" customHeight="1" x14ac:dyDescent="0.25">
      <c r="B34" s="760"/>
      <c r="C34" s="761"/>
      <c r="D34" s="761"/>
      <c r="E34" s="761"/>
      <c r="G34" s="124"/>
      <c r="H34" s="124"/>
      <c r="I34" s="124"/>
      <c r="J34" s="124"/>
      <c r="K34" s="124"/>
      <c r="L34" s="124"/>
      <c r="M34" s="124"/>
      <c r="N34" s="124"/>
      <c r="O34" s="124"/>
      <c r="P34" s="124"/>
      <c r="Q34" s="124"/>
      <c r="R34" s="124"/>
      <c r="S34" s="124"/>
      <c r="T34" s="124"/>
      <c r="U34" s="124"/>
      <c r="V34" s="124"/>
      <c r="W34" s="124"/>
      <c r="X34" s="124"/>
      <c r="Y34" s="278"/>
      <c r="Z34" s="278"/>
      <c r="AA34" s="278"/>
      <c r="AB34" s="278"/>
      <c r="AC34" s="278"/>
      <c r="AD34" s="278"/>
      <c r="AE34" s="278"/>
      <c r="AF34" s="278"/>
      <c r="AG34" s="278"/>
      <c r="AH34" s="278"/>
      <c r="AI34" s="278"/>
    </row>
    <row r="35" spans="2:35" ht="15" customHeight="1" x14ac:dyDescent="0.25">
      <c r="G35" s="278"/>
      <c r="H35" s="278"/>
      <c r="I35" s="278"/>
      <c r="J35" s="278"/>
      <c r="K35" s="278"/>
      <c r="L35" s="278"/>
      <c r="M35" s="278"/>
      <c r="N35" s="278"/>
      <c r="O35" s="278"/>
      <c r="P35" s="278"/>
      <c r="Q35" s="278"/>
      <c r="R35" s="278"/>
      <c r="S35" s="278"/>
      <c r="T35" s="278"/>
      <c r="U35" s="278"/>
      <c r="V35" s="278"/>
      <c r="W35" s="278"/>
      <c r="X35" s="278"/>
      <c r="Y35" s="278"/>
      <c r="Z35" s="278"/>
      <c r="AA35" s="278"/>
      <c r="AB35" s="278"/>
      <c r="AC35" s="278"/>
      <c r="AD35" s="278"/>
      <c r="AE35" s="278"/>
      <c r="AF35" s="278"/>
      <c r="AG35" s="278"/>
      <c r="AH35" s="278"/>
      <c r="AI35" s="278"/>
    </row>
    <row r="36" spans="2:35" ht="15" customHeight="1" x14ac:dyDescent="0.25">
      <c r="B36" s="760"/>
      <c r="C36" s="761"/>
      <c r="D36" s="761"/>
      <c r="E36" s="761"/>
      <c r="G36" s="801" t="s">
        <v>1507</v>
      </c>
      <c r="H36" s="764"/>
      <c r="I36" s="764"/>
      <c r="J36" s="764"/>
      <c r="K36" s="764"/>
      <c r="L36" s="764"/>
      <c r="M36" s="764"/>
      <c r="N36" s="764"/>
      <c r="O36" s="764"/>
      <c r="P36" s="764"/>
      <c r="Q36" s="764"/>
      <c r="R36" s="764"/>
      <c r="S36" s="764"/>
      <c r="T36" s="764"/>
      <c r="U36" s="795" t="s">
        <v>1704</v>
      </c>
      <c r="V36" s="764"/>
      <c r="W36" s="764"/>
      <c r="X36" s="764"/>
      <c r="Y36" s="764"/>
      <c r="Z36" s="764"/>
      <c r="AA36" s="764"/>
      <c r="AB36" s="764"/>
      <c r="AC36" s="764"/>
      <c r="AD36" s="764"/>
      <c r="AE36" s="764"/>
      <c r="AF36" s="764"/>
      <c r="AG36" s="764"/>
      <c r="AH36" s="796"/>
      <c r="AI36" s="278"/>
    </row>
    <row r="37" spans="2:35" ht="15" customHeight="1" x14ac:dyDescent="0.25">
      <c r="G37" s="793" t="s">
        <v>796</v>
      </c>
      <c r="H37" s="794"/>
      <c r="I37" s="794"/>
      <c r="J37" s="794"/>
      <c r="K37" s="794"/>
      <c r="L37" s="794"/>
      <c r="M37" s="801" t="s">
        <v>1511</v>
      </c>
      <c r="N37" s="764"/>
      <c r="O37" s="764"/>
      <c r="P37" s="764"/>
      <c r="Q37" s="802" t="s">
        <v>1510</v>
      </c>
      <c r="R37" s="764"/>
      <c r="S37" s="764"/>
      <c r="T37" s="765"/>
      <c r="U37" s="793" t="s">
        <v>796</v>
      </c>
      <c r="V37" s="794"/>
      <c r="W37" s="794"/>
      <c r="X37" s="794"/>
      <c r="Y37" s="794"/>
      <c r="Z37" s="794"/>
      <c r="AA37" s="801" t="s">
        <v>1511</v>
      </c>
      <c r="AB37" s="764"/>
      <c r="AC37" s="764"/>
      <c r="AD37" s="764"/>
      <c r="AE37" s="802" t="s">
        <v>1510</v>
      </c>
      <c r="AF37" s="764"/>
      <c r="AG37" s="764"/>
      <c r="AH37" s="765"/>
      <c r="AI37" s="278"/>
    </row>
    <row r="38" spans="2:35" ht="15" customHeight="1" x14ac:dyDescent="0.25">
      <c r="G38" s="788"/>
      <c r="H38" s="789"/>
      <c r="I38" s="789"/>
      <c r="J38" s="789"/>
      <c r="K38" s="789"/>
      <c r="L38" s="790"/>
      <c r="M38" s="788"/>
      <c r="N38" s="789"/>
      <c r="O38" s="789"/>
      <c r="P38" s="790"/>
      <c r="Q38" s="788"/>
      <c r="R38" s="789"/>
      <c r="S38" s="789"/>
      <c r="T38" s="790"/>
      <c r="U38" s="788"/>
      <c r="V38" s="789"/>
      <c r="W38" s="789"/>
      <c r="X38" s="789"/>
      <c r="Y38" s="789"/>
      <c r="Z38" s="790"/>
      <c r="AA38" s="788"/>
      <c r="AB38" s="789"/>
      <c r="AC38" s="789"/>
      <c r="AD38" s="790"/>
      <c r="AE38" s="788"/>
      <c r="AF38" s="789"/>
      <c r="AG38" s="789"/>
      <c r="AH38" s="790"/>
      <c r="AI38" s="278"/>
    </row>
    <row r="39" spans="2:35" ht="15" customHeight="1" x14ac:dyDescent="0.25">
      <c r="G39" s="283"/>
      <c r="H39" s="124"/>
      <c r="I39" s="124"/>
      <c r="J39" s="124"/>
      <c r="K39" s="124"/>
      <c r="L39" s="124"/>
      <c r="M39" s="283"/>
      <c r="N39" s="124"/>
      <c r="O39" s="124"/>
      <c r="P39" s="124"/>
      <c r="Q39" s="283"/>
      <c r="R39" s="124"/>
      <c r="S39" s="124"/>
      <c r="T39" s="125"/>
      <c r="U39" s="124"/>
      <c r="V39" s="124"/>
      <c r="W39" s="124"/>
      <c r="X39" s="124"/>
      <c r="Y39" s="124"/>
      <c r="Z39" s="124"/>
      <c r="AA39" s="283"/>
      <c r="AB39" s="124"/>
      <c r="AC39" s="124"/>
      <c r="AD39" s="125"/>
      <c r="AE39" s="283"/>
      <c r="AF39" s="124"/>
      <c r="AG39" s="124"/>
      <c r="AH39" s="125"/>
      <c r="AI39" s="278"/>
    </row>
    <row r="40" spans="2:35" ht="15" customHeight="1" x14ac:dyDescent="0.25">
      <c r="G40" s="283"/>
      <c r="H40" s="124"/>
      <c r="I40" s="124"/>
      <c r="J40" s="124"/>
      <c r="K40" s="124"/>
      <c r="L40" s="124"/>
      <c r="M40" s="283"/>
      <c r="N40" s="124"/>
      <c r="O40" s="124"/>
      <c r="P40" s="124"/>
      <c r="Q40" s="283"/>
      <c r="R40" s="124"/>
      <c r="S40" s="124"/>
      <c r="T40" s="125"/>
      <c r="U40" s="124"/>
      <c r="V40" s="124"/>
      <c r="W40" s="124"/>
      <c r="X40" s="124"/>
      <c r="Y40" s="124"/>
      <c r="Z40" s="124"/>
      <c r="AA40" s="283"/>
      <c r="AB40" s="124"/>
      <c r="AC40" s="124"/>
      <c r="AD40" s="125"/>
      <c r="AE40" s="283"/>
      <c r="AF40" s="124"/>
      <c r="AG40" s="124"/>
      <c r="AH40" s="125"/>
      <c r="AI40" s="278"/>
    </row>
    <row r="41" spans="2:35" ht="15" customHeight="1" x14ac:dyDescent="0.25">
      <c r="G41" s="283"/>
      <c r="H41" s="124"/>
      <c r="I41" s="124"/>
      <c r="J41" s="124"/>
      <c r="K41" s="124"/>
      <c r="L41" s="124"/>
      <c r="M41" s="283"/>
      <c r="N41" s="124"/>
      <c r="O41" s="124"/>
      <c r="P41" s="124"/>
      <c r="Q41" s="283"/>
      <c r="R41" s="124"/>
      <c r="S41" s="124"/>
      <c r="T41" s="125"/>
      <c r="U41" s="124"/>
      <c r="V41" s="124"/>
      <c r="W41" s="124"/>
      <c r="X41" s="124"/>
      <c r="Y41" s="124"/>
      <c r="Z41" s="124"/>
      <c r="AA41" s="283"/>
      <c r="AB41" s="124"/>
      <c r="AC41" s="124"/>
      <c r="AD41" s="125"/>
      <c r="AE41" s="283"/>
      <c r="AF41" s="124"/>
      <c r="AG41" s="124"/>
      <c r="AH41" s="125"/>
      <c r="AI41" s="278"/>
    </row>
    <row r="42" spans="2:35" ht="15" customHeight="1" x14ac:dyDescent="0.25">
      <c r="G42" s="283"/>
      <c r="H42" s="124"/>
      <c r="I42" s="124"/>
      <c r="J42" s="124"/>
      <c r="K42" s="124"/>
      <c r="L42" s="124"/>
      <c r="M42" s="283"/>
      <c r="N42" s="124"/>
      <c r="O42" s="124"/>
      <c r="P42" s="124"/>
      <c r="Q42" s="283"/>
      <c r="R42" s="124"/>
      <c r="S42" s="124"/>
      <c r="T42" s="125"/>
      <c r="U42" s="124"/>
      <c r="V42" s="124"/>
      <c r="W42" s="124"/>
      <c r="X42" s="124"/>
      <c r="Y42" s="124"/>
      <c r="Z42" s="124"/>
      <c r="AA42" s="283"/>
      <c r="AB42" s="124"/>
      <c r="AC42" s="124"/>
      <c r="AD42" s="125"/>
      <c r="AE42" s="283"/>
      <c r="AF42" s="124"/>
      <c r="AG42" s="124"/>
      <c r="AH42" s="125"/>
      <c r="AI42" s="278"/>
    </row>
    <row r="43" spans="2:35" ht="15" customHeight="1" x14ac:dyDescent="0.25">
      <c r="G43" s="283"/>
      <c r="H43" s="124"/>
      <c r="I43" s="124"/>
      <c r="J43" s="124"/>
      <c r="K43" s="124"/>
      <c r="L43" s="124"/>
      <c r="M43" s="283"/>
      <c r="N43" s="124"/>
      <c r="O43" s="124"/>
      <c r="P43" s="124"/>
      <c r="Q43" s="283"/>
      <c r="R43" s="124"/>
      <c r="S43" s="124"/>
      <c r="T43" s="125"/>
      <c r="U43" s="124"/>
      <c r="V43" s="124"/>
      <c r="W43" s="124"/>
      <c r="X43" s="124"/>
      <c r="Y43" s="124"/>
      <c r="Z43" s="124"/>
      <c r="AA43" s="283"/>
      <c r="AB43" s="124"/>
      <c r="AC43" s="124"/>
      <c r="AD43" s="125"/>
      <c r="AE43" s="283"/>
      <c r="AF43" s="124"/>
      <c r="AG43" s="124"/>
      <c r="AH43" s="125"/>
      <c r="AI43" s="278"/>
    </row>
    <row r="44" spans="2:35" ht="15" customHeight="1" x14ac:dyDescent="0.25">
      <c r="G44" s="283"/>
      <c r="H44" s="124"/>
      <c r="I44" s="124"/>
      <c r="J44" s="124"/>
      <c r="K44" s="124"/>
      <c r="L44" s="124"/>
      <c r="M44" s="283"/>
      <c r="N44" s="124"/>
      <c r="O44" s="124"/>
      <c r="P44" s="124"/>
      <c r="Q44" s="283"/>
      <c r="R44" s="124"/>
      <c r="S44" s="124"/>
      <c r="T44" s="125"/>
      <c r="U44" s="124"/>
      <c r="V44" s="124"/>
      <c r="W44" s="124"/>
      <c r="X44" s="124"/>
      <c r="Y44" s="124"/>
      <c r="Z44" s="124"/>
      <c r="AA44" s="283"/>
      <c r="AB44" s="124"/>
      <c r="AC44" s="124"/>
      <c r="AD44" s="125"/>
      <c r="AE44" s="283"/>
      <c r="AF44" s="124"/>
      <c r="AG44" s="124"/>
      <c r="AH44" s="125"/>
      <c r="AI44" s="278"/>
    </row>
    <row r="45" spans="2:35" ht="15" customHeight="1" x14ac:dyDescent="0.25">
      <c r="G45" s="283"/>
      <c r="H45" s="124"/>
      <c r="I45" s="124"/>
      <c r="J45" s="124"/>
      <c r="K45" s="124"/>
      <c r="L45" s="124"/>
      <c r="M45" s="283"/>
      <c r="N45" s="124"/>
      <c r="O45" s="124"/>
      <c r="P45" s="124"/>
      <c r="Q45" s="283"/>
      <c r="R45" s="124"/>
      <c r="S45" s="124"/>
      <c r="T45" s="125"/>
      <c r="U45" s="124"/>
      <c r="V45" s="124"/>
      <c r="W45" s="124"/>
      <c r="X45" s="124"/>
      <c r="Y45" s="124"/>
      <c r="Z45" s="124"/>
      <c r="AA45" s="283"/>
      <c r="AB45" s="124"/>
      <c r="AC45" s="124"/>
      <c r="AD45" s="125"/>
      <c r="AE45" s="283"/>
      <c r="AF45" s="124"/>
      <c r="AG45" s="124"/>
      <c r="AH45" s="125"/>
      <c r="AI45" s="278"/>
    </row>
    <row r="46" spans="2:35" ht="15" customHeight="1" x14ac:dyDescent="0.25">
      <c r="G46" s="283"/>
      <c r="H46" s="124"/>
      <c r="I46" s="124"/>
      <c r="J46" s="124"/>
      <c r="K46" s="124"/>
      <c r="L46" s="124"/>
      <c r="M46" s="283"/>
      <c r="N46" s="124"/>
      <c r="O46" s="124"/>
      <c r="P46" s="124"/>
      <c r="Q46" s="283"/>
      <c r="R46" s="124"/>
      <c r="S46" s="124"/>
      <c r="T46" s="125"/>
      <c r="U46" s="124"/>
      <c r="V46" s="124"/>
      <c r="W46" s="124"/>
      <c r="X46" s="124"/>
      <c r="Y46" s="124"/>
      <c r="Z46" s="124"/>
      <c r="AA46" s="283"/>
      <c r="AB46" s="124"/>
      <c r="AC46" s="124"/>
      <c r="AD46" s="125"/>
      <c r="AE46" s="283"/>
      <c r="AF46" s="124"/>
      <c r="AG46" s="124"/>
      <c r="AH46" s="125"/>
      <c r="AI46" s="278"/>
    </row>
    <row r="47" spans="2:35" ht="15" customHeight="1" x14ac:dyDescent="0.25">
      <c r="G47" s="283"/>
      <c r="H47" s="124"/>
      <c r="I47" s="124"/>
      <c r="J47" s="124"/>
      <c r="K47" s="124"/>
      <c r="L47" s="124"/>
      <c r="M47" s="283"/>
      <c r="N47" s="124"/>
      <c r="O47" s="124"/>
      <c r="P47" s="124"/>
      <c r="Q47" s="283"/>
      <c r="R47" s="124"/>
      <c r="S47" s="124"/>
      <c r="T47" s="125"/>
      <c r="U47" s="124"/>
      <c r="V47" s="124"/>
      <c r="W47" s="124"/>
      <c r="X47" s="124"/>
      <c r="Y47" s="124"/>
      <c r="Z47" s="124"/>
      <c r="AA47" s="283"/>
      <c r="AB47" s="124"/>
      <c r="AC47" s="124"/>
      <c r="AD47" s="125"/>
      <c r="AE47" s="283"/>
      <c r="AF47" s="124"/>
      <c r="AG47" s="124"/>
      <c r="AH47" s="125"/>
      <c r="AI47" s="278"/>
    </row>
    <row r="48" spans="2:35" ht="15" customHeight="1" x14ac:dyDescent="0.25">
      <c r="G48" s="283"/>
      <c r="H48" s="124"/>
      <c r="I48" s="124"/>
      <c r="J48" s="124"/>
      <c r="K48" s="124"/>
      <c r="L48" s="124"/>
      <c r="M48" s="283"/>
      <c r="N48" s="124"/>
      <c r="O48" s="124"/>
      <c r="P48" s="124"/>
      <c r="Q48" s="283"/>
      <c r="R48" s="124"/>
      <c r="S48" s="124"/>
      <c r="T48" s="125"/>
      <c r="U48" s="124"/>
      <c r="V48" s="124"/>
      <c r="W48" s="124"/>
      <c r="X48" s="124"/>
      <c r="Y48" s="124"/>
      <c r="Z48" s="124"/>
      <c r="AA48" s="283"/>
      <c r="AB48" s="124"/>
      <c r="AC48" s="124"/>
      <c r="AD48" s="125"/>
      <c r="AE48" s="283"/>
      <c r="AF48" s="124"/>
      <c r="AG48" s="124"/>
      <c r="AH48" s="125"/>
      <c r="AI48" s="278"/>
    </row>
    <row r="49" spans="7:35" x14ac:dyDescent="0.25">
      <c r="G49" s="283"/>
      <c r="H49" s="124"/>
      <c r="I49" s="124"/>
      <c r="J49" s="124"/>
      <c r="K49" s="124"/>
      <c r="L49" s="124"/>
      <c r="M49" s="283"/>
      <c r="N49" s="124"/>
      <c r="O49" s="124"/>
      <c r="P49" s="124"/>
      <c r="Q49" s="283"/>
      <c r="R49" s="124"/>
      <c r="S49" s="124"/>
      <c r="T49" s="125"/>
      <c r="U49" s="124"/>
      <c r="V49" s="124"/>
      <c r="W49" s="124"/>
      <c r="X49" s="124"/>
      <c r="Y49" s="124"/>
      <c r="Z49" s="124"/>
      <c r="AA49" s="283"/>
      <c r="AB49" s="124"/>
      <c r="AC49" s="124"/>
      <c r="AD49" s="125"/>
      <c r="AE49" s="283"/>
      <c r="AF49" s="124"/>
      <c r="AG49" s="124"/>
      <c r="AH49" s="125"/>
      <c r="AI49" s="278"/>
    </row>
    <row r="50" spans="7:35" x14ac:dyDescent="0.25">
      <c r="G50" s="285"/>
      <c r="H50" s="190"/>
      <c r="I50" s="190"/>
      <c r="J50" s="190"/>
      <c r="K50" s="190"/>
      <c r="L50" s="190"/>
      <c r="M50" s="285"/>
      <c r="N50" s="190"/>
      <c r="O50" s="190"/>
      <c r="P50" s="190"/>
      <c r="Q50" s="285"/>
      <c r="R50" s="190"/>
      <c r="S50" s="190"/>
      <c r="T50" s="243"/>
      <c r="U50" s="190"/>
      <c r="V50" s="190"/>
      <c r="W50" s="190"/>
      <c r="X50" s="190"/>
      <c r="Y50" s="190"/>
      <c r="Z50" s="190"/>
      <c r="AA50" s="285"/>
      <c r="AB50" s="190"/>
      <c r="AC50" s="190"/>
      <c r="AD50" s="243"/>
      <c r="AE50" s="285"/>
      <c r="AF50" s="190"/>
      <c r="AG50" s="190"/>
      <c r="AH50" s="243"/>
      <c r="AI50" s="278"/>
    </row>
    <row r="51" spans="7:35" x14ac:dyDescent="0.25">
      <c r="G51" s="3"/>
      <c r="H51" s="55"/>
      <c r="I51" s="55"/>
      <c r="J51" s="55"/>
      <c r="K51" s="55"/>
      <c r="L51" s="288"/>
      <c r="M51" s="55"/>
    </row>
    <row r="52" spans="7:35" x14ac:dyDescent="0.25">
      <c r="AE52" s="254" t="s">
        <v>1773</v>
      </c>
      <c r="AH52" s="254" t="s">
        <v>171</v>
      </c>
    </row>
  </sheetData>
  <mergeCells count="70">
    <mergeCell ref="S16:T16"/>
    <mergeCell ref="U18:AA18"/>
    <mergeCell ref="G37:L37"/>
    <mergeCell ref="G9:T11"/>
    <mergeCell ref="H20:R20"/>
    <mergeCell ref="H23:R23"/>
    <mergeCell ref="U33:AA33"/>
    <mergeCell ref="H30:R30"/>
    <mergeCell ref="U24:AA24"/>
    <mergeCell ref="H26:R26"/>
    <mergeCell ref="B6:E6"/>
    <mergeCell ref="B30:E30"/>
    <mergeCell ref="H29:R29"/>
    <mergeCell ref="AE37:AH37"/>
    <mergeCell ref="B15:E15"/>
    <mergeCell ref="U37:Z37"/>
    <mergeCell ref="B20:E20"/>
    <mergeCell ref="U19:AA19"/>
    <mergeCell ref="H28:R28"/>
    <mergeCell ref="U32:AA32"/>
    <mergeCell ref="S30:T30"/>
    <mergeCell ref="H27:R27"/>
    <mergeCell ref="G7:AH7"/>
    <mergeCell ref="B8:E8"/>
    <mergeCell ref="S17:T29"/>
    <mergeCell ref="H18:R18"/>
    <mergeCell ref="AA38:AD38"/>
    <mergeCell ref="Q37:T37"/>
    <mergeCell ref="U38:Z38"/>
    <mergeCell ref="U27:AA27"/>
    <mergeCell ref="U30:AA30"/>
    <mergeCell ref="AA37:AD37"/>
    <mergeCell ref="Q38:T38"/>
    <mergeCell ref="B36:E36"/>
    <mergeCell ref="U23:AA23"/>
    <mergeCell ref="B32:E32"/>
    <mergeCell ref="U36:AH36"/>
    <mergeCell ref="H25:R25"/>
    <mergeCell ref="B4:E4"/>
    <mergeCell ref="U26:AA26"/>
    <mergeCell ref="U22:AA22"/>
    <mergeCell ref="B16:E16"/>
    <mergeCell ref="H21:R21"/>
    <mergeCell ref="B18:E18"/>
    <mergeCell ref="H17:R17"/>
    <mergeCell ref="B12:E12"/>
    <mergeCell ref="H16:R16"/>
    <mergeCell ref="U17:AA17"/>
    <mergeCell ref="H19:R19"/>
    <mergeCell ref="H22:R22"/>
    <mergeCell ref="U25:AA25"/>
    <mergeCell ref="B14:E14"/>
    <mergeCell ref="U16:AA16"/>
    <mergeCell ref="B17:E17"/>
    <mergeCell ref="AE38:AH38"/>
    <mergeCell ref="U21:AA21"/>
    <mergeCell ref="B10:E10"/>
    <mergeCell ref="B28:E28"/>
    <mergeCell ref="M37:P37"/>
    <mergeCell ref="G38:L38"/>
    <mergeCell ref="B34:E34"/>
    <mergeCell ref="B13:E13"/>
    <mergeCell ref="U28:AA28"/>
    <mergeCell ref="H24:R24"/>
    <mergeCell ref="G13:AH13"/>
    <mergeCell ref="B19:E19"/>
    <mergeCell ref="M38:P38"/>
    <mergeCell ref="U20:AA20"/>
    <mergeCell ref="U29:AA29"/>
    <mergeCell ref="G36:T36"/>
  </mergeCells>
  <hyperlinks>
    <hyperlink ref="B4" location="PANDUAN!A1" display="PANDUAN" xr:uid="{00000000-0004-0000-2A00-000000000000}"/>
    <hyperlink ref="B6" location="'EWS DIRECTORY'!A1" display="EWS DIRECTORY" xr:uid="{00000000-0004-0000-2A00-000001000000}"/>
    <hyperlink ref="B8" location="'DATA PEMICU'!A1" display="DATA PEMICU" xr:uid="{00000000-0004-0000-2A00-000002000000}"/>
    <hyperlink ref="B10" location="'DATA PENGUJI'!A1" display="DATA PENGUJI" xr:uid="{00000000-0004-0000-2A00-000003000000}"/>
    <hyperlink ref="B12" location="'MAIN LEVEL'!A1" display="MAIN LEVEL" xr:uid="{00000000-0004-0000-2A00-000004000000}"/>
  </hyperlinks>
  <pageMargins left="0.70866141732283472" right="0.17" top="0.74803149606299213" bottom="0.74803149606299213" header="0.31496062992125978" footer="0.31496062992125978"/>
  <pageSetup paperSize="9" scale="76" orientation="portrai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29">
    <tabColor theme="4" tint="-0.249977111117893"/>
  </sheetPr>
  <dimension ref="A1:CX82"/>
  <sheetViews>
    <sheetView topLeftCell="B26"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7" width="4.109375" customWidth="1"/>
    <col min="8" max="9" width="3.5546875" customWidth="1"/>
    <col min="10" max="10" width="2.6640625" customWidth="1"/>
    <col min="11" max="16" width="3.5546875" customWidth="1"/>
    <col min="17" max="18" width="2.6640625" customWidth="1"/>
    <col min="19" max="19" width="4.5546875" customWidth="1"/>
    <col min="20" max="102" width="3.5546875" customWidth="1"/>
  </cols>
  <sheetData>
    <row r="1" spans="1:102" ht="14.25" customHeight="1" x14ac:dyDescent="0.25">
      <c r="G1" s="178"/>
      <c r="AL1" s="110"/>
      <c r="AM1" s="110"/>
      <c r="AN1" s="110"/>
      <c r="AO1" s="110"/>
      <c r="AP1" s="110"/>
      <c r="AQ1" s="110"/>
      <c r="AR1" s="110"/>
      <c r="AS1" s="110"/>
      <c r="AT1" s="110"/>
      <c r="AU1" s="110"/>
      <c r="AV1" s="110"/>
      <c r="AW1" s="110"/>
      <c r="AX1" s="110"/>
      <c r="AY1" s="110"/>
      <c r="AZ1" s="110"/>
      <c r="BA1" s="110"/>
      <c r="BB1" s="110"/>
      <c r="BC1" s="110"/>
      <c r="BD1" s="110"/>
      <c r="BE1" s="110"/>
      <c r="BF1" s="110"/>
      <c r="BG1" s="110"/>
      <c r="BH1" s="110"/>
      <c r="BI1" s="110"/>
      <c r="BJ1" s="110"/>
      <c r="BK1" s="110"/>
      <c r="BL1" s="110"/>
      <c r="BM1" s="110"/>
      <c r="BN1" s="110"/>
      <c r="BO1" s="110"/>
      <c r="BP1" s="110"/>
      <c r="BQ1" s="110"/>
      <c r="BR1" s="110"/>
      <c r="BS1" s="110"/>
      <c r="BT1" s="110"/>
      <c r="BU1" s="110"/>
      <c r="BV1" s="110"/>
      <c r="BW1" s="110"/>
      <c r="BX1" s="110"/>
      <c r="BY1" s="110"/>
      <c r="BZ1" s="110"/>
      <c r="CA1" s="110"/>
      <c r="CB1" s="110"/>
      <c r="CC1" s="110"/>
      <c r="CD1" s="110"/>
      <c r="CE1" s="110"/>
      <c r="CF1" s="110"/>
      <c r="CG1" s="110"/>
      <c r="CH1" s="110"/>
      <c r="CI1" s="110"/>
      <c r="CJ1" s="110"/>
      <c r="CK1" s="110"/>
      <c r="CL1" s="110"/>
      <c r="CM1" s="110"/>
      <c r="CN1" s="110"/>
      <c r="CO1" s="110"/>
      <c r="CP1" s="110"/>
      <c r="CQ1" s="110"/>
      <c r="CR1" s="110"/>
      <c r="CS1" s="110"/>
      <c r="CT1" s="110"/>
      <c r="CU1" s="110"/>
      <c r="CV1" s="110"/>
      <c r="CW1" s="110"/>
      <c r="CX1" s="110"/>
    </row>
    <row r="2" spans="1:102" ht="14.25" customHeight="1" x14ac:dyDescent="0.25">
      <c r="G2" t="s">
        <v>1674</v>
      </c>
      <c r="AL2" s="110"/>
      <c r="AM2" s="110"/>
      <c r="AN2" s="110"/>
      <c r="AO2" s="110"/>
      <c r="AP2" s="110"/>
      <c r="AQ2" s="110"/>
      <c r="AR2" s="110"/>
      <c r="AS2" s="110"/>
      <c r="AT2" s="110"/>
      <c r="AU2" s="110"/>
      <c r="AV2" s="110"/>
      <c r="AW2" s="110"/>
      <c r="AX2" s="110"/>
      <c r="AY2" s="110"/>
      <c r="AZ2" s="110"/>
      <c r="BA2" s="110"/>
      <c r="BB2" s="110"/>
      <c r="BC2" s="110"/>
      <c r="BD2" s="110"/>
      <c r="BE2" s="110"/>
      <c r="BF2" s="110"/>
      <c r="BG2" s="110"/>
      <c r="BH2" s="110"/>
      <c r="BI2" s="110"/>
      <c r="BJ2" s="110"/>
      <c r="BK2" s="110"/>
      <c r="BL2" s="110"/>
      <c r="BM2" s="110"/>
      <c r="BN2" s="110"/>
      <c r="BO2" s="110"/>
      <c r="BP2" s="110"/>
      <c r="BQ2" s="110"/>
      <c r="BR2" s="110"/>
      <c r="BS2" s="110"/>
      <c r="BT2" s="110"/>
      <c r="BU2" s="110"/>
      <c r="BV2" s="110"/>
      <c r="BW2" s="110"/>
      <c r="BX2" s="110"/>
      <c r="BY2" s="110"/>
      <c r="BZ2" s="110"/>
      <c r="CA2" s="110"/>
      <c r="CB2" s="110"/>
      <c r="CC2" s="110"/>
      <c r="CD2" s="110"/>
      <c r="CE2" s="110"/>
      <c r="CF2" s="110"/>
      <c r="CG2" s="110"/>
      <c r="CH2" s="110"/>
      <c r="CI2" s="110"/>
      <c r="CJ2" s="110"/>
      <c r="CK2" s="110"/>
      <c r="CL2" s="110"/>
      <c r="CM2" s="110"/>
      <c r="CN2" s="110"/>
      <c r="CO2" s="110"/>
      <c r="CP2" s="110"/>
      <c r="CQ2" s="110"/>
      <c r="CR2" s="110"/>
      <c r="CS2" s="110"/>
      <c r="CT2" s="110"/>
      <c r="CU2" s="110"/>
      <c r="CV2" s="110"/>
      <c r="CW2" s="110"/>
      <c r="CX2" s="110"/>
    </row>
    <row r="3" spans="1:102" ht="14.25" customHeight="1" x14ac:dyDescent="0.25">
      <c r="B3" s="111"/>
      <c r="C3" s="111"/>
      <c r="D3" s="111"/>
      <c r="E3" s="111"/>
      <c r="AL3" s="110"/>
      <c r="AM3" s="110"/>
      <c r="AN3" s="110"/>
      <c r="AO3" s="110"/>
      <c r="AP3" s="110"/>
      <c r="AQ3" s="110"/>
      <c r="AR3" s="110"/>
      <c r="AS3" s="110"/>
      <c r="AT3" s="110"/>
      <c r="AU3" s="110"/>
      <c r="AV3" s="110"/>
      <c r="AW3" s="110"/>
      <c r="AX3" s="110"/>
      <c r="AY3" s="110"/>
      <c r="AZ3" s="110"/>
      <c r="BA3" s="110"/>
      <c r="BB3" s="110"/>
      <c r="BC3" s="110"/>
      <c r="BD3" s="110"/>
      <c r="BE3" s="110"/>
      <c r="BF3" s="110"/>
      <c r="BG3" s="110"/>
      <c r="BH3" s="110"/>
      <c r="BI3" s="110"/>
      <c r="BJ3" s="110"/>
      <c r="BK3" s="110"/>
      <c r="BL3" s="110"/>
      <c r="BM3" s="110"/>
      <c r="BN3" s="110"/>
      <c r="BO3" s="110"/>
      <c r="BP3" s="110"/>
      <c r="BQ3" s="110"/>
      <c r="BR3" s="110"/>
      <c r="BS3" s="110"/>
      <c r="BT3" s="110"/>
      <c r="BU3" s="110"/>
      <c r="BV3" s="110"/>
      <c r="BW3" s="110"/>
      <c r="BX3" s="110"/>
      <c r="BY3" s="110"/>
      <c r="BZ3" s="110"/>
      <c r="CA3" s="110"/>
      <c r="CB3" s="110"/>
      <c r="CC3" s="110"/>
      <c r="CD3" s="110"/>
      <c r="CE3" s="110"/>
      <c r="CF3" s="110"/>
      <c r="CG3" s="110"/>
      <c r="CH3" s="110"/>
      <c r="CI3" s="110"/>
      <c r="CJ3" s="110"/>
      <c r="CK3" s="110"/>
      <c r="CL3" s="110"/>
      <c r="CM3" s="110"/>
      <c r="CN3" s="110"/>
      <c r="CO3" s="110"/>
      <c r="CP3" s="110"/>
      <c r="CQ3" s="110"/>
      <c r="CR3" s="110"/>
      <c r="CS3" s="110"/>
      <c r="CT3" s="110"/>
      <c r="CU3" s="110"/>
      <c r="CV3" s="110"/>
      <c r="CW3" s="110"/>
      <c r="CX3" s="110"/>
    </row>
    <row r="4" spans="1:102" ht="14.25" customHeight="1" x14ac:dyDescent="0.25">
      <c r="B4" s="762" t="s">
        <v>79</v>
      </c>
      <c r="C4" s="761"/>
      <c r="D4" s="761"/>
      <c r="E4" s="761"/>
      <c r="AL4" s="110"/>
      <c r="AM4" s="110"/>
      <c r="AN4" s="110"/>
      <c r="AO4" s="110"/>
      <c r="AP4" s="110"/>
      <c r="AQ4" s="110"/>
      <c r="AR4" s="110"/>
      <c r="AS4" s="110"/>
      <c r="AT4" s="110"/>
      <c r="AU4" s="110"/>
      <c r="AV4" s="110"/>
      <c r="AW4" s="110"/>
      <c r="AX4" s="110"/>
      <c r="AY4" s="110"/>
      <c r="AZ4" s="110"/>
      <c r="BA4" s="110"/>
      <c r="BB4" s="110"/>
      <c r="BC4" s="110"/>
      <c r="BD4" s="110"/>
      <c r="BE4" s="110"/>
      <c r="BF4" s="110"/>
      <c r="BG4" s="110"/>
      <c r="BH4" s="110"/>
      <c r="BI4" s="110"/>
      <c r="BJ4" s="110"/>
      <c r="BK4" s="110"/>
      <c r="BL4" s="110"/>
      <c r="BM4" s="110"/>
      <c r="BN4" s="110"/>
      <c r="BO4" s="110"/>
      <c r="BP4" s="110"/>
      <c r="BQ4" s="110"/>
      <c r="BR4" s="110"/>
      <c r="BS4" s="110"/>
      <c r="BT4" s="110"/>
      <c r="BU4" s="110"/>
      <c r="BV4" s="110"/>
      <c r="BW4" s="110"/>
      <c r="BX4" s="110"/>
      <c r="BY4" s="110"/>
      <c r="BZ4" s="110"/>
      <c r="CA4" s="110"/>
      <c r="CB4" s="110"/>
      <c r="CC4" s="110"/>
      <c r="CD4" s="110"/>
      <c r="CE4" s="110"/>
      <c r="CF4" s="110"/>
      <c r="CG4" s="110"/>
      <c r="CH4" s="110"/>
      <c r="CI4" s="110"/>
      <c r="CJ4" s="110"/>
      <c r="CK4" s="110"/>
      <c r="CL4" s="110"/>
      <c r="CM4" s="110"/>
      <c r="CN4" s="110"/>
      <c r="CO4" s="110"/>
      <c r="CP4" s="110"/>
      <c r="CQ4" s="110"/>
      <c r="CR4" s="110"/>
      <c r="CS4" s="110"/>
      <c r="CT4" s="110"/>
      <c r="CU4" s="110"/>
      <c r="CV4" s="110"/>
      <c r="CW4" s="110"/>
      <c r="CX4" s="110"/>
    </row>
    <row r="5" spans="1:102" ht="14.25" customHeight="1" x14ac:dyDescent="0.25">
      <c r="B5" s="111"/>
      <c r="C5" s="111"/>
      <c r="D5" s="111"/>
      <c r="E5" s="111"/>
      <c r="AL5" s="110"/>
      <c r="AM5" s="110"/>
      <c r="AN5" s="110"/>
      <c r="AO5" s="110"/>
      <c r="AP5" s="110"/>
      <c r="AQ5" s="110"/>
      <c r="AR5" s="110"/>
      <c r="AS5" s="110"/>
      <c r="AT5" s="110"/>
      <c r="AU5" s="110"/>
      <c r="AV5" s="110"/>
      <c r="AW5" s="110"/>
      <c r="AX5" s="110"/>
      <c r="AY5" s="110"/>
      <c r="AZ5" s="110"/>
      <c r="BA5" s="110"/>
      <c r="BB5" s="110"/>
      <c r="BC5" s="110"/>
      <c r="BD5" s="110"/>
      <c r="BE5" s="110"/>
      <c r="BF5" s="110"/>
      <c r="BG5" s="110"/>
      <c r="BH5" s="110"/>
      <c r="BI5" s="110"/>
      <c r="BJ5" s="110"/>
      <c r="BK5" s="110"/>
      <c r="BL5" s="110"/>
      <c r="BM5" s="110"/>
      <c r="BN5" s="110"/>
      <c r="BO5" s="110"/>
      <c r="BP5" s="110"/>
      <c r="BQ5" s="110"/>
      <c r="BR5" s="110"/>
      <c r="BS5" s="110"/>
      <c r="BT5" s="110"/>
      <c r="BU5" s="110"/>
      <c r="BV5" s="110"/>
      <c r="BW5" s="110"/>
      <c r="BX5" s="110"/>
      <c r="BY5" s="110"/>
      <c r="BZ5" s="110"/>
      <c r="CA5" s="110"/>
      <c r="CB5" s="110"/>
      <c r="CC5" s="110"/>
      <c r="CD5" s="110"/>
      <c r="CE5" s="110"/>
      <c r="CF5" s="110"/>
      <c r="CG5" s="110"/>
      <c r="CH5" s="110"/>
      <c r="CI5" s="110"/>
      <c r="CJ5" s="110"/>
      <c r="CK5" s="110"/>
      <c r="CL5" s="110"/>
      <c r="CM5" s="110"/>
      <c r="CN5" s="110"/>
      <c r="CO5" s="110"/>
      <c r="CP5" s="110"/>
      <c r="CQ5" s="110"/>
      <c r="CR5" s="110"/>
      <c r="CS5" s="110"/>
      <c r="CT5" s="110"/>
      <c r="CU5" s="110"/>
      <c r="CV5" s="110"/>
      <c r="CW5" s="110"/>
      <c r="CX5" s="110"/>
    </row>
    <row r="6" spans="1:102" ht="14.25" customHeight="1" x14ac:dyDescent="0.25">
      <c r="B6" s="762" t="s">
        <v>87</v>
      </c>
      <c r="C6" s="761"/>
      <c r="D6" s="761"/>
      <c r="E6" s="761"/>
      <c r="AL6" s="110"/>
      <c r="AM6" s="110"/>
      <c r="AN6" s="110"/>
      <c r="AO6" s="110"/>
      <c r="AP6" s="110"/>
      <c r="AQ6" s="110"/>
      <c r="AR6" s="110"/>
      <c r="AS6" s="110"/>
      <c r="AT6" s="110"/>
      <c r="AU6" s="110"/>
      <c r="AV6" s="110"/>
      <c r="AW6" s="110"/>
      <c r="AX6" s="110"/>
      <c r="AY6" s="110"/>
      <c r="AZ6" s="110"/>
      <c r="BA6" s="110"/>
      <c r="BB6" s="110"/>
      <c r="BC6" s="110"/>
      <c r="BD6" s="110"/>
      <c r="BE6" s="110"/>
      <c r="BF6" s="110"/>
      <c r="BG6" s="110"/>
      <c r="BH6" s="110"/>
      <c r="BI6" s="110"/>
      <c r="BJ6" s="110"/>
      <c r="BK6" s="110"/>
      <c r="BL6" s="110"/>
      <c r="BM6" s="110"/>
      <c r="BN6" s="110"/>
      <c r="BO6" s="110"/>
      <c r="BP6" s="110"/>
      <c r="BQ6" s="110"/>
      <c r="BR6" s="110"/>
      <c r="BS6" s="110"/>
      <c r="BT6" s="110"/>
      <c r="BU6" s="110"/>
      <c r="BV6" s="110"/>
      <c r="BW6" s="110"/>
      <c r="BX6" s="110"/>
      <c r="BY6" s="110"/>
      <c r="BZ6" s="110"/>
      <c r="CA6" s="110"/>
      <c r="CB6" s="110"/>
      <c r="CC6" s="110"/>
      <c r="CD6" s="110"/>
      <c r="CE6" s="110"/>
      <c r="CF6" s="110"/>
      <c r="CG6" s="110"/>
      <c r="CH6" s="110"/>
      <c r="CI6" s="110"/>
      <c r="CJ6" s="110"/>
      <c r="CK6" s="110"/>
      <c r="CL6" s="110"/>
      <c r="CM6" s="110"/>
      <c r="CN6" s="110"/>
      <c r="CO6" s="110"/>
      <c r="CP6" s="110"/>
      <c r="CQ6" s="110"/>
      <c r="CR6" s="110"/>
      <c r="CS6" s="110"/>
      <c r="CT6" s="110"/>
      <c r="CU6" s="110"/>
      <c r="CV6" s="110"/>
      <c r="CW6" s="110"/>
      <c r="CX6" s="110"/>
    </row>
    <row r="7" spans="1:102" ht="14.25" customHeight="1" x14ac:dyDescent="0.25">
      <c r="B7" s="111"/>
      <c r="C7" s="111"/>
      <c r="D7" s="111"/>
      <c r="E7" s="111"/>
      <c r="G7" s="960"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110"/>
      <c r="AM7" s="110"/>
      <c r="AN7" s="110"/>
      <c r="AO7" s="110"/>
      <c r="AP7" s="110"/>
      <c r="AQ7" s="110"/>
      <c r="AR7" s="110"/>
      <c r="AS7" s="110"/>
      <c r="AT7" s="110"/>
      <c r="AU7" s="110"/>
      <c r="AV7" s="110"/>
      <c r="AW7" s="110"/>
      <c r="AX7" s="110"/>
      <c r="AY7" s="110"/>
      <c r="AZ7" s="110"/>
      <c r="BA7" s="110"/>
      <c r="BB7" s="110"/>
      <c r="BC7" s="110"/>
      <c r="BD7" s="110"/>
      <c r="BE7" s="110"/>
      <c r="BF7" s="110"/>
      <c r="BG7" s="110"/>
      <c r="BH7" s="110"/>
      <c r="BI7" s="110"/>
      <c r="BJ7" s="110"/>
      <c r="BK7" s="110"/>
      <c r="BL7" s="110"/>
      <c r="BM7" s="110"/>
      <c r="BN7" s="110"/>
      <c r="BO7" s="110"/>
      <c r="BP7" s="110"/>
      <c r="BQ7" s="110"/>
      <c r="BR7" s="110"/>
      <c r="BS7" s="110"/>
      <c r="BT7" s="110"/>
      <c r="BU7" s="110"/>
      <c r="BV7" s="110"/>
      <c r="BW7" s="110"/>
      <c r="BX7" s="110"/>
      <c r="BY7" s="110"/>
      <c r="BZ7" s="110"/>
      <c r="CA7" s="110"/>
      <c r="CB7" s="110"/>
      <c r="CC7" s="110"/>
      <c r="CD7" s="110"/>
      <c r="CE7" s="110"/>
      <c r="CF7" s="110"/>
      <c r="CG7" s="110"/>
      <c r="CH7" s="110"/>
      <c r="CI7" s="110"/>
      <c r="CJ7" s="110"/>
      <c r="CK7" s="110"/>
      <c r="CL7" s="110"/>
      <c r="CM7" s="110"/>
      <c r="CN7" s="110"/>
      <c r="CO7" s="110"/>
      <c r="CP7" s="110"/>
      <c r="CQ7" s="110"/>
      <c r="CR7" s="110"/>
      <c r="CS7" s="110"/>
      <c r="CT7" s="110"/>
      <c r="CU7" s="110"/>
      <c r="CV7" s="110"/>
      <c r="CW7" s="110"/>
      <c r="CX7" s="110"/>
    </row>
    <row r="8" spans="1:102" ht="14.25" customHeight="1" x14ac:dyDescent="0.25">
      <c r="B8" s="762" t="s">
        <v>94</v>
      </c>
      <c r="C8" s="761"/>
      <c r="D8" s="761"/>
      <c r="E8" s="761"/>
      <c r="AL8" s="110"/>
      <c r="AM8" s="110"/>
      <c r="AN8" s="110"/>
      <c r="AO8" s="110"/>
      <c r="AP8" s="110"/>
      <c r="AQ8" s="110"/>
      <c r="AR8" s="110"/>
      <c r="AS8" s="110"/>
      <c r="AT8" s="110"/>
      <c r="AU8" s="110"/>
      <c r="AV8" s="110"/>
      <c r="AW8" s="110"/>
      <c r="AX8" s="110"/>
      <c r="AY8" s="110"/>
      <c r="AZ8" s="110"/>
      <c r="BA8" s="110"/>
      <c r="BB8" s="110"/>
      <c r="BC8" s="110"/>
      <c r="BD8" s="110"/>
      <c r="BE8" s="110"/>
      <c r="BF8" s="110"/>
      <c r="BG8" s="110"/>
      <c r="BH8" s="110"/>
      <c r="BI8" s="110"/>
      <c r="BJ8" s="110"/>
      <c r="BK8" s="110"/>
      <c r="BL8" s="110"/>
      <c r="BM8" s="110"/>
      <c r="BN8" s="110"/>
      <c r="BO8" s="110"/>
      <c r="BP8" s="110"/>
      <c r="BQ8" s="110"/>
      <c r="BR8" s="110"/>
      <c r="BS8" s="110"/>
      <c r="BT8" s="110"/>
      <c r="BU8" s="110"/>
      <c r="BV8" s="110"/>
      <c r="BW8" s="110"/>
      <c r="BX8" s="110"/>
      <c r="BY8" s="110"/>
      <c r="BZ8" s="110"/>
      <c r="CA8" s="110"/>
      <c r="CB8" s="110"/>
      <c r="CC8" s="110"/>
      <c r="CD8" s="110"/>
      <c r="CE8" s="110"/>
      <c r="CF8" s="110"/>
      <c r="CG8" s="110"/>
      <c r="CH8" s="110"/>
      <c r="CI8" s="110"/>
      <c r="CJ8" s="110"/>
      <c r="CK8" s="110"/>
      <c r="CL8" s="110"/>
      <c r="CM8" s="110"/>
      <c r="CN8" s="110"/>
      <c r="CO8" s="110"/>
      <c r="CP8" s="110"/>
      <c r="CQ8" s="110"/>
      <c r="CR8" s="110"/>
      <c r="CS8" s="110"/>
      <c r="CT8" s="110"/>
      <c r="CU8" s="110"/>
      <c r="CV8" s="110"/>
      <c r="CW8" s="110"/>
      <c r="CX8" s="110"/>
    </row>
    <row r="9" spans="1:102" ht="14.25" customHeight="1" x14ac:dyDescent="0.25">
      <c r="B9" s="111"/>
      <c r="C9" s="111"/>
      <c r="D9" s="111"/>
      <c r="E9" s="111"/>
      <c r="G9" s="961" t="str">
        <f>"Pengujian "&amp;'B-3'!G9</f>
        <v>Pengujian Retur Penjualan</v>
      </c>
      <c r="H9" s="789"/>
      <c r="I9" s="789"/>
      <c r="J9" s="789"/>
      <c r="K9" s="789"/>
      <c r="L9" s="789"/>
      <c r="M9" s="789"/>
      <c r="N9" s="789"/>
      <c r="O9" s="789"/>
      <c r="P9" s="789"/>
      <c r="Q9" s="789"/>
      <c r="R9" s="789"/>
      <c r="S9" s="789"/>
      <c r="T9" s="789"/>
      <c r="U9" s="789"/>
      <c r="V9" s="789"/>
      <c r="W9" s="789"/>
      <c r="X9" s="789"/>
      <c r="Y9" s="789"/>
      <c r="Z9" s="790"/>
      <c r="AA9" s="179" t="s">
        <v>796</v>
      </c>
      <c r="AB9" s="180"/>
      <c r="AC9" s="180"/>
      <c r="AD9" s="180"/>
      <c r="AE9" s="180"/>
      <c r="AF9" s="180" t="s">
        <v>1678</v>
      </c>
      <c r="AG9" s="182" t="e">
        <f>NAMA_WP</f>
        <v>#N/A</v>
      </c>
      <c r="AH9" s="180"/>
      <c r="AI9" s="180"/>
      <c r="AJ9" s="180"/>
      <c r="AK9" s="180"/>
      <c r="AL9" s="180"/>
      <c r="AM9" s="180"/>
      <c r="AN9" s="180"/>
      <c r="AO9" s="180"/>
      <c r="AP9" s="180"/>
      <c r="AQ9" s="180"/>
      <c r="AR9" s="180"/>
      <c r="AS9" s="180"/>
      <c r="AT9" s="183"/>
      <c r="AU9" s="110"/>
      <c r="AV9" s="110"/>
      <c r="AW9" s="110"/>
      <c r="AX9" s="110"/>
      <c r="AY9" s="110"/>
      <c r="AZ9" s="110"/>
      <c r="BA9" s="110"/>
      <c r="BB9" s="110"/>
      <c r="BC9" s="110"/>
      <c r="BD9" s="110"/>
      <c r="BE9" s="110"/>
      <c r="BF9" s="110"/>
      <c r="BG9" s="110"/>
      <c r="BH9" s="110"/>
      <c r="BI9" s="110"/>
      <c r="BJ9" s="110"/>
      <c r="BK9" s="110"/>
      <c r="BL9" s="110"/>
      <c r="BM9" s="110"/>
      <c r="BN9" s="110"/>
      <c r="BO9" s="110"/>
      <c r="BP9" s="110"/>
      <c r="BQ9" s="110"/>
      <c r="BR9" s="110"/>
      <c r="BS9" s="110"/>
      <c r="BT9" s="110"/>
      <c r="BU9" s="110"/>
      <c r="BV9" s="110"/>
      <c r="BW9" s="110"/>
      <c r="BX9" s="110"/>
      <c r="BY9" s="110"/>
      <c r="BZ9" s="110"/>
      <c r="CA9" s="110"/>
      <c r="CB9" s="110"/>
      <c r="CC9" s="110"/>
      <c r="CD9" s="110"/>
      <c r="CE9" s="110"/>
      <c r="CF9" s="110"/>
      <c r="CG9" s="110"/>
      <c r="CH9" s="110"/>
      <c r="CI9" s="110"/>
      <c r="CJ9" s="110"/>
      <c r="CK9" s="110"/>
      <c r="CL9" s="110"/>
      <c r="CM9" s="110"/>
      <c r="CN9" s="110"/>
      <c r="CO9" s="110"/>
      <c r="CP9" s="110"/>
      <c r="CQ9" s="110"/>
      <c r="CR9" s="110"/>
      <c r="CS9" s="110"/>
      <c r="CT9" s="110"/>
      <c r="CU9" s="110"/>
      <c r="CV9" s="110"/>
      <c r="CW9" s="110"/>
      <c r="CX9" s="110"/>
    </row>
    <row r="10" spans="1:102" ht="14.25" customHeight="1" x14ac:dyDescent="0.25">
      <c r="B10" s="762" t="s">
        <v>101</v>
      </c>
      <c r="C10" s="761"/>
      <c r="D10" s="761"/>
      <c r="E10" s="761"/>
      <c r="G10" s="804"/>
      <c r="H10" s="940"/>
      <c r="I10" s="940"/>
      <c r="J10" s="940"/>
      <c r="K10" s="940"/>
      <c r="L10" s="940"/>
      <c r="M10" s="940"/>
      <c r="N10" s="940"/>
      <c r="O10" s="940"/>
      <c r="P10" s="940"/>
      <c r="Q10" s="940"/>
      <c r="R10" s="940"/>
      <c r="S10" s="940"/>
      <c r="T10" s="940"/>
      <c r="U10" s="940"/>
      <c r="V10" s="940"/>
      <c r="W10" s="940"/>
      <c r="X10" s="940"/>
      <c r="Y10" s="940"/>
      <c r="Z10" s="805"/>
      <c r="AA10" s="184" t="s">
        <v>1401</v>
      </c>
      <c r="AF10" t="s">
        <v>1678</v>
      </c>
      <c r="AG10" s="124" t="e">
        <f>NPWP</f>
        <v>#N/A</v>
      </c>
      <c r="AT10" s="186"/>
      <c r="AU10" s="110"/>
      <c r="AV10" s="110"/>
      <c r="AW10" s="110"/>
      <c r="AX10" s="110"/>
      <c r="AY10" s="110"/>
      <c r="AZ10" s="110"/>
      <c r="BA10" s="110"/>
      <c r="BB10" s="110"/>
      <c r="BC10" s="110"/>
      <c r="BD10" s="110"/>
      <c r="BE10" s="110"/>
      <c r="BF10" s="110"/>
      <c r="BG10" s="110"/>
      <c r="BH10" s="110"/>
      <c r="BI10" s="110"/>
      <c r="BJ10" s="110"/>
      <c r="BK10" s="110"/>
      <c r="BL10" s="110"/>
      <c r="BM10" s="110"/>
      <c r="BN10" s="110"/>
      <c r="BO10" s="110"/>
      <c r="BP10" s="110"/>
      <c r="BQ10" s="110"/>
      <c r="BR10" s="110"/>
      <c r="BS10" s="110"/>
      <c r="BT10" s="110"/>
      <c r="BU10" s="110"/>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row>
    <row r="11" spans="1:102" ht="14.25" customHeight="1" x14ac:dyDescent="0.25">
      <c r="G11" s="806"/>
      <c r="H11" s="794"/>
      <c r="I11" s="794"/>
      <c r="J11" s="794"/>
      <c r="K11" s="794"/>
      <c r="L11" s="794"/>
      <c r="M11" s="794"/>
      <c r="N11" s="794"/>
      <c r="O11" s="794"/>
      <c r="P11" s="794"/>
      <c r="Q11" s="794"/>
      <c r="R11" s="794"/>
      <c r="S11" s="794"/>
      <c r="T11" s="794"/>
      <c r="U11" s="794"/>
      <c r="V11" s="794"/>
      <c r="W11" s="794"/>
      <c r="X11" s="794"/>
      <c r="Y11" s="794"/>
      <c r="Z11" s="807"/>
      <c r="AA11" s="187" t="s">
        <v>1679</v>
      </c>
      <c r="AB11" s="188"/>
      <c r="AC11" s="188"/>
      <c r="AD11" s="188"/>
      <c r="AE11" s="188"/>
      <c r="AF11" s="188" t="s">
        <v>1678</v>
      </c>
      <c r="AG11" s="190" t="e">
        <f>ID_MS_TH_PJK</f>
        <v>#N/A</v>
      </c>
      <c r="AH11" s="188"/>
      <c r="AI11" s="188"/>
      <c r="AJ11" s="188"/>
      <c r="AK11" s="188"/>
      <c r="AL11" s="188"/>
      <c r="AM11" s="188"/>
      <c r="AN11" s="188"/>
      <c r="AO11" s="188"/>
      <c r="AP11" s="188"/>
      <c r="AQ11" s="188"/>
      <c r="AR11" s="188"/>
      <c r="AS11" s="188"/>
      <c r="AT11" s="191"/>
      <c r="AU11" s="110"/>
      <c r="AV11" s="110"/>
      <c r="AW11" s="110"/>
      <c r="AX11" s="110"/>
      <c r="AY11" s="110"/>
      <c r="AZ11" s="110"/>
      <c r="BA11" s="110"/>
      <c r="BB11" s="110"/>
      <c r="BC11" s="110"/>
      <c r="BD11" s="110"/>
      <c r="BE11" s="110"/>
      <c r="BF11" s="110"/>
      <c r="BG11" s="110"/>
      <c r="BH11" s="110"/>
      <c r="BI11" s="110"/>
      <c r="BJ11" s="110"/>
      <c r="BK11" s="110"/>
      <c r="BL11" s="110"/>
      <c r="BM11" s="110"/>
      <c r="BN11" s="110"/>
      <c r="BO11" s="110"/>
      <c r="BP11" s="110"/>
      <c r="BQ11" s="110"/>
      <c r="BR11" s="110"/>
      <c r="BS11" s="110"/>
      <c r="BT11" s="110"/>
      <c r="BU11" s="11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row>
    <row r="12" spans="1:102" ht="14.25" customHeight="1" x14ac:dyDescent="0.25">
      <c r="B12" s="762" t="s">
        <v>106</v>
      </c>
      <c r="C12" s="761"/>
      <c r="D12" s="761"/>
      <c r="E12" s="761"/>
      <c r="AL12" s="110"/>
      <c r="AM12" s="110"/>
      <c r="AN12" s="110"/>
      <c r="AO12" s="110"/>
      <c r="AP12" s="110"/>
      <c r="AQ12" s="110"/>
      <c r="AR12" s="110"/>
      <c r="AS12" s="110"/>
      <c r="AT12" s="110"/>
      <c r="AU12" s="110"/>
      <c r="AV12" s="110"/>
      <c r="AW12" s="110"/>
      <c r="AX12" s="110"/>
      <c r="AY12" s="110"/>
      <c r="AZ12" s="110"/>
      <c r="BA12" s="110"/>
      <c r="BB12" s="110"/>
      <c r="BC12" s="110"/>
      <c r="BD12" s="110"/>
      <c r="BE12" s="110"/>
      <c r="BF12" s="110"/>
      <c r="BG12" s="110"/>
      <c r="BH12" s="110"/>
      <c r="BI12" s="110"/>
      <c r="BJ12" s="110"/>
      <c r="BK12" s="110"/>
      <c r="BL12" s="110"/>
      <c r="BM12" s="110"/>
      <c r="BN12" s="110"/>
      <c r="BO12" s="110"/>
      <c r="BP12" s="110"/>
      <c r="BQ12" s="110"/>
      <c r="BR12" s="110"/>
      <c r="BS12" s="110"/>
      <c r="BT12" s="110"/>
      <c r="BU12" s="110"/>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row>
    <row r="13" spans="1:102" ht="14.25" customHeight="1" x14ac:dyDescent="0.25">
      <c r="B13" s="962" t="str">
        <f>HYPERLINK("#'"&amp;'EWS DIRECTORY'!$J$42&amp;"'!A1",'EWS DIRECTORY'!$J$42)</f>
        <v>B-3</v>
      </c>
      <c r="C13" s="761"/>
      <c r="D13" s="761"/>
      <c r="E13" s="761"/>
      <c r="G13" t="s">
        <v>1775</v>
      </c>
      <c r="AL13" s="110"/>
      <c r="AM13" s="110"/>
      <c r="AN13" s="110"/>
      <c r="AO13" s="110"/>
      <c r="AP13" s="110"/>
      <c r="AQ13" s="110"/>
      <c r="AR13" s="110"/>
      <c r="AS13" s="110"/>
      <c r="AT13" s="110"/>
      <c r="AU13" s="110"/>
      <c r="AV13" s="110"/>
      <c r="AW13" s="110"/>
      <c r="AX13" s="110"/>
      <c r="AY13" s="110"/>
      <c r="AZ13" s="110"/>
      <c r="BA13" s="110"/>
      <c r="BB13" s="110"/>
      <c r="BC13" s="110"/>
      <c r="BD13" s="110"/>
      <c r="BE13" s="110"/>
      <c r="BF13" s="110"/>
      <c r="BG13" s="110"/>
      <c r="BH13" s="110"/>
      <c r="BI13" s="110"/>
      <c r="BJ13" s="110"/>
      <c r="BK13" s="110"/>
      <c r="BL13" s="110"/>
      <c r="BM13" s="110"/>
      <c r="BN13" s="110"/>
      <c r="BO13" s="110"/>
      <c r="BP13" s="110"/>
      <c r="BQ13" s="110"/>
      <c r="BR13" s="110"/>
      <c r="BS13" s="110"/>
      <c r="BT13" s="110"/>
      <c r="BU13" s="110"/>
      <c r="BV13" s="110"/>
      <c r="BW13" s="110"/>
      <c r="BX13" s="110"/>
      <c r="BY13" s="110"/>
      <c r="BZ13" s="110"/>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row>
    <row r="14" spans="1:102" ht="14.25" customHeight="1" x14ac:dyDescent="0.25">
      <c r="B14" s="927" t="str">
        <f>HYPERLINK("#'"&amp;'EWS DIRECTORY'!$J$43&amp;"'!A1",'EWS DIRECTORY'!$J$43)</f>
        <v>B-3-1</v>
      </c>
      <c r="C14" s="761"/>
      <c r="D14" s="761"/>
      <c r="E14" s="761"/>
      <c r="G14" s="949" t="s">
        <v>1445</v>
      </c>
      <c r="H14" s="949" t="s">
        <v>1707</v>
      </c>
      <c r="I14" s="789"/>
      <c r="J14" s="789"/>
      <c r="K14" s="789"/>
      <c r="L14" s="789"/>
      <c r="M14" s="789"/>
      <c r="N14" s="789"/>
      <c r="O14" s="789"/>
      <c r="P14" s="789"/>
      <c r="Q14" s="789"/>
      <c r="R14" s="789"/>
      <c r="S14" s="789"/>
      <c r="T14" s="790"/>
      <c r="U14" s="949" t="s">
        <v>1708</v>
      </c>
      <c r="V14" s="790"/>
      <c r="W14" s="969" t="s">
        <v>1776</v>
      </c>
      <c r="X14" s="764"/>
      <c r="Y14" s="764"/>
      <c r="Z14" s="764"/>
      <c r="AA14" s="764"/>
      <c r="AB14" s="764"/>
      <c r="AC14" s="764"/>
      <c r="AD14" s="764"/>
      <c r="AE14" s="764"/>
      <c r="AF14" s="764"/>
      <c r="AG14" s="764"/>
      <c r="AH14" s="764"/>
      <c r="AI14" s="764"/>
      <c r="AJ14" s="764"/>
      <c r="AK14" s="764"/>
      <c r="AL14" s="764"/>
      <c r="AM14" s="764"/>
      <c r="AN14" s="764"/>
      <c r="AO14" s="764"/>
      <c r="AP14" s="764"/>
      <c r="AQ14" s="764"/>
      <c r="AR14" s="764"/>
      <c r="AS14" s="764"/>
      <c r="AT14" s="764"/>
      <c r="AU14" s="764"/>
      <c r="AV14" s="764"/>
      <c r="AW14" s="764"/>
      <c r="AX14" s="764"/>
      <c r="AY14" s="764"/>
      <c r="AZ14" s="764"/>
      <c r="BA14" s="764"/>
      <c r="BB14" s="764"/>
      <c r="BC14" s="764"/>
      <c r="BD14" s="764"/>
      <c r="BE14" s="764"/>
      <c r="BF14" s="764"/>
      <c r="BG14" s="764"/>
      <c r="BH14" s="764"/>
      <c r="BI14" s="764"/>
      <c r="BJ14" s="764"/>
      <c r="BK14" s="764"/>
      <c r="BL14" s="764"/>
      <c r="BM14" s="764"/>
      <c r="BN14" s="764"/>
      <c r="BO14" s="764"/>
      <c r="BP14" s="764"/>
      <c r="BQ14" s="764"/>
      <c r="BR14" s="764"/>
      <c r="BS14" s="764"/>
      <c r="BT14" s="764"/>
      <c r="BU14" s="764"/>
      <c r="BV14" s="764"/>
      <c r="BW14" s="764"/>
      <c r="BX14" s="764"/>
      <c r="BY14" s="764"/>
      <c r="BZ14" s="764"/>
      <c r="CA14" s="764"/>
      <c r="CB14" s="764"/>
      <c r="CC14" s="764"/>
      <c r="CD14" s="764"/>
      <c r="CE14" s="764"/>
      <c r="CF14" s="764"/>
      <c r="CG14" s="764"/>
      <c r="CH14" s="764"/>
      <c r="CI14" s="764"/>
      <c r="CJ14" s="764"/>
      <c r="CK14" s="764"/>
      <c r="CL14" s="764"/>
      <c r="CM14" s="764"/>
      <c r="CN14" s="764"/>
      <c r="CO14" s="764"/>
      <c r="CP14" s="764"/>
      <c r="CQ14" s="764"/>
      <c r="CR14" s="764"/>
      <c r="CS14" s="765"/>
      <c r="CT14" s="967" t="s">
        <v>1772</v>
      </c>
      <c r="CU14" s="789"/>
      <c r="CV14" s="789"/>
      <c r="CW14" s="789"/>
      <c r="CX14" s="790"/>
    </row>
    <row r="15" spans="1:102" ht="14.25" customHeight="1" x14ac:dyDescent="0.25">
      <c r="B15" s="929" t="str">
        <f>HYPERLINK("#'"&amp;'EWS DIRECTORY'!$J$44&amp;"'!A1",'EWS DIRECTORY'!$J$44)</f>
        <v>B-3-1-1</v>
      </c>
      <c r="C15" s="761"/>
      <c r="D15" s="761"/>
      <c r="E15" s="761"/>
      <c r="G15" s="975"/>
      <c r="H15" s="804"/>
      <c r="I15" s="940"/>
      <c r="J15" s="940"/>
      <c r="K15" s="940"/>
      <c r="L15" s="940"/>
      <c r="M15" s="940"/>
      <c r="N15" s="940"/>
      <c r="O15" s="940"/>
      <c r="P15" s="940"/>
      <c r="Q15" s="940"/>
      <c r="R15" s="940"/>
      <c r="S15" s="940"/>
      <c r="T15" s="805"/>
      <c r="U15" s="804"/>
      <c r="V15" s="805"/>
      <c r="W15" s="949" t="s">
        <v>1777</v>
      </c>
      <c r="X15" s="789"/>
      <c r="Y15" s="789"/>
      <c r="Z15" s="789"/>
      <c r="AA15" s="790"/>
      <c r="AB15" s="963" t="s">
        <v>1778</v>
      </c>
      <c r="AC15" s="764"/>
      <c r="AD15" s="764"/>
      <c r="AE15" s="764"/>
      <c r="AF15" s="764"/>
      <c r="AG15" s="764"/>
      <c r="AH15" s="764"/>
      <c r="AI15" s="764"/>
      <c r="AJ15" s="764"/>
      <c r="AK15" s="764"/>
      <c r="AL15" s="764"/>
      <c r="AM15" s="764"/>
      <c r="AN15" s="764"/>
      <c r="AO15" s="764"/>
      <c r="AP15" s="764"/>
      <c r="AQ15" s="764"/>
      <c r="AR15" s="764"/>
      <c r="AS15" s="764"/>
      <c r="AT15" s="764"/>
      <c r="AU15" s="764"/>
      <c r="AV15" s="764"/>
      <c r="AW15" s="764"/>
      <c r="AX15" s="764"/>
      <c r="AY15" s="764"/>
      <c r="AZ15" s="764"/>
      <c r="BA15" s="764"/>
      <c r="BB15" s="764"/>
      <c r="BC15" s="764"/>
      <c r="BD15" s="764"/>
      <c r="BE15" s="764"/>
      <c r="BF15" s="764"/>
      <c r="BG15" s="764"/>
      <c r="BH15" s="764"/>
      <c r="BI15" s="764"/>
      <c r="BJ15" s="764"/>
      <c r="BK15" s="764"/>
      <c r="BL15" s="764"/>
      <c r="BM15" s="764"/>
      <c r="BN15" s="764"/>
      <c r="BO15" s="764"/>
      <c r="BP15" s="764"/>
      <c r="BQ15" s="764"/>
      <c r="BR15" s="764"/>
      <c r="BS15" s="764"/>
      <c r="BT15" s="764"/>
      <c r="BU15" s="764"/>
      <c r="BV15" s="764"/>
      <c r="BW15" s="764"/>
      <c r="BX15" s="764"/>
      <c r="BY15" s="764"/>
      <c r="BZ15" s="764"/>
      <c r="CA15" s="764"/>
      <c r="CB15" s="764"/>
      <c r="CC15" s="764"/>
      <c r="CD15" s="764"/>
      <c r="CE15" s="764"/>
      <c r="CF15" s="764"/>
      <c r="CG15" s="764"/>
      <c r="CH15" s="764"/>
      <c r="CI15" s="764"/>
      <c r="CJ15" s="764"/>
      <c r="CK15" s="764"/>
      <c r="CL15" s="764"/>
      <c r="CM15" s="764"/>
      <c r="CN15" s="764"/>
      <c r="CO15" s="764"/>
      <c r="CP15" s="764"/>
      <c r="CQ15" s="764"/>
      <c r="CR15" s="764"/>
      <c r="CS15" s="765"/>
      <c r="CT15" s="804"/>
      <c r="CU15" s="940"/>
      <c r="CV15" s="940"/>
      <c r="CW15" s="940"/>
      <c r="CX15" s="805"/>
    </row>
    <row r="16" spans="1:102" ht="14.4" customHeight="1" x14ac:dyDescent="0.25">
      <c r="A16" s="110" t="e" cm="1" vm="3">
        <f t="array" aca="1" ref="A16" ca="1">_xlfn._xlws.FILTER(M16:M50,M16:M50&lt;&gt;"")</f>
        <v>#VALUE!</v>
      </c>
      <c r="B16" s="929" t="str">
        <f>HYPERLINK("#'"&amp;'EWS DIRECTORY'!$J$45&amp;"'!A1",'EWS DIRECTORY'!$J$45)</f>
        <v>B-3-1-2</v>
      </c>
      <c r="C16" s="761"/>
      <c r="D16" s="761"/>
      <c r="E16" s="761"/>
      <c r="G16" s="769"/>
      <c r="H16" s="806"/>
      <c r="I16" s="794"/>
      <c r="J16" s="794"/>
      <c r="K16" s="794"/>
      <c r="L16" s="794"/>
      <c r="M16" s="794"/>
      <c r="N16" s="794"/>
      <c r="O16" s="794"/>
      <c r="P16" s="794"/>
      <c r="Q16" s="794"/>
      <c r="R16" s="794"/>
      <c r="S16" s="794"/>
      <c r="T16" s="807"/>
      <c r="U16" s="806"/>
      <c r="V16" s="807"/>
      <c r="W16" s="806"/>
      <c r="X16" s="794"/>
      <c r="Y16" s="794"/>
      <c r="Z16" s="794"/>
      <c r="AA16" s="807"/>
      <c r="AB16" s="946" t="e">
        <f>MASTER!$N$5</f>
        <v>#N/A</v>
      </c>
      <c r="AC16" s="764"/>
      <c r="AD16" s="764"/>
      <c r="AE16" s="764"/>
      <c r="AF16" s="765"/>
      <c r="AG16" s="946" t="e">
        <f>MASTER!$N$6</f>
        <v>#N/A</v>
      </c>
      <c r="AH16" s="764"/>
      <c r="AI16" s="764"/>
      <c r="AJ16" s="764"/>
      <c r="AK16" s="765"/>
      <c r="AL16" s="946" t="e">
        <f>MASTER!$N$7</f>
        <v>#N/A</v>
      </c>
      <c r="AM16" s="764"/>
      <c r="AN16" s="764"/>
      <c r="AO16" s="764"/>
      <c r="AP16" s="765"/>
      <c r="AQ16" s="946" t="e">
        <f>MASTER!$N$8</f>
        <v>#N/A</v>
      </c>
      <c r="AR16" s="764"/>
      <c r="AS16" s="764"/>
      <c r="AT16" s="764"/>
      <c r="AU16" s="765"/>
      <c r="AV16" s="946" t="e">
        <f>MASTER!$N$9</f>
        <v>#N/A</v>
      </c>
      <c r="AW16" s="764"/>
      <c r="AX16" s="764"/>
      <c r="AY16" s="764"/>
      <c r="AZ16" s="765"/>
      <c r="BA16" s="946" t="e">
        <f>MASTER!$N$10</f>
        <v>#N/A</v>
      </c>
      <c r="BB16" s="764"/>
      <c r="BC16" s="764"/>
      <c r="BD16" s="764"/>
      <c r="BE16" s="765"/>
      <c r="BF16" s="946" t="e">
        <f>MASTER!$N$11</f>
        <v>#N/A</v>
      </c>
      <c r="BG16" s="764"/>
      <c r="BH16" s="764"/>
      <c r="BI16" s="764"/>
      <c r="BJ16" s="765"/>
      <c r="BK16" s="946" t="e">
        <f>MASTER!$N$12</f>
        <v>#N/A</v>
      </c>
      <c r="BL16" s="764"/>
      <c r="BM16" s="764"/>
      <c r="BN16" s="764"/>
      <c r="BO16" s="765"/>
      <c r="BP16" s="946" t="e">
        <f>MASTER!$N$13</f>
        <v>#N/A</v>
      </c>
      <c r="BQ16" s="764"/>
      <c r="BR16" s="764"/>
      <c r="BS16" s="764"/>
      <c r="BT16" s="765"/>
      <c r="BU16" s="946" t="e">
        <f>MASTER!$N$14</f>
        <v>#N/A</v>
      </c>
      <c r="BV16" s="764"/>
      <c r="BW16" s="764"/>
      <c r="BX16" s="764"/>
      <c r="BY16" s="765"/>
      <c r="BZ16" s="946" t="e">
        <f>MASTER!$N$15</f>
        <v>#N/A</v>
      </c>
      <c r="CA16" s="764"/>
      <c r="CB16" s="764"/>
      <c r="CC16" s="764"/>
      <c r="CD16" s="765"/>
      <c r="CE16" s="946" t="e">
        <f>MASTER!$N$16</f>
        <v>#N/A</v>
      </c>
      <c r="CF16" s="764"/>
      <c r="CG16" s="764"/>
      <c r="CH16" s="764"/>
      <c r="CI16" s="765"/>
      <c r="CJ16" s="963" t="s">
        <v>1769</v>
      </c>
      <c r="CK16" s="764"/>
      <c r="CL16" s="764"/>
      <c r="CM16" s="764"/>
      <c r="CN16" s="765"/>
      <c r="CO16" s="963" t="s">
        <v>1770</v>
      </c>
      <c r="CP16" s="764"/>
      <c r="CQ16" s="764"/>
      <c r="CR16" s="764"/>
      <c r="CS16" s="765"/>
      <c r="CT16" s="806"/>
      <c r="CU16" s="794"/>
      <c r="CV16" s="794"/>
      <c r="CW16" s="794"/>
      <c r="CX16" s="807"/>
    </row>
    <row r="17" spans="1:102" ht="22.2" customHeight="1" x14ac:dyDescent="0.25">
      <c r="A17" s="110" t="s">
        <v>2032</v>
      </c>
      <c r="B17" s="929" t="str">
        <f>HYPERLINK("#'"&amp;'EWS DIRECTORY'!$J$46&amp;"'!A1",'EWS DIRECTORY'!$J$46)</f>
        <v>B-3-1-3</v>
      </c>
      <c r="C17" s="761"/>
      <c r="D17" s="761"/>
      <c r="E17" s="761"/>
      <c r="G17" s="289"/>
      <c r="U17" s="436"/>
      <c r="V17" s="204"/>
      <c r="W17" s="952"/>
      <c r="X17" s="940"/>
      <c r="Y17" s="940"/>
      <c r="Z17" s="940"/>
      <c r="AA17" s="805"/>
      <c r="AB17" s="952"/>
      <c r="AC17" s="940"/>
      <c r="AD17" s="940"/>
      <c r="AE17" s="940"/>
      <c r="AF17" s="805"/>
      <c r="AG17" s="952"/>
      <c r="AH17" s="940"/>
      <c r="AI17" s="940"/>
      <c r="AJ17" s="940"/>
      <c r="AK17" s="805"/>
      <c r="AL17" s="952"/>
      <c r="AM17" s="940"/>
      <c r="AN17" s="940"/>
      <c r="AO17" s="940"/>
      <c r="AP17" s="805"/>
      <c r="AQ17" s="952"/>
      <c r="AR17" s="940"/>
      <c r="AS17" s="940"/>
      <c r="AT17" s="940"/>
      <c r="AU17" s="805"/>
      <c r="AV17" s="952"/>
      <c r="AW17" s="940"/>
      <c r="AX17" s="940"/>
      <c r="AY17" s="940"/>
      <c r="AZ17" s="805"/>
      <c r="BA17" s="952"/>
      <c r="BB17" s="940"/>
      <c r="BC17" s="940"/>
      <c r="BD17" s="940"/>
      <c r="BE17" s="805"/>
      <c r="BF17" s="952"/>
      <c r="BG17" s="940"/>
      <c r="BH17" s="940"/>
      <c r="BI17" s="940"/>
      <c r="BJ17" s="805"/>
      <c r="BK17" s="952"/>
      <c r="BL17" s="940"/>
      <c r="BM17" s="940"/>
      <c r="BN17" s="940"/>
      <c r="BO17" s="805"/>
      <c r="BP17" s="952"/>
      <c r="BQ17" s="940"/>
      <c r="BR17" s="940"/>
      <c r="BS17" s="940"/>
      <c r="BT17" s="805"/>
      <c r="BU17" s="952"/>
      <c r="BV17" s="940"/>
      <c r="BW17" s="940"/>
      <c r="BX17" s="940"/>
      <c r="BY17" s="805"/>
      <c r="BZ17" s="952"/>
      <c r="CA17" s="940"/>
      <c r="CB17" s="940"/>
      <c r="CC17" s="940"/>
      <c r="CD17" s="805"/>
      <c r="CE17" s="952"/>
      <c r="CF17" s="940"/>
      <c r="CG17" s="940"/>
      <c r="CH17" s="940"/>
      <c r="CI17" s="805"/>
      <c r="CJ17" s="952"/>
      <c r="CK17" s="940"/>
      <c r="CL17" s="940"/>
      <c r="CM17" s="940"/>
      <c r="CN17" s="805"/>
      <c r="CO17" s="952"/>
      <c r="CP17" s="940"/>
      <c r="CQ17" s="940"/>
      <c r="CR17" s="940"/>
      <c r="CS17" s="805"/>
      <c r="CT17" s="952"/>
      <c r="CU17" s="940"/>
      <c r="CV17" s="940"/>
      <c r="CW17" s="940"/>
      <c r="CX17" s="805"/>
    </row>
    <row r="18" spans="1:102" ht="14.4" customHeight="1" x14ac:dyDescent="0.25">
      <c r="A18" s="110" t="str" cm="1">
        <f t="array" ref="A18:A23">_xlfn._xlws.FILTER(M18:M52,M18:M52&lt;&gt;"")</f>
        <v>Berdasarkan Data Internal dan Eksternal yang dimiliki DJP</v>
      </c>
      <c r="B18" s="929" t="str">
        <f>HYPERLINK("#'"&amp;'EWS DIRECTORY'!$J$47&amp;"'!A1",'EWS DIRECTORY'!$J$47)</f>
        <v>B-3-1-4</v>
      </c>
      <c r="C18" s="761"/>
      <c r="D18" s="761"/>
      <c r="E18" s="761"/>
      <c r="G18" s="52">
        <v>1</v>
      </c>
      <c r="H18" s="944" t="str">
        <f>'B-3'!$G$9</f>
        <v>Retur Penjualan</v>
      </c>
      <c r="I18" s="940"/>
      <c r="J18" s="940"/>
      <c r="K18" s="940"/>
      <c r="L18" s="53" t="s">
        <v>1681</v>
      </c>
      <c r="M18" s="1158" t="s">
        <v>1442</v>
      </c>
      <c r="N18" s="940"/>
      <c r="O18" s="940"/>
      <c r="P18" s="940"/>
      <c r="Q18" s="940"/>
      <c r="R18" s="940"/>
      <c r="S18" s="940"/>
      <c r="T18" s="805"/>
      <c r="U18" s="964" t="s">
        <v>175</v>
      </c>
      <c r="V18" s="805"/>
      <c r="W18" s="1157">
        <f>'B-3'!$U$32</f>
        <v>0</v>
      </c>
      <c r="X18" s="940"/>
      <c r="Y18" s="940"/>
      <c r="Z18" s="940"/>
      <c r="AA18" s="805"/>
      <c r="AB18" s="945"/>
      <c r="AC18" s="940"/>
      <c r="AD18" s="940"/>
      <c r="AE18" s="940"/>
      <c r="AF18" s="805"/>
      <c r="AG18" s="945"/>
      <c r="AH18" s="940"/>
      <c r="AI18" s="940"/>
      <c r="AJ18" s="940"/>
      <c r="AK18" s="805"/>
      <c r="AL18" s="945"/>
      <c r="AM18" s="940"/>
      <c r="AN18" s="940"/>
      <c r="AO18" s="940"/>
      <c r="AP18" s="805"/>
      <c r="AQ18" s="945"/>
      <c r="AR18" s="940"/>
      <c r="AS18" s="940"/>
      <c r="AT18" s="940"/>
      <c r="AU18" s="805"/>
      <c r="AV18" s="945"/>
      <c r="AW18" s="940"/>
      <c r="AX18" s="940"/>
      <c r="AY18" s="940"/>
      <c r="AZ18" s="805"/>
      <c r="BA18" s="945"/>
      <c r="BB18" s="940"/>
      <c r="BC18" s="940"/>
      <c r="BD18" s="940"/>
      <c r="BE18" s="805"/>
      <c r="BF18" s="945"/>
      <c r="BG18" s="940"/>
      <c r="BH18" s="940"/>
      <c r="BI18" s="940"/>
      <c r="BJ18" s="805"/>
      <c r="BK18" s="945"/>
      <c r="BL18" s="940"/>
      <c r="BM18" s="940"/>
      <c r="BN18" s="940"/>
      <c r="BO18" s="805"/>
      <c r="BP18" s="945"/>
      <c r="BQ18" s="940"/>
      <c r="BR18" s="940"/>
      <c r="BS18" s="940"/>
      <c r="BT18" s="805"/>
      <c r="BU18" s="945"/>
      <c r="BV18" s="940"/>
      <c r="BW18" s="940"/>
      <c r="BX18" s="940"/>
      <c r="BY18" s="805"/>
      <c r="BZ18" s="945"/>
      <c r="CA18" s="940"/>
      <c r="CB18" s="940"/>
      <c r="CC18" s="940"/>
      <c r="CD18" s="805"/>
      <c r="CE18" s="945"/>
      <c r="CF18" s="940"/>
      <c r="CG18" s="940"/>
      <c r="CH18" s="940"/>
      <c r="CI18" s="805"/>
      <c r="CJ18" s="955">
        <f>'B-3-1-1'!AT24+'B-3-1-1'!AT51</f>
        <v>0</v>
      </c>
      <c r="CK18" s="940"/>
      <c r="CL18" s="940"/>
      <c r="CM18" s="940"/>
      <c r="CN18" s="805"/>
      <c r="CO18" s="955">
        <f>IF(CJ18&gt;0,CJ18,SUM(AB18:CI18))</f>
        <v>0</v>
      </c>
      <c r="CP18" s="940"/>
      <c r="CQ18" s="940"/>
      <c r="CR18" s="940"/>
      <c r="CS18" s="805"/>
      <c r="CT18" s="955">
        <f>CO18-W18</f>
        <v>0</v>
      </c>
      <c r="CU18" s="940"/>
      <c r="CV18" s="940"/>
      <c r="CW18" s="940"/>
      <c r="CX18" s="805"/>
    </row>
    <row r="19" spans="1:102" ht="14.4" customHeight="1" x14ac:dyDescent="0.25">
      <c r="A19" s="110" t="str">
        <v>Berdasarkan Analisis SPT dan Laporan Keuangan</v>
      </c>
      <c r="B19" s="929" t="str">
        <f>HYPERLINK("#'"&amp;'EWS DIRECTORY'!$J$48&amp;"'!A1",'EWS DIRECTORY'!$J$48)</f>
        <v>B-3-1-5</v>
      </c>
      <c r="C19" s="761"/>
      <c r="D19" s="761"/>
      <c r="E19" s="761"/>
      <c r="G19" s="289"/>
      <c r="H19" s="804"/>
      <c r="I19" s="940"/>
      <c r="J19" s="940"/>
      <c r="K19" s="940"/>
      <c r="M19" s="940"/>
      <c r="N19" s="940"/>
      <c r="O19" s="940"/>
      <c r="P19" s="940"/>
      <c r="Q19" s="940"/>
      <c r="R19" s="940"/>
      <c r="S19" s="940"/>
      <c r="T19" s="805"/>
      <c r="U19" s="964"/>
      <c r="V19" s="805"/>
      <c r="W19" s="1157"/>
      <c r="X19" s="940"/>
      <c r="Y19" s="940"/>
      <c r="Z19" s="940"/>
      <c r="AA19" s="805"/>
      <c r="AB19" s="952"/>
      <c r="AC19" s="940"/>
      <c r="AD19" s="940"/>
      <c r="AE19" s="940"/>
      <c r="AF19" s="805"/>
      <c r="AG19" s="952"/>
      <c r="AH19" s="940"/>
      <c r="AI19" s="940"/>
      <c r="AJ19" s="940"/>
      <c r="AK19" s="805"/>
      <c r="AL19" s="952"/>
      <c r="AM19" s="940"/>
      <c r="AN19" s="940"/>
      <c r="AO19" s="940"/>
      <c r="AP19" s="805"/>
      <c r="AQ19" s="952"/>
      <c r="AR19" s="940"/>
      <c r="AS19" s="940"/>
      <c r="AT19" s="940"/>
      <c r="AU19" s="805"/>
      <c r="AV19" s="952"/>
      <c r="AW19" s="940"/>
      <c r="AX19" s="940"/>
      <c r="AY19" s="940"/>
      <c r="AZ19" s="805"/>
      <c r="BA19" s="952"/>
      <c r="BB19" s="940"/>
      <c r="BC19" s="940"/>
      <c r="BD19" s="940"/>
      <c r="BE19" s="805"/>
      <c r="BF19" s="952"/>
      <c r="BG19" s="940"/>
      <c r="BH19" s="940"/>
      <c r="BI19" s="940"/>
      <c r="BJ19" s="805"/>
      <c r="BK19" s="952"/>
      <c r="BL19" s="940"/>
      <c r="BM19" s="940"/>
      <c r="BN19" s="940"/>
      <c r="BO19" s="805"/>
      <c r="BP19" s="952"/>
      <c r="BQ19" s="940"/>
      <c r="BR19" s="940"/>
      <c r="BS19" s="940"/>
      <c r="BT19" s="805"/>
      <c r="BU19" s="952"/>
      <c r="BV19" s="940"/>
      <c r="BW19" s="940"/>
      <c r="BX19" s="940"/>
      <c r="BY19" s="805"/>
      <c r="BZ19" s="952"/>
      <c r="CA19" s="940"/>
      <c r="CB19" s="940"/>
      <c r="CC19" s="940"/>
      <c r="CD19" s="805"/>
      <c r="CE19" s="952"/>
      <c r="CF19" s="940"/>
      <c r="CG19" s="940"/>
      <c r="CH19" s="940"/>
      <c r="CI19" s="805"/>
      <c r="CJ19" s="952"/>
      <c r="CK19" s="940"/>
      <c r="CL19" s="940"/>
      <c r="CM19" s="940"/>
      <c r="CN19" s="805"/>
      <c r="CO19" s="952"/>
      <c r="CP19" s="940"/>
      <c r="CQ19" s="940"/>
      <c r="CR19" s="940"/>
      <c r="CS19" s="805"/>
      <c r="CT19" s="952"/>
      <c r="CU19" s="940"/>
      <c r="CV19" s="940"/>
      <c r="CW19" s="940"/>
      <c r="CX19" s="805"/>
    </row>
    <row r="20" spans="1:102" ht="14.4" customHeight="1" x14ac:dyDescent="0.25">
      <c r="A20" s="110" t="str">
        <v>Berdasarkan pemeriksaan langsung terhadap bukti pendukung</v>
      </c>
      <c r="B20" s="929" t="str">
        <f>HYPERLINK("#'"&amp;'EWS DIRECTORY'!$J$49&amp;"'!A1",'EWS DIRECTORY'!$J$49)</f>
        <v>B-3-1-6</v>
      </c>
      <c r="C20" s="761"/>
      <c r="D20" s="761"/>
      <c r="E20" s="761"/>
      <c r="G20" s="52">
        <v>2</v>
      </c>
      <c r="H20" s="944" t="str">
        <f>'B-3'!$G$9</f>
        <v>Retur Penjualan</v>
      </c>
      <c r="I20" s="940"/>
      <c r="J20" s="940"/>
      <c r="K20" s="940"/>
      <c r="L20" s="53" t="s">
        <v>1681</v>
      </c>
      <c r="M20" s="1158" t="s">
        <v>1449</v>
      </c>
      <c r="N20" s="940"/>
      <c r="O20" s="940"/>
      <c r="P20" s="940"/>
      <c r="Q20" s="940"/>
      <c r="R20" s="940"/>
      <c r="S20" s="940"/>
      <c r="T20" s="805"/>
      <c r="U20" s="964" t="s">
        <v>177</v>
      </c>
      <c r="V20" s="805"/>
      <c r="W20" s="1157">
        <f>'B-3'!$U$32</f>
        <v>0</v>
      </c>
      <c r="X20" s="940"/>
      <c r="Y20" s="940"/>
      <c r="Z20" s="940"/>
      <c r="AA20" s="805"/>
      <c r="AB20" s="945"/>
      <c r="AC20" s="940"/>
      <c r="AD20" s="940"/>
      <c r="AE20" s="940"/>
      <c r="AF20" s="805"/>
      <c r="AG20" s="945"/>
      <c r="AH20" s="940"/>
      <c r="AI20" s="940"/>
      <c r="AJ20" s="940"/>
      <c r="AK20" s="805"/>
      <c r="AL20" s="945"/>
      <c r="AM20" s="940"/>
      <c r="AN20" s="940"/>
      <c r="AO20" s="940"/>
      <c r="AP20" s="805"/>
      <c r="AQ20" s="945"/>
      <c r="AR20" s="940"/>
      <c r="AS20" s="940"/>
      <c r="AT20" s="940"/>
      <c r="AU20" s="805"/>
      <c r="AV20" s="945"/>
      <c r="AW20" s="940"/>
      <c r="AX20" s="940"/>
      <c r="AY20" s="940"/>
      <c r="AZ20" s="805"/>
      <c r="BA20" s="945"/>
      <c r="BB20" s="940"/>
      <c r="BC20" s="940"/>
      <c r="BD20" s="940"/>
      <c r="BE20" s="805"/>
      <c r="BF20" s="945"/>
      <c r="BG20" s="940"/>
      <c r="BH20" s="940"/>
      <c r="BI20" s="940"/>
      <c r="BJ20" s="805"/>
      <c r="BK20" s="945"/>
      <c r="BL20" s="940"/>
      <c r="BM20" s="940"/>
      <c r="BN20" s="940"/>
      <c r="BO20" s="805"/>
      <c r="BP20" s="945"/>
      <c r="BQ20" s="940"/>
      <c r="BR20" s="940"/>
      <c r="BS20" s="940"/>
      <c r="BT20" s="805"/>
      <c r="BU20" s="945"/>
      <c r="BV20" s="940"/>
      <c r="BW20" s="940"/>
      <c r="BX20" s="940"/>
      <c r="BY20" s="805"/>
      <c r="BZ20" s="945"/>
      <c r="CA20" s="940"/>
      <c r="CB20" s="940"/>
      <c r="CC20" s="940"/>
      <c r="CD20" s="805"/>
      <c r="CE20" s="945"/>
      <c r="CF20" s="940"/>
      <c r="CG20" s="940"/>
      <c r="CH20" s="940"/>
      <c r="CI20" s="805"/>
      <c r="CJ20" s="955">
        <f>'B-3-1-2'!AO19</f>
        <v>0</v>
      </c>
      <c r="CK20" s="940"/>
      <c r="CL20" s="940"/>
      <c r="CM20" s="940"/>
      <c r="CN20" s="805"/>
      <c r="CO20" s="955">
        <f>IF(CJ20&gt;0,CJ20,SUM(AB20:CI20))</f>
        <v>0</v>
      </c>
      <c r="CP20" s="940"/>
      <c r="CQ20" s="940"/>
      <c r="CR20" s="940"/>
      <c r="CS20" s="805"/>
      <c r="CT20" s="955">
        <f>CO20-W20</f>
        <v>0</v>
      </c>
      <c r="CU20" s="940"/>
      <c r="CV20" s="940"/>
      <c r="CW20" s="940"/>
      <c r="CX20" s="805"/>
    </row>
    <row r="21" spans="1:102" ht="14.4" customHeight="1" x14ac:dyDescent="0.25">
      <c r="A21" s="110" t="str">
        <v>Berdasarkan Analisis Kewajaran dan Kelaziman Usaha</v>
      </c>
      <c r="G21" s="52"/>
      <c r="H21" s="804"/>
      <c r="I21" s="940"/>
      <c r="J21" s="940"/>
      <c r="K21" s="940"/>
      <c r="M21" s="940"/>
      <c r="N21" s="940"/>
      <c r="O21" s="940"/>
      <c r="P21" s="940"/>
      <c r="Q21" s="940"/>
      <c r="R21" s="940"/>
      <c r="S21" s="940"/>
      <c r="T21" s="805"/>
      <c r="U21" s="964"/>
      <c r="V21" s="805"/>
      <c r="W21" s="1157"/>
      <c r="X21" s="940"/>
      <c r="Y21" s="940"/>
      <c r="Z21" s="940"/>
      <c r="AA21" s="805"/>
      <c r="AB21" s="952"/>
      <c r="AC21" s="940"/>
      <c r="AD21" s="940"/>
      <c r="AE21" s="940"/>
      <c r="AF21" s="805"/>
      <c r="AG21" s="952"/>
      <c r="AH21" s="940"/>
      <c r="AI21" s="940"/>
      <c r="AJ21" s="940"/>
      <c r="AK21" s="805"/>
      <c r="AL21" s="952"/>
      <c r="AM21" s="940"/>
      <c r="AN21" s="940"/>
      <c r="AO21" s="940"/>
      <c r="AP21" s="805"/>
      <c r="AQ21" s="952"/>
      <c r="AR21" s="940"/>
      <c r="AS21" s="940"/>
      <c r="AT21" s="940"/>
      <c r="AU21" s="805"/>
      <c r="AV21" s="952"/>
      <c r="AW21" s="940"/>
      <c r="AX21" s="940"/>
      <c r="AY21" s="940"/>
      <c r="AZ21" s="805"/>
      <c r="BA21" s="952"/>
      <c r="BB21" s="940"/>
      <c r="BC21" s="940"/>
      <c r="BD21" s="940"/>
      <c r="BE21" s="805"/>
      <c r="BF21" s="952"/>
      <c r="BG21" s="940"/>
      <c r="BH21" s="940"/>
      <c r="BI21" s="940"/>
      <c r="BJ21" s="805"/>
      <c r="BK21" s="952"/>
      <c r="BL21" s="940"/>
      <c r="BM21" s="940"/>
      <c r="BN21" s="940"/>
      <c r="BO21" s="805"/>
      <c r="BP21" s="952"/>
      <c r="BQ21" s="940"/>
      <c r="BR21" s="940"/>
      <c r="BS21" s="940"/>
      <c r="BT21" s="805"/>
      <c r="BU21" s="952"/>
      <c r="BV21" s="940"/>
      <c r="BW21" s="940"/>
      <c r="BX21" s="940"/>
      <c r="BY21" s="805"/>
      <c r="BZ21" s="952"/>
      <c r="CA21" s="940"/>
      <c r="CB21" s="940"/>
      <c r="CC21" s="940"/>
      <c r="CD21" s="805"/>
      <c r="CE21" s="952"/>
      <c r="CF21" s="940"/>
      <c r="CG21" s="940"/>
      <c r="CH21" s="940"/>
      <c r="CI21" s="805"/>
      <c r="CJ21" s="952"/>
      <c r="CK21" s="940"/>
      <c r="CL21" s="940"/>
      <c r="CM21" s="940"/>
      <c r="CN21" s="805"/>
      <c r="CO21" s="952"/>
      <c r="CP21" s="940"/>
      <c r="CQ21" s="940"/>
      <c r="CR21" s="940"/>
      <c r="CS21" s="805"/>
      <c r="CT21" s="952"/>
      <c r="CU21" s="940"/>
      <c r="CV21" s="940"/>
      <c r="CW21" s="940"/>
      <c r="CX21" s="805"/>
    </row>
    <row r="22" spans="1:102" ht="14.4" customHeight="1" x14ac:dyDescent="0.25">
      <c r="A22" s="110" t="str">
        <v>Berdasarkan Bahan Bukti Pidana</v>
      </c>
      <c r="G22" s="52">
        <v>3</v>
      </c>
      <c r="H22" s="944" t="str">
        <f>'B-3'!$G$9</f>
        <v>Retur Penjualan</v>
      </c>
      <c r="I22" s="940"/>
      <c r="J22" s="940"/>
      <c r="K22" s="940"/>
      <c r="L22" s="53" t="s">
        <v>1681</v>
      </c>
      <c r="M22" s="1158" t="s">
        <v>1460</v>
      </c>
      <c r="N22" s="940"/>
      <c r="O22" s="940"/>
      <c r="P22" s="940"/>
      <c r="Q22" s="940"/>
      <c r="R22" s="940"/>
      <c r="S22" s="940"/>
      <c r="T22" s="805"/>
      <c r="U22" s="964" t="s">
        <v>179</v>
      </c>
      <c r="V22" s="805"/>
      <c r="W22" s="1157">
        <f>'B-3'!$U$32</f>
        <v>0</v>
      </c>
      <c r="X22" s="940"/>
      <c r="Y22" s="940"/>
      <c r="Z22" s="940"/>
      <c r="AA22" s="805"/>
      <c r="AB22" s="953">
        <f>SUMIF('B-3-1-3'!$J$24:$M$40,TEXT(AB12,"MM")&amp;TEXT(AB12,"MM")&amp;"*",'B-3-1-3'!$AT$24:$AX$40)</f>
        <v>0</v>
      </c>
      <c r="AC22" s="940"/>
      <c r="AD22" s="940"/>
      <c r="AE22" s="940"/>
      <c r="AF22" s="805"/>
      <c r="AG22" s="953">
        <f>SUMIF('B-3-1-3'!$J$24:$M$40,TEXT(AG12,"MM")&amp;TEXT(AG12,"MM")&amp;"*",'B-3-1-3'!$AT$24:$AX$40)</f>
        <v>0</v>
      </c>
      <c r="AH22" s="940"/>
      <c r="AI22" s="940"/>
      <c r="AJ22" s="940"/>
      <c r="AK22" s="805"/>
      <c r="AL22" s="953">
        <f>SUMIF('B-3-1-3'!$J$24:$M$40,TEXT(AL12,"MM")&amp;TEXT(AL12,"MM")&amp;"*",'B-3-1-3'!$AT$24:$AX$40)</f>
        <v>0</v>
      </c>
      <c r="AM22" s="940"/>
      <c r="AN22" s="940"/>
      <c r="AO22" s="940"/>
      <c r="AP22" s="805"/>
      <c r="AQ22" s="953">
        <f>SUMIF('B-3-1-3'!$J$24:$M$40,TEXT(AQ12,"MM")&amp;TEXT(AQ12,"MM")&amp;"*",'B-3-1-3'!$AT$24:$AX$40)</f>
        <v>0</v>
      </c>
      <c r="AR22" s="940"/>
      <c r="AS22" s="940"/>
      <c r="AT22" s="940"/>
      <c r="AU22" s="805"/>
      <c r="AV22" s="953">
        <f>SUMIF('B-3-1-3'!$J$24:$M$40,TEXT(AV12,"MM")&amp;TEXT(AV12,"MM")&amp;"*",'B-3-1-3'!$AT$24:$AX$40)</f>
        <v>0</v>
      </c>
      <c r="AW22" s="940"/>
      <c r="AX22" s="940"/>
      <c r="AY22" s="940"/>
      <c r="AZ22" s="805"/>
      <c r="BA22" s="953">
        <f>SUMIF('B-3-1-3'!$J$24:$M$40,TEXT(BA12,"MM")&amp;TEXT(BA12,"MM")&amp;"*",'B-3-1-3'!$AT$24:$AX$40)</f>
        <v>0</v>
      </c>
      <c r="BB22" s="940"/>
      <c r="BC22" s="940"/>
      <c r="BD22" s="940"/>
      <c r="BE22" s="805"/>
      <c r="BF22" s="953">
        <f>SUMIF('B-3-1-3'!$J$24:$M$40,TEXT(BF12,"MM")&amp;TEXT(BF12,"MM")&amp;"*",'B-3-1-3'!$AT$24:$AX$40)</f>
        <v>0</v>
      </c>
      <c r="BG22" s="940"/>
      <c r="BH22" s="940"/>
      <c r="BI22" s="940"/>
      <c r="BJ22" s="805"/>
      <c r="BK22" s="953">
        <f>SUMIF('B-3-1-3'!$J$24:$M$40,TEXT(BK12,"MM")&amp;TEXT(BK12,"MM")&amp;"*",'B-3-1-3'!$AT$24:$AX$40)</f>
        <v>0</v>
      </c>
      <c r="BL22" s="940"/>
      <c r="BM22" s="940"/>
      <c r="BN22" s="940"/>
      <c r="BO22" s="805"/>
      <c r="BP22" s="953">
        <f>SUMIF('B-3-1-3'!$J$24:$M$40,TEXT(BP12,"MM")&amp;TEXT(BP12,"MM")&amp;"*",'B-3-1-3'!$AT$24:$AX$40)</f>
        <v>0</v>
      </c>
      <c r="BQ22" s="940"/>
      <c r="BR22" s="940"/>
      <c r="BS22" s="940"/>
      <c r="BT22" s="805"/>
      <c r="BU22" s="953">
        <f>SUMIF('B-3-1-3'!$J$24:$M$40,TEXT(BU12,"MM")&amp;TEXT(BU12,"MM")&amp;"*",'B-3-1-3'!$AT$24:$AX$40)</f>
        <v>0</v>
      </c>
      <c r="BV22" s="940"/>
      <c r="BW22" s="940"/>
      <c r="BX22" s="940"/>
      <c r="BY22" s="805"/>
      <c r="BZ22" s="953">
        <f>SUMIF('B-3-1-3'!$J$24:$M$40,TEXT(BZ12,"MM")&amp;TEXT(BZ12,"MM")&amp;"*",'B-3-1-3'!$AT$24:$AX$40)</f>
        <v>0</v>
      </c>
      <c r="CA22" s="940"/>
      <c r="CB22" s="940"/>
      <c r="CC22" s="940"/>
      <c r="CD22" s="805"/>
      <c r="CE22" s="953">
        <f>SUMIF('B-3-1-3'!$J$24:$M$40,TEXT(CE12,"MM")&amp;TEXT(CE12,"MM")&amp;"*",'B-3-1-3'!$AT$24:$AX$40)</f>
        <v>0</v>
      </c>
      <c r="CF22" s="940"/>
      <c r="CG22" s="940"/>
      <c r="CH22" s="940"/>
      <c r="CI22" s="805"/>
      <c r="CJ22" s="955">
        <f>SUMIF('B-3-1-3'!J20:M36,"0112"&amp;"*",'B-3-1-3'!AT20:AX36)+SUMIF('B-3-1-3'!J20:M36,"0201"&amp;"*",'B-3-1-3'!AT20:AX36)+SUMIF('B-3-1-3'!J20:M36,"0302"&amp;"*",'B-3-1-3'!AT20:AX36)+SUMIF('B-3-1-3'!J20:M36,"0403"&amp;"*",'B-3-1-3'!AT20:AX36)+SUMIF('B-3-1-3'!J20:M36,"0503"&amp;"*",'B-3-1-3'!AT20:AX36)+SUMIF('B-3-1-3'!J20:M36,"0605"&amp;"*",'B-3-1-3'!AT20:AX36)+SUMIF('B-3-1-3'!J20:M36,"0706"&amp;"*",'B-3-1-3'!AT20:AX36)+SUMIF('B-3-1-3'!J20:M36,"0807"&amp;"*",'B-3-1-3'!AT20:AX36)+SUMIF('B-3-1-3'!J20:M36,"0908"&amp;"*",'B-3-1-3'!AT20:AX36)+SUMIF('B-3-1-3'!J20:M36,"1009"&amp;"*",'B-3-1-3'!AT20:AX36)+SUMIF('B-3-1-3'!J20:M36,"1110"&amp;"*",'B-3-1-3'!AT20:AX36)+SUMIF('B-3-1-3'!J20:M36,"1201"&amp;"*",'B-3-1-3'!AT20:AX36)</f>
        <v>0</v>
      </c>
      <c r="CK22" s="940"/>
      <c r="CL22" s="940"/>
      <c r="CM22" s="940"/>
      <c r="CN22" s="805"/>
      <c r="CO22" s="955">
        <f>IF(CJ22&gt;0,CJ22,SUM(AB22:CI22))</f>
        <v>0</v>
      </c>
      <c r="CP22" s="940"/>
      <c r="CQ22" s="940"/>
      <c r="CR22" s="940"/>
      <c r="CS22" s="805"/>
      <c r="CT22" s="955">
        <f>CO22-W22</f>
        <v>0</v>
      </c>
      <c r="CU22" s="940"/>
      <c r="CV22" s="940"/>
      <c r="CW22" s="940"/>
      <c r="CX22" s="805"/>
    </row>
    <row r="23" spans="1:102" ht="14.4" customHeight="1" x14ac:dyDescent="0.25">
      <c r="A23" s="110" t="str">
        <v>Berdasarkan Data Pemicu dan Data Penguji</v>
      </c>
      <c r="G23" s="52"/>
      <c r="H23" s="804"/>
      <c r="I23" s="940"/>
      <c r="J23" s="940"/>
      <c r="K23" s="940"/>
      <c r="M23" s="940"/>
      <c r="N23" s="940"/>
      <c r="O23" s="940"/>
      <c r="P23" s="940"/>
      <c r="Q23" s="940"/>
      <c r="R23" s="940"/>
      <c r="S23" s="940"/>
      <c r="T23" s="805"/>
      <c r="U23" s="964"/>
      <c r="V23" s="805"/>
      <c r="W23" s="1157"/>
      <c r="X23" s="940"/>
      <c r="Y23" s="940"/>
      <c r="Z23" s="940"/>
      <c r="AA23" s="805"/>
      <c r="AB23" s="952"/>
      <c r="AC23" s="940"/>
      <c r="AD23" s="940"/>
      <c r="AE23" s="940"/>
      <c r="AF23" s="805"/>
      <c r="AG23" s="952"/>
      <c r="AH23" s="940"/>
      <c r="AI23" s="940"/>
      <c r="AJ23" s="940"/>
      <c r="AK23" s="805"/>
      <c r="AL23" s="952"/>
      <c r="AM23" s="940"/>
      <c r="AN23" s="940"/>
      <c r="AO23" s="940"/>
      <c r="AP23" s="805"/>
      <c r="AQ23" s="952"/>
      <c r="AR23" s="940"/>
      <c r="AS23" s="940"/>
      <c r="AT23" s="940"/>
      <c r="AU23" s="805"/>
      <c r="AV23" s="952"/>
      <c r="AW23" s="940"/>
      <c r="AX23" s="940"/>
      <c r="AY23" s="940"/>
      <c r="AZ23" s="805"/>
      <c r="BA23" s="952"/>
      <c r="BB23" s="940"/>
      <c r="BC23" s="940"/>
      <c r="BD23" s="940"/>
      <c r="BE23" s="805"/>
      <c r="BF23" s="952"/>
      <c r="BG23" s="940"/>
      <c r="BH23" s="940"/>
      <c r="BI23" s="940"/>
      <c r="BJ23" s="805"/>
      <c r="BK23" s="952"/>
      <c r="BL23" s="940"/>
      <c r="BM23" s="940"/>
      <c r="BN23" s="940"/>
      <c r="BO23" s="805"/>
      <c r="BP23" s="952"/>
      <c r="BQ23" s="940"/>
      <c r="BR23" s="940"/>
      <c r="BS23" s="940"/>
      <c r="BT23" s="805"/>
      <c r="BU23" s="952"/>
      <c r="BV23" s="940"/>
      <c r="BW23" s="940"/>
      <c r="BX23" s="940"/>
      <c r="BY23" s="805"/>
      <c r="BZ23" s="952"/>
      <c r="CA23" s="940"/>
      <c r="CB23" s="940"/>
      <c r="CC23" s="940"/>
      <c r="CD23" s="805"/>
      <c r="CE23" s="952"/>
      <c r="CF23" s="940"/>
      <c r="CG23" s="940"/>
      <c r="CH23" s="940"/>
      <c r="CI23" s="805"/>
      <c r="CJ23" s="952"/>
      <c r="CK23" s="940"/>
      <c r="CL23" s="940"/>
      <c r="CM23" s="940"/>
      <c r="CN23" s="805"/>
      <c r="CO23" s="952"/>
      <c r="CP23" s="940"/>
      <c r="CQ23" s="940"/>
      <c r="CR23" s="940"/>
      <c r="CS23" s="805"/>
      <c r="CT23" s="952"/>
      <c r="CU23" s="940"/>
      <c r="CV23" s="940"/>
      <c r="CW23" s="940"/>
      <c r="CX23" s="805"/>
    </row>
    <row r="24" spans="1:102" ht="14.4" customHeight="1" x14ac:dyDescent="0.25">
      <c r="G24" s="52">
        <v>4</v>
      </c>
      <c r="H24" s="944" t="str">
        <f>'B-3'!$G$9</f>
        <v>Retur Penjualan</v>
      </c>
      <c r="I24" s="940"/>
      <c r="J24" s="940"/>
      <c r="K24" s="940"/>
      <c r="L24" s="53" t="s">
        <v>1681</v>
      </c>
      <c r="M24" s="1158" t="s">
        <v>1464</v>
      </c>
      <c r="N24" s="940"/>
      <c r="O24" s="940"/>
      <c r="P24" s="940"/>
      <c r="Q24" s="940"/>
      <c r="R24" s="940"/>
      <c r="S24" s="940"/>
      <c r="T24" s="805"/>
      <c r="U24" s="964" t="s">
        <v>181</v>
      </c>
      <c r="V24" s="805"/>
      <c r="W24" s="1157">
        <f>'B-3'!$U$32</f>
        <v>0</v>
      </c>
      <c r="X24" s="940"/>
      <c r="Y24" s="940"/>
      <c r="Z24" s="940"/>
      <c r="AA24" s="805"/>
      <c r="AB24" s="945"/>
      <c r="AC24" s="940"/>
      <c r="AD24" s="940"/>
      <c r="AE24" s="940"/>
      <c r="AF24" s="805"/>
      <c r="AG24" s="945"/>
      <c r="AH24" s="940"/>
      <c r="AI24" s="940"/>
      <c r="AJ24" s="940"/>
      <c r="AK24" s="805"/>
      <c r="AL24" s="945"/>
      <c r="AM24" s="940"/>
      <c r="AN24" s="940"/>
      <c r="AO24" s="940"/>
      <c r="AP24" s="805"/>
      <c r="AQ24" s="945"/>
      <c r="AR24" s="940"/>
      <c r="AS24" s="940"/>
      <c r="AT24" s="940"/>
      <c r="AU24" s="805"/>
      <c r="AV24" s="945"/>
      <c r="AW24" s="940"/>
      <c r="AX24" s="940"/>
      <c r="AY24" s="940"/>
      <c r="AZ24" s="805"/>
      <c r="BA24" s="945"/>
      <c r="BB24" s="940"/>
      <c r="BC24" s="940"/>
      <c r="BD24" s="940"/>
      <c r="BE24" s="805"/>
      <c r="BF24" s="945"/>
      <c r="BG24" s="940"/>
      <c r="BH24" s="940"/>
      <c r="BI24" s="940"/>
      <c r="BJ24" s="805"/>
      <c r="BK24" s="945"/>
      <c r="BL24" s="940"/>
      <c r="BM24" s="940"/>
      <c r="BN24" s="940"/>
      <c r="BO24" s="805"/>
      <c r="BP24" s="945"/>
      <c r="BQ24" s="940"/>
      <c r="BR24" s="940"/>
      <c r="BS24" s="940"/>
      <c r="BT24" s="805"/>
      <c r="BU24" s="945"/>
      <c r="BV24" s="940"/>
      <c r="BW24" s="940"/>
      <c r="BX24" s="940"/>
      <c r="BY24" s="805"/>
      <c r="BZ24" s="945"/>
      <c r="CA24" s="940"/>
      <c r="CB24" s="940"/>
      <c r="CC24" s="940"/>
      <c r="CD24" s="805"/>
      <c r="CE24" s="945"/>
      <c r="CF24" s="940"/>
      <c r="CG24" s="940"/>
      <c r="CH24" s="940"/>
      <c r="CI24" s="805"/>
      <c r="CJ24" s="955">
        <f>'B-3-1-4'!AK40</f>
        <v>18000000</v>
      </c>
      <c r="CK24" s="940"/>
      <c r="CL24" s="940"/>
      <c r="CM24" s="940"/>
      <c r="CN24" s="805"/>
      <c r="CO24" s="955">
        <f>IF(CJ24&gt;0,CJ24,SUM(AB24:CI24))</f>
        <v>18000000</v>
      </c>
      <c r="CP24" s="940"/>
      <c r="CQ24" s="940"/>
      <c r="CR24" s="940"/>
      <c r="CS24" s="805"/>
      <c r="CT24" s="955">
        <f>CO24-W24</f>
        <v>18000000</v>
      </c>
      <c r="CU24" s="940"/>
      <c r="CV24" s="940"/>
      <c r="CW24" s="940"/>
      <c r="CX24" s="805"/>
    </row>
    <row r="25" spans="1:102" ht="25.5" customHeight="1" x14ac:dyDescent="0.25">
      <c r="G25" s="52"/>
      <c r="H25" s="804"/>
      <c r="I25" s="940"/>
      <c r="J25" s="940"/>
      <c r="K25" s="940"/>
      <c r="M25" s="940"/>
      <c r="N25" s="940"/>
      <c r="O25" s="940"/>
      <c r="P25" s="940"/>
      <c r="Q25" s="940"/>
      <c r="R25" s="940"/>
      <c r="S25" s="940"/>
      <c r="T25" s="805"/>
      <c r="U25" s="964"/>
      <c r="V25" s="805"/>
      <c r="W25" s="1157"/>
      <c r="X25" s="940"/>
      <c r="Y25" s="940"/>
      <c r="Z25" s="940"/>
      <c r="AA25" s="805"/>
      <c r="AB25" s="952"/>
      <c r="AC25" s="940"/>
      <c r="AD25" s="940"/>
      <c r="AE25" s="940"/>
      <c r="AF25" s="805"/>
      <c r="AG25" s="952"/>
      <c r="AH25" s="940"/>
      <c r="AI25" s="940"/>
      <c r="AJ25" s="940"/>
      <c r="AK25" s="805"/>
      <c r="AL25" s="952"/>
      <c r="AM25" s="940"/>
      <c r="AN25" s="940"/>
      <c r="AO25" s="940"/>
      <c r="AP25" s="805"/>
      <c r="AQ25" s="952"/>
      <c r="AR25" s="940"/>
      <c r="AS25" s="940"/>
      <c r="AT25" s="940"/>
      <c r="AU25" s="805"/>
      <c r="AV25" s="952"/>
      <c r="AW25" s="940"/>
      <c r="AX25" s="940"/>
      <c r="AY25" s="940"/>
      <c r="AZ25" s="805"/>
      <c r="BA25" s="952"/>
      <c r="BB25" s="940"/>
      <c r="BC25" s="940"/>
      <c r="BD25" s="940"/>
      <c r="BE25" s="805"/>
      <c r="BF25" s="952"/>
      <c r="BG25" s="940"/>
      <c r="BH25" s="940"/>
      <c r="BI25" s="940"/>
      <c r="BJ25" s="805"/>
      <c r="BK25" s="952"/>
      <c r="BL25" s="940"/>
      <c r="BM25" s="940"/>
      <c r="BN25" s="940"/>
      <c r="BO25" s="805"/>
      <c r="BP25" s="952"/>
      <c r="BQ25" s="940"/>
      <c r="BR25" s="940"/>
      <c r="BS25" s="940"/>
      <c r="BT25" s="805"/>
      <c r="BU25" s="952"/>
      <c r="BV25" s="940"/>
      <c r="BW25" s="940"/>
      <c r="BX25" s="940"/>
      <c r="BY25" s="805"/>
      <c r="BZ25" s="952"/>
      <c r="CA25" s="940"/>
      <c r="CB25" s="940"/>
      <c r="CC25" s="940"/>
      <c r="CD25" s="805"/>
      <c r="CE25" s="952"/>
      <c r="CF25" s="940"/>
      <c r="CG25" s="940"/>
      <c r="CH25" s="940"/>
      <c r="CI25" s="805"/>
      <c r="CJ25" s="952"/>
      <c r="CK25" s="940"/>
      <c r="CL25" s="940"/>
      <c r="CM25" s="940"/>
      <c r="CN25" s="805"/>
      <c r="CO25" s="952"/>
      <c r="CP25" s="940"/>
      <c r="CQ25" s="940"/>
      <c r="CR25" s="940"/>
      <c r="CS25" s="805"/>
      <c r="CT25" s="952"/>
      <c r="CU25" s="940"/>
      <c r="CV25" s="940"/>
      <c r="CW25" s="940"/>
      <c r="CX25" s="805"/>
    </row>
    <row r="26" spans="1:102" ht="14.4" customHeight="1" x14ac:dyDescent="0.25">
      <c r="G26" s="52">
        <v>5</v>
      </c>
      <c r="H26" s="944" t="str">
        <f>'B-3'!$G$9</f>
        <v>Retur Penjualan</v>
      </c>
      <c r="I26" s="940"/>
      <c r="J26" s="940"/>
      <c r="K26" s="940"/>
      <c r="L26" s="53" t="s">
        <v>1681</v>
      </c>
      <c r="M26" s="1158" t="s">
        <v>1468</v>
      </c>
      <c r="N26" s="940"/>
      <c r="O26" s="940"/>
      <c r="P26" s="940"/>
      <c r="Q26" s="940"/>
      <c r="R26" s="940"/>
      <c r="S26" s="940"/>
      <c r="T26" s="805"/>
      <c r="U26" s="964" t="s">
        <v>183</v>
      </c>
      <c r="V26" s="805"/>
      <c r="W26" s="1157">
        <f>'B-3'!$U$32</f>
        <v>0</v>
      </c>
      <c r="X26" s="940"/>
      <c r="Y26" s="940"/>
      <c r="Z26" s="940"/>
      <c r="AA26" s="805"/>
      <c r="AB26" s="953">
        <f ca="1">SUMIF('B-3-1-5'!$J$20:$O$34,TEXT(AB16,"MM")&amp;TEXT(AB16,"MM")&amp;"*",'B-3-1-5'!$AL$20:$AP$34)</f>
        <v>0</v>
      </c>
      <c r="AC26" s="940"/>
      <c r="AD26" s="940"/>
      <c r="AE26" s="940"/>
      <c r="AF26" s="805"/>
      <c r="AG26" s="953">
        <f ca="1">SUMIF('B-3-1-5'!$J$20:$O$34,TEXT(AG16,"MM")&amp;TEXT(AG16,"MM")&amp;"*",'B-3-1-5'!$AL$20:$AP$34)</f>
        <v>0</v>
      </c>
      <c r="AH26" s="940"/>
      <c r="AI26" s="940"/>
      <c r="AJ26" s="940"/>
      <c r="AK26" s="805"/>
      <c r="AL26" s="953">
        <f ca="1">SUMIF('B-3-1-5'!$J$20:$O$34,TEXT(AL16,"MM")&amp;TEXT(AL16,"MM")&amp;"*",'B-3-1-5'!$AL$20:$AP$34)</f>
        <v>0</v>
      </c>
      <c r="AM26" s="940"/>
      <c r="AN26" s="940"/>
      <c r="AO26" s="940"/>
      <c r="AP26" s="805"/>
      <c r="AQ26" s="953">
        <f ca="1">SUMIF('B-3-1-5'!$J$20:$O$34,TEXT(AQ16,"MM")&amp;TEXT(AQ16,"MM")&amp;"*",'B-3-1-5'!$AL$20:$AP$34)</f>
        <v>0</v>
      </c>
      <c r="AR26" s="940"/>
      <c r="AS26" s="940"/>
      <c r="AT26" s="940"/>
      <c r="AU26" s="805"/>
      <c r="AV26" s="953">
        <f ca="1">SUMIF('B-3-1-5'!$J$20:$O$34,TEXT(AV16,"MM")&amp;TEXT(AV16,"MM")&amp;"*",'B-3-1-5'!$AL$20:$AP$34)</f>
        <v>0</v>
      </c>
      <c r="AW26" s="940"/>
      <c r="AX26" s="940"/>
      <c r="AY26" s="940"/>
      <c r="AZ26" s="805"/>
      <c r="BA26" s="953">
        <f ca="1">SUMIF('B-3-1-5'!$J$20:$O$34,TEXT(BA16,"MM")&amp;TEXT(BA16,"MM")&amp;"*",'B-3-1-5'!$AL$20:$AP$34)</f>
        <v>0</v>
      </c>
      <c r="BB26" s="940"/>
      <c r="BC26" s="940"/>
      <c r="BD26" s="940"/>
      <c r="BE26" s="805"/>
      <c r="BF26" s="953">
        <f ca="1">SUMIF('B-3-1-5'!$J$20:$O$34,TEXT(BF16,"MM")&amp;TEXT(BF16,"MM")&amp;"*",'B-3-1-5'!$AL$20:$AP$34)</f>
        <v>0</v>
      </c>
      <c r="BG26" s="940"/>
      <c r="BH26" s="940"/>
      <c r="BI26" s="940"/>
      <c r="BJ26" s="805"/>
      <c r="BK26" s="953">
        <f ca="1">SUMIF('B-3-1-5'!$J$20:$O$34,TEXT(BK16,"MM")&amp;TEXT(BK16,"MM")&amp;"*",'B-3-1-5'!$AL$20:$AP$34)</f>
        <v>0</v>
      </c>
      <c r="BL26" s="940"/>
      <c r="BM26" s="940"/>
      <c r="BN26" s="940"/>
      <c r="BO26" s="805"/>
      <c r="BP26" s="953">
        <f ca="1">SUMIF('B-3-1-5'!$J$20:$O$34,TEXT(BP16,"MM")&amp;TEXT(BP16,"MM")&amp;"*",'B-3-1-5'!$AL$20:$AP$34)</f>
        <v>0</v>
      </c>
      <c r="BQ26" s="940"/>
      <c r="BR26" s="940"/>
      <c r="BS26" s="940"/>
      <c r="BT26" s="805"/>
      <c r="BU26" s="953">
        <f ca="1">SUMIF('B-3-1-5'!$J$20:$O$34,TEXT(BU16,"MM")&amp;TEXT(BU16,"MM")&amp;"*",'B-3-1-5'!$AL$20:$AP$34)</f>
        <v>0</v>
      </c>
      <c r="BV26" s="940"/>
      <c r="BW26" s="940"/>
      <c r="BX26" s="940"/>
      <c r="BY26" s="805"/>
      <c r="BZ26" s="953">
        <f ca="1">SUMIF('B-3-1-5'!$J$20:$O$34,TEXT(BZ16,"MM")&amp;TEXT(BZ16,"MM")&amp;"*",'B-3-1-5'!$AL$20:$AP$34)</f>
        <v>0</v>
      </c>
      <c r="CA26" s="940"/>
      <c r="CB26" s="940"/>
      <c r="CC26" s="940"/>
      <c r="CD26" s="805"/>
      <c r="CE26" s="953">
        <f ca="1">SUMIF('B-3-1-5'!$J$20:$O$34,TEXT(CE16,"MM")&amp;TEXT(CE16,"MM")&amp;"*",'B-3-1-5'!$AL$20:$AP$34)</f>
        <v>0</v>
      </c>
      <c r="CF26" s="940"/>
      <c r="CG26" s="940"/>
      <c r="CH26" s="940"/>
      <c r="CI26" s="805"/>
      <c r="CJ26" s="955">
        <f ca="1">SUMIF('B-3-1-5'!J20:O34,"0112"&amp;"*",'B-3-1-5'!AL20:AP34)+SUMIF('B-3-1-5'!J20:O34,"0201"&amp;"*",'B-3-1-5'!AL20:AP34)+SUMIF('B-3-1-5'!J20:O34,"0302"&amp;"*",'B-3-1-5'!AL20:AP34)+SUMIF('B-3-1-5'!J20:O34,"0403"&amp;"*",'B-3-1-5'!AL20:AP34)+SUMIF('B-3-1-5'!J20:O34,"0503"&amp;"*",'B-3-1-5'!AL20:AP34)+SUMIF('B-3-1-5'!J20:O34,"0605"&amp;"*",'B-3-1-5'!AL20:AP34)+SUMIF('B-3-1-5'!J20:O34,"0706"&amp;"*",'B-3-1-5'!AL20:AP34)+SUMIF('B-3-1-5'!J20:O34,"0807"&amp;"*",'B-3-1-5'!AL20:AP34)+SUMIF('B-3-1-5'!J20:O34,"0908"&amp;"*",'B-3-1-5'!AL20:AP34)+SUMIF('B-3-1-5'!J20:O34,"1009"&amp;"*",'B-3-1-5'!AL20:AP34)+SUMIF('B-3-1-5'!J20:O34,"1110"&amp;"*",'B-3-1-5'!AL20:AP34)+SUMIF('B-3-1-5'!J20:O34,"1201"&amp;"*",'B-3-1-5'!AL20:AP34)</f>
        <v>0</v>
      </c>
      <c r="CK26" s="940"/>
      <c r="CL26" s="940"/>
      <c r="CM26" s="940"/>
      <c r="CN26" s="805"/>
      <c r="CO26" s="955">
        <f ca="1">IF(CJ26&gt;0,CJ26,SUM(AB26:CI26))</f>
        <v>0</v>
      </c>
      <c r="CP26" s="940"/>
      <c r="CQ26" s="940"/>
      <c r="CR26" s="940"/>
      <c r="CS26" s="805"/>
      <c r="CT26" s="955">
        <f ca="1">CO26-W26</f>
        <v>0</v>
      </c>
      <c r="CU26" s="940"/>
      <c r="CV26" s="940"/>
      <c r="CW26" s="940"/>
      <c r="CX26" s="805"/>
    </row>
    <row r="27" spans="1:102" ht="14.25" customHeight="1" x14ac:dyDescent="0.25">
      <c r="G27" s="52"/>
      <c r="H27" s="804"/>
      <c r="I27" s="940"/>
      <c r="J27" s="940"/>
      <c r="K27" s="940"/>
      <c r="M27" s="940"/>
      <c r="N27" s="940"/>
      <c r="O27" s="940"/>
      <c r="P27" s="940"/>
      <c r="Q27" s="940"/>
      <c r="R27" s="940"/>
      <c r="S27" s="940"/>
      <c r="T27" s="805"/>
      <c r="U27" s="964"/>
      <c r="V27" s="805"/>
      <c r="W27" s="1157"/>
      <c r="X27" s="940"/>
      <c r="Y27" s="940"/>
      <c r="Z27" s="940"/>
      <c r="AA27" s="805"/>
      <c r="AB27" s="952"/>
      <c r="AC27" s="940"/>
      <c r="AD27" s="940"/>
      <c r="AE27" s="940"/>
      <c r="AF27" s="805"/>
      <c r="AG27" s="952"/>
      <c r="AH27" s="940"/>
      <c r="AI27" s="940"/>
      <c r="AJ27" s="940"/>
      <c r="AK27" s="805"/>
      <c r="AL27" s="952"/>
      <c r="AM27" s="940"/>
      <c r="AN27" s="940"/>
      <c r="AO27" s="940"/>
      <c r="AP27" s="805"/>
      <c r="AQ27" s="952"/>
      <c r="AR27" s="940"/>
      <c r="AS27" s="940"/>
      <c r="AT27" s="940"/>
      <c r="AU27" s="805"/>
      <c r="AV27" s="952"/>
      <c r="AW27" s="940"/>
      <c r="AX27" s="940"/>
      <c r="AY27" s="940"/>
      <c r="AZ27" s="805"/>
      <c r="BA27" s="952"/>
      <c r="BB27" s="940"/>
      <c r="BC27" s="940"/>
      <c r="BD27" s="940"/>
      <c r="BE27" s="805"/>
      <c r="BF27" s="952"/>
      <c r="BG27" s="940"/>
      <c r="BH27" s="940"/>
      <c r="BI27" s="940"/>
      <c r="BJ27" s="805"/>
      <c r="BK27" s="952"/>
      <c r="BL27" s="940"/>
      <c r="BM27" s="940"/>
      <c r="BN27" s="940"/>
      <c r="BO27" s="805"/>
      <c r="BP27" s="952"/>
      <c r="BQ27" s="940"/>
      <c r="BR27" s="940"/>
      <c r="BS27" s="940"/>
      <c r="BT27" s="805"/>
      <c r="BU27" s="952"/>
      <c r="BV27" s="940"/>
      <c r="BW27" s="940"/>
      <c r="BX27" s="940"/>
      <c r="BY27" s="805"/>
      <c r="BZ27" s="952"/>
      <c r="CA27" s="940"/>
      <c r="CB27" s="940"/>
      <c r="CC27" s="940"/>
      <c r="CD27" s="805"/>
      <c r="CE27" s="952"/>
      <c r="CF27" s="940"/>
      <c r="CG27" s="940"/>
      <c r="CH27" s="940"/>
      <c r="CI27" s="805"/>
      <c r="CJ27" s="952"/>
      <c r="CK27" s="940"/>
      <c r="CL27" s="940"/>
      <c r="CM27" s="940"/>
      <c r="CN27" s="805"/>
      <c r="CO27" s="952"/>
      <c r="CP27" s="940"/>
      <c r="CQ27" s="940"/>
      <c r="CR27" s="940"/>
      <c r="CS27" s="805"/>
      <c r="CT27" s="952"/>
      <c r="CU27" s="940"/>
      <c r="CV27" s="940"/>
      <c r="CW27" s="940"/>
      <c r="CX27" s="805"/>
    </row>
    <row r="28" spans="1:102" ht="14.4" customHeight="1" x14ac:dyDescent="0.25">
      <c r="B28" s="760"/>
      <c r="C28" s="761"/>
      <c r="D28" s="761"/>
      <c r="E28" s="761"/>
      <c r="G28" s="52">
        <v>6</v>
      </c>
      <c r="H28" s="944" t="str">
        <f>'B-3'!$G$9</f>
        <v>Retur Penjualan</v>
      </c>
      <c r="I28" s="940"/>
      <c r="J28" s="940"/>
      <c r="K28" s="940"/>
      <c r="L28" s="53" t="s">
        <v>1681</v>
      </c>
      <c r="M28" s="1158" t="s">
        <v>1472</v>
      </c>
      <c r="N28" s="940"/>
      <c r="O28" s="940"/>
      <c r="P28" s="940"/>
      <c r="Q28" s="940"/>
      <c r="R28" s="940"/>
      <c r="S28" s="940"/>
      <c r="T28" s="805"/>
      <c r="U28" s="964" t="s">
        <v>185</v>
      </c>
      <c r="V28" s="805"/>
      <c r="W28" s="1157">
        <f>'B-3'!$U$32</f>
        <v>0</v>
      </c>
      <c r="X28" s="940"/>
      <c r="Y28" s="940"/>
      <c r="Z28" s="940"/>
      <c r="AA28" s="805"/>
      <c r="AB28" s="945"/>
      <c r="AC28" s="940"/>
      <c r="AD28" s="940"/>
      <c r="AE28" s="940"/>
      <c r="AF28" s="805"/>
      <c r="AG28" s="945"/>
      <c r="AH28" s="940"/>
      <c r="AI28" s="940"/>
      <c r="AJ28" s="940"/>
      <c r="AK28" s="805"/>
      <c r="AL28" s="945"/>
      <c r="AM28" s="940"/>
      <c r="AN28" s="940"/>
      <c r="AO28" s="940"/>
      <c r="AP28" s="805"/>
      <c r="AQ28" s="945"/>
      <c r="AR28" s="940"/>
      <c r="AS28" s="940"/>
      <c r="AT28" s="940"/>
      <c r="AU28" s="805"/>
      <c r="AV28" s="945"/>
      <c r="AW28" s="940"/>
      <c r="AX28" s="940"/>
      <c r="AY28" s="940"/>
      <c r="AZ28" s="805"/>
      <c r="BA28" s="945"/>
      <c r="BB28" s="940"/>
      <c r="BC28" s="940"/>
      <c r="BD28" s="940"/>
      <c r="BE28" s="805"/>
      <c r="BF28" s="945"/>
      <c r="BG28" s="940"/>
      <c r="BH28" s="940"/>
      <c r="BI28" s="940"/>
      <c r="BJ28" s="805"/>
      <c r="BK28" s="945"/>
      <c r="BL28" s="940"/>
      <c r="BM28" s="940"/>
      <c r="BN28" s="940"/>
      <c r="BO28" s="805"/>
      <c r="BP28" s="945"/>
      <c r="BQ28" s="940"/>
      <c r="BR28" s="940"/>
      <c r="BS28" s="940"/>
      <c r="BT28" s="805"/>
      <c r="BU28" s="945"/>
      <c r="BV28" s="940"/>
      <c r="BW28" s="940"/>
      <c r="BX28" s="940"/>
      <c r="BY28" s="805"/>
      <c r="BZ28" s="945"/>
      <c r="CA28" s="940"/>
      <c r="CB28" s="940"/>
      <c r="CC28" s="940"/>
      <c r="CD28" s="805"/>
      <c r="CE28" s="945"/>
      <c r="CF28" s="940"/>
      <c r="CG28" s="940"/>
      <c r="CH28" s="940"/>
      <c r="CI28" s="805"/>
      <c r="CJ28" s="955" t="e">
        <f>'B-3-1-6'!#REF!</f>
        <v>#REF!</v>
      </c>
      <c r="CK28" s="940"/>
      <c r="CL28" s="940"/>
      <c r="CM28" s="940"/>
      <c r="CN28" s="805"/>
      <c r="CO28" s="955" t="e">
        <f>IF(CJ28&gt;0,CJ28,SUM(AB28:CI28))</f>
        <v>#REF!</v>
      </c>
      <c r="CP28" s="940"/>
      <c r="CQ28" s="940"/>
      <c r="CR28" s="940"/>
      <c r="CS28" s="805"/>
      <c r="CT28" s="955" t="e">
        <f>CO28-W28</f>
        <v>#REF!</v>
      </c>
      <c r="CU28" s="940"/>
      <c r="CV28" s="940"/>
      <c r="CW28" s="940"/>
      <c r="CX28" s="805"/>
    </row>
    <row r="29" spans="1:102" ht="14.4" customHeight="1" x14ac:dyDescent="0.25">
      <c r="G29" s="52"/>
      <c r="H29" s="804"/>
      <c r="I29" s="940"/>
      <c r="J29" s="940"/>
      <c r="K29" s="940"/>
      <c r="M29" s="940"/>
      <c r="N29" s="940"/>
      <c r="O29" s="940"/>
      <c r="P29" s="940"/>
      <c r="Q29" s="940"/>
      <c r="R29" s="940"/>
      <c r="S29" s="940"/>
      <c r="T29" s="805"/>
      <c r="U29" s="964"/>
      <c r="V29" s="805"/>
      <c r="W29" s="950"/>
      <c r="X29" s="940"/>
      <c r="Y29" s="940"/>
      <c r="Z29" s="940"/>
      <c r="AA29" s="805"/>
      <c r="AB29" s="952"/>
      <c r="AC29" s="940"/>
      <c r="AD29" s="940"/>
      <c r="AE29" s="940"/>
      <c r="AF29" s="805"/>
      <c r="AG29" s="952"/>
      <c r="AH29" s="940"/>
      <c r="AI29" s="940"/>
      <c r="AJ29" s="940"/>
      <c r="AK29" s="805"/>
      <c r="AL29" s="952"/>
      <c r="AM29" s="940"/>
      <c r="AN29" s="940"/>
      <c r="AO29" s="940"/>
      <c r="AP29" s="805"/>
      <c r="AQ29" s="952"/>
      <c r="AR29" s="940"/>
      <c r="AS29" s="940"/>
      <c r="AT29" s="940"/>
      <c r="AU29" s="805"/>
      <c r="AV29" s="952"/>
      <c r="AW29" s="940"/>
      <c r="AX29" s="940"/>
      <c r="AY29" s="940"/>
      <c r="AZ29" s="805"/>
      <c r="BA29" s="952"/>
      <c r="BB29" s="940"/>
      <c r="BC29" s="940"/>
      <c r="BD29" s="940"/>
      <c r="BE29" s="805"/>
      <c r="BF29" s="952"/>
      <c r="BG29" s="940"/>
      <c r="BH29" s="940"/>
      <c r="BI29" s="940"/>
      <c r="BJ29" s="805"/>
      <c r="BK29" s="952"/>
      <c r="BL29" s="940"/>
      <c r="BM29" s="940"/>
      <c r="BN29" s="940"/>
      <c r="BO29" s="805"/>
      <c r="BP29" s="952"/>
      <c r="BQ29" s="940"/>
      <c r="BR29" s="940"/>
      <c r="BS29" s="940"/>
      <c r="BT29" s="805"/>
      <c r="BU29" s="952"/>
      <c r="BV29" s="940"/>
      <c r="BW29" s="940"/>
      <c r="BX29" s="940"/>
      <c r="BY29" s="805"/>
      <c r="BZ29" s="952"/>
      <c r="CA29" s="940"/>
      <c r="CB29" s="940"/>
      <c r="CC29" s="940"/>
      <c r="CD29" s="805"/>
      <c r="CE29" s="952"/>
      <c r="CF29" s="940"/>
      <c r="CG29" s="940"/>
      <c r="CH29" s="940"/>
      <c r="CI29" s="805"/>
      <c r="CJ29" s="952"/>
      <c r="CK29" s="940"/>
      <c r="CL29" s="940"/>
      <c r="CM29" s="940"/>
      <c r="CN29" s="805"/>
      <c r="CO29" s="952"/>
      <c r="CP29" s="940"/>
      <c r="CQ29" s="940"/>
      <c r="CR29" s="940"/>
      <c r="CS29" s="805"/>
      <c r="CT29" s="952"/>
      <c r="CU29" s="940"/>
      <c r="CV29" s="940"/>
      <c r="CW29" s="940"/>
      <c r="CX29" s="805"/>
    </row>
    <row r="30" spans="1:102" ht="14.25" customHeight="1" thickBot="1" x14ac:dyDescent="0.3">
      <c r="G30" s="290"/>
      <c r="H30" s="291"/>
      <c r="I30" s="291"/>
      <c r="J30" s="291"/>
      <c r="K30" s="291"/>
      <c r="L30" s="291"/>
      <c r="M30" s="291"/>
      <c r="N30" s="291"/>
      <c r="O30" s="291"/>
      <c r="P30" s="291"/>
      <c r="Q30" s="291"/>
      <c r="R30" s="291"/>
      <c r="S30" s="291"/>
      <c r="T30" s="291"/>
      <c r="U30" s="292"/>
      <c r="V30" s="293"/>
      <c r="W30" s="941"/>
      <c r="X30" s="942"/>
      <c r="Y30" s="942"/>
      <c r="Z30" s="942"/>
      <c r="AA30" s="943"/>
      <c r="AB30" s="941"/>
      <c r="AC30" s="942"/>
      <c r="AD30" s="942"/>
      <c r="AE30" s="942"/>
      <c r="AF30" s="943"/>
      <c r="AG30" s="941"/>
      <c r="AH30" s="942"/>
      <c r="AI30" s="942"/>
      <c r="AJ30" s="942"/>
      <c r="AK30" s="943"/>
      <c r="AL30" s="941"/>
      <c r="AM30" s="942"/>
      <c r="AN30" s="942"/>
      <c r="AO30" s="942"/>
      <c r="AP30" s="943"/>
      <c r="AQ30" s="941"/>
      <c r="AR30" s="942"/>
      <c r="AS30" s="942"/>
      <c r="AT30" s="942"/>
      <c r="AU30" s="943"/>
      <c r="AV30" s="941"/>
      <c r="AW30" s="942"/>
      <c r="AX30" s="942"/>
      <c r="AY30" s="942"/>
      <c r="AZ30" s="943"/>
      <c r="BA30" s="941"/>
      <c r="BB30" s="942"/>
      <c r="BC30" s="942"/>
      <c r="BD30" s="942"/>
      <c r="BE30" s="943"/>
      <c r="BF30" s="941"/>
      <c r="BG30" s="942"/>
      <c r="BH30" s="942"/>
      <c r="BI30" s="942"/>
      <c r="BJ30" s="943"/>
      <c r="BK30" s="941"/>
      <c r="BL30" s="942"/>
      <c r="BM30" s="942"/>
      <c r="BN30" s="942"/>
      <c r="BO30" s="943"/>
      <c r="BP30" s="941"/>
      <c r="BQ30" s="942"/>
      <c r="BR30" s="942"/>
      <c r="BS30" s="942"/>
      <c r="BT30" s="943"/>
      <c r="BU30" s="941"/>
      <c r="BV30" s="942"/>
      <c r="BW30" s="942"/>
      <c r="BX30" s="942"/>
      <c r="BY30" s="943"/>
      <c r="BZ30" s="941"/>
      <c r="CA30" s="942"/>
      <c r="CB30" s="942"/>
      <c r="CC30" s="942"/>
      <c r="CD30" s="943"/>
      <c r="CE30" s="941"/>
      <c r="CF30" s="942"/>
      <c r="CG30" s="942"/>
      <c r="CH30" s="942"/>
      <c r="CI30" s="943"/>
      <c r="CJ30" s="941"/>
      <c r="CK30" s="942"/>
      <c r="CL30" s="942"/>
      <c r="CM30" s="942"/>
      <c r="CN30" s="943"/>
      <c r="CO30" s="941"/>
      <c r="CP30" s="942"/>
      <c r="CQ30" s="942"/>
      <c r="CR30" s="942"/>
      <c r="CS30" s="943"/>
      <c r="CT30" s="941"/>
      <c r="CU30" s="942"/>
      <c r="CV30" s="942"/>
      <c r="CW30" s="942"/>
      <c r="CX30" s="943"/>
    </row>
    <row r="31" spans="1:102" ht="15" customHeight="1" thickTop="1" x14ac:dyDescent="0.25">
      <c r="AL31" s="110"/>
      <c r="AM31" s="110"/>
      <c r="AN31" s="110"/>
      <c r="AO31" s="110"/>
      <c r="AP31" s="110"/>
      <c r="AQ31" s="110"/>
      <c r="AR31" s="110"/>
      <c r="AS31" s="110"/>
      <c r="AT31" s="110"/>
      <c r="AU31" s="110"/>
      <c r="AV31" s="110"/>
      <c r="AW31" s="110"/>
      <c r="AX31" s="110"/>
      <c r="AY31" s="110"/>
      <c r="AZ31" s="110"/>
      <c r="BA31" s="110"/>
      <c r="BB31" s="110"/>
      <c r="BC31" s="110"/>
      <c r="BD31" s="110"/>
      <c r="BE31" s="110"/>
      <c r="BF31" s="110"/>
      <c r="BG31" s="110"/>
      <c r="BH31" s="110"/>
      <c r="BI31" s="110"/>
      <c r="BJ31" s="110"/>
      <c r="BK31" s="110"/>
      <c r="BL31" s="110"/>
      <c r="BM31" s="110"/>
      <c r="BN31" s="110"/>
      <c r="BO31" s="110"/>
      <c r="BP31" s="110"/>
      <c r="BQ31" s="110"/>
      <c r="BR31" s="110"/>
      <c r="BS31" s="110"/>
      <c r="BT31" s="110"/>
      <c r="BU31" s="110"/>
      <c r="BV31" s="110"/>
      <c r="BW31" s="110"/>
      <c r="BX31" s="110"/>
      <c r="BY31" s="110"/>
      <c r="BZ31" s="110"/>
      <c r="CA31" s="110"/>
      <c r="CB31" s="110"/>
      <c r="CC31" s="110"/>
      <c r="CD31" s="110"/>
      <c r="CE31" s="110"/>
      <c r="CF31" s="110"/>
      <c r="CG31" s="110"/>
      <c r="CH31" s="110"/>
      <c r="CI31" s="110"/>
      <c r="CJ31" s="110"/>
      <c r="CK31" s="110"/>
      <c r="CL31" s="110"/>
      <c r="CM31" s="110"/>
      <c r="CN31" s="110"/>
      <c r="CO31" s="110"/>
      <c r="CP31" s="110"/>
      <c r="CQ31" s="110"/>
      <c r="CR31" s="110"/>
      <c r="CS31" s="110"/>
      <c r="CT31" s="110"/>
      <c r="CU31" s="110"/>
      <c r="CV31" s="110"/>
      <c r="CW31" s="110"/>
      <c r="CX31" s="110"/>
    </row>
    <row r="32" spans="1:102" ht="15" customHeight="1" x14ac:dyDescent="0.25">
      <c r="G32" s="198" t="s">
        <v>1779</v>
      </c>
      <c r="H32" s="199"/>
      <c r="I32" s="199"/>
      <c r="J32" s="199"/>
      <c r="K32" s="199"/>
      <c r="L32" s="199"/>
      <c r="M32" s="199"/>
      <c r="N32" s="199"/>
      <c r="O32" s="199"/>
      <c r="P32" s="199"/>
      <c r="Q32" s="199"/>
      <c r="R32" s="199"/>
      <c r="S32" s="199"/>
      <c r="T32" s="199"/>
      <c r="U32" s="199"/>
      <c r="V32" s="199"/>
      <c r="W32" s="199"/>
      <c r="X32" s="199"/>
      <c r="Y32" s="199"/>
      <c r="Z32" s="199"/>
      <c r="AA32" s="199"/>
      <c r="AB32" s="199"/>
      <c r="AC32" s="199"/>
      <c r="AD32" s="199"/>
      <c r="AE32" s="199"/>
      <c r="AF32" s="199"/>
      <c r="AG32" s="199"/>
      <c r="AH32" s="199"/>
      <c r="AI32" s="199"/>
      <c r="AJ32" s="199"/>
      <c r="AK32" s="200"/>
      <c r="AL32" s="110"/>
      <c r="AM32" s="110"/>
      <c r="AN32" s="110"/>
      <c r="AO32" s="110"/>
      <c r="AP32" s="110"/>
      <c r="AQ32" s="110"/>
      <c r="AR32" s="110"/>
      <c r="AS32" s="110"/>
      <c r="AT32" s="110"/>
      <c r="AU32" s="110"/>
      <c r="AV32" s="110"/>
      <c r="AW32" s="110"/>
      <c r="AX32" s="110"/>
      <c r="AY32" s="110"/>
      <c r="AZ32" s="110"/>
      <c r="BA32" s="110"/>
      <c r="BB32" s="110"/>
      <c r="BC32" s="110"/>
      <c r="BD32" s="110"/>
      <c r="BE32" s="110"/>
      <c r="BF32" s="110"/>
      <c r="BG32" s="110"/>
      <c r="BH32" s="110"/>
      <c r="BI32" s="110"/>
      <c r="BJ32" s="110"/>
      <c r="BK32" s="110"/>
      <c r="BL32" s="110"/>
      <c r="BM32" s="110"/>
      <c r="BN32" s="110"/>
      <c r="BO32" s="110"/>
      <c r="BP32" s="110"/>
      <c r="BQ32" s="110"/>
      <c r="BR32" s="110"/>
      <c r="BS32" s="110"/>
      <c r="BT32" s="110"/>
      <c r="BU32" s="110"/>
      <c r="BV32" s="110"/>
      <c r="BW32" s="110"/>
      <c r="BX32" s="110"/>
      <c r="BY32" s="110"/>
      <c r="BZ32" s="110"/>
      <c r="CA32" s="110"/>
      <c r="CB32" s="110"/>
      <c r="CC32" s="110"/>
      <c r="CD32" s="110"/>
      <c r="CE32" s="110"/>
      <c r="CF32" s="110"/>
      <c r="CG32" s="110"/>
      <c r="CH32" s="110"/>
      <c r="CI32" s="110"/>
      <c r="CJ32" s="110"/>
      <c r="CK32" s="110"/>
      <c r="CL32" s="110"/>
      <c r="CM32" s="110"/>
      <c r="CN32" s="110"/>
      <c r="CO32" s="110"/>
      <c r="CP32" s="110"/>
      <c r="CQ32" s="110"/>
      <c r="CR32" s="110"/>
      <c r="CS32" s="110"/>
      <c r="CT32" s="110"/>
      <c r="CU32" s="110"/>
      <c r="CV32" s="110"/>
      <c r="CW32" s="110"/>
      <c r="CX32" s="110"/>
    </row>
    <row r="33" spans="7:102" ht="15" customHeight="1" x14ac:dyDescent="0.25">
      <c r="G33" s="201" t="s">
        <v>1445</v>
      </c>
      <c r="H33" s="970" t="s">
        <v>1780</v>
      </c>
      <c r="I33" s="764"/>
      <c r="J33" s="764"/>
      <c r="K33" s="764"/>
      <c r="L33" s="764"/>
      <c r="M33" s="764"/>
      <c r="N33" s="764"/>
      <c r="O33" s="764"/>
      <c r="P33" s="764"/>
      <c r="Q33" s="764"/>
      <c r="R33" s="764"/>
      <c r="S33" s="764"/>
      <c r="T33" s="764"/>
      <c r="U33" s="764"/>
      <c r="V33" s="764"/>
      <c r="W33" s="764"/>
      <c r="X33" s="764"/>
      <c r="Y33" s="764"/>
      <c r="Z33" s="764"/>
      <c r="AA33" s="764"/>
      <c r="AB33" s="764"/>
      <c r="AC33" s="764"/>
      <c r="AD33" s="764"/>
      <c r="AE33" s="764"/>
      <c r="AF33" s="764"/>
      <c r="AG33" s="764"/>
      <c r="AH33" s="764"/>
      <c r="AI33" s="764"/>
      <c r="AJ33" s="764"/>
      <c r="AK33" s="765"/>
      <c r="AL33" s="110"/>
      <c r="AM33" s="110"/>
      <c r="AN33" s="110"/>
      <c r="AO33" s="110"/>
      <c r="AP33" s="110"/>
      <c r="AQ33" s="110"/>
      <c r="AR33" s="110"/>
      <c r="AS33" s="110"/>
      <c r="AT33" s="110"/>
      <c r="AU33" s="110"/>
      <c r="AV33" s="110"/>
      <c r="AW33" s="110"/>
      <c r="AX33" s="110"/>
      <c r="AY33" s="110"/>
      <c r="AZ33" s="110"/>
      <c r="BA33" s="110"/>
      <c r="BB33" s="110"/>
      <c r="BC33" s="110"/>
      <c r="BD33" s="110"/>
      <c r="BE33" s="110"/>
      <c r="BF33" s="110"/>
      <c r="BG33" s="110"/>
      <c r="BH33" s="110"/>
      <c r="BI33" s="110"/>
      <c r="BJ33" s="110"/>
      <c r="BK33" s="110"/>
      <c r="BL33" s="110"/>
      <c r="BM33" s="110"/>
      <c r="BN33" s="110"/>
      <c r="BO33" s="110"/>
      <c r="BP33" s="110"/>
      <c r="BQ33" s="110"/>
      <c r="BR33" s="110"/>
      <c r="BS33" s="110"/>
      <c r="BT33" s="110"/>
      <c r="BU33" s="110"/>
      <c r="BV33" s="110"/>
      <c r="BW33" s="110"/>
      <c r="BX33" s="110"/>
      <c r="BY33" s="110"/>
      <c r="BZ33" s="110"/>
      <c r="CA33" s="110"/>
      <c r="CB33" s="110"/>
      <c r="CC33" s="110"/>
      <c r="CD33" s="110"/>
      <c r="CE33" s="110"/>
      <c r="CF33" s="110"/>
      <c r="CG33" s="110"/>
      <c r="CH33" s="110"/>
      <c r="CI33" s="110"/>
      <c r="CJ33" s="110"/>
      <c r="CK33" s="110"/>
      <c r="CL33" s="110"/>
      <c r="CM33" s="110"/>
      <c r="CN33" s="110"/>
      <c r="CO33" s="110"/>
      <c r="CP33" s="110"/>
      <c r="CQ33" s="110"/>
      <c r="CR33" s="110"/>
      <c r="CS33" s="110"/>
      <c r="CT33" s="110"/>
      <c r="CU33" s="110"/>
      <c r="CV33" s="110"/>
      <c r="CW33" s="110"/>
      <c r="CX33" s="110"/>
    </row>
    <row r="34" spans="7:102" ht="15" customHeight="1" x14ac:dyDescent="0.25">
      <c r="G34" s="520" t="s">
        <v>1781</v>
      </c>
      <c r="H34" s="971" t="str">
        <f>"Berdasarkan hasil pengujian-pengujian tersebut, pemeriksaan atas "&amp;H18&amp;"  disimpulkan sebagai berikut :"</f>
        <v>Berdasarkan hasil pengujian-pengujian tersebut, pemeriksaan atas Retur Penjualan  disimpulkan sebagai berikut :</v>
      </c>
      <c r="I34" s="789"/>
      <c r="J34" s="789"/>
      <c r="K34" s="789"/>
      <c r="L34" s="789"/>
      <c r="M34" s="789"/>
      <c r="N34" s="789"/>
      <c r="O34" s="789"/>
      <c r="P34" s="789"/>
      <c r="Q34" s="789"/>
      <c r="R34" s="789"/>
      <c r="S34" s="789"/>
      <c r="T34" s="789"/>
      <c r="U34" s="789"/>
      <c r="V34" s="789"/>
      <c r="W34" s="789"/>
      <c r="X34" s="789"/>
      <c r="Y34" s="789"/>
      <c r="Z34" s="789"/>
      <c r="AA34" s="789"/>
      <c r="AB34" s="789"/>
      <c r="AC34" s="789"/>
      <c r="AD34" s="789"/>
      <c r="AE34" s="789"/>
      <c r="AF34" s="789"/>
      <c r="AG34" s="789"/>
      <c r="AH34" s="789"/>
      <c r="AI34" s="789"/>
      <c r="AJ34" s="789"/>
      <c r="AK34" s="790"/>
      <c r="AL34" s="110"/>
      <c r="AM34" s="110"/>
      <c r="AN34" s="110"/>
      <c r="AO34" s="110"/>
      <c r="AP34" s="110"/>
      <c r="AQ34" s="110"/>
      <c r="AR34" s="110"/>
      <c r="AS34" s="110"/>
      <c r="AT34" s="110"/>
      <c r="AU34" s="110"/>
      <c r="AV34" s="110"/>
      <c r="AW34" s="110"/>
      <c r="AX34" s="110"/>
      <c r="AY34" s="110"/>
      <c r="AZ34" s="110"/>
      <c r="BA34" s="110"/>
      <c r="BB34" s="110"/>
      <c r="BC34" s="110"/>
      <c r="BD34" s="110"/>
      <c r="BE34" s="110"/>
      <c r="BF34" s="110"/>
      <c r="BG34" s="110"/>
      <c r="BH34" s="110"/>
      <c r="BI34" s="110"/>
      <c r="BJ34" s="110"/>
      <c r="BK34" s="110"/>
      <c r="BL34" s="110"/>
      <c r="BM34" s="110"/>
      <c r="BN34" s="110"/>
      <c r="BO34" s="110"/>
      <c r="BP34" s="110"/>
      <c r="BQ34" s="110"/>
      <c r="BR34" s="110"/>
      <c r="BS34" s="110"/>
      <c r="BT34" s="110"/>
      <c r="BU34" s="110"/>
      <c r="BV34" s="110"/>
      <c r="BW34" s="110"/>
      <c r="BX34" s="110"/>
      <c r="BY34" s="110"/>
      <c r="BZ34" s="110"/>
      <c r="CA34" s="110"/>
      <c r="CB34" s="110"/>
      <c r="CC34" s="110"/>
      <c r="CD34" s="110"/>
      <c r="CE34" s="110"/>
      <c r="CF34" s="110"/>
      <c r="CG34" s="110"/>
      <c r="CH34" s="110"/>
      <c r="CI34" s="110"/>
      <c r="CJ34" s="110"/>
      <c r="CK34" s="110"/>
      <c r="CL34" s="110"/>
      <c r="CM34" s="110"/>
      <c r="CN34" s="110"/>
      <c r="CO34" s="110"/>
      <c r="CP34" s="110"/>
      <c r="CQ34" s="110"/>
      <c r="CR34" s="110"/>
      <c r="CS34" s="110"/>
      <c r="CT34" s="110"/>
      <c r="CU34" s="110"/>
      <c r="CV34" s="110"/>
      <c r="CW34" s="110"/>
      <c r="CX34" s="110"/>
    </row>
    <row r="35" spans="7:102" ht="15" customHeight="1" x14ac:dyDescent="0.25">
      <c r="G35" s="521"/>
      <c r="H35" s="804"/>
      <c r="I35" s="940"/>
      <c r="J35" s="940"/>
      <c r="K35" s="940"/>
      <c r="L35" s="940"/>
      <c r="M35" s="940"/>
      <c r="N35" s="940"/>
      <c r="O35" s="940"/>
      <c r="P35" s="940"/>
      <c r="Q35" s="940"/>
      <c r="R35" s="940"/>
      <c r="S35" s="940"/>
      <c r="T35" s="940"/>
      <c r="U35" s="940"/>
      <c r="V35" s="940"/>
      <c r="W35" s="940"/>
      <c r="X35" s="940"/>
      <c r="Y35" s="940"/>
      <c r="Z35" s="940"/>
      <c r="AA35" s="940"/>
      <c r="AB35" s="940"/>
      <c r="AC35" s="940"/>
      <c r="AD35" s="940"/>
      <c r="AE35" s="940"/>
      <c r="AF35" s="940"/>
      <c r="AG35" s="940"/>
      <c r="AH35" s="940"/>
      <c r="AI35" s="940"/>
      <c r="AJ35" s="940"/>
      <c r="AK35" s="805"/>
      <c r="AL35" s="110"/>
      <c r="AM35" s="110"/>
      <c r="AN35" s="110"/>
      <c r="AO35" s="110"/>
      <c r="AP35" s="110"/>
      <c r="AQ35" s="110"/>
      <c r="AR35" s="110"/>
      <c r="AS35" s="110"/>
      <c r="AT35" s="110"/>
      <c r="AU35" s="110"/>
      <c r="AV35" s="110"/>
      <c r="AW35" s="110"/>
      <c r="AX35" s="110"/>
      <c r="AY35" s="110"/>
      <c r="AZ35" s="110"/>
      <c r="BA35" s="110"/>
      <c r="BB35" s="110"/>
      <c r="BC35" s="110"/>
      <c r="BD35" s="110"/>
      <c r="BE35" s="110"/>
      <c r="BF35" s="110"/>
      <c r="BG35" s="110"/>
      <c r="BH35" s="110"/>
      <c r="BI35" s="110"/>
      <c r="BJ35" s="110"/>
      <c r="BK35" s="110"/>
      <c r="BL35" s="110"/>
      <c r="BM35" s="110"/>
      <c r="BN35" s="110"/>
      <c r="BO35" s="110"/>
      <c r="BP35" s="110"/>
      <c r="BQ35" s="110"/>
      <c r="BR35" s="110"/>
      <c r="BS35" s="110"/>
      <c r="BT35" s="110"/>
      <c r="BU35" s="110"/>
      <c r="BV35" s="110"/>
      <c r="BW35" s="110"/>
      <c r="BX35" s="110"/>
      <c r="BY35" s="110"/>
      <c r="BZ35" s="110"/>
      <c r="CA35" s="110"/>
      <c r="CB35" s="110"/>
      <c r="CC35" s="110"/>
      <c r="CD35" s="110"/>
      <c r="CE35" s="110"/>
      <c r="CF35" s="110"/>
      <c r="CG35" s="110"/>
      <c r="CH35" s="110"/>
      <c r="CI35" s="110"/>
      <c r="CJ35" s="110"/>
      <c r="CK35" s="110"/>
      <c r="CL35" s="110"/>
      <c r="CM35" s="110"/>
      <c r="CN35" s="110"/>
      <c r="CO35" s="110"/>
      <c r="CP35" s="110"/>
      <c r="CQ35" s="110"/>
      <c r="CR35" s="110"/>
      <c r="CS35" s="110"/>
      <c r="CT35" s="110"/>
      <c r="CU35" s="110"/>
      <c r="CV35" s="110"/>
      <c r="CW35" s="110"/>
      <c r="CX35" s="110"/>
    </row>
    <row r="36" spans="7:102" ht="15" customHeight="1" x14ac:dyDescent="0.25">
      <c r="G36" s="521"/>
      <c r="H36" s="202" t="str">
        <f>H18&amp;" menurut pemeriksa :"</f>
        <v>Retur Penjualan menurut pemeriksa :</v>
      </c>
      <c r="I36" s="203"/>
      <c r="J36" s="203"/>
      <c r="K36" s="203"/>
      <c r="L36" s="203"/>
      <c r="M36" s="203"/>
      <c r="N36" s="203"/>
      <c r="O36" s="203"/>
      <c r="P36" s="203"/>
      <c r="Q36" s="203"/>
      <c r="R36" s="203"/>
      <c r="S36" s="203"/>
      <c r="T36" s="203"/>
      <c r="U36" s="203"/>
      <c r="V36" s="203"/>
      <c r="W36" s="203"/>
      <c r="X36" s="203"/>
      <c r="Y36" s="203"/>
      <c r="Z36" s="203"/>
      <c r="AA36" s="203"/>
      <c r="AB36" s="203"/>
      <c r="AK36" s="186"/>
      <c r="AL36" s="110"/>
      <c r="AM36" s="110"/>
      <c r="AN36" s="110"/>
      <c r="AO36" s="110"/>
      <c r="AP36" s="110"/>
      <c r="AQ36" s="110"/>
      <c r="AR36" s="110"/>
      <c r="AS36" s="110"/>
      <c r="AT36" s="110"/>
      <c r="AU36" s="110"/>
      <c r="AV36" s="110"/>
      <c r="AW36" s="110"/>
      <c r="AX36" s="110"/>
      <c r="AY36" s="110"/>
      <c r="AZ36" s="110"/>
      <c r="BA36" s="110"/>
      <c r="BB36" s="110"/>
      <c r="BC36" s="110"/>
      <c r="BD36" s="110"/>
      <c r="BE36" s="110"/>
      <c r="BF36" s="110"/>
      <c r="BG36" s="110"/>
      <c r="BH36" s="110"/>
      <c r="BI36" s="110"/>
      <c r="BJ36" s="110"/>
      <c r="BK36" s="110"/>
      <c r="BL36" s="110"/>
      <c r="BM36" s="110"/>
      <c r="BN36" s="110"/>
      <c r="BO36" s="110"/>
      <c r="BP36" s="110"/>
      <c r="BQ36" s="110"/>
      <c r="BR36" s="110"/>
      <c r="BS36" s="110"/>
      <c r="BT36" s="110"/>
      <c r="BU36" s="110"/>
      <c r="BV36" s="110"/>
      <c r="BW36" s="110"/>
      <c r="BX36" s="110"/>
      <c r="BY36" s="110"/>
      <c r="BZ36" s="110"/>
      <c r="CA36" s="110"/>
      <c r="CB36" s="110"/>
      <c r="CC36" s="110"/>
      <c r="CD36" s="110"/>
      <c r="CE36" s="110"/>
      <c r="CF36" s="110"/>
      <c r="CG36" s="110"/>
      <c r="CH36" s="110"/>
      <c r="CI36" s="110"/>
      <c r="CJ36" s="110"/>
      <c r="CK36" s="110"/>
      <c r="CL36" s="110"/>
      <c r="CM36" s="110"/>
      <c r="CN36" s="110"/>
      <c r="CO36" s="110"/>
      <c r="CP36" s="110"/>
      <c r="CQ36" s="110"/>
      <c r="CR36" s="110"/>
      <c r="CS36" s="110"/>
      <c r="CT36" s="110"/>
      <c r="CU36" s="110"/>
      <c r="CV36" s="110"/>
      <c r="CW36" s="110"/>
      <c r="CX36" s="110"/>
    </row>
    <row r="37" spans="7:102" ht="15" customHeight="1" x14ac:dyDescent="0.25">
      <c r="G37" s="521"/>
      <c r="H37" s="202" t="s">
        <v>1681</v>
      </c>
      <c r="I37" s="939" t="s">
        <v>1782</v>
      </c>
      <c r="J37" s="940"/>
      <c r="K37" s="940"/>
      <c r="L37" s="940"/>
      <c r="M37" s="940"/>
      <c r="N37" s="940"/>
      <c r="O37" s="940"/>
      <c r="P37" s="940"/>
      <c r="Q37" s="940"/>
      <c r="R37" s="940"/>
      <c r="S37" s="940"/>
      <c r="T37" s="940"/>
      <c r="U37" s="940"/>
      <c r="V37" s="940"/>
      <c r="W37" s="203" t="s">
        <v>1684</v>
      </c>
      <c r="X37" s="974">
        <f>IF(I38="Tidak Dilakukan Pengujian",X39,
IF(I38=M18,CO18,
IF(I38=M20,CO20,
IF(I38=M22,CO22,
IF(I38=M24,CO24,
IF(I38=M26,CO26,
IF(I38=M28,CO28,"Pilih teknik yang lain")))))))</f>
        <v>0</v>
      </c>
      <c r="Y37" s="940"/>
      <c r="Z37" s="940"/>
      <c r="AA37" s="940"/>
      <c r="AB37" s="940"/>
      <c r="AK37" s="186"/>
      <c r="AL37" s="110"/>
      <c r="AM37" s="110"/>
      <c r="AN37" s="110"/>
      <c r="AO37" s="110"/>
      <c r="AP37" s="110"/>
      <c r="AQ37" s="110"/>
      <c r="AR37" s="110"/>
      <c r="AS37" s="110"/>
      <c r="AT37" s="110"/>
      <c r="AU37" s="110"/>
      <c r="AV37" s="110"/>
      <c r="AW37" s="110"/>
      <c r="AX37" s="110"/>
      <c r="AY37" s="110"/>
      <c r="AZ37" s="110"/>
      <c r="BA37" s="110"/>
      <c r="BB37" s="110"/>
      <c r="BC37" s="110"/>
      <c r="BD37" s="110"/>
      <c r="BE37" s="110"/>
      <c r="BF37" s="110"/>
      <c r="BG37" s="110"/>
      <c r="BH37" s="110"/>
      <c r="BI37" s="110"/>
      <c r="BJ37" s="110"/>
      <c r="BK37" s="110"/>
      <c r="BL37" s="110"/>
      <c r="BM37" s="110"/>
      <c r="BN37" s="110"/>
      <c r="BO37" s="110"/>
      <c r="BP37" s="110"/>
      <c r="BQ37" s="110"/>
      <c r="BR37" s="110"/>
      <c r="BS37" s="110"/>
      <c r="BT37" s="110"/>
      <c r="BU37" s="110"/>
      <c r="BV37" s="110"/>
      <c r="BW37" s="110"/>
      <c r="BX37" s="110"/>
      <c r="BY37" s="110"/>
      <c r="BZ37" s="110"/>
      <c r="CA37" s="110"/>
      <c r="CB37" s="110"/>
      <c r="CC37" s="110"/>
      <c r="CD37" s="110"/>
      <c r="CE37" s="110"/>
      <c r="CF37" s="110"/>
      <c r="CG37" s="110"/>
      <c r="CH37" s="110"/>
      <c r="CI37" s="110"/>
      <c r="CJ37" s="110"/>
      <c r="CK37" s="110"/>
      <c r="CL37" s="110"/>
      <c r="CM37" s="110"/>
      <c r="CN37" s="110"/>
      <c r="CO37" s="110"/>
      <c r="CP37" s="110"/>
      <c r="CQ37" s="110"/>
      <c r="CR37" s="110"/>
      <c r="CS37" s="110"/>
      <c r="CT37" s="110"/>
      <c r="CU37" s="110"/>
      <c r="CV37" s="110"/>
      <c r="CW37" s="110"/>
      <c r="CX37" s="110"/>
    </row>
    <row r="38" spans="7:102" ht="15" customHeight="1" x14ac:dyDescent="0.25">
      <c r="G38" s="521"/>
      <c r="H38" s="202"/>
      <c r="I38" s="939" t="s">
        <v>2032</v>
      </c>
      <c r="J38" s="940"/>
      <c r="K38" s="940"/>
      <c r="L38" s="940"/>
      <c r="M38" s="940"/>
      <c r="N38" s="940"/>
      <c r="O38" s="940"/>
      <c r="P38" s="940"/>
      <c r="Q38" s="940"/>
      <c r="R38" s="940"/>
      <c r="S38" s="940"/>
      <c r="T38" s="940"/>
      <c r="U38" s="940"/>
      <c r="V38" s="940"/>
      <c r="W38" s="203"/>
      <c r="X38" s="522"/>
      <c r="Y38" s="522"/>
      <c r="Z38" s="522"/>
      <c r="AA38" s="522"/>
      <c r="AB38" s="522"/>
      <c r="AC38" s="204"/>
      <c r="AD38" s="204"/>
      <c r="AE38" s="204"/>
      <c r="AF38" s="204"/>
      <c r="AG38" s="204"/>
      <c r="AH38" s="204"/>
      <c r="AI38" s="204"/>
      <c r="AJ38" s="204"/>
      <c r="AK38" s="444"/>
      <c r="AL38" s="110"/>
      <c r="AM38" s="110"/>
      <c r="AN38" s="110"/>
      <c r="AO38" s="110"/>
      <c r="AP38" s="110"/>
      <c r="AQ38" s="110"/>
      <c r="AR38" s="110"/>
      <c r="AS38" s="110"/>
      <c r="AT38" s="110"/>
      <c r="AU38" s="110"/>
      <c r="AV38" s="110"/>
      <c r="AW38" s="110"/>
      <c r="AX38" s="110"/>
      <c r="AY38" s="110"/>
      <c r="AZ38" s="110"/>
      <c r="BA38" s="110"/>
      <c r="BB38" s="110"/>
      <c r="BC38" s="110"/>
      <c r="BD38" s="110"/>
      <c r="BE38" s="110"/>
      <c r="BF38" s="110"/>
      <c r="BG38" s="110"/>
      <c r="BH38" s="110"/>
      <c r="BI38" s="110"/>
      <c r="BJ38" s="110"/>
      <c r="BK38" s="110"/>
      <c r="BL38" s="110"/>
      <c r="BM38" s="110"/>
      <c r="BN38" s="110"/>
      <c r="BO38" s="110"/>
      <c r="BP38" s="110"/>
      <c r="BQ38" s="110"/>
      <c r="BR38" s="110"/>
      <c r="BS38" s="110"/>
      <c r="BT38" s="110"/>
      <c r="BU38" s="110"/>
      <c r="BV38" s="110"/>
      <c r="BW38" s="110"/>
      <c r="BX38" s="110"/>
      <c r="BY38" s="110"/>
      <c r="BZ38" s="110"/>
      <c r="CA38" s="110"/>
      <c r="CB38" s="110"/>
      <c r="CC38" s="110"/>
      <c r="CD38" s="110"/>
      <c r="CE38" s="110"/>
      <c r="CF38" s="110"/>
      <c r="CG38" s="110"/>
      <c r="CH38" s="110"/>
      <c r="CI38" s="110"/>
      <c r="CJ38" s="110"/>
      <c r="CK38" s="110"/>
      <c r="CL38" s="110"/>
      <c r="CM38" s="110"/>
      <c r="CN38" s="110"/>
      <c r="CO38" s="110"/>
      <c r="CP38" s="110"/>
      <c r="CQ38" s="110"/>
      <c r="CR38" s="110"/>
      <c r="CS38" s="110"/>
      <c r="CT38" s="110"/>
      <c r="CU38" s="110"/>
      <c r="CV38" s="110"/>
      <c r="CW38" s="110"/>
      <c r="CX38" s="110"/>
    </row>
    <row r="39" spans="7:102" ht="15" customHeight="1" x14ac:dyDescent="0.25">
      <c r="G39" s="521"/>
      <c r="H39" s="202" t="s">
        <v>1681</v>
      </c>
      <c r="I39" s="939" t="s">
        <v>1783</v>
      </c>
      <c r="J39" s="940"/>
      <c r="K39" s="940"/>
      <c r="L39" s="940"/>
      <c r="M39" s="940"/>
      <c r="N39" s="940"/>
      <c r="O39" s="940"/>
      <c r="P39" s="940"/>
      <c r="Q39" s="940"/>
      <c r="R39" s="940"/>
      <c r="S39" s="940"/>
      <c r="T39" s="940"/>
      <c r="U39" s="940"/>
      <c r="V39" s="940"/>
      <c r="W39" s="203" t="s">
        <v>1684</v>
      </c>
      <c r="X39" s="968">
        <f>'B-3'!U32</f>
        <v>0</v>
      </c>
      <c r="Y39" s="794"/>
      <c r="Z39" s="794"/>
      <c r="AA39" s="794"/>
      <c r="AB39" s="794"/>
      <c r="AC39" s="204"/>
      <c r="AD39" s="204"/>
      <c r="AE39" s="204"/>
      <c r="AF39" s="204"/>
      <c r="AG39" s="204"/>
      <c r="AH39" s="204"/>
      <c r="AI39" s="204"/>
      <c r="AJ39" s="204"/>
      <c r="AK39" s="444"/>
      <c r="AL39" s="110"/>
      <c r="AM39" s="110"/>
      <c r="AN39" s="110"/>
      <c r="AO39" s="110"/>
      <c r="AP39" s="110"/>
      <c r="AQ39" s="110"/>
      <c r="AR39" s="110"/>
      <c r="AS39" s="110"/>
      <c r="AT39" s="110"/>
      <c r="AU39" s="110"/>
      <c r="AV39" s="110"/>
      <c r="AW39" s="110"/>
      <c r="AX39" s="110"/>
      <c r="AY39" s="110"/>
      <c r="AZ39" s="110"/>
      <c r="BA39" s="110"/>
      <c r="BB39" s="110"/>
      <c r="BC39" s="110"/>
      <c r="BD39" s="110"/>
      <c r="BE39" s="110"/>
      <c r="BF39" s="110"/>
      <c r="BG39" s="110"/>
      <c r="BH39" s="110"/>
      <c r="BI39" s="110"/>
      <c r="BJ39" s="110"/>
      <c r="BK39" s="110"/>
      <c r="BL39" s="110"/>
      <c r="BM39" s="110"/>
      <c r="BN39" s="110"/>
      <c r="BO39" s="110"/>
      <c r="BP39" s="110"/>
      <c r="BQ39" s="110"/>
      <c r="BR39" s="110"/>
      <c r="BS39" s="110"/>
      <c r="BT39" s="110"/>
      <c r="BU39" s="110"/>
      <c r="BV39" s="110"/>
      <c r="BW39" s="110"/>
      <c r="BX39" s="110"/>
      <c r="BY39" s="110"/>
      <c r="BZ39" s="110"/>
      <c r="CA39" s="110"/>
      <c r="CB39" s="110"/>
      <c r="CC39" s="110"/>
      <c r="CD39" s="110"/>
      <c r="CE39" s="110"/>
      <c r="CF39" s="110"/>
      <c r="CG39" s="110"/>
      <c r="CH39" s="110"/>
      <c r="CI39" s="110"/>
      <c r="CJ39" s="110"/>
      <c r="CK39" s="110"/>
      <c r="CL39" s="110"/>
      <c r="CM39" s="110"/>
      <c r="CN39" s="110"/>
      <c r="CO39" s="110"/>
      <c r="CP39" s="110"/>
      <c r="CQ39" s="110"/>
      <c r="CR39" s="110"/>
      <c r="CS39" s="110"/>
      <c r="CT39" s="110"/>
      <c r="CU39" s="110"/>
      <c r="CV39" s="110"/>
      <c r="CW39" s="110"/>
      <c r="CX39" s="110"/>
    </row>
    <row r="40" spans="7:102" ht="15" customHeight="1" x14ac:dyDescent="0.25">
      <c r="G40" s="521"/>
      <c r="H40" s="202" t="s">
        <v>1772</v>
      </c>
      <c r="I40" s="203"/>
      <c r="J40" s="203"/>
      <c r="K40" s="203"/>
      <c r="L40" s="203"/>
      <c r="M40" s="203"/>
      <c r="N40" s="203"/>
      <c r="O40" s="203"/>
      <c r="P40" s="203"/>
      <c r="Q40" s="203"/>
      <c r="R40" s="203"/>
      <c r="S40" s="203"/>
      <c r="T40" s="203"/>
      <c r="U40" s="203"/>
      <c r="V40" s="203"/>
      <c r="W40" s="203" t="s">
        <v>1684</v>
      </c>
      <c r="X40" s="966">
        <f>X37-X39</f>
        <v>0</v>
      </c>
      <c r="Y40" s="789"/>
      <c r="Z40" s="789"/>
      <c r="AA40" s="789"/>
      <c r="AB40" s="789"/>
      <c r="AC40" s="204"/>
      <c r="AD40" s="204"/>
      <c r="AE40" s="204"/>
      <c r="AF40" s="204"/>
      <c r="AG40" s="204"/>
      <c r="AH40" s="204"/>
      <c r="AI40" s="204"/>
      <c r="AJ40" s="204"/>
      <c r="AK40" s="444"/>
      <c r="AL40" s="110"/>
      <c r="AM40" s="110"/>
      <c r="AN40" s="110"/>
      <c r="AO40" s="110"/>
      <c r="AP40" s="110"/>
      <c r="AQ40" s="110"/>
      <c r="AR40" s="110"/>
      <c r="AS40" s="110"/>
      <c r="AT40" s="110"/>
      <c r="AU40" s="110"/>
      <c r="AV40" s="110"/>
      <c r="AW40" s="110"/>
      <c r="AX40" s="110"/>
      <c r="AY40" s="110"/>
      <c r="AZ40" s="110"/>
      <c r="BA40" s="110"/>
      <c r="BB40" s="110"/>
      <c r="BC40" s="110"/>
      <c r="BD40" s="110"/>
      <c r="BE40" s="110"/>
      <c r="BF40" s="110"/>
      <c r="BG40" s="110"/>
      <c r="BH40" s="110"/>
      <c r="BI40" s="110"/>
      <c r="BJ40" s="110"/>
      <c r="BK40" s="110"/>
      <c r="BL40" s="110"/>
      <c r="BM40" s="110"/>
      <c r="BN40" s="110"/>
      <c r="BO40" s="110"/>
      <c r="BP40" s="110"/>
      <c r="BQ40" s="110"/>
      <c r="BR40" s="110"/>
      <c r="BS40" s="110"/>
      <c r="BT40" s="110"/>
      <c r="BU40" s="110"/>
      <c r="BV40" s="110"/>
      <c r="BW40" s="110"/>
      <c r="BX40" s="110"/>
      <c r="BY40" s="110"/>
      <c r="BZ40" s="110"/>
      <c r="CA40" s="110"/>
      <c r="CB40" s="110"/>
      <c r="CC40" s="110"/>
      <c r="CD40" s="110"/>
      <c r="CE40" s="110"/>
      <c r="CF40" s="110"/>
      <c r="CG40" s="110"/>
      <c r="CH40" s="110"/>
      <c r="CI40" s="110"/>
      <c r="CJ40" s="110"/>
      <c r="CK40" s="110"/>
      <c r="CL40" s="110"/>
      <c r="CM40" s="110"/>
      <c r="CN40" s="110"/>
      <c r="CO40" s="110"/>
      <c r="CP40" s="110"/>
      <c r="CQ40" s="110"/>
      <c r="CR40" s="110"/>
      <c r="CS40" s="110"/>
      <c r="CT40" s="110"/>
      <c r="CU40" s="110"/>
      <c r="CV40" s="110"/>
      <c r="CW40" s="110"/>
      <c r="CX40" s="110"/>
    </row>
    <row r="41" spans="7:102" ht="15" customHeight="1" x14ac:dyDescent="0.25">
      <c r="G41" s="521"/>
      <c r="H41" s="202"/>
      <c r="I41" s="203"/>
      <c r="J41" s="203"/>
      <c r="K41" s="203"/>
      <c r="L41" s="203"/>
      <c r="M41" s="203"/>
      <c r="N41" s="203"/>
      <c r="O41" s="203"/>
      <c r="P41" s="203"/>
      <c r="Q41" s="203"/>
      <c r="R41" s="203"/>
      <c r="S41" s="203"/>
      <c r="T41" s="203"/>
      <c r="U41" s="203"/>
      <c r="V41" s="203"/>
      <c r="W41" s="203"/>
      <c r="X41" s="522"/>
      <c r="Y41" s="522"/>
      <c r="Z41" s="522"/>
      <c r="AA41" s="522"/>
      <c r="AB41" s="522"/>
      <c r="AC41" s="204"/>
      <c r="AD41" s="204"/>
      <c r="AE41" s="204"/>
      <c r="AF41" s="204"/>
      <c r="AG41" s="204"/>
      <c r="AH41" s="204"/>
      <c r="AI41" s="204"/>
      <c r="AJ41" s="204"/>
      <c r="AK41" s="444"/>
      <c r="AL41" s="110"/>
      <c r="AM41" s="110"/>
      <c r="AN41" s="110"/>
      <c r="AO41" s="110"/>
      <c r="AP41" s="110"/>
      <c r="AQ41" s="110"/>
      <c r="AR41" s="110"/>
      <c r="AS41" s="110"/>
      <c r="AT41" s="110"/>
      <c r="AU41" s="110"/>
      <c r="AV41" s="110"/>
      <c r="AW41" s="110"/>
      <c r="AX41" s="110"/>
      <c r="AY41" s="110"/>
      <c r="AZ41" s="110"/>
      <c r="BA41" s="110"/>
      <c r="BB41" s="110"/>
      <c r="BC41" s="110"/>
      <c r="BD41" s="110"/>
      <c r="BE41" s="110"/>
      <c r="BF41" s="110"/>
      <c r="BG41" s="110"/>
      <c r="BH41" s="110"/>
      <c r="BI41" s="110"/>
      <c r="BJ41" s="110"/>
      <c r="BK41" s="110"/>
      <c r="BL41" s="110"/>
      <c r="BM41" s="110"/>
      <c r="BN41" s="110"/>
      <c r="BO41" s="110"/>
      <c r="BP41" s="110"/>
      <c r="BQ41" s="110"/>
      <c r="BR41" s="110"/>
      <c r="BS41" s="110"/>
      <c r="BT41" s="110"/>
      <c r="BU41" s="110"/>
      <c r="BV41" s="110"/>
      <c r="BW41" s="110"/>
      <c r="BX41" s="110"/>
      <c r="BY41" s="110"/>
      <c r="BZ41" s="110"/>
      <c r="CA41" s="110"/>
      <c r="CB41" s="110"/>
      <c r="CC41" s="110"/>
      <c r="CD41" s="110"/>
      <c r="CE41" s="110"/>
      <c r="CF41" s="110"/>
      <c r="CG41" s="110"/>
      <c r="CH41" s="110"/>
      <c r="CI41" s="110"/>
      <c r="CJ41" s="110"/>
      <c r="CK41" s="110"/>
      <c r="CL41" s="110"/>
      <c r="CM41" s="110"/>
      <c r="CN41" s="110"/>
      <c r="CO41" s="110"/>
      <c r="CP41" s="110"/>
      <c r="CQ41" s="110"/>
      <c r="CR41" s="110"/>
      <c r="CS41" s="110"/>
      <c r="CT41" s="110"/>
      <c r="CU41" s="110"/>
      <c r="CV41" s="110"/>
      <c r="CW41" s="110"/>
      <c r="CX41" s="110"/>
    </row>
    <row r="42" spans="7:102" ht="15" customHeight="1" x14ac:dyDescent="0.25">
      <c r="G42" s="521" t="s">
        <v>1784</v>
      </c>
      <c r="H42" s="202" t="s">
        <v>1785</v>
      </c>
      <c r="I42" s="203"/>
      <c r="J42" s="203"/>
      <c r="K42" s="203"/>
      <c r="L42" s="203"/>
      <c r="M42" s="203"/>
      <c r="N42" s="203"/>
      <c r="O42" s="203"/>
      <c r="P42" s="203"/>
      <c r="Q42" s="203"/>
      <c r="R42" s="203"/>
      <c r="S42" s="203"/>
      <c r="T42" s="203"/>
      <c r="U42" s="203"/>
      <c r="V42" s="203"/>
      <c r="W42" s="203"/>
      <c r="X42" s="203"/>
      <c r="Y42" s="203"/>
      <c r="Z42" s="203"/>
      <c r="AA42" s="203"/>
      <c r="AB42" s="203"/>
      <c r="AC42" s="204"/>
      <c r="AD42" s="204"/>
      <c r="AE42" s="204"/>
      <c r="AF42" s="204"/>
      <c r="AG42" s="204"/>
      <c r="AH42" s="204"/>
      <c r="AI42" s="204"/>
      <c r="AJ42" s="204"/>
      <c r="AK42" s="444"/>
      <c r="AL42" s="110"/>
      <c r="AM42" s="110"/>
      <c r="AN42" s="110"/>
      <c r="AO42" s="110"/>
      <c r="AP42" s="110"/>
      <c r="AQ42" s="110"/>
      <c r="AR42" s="110"/>
      <c r="AS42" s="110"/>
      <c r="AT42" s="110"/>
      <c r="AU42" s="110"/>
      <c r="AV42" s="110"/>
      <c r="AW42" s="110"/>
      <c r="AX42" s="110"/>
      <c r="AY42" s="110"/>
      <c r="AZ42" s="110"/>
      <c r="BA42" s="110"/>
      <c r="BB42" s="110"/>
      <c r="BC42" s="110"/>
      <c r="BD42" s="110"/>
      <c r="BE42" s="110"/>
      <c r="BF42" s="110"/>
      <c r="BG42" s="110"/>
      <c r="BH42" s="110"/>
      <c r="BI42" s="110"/>
      <c r="BJ42" s="110"/>
      <c r="BK42" s="110"/>
      <c r="BL42" s="110"/>
      <c r="BM42" s="110"/>
      <c r="BN42" s="110"/>
      <c r="BO42" s="110"/>
      <c r="BP42" s="110"/>
      <c r="BQ42" s="110"/>
      <c r="BR42" s="110"/>
      <c r="BS42" s="110"/>
      <c r="BT42" s="110"/>
      <c r="BU42" s="110"/>
      <c r="BV42" s="110"/>
      <c r="BW42" s="110"/>
      <c r="BX42" s="110"/>
      <c r="BY42" s="110"/>
      <c r="BZ42" s="110"/>
      <c r="CA42" s="110"/>
      <c r="CB42" s="110"/>
      <c r="CC42" s="110"/>
      <c r="CD42" s="110"/>
      <c r="CE42" s="110"/>
      <c r="CF42" s="110"/>
      <c r="CG42" s="110"/>
      <c r="CH42" s="110"/>
      <c r="CI42" s="110"/>
      <c r="CJ42" s="110"/>
      <c r="CK42" s="110"/>
      <c r="CL42" s="110"/>
      <c r="CM42" s="110"/>
      <c r="CN42" s="110"/>
      <c r="CO42" s="110"/>
      <c r="CP42" s="110"/>
      <c r="CQ42" s="110"/>
      <c r="CR42" s="110"/>
      <c r="CS42" s="110"/>
      <c r="CT42" s="110"/>
      <c r="CU42" s="110"/>
      <c r="CV42" s="110"/>
      <c r="CW42" s="110"/>
      <c r="CX42" s="110"/>
    </row>
    <row r="43" spans="7:102" ht="15" customHeight="1" x14ac:dyDescent="0.25">
      <c r="G43" s="521"/>
      <c r="H43" s="972" t="s">
        <v>1786</v>
      </c>
      <c r="I43" s="940"/>
      <c r="J43" s="940"/>
      <c r="K43" s="940"/>
      <c r="L43" s="940"/>
      <c r="M43" s="940"/>
      <c r="N43" s="940"/>
      <c r="O43" s="940"/>
      <c r="P43" s="940"/>
      <c r="Q43" s="940"/>
      <c r="R43" s="940"/>
      <c r="S43" s="940"/>
      <c r="T43" s="940"/>
      <c r="U43" s="940"/>
      <c r="V43" s="940"/>
      <c r="W43" s="940"/>
      <c r="X43" s="940"/>
      <c r="Y43" s="940"/>
      <c r="Z43" s="940"/>
      <c r="AA43" s="940"/>
      <c r="AB43" s="940"/>
      <c r="AC43" s="940"/>
      <c r="AD43" s="940"/>
      <c r="AE43" s="940"/>
      <c r="AF43" s="940"/>
      <c r="AG43" s="940"/>
      <c r="AH43" s="940"/>
      <c r="AI43" s="940"/>
      <c r="AJ43" s="940"/>
      <c r="AK43" s="805"/>
      <c r="AL43" s="110"/>
      <c r="AM43" s="110"/>
      <c r="AN43" s="110"/>
      <c r="AO43" s="110"/>
      <c r="AP43" s="110"/>
      <c r="AQ43" s="110"/>
      <c r="AR43" s="110"/>
      <c r="AS43" s="110"/>
      <c r="AT43" s="110"/>
      <c r="AU43" s="110"/>
      <c r="AV43" s="110"/>
      <c r="AW43" s="110"/>
      <c r="AX43" s="110"/>
      <c r="AY43" s="110"/>
      <c r="AZ43" s="110"/>
      <c r="BA43" s="110"/>
      <c r="BB43" s="110"/>
      <c r="BC43" s="110"/>
      <c r="BD43" s="110"/>
      <c r="BE43" s="110"/>
      <c r="BF43" s="110"/>
      <c r="BG43" s="110"/>
      <c r="BH43" s="110"/>
      <c r="BI43" s="110"/>
      <c r="BJ43" s="110"/>
      <c r="BK43" s="110"/>
      <c r="BL43" s="110"/>
      <c r="BM43" s="110"/>
      <c r="BN43" s="110"/>
      <c r="BO43" s="110"/>
      <c r="BP43" s="110"/>
      <c r="BQ43" s="110"/>
      <c r="BR43" s="110"/>
      <c r="BS43" s="110"/>
      <c r="BT43" s="110"/>
      <c r="BU43" s="110"/>
      <c r="BV43" s="110"/>
      <c r="BW43" s="110"/>
      <c r="BX43" s="110"/>
      <c r="BY43" s="110"/>
      <c r="BZ43" s="110"/>
      <c r="CA43" s="110"/>
      <c r="CB43" s="110"/>
      <c r="CC43" s="110"/>
      <c r="CD43" s="110"/>
      <c r="CE43" s="110"/>
      <c r="CF43" s="110"/>
      <c r="CG43" s="110"/>
      <c r="CH43" s="110"/>
      <c r="CI43" s="110"/>
      <c r="CJ43" s="110"/>
      <c r="CK43" s="110"/>
      <c r="CL43" s="110"/>
      <c r="CM43" s="110"/>
      <c r="CN43" s="110"/>
      <c r="CO43" s="110"/>
      <c r="CP43" s="110"/>
      <c r="CQ43" s="110"/>
      <c r="CR43" s="110"/>
      <c r="CS43" s="110"/>
      <c r="CT43" s="110"/>
      <c r="CU43" s="110"/>
      <c r="CV43" s="110"/>
      <c r="CW43" s="110"/>
      <c r="CX43" s="110"/>
    </row>
    <row r="44" spans="7:102" ht="15" customHeight="1" x14ac:dyDescent="0.25">
      <c r="G44" s="521"/>
      <c r="H44" s="804"/>
      <c r="I44" s="940"/>
      <c r="J44" s="940"/>
      <c r="K44" s="940"/>
      <c r="L44" s="940"/>
      <c r="M44" s="940"/>
      <c r="N44" s="940"/>
      <c r="O44" s="940"/>
      <c r="P44" s="940"/>
      <c r="Q44" s="940"/>
      <c r="R44" s="940"/>
      <c r="S44" s="940"/>
      <c r="T44" s="940"/>
      <c r="U44" s="940"/>
      <c r="V44" s="940"/>
      <c r="W44" s="940"/>
      <c r="X44" s="940"/>
      <c r="Y44" s="940"/>
      <c r="Z44" s="940"/>
      <c r="AA44" s="940"/>
      <c r="AB44" s="940"/>
      <c r="AC44" s="940"/>
      <c r="AD44" s="940"/>
      <c r="AE44" s="940"/>
      <c r="AF44" s="940"/>
      <c r="AG44" s="940"/>
      <c r="AH44" s="940"/>
      <c r="AI44" s="940"/>
      <c r="AJ44" s="940"/>
      <c r="AK44" s="805"/>
      <c r="AL44" s="110"/>
      <c r="AM44" s="110"/>
      <c r="AN44" s="110"/>
      <c r="AO44" s="110"/>
      <c r="AP44" s="110"/>
      <c r="AQ44" s="110"/>
      <c r="AR44" s="110"/>
      <c r="AS44" s="110"/>
      <c r="AT44" s="110"/>
      <c r="AU44" s="110"/>
      <c r="AV44" s="110"/>
      <c r="AW44" s="110"/>
      <c r="AX44" s="110"/>
      <c r="AY44" s="110"/>
      <c r="AZ44" s="110"/>
      <c r="BA44" s="110"/>
      <c r="BB44" s="110"/>
      <c r="BC44" s="110"/>
      <c r="BD44" s="110"/>
      <c r="BE44" s="110"/>
      <c r="BF44" s="110"/>
      <c r="BG44" s="110"/>
      <c r="BH44" s="110"/>
      <c r="BI44" s="110"/>
      <c r="BJ44" s="110"/>
      <c r="BK44" s="110"/>
      <c r="BL44" s="110"/>
      <c r="BM44" s="110"/>
      <c r="BN44" s="110"/>
      <c r="BO44" s="110"/>
      <c r="BP44" s="110"/>
      <c r="BQ44" s="110"/>
      <c r="BR44" s="110"/>
      <c r="BS44" s="110"/>
      <c r="BT44" s="110"/>
      <c r="BU44" s="110"/>
      <c r="BV44" s="110"/>
      <c r="BW44" s="110"/>
      <c r="BX44" s="110"/>
      <c r="BY44" s="110"/>
      <c r="BZ44" s="110"/>
      <c r="CA44" s="110"/>
      <c r="CB44" s="110"/>
      <c r="CC44" s="110"/>
      <c r="CD44" s="110"/>
      <c r="CE44" s="110"/>
      <c r="CF44" s="110"/>
      <c r="CG44" s="110"/>
      <c r="CH44" s="110"/>
      <c r="CI44" s="110"/>
      <c r="CJ44" s="110"/>
      <c r="CK44" s="110"/>
      <c r="CL44" s="110"/>
      <c r="CM44" s="110"/>
      <c r="CN44" s="110"/>
      <c r="CO44" s="110"/>
      <c r="CP44" s="110"/>
      <c r="CQ44" s="110"/>
      <c r="CR44" s="110"/>
      <c r="CS44" s="110"/>
      <c r="CT44" s="110"/>
      <c r="CU44" s="110"/>
      <c r="CV44" s="110"/>
      <c r="CW44" s="110"/>
      <c r="CX44" s="110"/>
    </row>
    <row r="45" spans="7:102" ht="15" customHeight="1" x14ac:dyDescent="0.25">
      <c r="G45" s="521"/>
      <c r="H45" s="804"/>
      <c r="I45" s="940"/>
      <c r="J45" s="940"/>
      <c r="K45" s="940"/>
      <c r="L45" s="940"/>
      <c r="M45" s="940"/>
      <c r="N45" s="940"/>
      <c r="O45" s="940"/>
      <c r="P45" s="940"/>
      <c r="Q45" s="940"/>
      <c r="R45" s="940"/>
      <c r="S45" s="940"/>
      <c r="T45" s="940"/>
      <c r="U45" s="940"/>
      <c r="V45" s="940"/>
      <c r="W45" s="940"/>
      <c r="X45" s="940"/>
      <c r="Y45" s="940"/>
      <c r="Z45" s="940"/>
      <c r="AA45" s="940"/>
      <c r="AB45" s="940"/>
      <c r="AC45" s="940"/>
      <c r="AD45" s="940"/>
      <c r="AE45" s="940"/>
      <c r="AF45" s="940"/>
      <c r="AG45" s="940"/>
      <c r="AH45" s="940"/>
      <c r="AI45" s="940"/>
      <c r="AJ45" s="940"/>
      <c r="AK45" s="805"/>
      <c r="AL45" s="110"/>
      <c r="AM45" s="110"/>
      <c r="AN45" s="110"/>
      <c r="AO45" s="110"/>
      <c r="AP45" s="110"/>
      <c r="AQ45" s="110"/>
      <c r="AR45" s="110"/>
      <c r="AS45" s="110"/>
      <c r="AT45" s="110"/>
      <c r="AU45" s="110"/>
      <c r="AV45" s="110"/>
      <c r="AW45" s="110"/>
      <c r="AX45" s="110"/>
      <c r="AY45" s="110"/>
      <c r="AZ45" s="110"/>
      <c r="BA45" s="110"/>
      <c r="BB45" s="110"/>
      <c r="BC45" s="110"/>
      <c r="BD45" s="110"/>
      <c r="BE45" s="110"/>
      <c r="BF45" s="110"/>
      <c r="BG45" s="110"/>
      <c r="BH45" s="110"/>
      <c r="BI45" s="110"/>
      <c r="BJ45" s="110"/>
      <c r="BK45" s="110"/>
      <c r="BL45" s="110"/>
      <c r="BM45" s="110"/>
      <c r="BN45" s="110"/>
      <c r="BO45" s="110"/>
      <c r="BP45" s="110"/>
      <c r="BQ45" s="110"/>
      <c r="BR45" s="110"/>
      <c r="BS45" s="110"/>
      <c r="BT45" s="110"/>
      <c r="BU45" s="110"/>
      <c r="BV45" s="110"/>
      <c r="BW45" s="110"/>
      <c r="BX45" s="110"/>
      <c r="BY45" s="110"/>
      <c r="BZ45" s="110"/>
      <c r="CA45" s="110"/>
      <c r="CB45" s="110"/>
      <c r="CC45" s="110"/>
      <c r="CD45" s="110"/>
      <c r="CE45" s="110"/>
      <c r="CF45" s="110"/>
      <c r="CG45" s="110"/>
      <c r="CH45" s="110"/>
      <c r="CI45" s="110"/>
      <c r="CJ45" s="110"/>
      <c r="CK45" s="110"/>
      <c r="CL45" s="110"/>
      <c r="CM45" s="110"/>
      <c r="CN45" s="110"/>
      <c r="CO45" s="110"/>
      <c r="CP45" s="110"/>
      <c r="CQ45" s="110"/>
      <c r="CR45" s="110"/>
      <c r="CS45" s="110"/>
      <c r="CT45" s="110"/>
      <c r="CU45" s="110"/>
      <c r="CV45" s="110"/>
      <c r="CW45" s="110"/>
      <c r="CX45" s="110"/>
    </row>
    <row r="46" spans="7:102" ht="15" customHeight="1" x14ac:dyDescent="0.25">
      <c r="G46" s="521"/>
      <c r="H46" s="804"/>
      <c r="I46" s="940"/>
      <c r="J46" s="940"/>
      <c r="K46" s="940"/>
      <c r="L46" s="940"/>
      <c r="M46" s="940"/>
      <c r="N46" s="940"/>
      <c r="O46" s="940"/>
      <c r="P46" s="940"/>
      <c r="Q46" s="940"/>
      <c r="R46" s="940"/>
      <c r="S46" s="940"/>
      <c r="T46" s="940"/>
      <c r="U46" s="940"/>
      <c r="V46" s="940"/>
      <c r="W46" s="940"/>
      <c r="X46" s="940"/>
      <c r="Y46" s="940"/>
      <c r="Z46" s="940"/>
      <c r="AA46" s="940"/>
      <c r="AB46" s="940"/>
      <c r="AC46" s="940"/>
      <c r="AD46" s="940"/>
      <c r="AE46" s="940"/>
      <c r="AF46" s="940"/>
      <c r="AG46" s="940"/>
      <c r="AH46" s="940"/>
      <c r="AI46" s="940"/>
      <c r="AJ46" s="940"/>
      <c r="AK46" s="805"/>
      <c r="AL46" s="110"/>
      <c r="AM46" s="110"/>
      <c r="AN46" s="110"/>
      <c r="AO46" s="110"/>
      <c r="AP46" s="110"/>
      <c r="AQ46" s="110"/>
      <c r="AR46" s="110"/>
      <c r="AS46" s="110"/>
      <c r="AT46" s="110"/>
      <c r="AU46" s="110"/>
      <c r="AV46" s="110"/>
      <c r="AW46" s="110"/>
      <c r="AX46" s="110"/>
      <c r="AY46" s="110"/>
      <c r="AZ46" s="110"/>
      <c r="BA46" s="110"/>
      <c r="BB46" s="110"/>
      <c r="BC46" s="110"/>
      <c r="BD46" s="110"/>
      <c r="BE46" s="110"/>
      <c r="BF46" s="110"/>
      <c r="BG46" s="110"/>
      <c r="BH46" s="110"/>
      <c r="BI46" s="110"/>
      <c r="BJ46" s="110"/>
      <c r="BK46" s="110"/>
      <c r="BL46" s="110"/>
      <c r="BM46" s="110"/>
      <c r="BN46" s="110"/>
      <c r="BO46" s="110"/>
      <c r="BP46" s="110"/>
      <c r="BQ46" s="110"/>
      <c r="BR46" s="110"/>
      <c r="BS46" s="110"/>
      <c r="BT46" s="110"/>
      <c r="BU46" s="110"/>
      <c r="BV46" s="110"/>
      <c r="BW46" s="110"/>
      <c r="BX46" s="110"/>
      <c r="BY46" s="110"/>
      <c r="BZ46" s="110"/>
      <c r="CA46" s="110"/>
      <c r="CB46" s="110"/>
      <c r="CC46" s="110"/>
      <c r="CD46" s="110"/>
      <c r="CE46" s="110"/>
      <c r="CF46" s="110"/>
      <c r="CG46" s="110"/>
      <c r="CH46" s="110"/>
      <c r="CI46" s="110"/>
      <c r="CJ46" s="110"/>
      <c r="CK46" s="110"/>
      <c r="CL46" s="110"/>
      <c r="CM46" s="110"/>
      <c r="CN46" s="110"/>
      <c r="CO46" s="110"/>
      <c r="CP46" s="110"/>
      <c r="CQ46" s="110"/>
      <c r="CR46" s="110"/>
      <c r="CS46" s="110"/>
      <c r="CT46" s="110"/>
      <c r="CU46" s="110"/>
      <c r="CV46" s="110"/>
      <c r="CW46" s="110"/>
      <c r="CX46" s="110"/>
    </row>
    <row r="47" spans="7:102" ht="15" customHeight="1" x14ac:dyDescent="0.25">
      <c r="G47" s="521"/>
      <c r="H47" s="202" t="s">
        <v>1787</v>
      </c>
      <c r="I47" s="203"/>
      <c r="J47" s="203"/>
      <c r="K47" s="203"/>
      <c r="L47" s="203"/>
      <c r="M47" s="203"/>
      <c r="N47" s="203"/>
      <c r="O47" s="203"/>
      <c r="P47" s="203"/>
      <c r="Q47" s="203"/>
      <c r="R47" s="203"/>
      <c r="S47" s="203"/>
      <c r="T47" s="203"/>
      <c r="U47" s="203"/>
      <c r="V47" s="203"/>
      <c r="W47" s="203"/>
      <c r="X47" s="522"/>
      <c r="Y47" s="522"/>
      <c r="Z47" s="522"/>
      <c r="AA47" s="522"/>
      <c r="AB47" s="522"/>
      <c r="AC47" s="435"/>
      <c r="AD47" s="435"/>
      <c r="AE47" s="435"/>
      <c r="AF47" s="435"/>
      <c r="AG47" s="435"/>
      <c r="AH47" s="435"/>
      <c r="AI47" s="435"/>
      <c r="AJ47" s="435"/>
      <c r="AK47" s="437"/>
      <c r="AL47" s="110"/>
      <c r="AM47" s="110"/>
      <c r="AN47" s="110"/>
      <c r="AO47" s="110"/>
      <c r="AP47" s="110"/>
      <c r="AQ47" s="110"/>
      <c r="AR47" s="110"/>
      <c r="AS47" s="110"/>
      <c r="AT47" s="110"/>
      <c r="AU47" s="110"/>
      <c r="AV47" s="110"/>
      <c r="AW47" s="110"/>
      <c r="AX47" s="110"/>
      <c r="AY47" s="110"/>
      <c r="AZ47" s="110"/>
      <c r="BA47" s="110"/>
      <c r="BB47" s="110"/>
      <c r="BC47" s="110"/>
      <c r="BD47" s="110"/>
      <c r="BE47" s="110"/>
      <c r="BF47" s="110"/>
      <c r="BG47" s="110"/>
      <c r="BH47" s="110"/>
      <c r="BI47" s="110"/>
      <c r="BJ47" s="110"/>
      <c r="BK47" s="110"/>
      <c r="BL47" s="110"/>
      <c r="BM47" s="110"/>
      <c r="BN47" s="110"/>
      <c r="BO47" s="110"/>
      <c r="BP47" s="110"/>
      <c r="BQ47" s="110"/>
      <c r="BR47" s="110"/>
      <c r="BS47" s="110"/>
      <c r="BT47" s="110"/>
      <c r="BU47" s="110"/>
      <c r="BV47" s="110"/>
      <c r="BW47" s="110"/>
      <c r="BX47" s="110"/>
      <c r="BY47" s="110"/>
      <c r="BZ47" s="110"/>
      <c r="CA47" s="110"/>
      <c r="CB47" s="110"/>
      <c r="CC47" s="110"/>
      <c r="CD47" s="110"/>
      <c r="CE47" s="110"/>
      <c r="CF47" s="110"/>
      <c r="CG47" s="110"/>
      <c r="CH47" s="110"/>
      <c r="CI47" s="110"/>
      <c r="CJ47" s="110"/>
      <c r="CK47" s="110"/>
      <c r="CL47" s="110"/>
      <c r="CM47" s="110"/>
      <c r="CN47" s="110"/>
      <c r="CO47" s="110"/>
      <c r="CP47" s="110"/>
      <c r="CQ47" s="110"/>
      <c r="CR47" s="110"/>
      <c r="CS47" s="110"/>
      <c r="CT47" s="110"/>
      <c r="CU47" s="110"/>
      <c r="CV47" s="110"/>
      <c r="CW47" s="110"/>
      <c r="CX47" s="110"/>
    </row>
    <row r="48" spans="7:102" ht="15" customHeight="1" x14ac:dyDescent="0.25">
      <c r="G48" s="521"/>
      <c r="H48" s="202" t="s">
        <v>1681</v>
      </c>
      <c r="I48" s="973" t="s">
        <v>2031</v>
      </c>
      <c r="J48" s="940"/>
      <c r="K48" s="940"/>
      <c r="L48" s="940"/>
      <c r="M48" s="940"/>
      <c r="N48" s="940"/>
      <c r="O48" s="940"/>
      <c r="P48" s="940"/>
      <c r="Q48" s="940"/>
      <c r="R48" s="940"/>
      <c r="S48" s="940"/>
      <c r="T48" s="940"/>
      <c r="U48" s="940"/>
      <c r="V48" s="940"/>
      <c r="W48" s="940"/>
      <c r="X48" s="940"/>
      <c r="Y48" s="940"/>
      <c r="Z48" s="940"/>
      <c r="AA48" s="940"/>
      <c r="AB48" s="940"/>
      <c r="AC48" s="435"/>
      <c r="AD48" s="435"/>
      <c r="AE48" s="435"/>
      <c r="AF48" s="435"/>
      <c r="AG48" s="435"/>
      <c r="AH48" s="435"/>
      <c r="AI48" s="435"/>
      <c r="AJ48" s="435"/>
      <c r="AK48" s="437"/>
      <c r="AL48" s="110"/>
      <c r="AM48" s="110"/>
      <c r="AN48" s="110"/>
      <c r="AO48" s="110"/>
      <c r="AP48" s="110"/>
      <c r="AQ48" s="110"/>
      <c r="AR48" s="110"/>
      <c r="AS48" s="110"/>
      <c r="AT48" s="110"/>
      <c r="AU48" s="110"/>
      <c r="AV48" s="110"/>
      <c r="AW48" s="110"/>
      <c r="AX48" s="110"/>
      <c r="AY48" s="110"/>
      <c r="AZ48" s="110"/>
      <c r="BA48" s="110"/>
      <c r="BB48" s="110"/>
      <c r="BC48" s="110"/>
      <c r="BD48" s="110"/>
      <c r="BE48" s="110"/>
      <c r="BF48" s="110"/>
      <c r="BG48" s="110"/>
      <c r="BH48" s="110"/>
      <c r="BI48" s="110"/>
      <c r="BJ48" s="110"/>
      <c r="BK48" s="110"/>
      <c r="BL48" s="110"/>
      <c r="BM48" s="110"/>
      <c r="BN48" s="110"/>
      <c r="BO48" s="110"/>
      <c r="BP48" s="110"/>
      <c r="BQ48" s="110"/>
      <c r="BR48" s="110"/>
      <c r="BS48" s="110"/>
      <c r="BT48" s="110"/>
      <c r="BU48" s="110"/>
      <c r="BV48" s="110"/>
      <c r="BW48" s="110"/>
      <c r="BX48" s="110"/>
      <c r="BY48" s="110"/>
      <c r="BZ48" s="110"/>
      <c r="CA48" s="110"/>
      <c r="CB48" s="110"/>
      <c r="CC48" s="110"/>
      <c r="CD48" s="110"/>
      <c r="CE48" s="110"/>
      <c r="CF48" s="110"/>
      <c r="CG48" s="110"/>
      <c r="CH48" s="110"/>
      <c r="CI48" s="110"/>
      <c r="CJ48" s="110"/>
      <c r="CK48" s="110"/>
      <c r="CL48" s="110"/>
      <c r="CM48" s="110"/>
      <c r="CN48" s="110"/>
      <c r="CO48" s="110"/>
      <c r="CP48" s="110"/>
      <c r="CQ48" s="110"/>
      <c r="CR48" s="110"/>
      <c r="CS48" s="110"/>
      <c r="CT48" s="110"/>
      <c r="CU48" s="110"/>
      <c r="CV48" s="110"/>
      <c r="CW48" s="110"/>
      <c r="CX48" s="110"/>
    </row>
    <row r="49" spans="7:102" ht="15" customHeight="1" x14ac:dyDescent="0.25">
      <c r="G49" s="521"/>
      <c r="H49" s="205"/>
      <c r="I49" s="435"/>
      <c r="W49" s="203"/>
      <c r="X49" s="203"/>
      <c r="Y49" s="203"/>
      <c r="Z49" s="203"/>
      <c r="AA49" s="203"/>
      <c r="AB49" s="203"/>
      <c r="AC49" s="204"/>
      <c r="AD49" s="204"/>
      <c r="AE49" s="204"/>
      <c r="AF49" s="204"/>
      <c r="AG49" s="204"/>
      <c r="AH49" s="204"/>
      <c r="AI49" s="204"/>
      <c r="AJ49" s="204"/>
      <c r="AK49" s="444"/>
      <c r="AL49" s="110"/>
      <c r="AM49" s="110"/>
      <c r="AN49" s="110"/>
      <c r="AO49" s="110"/>
      <c r="AP49" s="110"/>
      <c r="AQ49" s="110"/>
      <c r="AR49" s="110"/>
      <c r="AS49" s="110"/>
      <c r="AT49" s="110"/>
      <c r="AU49" s="110"/>
      <c r="AV49" s="110"/>
      <c r="AW49" s="110"/>
      <c r="AX49" s="110"/>
      <c r="AY49" s="110"/>
      <c r="AZ49" s="110"/>
      <c r="BA49" s="110"/>
      <c r="BB49" s="110"/>
      <c r="BC49" s="110"/>
      <c r="BD49" s="110"/>
      <c r="BE49" s="110"/>
      <c r="BF49" s="110"/>
      <c r="BG49" s="110"/>
      <c r="BH49" s="110"/>
      <c r="BI49" s="110"/>
      <c r="BJ49" s="110"/>
      <c r="BK49" s="110"/>
      <c r="BL49" s="110"/>
      <c r="BM49" s="110"/>
      <c r="BN49" s="110"/>
      <c r="BO49" s="110"/>
      <c r="BP49" s="110"/>
      <c r="BQ49" s="110"/>
      <c r="BR49" s="110"/>
      <c r="BS49" s="110"/>
      <c r="BT49" s="110"/>
      <c r="BU49" s="110"/>
      <c r="BV49" s="110"/>
      <c r="BW49" s="110"/>
      <c r="BX49" s="110"/>
      <c r="BY49" s="110"/>
      <c r="BZ49" s="110"/>
      <c r="CA49" s="110"/>
      <c r="CB49" s="110"/>
      <c r="CC49" s="110"/>
      <c r="CD49" s="110"/>
      <c r="CE49" s="110"/>
      <c r="CF49" s="110"/>
      <c r="CG49" s="110"/>
      <c r="CH49" s="110"/>
      <c r="CI49" s="110"/>
      <c r="CJ49" s="110"/>
      <c r="CK49" s="110"/>
      <c r="CL49" s="110"/>
      <c r="CM49" s="110"/>
      <c r="CN49" s="110"/>
      <c r="CO49" s="110"/>
      <c r="CP49" s="110"/>
      <c r="CQ49" s="110"/>
      <c r="CR49" s="110"/>
      <c r="CS49" s="110"/>
      <c r="CT49" s="110"/>
      <c r="CU49" s="110"/>
      <c r="CV49" s="110"/>
      <c r="CW49" s="110"/>
      <c r="CX49" s="110"/>
    </row>
    <row r="50" spans="7:102" ht="15" customHeight="1" x14ac:dyDescent="0.25">
      <c r="G50" s="521" t="s">
        <v>1788</v>
      </c>
      <c r="H50" s="205" t="s">
        <v>1789</v>
      </c>
      <c r="I50" s="435"/>
      <c r="W50" s="203"/>
      <c r="X50" s="203"/>
      <c r="Y50" s="203"/>
      <c r="Z50" s="203"/>
      <c r="AA50" s="203"/>
      <c r="AB50" s="203"/>
      <c r="AC50" s="204"/>
      <c r="AD50" s="204"/>
      <c r="AE50" s="204"/>
      <c r="AF50" s="204"/>
      <c r="AG50" s="204"/>
      <c r="AH50" s="204"/>
      <c r="AI50" s="204"/>
      <c r="AJ50" s="204"/>
      <c r="AK50" s="444"/>
      <c r="AL50" s="110"/>
      <c r="AM50" s="110"/>
      <c r="AN50" s="110"/>
      <c r="AO50" s="110"/>
      <c r="AP50" s="110"/>
      <c r="AQ50" s="110"/>
      <c r="AR50" s="110"/>
      <c r="AS50" s="110"/>
      <c r="AT50" s="110"/>
      <c r="AU50" s="110"/>
      <c r="AV50" s="110"/>
      <c r="AW50" s="110"/>
      <c r="AX50" s="110"/>
      <c r="AY50" s="110"/>
      <c r="AZ50" s="110"/>
      <c r="BA50" s="110"/>
      <c r="BB50" s="110"/>
      <c r="BC50" s="110"/>
      <c r="BD50" s="110"/>
      <c r="BE50" s="110"/>
      <c r="BF50" s="110"/>
      <c r="BG50" s="110"/>
      <c r="BH50" s="110"/>
      <c r="BI50" s="110"/>
      <c r="BJ50" s="110"/>
      <c r="BK50" s="110"/>
      <c r="BL50" s="110"/>
      <c r="BM50" s="110"/>
      <c r="BN50" s="110"/>
      <c r="BO50" s="110"/>
      <c r="BP50" s="110"/>
      <c r="BQ50" s="110"/>
      <c r="BR50" s="110"/>
      <c r="BS50" s="110"/>
      <c r="BT50" s="110"/>
      <c r="BU50" s="110"/>
      <c r="BV50" s="110"/>
      <c r="BW50" s="110"/>
      <c r="BX50" s="110"/>
      <c r="BY50" s="110"/>
      <c r="BZ50" s="110"/>
      <c r="CA50" s="110"/>
      <c r="CB50" s="110"/>
      <c r="CC50" s="110"/>
      <c r="CD50" s="110"/>
      <c r="CE50" s="110"/>
      <c r="CF50" s="110"/>
      <c r="CG50" s="110"/>
      <c r="CH50" s="110"/>
      <c r="CI50" s="110"/>
      <c r="CJ50" s="110"/>
      <c r="CK50" s="110"/>
      <c r="CL50" s="110"/>
      <c r="CM50" s="110"/>
      <c r="CN50" s="110"/>
      <c r="CO50" s="110"/>
      <c r="CP50" s="110"/>
      <c r="CQ50" s="110"/>
      <c r="CR50" s="110"/>
      <c r="CS50" s="110"/>
      <c r="CT50" s="110"/>
      <c r="CU50" s="110"/>
      <c r="CV50" s="110"/>
      <c r="CW50" s="110"/>
      <c r="CX50" s="110"/>
    </row>
    <row r="51" spans="7:102" ht="15" customHeight="1" x14ac:dyDescent="0.25">
      <c r="G51" s="521"/>
      <c r="H51" s="205">
        <v>1</v>
      </c>
      <c r="I51" s="435"/>
      <c r="W51" s="203"/>
      <c r="X51" s="203"/>
      <c r="Y51" s="203"/>
      <c r="Z51" s="203"/>
      <c r="AA51" s="203"/>
      <c r="AB51" s="203"/>
      <c r="AC51" s="204"/>
      <c r="AD51" s="204"/>
      <c r="AE51" s="204"/>
      <c r="AF51" s="204"/>
      <c r="AG51" s="204"/>
      <c r="AH51" s="204"/>
      <c r="AI51" s="204"/>
      <c r="AJ51" s="204"/>
      <c r="AK51" s="444"/>
      <c r="AL51" s="110"/>
      <c r="AM51" s="110"/>
      <c r="AN51" s="110"/>
      <c r="AO51" s="110"/>
      <c r="AP51" s="110"/>
      <c r="AQ51" s="110"/>
      <c r="AR51" s="110"/>
      <c r="AS51" s="110"/>
      <c r="AT51" s="110"/>
      <c r="AU51" s="110"/>
      <c r="AV51" s="110"/>
      <c r="AW51" s="110"/>
      <c r="AX51" s="110"/>
      <c r="AY51" s="110"/>
      <c r="AZ51" s="110"/>
      <c r="BA51" s="110"/>
      <c r="BB51" s="110"/>
      <c r="BC51" s="110"/>
      <c r="BD51" s="110"/>
      <c r="BE51" s="110"/>
      <c r="BF51" s="110"/>
      <c r="BG51" s="110"/>
      <c r="BH51" s="110"/>
      <c r="BI51" s="110"/>
      <c r="BJ51" s="110"/>
      <c r="BK51" s="110"/>
      <c r="BL51" s="110"/>
      <c r="BM51" s="110"/>
      <c r="BN51" s="110"/>
      <c r="BO51" s="110"/>
      <c r="BP51" s="110"/>
      <c r="BQ51" s="110"/>
      <c r="BR51" s="110"/>
      <c r="BS51" s="110"/>
      <c r="BT51" s="110"/>
      <c r="BU51" s="110"/>
      <c r="BV51" s="110"/>
      <c r="BW51" s="110"/>
      <c r="BX51" s="110"/>
      <c r="BY51" s="110"/>
      <c r="BZ51" s="110"/>
      <c r="CA51" s="110"/>
      <c r="CB51" s="110"/>
      <c r="CC51" s="110"/>
      <c r="CD51" s="110"/>
      <c r="CE51" s="110"/>
      <c r="CF51" s="110"/>
      <c r="CG51" s="110"/>
      <c r="CH51" s="110"/>
      <c r="CI51" s="110"/>
      <c r="CJ51" s="110"/>
      <c r="CK51" s="110"/>
      <c r="CL51" s="110"/>
      <c r="CM51" s="110"/>
      <c r="CN51" s="110"/>
      <c r="CO51" s="110"/>
      <c r="CP51" s="110"/>
      <c r="CQ51" s="110"/>
      <c r="CR51" s="110"/>
      <c r="CS51" s="110"/>
      <c r="CT51" s="110"/>
      <c r="CU51" s="110"/>
      <c r="CV51" s="110"/>
      <c r="CW51" s="110"/>
      <c r="CX51" s="110"/>
    </row>
    <row r="52" spans="7:102" ht="15" customHeight="1" x14ac:dyDescent="0.25">
      <c r="G52" s="521"/>
      <c r="H52" s="205">
        <v>2</v>
      </c>
      <c r="I52" s="435"/>
      <c r="W52" s="203"/>
      <c r="X52" s="203"/>
      <c r="Y52" s="203"/>
      <c r="Z52" s="203"/>
      <c r="AA52" s="203"/>
      <c r="AB52" s="203"/>
      <c r="AC52" s="204"/>
      <c r="AD52" s="204"/>
      <c r="AE52" s="204"/>
      <c r="AF52" s="204"/>
      <c r="AG52" s="204"/>
      <c r="AH52" s="204"/>
      <c r="AI52" s="204"/>
      <c r="AJ52" s="204"/>
      <c r="AK52" s="444"/>
      <c r="AL52" s="110"/>
      <c r="AM52" s="110"/>
      <c r="AN52" s="110"/>
      <c r="AO52" s="110"/>
      <c r="AP52" s="110"/>
      <c r="AQ52" s="110"/>
      <c r="AR52" s="110"/>
      <c r="AS52" s="110"/>
      <c r="AT52" s="110"/>
      <c r="AU52" s="110"/>
      <c r="AV52" s="110"/>
      <c r="AW52" s="110"/>
      <c r="AX52" s="110"/>
      <c r="AY52" s="110"/>
      <c r="AZ52" s="110"/>
      <c r="BA52" s="110"/>
      <c r="BB52" s="110"/>
      <c r="BC52" s="110"/>
      <c r="BD52" s="110"/>
      <c r="BE52" s="110"/>
      <c r="BF52" s="110"/>
      <c r="BG52" s="110"/>
      <c r="BH52" s="110"/>
      <c r="BI52" s="110"/>
      <c r="BJ52" s="110"/>
      <c r="BK52" s="110"/>
      <c r="BL52" s="110"/>
      <c r="BM52" s="110"/>
      <c r="BN52" s="110"/>
      <c r="BO52" s="110"/>
      <c r="BP52" s="110"/>
      <c r="BQ52" s="110"/>
      <c r="BR52" s="110"/>
      <c r="BS52" s="110"/>
      <c r="BT52" s="110"/>
      <c r="BU52" s="110"/>
      <c r="BV52" s="110"/>
      <c r="BW52" s="110"/>
      <c r="BX52" s="110"/>
      <c r="BY52" s="110"/>
      <c r="BZ52" s="110"/>
      <c r="CA52" s="110"/>
      <c r="CB52" s="110"/>
      <c r="CC52" s="110"/>
      <c r="CD52" s="110"/>
      <c r="CE52" s="110"/>
      <c r="CF52" s="110"/>
      <c r="CG52" s="110"/>
      <c r="CH52" s="110"/>
      <c r="CI52" s="110"/>
      <c r="CJ52" s="110"/>
      <c r="CK52" s="110"/>
      <c r="CL52" s="110"/>
      <c r="CM52" s="110"/>
      <c r="CN52" s="110"/>
      <c r="CO52" s="110"/>
      <c r="CP52" s="110"/>
      <c r="CQ52" s="110"/>
      <c r="CR52" s="110"/>
      <c r="CS52" s="110"/>
      <c r="CT52" s="110"/>
      <c r="CU52" s="110"/>
      <c r="CV52" s="110"/>
      <c r="CW52" s="110"/>
      <c r="CX52" s="110"/>
    </row>
    <row r="53" spans="7:102" ht="15" customHeight="1" x14ac:dyDescent="0.25">
      <c r="G53" s="521"/>
      <c r="H53" s="205">
        <v>3</v>
      </c>
      <c r="I53" s="435"/>
      <c r="W53" s="203"/>
      <c r="X53" s="203"/>
      <c r="Y53" s="203"/>
      <c r="Z53" s="203"/>
      <c r="AA53" s="203"/>
      <c r="AB53" s="203"/>
      <c r="AC53" s="204"/>
      <c r="AD53" s="204"/>
      <c r="AE53" s="204"/>
      <c r="AF53" s="204"/>
      <c r="AG53" s="204"/>
      <c r="AH53" s="204"/>
      <c r="AI53" s="204"/>
      <c r="AJ53" s="204"/>
      <c r="AK53" s="444"/>
      <c r="AL53" s="110"/>
      <c r="AM53" s="110"/>
      <c r="AN53" s="110"/>
      <c r="AO53" s="110"/>
      <c r="AP53" s="110"/>
      <c r="AQ53" s="110"/>
      <c r="AR53" s="110"/>
      <c r="AS53" s="110"/>
      <c r="AT53" s="110"/>
      <c r="AU53" s="110"/>
      <c r="AV53" s="110"/>
      <c r="AW53" s="110"/>
      <c r="AX53" s="110"/>
      <c r="AY53" s="110"/>
      <c r="AZ53" s="110"/>
      <c r="BA53" s="110"/>
      <c r="BB53" s="110"/>
      <c r="BC53" s="110"/>
      <c r="BD53" s="110"/>
      <c r="BE53" s="110"/>
      <c r="BF53" s="110"/>
      <c r="BG53" s="110"/>
      <c r="BH53" s="110"/>
      <c r="BI53" s="110"/>
      <c r="BJ53" s="110"/>
      <c r="BK53" s="110"/>
      <c r="BL53" s="110"/>
      <c r="BM53" s="110"/>
      <c r="BN53" s="110"/>
      <c r="BO53" s="110"/>
      <c r="BP53" s="110"/>
      <c r="BQ53" s="110"/>
      <c r="BR53" s="110"/>
      <c r="BS53" s="110"/>
      <c r="BT53" s="110"/>
      <c r="BU53" s="110"/>
      <c r="BV53" s="110"/>
      <c r="BW53" s="110"/>
      <c r="BX53" s="110"/>
      <c r="BY53" s="110"/>
      <c r="BZ53" s="110"/>
      <c r="CA53" s="110"/>
      <c r="CB53" s="110"/>
      <c r="CC53" s="110"/>
      <c r="CD53" s="110"/>
      <c r="CE53" s="110"/>
      <c r="CF53" s="110"/>
      <c r="CG53" s="110"/>
      <c r="CH53" s="110"/>
      <c r="CI53" s="110"/>
      <c r="CJ53" s="110"/>
      <c r="CK53" s="110"/>
      <c r="CL53" s="110"/>
      <c r="CM53" s="110"/>
      <c r="CN53" s="110"/>
      <c r="CO53" s="110"/>
      <c r="CP53" s="110"/>
      <c r="CQ53" s="110"/>
      <c r="CR53" s="110"/>
      <c r="CS53" s="110"/>
      <c r="CT53" s="110"/>
      <c r="CU53" s="110"/>
      <c r="CV53" s="110"/>
      <c r="CW53" s="110"/>
      <c r="CX53" s="110"/>
    </row>
    <row r="54" spans="7:102" ht="15" customHeight="1" x14ac:dyDescent="0.25">
      <c r="G54" s="521"/>
      <c r="H54" s="205"/>
      <c r="I54" s="435"/>
      <c r="W54" s="203"/>
      <c r="X54" s="203"/>
      <c r="Y54" s="203"/>
      <c r="Z54" s="203"/>
      <c r="AA54" s="203"/>
      <c r="AB54" s="203"/>
      <c r="AC54" s="204"/>
      <c r="AD54" s="204"/>
      <c r="AE54" s="204"/>
      <c r="AF54" s="204"/>
      <c r="AG54" s="204"/>
      <c r="AH54" s="204"/>
      <c r="AI54" s="204"/>
      <c r="AJ54" s="204"/>
      <c r="AK54" s="444"/>
      <c r="AL54" s="110"/>
      <c r="AM54" s="110"/>
      <c r="AN54" s="110"/>
      <c r="AO54" s="110"/>
      <c r="AP54" s="110"/>
      <c r="AQ54" s="110"/>
      <c r="AR54" s="110"/>
      <c r="AS54" s="110"/>
      <c r="AT54" s="110"/>
      <c r="AU54" s="110"/>
      <c r="AV54" s="110"/>
      <c r="AW54" s="110"/>
      <c r="AX54" s="110"/>
      <c r="AY54" s="110"/>
      <c r="AZ54" s="110"/>
      <c r="BA54" s="110"/>
      <c r="BB54" s="110"/>
      <c r="BC54" s="110"/>
      <c r="BD54" s="110"/>
      <c r="BE54" s="110"/>
      <c r="BF54" s="110"/>
      <c r="BG54" s="110"/>
      <c r="BH54" s="110"/>
      <c r="BI54" s="110"/>
      <c r="BJ54" s="110"/>
      <c r="BK54" s="110"/>
      <c r="BL54" s="110"/>
      <c r="BM54" s="110"/>
      <c r="BN54" s="110"/>
      <c r="BO54" s="110"/>
      <c r="BP54" s="110"/>
      <c r="BQ54" s="110"/>
      <c r="BR54" s="110"/>
      <c r="BS54" s="110"/>
      <c r="BT54" s="110"/>
      <c r="BU54" s="110"/>
      <c r="BV54" s="110"/>
      <c r="BW54" s="110"/>
      <c r="BX54" s="110"/>
      <c r="BY54" s="110"/>
      <c r="BZ54" s="110"/>
      <c r="CA54" s="110"/>
      <c r="CB54" s="110"/>
      <c r="CC54" s="110"/>
      <c r="CD54" s="110"/>
      <c r="CE54" s="110"/>
      <c r="CF54" s="110"/>
      <c r="CG54" s="110"/>
      <c r="CH54" s="110"/>
      <c r="CI54" s="110"/>
      <c r="CJ54" s="110"/>
      <c r="CK54" s="110"/>
      <c r="CL54" s="110"/>
      <c r="CM54" s="110"/>
      <c r="CN54" s="110"/>
      <c r="CO54" s="110"/>
      <c r="CP54" s="110"/>
      <c r="CQ54" s="110"/>
      <c r="CR54" s="110"/>
      <c r="CS54" s="110"/>
      <c r="CT54" s="110"/>
      <c r="CU54" s="110"/>
      <c r="CV54" s="110"/>
      <c r="CW54" s="110"/>
      <c r="CX54" s="110"/>
    </row>
    <row r="55" spans="7:102" ht="15" customHeight="1" x14ac:dyDescent="0.25">
      <c r="G55" s="521">
        <v>4</v>
      </c>
      <c r="H55" s="205" t="s">
        <v>1790</v>
      </c>
      <c r="I55" s="435"/>
      <c r="W55" s="203"/>
      <c r="X55" s="203"/>
      <c r="Y55" s="203"/>
      <c r="Z55" s="203"/>
      <c r="AA55" s="203"/>
      <c r="AB55" s="203"/>
      <c r="AC55" s="204"/>
      <c r="AD55" s="204"/>
      <c r="AE55" s="204"/>
      <c r="AF55" s="204"/>
      <c r="AG55" s="204"/>
      <c r="AH55" s="204"/>
      <c r="AI55" s="204"/>
      <c r="AJ55" s="204"/>
      <c r="AK55" s="444"/>
      <c r="AL55" s="110"/>
      <c r="AM55" s="110"/>
      <c r="AN55" s="110"/>
      <c r="AO55" s="110"/>
      <c r="AP55" s="110"/>
      <c r="AQ55" s="110"/>
      <c r="AR55" s="110"/>
      <c r="AS55" s="110"/>
      <c r="AT55" s="110"/>
      <c r="AU55" s="110"/>
      <c r="AV55" s="110"/>
      <c r="AW55" s="110"/>
      <c r="AX55" s="110"/>
      <c r="AY55" s="110"/>
      <c r="AZ55" s="110"/>
      <c r="BA55" s="110"/>
      <c r="BB55" s="110"/>
      <c r="BC55" s="110"/>
      <c r="BD55" s="110"/>
      <c r="BE55" s="110"/>
      <c r="BF55" s="110"/>
      <c r="BG55" s="110"/>
      <c r="BH55" s="110"/>
      <c r="BI55" s="110"/>
      <c r="BJ55" s="110"/>
      <c r="BK55" s="110"/>
      <c r="BL55" s="110"/>
      <c r="BM55" s="110"/>
      <c r="BN55" s="110"/>
      <c r="BO55" s="110"/>
      <c r="BP55" s="110"/>
      <c r="BQ55" s="110"/>
      <c r="BR55" s="110"/>
      <c r="BS55" s="110"/>
      <c r="BT55" s="110"/>
      <c r="BU55" s="110"/>
      <c r="BV55" s="110"/>
      <c r="BW55" s="110"/>
      <c r="BX55" s="110"/>
      <c r="BY55" s="110"/>
      <c r="BZ55" s="110"/>
      <c r="CA55" s="110"/>
      <c r="CB55" s="110"/>
      <c r="CC55" s="110"/>
      <c r="CD55" s="110"/>
      <c r="CE55" s="110"/>
      <c r="CF55" s="110"/>
      <c r="CG55" s="110"/>
      <c r="CH55" s="110"/>
      <c r="CI55" s="110"/>
      <c r="CJ55" s="110"/>
      <c r="CK55" s="110"/>
      <c r="CL55" s="110"/>
      <c r="CM55" s="110"/>
      <c r="CN55" s="110"/>
      <c r="CO55" s="110"/>
      <c r="CP55" s="110"/>
      <c r="CQ55" s="110"/>
      <c r="CR55" s="110"/>
      <c r="CS55" s="110"/>
      <c r="CT55" s="110"/>
      <c r="CU55" s="110"/>
      <c r="CV55" s="110"/>
      <c r="CW55" s="110"/>
      <c r="CX55" s="110"/>
    </row>
    <row r="56" spans="7:102" ht="15" customHeight="1" x14ac:dyDescent="0.25">
      <c r="G56" s="521"/>
      <c r="H56" s="205">
        <v>1</v>
      </c>
      <c r="I56" s="435"/>
      <c r="W56" s="203"/>
      <c r="X56" s="203"/>
      <c r="Y56" s="203"/>
      <c r="Z56" s="203"/>
      <c r="AA56" s="203"/>
      <c r="AB56" s="203"/>
      <c r="AC56" s="204"/>
      <c r="AD56" s="204"/>
      <c r="AE56" s="204"/>
      <c r="AF56" s="204"/>
      <c r="AG56" s="204"/>
      <c r="AH56" s="204"/>
      <c r="AI56" s="204"/>
      <c r="AJ56" s="204"/>
      <c r="AK56" s="444"/>
      <c r="AL56" s="110"/>
      <c r="AM56" s="110"/>
      <c r="AN56" s="110"/>
      <c r="AO56" s="110"/>
      <c r="AP56" s="110"/>
      <c r="AQ56" s="110"/>
      <c r="AR56" s="110"/>
      <c r="AS56" s="110"/>
      <c r="AT56" s="110"/>
      <c r="AU56" s="110"/>
      <c r="AV56" s="110"/>
      <c r="AW56" s="110"/>
      <c r="AX56" s="110"/>
      <c r="AY56" s="110"/>
      <c r="AZ56" s="110"/>
      <c r="BA56" s="110"/>
      <c r="BB56" s="110"/>
      <c r="BC56" s="110"/>
      <c r="BD56" s="110"/>
      <c r="BE56" s="110"/>
      <c r="BF56" s="110"/>
      <c r="BG56" s="110"/>
      <c r="BH56" s="110"/>
      <c r="BI56" s="110"/>
      <c r="BJ56" s="110"/>
      <c r="BK56" s="110"/>
      <c r="BL56" s="110"/>
      <c r="BM56" s="110"/>
      <c r="BN56" s="110"/>
      <c r="BO56" s="110"/>
      <c r="BP56" s="110"/>
      <c r="BQ56" s="110"/>
      <c r="BR56" s="110"/>
      <c r="BS56" s="110"/>
      <c r="BT56" s="110"/>
      <c r="BU56" s="110"/>
      <c r="BV56" s="110"/>
      <c r="BW56" s="110"/>
      <c r="BX56" s="110"/>
      <c r="BY56" s="110"/>
      <c r="BZ56" s="110"/>
      <c r="CA56" s="110"/>
      <c r="CB56" s="110"/>
      <c r="CC56" s="110"/>
      <c r="CD56" s="110"/>
      <c r="CE56" s="110"/>
      <c r="CF56" s="110"/>
      <c r="CG56" s="110"/>
      <c r="CH56" s="110"/>
      <c r="CI56" s="110"/>
      <c r="CJ56" s="110"/>
      <c r="CK56" s="110"/>
      <c r="CL56" s="110"/>
      <c r="CM56" s="110"/>
      <c r="CN56" s="110"/>
      <c r="CO56" s="110"/>
      <c r="CP56" s="110"/>
      <c r="CQ56" s="110"/>
      <c r="CR56" s="110"/>
      <c r="CS56" s="110"/>
      <c r="CT56" s="110"/>
      <c r="CU56" s="110"/>
      <c r="CV56" s="110"/>
      <c r="CW56" s="110"/>
      <c r="CX56" s="110"/>
    </row>
    <row r="57" spans="7:102" ht="15" customHeight="1" x14ac:dyDescent="0.25">
      <c r="G57" s="521"/>
      <c r="H57" s="205">
        <v>2</v>
      </c>
      <c r="I57" s="435"/>
      <c r="W57" s="203"/>
      <c r="X57" s="203"/>
      <c r="Y57" s="203"/>
      <c r="Z57" s="203"/>
      <c r="AA57" s="203"/>
      <c r="AB57" s="203"/>
      <c r="AC57" s="204"/>
      <c r="AD57" s="204"/>
      <c r="AE57" s="204"/>
      <c r="AF57" s="204"/>
      <c r="AG57" s="204"/>
      <c r="AH57" s="204"/>
      <c r="AI57" s="204"/>
      <c r="AJ57" s="204"/>
      <c r="AK57" s="444"/>
      <c r="AL57" s="110"/>
      <c r="AM57" s="110"/>
      <c r="AN57" s="110"/>
      <c r="AO57" s="110"/>
      <c r="AP57" s="110"/>
      <c r="AQ57" s="110"/>
      <c r="AR57" s="110"/>
      <c r="AS57" s="110"/>
      <c r="AT57" s="110"/>
      <c r="AU57" s="110"/>
      <c r="AV57" s="110"/>
      <c r="AW57" s="110"/>
      <c r="AX57" s="110"/>
      <c r="AY57" s="110"/>
      <c r="AZ57" s="110"/>
      <c r="BA57" s="110"/>
      <c r="BB57" s="110"/>
      <c r="BC57" s="110"/>
      <c r="BD57" s="110"/>
      <c r="BE57" s="110"/>
      <c r="BF57" s="110"/>
      <c r="BG57" s="110"/>
      <c r="BH57" s="110"/>
      <c r="BI57" s="110"/>
      <c r="BJ57" s="110"/>
      <c r="BK57" s="110"/>
      <c r="BL57" s="110"/>
      <c r="BM57" s="110"/>
      <c r="BN57" s="110"/>
      <c r="BO57" s="110"/>
      <c r="BP57" s="110"/>
      <c r="BQ57" s="110"/>
      <c r="BR57" s="110"/>
      <c r="BS57" s="110"/>
      <c r="BT57" s="110"/>
      <c r="BU57" s="110"/>
      <c r="BV57" s="110"/>
      <c r="BW57" s="110"/>
      <c r="BX57" s="110"/>
      <c r="BY57" s="110"/>
      <c r="BZ57" s="110"/>
      <c r="CA57" s="110"/>
      <c r="CB57" s="110"/>
      <c r="CC57" s="110"/>
      <c r="CD57" s="110"/>
      <c r="CE57" s="110"/>
      <c r="CF57" s="110"/>
      <c r="CG57" s="110"/>
      <c r="CH57" s="110"/>
      <c r="CI57" s="110"/>
      <c r="CJ57" s="110"/>
      <c r="CK57" s="110"/>
      <c r="CL57" s="110"/>
      <c r="CM57" s="110"/>
      <c r="CN57" s="110"/>
      <c r="CO57" s="110"/>
      <c r="CP57" s="110"/>
      <c r="CQ57" s="110"/>
      <c r="CR57" s="110"/>
      <c r="CS57" s="110"/>
      <c r="CT57" s="110"/>
      <c r="CU57" s="110"/>
      <c r="CV57" s="110"/>
      <c r="CW57" s="110"/>
      <c r="CX57" s="110"/>
    </row>
    <row r="58" spans="7:102" ht="15" customHeight="1" x14ac:dyDescent="0.25">
      <c r="G58" s="521"/>
      <c r="H58" s="205">
        <v>3</v>
      </c>
      <c r="I58" s="435"/>
      <c r="W58" s="203"/>
      <c r="X58" s="203"/>
      <c r="Y58" s="203"/>
      <c r="Z58" s="203"/>
      <c r="AA58" s="203"/>
      <c r="AB58" s="203"/>
      <c r="AC58" s="204"/>
      <c r="AD58" s="204"/>
      <c r="AE58" s="204"/>
      <c r="AF58" s="204"/>
      <c r="AG58" s="204"/>
      <c r="AH58" s="204"/>
      <c r="AI58" s="204"/>
      <c r="AJ58" s="204"/>
      <c r="AK58" s="444"/>
      <c r="AL58" s="110"/>
      <c r="AM58" s="110"/>
      <c r="AN58" s="110"/>
      <c r="AO58" s="110"/>
      <c r="AP58" s="110"/>
      <c r="AQ58" s="110"/>
      <c r="AR58" s="110"/>
      <c r="AS58" s="110"/>
      <c r="AT58" s="110"/>
      <c r="AU58" s="110"/>
      <c r="AV58" s="110"/>
      <c r="AW58" s="110"/>
      <c r="AX58" s="110"/>
      <c r="AY58" s="110"/>
      <c r="AZ58" s="110"/>
      <c r="BA58" s="110"/>
      <c r="BB58" s="110"/>
      <c r="BC58" s="110"/>
      <c r="BD58" s="110"/>
      <c r="BE58" s="110"/>
      <c r="BF58" s="110"/>
      <c r="BG58" s="110"/>
      <c r="BH58" s="110"/>
      <c r="BI58" s="110"/>
      <c r="BJ58" s="110"/>
      <c r="BK58" s="110"/>
      <c r="BL58" s="110"/>
      <c r="BM58" s="110"/>
      <c r="BN58" s="110"/>
      <c r="BO58" s="110"/>
      <c r="BP58" s="110"/>
      <c r="BQ58" s="110"/>
      <c r="BR58" s="110"/>
      <c r="BS58" s="110"/>
      <c r="BT58" s="110"/>
      <c r="BU58" s="110"/>
      <c r="BV58" s="110"/>
      <c r="BW58" s="110"/>
      <c r="BX58" s="110"/>
      <c r="BY58" s="110"/>
      <c r="BZ58" s="110"/>
      <c r="CA58" s="110"/>
      <c r="CB58" s="110"/>
      <c r="CC58" s="110"/>
      <c r="CD58" s="110"/>
      <c r="CE58" s="110"/>
      <c r="CF58" s="110"/>
      <c r="CG58" s="110"/>
      <c r="CH58" s="110"/>
      <c r="CI58" s="110"/>
      <c r="CJ58" s="110"/>
      <c r="CK58" s="110"/>
      <c r="CL58" s="110"/>
      <c r="CM58" s="110"/>
      <c r="CN58" s="110"/>
      <c r="CO58" s="110"/>
      <c r="CP58" s="110"/>
      <c r="CQ58" s="110"/>
      <c r="CR58" s="110"/>
      <c r="CS58" s="110"/>
      <c r="CT58" s="110"/>
      <c r="CU58" s="110"/>
      <c r="CV58" s="110"/>
      <c r="CW58" s="110"/>
      <c r="CX58" s="110"/>
    </row>
    <row r="59" spans="7:102" ht="14.25" customHeight="1" x14ac:dyDescent="0.25">
      <c r="G59" s="521"/>
      <c r="H59" s="205"/>
      <c r="I59" s="435"/>
      <c r="W59" s="203"/>
      <c r="X59" s="203"/>
      <c r="Y59" s="203"/>
      <c r="Z59" s="203"/>
      <c r="AA59" s="203"/>
      <c r="AB59" s="203"/>
      <c r="AC59" s="204"/>
      <c r="AD59" s="204"/>
      <c r="AE59" s="204"/>
      <c r="AF59" s="204"/>
      <c r="AG59" s="204"/>
      <c r="AH59" s="204"/>
      <c r="AI59" s="204"/>
      <c r="AJ59" s="204"/>
      <c r="AK59" s="444"/>
      <c r="AL59" s="110"/>
      <c r="AM59" s="110"/>
      <c r="AN59" s="110"/>
      <c r="AO59" s="110"/>
      <c r="AP59" s="110"/>
      <c r="AQ59" s="110"/>
      <c r="AR59" s="110"/>
      <c r="AS59" s="110"/>
      <c r="AT59" s="110"/>
      <c r="AU59" s="110"/>
      <c r="AV59" s="110"/>
      <c r="AW59" s="110"/>
      <c r="AX59" s="110"/>
      <c r="AY59" s="110"/>
      <c r="AZ59" s="110"/>
      <c r="BA59" s="110"/>
      <c r="BB59" s="110"/>
      <c r="BC59" s="110"/>
      <c r="BD59" s="110"/>
      <c r="BE59" s="110"/>
      <c r="BF59" s="110"/>
      <c r="BG59" s="110"/>
      <c r="BH59" s="110"/>
      <c r="BI59" s="110"/>
      <c r="BJ59" s="110"/>
      <c r="BK59" s="110"/>
      <c r="BL59" s="110"/>
      <c r="BM59" s="110"/>
      <c r="BN59" s="110"/>
      <c r="BO59" s="110"/>
      <c r="BP59" s="110"/>
      <c r="BQ59" s="110"/>
      <c r="BR59" s="110"/>
      <c r="BS59" s="110"/>
      <c r="BT59" s="110"/>
      <c r="BU59" s="110"/>
      <c r="BV59" s="110"/>
      <c r="BW59" s="110"/>
      <c r="BX59" s="110"/>
      <c r="BY59" s="110"/>
      <c r="BZ59" s="110"/>
      <c r="CA59" s="110"/>
      <c r="CB59" s="110"/>
      <c r="CC59" s="110"/>
      <c r="CD59" s="110"/>
      <c r="CE59" s="110"/>
      <c r="CF59" s="110"/>
      <c r="CG59" s="110"/>
      <c r="CH59" s="110"/>
      <c r="CI59" s="110"/>
      <c r="CJ59" s="110"/>
      <c r="CK59" s="110"/>
      <c r="CL59" s="110"/>
      <c r="CM59" s="110"/>
      <c r="CN59" s="110"/>
      <c r="CO59" s="110"/>
      <c r="CP59" s="110"/>
      <c r="CQ59" s="110"/>
      <c r="CR59" s="110"/>
      <c r="CS59" s="110"/>
      <c r="CT59" s="110"/>
      <c r="CU59" s="110"/>
      <c r="CV59" s="110"/>
      <c r="CW59" s="110"/>
      <c r="CX59" s="110"/>
    </row>
    <row r="60" spans="7:102" ht="14.25" customHeight="1" x14ac:dyDescent="0.25">
      <c r="G60" s="523"/>
      <c r="H60" s="206"/>
      <c r="I60" s="207"/>
      <c r="J60" s="207"/>
      <c r="K60" s="207"/>
      <c r="L60" s="207"/>
      <c r="M60" s="207"/>
      <c r="N60" s="207"/>
      <c r="O60" s="207"/>
      <c r="P60" s="207"/>
      <c r="Q60" s="207"/>
      <c r="R60" s="207"/>
      <c r="S60" s="207"/>
      <c r="T60" s="207"/>
      <c r="U60" s="207"/>
      <c r="V60" s="207"/>
      <c r="W60" s="207"/>
      <c r="X60" s="207"/>
      <c r="Y60" s="207"/>
      <c r="Z60" s="207"/>
      <c r="AA60" s="207"/>
      <c r="AB60" s="207"/>
      <c r="AC60" s="188"/>
      <c r="AD60" s="440"/>
      <c r="AE60" s="440"/>
      <c r="AF60" s="440"/>
      <c r="AG60" s="440"/>
      <c r="AH60" s="440"/>
      <c r="AI60" s="440"/>
      <c r="AJ60" s="440"/>
      <c r="AK60" s="439"/>
      <c r="AL60" s="110"/>
      <c r="AM60" s="110"/>
      <c r="AN60" s="110"/>
      <c r="AO60" s="110"/>
      <c r="AP60" s="110"/>
      <c r="AQ60" s="110"/>
      <c r="AR60" s="110"/>
      <c r="AS60" s="110"/>
      <c r="AT60" s="110"/>
      <c r="AU60" s="110"/>
      <c r="AV60" s="110"/>
      <c r="AW60" s="110"/>
      <c r="AX60" s="110"/>
      <c r="AY60" s="110"/>
      <c r="AZ60" s="110"/>
      <c r="BA60" s="110"/>
      <c r="BB60" s="110"/>
      <c r="BC60" s="110"/>
      <c r="BD60" s="110"/>
      <c r="BE60" s="110"/>
      <c r="BF60" s="110"/>
      <c r="BG60" s="110"/>
      <c r="BH60" s="110"/>
      <c r="BI60" s="110"/>
      <c r="BJ60" s="110"/>
      <c r="BK60" s="110"/>
      <c r="BL60" s="110"/>
      <c r="BM60" s="110"/>
      <c r="BN60" s="110"/>
      <c r="BO60" s="110"/>
      <c r="BP60" s="110"/>
      <c r="BQ60" s="110"/>
      <c r="BR60" s="110"/>
      <c r="BS60" s="110"/>
      <c r="BT60" s="110"/>
      <c r="BU60" s="110"/>
      <c r="BV60" s="110"/>
      <c r="BW60" s="110"/>
      <c r="BX60" s="110"/>
      <c r="BY60" s="110"/>
      <c r="BZ60" s="110"/>
      <c r="CA60" s="110"/>
      <c r="CB60" s="110"/>
      <c r="CC60" s="110"/>
      <c r="CD60" s="110"/>
      <c r="CE60" s="110"/>
      <c r="CF60" s="110"/>
      <c r="CG60" s="110"/>
      <c r="CH60" s="110"/>
      <c r="CI60" s="110"/>
      <c r="CJ60" s="110"/>
      <c r="CK60" s="110"/>
      <c r="CL60" s="110"/>
      <c r="CM60" s="110"/>
      <c r="CN60" s="110"/>
      <c r="CO60" s="110"/>
      <c r="CP60" s="110"/>
      <c r="CQ60" s="110"/>
      <c r="CR60" s="110"/>
      <c r="CS60" s="110"/>
      <c r="CT60" s="110"/>
      <c r="CU60" s="110"/>
      <c r="CV60" s="110"/>
      <c r="CW60" s="110"/>
      <c r="CX60" s="110"/>
    </row>
    <row r="61" spans="7:102" ht="14.25" customHeight="1" x14ac:dyDescent="0.25">
      <c r="AL61" s="110"/>
      <c r="AM61" s="110"/>
      <c r="AN61" s="110"/>
      <c r="AO61" s="110"/>
      <c r="AP61" s="110"/>
      <c r="AQ61" s="110"/>
      <c r="AR61" s="110"/>
      <c r="AS61" s="110"/>
      <c r="AT61" s="110"/>
      <c r="AU61" s="110"/>
      <c r="AV61" s="110"/>
      <c r="AW61" s="110"/>
      <c r="AX61" s="110"/>
      <c r="AY61" s="110"/>
      <c r="AZ61" s="110"/>
      <c r="BA61" s="110"/>
      <c r="BB61" s="110"/>
      <c r="BC61" s="110"/>
      <c r="BD61" s="110"/>
      <c r="BE61" s="110"/>
      <c r="BF61" s="110"/>
      <c r="BG61" s="110"/>
      <c r="BH61" s="110"/>
      <c r="BI61" s="110"/>
      <c r="BJ61" s="110"/>
      <c r="BK61" s="110"/>
      <c r="BL61" s="110"/>
      <c r="BM61" s="110"/>
      <c r="BN61" s="110"/>
      <c r="BO61" s="110"/>
      <c r="BP61" s="110"/>
      <c r="BQ61" s="110"/>
      <c r="BR61" s="110"/>
      <c r="BS61" s="110"/>
      <c r="BT61" s="110"/>
      <c r="BU61" s="110"/>
      <c r="BV61" s="110"/>
      <c r="BW61" s="110"/>
      <c r="BX61" s="110"/>
      <c r="BY61" s="110"/>
      <c r="BZ61" s="110"/>
      <c r="CA61" s="110"/>
      <c r="CB61" s="110"/>
      <c r="CC61" s="110"/>
      <c r="CD61" s="110"/>
      <c r="CE61" s="110"/>
      <c r="CF61" s="110"/>
      <c r="CG61" s="110"/>
      <c r="CH61" s="110"/>
      <c r="CI61" s="110"/>
      <c r="CJ61" s="110"/>
      <c r="CK61" s="110"/>
      <c r="CL61" s="110"/>
      <c r="CM61" s="110"/>
      <c r="CN61" s="110"/>
      <c r="CO61" s="110"/>
      <c r="CP61" s="110"/>
      <c r="CQ61" s="110"/>
      <c r="CR61" s="110"/>
      <c r="CS61" s="110"/>
      <c r="CT61" s="110"/>
      <c r="CU61" s="110"/>
      <c r="CV61" s="110"/>
      <c r="CW61" s="110"/>
      <c r="CX61" s="110"/>
    </row>
    <row r="62" spans="7:102" ht="14.25" customHeight="1" x14ac:dyDescent="0.25">
      <c r="AL62" s="110"/>
      <c r="AM62" s="110"/>
      <c r="AN62" s="110"/>
      <c r="AO62" s="110"/>
      <c r="AP62" s="110"/>
      <c r="AQ62" s="110"/>
      <c r="AR62" s="110"/>
      <c r="AS62" s="110"/>
      <c r="AT62" s="110"/>
      <c r="AU62" s="110"/>
      <c r="AV62" s="110"/>
      <c r="AW62" s="110"/>
      <c r="AX62" s="110"/>
      <c r="AY62" s="110"/>
      <c r="AZ62" s="110"/>
      <c r="BA62" s="110"/>
      <c r="BB62" s="110"/>
      <c r="BC62" s="110"/>
      <c r="BD62" s="110"/>
      <c r="BE62" s="110"/>
      <c r="BF62" s="110"/>
      <c r="BG62" s="110"/>
      <c r="BH62" s="110"/>
      <c r="BI62" s="110"/>
      <c r="BJ62" s="110"/>
      <c r="BK62" s="110"/>
      <c r="BL62" s="110"/>
      <c r="BM62" s="110"/>
      <c r="BN62" s="110"/>
      <c r="BO62" s="110"/>
      <c r="BP62" s="110"/>
      <c r="BQ62" s="110"/>
      <c r="BR62" s="110"/>
      <c r="BS62" s="110"/>
      <c r="BT62" s="110"/>
      <c r="BU62" s="110"/>
      <c r="BV62" s="110"/>
      <c r="BW62" s="110"/>
      <c r="BX62" s="110"/>
      <c r="BY62" s="110"/>
      <c r="BZ62" s="110"/>
      <c r="CA62" s="110"/>
      <c r="CB62" s="110"/>
      <c r="CC62" s="110"/>
      <c r="CD62" s="110"/>
      <c r="CE62" s="110"/>
      <c r="CF62" s="110"/>
      <c r="CG62" s="110"/>
      <c r="CH62" s="110"/>
      <c r="CI62" s="110"/>
      <c r="CJ62" s="110"/>
      <c r="CK62" s="110"/>
      <c r="CL62" s="110"/>
      <c r="CM62" s="110"/>
      <c r="CN62" s="110"/>
      <c r="CO62" s="110"/>
      <c r="CP62" s="110"/>
      <c r="CQ62" s="110"/>
      <c r="CR62" s="110"/>
      <c r="CS62" s="110"/>
      <c r="CT62" s="110"/>
      <c r="CU62" s="110"/>
      <c r="CV62" s="110"/>
      <c r="CW62" s="110"/>
      <c r="CX62" s="110"/>
    </row>
    <row r="63" spans="7:102" ht="14.25" customHeight="1" x14ac:dyDescent="0.25">
      <c r="AL63" s="110"/>
      <c r="AM63" s="110"/>
      <c r="AN63" s="110"/>
      <c r="AO63" s="110"/>
      <c r="AP63" s="110"/>
      <c r="AQ63" s="110"/>
      <c r="AR63" s="110"/>
      <c r="AS63" s="110"/>
      <c r="AT63" s="110"/>
      <c r="AU63" s="110"/>
      <c r="AV63" s="110"/>
      <c r="AW63" s="110"/>
      <c r="AX63" s="110"/>
      <c r="AY63" s="110"/>
      <c r="AZ63" s="110"/>
      <c r="BA63" s="110"/>
      <c r="BB63" s="110"/>
      <c r="BC63" s="110"/>
      <c r="BD63" s="110"/>
      <c r="BE63" s="110"/>
      <c r="BF63" s="110"/>
      <c r="BG63" s="110"/>
      <c r="BH63" s="110"/>
      <c r="BI63" s="110"/>
      <c r="BJ63" s="110"/>
      <c r="BK63" s="110"/>
      <c r="BL63" s="110"/>
      <c r="BM63" s="110"/>
      <c r="BN63" s="110"/>
      <c r="BO63" s="110"/>
      <c r="BP63" s="110"/>
      <c r="BQ63" s="110"/>
      <c r="BR63" s="110"/>
      <c r="BS63" s="110"/>
      <c r="BT63" s="110"/>
      <c r="BU63" s="110"/>
      <c r="BV63" s="110"/>
      <c r="BW63" s="110"/>
      <c r="BX63" s="110"/>
      <c r="BY63" s="110"/>
      <c r="BZ63" s="110"/>
      <c r="CA63" s="110"/>
      <c r="CB63" s="110"/>
      <c r="CC63" s="110"/>
      <c r="CD63" s="110"/>
      <c r="CE63" s="110"/>
      <c r="CF63" s="110"/>
      <c r="CG63" s="110"/>
      <c r="CH63" s="110"/>
      <c r="CI63" s="110"/>
      <c r="CJ63" s="110"/>
      <c r="CK63" s="110"/>
      <c r="CL63" s="110"/>
      <c r="CM63" s="110"/>
      <c r="CN63" s="110"/>
      <c r="CO63" s="110"/>
      <c r="CP63" s="110"/>
      <c r="CQ63" s="110"/>
      <c r="CR63" s="110"/>
      <c r="CS63" s="110"/>
      <c r="CT63" s="110"/>
      <c r="CU63" s="110"/>
      <c r="CV63" s="110"/>
      <c r="CW63" s="110"/>
      <c r="CX63" s="110"/>
    </row>
    <row r="64" spans="7:102" ht="14.25" customHeight="1" x14ac:dyDescent="0.25">
      <c r="AL64" s="110"/>
      <c r="AM64" s="110"/>
      <c r="AN64" s="110"/>
      <c r="AO64" s="110"/>
      <c r="AP64" s="110"/>
      <c r="AQ64" s="110"/>
      <c r="AR64" s="110"/>
      <c r="AS64" s="110"/>
      <c r="AT64" s="110"/>
      <c r="AU64" s="110"/>
      <c r="AV64" s="110"/>
      <c r="AW64" s="110"/>
      <c r="AX64" s="110"/>
      <c r="AY64" s="110"/>
      <c r="AZ64" s="110"/>
      <c r="BA64" s="110"/>
      <c r="BB64" s="110"/>
      <c r="BC64" s="110"/>
      <c r="BD64" s="110"/>
      <c r="BE64" s="110"/>
      <c r="BF64" s="110"/>
      <c r="BG64" s="110"/>
      <c r="BH64" s="110"/>
      <c r="BI64" s="110"/>
      <c r="BJ64" s="110"/>
      <c r="BK64" s="110"/>
      <c r="BL64" s="110"/>
      <c r="BM64" s="110"/>
      <c r="BN64" s="110"/>
      <c r="BO64" s="110"/>
      <c r="BP64" s="110"/>
      <c r="BQ64" s="110"/>
      <c r="BR64" s="110"/>
      <c r="BS64" s="110"/>
      <c r="BT64" s="110"/>
      <c r="BU64" s="110"/>
      <c r="BV64" s="110"/>
      <c r="BW64" s="110"/>
      <c r="BX64" s="110"/>
      <c r="BY64" s="110"/>
      <c r="BZ64" s="110"/>
      <c r="CA64" s="110"/>
      <c r="CB64" s="110"/>
      <c r="CC64" s="110"/>
      <c r="CD64" s="110"/>
      <c r="CE64" s="110"/>
      <c r="CF64" s="110"/>
      <c r="CG64" s="110"/>
      <c r="CH64" s="110"/>
      <c r="CI64" s="110"/>
      <c r="CJ64" s="110"/>
      <c r="CK64" s="110"/>
      <c r="CL64" s="110"/>
      <c r="CM64" s="110"/>
      <c r="CN64" s="110"/>
      <c r="CO64" s="110"/>
      <c r="CP64" s="110"/>
      <c r="CQ64" s="110"/>
      <c r="CR64" s="110"/>
      <c r="CS64" s="110"/>
      <c r="CT64" s="110"/>
      <c r="CU64" s="110"/>
      <c r="CV64" s="110"/>
      <c r="CW64" s="110"/>
      <c r="CX64" s="110"/>
    </row>
    <row r="65" spans="7:102" ht="14.25" customHeight="1" x14ac:dyDescent="0.25">
      <c r="G65" s="958" t="s">
        <v>1507</v>
      </c>
      <c r="H65" s="764"/>
      <c r="I65" s="764"/>
      <c r="J65" s="764"/>
      <c r="K65" s="764"/>
      <c r="L65" s="764"/>
      <c r="M65" s="764"/>
      <c r="N65" s="764"/>
      <c r="O65" s="764"/>
      <c r="P65" s="764"/>
      <c r="Q65" s="764"/>
      <c r="R65" s="764"/>
      <c r="S65" s="764"/>
      <c r="T65" s="764"/>
      <c r="U65" s="965" t="s">
        <v>1508</v>
      </c>
      <c r="V65" s="764"/>
      <c r="W65" s="764"/>
      <c r="X65" s="764"/>
      <c r="Y65" s="764"/>
      <c r="Z65" s="764"/>
      <c r="AA65" s="764"/>
      <c r="AB65" s="764"/>
      <c r="AC65" s="764"/>
      <c r="AD65" s="764"/>
      <c r="AE65" s="764"/>
      <c r="AF65" s="764"/>
      <c r="AG65" s="764"/>
      <c r="AH65" s="765"/>
      <c r="AL65" s="110"/>
      <c r="AM65" s="110"/>
      <c r="AN65" s="110"/>
      <c r="AO65" s="110"/>
      <c r="AP65" s="110"/>
      <c r="AQ65" s="110"/>
      <c r="AR65" s="110"/>
      <c r="AS65" s="110"/>
      <c r="AT65" s="110"/>
      <c r="AU65" s="110"/>
      <c r="AV65" s="110"/>
      <c r="AW65" s="110"/>
      <c r="AX65" s="110"/>
      <c r="AY65" s="110"/>
      <c r="AZ65" s="110"/>
      <c r="BA65" s="110"/>
      <c r="BB65" s="110"/>
      <c r="BC65" s="110"/>
      <c r="BD65" s="110"/>
      <c r="BE65" s="110"/>
      <c r="BF65" s="110"/>
      <c r="BG65" s="110"/>
      <c r="BH65" s="110"/>
      <c r="BI65" s="110"/>
      <c r="BJ65" s="110"/>
      <c r="BK65" s="110"/>
      <c r="BL65" s="110"/>
      <c r="BM65" s="110"/>
      <c r="BN65" s="110"/>
      <c r="BO65" s="110"/>
      <c r="BP65" s="110"/>
      <c r="BQ65" s="110"/>
      <c r="BR65" s="110"/>
      <c r="BS65" s="110"/>
      <c r="BT65" s="110"/>
      <c r="BU65" s="110"/>
      <c r="BV65" s="110"/>
      <c r="BW65" s="110"/>
      <c r="BX65" s="110"/>
      <c r="BY65" s="110"/>
      <c r="BZ65" s="110"/>
      <c r="CA65" s="110"/>
      <c r="CB65" s="110"/>
      <c r="CC65" s="110"/>
      <c r="CD65" s="110"/>
      <c r="CE65" s="110"/>
      <c r="CF65" s="110"/>
      <c r="CG65" s="110"/>
      <c r="CH65" s="110"/>
      <c r="CI65" s="110"/>
      <c r="CJ65" s="110"/>
      <c r="CK65" s="110"/>
      <c r="CL65" s="110"/>
      <c r="CM65" s="110"/>
      <c r="CN65" s="110"/>
      <c r="CO65" s="110"/>
      <c r="CP65" s="110"/>
      <c r="CQ65" s="110"/>
      <c r="CR65" s="110"/>
      <c r="CS65" s="110"/>
      <c r="CT65" s="110"/>
      <c r="CU65" s="110"/>
      <c r="CV65" s="110"/>
      <c r="CW65" s="110"/>
      <c r="CX65" s="110"/>
    </row>
    <row r="66" spans="7:102" ht="14.25" customHeight="1" x14ac:dyDescent="0.25">
      <c r="G66" s="956" t="s">
        <v>796</v>
      </c>
      <c r="H66" s="794"/>
      <c r="I66" s="794"/>
      <c r="J66" s="794"/>
      <c r="K66" s="794"/>
      <c r="L66" s="794"/>
      <c r="M66" s="958" t="s">
        <v>1511</v>
      </c>
      <c r="N66" s="764"/>
      <c r="O66" s="764"/>
      <c r="P66" s="764"/>
      <c r="Q66" s="965" t="s">
        <v>1510</v>
      </c>
      <c r="R66" s="764"/>
      <c r="S66" s="764"/>
      <c r="T66" s="765"/>
      <c r="U66" s="957" t="s">
        <v>796</v>
      </c>
      <c r="V66" s="794"/>
      <c r="W66" s="794"/>
      <c r="X66" s="794"/>
      <c r="Y66" s="794"/>
      <c r="Z66" s="794"/>
      <c r="AA66" s="965" t="s">
        <v>1511</v>
      </c>
      <c r="AB66" s="764"/>
      <c r="AC66" s="764"/>
      <c r="AD66" s="765"/>
      <c r="AE66" s="965" t="s">
        <v>1510</v>
      </c>
      <c r="AF66" s="764"/>
      <c r="AG66" s="764"/>
      <c r="AH66" s="765"/>
      <c r="AL66" s="110"/>
      <c r="AM66" s="110"/>
      <c r="AN66" s="110"/>
      <c r="AO66" s="110"/>
      <c r="AP66" s="110"/>
      <c r="AQ66" s="110"/>
      <c r="AR66" s="110"/>
      <c r="AS66" s="110"/>
      <c r="AT66" s="110"/>
      <c r="AU66" s="110"/>
      <c r="AV66" s="110"/>
      <c r="AW66" s="110"/>
      <c r="AX66" s="110"/>
      <c r="AY66" s="110"/>
      <c r="AZ66" s="110"/>
      <c r="BA66" s="110"/>
      <c r="BB66" s="110"/>
      <c r="BC66" s="110"/>
      <c r="BD66" s="110"/>
      <c r="BE66" s="110"/>
      <c r="BF66" s="110"/>
      <c r="BG66" s="110"/>
      <c r="BH66" s="110"/>
      <c r="BI66" s="110"/>
      <c r="BJ66" s="110"/>
      <c r="BK66" s="110"/>
      <c r="BL66" s="110"/>
      <c r="BM66" s="110"/>
      <c r="BN66" s="110"/>
      <c r="BO66" s="110"/>
      <c r="BP66" s="110"/>
      <c r="BQ66" s="110"/>
      <c r="BR66" s="110"/>
      <c r="BS66" s="110"/>
      <c r="BT66" s="110"/>
      <c r="BU66" s="110"/>
      <c r="BV66" s="110"/>
      <c r="BW66" s="110"/>
      <c r="BX66" s="110"/>
      <c r="BY66" s="110"/>
      <c r="BZ66" s="110"/>
      <c r="CA66" s="110"/>
      <c r="CB66" s="110"/>
      <c r="CC66" s="110"/>
      <c r="CD66" s="110"/>
      <c r="CE66" s="110"/>
      <c r="CF66" s="110"/>
      <c r="CG66" s="110"/>
      <c r="CH66" s="110"/>
      <c r="CI66" s="110"/>
      <c r="CJ66" s="110"/>
      <c r="CK66" s="110"/>
      <c r="CL66" s="110"/>
      <c r="CM66" s="110"/>
      <c r="CN66" s="110"/>
      <c r="CO66" s="110"/>
      <c r="CP66" s="110"/>
      <c r="CQ66" s="110"/>
      <c r="CR66" s="110"/>
      <c r="CS66" s="110"/>
      <c r="CT66" s="110"/>
      <c r="CU66" s="110"/>
      <c r="CV66" s="110"/>
      <c r="CW66" s="110"/>
      <c r="CX66" s="110"/>
    </row>
    <row r="67" spans="7:102" ht="14.25" customHeight="1" x14ac:dyDescent="0.25">
      <c r="G67" s="184"/>
      <c r="M67" s="184"/>
      <c r="Q67" s="184"/>
      <c r="T67" s="186"/>
      <c r="AA67" s="184"/>
      <c r="AD67" s="186"/>
      <c r="AE67" s="184"/>
      <c r="AH67" s="186"/>
      <c r="AL67" s="110"/>
      <c r="AM67" s="110"/>
      <c r="AN67" s="110"/>
      <c r="AO67" s="110"/>
      <c r="AP67" s="110"/>
      <c r="AQ67" s="110"/>
      <c r="AR67" s="110"/>
      <c r="AS67" s="110"/>
      <c r="AT67" s="110"/>
      <c r="AU67" s="110"/>
      <c r="AV67" s="110"/>
      <c r="AW67" s="110"/>
      <c r="AX67" s="110"/>
      <c r="AY67" s="110"/>
      <c r="AZ67" s="110"/>
      <c r="BA67" s="110"/>
      <c r="BB67" s="110"/>
      <c r="BC67" s="110"/>
      <c r="BD67" s="110"/>
      <c r="BE67" s="110"/>
      <c r="BF67" s="110"/>
      <c r="BG67" s="110"/>
      <c r="BH67" s="110"/>
      <c r="BI67" s="110"/>
      <c r="BJ67" s="110"/>
      <c r="BK67" s="110"/>
      <c r="BL67" s="110"/>
      <c r="BM67" s="110"/>
      <c r="BN67" s="110"/>
      <c r="BO67" s="110"/>
      <c r="BP67" s="110"/>
      <c r="BQ67" s="110"/>
      <c r="BR67" s="110"/>
      <c r="BS67" s="110"/>
      <c r="BT67" s="110"/>
      <c r="BU67" s="110"/>
      <c r="BV67" s="110"/>
      <c r="BW67" s="110"/>
      <c r="BX67" s="110"/>
      <c r="BY67" s="110"/>
      <c r="BZ67" s="110"/>
      <c r="CA67" s="110"/>
      <c r="CB67" s="110"/>
      <c r="CC67" s="110"/>
      <c r="CD67" s="110"/>
      <c r="CE67" s="110"/>
      <c r="CF67" s="110"/>
      <c r="CG67" s="110"/>
      <c r="CH67" s="110"/>
      <c r="CI67" s="110"/>
      <c r="CJ67" s="110"/>
      <c r="CK67" s="110"/>
      <c r="CL67" s="110"/>
      <c r="CM67" s="110"/>
      <c r="CN67" s="110"/>
      <c r="CO67" s="110"/>
      <c r="CP67" s="110"/>
      <c r="CQ67" s="110"/>
      <c r="CR67" s="110"/>
      <c r="CS67" s="110"/>
      <c r="CT67" s="110"/>
      <c r="CU67" s="110"/>
      <c r="CV67" s="110"/>
      <c r="CW67" s="110"/>
      <c r="CX67" s="110"/>
    </row>
    <row r="68" spans="7:102" ht="14.25" customHeight="1" x14ac:dyDescent="0.25">
      <c r="G68" s="294" t="s">
        <v>1681</v>
      </c>
      <c r="H68" s="295"/>
      <c r="I68" s="295"/>
      <c r="J68" s="295"/>
      <c r="K68" s="295"/>
      <c r="L68" s="295"/>
      <c r="M68" s="294"/>
      <c r="N68" s="295"/>
      <c r="O68" s="295"/>
      <c r="P68" s="295"/>
      <c r="Q68" s="294"/>
      <c r="R68" s="295"/>
      <c r="S68" s="295"/>
      <c r="T68" s="296"/>
      <c r="U68" s="294" t="s">
        <v>1681</v>
      </c>
      <c r="V68" s="295"/>
      <c r="W68" s="295"/>
      <c r="X68" s="295"/>
      <c r="Y68" s="295"/>
      <c r="Z68" s="295"/>
      <c r="AA68" s="294"/>
      <c r="AB68" s="295"/>
      <c r="AC68" s="295"/>
      <c r="AD68" s="296"/>
      <c r="AE68" s="294"/>
      <c r="AF68" s="295"/>
      <c r="AG68" s="295"/>
      <c r="AH68" s="296"/>
      <c r="AL68" s="110"/>
      <c r="AM68" s="110"/>
      <c r="AN68" s="110"/>
      <c r="AO68" s="110"/>
      <c r="AP68" s="110"/>
      <c r="AQ68" s="110"/>
      <c r="AR68" s="110"/>
      <c r="AS68" s="110"/>
      <c r="AT68" s="110"/>
      <c r="AU68" s="110"/>
      <c r="AV68" s="110"/>
      <c r="AW68" s="110"/>
      <c r="AX68" s="110"/>
      <c r="AY68" s="110"/>
      <c r="AZ68" s="110"/>
      <c r="BA68" s="110"/>
      <c r="BB68" s="110"/>
      <c r="BC68" s="110"/>
      <c r="BD68" s="110"/>
      <c r="BE68" s="110"/>
      <c r="BF68" s="110"/>
      <c r="BG68" s="110"/>
      <c r="BH68" s="110"/>
      <c r="BI68" s="110"/>
      <c r="BJ68" s="110"/>
      <c r="BK68" s="110"/>
      <c r="BL68" s="110"/>
      <c r="BM68" s="110"/>
      <c r="BN68" s="110"/>
      <c r="BO68" s="110"/>
      <c r="BP68" s="110"/>
      <c r="BQ68" s="110"/>
      <c r="BR68" s="110"/>
      <c r="BS68" s="110"/>
      <c r="BT68" s="110"/>
      <c r="BU68" s="110"/>
      <c r="BV68" s="110"/>
      <c r="BW68" s="110"/>
      <c r="BX68" s="110"/>
      <c r="BY68" s="110"/>
      <c r="BZ68" s="110"/>
      <c r="CA68" s="110"/>
      <c r="CB68" s="110"/>
      <c r="CC68" s="110"/>
      <c r="CD68" s="110"/>
      <c r="CE68" s="110"/>
      <c r="CF68" s="110"/>
      <c r="CG68" s="110"/>
      <c r="CH68" s="110"/>
      <c r="CI68" s="110"/>
      <c r="CJ68" s="110"/>
      <c r="CK68" s="110"/>
      <c r="CL68" s="110"/>
      <c r="CM68" s="110"/>
      <c r="CN68" s="110"/>
      <c r="CO68" s="110"/>
      <c r="CP68" s="110"/>
      <c r="CQ68" s="110"/>
      <c r="CR68" s="110"/>
      <c r="CS68" s="110"/>
      <c r="CT68" s="110"/>
      <c r="CU68" s="110"/>
      <c r="CV68" s="110"/>
      <c r="CW68" s="110"/>
      <c r="CX68" s="110"/>
    </row>
    <row r="69" spans="7:102" ht="14.25" customHeight="1" x14ac:dyDescent="0.25">
      <c r="G69" s="294" t="s">
        <v>1681</v>
      </c>
      <c r="H69" s="295"/>
      <c r="I69" s="295"/>
      <c r="J69" s="295"/>
      <c r="K69" s="295"/>
      <c r="L69" s="295"/>
      <c r="M69" s="294"/>
      <c r="N69" s="295"/>
      <c r="O69" s="295"/>
      <c r="P69" s="295"/>
      <c r="Q69" s="294"/>
      <c r="R69" s="295"/>
      <c r="S69" s="295"/>
      <c r="T69" s="296"/>
      <c r="U69" s="294"/>
      <c r="V69" s="295"/>
      <c r="W69" s="295"/>
      <c r="X69" s="295"/>
      <c r="Y69" s="295"/>
      <c r="Z69" s="295"/>
      <c r="AA69" s="294"/>
      <c r="AB69" s="295"/>
      <c r="AC69" s="295"/>
      <c r="AD69" s="296"/>
      <c r="AE69" s="294"/>
      <c r="AF69" s="295"/>
      <c r="AG69" s="295"/>
      <c r="AH69" s="296"/>
      <c r="AL69" s="110"/>
      <c r="AM69" s="110"/>
      <c r="AN69" s="110"/>
      <c r="AO69" s="110"/>
      <c r="AP69" s="110"/>
      <c r="AQ69" s="110"/>
      <c r="AR69" s="110"/>
      <c r="AS69" s="110"/>
      <c r="AT69" s="110"/>
      <c r="AU69" s="110"/>
      <c r="AV69" s="110"/>
      <c r="AW69" s="110"/>
      <c r="AX69" s="110"/>
      <c r="AY69" s="110"/>
      <c r="AZ69" s="110"/>
      <c r="BA69" s="110"/>
      <c r="BB69" s="110"/>
      <c r="BC69" s="110"/>
      <c r="BD69" s="110"/>
      <c r="BE69" s="110"/>
      <c r="BF69" s="110"/>
      <c r="BG69" s="110"/>
      <c r="BH69" s="110"/>
      <c r="BI69" s="110"/>
      <c r="BJ69" s="110"/>
      <c r="BK69" s="110"/>
      <c r="BL69" s="110"/>
      <c r="BM69" s="110"/>
      <c r="BN69" s="110"/>
      <c r="BO69" s="110"/>
      <c r="BP69" s="110"/>
      <c r="BQ69" s="110"/>
      <c r="BR69" s="110"/>
      <c r="BS69" s="110"/>
      <c r="BT69" s="110"/>
      <c r="BU69" s="110"/>
      <c r="BV69" s="110"/>
      <c r="BW69" s="110"/>
      <c r="BX69" s="110"/>
      <c r="BY69" s="110"/>
      <c r="BZ69" s="110"/>
      <c r="CA69" s="110"/>
      <c r="CB69" s="110"/>
      <c r="CC69" s="110"/>
      <c r="CD69" s="110"/>
      <c r="CE69" s="110"/>
      <c r="CF69" s="110"/>
      <c r="CG69" s="110"/>
      <c r="CH69" s="110"/>
      <c r="CI69" s="110"/>
      <c r="CJ69" s="110"/>
      <c r="CK69" s="110"/>
      <c r="CL69" s="110"/>
      <c r="CM69" s="110"/>
      <c r="CN69" s="110"/>
      <c r="CO69" s="110"/>
      <c r="CP69" s="110"/>
      <c r="CQ69" s="110"/>
      <c r="CR69" s="110"/>
      <c r="CS69" s="110"/>
      <c r="CT69" s="110"/>
      <c r="CU69" s="110"/>
      <c r="CV69" s="110"/>
      <c r="CW69" s="110"/>
      <c r="CX69" s="110"/>
    </row>
    <row r="70" spans="7:102" ht="14.25" customHeight="1" x14ac:dyDescent="0.25">
      <c r="G70" s="294" t="s">
        <v>1681</v>
      </c>
      <c r="H70" s="295"/>
      <c r="I70" s="295"/>
      <c r="J70" s="295"/>
      <c r="K70" s="295"/>
      <c r="L70" s="295"/>
      <c r="M70" s="294"/>
      <c r="N70" s="295"/>
      <c r="O70" s="295"/>
      <c r="P70" s="295"/>
      <c r="Q70" s="294"/>
      <c r="R70" s="295"/>
      <c r="S70" s="295"/>
      <c r="T70" s="296"/>
      <c r="U70" s="294"/>
      <c r="V70" s="295"/>
      <c r="W70" s="295"/>
      <c r="X70" s="295"/>
      <c r="Y70" s="295"/>
      <c r="Z70" s="295"/>
      <c r="AA70" s="294"/>
      <c r="AB70" s="295"/>
      <c r="AC70" s="295"/>
      <c r="AD70" s="296"/>
      <c r="AE70" s="294"/>
      <c r="AF70" s="295"/>
      <c r="AG70" s="295"/>
      <c r="AH70" s="296"/>
      <c r="AL70" s="110"/>
      <c r="AM70" s="110"/>
      <c r="AN70" s="110"/>
      <c r="AO70" s="110"/>
      <c r="AP70" s="110"/>
      <c r="AQ70" s="110"/>
      <c r="AR70" s="110"/>
      <c r="AS70" s="110"/>
      <c r="AT70" s="110"/>
      <c r="AU70" s="110"/>
      <c r="AV70" s="110"/>
      <c r="AW70" s="110"/>
      <c r="AX70" s="110"/>
      <c r="AY70" s="110"/>
      <c r="AZ70" s="110"/>
      <c r="BA70" s="110"/>
      <c r="BB70" s="110"/>
      <c r="BC70" s="110"/>
      <c r="BD70" s="110"/>
      <c r="BE70" s="110"/>
      <c r="BF70" s="110"/>
      <c r="BG70" s="110"/>
      <c r="BH70" s="110"/>
      <c r="BI70" s="110"/>
      <c r="BJ70" s="110"/>
      <c r="BK70" s="110"/>
      <c r="BL70" s="110"/>
      <c r="BM70" s="110"/>
      <c r="BN70" s="110"/>
      <c r="BO70" s="110"/>
      <c r="BP70" s="110"/>
      <c r="BQ70" s="110"/>
      <c r="BR70" s="110"/>
      <c r="BS70" s="110"/>
      <c r="BT70" s="110"/>
      <c r="BU70" s="110"/>
      <c r="BV70" s="110"/>
      <c r="BW70" s="110"/>
      <c r="BX70" s="110"/>
      <c r="BY70" s="110"/>
      <c r="BZ70" s="110"/>
      <c r="CA70" s="110"/>
      <c r="CB70" s="110"/>
      <c r="CC70" s="110"/>
      <c r="CD70" s="110"/>
      <c r="CE70" s="110"/>
      <c r="CF70" s="110"/>
      <c r="CG70" s="110"/>
      <c r="CH70" s="110"/>
      <c r="CI70" s="110"/>
      <c r="CJ70" s="110"/>
      <c r="CK70" s="110"/>
      <c r="CL70" s="110"/>
      <c r="CM70" s="110"/>
      <c r="CN70" s="110"/>
      <c r="CO70" s="110"/>
      <c r="CP70" s="110"/>
      <c r="CQ70" s="110"/>
      <c r="CR70" s="110"/>
      <c r="CS70" s="110"/>
      <c r="CT70" s="110"/>
      <c r="CU70" s="110"/>
      <c r="CV70" s="110"/>
      <c r="CW70" s="110"/>
      <c r="CX70" s="110"/>
    </row>
    <row r="71" spans="7:102" ht="14.25" customHeight="1" x14ac:dyDescent="0.25">
      <c r="G71" s="294" t="s">
        <v>1681</v>
      </c>
      <c r="H71" s="295"/>
      <c r="I71" s="295"/>
      <c r="J71" s="295"/>
      <c r="K71" s="295"/>
      <c r="L71" s="295"/>
      <c r="M71" s="294"/>
      <c r="N71" s="295"/>
      <c r="O71" s="295"/>
      <c r="P71" s="295"/>
      <c r="Q71" s="294"/>
      <c r="R71" s="295"/>
      <c r="S71" s="295"/>
      <c r="T71" s="296"/>
      <c r="U71" s="294"/>
      <c r="V71" s="295"/>
      <c r="W71" s="295"/>
      <c r="X71" s="295"/>
      <c r="Y71" s="295"/>
      <c r="Z71" s="295"/>
      <c r="AA71" s="294"/>
      <c r="AB71" s="295"/>
      <c r="AC71" s="295"/>
      <c r="AD71" s="296"/>
      <c r="AE71" s="294"/>
      <c r="AF71" s="295"/>
      <c r="AG71" s="295"/>
      <c r="AH71" s="296"/>
      <c r="AI71" s="110"/>
      <c r="AJ71" s="110"/>
      <c r="AK71" s="110"/>
      <c r="AL71" s="110"/>
      <c r="AM71" s="110"/>
      <c r="AN71" s="110"/>
      <c r="AO71" s="110"/>
      <c r="AP71" s="110"/>
      <c r="AQ71" s="110"/>
      <c r="AR71" s="110"/>
      <c r="AS71" s="110"/>
      <c r="AT71" s="110"/>
      <c r="AU71" s="110"/>
      <c r="AV71" s="110"/>
      <c r="AW71" s="110"/>
      <c r="AX71" s="110"/>
      <c r="AY71" s="110"/>
      <c r="AZ71" s="110"/>
      <c r="BA71" s="110"/>
      <c r="BB71" s="110"/>
      <c r="BC71" s="110"/>
      <c r="BD71" s="110"/>
      <c r="BE71" s="110"/>
      <c r="BF71" s="110"/>
      <c r="BG71" s="110"/>
      <c r="BH71" s="110"/>
      <c r="BI71" s="110"/>
      <c r="BJ71" s="110"/>
      <c r="BK71" s="110"/>
      <c r="BL71" s="110"/>
      <c r="BM71" s="110"/>
      <c r="BN71" s="110"/>
      <c r="BO71" s="110"/>
      <c r="BP71" s="110"/>
      <c r="BQ71" s="110"/>
      <c r="BR71" s="110"/>
      <c r="BS71" s="110"/>
      <c r="BT71" s="110"/>
      <c r="BU71" s="110"/>
      <c r="BV71" s="110"/>
      <c r="BW71" s="110"/>
      <c r="BX71" s="110"/>
      <c r="BY71" s="110"/>
      <c r="BZ71" s="110"/>
      <c r="CA71" s="110"/>
      <c r="CB71" s="110"/>
      <c r="CC71" s="110"/>
      <c r="CD71" s="110"/>
      <c r="CE71" s="110"/>
      <c r="CF71" s="110"/>
      <c r="CG71" s="110"/>
      <c r="CH71" s="110"/>
      <c r="CI71" s="110"/>
      <c r="CJ71" s="110"/>
      <c r="CK71" s="110"/>
      <c r="CL71" s="110"/>
      <c r="CM71" s="110"/>
      <c r="CN71" s="110"/>
      <c r="CO71" s="110"/>
      <c r="CP71" s="110"/>
      <c r="CQ71" s="110"/>
      <c r="CR71" s="110"/>
      <c r="CS71" s="110"/>
      <c r="CT71" s="110"/>
      <c r="CU71" s="110"/>
      <c r="CV71" s="110"/>
      <c r="CW71" s="110"/>
      <c r="CX71" s="110"/>
    </row>
    <row r="72" spans="7:102" ht="14.25" customHeight="1" x14ac:dyDescent="0.25">
      <c r="G72" s="294" t="s">
        <v>1681</v>
      </c>
      <c r="H72" s="295"/>
      <c r="I72" s="295"/>
      <c r="J72" s="295"/>
      <c r="K72" s="295"/>
      <c r="L72" s="295"/>
      <c r="M72" s="294"/>
      <c r="N72" s="295"/>
      <c r="O72" s="295"/>
      <c r="P72" s="295"/>
      <c r="Q72" s="294"/>
      <c r="R72" s="295"/>
      <c r="S72" s="295"/>
      <c r="T72" s="296"/>
      <c r="U72" s="294"/>
      <c r="V72" s="295"/>
      <c r="W72" s="295"/>
      <c r="X72" s="295"/>
      <c r="Y72" s="295"/>
      <c r="Z72" s="295"/>
      <c r="AA72" s="294"/>
      <c r="AB72" s="295"/>
      <c r="AC72" s="295"/>
      <c r="AD72" s="296"/>
      <c r="AE72" s="294"/>
      <c r="AF72" s="295"/>
      <c r="AG72" s="295"/>
      <c r="AH72" s="296"/>
      <c r="AI72" s="110"/>
      <c r="AJ72" s="110"/>
      <c r="AK72" s="110"/>
      <c r="AL72" s="110"/>
      <c r="AM72" s="110"/>
      <c r="AN72" s="110"/>
      <c r="AO72" s="110"/>
      <c r="AP72" s="110"/>
      <c r="AQ72" s="110"/>
      <c r="AR72" s="110"/>
      <c r="AS72" s="110"/>
      <c r="AT72" s="110"/>
      <c r="AU72" s="110"/>
      <c r="AV72" s="110"/>
      <c r="AW72" s="110"/>
      <c r="AX72" s="110"/>
      <c r="AY72" s="110"/>
      <c r="AZ72" s="110"/>
      <c r="BA72" s="110"/>
      <c r="BB72" s="110"/>
      <c r="BC72" s="110"/>
      <c r="BD72" s="110"/>
      <c r="BE72" s="110"/>
      <c r="BF72" s="110"/>
      <c r="BG72" s="110"/>
      <c r="BH72" s="110"/>
      <c r="BI72" s="110"/>
      <c r="BJ72" s="110"/>
      <c r="BK72" s="110"/>
      <c r="BL72" s="110"/>
      <c r="BM72" s="110"/>
      <c r="BN72" s="110"/>
      <c r="BO72" s="110"/>
      <c r="BP72" s="110"/>
      <c r="BQ72" s="110"/>
      <c r="BR72" s="110"/>
      <c r="BS72" s="110"/>
      <c r="BT72" s="110"/>
      <c r="BU72" s="110"/>
      <c r="BV72" s="110"/>
      <c r="BW72" s="110"/>
      <c r="BX72" s="110"/>
      <c r="BY72" s="110"/>
      <c r="BZ72" s="110"/>
      <c r="CA72" s="110"/>
      <c r="CB72" s="110"/>
      <c r="CC72" s="110"/>
      <c r="CD72" s="110"/>
      <c r="CE72" s="110"/>
      <c r="CF72" s="110"/>
      <c r="CG72" s="110"/>
      <c r="CH72" s="110"/>
      <c r="CI72" s="110"/>
      <c r="CJ72" s="110"/>
      <c r="CK72" s="110"/>
      <c r="CL72" s="110"/>
      <c r="CM72" s="110"/>
      <c r="CN72" s="110"/>
      <c r="CO72" s="110"/>
      <c r="CP72" s="110"/>
      <c r="CQ72" s="110"/>
      <c r="CR72" s="110"/>
      <c r="CS72" s="110"/>
      <c r="CT72" s="110"/>
      <c r="CU72" s="110"/>
      <c r="CV72" s="110"/>
      <c r="CW72" s="110"/>
      <c r="CX72" s="110"/>
    </row>
    <row r="73" spans="7:102" ht="14.25" customHeight="1" x14ac:dyDescent="0.25">
      <c r="G73" s="294" t="s">
        <v>1681</v>
      </c>
      <c r="H73" s="295"/>
      <c r="I73" s="295"/>
      <c r="J73" s="295"/>
      <c r="K73" s="295"/>
      <c r="L73" s="295"/>
      <c r="M73" s="294"/>
      <c r="N73" s="295"/>
      <c r="O73" s="295"/>
      <c r="P73" s="295"/>
      <c r="Q73" s="294"/>
      <c r="R73" s="295"/>
      <c r="S73" s="295"/>
      <c r="T73" s="296"/>
      <c r="U73" s="294"/>
      <c r="V73" s="295"/>
      <c r="W73" s="295"/>
      <c r="X73" s="295"/>
      <c r="Y73" s="295"/>
      <c r="Z73" s="295"/>
      <c r="AA73" s="294"/>
      <c r="AB73" s="295"/>
      <c r="AC73" s="295"/>
      <c r="AD73" s="296"/>
      <c r="AE73" s="294"/>
      <c r="AF73" s="295"/>
      <c r="AG73" s="295"/>
      <c r="AH73" s="296"/>
      <c r="AI73" s="110"/>
      <c r="AJ73" s="110"/>
      <c r="AK73" s="110"/>
      <c r="AL73" s="110"/>
      <c r="AM73" s="110"/>
      <c r="AN73" s="110"/>
      <c r="AO73" s="110"/>
      <c r="AP73" s="110"/>
      <c r="AQ73" s="110"/>
      <c r="AR73" s="110"/>
      <c r="AS73" s="110"/>
      <c r="AT73" s="110"/>
      <c r="AU73" s="110"/>
      <c r="AV73" s="110"/>
      <c r="AW73" s="110"/>
      <c r="AX73" s="110"/>
      <c r="AY73" s="110"/>
      <c r="AZ73" s="110"/>
      <c r="BA73" s="110"/>
      <c r="BB73" s="110"/>
      <c r="BC73" s="110"/>
      <c r="BD73" s="110"/>
      <c r="BE73" s="110"/>
      <c r="BF73" s="110"/>
      <c r="BG73" s="110"/>
      <c r="BH73" s="110"/>
      <c r="BI73" s="110"/>
      <c r="BJ73" s="110"/>
      <c r="BK73" s="110"/>
      <c r="BL73" s="110"/>
      <c r="BM73" s="110"/>
      <c r="BN73" s="110"/>
      <c r="BO73" s="110"/>
      <c r="BP73" s="110"/>
      <c r="BQ73" s="110"/>
      <c r="BR73" s="110"/>
      <c r="BS73" s="110"/>
      <c r="BT73" s="110"/>
      <c r="BU73" s="110"/>
      <c r="BV73" s="110"/>
      <c r="BW73" s="110"/>
      <c r="BX73" s="110"/>
      <c r="BY73" s="110"/>
      <c r="BZ73" s="110"/>
      <c r="CA73" s="110"/>
      <c r="CB73" s="110"/>
      <c r="CC73" s="110"/>
      <c r="CD73" s="110"/>
      <c r="CE73" s="110"/>
      <c r="CF73" s="110"/>
      <c r="CG73" s="110"/>
      <c r="CH73" s="110"/>
      <c r="CI73" s="110"/>
      <c r="CJ73" s="110"/>
      <c r="CK73" s="110"/>
      <c r="CL73" s="110"/>
      <c r="CM73" s="110"/>
      <c r="CN73" s="110"/>
      <c r="CO73" s="110"/>
      <c r="CP73" s="110"/>
      <c r="CQ73" s="110"/>
      <c r="CR73" s="110"/>
      <c r="CS73" s="110"/>
      <c r="CT73" s="110"/>
      <c r="CU73" s="110"/>
      <c r="CV73" s="110"/>
      <c r="CW73" s="110"/>
      <c r="CX73" s="110"/>
    </row>
    <row r="74" spans="7:102" ht="14.25" customHeight="1" x14ac:dyDescent="0.25">
      <c r="G74" s="294" t="s">
        <v>1681</v>
      </c>
      <c r="H74" s="295"/>
      <c r="I74" s="295"/>
      <c r="J74" s="295"/>
      <c r="K74" s="295"/>
      <c r="L74" s="295"/>
      <c r="M74" s="294"/>
      <c r="N74" s="295"/>
      <c r="O74" s="295"/>
      <c r="P74" s="295"/>
      <c r="Q74" s="294"/>
      <c r="R74" s="295"/>
      <c r="S74" s="295"/>
      <c r="T74" s="296"/>
      <c r="U74" s="294"/>
      <c r="V74" s="295"/>
      <c r="W74" s="295"/>
      <c r="X74" s="295"/>
      <c r="Y74" s="295"/>
      <c r="Z74" s="295"/>
      <c r="AA74" s="294"/>
      <c r="AB74" s="295"/>
      <c r="AC74" s="295"/>
      <c r="AD74" s="296"/>
      <c r="AE74" s="294"/>
      <c r="AF74" s="295"/>
      <c r="AG74" s="295"/>
      <c r="AH74" s="296"/>
      <c r="AI74" s="110"/>
      <c r="AJ74" s="110"/>
      <c r="AK74" s="110"/>
      <c r="AL74" s="110"/>
      <c r="AM74" s="110"/>
      <c r="AN74" s="110"/>
      <c r="AO74" s="110"/>
      <c r="AP74" s="110"/>
      <c r="AQ74" s="110"/>
      <c r="AR74" s="110"/>
      <c r="AS74" s="110"/>
      <c r="AT74" s="110"/>
      <c r="AU74" s="110"/>
      <c r="AV74" s="110"/>
      <c r="AW74" s="110"/>
      <c r="AX74" s="110"/>
      <c r="AY74" s="110"/>
      <c r="AZ74" s="110"/>
      <c r="BA74" s="110"/>
      <c r="BB74" s="110"/>
      <c r="BC74" s="110"/>
      <c r="BD74" s="110"/>
      <c r="BE74" s="110"/>
      <c r="BF74" s="110"/>
      <c r="BG74" s="110"/>
      <c r="BH74" s="110"/>
      <c r="BI74" s="110"/>
      <c r="BJ74" s="110"/>
      <c r="BK74" s="110"/>
      <c r="BL74" s="110"/>
      <c r="BM74" s="110"/>
      <c r="BN74" s="110"/>
      <c r="BO74" s="110"/>
      <c r="BP74" s="110"/>
      <c r="BQ74" s="110"/>
      <c r="BR74" s="110"/>
      <c r="BS74" s="110"/>
      <c r="BT74" s="110"/>
      <c r="BU74" s="110"/>
      <c r="BV74" s="110"/>
      <c r="BW74" s="110"/>
      <c r="BX74" s="110"/>
      <c r="BY74" s="110"/>
      <c r="BZ74" s="110"/>
      <c r="CA74" s="110"/>
      <c r="CB74" s="110"/>
      <c r="CC74" s="110"/>
      <c r="CD74" s="110"/>
      <c r="CE74" s="110"/>
      <c r="CF74" s="110"/>
      <c r="CG74" s="110"/>
      <c r="CH74" s="110"/>
      <c r="CI74" s="110"/>
      <c r="CJ74" s="110"/>
      <c r="CK74" s="110"/>
      <c r="CL74" s="110"/>
      <c r="CM74" s="110"/>
      <c r="CN74" s="110"/>
      <c r="CO74" s="110"/>
      <c r="CP74" s="110"/>
      <c r="CQ74" s="110"/>
      <c r="CR74" s="110"/>
      <c r="CS74" s="110"/>
      <c r="CT74" s="110"/>
      <c r="CU74" s="110"/>
      <c r="CV74" s="110"/>
      <c r="CW74" s="110"/>
      <c r="CX74" s="110"/>
    </row>
    <row r="75" spans="7:102" ht="14.25" customHeight="1" x14ac:dyDescent="0.25">
      <c r="G75" s="294" t="s">
        <v>1681</v>
      </c>
      <c r="H75" s="295"/>
      <c r="I75" s="295"/>
      <c r="J75" s="295"/>
      <c r="K75" s="295"/>
      <c r="L75" s="295"/>
      <c r="M75" s="294"/>
      <c r="N75" s="295"/>
      <c r="O75" s="295"/>
      <c r="P75" s="295"/>
      <c r="Q75" s="294"/>
      <c r="R75" s="295"/>
      <c r="S75" s="295"/>
      <c r="T75" s="296"/>
      <c r="U75" s="294"/>
      <c r="V75" s="295"/>
      <c r="W75" s="295"/>
      <c r="X75" s="295"/>
      <c r="Y75" s="295"/>
      <c r="Z75" s="295"/>
      <c r="AA75" s="294"/>
      <c r="AB75" s="295"/>
      <c r="AC75" s="295"/>
      <c r="AD75" s="296"/>
      <c r="AE75" s="294"/>
      <c r="AF75" s="295"/>
      <c r="AG75" s="295"/>
      <c r="AH75" s="296"/>
      <c r="AI75" s="110"/>
      <c r="AJ75" s="110"/>
      <c r="AK75" s="110"/>
      <c r="AL75" s="110"/>
      <c r="AM75" s="110"/>
      <c r="AN75" s="110"/>
      <c r="AO75" s="110"/>
      <c r="AP75" s="110"/>
      <c r="AQ75" s="110"/>
      <c r="AR75" s="110"/>
      <c r="AS75" s="110"/>
      <c r="AT75" s="110"/>
      <c r="AU75" s="110"/>
      <c r="AV75" s="110"/>
      <c r="AW75" s="110"/>
      <c r="AX75" s="110"/>
      <c r="AY75" s="110"/>
      <c r="AZ75" s="110"/>
      <c r="BA75" s="110"/>
      <c r="BB75" s="110"/>
      <c r="BC75" s="110"/>
      <c r="BD75" s="110"/>
      <c r="BE75" s="110"/>
      <c r="BF75" s="110"/>
      <c r="BG75" s="110"/>
      <c r="BH75" s="110"/>
      <c r="BI75" s="110"/>
      <c r="BJ75" s="110"/>
      <c r="BK75" s="110"/>
      <c r="BL75" s="110"/>
      <c r="BM75" s="110"/>
      <c r="BN75" s="110"/>
      <c r="BO75" s="110"/>
      <c r="BP75" s="110"/>
      <c r="BQ75" s="110"/>
      <c r="BR75" s="110"/>
      <c r="BS75" s="110"/>
      <c r="BT75" s="110"/>
      <c r="BU75" s="110"/>
      <c r="BV75" s="110"/>
      <c r="BW75" s="110"/>
      <c r="BX75" s="110"/>
      <c r="BY75" s="110"/>
      <c r="BZ75" s="110"/>
      <c r="CA75" s="110"/>
      <c r="CB75" s="110"/>
      <c r="CC75" s="110"/>
      <c r="CD75" s="110"/>
      <c r="CE75" s="110"/>
      <c r="CF75" s="110"/>
      <c r="CG75" s="110"/>
      <c r="CH75" s="110"/>
      <c r="CI75" s="110"/>
      <c r="CJ75" s="110"/>
      <c r="CK75" s="110"/>
      <c r="CL75" s="110"/>
      <c r="CM75" s="110"/>
      <c r="CN75" s="110"/>
      <c r="CO75" s="110"/>
      <c r="CP75" s="110"/>
      <c r="CQ75" s="110"/>
      <c r="CR75" s="110"/>
      <c r="CS75" s="110"/>
      <c r="CT75" s="110"/>
      <c r="CU75" s="110"/>
      <c r="CV75" s="110"/>
      <c r="CW75" s="110"/>
      <c r="CX75" s="110"/>
    </row>
    <row r="76" spans="7:102" ht="14.25" customHeight="1" x14ac:dyDescent="0.25">
      <c r="G76" s="294" t="s">
        <v>1681</v>
      </c>
      <c r="H76" s="295"/>
      <c r="I76" s="295"/>
      <c r="J76" s="295"/>
      <c r="K76" s="295"/>
      <c r="L76" s="295"/>
      <c r="M76" s="294"/>
      <c r="N76" s="295"/>
      <c r="O76" s="295"/>
      <c r="P76" s="295"/>
      <c r="Q76" s="294"/>
      <c r="R76" s="295"/>
      <c r="S76" s="295"/>
      <c r="T76" s="296"/>
      <c r="U76" s="294"/>
      <c r="V76" s="295"/>
      <c r="W76" s="295"/>
      <c r="X76" s="295"/>
      <c r="Y76" s="295"/>
      <c r="Z76" s="295"/>
      <c r="AA76" s="294"/>
      <c r="AB76" s="295"/>
      <c r="AC76" s="295"/>
      <c r="AD76" s="296"/>
      <c r="AE76" s="294"/>
      <c r="AF76" s="295"/>
      <c r="AG76" s="295"/>
      <c r="AH76" s="296"/>
      <c r="AI76" s="110"/>
      <c r="AJ76" s="110"/>
      <c r="AK76" s="110"/>
      <c r="AL76" s="110"/>
      <c r="AM76" s="110"/>
      <c r="AN76" s="110"/>
      <c r="AO76" s="110"/>
      <c r="AP76" s="110"/>
      <c r="AQ76" s="110"/>
      <c r="AR76" s="110"/>
      <c r="AS76" s="110"/>
      <c r="AT76" s="110"/>
      <c r="AU76" s="110"/>
      <c r="AV76" s="110"/>
      <c r="AW76" s="110"/>
      <c r="AX76" s="110"/>
      <c r="AY76" s="110"/>
      <c r="AZ76" s="110"/>
      <c r="BA76" s="110"/>
      <c r="BB76" s="110"/>
      <c r="BC76" s="110"/>
      <c r="BD76" s="110"/>
      <c r="BE76" s="110"/>
      <c r="BF76" s="110"/>
      <c r="BG76" s="110"/>
      <c r="BH76" s="110"/>
      <c r="BI76" s="110"/>
      <c r="BJ76" s="110"/>
      <c r="BK76" s="110"/>
      <c r="BL76" s="110"/>
      <c r="BM76" s="110"/>
      <c r="BN76" s="110"/>
      <c r="BO76" s="110"/>
      <c r="BP76" s="110"/>
      <c r="BQ76" s="110"/>
      <c r="BR76" s="110"/>
      <c r="BS76" s="110"/>
      <c r="BT76" s="110"/>
      <c r="BU76" s="110"/>
      <c r="BV76" s="110"/>
      <c r="BW76" s="110"/>
      <c r="BX76" s="110"/>
      <c r="BY76" s="110"/>
      <c r="BZ76" s="110"/>
      <c r="CA76" s="110"/>
      <c r="CB76" s="110"/>
      <c r="CC76" s="110"/>
      <c r="CD76" s="110"/>
      <c r="CE76" s="110"/>
      <c r="CF76" s="110"/>
      <c r="CG76" s="110"/>
      <c r="CH76" s="110"/>
      <c r="CI76" s="110"/>
      <c r="CJ76" s="110"/>
      <c r="CK76" s="110"/>
      <c r="CL76" s="110"/>
      <c r="CM76" s="110"/>
      <c r="CN76" s="110"/>
      <c r="CO76" s="110"/>
      <c r="CP76" s="110"/>
      <c r="CQ76" s="110"/>
      <c r="CR76" s="110"/>
      <c r="CS76" s="110"/>
      <c r="CT76" s="110"/>
      <c r="CU76" s="110"/>
      <c r="CV76" s="110"/>
      <c r="CW76" s="110"/>
      <c r="CX76" s="110"/>
    </row>
    <row r="77" spans="7:102" ht="14.25" customHeight="1" x14ac:dyDescent="0.25">
      <c r="G77" s="294" t="s">
        <v>1681</v>
      </c>
      <c r="H77" s="295"/>
      <c r="I77" s="295"/>
      <c r="J77" s="295"/>
      <c r="K77" s="295"/>
      <c r="L77" s="295"/>
      <c r="M77" s="294"/>
      <c r="N77" s="295"/>
      <c r="O77" s="295"/>
      <c r="P77" s="295"/>
      <c r="Q77" s="294"/>
      <c r="R77" s="295"/>
      <c r="S77" s="295"/>
      <c r="T77" s="296"/>
      <c r="U77" s="294"/>
      <c r="V77" s="295"/>
      <c r="W77" s="295"/>
      <c r="X77" s="295"/>
      <c r="Y77" s="295"/>
      <c r="Z77" s="295"/>
      <c r="AA77" s="294"/>
      <c r="AB77" s="295"/>
      <c r="AC77" s="295"/>
      <c r="AD77" s="296"/>
      <c r="AE77" s="294"/>
      <c r="AF77" s="295"/>
      <c r="AG77" s="295"/>
      <c r="AH77" s="296"/>
      <c r="AI77" s="110"/>
      <c r="AJ77" s="110"/>
      <c r="AK77" s="110"/>
      <c r="AL77" s="110"/>
      <c r="AM77" s="110"/>
      <c r="AN77" s="110"/>
      <c r="AO77" s="110"/>
      <c r="AP77" s="110"/>
      <c r="AQ77" s="110"/>
      <c r="AR77" s="110"/>
      <c r="AS77" s="110"/>
      <c r="AT77" s="110"/>
      <c r="AU77" s="110"/>
      <c r="AV77" s="110"/>
      <c r="AW77" s="110"/>
      <c r="AX77" s="110"/>
      <c r="AY77" s="110"/>
      <c r="AZ77" s="110"/>
      <c r="BA77" s="110"/>
      <c r="BB77" s="110"/>
      <c r="BC77" s="110"/>
      <c r="BD77" s="110"/>
      <c r="BE77" s="110"/>
      <c r="BF77" s="110"/>
      <c r="BG77" s="110"/>
      <c r="BH77" s="110"/>
      <c r="BI77" s="110"/>
      <c r="BJ77" s="110"/>
      <c r="BK77" s="110"/>
      <c r="BL77" s="110"/>
      <c r="BM77" s="110"/>
      <c r="BN77" s="110"/>
      <c r="BO77" s="110"/>
      <c r="BP77" s="110"/>
      <c r="BQ77" s="110"/>
      <c r="BR77" s="110"/>
      <c r="BS77" s="110"/>
      <c r="BT77" s="110"/>
      <c r="BU77" s="110"/>
      <c r="BV77" s="110"/>
      <c r="BW77" s="110"/>
      <c r="BX77" s="110"/>
      <c r="BY77" s="110"/>
      <c r="BZ77" s="110"/>
      <c r="CA77" s="110"/>
      <c r="CB77" s="110"/>
      <c r="CC77" s="110"/>
      <c r="CD77" s="110"/>
      <c r="CE77" s="110"/>
      <c r="CF77" s="110"/>
      <c r="CG77" s="110"/>
      <c r="CH77" s="110"/>
      <c r="CI77" s="110"/>
      <c r="CJ77" s="110"/>
      <c r="CK77" s="110"/>
      <c r="CL77" s="110"/>
      <c r="CM77" s="110"/>
      <c r="CN77" s="110"/>
      <c r="CO77" s="110"/>
      <c r="CP77" s="110"/>
      <c r="CQ77" s="110"/>
      <c r="CR77" s="110"/>
      <c r="CS77" s="110"/>
      <c r="CT77" s="110"/>
      <c r="CU77" s="110"/>
      <c r="CV77" s="110"/>
      <c r="CW77" s="110"/>
      <c r="CX77" s="110"/>
    </row>
    <row r="78" spans="7:102" ht="14.25" customHeight="1" x14ac:dyDescent="0.25">
      <c r="G78" s="294" t="s">
        <v>1681</v>
      </c>
      <c r="H78" s="295"/>
      <c r="I78" s="295"/>
      <c r="J78" s="295"/>
      <c r="K78" s="295"/>
      <c r="L78" s="295"/>
      <c r="M78" s="294"/>
      <c r="N78" s="295"/>
      <c r="O78" s="295"/>
      <c r="P78" s="295"/>
      <c r="Q78" s="294"/>
      <c r="R78" s="295"/>
      <c r="S78" s="295"/>
      <c r="T78" s="296"/>
      <c r="U78" s="294"/>
      <c r="V78" s="295"/>
      <c r="W78" s="295"/>
      <c r="X78" s="295"/>
      <c r="Y78" s="295"/>
      <c r="Z78" s="295"/>
      <c r="AA78" s="294"/>
      <c r="AB78" s="295"/>
      <c r="AC78" s="295"/>
      <c r="AD78" s="296"/>
      <c r="AE78" s="294"/>
      <c r="AF78" s="295"/>
      <c r="AG78" s="295"/>
      <c r="AH78" s="296"/>
      <c r="AI78" s="110"/>
      <c r="AJ78" s="110"/>
      <c r="AK78" s="110"/>
      <c r="AL78" s="110"/>
      <c r="AM78" s="110"/>
      <c r="AN78" s="110"/>
      <c r="AO78" s="110"/>
      <c r="AP78" s="110"/>
      <c r="AQ78" s="110"/>
      <c r="AR78" s="110"/>
      <c r="AS78" s="110"/>
      <c r="AT78" s="110"/>
      <c r="AU78" s="110"/>
      <c r="AV78" s="110"/>
      <c r="AW78" s="110"/>
      <c r="AX78" s="110"/>
      <c r="AY78" s="110"/>
      <c r="AZ78" s="110"/>
      <c r="BA78" s="110"/>
      <c r="BB78" s="110"/>
      <c r="BC78" s="110"/>
      <c r="BD78" s="110"/>
      <c r="BE78" s="110"/>
      <c r="BF78" s="110"/>
      <c r="BG78" s="110"/>
      <c r="BH78" s="110"/>
      <c r="BI78" s="110"/>
      <c r="BJ78" s="110"/>
      <c r="BK78" s="110"/>
      <c r="BL78" s="110"/>
      <c r="BM78" s="110"/>
      <c r="BN78" s="110"/>
      <c r="BO78" s="110"/>
      <c r="BP78" s="110"/>
      <c r="BQ78" s="110"/>
      <c r="BR78" s="110"/>
      <c r="BS78" s="110"/>
      <c r="BT78" s="110"/>
      <c r="BU78" s="110"/>
      <c r="BV78" s="110"/>
      <c r="BW78" s="110"/>
      <c r="BX78" s="110"/>
      <c r="BY78" s="110"/>
      <c r="BZ78" s="110"/>
      <c r="CA78" s="110"/>
      <c r="CB78" s="110"/>
      <c r="CC78" s="110"/>
      <c r="CD78" s="110"/>
      <c r="CE78" s="110"/>
      <c r="CF78" s="110"/>
      <c r="CG78" s="110"/>
      <c r="CH78" s="110"/>
      <c r="CI78" s="110"/>
      <c r="CJ78" s="110"/>
      <c r="CK78" s="110"/>
      <c r="CL78" s="110"/>
      <c r="CM78" s="110"/>
      <c r="CN78" s="110"/>
      <c r="CO78" s="110"/>
      <c r="CP78" s="110"/>
      <c r="CQ78" s="110"/>
      <c r="CR78" s="110"/>
      <c r="CS78" s="110"/>
      <c r="CT78" s="110"/>
      <c r="CU78" s="110"/>
      <c r="CV78" s="110"/>
      <c r="CW78" s="110"/>
      <c r="CX78" s="110"/>
    </row>
    <row r="79" spans="7:102" ht="14.25" customHeight="1" x14ac:dyDescent="0.25">
      <c r="G79" s="187"/>
      <c r="H79" s="188"/>
      <c r="I79" s="188"/>
      <c r="J79" s="188"/>
      <c r="K79" s="188"/>
      <c r="L79" s="188"/>
      <c r="M79" s="187"/>
      <c r="N79" s="188"/>
      <c r="O79" s="188"/>
      <c r="P79" s="188"/>
      <c r="Q79" s="187"/>
      <c r="R79" s="188"/>
      <c r="S79" s="188"/>
      <c r="T79" s="191"/>
      <c r="U79" s="187"/>
      <c r="V79" s="188"/>
      <c r="W79" s="188"/>
      <c r="X79" s="188"/>
      <c r="Y79" s="188"/>
      <c r="Z79" s="188"/>
      <c r="AA79" s="187"/>
      <c r="AB79" s="188"/>
      <c r="AC79" s="188"/>
      <c r="AD79" s="191"/>
      <c r="AE79" s="187"/>
      <c r="AF79" s="188"/>
      <c r="AG79" s="188"/>
      <c r="AH79" s="191"/>
      <c r="AI79" s="110"/>
      <c r="AJ79" s="110"/>
      <c r="AK79" s="110"/>
      <c r="AL79" s="110"/>
      <c r="AM79" s="110"/>
      <c r="AN79" s="110"/>
      <c r="AO79" s="110"/>
      <c r="AP79" s="110"/>
      <c r="AQ79" s="110"/>
      <c r="AR79" s="110"/>
      <c r="AS79" s="110"/>
      <c r="AT79" s="110"/>
      <c r="AU79" s="110"/>
      <c r="AV79" s="110"/>
      <c r="AW79" s="110"/>
      <c r="AX79" s="110"/>
      <c r="AY79" s="110"/>
      <c r="AZ79" s="110"/>
      <c r="BA79" s="110"/>
      <c r="BB79" s="110"/>
      <c r="BC79" s="110"/>
      <c r="BD79" s="110"/>
      <c r="BE79" s="110"/>
      <c r="BF79" s="110"/>
      <c r="BG79" s="110"/>
      <c r="BH79" s="110"/>
      <c r="BI79" s="110"/>
      <c r="BJ79" s="110"/>
      <c r="BK79" s="110"/>
      <c r="BL79" s="110"/>
      <c r="BM79" s="110"/>
      <c r="BN79" s="110"/>
      <c r="BO79" s="110"/>
      <c r="BP79" s="110"/>
      <c r="BQ79" s="110"/>
      <c r="BR79" s="110"/>
      <c r="BS79" s="110"/>
      <c r="BT79" s="110"/>
      <c r="BU79" s="110"/>
      <c r="BV79" s="110"/>
      <c r="BW79" s="110"/>
      <c r="BX79" s="110"/>
      <c r="BY79" s="110"/>
      <c r="BZ79" s="110"/>
      <c r="CA79" s="110"/>
      <c r="CB79" s="110"/>
      <c r="CC79" s="110"/>
      <c r="CD79" s="110"/>
      <c r="CE79" s="110"/>
      <c r="CF79" s="110"/>
      <c r="CG79" s="110"/>
      <c r="CH79" s="110"/>
      <c r="CI79" s="110"/>
      <c r="CJ79" s="110"/>
      <c r="CK79" s="110"/>
      <c r="CL79" s="110"/>
      <c r="CM79" s="110"/>
      <c r="CN79" s="110"/>
      <c r="CO79" s="110"/>
      <c r="CP79" s="110"/>
      <c r="CQ79" s="110"/>
      <c r="CR79" s="110"/>
      <c r="CS79" s="110"/>
      <c r="CT79" s="110"/>
      <c r="CU79" s="110"/>
      <c r="CV79" s="110"/>
      <c r="CW79" s="110"/>
      <c r="CX79" s="110"/>
    </row>
    <row r="80" spans="7:102" ht="14.25" customHeight="1" x14ac:dyDescent="0.25">
      <c r="G80" s="110"/>
      <c r="H80" s="110"/>
      <c r="I80" s="110"/>
      <c r="J80" s="110"/>
      <c r="K80" s="110"/>
      <c r="L80" s="110"/>
      <c r="M80" s="110"/>
      <c r="N80" s="110"/>
      <c r="O80" s="110"/>
      <c r="P80" s="110"/>
      <c r="Q80" s="110"/>
      <c r="R80" s="110"/>
      <c r="S80" s="110"/>
      <c r="T80" s="110"/>
      <c r="U80" s="110"/>
      <c r="V80" s="110"/>
      <c r="W80" s="110"/>
      <c r="X80" s="110"/>
      <c r="Y80" s="110"/>
      <c r="Z80" s="110"/>
      <c r="AA80" s="110"/>
      <c r="AB80" s="110"/>
      <c r="AC80" s="110"/>
      <c r="AD80" s="110"/>
      <c r="AE80" s="110"/>
      <c r="AF80" s="110"/>
      <c r="AG80" s="110"/>
      <c r="AH80" s="110"/>
      <c r="AI80" s="110"/>
      <c r="AJ80" s="110"/>
      <c r="AK80" s="110"/>
      <c r="AL80" s="110"/>
      <c r="AM80" s="110"/>
      <c r="AN80" s="110"/>
      <c r="AO80" s="110"/>
      <c r="AP80" s="110"/>
      <c r="AQ80" s="110"/>
      <c r="AR80" s="110"/>
      <c r="AS80" s="110"/>
      <c r="AT80" s="110"/>
      <c r="AU80" s="110"/>
      <c r="AV80" s="110"/>
      <c r="AW80" s="110"/>
      <c r="AX80" s="110"/>
      <c r="AY80" s="110"/>
      <c r="AZ80" s="110"/>
      <c r="BA80" s="110"/>
      <c r="BB80" s="110"/>
      <c r="BC80" s="110"/>
      <c r="BD80" s="110"/>
      <c r="BE80" s="110"/>
      <c r="BF80" s="110"/>
      <c r="BG80" s="110"/>
      <c r="BH80" s="110"/>
      <c r="BI80" s="110"/>
      <c r="BJ80" s="110"/>
      <c r="BK80" s="110"/>
      <c r="BL80" s="110"/>
      <c r="BM80" s="110"/>
      <c r="BN80" s="110"/>
      <c r="BO80" s="110"/>
      <c r="BP80" s="110"/>
      <c r="BQ80" s="110"/>
      <c r="BR80" s="110"/>
      <c r="BS80" s="110"/>
      <c r="BT80" s="110"/>
      <c r="BU80" s="110"/>
      <c r="BV80" s="110"/>
      <c r="BW80" s="110"/>
      <c r="BX80" s="110"/>
      <c r="BY80" s="110"/>
      <c r="BZ80" s="110"/>
      <c r="CA80" s="110"/>
      <c r="CB80" s="110"/>
      <c r="CC80" s="110"/>
      <c r="CD80" s="110"/>
      <c r="CE80" s="110"/>
      <c r="CF80" s="110"/>
      <c r="CG80" s="110"/>
      <c r="CH80" s="110"/>
      <c r="CI80" s="110"/>
      <c r="CJ80" s="110"/>
      <c r="CK80" s="110"/>
      <c r="CL80" s="110"/>
      <c r="CM80" s="110"/>
      <c r="CN80" s="110"/>
      <c r="CO80" s="110"/>
      <c r="CP80" s="110"/>
      <c r="CQ80" s="110"/>
      <c r="CR80" s="110"/>
      <c r="CS80" s="110"/>
      <c r="CT80" s="110"/>
      <c r="CU80" s="110"/>
      <c r="CV80" s="110"/>
      <c r="CW80" s="110"/>
      <c r="CX80" s="110"/>
    </row>
    <row r="81" spans="7:102" ht="14.25" customHeight="1" x14ac:dyDescent="0.25">
      <c r="G81" s="110"/>
      <c r="H81" s="110"/>
      <c r="I81" s="110"/>
      <c r="J81" s="110"/>
      <c r="K81" s="110"/>
      <c r="L81" s="110"/>
      <c r="M81" s="110"/>
      <c r="N81" s="110"/>
      <c r="O81" s="110"/>
      <c r="P81" s="110"/>
      <c r="Q81" s="110"/>
      <c r="R81" s="110"/>
      <c r="S81" s="110"/>
      <c r="T81" s="110"/>
      <c r="U81" s="110"/>
      <c r="V81" s="110"/>
      <c r="W81" s="110"/>
      <c r="X81" s="110"/>
      <c r="Y81" s="110"/>
      <c r="Z81" s="110"/>
      <c r="AA81" s="110"/>
      <c r="AB81" s="110"/>
      <c r="AC81" s="110"/>
      <c r="AD81" t="s">
        <v>1765</v>
      </c>
      <c r="AG81" t="str">
        <f>'B-3'!S17</f>
        <v>B-3-1</v>
      </c>
      <c r="AI81" s="110"/>
      <c r="AJ81" s="110"/>
      <c r="AK81" s="110"/>
      <c r="AL81" s="110"/>
      <c r="AM81" s="110"/>
      <c r="AN81" s="110"/>
      <c r="AO81" s="110"/>
      <c r="AP81" s="110"/>
      <c r="AQ81" s="110"/>
      <c r="AR81" s="110"/>
      <c r="AS81" s="110"/>
      <c r="AT81" s="110"/>
      <c r="AU81" s="110"/>
      <c r="AV81" s="110"/>
      <c r="AW81" s="110"/>
      <c r="AX81" s="110"/>
      <c r="AY81" s="110"/>
      <c r="AZ81" s="110"/>
      <c r="BA81" s="110"/>
      <c r="BB81" s="110"/>
      <c r="BC81" s="110"/>
      <c r="BD81" s="110"/>
      <c r="BE81" s="110"/>
      <c r="BF81" s="110"/>
      <c r="BG81" s="110"/>
      <c r="BH81" s="110"/>
      <c r="BI81" s="110"/>
      <c r="BJ81" s="110"/>
      <c r="BK81" s="110"/>
      <c r="BL81" s="110"/>
      <c r="BM81" s="110"/>
      <c r="BN81" s="110"/>
      <c r="BO81" s="110"/>
      <c r="BP81" s="110"/>
      <c r="BQ81" s="110"/>
      <c r="BR81" s="110"/>
      <c r="BS81" s="110"/>
      <c r="BT81" s="110"/>
      <c r="BU81" s="110"/>
      <c r="BV81" s="110"/>
      <c r="BW81" s="110"/>
      <c r="BX81" s="110"/>
      <c r="BY81" s="110"/>
      <c r="BZ81" s="110"/>
      <c r="CA81" s="110"/>
      <c r="CB81" s="110"/>
      <c r="CC81" s="110"/>
      <c r="CD81" s="110"/>
      <c r="CE81" s="110"/>
      <c r="CF81" s="110"/>
      <c r="CG81" s="110"/>
      <c r="CH81" s="110"/>
      <c r="CI81" s="110"/>
      <c r="CJ81" s="110"/>
      <c r="CK81" s="110"/>
      <c r="CL81" s="110"/>
      <c r="CM81" s="110"/>
      <c r="CN81" s="110"/>
      <c r="CO81" s="110"/>
      <c r="CP81" s="110"/>
      <c r="CQ81" s="110"/>
      <c r="CR81" s="110"/>
      <c r="CS81" s="110"/>
      <c r="CT81" s="110"/>
      <c r="CU81" s="110"/>
      <c r="CV81" s="110"/>
      <c r="CW81" s="110"/>
      <c r="CX81" s="110"/>
    </row>
    <row r="82" spans="7:102" ht="14.25" customHeight="1" x14ac:dyDescent="0.25">
      <c r="G82" s="110"/>
      <c r="H82" s="110"/>
      <c r="I82" s="110"/>
      <c r="J82" s="110"/>
      <c r="K82" s="110"/>
      <c r="L82" s="110"/>
      <c r="M82" s="110"/>
      <c r="N82" s="110"/>
      <c r="O82" s="110"/>
      <c r="P82" s="110"/>
      <c r="Q82" s="110"/>
      <c r="R82" s="110"/>
      <c r="S82" s="110"/>
      <c r="T82" s="110"/>
      <c r="U82" s="110"/>
      <c r="V82" s="110"/>
      <c r="W82" s="110"/>
      <c r="X82" s="110"/>
      <c r="Y82" s="110"/>
      <c r="Z82" s="110"/>
      <c r="AA82" s="110"/>
      <c r="AB82" s="110"/>
      <c r="AC82" s="110"/>
      <c r="AD82" s="110"/>
      <c r="AE82" s="110"/>
      <c r="AF82" s="110"/>
      <c r="AG82" s="110"/>
      <c r="AH82" s="110"/>
      <c r="AI82" s="110"/>
      <c r="AJ82" s="110"/>
      <c r="AK82" s="110"/>
      <c r="AL82" s="110"/>
      <c r="AM82" s="110"/>
      <c r="AN82" s="110"/>
      <c r="AO82" s="110"/>
      <c r="AP82" s="110"/>
      <c r="AQ82" s="110"/>
      <c r="AR82" s="110"/>
      <c r="AS82" s="110"/>
      <c r="AT82" s="110"/>
      <c r="AU82" s="110"/>
      <c r="AV82" s="110"/>
      <c r="AW82" s="110"/>
      <c r="AX82" s="110"/>
      <c r="AY82" s="110"/>
      <c r="AZ82" s="110"/>
      <c r="BA82" s="110"/>
      <c r="BB82" s="110"/>
      <c r="BC82" s="110"/>
      <c r="BD82" s="110"/>
      <c r="BE82" s="110"/>
      <c r="BF82" s="110"/>
      <c r="BG82" s="110"/>
      <c r="BH82" s="110"/>
      <c r="BI82" s="110"/>
      <c r="BJ82" s="110"/>
      <c r="BK82" s="110"/>
      <c r="BL82" s="110"/>
      <c r="BM82" s="110"/>
      <c r="BN82" s="110"/>
      <c r="BO82" s="110"/>
      <c r="BP82" s="110"/>
      <c r="BQ82" s="110"/>
      <c r="BR82" s="110"/>
      <c r="BS82" s="110"/>
      <c r="BT82" s="110"/>
      <c r="BU82" s="110"/>
      <c r="BV82" s="110"/>
      <c r="BW82" s="110"/>
      <c r="BX82" s="110"/>
      <c r="BY82" s="110"/>
      <c r="BZ82" s="110"/>
      <c r="CA82" s="110"/>
      <c r="CB82" s="110"/>
      <c r="CC82" s="110"/>
      <c r="CD82" s="110"/>
      <c r="CE82" s="110"/>
      <c r="CF82" s="110"/>
      <c r="CG82" s="110"/>
      <c r="CH82" s="110"/>
      <c r="CI82" s="110"/>
      <c r="CJ82" s="110"/>
      <c r="CK82" s="110"/>
      <c r="CL82" s="110"/>
      <c r="CM82" s="110"/>
      <c r="CN82" s="110"/>
      <c r="CO82" s="110"/>
      <c r="CP82" s="110"/>
      <c r="CQ82" s="110"/>
      <c r="CR82" s="110"/>
      <c r="CS82" s="110"/>
      <c r="CT82" s="110"/>
      <c r="CU82" s="110"/>
      <c r="CV82" s="110"/>
      <c r="CW82" s="110"/>
      <c r="CX82" s="110"/>
    </row>
  </sheetData>
  <mergeCells count="303">
    <mergeCell ref="CO29:CS29"/>
    <mergeCell ref="CJ29:CN29"/>
    <mergeCell ref="BU21:BY21"/>
    <mergeCell ref="W24:AA24"/>
    <mergeCell ref="AL27:AP27"/>
    <mergeCell ref="CO17:CS17"/>
    <mergeCell ref="BP16:BT16"/>
    <mergeCell ref="CT28:CX28"/>
    <mergeCell ref="AG22:AK22"/>
    <mergeCell ref="CE28:CI28"/>
    <mergeCell ref="CJ24:CN24"/>
    <mergeCell ref="CO19:CS19"/>
    <mergeCell ref="AL26:AP26"/>
    <mergeCell ref="AQ22:AU22"/>
    <mergeCell ref="BF27:BJ27"/>
    <mergeCell ref="BP18:BT18"/>
    <mergeCell ref="AG21:AK21"/>
    <mergeCell ref="AL16:AP16"/>
    <mergeCell ref="CT17:CX17"/>
    <mergeCell ref="BU16:BY16"/>
    <mergeCell ref="BF16:BJ16"/>
    <mergeCell ref="CO20:CS20"/>
    <mergeCell ref="CT23:CX23"/>
    <mergeCell ref="BK22:BO22"/>
    <mergeCell ref="CE30:CI30"/>
    <mergeCell ref="AL25:AP25"/>
    <mergeCell ref="BF24:BJ24"/>
    <mergeCell ref="H22:K23"/>
    <mergeCell ref="BU29:BY29"/>
    <mergeCell ref="CE20:CI20"/>
    <mergeCell ref="BZ19:CD19"/>
    <mergeCell ref="AB27:AF27"/>
    <mergeCell ref="CE29:CI29"/>
    <mergeCell ref="CE23:CI23"/>
    <mergeCell ref="AB30:AF30"/>
    <mergeCell ref="AL30:AP30"/>
    <mergeCell ref="AQ30:AU30"/>
    <mergeCell ref="AG20:AK20"/>
    <mergeCell ref="BK30:BO30"/>
    <mergeCell ref="AG29:AK29"/>
    <mergeCell ref="BP26:BT26"/>
    <mergeCell ref="W25:AA25"/>
    <mergeCell ref="AQ20:AU20"/>
    <mergeCell ref="AB25:AF25"/>
    <mergeCell ref="BZ27:CD27"/>
    <mergeCell ref="BU20:BY20"/>
    <mergeCell ref="W29:AA29"/>
    <mergeCell ref="W23:AA23"/>
    <mergeCell ref="G65:T65"/>
    <mergeCell ref="BP28:BT28"/>
    <mergeCell ref="H18:K19"/>
    <mergeCell ref="W18:AA18"/>
    <mergeCell ref="B14:E14"/>
    <mergeCell ref="BF30:BJ30"/>
    <mergeCell ref="AV30:AZ30"/>
    <mergeCell ref="B13:E13"/>
    <mergeCell ref="AL20:AP20"/>
    <mergeCell ref="AL29:AP29"/>
    <mergeCell ref="BP30:BT30"/>
    <mergeCell ref="AQ24:AU24"/>
    <mergeCell ref="AV20:AZ20"/>
    <mergeCell ref="U20:V20"/>
    <mergeCell ref="BK19:BO19"/>
    <mergeCell ref="M18:T19"/>
    <mergeCell ref="AL18:AP18"/>
    <mergeCell ref="X40:AB40"/>
    <mergeCell ref="H34:AK35"/>
    <mergeCell ref="AG26:AK26"/>
    <mergeCell ref="I37:V37"/>
    <mergeCell ref="BA29:BE29"/>
    <mergeCell ref="BF21:BJ21"/>
    <mergeCell ref="BK17:BO17"/>
    <mergeCell ref="CT21:CX21"/>
    <mergeCell ref="CO16:CS16"/>
    <mergeCell ref="CO26:CS26"/>
    <mergeCell ref="CT14:CX16"/>
    <mergeCell ref="CT27:CX27"/>
    <mergeCell ref="CJ18:CN18"/>
    <mergeCell ref="B12:E12"/>
    <mergeCell ref="AV19:AZ19"/>
    <mergeCell ref="U28:V28"/>
    <mergeCell ref="AV28:AZ28"/>
    <mergeCell ref="BK24:BO24"/>
    <mergeCell ref="BP20:BT20"/>
    <mergeCell ref="BF25:BJ25"/>
    <mergeCell ref="BU24:BY24"/>
    <mergeCell ref="BU26:BY26"/>
    <mergeCell ref="CJ26:CN26"/>
    <mergeCell ref="CJ25:CN25"/>
    <mergeCell ref="W15:AA16"/>
    <mergeCell ref="CE22:CI22"/>
    <mergeCell ref="BK23:BO23"/>
    <mergeCell ref="BP19:BT19"/>
    <mergeCell ref="AL17:AP17"/>
    <mergeCell ref="CJ27:CN27"/>
    <mergeCell ref="AB28:AF28"/>
    <mergeCell ref="AA66:AD66"/>
    <mergeCell ref="X39:AB39"/>
    <mergeCell ref="G66:L66"/>
    <mergeCell ref="CE17:CI17"/>
    <mergeCell ref="G9:Z11"/>
    <mergeCell ref="AB24:AF24"/>
    <mergeCell ref="M28:T29"/>
    <mergeCell ref="AG25:AK25"/>
    <mergeCell ref="CJ21:CN21"/>
    <mergeCell ref="G14:G16"/>
    <mergeCell ref="U66:Z66"/>
    <mergeCell ref="AQ25:AU25"/>
    <mergeCell ref="M24:T25"/>
    <mergeCell ref="BZ23:CD23"/>
    <mergeCell ref="CE19:CI19"/>
    <mergeCell ref="Q66:T66"/>
    <mergeCell ref="W30:AA30"/>
    <mergeCell ref="AB26:AF26"/>
    <mergeCell ref="CJ23:CN23"/>
    <mergeCell ref="BA17:BE17"/>
    <mergeCell ref="BA22:BE22"/>
    <mergeCell ref="W20:AA20"/>
    <mergeCell ref="BK29:BO29"/>
    <mergeCell ref="U18:V18"/>
    <mergeCell ref="CT30:CX30"/>
    <mergeCell ref="W22:AA22"/>
    <mergeCell ref="BZ24:CD24"/>
    <mergeCell ref="CO27:CS27"/>
    <mergeCell ref="BU28:BY28"/>
    <mergeCell ref="BZ18:CD18"/>
    <mergeCell ref="B18:E18"/>
    <mergeCell ref="BP17:BT17"/>
    <mergeCell ref="BA30:BE30"/>
    <mergeCell ref="W21:AA21"/>
    <mergeCell ref="AL24:AP24"/>
    <mergeCell ref="BU30:BY30"/>
    <mergeCell ref="AQ29:AU29"/>
    <mergeCell ref="U24:V24"/>
    <mergeCell ref="AV24:AZ24"/>
    <mergeCell ref="BF23:BJ23"/>
    <mergeCell ref="AQ23:AU23"/>
    <mergeCell ref="M20:T21"/>
    <mergeCell ref="AL22:AP22"/>
    <mergeCell ref="BP25:BT25"/>
    <mergeCell ref="CJ28:CN28"/>
    <mergeCell ref="U22:V22"/>
    <mergeCell ref="CT19:CX19"/>
    <mergeCell ref="AG30:AK30"/>
    <mergeCell ref="G7:AK7"/>
    <mergeCell ref="CO22:CS22"/>
    <mergeCell ref="BZ21:CD21"/>
    <mergeCell ref="CT18:CX18"/>
    <mergeCell ref="CO25:CS25"/>
    <mergeCell ref="AB19:AF19"/>
    <mergeCell ref="BZ25:CD25"/>
    <mergeCell ref="CE21:CI21"/>
    <mergeCell ref="CJ17:CN17"/>
    <mergeCell ref="AG24:AK24"/>
    <mergeCell ref="H20:K21"/>
    <mergeCell ref="CO21:CS21"/>
    <mergeCell ref="AL19:AP19"/>
    <mergeCell ref="U19:V19"/>
    <mergeCell ref="BF20:BJ20"/>
    <mergeCell ref="CT22:CX22"/>
    <mergeCell ref="CO23:CS23"/>
    <mergeCell ref="BF17:BJ17"/>
    <mergeCell ref="BF22:BJ22"/>
    <mergeCell ref="BK21:BO21"/>
    <mergeCell ref="AB20:AF20"/>
    <mergeCell ref="BZ17:CD17"/>
    <mergeCell ref="CJ20:CN20"/>
    <mergeCell ref="CT20:CX20"/>
    <mergeCell ref="CJ16:CN16"/>
    <mergeCell ref="AV16:AZ16"/>
    <mergeCell ref="B15:E15"/>
    <mergeCell ref="B6:E6"/>
    <mergeCell ref="AB29:AF29"/>
    <mergeCell ref="CE16:CI16"/>
    <mergeCell ref="AV22:AZ22"/>
    <mergeCell ref="BA23:BE23"/>
    <mergeCell ref="BK27:BO27"/>
    <mergeCell ref="BF19:BJ19"/>
    <mergeCell ref="BP22:BT22"/>
    <mergeCell ref="BF28:BJ28"/>
    <mergeCell ref="BU27:BY27"/>
    <mergeCell ref="BU18:BY18"/>
    <mergeCell ref="W26:AA26"/>
    <mergeCell ref="BZ28:CD28"/>
    <mergeCell ref="AQ16:AU16"/>
    <mergeCell ref="CE18:CI18"/>
    <mergeCell ref="AV21:AZ21"/>
    <mergeCell ref="BP21:BT21"/>
    <mergeCell ref="BU17:BY17"/>
    <mergeCell ref="AG27:AK27"/>
    <mergeCell ref="M26:T27"/>
    <mergeCell ref="AV29:AZ29"/>
    <mergeCell ref="AE66:AH66"/>
    <mergeCell ref="AG17:AK17"/>
    <mergeCell ref="BP23:BT23"/>
    <mergeCell ref="CJ22:CN22"/>
    <mergeCell ref="BU19:BY19"/>
    <mergeCell ref="AQ17:AU17"/>
    <mergeCell ref="U21:V21"/>
    <mergeCell ref="BF29:BJ29"/>
    <mergeCell ref="AG19:AK19"/>
    <mergeCell ref="CE25:CI25"/>
    <mergeCell ref="H33:AK33"/>
    <mergeCell ref="AG28:AK28"/>
    <mergeCell ref="H24:K25"/>
    <mergeCell ref="AQ19:AU19"/>
    <mergeCell ref="AQ28:AU28"/>
    <mergeCell ref="I39:V39"/>
    <mergeCell ref="H43:AK46"/>
    <mergeCell ref="CJ30:CN30"/>
    <mergeCell ref="I38:V38"/>
    <mergeCell ref="AQ18:AU18"/>
    <mergeCell ref="AV23:AZ23"/>
    <mergeCell ref="BA19:BE19"/>
    <mergeCell ref="BA28:BE28"/>
    <mergeCell ref="BK28:BO28"/>
    <mergeCell ref="B19:E19"/>
    <mergeCell ref="B28:E28"/>
    <mergeCell ref="U26:V26"/>
    <mergeCell ref="AG23:AK23"/>
    <mergeCell ref="AV26:AZ26"/>
    <mergeCell ref="M22:T23"/>
    <mergeCell ref="BP27:BT27"/>
    <mergeCell ref="BU22:BY22"/>
    <mergeCell ref="H26:K27"/>
    <mergeCell ref="BK25:BO25"/>
    <mergeCell ref="AV25:AZ25"/>
    <mergeCell ref="BA21:BE21"/>
    <mergeCell ref="H28:K29"/>
    <mergeCell ref="W27:AA27"/>
    <mergeCell ref="BF26:BJ26"/>
    <mergeCell ref="BA18:BE18"/>
    <mergeCell ref="AQ26:AU26"/>
    <mergeCell ref="CT24:CX24"/>
    <mergeCell ref="U27:V27"/>
    <mergeCell ref="B10:E10"/>
    <mergeCell ref="AV27:AZ27"/>
    <mergeCell ref="AV18:AZ18"/>
    <mergeCell ref="U65:AH65"/>
    <mergeCell ref="M66:P66"/>
    <mergeCell ref="BK26:BO26"/>
    <mergeCell ref="BF18:BJ18"/>
    <mergeCell ref="BU23:BY23"/>
    <mergeCell ref="CT26:CX26"/>
    <mergeCell ref="BZ29:CD29"/>
    <mergeCell ref="AB23:AF23"/>
    <mergeCell ref="AG18:AK18"/>
    <mergeCell ref="AL23:AP23"/>
    <mergeCell ref="BA26:BE26"/>
    <mergeCell ref="CT25:CX25"/>
    <mergeCell ref="I48:AB48"/>
    <mergeCell ref="W17:AA17"/>
    <mergeCell ref="AB15:CS15"/>
    <mergeCell ref="CT29:CX29"/>
    <mergeCell ref="B17:E17"/>
    <mergeCell ref="CE27:CI27"/>
    <mergeCell ref="BZ26:CD26"/>
    <mergeCell ref="B4:E4"/>
    <mergeCell ref="AQ21:AU21"/>
    <mergeCell ref="AV17:AZ17"/>
    <mergeCell ref="U25:V25"/>
    <mergeCell ref="CO28:CS28"/>
    <mergeCell ref="X37:AB37"/>
    <mergeCell ref="AB22:AF22"/>
    <mergeCell ref="CE24:CI24"/>
    <mergeCell ref="CJ19:CN19"/>
    <mergeCell ref="CO24:CS24"/>
    <mergeCell ref="AL28:AP28"/>
    <mergeCell ref="BA27:BE27"/>
    <mergeCell ref="BK18:BO18"/>
    <mergeCell ref="CO30:CS30"/>
    <mergeCell ref="AB21:AF21"/>
    <mergeCell ref="AG16:AK16"/>
    <mergeCell ref="CE26:CI26"/>
    <mergeCell ref="BZ30:CD30"/>
    <mergeCell ref="AL21:AP21"/>
    <mergeCell ref="BA24:BE24"/>
    <mergeCell ref="BP29:BT29"/>
    <mergeCell ref="BZ20:CD20"/>
    <mergeCell ref="B8:E8"/>
    <mergeCell ref="BZ22:CD22"/>
    <mergeCell ref="U29:V29"/>
    <mergeCell ref="U23:V23"/>
    <mergeCell ref="BK20:BO20"/>
    <mergeCell ref="BA16:BE16"/>
    <mergeCell ref="BA25:BE25"/>
    <mergeCell ref="BK16:BO16"/>
    <mergeCell ref="BP24:BT24"/>
    <mergeCell ref="U14:V16"/>
    <mergeCell ref="W19:AA19"/>
    <mergeCell ref="BU25:BY25"/>
    <mergeCell ref="W28:AA28"/>
    <mergeCell ref="AQ27:AU27"/>
    <mergeCell ref="AB18:AF18"/>
    <mergeCell ref="B20:E20"/>
    <mergeCell ref="AB17:AF17"/>
    <mergeCell ref="BA20:BE20"/>
    <mergeCell ref="H14:T16"/>
    <mergeCell ref="BZ16:CD16"/>
    <mergeCell ref="B16:E16"/>
    <mergeCell ref="AB16:AF16"/>
    <mergeCell ref="W14:CS14"/>
    <mergeCell ref="CO18:CS18"/>
  </mergeCells>
  <dataValidations count="1">
    <dataValidation type="list" allowBlank="1" showInputMessage="1" showErrorMessage="1" sqref="I38:V38" xr:uid="{B09A044C-21BC-4DE4-9D5D-25BC835206EA}">
      <formula1>_xlfn.ANCHORARRAY($A$16)</formula1>
    </dataValidation>
  </dataValidations>
  <hyperlinks>
    <hyperlink ref="B4" location="PANDUAN!A1" display="PANDUAN" xr:uid="{00000000-0004-0000-2B00-000000000000}"/>
    <hyperlink ref="B6" location="'EWS DIRECTORY'!A1" display="EWS DIRECTORY" xr:uid="{00000000-0004-0000-2B00-000001000000}"/>
    <hyperlink ref="B8" location="'DATA PEMICU'!A1" display="DATA PEMICU" xr:uid="{00000000-0004-0000-2B00-000002000000}"/>
    <hyperlink ref="B10" location="'DATA PENGUJI'!A1" display="DATA PENGUJI" xr:uid="{00000000-0004-0000-2B00-000003000000}"/>
    <hyperlink ref="B12" location="'MAIN LEVEL'!A1" display="MAIN LEVEL" xr:uid="{00000000-0004-0000-2B00-000004000000}"/>
  </hyperlinks>
  <pageMargins left="0.70866141732283472" right="0.31496062992125978" top="0.55118110236220474" bottom="0.55118110236220474" header="0" footer="0"/>
  <pageSetup paperSize="9" scale="77" orientation="portrait"/>
  <extLst>
    <ext xmlns:x14="http://schemas.microsoft.com/office/spreadsheetml/2009/9/main" uri="{CCE6A557-97BC-4b89-ADB6-D9C93CAAB3DF}">
      <x14:dataValidations xmlns:xm="http://schemas.microsoft.com/office/excel/2006/main" count="1">
        <x14:dataValidation type="list" allowBlank="1" showInputMessage="1" showErrorMessage="1" xr:uid="{466C2CED-EEB7-404E-B41E-51893811B542}">
          <x14:formula1>
            <xm:f>MASTER!$Q$2:$Q$6</xm:f>
          </x14:formula1>
          <xm:sqref>I48:AB48</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30">
    <tabColor theme="4" tint="-0.249977111117893"/>
  </sheetPr>
  <dimension ref="A1:AX63"/>
  <sheetViews>
    <sheetView topLeftCell="B1"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50" width="3.6640625" style="443" customWidth="1"/>
    <col min="51" max="51" width="14.44140625" style="443" customWidth="1"/>
    <col min="52" max="16384" width="14.44140625" style="443"/>
  </cols>
  <sheetData>
    <row r="1" spans="2:46" ht="14.25" customHeight="1" x14ac:dyDescent="0.25">
      <c r="G1" s="223"/>
      <c r="H1" s="223"/>
      <c r="I1" s="223"/>
      <c r="J1" s="223"/>
      <c r="K1" s="223"/>
      <c r="L1" s="223"/>
      <c r="M1" s="223"/>
      <c r="N1" s="223"/>
      <c r="O1" s="223"/>
      <c r="P1" s="223"/>
      <c r="Q1" s="223"/>
      <c r="R1" s="223"/>
      <c r="S1" s="223"/>
      <c r="T1" s="223"/>
      <c r="U1" s="223"/>
      <c r="V1" s="223"/>
      <c r="W1" s="223"/>
      <c r="X1" s="223"/>
    </row>
    <row r="2" spans="2:46" ht="14.25" customHeight="1" x14ac:dyDescent="0.25">
      <c r="G2" s="55" t="s">
        <v>1674</v>
      </c>
      <c r="H2" s="55"/>
      <c r="I2" s="55"/>
      <c r="J2" s="55"/>
      <c r="K2" s="55"/>
      <c r="L2" s="55"/>
      <c r="M2" s="55"/>
      <c r="N2" s="55"/>
    </row>
    <row r="3" spans="2:46" ht="14.25" customHeight="1" x14ac:dyDescent="0.25">
      <c r="B3" s="111"/>
      <c r="C3" s="111"/>
      <c r="D3" s="111"/>
      <c r="E3" s="111"/>
      <c r="G3" s="55"/>
      <c r="H3" s="55"/>
      <c r="I3" s="55"/>
      <c r="J3" s="55"/>
      <c r="K3" s="55"/>
      <c r="L3" s="55"/>
      <c r="M3" s="55"/>
      <c r="N3" s="55"/>
    </row>
    <row r="4" spans="2:46" ht="14.25" customHeight="1" x14ac:dyDescent="0.25">
      <c r="B4" s="762" t="s">
        <v>79</v>
      </c>
      <c r="C4" s="761"/>
      <c r="D4" s="761"/>
      <c r="E4" s="761"/>
      <c r="G4" s="55"/>
      <c r="H4" s="55"/>
      <c r="I4" s="55"/>
      <c r="J4" s="55"/>
      <c r="K4" s="55"/>
      <c r="L4" s="55"/>
      <c r="M4" s="55"/>
      <c r="N4" s="55"/>
    </row>
    <row r="5" spans="2:46" ht="14.25" customHeight="1" x14ac:dyDescent="0.25">
      <c r="B5" s="111"/>
      <c r="C5" s="111"/>
      <c r="D5" s="111"/>
      <c r="E5" s="111"/>
      <c r="G5" s="55"/>
      <c r="H5" s="55"/>
      <c r="I5" s="55"/>
      <c r="J5" s="55"/>
      <c r="K5" s="55"/>
      <c r="L5" s="55"/>
      <c r="M5" s="55"/>
      <c r="N5" s="55"/>
    </row>
    <row r="6" spans="2:46" ht="14.25" customHeight="1" x14ac:dyDescent="0.25">
      <c r="B6" s="762" t="s">
        <v>87</v>
      </c>
      <c r="C6" s="761"/>
      <c r="D6" s="761"/>
      <c r="E6" s="761"/>
      <c r="G6" s="55"/>
      <c r="H6" s="55"/>
      <c r="I6" s="55"/>
      <c r="J6" s="55"/>
      <c r="K6" s="55"/>
      <c r="L6" s="55"/>
      <c r="M6" s="55"/>
      <c r="N6" s="55"/>
    </row>
    <row r="7" spans="2:46" ht="15" customHeight="1" x14ac:dyDescent="0.25">
      <c r="B7" s="111"/>
      <c r="C7" s="111"/>
      <c r="D7" s="111"/>
      <c r="E7" s="111"/>
      <c r="G7" s="996" t="s">
        <v>1774</v>
      </c>
      <c r="H7" s="997"/>
      <c r="I7" s="997"/>
      <c r="J7" s="997"/>
      <c r="K7" s="997"/>
      <c r="L7" s="997"/>
      <c r="M7" s="997"/>
      <c r="N7" s="997"/>
      <c r="O7" s="997"/>
      <c r="P7" s="997"/>
      <c r="Q7" s="997"/>
      <c r="R7" s="997"/>
      <c r="S7" s="997"/>
      <c r="T7" s="997"/>
      <c r="U7" s="997"/>
      <c r="V7" s="997"/>
      <c r="W7" s="997"/>
      <c r="X7" s="997"/>
      <c r="Y7" s="997"/>
      <c r="Z7" s="997"/>
      <c r="AA7" s="997"/>
      <c r="AB7" s="997"/>
      <c r="AC7" s="997"/>
      <c r="AD7" s="997"/>
      <c r="AE7" s="997"/>
      <c r="AF7" s="997"/>
      <c r="AG7" s="997"/>
      <c r="AH7" s="997"/>
      <c r="AI7" s="997"/>
      <c r="AJ7" s="997"/>
      <c r="AK7" s="997"/>
      <c r="AL7" s="997"/>
      <c r="AM7" s="997"/>
      <c r="AN7" s="997"/>
      <c r="AO7" s="997"/>
      <c r="AP7" s="997"/>
      <c r="AQ7" s="997"/>
      <c r="AR7" s="997"/>
      <c r="AS7" s="58"/>
    </row>
    <row r="8" spans="2:46" ht="14.25" customHeight="1" x14ac:dyDescent="0.25">
      <c r="B8" s="762" t="s">
        <v>94</v>
      </c>
      <c r="C8" s="761"/>
      <c r="D8" s="761"/>
      <c r="E8" s="761"/>
      <c r="G8" s="55"/>
      <c r="H8" s="55"/>
      <c r="I8" s="55"/>
      <c r="J8" s="55"/>
      <c r="K8" s="55"/>
      <c r="L8" s="55"/>
      <c r="M8" s="55"/>
      <c r="N8" s="55"/>
    </row>
    <row r="9" spans="2:46" ht="14.25" customHeight="1" x14ac:dyDescent="0.25">
      <c r="B9" s="111"/>
      <c r="C9" s="111"/>
      <c r="D9" s="111"/>
      <c r="E9" s="111"/>
      <c r="G9" s="999" t="str">
        <f>"Rincian "&amp;'B-3-1'!H18&amp;" "&amp;'B-3-1'!M18</f>
        <v>Rincian Retur Penjualan Berdasarkan Data Internal dan Eksternal yang dimiliki DJP</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997"/>
      <c r="I10" s="997"/>
      <c r="J10" s="997"/>
      <c r="K10" s="997"/>
      <c r="L10" s="997"/>
      <c r="M10" s="997"/>
      <c r="N10" s="997"/>
      <c r="O10" s="997"/>
      <c r="P10" s="997"/>
      <c r="Q10" s="997"/>
      <c r="R10" s="997"/>
      <c r="S10" s="997"/>
      <c r="T10" s="997"/>
      <c r="U10" s="997"/>
      <c r="V10" s="997"/>
      <c r="W10" s="997"/>
      <c r="X10" s="997"/>
      <c r="Y10" s="997"/>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row>
    <row r="13" spans="2:46" ht="14.25" customHeight="1" x14ac:dyDescent="0.25">
      <c r="B13" s="962" t="str">
        <f>HYPERLINK("#'"&amp;'EWS DIRECTORY'!$J$42&amp;"'!A1",'EWS DIRECTORY'!$J$42)</f>
        <v>B-3</v>
      </c>
      <c r="C13" s="761"/>
      <c r="D13" s="761"/>
      <c r="E13" s="761"/>
      <c r="G13" s="55" t="s">
        <v>1680</v>
      </c>
      <c r="H13" s="55"/>
      <c r="I13" s="254"/>
      <c r="J13" s="254"/>
      <c r="K13" s="254"/>
      <c r="L13" s="254"/>
      <c r="M13" s="254"/>
      <c r="N13" s="254"/>
    </row>
    <row r="14" spans="2:46" ht="14.25" customHeight="1" x14ac:dyDescent="0.25">
      <c r="B14" s="931" t="str">
        <f>HYPERLINK("#'"&amp;'EWS DIRECTORY'!$J$43&amp;"'!A1",'EWS DIRECTORY'!$J$43)</f>
        <v>B-3-1</v>
      </c>
      <c r="C14" s="761"/>
      <c r="D14" s="761"/>
      <c r="E14" s="761"/>
      <c r="G14" s="55"/>
      <c r="H14" s="55"/>
      <c r="I14" s="254"/>
      <c r="J14" s="254"/>
      <c r="K14" s="254"/>
      <c r="L14" s="254"/>
      <c r="M14" s="254"/>
      <c r="N14" s="254"/>
    </row>
    <row r="15" spans="2:46" ht="14.25" customHeight="1" x14ac:dyDescent="0.25">
      <c r="B15" s="927" t="str">
        <f>HYPERLINK("#'"&amp;'EWS DIRECTORY'!$J$44&amp;"'!A1",'EWS DIRECTORY'!$J$44)</f>
        <v>B-3-1-1</v>
      </c>
      <c r="C15" s="761"/>
      <c r="D15" s="761"/>
      <c r="E15" s="761"/>
      <c r="G15" s="55"/>
      <c r="H15" s="55"/>
      <c r="I15" s="254"/>
      <c r="J15" s="254"/>
      <c r="K15" s="254"/>
      <c r="L15" s="254"/>
      <c r="M15" s="254"/>
      <c r="N15" s="254"/>
    </row>
    <row r="16" spans="2:46" ht="14.25" customHeight="1" x14ac:dyDescent="0.25">
      <c r="B16" s="929" t="str">
        <f>HYPERLINK("#'"&amp;'EWS DIRECTORY'!$J$45&amp;"'!A1",'EWS DIRECTORY'!$J$45)</f>
        <v>B-3-1-2</v>
      </c>
      <c r="C16" s="761"/>
      <c r="D16" s="761"/>
      <c r="E16" s="761"/>
      <c r="G16" s="55"/>
      <c r="H16" s="55"/>
      <c r="I16" s="254"/>
      <c r="J16" s="254"/>
      <c r="K16" s="254"/>
      <c r="L16" s="254"/>
      <c r="M16" s="254"/>
      <c r="N16" s="254"/>
    </row>
    <row r="17" spans="2:50" ht="14.25" customHeight="1" x14ac:dyDescent="0.25">
      <c r="B17" s="929" t="str">
        <f>HYPERLINK("#'"&amp;'EWS DIRECTORY'!$J$46&amp;"'!A1",'EWS DIRECTORY'!$J$46)</f>
        <v>B-3-1-3</v>
      </c>
      <c r="C17" s="761"/>
      <c r="D17" s="761"/>
      <c r="E17" s="761"/>
      <c r="G17" s="55" t="s">
        <v>1681</v>
      </c>
      <c r="H17" s="55"/>
      <c r="I17" s="55"/>
      <c r="J17" s="254"/>
      <c r="K17" s="254"/>
      <c r="L17" s="254"/>
      <c r="M17" s="254"/>
      <c r="N17" s="254"/>
    </row>
    <row r="18" spans="2:50" ht="14.25" customHeight="1" x14ac:dyDescent="0.25">
      <c r="B18" s="929" t="str">
        <f>HYPERLINK("#'"&amp;'EWS DIRECTORY'!$J$47&amp;"'!A1",'EWS DIRECTORY'!$J$47)</f>
        <v>B-3-1-4</v>
      </c>
      <c r="C18" s="761"/>
      <c r="D18" s="761"/>
      <c r="E18" s="761"/>
      <c r="G18" s="55" t="s">
        <v>1744</v>
      </c>
      <c r="H18" s="55"/>
      <c r="I18" s="55" t="s">
        <v>1744</v>
      </c>
      <c r="J18" s="254"/>
      <c r="K18" s="254"/>
      <c r="L18" s="254"/>
      <c r="M18" s="254"/>
      <c r="N18" s="254"/>
    </row>
    <row r="19" spans="2:50" ht="14.25" customHeight="1" x14ac:dyDescent="0.25">
      <c r="B19" s="929" t="str">
        <f>HYPERLINK("#'"&amp;'EWS DIRECTORY'!$J$48&amp;"'!A1",'EWS DIRECTORY'!$J$48)</f>
        <v>B-3-1-5</v>
      </c>
      <c r="C19" s="761"/>
      <c r="D19" s="761"/>
      <c r="E19" s="761"/>
    </row>
    <row r="20" spans="2:50" ht="14.25" customHeight="1" x14ac:dyDescent="0.25">
      <c r="B20" s="929" t="str">
        <f>HYPERLINK("#'"&amp;'EWS DIRECTORY'!$J$49&amp;"'!A1",'EWS DIRECTORY'!$J$49)</f>
        <v>B-3-1-6</v>
      </c>
      <c r="C20" s="761"/>
      <c r="D20" s="761"/>
      <c r="E20" s="761"/>
      <c r="G20" s="55" t="s">
        <v>1791</v>
      </c>
    </row>
    <row r="21" spans="2:50" ht="14.25" customHeight="1" x14ac:dyDescent="0.25">
      <c r="G21" s="55"/>
    </row>
    <row r="22" spans="2:50" ht="14.25" customHeight="1" x14ac:dyDescent="0.25">
      <c r="G22" s="55"/>
      <c r="H22" s="990" t="s">
        <v>1445</v>
      </c>
      <c r="I22" s="790"/>
      <c r="J22" s="994" t="s">
        <v>1446</v>
      </c>
      <c r="K22" s="764"/>
      <c r="L22" s="764"/>
      <c r="M22" s="764"/>
      <c r="N22" s="764"/>
      <c r="O22" s="764"/>
      <c r="P22" s="764"/>
      <c r="Q22" s="764"/>
      <c r="R22" s="764"/>
      <c r="S22" s="764"/>
      <c r="T22" s="764"/>
      <c r="U22" s="764"/>
      <c r="V22" s="764"/>
      <c r="W22" s="764"/>
      <c r="X22" s="764"/>
      <c r="Y22" s="764"/>
      <c r="Z22" s="764"/>
      <c r="AA22" s="764"/>
      <c r="AB22" s="764"/>
      <c r="AC22" s="764"/>
      <c r="AD22" s="764"/>
      <c r="AE22" s="764"/>
      <c r="AF22" s="764"/>
      <c r="AG22" s="764"/>
      <c r="AH22" s="764"/>
      <c r="AI22" s="764"/>
      <c r="AJ22" s="764"/>
      <c r="AK22" s="764"/>
      <c r="AL22" s="764"/>
      <c r="AM22" s="764"/>
      <c r="AN22" s="764"/>
      <c r="AO22" s="764"/>
      <c r="AP22" s="764"/>
      <c r="AQ22" s="764"/>
      <c r="AR22" s="764"/>
      <c r="AS22" s="764"/>
      <c r="AT22" s="764"/>
      <c r="AU22" s="764"/>
      <c r="AV22" s="764"/>
      <c r="AW22" s="764"/>
      <c r="AX22" s="765"/>
    </row>
    <row r="23" spans="2:50" ht="14.25" customHeight="1" x14ac:dyDescent="0.25">
      <c r="G23" s="55"/>
      <c r="H23" s="806"/>
      <c r="I23" s="807"/>
      <c r="J23" s="978" t="s">
        <v>1452</v>
      </c>
      <c r="K23" s="764"/>
      <c r="L23" s="764"/>
      <c r="M23" s="764"/>
      <c r="N23" s="764"/>
      <c r="O23" s="764"/>
      <c r="P23" s="765"/>
      <c r="Q23" s="978" t="s">
        <v>1453</v>
      </c>
      <c r="R23" s="764"/>
      <c r="S23" s="764"/>
      <c r="T23" s="764"/>
      <c r="U23" s="764"/>
      <c r="V23" s="764"/>
      <c r="W23" s="765"/>
      <c r="X23" s="978" t="s">
        <v>1454</v>
      </c>
      <c r="Y23" s="764"/>
      <c r="Z23" s="764"/>
      <c r="AA23" s="764"/>
      <c r="AB23" s="764"/>
      <c r="AC23" s="764"/>
      <c r="AD23" s="765"/>
      <c r="AE23" s="978" t="s">
        <v>1455</v>
      </c>
      <c r="AF23" s="764"/>
      <c r="AG23" s="764"/>
      <c r="AH23" s="764"/>
      <c r="AI23" s="764"/>
      <c r="AJ23" s="764"/>
      <c r="AK23" s="765"/>
      <c r="AL23" s="978" t="s">
        <v>1456</v>
      </c>
      <c r="AM23" s="764"/>
      <c r="AN23" s="764"/>
      <c r="AO23" s="764"/>
      <c r="AP23" s="764"/>
      <c r="AQ23" s="764"/>
      <c r="AR23" s="764"/>
      <c r="AS23" s="765"/>
      <c r="AT23" s="978" t="s">
        <v>1457</v>
      </c>
      <c r="AU23" s="764"/>
      <c r="AV23" s="764"/>
      <c r="AW23" s="764"/>
      <c r="AX23" s="765"/>
    </row>
    <row r="24" spans="2:50" ht="40.5" customHeight="1" x14ac:dyDescent="0.25">
      <c r="G24" s="55"/>
      <c r="H24" s="991">
        <v>1</v>
      </c>
      <c r="I24" s="765"/>
      <c r="J24" s="984" t="e">
        <f>ID_MS_TH_PJK</f>
        <v>#N/A</v>
      </c>
      <c r="K24" s="764"/>
      <c r="L24" s="764"/>
      <c r="M24" s="764"/>
      <c r="N24" s="764"/>
      <c r="O24" s="764"/>
      <c r="P24" s="765"/>
      <c r="Q24" s="984" t="e">
        <f>NO_BPS</f>
        <v>#N/A</v>
      </c>
      <c r="R24" s="764"/>
      <c r="S24" s="764"/>
      <c r="T24" s="764"/>
      <c r="U24" s="764"/>
      <c r="V24" s="764"/>
      <c r="W24" s="765"/>
      <c r="X24" s="984" t="e">
        <f>PEMBETULAN_KE</f>
        <v>#N/A</v>
      </c>
      <c r="Y24" s="764"/>
      <c r="Z24" s="764"/>
      <c r="AA24" s="764"/>
      <c r="AB24" s="764"/>
      <c r="AC24" s="764"/>
      <c r="AD24" s="765"/>
      <c r="AE24" s="984" t="e">
        <f>TGL_TERIMA</f>
        <v>#N/A</v>
      </c>
      <c r="AF24" s="764"/>
      <c r="AG24" s="764"/>
      <c r="AH24" s="764"/>
      <c r="AI24" s="764"/>
      <c r="AJ24" s="764"/>
      <c r="AK24" s="765"/>
      <c r="AL24" s="984" t="s">
        <v>1939</v>
      </c>
      <c r="AM24" s="764"/>
      <c r="AN24" s="764"/>
      <c r="AO24" s="764"/>
      <c r="AP24" s="764"/>
      <c r="AQ24" s="764"/>
      <c r="AR24" s="764"/>
      <c r="AS24" s="765"/>
      <c r="AT24" s="1135">
        <f>'MAIN LEVEL'!$AB$22</f>
        <v>0</v>
      </c>
      <c r="AU24" s="764"/>
      <c r="AV24" s="764"/>
      <c r="AW24" s="764"/>
      <c r="AX24" s="765"/>
    </row>
    <row r="25" spans="2:50" ht="14.25" customHeight="1" x14ac:dyDescent="0.25">
      <c r="G25" s="55"/>
      <c r="H25" s="255"/>
      <c r="I25" s="255"/>
      <c r="J25" s="255"/>
      <c r="K25" s="255"/>
      <c r="L25" s="255"/>
      <c r="M25" s="255"/>
      <c r="N25" s="255"/>
      <c r="O25" s="255"/>
      <c r="P25" s="255"/>
      <c r="Q25" s="255"/>
      <c r="R25" s="255"/>
      <c r="AT25" s="536"/>
      <c r="AU25" s="536"/>
      <c r="AV25" s="536"/>
      <c r="AW25" s="536"/>
      <c r="AX25" s="536"/>
    </row>
    <row r="26" spans="2:50" ht="14.25" customHeight="1" x14ac:dyDescent="0.25">
      <c r="G26" s="55"/>
      <c r="H26" s="255"/>
      <c r="I26" s="255"/>
      <c r="J26" s="255"/>
      <c r="K26" s="255"/>
      <c r="L26" s="255"/>
      <c r="M26" s="255"/>
      <c r="N26" s="255"/>
      <c r="O26" s="255"/>
      <c r="P26" s="255"/>
      <c r="Q26" s="255"/>
      <c r="R26" s="255"/>
      <c r="AT26" s="536"/>
      <c r="AU26" s="536"/>
      <c r="AV26" s="536"/>
      <c r="AW26" s="536"/>
      <c r="AX26" s="536"/>
    </row>
    <row r="27" spans="2:50" ht="14.25" customHeight="1" x14ac:dyDescent="0.25">
      <c r="G27" s="55"/>
      <c r="H27" s="255"/>
      <c r="I27" s="255"/>
      <c r="J27" s="255"/>
      <c r="K27" s="255"/>
      <c r="L27" s="255"/>
      <c r="M27" s="255"/>
      <c r="N27" s="255"/>
      <c r="O27" s="255"/>
      <c r="P27" s="255"/>
      <c r="Q27" s="255"/>
      <c r="R27" s="255"/>
      <c r="AT27" s="536"/>
      <c r="AU27" s="536"/>
      <c r="AV27" s="536"/>
      <c r="AW27" s="536"/>
      <c r="AX27" s="536"/>
    </row>
    <row r="28" spans="2:50" ht="14.25" customHeight="1" x14ac:dyDescent="0.25">
      <c r="B28" s="760"/>
      <c r="C28" s="761"/>
      <c r="D28" s="761"/>
      <c r="E28" s="761"/>
      <c r="G28" s="55"/>
      <c r="H28" s="990" t="s">
        <v>1445</v>
      </c>
      <c r="I28" s="790"/>
      <c r="J28" s="990" t="s">
        <v>1478</v>
      </c>
      <c r="K28" s="789"/>
      <c r="L28" s="789"/>
      <c r="M28" s="790"/>
      <c r="N28" s="994" t="s">
        <v>1792</v>
      </c>
      <c r="O28" s="764"/>
      <c r="P28" s="764"/>
      <c r="Q28" s="764"/>
      <c r="R28" s="764"/>
      <c r="S28" s="764"/>
      <c r="T28" s="764"/>
      <c r="U28" s="764"/>
      <c r="V28" s="764"/>
      <c r="W28" s="764"/>
      <c r="X28" s="764"/>
      <c r="Y28" s="764"/>
      <c r="Z28" s="765"/>
      <c r="AA28" s="994" t="s">
        <v>1793</v>
      </c>
      <c r="AB28" s="764"/>
      <c r="AC28" s="764"/>
      <c r="AD28" s="764"/>
      <c r="AE28" s="764"/>
      <c r="AF28" s="764"/>
      <c r="AG28" s="764"/>
      <c r="AH28" s="764"/>
      <c r="AI28" s="764"/>
      <c r="AJ28" s="764"/>
      <c r="AK28" s="764"/>
      <c r="AL28" s="764"/>
      <c r="AM28" s="764"/>
      <c r="AN28" s="764"/>
      <c r="AO28" s="764"/>
      <c r="AP28" s="764"/>
      <c r="AQ28" s="764"/>
      <c r="AR28" s="764"/>
      <c r="AS28" s="765"/>
      <c r="AT28" s="990" t="s">
        <v>1481</v>
      </c>
      <c r="AU28" s="789"/>
      <c r="AV28" s="789"/>
      <c r="AW28" s="789"/>
      <c r="AX28" s="790"/>
    </row>
    <row r="29" spans="2:50" ht="14.25" customHeight="1" x14ac:dyDescent="0.25">
      <c r="G29" s="55"/>
      <c r="H29" s="806"/>
      <c r="I29" s="807"/>
      <c r="J29" s="806"/>
      <c r="K29" s="794"/>
      <c r="L29" s="794"/>
      <c r="M29" s="807"/>
      <c r="N29" s="978" t="s">
        <v>796</v>
      </c>
      <c r="O29" s="764"/>
      <c r="P29" s="764"/>
      <c r="Q29" s="764"/>
      <c r="R29" s="764"/>
      <c r="S29" s="764"/>
      <c r="T29" s="765"/>
      <c r="U29" s="978" t="s">
        <v>1401</v>
      </c>
      <c r="V29" s="764"/>
      <c r="W29" s="764"/>
      <c r="X29" s="764"/>
      <c r="Y29" s="764"/>
      <c r="Z29" s="765"/>
      <c r="AA29" s="978" t="s">
        <v>796</v>
      </c>
      <c r="AB29" s="764"/>
      <c r="AC29" s="764"/>
      <c r="AD29" s="764"/>
      <c r="AE29" s="764"/>
      <c r="AF29" s="765"/>
      <c r="AG29" s="978" t="s">
        <v>1794</v>
      </c>
      <c r="AH29" s="764"/>
      <c r="AI29" s="764"/>
      <c r="AJ29" s="764"/>
      <c r="AK29" s="764"/>
      <c r="AL29" s="764"/>
      <c r="AM29" s="765"/>
      <c r="AN29" s="978" t="s">
        <v>1510</v>
      </c>
      <c r="AO29" s="764"/>
      <c r="AP29" s="764"/>
      <c r="AQ29" s="764"/>
      <c r="AR29" s="764"/>
      <c r="AS29" s="765"/>
      <c r="AT29" s="806"/>
      <c r="AU29" s="794"/>
      <c r="AV29" s="794"/>
      <c r="AW29" s="794"/>
      <c r="AX29" s="807"/>
    </row>
    <row r="30" spans="2:50" ht="14.25" customHeight="1" x14ac:dyDescent="0.25">
      <c r="B30" s="760"/>
      <c r="C30" s="761"/>
      <c r="D30" s="761"/>
      <c r="E30" s="761"/>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2:50" ht="14.2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2:50" ht="15" customHeight="1" x14ac:dyDescent="0.25">
      <c r="B32" s="760"/>
      <c r="C32" s="761"/>
      <c r="D32" s="761"/>
      <c r="E32" s="761"/>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2:50" ht="15" customHeight="1"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2:50" ht="15" customHeight="1" x14ac:dyDescent="0.25">
      <c r="B34" s="760"/>
      <c r="C34" s="761"/>
      <c r="D34" s="761"/>
      <c r="E34" s="761"/>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2:50" ht="15" customHeight="1" x14ac:dyDescent="0.25">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2:50" ht="15"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2:50" ht="15"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2:50" ht="15" customHeight="1" x14ac:dyDescent="0.25">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2:50" ht="15" customHeight="1" x14ac:dyDescent="0.25">
      <c r="G40" s="223"/>
      <c r="H40" s="980"/>
      <c r="I40" s="765"/>
      <c r="J40" s="979"/>
      <c r="K40" s="764"/>
      <c r="L40" s="764"/>
      <c r="M40" s="765"/>
      <c r="N40" s="980"/>
      <c r="O40" s="764"/>
      <c r="P40" s="764"/>
      <c r="Q40" s="764"/>
      <c r="R40" s="764"/>
      <c r="S40" s="764"/>
      <c r="T40" s="765"/>
      <c r="U40" s="977"/>
      <c r="V40" s="764"/>
      <c r="W40" s="764"/>
      <c r="X40" s="764"/>
      <c r="Y40" s="764"/>
      <c r="Z40" s="765"/>
      <c r="AA40" s="980"/>
      <c r="AB40" s="764"/>
      <c r="AC40" s="764"/>
      <c r="AD40" s="764"/>
      <c r="AE40" s="764"/>
      <c r="AF40" s="765"/>
      <c r="AG40" s="980"/>
      <c r="AH40" s="764"/>
      <c r="AI40" s="764"/>
      <c r="AJ40" s="764"/>
      <c r="AK40" s="764"/>
      <c r="AL40" s="764"/>
      <c r="AM40" s="765"/>
      <c r="AN40" s="983"/>
      <c r="AO40" s="764"/>
      <c r="AP40" s="764"/>
      <c r="AQ40" s="764"/>
      <c r="AR40" s="764"/>
      <c r="AS40" s="765"/>
      <c r="AT40" s="1063"/>
      <c r="AU40" s="764"/>
      <c r="AV40" s="764"/>
      <c r="AW40" s="764"/>
      <c r="AX40" s="765"/>
    </row>
    <row r="41" spans="2:50" ht="15" customHeight="1" x14ac:dyDescent="0.25">
      <c r="G41" s="223"/>
      <c r="H41" s="980"/>
      <c r="I41" s="765"/>
      <c r="J41" s="979"/>
      <c r="K41" s="764"/>
      <c r="L41" s="764"/>
      <c r="M41" s="765"/>
      <c r="N41" s="980"/>
      <c r="O41" s="764"/>
      <c r="P41" s="764"/>
      <c r="Q41" s="764"/>
      <c r="R41" s="764"/>
      <c r="S41" s="764"/>
      <c r="T41" s="765"/>
      <c r="U41" s="977"/>
      <c r="V41" s="764"/>
      <c r="W41" s="764"/>
      <c r="X41" s="764"/>
      <c r="Y41" s="764"/>
      <c r="Z41" s="765"/>
      <c r="AA41" s="980"/>
      <c r="AB41" s="764"/>
      <c r="AC41" s="764"/>
      <c r="AD41" s="764"/>
      <c r="AE41" s="764"/>
      <c r="AF41" s="765"/>
      <c r="AG41" s="980"/>
      <c r="AH41" s="764"/>
      <c r="AI41" s="764"/>
      <c r="AJ41" s="764"/>
      <c r="AK41" s="764"/>
      <c r="AL41" s="764"/>
      <c r="AM41" s="765"/>
      <c r="AN41" s="983"/>
      <c r="AO41" s="764"/>
      <c r="AP41" s="764"/>
      <c r="AQ41" s="764"/>
      <c r="AR41" s="764"/>
      <c r="AS41" s="765"/>
      <c r="AT41" s="1063"/>
      <c r="AU41" s="764"/>
      <c r="AV41" s="764"/>
      <c r="AW41" s="764"/>
      <c r="AX41" s="765"/>
    </row>
    <row r="42" spans="2:50" ht="15" customHeight="1" x14ac:dyDescent="0.25">
      <c r="G42" s="223"/>
      <c r="H42" s="980"/>
      <c r="I42" s="765"/>
      <c r="J42" s="979"/>
      <c r="K42" s="764"/>
      <c r="L42" s="764"/>
      <c r="M42" s="765"/>
      <c r="N42" s="980"/>
      <c r="O42" s="764"/>
      <c r="P42" s="764"/>
      <c r="Q42" s="764"/>
      <c r="R42" s="764"/>
      <c r="S42" s="764"/>
      <c r="T42" s="765"/>
      <c r="U42" s="977"/>
      <c r="V42" s="764"/>
      <c r="W42" s="764"/>
      <c r="X42" s="764"/>
      <c r="Y42" s="764"/>
      <c r="Z42" s="765"/>
      <c r="AA42" s="980"/>
      <c r="AB42" s="764"/>
      <c r="AC42" s="764"/>
      <c r="AD42" s="764"/>
      <c r="AE42" s="764"/>
      <c r="AF42" s="765"/>
      <c r="AG42" s="980"/>
      <c r="AH42" s="764"/>
      <c r="AI42" s="764"/>
      <c r="AJ42" s="764"/>
      <c r="AK42" s="764"/>
      <c r="AL42" s="764"/>
      <c r="AM42" s="765"/>
      <c r="AN42" s="983"/>
      <c r="AO42" s="764"/>
      <c r="AP42" s="764"/>
      <c r="AQ42" s="764"/>
      <c r="AR42" s="764"/>
      <c r="AS42" s="765"/>
      <c r="AT42" s="1063"/>
      <c r="AU42" s="764"/>
      <c r="AV42" s="764"/>
      <c r="AW42" s="764"/>
      <c r="AX42" s="765"/>
    </row>
    <row r="43" spans="2:50" ht="15" customHeight="1" x14ac:dyDescent="0.25">
      <c r="G43" s="223"/>
      <c r="H43" s="980"/>
      <c r="I43" s="765"/>
      <c r="J43" s="979"/>
      <c r="K43" s="764"/>
      <c r="L43" s="764"/>
      <c r="M43" s="765"/>
      <c r="N43" s="980"/>
      <c r="O43" s="764"/>
      <c r="P43" s="764"/>
      <c r="Q43" s="764"/>
      <c r="R43" s="764"/>
      <c r="S43" s="764"/>
      <c r="T43" s="765"/>
      <c r="U43" s="977"/>
      <c r="V43" s="764"/>
      <c r="W43" s="764"/>
      <c r="X43" s="764"/>
      <c r="Y43" s="764"/>
      <c r="Z43" s="765"/>
      <c r="AA43" s="980"/>
      <c r="AB43" s="764"/>
      <c r="AC43" s="764"/>
      <c r="AD43" s="764"/>
      <c r="AE43" s="764"/>
      <c r="AF43" s="765"/>
      <c r="AG43" s="980"/>
      <c r="AH43" s="764"/>
      <c r="AI43" s="764"/>
      <c r="AJ43" s="764"/>
      <c r="AK43" s="764"/>
      <c r="AL43" s="764"/>
      <c r="AM43" s="765"/>
      <c r="AN43" s="983"/>
      <c r="AO43" s="764"/>
      <c r="AP43" s="764"/>
      <c r="AQ43" s="764"/>
      <c r="AR43" s="764"/>
      <c r="AS43" s="765"/>
      <c r="AT43" s="1063"/>
      <c r="AU43" s="764"/>
      <c r="AV43" s="764"/>
      <c r="AW43" s="764"/>
      <c r="AX43" s="765"/>
    </row>
    <row r="44" spans="2:50" ht="14.25" customHeight="1" x14ac:dyDescent="0.25">
      <c r="G44" s="223"/>
      <c r="H44" s="980"/>
      <c r="I44" s="765"/>
      <c r="J44" s="979"/>
      <c r="K44" s="764"/>
      <c r="L44" s="764"/>
      <c r="M44" s="765"/>
      <c r="N44" s="980"/>
      <c r="O44" s="764"/>
      <c r="P44" s="764"/>
      <c r="Q44" s="764"/>
      <c r="R44" s="764"/>
      <c r="S44" s="764"/>
      <c r="T44" s="765"/>
      <c r="U44" s="977"/>
      <c r="V44" s="764"/>
      <c r="W44" s="764"/>
      <c r="X44" s="764"/>
      <c r="Y44" s="764"/>
      <c r="Z44" s="765"/>
      <c r="AA44" s="980"/>
      <c r="AB44" s="764"/>
      <c r="AC44" s="764"/>
      <c r="AD44" s="764"/>
      <c r="AE44" s="764"/>
      <c r="AF44" s="765"/>
      <c r="AG44" s="980"/>
      <c r="AH44" s="764"/>
      <c r="AI44" s="764"/>
      <c r="AJ44" s="764"/>
      <c r="AK44" s="764"/>
      <c r="AL44" s="764"/>
      <c r="AM44" s="765"/>
      <c r="AN44" s="983"/>
      <c r="AO44" s="764"/>
      <c r="AP44" s="764"/>
      <c r="AQ44" s="764"/>
      <c r="AR44" s="764"/>
      <c r="AS44" s="765"/>
      <c r="AT44" s="1063"/>
      <c r="AU44" s="764"/>
      <c r="AV44" s="764"/>
      <c r="AW44" s="764"/>
      <c r="AX44" s="765"/>
    </row>
    <row r="45" spans="2:50" ht="14.25" customHeight="1" x14ac:dyDescent="0.25">
      <c r="G45" s="223"/>
      <c r="H45" s="980"/>
      <c r="I45" s="765"/>
      <c r="J45" s="979"/>
      <c r="K45" s="764"/>
      <c r="L45" s="764"/>
      <c r="M45" s="765"/>
      <c r="N45" s="980"/>
      <c r="O45" s="764"/>
      <c r="P45" s="764"/>
      <c r="Q45" s="764"/>
      <c r="R45" s="764"/>
      <c r="S45" s="764"/>
      <c r="T45" s="765"/>
      <c r="U45" s="977"/>
      <c r="V45" s="764"/>
      <c r="W45" s="764"/>
      <c r="X45" s="764"/>
      <c r="Y45" s="764"/>
      <c r="Z45" s="765"/>
      <c r="AA45" s="980"/>
      <c r="AB45" s="764"/>
      <c r="AC45" s="764"/>
      <c r="AD45" s="764"/>
      <c r="AE45" s="764"/>
      <c r="AF45" s="765"/>
      <c r="AG45" s="980"/>
      <c r="AH45" s="764"/>
      <c r="AI45" s="764"/>
      <c r="AJ45" s="764"/>
      <c r="AK45" s="764"/>
      <c r="AL45" s="764"/>
      <c r="AM45" s="765"/>
      <c r="AN45" s="983"/>
      <c r="AO45" s="764"/>
      <c r="AP45" s="764"/>
      <c r="AQ45" s="764"/>
      <c r="AR45" s="764"/>
      <c r="AS45" s="765"/>
      <c r="AT45" s="1063"/>
      <c r="AU45" s="764"/>
      <c r="AV45" s="764"/>
      <c r="AW45" s="764"/>
      <c r="AX45" s="765"/>
    </row>
    <row r="46" spans="2:50" ht="14.25" customHeight="1" x14ac:dyDescent="0.25">
      <c r="G46" s="223"/>
      <c r="H46" s="980"/>
      <c r="I46" s="765"/>
      <c r="J46" s="979"/>
      <c r="K46" s="764"/>
      <c r="L46" s="764"/>
      <c r="M46" s="765"/>
      <c r="N46" s="980"/>
      <c r="O46" s="764"/>
      <c r="P46" s="764"/>
      <c r="Q46" s="764"/>
      <c r="R46" s="764"/>
      <c r="S46" s="764"/>
      <c r="T46" s="765"/>
      <c r="U46" s="977"/>
      <c r="V46" s="764"/>
      <c r="W46" s="764"/>
      <c r="X46" s="764"/>
      <c r="Y46" s="764"/>
      <c r="Z46" s="765"/>
      <c r="AA46" s="980"/>
      <c r="AB46" s="764"/>
      <c r="AC46" s="764"/>
      <c r="AD46" s="764"/>
      <c r="AE46" s="764"/>
      <c r="AF46" s="765"/>
      <c r="AG46" s="980"/>
      <c r="AH46" s="764"/>
      <c r="AI46" s="764"/>
      <c r="AJ46" s="764"/>
      <c r="AK46" s="764"/>
      <c r="AL46" s="764"/>
      <c r="AM46" s="765"/>
      <c r="AN46" s="983"/>
      <c r="AO46" s="764"/>
      <c r="AP46" s="764"/>
      <c r="AQ46" s="764"/>
      <c r="AR46" s="764"/>
      <c r="AS46" s="765"/>
      <c r="AT46" s="1063"/>
      <c r="AU46" s="764"/>
      <c r="AV46" s="764"/>
      <c r="AW46" s="764"/>
      <c r="AX46" s="765"/>
    </row>
    <row r="47" spans="2:50" ht="14.25" customHeight="1" x14ac:dyDescent="0.25">
      <c r="G47" s="256"/>
      <c r="H47" s="980"/>
      <c r="I47" s="765"/>
      <c r="J47" s="979"/>
      <c r="K47" s="764"/>
      <c r="L47" s="764"/>
      <c r="M47" s="765"/>
      <c r="N47" s="980"/>
      <c r="O47" s="764"/>
      <c r="P47" s="764"/>
      <c r="Q47" s="764"/>
      <c r="R47" s="764"/>
      <c r="S47" s="764"/>
      <c r="T47" s="765"/>
      <c r="U47" s="977"/>
      <c r="V47" s="764"/>
      <c r="W47" s="764"/>
      <c r="X47" s="764"/>
      <c r="Y47" s="764"/>
      <c r="Z47" s="765"/>
      <c r="AA47" s="980"/>
      <c r="AB47" s="764"/>
      <c r="AC47" s="764"/>
      <c r="AD47" s="764"/>
      <c r="AE47" s="764"/>
      <c r="AF47" s="765"/>
      <c r="AG47" s="980"/>
      <c r="AH47" s="764"/>
      <c r="AI47" s="764"/>
      <c r="AJ47" s="764"/>
      <c r="AK47" s="764"/>
      <c r="AL47" s="764"/>
      <c r="AM47" s="765"/>
      <c r="AN47" s="983"/>
      <c r="AO47" s="764"/>
      <c r="AP47" s="764"/>
      <c r="AQ47" s="764"/>
      <c r="AR47" s="764"/>
      <c r="AS47" s="765"/>
      <c r="AT47" s="1063"/>
      <c r="AU47" s="764"/>
      <c r="AV47" s="764"/>
      <c r="AW47" s="764"/>
      <c r="AX47" s="765"/>
    </row>
    <row r="48" spans="2:50" ht="14.25" customHeight="1" x14ac:dyDescent="0.25">
      <c r="G48" s="256"/>
      <c r="H48" s="980"/>
      <c r="I48" s="765"/>
      <c r="J48" s="979"/>
      <c r="K48" s="764"/>
      <c r="L48" s="764"/>
      <c r="M48" s="765"/>
      <c r="N48" s="980"/>
      <c r="O48" s="764"/>
      <c r="P48" s="764"/>
      <c r="Q48" s="764"/>
      <c r="R48" s="764"/>
      <c r="S48" s="764"/>
      <c r="T48" s="765"/>
      <c r="U48" s="977"/>
      <c r="V48" s="764"/>
      <c r="W48" s="764"/>
      <c r="X48" s="764"/>
      <c r="Y48" s="764"/>
      <c r="Z48" s="765"/>
      <c r="AA48" s="980"/>
      <c r="AB48" s="764"/>
      <c r="AC48" s="764"/>
      <c r="AD48" s="764"/>
      <c r="AE48" s="764"/>
      <c r="AF48" s="765"/>
      <c r="AG48" s="980"/>
      <c r="AH48" s="764"/>
      <c r="AI48" s="764"/>
      <c r="AJ48" s="764"/>
      <c r="AK48" s="764"/>
      <c r="AL48" s="764"/>
      <c r="AM48" s="765"/>
      <c r="AN48" s="983"/>
      <c r="AO48" s="764"/>
      <c r="AP48" s="764"/>
      <c r="AQ48" s="764"/>
      <c r="AR48" s="764"/>
      <c r="AS48" s="765"/>
      <c r="AT48" s="1063"/>
      <c r="AU48" s="764"/>
      <c r="AV48" s="764"/>
      <c r="AW48" s="764"/>
      <c r="AX48" s="765"/>
    </row>
    <row r="49" spans="7:50" ht="14.25" customHeight="1" x14ac:dyDescent="0.25">
      <c r="G49" s="256"/>
      <c r="H49" s="980"/>
      <c r="I49" s="765"/>
      <c r="J49" s="979"/>
      <c r="K49" s="764"/>
      <c r="L49" s="764"/>
      <c r="M49" s="765"/>
      <c r="N49" s="980"/>
      <c r="O49" s="764"/>
      <c r="P49" s="764"/>
      <c r="Q49" s="764"/>
      <c r="R49" s="764"/>
      <c r="S49" s="764"/>
      <c r="T49" s="765"/>
      <c r="U49" s="977"/>
      <c r="V49" s="764"/>
      <c r="W49" s="764"/>
      <c r="X49" s="764"/>
      <c r="Y49" s="764"/>
      <c r="Z49" s="765"/>
      <c r="AA49" s="980"/>
      <c r="AB49" s="764"/>
      <c r="AC49" s="764"/>
      <c r="AD49" s="764"/>
      <c r="AE49" s="764"/>
      <c r="AF49" s="765"/>
      <c r="AG49" s="980"/>
      <c r="AH49" s="764"/>
      <c r="AI49" s="764"/>
      <c r="AJ49" s="764"/>
      <c r="AK49" s="764"/>
      <c r="AL49" s="764"/>
      <c r="AM49" s="765"/>
      <c r="AN49" s="983"/>
      <c r="AO49" s="764"/>
      <c r="AP49" s="764"/>
      <c r="AQ49" s="764"/>
      <c r="AR49" s="764"/>
      <c r="AS49" s="765"/>
      <c r="AT49" s="1063"/>
      <c r="AU49" s="764"/>
      <c r="AV49" s="764"/>
      <c r="AW49" s="764"/>
      <c r="AX49" s="765"/>
    </row>
    <row r="50" spans="7:50" ht="14.25" customHeight="1" x14ac:dyDescent="0.25">
      <c r="G50" s="256"/>
      <c r="H50" s="993"/>
      <c r="I50" s="765"/>
      <c r="J50" s="993"/>
      <c r="K50" s="764"/>
      <c r="L50" s="764"/>
      <c r="M50" s="765"/>
      <c r="N50" s="993"/>
      <c r="O50" s="764"/>
      <c r="P50" s="764"/>
      <c r="Q50" s="764"/>
      <c r="R50" s="764"/>
      <c r="S50" s="764"/>
      <c r="T50" s="765"/>
      <c r="U50" s="986"/>
      <c r="V50" s="764"/>
      <c r="W50" s="764"/>
      <c r="X50" s="764"/>
      <c r="Y50" s="764"/>
      <c r="Z50" s="765"/>
      <c r="AA50" s="993"/>
      <c r="AB50" s="764"/>
      <c r="AC50" s="764"/>
      <c r="AD50" s="764"/>
      <c r="AE50" s="764"/>
      <c r="AF50" s="765"/>
      <c r="AG50" s="993"/>
      <c r="AH50" s="764"/>
      <c r="AI50" s="764"/>
      <c r="AJ50" s="764"/>
      <c r="AK50" s="764"/>
      <c r="AL50" s="764"/>
      <c r="AM50" s="765"/>
      <c r="AN50" s="995"/>
      <c r="AO50" s="764"/>
      <c r="AP50" s="764"/>
      <c r="AQ50" s="764"/>
      <c r="AR50" s="764"/>
      <c r="AS50" s="765"/>
      <c r="AT50" s="1065"/>
      <c r="AU50" s="764"/>
      <c r="AV50" s="764"/>
      <c r="AW50" s="764"/>
      <c r="AX50" s="765"/>
    </row>
    <row r="51" spans="7:50" ht="14.25" customHeight="1" x14ac:dyDescent="0.25">
      <c r="G51" s="223"/>
      <c r="H51" s="1092" t="s">
        <v>1494</v>
      </c>
      <c r="I51" s="764"/>
      <c r="J51" s="764"/>
      <c r="K51" s="764"/>
      <c r="L51" s="764"/>
      <c r="M51" s="764"/>
      <c r="N51" s="764"/>
      <c r="O51" s="764"/>
      <c r="P51" s="764"/>
      <c r="Q51" s="764"/>
      <c r="R51" s="764"/>
      <c r="S51" s="764"/>
      <c r="T51" s="764"/>
      <c r="U51" s="764"/>
      <c r="V51" s="764"/>
      <c r="W51" s="764"/>
      <c r="X51" s="764"/>
      <c r="Y51" s="764"/>
      <c r="Z51" s="764"/>
      <c r="AA51" s="764"/>
      <c r="AB51" s="764"/>
      <c r="AC51" s="764"/>
      <c r="AD51" s="764"/>
      <c r="AE51" s="764"/>
      <c r="AF51" s="764"/>
      <c r="AG51" s="764"/>
      <c r="AH51" s="764"/>
      <c r="AI51" s="764"/>
      <c r="AJ51" s="764"/>
      <c r="AK51" s="764"/>
      <c r="AL51" s="764"/>
      <c r="AM51" s="764"/>
      <c r="AN51" s="764"/>
      <c r="AO51" s="764"/>
      <c r="AP51" s="764"/>
      <c r="AQ51" s="764"/>
      <c r="AR51" s="764"/>
      <c r="AS51" s="765"/>
      <c r="AT51" s="1134">
        <f>SUM(AT30:AT50)</f>
        <v>0</v>
      </c>
      <c r="AU51" s="764"/>
      <c r="AV51" s="764"/>
      <c r="AW51" s="764"/>
      <c r="AX51" s="765"/>
    </row>
    <row r="52" spans="7:50" ht="14.25" customHeight="1" x14ac:dyDescent="0.25">
      <c r="G52" s="223"/>
    </row>
    <row r="53" spans="7:50" ht="14.25" customHeight="1" x14ac:dyDescent="0.25">
      <c r="G53" s="223"/>
    </row>
    <row r="54" spans="7:50" ht="15" customHeight="1" x14ac:dyDescent="0.25">
      <c r="G54" s="223"/>
    </row>
    <row r="55" spans="7:50" ht="14.25" customHeight="1" x14ac:dyDescent="0.25">
      <c r="G55" s="223"/>
      <c r="H55" s="976" t="s">
        <v>1795</v>
      </c>
      <c r="I55" s="824"/>
      <c r="J55" s="824"/>
      <c r="K55" s="824"/>
      <c r="L55" s="824"/>
      <c r="M55" s="824"/>
      <c r="N55" s="824"/>
      <c r="O55" s="824"/>
      <c r="P55" s="824"/>
      <c r="Q55" s="824"/>
      <c r="R55" s="824"/>
      <c r="S55" s="824"/>
      <c r="T55" s="824"/>
      <c r="U55" s="824"/>
      <c r="V55" s="824"/>
      <c r="W55" s="824"/>
      <c r="X55" s="824"/>
      <c r="Y55" s="825"/>
      <c r="Z55" s="976" t="s">
        <v>1796</v>
      </c>
      <c r="AA55" s="824"/>
      <c r="AB55" s="824"/>
      <c r="AC55" s="824"/>
      <c r="AD55" s="824"/>
      <c r="AE55" s="824"/>
      <c r="AF55" s="824"/>
      <c r="AG55" s="824"/>
      <c r="AH55" s="824"/>
      <c r="AI55" s="824"/>
      <c r="AJ55" s="824"/>
      <c r="AK55" s="824"/>
      <c r="AL55" s="824"/>
      <c r="AM55" s="824"/>
      <c r="AN55" s="824"/>
      <c r="AO55" s="824"/>
      <c r="AP55" s="824"/>
      <c r="AQ55" s="825"/>
    </row>
    <row r="56" spans="7:50" ht="14.25" customHeight="1" x14ac:dyDescent="0.25">
      <c r="G56" s="223"/>
      <c r="H56" s="257" t="s">
        <v>796</v>
      </c>
      <c r="I56" s="258"/>
      <c r="J56" s="258"/>
      <c r="K56" s="258"/>
      <c r="L56" s="258"/>
      <c r="M56" s="258"/>
      <c r="N56" s="258"/>
      <c r="O56" s="258"/>
      <c r="P56" s="258"/>
      <c r="Q56" s="259"/>
      <c r="R56" s="257" t="s">
        <v>1511</v>
      </c>
      <c r="S56" s="258"/>
      <c r="T56" s="258"/>
      <c r="U56" s="259"/>
      <c r="V56" s="257" t="s">
        <v>1510</v>
      </c>
      <c r="W56" s="258"/>
      <c r="X56" s="258"/>
      <c r="Y56" s="259"/>
      <c r="Z56" s="257" t="s">
        <v>796</v>
      </c>
      <c r="AA56" s="258"/>
      <c r="AB56" s="258"/>
      <c r="AC56" s="258"/>
      <c r="AD56" s="258"/>
      <c r="AE56" s="258"/>
      <c r="AF56" s="258"/>
      <c r="AG56" s="258"/>
      <c r="AH56" s="258"/>
      <c r="AI56" s="259"/>
      <c r="AJ56" s="257" t="s">
        <v>1511</v>
      </c>
      <c r="AK56" s="258"/>
      <c r="AL56" s="258"/>
      <c r="AM56" s="259"/>
      <c r="AN56" s="257" t="s">
        <v>1510</v>
      </c>
      <c r="AO56" s="258"/>
      <c r="AP56" s="258"/>
      <c r="AQ56" s="259"/>
    </row>
    <row r="57" spans="7:50" ht="14.25" customHeight="1" x14ac:dyDescent="0.25">
      <c r="G57" s="223"/>
      <c r="H57" s="260"/>
      <c r="Q57" s="261"/>
      <c r="R57" s="260"/>
      <c r="U57" s="261"/>
      <c r="V57" s="260"/>
      <c r="Y57" s="261"/>
      <c r="Z57" s="260"/>
      <c r="AI57" s="261"/>
      <c r="AJ57" s="260"/>
      <c r="AM57" s="261"/>
      <c r="AN57" s="260"/>
      <c r="AQ57" s="261"/>
    </row>
    <row r="58" spans="7:50" ht="14.25" customHeight="1" x14ac:dyDescent="0.25">
      <c r="G58" s="223"/>
      <c r="H58" s="260"/>
      <c r="Q58" s="261"/>
      <c r="R58" s="260"/>
      <c r="U58" s="261"/>
      <c r="V58" s="260"/>
      <c r="Y58" s="261"/>
      <c r="Z58" s="260"/>
      <c r="AI58" s="261"/>
      <c r="AJ58" s="260"/>
      <c r="AM58" s="261"/>
      <c r="AN58" s="260"/>
      <c r="AQ58" s="261"/>
    </row>
    <row r="59" spans="7:50" ht="14.25" customHeight="1" x14ac:dyDescent="0.25">
      <c r="G59" s="223"/>
      <c r="H59" s="260"/>
      <c r="Q59" s="261"/>
      <c r="R59" s="260"/>
      <c r="U59" s="261"/>
      <c r="V59" s="260"/>
      <c r="Y59" s="261"/>
      <c r="Z59" s="260"/>
      <c r="AI59" s="261"/>
      <c r="AJ59" s="260"/>
      <c r="AM59" s="261"/>
      <c r="AN59" s="260"/>
      <c r="AQ59" s="261"/>
    </row>
    <row r="60" spans="7:50" ht="14.25" customHeight="1" x14ac:dyDescent="0.25">
      <c r="G60" s="223"/>
      <c r="H60" s="260"/>
      <c r="Q60" s="261"/>
      <c r="R60" s="260"/>
      <c r="U60" s="261"/>
      <c r="V60" s="260"/>
      <c r="Y60" s="261"/>
      <c r="Z60" s="260"/>
      <c r="AI60" s="261"/>
      <c r="AJ60" s="260"/>
      <c r="AM60" s="261"/>
      <c r="AN60" s="260"/>
      <c r="AQ60" s="261"/>
    </row>
    <row r="61" spans="7:50" ht="14.25" customHeight="1" x14ac:dyDescent="0.25">
      <c r="G61" s="223"/>
      <c r="H61" s="262"/>
      <c r="I61" s="263"/>
      <c r="J61" s="263"/>
      <c r="K61" s="263"/>
      <c r="L61" s="263"/>
      <c r="M61" s="263"/>
      <c r="N61" s="263"/>
      <c r="O61" s="263"/>
      <c r="P61" s="263"/>
      <c r="Q61" s="264"/>
      <c r="R61" s="262"/>
      <c r="S61" s="263"/>
      <c r="T61" s="263"/>
      <c r="U61" s="264"/>
      <c r="V61" s="262"/>
      <c r="W61" s="263"/>
      <c r="X61" s="263"/>
      <c r="Y61" s="264"/>
      <c r="Z61" s="262"/>
      <c r="AA61" s="263"/>
      <c r="AB61" s="263"/>
      <c r="AC61" s="263"/>
      <c r="AD61" s="263"/>
      <c r="AE61" s="263"/>
      <c r="AF61" s="263"/>
      <c r="AG61" s="263"/>
      <c r="AH61" s="263"/>
      <c r="AI61" s="264"/>
      <c r="AJ61" s="262"/>
      <c r="AK61" s="263"/>
      <c r="AL61" s="263"/>
      <c r="AM61" s="264"/>
      <c r="AN61" s="262"/>
      <c r="AO61" s="263"/>
      <c r="AP61" s="263"/>
      <c r="AQ61" s="264"/>
    </row>
    <row r="62" spans="7:50" ht="14.25" customHeight="1" x14ac:dyDescent="0.25">
      <c r="G62" s="223"/>
      <c r="AM62" s="265" t="s">
        <v>1797</v>
      </c>
      <c r="AN62" s="55" t="str">
        <f>'B-3-1'!U18</f>
        <v>B-3-1-1</v>
      </c>
    </row>
    <row r="63" spans="7:50" ht="14.25" customHeight="1" x14ac:dyDescent="0.25">
      <c r="G63" s="223"/>
    </row>
  </sheetData>
  <mergeCells count="216">
    <mergeCell ref="H22:I23"/>
    <mergeCell ref="AA49:AF49"/>
    <mergeCell ref="N31:T31"/>
    <mergeCell ref="AN32:AS32"/>
    <mergeCell ref="N40:T40"/>
    <mergeCell ref="J43:M43"/>
    <mergeCell ref="AN41:AS41"/>
    <mergeCell ref="AA36:AF36"/>
    <mergeCell ref="AN47:AS47"/>
    <mergeCell ref="J33:M33"/>
    <mergeCell ref="J42:M42"/>
    <mergeCell ref="H39:I39"/>
    <mergeCell ref="AN43:AS43"/>
    <mergeCell ref="J23:P23"/>
    <mergeCell ref="AA35:AF35"/>
    <mergeCell ref="H45:I45"/>
    <mergeCell ref="AG29:AM29"/>
    <mergeCell ref="AG38:AM38"/>
    <mergeCell ref="H38:I38"/>
    <mergeCell ref="J31:M31"/>
    <mergeCell ref="H43:I43"/>
    <mergeCell ref="J48:M48"/>
    <mergeCell ref="J45:M45"/>
    <mergeCell ref="H35:I35"/>
    <mergeCell ref="N50:T50"/>
    <mergeCell ref="AT35:AX35"/>
    <mergeCell ref="U29:Z29"/>
    <mergeCell ref="AG44:AM44"/>
    <mergeCell ref="U38:Z38"/>
    <mergeCell ref="AG31:AM31"/>
    <mergeCell ref="AT49:AX49"/>
    <mergeCell ref="N42:T42"/>
    <mergeCell ref="AA43:AF43"/>
    <mergeCell ref="N44:T44"/>
    <mergeCell ref="AN45:AS45"/>
    <mergeCell ref="AT37:AX37"/>
    <mergeCell ref="AT30:AX30"/>
    <mergeCell ref="AN50:AS50"/>
    <mergeCell ref="AA44:AF44"/>
    <mergeCell ref="AG45:AM45"/>
    <mergeCell ref="AN35:AS35"/>
    <mergeCell ref="U48:Z48"/>
    <mergeCell ref="U32:Z32"/>
    <mergeCell ref="AG47:AM47"/>
    <mergeCell ref="U41:Z41"/>
    <mergeCell ref="N34:T34"/>
    <mergeCell ref="AN46:AS46"/>
    <mergeCell ref="AN39:AS39"/>
    <mergeCell ref="B12:E12"/>
    <mergeCell ref="AA32:AF32"/>
    <mergeCell ref="AT34:AX34"/>
    <mergeCell ref="H37:I37"/>
    <mergeCell ref="J30:M30"/>
    <mergeCell ref="U31:Z31"/>
    <mergeCell ref="AL24:AS24"/>
    <mergeCell ref="U40:Z40"/>
    <mergeCell ref="Q23:W23"/>
    <mergeCell ref="AN34:AS34"/>
    <mergeCell ref="B14:E14"/>
    <mergeCell ref="AT39:AX39"/>
    <mergeCell ref="AA38:AF38"/>
    <mergeCell ref="AT36:AX36"/>
    <mergeCell ref="AE23:AK23"/>
    <mergeCell ref="AG32:AM32"/>
    <mergeCell ref="B13:E13"/>
    <mergeCell ref="AN36:AS36"/>
    <mergeCell ref="J22:AX22"/>
    <mergeCell ref="AA40:AF40"/>
    <mergeCell ref="AA37:AF37"/>
    <mergeCell ref="AN29:AS29"/>
    <mergeCell ref="AA33:AF33"/>
    <mergeCell ref="B32:E32"/>
    <mergeCell ref="G7:AR7"/>
    <mergeCell ref="N41:T41"/>
    <mergeCell ref="B18:E18"/>
    <mergeCell ref="X23:AD23"/>
    <mergeCell ref="N38:T38"/>
    <mergeCell ref="AA47:AF47"/>
    <mergeCell ref="J34:M34"/>
    <mergeCell ref="N43:T43"/>
    <mergeCell ref="J24:P24"/>
    <mergeCell ref="AL23:AS23"/>
    <mergeCell ref="N33:T33"/>
    <mergeCell ref="G9:Z11"/>
    <mergeCell ref="J47:M47"/>
    <mergeCell ref="AN44:AS44"/>
    <mergeCell ref="H41:I41"/>
    <mergeCell ref="N30:T30"/>
    <mergeCell ref="AN31:AS31"/>
    <mergeCell ref="AG33:AM33"/>
    <mergeCell ref="AG42:AM42"/>
    <mergeCell ref="H34:I34"/>
    <mergeCell ref="AG43:AM43"/>
    <mergeCell ref="U42:Z42"/>
    <mergeCell ref="AG35:AM35"/>
    <mergeCell ref="AG39:AM39"/>
    <mergeCell ref="J50:M50"/>
    <mergeCell ref="U37:Z37"/>
    <mergeCell ref="AT24:AX24"/>
    <mergeCell ref="B16:E16"/>
    <mergeCell ref="AT38:AX38"/>
    <mergeCell ref="H36:I36"/>
    <mergeCell ref="AA50:AF50"/>
    <mergeCell ref="AG34:AM34"/>
    <mergeCell ref="N32:T32"/>
    <mergeCell ref="J49:M49"/>
    <mergeCell ref="AT41:AX41"/>
    <mergeCell ref="AT48:AX48"/>
    <mergeCell ref="AT45:AX45"/>
    <mergeCell ref="AT42:AX42"/>
    <mergeCell ref="AT32:AX32"/>
    <mergeCell ref="H50:I50"/>
    <mergeCell ref="H49:I49"/>
    <mergeCell ref="H44:I44"/>
    <mergeCell ref="AG30:AM30"/>
    <mergeCell ref="AT33:AX33"/>
    <mergeCell ref="AA31:AF31"/>
    <mergeCell ref="J44:M44"/>
    <mergeCell ref="U39:Z39"/>
    <mergeCell ref="AN49:AS49"/>
    <mergeCell ref="B6:E6"/>
    <mergeCell ref="B15:E15"/>
    <mergeCell ref="J46:M46"/>
    <mergeCell ref="J28:M29"/>
    <mergeCell ref="U47:Z47"/>
    <mergeCell ref="H31:I31"/>
    <mergeCell ref="H40:I40"/>
    <mergeCell ref="AE24:AK24"/>
    <mergeCell ref="U43:Z43"/>
    <mergeCell ref="N36:T36"/>
    <mergeCell ref="N45:T45"/>
    <mergeCell ref="AA41:AF41"/>
    <mergeCell ref="U33:Z33"/>
    <mergeCell ref="J38:M38"/>
    <mergeCell ref="B17:E17"/>
    <mergeCell ref="H42:I42"/>
    <mergeCell ref="B19:E19"/>
    <mergeCell ref="B34:E34"/>
    <mergeCell ref="B28:E28"/>
    <mergeCell ref="H30:I30"/>
    <mergeCell ref="AG37:AM37"/>
    <mergeCell ref="N28:Z28"/>
    <mergeCell ref="AA45:AF45"/>
    <mergeCell ref="B30:E30"/>
    <mergeCell ref="AT28:AX29"/>
    <mergeCell ref="N48:T48"/>
    <mergeCell ref="AT51:AX51"/>
    <mergeCell ref="U49:Z49"/>
    <mergeCell ref="H33:I33"/>
    <mergeCell ref="B20:E20"/>
    <mergeCell ref="N49:T49"/>
    <mergeCell ref="B4:E4"/>
    <mergeCell ref="H46:I46"/>
    <mergeCell ref="J39:M39"/>
    <mergeCell ref="N35:T35"/>
    <mergeCell ref="AA46:AF46"/>
    <mergeCell ref="AN42:AS42"/>
    <mergeCell ref="H28:I29"/>
    <mergeCell ref="J37:M37"/>
    <mergeCell ref="B8:E8"/>
    <mergeCell ref="H24:I24"/>
    <mergeCell ref="AT23:AX23"/>
    <mergeCell ref="N47:T47"/>
    <mergeCell ref="AN48:AS48"/>
    <mergeCell ref="AG41:AM41"/>
    <mergeCell ref="Q24:W24"/>
    <mergeCell ref="AG50:AM50"/>
    <mergeCell ref="AT47:AX47"/>
    <mergeCell ref="AT50:AX50"/>
    <mergeCell ref="U50:Z50"/>
    <mergeCell ref="U35:Z35"/>
    <mergeCell ref="AT44:AX44"/>
    <mergeCell ref="H47:I47"/>
    <mergeCell ref="U44:Z44"/>
    <mergeCell ref="N46:T46"/>
    <mergeCell ref="AT31:AX31"/>
    <mergeCell ref="U34:Z34"/>
    <mergeCell ref="N39:T39"/>
    <mergeCell ref="N37:T37"/>
    <mergeCell ref="J40:M40"/>
    <mergeCell ref="AN38:AS38"/>
    <mergeCell ref="AT43:AX43"/>
    <mergeCell ref="AA42:AF42"/>
    <mergeCell ref="AT46:AX46"/>
    <mergeCell ref="AG49:AM49"/>
    <mergeCell ref="AN40:AS40"/>
    <mergeCell ref="AG36:AM36"/>
    <mergeCell ref="J35:M35"/>
    <mergeCell ref="AN33:AS33"/>
    <mergeCell ref="U45:Z45"/>
    <mergeCell ref="AT40:AX40"/>
    <mergeCell ref="AA39:AF39"/>
    <mergeCell ref="H55:Y55"/>
    <mergeCell ref="U36:Z36"/>
    <mergeCell ref="N29:T29"/>
    <mergeCell ref="J32:M32"/>
    <mergeCell ref="B10:E10"/>
    <mergeCell ref="AA34:AF34"/>
    <mergeCell ref="J41:M41"/>
    <mergeCell ref="H51:AS51"/>
    <mergeCell ref="AG46:AM46"/>
    <mergeCell ref="AG40:AM40"/>
    <mergeCell ref="AA28:AS28"/>
    <mergeCell ref="H32:I32"/>
    <mergeCell ref="AN37:AS37"/>
    <mergeCell ref="AN30:AS30"/>
    <mergeCell ref="U30:Z30"/>
    <mergeCell ref="X24:AD24"/>
    <mergeCell ref="AA48:AF48"/>
    <mergeCell ref="AA30:AF30"/>
    <mergeCell ref="Z55:AQ55"/>
    <mergeCell ref="J36:M36"/>
    <mergeCell ref="AA29:AF29"/>
    <mergeCell ref="H48:I48"/>
    <mergeCell ref="U46:Z46"/>
    <mergeCell ref="AG48:AM48"/>
  </mergeCells>
  <hyperlinks>
    <hyperlink ref="B4" location="PANDUAN!A1" display="PANDUAN" xr:uid="{00000000-0004-0000-2C00-000000000000}"/>
    <hyperlink ref="B6" location="'EWS DIRECTORY'!A1" display="EWS DIRECTORY" xr:uid="{00000000-0004-0000-2C00-000001000000}"/>
    <hyperlink ref="B8" location="'DATA PEMICU'!A1" display="DATA PEMICU" xr:uid="{00000000-0004-0000-2C00-000002000000}"/>
    <hyperlink ref="B10" location="'DATA PENGUJI'!A1" display="DATA PENGUJI" xr:uid="{00000000-0004-0000-2C00-000003000000}"/>
    <hyperlink ref="B12" location="'MAIN LEVEL'!A1" display="MAIN LEVEL" xr:uid="{00000000-0004-0000-2C00-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227">
    <tabColor theme="4" tint="-0.249977111117893"/>
  </sheetPr>
  <dimension ref="A1:AT35"/>
  <sheetViews>
    <sheetView topLeftCell="B1"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46" width="3.6640625" customWidth="1"/>
  </cols>
  <sheetData>
    <row r="1" spans="2:46" ht="14.25" customHeight="1" x14ac:dyDescent="0.25">
      <c r="G1" s="110"/>
      <c r="H1" s="110"/>
      <c r="I1" s="110"/>
      <c r="J1" s="110"/>
      <c r="K1" s="110"/>
      <c r="L1" s="110"/>
      <c r="M1" s="110"/>
      <c r="N1" s="110"/>
      <c r="O1" s="110"/>
      <c r="P1" s="110"/>
      <c r="Q1" s="110"/>
      <c r="R1" s="110"/>
      <c r="S1" s="110"/>
      <c r="T1" s="110"/>
      <c r="U1" s="110"/>
      <c r="V1" s="110"/>
      <c r="W1" s="110"/>
      <c r="X1" s="110"/>
    </row>
    <row r="2" spans="2:46" ht="14.25" customHeight="1" x14ac:dyDescent="0.25">
      <c r="G2" s="55" t="s">
        <v>1674</v>
      </c>
      <c r="H2" s="55"/>
      <c r="I2" s="55"/>
      <c r="J2" s="55"/>
      <c r="K2" s="55"/>
      <c r="L2" s="55"/>
      <c r="M2" s="55"/>
      <c r="N2" s="55"/>
      <c r="AT2" s="443"/>
    </row>
    <row r="3" spans="2:46" ht="14.25" customHeight="1" x14ac:dyDescent="0.25">
      <c r="B3" s="111"/>
      <c r="C3" s="111"/>
      <c r="D3" s="111"/>
      <c r="E3" s="111"/>
      <c r="G3" s="55"/>
      <c r="H3" s="55"/>
      <c r="I3" s="55"/>
      <c r="J3" s="55"/>
      <c r="K3" s="55"/>
      <c r="L3" s="55"/>
      <c r="M3" s="55"/>
      <c r="N3" s="55"/>
      <c r="AT3" s="443"/>
    </row>
    <row r="4" spans="2:46" ht="14.25" customHeight="1" x14ac:dyDescent="0.25">
      <c r="B4" s="762" t="s">
        <v>79</v>
      </c>
      <c r="C4" s="761"/>
      <c r="D4" s="761"/>
      <c r="E4" s="761"/>
      <c r="G4" s="55"/>
      <c r="H4" s="55"/>
      <c r="I4" s="55"/>
      <c r="J4" s="55"/>
      <c r="K4" s="55"/>
      <c r="L4" s="55"/>
      <c r="M4" s="55"/>
      <c r="N4" s="55"/>
      <c r="AT4" s="443"/>
    </row>
    <row r="5" spans="2:46" ht="14.25" customHeight="1" x14ac:dyDescent="0.25">
      <c r="B5" s="111"/>
      <c r="C5" s="111"/>
      <c r="D5" s="111"/>
      <c r="E5" s="111"/>
      <c r="G5" s="55"/>
      <c r="H5" s="55"/>
      <c r="I5" s="55"/>
      <c r="J5" s="55"/>
      <c r="K5" s="55"/>
      <c r="L5" s="55"/>
      <c r="M5" s="55"/>
      <c r="N5" s="55"/>
      <c r="AT5" s="443"/>
    </row>
    <row r="6" spans="2:46" ht="14.25" customHeight="1" x14ac:dyDescent="0.25">
      <c r="B6" s="762" t="s">
        <v>87</v>
      </c>
      <c r="C6" s="761"/>
      <c r="D6" s="761"/>
      <c r="E6" s="761"/>
      <c r="G6" s="55"/>
      <c r="H6" s="55"/>
      <c r="I6" s="55"/>
      <c r="J6" s="55"/>
      <c r="K6" s="55"/>
      <c r="L6" s="55"/>
      <c r="M6" s="55"/>
      <c r="N6" s="55"/>
      <c r="AT6" s="443"/>
    </row>
    <row r="7" spans="2:46" ht="15" customHeight="1" x14ac:dyDescent="0.25">
      <c r="B7" s="111"/>
      <c r="C7" s="111"/>
      <c r="D7" s="111"/>
      <c r="E7" s="111"/>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443"/>
    </row>
    <row r="8" spans="2:46" ht="14.25" customHeight="1" x14ac:dyDescent="0.25">
      <c r="B8" s="762" t="s">
        <v>94</v>
      </c>
      <c r="C8" s="761"/>
      <c r="D8" s="761"/>
      <c r="E8" s="761"/>
      <c r="G8" s="55"/>
      <c r="H8" s="55"/>
      <c r="I8" s="55"/>
      <c r="J8" s="55"/>
      <c r="K8" s="55"/>
      <c r="L8" s="55"/>
      <c r="M8" s="55"/>
      <c r="N8" s="55"/>
      <c r="AT8" s="443"/>
    </row>
    <row r="9" spans="2:46" ht="14.25" customHeight="1" x14ac:dyDescent="0.25">
      <c r="B9" s="111"/>
      <c r="C9" s="111"/>
      <c r="D9" s="111"/>
      <c r="E9" s="111"/>
      <c r="G9" s="999" t="str">
        <f>""&amp;'B-3'!G9&amp;" "&amp;'B-3-1'!M20</f>
        <v>Retur Penjualan Berdasarkan Analisis SPT dan Laporan Keuangan</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c r="AT12" s="443"/>
    </row>
    <row r="13" spans="2:46" ht="14.25" customHeight="1" x14ac:dyDescent="0.25">
      <c r="B13" s="962" t="str">
        <f>HYPERLINK("#'"&amp;'EWS DIRECTORY'!$J$42&amp;"'!A1",'EWS DIRECTORY'!$J$42)</f>
        <v>B-3</v>
      </c>
      <c r="C13" s="761"/>
      <c r="D13" s="761"/>
      <c r="E13" s="761"/>
      <c r="G13" s="55" t="s">
        <v>1680</v>
      </c>
      <c r="H13" s="55"/>
      <c r="I13" s="254"/>
      <c r="J13" s="254"/>
      <c r="K13" s="254"/>
      <c r="L13" s="254"/>
      <c r="M13" s="254"/>
      <c r="N13" s="254"/>
      <c r="AT13" s="443"/>
    </row>
    <row r="14" spans="2:46" ht="14.25" customHeight="1" x14ac:dyDescent="0.25">
      <c r="B14" s="931" t="str">
        <f>HYPERLINK("#'"&amp;'EWS DIRECTORY'!$J$43&amp;"'!A1",'EWS DIRECTORY'!$J$43)</f>
        <v>B-3-1</v>
      </c>
      <c r="C14" s="761"/>
      <c r="D14" s="761"/>
      <c r="E14" s="761"/>
      <c r="G14" s="55"/>
      <c r="H14" s="55"/>
      <c r="I14" s="254"/>
      <c r="J14" s="254"/>
      <c r="K14" s="254"/>
      <c r="L14" s="254"/>
      <c r="M14" s="254"/>
      <c r="N14" s="254"/>
      <c r="AT14" s="443"/>
    </row>
    <row r="15" spans="2:46" ht="14.25" customHeight="1" x14ac:dyDescent="0.25">
      <c r="B15" s="929" t="str">
        <f>HYPERLINK("#'"&amp;'EWS DIRECTORY'!$J$44&amp;"'!A1",'EWS DIRECTORY'!$J$44)</f>
        <v>B-3-1-1</v>
      </c>
      <c r="C15" s="761"/>
      <c r="D15" s="761"/>
      <c r="E15" s="761"/>
      <c r="G15" s="55"/>
      <c r="H15" s="55"/>
      <c r="I15" s="254"/>
      <c r="J15" s="254"/>
      <c r="K15" s="254"/>
      <c r="L15" s="254"/>
      <c r="M15" s="254"/>
      <c r="N15" s="254"/>
      <c r="AT15" s="443"/>
    </row>
    <row r="16" spans="2:46" ht="14.25" customHeight="1" x14ac:dyDescent="0.25">
      <c r="B16" s="927" t="str">
        <f>HYPERLINK("#'"&amp;'EWS DIRECTORY'!$J$45&amp;"'!A1",'EWS DIRECTORY'!$J$45)</f>
        <v>B-3-1-2</v>
      </c>
      <c r="C16" s="761"/>
      <c r="D16" s="761"/>
      <c r="E16" s="761"/>
      <c r="G16" s="55"/>
      <c r="H16" s="55"/>
      <c r="I16" s="254"/>
      <c r="J16" s="254"/>
      <c r="K16" s="254"/>
      <c r="L16" s="254"/>
      <c r="M16" s="254"/>
      <c r="N16" s="254"/>
      <c r="AT16" s="443"/>
    </row>
    <row r="17" spans="2:46" ht="14.25" customHeight="1" x14ac:dyDescent="0.25">
      <c r="B17" s="929" t="str">
        <f>HYPERLINK("#'"&amp;'EWS DIRECTORY'!$J$46&amp;"'!A1",'EWS DIRECTORY'!$J$46)</f>
        <v>B-3-1-3</v>
      </c>
      <c r="C17" s="761"/>
      <c r="D17" s="761"/>
      <c r="E17" s="761"/>
      <c r="G17" s="55" t="s">
        <v>1681</v>
      </c>
      <c r="H17" s="55"/>
      <c r="I17" s="55"/>
      <c r="J17" s="254"/>
      <c r="K17" s="254"/>
      <c r="L17" s="254"/>
      <c r="M17" s="254"/>
      <c r="N17" s="254"/>
      <c r="AT17" s="443"/>
    </row>
    <row r="18" spans="2:46" ht="14.25" customHeight="1" x14ac:dyDescent="0.25">
      <c r="B18" s="929" t="str">
        <f>HYPERLINK("#'"&amp;'EWS DIRECTORY'!$J$47&amp;"'!A1",'EWS DIRECTORY'!$J$47)</f>
        <v>B-3-1-4</v>
      </c>
      <c r="C18" s="761"/>
      <c r="D18" s="761"/>
      <c r="E18" s="761"/>
      <c r="G18" s="55" t="s">
        <v>1744</v>
      </c>
      <c r="H18" s="55"/>
      <c r="I18" s="55" t="s">
        <v>1744</v>
      </c>
      <c r="J18" s="254"/>
      <c r="K18" s="254"/>
      <c r="L18" s="254"/>
      <c r="M18" s="254"/>
      <c r="N18" s="254"/>
      <c r="AT18" s="443"/>
    </row>
    <row r="19" spans="2:46" ht="14.25" customHeight="1" x14ac:dyDescent="0.25">
      <c r="B19" s="929" t="str">
        <f>HYPERLINK("#'"&amp;'EWS DIRECTORY'!$J$48&amp;"'!A1",'EWS DIRECTORY'!$J$48)</f>
        <v>B-3-1-5</v>
      </c>
      <c r="C19" s="761"/>
      <c r="D19" s="761"/>
      <c r="E19" s="761"/>
      <c r="AT19" s="443"/>
    </row>
    <row r="20" spans="2:46" ht="14.25" customHeight="1" x14ac:dyDescent="0.25">
      <c r="B20" s="929" t="str">
        <f>HYPERLINK("#'"&amp;'EWS DIRECTORY'!$J$49&amp;"'!A1",'EWS DIRECTORY'!$J$49)</f>
        <v>B-3-1-6</v>
      </c>
      <c r="C20" s="761"/>
      <c r="D20" s="761"/>
      <c r="E20" s="761"/>
      <c r="G20" s="55" t="s">
        <v>1851</v>
      </c>
      <c r="AT20" s="443"/>
    </row>
    <row r="21" spans="2:46" ht="14.25" customHeight="1" x14ac:dyDescent="0.25">
      <c r="G21" s="55"/>
      <c r="AT21" s="443"/>
    </row>
    <row r="22" spans="2:46" ht="14.25" customHeight="1" x14ac:dyDescent="0.25">
      <c r="G22" s="55"/>
      <c r="H22" s="1086" t="s">
        <v>107</v>
      </c>
      <c r="I22" s="790"/>
      <c r="J22" s="1087" t="s">
        <v>1767</v>
      </c>
      <c r="K22" s="789"/>
      <c r="L22" s="1082" t="s">
        <v>1852</v>
      </c>
      <c r="M22" s="764"/>
      <c r="N22" s="764"/>
      <c r="O22" s="764"/>
      <c r="P22" s="764"/>
      <c r="Q22" s="764"/>
      <c r="R22" s="764"/>
      <c r="S22" s="764"/>
      <c r="T22" s="764"/>
      <c r="U22" s="765"/>
      <c r="V22" s="1083" t="s">
        <v>1853</v>
      </c>
      <c r="W22" s="764"/>
      <c r="X22" s="764"/>
      <c r="Y22" s="764"/>
      <c r="Z22" s="764"/>
      <c r="AA22" s="764"/>
      <c r="AB22" s="764"/>
      <c r="AC22" s="764"/>
      <c r="AD22" s="764"/>
      <c r="AE22" s="764"/>
      <c r="AF22" s="764"/>
      <c r="AG22" s="764"/>
      <c r="AH22" s="764"/>
      <c r="AI22" s="764"/>
      <c r="AJ22" s="764"/>
      <c r="AK22" s="764"/>
      <c r="AL22" s="764"/>
      <c r="AM22" s="764"/>
      <c r="AN22" s="765"/>
      <c r="AO22" s="1084" t="s">
        <v>1770</v>
      </c>
      <c r="AP22" s="764"/>
      <c r="AQ22" s="764"/>
      <c r="AR22" s="764"/>
      <c r="AS22" s="764"/>
      <c r="AT22" s="765"/>
    </row>
    <row r="23" spans="2:46" ht="15" customHeight="1" x14ac:dyDescent="0.25">
      <c r="G23" s="55"/>
      <c r="H23" s="1077">
        <v>1</v>
      </c>
      <c r="I23" s="765"/>
      <c r="J23" s="1081"/>
      <c r="K23" s="764"/>
      <c r="L23" s="1077"/>
      <c r="M23" s="764"/>
      <c r="N23" s="764"/>
      <c r="O23" s="764"/>
      <c r="P23" s="764"/>
      <c r="Q23" s="764"/>
      <c r="R23" s="764"/>
      <c r="S23" s="764"/>
      <c r="T23" s="764"/>
      <c r="U23" s="765"/>
      <c r="V23" s="1085"/>
      <c r="W23" s="764"/>
      <c r="X23" s="764"/>
      <c r="Y23" s="764"/>
      <c r="Z23" s="764"/>
      <c r="AA23" s="764"/>
      <c r="AB23" s="764"/>
      <c r="AC23" s="764"/>
      <c r="AD23" s="764"/>
      <c r="AE23" s="764"/>
      <c r="AF23" s="764"/>
      <c r="AG23" s="764"/>
      <c r="AH23" s="764"/>
      <c r="AI23" s="764"/>
      <c r="AJ23" s="764"/>
      <c r="AK23" s="764"/>
      <c r="AL23" s="764"/>
      <c r="AM23" s="764"/>
      <c r="AN23" s="765"/>
      <c r="AO23" s="1078"/>
      <c r="AP23" s="764"/>
      <c r="AQ23" s="764"/>
      <c r="AR23" s="764"/>
      <c r="AS23" s="764"/>
      <c r="AT23" s="765"/>
    </row>
    <row r="24" spans="2:46" ht="14.25" customHeight="1" x14ac:dyDescent="0.25">
      <c r="AT24" s="443"/>
    </row>
    <row r="25" spans="2:46" ht="14.25" customHeight="1" x14ac:dyDescent="0.25">
      <c r="AS25" s="443"/>
      <c r="AT25" s="443"/>
    </row>
    <row r="26" spans="2:46" ht="15" customHeight="1" x14ac:dyDescent="0.25">
      <c r="AS26" s="443"/>
      <c r="AT26" s="443"/>
    </row>
    <row r="27" spans="2:46" ht="15" customHeight="1" x14ac:dyDescent="0.25">
      <c r="H27" s="976" t="s">
        <v>1795</v>
      </c>
      <c r="I27" s="824"/>
      <c r="J27" s="824"/>
      <c r="K27" s="824"/>
      <c r="L27" s="824"/>
      <c r="M27" s="824"/>
      <c r="N27" s="824"/>
      <c r="O27" s="824"/>
      <c r="P27" s="824"/>
      <c r="Q27" s="824"/>
      <c r="R27" s="824"/>
      <c r="S27" s="824"/>
      <c r="T27" s="824"/>
      <c r="U27" s="824"/>
      <c r="V27" s="824"/>
      <c r="W27" s="824"/>
      <c r="X27" s="824"/>
      <c r="Y27" s="825"/>
      <c r="Z27" s="976" t="s">
        <v>1796</v>
      </c>
      <c r="AA27" s="824"/>
      <c r="AB27" s="824"/>
      <c r="AC27" s="824"/>
      <c r="AD27" s="824"/>
      <c r="AE27" s="824"/>
      <c r="AF27" s="824"/>
      <c r="AG27" s="824"/>
      <c r="AH27" s="824"/>
      <c r="AI27" s="824"/>
      <c r="AJ27" s="824"/>
      <c r="AK27" s="824"/>
      <c r="AL27" s="824"/>
      <c r="AM27" s="824"/>
      <c r="AN27" s="824"/>
      <c r="AO27" s="824"/>
      <c r="AP27" s="824"/>
      <c r="AQ27" s="825"/>
      <c r="AS27" s="443"/>
      <c r="AT27" s="443"/>
    </row>
    <row r="28" spans="2:46" ht="14.25" customHeight="1" x14ac:dyDescent="0.25">
      <c r="B28" s="760"/>
      <c r="C28" s="761"/>
      <c r="D28" s="761"/>
      <c r="E28" s="761"/>
      <c r="H28" s="257" t="s">
        <v>796</v>
      </c>
      <c r="I28" s="258"/>
      <c r="J28" s="258"/>
      <c r="K28" s="258"/>
      <c r="L28" s="258"/>
      <c r="M28" s="258"/>
      <c r="N28" s="258"/>
      <c r="O28" s="258"/>
      <c r="P28" s="258"/>
      <c r="Q28" s="259"/>
      <c r="R28" s="257" t="s">
        <v>1511</v>
      </c>
      <c r="S28" s="258"/>
      <c r="T28" s="258"/>
      <c r="U28" s="259"/>
      <c r="V28" s="257" t="s">
        <v>1510</v>
      </c>
      <c r="W28" s="258"/>
      <c r="X28" s="258"/>
      <c r="Y28" s="259"/>
      <c r="Z28" s="257" t="s">
        <v>796</v>
      </c>
      <c r="AA28" s="258"/>
      <c r="AB28" s="258"/>
      <c r="AC28" s="258"/>
      <c r="AD28" s="258"/>
      <c r="AE28" s="258"/>
      <c r="AF28" s="258"/>
      <c r="AG28" s="258"/>
      <c r="AH28" s="258"/>
      <c r="AI28" s="259"/>
      <c r="AJ28" s="257" t="s">
        <v>1511</v>
      </c>
      <c r="AK28" s="258"/>
      <c r="AL28" s="258"/>
      <c r="AM28" s="259"/>
      <c r="AN28" s="257" t="s">
        <v>1510</v>
      </c>
      <c r="AO28" s="258"/>
      <c r="AP28" s="258"/>
      <c r="AQ28" s="259"/>
      <c r="AS28" s="443"/>
      <c r="AT28" s="443"/>
    </row>
    <row r="29" spans="2:46" ht="14.25" customHeight="1" x14ac:dyDescent="0.25">
      <c r="H29" s="260"/>
      <c r="Q29" s="261"/>
      <c r="R29" s="260"/>
      <c r="U29" s="261"/>
      <c r="V29" s="260"/>
      <c r="Y29" s="261"/>
      <c r="Z29" s="260"/>
      <c r="AI29" s="261"/>
      <c r="AJ29" s="260"/>
      <c r="AM29" s="261"/>
      <c r="AN29" s="260"/>
      <c r="AQ29" s="261"/>
      <c r="AS29" s="443"/>
      <c r="AT29" s="443"/>
    </row>
    <row r="30" spans="2:46" ht="14.25" customHeight="1" x14ac:dyDescent="0.25">
      <c r="B30" s="760"/>
      <c r="C30" s="761"/>
      <c r="D30" s="761"/>
      <c r="E30" s="761"/>
      <c r="H30" s="260"/>
      <c r="Q30" s="261"/>
      <c r="R30" s="260"/>
      <c r="U30" s="261"/>
      <c r="V30" s="260"/>
      <c r="Y30" s="261"/>
      <c r="Z30" s="260"/>
      <c r="AI30" s="261"/>
      <c r="AJ30" s="260"/>
      <c r="AM30" s="261"/>
      <c r="AN30" s="260"/>
      <c r="AQ30" s="261"/>
      <c r="AS30" s="443"/>
      <c r="AT30" s="443"/>
    </row>
    <row r="31" spans="2:46" ht="14.25" customHeight="1" x14ac:dyDescent="0.25">
      <c r="H31" s="260"/>
      <c r="Q31" s="261"/>
      <c r="R31" s="260"/>
      <c r="U31" s="261"/>
      <c r="V31" s="260"/>
      <c r="Y31" s="261"/>
      <c r="Z31" s="260"/>
      <c r="AI31" s="261"/>
      <c r="AJ31" s="260"/>
      <c r="AM31" s="261"/>
      <c r="AN31" s="260"/>
      <c r="AQ31" s="261"/>
      <c r="AS31" s="443"/>
      <c r="AT31" s="443"/>
    </row>
    <row r="32" spans="2:46" ht="14.25" customHeight="1" x14ac:dyDescent="0.25">
      <c r="B32" s="760"/>
      <c r="C32" s="761"/>
      <c r="D32" s="761"/>
      <c r="E32" s="761"/>
      <c r="H32" s="260"/>
      <c r="Q32" s="261"/>
      <c r="R32" s="260"/>
      <c r="U32" s="261"/>
      <c r="V32" s="260"/>
      <c r="Y32" s="261"/>
      <c r="Z32" s="260"/>
      <c r="AI32" s="261"/>
      <c r="AJ32" s="260"/>
      <c r="AM32" s="261"/>
      <c r="AN32" s="260"/>
      <c r="AQ32" s="261"/>
      <c r="AS32" s="443"/>
      <c r="AT32" s="443"/>
    </row>
    <row r="33" spans="2:46" ht="14.25" customHeight="1" x14ac:dyDescent="0.25">
      <c r="H33" s="262"/>
      <c r="I33" s="263"/>
      <c r="J33" s="263"/>
      <c r="K33" s="263"/>
      <c r="L33" s="263"/>
      <c r="M33" s="263"/>
      <c r="N33" s="263"/>
      <c r="O33" s="263"/>
      <c r="P33" s="263"/>
      <c r="Q33" s="264"/>
      <c r="R33" s="262"/>
      <c r="S33" s="263"/>
      <c r="T33" s="263"/>
      <c r="U33" s="264"/>
      <c r="V33" s="262"/>
      <c r="W33" s="263"/>
      <c r="X33" s="263"/>
      <c r="Y33" s="264"/>
      <c r="Z33" s="262"/>
      <c r="AA33" s="263"/>
      <c r="AB33" s="263"/>
      <c r="AC33" s="263"/>
      <c r="AD33" s="263"/>
      <c r="AE33" s="263"/>
      <c r="AF33" s="263"/>
      <c r="AG33" s="263"/>
      <c r="AH33" s="263"/>
      <c r="AI33" s="264"/>
      <c r="AJ33" s="262"/>
      <c r="AK33" s="263"/>
      <c r="AL33" s="263"/>
      <c r="AM33" s="264"/>
      <c r="AN33" s="262"/>
      <c r="AO33" s="263"/>
      <c r="AP33" s="263"/>
      <c r="AQ33" s="264"/>
      <c r="AS33" s="443"/>
      <c r="AT33" s="443"/>
    </row>
    <row r="34" spans="2:46" ht="14.25" customHeight="1" x14ac:dyDescent="0.25">
      <c r="B34" s="760"/>
      <c r="C34" s="761"/>
      <c r="D34" s="761"/>
      <c r="E34" s="761"/>
      <c r="G34" s="223"/>
      <c r="AM34" s="265" t="s">
        <v>1797</v>
      </c>
      <c r="AN34" s="131" t="str">
        <f>'B-3-1'!U20</f>
        <v>B-3-1-2</v>
      </c>
      <c r="AS34" s="443"/>
      <c r="AT34" s="443"/>
    </row>
    <row r="35" spans="2:46" ht="14.25" customHeight="1" x14ac:dyDescent="0.25">
      <c r="G35" s="223"/>
      <c r="AS35" s="443"/>
      <c r="AT35" s="443"/>
    </row>
  </sheetData>
  <mergeCells count="31">
    <mergeCell ref="B4:E4"/>
    <mergeCell ref="V22:AN22"/>
    <mergeCell ref="B16:E16"/>
    <mergeCell ref="B6:E6"/>
    <mergeCell ref="G7:AR7"/>
    <mergeCell ref="B18:E18"/>
    <mergeCell ref="B12:E12"/>
    <mergeCell ref="H22:I22"/>
    <mergeCell ref="J22:K22"/>
    <mergeCell ref="B14:E14"/>
    <mergeCell ref="B17:E17"/>
    <mergeCell ref="B8:E8"/>
    <mergeCell ref="L22:U22"/>
    <mergeCell ref="G9:Z11"/>
    <mergeCell ref="B15:E15"/>
    <mergeCell ref="B10:E10"/>
    <mergeCell ref="B34:E34"/>
    <mergeCell ref="AO23:AT23"/>
    <mergeCell ref="B13:E13"/>
    <mergeCell ref="Z27:AQ27"/>
    <mergeCell ref="H23:I23"/>
    <mergeCell ref="B19:E19"/>
    <mergeCell ref="J23:K23"/>
    <mergeCell ref="B32:E32"/>
    <mergeCell ref="H27:Y27"/>
    <mergeCell ref="V23:AN23"/>
    <mergeCell ref="L23:U23"/>
    <mergeCell ref="B30:E30"/>
    <mergeCell ref="B20:E20"/>
    <mergeCell ref="AO22:AT22"/>
    <mergeCell ref="B28:E28"/>
  </mergeCells>
  <hyperlinks>
    <hyperlink ref="B4" location="PANDUAN!A1" display="PANDUAN" xr:uid="{00000000-0004-0000-2D00-000000000000}"/>
    <hyperlink ref="B6" location="'EWS DIRECTORY'!A1" display="EWS DIRECTORY" xr:uid="{00000000-0004-0000-2D00-000001000000}"/>
    <hyperlink ref="B8" location="'DATA PEMICU'!A1" display="DATA PEMICU" xr:uid="{00000000-0004-0000-2D00-000002000000}"/>
    <hyperlink ref="B10" location="'DATA PENGUJI'!A1" display="DATA PENGUJI" xr:uid="{00000000-0004-0000-2D00-000003000000}"/>
    <hyperlink ref="B12" location="'MAIN LEVEL'!A1" display="MAIN LEVEL" xr:uid="{00000000-0004-0000-2D00-000004000000}"/>
  </hyperlinks>
  <pageMargins left="0.51181102362204722" right="0.15748031496062989" top="0.55118110236220474" bottom="0.55118110236220474" header="0" footer="0"/>
  <pageSetup paperSize="9" scale="60" orientation="landscape"/>
  <headerFooter>
    <oddFooter>&amp;Rhalaman &amp;P dari</oddFooter>
  </headerFooter>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232">
    <tabColor theme="4" tint="-0.249977111117893"/>
  </sheetPr>
  <dimension ref="A2:AX53"/>
  <sheetViews>
    <sheetView topLeftCell="B13" zoomScaleNormal="100" workbookViewId="0">
      <selection activeCell="AQ18" sqref="AQ18:AU18"/>
    </sheetView>
  </sheetViews>
  <sheetFormatPr defaultColWidth="3.5546875" defaultRowHeight="13.8" x14ac:dyDescent="0.25"/>
  <cols>
    <col min="1" max="1" width="3" style="110" hidden="1" customWidth="1"/>
    <col min="2" max="5" width="3.88671875" style="177" customWidth="1"/>
    <col min="6" max="6" width="3.88671875" style="110" customWidth="1"/>
    <col min="7" max="45" width="3.6640625" style="254" customWidth="1"/>
    <col min="46" max="46" width="4.44140625" style="254" customWidth="1"/>
    <col min="47" max="47" width="3.6640625" style="254" customWidth="1"/>
    <col min="48" max="48" width="3.5546875" style="254" customWidth="1"/>
    <col min="49" max="16384" width="3.5546875" style="254"/>
  </cols>
  <sheetData>
    <row r="2" spans="2:47" x14ac:dyDescent="0.25">
      <c r="G2" s="55" t="s">
        <v>1674</v>
      </c>
      <c r="H2" s="55"/>
      <c r="I2" s="55"/>
      <c r="J2" s="55"/>
      <c r="K2" s="55"/>
      <c r="L2" s="55"/>
      <c r="M2" s="55"/>
      <c r="N2" s="55"/>
      <c r="AT2" s="443"/>
      <c r="AU2" s="443"/>
    </row>
    <row r="3" spans="2:47" x14ac:dyDescent="0.25">
      <c r="B3" s="111"/>
      <c r="C3" s="111"/>
      <c r="D3" s="111"/>
      <c r="E3" s="111"/>
      <c r="G3" s="55"/>
      <c r="H3" s="55"/>
      <c r="I3" s="55"/>
      <c r="J3" s="55"/>
      <c r="K3" s="55"/>
      <c r="L3" s="55"/>
      <c r="M3" s="55"/>
      <c r="N3" s="55"/>
      <c r="AT3" s="443"/>
      <c r="AU3" s="443"/>
    </row>
    <row r="4" spans="2:47" x14ac:dyDescent="0.25">
      <c r="B4" s="762" t="s">
        <v>79</v>
      </c>
      <c r="C4" s="761"/>
      <c r="D4" s="761"/>
      <c r="E4" s="761"/>
      <c r="G4" s="55"/>
      <c r="H4" s="55"/>
      <c r="I4" s="55"/>
      <c r="J4" s="55"/>
      <c r="K4" s="55"/>
      <c r="L4" s="55"/>
      <c r="M4" s="55"/>
      <c r="N4" s="55"/>
      <c r="AT4" s="443"/>
      <c r="AU4" s="443"/>
    </row>
    <row r="5" spans="2:47" x14ac:dyDescent="0.25">
      <c r="B5" s="111"/>
      <c r="C5" s="111"/>
      <c r="D5" s="111"/>
      <c r="E5" s="111"/>
      <c r="G5" s="55"/>
      <c r="H5" s="55"/>
      <c r="I5" s="55"/>
      <c r="J5" s="55"/>
      <c r="K5" s="55"/>
      <c r="L5" s="55"/>
      <c r="M5" s="55"/>
      <c r="N5" s="55"/>
      <c r="AT5" s="443"/>
      <c r="AU5" s="443"/>
    </row>
    <row r="6" spans="2:47" x14ac:dyDescent="0.25">
      <c r="B6" s="762" t="s">
        <v>87</v>
      </c>
      <c r="C6" s="761"/>
      <c r="D6" s="761"/>
      <c r="E6" s="761"/>
      <c r="G6" s="55"/>
      <c r="H6" s="55"/>
      <c r="I6" s="55"/>
      <c r="J6" s="55"/>
      <c r="K6" s="55"/>
      <c r="L6" s="55"/>
      <c r="M6" s="55"/>
      <c r="N6" s="55"/>
      <c r="AT6" s="443"/>
      <c r="AU6" s="443"/>
    </row>
    <row r="7" spans="2:47" ht="15" customHeight="1" x14ac:dyDescent="0.25">
      <c r="B7" s="111"/>
      <c r="C7" s="111"/>
      <c r="D7" s="111"/>
      <c r="E7" s="111"/>
      <c r="G7" s="996" t="s">
        <v>1774</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c r="AI7" s="792"/>
      <c r="AJ7" s="792"/>
      <c r="AK7" s="792"/>
      <c r="AL7" s="792"/>
      <c r="AM7" s="792"/>
      <c r="AN7" s="792"/>
      <c r="AO7" s="792"/>
      <c r="AP7" s="792"/>
      <c r="AQ7" s="792"/>
      <c r="AR7" s="792"/>
      <c r="AS7" s="58"/>
      <c r="AT7" s="443"/>
      <c r="AU7" s="443"/>
    </row>
    <row r="8" spans="2:47" x14ac:dyDescent="0.25">
      <c r="B8" s="762" t="s">
        <v>94</v>
      </c>
      <c r="C8" s="761"/>
      <c r="D8" s="761"/>
      <c r="E8" s="761"/>
      <c r="G8" s="55"/>
      <c r="H8" s="55"/>
      <c r="I8" s="55"/>
      <c r="J8" s="55"/>
      <c r="K8" s="55"/>
      <c r="L8" s="55"/>
      <c r="M8" s="55"/>
      <c r="N8" s="55"/>
      <c r="AT8" s="443"/>
      <c r="AU8" s="443"/>
    </row>
    <row r="9" spans="2:47" x14ac:dyDescent="0.25">
      <c r="B9" s="111"/>
      <c r="C9" s="111"/>
      <c r="D9" s="111"/>
      <c r="E9" s="111"/>
      <c r="G9" s="999" t="str">
        <f>"Rincian "&amp;'B-3'!G9&amp;" "&amp;'B-3-1'!M22</f>
        <v>Rincian Retur Penjualan Berdasarkan pemeriksaan langsung terhadap bukti pendukung</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c r="AU9" s="443"/>
    </row>
    <row r="10" spans="2:47" x14ac:dyDescent="0.25">
      <c r="B10" s="762" t="s">
        <v>101</v>
      </c>
      <c r="C10" s="761"/>
      <c r="D10" s="761"/>
      <c r="E10" s="761"/>
      <c r="G10" s="1001"/>
      <c r="H10" s="792"/>
      <c r="I10" s="792"/>
      <c r="J10" s="792"/>
      <c r="K10" s="792"/>
      <c r="L10" s="792"/>
      <c r="M10" s="792"/>
      <c r="N10" s="792"/>
      <c r="O10" s="792"/>
      <c r="P10" s="792"/>
      <c r="Q10" s="792"/>
      <c r="R10" s="792"/>
      <c r="S10" s="792"/>
      <c r="T10" s="792"/>
      <c r="U10" s="792"/>
      <c r="V10" s="792"/>
      <c r="W10" s="792"/>
      <c r="X10" s="792"/>
      <c r="Y10" s="792"/>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c r="AU10" s="443"/>
    </row>
    <row r="11" spans="2:47"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c r="AU11" s="443"/>
    </row>
    <row r="12" spans="2:47" x14ac:dyDescent="0.25">
      <c r="B12" s="762" t="s">
        <v>106</v>
      </c>
      <c r="C12" s="761"/>
      <c r="D12" s="761"/>
      <c r="E12" s="761"/>
      <c r="AT12" s="443"/>
      <c r="AU12" s="443"/>
    </row>
    <row r="13" spans="2:47" x14ac:dyDescent="0.25">
      <c r="B13" s="962" t="str">
        <f>HYPERLINK("#'"&amp;'EWS DIRECTORY'!$J$42&amp;"'!A1",'EWS DIRECTORY'!$J$42)</f>
        <v>B-3</v>
      </c>
      <c r="C13" s="761"/>
      <c r="D13" s="761"/>
      <c r="E13" s="761"/>
      <c r="G13" s="55" t="s">
        <v>1680</v>
      </c>
      <c r="H13" s="55"/>
      <c r="AT13" s="443"/>
      <c r="AU13" s="443"/>
    </row>
    <row r="14" spans="2:47" x14ac:dyDescent="0.25">
      <c r="B14" s="931" t="str">
        <f>HYPERLINK("#'"&amp;'EWS DIRECTORY'!$J$43&amp;"'!A1",'EWS DIRECTORY'!$J$43)</f>
        <v>B-3-1</v>
      </c>
      <c r="C14" s="761"/>
      <c r="D14" s="761"/>
      <c r="E14" s="761"/>
      <c r="G14" s="55"/>
      <c r="H14" s="55"/>
      <c r="AT14" s="443"/>
      <c r="AU14" s="443"/>
    </row>
    <row r="15" spans="2:47" x14ac:dyDescent="0.25">
      <c r="B15" s="929" t="str">
        <f>HYPERLINK("#'"&amp;'EWS DIRECTORY'!$J$44&amp;"'!A1",'EWS DIRECTORY'!$J$44)</f>
        <v>B-3-1-1</v>
      </c>
      <c r="C15" s="761"/>
      <c r="D15" s="761"/>
      <c r="E15" s="761"/>
      <c r="G15" s="55"/>
      <c r="H15" s="55"/>
      <c r="AT15" s="443"/>
      <c r="AU15" s="443"/>
    </row>
    <row r="16" spans="2:47" x14ac:dyDescent="0.25">
      <c r="B16" s="929" t="str">
        <f>HYPERLINK("#'"&amp;'EWS DIRECTORY'!$J$45&amp;"'!A1",'EWS DIRECTORY'!$J$45)</f>
        <v>B-3-1-2</v>
      </c>
      <c r="C16" s="761"/>
      <c r="D16" s="761"/>
      <c r="E16" s="761"/>
      <c r="G16" s="55"/>
      <c r="H16" s="55"/>
      <c r="AT16" s="443"/>
      <c r="AU16" s="443"/>
    </row>
    <row r="17" spans="1:50" x14ac:dyDescent="0.25">
      <c r="B17" s="927" t="str">
        <f>HYPERLINK("#'"&amp;'EWS DIRECTORY'!$J$46&amp;"'!A1",'EWS DIRECTORY'!$J$46)</f>
        <v>B-3-1-3</v>
      </c>
      <c r="C17" s="761"/>
      <c r="D17" s="761"/>
      <c r="E17" s="761"/>
      <c r="G17" s="55" t="s">
        <v>1681</v>
      </c>
      <c r="H17" s="55"/>
      <c r="I17" s="55"/>
      <c r="AT17" s="443"/>
      <c r="AU17" s="443"/>
    </row>
    <row r="18" spans="1:50" x14ac:dyDescent="0.25">
      <c r="B18" s="929" t="str">
        <f>HYPERLINK("#'"&amp;'EWS DIRECTORY'!$J$47&amp;"'!A1",'EWS DIRECTORY'!$J$47)</f>
        <v>B-3-1-4</v>
      </c>
      <c r="C18" s="761"/>
      <c r="D18" s="761"/>
      <c r="E18" s="761"/>
      <c r="G18" s="55" t="s">
        <v>1744</v>
      </c>
      <c r="H18" s="55"/>
      <c r="I18" s="55" t="s">
        <v>1744</v>
      </c>
      <c r="AT18" s="443"/>
      <c r="AU18" s="443"/>
    </row>
    <row r="19" spans="1:50" x14ac:dyDescent="0.25">
      <c r="B19" s="929" t="str">
        <f>HYPERLINK("#'"&amp;'EWS DIRECTORY'!$J$48&amp;"'!A1",'EWS DIRECTORY'!$J$48)</f>
        <v>B-3-1-5</v>
      </c>
      <c r="C19" s="761"/>
      <c r="D19" s="761"/>
      <c r="E19" s="761"/>
      <c r="AT19" s="443"/>
      <c r="AU19" s="443"/>
    </row>
    <row r="20" spans="1:50" s="271" customFormat="1" x14ac:dyDescent="0.25">
      <c r="A20" s="110"/>
      <c r="B20" s="929" t="str">
        <f>HYPERLINK("#'"&amp;'EWS DIRECTORY'!$J$49&amp;"'!A1",'EWS DIRECTORY'!$J$49)</f>
        <v>B-3-1-6</v>
      </c>
      <c r="C20" s="896"/>
      <c r="D20" s="896"/>
      <c r="E20" s="896"/>
      <c r="F20" s="110"/>
      <c r="G20" s="55" t="s">
        <v>1851</v>
      </c>
      <c r="AT20" s="443"/>
      <c r="AU20" s="443"/>
    </row>
    <row r="21" spans="1:50" x14ac:dyDescent="0.25">
      <c r="G21" s="55"/>
      <c r="AT21" s="443"/>
      <c r="AU21" s="443"/>
    </row>
    <row r="22" spans="1:50" ht="15" customHeight="1" x14ac:dyDescent="0.25">
      <c r="G22" s="55"/>
      <c r="H22" s="990" t="s">
        <v>1445</v>
      </c>
      <c r="I22" s="790"/>
      <c r="J22" s="990" t="s">
        <v>1478</v>
      </c>
      <c r="K22" s="789"/>
      <c r="L22" s="789"/>
      <c r="M22" s="790"/>
      <c r="N22" s="994" t="s">
        <v>1792</v>
      </c>
      <c r="O22" s="764"/>
      <c r="P22" s="764"/>
      <c r="Q22" s="764"/>
      <c r="R22" s="764"/>
      <c r="S22" s="764"/>
      <c r="T22" s="764"/>
      <c r="U22" s="764"/>
      <c r="V22" s="764"/>
      <c r="W22" s="764"/>
      <c r="X22" s="764"/>
      <c r="Y22" s="764"/>
      <c r="Z22" s="765"/>
      <c r="AA22" s="994" t="s">
        <v>1793</v>
      </c>
      <c r="AB22" s="764"/>
      <c r="AC22" s="764"/>
      <c r="AD22" s="764"/>
      <c r="AE22" s="764"/>
      <c r="AF22" s="764"/>
      <c r="AG22" s="764"/>
      <c r="AH22" s="764"/>
      <c r="AI22" s="764"/>
      <c r="AJ22" s="764"/>
      <c r="AK22" s="764"/>
      <c r="AL22" s="764"/>
      <c r="AM22" s="764"/>
      <c r="AN22" s="764"/>
      <c r="AO22" s="764"/>
      <c r="AP22" s="764"/>
      <c r="AQ22" s="764"/>
      <c r="AR22" s="764"/>
      <c r="AS22" s="765"/>
      <c r="AT22" s="990" t="s">
        <v>1481</v>
      </c>
      <c r="AU22" s="789"/>
      <c r="AV22" s="789"/>
      <c r="AW22" s="789"/>
      <c r="AX22" s="790"/>
    </row>
    <row r="23" spans="1:50" x14ac:dyDescent="0.25">
      <c r="G23" s="55"/>
      <c r="H23" s="806"/>
      <c r="I23" s="807"/>
      <c r="J23" s="806"/>
      <c r="K23" s="794"/>
      <c r="L23" s="794"/>
      <c r="M23" s="807"/>
      <c r="N23" s="978" t="s">
        <v>796</v>
      </c>
      <c r="O23" s="764"/>
      <c r="P23" s="764"/>
      <c r="Q23" s="764"/>
      <c r="R23" s="764"/>
      <c r="S23" s="764"/>
      <c r="T23" s="765"/>
      <c r="U23" s="978" t="s">
        <v>1401</v>
      </c>
      <c r="V23" s="764"/>
      <c r="W23" s="764"/>
      <c r="X23" s="764"/>
      <c r="Y23" s="764"/>
      <c r="Z23" s="765"/>
      <c r="AA23" s="978" t="s">
        <v>796</v>
      </c>
      <c r="AB23" s="764"/>
      <c r="AC23" s="764"/>
      <c r="AD23" s="764"/>
      <c r="AE23" s="764"/>
      <c r="AF23" s="765"/>
      <c r="AG23" s="978" t="s">
        <v>1794</v>
      </c>
      <c r="AH23" s="764"/>
      <c r="AI23" s="764"/>
      <c r="AJ23" s="764"/>
      <c r="AK23" s="764"/>
      <c r="AL23" s="764"/>
      <c r="AM23" s="765"/>
      <c r="AN23" s="978" t="s">
        <v>1510</v>
      </c>
      <c r="AO23" s="764"/>
      <c r="AP23" s="764"/>
      <c r="AQ23" s="764"/>
      <c r="AR23" s="764"/>
      <c r="AS23" s="765"/>
      <c r="AT23" s="806"/>
      <c r="AU23" s="794"/>
      <c r="AV23" s="794"/>
      <c r="AW23" s="794"/>
      <c r="AX23" s="807"/>
    </row>
    <row r="24" spans="1:50" x14ac:dyDescent="0.25">
      <c r="H24" s="980"/>
      <c r="I24" s="765"/>
      <c r="J24" s="979"/>
      <c r="K24" s="764"/>
      <c r="L24" s="764"/>
      <c r="M24" s="765"/>
      <c r="N24" s="980"/>
      <c r="O24" s="764"/>
      <c r="P24" s="764"/>
      <c r="Q24" s="764"/>
      <c r="R24" s="764"/>
      <c r="S24" s="764"/>
      <c r="T24" s="765"/>
      <c r="U24" s="977"/>
      <c r="V24" s="764"/>
      <c r="W24" s="764"/>
      <c r="X24" s="764"/>
      <c r="Y24" s="764"/>
      <c r="Z24" s="765"/>
      <c r="AA24" s="980"/>
      <c r="AB24" s="764"/>
      <c r="AC24" s="764"/>
      <c r="AD24" s="764"/>
      <c r="AE24" s="764"/>
      <c r="AF24" s="765"/>
      <c r="AG24" s="980"/>
      <c r="AH24" s="764"/>
      <c r="AI24" s="764"/>
      <c r="AJ24" s="764"/>
      <c r="AK24" s="764"/>
      <c r="AL24" s="764"/>
      <c r="AM24" s="765"/>
      <c r="AN24" s="979"/>
      <c r="AO24" s="764"/>
      <c r="AP24" s="764"/>
      <c r="AQ24" s="764"/>
      <c r="AR24" s="764"/>
      <c r="AS24" s="765"/>
      <c r="AT24" s="1063"/>
      <c r="AU24" s="764"/>
      <c r="AV24" s="764"/>
      <c r="AW24" s="764"/>
      <c r="AX24" s="765"/>
    </row>
    <row r="25" spans="1:50" x14ac:dyDescent="0.25">
      <c r="H25" s="980"/>
      <c r="I25" s="765"/>
      <c r="J25" s="979"/>
      <c r="K25" s="764"/>
      <c r="L25" s="764"/>
      <c r="M25" s="765"/>
      <c r="N25" s="980"/>
      <c r="O25" s="764"/>
      <c r="P25" s="764"/>
      <c r="Q25" s="764"/>
      <c r="R25" s="764"/>
      <c r="S25" s="764"/>
      <c r="T25" s="765"/>
      <c r="U25" s="977"/>
      <c r="V25" s="764"/>
      <c r="W25" s="764"/>
      <c r="X25" s="764"/>
      <c r="Y25" s="764"/>
      <c r="Z25" s="765"/>
      <c r="AA25" s="980"/>
      <c r="AB25" s="764"/>
      <c r="AC25" s="764"/>
      <c r="AD25" s="764"/>
      <c r="AE25" s="764"/>
      <c r="AF25" s="765"/>
      <c r="AG25" s="980"/>
      <c r="AH25" s="764"/>
      <c r="AI25" s="764"/>
      <c r="AJ25" s="764"/>
      <c r="AK25" s="764"/>
      <c r="AL25" s="764"/>
      <c r="AM25" s="765"/>
      <c r="AN25" s="979"/>
      <c r="AO25" s="764"/>
      <c r="AP25" s="764"/>
      <c r="AQ25" s="764"/>
      <c r="AR25" s="764"/>
      <c r="AS25" s="765"/>
      <c r="AT25" s="1063"/>
      <c r="AU25" s="764"/>
      <c r="AV25" s="764"/>
      <c r="AW25" s="764"/>
      <c r="AX25" s="765"/>
    </row>
    <row r="26" spans="1:50" x14ac:dyDescent="0.25">
      <c r="H26" s="980"/>
      <c r="I26" s="765"/>
      <c r="J26" s="979"/>
      <c r="K26" s="764"/>
      <c r="L26" s="764"/>
      <c r="M26" s="765"/>
      <c r="N26" s="980"/>
      <c r="O26" s="764"/>
      <c r="P26" s="764"/>
      <c r="Q26" s="764"/>
      <c r="R26" s="764"/>
      <c r="S26" s="764"/>
      <c r="T26" s="765"/>
      <c r="U26" s="977"/>
      <c r="V26" s="764"/>
      <c r="W26" s="764"/>
      <c r="X26" s="764"/>
      <c r="Y26" s="764"/>
      <c r="Z26" s="765"/>
      <c r="AA26" s="980"/>
      <c r="AB26" s="764"/>
      <c r="AC26" s="764"/>
      <c r="AD26" s="764"/>
      <c r="AE26" s="764"/>
      <c r="AF26" s="765"/>
      <c r="AG26" s="980"/>
      <c r="AH26" s="764"/>
      <c r="AI26" s="764"/>
      <c r="AJ26" s="764"/>
      <c r="AK26" s="764"/>
      <c r="AL26" s="764"/>
      <c r="AM26" s="765"/>
      <c r="AN26" s="979"/>
      <c r="AO26" s="764"/>
      <c r="AP26" s="764"/>
      <c r="AQ26" s="764"/>
      <c r="AR26" s="764"/>
      <c r="AS26" s="765"/>
      <c r="AT26" s="1063"/>
      <c r="AU26" s="764"/>
      <c r="AV26" s="764"/>
      <c r="AW26" s="764"/>
      <c r="AX26" s="765"/>
    </row>
    <row r="27" spans="1:50" x14ac:dyDescent="0.25">
      <c r="H27" s="980"/>
      <c r="I27" s="765"/>
      <c r="J27" s="979"/>
      <c r="K27" s="764"/>
      <c r="L27" s="764"/>
      <c r="M27" s="765"/>
      <c r="N27" s="980"/>
      <c r="O27" s="764"/>
      <c r="P27" s="764"/>
      <c r="Q27" s="764"/>
      <c r="R27" s="764"/>
      <c r="S27" s="764"/>
      <c r="T27" s="765"/>
      <c r="U27" s="977"/>
      <c r="V27" s="764"/>
      <c r="W27" s="764"/>
      <c r="X27" s="764"/>
      <c r="Y27" s="764"/>
      <c r="Z27" s="765"/>
      <c r="AA27" s="980"/>
      <c r="AB27" s="764"/>
      <c r="AC27" s="764"/>
      <c r="AD27" s="764"/>
      <c r="AE27" s="764"/>
      <c r="AF27" s="765"/>
      <c r="AG27" s="980"/>
      <c r="AH27" s="764"/>
      <c r="AI27" s="764"/>
      <c r="AJ27" s="764"/>
      <c r="AK27" s="764"/>
      <c r="AL27" s="764"/>
      <c r="AM27" s="765"/>
      <c r="AN27" s="979"/>
      <c r="AO27" s="764"/>
      <c r="AP27" s="764"/>
      <c r="AQ27" s="764"/>
      <c r="AR27" s="764"/>
      <c r="AS27" s="765"/>
      <c r="AT27" s="1063"/>
      <c r="AU27" s="764"/>
      <c r="AV27" s="764"/>
      <c r="AW27" s="764"/>
      <c r="AX27" s="765"/>
    </row>
    <row r="28" spans="1:50" x14ac:dyDescent="0.25">
      <c r="B28" s="760"/>
      <c r="C28" s="761"/>
      <c r="D28" s="761"/>
      <c r="E28" s="761"/>
      <c r="H28" s="980"/>
      <c r="I28" s="765"/>
      <c r="J28" s="979"/>
      <c r="K28" s="764"/>
      <c r="L28" s="764"/>
      <c r="M28" s="765"/>
      <c r="N28" s="980"/>
      <c r="O28" s="764"/>
      <c r="P28" s="764"/>
      <c r="Q28" s="764"/>
      <c r="R28" s="764"/>
      <c r="S28" s="764"/>
      <c r="T28" s="765"/>
      <c r="U28" s="977"/>
      <c r="V28" s="764"/>
      <c r="W28" s="764"/>
      <c r="X28" s="764"/>
      <c r="Y28" s="764"/>
      <c r="Z28" s="765"/>
      <c r="AA28" s="980"/>
      <c r="AB28" s="764"/>
      <c r="AC28" s="764"/>
      <c r="AD28" s="764"/>
      <c r="AE28" s="764"/>
      <c r="AF28" s="765"/>
      <c r="AG28" s="980"/>
      <c r="AH28" s="764"/>
      <c r="AI28" s="764"/>
      <c r="AJ28" s="764"/>
      <c r="AK28" s="764"/>
      <c r="AL28" s="764"/>
      <c r="AM28" s="765"/>
      <c r="AN28" s="979"/>
      <c r="AO28" s="764"/>
      <c r="AP28" s="764"/>
      <c r="AQ28" s="764"/>
      <c r="AR28" s="764"/>
      <c r="AS28" s="765"/>
      <c r="AT28" s="1063"/>
      <c r="AU28" s="764"/>
      <c r="AV28" s="764"/>
      <c r="AW28" s="764"/>
      <c r="AX28" s="765"/>
    </row>
    <row r="29" spans="1:50" x14ac:dyDescent="0.25">
      <c r="H29" s="980"/>
      <c r="I29" s="765"/>
      <c r="J29" s="979"/>
      <c r="K29" s="764"/>
      <c r="L29" s="764"/>
      <c r="M29" s="765"/>
      <c r="N29" s="980"/>
      <c r="O29" s="764"/>
      <c r="P29" s="764"/>
      <c r="Q29" s="764"/>
      <c r="R29" s="764"/>
      <c r="S29" s="764"/>
      <c r="T29" s="765"/>
      <c r="U29" s="977"/>
      <c r="V29" s="764"/>
      <c r="W29" s="764"/>
      <c r="X29" s="764"/>
      <c r="Y29" s="764"/>
      <c r="Z29" s="765"/>
      <c r="AA29" s="980"/>
      <c r="AB29" s="764"/>
      <c r="AC29" s="764"/>
      <c r="AD29" s="764"/>
      <c r="AE29" s="764"/>
      <c r="AF29" s="765"/>
      <c r="AG29" s="980"/>
      <c r="AH29" s="764"/>
      <c r="AI29" s="764"/>
      <c r="AJ29" s="764"/>
      <c r="AK29" s="764"/>
      <c r="AL29" s="764"/>
      <c r="AM29" s="765"/>
      <c r="AN29" s="983"/>
      <c r="AO29" s="764"/>
      <c r="AP29" s="764"/>
      <c r="AQ29" s="764"/>
      <c r="AR29" s="764"/>
      <c r="AS29" s="765"/>
      <c r="AT29" s="1063"/>
      <c r="AU29" s="764"/>
      <c r="AV29" s="764"/>
      <c r="AW29" s="764"/>
      <c r="AX29" s="765"/>
    </row>
    <row r="30" spans="1:50" x14ac:dyDescent="0.25">
      <c r="B30" s="760"/>
      <c r="C30" s="761"/>
      <c r="D30" s="761"/>
      <c r="E30" s="761"/>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1:50" ht="1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1:50" x14ac:dyDescent="0.25">
      <c r="B32" s="760"/>
      <c r="C32" s="761"/>
      <c r="D32" s="761"/>
      <c r="E32" s="761"/>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2:50"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2:50" ht="15" customHeight="1" x14ac:dyDescent="0.25">
      <c r="B34" s="760"/>
      <c r="C34" s="761"/>
      <c r="D34" s="761"/>
      <c r="E34" s="761"/>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2:50" x14ac:dyDescent="0.25">
      <c r="B36" s="760"/>
      <c r="C36" s="761"/>
      <c r="D36" s="761"/>
      <c r="E36" s="761"/>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2:50" ht="14.4"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2:50" ht="14.4"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2:50" ht="14.4" customHeight="1" x14ac:dyDescent="0.25">
      <c r="G39" s="223"/>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2:50" x14ac:dyDescent="0.25">
      <c r="G40" s="223"/>
      <c r="H40" s="993"/>
      <c r="I40" s="765"/>
      <c r="J40" s="993"/>
      <c r="K40" s="764"/>
      <c r="L40" s="764"/>
      <c r="M40" s="765"/>
      <c r="N40" s="993"/>
      <c r="O40" s="764"/>
      <c r="P40" s="764"/>
      <c r="Q40" s="764"/>
      <c r="R40" s="764"/>
      <c r="S40" s="764"/>
      <c r="T40" s="765"/>
      <c r="U40" s="986"/>
      <c r="V40" s="764"/>
      <c r="W40" s="764"/>
      <c r="X40" s="764"/>
      <c r="Y40" s="764"/>
      <c r="Z40" s="765"/>
      <c r="AA40" s="993"/>
      <c r="AB40" s="764"/>
      <c r="AC40" s="764"/>
      <c r="AD40" s="764"/>
      <c r="AE40" s="764"/>
      <c r="AF40" s="765"/>
      <c r="AG40" s="993"/>
      <c r="AH40" s="764"/>
      <c r="AI40" s="764"/>
      <c r="AJ40" s="764"/>
      <c r="AK40" s="764"/>
      <c r="AL40" s="764"/>
      <c r="AM40" s="765"/>
      <c r="AN40" s="995"/>
      <c r="AO40" s="764"/>
      <c r="AP40" s="764"/>
      <c r="AQ40" s="764"/>
      <c r="AR40" s="764"/>
      <c r="AS40" s="765"/>
      <c r="AT40" s="1065"/>
      <c r="AU40" s="764"/>
      <c r="AV40" s="764"/>
      <c r="AW40" s="764"/>
      <c r="AX40" s="765"/>
    </row>
    <row r="41" spans="2:50" x14ac:dyDescent="0.25">
      <c r="G41" s="223"/>
      <c r="H41" s="1092" t="s">
        <v>1770</v>
      </c>
      <c r="I41" s="764"/>
      <c r="J41" s="764"/>
      <c r="K41" s="764"/>
      <c r="L41" s="764"/>
      <c r="M41" s="764"/>
      <c r="N41" s="764"/>
      <c r="O41" s="764"/>
      <c r="P41" s="764"/>
      <c r="Q41" s="764"/>
      <c r="R41" s="764"/>
      <c r="S41" s="764"/>
      <c r="T41" s="764"/>
      <c r="U41" s="764"/>
      <c r="V41" s="764"/>
      <c r="W41" s="764"/>
      <c r="X41" s="764"/>
      <c r="Y41" s="764"/>
      <c r="Z41" s="764"/>
      <c r="AA41" s="764"/>
      <c r="AB41" s="764"/>
      <c r="AC41" s="764"/>
      <c r="AD41" s="764"/>
      <c r="AE41" s="764"/>
      <c r="AF41" s="764"/>
      <c r="AG41" s="764"/>
      <c r="AH41" s="764"/>
      <c r="AI41" s="764"/>
      <c r="AJ41" s="764"/>
      <c r="AK41" s="764"/>
      <c r="AL41" s="764"/>
      <c r="AM41" s="764"/>
      <c r="AN41" s="764"/>
      <c r="AO41" s="764"/>
      <c r="AP41" s="764"/>
      <c r="AQ41" s="764"/>
      <c r="AR41" s="764"/>
      <c r="AS41" s="765"/>
      <c r="AT41" s="1134">
        <f>SUM(AT24:AX40)</f>
        <v>0</v>
      </c>
      <c r="AU41" s="764"/>
      <c r="AV41" s="764"/>
      <c r="AW41" s="764"/>
      <c r="AX41" s="765"/>
    </row>
    <row r="42" spans="2:50" x14ac:dyDescent="0.25">
      <c r="G42" s="223"/>
      <c r="AS42" s="443"/>
      <c r="AT42" s="443"/>
    </row>
    <row r="43" spans="2:50" x14ac:dyDescent="0.25">
      <c r="G43" s="223"/>
      <c r="AS43" s="443"/>
      <c r="AT43" s="443"/>
      <c r="AU43" s="443"/>
    </row>
    <row r="44" spans="2:50" x14ac:dyDescent="0.25">
      <c r="H44" s="976" t="s">
        <v>1795</v>
      </c>
      <c r="I44" s="824"/>
      <c r="J44" s="824"/>
      <c r="K44" s="824"/>
      <c r="L44" s="824"/>
      <c r="M44" s="824"/>
      <c r="N44" s="824"/>
      <c r="O44" s="824"/>
      <c r="P44" s="824"/>
      <c r="Q44" s="824"/>
      <c r="R44" s="824"/>
      <c r="S44" s="824"/>
      <c r="T44" s="824"/>
      <c r="U44" s="824"/>
      <c r="V44" s="824"/>
      <c r="W44" s="824"/>
      <c r="X44" s="824"/>
      <c r="Y44" s="825"/>
      <c r="Z44" s="976" t="s">
        <v>1796</v>
      </c>
      <c r="AA44" s="824"/>
      <c r="AB44" s="824"/>
      <c r="AC44" s="824"/>
      <c r="AD44" s="824"/>
      <c r="AE44" s="824"/>
      <c r="AF44" s="824"/>
      <c r="AG44" s="824"/>
      <c r="AH44" s="824"/>
      <c r="AI44" s="824"/>
      <c r="AJ44" s="824"/>
      <c r="AK44" s="824"/>
      <c r="AL44" s="824"/>
      <c r="AM44" s="824"/>
      <c r="AN44" s="824"/>
      <c r="AO44" s="824"/>
      <c r="AP44" s="824"/>
      <c r="AQ44" s="825"/>
      <c r="AS44" s="443"/>
      <c r="AT44" s="443"/>
      <c r="AU44" s="443"/>
    </row>
    <row r="45" spans="2:50" x14ac:dyDescent="0.25">
      <c r="H45" s="257" t="s">
        <v>796</v>
      </c>
      <c r="I45" s="258"/>
      <c r="J45" s="258"/>
      <c r="K45" s="258"/>
      <c r="L45" s="258"/>
      <c r="M45" s="258"/>
      <c r="N45" s="258"/>
      <c r="O45" s="258"/>
      <c r="P45" s="258"/>
      <c r="Q45" s="259"/>
      <c r="R45" s="257" t="s">
        <v>1511</v>
      </c>
      <c r="S45" s="258"/>
      <c r="T45" s="258"/>
      <c r="U45" s="259"/>
      <c r="V45" s="257" t="s">
        <v>1510</v>
      </c>
      <c r="W45" s="258"/>
      <c r="X45" s="258"/>
      <c r="Y45" s="259"/>
      <c r="Z45" s="257" t="s">
        <v>796</v>
      </c>
      <c r="AA45" s="258"/>
      <c r="AB45" s="258"/>
      <c r="AC45" s="258"/>
      <c r="AD45" s="258"/>
      <c r="AE45" s="258"/>
      <c r="AF45" s="258"/>
      <c r="AG45" s="258"/>
      <c r="AH45" s="258"/>
      <c r="AI45" s="259"/>
      <c r="AJ45" s="257" t="s">
        <v>1511</v>
      </c>
      <c r="AK45" s="258"/>
      <c r="AL45" s="258"/>
      <c r="AM45" s="259"/>
      <c r="AN45" s="257" t="s">
        <v>1510</v>
      </c>
      <c r="AO45" s="258"/>
      <c r="AP45" s="258"/>
      <c r="AQ45" s="259"/>
      <c r="AS45" s="443"/>
      <c r="AT45" s="443"/>
      <c r="AU45" s="443"/>
    </row>
    <row r="46" spans="2:50" x14ac:dyDescent="0.25">
      <c r="H46" s="260"/>
      <c r="Q46" s="261"/>
      <c r="R46" s="260"/>
      <c r="U46" s="261"/>
      <c r="V46" s="260"/>
      <c r="Y46" s="261"/>
      <c r="Z46" s="260"/>
      <c r="AI46" s="261"/>
      <c r="AJ46" s="260"/>
      <c r="AM46" s="261"/>
      <c r="AN46" s="260"/>
      <c r="AQ46" s="261"/>
      <c r="AS46" s="443"/>
      <c r="AT46" s="443"/>
      <c r="AU46" s="443"/>
    </row>
    <row r="47" spans="2:50" x14ac:dyDescent="0.25">
      <c r="H47" s="260"/>
      <c r="Q47" s="261"/>
      <c r="R47" s="260"/>
      <c r="U47" s="261"/>
      <c r="V47" s="260"/>
      <c r="Y47" s="261"/>
      <c r="Z47" s="260"/>
      <c r="AI47" s="261"/>
      <c r="AJ47" s="260"/>
      <c r="AM47" s="261"/>
      <c r="AN47" s="260"/>
      <c r="AQ47" s="261"/>
      <c r="AS47" s="443"/>
      <c r="AT47" s="443"/>
      <c r="AU47" s="443"/>
    </row>
    <row r="48" spans="2:50" ht="15" customHeight="1" x14ac:dyDescent="0.25">
      <c r="H48" s="260"/>
      <c r="Q48" s="261"/>
      <c r="R48" s="260"/>
      <c r="U48" s="261"/>
      <c r="V48" s="260"/>
      <c r="Y48" s="261"/>
      <c r="Z48" s="260"/>
      <c r="AI48" s="261"/>
      <c r="AJ48" s="260"/>
      <c r="AM48" s="261"/>
      <c r="AN48" s="260"/>
      <c r="AQ48" s="261"/>
      <c r="AS48" s="443"/>
      <c r="AT48" s="443"/>
      <c r="AU48" s="443"/>
    </row>
    <row r="49" spans="8:47" x14ac:dyDescent="0.25">
      <c r="H49" s="260"/>
      <c r="Q49" s="261"/>
      <c r="R49" s="260"/>
      <c r="U49" s="261"/>
      <c r="V49" s="260"/>
      <c r="Y49" s="261"/>
      <c r="Z49" s="260"/>
      <c r="AI49" s="261"/>
      <c r="AJ49" s="260"/>
      <c r="AM49" s="261"/>
      <c r="AN49" s="260"/>
      <c r="AQ49" s="261"/>
      <c r="AS49" s="443"/>
      <c r="AT49" s="443"/>
      <c r="AU49" s="443"/>
    </row>
    <row r="50" spans="8:47" x14ac:dyDescent="0.25">
      <c r="H50" s="262"/>
      <c r="I50" s="263"/>
      <c r="J50" s="263"/>
      <c r="K50" s="263"/>
      <c r="L50" s="263"/>
      <c r="M50" s="263"/>
      <c r="N50" s="263"/>
      <c r="O50" s="263"/>
      <c r="P50" s="263"/>
      <c r="Q50" s="264"/>
      <c r="R50" s="262"/>
      <c r="S50" s="263"/>
      <c r="T50" s="263"/>
      <c r="U50" s="264"/>
      <c r="V50" s="262"/>
      <c r="W50" s="263"/>
      <c r="X50" s="263"/>
      <c r="Y50" s="264"/>
      <c r="Z50" s="262"/>
      <c r="AA50" s="263"/>
      <c r="AB50" s="263"/>
      <c r="AC50" s="263"/>
      <c r="AD50" s="263"/>
      <c r="AE50" s="263"/>
      <c r="AF50" s="263"/>
      <c r="AG50" s="263"/>
      <c r="AH50" s="263"/>
      <c r="AI50" s="264"/>
      <c r="AJ50" s="262"/>
      <c r="AK50" s="263"/>
      <c r="AL50" s="263"/>
      <c r="AM50" s="264"/>
      <c r="AN50" s="262"/>
      <c r="AO50" s="263"/>
      <c r="AP50" s="263"/>
      <c r="AQ50" s="264"/>
      <c r="AS50" s="443"/>
      <c r="AT50" s="443"/>
      <c r="AU50" s="443"/>
    </row>
    <row r="51" spans="8:47" x14ac:dyDescent="0.25">
      <c r="AM51" s="265" t="s">
        <v>1797</v>
      </c>
      <c r="AN51" s="131" t="str">
        <f>'B-3-1'!U22</f>
        <v>B-3-1-3</v>
      </c>
      <c r="AS51" s="443"/>
      <c r="AT51" s="443"/>
    </row>
    <row r="52" spans="8:47" x14ac:dyDescent="0.25">
      <c r="AS52" s="443"/>
      <c r="AT52" s="443"/>
    </row>
    <row r="53" spans="8:47" x14ac:dyDescent="0.25">
      <c r="H53" s="110"/>
      <c r="I53" s="110"/>
      <c r="J53" s="110"/>
      <c r="K53" s="110"/>
      <c r="L53" s="110"/>
      <c r="M53" s="110"/>
      <c r="N53" s="110"/>
      <c r="O53" s="110"/>
      <c r="P53" s="110"/>
      <c r="Q53" s="110"/>
      <c r="R53" s="110"/>
      <c r="S53" s="110"/>
      <c r="T53" s="110"/>
      <c r="U53" s="110"/>
      <c r="V53" s="110"/>
      <c r="W53" s="110"/>
      <c r="X53" s="110"/>
    </row>
  </sheetData>
  <mergeCells count="170">
    <mergeCell ref="AN37:AS37"/>
    <mergeCell ref="U35:Z35"/>
    <mergeCell ref="U36:Z36"/>
    <mergeCell ref="U37:Z37"/>
    <mergeCell ref="AA35:AF35"/>
    <mergeCell ref="AN30:AS30"/>
    <mergeCell ref="AG27:AM27"/>
    <mergeCell ref="AT31:AX31"/>
    <mergeCell ref="AT30:AX30"/>
    <mergeCell ref="AT22:AX23"/>
    <mergeCell ref="AT24:AX24"/>
    <mergeCell ref="H36:I36"/>
    <mergeCell ref="J36:M36"/>
    <mergeCell ref="B12:E12"/>
    <mergeCell ref="N22:Z22"/>
    <mergeCell ref="AA32:AF32"/>
    <mergeCell ref="AT34:AX34"/>
    <mergeCell ref="B13:E13"/>
    <mergeCell ref="AN27:AS27"/>
    <mergeCell ref="AA31:AF31"/>
    <mergeCell ref="U25:Z25"/>
    <mergeCell ref="N30:T30"/>
    <mergeCell ref="AN31:AS31"/>
    <mergeCell ref="AA26:AF26"/>
    <mergeCell ref="AG33:AM33"/>
    <mergeCell ref="B32:E32"/>
    <mergeCell ref="H34:I34"/>
    <mergeCell ref="H25:I25"/>
    <mergeCell ref="AA25:AF25"/>
    <mergeCell ref="AT33:AX33"/>
    <mergeCell ref="N26:T26"/>
    <mergeCell ref="B16:E16"/>
    <mergeCell ref="AN23:AS23"/>
    <mergeCell ref="B19:E19"/>
    <mergeCell ref="J31:M31"/>
    <mergeCell ref="U32:Z32"/>
    <mergeCell ref="AN25:AS25"/>
    <mergeCell ref="AG30:AM30"/>
    <mergeCell ref="B20:E20"/>
    <mergeCell ref="AA34:AF34"/>
    <mergeCell ref="N27:T27"/>
    <mergeCell ref="AG23:AM23"/>
    <mergeCell ref="U27:Z27"/>
    <mergeCell ref="J24:M24"/>
    <mergeCell ref="N28:T28"/>
    <mergeCell ref="AN29:AS29"/>
    <mergeCell ref="AA33:AF33"/>
    <mergeCell ref="H31:I31"/>
    <mergeCell ref="B30:E30"/>
    <mergeCell ref="B34:E34"/>
    <mergeCell ref="B28:E28"/>
    <mergeCell ref="J30:M30"/>
    <mergeCell ref="U29:Z29"/>
    <mergeCell ref="H22:I23"/>
    <mergeCell ref="U23:Z23"/>
    <mergeCell ref="AG32:AM32"/>
    <mergeCell ref="J33:M33"/>
    <mergeCell ref="AT25:AX25"/>
    <mergeCell ref="AG34:AM34"/>
    <mergeCell ref="AG25:AM25"/>
    <mergeCell ref="N32:T32"/>
    <mergeCell ref="AG31:AM31"/>
    <mergeCell ref="AT35:AX35"/>
    <mergeCell ref="H40:I40"/>
    <mergeCell ref="H37:I37"/>
    <mergeCell ref="AA36:AF36"/>
    <mergeCell ref="AN34:AS34"/>
    <mergeCell ref="N36:T36"/>
    <mergeCell ref="U40:Z40"/>
    <mergeCell ref="N40:T40"/>
    <mergeCell ref="H38:I38"/>
    <mergeCell ref="AT39:AX39"/>
    <mergeCell ref="AA38:AF38"/>
    <mergeCell ref="AT36:AX36"/>
    <mergeCell ref="AT27:AX27"/>
    <mergeCell ref="AN36:AS36"/>
    <mergeCell ref="AA27:AF27"/>
    <mergeCell ref="U28:Z28"/>
    <mergeCell ref="AT28:AX28"/>
    <mergeCell ref="AN28:AS28"/>
    <mergeCell ref="U38:Z38"/>
    <mergeCell ref="H41:AS41"/>
    <mergeCell ref="U33:Z33"/>
    <mergeCell ref="AG26:AM26"/>
    <mergeCell ref="AT32:AX32"/>
    <mergeCell ref="J38:M38"/>
    <mergeCell ref="AT29:AX29"/>
    <mergeCell ref="AN39:AS39"/>
    <mergeCell ref="AT26:AX26"/>
    <mergeCell ref="AT40:AX40"/>
    <mergeCell ref="J34:M34"/>
    <mergeCell ref="H28:I28"/>
    <mergeCell ref="J27:M27"/>
    <mergeCell ref="N33:T33"/>
    <mergeCell ref="AA29:AF29"/>
    <mergeCell ref="AA40:AF40"/>
    <mergeCell ref="AA37:AF37"/>
    <mergeCell ref="AT37:AX37"/>
    <mergeCell ref="U31:Z31"/>
    <mergeCell ref="AG39:AM39"/>
    <mergeCell ref="AN32:AS32"/>
    <mergeCell ref="AG29:AM29"/>
    <mergeCell ref="J28:M28"/>
    <mergeCell ref="AT41:AX41"/>
    <mergeCell ref="AG40:AM40"/>
    <mergeCell ref="G7:AR7"/>
    <mergeCell ref="B18:E18"/>
    <mergeCell ref="J25:M25"/>
    <mergeCell ref="AT38:AX38"/>
    <mergeCell ref="N24:T24"/>
    <mergeCell ref="Z44:AQ44"/>
    <mergeCell ref="N37:T37"/>
    <mergeCell ref="J40:M40"/>
    <mergeCell ref="AN38:AS38"/>
    <mergeCell ref="N29:T29"/>
    <mergeCell ref="AN40:AS40"/>
    <mergeCell ref="AG36:AM36"/>
    <mergeCell ref="J26:M26"/>
    <mergeCell ref="AA28:AF28"/>
    <mergeCell ref="J35:M35"/>
    <mergeCell ref="AN33:AS33"/>
    <mergeCell ref="H44:Y44"/>
    <mergeCell ref="AA39:AF39"/>
    <mergeCell ref="H30:I30"/>
    <mergeCell ref="AN26:AS26"/>
    <mergeCell ref="U30:Z30"/>
    <mergeCell ref="H26:I26"/>
    <mergeCell ref="AG35:AM35"/>
    <mergeCell ref="H39:I39"/>
    <mergeCell ref="B4:E4"/>
    <mergeCell ref="J39:M39"/>
    <mergeCell ref="N35:T35"/>
    <mergeCell ref="AA22:AS22"/>
    <mergeCell ref="J29:M29"/>
    <mergeCell ref="N25:T25"/>
    <mergeCell ref="J37:M37"/>
    <mergeCell ref="B8:E8"/>
    <mergeCell ref="AG28:AM28"/>
    <mergeCell ref="AN35:AS35"/>
    <mergeCell ref="AG37:AM37"/>
    <mergeCell ref="H29:I29"/>
    <mergeCell ref="N23:T23"/>
    <mergeCell ref="AN24:AS24"/>
    <mergeCell ref="B6:E6"/>
    <mergeCell ref="N34:T34"/>
    <mergeCell ref="B15:E15"/>
    <mergeCell ref="B14:E14"/>
    <mergeCell ref="B10:E10"/>
    <mergeCell ref="G9:Z11"/>
    <mergeCell ref="B17:E17"/>
    <mergeCell ref="H32:I32"/>
    <mergeCell ref="AA23:AF23"/>
    <mergeCell ref="N39:T39"/>
    <mergeCell ref="B36:E36"/>
    <mergeCell ref="U39:Z39"/>
    <mergeCell ref="AG38:AM38"/>
    <mergeCell ref="U26:Z26"/>
    <mergeCell ref="J22:M23"/>
    <mergeCell ref="J32:M32"/>
    <mergeCell ref="H27:I27"/>
    <mergeCell ref="U34:Z34"/>
    <mergeCell ref="H24:I24"/>
    <mergeCell ref="H33:I33"/>
    <mergeCell ref="AA30:AF30"/>
    <mergeCell ref="AG24:AM24"/>
    <mergeCell ref="U24:Z24"/>
    <mergeCell ref="AA24:AF24"/>
    <mergeCell ref="H35:I35"/>
    <mergeCell ref="N31:T31"/>
    <mergeCell ref="N38:T38"/>
  </mergeCells>
  <hyperlinks>
    <hyperlink ref="B4" location="PANDUAN!A1" display="PANDUAN" xr:uid="{00000000-0004-0000-2E00-000000000000}"/>
    <hyperlink ref="B6" location="'EWS DIRECTORY'!A1" display="EWS DIRECTORY" xr:uid="{00000000-0004-0000-2E00-000001000000}"/>
    <hyperlink ref="B8" location="'DATA PEMICU'!A1" display="DATA PEMICU" xr:uid="{00000000-0004-0000-2E00-000002000000}"/>
    <hyperlink ref="B10" location="'DATA PENGUJI'!A1" display="DATA PENGUJI" xr:uid="{00000000-0004-0000-2E00-000003000000}"/>
    <hyperlink ref="B12" location="'MAIN LEVEL'!A1" display="MAIN LEVEL" xr:uid="{00000000-0004-0000-2E00-000004000000}"/>
  </hyperlinks>
  <pageMargins left="0.51181102362204722" right="0.15748031496062989" top="0.55118110236220474" bottom="0.55118110236220474" header="0.31496062992125978" footer="0.31496062992125978"/>
  <pageSetup paperSize="9" scale="60" orientation="landscape"/>
  <headerFooter>
    <oddFooter>&amp;Rhalaman &amp;P dari &amp;N</oddFooter>
  </headerFooter>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333">
    <tabColor theme="4" tint="-0.249977111117893"/>
  </sheetPr>
  <dimension ref="A1:AU64"/>
  <sheetViews>
    <sheetView topLeftCell="B1"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47" width="3.6640625" style="306" customWidth="1"/>
    <col min="48" max="48" width="14.44140625" style="306" customWidth="1"/>
    <col min="49" max="16384" width="14.44140625" style="306"/>
  </cols>
  <sheetData>
    <row r="1" spans="2:47" ht="14.25" customHeight="1" x14ac:dyDescent="0.25">
      <c r="G1" s="110"/>
      <c r="H1" s="110"/>
      <c r="I1" s="110"/>
      <c r="J1" s="110"/>
      <c r="K1" s="110"/>
      <c r="L1" s="110"/>
      <c r="M1" s="110"/>
      <c r="N1" s="110"/>
      <c r="O1" s="110"/>
      <c r="P1" s="110"/>
      <c r="Q1" s="110"/>
      <c r="R1" s="110"/>
      <c r="S1" s="110"/>
      <c r="T1" s="110"/>
      <c r="U1" s="110"/>
      <c r="V1" s="110"/>
      <c r="W1" s="110"/>
      <c r="X1" s="110"/>
      <c r="Y1" s="110"/>
    </row>
    <row r="2" spans="2:47" ht="14.25" customHeight="1" x14ac:dyDescent="0.25">
      <c r="G2" s="55" t="s">
        <v>1674</v>
      </c>
      <c r="H2" s="55"/>
      <c r="I2" s="55"/>
      <c r="J2" s="55"/>
      <c r="K2" s="55"/>
      <c r="L2" s="55"/>
      <c r="M2" s="55"/>
      <c r="N2" s="55"/>
      <c r="AT2" s="443"/>
      <c r="AU2" s="443"/>
    </row>
    <row r="3" spans="2:47" ht="14.25" customHeight="1" x14ac:dyDescent="0.25">
      <c r="B3" s="111"/>
      <c r="C3" s="111"/>
      <c r="D3" s="111"/>
      <c r="E3" s="111"/>
      <c r="G3" s="55"/>
      <c r="H3" s="55"/>
      <c r="I3" s="55"/>
      <c r="J3" s="55"/>
      <c r="K3" s="55"/>
      <c r="L3" s="55"/>
      <c r="M3" s="55"/>
      <c r="N3" s="55"/>
      <c r="AT3" s="443"/>
      <c r="AU3" s="443"/>
    </row>
    <row r="4" spans="2:47" ht="14.25" customHeight="1" x14ac:dyDescent="0.25">
      <c r="B4" s="762" t="s">
        <v>79</v>
      </c>
      <c r="C4" s="761"/>
      <c r="D4" s="761"/>
      <c r="E4" s="761"/>
      <c r="G4" s="55"/>
      <c r="H4" s="55"/>
      <c r="I4" s="55"/>
      <c r="J4" s="55"/>
      <c r="K4" s="55"/>
      <c r="L4" s="55"/>
      <c r="M4" s="55"/>
      <c r="N4" s="55"/>
      <c r="AT4" s="443"/>
      <c r="AU4" s="443"/>
    </row>
    <row r="5" spans="2:47" ht="14.25" customHeight="1" x14ac:dyDescent="0.25">
      <c r="B5" s="111"/>
      <c r="C5" s="111"/>
      <c r="D5" s="111"/>
      <c r="E5" s="111"/>
      <c r="G5" s="55"/>
      <c r="H5" s="55"/>
      <c r="I5" s="55"/>
      <c r="J5" s="55"/>
      <c r="K5" s="55"/>
      <c r="L5" s="55"/>
      <c r="M5" s="55"/>
      <c r="N5" s="55"/>
      <c r="AT5" s="443"/>
      <c r="AU5" s="443"/>
    </row>
    <row r="6" spans="2:47" ht="14.25" customHeight="1" x14ac:dyDescent="0.25">
      <c r="B6" s="762" t="s">
        <v>87</v>
      </c>
      <c r="C6" s="761"/>
      <c r="D6" s="761"/>
      <c r="E6" s="761"/>
      <c r="G6" s="55"/>
      <c r="H6" s="55"/>
      <c r="I6" s="55"/>
      <c r="J6" s="55"/>
      <c r="K6" s="55"/>
      <c r="L6" s="55"/>
      <c r="M6" s="55"/>
      <c r="N6" s="55"/>
      <c r="AT6" s="443"/>
      <c r="AU6" s="443"/>
    </row>
    <row r="7" spans="2:47" ht="15" customHeight="1" x14ac:dyDescent="0.25">
      <c r="B7" s="111"/>
      <c r="C7" s="111"/>
      <c r="D7" s="111"/>
      <c r="E7" s="111"/>
      <c r="G7" s="996" t="s">
        <v>1774</v>
      </c>
      <c r="H7" s="1111"/>
      <c r="I7" s="1111"/>
      <c r="J7" s="1111"/>
      <c r="K7" s="1111"/>
      <c r="L7" s="1111"/>
      <c r="M7" s="1111"/>
      <c r="N7" s="1111"/>
      <c r="O7" s="1111"/>
      <c r="P7" s="1111"/>
      <c r="Q7" s="1111"/>
      <c r="R7" s="1111"/>
      <c r="S7" s="1111"/>
      <c r="T7" s="1111"/>
      <c r="U7" s="1111"/>
      <c r="V7" s="1111"/>
      <c r="W7" s="1111"/>
      <c r="X7" s="1111"/>
      <c r="Y7" s="1111"/>
      <c r="Z7" s="1111"/>
      <c r="AA7" s="1111"/>
      <c r="AB7" s="1111"/>
      <c r="AC7" s="1111"/>
      <c r="AD7" s="1111"/>
      <c r="AE7" s="1111"/>
      <c r="AF7" s="1111"/>
      <c r="AG7" s="1111"/>
      <c r="AH7" s="1111"/>
      <c r="AI7" s="1111"/>
      <c r="AJ7" s="1111"/>
      <c r="AK7" s="1111"/>
      <c r="AL7" s="1111"/>
      <c r="AM7" s="1111"/>
      <c r="AN7" s="1111"/>
      <c r="AO7" s="1111"/>
      <c r="AP7" s="1111"/>
      <c r="AQ7" s="1111"/>
      <c r="AR7" s="1111"/>
      <c r="AS7" s="58"/>
      <c r="AT7" s="443"/>
      <c r="AU7" s="443"/>
    </row>
    <row r="8" spans="2:47" ht="14.25" customHeight="1" x14ac:dyDescent="0.25">
      <c r="B8" s="762" t="s">
        <v>94</v>
      </c>
      <c r="C8" s="761"/>
      <c r="D8" s="761"/>
      <c r="E8" s="761"/>
      <c r="G8" s="55"/>
      <c r="H8" s="55"/>
      <c r="I8" s="55"/>
      <c r="J8" s="55"/>
      <c r="K8" s="55"/>
      <c r="L8" s="55"/>
      <c r="M8" s="55"/>
      <c r="N8" s="55"/>
      <c r="AT8" s="443"/>
      <c r="AU8" s="443"/>
    </row>
    <row r="9" spans="2:47" ht="14.25" customHeight="1" x14ac:dyDescent="0.25">
      <c r="B9" s="111"/>
      <c r="C9" s="111"/>
      <c r="D9" s="111"/>
      <c r="E9" s="111"/>
      <c r="G9" s="999" t="str">
        <f>"Rincian "&amp;'B-3'!G9&amp;" "&amp;'B-3-1'!M24</f>
        <v>Rincian Retur Penjualan Berdasarkan Analisis Kewajaran dan Kelaziman Usaha</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c r="AU9" s="443"/>
    </row>
    <row r="10" spans="2:47" ht="14.25" customHeight="1" x14ac:dyDescent="0.25">
      <c r="B10" s="762" t="s">
        <v>101</v>
      </c>
      <c r="C10" s="761"/>
      <c r="D10" s="761"/>
      <c r="E10" s="761"/>
      <c r="G10" s="1001"/>
      <c r="H10" s="1111"/>
      <c r="I10" s="1111"/>
      <c r="J10" s="1111"/>
      <c r="K10" s="1111"/>
      <c r="L10" s="1111"/>
      <c r="M10" s="1111"/>
      <c r="N10" s="1111"/>
      <c r="O10" s="1111"/>
      <c r="P10" s="1111"/>
      <c r="Q10" s="1111"/>
      <c r="R10" s="1111"/>
      <c r="S10" s="1111"/>
      <c r="T10" s="1111"/>
      <c r="U10" s="1111"/>
      <c r="V10" s="1111"/>
      <c r="W10" s="1111"/>
      <c r="X10" s="1111"/>
      <c r="Y10" s="1111"/>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c r="AU10" s="443"/>
    </row>
    <row r="11" spans="2:47"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c r="AU11" s="443"/>
    </row>
    <row r="12" spans="2:47" ht="14.25" customHeight="1" x14ac:dyDescent="0.25">
      <c r="B12" s="762" t="s">
        <v>106</v>
      </c>
      <c r="C12" s="761"/>
      <c r="D12" s="761"/>
      <c r="E12" s="761"/>
      <c r="G12" s="254"/>
      <c r="H12" s="254"/>
      <c r="I12" s="254"/>
      <c r="J12" s="254"/>
      <c r="K12" s="254"/>
      <c r="L12" s="254"/>
      <c r="M12" s="254"/>
      <c r="N12" s="254"/>
      <c r="AT12" s="443"/>
      <c r="AU12" s="443"/>
    </row>
    <row r="13" spans="2:47" ht="14.25" customHeight="1" x14ac:dyDescent="0.25">
      <c r="B13" s="962" t="str">
        <f>HYPERLINK("#'"&amp;'EWS DIRECTORY'!$J$42&amp;"'!A1",'EWS DIRECTORY'!$J$42)</f>
        <v>B-3</v>
      </c>
      <c r="C13" s="761"/>
      <c r="D13" s="761"/>
      <c r="E13" s="761"/>
      <c r="G13" s="55" t="s">
        <v>1680</v>
      </c>
      <c r="H13" s="55"/>
      <c r="I13" s="254"/>
      <c r="J13" s="254"/>
      <c r="K13" s="254"/>
      <c r="L13" s="254"/>
      <c r="M13" s="254"/>
      <c r="N13" s="254"/>
      <c r="AT13" s="443"/>
      <c r="AU13" s="443"/>
    </row>
    <row r="14" spans="2:47" ht="14.25" customHeight="1" x14ac:dyDescent="0.25">
      <c r="B14" s="931" t="str">
        <f>HYPERLINK("#'"&amp;'EWS DIRECTORY'!$J$43&amp;"'!A1",'EWS DIRECTORY'!$J$43)</f>
        <v>B-3-1</v>
      </c>
      <c r="C14" s="761"/>
      <c r="D14" s="761"/>
      <c r="E14" s="761"/>
      <c r="G14" s="55" t="s">
        <v>1891</v>
      </c>
      <c r="H14" s="55"/>
      <c r="I14" s="254"/>
      <c r="J14" s="254"/>
      <c r="K14" s="254"/>
      <c r="L14" s="254"/>
      <c r="M14" s="254"/>
      <c r="N14" s="254"/>
      <c r="AT14" s="443"/>
      <c r="AU14" s="443"/>
    </row>
    <row r="15" spans="2:47" ht="14.25" customHeight="1" x14ac:dyDescent="0.25">
      <c r="B15" s="929" t="str">
        <f>HYPERLINK("#'"&amp;'EWS DIRECTORY'!$J$44&amp;"'!A1",'EWS DIRECTORY'!$J$44)</f>
        <v>B-3-1-1</v>
      </c>
      <c r="C15" s="761"/>
      <c r="D15" s="761"/>
      <c r="E15" s="761"/>
      <c r="G15" s="55" t="s">
        <v>1892</v>
      </c>
      <c r="H15" s="55"/>
      <c r="I15" s="254"/>
      <c r="J15" s="254"/>
      <c r="K15" s="254"/>
      <c r="L15" s="254"/>
      <c r="M15" s="254"/>
      <c r="N15" s="254"/>
      <c r="AT15" s="443"/>
      <c r="AU15" s="443"/>
    </row>
    <row r="16" spans="2:47" ht="14.25" customHeight="1" x14ac:dyDescent="0.25">
      <c r="B16" s="929" t="str">
        <f>HYPERLINK("#'"&amp;'EWS DIRECTORY'!$J$45&amp;"'!A1",'EWS DIRECTORY'!$J$45)</f>
        <v>B-3-1-2</v>
      </c>
      <c r="C16" s="761"/>
      <c r="D16" s="761"/>
      <c r="E16" s="761"/>
      <c r="G16" s="55" t="s">
        <v>1893</v>
      </c>
      <c r="H16" s="55"/>
      <c r="I16" s="254"/>
      <c r="J16" s="254"/>
      <c r="K16" s="254"/>
      <c r="L16" s="254"/>
      <c r="M16" s="254"/>
      <c r="N16" s="254"/>
      <c r="AT16" s="443"/>
      <c r="AU16" s="443"/>
    </row>
    <row r="17" spans="2:47" ht="14.25" customHeight="1" x14ac:dyDescent="0.25">
      <c r="B17" s="929" t="str">
        <f>HYPERLINK("#'"&amp;'EWS DIRECTORY'!$J$46&amp;"'!A1",'EWS DIRECTORY'!$J$46)</f>
        <v>B-3-1-3</v>
      </c>
      <c r="C17" s="761"/>
      <c r="D17" s="761"/>
      <c r="E17" s="761"/>
      <c r="G17" s="55" t="s">
        <v>1681</v>
      </c>
      <c r="H17" s="55"/>
      <c r="I17" s="55"/>
      <c r="J17" s="254"/>
      <c r="K17" s="254"/>
      <c r="L17" s="254"/>
      <c r="M17" s="254"/>
      <c r="N17" s="254"/>
      <c r="AT17" s="443"/>
      <c r="AU17" s="443"/>
    </row>
    <row r="18" spans="2:47" ht="14.25" customHeight="1" x14ac:dyDescent="0.25">
      <c r="B18" s="927" t="str">
        <f>HYPERLINK("#'"&amp;'EWS DIRECTORY'!$J$47&amp;"'!A1",'EWS DIRECTORY'!$J$47)</f>
        <v>B-3-1-4</v>
      </c>
      <c r="C18" s="761"/>
      <c r="D18" s="761"/>
      <c r="E18" s="761"/>
      <c r="G18" s="55" t="s">
        <v>1744</v>
      </c>
      <c r="H18" s="55"/>
      <c r="I18" s="55" t="s">
        <v>1744</v>
      </c>
      <c r="J18" s="254"/>
      <c r="K18" s="254"/>
      <c r="L18" s="254"/>
      <c r="M18" s="254"/>
      <c r="N18" s="254"/>
      <c r="AT18" s="443"/>
      <c r="AU18" s="443"/>
    </row>
    <row r="19" spans="2:47" ht="14.25" customHeight="1" x14ac:dyDescent="0.25">
      <c r="B19" s="929" t="str">
        <f>HYPERLINK("#'"&amp;'EWS DIRECTORY'!$J$48&amp;"'!A1",'EWS DIRECTORY'!$J$48)</f>
        <v>B-3-1-5</v>
      </c>
      <c r="C19" s="761"/>
      <c r="D19" s="761"/>
      <c r="E19" s="761"/>
      <c r="AT19" s="443"/>
      <c r="AU19" s="443"/>
    </row>
    <row r="20" spans="2:47" ht="14.25" customHeight="1" x14ac:dyDescent="0.25">
      <c r="B20" s="929" t="str">
        <f>HYPERLINK("#'"&amp;'EWS DIRECTORY'!$J$49&amp;"'!A1",'EWS DIRECTORY'!$J$49)</f>
        <v>B-3-1-6</v>
      </c>
      <c r="C20" s="761"/>
      <c r="D20" s="761"/>
      <c r="E20" s="761"/>
      <c r="G20" s="55" t="s">
        <v>1851</v>
      </c>
      <c r="AT20" s="443"/>
      <c r="AU20" s="443"/>
    </row>
    <row r="21" spans="2:47" ht="14.25" customHeight="1" x14ac:dyDescent="0.25">
      <c r="G21" s="55"/>
      <c r="AT21" s="443"/>
      <c r="AU21" s="443"/>
    </row>
    <row r="22" spans="2:47" ht="13.8" x14ac:dyDescent="0.25">
      <c r="G22" s="55"/>
      <c r="H22" s="1082" t="s">
        <v>1445</v>
      </c>
      <c r="I22" s="765"/>
      <c r="J22" s="1109" t="s">
        <v>1894</v>
      </c>
      <c r="K22" s="764"/>
      <c r="L22" s="764"/>
      <c r="M22" s="764"/>
      <c r="N22" s="764"/>
      <c r="O22" s="764"/>
      <c r="P22" s="764"/>
      <c r="Q22" s="764"/>
      <c r="R22" s="764"/>
      <c r="S22" s="764"/>
      <c r="T22" s="764"/>
      <c r="U22" s="764"/>
      <c r="V22" s="764"/>
      <c r="W22" s="764"/>
      <c r="X22" s="765"/>
      <c r="Y22" s="1082" t="s">
        <v>1767</v>
      </c>
      <c r="Z22" s="765"/>
      <c r="AA22" s="1082" t="s">
        <v>1895</v>
      </c>
      <c r="AB22" s="764"/>
      <c r="AC22" s="764"/>
      <c r="AD22" s="764"/>
      <c r="AE22" s="764"/>
      <c r="AF22" s="764"/>
      <c r="AG22" s="764"/>
      <c r="AH22" s="764"/>
      <c r="AI22" s="764"/>
      <c r="AJ22" s="764"/>
      <c r="AK22" s="764"/>
      <c r="AL22" s="764"/>
      <c r="AM22" s="764"/>
      <c r="AN22" s="764"/>
      <c r="AO22" s="764"/>
      <c r="AP22" s="764"/>
      <c r="AQ22" s="764"/>
      <c r="AR22" s="764"/>
      <c r="AS22" s="764"/>
      <c r="AT22" s="765"/>
    </row>
    <row r="23" spans="2:47" ht="15" customHeight="1" x14ac:dyDescent="0.25">
      <c r="G23" s="55"/>
      <c r="H23" s="1104">
        <v>1</v>
      </c>
      <c r="I23" s="765"/>
      <c r="J23" s="1105" t="s">
        <v>1896</v>
      </c>
      <c r="K23" s="764"/>
      <c r="L23" s="764"/>
      <c r="M23" s="764"/>
      <c r="N23" s="764"/>
      <c r="O23" s="764"/>
      <c r="P23" s="764"/>
      <c r="Q23" s="764"/>
      <c r="R23" s="764"/>
      <c r="S23" s="764"/>
      <c r="T23" s="764"/>
      <c r="U23" s="764"/>
      <c r="V23" s="764"/>
      <c r="W23" s="764"/>
      <c r="X23" s="765"/>
      <c r="Y23" s="1009"/>
      <c r="Z23" s="765"/>
      <c r="AA23" s="1009"/>
      <c r="AB23" s="764"/>
      <c r="AC23" s="764"/>
      <c r="AD23" s="764"/>
      <c r="AE23" s="764"/>
      <c r="AF23" s="764"/>
      <c r="AG23" s="764"/>
      <c r="AH23" s="764"/>
      <c r="AI23" s="764"/>
      <c r="AJ23" s="764"/>
      <c r="AK23" s="764"/>
      <c r="AL23" s="764"/>
      <c r="AM23" s="764"/>
      <c r="AN23" s="764"/>
      <c r="AO23" s="764"/>
      <c r="AP23" s="764"/>
      <c r="AQ23" s="764"/>
      <c r="AR23" s="764"/>
      <c r="AS23" s="764"/>
      <c r="AT23" s="765"/>
    </row>
    <row r="24" spans="2:47" ht="15" customHeight="1" x14ac:dyDescent="0.25">
      <c r="H24" s="1104">
        <v>2</v>
      </c>
      <c r="I24" s="765"/>
      <c r="J24" s="1105" t="s">
        <v>1897</v>
      </c>
      <c r="K24" s="764"/>
      <c r="L24" s="764"/>
      <c r="M24" s="764"/>
      <c r="N24" s="764"/>
      <c r="O24" s="764"/>
      <c r="P24" s="764"/>
      <c r="Q24" s="764"/>
      <c r="R24" s="764"/>
      <c r="S24" s="764"/>
      <c r="T24" s="764"/>
      <c r="U24" s="764"/>
      <c r="V24" s="764"/>
      <c r="W24" s="764"/>
      <c r="X24" s="765"/>
      <c r="Y24" s="1009"/>
      <c r="Z24" s="765"/>
      <c r="AA24" s="1009"/>
      <c r="AB24" s="764"/>
      <c r="AC24" s="764"/>
      <c r="AD24" s="764"/>
      <c r="AE24" s="764"/>
      <c r="AF24" s="764"/>
      <c r="AG24" s="764"/>
      <c r="AH24" s="764"/>
      <c r="AI24" s="764"/>
      <c r="AJ24" s="764"/>
      <c r="AK24" s="764"/>
      <c r="AL24" s="764"/>
      <c r="AM24" s="764"/>
      <c r="AN24" s="764"/>
      <c r="AO24" s="764"/>
      <c r="AP24" s="764"/>
      <c r="AQ24" s="764"/>
      <c r="AR24" s="764"/>
      <c r="AS24" s="764"/>
      <c r="AT24" s="765"/>
    </row>
    <row r="25" spans="2:47" ht="15" customHeight="1" x14ac:dyDescent="0.25">
      <c r="H25" s="1104">
        <v>3</v>
      </c>
      <c r="I25" s="765"/>
      <c r="J25" s="1105" t="s">
        <v>1898</v>
      </c>
      <c r="K25" s="764"/>
      <c r="L25" s="764"/>
      <c r="M25" s="764"/>
      <c r="N25" s="764"/>
      <c r="O25" s="764"/>
      <c r="P25" s="764"/>
      <c r="Q25" s="764"/>
      <c r="R25" s="764"/>
      <c r="S25" s="764"/>
      <c r="T25" s="764"/>
      <c r="U25" s="764"/>
      <c r="V25" s="764"/>
      <c r="W25" s="764"/>
      <c r="X25" s="765"/>
      <c r="Y25" s="1009"/>
      <c r="Z25" s="765"/>
      <c r="AA25" s="1009"/>
      <c r="AB25" s="764"/>
      <c r="AC25" s="764"/>
      <c r="AD25" s="764"/>
      <c r="AE25" s="764"/>
      <c r="AF25" s="764"/>
      <c r="AG25" s="764"/>
      <c r="AH25" s="764"/>
      <c r="AI25" s="764"/>
      <c r="AJ25" s="764"/>
      <c r="AK25" s="764"/>
      <c r="AL25" s="764"/>
      <c r="AM25" s="764"/>
      <c r="AN25" s="764"/>
      <c r="AO25" s="764"/>
      <c r="AP25" s="764"/>
      <c r="AQ25" s="764"/>
      <c r="AR25" s="764"/>
      <c r="AS25" s="764"/>
      <c r="AT25" s="765"/>
    </row>
    <row r="26" spans="2:47" ht="15" customHeight="1" x14ac:dyDescent="0.25">
      <c r="H26" s="1104">
        <v>4</v>
      </c>
      <c r="I26" s="765"/>
      <c r="J26" s="1105" t="s">
        <v>1899</v>
      </c>
      <c r="K26" s="764"/>
      <c r="L26" s="764"/>
      <c r="M26" s="764"/>
      <c r="N26" s="764"/>
      <c r="O26" s="764"/>
      <c r="P26" s="764"/>
      <c r="Q26" s="764"/>
      <c r="R26" s="764"/>
      <c r="S26" s="764"/>
      <c r="T26" s="764"/>
      <c r="U26" s="764"/>
      <c r="V26" s="764"/>
      <c r="W26" s="764"/>
      <c r="X26" s="765"/>
      <c r="Y26" s="1009"/>
      <c r="Z26" s="765"/>
      <c r="AA26" s="1009"/>
      <c r="AB26" s="764"/>
      <c r="AC26" s="764"/>
      <c r="AD26" s="764"/>
      <c r="AE26" s="764"/>
      <c r="AF26" s="764"/>
      <c r="AG26" s="764"/>
      <c r="AH26" s="764"/>
      <c r="AI26" s="764"/>
      <c r="AJ26" s="764"/>
      <c r="AK26" s="764"/>
      <c r="AL26" s="764"/>
      <c r="AM26" s="764"/>
      <c r="AN26" s="764"/>
      <c r="AO26" s="764"/>
      <c r="AP26" s="764"/>
      <c r="AQ26" s="764"/>
      <c r="AR26" s="764"/>
      <c r="AS26" s="764"/>
      <c r="AT26" s="765"/>
    </row>
    <row r="27" spans="2:47" ht="15" customHeight="1" x14ac:dyDescent="0.25">
      <c r="H27" s="1104">
        <v>5</v>
      </c>
      <c r="I27" s="765"/>
      <c r="J27" s="1105" t="s">
        <v>1900</v>
      </c>
      <c r="K27" s="764"/>
      <c r="L27" s="764"/>
      <c r="M27" s="764"/>
      <c r="N27" s="764"/>
      <c r="O27" s="764"/>
      <c r="P27" s="764"/>
      <c r="Q27" s="764"/>
      <c r="R27" s="764"/>
      <c r="S27" s="764"/>
      <c r="T27" s="764"/>
      <c r="U27" s="764"/>
      <c r="V27" s="764"/>
      <c r="W27" s="764"/>
      <c r="X27" s="765"/>
      <c r="Y27" s="1009"/>
      <c r="Z27" s="765"/>
      <c r="AA27" s="1009"/>
      <c r="AB27" s="764"/>
      <c r="AC27" s="764"/>
      <c r="AD27" s="764"/>
      <c r="AE27" s="764"/>
      <c r="AF27" s="764"/>
      <c r="AG27" s="764"/>
      <c r="AH27" s="764"/>
      <c r="AI27" s="764"/>
      <c r="AJ27" s="764"/>
      <c r="AK27" s="764"/>
      <c r="AL27" s="764"/>
      <c r="AM27" s="764"/>
      <c r="AN27" s="764"/>
      <c r="AO27" s="764"/>
      <c r="AP27" s="764"/>
      <c r="AQ27" s="764"/>
      <c r="AR27" s="764"/>
      <c r="AS27" s="764"/>
      <c r="AT27" s="765"/>
    </row>
    <row r="28" spans="2:47" ht="15" customHeight="1" x14ac:dyDescent="0.25">
      <c r="B28" s="760"/>
      <c r="C28" s="761"/>
      <c r="D28" s="761"/>
      <c r="E28" s="761"/>
      <c r="H28" s="1104">
        <v>6</v>
      </c>
      <c r="I28" s="765"/>
      <c r="J28" s="1105" t="s">
        <v>1901</v>
      </c>
      <c r="K28" s="764"/>
      <c r="L28" s="764"/>
      <c r="M28" s="764"/>
      <c r="N28" s="764"/>
      <c r="O28" s="764"/>
      <c r="P28" s="764"/>
      <c r="Q28" s="764"/>
      <c r="R28" s="764"/>
      <c r="S28" s="764"/>
      <c r="T28" s="764"/>
      <c r="U28" s="764"/>
      <c r="V28" s="764"/>
      <c r="W28" s="764"/>
      <c r="X28" s="765"/>
      <c r="Y28" s="1009"/>
      <c r="Z28" s="765"/>
      <c r="AA28" s="1009"/>
      <c r="AB28" s="764"/>
      <c r="AC28" s="764"/>
      <c r="AD28" s="764"/>
      <c r="AE28" s="764"/>
      <c r="AF28" s="764"/>
      <c r="AG28" s="764"/>
      <c r="AH28" s="764"/>
      <c r="AI28" s="764"/>
      <c r="AJ28" s="764"/>
      <c r="AK28" s="764"/>
      <c r="AL28" s="764"/>
      <c r="AM28" s="764"/>
      <c r="AN28" s="764"/>
      <c r="AO28" s="764"/>
      <c r="AP28" s="764"/>
      <c r="AQ28" s="764"/>
      <c r="AR28" s="764"/>
      <c r="AS28" s="764"/>
      <c r="AT28" s="765"/>
    </row>
    <row r="29" spans="2:47" ht="15" customHeight="1" x14ac:dyDescent="0.25">
      <c r="H29" s="1104">
        <v>7</v>
      </c>
      <c r="I29" s="765"/>
      <c r="J29" s="1105" t="s">
        <v>1902</v>
      </c>
      <c r="K29" s="764"/>
      <c r="L29" s="764"/>
      <c r="M29" s="764"/>
      <c r="N29" s="764"/>
      <c r="O29" s="764"/>
      <c r="P29" s="764"/>
      <c r="Q29" s="764"/>
      <c r="R29" s="764"/>
      <c r="S29" s="764"/>
      <c r="T29" s="764"/>
      <c r="U29" s="764"/>
      <c r="V29" s="764"/>
      <c r="W29" s="764"/>
      <c r="X29" s="765"/>
      <c r="Y29" s="1009"/>
      <c r="Z29" s="765"/>
      <c r="AA29" s="1009"/>
      <c r="AB29" s="764"/>
      <c r="AC29" s="764"/>
      <c r="AD29" s="764"/>
      <c r="AE29" s="764"/>
      <c r="AF29" s="764"/>
      <c r="AG29" s="764"/>
      <c r="AH29" s="764"/>
      <c r="AI29" s="764"/>
      <c r="AJ29" s="764"/>
      <c r="AK29" s="764"/>
      <c r="AL29" s="764"/>
      <c r="AM29" s="764"/>
      <c r="AN29" s="764"/>
      <c r="AO29" s="764"/>
      <c r="AP29" s="764"/>
      <c r="AQ29" s="764"/>
      <c r="AR29" s="764"/>
      <c r="AS29" s="764"/>
      <c r="AT29" s="765"/>
    </row>
    <row r="30" spans="2:47" ht="15" customHeight="1" x14ac:dyDescent="0.25">
      <c r="B30" s="760"/>
      <c r="C30" s="761"/>
      <c r="D30" s="761"/>
      <c r="E30" s="761"/>
      <c r="H30" s="1104">
        <v>8</v>
      </c>
      <c r="I30" s="765"/>
      <c r="J30" s="1105" t="s">
        <v>1903</v>
      </c>
      <c r="K30" s="764"/>
      <c r="L30" s="764"/>
      <c r="M30" s="764"/>
      <c r="N30" s="764"/>
      <c r="O30" s="764"/>
      <c r="P30" s="764"/>
      <c r="Q30" s="764"/>
      <c r="R30" s="764"/>
      <c r="S30" s="764"/>
      <c r="T30" s="764"/>
      <c r="U30" s="764"/>
      <c r="V30" s="764"/>
      <c r="W30" s="764"/>
      <c r="X30" s="765"/>
      <c r="Y30" s="1009"/>
      <c r="Z30" s="765"/>
      <c r="AA30" s="1009"/>
      <c r="AB30" s="764"/>
      <c r="AC30" s="764"/>
      <c r="AD30" s="764"/>
      <c r="AE30" s="764"/>
      <c r="AF30" s="764"/>
      <c r="AG30" s="764"/>
      <c r="AH30" s="764"/>
      <c r="AI30" s="764"/>
      <c r="AJ30" s="764"/>
      <c r="AK30" s="764"/>
      <c r="AL30" s="764"/>
      <c r="AM30" s="764"/>
      <c r="AN30" s="764"/>
      <c r="AO30" s="764"/>
      <c r="AP30" s="764"/>
      <c r="AQ30" s="764"/>
      <c r="AR30" s="764"/>
      <c r="AS30" s="764"/>
      <c r="AT30" s="765"/>
    </row>
    <row r="31" spans="2:47" ht="15" customHeight="1" x14ac:dyDescent="0.25">
      <c r="H31" s="1104">
        <v>9</v>
      </c>
      <c r="I31" s="765"/>
      <c r="J31" s="1105" t="s">
        <v>1904</v>
      </c>
      <c r="K31" s="764"/>
      <c r="L31" s="764"/>
      <c r="M31" s="764"/>
      <c r="N31" s="764"/>
      <c r="O31" s="764"/>
      <c r="P31" s="764"/>
      <c r="Q31" s="764"/>
      <c r="R31" s="764"/>
      <c r="S31" s="764"/>
      <c r="T31" s="764"/>
      <c r="U31" s="764"/>
      <c r="V31" s="764"/>
      <c r="W31" s="764"/>
      <c r="X31" s="765"/>
      <c r="Y31" s="1009"/>
      <c r="Z31" s="765"/>
      <c r="AA31" s="1009"/>
      <c r="AB31" s="764"/>
      <c r="AC31" s="764"/>
      <c r="AD31" s="764"/>
      <c r="AE31" s="764"/>
      <c r="AF31" s="764"/>
      <c r="AG31" s="764"/>
      <c r="AH31" s="764"/>
      <c r="AI31" s="764"/>
      <c r="AJ31" s="764"/>
      <c r="AK31" s="764"/>
      <c r="AL31" s="764"/>
      <c r="AM31" s="764"/>
      <c r="AN31" s="764"/>
      <c r="AO31" s="764"/>
      <c r="AP31" s="764"/>
      <c r="AQ31" s="764"/>
      <c r="AR31" s="764"/>
      <c r="AS31" s="764"/>
      <c r="AT31" s="765"/>
    </row>
    <row r="32" spans="2:47" ht="15" customHeight="1" x14ac:dyDescent="0.25">
      <c r="B32" s="760"/>
      <c r="C32" s="761"/>
      <c r="D32" s="761"/>
      <c r="E32" s="761"/>
      <c r="H32" s="1104">
        <v>10</v>
      </c>
      <c r="I32" s="765"/>
      <c r="J32" s="1105" t="s">
        <v>1905</v>
      </c>
      <c r="K32" s="764"/>
      <c r="L32" s="764"/>
      <c r="M32" s="764"/>
      <c r="N32" s="764"/>
      <c r="O32" s="764"/>
      <c r="P32" s="764"/>
      <c r="Q32" s="764"/>
      <c r="R32" s="764"/>
      <c r="S32" s="764"/>
      <c r="T32" s="764"/>
      <c r="U32" s="764"/>
      <c r="V32" s="764"/>
      <c r="W32" s="764"/>
      <c r="X32" s="765"/>
      <c r="Y32" s="1009"/>
      <c r="Z32" s="765"/>
      <c r="AA32" s="1009"/>
      <c r="AB32" s="764"/>
      <c r="AC32" s="764"/>
      <c r="AD32" s="764"/>
      <c r="AE32" s="764"/>
      <c r="AF32" s="764"/>
      <c r="AG32" s="764"/>
      <c r="AH32" s="764"/>
      <c r="AI32" s="764"/>
      <c r="AJ32" s="764"/>
      <c r="AK32" s="764"/>
      <c r="AL32" s="764"/>
      <c r="AM32" s="764"/>
      <c r="AN32" s="764"/>
      <c r="AO32" s="764"/>
      <c r="AP32" s="764"/>
      <c r="AQ32" s="764"/>
      <c r="AR32" s="764"/>
      <c r="AS32" s="764"/>
      <c r="AT32" s="765"/>
      <c r="AU32" s="254"/>
    </row>
    <row r="33" spans="2:47" ht="15" customHeight="1" x14ac:dyDescent="0.25">
      <c r="H33" s="1104">
        <v>11</v>
      </c>
      <c r="I33" s="765"/>
      <c r="J33" s="1105" t="s">
        <v>1906</v>
      </c>
      <c r="K33" s="764"/>
      <c r="L33" s="764"/>
      <c r="M33" s="764"/>
      <c r="N33" s="764"/>
      <c r="O33" s="764"/>
      <c r="P33" s="764"/>
      <c r="Q33" s="764"/>
      <c r="R33" s="764"/>
      <c r="S33" s="764"/>
      <c r="T33" s="764"/>
      <c r="U33" s="764"/>
      <c r="V33" s="764"/>
      <c r="W33" s="764"/>
      <c r="X33" s="765"/>
      <c r="Y33" s="1009"/>
      <c r="Z33" s="765"/>
      <c r="AA33" s="1009"/>
      <c r="AB33" s="764"/>
      <c r="AC33" s="764"/>
      <c r="AD33" s="764"/>
      <c r="AE33" s="764"/>
      <c r="AF33" s="764"/>
      <c r="AG33" s="764"/>
      <c r="AH33" s="764"/>
      <c r="AI33" s="764"/>
      <c r="AJ33" s="764"/>
      <c r="AK33" s="764"/>
      <c r="AL33" s="764"/>
      <c r="AM33" s="764"/>
      <c r="AN33" s="764"/>
      <c r="AO33" s="764"/>
      <c r="AP33" s="764"/>
      <c r="AQ33" s="764"/>
      <c r="AR33" s="764"/>
      <c r="AS33" s="764"/>
      <c r="AT33" s="765"/>
      <c r="AU33" s="254"/>
    </row>
    <row r="34" spans="2:47" ht="15" customHeight="1" x14ac:dyDescent="0.25">
      <c r="B34" s="760"/>
      <c r="C34" s="761"/>
      <c r="D34" s="761"/>
      <c r="E34" s="761"/>
      <c r="H34" s="1104">
        <v>12</v>
      </c>
      <c r="I34" s="765"/>
      <c r="J34" s="1105" t="s">
        <v>1907</v>
      </c>
      <c r="K34" s="764"/>
      <c r="L34" s="764"/>
      <c r="M34" s="764"/>
      <c r="N34" s="764"/>
      <c r="O34" s="764"/>
      <c r="P34" s="764"/>
      <c r="Q34" s="764"/>
      <c r="R34" s="764"/>
      <c r="S34" s="764"/>
      <c r="T34" s="764"/>
      <c r="U34" s="764"/>
      <c r="V34" s="764"/>
      <c r="W34" s="764"/>
      <c r="X34" s="765"/>
      <c r="Y34" s="1009"/>
      <c r="Z34" s="765"/>
      <c r="AA34" s="1009"/>
      <c r="AB34" s="764"/>
      <c r="AC34" s="764"/>
      <c r="AD34" s="764"/>
      <c r="AE34" s="764"/>
      <c r="AF34" s="764"/>
      <c r="AG34" s="764"/>
      <c r="AH34" s="764"/>
      <c r="AI34" s="764"/>
      <c r="AJ34" s="764"/>
      <c r="AK34" s="764"/>
      <c r="AL34" s="764"/>
      <c r="AM34" s="764"/>
      <c r="AN34" s="764"/>
      <c r="AO34" s="764"/>
      <c r="AP34" s="764"/>
      <c r="AQ34" s="764"/>
      <c r="AR34" s="764"/>
      <c r="AS34" s="764"/>
      <c r="AT34" s="765"/>
      <c r="AU34" s="254"/>
    </row>
    <row r="35" spans="2:47" ht="15" customHeight="1" x14ac:dyDescent="0.25">
      <c r="H35" s="1104">
        <v>13</v>
      </c>
      <c r="I35" s="765"/>
      <c r="J35" s="1105" t="s">
        <v>1908</v>
      </c>
      <c r="K35" s="764"/>
      <c r="L35" s="764"/>
      <c r="M35" s="764"/>
      <c r="N35" s="764"/>
      <c r="O35" s="764"/>
      <c r="P35" s="764"/>
      <c r="Q35" s="764"/>
      <c r="R35" s="764"/>
      <c r="S35" s="764"/>
      <c r="T35" s="764"/>
      <c r="U35" s="764"/>
      <c r="V35" s="764"/>
      <c r="W35" s="764"/>
      <c r="X35" s="765"/>
      <c r="Y35" s="1009"/>
      <c r="Z35" s="765"/>
      <c r="AA35" s="1009"/>
      <c r="AB35" s="764"/>
      <c r="AC35" s="764"/>
      <c r="AD35" s="764"/>
      <c r="AE35" s="764"/>
      <c r="AF35" s="764"/>
      <c r="AG35" s="764"/>
      <c r="AH35" s="764"/>
      <c r="AI35" s="764"/>
      <c r="AJ35" s="764"/>
      <c r="AK35" s="764"/>
      <c r="AL35" s="764"/>
      <c r="AM35" s="764"/>
      <c r="AN35" s="764"/>
      <c r="AO35" s="764"/>
      <c r="AP35" s="764"/>
      <c r="AQ35" s="764"/>
      <c r="AR35" s="764"/>
      <c r="AS35" s="764"/>
      <c r="AT35" s="765"/>
      <c r="AU35" s="254"/>
    </row>
    <row r="36" spans="2:47" ht="15" customHeight="1" x14ac:dyDescent="0.25">
      <c r="B36" s="760"/>
      <c r="C36" s="761"/>
      <c r="D36" s="761"/>
      <c r="E36" s="761"/>
      <c r="H36" s="204"/>
      <c r="I36" s="204"/>
      <c r="AS36" s="443"/>
      <c r="AT36" s="443"/>
      <c r="AU36" s="254"/>
    </row>
    <row r="37" spans="2:47" ht="15" customHeight="1" x14ac:dyDescent="0.25">
      <c r="H37" s="1082" t="s">
        <v>1445</v>
      </c>
      <c r="I37" s="765"/>
      <c r="J37" s="1109" t="s">
        <v>1780</v>
      </c>
      <c r="K37" s="764"/>
      <c r="L37" s="764"/>
      <c r="M37" s="764"/>
      <c r="N37" s="764"/>
      <c r="O37" s="764"/>
      <c r="P37" s="764"/>
      <c r="Q37" s="764"/>
      <c r="R37" s="764"/>
      <c r="S37" s="764"/>
      <c r="T37" s="764"/>
      <c r="U37" s="764"/>
      <c r="V37" s="764"/>
      <c r="W37" s="764"/>
      <c r="X37" s="765"/>
      <c r="Y37" s="1082" t="s">
        <v>1767</v>
      </c>
      <c r="Z37" s="765"/>
      <c r="AA37" s="1110" t="s">
        <v>1909</v>
      </c>
      <c r="AB37" s="764"/>
      <c r="AC37" s="764"/>
      <c r="AD37" s="764"/>
      <c r="AE37" s="764"/>
      <c r="AF37" s="764"/>
      <c r="AG37" s="764"/>
      <c r="AH37" s="764"/>
      <c r="AI37" s="764"/>
      <c r="AJ37" s="765"/>
      <c r="AK37" s="1110" t="s">
        <v>1910</v>
      </c>
      <c r="AL37" s="764"/>
      <c r="AM37" s="764"/>
      <c r="AN37" s="764"/>
      <c r="AO37" s="764"/>
      <c r="AP37" s="764"/>
      <c r="AQ37" s="764"/>
      <c r="AR37" s="764"/>
      <c r="AS37" s="764"/>
      <c r="AT37" s="765"/>
      <c r="AU37" s="254"/>
    </row>
    <row r="38" spans="2:47" ht="15" customHeight="1" x14ac:dyDescent="0.25">
      <c r="H38" s="1104">
        <v>1</v>
      </c>
      <c r="I38" s="765"/>
      <c r="J38" s="1105" t="s">
        <v>1911</v>
      </c>
      <c r="K38" s="764"/>
      <c r="L38" s="764"/>
      <c r="M38" s="764"/>
      <c r="N38" s="764"/>
      <c r="O38" s="764"/>
      <c r="P38" s="764"/>
      <c r="Q38" s="764"/>
      <c r="R38" s="764"/>
      <c r="S38" s="764"/>
      <c r="T38" s="764"/>
      <c r="U38" s="764"/>
      <c r="V38" s="764"/>
      <c r="W38" s="764"/>
      <c r="X38" s="765"/>
      <c r="Y38" s="1009"/>
      <c r="Z38" s="765"/>
      <c r="AA38" s="1106">
        <v>5000000</v>
      </c>
      <c r="AB38" s="764"/>
      <c r="AC38" s="764"/>
      <c r="AD38" s="764"/>
      <c r="AE38" s="764"/>
      <c r="AF38" s="764"/>
      <c r="AG38" s="764"/>
      <c r="AH38" s="764"/>
      <c r="AI38" s="764"/>
      <c r="AJ38" s="765"/>
      <c r="AK38" s="1106">
        <v>15000000</v>
      </c>
      <c r="AL38" s="764"/>
      <c r="AM38" s="764"/>
      <c r="AN38" s="764"/>
      <c r="AO38" s="764"/>
      <c r="AP38" s="764"/>
      <c r="AQ38" s="764"/>
      <c r="AR38" s="764"/>
      <c r="AS38" s="764"/>
      <c r="AT38" s="765"/>
      <c r="AU38" s="254"/>
    </row>
    <row r="39" spans="2:47" ht="15" customHeight="1" x14ac:dyDescent="0.25">
      <c r="H39" s="1104">
        <v>2</v>
      </c>
      <c r="I39" s="765"/>
      <c r="J39" s="1105" t="s">
        <v>1912</v>
      </c>
      <c r="K39" s="764"/>
      <c r="L39" s="764"/>
      <c r="M39" s="764"/>
      <c r="N39" s="764"/>
      <c r="O39" s="764"/>
      <c r="P39" s="764"/>
      <c r="Q39" s="764"/>
      <c r="R39" s="764"/>
      <c r="S39" s="764"/>
      <c r="T39" s="764"/>
      <c r="U39" s="764"/>
      <c r="V39" s="764"/>
      <c r="W39" s="764"/>
      <c r="X39" s="765"/>
      <c r="Y39" s="1009"/>
      <c r="Z39" s="765"/>
      <c r="AA39" s="1106">
        <v>3000000</v>
      </c>
      <c r="AB39" s="764"/>
      <c r="AC39" s="764"/>
      <c r="AD39" s="764"/>
      <c r="AE39" s="764"/>
      <c r="AF39" s="764"/>
      <c r="AG39" s="764"/>
      <c r="AH39" s="764"/>
      <c r="AI39" s="764"/>
      <c r="AJ39" s="765"/>
      <c r="AK39" s="1106">
        <v>3000000</v>
      </c>
      <c r="AL39" s="764"/>
      <c r="AM39" s="764"/>
      <c r="AN39" s="764"/>
      <c r="AO39" s="764"/>
      <c r="AP39" s="764"/>
      <c r="AQ39" s="764"/>
      <c r="AR39" s="764"/>
      <c r="AS39" s="764"/>
      <c r="AT39" s="765"/>
      <c r="AU39" s="254"/>
    </row>
    <row r="40" spans="2:47" ht="15" customHeight="1" x14ac:dyDescent="0.25">
      <c r="H40" s="1104">
        <v>3</v>
      </c>
      <c r="I40" s="765"/>
      <c r="J40" s="1105" t="s">
        <v>1913</v>
      </c>
      <c r="K40" s="764"/>
      <c r="L40" s="764"/>
      <c r="M40" s="764"/>
      <c r="N40" s="764"/>
      <c r="O40" s="764"/>
      <c r="P40" s="764"/>
      <c r="Q40" s="764"/>
      <c r="R40" s="764"/>
      <c r="S40" s="764"/>
      <c r="T40" s="764"/>
      <c r="U40" s="764"/>
      <c r="V40" s="764"/>
      <c r="W40" s="764"/>
      <c r="X40" s="765"/>
      <c r="Y40" s="1009"/>
      <c r="Z40" s="765"/>
      <c r="AA40" s="1106">
        <f>SUM(AA38:AT39)</f>
        <v>26000000</v>
      </c>
      <c r="AB40" s="764"/>
      <c r="AC40" s="764"/>
      <c r="AD40" s="764"/>
      <c r="AE40" s="764"/>
      <c r="AF40" s="764"/>
      <c r="AG40" s="764"/>
      <c r="AH40" s="764"/>
      <c r="AI40" s="764"/>
      <c r="AJ40" s="765"/>
      <c r="AK40" s="1106">
        <f>SUM(AK38:BD39)</f>
        <v>18000000</v>
      </c>
      <c r="AL40" s="764"/>
      <c r="AM40" s="764"/>
      <c r="AN40" s="764"/>
      <c r="AO40" s="764"/>
      <c r="AP40" s="764"/>
      <c r="AQ40" s="764"/>
      <c r="AR40" s="764"/>
      <c r="AS40" s="764"/>
      <c r="AT40" s="765"/>
      <c r="AU40" s="254"/>
    </row>
    <row r="41" spans="2:47" ht="15" customHeight="1" x14ac:dyDescent="0.25">
      <c r="H41" s="204"/>
      <c r="I41" s="204"/>
      <c r="AS41" s="226"/>
      <c r="AT41" s="226"/>
      <c r="AU41" s="254"/>
    </row>
    <row r="42" spans="2:47" ht="15" customHeight="1" x14ac:dyDescent="0.25">
      <c r="H42" s="87" t="s">
        <v>1914</v>
      </c>
      <c r="I42" s="204"/>
      <c r="AS42" s="226"/>
      <c r="AT42" s="226"/>
      <c r="AU42" s="254"/>
    </row>
    <row r="43" spans="2:47" ht="15" customHeight="1" x14ac:dyDescent="0.25">
      <c r="H43" s="1082" t="s">
        <v>1445</v>
      </c>
      <c r="I43" s="765"/>
      <c r="J43" s="1109" t="s">
        <v>1780</v>
      </c>
      <c r="K43" s="764"/>
      <c r="L43" s="764"/>
      <c r="M43" s="764"/>
      <c r="N43" s="764"/>
      <c r="O43" s="764"/>
      <c r="P43" s="764"/>
      <c r="Q43" s="764"/>
      <c r="R43" s="764"/>
      <c r="S43" s="764"/>
      <c r="T43" s="764"/>
      <c r="U43" s="764"/>
      <c r="V43" s="764"/>
      <c r="W43" s="764"/>
      <c r="X43" s="765"/>
      <c r="Y43" s="1082" t="s">
        <v>1767</v>
      </c>
      <c r="Z43" s="765"/>
      <c r="AA43" s="1110" t="s">
        <v>1909</v>
      </c>
      <c r="AB43" s="764"/>
      <c r="AC43" s="764"/>
      <c r="AD43" s="764"/>
      <c r="AE43" s="764"/>
      <c r="AF43" s="764"/>
      <c r="AG43" s="764"/>
      <c r="AH43" s="764"/>
      <c r="AI43" s="764"/>
      <c r="AJ43" s="765"/>
      <c r="AK43" s="1110" t="s">
        <v>1910</v>
      </c>
      <c r="AL43" s="764"/>
      <c r="AM43" s="764"/>
      <c r="AN43" s="764"/>
      <c r="AO43" s="764"/>
      <c r="AP43" s="764"/>
      <c r="AQ43" s="764"/>
      <c r="AR43" s="764"/>
      <c r="AS43" s="764"/>
      <c r="AT43" s="765"/>
      <c r="AU43" s="254"/>
    </row>
    <row r="44" spans="2:47" ht="15" customHeight="1" x14ac:dyDescent="0.25">
      <c r="H44" s="1104">
        <v>1</v>
      </c>
      <c r="I44" s="765"/>
      <c r="J44" s="1105"/>
      <c r="K44" s="764"/>
      <c r="L44" s="764"/>
      <c r="M44" s="764"/>
      <c r="N44" s="764"/>
      <c r="O44" s="764"/>
      <c r="P44" s="764"/>
      <c r="Q44" s="764"/>
      <c r="R44" s="764"/>
      <c r="S44" s="764"/>
      <c r="T44" s="764"/>
      <c r="U44" s="764"/>
      <c r="V44" s="764"/>
      <c r="W44" s="764"/>
      <c r="X44" s="765"/>
      <c r="Y44" s="1009"/>
      <c r="Z44" s="765"/>
      <c r="AA44" s="1106"/>
      <c r="AB44" s="764"/>
      <c r="AC44" s="764"/>
      <c r="AD44" s="764"/>
      <c r="AE44" s="764"/>
      <c r="AF44" s="764"/>
      <c r="AG44" s="764"/>
      <c r="AH44" s="764"/>
      <c r="AI44" s="764"/>
      <c r="AJ44" s="765"/>
      <c r="AK44" s="1106"/>
      <c r="AL44" s="764"/>
      <c r="AM44" s="764"/>
      <c r="AN44" s="764"/>
      <c r="AO44" s="764"/>
      <c r="AP44" s="764"/>
      <c r="AQ44" s="764"/>
      <c r="AR44" s="764"/>
      <c r="AS44" s="764"/>
      <c r="AT44" s="765"/>
      <c r="AU44" s="254"/>
    </row>
    <row r="45" spans="2:47" ht="15" customHeight="1" x14ac:dyDescent="0.25">
      <c r="H45" s="1104">
        <v>2</v>
      </c>
      <c r="I45" s="765"/>
      <c r="J45" s="1105"/>
      <c r="K45" s="764"/>
      <c r="L45" s="764"/>
      <c r="M45" s="764"/>
      <c r="N45" s="764"/>
      <c r="O45" s="764"/>
      <c r="P45" s="764"/>
      <c r="Q45" s="764"/>
      <c r="R45" s="764"/>
      <c r="S45" s="764"/>
      <c r="T45" s="764"/>
      <c r="U45" s="764"/>
      <c r="V45" s="764"/>
      <c r="W45" s="764"/>
      <c r="X45" s="765"/>
      <c r="Y45" s="1009"/>
      <c r="Z45" s="765"/>
      <c r="AA45" s="1106"/>
      <c r="AB45" s="764"/>
      <c r="AC45" s="764"/>
      <c r="AD45" s="764"/>
      <c r="AE45" s="764"/>
      <c r="AF45" s="764"/>
      <c r="AG45" s="764"/>
      <c r="AH45" s="764"/>
      <c r="AI45" s="764"/>
      <c r="AJ45" s="765"/>
      <c r="AK45" s="1106"/>
      <c r="AL45" s="764"/>
      <c r="AM45" s="764"/>
      <c r="AN45" s="764"/>
      <c r="AO45" s="764"/>
      <c r="AP45" s="764"/>
      <c r="AQ45" s="764"/>
      <c r="AR45" s="764"/>
      <c r="AS45" s="764"/>
      <c r="AT45" s="765"/>
      <c r="AU45" s="254"/>
    </row>
    <row r="46" spans="2:47" ht="15" customHeight="1" x14ac:dyDescent="0.25">
      <c r="H46" s="1104">
        <v>3</v>
      </c>
      <c r="I46" s="765"/>
      <c r="J46" s="1105"/>
      <c r="K46" s="764"/>
      <c r="L46" s="764"/>
      <c r="M46" s="764"/>
      <c r="N46" s="764"/>
      <c r="O46" s="764"/>
      <c r="P46" s="764"/>
      <c r="Q46" s="764"/>
      <c r="R46" s="764"/>
      <c r="S46" s="764"/>
      <c r="T46" s="764"/>
      <c r="U46" s="764"/>
      <c r="V46" s="764"/>
      <c r="W46" s="764"/>
      <c r="X46" s="765"/>
      <c r="Y46" s="1009"/>
      <c r="Z46" s="765"/>
      <c r="AA46" s="1106"/>
      <c r="AB46" s="764"/>
      <c r="AC46" s="764"/>
      <c r="AD46" s="764"/>
      <c r="AE46" s="764"/>
      <c r="AF46" s="764"/>
      <c r="AG46" s="764"/>
      <c r="AH46" s="764"/>
      <c r="AI46" s="764"/>
      <c r="AJ46" s="765"/>
      <c r="AK46" s="1106"/>
      <c r="AL46" s="764"/>
      <c r="AM46" s="764"/>
      <c r="AN46" s="764"/>
      <c r="AO46" s="764"/>
      <c r="AP46" s="764"/>
      <c r="AQ46" s="764"/>
      <c r="AR46" s="764"/>
      <c r="AS46" s="764"/>
      <c r="AT46" s="765"/>
      <c r="AU46" s="254"/>
    </row>
    <row r="47" spans="2:47" ht="15" customHeight="1" x14ac:dyDescent="0.25">
      <c r="H47" s="1104">
        <v>4</v>
      </c>
      <c r="I47" s="765"/>
      <c r="J47" s="1105"/>
      <c r="K47" s="764"/>
      <c r="L47" s="764"/>
      <c r="M47" s="764"/>
      <c r="N47" s="764"/>
      <c r="O47" s="764"/>
      <c r="P47" s="764"/>
      <c r="Q47" s="764"/>
      <c r="R47" s="764"/>
      <c r="S47" s="764"/>
      <c r="T47" s="764"/>
      <c r="U47" s="764"/>
      <c r="V47" s="764"/>
      <c r="W47" s="764"/>
      <c r="X47" s="765"/>
      <c r="Y47" s="1009"/>
      <c r="Z47" s="765"/>
      <c r="AA47" s="1106"/>
      <c r="AB47" s="764"/>
      <c r="AC47" s="764"/>
      <c r="AD47" s="764"/>
      <c r="AE47" s="764"/>
      <c r="AF47" s="764"/>
      <c r="AG47" s="764"/>
      <c r="AH47" s="764"/>
      <c r="AI47" s="764"/>
      <c r="AJ47" s="765"/>
      <c r="AK47" s="1106"/>
      <c r="AL47" s="764"/>
      <c r="AM47" s="764"/>
      <c r="AN47" s="764"/>
      <c r="AO47" s="764"/>
      <c r="AP47" s="764"/>
      <c r="AQ47" s="764"/>
      <c r="AR47" s="764"/>
      <c r="AS47" s="764"/>
      <c r="AT47" s="765"/>
      <c r="AU47" s="254"/>
    </row>
    <row r="48" spans="2:47" ht="15" customHeight="1" x14ac:dyDescent="0.25">
      <c r="H48" s="1104">
        <v>5</v>
      </c>
      <c r="I48" s="765"/>
      <c r="J48" s="1105"/>
      <c r="K48" s="764"/>
      <c r="L48" s="764"/>
      <c r="M48" s="764"/>
      <c r="N48" s="764"/>
      <c r="O48" s="764"/>
      <c r="P48" s="764"/>
      <c r="Q48" s="764"/>
      <c r="R48" s="764"/>
      <c r="S48" s="764"/>
      <c r="T48" s="764"/>
      <c r="U48" s="764"/>
      <c r="V48" s="764"/>
      <c r="W48" s="764"/>
      <c r="X48" s="765"/>
      <c r="Y48" s="1009"/>
      <c r="Z48" s="765"/>
      <c r="AA48" s="1106"/>
      <c r="AB48" s="764"/>
      <c r="AC48" s="764"/>
      <c r="AD48" s="764"/>
      <c r="AE48" s="764"/>
      <c r="AF48" s="764"/>
      <c r="AG48" s="764"/>
      <c r="AH48" s="764"/>
      <c r="AI48" s="764"/>
      <c r="AJ48" s="765"/>
      <c r="AK48" s="1106"/>
      <c r="AL48" s="764"/>
      <c r="AM48" s="764"/>
      <c r="AN48" s="764"/>
      <c r="AO48" s="764"/>
      <c r="AP48" s="764"/>
      <c r="AQ48" s="764"/>
      <c r="AR48" s="764"/>
      <c r="AS48" s="764"/>
      <c r="AT48" s="765"/>
      <c r="AU48" s="254"/>
    </row>
    <row r="49" spans="8:47" ht="15" customHeight="1" x14ac:dyDescent="0.25">
      <c r="H49" s="1104">
        <v>6</v>
      </c>
      <c r="I49" s="765"/>
      <c r="J49" s="1105"/>
      <c r="K49" s="764"/>
      <c r="L49" s="764"/>
      <c r="M49" s="764"/>
      <c r="N49" s="764"/>
      <c r="O49" s="764"/>
      <c r="P49" s="764"/>
      <c r="Q49" s="764"/>
      <c r="R49" s="764"/>
      <c r="S49" s="764"/>
      <c r="T49" s="764"/>
      <c r="U49" s="764"/>
      <c r="V49" s="764"/>
      <c r="W49" s="764"/>
      <c r="X49" s="765"/>
      <c r="Y49" s="1009"/>
      <c r="Z49" s="765"/>
      <c r="AA49" s="1106"/>
      <c r="AB49" s="764"/>
      <c r="AC49" s="764"/>
      <c r="AD49" s="764"/>
      <c r="AE49" s="764"/>
      <c r="AF49" s="764"/>
      <c r="AG49" s="764"/>
      <c r="AH49" s="764"/>
      <c r="AI49" s="764"/>
      <c r="AJ49" s="765"/>
      <c r="AK49" s="1106"/>
      <c r="AL49" s="764"/>
      <c r="AM49" s="764"/>
      <c r="AN49" s="764"/>
      <c r="AO49" s="764"/>
      <c r="AP49" s="764"/>
      <c r="AQ49" s="764"/>
      <c r="AR49" s="764"/>
      <c r="AS49" s="764"/>
      <c r="AT49" s="765"/>
      <c r="AU49" s="254"/>
    </row>
    <row r="50" spans="8:47" ht="15" customHeight="1" x14ac:dyDescent="0.25">
      <c r="H50" s="1104">
        <v>7</v>
      </c>
      <c r="I50" s="765"/>
      <c r="J50" s="1105"/>
      <c r="K50" s="764"/>
      <c r="L50" s="764"/>
      <c r="M50" s="764"/>
      <c r="N50" s="764"/>
      <c r="O50" s="764"/>
      <c r="P50" s="764"/>
      <c r="Q50" s="764"/>
      <c r="R50" s="764"/>
      <c r="S50" s="764"/>
      <c r="T50" s="764"/>
      <c r="U50" s="764"/>
      <c r="V50" s="764"/>
      <c r="W50" s="764"/>
      <c r="X50" s="765"/>
      <c r="Y50" s="1009"/>
      <c r="Z50" s="765"/>
      <c r="AA50" s="1106"/>
      <c r="AB50" s="764"/>
      <c r="AC50" s="764"/>
      <c r="AD50" s="764"/>
      <c r="AE50" s="764"/>
      <c r="AF50" s="764"/>
      <c r="AG50" s="764"/>
      <c r="AH50" s="764"/>
      <c r="AI50" s="764"/>
      <c r="AJ50" s="765"/>
      <c r="AK50" s="1106"/>
      <c r="AL50" s="764"/>
      <c r="AM50" s="764"/>
      <c r="AN50" s="764"/>
      <c r="AO50" s="764"/>
      <c r="AP50" s="764"/>
      <c r="AQ50" s="764"/>
      <c r="AR50" s="764"/>
      <c r="AS50" s="764"/>
      <c r="AT50" s="765"/>
      <c r="AU50" s="254"/>
    </row>
    <row r="51" spans="8:47" ht="15" customHeight="1" x14ac:dyDescent="0.25">
      <c r="H51" s="1104">
        <v>8</v>
      </c>
      <c r="I51" s="765"/>
      <c r="J51" s="1105"/>
      <c r="K51" s="764"/>
      <c r="L51" s="764"/>
      <c r="M51" s="764"/>
      <c r="N51" s="764"/>
      <c r="O51" s="764"/>
      <c r="P51" s="764"/>
      <c r="Q51" s="764"/>
      <c r="R51" s="764"/>
      <c r="S51" s="764"/>
      <c r="T51" s="764"/>
      <c r="U51" s="764"/>
      <c r="V51" s="764"/>
      <c r="W51" s="764"/>
      <c r="X51" s="765"/>
      <c r="Y51" s="1009"/>
      <c r="Z51" s="765"/>
      <c r="AA51" s="1106"/>
      <c r="AB51" s="764"/>
      <c r="AC51" s="764"/>
      <c r="AD51" s="764"/>
      <c r="AE51" s="764"/>
      <c r="AF51" s="764"/>
      <c r="AG51" s="764"/>
      <c r="AH51" s="764"/>
      <c r="AI51" s="764"/>
      <c r="AJ51" s="765"/>
      <c r="AK51" s="1106"/>
      <c r="AL51" s="764"/>
      <c r="AM51" s="764"/>
      <c r="AN51" s="764"/>
      <c r="AO51" s="764"/>
      <c r="AP51" s="764"/>
      <c r="AQ51" s="764"/>
      <c r="AR51" s="764"/>
      <c r="AS51" s="764"/>
      <c r="AT51" s="765"/>
      <c r="AU51" s="254"/>
    </row>
    <row r="52" spans="8:47" ht="15" customHeight="1" x14ac:dyDescent="0.25">
      <c r="H52" s="1115"/>
      <c r="I52" s="765"/>
      <c r="J52" s="1107"/>
      <c r="K52" s="764"/>
      <c r="L52" s="764"/>
      <c r="M52" s="764"/>
      <c r="N52" s="764"/>
      <c r="O52" s="764"/>
      <c r="P52" s="764"/>
      <c r="Q52" s="764"/>
      <c r="R52" s="764"/>
      <c r="S52" s="764"/>
      <c r="T52" s="764"/>
      <c r="U52" s="764"/>
      <c r="V52" s="764"/>
      <c r="W52" s="764"/>
      <c r="X52" s="765"/>
      <c r="Y52" s="1113"/>
      <c r="Z52" s="765"/>
      <c r="AA52" s="1110"/>
      <c r="AB52" s="764"/>
      <c r="AC52" s="764"/>
      <c r="AD52" s="764"/>
      <c r="AE52" s="764"/>
      <c r="AF52" s="764"/>
      <c r="AG52" s="764"/>
      <c r="AH52" s="764"/>
      <c r="AI52" s="764"/>
      <c r="AJ52" s="765"/>
      <c r="AK52" s="1110"/>
      <c r="AL52" s="764"/>
      <c r="AM52" s="764"/>
      <c r="AN52" s="764"/>
      <c r="AO52" s="764"/>
      <c r="AP52" s="764"/>
      <c r="AQ52" s="764"/>
      <c r="AR52" s="764"/>
      <c r="AS52" s="764"/>
      <c r="AT52" s="765"/>
      <c r="AU52" s="254"/>
    </row>
    <row r="53" spans="8:47" ht="15" customHeight="1" x14ac:dyDescent="0.25">
      <c r="H53" s="1112" t="s">
        <v>1832</v>
      </c>
      <c r="I53" s="764"/>
      <c r="J53" s="764"/>
      <c r="K53" s="764"/>
      <c r="L53" s="764"/>
      <c r="M53" s="764"/>
      <c r="N53" s="764"/>
      <c r="O53" s="764"/>
      <c r="P53" s="764"/>
      <c r="Q53" s="764"/>
      <c r="R53" s="764"/>
      <c r="S53" s="764"/>
      <c r="T53" s="764"/>
      <c r="U53" s="764"/>
      <c r="V53" s="764"/>
      <c r="W53" s="764"/>
      <c r="X53" s="764"/>
      <c r="Y53" s="764"/>
      <c r="Z53" s="765"/>
      <c r="AA53" s="1106">
        <f>SUM(AA44:AT52)</f>
        <v>0</v>
      </c>
      <c r="AB53" s="764"/>
      <c r="AC53" s="764"/>
      <c r="AD53" s="764"/>
      <c r="AE53" s="764"/>
      <c r="AF53" s="764"/>
      <c r="AG53" s="764"/>
      <c r="AH53" s="764"/>
      <c r="AI53" s="764"/>
      <c r="AJ53" s="765"/>
      <c r="AK53" s="1106"/>
      <c r="AL53" s="764"/>
      <c r="AM53" s="764"/>
      <c r="AN53" s="764"/>
      <c r="AO53" s="764"/>
      <c r="AP53" s="764"/>
      <c r="AQ53" s="764"/>
      <c r="AR53" s="764"/>
      <c r="AS53" s="764"/>
      <c r="AT53" s="765"/>
      <c r="AU53" s="254"/>
    </row>
    <row r="54" spans="8:47" ht="14.25" customHeight="1" x14ac:dyDescent="0.25">
      <c r="AS54" s="443"/>
      <c r="AT54" s="443"/>
      <c r="AU54" s="254"/>
    </row>
    <row r="55" spans="8:47" ht="14.25" customHeight="1" x14ac:dyDescent="0.25">
      <c r="AS55" s="443"/>
      <c r="AT55" s="443"/>
      <c r="AU55" s="254"/>
    </row>
    <row r="56" spans="8:47" ht="14.25" customHeight="1" x14ac:dyDescent="0.25">
      <c r="AS56" s="443"/>
      <c r="AT56" s="443"/>
      <c r="AU56" s="254"/>
    </row>
    <row r="57" spans="8:47" ht="14.25" customHeight="1" x14ac:dyDescent="0.25">
      <c r="H57" s="976" t="s">
        <v>1795</v>
      </c>
      <c r="I57" s="824"/>
      <c r="J57" s="824"/>
      <c r="K57" s="824"/>
      <c r="L57" s="824"/>
      <c r="M57" s="824"/>
      <c r="N57" s="824"/>
      <c r="O57" s="824"/>
      <c r="P57" s="824"/>
      <c r="Q57" s="824"/>
      <c r="R57" s="824"/>
      <c r="S57" s="824"/>
      <c r="T57" s="824"/>
      <c r="U57" s="824"/>
      <c r="V57" s="824"/>
      <c r="W57" s="824"/>
      <c r="X57" s="824"/>
      <c r="Y57" s="825"/>
      <c r="Z57" s="976" t="s">
        <v>1796</v>
      </c>
      <c r="AA57" s="824"/>
      <c r="AB57" s="824"/>
      <c r="AC57" s="824"/>
      <c r="AD57" s="824"/>
      <c r="AE57" s="824"/>
      <c r="AF57" s="824"/>
      <c r="AG57" s="824"/>
      <c r="AH57" s="824"/>
      <c r="AI57" s="824"/>
      <c r="AJ57" s="824"/>
      <c r="AK57" s="824"/>
      <c r="AL57" s="824"/>
      <c r="AM57" s="824"/>
      <c r="AN57" s="824"/>
      <c r="AO57" s="824"/>
      <c r="AP57" s="824"/>
      <c r="AQ57" s="825"/>
      <c r="AS57" s="443"/>
      <c r="AT57" s="443"/>
      <c r="AU57" s="443"/>
    </row>
    <row r="58" spans="8:47" ht="14.25" customHeight="1" x14ac:dyDescent="0.25">
      <c r="H58" s="257" t="s">
        <v>796</v>
      </c>
      <c r="I58" s="258"/>
      <c r="J58" s="258"/>
      <c r="K58" s="258"/>
      <c r="L58" s="258"/>
      <c r="M58" s="258"/>
      <c r="N58" s="258"/>
      <c r="O58" s="258"/>
      <c r="P58" s="258"/>
      <c r="Q58" s="259"/>
      <c r="R58" s="257" t="s">
        <v>1511</v>
      </c>
      <c r="S58" s="258"/>
      <c r="T58" s="258"/>
      <c r="U58" s="259"/>
      <c r="V58" s="257" t="s">
        <v>1510</v>
      </c>
      <c r="W58" s="258"/>
      <c r="X58" s="258"/>
      <c r="Y58" s="259"/>
      <c r="Z58" s="257" t="s">
        <v>796</v>
      </c>
      <c r="AA58" s="258"/>
      <c r="AB58" s="258"/>
      <c r="AC58" s="258"/>
      <c r="AD58" s="258"/>
      <c r="AE58" s="258"/>
      <c r="AF58" s="258"/>
      <c r="AG58" s="258"/>
      <c r="AH58" s="258"/>
      <c r="AI58" s="259"/>
      <c r="AJ58" s="257" t="s">
        <v>1511</v>
      </c>
      <c r="AK58" s="258"/>
      <c r="AL58" s="258"/>
      <c r="AM58" s="259"/>
      <c r="AN58" s="257" t="s">
        <v>1510</v>
      </c>
      <c r="AO58" s="258"/>
      <c r="AP58" s="258"/>
      <c r="AQ58" s="259"/>
      <c r="AS58" s="443"/>
      <c r="AT58" s="443"/>
      <c r="AU58" s="443"/>
    </row>
    <row r="59" spans="8:47" ht="14.25" customHeight="1" x14ac:dyDescent="0.25">
      <c r="H59" s="260"/>
      <c r="Q59" s="261"/>
      <c r="R59" s="260"/>
      <c r="U59" s="261"/>
      <c r="V59" s="260"/>
      <c r="Y59" s="261"/>
      <c r="Z59" s="260"/>
      <c r="AI59" s="261"/>
      <c r="AJ59" s="260"/>
      <c r="AM59" s="261"/>
      <c r="AN59" s="260"/>
      <c r="AQ59" s="261"/>
      <c r="AS59" s="443"/>
      <c r="AT59" s="443"/>
      <c r="AU59" s="443"/>
    </row>
    <row r="60" spans="8:47" ht="14.25" customHeight="1" x14ac:dyDescent="0.25">
      <c r="H60" s="260"/>
      <c r="Q60" s="261"/>
      <c r="R60" s="260"/>
      <c r="U60" s="261"/>
      <c r="V60" s="260"/>
      <c r="Y60" s="261"/>
      <c r="Z60" s="260"/>
      <c r="AI60" s="261"/>
      <c r="AJ60" s="260"/>
      <c r="AM60" s="261"/>
      <c r="AN60" s="260"/>
      <c r="AQ60" s="261"/>
      <c r="AS60" s="443"/>
      <c r="AT60" s="443"/>
      <c r="AU60" s="443"/>
    </row>
    <row r="61" spans="8:47" ht="14.25" customHeight="1" x14ac:dyDescent="0.25">
      <c r="H61" s="260"/>
      <c r="Q61" s="261"/>
      <c r="R61" s="260"/>
      <c r="U61" s="261"/>
      <c r="V61" s="260"/>
      <c r="Y61" s="261"/>
      <c r="Z61" s="260"/>
      <c r="AI61" s="261"/>
      <c r="AJ61" s="260"/>
      <c r="AM61" s="261"/>
      <c r="AN61" s="260"/>
      <c r="AQ61" s="261"/>
      <c r="AS61" s="443"/>
      <c r="AT61" s="443"/>
      <c r="AU61" s="443"/>
    </row>
    <row r="62" spans="8:47" ht="14.25" customHeight="1" x14ac:dyDescent="0.25">
      <c r="H62" s="260"/>
      <c r="Q62" s="261"/>
      <c r="R62" s="260"/>
      <c r="U62" s="261"/>
      <c r="V62" s="260"/>
      <c r="Y62" s="261"/>
      <c r="Z62" s="260"/>
      <c r="AI62" s="261"/>
      <c r="AJ62" s="260"/>
      <c r="AM62" s="261"/>
      <c r="AN62" s="260"/>
      <c r="AQ62" s="261"/>
      <c r="AS62" s="443"/>
      <c r="AT62" s="443"/>
      <c r="AU62" s="443"/>
    </row>
    <row r="63" spans="8:47" ht="14.25" customHeight="1" x14ac:dyDescent="0.25">
      <c r="H63" s="262"/>
      <c r="I63" s="263"/>
      <c r="J63" s="263"/>
      <c r="K63" s="263"/>
      <c r="L63" s="263"/>
      <c r="M63" s="263"/>
      <c r="N63" s="263"/>
      <c r="O63" s="263"/>
      <c r="P63" s="263"/>
      <c r="Q63" s="264"/>
      <c r="R63" s="262"/>
      <c r="S63" s="263"/>
      <c r="T63" s="263"/>
      <c r="U63" s="264"/>
      <c r="V63" s="262"/>
      <c r="W63" s="263"/>
      <c r="X63" s="263"/>
      <c r="Y63" s="264"/>
      <c r="Z63" s="262"/>
      <c r="AA63" s="263"/>
      <c r="AB63" s="263"/>
      <c r="AC63" s="263"/>
      <c r="AD63" s="263"/>
      <c r="AE63" s="263"/>
      <c r="AF63" s="263"/>
      <c r="AG63" s="263"/>
      <c r="AH63" s="263"/>
      <c r="AI63" s="264"/>
      <c r="AJ63" s="262"/>
      <c r="AK63" s="263"/>
      <c r="AL63" s="263"/>
      <c r="AM63" s="264"/>
      <c r="AN63" s="262"/>
      <c r="AO63" s="263"/>
      <c r="AP63" s="263"/>
      <c r="AQ63" s="264"/>
      <c r="AS63" s="443"/>
      <c r="AT63" s="443"/>
      <c r="AU63" s="443"/>
    </row>
    <row r="64" spans="8:47" ht="14.25" customHeight="1" x14ac:dyDescent="0.25">
      <c r="AM64" s="265" t="s">
        <v>1797</v>
      </c>
      <c r="AN64" s="131" t="str">
        <f>'B-3-1'!U24</f>
        <v>B-3-1-4</v>
      </c>
      <c r="AS64" s="443"/>
      <c r="AT64" s="443"/>
      <c r="AU64" s="443"/>
    </row>
  </sheetData>
  <mergeCells count="151">
    <mergeCell ref="B36:E36"/>
    <mergeCell ref="J26:X26"/>
    <mergeCell ref="H39:I39"/>
    <mergeCell ref="AK49:AT49"/>
    <mergeCell ref="AK37:AT37"/>
    <mergeCell ref="AA27:AT27"/>
    <mergeCell ref="Z57:AQ57"/>
    <mergeCell ref="J30:X30"/>
    <mergeCell ref="H57:Y57"/>
    <mergeCell ref="AA53:AJ53"/>
    <mergeCell ref="AK44:AT44"/>
    <mergeCell ref="H43:I43"/>
    <mergeCell ref="J49:X49"/>
    <mergeCell ref="AA33:AT33"/>
    <mergeCell ref="Y50:Z50"/>
    <mergeCell ref="H52:I52"/>
    <mergeCell ref="J43:X43"/>
    <mergeCell ref="Y34:Z34"/>
    <mergeCell ref="AA26:AT26"/>
    <mergeCell ref="J29:X29"/>
    <mergeCell ref="J38:X38"/>
    <mergeCell ref="H33:I33"/>
    <mergeCell ref="Y32:Z32"/>
    <mergeCell ref="J40:X40"/>
    <mergeCell ref="G9:Z11"/>
    <mergeCell ref="AK46:AT46"/>
    <mergeCell ref="AK40:AT40"/>
    <mergeCell ref="H50:I50"/>
    <mergeCell ref="AA29:AT29"/>
    <mergeCell ref="AA51:AJ51"/>
    <mergeCell ref="B32:E32"/>
    <mergeCell ref="H34:I34"/>
    <mergeCell ref="H25:I25"/>
    <mergeCell ref="J32:X32"/>
    <mergeCell ref="Y51:Z51"/>
    <mergeCell ref="H49:I49"/>
    <mergeCell ref="B16:E16"/>
    <mergeCell ref="AA43:AJ43"/>
    <mergeCell ref="J47:X47"/>
    <mergeCell ref="Y26:Z26"/>
    <mergeCell ref="B28:E28"/>
    <mergeCell ref="H30:I30"/>
    <mergeCell ref="Y43:Z43"/>
    <mergeCell ref="H29:I29"/>
    <mergeCell ref="B30:E30"/>
    <mergeCell ref="Y33:Z33"/>
    <mergeCell ref="J34:X34"/>
    <mergeCell ref="H38:I38"/>
    <mergeCell ref="H53:Z53"/>
    <mergeCell ref="J51:X51"/>
    <mergeCell ref="H22:I22"/>
    <mergeCell ref="J23:X23"/>
    <mergeCell ref="AK51:AT51"/>
    <mergeCell ref="Y23:Z23"/>
    <mergeCell ref="H45:I45"/>
    <mergeCell ref="Y25:Z25"/>
    <mergeCell ref="J33:X33"/>
    <mergeCell ref="Y52:Z52"/>
    <mergeCell ref="Y49:Z49"/>
    <mergeCell ref="H37:I37"/>
    <mergeCell ref="AA39:AJ39"/>
    <mergeCell ref="AA25:AT25"/>
    <mergeCell ref="Y45:Z45"/>
    <mergeCell ref="AA49:AJ49"/>
    <mergeCell ref="Y37:Z37"/>
    <mergeCell ref="AA37:AJ37"/>
    <mergeCell ref="AK52:AT52"/>
    <mergeCell ref="AA23:AT23"/>
    <mergeCell ref="J24:X24"/>
    <mergeCell ref="Y24:Z24"/>
    <mergeCell ref="AA24:AT24"/>
    <mergeCell ref="H24:I24"/>
    <mergeCell ref="B10:E10"/>
    <mergeCell ref="H26:I26"/>
    <mergeCell ref="G7:AR7"/>
    <mergeCell ref="AA52:AJ52"/>
    <mergeCell ref="B18:E18"/>
    <mergeCell ref="AA40:AJ40"/>
    <mergeCell ref="H28:I28"/>
    <mergeCell ref="Y27:Z27"/>
    <mergeCell ref="H48:I48"/>
    <mergeCell ref="B17:E17"/>
    <mergeCell ref="B19:E19"/>
    <mergeCell ref="B34:E34"/>
    <mergeCell ref="B12:E12"/>
    <mergeCell ref="B14:E14"/>
    <mergeCell ref="J44:X44"/>
    <mergeCell ref="AA45:AJ45"/>
    <mergeCell ref="AK45:AT45"/>
    <mergeCell ref="B13:E13"/>
    <mergeCell ref="J28:X28"/>
    <mergeCell ref="H23:I23"/>
    <mergeCell ref="J37:X37"/>
    <mergeCell ref="J27:X27"/>
    <mergeCell ref="H44:I44"/>
    <mergeCell ref="B20:E20"/>
    <mergeCell ref="J22:X22"/>
    <mergeCell ref="J31:X31"/>
    <mergeCell ref="AA38:AJ38"/>
    <mergeCell ref="Y22:Z22"/>
    <mergeCell ref="Y31:Z31"/>
    <mergeCell ref="Y40:Z40"/>
    <mergeCell ref="AA44:AJ44"/>
    <mergeCell ref="Y28:Z28"/>
    <mergeCell ref="AK43:AT43"/>
    <mergeCell ref="AA31:AT31"/>
    <mergeCell ref="AA22:AT22"/>
    <mergeCell ref="AA32:AT32"/>
    <mergeCell ref="Y38:Z38"/>
    <mergeCell ref="J35:X35"/>
    <mergeCell ref="Y35:Z35"/>
    <mergeCell ref="AA50:AJ50"/>
    <mergeCell ref="H31:I31"/>
    <mergeCell ref="J45:X45"/>
    <mergeCell ref="H40:I40"/>
    <mergeCell ref="AA28:AT28"/>
    <mergeCell ref="AA47:AJ47"/>
    <mergeCell ref="Y39:Z39"/>
    <mergeCell ref="Y30:Z30"/>
    <mergeCell ref="Y29:Z29"/>
    <mergeCell ref="AK48:AT48"/>
    <mergeCell ref="AA30:AT30"/>
    <mergeCell ref="Y48:Z48"/>
    <mergeCell ref="Y47:Z47"/>
    <mergeCell ref="AA46:AJ46"/>
    <mergeCell ref="H35:I35"/>
    <mergeCell ref="AK50:AT50"/>
    <mergeCell ref="B4:E4"/>
    <mergeCell ref="H46:I46"/>
    <mergeCell ref="Y44:Z44"/>
    <mergeCell ref="J25:X25"/>
    <mergeCell ref="AA34:AT34"/>
    <mergeCell ref="H51:I51"/>
    <mergeCell ref="AK53:AT53"/>
    <mergeCell ref="J50:X50"/>
    <mergeCell ref="H32:I32"/>
    <mergeCell ref="J46:X46"/>
    <mergeCell ref="AK47:AT47"/>
    <mergeCell ref="AA48:AJ48"/>
    <mergeCell ref="J52:X52"/>
    <mergeCell ref="Y46:Z46"/>
    <mergeCell ref="AK39:AT39"/>
    <mergeCell ref="H47:I47"/>
    <mergeCell ref="J39:X39"/>
    <mergeCell ref="AA35:AT35"/>
    <mergeCell ref="H27:I27"/>
    <mergeCell ref="J48:X48"/>
    <mergeCell ref="B8:E8"/>
    <mergeCell ref="AK38:AT38"/>
    <mergeCell ref="B6:E6"/>
    <mergeCell ref="B15:E15"/>
  </mergeCells>
  <hyperlinks>
    <hyperlink ref="B4" location="PANDUAN!A1" display="PANDUAN" xr:uid="{00000000-0004-0000-2F00-000000000000}"/>
    <hyperlink ref="B6" location="'EWS DIRECTORY'!A1" display="EWS DIRECTORY" xr:uid="{00000000-0004-0000-2F00-000001000000}"/>
    <hyperlink ref="B8" location="'DATA PEMICU'!A1" display="DATA PEMICU" xr:uid="{00000000-0004-0000-2F00-000002000000}"/>
    <hyperlink ref="B10" location="'DATA PENGUJI'!A1" display="DATA PENGUJI" xr:uid="{00000000-0004-0000-2F00-000003000000}"/>
    <hyperlink ref="B12" location="'MAIN LEVEL'!A1" display="MAIN LEVEL" xr:uid="{00000000-0004-0000-2F00-000004000000}"/>
  </hyperlinks>
  <pageMargins left="0.51181102362204722" right="0.15748031496062989" top="0.55118110236220474" bottom="0.55118110236220474" header="0" footer="0"/>
  <pageSetup paperSize="9" scale="60" orientation="landscape"/>
  <headerFooter>
    <oddFooter>&amp;Rhalaman &amp;P dari</oddFooter>
  </headerFooter>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334">
    <tabColor theme="4" tint="-0.249977111117893"/>
  </sheetPr>
  <dimension ref="A1:AT44"/>
  <sheetViews>
    <sheetView topLeftCell="B1" zoomScaleNormal="100" workbookViewId="0">
      <selection activeCell="AQ18" sqref="AQ18:AU18"/>
    </sheetView>
  </sheetViews>
  <sheetFormatPr defaultColWidth="3.88671875" defaultRowHeight="13.8" x14ac:dyDescent="0.25"/>
  <cols>
    <col min="1" max="1" width="3.88671875" style="110" hidden="1" customWidth="1"/>
    <col min="2" max="5" width="3.88671875" style="177" customWidth="1"/>
    <col min="6" max="6" width="3.88671875" style="110" customWidth="1"/>
  </cols>
  <sheetData>
    <row r="1" spans="2:46" x14ac:dyDescent="0.25">
      <c r="G1" s="178"/>
      <c r="H1" s="55"/>
      <c r="I1" s="55"/>
      <c r="J1" s="55"/>
      <c r="K1" s="55"/>
      <c r="L1" s="55"/>
      <c r="M1" s="55"/>
      <c r="N1" s="55"/>
    </row>
    <row r="2" spans="2:46" x14ac:dyDescent="0.25">
      <c r="G2" s="55" t="s">
        <v>1674</v>
      </c>
      <c r="H2" s="55"/>
      <c r="I2" s="55"/>
      <c r="J2" s="55"/>
      <c r="K2" s="55"/>
      <c r="L2" s="55"/>
      <c r="M2" s="55"/>
      <c r="N2" s="55"/>
    </row>
    <row r="3" spans="2:46" x14ac:dyDescent="0.25">
      <c r="B3" s="111"/>
      <c r="C3" s="111"/>
      <c r="D3" s="111"/>
      <c r="E3" s="111"/>
      <c r="G3" s="55"/>
      <c r="H3" s="55"/>
      <c r="I3" s="55"/>
      <c r="J3" s="55"/>
      <c r="K3" s="55"/>
      <c r="L3" s="55"/>
      <c r="M3" s="55"/>
      <c r="N3" s="55"/>
    </row>
    <row r="4" spans="2:46" x14ac:dyDescent="0.25">
      <c r="B4" s="762" t="s">
        <v>79</v>
      </c>
      <c r="C4" s="761"/>
      <c r="D4" s="761"/>
      <c r="E4" s="761"/>
      <c r="G4" s="55"/>
      <c r="H4" s="55"/>
      <c r="I4" s="55"/>
      <c r="J4" s="55"/>
      <c r="K4" s="55"/>
      <c r="L4" s="55"/>
      <c r="M4" s="55"/>
      <c r="N4" s="55"/>
    </row>
    <row r="5" spans="2:46" x14ac:dyDescent="0.25">
      <c r="B5" s="111"/>
      <c r="C5" s="111"/>
      <c r="D5" s="111"/>
      <c r="E5" s="111"/>
      <c r="G5" s="55"/>
      <c r="H5" s="55"/>
      <c r="I5" s="55"/>
      <c r="J5" s="55"/>
      <c r="K5" s="55"/>
      <c r="L5" s="55"/>
      <c r="M5" s="55"/>
      <c r="N5" s="55"/>
    </row>
    <row r="6" spans="2:46" x14ac:dyDescent="0.25">
      <c r="B6" s="762" t="s">
        <v>87</v>
      </c>
      <c r="C6" s="761"/>
      <c r="D6" s="761"/>
      <c r="E6" s="761"/>
      <c r="G6" s="55"/>
      <c r="H6" s="55"/>
      <c r="I6" s="55"/>
      <c r="J6" s="55"/>
      <c r="K6" s="55"/>
      <c r="L6" s="55"/>
      <c r="M6" s="55"/>
      <c r="N6" s="55"/>
    </row>
    <row r="7" spans="2:46" x14ac:dyDescent="0.25">
      <c r="B7" s="111"/>
      <c r="C7" s="111"/>
      <c r="D7" s="111"/>
      <c r="E7" s="111"/>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58"/>
    </row>
    <row r="8" spans="2:46" x14ac:dyDescent="0.25">
      <c r="B8" s="762" t="s">
        <v>94</v>
      </c>
      <c r="C8" s="761"/>
      <c r="D8" s="761"/>
      <c r="E8" s="761"/>
      <c r="G8" s="55"/>
      <c r="H8" s="55"/>
      <c r="I8" s="55"/>
      <c r="J8" s="55"/>
      <c r="K8" s="55"/>
      <c r="L8" s="55"/>
      <c r="M8" s="55"/>
      <c r="N8" s="55"/>
    </row>
    <row r="9" spans="2:46" ht="14.4" customHeight="1" x14ac:dyDescent="0.25">
      <c r="B9" s="111"/>
      <c r="C9" s="111"/>
      <c r="D9" s="111"/>
      <c r="E9" s="111"/>
      <c r="G9" s="999" t="str">
        <f>"Rincian "&amp;'B-3'!G9&amp;" "&amp;'B-3-1'!M26</f>
        <v>Rincian Retur Penjualan Berdasarkan Bahan Bukti Pidana</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303"/>
    </row>
    <row r="10" spans="2:46" x14ac:dyDescent="0.25">
      <c r="B10" s="762" t="s">
        <v>101</v>
      </c>
      <c r="C10" s="761"/>
      <c r="D10" s="761"/>
      <c r="E10" s="761"/>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304"/>
    </row>
    <row r="11" spans="2:46"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305"/>
    </row>
    <row r="12" spans="2:46" x14ac:dyDescent="0.25">
      <c r="B12" s="762" t="s">
        <v>106</v>
      </c>
      <c r="C12" s="761"/>
      <c r="D12" s="761"/>
      <c r="E12" s="761"/>
      <c r="G12" s="254"/>
      <c r="H12" s="254"/>
      <c r="I12" s="254"/>
      <c r="J12" s="254"/>
      <c r="K12" s="254"/>
      <c r="L12" s="254"/>
      <c r="M12" s="254"/>
      <c r="N12" s="254"/>
    </row>
    <row r="13" spans="2:46" ht="14.25" customHeight="1" x14ac:dyDescent="0.25">
      <c r="B13" s="962" t="str">
        <f>HYPERLINK("#'"&amp;'EWS DIRECTORY'!$J$42&amp;"'!A1",'EWS DIRECTORY'!$J$42)</f>
        <v>B-3</v>
      </c>
      <c r="C13" s="761"/>
      <c r="D13" s="761"/>
      <c r="E13" s="761"/>
      <c r="G13" s="55" t="s">
        <v>1680</v>
      </c>
      <c r="H13" s="55"/>
      <c r="I13" s="254"/>
      <c r="J13" s="254"/>
      <c r="K13" s="254"/>
      <c r="L13" s="254"/>
      <c r="M13" s="254"/>
      <c r="N13" s="254"/>
    </row>
    <row r="14" spans="2:46" x14ac:dyDescent="0.25">
      <c r="B14" s="931" t="str">
        <f>HYPERLINK("#'"&amp;'EWS DIRECTORY'!$J$43&amp;"'!A1",'EWS DIRECTORY'!$J$43)</f>
        <v>B-3-1</v>
      </c>
      <c r="C14" s="761"/>
      <c r="D14" s="761"/>
      <c r="E14" s="761"/>
      <c r="G14" s="55" t="s">
        <v>1681</v>
      </c>
      <c r="H14" s="55"/>
      <c r="I14" s="55"/>
      <c r="J14" s="254"/>
      <c r="K14" s="254"/>
      <c r="L14" s="254"/>
      <c r="M14" s="254"/>
      <c r="N14" s="254"/>
    </row>
    <row r="15" spans="2:46" ht="14.25" customHeight="1" x14ac:dyDescent="0.25">
      <c r="B15" s="929" t="str">
        <f>HYPERLINK("#'"&amp;'EWS DIRECTORY'!$J$44&amp;"'!A1",'EWS DIRECTORY'!$J$44)</f>
        <v>B-3-1-1</v>
      </c>
      <c r="C15" s="761"/>
      <c r="D15" s="761"/>
      <c r="E15" s="761"/>
      <c r="G15" s="55" t="s">
        <v>1744</v>
      </c>
      <c r="H15" s="55"/>
      <c r="I15" s="55" t="s">
        <v>1744</v>
      </c>
      <c r="J15" s="254"/>
      <c r="K15" s="254"/>
      <c r="L15" s="254"/>
      <c r="M15" s="254"/>
      <c r="N15" s="254"/>
    </row>
    <row r="16" spans="2:46" ht="14.25" customHeight="1" x14ac:dyDescent="0.25">
      <c r="B16" s="929" t="str">
        <f>HYPERLINK("#'"&amp;'EWS DIRECTORY'!$J$45&amp;"'!A1",'EWS DIRECTORY'!$J$45)</f>
        <v>B-3-1-2</v>
      </c>
      <c r="C16" s="761"/>
      <c r="D16" s="761"/>
      <c r="E16" s="761"/>
    </row>
    <row r="17" spans="2:42" ht="14.25" customHeight="1" x14ac:dyDescent="0.25">
      <c r="B17" s="929" t="str">
        <f>HYPERLINK("#'"&amp;'EWS DIRECTORY'!$J$46&amp;"'!A1",'EWS DIRECTORY'!$J$46)</f>
        <v>B-3-1-3</v>
      </c>
      <c r="C17" s="761"/>
      <c r="D17" s="761"/>
      <c r="E17" s="761"/>
      <c r="G17" s="55" t="s">
        <v>1798</v>
      </c>
    </row>
    <row r="18" spans="2:42" ht="14.25" customHeight="1" x14ac:dyDescent="0.25">
      <c r="B18" s="929" t="str">
        <f>HYPERLINK("#'"&amp;'EWS DIRECTORY'!$J$47&amp;"'!A1",'EWS DIRECTORY'!$J$47)</f>
        <v>B-3-1-4</v>
      </c>
      <c r="C18" s="761"/>
      <c r="D18" s="761"/>
      <c r="E18" s="761"/>
      <c r="G18" s="55"/>
    </row>
    <row r="19" spans="2:42" ht="12.75" customHeight="1" x14ac:dyDescent="0.25">
      <c r="B19" s="927" t="str">
        <f>HYPERLINK("#'"&amp;'EWS DIRECTORY'!$J$48&amp;"'!A1",'EWS DIRECTORY'!$J$48)</f>
        <v>B-3-1-5</v>
      </c>
      <c r="C19" s="761"/>
      <c r="D19" s="761"/>
      <c r="E19" s="761"/>
      <c r="G19" s="55"/>
      <c r="H19" s="1116" t="s">
        <v>1445</v>
      </c>
      <c r="I19" s="825"/>
      <c r="J19" s="1116" t="s">
        <v>1452</v>
      </c>
      <c r="K19" s="824"/>
      <c r="L19" s="824"/>
      <c r="M19" s="824"/>
      <c r="N19" s="824"/>
      <c r="O19" s="825"/>
      <c r="P19" s="1116" t="s">
        <v>1915</v>
      </c>
      <c r="Q19" s="824"/>
      <c r="R19" s="824"/>
      <c r="S19" s="824"/>
      <c r="T19" s="824"/>
      <c r="U19" s="825"/>
      <c r="V19" s="1116" t="s">
        <v>1916</v>
      </c>
      <c r="W19" s="824"/>
      <c r="X19" s="824"/>
      <c r="Y19" s="824"/>
      <c r="Z19" s="824"/>
      <c r="AA19" s="824"/>
      <c r="AB19" s="824"/>
      <c r="AC19" s="824"/>
      <c r="AD19" s="824"/>
      <c r="AE19" s="824"/>
      <c r="AF19" s="824"/>
      <c r="AG19" s="824"/>
      <c r="AH19" s="824"/>
      <c r="AI19" s="824"/>
      <c r="AJ19" s="824"/>
      <c r="AK19" s="825"/>
      <c r="AL19" s="1120" t="s">
        <v>1481</v>
      </c>
      <c r="AM19" s="1121"/>
      <c r="AN19" s="1121"/>
      <c r="AO19" s="1121"/>
      <c r="AP19" s="1122"/>
    </row>
    <row r="20" spans="2:42" ht="14.25" customHeight="1" x14ac:dyDescent="0.25">
      <c r="B20" s="929" t="str">
        <f>HYPERLINK("#'"&amp;'EWS DIRECTORY'!$J$49&amp;"'!A1",'EWS DIRECTORY'!$J$49)</f>
        <v>B-3-1-6</v>
      </c>
      <c r="C20" s="761"/>
      <c r="D20" s="761"/>
      <c r="E20" s="761"/>
      <c r="G20" s="55"/>
      <c r="H20" s="1117"/>
      <c r="I20" s="825"/>
      <c r="J20" s="1119"/>
      <c r="K20" s="824"/>
      <c r="L20" s="824"/>
      <c r="M20" s="824"/>
      <c r="N20" s="824"/>
      <c r="O20" s="825"/>
      <c r="P20" s="1117"/>
      <c r="Q20" s="824"/>
      <c r="R20" s="824"/>
      <c r="S20" s="824"/>
      <c r="T20" s="824"/>
      <c r="U20" s="825"/>
      <c r="V20" s="1117"/>
      <c r="W20" s="824"/>
      <c r="X20" s="824"/>
      <c r="Y20" s="824"/>
      <c r="Z20" s="824"/>
      <c r="AA20" s="824"/>
      <c r="AB20" s="824"/>
      <c r="AC20" s="824"/>
      <c r="AD20" s="824"/>
      <c r="AE20" s="824"/>
      <c r="AF20" s="824"/>
      <c r="AG20" s="824"/>
      <c r="AH20" s="824"/>
      <c r="AI20" s="824"/>
      <c r="AJ20" s="824"/>
      <c r="AK20" s="825"/>
      <c r="AL20" s="1063"/>
      <c r="AM20" s="764"/>
      <c r="AN20" s="764"/>
      <c r="AO20" s="764"/>
      <c r="AP20" s="765"/>
    </row>
    <row r="21" spans="2:42" ht="14.25" customHeight="1" x14ac:dyDescent="0.25">
      <c r="G21" s="55"/>
      <c r="H21" s="1117"/>
      <c r="I21" s="825"/>
      <c r="J21" s="1119"/>
      <c r="K21" s="824"/>
      <c r="L21" s="824"/>
      <c r="M21" s="824"/>
      <c r="N21" s="824"/>
      <c r="O21" s="825"/>
      <c r="P21" s="1117"/>
      <c r="Q21" s="824"/>
      <c r="R21" s="824"/>
      <c r="S21" s="824"/>
      <c r="T21" s="824"/>
      <c r="U21" s="825"/>
      <c r="V21" s="1117"/>
      <c r="W21" s="824"/>
      <c r="X21" s="824"/>
      <c r="Y21" s="824"/>
      <c r="Z21" s="824"/>
      <c r="AA21" s="824"/>
      <c r="AB21" s="824"/>
      <c r="AC21" s="824"/>
      <c r="AD21" s="824"/>
      <c r="AE21" s="824"/>
      <c r="AF21" s="824"/>
      <c r="AG21" s="824"/>
      <c r="AH21" s="824"/>
      <c r="AI21" s="824"/>
      <c r="AJ21" s="824"/>
      <c r="AK21" s="825"/>
      <c r="AL21" s="1063"/>
      <c r="AM21" s="764"/>
      <c r="AN21" s="764"/>
      <c r="AO21" s="764"/>
      <c r="AP21" s="765"/>
    </row>
    <row r="22" spans="2:42" ht="14.25" customHeight="1" x14ac:dyDescent="0.25">
      <c r="G22" s="55"/>
      <c r="H22" s="1117"/>
      <c r="I22" s="825"/>
      <c r="J22" s="1119"/>
      <c r="K22" s="824"/>
      <c r="L22" s="824"/>
      <c r="M22" s="824"/>
      <c r="N22" s="824"/>
      <c r="O22" s="825"/>
      <c r="P22" s="1117"/>
      <c r="Q22" s="824"/>
      <c r="R22" s="824"/>
      <c r="S22" s="824"/>
      <c r="T22" s="824"/>
      <c r="U22" s="825"/>
      <c r="V22" s="1117"/>
      <c r="W22" s="824"/>
      <c r="X22" s="824"/>
      <c r="Y22" s="824"/>
      <c r="Z22" s="824"/>
      <c r="AA22" s="824"/>
      <c r="AB22" s="824"/>
      <c r="AC22" s="824"/>
      <c r="AD22" s="824"/>
      <c r="AE22" s="824"/>
      <c r="AF22" s="824"/>
      <c r="AG22" s="824"/>
      <c r="AH22" s="824"/>
      <c r="AI22" s="824"/>
      <c r="AJ22" s="824"/>
      <c r="AK22" s="825"/>
      <c r="AL22" s="1063"/>
      <c r="AM22" s="764"/>
      <c r="AN22" s="764"/>
      <c r="AO22" s="764"/>
      <c r="AP22" s="765"/>
    </row>
    <row r="23" spans="2:42" ht="14.25" customHeight="1" x14ac:dyDescent="0.25">
      <c r="G23" s="55"/>
      <c r="H23" s="1117"/>
      <c r="I23" s="825"/>
      <c r="J23" s="1119"/>
      <c r="K23" s="824"/>
      <c r="L23" s="824"/>
      <c r="M23" s="824"/>
      <c r="N23" s="824"/>
      <c r="O23" s="825"/>
      <c r="P23" s="1117"/>
      <c r="Q23" s="824"/>
      <c r="R23" s="824"/>
      <c r="S23" s="824"/>
      <c r="T23" s="824"/>
      <c r="U23" s="825"/>
      <c r="V23" s="1117"/>
      <c r="W23" s="824"/>
      <c r="X23" s="824"/>
      <c r="Y23" s="824"/>
      <c r="Z23" s="824"/>
      <c r="AA23" s="824"/>
      <c r="AB23" s="824"/>
      <c r="AC23" s="824"/>
      <c r="AD23" s="824"/>
      <c r="AE23" s="824"/>
      <c r="AF23" s="824"/>
      <c r="AG23" s="824"/>
      <c r="AH23" s="824"/>
      <c r="AI23" s="824"/>
      <c r="AJ23" s="824"/>
      <c r="AK23" s="825"/>
      <c r="AL23" s="1063"/>
      <c r="AM23" s="764"/>
      <c r="AN23" s="764"/>
      <c r="AO23" s="764"/>
      <c r="AP23" s="765"/>
    </row>
    <row r="24" spans="2:42" ht="14.25" customHeight="1" x14ac:dyDescent="0.25">
      <c r="G24" s="55"/>
      <c r="H24" s="1117"/>
      <c r="I24" s="825"/>
      <c r="J24" s="1119"/>
      <c r="K24" s="824"/>
      <c r="L24" s="824"/>
      <c r="M24" s="824"/>
      <c r="N24" s="824"/>
      <c r="O24" s="825"/>
      <c r="P24" s="1117"/>
      <c r="Q24" s="824"/>
      <c r="R24" s="824"/>
      <c r="S24" s="824"/>
      <c r="T24" s="824"/>
      <c r="U24" s="825"/>
      <c r="V24" s="1117"/>
      <c r="W24" s="824"/>
      <c r="X24" s="824"/>
      <c r="Y24" s="824"/>
      <c r="Z24" s="824"/>
      <c r="AA24" s="824"/>
      <c r="AB24" s="824"/>
      <c r="AC24" s="824"/>
      <c r="AD24" s="824"/>
      <c r="AE24" s="824"/>
      <c r="AF24" s="824"/>
      <c r="AG24" s="824"/>
      <c r="AH24" s="824"/>
      <c r="AI24" s="824"/>
      <c r="AJ24" s="824"/>
      <c r="AK24" s="825"/>
      <c r="AL24" s="1063"/>
      <c r="AM24" s="764"/>
      <c r="AN24" s="764"/>
      <c r="AO24" s="764"/>
      <c r="AP24" s="765"/>
    </row>
    <row r="25" spans="2:42" ht="14.25" customHeight="1" x14ac:dyDescent="0.25">
      <c r="G25" s="55"/>
      <c r="H25" s="1117"/>
      <c r="I25" s="825"/>
      <c r="J25" s="1119"/>
      <c r="K25" s="824"/>
      <c r="L25" s="824"/>
      <c r="M25" s="824"/>
      <c r="N25" s="824"/>
      <c r="O25" s="825"/>
      <c r="P25" s="1117"/>
      <c r="Q25" s="824"/>
      <c r="R25" s="824"/>
      <c r="S25" s="824"/>
      <c r="T25" s="824"/>
      <c r="U25" s="825"/>
      <c r="V25" s="1117"/>
      <c r="W25" s="824"/>
      <c r="X25" s="824"/>
      <c r="Y25" s="824"/>
      <c r="Z25" s="824"/>
      <c r="AA25" s="824"/>
      <c r="AB25" s="824"/>
      <c r="AC25" s="824"/>
      <c r="AD25" s="824"/>
      <c r="AE25" s="824"/>
      <c r="AF25" s="824"/>
      <c r="AG25" s="824"/>
      <c r="AH25" s="824"/>
      <c r="AI25" s="824"/>
      <c r="AJ25" s="824"/>
      <c r="AK25" s="825"/>
      <c r="AL25" s="1063"/>
      <c r="AM25" s="764"/>
      <c r="AN25" s="764"/>
      <c r="AO25" s="764"/>
      <c r="AP25" s="765"/>
    </row>
    <row r="26" spans="2:42" ht="14.25" customHeight="1" x14ac:dyDescent="0.25">
      <c r="G26" s="55"/>
      <c r="H26" s="1117"/>
      <c r="I26" s="825"/>
      <c r="J26" s="1119"/>
      <c r="K26" s="824"/>
      <c r="L26" s="824"/>
      <c r="M26" s="824"/>
      <c r="N26" s="824"/>
      <c r="O26" s="825"/>
      <c r="P26" s="1117"/>
      <c r="Q26" s="824"/>
      <c r="R26" s="824"/>
      <c r="S26" s="824"/>
      <c r="T26" s="824"/>
      <c r="U26" s="825"/>
      <c r="V26" s="1117"/>
      <c r="W26" s="824"/>
      <c r="X26" s="824"/>
      <c r="Y26" s="824"/>
      <c r="Z26" s="824"/>
      <c r="AA26" s="824"/>
      <c r="AB26" s="824"/>
      <c r="AC26" s="824"/>
      <c r="AD26" s="824"/>
      <c r="AE26" s="824"/>
      <c r="AF26" s="824"/>
      <c r="AG26" s="824"/>
      <c r="AH26" s="824"/>
      <c r="AI26" s="824"/>
      <c r="AJ26" s="824"/>
      <c r="AK26" s="825"/>
      <c r="AL26" s="1063"/>
      <c r="AM26" s="764"/>
      <c r="AN26" s="764"/>
      <c r="AO26" s="764"/>
      <c r="AP26" s="765"/>
    </row>
    <row r="27" spans="2:42" x14ac:dyDescent="0.25">
      <c r="H27" s="1117"/>
      <c r="I27" s="825"/>
      <c r="J27" s="1119"/>
      <c r="K27" s="824"/>
      <c r="L27" s="824"/>
      <c r="M27" s="824"/>
      <c r="N27" s="824"/>
      <c r="O27" s="825"/>
      <c r="P27" s="1117"/>
      <c r="Q27" s="824"/>
      <c r="R27" s="824"/>
      <c r="S27" s="824"/>
      <c r="T27" s="824"/>
      <c r="U27" s="825"/>
      <c r="V27" s="1117"/>
      <c r="W27" s="824"/>
      <c r="X27" s="824"/>
      <c r="Y27" s="824"/>
      <c r="Z27" s="824"/>
      <c r="AA27" s="824"/>
      <c r="AB27" s="824"/>
      <c r="AC27" s="824"/>
      <c r="AD27" s="824"/>
      <c r="AE27" s="824"/>
      <c r="AF27" s="824"/>
      <c r="AG27" s="824"/>
      <c r="AH27" s="824"/>
      <c r="AI27" s="824"/>
      <c r="AJ27" s="824"/>
      <c r="AK27" s="825"/>
      <c r="AL27" s="1063"/>
      <c r="AM27" s="764"/>
      <c r="AN27" s="764"/>
      <c r="AO27" s="764"/>
      <c r="AP27" s="765"/>
    </row>
    <row r="28" spans="2:42" x14ac:dyDescent="0.25">
      <c r="B28" s="760"/>
      <c r="C28" s="761"/>
      <c r="D28" s="761"/>
      <c r="E28" s="761"/>
      <c r="H28" s="1117"/>
      <c r="I28" s="825"/>
      <c r="J28" s="1119"/>
      <c r="K28" s="824"/>
      <c r="L28" s="824"/>
      <c r="M28" s="824"/>
      <c r="N28" s="824"/>
      <c r="O28" s="825"/>
      <c r="P28" s="1117"/>
      <c r="Q28" s="824"/>
      <c r="R28" s="824"/>
      <c r="S28" s="824"/>
      <c r="T28" s="824"/>
      <c r="U28" s="825"/>
      <c r="V28" s="1117"/>
      <c r="W28" s="824"/>
      <c r="X28" s="824"/>
      <c r="Y28" s="824"/>
      <c r="Z28" s="824"/>
      <c r="AA28" s="824"/>
      <c r="AB28" s="824"/>
      <c r="AC28" s="824"/>
      <c r="AD28" s="824"/>
      <c r="AE28" s="824"/>
      <c r="AF28" s="824"/>
      <c r="AG28" s="824"/>
      <c r="AH28" s="824"/>
      <c r="AI28" s="824"/>
      <c r="AJ28" s="824"/>
      <c r="AK28" s="825"/>
      <c r="AL28" s="1063"/>
      <c r="AM28" s="764"/>
      <c r="AN28" s="764"/>
      <c r="AO28" s="764"/>
      <c r="AP28" s="765"/>
    </row>
    <row r="29" spans="2:42" x14ac:dyDescent="0.25">
      <c r="H29" s="1117"/>
      <c r="I29" s="825"/>
      <c r="J29" s="1119"/>
      <c r="K29" s="824"/>
      <c r="L29" s="824"/>
      <c r="M29" s="824"/>
      <c r="N29" s="824"/>
      <c r="O29" s="825"/>
      <c r="P29" s="1117"/>
      <c r="Q29" s="824"/>
      <c r="R29" s="824"/>
      <c r="S29" s="824"/>
      <c r="T29" s="824"/>
      <c r="U29" s="825"/>
      <c r="V29" s="1117"/>
      <c r="W29" s="824"/>
      <c r="X29" s="824"/>
      <c r="Y29" s="824"/>
      <c r="Z29" s="824"/>
      <c r="AA29" s="824"/>
      <c r="AB29" s="824"/>
      <c r="AC29" s="824"/>
      <c r="AD29" s="824"/>
      <c r="AE29" s="824"/>
      <c r="AF29" s="824"/>
      <c r="AG29" s="824"/>
      <c r="AH29" s="824"/>
      <c r="AI29" s="824"/>
      <c r="AJ29" s="824"/>
      <c r="AK29" s="825"/>
      <c r="AL29" s="1063"/>
      <c r="AM29" s="764"/>
      <c r="AN29" s="764"/>
      <c r="AO29" s="764"/>
      <c r="AP29" s="765"/>
    </row>
    <row r="30" spans="2:42" x14ac:dyDescent="0.25">
      <c r="B30" s="760"/>
      <c r="C30" s="761"/>
      <c r="D30" s="761"/>
      <c r="E30" s="761"/>
      <c r="H30" s="1117"/>
      <c r="I30" s="825"/>
      <c r="J30" s="1119"/>
      <c r="K30" s="824"/>
      <c r="L30" s="824"/>
      <c r="M30" s="824"/>
      <c r="N30" s="824"/>
      <c r="O30" s="825"/>
      <c r="P30" s="1117"/>
      <c r="Q30" s="824"/>
      <c r="R30" s="824"/>
      <c r="S30" s="824"/>
      <c r="T30" s="824"/>
      <c r="U30" s="825"/>
      <c r="V30" s="1117"/>
      <c r="W30" s="824"/>
      <c r="X30" s="824"/>
      <c r="Y30" s="824"/>
      <c r="Z30" s="824"/>
      <c r="AA30" s="824"/>
      <c r="AB30" s="824"/>
      <c r="AC30" s="824"/>
      <c r="AD30" s="824"/>
      <c r="AE30" s="824"/>
      <c r="AF30" s="824"/>
      <c r="AG30" s="824"/>
      <c r="AH30" s="824"/>
      <c r="AI30" s="824"/>
      <c r="AJ30" s="824"/>
      <c r="AK30" s="825"/>
      <c r="AL30" s="1063"/>
      <c r="AM30" s="764"/>
      <c r="AN30" s="764"/>
      <c r="AO30" s="764"/>
      <c r="AP30" s="765"/>
    </row>
    <row r="31" spans="2:42" x14ac:dyDescent="0.25">
      <c r="H31" s="1117"/>
      <c r="I31" s="825"/>
      <c r="J31" s="1119"/>
      <c r="K31" s="824"/>
      <c r="L31" s="824"/>
      <c r="M31" s="824"/>
      <c r="N31" s="824"/>
      <c r="O31" s="825"/>
      <c r="P31" s="1117"/>
      <c r="Q31" s="824"/>
      <c r="R31" s="824"/>
      <c r="S31" s="824"/>
      <c r="T31" s="824"/>
      <c r="U31" s="825"/>
      <c r="V31" s="1117"/>
      <c r="W31" s="824"/>
      <c r="X31" s="824"/>
      <c r="Y31" s="824"/>
      <c r="Z31" s="824"/>
      <c r="AA31" s="824"/>
      <c r="AB31" s="824"/>
      <c r="AC31" s="824"/>
      <c r="AD31" s="824"/>
      <c r="AE31" s="824"/>
      <c r="AF31" s="824"/>
      <c r="AG31" s="824"/>
      <c r="AH31" s="824"/>
      <c r="AI31" s="824"/>
      <c r="AJ31" s="824"/>
      <c r="AK31" s="825"/>
      <c r="AL31" s="1063"/>
      <c r="AM31" s="764"/>
      <c r="AN31" s="764"/>
      <c r="AO31" s="764"/>
      <c r="AP31" s="765"/>
    </row>
    <row r="32" spans="2:42" x14ac:dyDescent="0.25">
      <c r="B32" s="760"/>
      <c r="C32" s="761"/>
      <c r="D32" s="761"/>
      <c r="E32" s="761"/>
      <c r="H32" s="1117"/>
      <c r="I32" s="825"/>
      <c r="J32" s="1119"/>
      <c r="K32" s="824"/>
      <c r="L32" s="824"/>
      <c r="M32" s="824"/>
      <c r="N32" s="824"/>
      <c r="O32" s="825"/>
      <c r="P32" s="1117"/>
      <c r="Q32" s="824"/>
      <c r="R32" s="824"/>
      <c r="S32" s="824"/>
      <c r="T32" s="824"/>
      <c r="U32" s="825"/>
      <c r="V32" s="1117"/>
      <c r="W32" s="824"/>
      <c r="X32" s="824"/>
      <c r="Y32" s="824"/>
      <c r="Z32" s="824"/>
      <c r="AA32" s="824"/>
      <c r="AB32" s="824"/>
      <c r="AC32" s="824"/>
      <c r="AD32" s="824"/>
      <c r="AE32" s="824"/>
      <c r="AF32" s="824"/>
      <c r="AG32" s="824"/>
      <c r="AH32" s="824"/>
      <c r="AI32" s="824"/>
      <c r="AJ32" s="824"/>
      <c r="AK32" s="825"/>
      <c r="AL32" s="1063"/>
      <c r="AM32" s="764"/>
      <c r="AN32" s="764"/>
      <c r="AO32" s="764"/>
      <c r="AP32" s="765"/>
    </row>
    <row r="33" spans="2:43" x14ac:dyDescent="0.25">
      <c r="H33" s="1117"/>
      <c r="I33" s="825"/>
      <c r="J33" s="1119"/>
      <c r="K33" s="824"/>
      <c r="L33" s="824"/>
      <c r="M33" s="824"/>
      <c r="N33" s="824"/>
      <c r="O33" s="825"/>
      <c r="P33" s="1117"/>
      <c r="Q33" s="824"/>
      <c r="R33" s="824"/>
      <c r="S33" s="824"/>
      <c r="T33" s="824"/>
      <c r="U33" s="825"/>
      <c r="V33" s="1117"/>
      <c r="W33" s="824"/>
      <c r="X33" s="824"/>
      <c r="Y33" s="824"/>
      <c r="Z33" s="824"/>
      <c r="AA33" s="824"/>
      <c r="AB33" s="824"/>
      <c r="AC33" s="824"/>
      <c r="AD33" s="824"/>
      <c r="AE33" s="824"/>
      <c r="AF33" s="824"/>
      <c r="AG33" s="824"/>
      <c r="AH33" s="824"/>
      <c r="AI33" s="824"/>
      <c r="AJ33" s="824"/>
      <c r="AK33" s="825"/>
      <c r="AL33" s="1063"/>
      <c r="AM33" s="764"/>
      <c r="AN33" s="764"/>
      <c r="AO33" s="764"/>
      <c r="AP33" s="765"/>
    </row>
    <row r="34" spans="2:43" x14ac:dyDescent="0.25">
      <c r="B34" s="760"/>
      <c r="C34" s="761"/>
      <c r="D34" s="761"/>
      <c r="E34" s="761"/>
      <c r="H34" s="113"/>
      <c r="I34" s="114"/>
      <c r="J34" s="1161"/>
      <c r="K34" s="824"/>
      <c r="L34" s="824"/>
      <c r="M34" s="824"/>
      <c r="N34" s="824"/>
      <c r="O34" s="825"/>
      <c r="P34" s="1159"/>
      <c r="Q34" s="824"/>
      <c r="R34" s="824"/>
      <c r="S34" s="824"/>
      <c r="T34" s="824"/>
      <c r="U34" s="825"/>
      <c r="V34" s="1160"/>
      <c r="W34" s="824"/>
      <c r="X34" s="824"/>
      <c r="Y34" s="824"/>
      <c r="Z34" s="824"/>
      <c r="AA34" s="824"/>
      <c r="AB34" s="824"/>
      <c r="AC34" s="824"/>
      <c r="AD34" s="824"/>
      <c r="AE34" s="824"/>
      <c r="AF34" s="824"/>
      <c r="AG34" s="824"/>
      <c r="AH34" s="824"/>
      <c r="AI34" s="824"/>
      <c r="AJ34" s="824"/>
      <c r="AK34" s="1124"/>
      <c r="AL34" s="1065"/>
      <c r="AM34" s="764"/>
      <c r="AN34" s="764"/>
      <c r="AO34" s="764"/>
      <c r="AP34" s="765"/>
    </row>
    <row r="35" spans="2:43" x14ac:dyDescent="0.25">
      <c r="H35" s="1123" t="s">
        <v>1804</v>
      </c>
      <c r="I35" s="824"/>
      <c r="J35" s="824"/>
      <c r="K35" s="824"/>
      <c r="L35" s="824"/>
      <c r="M35" s="824"/>
      <c r="N35" s="824"/>
      <c r="O35" s="824"/>
      <c r="P35" s="824"/>
      <c r="Q35" s="824"/>
      <c r="R35" s="824"/>
      <c r="S35" s="824"/>
      <c r="T35" s="824"/>
      <c r="U35" s="824"/>
      <c r="V35" s="824"/>
      <c r="W35" s="824"/>
      <c r="X35" s="824"/>
      <c r="Y35" s="824"/>
      <c r="Z35" s="824"/>
      <c r="AA35" s="824"/>
      <c r="AB35" s="824"/>
      <c r="AC35" s="824"/>
      <c r="AD35" s="824"/>
      <c r="AE35" s="824"/>
      <c r="AF35" s="824"/>
      <c r="AG35" s="824"/>
      <c r="AH35" s="824"/>
      <c r="AI35" s="824"/>
      <c r="AJ35" s="824"/>
      <c r="AK35" s="1124"/>
      <c r="AL35" s="1063">
        <f>SUM(AL20:AP34)</f>
        <v>0</v>
      </c>
      <c r="AM35" s="764"/>
      <c r="AN35" s="764"/>
      <c r="AO35" s="764"/>
      <c r="AP35" s="765"/>
    </row>
    <row r="36" spans="2:43" x14ac:dyDescent="0.25">
      <c r="B36" s="760"/>
      <c r="C36" s="761"/>
      <c r="D36" s="761"/>
      <c r="E36" s="761"/>
    </row>
    <row r="37" spans="2:43" x14ac:dyDescent="0.25">
      <c r="H37" s="976" t="s">
        <v>1795</v>
      </c>
      <c r="I37" s="824"/>
      <c r="J37" s="824"/>
      <c r="K37" s="824"/>
      <c r="L37" s="824"/>
      <c r="M37" s="824"/>
      <c r="N37" s="824"/>
      <c r="O37" s="824"/>
      <c r="P37" s="824"/>
      <c r="Q37" s="824"/>
      <c r="R37" s="824"/>
      <c r="S37" s="824"/>
      <c r="T37" s="824"/>
      <c r="U37" s="824"/>
      <c r="V37" s="824"/>
      <c r="W37" s="824"/>
      <c r="X37" s="824"/>
      <c r="Y37" s="825"/>
      <c r="Z37" s="976" t="s">
        <v>1796</v>
      </c>
      <c r="AA37" s="824"/>
      <c r="AB37" s="824"/>
      <c r="AC37" s="824"/>
      <c r="AD37" s="824"/>
      <c r="AE37" s="824"/>
      <c r="AF37" s="824"/>
      <c r="AG37" s="824"/>
      <c r="AH37" s="824"/>
      <c r="AI37" s="824"/>
      <c r="AJ37" s="824"/>
      <c r="AK37" s="824"/>
      <c r="AL37" s="824"/>
      <c r="AM37" s="824"/>
      <c r="AN37" s="824"/>
      <c r="AO37" s="824"/>
      <c r="AP37" s="824"/>
      <c r="AQ37" s="825"/>
    </row>
    <row r="38" spans="2:43" x14ac:dyDescent="0.25">
      <c r="H38" s="257" t="s">
        <v>796</v>
      </c>
      <c r="I38" s="258"/>
      <c r="J38" s="258"/>
      <c r="K38" s="258"/>
      <c r="L38" s="258"/>
      <c r="M38" s="258"/>
      <c r="N38" s="258"/>
      <c r="O38" s="258"/>
      <c r="P38" s="258"/>
      <c r="Q38" s="259"/>
      <c r="R38" s="257" t="s">
        <v>1511</v>
      </c>
      <c r="S38" s="258"/>
      <c r="T38" s="258"/>
      <c r="U38" s="259"/>
      <c r="V38" s="257" t="s">
        <v>1510</v>
      </c>
      <c r="W38" s="258"/>
      <c r="X38" s="258"/>
      <c r="Y38" s="259"/>
      <c r="Z38" s="257" t="s">
        <v>796</v>
      </c>
      <c r="AA38" s="258"/>
      <c r="AB38" s="258"/>
      <c r="AC38" s="258"/>
      <c r="AD38" s="258"/>
      <c r="AE38" s="258"/>
      <c r="AF38" s="258"/>
      <c r="AG38" s="258"/>
      <c r="AH38" s="258"/>
      <c r="AI38" s="259"/>
      <c r="AJ38" s="257" t="s">
        <v>1511</v>
      </c>
      <c r="AK38" s="258"/>
      <c r="AL38" s="258"/>
      <c r="AM38" s="259"/>
      <c r="AN38" s="257" t="s">
        <v>1510</v>
      </c>
      <c r="AO38" s="258"/>
      <c r="AP38" s="258"/>
      <c r="AQ38" s="259"/>
    </row>
    <row r="39" spans="2:43" x14ac:dyDescent="0.25">
      <c r="H39" s="260"/>
      <c r="Q39" s="261"/>
      <c r="R39" s="260"/>
      <c r="U39" s="261"/>
      <c r="V39" s="260"/>
      <c r="Y39" s="261"/>
      <c r="Z39" s="260"/>
      <c r="AI39" s="261"/>
      <c r="AJ39" s="260"/>
      <c r="AM39" s="261"/>
      <c r="AN39" s="260"/>
      <c r="AQ39" s="261"/>
    </row>
    <row r="40" spans="2:43" x14ac:dyDescent="0.25">
      <c r="H40" s="260"/>
      <c r="Q40" s="261"/>
      <c r="R40" s="260"/>
      <c r="U40" s="261"/>
      <c r="V40" s="260"/>
      <c r="Y40" s="261"/>
      <c r="Z40" s="260"/>
      <c r="AI40" s="261"/>
      <c r="AJ40" s="260"/>
      <c r="AM40" s="261"/>
      <c r="AN40" s="260"/>
      <c r="AQ40" s="261"/>
    </row>
    <row r="41" spans="2:43" x14ac:dyDescent="0.25">
      <c r="H41" s="260"/>
      <c r="Q41" s="261"/>
      <c r="R41" s="260"/>
      <c r="U41" s="261"/>
      <c r="V41" s="260"/>
      <c r="Y41" s="261"/>
      <c r="Z41" s="260"/>
      <c r="AI41" s="261"/>
      <c r="AJ41" s="260"/>
      <c r="AM41" s="261"/>
      <c r="AN41" s="260"/>
      <c r="AQ41" s="261"/>
    </row>
    <row r="42" spans="2:43" x14ac:dyDescent="0.25">
      <c r="H42" s="260"/>
      <c r="Q42" s="261"/>
      <c r="R42" s="260"/>
      <c r="U42" s="261"/>
      <c r="V42" s="260"/>
      <c r="Y42" s="261"/>
      <c r="Z42" s="260"/>
      <c r="AI42" s="261"/>
      <c r="AJ42" s="260"/>
      <c r="AM42" s="261"/>
      <c r="AN42" s="260"/>
      <c r="AQ42" s="261"/>
    </row>
    <row r="43" spans="2:43" x14ac:dyDescent="0.25">
      <c r="H43" s="262"/>
      <c r="I43" s="263"/>
      <c r="J43" s="263"/>
      <c r="K43" s="263"/>
      <c r="L43" s="263"/>
      <c r="M43" s="263"/>
      <c r="N43" s="263"/>
      <c r="O43" s="263"/>
      <c r="P43" s="263"/>
      <c r="Q43" s="264"/>
      <c r="R43" s="262"/>
      <c r="S43" s="263"/>
      <c r="T43" s="263"/>
      <c r="U43" s="264"/>
      <c r="V43" s="262"/>
      <c r="W43" s="263"/>
      <c r="X43" s="263"/>
      <c r="Y43" s="264"/>
      <c r="Z43" s="262"/>
      <c r="AA43" s="263"/>
      <c r="AB43" s="263"/>
      <c r="AC43" s="263"/>
      <c r="AD43" s="263"/>
      <c r="AE43" s="263"/>
      <c r="AF43" s="263"/>
      <c r="AG43" s="263"/>
      <c r="AH43" s="263"/>
      <c r="AI43" s="264"/>
      <c r="AJ43" s="262"/>
      <c r="AK43" s="263"/>
      <c r="AL43" s="263"/>
      <c r="AM43" s="264"/>
      <c r="AN43" s="262"/>
      <c r="AO43" s="263"/>
      <c r="AP43" s="263"/>
      <c r="AQ43" s="264"/>
    </row>
    <row r="44" spans="2:43" x14ac:dyDescent="0.25">
      <c r="AM44" s="265" t="s">
        <v>1797</v>
      </c>
      <c r="AN44" s="55" t="str">
        <f>'B-3-1'!U26</f>
        <v>B-3-1-5</v>
      </c>
    </row>
  </sheetData>
  <mergeCells count="103">
    <mergeCell ref="Z37:AQ37"/>
    <mergeCell ref="B36:E36"/>
    <mergeCell ref="AL26:AP26"/>
    <mergeCell ref="AL25:AP25"/>
    <mergeCell ref="H37:Y37"/>
    <mergeCell ref="V33:AK33"/>
    <mergeCell ref="J33:O33"/>
    <mergeCell ref="B34:E34"/>
    <mergeCell ref="G7:AR7"/>
    <mergeCell ref="B18:E18"/>
    <mergeCell ref="P24:U24"/>
    <mergeCell ref="V32:AK32"/>
    <mergeCell ref="V23:AK23"/>
    <mergeCell ref="P33:U33"/>
    <mergeCell ref="AL24:AP24"/>
    <mergeCell ref="H19:I19"/>
    <mergeCell ref="AL33:AP33"/>
    <mergeCell ref="H28:I28"/>
    <mergeCell ref="P26:U26"/>
    <mergeCell ref="V24:AK24"/>
    <mergeCell ref="B28:E28"/>
    <mergeCell ref="B30:E30"/>
    <mergeCell ref="B20:E20"/>
    <mergeCell ref="AL22:AP22"/>
    <mergeCell ref="B6:E6"/>
    <mergeCell ref="B15:E15"/>
    <mergeCell ref="H31:I31"/>
    <mergeCell ref="J20:O20"/>
    <mergeCell ref="H21:I21"/>
    <mergeCell ref="V22:AK22"/>
    <mergeCell ref="J22:O22"/>
    <mergeCell ref="J31:O31"/>
    <mergeCell ref="G9:Z11"/>
    <mergeCell ref="B12:E12"/>
    <mergeCell ref="B14:E14"/>
    <mergeCell ref="P20:U20"/>
    <mergeCell ref="V19:AK19"/>
    <mergeCell ref="P29:U29"/>
    <mergeCell ref="V28:AK28"/>
    <mergeCell ref="J19:O19"/>
    <mergeCell ref="B13:E13"/>
    <mergeCell ref="J28:O28"/>
    <mergeCell ref="B16:E16"/>
    <mergeCell ref="V21:AK21"/>
    <mergeCell ref="P23:U23"/>
    <mergeCell ref="B17:E17"/>
    <mergeCell ref="V31:AK31"/>
    <mergeCell ref="B19:E19"/>
    <mergeCell ref="AL19:AP19"/>
    <mergeCell ref="H29:I29"/>
    <mergeCell ref="P27:U27"/>
    <mergeCell ref="V26:AK26"/>
    <mergeCell ref="B32:E32"/>
    <mergeCell ref="H25:I25"/>
    <mergeCell ref="P32:U32"/>
    <mergeCell ref="P21:U21"/>
    <mergeCell ref="H26:I26"/>
    <mergeCell ref="AL31:AP31"/>
    <mergeCell ref="AL20:AP20"/>
    <mergeCell ref="AL29:AP29"/>
    <mergeCell ref="H23:I23"/>
    <mergeCell ref="P22:U22"/>
    <mergeCell ref="P31:U31"/>
    <mergeCell ref="V30:AK30"/>
    <mergeCell ref="AL35:AP35"/>
    <mergeCell ref="P25:U25"/>
    <mergeCell ref="H35:AK35"/>
    <mergeCell ref="B4:E4"/>
    <mergeCell ref="P19:U19"/>
    <mergeCell ref="P28:U28"/>
    <mergeCell ref="AL28:AP28"/>
    <mergeCell ref="P30:U30"/>
    <mergeCell ref="H32:I32"/>
    <mergeCell ref="AL21:AP21"/>
    <mergeCell ref="V20:AK20"/>
    <mergeCell ref="V34:AK34"/>
    <mergeCell ref="V29:AK29"/>
    <mergeCell ref="H27:I27"/>
    <mergeCell ref="AL23:AP23"/>
    <mergeCell ref="J29:O29"/>
    <mergeCell ref="B8:E8"/>
    <mergeCell ref="H24:I24"/>
    <mergeCell ref="H33:I33"/>
    <mergeCell ref="B10:E10"/>
    <mergeCell ref="J34:O34"/>
    <mergeCell ref="V27:AK27"/>
    <mergeCell ref="J27:O27"/>
    <mergeCell ref="AL30:AP30"/>
    <mergeCell ref="P34:U34"/>
    <mergeCell ref="H30:I30"/>
    <mergeCell ref="J24:O24"/>
    <mergeCell ref="H20:I20"/>
    <mergeCell ref="AL34:AP34"/>
    <mergeCell ref="J26:O26"/>
    <mergeCell ref="AL27:AP27"/>
    <mergeCell ref="V25:AK25"/>
    <mergeCell ref="J25:O25"/>
    <mergeCell ref="J32:O32"/>
    <mergeCell ref="AL32:AP32"/>
    <mergeCell ref="J21:O21"/>
    <mergeCell ref="J23:O23"/>
    <mergeCell ref="H22:I22"/>
    <mergeCell ref="J30:O30"/>
  </mergeCells>
  <hyperlinks>
    <hyperlink ref="B4" location="PANDUAN!A1" display="PANDUAN" xr:uid="{00000000-0004-0000-3000-000000000000}"/>
    <hyperlink ref="B6" location="'EWS DIRECTORY'!A1" display="EWS DIRECTORY" xr:uid="{00000000-0004-0000-3000-000001000000}"/>
    <hyperlink ref="B8" location="'DATA PEMICU'!A1" display="DATA PEMICU" xr:uid="{00000000-0004-0000-3000-000002000000}"/>
    <hyperlink ref="B10" location="'DATA PENGUJI'!A1" display="DATA PENGUJI" xr:uid="{00000000-0004-0000-3000-000003000000}"/>
    <hyperlink ref="B12" location="'MAIN LEVEL'!A1" display="MAIN LEVEL" xr:uid="{00000000-0004-0000-3000-000004000000}"/>
  </hyperlink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335">
    <tabColor theme="4" tint="-0.249977111117893"/>
  </sheetPr>
  <dimension ref="A1:N44"/>
  <sheetViews>
    <sheetView topLeftCell="B1" zoomScaleNormal="100" workbookViewId="0"/>
  </sheetViews>
  <sheetFormatPr defaultColWidth="14.44140625" defaultRowHeight="15" customHeight="1" x14ac:dyDescent="0.25"/>
  <cols>
    <col min="1" max="1" width="3" style="110" hidden="1" customWidth="1"/>
    <col min="2" max="5" width="3.88671875" style="177" customWidth="1"/>
    <col min="6" max="6" width="3.88671875" style="110" customWidth="1"/>
    <col min="7" max="7" width="10" style="443" customWidth="1"/>
    <col min="8" max="8" width="18" style="443" bestFit="1" customWidth="1"/>
    <col min="9" max="10" width="25" style="443" customWidth="1"/>
    <col min="11" max="11" width="26" style="443" bestFit="1" customWidth="1"/>
    <col min="12" max="12" width="24.44140625" style="443" customWidth="1"/>
    <col min="13" max="13" width="28.5546875" style="443" customWidth="1"/>
    <col min="14" max="14" width="22.44140625" style="443" customWidth="1"/>
    <col min="15" max="15" width="14.44140625" style="443" customWidth="1"/>
    <col min="16" max="16384" width="14.44140625" style="443"/>
  </cols>
  <sheetData>
    <row r="1" spans="2:14" ht="14.25" customHeight="1" x14ac:dyDescent="0.25">
      <c r="G1" s="216"/>
      <c r="H1" s="78"/>
      <c r="I1" s="78"/>
    </row>
    <row r="2" spans="2:14" ht="14.25" customHeight="1" x14ac:dyDescent="0.25">
      <c r="G2" s="78" t="s">
        <v>1674</v>
      </c>
      <c r="H2" s="78"/>
      <c r="I2" s="78"/>
    </row>
    <row r="3" spans="2:14" ht="14.25" customHeight="1" x14ac:dyDescent="0.25">
      <c r="B3" s="111"/>
      <c r="C3" s="111"/>
      <c r="D3" s="111"/>
      <c r="E3" s="111"/>
    </row>
    <row r="4" spans="2:14" ht="14.25" customHeight="1" x14ac:dyDescent="0.25">
      <c r="B4" s="762" t="s">
        <v>79</v>
      </c>
      <c r="C4" s="761"/>
      <c r="D4" s="761"/>
      <c r="E4" s="761"/>
    </row>
    <row r="5" spans="2:14" ht="14.25" customHeight="1" x14ac:dyDescent="0.25">
      <c r="B5" s="111"/>
      <c r="C5" s="111"/>
      <c r="D5" s="111"/>
      <c r="E5" s="111"/>
    </row>
    <row r="6" spans="2:14" ht="14.25" customHeight="1" x14ac:dyDescent="0.25">
      <c r="B6" s="762" t="s">
        <v>87</v>
      </c>
      <c r="C6" s="761"/>
      <c r="D6" s="761"/>
      <c r="E6" s="761"/>
    </row>
    <row r="7" spans="2:14" ht="15" customHeight="1" x14ac:dyDescent="0.25">
      <c r="B7" s="111"/>
      <c r="C7" s="111"/>
      <c r="D7" s="111"/>
      <c r="E7" s="111"/>
      <c r="G7" s="1126" t="s">
        <v>1676</v>
      </c>
      <c r="H7" s="997"/>
      <c r="I7" s="997"/>
      <c r="J7" s="997"/>
      <c r="K7" s="997"/>
      <c r="L7" s="997"/>
      <c r="M7" s="997"/>
      <c r="N7" s="997"/>
    </row>
    <row r="8" spans="2:14" ht="14.25" customHeight="1" x14ac:dyDescent="0.25">
      <c r="B8" s="762" t="s">
        <v>94</v>
      </c>
      <c r="C8" s="761"/>
      <c r="D8" s="761"/>
      <c r="E8" s="761"/>
    </row>
    <row r="9" spans="2:14" ht="14.25" customHeight="1" x14ac:dyDescent="0.25">
      <c r="B9" s="111"/>
      <c r="C9" s="111"/>
      <c r="D9" s="111"/>
      <c r="E9" s="111"/>
      <c r="G9" s="1130" t="str">
        <f>"Rincian "&amp;'B-3'!G9&amp;" "&amp;'B-3-1'!M28</f>
        <v>Rincian Retur Penjualan Berdasarkan Data Pemicu dan Data Penguji</v>
      </c>
      <c r="H9" s="789"/>
      <c r="I9" s="789"/>
      <c r="J9" s="789"/>
      <c r="K9" s="790"/>
      <c r="L9" s="217" t="s">
        <v>796</v>
      </c>
      <c r="M9" s="218" t="e">
        <f>": "&amp;NAMA_WP</f>
        <v>#N/A</v>
      </c>
      <c r="N9" s="88"/>
    </row>
    <row r="10" spans="2:14" ht="14.25" customHeight="1" x14ac:dyDescent="0.25">
      <c r="B10" s="762" t="s">
        <v>101</v>
      </c>
      <c r="C10" s="761"/>
      <c r="D10" s="761"/>
      <c r="E10" s="761"/>
      <c r="G10" s="804"/>
      <c r="H10" s="997"/>
      <c r="I10" s="997"/>
      <c r="J10" s="997"/>
      <c r="K10" s="805"/>
      <c r="L10" s="219" t="s">
        <v>1401</v>
      </c>
      <c r="M10" s="220" t="e">
        <f>": "&amp;NPWP</f>
        <v>#N/A</v>
      </c>
      <c r="N10" s="129"/>
    </row>
    <row r="11" spans="2:14" ht="14.25" customHeight="1" x14ac:dyDescent="0.25">
      <c r="G11" s="806"/>
      <c r="H11" s="794"/>
      <c r="I11" s="794"/>
      <c r="J11" s="794"/>
      <c r="K11" s="807"/>
      <c r="L11" s="221" t="s">
        <v>1679</v>
      </c>
      <c r="M11" s="222" t="e">
        <f>": "&amp;ID_MS_TH_PJK</f>
        <v>#N/A</v>
      </c>
      <c r="N11" s="130"/>
    </row>
    <row r="12" spans="2:14" ht="14.25" customHeight="1" x14ac:dyDescent="0.25">
      <c r="B12" s="762" t="s">
        <v>106</v>
      </c>
      <c r="C12" s="761"/>
      <c r="D12" s="761"/>
      <c r="E12" s="761"/>
      <c r="G12" s="223"/>
      <c r="H12" s="223"/>
      <c r="I12" s="223"/>
      <c r="J12" s="223"/>
      <c r="K12" s="223"/>
      <c r="L12" s="223"/>
      <c r="M12" s="223"/>
      <c r="N12" s="223"/>
    </row>
    <row r="13" spans="2:14" ht="14.25" customHeight="1" x14ac:dyDescent="0.25">
      <c r="B13" s="962" t="str">
        <f>HYPERLINK("#'"&amp;'EWS DIRECTORY'!$J$42&amp;"'!A1",'EWS DIRECTORY'!$J$42)</f>
        <v>B-3</v>
      </c>
      <c r="C13" s="761"/>
      <c r="D13" s="761"/>
      <c r="E13" s="761"/>
      <c r="G13" s="443" t="s">
        <v>1680</v>
      </c>
      <c r="J13" s="223"/>
      <c r="K13" s="223"/>
      <c r="L13" s="223"/>
      <c r="M13" s="223"/>
      <c r="N13" s="223"/>
    </row>
    <row r="14" spans="2:14" ht="14.25" customHeight="1" x14ac:dyDescent="0.25">
      <c r="B14" s="931" t="str">
        <f>HYPERLINK("#'"&amp;'EWS DIRECTORY'!$J$43&amp;"'!A1",'EWS DIRECTORY'!$J$43)</f>
        <v>B-3-1</v>
      </c>
      <c r="C14" s="761"/>
      <c r="D14" s="761"/>
      <c r="E14" s="761"/>
      <c r="G14" s="443" t="s">
        <v>1681</v>
      </c>
      <c r="J14" s="443" t="s">
        <v>1917</v>
      </c>
      <c r="K14" s="223"/>
      <c r="L14" s="223"/>
      <c r="M14" s="223"/>
      <c r="N14" s="223"/>
    </row>
    <row r="15" spans="2:14" ht="14.25" customHeight="1" x14ac:dyDescent="0.25">
      <c r="B15" s="929" t="str">
        <f>HYPERLINK("#'"&amp;'EWS DIRECTORY'!$J$44&amp;"'!A1",'EWS DIRECTORY'!$J$44)</f>
        <v>B-3-1-1</v>
      </c>
      <c r="C15" s="761"/>
      <c r="D15" s="761"/>
      <c r="E15" s="761"/>
      <c r="G15" s="443" t="s">
        <v>1681</v>
      </c>
      <c r="J15" s="443" t="s">
        <v>1918</v>
      </c>
      <c r="K15" s="223"/>
      <c r="L15" s="223"/>
      <c r="M15" s="223"/>
      <c r="N15" s="223"/>
    </row>
    <row r="16" spans="2:14" ht="14.25" customHeight="1" x14ac:dyDescent="0.25">
      <c r="B16" s="929" t="str">
        <f>HYPERLINK("#'"&amp;'EWS DIRECTORY'!$J$45&amp;"'!A1",'EWS DIRECTORY'!$J$45)</f>
        <v>B-3-1-2</v>
      </c>
      <c r="C16" s="761"/>
      <c r="D16" s="761"/>
      <c r="E16" s="761"/>
      <c r="K16" s="223"/>
      <c r="L16" s="223"/>
      <c r="M16" s="223"/>
      <c r="N16" s="223"/>
    </row>
    <row r="17" spans="2:14" ht="14.25" customHeight="1" x14ac:dyDescent="0.25">
      <c r="B17" s="929" t="str">
        <f>HYPERLINK("#'"&amp;'EWS DIRECTORY'!$J$46&amp;"'!A1",'EWS DIRECTORY'!$J$46)</f>
        <v>B-3-1-3</v>
      </c>
      <c r="C17" s="761"/>
      <c r="D17" s="761"/>
      <c r="E17" s="761"/>
      <c r="J17" s="223"/>
      <c r="K17" s="223"/>
      <c r="L17" s="223"/>
      <c r="M17" s="223"/>
      <c r="N17" s="223"/>
    </row>
    <row r="18" spans="2:14" ht="14.25" customHeight="1" x14ac:dyDescent="0.25">
      <c r="B18" s="929" t="str">
        <f>HYPERLINK("#'"&amp;'EWS DIRECTORY'!$J$47&amp;"'!A1",'EWS DIRECTORY'!$J$47)</f>
        <v>B-3-1-4</v>
      </c>
      <c r="C18" s="761"/>
      <c r="D18" s="761"/>
      <c r="E18" s="761"/>
      <c r="G18" s="443" t="s">
        <v>1919</v>
      </c>
      <c r="J18" s="223"/>
      <c r="K18" s="223"/>
      <c r="L18" s="223"/>
      <c r="M18" s="223"/>
      <c r="N18" s="223"/>
    </row>
    <row r="19" spans="2:14" ht="14.25" customHeight="1" x14ac:dyDescent="0.25">
      <c r="B19" s="929" t="str">
        <f>HYPERLINK("#'"&amp;'EWS DIRECTORY'!$J$48&amp;"'!A1",'EWS DIRECTORY'!$J$48)</f>
        <v>B-3-1-5</v>
      </c>
      <c r="C19" s="761"/>
      <c r="D19" s="761"/>
      <c r="E19" s="761"/>
      <c r="G19" s="223"/>
      <c r="H19" s="223"/>
      <c r="I19" s="223"/>
      <c r="J19" s="223"/>
      <c r="K19" s="223"/>
      <c r="L19" s="223"/>
      <c r="M19" s="223"/>
      <c r="N19" s="223"/>
    </row>
    <row r="20" spans="2:14" ht="14.25" customHeight="1" x14ac:dyDescent="0.25">
      <c r="B20" s="927" t="str">
        <f>HYPERLINK("#'"&amp;'EWS DIRECTORY'!$J$49&amp;"'!A1",'EWS DIRECTORY'!$J$49)</f>
        <v>B-3-1-6</v>
      </c>
      <c r="C20" s="761"/>
      <c r="D20" s="761"/>
      <c r="E20" s="761"/>
      <c r="G20" s="223" t="s">
        <v>1920</v>
      </c>
      <c r="H20" s="223"/>
      <c r="I20" s="223"/>
      <c r="J20" s="223"/>
      <c r="K20" s="223"/>
      <c r="L20" s="223"/>
      <c r="M20" s="223"/>
      <c r="N20" s="223"/>
    </row>
    <row r="21" spans="2:14" ht="14.25" customHeight="1" x14ac:dyDescent="0.25">
      <c r="G21" s="223"/>
      <c r="H21" s="223"/>
      <c r="I21" s="223"/>
      <c r="J21" s="223"/>
      <c r="K21" s="223"/>
      <c r="L21" s="223"/>
      <c r="M21" s="223"/>
      <c r="N21" s="223"/>
    </row>
    <row r="22" spans="2:14" ht="14.25" customHeight="1" x14ac:dyDescent="0.25">
      <c r="G22" s="1129" t="s">
        <v>1445</v>
      </c>
      <c r="H22" s="1131" t="s">
        <v>1446</v>
      </c>
      <c r="I22" s="764"/>
      <c r="J22" s="764"/>
      <c r="K22" s="764"/>
      <c r="L22" s="764"/>
      <c r="M22" s="764"/>
      <c r="N22" s="764"/>
    </row>
    <row r="23" spans="2:14" ht="14.25" customHeight="1" x14ac:dyDescent="0.25">
      <c r="G23" s="769"/>
      <c r="H23" s="403" t="s">
        <v>1452</v>
      </c>
      <c r="I23" s="1128" t="s">
        <v>1453</v>
      </c>
      <c r="J23" s="765"/>
      <c r="K23" s="80" t="s">
        <v>1454</v>
      </c>
      <c r="L23" s="80" t="s">
        <v>1455</v>
      </c>
      <c r="M23" s="80" t="s">
        <v>1456</v>
      </c>
      <c r="N23" s="80" t="s">
        <v>1457</v>
      </c>
    </row>
    <row r="24" spans="2:14" ht="37.5" customHeight="1" x14ac:dyDescent="0.25">
      <c r="G24" s="383">
        <v>1</v>
      </c>
      <c r="H24" s="446" t="e">
        <f>ID_MS_TH_PJK</f>
        <v>#N/A</v>
      </c>
      <c r="I24" s="1162" t="e">
        <f>NO_BPS</f>
        <v>#N/A</v>
      </c>
      <c r="J24" s="765"/>
      <c r="K24" s="382" t="e">
        <f>PEMBETULAN_KE</f>
        <v>#N/A</v>
      </c>
      <c r="L24" s="537" t="e">
        <f>TGL_TERIMA</f>
        <v>#N/A</v>
      </c>
      <c r="M24" s="381" t="str">
        <f>'B-3'!G9</f>
        <v>Retur Penjualan</v>
      </c>
      <c r="N24" s="538">
        <f>'MAIN LEVEL'!AB22</f>
        <v>0</v>
      </c>
    </row>
    <row r="25" spans="2:14" ht="14.25" customHeight="1" x14ac:dyDescent="0.25">
      <c r="G25" s="223"/>
      <c r="H25" s="223"/>
      <c r="I25" s="223"/>
      <c r="J25" s="223"/>
      <c r="K25" s="223"/>
      <c r="L25" s="223"/>
      <c r="M25" s="223"/>
      <c r="N25" s="223"/>
    </row>
    <row r="26" spans="2:14" ht="14.25" customHeight="1" x14ac:dyDescent="0.25">
      <c r="G26" s="223"/>
      <c r="H26" s="223"/>
      <c r="I26" s="223"/>
      <c r="J26" s="223"/>
      <c r="K26" s="223"/>
      <c r="L26" s="223"/>
      <c r="M26" s="223"/>
      <c r="N26" s="223"/>
    </row>
    <row r="27" spans="2:14" ht="14.25" customHeight="1" x14ac:dyDescent="0.25">
      <c r="G27" s="223"/>
      <c r="H27" s="223"/>
      <c r="I27" s="223"/>
      <c r="J27" s="223"/>
      <c r="K27" s="223"/>
      <c r="L27" s="223"/>
      <c r="M27" s="223"/>
      <c r="N27" s="223"/>
    </row>
    <row r="28" spans="2:14" ht="30" customHeight="1" x14ac:dyDescent="0.25">
      <c r="B28" s="760"/>
      <c r="C28" s="761"/>
      <c r="D28" s="761"/>
      <c r="E28" s="761"/>
      <c r="G28" s="562" t="s">
        <v>1445</v>
      </c>
      <c r="H28" s="562" t="s">
        <v>1477</v>
      </c>
      <c r="I28" s="563" t="s">
        <v>1478</v>
      </c>
      <c r="J28" s="563" t="s">
        <v>1479</v>
      </c>
      <c r="K28" s="562" t="s">
        <v>1480</v>
      </c>
      <c r="L28" s="562" t="s">
        <v>1481</v>
      </c>
      <c r="M28" s="81"/>
      <c r="N28" s="81"/>
    </row>
    <row r="29" spans="2:14" ht="15" customHeight="1" x14ac:dyDescent="0.25">
      <c r="G29" s="409">
        <f t="array" ref="G29">IFERROR(_xlfn.SEQUENCE(COUNTA(H29:H31)),"")</f>
        <v>1</v>
      </c>
      <c r="H29" s="508" t="s">
        <v>2030</v>
      </c>
      <c r="I29" s="508"/>
      <c r="J29" s="508"/>
      <c r="K29" s="508"/>
      <c r="L29" s="508"/>
      <c r="M29" s="106"/>
      <c r="N29" s="106"/>
    </row>
    <row r="30" spans="2:14" ht="15" customHeight="1" x14ac:dyDescent="0.25">
      <c r="G30" s="410"/>
      <c r="H30" s="509" t="s">
        <v>1921</v>
      </c>
      <c r="I30" s="509"/>
      <c r="J30" s="509"/>
      <c r="K30" s="509"/>
      <c r="L30" s="509"/>
      <c r="M30" s="106"/>
      <c r="N30" s="106"/>
    </row>
    <row r="31" spans="2:14" ht="15" customHeight="1" x14ac:dyDescent="0.25">
      <c r="G31" s="510"/>
      <c r="H31" s="511"/>
      <c r="I31" s="511"/>
      <c r="J31" s="511"/>
      <c r="K31" s="511"/>
      <c r="L31" s="511"/>
      <c r="M31" s="106"/>
      <c r="N31" s="106"/>
    </row>
    <row r="32" spans="2:14" ht="15" customHeight="1" x14ac:dyDescent="0.25">
      <c r="G32" s="512"/>
      <c r="H32" s="507"/>
      <c r="I32" s="507"/>
      <c r="J32" s="507"/>
      <c r="K32" s="507" t="s">
        <v>1494</v>
      </c>
      <c r="L32" s="507">
        <f>SUM(L29:L31)</f>
        <v>0</v>
      </c>
      <c r="M32" s="106"/>
      <c r="N32" s="106"/>
    </row>
    <row r="33" spans="7:14" ht="15" customHeight="1" x14ac:dyDescent="0.25">
      <c r="G33" s="226"/>
      <c r="H33" s="226"/>
      <c r="I33" s="226"/>
      <c r="J33" s="107"/>
      <c r="K33" s="106"/>
      <c r="L33" s="106"/>
      <c r="M33" s="106"/>
      <c r="N33" s="106"/>
    </row>
    <row r="34" spans="7:14" ht="15" customHeight="1" x14ac:dyDescent="0.25">
      <c r="G34" s="107"/>
      <c r="H34" s="107"/>
      <c r="I34" s="107"/>
      <c r="J34" s="103"/>
      <c r="K34" s="108" t="s">
        <v>1500</v>
      </c>
      <c r="L34" s="507">
        <f>L32+N24</f>
        <v>0</v>
      </c>
      <c r="M34" s="106"/>
      <c r="N34" s="106"/>
    </row>
    <row r="35" spans="7:14" ht="15" customHeight="1" x14ac:dyDescent="0.25">
      <c r="G35" s="107"/>
      <c r="H35" s="107"/>
      <c r="I35" s="107"/>
      <c r="J35" s="107"/>
      <c r="K35" s="227"/>
      <c r="L35" s="106"/>
      <c r="M35" s="106"/>
      <c r="N35" s="106"/>
    </row>
    <row r="36" spans="7:14" ht="15" customHeight="1" x14ac:dyDescent="0.25">
      <c r="G36" s="107"/>
      <c r="H36" s="107"/>
      <c r="I36" s="107"/>
      <c r="J36" s="107"/>
      <c r="K36" s="227"/>
      <c r="L36" s="228"/>
      <c r="M36" s="228"/>
      <c r="N36" s="513"/>
    </row>
    <row r="37" spans="7:14" ht="15" customHeight="1" x14ac:dyDescent="0.25">
      <c r="G37" s="226"/>
      <c r="H37" s="226"/>
      <c r="I37" s="226"/>
      <c r="J37" s="107"/>
      <c r="K37" s="227"/>
      <c r="L37" s="228"/>
      <c r="M37" s="228"/>
      <c r="N37" s="513"/>
    </row>
    <row r="38" spans="7:14" ht="15" customHeight="1" x14ac:dyDescent="0.25">
      <c r="G38" s="103"/>
      <c r="H38" s="103"/>
      <c r="I38" s="103"/>
      <c r="J38" s="103"/>
      <c r="K38" s="103"/>
      <c r="L38" s="103"/>
      <c r="M38" s="103"/>
      <c r="N38" s="103"/>
    </row>
    <row r="39" spans="7:14" ht="15" customHeight="1" x14ac:dyDescent="0.25">
      <c r="G39" s="229"/>
      <c r="H39" s="770" t="s">
        <v>1507</v>
      </c>
      <c r="I39" s="764"/>
      <c r="J39" s="764"/>
      <c r="K39" s="763" t="s">
        <v>1508</v>
      </c>
      <c r="L39" s="764"/>
      <c r="M39" s="765"/>
      <c r="N39" s="133"/>
    </row>
    <row r="40" spans="7:14" ht="15" customHeight="1" x14ac:dyDescent="0.25">
      <c r="G40" s="229"/>
      <c r="H40" s="230" t="s">
        <v>796</v>
      </c>
      <c r="I40" s="427" t="s">
        <v>1510</v>
      </c>
      <c r="J40" s="428" t="s">
        <v>1511</v>
      </c>
      <c r="K40" s="428" t="s">
        <v>796</v>
      </c>
      <c r="L40" s="428" t="s">
        <v>1510</v>
      </c>
      <c r="M40" s="428" t="s">
        <v>1511</v>
      </c>
      <c r="N40" s="231"/>
    </row>
    <row r="41" spans="7:14" ht="15" customHeight="1" x14ac:dyDescent="0.25">
      <c r="G41" s="229"/>
      <c r="H41" s="226"/>
      <c r="I41" s="226"/>
      <c r="J41" s="226"/>
      <c r="K41" s="232"/>
      <c r="L41" s="232"/>
      <c r="M41" s="232"/>
      <c r="N41" s="232"/>
    </row>
    <row r="42" spans="7:14" ht="15" customHeight="1" x14ac:dyDescent="0.25">
      <c r="G42" s="233"/>
      <c r="H42" s="234"/>
      <c r="I42" s="234"/>
      <c r="J42" s="234"/>
      <c r="K42" s="235"/>
      <c r="L42" s="235"/>
      <c r="M42" s="235"/>
      <c r="N42" s="235"/>
    </row>
    <row r="43" spans="7:14" ht="15" customHeight="1" x14ac:dyDescent="0.25">
      <c r="G43" s="233"/>
      <c r="H43" s="234"/>
      <c r="I43" s="234"/>
      <c r="J43" s="234"/>
      <c r="K43" s="235"/>
      <c r="L43" s="235"/>
      <c r="M43" s="235"/>
      <c r="N43" s="235"/>
    </row>
    <row r="44" spans="7:14" ht="15" customHeight="1" x14ac:dyDescent="0.25">
      <c r="G44" s="229"/>
      <c r="H44" s="236"/>
      <c r="I44" s="236"/>
      <c r="J44" s="236"/>
      <c r="K44" s="237"/>
      <c r="L44" s="237"/>
      <c r="M44" s="237"/>
      <c r="N44" s="232"/>
    </row>
  </sheetData>
  <mergeCells count="22">
    <mergeCell ref="G9:K11"/>
    <mergeCell ref="H22:N22"/>
    <mergeCell ref="B6:E6"/>
    <mergeCell ref="B28:E28"/>
    <mergeCell ref="B15:E15"/>
    <mergeCell ref="B20:E20"/>
    <mergeCell ref="H39:J39"/>
    <mergeCell ref="K39:M39"/>
    <mergeCell ref="B4:E4"/>
    <mergeCell ref="G7:N7"/>
    <mergeCell ref="B16:E16"/>
    <mergeCell ref="B18:E18"/>
    <mergeCell ref="B12:E12"/>
    <mergeCell ref="I24:J24"/>
    <mergeCell ref="I23:J23"/>
    <mergeCell ref="B14:E14"/>
    <mergeCell ref="G22:G23"/>
    <mergeCell ref="B17:E17"/>
    <mergeCell ref="B8:E8"/>
    <mergeCell ref="B13:E13"/>
    <mergeCell ref="B19:E19"/>
    <mergeCell ref="B10:E10"/>
  </mergeCells>
  <hyperlinks>
    <hyperlink ref="B4" location="PANDUAN!A1" display="PANDUAN" xr:uid="{00000000-0004-0000-3100-000000000000}"/>
    <hyperlink ref="B6" location="'EWS DIRECTORY'!A1" display="EWS DIRECTORY" xr:uid="{00000000-0004-0000-3100-000001000000}"/>
    <hyperlink ref="B8" location="'DATA PEMICU'!A1" display="DATA PEMICU" xr:uid="{00000000-0004-0000-3100-000002000000}"/>
    <hyperlink ref="B10" location="'DATA PENGUJI'!A1" display="DATA PENGUJI" xr:uid="{00000000-0004-0000-3100-000003000000}"/>
    <hyperlink ref="B12" location="'MAIN LEVEL'!A1" display="MAIN LEVEL" xr:uid="{00000000-0004-0000-3100-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22">
    <tabColor theme="4" tint="-0.249977111117893"/>
    <pageSetUpPr fitToPage="1"/>
  </sheetPr>
  <dimension ref="A1:AI51"/>
  <sheetViews>
    <sheetView topLeftCell="B1" zoomScaleNormal="100" workbookViewId="0">
      <selection activeCell="AQ18" sqref="AQ18:AU18"/>
    </sheetView>
  </sheetViews>
  <sheetFormatPr defaultColWidth="8.88671875" defaultRowHeight="13.8" x14ac:dyDescent="0.25"/>
  <cols>
    <col min="1" max="1" width="3" style="110" hidden="1" customWidth="1"/>
    <col min="2" max="5" width="3.88671875" style="177" customWidth="1"/>
    <col min="6" max="6" width="3.88671875" style="110" customWidth="1"/>
    <col min="7" max="35" width="3.5546875" style="254" customWidth="1"/>
    <col min="36" max="36" width="8.88671875" style="254" customWidth="1"/>
    <col min="37" max="16384" width="8.88671875" style="254"/>
  </cols>
  <sheetData>
    <row r="1" spans="1:35" ht="15" customHeight="1" x14ac:dyDescent="0.25">
      <c r="A1" s="413" t="e">
        <f t="array" ref="A1">COUNTIF(#REF!,"*"&amp;Retur&amp;"*")</f>
        <v>#REF!</v>
      </c>
      <c r="G1" s="178"/>
      <c r="H1" s="55"/>
      <c r="I1" s="55"/>
      <c r="J1" s="55"/>
      <c r="K1" s="55"/>
      <c r="L1" s="55"/>
      <c r="M1" s="55"/>
    </row>
    <row r="2" spans="1:35" ht="15" customHeight="1" x14ac:dyDescent="0.25">
      <c r="G2" s="124" t="s">
        <v>1674</v>
      </c>
      <c r="H2" s="124"/>
      <c r="I2" s="124"/>
      <c r="J2" s="124"/>
      <c r="K2" s="124"/>
      <c r="L2" s="124"/>
      <c r="M2" s="124"/>
      <c r="N2" s="124"/>
      <c r="O2" s="124"/>
      <c r="P2" s="124"/>
      <c r="Q2" s="124"/>
      <c r="R2" s="124"/>
      <c r="S2" s="124"/>
      <c r="T2" s="124"/>
      <c r="U2" s="124"/>
      <c r="V2" s="124"/>
      <c r="W2" s="124"/>
      <c r="X2" s="124"/>
      <c r="Y2" s="278"/>
      <c r="Z2" s="278"/>
      <c r="AA2" s="278"/>
      <c r="AB2" s="278"/>
      <c r="AC2" s="278"/>
      <c r="AD2" s="278"/>
      <c r="AE2" s="278"/>
      <c r="AF2" s="278"/>
      <c r="AG2" s="278"/>
      <c r="AH2" s="278"/>
      <c r="AI2" s="278"/>
    </row>
    <row r="3" spans="1:35" ht="15" customHeight="1" x14ac:dyDescent="0.25">
      <c r="B3" s="111"/>
      <c r="C3" s="111"/>
      <c r="D3" s="111"/>
      <c r="E3" s="111"/>
      <c r="G3" s="124" t="s">
        <v>1675</v>
      </c>
      <c r="H3" s="124"/>
      <c r="I3" s="124"/>
      <c r="J3" s="124"/>
      <c r="K3" s="124"/>
      <c r="L3" s="124"/>
      <c r="M3" s="124"/>
      <c r="N3" s="124"/>
      <c r="O3" s="124"/>
      <c r="P3" s="124"/>
      <c r="Q3" s="124"/>
      <c r="R3" s="124"/>
      <c r="S3" s="124"/>
      <c r="T3" s="124"/>
      <c r="U3" s="124"/>
      <c r="V3" s="124"/>
      <c r="W3" s="124"/>
      <c r="X3" s="124"/>
      <c r="Y3" s="278"/>
      <c r="Z3" s="278"/>
      <c r="AA3" s="278"/>
      <c r="AB3" s="278"/>
      <c r="AC3" s="278"/>
      <c r="AD3" s="278"/>
      <c r="AE3" s="278"/>
      <c r="AF3" s="278"/>
      <c r="AG3" s="278"/>
      <c r="AH3" s="278"/>
      <c r="AI3" s="278"/>
    </row>
    <row r="4" spans="1:35" ht="15" customHeight="1" x14ac:dyDescent="0.25">
      <c r="B4" s="762" t="s">
        <v>79</v>
      </c>
      <c r="C4" s="761"/>
      <c r="D4" s="761"/>
      <c r="E4" s="761"/>
      <c r="G4" s="124"/>
      <c r="H4" s="124"/>
      <c r="I4" s="124"/>
      <c r="J4" s="124"/>
      <c r="K4" s="124"/>
      <c r="L4" s="124"/>
      <c r="M4" s="124"/>
      <c r="N4" s="124"/>
      <c r="O4" s="124"/>
      <c r="P4" s="124"/>
      <c r="Q4" s="124"/>
      <c r="R4" s="124"/>
      <c r="S4" s="124"/>
      <c r="T4" s="124"/>
      <c r="U4" s="124"/>
      <c r="V4" s="124"/>
      <c r="W4" s="124"/>
      <c r="X4" s="124"/>
      <c r="Y4" s="278"/>
      <c r="Z4" s="278"/>
      <c r="AA4" s="278"/>
      <c r="AB4" s="278"/>
      <c r="AC4" s="278"/>
      <c r="AD4" s="278"/>
      <c r="AE4" s="278"/>
      <c r="AF4" s="278"/>
      <c r="AG4" s="278"/>
      <c r="AH4" s="278"/>
      <c r="AI4" s="278"/>
    </row>
    <row r="5" spans="1:35" ht="15" customHeight="1" x14ac:dyDescent="0.25">
      <c r="B5" s="111"/>
      <c r="C5" s="111"/>
      <c r="D5" s="111"/>
      <c r="E5" s="111"/>
      <c r="G5" s="124"/>
      <c r="H5" s="124"/>
      <c r="I5" s="124"/>
      <c r="J5" s="124"/>
      <c r="K5" s="124"/>
      <c r="L5" s="124"/>
      <c r="M5" s="124"/>
      <c r="N5" s="124"/>
      <c r="O5" s="124"/>
      <c r="P5" s="124"/>
      <c r="Q5" s="124"/>
      <c r="R5" s="124"/>
      <c r="S5" s="124"/>
      <c r="T5" s="124"/>
      <c r="U5" s="124"/>
      <c r="V5" s="124"/>
      <c r="W5" s="124"/>
      <c r="X5" s="124"/>
      <c r="Y5" s="278"/>
      <c r="Z5" s="278"/>
      <c r="AA5" s="278"/>
      <c r="AB5" s="278"/>
      <c r="AC5" s="278"/>
      <c r="AD5" s="278"/>
      <c r="AE5" s="278"/>
      <c r="AF5" s="278"/>
      <c r="AG5" s="278"/>
      <c r="AH5" s="278"/>
      <c r="AI5" s="278"/>
    </row>
    <row r="6" spans="1:35" ht="15" customHeight="1" x14ac:dyDescent="0.25">
      <c r="B6" s="762" t="s">
        <v>87</v>
      </c>
      <c r="C6" s="761"/>
      <c r="D6" s="761"/>
      <c r="E6" s="761"/>
      <c r="G6" s="124"/>
      <c r="H6" s="124"/>
      <c r="I6" s="124"/>
      <c r="J6" s="124"/>
      <c r="K6" s="124"/>
      <c r="L6" s="124"/>
      <c r="M6" s="124"/>
      <c r="N6" s="124"/>
      <c r="O6" s="124"/>
      <c r="P6" s="124"/>
      <c r="Q6" s="124"/>
      <c r="R6" s="124"/>
      <c r="S6" s="124"/>
      <c r="T6" s="124"/>
      <c r="U6" s="124"/>
      <c r="V6" s="124"/>
      <c r="W6" s="124"/>
      <c r="X6" s="124"/>
      <c r="Y6" s="278"/>
      <c r="Z6" s="278"/>
      <c r="AA6" s="278"/>
      <c r="AB6" s="278"/>
      <c r="AC6" s="278"/>
      <c r="AD6" s="278"/>
      <c r="AE6" s="278"/>
      <c r="AF6" s="278"/>
      <c r="AG6" s="278"/>
      <c r="AH6" s="278"/>
      <c r="AI6" s="278"/>
    </row>
    <row r="7" spans="1:35" ht="15" customHeight="1" x14ac:dyDescent="0.25">
      <c r="B7" s="111"/>
      <c r="C7" s="111"/>
      <c r="D7" s="111"/>
      <c r="E7" s="111"/>
      <c r="G7" s="798" t="s">
        <v>1676</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c r="AI7" s="278"/>
    </row>
    <row r="8" spans="1:35" ht="15" customHeight="1" x14ac:dyDescent="0.25">
      <c r="B8" s="762" t="s">
        <v>94</v>
      </c>
      <c r="C8" s="761"/>
      <c r="D8" s="761"/>
      <c r="E8" s="761"/>
      <c r="G8" s="124"/>
      <c r="H8" s="124"/>
      <c r="I8" s="124"/>
      <c r="J8" s="124"/>
      <c r="K8" s="124"/>
      <c r="L8" s="124"/>
      <c r="M8" s="124"/>
      <c r="N8" s="124"/>
      <c r="O8" s="124"/>
      <c r="P8" s="124"/>
      <c r="Q8" s="124"/>
      <c r="R8" s="124"/>
      <c r="S8" s="124"/>
      <c r="T8" s="124"/>
      <c r="U8" s="124"/>
      <c r="V8" s="124"/>
      <c r="W8" s="124"/>
      <c r="X8" s="124"/>
      <c r="Y8" s="278"/>
      <c r="Z8" s="278"/>
      <c r="AA8" s="278"/>
      <c r="AB8" s="278"/>
      <c r="AC8" s="278"/>
      <c r="AD8" s="278"/>
      <c r="AE8" s="278"/>
      <c r="AF8" s="278"/>
      <c r="AG8" s="278"/>
      <c r="AH8" s="278"/>
      <c r="AI8" s="278"/>
    </row>
    <row r="9" spans="1:35" ht="15" customHeight="1" x14ac:dyDescent="0.25">
      <c r="B9" s="111"/>
      <c r="C9" s="111"/>
      <c r="D9" s="111"/>
      <c r="E9" s="111"/>
      <c r="G9" s="803" t="str">
        <f>'MAIN LEVEL'!J23</f>
        <v>Diskon Penjualan</v>
      </c>
      <c r="H9" s="789"/>
      <c r="I9" s="789"/>
      <c r="J9" s="789"/>
      <c r="K9" s="789"/>
      <c r="L9" s="789"/>
      <c r="M9" s="789"/>
      <c r="N9" s="789"/>
      <c r="O9" s="789"/>
      <c r="P9" s="789"/>
      <c r="Q9" s="789"/>
      <c r="R9" s="789"/>
      <c r="S9" s="789"/>
      <c r="T9" s="790"/>
      <c r="U9" s="279" t="s">
        <v>796</v>
      </c>
      <c r="V9" s="280"/>
      <c r="W9" s="280"/>
      <c r="X9" s="280"/>
      <c r="Y9" s="280"/>
      <c r="Z9" s="280" t="s">
        <v>1678</v>
      </c>
      <c r="AA9" s="182" t="e">
        <f>NAMA_WP</f>
        <v>#N/A</v>
      </c>
      <c r="AB9" s="281"/>
      <c r="AC9" s="281"/>
      <c r="AD9" s="281"/>
      <c r="AE9" s="281"/>
      <c r="AF9" s="281"/>
      <c r="AG9" s="281"/>
      <c r="AH9" s="282"/>
      <c r="AI9" s="278"/>
    </row>
    <row r="10" spans="1:35" ht="15" customHeight="1" x14ac:dyDescent="0.25">
      <c r="B10" s="762" t="s">
        <v>101</v>
      </c>
      <c r="C10" s="761"/>
      <c r="D10" s="761"/>
      <c r="E10" s="761"/>
      <c r="G10" s="804"/>
      <c r="H10" s="792"/>
      <c r="I10" s="792"/>
      <c r="J10" s="792"/>
      <c r="K10" s="792"/>
      <c r="L10" s="792"/>
      <c r="M10" s="792"/>
      <c r="N10" s="792"/>
      <c r="O10" s="792"/>
      <c r="P10" s="792"/>
      <c r="Q10" s="792"/>
      <c r="R10" s="792"/>
      <c r="S10" s="792"/>
      <c r="T10" s="805"/>
      <c r="U10" s="283" t="s">
        <v>1401</v>
      </c>
      <c r="V10" s="124"/>
      <c r="W10" s="124"/>
      <c r="X10" s="124"/>
      <c r="Y10" s="124"/>
      <c r="Z10" s="124" t="s">
        <v>1678</v>
      </c>
      <c r="AA10" s="124" t="e">
        <f>NPWP</f>
        <v>#N/A</v>
      </c>
      <c r="AB10" s="278"/>
      <c r="AC10" s="278"/>
      <c r="AD10" s="278"/>
      <c r="AE10" s="278"/>
      <c r="AF10" s="278"/>
      <c r="AG10" s="278"/>
      <c r="AH10" s="284"/>
      <c r="AI10" s="278"/>
    </row>
    <row r="11" spans="1:35" ht="15" customHeight="1" x14ac:dyDescent="0.25">
      <c r="G11" s="806"/>
      <c r="H11" s="794"/>
      <c r="I11" s="794"/>
      <c r="J11" s="794"/>
      <c r="K11" s="794"/>
      <c r="L11" s="794"/>
      <c r="M11" s="794"/>
      <c r="N11" s="794"/>
      <c r="O11" s="794"/>
      <c r="P11" s="794"/>
      <c r="Q11" s="794"/>
      <c r="R11" s="794"/>
      <c r="S11" s="794"/>
      <c r="T11" s="807"/>
      <c r="U11" s="285" t="s">
        <v>1679</v>
      </c>
      <c r="V11" s="190"/>
      <c r="W11" s="190"/>
      <c r="X11" s="190"/>
      <c r="Y11" s="190"/>
      <c r="Z11" s="190" t="s">
        <v>1678</v>
      </c>
      <c r="AA11" s="190" t="e">
        <f>ID_MS_TH_PJK</f>
        <v>#N/A</v>
      </c>
      <c r="AB11" s="286"/>
      <c r="AC11" s="286"/>
      <c r="AD11" s="286"/>
      <c r="AE11" s="286"/>
      <c r="AF11" s="286"/>
      <c r="AG11" s="286"/>
      <c r="AH11" s="287"/>
      <c r="AI11" s="278"/>
    </row>
    <row r="12" spans="1:35" ht="15" customHeight="1" x14ac:dyDescent="0.25">
      <c r="B12" s="762" t="s">
        <v>106</v>
      </c>
      <c r="C12" s="761"/>
      <c r="D12" s="761"/>
      <c r="E12" s="761"/>
      <c r="G12" s="124"/>
      <c r="H12" s="124"/>
      <c r="I12" s="124"/>
      <c r="J12" s="124"/>
      <c r="K12" s="124"/>
      <c r="L12" s="124"/>
      <c r="M12" s="124"/>
      <c r="N12" s="124"/>
      <c r="O12" s="124"/>
      <c r="P12" s="124"/>
      <c r="Q12" s="124"/>
      <c r="R12" s="124"/>
      <c r="S12" s="124"/>
      <c r="T12" s="124"/>
      <c r="U12" s="124"/>
      <c r="V12" s="124"/>
      <c r="W12" s="124"/>
      <c r="X12" s="124"/>
      <c r="Y12" s="278"/>
      <c r="Z12" s="278"/>
      <c r="AA12" s="278"/>
      <c r="AB12" s="278"/>
      <c r="AC12" s="278"/>
      <c r="AD12" s="278"/>
      <c r="AE12" s="278"/>
      <c r="AF12" s="278"/>
      <c r="AG12" s="278"/>
      <c r="AH12" s="278"/>
      <c r="AI12" s="278"/>
    </row>
    <row r="13" spans="1:35" ht="15" customHeight="1" x14ac:dyDescent="0.25">
      <c r="B13" s="927" t="str">
        <f>HYPERLINK("#'"&amp;'EWS DIRECTORY'!$J$50&amp;"'!A1",'EWS DIRECTORY'!$J$50)</f>
        <v>B-4</v>
      </c>
      <c r="C13" s="761"/>
      <c r="D13" s="761"/>
      <c r="E13" s="761"/>
      <c r="G13" s="928" t="str">
        <f>"Pengujian yang telah dilakukan atas pos "&amp;G9&amp;" dapat disimpulkan:"</f>
        <v>Pengujian yang telah dilakukan atas pos Diskon Penjualan dapat disimpulkan:</v>
      </c>
      <c r="H13" s="792"/>
      <c r="I13" s="792"/>
      <c r="J13" s="792"/>
      <c r="K13" s="792"/>
      <c r="L13" s="792"/>
      <c r="M13" s="792"/>
      <c r="N13" s="792"/>
      <c r="O13" s="792"/>
      <c r="P13" s="792"/>
      <c r="Q13" s="792"/>
      <c r="R13" s="792"/>
      <c r="S13" s="792"/>
      <c r="T13" s="792"/>
      <c r="U13" s="792"/>
      <c r="V13" s="792"/>
      <c r="W13" s="792"/>
      <c r="X13" s="792"/>
      <c r="Y13" s="792"/>
      <c r="Z13" s="792"/>
      <c r="AA13" s="792"/>
      <c r="AB13" s="792"/>
      <c r="AC13" s="792"/>
      <c r="AD13" s="792"/>
      <c r="AE13" s="792"/>
      <c r="AF13" s="792"/>
      <c r="AG13" s="792"/>
      <c r="AH13" s="792"/>
      <c r="AI13" s="278"/>
    </row>
    <row r="14" spans="1:35" ht="15" customHeight="1" x14ac:dyDescent="0.25">
      <c r="B14" s="931" t="str">
        <f>HYPERLINK("#'"&amp;'EWS DIRECTORY'!$J$51&amp;"'!A1",'EWS DIRECTORY'!$J$51)</f>
        <v>B-4-1</v>
      </c>
      <c r="C14" s="761"/>
      <c r="D14" s="761"/>
      <c r="E14" s="761"/>
      <c r="G14" s="124"/>
      <c r="H14" s="124"/>
      <c r="I14" s="124"/>
      <c r="J14" s="124"/>
      <c r="K14" s="124"/>
      <c r="L14" s="124"/>
      <c r="M14" s="124"/>
      <c r="N14" s="124"/>
      <c r="O14" s="124"/>
      <c r="P14" s="124"/>
      <c r="Q14" s="124"/>
      <c r="R14" s="124"/>
      <c r="S14" s="124"/>
      <c r="T14" s="124"/>
      <c r="U14" s="124"/>
      <c r="V14" s="124"/>
      <c r="W14" s="124"/>
      <c r="X14" s="124"/>
      <c r="Y14" s="278"/>
      <c r="Z14" s="278"/>
      <c r="AA14" s="278"/>
      <c r="AB14" s="278"/>
      <c r="AC14" s="278"/>
      <c r="AD14" s="278"/>
      <c r="AE14" s="278"/>
      <c r="AF14" s="278"/>
      <c r="AG14" s="278"/>
      <c r="AH14" s="278"/>
      <c r="AI14" s="278"/>
    </row>
    <row r="15" spans="1:35" ht="15" customHeight="1" x14ac:dyDescent="0.25">
      <c r="B15" s="929" t="str">
        <f>HYPERLINK("#'"&amp;'EWS DIRECTORY'!$J$52&amp;"'!A1",'EWS DIRECTORY'!$J$52)</f>
        <v>B-4-1-1</v>
      </c>
      <c r="C15" s="761"/>
      <c r="D15" s="761"/>
      <c r="E15" s="761"/>
      <c r="G15" s="124"/>
      <c r="H15" s="124" t="str">
        <f>"Jumlah "&amp;G9&amp;" menurut petugas :"</f>
        <v>Jumlah Diskon Penjualan menurut petugas :</v>
      </c>
      <c r="I15" s="124"/>
      <c r="J15" s="124"/>
      <c r="K15" s="124"/>
      <c r="L15" s="124"/>
      <c r="M15" s="124"/>
      <c r="N15" s="124"/>
      <c r="O15" s="124"/>
      <c r="P15" s="124"/>
      <c r="Q15" s="124"/>
      <c r="R15" s="124"/>
      <c r="S15" s="124"/>
      <c r="T15" s="124"/>
      <c r="U15" s="124"/>
      <c r="V15" s="124"/>
      <c r="W15" s="124"/>
      <c r="X15" s="124"/>
      <c r="Y15" s="278"/>
      <c r="Z15" s="278"/>
      <c r="AA15" s="278"/>
      <c r="AB15" s="278"/>
      <c r="AC15" s="278"/>
      <c r="AD15" s="278"/>
      <c r="AE15" s="278"/>
      <c r="AF15" s="278"/>
      <c r="AG15" s="278"/>
      <c r="AH15" s="278"/>
      <c r="AI15" s="278"/>
    </row>
    <row r="16" spans="1:35" ht="15" customHeight="1" x14ac:dyDescent="0.25">
      <c r="B16" s="929" t="str">
        <f>HYPERLINK("#'"&amp;'EWS DIRECTORY'!$J$53&amp;"'!A1",'EWS DIRECTORY'!$J$53)</f>
        <v>B-4-1-2</v>
      </c>
      <c r="C16" s="761"/>
      <c r="D16" s="761"/>
      <c r="E16" s="761"/>
      <c r="G16" s="82" t="s">
        <v>1445</v>
      </c>
      <c r="H16" s="930" t="s">
        <v>1707</v>
      </c>
      <c r="I16" s="764"/>
      <c r="J16" s="764"/>
      <c r="K16" s="764"/>
      <c r="L16" s="764"/>
      <c r="M16" s="764"/>
      <c r="N16" s="764"/>
      <c r="O16" s="764"/>
      <c r="P16" s="764"/>
      <c r="Q16" s="764"/>
      <c r="R16" s="764"/>
      <c r="S16" s="937" t="s">
        <v>1767</v>
      </c>
      <c r="T16" s="765"/>
      <c r="U16" s="934" t="s">
        <v>1768</v>
      </c>
      <c r="V16" s="764"/>
      <c r="W16" s="764"/>
      <c r="X16" s="764"/>
      <c r="Y16" s="764"/>
      <c r="Z16" s="764"/>
      <c r="AA16" s="765"/>
      <c r="AB16" s="278"/>
      <c r="AC16" s="278"/>
      <c r="AD16" s="278"/>
      <c r="AE16" s="278"/>
      <c r="AF16" s="278"/>
      <c r="AG16" s="278"/>
      <c r="AH16" s="278"/>
      <c r="AI16" s="278"/>
    </row>
    <row r="17" spans="2:35" ht="15" customHeight="1" x14ac:dyDescent="0.25">
      <c r="B17" s="929" t="str">
        <f>HYPERLINK("#'"&amp;'EWS DIRECTORY'!$J$54&amp;"'!A1",'EWS DIRECTORY'!$J$54)</f>
        <v>B-4-1-3</v>
      </c>
      <c r="C17" s="761"/>
      <c r="D17" s="761"/>
      <c r="E17" s="761"/>
      <c r="G17" s="83">
        <v>1</v>
      </c>
      <c r="H17" s="926" t="e">
        <f>MASTER!N5</f>
        <v>#N/A</v>
      </c>
      <c r="I17" s="824"/>
      <c r="J17" s="824"/>
      <c r="K17" s="824"/>
      <c r="L17" s="824"/>
      <c r="M17" s="824"/>
      <c r="N17" s="824"/>
      <c r="O17" s="824"/>
      <c r="P17" s="824"/>
      <c r="Q17" s="824"/>
      <c r="R17" s="825"/>
      <c r="S17" s="936" t="s">
        <v>189</v>
      </c>
      <c r="T17" s="790"/>
      <c r="U17" s="923" t="str">
        <f>IF('B-4-1'!I38='B-4-1'!M18,'B-4-1'!AB18,
IF('B-4-1'!I38='B-4-1'!M20,'B-4-1'!AB20,
IF('B-4-1'!I38='B-4-1'!M22,'B-4-1'!AB22,
IF('B-4-1'!I38='B-4-1'!M24,'B-4-1'!AB24,
IF('B-4-1'!I38='B-4-1'!M26,'B-4-1'!AB26,
IF('B-4-1'!I38='B-4-1'!M28,'B-4-1'!AB28,"Tidak Ditemukan"))))))</f>
        <v>Tidak Ditemukan</v>
      </c>
      <c r="V17" s="764"/>
      <c r="W17" s="764"/>
      <c r="X17" s="764"/>
      <c r="Y17" s="764"/>
      <c r="Z17" s="764"/>
      <c r="AA17" s="765"/>
      <c r="AB17" s="278"/>
      <c r="AC17" s="278"/>
      <c r="AD17" s="278"/>
      <c r="AE17" s="278"/>
      <c r="AF17" s="278"/>
      <c r="AG17" s="278"/>
      <c r="AH17" s="278"/>
      <c r="AI17" s="278"/>
    </row>
    <row r="18" spans="2:35" ht="15" customHeight="1" x14ac:dyDescent="0.25">
      <c r="B18" s="929" t="str">
        <f>HYPERLINK("#'"&amp;'EWS DIRECTORY'!$J$55&amp;"'!A1",'EWS DIRECTORY'!$J$55)</f>
        <v>B-4-1-4</v>
      </c>
      <c r="C18" s="761"/>
      <c r="D18" s="761"/>
      <c r="E18" s="761"/>
      <c r="G18" s="83">
        <v>2</v>
      </c>
      <c r="H18" s="926" t="e">
        <f>MASTER!N6</f>
        <v>#N/A</v>
      </c>
      <c r="I18" s="824"/>
      <c r="J18" s="824"/>
      <c r="K18" s="824"/>
      <c r="L18" s="824"/>
      <c r="M18" s="824"/>
      <c r="N18" s="824"/>
      <c r="O18" s="824"/>
      <c r="P18" s="824"/>
      <c r="Q18" s="824"/>
      <c r="R18" s="825"/>
      <c r="S18" s="792"/>
      <c r="T18" s="805"/>
      <c r="U18" s="923" t="str">
        <f>IF('B-4-1'!I38='B-4-1'!M18,'B-4-1'!AG18,
IF('B-4-1'!I38='B-4-1'!M20,'B-4-1'!AG20,
IF('B-4-1'!I38='B-4-1'!M22,'B-4-1'!AG22,
IF('B-4-1'!I38='B-4-1'!M24,'B-4-1'!AG24,
IF('B-4-1'!I38='B-4-1'!M26,'B-4-1'!AG26,
IF('B-4-1'!I38='B-4-1'!M28,'B-4-1'!AG28,"Tidak Ditemukan"))))))</f>
        <v>Tidak Ditemukan</v>
      </c>
      <c r="V18" s="764"/>
      <c r="W18" s="764"/>
      <c r="X18" s="764"/>
      <c r="Y18" s="764"/>
      <c r="Z18" s="764"/>
      <c r="AA18" s="765"/>
      <c r="AB18" s="278"/>
      <c r="AC18" s="278"/>
      <c r="AD18" s="278"/>
      <c r="AE18" s="278"/>
      <c r="AF18" s="278"/>
      <c r="AG18" s="278"/>
      <c r="AH18" s="278"/>
      <c r="AI18" s="278"/>
    </row>
    <row r="19" spans="2:35" ht="15" customHeight="1" x14ac:dyDescent="0.25">
      <c r="B19" s="929" t="str">
        <f>HYPERLINK("#'"&amp;'EWS DIRECTORY'!$J$56&amp;"'!A1",'EWS DIRECTORY'!$J$56)</f>
        <v>B-4-1-5</v>
      </c>
      <c r="C19" s="761"/>
      <c r="D19" s="761"/>
      <c r="E19" s="761"/>
      <c r="G19" s="83">
        <v>3</v>
      </c>
      <c r="H19" s="926" t="e">
        <f>MASTER!N7</f>
        <v>#N/A</v>
      </c>
      <c r="I19" s="824"/>
      <c r="J19" s="824"/>
      <c r="K19" s="824"/>
      <c r="L19" s="824"/>
      <c r="M19" s="824"/>
      <c r="N19" s="824"/>
      <c r="O19" s="824"/>
      <c r="P19" s="824"/>
      <c r="Q19" s="824"/>
      <c r="R19" s="825"/>
      <c r="S19" s="792"/>
      <c r="T19" s="805"/>
      <c r="U19" s="923" t="str">
        <f>IF('B-4-1'!I38='B-4-1'!M18,'B-4-1'!AL18,
IF('B-4-1'!I38='B-4-1'!M20,'B-4-1'!AL20,
IF('B-4-1'!I38='B-4-1'!M22,'B-4-1'!AL22,
IF('B-4-1'!I38='B-4-1'!M24,'B-4-1'!AL24,
IF('B-4-1'!I38='B-4-1'!M26,'B-4-1'!AL26,
IF('B-4-1'!I38='B-4-1'!M28,'B-4-1'!AL28,"Tidak Ditemukan"))))))</f>
        <v>Tidak Ditemukan</v>
      </c>
      <c r="V19" s="764"/>
      <c r="W19" s="764"/>
      <c r="X19" s="764"/>
      <c r="Y19" s="764"/>
      <c r="Z19" s="764"/>
      <c r="AA19" s="765"/>
      <c r="AB19" s="278"/>
      <c r="AC19" s="278"/>
      <c r="AD19" s="278"/>
      <c r="AE19" s="278"/>
      <c r="AF19" s="278"/>
      <c r="AG19" s="278"/>
      <c r="AH19" s="278"/>
      <c r="AI19" s="278"/>
    </row>
    <row r="20" spans="2:35" ht="15" customHeight="1" x14ac:dyDescent="0.25">
      <c r="B20" s="929" t="str">
        <f>HYPERLINK("#'"&amp;'EWS DIRECTORY'!$J$57&amp;"'!A1",'EWS DIRECTORY'!$J$57)</f>
        <v>B-4-1-6</v>
      </c>
      <c r="C20" s="761"/>
      <c r="D20" s="761"/>
      <c r="E20" s="761"/>
      <c r="G20" s="83">
        <v>4</v>
      </c>
      <c r="H20" s="926" t="e">
        <f>MASTER!N8</f>
        <v>#N/A</v>
      </c>
      <c r="I20" s="824"/>
      <c r="J20" s="824"/>
      <c r="K20" s="824"/>
      <c r="L20" s="824"/>
      <c r="M20" s="824"/>
      <c r="N20" s="824"/>
      <c r="O20" s="824"/>
      <c r="P20" s="824"/>
      <c r="Q20" s="824"/>
      <c r="R20" s="825"/>
      <c r="S20" s="792"/>
      <c r="T20" s="805"/>
      <c r="U20" s="923" t="str">
        <f>IF('B-4-1'!I38='B-4-1'!M18,'B-4-1'!AQ18,
IF('B-4-1'!I38='B-4-1'!M20,'B-4-1'!AQ20,
IF('B-4-1'!I38='B-4-1'!M22,'B-4-1'!AQ22,
IF('B-4-1'!I38='B-4-1'!M24,'B-4-1'!AQ24,
IF('B-4-1'!I38='B-4-1'!M26,'B-4-1'!AQ26,
IF('B-4-1'!I38='B-4-1'!M28,'B-4-1'!AQ28,"Tidak Ditemukan"))))))</f>
        <v>Tidak Ditemukan</v>
      </c>
      <c r="V20" s="764"/>
      <c r="W20" s="764"/>
      <c r="X20" s="764"/>
      <c r="Y20" s="764"/>
      <c r="Z20" s="764"/>
      <c r="AA20" s="765"/>
      <c r="AB20" s="278"/>
      <c r="AC20" s="278"/>
      <c r="AD20" s="278"/>
      <c r="AE20" s="278"/>
      <c r="AF20" s="278"/>
      <c r="AG20" s="278"/>
      <c r="AH20" s="278"/>
      <c r="AI20" s="278"/>
    </row>
    <row r="21" spans="2:35" ht="15" customHeight="1" x14ac:dyDescent="0.25">
      <c r="G21" s="83">
        <v>5</v>
      </c>
      <c r="H21" s="926" t="e">
        <f>MASTER!N9</f>
        <v>#N/A</v>
      </c>
      <c r="I21" s="824"/>
      <c r="J21" s="824"/>
      <c r="K21" s="824"/>
      <c r="L21" s="824"/>
      <c r="M21" s="824"/>
      <c r="N21" s="824"/>
      <c r="O21" s="824"/>
      <c r="P21" s="824"/>
      <c r="Q21" s="824"/>
      <c r="R21" s="825"/>
      <c r="S21" s="792"/>
      <c r="T21" s="805"/>
      <c r="U21" s="923" t="str">
        <f>IF('B-4-1'!I38='B-4-1'!M18,'B-4-1'!AV18,
IF('B-4-1'!I38='B-4-1'!M20,'B-4-1'!AV20,
IF('B-4-1'!I38='B-4-1'!M22,'B-4-1'!AV22,
IF('B-4-1'!I38='B-4-1'!M24,'B-4-1'!AV24,
IF('B-4-1'!I38='B-4-1'!M26,'B-4-1'!AV26,
IF('B-4-1'!I38='B-4-1'!M28,'B-4-1'!AV28,"Tidak Ditemukan"))))))</f>
        <v>Tidak Ditemukan</v>
      </c>
      <c r="V21" s="764"/>
      <c r="W21" s="764"/>
      <c r="X21" s="764"/>
      <c r="Y21" s="764"/>
      <c r="Z21" s="764"/>
      <c r="AA21" s="765"/>
      <c r="AB21" s="278"/>
      <c r="AC21" s="278"/>
      <c r="AD21" s="278"/>
      <c r="AE21" s="278"/>
      <c r="AF21" s="278"/>
      <c r="AG21" s="278"/>
      <c r="AH21" s="278"/>
      <c r="AI21" s="278"/>
    </row>
    <row r="22" spans="2:35" ht="15" customHeight="1" x14ac:dyDescent="0.25">
      <c r="G22" s="83">
        <v>6</v>
      </c>
      <c r="H22" s="926" t="e">
        <f>MASTER!N10</f>
        <v>#N/A</v>
      </c>
      <c r="I22" s="824"/>
      <c r="J22" s="824"/>
      <c r="K22" s="824"/>
      <c r="L22" s="824"/>
      <c r="M22" s="824"/>
      <c r="N22" s="824"/>
      <c r="O22" s="824"/>
      <c r="P22" s="824"/>
      <c r="Q22" s="824"/>
      <c r="R22" s="825"/>
      <c r="S22" s="792"/>
      <c r="T22" s="805"/>
      <c r="U22" s="923" t="str">
        <f>IF('B-4-1'!I38='B-4-1'!M18,'B-4-1'!BA18,
IF('B-4-1'!I38='B-4-1'!M20,'B-4-1'!BA20,
IF('B-4-1'!I38='B-4-1'!M22,'B-4-1'!BA22,
IF('B-4-1'!I38='B-4-1'!M24,'B-4-1'!BA24,
IF('B-4-1'!I38='B-4-1'!M26,'B-4-1'!BA26,
IF('B-4-1'!I38='B-4-1'!M28,'B-4-1'!BA28,"Tidak Ditemukan"))))))</f>
        <v>Tidak Ditemukan</v>
      </c>
      <c r="V22" s="764"/>
      <c r="W22" s="764"/>
      <c r="X22" s="764"/>
      <c r="Y22" s="764"/>
      <c r="Z22" s="764"/>
      <c r="AA22" s="765"/>
      <c r="AB22" s="278"/>
      <c r="AC22" s="278"/>
      <c r="AD22" s="278"/>
      <c r="AE22" s="278"/>
      <c r="AF22" s="278"/>
      <c r="AG22" s="278"/>
      <c r="AH22" s="278"/>
      <c r="AI22" s="278"/>
    </row>
    <row r="23" spans="2:35" ht="15" customHeight="1" x14ac:dyDescent="0.25">
      <c r="G23" s="83">
        <v>7</v>
      </c>
      <c r="H23" s="926" t="e">
        <f>MASTER!N11</f>
        <v>#N/A</v>
      </c>
      <c r="I23" s="824"/>
      <c r="J23" s="824"/>
      <c r="K23" s="824"/>
      <c r="L23" s="824"/>
      <c r="M23" s="824"/>
      <c r="N23" s="824"/>
      <c r="O23" s="824"/>
      <c r="P23" s="824"/>
      <c r="Q23" s="824"/>
      <c r="R23" s="825"/>
      <c r="S23" s="792"/>
      <c r="T23" s="805"/>
      <c r="U23" s="923" t="str">
        <f>IF('B-4-1'!I38='B-4-1'!M18,'B-4-1'!BF18,
IF('B-4-1'!I38='B-4-1'!M20,'B-4-1'!BF20,
IF('B-4-1'!I38='B-4-1'!M22,'B-4-1'!BF22,
IF('B-4-1'!I38='B-4-1'!M24,'B-4-1'!BF24,
IF('B-4-1'!I38='B-4-1'!M26,'B-4-1'!BF26,
IF('B-4-1'!I38='B-4-1'!M28,'B-4-1'!BF28,"Tidak Ditemukan"))))))</f>
        <v>Tidak Ditemukan</v>
      </c>
      <c r="V23" s="764"/>
      <c r="W23" s="764"/>
      <c r="X23" s="764"/>
      <c r="Y23" s="764"/>
      <c r="Z23" s="764"/>
      <c r="AA23" s="765"/>
      <c r="AB23" s="278"/>
      <c r="AC23" s="278"/>
      <c r="AD23" s="278"/>
      <c r="AE23" s="278"/>
      <c r="AF23" s="278"/>
      <c r="AG23" s="278"/>
      <c r="AH23" s="278"/>
      <c r="AI23" s="278"/>
    </row>
    <row r="24" spans="2:35" ht="15" customHeight="1" x14ac:dyDescent="0.25">
      <c r="G24" s="83">
        <v>8</v>
      </c>
      <c r="H24" s="926" t="e">
        <f>MASTER!N12</f>
        <v>#N/A</v>
      </c>
      <c r="I24" s="824"/>
      <c r="J24" s="824"/>
      <c r="K24" s="824"/>
      <c r="L24" s="824"/>
      <c r="M24" s="824"/>
      <c r="N24" s="824"/>
      <c r="O24" s="824"/>
      <c r="P24" s="824"/>
      <c r="Q24" s="824"/>
      <c r="R24" s="825"/>
      <c r="S24" s="792"/>
      <c r="T24" s="805"/>
      <c r="U24" s="923" t="str">
        <f>IF('B-4-1'!I38='B-4-1'!M18,'B-4-1'!BK18,
IF('B-4-1'!I38='B-4-1'!M20,'B-4-1'!BK20,
IF('B-4-1'!I38='B-4-1'!M22,'B-4-1'!BK22,
IF('B-4-1'!I38='B-4-1'!M24,'B-4-1'!BK24,
IF('B-4-1'!I38='B-4-1'!M26,'B-4-1'!BK26,
IF('B-4-1'!I38='B-4-1'!M28,'B-4-1'!BK28,"Tidak Ditemukan"))))))</f>
        <v>Tidak Ditemukan</v>
      </c>
      <c r="V24" s="764"/>
      <c r="W24" s="764"/>
      <c r="X24" s="764"/>
      <c r="Y24" s="764"/>
      <c r="Z24" s="764"/>
      <c r="AA24" s="765"/>
      <c r="AB24" s="278"/>
      <c r="AC24" s="278"/>
      <c r="AD24" s="278"/>
      <c r="AE24" s="278"/>
      <c r="AF24" s="278"/>
      <c r="AG24" s="278"/>
      <c r="AH24" s="278"/>
      <c r="AI24" s="278"/>
    </row>
    <row r="25" spans="2:35" ht="15" customHeight="1" x14ac:dyDescent="0.25">
      <c r="G25" s="83">
        <v>9</v>
      </c>
      <c r="H25" s="926" t="e">
        <f>MASTER!N13</f>
        <v>#N/A</v>
      </c>
      <c r="I25" s="824"/>
      <c r="J25" s="824"/>
      <c r="K25" s="824"/>
      <c r="L25" s="824"/>
      <c r="M25" s="824"/>
      <c r="N25" s="824"/>
      <c r="O25" s="824"/>
      <c r="P25" s="824"/>
      <c r="Q25" s="824"/>
      <c r="R25" s="825"/>
      <c r="S25" s="792"/>
      <c r="T25" s="805"/>
      <c r="U25" s="923" t="str">
        <f>IF('B-4-1'!I38='B-4-1'!M18,'B-4-1'!BP18,
IF('B-4-1'!I38='B-4-1'!M20,'B-4-1'!BP20,
IF('B-4-1'!I38='B-4-1'!M22,'B-4-1'!BP22,
IF('B-4-1'!I38='B-4-1'!M24,'B-4-1'!BP24,
IF('B-4-1'!I38='B-4-1'!M26,'B-4-1'!BP26,
IF('B-4-1'!I38='B-4-1'!M28,'B-4-1'!BP28,"Tidak Ditemukan"))))))</f>
        <v>Tidak Ditemukan</v>
      </c>
      <c r="V25" s="764"/>
      <c r="W25" s="764"/>
      <c r="X25" s="764"/>
      <c r="Y25" s="764"/>
      <c r="Z25" s="764"/>
      <c r="AA25" s="765"/>
      <c r="AB25" s="278"/>
      <c r="AC25" s="278"/>
      <c r="AD25" s="278"/>
      <c r="AE25" s="278"/>
      <c r="AF25" s="278"/>
      <c r="AG25" s="278"/>
      <c r="AH25" s="278"/>
      <c r="AI25" s="278"/>
    </row>
    <row r="26" spans="2:35" ht="15" customHeight="1" x14ac:dyDescent="0.25">
      <c r="G26" s="83">
        <v>10</v>
      </c>
      <c r="H26" s="926" t="e">
        <f>MASTER!N14</f>
        <v>#N/A</v>
      </c>
      <c r="I26" s="824"/>
      <c r="J26" s="824"/>
      <c r="K26" s="824"/>
      <c r="L26" s="824"/>
      <c r="M26" s="824"/>
      <c r="N26" s="824"/>
      <c r="O26" s="824"/>
      <c r="P26" s="824"/>
      <c r="Q26" s="824"/>
      <c r="R26" s="825"/>
      <c r="S26" s="792"/>
      <c r="T26" s="805"/>
      <c r="U26" s="923" t="str">
        <f>IF('B-4-1'!I38='B-4-1'!M18,'B-4-1'!BU18,
IF('B-4-1'!I38='B-4-1'!M20,'B-4-1'!BU20,
IF('B-4-1'!I38='B-4-1'!M22,'B-4-1'!BU22,
IF('B-4-1'!I38='B-4-1'!M24,'B-4-1'!BU24,
IF('B-4-1'!I38='B-4-1'!M26,'B-4-1'!BU26,
IF('B-4-1'!I38='B-4-1'!M28,'B-4-1'!BU28,"Tidak Ditemukan"))))))</f>
        <v>Tidak Ditemukan</v>
      </c>
      <c r="V26" s="764"/>
      <c r="W26" s="764"/>
      <c r="X26" s="764"/>
      <c r="Y26" s="764"/>
      <c r="Z26" s="764"/>
      <c r="AA26" s="765"/>
      <c r="AB26" s="278"/>
      <c r="AC26" s="278"/>
      <c r="AD26" s="278"/>
      <c r="AE26" s="278"/>
      <c r="AF26" s="278"/>
      <c r="AG26" s="278"/>
      <c r="AH26" s="278"/>
      <c r="AI26" s="278"/>
    </row>
    <row r="27" spans="2:35" ht="15" customHeight="1" x14ac:dyDescent="0.25">
      <c r="G27" s="83">
        <v>11</v>
      </c>
      <c r="H27" s="926" t="e">
        <f>MASTER!N15</f>
        <v>#N/A</v>
      </c>
      <c r="I27" s="824"/>
      <c r="J27" s="824"/>
      <c r="K27" s="824"/>
      <c r="L27" s="824"/>
      <c r="M27" s="824"/>
      <c r="N27" s="824"/>
      <c r="O27" s="824"/>
      <c r="P27" s="824"/>
      <c r="Q27" s="824"/>
      <c r="R27" s="825"/>
      <c r="S27" s="792"/>
      <c r="T27" s="805"/>
      <c r="U27" s="923" t="str">
        <f>IF('B-4-1'!I38='B-4-1'!M18,'B-4-1'!BZ18,
IF('B-4-1'!I38='B-4-1'!M20,'B-4-1'!BZ20,
IF('B-4-1'!I38='B-4-1'!M22,'B-4-1'!BZ22,
IF('B-4-1'!I38='B-4-1'!M24,'B-4-1'!BZ24,
IF('B-4-1'!I38='B-4-1'!M26,'B-4-1'!BZ26,
IF('B-4-1'!I38='B-4-1'!M28,'B-4-1'!BZ28,"Tidak Ditemukan"))))))</f>
        <v>Tidak Ditemukan</v>
      </c>
      <c r="V27" s="764"/>
      <c r="W27" s="764"/>
      <c r="X27" s="764"/>
      <c r="Y27" s="764"/>
      <c r="Z27" s="764"/>
      <c r="AA27" s="765"/>
      <c r="AB27" s="278"/>
      <c r="AC27" s="278"/>
      <c r="AD27" s="278"/>
      <c r="AE27" s="278"/>
      <c r="AF27" s="278"/>
      <c r="AG27" s="278"/>
      <c r="AH27" s="278"/>
      <c r="AI27" s="278"/>
    </row>
    <row r="28" spans="2:35" ht="15" customHeight="1" x14ac:dyDescent="0.25">
      <c r="B28" s="760"/>
      <c r="C28" s="761"/>
      <c r="D28" s="761"/>
      <c r="E28" s="761"/>
      <c r="G28" s="83">
        <v>12</v>
      </c>
      <c r="H28" s="926" t="e">
        <f>MASTER!N16</f>
        <v>#N/A</v>
      </c>
      <c r="I28" s="824"/>
      <c r="J28" s="824"/>
      <c r="K28" s="824"/>
      <c r="L28" s="824"/>
      <c r="M28" s="824"/>
      <c r="N28" s="824"/>
      <c r="O28" s="824"/>
      <c r="P28" s="824"/>
      <c r="Q28" s="824"/>
      <c r="R28" s="825"/>
      <c r="S28" s="792"/>
      <c r="T28" s="805"/>
      <c r="U28" s="923" t="str">
        <f>IF('B-4-1'!I38='B-4-1'!M18,'B-4-1'!CE18,
IF('B-4-1'!I38='B-4-1'!M20,'B-4-1'!CE20,
IF('B-4-1'!I38='B-4-1'!M22,'B-4-1'!CE22,
IF('B-4-1'!I38='B-4-1'!M24,'B-4-1'!CE24,
IF('B-4-1'!I38='B-4-1'!M26,'B-4-1'!CE26,
IF('B-4-1'!I38='B-4-1'!M28,'B-4-1'!CE28,"Tidak Ditemukan"))))))</f>
        <v>Tidak Ditemukan</v>
      </c>
      <c r="V28" s="764"/>
      <c r="W28" s="764"/>
      <c r="X28" s="764"/>
      <c r="Y28" s="764"/>
      <c r="Z28" s="764"/>
      <c r="AA28" s="765"/>
      <c r="AB28" s="278"/>
      <c r="AC28" s="278"/>
      <c r="AD28" s="278"/>
      <c r="AE28" s="278"/>
      <c r="AF28" s="278"/>
      <c r="AG28" s="278"/>
      <c r="AH28" s="278"/>
      <c r="AI28" s="278"/>
    </row>
    <row r="29" spans="2:35" ht="15" customHeight="1" x14ac:dyDescent="0.25">
      <c r="G29" s="132"/>
      <c r="H29" s="933" t="s">
        <v>1769</v>
      </c>
      <c r="I29" s="824"/>
      <c r="J29" s="824"/>
      <c r="K29" s="824"/>
      <c r="L29" s="824"/>
      <c r="M29" s="824"/>
      <c r="N29" s="824"/>
      <c r="O29" s="824"/>
      <c r="P29" s="824"/>
      <c r="Q29" s="824"/>
      <c r="R29" s="825"/>
      <c r="S29" s="794"/>
      <c r="T29" s="807"/>
      <c r="U29" s="923" t="str">
        <f>IF('B-4-1'!I38='B-4-1'!M18,'B-4-1'!CJ18,
IF('B-4-1'!I38='B-4-1'!M20,'B-4-1'!CJ20,
IF('B-4-1'!I38='B-4-1'!M22,'B-4-1'!CJ22,
IF('B-4-1'!I38='B-4-1'!M24,'B-4-1'!CJ24,
IF('B-4-1'!I38='B-4-1'!M26,'B-4-1'!CJ26,
IF('B-4-1'!I38='B-4-1'!M28,'B-4-1'!CJ28,"Tidak Ditemukan"))))))</f>
        <v>Tidak Ditemukan</v>
      </c>
      <c r="V29" s="764"/>
      <c r="W29" s="764"/>
      <c r="X29" s="764"/>
      <c r="Y29" s="764"/>
      <c r="Z29" s="764"/>
      <c r="AA29" s="765"/>
      <c r="AB29" s="278"/>
      <c r="AC29" s="278"/>
      <c r="AD29" s="278"/>
      <c r="AE29" s="278"/>
      <c r="AF29" s="278"/>
      <c r="AG29" s="278"/>
      <c r="AH29" s="278"/>
      <c r="AI29" s="278"/>
    </row>
    <row r="30" spans="2:35" ht="15" customHeight="1" x14ac:dyDescent="0.25">
      <c r="B30" s="760"/>
      <c r="C30" s="761"/>
      <c r="D30" s="761"/>
      <c r="E30" s="761"/>
      <c r="G30" s="125"/>
      <c r="H30" s="938" t="s">
        <v>1770</v>
      </c>
      <c r="I30" s="824"/>
      <c r="J30" s="824"/>
      <c r="K30" s="824"/>
      <c r="L30" s="824"/>
      <c r="M30" s="824"/>
      <c r="N30" s="824"/>
      <c r="O30" s="824"/>
      <c r="P30" s="824"/>
      <c r="Q30" s="824"/>
      <c r="R30" s="825"/>
      <c r="S30" s="935"/>
      <c r="T30" s="765"/>
      <c r="U30" s="923">
        <f>IF(ISNUMBER(U29),IF(U29&gt;0,U29,SUM(U17:U28)),0)</f>
        <v>0</v>
      </c>
      <c r="V30" s="764"/>
      <c r="W30" s="764"/>
      <c r="X30" s="764"/>
      <c r="Y30" s="764"/>
      <c r="Z30" s="764"/>
      <c r="AA30" s="765"/>
      <c r="AB30" s="278"/>
      <c r="AC30" s="278"/>
      <c r="AD30" s="278"/>
      <c r="AE30" s="278"/>
      <c r="AF30" s="278"/>
      <c r="AG30" s="278"/>
      <c r="AH30" s="278"/>
      <c r="AI30" s="278"/>
    </row>
    <row r="31" spans="2:35" ht="15" customHeight="1" x14ac:dyDescent="0.25">
      <c r="G31" s="124"/>
      <c r="H31" s="124"/>
      <c r="I31" s="124"/>
      <c r="J31" s="300"/>
      <c r="K31" s="300"/>
      <c r="L31" s="300"/>
      <c r="M31" s="300"/>
      <c r="N31" s="300"/>
      <c r="O31" s="300"/>
      <c r="P31" s="300"/>
      <c r="Q31" s="300"/>
      <c r="R31" s="300"/>
      <c r="S31" s="300"/>
      <c r="T31" s="301"/>
      <c r="U31" s="515"/>
      <c r="V31" s="515"/>
      <c r="W31" s="515"/>
      <c r="X31" s="515"/>
      <c r="Y31" s="515"/>
      <c r="Z31" s="516"/>
      <c r="AA31" s="516"/>
      <c r="AB31" s="278"/>
      <c r="AC31" s="278"/>
      <c r="AD31" s="278"/>
      <c r="AE31" s="278"/>
      <c r="AF31" s="278"/>
      <c r="AG31" s="278"/>
      <c r="AH31" s="278"/>
      <c r="AI31" s="278"/>
    </row>
    <row r="32" spans="2:35" ht="15" customHeight="1" x14ac:dyDescent="0.25">
      <c r="B32" s="760"/>
      <c r="C32" s="761"/>
      <c r="D32" s="761"/>
      <c r="E32" s="761"/>
      <c r="G32" s="124"/>
      <c r="H32" s="297" t="s">
        <v>1771</v>
      </c>
      <c r="I32" s="298"/>
      <c r="J32" s="299"/>
      <c r="K32" s="299"/>
      <c r="L32" s="299"/>
      <c r="M32" s="299"/>
      <c r="N32" s="299"/>
      <c r="O32" s="299"/>
      <c r="P32" s="299"/>
      <c r="Q32" s="299"/>
      <c r="R32" s="299"/>
      <c r="S32" s="299"/>
      <c r="T32" s="302"/>
      <c r="U32" s="923">
        <f>'MAIN LEVEL'!$AB$23</f>
        <v>0</v>
      </c>
      <c r="V32" s="764"/>
      <c r="W32" s="764"/>
      <c r="X32" s="764"/>
      <c r="Y32" s="764"/>
      <c r="Z32" s="764"/>
      <c r="AA32" s="765"/>
      <c r="AB32" s="278"/>
      <c r="AC32" s="278"/>
      <c r="AD32" s="278"/>
      <c r="AE32" s="278"/>
      <c r="AF32" s="278"/>
      <c r="AG32" s="278"/>
      <c r="AH32" s="278"/>
      <c r="AI32" s="278"/>
    </row>
    <row r="33" spans="2:35" ht="15" customHeight="1" x14ac:dyDescent="0.25">
      <c r="G33" s="124"/>
      <c r="H33" s="297" t="s">
        <v>1772</v>
      </c>
      <c r="I33" s="298"/>
      <c r="J33" s="299"/>
      <c r="K33" s="299"/>
      <c r="L33" s="299"/>
      <c r="M33" s="299"/>
      <c r="N33" s="299"/>
      <c r="O33" s="299"/>
      <c r="P33" s="299"/>
      <c r="Q33" s="299"/>
      <c r="R33" s="299"/>
      <c r="S33" s="299"/>
      <c r="T33" s="302"/>
      <c r="U33" s="923">
        <f>U30-U32</f>
        <v>0</v>
      </c>
      <c r="V33" s="764"/>
      <c r="W33" s="764"/>
      <c r="X33" s="764"/>
      <c r="Y33" s="764"/>
      <c r="Z33" s="764"/>
      <c r="AA33" s="765"/>
      <c r="AB33" s="278"/>
      <c r="AC33" s="278"/>
      <c r="AD33" s="278"/>
      <c r="AE33" s="278"/>
      <c r="AF33" s="278"/>
      <c r="AG33" s="278"/>
      <c r="AH33" s="278"/>
      <c r="AI33" s="278"/>
    </row>
    <row r="34" spans="2:35" ht="15" customHeight="1" x14ac:dyDescent="0.25">
      <c r="B34" s="760"/>
      <c r="C34" s="761"/>
      <c r="D34" s="761"/>
      <c r="E34" s="761"/>
      <c r="G34" s="124"/>
      <c r="H34" s="124"/>
      <c r="I34" s="124"/>
      <c r="J34" s="124"/>
      <c r="K34" s="124"/>
      <c r="L34" s="124"/>
      <c r="M34" s="124"/>
      <c r="N34" s="124"/>
      <c r="O34" s="124"/>
      <c r="P34" s="124"/>
      <c r="Q34" s="124"/>
      <c r="R34" s="124"/>
      <c r="S34" s="124"/>
      <c r="T34" s="124"/>
      <c r="U34" s="124"/>
      <c r="V34" s="124"/>
      <c r="W34" s="124"/>
      <c r="X34" s="124"/>
      <c r="Y34" s="278"/>
      <c r="Z34" s="278"/>
      <c r="AA34" s="278"/>
      <c r="AB34" s="278"/>
      <c r="AC34" s="278"/>
      <c r="AD34" s="278"/>
      <c r="AE34" s="278"/>
      <c r="AF34" s="278"/>
      <c r="AG34" s="278"/>
      <c r="AH34" s="278"/>
      <c r="AI34" s="278"/>
    </row>
    <row r="35" spans="2:35" ht="15" customHeight="1" x14ac:dyDescent="0.25">
      <c r="G35" s="278"/>
      <c r="H35" s="278"/>
      <c r="I35" s="278"/>
      <c r="J35" s="278"/>
      <c r="K35" s="278"/>
      <c r="L35" s="278"/>
      <c r="M35" s="278"/>
      <c r="N35" s="278"/>
      <c r="O35" s="278"/>
      <c r="P35" s="278"/>
      <c r="Q35" s="278"/>
      <c r="R35" s="278"/>
      <c r="S35" s="278"/>
      <c r="T35" s="278"/>
      <c r="U35" s="278"/>
      <c r="V35" s="278"/>
      <c r="W35" s="278"/>
      <c r="X35" s="278"/>
      <c r="Y35" s="278"/>
      <c r="Z35" s="278"/>
      <c r="AA35" s="278"/>
      <c r="AB35" s="278"/>
      <c r="AC35" s="278"/>
      <c r="AD35" s="278"/>
      <c r="AE35" s="278"/>
      <c r="AF35" s="278"/>
      <c r="AG35" s="278"/>
      <c r="AH35" s="278"/>
      <c r="AI35" s="278"/>
    </row>
    <row r="36" spans="2:35" ht="15" customHeight="1" x14ac:dyDescent="0.25">
      <c r="B36" s="760"/>
      <c r="C36" s="761"/>
      <c r="D36" s="761"/>
      <c r="E36" s="761"/>
      <c r="G36" s="801" t="s">
        <v>1507</v>
      </c>
      <c r="H36" s="764"/>
      <c r="I36" s="764"/>
      <c r="J36" s="764"/>
      <c r="K36" s="764"/>
      <c r="L36" s="764"/>
      <c r="M36" s="764"/>
      <c r="N36" s="764"/>
      <c r="O36" s="764"/>
      <c r="P36" s="764"/>
      <c r="Q36" s="764"/>
      <c r="R36" s="764"/>
      <c r="S36" s="764"/>
      <c r="T36" s="764"/>
      <c r="U36" s="795" t="s">
        <v>1704</v>
      </c>
      <c r="V36" s="764"/>
      <c r="W36" s="764"/>
      <c r="X36" s="764"/>
      <c r="Y36" s="764"/>
      <c r="Z36" s="764"/>
      <c r="AA36" s="764"/>
      <c r="AB36" s="764"/>
      <c r="AC36" s="764"/>
      <c r="AD36" s="764"/>
      <c r="AE36" s="764"/>
      <c r="AF36" s="764"/>
      <c r="AG36" s="764"/>
      <c r="AH36" s="796"/>
      <c r="AI36" s="278"/>
    </row>
    <row r="37" spans="2:35" ht="15" customHeight="1" x14ac:dyDescent="0.25">
      <c r="G37" s="793" t="s">
        <v>796</v>
      </c>
      <c r="H37" s="794"/>
      <c r="I37" s="794"/>
      <c r="J37" s="794"/>
      <c r="K37" s="794"/>
      <c r="L37" s="794"/>
      <c r="M37" s="801" t="s">
        <v>1511</v>
      </c>
      <c r="N37" s="764"/>
      <c r="O37" s="764"/>
      <c r="P37" s="764"/>
      <c r="Q37" s="802" t="s">
        <v>1510</v>
      </c>
      <c r="R37" s="764"/>
      <c r="S37" s="764"/>
      <c r="T37" s="765"/>
      <c r="U37" s="793" t="s">
        <v>796</v>
      </c>
      <c r="V37" s="794"/>
      <c r="W37" s="794"/>
      <c r="X37" s="794"/>
      <c r="Y37" s="794"/>
      <c r="Z37" s="794"/>
      <c r="AA37" s="801" t="s">
        <v>1511</v>
      </c>
      <c r="AB37" s="764"/>
      <c r="AC37" s="764"/>
      <c r="AD37" s="764"/>
      <c r="AE37" s="802" t="s">
        <v>1510</v>
      </c>
      <c r="AF37" s="764"/>
      <c r="AG37" s="764"/>
      <c r="AH37" s="765"/>
      <c r="AI37" s="278"/>
    </row>
    <row r="38" spans="2:35" ht="15" customHeight="1" x14ac:dyDescent="0.25">
      <c r="G38" s="788"/>
      <c r="H38" s="789"/>
      <c r="I38" s="789"/>
      <c r="J38" s="789"/>
      <c r="K38" s="789"/>
      <c r="L38" s="790"/>
      <c r="M38" s="788"/>
      <c r="N38" s="789"/>
      <c r="O38" s="789"/>
      <c r="P38" s="790"/>
      <c r="Q38" s="788"/>
      <c r="R38" s="789"/>
      <c r="S38" s="789"/>
      <c r="T38" s="790"/>
      <c r="U38" s="788"/>
      <c r="V38" s="789"/>
      <c r="W38" s="789"/>
      <c r="X38" s="789"/>
      <c r="Y38" s="789"/>
      <c r="Z38" s="790"/>
      <c r="AA38" s="788"/>
      <c r="AB38" s="789"/>
      <c r="AC38" s="789"/>
      <c r="AD38" s="790"/>
      <c r="AE38" s="788"/>
      <c r="AF38" s="789"/>
      <c r="AG38" s="789"/>
      <c r="AH38" s="790"/>
      <c r="AI38" s="278"/>
    </row>
    <row r="39" spans="2:35" ht="15" customHeight="1" x14ac:dyDescent="0.25">
      <c r="G39" s="283"/>
      <c r="H39" s="124"/>
      <c r="I39" s="124"/>
      <c r="J39" s="124"/>
      <c r="K39" s="124"/>
      <c r="L39" s="124"/>
      <c r="M39" s="283"/>
      <c r="N39" s="124"/>
      <c r="O39" s="124"/>
      <c r="P39" s="124"/>
      <c r="Q39" s="283"/>
      <c r="R39" s="124"/>
      <c r="S39" s="124"/>
      <c r="T39" s="125"/>
      <c r="U39" s="124"/>
      <c r="V39" s="124"/>
      <c r="W39" s="124"/>
      <c r="X39" s="124"/>
      <c r="Y39" s="124"/>
      <c r="Z39" s="124"/>
      <c r="AA39" s="283"/>
      <c r="AB39" s="124"/>
      <c r="AC39" s="124"/>
      <c r="AD39" s="125"/>
      <c r="AE39" s="283"/>
      <c r="AF39" s="124"/>
      <c r="AG39" s="124"/>
      <c r="AH39" s="125"/>
      <c r="AI39" s="278"/>
    </row>
    <row r="40" spans="2:35" ht="15" customHeight="1" x14ac:dyDescent="0.25">
      <c r="G40" s="283"/>
      <c r="H40" s="124"/>
      <c r="I40" s="124"/>
      <c r="J40" s="124"/>
      <c r="K40" s="124"/>
      <c r="L40" s="124"/>
      <c r="M40" s="283"/>
      <c r="N40" s="124"/>
      <c r="O40" s="124"/>
      <c r="P40" s="124"/>
      <c r="Q40" s="283"/>
      <c r="R40" s="124"/>
      <c r="S40" s="124"/>
      <c r="T40" s="125"/>
      <c r="U40" s="124"/>
      <c r="V40" s="124"/>
      <c r="W40" s="124"/>
      <c r="X40" s="124"/>
      <c r="Y40" s="124"/>
      <c r="Z40" s="124"/>
      <c r="AA40" s="283"/>
      <c r="AB40" s="124"/>
      <c r="AC40" s="124"/>
      <c r="AD40" s="125"/>
      <c r="AE40" s="283"/>
      <c r="AF40" s="124"/>
      <c r="AG40" s="124"/>
      <c r="AH40" s="125"/>
      <c r="AI40" s="278"/>
    </row>
    <row r="41" spans="2:35" ht="15" customHeight="1" x14ac:dyDescent="0.25">
      <c r="G41" s="283"/>
      <c r="H41" s="124"/>
      <c r="I41" s="124"/>
      <c r="J41" s="124"/>
      <c r="K41" s="124"/>
      <c r="L41" s="124"/>
      <c r="M41" s="283"/>
      <c r="N41" s="124"/>
      <c r="O41" s="124"/>
      <c r="P41" s="124"/>
      <c r="Q41" s="283"/>
      <c r="R41" s="124"/>
      <c r="S41" s="124"/>
      <c r="T41" s="125"/>
      <c r="U41" s="124"/>
      <c r="V41" s="124"/>
      <c r="W41" s="124"/>
      <c r="X41" s="124"/>
      <c r="Y41" s="124"/>
      <c r="Z41" s="124"/>
      <c r="AA41" s="283"/>
      <c r="AB41" s="124"/>
      <c r="AC41" s="124"/>
      <c r="AD41" s="125"/>
      <c r="AE41" s="283"/>
      <c r="AF41" s="124"/>
      <c r="AG41" s="124"/>
      <c r="AH41" s="125"/>
      <c r="AI41" s="278"/>
    </row>
    <row r="42" spans="2:35" ht="15" customHeight="1" x14ac:dyDescent="0.25">
      <c r="G42" s="283"/>
      <c r="H42" s="124"/>
      <c r="I42" s="124"/>
      <c r="J42" s="124"/>
      <c r="K42" s="124"/>
      <c r="L42" s="124"/>
      <c r="M42" s="283"/>
      <c r="N42" s="124"/>
      <c r="O42" s="124"/>
      <c r="P42" s="124"/>
      <c r="Q42" s="283"/>
      <c r="R42" s="124"/>
      <c r="S42" s="124"/>
      <c r="T42" s="125"/>
      <c r="U42" s="124"/>
      <c r="V42" s="124"/>
      <c r="W42" s="124"/>
      <c r="X42" s="124"/>
      <c r="Y42" s="124"/>
      <c r="Z42" s="124"/>
      <c r="AA42" s="283"/>
      <c r="AB42" s="124"/>
      <c r="AC42" s="124"/>
      <c r="AD42" s="125"/>
      <c r="AE42" s="283"/>
      <c r="AF42" s="124"/>
      <c r="AG42" s="124"/>
      <c r="AH42" s="125"/>
      <c r="AI42" s="278"/>
    </row>
    <row r="43" spans="2:35" ht="15" customHeight="1" x14ac:dyDescent="0.25">
      <c r="G43" s="283"/>
      <c r="H43" s="124"/>
      <c r="I43" s="124"/>
      <c r="J43" s="124"/>
      <c r="K43" s="124"/>
      <c r="L43" s="124"/>
      <c r="M43" s="283"/>
      <c r="N43" s="124"/>
      <c r="O43" s="124"/>
      <c r="P43" s="124"/>
      <c r="Q43" s="283"/>
      <c r="R43" s="124"/>
      <c r="S43" s="124"/>
      <c r="T43" s="125"/>
      <c r="U43" s="124"/>
      <c r="V43" s="124"/>
      <c r="W43" s="124"/>
      <c r="X43" s="124"/>
      <c r="Y43" s="124"/>
      <c r="Z43" s="124"/>
      <c r="AA43" s="283"/>
      <c r="AB43" s="124"/>
      <c r="AC43" s="124"/>
      <c r="AD43" s="125"/>
      <c r="AE43" s="283"/>
      <c r="AF43" s="124"/>
      <c r="AG43" s="124"/>
      <c r="AH43" s="125"/>
      <c r="AI43" s="278"/>
    </row>
    <row r="44" spans="2:35" ht="15" customHeight="1" x14ac:dyDescent="0.25">
      <c r="G44" s="283"/>
      <c r="H44" s="124"/>
      <c r="I44" s="124"/>
      <c r="J44" s="124"/>
      <c r="K44" s="124"/>
      <c r="L44" s="124"/>
      <c r="M44" s="283"/>
      <c r="N44" s="124"/>
      <c r="O44" s="124"/>
      <c r="P44" s="124"/>
      <c r="Q44" s="283"/>
      <c r="R44" s="124"/>
      <c r="S44" s="124"/>
      <c r="T44" s="125"/>
      <c r="U44" s="124"/>
      <c r="V44" s="124"/>
      <c r="W44" s="124"/>
      <c r="X44" s="124"/>
      <c r="Y44" s="124"/>
      <c r="Z44" s="124"/>
      <c r="AA44" s="283"/>
      <c r="AB44" s="124"/>
      <c r="AC44" s="124"/>
      <c r="AD44" s="125"/>
      <c r="AE44" s="283"/>
      <c r="AF44" s="124"/>
      <c r="AG44" s="124"/>
      <c r="AH44" s="125"/>
      <c r="AI44" s="278"/>
    </row>
    <row r="45" spans="2:35" ht="15" customHeight="1" x14ac:dyDescent="0.25">
      <c r="G45" s="283"/>
      <c r="H45" s="124"/>
      <c r="I45" s="124"/>
      <c r="J45" s="124"/>
      <c r="K45" s="124"/>
      <c r="L45" s="124"/>
      <c r="M45" s="283"/>
      <c r="N45" s="124"/>
      <c r="O45" s="124"/>
      <c r="P45" s="124"/>
      <c r="Q45" s="283"/>
      <c r="R45" s="124"/>
      <c r="S45" s="124"/>
      <c r="T45" s="125"/>
      <c r="U45" s="124"/>
      <c r="V45" s="124"/>
      <c r="W45" s="124"/>
      <c r="X45" s="124"/>
      <c r="Y45" s="124"/>
      <c r="Z45" s="124"/>
      <c r="AA45" s="283"/>
      <c r="AB45" s="124"/>
      <c r="AC45" s="124"/>
      <c r="AD45" s="125"/>
      <c r="AE45" s="283"/>
      <c r="AF45" s="124"/>
      <c r="AG45" s="124"/>
      <c r="AH45" s="125"/>
      <c r="AI45" s="278"/>
    </row>
    <row r="46" spans="2:35" ht="15" customHeight="1" x14ac:dyDescent="0.25">
      <c r="G46" s="283"/>
      <c r="H46" s="124"/>
      <c r="I46" s="124"/>
      <c r="J46" s="124"/>
      <c r="K46" s="124"/>
      <c r="L46" s="124"/>
      <c r="M46" s="283"/>
      <c r="N46" s="124"/>
      <c r="O46" s="124"/>
      <c r="P46" s="124"/>
      <c r="Q46" s="283"/>
      <c r="R46" s="124"/>
      <c r="S46" s="124"/>
      <c r="T46" s="125"/>
      <c r="U46" s="124"/>
      <c r="V46" s="124"/>
      <c r="W46" s="124"/>
      <c r="X46" s="124"/>
      <c r="Y46" s="124"/>
      <c r="Z46" s="124"/>
      <c r="AA46" s="283"/>
      <c r="AB46" s="124"/>
      <c r="AC46" s="124"/>
      <c r="AD46" s="125"/>
      <c r="AE46" s="283"/>
      <c r="AF46" s="124"/>
      <c r="AG46" s="124"/>
      <c r="AH46" s="125"/>
      <c r="AI46" s="278"/>
    </row>
    <row r="47" spans="2:35" ht="15" customHeight="1" x14ac:dyDescent="0.25">
      <c r="G47" s="283"/>
      <c r="H47" s="124"/>
      <c r="I47" s="124"/>
      <c r="J47" s="124"/>
      <c r="K47" s="124"/>
      <c r="L47" s="124"/>
      <c r="M47" s="283"/>
      <c r="N47" s="124"/>
      <c r="O47" s="124"/>
      <c r="P47" s="124"/>
      <c r="Q47" s="283"/>
      <c r="R47" s="124"/>
      <c r="S47" s="124"/>
      <c r="T47" s="125"/>
      <c r="U47" s="124"/>
      <c r="V47" s="124"/>
      <c r="W47" s="124"/>
      <c r="X47" s="124"/>
      <c r="Y47" s="124"/>
      <c r="Z47" s="124"/>
      <c r="AA47" s="283"/>
      <c r="AB47" s="124"/>
      <c r="AC47" s="124"/>
      <c r="AD47" s="125"/>
      <c r="AE47" s="283"/>
      <c r="AF47" s="124"/>
      <c r="AG47" s="124"/>
      <c r="AH47" s="125"/>
      <c r="AI47" s="278"/>
    </row>
    <row r="48" spans="2:35" ht="15" customHeight="1" x14ac:dyDescent="0.25">
      <c r="G48" s="283"/>
      <c r="H48" s="124"/>
      <c r="I48" s="124"/>
      <c r="J48" s="124"/>
      <c r="K48" s="124"/>
      <c r="L48" s="124"/>
      <c r="M48" s="283"/>
      <c r="N48" s="124"/>
      <c r="O48" s="124"/>
      <c r="P48" s="124"/>
      <c r="Q48" s="283"/>
      <c r="R48" s="124"/>
      <c r="S48" s="124"/>
      <c r="T48" s="125"/>
      <c r="U48" s="124"/>
      <c r="V48" s="124"/>
      <c r="W48" s="124"/>
      <c r="X48" s="124"/>
      <c r="Y48" s="124"/>
      <c r="Z48" s="124"/>
      <c r="AA48" s="283"/>
      <c r="AB48" s="124"/>
      <c r="AC48" s="124"/>
      <c r="AD48" s="125"/>
      <c r="AE48" s="283"/>
      <c r="AF48" s="124"/>
      <c r="AG48" s="124"/>
      <c r="AH48" s="125"/>
      <c r="AI48" s="278"/>
    </row>
    <row r="49" spans="7:35" x14ac:dyDescent="0.25">
      <c r="G49" s="283"/>
      <c r="H49" s="124"/>
      <c r="I49" s="124"/>
      <c r="J49" s="124"/>
      <c r="K49" s="124"/>
      <c r="L49" s="124"/>
      <c r="M49" s="283"/>
      <c r="N49" s="124"/>
      <c r="O49" s="124"/>
      <c r="P49" s="124"/>
      <c r="Q49" s="283"/>
      <c r="R49" s="124"/>
      <c r="S49" s="124"/>
      <c r="T49" s="125"/>
      <c r="U49" s="124"/>
      <c r="V49" s="124"/>
      <c r="W49" s="124"/>
      <c r="X49" s="124"/>
      <c r="Y49" s="124"/>
      <c r="Z49" s="124"/>
      <c r="AA49" s="283"/>
      <c r="AB49" s="124"/>
      <c r="AC49" s="124"/>
      <c r="AD49" s="125"/>
      <c r="AE49" s="283"/>
      <c r="AF49" s="124"/>
      <c r="AG49" s="124"/>
      <c r="AH49" s="125"/>
      <c r="AI49" s="278"/>
    </row>
    <row r="50" spans="7:35" x14ac:dyDescent="0.25">
      <c r="G50" s="285"/>
      <c r="H50" s="190"/>
      <c r="I50" s="190"/>
      <c r="J50" s="190"/>
      <c r="K50" s="190"/>
      <c r="L50" s="190"/>
      <c r="M50" s="285"/>
      <c r="N50" s="190"/>
      <c r="O50" s="190"/>
      <c r="P50" s="190"/>
      <c r="Q50" s="285"/>
      <c r="R50" s="190"/>
      <c r="S50" s="190"/>
      <c r="T50" s="243"/>
      <c r="U50" s="190"/>
      <c r="V50" s="190"/>
      <c r="W50" s="190"/>
      <c r="X50" s="190"/>
      <c r="Y50" s="190"/>
      <c r="Z50" s="190"/>
      <c r="AA50" s="285"/>
      <c r="AB50" s="190"/>
      <c r="AC50" s="190"/>
      <c r="AD50" s="243"/>
      <c r="AE50" s="285"/>
      <c r="AF50" s="190"/>
      <c r="AG50" s="190"/>
      <c r="AH50" s="243"/>
      <c r="AI50" s="278"/>
    </row>
    <row r="51" spans="7:35" x14ac:dyDescent="0.25">
      <c r="G51" s="3"/>
      <c r="H51" s="55"/>
      <c r="I51" s="55"/>
      <c r="J51" s="55"/>
      <c r="K51" s="55"/>
      <c r="L51" s="288" t="s">
        <v>1705</v>
      </c>
      <c r="M51" s="55">
        <f>'MAIN LEVEL'!Z23</f>
        <v>0</v>
      </c>
    </row>
  </sheetData>
  <mergeCells count="70">
    <mergeCell ref="S16:T16"/>
    <mergeCell ref="U18:AA18"/>
    <mergeCell ref="G9:T11"/>
    <mergeCell ref="G37:L37"/>
    <mergeCell ref="H20:R20"/>
    <mergeCell ref="H23:R23"/>
    <mergeCell ref="U33:AA33"/>
    <mergeCell ref="H30:R30"/>
    <mergeCell ref="U24:AA24"/>
    <mergeCell ref="H26:R26"/>
    <mergeCell ref="U23:AA23"/>
    <mergeCell ref="U21:AA21"/>
    <mergeCell ref="AE38:AH38"/>
    <mergeCell ref="U28:AA28"/>
    <mergeCell ref="B6:E6"/>
    <mergeCell ref="B30:E30"/>
    <mergeCell ref="H29:R29"/>
    <mergeCell ref="B15:E15"/>
    <mergeCell ref="AE37:AH37"/>
    <mergeCell ref="U37:Z37"/>
    <mergeCell ref="U20:AA20"/>
    <mergeCell ref="B20:E20"/>
    <mergeCell ref="U19:AA19"/>
    <mergeCell ref="H27:R27"/>
    <mergeCell ref="S30:T30"/>
    <mergeCell ref="G7:AH7"/>
    <mergeCell ref="B8:E8"/>
    <mergeCell ref="U32:AA32"/>
    <mergeCell ref="AA38:AD38"/>
    <mergeCell ref="Q37:T37"/>
    <mergeCell ref="U38:Z38"/>
    <mergeCell ref="U27:AA27"/>
    <mergeCell ref="U30:AA30"/>
    <mergeCell ref="AA37:AD37"/>
    <mergeCell ref="Q38:T38"/>
    <mergeCell ref="H28:R28"/>
    <mergeCell ref="S17:T29"/>
    <mergeCell ref="H18:R18"/>
    <mergeCell ref="B4:E4"/>
    <mergeCell ref="U26:AA26"/>
    <mergeCell ref="U22:AA22"/>
    <mergeCell ref="B16:E16"/>
    <mergeCell ref="H21:R21"/>
    <mergeCell ref="B18:E18"/>
    <mergeCell ref="H17:R17"/>
    <mergeCell ref="B12:E12"/>
    <mergeCell ref="H16:R16"/>
    <mergeCell ref="U17:AA17"/>
    <mergeCell ref="H19:R19"/>
    <mergeCell ref="H22:R22"/>
    <mergeCell ref="B14:E14"/>
    <mergeCell ref="U25:AA25"/>
    <mergeCell ref="U16:AA16"/>
    <mergeCell ref="B17:E17"/>
    <mergeCell ref="B10:E10"/>
    <mergeCell ref="B28:E28"/>
    <mergeCell ref="M37:P37"/>
    <mergeCell ref="G38:L38"/>
    <mergeCell ref="B34:E34"/>
    <mergeCell ref="B13:E13"/>
    <mergeCell ref="H24:R24"/>
    <mergeCell ref="G13:AH13"/>
    <mergeCell ref="B19:E19"/>
    <mergeCell ref="M38:P38"/>
    <mergeCell ref="U29:AA29"/>
    <mergeCell ref="G36:T36"/>
    <mergeCell ref="B36:E36"/>
    <mergeCell ref="B32:E32"/>
    <mergeCell ref="U36:AH36"/>
    <mergeCell ref="H25:R25"/>
  </mergeCells>
  <hyperlinks>
    <hyperlink ref="B4" location="PANDUAN!A1" display="PANDUAN" xr:uid="{00000000-0004-0000-3200-000000000000}"/>
    <hyperlink ref="B6" location="'EWS DIRECTORY'!A1" display="EWS DIRECTORY" xr:uid="{00000000-0004-0000-3200-000001000000}"/>
    <hyperlink ref="B8" location="'DATA PEMICU'!A1" display="DATA PEMICU" xr:uid="{00000000-0004-0000-3200-000002000000}"/>
    <hyperlink ref="B10" location="'DATA PENGUJI'!A1" display="DATA PENGUJI" xr:uid="{00000000-0004-0000-3200-000003000000}"/>
    <hyperlink ref="B12" location="'MAIN LEVEL'!A1" display="MAIN LEVEL" xr:uid="{00000000-0004-0000-3200-000004000000}"/>
  </hyperlinks>
  <pageMargins left="0.70866141732283472" right="0.17" top="0.74803149606299213" bottom="0.74803149606299213" header="0.31496062992125978" footer="0.31496062992125978"/>
  <pageSetup paperSize="9" scale="76" orientation="portrai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32">
    <tabColor theme="4" tint="-0.249977111117893"/>
  </sheetPr>
  <dimension ref="A1:CX82"/>
  <sheetViews>
    <sheetView topLeftCell="B26"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7" width="4.109375" customWidth="1"/>
    <col min="8" max="9" width="3.5546875" customWidth="1"/>
    <col min="10" max="10" width="2.6640625" customWidth="1"/>
    <col min="11" max="16" width="3.5546875" customWidth="1"/>
    <col min="17" max="18" width="2.6640625" customWidth="1"/>
    <col min="19" max="19" width="4.5546875" customWidth="1"/>
    <col min="20" max="102" width="3.5546875" customWidth="1"/>
  </cols>
  <sheetData>
    <row r="1" spans="1:102" ht="14.25" customHeight="1" x14ac:dyDescent="0.25">
      <c r="G1" s="178"/>
      <c r="AL1" s="110"/>
      <c r="AM1" s="110"/>
      <c r="AN1" s="110"/>
      <c r="AO1" s="110"/>
      <c r="AP1" s="110"/>
      <c r="AQ1" s="110"/>
      <c r="AR1" s="110"/>
      <c r="AS1" s="110"/>
      <c r="AT1" s="110"/>
      <c r="AU1" s="110"/>
      <c r="AV1" s="110"/>
      <c r="AW1" s="110"/>
      <c r="AX1" s="110"/>
      <c r="AY1" s="110"/>
      <c r="AZ1" s="110"/>
      <c r="BA1" s="110"/>
      <c r="BB1" s="110"/>
      <c r="BC1" s="110"/>
      <c r="BD1" s="110"/>
      <c r="BE1" s="110"/>
      <c r="BF1" s="110"/>
      <c r="BG1" s="110"/>
      <c r="BH1" s="110"/>
      <c r="BI1" s="110"/>
      <c r="BJ1" s="110"/>
      <c r="BK1" s="110"/>
      <c r="BL1" s="110"/>
      <c r="BM1" s="110"/>
      <c r="BN1" s="110"/>
      <c r="BO1" s="110"/>
      <c r="BP1" s="110"/>
      <c r="BQ1" s="110"/>
      <c r="BR1" s="110"/>
      <c r="BS1" s="110"/>
      <c r="BT1" s="110"/>
      <c r="BU1" s="110"/>
      <c r="BV1" s="110"/>
      <c r="BW1" s="110"/>
      <c r="BX1" s="110"/>
      <c r="BY1" s="110"/>
      <c r="BZ1" s="110"/>
      <c r="CA1" s="110"/>
      <c r="CB1" s="110"/>
      <c r="CC1" s="110"/>
      <c r="CD1" s="110"/>
      <c r="CE1" s="110"/>
      <c r="CF1" s="110"/>
      <c r="CG1" s="110"/>
      <c r="CH1" s="110"/>
      <c r="CI1" s="110"/>
      <c r="CJ1" s="110"/>
      <c r="CK1" s="110"/>
      <c r="CL1" s="110"/>
      <c r="CM1" s="110"/>
      <c r="CN1" s="110"/>
      <c r="CO1" s="110"/>
      <c r="CP1" s="110"/>
      <c r="CQ1" s="110"/>
      <c r="CR1" s="110"/>
      <c r="CS1" s="110"/>
      <c r="CT1" s="110"/>
      <c r="CU1" s="110"/>
      <c r="CV1" s="110"/>
      <c r="CW1" s="110"/>
      <c r="CX1" s="110"/>
    </row>
    <row r="2" spans="1:102" ht="14.25" customHeight="1" x14ac:dyDescent="0.25">
      <c r="G2" t="s">
        <v>1674</v>
      </c>
      <c r="AL2" s="110"/>
      <c r="AM2" s="110"/>
      <c r="AN2" s="110"/>
      <c r="AO2" s="110"/>
      <c r="AP2" s="110"/>
      <c r="AQ2" s="110"/>
      <c r="AR2" s="110"/>
      <c r="AS2" s="110"/>
      <c r="AT2" s="110"/>
      <c r="AU2" s="110"/>
      <c r="AV2" s="110"/>
      <c r="AW2" s="110"/>
      <c r="AX2" s="110"/>
      <c r="AY2" s="110"/>
      <c r="AZ2" s="110"/>
      <c r="BA2" s="110"/>
      <c r="BB2" s="110"/>
      <c r="BC2" s="110"/>
      <c r="BD2" s="110"/>
      <c r="BE2" s="110"/>
      <c r="BF2" s="110"/>
      <c r="BG2" s="110"/>
      <c r="BH2" s="110"/>
      <c r="BI2" s="110"/>
      <c r="BJ2" s="110"/>
      <c r="BK2" s="110"/>
      <c r="BL2" s="110"/>
      <c r="BM2" s="110"/>
      <c r="BN2" s="110"/>
      <c r="BO2" s="110"/>
      <c r="BP2" s="110"/>
      <c r="BQ2" s="110"/>
      <c r="BR2" s="110"/>
      <c r="BS2" s="110"/>
      <c r="BT2" s="110"/>
      <c r="BU2" s="110"/>
      <c r="BV2" s="110"/>
      <c r="BW2" s="110"/>
      <c r="BX2" s="110"/>
      <c r="BY2" s="110"/>
      <c r="BZ2" s="110"/>
      <c r="CA2" s="110"/>
      <c r="CB2" s="110"/>
      <c r="CC2" s="110"/>
      <c r="CD2" s="110"/>
      <c r="CE2" s="110"/>
      <c r="CF2" s="110"/>
      <c r="CG2" s="110"/>
      <c r="CH2" s="110"/>
      <c r="CI2" s="110"/>
      <c r="CJ2" s="110"/>
      <c r="CK2" s="110"/>
      <c r="CL2" s="110"/>
      <c r="CM2" s="110"/>
      <c r="CN2" s="110"/>
      <c r="CO2" s="110"/>
      <c r="CP2" s="110"/>
      <c r="CQ2" s="110"/>
      <c r="CR2" s="110"/>
      <c r="CS2" s="110"/>
      <c r="CT2" s="110"/>
      <c r="CU2" s="110"/>
      <c r="CV2" s="110"/>
      <c r="CW2" s="110"/>
      <c r="CX2" s="110"/>
    </row>
    <row r="3" spans="1:102" ht="14.25" customHeight="1" x14ac:dyDescent="0.25">
      <c r="B3" s="111"/>
      <c r="C3" s="111"/>
      <c r="D3" s="111"/>
      <c r="E3" s="111"/>
      <c r="AL3" s="110"/>
      <c r="AM3" s="110"/>
      <c r="AN3" s="110"/>
      <c r="AO3" s="110"/>
      <c r="AP3" s="110"/>
      <c r="AQ3" s="110"/>
      <c r="AR3" s="110"/>
      <c r="AS3" s="110"/>
      <c r="AT3" s="110"/>
      <c r="AU3" s="110"/>
      <c r="AV3" s="110"/>
      <c r="AW3" s="110"/>
      <c r="AX3" s="110"/>
      <c r="AY3" s="110"/>
      <c r="AZ3" s="110"/>
      <c r="BA3" s="110"/>
      <c r="BB3" s="110"/>
      <c r="BC3" s="110"/>
      <c r="BD3" s="110"/>
      <c r="BE3" s="110"/>
      <c r="BF3" s="110"/>
      <c r="BG3" s="110"/>
      <c r="BH3" s="110"/>
      <c r="BI3" s="110"/>
      <c r="BJ3" s="110"/>
      <c r="BK3" s="110"/>
      <c r="BL3" s="110"/>
      <c r="BM3" s="110"/>
      <c r="BN3" s="110"/>
      <c r="BO3" s="110"/>
      <c r="BP3" s="110"/>
      <c r="BQ3" s="110"/>
      <c r="BR3" s="110"/>
      <c r="BS3" s="110"/>
      <c r="BT3" s="110"/>
      <c r="BU3" s="110"/>
      <c r="BV3" s="110"/>
      <c r="BW3" s="110"/>
      <c r="BX3" s="110"/>
      <c r="BY3" s="110"/>
      <c r="BZ3" s="110"/>
      <c r="CA3" s="110"/>
      <c r="CB3" s="110"/>
      <c r="CC3" s="110"/>
      <c r="CD3" s="110"/>
      <c r="CE3" s="110"/>
      <c r="CF3" s="110"/>
      <c r="CG3" s="110"/>
      <c r="CH3" s="110"/>
      <c r="CI3" s="110"/>
      <c r="CJ3" s="110"/>
      <c r="CK3" s="110"/>
      <c r="CL3" s="110"/>
      <c r="CM3" s="110"/>
      <c r="CN3" s="110"/>
      <c r="CO3" s="110"/>
      <c r="CP3" s="110"/>
      <c r="CQ3" s="110"/>
      <c r="CR3" s="110"/>
      <c r="CS3" s="110"/>
      <c r="CT3" s="110"/>
      <c r="CU3" s="110"/>
      <c r="CV3" s="110"/>
      <c r="CW3" s="110"/>
      <c r="CX3" s="110"/>
    </row>
    <row r="4" spans="1:102" ht="14.25" customHeight="1" x14ac:dyDescent="0.25">
      <c r="B4" s="762" t="s">
        <v>79</v>
      </c>
      <c r="C4" s="761"/>
      <c r="D4" s="761"/>
      <c r="E4" s="761"/>
      <c r="AL4" s="110"/>
      <c r="AM4" s="110"/>
      <c r="AN4" s="110"/>
      <c r="AO4" s="110"/>
      <c r="AP4" s="110"/>
      <c r="AQ4" s="110"/>
      <c r="AR4" s="110"/>
      <c r="AS4" s="110"/>
      <c r="AT4" s="110"/>
      <c r="AU4" s="110"/>
      <c r="AV4" s="110"/>
      <c r="AW4" s="110"/>
      <c r="AX4" s="110"/>
      <c r="AY4" s="110"/>
      <c r="AZ4" s="110"/>
      <c r="BA4" s="110"/>
      <c r="BB4" s="110"/>
      <c r="BC4" s="110"/>
      <c r="BD4" s="110"/>
      <c r="BE4" s="110"/>
      <c r="BF4" s="110"/>
      <c r="BG4" s="110"/>
      <c r="BH4" s="110"/>
      <c r="BI4" s="110"/>
      <c r="BJ4" s="110"/>
      <c r="BK4" s="110"/>
      <c r="BL4" s="110"/>
      <c r="BM4" s="110"/>
      <c r="BN4" s="110"/>
      <c r="BO4" s="110"/>
      <c r="BP4" s="110"/>
      <c r="BQ4" s="110"/>
      <c r="BR4" s="110"/>
      <c r="BS4" s="110"/>
      <c r="BT4" s="110"/>
      <c r="BU4" s="110"/>
      <c r="BV4" s="110"/>
      <c r="BW4" s="110"/>
      <c r="BX4" s="110"/>
      <c r="BY4" s="110"/>
      <c r="BZ4" s="110"/>
      <c r="CA4" s="110"/>
      <c r="CB4" s="110"/>
      <c r="CC4" s="110"/>
      <c r="CD4" s="110"/>
      <c r="CE4" s="110"/>
      <c r="CF4" s="110"/>
      <c r="CG4" s="110"/>
      <c r="CH4" s="110"/>
      <c r="CI4" s="110"/>
      <c r="CJ4" s="110"/>
      <c r="CK4" s="110"/>
      <c r="CL4" s="110"/>
      <c r="CM4" s="110"/>
      <c r="CN4" s="110"/>
      <c r="CO4" s="110"/>
      <c r="CP4" s="110"/>
      <c r="CQ4" s="110"/>
      <c r="CR4" s="110"/>
      <c r="CS4" s="110"/>
      <c r="CT4" s="110"/>
      <c r="CU4" s="110"/>
      <c r="CV4" s="110"/>
      <c r="CW4" s="110"/>
      <c r="CX4" s="110"/>
    </row>
    <row r="5" spans="1:102" ht="14.25" customHeight="1" x14ac:dyDescent="0.25">
      <c r="B5" s="111"/>
      <c r="C5" s="111"/>
      <c r="D5" s="111"/>
      <c r="E5" s="111"/>
      <c r="AL5" s="110"/>
      <c r="AM5" s="110"/>
      <c r="AN5" s="110"/>
      <c r="AO5" s="110"/>
      <c r="AP5" s="110"/>
      <c r="AQ5" s="110"/>
      <c r="AR5" s="110"/>
      <c r="AS5" s="110"/>
      <c r="AT5" s="110"/>
      <c r="AU5" s="110"/>
      <c r="AV5" s="110"/>
      <c r="AW5" s="110"/>
      <c r="AX5" s="110"/>
      <c r="AY5" s="110"/>
      <c r="AZ5" s="110"/>
      <c r="BA5" s="110"/>
      <c r="BB5" s="110"/>
      <c r="BC5" s="110"/>
      <c r="BD5" s="110"/>
      <c r="BE5" s="110"/>
      <c r="BF5" s="110"/>
      <c r="BG5" s="110"/>
      <c r="BH5" s="110"/>
      <c r="BI5" s="110"/>
      <c r="BJ5" s="110"/>
      <c r="BK5" s="110"/>
      <c r="BL5" s="110"/>
      <c r="BM5" s="110"/>
      <c r="BN5" s="110"/>
      <c r="BO5" s="110"/>
      <c r="BP5" s="110"/>
      <c r="BQ5" s="110"/>
      <c r="BR5" s="110"/>
      <c r="BS5" s="110"/>
      <c r="BT5" s="110"/>
      <c r="BU5" s="110"/>
      <c r="BV5" s="110"/>
      <c r="BW5" s="110"/>
      <c r="BX5" s="110"/>
      <c r="BY5" s="110"/>
      <c r="BZ5" s="110"/>
      <c r="CA5" s="110"/>
      <c r="CB5" s="110"/>
      <c r="CC5" s="110"/>
      <c r="CD5" s="110"/>
      <c r="CE5" s="110"/>
      <c r="CF5" s="110"/>
      <c r="CG5" s="110"/>
      <c r="CH5" s="110"/>
      <c r="CI5" s="110"/>
      <c r="CJ5" s="110"/>
      <c r="CK5" s="110"/>
      <c r="CL5" s="110"/>
      <c r="CM5" s="110"/>
      <c r="CN5" s="110"/>
      <c r="CO5" s="110"/>
      <c r="CP5" s="110"/>
      <c r="CQ5" s="110"/>
      <c r="CR5" s="110"/>
      <c r="CS5" s="110"/>
      <c r="CT5" s="110"/>
      <c r="CU5" s="110"/>
      <c r="CV5" s="110"/>
      <c r="CW5" s="110"/>
      <c r="CX5" s="110"/>
    </row>
    <row r="6" spans="1:102" ht="14.25" customHeight="1" x14ac:dyDescent="0.25">
      <c r="B6" s="762" t="s">
        <v>87</v>
      </c>
      <c r="C6" s="761"/>
      <c r="D6" s="761"/>
      <c r="E6" s="761"/>
      <c r="AL6" s="110"/>
      <c r="AM6" s="110"/>
      <c r="AN6" s="110"/>
      <c r="AO6" s="110"/>
      <c r="AP6" s="110"/>
      <c r="AQ6" s="110"/>
      <c r="AR6" s="110"/>
      <c r="AS6" s="110"/>
      <c r="AT6" s="110"/>
      <c r="AU6" s="110"/>
      <c r="AV6" s="110"/>
      <c r="AW6" s="110"/>
      <c r="AX6" s="110"/>
      <c r="AY6" s="110"/>
      <c r="AZ6" s="110"/>
      <c r="BA6" s="110"/>
      <c r="BB6" s="110"/>
      <c r="BC6" s="110"/>
      <c r="BD6" s="110"/>
      <c r="BE6" s="110"/>
      <c r="BF6" s="110"/>
      <c r="BG6" s="110"/>
      <c r="BH6" s="110"/>
      <c r="BI6" s="110"/>
      <c r="BJ6" s="110"/>
      <c r="BK6" s="110"/>
      <c r="BL6" s="110"/>
      <c r="BM6" s="110"/>
      <c r="BN6" s="110"/>
      <c r="BO6" s="110"/>
      <c r="BP6" s="110"/>
      <c r="BQ6" s="110"/>
      <c r="BR6" s="110"/>
      <c r="BS6" s="110"/>
      <c r="BT6" s="110"/>
      <c r="BU6" s="110"/>
      <c r="BV6" s="110"/>
      <c r="BW6" s="110"/>
      <c r="BX6" s="110"/>
      <c r="BY6" s="110"/>
      <c r="BZ6" s="110"/>
      <c r="CA6" s="110"/>
      <c r="CB6" s="110"/>
      <c r="CC6" s="110"/>
      <c r="CD6" s="110"/>
      <c r="CE6" s="110"/>
      <c r="CF6" s="110"/>
      <c r="CG6" s="110"/>
      <c r="CH6" s="110"/>
      <c r="CI6" s="110"/>
      <c r="CJ6" s="110"/>
      <c r="CK6" s="110"/>
      <c r="CL6" s="110"/>
      <c r="CM6" s="110"/>
      <c r="CN6" s="110"/>
      <c r="CO6" s="110"/>
      <c r="CP6" s="110"/>
      <c r="CQ6" s="110"/>
      <c r="CR6" s="110"/>
      <c r="CS6" s="110"/>
      <c r="CT6" s="110"/>
      <c r="CU6" s="110"/>
      <c r="CV6" s="110"/>
      <c r="CW6" s="110"/>
      <c r="CX6" s="110"/>
    </row>
    <row r="7" spans="1:102" ht="14.25" customHeight="1" x14ac:dyDescent="0.25">
      <c r="B7" s="111"/>
      <c r="C7" s="111"/>
      <c r="D7" s="111"/>
      <c r="E7" s="111"/>
      <c r="G7" s="960"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110"/>
      <c r="AM7" s="110"/>
      <c r="AN7" s="110"/>
      <c r="AO7" s="110"/>
      <c r="AP7" s="110"/>
      <c r="AQ7" s="110"/>
      <c r="AR7" s="110"/>
      <c r="AS7" s="110"/>
      <c r="AT7" s="110"/>
      <c r="AU7" s="110"/>
      <c r="AV7" s="110"/>
      <c r="AW7" s="110"/>
      <c r="AX7" s="110"/>
      <c r="AY7" s="110"/>
      <c r="AZ7" s="110"/>
      <c r="BA7" s="110"/>
      <c r="BB7" s="110"/>
      <c r="BC7" s="110"/>
      <c r="BD7" s="110"/>
      <c r="BE7" s="110"/>
      <c r="BF7" s="110"/>
      <c r="BG7" s="110"/>
      <c r="BH7" s="110"/>
      <c r="BI7" s="110"/>
      <c r="BJ7" s="110"/>
      <c r="BK7" s="110"/>
      <c r="BL7" s="110"/>
      <c r="BM7" s="110"/>
      <c r="BN7" s="110"/>
      <c r="BO7" s="110"/>
      <c r="BP7" s="110"/>
      <c r="BQ7" s="110"/>
      <c r="BR7" s="110"/>
      <c r="BS7" s="110"/>
      <c r="BT7" s="110"/>
      <c r="BU7" s="110"/>
      <c r="BV7" s="110"/>
      <c r="BW7" s="110"/>
      <c r="BX7" s="110"/>
      <c r="BY7" s="110"/>
      <c r="BZ7" s="110"/>
      <c r="CA7" s="110"/>
      <c r="CB7" s="110"/>
      <c r="CC7" s="110"/>
      <c r="CD7" s="110"/>
      <c r="CE7" s="110"/>
      <c r="CF7" s="110"/>
      <c r="CG7" s="110"/>
      <c r="CH7" s="110"/>
      <c r="CI7" s="110"/>
      <c r="CJ7" s="110"/>
      <c r="CK7" s="110"/>
      <c r="CL7" s="110"/>
      <c r="CM7" s="110"/>
      <c r="CN7" s="110"/>
      <c r="CO7" s="110"/>
      <c r="CP7" s="110"/>
      <c r="CQ7" s="110"/>
      <c r="CR7" s="110"/>
      <c r="CS7" s="110"/>
      <c r="CT7" s="110"/>
      <c r="CU7" s="110"/>
      <c r="CV7" s="110"/>
      <c r="CW7" s="110"/>
      <c r="CX7" s="110"/>
    </row>
    <row r="8" spans="1:102" ht="14.25" customHeight="1" x14ac:dyDescent="0.25">
      <c r="B8" s="762" t="s">
        <v>94</v>
      </c>
      <c r="C8" s="761"/>
      <c r="D8" s="761"/>
      <c r="E8" s="761"/>
      <c r="AL8" s="110"/>
      <c r="AM8" s="110"/>
      <c r="AN8" s="110"/>
      <c r="AO8" s="110"/>
      <c r="AP8" s="110"/>
      <c r="AQ8" s="110"/>
      <c r="AR8" s="110"/>
      <c r="AS8" s="110"/>
      <c r="AT8" s="110"/>
      <c r="AU8" s="110"/>
      <c r="AV8" s="110"/>
      <c r="AW8" s="110"/>
      <c r="AX8" s="110"/>
      <c r="AY8" s="110"/>
      <c r="AZ8" s="110"/>
      <c r="BA8" s="110"/>
      <c r="BB8" s="110"/>
      <c r="BC8" s="110"/>
      <c r="BD8" s="110"/>
      <c r="BE8" s="110"/>
      <c r="BF8" s="110"/>
      <c r="BG8" s="110"/>
      <c r="BH8" s="110"/>
      <c r="BI8" s="110"/>
      <c r="BJ8" s="110"/>
      <c r="BK8" s="110"/>
      <c r="BL8" s="110"/>
      <c r="BM8" s="110"/>
      <c r="BN8" s="110"/>
      <c r="BO8" s="110"/>
      <c r="BP8" s="110"/>
      <c r="BQ8" s="110"/>
      <c r="BR8" s="110"/>
      <c r="BS8" s="110"/>
      <c r="BT8" s="110"/>
      <c r="BU8" s="110"/>
      <c r="BV8" s="110"/>
      <c r="BW8" s="110"/>
      <c r="BX8" s="110"/>
      <c r="BY8" s="110"/>
      <c r="BZ8" s="110"/>
      <c r="CA8" s="110"/>
      <c r="CB8" s="110"/>
      <c r="CC8" s="110"/>
      <c r="CD8" s="110"/>
      <c r="CE8" s="110"/>
      <c r="CF8" s="110"/>
      <c r="CG8" s="110"/>
      <c r="CH8" s="110"/>
      <c r="CI8" s="110"/>
      <c r="CJ8" s="110"/>
      <c r="CK8" s="110"/>
      <c r="CL8" s="110"/>
      <c r="CM8" s="110"/>
      <c r="CN8" s="110"/>
      <c r="CO8" s="110"/>
      <c r="CP8" s="110"/>
      <c r="CQ8" s="110"/>
      <c r="CR8" s="110"/>
      <c r="CS8" s="110"/>
      <c r="CT8" s="110"/>
      <c r="CU8" s="110"/>
      <c r="CV8" s="110"/>
      <c r="CW8" s="110"/>
      <c r="CX8" s="110"/>
    </row>
    <row r="9" spans="1:102" ht="14.25" customHeight="1" x14ac:dyDescent="0.25">
      <c r="B9" s="111"/>
      <c r="C9" s="111"/>
      <c r="D9" s="111"/>
      <c r="E9" s="111"/>
      <c r="G9" s="961" t="str">
        <f>"Pengujian "&amp;'B-4'!G9</f>
        <v>Pengujian Diskon Penjualan</v>
      </c>
      <c r="H9" s="789"/>
      <c r="I9" s="789"/>
      <c r="J9" s="789"/>
      <c r="K9" s="789"/>
      <c r="L9" s="789"/>
      <c r="M9" s="789"/>
      <c r="N9" s="789"/>
      <c r="O9" s="789"/>
      <c r="P9" s="789"/>
      <c r="Q9" s="789"/>
      <c r="R9" s="789"/>
      <c r="S9" s="789"/>
      <c r="T9" s="789"/>
      <c r="U9" s="789"/>
      <c r="V9" s="789"/>
      <c r="W9" s="789"/>
      <c r="X9" s="789"/>
      <c r="Y9" s="789"/>
      <c r="Z9" s="790"/>
      <c r="AA9" s="179" t="s">
        <v>796</v>
      </c>
      <c r="AB9" s="180"/>
      <c r="AC9" s="180"/>
      <c r="AD9" s="180"/>
      <c r="AE9" s="180"/>
      <c r="AF9" s="180" t="s">
        <v>1678</v>
      </c>
      <c r="AG9" s="182" t="e">
        <f>NAMA_WP</f>
        <v>#N/A</v>
      </c>
      <c r="AH9" s="180"/>
      <c r="AI9" s="180"/>
      <c r="AJ9" s="180"/>
      <c r="AK9" s="180"/>
      <c r="AL9" s="180"/>
      <c r="AM9" s="180"/>
      <c r="AN9" s="180"/>
      <c r="AO9" s="180"/>
      <c r="AP9" s="180"/>
      <c r="AQ9" s="180"/>
      <c r="AR9" s="180"/>
      <c r="AS9" s="180"/>
      <c r="AT9" s="183"/>
      <c r="AU9" s="110"/>
      <c r="AV9" s="110"/>
      <c r="AW9" s="110"/>
      <c r="AX9" s="110"/>
      <c r="AY9" s="110"/>
      <c r="AZ9" s="110"/>
      <c r="BA9" s="110"/>
      <c r="BB9" s="110"/>
      <c r="BC9" s="110"/>
      <c r="BD9" s="110"/>
      <c r="BE9" s="110"/>
      <c r="BF9" s="110"/>
      <c r="BG9" s="110"/>
      <c r="BH9" s="110"/>
      <c r="BI9" s="110"/>
      <c r="BJ9" s="110"/>
      <c r="BK9" s="110"/>
      <c r="BL9" s="110"/>
      <c r="BM9" s="110"/>
      <c r="BN9" s="110"/>
      <c r="BO9" s="110"/>
      <c r="BP9" s="110"/>
      <c r="BQ9" s="110"/>
      <c r="BR9" s="110"/>
      <c r="BS9" s="110"/>
      <c r="BT9" s="110"/>
      <c r="BU9" s="110"/>
      <c r="BV9" s="110"/>
      <c r="BW9" s="110"/>
      <c r="BX9" s="110"/>
      <c r="BY9" s="110"/>
      <c r="BZ9" s="110"/>
      <c r="CA9" s="110"/>
      <c r="CB9" s="110"/>
      <c r="CC9" s="110"/>
      <c r="CD9" s="110"/>
      <c r="CE9" s="110"/>
      <c r="CF9" s="110"/>
      <c r="CG9" s="110"/>
      <c r="CH9" s="110"/>
      <c r="CI9" s="110"/>
      <c r="CJ9" s="110"/>
      <c r="CK9" s="110"/>
      <c r="CL9" s="110"/>
      <c r="CM9" s="110"/>
      <c r="CN9" s="110"/>
      <c r="CO9" s="110"/>
      <c r="CP9" s="110"/>
      <c r="CQ9" s="110"/>
      <c r="CR9" s="110"/>
      <c r="CS9" s="110"/>
      <c r="CT9" s="110"/>
      <c r="CU9" s="110"/>
      <c r="CV9" s="110"/>
      <c r="CW9" s="110"/>
      <c r="CX9" s="110"/>
    </row>
    <row r="10" spans="1:102" ht="14.25" customHeight="1" x14ac:dyDescent="0.25">
      <c r="B10" s="762" t="s">
        <v>101</v>
      </c>
      <c r="C10" s="761"/>
      <c r="D10" s="761"/>
      <c r="E10" s="761"/>
      <c r="G10" s="804"/>
      <c r="H10" s="940"/>
      <c r="I10" s="940"/>
      <c r="J10" s="940"/>
      <c r="K10" s="940"/>
      <c r="L10" s="940"/>
      <c r="M10" s="940"/>
      <c r="N10" s="940"/>
      <c r="O10" s="940"/>
      <c r="P10" s="940"/>
      <c r="Q10" s="940"/>
      <c r="R10" s="940"/>
      <c r="S10" s="940"/>
      <c r="T10" s="940"/>
      <c r="U10" s="940"/>
      <c r="V10" s="940"/>
      <c r="W10" s="940"/>
      <c r="X10" s="940"/>
      <c r="Y10" s="940"/>
      <c r="Z10" s="805"/>
      <c r="AA10" s="184" t="s">
        <v>1401</v>
      </c>
      <c r="AF10" t="s">
        <v>1678</v>
      </c>
      <c r="AG10" s="124" t="e">
        <f>NPWP</f>
        <v>#N/A</v>
      </c>
      <c r="AT10" s="186"/>
      <c r="AU10" s="110"/>
      <c r="AV10" s="110"/>
      <c r="AW10" s="110"/>
      <c r="AX10" s="110"/>
      <c r="AY10" s="110"/>
      <c r="AZ10" s="110"/>
      <c r="BA10" s="110"/>
      <c r="BB10" s="110"/>
      <c r="BC10" s="110"/>
      <c r="BD10" s="110"/>
      <c r="BE10" s="110"/>
      <c r="BF10" s="110"/>
      <c r="BG10" s="110"/>
      <c r="BH10" s="110"/>
      <c r="BI10" s="110"/>
      <c r="BJ10" s="110"/>
      <c r="BK10" s="110"/>
      <c r="BL10" s="110"/>
      <c r="BM10" s="110"/>
      <c r="BN10" s="110"/>
      <c r="BO10" s="110"/>
      <c r="BP10" s="110"/>
      <c r="BQ10" s="110"/>
      <c r="BR10" s="110"/>
      <c r="BS10" s="110"/>
      <c r="BT10" s="110"/>
      <c r="BU10" s="110"/>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row>
    <row r="11" spans="1:102" ht="14.25" customHeight="1" x14ac:dyDescent="0.25">
      <c r="G11" s="806"/>
      <c r="H11" s="794"/>
      <c r="I11" s="794"/>
      <c r="J11" s="794"/>
      <c r="K11" s="794"/>
      <c r="L11" s="794"/>
      <c r="M11" s="794"/>
      <c r="N11" s="794"/>
      <c r="O11" s="794"/>
      <c r="P11" s="794"/>
      <c r="Q11" s="794"/>
      <c r="R11" s="794"/>
      <c r="S11" s="794"/>
      <c r="T11" s="794"/>
      <c r="U11" s="794"/>
      <c r="V11" s="794"/>
      <c r="W11" s="794"/>
      <c r="X11" s="794"/>
      <c r="Y11" s="794"/>
      <c r="Z11" s="807"/>
      <c r="AA11" s="187" t="s">
        <v>1679</v>
      </c>
      <c r="AB11" s="188"/>
      <c r="AC11" s="188"/>
      <c r="AD11" s="188"/>
      <c r="AE11" s="188"/>
      <c r="AF11" s="188" t="s">
        <v>1678</v>
      </c>
      <c r="AG11" s="190" t="e">
        <f>ID_MS_TH_PJK</f>
        <v>#N/A</v>
      </c>
      <c r="AH11" s="188"/>
      <c r="AI11" s="188"/>
      <c r="AJ11" s="188"/>
      <c r="AK11" s="188"/>
      <c r="AL11" s="188"/>
      <c r="AM11" s="188"/>
      <c r="AN11" s="188"/>
      <c r="AO11" s="188"/>
      <c r="AP11" s="188"/>
      <c r="AQ11" s="188"/>
      <c r="AR11" s="188"/>
      <c r="AS11" s="188"/>
      <c r="AT11" s="191"/>
      <c r="AU11" s="110"/>
      <c r="AV11" s="110"/>
      <c r="AW11" s="110"/>
      <c r="AX11" s="110"/>
      <c r="AY11" s="110"/>
      <c r="AZ11" s="110"/>
      <c r="BA11" s="110"/>
      <c r="BB11" s="110"/>
      <c r="BC11" s="110"/>
      <c r="BD11" s="110"/>
      <c r="BE11" s="110"/>
      <c r="BF11" s="110"/>
      <c r="BG11" s="110"/>
      <c r="BH11" s="110"/>
      <c r="BI11" s="110"/>
      <c r="BJ11" s="110"/>
      <c r="BK11" s="110"/>
      <c r="BL11" s="110"/>
      <c r="BM11" s="110"/>
      <c r="BN11" s="110"/>
      <c r="BO11" s="110"/>
      <c r="BP11" s="110"/>
      <c r="BQ11" s="110"/>
      <c r="BR11" s="110"/>
      <c r="BS11" s="110"/>
      <c r="BT11" s="110"/>
      <c r="BU11" s="11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row>
    <row r="12" spans="1:102" ht="14.25" customHeight="1" x14ac:dyDescent="0.25">
      <c r="B12" s="762" t="s">
        <v>106</v>
      </c>
      <c r="C12" s="761"/>
      <c r="D12" s="761"/>
      <c r="E12" s="761"/>
      <c r="AL12" s="110"/>
      <c r="AM12" s="110"/>
      <c r="AN12" s="110"/>
      <c r="AO12" s="110"/>
      <c r="AP12" s="110"/>
      <c r="AQ12" s="110"/>
      <c r="AR12" s="110"/>
      <c r="AS12" s="110"/>
      <c r="AT12" s="110"/>
      <c r="AU12" s="110"/>
      <c r="AV12" s="110"/>
      <c r="AW12" s="110"/>
      <c r="AX12" s="110"/>
      <c r="AY12" s="110"/>
      <c r="AZ12" s="110"/>
      <c r="BA12" s="110"/>
      <c r="BB12" s="110"/>
      <c r="BC12" s="110"/>
      <c r="BD12" s="110"/>
      <c r="BE12" s="110"/>
      <c r="BF12" s="110"/>
      <c r="BG12" s="110"/>
      <c r="BH12" s="110"/>
      <c r="BI12" s="110"/>
      <c r="BJ12" s="110"/>
      <c r="BK12" s="110"/>
      <c r="BL12" s="110"/>
      <c r="BM12" s="110"/>
      <c r="BN12" s="110"/>
      <c r="BO12" s="110"/>
      <c r="BP12" s="110"/>
      <c r="BQ12" s="110"/>
      <c r="BR12" s="110"/>
      <c r="BS12" s="110"/>
      <c r="BT12" s="110"/>
      <c r="BU12" s="110"/>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row>
    <row r="13" spans="1:102" ht="14.25" customHeight="1" x14ac:dyDescent="0.25">
      <c r="B13" s="962" t="str">
        <f>HYPERLINK("#'"&amp;'EWS DIRECTORY'!$J$50&amp;"'!A1",'EWS DIRECTORY'!$J$50)</f>
        <v>B-4</v>
      </c>
      <c r="C13" s="761"/>
      <c r="D13" s="761"/>
      <c r="E13" s="761"/>
      <c r="G13" t="s">
        <v>1775</v>
      </c>
      <c r="AL13" s="110"/>
      <c r="AM13" s="110"/>
      <c r="AN13" s="110"/>
      <c r="AO13" s="110"/>
      <c r="AP13" s="110"/>
      <c r="AQ13" s="110"/>
      <c r="AR13" s="110"/>
      <c r="AS13" s="110"/>
      <c r="AT13" s="110"/>
      <c r="AU13" s="110"/>
      <c r="AV13" s="110"/>
      <c r="AW13" s="110"/>
      <c r="AX13" s="110"/>
      <c r="AY13" s="110"/>
      <c r="AZ13" s="110"/>
      <c r="BA13" s="110"/>
      <c r="BB13" s="110"/>
      <c r="BC13" s="110"/>
      <c r="BD13" s="110"/>
      <c r="BE13" s="110"/>
      <c r="BF13" s="110"/>
      <c r="BG13" s="110"/>
      <c r="BH13" s="110"/>
      <c r="BI13" s="110"/>
      <c r="BJ13" s="110"/>
      <c r="BK13" s="110"/>
      <c r="BL13" s="110"/>
      <c r="BM13" s="110"/>
      <c r="BN13" s="110"/>
      <c r="BO13" s="110"/>
      <c r="BP13" s="110"/>
      <c r="BQ13" s="110"/>
      <c r="BR13" s="110"/>
      <c r="BS13" s="110"/>
      <c r="BT13" s="110"/>
      <c r="BU13" s="110"/>
      <c r="BV13" s="110"/>
      <c r="BW13" s="110"/>
      <c r="BX13" s="110"/>
      <c r="BY13" s="110"/>
      <c r="BZ13" s="110"/>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row>
    <row r="14" spans="1:102" ht="14.25" customHeight="1" x14ac:dyDescent="0.25">
      <c r="B14" s="927" t="str">
        <f>HYPERLINK("#'"&amp;'EWS DIRECTORY'!$J$51&amp;"'!A1",'EWS DIRECTORY'!$J$51)</f>
        <v>B-4-1</v>
      </c>
      <c r="C14" s="761"/>
      <c r="D14" s="761"/>
      <c r="E14" s="761"/>
      <c r="G14" s="949" t="s">
        <v>1445</v>
      </c>
      <c r="H14" s="949" t="s">
        <v>1707</v>
      </c>
      <c r="I14" s="789"/>
      <c r="J14" s="789"/>
      <c r="K14" s="789"/>
      <c r="L14" s="789"/>
      <c r="M14" s="789"/>
      <c r="N14" s="789"/>
      <c r="O14" s="789"/>
      <c r="P14" s="789"/>
      <c r="Q14" s="789"/>
      <c r="R14" s="789"/>
      <c r="S14" s="789"/>
      <c r="T14" s="790"/>
      <c r="U14" s="949" t="s">
        <v>1708</v>
      </c>
      <c r="V14" s="790"/>
      <c r="W14" s="969" t="s">
        <v>1776</v>
      </c>
      <c r="X14" s="764"/>
      <c r="Y14" s="764"/>
      <c r="Z14" s="764"/>
      <c r="AA14" s="764"/>
      <c r="AB14" s="764"/>
      <c r="AC14" s="764"/>
      <c r="AD14" s="764"/>
      <c r="AE14" s="764"/>
      <c r="AF14" s="764"/>
      <c r="AG14" s="764"/>
      <c r="AH14" s="764"/>
      <c r="AI14" s="764"/>
      <c r="AJ14" s="764"/>
      <c r="AK14" s="764"/>
      <c r="AL14" s="764"/>
      <c r="AM14" s="764"/>
      <c r="AN14" s="764"/>
      <c r="AO14" s="764"/>
      <c r="AP14" s="764"/>
      <c r="AQ14" s="764"/>
      <c r="AR14" s="764"/>
      <c r="AS14" s="764"/>
      <c r="AT14" s="764"/>
      <c r="AU14" s="764"/>
      <c r="AV14" s="764"/>
      <c r="AW14" s="764"/>
      <c r="AX14" s="764"/>
      <c r="AY14" s="764"/>
      <c r="AZ14" s="764"/>
      <c r="BA14" s="764"/>
      <c r="BB14" s="764"/>
      <c r="BC14" s="764"/>
      <c r="BD14" s="764"/>
      <c r="BE14" s="764"/>
      <c r="BF14" s="764"/>
      <c r="BG14" s="764"/>
      <c r="BH14" s="764"/>
      <c r="BI14" s="764"/>
      <c r="BJ14" s="764"/>
      <c r="BK14" s="764"/>
      <c r="BL14" s="764"/>
      <c r="BM14" s="764"/>
      <c r="BN14" s="764"/>
      <c r="BO14" s="764"/>
      <c r="BP14" s="764"/>
      <c r="BQ14" s="764"/>
      <c r="BR14" s="764"/>
      <c r="BS14" s="764"/>
      <c r="BT14" s="764"/>
      <c r="BU14" s="764"/>
      <c r="BV14" s="764"/>
      <c r="BW14" s="764"/>
      <c r="BX14" s="764"/>
      <c r="BY14" s="764"/>
      <c r="BZ14" s="764"/>
      <c r="CA14" s="764"/>
      <c r="CB14" s="764"/>
      <c r="CC14" s="764"/>
      <c r="CD14" s="764"/>
      <c r="CE14" s="764"/>
      <c r="CF14" s="764"/>
      <c r="CG14" s="764"/>
      <c r="CH14" s="764"/>
      <c r="CI14" s="764"/>
      <c r="CJ14" s="764"/>
      <c r="CK14" s="764"/>
      <c r="CL14" s="764"/>
      <c r="CM14" s="764"/>
      <c r="CN14" s="764"/>
      <c r="CO14" s="764"/>
      <c r="CP14" s="764"/>
      <c r="CQ14" s="764"/>
      <c r="CR14" s="764"/>
      <c r="CS14" s="765"/>
      <c r="CT14" s="967" t="s">
        <v>1772</v>
      </c>
      <c r="CU14" s="789"/>
      <c r="CV14" s="789"/>
      <c r="CW14" s="789"/>
      <c r="CX14" s="790"/>
    </row>
    <row r="15" spans="1:102" ht="14.25" customHeight="1" x14ac:dyDescent="0.25">
      <c r="B15" s="929" t="str">
        <f>HYPERLINK("#'"&amp;'EWS DIRECTORY'!$J$52&amp;"'!A1",'EWS DIRECTORY'!$J$52)</f>
        <v>B-4-1-1</v>
      </c>
      <c r="C15" s="761"/>
      <c r="D15" s="761"/>
      <c r="E15" s="761"/>
      <c r="G15" s="975"/>
      <c r="H15" s="804"/>
      <c r="I15" s="940"/>
      <c r="J15" s="940"/>
      <c r="K15" s="940"/>
      <c r="L15" s="940"/>
      <c r="M15" s="940"/>
      <c r="N15" s="940"/>
      <c r="O15" s="940"/>
      <c r="P15" s="940"/>
      <c r="Q15" s="940"/>
      <c r="R15" s="940"/>
      <c r="S15" s="940"/>
      <c r="T15" s="805"/>
      <c r="U15" s="804"/>
      <c r="V15" s="805"/>
      <c r="W15" s="949" t="s">
        <v>1777</v>
      </c>
      <c r="X15" s="789"/>
      <c r="Y15" s="789"/>
      <c r="Z15" s="789"/>
      <c r="AA15" s="790"/>
      <c r="AB15" s="963" t="s">
        <v>1778</v>
      </c>
      <c r="AC15" s="764"/>
      <c r="AD15" s="764"/>
      <c r="AE15" s="764"/>
      <c r="AF15" s="764"/>
      <c r="AG15" s="764"/>
      <c r="AH15" s="764"/>
      <c r="AI15" s="764"/>
      <c r="AJ15" s="764"/>
      <c r="AK15" s="764"/>
      <c r="AL15" s="764"/>
      <c r="AM15" s="764"/>
      <c r="AN15" s="764"/>
      <c r="AO15" s="764"/>
      <c r="AP15" s="764"/>
      <c r="AQ15" s="764"/>
      <c r="AR15" s="764"/>
      <c r="AS15" s="764"/>
      <c r="AT15" s="764"/>
      <c r="AU15" s="764"/>
      <c r="AV15" s="764"/>
      <c r="AW15" s="764"/>
      <c r="AX15" s="764"/>
      <c r="AY15" s="764"/>
      <c r="AZ15" s="764"/>
      <c r="BA15" s="764"/>
      <c r="BB15" s="764"/>
      <c r="BC15" s="764"/>
      <c r="BD15" s="764"/>
      <c r="BE15" s="764"/>
      <c r="BF15" s="764"/>
      <c r="BG15" s="764"/>
      <c r="BH15" s="764"/>
      <c r="BI15" s="764"/>
      <c r="BJ15" s="764"/>
      <c r="BK15" s="764"/>
      <c r="BL15" s="764"/>
      <c r="BM15" s="764"/>
      <c r="BN15" s="764"/>
      <c r="BO15" s="764"/>
      <c r="BP15" s="764"/>
      <c r="BQ15" s="764"/>
      <c r="BR15" s="764"/>
      <c r="BS15" s="764"/>
      <c r="BT15" s="764"/>
      <c r="BU15" s="764"/>
      <c r="BV15" s="764"/>
      <c r="BW15" s="764"/>
      <c r="BX15" s="764"/>
      <c r="BY15" s="764"/>
      <c r="BZ15" s="764"/>
      <c r="CA15" s="764"/>
      <c r="CB15" s="764"/>
      <c r="CC15" s="764"/>
      <c r="CD15" s="764"/>
      <c r="CE15" s="764"/>
      <c r="CF15" s="764"/>
      <c r="CG15" s="764"/>
      <c r="CH15" s="764"/>
      <c r="CI15" s="764"/>
      <c r="CJ15" s="764"/>
      <c r="CK15" s="764"/>
      <c r="CL15" s="764"/>
      <c r="CM15" s="764"/>
      <c r="CN15" s="764"/>
      <c r="CO15" s="764"/>
      <c r="CP15" s="764"/>
      <c r="CQ15" s="764"/>
      <c r="CR15" s="764"/>
      <c r="CS15" s="765"/>
      <c r="CT15" s="804"/>
      <c r="CU15" s="940"/>
      <c r="CV15" s="940"/>
      <c r="CW15" s="940"/>
      <c r="CX15" s="805"/>
    </row>
    <row r="16" spans="1:102" ht="14.4" customHeight="1" x14ac:dyDescent="0.25">
      <c r="A16" s="110" t="e" cm="1" vm="3">
        <f t="array" aca="1" ref="A16" ca="1">_xlfn._xlws.FILTER(M16:M50,M16:M50&lt;&gt;"")</f>
        <v>#VALUE!</v>
      </c>
      <c r="B16" s="929" t="str">
        <f>HYPERLINK("#'"&amp;'EWS DIRECTORY'!$J$53&amp;"'!A1",'EWS DIRECTORY'!$J$53)</f>
        <v>B-4-1-2</v>
      </c>
      <c r="C16" s="761"/>
      <c r="D16" s="761"/>
      <c r="E16" s="761"/>
      <c r="G16" s="769"/>
      <c r="H16" s="806"/>
      <c r="I16" s="794"/>
      <c r="J16" s="794"/>
      <c r="K16" s="794"/>
      <c r="L16" s="794"/>
      <c r="M16" s="794"/>
      <c r="N16" s="794"/>
      <c r="O16" s="794"/>
      <c r="P16" s="794"/>
      <c r="Q16" s="794"/>
      <c r="R16" s="794"/>
      <c r="S16" s="794"/>
      <c r="T16" s="807"/>
      <c r="U16" s="806"/>
      <c r="V16" s="807"/>
      <c r="W16" s="806"/>
      <c r="X16" s="794"/>
      <c r="Y16" s="794"/>
      <c r="Z16" s="794"/>
      <c r="AA16" s="807"/>
      <c r="AB16" s="946" t="e">
        <f>MASTER!$N$5</f>
        <v>#N/A</v>
      </c>
      <c r="AC16" s="764"/>
      <c r="AD16" s="764"/>
      <c r="AE16" s="764"/>
      <c r="AF16" s="765"/>
      <c r="AG16" s="946" t="e">
        <f>MASTER!$N$6</f>
        <v>#N/A</v>
      </c>
      <c r="AH16" s="764"/>
      <c r="AI16" s="764"/>
      <c r="AJ16" s="764"/>
      <c r="AK16" s="765"/>
      <c r="AL16" s="946" t="e">
        <f>MASTER!$N$7</f>
        <v>#N/A</v>
      </c>
      <c r="AM16" s="764"/>
      <c r="AN16" s="764"/>
      <c r="AO16" s="764"/>
      <c r="AP16" s="765"/>
      <c r="AQ16" s="946" t="e">
        <f>MASTER!$N$8</f>
        <v>#N/A</v>
      </c>
      <c r="AR16" s="764"/>
      <c r="AS16" s="764"/>
      <c r="AT16" s="764"/>
      <c r="AU16" s="765"/>
      <c r="AV16" s="946" t="e">
        <f>MASTER!$N$9</f>
        <v>#N/A</v>
      </c>
      <c r="AW16" s="764"/>
      <c r="AX16" s="764"/>
      <c r="AY16" s="764"/>
      <c r="AZ16" s="765"/>
      <c r="BA16" s="946" t="e">
        <f>MASTER!$N$10</f>
        <v>#N/A</v>
      </c>
      <c r="BB16" s="764"/>
      <c r="BC16" s="764"/>
      <c r="BD16" s="764"/>
      <c r="BE16" s="765"/>
      <c r="BF16" s="946" t="e">
        <f>MASTER!$N$11</f>
        <v>#N/A</v>
      </c>
      <c r="BG16" s="764"/>
      <c r="BH16" s="764"/>
      <c r="BI16" s="764"/>
      <c r="BJ16" s="765"/>
      <c r="BK16" s="946" t="e">
        <f>MASTER!$N$12</f>
        <v>#N/A</v>
      </c>
      <c r="BL16" s="764"/>
      <c r="BM16" s="764"/>
      <c r="BN16" s="764"/>
      <c r="BO16" s="765"/>
      <c r="BP16" s="946" t="e">
        <f>MASTER!$N$13</f>
        <v>#N/A</v>
      </c>
      <c r="BQ16" s="764"/>
      <c r="BR16" s="764"/>
      <c r="BS16" s="764"/>
      <c r="BT16" s="765"/>
      <c r="BU16" s="946" t="e">
        <f>MASTER!$N$14</f>
        <v>#N/A</v>
      </c>
      <c r="BV16" s="764"/>
      <c r="BW16" s="764"/>
      <c r="BX16" s="764"/>
      <c r="BY16" s="765"/>
      <c r="BZ16" s="946" t="e">
        <f>MASTER!$N$15</f>
        <v>#N/A</v>
      </c>
      <c r="CA16" s="764"/>
      <c r="CB16" s="764"/>
      <c r="CC16" s="764"/>
      <c r="CD16" s="765"/>
      <c r="CE16" s="946" t="e">
        <f>MASTER!$N$16</f>
        <v>#N/A</v>
      </c>
      <c r="CF16" s="764"/>
      <c r="CG16" s="764"/>
      <c r="CH16" s="764"/>
      <c r="CI16" s="765"/>
      <c r="CJ16" s="963" t="s">
        <v>1769</v>
      </c>
      <c r="CK16" s="764"/>
      <c r="CL16" s="764"/>
      <c r="CM16" s="764"/>
      <c r="CN16" s="765"/>
      <c r="CO16" s="963" t="s">
        <v>1770</v>
      </c>
      <c r="CP16" s="764"/>
      <c r="CQ16" s="764"/>
      <c r="CR16" s="764"/>
      <c r="CS16" s="765"/>
      <c r="CT16" s="806"/>
      <c r="CU16" s="794"/>
      <c r="CV16" s="794"/>
      <c r="CW16" s="794"/>
      <c r="CX16" s="807"/>
    </row>
    <row r="17" spans="1:102" ht="22.2" customHeight="1" x14ac:dyDescent="0.25">
      <c r="A17" s="110" t="s">
        <v>2032</v>
      </c>
      <c r="B17" s="929" t="str">
        <f>HYPERLINK("#'"&amp;'EWS DIRECTORY'!$J$54&amp;"'!A1",'EWS DIRECTORY'!$J$54)</f>
        <v>B-4-1-3</v>
      </c>
      <c r="C17" s="761"/>
      <c r="D17" s="761"/>
      <c r="E17" s="761"/>
      <c r="G17" s="289"/>
      <c r="U17" s="436"/>
      <c r="V17" s="204"/>
      <c r="W17" s="952"/>
      <c r="X17" s="940"/>
      <c r="Y17" s="940"/>
      <c r="Z17" s="940"/>
      <c r="AA17" s="805"/>
      <c r="AB17" s="952"/>
      <c r="AC17" s="940"/>
      <c r="AD17" s="940"/>
      <c r="AE17" s="940"/>
      <c r="AF17" s="805"/>
      <c r="AG17" s="952"/>
      <c r="AH17" s="940"/>
      <c r="AI17" s="940"/>
      <c r="AJ17" s="940"/>
      <c r="AK17" s="805"/>
      <c r="AL17" s="952"/>
      <c r="AM17" s="940"/>
      <c r="AN17" s="940"/>
      <c r="AO17" s="940"/>
      <c r="AP17" s="805"/>
      <c r="AQ17" s="952"/>
      <c r="AR17" s="940"/>
      <c r="AS17" s="940"/>
      <c r="AT17" s="940"/>
      <c r="AU17" s="805"/>
      <c r="AV17" s="952"/>
      <c r="AW17" s="940"/>
      <c r="AX17" s="940"/>
      <c r="AY17" s="940"/>
      <c r="AZ17" s="805"/>
      <c r="BA17" s="952"/>
      <c r="BB17" s="940"/>
      <c r="BC17" s="940"/>
      <c r="BD17" s="940"/>
      <c r="BE17" s="805"/>
      <c r="BF17" s="952"/>
      <c r="BG17" s="940"/>
      <c r="BH17" s="940"/>
      <c r="BI17" s="940"/>
      <c r="BJ17" s="805"/>
      <c r="BK17" s="952"/>
      <c r="BL17" s="940"/>
      <c r="BM17" s="940"/>
      <c r="BN17" s="940"/>
      <c r="BO17" s="805"/>
      <c r="BP17" s="952"/>
      <c r="BQ17" s="940"/>
      <c r="BR17" s="940"/>
      <c r="BS17" s="940"/>
      <c r="BT17" s="805"/>
      <c r="BU17" s="952"/>
      <c r="BV17" s="940"/>
      <c r="BW17" s="940"/>
      <c r="BX17" s="940"/>
      <c r="BY17" s="805"/>
      <c r="BZ17" s="952"/>
      <c r="CA17" s="940"/>
      <c r="CB17" s="940"/>
      <c r="CC17" s="940"/>
      <c r="CD17" s="805"/>
      <c r="CE17" s="952"/>
      <c r="CF17" s="940"/>
      <c r="CG17" s="940"/>
      <c r="CH17" s="940"/>
      <c r="CI17" s="805"/>
      <c r="CJ17" s="952"/>
      <c r="CK17" s="940"/>
      <c r="CL17" s="940"/>
      <c r="CM17" s="940"/>
      <c r="CN17" s="805"/>
      <c r="CO17" s="952"/>
      <c r="CP17" s="940"/>
      <c r="CQ17" s="940"/>
      <c r="CR17" s="940"/>
      <c r="CS17" s="805"/>
      <c r="CT17" s="952"/>
      <c r="CU17" s="940"/>
      <c r="CV17" s="940"/>
      <c r="CW17" s="940"/>
      <c r="CX17" s="805"/>
    </row>
    <row r="18" spans="1:102" ht="14.4" customHeight="1" x14ac:dyDescent="0.25">
      <c r="A18" s="110" t="str" cm="1">
        <f t="array" ref="A18:A23">_xlfn._xlws.FILTER(M18:M52,M18:M52&lt;&gt;"")</f>
        <v>Berdasarkan Data Internal dan Eksternal yang dimiliki DJP</v>
      </c>
      <c r="B18" s="929" t="str">
        <f>HYPERLINK("#'"&amp;'EWS DIRECTORY'!$J$55&amp;"'!A1",'EWS DIRECTORY'!$J$55)</f>
        <v>B-4-1-4</v>
      </c>
      <c r="C18" s="761"/>
      <c r="D18" s="761"/>
      <c r="E18" s="761"/>
      <c r="G18" s="52">
        <v>1</v>
      </c>
      <c r="H18" s="944" t="str">
        <f>'B-4'!$G$9</f>
        <v>Diskon Penjualan</v>
      </c>
      <c r="I18" s="940"/>
      <c r="J18" s="940"/>
      <c r="K18" s="940"/>
      <c r="L18" s="53" t="s">
        <v>1681</v>
      </c>
      <c r="M18" s="1158" t="s">
        <v>1442</v>
      </c>
      <c r="N18" s="940"/>
      <c r="O18" s="940"/>
      <c r="P18" s="940"/>
      <c r="Q18" s="940"/>
      <c r="R18" s="940"/>
      <c r="S18" s="940"/>
      <c r="T18" s="805"/>
      <c r="U18" s="964" t="s">
        <v>191</v>
      </c>
      <c r="V18" s="805"/>
      <c r="W18" s="1157">
        <f>'B-4'!$U$32</f>
        <v>0</v>
      </c>
      <c r="X18" s="940"/>
      <c r="Y18" s="940"/>
      <c r="Z18" s="940"/>
      <c r="AA18" s="805"/>
      <c r="AB18" s="945"/>
      <c r="AC18" s="940"/>
      <c r="AD18" s="940"/>
      <c r="AE18" s="940"/>
      <c r="AF18" s="805"/>
      <c r="AG18" s="945"/>
      <c r="AH18" s="940"/>
      <c r="AI18" s="940"/>
      <c r="AJ18" s="940"/>
      <c r="AK18" s="805"/>
      <c r="AL18" s="945"/>
      <c r="AM18" s="940"/>
      <c r="AN18" s="940"/>
      <c r="AO18" s="940"/>
      <c r="AP18" s="805"/>
      <c r="AQ18" s="945"/>
      <c r="AR18" s="940"/>
      <c r="AS18" s="940"/>
      <c r="AT18" s="940"/>
      <c r="AU18" s="805"/>
      <c r="AV18" s="945"/>
      <c r="AW18" s="940"/>
      <c r="AX18" s="940"/>
      <c r="AY18" s="940"/>
      <c r="AZ18" s="805"/>
      <c r="BA18" s="945"/>
      <c r="BB18" s="940"/>
      <c r="BC18" s="940"/>
      <c r="BD18" s="940"/>
      <c r="BE18" s="805"/>
      <c r="BF18" s="945"/>
      <c r="BG18" s="940"/>
      <c r="BH18" s="940"/>
      <c r="BI18" s="940"/>
      <c r="BJ18" s="805"/>
      <c r="BK18" s="945"/>
      <c r="BL18" s="940"/>
      <c r="BM18" s="940"/>
      <c r="BN18" s="940"/>
      <c r="BO18" s="805"/>
      <c r="BP18" s="945"/>
      <c r="BQ18" s="940"/>
      <c r="BR18" s="940"/>
      <c r="BS18" s="940"/>
      <c r="BT18" s="805"/>
      <c r="BU18" s="945"/>
      <c r="BV18" s="940"/>
      <c r="BW18" s="940"/>
      <c r="BX18" s="940"/>
      <c r="BY18" s="805"/>
      <c r="BZ18" s="945"/>
      <c r="CA18" s="940"/>
      <c r="CB18" s="940"/>
      <c r="CC18" s="940"/>
      <c r="CD18" s="805"/>
      <c r="CE18" s="945"/>
      <c r="CF18" s="940"/>
      <c r="CG18" s="940"/>
      <c r="CH18" s="940"/>
      <c r="CI18" s="805"/>
      <c r="CJ18" s="955">
        <f>'B-4-1-1'!AT24+'B-4-1-1'!AT51</f>
        <v>0</v>
      </c>
      <c r="CK18" s="940"/>
      <c r="CL18" s="940"/>
      <c r="CM18" s="940"/>
      <c r="CN18" s="805"/>
      <c r="CO18" s="955">
        <f>IF(CJ18&gt;0,CJ18,SUM(AB18:CI18))</f>
        <v>0</v>
      </c>
      <c r="CP18" s="940"/>
      <c r="CQ18" s="940"/>
      <c r="CR18" s="940"/>
      <c r="CS18" s="805"/>
      <c r="CT18" s="955">
        <f>CO18-W18</f>
        <v>0</v>
      </c>
      <c r="CU18" s="940"/>
      <c r="CV18" s="940"/>
      <c r="CW18" s="940"/>
      <c r="CX18" s="805"/>
    </row>
    <row r="19" spans="1:102" ht="14.4" customHeight="1" x14ac:dyDescent="0.25">
      <c r="A19" s="110" t="str">
        <v>Berdasarkan Analisis SPT dan Laporan Keuangan</v>
      </c>
      <c r="B19" s="929" t="str">
        <f>HYPERLINK("#'"&amp;'EWS DIRECTORY'!$J$56&amp;"'!A1",'EWS DIRECTORY'!$J$56)</f>
        <v>B-4-1-5</v>
      </c>
      <c r="C19" s="761"/>
      <c r="D19" s="761"/>
      <c r="E19" s="761"/>
      <c r="G19" s="289"/>
      <c r="H19" s="804"/>
      <c r="I19" s="940"/>
      <c r="J19" s="940"/>
      <c r="K19" s="940"/>
      <c r="M19" s="940"/>
      <c r="N19" s="940"/>
      <c r="O19" s="940"/>
      <c r="P19" s="940"/>
      <c r="Q19" s="940"/>
      <c r="R19" s="940"/>
      <c r="S19" s="940"/>
      <c r="T19" s="805"/>
      <c r="U19" s="964"/>
      <c r="V19" s="805"/>
      <c r="W19" s="1157"/>
      <c r="X19" s="940"/>
      <c r="Y19" s="940"/>
      <c r="Z19" s="940"/>
      <c r="AA19" s="805"/>
      <c r="AB19" s="952"/>
      <c r="AC19" s="940"/>
      <c r="AD19" s="940"/>
      <c r="AE19" s="940"/>
      <c r="AF19" s="805"/>
      <c r="AG19" s="952"/>
      <c r="AH19" s="940"/>
      <c r="AI19" s="940"/>
      <c r="AJ19" s="940"/>
      <c r="AK19" s="805"/>
      <c r="AL19" s="952"/>
      <c r="AM19" s="940"/>
      <c r="AN19" s="940"/>
      <c r="AO19" s="940"/>
      <c r="AP19" s="805"/>
      <c r="AQ19" s="952"/>
      <c r="AR19" s="940"/>
      <c r="AS19" s="940"/>
      <c r="AT19" s="940"/>
      <c r="AU19" s="805"/>
      <c r="AV19" s="952"/>
      <c r="AW19" s="940"/>
      <c r="AX19" s="940"/>
      <c r="AY19" s="940"/>
      <c r="AZ19" s="805"/>
      <c r="BA19" s="952"/>
      <c r="BB19" s="940"/>
      <c r="BC19" s="940"/>
      <c r="BD19" s="940"/>
      <c r="BE19" s="805"/>
      <c r="BF19" s="952"/>
      <c r="BG19" s="940"/>
      <c r="BH19" s="940"/>
      <c r="BI19" s="940"/>
      <c r="BJ19" s="805"/>
      <c r="BK19" s="952"/>
      <c r="BL19" s="940"/>
      <c r="BM19" s="940"/>
      <c r="BN19" s="940"/>
      <c r="BO19" s="805"/>
      <c r="BP19" s="952"/>
      <c r="BQ19" s="940"/>
      <c r="BR19" s="940"/>
      <c r="BS19" s="940"/>
      <c r="BT19" s="805"/>
      <c r="BU19" s="952"/>
      <c r="BV19" s="940"/>
      <c r="BW19" s="940"/>
      <c r="BX19" s="940"/>
      <c r="BY19" s="805"/>
      <c r="BZ19" s="952"/>
      <c r="CA19" s="940"/>
      <c r="CB19" s="940"/>
      <c r="CC19" s="940"/>
      <c r="CD19" s="805"/>
      <c r="CE19" s="952"/>
      <c r="CF19" s="940"/>
      <c r="CG19" s="940"/>
      <c r="CH19" s="940"/>
      <c r="CI19" s="805"/>
      <c r="CJ19" s="952"/>
      <c r="CK19" s="940"/>
      <c r="CL19" s="940"/>
      <c r="CM19" s="940"/>
      <c r="CN19" s="805"/>
      <c r="CO19" s="952"/>
      <c r="CP19" s="940"/>
      <c r="CQ19" s="940"/>
      <c r="CR19" s="940"/>
      <c r="CS19" s="805"/>
      <c r="CT19" s="952"/>
      <c r="CU19" s="940"/>
      <c r="CV19" s="940"/>
      <c r="CW19" s="940"/>
      <c r="CX19" s="805"/>
    </row>
    <row r="20" spans="1:102" ht="14.4" customHeight="1" x14ac:dyDescent="0.25">
      <c r="A20" s="110" t="str">
        <v>Berdasarkan pemeriksaan langsung terhadap bukti pendukung</v>
      </c>
      <c r="B20" s="929" t="str">
        <f>HYPERLINK("#'"&amp;'EWS DIRECTORY'!$J$57&amp;"'!A1",'EWS DIRECTORY'!$J$57)</f>
        <v>B-4-1-6</v>
      </c>
      <c r="C20" s="761"/>
      <c r="D20" s="761"/>
      <c r="E20" s="761"/>
      <c r="G20" s="52">
        <v>2</v>
      </c>
      <c r="H20" s="944" t="str">
        <f>'B-4'!$G$9</f>
        <v>Diskon Penjualan</v>
      </c>
      <c r="I20" s="940"/>
      <c r="J20" s="940"/>
      <c r="K20" s="940"/>
      <c r="L20" s="53" t="s">
        <v>1681</v>
      </c>
      <c r="M20" s="1158" t="s">
        <v>1449</v>
      </c>
      <c r="N20" s="940"/>
      <c r="O20" s="940"/>
      <c r="P20" s="940"/>
      <c r="Q20" s="940"/>
      <c r="R20" s="940"/>
      <c r="S20" s="940"/>
      <c r="T20" s="805"/>
      <c r="U20" s="964" t="s">
        <v>193</v>
      </c>
      <c r="V20" s="805"/>
      <c r="W20" s="1157">
        <f>'B-4'!$U$32</f>
        <v>0</v>
      </c>
      <c r="X20" s="940"/>
      <c r="Y20" s="940"/>
      <c r="Z20" s="940"/>
      <c r="AA20" s="805"/>
      <c r="AB20" s="945"/>
      <c r="AC20" s="940"/>
      <c r="AD20" s="940"/>
      <c r="AE20" s="940"/>
      <c r="AF20" s="805"/>
      <c r="AG20" s="945"/>
      <c r="AH20" s="940"/>
      <c r="AI20" s="940"/>
      <c r="AJ20" s="940"/>
      <c r="AK20" s="805"/>
      <c r="AL20" s="945"/>
      <c r="AM20" s="940"/>
      <c r="AN20" s="940"/>
      <c r="AO20" s="940"/>
      <c r="AP20" s="805"/>
      <c r="AQ20" s="945"/>
      <c r="AR20" s="940"/>
      <c r="AS20" s="940"/>
      <c r="AT20" s="940"/>
      <c r="AU20" s="805"/>
      <c r="AV20" s="945"/>
      <c r="AW20" s="940"/>
      <c r="AX20" s="940"/>
      <c r="AY20" s="940"/>
      <c r="AZ20" s="805"/>
      <c r="BA20" s="945"/>
      <c r="BB20" s="940"/>
      <c r="BC20" s="940"/>
      <c r="BD20" s="940"/>
      <c r="BE20" s="805"/>
      <c r="BF20" s="945"/>
      <c r="BG20" s="940"/>
      <c r="BH20" s="940"/>
      <c r="BI20" s="940"/>
      <c r="BJ20" s="805"/>
      <c r="BK20" s="945"/>
      <c r="BL20" s="940"/>
      <c r="BM20" s="940"/>
      <c r="BN20" s="940"/>
      <c r="BO20" s="805"/>
      <c r="BP20" s="945"/>
      <c r="BQ20" s="940"/>
      <c r="BR20" s="940"/>
      <c r="BS20" s="940"/>
      <c r="BT20" s="805"/>
      <c r="BU20" s="945"/>
      <c r="BV20" s="940"/>
      <c r="BW20" s="940"/>
      <c r="BX20" s="940"/>
      <c r="BY20" s="805"/>
      <c r="BZ20" s="945"/>
      <c r="CA20" s="940"/>
      <c r="CB20" s="940"/>
      <c r="CC20" s="940"/>
      <c r="CD20" s="805"/>
      <c r="CE20" s="945"/>
      <c r="CF20" s="940"/>
      <c r="CG20" s="940"/>
      <c r="CH20" s="940"/>
      <c r="CI20" s="805"/>
      <c r="CJ20" s="955">
        <f>'B-4-1-2'!AO19</f>
        <v>0</v>
      </c>
      <c r="CK20" s="940"/>
      <c r="CL20" s="940"/>
      <c r="CM20" s="940"/>
      <c r="CN20" s="805"/>
      <c r="CO20" s="955">
        <f>IF(CJ20&gt;0,CJ20,SUM(AB20:CI20))</f>
        <v>0</v>
      </c>
      <c r="CP20" s="940"/>
      <c r="CQ20" s="940"/>
      <c r="CR20" s="940"/>
      <c r="CS20" s="805"/>
      <c r="CT20" s="955">
        <f>CO20-W20</f>
        <v>0</v>
      </c>
      <c r="CU20" s="940"/>
      <c r="CV20" s="940"/>
      <c r="CW20" s="940"/>
      <c r="CX20" s="805"/>
    </row>
    <row r="21" spans="1:102" ht="14.4" customHeight="1" x14ac:dyDescent="0.25">
      <c r="A21" s="110" t="str">
        <v>Berdasarkan Analisis Kewajaran dan Kelaziman Usaha</v>
      </c>
      <c r="G21" s="52"/>
      <c r="H21" s="804"/>
      <c r="I21" s="940"/>
      <c r="J21" s="940"/>
      <c r="K21" s="940"/>
      <c r="M21" s="940"/>
      <c r="N21" s="940"/>
      <c r="O21" s="940"/>
      <c r="P21" s="940"/>
      <c r="Q21" s="940"/>
      <c r="R21" s="940"/>
      <c r="S21" s="940"/>
      <c r="T21" s="805"/>
      <c r="U21" s="964"/>
      <c r="V21" s="805"/>
      <c r="W21" s="1157"/>
      <c r="X21" s="940"/>
      <c r="Y21" s="940"/>
      <c r="Z21" s="940"/>
      <c r="AA21" s="805"/>
      <c r="AB21" s="952"/>
      <c r="AC21" s="940"/>
      <c r="AD21" s="940"/>
      <c r="AE21" s="940"/>
      <c r="AF21" s="805"/>
      <c r="AG21" s="952"/>
      <c r="AH21" s="940"/>
      <c r="AI21" s="940"/>
      <c r="AJ21" s="940"/>
      <c r="AK21" s="805"/>
      <c r="AL21" s="952"/>
      <c r="AM21" s="940"/>
      <c r="AN21" s="940"/>
      <c r="AO21" s="940"/>
      <c r="AP21" s="805"/>
      <c r="AQ21" s="952"/>
      <c r="AR21" s="940"/>
      <c r="AS21" s="940"/>
      <c r="AT21" s="940"/>
      <c r="AU21" s="805"/>
      <c r="AV21" s="952"/>
      <c r="AW21" s="940"/>
      <c r="AX21" s="940"/>
      <c r="AY21" s="940"/>
      <c r="AZ21" s="805"/>
      <c r="BA21" s="952"/>
      <c r="BB21" s="940"/>
      <c r="BC21" s="940"/>
      <c r="BD21" s="940"/>
      <c r="BE21" s="805"/>
      <c r="BF21" s="952"/>
      <c r="BG21" s="940"/>
      <c r="BH21" s="940"/>
      <c r="BI21" s="940"/>
      <c r="BJ21" s="805"/>
      <c r="BK21" s="952"/>
      <c r="BL21" s="940"/>
      <c r="BM21" s="940"/>
      <c r="BN21" s="940"/>
      <c r="BO21" s="805"/>
      <c r="BP21" s="952"/>
      <c r="BQ21" s="940"/>
      <c r="BR21" s="940"/>
      <c r="BS21" s="940"/>
      <c r="BT21" s="805"/>
      <c r="BU21" s="952"/>
      <c r="BV21" s="940"/>
      <c r="BW21" s="940"/>
      <c r="BX21" s="940"/>
      <c r="BY21" s="805"/>
      <c r="BZ21" s="952"/>
      <c r="CA21" s="940"/>
      <c r="CB21" s="940"/>
      <c r="CC21" s="940"/>
      <c r="CD21" s="805"/>
      <c r="CE21" s="952"/>
      <c r="CF21" s="940"/>
      <c r="CG21" s="940"/>
      <c r="CH21" s="940"/>
      <c r="CI21" s="805"/>
      <c r="CJ21" s="952"/>
      <c r="CK21" s="940"/>
      <c r="CL21" s="940"/>
      <c r="CM21" s="940"/>
      <c r="CN21" s="805"/>
      <c r="CO21" s="952"/>
      <c r="CP21" s="940"/>
      <c r="CQ21" s="940"/>
      <c r="CR21" s="940"/>
      <c r="CS21" s="805"/>
      <c r="CT21" s="952"/>
      <c r="CU21" s="940"/>
      <c r="CV21" s="940"/>
      <c r="CW21" s="940"/>
      <c r="CX21" s="805"/>
    </row>
    <row r="22" spans="1:102" ht="14.4" customHeight="1" x14ac:dyDescent="0.25">
      <c r="A22" s="110" t="str">
        <v>Berdasarkan Bahan Bukti Pidana</v>
      </c>
      <c r="G22" s="52">
        <v>3</v>
      </c>
      <c r="H22" s="944" t="str">
        <f>'B-4'!$G$9</f>
        <v>Diskon Penjualan</v>
      </c>
      <c r="I22" s="940"/>
      <c r="J22" s="940"/>
      <c r="K22" s="940"/>
      <c r="L22" s="53" t="s">
        <v>1681</v>
      </c>
      <c r="M22" s="1158" t="s">
        <v>1460</v>
      </c>
      <c r="N22" s="940"/>
      <c r="O22" s="940"/>
      <c r="P22" s="940"/>
      <c r="Q22" s="940"/>
      <c r="R22" s="940"/>
      <c r="S22" s="940"/>
      <c r="T22" s="805"/>
      <c r="U22" s="964" t="s">
        <v>195</v>
      </c>
      <c r="V22" s="805"/>
      <c r="W22" s="1157">
        <f>'B-4'!$U$32</f>
        <v>0</v>
      </c>
      <c r="X22" s="940"/>
      <c r="Y22" s="940"/>
      <c r="Z22" s="940"/>
      <c r="AA22" s="805"/>
      <c r="AB22" s="953">
        <f>SUMIF('B-4-1-3'!$J$24:$M$40,TEXT(AB12,"MM")&amp;TEXT(AB12,"MM")&amp;"*",'B-4-1-3'!$AT$24:$AX$40)</f>
        <v>0</v>
      </c>
      <c r="AC22" s="940"/>
      <c r="AD22" s="940"/>
      <c r="AE22" s="940"/>
      <c r="AF22" s="805"/>
      <c r="AG22" s="953">
        <f>SUMIF('B-4-1-3'!$J$24:$M$40,TEXT(AG12,"MM")&amp;TEXT(AG12,"MM")&amp;"*",'B-4-1-3'!$AT$24:$AX$40)</f>
        <v>0</v>
      </c>
      <c r="AH22" s="940"/>
      <c r="AI22" s="940"/>
      <c r="AJ22" s="940"/>
      <c r="AK22" s="805"/>
      <c r="AL22" s="953">
        <f>SUMIF('B-4-1-3'!$J$24:$M$40,TEXT(AL12,"MM")&amp;TEXT(AL12,"MM")&amp;"*",'B-4-1-3'!$AT$24:$AX$40)</f>
        <v>0</v>
      </c>
      <c r="AM22" s="940"/>
      <c r="AN22" s="940"/>
      <c r="AO22" s="940"/>
      <c r="AP22" s="805"/>
      <c r="AQ22" s="953">
        <f>SUMIF('B-4-1-3'!$J$24:$M$40,TEXT(AQ12,"MM")&amp;TEXT(AQ12,"MM")&amp;"*",'B-4-1-3'!$AT$24:$AX$40)</f>
        <v>0</v>
      </c>
      <c r="AR22" s="940"/>
      <c r="AS22" s="940"/>
      <c r="AT22" s="940"/>
      <c r="AU22" s="805"/>
      <c r="AV22" s="953">
        <f>SUMIF('B-4-1-3'!$J$24:$M$40,TEXT(AV12,"MM")&amp;TEXT(AV12,"MM")&amp;"*",'B-4-1-3'!$AT$24:$AX$40)</f>
        <v>0</v>
      </c>
      <c r="AW22" s="940"/>
      <c r="AX22" s="940"/>
      <c r="AY22" s="940"/>
      <c r="AZ22" s="805"/>
      <c r="BA22" s="953">
        <f>SUMIF('B-4-1-3'!$J$24:$M$40,TEXT(BA12,"MM")&amp;TEXT(BA12,"MM")&amp;"*",'B-4-1-3'!$AT$24:$AX$40)</f>
        <v>0</v>
      </c>
      <c r="BB22" s="940"/>
      <c r="BC22" s="940"/>
      <c r="BD22" s="940"/>
      <c r="BE22" s="805"/>
      <c r="BF22" s="953">
        <f>SUMIF('B-4-1-3'!$J$24:$M$40,TEXT(BF12,"MM")&amp;TEXT(BF12,"MM")&amp;"*",'B-4-1-3'!$AT$24:$AX$40)</f>
        <v>0</v>
      </c>
      <c r="BG22" s="940"/>
      <c r="BH22" s="940"/>
      <c r="BI22" s="940"/>
      <c r="BJ22" s="805"/>
      <c r="BK22" s="953">
        <f>SUMIF('B-4-1-3'!$J$24:$M$40,TEXT(BK12,"MM")&amp;TEXT(BK12,"MM")&amp;"*",'B-4-1-3'!$AT$24:$AX$40)</f>
        <v>0</v>
      </c>
      <c r="BL22" s="940"/>
      <c r="BM22" s="940"/>
      <c r="BN22" s="940"/>
      <c r="BO22" s="805"/>
      <c r="BP22" s="953">
        <f>SUMIF('B-4-1-3'!$J$24:$M$40,TEXT(BP12,"MM")&amp;TEXT(BP12,"MM")&amp;"*",'B-4-1-3'!$AT$24:$AX$40)</f>
        <v>0</v>
      </c>
      <c r="BQ22" s="940"/>
      <c r="BR22" s="940"/>
      <c r="BS22" s="940"/>
      <c r="BT22" s="805"/>
      <c r="BU22" s="953">
        <f>SUMIF('B-4-1-3'!$J$24:$M$40,TEXT(BU12,"MM")&amp;TEXT(BU12,"MM")&amp;"*",'B-4-1-3'!$AT$24:$AX$40)</f>
        <v>0</v>
      </c>
      <c r="BV22" s="940"/>
      <c r="BW22" s="940"/>
      <c r="BX22" s="940"/>
      <c r="BY22" s="805"/>
      <c r="BZ22" s="953">
        <f>SUMIF('B-4-1-3'!$J$24:$M$40,TEXT(BZ12,"MM")&amp;TEXT(BZ12,"MM")&amp;"*",'B-4-1-3'!$AT$24:$AX$40)</f>
        <v>0</v>
      </c>
      <c r="CA22" s="940"/>
      <c r="CB22" s="940"/>
      <c r="CC22" s="940"/>
      <c r="CD22" s="805"/>
      <c r="CE22" s="953">
        <f>SUMIF('B-4-1-3'!$J$24:$M$40,TEXT(CE12,"MM")&amp;TEXT(CE12,"MM")&amp;"*",'B-4-1-3'!$AT$24:$AX$40)</f>
        <v>0</v>
      </c>
      <c r="CF22" s="940"/>
      <c r="CG22" s="940"/>
      <c r="CH22" s="940"/>
      <c r="CI22" s="805"/>
      <c r="CJ22" s="955">
        <f>SUMIF('B-4-1-3'!J20:M36,"0112"&amp;"*",'B-4-1-3'!AT20:AX36)+SUMIF('B-4-1-3'!J20:M36,"0201"&amp;"*",'B-4-1-3'!AT20:AX36)+SUMIF('B-4-1-3'!J20:M36,"0302"&amp;"*",'B-4-1-3'!AT20:AX36)+SUMIF('B-4-1-3'!J20:M36,"0403"&amp;"*",'B-4-1-3'!AT20:AX36)+SUMIF('B-4-1-3'!J20:M36,"0503"&amp;"*",'B-4-1-3'!AT20:AX36)+SUMIF('B-4-1-3'!J20:M36,"0605"&amp;"*",'B-4-1-3'!AT20:AX36)+SUMIF('B-4-1-3'!J20:M36,"0706"&amp;"*",'B-4-1-3'!AT20:AX36)+SUMIF('B-4-1-3'!J20:M36,"0807"&amp;"*",'B-4-1-3'!AT20:AX36)+SUMIF('B-4-1-3'!J20:M36,"0908"&amp;"*",'B-4-1-3'!AT20:AX36)+SUMIF('B-4-1-3'!J20:M36,"1009"&amp;"*",'B-4-1-3'!AT20:AX36)+SUMIF('B-4-1-3'!J20:M36,"1110"&amp;"*",'B-4-1-3'!AT20:AX36)+SUMIF('B-4-1-3'!J20:M36,"1201"&amp;"*",'B-4-1-3'!AT20:AX36)</f>
        <v>0</v>
      </c>
      <c r="CK22" s="940"/>
      <c r="CL22" s="940"/>
      <c r="CM22" s="940"/>
      <c r="CN22" s="805"/>
      <c r="CO22" s="955">
        <f>IF(CJ22&gt;0,CJ22,SUM(AB22:CI22))</f>
        <v>0</v>
      </c>
      <c r="CP22" s="940"/>
      <c r="CQ22" s="940"/>
      <c r="CR22" s="940"/>
      <c r="CS22" s="805"/>
      <c r="CT22" s="955">
        <f>CO22-W22</f>
        <v>0</v>
      </c>
      <c r="CU22" s="940"/>
      <c r="CV22" s="940"/>
      <c r="CW22" s="940"/>
      <c r="CX22" s="805"/>
    </row>
    <row r="23" spans="1:102" ht="14.4" customHeight="1" x14ac:dyDescent="0.25">
      <c r="A23" s="110" t="str">
        <v>Berdasarkan Data Pemicu dan Data Penguji</v>
      </c>
      <c r="G23" s="52"/>
      <c r="H23" s="804"/>
      <c r="I23" s="940"/>
      <c r="J23" s="940"/>
      <c r="K23" s="940"/>
      <c r="M23" s="940"/>
      <c r="N23" s="940"/>
      <c r="O23" s="940"/>
      <c r="P23" s="940"/>
      <c r="Q23" s="940"/>
      <c r="R23" s="940"/>
      <c r="S23" s="940"/>
      <c r="T23" s="805"/>
      <c r="U23" s="964"/>
      <c r="V23" s="805"/>
      <c r="W23" s="1157"/>
      <c r="X23" s="940"/>
      <c r="Y23" s="940"/>
      <c r="Z23" s="940"/>
      <c r="AA23" s="805"/>
      <c r="AB23" s="952"/>
      <c r="AC23" s="940"/>
      <c r="AD23" s="940"/>
      <c r="AE23" s="940"/>
      <c r="AF23" s="805"/>
      <c r="AG23" s="952"/>
      <c r="AH23" s="940"/>
      <c r="AI23" s="940"/>
      <c r="AJ23" s="940"/>
      <c r="AK23" s="805"/>
      <c r="AL23" s="952"/>
      <c r="AM23" s="940"/>
      <c r="AN23" s="940"/>
      <c r="AO23" s="940"/>
      <c r="AP23" s="805"/>
      <c r="AQ23" s="952"/>
      <c r="AR23" s="940"/>
      <c r="AS23" s="940"/>
      <c r="AT23" s="940"/>
      <c r="AU23" s="805"/>
      <c r="AV23" s="952"/>
      <c r="AW23" s="940"/>
      <c r="AX23" s="940"/>
      <c r="AY23" s="940"/>
      <c r="AZ23" s="805"/>
      <c r="BA23" s="952"/>
      <c r="BB23" s="940"/>
      <c r="BC23" s="940"/>
      <c r="BD23" s="940"/>
      <c r="BE23" s="805"/>
      <c r="BF23" s="952"/>
      <c r="BG23" s="940"/>
      <c r="BH23" s="940"/>
      <c r="BI23" s="940"/>
      <c r="BJ23" s="805"/>
      <c r="BK23" s="952"/>
      <c r="BL23" s="940"/>
      <c r="BM23" s="940"/>
      <c r="BN23" s="940"/>
      <c r="BO23" s="805"/>
      <c r="BP23" s="952"/>
      <c r="BQ23" s="940"/>
      <c r="BR23" s="940"/>
      <c r="BS23" s="940"/>
      <c r="BT23" s="805"/>
      <c r="BU23" s="952"/>
      <c r="BV23" s="940"/>
      <c r="BW23" s="940"/>
      <c r="BX23" s="940"/>
      <c r="BY23" s="805"/>
      <c r="BZ23" s="952"/>
      <c r="CA23" s="940"/>
      <c r="CB23" s="940"/>
      <c r="CC23" s="940"/>
      <c r="CD23" s="805"/>
      <c r="CE23" s="952"/>
      <c r="CF23" s="940"/>
      <c r="CG23" s="940"/>
      <c r="CH23" s="940"/>
      <c r="CI23" s="805"/>
      <c r="CJ23" s="952"/>
      <c r="CK23" s="940"/>
      <c r="CL23" s="940"/>
      <c r="CM23" s="940"/>
      <c r="CN23" s="805"/>
      <c r="CO23" s="952"/>
      <c r="CP23" s="940"/>
      <c r="CQ23" s="940"/>
      <c r="CR23" s="940"/>
      <c r="CS23" s="805"/>
      <c r="CT23" s="952"/>
      <c r="CU23" s="940"/>
      <c r="CV23" s="940"/>
      <c r="CW23" s="940"/>
      <c r="CX23" s="805"/>
    </row>
    <row r="24" spans="1:102" ht="14.4" customHeight="1" x14ac:dyDescent="0.25">
      <c r="G24" s="52">
        <v>4</v>
      </c>
      <c r="H24" s="944" t="str">
        <f>'B-4'!$G$9</f>
        <v>Diskon Penjualan</v>
      </c>
      <c r="I24" s="940"/>
      <c r="J24" s="940"/>
      <c r="K24" s="940"/>
      <c r="L24" s="53" t="s">
        <v>1681</v>
      </c>
      <c r="M24" s="1158" t="s">
        <v>1464</v>
      </c>
      <c r="N24" s="940"/>
      <c r="O24" s="940"/>
      <c r="P24" s="940"/>
      <c r="Q24" s="940"/>
      <c r="R24" s="940"/>
      <c r="S24" s="940"/>
      <c r="T24" s="805"/>
      <c r="U24" s="964" t="s">
        <v>197</v>
      </c>
      <c r="V24" s="805"/>
      <c r="W24" s="1157">
        <f>'B-4'!$U$32</f>
        <v>0</v>
      </c>
      <c r="X24" s="940"/>
      <c r="Y24" s="940"/>
      <c r="Z24" s="940"/>
      <c r="AA24" s="805"/>
      <c r="AB24" s="945"/>
      <c r="AC24" s="940"/>
      <c r="AD24" s="940"/>
      <c r="AE24" s="940"/>
      <c r="AF24" s="805"/>
      <c r="AG24" s="945"/>
      <c r="AH24" s="940"/>
      <c r="AI24" s="940"/>
      <c r="AJ24" s="940"/>
      <c r="AK24" s="805"/>
      <c r="AL24" s="945"/>
      <c r="AM24" s="940"/>
      <c r="AN24" s="940"/>
      <c r="AO24" s="940"/>
      <c r="AP24" s="805"/>
      <c r="AQ24" s="945"/>
      <c r="AR24" s="940"/>
      <c r="AS24" s="940"/>
      <c r="AT24" s="940"/>
      <c r="AU24" s="805"/>
      <c r="AV24" s="945"/>
      <c r="AW24" s="940"/>
      <c r="AX24" s="940"/>
      <c r="AY24" s="940"/>
      <c r="AZ24" s="805"/>
      <c r="BA24" s="945"/>
      <c r="BB24" s="940"/>
      <c r="BC24" s="940"/>
      <c r="BD24" s="940"/>
      <c r="BE24" s="805"/>
      <c r="BF24" s="945"/>
      <c r="BG24" s="940"/>
      <c r="BH24" s="940"/>
      <c r="BI24" s="940"/>
      <c r="BJ24" s="805"/>
      <c r="BK24" s="945"/>
      <c r="BL24" s="940"/>
      <c r="BM24" s="940"/>
      <c r="BN24" s="940"/>
      <c r="BO24" s="805"/>
      <c r="BP24" s="945"/>
      <c r="BQ24" s="940"/>
      <c r="BR24" s="940"/>
      <c r="BS24" s="940"/>
      <c r="BT24" s="805"/>
      <c r="BU24" s="945"/>
      <c r="BV24" s="940"/>
      <c r="BW24" s="940"/>
      <c r="BX24" s="940"/>
      <c r="BY24" s="805"/>
      <c r="BZ24" s="945"/>
      <c r="CA24" s="940"/>
      <c r="CB24" s="940"/>
      <c r="CC24" s="940"/>
      <c r="CD24" s="805"/>
      <c r="CE24" s="945"/>
      <c r="CF24" s="940"/>
      <c r="CG24" s="940"/>
      <c r="CH24" s="940"/>
      <c r="CI24" s="805"/>
      <c r="CJ24" s="955">
        <f>'B-4-1-4'!AK40</f>
        <v>0</v>
      </c>
      <c r="CK24" s="940"/>
      <c r="CL24" s="940"/>
      <c r="CM24" s="940"/>
      <c r="CN24" s="805"/>
      <c r="CO24" s="955">
        <f>IF(CJ24&gt;0,CJ24,SUM(AB24:CI24))</f>
        <v>0</v>
      </c>
      <c r="CP24" s="940"/>
      <c r="CQ24" s="940"/>
      <c r="CR24" s="940"/>
      <c r="CS24" s="805"/>
      <c r="CT24" s="955">
        <f>CO24-W24</f>
        <v>0</v>
      </c>
      <c r="CU24" s="940"/>
      <c r="CV24" s="940"/>
      <c r="CW24" s="940"/>
      <c r="CX24" s="805"/>
    </row>
    <row r="25" spans="1:102" ht="25.5" customHeight="1" x14ac:dyDescent="0.25">
      <c r="G25" s="52"/>
      <c r="H25" s="804"/>
      <c r="I25" s="940"/>
      <c r="J25" s="940"/>
      <c r="K25" s="940"/>
      <c r="M25" s="940"/>
      <c r="N25" s="940"/>
      <c r="O25" s="940"/>
      <c r="P25" s="940"/>
      <c r="Q25" s="940"/>
      <c r="R25" s="940"/>
      <c r="S25" s="940"/>
      <c r="T25" s="805"/>
      <c r="U25" s="964"/>
      <c r="V25" s="805"/>
      <c r="W25" s="1157"/>
      <c r="X25" s="940"/>
      <c r="Y25" s="940"/>
      <c r="Z25" s="940"/>
      <c r="AA25" s="805"/>
      <c r="AB25" s="952"/>
      <c r="AC25" s="940"/>
      <c r="AD25" s="940"/>
      <c r="AE25" s="940"/>
      <c r="AF25" s="805"/>
      <c r="AG25" s="952"/>
      <c r="AH25" s="940"/>
      <c r="AI25" s="940"/>
      <c r="AJ25" s="940"/>
      <c r="AK25" s="805"/>
      <c r="AL25" s="952"/>
      <c r="AM25" s="940"/>
      <c r="AN25" s="940"/>
      <c r="AO25" s="940"/>
      <c r="AP25" s="805"/>
      <c r="AQ25" s="952"/>
      <c r="AR25" s="940"/>
      <c r="AS25" s="940"/>
      <c r="AT25" s="940"/>
      <c r="AU25" s="805"/>
      <c r="AV25" s="952"/>
      <c r="AW25" s="940"/>
      <c r="AX25" s="940"/>
      <c r="AY25" s="940"/>
      <c r="AZ25" s="805"/>
      <c r="BA25" s="952"/>
      <c r="BB25" s="940"/>
      <c r="BC25" s="940"/>
      <c r="BD25" s="940"/>
      <c r="BE25" s="805"/>
      <c r="BF25" s="952"/>
      <c r="BG25" s="940"/>
      <c r="BH25" s="940"/>
      <c r="BI25" s="940"/>
      <c r="BJ25" s="805"/>
      <c r="BK25" s="952"/>
      <c r="BL25" s="940"/>
      <c r="BM25" s="940"/>
      <c r="BN25" s="940"/>
      <c r="BO25" s="805"/>
      <c r="BP25" s="952"/>
      <c r="BQ25" s="940"/>
      <c r="BR25" s="940"/>
      <c r="BS25" s="940"/>
      <c r="BT25" s="805"/>
      <c r="BU25" s="952"/>
      <c r="BV25" s="940"/>
      <c r="BW25" s="940"/>
      <c r="BX25" s="940"/>
      <c r="BY25" s="805"/>
      <c r="BZ25" s="952"/>
      <c r="CA25" s="940"/>
      <c r="CB25" s="940"/>
      <c r="CC25" s="940"/>
      <c r="CD25" s="805"/>
      <c r="CE25" s="952"/>
      <c r="CF25" s="940"/>
      <c r="CG25" s="940"/>
      <c r="CH25" s="940"/>
      <c r="CI25" s="805"/>
      <c r="CJ25" s="952"/>
      <c r="CK25" s="940"/>
      <c r="CL25" s="940"/>
      <c r="CM25" s="940"/>
      <c r="CN25" s="805"/>
      <c r="CO25" s="952"/>
      <c r="CP25" s="940"/>
      <c r="CQ25" s="940"/>
      <c r="CR25" s="940"/>
      <c r="CS25" s="805"/>
      <c r="CT25" s="952"/>
      <c r="CU25" s="940"/>
      <c r="CV25" s="940"/>
      <c r="CW25" s="940"/>
      <c r="CX25" s="805"/>
    </row>
    <row r="26" spans="1:102" ht="14.4" customHeight="1" x14ac:dyDescent="0.25">
      <c r="G26" s="52">
        <v>5</v>
      </c>
      <c r="H26" s="944" t="str">
        <f>'B-4'!$G$9</f>
        <v>Diskon Penjualan</v>
      </c>
      <c r="I26" s="940"/>
      <c r="J26" s="940"/>
      <c r="K26" s="940"/>
      <c r="L26" s="53" t="s">
        <v>1681</v>
      </c>
      <c r="M26" s="1158" t="s">
        <v>1468</v>
      </c>
      <c r="N26" s="940"/>
      <c r="O26" s="940"/>
      <c r="P26" s="940"/>
      <c r="Q26" s="940"/>
      <c r="R26" s="940"/>
      <c r="S26" s="940"/>
      <c r="T26" s="805"/>
      <c r="U26" s="964" t="s">
        <v>199</v>
      </c>
      <c r="V26" s="805"/>
      <c r="W26" s="1157">
        <f>'B-4'!$U$32</f>
        <v>0</v>
      </c>
      <c r="X26" s="940"/>
      <c r="Y26" s="940"/>
      <c r="Z26" s="940"/>
      <c r="AA26" s="805"/>
      <c r="AB26" s="953">
        <f ca="1">SUMIF('B-4-1-5'!$J$20:$O$34,TEXT(AB16,"MM")&amp;TEXT(AB16,"MM")&amp;"*",'B-4-1-5'!$AL$20:$AP$34)</f>
        <v>0</v>
      </c>
      <c r="AC26" s="940"/>
      <c r="AD26" s="940"/>
      <c r="AE26" s="940"/>
      <c r="AF26" s="805"/>
      <c r="AG26" s="953">
        <f ca="1">SUMIF('B-4-1-5'!$J$20:$O$34,TEXT(AG16,"MM")&amp;TEXT(AG16,"MM")&amp;"*",'B-4-1-5'!$AL$20:$AP$34)</f>
        <v>0</v>
      </c>
      <c r="AH26" s="940"/>
      <c r="AI26" s="940"/>
      <c r="AJ26" s="940"/>
      <c r="AK26" s="805"/>
      <c r="AL26" s="953">
        <f ca="1">SUMIF('B-4-1-5'!$J$20:$O$34,TEXT(AL16,"MM")&amp;TEXT(AL16,"MM")&amp;"*",'B-4-1-5'!$AL$20:$AP$34)</f>
        <v>0</v>
      </c>
      <c r="AM26" s="940"/>
      <c r="AN26" s="940"/>
      <c r="AO26" s="940"/>
      <c r="AP26" s="805"/>
      <c r="AQ26" s="953">
        <f ca="1">SUMIF('B-4-1-5'!$J$20:$O$34,TEXT(AQ16,"MM")&amp;TEXT(AQ16,"MM")&amp;"*",'B-4-1-5'!$AL$20:$AP$34)</f>
        <v>0</v>
      </c>
      <c r="AR26" s="940"/>
      <c r="AS26" s="940"/>
      <c r="AT26" s="940"/>
      <c r="AU26" s="805"/>
      <c r="AV26" s="953">
        <f ca="1">SUMIF('B-4-1-5'!$J$20:$O$34,TEXT(AV16,"MM")&amp;TEXT(AV16,"MM")&amp;"*",'B-4-1-5'!$AL$20:$AP$34)</f>
        <v>0</v>
      </c>
      <c r="AW26" s="940"/>
      <c r="AX26" s="940"/>
      <c r="AY26" s="940"/>
      <c r="AZ26" s="805"/>
      <c r="BA26" s="953">
        <f ca="1">SUMIF('B-4-1-5'!$J$20:$O$34,TEXT(BA16,"MM")&amp;TEXT(BA16,"MM")&amp;"*",'B-4-1-5'!$AL$20:$AP$34)</f>
        <v>0</v>
      </c>
      <c r="BB26" s="940"/>
      <c r="BC26" s="940"/>
      <c r="BD26" s="940"/>
      <c r="BE26" s="805"/>
      <c r="BF26" s="953">
        <f ca="1">SUMIF('B-4-1-5'!$J$20:$O$34,TEXT(BF16,"MM")&amp;TEXT(BF16,"MM")&amp;"*",'B-4-1-5'!$AL$20:$AP$34)</f>
        <v>0</v>
      </c>
      <c r="BG26" s="940"/>
      <c r="BH26" s="940"/>
      <c r="BI26" s="940"/>
      <c r="BJ26" s="805"/>
      <c r="BK26" s="953">
        <f ca="1">SUMIF('B-4-1-5'!$J$20:$O$34,TEXT(BK16,"MM")&amp;TEXT(BK16,"MM")&amp;"*",'B-4-1-5'!$AL$20:$AP$34)</f>
        <v>0</v>
      </c>
      <c r="BL26" s="940"/>
      <c r="BM26" s="940"/>
      <c r="BN26" s="940"/>
      <c r="BO26" s="805"/>
      <c r="BP26" s="953">
        <f ca="1">SUMIF('B-4-1-5'!$J$20:$O$34,TEXT(BP16,"MM")&amp;TEXT(BP16,"MM")&amp;"*",'B-4-1-5'!$AL$20:$AP$34)</f>
        <v>0</v>
      </c>
      <c r="BQ26" s="940"/>
      <c r="BR26" s="940"/>
      <c r="BS26" s="940"/>
      <c r="BT26" s="805"/>
      <c r="BU26" s="953">
        <f ca="1">SUMIF('B-4-1-5'!$J$20:$O$34,TEXT(BU16,"MM")&amp;TEXT(BU16,"MM")&amp;"*",'B-4-1-5'!$AL$20:$AP$34)</f>
        <v>0</v>
      </c>
      <c r="BV26" s="940"/>
      <c r="BW26" s="940"/>
      <c r="BX26" s="940"/>
      <c r="BY26" s="805"/>
      <c r="BZ26" s="953">
        <f ca="1">SUMIF('B-4-1-5'!$J$20:$O$34,TEXT(BZ16,"MM")&amp;TEXT(BZ16,"MM")&amp;"*",'B-4-1-5'!$AL$20:$AP$34)</f>
        <v>0</v>
      </c>
      <c r="CA26" s="940"/>
      <c r="CB26" s="940"/>
      <c r="CC26" s="940"/>
      <c r="CD26" s="805"/>
      <c r="CE26" s="953">
        <f ca="1">SUMIF('B-4-1-5'!$J$20:$O$34,TEXT(CE16,"MM")&amp;TEXT(CE16,"MM")&amp;"*",'B-4-1-5'!$AL$20:$AP$34)</f>
        <v>0</v>
      </c>
      <c r="CF26" s="940"/>
      <c r="CG26" s="940"/>
      <c r="CH26" s="940"/>
      <c r="CI26" s="805"/>
      <c r="CJ26" s="955">
        <f ca="1">SUMIF('B-4-1-5'!J20:O34,"0112"&amp;"*",'B-4-1-5'!AL20:AP34)+SUMIF('B-4-1-5'!J20:O34,"0201"&amp;"*",'B-4-1-5'!AL20:AP34)+SUMIF('B-4-1-5'!J20:O34,"0302"&amp;"*",'B-4-1-5'!AL20:AP34)+SUMIF('B-4-1-5'!J20:O34,"0403"&amp;"*",'B-4-1-5'!AL20:AP34)+SUMIF('B-4-1-5'!J20:O34,"0503"&amp;"*",'B-4-1-5'!AL20:AP34)+SUMIF('B-4-1-5'!J20:O34,"0605"&amp;"*",'B-4-1-5'!AL20:AP34)+SUMIF('B-4-1-5'!J20:O34,"0706"&amp;"*",'B-4-1-5'!AL20:AP34)+SUMIF('B-4-1-5'!J20:O34,"0807"&amp;"*",'B-4-1-5'!AL20:AP34)+SUMIF('B-4-1-5'!J20:O34,"0908"&amp;"*",'B-4-1-5'!AL20:AP34)+SUMIF('B-4-1-5'!J20:O34,"1009"&amp;"*",'B-4-1-5'!AL20:AP34)+SUMIF('B-4-1-5'!J20:O34,"1110"&amp;"*",'B-4-1-5'!AL20:AP34)+SUMIF('B-4-1-5'!J20:O34,"1201"&amp;"*",'B-4-1-5'!AL20:AP34)</f>
        <v>0</v>
      </c>
      <c r="CK26" s="940"/>
      <c r="CL26" s="940"/>
      <c r="CM26" s="940"/>
      <c r="CN26" s="805"/>
      <c r="CO26" s="955">
        <f ca="1">IF(CJ26&gt;0,CJ26,SUM(AB26:CI26))</f>
        <v>0</v>
      </c>
      <c r="CP26" s="940"/>
      <c r="CQ26" s="940"/>
      <c r="CR26" s="940"/>
      <c r="CS26" s="805"/>
      <c r="CT26" s="955">
        <f ca="1">CO26-W26</f>
        <v>0</v>
      </c>
      <c r="CU26" s="940"/>
      <c r="CV26" s="940"/>
      <c r="CW26" s="940"/>
      <c r="CX26" s="805"/>
    </row>
    <row r="27" spans="1:102" ht="14.25" customHeight="1" x14ac:dyDescent="0.25">
      <c r="G27" s="52"/>
      <c r="H27" s="804"/>
      <c r="I27" s="940"/>
      <c r="J27" s="940"/>
      <c r="K27" s="940"/>
      <c r="M27" s="940"/>
      <c r="N27" s="940"/>
      <c r="O27" s="940"/>
      <c r="P27" s="940"/>
      <c r="Q27" s="940"/>
      <c r="R27" s="940"/>
      <c r="S27" s="940"/>
      <c r="T27" s="805"/>
      <c r="U27" s="964"/>
      <c r="V27" s="805"/>
      <c r="W27" s="1157"/>
      <c r="X27" s="940"/>
      <c r="Y27" s="940"/>
      <c r="Z27" s="940"/>
      <c r="AA27" s="805"/>
      <c r="AB27" s="952"/>
      <c r="AC27" s="940"/>
      <c r="AD27" s="940"/>
      <c r="AE27" s="940"/>
      <c r="AF27" s="805"/>
      <c r="AG27" s="952"/>
      <c r="AH27" s="940"/>
      <c r="AI27" s="940"/>
      <c r="AJ27" s="940"/>
      <c r="AK27" s="805"/>
      <c r="AL27" s="952"/>
      <c r="AM27" s="940"/>
      <c r="AN27" s="940"/>
      <c r="AO27" s="940"/>
      <c r="AP27" s="805"/>
      <c r="AQ27" s="952"/>
      <c r="AR27" s="940"/>
      <c r="AS27" s="940"/>
      <c r="AT27" s="940"/>
      <c r="AU27" s="805"/>
      <c r="AV27" s="952"/>
      <c r="AW27" s="940"/>
      <c r="AX27" s="940"/>
      <c r="AY27" s="940"/>
      <c r="AZ27" s="805"/>
      <c r="BA27" s="952"/>
      <c r="BB27" s="940"/>
      <c r="BC27" s="940"/>
      <c r="BD27" s="940"/>
      <c r="BE27" s="805"/>
      <c r="BF27" s="952"/>
      <c r="BG27" s="940"/>
      <c r="BH27" s="940"/>
      <c r="BI27" s="940"/>
      <c r="BJ27" s="805"/>
      <c r="BK27" s="952"/>
      <c r="BL27" s="940"/>
      <c r="BM27" s="940"/>
      <c r="BN27" s="940"/>
      <c r="BO27" s="805"/>
      <c r="BP27" s="952"/>
      <c r="BQ27" s="940"/>
      <c r="BR27" s="940"/>
      <c r="BS27" s="940"/>
      <c r="BT27" s="805"/>
      <c r="BU27" s="952"/>
      <c r="BV27" s="940"/>
      <c r="BW27" s="940"/>
      <c r="BX27" s="940"/>
      <c r="BY27" s="805"/>
      <c r="BZ27" s="952"/>
      <c r="CA27" s="940"/>
      <c r="CB27" s="940"/>
      <c r="CC27" s="940"/>
      <c r="CD27" s="805"/>
      <c r="CE27" s="952"/>
      <c r="CF27" s="940"/>
      <c r="CG27" s="940"/>
      <c r="CH27" s="940"/>
      <c r="CI27" s="805"/>
      <c r="CJ27" s="952"/>
      <c r="CK27" s="940"/>
      <c r="CL27" s="940"/>
      <c r="CM27" s="940"/>
      <c r="CN27" s="805"/>
      <c r="CO27" s="952"/>
      <c r="CP27" s="940"/>
      <c r="CQ27" s="940"/>
      <c r="CR27" s="940"/>
      <c r="CS27" s="805"/>
      <c r="CT27" s="952"/>
      <c r="CU27" s="940"/>
      <c r="CV27" s="940"/>
      <c r="CW27" s="940"/>
      <c r="CX27" s="805"/>
    </row>
    <row r="28" spans="1:102" ht="14.4" customHeight="1" x14ac:dyDescent="0.25">
      <c r="B28" s="760"/>
      <c r="C28" s="761"/>
      <c r="D28" s="761"/>
      <c r="E28" s="761"/>
      <c r="G28" s="52">
        <v>6</v>
      </c>
      <c r="H28" s="944" t="str">
        <f>'B-4'!$G$9</f>
        <v>Diskon Penjualan</v>
      </c>
      <c r="I28" s="940"/>
      <c r="J28" s="940"/>
      <c r="K28" s="940"/>
      <c r="L28" s="53" t="s">
        <v>1681</v>
      </c>
      <c r="M28" s="1158" t="s">
        <v>1472</v>
      </c>
      <c r="N28" s="940"/>
      <c r="O28" s="940"/>
      <c r="P28" s="940"/>
      <c r="Q28" s="940"/>
      <c r="R28" s="940"/>
      <c r="S28" s="940"/>
      <c r="T28" s="805"/>
      <c r="U28" s="964" t="s">
        <v>201</v>
      </c>
      <c r="V28" s="805"/>
      <c r="W28" s="1157">
        <f>'B-4'!$U$32</f>
        <v>0</v>
      </c>
      <c r="X28" s="940"/>
      <c r="Y28" s="940"/>
      <c r="Z28" s="940"/>
      <c r="AA28" s="805"/>
      <c r="AB28" s="945"/>
      <c r="AC28" s="940"/>
      <c r="AD28" s="940"/>
      <c r="AE28" s="940"/>
      <c r="AF28" s="805"/>
      <c r="AG28" s="945"/>
      <c r="AH28" s="940"/>
      <c r="AI28" s="940"/>
      <c r="AJ28" s="940"/>
      <c r="AK28" s="805"/>
      <c r="AL28" s="945"/>
      <c r="AM28" s="940"/>
      <c r="AN28" s="940"/>
      <c r="AO28" s="940"/>
      <c r="AP28" s="805"/>
      <c r="AQ28" s="945"/>
      <c r="AR28" s="940"/>
      <c r="AS28" s="940"/>
      <c r="AT28" s="940"/>
      <c r="AU28" s="805"/>
      <c r="AV28" s="945"/>
      <c r="AW28" s="940"/>
      <c r="AX28" s="940"/>
      <c r="AY28" s="940"/>
      <c r="AZ28" s="805"/>
      <c r="BA28" s="945"/>
      <c r="BB28" s="940"/>
      <c r="BC28" s="940"/>
      <c r="BD28" s="940"/>
      <c r="BE28" s="805"/>
      <c r="BF28" s="945"/>
      <c r="BG28" s="940"/>
      <c r="BH28" s="940"/>
      <c r="BI28" s="940"/>
      <c r="BJ28" s="805"/>
      <c r="BK28" s="945"/>
      <c r="BL28" s="940"/>
      <c r="BM28" s="940"/>
      <c r="BN28" s="940"/>
      <c r="BO28" s="805"/>
      <c r="BP28" s="945"/>
      <c r="BQ28" s="940"/>
      <c r="BR28" s="940"/>
      <c r="BS28" s="940"/>
      <c r="BT28" s="805"/>
      <c r="BU28" s="945"/>
      <c r="BV28" s="940"/>
      <c r="BW28" s="940"/>
      <c r="BX28" s="940"/>
      <c r="BY28" s="805"/>
      <c r="BZ28" s="945"/>
      <c r="CA28" s="940"/>
      <c r="CB28" s="940"/>
      <c r="CC28" s="940"/>
      <c r="CD28" s="805"/>
      <c r="CE28" s="945"/>
      <c r="CF28" s="940"/>
      <c r="CG28" s="940"/>
      <c r="CH28" s="940"/>
      <c r="CI28" s="805"/>
      <c r="CJ28" s="955" t="e">
        <f>'B-4-1-6'!#REF!</f>
        <v>#REF!</v>
      </c>
      <c r="CK28" s="940"/>
      <c r="CL28" s="940"/>
      <c r="CM28" s="940"/>
      <c r="CN28" s="805"/>
      <c r="CO28" s="955" t="e">
        <f>IF(CJ28&gt;0,CJ28,SUM(AB28:CI28))</f>
        <v>#REF!</v>
      </c>
      <c r="CP28" s="940"/>
      <c r="CQ28" s="940"/>
      <c r="CR28" s="940"/>
      <c r="CS28" s="805"/>
      <c r="CT28" s="955" t="e">
        <f>CO28-W28</f>
        <v>#REF!</v>
      </c>
      <c r="CU28" s="940"/>
      <c r="CV28" s="940"/>
      <c r="CW28" s="940"/>
      <c r="CX28" s="805"/>
    </row>
    <row r="29" spans="1:102" ht="14.4" customHeight="1" x14ac:dyDescent="0.25">
      <c r="G29" s="52"/>
      <c r="H29" s="804"/>
      <c r="I29" s="940"/>
      <c r="J29" s="940"/>
      <c r="K29" s="940"/>
      <c r="M29" s="940"/>
      <c r="N29" s="940"/>
      <c r="O29" s="940"/>
      <c r="P29" s="940"/>
      <c r="Q29" s="940"/>
      <c r="R29" s="940"/>
      <c r="S29" s="940"/>
      <c r="T29" s="805"/>
      <c r="U29" s="964"/>
      <c r="V29" s="805"/>
      <c r="W29" s="950"/>
      <c r="X29" s="940"/>
      <c r="Y29" s="940"/>
      <c r="Z29" s="940"/>
      <c r="AA29" s="805"/>
      <c r="AB29" s="952"/>
      <c r="AC29" s="940"/>
      <c r="AD29" s="940"/>
      <c r="AE29" s="940"/>
      <c r="AF29" s="805"/>
      <c r="AG29" s="952"/>
      <c r="AH29" s="940"/>
      <c r="AI29" s="940"/>
      <c r="AJ29" s="940"/>
      <c r="AK29" s="805"/>
      <c r="AL29" s="952"/>
      <c r="AM29" s="940"/>
      <c r="AN29" s="940"/>
      <c r="AO29" s="940"/>
      <c r="AP29" s="805"/>
      <c r="AQ29" s="952"/>
      <c r="AR29" s="940"/>
      <c r="AS29" s="940"/>
      <c r="AT29" s="940"/>
      <c r="AU29" s="805"/>
      <c r="AV29" s="952"/>
      <c r="AW29" s="940"/>
      <c r="AX29" s="940"/>
      <c r="AY29" s="940"/>
      <c r="AZ29" s="805"/>
      <c r="BA29" s="952"/>
      <c r="BB29" s="940"/>
      <c r="BC29" s="940"/>
      <c r="BD29" s="940"/>
      <c r="BE29" s="805"/>
      <c r="BF29" s="952"/>
      <c r="BG29" s="940"/>
      <c r="BH29" s="940"/>
      <c r="BI29" s="940"/>
      <c r="BJ29" s="805"/>
      <c r="BK29" s="952"/>
      <c r="BL29" s="940"/>
      <c r="BM29" s="940"/>
      <c r="BN29" s="940"/>
      <c r="BO29" s="805"/>
      <c r="BP29" s="952"/>
      <c r="BQ29" s="940"/>
      <c r="BR29" s="940"/>
      <c r="BS29" s="940"/>
      <c r="BT29" s="805"/>
      <c r="BU29" s="952"/>
      <c r="BV29" s="940"/>
      <c r="BW29" s="940"/>
      <c r="BX29" s="940"/>
      <c r="BY29" s="805"/>
      <c r="BZ29" s="952"/>
      <c r="CA29" s="940"/>
      <c r="CB29" s="940"/>
      <c r="CC29" s="940"/>
      <c r="CD29" s="805"/>
      <c r="CE29" s="952"/>
      <c r="CF29" s="940"/>
      <c r="CG29" s="940"/>
      <c r="CH29" s="940"/>
      <c r="CI29" s="805"/>
      <c r="CJ29" s="952"/>
      <c r="CK29" s="940"/>
      <c r="CL29" s="940"/>
      <c r="CM29" s="940"/>
      <c r="CN29" s="805"/>
      <c r="CO29" s="952"/>
      <c r="CP29" s="940"/>
      <c r="CQ29" s="940"/>
      <c r="CR29" s="940"/>
      <c r="CS29" s="805"/>
      <c r="CT29" s="952"/>
      <c r="CU29" s="940"/>
      <c r="CV29" s="940"/>
      <c r="CW29" s="940"/>
      <c r="CX29" s="805"/>
    </row>
    <row r="30" spans="1:102" ht="14.25" customHeight="1" thickBot="1" x14ac:dyDescent="0.3">
      <c r="G30" s="290"/>
      <c r="H30" s="291"/>
      <c r="I30" s="291"/>
      <c r="J30" s="291"/>
      <c r="K30" s="291"/>
      <c r="L30" s="291"/>
      <c r="M30" s="291"/>
      <c r="N30" s="291"/>
      <c r="O30" s="291"/>
      <c r="P30" s="291"/>
      <c r="Q30" s="291"/>
      <c r="R30" s="291"/>
      <c r="S30" s="291"/>
      <c r="T30" s="291"/>
      <c r="U30" s="292"/>
      <c r="V30" s="293"/>
      <c r="W30" s="941"/>
      <c r="X30" s="942"/>
      <c r="Y30" s="942"/>
      <c r="Z30" s="942"/>
      <c r="AA30" s="943"/>
      <c r="AB30" s="941"/>
      <c r="AC30" s="942"/>
      <c r="AD30" s="942"/>
      <c r="AE30" s="942"/>
      <c r="AF30" s="943"/>
      <c r="AG30" s="941"/>
      <c r="AH30" s="942"/>
      <c r="AI30" s="942"/>
      <c r="AJ30" s="942"/>
      <c r="AK30" s="943"/>
      <c r="AL30" s="941"/>
      <c r="AM30" s="942"/>
      <c r="AN30" s="942"/>
      <c r="AO30" s="942"/>
      <c r="AP30" s="943"/>
      <c r="AQ30" s="941"/>
      <c r="AR30" s="942"/>
      <c r="AS30" s="942"/>
      <c r="AT30" s="942"/>
      <c r="AU30" s="943"/>
      <c r="AV30" s="941"/>
      <c r="AW30" s="942"/>
      <c r="AX30" s="942"/>
      <c r="AY30" s="942"/>
      <c r="AZ30" s="943"/>
      <c r="BA30" s="941"/>
      <c r="BB30" s="942"/>
      <c r="BC30" s="942"/>
      <c r="BD30" s="942"/>
      <c r="BE30" s="943"/>
      <c r="BF30" s="941"/>
      <c r="BG30" s="942"/>
      <c r="BH30" s="942"/>
      <c r="BI30" s="942"/>
      <c r="BJ30" s="943"/>
      <c r="BK30" s="941"/>
      <c r="BL30" s="942"/>
      <c r="BM30" s="942"/>
      <c r="BN30" s="942"/>
      <c r="BO30" s="943"/>
      <c r="BP30" s="941"/>
      <c r="BQ30" s="942"/>
      <c r="BR30" s="942"/>
      <c r="BS30" s="942"/>
      <c r="BT30" s="943"/>
      <c r="BU30" s="941"/>
      <c r="BV30" s="942"/>
      <c r="BW30" s="942"/>
      <c r="BX30" s="942"/>
      <c r="BY30" s="943"/>
      <c r="BZ30" s="941"/>
      <c r="CA30" s="942"/>
      <c r="CB30" s="942"/>
      <c r="CC30" s="942"/>
      <c r="CD30" s="943"/>
      <c r="CE30" s="941"/>
      <c r="CF30" s="942"/>
      <c r="CG30" s="942"/>
      <c r="CH30" s="942"/>
      <c r="CI30" s="943"/>
      <c r="CJ30" s="941"/>
      <c r="CK30" s="942"/>
      <c r="CL30" s="942"/>
      <c r="CM30" s="942"/>
      <c r="CN30" s="943"/>
      <c r="CO30" s="941"/>
      <c r="CP30" s="942"/>
      <c r="CQ30" s="942"/>
      <c r="CR30" s="942"/>
      <c r="CS30" s="943"/>
      <c r="CT30" s="941"/>
      <c r="CU30" s="942"/>
      <c r="CV30" s="942"/>
      <c r="CW30" s="942"/>
      <c r="CX30" s="943"/>
    </row>
    <row r="31" spans="1:102" ht="15" customHeight="1" thickTop="1" x14ac:dyDescent="0.25">
      <c r="AL31" s="110"/>
      <c r="AM31" s="110"/>
      <c r="AN31" s="110"/>
      <c r="AO31" s="110"/>
      <c r="AP31" s="110"/>
      <c r="AQ31" s="110"/>
      <c r="AR31" s="110"/>
      <c r="AS31" s="110"/>
      <c r="AT31" s="110"/>
      <c r="AU31" s="110"/>
      <c r="AV31" s="110"/>
      <c r="AW31" s="110"/>
      <c r="AX31" s="110"/>
      <c r="AY31" s="110"/>
      <c r="AZ31" s="110"/>
      <c r="BA31" s="110"/>
      <c r="BB31" s="110"/>
      <c r="BC31" s="110"/>
      <c r="BD31" s="110"/>
      <c r="BE31" s="110"/>
      <c r="BF31" s="110"/>
      <c r="BG31" s="110"/>
      <c r="BH31" s="110"/>
      <c r="BI31" s="110"/>
      <c r="BJ31" s="110"/>
      <c r="BK31" s="110"/>
      <c r="BL31" s="110"/>
      <c r="BM31" s="110"/>
      <c r="BN31" s="110"/>
      <c r="BO31" s="110"/>
      <c r="BP31" s="110"/>
      <c r="BQ31" s="110"/>
      <c r="BR31" s="110"/>
      <c r="BS31" s="110"/>
      <c r="BT31" s="110"/>
      <c r="BU31" s="110"/>
      <c r="BV31" s="110"/>
      <c r="BW31" s="110"/>
      <c r="BX31" s="110"/>
      <c r="BY31" s="110"/>
      <c r="BZ31" s="110"/>
      <c r="CA31" s="110"/>
      <c r="CB31" s="110"/>
      <c r="CC31" s="110"/>
      <c r="CD31" s="110"/>
      <c r="CE31" s="110"/>
      <c r="CF31" s="110"/>
      <c r="CG31" s="110"/>
      <c r="CH31" s="110"/>
      <c r="CI31" s="110"/>
      <c r="CJ31" s="110"/>
      <c r="CK31" s="110"/>
      <c r="CL31" s="110"/>
      <c r="CM31" s="110"/>
      <c r="CN31" s="110"/>
      <c r="CO31" s="110"/>
      <c r="CP31" s="110"/>
      <c r="CQ31" s="110"/>
      <c r="CR31" s="110"/>
      <c r="CS31" s="110"/>
      <c r="CT31" s="110"/>
      <c r="CU31" s="110"/>
      <c r="CV31" s="110"/>
      <c r="CW31" s="110"/>
      <c r="CX31" s="110"/>
    </row>
    <row r="32" spans="1:102" ht="15" customHeight="1" x14ac:dyDescent="0.25">
      <c r="G32" s="198" t="s">
        <v>1779</v>
      </c>
      <c r="H32" s="199"/>
      <c r="I32" s="199"/>
      <c r="J32" s="199"/>
      <c r="K32" s="199"/>
      <c r="L32" s="199"/>
      <c r="M32" s="199"/>
      <c r="N32" s="199"/>
      <c r="O32" s="199"/>
      <c r="P32" s="199"/>
      <c r="Q32" s="199"/>
      <c r="R32" s="199"/>
      <c r="S32" s="199"/>
      <c r="T32" s="199"/>
      <c r="U32" s="199"/>
      <c r="V32" s="199"/>
      <c r="W32" s="199"/>
      <c r="X32" s="199"/>
      <c r="Y32" s="199"/>
      <c r="Z32" s="199"/>
      <c r="AA32" s="199"/>
      <c r="AB32" s="199"/>
      <c r="AC32" s="199"/>
      <c r="AD32" s="199"/>
      <c r="AE32" s="199"/>
      <c r="AF32" s="199"/>
      <c r="AG32" s="199"/>
      <c r="AH32" s="199"/>
      <c r="AI32" s="199"/>
      <c r="AJ32" s="199"/>
      <c r="AK32" s="200"/>
      <c r="AL32" s="110"/>
      <c r="AM32" s="110"/>
      <c r="AN32" s="110"/>
      <c r="AO32" s="110"/>
      <c r="AP32" s="110"/>
      <c r="AQ32" s="110"/>
      <c r="AR32" s="110"/>
      <c r="AS32" s="110"/>
      <c r="AT32" s="110"/>
      <c r="AU32" s="110"/>
      <c r="AV32" s="110"/>
      <c r="AW32" s="110"/>
      <c r="AX32" s="110"/>
      <c r="AY32" s="110"/>
      <c r="AZ32" s="110"/>
      <c r="BA32" s="110"/>
      <c r="BB32" s="110"/>
      <c r="BC32" s="110"/>
      <c r="BD32" s="110"/>
      <c r="BE32" s="110"/>
      <c r="BF32" s="110"/>
      <c r="BG32" s="110"/>
      <c r="BH32" s="110"/>
      <c r="BI32" s="110"/>
      <c r="BJ32" s="110"/>
      <c r="BK32" s="110"/>
      <c r="BL32" s="110"/>
      <c r="BM32" s="110"/>
      <c r="BN32" s="110"/>
      <c r="BO32" s="110"/>
      <c r="BP32" s="110"/>
      <c r="BQ32" s="110"/>
      <c r="BR32" s="110"/>
      <c r="BS32" s="110"/>
      <c r="BT32" s="110"/>
      <c r="BU32" s="110"/>
      <c r="BV32" s="110"/>
      <c r="BW32" s="110"/>
      <c r="BX32" s="110"/>
      <c r="BY32" s="110"/>
      <c r="BZ32" s="110"/>
      <c r="CA32" s="110"/>
      <c r="CB32" s="110"/>
      <c r="CC32" s="110"/>
      <c r="CD32" s="110"/>
      <c r="CE32" s="110"/>
      <c r="CF32" s="110"/>
      <c r="CG32" s="110"/>
      <c r="CH32" s="110"/>
      <c r="CI32" s="110"/>
      <c r="CJ32" s="110"/>
      <c r="CK32" s="110"/>
      <c r="CL32" s="110"/>
      <c r="CM32" s="110"/>
      <c r="CN32" s="110"/>
      <c r="CO32" s="110"/>
      <c r="CP32" s="110"/>
      <c r="CQ32" s="110"/>
      <c r="CR32" s="110"/>
      <c r="CS32" s="110"/>
      <c r="CT32" s="110"/>
      <c r="CU32" s="110"/>
      <c r="CV32" s="110"/>
      <c r="CW32" s="110"/>
      <c r="CX32" s="110"/>
    </row>
    <row r="33" spans="7:102" ht="15" customHeight="1" x14ac:dyDescent="0.25">
      <c r="G33" s="201" t="s">
        <v>1445</v>
      </c>
      <c r="H33" s="970" t="s">
        <v>1780</v>
      </c>
      <c r="I33" s="764"/>
      <c r="J33" s="764"/>
      <c r="K33" s="764"/>
      <c r="L33" s="764"/>
      <c r="M33" s="764"/>
      <c r="N33" s="764"/>
      <c r="O33" s="764"/>
      <c r="P33" s="764"/>
      <c r="Q33" s="764"/>
      <c r="R33" s="764"/>
      <c r="S33" s="764"/>
      <c r="T33" s="764"/>
      <c r="U33" s="764"/>
      <c r="V33" s="764"/>
      <c r="W33" s="764"/>
      <c r="X33" s="764"/>
      <c r="Y33" s="764"/>
      <c r="Z33" s="764"/>
      <c r="AA33" s="764"/>
      <c r="AB33" s="764"/>
      <c r="AC33" s="764"/>
      <c r="AD33" s="764"/>
      <c r="AE33" s="764"/>
      <c r="AF33" s="764"/>
      <c r="AG33" s="764"/>
      <c r="AH33" s="764"/>
      <c r="AI33" s="764"/>
      <c r="AJ33" s="764"/>
      <c r="AK33" s="765"/>
      <c r="AL33" s="110"/>
      <c r="AM33" s="110"/>
      <c r="AN33" s="110"/>
      <c r="AO33" s="110"/>
      <c r="AP33" s="110"/>
      <c r="AQ33" s="110"/>
      <c r="AR33" s="110"/>
      <c r="AS33" s="110"/>
      <c r="AT33" s="110"/>
      <c r="AU33" s="110"/>
      <c r="AV33" s="110"/>
      <c r="AW33" s="110"/>
      <c r="AX33" s="110"/>
      <c r="AY33" s="110"/>
      <c r="AZ33" s="110"/>
      <c r="BA33" s="110"/>
      <c r="BB33" s="110"/>
      <c r="BC33" s="110"/>
      <c r="BD33" s="110"/>
      <c r="BE33" s="110"/>
      <c r="BF33" s="110"/>
      <c r="BG33" s="110"/>
      <c r="BH33" s="110"/>
      <c r="BI33" s="110"/>
      <c r="BJ33" s="110"/>
      <c r="BK33" s="110"/>
      <c r="BL33" s="110"/>
      <c r="BM33" s="110"/>
      <c r="BN33" s="110"/>
      <c r="BO33" s="110"/>
      <c r="BP33" s="110"/>
      <c r="BQ33" s="110"/>
      <c r="BR33" s="110"/>
      <c r="BS33" s="110"/>
      <c r="BT33" s="110"/>
      <c r="BU33" s="110"/>
      <c r="BV33" s="110"/>
      <c r="BW33" s="110"/>
      <c r="BX33" s="110"/>
      <c r="BY33" s="110"/>
      <c r="BZ33" s="110"/>
      <c r="CA33" s="110"/>
      <c r="CB33" s="110"/>
      <c r="CC33" s="110"/>
      <c r="CD33" s="110"/>
      <c r="CE33" s="110"/>
      <c r="CF33" s="110"/>
      <c r="CG33" s="110"/>
      <c r="CH33" s="110"/>
      <c r="CI33" s="110"/>
      <c r="CJ33" s="110"/>
      <c r="CK33" s="110"/>
      <c r="CL33" s="110"/>
      <c r="CM33" s="110"/>
      <c r="CN33" s="110"/>
      <c r="CO33" s="110"/>
      <c r="CP33" s="110"/>
      <c r="CQ33" s="110"/>
      <c r="CR33" s="110"/>
      <c r="CS33" s="110"/>
      <c r="CT33" s="110"/>
      <c r="CU33" s="110"/>
      <c r="CV33" s="110"/>
      <c r="CW33" s="110"/>
      <c r="CX33" s="110"/>
    </row>
    <row r="34" spans="7:102" ht="15" customHeight="1" x14ac:dyDescent="0.25">
      <c r="G34" s="520" t="s">
        <v>1781</v>
      </c>
      <c r="H34" s="971" t="str">
        <f>"Berdasarkan hasil pengujian-pengujian tersebut, pemeriksaan atas "&amp;H18&amp;"  disimpulkan sebagai berikut :"</f>
        <v>Berdasarkan hasil pengujian-pengujian tersebut, pemeriksaan atas Diskon Penjualan  disimpulkan sebagai berikut :</v>
      </c>
      <c r="I34" s="789"/>
      <c r="J34" s="789"/>
      <c r="K34" s="789"/>
      <c r="L34" s="789"/>
      <c r="M34" s="789"/>
      <c r="N34" s="789"/>
      <c r="O34" s="789"/>
      <c r="P34" s="789"/>
      <c r="Q34" s="789"/>
      <c r="R34" s="789"/>
      <c r="S34" s="789"/>
      <c r="T34" s="789"/>
      <c r="U34" s="789"/>
      <c r="V34" s="789"/>
      <c r="W34" s="789"/>
      <c r="X34" s="789"/>
      <c r="Y34" s="789"/>
      <c r="Z34" s="789"/>
      <c r="AA34" s="789"/>
      <c r="AB34" s="789"/>
      <c r="AC34" s="789"/>
      <c r="AD34" s="789"/>
      <c r="AE34" s="789"/>
      <c r="AF34" s="789"/>
      <c r="AG34" s="789"/>
      <c r="AH34" s="789"/>
      <c r="AI34" s="789"/>
      <c r="AJ34" s="789"/>
      <c r="AK34" s="790"/>
      <c r="AL34" s="110"/>
      <c r="AM34" s="110"/>
      <c r="AN34" s="110"/>
      <c r="AO34" s="110"/>
      <c r="AP34" s="110"/>
      <c r="AQ34" s="110"/>
      <c r="AR34" s="110"/>
      <c r="AS34" s="110"/>
      <c r="AT34" s="110"/>
      <c r="AU34" s="110"/>
      <c r="AV34" s="110"/>
      <c r="AW34" s="110"/>
      <c r="AX34" s="110"/>
      <c r="AY34" s="110"/>
      <c r="AZ34" s="110"/>
      <c r="BA34" s="110"/>
      <c r="BB34" s="110"/>
      <c r="BC34" s="110"/>
      <c r="BD34" s="110"/>
      <c r="BE34" s="110"/>
      <c r="BF34" s="110"/>
      <c r="BG34" s="110"/>
      <c r="BH34" s="110"/>
      <c r="BI34" s="110"/>
      <c r="BJ34" s="110"/>
      <c r="BK34" s="110"/>
      <c r="BL34" s="110"/>
      <c r="BM34" s="110"/>
      <c r="BN34" s="110"/>
      <c r="BO34" s="110"/>
      <c r="BP34" s="110"/>
      <c r="BQ34" s="110"/>
      <c r="BR34" s="110"/>
      <c r="BS34" s="110"/>
      <c r="BT34" s="110"/>
      <c r="BU34" s="110"/>
      <c r="BV34" s="110"/>
      <c r="BW34" s="110"/>
      <c r="BX34" s="110"/>
      <c r="BY34" s="110"/>
      <c r="BZ34" s="110"/>
      <c r="CA34" s="110"/>
      <c r="CB34" s="110"/>
      <c r="CC34" s="110"/>
      <c r="CD34" s="110"/>
      <c r="CE34" s="110"/>
      <c r="CF34" s="110"/>
      <c r="CG34" s="110"/>
      <c r="CH34" s="110"/>
      <c r="CI34" s="110"/>
      <c r="CJ34" s="110"/>
      <c r="CK34" s="110"/>
      <c r="CL34" s="110"/>
      <c r="CM34" s="110"/>
      <c r="CN34" s="110"/>
      <c r="CO34" s="110"/>
      <c r="CP34" s="110"/>
      <c r="CQ34" s="110"/>
      <c r="CR34" s="110"/>
      <c r="CS34" s="110"/>
      <c r="CT34" s="110"/>
      <c r="CU34" s="110"/>
      <c r="CV34" s="110"/>
      <c r="CW34" s="110"/>
      <c r="CX34" s="110"/>
    </row>
    <row r="35" spans="7:102" ht="15" customHeight="1" x14ac:dyDescent="0.25">
      <c r="G35" s="521"/>
      <c r="H35" s="804"/>
      <c r="I35" s="940"/>
      <c r="J35" s="940"/>
      <c r="K35" s="940"/>
      <c r="L35" s="940"/>
      <c r="M35" s="940"/>
      <c r="N35" s="940"/>
      <c r="O35" s="940"/>
      <c r="P35" s="940"/>
      <c r="Q35" s="940"/>
      <c r="R35" s="940"/>
      <c r="S35" s="940"/>
      <c r="T35" s="940"/>
      <c r="U35" s="940"/>
      <c r="V35" s="940"/>
      <c r="W35" s="940"/>
      <c r="X35" s="940"/>
      <c r="Y35" s="940"/>
      <c r="Z35" s="940"/>
      <c r="AA35" s="940"/>
      <c r="AB35" s="940"/>
      <c r="AC35" s="940"/>
      <c r="AD35" s="940"/>
      <c r="AE35" s="940"/>
      <c r="AF35" s="940"/>
      <c r="AG35" s="940"/>
      <c r="AH35" s="940"/>
      <c r="AI35" s="940"/>
      <c r="AJ35" s="940"/>
      <c r="AK35" s="805"/>
      <c r="AL35" s="110"/>
      <c r="AM35" s="110"/>
      <c r="AN35" s="110"/>
      <c r="AO35" s="110"/>
      <c r="AP35" s="110"/>
      <c r="AQ35" s="110"/>
      <c r="AR35" s="110"/>
      <c r="AS35" s="110"/>
      <c r="AT35" s="110"/>
      <c r="AU35" s="110"/>
      <c r="AV35" s="110"/>
      <c r="AW35" s="110"/>
      <c r="AX35" s="110"/>
      <c r="AY35" s="110"/>
      <c r="AZ35" s="110"/>
      <c r="BA35" s="110"/>
      <c r="BB35" s="110"/>
      <c r="BC35" s="110"/>
      <c r="BD35" s="110"/>
      <c r="BE35" s="110"/>
      <c r="BF35" s="110"/>
      <c r="BG35" s="110"/>
      <c r="BH35" s="110"/>
      <c r="BI35" s="110"/>
      <c r="BJ35" s="110"/>
      <c r="BK35" s="110"/>
      <c r="BL35" s="110"/>
      <c r="BM35" s="110"/>
      <c r="BN35" s="110"/>
      <c r="BO35" s="110"/>
      <c r="BP35" s="110"/>
      <c r="BQ35" s="110"/>
      <c r="BR35" s="110"/>
      <c r="BS35" s="110"/>
      <c r="BT35" s="110"/>
      <c r="BU35" s="110"/>
      <c r="BV35" s="110"/>
      <c r="BW35" s="110"/>
      <c r="BX35" s="110"/>
      <c r="BY35" s="110"/>
      <c r="BZ35" s="110"/>
      <c r="CA35" s="110"/>
      <c r="CB35" s="110"/>
      <c r="CC35" s="110"/>
      <c r="CD35" s="110"/>
      <c r="CE35" s="110"/>
      <c r="CF35" s="110"/>
      <c r="CG35" s="110"/>
      <c r="CH35" s="110"/>
      <c r="CI35" s="110"/>
      <c r="CJ35" s="110"/>
      <c r="CK35" s="110"/>
      <c r="CL35" s="110"/>
      <c r="CM35" s="110"/>
      <c r="CN35" s="110"/>
      <c r="CO35" s="110"/>
      <c r="CP35" s="110"/>
      <c r="CQ35" s="110"/>
      <c r="CR35" s="110"/>
      <c r="CS35" s="110"/>
      <c r="CT35" s="110"/>
      <c r="CU35" s="110"/>
      <c r="CV35" s="110"/>
      <c r="CW35" s="110"/>
      <c r="CX35" s="110"/>
    </row>
    <row r="36" spans="7:102" ht="15" customHeight="1" x14ac:dyDescent="0.25">
      <c r="G36" s="521"/>
      <c r="H36" s="202" t="str">
        <f>H18&amp;" menurut pemeriksa :"</f>
        <v>Diskon Penjualan menurut pemeriksa :</v>
      </c>
      <c r="I36" s="203"/>
      <c r="J36" s="203"/>
      <c r="K36" s="203"/>
      <c r="L36" s="203"/>
      <c r="M36" s="203"/>
      <c r="N36" s="203"/>
      <c r="O36" s="203"/>
      <c r="P36" s="203"/>
      <c r="Q36" s="203"/>
      <c r="R36" s="203"/>
      <c r="S36" s="203"/>
      <c r="T36" s="203"/>
      <c r="U36" s="203"/>
      <c r="V36" s="203"/>
      <c r="W36" s="203"/>
      <c r="X36" s="203"/>
      <c r="Y36" s="203"/>
      <c r="Z36" s="203"/>
      <c r="AA36" s="203"/>
      <c r="AB36" s="203"/>
      <c r="AK36" s="186"/>
      <c r="AL36" s="110"/>
      <c r="AM36" s="110"/>
      <c r="AN36" s="110"/>
      <c r="AO36" s="110"/>
      <c r="AP36" s="110"/>
      <c r="AQ36" s="110"/>
      <c r="AR36" s="110"/>
      <c r="AS36" s="110"/>
      <c r="AT36" s="110"/>
      <c r="AU36" s="110"/>
      <c r="AV36" s="110"/>
      <c r="AW36" s="110"/>
      <c r="AX36" s="110"/>
      <c r="AY36" s="110"/>
      <c r="AZ36" s="110"/>
      <c r="BA36" s="110"/>
      <c r="BB36" s="110"/>
      <c r="BC36" s="110"/>
      <c r="BD36" s="110"/>
      <c r="BE36" s="110"/>
      <c r="BF36" s="110"/>
      <c r="BG36" s="110"/>
      <c r="BH36" s="110"/>
      <c r="BI36" s="110"/>
      <c r="BJ36" s="110"/>
      <c r="BK36" s="110"/>
      <c r="BL36" s="110"/>
      <c r="BM36" s="110"/>
      <c r="BN36" s="110"/>
      <c r="BO36" s="110"/>
      <c r="BP36" s="110"/>
      <c r="BQ36" s="110"/>
      <c r="BR36" s="110"/>
      <c r="BS36" s="110"/>
      <c r="BT36" s="110"/>
      <c r="BU36" s="110"/>
      <c r="BV36" s="110"/>
      <c r="BW36" s="110"/>
      <c r="BX36" s="110"/>
      <c r="BY36" s="110"/>
      <c r="BZ36" s="110"/>
      <c r="CA36" s="110"/>
      <c r="CB36" s="110"/>
      <c r="CC36" s="110"/>
      <c r="CD36" s="110"/>
      <c r="CE36" s="110"/>
      <c r="CF36" s="110"/>
      <c r="CG36" s="110"/>
      <c r="CH36" s="110"/>
      <c r="CI36" s="110"/>
      <c r="CJ36" s="110"/>
      <c r="CK36" s="110"/>
      <c r="CL36" s="110"/>
      <c r="CM36" s="110"/>
      <c r="CN36" s="110"/>
      <c r="CO36" s="110"/>
      <c r="CP36" s="110"/>
      <c r="CQ36" s="110"/>
      <c r="CR36" s="110"/>
      <c r="CS36" s="110"/>
      <c r="CT36" s="110"/>
      <c r="CU36" s="110"/>
      <c r="CV36" s="110"/>
      <c r="CW36" s="110"/>
      <c r="CX36" s="110"/>
    </row>
    <row r="37" spans="7:102" ht="15" customHeight="1" x14ac:dyDescent="0.25">
      <c r="G37" s="521"/>
      <c r="H37" s="202" t="s">
        <v>1681</v>
      </c>
      <c r="I37" s="939" t="s">
        <v>1782</v>
      </c>
      <c r="J37" s="940"/>
      <c r="K37" s="940"/>
      <c r="L37" s="940"/>
      <c r="M37" s="940"/>
      <c r="N37" s="940"/>
      <c r="O37" s="940"/>
      <c r="P37" s="940"/>
      <c r="Q37" s="940"/>
      <c r="R37" s="940"/>
      <c r="S37" s="940"/>
      <c r="T37" s="940"/>
      <c r="U37" s="940"/>
      <c r="V37" s="940"/>
      <c r="W37" s="203" t="s">
        <v>1684</v>
      </c>
      <c r="X37" s="974">
        <f>IF(I38="Tidak Dilakukan Pengujian",X39,
IF(I38=M18,CO18,
IF(I38=M20,CO20,
IF(I38=M22,CO22,
IF(I38=M24,CO24,
IF(I38=M26,CO26,
IF(I38=M28,CO28,"Pilih teknik yang lain")))))))</f>
        <v>0</v>
      </c>
      <c r="Y37" s="940"/>
      <c r="Z37" s="940"/>
      <c r="AA37" s="940"/>
      <c r="AB37" s="940"/>
      <c r="AK37" s="186"/>
      <c r="AL37" s="110"/>
      <c r="AM37" s="110"/>
      <c r="AN37" s="110"/>
      <c r="AO37" s="110"/>
      <c r="AP37" s="110"/>
      <c r="AQ37" s="110"/>
      <c r="AR37" s="110"/>
      <c r="AS37" s="110"/>
      <c r="AT37" s="110"/>
      <c r="AU37" s="110"/>
      <c r="AV37" s="110"/>
      <c r="AW37" s="110"/>
      <c r="AX37" s="110"/>
      <c r="AY37" s="110"/>
      <c r="AZ37" s="110"/>
      <c r="BA37" s="110"/>
      <c r="BB37" s="110"/>
      <c r="BC37" s="110"/>
      <c r="BD37" s="110"/>
      <c r="BE37" s="110"/>
      <c r="BF37" s="110"/>
      <c r="BG37" s="110"/>
      <c r="BH37" s="110"/>
      <c r="BI37" s="110"/>
      <c r="BJ37" s="110"/>
      <c r="BK37" s="110"/>
      <c r="BL37" s="110"/>
      <c r="BM37" s="110"/>
      <c r="BN37" s="110"/>
      <c r="BO37" s="110"/>
      <c r="BP37" s="110"/>
      <c r="BQ37" s="110"/>
      <c r="BR37" s="110"/>
      <c r="BS37" s="110"/>
      <c r="BT37" s="110"/>
      <c r="BU37" s="110"/>
      <c r="BV37" s="110"/>
      <c r="BW37" s="110"/>
      <c r="BX37" s="110"/>
      <c r="BY37" s="110"/>
      <c r="BZ37" s="110"/>
      <c r="CA37" s="110"/>
      <c r="CB37" s="110"/>
      <c r="CC37" s="110"/>
      <c r="CD37" s="110"/>
      <c r="CE37" s="110"/>
      <c r="CF37" s="110"/>
      <c r="CG37" s="110"/>
      <c r="CH37" s="110"/>
      <c r="CI37" s="110"/>
      <c r="CJ37" s="110"/>
      <c r="CK37" s="110"/>
      <c r="CL37" s="110"/>
      <c r="CM37" s="110"/>
      <c r="CN37" s="110"/>
      <c r="CO37" s="110"/>
      <c r="CP37" s="110"/>
      <c r="CQ37" s="110"/>
      <c r="CR37" s="110"/>
      <c r="CS37" s="110"/>
      <c r="CT37" s="110"/>
      <c r="CU37" s="110"/>
      <c r="CV37" s="110"/>
      <c r="CW37" s="110"/>
      <c r="CX37" s="110"/>
    </row>
    <row r="38" spans="7:102" ht="15" customHeight="1" x14ac:dyDescent="0.25">
      <c r="G38" s="521"/>
      <c r="H38" s="202"/>
      <c r="I38" s="939" t="s">
        <v>2032</v>
      </c>
      <c r="J38" s="940"/>
      <c r="K38" s="940"/>
      <c r="L38" s="940"/>
      <c r="M38" s="940"/>
      <c r="N38" s="940"/>
      <c r="O38" s="940"/>
      <c r="P38" s="940"/>
      <c r="Q38" s="940"/>
      <c r="R38" s="940"/>
      <c r="S38" s="940"/>
      <c r="T38" s="940"/>
      <c r="U38" s="940"/>
      <c r="V38" s="940"/>
      <c r="W38" s="203"/>
      <c r="X38" s="522"/>
      <c r="Y38" s="522"/>
      <c r="Z38" s="522"/>
      <c r="AA38" s="522"/>
      <c r="AB38" s="522"/>
      <c r="AC38" s="204"/>
      <c r="AD38" s="204"/>
      <c r="AE38" s="204"/>
      <c r="AF38" s="204"/>
      <c r="AG38" s="204"/>
      <c r="AH38" s="204"/>
      <c r="AI38" s="204"/>
      <c r="AJ38" s="204"/>
      <c r="AK38" s="444"/>
      <c r="AL38" s="110"/>
      <c r="AM38" s="110"/>
      <c r="AN38" s="110"/>
      <c r="AO38" s="110"/>
      <c r="AP38" s="110"/>
      <c r="AQ38" s="110"/>
      <c r="AR38" s="110"/>
      <c r="AS38" s="110"/>
      <c r="AT38" s="110"/>
      <c r="AU38" s="110"/>
      <c r="AV38" s="110"/>
      <c r="AW38" s="110"/>
      <c r="AX38" s="110"/>
      <c r="AY38" s="110"/>
      <c r="AZ38" s="110"/>
      <c r="BA38" s="110"/>
      <c r="BB38" s="110"/>
      <c r="BC38" s="110"/>
      <c r="BD38" s="110"/>
      <c r="BE38" s="110"/>
      <c r="BF38" s="110"/>
      <c r="BG38" s="110"/>
      <c r="BH38" s="110"/>
      <c r="BI38" s="110"/>
      <c r="BJ38" s="110"/>
      <c r="BK38" s="110"/>
      <c r="BL38" s="110"/>
      <c r="BM38" s="110"/>
      <c r="BN38" s="110"/>
      <c r="BO38" s="110"/>
      <c r="BP38" s="110"/>
      <c r="BQ38" s="110"/>
      <c r="BR38" s="110"/>
      <c r="BS38" s="110"/>
      <c r="BT38" s="110"/>
      <c r="BU38" s="110"/>
      <c r="BV38" s="110"/>
      <c r="BW38" s="110"/>
      <c r="BX38" s="110"/>
      <c r="BY38" s="110"/>
      <c r="BZ38" s="110"/>
      <c r="CA38" s="110"/>
      <c r="CB38" s="110"/>
      <c r="CC38" s="110"/>
      <c r="CD38" s="110"/>
      <c r="CE38" s="110"/>
      <c r="CF38" s="110"/>
      <c r="CG38" s="110"/>
      <c r="CH38" s="110"/>
      <c r="CI38" s="110"/>
      <c r="CJ38" s="110"/>
      <c r="CK38" s="110"/>
      <c r="CL38" s="110"/>
      <c r="CM38" s="110"/>
      <c r="CN38" s="110"/>
      <c r="CO38" s="110"/>
      <c r="CP38" s="110"/>
      <c r="CQ38" s="110"/>
      <c r="CR38" s="110"/>
      <c r="CS38" s="110"/>
      <c r="CT38" s="110"/>
      <c r="CU38" s="110"/>
      <c r="CV38" s="110"/>
      <c r="CW38" s="110"/>
      <c r="CX38" s="110"/>
    </row>
    <row r="39" spans="7:102" ht="15" customHeight="1" x14ac:dyDescent="0.25">
      <c r="G39" s="521"/>
      <c r="H39" s="202" t="s">
        <v>1681</v>
      </c>
      <c r="I39" s="939" t="s">
        <v>1783</v>
      </c>
      <c r="J39" s="940"/>
      <c r="K39" s="940"/>
      <c r="L39" s="940"/>
      <c r="M39" s="940"/>
      <c r="N39" s="940"/>
      <c r="O39" s="940"/>
      <c r="P39" s="940"/>
      <c r="Q39" s="940"/>
      <c r="R39" s="940"/>
      <c r="S39" s="940"/>
      <c r="T39" s="940"/>
      <c r="U39" s="940"/>
      <c r="V39" s="940"/>
      <c r="W39" s="203" t="s">
        <v>1684</v>
      </c>
      <c r="X39" s="968">
        <f>'B-4'!U32</f>
        <v>0</v>
      </c>
      <c r="Y39" s="794"/>
      <c r="Z39" s="794"/>
      <c r="AA39" s="794"/>
      <c r="AB39" s="794"/>
      <c r="AC39" s="204"/>
      <c r="AD39" s="204"/>
      <c r="AE39" s="204"/>
      <c r="AF39" s="204"/>
      <c r="AG39" s="204"/>
      <c r="AH39" s="204"/>
      <c r="AI39" s="204"/>
      <c r="AJ39" s="204"/>
      <c r="AK39" s="444"/>
      <c r="AL39" s="110"/>
      <c r="AM39" s="110"/>
      <c r="AN39" s="110"/>
      <c r="AO39" s="110"/>
      <c r="AP39" s="110"/>
      <c r="AQ39" s="110"/>
      <c r="AR39" s="110"/>
      <c r="AS39" s="110"/>
      <c r="AT39" s="110"/>
      <c r="AU39" s="110"/>
      <c r="AV39" s="110"/>
      <c r="AW39" s="110"/>
      <c r="AX39" s="110"/>
      <c r="AY39" s="110"/>
      <c r="AZ39" s="110"/>
      <c r="BA39" s="110"/>
      <c r="BB39" s="110"/>
      <c r="BC39" s="110"/>
      <c r="BD39" s="110"/>
      <c r="BE39" s="110"/>
      <c r="BF39" s="110"/>
      <c r="BG39" s="110"/>
      <c r="BH39" s="110"/>
      <c r="BI39" s="110"/>
      <c r="BJ39" s="110"/>
      <c r="BK39" s="110"/>
      <c r="BL39" s="110"/>
      <c r="BM39" s="110"/>
      <c r="BN39" s="110"/>
      <c r="BO39" s="110"/>
      <c r="BP39" s="110"/>
      <c r="BQ39" s="110"/>
      <c r="BR39" s="110"/>
      <c r="BS39" s="110"/>
      <c r="BT39" s="110"/>
      <c r="BU39" s="110"/>
      <c r="BV39" s="110"/>
      <c r="BW39" s="110"/>
      <c r="BX39" s="110"/>
      <c r="BY39" s="110"/>
      <c r="BZ39" s="110"/>
      <c r="CA39" s="110"/>
      <c r="CB39" s="110"/>
      <c r="CC39" s="110"/>
      <c r="CD39" s="110"/>
      <c r="CE39" s="110"/>
      <c r="CF39" s="110"/>
      <c r="CG39" s="110"/>
      <c r="CH39" s="110"/>
      <c r="CI39" s="110"/>
      <c r="CJ39" s="110"/>
      <c r="CK39" s="110"/>
      <c r="CL39" s="110"/>
      <c r="CM39" s="110"/>
      <c r="CN39" s="110"/>
      <c r="CO39" s="110"/>
      <c r="CP39" s="110"/>
      <c r="CQ39" s="110"/>
      <c r="CR39" s="110"/>
      <c r="CS39" s="110"/>
      <c r="CT39" s="110"/>
      <c r="CU39" s="110"/>
      <c r="CV39" s="110"/>
      <c r="CW39" s="110"/>
      <c r="CX39" s="110"/>
    </row>
    <row r="40" spans="7:102" ht="15" customHeight="1" x14ac:dyDescent="0.25">
      <c r="G40" s="521"/>
      <c r="H40" s="202" t="s">
        <v>1772</v>
      </c>
      <c r="I40" s="203"/>
      <c r="J40" s="203"/>
      <c r="K40" s="203"/>
      <c r="L40" s="203"/>
      <c r="M40" s="203"/>
      <c r="N40" s="203"/>
      <c r="O40" s="203"/>
      <c r="P40" s="203"/>
      <c r="Q40" s="203"/>
      <c r="R40" s="203"/>
      <c r="S40" s="203"/>
      <c r="T40" s="203"/>
      <c r="U40" s="203"/>
      <c r="V40" s="203"/>
      <c r="W40" s="203" t="s">
        <v>1684</v>
      </c>
      <c r="X40" s="966">
        <f>X37-X39</f>
        <v>0</v>
      </c>
      <c r="Y40" s="789"/>
      <c r="Z40" s="789"/>
      <c r="AA40" s="789"/>
      <c r="AB40" s="789"/>
      <c r="AC40" s="204"/>
      <c r="AD40" s="204"/>
      <c r="AE40" s="204"/>
      <c r="AF40" s="204"/>
      <c r="AG40" s="204"/>
      <c r="AH40" s="204"/>
      <c r="AI40" s="204"/>
      <c r="AJ40" s="204"/>
      <c r="AK40" s="444"/>
      <c r="AL40" s="110"/>
      <c r="AM40" s="110"/>
      <c r="AN40" s="110"/>
      <c r="AO40" s="110"/>
      <c r="AP40" s="110"/>
      <c r="AQ40" s="110"/>
      <c r="AR40" s="110"/>
      <c r="AS40" s="110"/>
      <c r="AT40" s="110"/>
      <c r="AU40" s="110"/>
      <c r="AV40" s="110"/>
      <c r="AW40" s="110"/>
      <c r="AX40" s="110"/>
      <c r="AY40" s="110"/>
      <c r="AZ40" s="110"/>
      <c r="BA40" s="110"/>
      <c r="BB40" s="110"/>
      <c r="BC40" s="110"/>
      <c r="BD40" s="110"/>
      <c r="BE40" s="110"/>
      <c r="BF40" s="110"/>
      <c r="BG40" s="110"/>
      <c r="BH40" s="110"/>
      <c r="BI40" s="110"/>
      <c r="BJ40" s="110"/>
      <c r="BK40" s="110"/>
      <c r="BL40" s="110"/>
      <c r="BM40" s="110"/>
      <c r="BN40" s="110"/>
      <c r="BO40" s="110"/>
      <c r="BP40" s="110"/>
      <c r="BQ40" s="110"/>
      <c r="BR40" s="110"/>
      <c r="BS40" s="110"/>
      <c r="BT40" s="110"/>
      <c r="BU40" s="110"/>
      <c r="BV40" s="110"/>
      <c r="BW40" s="110"/>
      <c r="BX40" s="110"/>
      <c r="BY40" s="110"/>
      <c r="BZ40" s="110"/>
      <c r="CA40" s="110"/>
      <c r="CB40" s="110"/>
      <c r="CC40" s="110"/>
      <c r="CD40" s="110"/>
      <c r="CE40" s="110"/>
      <c r="CF40" s="110"/>
      <c r="CG40" s="110"/>
      <c r="CH40" s="110"/>
      <c r="CI40" s="110"/>
      <c r="CJ40" s="110"/>
      <c r="CK40" s="110"/>
      <c r="CL40" s="110"/>
      <c r="CM40" s="110"/>
      <c r="CN40" s="110"/>
      <c r="CO40" s="110"/>
      <c r="CP40" s="110"/>
      <c r="CQ40" s="110"/>
      <c r="CR40" s="110"/>
      <c r="CS40" s="110"/>
      <c r="CT40" s="110"/>
      <c r="CU40" s="110"/>
      <c r="CV40" s="110"/>
      <c r="CW40" s="110"/>
      <c r="CX40" s="110"/>
    </row>
    <row r="41" spans="7:102" ht="15" customHeight="1" x14ac:dyDescent="0.25">
      <c r="G41" s="521"/>
      <c r="H41" s="202"/>
      <c r="I41" s="203"/>
      <c r="J41" s="203"/>
      <c r="K41" s="203"/>
      <c r="L41" s="203"/>
      <c r="M41" s="203"/>
      <c r="N41" s="203"/>
      <c r="O41" s="203"/>
      <c r="P41" s="203"/>
      <c r="Q41" s="203"/>
      <c r="R41" s="203"/>
      <c r="S41" s="203"/>
      <c r="T41" s="203"/>
      <c r="U41" s="203"/>
      <c r="V41" s="203"/>
      <c r="W41" s="203"/>
      <c r="X41" s="522"/>
      <c r="Y41" s="522"/>
      <c r="Z41" s="522"/>
      <c r="AA41" s="522"/>
      <c r="AB41" s="522"/>
      <c r="AC41" s="204"/>
      <c r="AD41" s="204"/>
      <c r="AE41" s="204"/>
      <c r="AF41" s="204"/>
      <c r="AG41" s="204"/>
      <c r="AH41" s="204"/>
      <c r="AI41" s="204"/>
      <c r="AJ41" s="204"/>
      <c r="AK41" s="444"/>
      <c r="AL41" s="110"/>
      <c r="AM41" s="110"/>
      <c r="AN41" s="110"/>
      <c r="AO41" s="110"/>
      <c r="AP41" s="110"/>
      <c r="AQ41" s="110"/>
      <c r="AR41" s="110"/>
      <c r="AS41" s="110"/>
      <c r="AT41" s="110"/>
      <c r="AU41" s="110"/>
      <c r="AV41" s="110"/>
      <c r="AW41" s="110"/>
      <c r="AX41" s="110"/>
      <c r="AY41" s="110"/>
      <c r="AZ41" s="110"/>
      <c r="BA41" s="110"/>
      <c r="BB41" s="110"/>
      <c r="BC41" s="110"/>
      <c r="BD41" s="110"/>
      <c r="BE41" s="110"/>
      <c r="BF41" s="110"/>
      <c r="BG41" s="110"/>
      <c r="BH41" s="110"/>
      <c r="BI41" s="110"/>
      <c r="BJ41" s="110"/>
      <c r="BK41" s="110"/>
      <c r="BL41" s="110"/>
      <c r="BM41" s="110"/>
      <c r="BN41" s="110"/>
      <c r="BO41" s="110"/>
      <c r="BP41" s="110"/>
      <c r="BQ41" s="110"/>
      <c r="BR41" s="110"/>
      <c r="BS41" s="110"/>
      <c r="BT41" s="110"/>
      <c r="BU41" s="110"/>
      <c r="BV41" s="110"/>
      <c r="BW41" s="110"/>
      <c r="BX41" s="110"/>
      <c r="BY41" s="110"/>
      <c r="BZ41" s="110"/>
      <c r="CA41" s="110"/>
      <c r="CB41" s="110"/>
      <c r="CC41" s="110"/>
      <c r="CD41" s="110"/>
      <c r="CE41" s="110"/>
      <c r="CF41" s="110"/>
      <c r="CG41" s="110"/>
      <c r="CH41" s="110"/>
      <c r="CI41" s="110"/>
      <c r="CJ41" s="110"/>
      <c r="CK41" s="110"/>
      <c r="CL41" s="110"/>
      <c r="CM41" s="110"/>
      <c r="CN41" s="110"/>
      <c r="CO41" s="110"/>
      <c r="CP41" s="110"/>
      <c r="CQ41" s="110"/>
      <c r="CR41" s="110"/>
      <c r="CS41" s="110"/>
      <c r="CT41" s="110"/>
      <c r="CU41" s="110"/>
      <c r="CV41" s="110"/>
      <c r="CW41" s="110"/>
      <c r="CX41" s="110"/>
    </row>
    <row r="42" spans="7:102" ht="15" customHeight="1" x14ac:dyDescent="0.25">
      <c r="G42" s="521" t="s">
        <v>1784</v>
      </c>
      <c r="H42" s="202" t="s">
        <v>1785</v>
      </c>
      <c r="I42" s="203"/>
      <c r="J42" s="203"/>
      <c r="K42" s="203"/>
      <c r="L42" s="203"/>
      <c r="M42" s="203"/>
      <c r="N42" s="203"/>
      <c r="O42" s="203"/>
      <c r="P42" s="203"/>
      <c r="Q42" s="203"/>
      <c r="R42" s="203"/>
      <c r="S42" s="203"/>
      <c r="T42" s="203"/>
      <c r="U42" s="203"/>
      <c r="V42" s="203"/>
      <c r="W42" s="203"/>
      <c r="X42" s="203"/>
      <c r="Y42" s="203"/>
      <c r="Z42" s="203"/>
      <c r="AA42" s="203"/>
      <c r="AB42" s="203"/>
      <c r="AC42" s="204"/>
      <c r="AD42" s="204"/>
      <c r="AE42" s="204"/>
      <c r="AF42" s="204"/>
      <c r="AG42" s="204"/>
      <c r="AH42" s="204"/>
      <c r="AI42" s="204"/>
      <c r="AJ42" s="204"/>
      <c r="AK42" s="444"/>
      <c r="AL42" s="110"/>
      <c r="AM42" s="110"/>
      <c r="AN42" s="110"/>
      <c r="AO42" s="110"/>
      <c r="AP42" s="110"/>
      <c r="AQ42" s="110"/>
      <c r="AR42" s="110"/>
      <c r="AS42" s="110"/>
      <c r="AT42" s="110"/>
      <c r="AU42" s="110"/>
      <c r="AV42" s="110"/>
      <c r="AW42" s="110"/>
      <c r="AX42" s="110"/>
      <c r="AY42" s="110"/>
      <c r="AZ42" s="110"/>
      <c r="BA42" s="110"/>
      <c r="BB42" s="110"/>
      <c r="BC42" s="110"/>
      <c r="BD42" s="110"/>
      <c r="BE42" s="110"/>
      <c r="BF42" s="110"/>
      <c r="BG42" s="110"/>
      <c r="BH42" s="110"/>
      <c r="BI42" s="110"/>
      <c r="BJ42" s="110"/>
      <c r="BK42" s="110"/>
      <c r="BL42" s="110"/>
      <c r="BM42" s="110"/>
      <c r="BN42" s="110"/>
      <c r="BO42" s="110"/>
      <c r="BP42" s="110"/>
      <c r="BQ42" s="110"/>
      <c r="BR42" s="110"/>
      <c r="BS42" s="110"/>
      <c r="BT42" s="110"/>
      <c r="BU42" s="110"/>
      <c r="BV42" s="110"/>
      <c r="BW42" s="110"/>
      <c r="BX42" s="110"/>
      <c r="BY42" s="110"/>
      <c r="BZ42" s="110"/>
      <c r="CA42" s="110"/>
      <c r="CB42" s="110"/>
      <c r="CC42" s="110"/>
      <c r="CD42" s="110"/>
      <c r="CE42" s="110"/>
      <c r="CF42" s="110"/>
      <c r="CG42" s="110"/>
      <c r="CH42" s="110"/>
      <c r="CI42" s="110"/>
      <c r="CJ42" s="110"/>
      <c r="CK42" s="110"/>
      <c r="CL42" s="110"/>
      <c r="CM42" s="110"/>
      <c r="CN42" s="110"/>
      <c r="CO42" s="110"/>
      <c r="CP42" s="110"/>
      <c r="CQ42" s="110"/>
      <c r="CR42" s="110"/>
      <c r="CS42" s="110"/>
      <c r="CT42" s="110"/>
      <c r="CU42" s="110"/>
      <c r="CV42" s="110"/>
      <c r="CW42" s="110"/>
      <c r="CX42" s="110"/>
    </row>
    <row r="43" spans="7:102" ht="15" customHeight="1" x14ac:dyDescent="0.25">
      <c r="G43" s="521"/>
      <c r="H43" s="972" t="s">
        <v>1786</v>
      </c>
      <c r="I43" s="940"/>
      <c r="J43" s="940"/>
      <c r="K43" s="940"/>
      <c r="L43" s="940"/>
      <c r="M43" s="940"/>
      <c r="N43" s="940"/>
      <c r="O43" s="940"/>
      <c r="P43" s="940"/>
      <c r="Q43" s="940"/>
      <c r="R43" s="940"/>
      <c r="S43" s="940"/>
      <c r="T43" s="940"/>
      <c r="U43" s="940"/>
      <c r="V43" s="940"/>
      <c r="W43" s="940"/>
      <c r="X43" s="940"/>
      <c r="Y43" s="940"/>
      <c r="Z43" s="940"/>
      <c r="AA43" s="940"/>
      <c r="AB43" s="940"/>
      <c r="AC43" s="940"/>
      <c r="AD43" s="940"/>
      <c r="AE43" s="940"/>
      <c r="AF43" s="940"/>
      <c r="AG43" s="940"/>
      <c r="AH43" s="940"/>
      <c r="AI43" s="940"/>
      <c r="AJ43" s="940"/>
      <c r="AK43" s="805"/>
      <c r="AL43" s="110"/>
      <c r="AM43" s="110"/>
      <c r="AN43" s="110"/>
      <c r="AO43" s="110"/>
      <c r="AP43" s="110"/>
      <c r="AQ43" s="110"/>
      <c r="AR43" s="110"/>
      <c r="AS43" s="110"/>
      <c r="AT43" s="110"/>
      <c r="AU43" s="110"/>
      <c r="AV43" s="110"/>
      <c r="AW43" s="110"/>
      <c r="AX43" s="110"/>
      <c r="AY43" s="110"/>
      <c r="AZ43" s="110"/>
      <c r="BA43" s="110"/>
      <c r="BB43" s="110"/>
      <c r="BC43" s="110"/>
      <c r="BD43" s="110"/>
      <c r="BE43" s="110"/>
      <c r="BF43" s="110"/>
      <c r="BG43" s="110"/>
      <c r="BH43" s="110"/>
      <c r="BI43" s="110"/>
      <c r="BJ43" s="110"/>
      <c r="BK43" s="110"/>
      <c r="BL43" s="110"/>
      <c r="BM43" s="110"/>
      <c r="BN43" s="110"/>
      <c r="BO43" s="110"/>
      <c r="BP43" s="110"/>
      <c r="BQ43" s="110"/>
      <c r="BR43" s="110"/>
      <c r="BS43" s="110"/>
      <c r="BT43" s="110"/>
      <c r="BU43" s="110"/>
      <c r="BV43" s="110"/>
      <c r="BW43" s="110"/>
      <c r="BX43" s="110"/>
      <c r="BY43" s="110"/>
      <c r="BZ43" s="110"/>
      <c r="CA43" s="110"/>
      <c r="CB43" s="110"/>
      <c r="CC43" s="110"/>
      <c r="CD43" s="110"/>
      <c r="CE43" s="110"/>
      <c r="CF43" s="110"/>
      <c r="CG43" s="110"/>
      <c r="CH43" s="110"/>
      <c r="CI43" s="110"/>
      <c r="CJ43" s="110"/>
      <c r="CK43" s="110"/>
      <c r="CL43" s="110"/>
      <c r="CM43" s="110"/>
      <c r="CN43" s="110"/>
      <c r="CO43" s="110"/>
      <c r="CP43" s="110"/>
      <c r="CQ43" s="110"/>
      <c r="CR43" s="110"/>
      <c r="CS43" s="110"/>
      <c r="CT43" s="110"/>
      <c r="CU43" s="110"/>
      <c r="CV43" s="110"/>
      <c r="CW43" s="110"/>
      <c r="CX43" s="110"/>
    </row>
    <row r="44" spans="7:102" ht="15" customHeight="1" x14ac:dyDescent="0.25">
      <c r="G44" s="521"/>
      <c r="H44" s="804"/>
      <c r="I44" s="940"/>
      <c r="J44" s="940"/>
      <c r="K44" s="940"/>
      <c r="L44" s="940"/>
      <c r="M44" s="940"/>
      <c r="N44" s="940"/>
      <c r="O44" s="940"/>
      <c r="P44" s="940"/>
      <c r="Q44" s="940"/>
      <c r="R44" s="940"/>
      <c r="S44" s="940"/>
      <c r="T44" s="940"/>
      <c r="U44" s="940"/>
      <c r="V44" s="940"/>
      <c r="W44" s="940"/>
      <c r="X44" s="940"/>
      <c r="Y44" s="940"/>
      <c r="Z44" s="940"/>
      <c r="AA44" s="940"/>
      <c r="AB44" s="940"/>
      <c r="AC44" s="940"/>
      <c r="AD44" s="940"/>
      <c r="AE44" s="940"/>
      <c r="AF44" s="940"/>
      <c r="AG44" s="940"/>
      <c r="AH44" s="940"/>
      <c r="AI44" s="940"/>
      <c r="AJ44" s="940"/>
      <c r="AK44" s="805"/>
      <c r="AL44" s="110"/>
      <c r="AM44" s="110"/>
      <c r="AN44" s="110"/>
      <c r="AO44" s="110"/>
      <c r="AP44" s="110"/>
      <c r="AQ44" s="110"/>
      <c r="AR44" s="110"/>
      <c r="AS44" s="110"/>
      <c r="AT44" s="110"/>
      <c r="AU44" s="110"/>
      <c r="AV44" s="110"/>
      <c r="AW44" s="110"/>
      <c r="AX44" s="110"/>
      <c r="AY44" s="110"/>
      <c r="AZ44" s="110"/>
      <c r="BA44" s="110"/>
      <c r="BB44" s="110"/>
      <c r="BC44" s="110"/>
      <c r="BD44" s="110"/>
      <c r="BE44" s="110"/>
      <c r="BF44" s="110"/>
      <c r="BG44" s="110"/>
      <c r="BH44" s="110"/>
      <c r="BI44" s="110"/>
      <c r="BJ44" s="110"/>
      <c r="BK44" s="110"/>
      <c r="BL44" s="110"/>
      <c r="BM44" s="110"/>
      <c r="BN44" s="110"/>
      <c r="BO44" s="110"/>
      <c r="BP44" s="110"/>
      <c r="BQ44" s="110"/>
      <c r="BR44" s="110"/>
      <c r="BS44" s="110"/>
      <c r="BT44" s="110"/>
      <c r="BU44" s="110"/>
      <c r="BV44" s="110"/>
      <c r="BW44" s="110"/>
      <c r="BX44" s="110"/>
      <c r="BY44" s="110"/>
      <c r="BZ44" s="110"/>
      <c r="CA44" s="110"/>
      <c r="CB44" s="110"/>
      <c r="CC44" s="110"/>
      <c r="CD44" s="110"/>
      <c r="CE44" s="110"/>
      <c r="CF44" s="110"/>
      <c r="CG44" s="110"/>
      <c r="CH44" s="110"/>
      <c r="CI44" s="110"/>
      <c r="CJ44" s="110"/>
      <c r="CK44" s="110"/>
      <c r="CL44" s="110"/>
      <c r="CM44" s="110"/>
      <c r="CN44" s="110"/>
      <c r="CO44" s="110"/>
      <c r="CP44" s="110"/>
      <c r="CQ44" s="110"/>
      <c r="CR44" s="110"/>
      <c r="CS44" s="110"/>
      <c r="CT44" s="110"/>
      <c r="CU44" s="110"/>
      <c r="CV44" s="110"/>
      <c r="CW44" s="110"/>
      <c r="CX44" s="110"/>
    </row>
    <row r="45" spans="7:102" ht="15" customHeight="1" x14ac:dyDescent="0.25">
      <c r="G45" s="521"/>
      <c r="H45" s="804"/>
      <c r="I45" s="940"/>
      <c r="J45" s="940"/>
      <c r="K45" s="940"/>
      <c r="L45" s="940"/>
      <c r="M45" s="940"/>
      <c r="N45" s="940"/>
      <c r="O45" s="940"/>
      <c r="P45" s="940"/>
      <c r="Q45" s="940"/>
      <c r="R45" s="940"/>
      <c r="S45" s="940"/>
      <c r="T45" s="940"/>
      <c r="U45" s="940"/>
      <c r="V45" s="940"/>
      <c r="W45" s="940"/>
      <c r="X45" s="940"/>
      <c r="Y45" s="940"/>
      <c r="Z45" s="940"/>
      <c r="AA45" s="940"/>
      <c r="AB45" s="940"/>
      <c r="AC45" s="940"/>
      <c r="AD45" s="940"/>
      <c r="AE45" s="940"/>
      <c r="AF45" s="940"/>
      <c r="AG45" s="940"/>
      <c r="AH45" s="940"/>
      <c r="AI45" s="940"/>
      <c r="AJ45" s="940"/>
      <c r="AK45" s="805"/>
      <c r="AL45" s="110"/>
      <c r="AM45" s="110"/>
      <c r="AN45" s="110"/>
      <c r="AO45" s="110"/>
      <c r="AP45" s="110"/>
      <c r="AQ45" s="110"/>
      <c r="AR45" s="110"/>
      <c r="AS45" s="110"/>
      <c r="AT45" s="110"/>
      <c r="AU45" s="110"/>
      <c r="AV45" s="110"/>
      <c r="AW45" s="110"/>
      <c r="AX45" s="110"/>
      <c r="AY45" s="110"/>
      <c r="AZ45" s="110"/>
      <c r="BA45" s="110"/>
      <c r="BB45" s="110"/>
      <c r="BC45" s="110"/>
      <c r="BD45" s="110"/>
      <c r="BE45" s="110"/>
      <c r="BF45" s="110"/>
      <c r="BG45" s="110"/>
      <c r="BH45" s="110"/>
      <c r="BI45" s="110"/>
      <c r="BJ45" s="110"/>
      <c r="BK45" s="110"/>
      <c r="BL45" s="110"/>
      <c r="BM45" s="110"/>
      <c r="BN45" s="110"/>
      <c r="BO45" s="110"/>
      <c r="BP45" s="110"/>
      <c r="BQ45" s="110"/>
      <c r="BR45" s="110"/>
      <c r="BS45" s="110"/>
      <c r="BT45" s="110"/>
      <c r="BU45" s="110"/>
      <c r="BV45" s="110"/>
      <c r="BW45" s="110"/>
      <c r="BX45" s="110"/>
      <c r="BY45" s="110"/>
      <c r="BZ45" s="110"/>
      <c r="CA45" s="110"/>
      <c r="CB45" s="110"/>
      <c r="CC45" s="110"/>
      <c r="CD45" s="110"/>
      <c r="CE45" s="110"/>
      <c r="CF45" s="110"/>
      <c r="CG45" s="110"/>
      <c r="CH45" s="110"/>
      <c r="CI45" s="110"/>
      <c r="CJ45" s="110"/>
      <c r="CK45" s="110"/>
      <c r="CL45" s="110"/>
      <c r="CM45" s="110"/>
      <c r="CN45" s="110"/>
      <c r="CO45" s="110"/>
      <c r="CP45" s="110"/>
      <c r="CQ45" s="110"/>
      <c r="CR45" s="110"/>
      <c r="CS45" s="110"/>
      <c r="CT45" s="110"/>
      <c r="CU45" s="110"/>
      <c r="CV45" s="110"/>
      <c r="CW45" s="110"/>
      <c r="CX45" s="110"/>
    </row>
    <row r="46" spans="7:102" ht="15" customHeight="1" x14ac:dyDescent="0.25">
      <c r="G46" s="521"/>
      <c r="H46" s="804"/>
      <c r="I46" s="940"/>
      <c r="J46" s="940"/>
      <c r="K46" s="940"/>
      <c r="L46" s="940"/>
      <c r="M46" s="940"/>
      <c r="N46" s="940"/>
      <c r="O46" s="940"/>
      <c r="P46" s="940"/>
      <c r="Q46" s="940"/>
      <c r="R46" s="940"/>
      <c r="S46" s="940"/>
      <c r="T46" s="940"/>
      <c r="U46" s="940"/>
      <c r="V46" s="940"/>
      <c r="W46" s="940"/>
      <c r="X46" s="940"/>
      <c r="Y46" s="940"/>
      <c r="Z46" s="940"/>
      <c r="AA46" s="940"/>
      <c r="AB46" s="940"/>
      <c r="AC46" s="940"/>
      <c r="AD46" s="940"/>
      <c r="AE46" s="940"/>
      <c r="AF46" s="940"/>
      <c r="AG46" s="940"/>
      <c r="AH46" s="940"/>
      <c r="AI46" s="940"/>
      <c r="AJ46" s="940"/>
      <c r="AK46" s="805"/>
      <c r="AL46" s="110"/>
      <c r="AM46" s="110"/>
      <c r="AN46" s="110"/>
      <c r="AO46" s="110"/>
      <c r="AP46" s="110"/>
      <c r="AQ46" s="110"/>
      <c r="AR46" s="110"/>
      <c r="AS46" s="110"/>
      <c r="AT46" s="110"/>
      <c r="AU46" s="110"/>
      <c r="AV46" s="110"/>
      <c r="AW46" s="110"/>
      <c r="AX46" s="110"/>
      <c r="AY46" s="110"/>
      <c r="AZ46" s="110"/>
      <c r="BA46" s="110"/>
      <c r="BB46" s="110"/>
      <c r="BC46" s="110"/>
      <c r="BD46" s="110"/>
      <c r="BE46" s="110"/>
      <c r="BF46" s="110"/>
      <c r="BG46" s="110"/>
      <c r="BH46" s="110"/>
      <c r="BI46" s="110"/>
      <c r="BJ46" s="110"/>
      <c r="BK46" s="110"/>
      <c r="BL46" s="110"/>
      <c r="BM46" s="110"/>
      <c r="BN46" s="110"/>
      <c r="BO46" s="110"/>
      <c r="BP46" s="110"/>
      <c r="BQ46" s="110"/>
      <c r="BR46" s="110"/>
      <c r="BS46" s="110"/>
      <c r="BT46" s="110"/>
      <c r="BU46" s="110"/>
      <c r="BV46" s="110"/>
      <c r="BW46" s="110"/>
      <c r="BX46" s="110"/>
      <c r="BY46" s="110"/>
      <c r="BZ46" s="110"/>
      <c r="CA46" s="110"/>
      <c r="CB46" s="110"/>
      <c r="CC46" s="110"/>
      <c r="CD46" s="110"/>
      <c r="CE46" s="110"/>
      <c r="CF46" s="110"/>
      <c r="CG46" s="110"/>
      <c r="CH46" s="110"/>
      <c r="CI46" s="110"/>
      <c r="CJ46" s="110"/>
      <c r="CK46" s="110"/>
      <c r="CL46" s="110"/>
      <c r="CM46" s="110"/>
      <c r="CN46" s="110"/>
      <c r="CO46" s="110"/>
      <c r="CP46" s="110"/>
      <c r="CQ46" s="110"/>
      <c r="CR46" s="110"/>
      <c r="CS46" s="110"/>
      <c r="CT46" s="110"/>
      <c r="CU46" s="110"/>
      <c r="CV46" s="110"/>
      <c r="CW46" s="110"/>
      <c r="CX46" s="110"/>
    </row>
    <row r="47" spans="7:102" ht="15" customHeight="1" x14ac:dyDescent="0.25">
      <c r="G47" s="521"/>
      <c r="H47" s="202" t="s">
        <v>1787</v>
      </c>
      <c r="I47" s="203"/>
      <c r="J47" s="203"/>
      <c r="K47" s="203"/>
      <c r="L47" s="203"/>
      <c r="M47" s="203"/>
      <c r="N47" s="203"/>
      <c r="O47" s="203"/>
      <c r="P47" s="203"/>
      <c r="Q47" s="203"/>
      <c r="R47" s="203"/>
      <c r="S47" s="203"/>
      <c r="T47" s="203"/>
      <c r="U47" s="203"/>
      <c r="V47" s="203"/>
      <c r="W47" s="203"/>
      <c r="X47" s="522"/>
      <c r="Y47" s="522"/>
      <c r="Z47" s="522"/>
      <c r="AA47" s="522"/>
      <c r="AB47" s="522"/>
      <c r="AC47" s="435"/>
      <c r="AD47" s="435"/>
      <c r="AE47" s="435"/>
      <c r="AF47" s="435"/>
      <c r="AG47" s="435"/>
      <c r="AH47" s="435"/>
      <c r="AI47" s="435"/>
      <c r="AJ47" s="435"/>
      <c r="AK47" s="437"/>
      <c r="AL47" s="110"/>
      <c r="AM47" s="110"/>
      <c r="AN47" s="110"/>
      <c r="AO47" s="110"/>
      <c r="AP47" s="110"/>
      <c r="AQ47" s="110"/>
      <c r="AR47" s="110"/>
      <c r="AS47" s="110"/>
      <c r="AT47" s="110"/>
      <c r="AU47" s="110"/>
      <c r="AV47" s="110"/>
      <c r="AW47" s="110"/>
      <c r="AX47" s="110"/>
      <c r="AY47" s="110"/>
      <c r="AZ47" s="110"/>
      <c r="BA47" s="110"/>
      <c r="BB47" s="110"/>
      <c r="BC47" s="110"/>
      <c r="BD47" s="110"/>
      <c r="BE47" s="110"/>
      <c r="BF47" s="110"/>
      <c r="BG47" s="110"/>
      <c r="BH47" s="110"/>
      <c r="BI47" s="110"/>
      <c r="BJ47" s="110"/>
      <c r="BK47" s="110"/>
      <c r="BL47" s="110"/>
      <c r="BM47" s="110"/>
      <c r="BN47" s="110"/>
      <c r="BO47" s="110"/>
      <c r="BP47" s="110"/>
      <c r="BQ47" s="110"/>
      <c r="BR47" s="110"/>
      <c r="BS47" s="110"/>
      <c r="BT47" s="110"/>
      <c r="BU47" s="110"/>
      <c r="BV47" s="110"/>
      <c r="BW47" s="110"/>
      <c r="BX47" s="110"/>
      <c r="BY47" s="110"/>
      <c r="BZ47" s="110"/>
      <c r="CA47" s="110"/>
      <c r="CB47" s="110"/>
      <c r="CC47" s="110"/>
      <c r="CD47" s="110"/>
      <c r="CE47" s="110"/>
      <c r="CF47" s="110"/>
      <c r="CG47" s="110"/>
      <c r="CH47" s="110"/>
      <c r="CI47" s="110"/>
      <c r="CJ47" s="110"/>
      <c r="CK47" s="110"/>
      <c r="CL47" s="110"/>
      <c r="CM47" s="110"/>
      <c r="CN47" s="110"/>
      <c r="CO47" s="110"/>
      <c r="CP47" s="110"/>
      <c r="CQ47" s="110"/>
      <c r="CR47" s="110"/>
      <c r="CS47" s="110"/>
      <c r="CT47" s="110"/>
      <c r="CU47" s="110"/>
      <c r="CV47" s="110"/>
      <c r="CW47" s="110"/>
      <c r="CX47" s="110"/>
    </row>
    <row r="48" spans="7:102" ht="15" customHeight="1" x14ac:dyDescent="0.25">
      <c r="G48" s="521"/>
      <c r="H48" s="202" t="s">
        <v>1681</v>
      </c>
      <c r="I48" s="973" t="s">
        <v>2031</v>
      </c>
      <c r="J48" s="940"/>
      <c r="K48" s="940"/>
      <c r="L48" s="940"/>
      <c r="M48" s="940"/>
      <c r="N48" s="940"/>
      <c r="O48" s="940"/>
      <c r="P48" s="940"/>
      <c r="Q48" s="940"/>
      <c r="R48" s="940"/>
      <c r="S48" s="940"/>
      <c r="T48" s="940"/>
      <c r="U48" s="940"/>
      <c r="V48" s="940"/>
      <c r="W48" s="940"/>
      <c r="X48" s="940"/>
      <c r="Y48" s="940"/>
      <c r="Z48" s="940"/>
      <c r="AA48" s="940"/>
      <c r="AB48" s="940"/>
      <c r="AC48" s="435"/>
      <c r="AD48" s="435"/>
      <c r="AE48" s="435"/>
      <c r="AF48" s="435"/>
      <c r="AG48" s="435"/>
      <c r="AH48" s="435"/>
      <c r="AI48" s="435"/>
      <c r="AJ48" s="435"/>
      <c r="AK48" s="437"/>
      <c r="AL48" s="110"/>
      <c r="AM48" s="110"/>
      <c r="AN48" s="110"/>
      <c r="AO48" s="110"/>
      <c r="AP48" s="110"/>
      <c r="AQ48" s="110"/>
      <c r="AR48" s="110"/>
      <c r="AS48" s="110"/>
      <c r="AT48" s="110"/>
      <c r="AU48" s="110"/>
      <c r="AV48" s="110"/>
      <c r="AW48" s="110"/>
      <c r="AX48" s="110"/>
      <c r="AY48" s="110"/>
      <c r="AZ48" s="110"/>
      <c r="BA48" s="110"/>
      <c r="BB48" s="110"/>
      <c r="BC48" s="110"/>
      <c r="BD48" s="110"/>
      <c r="BE48" s="110"/>
      <c r="BF48" s="110"/>
      <c r="BG48" s="110"/>
      <c r="BH48" s="110"/>
      <c r="BI48" s="110"/>
      <c r="BJ48" s="110"/>
      <c r="BK48" s="110"/>
      <c r="BL48" s="110"/>
      <c r="BM48" s="110"/>
      <c r="BN48" s="110"/>
      <c r="BO48" s="110"/>
      <c r="BP48" s="110"/>
      <c r="BQ48" s="110"/>
      <c r="BR48" s="110"/>
      <c r="BS48" s="110"/>
      <c r="BT48" s="110"/>
      <c r="BU48" s="110"/>
      <c r="BV48" s="110"/>
      <c r="BW48" s="110"/>
      <c r="BX48" s="110"/>
      <c r="BY48" s="110"/>
      <c r="BZ48" s="110"/>
      <c r="CA48" s="110"/>
      <c r="CB48" s="110"/>
      <c r="CC48" s="110"/>
      <c r="CD48" s="110"/>
      <c r="CE48" s="110"/>
      <c r="CF48" s="110"/>
      <c r="CG48" s="110"/>
      <c r="CH48" s="110"/>
      <c r="CI48" s="110"/>
      <c r="CJ48" s="110"/>
      <c r="CK48" s="110"/>
      <c r="CL48" s="110"/>
      <c r="CM48" s="110"/>
      <c r="CN48" s="110"/>
      <c r="CO48" s="110"/>
      <c r="CP48" s="110"/>
      <c r="CQ48" s="110"/>
      <c r="CR48" s="110"/>
      <c r="CS48" s="110"/>
      <c r="CT48" s="110"/>
      <c r="CU48" s="110"/>
      <c r="CV48" s="110"/>
      <c r="CW48" s="110"/>
      <c r="CX48" s="110"/>
    </row>
    <row r="49" spans="7:102" ht="15" customHeight="1" x14ac:dyDescent="0.25">
      <c r="G49" s="521"/>
      <c r="H49" s="205"/>
      <c r="I49" s="435"/>
      <c r="W49" s="203"/>
      <c r="X49" s="203"/>
      <c r="Y49" s="203"/>
      <c r="Z49" s="203"/>
      <c r="AA49" s="203"/>
      <c r="AB49" s="203"/>
      <c r="AC49" s="204"/>
      <c r="AD49" s="204"/>
      <c r="AE49" s="204"/>
      <c r="AF49" s="204"/>
      <c r="AG49" s="204"/>
      <c r="AH49" s="204"/>
      <c r="AI49" s="204"/>
      <c r="AJ49" s="204"/>
      <c r="AK49" s="444"/>
      <c r="AL49" s="110"/>
      <c r="AM49" s="110"/>
      <c r="AN49" s="110"/>
      <c r="AO49" s="110"/>
      <c r="AP49" s="110"/>
      <c r="AQ49" s="110"/>
      <c r="AR49" s="110"/>
      <c r="AS49" s="110"/>
      <c r="AT49" s="110"/>
      <c r="AU49" s="110"/>
      <c r="AV49" s="110"/>
      <c r="AW49" s="110"/>
      <c r="AX49" s="110"/>
      <c r="AY49" s="110"/>
      <c r="AZ49" s="110"/>
      <c r="BA49" s="110"/>
      <c r="BB49" s="110"/>
      <c r="BC49" s="110"/>
      <c r="BD49" s="110"/>
      <c r="BE49" s="110"/>
      <c r="BF49" s="110"/>
      <c r="BG49" s="110"/>
      <c r="BH49" s="110"/>
      <c r="BI49" s="110"/>
      <c r="BJ49" s="110"/>
      <c r="BK49" s="110"/>
      <c r="BL49" s="110"/>
      <c r="BM49" s="110"/>
      <c r="BN49" s="110"/>
      <c r="BO49" s="110"/>
      <c r="BP49" s="110"/>
      <c r="BQ49" s="110"/>
      <c r="BR49" s="110"/>
      <c r="BS49" s="110"/>
      <c r="BT49" s="110"/>
      <c r="BU49" s="110"/>
      <c r="BV49" s="110"/>
      <c r="BW49" s="110"/>
      <c r="BX49" s="110"/>
      <c r="BY49" s="110"/>
      <c r="BZ49" s="110"/>
      <c r="CA49" s="110"/>
      <c r="CB49" s="110"/>
      <c r="CC49" s="110"/>
      <c r="CD49" s="110"/>
      <c r="CE49" s="110"/>
      <c r="CF49" s="110"/>
      <c r="CG49" s="110"/>
      <c r="CH49" s="110"/>
      <c r="CI49" s="110"/>
      <c r="CJ49" s="110"/>
      <c r="CK49" s="110"/>
      <c r="CL49" s="110"/>
      <c r="CM49" s="110"/>
      <c r="CN49" s="110"/>
      <c r="CO49" s="110"/>
      <c r="CP49" s="110"/>
      <c r="CQ49" s="110"/>
      <c r="CR49" s="110"/>
      <c r="CS49" s="110"/>
      <c r="CT49" s="110"/>
      <c r="CU49" s="110"/>
      <c r="CV49" s="110"/>
      <c r="CW49" s="110"/>
      <c r="CX49" s="110"/>
    </row>
    <row r="50" spans="7:102" ht="15" customHeight="1" x14ac:dyDescent="0.25">
      <c r="G50" s="521" t="s">
        <v>1788</v>
      </c>
      <c r="H50" s="205" t="s">
        <v>1789</v>
      </c>
      <c r="I50" s="435"/>
      <c r="W50" s="203"/>
      <c r="X50" s="203"/>
      <c r="Y50" s="203"/>
      <c r="Z50" s="203"/>
      <c r="AA50" s="203"/>
      <c r="AB50" s="203"/>
      <c r="AC50" s="204"/>
      <c r="AD50" s="204"/>
      <c r="AE50" s="204"/>
      <c r="AF50" s="204"/>
      <c r="AG50" s="204"/>
      <c r="AH50" s="204"/>
      <c r="AI50" s="204"/>
      <c r="AJ50" s="204"/>
      <c r="AK50" s="444"/>
      <c r="AL50" s="110"/>
      <c r="AM50" s="110"/>
      <c r="AN50" s="110"/>
      <c r="AO50" s="110"/>
      <c r="AP50" s="110"/>
      <c r="AQ50" s="110"/>
      <c r="AR50" s="110"/>
      <c r="AS50" s="110"/>
      <c r="AT50" s="110"/>
      <c r="AU50" s="110"/>
      <c r="AV50" s="110"/>
      <c r="AW50" s="110"/>
      <c r="AX50" s="110"/>
      <c r="AY50" s="110"/>
      <c r="AZ50" s="110"/>
      <c r="BA50" s="110"/>
      <c r="BB50" s="110"/>
      <c r="BC50" s="110"/>
      <c r="BD50" s="110"/>
      <c r="BE50" s="110"/>
      <c r="BF50" s="110"/>
      <c r="BG50" s="110"/>
      <c r="BH50" s="110"/>
      <c r="BI50" s="110"/>
      <c r="BJ50" s="110"/>
      <c r="BK50" s="110"/>
      <c r="BL50" s="110"/>
      <c r="BM50" s="110"/>
      <c r="BN50" s="110"/>
      <c r="BO50" s="110"/>
      <c r="BP50" s="110"/>
      <c r="BQ50" s="110"/>
      <c r="BR50" s="110"/>
      <c r="BS50" s="110"/>
      <c r="BT50" s="110"/>
      <c r="BU50" s="110"/>
      <c r="BV50" s="110"/>
      <c r="BW50" s="110"/>
      <c r="BX50" s="110"/>
      <c r="BY50" s="110"/>
      <c r="BZ50" s="110"/>
      <c r="CA50" s="110"/>
      <c r="CB50" s="110"/>
      <c r="CC50" s="110"/>
      <c r="CD50" s="110"/>
      <c r="CE50" s="110"/>
      <c r="CF50" s="110"/>
      <c r="CG50" s="110"/>
      <c r="CH50" s="110"/>
      <c r="CI50" s="110"/>
      <c r="CJ50" s="110"/>
      <c r="CK50" s="110"/>
      <c r="CL50" s="110"/>
      <c r="CM50" s="110"/>
      <c r="CN50" s="110"/>
      <c r="CO50" s="110"/>
      <c r="CP50" s="110"/>
      <c r="CQ50" s="110"/>
      <c r="CR50" s="110"/>
      <c r="CS50" s="110"/>
      <c r="CT50" s="110"/>
      <c r="CU50" s="110"/>
      <c r="CV50" s="110"/>
      <c r="CW50" s="110"/>
      <c r="CX50" s="110"/>
    </row>
    <row r="51" spans="7:102" ht="15" customHeight="1" x14ac:dyDescent="0.25">
      <c r="G51" s="521"/>
      <c r="H51" s="205">
        <v>1</v>
      </c>
      <c r="I51" s="435"/>
      <c r="W51" s="203"/>
      <c r="X51" s="203"/>
      <c r="Y51" s="203"/>
      <c r="Z51" s="203"/>
      <c r="AA51" s="203"/>
      <c r="AB51" s="203"/>
      <c r="AC51" s="204"/>
      <c r="AD51" s="204"/>
      <c r="AE51" s="204"/>
      <c r="AF51" s="204"/>
      <c r="AG51" s="204"/>
      <c r="AH51" s="204"/>
      <c r="AI51" s="204"/>
      <c r="AJ51" s="204"/>
      <c r="AK51" s="444"/>
      <c r="AL51" s="110"/>
      <c r="AM51" s="110"/>
      <c r="AN51" s="110"/>
      <c r="AO51" s="110"/>
      <c r="AP51" s="110"/>
      <c r="AQ51" s="110"/>
      <c r="AR51" s="110"/>
      <c r="AS51" s="110"/>
      <c r="AT51" s="110"/>
      <c r="AU51" s="110"/>
      <c r="AV51" s="110"/>
      <c r="AW51" s="110"/>
      <c r="AX51" s="110"/>
      <c r="AY51" s="110"/>
      <c r="AZ51" s="110"/>
      <c r="BA51" s="110"/>
      <c r="BB51" s="110"/>
      <c r="BC51" s="110"/>
      <c r="BD51" s="110"/>
      <c r="BE51" s="110"/>
      <c r="BF51" s="110"/>
      <c r="BG51" s="110"/>
      <c r="BH51" s="110"/>
      <c r="BI51" s="110"/>
      <c r="BJ51" s="110"/>
      <c r="BK51" s="110"/>
      <c r="BL51" s="110"/>
      <c r="BM51" s="110"/>
      <c r="BN51" s="110"/>
      <c r="BO51" s="110"/>
      <c r="BP51" s="110"/>
      <c r="BQ51" s="110"/>
      <c r="BR51" s="110"/>
      <c r="BS51" s="110"/>
      <c r="BT51" s="110"/>
      <c r="BU51" s="110"/>
      <c r="BV51" s="110"/>
      <c r="BW51" s="110"/>
      <c r="BX51" s="110"/>
      <c r="BY51" s="110"/>
      <c r="BZ51" s="110"/>
      <c r="CA51" s="110"/>
      <c r="CB51" s="110"/>
      <c r="CC51" s="110"/>
      <c r="CD51" s="110"/>
      <c r="CE51" s="110"/>
      <c r="CF51" s="110"/>
      <c r="CG51" s="110"/>
      <c r="CH51" s="110"/>
      <c r="CI51" s="110"/>
      <c r="CJ51" s="110"/>
      <c r="CK51" s="110"/>
      <c r="CL51" s="110"/>
      <c r="CM51" s="110"/>
      <c r="CN51" s="110"/>
      <c r="CO51" s="110"/>
      <c r="CP51" s="110"/>
      <c r="CQ51" s="110"/>
      <c r="CR51" s="110"/>
      <c r="CS51" s="110"/>
      <c r="CT51" s="110"/>
      <c r="CU51" s="110"/>
      <c r="CV51" s="110"/>
      <c r="CW51" s="110"/>
      <c r="CX51" s="110"/>
    </row>
    <row r="52" spans="7:102" ht="15" customHeight="1" x14ac:dyDescent="0.25">
      <c r="G52" s="521"/>
      <c r="H52" s="205">
        <v>2</v>
      </c>
      <c r="I52" s="435"/>
      <c r="W52" s="203"/>
      <c r="X52" s="203"/>
      <c r="Y52" s="203"/>
      <c r="Z52" s="203"/>
      <c r="AA52" s="203"/>
      <c r="AB52" s="203"/>
      <c r="AC52" s="204"/>
      <c r="AD52" s="204"/>
      <c r="AE52" s="204"/>
      <c r="AF52" s="204"/>
      <c r="AG52" s="204"/>
      <c r="AH52" s="204"/>
      <c r="AI52" s="204"/>
      <c r="AJ52" s="204"/>
      <c r="AK52" s="444"/>
      <c r="AL52" s="110"/>
      <c r="AM52" s="110"/>
      <c r="AN52" s="110"/>
      <c r="AO52" s="110"/>
      <c r="AP52" s="110"/>
      <c r="AQ52" s="110"/>
      <c r="AR52" s="110"/>
      <c r="AS52" s="110"/>
      <c r="AT52" s="110"/>
      <c r="AU52" s="110"/>
      <c r="AV52" s="110"/>
      <c r="AW52" s="110"/>
      <c r="AX52" s="110"/>
      <c r="AY52" s="110"/>
      <c r="AZ52" s="110"/>
      <c r="BA52" s="110"/>
      <c r="BB52" s="110"/>
      <c r="BC52" s="110"/>
      <c r="BD52" s="110"/>
      <c r="BE52" s="110"/>
      <c r="BF52" s="110"/>
      <c r="BG52" s="110"/>
      <c r="BH52" s="110"/>
      <c r="BI52" s="110"/>
      <c r="BJ52" s="110"/>
      <c r="BK52" s="110"/>
      <c r="BL52" s="110"/>
      <c r="BM52" s="110"/>
      <c r="BN52" s="110"/>
      <c r="BO52" s="110"/>
      <c r="BP52" s="110"/>
      <c r="BQ52" s="110"/>
      <c r="BR52" s="110"/>
      <c r="BS52" s="110"/>
      <c r="BT52" s="110"/>
      <c r="BU52" s="110"/>
      <c r="BV52" s="110"/>
      <c r="BW52" s="110"/>
      <c r="BX52" s="110"/>
      <c r="BY52" s="110"/>
      <c r="BZ52" s="110"/>
      <c r="CA52" s="110"/>
      <c r="CB52" s="110"/>
      <c r="CC52" s="110"/>
      <c r="CD52" s="110"/>
      <c r="CE52" s="110"/>
      <c r="CF52" s="110"/>
      <c r="CG52" s="110"/>
      <c r="CH52" s="110"/>
      <c r="CI52" s="110"/>
      <c r="CJ52" s="110"/>
      <c r="CK52" s="110"/>
      <c r="CL52" s="110"/>
      <c r="CM52" s="110"/>
      <c r="CN52" s="110"/>
      <c r="CO52" s="110"/>
      <c r="CP52" s="110"/>
      <c r="CQ52" s="110"/>
      <c r="CR52" s="110"/>
      <c r="CS52" s="110"/>
      <c r="CT52" s="110"/>
      <c r="CU52" s="110"/>
      <c r="CV52" s="110"/>
      <c r="CW52" s="110"/>
      <c r="CX52" s="110"/>
    </row>
    <row r="53" spans="7:102" ht="15" customHeight="1" x14ac:dyDescent="0.25">
      <c r="G53" s="521"/>
      <c r="H53" s="205">
        <v>3</v>
      </c>
      <c r="I53" s="435"/>
      <c r="W53" s="203"/>
      <c r="X53" s="203"/>
      <c r="Y53" s="203"/>
      <c r="Z53" s="203"/>
      <c r="AA53" s="203"/>
      <c r="AB53" s="203"/>
      <c r="AC53" s="204"/>
      <c r="AD53" s="204"/>
      <c r="AE53" s="204"/>
      <c r="AF53" s="204"/>
      <c r="AG53" s="204"/>
      <c r="AH53" s="204"/>
      <c r="AI53" s="204"/>
      <c r="AJ53" s="204"/>
      <c r="AK53" s="444"/>
      <c r="AL53" s="110"/>
      <c r="AM53" s="110"/>
      <c r="AN53" s="110"/>
      <c r="AO53" s="110"/>
      <c r="AP53" s="110"/>
      <c r="AQ53" s="110"/>
      <c r="AR53" s="110"/>
      <c r="AS53" s="110"/>
      <c r="AT53" s="110"/>
      <c r="AU53" s="110"/>
      <c r="AV53" s="110"/>
      <c r="AW53" s="110"/>
      <c r="AX53" s="110"/>
      <c r="AY53" s="110"/>
      <c r="AZ53" s="110"/>
      <c r="BA53" s="110"/>
      <c r="BB53" s="110"/>
      <c r="BC53" s="110"/>
      <c r="BD53" s="110"/>
      <c r="BE53" s="110"/>
      <c r="BF53" s="110"/>
      <c r="BG53" s="110"/>
      <c r="BH53" s="110"/>
      <c r="BI53" s="110"/>
      <c r="BJ53" s="110"/>
      <c r="BK53" s="110"/>
      <c r="BL53" s="110"/>
      <c r="BM53" s="110"/>
      <c r="BN53" s="110"/>
      <c r="BO53" s="110"/>
      <c r="BP53" s="110"/>
      <c r="BQ53" s="110"/>
      <c r="BR53" s="110"/>
      <c r="BS53" s="110"/>
      <c r="BT53" s="110"/>
      <c r="BU53" s="110"/>
      <c r="BV53" s="110"/>
      <c r="BW53" s="110"/>
      <c r="BX53" s="110"/>
      <c r="BY53" s="110"/>
      <c r="BZ53" s="110"/>
      <c r="CA53" s="110"/>
      <c r="CB53" s="110"/>
      <c r="CC53" s="110"/>
      <c r="CD53" s="110"/>
      <c r="CE53" s="110"/>
      <c r="CF53" s="110"/>
      <c r="CG53" s="110"/>
      <c r="CH53" s="110"/>
      <c r="CI53" s="110"/>
      <c r="CJ53" s="110"/>
      <c r="CK53" s="110"/>
      <c r="CL53" s="110"/>
      <c r="CM53" s="110"/>
      <c r="CN53" s="110"/>
      <c r="CO53" s="110"/>
      <c r="CP53" s="110"/>
      <c r="CQ53" s="110"/>
      <c r="CR53" s="110"/>
      <c r="CS53" s="110"/>
      <c r="CT53" s="110"/>
      <c r="CU53" s="110"/>
      <c r="CV53" s="110"/>
      <c r="CW53" s="110"/>
      <c r="CX53" s="110"/>
    </row>
    <row r="54" spans="7:102" ht="15" customHeight="1" x14ac:dyDescent="0.25">
      <c r="G54" s="521"/>
      <c r="H54" s="205"/>
      <c r="I54" s="435"/>
      <c r="W54" s="203"/>
      <c r="X54" s="203"/>
      <c r="Y54" s="203"/>
      <c r="Z54" s="203"/>
      <c r="AA54" s="203"/>
      <c r="AB54" s="203"/>
      <c r="AC54" s="204"/>
      <c r="AD54" s="204"/>
      <c r="AE54" s="204"/>
      <c r="AF54" s="204"/>
      <c r="AG54" s="204"/>
      <c r="AH54" s="204"/>
      <c r="AI54" s="204"/>
      <c r="AJ54" s="204"/>
      <c r="AK54" s="444"/>
      <c r="AL54" s="110"/>
      <c r="AM54" s="110"/>
      <c r="AN54" s="110"/>
      <c r="AO54" s="110"/>
      <c r="AP54" s="110"/>
      <c r="AQ54" s="110"/>
      <c r="AR54" s="110"/>
      <c r="AS54" s="110"/>
      <c r="AT54" s="110"/>
      <c r="AU54" s="110"/>
      <c r="AV54" s="110"/>
      <c r="AW54" s="110"/>
      <c r="AX54" s="110"/>
      <c r="AY54" s="110"/>
      <c r="AZ54" s="110"/>
      <c r="BA54" s="110"/>
      <c r="BB54" s="110"/>
      <c r="BC54" s="110"/>
      <c r="BD54" s="110"/>
      <c r="BE54" s="110"/>
      <c r="BF54" s="110"/>
      <c r="BG54" s="110"/>
      <c r="BH54" s="110"/>
      <c r="BI54" s="110"/>
      <c r="BJ54" s="110"/>
      <c r="BK54" s="110"/>
      <c r="BL54" s="110"/>
      <c r="BM54" s="110"/>
      <c r="BN54" s="110"/>
      <c r="BO54" s="110"/>
      <c r="BP54" s="110"/>
      <c r="BQ54" s="110"/>
      <c r="BR54" s="110"/>
      <c r="BS54" s="110"/>
      <c r="BT54" s="110"/>
      <c r="BU54" s="110"/>
      <c r="BV54" s="110"/>
      <c r="BW54" s="110"/>
      <c r="BX54" s="110"/>
      <c r="BY54" s="110"/>
      <c r="BZ54" s="110"/>
      <c r="CA54" s="110"/>
      <c r="CB54" s="110"/>
      <c r="CC54" s="110"/>
      <c r="CD54" s="110"/>
      <c r="CE54" s="110"/>
      <c r="CF54" s="110"/>
      <c r="CG54" s="110"/>
      <c r="CH54" s="110"/>
      <c r="CI54" s="110"/>
      <c r="CJ54" s="110"/>
      <c r="CK54" s="110"/>
      <c r="CL54" s="110"/>
      <c r="CM54" s="110"/>
      <c r="CN54" s="110"/>
      <c r="CO54" s="110"/>
      <c r="CP54" s="110"/>
      <c r="CQ54" s="110"/>
      <c r="CR54" s="110"/>
      <c r="CS54" s="110"/>
      <c r="CT54" s="110"/>
      <c r="CU54" s="110"/>
      <c r="CV54" s="110"/>
      <c r="CW54" s="110"/>
      <c r="CX54" s="110"/>
    </row>
    <row r="55" spans="7:102" ht="15" customHeight="1" x14ac:dyDescent="0.25">
      <c r="G55" s="521">
        <v>4</v>
      </c>
      <c r="H55" s="205" t="s">
        <v>1790</v>
      </c>
      <c r="I55" s="435"/>
      <c r="W55" s="203"/>
      <c r="X55" s="203"/>
      <c r="Y55" s="203"/>
      <c r="Z55" s="203"/>
      <c r="AA55" s="203"/>
      <c r="AB55" s="203"/>
      <c r="AC55" s="204"/>
      <c r="AD55" s="204"/>
      <c r="AE55" s="204"/>
      <c r="AF55" s="204"/>
      <c r="AG55" s="204"/>
      <c r="AH55" s="204"/>
      <c r="AI55" s="204"/>
      <c r="AJ55" s="204"/>
      <c r="AK55" s="444"/>
      <c r="AL55" s="110"/>
      <c r="AM55" s="110"/>
      <c r="AN55" s="110"/>
      <c r="AO55" s="110"/>
      <c r="AP55" s="110"/>
      <c r="AQ55" s="110"/>
      <c r="AR55" s="110"/>
      <c r="AS55" s="110"/>
      <c r="AT55" s="110"/>
      <c r="AU55" s="110"/>
      <c r="AV55" s="110"/>
      <c r="AW55" s="110"/>
      <c r="AX55" s="110"/>
      <c r="AY55" s="110"/>
      <c r="AZ55" s="110"/>
      <c r="BA55" s="110"/>
      <c r="BB55" s="110"/>
      <c r="BC55" s="110"/>
      <c r="BD55" s="110"/>
      <c r="BE55" s="110"/>
      <c r="BF55" s="110"/>
      <c r="BG55" s="110"/>
      <c r="BH55" s="110"/>
      <c r="BI55" s="110"/>
      <c r="BJ55" s="110"/>
      <c r="BK55" s="110"/>
      <c r="BL55" s="110"/>
      <c r="BM55" s="110"/>
      <c r="BN55" s="110"/>
      <c r="BO55" s="110"/>
      <c r="BP55" s="110"/>
      <c r="BQ55" s="110"/>
      <c r="BR55" s="110"/>
      <c r="BS55" s="110"/>
      <c r="BT55" s="110"/>
      <c r="BU55" s="110"/>
      <c r="BV55" s="110"/>
      <c r="BW55" s="110"/>
      <c r="BX55" s="110"/>
      <c r="BY55" s="110"/>
      <c r="BZ55" s="110"/>
      <c r="CA55" s="110"/>
      <c r="CB55" s="110"/>
      <c r="CC55" s="110"/>
      <c r="CD55" s="110"/>
      <c r="CE55" s="110"/>
      <c r="CF55" s="110"/>
      <c r="CG55" s="110"/>
      <c r="CH55" s="110"/>
      <c r="CI55" s="110"/>
      <c r="CJ55" s="110"/>
      <c r="CK55" s="110"/>
      <c r="CL55" s="110"/>
      <c r="CM55" s="110"/>
      <c r="CN55" s="110"/>
      <c r="CO55" s="110"/>
      <c r="CP55" s="110"/>
      <c r="CQ55" s="110"/>
      <c r="CR55" s="110"/>
      <c r="CS55" s="110"/>
      <c r="CT55" s="110"/>
      <c r="CU55" s="110"/>
      <c r="CV55" s="110"/>
      <c r="CW55" s="110"/>
      <c r="CX55" s="110"/>
    </row>
    <row r="56" spans="7:102" ht="15" customHeight="1" x14ac:dyDescent="0.25">
      <c r="G56" s="521"/>
      <c r="H56" s="205">
        <v>1</v>
      </c>
      <c r="I56" s="435"/>
      <c r="W56" s="203"/>
      <c r="X56" s="203"/>
      <c r="Y56" s="203"/>
      <c r="Z56" s="203"/>
      <c r="AA56" s="203"/>
      <c r="AB56" s="203"/>
      <c r="AC56" s="204"/>
      <c r="AD56" s="204"/>
      <c r="AE56" s="204"/>
      <c r="AF56" s="204"/>
      <c r="AG56" s="204"/>
      <c r="AH56" s="204"/>
      <c r="AI56" s="204"/>
      <c r="AJ56" s="204"/>
      <c r="AK56" s="444"/>
      <c r="AL56" s="110"/>
      <c r="AM56" s="110"/>
      <c r="AN56" s="110"/>
      <c r="AO56" s="110"/>
      <c r="AP56" s="110"/>
      <c r="AQ56" s="110"/>
      <c r="AR56" s="110"/>
      <c r="AS56" s="110"/>
      <c r="AT56" s="110"/>
      <c r="AU56" s="110"/>
      <c r="AV56" s="110"/>
      <c r="AW56" s="110"/>
      <c r="AX56" s="110"/>
      <c r="AY56" s="110"/>
      <c r="AZ56" s="110"/>
      <c r="BA56" s="110"/>
      <c r="BB56" s="110"/>
      <c r="BC56" s="110"/>
      <c r="BD56" s="110"/>
      <c r="BE56" s="110"/>
      <c r="BF56" s="110"/>
      <c r="BG56" s="110"/>
      <c r="BH56" s="110"/>
      <c r="BI56" s="110"/>
      <c r="BJ56" s="110"/>
      <c r="BK56" s="110"/>
      <c r="BL56" s="110"/>
      <c r="BM56" s="110"/>
      <c r="BN56" s="110"/>
      <c r="BO56" s="110"/>
      <c r="BP56" s="110"/>
      <c r="BQ56" s="110"/>
      <c r="BR56" s="110"/>
      <c r="BS56" s="110"/>
      <c r="BT56" s="110"/>
      <c r="BU56" s="110"/>
      <c r="BV56" s="110"/>
      <c r="BW56" s="110"/>
      <c r="BX56" s="110"/>
      <c r="BY56" s="110"/>
      <c r="BZ56" s="110"/>
      <c r="CA56" s="110"/>
      <c r="CB56" s="110"/>
      <c r="CC56" s="110"/>
      <c r="CD56" s="110"/>
      <c r="CE56" s="110"/>
      <c r="CF56" s="110"/>
      <c r="CG56" s="110"/>
      <c r="CH56" s="110"/>
      <c r="CI56" s="110"/>
      <c r="CJ56" s="110"/>
      <c r="CK56" s="110"/>
      <c r="CL56" s="110"/>
      <c r="CM56" s="110"/>
      <c r="CN56" s="110"/>
      <c r="CO56" s="110"/>
      <c r="CP56" s="110"/>
      <c r="CQ56" s="110"/>
      <c r="CR56" s="110"/>
      <c r="CS56" s="110"/>
      <c r="CT56" s="110"/>
      <c r="CU56" s="110"/>
      <c r="CV56" s="110"/>
      <c r="CW56" s="110"/>
      <c r="CX56" s="110"/>
    </row>
    <row r="57" spans="7:102" ht="15" customHeight="1" x14ac:dyDescent="0.25">
      <c r="G57" s="521"/>
      <c r="H57" s="205">
        <v>2</v>
      </c>
      <c r="I57" s="435"/>
      <c r="W57" s="203"/>
      <c r="X57" s="203"/>
      <c r="Y57" s="203"/>
      <c r="Z57" s="203"/>
      <c r="AA57" s="203"/>
      <c r="AB57" s="203"/>
      <c r="AC57" s="204"/>
      <c r="AD57" s="204"/>
      <c r="AE57" s="204"/>
      <c r="AF57" s="204"/>
      <c r="AG57" s="204"/>
      <c r="AH57" s="204"/>
      <c r="AI57" s="204"/>
      <c r="AJ57" s="204"/>
      <c r="AK57" s="444"/>
      <c r="AL57" s="110"/>
      <c r="AM57" s="110"/>
      <c r="AN57" s="110"/>
      <c r="AO57" s="110"/>
      <c r="AP57" s="110"/>
      <c r="AQ57" s="110"/>
      <c r="AR57" s="110"/>
      <c r="AS57" s="110"/>
      <c r="AT57" s="110"/>
      <c r="AU57" s="110"/>
      <c r="AV57" s="110"/>
      <c r="AW57" s="110"/>
      <c r="AX57" s="110"/>
      <c r="AY57" s="110"/>
      <c r="AZ57" s="110"/>
      <c r="BA57" s="110"/>
      <c r="BB57" s="110"/>
      <c r="BC57" s="110"/>
      <c r="BD57" s="110"/>
      <c r="BE57" s="110"/>
      <c r="BF57" s="110"/>
      <c r="BG57" s="110"/>
      <c r="BH57" s="110"/>
      <c r="BI57" s="110"/>
      <c r="BJ57" s="110"/>
      <c r="BK57" s="110"/>
      <c r="BL57" s="110"/>
      <c r="BM57" s="110"/>
      <c r="BN57" s="110"/>
      <c r="BO57" s="110"/>
      <c r="BP57" s="110"/>
      <c r="BQ57" s="110"/>
      <c r="BR57" s="110"/>
      <c r="BS57" s="110"/>
      <c r="BT57" s="110"/>
      <c r="BU57" s="110"/>
      <c r="BV57" s="110"/>
      <c r="BW57" s="110"/>
      <c r="BX57" s="110"/>
      <c r="BY57" s="110"/>
      <c r="BZ57" s="110"/>
      <c r="CA57" s="110"/>
      <c r="CB57" s="110"/>
      <c r="CC57" s="110"/>
      <c r="CD57" s="110"/>
      <c r="CE57" s="110"/>
      <c r="CF57" s="110"/>
      <c r="CG57" s="110"/>
      <c r="CH57" s="110"/>
      <c r="CI57" s="110"/>
      <c r="CJ57" s="110"/>
      <c r="CK57" s="110"/>
      <c r="CL57" s="110"/>
      <c r="CM57" s="110"/>
      <c r="CN57" s="110"/>
      <c r="CO57" s="110"/>
      <c r="CP57" s="110"/>
      <c r="CQ57" s="110"/>
      <c r="CR57" s="110"/>
      <c r="CS57" s="110"/>
      <c r="CT57" s="110"/>
      <c r="CU57" s="110"/>
      <c r="CV57" s="110"/>
      <c r="CW57" s="110"/>
      <c r="CX57" s="110"/>
    </row>
    <row r="58" spans="7:102" ht="15" customHeight="1" x14ac:dyDescent="0.25">
      <c r="G58" s="521"/>
      <c r="H58" s="205">
        <v>3</v>
      </c>
      <c r="I58" s="435"/>
      <c r="W58" s="203"/>
      <c r="X58" s="203"/>
      <c r="Y58" s="203"/>
      <c r="Z58" s="203"/>
      <c r="AA58" s="203"/>
      <c r="AB58" s="203"/>
      <c r="AC58" s="204"/>
      <c r="AD58" s="204"/>
      <c r="AE58" s="204"/>
      <c r="AF58" s="204"/>
      <c r="AG58" s="204"/>
      <c r="AH58" s="204"/>
      <c r="AI58" s="204"/>
      <c r="AJ58" s="204"/>
      <c r="AK58" s="444"/>
      <c r="AL58" s="110"/>
      <c r="AM58" s="110"/>
      <c r="AN58" s="110"/>
      <c r="AO58" s="110"/>
      <c r="AP58" s="110"/>
      <c r="AQ58" s="110"/>
      <c r="AR58" s="110"/>
      <c r="AS58" s="110"/>
      <c r="AT58" s="110"/>
      <c r="AU58" s="110"/>
      <c r="AV58" s="110"/>
      <c r="AW58" s="110"/>
      <c r="AX58" s="110"/>
      <c r="AY58" s="110"/>
      <c r="AZ58" s="110"/>
      <c r="BA58" s="110"/>
      <c r="BB58" s="110"/>
      <c r="BC58" s="110"/>
      <c r="BD58" s="110"/>
      <c r="BE58" s="110"/>
      <c r="BF58" s="110"/>
      <c r="BG58" s="110"/>
      <c r="BH58" s="110"/>
      <c r="BI58" s="110"/>
      <c r="BJ58" s="110"/>
      <c r="BK58" s="110"/>
      <c r="BL58" s="110"/>
      <c r="BM58" s="110"/>
      <c r="BN58" s="110"/>
      <c r="BO58" s="110"/>
      <c r="BP58" s="110"/>
      <c r="BQ58" s="110"/>
      <c r="BR58" s="110"/>
      <c r="BS58" s="110"/>
      <c r="BT58" s="110"/>
      <c r="BU58" s="110"/>
      <c r="BV58" s="110"/>
      <c r="BW58" s="110"/>
      <c r="BX58" s="110"/>
      <c r="BY58" s="110"/>
      <c r="BZ58" s="110"/>
      <c r="CA58" s="110"/>
      <c r="CB58" s="110"/>
      <c r="CC58" s="110"/>
      <c r="CD58" s="110"/>
      <c r="CE58" s="110"/>
      <c r="CF58" s="110"/>
      <c r="CG58" s="110"/>
      <c r="CH58" s="110"/>
      <c r="CI58" s="110"/>
      <c r="CJ58" s="110"/>
      <c r="CK58" s="110"/>
      <c r="CL58" s="110"/>
      <c r="CM58" s="110"/>
      <c r="CN58" s="110"/>
      <c r="CO58" s="110"/>
      <c r="CP58" s="110"/>
      <c r="CQ58" s="110"/>
      <c r="CR58" s="110"/>
      <c r="CS58" s="110"/>
      <c r="CT58" s="110"/>
      <c r="CU58" s="110"/>
      <c r="CV58" s="110"/>
      <c r="CW58" s="110"/>
      <c r="CX58" s="110"/>
    </row>
    <row r="59" spans="7:102" ht="14.25" customHeight="1" x14ac:dyDescent="0.25">
      <c r="G59" s="521"/>
      <c r="H59" s="205"/>
      <c r="I59" s="435"/>
      <c r="W59" s="203"/>
      <c r="X59" s="203"/>
      <c r="Y59" s="203"/>
      <c r="Z59" s="203"/>
      <c r="AA59" s="203"/>
      <c r="AB59" s="203"/>
      <c r="AC59" s="204"/>
      <c r="AD59" s="204"/>
      <c r="AE59" s="204"/>
      <c r="AF59" s="204"/>
      <c r="AG59" s="204"/>
      <c r="AH59" s="204"/>
      <c r="AI59" s="204"/>
      <c r="AJ59" s="204"/>
      <c r="AK59" s="444"/>
      <c r="AL59" s="110"/>
      <c r="AM59" s="110"/>
      <c r="AN59" s="110"/>
      <c r="AO59" s="110"/>
      <c r="AP59" s="110"/>
      <c r="AQ59" s="110"/>
      <c r="AR59" s="110"/>
      <c r="AS59" s="110"/>
      <c r="AT59" s="110"/>
      <c r="AU59" s="110"/>
      <c r="AV59" s="110"/>
      <c r="AW59" s="110"/>
      <c r="AX59" s="110"/>
      <c r="AY59" s="110"/>
      <c r="AZ59" s="110"/>
      <c r="BA59" s="110"/>
      <c r="BB59" s="110"/>
      <c r="BC59" s="110"/>
      <c r="BD59" s="110"/>
      <c r="BE59" s="110"/>
      <c r="BF59" s="110"/>
      <c r="BG59" s="110"/>
      <c r="BH59" s="110"/>
      <c r="BI59" s="110"/>
      <c r="BJ59" s="110"/>
      <c r="BK59" s="110"/>
      <c r="BL59" s="110"/>
      <c r="BM59" s="110"/>
      <c r="BN59" s="110"/>
      <c r="BO59" s="110"/>
      <c r="BP59" s="110"/>
      <c r="BQ59" s="110"/>
      <c r="BR59" s="110"/>
      <c r="BS59" s="110"/>
      <c r="BT59" s="110"/>
      <c r="BU59" s="110"/>
      <c r="BV59" s="110"/>
      <c r="BW59" s="110"/>
      <c r="BX59" s="110"/>
      <c r="BY59" s="110"/>
      <c r="BZ59" s="110"/>
      <c r="CA59" s="110"/>
      <c r="CB59" s="110"/>
      <c r="CC59" s="110"/>
      <c r="CD59" s="110"/>
      <c r="CE59" s="110"/>
      <c r="CF59" s="110"/>
      <c r="CG59" s="110"/>
      <c r="CH59" s="110"/>
      <c r="CI59" s="110"/>
      <c r="CJ59" s="110"/>
      <c r="CK59" s="110"/>
      <c r="CL59" s="110"/>
      <c r="CM59" s="110"/>
      <c r="CN59" s="110"/>
      <c r="CO59" s="110"/>
      <c r="CP59" s="110"/>
      <c r="CQ59" s="110"/>
      <c r="CR59" s="110"/>
      <c r="CS59" s="110"/>
      <c r="CT59" s="110"/>
      <c r="CU59" s="110"/>
      <c r="CV59" s="110"/>
      <c r="CW59" s="110"/>
      <c r="CX59" s="110"/>
    </row>
    <row r="60" spans="7:102" ht="14.25" customHeight="1" x14ac:dyDescent="0.25">
      <c r="G60" s="523"/>
      <c r="H60" s="206"/>
      <c r="I60" s="207"/>
      <c r="J60" s="207"/>
      <c r="K60" s="207"/>
      <c r="L60" s="207"/>
      <c r="M60" s="207"/>
      <c r="N60" s="207"/>
      <c r="O60" s="207"/>
      <c r="P60" s="207"/>
      <c r="Q60" s="207"/>
      <c r="R60" s="207"/>
      <c r="S60" s="207"/>
      <c r="T60" s="207"/>
      <c r="U60" s="207"/>
      <c r="V60" s="207"/>
      <c r="W60" s="207"/>
      <c r="X60" s="207"/>
      <c r="Y60" s="207"/>
      <c r="Z60" s="207"/>
      <c r="AA60" s="207"/>
      <c r="AB60" s="207"/>
      <c r="AC60" s="188"/>
      <c r="AD60" s="440"/>
      <c r="AE60" s="440"/>
      <c r="AF60" s="440"/>
      <c r="AG60" s="440"/>
      <c r="AH60" s="440"/>
      <c r="AI60" s="440"/>
      <c r="AJ60" s="440"/>
      <c r="AK60" s="439"/>
      <c r="AL60" s="110"/>
      <c r="AM60" s="110"/>
      <c r="AN60" s="110"/>
      <c r="AO60" s="110"/>
      <c r="AP60" s="110"/>
      <c r="AQ60" s="110"/>
      <c r="AR60" s="110"/>
      <c r="AS60" s="110"/>
      <c r="AT60" s="110"/>
      <c r="AU60" s="110"/>
      <c r="AV60" s="110"/>
      <c r="AW60" s="110"/>
      <c r="AX60" s="110"/>
      <c r="AY60" s="110"/>
      <c r="AZ60" s="110"/>
      <c r="BA60" s="110"/>
      <c r="BB60" s="110"/>
      <c r="BC60" s="110"/>
      <c r="BD60" s="110"/>
      <c r="BE60" s="110"/>
      <c r="BF60" s="110"/>
      <c r="BG60" s="110"/>
      <c r="BH60" s="110"/>
      <c r="BI60" s="110"/>
      <c r="BJ60" s="110"/>
      <c r="BK60" s="110"/>
      <c r="BL60" s="110"/>
      <c r="BM60" s="110"/>
      <c r="BN60" s="110"/>
      <c r="BO60" s="110"/>
      <c r="BP60" s="110"/>
      <c r="BQ60" s="110"/>
      <c r="BR60" s="110"/>
      <c r="BS60" s="110"/>
      <c r="BT60" s="110"/>
      <c r="BU60" s="110"/>
      <c r="BV60" s="110"/>
      <c r="BW60" s="110"/>
      <c r="BX60" s="110"/>
      <c r="BY60" s="110"/>
      <c r="BZ60" s="110"/>
      <c r="CA60" s="110"/>
      <c r="CB60" s="110"/>
      <c r="CC60" s="110"/>
      <c r="CD60" s="110"/>
      <c r="CE60" s="110"/>
      <c r="CF60" s="110"/>
      <c r="CG60" s="110"/>
      <c r="CH60" s="110"/>
      <c r="CI60" s="110"/>
      <c r="CJ60" s="110"/>
      <c r="CK60" s="110"/>
      <c r="CL60" s="110"/>
      <c r="CM60" s="110"/>
      <c r="CN60" s="110"/>
      <c r="CO60" s="110"/>
      <c r="CP60" s="110"/>
      <c r="CQ60" s="110"/>
      <c r="CR60" s="110"/>
      <c r="CS60" s="110"/>
      <c r="CT60" s="110"/>
      <c r="CU60" s="110"/>
      <c r="CV60" s="110"/>
      <c r="CW60" s="110"/>
      <c r="CX60" s="110"/>
    </row>
    <row r="61" spans="7:102" ht="14.25" customHeight="1" x14ac:dyDescent="0.25">
      <c r="AL61" s="110"/>
      <c r="AM61" s="110"/>
      <c r="AN61" s="110"/>
      <c r="AO61" s="110"/>
      <c r="AP61" s="110"/>
      <c r="AQ61" s="110"/>
      <c r="AR61" s="110"/>
      <c r="AS61" s="110"/>
      <c r="AT61" s="110"/>
      <c r="AU61" s="110"/>
      <c r="AV61" s="110"/>
      <c r="AW61" s="110"/>
      <c r="AX61" s="110"/>
      <c r="AY61" s="110"/>
      <c r="AZ61" s="110"/>
      <c r="BA61" s="110"/>
      <c r="BB61" s="110"/>
      <c r="BC61" s="110"/>
      <c r="BD61" s="110"/>
      <c r="BE61" s="110"/>
      <c r="BF61" s="110"/>
      <c r="BG61" s="110"/>
      <c r="BH61" s="110"/>
      <c r="BI61" s="110"/>
      <c r="BJ61" s="110"/>
      <c r="BK61" s="110"/>
      <c r="BL61" s="110"/>
      <c r="BM61" s="110"/>
      <c r="BN61" s="110"/>
      <c r="BO61" s="110"/>
      <c r="BP61" s="110"/>
      <c r="BQ61" s="110"/>
      <c r="BR61" s="110"/>
      <c r="BS61" s="110"/>
      <c r="BT61" s="110"/>
      <c r="BU61" s="110"/>
      <c r="BV61" s="110"/>
      <c r="BW61" s="110"/>
      <c r="BX61" s="110"/>
      <c r="BY61" s="110"/>
      <c r="BZ61" s="110"/>
      <c r="CA61" s="110"/>
      <c r="CB61" s="110"/>
      <c r="CC61" s="110"/>
      <c r="CD61" s="110"/>
      <c r="CE61" s="110"/>
      <c r="CF61" s="110"/>
      <c r="CG61" s="110"/>
      <c r="CH61" s="110"/>
      <c r="CI61" s="110"/>
      <c r="CJ61" s="110"/>
      <c r="CK61" s="110"/>
      <c r="CL61" s="110"/>
      <c r="CM61" s="110"/>
      <c r="CN61" s="110"/>
      <c r="CO61" s="110"/>
      <c r="CP61" s="110"/>
      <c r="CQ61" s="110"/>
      <c r="CR61" s="110"/>
      <c r="CS61" s="110"/>
      <c r="CT61" s="110"/>
      <c r="CU61" s="110"/>
      <c r="CV61" s="110"/>
      <c r="CW61" s="110"/>
      <c r="CX61" s="110"/>
    </row>
    <row r="62" spans="7:102" ht="14.25" customHeight="1" x14ac:dyDescent="0.25">
      <c r="AL62" s="110"/>
      <c r="AM62" s="110"/>
      <c r="AN62" s="110"/>
      <c r="AO62" s="110"/>
      <c r="AP62" s="110"/>
      <c r="AQ62" s="110"/>
      <c r="AR62" s="110"/>
      <c r="AS62" s="110"/>
      <c r="AT62" s="110"/>
      <c r="AU62" s="110"/>
      <c r="AV62" s="110"/>
      <c r="AW62" s="110"/>
      <c r="AX62" s="110"/>
      <c r="AY62" s="110"/>
      <c r="AZ62" s="110"/>
      <c r="BA62" s="110"/>
      <c r="BB62" s="110"/>
      <c r="BC62" s="110"/>
      <c r="BD62" s="110"/>
      <c r="BE62" s="110"/>
      <c r="BF62" s="110"/>
      <c r="BG62" s="110"/>
      <c r="BH62" s="110"/>
      <c r="BI62" s="110"/>
      <c r="BJ62" s="110"/>
      <c r="BK62" s="110"/>
      <c r="BL62" s="110"/>
      <c r="BM62" s="110"/>
      <c r="BN62" s="110"/>
      <c r="BO62" s="110"/>
      <c r="BP62" s="110"/>
      <c r="BQ62" s="110"/>
      <c r="BR62" s="110"/>
      <c r="BS62" s="110"/>
      <c r="BT62" s="110"/>
      <c r="BU62" s="110"/>
      <c r="BV62" s="110"/>
      <c r="BW62" s="110"/>
      <c r="BX62" s="110"/>
      <c r="BY62" s="110"/>
      <c r="BZ62" s="110"/>
      <c r="CA62" s="110"/>
      <c r="CB62" s="110"/>
      <c r="CC62" s="110"/>
      <c r="CD62" s="110"/>
      <c r="CE62" s="110"/>
      <c r="CF62" s="110"/>
      <c r="CG62" s="110"/>
      <c r="CH62" s="110"/>
      <c r="CI62" s="110"/>
      <c r="CJ62" s="110"/>
      <c r="CK62" s="110"/>
      <c r="CL62" s="110"/>
      <c r="CM62" s="110"/>
      <c r="CN62" s="110"/>
      <c r="CO62" s="110"/>
      <c r="CP62" s="110"/>
      <c r="CQ62" s="110"/>
      <c r="CR62" s="110"/>
      <c r="CS62" s="110"/>
      <c r="CT62" s="110"/>
      <c r="CU62" s="110"/>
      <c r="CV62" s="110"/>
      <c r="CW62" s="110"/>
      <c r="CX62" s="110"/>
    </row>
    <row r="63" spans="7:102" ht="14.25" customHeight="1" x14ac:dyDescent="0.25">
      <c r="AL63" s="110"/>
      <c r="AM63" s="110"/>
      <c r="AN63" s="110"/>
      <c r="AO63" s="110"/>
      <c r="AP63" s="110"/>
      <c r="AQ63" s="110"/>
      <c r="AR63" s="110"/>
      <c r="AS63" s="110"/>
      <c r="AT63" s="110"/>
      <c r="AU63" s="110"/>
      <c r="AV63" s="110"/>
      <c r="AW63" s="110"/>
      <c r="AX63" s="110"/>
      <c r="AY63" s="110"/>
      <c r="AZ63" s="110"/>
      <c r="BA63" s="110"/>
      <c r="BB63" s="110"/>
      <c r="BC63" s="110"/>
      <c r="BD63" s="110"/>
      <c r="BE63" s="110"/>
      <c r="BF63" s="110"/>
      <c r="BG63" s="110"/>
      <c r="BH63" s="110"/>
      <c r="BI63" s="110"/>
      <c r="BJ63" s="110"/>
      <c r="BK63" s="110"/>
      <c r="BL63" s="110"/>
      <c r="BM63" s="110"/>
      <c r="BN63" s="110"/>
      <c r="BO63" s="110"/>
      <c r="BP63" s="110"/>
      <c r="BQ63" s="110"/>
      <c r="BR63" s="110"/>
      <c r="BS63" s="110"/>
      <c r="BT63" s="110"/>
      <c r="BU63" s="110"/>
      <c r="BV63" s="110"/>
      <c r="BW63" s="110"/>
      <c r="BX63" s="110"/>
      <c r="BY63" s="110"/>
      <c r="BZ63" s="110"/>
      <c r="CA63" s="110"/>
      <c r="CB63" s="110"/>
      <c r="CC63" s="110"/>
      <c r="CD63" s="110"/>
      <c r="CE63" s="110"/>
      <c r="CF63" s="110"/>
      <c r="CG63" s="110"/>
      <c r="CH63" s="110"/>
      <c r="CI63" s="110"/>
      <c r="CJ63" s="110"/>
      <c r="CK63" s="110"/>
      <c r="CL63" s="110"/>
      <c r="CM63" s="110"/>
      <c r="CN63" s="110"/>
      <c r="CO63" s="110"/>
      <c r="CP63" s="110"/>
      <c r="CQ63" s="110"/>
      <c r="CR63" s="110"/>
      <c r="CS63" s="110"/>
      <c r="CT63" s="110"/>
      <c r="CU63" s="110"/>
      <c r="CV63" s="110"/>
      <c r="CW63" s="110"/>
      <c r="CX63" s="110"/>
    </row>
    <row r="64" spans="7:102" ht="14.25" customHeight="1" x14ac:dyDescent="0.25">
      <c r="AL64" s="110"/>
      <c r="AM64" s="110"/>
      <c r="AN64" s="110"/>
      <c r="AO64" s="110"/>
      <c r="AP64" s="110"/>
      <c r="AQ64" s="110"/>
      <c r="AR64" s="110"/>
      <c r="AS64" s="110"/>
      <c r="AT64" s="110"/>
      <c r="AU64" s="110"/>
      <c r="AV64" s="110"/>
      <c r="AW64" s="110"/>
      <c r="AX64" s="110"/>
      <c r="AY64" s="110"/>
      <c r="AZ64" s="110"/>
      <c r="BA64" s="110"/>
      <c r="BB64" s="110"/>
      <c r="BC64" s="110"/>
      <c r="BD64" s="110"/>
      <c r="BE64" s="110"/>
      <c r="BF64" s="110"/>
      <c r="BG64" s="110"/>
      <c r="BH64" s="110"/>
      <c r="BI64" s="110"/>
      <c r="BJ64" s="110"/>
      <c r="BK64" s="110"/>
      <c r="BL64" s="110"/>
      <c r="BM64" s="110"/>
      <c r="BN64" s="110"/>
      <c r="BO64" s="110"/>
      <c r="BP64" s="110"/>
      <c r="BQ64" s="110"/>
      <c r="BR64" s="110"/>
      <c r="BS64" s="110"/>
      <c r="BT64" s="110"/>
      <c r="BU64" s="110"/>
      <c r="BV64" s="110"/>
      <c r="BW64" s="110"/>
      <c r="BX64" s="110"/>
      <c r="BY64" s="110"/>
      <c r="BZ64" s="110"/>
      <c r="CA64" s="110"/>
      <c r="CB64" s="110"/>
      <c r="CC64" s="110"/>
      <c r="CD64" s="110"/>
      <c r="CE64" s="110"/>
      <c r="CF64" s="110"/>
      <c r="CG64" s="110"/>
      <c r="CH64" s="110"/>
      <c r="CI64" s="110"/>
      <c r="CJ64" s="110"/>
      <c r="CK64" s="110"/>
      <c r="CL64" s="110"/>
      <c r="CM64" s="110"/>
      <c r="CN64" s="110"/>
      <c r="CO64" s="110"/>
      <c r="CP64" s="110"/>
      <c r="CQ64" s="110"/>
      <c r="CR64" s="110"/>
      <c r="CS64" s="110"/>
      <c r="CT64" s="110"/>
      <c r="CU64" s="110"/>
      <c r="CV64" s="110"/>
      <c r="CW64" s="110"/>
      <c r="CX64" s="110"/>
    </row>
    <row r="65" spans="7:102" ht="14.25" customHeight="1" x14ac:dyDescent="0.25">
      <c r="G65" s="958" t="s">
        <v>1507</v>
      </c>
      <c r="H65" s="764"/>
      <c r="I65" s="764"/>
      <c r="J65" s="764"/>
      <c r="K65" s="764"/>
      <c r="L65" s="764"/>
      <c r="M65" s="764"/>
      <c r="N65" s="764"/>
      <c r="O65" s="764"/>
      <c r="P65" s="764"/>
      <c r="Q65" s="764"/>
      <c r="R65" s="764"/>
      <c r="S65" s="764"/>
      <c r="T65" s="764"/>
      <c r="U65" s="965" t="s">
        <v>1508</v>
      </c>
      <c r="V65" s="764"/>
      <c r="W65" s="764"/>
      <c r="X65" s="764"/>
      <c r="Y65" s="764"/>
      <c r="Z65" s="764"/>
      <c r="AA65" s="764"/>
      <c r="AB65" s="764"/>
      <c r="AC65" s="764"/>
      <c r="AD65" s="764"/>
      <c r="AE65" s="764"/>
      <c r="AF65" s="764"/>
      <c r="AG65" s="764"/>
      <c r="AH65" s="765"/>
      <c r="AL65" s="110"/>
      <c r="AM65" s="110"/>
      <c r="AN65" s="110"/>
      <c r="AO65" s="110"/>
      <c r="AP65" s="110"/>
      <c r="AQ65" s="110"/>
      <c r="AR65" s="110"/>
      <c r="AS65" s="110"/>
      <c r="AT65" s="110"/>
      <c r="AU65" s="110"/>
      <c r="AV65" s="110"/>
      <c r="AW65" s="110"/>
      <c r="AX65" s="110"/>
      <c r="AY65" s="110"/>
      <c r="AZ65" s="110"/>
      <c r="BA65" s="110"/>
      <c r="BB65" s="110"/>
      <c r="BC65" s="110"/>
      <c r="BD65" s="110"/>
      <c r="BE65" s="110"/>
      <c r="BF65" s="110"/>
      <c r="BG65" s="110"/>
      <c r="BH65" s="110"/>
      <c r="BI65" s="110"/>
      <c r="BJ65" s="110"/>
      <c r="BK65" s="110"/>
      <c r="BL65" s="110"/>
      <c r="BM65" s="110"/>
      <c r="BN65" s="110"/>
      <c r="BO65" s="110"/>
      <c r="BP65" s="110"/>
      <c r="BQ65" s="110"/>
      <c r="BR65" s="110"/>
      <c r="BS65" s="110"/>
      <c r="BT65" s="110"/>
      <c r="BU65" s="110"/>
      <c r="BV65" s="110"/>
      <c r="BW65" s="110"/>
      <c r="BX65" s="110"/>
      <c r="BY65" s="110"/>
      <c r="BZ65" s="110"/>
      <c r="CA65" s="110"/>
      <c r="CB65" s="110"/>
      <c r="CC65" s="110"/>
      <c r="CD65" s="110"/>
      <c r="CE65" s="110"/>
      <c r="CF65" s="110"/>
      <c r="CG65" s="110"/>
      <c r="CH65" s="110"/>
      <c r="CI65" s="110"/>
      <c r="CJ65" s="110"/>
      <c r="CK65" s="110"/>
      <c r="CL65" s="110"/>
      <c r="CM65" s="110"/>
      <c r="CN65" s="110"/>
      <c r="CO65" s="110"/>
      <c r="CP65" s="110"/>
      <c r="CQ65" s="110"/>
      <c r="CR65" s="110"/>
      <c r="CS65" s="110"/>
      <c r="CT65" s="110"/>
      <c r="CU65" s="110"/>
      <c r="CV65" s="110"/>
      <c r="CW65" s="110"/>
      <c r="CX65" s="110"/>
    </row>
    <row r="66" spans="7:102" ht="14.25" customHeight="1" x14ac:dyDescent="0.25">
      <c r="G66" s="956" t="s">
        <v>796</v>
      </c>
      <c r="H66" s="794"/>
      <c r="I66" s="794"/>
      <c r="J66" s="794"/>
      <c r="K66" s="794"/>
      <c r="L66" s="794"/>
      <c r="M66" s="958" t="s">
        <v>1511</v>
      </c>
      <c r="N66" s="764"/>
      <c r="O66" s="764"/>
      <c r="P66" s="764"/>
      <c r="Q66" s="965" t="s">
        <v>1510</v>
      </c>
      <c r="R66" s="764"/>
      <c r="S66" s="764"/>
      <c r="T66" s="765"/>
      <c r="U66" s="957" t="s">
        <v>796</v>
      </c>
      <c r="V66" s="794"/>
      <c r="W66" s="794"/>
      <c r="X66" s="794"/>
      <c r="Y66" s="794"/>
      <c r="Z66" s="794"/>
      <c r="AA66" s="965" t="s">
        <v>1511</v>
      </c>
      <c r="AB66" s="764"/>
      <c r="AC66" s="764"/>
      <c r="AD66" s="765"/>
      <c r="AE66" s="965" t="s">
        <v>1510</v>
      </c>
      <c r="AF66" s="764"/>
      <c r="AG66" s="764"/>
      <c r="AH66" s="765"/>
      <c r="AL66" s="110"/>
      <c r="AM66" s="110"/>
      <c r="AN66" s="110"/>
      <c r="AO66" s="110"/>
      <c r="AP66" s="110"/>
      <c r="AQ66" s="110"/>
      <c r="AR66" s="110"/>
      <c r="AS66" s="110"/>
      <c r="AT66" s="110"/>
      <c r="AU66" s="110"/>
      <c r="AV66" s="110"/>
      <c r="AW66" s="110"/>
      <c r="AX66" s="110"/>
      <c r="AY66" s="110"/>
      <c r="AZ66" s="110"/>
      <c r="BA66" s="110"/>
      <c r="BB66" s="110"/>
      <c r="BC66" s="110"/>
      <c r="BD66" s="110"/>
      <c r="BE66" s="110"/>
      <c r="BF66" s="110"/>
      <c r="BG66" s="110"/>
      <c r="BH66" s="110"/>
      <c r="BI66" s="110"/>
      <c r="BJ66" s="110"/>
      <c r="BK66" s="110"/>
      <c r="BL66" s="110"/>
      <c r="BM66" s="110"/>
      <c r="BN66" s="110"/>
      <c r="BO66" s="110"/>
      <c r="BP66" s="110"/>
      <c r="BQ66" s="110"/>
      <c r="BR66" s="110"/>
      <c r="BS66" s="110"/>
      <c r="BT66" s="110"/>
      <c r="BU66" s="110"/>
      <c r="BV66" s="110"/>
      <c r="BW66" s="110"/>
      <c r="BX66" s="110"/>
      <c r="BY66" s="110"/>
      <c r="BZ66" s="110"/>
      <c r="CA66" s="110"/>
      <c r="CB66" s="110"/>
      <c r="CC66" s="110"/>
      <c r="CD66" s="110"/>
      <c r="CE66" s="110"/>
      <c r="CF66" s="110"/>
      <c r="CG66" s="110"/>
      <c r="CH66" s="110"/>
      <c r="CI66" s="110"/>
      <c r="CJ66" s="110"/>
      <c r="CK66" s="110"/>
      <c r="CL66" s="110"/>
      <c r="CM66" s="110"/>
      <c r="CN66" s="110"/>
      <c r="CO66" s="110"/>
      <c r="CP66" s="110"/>
      <c r="CQ66" s="110"/>
      <c r="CR66" s="110"/>
      <c r="CS66" s="110"/>
      <c r="CT66" s="110"/>
      <c r="CU66" s="110"/>
      <c r="CV66" s="110"/>
      <c r="CW66" s="110"/>
      <c r="CX66" s="110"/>
    </row>
    <row r="67" spans="7:102" ht="14.25" customHeight="1" x14ac:dyDescent="0.25">
      <c r="G67" s="184"/>
      <c r="M67" s="184"/>
      <c r="Q67" s="184"/>
      <c r="T67" s="186"/>
      <c r="AA67" s="184"/>
      <c r="AD67" s="186"/>
      <c r="AE67" s="184"/>
      <c r="AH67" s="186"/>
      <c r="AL67" s="110"/>
      <c r="AM67" s="110"/>
      <c r="AN67" s="110"/>
      <c r="AO67" s="110"/>
      <c r="AP67" s="110"/>
      <c r="AQ67" s="110"/>
      <c r="AR67" s="110"/>
      <c r="AS67" s="110"/>
      <c r="AT67" s="110"/>
      <c r="AU67" s="110"/>
      <c r="AV67" s="110"/>
      <c r="AW67" s="110"/>
      <c r="AX67" s="110"/>
      <c r="AY67" s="110"/>
      <c r="AZ67" s="110"/>
      <c r="BA67" s="110"/>
      <c r="BB67" s="110"/>
      <c r="BC67" s="110"/>
      <c r="BD67" s="110"/>
      <c r="BE67" s="110"/>
      <c r="BF67" s="110"/>
      <c r="BG67" s="110"/>
      <c r="BH67" s="110"/>
      <c r="BI67" s="110"/>
      <c r="BJ67" s="110"/>
      <c r="BK67" s="110"/>
      <c r="BL67" s="110"/>
      <c r="BM67" s="110"/>
      <c r="BN67" s="110"/>
      <c r="BO67" s="110"/>
      <c r="BP67" s="110"/>
      <c r="BQ67" s="110"/>
      <c r="BR67" s="110"/>
      <c r="BS67" s="110"/>
      <c r="BT67" s="110"/>
      <c r="BU67" s="110"/>
      <c r="BV67" s="110"/>
      <c r="BW67" s="110"/>
      <c r="BX67" s="110"/>
      <c r="BY67" s="110"/>
      <c r="BZ67" s="110"/>
      <c r="CA67" s="110"/>
      <c r="CB67" s="110"/>
      <c r="CC67" s="110"/>
      <c r="CD67" s="110"/>
      <c r="CE67" s="110"/>
      <c r="CF67" s="110"/>
      <c r="CG67" s="110"/>
      <c r="CH67" s="110"/>
      <c r="CI67" s="110"/>
      <c r="CJ67" s="110"/>
      <c r="CK67" s="110"/>
      <c r="CL67" s="110"/>
      <c r="CM67" s="110"/>
      <c r="CN67" s="110"/>
      <c r="CO67" s="110"/>
      <c r="CP67" s="110"/>
      <c r="CQ67" s="110"/>
      <c r="CR67" s="110"/>
      <c r="CS67" s="110"/>
      <c r="CT67" s="110"/>
      <c r="CU67" s="110"/>
      <c r="CV67" s="110"/>
      <c r="CW67" s="110"/>
      <c r="CX67" s="110"/>
    </row>
    <row r="68" spans="7:102" ht="14.25" customHeight="1" x14ac:dyDescent="0.25">
      <c r="G68" s="294" t="s">
        <v>1681</v>
      </c>
      <c r="H68" s="295"/>
      <c r="I68" s="295"/>
      <c r="J68" s="295"/>
      <c r="K68" s="295"/>
      <c r="L68" s="295"/>
      <c r="M68" s="294"/>
      <c r="N68" s="295"/>
      <c r="O68" s="295"/>
      <c r="P68" s="295"/>
      <c r="Q68" s="294"/>
      <c r="R68" s="295"/>
      <c r="S68" s="295"/>
      <c r="T68" s="296"/>
      <c r="U68" s="294" t="s">
        <v>1681</v>
      </c>
      <c r="V68" s="295"/>
      <c r="W68" s="295"/>
      <c r="X68" s="295"/>
      <c r="Y68" s="295"/>
      <c r="Z68" s="295"/>
      <c r="AA68" s="294"/>
      <c r="AB68" s="295"/>
      <c r="AC68" s="295"/>
      <c r="AD68" s="296"/>
      <c r="AE68" s="294"/>
      <c r="AF68" s="295"/>
      <c r="AG68" s="295"/>
      <c r="AH68" s="296"/>
      <c r="AL68" s="110"/>
      <c r="AM68" s="110"/>
      <c r="AN68" s="110"/>
      <c r="AO68" s="110"/>
      <c r="AP68" s="110"/>
      <c r="AQ68" s="110"/>
      <c r="AR68" s="110"/>
      <c r="AS68" s="110"/>
      <c r="AT68" s="110"/>
      <c r="AU68" s="110"/>
      <c r="AV68" s="110"/>
      <c r="AW68" s="110"/>
      <c r="AX68" s="110"/>
      <c r="AY68" s="110"/>
      <c r="AZ68" s="110"/>
      <c r="BA68" s="110"/>
      <c r="BB68" s="110"/>
      <c r="BC68" s="110"/>
      <c r="BD68" s="110"/>
      <c r="BE68" s="110"/>
      <c r="BF68" s="110"/>
      <c r="BG68" s="110"/>
      <c r="BH68" s="110"/>
      <c r="BI68" s="110"/>
      <c r="BJ68" s="110"/>
      <c r="BK68" s="110"/>
      <c r="BL68" s="110"/>
      <c r="BM68" s="110"/>
      <c r="BN68" s="110"/>
      <c r="BO68" s="110"/>
      <c r="BP68" s="110"/>
      <c r="BQ68" s="110"/>
      <c r="BR68" s="110"/>
      <c r="BS68" s="110"/>
      <c r="BT68" s="110"/>
      <c r="BU68" s="110"/>
      <c r="BV68" s="110"/>
      <c r="BW68" s="110"/>
      <c r="BX68" s="110"/>
      <c r="BY68" s="110"/>
      <c r="BZ68" s="110"/>
      <c r="CA68" s="110"/>
      <c r="CB68" s="110"/>
      <c r="CC68" s="110"/>
      <c r="CD68" s="110"/>
      <c r="CE68" s="110"/>
      <c r="CF68" s="110"/>
      <c r="CG68" s="110"/>
      <c r="CH68" s="110"/>
      <c r="CI68" s="110"/>
      <c r="CJ68" s="110"/>
      <c r="CK68" s="110"/>
      <c r="CL68" s="110"/>
      <c r="CM68" s="110"/>
      <c r="CN68" s="110"/>
      <c r="CO68" s="110"/>
      <c r="CP68" s="110"/>
      <c r="CQ68" s="110"/>
      <c r="CR68" s="110"/>
      <c r="CS68" s="110"/>
      <c r="CT68" s="110"/>
      <c r="CU68" s="110"/>
      <c r="CV68" s="110"/>
      <c r="CW68" s="110"/>
      <c r="CX68" s="110"/>
    </row>
    <row r="69" spans="7:102" ht="14.25" customHeight="1" x14ac:dyDescent="0.25">
      <c r="G69" s="294" t="s">
        <v>1681</v>
      </c>
      <c r="H69" s="295"/>
      <c r="I69" s="295"/>
      <c r="J69" s="295"/>
      <c r="K69" s="295"/>
      <c r="L69" s="295"/>
      <c r="M69" s="294"/>
      <c r="N69" s="295"/>
      <c r="O69" s="295"/>
      <c r="P69" s="295"/>
      <c r="Q69" s="294"/>
      <c r="R69" s="295"/>
      <c r="S69" s="295"/>
      <c r="T69" s="296"/>
      <c r="U69" s="294"/>
      <c r="V69" s="295"/>
      <c r="W69" s="295"/>
      <c r="X69" s="295"/>
      <c r="Y69" s="295"/>
      <c r="Z69" s="295"/>
      <c r="AA69" s="294"/>
      <c r="AB69" s="295"/>
      <c r="AC69" s="295"/>
      <c r="AD69" s="296"/>
      <c r="AE69" s="294"/>
      <c r="AF69" s="295"/>
      <c r="AG69" s="295"/>
      <c r="AH69" s="296"/>
      <c r="AL69" s="110"/>
      <c r="AM69" s="110"/>
      <c r="AN69" s="110"/>
      <c r="AO69" s="110"/>
      <c r="AP69" s="110"/>
      <c r="AQ69" s="110"/>
      <c r="AR69" s="110"/>
      <c r="AS69" s="110"/>
      <c r="AT69" s="110"/>
      <c r="AU69" s="110"/>
      <c r="AV69" s="110"/>
      <c r="AW69" s="110"/>
      <c r="AX69" s="110"/>
      <c r="AY69" s="110"/>
      <c r="AZ69" s="110"/>
      <c r="BA69" s="110"/>
      <c r="BB69" s="110"/>
      <c r="BC69" s="110"/>
      <c r="BD69" s="110"/>
      <c r="BE69" s="110"/>
      <c r="BF69" s="110"/>
      <c r="BG69" s="110"/>
      <c r="BH69" s="110"/>
      <c r="BI69" s="110"/>
      <c r="BJ69" s="110"/>
      <c r="BK69" s="110"/>
      <c r="BL69" s="110"/>
      <c r="BM69" s="110"/>
      <c r="BN69" s="110"/>
      <c r="BO69" s="110"/>
      <c r="BP69" s="110"/>
      <c r="BQ69" s="110"/>
      <c r="BR69" s="110"/>
      <c r="BS69" s="110"/>
      <c r="BT69" s="110"/>
      <c r="BU69" s="110"/>
      <c r="BV69" s="110"/>
      <c r="BW69" s="110"/>
      <c r="BX69" s="110"/>
      <c r="BY69" s="110"/>
      <c r="BZ69" s="110"/>
      <c r="CA69" s="110"/>
      <c r="CB69" s="110"/>
      <c r="CC69" s="110"/>
      <c r="CD69" s="110"/>
      <c r="CE69" s="110"/>
      <c r="CF69" s="110"/>
      <c r="CG69" s="110"/>
      <c r="CH69" s="110"/>
      <c r="CI69" s="110"/>
      <c r="CJ69" s="110"/>
      <c r="CK69" s="110"/>
      <c r="CL69" s="110"/>
      <c r="CM69" s="110"/>
      <c r="CN69" s="110"/>
      <c r="CO69" s="110"/>
      <c r="CP69" s="110"/>
      <c r="CQ69" s="110"/>
      <c r="CR69" s="110"/>
      <c r="CS69" s="110"/>
      <c r="CT69" s="110"/>
      <c r="CU69" s="110"/>
      <c r="CV69" s="110"/>
      <c r="CW69" s="110"/>
      <c r="CX69" s="110"/>
    </row>
    <row r="70" spans="7:102" ht="14.25" customHeight="1" x14ac:dyDescent="0.25">
      <c r="G70" s="294" t="s">
        <v>1681</v>
      </c>
      <c r="H70" s="295"/>
      <c r="I70" s="295"/>
      <c r="J70" s="295"/>
      <c r="K70" s="295"/>
      <c r="L70" s="295"/>
      <c r="M70" s="294"/>
      <c r="N70" s="295"/>
      <c r="O70" s="295"/>
      <c r="P70" s="295"/>
      <c r="Q70" s="294"/>
      <c r="R70" s="295"/>
      <c r="S70" s="295"/>
      <c r="T70" s="296"/>
      <c r="U70" s="294"/>
      <c r="V70" s="295"/>
      <c r="W70" s="295"/>
      <c r="X70" s="295"/>
      <c r="Y70" s="295"/>
      <c r="Z70" s="295"/>
      <c r="AA70" s="294"/>
      <c r="AB70" s="295"/>
      <c r="AC70" s="295"/>
      <c r="AD70" s="296"/>
      <c r="AE70" s="294"/>
      <c r="AF70" s="295"/>
      <c r="AG70" s="295"/>
      <c r="AH70" s="296"/>
      <c r="AL70" s="110"/>
      <c r="AM70" s="110"/>
      <c r="AN70" s="110"/>
      <c r="AO70" s="110"/>
      <c r="AP70" s="110"/>
      <c r="AQ70" s="110"/>
      <c r="AR70" s="110"/>
      <c r="AS70" s="110"/>
      <c r="AT70" s="110"/>
      <c r="AU70" s="110"/>
      <c r="AV70" s="110"/>
      <c r="AW70" s="110"/>
      <c r="AX70" s="110"/>
      <c r="AY70" s="110"/>
      <c r="AZ70" s="110"/>
      <c r="BA70" s="110"/>
      <c r="BB70" s="110"/>
      <c r="BC70" s="110"/>
      <c r="BD70" s="110"/>
      <c r="BE70" s="110"/>
      <c r="BF70" s="110"/>
      <c r="BG70" s="110"/>
      <c r="BH70" s="110"/>
      <c r="BI70" s="110"/>
      <c r="BJ70" s="110"/>
      <c r="BK70" s="110"/>
      <c r="BL70" s="110"/>
      <c r="BM70" s="110"/>
      <c r="BN70" s="110"/>
      <c r="BO70" s="110"/>
      <c r="BP70" s="110"/>
      <c r="BQ70" s="110"/>
      <c r="BR70" s="110"/>
      <c r="BS70" s="110"/>
      <c r="BT70" s="110"/>
      <c r="BU70" s="110"/>
      <c r="BV70" s="110"/>
      <c r="BW70" s="110"/>
      <c r="BX70" s="110"/>
      <c r="BY70" s="110"/>
      <c r="BZ70" s="110"/>
      <c r="CA70" s="110"/>
      <c r="CB70" s="110"/>
      <c r="CC70" s="110"/>
      <c r="CD70" s="110"/>
      <c r="CE70" s="110"/>
      <c r="CF70" s="110"/>
      <c r="CG70" s="110"/>
      <c r="CH70" s="110"/>
      <c r="CI70" s="110"/>
      <c r="CJ70" s="110"/>
      <c r="CK70" s="110"/>
      <c r="CL70" s="110"/>
      <c r="CM70" s="110"/>
      <c r="CN70" s="110"/>
      <c r="CO70" s="110"/>
      <c r="CP70" s="110"/>
      <c r="CQ70" s="110"/>
      <c r="CR70" s="110"/>
      <c r="CS70" s="110"/>
      <c r="CT70" s="110"/>
      <c r="CU70" s="110"/>
      <c r="CV70" s="110"/>
      <c r="CW70" s="110"/>
      <c r="CX70" s="110"/>
    </row>
    <row r="71" spans="7:102" ht="14.25" customHeight="1" x14ac:dyDescent="0.25">
      <c r="G71" s="294" t="s">
        <v>1681</v>
      </c>
      <c r="H71" s="295"/>
      <c r="I71" s="295"/>
      <c r="J71" s="295"/>
      <c r="K71" s="295"/>
      <c r="L71" s="295"/>
      <c r="M71" s="294"/>
      <c r="N71" s="295"/>
      <c r="O71" s="295"/>
      <c r="P71" s="295"/>
      <c r="Q71" s="294"/>
      <c r="R71" s="295"/>
      <c r="S71" s="295"/>
      <c r="T71" s="296"/>
      <c r="U71" s="294"/>
      <c r="V71" s="295"/>
      <c r="W71" s="295"/>
      <c r="X71" s="295"/>
      <c r="Y71" s="295"/>
      <c r="Z71" s="295"/>
      <c r="AA71" s="294"/>
      <c r="AB71" s="295"/>
      <c r="AC71" s="295"/>
      <c r="AD71" s="296"/>
      <c r="AE71" s="294"/>
      <c r="AF71" s="295"/>
      <c r="AG71" s="295"/>
      <c r="AH71" s="296"/>
      <c r="AI71" s="110"/>
      <c r="AJ71" s="110"/>
      <c r="AK71" s="110"/>
      <c r="AL71" s="110"/>
      <c r="AM71" s="110"/>
      <c r="AN71" s="110"/>
      <c r="AO71" s="110"/>
      <c r="AP71" s="110"/>
      <c r="AQ71" s="110"/>
      <c r="AR71" s="110"/>
      <c r="AS71" s="110"/>
      <c r="AT71" s="110"/>
      <c r="AU71" s="110"/>
      <c r="AV71" s="110"/>
      <c r="AW71" s="110"/>
      <c r="AX71" s="110"/>
      <c r="AY71" s="110"/>
      <c r="AZ71" s="110"/>
      <c r="BA71" s="110"/>
      <c r="BB71" s="110"/>
      <c r="BC71" s="110"/>
      <c r="BD71" s="110"/>
      <c r="BE71" s="110"/>
      <c r="BF71" s="110"/>
      <c r="BG71" s="110"/>
      <c r="BH71" s="110"/>
      <c r="BI71" s="110"/>
      <c r="BJ71" s="110"/>
      <c r="BK71" s="110"/>
      <c r="BL71" s="110"/>
      <c r="BM71" s="110"/>
      <c r="BN71" s="110"/>
      <c r="BO71" s="110"/>
      <c r="BP71" s="110"/>
      <c r="BQ71" s="110"/>
      <c r="BR71" s="110"/>
      <c r="BS71" s="110"/>
      <c r="BT71" s="110"/>
      <c r="BU71" s="110"/>
      <c r="BV71" s="110"/>
      <c r="BW71" s="110"/>
      <c r="BX71" s="110"/>
      <c r="BY71" s="110"/>
      <c r="BZ71" s="110"/>
      <c r="CA71" s="110"/>
      <c r="CB71" s="110"/>
      <c r="CC71" s="110"/>
      <c r="CD71" s="110"/>
      <c r="CE71" s="110"/>
      <c r="CF71" s="110"/>
      <c r="CG71" s="110"/>
      <c r="CH71" s="110"/>
      <c r="CI71" s="110"/>
      <c r="CJ71" s="110"/>
      <c r="CK71" s="110"/>
      <c r="CL71" s="110"/>
      <c r="CM71" s="110"/>
      <c r="CN71" s="110"/>
      <c r="CO71" s="110"/>
      <c r="CP71" s="110"/>
      <c r="CQ71" s="110"/>
      <c r="CR71" s="110"/>
      <c r="CS71" s="110"/>
      <c r="CT71" s="110"/>
      <c r="CU71" s="110"/>
      <c r="CV71" s="110"/>
      <c r="CW71" s="110"/>
      <c r="CX71" s="110"/>
    </row>
    <row r="72" spans="7:102" ht="14.25" customHeight="1" x14ac:dyDescent="0.25">
      <c r="G72" s="294" t="s">
        <v>1681</v>
      </c>
      <c r="H72" s="295"/>
      <c r="I72" s="295"/>
      <c r="J72" s="295"/>
      <c r="K72" s="295"/>
      <c r="L72" s="295"/>
      <c r="M72" s="294"/>
      <c r="N72" s="295"/>
      <c r="O72" s="295"/>
      <c r="P72" s="295"/>
      <c r="Q72" s="294"/>
      <c r="R72" s="295"/>
      <c r="S72" s="295"/>
      <c r="T72" s="296"/>
      <c r="U72" s="294"/>
      <c r="V72" s="295"/>
      <c r="W72" s="295"/>
      <c r="X72" s="295"/>
      <c r="Y72" s="295"/>
      <c r="Z72" s="295"/>
      <c r="AA72" s="294"/>
      <c r="AB72" s="295"/>
      <c r="AC72" s="295"/>
      <c r="AD72" s="296"/>
      <c r="AE72" s="294"/>
      <c r="AF72" s="295"/>
      <c r="AG72" s="295"/>
      <c r="AH72" s="296"/>
      <c r="AI72" s="110"/>
      <c r="AJ72" s="110"/>
      <c r="AK72" s="110"/>
      <c r="AL72" s="110"/>
      <c r="AM72" s="110"/>
      <c r="AN72" s="110"/>
      <c r="AO72" s="110"/>
      <c r="AP72" s="110"/>
      <c r="AQ72" s="110"/>
      <c r="AR72" s="110"/>
      <c r="AS72" s="110"/>
      <c r="AT72" s="110"/>
      <c r="AU72" s="110"/>
      <c r="AV72" s="110"/>
      <c r="AW72" s="110"/>
      <c r="AX72" s="110"/>
      <c r="AY72" s="110"/>
      <c r="AZ72" s="110"/>
      <c r="BA72" s="110"/>
      <c r="BB72" s="110"/>
      <c r="BC72" s="110"/>
      <c r="BD72" s="110"/>
      <c r="BE72" s="110"/>
      <c r="BF72" s="110"/>
      <c r="BG72" s="110"/>
      <c r="BH72" s="110"/>
      <c r="BI72" s="110"/>
      <c r="BJ72" s="110"/>
      <c r="BK72" s="110"/>
      <c r="BL72" s="110"/>
      <c r="BM72" s="110"/>
      <c r="BN72" s="110"/>
      <c r="BO72" s="110"/>
      <c r="BP72" s="110"/>
      <c r="BQ72" s="110"/>
      <c r="BR72" s="110"/>
      <c r="BS72" s="110"/>
      <c r="BT72" s="110"/>
      <c r="BU72" s="110"/>
      <c r="BV72" s="110"/>
      <c r="BW72" s="110"/>
      <c r="BX72" s="110"/>
      <c r="BY72" s="110"/>
      <c r="BZ72" s="110"/>
      <c r="CA72" s="110"/>
      <c r="CB72" s="110"/>
      <c r="CC72" s="110"/>
      <c r="CD72" s="110"/>
      <c r="CE72" s="110"/>
      <c r="CF72" s="110"/>
      <c r="CG72" s="110"/>
      <c r="CH72" s="110"/>
      <c r="CI72" s="110"/>
      <c r="CJ72" s="110"/>
      <c r="CK72" s="110"/>
      <c r="CL72" s="110"/>
      <c r="CM72" s="110"/>
      <c r="CN72" s="110"/>
      <c r="CO72" s="110"/>
      <c r="CP72" s="110"/>
      <c r="CQ72" s="110"/>
      <c r="CR72" s="110"/>
      <c r="CS72" s="110"/>
      <c r="CT72" s="110"/>
      <c r="CU72" s="110"/>
      <c r="CV72" s="110"/>
      <c r="CW72" s="110"/>
      <c r="CX72" s="110"/>
    </row>
    <row r="73" spans="7:102" ht="14.25" customHeight="1" x14ac:dyDescent="0.25">
      <c r="G73" s="294" t="s">
        <v>1681</v>
      </c>
      <c r="H73" s="295"/>
      <c r="I73" s="295"/>
      <c r="J73" s="295"/>
      <c r="K73" s="295"/>
      <c r="L73" s="295"/>
      <c r="M73" s="294"/>
      <c r="N73" s="295"/>
      <c r="O73" s="295"/>
      <c r="P73" s="295"/>
      <c r="Q73" s="294"/>
      <c r="R73" s="295"/>
      <c r="S73" s="295"/>
      <c r="T73" s="296"/>
      <c r="U73" s="294"/>
      <c r="V73" s="295"/>
      <c r="W73" s="295"/>
      <c r="X73" s="295"/>
      <c r="Y73" s="295"/>
      <c r="Z73" s="295"/>
      <c r="AA73" s="294"/>
      <c r="AB73" s="295"/>
      <c r="AC73" s="295"/>
      <c r="AD73" s="296"/>
      <c r="AE73" s="294"/>
      <c r="AF73" s="295"/>
      <c r="AG73" s="295"/>
      <c r="AH73" s="296"/>
      <c r="AI73" s="110"/>
      <c r="AJ73" s="110"/>
      <c r="AK73" s="110"/>
      <c r="AL73" s="110"/>
      <c r="AM73" s="110"/>
      <c r="AN73" s="110"/>
      <c r="AO73" s="110"/>
      <c r="AP73" s="110"/>
      <c r="AQ73" s="110"/>
      <c r="AR73" s="110"/>
      <c r="AS73" s="110"/>
      <c r="AT73" s="110"/>
      <c r="AU73" s="110"/>
      <c r="AV73" s="110"/>
      <c r="AW73" s="110"/>
      <c r="AX73" s="110"/>
      <c r="AY73" s="110"/>
      <c r="AZ73" s="110"/>
      <c r="BA73" s="110"/>
      <c r="BB73" s="110"/>
      <c r="BC73" s="110"/>
      <c r="BD73" s="110"/>
      <c r="BE73" s="110"/>
      <c r="BF73" s="110"/>
      <c r="BG73" s="110"/>
      <c r="BH73" s="110"/>
      <c r="BI73" s="110"/>
      <c r="BJ73" s="110"/>
      <c r="BK73" s="110"/>
      <c r="BL73" s="110"/>
      <c r="BM73" s="110"/>
      <c r="BN73" s="110"/>
      <c r="BO73" s="110"/>
      <c r="BP73" s="110"/>
      <c r="BQ73" s="110"/>
      <c r="BR73" s="110"/>
      <c r="BS73" s="110"/>
      <c r="BT73" s="110"/>
      <c r="BU73" s="110"/>
      <c r="BV73" s="110"/>
      <c r="BW73" s="110"/>
      <c r="BX73" s="110"/>
      <c r="BY73" s="110"/>
      <c r="BZ73" s="110"/>
      <c r="CA73" s="110"/>
      <c r="CB73" s="110"/>
      <c r="CC73" s="110"/>
      <c r="CD73" s="110"/>
      <c r="CE73" s="110"/>
      <c r="CF73" s="110"/>
      <c r="CG73" s="110"/>
      <c r="CH73" s="110"/>
      <c r="CI73" s="110"/>
      <c r="CJ73" s="110"/>
      <c r="CK73" s="110"/>
      <c r="CL73" s="110"/>
      <c r="CM73" s="110"/>
      <c r="CN73" s="110"/>
      <c r="CO73" s="110"/>
      <c r="CP73" s="110"/>
      <c r="CQ73" s="110"/>
      <c r="CR73" s="110"/>
      <c r="CS73" s="110"/>
      <c r="CT73" s="110"/>
      <c r="CU73" s="110"/>
      <c r="CV73" s="110"/>
      <c r="CW73" s="110"/>
      <c r="CX73" s="110"/>
    </row>
    <row r="74" spans="7:102" ht="14.25" customHeight="1" x14ac:dyDescent="0.25">
      <c r="G74" s="294" t="s">
        <v>1681</v>
      </c>
      <c r="H74" s="295"/>
      <c r="I74" s="295"/>
      <c r="J74" s="295"/>
      <c r="K74" s="295"/>
      <c r="L74" s="295"/>
      <c r="M74" s="294"/>
      <c r="N74" s="295"/>
      <c r="O74" s="295"/>
      <c r="P74" s="295"/>
      <c r="Q74" s="294"/>
      <c r="R74" s="295"/>
      <c r="S74" s="295"/>
      <c r="T74" s="296"/>
      <c r="U74" s="294"/>
      <c r="V74" s="295"/>
      <c r="W74" s="295"/>
      <c r="X74" s="295"/>
      <c r="Y74" s="295"/>
      <c r="Z74" s="295"/>
      <c r="AA74" s="294"/>
      <c r="AB74" s="295"/>
      <c r="AC74" s="295"/>
      <c r="AD74" s="296"/>
      <c r="AE74" s="294"/>
      <c r="AF74" s="295"/>
      <c r="AG74" s="295"/>
      <c r="AH74" s="296"/>
      <c r="AI74" s="110"/>
      <c r="AJ74" s="110"/>
      <c r="AK74" s="110"/>
      <c r="AL74" s="110"/>
      <c r="AM74" s="110"/>
      <c r="AN74" s="110"/>
      <c r="AO74" s="110"/>
      <c r="AP74" s="110"/>
      <c r="AQ74" s="110"/>
      <c r="AR74" s="110"/>
      <c r="AS74" s="110"/>
      <c r="AT74" s="110"/>
      <c r="AU74" s="110"/>
      <c r="AV74" s="110"/>
      <c r="AW74" s="110"/>
      <c r="AX74" s="110"/>
      <c r="AY74" s="110"/>
      <c r="AZ74" s="110"/>
      <c r="BA74" s="110"/>
      <c r="BB74" s="110"/>
      <c r="BC74" s="110"/>
      <c r="BD74" s="110"/>
      <c r="BE74" s="110"/>
      <c r="BF74" s="110"/>
      <c r="BG74" s="110"/>
      <c r="BH74" s="110"/>
      <c r="BI74" s="110"/>
      <c r="BJ74" s="110"/>
      <c r="BK74" s="110"/>
      <c r="BL74" s="110"/>
      <c r="BM74" s="110"/>
      <c r="BN74" s="110"/>
      <c r="BO74" s="110"/>
      <c r="BP74" s="110"/>
      <c r="BQ74" s="110"/>
      <c r="BR74" s="110"/>
      <c r="BS74" s="110"/>
      <c r="BT74" s="110"/>
      <c r="BU74" s="110"/>
      <c r="BV74" s="110"/>
      <c r="BW74" s="110"/>
      <c r="BX74" s="110"/>
      <c r="BY74" s="110"/>
      <c r="BZ74" s="110"/>
      <c r="CA74" s="110"/>
      <c r="CB74" s="110"/>
      <c r="CC74" s="110"/>
      <c r="CD74" s="110"/>
      <c r="CE74" s="110"/>
      <c r="CF74" s="110"/>
      <c r="CG74" s="110"/>
      <c r="CH74" s="110"/>
      <c r="CI74" s="110"/>
      <c r="CJ74" s="110"/>
      <c r="CK74" s="110"/>
      <c r="CL74" s="110"/>
      <c r="CM74" s="110"/>
      <c r="CN74" s="110"/>
      <c r="CO74" s="110"/>
      <c r="CP74" s="110"/>
      <c r="CQ74" s="110"/>
      <c r="CR74" s="110"/>
      <c r="CS74" s="110"/>
      <c r="CT74" s="110"/>
      <c r="CU74" s="110"/>
      <c r="CV74" s="110"/>
      <c r="CW74" s="110"/>
      <c r="CX74" s="110"/>
    </row>
    <row r="75" spans="7:102" ht="14.25" customHeight="1" x14ac:dyDescent="0.25">
      <c r="G75" s="294" t="s">
        <v>1681</v>
      </c>
      <c r="H75" s="295"/>
      <c r="I75" s="295"/>
      <c r="J75" s="295"/>
      <c r="K75" s="295"/>
      <c r="L75" s="295"/>
      <c r="M75" s="294"/>
      <c r="N75" s="295"/>
      <c r="O75" s="295"/>
      <c r="P75" s="295"/>
      <c r="Q75" s="294"/>
      <c r="R75" s="295"/>
      <c r="S75" s="295"/>
      <c r="T75" s="296"/>
      <c r="U75" s="294"/>
      <c r="V75" s="295"/>
      <c r="W75" s="295"/>
      <c r="X75" s="295"/>
      <c r="Y75" s="295"/>
      <c r="Z75" s="295"/>
      <c r="AA75" s="294"/>
      <c r="AB75" s="295"/>
      <c r="AC75" s="295"/>
      <c r="AD75" s="296"/>
      <c r="AE75" s="294"/>
      <c r="AF75" s="295"/>
      <c r="AG75" s="295"/>
      <c r="AH75" s="296"/>
      <c r="AI75" s="110"/>
      <c r="AJ75" s="110"/>
      <c r="AK75" s="110"/>
      <c r="AL75" s="110"/>
      <c r="AM75" s="110"/>
      <c r="AN75" s="110"/>
      <c r="AO75" s="110"/>
      <c r="AP75" s="110"/>
      <c r="AQ75" s="110"/>
      <c r="AR75" s="110"/>
      <c r="AS75" s="110"/>
      <c r="AT75" s="110"/>
      <c r="AU75" s="110"/>
      <c r="AV75" s="110"/>
      <c r="AW75" s="110"/>
      <c r="AX75" s="110"/>
      <c r="AY75" s="110"/>
      <c r="AZ75" s="110"/>
      <c r="BA75" s="110"/>
      <c r="BB75" s="110"/>
      <c r="BC75" s="110"/>
      <c r="BD75" s="110"/>
      <c r="BE75" s="110"/>
      <c r="BF75" s="110"/>
      <c r="BG75" s="110"/>
      <c r="BH75" s="110"/>
      <c r="BI75" s="110"/>
      <c r="BJ75" s="110"/>
      <c r="BK75" s="110"/>
      <c r="BL75" s="110"/>
      <c r="BM75" s="110"/>
      <c r="BN75" s="110"/>
      <c r="BO75" s="110"/>
      <c r="BP75" s="110"/>
      <c r="BQ75" s="110"/>
      <c r="BR75" s="110"/>
      <c r="BS75" s="110"/>
      <c r="BT75" s="110"/>
      <c r="BU75" s="110"/>
      <c r="BV75" s="110"/>
      <c r="BW75" s="110"/>
      <c r="BX75" s="110"/>
      <c r="BY75" s="110"/>
      <c r="BZ75" s="110"/>
      <c r="CA75" s="110"/>
      <c r="CB75" s="110"/>
      <c r="CC75" s="110"/>
      <c r="CD75" s="110"/>
      <c r="CE75" s="110"/>
      <c r="CF75" s="110"/>
      <c r="CG75" s="110"/>
      <c r="CH75" s="110"/>
      <c r="CI75" s="110"/>
      <c r="CJ75" s="110"/>
      <c r="CK75" s="110"/>
      <c r="CL75" s="110"/>
      <c r="CM75" s="110"/>
      <c r="CN75" s="110"/>
      <c r="CO75" s="110"/>
      <c r="CP75" s="110"/>
      <c r="CQ75" s="110"/>
      <c r="CR75" s="110"/>
      <c r="CS75" s="110"/>
      <c r="CT75" s="110"/>
      <c r="CU75" s="110"/>
      <c r="CV75" s="110"/>
      <c r="CW75" s="110"/>
      <c r="CX75" s="110"/>
    </row>
    <row r="76" spans="7:102" ht="14.25" customHeight="1" x14ac:dyDescent="0.25">
      <c r="G76" s="294" t="s">
        <v>1681</v>
      </c>
      <c r="H76" s="295"/>
      <c r="I76" s="295"/>
      <c r="J76" s="295"/>
      <c r="K76" s="295"/>
      <c r="L76" s="295"/>
      <c r="M76" s="294"/>
      <c r="N76" s="295"/>
      <c r="O76" s="295"/>
      <c r="P76" s="295"/>
      <c r="Q76" s="294"/>
      <c r="R76" s="295"/>
      <c r="S76" s="295"/>
      <c r="T76" s="296"/>
      <c r="U76" s="294"/>
      <c r="V76" s="295"/>
      <c r="W76" s="295"/>
      <c r="X76" s="295"/>
      <c r="Y76" s="295"/>
      <c r="Z76" s="295"/>
      <c r="AA76" s="294"/>
      <c r="AB76" s="295"/>
      <c r="AC76" s="295"/>
      <c r="AD76" s="296"/>
      <c r="AE76" s="294"/>
      <c r="AF76" s="295"/>
      <c r="AG76" s="295"/>
      <c r="AH76" s="296"/>
      <c r="AI76" s="110"/>
      <c r="AJ76" s="110"/>
      <c r="AK76" s="110"/>
      <c r="AL76" s="110"/>
      <c r="AM76" s="110"/>
      <c r="AN76" s="110"/>
      <c r="AO76" s="110"/>
      <c r="AP76" s="110"/>
      <c r="AQ76" s="110"/>
      <c r="AR76" s="110"/>
      <c r="AS76" s="110"/>
      <c r="AT76" s="110"/>
      <c r="AU76" s="110"/>
      <c r="AV76" s="110"/>
      <c r="AW76" s="110"/>
      <c r="AX76" s="110"/>
      <c r="AY76" s="110"/>
      <c r="AZ76" s="110"/>
      <c r="BA76" s="110"/>
      <c r="BB76" s="110"/>
      <c r="BC76" s="110"/>
      <c r="BD76" s="110"/>
      <c r="BE76" s="110"/>
      <c r="BF76" s="110"/>
      <c r="BG76" s="110"/>
      <c r="BH76" s="110"/>
      <c r="BI76" s="110"/>
      <c r="BJ76" s="110"/>
      <c r="BK76" s="110"/>
      <c r="BL76" s="110"/>
      <c r="BM76" s="110"/>
      <c r="BN76" s="110"/>
      <c r="BO76" s="110"/>
      <c r="BP76" s="110"/>
      <c r="BQ76" s="110"/>
      <c r="BR76" s="110"/>
      <c r="BS76" s="110"/>
      <c r="BT76" s="110"/>
      <c r="BU76" s="110"/>
      <c r="BV76" s="110"/>
      <c r="BW76" s="110"/>
      <c r="BX76" s="110"/>
      <c r="BY76" s="110"/>
      <c r="BZ76" s="110"/>
      <c r="CA76" s="110"/>
      <c r="CB76" s="110"/>
      <c r="CC76" s="110"/>
      <c r="CD76" s="110"/>
      <c r="CE76" s="110"/>
      <c r="CF76" s="110"/>
      <c r="CG76" s="110"/>
      <c r="CH76" s="110"/>
      <c r="CI76" s="110"/>
      <c r="CJ76" s="110"/>
      <c r="CK76" s="110"/>
      <c r="CL76" s="110"/>
      <c r="CM76" s="110"/>
      <c r="CN76" s="110"/>
      <c r="CO76" s="110"/>
      <c r="CP76" s="110"/>
      <c r="CQ76" s="110"/>
      <c r="CR76" s="110"/>
      <c r="CS76" s="110"/>
      <c r="CT76" s="110"/>
      <c r="CU76" s="110"/>
      <c r="CV76" s="110"/>
      <c r="CW76" s="110"/>
      <c r="CX76" s="110"/>
    </row>
    <row r="77" spans="7:102" ht="14.25" customHeight="1" x14ac:dyDescent="0.25">
      <c r="G77" s="294" t="s">
        <v>1681</v>
      </c>
      <c r="H77" s="295"/>
      <c r="I77" s="295"/>
      <c r="J77" s="295"/>
      <c r="K77" s="295"/>
      <c r="L77" s="295"/>
      <c r="M77" s="294"/>
      <c r="N77" s="295"/>
      <c r="O77" s="295"/>
      <c r="P77" s="295"/>
      <c r="Q77" s="294"/>
      <c r="R77" s="295"/>
      <c r="S77" s="295"/>
      <c r="T77" s="296"/>
      <c r="U77" s="294"/>
      <c r="V77" s="295"/>
      <c r="W77" s="295"/>
      <c r="X77" s="295"/>
      <c r="Y77" s="295"/>
      <c r="Z77" s="295"/>
      <c r="AA77" s="294"/>
      <c r="AB77" s="295"/>
      <c r="AC77" s="295"/>
      <c r="AD77" s="296"/>
      <c r="AE77" s="294"/>
      <c r="AF77" s="295"/>
      <c r="AG77" s="295"/>
      <c r="AH77" s="296"/>
      <c r="AI77" s="110"/>
      <c r="AJ77" s="110"/>
      <c r="AK77" s="110"/>
      <c r="AL77" s="110"/>
      <c r="AM77" s="110"/>
      <c r="AN77" s="110"/>
      <c r="AO77" s="110"/>
      <c r="AP77" s="110"/>
      <c r="AQ77" s="110"/>
      <c r="AR77" s="110"/>
      <c r="AS77" s="110"/>
      <c r="AT77" s="110"/>
      <c r="AU77" s="110"/>
      <c r="AV77" s="110"/>
      <c r="AW77" s="110"/>
      <c r="AX77" s="110"/>
      <c r="AY77" s="110"/>
      <c r="AZ77" s="110"/>
      <c r="BA77" s="110"/>
      <c r="BB77" s="110"/>
      <c r="BC77" s="110"/>
      <c r="BD77" s="110"/>
      <c r="BE77" s="110"/>
      <c r="BF77" s="110"/>
      <c r="BG77" s="110"/>
      <c r="BH77" s="110"/>
      <c r="BI77" s="110"/>
      <c r="BJ77" s="110"/>
      <c r="BK77" s="110"/>
      <c r="BL77" s="110"/>
      <c r="BM77" s="110"/>
      <c r="BN77" s="110"/>
      <c r="BO77" s="110"/>
      <c r="BP77" s="110"/>
      <c r="BQ77" s="110"/>
      <c r="BR77" s="110"/>
      <c r="BS77" s="110"/>
      <c r="BT77" s="110"/>
      <c r="BU77" s="110"/>
      <c r="BV77" s="110"/>
      <c r="BW77" s="110"/>
      <c r="BX77" s="110"/>
      <c r="BY77" s="110"/>
      <c r="BZ77" s="110"/>
      <c r="CA77" s="110"/>
      <c r="CB77" s="110"/>
      <c r="CC77" s="110"/>
      <c r="CD77" s="110"/>
      <c r="CE77" s="110"/>
      <c r="CF77" s="110"/>
      <c r="CG77" s="110"/>
      <c r="CH77" s="110"/>
      <c r="CI77" s="110"/>
      <c r="CJ77" s="110"/>
      <c r="CK77" s="110"/>
      <c r="CL77" s="110"/>
      <c r="CM77" s="110"/>
      <c r="CN77" s="110"/>
      <c r="CO77" s="110"/>
      <c r="CP77" s="110"/>
      <c r="CQ77" s="110"/>
      <c r="CR77" s="110"/>
      <c r="CS77" s="110"/>
      <c r="CT77" s="110"/>
      <c r="CU77" s="110"/>
      <c r="CV77" s="110"/>
      <c r="CW77" s="110"/>
      <c r="CX77" s="110"/>
    </row>
    <row r="78" spans="7:102" ht="14.25" customHeight="1" x14ac:dyDescent="0.25">
      <c r="G78" s="294" t="s">
        <v>1681</v>
      </c>
      <c r="H78" s="295"/>
      <c r="I78" s="295"/>
      <c r="J78" s="295"/>
      <c r="K78" s="295"/>
      <c r="L78" s="295"/>
      <c r="M78" s="294"/>
      <c r="N78" s="295"/>
      <c r="O78" s="295"/>
      <c r="P78" s="295"/>
      <c r="Q78" s="294"/>
      <c r="R78" s="295"/>
      <c r="S78" s="295"/>
      <c r="T78" s="296"/>
      <c r="U78" s="294"/>
      <c r="V78" s="295"/>
      <c r="W78" s="295"/>
      <c r="X78" s="295"/>
      <c r="Y78" s="295"/>
      <c r="Z78" s="295"/>
      <c r="AA78" s="294"/>
      <c r="AB78" s="295"/>
      <c r="AC78" s="295"/>
      <c r="AD78" s="296"/>
      <c r="AE78" s="294"/>
      <c r="AF78" s="295"/>
      <c r="AG78" s="295"/>
      <c r="AH78" s="296"/>
      <c r="AI78" s="110"/>
      <c r="AJ78" s="110"/>
      <c r="AK78" s="110"/>
      <c r="AL78" s="110"/>
      <c r="AM78" s="110"/>
      <c r="AN78" s="110"/>
      <c r="AO78" s="110"/>
      <c r="AP78" s="110"/>
      <c r="AQ78" s="110"/>
      <c r="AR78" s="110"/>
      <c r="AS78" s="110"/>
      <c r="AT78" s="110"/>
      <c r="AU78" s="110"/>
      <c r="AV78" s="110"/>
      <c r="AW78" s="110"/>
      <c r="AX78" s="110"/>
      <c r="AY78" s="110"/>
      <c r="AZ78" s="110"/>
      <c r="BA78" s="110"/>
      <c r="BB78" s="110"/>
      <c r="BC78" s="110"/>
      <c r="BD78" s="110"/>
      <c r="BE78" s="110"/>
      <c r="BF78" s="110"/>
      <c r="BG78" s="110"/>
      <c r="BH78" s="110"/>
      <c r="BI78" s="110"/>
      <c r="BJ78" s="110"/>
      <c r="BK78" s="110"/>
      <c r="BL78" s="110"/>
      <c r="BM78" s="110"/>
      <c r="BN78" s="110"/>
      <c r="BO78" s="110"/>
      <c r="BP78" s="110"/>
      <c r="BQ78" s="110"/>
      <c r="BR78" s="110"/>
      <c r="BS78" s="110"/>
      <c r="BT78" s="110"/>
      <c r="BU78" s="110"/>
      <c r="BV78" s="110"/>
      <c r="BW78" s="110"/>
      <c r="BX78" s="110"/>
      <c r="BY78" s="110"/>
      <c r="BZ78" s="110"/>
      <c r="CA78" s="110"/>
      <c r="CB78" s="110"/>
      <c r="CC78" s="110"/>
      <c r="CD78" s="110"/>
      <c r="CE78" s="110"/>
      <c r="CF78" s="110"/>
      <c r="CG78" s="110"/>
      <c r="CH78" s="110"/>
      <c r="CI78" s="110"/>
      <c r="CJ78" s="110"/>
      <c r="CK78" s="110"/>
      <c r="CL78" s="110"/>
      <c r="CM78" s="110"/>
      <c r="CN78" s="110"/>
      <c r="CO78" s="110"/>
      <c r="CP78" s="110"/>
      <c r="CQ78" s="110"/>
      <c r="CR78" s="110"/>
      <c r="CS78" s="110"/>
      <c r="CT78" s="110"/>
      <c r="CU78" s="110"/>
      <c r="CV78" s="110"/>
      <c r="CW78" s="110"/>
      <c r="CX78" s="110"/>
    </row>
    <row r="79" spans="7:102" ht="14.25" customHeight="1" x14ac:dyDescent="0.25">
      <c r="G79" s="187"/>
      <c r="H79" s="188"/>
      <c r="I79" s="188"/>
      <c r="J79" s="188"/>
      <c r="K79" s="188"/>
      <c r="L79" s="188"/>
      <c r="M79" s="187"/>
      <c r="N79" s="188"/>
      <c r="O79" s="188"/>
      <c r="P79" s="188"/>
      <c r="Q79" s="187"/>
      <c r="R79" s="188"/>
      <c r="S79" s="188"/>
      <c r="T79" s="191"/>
      <c r="U79" s="187"/>
      <c r="V79" s="188"/>
      <c r="W79" s="188"/>
      <c r="X79" s="188"/>
      <c r="Y79" s="188"/>
      <c r="Z79" s="188"/>
      <c r="AA79" s="187"/>
      <c r="AB79" s="188"/>
      <c r="AC79" s="188"/>
      <c r="AD79" s="191"/>
      <c r="AE79" s="187"/>
      <c r="AF79" s="188"/>
      <c r="AG79" s="188"/>
      <c r="AH79" s="191"/>
      <c r="AI79" s="110"/>
      <c r="AJ79" s="110"/>
      <c r="AK79" s="110"/>
      <c r="AL79" s="110"/>
      <c r="AM79" s="110"/>
      <c r="AN79" s="110"/>
      <c r="AO79" s="110"/>
      <c r="AP79" s="110"/>
      <c r="AQ79" s="110"/>
      <c r="AR79" s="110"/>
      <c r="AS79" s="110"/>
      <c r="AT79" s="110"/>
      <c r="AU79" s="110"/>
      <c r="AV79" s="110"/>
      <c r="AW79" s="110"/>
      <c r="AX79" s="110"/>
      <c r="AY79" s="110"/>
      <c r="AZ79" s="110"/>
      <c r="BA79" s="110"/>
      <c r="BB79" s="110"/>
      <c r="BC79" s="110"/>
      <c r="BD79" s="110"/>
      <c r="BE79" s="110"/>
      <c r="BF79" s="110"/>
      <c r="BG79" s="110"/>
      <c r="BH79" s="110"/>
      <c r="BI79" s="110"/>
      <c r="BJ79" s="110"/>
      <c r="BK79" s="110"/>
      <c r="BL79" s="110"/>
      <c r="BM79" s="110"/>
      <c r="BN79" s="110"/>
      <c r="BO79" s="110"/>
      <c r="BP79" s="110"/>
      <c r="BQ79" s="110"/>
      <c r="BR79" s="110"/>
      <c r="BS79" s="110"/>
      <c r="BT79" s="110"/>
      <c r="BU79" s="110"/>
      <c r="BV79" s="110"/>
      <c r="BW79" s="110"/>
      <c r="BX79" s="110"/>
      <c r="BY79" s="110"/>
      <c r="BZ79" s="110"/>
      <c r="CA79" s="110"/>
      <c r="CB79" s="110"/>
      <c r="CC79" s="110"/>
      <c r="CD79" s="110"/>
      <c r="CE79" s="110"/>
      <c r="CF79" s="110"/>
      <c r="CG79" s="110"/>
      <c r="CH79" s="110"/>
      <c r="CI79" s="110"/>
      <c r="CJ79" s="110"/>
      <c r="CK79" s="110"/>
      <c r="CL79" s="110"/>
      <c r="CM79" s="110"/>
      <c r="CN79" s="110"/>
      <c r="CO79" s="110"/>
      <c r="CP79" s="110"/>
      <c r="CQ79" s="110"/>
      <c r="CR79" s="110"/>
      <c r="CS79" s="110"/>
      <c r="CT79" s="110"/>
      <c r="CU79" s="110"/>
      <c r="CV79" s="110"/>
      <c r="CW79" s="110"/>
      <c r="CX79" s="110"/>
    </row>
    <row r="80" spans="7:102" ht="14.25" customHeight="1" x14ac:dyDescent="0.25">
      <c r="G80" s="110"/>
      <c r="H80" s="110"/>
      <c r="I80" s="110"/>
      <c r="J80" s="110"/>
      <c r="K80" s="110"/>
      <c r="L80" s="110"/>
      <c r="M80" s="110"/>
      <c r="N80" s="110"/>
      <c r="O80" s="110"/>
      <c r="P80" s="110"/>
      <c r="Q80" s="110"/>
      <c r="R80" s="110"/>
      <c r="S80" s="110"/>
      <c r="T80" s="110"/>
      <c r="U80" s="110"/>
      <c r="V80" s="110"/>
      <c r="W80" s="110"/>
      <c r="X80" s="110"/>
      <c r="Y80" s="110"/>
      <c r="Z80" s="110"/>
      <c r="AA80" s="110"/>
      <c r="AB80" s="110"/>
      <c r="AC80" s="110"/>
      <c r="AD80" s="110"/>
      <c r="AE80" s="110"/>
      <c r="AF80" s="110"/>
      <c r="AG80" s="110"/>
      <c r="AH80" s="110"/>
      <c r="AI80" s="110"/>
      <c r="AJ80" s="110"/>
      <c r="AK80" s="110"/>
      <c r="AL80" s="110"/>
      <c r="AM80" s="110"/>
      <c r="AN80" s="110"/>
      <c r="AO80" s="110"/>
      <c r="AP80" s="110"/>
      <c r="AQ80" s="110"/>
      <c r="AR80" s="110"/>
      <c r="AS80" s="110"/>
      <c r="AT80" s="110"/>
      <c r="AU80" s="110"/>
      <c r="AV80" s="110"/>
      <c r="AW80" s="110"/>
      <c r="AX80" s="110"/>
      <c r="AY80" s="110"/>
      <c r="AZ80" s="110"/>
      <c r="BA80" s="110"/>
      <c r="BB80" s="110"/>
      <c r="BC80" s="110"/>
      <c r="BD80" s="110"/>
      <c r="BE80" s="110"/>
      <c r="BF80" s="110"/>
      <c r="BG80" s="110"/>
      <c r="BH80" s="110"/>
      <c r="BI80" s="110"/>
      <c r="BJ80" s="110"/>
      <c r="BK80" s="110"/>
      <c r="BL80" s="110"/>
      <c r="BM80" s="110"/>
      <c r="BN80" s="110"/>
      <c r="BO80" s="110"/>
      <c r="BP80" s="110"/>
      <c r="BQ80" s="110"/>
      <c r="BR80" s="110"/>
      <c r="BS80" s="110"/>
      <c r="BT80" s="110"/>
      <c r="BU80" s="110"/>
      <c r="BV80" s="110"/>
      <c r="BW80" s="110"/>
      <c r="BX80" s="110"/>
      <c r="BY80" s="110"/>
      <c r="BZ80" s="110"/>
      <c r="CA80" s="110"/>
      <c r="CB80" s="110"/>
      <c r="CC80" s="110"/>
      <c r="CD80" s="110"/>
      <c r="CE80" s="110"/>
      <c r="CF80" s="110"/>
      <c r="CG80" s="110"/>
      <c r="CH80" s="110"/>
      <c r="CI80" s="110"/>
      <c r="CJ80" s="110"/>
      <c r="CK80" s="110"/>
      <c r="CL80" s="110"/>
      <c r="CM80" s="110"/>
      <c r="CN80" s="110"/>
      <c r="CO80" s="110"/>
      <c r="CP80" s="110"/>
      <c r="CQ80" s="110"/>
      <c r="CR80" s="110"/>
      <c r="CS80" s="110"/>
      <c r="CT80" s="110"/>
      <c r="CU80" s="110"/>
      <c r="CV80" s="110"/>
      <c r="CW80" s="110"/>
      <c r="CX80" s="110"/>
    </row>
    <row r="81" spans="7:102" ht="14.25" customHeight="1" x14ac:dyDescent="0.25">
      <c r="G81" s="110"/>
      <c r="H81" s="110"/>
      <c r="I81" s="110"/>
      <c r="J81" s="110"/>
      <c r="K81" s="110"/>
      <c r="L81" s="110"/>
      <c r="M81" s="110"/>
      <c r="N81" s="110"/>
      <c r="O81" s="110"/>
      <c r="P81" s="110"/>
      <c r="Q81" s="110"/>
      <c r="R81" s="110"/>
      <c r="S81" s="110"/>
      <c r="T81" s="110"/>
      <c r="U81" s="110"/>
      <c r="V81" s="110"/>
      <c r="W81" s="110"/>
      <c r="X81" s="110"/>
      <c r="Y81" s="110"/>
      <c r="Z81" s="110"/>
      <c r="AA81" s="110"/>
      <c r="AB81" s="110"/>
      <c r="AC81" s="110"/>
      <c r="AD81" t="s">
        <v>1765</v>
      </c>
      <c r="AG81" t="str">
        <f>'B-4'!S17</f>
        <v>B-4-1</v>
      </c>
      <c r="AI81" s="110"/>
      <c r="AJ81" s="110"/>
      <c r="AK81" s="110"/>
      <c r="AL81" s="110"/>
      <c r="AM81" s="110"/>
      <c r="AN81" s="110"/>
      <c r="AO81" s="110"/>
      <c r="AP81" s="110"/>
      <c r="AQ81" s="110"/>
      <c r="AR81" s="110"/>
      <c r="AS81" s="110"/>
      <c r="AT81" s="110"/>
      <c r="AU81" s="110"/>
      <c r="AV81" s="110"/>
      <c r="AW81" s="110"/>
      <c r="AX81" s="110"/>
      <c r="AY81" s="110"/>
      <c r="AZ81" s="110"/>
      <c r="BA81" s="110"/>
      <c r="BB81" s="110"/>
      <c r="BC81" s="110"/>
      <c r="BD81" s="110"/>
      <c r="BE81" s="110"/>
      <c r="BF81" s="110"/>
      <c r="BG81" s="110"/>
      <c r="BH81" s="110"/>
      <c r="BI81" s="110"/>
      <c r="BJ81" s="110"/>
      <c r="BK81" s="110"/>
      <c r="BL81" s="110"/>
      <c r="BM81" s="110"/>
      <c r="BN81" s="110"/>
      <c r="BO81" s="110"/>
      <c r="BP81" s="110"/>
      <c r="BQ81" s="110"/>
      <c r="BR81" s="110"/>
      <c r="BS81" s="110"/>
      <c r="BT81" s="110"/>
      <c r="BU81" s="110"/>
      <c r="BV81" s="110"/>
      <c r="BW81" s="110"/>
      <c r="BX81" s="110"/>
      <c r="BY81" s="110"/>
      <c r="BZ81" s="110"/>
      <c r="CA81" s="110"/>
      <c r="CB81" s="110"/>
      <c r="CC81" s="110"/>
      <c r="CD81" s="110"/>
      <c r="CE81" s="110"/>
      <c r="CF81" s="110"/>
      <c r="CG81" s="110"/>
      <c r="CH81" s="110"/>
      <c r="CI81" s="110"/>
      <c r="CJ81" s="110"/>
      <c r="CK81" s="110"/>
      <c r="CL81" s="110"/>
      <c r="CM81" s="110"/>
      <c r="CN81" s="110"/>
      <c r="CO81" s="110"/>
      <c r="CP81" s="110"/>
      <c r="CQ81" s="110"/>
      <c r="CR81" s="110"/>
      <c r="CS81" s="110"/>
      <c r="CT81" s="110"/>
      <c r="CU81" s="110"/>
      <c r="CV81" s="110"/>
      <c r="CW81" s="110"/>
      <c r="CX81" s="110"/>
    </row>
    <row r="82" spans="7:102" ht="14.25" customHeight="1" x14ac:dyDescent="0.25">
      <c r="G82" s="110"/>
      <c r="H82" s="110"/>
      <c r="I82" s="110"/>
      <c r="J82" s="110"/>
      <c r="K82" s="110"/>
      <c r="L82" s="110"/>
      <c r="M82" s="110"/>
      <c r="N82" s="110"/>
      <c r="O82" s="110"/>
      <c r="P82" s="110"/>
      <c r="Q82" s="110"/>
      <c r="R82" s="110"/>
      <c r="S82" s="110"/>
      <c r="T82" s="110"/>
      <c r="U82" s="110"/>
      <c r="V82" s="110"/>
      <c r="W82" s="110"/>
      <c r="X82" s="110"/>
      <c r="Y82" s="110"/>
      <c r="Z82" s="110"/>
      <c r="AA82" s="110"/>
      <c r="AB82" s="110"/>
      <c r="AC82" s="110"/>
      <c r="AD82" s="110"/>
      <c r="AE82" s="110"/>
      <c r="AF82" s="110"/>
      <c r="AG82" s="110"/>
      <c r="AH82" s="110"/>
      <c r="AI82" s="110"/>
      <c r="AJ82" s="110"/>
      <c r="AK82" s="110"/>
      <c r="AL82" s="110"/>
      <c r="AM82" s="110"/>
      <c r="AN82" s="110"/>
      <c r="AO82" s="110"/>
      <c r="AP82" s="110"/>
      <c r="AQ82" s="110"/>
      <c r="AR82" s="110"/>
      <c r="AS82" s="110"/>
      <c r="AT82" s="110"/>
      <c r="AU82" s="110"/>
      <c r="AV82" s="110"/>
      <c r="AW82" s="110"/>
      <c r="AX82" s="110"/>
      <c r="AY82" s="110"/>
      <c r="AZ82" s="110"/>
      <c r="BA82" s="110"/>
      <c r="BB82" s="110"/>
      <c r="BC82" s="110"/>
      <c r="BD82" s="110"/>
      <c r="BE82" s="110"/>
      <c r="BF82" s="110"/>
      <c r="BG82" s="110"/>
      <c r="BH82" s="110"/>
      <c r="BI82" s="110"/>
      <c r="BJ82" s="110"/>
      <c r="BK82" s="110"/>
      <c r="BL82" s="110"/>
      <c r="BM82" s="110"/>
      <c r="BN82" s="110"/>
      <c r="BO82" s="110"/>
      <c r="BP82" s="110"/>
      <c r="BQ82" s="110"/>
      <c r="BR82" s="110"/>
      <c r="BS82" s="110"/>
      <c r="BT82" s="110"/>
      <c r="BU82" s="110"/>
      <c r="BV82" s="110"/>
      <c r="BW82" s="110"/>
      <c r="BX82" s="110"/>
      <c r="BY82" s="110"/>
      <c r="BZ82" s="110"/>
      <c r="CA82" s="110"/>
      <c r="CB82" s="110"/>
      <c r="CC82" s="110"/>
      <c r="CD82" s="110"/>
      <c r="CE82" s="110"/>
      <c r="CF82" s="110"/>
      <c r="CG82" s="110"/>
      <c r="CH82" s="110"/>
      <c r="CI82" s="110"/>
      <c r="CJ82" s="110"/>
      <c r="CK82" s="110"/>
      <c r="CL82" s="110"/>
      <c r="CM82" s="110"/>
      <c r="CN82" s="110"/>
      <c r="CO82" s="110"/>
      <c r="CP82" s="110"/>
      <c r="CQ82" s="110"/>
      <c r="CR82" s="110"/>
      <c r="CS82" s="110"/>
      <c r="CT82" s="110"/>
      <c r="CU82" s="110"/>
      <c r="CV82" s="110"/>
      <c r="CW82" s="110"/>
      <c r="CX82" s="110"/>
    </row>
  </sheetData>
  <mergeCells count="303">
    <mergeCell ref="X40:AB40"/>
    <mergeCell ref="BP16:BT16"/>
    <mergeCell ref="CT28:CX28"/>
    <mergeCell ref="AG22:AK22"/>
    <mergeCell ref="CJ24:CN24"/>
    <mergeCell ref="CE28:CI28"/>
    <mergeCell ref="CO19:CS19"/>
    <mergeCell ref="AQ22:AU22"/>
    <mergeCell ref="AL26:AP26"/>
    <mergeCell ref="BF27:BJ27"/>
    <mergeCell ref="BP18:BT18"/>
    <mergeCell ref="AG21:AK21"/>
    <mergeCell ref="AB25:AF25"/>
    <mergeCell ref="AL16:AP16"/>
    <mergeCell ref="CT20:CX20"/>
    <mergeCell ref="CO16:CS16"/>
    <mergeCell ref="CT21:CX21"/>
    <mergeCell ref="BZ16:CD16"/>
    <mergeCell ref="CJ16:CN16"/>
    <mergeCell ref="CT14:CX16"/>
    <mergeCell ref="AV16:AZ16"/>
    <mergeCell ref="BF16:BJ16"/>
    <mergeCell ref="CT27:CX27"/>
    <mergeCell ref="CO20:CS20"/>
    <mergeCell ref="CE30:CI30"/>
    <mergeCell ref="AL25:AP25"/>
    <mergeCell ref="H22:K23"/>
    <mergeCell ref="BF24:BJ24"/>
    <mergeCell ref="BU29:BY29"/>
    <mergeCell ref="CE20:CI20"/>
    <mergeCell ref="BZ19:CD19"/>
    <mergeCell ref="AB27:AF27"/>
    <mergeCell ref="CE29:CI29"/>
    <mergeCell ref="CE23:CI23"/>
    <mergeCell ref="AV29:AZ29"/>
    <mergeCell ref="BK22:BO22"/>
    <mergeCell ref="BF26:BJ26"/>
    <mergeCell ref="AQ30:AU30"/>
    <mergeCell ref="AG20:AK20"/>
    <mergeCell ref="W25:AA25"/>
    <mergeCell ref="BP26:BT26"/>
    <mergeCell ref="AQ20:AU20"/>
    <mergeCell ref="AG29:AK29"/>
    <mergeCell ref="BK30:BO30"/>
    <mergeCell ref="CT24:CX24"/>
    <mergeCell ref="U27:V27"/>
    <mergeCell ref="B16:E16"/>
    <mergeCell ref="B12:E12"/>
    <mergeCell ref="AV19:AZ19"/>
    <mergeCell ref="U28:V28"/>
    <mergeCell ref="BP20:BT20"/>
    <mergeCell ref="BK24:BO24"/>
    <mergeCell ref="AV28:AZ28"/>
    <mergeCell ref="BF25:BJ25"/>
    <mergeCell ref="H18:K19"/>
    <mergeCell ref="BP28:BT28"/>
    <mergeCell ref="B14:E14"/>
    <mergeCell ref="W18:AA18"/>
    <mergeCell ref="BK28:BO28"/>
    <mergeCell ref="BA28:BE28"/>
    <mergeCell ref="W15:AA16"/>
    <mergeCell ref="AL17:AP17"/>
    <mergeCell ref="AG27:AK27"/>
    <mergeCell ref="AQ18:AU18"/>
    <mergeCell ref="M26:T27"/>
    <mergeCell ref="AV23:AZ23"/>
    <mergeCell ref="H14:T16"/>
    <mergeCell ref="BA18:BE18"/>
    <mergeCell ref="CO30:CS30"/>
    <mergeCell ref="G66:L66"/>
    <mergeCell ref="CE17:CI17"/>
    <mergeCell ref="X39:AB39"/>
    <mergeCell ref="AB24:AF24"/>
    <mergeCell ref="CJ21:CN21"/>
    <mergeCell ref="G14:G16"/>
    <mergeCell ref="AG25:AK25"/>
    <mergeCell ref="M28:T29"/>
    <mergeCell ref="U66:Z66"/>
    <mergeCell ref="AQ25:AU25"/>
    <mergeCell ref="M24:T25"/>
    <mergeCell ref="CE19:CI19"/>
    <mergeCell ref="BZ23:CD23"/>
    <mergeCell ref="BA17:BE17"/>
    <mergeCell ref="AB26:AF26"/>
    <mergeCell ref="W30:AA30"/>
    <mergeCell ref="CJ23:CN23"/>
    <mergeCell ref="Q66:T66"/>
    <mergeCell ref="BA22:BE22"/>
    <mergeCell ref="W14:CS14"/>
    <mergeCell ref="AL22:AP22"/>
    <mergeCell ref="BP25:BT25"/>
    <mergeCell ref="CJ28:CN28"/>
    <mergeCell ref="G65:T65"/>
    <mergeCell ref="AV30:AZ30"/>
    <mergeCell ref="CT30:CX30"/>
    <mergeCell ref="W22:AA22"/>
    <mergeCell ref="BZ24:CD24"/>
    <mergeCell ref="CO27:CS27"/>
    <mergeCell ref="BU28:BY28"/>
    <mergeCell ref="B18:E18"/>
    <mergeCell ref="BZ18:CD18"/>
    <mergeCell ref="BA30:BE30"/>
    <mergeCell ref="W21:AA21"/>
    <mergeCell ref="AL24:AP24"/>
    <mergeCell ref="U24:V24"/>
    <mergeCell ref="BF23:BJ23"/>
    <mergeCell ref="U18:V18"/>
    <mergeCell ref="AQ23:AU23"/>
    <mergeCell ref="AV24:AZ24"/>
    <mergeCell ref="M20:T21"/>
    <mergeCell ref="AQ29:AU29"/>
    <mergeCell ref="BK29:BO29"/>
    <mergeCell ref="BU30:BY30"/>
    <mergeCell ref="BP19:BT19"/>
    <mergeCell ref="CE22:CI22"/>
    <mergeCell ref="BK23:BO23"/>
    <mergeCell ref="G7:AK7"/>
    <mergeCell ref="CJ27:CN27"/>
    <mergeCell ref="H34:AK35"/>
    <mergeCell ref="CO22:CS22"/>
    <mergeCell ref="CT18:CX18"/>
    <mergeCell ref="CO25:CS25"/>
    <mergeCell ref="AB19:AF19"/>
    <mergeCell ref="CJ17:CN17"/>
    <mergeCell ref="CE21:CI21"/>
    <mergeCell ref="BZ25:CD25"/>
    <mergeCell ref="AG24:AK24"/>
    <mergeCell ref="H20:K21"/>
    <mergeCell ref="AL19:AP19"/>
    <mergeCell ref="CO21:CS21"/>
    <mergeCell ref="AB28:AF28"/>
    <mergeCell ref="U19:V19"/>
    <mergeCell ref="BF20:BJ20"/>
    <mergeCell ref="BZ27:CD27"/>
    <mergeCell ref="BF17:BJ17"/>
    <mergeCell ref="CT22:CX22"/>
    <mergeCell ref="AG26:AK26"/>
    <mergeCell ref="CO23:CS23"/>
    <mergeCell ref="AB30:AF30"/>
    <mergeCell ref="AL29:AP29"/>
    <mergeCell ref="B6:E6"/>
    <mergeCell ref="BZ17:CD17"/>
    <mergeCell ref="BK21:BO21"/>
    <mergeCell ref="AB20:AF20"/>
    <mergeCell ref="B15:E15"/>
    <mergeCell ref="BF22:BJ22"/>
    <mergeCell ref="AL30:AP30"/>
    <mergeCell ref="CE16:CI16"/>
    <mergeCell ref="AB29:AF29"/>
    <mergeCell ref="AV22:AZ22"/>
    <mergeCell ref="BF19:BJ19"/>
    <mergeCell ref="BA23:BE23"/>
    <mergeCell ref="BK27:BO27"/>
    <mergeCell ref="BP22:BT22"/>
    <mergeCell ref="BF28:BJ28"/>
    <mergeCell ref="BU18:BY18"/>
    <mergeCell ref="BU27:BY27"/>
    <mergeCell ref="W26:AA26"/>
    <mergeCell ref="AQ16:AU16"/>
    <mergeCell ref="BZ28:CD28"/>
    <mergeCell ref="CE18:CI18"/>
    <mergeCell ref="AV21:AZ21"/>
    <mergeCell ref="BU17:BY17"/>
    <mergeCell ref="BP21:BT21"/>
    <mergeCell ref="AE66:AH66"/>
    <mergeCell ref="BU19:BY19"/>
    <mergeCell ref="CJ22:CN22"/>
    <mergeCell ref="BP23:BT23"/>
    <mergeCell ref="AQ17:AU17"/>
    <mergeCell ref="U21:V21"/>
    <mergeCell ref="BF29:BJ29"/>
    <mergeCell ref="AG19:AK19"/>
    <mergeCell ref="CE25:CI25"/>
    <mergeCell ref="AG28:AK28"/>
    <mergeCell ref="AQ19:AU19"/>
    <mergeCell ref="H33:AK33"/>
    <mergeCell ref="AQ28:AU28"/>
    <mergeCell ref="I39:V39"/>
    <mergeCell ref="H43:AK46"/>
    <mergeCell ref="I38:V38"/>
    <mergeCell ref="CJ18:CN18"/>
    <mergeCell ref="BA21:BE21"/>
    <mergeCell ref="AV25:AZ25"/>
    <mergeCell ref="BU21:BY21"/>
    <mergeCell ref="BZ30:CD30"/>
    <mergeCell ref="W17:AA17"/>
    <mergeCell ref="I37:V37"/>
    <mergeCell ref="AA66:AD66"/>
    <mergeCell ref="CJ30:CN30"/>
    <mergeCell ref="BA20:BE20"/>
    <mergeCell ref="BK17:BO17"/>
    <mergeCell ref="BF21:BJ21"/>
    <mergeCell ref="AG30:AK30"/>
    <mergeCell ref="BU20:BY20"/>
    <mergeCell ref="BA29:BE29"/>
    <mergeCell ref="W29:AA29"/>
    <mergeCell ref="B19:E19"/>
    <mergeCell ref="W23:AA23"/>
    <mergeCell ref="U26:V26"/>
    <mergeCell ref="B28:E28"/>
    <mergeCell ref="AG23:AK23"/>
    <mergeCell ref="AV26:AZ26"/>
    <mergeCell ref="M22:T23"/>
    <mergeCell ref="BP27:BT27"/>
    <mergeCell ref="BU22:BY22"/>
    <mergeCell ref="H26:K27"/>
    <mergeCell ref="BF30:BJ30"/>
    <mergeCell ref="BP30:BT30"/>
    <mergeCell ref="BK19:BO19"/>
    <mergeCell ref="U22:V22"/>
    <mergeCell ref="AQ26:AU26"/>
    <mergeCell ref="CJ25:CN25"/>
    <mergeCell ref="CT26:CX26"/>
    <mergeCell ref="CE26:CI26"/>
    <mergeCell ref="BZ20:CD20"/>
    <mergeCell ref="BK26:BO26"/>
    <mergeCell ref="CT29:CX29"/>
    <mergeCell ref="B17:E17"/>
    <mergeCell ref="AB17:AF17"/>
    <mergeCell ref="CO26:CS26"/>
    <mergeCell ref="CE27:CI27"/>
    <mergeCell ref="BZ26:CD26"/>
    <mergeCell ref="CT19:CX19"/>
    <mergeCell ref="CO18:CS18"/>
    <mergeCell ref="BU24:BY24"/>
    <mergeCell ref="CT23:CX23"/>
    <mergeCell ref="CO17:CS17"/>
    <mergeCell ref="CT17:CX17"/>
    <mergeCell ref="U20:V20"/>
    <mergeCell ref="BU26:BY26"/>
    <mergeCell ref="AV20:AZ20"/>
    <mergeCell ref="AQ24:AU24"/>
    <mergeCell ref="W20:AA20"/>
    <mergeCell ref="BA19:BE19"/>
    <mergeCell ref="BP17:BT17"/>
    <mergeCell ref="CJ20:CN20"/>
    <mergeCell ref="CT25:CX25"/>
    <mergeCell ref="BK25:BO25"/>
    <mergeCell ref="AL20:AP20"/>
    <mergeCell ref="U65:AH65"/>
    <mergeCell ref="B4:E4"/>
    <mergeCell ref="BU23:BY23"/>
    <mergeCell ref="M66:P66"/>
    <mergeCell ref="AV17:AZ17"/>
    <mergeCell ref="AQ21:AU21"/>
    <mergeCell ref="U25:V25"/>
    <mergeCell ref="X37:AB37"/>
    <mergeCell ref="AB22:AF22"/>
    <mergeCell ref="AL28:AP28"/>
    <mergeCell ref="BA27:BE27"/>
    <mergeCell ref="BK18:BO18"/>
    <mergeCell ref="AB21:AF21"/>
    <mergeCell ref="AG16:AK16"/>
    <mergeCell ref="AL21:AP21"/>
    <mergeCell ref="BA24:BE24"/>
    <mergeCell ref="BP29:BT29"/>
    <mergeCell ref="H28:K29"/>
    <mergeCell ref="W27:AA27"/>
    <mergeCell ref="BU25:BY25"/>
    <mergeCell ref="AV18:AZ18"/>
    <mergeCell ref="B8:E8"/>
    <mergeCell ref="AB15:CS15"/>
    <mergeCell ref="I48:AB48"/>
    <mergeCell ref="BZ22:CD22"/>
    <mergeCell ref="U29:V29"/>
    <mergeCell ref="BA16:BE16"/>
    <mergeCell ref="BK20:BO20"/>
    <mergeCell ref="U23:V23"/>
    <mergeCell ref="BA25:BE25"/>
    <mergeCell ref="BK16:BO16"/>
    <mergeCell ref="BP24:BT24"/>
    <mergeCell ref="U14:V16"/>
    <mergeCell ref="W19:AA19"/>
    <mergeCell ref="BZ21:CD21"/>
    <mergeCell ref="W28:AA28"/>
    <mergeCell ref="AQ27:AU27"/>
    <mergeCell ref="AB18:AF18"/>
    <mergeCell ref="B10:E10"/>
    <mergeCell ref="BF18:BJ18"/>
    <mergeCell ref="AL23:AP23"/>
    <mergeCell ref="BA26:BE26"/>
    <mergeCell ref="AV27:AZ27"/>
    <mergeCell ref="CO28:CS28"/>
    <mergeCell ref="CE24:CI24"/>
    <mergeCell ref="CO29:CS29"/>
    <mergeCell ref="BZ29:CD29"/>
    <mergeCell ref="G9:Z11"/>
    <mergeCell ref="B13:E13"/>
    <mergeCell ref="AB23:AF23"/>
    <mergeCell ref="AG18:AK18"/>
    <mergeCell ref="B20:E20"/>
    <mergeCell ref="W24:AA24"/>
    <mergeCell ref="AL27:AP27"/>
    <mergeCell ref="CJ19:CN19"/>
    <mergeCell ref="CO24:CS24"/>
    <mergeCell ref="BU16:BY16"/>
    <mergeCell ref="AB16:AF16"/>
    <mergeCell ref="AG17:AK17"/>
    <mergeCell ref="H24:K25"/>
    <mergeCell ref="M18:T19"/>
    <mergeCell ref="CJ26:CN26"/>
    <mergeCell ref="AL18:AP18"/>
    <mergeCell ref="CJ29:CN29"/>
  </mergeCells>
  <dataValidations count="1">
    <dataValidation type="list" allowBlank="1" showInputMessage="1" showErrorMessage="1" sqref="I38:V38" xr:uid="{818126FE-4957-44D6-8F14-3988C076FBFF}">
      <formula1>_xlfn.ANCHORARRAY($A$16)</formula1>
    </dataValidation>
  </dataValidations>
  <hyperlinks>
    <hyperlink ref="B4" location="PANDUAN!A1" display="PANDUAN" xr:uid="{00000000-0004-0000-3300-000000000000}"/>
    <hyperlink ref="B6" location="'EWS DIRECTORY'!A1" display="EWS DIRECTORY" xr:uid="{00000000-0004-0000-3300-000001000000}"/>
    <hyperlink ref="B8" location="'DATA PEMICU'!A1" display="DATA PEMICU" xr:uid="{00000000-0004-0000-3300-000002000000}"/>
    <hyperlink ref="B10" location="'DATA PENGUJI'!A1" display="DATA PENGUJI" xr:uid="{00000000-0004-0000-3300-000003000000}"/>
    <hyperlink ref="B12" location="'MAIN LEVEL'!A1" display="MAIN LEVEL" xr:uid="{00000000-0004-0000-3300-000004000000}"/>
  </hyperlinks>
  <pageMargins left="0.70866141732283472" right="0.31496062992125978" top="0.55118110236220474" bottom="0.55118110236220474" header="0" footer="0"/>
  <pageSetup paperSize="9" scale="77" orientation="portrait"/>
  <extLst>
    <ext xmlns:x14="http://schemas.microsoft.com/office/spreadsheetml/2009/9/main" uri="{CCE6A557-97BC-4b89-ADB6-D9C93CAAB3DF}">
      <x14:dataValidations xmlns:xm="http://schemas.microsoft.com/office/excel/2006/main" count="1">
        <x14:dataValidation type="list" allowBlank="1" showInputMessage="1" showErrorMessage="1" xr:uid="{EA19A6A7-B9C5-4631-97F8-AD100E169B56}">
          <x14:formula1>
            <xm:f>MASTER!$Q$2:$Q$6</xm:f>
          </x14:formula1>
          <xm:sqref>I48:AB48</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33">
    <tabColor theme="4" tint="-0.249977111117893"/>
  </sheetPr>
  <dimension ref="A1:AX63"/>
  <sheetViews>
    <sheetView topLeftCell="B22"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50" width="3.6640625" style="443" customWidth="1"/>
    <col min="51" max="51" width="14.44140625" style="443" customWidth="1"/>
    <col min="52" max="16384" width="14.44140625" style="443"/>
  </cols>
  <sheetData>
    <row r="1" spans="2:46" ht="14.25" customHeight="1" x14ac:dyDescent="0.25">
      <c r="G1" s="223"/>
      <c r="H1" s="223"/>
      <c r="I1" s="223"/>
      <c r="J1" s="223"/>
      <c r="K1" s="223"/>
      <c r="L1" s="223"/>
      <c r="M1" s="223"/>
      <c r="N1" s="223"/>
      <c r="O1" s="223"/>
      <c r="P1" s="223"/>
      <c r="Q1" s="223"/>
      <c r="R1" s="223"/>
      <c r="S1" s="223"/>
      <c r="T1" s="223"/>
      <c r="U1" s="223"/>
      <c r="V1" s="223"/>
      <c r="W1" s="223"/>
      <c r="X1" s="223"/>
    </row>
    <row r="2" spans="2:46" ht="14.25" customHeight="1" x14ac:dyDescent="0.25">
      <c r="G2" s="55" t="s">
        <v>1674</v>
      </c>
      <c r="H2" s="55"/>
      <c r="I2" s="55"/>
      <c r="J2" s="55"/>
      <c r="K2" s="55"/>
      <c r="L2" s="55"/>
      <c r="M2" s="55"/>
      <c r="N2" s="55"/>
    </row>
    <row r="3" spans="2:46" ht="14.25" customHeight="1" x14ac:dyDescent="0.25">
      <c r="B3" s="111"/>
      <c r="C3" s="111"/>
      <c r="D3" s="111"/>
      <c r="E3" s="111"/>
      <c r="G3" s="55"/>
      <c r="H3" s="55"/>
      <c r="I3" s="55"/>
      <c r="J3" s="55"/>
      <c r="K3" s="55"/>
      <c r="L3" s="55"/>
      <c r="M3" s="55"/>
      <c r="N3" s="55"/>
    </row>
    <row r="4" spans="2:46" ht="14.25" customHeight="1" x14ac:dyDescent="0.25">
      <c r="B4" s="762" t="s">
        <v>79</v>
      </c>
      <c r="C4" s="761"/>
      <c r="D4" s="761"/>
      <c r="E4" s="761"/>
      <c r="G4" s="55"/>
      <c r="H4" s="55"/>
      <c r="I4" s="55"/>
      <c r="J4" s="55"/>
      <c r="K4" s="55"/>
      <c r="L4" s="55"/>
      <c r="M4" s="55"/>
      <c r="N4" s="55"/>
    </row>
    <row r="5" spans="2:46" ht="14.25" customHeight="1" x14ac:dyDescent="0.25">
      <c r="B5" s="111"/>
      <c r="C5" s="111"/>
      <c r="D5" s="111"/>
      <c r="E5" s="111"/>
      <c r="G5" s="55"/>
      <c r="H5" s="55"/>
      <c r="I5" s="55"/>
      <c r="J5" s="55"/>
      <c r="K5" s="55"/>
      <c r="L5" s="55"/>
      <c r="M5" s="55"/>
      <c r="N5" s="55"/>
    </row>
    <row r="6" spans="2:46" ht="14.25" customHeight="1" x14ac:dyDescent="0.25">
      <c r="B6" s="762" t="s">
        <v>87</v>
      </c>
      <c r="C6" s="761"/>
      <c r="D6" s="761"/>
      <c r="E6" s="761"/>
      <c r="G6" s="55"/>
      <c r="H6" s="55"/>
      <c r="I6" s="55"/>
      <c r="J6" s="55"/>
      <c r="K6" s="55"/>
      <c r="L6" s="55"/>
      <c r="M6" s="55"/>
      <c r="N6" s="55"/>
    </row>
    <row r="7" spans="2:46" ht="15" customHeight="1" x14ac:dyDescent="0.25">
      <c r="B7" s="111"/>
      <c r="C7" s="111"/>
      <c r="D7" s="111"/>
      <c r="E7" s="111"/>
      <c r="G7" s="996" t="s">
        <v>1774</v>
      </c>
      <c r="H7" s="997"/>
      <c r="I7" s="997"/>
      <c r="J7" s="997"/>
      <c r="K7" s="997"/>
      <c r="L7" s="997"/>
      <c r="M7" s="997"/>
      <c r="N7" s="997"/>
      <c r="O7" s="997"/>
      <c r="P7" s="997"/>
      <c r="Q7" s="997"/>
      <c r="R7" s="997"/>
      <c r="S7" s="997"/>
      <c r="T7" s="997"/>
      <c r="U7" s="997"/>
      <c r="V7" s="997"/>
      <c r="W7" s="997"/>
      <c r="X7" s="997"/>
      <c r="Y7" s="997"/>
      <c r="Z7" s="997"/>
      <c r="AA7" s="997"/>
      <c r="AB7" s="997"/>
      <c r="AC7" s="997"/>
      <c r="AD7" s="997"/>
      <c r="AE7" s="997"/>
      <c r="AF7" s="997"/>
      <c r="AG7" s="997"/>
      <c r="AH7" s="997"/>
      <c r="AI7" s="997"/>
      <c r="AJ7" s="997"/>
      <c r="AK7" s="997"/>
      <c r="AL7" s="997"/>
      <c r="AM7" s="997"/>
      <c r="AN7" s="997"/>
      <c r="AO7" s="997"/>
      <c r="AP7" s="997"/>
      <c r="AQ7" s="997"/>
      <c r="AR7" s="997"/>
      <c r="AS7" s="58"/>
    </row>
    <row r="8" spans="2:46" ht="14.25" customHeight="1" x14ac:dyDescent="0.25">
      <c r="B8" s="762" t="s">
        <v>94</v>
      </c>
      <c r="C8" s="761"/>
      <c r="D8" s="761"/>
      <c r="E8" s="761"/>
      <c r="G8" s="55"/>
      <c r="H8" s="55"/>
      <c r="I8" s="55"/>
      <c r="J8" s="55"/>
      <c r="K8" s="55"/>
      <c r="L8" s="55"/>
      <c r="M8" s="55"/>
      <c r="N8" s="55"/>
    </row>
    <row r="9" spans="2:46" ht="14.25" customHeight="1" x14ac:dyDescent="0.25">
      <c r="B9" s="111"/>
      <c r="C9" s="111"/>
      <c r="D9" s="111"/>
      <c r="E9" s="111"/>
      <c r="G9" s="999" t="str">
        <f>"Rincian "&amp;'B-4-1'!H18&amp;" "&amp;'B-4-1'!M18</f>
        <v>Rincian Diskon Penjualan Berdasarkan Data Internal dan Eksternal yang dimiliki DJP</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997"/>
      <c r="I10" s="997"/>
      <c r="J10" s="997"/>
      <c r="K10" s="997"/>
      <c r="L10" s="997"/>
      <c r="M10" s="997"/>
      <c r="N10" s="997"/>
      <c r="O10" s="997"/>
      <c r="P10" s="997"/>
      <c r="Q10" s="997"/>
      <c r="R10" s="997"/>
      <c r="S10" s="997"/>
      <c r="T10" s="997"/>
      <c r="U10" s="997"/>
      <c r="V10" s="997"/>
      <c r="W10" s="997"/>
      <c r="X10" s="997"/>
      <c r="Y10" s="997"/>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row>
    <row r="13" spans="2:46" ht="14.25" customHeight="1" x14ac:dyDescent="0.25">
      <c r="B13" s="962" t="str">
        <f>HYPERLINK("#'"&amp;'EWS DIRECTORY'!$J$50&amp;"'!A1",'EWS DIRECTORY'!$J$50)</f>
        <v>B-4</v>
      </c>
      <c r="C13" s="761"/>
      <c r="D13" s="761"/>
      <c r="E13" s="761"/>
      <c r="G13" s="55" t="s">
        <v>1680</v>
      </c>
      <c r="H13" s="55"/>
      <c r="I13" s="254"/>
      <c r="J13" s="254"/>
      <c r="K13" s="254"/>
      <c r="L13" s="254"/>
      <c r="M13" s="254"/>
      <c r="N13" s="254"/>
    </row>
    <row r="14" spans="2:46" ht="14.25" customHeight="1" x14ac:dyDescent="0.25">
      <c r="B14" s="931" t="str">
        <f>HYPERLINK("#'"&amp;'EWS DIRECTORY'!$J$51&amp;"'!A1",'EWS DIRECTORY'!$J$51)</f>
        <v>B-4-1</v>
      </c>
      <c r="C14" s="761"/>
      <c r="D14" s="761"/>
      <c r="E14" s="761"/>
      <c r="G14" s="55"/>
      <c r="H14" s="55"/>
      <c r="I14" s="254"/>
      <c r="J14" s="254"/>
      <c r="K14" s="254"/>
      <c r="L14" s="254"/>
      <c r="M14" s="254"/>
      <c r="N14" s="254"/>
    </row>
    <row r="15" spans="2:46" ht="14.25" customHeight="1" x14ac:dyDescent="0.25">
      <c r="B15" s="927" t="str">
        <f>HYPERLINK("#'"&amp;'EWS DIRECTORY'!$J$52&amp;"'!A1",'EWS DIRECTORY'!$J$52)</f>
        <v>B-4-1-1</v>
      </c>
      <c r="C15" s="761"/>
      <c r="D15" s="761"/>
      <c r="E15" s="761"/>
      <c r="G15" s="55"/>
      <c r="H15" s="55"/>
      <c r="I15" s="254"/>
      <c r="J15" s="254"/>
      <c r="K15" s="254"/>
      <c r="L15" s="254"/>
      <c r="M15" s="254"/>
      <c r="N15" s="254"/>
    </row>
    <row r="16" spans="2:46" ht="14.25" customHeight="1" x14ac:dyDescent="0.25">
      <c r="B16" s="929" t="str">
        <f>HYPERLINK("#'"&amp;'EWS DIRECTORY'!$J$53&amp;"'!A1",'EWS DIRECTORY'!$J$53)</f>
        <v>B-4-1-2</v>
      </c>
      <c r="C16" s="761"/>
      <c r="D16" s="761"/>
      <c r="E16" s="761"/>
      <c r="G16" s="55"/>
      <c r="H16" s="55"/>
      <c r="I16" s="254"/>
      <c r="J16" s="254"/>
      <c r="K16" s="254"/>
      <c r="L16" s="254"/>
      <c r="M16" s="254"/>
      <c r="N16" s="254"/>
    </row>
    <row r="17" spans="2:50" ht="14.25" customHeight="1" x14ac:dyDescent="0.25">
      <c r="B17" s="929" t="str">
        <f>HYPERLINK("#'"&amp;'EWS DIRECTORY'!$J$54&amp;"'!A1",'EWS DIRECTORY'!$J$54)</f>
        <v>B-4-1-3</v>
      </c>
      <c r="C17" s="761"/>
      <c r="D17" s="761"/>
      <c r="E17" s="761"/>
      <c r="G17" s="55" t="s">
        <v>1681</v>
      </c>
      <c r="H17" s="55"/>
      <c r="I17" s="55"/>
      <c r="J17" s="254"/>
      <c r="K17" s="254"/>
      <c r="L17" s="254"/>
      <c r="M17" s="254"/>
      <c r="N17" s="254"/>
    </row>
    <row r="18" spans="2:50" ht="14.25" customHeight="1" x14ac:dyDescent="0.25">
      <c r="B18" s="929" t="str">
        <f>HYPERLINK("#'"&amp;'EWS DIRECTORY'!$J$55&amp;"'!A1",'EWS DIRECTORY'!$J$55)</f>
        <v>B-4-1-4</v>
      </c>
      <c r="C18" s="761"/>
      <c r="D18" s="761"/>
      <c r="E18" s="761"/>
      <c r="G18" s="55" t="s">
        <v>1744</v>
      </c>
      <c r="H18" s="55"/>
      <c r="I18" s="55" t="s">
        <v>1744</v>
      </c>
      <c r="J18" s="254"/>
      <c r="K18" s="254"/>
      <c r="L18" s="254"/>
      <c r="M18" s="254"/>
      <c r="N18" s="254"/>
    </row>
    <row r="19" spans="2:50" ht="14.25" customHeight="1" x14ac:dyDescent="0.25">
      <c r="B19" s="929" t="str">
        <f>HYPERLINK("#'"&amp;'EWS DIRECTORY'!$J$56&amp;"'!A1",'EWS DIRECTORY'!$J$56)</f>
        <v>B-4-1-5</v>
      </c>
      <c r="C19" s="761"/>
      <c r="D19" s="761"/>
      <c r="E19" s="761"/>
    </row>
    <row r="20" spans="2:50" ht="14.25" customHeight="1" x14ac:dyDescent="0.25">
      <c r="B20" s="929" t="str">
        <f>HYPERLINK("#'"&amp;'EWS DIRECTORY'!$J$57&amp;"'!A1",'EWS DIRECTORY'!$J$57)</f>
        <v>B-4-1-6</v>
      </c>
      <c r="C20" s="761"/>
      <c r="D20" s="761"/>
      <c r="E20" s="761"/>
      <c r="G20" s="55" t="s">
        <v>1791</v>
      </c>
    </row>
    <row r="21" spans="2:50" ht="14.25" customHeight="1" x14ac:dyDescent="0.25">
      <c r="G21" s="55"/>
    </row>
    <row r="22" spans="2:50" ht="14.25" customHeight="1" x14ac:dyDescent="0.25">
      <c r="G22" s="55"/>
      <c r="H22" s="990" t="s">
        <v>1445</v>
      </c>
      <c r="I22" s="790"/>
      <c r="J22" s="994" t="s">
        <v>1446</v>
      </c>
      <c r="K22" s="764"/>
      <c r="L22" s="764"/>
      <c r="M22" s="764"/>
      <c r="N22" s="764"/>
      <c r="O22" s="764"/>
      <c r="P22" s="764"/>
      <c r="Q22" s="764"/>
      <c r="R22" s="764"/>
      <c r="S22" s="764"/>
      <c r="T22" s="764"/>
      <c r="U22" s="764"/>
      <c r="V22" s="764"/>
      <c r="W22" s="764"/>
      <c r="X22" s="764"/>
      <c r="Y22" s="764"/>
      <c r="Z22" s="764"/>
      <c r="AA22" s="764"/>
      <c r="AB22" s="764"/>
      <c r="AC22" s="764"/>
      <c r="AD22" s="764"/>
      <c r="AE22" s="764"/>
      <c r="AF22" s="764"/>
      <c r="AG22" s="764"/>
      <c r="AH22" s="764"/>
      <c r="AI22" s="764"/>
      <c r="AJ22" s="764"/>
      <c r="AK22" s="764"/>
      <c r="AL22" s="764"/>
      <c r="AM22" s="764"/>
      <c r="AN22" s="764"/>
      <c r="AO22" s="764"/>
      <c r="AP22" s="764"/>
      <c r="AQ22" s="764"/>
      <c r="AR22" s="764"/>
      <c r="AS22" s="764"/>
      <c r="AT22" s="764"/>
      <c r="AU22" s="764"/>
      <c r="AV22" s="764"/>
      <c r="AW22" s="764"/>
      <c r="AX22" s="765"/>
    </row>
    <row r="23" spans="2:50" ht="14.25" customHeight="1" x14ac:dyDescent="0.25">
      <c r="G23" s="55"/>
      <c r="H23" s="806"/>
      <c r="I23" s="807"/>
      <c r="J23" s="978" t="s">
        <v>1452</v>
      </c>
      <c r="K23" s="764"/>
      <c r="L23" s="764"/>
      <c r="M23" s="764"/>
      <c r="N23" s="764"/>
      <c r="O23" s="764"/>
      <c r="P23" s="765"/>
      <c r="Q23" s="978" t="s">
        <v>1453</v>
      </c>
      <c r="R23" s="764"/>
      <c r="S23" s="764"/>
      <c r="T23" s="764"/>
      <c r="U23" s="764"/>
      <c r="V23" s="764"/>
      <c r="W23" s="765"/>
      <c r="X23" s="978" t="s">
        <v>1454</v>
      </c>
      <c r="Y23" s="764"/>
      <c r="Z23" s="764"/>
      <c r="AA23" s="764"/>
      <c r="AB23" s="764"/>
      <c r="AC23" s="764"/>
      <c r="AD23" s="765"/>
      <c r="AE23" s="978" t="s">
        <v>1455</v>
      </c>
      <c r="AF23" s="764"/>
      <c r="AG23" s="764"/>
      <c r="AH23" s="764"/>
      <c r="AI23" s="764"/>
      <c r="AJ23" s="764"/>
      <c r="AK23" s="765"/>
      <c r="AL23" s="978" t="s">
        <v>1456</v>
      </c>
      <c r="AM23" s="764"/>
      <c r="AN23" s="764"/>
      <c r="AO23" s="764"/>
      <c r="AP23" s="764"/>
      <c r="AQ23" s="764"/>
      <c r="AR23" s="764"/>
      <c r="AS23" s="765"/>
      <c r="AT23" s="978" t="s">
        <v>1457</v>
      </c>
      <c r="AU23" s="764"/>
      <c r="AV23" s="764"/>
      <c r="AW23" s="764"/>
      <c r="AX23" s="765"/>
    </row>
    <row r="24" spans="2:50" ht="40.5" customHeight="1" x14ac:dyDescent="0.25">
      <c r="G24" s="55"/>
      <c r="H24" s="991">
        <v>1</v>
      </c>
      <c r="I24" s="765"/>
      <c r="J24" s="984" t="e">
        <f>ID_MS_TH_PJK</f>
        <v>#N/A</v>
      </c>
      <c r="K24" s="764"/>
      <c r="L24" s="764"/>
      <c r="M24" s="764"/>
      <c r="N24" s="764"/>
      <c r="O24" s="764"/>
      <c r="P24" s="765"/>
      <c r="Q24" s="984" t="e">
        <f>NO_BPS</f>
        <v>#N/A</v>
      </c>
      <c r="R24" s="764"/>
      <c r="S24" s="764"/>
      <c r="T24" s="764"/>
      <c r="U24" s="764"/>
      <c r="V24" s="764"/>
      <c r="W24" s="765"/>
      <c r="X24" s="984" t="e">
        <f>PEMBETULAN_KE</f>
        <v>#N/A</v>
      </c>
      <c r="Y24" s="764"/>
      <c r="Z24" s="764"/>
      <c r="AA24" s="764"/>
      <c r="AB24" s="764"/>
      <c r="AC24" s="764"/>
      <c r="AD24" s="765"/>
      <c r="AE24" s="984" t="e">
        <f>TGL_TERIMA</f>
        <v>#N/A</v>
      </c>
      <c r="AF24" s="764"/>
      <c r="AG24" s="764"/>
      <c r="AH24" s="764"/>
      <c r="AI24" s="764"/>
      <c r="AJ24" s="764"/>
      <c r="AK24" s="765"/>
      <c r="AL24" s="984" t="s">
        <v>1459</v>
      </c>
      <c r="AM24" s="764"/>
      <c r="AN24" s="764"/>
      <c r="AO24" s="764"/>
      <c r="AP24" s="764"/>
      <c r="AQ24" s="764"/>
      <c r="AR24" s="764"/>
      <c r="AS24" s="765"/>
      <c r="AT24" s="1135">
        <f>'MAIN LEVEL'!$AB$23</f>
        <v>0</v>
      </c>
      <c r="AU24" s="764"/>
      <c r="AV24" s="764"/>
      <c r="AW24" s="764"/>
      <c r="AX24" s="765"/>
    </row>
    <row r="25" spans="2:50" ht="14.25" customHeight="1" x14ac:dyDescent="0.25">
      <c r="G25" s="55"/>
      <c r="H25" s="255"/>
      <c r="I25" s="255"/>
      <c r="J25" s="255"/>
      <c r="K25" s="255"/>
      <c r="L25" s="255"/>
      <c r="M25" s="255"/>
      <c r="N25" s="255"/>
      <c r="O25" s="255"/>
      <c r="P25" s="255"/>
      <c r="Q25" s="255"/>
      <c r="R25" s="255"/>
      <c r="AT25" s="536"/>
      <c r="AU25" s="536"/>
      <c r="AV25" s="536"/>
      <c r="AW25" s="536"/>
      <c r="AX25" s="536"/>
    </row>
    <row r="26" spans="2:50" ht="14.25" customHeight="1" x14ac:dyDescent="0.25">
      <c r="G26" s="55"/>
      <c r="H26" s="255"/>
      <c r="I26" s="255"/>
      <c r="J26" s="255"/>
      <c r="K26" s="255"/>
      <c r="L26" s="255"/>
      <c r="M26" s="255"/>
      <c r="N26" s="255"/>
      <c r="O26" s="255"/>
      <c r="P26" s="255"/>
      <c r="Q26" s="255"/>
      <c r="R26" s="255"/>
      <c r="AT26" s="536"/>
      <c r="AU26" s="536"/>
      <c r="AV26" s="536"/>
      <c r="AW26" s="536"/>
      <c r="AX26" s="536"/>
    </row>
    <row r="27" spans="2:50" ht="14.25" customHeight="1" x14ac:dyDescent="0.25">
      <c r="G27" s="55"/>
      <c r="H27" s="255"/>
      <c r="I27" s="255"/>
      <c r="J27" s="255"/>
      <c r="K27" s="255"/>
      <c r="L27" s="255"/>
      <c r="M27" s="255"/>
      <c r="N27" s="255"/>
      <c r="O27" s="255"/>
      <c r="P27" s="255"/>
      <c r="Q27" s="255"/>
      <c r="R27" s="255"/>
      <c r="AT27" s="536"/>
      <c r="AU27" s="536"/>
      <c r="AV27" s="536"/>
      <c r="AW27" s="536"/>
      <c r="AX27" s="536"/>
    </row>
    <row r="28" spans="2:50" ht="14.25" customHeight="1" x14ac:dyDescent="0.25">
      <c r="B28" s="760"/>
      <c r="C28" s="761"/>
      <c r="D28" s="761"/>
      <c r="E28" s="761"/>
      <c r="G28" s="55"/>
      <c r="H28" s="990" t="s">
        <v>1445</v>
      </c>
      <c r="I28" s="790"/>
      <c r="J28" s="990" t="s">
        <v>1478</v>
      </c>
      <c r="K28" s="789"/>
      <c r="L28" s="789"/>
      <c r="M28" s="790"/>
      <c r="N28" s="994" t="s">
        <v>1792</v>
      </c>
      <c r="O28" s="764"/>
      <c r="P28" s="764"/>
      <c r="Q28" s="764"/>
      <c r="R28" s="764"/>
      <c r="S28" s="764"/>
      <c r="T28" s="764"/>
      <c r="U28" s="764"/>
      <c r="V28" s="764"/>
      <c r="W28" s="764"/>
      <c r="X28" s="764"/>
      <c r="Y28" s="764"/>
      <c r="Z28" s="765"/>
      <c r="AA28" s="994" t="s">
        <v>1793</v>
      </c>
      <c r="AB28" s="764"/>
      <c r="AC28" s="764"/>
      <c r="AD28" s="764"/>
      <c r="AE28" s="764"/>
      <c r="AF28" s="764"/>
      <c r="AG28" s="764"/>
      <c r="AH28" s="764"/>
      <c r="AI28" s="764"/>
      <c r="AJ28" s="764"/>
      <c r="AK28" s="764"/>
      <c r="AL28" s="764"/>
      <c r="AM28" s="764"/>
      <c r="AN28" s="764"/>
      <c r="AO28" s="764"/>
      <c r="AP28" s="764"/>
      <c r="AQ28" s="764"/>
      <c r="AR28" s="764"/>
      <c r="AS28" s="765"/>
      <c r="AT28" s="990" t="s">
        <v>1481</v>
      </c>
      <c r="AU28" s="789"/>
      <c r="AV28" s="789"/>
      <c r="AW28" s="789"/>
      <c r="AX28" s="790"/>
    </row>
    <row r="29" spans="2:50" ht="14.25" customHeight="1" x14ac:dyDescent="0.25">
      <c r="G29" s="55"/>
      <c r="H29" s="806"/>
      <c r="I29" s="807"/>
      <c r="J29" s="806"/>
      <c r="K29" s="794"/>
      <c r="L29" s="794"/>
      <c r="M29" s="807"/>
      <c r="N29" s="978" t="s">
        <v>796</v>
      </c>
      <c r="O29" s="764"/>
      <c r="P29" s="764"/>
      <c r="Q29" s="764"/>
      <c r="R29" s="764"/>
      <c r="S29" s="764"/>
      <c r="T29" s="765"/>
      <c r="U29" s="978" t="s">
        <v>1401</v>
      </c>
      <c r="V29" s="764"/>
      <c r="W29" s="764"/>
      <c r="X29" s="764"/>
      <c r="Y29" s="764"/>
      <c r="Z29" s="765"/>
      <c r="AA29" s="978" t="s">
        <v>796</v>
      </c>
      <c r="AB29" s="764"/>
      <c r="AC29" s="764"/>
      <c r="AD29" s="764"/>
      <c r="AE29" s="764"/>
      <c r="AF29" s="765"/>
      <c r="AG29" s="978" t="s">
        <v>1794</v>
      </c>
      <c r="AH29" s="764"/>
      <c r="AI29" s="764"/>
      <c r="AJ29" s="764"/>
      <c r="AK29" s="764"/>
      <c r="AL29" s="764"/>
      <c r="AM29" s="765"/>
      <c r="AN29" s="978" t="s">
        <v>1510</v>
      </c>
      <c r="AO29" s="764"/>
      <c r="AP29" s="764"/>
      <c r="AQ29" s="764"/>
      <c r="AR29" s="764"/>
      <c r="AS29" s="765"/>
      <c r="AT29" s="806"/>
      <c r="AU29" s="794"/>
      <c r="AV29" s="794"/>
      <c r="AW29" s="794"/>
      <c r="AX29" s="807"/>
    </row>
    <row r="30" spans="2:50" ht="14.25" customHeight="1" x14ac:dyDescent="0.25">
      <c r="B30" s="760"/>
      <c r="C30" s="761"/>
      <c r="D30" s="761"/>
      <c r="E30" s="761"/>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2:50" ht="14.2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2:50" ht="15" customHeight="1" x14ac:dyDescent="0.25">
      <c r="B32" s="760"/>
      <c r="C32" s="761"/>
      <c r="D32" s="761"/>
      <c r="E32" s="761"/>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2:50" ht="15" customHeight="1"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2:50" ht="15" customHeight="1" x14ac:dyDescent="0.25">
      <c r="B34" s="760"/>
      <c r="C34" s="761"/>
      <c r="D34" s="761"/>
      <c r="E34" s="761"/>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2:50" ht="15" customHeight="1" x14ac:dyDescent="0.25">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2:50" ht="15"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2:50" ht="15"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2:50" ht="15" customHeight="1" x14ac:dyDescent="0.25">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2:50" ht="15" customHeight="1" x14ac:dyDescent="0.25">
      <c r="G40" s="223"/>
      <c r="H40" s="980"/>
      <c r="I40" s="765"/>
      <c r="J40" s="979"/>
      <c r="K40" s="764"/>
      <c r="L40" s="764"/>
      <c r="M40" s="765"/>
      <c r="N40" s="980"/>
      <c r="O40" s="764"/>
      <c r="P40" s="764"/>
      <c r="Q40" s="764"/>
      <c r="R40" s="764"/>
      <c r="S40" s="764"/>
      <c r="T40" s="765"/>
      <c r="U40" s="977"/>
      <c r="V40" s="764"/>
      <c r="W40" s="764"/>
      <c r="X40" s="764"/>
      <c r="Y40" s="764"/>
      <c r="Z40" s="765"/>
      <c r="AA40" s="980"/>
      <c r="AB40" s="764"/>
      <c r="AC40" s="764"/>
      <c r="AD40" s="764"/>
      <c r="AE40" s="764"/>
      <c r="AF40" s="765"/>
      <c r="AG40" s="980"/>
      <c r="AH40" s="764"/>
      <c r="AI40" s="764"/>
      <c r="AJ40" s="764"/>
      <c r="AK40" s="764"/>
      <c r="AL40" s="764"/>
      <c r="AM40" s="765"/>
      <c r="AN40" s="983"/>
      <c r="AO40" s="764"/>
      <c r="AP40" s="764"/>
      <c r="AQ40" s="764"/>
      <c r="AR40" s="764"/>
      <c r="AS40" s="765"/>
      <c r="AT40" s="1063"/>
      <c r="AU40" s="764"/>
      <c r="AV40" s="764"/>
      <c r="AW40" s="764"/>
      <c r="AX40" s="765"/>
    </row>
    <row r="41" spans="2:50" ht="15" customHeight="1" x14ac:dyDescent="0.25">
      <c r="G41" s="223"/>
      <c r="H41" s="980"/>
      <c r="I41" s="765"/>
      <c r="J41" s="979"/>
      <c r="K41" s="764"/>
      <c r="L41" s="764"/>
      <c r="M41" s="765"/>
      <c r="N41" s="980"/>
      <c r="O41" s="764"/>
      <c r="P41" s="764"/>
      <c r="Q41" s="764"/>
      <c r="R41" s="764"/>
      <c r="S41" s="764"/>
      <c r="T41" s="765"/>
      <c r="U41" s="977"/>
      <c r="V41" s="764"/>
      <c r="W41" s="764"/>
      <c r="X41" s="764"/>
      <c r="Y41" s="764"/>
      <c r="Z41" s="765"/>
      <c r="AA41" s="980"/>
      <c r="AB41" s="764"/>
      <c r="AC41" s="764"/>
      <c r="AD41" s="764"/>
      <c r="AE41" s="764"/>
      <c r="AF41" s="765"/>
      <c r="AG41" s="980"/>
      <c r="AH41" s="764"/>
      <c r="AI41" s="764"/>
      <c r="AJ41" s="764"/>
      <c r="AK41" s="764"/>
      <c r="AL41" s="764"/>
      <c r="AM41" s="765"/>
      <c r="AN41" s="983"/>
      <c r="AO41" s="764"/>
      <c r="AP41" s="764"/>
      <c r="AQ41" s="764"/>
      <c r="AR41" s="764"/>
      <c r="AS41" s="765"/>
      <c r="AT41" s="1063"/>
      <c r="AU41" s="764"/>
      <c r="AV41" s="764"/>
      <c r="AW41" s="764"/>
      <c r="AX41" s="765"/>
    </row>
    <row r="42" spans="2:50" ht="15" customHeight="1" x14ac:dyDescent="0.25">
      <c r="G42" s="223"/>
      <c r="H42" s="980"/>
      <c r="I42" s="765"/>
      <c r="J42" s="979"/>
      <c r="K42" s="764"/>
      <c r="L42" s="764"/>
      <c r="M42" s="765"/>
      <c r="N42" s="980"/>
      <c r="O42" s="764"/>
      <c r="P42" s="764"/>
      <c r="Q42" s="764"/>
      <c r="R42" s="764"/>
      <c r="S42" s="764"/>
      <c r="T42" s="765"/>
      <c r="U42" s="977"/>
      <c r="V42" s="764"/>
      <c r="W42" s="764"/>
      <c r="X42" s="764"/>
      <c r="Y42" s="764"/>
      <c r="Z42" s="765"/>
      <c r="AA42" s="980"/>
      <c r="AB42" s="764"/>
      <c r="AC42" s="764"/>
      <c r="AD42" s="764"/>
      <c r="AE42" s="764"/>
      <c r="AF42" s="765"/>
      <c r="AG42" s="980"/>
      <c r="AH42" s="764"/>
      <c r="AI42" s="764"/>
      <c r="AJ42" s="764"/>
      <c r="AK42" s="764"/>
      <c r="AL42" s="764"/>
      <c r="AM42" s="765"/>
      <c r="AN42" s="983"/>
      <c r="AO42" s="764"/>
      <c r="AP42" s="764"/>
      <c r="AQ42" s="764"/>
      <c r="AR42" s="764"/>
      <c r="AS42" s="765"/>
      <c r="AT42" s="1063"/>
      <c r="AU42" s="764"/>
      <c r="AV42" s="764"/>
      <c r="AW42" s="764"/>
      <c r="AX42" s="765"/>
    </row>
    <row r="43" spans="2:50" ht="15" customHeight="1" x14ac:dyDescent="0.25">
      <c r="G43" s="223"/>
      <c r="H43" s="980"/>
      <c r="I43" s="765"/>
      <c r="J43" s="979"/>
      <c r="K43" s="764"/>
      <c r="L43" s="764"/>
      <c r="M43" s="765"/>
      <c r="N43" s="980"/>
      <c r="O43" s="764"/>
      <c r="P43" s="764"/>
      <c r="Q43" s="764"/>
      <c r="R43" s="764"/>
      <c r="S43" s="764"/>
      <c r="T43" s="765"/>
      <c r="U43" s="977"/>
      <c r="V43" s="764"/>
      <c r="W43" s="764"/>
      <c r="X43" s="764"/>
      <c r="Y43" s="764"/>
      <c r="Z43" s="765"/>
      <c r="AA43" s="980"/>
      <c r="AB43" s="764"/>
      <c r="AC43" s="764"/>
      <c r="AD43" s="764"/>
      <c r="AE43" s="764"/>
      <c r="AF43" s="765"/>
      <c r="AG43" s="980"/>
      <c r="AH43" s="764"/>
      <c r="AI43" s="764"/>
      <c r="AJ43" s="764"/>
      <c r="AK43" s="764"/>
      <c r="AL43" s="764"/>
      <c r="AM43" s="765"/>
      <c r="AN43" s="983"/>
      <c r="AO43" s="764"/>
      <c r="AP43" s="764"/>
      <c r="AQ43" s="764"/>
      <c r="AR43" s="764"/>
      <c r="AS43" s="765"/>
      <c r="AT43" s="1063"/>
      <c r="AU43" s="764"/>
      <c r="AV43" s="764"/>
      <c r="AW43" s="764"/>
      <c r="AX43" s="765"/>
    </row>
    <row r="44" spans="2:50" ht="14.25" customHeight="1" x14ac:dyDescent="0.25">
      <c r="G44" s="223"/>
      <c r="H44" s="980"/>
      <c r="I44" s="765"/>
      <c r="J44" s="979"/>
      <c r="K44" s="764"/>
      <c r="L44" s="764"/>
      <c r="M44" s="765"/>
      <c r="N44" s="980"/>
      <c r="O44" s="764"/>
      <c r="P44" s="764"/>
      <c r="Q44" s="764"/>
      <c r="R44" s="764"/>
      <c r="S44" s="764"/>
      <c r="T44" s="765"/>
      <c r="U44" s="977"/>
      <c r="V44" s="764"/>
      <c r="W44" s="764"/>
      <c r="X44" s="764"/>
      <c r="Y44" s="764"/>
      <c r="Z44" s="765"/>
      <c r="AA44" s="980"/>
      <c r="AB44" s="764"/>
      <c r="AC44" s="764"/>
      <c r="AD44" s="764"/>
      <c r="AE44" s="764"/>
      <c r="AF44" s="765"/>
      <c r="AG44" s="980"/>
      <c r="AH44" s="764"/>
      <c r="AI44" s="764"/>
      <c r="AJ44" s="764"/>
      <c r="AK44" s="764"/>
      <c r="AL44" s="764"/>
      <c r="AM44" s="765"/>
      <c r="AN44" s="983"/>
      <c r="AO44" s="764"/>
      <c r="AP44" s="764"/>
      <c r="AQ44" s="764"/>
      <c r="AR44" s="764"/>
      <c r="AS44" s="765"/>
      <c r="AT44" s="1063"/>
      <c r="AU44" s="764"/>
      <c r="AV44" s="764"/>
      <c r="AW44" s="764"/>
      <c r="AX44" s="765"/>
    </row>
    <row r="45" spans="2:50" ht="14.25" customHeight="1" x14ac:dyDescent="0.25">
      <c r="G45" s="223"/>
      <c r="H45" s="980"/>
      <c r="I45" s="765"/>
      <c r="J45" s="979"/>
      <c r="K45" s="764"/>
      <c r="L45" s="764"/>
      <c r="M45" s="765"/>
      <c r="N45" s="980"/>
      <c r="O45" s="764"/>
      <c r="P45" s="764"/>
      <c r="Q45" s="764"/>
      <c r="R45" s="764"/>
      <c r="S45" s="764"/>
      <c r="T45" s="765"/>
      <c r="U45" s="977"/>
      <c r="V45" s="764"/>
      <c r="W45" s="764"/>
      <c r="X45" s="764"/>
      <c r="Y45" s="764"/>
      <c r="Z45" s="765"/>
      <c r="AA45" s="980"/>
      <c r="AB45" s="764"/>
      <c r="AC45" s="764"/>
      <c r="AD45" s="764"/>
      <c r="AE45" s="764"/>
      <c r="AF45" s="765"/>
      <c r="AG45" s="980"/>
      <c r="AH45" s="764"/>
      <c r="AI45" s="764"/>
      <c r="AJ45" s="764"/>
      <c r="AK45" s="764"/>
      <c r="AL45" s="764"/>
      <c r="AM45" s="765"/>
      <c r="AN45" s="983"/>
      <c r="AO45" s="764"/>
      <c r="AP45" s="764"/>
      <c r="AQ45" s="764"/>
      <c r="AR45" s="764"/>
      <c r="AS45" s="765"/>
      <c r="AT45" s="1063"/>
      <c r="AU45" s="764"/>
      <c r="AV45" s="764"/>
      <c r="AW45" s="764"/>
      <c r="AX45" s="765"/>
    </row>
    <row r="46" spans="2:50" ht="14.25" customHeight="1" x14ac:dyDescent="0.25">
      <c r="G46" s="223"/>
      <c r="H46" s="980"/>
      <c r="I46" s="765"/>
      <c r="J46" s="979"/>
      <c r="K46" s="764"/>
      <c r="L46" s="764"/>
      <c r="M46" s="765"/>
      <c r="N46" s="980"/>
      <c r="O46" s="764"/>
      <c r="P46" s="764"/>
      <c r="Q46" s="764"/>
      <c r="R46" s="764"/>
      <c r="S46" s="764"/>
      <c r="T46" s="765"/>
      <c r="U46" s="977"/>
      <c r="V46" s="764"/>
      <c r="W46" s="764"/>
      <c r="X46" s="764"/>
      <c r="Y46" s="764"/>
      <c r="Z46" s="765"/>
      <c r="AA46" s="980"/>
      <c r="AB46" s="764"/>
      <c r="AC46" s="764"/>
      <c r="AD46" s="764"/>
      <c r="AE46" s="764"/>
      <c r="AF46" s="765"/>
      <c r="AG46" s="980"/>
      <c r="AH46" s="764"/>
      <c r="AI46" s="764"/>
      <c r="AJ46" s="764"/>
      <c r="AK46" s="764"/>
      <c r="AL46" s="764"/>
      <c r="AM46" s="765"/>
      <c r="AN46" s="983"/>
      <c r="AO46" s="764"/>
      <c r="AP46" s="764"/>
      <c r="AQ46" s="764"/>
      <c r="AR46" s="764"/>
      <c r="AS46" s="765"/>
      <c r="AT46" s="1063"/>
      <c r="AU46" s="764"/>
      <c r="AV46" s="764"/>
      <c r="AW46" s="764"/>
      <c r="AX46" s="765"/>
    </row>
    <row r="47" spans="2:50" ht="14.25" customHeight="1" x14ac:dyDescent="0.25">
      <c r="G47" s="256"/>
      <c r="H47" s="980"/>
      <c r="I47" s="765"/>
      <c r="J47" s="979"/>
      <c r="K47" s="764"/>
      <c r="L47" s="764"/>
      <c r="M47" s="765"/>
      <c r="N47" s="980"/>
      <c r="O47" s="764"/>
      <c r="P47" s="764"/>
      <c r="Q47" s="764"/>
      <c r="R47" s="764"/>
      <c r="S47" s="764"/>
      <c r="T47" s="765"/>
      <c r="U47" s="977"/>
      <c r="V47" s="764"/>
      <c r="W47" s="764"/>
      <c r="X47" s="764"/>
      <c r="Y47" s="764"/>
      <c r="Z47" s="765"/>
      <c r="AA47" s="980"/>
      <c r="AB47" s="764"/>
      <c r="AC47" s="764"/>
      <c r="AD47" s="764"/>
      <c r="AE47" s="764"/>
      <c r="AF47" s="765"/>
      <c r="AG47" s="980"/>
      <c r="AH47" s="764"/>
      <c r="AI47" s="764"/>
      <c r="AJ47" s="764"/>
      <c r="AK47" s="764"/>
      <c r="AL47" s="764"/>
      <c r="AM47" s="765"/>
      <c r="AN47" s="983"/>
      <c r="AO47" s="764"/>
      <c r="AP47" s="764"/>
      <c r="AQ47" s="764"/>
      <c r="AR47" s="764"/>
      <c r="AS47" s="765"/>
      <c r="AT47" s="1063"/>
      <c r="AU47" s="764"/>
      <c r="AV47" s="764"/>
      <c r="AW47" s="764"/>
      <c r="AX47" s="765"/>
    </row>
    <row r="48" spans="2:50" ht="14.25" customHeight="1" x14ac:dyDescent="0.25">
      <c r="G48" s="256"/>
      <c r="H48" s="980"/>
      <c r="I48" s="765"/>
      <c r="J48" s="979"/>
      <c r="K48" s="764"/>
      <c r="L48" s="764"/>
      <c r="M48" s="765"/>
      <c r="N48" s="980"/>
      <c r="O48" s="764"/>
      <c r="P48" s="764"/>
      <c r="Q48" s="764"/>
      <c r="R48" s="764"/>
      <c r="S48" s="764"/>
      <c r="T48" s="765"/>
      <c r="U48" s="977"/>
      <c r="V48" s="764"/>
      <c r="W48" s="764"/>
      <c r="X48" s="764"/>
      <c r="Y48" s="764"/>
      <c r="Z48" s="765"/>
      <c r="AA48" s="980"/>
      <c r="AB48" s="764"/>
      <c r="AC48" s="764"/>
      <c r="AD48" s="764"/>
      <c r="AE48" s="764"/>
      <c r="AF48" s="765"/>
      <c r="AG48" s="980"/>
      <c r="AH48" s="764"/>
      <c r="AI48" s="764"/>
      <c r="AJ48" s="764"/>
      <c r="AK48" s="764"/>
      <c r="AL48" s="764"/>
      <c r="AM48" s="765"/>
      <c r="AN48" s="983"/>
      <c r="AO48" s="764"/>
      <c r="AP48" s="764"/>
      <c r="AQ48" s="764"/>
      <c r="AR48" s="764"/>
      <c r="AS48" s="765"/>
      <c r="AT48" s="1063"/>
      <c r="AU48" s="764"/>
      <c r="AV48" s="764"/>
      <c r="AW48" s="764"/>
      <c r="AX48" s="765"/>
    </row>
    <row r="49" spans="7:50" ht="14.25" customHeight="1" x14ac:dyDescent="0.25">
      <c r="G49" s="256"/>
      <c r="H49" s="980"/>
      <c r="I49" s="765"/>
      <c r="J49" s="979"/>
      <c r="K49" s="764"/>
      <c r="L49" s="764"/>
      <c r="M49" s="765"/>
      <c r="N49" s="980"/>
      <c r="O49" s="764"/>
      <c r="P49" s="764"/>
      <c r="Q49" s="764"/>
      <c r="R49" s="764"/>
      <c r="S49" s="764"/>
      <c r="T49" s="765"/>
      <c r="U49" s="977"/>
      <c r="V49" s="764"/>
      <c r="W49" s="764"/>
      <c r="X49" s="764"/>
      <c r="Y49" s="764"/>
      <c r="Z49" s="765"/>
      <c r="AA49" s="980"/>
      <c r="AB49" s="764"/>
      <c r="AC49" s="764"/>
      <c r="AD49" s="764"/>
      <c r="AE49" s="764"/>
      <c r="AF49" s="765"/>
      <c r="AG49" s="980"/>
      <c r="AH49" s="764"/>
      <c r="AI49" s="764"/>
      <c r="AJ49" s="764"/>
      <c r="AK49" s="764"/>
      <c r="AL49" s="764"/>
      <c r="AM49" s="765"/>
      <c r="AN49" s="983"/>
      <c r="AO49" s="764"/>
      <c r="AP49" s="764"/>
      <c r="AQ49" s="764"/>
      <c r="AR49" s="764"/>
      <c r="AS49" s="765"/>
      <c r="AT49" s="1063"/>
      <c r="AU49" s="764"/>
      <c r="AV49" s="764"/>
      <c r="AW49" s="764"/>
      <c r="AX49" s="765"/>
    </row>
    <row r="50" spans="7:50" ht="14.25" customHeight="1" x14ac:dyDescent="0.25">
      <c r="G50" s="256"/>
      <c r="H50" s="993"/>
      <c r="I50" s="765"/>
      <c r="J50" s="993"/>
      <c r="K50" s="764"/>
      <c r="L50" s="764"/>
      <c r="M50" s="765"/>
      <c r="N50" s="993"/>
      <c r="O50" s="764"/>
      <c r="P50" s="764"/>
      <c r="Q50" s="764"/>
      <c r="R50" s="764"/>
      <c r="S50" s="764"/>
      <c r="T50" s="765"/>
      <c r="U50" s="986"/>
      <c r="V50" s="764"/>
      <c r="W50" s="764"/>
      <c r="X50" s="764"/>
      <c r="Y50" s="764"/>
      <c r="Z50" s="765"/>
      <c r="AA50" s="993"/>
      <c r="AB50" s="764"/>
      <c r="AC50" s="764"/>
      <c r="AD50" s="764"/>
      <c r="AE50" s="764"/>
      <c r="AF50" s="765"/>
      <c r="AG50" s="993"/>
      <c r="AH50" s="764"/>
      <c r="AI50" s="764"/>
      <c r="AJ50" s="764"/>
      <c r="AK50" s="764"/>
      <c r="AL50" s="764"/>
      <c r="AM50" s="765"/>
      <c r="AN50" s="995"/>
      <c r="AO50" s="764"/>
      <c r="AP50" s="764"/>
      <c r="AQ50" s="764"/>
      <c r="AR50" s="764"/>
      <c r="AS50" s="765"/>
      <c r="AT50" s="1065"/>
      <c r="AU50" s="764"/>
      <c r="AV50" s="764"/>
      <c r="AW50" s="764"/>
      <c r="AX50" s="765"/>
    </row>
    <row r="51" spans="7:50" ht="14.25" customHeight="1" x14ac:dyDescent="0.25">
      <c r="G51" s="223"/>
      <c r="H51" s="1092" t="s">
        <v>1494</v>
      </c>
      <c r="I51" s="764"/>
      <c r="J51" s="764"/>
      <c r="K51" s="764"/>
      <c r="L51" s="764"/>
      <c r="M51" s="764"/>
      <c r="N51" s="764"/>
      <c r="O51" s="764"/>
      <c r="P51" s="764"/>
      <c r="Q51" s="764"/>
      <c r="R51" s="764"/>
      <c r="S51" s="764"/>
      <c r="T51" s="764"/>
      <c r="U51" s="764"/>
      <c r="V51" s="764"/>
      <c r="W51" s="764"/>
      <c r="X51" s="764"/>
      <c r="Y51" s="764"/>
      <c r="Z51" s="764"/>
      <c r="AA51" s="764"/>
      <c r="AB51" s="764"/>
      <c r="AC51" s="764"/>
      <c r="AD51" s="764"/>
      <c r="AE51" s="764"/>
      <c r="AF51" s="764"/>
      <c r="AG51" s="764"/>
      <c r="AH51" s="764"/>
      <c r="AI51" s="764"/>
      <c r="AJ51" s="764"/>
      <c r="AK51" s="764"/>
      <c r="AL51" s="764"/>
      <c r="AM51" s="764"/>
      <c r="AN51" s="764"/>
      <c r="AO51" s="764"/>
      <c r="AP51" s="764"/>
      <c r="AQ51" s="764"/>
      <c r="AR51" s="764"/>
      <c r="AS51" s="765"/>
      <c r="AT51" s="1134">
        <f>SUM(AT30:AT50)</f>
        <v>0</v>
      </c>
      <c r="AU51" s="764"/>
      <c r="AV51" s="764"/>
      <c r="AW51" s="764"/>
      <c r="AX51" s="765"/>
    </row>
    <row r="52" spans="7:50" ht="14.25" customHeight="1" x14ac:dyDescent="0.25">
      <c r="G52" s="223"/>
    </row>
    <row r="53" spans="7:50" ht="14.25" customHeight="1" x14ac:dyDescent="0.25">
      <c r="G53" s="223"/>
    </row>
    <row r="54" spans="7:50" ht="15" customHeight="1" x14ac:dyDescent="0.25">
      <c r="G54" s="223"/>
    </row>
    <row r="55" spans="7:50" ht="14.25" customHeight="1" x14ac:dyDescent="0.25">
      <c r="G55" s="223"/>
      <c r="H55" s="976" t="s">
        <v>1795</v>
      </c>
      <c r="I55" s="824"/>
      <c r="J55" s="824"/>
      <c r="K55" s="824"/>
      <c r="L55" s="824"/>
      <c r="M55" s="824"/>
      <c r="N55" s="824"/>
      <c r="O55" s="824"/>
      <c r="P55" s="824"/>
      <c r="Q55" s="824"/>
      <c r="R55" s="824"/>
      <c r="S55" s="824"/>
      <c r="T55" s="824"/>
      <c r="U55" s="824"/>
      <c r="V55" s="824"/>
      <c r="W55" s="824"/>
      <c r="X55" s="824"/>
      <c r="Y55" s="825"/>
      <c r="Z55" s="976" t="s">
        <v>1796</v>
      </c>
      <c r="AA55" s="824"/>
      <c r="AB55" s="824"/>
      <c r="AC55" s="824"/>
      <c r="AD55" s="824"/>
      <c r="AE55" s="824"/>
      <c r="AF55" s="824"/>
      <c r="AG55" s="824"/>
      <c r="AH55" s="824"/>
      <c r="AI55" s="824"/>
      <c r="AJ55" s="824"/>
      <c r="AK55" s="824"/>
      <c r="AL55" s="824"/>
      <c r="AM55" s="824"/>
      <c r="AN55" s="824"/>
      <c r="AO55" s="824"/>
      <c r="AP55" s="824"/>
      <c r="AQ55" s="825"/>
    </row>
    <row r="56" spans="7:50" ht="14.25" customHeight="1" x14ac:dyDescent="0.25">
      <c r="G56" s="223"/>
      <c r="H56" s="257" t="s">
        <v>796</v>
      </c>
      <c r="I56" s="258"/>
      <c r="J56" s="258"/>
      <c r="K56" s="258"/>
      <c r="L56" s="258"/>
      <c r="M56" s="258"/>
      <c r="N56" s="258"/>
      <c r="O56" s="258"/>
      <c r="P56" s="258"/>
      <c r="Q56" s="259"/>
      <c r="R56" s="257" t="s">
        <v>1511</v>
      </c>
      <c r="S56" s="258"/>
      <c r="T56" s="258"/>
      <c r="U56" s="259"/>
      <c r="V56" s="257" t="s">
        <v>1510</v>
      </c>
      <c r="W56" s="258"/>
      <c r="X56" s="258"/>
      <c r="Y56" s="259"/>
      <c r="Z56" s="257" t="s">
        <v>796</v>
      </c>
      <c r="AA56" s="258"/>
      <c r="AB56" s="258"/>
      <c r="AC56" s="258"/>
      <c r="AD56" s="258"/>
      <c r="AE56" s="258"/>
      <c r="AF56" s="258"/>
      <c r="AG56" s="258"/>
      <c r="AH56" s="258"/>
      <c r="AI56" s="259"/>
      <c r="AJ56" s="257" t="s">
        <v>1511</v>
      </c>
      <c r="AK56" s="258"/>
      <c r="AL56" s="258"/>
      <c r="AM56" s="259"/>
      <c r="AN56" s="257" t="s">
        <v>1510</v>
      </c>
      <c r="AO56" s="258"/>
      <c r="AP56" s="258"/>
      <c r="AQ56" s="259"/>
    </row>
    <row r="57" spans="7:50" ht="14.25" customHeight="1" x14ac:dyDescent="0.25">
      <c r="G57" s="223"/>
      <c r="H57" s="260"/>
      <c r="Q57" s="261"/>
      <c r="R57" s="260"/>
      <c r="U57" s="261"/>
      <c r="V57" s="260"/>
      <c r="Y57" s="261"/>
      <c r="Z57" s="260"/>
      <c r="AI57" s="261"/>
      <c r="AJ57" s="260"/>
      <c r="AM57" s="261"/>
      <c r="AN57" s="260"/>
      <c r="AQ57" s="261"/>
    </row>
    <row r="58" spans="7:50" ht="14.25" customHeight="1" x14ac:dyDescent="0.25">
      <c r="G58" s="223"/>
      <c r="H58" s="260"/>
      <c r="Q58" s="261"/>
      <c r="R58" s="260"/>
      <c r="U58" s="261"/>
      <c r="V58" s="260"/>
      <c r="Y58" s="261"/>
      <c r="Z58" s="260"/>
      <c r="AI58" s="261"/>
      <c r="AJ58" s="260"/>
      <c r="AM58" s="261"/>
      <c r="AN58" s="260"/>
      <c r="AQ58" s="261"/>
    </row>
    <row r="59" spans="7:50" ht="14.25" customHeight="1" x14ac:dyDescent="0.25">
      <c r="G59" s="223"/>
      <c r="H59" s="260"/>
      <c r="Q59" s="261"/>
      <c r="R59" s="260"/>
      <c r="U59" s="261"/>
      <c r="V59" s="260"/>
      <c r="Y59" s="261"/>
      <c r="Z59" s="260"/>
      <c r="AI59" s="261"/>
      <c r="AJ59" s="260"/>
      <c r="AM59" s="261"/>
      <c r="AN59" s="260"/>
      <c r="AQ59" s="261"/>
    </row>
    <row r="60" spans="7:50" ht="14.25" customHeight="1" x14ac:dyDescent="0.25">
      <c r="G60" s="223"/>
      <c r="H60" s="260"/>
      <c r="Q60" s="261"/>
      <c r="R60" s="260"/>
      <c r="U60" s="261"/>
      <c r="V60" s="260"/>
      <c r="Y60" s="261"/>
      <c r="Z60" s="260"/>
      <c r="AI60" s="261"/>
      <c r="AJ60" s="260"/>
      <c r="AM60" s="261"/>
      <c r="AN60" s="260"/>
      <c r="AQ60" s="261"/>
    </row>
    <row r="61" spans="7:50" ht="14.25" customHeight="1" x14ac:dyDescent="0.25">
      <c r="G61" s="223"/>
      <c r="H61" s="262"/>
      <c r="I61" s="263"/>
      <c r="J61" s="263"/>
      <c r="K61" s="263"/>
      <c r="L61" s="263"/>
      <c r="M61" s="263"/>
      <c r="N61" s="263"/>
      <c r="O61" s="263"/>
      <c r="P61" s="263"/>
      <c r="Q61" s="264"/>
      <c r="R61" s="262"/>
      <c r="S61" s="263"/>
      <c r="T61" s="263"/>
      <c r="U61" s="264"/>
      <c r="V61" s="262"/>
      <c r="W61" s="263"/>
      <c r="X61" s="263"/>
      <c r="Y61" s="264"/>
      <c r="Z61" s="262"/>
      <c r="AA61" s="263"/>
      <c r="AB61" s="263"/>
      <c r="AC61" s="263"/>
      <c r="AD61" s="263"/>
      <c r="AE61" s="263"/>
      <c r="AF61" s="263"/>
      <c r="AG61" s="263"/>
      <c r="AH61" s="263"/>
      <c r="AI61" s="264"/>
      <c r="AJ61" s="262"/>
      <c r="AK61" s="263"/>
      <c r="AL61" s="263"/>
      <c r="AM61" s="264"/>
      <c r="AN61" s="262"/>
      <c r="AO61" s="263"/>
      <c r="AP61" s="263"/>
      <c r="AQ61" s="264"/>
    </row>
    <row r="62" spans="7:50" ht="14.25" customHeight="1" x14ac:dyDescent="0.25">
      <c r="G62" s="223"/>
      <c r="AM62" s="265" t="s">
        <v>1797</v>
      </c>
      <c r="AN62" s="55" t="str">
        <f>'B-4-1'!U18</f>
        <v>B-4-1-1</v>
      </c>
    </row>
    <row r="63" spans="7:50" ht="14.25" customHeight="1" x14ac:dyDescent="0.25">
      <c r="G63" s="223"/>
    </row>
  </sheetData>
  <mergeCells count="216">
    <mergeCell ref="AT50:AX50"/>
    <mergeCell ref="AT28:AX29"/>
    <mergeCell ref="H35:I35"/>
    <mergeCell ref="H22:I23"/>
    <mergeCell ref="AA49:AF49"/>
    <mergeCell ref="N31:T31"/>
    <mergeCell ref="AN32:AS32"/>
    <mergeCell ref="AA36:AF36"/>
    <mergeCell ref="N40:T40"/>
    <mergeCell ref="AN41:AS41"/>
    <mergeCell ref="J43:M43"/>
    <mergeCell ref="AN47:AS47"/>
    <mergeCell ref="J33:M33"/>
    <mergeCell ref="H39:I39"/>
    <mergeCell ref="J42:M42"/>
    <mergeCell ref="AN43:AS43"/>
    <mergeCell ref="J23:P23"/>
    <mergeCell ref="X24:AD24"/>
    <mergeCell ref="AA39:AF39"/>
    <mergeCell ref="AA35:AF35"/>
    <mergeCell ref="AT49:AX49"/>
    <mergeCell ref="AA40:AF40"/>
    <mergeCell ref="AT32:AX32"/>
    <mergeCell ref="H24:I24"/>
    <mergeCell ref="B12:E12"/>
    <mergeCell ref="AG31:AM31"/>
    <mergeCell ref="H45:I45"/>
    <mergeCell ref="AA32:AF32"/>
    <mergeCell ref="AT34:AX34"/>
    <mergeCell ref="H37:I37"/>
    <mergeCell ref="AL24:AS24"/>
    <mergeCell ref="J30:M30"/>
    <mergeCell ref="U31:Z31"/>
    <mergeCell ref="U40:Z40"/>
    <mergeCell ref="Q23:W23"/>
    <mergeCell ref="AN34:AS34"/>
    <mergeCell ref="B14:E14"/>
    <mergeCell ref="AA38:AF38"/>
    <mergeCell ref="AT39:AX39"/>
    <mergeCell ref="N42:T42"/>
    <mergeCell ref="AN45:AS45"/>
    <mergeCell ref="AA37:AF37"/>
    <mergeCell ref="AN29:AS29"/>
    <mergeCell ref="B13:E13"/>
    <mergeCell ref="AG32:AM32"/>
    <mergeCell ref="J22:AX22"/>
    <mergeCell ref="AN36:AS36"/>
    <mergeCell ref="AT40:AX40"/>
    <mergeCell ref="B32:E32"/>
    <mergeCell ref="H33:I33"/>
    <mergeCell ref="H34:I34"/>
    <mergeCell ref="AG44:AM44"/>
    <mergeCell ref="U38:Z38"/>
    <mergeCell ref="B16:E16"/>
    <mergeCell ref="AG35:AM35"/>
    <mergeCell ref="B18:E18"/>
    <mergeCell ref="B20:E20"/>
    <mergeCell ref="AG30:AM30"/>
    <mergeCell ref="AA34:AF34"/>
    <mergeCell ref="AA33:AF33"/>
    <mergeCell ref="AE23:AK23"/>
    <mergeCell ref="N44:T44"/>
    <mergeCell ref="N50:T50"/>
    <mergeCell ref="H49:I49"/>
    <mergeCell ref="H47:I47"/>
    <mergeCell ref="J47:M47"/>
    <mergeCell ref="H36:I36"/>
    <mergeCell ref="N39:T39"/>
    <mergeCell ref="U39:Z39"/>
    <mergeCell ref="J44:M44"/>
    <mergeCell ref="U45:Z45"/>
    <mergeCell ref="J45:M45"/>
    <mergeCell ref="G7:AR7"/>
    <mergeCell ref="AG34:AM34"/>
    <mergeCell ref="N32:T32"/>
    <mergeCell ref="AA50:AF50"/>
    <mergeCell ref="N41:T41"/>
    <mergeCell ref="X23:AD23"/>
    <mergeCell ref="AA47:AF47"/>
    <mergeCell ref="J34:M34"/>
    <mergeCell ref="N43:T43"/>
    <mergeCell ref="J24:P24"/>
    <mergeCell ref="AL23:AS23"/>
    <mergeCell ref="J49:M49"/>
    <mergeCell ref="AA29:AF29"/>
    <mergeCell ref="N33:T33"/>
    <mergeCell ref="J36:M36"/>
    <mergeCell ref="J31:M31"/>
    <mergeCell ref="U32:Z32"/>
    <mergeCell ref="AE24:AK24"/>
    <mergeCell ref="G9:Z11"/>
    <mergeCell ref="AN33:AS33"/>
    <mergeCell ref="AN44:AS44"/>
    <mergeCell ref="H41:I41"/>
    <mergeCell ref="N30:T30"/>
    <mergeCell ref="H50:I50"/>
    <mergeCell ref="Z55:AQ55"/>
    <mergeCell ref="U46:Z46"/>
    <mergeCell ref="H48:I48"/>
    <mergeCell ref="AA44:AF44"/>
    <mergeCell ref="AG48:AM48"/>
    <mergeCell ref="AN49:AS49"/>
    <mergeCell ref="AG45:AM45"/>
    <mergeCell ref="AN35:AS35"/>
    <mergeCell ref="U48:Z48"/>
    <mergeCell ref="H38:I38"/>
    <mergeCell ref="AG47:AM47"/>
    <mergeCell ref="AA41:AF41"/>
    <mergeCell ref="AN46:AS46"/>
    <mergeCell ref="J48:M48"/>
    <mergeCell ref="AN39:AS39"/>
    <mergeCell ref="AA45:AF45"/>
    <mergeCell ref="AN50:AS50"/>
    <mergeCell ref="J50:M50"/>
    <mergeCell ref="U37:Z37"/>
    <mergeCell ref="AG39:AM39"/>
    <mergeCell ref="H44:I44"/>
    <mergeCell ref="N49:T49"/>
    <mergeCell ref="H51:AS51"/>
    <mergeCell ref="U50:Z50"/>
    <mergeCell ref="B6:E6"/>
    <mergeCell ref="U41:Z41"/>
    <mergeCell ref="N34:T34"/>
    <mergeCell ref="H43:I43"/>
    <mergeCell ref="B15:E15"/>
    <mergeCell ref="J46:M46"/>
    <mergeCell ref="J28:M29"/>
    <mergeCell ref="H31:I31"/>
    <mergeCell ref="U47:Z47"/>
    <mergeCell ref="H40:I40"/>
    <mergeCell ref="U43:Z43"/>
    <mergeCell ref="N36:T36"/>
    <mergeCell ref="N45:T45"/>
    <mergeCell ref="U33:Z33"/>
    <mergeCell ref="J38:M38"/>
    <mergeCell ref="J40:M40"/>
    <mergeCell ref="B17:E17"/>
    <mergeCell ref="H42:I42"/>
    <mergeCell ref="J35:M35"/>
    <mergeCell ref="B19:E19"/>
    <mergeCell ref="B34:E34"/>
    <mergeCell ref="B28:E28"/>
    <mergeCell ref="H30:I30"/>
    <mergeCell ref="B30:E30"/>
    <mergeCell ref="AA48:AF48"/>
    <mergeCell ref="AA30:AF30"/>
    <mergeCell ref="AG37:AM37"/>
    <mergeCell ref="N28:Z28"/>
    <mergeCell ref="AT24:AX24"/>
    <mergeCell ref="AT33:AX33"/>
    <mergeCell ref="AT35:AX35"/>
    <mergeCell ref="AT38:AX38"/>
    <mergeCell ref="AT41:AX41"/>
    <mergeCell ref="AT48:AX48"/>
    <mergeCell ref="AN31:AS31"/>
    <mergeCell ref="AT37:AX37"/>
    <mergeCell ref="AT42:AX42"/>
    <mergeCell ref="AG33:AM33"/>
    <mergeCell ref="AA31:AF31"/>
    <mergeCell ref="AG29:AM29"/>
    <mergeCell ref="U29:Z29"/>
    <mergeCell ref="AG42:AM42"/>
    <mergeCell ref="AG43:AM43"/>
    <mergeCell ref="U42:Z42"/>
    <mergeCell ref="N48:T48"/>
    <mergeCell ref="AT36:AX36"/>
    <mergeCell ref="AA43:AF43"/>
    <mergeCell ref="AG38:AM38"/>
    <mergeCell ref="B4:E4"/>
    <mergeCell ref="H46:I46"/>
    <mergeCell ref="H28:I29"/>
    <mergeCell ref="N35:T35"/>
    <mergeCell ref="J39:M39"/>
    <mergeCell ref="AN42:AS42"/>
    <mergeCell ref="AA46:AF46"/>
    <mergeCell ref="J37:M37"/>
    <mergeCell ref="AT30:AX30"/>
    <mergeCell ref="AG46:AM46"/>
    <mergeCell ref="AA28:AS28"/>
    <mergeCell ref="AG40:AM40"/>
    <mergeCell ref="H32:I32"/>
    <mergeCell ref="AN37:AS37"/>
    <mergeCell ref="U35:Z35"/>
    <mergeCell ref="AT44:AX44"/>
    <mergeCell ref="U44:Z44"/>
    <mergeCell ref="N46:T46"/>
    <mergeCell ref="J32:M32"/>
    <mergeCell ref="AT31:AX31"/>
    <mergeCell ref="U34:Z34"/>
    <mergeCell ref="AN30:AS30"/>
    <mergeCell ref="B8:E8"/>
    <mergeCell ref="U30:Z30"/>
    <mergeCell ref="AT51:AX51"/>
    <mergeCell ref="U49:Z49"/>
    <mergeCell ref="H55:Y55"/>
    <mergeCell ref="U36:Z36"/>
    <mergeCell ref="N29:T29"/>
    <mergeCell ref="AT45:AX45"/>
    <mergeCell ref="B10:E10"/>
    <mergeCell ref="N38:T38"/>
    <mergeCell ref="J41:M41"/>
    <mergeCell ref="AT23:AX23"/>
    <mergeCell ref="N47:T47"/>
    <mergeCell ref="AN48:AS48"/>
    <mergeCell ref="AG41:AM41"/>
    <mergeCell ref="Q24:W24"/>
    <mergeCell ref="AT47:AX47"/>
    <mergeCell ref="AG50:AM50"/>
    <mergeCell ref="N37:T37"/>
    <mergeCell ref="AN38:AS38"/>
    <mergeCell ref="AA42:AF42"/>
    <mergeCell ref="AT43:AX43"/>
    <mergeCell ref="AT46:AX46"/>
    <mergeCell ref="AG49:AM49"/>
    <mergeCell ref="AN40:AS40"/>
    <mergeCell ref="AG36:AM36"/>
  </mergeCells>
  <hyperlinks>
    <hyperlink ref="B4" location="PANDUAN!A1" display="PANDUAN" xr:uid="{00000000-0004-0000-3400-000000000000}"/>
    <hyperlink ref="B6" location="'EWS DIRECTORY'!A1" display="EWS DIRECTORY" xr:uid="{00000000-0004-0000-3400-000001000000}"/>
    <hyperlink ref="B8" location="'DATA PEMICU'!A1" display="DATA PEMICU" xr:uid="{00000000-0004-0000-3400-000002000000}"/>
    <hyperlink ref="B10" location="'DATA PENGUJI'!A1" display="DATA PENGUJI" xr:uid="{00000000-0004-0000-3400-000003000000}"/>
    <hyperlink ref="B12" location="'MAIN LEVEL'!A1" display="MAIN LEVEL" xr:uid="{00000000-0004-0000-3400-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248">
    <tabColor theme="4" tint="-0.249977111117893"/>
  </sheetPr>
  <dimension ref="A1:AT35"/>
  <sheetViews>
    <sheetView topLeftCell="B1"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46" width="3.6640625" customWidth="1"/>
  </cols>
  <sheetData>
    <row r="1" spans="2:46" ht="14.25" customHeight="1" x14ac:dyDescent="0.25">
      <c r="G1" s="110"/>
      <c r="H1" s="110"/>
      <c r="I1" s="110"/>
      <c r="J1" s="110"/>
      <c r="K1" s="110"/>
      <c r="L1" s="110"/>
      <c r="M1" s="110"/>
      <c r="N1" s="110"/>
      <c r="O1" s="110"/>
      <c r="P1" s="110"/>
      <c r="Q1" s="110"/>
      <c r="R1" s="110"/>
      <c r="S1" s="110"/>
      <c r="T1" s="110"/>
      <c r="U1" s="110"/>
      <c r="V1" s="110"/>
      <c r="W1" s="110"/>
      <c r="X1" s="110"/>
    </row>
    <row r="2" spans="2:46" ht="14.25" customHeight="1" x14ac:dyDescent="0.25">
      <c r="G2" s="55" t="s">
        <v>1674</v>
      </c>
      <c r="H2" s="55"/>
      <c r="I2" s="55"/>
      <c r="J2" s="55"/>
      <c r="K2" s="55"/>
      <c r="L2" s="55"/>
      <c r="M2" s="55"/>
      <c r="N2" s="55"/>
      <c r="AT2" s="443"/>
    </row>
    <row r="3" spans="2:46" ht="14.25" customHeight="1" x14ac:dyDescent="0.25">
      <c r="B3" s="111"/>
      <c r="C3" s="111"/>
      <c r="D3" s="111"/>
      <c r="E3" s="111"/>
      <c r="G3" s="55"/>
      <c r="H3" s="55"/>
      <c r="I3" s="55"/>
      <c r="J3" s="55"/>
      <c r="K3" s="55"/>
      <c r="L3" s="55"/>
      <c r="M3" s="55"/>
      <c r="N3" s="55"/>
      <c r="AT3" s="443"/>
    </row>
    <row r="4" spans="2:46" ht="14.25" customHeight="1" x14ac:dyDescent="0.25">
      <c r="B4" s="762" t="s">
        <v>79</v>
      </c>
      <c r="C4" s="761"/>
      <c r="D4" s="761"/>
      <c r="E4" s="761"/>
      <c r="G4" s="55"/>
      <c r="H4" s="55"/>
      <c r="I4" s="55"/>
      <c r="J4" s="55"/>
      <c r="K4" s="55"/>
      <c r="L4" s="55"/>
      <c r="M4" s="55"/>
      <c r="N4" s="55"/>
      <c r="AT4" s="443"/>
    </row>
    <row r="5" spans="2:46" ht="14.25" customHeight="1" x14ac:dyDescent="0.25">
      <c r="B5" s="111"/>
      <c r="C5" s="111"/>
      <c r="D5" s="111"/>
      <c r="E5" s="111"/>
      <c r="G5" s="55"/>
      <c r="H5" s="55"/>
      <c r="I5" s="55"/>
      <c r="J5" s="55"/>
      <c r="K5" s="55"/>
      <c r="L5" s="55"/>
      <c r="M5" s="55"/>
      <c r="N5" s="55"/>
      <c r="AT5" s="443"/>
    </row>
    <row r="6" spans="2:46" ht="14.25" customHeight="1" x14ac:dyDescent="0.25">
      <c r="B6" s="762" t="s">
        <v>87</v>
      </c>
      <c r="C6" s="761"/>
      <c r="D6" s="761"/>
      <c r="E6" s="761"/>
      <c r="G6" s="55"/>
      <c r="H6" s="55"/>
      <c r="I6" s="55"/>
      <c r="J6" s="55"/>
      <c r="K6" s="55"/>
      <c r="L6" s="55"/>
      <c r="M6" s="55"/>
      <c r="N6" s="55"/>
      <c r="AT6" s="443"/>
    </row>
    <row r="7" spans="2:46" ht="15" customHeight="1" x14ac:dyDescent="0.25">
      <c r="B7" s="111"/>
      <c r="C7" s="111"/>
      <c r="D7" s="111"/>
      <c r="E7" s="111"/>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443"/>
    </row>
    <row r="8" spans="2:46" ht="14.25" customHeight="1" x14ac:dyDescent="0.25">
      <c r="B8" s="762" t="s">
        <v>94</v>
      </c>
      <c r="C8" s="761"/>
      <c r="D8" s="761"/>
      <c r="E8" s="761"/>
      <c r="G8" s="55"/>
      <c r="H8" s="55"/>
      <c r="I8" s="55"/>
      <c r="J8" s="55"/>
      <c r="K8" s="55"/>
      <c r="L8" s="55"/>
      <c r="M8" s="55"/>
      <c r="N8" s="55"/>
      <c r="AT8" s="443"/>
    </row>
    <row r="9" spans="2:46" ht="14.25" customHeight="1" x14ac:dyDescent="0.25">
      <c r="B9" s="111"/>
      <c r="C9" s="111"/>
      <c r="D9" s="111"/>
      <c r="E9" s="111"/>
      <c r="G9" s="999" t="str">
        <f>"Rincian "&amp;'B-4'!G9&amp;" "&amp;'B-4-1'!M20</f>
        <v>Rincian Diskon Penjualan Berdasarkan Analisis SPT dan Laporan Keuangan</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c r="AT12" s="443"/>
    </row>
    <row r="13" spans="2:46" ht="14.25" customHeight="1" x14ac:dyDescent="0.25">
      <c r="B13" s="962" t="str">
        <f>HYPERLINK("#'"&amp;'EWS DIRECTORY'!$J$50&amp;"'!A1",'EWS DIRECTORY'!$J$50)</f>
        <v>B-4</v>
      </c>
      <c r="C13" s="761"/>
      <c r="D13" s="761"/>
      <c r="E13" s="761"/>
      <c r="G13" s="55" t="s">
        <v>1680</v>
      </c>
      <c r="H13" s="55"/>
      <c r="I13" s="254"/>
      <c r="J13" s="254"/>
      <c r="K13" s="254"/>
      <c r="L13" s="254"/>
      <c r="M13" s="254"/>
      <c r="N13" s="254"/>
      <c r="AT13" s="443"/>
    </row>
    <row r="14" spans="2:46" ht="14.25" customHeight="1" x14ac:dyDescent="0.25">
      <c r="B14" s="931" t="str">
        <f>HYPERLINK("#'"&amp;'EWS DIRECTORY'!$J$51&amp;"'!A1",'EWS DIRECTORY'!$J$51)</f>
        <v>B-4-1</v>
      </c>
      <c r="C14" s="761"/>
      <c r="D14" s="761"/>
      <c r="E14" s="761"/>
      <c r="G14" s="55"/>
      <c r="H14" s="55"/>
      <c r="I14" s="254"/>
      <c r="J14" s="254"/>
      <c r="K14" s="254"/>
      <c r="L14" s="254"/>
      <c r="M14" s="254"/>
      <c r="N14" s="254"/>
      <c r="AT14" s="443"/>
    </row>
    <row r="15" spans="2:46" ht="14.25" customHeight="1" x14ac:dyDescent="0.25">
      <c r="B15" s="929" t="str">
        <f>HYPERLINK("#'"&amp;'EWS DIRECTORY'!$J$52&amp;"'!A1",'EWS DIRECTORY'!$J$52)</f>
        <v>B-4-1-1</v>
      </c>
      <c r="C15" s="761"/>
      <c r="D15" s="761"/>
      <c r="E15" s="761"/>
      <c r="G15" s="55"/>
      <c r="H15" s="55"/>
      <c r="I15" s="254"/>
      <c r="J15" s="254"/>
      <c r="K15" s="254"/>
      <c r="L15" s="254"/>
      <c r="M15" s="254"/>
      <c r="N15" s="254"/>
      <c r="AT15" s="443"/>
    </row>
    <row r="16" spans="2:46" ht="14.25" customHeight="1" x14ac:dyDescent="0.25">
      <c r="B16" s="927" t="str">
        <f>HYPERLINK("#'"&amp;'EWS DIRECTORY'!$J$53&amp;"'!A1",'EWS DIRECTORY'!$J$53)</f>
        <v>B-4-1-2</v>
      </c>
      <c r="C16" s="761"/>
      <c r="D16" s="761"/>
      <c r="E16" s="761"/>
      <c r="G16" s="55"/>
      <c r="H16" s="55"/>
      <c r="I16" s="254"/>
      <c r="J16" s="254"/>
      <c r="K16" s="254"/>
      <c r="L16" s="254"/>
      <c r="M16" s="254"/>
      <c r="N16" s="254"/>
      <c r="AT16" s="443"/>
    </row>
    <row r="17" spans="2:46" ht="14.25" customHeight="1" x14ac:dyDescent="0.25">
      <c r="B17" s="929" t="str">
        <f>HYPERLINK("#'"&amp;'EWS DIRECTORY'!$J$54&amp;"'!A1",'EWS DIRECTORY'!$J$54)</f>
        <v>B-4-1-3</v>
      </c>
      <c r="C17" s="761"/>
      <c r="D17" s="761"/>
      <c r="E17" s="761"/>
      <c r="G17" s="55" t="s">
        <v>1681</v>
      </c>
      <c r="H17" s="55"/>
      <c r="I17" s="55"/>
      <c r="J17" s="254"/>
      <c r="K17" s="254"/>
      <c r="L17" s="254"/>
      <c r="M17" s="254"/>
      <c r="N17" s="254"/>
      <c r="AT17" s="443"/>
    </row>
    <row r="18" spans="2:46" ht="14.25" customHeight="1" x14ac:dyDescent="0.25">
      <c r="B18" s="929" t="str">
        <f>HYPERLINK("#'"&amp;'EWS DIRECTORY'!$J$55&amp;"'!A1",'EWS DIRECTORY'!$J$55)</f>
        <v>B-4-1-4</v>
      </c>
      <c r="C18" s="761"/>
      <c r="D18" s="761"/>
      <c r="E18" s="761"/>
      <c r="G18" s="55" t="s">
        <v>1744</v>
      </c>
      <c r="H18" s="55"/>
      <c r="I18" s="55" t="s">
        <v>1744</v>
      </c>
      <c r="J18" s="254"/>
      <c r="K18" s="254"/>
      <c r="L18" s="254"/>
      <c r="M18" s="254"/>
      <c r="N18" s="254"/>
      <c r="AT18" s="443"/>
    </row>
    <row r="19" spans="2:46" ht="14.25" customHeight="1" x14ac:dyDescent="0.25">
      <c r="B19" s="929" t="str">
        <f>HYPERLINK("#'"&amp;'EWS DIRECTORY'!$J$56&amp;"'!A1",'EWS DIRECTORY'!$J$56)</f>
        <v>B-4-1-5</v>
      </c>
      <c r="C19" s="761"/>
      <c r="D19" s="761"/>
      <c r="E19" s="761"/>
      <c r="AT19" s="443"/>
    </row>
    <row r="20" spans="2:46" ht="14.25" customHeight="1" x14ac:dyDescent="0.25">
      <c r="B20" s="929" t="str">
        <f>HYPERLINK("#'"&amp;'EWS DIRECTORY'!$J$57&amp;"'!A1",'EWS DIRECTORY'!$J$57)</f>
        <v>B-4-1-6</v>
      </c>
      <c r="C20" s="761"/>
      <c r="D20" s="761"/>
      <c r="E20" s="761"/>
      <c r="G20" s="55" t="s">
        <v>1851</v>
      </c>
      <c r="AT20" s="443"/>
    </row>
    <row r="21" spans="2:46" ht="14.25" customHeight="1" x14ac:dyDescent="0.25">
      <c r="G21" s="55"/>
      <c r="AT21" s="443"/>
    </row>
    <row r="22" spans="2:46" ht="14.25" customHeight="1" x14ac:dyDescent="0.25">
      <c r="G22" s="55"/>
      <c r="H22" s="1086" t="s">
        <v>107</v>
      </c>
      <c r="I22" s="790"/>
      <c r="J22" s="1087" t="s">
        <v>1767</v>
      </c>
      <c r="K22" s="789"/>
      <c r="L22" s="1082" t="s">
        <v>1852</v>
      </c>
      <c r="M22" s="764"/>
      <c r="N22" s="764"/>
      <c r="O22" s="764"/>
      <c r="P22" s="764"/>
      <c r="Q22" s="764"/>
      <c r="R22" s="764"/>
      <c r="S22" s="764"/>
      <c r="T22" s="764"/>
      <c r="U22" s="765"/>
      <c r="V22" s="1083" t="s">
        <v>1853</v>
      </c>
      <c r="W22" s="764"/>
      <c r="X22" s="764"/>
      <c r="Y22" s="764"/>
      <c r="Z22" s="764"/>
      <c r="AA22" s="764"/>
      <c r="AB22" s="764"/>
      <c r="AC22" s="764"/>
      <c r="AD22" s="764"/>
      <c r="AE22" s="764"/>
      <c r="AF22" s="764"/>
      <c r="AG22" s="764"/>
      <c r="AH22" s="764"/>
      <c r="AI22" s="764"/>
      <c r="AJ22" s="764"/>
      <c r="AK22" s="764"/>
      <c r="AL22" s="764"/>
      <c r="AM22" s="764"/>
      <c r="AN22" s="765"/>
      <c r="AO22" s="1084" t="s">
        <v>1770</v>
      </c>
      <c r="AP22" s="764"/>
      <c r="AQ22" s="764"/>
      <c r="AR22" s="764"/>
      <c r="AS22" s="764"/>
      <c r="AT22" s="765"/>
    </row>
    <row r="23" spans="2:46" ht="15" customHeight="1" x14ac:dyDescent="0.25">
      <c r="G23" s="55"/>
      <c r="H23" s="1077">
        <v>1</v>
      </c>
      <c r="I23" s="765"/>
      <c r="J23" s="1081"/>
      <c r="K23" s="764"/>
      <c r="L23" s="1077"/>
      <c r="M23" s="764"/>
      <c r="N23" s="764"/>
      <c r="O23" s="764"/>
      <c r="P23" s="764"/>
      <c r="Q23" s="764"/>
      <c r="R23" s="764"/>
      <c r="S23" s="764"/>
      <c r="T23" s="764"/>
      <c r="U23" s="765"/>
      <c r="V23" s="1085"/>
      <c r="W23" s="764"/>
      <c r="X23" s="764"/>
      <c r="Y23" s="764"/>
      <c r="Z23" s="764"/>
      <c r="AA23" s="764"/>
      <c r="AB23" s="764"/>
      <c r="AC23" s="764"/>
      <c r="AD23" s="764"/>
      <c r="AE23" s="764"/>
      <c r="AF23" s="764"/>
      <c r="AG23" s="764"/>
      <c r="AH23" s="764"/>
      <c r="AI23" s="764"/>
      <c r="AJ23" s="764"/>
      <c r="AK23" s="764"/>
      <c r="AL23" s="764"/>
      <c r="AM23" s="764"/>
      <c r="AN23" s="765"/>
      <c r="AO23" s="1078"/>
      <c r="AP23" s="764"/>
      <c r="AQ23" s="764"/>
      <c r="AR23" s="764"/>
      <c r="AS23" s="764"/>
      <c r="AT23" s="765"/>
    </row>
    <row r="24" spans="2:46" ht="14.25" customHeight="1" x14ac:dyDescent="0.25">
      <c r="AT24" s="443"/>
    </row>
    <row r="25" spans="2:46" ht="14.25" customHeight="1" x14ac:dyDescent="0.25">
      <c r="AS25" s="443"/>
      <c r="AT25" s="443"/>
    </row>
    <row r="26" spans="2:46" ht="15" customHeight="1" x14ac:dyDescent="0.25">
      <c r="AS26" s="443"/>
      <c r="AT26" s="443"/>
    </row>
    <row r="27" spans="2:46" ht="15" customHeight="1" x14ac:dyDescent="0.25">
      <c r="H27" s="976" t="s">
        <v>1795</v>
      </c>
      <c r="I27" s="824"/>
      <c r="J27" s="824"/>
      <c r="K27" s="824"/>
      <c r="L27" s="824"/>
      <c r="M27" s="824"/>
      <c r="N27" s="824"/>
      <c r="O27" s="824"/>
      <c r="P27" s="824"/>
      <c r="Q27" s="824"/>
      <c r="R27" s="824"/>
      <c r="S27" s="824"/>
      <c r="T27" s="824"/>
      <c r="U27" s="824"/>
      <c r="V27" s="824"/>
      <c r="W27" s="824"/>
      <c r="X27" s="824"/>
      <c r="Y27" s="825"/>
      <c r="Z27" s="976" t="s">
        <v>1796</v>
      </c>
      <c r="AA27" s="824"/>
      <c r="AB27" s="824"/>
      <c r="AC27" s="824"/>
      <c r="AD27" s="824"/>
      <c r="AE27" s="824"/>
      <c r="AF27" s="824"/>
      <c r="AG27" s="824"/>
      <c r="AH27" s="824"/>
      <c r="AI27" s="824"/>
      <c r="AJ27" s="824"/>
      <c r="AK27" s="824"/>
      <c r="AL27" s="824"/>
      <c r="AM27" s="824"/>
      <c r="AN27" s="824"/>
      <c r="AO27" s="824"/>
      <c r="AP27" s="824"/>
      <c r="AQ27" s="825"/>
      <c r="AS27" s="443"/>
      <c r="AT27" s="443"/>
    </row>
    <row r="28" spans="2:46" ht="14.25" customHeight="1" x14ac:dyDescent="0.25">
      <c r="B28" s="760"/>
      <c r="C28" s="761"/>
      <c r="D28" s="761"/>
      <c r="E28" s="761"/>
      <c r="H28" s="257" t="s">
        <v>796</v>
      </c>
      <c r="I28" s="258"/>
      <c r="J28" s="258"/>
      <c r="K28" s="258"/>
      <c r="L28" s="258"/>
      <c r="M28" s="258"/>
      <c r="N28" s="258"/>
      <c r="O28" s="258"/>
      <c r="P28" s="258"/>
      <c r="Q28" s="259"/>
      <c r="R28" s="257" t="s">
        <v>1511</v>
      </c>
      <c r="S28" s="258"/>
      <c r="T28" s="258"/>
      <c r="U28" s="259"/>
      <c r="V28" s="257" t="s">
        <v>1510</v>
      </c>
      <c r="W28" s="258"/>
      <c r="X28" s="258"/>
      <c r="Y28" s="259"/>
      <c r="Z28" s="257" t="s">
        <v>796</v>
      </c>
      <c r="AA28" s="258"/>
      <c r="AB28" s="258"/>
      <c r="AC28" s="258"/>
      <c r="AD28" s="258"/>
      <c r="AE28" s="258"/>
      <c r="AF28" s="258"/>
      <c r="AG28" s="258"/>
      <c r="AH28" s="258"/>
      <c r="AI28" s="259"/>
      <c r="AJ28" s="257" t="s">
        <v>1511</v>
      </c>
      <c r="AK28" s="258"/>
      <c r="AL28" s="258"/>
      <c r="AM28" s="259"/>
      <c r="AN28" s="257" t="s">
        <v>1510</v>
      </c>
      <c r="AO28" s="258"/>
      <c r="AP28" s="258"/>
      <c r="AQ28" s="259"/>
      <c r="AS28" s="443"/>
      <c r="AT28" s="443"/>
    </row>
    <row r="29" spans="2:46" ht="14.25" customHeight="1" x14ac:dyDescent="0.25">
      <c r="H29" s="260"/>
      <c r="Q29" s="261"/>
      <c r="R29" s="260"/>
      <c r="U29" s="261"/>
      <c r="V29" s="260"/>
      <c r="Y29" s="261"/>
      <c r="Z29" s="260"/>
      <c r="AI29" s="261"/>
      <c r="AJ29" s="260"/>
      <c r="AM29" s="261"/>
      <c r="AN29" s="260"/>
      <c r="AQ29" s="261"/>
      <c r="AS29" s="443"/>
      <c r="AT29" s="443"/>
    </row>
    <row r="30" spans="2:46" ht="14.25" customHeight="1" x14ac:dyDescent="0.25">
      <c r="B30" s="760"/>
      <c r="C30" s="761"/>
      <c r="D30" s="761"/>
      <c r="E30" s="761"/>
      <c r="H30" s="260"/>
      <c r="Q30" s="261"/>
      <c r="R30" s="260"/>
      <c r="U30" s="261"/>
      <c r="V30" s="260"/>
      <c r="Y30" s="261"/>
      <c r="Z30" s="260"/>
      <c r="AI30" s="261"/>
      <c r="AJ30" s="260"/>
      <c r="AM30" s="261"/>
      <c r="AN30" s="260"/>
      <c r="AQ30" s="261"/>
      <c r="AS30" s="443"/>
      <c r="AT30" s="443"/>
    </row>
    <row r="31" spans="2:46" ht="14.25" customHeight="1" x14ac:dyDescent="0.25">
      <c r="H31" s="260"/>
      <c r="Q31" s="261"/>
      <c r="R31" s="260"/>
      <c r="U31" s="261"/>
      <c r="V31" s="260"/>
      <c r="Y31" s="261"/>
      <c r="Z31" s="260"/>
      <c r="AI31" s="261"/>
      <c r="AJ31" s="260"/>
      <c r="AM31" s="261"/>
      <c r="AN31" s="260"/>
      <c r="AQ31" s="261"/>
      <c r="AS31" s="443"/>
      <c r="AT31" s="443"/>
    </row>
    <row r="32" spans="2:46" ht="14.25" customHeight="1" x14ac:dyDescent="0.25">
      <c r="B32" s="760"/>
      <c r="C32" s="761"/>
      <c r="D32" s="761"/>
      <c r="E32" s="761"/>
      <c r="H32" s="260"/>
      <c r="Q32" s="261"/>
      <c r="R32" s="260"/>
      <c r="U32" s="261"/>
      <c r="V32" s="260"/>
      <c r="Y32" s="261"/>
      <c r="Z32" s="260"/>
      <c r="AI32" s="261"/>
      <c r="AJ32" s="260"/>
      <c r="AM32" s="261"/>
      <c r="AN32" s="260"/>
      <c r="AQ32" s="261"/>
      <c r="AS32" s="443"/>
      <c r="AT32" s="443"/>
    </row>
    <row r="33" spans="2:46" ht="14.25" customHeight="1" x14ac:dyDescent="0.25">
      <c r="H33" s="262"/>
      <c r="I33" s="263"/>
      <c r="J33" s="263"/>
      <c r="K33" s="263"/>
      <c r="L33" s="263"/>
      <c r="M33" s="263"/>
      <c r="N33" s="263"/>
      <c r="O33" s="263"/>
      <c r="P33" s="263"/>
      <c r="Q33" s="264"/>
      <c r="R33" s="262"/>
      <c r="S33" s="263"/>
      <c r="T33" s="263"/>
      <c r="U33" s="264"/>
      <c r="V33" s="262"/>
      <c r="W33" s="263"/>
      <c r="X33" s="263"/>
      <c r="Y33" s="264"/>
      <c r="Z33" s="262"/>
      <c r="AA33" s="263"/>
      <c r="AB33" s="263"/>
      <c r="AC33" s="263"/>
      <c r="AD33" s="263"/>
      <c r="AE33" s="263"/>
      <c r="AF33" s="263"/>
      <c r="AG33" s="263"/>
      <c r="AH33" s="263"/>
      <c r="AI33" s="264"/>
      <c r="AJ33" s="262"/>
      <c r="AK33" s="263"/>
      <c r="AL33" s="263"/>
      <c r="AM33" s="264"/>
      <c r="AN33" s="262"/>
      <c r="AO33" s="263"/>
      <c r="AP33" s="263"/>
      <c r="AQ33" s="264"/>
      <c r="AS33" s="443"/>
      <c r="AT33" s="443"/>
    </row>
    <row r="34" spans="2:46" ht="14.25" customHeight="1" x14ac:dyDescent="0.25">
      <c r="B34" s="760"/>
      <c r="C34" s="761"/>
      <c r="D34" s="761"/>
      <c r="E34" s="761"/>
      <c r="G34" s="223"/>
      <c r="AM34" s="265" t="s">
        <v>1797</v>
      </c>
      <c r="AN34" s="131" t="str">
        <f>'B-4-1'!U20</f>
        <v>B-4-1-2</v>
      </c>
      <c r="AS34" s="443"/>
      <c r="AT34" s="443"/>
    </row>
    <row r="35" spans="2:46" ht="14.25" customHeight="1" x14ac:dyDescent="0.25">
      <c r="G35" s="223"/>
      <c r="AS35" s="443"/>
      <c r="AT35" s="443"/>
    </row>
  </sheetData>
  <mergeCells count="31">
    <mergeCell ref="B6:E6"/>
    <mergeCell ref="B30:E30"/>
    <mergeCell ref="B15:E15"/>
    <mergeCell ref="B20:E20"/>
    <mergeCell ref="B13:E13"/>
    <mergeCell ref="B10:E10"/>
    <mergeCell ref="B28:E28"/>
    <mergeCell ref="B4:E4"/>
    <mergeCell ref="V22:AN22"/>
    <mergeCell ref="B16:E16"/>
    <mergeCell ref="AO22:AT22"/>
    <mergeCell ref="H27:Y27"/>
    <mergeCell ref="G7:AR7"/>
    <mergeCell ref="B18:E18"/>
    <mergeCell ref="B12:E12"/>
    <mergeCell ref="V23:AN23"/>
    <mergeCell ref="H22:I22"/>
    <mergeCell ref="J22:K22"/>
    <mergeCell ref="B14:E14"/>
    <mergeCell ref="B17:E17"/>
    <mergeCell ref="B8:E8"/>
    <mergeCell ref="L23:U23"/>
    <mergeCell ref="G9:Z11"/>
    <mergeCell ref="B34:E34"/>
    <mergeCell ref="AO23:AT23"/>
    <mergeCell ref="Z27:AQ27"/>
    <mergeCell ref="H23:I23"/>
    <mergeCell ref="B19:E19"/>
    <mergeCell ref="J23:K23"/>
    <mergeCell ref="B32:E32"/>
    <mergeCell ref="L22:U22"/>
  </mergeCells>
  <hyperlinks>
    <hyperlink ref="B4" location="PANDUAN!A1" display="PANDUAN" xr:uid="{00000000-0004-0000-3500-000000000000}"/>
    <hyperlink ref="B6" location="'EWS DIRECTORY'!A1" display="EWS DIRECTORY" xr:uid="{00000000-0004-0000-3500-000001000000}"/>
    <hyperlink ref="B8" location="'DATA PEMICU'!A1" display="DATA PEMICU" xr:uid="{00000000-0004-0000-3500-000002000000}"/>
    <hyperlink ref="B10" location="'DATA PENGUJI'!A1" display="DATA PENGUJI" xr:uid="{00000000-0004-0000-3500-000003000000}"/>
    <hyperlink ref="B12" location="'MAIN LEVEL'!A1" display="MAIN LEVEL" xr:uid="{00000000-0004-0000-3500-000004000000}"/>
  </hyperlinks>
  <pageMargins left="0.51181102362204722" right="0.15748031496062989" top="0.55118110236220474" bottom="0.55118110236220474" header="0" footer="0"/>
  <pageSetup paperSize="9" scale="60" orientation="landscape"/>
  <headerFooter>
    <oddFooter>&amp;Rhalaman &amp;P dari</oddFooter>
  </headerFooter>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249">
    <tabColor theme="4" tint="-0.249977111117893"/>
  </sheetPr>
  <dimension ref="A2:AX53"/>
  <sheetViews>
    <sheetView topLeftCell="B9" zoomScaleNormal="100" workbookViewId="0">
      <selection activeCell="AQ18" sqref="AQ18:AU18"/>
    </sheetView>
  </sheetViews>
  <sheetFormatPr defaultColWidth="3.5546875" defaultRowHeight="13.8" x14ac:dyDescent="0.25"/>
  <cols>
    <col min="1" max="1" width="3" style="110" hidden="1" customWidth="1"/>
    <col min="2" max="5" width="3.88671875" style="177" customWidth="1"/>
    <col min="6" max="6" width="3.88671875" style="110" customWidth="1"/>
    <col min="7" max="45" width="3.6640625" style="254" customWidth="1"/>
    <col min="46" max="46" width="4.44140625" style="254" customWidth="1"/>
    <col min="47" max="47" width="3.6640625" style="254" customWidth="1"/>
    <col min="48" max="48" width="3.5546875" style="254" customWidth="1"/>
    <col min="49" max="16384" width="3.5546875" style="254"/>
  </cols>
  <sheetData>
    <row r="2" spans="2:47" x14ac:dyDescent="0.25">
      <c r="G2" s="55" t="s">
        <v>1674</v>
      </c>
      <c r="H2" s="55"/>
      <c r="I2" s="55"/>
      <c r="J2" s="55"/>
      <c r="K2" s="55"/>
      <c r="L2" s="55"/>
      <c r="M2" s="55"/>
      <c r="N2" s="55"/>
      <c r="AT2" s="443"/>
      <c r="AU2" s="443"/>
    </row>
    <row r="3" spans="2:47" x14ac:dyDescent="0.25">
      <c r="B3" s="111"/>
      <c r="C3" s="111"/>
      <c r="D3" s="111"/>
      <c r="E3" s="111"/>
      <c r="G3" s="55"/>
      <c r="H3" s="55"/>
      <c r="I3" s="55"/>
      <c r="J3" s="55"/>
      <c r="K3" s="55"/>
      <c r="L3" s="55"/>
      <c r="M3" s="55"/>
      <c r="N3" s="55"/>
      <c r="AT3" s="443"/>
      <c r="AU3" s="443"/>
    </row>
    <row r="4" spans="2:47" x14ac:dyDescent="0.25">
      <c r="B4" s="762" t="s">
        <v>79</v>
      </c>
      <c r="C4" s="761"/>
      <c r="D4" s="761"/>
      <c r="E4" s="761"/>
      <c r="G4" s="55"/>
      <c r="H4" s="55"/>
      <c r="I4" s="55"/>
      <c r="J4" s="55"/>
      <c r="K4" s="55"/>
      <c r="L4" s="55"/>
      <c r="M4" s="55"/>
      <c r="N4" s="55"/>
      <c r="AT4" s="443"/>
      <c r="AU4" s="443"/>
    </row>
    <row r="5" spans="2:47" x14ac:dyDescent="0.25">
      <c r="B5" s="111"/>
      <c r="C5" s="111"/>
      <c r="D5" s="111"/>
      <c r="E5" s="111"/>
      <c r="G5" s="55"/>
      <c r="H5" s="55"/>
      <c r="I5" s="55"/>
      <c r="J5" s="55"/>
      <c r="K5" s="55"/>
      <c r="L5" s="55"/>
      <c r="M5" s="55"/>
      <c r="N5" s="55"/>
      <c r="AT5" s="443"/>
      <c r="AU5" s="443"/>
    </row>
    <row r="6" spans="2:47" x14ac:dyDescent="0.25">
      <c r="B6" s="762" t="s">
        <v>87</v>
      </c>
      <c r="C6" s="761"/>
      <c r="D6" s="761"/>
      <c r="E6" s="761"/>
      <c r="G6" s="55"/>
      <c r="H6" s="55"/>
      <c r="I6" s="55"/>
      <c r="J6" s="55"/>
      <c r="K6" s="55"/>
      <c r="L6" s="55"/>
      <c r="M6" s="55"/>
      <c r="N6" s="55"/>
      <c r="AT6" s="443"/>
      <c r="AU6" s="443"/>
    </row>
    <row r="7" spans="2:47" ht="15" customHeight="1" x14ac:dyDescent="0.25">
      <c r="B7" s="111"/>
      <c r="C7" s="111"/>
      <c r="D7" s="111"/>
      <c r="E7" s="111"/>
      <c r="G7" s="996" t="s">
        <v>1774</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c r="AI7" s="792"/>
      <c r="AJ7" s="792"/>
      <c r="AK7" s="792"/>
      <c r="AL7" s="792"/>
      <c r="AM7" s="792"/>
      <c r="AN7" s="792"/>
      <c r="AO7" s="792"/>
      <c r="AP7" s="792"/>
      <c r="AQ7" s="792"/>
      <c r="AR7" s="792"/>
      <c r="AS7" s="58"/>
      <c r="AT7" s="443"/>
      <c r="AU7" s="443"/>
    </row>
    <row r="8" spans="2:47" x14ac:dyDescent="0.25">
      <c r="B8" s="762" t="s">
        <v>94</v>
      </c>
      <c r="C8" s="761"/>
      <c r="D8" s="761"/>
      <c r="E8" s="761"/>
      <c r="G8" s="55"/>
      <c r="H8" s="55"/>
      <c r="I8" s="55"/>
      <c r="J8" s="55"/>
      <c r="K8" s="55"/>
      <c r="L8" s="55"/>
      <c r="M8" s="55"/>
      <c r="N8" s="55"/>
      <c r="AT8" s="443"/>
      <c r="AU8" s="443"/>
    </row>
    <row r="9" spans="2:47" x14ac:dyDescent="0.25">
      <c r="B9" s="111"/>
      <c r="C9" s="111"/>
      <c r="D9" s="111"/>
      <c r="E9" s="111"/>
      <c r="G9" s="999" t="str">
        <f>"Rincian "&amp;'B-4'!G9&amp;" "&amp;'B-4-1'!M22</f>
        <v>Rincian Diskon Penjualan Berdasarkan pemeriksaan langsung terhadap bukti pendukung</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c r="AU9" s="443"/>
    </row>
    <row r="10" spans="2:47" x14ac:dyDescent="0.25">
      <c r="B10" s="762" t="s">
        <v>101</v>
      </c>
      <c r="C10" s="761"/>
      <c r="D10" s="761"/>
      <c r="E10" s="761"/>
      <c r="G10" s="1001"/>
      <c r="H10" s="792"/>
      <c r="I10" s="792"/>
      <c r="J10" s="792"/>
      <c r="K10" s="792"/>
      <c r="L10" s="792"/>
      <c r="M10" s="792"/>
      <c r="N10" s="792"/>
      <c r="O10" s="792"/>
      <c r="P10" s="792"/>
      <c r="Q10" s="792"/>
      <c r="R10" s="792"/>
      <c r="S10" s="792"/>
      <c r="T10" s="792"/>
      <c r="U10" s="792"/>
      <c r="V10" s="792"/>
      <c r="W10" s="792"/>
      <c r="X10" s="792"/>
      <c r="Y10" s="792"/>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c r="AU10" s="443"/>
    </row>
    <row r="11" spans="2:47"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c r="AU11" s="443"/>
    </row>
    <row r="12" spans="2:47" x14ac:dyDescent="0.25">
      <c r="B12" s="762" t="s">
        <v>106</v>
      </c>
      <c r="C12" s="761"/>
      <c r="D12" s="761"/>
      <c r="E12" s="761"/>
      <c r="AT12" s="443"/>
      <c r="AU12" s="443"/>
    </row>
    <row r="13" spans="2:47" x14ac:dyDescent="0.25">
      <c r="B13" s="962" t="str">
        <f>HYPERLINK("#'"&amp;'EWS DIRECTORY'!$J$50&amp;"'!A1",'EWS DIRECTORY'!$J$50)</f>
        <v>B-4</v>
      </c>
      <c r="C13" s="761"/>
      <c r="D13" s="761"/>
      <c r="E13" s="761"/>
      <c r="G13" s="55" t="s">
        <v>1680</v>
      </c>
      <c r="H13" s="55"/>
      <c r="AT13" s="443"/>
      <c r="AU13" s="443"/>
    </row>
    <row r="14" spans="2:47" x14ac:dyDescent="0.25">
      <c r="B14" s="931" t="str">
        <f>HYPERLINK("#'"&amp;'EWS DIRECTORY'!$J$51&amp;"'!A1",'EWS DIRECTORY'!$J$51)</f>
        <v>B-4-1</v>
      </c>
      <c r="C14" s="761"/>
      <c r="D14" s="761"/>
      <c r="E14" s="761"/>
      <c r="G14" s="55"/>
      <c r="H14" s="55"/>
      <c r="AT14" s="443"/>
      <c r="AU14" s="443"/>
    </row>
    <row r="15" spans="2:47" x14ac:dyDescent="0.25">
      <c r="B15" s="929" t="str">
        <f>HYPERLINK("#'"&amp;'EWS DIRECTORY'!$J$52&amp;"'!A1",'EWS DIRECTORY'!$J$52)</f>
        <v>B-4-1-1</v>
      </c>
      <c r="C15" s="761"/>
      <c r="D15" s="761"/>
      <c r="E15" s="761"/>
      <c r="G15" s="55"/>
      <c r="H15" s="55"/>
      <c r="AT15" s="443"/>
      <c r="AU15" s="443"/>
    </row>
    <row r="16" spans="2:47" x14ac:dyDescent="0.25">
      <c r="B16" s="929" t="str">
        <f>HYPERLINK("#'"&amp;'EWS DIRECTORY'!$J$53&amp;"'!A1",'EWS DIRECTORY'!$J$53)</f>
        <v>B-4-1-2</v>
      </c>
      <c r="C16" s="761"/>
      <c r="D16" s="761"/>
      <c r="E16" s="761"/>
      <c r="G16" s="55"/>
      <c r="H16" s="55"/>
      <c r="AT16" s="443"/>
      <c r="AU16" s="443"/>
    </row>
    <row r="17" spans="1:50" x14ac:dyDescent="0.25">
      <c r="B17" s="927" t="str">
        <f>HYPERLINK("#'"&amp;'EWS DIRECTORY'!$J$54&amp;"'!A1",'EWS DIRECTORY'!$J$54)</f>
        <v>B-4-1-3</v>
      </c>
      <c r="C17" s="761"/>
      <c r="D17" s="761"/>
      <c r="E17" s="761"/>
      <c r="G17" s="55" t="s">
        <v>1681</v>
      </c>
      <c r="H17" s="55"/>
      <c r="I17" s="55"/>
      <c r="AT17" s="443"/>
      <c r="AU17" s="443"/>
    </row>
    <row r="18" spans="1:50" x14ac:dyDescent="0.25">
      <c r="B18" s="929" t="str">
        <f>HYPERLINK("#'"&amp;'EWS DIRECTORY'!$J$55&amp;"'!A1",'EWS DIRECTORY'!$J$55)</f>
        <v>B-4-1-4</v>
      </c>
      <c r="C18" s="761"/>
      <c r="D18" s="761"/>
      <c r="E18" s="761"/>
      <c r="G18" s="55" t="s">
        <v>1744</v>
      </c>
      <c r="H18" s="55"/>
      <c r="I18" s="55" t="s">
        <v>1744</v>
      </c>
      <c r="AT18" s="443"/>
      <c r="AU18" s="443"/>
    </row>
    <row r="19" spans="1:50" x14ac:dyDescent="0.25">
      <c r="B19" s="929" t="str">
        <f>HYPERLINK("#'"&amp;'EWS DIRECTORY'!$J$56&amp;"'!A1",'EWS DIRECTORY'!$J$56)</f>
        <v>B-4-1-5</v>
      </c>
      <c r="C19" s="761"/>
      <c r="D19" s="761"/>
      <c r="E19" s="761"/>
      <c r="AT19" s="443"/>
      <c r="AU19" s="443"/>
    </row>
    <row r="20" spans="1:50" s="271" customFormat="1" x14ac:dyDescent="0.25">
      <c r="A20" s="110"/>
      <c r="B20" s="929" t="str">
        <f>HYPERLINK("#'"&amp;'EWS DIRECTORY'!$J$57&amp;"'!A1",'EWS DIRECTORY'!$J$57)</f>
        <v>B-4-1-6</v>
      </c>
      <c r="C20" s="896"/>
      <c r="D20" s="896"/>
      <c r="E20" s="896"/>
      <c r="F20" s="110"/>
      <c r="G20" s="55" t="s">
        <v>1851</v>
      </c>
      <c r="AT20" s="443"/>
      <c r="AU20" s="443"/>
    </row>
    <row r="21" spans="1:50" x14ac:dyDescent="0.25">
      <c r="G21" s="55"/>
      <c r="AT21" s="443"/>
      <c r="AU21" s="443"/>
    </row>
    <row r="22" spans="1:50" ht="15" customHeight="1" x14ac:dyDescent="0.25">
      <c r="G22" s="55"/>
      <c r="H22" s="990" t="s">
        <v>1445</v>
      </c>
      <c r="I22" s="790"/>
      <c r="J22" s="990" t="s">
        <v>1478</v>
      </c>
      <c r="K22" s="789"/>
      <c r="L22" s="789"/>
      <c r="M22" s="790"/>
      <c r="N22" s="994" t="s">
        <v>1792</v>
      </c>
      <c r="O22" s="764"/>
      <c r="P22" s="764"/>
      <c r="Q22" s="764"/>
      <c r="R22" s="764"/>
      <c r="S22" s="764"/>
      <c r="T22" s="764"/>
      <c r="U22" s="764"/>
      <c r="V22" s="764"/>
      <c r="W22" s="764"/>
      <c r="X22" s="764"/>
      <c r="Y22" s="764"/>
      <c r="Z22" s="765"/>
      <c r="AA22" s="994" t="s">
        <v>1793</v>
      </c>
      <c r="AB22" s="764"/>
      <c r="AC22" s="764"/>
      <c r="AD22" s="764"/>
      <c r="AE22" s="764"/>
      <c r="AF22" s="764"/>
      <c r="AG22" s="764"/>
      <c r="AH22" s="764"/>
      <c r="AI22" s="764"/>
      <c r="AJ22" s="764"/>
      <c r="AK22" s="764"/>
      <c r="AL22" s="764"/>
      <c r="AM22" s="764"/>
      <c r="AN22" s="764"/>
      <c r="AO22" s="764"/>
      <c r="AP22" s="764"/>
      <c r="AQ22" s="764"/>
      <c r="AR22" s="764"/>
      <c r="AS22" s="765"/>
      <c r="AT22" s="990" t="s">
        <v>1481</v>
      </c>
      <c r="AU22" s="789"/>
      <c r="AV22" s="789"/>
      <c r="AW22" s="789"/>
      <c r="AX22" s="790"/>
    </row>
    <row r="23" spans="1:50" x14ac:dyDescent="0.25">
      <c r="G23" s="55"/>
      <c r="H23" s="806"/>
      <c r="I23" s="807"/>
      <c r="J23" s="806"/>
      <c r="K23" s="794"/>
      <c r="L23" s="794"/>
      <c r="M23" s="807"/>
      <c r="N23" s="978" t="s">
        <v>796</v>
      </c>
      <c r="O23" s="764"/>
      <c r="P23" s="764"/>
      <c r="Q23" s="764"/>
      <c r="R23" s="764"/>
      <c r="S23" s="764"/>
      <c r="T23" s="765"/>
      <c r="U23" s="978" t="s">
        <v>1401</v>
      </c>
      <c r="V23" s="764"/>
      <c r="W23" s="764"/>
      <c r="X23" s="764"/>
      <c r="Y23" s="764"/>
      <c r="Z23" s="765"/>
      <c r="AA23" s="978" t="s">
        <v>796</v>
      </c>
      <c r="AB23" s="764"/>
      <c r="AC23" s="764"/>
      <c r="AD23" s="764"/>
      <c r="AE23" s="764"/>
      <c r="AF23" s="765"/>
      <c r="AG23" s="978" t="s">
        <v>1794</v>
      </c>
      <c r="AH23" s="764"/>
      <c r="AI23" s="764"/>
      <c r="AJ23" s="764"/>
      <c r="AK23" s="764"/>
      <c r="AL23" s="764"/>
      <c r="AM23" s="765"/>
      <c r="AN23" s="978" t="s">
        <v>1510</v>
      </c>
      <c r="AO23" s="764"/>
      <c r="AP23" s="764"/>
      <c r="AQ23" s="764"/>
      <c r="AR23" s="764"/>
      <c r="AS23" s="765"/>
      <c r="AT23" s="806"/>
      <c r="AU23" s="794"/>
      <c r="AV23" s="794"/>
      <c r="AW23" s="794"/>
      <c r="AX23" s="807"/>
    </row>
    <row r="24" spans="1:50" x14ac:dyDescent="0.25">
      <c r="H24" s="980"/>
      <c r="I24" s="765"/>
      <c r="J24" s="979"/>
      <c r="K24" s="764"/>
      <c r="L24" s="764"/>
      <c r="M24" s="765"/>
      <c r="N24" s="980"/>
      <c r="O24" s="764"/>
      <c r="P24" s="764"/>
      <c r="Q24" s="764"/>
      <c r="R24" s="764"/>
      <c r="S24" s="764"/>
      <c r="T24" s="765"/>
      <c r="U24" s="977"/>
      <c r="V24" s="764"/>
      <c r="W24" s="764"/>
      <c r="X24" s="764"/>
      <c r="Y24" s="764"/>
      <c r="Z24" s="765"/>
      <c r="AA24" s="980"/>
      <c r="AB24" s="764"/>
      <c r="AC24" s="764"/>
      <c r="AD24" s="764"/>
      <c r="AE24" s="764"/>
      <c r="AF24" s="765"/>
      <c r="AG24" s="980"/>
      <c r="AH24" s="764"/>
      <c r="AI24" s="764"/>
      <c r="AJ24" s="764"/>
      <c r="AK24" s="764"/>
      <c r="AL24" s="764"/>
      <c r="AM24" s="765"/>
      <c r="AN24" s="979"/>
      <c r="AO24" s="764"/>
      <c r="AP24" s="764"/>
      <c r="AQ24" s="764"/>
      <c r="AR24" s="764"/>
      <c r="AS24" s="765"/>
      <c r="AT24" s="1063"/>
      <c r="AU24" s="764"/>
      <c r="AV24" s="764"/>
      <c r="AW24" s="764"/>
      <c r="AX24" s="765"/>
    </row>
    <row r="25" spans="1:50" x14ac:dyDescent="0.25">
      <c r="H25" s="980"/>
      <c r="I25" s="765"/>
      <c r="J25" s="979"/>
      <c r="K25" s="764"/>
      <c r="L25" s="764"/>
      <c r="M25" s="765"/>
      <c r="N25" s="980"/>
      <c r="O25" s="764"/>
      <c r="P25" s="764"/>
      <c r="Q25" s="764"/>
      <c r="R25" s="764"/>
      <c r="S25" s="764"/>
      <c r="T25" s="765"/>
      <c r="U25" s="977"/>
      <c r="V25" s="764"/>
      <c r="W25" s="764"/>
      <c r="X25" s="764"/>
      <c r="Y25" s="764"/>
      <c r="Z25" s="765"/>
      <c r="AA25" s="980"/>
      <c r="AB25" s="764"/>
      <c r="AC25" s="764"/>
      <c r="AD25" s="764"/>
      <c r="AE25" s="764"/>
      <c r="AF25" s="765"/>
      <c r="AG25" s="980"/>
      <c r="AH25" s="764"/>
      <c r="AI25" s="764"/>
      <c r="AJ25" s="764"/>
      <c r="AK25" s="764"/>
      <c r="AL25" s="764"/>
      <c r="AM25" s="765"/>
      <c r="AN25" s="979"/>
      <c r="AO25" s="764"/>
      <c r="AP25" s="764"/>
      <c r="AQ25" s="764"/>
      <c r="AR25" s="764"/>
      <c r="AS25" s="765"/>
      <c r="AT25" s="1063"/>
      <c r="AU25" s="764"/>
      <c r="AV25" s="764"/>
      <c r="AW25" s="764"/>
      <c r="AX25" s="765"/>
    </row>
    <row r="26" spans="1:50" x14ac:dyDescent="0.25">
      <c r="H26" s="980"/>
      <c r="I26" s="765"/>
      <c r="J26" s="979"/>
      <c r="K26" s="764"/>
      <c r="L26" s="764"/>
      <c r="M26" s="765"/>
      <c r="N26" s="980"/>
      <c r="O26" s="764"/>
      <c r="P26" s="764"/>
      <c r="Q26" s="764"/>
      <c r="R26" s="764"/>
      <c r="S26" s="764"/>
      <c r="T26" s="765"/>
      <c r="U26" s="977"/>
      <c r="V26" s="764"/>
      <c r="W26" s="764"/>
      <c r="X26" s="764"/>
      <c r="Y26" s="764"/>
      <c r="Z26" s="765"/>
      <c r="AA26" s="980"/>
      <c r="AB26" s="764"/>
      <c r="AC26" s="764"/>
      <c r="AD26" s="764"/>
      <c r="AE26" s="764"/>
      <c r="AF26" s="765"/>
      <c r="AG26" s="980"/>
      <c r="AH26" s="764"/>
      <c r="AI26" s="764"/>
      <c r="AJ26" s="764"/>
      <c r="AK26" s="764"/>
      <c r="AL26" s="764"/>
      <c r="AM26" s="765"/>
      <c r="AN26" s="979"/>
      <c r="AO26" s="764"/>
      <c r="AP26" s="764"/>
      <c r="AQ26" s="764"/>
      <c r="AR26" s="764"/>
      <c r="AS26" s="765"/>
      <c r="AT26" s="1063"/>
      <c r="AU26" s="764"/>
      <c r="AV26" s="764"/>
      <c r="AW26" s="764"/>
      <c r="AX26" s="765"/>
    </row>
    <row r="27" spans="1:50" x14ac:dyDescent="0.25">
      <c r="H27" s="980"/>
      <c r="I27" s="765"/>
      <c r="J27" s="979"/>
      <c r="K27" s="764"/>
      <c r="L27" s="764"/>
      <c r="M27" s="765"/>
      <c r="N27" s="980"/>
      <c r="O27" s="764"/>
      <c r="P27" s="764"/>
      <c r="Q27" s="764"/>
      <c r="R27" s="764"/>
      <c r="S27" s="764"/>
      <c r="T27" s="765"/>
      <c r="U27" s="977"/>
      <c r="V27" s="764"/>
      <c r="W27" s="764"/>
      <c r="X27" s="764"/>
      <c r="Y27" s="764"/>
      <c r="Z27" s="765"/>
      <c r="AA27" s="980"/>
      <c r="AB27" s="764"/>
      <c r="AC27" s="764"/>
      <c r="AD27" s="764"/>
      <c r="AE27" s="764"/>
      <c r="AF27" s="765"/>
      <c r="AG27" s="980"/>
      <c r="AH27" s="764"/>
      <c r="AI27" s="764"/>
      <c r="AJ27" s="764"/>
      <c r="AK27" s="764"/>
      <c r="AL27" s="764"/>
      <c r="AM27" s="765"/>
      <c r="AN27" s="979"/>
      <c r="AO27" s="764"/>
      <c r="AP27" s="764"/>
      <c r="AQ27" s="764"/>
      <c r="AR27" s="764"/>
      <c r="AS27" s="765"/>
      <c r="AT27" s="1063"/>
      <c r="AU27" s="764"/>
      <c r="AV27" s="764"/>
      <c r="AW27" s="764"/>
      <c r="AX27" s="765"/>
    </row>
    <row r="28" spans="1:50" x14ac:dyDescent="0.25">
      <c r="B28" s="760"/>
      <c r="C28" s="761"/>
      <c r="D28" s="761"/>
      <c r="E28" s="761"/>
      <c r="H28" s="980"/>
      <c r="I28" s="765"/>
      <c r="J28" s="979"/>
      <c r="K28" s="764"/>
      <c r="L28" s="764"/>
      <c r="M28" s="765"/>
      <c r="N28" s="980"/>
      <c r="O28" s="764"/>
      <c r="P28" s="764"/>
      <c r="Q28" s="764"/>
      <c r="R28" s="764"/>
      <c r="S28" s="764"/>
      <c r="T28" s="765"/>
      <c r="U28" s="977"/>
      <c r="V28" s="764"/>
      <c r="W28" s="764"/>
      <c r="X28" s="764"/>
      <c r="Y28" s="764"/>
      <c r="Z28" s="765"/>
      <c r="AA28" s="980"/>
      <c r="AB28" s="764"/>
      <c r="AC28" s="764"/>
      <c r="AD28" s="764"/>
      <c r="AE28" s="764"/>
      <c r="AF28" s="765"/>
      <c r="AG28" s="980"/>
      <c r="AH28" s="764"/>
      <c r="AI28" s="764"/>
      <c r="AJ28" s="764"/>
      <c r="AK28" s="764"/>
      <c r="AL28" s="764"/>
      <c r="AM28" s="765"/>
      <c r="AN28" s="979"/>
      <c r="AO28" s="764"/>
      <c r="AP28" s="764"/>
      <c r="AQ28" s="764"/>
      <c r="AR28" s="764"/>
      <c r="AS28" s="765"/>
      <c r="AT28" s="1063"/>
      <c r="AU28" s="764"/>
      <c r="AV28" s="764"/>
      <c r="AW28" s="764"/>
      <c r="AX28" s="765"/>
    </row>
    <row r="29" spans="1:50" x14ac:dyDescent="0.25">
      <c r="H29" s="980"/>
      <c r="I29" s="765"/>
      <c r="J29" s="979"/>
      <c r="K29" s="764"/>
      <c r="L29" s="764"/>
      <c r="M29" s="765"/>
      <c r="N29" s="980"/>
      <c r="O29" s="764"/>
      <c r="P29" s="764"/>
      <c r="Q29" s="764"/>
      <c r="R29" s="764"/>
      <c r="S29" s="764"/>
      <c r="T29" s="765"/>
      <c r="U29" s="977"/>
      <c r="V29" s="764"/>
      <c r="W29" s="764"/>
      <c r="X29" s="764"/>
      <c r="Y29" s="764"/>
      <c r="Z29" s="765"/>
      <c r="AA29" s="980"/>
      <c r="AB29" s="764"/>
      <c r="AC29" s="764"/>
      <c r="AD29" s="764"/>
      <c r="AE29" s="764"/>
      <c r="AF29" s="765"/>
      <c r="AG29" s="980"/>
      <c r="AH29" s="764"/>
      <c r="AI29" s="764"/>
      <c r="AJ29" s="764"/>
      <c r="AK29" s="764"/>
      <c r="AL29" s="764"/>
      <c r="AM29" s="765"/>
      <c r="AN29" s="983"/>
      <c r="AO29" s="764"/>
      <c r="AP29" s="764"/>
      <c r="AQ29" s="764"/>
      <c r="AR29" s="764"/>
      <c r="AS29" s="765"/>
      <c r="AT29" s="1063"/>
      <c r="AU29" s="764"/>
      <c r="AV29" s="764"/>
      <c r="AW29" s="764"/>
      <c r="AX29" s="765"/>
    </row>
    <row r="30" spans="1:50" x14ac:dyDescent="0.25">
      <c r="B30" s="760"/>
      <c r="C30" s="761"/>
      <c r="D30" s="761"/>
      <c r="E30" s="761"/>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1:50" ht="1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1:50" x14ac:dyDescent="0.25">
      <c r="B32" s="760"/>
      <c r="C32" s="761"/>
      <c r="D32" s="761"/>
      <c r="E32" s="761"/>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2:50"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2:50" ht="15" customHeight="1" x14ac:dyDescent="0.25">
      <c r="B34" s="760"/>
      <c r="C34" s="761"/>
      <c r="D34" s="761"/>
      <c r="E34" s="761"/>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2:50" x14ac:dyDescent="0.25">
      <c r="B36" s="760"/>
      <c r="C36" s="761"/>
      <c r="D36" s="761"/>
      <c r="E36" s="761"/>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2:50" ht="14.4"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2:50" ht="14.4"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2:50" ht="14.4" customHeight="1" x14ac:dyDescent="0.25">
      <c r="G39" s="223"/>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2:50" x14ac:dyDescent="0.25">
      <c r="G40" s="223"/>
      <c r="H40" s="993"/>
      <c r="I40" s="765"/>
      <c r="J40" s="993"/>
      <c r="K40" s="764"/>
      <c r="L40" s="764"/>
      <c r="M40" s="765"/>
      <c r="N40" s="993"/>
      <c r="O40" s="764"/>
      <c r="P40" s="764"/>
      <c r="Q40" s="764"/>
      <c r="R40" s="764"/>
      <c r="S40" s="764"/>
      <c r="T40" s="765"/>
      <c r="U40" s="986"/>
      <c r="V40" s="764"/>
      <c r="W40" s="764"/>
      <c r="X40" s="764"/>
      <c r="Y40" s="764"/>
      <c r="Z40" s="765"/>
      <c r="AA40" s="993"/>
      <c r="AB40" s="764"/>
      <c r="AC40" s="764"/>
      <c r="AD40" s="764"/>
      <c r="AE40" s="764"/>
      <c r="AF40" s="765"/>
      <c r="AG40" s="993"/>
      <c r="AH40" s="764"/>
      <c r="AI40" s="764"/>
      <c r="AJ40" s="764"/>
      <c r="AK40" s="764"/>
      <c r="AL40" s="764"/>
      <c r="AM40" s="765"/>
      <c r="AN40" s="995"/>
      <c r="AO40" s="764"/>
      <c r="AP40" s="764"/>
      <c r="AQ40" s="764"/>
      <c r="AR40" s="764"/>
      <c r="AS40" s="765"/>
      <c r="AT40" s="1065"/>
      <c r="AU40" s="764"/>
      <c r="AV40" s="764"/>
      <c r="AW40" s="764"/>
      <c r="AX40" s="765"/>
    </row>
    <row r="41" spans="2:50" x14ac:dyDescent="0.25">
      <c r="G41" s="223"/>
      <c r="H41" s="1092" t="s">
        <v>1770</v>
      </c>
      <c r="I41" s="764"/>
      <c r="J41" s="764"/>
      <c r="K41" s="764"/>
      <c r="L41" s="764"/>
      <c r="M41" s="764"/>
      <c r="N41" s="764"/>
      <c r="O41" s="764"/>
      <c r="P41" s="764"/>
      <c r="Q41" s="764"/>
      <c r="R41" s="764"/>
      <c r="S41" s="764"/>
      <c r="T41" s="764"/>
      <c r="U41" s="764"/>
      <c r="V41" s="764"/>
      <c r="W41" s="764"/>
      <c r="X41" s="764"/>
      <c r="Y41" s="764"/>
      <c r="Z41" s="764"/>
      <c r="AA41" s="764"/>
      <c r="AB41" s="764"/>
      <c r="AC41" s="764"/>
      <c r="AD41" s="764"/>
      <c r="AE41" s="764"/>
      <c r="AF41" s="764"/>
      <c r="AG41" s="764"/>
      <c r="AH41" s="764"/>
      <c r="AI41" s="764"/>
      <c r="AJ41" s="764"/>
      <c r="AK41" s="764"/>
      <c r="AL41" s="764"/>
      <c r="AM41" s="764"/>
      <c r="AN41" s="764"/>
      <c r="AO41" s="764"/>
      <c r="AP41" s="764"/>
      <c r="AQ41" s="764"/>
      <c r="AR41" s="764"/>
      <c r="AS41" s="765"/>
      <c r="AT41" s="1134">
        <f>SUM(AT24:AX40)</f>
        <v>0</v>
      </c>
      <c r="AU41" s="764"/>
      <c r="AV41" s="764"/>
      <c r="AW41" s="764"/>
      <c r="AX41" s="765"/>
    </row>
    <row r="42" spans="2:50" x14ac:dyDescent="0.25">
      <c r="G42" s="223"/>
      <c r="AS42" s="443"/>
      <c r="AT42" s="443"/>
    </row>
    <row r="43" spans="2:50" x14ac:dyDescent="0.25">
      <c r="G43" s="223"/>
      <c r="AS43" s="443"/>
      <c r="AT43" s="443"/>
      <c r="AU43" s="443"/>
    </row>
    <row r="44" spans="2:50" x14ac:dyDescent="0.25">
      <c r="H44" s="976" t="s">
        <v>1795</v>
      </c>
      <c r="I44" s="824"/>
      <c r="J44" s="824"/>
      <c r="K44" s="824"/>
      <c r="L44" s="824"/>
      <c r="M44" s="824"/>
      <c r="N44" s="824"/>
      <c r="O44" s="824"/>
      <c r="P44" s="824"/>
      <c r="Q44" s="824"/>
      <c r="R44" s="824"/>
      <c r="S44" s="824"/>
      <c r="T44" s="824"/>
      <c r="U44" s="824"/>
      <c r="V44" s="824"/>
      <c r="W44" s="824"/>
      <c r="X44" s="824"/>
      <c r="Y44" s="825"/>
      <c r="Z44" s="976" t="s">
        <v>1796</v>
      </c>
      <c r="AA44" s="824"/>
      <c r="AB44" s="824"/>
      <c r="AC44" s="824"/>
      <c r="AD44" s="824"/>
      <c r="AE44" s="824"/>
      <c r="AF44" s="824"/>
      <c r="AG44" s="824"/>
      <c r="AH44" s="824"/>
      <c r="AI44" s="824"/>
      <c r="AJ44" s="824"/>
      <c r="AK44" s="824"/>
      <c r="AL44" s="824"/>
      <c r="AM44" s="824"/>
      <c r="AN44" s="824"/>
      <c r="AO44" s="824"/>
      <c r="AP44" s="824"/>
      <c r="AQ44" s="825"/>
      <c r="AS44" s="443"/>
      <c r="AT44" s="443"/>
      <c r="AU44" s="443"/>
    </row>
    <row r="45" spans="2:50" x14ac:dyDescent="0.25">
      <c r="H45" s="257" t="s">
        <v>796</v>
      </c>
      <c r="I45" s="258"/>
      <c r="J45" s="258"/>
      <c r="K45" s="258"/>
      <c r="L45" s="258"/>
      <c r="M45" s="258"/>
      <c r="N45" s="258"/>
      <c r="O45" s="258"/>
      <c r="P45" s="258"/>
      <c r="Q45" s="259"/>
      <c r="R45" s="257" t="s">
        <v>1511</v>
      </c>
      <c r="S45" s="258"/>
      <c r="T45" s="258"/>
      <c r="U45" s="259"/>
      <c r="V45" s="257" t="s">
        <v>1510</v>
      </c>
      <c r="W45" s="258"/>
      <c r="X45" s="258"/>
      <c r="Y45" s="259"/>
      <c r="Z45" s="257" t="s">
        <v>796</v>
      </c>
      <c r="AA45" s="258"/>
      <c r="AB45" s="258"/>
      <c r="AC45" s="258"/>
      <c r="AD45" s="258"/>
      <c r="AE45" s="258"/>
      <c r="AF45" s="258"/>
      <c r="AG45" s="258"/>
      <c r="AH45" s="258"/>
      <c r="AI45" s="259"/>
      <c r="AJ45" s="257" t="s">
        <v>1511</v>
      </c>
      <c r="AK45" s="258"/>
      <c r="AL45" s="258"/>
      <c r="AM45" s="259"/>
      <c r="AN45" s="257" t="s">
        <v>1510</v>
      </c>
      <c r="AO45" s="258"/>
      <c r="AP45" s="258"/>
      <c r="AQ45" s="259"/>
      <c r="AS45" s="443"/>
      <c r="AT45" s="443"/>
      <c r="AU45" s="443"/>
    </row>
    <row r="46" spans="2:50" x14ac:dyDescent="0.25">
      <c r="H46" s="260"/>
      <c r="Q46" s="261"/>
      <c r="R46" s="260"/>
      <c r="U46" s="261"/>
      <c r="V46" s="260"/>
      <c r="Y46" s="261"/>
      <c r="Z46" s="260"/>
      <c r="AI46" s="261"/>
      <c r="AJ46" s="260"/>
      <c r="AM46" s="261"/>
      <c r="AN46" s="260"/>
      <c r="AQ46" s="261"/>
      <c r="AS46" s="443"/>
      <c r="AT46" s="443"/>
      <c r="AU46" s="443"/>
    </row>
    <row r="47" spans="2:50" x14ac:dyDescent="0.25">
      <c r="H47" s="260"/>
      <c r="Q47" s="261"/>
      <c r="R47" s="260"/>
      <c r="U47" s="261"/>
      <c r="V47" s="260"/>
      <c r="Y47" s="261"/>
      <c r="Z47" s="260"/>
      <c r="AI47" s="261"/>
      <c r="AJ47" s="260"/>
      <c r="AM47" s="261"/>
      <c r="AN47" s="260"/>
      <c r="AQ47" s="261"/>
      <c r="AS47" s="443"/>
      <c r="AT47" s="443"/>
      <c r="AU47" s="443"/>
    </row>
    <row r="48" spans="2:50" ht="15" customHeight="1" x14ac:dyDescent="0.25">
      <c r="H48" s="260"/>
      <c r="Q48" s="261"/>
      <c r="R48" s="260"/>
      <c r="U48" s="261"/>
      <c r="V48" s="260"/>
      <c r="Y48" s="261"/>
      <c r="Z48" s="260"/>
      <c r="AI48" s="261"/>
      <c r="AJ48" s="260"/>
      <c r="AM48" s="261"/>
      <c r="AN48" s="260"/>
      <c r="AQ48" s="261"/>
      <c r="AS48" s="443"/>
      <c r="AT48" s="443"/>
      <c r="AU48" s="443"/>
    </row>
    <row r="49" spans="8:47" x14ac:dyDescent="0.25">
      <c r="H49" s="260"/>
      <c r="Q49" s="261"/>
      <c r="R49" s="260"/>
      <c r="U49" s="261"/>
      <c r="V49" s="260"/>
      <c r="Y49" s="261"/>
      <c r="Z49" s="260"/>
      <c r="AI49" s="261"/>
      <c r="AJ49" s="260"/>
      <c r="AM49" s="261"/>
      <c r="AN49" s="260"/>
      <c r="AQ49" s="261"/>
      <c r="AS49" s="443"/>
      <c r="AT49" s="443"/>
      <c r="AU49" s="443"/>
    </row>
    <row r="50" spans="8:47" x14ac:dyDescent="0.25">
      <c r="H50" s="262"/>
      <c r="I50" s="263"/>
      <c r="J50" s="263"/>
      <c r="K50" s="263"/>
      <c r="L50" s="263"/>
      <c r="M50" s="263"/>
      <c r="N50" s="263"/>
      <c r="O50" s="263"/>
      <c r="P50" s="263"/>
      <c r="Q50" s="264"/>
      <c r="R50" s="262"/>
      <c r="S50" s="263"/>
      <c r="T50" s="263"/>
      <c r="U50" s="264"/>
      <c r="V50" s="262"/>
      <c r="W50" s="263"/>
      <c r="X50" s="263"/>
      <c r="Y50" s="264"/>
      <c r="Z50" s="262"/>
      <c r="AA50" s="263"/>
      <c r="AB50" s="263"/>
      <c r="AC50" s="263"/>
      <c r="AD50" s="263"/>
      <c r="AE50" s="263"/>
      <c r="AF50" s="263"/>
      <c r="AG50" s="263"/>
      <c r="AH50" s="263"/>
      <c r="AI50" s="264"/>
      <c r="AJ50" s="262"/>
      <c r="AK50" s="263"/>
      <c r="AL50" s="263"/>
      <c r="AM50" s="264"/>
      <c r="AN50" s="262"/>
      <c r="AO50" s="263"/>
      <c r="AP50" s="263"/>
      <c r="AQ50" s="264"/>
      <c r="AS50" s="443"/>
      <c r="AT50" s="443"/>
      <c r="AU50" s="443"/>
    </row>
    <row r="51" spans="8:47" x14ac:dyDescent="0.25">
      <c r="AM51" s="265" t="s">
        <v>1797</v>
      </c>
      <c r="AN51" s="131" t="str">
        <f>'B-4-1'!U22</f>
        <v>B-4-1-3</v>
      </c>
      <c r="AS51" s="443"/>
      <c r="AT51" s="443"/>
    </row>
    <row r="52" spans="8:47" x14ac:dyDescent="0.25">
      <c r="AS52" s="443"/>
      <c r="AT52" s="443"/>
    </row>
    <row r="53" spans="8:47" x14ac:dyDescent="0.25">
      <c r="H53" s="110"/>
      <c r="I53" s="110"/>
      <c r="J53" s="110"/>
      <c r="K53" s="110"/>
      <c r="L53" s="110"/>
      <c r="M53" s="110"/>
      <c r="N53" s="110"/>
      <c r="O53" s="110"/>
      <c r="P53" s="110"/>
      <c r="Q53" s="110"/>
      <c r="R53" s="110"/>
      <c r="S53" s="110"/>
      <c r="T53" s="110"/>
      <c r="U53" s="110"/>
      <c r="V53" s="110"/>
      <c r="W53" s="110"/>
      <c r="X53" s="110"/>
    </row>
  </sheetData>
  <mergeCells count="170">
    <mergeCell ref="G7:AR7"/>
    <mergeCell ref="AG25:AM25"/>
    <mergeCell ref="N32:T32"/>
    <mergeCell ref="AG34:AM34"/>
    <mergeCell ref="U23:Z23"/>
    <mergeCell ref="J34:M34"/>
    <mergeCell ref="H28:I28"/>
    <mergeCell ref="J27:M27"/>
    <mergeCell ref="AA29:AF29"/>
    <mergeCell ref="N33:T33"/>
    <mergeCell ref="AN25:AS25"/>
    <mergeCell ref="J31:M31"/>
    <mergeCell ref="U32:Z32"/>
    <mergeCell ref="G9:Z11"/>
    <mergeCell ref="U25:Z25"/>
    <mergeCell ref="AA26:AF26"/>
    <mergeCell ref="AN28:AS28"/>
    <mergeCell ref="U26:Z26"/>
    <mergeCell ref="J33:M33"/>
    <mergeCell ref="H22:I23"/>
    <mergeCell ref="N26:T26"/>
    <mergeCell ref="AN27:AS27"/>
    <mergeCell ref="H24:I24"/>
    <mergeCell ref="H33:I33"/>
    <mergeCell ref="U27:Z27"/>
    <mergeCell ref="U36:Z36"/>
    <mergeCell ref="AT30:AX30"/>
    <mergeCell ref="J32:M32"/>
    <mergeCell ref="AT26:AX26"/>
    <mergeCell ref="U28:Z28"/>
    <mergeCell ref="AA36:AF36"/>
    <mergeCell ref="N39:T39"/>
    <mergeCell ref="AN36:AS36"/>
    <mergeCell ref="AA27:AF27"/>
    <mergeCell ref="AA37:AF37"/>
    <mergeCell ref="AT27:AX27"/>
    <mergeCell ref="H39:I39"/>
    <mergeCell ref="AA35:AF35"/>
    <mergeCell ref="AT33:AX33"/>
    <mergeCell ref="U39:Z39"/>
    <mergeCell ref="AG38:AM38"/>
    <mergeCell ref="J28:M28"/>
    <mergeCell ref="U29:Z29"/>
    <mergeCell ref="AT35:AX35"/>
    <mergeCell ref="U38:Z38"/>
    <mergeCell ref="AN29:AS29"/>
    <mergeCell ref="AA33:AF33"/>
    <mergeCell ref="AA31:AF31"/>
    <mergeCell ref="AG29:AM29"/>
    <mergeCell ref="H38:I38"/>
    <mergeCell ref="AT40:AX40"/>
    <mergeCell ref="AG28:AM28"/>
    <mergeCell ref="AG37:AM37"/>
    <mergeCell ref="H29:I29"/>
    <mergeCell ref="AT25:AX25"/>
    <mergeCell ref="AT37:AX37"/>
    <mergeCell ref="AG40:AM40"/>
    <mergeCell ref="H27:I27"/>
    <mergeCell ref="U37:Z37"/>
    <mergeCell ref="AG30:AM30"/>
    <mergeCell ref="AG39:AM39"/>
    <mergeCell ref="AA34:AF34"/>
    <mergeCell ref="N27:T27"/>
    <mergeCell ref="U40:Z40"/>
    <mergeCell ref="AN34:AS34"/>
    <mergeCell ref="AA38:AF38"/>
    <mergeCell ref="AT39:AX39"/>
    <mergeCell ref="N30:T30"/>
    <mergeCell ref="AN31:AS31"/>
    <mergeCell ref="AA40:AF40"/>
    <mergeCell ref="N40:T40"/>
    <mergeCell ref="H35:I35"/>
    <mergeCell ref="N31:T31"/>
    <mergeCell ref="AN32:AS32"/>
    <mergeCell ref="H44:Y44"/>
    <mergeCell ref="B28:E28"/>
    <mergeCell ref="J25:M25"/>
    <mergeCell ref="AA39:AF39"/>
    <mergeCell ref="H30:I30"/>
    <mergeCell ref="AN26:AS26"/>
    <mergeCell ref="AA30:AF30"/>
    <mergeCell ref="AT41:AX41"/>
    <mergeCell ref="B6:E6"/>
    <mergeCell ref="N34:T34"/>
    <mergeCell ref="B15:E15"/>
    <mergeCell ref="AT28:AX28"/>
    <mergeCell ref="H31:I31"/>
    <mergeCell ref="H40:I40"/>
    <mergeCell ref="AG24:AM24"/>
    <mergeCell ref="N36:T36"/>
    <mergeCell ref="U24:Z24"/>
    <mergeCell ref="H41:AS41"/>
    <mergeCell ref="U33:Z33"/>
    <mergeCell ref="AG26:AM26"/>
    <mergeCell ref="AT32:AX32"/>
    <mergeCell ref="J38:M38"/>
    <mergeCell ref="AT29:AX29"/>
    <mergeCell ref="AN39:AS39"/>
    <mergeCell ref="B4:E4"/>
    <mergeCell ref="AG23:AM23"/>
    <mergeCell ref="J39:M39"/>
    <mergeCell ref="N35:T35"/>
    <mergeCell ref="AA22:AS22"/>
    <mergeCell ref="J29:M29"/>
    <mergeCell ref="N25:T25"/>
    <mergeCell ref="J37:M37"/>
    <mergeCell ref="Z44:AQ44"/>
    <mergeCell ref="N37:T37"/>
    <mergeCell ref="AN38:AS38"/>
    <mergeCell ref="J40:M40"/>
    <mergeCell ref="N29:T29"/>
    <mergeCell ref="J24:M24"/>
    <mergeCell ref="AN40:AS40"/>
    <mergeCell ref="B17:E17"/>
    <mergeCell ref="AG36:AM36"/>
    <mergeCell ref="N23:T23"/>
    <mergeCell ref="AN24:AS24"/>
    <mergeCell ref="J26:M26"/>
    <mergeCell ref="AA28:AF28"/>
    <mergeCell ref="AN33:AS33"/>
    <mergeCell ref="J35:M35"/>
    <mergeCell ref="B19:E19"/>
    <mergeCell ref="B16:E16"/>
    <mergeCell ref="AG35:AM35"/>
    <mergeCell ref="AT24:AX24"/>
    <mergeCell ref="AT38:AX38"/>
    <mergeCell ref="AN23:AS23"/>
    <mergeCell ref="H36:I36"/>
    <mergeCell ref="J36:M36"/>
    <mergeCell ref="AN35:AS35"/>
    <mergeCell ref="AT36:AX36"/>
    <mergeCell ref="AA24:AF24"/>
    <mergeCell ref="N28:T28"/>
    <mergeCell ref="AT31:AX31"/>
    <mergeCell ref="U34:Z34"/>
    <mergeCell ref="AN30:AS30"/>
    <mergeCell ref="N22:Z22"/>
    <mergeCell ref="AG31:AM31"/>
    <mergeCell ref="AA32:AF32"/>
    <mergeCell ref="AT34:AX34"/>
    <mergeCell ref="H37:I37"/>
    <mergeCell ref="AN37:AS37"/>
    <mergeCell ref="U35:Z35"/>
    <mergeCell ref="J22:M23"/>
    <mergeCell ref="H34:I34"/>
    <mergeCell ref="AT22:AX23"/>
    <mergeCell ref="B8:E8"/>
    <mergeCell ref="AG27:AM27"/>
    <mergeCell ref="U30:Z30"/>
    <mergeCell ref="B36:E36"/>
    <mergeCell ref="B10:E10"/>
    <mergeCell ref="N38:T38"/>
    <mergeCell ref="H26:I26"/>
    <mergeCell ref="B20:E20"/>
    <mergeCell ref="B34:E34"/>
    <mergeCell ref="J30:M30"/>
    <mergeCell ref="U31:Z31"/>
    <mergeCell ref="H32:I32"/>
    <mergeCell ref="AA23:AF23"/>
    <mergeCell ref="B12:E12"/>
    <mergeCell ref="B14:E14"/>
    <mergeCell ref="B13:E13"/>
    <mergeCell ref="AA25:AF25"/>
    <mergeCell ref="N24:T24"/>
    <mergeCell ref="B30:E30"/>
    <mergeCell ref="AG32:AM32"/>
    <mergeCell ref="B18:E18"/>
    <mergeCell ref="AG33:AM33"/>
    <mergeCell ref="B32:E32"/>
    <mergeCell ref="H25:I25"/>
  </mergeCells>
  <hyperlinks>
    <hyperlink ref="B4" location="PANDUAN!A1" display="PANDUAN" xr:uid="{00000000-0004-0000-3600-000000000000}"/>
    <hyperlink ref="B6" location="'EWS DIRECTORY'!A1" display="EWS DIRECTORY" xr:uid="{00000000-0004-0000-3600-000001000000}"/>
    <hyperlink ref="B8" location="'DATA PEMICU'!A1" display="DATA PEMICU" xr:uid="{00000000-0004-0000-3600-000002000000}"/>
    <hyperlink ref="B10" location="'DATA PENGUJI'!A1" display="DATA PENGUJI" xr:uid="{00000000-0004-0000-3600-000003000000}"/>
    <hyperlink ref="B12" location="'MAIN LEVEL'!A1" display="MAIN LEVEL" xr:uid="{00000000-0004-0000-3600-000004000000}"/>
  </hyperlinks>
  <pageMargins left="0.51181102362204722" right="0.15748031496062989" top="0.55118110236220474" bottom="0.55118110236220474" header="0.31496062992125978" footer="0.31496062992125978"/>
  <pageSetup paperSize="9" scale="60" orientation="landscape"/>
  <headerFooter>
    <oddFooter>&amp;Rhalaman &amp;P dari &amp;N</oddFooter>
  </headerFooter>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336">
    <tabColor theme="4" tint="-0.249977111117893"/>
  </sheetPr>
  <dimension ref="A1:AU64"/>
  <sheetViews>
    <sheetView topLeftCell="B21"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47" width="3.6640625" style="306" customWidth="1"/>
    <col min="48" max="48" width="14.44140625" style="306" customWidth="1"/>
    <col min="49" max="16384" width="14.44140625" style="306"/>
  </cols>
  <sheetData>
    <row r="1" spans="2:47" ht="14.25" customHeight="1" x14ac:dyDescent="0.25">
      <c r="G1" s="110"/>
      <c r="H1" s="110"/>
      <c r="I1" s="110"/>
      <c r="J1" s="110"/>
      <c r="K1" s="110"/>
      <c r="L1" s="110"/>
      <c r="M1" s="110"/>
      <c r="N1" s="110"/>
      <c r="O1" s="110"/>
      <c r="P1" s="110"/>
      <c r="Q1" s="110"/>
      <c r="R1" s="110"/>
      <c r="S1" s="110"/>
      <c r="T1" s="110"/>
      <c r="U1" s="110"/>
      <c r="V1" s="110"/>
      <c r="W1" s="110"/>
      <c r="X1" s="110"/>
      <c r="Y1" s="110"/>
    </row>
    <row r="2" spans="2:47" ht="14.25" customHeight="1" x14ac:dyDescent="0.25">
      <c r="G2" s="55" t="s">
        <v>1674</v>
      </c>
      <c r="H2" s="55"/>
      <c r="I2" s="55"/>
      <c r="J2" s="55"/>
      <c r="K2" s="55"/>
      <c r="L2" s="55"/>
      <c r="M2" s="55"/>
      <c r="N2" s="55"/>
      <c r="AT2" s="443"/>
      <c r="AU2" s="443"/>
    </row>
    <row r="3" spans="2:47" ht="14.25" customHeight="1" x14ac:dyDescent="0.25">
      <c r="B3" s="111"/>
      <c r="C3" s="111"/>
      <c r="D3" s="111"/>
      <c r="E3" s="111"/>
      <c r="G3" s="55"/>
      <c r="H3" s="55"/>
      <c r="I3" s="55"/>
      <c r="J3" s="55"/>
      <c r="K3" s="55"/>
      <c r="L3" s="55"/>
      <c r="M3" s="55"/>
      <c r="N3" s="55"/>
      <c r="AT3" s="443"/>
      <c r="AU3" s="443"/>
    </row>
    <row r="4" spans="2:47" ht="14.25" customHeight="1" x14ac:dyDescent="0.25">
      <c r="B4" s="762" t="s">
        <v>79</v>
      </c>
      <c r="C4" s="761"/>
      <c r="D4" s="761"/>
      <c r="E4" s="761"/>
      <c r="G4" s="55"/>
      <c r="H4" s="55"/>
      <c r="I4" s="55"/>
      <c r="J4" s="55"/>
      <c r="K4" s="55"/>
      <c r="L4" s="55"/>
      <c r="M4" s="55"/>
      <c r="N4" s="55"/>
      <c r="AT4" s="443"/>
      <c r="AU4" s="443"/>
    </row>
    <row r="5" spans="2:47" ht="14.25" customHeight="1" x14ac:dyDescent="0.25">
      <c r="B5" s="111"/>
      <c r="C5" s="111"/>
      <c r="D5" s="111"/>
      <c r="E5" s="111"/>
      <c r="G5" s="55"/>
      <c r="H5" s="55"/>
      <c r="I5" s="55"/>
      <c r="J5" s="55"/>
      <c r="K5" s="55"/>
      <c r="L5" s="55"/>
      <c r="M5" s="55"/>
      <c r="N5" s="55"/>
      <c r="AT5" s="443"/>
      <c r="AU5" s="443"/>
    </row>
    <row r="6" spans="2:47" ht="14.25" customHeight="1" x14ac:dyDescent="0.25">
      <c r="B6" s="762" t="s">
        <v>87</v>
      </c>
      <c r="C6" s="761"/>
      <c r="D6" s="761"/>
      <c r="E6" s="761"/>
      <c r="G6" s="55"/>
      <c r="H6" s="55"/>
      <c r="I6" s="55"/>
      <c r="J6" s="55"/>
      <c r="K6" s="55"/>
      <c r="L6" s="55"/>
      <c r="M6" s="55"/>
      <c r="N6" s="55"/>
      <c r="AT6" s="443"/>
      <c r="AU6" s="443"/>
    </row>
    <row r="7" spans="2:47" ht="15" customHeight="1" x14ac:dyDescent="0.25">
      <c r="B7" s="111"/>
      <c r="C7" s="111"/>
      <c r="D7" s="111"/>
      <c r="E7" s="111"/>
      <c r="G7" s="996" t="s">
        <v>1774</v>
      </c>
      <c r="H7" s="1111"/>
      <c r="I7" s="1111"/>
      <c r="J7" s="1111"/>
      <c r="K7" s="1111"/>
      <c r="L7" s="1111"/>
      <c r="M7" s="1111"/>
      <c r="N7" s="1111"/>
      <c r="O7" s="1111"/>
      <c r="P7" s="1111"/>
      <c r="Q7" s="1111"/>
      <c r="R7" s="1111"/>
      <c r="S7" s="1111"/>
      <c r="T7" s="1111"/>
      <c r="U7" s="1111"/>
      <c r="V7" s="1111"/>
      <c r="W7" s="1111"/>
      <c r="X7" s="1111"/>
      <c r="Y7" s="1111"/>
      <c r="Z7" s="1111"/>
      <c r="AA7" s="1111"/>
      <c r="AB7" s="1111"/>
      <c r="AC7" s="1111"/>
      <c r="AD7" s="1111"/>
      <c r="AE7" s="1111"/>
      <c r="AF7" s="1111"/>
      <c r="AG7" s="1111"/>
      <c r="AH7" s="1111"/>
      <c r="AI7" s="1111"/>
      <c r="AJ7" s="1111"/>
      <c r="AK7" s="1111"/>
      <c r="AL7" s="1111"/>
      <c r="AM7" s="1111"/>
      <c r="AN7" s="1111"/>
      <c r="AO7" s="1111"/>
      <c r="AP7" s="1111"/>
      <c r="AQ7" s="1111"/>
      <c r="AR7" s="1111"/>
      <c r="AS7" s="58"/>
      <c r="AT7" s="443"/>
      <c r="AU7" s="443"/>
    </row>
    <row r="8" spans="2:47" ht="14.25" customHeight="1" x14ac:dyDescent="0.25">
      <c r="B8" s="762" t="s">
        <v>94</v>
      </c>
      <c r="C8" s="761"/>
      <c r="D8" s="761"/>
      <c r="E8" s="761"/>
      <c r="G8" s="55"/>
      <c r="H8" s="55"/>
      <c r="I8" s="55"/>
      <c r="J8" s="55"/>
      <c r="K8" s="55"/>
      <c r="L8" s="55"/>
      <c r="M8" s="55"/>
      <c r="N8" s="55"/>
      <c r="AT8" s="443"/>
      <c r="AU8" s="443"/>
    </row>
    <row r="9" spans="2:47" ht="14.25" customHeight="1" x14ac:dyDescent="0.25">
      <c r="B9" s="111"/>
      <c r="C9" s="111"/>
      <c r="D9" s="111"/>
      <c r="E9" s="111"/>
      <c r="G9" s="999" t="str">
        <f>"Rincian "&amp;'B-4'!G9&amp;" "&amp;'B-4-1'!M24</f>
        <v>Rincian Diskon Penjualan Berdasarkan Analisis Kewajaran dan Kelaziman Usaha</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c r="AU9" s="443"/>
    </row>
    <row r="10" spans="2:47" ht="14.25" customHeight="1" x14ac:dyDescent="0.25">
      <c r="B10" s="762" t="s">
        <v>101</v>
      </c>
      <c r="C10" s="761"/>
      <c r="D10" s="761"/>
      <c r="E10" s="761"/>
      <c r="G10" s="1001"/>
      <c r="H10" s="1111"/>
      <c r="I10" s="1111"/>
      <c r="J10" s="1111"/>
      <c r="K10" s="1111"/>
      <c r="L10" s="1111"/>
      <c r="M10" s="1111"/>
      <c r="N10" s="1111"/>
      <c r="O10" s="1111"/>
      <c r="P10" s="1111"/>
      <c r="Q10" s="1111"/>
      <c r="R10" s="1111"/>
      <c r="S10" s="1111"/>
      <c r="T10" s="1111"/>
      <c r="U10" s="1111"/>
      <c r="V10" s="1111"/>
      <c r="W10" s="1111"/>
      <c r="X10" s="1111"/>
      <c r="Y10" s="1111"/>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c r="AU10" s="443"/>
    </row>
    <row r="11" spans="2:47"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c r="AU11" s="443"/>
    </row>
    <row r="12" spans="2:47" ht="14.25" customHeight="1" x14ac:dyDescent="0.25">
      <c r="B12" s="762" t="s">
        <v>106</v>
      </c>
      <c r="C12" s="761"/>
      <c r="D12" s="761"/>
      <c r="E12" s="761"/>
      <c r="G12" s="254"/>
      <c r="H12" s="254"/>
      <c r="I12" s="254"/>
      <c r="J12" s="254"/>
      <c r="K12" s="254"/>
      <c r="L12" s="254"/>
      <c r="M12" s="254"/>
      <c r="N12" s="254"/>
      <c r="AT12" s="443"/>
      <c r="AU12" s="443"/>
    </row>
    <row r="13" spans="2:47" ht="14.25" customHeight="1" x14ac:dyDescent="0.25">
      <c r="B13" s="962" t="str">
        <f>HYPERLINK("#'"&amp;'EWS DIRECTORY'!$J$50&amp;"'!A1",'EWS DIRECTORY'!$J$50)</f>
        <v>B-4</v>
      </c>
      <c r="C13" s="761"/>
      <c r="D13" s="761"/>
      <c r="E13" s="761"/>
      <c r="G13" s="55" t="s">
        <v>1680</v>
      </c>
      <c r="H13" s="55"/>
      <c r="I13" s="254"/>
      <c r="J13" s="254"/>
      <c r="K13" s="254"/>
      <c r="L13" s="254"/>
      <c r="M13" s="254"/>
      <c r="N13" s="254"/>
      <c r="AT13" s="443"/>
      <c r="AU13" s="443"/>
    </row>
    <row r="14" spans="2:47" ht="14.25" customHeight="1" x14ac:dyDescent="0.25">
      <c r="B14" s="931" t="str">
        <f>HYPERLINK("#'"&amp;'EWS DIRECTORY'!$J$51&amp;"'!A1",'EWS DIRECTORY'!$J$51)</f>
        <v>B-4-1</v>
      </c>
      <c r="C14" s="761"/>
      <c r="D14" s="761"/>
      <c r="E14" s="761"/>
      <c r="G14" s="55" t="s">
        <v>1891</v>
      </c>
      <c r="H14" s="55"/>
      <c r="I14" s="254"/>
      <c r="J14" s="254"/>
      <c r="K14" s="254"/>
      <c r="L14" s="254"/>
      <c r="M14" s="254"/>
      <c r="N14" s="254"/>
      <c r="AT14" s="443"/>
      <c r="AU14" s="443"/>
    </row>
    <row r="15" spans="2:47" ht="14.25" customHeight="1" x14ac:dyDescent="0.25">
      <c r="B15" s="929" t="str">
        <f>HYPERLINK("#'"&amp;'EWS DIRECTORY'!$J$52&amp;"'!A1",'EWS DIRECTORY'!$J$52)</f>
        <v>B-4-1-1</v>
      </c>
      <c r="C15" s="761"/>
      <c r="D15" s="761"/>
      <c r="E15" s="761"/>
      <c r="G15" s="55" t="s">
        <v>1892</v>
      </c>
      <c r="H15" s="55"/>
      <c r="I15" s="254"/>
      <c r="J15" s="254"/>
      <c r="K15" s="254"/>
      <c r="L15" s="254"/>
      <c r="M15" s="254"/>
      <c r="N15" s="254"/>
      <c r="AT15" s="443"/>
      <c r="AU15" s="443"/>
    </row>
    <row r="16" spans="2:47" ht="14.25" customHeight="1" x14ac:dyDescent="0.25">
      <c r="B16" s="929" t="str">
        <f>HYPERLINK("#'"&amp;'EWS DIRECTORY'!$J$53&amp;"'!A1",'EWS DIRECTORY'!$J$53)</f>
        <v>B-4-1-2</v>
      </c>
      <c r="C16" s="761"/>
      <c r="D16" s="761"/>
      <c r="E16" s="761"/>
      <c r="G16" s="55" t="s">
        <v>1893</v>
      </c>
      <c r="H16" s="55"/>
      <c r="I16" s="254"/>
      <c r="J16" s="254"/>
      <c r="K16" s="254"/>
      <c r="L16" s="254"/>
      <c r="M16" s="254"/>
      <c r="N16" s="254"/>
      <c r="AT16" s="443"/>
      <c r="AU16" s="443"/>
    </row>
    <row r="17" spans="2:47" ht="14.25" customHeight="1" x14ac:dyDescent="0.25">
      <c r="B17" s="929" t="str">
        <f>HYPERLINK("#'"&amp;'EWS DIRECTORY'!$J$54&amp;"'!A1",'EWS DIRECTORY'!$J$54)</f>
        <v>B-4-1-3</v>
      </c>
      <c r="C17" s="761"/>
      <c r="D17" s="761"/>
      <c r="E17" s="761"/>
      <c r="G17" s="55" t="s">
        <v>1681</v>
      </c>
      <c r="H17" s="55"/>
      <c r="I17" s="55"/>
      <c r="J17" s="254"/>
      <c r="K17" s="254"/>
      <c r="L17" s="254"/>
      <c r="M17" s="254"/>
      <c r="N17" s="254"/>
      <c r="AT17" s="443"/>
      <c r="AU17" s="443"/>
    </row>
    <row r="18" spans="2:47" ht="14.25" customHeight="1" x14ac:dyDescent="0.25">
      <c r="B18" s="927" t="str">
        <f>HYPERLINK("#'"&amp;'EWS DIRECTORY'!$J$55&amp;"'!A1",'EWS DIRECTORY'!$J$55)</f>
        <v>B-4-1-4</v>
      </c>
      <c r="C18" s="761"/>
      <c r="D18" s="761"/>
      <c r="E18" s="761"/>
      <c r="G18" s="55" t="s">
        <v>1744</v>
      </c>
      <c r="H18" s="55"/>
      <c r="I18" s="55" t="s">
        <v>1744</v>
      </c>
      <c r="J18" s="254"/>
      <c r="K18" s="254"/>
      <c r="L18" s="254"/>
      <c r="M18" s="254"/>
      <c r="N18" s="254"/>
      <c r="AT18" s="443"/>
      <c r="AU18" s="443"/>
    </row>
    <row r="19" spans="2:47" ht="14.25" customHeight="1" x14ac:dyDescent="0.25">
      <c r="B19" s="929" t="str">
        <f>HYPERLINK("#'"&amp;'EWS DIRECTORY'!$J$56&amp;"'!A1",'EWS DIRECTORY'!$J$56)</f>
        <v>B-4-1-5</v>
      </c>
      <c r="C19" s="761"/>
      <c r="D19" s="761"/>
      <c r="E19" s="761"/>
      <c r="AT19" s="443"/>
      <c r="AU19" s="443"/>
    </row>
    <row r="20" spans="2:47" ht="14.25" customHeight="1" x14ac:dyDescent="0.25">
      <c r="B20" s="929" t="str">
        <f>HYPERLINK("#'"&amp;'EWS DIRECTORY'!$J$57&amp;"'!A1",'EWS DIRECTORY'!$J$57)</f>
        <v>B-4-1-6</v>
      </c>
      <c r="C20" s="761"/>
      <c r="D20" s="761"/>
      <c r="E20" s="761"/>
      <c r="G20" s="55" t="s">
        <v>1851</v>
      </c>
      <c r="AT20" s="443"/>
      <c r="AU20" s="443"/>
    </row>
    <row r="21" spans="2:47" ht="14.25" customHeight="1" x14ac:dyDescent="0.25">
      <c r="G21" s="55"/>
      <c r="AT21" s="443"/>
      <c r="AU21" s="443"/>
    </row>
    <row r="22" spans="2:47" ht="13.8" x14ac:dyDescent="0.25">
      <c r="G22" s="55"/>
      <c r="H22" s="1082" t="s">
        <v>1445</v>
      </c>
      <c r="I22" s="765"/>
      <c r="J22" s="1109" t="s">
        <v>1894</v>
      </c>
      <c r="K22" s="764"/>
      <c r="L22" s="764"/>
      <c r="M22" s="764"/>
      <c r="N22" s="764"/>
      <c r="O22" s="764"/>
      <c r="P22" s="764"/>
      <c r="Q22" s="764"/>
      <c r="R22" s="764"/>
      <c r="S22" s="764"/>
      <c r="T22" s="764"/>
      <c r="U22" s="764"/>
      <c r="V22" s="764"/>
      <c r="W22" s="764"/>
      <c r="X22" s="765"/>
      <c r="Y22" s="1082" t="s">
        <v>1767</v>
      </c>
      <c r="Z22" s="765"/>
      <c r="AA22" s="1082" t="s">
        <v>1895</v>
      </c>
      <c r="AB22" s="764"/>
      <c r="AC22" s="764"/>
      <c r="AD22" s="764"/>
      <c r="AE22" s="764"/>
      <c r="AF22" s="764"/>
      <c r="AG22" s="764"/>
      <c r="AH22" s="764"/>
      <c r="AI22" s="764"/>
      <c r="AJ22" s="764"/>
      <c r="AK22" s="764"/>
      <c r="AL22" s="764"/>
      <c r="AM22" s="764"/>
      <c r="AN22" s="764"/>
      <c r="AO22" s="764"/>
      <c r="AP22" s="764"/>
      <c r="AQ22" s="764"/>
      <c r="AR22" s="764"/>
      <c r="AS22" s="764"/>
      <c r="AT22" s="765"/>
    </row>
    <row r="23" spans="2:47" ht="15" customHeight="1" x14ac:dyDescent="0.25">
      <c r="G23" s="55"/>
      <c r="H23" s="1104">
        <v>1</v>
      </c>
      <c r="I23" s="765"/>
      <c r="J23" s="1105" t="s">
        <v>1896</v>
      </c>
      <c r="K23" s="764"/>
      <c r="L23" s="764"/>
      <c r="M23" s="764"/>
      <c r="N23" s="764"/>
      <c r="O23" s="764"/>
      <c r="P23" s="764"/>
      <c r="Q23" s="764"/>
      <c r="R23" s="764"/>
      <c r="S23" s="764"/>
      <c r="T23" s="764"/>
      <c r="U23" s="764"/>
      <c r="V23" s="764"/>
      <c r="W23" s="764"/>
      <c r="X23" s="765"/>
      <c r="Y23" s="1009"/>
      <c r="Z23" s="765"/>
      <c r="AA23" s="1009"/>
      <c r="AB23" s="764"/>
      <c r="AC23" s="764"/>
      <c r="AD23" s="764"/>
      <c r="AE23" s="764"/>
      <c r="AF23" s="764"/>
      <c r="AG23" s="764"/>
      <c r="AH23" s="764"/>
      <c r="AI23" s="764"/>
      <c r="AJ23" s="764"/>
      <c r="AK23" s="764"/>
      <c r="AL23" s="764"/>
      <c r="AM23" s="764"/>
      <c r="AN23" s="764"/>
      <c r="AO23" s="764"/>
      <c r="AP23" s="764"/>
      <c r="AQ23" s="764"/>
      <c r="AR23" s="764"/>
      <c r="AS23" s="764"/>
      <c r="AT23" s="765"/>
    </row>
    <row r="24" spans="2:47" ht="15" customHeight="1" x14ac:dyDescent="0.25">
      <c r="H24" s="1104">
        <v>2</v>
      </c>
      <c r="I24" s="765"/>
      <c r="J24" s="1105" t="s">
        <v>1897</v>
      </c>
      <c r="K24" s="764"/>
      <c r="L24" s="764"/>
      <c r="M24" s="764"/>
      <c r="N24" s="764"/>
      <c r="O24" s="764"/>
      <c r="P24" s="764"/>
      <c r="Q24" s="764"/>
      <c r="R24" s="764"/>
      <c r="S24" s="764"/>
      <c r="T24" s="764"/>
      <c r="U24" s="764"/>
      <c r="V24" s="764"/>
      <c r="W24" s="764"/>
      <c r="X24" s="765"/>
      <c r="Y24" s="1009"/>
      <c r="Z24" s="765"/>
      <c r="AA24" s="1009"/>
      <c r="AB24" s="764"/>
      <c r="AC24" s="764"/>
      <c r="AD24" s="764"/>
      <c r="AE24" s="764"/>
      <c r="AF24" s="764"/>
      <c r="AG24" s="764"/>
      <c r="AH24" s="764"/>
      <c r="AI24" s="764"/>
      <c r="AJ24" s="764"/>
      <c r="AK24" s="764"/>
      <c r="AL24" s="764"/>
      <c r="AM24" s="764"/>
      <c r="AN24" s="764"/>
      <c r="AO24" s="764"/>
      <c r="AP24" s="764"/>
      <c r="AQ24" s="764"/>
      <c r="AR24" s="764"/>
      <c r="AS24" s="764"/>
      <c r="AT24" s="765"/>
    </row>
    <row r="25" spans="2:47" ht="15" customHeight="1" x14ac:dyDescent="0.25">
      <c r="H25" s="1104">
        <v>3</v>
      </c>
      <c r="I25" s="765"/>
      <c r="J25" s="1105" t="s">
        <v>1898</v>
      </c>
      <c r="K25" s="764"/>
      <c r="L25" s="764"/>
      <c r="M25" s="764"/>
      <c r="N25" s="764"/>
      <c r="O25" s="764"/>
      <c r="P25" s="764"/>
      <c r="Q25" s="764"/>
      <c r="R25" s="764"/>
      <c r="S25" s="764"/>
      <c r="T25" s="764"/>
      <c r="U25" s="764"/>
      <c r="V25" s="764"/>
      <c r="W25" s="764"/>
      <c r="X25" s="765"/>
      <c r="Y25" s="1009"/>
      <c r="Z25" s="765"/>
      <c r="AA25" s="1009"/>
      <c r="AB25" s="764"/>
      <c r="AC25" s="764"/>
      <c r="AD25" s="764"/>
      <c r="AE25" s="764"/>
      <c r="AF25" s="764"/>
      <c r="AG25" s="764"/>
      <c r="AH25" s="764"/>
      <c r="AI25" s="764"/>
      <c r="AJ25" s="764"/>
      <c r="AK25" s="764"/>
      <c r="AL25" s="764"/>
      <c r="AM25" s="764"/>
      <c r="AN25" s="764"/>
      <c r="AO25" s="764"/>
      <c r="AP25" s="764"/>
      <c r="AQ25" s="764"/>
      <c r="AR25" s="764"/>
      <c r="AS25" s="764"/>
      <c r="AT25" s="765"/>
    </row>
    <row r="26" spans="2:47" ht="15" customHeight="1" x14ac:dyDescent="0.25">
      <c r="H26" s="1104">
        <v>4</v>
      </c>
      <c r="I26" s="765"/>
      <c r="J26" s="1105" t="s">
        <v>1899</v>
      </c>
      <c r="K26" s="764"/>
      <c r="L26" s="764"/>
      <c r="M26" s="764"/>
      <c r="N26" s="764"/>
      <c r="O26" s="764"/>
      <c r="P26" s="764"/>
      <c r="Q26" s="764"/>
      <c r="R26" s="764"/>
      <c r="S26" s="764"/>
      <c r="T26" s="764"/>
      <c r="U26" s="764"/>
      <c r="V26" s="764"/>
      <c r="W26" s="764"/>
      <c r="X26" s="765"/>
      <c r="Y26" s="1009"/>
      <c r="Z26" s="765"/>
      <c r="AA26" s="1009"/>
      <c r="AB26" s="764"/>
      <c r="AC26" s="764"/>
      <c r="AD26" s="764"/>
      <c r="AE26" s="764"/>
      <c r="AF26" s="764"/>
      <c r="AG26" s="764"/>
      <c r="AH26" s="764"/>
      <c r="AI26" s="764"/>
      <c r="AJ26" s="764"/>
      <c r="AK26" s="764"/>
      <c r="AL26" s="764"/>
      <c r="AM26" s="764"/>
      <c r="AN26" s="764"/>
      <c r="AO26" s="764"/>
      <c r="AP26" s="764"/>
      <c r="AQ26" s="764"/>
      <c r="AR26" s="764"/>
      <c r="AS26" s="764"/>
      <c r="AT26" s="765"/>
    </row>
    <row r="27" spans="2:47" ht="15" customHeight="1" x14ac:dyDescent="0.25">
      <c r="H27" s="1104">
        <v>5</v>
      </c>
      <c r="I27" s="765"/>
      <c r="J27" s="1105" t="s">
        <v>1900</v>
      </c>
      <c r="K27" s="764"/>
      <c r="L27" s="764"/>
      <c r="M27" s="764"/>
      <c r="N27" s="764"/>
      <c r="O27" s="764"/>
      <c r="P27" s="764"/>
      <c r="Q27" s="764"/>
      <c r="R27" s="764"/>
      <c r="S27" s="764"/>
      <c r="T27" s="764"/>
      <c r="U27" s="764"/>
      <c r="V27" s="764"/>
      <c r="W27" s="764"/>
      <c r="X27" s="765"/>
      <c r="Y27" s="1009"/>
      <c r="Z27" s="765"/>
      <c r="AA27" s="1009"/>
      <c r="AB27" s="764"/>
      <c r="AC27" s="764"/>
      <c r="AD27" s="764"/>
      <c r="AE27" s="764"/>
      <c r="AF27" s="764"/>
      <c r="AG27" s="764"/>
      <c r="AH27" s="764"/>
      <c r="AI27" s="764"/>
      <c r="AJ27" s="764"/>
      <c r="AK27" s="764"/>
      <c r="AL27" s="764"/>
      <c r="AM27" s="764"/>
      <c r="AN27" s="764"/>
      <c r="AO27" s="764"/>
      <c r="AP27" s="764"/>
      <c r="AQ27" s="764"/>
      <c r="AR27" s="764"/>
      <c r="AS27" s="764"/>
      <c r="AT27" s="765"/>
    </row>
    <row r="28" spans="2:47" ht="15" customHeight="1" x14ac:dyDescent="0.25">
      <c r="B28" s="760"/>
      <c r="C28" s="761"/>
      <c r="D28" s="761"/>
      <c r="E28" s="761"/>
      <c r="H28" s="1104">
        <v>6</v>
      </c>
      <c r="I28" s="765"/>
      <c r="J28" s="1105" t="s">
        <v>1901</v>
      </c>
      <c r="K28" s="764"/>
      <c r="L28" s="764"/>
      <c r="M28" s="764"/>
      <c r="N28" s="764"/>
      <c r="O28" s="764"/>
      <c r="P28" s="764"/>
      <c r="Q28" s="764"/>
      <c r="R28" s="764"/>
      <c r="S28" s="764"/>
      <c r="T28" s="764"/>
      <c r="U28" s="764"/>
      <c r="V28" s="764"/>
      <c r="W28" s="764"/>
      <c r="X28" s="765"/>
      <c r="Y28" s="1009"/>
      <c r="Z28" s="765"/>
      <c r="AA28" s="1009"/>
      <c r="AB28" s="764"/>
      <c r="AC28" s="764"/>
      <c r="AD28" s="764"/>
      <c r="AE28" s="764"/>
      <c r="AF28" s="764"/>
      <c r="AG28" s="764"/>
      <c r="AH28" s="764"/>
      <c r="AI28" s="764"/>
      <c r="AJ28" s="764"/>
      <c r="AK28" s="764"/>
      <c r="AL28" s="764"/>
      <c r="AM28" s="764"/>
      <c r="AN28" s="764"/>
      <c r="AO28" s="764"/>
      <c r="AP28" s="764"/>
      <c r="AQ28" s="764"/>
      <c r="AR28" s="764"/>
      <c r="AS28" s="764"/>
      <c r="AT28" s="765"/>
    </row>
    <row r="29" spans="2:47" ht="15" customHeight="1" x14ac:dyDescent="0.25">
      <c r="H29" s="1104">
        <v>7</v>
      </c>
      <c r="I29" s="765"/>
      <c r="J29" s="1105" t="s">
        <v>1902</v>
      </c>
      <c r="K29" s="764"/>
      <c r="L29" s="764"/>
      <c r="M29" s="764"/>
      <c r="N29" s="764"/>
      <c r="O29" s="764"/>
      <c r="P29" s="764"/>
      <c r="Q29" s="764"/>
      <c r="R29" s="764"/>
      <c r="S29" s="764"/>
      <c r="T29" s="764"/>
      <c r="U29" s="764"/>
      <c r="V29" s="764"/>
      <c r="W29" s="764"/>
      <c r="X29" s="765"/>
      <c r="Y29" s="1009"/>
      <c r="Z29" s="765"/>
      <c r="AA29" s="1009"/>
      <c r="AB29" s="764"/>
      <c r="AC29" s="764"/>
      <c r="AD29" s="764"/>
      <c r="AE29" s="764"/>
      <c r="AF29" s="764"/>
      <c r="AG29" s="764"/>
      <c r="AH29" s="764"/>
      <c r="AI29" s="764"/>
      <c r="AJ29" s="764"/>
      <c r="AK29" s="764"/>
      <c r="AL29" s="764"/>
      <c r="AM29" s="764"/>
      <c r="AN29" s="764"/>
      <c r="AO29" s="764"/>
      <c r="AP29" s="764"/>
      <c r="AQ29" s="764"/>
      <c r="AR29" s="764"/>
      <c r="AS29" s="764"/>
      <c r="AT29" s="765"/>
    </row>
    <row r="30" spans="2:47" ht="15" customHeight="1" x14ac:dyDescent="0.25">
      <c r="B30" s="760"/>
      <c r="C30" s="761"/>
      <c r="D30" s="761"/>
      <c r="E30" s="761"/>
      <c r="H30" s="1104">
        <v>8</v>
      </c>
      <c r="I30" s="765"/>
      <c r="J30" s="1105" t="s">
        <v>1903</v>
      </c>
      <c r="K30" s="764"/>
      <c r="L30" s="764"/>
      <c r="M30" s="764"/>
      <c r="N30" s="764"/>
      <c r="O30" s="764"/>
      <c r="P30" s="764"/>
      <c r="Q30" s="764"/>
      <c r="R30" s="764"/>
      <c r="S30" s="764"/>
      <c r="T30" s="764"/>
      <c r="U30" s="764"/>
      <c r="V30" s="764"/>
      <c r="W30" s="764"/>
      <c r="X30" s="765"/>
      <c r="Y30" s="1009"/>
      <c r="Z30" s="765"/>
      <c r="AA30" s="1009"/>
      <c r="AB30" s="764"/>
      <c r="AC30" s="764"/>
      <c r="AD30" s="764"/>
      <c r="AE30" s="764"/>
      <c r="AF30" s="764"/>
      <c r="AG30" s="764"/>
      <c r="AH30" s="764"/>
      <c r="AI30" s="764"/>
      <c r="AJ30" s="764"/>
      <c r="AK30" s="764"/>
      <c r="AL30" s="764"/>
      <c r="AM30" s="764"/>
      <c r="AN30" s="764"/>
      <c r="AO30" s="764"/>
      <c r="AP30" s="764"/>
      <c r="AQ30" s="764"/>
      <c r="AR30" s="764"/>
      <c r="AS30" s="764"/>
      <c r="AT30" s="765"/>
    </row>
    <row r="31" spans="2:47" ht="15" customHeight="1" x14ac:dyDescent="0.25">
      <c r="H31" s="1104">
        <v>9</v>
      </c>
      <c r="I31" s="765"/>
      <c r="J31" s="1105" t="s">
        <v>1904</v>
      </c>
      <c r="K31" s="764"/>
      <c r="L31" s="764"/>
      <c r="M31" s="764"/>
      <c r="N31" s="764"/>
      <c r="O31" s="764"/>
      <c r="P31" s="764"/>
      <c r="Q31" s="764"/>
      <c r="R31" s="764"/>
      <c r="S31" s="764"/>
      <c r="T31" s="764"/>
      <c r="U31" s="764"/>
      <c r="V31" s="764"/>
      <c r="W31" s="764"/>
      <c r="X31" s="765"/>
      <c r="Y31" s="1009"/>
      <c r="Z31" s="765"/>
      <c r="AA31" s="1009"/>
      <c r="AB31" s="764"/>
      <c r="AC31" s="764"/>
      <c r="AD31" s="764"/>
      <c r="AE31" s="764"/>
      <c r="AF31" s="764"/>
      <c r="AG31" s="764"/>
      <c r="AH31" s="764"/>
      <c r="AI31" s="764"/>
      <c r="AJ31" s="764"/>
      <c r="AK31" s="764"/>
      <c r="AL31" s="764"/>
      <c r="AM31" s="764"/>
      <c r="AN31" s="764"/>
      <c r="AO31" s="764"/>
      <c r="AP31" s="764"/>
      <c r="AQ31" s="764"/>
      <c r="AR31" s="764"/>
      <c r="AS31" s="764"/>
      <c r="AT31" s="765"/>
    </row>
    <row r="32" spans="2:47" ht="15" customHeight="1" x14ac:dyDescent="0.25">
      <c r="B32" s="760"/>
      <c r="C32" s="761"/>
      <c r="D32" s="761"/>
      <c r="E32" s="761"/>
      <c r="H32" s="1104">
        <v>10</v>
      </c>
      <c r="I32" s="765"/>
      <c r="J32" s="1105" t="s">
        <v>1905</v>
      </c>
      <c r="K32" s="764"/>
      <c r="L32" s="764"/>
      <c r="M32" s="764"/>
      <c r="N32" s="764"/>
      <c r="O32" s="764"/>
      <c r="P32" s="764"/>
      <c r="Q32" s="764"/>
      <c r="R32" s="764"/>
      <c r="S32" s="764"/>
      <c r="T32" s="764"/>
      <c r="U32" s="764"/>
      <c r="V32" s="764"/>
      <c r="W32" s="764"/>
      <c r="X32" s="765"/>
      <c r="Y32" s="1009"/>
      <c r="Z32" s="765"/>
      <c r="AA32" s="1009"/>
      <c r="AB32" s="764"/>
      <c r="AC32" s="764"/>
      <c r="AD32" s="764"/>
      <c r="AE32" s="764"/>
      <c r="AF32" s="764"/>
      <c r="AG32" s="764"/>
      <c r="AH32" s="764"/>
      <c r="AI32" s="764"/>
      <c r="AJ32" s="764"/>
      <c r="AK32" s="764"/>
      <c r="AL32" s="764"/>
      <c r="AM32" s="764"/>
      <c r="AN32" s="764"/>
      <c r="AO32" s="764"/>
      <c r="AP32" s="764"/>
      <c r="AQ32" s="764"/>
      <c r="AR32" s="764"/>
      <c r="AS32" s="764"/>
      <c r="AT32" s="765"/>
      <c r="AU32" s="254"/>
    </row>
    <row r="33" spans="2:47" ht="15" customHeight="1" x14ac:dyDescent="0.25">
      <c r="H33" s="1104">
        <v>11</v>
      </c>
      <c r="I33" s="765"/>
      <c r="J33" s="1105" t="s">
        <v>1906</v>
      </c>
      <c r="K33" s="764"/>
      <c r="L33" s="764"/>
      <c r="M33" s="764"/>
      <c r="N33" s="764"/>
      <c r="O33" s="764"/>
      <c r="P33" s="764"/>
      <c r="Q33" s="764"/>
      <c r="R33" s="764"/>
      <c r="S33" s="764"/>
      <c r="T33" s="764"/>
      <c r="U33" s="764"/>
      <c r="V33" s="764"/>
      <c r="W33" s="764"/>
      <c r="X33" s="765"/>
      <c r="Y33" s="1009"/>
      <c r="Z33" s="765"/>
      <c r="AA33" s="1009"/>
      <c r="AB33" s="764"/>
      <c r="AC33" s="764"/>
      <c r="AD33" s="764"/>
      <c r="AE33" s="764"/>
      <c r="AF33" s="764"/>
      <c r="AG33" s="764"/>
      <c r="AH33" s="764"/>
      <c r="AI33" s="764"/>
      <c r="AJ33" s="764"/>
      <c r="AK33" s="764"/>
      <c r="AL33" s="764"/>
      <c r="AM33" s="764"/>
      <c r="AN33" s="764"/>
      <c r="AO33" s="764"/>
      <c r="AP33" s="764"/>
      <c r="AQ33" s="764"/>
      <c r="AR33" s="764"/>
      <c r="AS33" s="764"/>
      <c r="AT33" s="765"/>
      <c r="AU33" s="254"/>
    </row>
    <row r="34" spans="2:47" ht="15" customHeight="1" x14ac:dyDescent="0.25">
      <c r="B34" s="760"/>
      <c r="C34" s="761"/>
      <c r="D34" s="761"/>
      <c r="E34" s="761"/>
      <c r="H34" s="1104">
        <v>12</v>
      </c>
      <c r="I34" s="765"/>
      <c r="J34" s="1105" t="s">
        <v>1907</v>
      </c>
      <c r="K34" s="764"/>
      <c r="L34" s="764"/>
      <c r="M34" s="764"/>
      <c r="N34" s="764"/>
      <c r="O34" s="764"/>
      <c r="P34" s="764"/>
      <c r="Q34" s="764"/>
      <c r="R34" s="764"/>
      <c r="S34" s="764"/>
      <c r="T34" s="764"/>
      <c r="U34" s="764"/>
      <c r="V34" s="764"/>
      <c r="W34" s="764"/>
      <c r="X34" s="765"/>
      <c r="Y34" s="1009"/>
      <c r="Z34" s="765"/>
      <c r="AA34" s="1009"/>
      <c r="AB34" s="764"/>
      <c r="AC34" s="764"/>
      <c r="AD34" s="764"/>
      <c r="AE34" s="764"/>
      <c r="AF34" s="764"/>
      <c r="AG34" s="764"/>
      <c r="AH34" s="764"/>
      <c r="AI34" s="764"/>
      <c r="AJ34" s="764"/>
      <c r="AK34" s="764"/>
      <c r="AL34" s="764"/>
      <c r="AM34" s="764"/>
      <c r="AN34" s="764"/>
      <c r="AO34" s="764"/>
      <c r="AP34" s="764"/>
      <c r="AQ34" s="764"/>
      <c r="AR34" s="764"/>
      <c r="AS34" s="764"/>
      <c r="AT34" s="765"/>
      <c r="AU34" s="254"/>
    </row>
    <row r="35" spans="2:47" ht="15" customHeight="1" x14ac:dyDescent="0.25">
      <c r="H35" s="1104">
        <v>13</v>
      </c>
      <c r="I35" s="765"/>
      <c r="J35" s="1105" t="s">
        <v>1908</v>
      </c>
      <c r="K35" s="764"/>
      <c r="L35" s="764"/>
      <c r="M35" s="764"/>
      <c r="N35" s="764"/>
      <c r="O35" s="764"/>
      <c r="P35" s="764"/>
      <c r="Q35" s="764"/>
      <c r="R35" s="764"/>
      <c r="S35" s="764"/>
      <c r="T35" s="764"/>
      <c r="U35" s="764"/>
      <c r="V35" s="764"/>
      <c r="W35" s="764"/>
      <c r="X35" s="765"/>
      <c r="Y35" s="1009"/>
      <c r="Z35" s="765"/>
      <c r="AA35" s="1009"/>
      <c r="AB35" s="764"/>
      <c r="AC35" s="764"/>
      <c r="AD35" s="764"/>
      <c r="AE35" s="764"/>
      <c r="AF35" s="764"/>
      <c r="AG35" s="764"/>
      <c r="AH35" s="764"/>
      <c r="AI35" s="764"/>
      <c r="AJ35" s="764"/>
      <c r="AK35" s="764"/>
      <c r="AL35" s="764"/>
      <c r="AM35" s="764"/>
      <c r="AN35" s="764"/>
      <c r="AO35" s="764"/>
      <c r="AP35" s="764"/>
      <c r="AQ35" s="764"/>
      <c r="AR35" s="764"/>
      <c r="AS35" s="764"/>
      <c r="AT35" s="765"/>
      <c r="AU35" s="254"/>
    </row>
    <row r="36" spans="2:47" ht="15" customHeight="1" x14ac:dyDescent="0.25">
      <c r="B36" s="760"/>
      <c r="C36" s="761"/>
      <c r="D36" s="761"/>
      <c r="E36" s="761"/>
      <c r="H36" s="204"/>
      <c r="I36" s="204"/>
      <c r="AS36" s="443"/>
      <c r="AT36" s="443"/>
      <c r="AU36" s="254"/>
    </row>
    <row r="37" spans="2:47" ht="15" customHeight="1" x14ac:dyDescent="0.25">
      <c r="H37" s="1082" t="s">
        <v>1445</v>
      </c>
      <c r="I37" s="765"/>
      <c r="J37" s="1109" t="s">
        <v>1780</v>
      </c>
      <c r="K37" s="764"/>
      <c r="L37" s="764"/>
      <c r="M37" s="764"/>
      <c r="N37" s="764"/>
      <c r="O37" s="764"/>
      <c r="P37" s="764"/>
      <c r="Q37" s="764"/>
      <c r="R37" s="764"/>
      <c r="S37" s="764"/>
      <c r="T37" s="764"/>
      <c r="U37" s="764"/>
      <c r="V37" s="764"/>
      <c r="W37" s="764"/>
      <c r="X37" s="765"/>
      <c r="Y37" s="1082" t="s">
        <v>1767</v>
      </c>
      <c r="Z37" s="765"/>
      <c r="AA37" s="1110" t="s">
        <v>1909</v>
      </c>
      <c r="AB37" s="764"/>
      <c r="AC37" s="764"/>
      <c r="AD37" s="764"/>
      <c r="AE37" s="764"/>
      <c r="AF37" s="764"/>
      <c r="AG37" s="764"/>
      <c r="AH37" s="764"/>
      <c r="AI37" s="764"/>
      <c r="AJ37" s="765"/>
      <c r="AK37" s="1110" t="s">
        <v>1910</v>
      </c>
      <c r="AL37" s="764"/>
      <c r="AM37" s="764"/>
      <c r="AN37" s="764"/>
      <c r="AO37" s="764"/>
      <c r="AP37" s="764"/>
      <c r="AQ37" s="764"/>
      <c r="AR37" s="764"/>
      <c r="AS37" s="764"/>
      <c r="AT37" s="765"/>
      <c r="AU37" s="254"/>
    </row>
    <row r="38" spans="2:47" ht="15" customHeight="1" x14ac:dyDescent="0.25">
      <c r="H38" s="1104">
        <v>1</v>
      </c>
      <c r="I38" s="765"/>
      <c r="J38" s="1105" t="s">
        <v>1911</v>
      </c>
      <c r="K38" s="764"/>
      <c r="L38" s="764"/>
      <c r="M38" s="764"/>
      <c r="N38" s="764"/>
      <c r="O38" s="764"/>
      <c r="P38" s="764"/>
      <c r="Q38" s="764"/>
      <c r="R38" s="764"/>
      <c r="S38" s="764"/>
      <c r="T38" s="764"/>
      <c r="U38" s="764"/>
      <c r="V38" s="764"/>
      <c r="W38" s="764"/>
      <c r="X38" s="765"/>
      <c r="Y38" s="1009"/>
      <c r="Z38" s="765"/>
      <c r="AA38" s="1106">
        <f>AA53</f>
        <v>0</v>
      </c>
      <c r="AB38" s="764"/>
      <c r="AC38" s="764"/>
      <c r="AD38" s="764"/>
      <c r="AE38" s="764"/>
      <c r="AF38" s="764"/>
      <c r="AG38" s="764"/>
      <c r="AH38" s="764"/>
      <c r="AI38" s="764"/>
      <c r="AJ38" s="765"/>
      <c r="AK38" s="1106">
        <f>AK53</f>
        <v>0</v>
      </c>
      <c r="AL38" s="764"/>
      <c r="AM38" s="764"/>
      <c r="AN38" s="764"/>
      <c r="AO38" s="764"/>
      <c r="AP38" s="764"/>
      <c r="AQ38" s="764"/>
      <c r="AR38" s="764"/>
      <c r="AS38" s="764"/>
      <c r="AT38" s="765"/>
      <c r="AU38" s="254"/>
    </row>
    <row r="39" spans="2:47" ht="15" customHeight="1" x14ac:dyDescent="0.25">
      <c r="H39" s="1104">
        <v>2</v>
      </c>
      <c r="I39" s="765"/>
      <c r="J39" s="1105" t="s">
        <v>1912</v>
      </c>
      <c r="K39" s="764"/>
      <c r="L39" s="764"/>
      <c r="M39" s="764"/>
      <c r="N39" s="764"/>
      <c r="O39" s="764"/>
      <c r="P39" s="764"/>
      <c r="Q39" s="764"/>
      <c r="R39" s="764"/>
      <c r="S39" s="764"/>
      <c r="T39" s="764"/>
      <c r="U39" s="764"/>
      <c r="V39" s="764"/>
      <c r="W39" s="764"/>
      <c r="X39" s="765"/>
      <c r="Y39" s="1009"/>
      <c r="Z39" s="765"/>
      <c r="AA39" s="1114"/>
      <c r="AB39" s="764"/>
      <c r="AC39" s="764"/>
      <c r="AD39" s="764"/>
      <c r="AE39" s="764"/>
      <c r="AF39" s="764"/>
      <c r="AG39" s="764"/>
      <c r="AH39" s="764"/>
      <c r="AI39" s="764"/>
      <c r="AJ39" s="796"/>
      <c r="AK39" s="1108"/>
      <c r="AL39" s="764"/>
      <c r="AM39" s="764"/>
      <c r="AN39" s="764"/>
      <c r="AO39" s="764"/>
      <c r="AP39" s="764"/>
      <c r="AQ39" s="764"/>
      <c r="AR39" s="764"/>
      <c r="AS39" s="764"/>
      <c r="AT39" s="796"/>
      <c r="AU39" s="254"/>
    </row>
    <row r="40" spans="2:47" ht="15" customHeight="1" x14ac:dyDescent="0.25">
      <c r="H40" s="1104">
        <v>3</v>
      </c>
      <c r="I40" s="765"/>
      <c r="J40" s="1105" t="s">
        <v>1913</v>
      </c>
      <c r="K40" s="764"/>
      <c r="L40" s="764"/>
      <c r="M40" s="764"/>
      <c r="N40" s="764"/>
      <c r="O40" s="764"/>
      <c r="P40" s="764"/>
      <c r="Q40" s="764"/>
      <c r="R40" s="764"/>
      <c r="S40" s="764"/>
      <c r="T40" s="764"/>
      <c r="U40" s="764"/>
      <c r="V40" s="764"/>
      <c r="W40" s="764"/>
      <c r="X40" s="765"/>
      <c r="Y40" s="1009"/>
      <c r="Z40" s="765"/>
      <c r="AA40" s="1106">
        <f>SUM(AA38:AT39)</f>
        <v>0</v>
      </c>
      <c r="AB40" s="764"/>
      <c r="AC40" s="764"/>
      <c r="AD40" s="764"/>
      <c r="AE40" s="764"/>
      <c r="AF40" s="764"/>
      <c r="AG40" s="764"/>
      <c r="AH40" s="764"/>
      <c r="AI40" s="764"/>
      <c r="AJ40" s="765"/>
      <c r="AK40" s="1106">
        <f>SUM(AK38:BD39)</f>
        <v>0</v>
      </c>
      <c r="AL40" s="764"/>
      <c r="AM40" s="764"/>
      <c r="AN40" s="764"/>
      <c r="AO40" s="764"/>
      <c r="AP40" s="764"/>
      <c r="AQ40" s="764"/>
      <c r="AR40" s="764"/>
      <c r="AS40" s="764"/>
      <c r="AT40" s="765"/>
      <c r="AU40" s="254"/>
    </row>
    <row r="41" spans="2:47" ht="15" customHeight="1" x14ac:dyDescent="0.25">
      <c r="H41" s="204"/>
      <c r="I41" s="204"/>
      <c r="AS41" s="226"/>
      <c r="AT41" s="226"/>
      <c r="AU41" s="254"/>
    </row>
    <row r="42" spans="2:47" ht="15" customHeight="1" x14ac:dyDescent="0.25">
      <c r="H42" s="87" t="s">
        <v>1914</v>
      </c>
      <c r="I42" s="204"/>
      <c r="AS42" s="226"/>
      <c r="AT42" s="226"/>
      <c r="AU42" s="254"/>
    </row>
    <row r="43" spans="2:47" ht="15" customHeight="1" x14ac:dyDescent="0.25">
      <c r="H43" s="1082" t="s">
        <v>1445</v>
      </c>
      <c r="I43" s="765"/>
      <c r="J43" s="1109" t="s">
        <v>1780</v>
      </c>
      <c r="K43" s="764"/>
      <c r="L43" s="764"/>
      <c r="M43" s="764"/>
      <c r="N43" s="764"/>
      <c r="O43" s="764"/>
      <c r="P43" s="764"/>
      <c r="Q43" s="764"/>
      <c r="R43" s="764"/>
      <c r="S43" s="764"/>
      <c r="T43" s="764"/>
      <c r="U43" s="764"/>
      <c r="V43" s="764"/>
      <c r="W43" s="764"/>
      <c r="X43" s="765"/>
      <c r="Y43" s="1082" t="s">
        <v>1767</v>
      </c>
      <c r="Z43" s="765"/>
      <c r="AA43" s="1110" t="s">
        <v>1909</v>
      </c>
      <c r="AB43" s="764"/>
      <c r="AC43" s="764"/>
      <c r="AD43" s="764"/>
      <c r="AE43" s="764"/>
      <c r="AF43" s="764"/>
      <c r="AG43" s="764"/>
      <c r="AH43" s="764"/>
      <c r="AI43" s="764"/>
      <c r="AJ43" s="765"/>
      <c r="AK43" s="1110" t="s">
        <v>1910</v>
      </c>
      <c r="AL43" s="764"/>
      <c r="AM43" s="764"/>
      <c r="AN43" s="764"/>
      <c r="AO43" s="764"/>
      <c r="AP43" s="764"/>
      <c r="AQ43" s="764"/>
      <c r="AR43" s="764"/>
      <c r="AS43" s="764"/>
      <c r="AT43" s="765"/>
      <c r="AU43" s="254"/>
    </row>
    <row r="44" spans="2:47" ht="15" customHeight="1" x14ac:dyDescent="0.25">
      <c r="H44" s="1104">
        <v>1</v>
      </c>
      <c r="I44" s="765"/>
      <c r="J44" s="1105"/>
      <c r="K44" s="764"/>
      <c r="L44" s="764"/>
      <c r="M44" s="764"/>
      <c r="N44" s="764"/>
      <c r="O44" s="764"/>
      <c r="P44" s="764"/>
      <c r="Q44" s="764"/>
      <c r="R44" s="764"/>
      <c r="S44" s="764"/>
      <c r="T44" s="764"/>
      <c r="U44" s="764"/>
      <c r="V44" s="764"/>
      <c r="W44" s="764"/>
      <c r="X44" s="765"/>
      <c r="Y44" s="1009"/>
      <c r="Z44" s="765"/>
      <c r="AA44" s="1106"/>
      <c r="AB44" s="764"/>
      <c r="AC44" s="764"/>
      <c r="AD44" s="764"/>
      <c r="AE44" s="764"/>
      <c r="AF44" s="764"/>
      <c r="AG44" s="764"/>
      <c r="AH44" s="764"/>
      <c r="AI44" s="764"/>
      <c r="AJ44" s="765"/>
      <c r="AK44" s="1106"/>
      <c r="AL44" s="764"/>
      <c r="AM44" s="764"/>
      <c r="AN44" s="764"/>
      <c r="AO44" s="764"/>
      <c r="AP44" s="764"/>
      <c r="AQ44" s="764"/>
      <c r="AR44" s="764"/>
      <c r="AS44" s="764"/>
      <c r="AT44" s="765"/>
      <c r="AU44" s="254"/>
    </row>
    <row r="45" spans="2:47" ht="15" customHeight="1" x14ac:dyDescent="0.25">
      <c r="H45" s="1104">
        <v>2</v>
      </c>
      <c r="I45" s="765"/>
      <c r="J45" s="1105"/>
      <c r="K45" s="764"/>
      <c r="L45" s="764"/>
      <c r="M45" s="764"/>
      <c r="N45" s="764"/>
      <c r="O45" s="764"/>
      <c r="P45" s="764"/>
      <c r="Q45" s="764"/>
      <c r="R45" s="764"/>
      <c r="S45" s="764"/>
      <c r="T45" s="764"/>
      <c r="U45" s="764"/>
      <c r="V45" s="764"/>
      <c r="W45" s="764"/>
      <c r="X45" s="765"/>
      <c r="Y45" s="1009"/>
      <c r="Z45" s="765"/>
      <c r="AA45" s="1106"/>
      <c r="AB45" s="764"/>
      <c r="AC45" s="764"/>
      <c r="AD45" s="764"/>
      <c r="AE45" s="764"/>
      <c r="AF45" s="764"/>
      <c r="AG45" s="764"/>
      <c r="AH45" s="764"/>
      <c r="AI45" s="764"/>
      <c r="AJ45" s="765"/>
      <c r="AK45" s="1106"/>
      <c r="AL45" s="764"/>
      <c r="AM45" s="764"/>
      <c r="AN45" s="764"/>
      <c r="AO45" s="764"/>
      <c r="AP45" s="764"/>
      <c r="AQ45" s="764"/>
      <c r="AR45" s="764"/>
      <c r="AS45" s="764"/>
      <c r="AT45" s="765"/>
      <c r="AU45" s="254"/>
    </row>
    <row r="46" spans="2:47" ht="15" customHeight="1" x14ac:dyDescent="0.25">
      <c r="H46" s="1104">
        <v>3</v>
      </c>
      <c r="I46" s="765"/>
      <c r="J46" s="1105"/>
      <c r="K46" s="764"/>
      <c r="L46" s="764"/>
      <c r="M46" s="764"/>
      <c r="N46" s="764"/>
      <c r="O46" s="764"/>
      <c r="P46" s="764"/>
      <c r="Q46" s="764"/>
      <c r="R46" s="764"/>
      <c r="S46" s="764"/>
      <c r="T46" s="764"/>
      <c r="U46" s="764"/>
      <c r="V46" s="764"/>
      <c r="W46" s="764"/>
      <c r="X46" s="765"/>
      <c r="Y46" s="1009"/>
      <c r="Z46" s="765"/>
      <c r="AA46" s="1106"/>
      <c r="AB46" s="764"/>
      <c r="AC46" s="764"/>
      <c r="AD46" s="764"/>
      <c r="AE46" s="764"/>
      <c r="AF46" s="764"/>
      <c r="AG46" s="764"/>
      <c r="AH46" s="764"/>
      <c r="AI46" s="764"/>
      <c r="AJ46" s="765"/>
      <c r="AK46" s="1106"/>
      <c r="AL46" s="764"/>
      <c r="AM46" s="764"/>
      <c r="AN46" s="764"/>
      <c r="AO46" s="764"/>
      <c r="AP46" s="764"/>
      <c r="AQ46" s="764"/>
      <c r="AR46" s="764"/>
      <c r="AS46" s="764"/>
      <c r="AT46" s="765"/>
      <c r="AU46" s="254"/>
    </row>
    <row r="47" spans="2:47" ht="15" customHeight="1" x14ac:dyDescent="0.25">
      <c r="H47" s="1104">
        <v>4</v>
      </c>
      <c r="I47" s="765"/>
      <c r="J47" s="1105"/>
      <c r="K47" s="764"/>
      <c r="L47" s="764"/>
      <c r="M47" s="764"/>
      <c r="N47" s="764"/>
      <c r="O47" s="764"/>
      <c r="P47" s="764"/>
      <c r="Q47" s="764"/>
      <c r="R47" s="764"/>
      <c r="S47" s="764"/>
      <c r="T47" s="764"/>
      <c r="U47" s="764"/>
      <c r="V47" s="764"/>
      <c r="W47" s="764"/>
      <c r="X47" s="765"/>
      <c r="Y47" s="1009"/>
      <c r="Z47" s="765"/>
      <c r="AA47" s="1106"/>
      <c r="AB47" s="764"/>
      <c r="AC47" s="764"/>
      <c r="AD47" s="764"/>
      <c r="AE47" s="764"/>
      <c r="AF47" s="764"/>
      <c r="AG47" s="764"/>
      <c r="AH47" s="764"/>
      <c r="AI47" s="764"/>
      <c r="AJ47" s="765"/>
      <c r="AK47" s="1106"/>
      <c r="AL47" s="764"/>
      <c r="AM47" s="764"/>
      <c r="AN47" s="764"/>
      <c r="AO47" s="764"/>
      <c r="AP47" s="764"/>
      <c r="AQ47" s="764"/>
      <c r="AR47" s="764"/>
      <c r="AS47" s="764"/>
      <c r="AT47" s="765"/>
      <c r="AU47" s="254"/>
    </row>
    <row r="48" spans="2:47" ht="15" customHeight="1" x14ac:dyDescent="0.25">
      <c r="H48" s="1104">
        <v>5</v>
      </c>
      <c r="I48" s="765"/>
      <c r="J48" s="1105"/>
      <c r="K48" s="764"/>
      <c r="L48" s="764"/>
      <c r="M48" s="764"/>
      <c r="N48" s="764"/>
      <c r="O48" s="764"/>
      <c r="P48" s="764"/>
      <c r="Q48" s="764"/>
      <c r="R48" s="764"/>
      <c r="S48" s="764"/>
      <c r="T48" s="764"/>
      <c r="U48" s="764"/>
      <c r="V48" s="764"/>
      <c r="W48" s="764"/>
      <c r="X48" s="765"/>
      <c r="Y48" s="1009"/>
      <c r="Z48" s="765"/>
      <c r="AA48" s="1106"/>
      <c r="AB48" s="764"/>
      <c r="AC48" s="764"/>
      <c r="AD48" s="764"/>
      <c r="AE48" s="764"/>
      <c r="AF48" s="764"/>
      <c r="AG48" s="764"/>
      <c r="AH48" s="764"/>
      <c r="AI48" s="764"/>
      <c r="AJ48" s="765"/>
      <c r="AK48" s="1106"/>
      <c r="AL48" s="764"/>
      <c r="AM48" s="764"/>
      <c r="AN48" s="764"/>
      <c r="AO48" s="764"/>
      <c r="AP48" s="764"/>
      <c r="AQ48" s="764"/>
      <c r="AR48" s="764"/>
      <c r="AS48" s="764"/>
      <c r="AT48" s="765"/>
      <c r="AU48" s="254"/>
    </row>
    <row r="49" spans="8:47" ht="15" customHeight="1" x14ac:dyDescent="0.25">
      <c r="H49" s="1104">
        <v>6</v>
      </c>
      <c r="I49" s="765"/>
      <c r="J49" s="1105"/>
      <c r="K49" s="764"/>
      <c r="L49" s="764"/>
      <c r="M49" s="764"/>
      <c r="N49" s="764"/>
      <c r="O49" s="764"/>
      <c r="P49" s="764"/>
      <c r="Q49" s="764"/>
      <c r="R49" s="764"/>
      <c r="S49" s="764"/>
      <c r="T49" s="764"/>
      <c r="U49" s="764"/>
      <c r="V49" s="764"/>
      <c r="W49" s="764"/>
      <c r="X49" s="765"/>
      <c r="Y49" s="1009"/>
      <c r="Z49" s="765"/>
      <c r="AA49" s="1106"/>
      <c r="AB49" s="764"/>
      <c r="AC49" s="764"/>
      <c r="AD49" s="764"/>
      <c r="AE49" s="764"/>
      <c r="AF49" s="764"/>
      <c r="AG49" s="764"/>
      <c r="AH49" s="764"/>
      <c r="AI49" s="764"/>
      <c r="AJ49" s="765"/>
      <c r="AK49" s="1106"/>
      <c r="AL49" s="764"/>
      <c r="AM49" s="764"/>
      <c r="AN49" s="764"/>
      <c r="AO49" s="764"/>
      <c r="AP49" s="764"/>
      <c r="AQ49" s="764"/>
      <c r="AR49" s="764"/>
      <c r="AS49" s="764"/>
      <c r="AT49" s="765"/>
      <c r="AU49" s="254"/>
    </row>
    <row r="50" spans="8:47" ht="15" customHeight="1" x14ac:dyDescent="0.25">
      <c r="H50" s="1104">
        <v>7</v>
      </c>
      <c r="I50" s="765"/>
      <c r="J50" s="1105"/>
      <c r="K50" s="764"/>
      <c r="L50" s="764"/>
      <c r="M50" s="764"/>
      <c r="N50" s="764"/>
      <c r="O50" s="764"/>
      <c r="P50" s="764"/>
      <c r="Q50" s="764"/>
      <c r="R50" s="764"/>
      <c r="S50" s="764"/>
      <c r="T50" s="764"/>
      <c r="U50" s="764"/>
      <c r="V50" s="764"/>
      <c r="W50" s="764"/>
      <c r="X50" s="765"/>
      <c r="Y50" s="1009"/>
      <c r="Z50" s="765"/>
      <c r="AA50" s="1106"/>
      <c r="AB50" s="764"/>
      <c r="AC50" s="764"/>
      <c r="AD50" s="764"/>
      <c r="AE50" s="764"/>
      <c r="AF50" s="764"/>
      <c r="AG50" s="764"/>
      <c r="AH50" s="764"/>
      <c r="AI50" s="764"/>
      <c r="AJ50" s="765"/>
      <c r="AK50" s="1106"/>
      <c r="AL50" s="764"/>
      <c r="AM50" s="764"/>
      <c r="AN50" s="764"/>
      <c r="AO50" s="764"/>
      <c r="AP50" s="764"/>
      <c r="AQ50" s="764"/>
      <c r="AR50" s="764"/>
      <c r="AS50" s="764"/>
      <c r="AT50" s="765"/>
      <c r="AU50" s="254"/>
    </row>
    <row r="51" spans="8:47" ht="15" customHeight="1" x14ac:dyDescent="0.25">
      <c r="H51" s="1104">
        <v>8</v>
      </c>
      <c r="I51" s="765"/>
      <c r="J51" s="1105"/>
      <c r="K51" s="764"/>
      <c r="L51" s="764"/>
      <c r="M51" s="764"/>
      <c r="N51" s="764"/>
      <c r="O51" s="764"/>
      <c r="P51" s="764"/>
      <c r="Q51" s="764"/>
      <c r="R51" s="764"/>
      <c r="S51" s="764"/>
      <c r="T51" s="764"/>
      <c r="U51" s="764"/>
      <c r="V51" s="764"/>
      <c r="W51" s="764"/>
      <c r="X51" s="765"/>
      <c r="Y51" s="1009"/>
      <c r="Z51" s="765"/>
      <c r="AA51" s="1106"/>
      <c r="AB51" s="764"/>
      <c r="AC51" s="764"/>
      <c r="AD51" s="764"/>
      <c r="AE51" s="764"/>
      <c r="AF51" s="764"/>
      <c r="AG51" s="764"/>
      <c r="AH51" s="764"/>
      <c r="AI51" s="764"/>
      <c r="AJ51" s="765"/>
      <c r="AK51" s="1106"/>
      <c r="AL51" s="764"/>
      <c r="AM51" s="764"/>
      <c r="AN51" s="764"/>
      <c r="AO51" s="764"/>
      <c r="AP51" s="764"/>
      <c r="AQ51" s="764"/>
      <c r="AR51" s="764"/>
      <c r="AS51" s="764"/>
      <c r="AT51" s="765"/>
      <c r="AU51" s="254"/>
    </row>
    <row r="52" spans="8:47" ht="15" customHeight="1" x14ac:dyDescent="0.25">
      <c r="H52" s="1115"/>
      <c r="I52" s="765"/>
      <c r="J52" s="1107"/>
      <c r="K52" s="764"/>
      <c r="L52" s="764"/>
      <c r="M52" s="764"/>
      <c r="N52" s="764"/>
      <c r="O52" s="764"/>
      <c r="P52" s="764"/>
      <c r="Q52" s="764"/>
      <c r="R52" s="764"/>
      <c r="S52" s="764"/>
      <c r="T52" s="764"/>
      <c r="U52" s="764"/>
      <c r="V52" s="764"/>
      <c r="W52" s="764"/>
      <c r="X52" s="765"/>
      <c r="Y52" s="1113"/>
      <c r="Z52" s="765"/>
      <c r="AA52" s="1110"/>
      <c r="AB52" s="764"/>
      <c r="AC52" s="764"/>
      <c r="AD52" s="764"/>
      <c r="AE52" s="764"/>
      <c r="AF52" s="764"/>
      <c r="AG52" s="764"/>
      <c r="AH52" s="764"/>
      <c r="AI52" s="764"/>
      <c r="AJ52" s="765"/>
      <c r="AK52" s="1110"/>
      <c r="AL52" s="764"/>
      <c r="AM52" s="764"/>
      <c r="AN52" s="764"/>
      <c r="AO52" s="764"/>
      <c r="AP52" s="764"/>
      <c r="AQ52" s="764"/>
      <c r="AR52" s="764"/>
      <c r="AS52" s="764"/>
      <c r="AT52" s="765"/>
      <c r="AU52" s="254"/>
    </row>
    <row r="53" spans="8:47" ht="15" customHeight="1" x14ac:dyDescent="0.25">
      <c r="H53" s="1112" t="s">
        <v>1832</v>
      </c>
      <c r="I53" s="764"/>
      <c r="J53" s="764"/>
      <c r="K53" s="764"/>
      <c r="L53" s="764"/>
      <c r="M53" s="764"/>
      <c r="N53" s="764"/>
      <c r="O53" s="764"/>
      <c r="P53" s="764"/>
      <c r="Q53" s="764"/>
      <c r="R53" s="764"/>
      <c r="S53" s="764"/>
      <c r="T53" s="764"/>
      <c r="U53" s="764"/>
      <c r="V53" s="764"/>
      <c r="W53" s="764"/>
      <c r="X53" s="764"/>
      <c r="Y53" s="764"/>
      <c r="Z53" s="765"/>
      <c r="AA53" s="1106">
        <f>SUM(AA44:AJ52)</f>
        <v>0</v>
      </c>
      <c r="AB53" s="764"/>
      <c r="AC53" s="764"/>
      <c r="AD53" s="764"/>
      <c r="AE53" s="764"/>
      <c r="AF53" s="764"/>
      <c r="AG53" s="764"/>
      <c r="AH53" s="764"/>
      <c r="AI53" s="764"/>
      <c r="AJ53" s="765"/>
      <c r="AK53" s="1106">
        <f>SUM(AK44:AT52)</f>
        <v>0</v>
      </c>
      <c r="AL53" s="764"/>
      <c r="AM53" s="764"/>
      <c r="AN53" s="764"/>
      <c r="AO53" s="764"/>
      <c r="AP53" s="764"/>
      <c r="AQ53" s="764"/>
      <c r="AR53" s="764"/>
      <c r="AS53" s="764"/>
      <c r="AT53" s="765"/>
      <c r="AU53" s="254"/>
    </row>
    <row r="54" spans="8:47" ht="14.25" customHeight="1" x14ac:dyDescent="0.25">
      <c r="AS54" s="443"/>
      <c r="AT54" s="443"/>
      <c r="AU54" s="254"/>
    </row>
    <row r="55" spans="8:47" ht="14.25" customHeight="1" x14ac:dyDescent="0.25">
      <c r="AS55" s="443"/>
      <c r="AT55" s="443"/>
      <c r="AU55" s="254"/>
    </row>
    <row r="56" spans="8:47" ht="14.25" customHeight="1" x14ac:dyDescent="0.25">
      <c r="AS56" s="443"/>
      <c r="AT56" s="443"/>
      <c r="AU56" s="254"/>
    </row>
    <row r="57" spans="8:47" ht="14.25" customHeight="1" x14ac:dyDescent="0.25">
      <c r="H57" s="976" t="s">
        <v>1795</v>
      </c>
      <c r="I57" s="824"/>
      <c r="J57" s="824"/>
      <c r="K57" s="824"/>
      <c r="L57" s="824"/>
      <c r="M57" s="824"/>
      <c r="N57" s="824"/>
      <c r="O57" s="824"/>
      <c r="P57" s="824"/>
      <c r="Q57" s="824"/>
      <c r="R57" s="824"/>
      <c r="S57" s="824"/>
      <c r="T57" s="824"/>
      <c r="U57" s="824"/>
      <c r="V57" s="824"/>
      <c r="W57" s="824"/>
      <c r="X57" s="824"/>
      <c r="Y57" s="825"/>
      <c r="Z57" s="976" t="s">
        <v>1796</v>
      </c>
      <c r="AA57" s="824"/>
      <c r="AB57" s="824"/>
      <c r="AC57" s="824"/>
      <c r="AD57" s="824"/>
      <c r="AE57" s="824"/>
      <c r="AF57" s="824"/>
      <c r="AG57" s="824"/>
      <c r="AH57" s="824"/>
      <c r="AI57" s="824"/>
      <c r="AJ57" s="824"/>
      <c r="AK57" s="824"/>
      <c r="AL57" s="824"/>
      <c r="AM57" s="824"/>
      <c r="AN57" s="824"/>
      <c r="AO57" s="824"/>
      <c r="AP57" s="824"/>
      <c r="AQ57" s="825"/>
      <c r="AS57" s="443"/>
      <c r="AT57" s="443"/>
      <c r="AU57" s="443"/>
    </row>
    <row r="58" spans="8:47" ht="14.25" customHeight="1" x14ac:dyDescent="0.25">
      <c r="H58" s="257" t="s">
        <v>796</v>
      </c>
      <c r="I58" s="258"/>
      <c r="J58" s="258"/>
      <c r="K58" s="258"/>
      <c r="L58" s="258"/>
      <c r="M58" s="258"/>
      <c r="N58" s="258"/>
      <c r="O58" s="258"/>
      <c r="P58" s="258"/>
      <c r="Q58" s="259"/>
      <c r="R58" s="257" t="s">
        <v>1511</v>
      </c>
      <c r="S58" s="258"/>
      <c r="T58" s="258"/>
      <c r="U58" s="259"/>
      <c r="V58" s="257" t="s">
        <v>1510</v>
      </c>
      <c r="W58" s="258"/>
      <c r="X58" s="258"/>
      <c r="Y58" s="259"/>
      <c r="Z58" s="257" t="s">
        <v>796</v>
      </c>
      <c r="AA58" s="258"/>
      <c r="AB58" s="258"/>
      <c r="AC58" s="258"/>
      <c r="AD58" s="258"/>
      <c r="AE58" s="258"/>
      <c r="AF58" s="258"/>
      <c r="AG58" s="258"/>
      <c r="AH58" s="258"/>
      <c r="AI58" s="259"/>
      <c r="AJ58" s="257" t="s">
        <v>1511</v>
      </c>
      <c r="AK58" s="258"/>
      <c r="AL58" s="258"/>
      <c r="AM58" s="259"/>
      <c r="AN58" s="257" t="s">
        <v>1510</v>
      </c>
      <c r="AO58" s="258"/>
      <c r="AP58" s="258"/>
      <c r="AQ58" s="259"/>
      <c r="AS58" s="443"/>
      <c r="AT58" s="443"/>
      <c r="AU58" s="443"/>
    </row>
    <row r="59" spans="8:47" ht="14.25" customHeight="1" x14ac:dyDescent="0.25">
      <c r="H59" s="260"/>
      <c r="Q59" s="261"/>
      <c r="R59" s="260"/>
      <c r="U59" s="261"/>
      <c r="V59" s="260"/>
      <c r="Y59" s="261"/>
      <c r="Z59" s="260"/>
      <c r="AI59" s="261"/>
      <c r="AJ59" s="260"/>
      <c r="AM59" s="261"/>
      <c r="AN59" s="260"/>
      <c r="AQ59" s="261"/>
      <c r="AS59" s="443"/>
      <c r="AT59" s="443"/>
      <c r="AU59" s="443"/>
    </row>
    <row r="60" spans="8:47" ht="14.25" customHeight="1" x14ac:dyDescent="0.25">
      <c r="H60" s="260"/>
      <c r="Q60" s="261"/>
      <c r="R60" s="260"/>
      <c r="U60" s="261"/>
      <c r="V60" s="260"/>
      <c r="Y60" s="261"/>
      <c r="Z60" s="260"/>
      <c r="AI60" s="261"/>
      <c r="AJ60" s="260"/>
      <c r="AM60" s="261"/>
      <c r="AN60" s="260"/>
      <c r="AQ60" s="261"/>
      <c r="AS60" s="443"/>
      <c r="AT60" s="443"/>
      <c r="AU60" s="443"/>
    </row>
    <row r="61" spans="8:47" ht="14.25" customHeight="1" x14ac:dyDescent="0.25">
      <c r="H61" s="260"/>
      <c r="Q61" s="261"/>
      <c r="R61" s="260"/>
      <c r="U61" s="261"/>
      <c r="V61" s="260"/>
      <c r="Y61" s="261"/>
      <c r="Z61" s="260"/>
      <c r="AI61" s="261"/>
      <c r="AJ61" s="260"/>
      <c r="AM61" s="261"/>
      <c r="AN61" s="260"/>
      <c r="AQ61" s="261"/>
      <c r="AS61" s="443"/>
      <c r="AT61" s="443"/>
      <c r="AU61" s="443"/>
    </row>
    <row r="62" spans="8:47" ht="14.25" customHeight="1" x14ac:dyDescent="0.25">
      <c r="H62" s="260"/>
      <c r="Q62" s="261"/>
      <c r="R62" s="260"/>
      <c r="U62" s="261"/>
      <c r="V62" s="260"/>
      <c r="Y62" s="261"/>
      <c r="Z62" s="260"/>
      <c r="AI62" s="261"/>
      <c r="AJ62" s="260"/>
      <c r="AM62" s="261"/>
      <c r="AN62" s="260"/>
      <c r="AQ62" s="261"/>
      <c r="AS62" s="443"/>
      <c r="AT62" s="443"/>
      <c r="AU62" s="443"/>
    </row>
    <row r="63" spans="8:47" ht="14.25" customHeight="1" x14ac:dyDescent="0.25">
      <c r="H63" s="262"/>
      <c r="I63" s="263"/>
      <c r="J63" s="263"/>
      <c r="K63" s="263"/>
      <c r="L63" s="263"/>
      <c r="M63" s="263"/>
      <c r="N63" s="263"/>
      <c r="O63" s="263"/>
      <c r="P63" s="263"/>
      <c r="Q63" s="264"/>
      <c r="R63" s="262"/>
      <c r="S63" s="263"/>
      <c r="T63" s="263"/>
      <c r="U63" s="264"/>
      <c r="V63" s="262"/>
      <c r="W63" s="263"/>
      <c r="X63" s="263"/>
      <c r="Y63" s="264"/>
      <c r="Z63" s="262"/>
      <c r="AA63" s="263"/>
      <c r="AB63" s="263"/>
      <c r="AC63" s="263"/>
      <c r="AD63" s="263"/>
      <c r="AE63" s="263"/>
      <c r="AF63" s="263"/>
      <c r="AG63" s="263"/>
      <c r="AH63" s="263"/>
      <c r="AI63" s="264"/>
      <c r="AJ63" s="262"/>
      <c r="AK63" s="263"/>
      <c r="AL63" s="263"/>
      <c r="AM63" s="264"/>
      <c r="AN63" s="262"/>
      <c r="AO63" s="263"/>
      <c r="AP63" s="263"/>
      <c r="AQ63" s="264"/>
      <c r="AS63" s="443"/>
      <c r="AT63" s="443"/>
      <c r="AU63" s="443"/>
    </row>
    <row r="64" spans="8:47" ht="14.25" customHeight="1" x14ac:dyDescent="0.25">
      <c r="AM64" s="265" t="s">
        <v>1797</v>
      </c>
      <c r="AN64" s="131" t="str">
        <f>'B-4-1'!U24</f>
        <v>B-4-1-4</v>
      </c>
      <c r="AS64" s="443"/>
      <c r="AT64" s="443"/>
      <c r="AU64" s="443"/>
    </row>
  </sheetData>
  <mergeCells count="151">
    <mergeCell ref="B17:E17"/>
    <mergeCell ref="B30:E30"/>
    <mergeCell ref="B36:E36"/>
    <mergeCell ref="J26:X26"/>
    <mergeCell ref="AK37:AT37"/>
    <mergeCell ref="H39:I39"/>
    <mergeCell ref="H23:I23"/>
    <mergeCell ref="J37:X37"/>
    <mergeCell ref="B20:E20"/>
    <mergeCell ref="J27:X27"/>
    <mergeCell ref="H44:I44"/>
    <mergeCell ref="J35:X35"/>
    <mergeCell ref="AK38:AT38"/>
    <mergeCell ref="B12:E12"/>
    <mergeCell ref="H45:I45"/>
    <mergeCell ref="Y25:Z25"/>
    <mergeCell ref="J33:X33"/>
    <mergeCell ref="B13:E13"/>
    <mergeCell ref="Y33:Z33"/>
    <mergeCell ref="J34:X34"/>
    <mergeCell ref="H38:I38"/>
    <mergeCell ref="AK44:AT44"/>
    <mergeCell ref="Y37:Z37"/>
    <mergeCell ref="AK43:AT43"/>
    <mergeCell ref="H22:I22"/>
    <mergeCell ref="AA37:AJ37"/>
    <mergeCell ref="J23:X23"/>
    <mergeCell ref="H30:I30"/>
    <mergeCell ref="Y43:Z43"/>
    <mergeCell ref="H29:I29"/>
    <mergeCell ref="AA23:AT23"/>
    <mergeCell ref="H37:I37"/>
    <mergeCell ref="H33:I33"/>
    <mergeCell ref="B14:E14"/>
    <mergeCell ref="AK50:AT50"/>
    <mergeCell ref="J24:X24"/>
    <mergeCell ref="Y24:Z24"/>
    <mergeCell ref="AA49:AJ49"/>
    <mergeCell ref="Y45:Z45"/>
    <mergeCell ref="J44:X44"/>
    <mergeCell ref="AA45:AJ45"/>
    <mergeCell ref="AK45:AT45"/>
    <mergeCell ref="J28:X28"/>
    <mergeCell ref="Y31:Z31"/>
    <mergeCell ref="Y40:Z40"/>
    <mergeCell ref="AA39:AJ39"/>
    <mergeCell ref="AA25:AT25"/>
    <mergeCell ref="AA44:AJ44"/>
    <mergeCell ref="Y28:Z28"/>
    <mergeCell ref="Y32:Z32"/>
    <mergeCell ref="J40:X40"/>
    <mergeCell ref="AK48:AT48"/>
    <mergeCell ref="AA38:AJ38"/>
    <mergeCell ref="AA32:AT32"/>
    <mergeCell ref="Y47:Z47"/>
    <mergeCell ref="G9:Z11"/>
    <mergeCell ref="AK46:AT46"/>
    <mergeCell ref="AK40:AT40"/>
    <mergeCell ref="H50:I50"/>
    <mergeCell ref="AA29:AT29"/>
    <mergeCell ref="AA51:AJ51"/>
    <mergeCell ref="B32:E32"/>
    <mergeCell ref="H25:I25"/>
    <mergeCell ref="H34:I34"/>
    <mergeCell ref="B16:E16"/>
    <mergeCell ref="J32:X32"/>
    <mergeCell ref="H49:I49"/>
    <mergeCell ref="Y51:Z51"/>
    <mergeCell ref="B34:E34"/>
    <mergeCell ref="B28:E28"/>
    <mergeCell ref="B18:E18"/>
    <mergeCell ref="AA40:AJ40"/>
    <mergeCell ref="H28:I28"/>
    <mergeCell ref="Y27:Z27"/>
    <mergeCell ref="AK51:AT51"/>
    <mergeCell ref="Y23:Z23"/>
    <mergeCell ref="B19:E19"/>
    <mergeCell ref="H48:I48"/>
    <mergeCell ref="H35:I35"/>
    <mergeCell ref="Z57:AQ57"/>
    <mergeCell ref="J30:X30"/>
    <mergeCell ref="AA53:AJ53"/>
    <mergeCell ref="H57:Y57"/>
    <mergeCell ref="H53:Z53"/>
    <mergeCell ref="AA46:AJ46"/>
    <mergeCell ref="Y38:Z38"/>
    <mergeCell ref="G7:AR7"/>
    <mergeCell ref="Y26:Z26"/>
    <mergeCell ref="J47:X47"/>
    <mergeCell ref="AA43:AJ43"/>
    <mergeCell ref="AA52:AJ52"/>
    <mergeCell ref="J51:X51"/>
    <mergeCell ref="AK52:AT52"/>
    <mergeCell ref="AK49:AT49"/>
    <mergeCell ref="AA33:AT33"/>
    <mergeCell ref="Y50:Z50"/>
    <mergeCell ref="H52:I52"/>
    <mergeCell ref="J43:X43"/>
    <mergeCell ref="Y34:Z34"/>
    <mergeCell ref="AA26:AT26"/>
    <mergeCell ref="Y48:Z48"/>
    <mergeCell ref="H24:I24"/>
    <mergeCell ref="J38:X38"/>
    <mergeCell ref="Y52:Z52"/>
    <mergeCell ref="Y49:Z49"/>
    <mergeCell ref="AA27:AT27"/>
    <mergeCell ref="AA24:AT24"/>
    <mergeCell ref="AK53:AT53"/>
    <mergeCell ref="J50:X50"/>
    <mergeCell ref="H32:I32"/>
    <mergeCell ref="J46:X46"/>
    <mergeCell ref="AK47:AT47"/>
    <mergeCell ref="AA48:AJ48"/>
    <mergeCell ref="Y46:Z46"/>
    <mergeCell ref="AK39:AT39"/>
    <mergeCell ref="J52:X52"/>
    <mergeCell ref="H47:I47"/>
    <mergeCell ref="J39:X39"/>
    <mergeCell ref="AA35:AT35"/>
    <mergeCell ref="J48:X48"/>
    <mergeCell ref="H43:I43"/>
    <mergeCell ref="J49:X49"/>
    <mergeCell ref="AA50:AJ50"/>
    <mergeCell ref="J45:X45"/>
    <mergeCell ref="H40:I40"/>
    <mergeCell ref="Y39:Z39"/>
    <mergeCell ref="AA47:AJ47"/>
    <mergeCell ref="B10:E10"/>
    <mergeCell ref="H26:I26"/>
    <mergeCell ref="B4:E4"/>
    <mergeCell ref="Y35:Z35"/>
    <mergeCell ref="J25:X25"/>
    <mergeCell ref="Y44:Z44"/>
    <mergeCell ref="H46:I46"/>
    <mergeCell ref="AA34:AT34"/>
    <mergeCell ref="H51:I51"/>
    <mergeCell ref="H27:I27"/>
    <mergeCell ref="B8:E8"/>
    <mergeCell ref="AA31:AT31"/>
    <mergeCell ref="J29:X29"/>
    <mergeCell ref="B6:E6"/>
    <mergeCell ref="AA22:AT22"/>
    <mergeCell ref="B15:E15"/>
    <mergeCell ref="H31:I31"/>
    <mergeCell ref="AA28:AT28"/>
    <mergeCell ref="Y30:Z30"/>
    <mergeCell ref="Y29:Z29"/>
    <mergeCell ref="J22:X22"/>
    <mergeCell ref="AA30:AT30"/>
    <mergeCell ref="J31:X31"/>
    <mergeCell ref="Y22:Z22"/>
  </mergeCells>
  <hyperlinks>
    <hyperlink ref="B4" location="PANDUAN!A1" display="PANDUAN" xr:uid="{00000000-0004-0000-3700-000000000000}"/>
    <hyperlink ref="B6" location="'EWS DIRECTORY'!A1" display="EWS DIRECTORY" xr:uid="{00000000-0004-0000-3700-000001000000}"/>
    <hyperlink ref="B8" location="'DATA PEMICU'!A1" display="DATA PEMICU" xr:uid="{00000000-0004-0000-3700-000002000000}"/>
    <hyperlink ref="B10" location="'DATA PENGUJI'!A1" display="DATA PENGUJI" xr:uid="{00000000-0004-0000-3700-000003000000}"/>
    <hyperlink ref="B12" location="'MAIN LEVEL'!A1" display="MAIN LEVEL" xr:uid="{00000000-0004-0000-3700-000004000000}"/>
  </hyperlinks>
  <pageMargins left="0.51181102362204722" right="0.15748031496062989" top="0.55118110236220474" bottom="0.55118110236220474" header="0" footer="0"/>
  <pageSetup paperSize="9" scale="60" orientation="landscape"/>
  <headerFooter>
    <oddFooter>&amp;Rhalaman &amp;P dari</oddFooter>
  </headerFooter>
  <legacy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337">
    <tabColor theme="4" tint="-0.249977111117893"/>
  </sheetPr>
  <dimension ref="A1:AT44"/>
  <sheetViews>
    <sheetView topLeftCell="B3" zoomScaleNormal="100" workbookViewId="0">
      <selection activeCell="AQ18" sqref="AQ18:AU18"/>
    </sheetView>
  </sheetViews>
  <sheetFormatPr defaultColWidth="3.88671875" defaultRowHeight="13.8" x14ac:dyDescent="0.25"/>
  <cols>
    <col min="1" max="1" width="0" style="110" hidden="1"/>
    <col min="2" max="5" width="3.88671875" style="177" customWidth="1"/>
    <col min="6" max="6" width="3.88671875" style="110" customWidth="1"/>
  </cols>
  <sheetData>
    <row r="1" spans="2:46" x14ac:dyDescent="0.25">
      <c r="G1" s="178"/>
      <c r="H1" s="55"/>
      <c r="I1" s="55"/>
      <c r="J1" s="55"/>
      <c r="K1" s="55"/>
      <c r="L1" s="55"/>
      <c r="M1" s="55"/>
      <c r="N1" s="55"/>
    </row>
    <row r="2" spans="2:46" x14ac:dyDescent="0.25">
      <c r="G2" s="55" t="s">
        <v>1674</v>
      </c>
      <c r="H2" s="55"/>
      <c r="I2" s="55"/>
      <c r="J2" s="55"/>
      <c r="K2" s="55"/>
      <c r="L2" s="55"/>
      <c r="M2" s="55"/>
      <c r="N2" s="55"/>
    </row>
    <row r="3" spans="2:46" x14ac:dyDescent="0.25">
      <c r="B3" s="111"/>
      <c r="C3" s="111"/>
      <c r="D3" s="111"/>
      <c r="E3" s="111"/>
      <c r="G3" s="55"/>
      <c r="H3" s="55"/>
      <c r="I3" s="55"/>
      <c r="J3" s="55"/>
      <c r="K3" s="55"/>
      <c r="L3" s="55"/>
      <c r="M3" s="55"/>
      <c r="N3" s="55"/>
    </row>
    <row r="4" spans="2:46" x14ac:dyDescent="0.25">
      <c r="B4" s="762" t="s">
        <v>79</v>
      </c>
      <c r="C4" s="761"/>
      <c r="D4" s="761"/>
      <c r="E4" s="761"/>
      <c r="G4" s="55"/>
      <c r="H4" s="55"/>
      <c r="I4" s="55"/>
      <c r="J4" s="55"/>
      <c r="K4" s="55"/>
      <c r="L4" s="55"/>
      <c r="M4" s="55"/>
      <c r="N4" s="55"/>
    </row>
    <row r="5" spans="2:46" x14ac:dyDescent="0.25">
      <c r="B5" s="111"/>
      <c r="C5" s="111"/>
      <c r="D5" s="111"/>
      <c r="E5" s="111"/>
      <c r="G5" s="55"/>
      <c r="H5" s="55"/>
      <c r="I5" s="55"/>
      <c r="J5" s="55"/>
      <c r="K5" s="55"/>
      <c r="L5" s="55"/>
      <c r="M5" s="55"/>
      <c r="N5" s="55"/>
    </row>
    <row r="6" spans="2:46" x14ac:dyDescent="0.25">
      <c r="B6" s="762" t="s">
        <v>87</v>
      </c>
      <c r="C6" s="761"/>
      <c r="D6" s="761"/>
      <c r="E6" s="761"/>
      <c r="G6" s="55"/>
      <c r="H6" s="55"/>
      <c r="I6" s="55"/>
      <c r="J6" s="55"/>
      <c r="K6" s="55"/>
      <c r="L6" s="55"/>
      <c r="M6" s="55"/>
      <c r="N6" s="55"/>
    </row>
    <row r="7" spans="2:46" x14ac:dyDescent="0.25">
      <c r="B7" s="111"/>
      <c r="C7" s="111"/>
      <c r="D7" s="111"/>
      <c r="E7" s="111"/>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58"/>
    </row>
    <row r="8" spans="2:46" x14ac:dyDescent="0.25">
      <c r="B8" s="762" t="s">
        <v>94</v>
      </c>
      <c r="C8" s="761"/>
      <c r="D8" s="761"/>
      <c r="E8" s="761"/>
      <c r="G8" s="55"/>
      <c r="H8" s="55"/>
      <c r="I8" s="55"/>
      <c r="J8" s="55"/>
      <c r="K8" s="55"/>
      <c r="L8" s="55"/>
      <c r="M8" s="55"/>
      <c r="N8" s="55"/>
    </row>
    <row r="9" spans="2:46" ht="14.4" customHeight="1" x14ac:dyDescent="0.25">
      <c r="B9" s="111"/>
      <c r="C9" s="111"/>
      <c r="D9" s="111"/>
      <c r="E9" s="111"/>
      <c r="G9" s="999" t="str">
        <f>"Rincian "&amp;'B-4'!G9&amp;" "&amp;'B-4-1'!M26</f>
        <v>Rincian Diskon Penjualan Berdasarkan Bahan Bukti Pidana</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303"/>
    </row>
    <row r="10" spans="2:46" x14ac:dyDescent="0.25">
      <c r="B10" s="762" t="s">
        <v>101</v>
      </c>
      <c r="C10" s="761"/>
      <c r="D10" s="761"/>
      <c r="E10" s="761"/>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304"/>
    </row>
    <row r="11" spans="2:46"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305"/>
    </row>
    <row r="12" spans="2:46" x14ac:dyDescent="0.25">
      <c r="B12" s="762" t="s">
        <v>106</v>
      </c>
      <c r="C12" s="761"/>
      <c r="D12" s="761"/>
      <c r="E12" s="761"/>
      <c r="G12" s="254"/>
      <c r="H12" s="254"/>
      <c r="I12" s="254"/>
      <c r="J12" s="254"/>
      <c r="K12" s="254"/>
      <c r="L12" s="254"/>
      <c r="M12" s="254"/>
      <c r="N12" s="254"/>
    </row>
    <row r="13" spans="2:46" ht="14.25" customHeight="1" x14ac:dyDescent="0.25">
      <c r="B13" s="962" t="str">
        <f>HYPERLINK("#'"&amp;'EWS DIRECTORY'!$J$50&amp;"'!A1",'EWS DIRECTORY'!$J$50)</f>
        <v>B-4</v>
      </c>
      <c r="C13" s="761"/>
      <c r="D13" s="761"/>
      <c r="E13" s="761"/>
      <c r="G13" s="55" t="s">
        <v>1680</v>
      </c>
      <c r="H13" s="55"/>
      <c r="I13" s="254"/>
      <c r="J13" s="254"/>
      <c r="K13" s="254"/>
      <c r="L13" s="254"/>
      <c r="M13" s="254"/>
      <c r="N13" s="254"/>
    </row>
    <row r="14" spans="2:46" x14ac:dyDescent="0.25">
      <c r="B14" s="931" t="str">
        <f>HYPERLINK("#'"&amp;'EWS DIRECTORY'!$J$51&amp;"'!A1",'EWS DIRECTORY'!$J$51)</f>
        <v>B-4-1</v>
      </c>
      <c r="C14" s="761"/>
      <c r="D14" s="761"/>
      <c r="E14" s="761"/>
      <c r="G14" s="55" t="s">
        <v>1681</v>
      </c>
      <c r="H14" s="55"/>
      <c r="I14" s="55"/>
      <c r="J14" s="254"/>
      <c r="K14" s="254"/>
      <c r="L14" s="254"/>
      <c r="M14" s="254"/>
      <c r="N14" s="254"/>
    </row>
    <row r="15" spans="2:46" ht="14.25" customHeight="1" x14ac:dyDescent="0.25">
      <c r="B15" s="929" t="str">
        <f>HYPERLINK("#'"&amp;'EWS DIRECTORY'!$J$52&amp;"'!A1",'EWS DIRECTORY'!$J$52)</f>
        <v>B-4-1-1</v>
      </c>
      <c r="C15" s="761"/>
      <c r="D15" s="761"/>
      <c r="E15" s="761"/>
      <c r="G15" s="55" t="s">
        <v>1744</v>
      </c>
      <c r="H15" s="55"/>
      <c r="I15" s="55" t="s">
        <v>1744</v>
      </c>
      <c r="J15" s="254"/>
      <c r="K15" s="254"/>
      <c r="L15" s="254"/>
      <c r="M15" s="254"/>
      <c r="N15" s="254"/>
    </row>
    <row r="16" spans="2:46" ht="14.25" customHeight="1" x14ac:dyDescent="0.25">
      <c r="B16" s="929" t="str">
        <f>HYPERLINK("#'"&amp;'EWS DIRECTORY'!$J$53&amp;"'!A1",'EWS DIRECTORY'!$J$53)</f>
        <v>B-4-1-2</v>
      </c>
      <c r="C16" s="761"/>
      <c r="D16" s="761"/>
      <c r="E16" s="761"/>
    </row>
    <row r="17" spans="2:42" ht="14.25" customHeight="1" x14ac:dyDescent="0.25">
      <c r="B17" s="929" t="str">
        <f>HYPERLINK("#'"&amp;'EWS DIRECTORY'!$J$54&amp;"'!A1",'EWS DIRECTORY'!$J$54)</f>
        <v>B-4-1-3</v>
      </c>
      <c r="C17" s="761"/>
      <c r="D17" s="761"/>
      <c r="E17" s="761"/>
      <c r="G17" s="55" t="s">
        <v>1798</v>
      </c>
    </row>
    <row r="18" spans="2:42" ht="14.25" customHeight="1" x14ac:dyDescent="0.25">
      <c r="B18" s="929" t="str">
        <f>HYPERLINK("#'"&amp;'EWS DIRECTORY'!$J$55&amp;"'!A1",'EWS DIRECTORY'!$J$55)</f>
        <v>B-4-1-4</v>
      </c>
      <c r="C18" s="761"/>
      <c r="D18" s="761"/>
      <c r="E18" s="761"/>
      <c r="G18" s="55"/>
    </row>
    <row r="19" spans="2:42" ht="12.75" customHeight="1" x14ac:dyDescent="0.25">
      <c r="B19" s="927" t="str">
        <f>HYPERLINK("#'"&amp;'EWS DIRECTORY'!$J$56&amp;"'!A1",'EWS DIRECTORY'!$J$56)</f>
        <v>B-4-1-5</v>
      </c>
      <c r="C19" s="761"/>
      <c r="D19" s="761"/>
      <c r="E19" s="761"/>
      <c r="G19" s="55"/>
      <c r="H19" s="1116" t="s">
        <v>1445</v>
      </c>
      <c r="I19" s="825"/>
      <c r="J19" s="1116" t="s">
        <v>1452</v>
      </c>
      <c r="K19" s="824"/>
      <c r="L19" s="824"/>
      <c r="M19" s="824"/>
      <c r="N19" s="824"/>
      <c r="O19" s="825"/>
      <c r="P19" s="1116" t="s">
        <v>1915</v>
      </c>
      <c r="Q19" s="824"/>
      <c r="R19" s="824"/>
      <c r="S19" s="824"/>
      <c r="T19" s="824"/>
      <c r="U19" s="825"/>
      <c r="V19" s="1116" t="s">
        <v>1916</v>
      </c>
      <c r="W19" s="824"/>
      <c r="X19" s="824"/>
      <c r="Y19" s="824"/>
      <c r="Z19" s="824"/>
      <c r="AA19" s="824"/>
      <c r="AB19" s="824"/>
      <c r="AC19" s="824"/>
      <c r="AD19" s="824"/>
      <c r="AE19" s="824"/>
      <c r="AF19" s="824"/>
      <c r="AG19" s="824"/>
      <c r="AH19" s="824"/>
      <c r="AI19" s="824"/>
      <c r="AJ19" s="824"/>
      <c r="AK19" s="825"/>
      <c r="AL19" s="1120" t="s">
        <v>1481</v>
      </c>
      <c r="AM19" s="1121"/>
      <c r="AN19" s="1121"/>
      <c r="AO19" s="1121"/>
      <c r="AP19" s="1122"/>
    </row>
    <row r="20" spans="2:42" ht="14.25" customHeight="1" x14ac:dyDescent="0.25">
      <c r="B20" s="929" t="str">
        <f>HYPERLINK("#'"&amp;'EWS DIRECTORY'!$J$57&amp;"'!A1",'EWS DIRECTORY'!$J$57)</f>
        <v>B-4-1-6</v>
      </c>
      <c r="C20" s="761"/>
      <c r="D20" s="761"/>
      <c r="E20" s="761"/>
      <c r="G20" s="55"/>
      <c r="H20" s="1117"/>
      <c r="I20" s="825"/>
      <c r="J20" s="1119"/>
      <c r="K20" s="824"/>
      <c r="L20" s="824"/>
      <c r="M20" s="824"/>
      <c r="N20" s="824"/>
      <c r="O20" s="825"/>
      <c r="P20" s="1117"/>
      <c r="Q20" s="824"/>
      <c r="R20" s="824"/>
      <c r="S20" s="824"/>
      <c r="T20" s="824"/>
      <c r="U20" s="825"/>
      <c r="V20" s="1117"/>
      <c r="W20" s="824"/>
      <c r="X20" s="824"/>
      <c r="Y20" s="824"/>
      <c r="Z20" s="824"/>
      <c r="AA20" s="824"/>
      <c r="AB20" s="824"/>
      <c r="AC20" s="824"/>
      <c r="AD20" s="824"/>
      <c r="AE20" s="824"/>
      <c r="AF20" s="824"/>
      <c r="AG20" s="824"/>
      <c r="AH20" s="824"/>
      <c r="AI20" s="824"/>
      <c r="AJ20" s="824"/>
      <c r="AK20" s="825"/>
      <c r="AL20" s="1063"/>
      <c r="AM20" s="764"/>
      <c r="AN20" s="764"/>
      <c r="AO20" s="764"/>
      <c r="AP20" s="765"/>
    </row>
    <row r="21" spans="2:42" ht="14.25" customHeight="1" x14ac:dyDescent="0.25">
      <c r="G21" s="55"/>
      <c r="H21" s="1117"/>
      <c r="I21" s="825"/>
      <c r="J21" s="1119"/>
      <c r="K21" s="824"/>
      <c r="L21" s="824"/>
      <c r="M21" s="824"/>
      <c r="N21" s="824"/>
      <c r="O21" s="825"/>
      <c r="P21" s="1117"/>
      <c r="Q21" s="824"/>
      <c r="R21" s="824"/>
      <c r="S21" s="824"/>
      <c r="T21" s="824"/>
      <c r="U21" s="825"/>
      <c r="V21" s="1117"/>
      <c r="W21" s="824"/>
      <c r="X21" s="824"/>
      <c r="Y21" s="824"/>
      <c r="Z21" s="824"/>
      <c r="AA21" s="824"/>
      <c r="AB21" s="824"/>
      <c r="AC21" s="824"/>
      <c r="AD21" s="824"/>
      <c r="AE21" s="824"/>
      <c r="AF21" s="824"/>
      <c r="AG21" s="824"/>
      <c r="AH21" s="824"/>
      <c r="AI21" s="824"/>
      <c r="AJ21" s="824"/>
      <c r="AK21" s="825"/>
      <c r="AL21" s="1063"/>
      <c r="AM21" s="764"/>
      <c r="AN21" s="764"/>
      <c r="AO21" s="764"/>
      <c r="AP21" s="765"/>
    </row>
    <row r="22" spans="2:42" ht="14.25" customHeight="1" x14ac:dyDescent="0.25">
      <c r="G22" s="55"/>
      <c r="H22" s="1117"/>
      <c r="I22" s="825"/>
      <c r="J22" s="1119"/>
      <c r="K22" s="824"/>
      <c r="L22" s="824"/>
      <c r="M22" s="824"/>
      <c r="N22" s="824"/>
      <c r="O22" s="825"/>
      <c r="P22" s="1117"/>
      <c r="Q22" s="824"/>
      <c r="R22" s="824"/>
      <c r="S22" s="824"/>
      <c r="T22" s="824"/>
      <c r="U22" s="825"/>
      <c r="V22" s="1117"/>
      <c r="W22" s="824"/>
      <c r="X22" s="824"/>
      <c r="Y22" s="824"/>
      <c r="Z22" s="824"/>
      <c r="AA22" s="824"/>
      <c r="AB22" s="824"/>
      <c r="AC22" s="824"/>
      <c r="AD22" s="824"/>
      <c r="AE22" s="824"/>
      <c r="AF22" s="824"/>
      <c r="AG22" s="824"/>
      <c r="AH22" s="824"/>
      <c r="AI22" s="824"/>
      <c r="AJ22" s="824"/>
      <c r="AK22" s="825"/>
      <c r="AL22" s="1063"/>
      <c r="AM22" s="764"/>
      <c r="AN22" s="764"/>
      <c r="AO22" s="764"/>
      <c r="AP22" s="765"/>
    </row>
    <row r="23" spans="2:42" ht="14.25" customHeight="1" x14ac:dyDescent="0.25">
      <c r="G23" s="55"/>
      <c r="H23" s="1117"/>
      <c r="I23" s="825"/>
      <c r="J23" s="1119"/>
      <c r="K23" s="824"/>
      <c r="L23" s="824"/>
      <c r="M23" s="824"/>
      <c r="N23" s="824"/>
      <c r="O23" s="825"/>
      <c r="P23" s="1117"/>
      <c r="Q23" s="824"/>
      <c r="R23" s="824"/>
      <c r="S23" s="824"/>
      <c r="T23" s="824"/>
      <c r="U23" s="825"/>
      <c r="V23" s="1117"/>
      <c r="W23" s="824"/>
      <c r="X23" s="824"/>
      <c r="Y23" s="824"/>
      <c r="Z23" s="824"/>
      <c r="AA23" s="824"/>
      <c r="AB23" s="824"/>
      <c r="AC23" s="824"/>
      <c r="AD23" s="824"/>
      <c r="AE23" s="824"/>
      <c r="AF23" s="824"/>
      <c r="AG23" s="824"/>
      <c r="AH23" s="824"/>
      <c r="AI23" s="824"/>
      <c r="AJ23" s="824"/>
      <c r="AK23" s="825"/>
      <c r="AL23" s="1063"/>
      <c r="AM23" s="764"/>
      <c r="AN23" s="764"/>
      <c r="AO23" s="764"/>
      <c r="AP23" s="765"/>
    </row>
    <row r="24" spans="2:42" ht="14.25" customHeight="1" x14ac:dyDescent="0.25">
      <c r="G24" s="55"/>
      <c r="H24" s="1117"/>
      <c r="I24" s="825"/>
      <c r="J24" s="1119"/>
      <c r="K24" s="824"/>
      <c r="L24" s="824"/>
      <c r="M24" s="824"/>
      <c r="N24" s="824"/>
      <c r="O24" s="825"/>
      <c r="P24" s="1117"/>
      <c r="Q24" s="824"/>
      <c r="R24" s="824"/>
      <c r="S24" s="824"/>
      <c r="T24" s="824"/>
      <c r="U24" s="825"/>
      <c r="V24" s="1117"/>
      <c r="W24" s="824"/>
      <c r="X24" s="824"/>
      <c r="Y24" s="824"/>
      <c r="Z24" s="824"/>
      <c r="AA24" s="824"/>
      <c r="AB24" s="824"/>
      <c r="AC24" s="824"/>
      <c r="AD24" s="824"/>
      <c r="AE24" s="824"/>
      <c r="AF24" s="824"/>
      <c r="AG24" s="824"/>
      <c r="AH24" s="824"/>
      <c r="AI24" s="824"/>
      <c r="AJ24" s="824"/>
      <c r="AK24" s="825"/>
      <c r="AL24" s="1063"/>
      <c r="AM24" s="764"/>
      <c r="AN24" s="764"/>
      <c r="AO24" s="764"/>
      <c r="AP24" s="765"/>
    </row>
    <row r="25" spans="2:42" ht="14.25" customHeight="1" x14ac:dyDescent="0.25">
      <c r="G25" s="55"/>
      <c r="H25" s="1117"/>
      <c r="I25" s="825"/>
      <c r="J25" s="1119"/>
      <c r="K25" s="824"/>
      <c r="L25" s="824"/>
      <c r="M25" s="824"/>
      <c r="N25" s="824"/>
      <c r="O25" s="825"/>
      <c r="P25" s="1117"/>
      <c r="Q25" s="824"/>
      <c r="R25" s="824"/>
      <c r="S25" s="824"/>
      <c r="T25" s="824"/>
      <c r="U25" s="825"/>
      <c r="V25" s="1117"/>
      <c r="W25" s="824"/>
      <c r="X25" s="824"/>
      <c r="Y25" s="824"/>
      <c r="Z25" s="824"/>
      <c r="AA25" s="824"/>
      <c r="AB25" s="824"/>
      <c r="AC25" s="824"/>
      <c r="AD25" s="824"/>
      <c r="AE25" s="824"/>
      <c r="AF25" s="824"/>
      <c r="AG25" s="824"/>
      <c r="AH25" s="824"/>
      <c r="AI25" s="824"/>
      <c r="AJ25" s="824"/>
      <c r="AK25" s="825"/>
      <c r="AL25" s="1063"/>
      <c r="AM25" s="764"/>
      <c r="AN25" s="764"/>
      <c r="AO25" s="764"/>
      <c r="AP25" s="765"/>
    </row>
    <row r="26" spans="2:42" ht="14.25" customHeight="1" x14ac:dyDescent="0.25">
      <c r="G26" s="55"/>
      <c r="H26" s="1117"/>
      <c r="I26" s="825"/>
      <c r="J26" s="1119"/>
      <c r="K26" s="824"/>
      <c r="L26" s="824"/>
      <c r="M26" s="824"/>
      <c r="N26" s="824"/>
      <c r="O26" s="825"/>
      <c r="P26" s="1117"/>
      <c r="Q26" s="824"/>
      <c r="R26" s="824"/>
      <c r="S26" s="824"/>
      <c r="T26" s="824"/>
      <c r="U26" s="825"/>
      <c r="V26" s="1117"/>
      <c r="W26" s="824"/>
      <c r="X26" s="824"/>
      <c r="Y26" s="824"/>
      <c r="Z26" s="824"/>
      <c r="AA26" s="824"/>
      <c r="AB26" s="824"/>
      <c r="AC26" s="824"/>
      <c r="AD26" s="824"/>
      <c r="AE26" s="824"/>
      <c r="AF26" s="824"/>
      <c r="AG26" s="824"/>
      <c r="AH26" s="824"/>
      <c r="AI26" s="824"/>
      <c r="AJ26" s="824"/>
      <c r="AK26" s="825"/>
      <c r="AL26" s="1063"/>
      <c r="AM26" s="764"/>
      <c r="AN26" s="764"/>
      <c r="AO26" s="764"/>
      <c r="AP26" s="765"/>
    </row>
    <row r="27" spans="2:42" x14ac:dyDescent="0.25">
      <c r="H27" s="1117"/>
      <c r="I27" s="825"/>
      <c r="J27" s="1119"/>
      <c r="K27" s="824"/>
      <c r="L27" s="824"/>
      <c r="M27" s="824"/>
      <c r="N27" s="824"/>
      <c r="O27" s="825"/>
      <c r="P27" s="1117"/>
      <c r="Q27" s="824"/>
      <c r="R27" s="824"/>
      <c r="S27" s="824"/>
      <c r="T27" s="824"/>
      <c r="U27" s="825"/>
      <c r="V27" s="1117"/>
      <c r="W27" s="824"/>
      <c r="X27" s="824"/>
      <c r="Y27" s="824"/>
      <c r="Z27" s="824"/>
      <c r="AA27" s="824"/>
      <c r="AB27" s="824"/>
      <c r="AC27" s="824"/>
      <c r="AD27" s="824"/>
      <c r="AE27" s="824"/>
      <c r="AF27" s="824"/>
      <c r="AG27" s="824"/>
      <c r="AH27" s="824"/>
      <c r="AI27" s="824"/>
      <c r="AJ27" s="824"/>
      <c r="AK27" s="825"/>
      <c r="AL27" s="1063"/>
      <c r="AM27" s="764"/>
      <c r="AN27" s="764"/>
      <c r="AO27" s="764"/>
      <c r="AP27" s="765"/>
    </row>
    <row r="28" spans="2:42" x14ac:dyDescent="0.25">
      <c r="B28" s="760"/>
      <c r="C28" s="761"/>
      <c r="D28" s="761"/>
      <c r="E28" s="761"/>
      <c r="H28" s="1117"/>
      <c r="I28" s="825"/>
      <c r="J28" s="1119"/>
      <c r="K28" s="824"/>
      <c r="L28" s="824"/>
      <c r="M28" s="824"/>
      <c r="N28" s="824"/>
      <c r="O28" s="825"/>
      <c r="P28" s="1117"/>
      <c r="Q28" s="824"/>
      <c r="R28" s="824"/>
      <c r="S28" s="824"/>
      <c r="T28" s="824"/>
      <c r="U28" s="825"/>
      <c r="V28" s="1117"/>
      <c r="W28" s="824"/>
      <c r="X28" s="824"/>
      <c r="Y28" s="824"/>
      <c r="Z28" s="824"/>
      <c r="AA28" s="824"/>
      <c r="AB28" s="824"/>
      <c r="AC28" s="824"/>
      <c r="AD28" s="824"/>
      <c r="AE28" s="824"/>
      <c r="AF28" s="824"/>
      <c r="AG28" s="824"/>
      <c r="AH28" s="824"/>
      <c r="AI28" s="824"/>
      <c r="AJ28" s="824"/>
      <c r="AK28" s="825"/>
      <c r="AL28" s="1063"/>
      <c r="AM28" s="764"/>
      <c r="AN28" s="764"/>
      <c r="AO28" s="764"/>
      <c r="AP28" s="765"/>
    </row>
    <row r="29" spans="2:42" x14ac:dyDescent="0.25">
      <c r="H29" s="1117"/>
      <c r="I29" s="825"/>
      <c r="J29" s="1119"/>
      <c r="K29" s="824"/>
      <c r="L29" s="824"/>
      <c r="M29" s="824"/>
      <c r="N29" s="824"/>
      <c r="O29" s="825"/>
      <c r="P29" s="1117"/>
      <c r="Q29" s="824"/>
      <c r="R29" s="824"/>
      <c r="S29" s="824"/>
      <c r="T29" s="824"/>
      <c r="U29" s="825"/>
      <c r="V29" s="1117"/>
      <c r="W29" s="824"/>
      <c r="X29" s="824"/>
      <c r="Y29" s="824"/>
      <c r="Z29" s="824"/>
      <c r="AA29" s="824"/>
      <c r="AB29" s="824"/>
      <c r="AC29" s="824"/>
      <c r="AD29" s="824"/>
      <c r="AE29" s="824"/>
      <c r="AF29" s="824"/>
      <c r="AG29" s="824"/>
      <c r="AH29" s="824"/>
      <c r="AI29" s="824"/>
      <c r="AJ29" s="824"/>
      <c r="AK29" s="825"/>
      <c r="AL29" s="1063"/>
      <c r="AM29" s="764"/>
      <c r="AN29" s="764"/>
      <c r="AO29" s="764"/>
      <c r="AP29" s="765"/>
    </row>
    <row r="30" spans="2:42" x14ac:dyDescent="0.25">
      <c r="B30" s="760"/>
      <c r="C30" s="761"/>
      <c r="D30" s="761"/>
      <c r="E30" s="761"/>
      <c r="H30" s="1117"/>
      <c r="I30" s="825"/>
      <c r="J30" s="1119"/>
      <c r="K30" s="824"/>
      <c r="L30" s="824"/>
      <c r="M30" s="824"/>
      <c r="N30" s="824"/>
      <c r="O30" s="825"/>
      <c r="P30" s="1117"/>
      <c r="Q30" s="824"/>
      <c r="R30" s="824"/>
      <c r="S30" s="824"/>
      <c r="T30" s="824"/>
      <c r="U30" s="825"/>
      <c r="V30" s="1117"/>
      <c r="W30" s="824"/>
      <c r="X30" s="824"/>
      <c r="Y30" s="824"/>
      <c r="Z30" s="824"/>
      <c r="AA30" s="824"/>
      <c r="AB30" s="824"/>
      <c r="AC30" s="824"/>
      <c r="AD30" s="824"/>
      <c r="AE30" s="824"/>
      <c r="AF30" s="824"/>
      <c r="AG30" s="824"/>
      <c r="AH30" s="824"/>
      <c r="AI30" s="824"/>
      <c r="AJ30" s="824"/>
      <c r="AK30" s="825"/>
      <c r="AL30" s="1063"/>
      <c r="AM30" s="764"/>
      <c r="AN30" s="764"/>
      <c r="AO30" s="764"/>
      <c r="AP30" s="765"/>
    </row>
    <row r="31" spans="2:42" x14ac:dyDescent="0.25">
      <c r="H31" s="1117"/>
      <c r="I31" s="825"/>
      <c r="J31" s="1119"/>
      <c r="K31" s="824"/>
      <c r="L31" s="824"/>
      <c r="M31" s="824"/>
      <c r="N31" s="824"/>
      <c r="O31" s="825"/>
      <c r="P31" s="1117"/>
      <c r="Q31" s="824"/>
      <c r="R31" s="824"/>
      <c r="S31" s="824"/>
      <c r="T31" s="824"/>
      <c r="U31" s="825"/>
      <c r="V31" s="1117"/>
      <c r="W31" s="824"/>
      <c r="X31" s="824"/>
      <c r="Y31" s="824"/>
      <c r="Z31" s="824"/>
      <c r="AA31" s="824"/>
      <c r="AB31" s="824"/>
      <c r="AC31" s="824"/>
      <c r="AD31" s="824"/>
      <c r="AE31" s="824"/>
      <c r="AF31" s="824"/>
      <c r="AG31" s="824"/>
      <c r="AH31" s="824"/>
      <c r="AI31" s="824"/>
      <c r="AJ31" s="824"/>
      <c r="AK31" s="825"/>
      <c r="AL31" s="1063"/>
      <c r="AM31" s="764"/>
      <c r="AN31" s="764"/>
      <c r="AO31" s="764"/>
      <c r="AP31" s="765"/>
    </row>
    <row r="32" spans="2:42" x14ac:dyDescent="0.25">
      <c r="B32" s="760"/>
      <c r="C32" s="761"/>
      <c r="D32" s="761"/>
      <c r="E32" s="761"/>
      <c r="H32" s="1117"/>
      <c r="I32" s="825"/>
      <c r="J32" s="1119"/>
      <c r="K32" s="824"/>
      <c r="L32" s="824"/>
      <c r="M32" s="824"/>
      <c r="N32" s="824"/>
      <c r="O32" s="825"/>
      <c r="P32" s="1117"/>
      <c r="Q32" s="824"/>
      <c r="R32" s="824"/>
      <c r="S32" s="824"/>
      <c r="T32" s="824"/>
      <c r="U32" s="825"/>
      <c r="V32" s="1117"/>
      <c r="W32" s="824"/>
      <c r="X32" s="824"/>
      <c r="Y32" s="824"/>
      <c r="Z32" s="824"/>
      <c r="AA32" s="824"/>
      <c r="AB32" s="824"/>
      <c r="AC32" s="824"/>
      <c r="AD32" s="824"/>
      <c r="AE32" s="824"/>
      <c r="AF32" s="824"/>
      <c r="AG32" s="824"/>
      <c r="AH32" s="824"/>
      <c r="AI32" s="824"/>
      <c r="AJ32" s="824"/>
      <c r="AK32" s="825"/>
      <c r="AL32" s="1063"/>
      <c r="AM32" s="764"/>
      <c r="AN32" s="764"/>
      <c r="AO32" s="764"/>
      <c r="AP32" s="765"/>
    </row>
    <row r="33" spans="2:43" x14ac:dyDescent="0.25">
      <c r="H33" s="1117"/>
      <c r="I33" s="825"/>
      <c r="J33" s="1119"/>
      <c r="K33" s="824"/>
      <c r="L33" s="824"/>
      <c r="M33" s="824"/>
      <c r="N33" s="824"/>
      <c r="O33" s="825"/>
      <c r="P33" s="1117"/>
      <c r="Q33" s="824"/>
      <c r="R33" s="824"/>
      <c r="S33" s="824"/>
      <c r="T33" s="824"/>
      <c r="U33" s="825"/>
      <c r="V33" s="1117"/>
      <c r="W33" s="824"/>
      <c r="X33" s="824"/>
      <c r="Y33" s="824"/>
      <c r="Z33" s="824"/>
      <c r="AA33" s="824"/>
      <c r="AB33" s="824"/>
      <c r="AC33" s="824"/>
      <c r="AD33" s="824"/>
      <c r="AE33" s="824"/>
      <c r="AF33" s="824"/>
      <c r="AG33" s="824"/>
      <c r="AH33" s="824"/>
      <c r="AI33" s="824"/>
      <c r="AJ33" s="824"/>
      <c r="AK33" s="825"/>
      <c r="AL33" s="1063"/>
      <c r="AM33" s="764"/>
      <c r="AN33" s="764"/>
      <c r="AO33" s="764"/>
      <c r="AP33" s="765"/>
    </row>
    <row r="34" spans="2:43" x14ac:dyDescent="0.25">
      <c r="B34" s="760"/>
      <c r="C34" s="761"/>
      <c r="D34" s="761"/>
      <c r="E34" s="761"/>
      <c r="H34" s="113"/>
      <c r="I34" s="114"/>
      <c r="J34" s="1161"/>
      <c r="K34" s="824"/>
      <c r="L34" s="824"/>
      <c r="M34" s="824"/>
      <c r="N34" s="824"/>
      <c r="O34" s="825"/>
      <c r="P34" s="1159"/>
      <c r="Q34" s="824"/>
      <c r="R34" s="824"/>
      <c r="S34" s="824"/>
      <c r="T34" s="824"/>
      <c r="U34" s="825"/>
      <c r="V34" s="1160"/>
      <c r="W34" s="824"/>
      <c r="X34" s="824"/>
      <c r="Y34" s="824"/>
      <c r="Z34" s="824"/>
      <c r="AA34" s="824"/>
      <c r="AB34" s="824"/>
      <c r="AC34" s="824"/>
      <c r="AD34" s="824"/>
      <c r="AE34" s="824"/>
      <c r="AF34" s="824"/>
      <c r="AG34" s="824"/>
      <c r="AH34" s="824"/>
      <c r="AI34" s="824"/>
      <c r="AJ34" s="824"/>
      <c r="AK34" s="1124"/>
      <c r="AL34" s="1065"/>
      <c r="AM34" s="764"/>
      <c r="AN34" s="764"/>
      <c r="AO34" s="764"/>
      <c r="AP34" s="765"/>
    </row>
    <row r="35" spans="2:43" x14ac:dyDescent="0.25">
      <c r="H35" s="1123" t="s">
        <v>1804</v>
      </c>
      <c r="I35" s="824"/>
      <c r="J35" s="824"/>
      <c r="K35" s="824"/>
      <c r="L35" s="824"/>
      <c r="M35" s="824"/>
      <c r="N35" s="824"/>
      <c r="O35" s="824"/>
      <c r="P35" s="824"/>
      <c r="Q35" s="824"/>
      <c r="R35" s="824"/>
      <c r="S35" s="824"/>
      <c r="T35" s="824"/>
      <c r="U35" s="824"/>
      <c r="V35" s="824"/>
      <c r="W35" s="824"/>
      <c r="X35" s="824"/>
      <c r="Y35" s="824"/>
      <c r="Z35" s="824"/>
      <c r="AA35" s="824"/>
      <c r="AB35" s="824"/>
      <c r="AC35" s="824"/>
      <c r="AD35" s="824"/>
      <c r="AE35" s="824"/>
      <c r="AF35" s="824"/>
      <c r="AG35" s="824"/>
      <c r="AH35" s="824"/>
      <c r="AI35" s="824"/>
      <c r="AJ35" s="824"/>
      <c r="AK35" s="1124"/>
      <c r="AL35" s="1063">
        <f>SUM(AL20:AP34)</f>
        <v>0</v>
      </c>
      <c r="AM35" s="764"/>
      <c r="AN35" s="764"/>
      <c r="AO35" s="764"/>
      <c r="AP35" s="765"/>
    </row>
    <row r="36" spans="2:43" x14ac:dyDescent="0.25">
      <c r="B36" s="760"/>
      <c r="C36" s="761"/>
      <c r="D36" s="761"/>
      <c r="E36" s="761"/>
    </row>
    <row r="37" spans="2:43" x14ac:dyDescent="0.25">
      <c r="H37" s="976" t="s">
        <v>1795</v>
      </c>
      <c r="I37" s="824"/>
      <c r="J37" s="824"/>
      <c r="K37" s="824"/>
      <c r="L37" s="824"/>
      <c r="M37" s="824"/>
      <c r="N37" s="824"/>
      <c r="O37" s="824"/>
      <c r="P37" s="824"/>
      <c r="Q37" s="824"/>
      <c r="R37" s="824"/>
      <c r="S37" s="824"/>
      <c r="T37" s="824"/>
      <c r="U37" s="824"/>
      <c r="V37" s="824"/>
      <c r="W37" s="824"/>
      <c r="X37" s="824"/>
      <c r="Y37" s="825"/>
      <c r="Z37" s="976" t="s">
        <v>1796</v>
      </c>
      <c r="AA37" s="824"/>
      <c r="AB37" s="824"/>
      <c r="AC37" s="824"/>
      <c r="AD37" s="824"/>
      <c r="AE37" s="824"/>
      <c r="AF37" s="824"/>
      <c r="AG37" s="824"/>
      <c r="AH37" s="824"/>
      <c r="AI37" s="824"/>
      <c r="AJ37" s="824"/>
      <c r="AK37" s="824"/>
      <c r="AL37" s="824"/>
      <c r="AM37" s="824"/>
      <c r="AN37" s="824"/>
      <c r="AO37" s="824"/>
      <c r="AP37" s="824"/>
      <c r="AQ37" s="825"/>
    </row>
    <row r="38" spans="2:43" x14ac:dyDescent="0.25">
      <c r="H38" s="257" t="s">
        <v>796</v>
      </c>
      <c r="I38" s="258"/>
      <c r="J38" s="258"/>
      <c r="K38" s="258"/>
      <c r="L38" s="258"/>
      <c r="M38" s="258"/>
      <c r="N38" s="258"/>
      <c r="O38" s="258"/>
      <c r="P38" s="258"/>
      <c r="Q38" s="259"/>
      <c r="R38" s="257" t="s">
        <v>1511</v>
      </c>
      <c r="S38" s="258"/>
      <c r="T38" s="258"/>
      <c r="U38" s="259"/>
      <c r="V38" s="257" t="s">
        <v>1510</v>
      </c>
      <c r="W38" s="258"/>
      <c r="X38" s="258"/>
      <c r="Y38" s="259"/>
      <c r="Z38" s="257" t="s">
        <v>796</v>
      </c>
      <c r="AA38" s="258"/>
      <c r="AB38" s="258"/>
      <c r="AC38" s="258"/>
      <c r="AD38" s="258"/>
      <c r="AE38" s="258"/>
      <c r="AF38" s="258"/>
      <c r="AG38" s="258"/>
      <c r="AH38" s="258"/>
      <c r="AI38" s="259"/>
      <c r="AJ38" s="257" t="s">
        <v>1511</v>
      </c>
      <c r="AK38" s="258"/>
      <c r="AL38" s="258"/>
      <c r="AM38" s="259"/>
      <c r="AN38" s="257" t="s">
        <v>1510</v>
      </c>
      <c r="AO38" s="258"/>
      <c r="AP38" s="258"/>
      <c r="AQ38" s="259"/>
    </row>
    <row r="39" spans="2:43" x14ac:dyDescent="0.25">
      <c r="H39" s="260"/>
      <c r="Q39" s="261"/>
      <c r="R39" s="260"/>
      <c r="U39" s="261"/>
      <c r="V39" s="260"/>
      <c r="Y39" s="261"/>
      <c r="Z39" s="260"/>
      <c r="AI39" s="261"/>
      <c r="AJ39" s="260"/>
      <c r="AM39" s="261"/>
      <c r="AN39" s="260"/>
      <c r="AQ39" s="261"/>
    </row>
    <row r="40" spans="2:43" x14ac:dyDescent="0.25">
      <c r="H40" s="260"/>
      <c r="Q40" s="261"/>
      <c r="R40" s="260"/>
      <c r="U40" s="261"/>
      <c r="V40" s="260"/>
      <c r="Y40" s="261"/>
      <c r="Z40" s="260"/>
      <c r="AI40" s="261"/>
      <c r="AJ40" s="260"/>
      <c r="AM40" s="261"/>
      <c r="AN40" s="260"/>
      <c r="AQ40" s="261"/>
    </row>
    <row r="41" spans="2:43" x14ac:dyDescent="0.25">
      <c r="H41" s="260"/>
      <c r="Q41" s="261"/>
      <c r="R41" s="260"/>
      <c r="U41" s="261"/>
      <c r="V41" s="260"/>
      <c r="Y41" s="261"/>
      <c r="Z41" s="260"/>
      <c r="AI41" s="261"/>
      <c r="AJ41" s="260"/>
      <c r="AM41" s="261"/>
      <c r="AN41" s="260"/>
      <c r="AQ41" s="261"/>
    </row>
    <row r="42" spans="2:43" x14ac:dyDescent="0.25">
      <c r="H42" s="260"/>
      <c r="Q42" s="261"/>
      <c r="R42" s="260"/>
      <c r="U42" s="261"/>
      <c r="V42" s="260"/>
      <c r="Y42" s="261"/>
      <c r="Z42" s="260"/>
      <c r="AI42" s="261"/>
      <c r="AJ42" s="260"/>
      <c r="AM42" s="261"/>
      <c r="AN42" s="260"/>
      <c r="AQ42" s="261"/>
    </row>
    <row r="43" spans="2:43" x14ac:dyDescent="0.25">
      <c r="H43" s="262"/>
      <c r="I43" s="263"/>
      <c r="J43" s="263"/>
      <c r="K43" s="263"/>
      <c r="L43" s="263"/>
      <c r="M43" s="263"/>
      <c r="N43" s="263"/>
      <c r="O43" s="263"/>
      <c r="P43" s="263"/>
      <c r="Q43" s="264"/>
      <c r="R43" s="262"/>
      <c r="S43" s="263"/>
      <c r="T43" s="263"/>
      <c r="U43" s="264"/>
      <c r="V43" s="262"/>
      <c r="W43" s="263"/>
      <c r="X43" s="263"/>
      <c r="Y43" s="264"/>
      <c r="Z43" s="262"/>
      <c r="AA43" s="263"/>
      <c r="AB43" s="263"/>
      <c r="AC43" s="263"/>
      <c r="AD43" s="263"/>
      <c r="AE43" s="263"/>
      <c r="AF43" s="263"/>
      <c r="AG43" s="263"/>
      <c r="AH43" s="263"/>
      <c r="AI43" s="264"/>
      <c r="AJ43" s="262"/>
      <c r="AK43" s="263"/>
      <c r="AL43" s="263"/>
      <c r="AM43" s="264"/>
      <c r="AN43" s="262"/>
      <c r="AO43" s="263"/>
      <c r="AP43" s="263"/>
      <c r="AQ43" s="264"/>
    </row>
    <row r="44" spans="2:43" x14ac:dyDescent="0.25">
      <c r="AM44" s="265" t="s">
        <v>1797</v>
      </c>
      <c r="AN44" s="55" t="str">
        <f>'B-4-1'!U26</f>
        <v>B-4-1-5</v>
      </c>
    </row>
  </sheetData>
  <mergeCells count="103">
    <mergeCell ref="G9:Z11"/>
    <mergeCell ref="B32:E32"/>
    <mergeCell ref="H25:I25"/>
    <mergeCell ref="P32:U32"/>
    <mergeCell ref="J32:O32"/>
    <mergeCell ref="B16:E16"/>
    <mergeCell ref="V21:AK21"/>
    <mergeCell ref="P23:U23"/>
    <mergeCell ref="Z37:AQ37"/>
    <mergeCell ref="B36:E36"/>
    <mergeCell ref="AL26:AP26"/>
    <mergeCell ref="AL25:AP25"/>
    <mergeCell ref="H37:Y37"/>
    <mergeCell ref="V33:AK33"/>
    <mergeCell ref="J33:O33"/>
    <mergeCell ref="B12:E12"/>
    <mergeCell ref="B14:E14"/>
    <mergeCell ref="P20:U20"/>
    <mergeCell ref="V19:AK19"/>
    <mergeCell ref="P29:U29"/>
    <mergeCell ref="V28:AK28"/>
    <mergeCell ref="J19:O19"/>
    <mergeCell ref="B13:E13"/>
    <mergeCell ref="AL20:AP20"/>
    <mergeCell ref="B34:E34"/>
    <mergeCell ref="G7:AR7"/>
    <mergeCell ref="B18:E18"/>
    <mergeCell ref="P24:U24"/>
    <mergeCell ref="H29:I29"/>
    <mergeCell ref="V23:AK23"/>
    <mergeCell ref="P33:U33"/>
    <mergeCell ref="AL24:AP24"/>
    <mergeCell ref="H19:I19"/>
    <mergeCell ref="AL33:AP33"/>
    <mergeCell ref="H28:I28"/>
    <mergeCell ref="P26:U26"/>
    <mergeCell ref="V24:AK24"/>
    <mergeCell ref="B28:E28"/>
    <mergeCell ref="B30:E30"/>
    <mergeCell ref="B20:E20"/>
    <mergeCell ref="J30:O30"/>
    <mergeCell ref="AL31:AP31"/>
    <mergeCell ref="J28:O28"/>
    <mergeCell ref="AL29:AP29"/>
    <mergeCell ref="H23:I23"/>
    <mergeCell ref="P22:U22"/>
    <mergeCell ref="P31:U31"/>
    <mergeCell ref="V30:AK30"/>
    <mergeCell ref="B15:E15"/>
    <mergeCell ref="H31:I31"/>
    <mergeCell ref="J20:O20"/>
    <mergeCell ref="H21:I21"/>
    <mergeCell ref="V22:AK22"/>
    <mergeCell ref="J22:O22"/>
    <mergeCell ref="J31:O31"/>
    <mergeCell ref="AL32:AP32"/>
    <mergeCell ref="J21:O21"/>
    <mergeCell ref="J23:O23"/>
    <mergeCell ref="H22:I22"/>
    <mergeCell ref="B17:E17"/>
    <mergeCell ref="V31:AK31"/>
    <mergeCell ref="B19:E19"/>
    <mergeCell ref="AL22:AP22"/>
    <mergeCell ref="AL19:AP19"/>
    <mergeCell ref="V32:AK32"/>
    <mergeCell ref="P27:U27"/>
    <mergeCell ref="V26:AK26"/>
    <mergeCell ref="P21:U21"/>
    <mergeCell ref="H26:I26"/>
    <mergeCell ref="AL35:AP35"/>
    <mergeCell ref="P25:U25"/>
    <mergeCell ref="H35:AK35"/>
    <mergeCell ref="B4:E4"/>
    <mergeCell ref="P19:U19"/>
    <mergeCell ref="P28:U28"/>
    <mergeCell ref="AL28:AP28"/>
    <mergeCell ref="P30:U30"/>
    <mergeCell ref="H32:I32"/>
    <mergeCell ref="AL21:AP21"/>
    <mergeCell ref="V20:AK20"/>
    <mergeCell ref="V34:AK34"/>
    <mergeCell ref="V29:AK29"/>
    <mergeCell ref="H27:I27"/>
    <mergeCell ref="AL23:AP23"/>
    <mergeCell ref="J29:O29"/>
    <mergeCell ref="B8:E8"/>
    <mergeCell ref="H24:I24"/>
    <mergeCell ref="H33:I33"/>
    <mergeCell ref="B10:E10"/>
    <mergeCell ref="J34:O34"/>
    <mergeCell ref="V27:AK27"/>
    <mergeCell ref="J27:O27"/>
    <mergeCell ref="B6:E6"/>
    <mergeCell ref="P34:U34"/>
    <mergeCell ref="H30:I30"/>
    <mergeCell ref="J24:O24"/>
    <mergeCell ref="H20:I20"/>
    <mergeCell ref="AL34:AP34"/>
    <mergeCell ref="J26:O26"/>
    <mergeCell ref="AL27:AP27"/>
    <mergeCell ref="V25:AK25"/>
    <mergeCell ref="J25:O25"/>
    <mergeCell ref="AL30:AP30"/>
  </mergeCells>
  <hyperlinks>
    <hyperlink ref="B4" location="PANDUAN!A1" display="PANDUAN" xr:uid="{00000000-0004-0000-3800-000000000000}"/>
    <hyperlink ref="B6" location="'EWS DIRECTORY'!A1" display="EWS DIRECTORY" xr:uid="{00000000-0004-0000-3800-000001000000}"/>
    <hyperlink ref="B8" location="'DATA PEMICU'!A1" display="DATA PEMICU" xr:uid="{00000000-0004-0000-3800-000002000000}"/>
    <hyperlink ref="B10" location="'DATA PENGUJI'!A1" display="DATA PENGUJI" xr:uid="{00000000-0004-0000-3800-000003000000}"/>
    <hyperlink ref="B12" location="'MAIN LEVEL'!A1" display="MAIN LEVEL" xr:uid="{00000000-0004-0000-3800-000004000000}"/>
  </hyperlinks>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338">
    <tabColor theme="4" tint="-0.249977111117893"/>
  </sheetPr>
  <dimension ref="A1:N44"/>
  <sheetViews>
    <sheetView topLeftCell="B1" zoomScaleNormal="100" workbookViewId="0"/>
  </sheetViews>
  <sheetFormatPr defaultColWidth="14.44140625" defaultRowHeight="15" customHeight="1" x14ac:dyDescent="0.25"/>
  <cols>
    <col min="1" max="1" width="3" style="110" hidden="1" customWidth="1"/>
    <col min="2" max="5" width="3.88671875" style="177" customWidth="1"/>
    <col min="6" max="6" width="3.88671875" style="110" customWidth="1"/>
    <col min="7" max="7" width="10" style="443" customWidth="1"/>
    <col min="8" max="8" width="18" style="443" bestFit="1" customWidth="1"/>
    <col min="9" max="10" width="25" style="443" customWidth="1"/>
    <col min="11" max="11" width="26" style="443" bestFit="1" customWidth="1"/>
    <col min="12" max="12" width="24.44140625" style="443" customWidth="1"/>
    <col min="13" max="13" width="28.5546875" style="443" customWidth="1"/>
    <col min="14" max="14" width="22.44140625" style="443" customWidth="1"/>
    <col min="15" max="15" width="14.44140625" style="443" customWidth="1"/>
    <col min="16" max="16384" width="14.44140625" style="443"/>
  </cols>
  <sheetData>
    <row r="1" spans="2:14" ht="14.25" customHeight="1" x14ac:dyDescent="0.25">
      <c r="G1" s="216"/>
      <c r="H1" s="78"/>
      <c r="I1" s="78"/>
    </row>
    <row r="2" spans="2:14" ht="14.25" customHeight="1" x14ac:dyDescent="0.25">
      <c r="G2" s="78" t="s">
        <v>1674</v>
      </c>
      <c r="H2" s="78"/>
      <c r="I2" s="78"/>
    </row>
    <row r="3" spans="2:14" ht="14.25" customHeight="1" x14ac:dyDescent="0.25">
      <c r="B3" s="111"/>
      <c r="C3" s="111"/>
      <c r="D3" s="111"/>
      <c r="E3" s="111"/>
    </row>
    <row r="4" spans="2:14" ht="14.25" customHeight="1" x14ac:dyDescent="0.25">
      <c r="B4" s="762" t="s">
        <v>79</v>
      </c>
      <c r="C4" s="761"/>
      <c r="D4" s="761"/>
      <c r="E4" s="761"/>
    </row>
    <row r="5" spans="2:14" ht="14.25" customHeight="1" x14ac:dyDescent="0.25">
      <c r="B5" s="111"/>
      <c r="C5" s="111"/>
      <c r="D5" s="111"/>
      <c r="E5" s="111"/>
    </row>
    <row r="6" spans="2:14" ht="14.25" customHeight="1" x14ac:dyDescent="0.25">
      <c r="B6" s="762" t="s">
        <v>87</v>
      </c>
      <c r="C6" s="761"/>
      <c r="D6" s="761"/>
      <c r="E6" s="761"/>
    </row>
    <row r="7" spans="2:14" ht="15" customHeight="1" x14ac:dyDescent="0.25">
      <c r="B7" s="111"/>
      <c r="C7" s="111"/>
      <c r="D7" s="111"/>
      <c r="E7" s="111"/>
      <c r="G7" s="1126" t="s">
        <v>1676</v>
      </c>
      <c r="H7" s="997"/>
      <c r="I7" s="997"/>
      <c r="J7" s="997"/>
      <c r="K7" s="997"/>
      <c r="L7" s="997"/>
      <c r="M7" s="997"/>
      <c r="N7" s="997"/>
    </row>
    <row r="8" spans="2:14" ht="14.25" customHeight="1" x14ac:dyDescent="0.25">
      <c r="B8" s="762" t="s">
        <v>94</v>
      </c>
      <c r="C8" s="761"/>
      <c r="D8" s="761"/>
      <c r="E8" s="761"/>
    </row>
    <row r="9" spans="2:14" ht="14.25" customHeight="1" x14ac:dyDescent="0.25">
      <c r="B9" s="111"/>
      <c r="C9" s="111"/>
      <c r="D9" s="111"/>
      <c r="E9" s="111"/>
      <c r="G9" s="1130" t="str">
        <f>"Rincian "&amp;'B-4'!G9&amp;" "&amp;'B-4-1'!M28</f>
        <v>Rincian Diskon Penjualan Berdasarkan Data Pemicu dan Data Penguji</v>
      </c>
      <c r="H9" s="789"/>
      <c r="I9" s="789"/>
      <c r="J9" s="789"/>
      <c r="K9" s="790"/>
      <c r="L9" s="217" t="s">
        <v>796</v>
      </c>
      <c r="M9" s="218" t="e">
        <f>": "&amp;NAMA_WP</f>
        <v>#N/A</v>
      </c>
      <c r="N9" s="88"/>
    </row>
    <row r="10" spans="2:14" ht="14.25" customHeight="1" x14ac:dyDescent="0.25">
      <c r="B10" s="762" t="s">
        <v>101</v>
      </c>
      <c r="C10" s="761"/>
      <c r="D10" s="761"/>
      <c r="E10" s="761"/>
      <c r="G10" s="804"/>
      <c r="H10" s="997"/>
      <c r="I10" s="997"/>
      <c r="J10" s="997"/>
      <c r="K10" s="805"/>
      <c r="L10" s="219" t="s">
        <v>1401</v>
      </c>
      <c r="M10" s="220" t="e">
        <f>": "&amp;NPWP</f>
        <v>#N/A</v>
      </c>
      <c r="N10" s="129"/>
    </row>
    <row r="11" spans="2:14" ht="14.25" customHeight="1" x14ac:dyDescent="0.25">
      <c r="G11" s="806"/>
      <c r="H11" s="794"/>
      <c r="I11" s="794"/>
      <c r="J11" s="794"/>
      <c r="K11" s="807"/>
      <c r="L11" s="221" t="s">
        <v>1679</v>
      </c>
      <c r="M11" s="222" t="e">
        <f>": "&amp;ID_MS_TH_PJK</f>
        <v>#N/A</v>
      </c>
      <c r="N11" s="130"/>
    </row>
    <row r="12" spans="2:14" ht="14.25" customHeight="1" x14ac:dyDescent="0.25">
      <c r="B12" s="762" t="s">
        <v>106</v>
      </c>
      <c r="C12" s="761"/>
      <c r="D12" s="761"/>
      <c r="E12" s="761"/>
      <c r="G12" s="223"/>
      <c r="H12" s="223"/>
      <c r="I12" s="223"/>
      <c r="J12" s="223"/>
      <c r="K12" s="223"/>
      <c r="L12" s="223"/>
      <c r="M12" s="223"/>
      <c r="N12" s="223"/>
    </row>
    <row r="13" spans="2:14" ht="14.25" customHeight="1" x14ac:dyDescent="0.25">
      <c r="B13" s="962" t="str">
        <f>HYPERLINK("#'"&amp;'EWS DIRECTORY'!$J$50&amp;"'!A1",'EWS DIRECTORY'!$J$50)</f>
        <v>B-4</v>
      </c>
      <c r="C13" s="761"/>
      <c r="D13" s="761"/>
      <c r="E13" s="761"/>
      <c r="G13" s="443" t="s">
        <v>1680</v>
      </c>
      <c r="J13" s="223"/>
      <c r="K13" s="223"/>
      <c r="L13" s="223"/>
      <c r="M13" s="223"/>
      <c r="N13" s="223"/>
    </row>
    <row r="14" spans="2:14" ht="14.25" customHeight="1" x14ac:dyDescent="0.25">
      <c r="B14" s="931" t="str">
        <f>HYPERLINK("#'"&amp;'EWS DIRECTORY'!$J$51&amp;"'!A1",'EWS DIRECTORY'!$J$51)</f>
        <v>B-4-1</v>
      </c>
      <c r="C14" s="761"/>
      <c r="D14" s="761"/>
      <c r="E14" s="761"/>
      <c r="G14" s="443" t="s">
        <v>1681</v>
      </c>
      <c r="J14" s="443" t="s">
        <v>1917</v>
      </c>
      <c r="K14" s="223"/>
      <c r="L14" s="223"/>
      <c r="M14" s="223"/>
      <c r="N14" s="223"/>
    </row>
    <row r="15" spans="2:14" ht="14.25" customHeight="1" x14ac:dyDescent="0.25">
      <c r="B15" s="929" t="str">
        <f>HYPERLINK("#'"&amp;'EWS DIRECTORY'!$J$52&amp;"'!A1",'EWS DIRECTORY'!$J$52)</f>
        <v>B-4-1-1</v>
      </c>
      <c r="C15" s="761"/>
      <c r="D15" s="761"/>
      <c r="E15" s="761"/>
      <c r="G15" s="443" t="s">
        <v>1681</v>
      </c>
      <c r="J15" s="443" t="s">
        <v>1918</v>
      </c>
      <c r="K15" s="223"/>
      <c r="L15" s="223"/>
      <c r="M15" s="223"/>
      <c r="N15" s="223"/>
    </row>
    <row r="16" spans="2:14" ht="14.25" customHeight="1" x14ac:dyDescent="0.25">
      <c r="B16" s="929" t="str">
        <f>HYPERLINK("#'"&amp;'EWS DIRECTORY'!$J$53&amp;"'!A1",'EWS DIRECTORY'!$J$53)</f>
        <v>B-4-1-2</v>
      </c>
      <c r="C16" s="761"/>
      <c r="D16" s="761"/>
      <c r="E16" s="761"/>
      <c r="K16" s="223"/>
      <c r="L16" s="223"/>
      <c r="M16" s="223"/>
      <c r="N16" s="223"/>
    </row>
    <row r="17" spans="2:14" ht="14.25" customHeight="1" x14ac:dyDescent="0.25">
      <c r="B17" s="929" t="str">
        <f>HYPERLINK("#'"&amp;'EWS DIRECTORY'!$J$54&amp;"'!A1",'EWS DIRECTORY'!$J$54)</f>
        <v>B-4-1-3</v>
      </c>
      <c r="C17" s="761"/>
      <c r="D17" s="761"/>
      <c r="E17" s="761"/>
      <c r="J17" s="223"/>
      <c r="K17" s="223"/>
      <c r="L17" s="223"/>
      <c r="M17" s="223"/>
      <c r="N17" s="223"/>
    </row>
    <row r="18" spans="2:14" ht="14.25" customHeight="1" x14ac:dyDescent="0.25">
      <c r="B18" s="929" t="str">
        <f>HYPERLINK("#'"&amp;'EWS DIRECTORY'!$J$55&amp;"'!A1",'EWS DIRECTORY'!$J$55)</f>
        <v>B-4-1-4</v>
      </c>
      <c r="C18" s="761"/>
      <c r="D18" s="761"/>
      <c r="E18" s="761"/>
      <c r="G18" s="443" t="s">
        <v>1919</v>
      </c>
      <c r="J18" s="223"/>
      <c r="K18" s="223"/>
      <c r="L18" s="223"/>
      <c r="M18" s="223"/>
      <c r="N18" s="223"/>
    </row>
    <row r="19" spans="2:14" ht="14.25" customHeight="1" x14ac:dyDescent="0.25">
      <c r="B19" s="929" t="str">
        <f>HYPERLINK("#'"&amp;'EWS DIRECTORY'!$J$56&amp;"'!A1",'EWS DIRECTORY'!$J$56)</f>
        <v>B-4-1-5</v>
      </c>
      <c r="C19" s="761"/>
      <c r="D19" s="761"/>
      <c r="E19" s="761"/>
      <c r="G19" s="223"/>
      <c r="H19" s="223"/>
      <c r="I19" s="223"/>
      <c r="J19" s="223"/>
      <c r="K19" s="223"/>
      <c r="L19" s="223"/>
      <c r="M19" s="223"/>
      <c r="N19" s="223"/>
    </row>
    <row r="20" spans="2:14" ht="14.25" customHeight="1" x14ac:dyDescent="0.25">
      <c r="B20" s="927" t="str">
        <f>HYPERLINK("#'"&amp;'EWS DIRECTORY'!$J$57&amp;"'!A1",'EWS DIRECTORY'!$J$57)</f>
        <v>B-4-1-6</v>
      </c>
      <c r="C20" s="761"/>
      <c r="D20" s="761"/>
      <c r="E20" s="761"/>
      <c r="G20" s="223" t="s">
        <v>1920</v>
      </c>
      <c r="H20" s="223"/>
      <c r="I20" s="223"/>
      <c r="J20" s="223"/>
      <c r="K20" s="223"/>
      <c r="L20" s="223"/>
      <c r="M20" s="223"/>
      <c r="N20" s="223"/>
    </row>
    <row r="21" spans="2:14" ht="14.25" customHeight="1" x14ac:dyDescent="0.25">
      <c r="G21" s="223"/>
      <c r="H21" s="223"/>
      <c r="I21" s="223"/>
      <c r="J21" s="223"/>
      <c r="K21" s="223"/>
      <c r="L21" s="223"/>
      <c r="M21" s="223"/>
      <c r="N21" s="223"/>
    </row>
    <row r="22" spans="2:14" ht="14.25" customHeight="1" x14ac:dyDescent="0.25">
      <c r="G22" s="1129" t="s">
        <v>1445</v>
      </c>
      <c r="H22" s="1131" t="s">
        <v>1446</v>
      </c>
      <c r="I22" s="764"/>
      <c r="J22" s="764"/>
      <c r="K22" s="764"/>
      <c r="L22" s="764"/>
      <c r="M22" s="764"/>
      <c r="N22" s="764"/>
    </row>
    <row r="23" spans="2:14" ht="14.25" customHeight="1" x14ac:dyDescent="0.25">
      <c r="G23" s="769"/>
      <c r="H23" s="403" t="s">
        <v>1452</v>
      </c>
      <c r="I23" s="1128" t="s">
        <v>1453</v>
      </c>
      <c r="J23" s="765"/>
      <c r="K23" s="80" t="s">
        <v>1454</v>
      </c>
      <c r="L23" s="80" t="s">
        <v>1455</v>
      </c>
      <c r="M23" s="80" t="s">
        <v>1456</v>
      </c>
      <c r="N23" s="80" t="s">
        <v>1457</v>
      </c>
    </row>
    <row r="24" spans="2:14" ht="37.5" customHeight="1" x14ac:dyDescent="0.25">
      <c r="G24" s="383">
        <v>1</v>
      </c>
      <c r="H24" s="446" t="e">
        <f>ID_MS_TH_PJK</f>
        <v>#N/A</v>
      </c>
      <c r="I24" s="1162" t="e">
        <f>NO_BPS</f>
        <v>#N/A</v>
      </c>
      <c r="J24" s="765"/>
      <c r="K24" s="382" t="e">
        <f>PEMBETULAN_KE</f>
        <v>#N/A</v>
      </c>
      <c r="L24" s="537" t="e">
        <f>TGL_TERIMA</f>
        <v>#N/A</v>
      </c>
      <c r="M24" s="381" t="str">
        <f>'B-4'!G9</f>
        <v>Diskon Penjualan</v>
      </c>
      <c r="N24" s="538">
        <f>'MAIN LEVEL'!AB23</f>
        <v>0</v>
      </c>
    </row>
    <row r="25" spans="2:14" ht="14.25" customHeight="1" x14ac:dyDescent="0.25">
      <c r="G25" s="223"/>
      <c r="H25" s="223"/>
      <c r="I25" s="223"/>
      <c r="J25" s="223"/>
      <c r="K25" s="223"/>
      <c r="L25" s="223"/>
      <c r="M25" s="223"/>
      <c r="N25" s="223"/>
    </row>
    <row r="26" spans="2:14" ht="14.25" customHeight="1" x14ac:dyDescent="0.25">
      <c r="G26" s="223"/>
      <c r="H26" s="223"/>
      <c r="I26" s="223"/>
      <c r="J26" s="223"/>
      <c r="K26" s="223"/>
      <c r="L26" s="223"/>
      <c r="M26" s="223"/>
      <c r="N26" s="223"/>
    </row>
    <row r="27" spans="2:14" ht="14.25" customHeight="1" x14ac:dyDescent="0.25">
      <c r="G27" s="223"/>
      <c r="H27" s="223"/>
      <c r="I27" s="223"/>
      <c r="J27" s="223"/>
      <c r="K27" s="223"/>
      <c r="L27" s="223"/>
      <c r="M27" s="223"/>
      <c r="N27" s="223"/>
    </row>
    <row r="28" spans="2:14" ht="30" customHeight="1" x14ac:dyDescent="0.25">
      <c r="B28" s="760"/>
      <c r="C28" s="761"/>
      <c r="D28" s="761"/>
      <c r="E28" s="761"/>
      <c r="G28" s="562" t="s">
        <v>1445</v>
      </c>
      <c r="H28" s="562" t="s">
        <v>1477</v>
      </c>
      <c r="I28" s="563" t="s">
        <v>1478</v>
      </c>
      <c r="J28" s="563" t="s">
        <v>1479</v>
      </c>
      <c r="K28" s="562" t="s">
        <v>1480</v>
      </c>
      <c r="L28" s="562" t="s">
        <v>1481</v>
      </c>
      <c r="M28" s="81"/>
      <c r="N28" s="81"/>
    </row>
    <row r="29" spans="2:14" ht="15" customHeight="1" x14ac:dyDescent="0.25">
      <c r="G29" s="409">
        <f t="array" ref="G29">IFERROR(_xlfn.SEQUENCE(COUNTA(H29:H31)),"")</f>
        <v>1</v>
      </c>
      <c r="H29" s="508" t="s">
        <v>2030</v>
      </c>
      <c r="I29" s="508"/>
      <c r="J29" s="508"/>
      <c r="K29" s="508"/>
      <c r="L29" s="508"/>
      <c r="M29" s="106"/>
      <c r="N29" s="106"/>
    </row>
    <row r="30" spans="2:14" ht="15" customHeight="1" x14ac:dyDescent="0.25">
      <c r="G30" s="410"/>
      <c r="H30" s="509" t="s">
        <v>1921</v>
      </c>
      <c r="I30" s="509"/>
      <c r="J30" s="509"/>
      <c r="K30" s="509"/>
      <c r="L30" s="509"/>
      <c r="M30" s="106"/>
      <c r="N30" s="106"/>
    </row>
    <row r="31" spans="2:14" ht="15" customHeight="1" x14ac:dyDescent="0.25">
      <c r="G31" s="510"/>
      <c r="H31" s="511"/>
      <c r="I31" s="511"/>
      <c r="J31" s="511"/>
      <c r="K31" s="511"/>
      <c r="L31" s="511"/>
      <c r="M31" s="106"/>
      <c r="N31" s="106"/>
    </row>
    <row r="32" spans="2:14" ht="15" customHeight="1" x14ac:dyDescent="0.25">
      <c r="G32" s="512"/>
      <c r="H32" s="507"/>
      <c r="I32" s="507"/>
      <c r="J32" s="507"/>
      <c r="K32" s="507" t="s">
        <v>1494</v>
      </c>
      <c r="L32" s="507">
        <f>SUM(L29:L31)</f>
        <v>0</v>
      </c>
      <c r="M32" s="106"/>
      <c r="N32" s="106"/>
    </row>
    <row r="33" spans="7:14" ht="15" customHeight="1" x14ac:dyDescent="0.25">
      <c r="G33" s="226"/>
      <c r="H33" s="226"/>
      <c r="I33" s="226"/>
      <c r="J33" s="107"/>
      <c r="K33" s="106"/>
      <c r="L33" s="106"/>
      <c r="M33" s="106"/>
      <c r="N33" s="106"/>
    </row>
    <row r="34" spans="7:14" ht="15" customHeight="1" x14ac:dyDescent="0.25">
      <c r="G34" s="107"/>
      <c r="H34" s="107"/>
      <c r="I34" s="107"/>
      <c r="J34" s="103"/>
      <c r="K34" s="108" t="s">
        <v>1500</v>
      </c>
      <c r="L34" s="507">
        <f>L32+N24</f>
        <v>0</v>
      </c>
      <c r="M34" s="106"/>
      <c r="N34" s="106"/>
    </row>
    <row r="35" spans="7:14" ht="15" customHeight="1" x14ac:dyDescent="0.25">
      <c r="G35" s="107"/>
      <c r="H35" s="107"/>
      <c r="I35" s="107"/>
      <c r="J35" s="107"/>
      <c r="K35" s="227"/>
      <c r="L35" s="106"/>
      <c r="M35" s="106"/>
      <c r="N35" s="106"/>
    </row>
    <row r="36" spans="7:14" ht="15" customHeight="1" x14ac:dyDescent="0.25">
      <c r="G36" s="107"/>
      <c r="H36" s="107"/>
      <c r="I36" s="107"/>
      <c r="J36" s="107"/>
      <c r="K36" s="227"/>
      <c r="L36" s="228"/>
      <c r="M36" s="228"/>
      <c r="N36" s="513"/>
    </row>
    <row r="37" spans="7:14" ht="15" customHeight="1" x14ac:dyDescent="0.25">
      <c r="G37" s="226"/>
      <c r="H37" s="226"/>
      <c r="I37" s="226"/>
      <c r="J37" s="107"/>
      <c r="K37" s="227"/>
      <c r="L37" s="228"/>
      <c r="M37" s="228"/>
      <c r="N37" s="513"/>
    </row>
    <row r="38" spans="7:14" ht="15" customHeight="1" x14ac:dyDescent="0.25">
      <c r="G38" s="103"/>
      <c r="H38" s="103"/>
      <c r="I38" s="103"/>
      <c r="J38" s="103"/>
      <c r="K38" s="103"/>
      <c r="L38" s="103"/>
      <c r="M38" s="103"/>
      <c r="N38" s="103"/>
    </row>
    <row r="39" spans="7:14" ht="15" customHeight="1" x14ac:dyDescent="0.25">
      <c r="G39" s="229"/>
      <c r="H39" s="770" t="s">
        <v>1507</v>
      </c>
      <c r="I39" s="764"/>
      <c r="J39" s="764"/>
      <c r="K39" s="763" t="s">
        <v>1508</v>
      </c>
      <c r="L39" s="764"/>
      <c r="M39" s="765"/>
      <c r="N39" s="133"/>
    </row>
    <row r="40" spans="7:14" ht="15" customHeight="1" x14ac:dyDescent="0.25">
      <c r="G40" s="229"/>
      <c r="H40" s="230" t="s">
        <v>796</v>
      </c>
      <c r="I40" s="427" t="s">
        <v>1510</v>
      </c>
      <c r="J40" s="428" t="s">
        <v>1511</v>
      </c>
      <c r="K40" s="428" t="s">
        <v>796</v>
      </c>
      <c r="L40" s="428" t="s">
        <v>1510</v>
      </c>
      <c r="M40" s="428" t="s">
        <v>1511</v>
      </c>
      <c r="N40" s="231"/>
    </row>
    <row r="41" spans="7:14" ht="15" customHeight="1" x14ac:dyDescent="0.25">
      <c r="G41" s="229"/>
      <c r="H41" s="226"/>
      <c r="I41" s="226"/>
      <c r="J41" s="226"/>
      <c r="K41" s="232"/>
      <c r="L41" s="232"/>
      <c r="M41" s="232"/>
      <c r="N41" s="232"/>
    </row>
    <row r="42" spans="7:14" ht="15" customHeight="1" x14ac:dyDescent="0.25">
      <c r="G42" s="233"/>
      <c r="H42" s="234"/>
      <c r="I42" s="234"/>
      <c r="J42" s="234"/>
      <c r="K42" s="235"/>
      <c r="L42" s="235"/>
      <c r="M42" s="235"/>
      <c r="N42" s="235"/>
    </row>
    <row r="43" spans="7:14" ht="15" customHeight="1" x14ac:dyDescent="0.25">
      <c r="G43" s="233"/>
      <c r="H43" s="234"/>
      <c r="I43" s="234"/>
      <c r="J43" s="234"/>
      <c r="K43" s="235"/>
      <c r="L43" s="235"/>
      <c r="M43" s="235"/>
      <c r="N43" s="235"/>
    </row>
    <row r="44" spans="7:14" ht="15" customHeight="1" x14ac:dyDescent="0.25">
      <c r="G44" s="229"/>
      <c r="H44" s="236"/>
      <c r="I44" s="236"/>
      <c r="J44" s="236"/>
      <c r="K44" s="237"/>
      <c r="L44" s="237"/>
      <c r="M44" s="237"/>
      <c r="N44" s="232"/>
    </row>
  </sheetData>
  <mergeCells count="22">
    <mergeCell ref="B10:E10"/>
    <mergeCell ref="G9:K11"/>
    <mergeCell ref="H22:N22"/>
    <mergeCell ref="B6:E6"/>
    <mergeCell ref="B15:E15"/>
    <mergeCell ref="B20:E20"/>
    <mergeCell ref="H39:J39"/>
    <mergeCell ref="K39:M39"/>
    <mergeCell ref="B28:E28"/>
    <mergeCell ref="B4:E4"/>
    <mergeCell ref="G7:N7"/>
    <mergeCell ref="B16:E16"/>
    <mergeCell ref="B18:E18"/>
    <mergeCell ref="B12:E12"/>
    <mergeCell ref="I24:J24"/>
    <mergeCell ref="I23:J23"/>
    <mergeCell ref="B14:E14"/>
    <mergeCell ref="G22:G23"/>
    <mergeCell ref="B17:E17"/>
    <mergeCell ref="B8:E8"/>
    <mergeCell ref="B13:E13"/>
    <mergeCell ref="B19:E19"/>
  </mergeCells>
  <hyperlinks>
    <hyperlink ref="B4" location="PANDUAN!A1" display="PANDUAN" xr:uid="{00000000-0004-0000-3900-000000000000}"/>
    <hyperlink ref="B6" location="'EWS DIRECTORY'!A1" display="EWS DIRECTORY" xr:uid="{00000000-0004-0000-3900-000001000000}"/>
    <hyperlink ref="B8" location="'DATA PEMICU'!A1" display="DATA PEMICU" xr:uid="{00000000-0004-0000-3900-000002000000}"/>
    <hyperlink ref="B10" location="'DATA PENGUJI'!A1" display="DATA PENGUJI" xr:uid="{00000000-0004-0000-3900-000003000000}"/>
    <hyperlink ref="B12" location="'MAIN LEVEL'!A1" display="MAIN LEVEL" xr:uid="{00000000-0004-0000-3900-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23">
    <tabColor theme="4" tint="-0.249977111117893"/>
    <pageSetUpPr fitToPage="1"/>
  </sheetPr>
  <dimension ref="A1:AI51"/>
  <sheetViews>
    <sheetView topLeftCell="B1" zoomScaleNormal="100" workbookViewId="0">
      <selection activeCell="AQ18" sqref="AQ18:AU18"/>
    </sheetView>
  </sheetViews>
  <sheetFormatPr defaultColWidth="8.88671875" defaultRowHeight="13.8" x14ac:dyDescent="0.25"/>
  <cols>
    <col min="1" max="1" width="3" style="110" hidden="1" customWidth="1"/>
    <col min="2" max="5" width="3.88671875" style="177" customWidth="1"/>
    <col min="6" max="6" width="3.88671875" style="110" customWidth="1"/>
    <col min="7" max="35" width="3.5546875" style="254" customWidth="1"/>
    <col min="36" max="36" width="8.88671875" style="254" customWidth="1"/>
    <col min="37" max="16384" width="8.88671875" style="254"/>
  </cols>
  <sheetData>
    <row r="1" spans="2:35" x14ac:dyDescent="0.25">
      <c r="G1" s="178"/>
      <c r="H1" s="55"/>
      <c r="I1" s="55"/>
      <c r="J1" s="55"/>
      <c r="K1" s="55"/>
      <c r="L1" s="55"/>
      <c r="M1" s="55"/>
    </row>
    <row r="2" spans="2:35" ht="15" customHeight="1" x14ac:dyDescent="0.25">
      <c r="G2" s="124" t="s">
        <v>1674</v>
      </c>
      <c r="H2" s="124"/>
      <c r="I2" s="124"/>
      <c r="J2" s="124"/>
      <c r="K2" s="124"/>
      <c r="L2" s="124"/>
      <c r="M2" s="124"/>
      <c r="N2" s="124"/>
      <c r="O2" s="124"/>
      <c r="P2" s="124"/>
      <c r="Q2" s="124"/>
      <c r="R2" s="124"/>
      <c r="S2" s="124"/>
      <c r="T2" s="124"/>
      <c r="U2" s="124"/>
      <c r="V2" s="124"/>
      <c r="W2" s="124"/>
      <c r="X2" s="124"/>
      <c r="Y2" s="278"/>
      <c r="Z2" s="278"/>
      <c r="AA2" s="278"/>
      <c r="AB2" s="278"/>
      <c r="AC2" s="278"/>
      <c r="AD2" s="278"/>
      <c r="AE2" s="278"/>
      <c r="AF2" s="278"/>
      <c r="AG2" s="278"/>
      <c r="AH2" s="278"/>
      <c r="AI2" s="278"/>
    </row>
    <row r="3" spans="2:35" ht="15" customHeight="1" x14ac:dyDescent="0.25">
      <c r="B3" s="111"/>
      <c r="C3" s="111"/>
      <c r="D3" s="111"/>
      <c r="E3" s="111"/>
      <c r="G3" s="124" t="s">
        <v>1675</v>
      </c>
      <c r="H3" s="124"/>
      <c r="I3" s="124"/>
      <c r="J3" s="124"/>
      <c r="K3" s="124"/>
      <c r="L3" s="124"/>
      <c r="M3" s="124"/>
      <c r="N3" s="124"/>
      <c r="O3" s="124"/>
      <c r="P3" s="124"/>
      <c r="Q3" s="124"/>
      <c r="R3" s="124"/>
      <c r="S3" s="124"/>
      <c r="T3" s="124"/>
      <c r="U3" s="124"/>
      <c r="V3" s="124"/>
      <c r="W3" s="124"/>
      <c r="X3" s="124"/>
      <c r="Y3" s="278"/>
      <c r="Z3" s="278"/>
      <c r="AA3" s="278"/>
      <c r="AB3" s="278"/>
      <c r="AC3" s="278"/>
      <c r="AD3" s="278"/>
      <c r="AE3" s="278"/>
      <c r="AF3" s="278"/>
      <c r="AG3" s="278"/>
      <c r="AH3" s="278"/>
      <c r="AI3" s="278"/>
    </row>
    <row r="4" spans="2:35" ht="15" customHeight="1" x14ac:dyDescent="0.25">
      <c r="B4" s="762" t="s">
        <v>79</v>
      </c>
      <c r="C4" s="761"/>
      <c r="D4" s="761"/>
      <c r="E4" s="761"/>
      <c r="G4" s="124"/>
      <c r="H4" s="124"/>
      <c r="I4" s="124"/>
      <c r="J4" s="124"/>
      <c r="K4" s="124"/>
      <c r="L4" s="124"/>
      <c r="M4" s="124"/>
      <c r="N4" s="124"/>
      <c r="O4" s="124"/>
      <c r="P4" s="124"/>
      <c r="Q4" s="124"/>
      <c r="R4" s="124"/>
      <c r="S4" s="124"/>
      <c r="T4" s="124"/>
      <c r="U4" s="124"/>
      <c r="V4" s="124"/>
      <c r="W4" s="124"/>
      <c r="X4" s="124"/>
      <c r="Y4" s="278"/>
      <c r="Z4" s="278"/>
      <c r="AA4" s="278"/>
      <c r="AB4" s="278"/>
      <c r="AC4" s="278"/>
      <c r="AD4" s="278"/>
      <c r="AE4" s="278"/>
      <c r="AF4" s="278"/>
      <c r="AG4" s="278"/>
      <c r="AH4" s="278"/>
      <c r="AI4" s="278"/>
    </row>
    <row r="5" spans="2:35" ht="15" customHeight="1" x14ac:dyDescent="0.25">
      <c r="B5" s="111"/>
      <c r="C5" s="111"/>
      <c r="D5" s="111"/>
      <c r="E5" s="111"/>
      <c r="G5" s="124"/>
      <c r="H5" s="124"/>
      <c r="I5" s="124"/>
      <c r="J5" s="124"/>
      <c r="K5" s="124"/>
      <c r="L5" s="124"/>
      <c r="M5" s="124"/>
      <c r="N5" s="124"/>
      <c r="O5" s="124"/>
      <c r="P5" s="124"/>
      <c r="Q5" s="124"/>
      <c r="R5" s="124"/>
      <c r="S5" s="124"/>
      <c r="T5" s="124"/>
      <c r="U5" s="124"/>
      <c r="V5" s="124"/>
      <c r="W5" s="124"/>
      <c r="X5" s="124"/>
      <c r="Y5" s="278"/>
      <c r="Z5" s="278"/>
      <c r="AA5" s="278"/>
      <c r="AB5" s="278"/>
      <c r="AC5" s="278"/>
      <c r="AD5" s="278"/>
      <c r="AE5" s="278"/>
      <c r="AF5" s="278"/>
      <c r="AG5" s="278"/>
      <c r="AH5" s="278"/>
      <c r="AI5" s="278"/>
    </row>
    <row r="6" spans="2:35" ht="15" customHeight="1" x14ac:dyDescent="0.25">
      <c r="B6" s="762" t="s">
        <v>87</v>
      </c>
      <c r="C6" s="761"/>
      <c r="D6" s="761"/>
      <c r="E6" s="761"/>
      <c r="G6" s="124"/>
      <c r="H6" s="124"/>
      <c r="I6" s="124"/>
      <c r="J6" s="124"/>
      <c r="K6" s="124"/>
      <c r="L6" s="124"/>
      <c r="M6" s="124"/>
      <c r="N6" s="124"/>
      <c r="O6" s="124"/>
      <c r="P6" s="124"/>
      <c r="Q6" s="124"/>
      <c r="R6" s="124"/>
      <c r="S6" s="124"/>
      <c r="T6" s="124"/>
      <c r="U6" s="124"/>
      <c r="V6" s="124"/>
      <c r="W6" s="124"/>
      <c r="X6" s="124"/>
      <c r="Y6" s="278"/>
      <c r="Z6" s="278"/>
      <c r="AA6" s="278"/>
      <c r="AB6" s="278"/>
      <c r="AC6" s="278"/>
      <c r="AD6" s="278"/>
      <c r="AE6" s="278"/>
      <c r="AF6" s="278"/>
      <c r="AG6" s="278"/>
      <c r="AH6" s="278"/>
      <c r="AI6" s="278"/>
    </row>
    <row r="7" spans="2:35" ht="15" customHeight="1" x14ac:dyDescent="0.25">
      <c r="B7" s="111"/>
      <c r="C7" s="111"/>
      <c r="D7" s="111"/>
      <c r="E7" s="111"/>
      <c r="G7" s="798" t="s">
        <v>1676</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c r="AI7" s="278"/>
    </row>
    <row r="8" spans="2:35" ht="15" customHeight="1" x14ac:dyDescent="0.25">
      <c r="B8" s="762" t="s">
        <v>94</v>
      </c>
      <c r="C8" s="761"/>
      <c r="D8" s="761"/>
      <c r="E8" s="761"/>
      <c r="G8" s="124"/>
      <c r="H8" s="124"/>
      <c r="I8" s="124"/>
      <c r="J8" s="124"/>
      <c r="K8" s="124"/>
      <c r="L8" s="124"/>
      <c r="M8" s="124"/>
      <c r="N8" s="124"/>
      <c r="O8" s="124"/>
      <c r="P8" s="124"/>
      <c r="Q8" s="124"/>
      <c r="R8" s="124"/>
      <c r="S8" s="124"/>
      <c r="T8" s="124"/>
      <c r="U8" s="124"/>
      <c r="V8" s="124"/>
      <c r="W8" s="124"/>
      <c r="X8" s="124"/>
      <c r="Y8" s="278"/>
      <c r="Z8" s="278"/>
      <c r="AA8" s="278"/>
      <c r="AB8" s="278"/>
      <c r="AC8" s="278"/>
      <c r="AD8" s="278"/>
      <c r="AE8" s="278"/>
      <c r="AF8" s="278"/>
      <c r="AG8" s="278"/>
      <c r="AH8" s="278"/>
      <c r="AI8" s="278"/>
    </row>
    <row r="9" spans="2:35" ht="15" customHeight="1" x14ac:dyDescent="0.25">
      <c r="B9" s="111"/>
      <c r="C9" s="111"/>
      <c r="D9" s="111"/>
      <c r="E9" s="111"/>
      <c r="G9" s="803" t="str">
        <f>'MAIN LEVEL'!J24</f>
        <v>Penyesuaian Penjualan</v>
      </c>
      <c r="H9" s="789"/>
      <c r="I9" s="789"/>
      <c r="J9" s="789"/>
      <c r="K9" s="789"/>
      <c r="L9" s="789"/>
      <c r="M9" s="789"/>
      <c r="N9" s="789"/>
      <c r="O9" s="789"/>
      <c r="P9" s="789"/>
      <c r="Q9" s="789"/>
      <c r="R9" s="789"/>
      <c r="S9" s="789"/>
      <c r="T9" s="790"/>
      <c r="U9" s="279" t="s">
        <v>796</v>
      </c>
      <c r="V9" s="280"/>
      <c r="W9" s="280"/>
      <c r="X9" s="280"/>
      <c r="Y9" s="280"/>
      <c r="Z9" s="280" t="s">
        <v>1678</v>
      </c>
      <c r="AA9" s="182" t="e">
        <f>NAMA_WP</f>
        <v>#N/A</v>
      </c>
      <c r="AB9" s="281"/>
      <c r="AC9" s="281"/>
      <c r="AD9" s="281"/>
      <c r="AE9" s="281"/>
      <c r="AF9" s="281"/>
      <c r="AG9" s="281"/>
      <c r="AH9" s="282"/>
      <c r="AI9" s="278"/>
    </row>
    <row r="10" spans="2:35" ht="15" customHeight="1" x14ac:dyDescent="0.25">
      <c r="B10" s="762" t="s">
        <v>101</v>
      </c>
      <c r="C10" s="761"/>
      <c r="D10" s="761"/>
      <c r="E10" s="761"/>
      <c r="G10" s="804"/>
      <c r="H10" s="792"/>
      <c r="I10" s="792"/>
      <c r="J10" s="792"/>
      <c r="K10" s="792"/>
      <c r="L10" s="792"/>
      <c r="M10" s="792"/>
      <c r="N10" s="792"/>
      <c r="O10" s="792"/>
      <c r="P10" s="792"/>
      <c r="Q10" s="792"/>
      <c r="R10" s="792"/>
      <c r="S10" s="792"/>
      <c r="T10" s="805"/>
      <c r="U10" s="283" t="s">
        <v>1401</v>
      </c>
      <c r="V10" s="124"/>
      <c r="W10" s="124"/>
      <c r="X10" s="124"/>
      <c r="Y10" s="124"/>
      <c r="Z10" s="124" t="s">
        <v>1678</v>
      </c>
      <c r="AA10" s="124" t="e">
        <f>NPWP</f>
        <v>#N/A</v>
      </c>
      <c r="AB10" s="278"/>
      <c r="AC10" s="278"/>
      <c r="AD10" s="278"/>
      <c r="AE10" s="278"/>
      <c r="AF10" s="278"/>
      <c r="AG10" s="278"/>
      <c r="AH10" s="284"/>
      <c r="AI10" s="278"/>
    </row>
    <row r="11" spans="2:35" ht="15" customHeight="1" x14ac:dyDescent="0.25">
      <c r="G11" s="806"/>
      <c r="H11" s="794"/>
      <c r="I11" s="794"/>
      <c r="J11" s="794"/>
      <c r="K11" s="794"/>
      <c r="L11" s="794"/>
      <c r="M11" s="794"/>
      <c r="N11" s="794"/>
      <c r="O11" s="794"/>
      <c r="P11" s="794"/>
      <c r="Q11" s="794"/>
      <c r="R11" s="794"/>
      <c r="S11" s="794"/>
      <c r="T11" s="807"/>
      <c r="U11" s="285" t="s">
        <v>1679</v>
      </c>
      <c r="V11" s="190"/>
      <c r="W11" s="190"/>
      <c r="X11" s="190"/>
      <c r="Y11" s="190"/>
      <c r="Z11" s="190" t="s">
        <v>1678</v>
      </c>
      <c r="AA11" s="190" t="e">
        <f>ID_MS_TH_PJK</f>
        <v>#N/A</v>
      </c>
      <c r="AB11" s="286"/>
      <c r="AC11" s="286"/>
      <c r="AD11" s="286"/>
      <c r="AE11" s="286"/>
      <c r="AF11" s="286"/>
      <c r="AG11" s="286"/>
      <c r="AH11" s="287"/>
      <c r="AI11" s="278"/>
    </row>
    <row r="12" spans="2:35" ht="15" customHeight="1" x14ac:dyDescent="0.25">
      <c r="B12" s="762" t="s">
        <v>106</v>
      </c>
      <c r="C12" s="761"/>
      <c r="D12" s="761"/>
      <c r="E12" s="761"/>
      <c r="G12" s="124"/>
      <c r="H12" s="124"/>
      <c r="I12" s="124"/>
      <c r="J12" s="124"/>
      <c r="K12" s="124"/>
      <c r="L12" s="124"/>
      <c r="M12" s="124"/>
      <c r="N12" s="124"/>
      <c r="O12" s="124"/>
      <c r="P12" s="124"/>
      <c r="Q12" s="124"/>
      <c r="R12" s="124"/>
      <c r="S12" s="124"/>
      <c r="T12" s="124"/>
      <c r="U12" s="124"/>
      <c r="V12" s="124"/>
      <c r="W12" s="124"/>
      <c r="X12" s="124"/>
      <c r="Y12" s="278"/>
      <c r="Z12" s="278"/>
      <c r="AA12" s="278"/>
      <c r="AB12" s="278"/>
      <c r="AC12" s="278"/>
      <c r="AD12" s="278"/>
      <c r="AE12" s="278"/>
      <c r="AF12" s="278"/>
      <c r="AG12" s="278"/>
      <c r="AH12" s="278"/>
      <c r="AI12" s="278"/>
    </row>
    <row r="13" spans="2:35" ht="15" customHeight="1" x14ac:dyDescent="0.25">
      <c r="B13" s="927" t="str">
        <f>HYPERLINK("#'"&amp;'EWS DIRECTORY'!$J$58&amp;"'!A1",'EWS DIRECTORY'!$J$58)</f>
        <v>B-5</v>
      </c>
      <c r="C13" s="761"/>
      <c r="D13" s="761"/>
      <c r="E13" s="761"/>
      <c r="G13" s="928" t="str">
        <f>"Pengujian yang telah dilakukan atas pos "&amp;G9&amp;" dapat disimpulkan:"</f>
        <v>Pengujian yang telah dilakukan atas pos Penyesuaian Penjualan dapat disimpulkan:</v>
      </c>
      <c r="H13" s="792"/>
      <c r="I13" s="792"/>
      <c r="J13" s="792"/>
      <c r="K13" s="792"/>
      <c r="L13" s="792"/>
      <c r="M13" s="792"/>
      <c r="N13" s="792"/>
      <c r="O13" s="792"/>
      <c r="P13" s="792"/>
      <c r="Q13" s="792"/>
      <c r="R13" s="792"/>
      <c r="S13" s="792"/>
      <c r="T13" s="792"/>
      <c r="U13" s="792"/>
      <c r="V13" s="792"/>
      <c r="W13" s="792"/>
      <c r="X13" s="792"/>
      <c r="Y13" s="792"/>
      <c r="Z13" s="792"/>
      <c r="AA13" s="792"/>
      <c r="AB13" s="792"/>
      <c r="AC13" s="792"/>
      <c r="AD13" s="792"/>
      <c r="AE13" s="792"/>
      <c r="AF13" s="792"/>
      <c r="AG13" s="792"/>
      <c r="AH13" s="792"/>
      <c r="AI13" s="278"/>
    </row>
    <row r="14" spans="2:35" ht="15" customHeight="1" x14ac:dyDescent="0.25">
      <c r="B14" s="931" t="str">
        <f>HYPERLINK("#'"&amp;'EWS DIRECTORY'!$J$59&amp;"'!A1",'EWS DIRECTORY'!$J$59)</f>
        <v>B-5-1</v>
      </c>
      <c r="C14" s="761"/>
      <c r="D14" s="761"/>
      <c r="E14" s="761"/>
      <c r="G14" s="124"/>
      <c r="H14" s="124"/>
      <c r="I14" s="124"/>
      <c r="J14" s="124"/>
      <c r="K14" s="124"/>
      <c r="L14" s="124"/>
      <c r="M14" s="124"/>
      <c r="N14" s="124"/>
      <c r="O14" s="124"/>
      <c r="P14" s="124"/>
      <c r="Q14" s="124"/>
      <c r="R14" s="124"/>
      <c r="S14" s="124"/>
      <c r="T14" s="124"/>
      <c r="U14" s="124"/>
      <c r="V14" s="124"/>
      <c r="W14" s="124"/>
      <c r="X14" s="124"/>
      <c r="Y14" s="278"/>
      <c r="Z14" s="278"/>
      <c r="AA14" s="278"/>
      <c r="AB14" s="278"/>
      <c r="AC14" s="278"/>
      <c r="AD14" s="278"/>
      <c r="AE14" s="278"/>
      <c r="AF14" s="278"/>
      <c r="AG14" s="278"/>
      <c r="AH14" s="278"/>
      <c r="AI14" s="278"/>
    </row>
    <row r="15" spans="2:35" ht="15" customHeight="1" x14ac:dyDescent="0.25">
      <c r="B15" s="929" t="str">
        <f>HYPERLINK("#'"&amp;'EWS DIRECTORY'!$J$60&amp;"'!A1",'EWS DIRECTORY'!$J$60)</f>
        <v>B-5-1-1</v>
      </c>
      <c r="C15" s="761"/>
      <c r="D15" s="761"/>
      <c r="E15" s="761"/>
      <c r="G15" s="124"/>
      <c r="H15" s="124" t="str">
        <f>"Jumlah "&amp;G9&amp;" menurut petugas :"</f>
        <v>Jumlah Penyesuaian Penjualan menurut petugas :</v>
      </c>
      <c r="I15" s="124"/>
      <c r="J15" s="124"/>
      <c r="K15" s="124"/>
      <c r="L15" s="124"/>
      <c r="M15" s="124"/>
      <c r="N15" s="124"/>
      <c r="O15" s="124"/>
      <c r="P15" s="124"/>
      <c r="Q15" s="124"/>
      <c r="R15" s="124"/>
      <c r="S15" s="124"/>
      <c r="T15" s="124"/>
      <c r="U15" s="124"/>
      <c r="V15" s="124"/>
      <c r="W15" s="124"/>
      <c r="X15" s="124"/>
      <c r="Y15" s="278"/>
      <c r="Z15" s="278"/>
      <c r="AA15" s="278"/>
      <c r="AB15" s="278"/>
      <c r="AC15" s="278"/>
      <c r="AD15" s="278"/>
      <c r="AE15" s="278"/>
      <c r="AF15" s="278"/>
      <c r="AG15" s="278"/>
      <c r="AH15" s="278"/>
      <c r="AI15" s="278"/>
    </row>
    <row r="16" spans="2:35" ht="15" customHeight="1" x14ac:dyDescent="0.25">
      <c r="B16" s="929" t="str">
        <f>HYPERLINK("#'"&amp;'EWS DIRECTORY'!$J$61&amp;"'!A1",'EWS DIRECTORY'!$J$61)</f>
        <v>B-5-1-2</v>
      </c>
      <c r="C16" s="761"/>
      <c r="D16" s="761"/>
      <c r="E16" s="761"/>
      <c r="G16" s="82" t="s">
        <v>1445</v>
      </c>
      <c r="H16" s="930" t="s">
        <v>1707</v>
      </c>
      <c r="I16" s="764"/>
      <c r="J16" s="764"/>
      <c r="K16" s="764"/>
      <c r="L16" s="764"/>
      <c r="M16" s="764"/>
      <c r="N16" s="764"/>
      <c r="O16" s="764"/>
      <c r="P16" s="764"/>
      <c r="Q16" s="764"/>
      <c r="R16" s="764"/>
      <c r="S16" s="937" t="s">
        <v>1767</v>
      </c>
      <c r="T16" s="765"/>
      <c r="U16" s="934" t="s">
        <v>1768</v>
      </c>
      <c r="V16" s="764"/>
      <c r="W16" s="764"/>
      <c r="X16" s="764"/>
      <c r="Y16" s="764"/>
      <c r="Z16" s="764"/>
      <c r="AA16" s="765"/>
      <c r="AB16" s="278"/>
      <c r="AC16" s="278"/>
      <c r="AD16" s="278"/>
      <c r="AE16" s="278"/>
      <c r="AF16" s="278"/>
      <c r="AG16" s="278"/>
      <c r="AH16" s="278"/>
      <c r="AI16" s="278"/>
    </row>
    <row r="17" spans="2:35" ht="15" customHeight="1" x14ac:dyDescent="0.25">
      <c r="B17" s="929" t="str">
        <f>HYPERLINK("#'"&amp;'EWS DIRECTORY'!$J$62&amp;"'!A1",'EWS DIRECTORY'!$J$62)</f>
        <v>B-5-1-3</v>
      </c>
      <c r="C17" s="761"/>
      <c r="D17" s="761"/>
      <c r="E17" s="761"/>
      <c r="G17" s="83">
        <v>1</v>
      </c>
      <c r="H17" s="926" t="e">
        <f>MASTER!N5</f>
        <v>#N/A</v>
      </c>
      <c r="I17" s="824"/>
      <c r="J17" s="824"/>
      <c r="K17" s="824"/>
      <c r="L17" s="824"/>
      <c r="M17" s="824"/>
      <c r="N17" s="824"/>
      <c r="O17" s="824"/>
      <c r="P17" s="824"/>
      <c r="Q17" s="824"/>
      <c r="R17" s="825"/>
      <c r="S17" s="936" t="s">
        <v>205</v>
      </c>
      <c r="T17" s="790"/>
      <c r="U17" s="923" t="str">
        <f>IF('B-5-1'!I38='B-5-1'!M18,'B-5-1'!AB18,
IF('B-5-1'!I38='B-5-1'!M20,'B-5-1'!AB20,
IF('B-5-1'!I38='B-5-1'!M22,'B-5-1'!AB22,
IF('B-5-1'!I38='B-5-1'!M24,'B-5-1'!AB24,
IF('B-5-1'!I38='B-5-1'!M26,'B-5-1'!AB26,
IF('B-5-1'!I38='B-5-1'!M28,'B-5-1'!AB28,"Tidak Ditemukan"))))))</f>
        <v>Tidak Ditemukan</v>
      </c>
      <c r="V17" s="764"/>
      <c r="W17" s="764"/>
      <c r="X17" s="764"/>
      <c r="Y17" s="764"/>
      <c r="Z17" s="764"/>
      <c r="AA17" s="765"/>
      <c r="AB17" s="278"/>
      <c r="AC17" s="278"/>
      <c r="AD17" s="278"/>
      <c r="AE17" s="278"/>
      <c r="AF17" s="278"/>
      <c r="AG17" s="278"/>
      <c r="AH17" s="278"/>
      <c r="AI17" s="278"/>
    </row>
    <row r="18" spans="2:35" ht="15" customHeight="1" x14ac:dyDescent="0.25">
      <c r="B18" s="929" t="str">
        <f>HYPERLINK("#'"&amp;'EWS DIRECTORY'!$J$63&amp;"'!A1",'EWS DIRECTORY'!$J$63)</f>
        <v>B-5-1-4</v>
      </c>
      <c r="C18" s="761"/>
      <c r="D18" s="761"/>
      <c r="E18" s="761"/>
      <c r="G18" s="83">
        <v>2</v>
      </c>
      <c r="H18" s="926" t="e">
        <f>MASTER!N6</f>
        <v>#N/A</v>
      </c>
      <c r="I18" s="824"/>
      <c r="J18" s="824"/>
      <c r="K18" s="824"/>
      <c r="L18" s="824"/>
      <c r="M18" s="824"/>
      <c r="N18" s="824"/>
      <c r="O18" s="824"/>
      <c r="P18" s="824"/>
      <c r="Q18" s="824"/>
      <c r="R18" s="825"/>
      <c r="S18" s="792"/>
      <c r="T18" s="805"/>
      <c r="U18" s="923" t="str">
        <f>IF('B-5-1'!I38='B-5-1'!M18,'B-5-1'!AG18,
IF('B-5-1'!I38='B-5-1'!M20,'B-5-1'!AG20,
IF('B-5-1'!I38='B-5-1'!M22,'B-5-1'!AG22,
IF('B-5-1'!I38='B-5-1'!M24,'B-5-1'!AG24,
IF('B-5-1'!I38='B-5-1'!M26,'B-5-1'!AG26,
IF('B-5-1'!I38='B-5-1'!M28,'B-5-1'!AG28,"Tidak Ditemukan"))))))</f>
        <v>Tidak Ditemukan</v>
      </c>
      <c r="V18" s="764"/>
      <c r="W18" s="764"/>
      <c r="X18" s="764"/>
      <c r="Y18" s="764"/>
      <c r="Z18" s="764"/>
      <c r="AA18" s="765"/>
      <c r="AB18" s="278"/>
      <c r="AC18" s="278"/>
      <c r="AD18" s="278"/>
      <c r="AE18" s="278"/>
      <c r="AF18" s="278"/>
      <c r="AG18" s="278"/>
      <c r="AH18" s="278"/>
      <c r="AI18" s="278"/>
    </row>
    <row r="19" spans="2:35" ht="15" customHeight="1" x14ac:dyDescent="0.25">
      <c r="B19" s="929" t="str">
        <f>HYPERLINK("#'"&amp;'EWS DIRECTORY'!$J$64&amp;"'!A1",'EWS DIRECTORY'!$J$64)</f>
        <v>B-5-1-5</v>
      </c>
      <c r="C19" s="761"/>
      <c r="D19" s="761"/>
      <c r="E19" s="761"/>
      <c r="G19" s="83">
        <v>3</v>
      </c>
      <c r="H19" s="926" t="e">
        <f>MASTER!N7</f>
        <v>#N/A</v>
      </c>
      <c r="I19" s="824"/>
      <c r="J19" s="824"/>
      <c r="K19" s="824"/>
      <c r="L19" s="824"/>
      <c r="M19" s="824"/>
      <c r="N19" s="824"/>
      <c r="O19" s="824"/>
      <c r="P19" s="824"/>
      <c r="Q19" s="824"/>
      <c r="R19" s="825"/>
      <c r="S19" s="792"/>
      <c r="T19" s="805"/>
      <c r="U19" s="923" t="str">
        <f>IF('B-5-1'!I38='B-5-1'!M18,'B-5-1'!AL18,
IF('B-5-1'!I38='B-5-1'!M20,'B-5-1'!AL20,
IF('B-5-1'!I38='B-5-1'!M22,'B-5-1'!AL22,
IF('B-5-1'!I38='B-5-1'!M24,'B-5-1'!AL24,
IF('B-5-1'!I38='B-5-1'!M26,'B-5-1'!AL26,
IF('B-5-1'!I38='B-5-1'!M28,'B-5-1'!AL28,"Tidak Ditemukan"))))))</f>
        <v>Tidak Ditemukan</v>
      </c>
      <c r="V19" s="764"/>
      <c r="W19" s="764"/>
      <c r="X19" s="764"/>
      <c r="Y19" s="764"/>
      <c r="Z19" s="764"/>
      <c r="AA19" s="765"/>
      <c r="AB19" s="278"/>
      <c r="AC19" s="278"/>
      <c r="AD19" s="278"/>
      <c r="AE19" s="278"/>
      <c r="AF19" s="278"/>
      <c r="AG19" s="278"/>
      <c r="AH19" s="278"/>
      <c r="AI19" s="278"/>
    </row>
    <row r="20" spans="2:35" ht="15" customHeight="1" x14ac:dyDescent="0.25">
      <c r="B20" s="929" t="str">
        <f>HYPERLINK("#'"&amp;'EWS DIRECTORY'!$J$65&amp;"'!A1",'EWS DIRECTORY'!$J$65)</f>
        <v>B-5-1-6</v>
      </c>
      <c r="C20" s="761"/>
      <c r="D20" s="761"/>
      <c r="E20" s="761"/>
      <c r="G20" s="83">
        <v>4</v>
      </c>
      <c r="H20" s="926" t="e">
        <f>MASTER!N8</f>
        <v>#N/A</v>
      </c>
      <c r="I20" s="824"/>
      <c r="J20" s="824"/>
      <c r="K20" s="824"/>
      <c r="L20" s="824"/>
      <c r="M20" s="824"/>
      <c r="N20" s="824"/>
      <c r="O20" s="824"/>
      <c r="P20" s="824"/>
      <c r="Q20" s="824"/>
      <c r="R20" s="825"/>
      <c r="S20" s="792"/>
      <c r="T20" s="805"/>
      <c r="U20" s="923" t="str">
        <f>IF('B-5-1'!I38='B-5-1'!M18,'B-5-1'!AQ18,
IF('B-5-1'!I38='B-5-1'!M20,'B-5-1'!AQ20,
IF('B-5-1'!I38='B-5-1'!M22,'B-5-1'!AQ22,
IF('B-5-1'!I38='B-5-1'!M24,'B-5-1'!AQ24,
IF('B-5-1'!I38='B-5-1'!M26,'B-5-1'!AQ26,
IF('B-5-1'!I38='B-5-1'!M28,'B-5-1'!AQ28,"Tidak Ditemukan"))))))</f>
        <v>Tidak Ditemukan</v>
      </c>
      <c r="V20" s="764"/>
      <c r="W20" s="764"/>
      <c r="X20" s="764"/>
      <c r="Y20" s="764"/>
      <c r="Z20" s="764"/>
      <c r="AA20" s="765"/>
      <c r="AB20" s="278"/>
      <c r="AC20" s="278"/>
      <c r="AD20" s="278"/>
      <c r="AE20" s="278"/>
      <c r="AF20" s="278"/>
      <c r="AG20" s="278"/>
      <c r="AH20" s="278"/>
      <c r="AI20" s="278"/>
    </row>
    <row r="21" spans="2:35" ht="15" customHeight="1" x14ac:dyDescent="0.25">
      <c r="G21" s="83">
        <v>5</v>
      </c>
      <c r="H21" s="926" t="e">
        <f>MASTER!N9</f>
        <v>#N/A</v>
      </c>
      <c r="I21" s="824"/>
      <c r="J21" s="824"/>
      <c r="K21" s="824"/>
      <c r="L21" s="824"/>
      <c r="M21" s="824"/>
      <c r="N21" s="824"/>
      <c r="O21" s="824"/>
      <c r="P21" s="824"/>
      <c r="Q21" s="824"/>
      <c r="R21" s="825"/>
      <c r="S21" s="792"/>
      <c r="T21" s="805"/>
      <c r="U21" s="923" t="str">
        <f>IF('B-5-1'!I38='B-5-1'!M18,'B-5-1'!AV18,
IF('B-5-1'!I38='B-5-1'!M20,'B-5-1'!AV20,
IF('B-5-1'!I38='B-5-1'!M22,'B-5-1'!AV22,
IF('B-5-1'!I38='B-5-1'!M24,'B-5-1'!AV24,
IF('B-5-1'!I38='B-5-1'!M26,'B-5-1'!AV26,
IF('B-5-1'!I38='B-5-1'!M28,'B-5-1'!AV28,"Tidak Ditemukan"))))))</f>
        <v>Tidak Ditemukan</v>
      </c>
      <c r="V21" s="764"/>
      <c r="W21" s="764"/>
      <c r="X21" s="764"/>
      <c r="Y21" s="764"/>
      <c r="Z21" s="764"/>
      <c r="AA21" s="765"/>
      <c r="AB21" s="278"/>
      <c r="AC21" s="278"/>
      <c r="AD21" s="278"/>
      <c r="AE21" s="278"/>
      <c r="AF21" s="278"/>
      <c r="AG21" s="278"/>
      <c r="AH21" s="278"/>
      <c r="AI21" s="278"/>
    </row>
    <row r="22" spans="2:35" ht="15" customHeight="1" x14ac:dyDescent="0.25">
      <c r="G22" s="83">
        <v>6</v>
      </c>
      <c r="H22" s="926" t="e">
        <f>MASTER!N10</f>
        <v>#N/A</v>
      </c>
      <c r="I22" s="824"/>
      <c r="J22" s="824"/>
      <c r="K22" s="824"/>
      <c r="L22" s="824"/>
      <c r="M22" s="824"/>
      <c r="N22" s="824"/>
      <c r="O22" s="824"/>
      <c r="P22" s="824"/>
      <c r="Q22" s="824"/>
      <c r="R22" s="825"/>
      <c r="S22" s="792"/>
      <c r="T22" s="805"/>
      <c r="U22" s="923" t="str">
        <f>IF('B-5-1'!I38='B-5-1'!M18,'B-5-1'!BA18,
IF('B-5-1'!I38='B-5-1'!M20,'B-5-1'!BA20,
IF('B-5-1'!I38='B-5-1'!M22,'B-5-1'!BA22,
IF('B-5-1'!I38='B-5-1'!M24,'B-5-1'!BA24,
IF('B-5-1'!I38='B-5-1'!M26,'B-5-1'!BA26,
IF('B-5-1'!I38='B-5-1'!M28,'B-5-1'!BA28,"Tidak Ditemukan"))))))</f>
        <v>Tidak Ditemukan</v>
      </c>
      <c r="V22" s="764"/>
      <c r="W22" s="764"/>
      <c r="X22" s="764"/>
      <c r="Y22" s="764"/>
      <c r="Z22" s="764"/>
      <c r="AA22" s="765"/>
      <c r="AB22" s="278"/>
      <c r="AC22" s="278"/>
      <c r="AD22" s="278"/>
      <c r="AE22" s="278"/>
      <c r="AF22" s="278"/>
      <c r="AG22" s="278"/>
      <c r="AH22" s="278"/>
      <c r="AI22" s="278"/>
    </row>
    <row r="23" spans="2:35" ht="15" customHeight="1" x14ac:dyDescent="0.25">
      <c r="G23" s="83">
        <v>7</v>
      </c>
      <c r="H23" s="926" t="e">
        <f>MASTER!N11</f>
        <v>#N/A</v>
      </c>
      <c r="I23" s="824"/>
      <c r="J23" s="824"/>
      <c r="K23" s="824"/>
      <c r="L23" s="824"/>
      <c r="M23" s="824"/>
      <c r="N23" s="824"/>
      <c r="O23" s="824"/>
      <c r="P23" s="824"/>
      <c r="Q23" s="824"/>
      <c r="R23" s="825"/>
      <c r="S23" s="792"/>
      <c r="T23" s="805"/>
      <c r="U23" s="923" t="str">
        <f>IF('B-5-1'!I38='B-5-1'!M18,'B-5-1'!BF18,
IF('B-5-1'!I38='B-5-1'!M20,'B-5-1'!BF20,
IF('B-5-1'!I38='B-5-1'!M22,'B-5-1'!BF22,
IF('B-5-1'!I38='B-5-1'!M24,'B-5-1'!BF24,
IF('B-5-1'!I38='B-5-1'!M26,'B-5-1'!BF26,
IF('B-5-1'!I38='B-5-1'!M28,'B-5-1'!BF28,"Tidak Ditemukan"))))))</f>
        <v>Tidak Ditemukan</v>
      </c>
      <c r="V23" s="764"/>
      <c r="W23" s="764"/>
      <c r="X23" s="764"/>
      <c r="Y23" s="764"/>
      <c r="Z23" s="764"/>
      <c r="AA23" s="765"/>
      <c r="AB23" s="278"/>
      <c r="AC23" s="278"/>
      <c r="AD23" s="278"/>
      <c r="AE23" s="278"/>
      <c r="AF23" s="278"/>
      <c r="AG23" s="278"/>
      <c r="AH23" s="278"/>
      <c r="AI23" s="278"/>
    </row>
    <row r="24" spans="2:35" ht="15" customHeight="1" x14ac:dyDescent="0.25">
      <c r="G24" s="83">
        <v>8</v>
      </c>
      <c r="H24" s="926" t="e">
        <f>MASTER!N12</f>
        <v>#N/A</v>
      </c>
      <c r="I24" s="824"/>
      <c r="J24" s="824"/>
      <c r="K24" s="824"/>
      <c r="L24" s="824"/>
      <c r="M24" s="824"/>
      <c r="N24" s="824"/>
      <c r="O24" s="824"/>
      <c r="P24" s="824"/>
      <c r="Q24" s="824"/>
      <c r="R24" s="825"/>
      <c r="S24" s="792"/>
      <c r="T24" s="805"/>
      <c r="U24" s="923" t="str">
        <f>IF('B-5-1'!I38='B-5-1'!M18,'B-5-1'!BK18,
IF('B-5-1'!I38='B-5-1'!M20,'B-5-1'!BK20,
IF('B-5-1'!I38='B-5-1'!M22,'B-5-1'!BK22,
IF('B-5-1'!I38='B-5-1'!M24,'B-5-1'!BK24,
IF('B-5-1'!I38='B-5-1'!M26,'B-5-1'!BK26,
IF('B-5-1'!I38='B-5-1'!M28,'B-5-1'!BK28,"Tidak Ditemukan"))))))</f>
        <v>Tidak Ditemukan</v>
      </c>
      <c r="V24" s="764"/>
      <c r="W24" s="764"/>
      <c r="X24" s="764"/>
      <c r="Y24" s="764"/>
      <c r="Z24" s="764"/>
      <c r="AA24" s="765"/>
      <c r="AB24" s="278"/>
      <c r="AC24" s="278"/>
      <c r="AD24" s="278"/>
      <c r="AE24" s="278"/>
      <c r="AF24" s="278"/>
      <c r="AG24" s="278"/>
      <c r="AH24" s="278"/>
      <c r="AI24" s="278"/>
    </row>
    <row r="25" spans="2:35" ht="15" customHeight="1" x14ac:dyDescent="0.25">
      <c r="G25" s="83">
        <v>9</v>
      </c>
      <c r="H25" s="926" t="e">
        <f>MASTER!N13</f>
        <v>#N/A</v>
      </c>
      <c r="I25" s="824"/>
      <c r="J25" s="824"/>
      <c r="K25" s="824"/>
      <c r="L25" s="824"/>
      <c r="M25" s="824"/>
      <c r="N25" s="824"/>
      <c r="O25" s="824"/>
      <c r="P25" s="824"/>
      <c r="Q25" s="824"/>
      <c r="R25" s="825"/>
      <c r="S25" s="792"/>
      <c r="T25" s="805"/>
      <c r="U25" s="923" t="str">
        <f>IF('B-5-1'!I38='B-5-1'!M18,'B-5-1'!BP18,
IF('B-5-1'!I38='B-5-1'!M20,'B-5-1'!BP20,
IF('B-5-1'!I38='B-5-1'!M22,'B-5-1'!BP22,
IF('B-5-1'!I38='B-5-1'!M24,'B-5-1'!BP24,
IF('B-5-1'!I38='B-5-1'!M26,'B-5-1'!BP26,
IF('B-5-1'!I38='B-5-1'!M28,'B-5-1'!BP28,"Tidak Ditemukan"))))))</f>
        <v>Tidak Ditemukan</v>
      </c>
      <c r="V25" s="764"/>
      <c r="W25" s="764"/>
      <c r="X25" s="764"/>
      <c r="Y25" s="764"/>
      <c r="Z25" s="764"/>
      <c r="AA25" s="765"/>
      <c r="AB25" s="278"/>
      <c r="AC25" s="278"/>
      <c r="AD25" s="278"/>
      <c r="AE25" s="278"/>
      <c r="AF25" s="278"/>
      <c r="AG25" s="278"/>
      <c r="AH25" s="278"/>
      <c r="AI25" s="278"/>
    </row>
    <row r="26" spans="2:35" ht="15" customHeight="1" x14ac:dyDescent="0.25">
      <c r="G26" s="83">
        <v>10</v>
      </c>
      <c r="H26" s="926" t="e">
        <f>MASTER!N14</f>
        <v>#N/A</v>
      </c>
      <c r="I26" s="824"/>
      <c r="J26" s="824"/>
      <c r="K26" s="824"/>
      <c r="L26" s="824"/>
      <c r="M26" s="824"/>
      <c r="N26" s="824"/>
      <c r="O26" s="824"/>
      <c r="P26" s="824"/>
      <c r="Q26" s="824"/>
      <c r="R26" s="825"/>
      <c r="S26" s="792"/>
      <c r="T26" s="805"/>
      <c r="U26" s="923" t="str">
        <f>IF('B-5-1'!I38='B-5-1'!M18,'B-5-1'!BU18,
IF('B-5-1'!I38='B-5-1'!M20,'B-5-1'!BU20,
IF('B-5-1'!I38='B-5-1'!M22,'B-5-1'!BU22,
IF('B-5-1'!I38='B-5-1'!M24,'B-5-1'!BU24,
IF('B-5-1'!I38='B-5-1'!M26,'B-5-1'!BU26,
IF('B-5-1'!I38='B-5-1'!M28,'B-5-1'!BU28,"Tidak Ditemukan"))))))</f>
        <v>Tidak Ditemukan</v>
      </c>
      <c r="V26" s="764"/>
      <c r="W26" s="764"/>
      <c r="X26" s="764"/>
      <c r="Y26" s="764"/>
      <c r="Z26" s="764"/>
      <c r="AA26" s="765"/>
      <c r="AB26" s="278"/>
      <c r="AC26" s="278"/>
      <c r="AD26" s="278"/>
      <c r="AE26" s="278"/>
      <c r="AF26" s="278"/>
      <c r="AG26" s="278"/>
      <c r="AH26" s="278"/>
      <c r="AI26" s="278"/>
    </row>
    <row r="27" spans="2:35" ht="15" customHeight="1" x14ac:dyDescent="0.25">
      <c r="G27" s="83">
        <v>11</v>
      </c>
      <c r="H27" s="926" t="e">
        <f>MASTER!N15</f>
        <v>#N/A</v>
      </c>
      <c r="I27" s="824"/>
      <c r="J27" s="824"/>
      <c r="K27" s="824"/>
      <c r="L27" s="824"/>
      <c r="M27" s="824"/>
      <c r="N27" s="824"/>
      <c r="O27" s="824"/>
      <c r="P27" s="824"/>
      <c r="Q27" s="824"/>
      <c r="R27" s="825"/>
      <c r="S27" s="792"/>
      <c r="T27" s="805"/>
      <c r="U27" s="923" t="str">
        <f>IF('B-5-1'!I38='B-5-1'!M18,'B-5-1'!BZ18,
IF('B-5-1'!I38='B-5-1'!M20,'B-5-1'!BZ20,
IF('B-5-1'!I38='B-5-1'!M22,'B-5-1'!BZ22,
IF('B-5-1'!I38='B-5-1'!M24,'B-5-1'!BZ24,
IF('B-5-1'!I38='B-5-1'!M26,'B-5-1'!BZ26,
IF('B-5-1'!I38='B-5-1'!M28,'B-5-1'!BZ28,"Tidak Ditemukan"))))))</f>
        <v>Tidak Ditemukan</v>
      </c>
      <c r="V27" s="764"/>
      <c r="W27" s="764"/>
      <c r="X27" s="764"/>
      <c r="Y27" s="764"/>
      <c r="Z27" s="764"/>
      <c r="AA27" s="765"/>
      <c r="AB27" s="278"/>
      <c r="AC27" s="278"/>
      <c r="AD27" s="278"/>
      <c r="AE27" s="278"/>
      <c r="AF27" s="278"/>
      <c r="AG27" s="278"/>
      <c r="AH27" s="278"/>
      <c r="AI27" s="278"/>
    </row>
    <row r="28" spans="2:35" ht="15" customHeight="1" x14ac:dyDescent="0.25">
      <c r="B28" s="760"/>
      <c r="C28" s="761"/>
      <c r="D28" s="761"/>
      <c r="E28" s="761"/>
      <c r="G28" s="83">
        <v>12</v>
      </c>
      <c r="H28" s="926" t="e">
        <f>MASTER!N16</f>
        <v>#N/A</v>
      </c>
      <c r="I28" s="824"/>
      <c r="J28" s="824"/>
      <c r="K28" s="824"/>
      <c r="L28" s="824"/>
      <c r="M28" s="824"/>
      <c r="N28" s="824"/>
      <c r="O28" s="824"/>
      <c r="P28" s="824"/>
      <c r="Q28" s="824"/>
      <c r="R28" s="825"/>
      <c r="S28" s="792"/>
      <c r="T28" s="805"/>
      <c r="U28" s="923" t="str">
        <f>IF('B-5-1'!I38='B-5-1'!M18,'B-5-1'!CE18,
IF('B-5-1'!I38='B-5-1'!M20,'B-5-1'!CE20,
IF('B-5-1'!I38='B-5-1'!M22,'B-5-1'!CE22,
IF('B-5-1'!I38='B-5-1'!M24,'B-5-1'!CE24,
IF('B-5-1'!I38='B-5-1'!M26,'B-5-1'!CE26,
IF('B-5-1'!I38='B-5-1'!M28,'B-5-1'!CE28,"Tidak Ditemukan"))))))</f>
        <v>Tidak Ditemukan</v>
      </c>
      <c r="V28" s="764"/>
      <c r="W28" s="764"/>
      <c r="X28" s="764"/>
      <c r="Y28" s="764"/>
      <c r="Z28" s="764"/>
      <c r="AA28" s="765"/>
      <c r="AB28" s="278"/>
      <c r="AC28" s="278"/>
      <c r="AD28" s="278"/>
      <c r="AE28" s="278"/>
      <c r="AF28" s="278"/>
      <c r="AG28" s="278"/>
      <c r="AH28" s="278"/>
      <c r="AI28" s="278"/>
    </row>
    <row r="29" spans="2:35" ht="15" customHeight="1" x14ac:dyDescent="0.25">
      <c r="G29" s="132"/>
      <c r="H29" s="933" t="s">
        <v>1769</v>
      </c>
      <c r="I29" s="824"/>
      <c r="J29" s="824"/>
      <c r="K29" s="824"/>
      <c r="L29" s="824"/>
      <c r="M29" s="824"/>
      <c r="N29" s="824"/>
      <c r="O29" s="824"/>
      <c r="P29" s="824"/>
      <c r="Q29" s="824"/>
      <c r="R29" s="825"/>
      <c r="S29" s="794"/>
      <c r="T29" s="807"/>
      <c r="U29" s="923" t="str">
        <f>IF('B-5-1'!I38='B-5-1'!M18,'B-5-1'!CJ18,
IF('B-5-1'!I38='B-5-1'!M20,'B-5-1'!CJ20,
IF('B-5-1'!I38='B-5-1'!M22,'B-5-1'!CJ22,
IF('B-5-1'!I38='B-5-1'!M24,'B-5-1'!CJ24,
IF('B-5-1'!I38='B-5-1'!M26,'B-5-1'!CJ26,
IF('B-5-1'!I38='B-5-1'!M28,'B-5-1'!CJ28,"Tidak Ditemukan"))))))</f>
        <v>Tidak Ditemukan</v>
      </c>
      <c r="V29" s="764"/>
      <c r="W29" s="764"/>
      <c r="X29" s="764"/>
      <c r="Y29" s="764"/>
      <c r="Z29" s="764"/>
      <c r="AA29" s="765"/>
      <c r="AB29" s="278"/>
      <c r="AC29" s="278"/>
      <c r="AD29" s="278"/>
      <c r="AE29" s="278"/>
      <c r="AF29" s="278"/>
      <c r="AG29" s="278"/>
      <c r="AH29" s="278"/>
      <c r="AI29" s="278"/>
    </row>
    <row r="30" spans="2:35" ht="15" customHeight="1" x14ac:dyDescent="0.25">
      <c r="B30" s="760"/>
      <c r="C30" s="761"/>
      <c r="D30" s="761"/>
      <c r="E30" s="761"/>
      <c r="G30" s="125"/>
      <c r="H30" s="938" t="s">
        <v>1770</v>
      </c>
      <c r="I30" s="824"/>
      <c r="J30" s="824"/>
      <c r="K30" s="824"/>
      <c r="L30" s="824"/>
      <c r="M30" s="824"/>
      <c r="N30" s="824"/>
      <c r="O30" s="824"/>
      <c r="P30" s="824"/>
      <c r="Q30" s="824"/>
      <c r="R30" s="825"/>
      <c r="S30" s="935"/>
      <c r="T30" s="765"/>
      <c r="U30" s="923">
        <f>IF(ISNUMBER(U29),IF(U29&gt;0,U29,SUM(U17:U28)),0)</f>
        <v>0</v>
      </c>
      <c r="V30" s="764"/>
      <c r="W30" s="764"/>
      <c r="X30" s="764"/>
      <c r="Y30" s="764"/>
      <c r="Z30" s="764"/>
      <c r="AA30" s="765"/>
      <c r="AB30" s="278"/>
      <c r="AC30" s="278"/>
      <c r="AD30" s="278"/>
      <c r="AE30" s="278"/>
      <c r="AF30" s="278"/>
      <c r="AG30" s="278"/>
      <c r="AH30" s="278"/>
      <c r="AI30" s="278"/>
    </row>
    <row r="31" spans="2:35" ht="15" customHeight="1" x14ac:dyDescent="0.25">
      <c r="G31" s="124"/>
      <c r="H31" s="124"/>
      <c r="I31" s="124"/>
      <c r="J31" s="300"/>
      <c r="K31" s="300"/>
      <c r="L31" s="300"/>
      <c r="M31" s="300"/>
      <c r="N31" s="300"/>
      <c r="O31" s="300"/>
      <c r="P31" s="300"/>
      <c r="Q31" s="300"/>
      <c r="R31" s="300"/>
      <c r="S31" s="300"/>
      <c r="T31" s="301"/>
      <c r="U31" s="515"/>
      <c r="V31" s="515"/>
      <c r="W31" s="515"/>
      <c r="X31" s="515"/>
      <c r="Y31" s="515"/>
      <c r="Z31" s="516"/>
      <c r="AA31" s="516"/>
      <c r="AB31" s="278"/>
      <c r="AC31" s="278"/>
      <c r="AD31" s="278"/>
      <c r="AE31" s="278"/>
      <c r="AF31" s="278"/>
      <c r="AG31" s="278"/>
      <c r="AH31" s="278"/>
      <c r="AI31" s="278"/>
    </row>
    <row r="32" spans="2:35" ht="15" customHeight="1" x14ac:dyDescent="0.25">
      <c r="B32" s="760"/>
      <c r="C32" s="761"/>
      <c r="D32" s="761"/>
      <c r="E32" s="761"/>
      <c r="G32" s="124"/>
      <c r="H32" s="297" t="s">
        <v>1771</v>
      </c>
      <c r="I32" s="298"/>
      <c r="J32" s="299"/>
      <c r="K32" s="299"/>
      <c r="L32" s="299"/>
      <c r="M32" s="299"/>
      <c r="N32" s="299"/>
      <c r="O32" s="299"/>
      <c r="P32" s="299"/>
      <c r="Q32" s="299"/>
      <c r="R32" s="299"/>
      <c r="S32" s="299"/>
      <c r="T32" s="302"/>
      <c r="U32" s="923">
        <f>'MAIN LEVEL'!$AB$24</f>
        <v>0</v>
      </c>
      <c r="V32" s="764"/>
      <c r="W32" s="764"/>
      <c r="X32" s="764"/>
      <c r="Y32" s="764"/>
      <c r="Z32" s="764"/>
      <c r="AA32" s="765"/>
      <c r="AB32" s="278"/>
      <c r="AC32" s="278"/>
      <c r="AD32" s="278"/>
      <c r="AE32" s="278"/>
      <c r="AF32" s="278"/>
      <c r="AG32" s="278"/>
      <c r="AH32" s="278"/>
      <c r="AI32" s="278"/>
    </row>
    <row r="33" spans="2:35" ht="15" customHeight="1" x14ac:dyDescent="0.25">
      <c r="G33" s="124"/>
      <c r="H33" s="297" t="s">
        <v>1772</v>
      </c>
      <c r="I33" s="298"/>
      <c r="J33" s="299"/>
      <c r="K33" s="299"/>
      <c r="L33" s="299"/>
      <c r="M33" s="299"/>
      <c r="N33" s="299"/>
      <c r="O33" s="299"/>
      <c r="P33" s="299"/>
      <c r="Q33" s="299"/>
      <c r="R33" s="299"/>
      <c r="S33" s="299"/>
      <c r="T33" s="302"/>
      <c r="U33" s="923">
        <f>U30-U32</f>
        <v>0</v>
      </c>
      <c r="V33" s="764"/>
      <c r="W33" s="764"/>
      <c r="X33" s="764"/>
      <c r="Y33" s="764"/>
      <c r="Z33" s="764"/>
      <c r="AA33" s="765"/>
      <c r="AB33" s="278"/>
      <c r="AC33" s="278"/>
      <c r="AD33" s="278"/>
      <c r="AE33" s="278"/>
      <c r="AF33" s="278"/>
      <c r="AG33" s="278"/>
      <c r="AH33" s="278"/>
      <c r="AI33" s="278"/>
    </row>
    <row r="34" spans="2:35" ht="15" customHeight="1" x14ac:dyDescent="0.25">
      <c r="B34" s="760"/>
      <c r="C34" s="761"/>
      <c r="D34" s="761"/>
      <c r="E34" s="761"/>
      <c r="G34" s="124"/>
      <c r="H34" s="124"/>
      <c r="I34" s="124"/>
      <c r="J34" s="124"/>
      <c r="K34" s="124"/>
      <c r="L34" s="124"/>
      <c r="M34" s="124"/>
      <c r="N34" s="124"/>
      <c r="O34" s="124"/>
      <c r="P34" s="124"/>
      <c r="Q34" s="124"/>
      <c r="R34" s="124"/>
      <c r="S34" s="124"/>
      <c r="T34" s="124"/>
      <c r="U34" s="124"/>
      <c r="V34" s="124"/>
      <c r="W34" s="124"/>
      <c r="X34" s="124"/>
      <c r="Y34" s="278"/>
      <c r="Z34" s="278"/>
      <c r="AA34" s="278"/>
      <c r="AB34" s="278"/>
      <c r="AC34" s="278"/>
      <c r="AD34" s="278"/>
      <c r="AE34" s="278"/>
      <c r="AF34" s="278"/>
      <c r="AG34" s="278"/>
      <c r="AH34" s="278"/>
      <c r="AI34" s="278"/>
    </row>
    <row r="35" spans="2:35" ht="15" customHeight="1" x14ac:dyDescent="0.25">
      <c r="G35" s="278"/>
      <c r="H35" s="278"/>
      <c r="I35" s="278"/>
      <c r="J35" s="278"/>
      <c r="K35" s="278"/>
      <c r="L35" s="278"/>
      <c r="M35" s="278"/>
      <c r="N35" s="278"/>
      <c r="O35" s="278"/>
      <c r="P35" s="278"/>
      <c r="Q35" s="278"/>
      <c r="R35" s="278"/>
      <c r="S35" s="278"/>
      <c r="T35" s="278"/>
      <c r="U35" s="278"/>
      <c r="V35" s="278"/>
      <c r="W35" s="278"/>
      <c r="X35" s="278"/>
      <c r="Y35" s="278"/>
      <c r="Z35" s="278"/>
      <c r="AA35" s="278"/>
      <c r="AB35" s="278"/>
      <c r="AC35" s="278"/>
      <c r="AD35" s="278"/>
      <c r="AE35" s="278"/>
      <c r="AF35" s="278"/>
      <c r="AG35" s="278"/>
      <c r="AH35" s="278"/>
      <c r="AI35" s="278"/>
    </row>
    <row r="36" spans="2:35" ht="15" customHeight="1" x14ac:dyDescent="0.25">
      <c r="B36" s="760"/>
      <c r="C36" s="761"/>
      <c r="D36" s="761"/>
      <c r="E36" s="761"/>
      <c r="G36" s="801" t="s">
        <v>1507</v>
      </c>
      <c r="H36" s="764"/>
      <c r="I36" s="764"/>
      <c r="J36" s="764"/>
      <c r="K36" s="764"/>
      <c r="L36" s="764"/>
      <c r="M36" s="764"/>
      <c r="N36" s="764"/>
      <c r="O36" s="764"/>
      <c r="P36" s="764"/>
      <c r="Q36" s="764"/>
      <c r="R36" s="764"/>
      <c r="S36" s="764"/>
      <c r="T36" s="764"/>
      <c r="U36" s="795" t="s">
        <v>1704</v>
      </c>
      <c r="V36" s="764"/>
      <c r="W36" s="764"/>
      <c r="X36" s="764"/>
      <c r="Y36" s="764"/>
      <c r="Z36" s="764"/>
      <c r="AA36" s="764"/>
      <c r="AB36" s="764"/>
      <c r="AC36" s="764"/>
      <c r="AD36" s="764"/>
      <c r="AE36" s="764"/>
      <c r="AF36" s="764"/>
      <c r="AG36" s="764"/>
      <c r="AH36" s="796"/>
      <c r="AI36" s="278"/>
    </row>
    <row r="37" spans="2:35" ht="15" customHeight="1" x14ac:dyDescent="0.25">
      <c r="G37" s="793" t="s">
        <v>796</v>
      </c>
      <c r="H37" s="794"/>
      <c r="I37" s="794"/>
      <c r="J37" s="794"/>
      <c r="K37" s="794"/>
      <c r="L37" s="794"/>
      <c r="M37" s="801" t="s">
        <v>1511</v>
      </c>
      <c r="N37" s="764"/>
      <c r="O37" s="764"/>
      <c r="P37" s="764"/>
      <c r="Q37" s="802" t="s">
        <v>1510</v>
      </c>
      <c r="R37" s="764"/>
      <c r="S37" s="764"/>
      <c r="T37" s="765"/>
      <c r="U37" s="793" t="s">
        <v>796</v>
      </c>
      <c r="V37" s="794"/>
      <c r="W37" s="794"/>
      <c r="X37" s="794"/>
      <c r="Y37" s="794"/>
      <c r="Z37" s="794"/>
      <c r="AA37" s="801" t="s">
        <v>1511</v>
      </c>
      <c r="AB37" s="764"/>
      <c r="AC37" s="764"/>
      <c r="AD37" s="764"/>
      <c r="AE37" s="802" t="s">
        <v>1510</v>
      </c>
      <c r="AF37" s="764"/>
      <c r="AG37" s="764"/>
      <c r="AH37" s="765"/>
      <c r="AI37" s="278"/>
    </row>
    <row r="38" spans="2:35" ht="15" customHeight="1" x14ac:dyDescent="0.25">
      <c r="G38" s="788"/>
      <c r="H38" s="789"/>
      <c r="I38" s="789"/>
      <c r="J38" s="789"/>
      <c r="K38" s="789"/>
      <c r="L38" s="790"/>
      <c r="M38" s="788"/>
      <c r="N38" s="789"/>
      <c r="O38" s="789"/>
      <c r="P38" s="790"/>
      <c r="Q38" s="788"/>
      <c r="R38" s="789"/>
      <c r="S38" s="789"/>
      <c r="T38" s="790"/>
      <c r="U38" s="788"/>
      <c r="V38" s="789"/>
      <c r="W38" s="789"/>
      <c r="X38" s="789"/>
      <c r="Y38" s="789"/>
      <c r="Z38" s="790"/>
      <c r="AA38" s="788"/>
      <c r="AB38" s="789"/>
      <c r="AC38" s="789"/>
      <c r="AD38" s="790"/>
      <c r="AE38" s="788"/>
      <c r="AF38" s="789"/>
      <c r="AG38" s="789"/>
      <c r="AH38" s="790"/>
      <c r="AI38" s="278"/>
    </row>
    <row r="39" spans="2:35" ht="15" customHeight="1" x14ac:dyDescent="0.25">
      <c r="G39" s="283"/>
      <c r="H39" s="124"/>
      <c r="I39" s="124"/>
      <c r="J39" s="124"/>
      <c r="K39" s="124"/>
      <c r="L39" s="124"/>
      <c r="M39" s="283"/>
      <c r="N39" s="124"/>
      <c r="O39" s="124"/>
      <c r="P39" s="124"/>
      <c r="Q39" s="283"/>
      <c r="R39" s="124"/>
      <c r="S39" s="124"/>
      <c r="T39" s="125"/>
      <c r="U39" s="124"/>
      <c r="V39" s="124"/>
      <c r="W39" s="124"/>
      <c r="X39" s="124"/>
      <c r="Y39" s="124"/>
      <c r="Z39" s="124"/>
      <c r="AA39" s="283"/>
      <c r="AB39" s="124"/>
      <c r="AC39" s="124"/>
      <c r="AD39" s="125"/>
      <c r="AE39" s="283"/>
      <c r="AF39" s="124"/>
      <c r="AG39" s="124"/>
      <c r="AH39" s="125"/>
      <c r="AI39" s="278"/>
    </row>
    <row r="40" spans="2:35" ht="15" customHeight="1" x14ac:dyDescent="0.25">
      <c r="G40" s="283"/>
      <c r="H40" s="124"/>
      <c r="I40" s="124"/>
      <c r="J40" s="124"/>
      <c r="K40" s="124"/>
      <c r="L40" s="124"/>
      <c r="M40" s="283"/>
      <c r="N40" s="124"/>
      <c r="O40" s="124"/>
      <c r="P40" s="124"/>
      <c r="Q40" s="283"/>
      <c r="R40" s="124"/>
      <c r="S40" s="124"/>
      <c r="T40" s="125"/>
      <c r="U40" s="124"/>
      <c r="V40" s="124"/>
      <c r="W40" s="124"/>
      <c r="X40" s="124"/>
      <c r="Y40" s="124"/>
      <c r="Z40" s="124"/>
      <c r="AA40" s="283"/>
      <c r="AB40" s="124"/>
      <c r="AC40" s="124"/>
      <c r="AD40" s="125"/>
      <c r="AE40" s="283"/>
      <c r="AF40" s="124"/>
      <c r="AG40" s="124"/>
      <c r="AH40" s="125"/>
      <c r="AI40" s="278"/>
    </row>
    <row r="41" spans="2:35" ht="15" customHeight="1" x14ac:dyDescent="0.25">
      <c r="G41" s="283"/>
      <c r="H41" s="124"/>
      <c r="I41" s="124"/>
      <c r="J41" s="124"/>
      <c r="K41" s="124"/>
      <c r="L41" s="124"/>
      <c r="M41" s="283"/>
      <c r="N41" s="124"/>
      <c r="O41" s="124"/>
      <c r="P41" s="124"/>
      <c r="Q41" s="283"/>
      <c r="R41" s="124"/>
      <c r="S41" s="124"/>
      <c r="T41" s="125"/>
      <c r="U41" s="124"/>
      <c r="V41" s="124"/>
      <c r="W41" s="124"/>
      <c r="X41" s="124"/>
      <c r="Y41" s="124"/>
      <c r="Z41" s="124"/>
      <c r="AA41" s="283"/>
      <c r="AB41" s="124"/>
      <c r="AC41" s="124"/>
      <c r="AD41" s="125"/>
      <c r="AE41" s="283"/>
      <c r="AF41" s="124"/>
      <c r="AG41" s="124"/>
      <c r="AH41" s="125"/>
      <c r="AI41" s="278"/>
    </row>
    <row r="42" spans="2:35" ht="15" customHeight="1" x14ac:dyDescent="0.25">
      <c r="G42" s="283"/>
      <c r="H42" s="124"/>
      <c r="I42" s="124"/>
      <c r="J42" s="124"/>
      <c r="K42" s="124"/>
      <c r="L42" s="124"/>
      <c r="M42" s="283"/>
      <c r="N42" s="124"/>
      <c r="O42" s="124"/>
      <c r="P42" s="124"/>
      <c r="Q42" s="283"/>
      <c r="R42" s="124"/>
      <c r="S42" s="124"/>
      <c r="T42" s="125"/>
      <c r="U42" s="124"/>
      <c r="V42" s="124"/>
      <c r="W42" s="124"/>
      <c r="X42" s="124"/>
      <c r="Y42" s="124"/>
      <c r="Z42" s="124"/>
      <c r="AA42" s="283"/>
      <c r="AB42" s="124"/>
      <c r="AC42" s="124"/>
      <c r="AD42" s="125"/>
      <c r="AE42" s="283"/>
      <c r="AF42" s="124"/>
      <c r="AG42" s="124"/>
      <c r="AH42" s="125"/>
      <c r="AI42" s="278"/>
    </row>
    <row r="43" spans="2:35" ht="15" customHeight="1" x14ac:dyDescent="0.25">
      <c r="G43" s="283"/>
      <c r="H43" s="124"/>
      <c r="I43" s="124"/>
      <c r="J43" s="124"/>
      <c r="K43" s="124"/>
      <c r="L43" s="124"/>
      <c r="M43" s="283"/>
      <c r="N43" s="124"/>
      <c r="O43" s="124"/>
      <c r="P43" s="124"/>
      <c r="Q43" s="283"/>
      <c r="R43" s="124"/>
      <c r="S43" s="124"/>
      <c r="T43" s="125"/>
      <c r="U43" s="124"/>
      <c r="V43" s="124"/>
      <c r="W43" s="124"/>
      <c r="X43" s="124"/>
      <c r="Y43" s="124"/>
      <c r="Z43" s="124"/>
      <c r="AA43" s="283"/>
      <c r="AB43" s="124"/>
      <c r="AC43" s="124"/>
      <c r="AD43" s="125"/>
      <c r="AE43" s="283"/>
      <c r="AF43" s="124"/>
      <c r="AG43" s="124"/>
      <c r="AH43" s="125"/>
      <c r="AI43" s="278"/>
    </row>
    <row r="44" spans="2:35" ht="15" customHeight="1" x14ac:dyDescent="0.25">
      <c r="G44" s="283"/>
      <c r="H44" s="124"/>
      <c r="I44" s="124"/>
      <c r="J44" s="124"/>
      <c r="K44" s="124"/>
      <c r="L44" s="124"/>
      <c r="M44" s="283"/>
      <c r="N44" s="124"/>
      <c r="O44" s="124"/>
      <c r="P44" s="124"/>
      <c r="Q44" s="283"/>
      <c r="R44" s="124"/>
      <c r="S44" s="124"/>
      <c r="T44" s="125"/>
      <c r="U44" s="124"/>
      <c r="V44" s="124"/>
      <c r="W44" s="124"/>
      <c r="X44" s="124"/>
      <c r="Y44" s="124"/>
      <c r="Z44" s="124"/>
      <c r="AA44" s="283"/>
      <c r="AB44" s="124"/>
      <c r="AC44" s="124"/>
      <c r="AD44" s="125"/>
      <c r="AE44" s="283"/>
      <c r="AF44" s="124"/>
      <c r="AG44" s="124"/>
      <c r="AH44" s="125"/>
      <c r="AI44" s="278"/>
    </row>
    <row r="45" spans="2:35" ht="15" customHeight="1" x14ac:dyDescent="0.25">
      <c r="G45" s="283"/>
      <c r="H45" s="124"/>
      <c r="I45" s="124"/>
      <c r="J45" s="124"/>
      <c r="K45" s="124"/>
      <c r="L45" s="124"/>
      <c r="M45" s="283"/>
      <c r="N45" s="124"/>
      <c r="O45" s="124"/>
      <c r="P45" s="124"/>
      <c r="Q45" s="283"/>
      <c r="R45" s="124"/>
      <c r="S45" s="124"/>
      <c r="T45" s="125"/>
      <c r="U45" s="124"/>
      <c r="V45" s="124"/>
      <c r="W45" s="124"/>
      <c r="X45" s="124"/>
      <c r="Y45" s="124"/>
      <c r="Z45" s="124"/>
      <c r="AA45" s="283"/>
      <c r="AB45" s="124"/>
      <c r="AC45" s="124"/>
      <c r="AD45" s="125"/>
      <c r="AE45" s="283"/>
      <c r="AF45" s="124"/>
      <c r="AG45" s="124"/>
      <c r="AH45" s="125"/>
      <c r="AI45" s="278"/>
    </row>
    <row r="46" spans="2:35" ht="15" customHeight="1" x14ac:dyDescent="0.25">
      <c r="G46" s="283"/>
      <c r="H46" s="124"/>
      <c r="I46" s="124"/>
      <c r="J46" s="124"/>
      <c r="K46" s="124"/>
      <c r="L46" s="124"/>
      <c r="M46" s="283"/>
      <c r="N46" s="124"/>
      <c r="O46" s="124"/>
      <c r="P46" s="124"/>
      <c r="Q46" s="283"/>
      <c r="R46" s="124"/>
      <c r="S46" s="124"/>
      <c r="T46" s="125"/>
      <c r="U46" s="124"/>
      <c r="V46" s="124"/>
      <c r="W46" s="124"/>
      <c r="X46" s="124"/>
      <c r="Y46" s="124"/>
      <c r="Z46" s="124"/>
      <c r="AA46" s="283"/>
      <c r="AB46" s="124"/>
      <c r="AC46" s="124"/>
      <c r="AD46" s="125"/>
      <c r="AE46" s="283"/>
      <c r="AF46" s="124"/>
      <c r="AG46" s="124"/>
      <c r="AH46" s="125"/>
      <c r="AI46" s="278"/>
    </row>
    <row r="47" spans="2:35" ht="15" customHeight="1" x14ac:dyDescent="0.25">
      <c r="G47" s="283"/>
      <c r="H47" s="124"/>
      <c r="I47" s="124"/>
      <c r="J47" s="124"/>
      <c r="K47" s="124"/>
      <c r="L47" s="124"/>
      <c r="M47" s="283"/>
      <c r="N47" s="124"/>
      <c r="O47" s="124"/>
      <c r="P47" s="124"/>
      <c r="Q47" s="283"/>
      <c r="R47" s="124"/>
      <c r="S47" s="124"/>
      <c r="T47" s="125"/>
      <c r="U47" s="124"/>
      <c r="V47" s="124"/>
      <c r="W47" s="124"/>
      <c r="X47" s="124"/>
      <c r="Y47" s="124"/>
      <c r="Z47" s="124"/>
      <c r="AA47" s="283"/>
      <c r="AB47" s="124"/>
      <c r="AC47" s="124"/>
      <c r="AD47" s="125"/>
      <c r="AE47" s="283"/>
      <c r="AF47" s="124"/>
      <c r="AG47" s="124"/>
      <c r="AH47" s="125"/>
      <c r="AI47" s="278"/>
    </row>
    <row r="48" spans="2:35" ht="15" customHeight="1" x14ac:dyDescent="0.25">
      <c r="G48" s="283"/>
      <c r="H48" s="124"/>
      <c r="I48" s="124"/>
      <c r="J48" s="124"/>
      <c r="K48" s="124"/>
      <c r="L48" s="124"/>
      <c r="M48" s="283"/>
      <c r="N48" s="124"/>
      <c r="O48" s="124"/>
      <c r="P48" s="124"/>
      <c r="Q48" s="283"/>
      <c r="R48" s="124"/>
      <c r="S48" s="124"/>
      <c r="T48" s="125"/>
      <c r="U48" s="124"/>
      <c r="V48" s="124"/>
      <c r="W48" s="124"/>
      <c r="X48" s="124"/>
      <c r="Y48" s="124"/>
      <c r="Z48" s="124"/>
      <c r="AA48" s="283"/>
      <c r="AB48" s="124"/>
      <c r="AC48" s="124"/>
      <c r="AD48" s="125"/>
      <c r="AE48" s="283"/>
      <c r="AF48" s="124"/>
      <c r="AG48" s="124"/>
      <c r="AH48" s="125"/>
      <c r="AI48" s="278"/>
    </row>
    <row r="49" spans="7:35" x14ac:dyDescent="0.25">
      <c r="G49" s="283"/>
      <c r="H49" s="124"/>
      <c r="I49" s="124"/>
      <c r="J49" s="124"/>
      <c r="K49" s="124"/>
      <c r="L49" s="124"/>
      <c r="M49" s="283"/>
      <c r="N49" s="124"/>
      <c r="O49" s="124"/>
      <c r="P49" s="124"/>
      <c r="Q49" s="283"/>
      <c r="R49" s="124"/>
      <c r="S49" s="124"/>
      <c r="T49" s="125"/>
      <c r="U49" s="124"/>
      <c r="V49" s="124"/>
      <c r="W49" s="124"/>
      <c r="X49" s="124"/>
      <c r="Y49" s="124"/>
      <c r="Z49" s="124"/>
      <c r="AA49" s="283"/>
      <c r="AB49" s="124"/>
      <c r="AC49" s="124"/>
      <c r="AD49" s="125"/>
      <c r="AE49" s="283"/>
      <c r="AF49" s="124"/>
      <c r="AG49" s="124"/>
      <c r="AH49" s="125"/>
      <c r="AI49" s="278"/>
    </row>
    <row r="50" spans="7:35" x14ac:dyDescent="0.25">
      <c r="G50" s="285"/>
      <c r="H50" s="190"/>
      <c r="I50" s="190"/>
      <c r="J50" s="190"/>
      <c r="K50" s="190"/>
      <c r="L50" s="190"/>
      <c r="M50" s="285"/>
      <c r="N50" s="190"/>
      <c r="O50" s="190"/>
      <c r="P50" s="190"/>
      <c r="Q50" s="285"/>
      <c r="R50" s="190"/>
      <c r="S50" s="190"/>
      <c r="T50" s="243"/>
      <c r="U50" s="190"/>
      <c r="V50" s="190"/>
      <c r="W50" s="190"/>
      <c r="X50" s="190"/>
      <c r="Y50" s="190"/>
      <c r="Z50" s="190"/>
      <c r="AA50" s="285"/>
      <c r="AB50" s="190"/>
      <c r="AC50" s="190"/>
      <c r="AD50" s="243"/>
      <c r="AE50" s="285"/>
      <c r="AF50" s="190"/>
      <c r="AG50" s="190"/>
      <c r="AH50" s="243"/>
      <c r="AI50" s="278"/>
    </row>
    <row r="51" spans="7:35" x14ac:dyDescent="0.25">
      <c r="G51" s="3"/>
      <c r="H51" s="55"/>
      <c r="I51" s="55"/>
      <c r="J51" s="55"/>
      <c r="K51" s="55"/>
      <c r="L51" s="288" t="s">
        <v>1705</v>
      </c>
      <c r="M51" s="55">
        <f>'MAIN LEVEL'!Z24</f>
        <v>0</v>
      </c>
    </row>
  </sheetData>
  <mergeCells count="70">
    <mergeCell ref="S16:T16"/>
    <mergeCell ref="U18:AA18"/>
    <mergeCell ref="G9:T11"/>
    <mergeCell ref="G37:L37"/>
    <mergeCell ref="H20:R20"/>
    <mergeCell ref="H23:R23"/>
    <mergeCell ref="U33:AA33"/>
    <mergeCell ref="H30:R30"/>
    <mergeCell ref="U24:AA24"/>
    <mergeCell ref="H26:R26"/>
    <mergeCell ref="U23:AA23"/>
    <mergeCell ref="U21:AA21"/>
    <mergeCell ref="AE38:AH38"/>
    <mergeCell ref="U28:AA28"/>
    <mergeCell ref="B6:E6"/>
    <mergeCell ref="B30:E30"/>
    <mergeCell ref="H29:R29"/>
    <mergeCell ref="B15:E15"/>
    <mergeCell ref="AE37:AH37"/>
    <mergeCell ref="U37:Z37"/>
    <mergeCell ref="U20:AA20"/>
    <mergeCell ref="B20:E20"/>
    <mergeCell ref="U19:AA19"/>
    <mergeCell ref="H27:R27"/>
    <mergeCell ref="S30:T30"/>
    <mergeCell ref="G7:AH7"/>
    <mergeCell ref="B8:E8"/>
    <mergeCell ref="U32:AA32"/>
    <mergeCell ref="AA38:AD38"/>
    <mergeCell ref="Q37:T37"/>
    <mergeCell ref="U38:Z38"/>
    <mergeCell ref="U27:AA27"/>
    <mergeCell ref="U30:AA30"/>
    <mergeCell ref="AA37:AD37"/>
    <mergeCell ref="Q38:T38"/>
    <mergeCell ref="H28:R28"/>
    <mergeCell ref="S17:T29"/>
    <mergeCell ref="H18:R18"/>
    <mergeCell ref="B4:E4"/>
    <mergeCell ref="U26:AA26"/>
    <mergeCell ref="U22:AA22"/>
    <mergeCell ref="B16:E16"/>
    <mergeCell ref="H21:R21"/>
    <mergeCell ref="B18:E18"/>
    <mergeCell ref="H17:R17"/>
    <mergeCell ref="B12:E12"/>
    <mergeCell ref="H16:R16"/>
    <mergeCell ref="U17:AA17"/>
    <mergeCell ref="H19:R19"/>
    <mergeCell ref="H22:R22"/>
    <mergeCell ref="B14:E14"/>
    <mergeCell ref="U25:AA25"/>
    <mergeCell ref="U16:AA16"/>
    <mergeCell ref="B17:E17"/>
    <mergeCell ref="B10:E10"/>
    <mergeCell ref="B28:E28"/>
    <mergeCell ref="M37:P37"/>
    <mergeCell ref="G38:L38"/>
    <mergeCell ref="B34:E34"/>
    <mergeCell ref="B13:E13"/>
    <mergeCell ref="H24:R24"/>
    <mergeCell ref="G13:AH13"/>
    <mergeCell ref="B19:E19"/>
    <mergeCell ref="M38:P38"/>
    <mergeCell ref="U29:AA29"/>
    <mergeCell ref="G36:T36"/>
    <mergeCell ref="B36:E36"/>
    <mergeCell ref="B32:E32"/>
    <mergeCell ref="U36:AH36"/>
    <mergeCell ref="H25:R25"/>
  </mergeCells>
  <hyperlinks>
    <hyperlink ref="B4" location="PANDUAN!A1" display="PANDUAN" xr:uid="{00000000-0004-0000-3A00-000000000000}"/>
    <hyperlink ref="B6" location="'EWS DIRECTORY'!A1" display="EWS DIRECTORY" xr:uid="{00000000-0004-0000-3A00-000001000000}"/>
    <hyperlink ref="B8" location="'DATA PEMICU'!A1" display="DATA PEMICU" xr:uid="{00000000-0004-0000-3A00-000002000000}"/>
    <hyperlink ref="B10" location="'DATA PENGUJI'!A1" display="DATA PENGUJI" xr:uid="{00000000-0004-0000-3A00-000003000000}"/>
    <hyperlink ref="B12" location="'MAIN LEVEL'!A1" display="MAIN LEVEL" xr:uid="{00000000-0004-0000-3A00-000004000000}"/>
  </hyperlinks>
  <pageMargins left="0.70866141732283472" right="0.17" top="0.74803149606299213" bottom="0.74803149606299213" header="0.31496062992125978" footer="0.31496062992125978"/>
  <pageSetup paperSize="9" scale="76" orientation="portrai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36">
    <tabColor theme="4" tint="-0.249977111117893"/>
  </sheetPr>
  <dimension ref="A1:CX82"/>
  <sheetViews>
    <sheetView topLeftCell="B26"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7" width="4.109375" customWidth="1"/>
    <col min="8" max="9" width="3.5546875" customWidth="1"/>
    <col min="10" max="10" width="2.6640625" customWidth="1"/>
    <col min="11" max="16" width="3.5546875" customWidth="1"/>
    <col min="17" max="18" width="2.6640625" customWidth="1"/>
    <col min="19" max="19" width="4.5546875" customWidth="1"/>
    <col min="20" max="102" width="3.5546875" customWidth="1"/>
  </cols>
  <sheetData>
    <row r="1" spans="1:102" ht="14.25" customHeight="1" x14ac:dyDescent="0.25">
      <c r="G1" s="178"/>
      <c r="AL1" s="110"/>
      <c r="AM1" s="110"/>
      <c r="AN1" s="110"/>
      <c r="AO1" s="110"/>
      <c r="AP1" s="110"/>
      <c r="AQ1" s="110"/>
      <c r="AR1" s="110"/>
      <c r="AS1" s="110"/>
      <c r="AT1" s="110"/>
      <c r="AU1" s="110"/>
      <c r="AV1" s="110"/>
      <c r="AW1" s="110"/>
      <c r="AX1" s="110"/>
      <c r="AY1" s="110"/>
      <c r="AZ1" s="110"/>
      <c r="BA1" s="110"/>
      <c r="BB1" s="110"/>
      <c r="BC1" s="110"/>
      <c r="BD1" s="110"/>
      <c r="BE1" s="110"/>
      <c r="BF1" s="110"/>
      <c r="BG1" s="110"/>
      <c r="BH1" s="110"/>
      <c r="BI1" s="110"/>
      <c r="BJ1" s="110"/>
      <c r="BK1" s="110"/>
      <c r="BL1" s="110"/>
      <c r="BM1" s="110"/>
      <c r="BN1" s="110"/>
      <c r="BO1" s="110"/>
      <c r="BP1" s="110"/>
      <c r="BQ1" s="110"/>
      <c r="BR1" s="110"/>
      <c r="BS1" s="110"/>
      <c r="BT1" s="110"/>
      <c r="BU1" s="110"/>
      <c r="BV1" s="110"/>
      <c r="BW1" s="110"/>
      <c r="BX1" s="110"/>
      <c r="BY1" s="110"/>
      <c r="BZ1" s="110"/>
      <c r="CA1" s="110"/>
      <c r="CB1" s="110"/>
      <c r="CC1" s="110"/>
      <c r="CD1" s="110"/>
      <c r="CE1" s="110"/>
      <c r="CF1" s="110"/>
      <c r="CG1" s="110"/>
      <c r="CH1" s="110"/>
      <c r="CI1" s="110"/>
      <c r="CJ1" s="110"/>
      <c r="CK1" s="110"/>
      <c r="CL1" s="110"/>
      <c r="CM1" s="110"/>
      <c r="CN1" s="110"/>
      <c r="CO1" s="110"/>
      <c r="CP1" s="110"/>
      <c r="CQ1" s="110"/>
      <c r="CR1" s="110"/>
      <c r="CS1" s="110"/>
      <c r="CT1" s="110"/>
      <c r="CU1" s="110"/>
      <c r="CV1" s="110"/>
      <c r="CW1" s="110"/>
      <c r="CX1" s="110"/>
    </row>
    <row r="2" spans="1:102" ht="14.25" customHeight="1" x14ac:dyDescent="0.25">
      <c r="G2" t="s">
        <v>1674</v>
      </c>
      <c r="AL2" s="110"/>
      <c r="AM2" s="110"/>
      <c r="AN2" s="110"/>
      <c r="AO2" s="110"/>
      <c r="AP2" s="110"/>
      <c r="AQ2" s="110"/>
      <c r="AR2" s="110"/>
      <c r="AS2" s="110"/>
      <c r="AT2" s="110"/>
      <c r="AU2" s="110"/>
      <c r="AV2" s="110"/>
      <c r="AW2" s="110"/>
      <c r="AX2" s="110"/>
      <c r="AY2" s="110"/>
      <c r="AZ2" s="110"/>
      <c r="BA2" s="110"/>
      <c r="BB2" s="110"/>
      <c r="BC2" s="110"/>
      <c r="BD2" s="110"/>
      <c r="BE2" s="110"/>
      <c r="BF2" s="110"/>
      <c r="BG2" s="110"/>
      <c r="BH2" s="110"/>
      <c r="BI2" s="110"/>
      <c r="BJ2" s="110"/>
      <c r="BK2" s="110"/>
      <c r="BL2" s="110"/>
      <c r="BM2" s="110"/>
      <c r="BN2" s="110"/>
      <c r="BO2" s="110"/>
      <c r="BP2" s="110"/>
      <c r="BQ2" s="110"/>
      <c r="BR2" s="110"/>
      <c r="BS2" s="110"/>
      <c r="BT2" s="110"/>
      <c r="BU2" s="110"/>
      <c r="BV2" s="110"/>
      <c r="BW2" s="110"/>
      <c r="BX2" s="110"/>
      <c r="BY2" s="110"/>
      <c r="BZ2" s="110"/>
      <c r="CA2" s="110"/>
      <c r="CB2" s="110"/>
      <c r="CC2" s="110"/>
      <c r="CD2" s="110"/>
      <c r="CE2" s="110"/>
      <c r="CF2" s="110"/>
      <c r="CG2" s="110"/>
      <c r="CH2" s="110"/>
      <c r="CI2" s="110"/>
      <c r="CJ2" s="110"/>
      <c r="CK2" s="110"/>
      <c r="CL2" s="110"/>
      <c r="CM2" s="110"/>
      <c r="CN2" s="110"/>
      <c r="CO2" s="110"/>
      <c r="CP2" s="110"/>
      <c r="CQ2" s="110"/>
      <c r="CR2" s="110"/>
      <c r="CS2" s="110"/>
      <c r="CT2" s="110"/>
      <c r="CU2" s="110"/>
      <c r="CV2" s="110"/>
      <c r="CW2" s="110"/>
      <c r="CX2" s="110"/>
    </row>
    <row r="3" spans="1:102" ht="14.25" customHeight="1" x14ac:dyDescent="0.25">
      <c r="B3" s="111"/>
      <c r="C3" s="111"/>
      <c r="D3" s="111"/>
      <c r="E3" s="111"/>
      <c r="AL3" s="110"/>
      <c r="AM3" s="110"/>
      <c r="AN3" s="110"/>
      <c r="AO3" s="110"/>
      <c r="AP3" s="110"/>
      <c r="AQ3" s="110"/>
      <c r="AR3" s="110"/>
      <c r="AS3" s="110"/>
      <c r="AT3" s="110"/>
      <c r="AU3" s="110"/>
      <c r="AV3" s="110"/>
      <c r="AW3" s="110"/>
      <c r="AX3" s="110"/>
      <c r="AY3" s="110"/>
      <c r="AZ3" s="110"/>
      <c r="BA3" s="110"/>
      <c r="BB3" s="110"/>
      <c r="BC3" s="110"/>
      <c r="BD3" s="110"/>
      <c r="BE3" s="110"/>
      <c r="BF3" s="110"/>
      <c r="BG3" s="110"/>
      <c r="BH3" s="110"/>
      <c r="BI3" s="110"/>
      <c r="BJ3" s="110"/>
      <c r="BK3" s="110"/>
      <c r="BL3" s="110"/>
      <c r="BM3" s="110"/>
      <c r="BN3" s="110"/>
      <c r="BO3" s="110"/>
      <c r="BP3" s="110"/>
      <c r="BQ3" s="110"/>
      <c r="BR3" s="110"/>
      <c r="BS3" s="110"/>
      <c r="BT3" s="110"/>
      <c r="BU3" s="110"/>
      <c r="BV3" s="110"/>
      <c r="BW3" s="110"/>
      <c r="BX3" s="110"/>
      <c r="BY3" s="110"/>
      <c r="BZ3" s="110"/>
      <c r="CA3" s="110"/>
      <c r="CB3" s="110"/>
      <c r="CC3" s="110"/>
      <c r="CD3" s="110"/>
      <c r="CE3" s="110"/>
      <c r="CF3" s="110"/>
      <c r="CG3" s="110"/>
      <c r="CH3" s="110"/>
      <c r="CI3" s="110"/>
      <c r="CJ3" s="110"/>
      <c r="CK3" s="110"/>
      <c r="CL3" s="110"/>
      <c r="CM3" s="110"/>
      <c r="CN3" s="110"/>
      <c r="CO3" s="110"/>
      <c r="CP3" s="110"/>
      <c r="CQ3" s="110"/>
      <c r="CR3" s="110"/>
      <c r="CS3" s="110"/>
      <c r="CT3" s="110"/>
      <c r="CU3" s="110"/>
      <c r="CV3" s="110"/>
      <c r="CW3" s="110"/>
      <c r="CX3" s="110"/>
    </row>
    <row r="4" spans="1:102" ht="14.25" customHeight="1" x14ac:dyDescent="0.25">
      <c r="B4" s="762" t="s">
        <v>79</v>
      </c>
      <c r="C4" s="761"/>
      <c r="D4" s="761"/>
      <c r="E4" s="761"/>
      <c r="AL4" s="110"/>
      <c r="AM4" s="110"/>
      <c r="AN4" s="110"/>
      <c r="AO4" s="110"/>
      <c r="AP4" s="110"/>
      <c r="AQ4" s="110"/>
      <c r="AR4" s="110"/>
      <c r="AS4" s="110"/>
      <c r="AT4" s="110"/>
      <c r="AU4" s="110"/>
      <c r="AV4" s="110"/>
      <c r="AW4" s="110"/>
      <c r="AX4" s="110"/>
      <c r="AY4" s="110"/>
      <c r="AZ4" s="110"/>
      <c r="BA4" s="110"/>
      <c r="BB4" s="110"/>
      <c r="BC4" s="110"/>
      <c r="BD4" s="110"/>
      <c r="BE4" s="110"/>
      <c r="BF4" s="110"/>
      <c r="BG4" s="110"/>
      <c r="BH4" s="110"/>
      <c r="BI4" s="110"/>
      <c r="BJ4" s="110"/>
      <c r="BK4" s="110"/>
      <c r="BL4" s="110"/>
      <c r="BM4" s="110"/>
      <c r="BN4" s="110"/>
      <c r="BO4" s="110"/>
      <c r="BP4" s="110"/>
      <c r="BQ4" s="110"/>
      <c r="BR4" s="110"/>
      <c r="BS4" s="110"/>
      <c r="BT4" s="110"/>
      <c r="BU4" s="110"/>
      <c r="BV4" s="110"/>
      <c r="BW4" s="110"/>
      <c r="BX4" s="110"/>
      <c r="BY4" s="110"/>
      <c r="BZ4" s="110"/>
      <c r="CA4" s="110"/>
      <c r="CB4" s="110"/>
      <c r="CC4" s="110"/>
      <c r="CD4" s="110"/>
      <c r="CE4" s="110"/>
      <c r="CF4" s="110"/>
      <c r="CG4" s="110"/>
      <c r="CH4" s="110"/>
      <c r="CI4" s="110"/>
      <c r="CJ4" s="110"/>
      <c r="CK4" s="110"/>
      <c r="CL4" s="110"/>
      <c r="CM4" s="110"/>
      <c r="CN4" s="110"/>
      <c r="CO4" s="110"/>
      <c r="CP4" s="110"/>
      <c r="CQ4" s="110"/>
      <c r="CR4" s="110"/>
      <c r="CS4" s="110"/>
      <c r="CT4" s="110"/>
      <c r="CU4" s="110"/>
      <c r="CV4" s="110"/>
      <c r="CW4" s="110"/>
      <c r="CX4" s="110"/>
    </row>
    <row r="5" spans="1:102" ht="14.25" customHeight="1" x14ac:dyDescent="0.25">
      <c r="B5" s="111"/>
      <c r="C5" s="111"/>
      <c r="D5" s="111"/>
      <c r="E5" s="111"/>
      <c r="AL5" s="110"/>
      <c r="AM5" s="110"/>
      <c r="AN5" s="110"/>
      <c r="AO5" s="110"/>
      <c r="AP5" s="110"/>
      <c r="AQ5" s="110"/>
      <c r="AR5" s="110"/>
      <c r="AS5" s="110"/>
      <c r="AT5" s="110"/>
      <c r="AU5" s="110"/>
      <c r="AV5" s="110"/>
      <c r="AW5" s="110"/>
      <c r="AX5" s="110"/>
      <c r="AY5" s="110"/>
      <c r="AZ5" s="110"/>
      <c r="BA5" s="110"/>
      <c r="BB5" s="110"/>
      <c r="BC5" s="110"/>
      <c r="BD5" s="110"/>
      <c r="BE5" s="110"/>
      <c r="BF5" s="110"/>
      <c r="BG5" s="110"/>
      <c r="BH5" s="110"/>
      <c r="BI5" s="110"/>
      <c r="BJ5" s="110"/>
      <c r="BK5" s="110"/>
      <c r="BL5" s="110"/>
      <c r="BM5" s="110"/>
      <c r="BN5" s="110"/>
      <c r="BO5" s="110"/>
      <c r="BP5" s="110"/>
      <c r="BQ5" s="110"/>
      <c r="BR5" s="110"/>
      <c r="BS5" s="110"/>
      <c r="BT5" s="110"/>
      <c r="BU5" s="110"/>
      <c r="BV5" s="110"/>
      <c r="BW5" s="110"/>
      <c r="BX5" s="110"/>
      <c r="BY5" s="110"/>
      <c r="BZ5" s="110"/>
      <c r="CA5" s="110"/>
      <c r="CB5" s="110"/>
      <c r="CC5" s="110"/>
      <c r="CD5" s="110"/>
      <c r="CE5" s="110"/>
      <c r="CF5" s="110"/>
      <c r="CG5" s="110"/>
      <c r="CH5" s="110"/>
      <c r="CI5" s="110"/>
      <c r="CJ5" s="110"/>
      <c r="CK5" s="110"/>
      <c r="CL5" s="110"/>
      <c r="CM5" s="110"/>
      <c r="CN5" s="110"/>
      <c r="CO5" s="110"/>
      <c r="CP5" s="110"/>
      <c r="CQ5" s="110"/>
      <c r="CR5" s="110"/>
      <c r="CS5" s="110"/>
      <c r="CT5" s="110"/>
      <c r="CU5" s="110"/>
      <c r="CV5" s="110"/>
      <c r="CW5" s="110"/>
      <c r="CX5" s="110"/>
    </row>
    <row r="6" spans="1:102" ht="14.25" customHeight="1" x14ac:dyDescent="0.25">
      <c r="B6" s="762" t="s">
        <v>87</v>
      </c>
      <c r="C6" s="761"/>
      <c r="D6" s="761"/>
      <c r="E6" s="761"/>
      <c r="AL6" s="110"/>
      <c r="AM6" s="110"/>
      <c r="AN6" s="110"/>
      <c r="AO6" s="110"/>
      <c r="AP6" s="110"/>
      <c r="AQ6" s="110"/>
      <c r="AR6" s="110"/>
      <c r="AS6" s="110"/>
      <c r="AT6" s="110"/>
      <c r="AU6" s="110"/>
      <c r="AV6" s="110"/>
      <c r="AW6" s="110"/>
      <c r="AX6" s="110"/>
      <c r="AY6" s="110"/>
      <c r="AZ6" s="110"/>
      <c r="BA6" s="110"/>
      <c r="BB6" s="110"/>
      <c r="BC6" s="110"/>
      <c r="BD6" s="110"/>
      <c r="BE6" s="110"/>
      <c r="BF6" s="110"/>
      <c r="BG6" s="110"/>
      <c r="BH6" s="110"/>
      <c r="BI6" s="110"/>
      <c r="BJ6" s="110"/>
      <c r="BK6" s="110"/>
      <c r="BL6" s="110"/>
      <c r="BM6" s="110"/>
      <c r="BN6" s="110"/>
      <c r="BO6" s="110"/>
      <c r="BP6" s="110"/>
      <c r="BQ6" s="110"/>
      <c r="BR6" s="110"/>
      <c r="BS6" s="110"/>
      <c r="BT6" s="110"/>
      <c r="BU6" s="110"/>
      <c r="BV6" s="110"/>
      <c r="BW6" s="110"/>
      <c r="BX6" s="110"/>
      <c r="BY6" s="110"/>
      <c r="BZ6" s="110"/>
      <c r="CA6" s="110"/>
      <c r="CB6" s="110"/>
      <c r="CC6" s="110"/>
      <c r="CD6" s="110"/>
      <c r="CE6" s="110"/>
      <c r="CF6" s="110"/>
      <c r="CG6" s="110"/>
      <c r="CH6" s="110"/>
      <c r="CI6" s="110"/>
      <c r="CJ6" s="110"/>
      <c r="CK6" s="110"/>
      <c r="CL6" s="110"/>
      <c r="CM6" s="110"/>
      <c r="CN6" s="110"/>
      <c r="CO6" s="110"/>
      <c r="CP6" s="110"/>
      <c r="CQ6" s="110"/>
      <c r="CR6" s="110"/>
      <c r="CS6" s="110"/>
      <c r="CT6" s="110"/>
      <c r="CU6" s="110"/>
      <c r="CV6" s="110"/>
      <c r="CW6" s="110"/>
      <c r="CX6" s="110"/>
    </row>
    <row r="7" spans="1:102" ht="14.25" customHeight="1" x14ac:dyDescent="0.25">
      <c r="B7" s="111"/>
      <c r="C7" s="111"/>
      <c r="D7" s="111"/>
      <c r="E7" s="111"/>
      <c r="G7" s="960"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110"/>
      <c r="AM7" s="110"/>
      <c r="AN7" s="110"/>
      <c r="AO7" s="110"/>
      <c r="AP7" s="110"/>
      <c r="AQ7" s="110"/>
      <c r="AR7" s="110"/>
      <c r="AS7" s="110"/>
      <c r="AT7" s="110"/>
      <c r="AU7" s="110"/>
      <c r="AV7" s="110"/>
      <c r="AW7" s="110"/>
      <c r="AX7" s="110"/>
      <c r="AY7" s="110"/>
      <c r="AZ7" s="110"/>
      <c r="BA7" s="110"/>
      <c r="BB7" s="110"/>
      <c r="BC7" s="110"/>
      <c r="BD7" s="110"/>
      <c r="BE7" s="110"/>
      <c r="BF7" s="110"/>
      <c r="BG7" s="110"/>
      <c r="BH7" s="110"/>
      <c r="BI7" s="110"/>
      <c r="BJ7" s="110"/>
      <c r="BK7" s="110"/>
      <c r="BL7" s="110"/>
      <c r="BM7" s="110"/>
      <c r="BN7" s="110"/>
      <c r="BO7" s="110"/>
      <c r="BP7" s="110"/>
      <c r="BQ7" s="110"/>
      <c r="BR7" s="110"/>
      <c r="BS7" s="110"/>
      <c r="BT7" s="110"/>
      <c r="BU7" s="110"/>
      <c r="BV7" s="110"/>
      <c r="BW7" s="110"/>
      <c r="BX7" s="110"/>
      <c r="BY7" s="110"/>
      <c r="BZ7" s="110"/>
      <c r="CA7" s="110"/>
      <c r="CB7" s="110"/>
      <c r="CC7" s="110"/>
      <c r="CD7" s="110"/>
      <c r="CE7" s="110"/>
      <c r="CF7" s="110"/>
      <c r="CG7" s="110"/>
      <c r="CH7" s="110"/>
      <c r="CI7" s="110"/>
      <c r="CJ7" s="110"/>
      <c r="CK7" s="110"/>
      <c r="CL7" s="110"/>
      <c r="CM7" s="110"/>
      <c r="CN7" s="110"/>
      <c r="CO7" s="110"/>
      <c r="CP7" s="110"/>
      <c r="CQ7" s="110"/>
      <c r="CR7" s="110"/>
      <c r="CS7" s="110"/>
      <c r="CT7" s="110"/>
      <c r="CU7" s="110"/>
      <c r="CV7" s="110"/>
      <c r="CW7" s="110"/>
      <c r="CX7" s="110"/>
    </row>
    <row r="8" spans="1:102" ht="14.25" customHeight="1" x14ac:dyDescent="0.25">
      <c r="B8" s="762" t="s">
        <v>94</v>
      </c>
      <c r="C8" s="761"/>
      <c r="D8" s="761"/>
      <c r="E8" s="761"/>
      <c r="AL8" s="110"/>
      <c r="AM8" s="110"/>
      <c r="AN8" s="110"/>
      <c r="AO8" s="110"/>
      <c r="AP8" s="110"/>
      <c r="AQ8" s="110"/>
      <c r="AR8" s="110"/>
      <c r="AS8" s="110"/>
      <c r="AT8" s="110"/>
      <c r="AU8" s="110"/>
      <c r="AV8" s="110"/>
      <c r="AW8" s="110"/>
      <c r="AX8" s="110"/>
      <c r="AY8" s="110"/>
      <c r="AZ8" s="110"/>
      <c r="BA8" s="110"/>
      <c r="BB8" s="110"/>
      <c r="BC8" s="110"/>
      <c r="BD8" s="110"/>
      <c r="BE8" s="110"/>
      <c r="BF8" s="110"/>
      <c r="BG8" s="110"/>
      <c r="BH8" s="110"/>
      <c r="BI8" s="110"/>
      <c r="BJ8" s="110"/>
      <c r="BK8" s="110"/>
      <c r="BL8" s="110"/>
      <c r="BM8" s="110"/>
      <c r="BN8" s="110"/>
      <c r="BO8" s="110"/>
      <c r="BP8" s="110"/>
      <c r="BQ8" s="110"/>
      <c r="BR8" s="110"/>
      <c r="BS8" s="110"/>
      <c r="BT8" s="110"/>
      <c r="BU8" s="110"/>
      <c r="BV8" s="110"/>
      <c r="BW8" s="110"/>
      <c r="BX8" s="110"/>
      <c r="BY8" s="110"/>
      <c r="BZ8" s="110"/>
      <c r="CA8" s="110"/>
      <c r="CB8" s="110"/>
      <c r="CC8" s="110"/>
      <c r="CD8" s="110"/>
      <c r="CE8" s="110"/>
      <c r="CF8" s="110"/>
      <c r="CG8" s="110"/>
      <c r="CH8" s="110"/>
      <c r="CI8" s="110"/>
      <c r="CJ8" s="110"/>
      <c r="CK8" s="110"/>
      <c r="CL8" s="110"/>
      <c r="CM8" s="110"/>
      <c r="CN8" s="110"/>
      <c r="CO8" s="110"/>
      <c r="CP8" s="110"/>
      <c r="CQ8" s="110"/>
      <c r="CR8" s="110"/>
      <c r="CS8" s="110"/>
      <c r="CT8" s="110"/>
      <c r="CU8" s="110"/>
      <c r="CV8" s="110"/>
      <c r="CW8" s="110"/>
      <c r="CX8" s="110"/>
    </row>
    <row r="9" spans="1:102" ht="14.25" customHeight="1" x14ac:dyDescent="0.25">
      <c r="B9" s="111"/>
      <c r="C9" s="111"/>
      <c r="D9" s="111"/>
      <c r="E9" s="111"/>
      <c r="G9" s="961" t="str">
        <f>"Pengujian "&amp;'B-5'!G9</f>
        <v>Pengujian Penyesuaian Penjualan</v>
      </c>
      <c r="H9" s="789"/>
      <c r="I9" s="789"/>
      <c r="J9" s="789"/>
      <c r="K9" s="789"/>
      <c r="L9" s="789"/>
      <c r="M9" s="789"/>
      <c r="N9" s="789"/>
      <c r="O9" s="789"/>
      <c r="P9" s="789"/>
      <c r="Q9" s="789"/>
      <c r="R9" s="789"/>
      <c r="S9" s="789"/>
      <c r="T9" s="789"/>
      <c r="U9" s="789"/>
      <c r="V9" s="789"/>
      <c r="W9" s="789"/>
      <c r="X9" s="789"/>
      <c r="Y9" s="789"/>
      <c r="Z9" s="790"/>
      <c r="AA9" s="179" t="s">
        <v>796</v>
      </c>
      <c r="AB9" s="180"/>
      <c r="AC9" s="180"/>
      <c r="AD9" s="180"/>
      <c r="AE9" s="180"/>
      <c r="AF9" s="180" t="s">
        <v>1678</v>
      </c>
      <c r="AG9" s="182" t="e">
        <f>NAMA_WP</f>
        <v>#N/A</v>
      </c>
      <c r="AH9" s="180"/>
      <c r="AI9" s="180"/>
      <c r="AJ9" s="180"/>
      <c r="AK9" s="180"/>
      <c r="AL9" s="180"/>
      <c r="AM9" s="180"/>
      <c r="AN9" s="180"/>
      <c r="AO9" s="180"/>
      <c r="AP9" s="180"/>
      <c r="AQ9" s="180"/>
      <c r="AR9" s="180"/>
      <c r="AS9" s="180"/>
      <c r="AT9" s="183"/>
      <c r="AU9" s="110"/>
      <c r="AV9" s="110"/>
      <c r="AW9" s="110"/>
      <c r="AX9" s="110"/>
      <c r="AY9" s="110"/>
      <c r="AZ9" s="110"/>
      <c r="BA9" s="110"/>
      <c r="BB9" s="110"/>
      <c r="BC9" s="110"/>
      <c r="BD9" s="110"/>
      <c r="BE9" s="110"/>
      <c r="BF9" s="110"/>
      <c r="BG9" s="110"/>
      <c r="BH9" s="110"/>
      <c r="BI9" s="110"/>
      <c r="BJ9" s="110"/>
      <c r="BK9" s="110"/>
      <c r="BL9" s="110"/>
      <c r="BM9" s="110"/>
      <c r="BN9" s="110"/>
      <c r="BO9" s="110"/>
      <c r="BP9" s="110"/>
      <c r="BQ9" s="110"/>
      <c r="BR9" s="110"/>
      <c r="BS9" s="110"/>
      <c r="BT9" s="110"/>
      <c r="BU9" s="110"/>
      <c r="BV9" s="110"/>
      <c r="BW9" s="110"/>
      <c r="BX9" s="110"/>
      <c r="BY9" s="110"/>
      <c r="BZ9" s="110"/>
      <c r="CA9" s="110"/>
      <c r="CB9" s="110"/>
      <c r="CC9" s="110"/>
      <c r="CD9" s="110"/>
      <c r="CE9" s="110"/>
      <c r="CF9" s="110"/>
      <c r="CG9" s="110"/>
      <c r="CH9" s="110"/>
      <c r="CI9" s="110"/>
      <c r="CJ9" s="110"/>
      <c r="CK9" s="110"/>
      <c r="CL9" s="110"/>
      <c r="CM9" s="110"/>
      <c r="CN9" s="110"/>
      <c r="CO9" s="110"/>
      <c r="CP9" s="110"/>
      <c r="CQ9" s="110"/>
      <c r="CR9" s="110"/>
      <c r="CS9" s="110"/>
      <c r="CT9" s="110"/>
      <c r="CU9" s="110"/>
      <c r="CV9" s="110"/>
      <c r="CW9" s="110"/>
      <c r="CX9" s="110"/>
    </row>
    <row r="10" spans="1:102" ht="14.25" customHeight="1" x14ac:dyDescent="0.25">
      <c r="B10" s="762" t="s">
        <v>101</v>
      </c>
      <c r="C10" s="761"/>
      <c r="D10" s="761"/>
      <c r="E10" s="761"/>
      <c r="G10" s="804"/>
      <c r="H10" s="940"/>
      <c r="I10" s="940"/>
      <c r="J10" s="940"/>
      <c r="K10" s="940"/>
      <c r="L10" s="940"/>
      <c r="M10" s="940"/>
      <c r="N10" s="940"/>
      <c r="O10" s="940"/>
      <c r="P10" s="940"/>
      <c r="Q10" s="940"/>
      <c r="R10" s="940"/>
      <c r="S10" s="940"/>
      <c r="T10" s="940"/>
      <c r="U10" s="940"/>
      <c r="V10" s="940"/>
      <c r="W10" s="940"/>
      <c r="X10" s="940"/>
      <c r="Y10" s="940"/>
      <c r="Z10" s="805"/>
      <c r="AA10" s="184" t="s">
        <v>1401</v>
      </c>
      <c r="AF10" t="s">
        <v>1678</v>
      </c>
      <c r="AG10" s="124" t="e">
        <f>NPWP</f>
        <v>#N/A</v>
      </c>
      <c r="AT10" s="186"/>
      <c r="AU10" s="110"/>
      <c r="AV10" s="110"/>
      <c r="AW10" s="110"/>
      <c r="AX10" s="110"/>
      <c r="AY10" s="110"/>
      <c r="AZ10" s="110"/>
      <c r="BA10" s="110"/>
      <c r="BB10" s="110"/>
      <c r="BC10" s="110"/>
      <c r="BD10" s="110"/>
      <c r="BE10" s="110"/>
      <c r="BF10" s="110"/>
      <c r="BG10" s="110"/>
      <c r="BH10" s="110"/>
      <c r="BI10" s="110"/>
      <c r="BJ10" s="110"/>
      <c r="BK10" s="110"/>
      <c r="BL10" s="110"/>
      <c r="BM10" s="110"/>
      <c r="BN10" s="110"/>
      <c r="BO10" s="110"/>
      <c r="BP10" s="110"/>
      <c r="BQ10" s="110"/>
      <c r="BR10" s="110"/>
      <c r="BS10" s="110"/>
      <c r="BT10" s="110"/>
      <c r="BU10" s="110"/>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row>
    <row r="11" spans="1:102" ht="14.25" customHeight="1" x14ac:dyDescent="0.25">
      <c r="G11" s="806"/>
      <c r="H11" s="794"/>
      <c r="I11" s="794"/>
      <c r="J11" s="794"/>
      <c r="K11" s="794"/>
      <c r="L11" s="794"/>
      <c r="M11" s="794"/>
      <c r="N11" s="794"/>
      <c r="O11" s="794"/>
      <c r="P11" s="794"/>
      <c r="Q11" s="794"/>
      <c r="R11" s="794"/>
      <c r="S11" s="794"/>
      <c r="T11" s="794"/>
      <c r="U11" s="794"/>
      <c r="V11" s="794"/>
      <c r="W11" s="794"/>
      <c r="X11" s="794"/>
      <c r="Y11" s="794"/>
      <c r="Z11" s="807"/>
      <c r="AA11" s="187" t="s">
        <v>1679</v>
      </c>
      <c r="AB11" s="188"/>
      <c r="AC11" s="188"/>
      <c r="AD11" s="188"/>
      <c r="AE11" s="188"/>
      <c r="AF11" s="188" t="s">
        <v>1678</v>
      </c>
      <c r="AG11" s="190" t="e">
        <f>ID_MS_TH_PJK</f>
        <v>#N/A</v>
      </c>
      <c r="AH11" s="188"/>
      <c r="AI11" s="188"/>
      <c r="AJ11" s="188"/>
      <c r="AK11" s="188"/>
      <c r="AL11" s="188"/>
      <c r="AM11" s="188"/>
      <c r="AN11" s="188"/>
      <c r="AO11" s="188"/>
      <c r="AP11" s="188"/>
      <c r="AQ11" s="188"/>
      <c r="AR11" s="188"/>
      <c r="AS11" s="188"/>
      <c r="AT11" s="191"/>
      <c r="AU11" s="110"/>
      <c r="AV11" s="110"/>
      <c r="AW11" s="110"/>
      <c r="AX11" s="110"/>
      <c r="AY11" s="110"/>
      <c r="AZ11" s="110"/>
      <c r="BA11" s="110"/>
      <c r="BB11" s="110"/>
      <c r="BC11" s="110"/>
      <c r="BD11" s="110"/>
      <c r="BE11" s="110"/>
      <c r="BF11" s="110"/>
      <c r="BG11" s="110"/>
      <c r="BH11" s="110"/>
      <c r="BI11" s="110"/>
      <c r="BJ11" s="110"/>
      <c r="BK11" s="110"/>
      <c r="BL11" s="110"/>
      <c r="BM11" s="110"/>
      <c r="BN11" s="110"/>
      <c r="BO11" s="110"/>
      <c r="BP11" s="110"/>
      <c r="BQ11" s="110"/>
      <c r="BR11" s="110"/>
      <c r="BS11" s="110"/>
      <c r="BT11" s="110"/>
      <c r="BU11" s="11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row>
    <row r="12" spans="1:102" ht="14.25" customHeight="1" x14ac:dyDescent="0.25">
      <c r="B12" s="762" t="s">
        <v>106</v>
      </c>
      <c r="C12" s="761"/>
      <c r="D12" s="761"/>
      <c r="E12" s="761"/>
      <c r="AL12" s="110"/>
      <c r="AM12" s="110"/>
      <c r="AN12" s="110"/>
      <c r="AO12" s="110"/>
      <c r="AP12" s="110"/>
      <c r="AQ12" s="110"/>
      <c r="AR12" s="110"/>
      <c r="AS12" s="110"/>
      <c r="AT12" s="110"/>
      <c r="AU12" s="110"/>
      <c r="AV12" s="110"/>
      <c r="AW12" s="110"/>
      <c r="AX12" s="110"/>
      <c r="AY12" s="110"/>
      <c r="AZ12" s="110"/>
      <c r="BA12" s="110"/>
      <c r="BB12" s="110"/>
      <c r="BC12" s="110"/>
      <c r="BD12" s="110"/>
      <c r="BE12" s="110"/>
      <c r="BF12" s="110"/>
      <c r="BG12" s="110"/>
      <c r="BH12" s="110"/>
      <c r="BI12" s="110"/>
      <c r="BJ12" s="110"/>
      <c r="BK12" s="110"/>
      <c r="BL12" s="110"/>
      <c r="BM12" s="110"/>
      <c r="BN12" s="110"/>
      <c r="BO12" s="110"/>
      <c r="BP12" s="110"/>
      <c r="BQ12" s="110"/>
      <c r="BR12" s="110"/>
      <c r="BS12" s="110"/>
      <c r="BT12" s="110"/>
      <c r="BU12" s="110"/>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row>
    <row r="13" spans="1:102" ht="14.25" customHeight="1" x14ac:dyDescent="0.25">
      <c r="B13" s="962" t="str">
        <f>HYPERLINK("#'"&amp;'EWS DIRECTORY'!$J$58&amp;"'!A1",'EWS DIRECTORY'!$J$58)</f>
        <v>B-5</v>
      </c>
      <c r="C13" s="761"/>
      <c r="D13" s="761"/>
      <c r="E13" s="761"/>
      <c r="G13" t="s">
        <v>1775</v>
      </c>
      <c r="AL13" s="110"/>
      <c r="AM13" s="110"/>
      <c r="AN13" s="110"/>
      <c r="AO13" s="110"/>
      <c r="AP13" s="110"/>
      <c r="AQ13" s="110"/>
      <c r="AR13" s="110"/>
      <c r="AS13" s="110"/>
      <c r="AT13" s="110"/>
      <c r="AU13" s="110"/>
      <c r="AV13" s="110"/>
      <c r="AW13" s="110"/>
      <c r="AX13" s="110"/>
      <c r="AY13" s="110"/>
      <c r="AZ13" s="110"/>
      <c r="BA13" s="110"/>
      <c r="BB13" s="110"/>
      <c r="BC13" s="110"/>
      <c r="BD13" s="110"/>
      <c r="BE13" s="110"/>
      <c r="BF13" s="110"/>
      <c r="BG13" s="110"/>
      <c r="BH13" s="110"/>
      <c r="BI13" s="110"/>
      <c r="BJ13" s="110"/>
      <c r="BK13" s="110"/>
      <c r="BL13" s="110"/>
      <c r="BM13" s="110"/>
      <c r="BN13" s="110"/>
      <c r="BO13" s="110"/>
      <c r="BP13" s="110"/>
      <c r="BQ13" s="110"/>
      <c r="BR13" s="110"/>
      <c r="BS13" s="110"/>
      <c r="BT13" s="110"/>
      <c r="BU13" s="110"/>
      <c r="BV13" s="110"/>
      <c r="BW13" s="110"/>
      <c r="BX13" s="110"/>
      <c r="BY13" s="110"/>
      <c r="BZ13" s="110"/>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row>
    <row r="14" spans="1:102" ht="14.25" customHeight="1" x14ac:dyDescent="0.25">
      <c r="B14" s="927" t="str">
        <f>HYPERLINK("#'"&amp;'EWS DIRECTORY'!$J$59&amp;"'!A1",'EWS DIRECTORY'!$J$59)</f>
        <v>B-5-1</v>
      </c>
      <c r="C14" s="761"/>
      <c r="D14" s="761"/>
      <c r="E14" s="761"/>
      <c r="G14" s="949" t="s">
        <v>1445</v>
      </c>
      <c r="H14" s="949" t="s">
        <v>1707</v>
      </c>
      <c r="I14" s="789"/>
      <c r="J14" s="789"/>
      <c r="K14" s="789"/>
      <c r="L14" s="789"/>
      <c r="M14" s="789"/>
      <c r="N14" s="789"/>
      <c r="O14" s="789"/>
      <c r="P14" s="789"/>
      <c r="Q14" s="789"/>
      <c r="R14" s="789"/>
      <c r="S14" s="789"/>
      <c r="T14" s="790"/>
      <c r="U14" s="949" t="s">
        <v>1708</v>
      </c>
      <c r="V14" s="790"/>
      <c r="W14" s="969" t="s">
        <v>1776</v>
      </c>
      <c r="X14" s="764"/>
      <c r="Y14" s="764"/>
      <c r="Z14" s="764"/>
      <c r="AA14" s="764"/>
      <c r="AB14" s="764"/>
      <c r="AC14" s="764"/>
      <c r="AD14" s="764"/>
      <c r="AE14" s="764"/>
      <c r="AF14" s="764"/>
      <c r="AG14" s="764"/>
      <c r="AH14" s="764"/>
      <c r="AI14" s="764"/>
      <c r="AJ14" s="764"/>
      <c r="AK14" s="764"/>
      <c r="AL14" s="764"/>
      <c r="AM14" s="764"/>
      <c r="AN14" s="764"/>
      <c r="AO14" s="764"/>
      <c r="AP14" s="764"/>
      <c r="AQ14" s="764"/>
      <c r="AR14" s="764"/>
      <c r="AS14" s="764"/>
      <c r="AT14" s="764"/>
      <c r="AU14" s="764"/>
      <c r="AV14" s="764"/>
      <c r="AW14" s="764"/>
      <c r="AX14" s="764"/>
      <c r="AY14" s="764"/>
      <c r="AZ14" s="764"/>
      <c r="BA14" s="764"/>
      <c r="BB14" s="764"/>
      <c r="BC14" s="764"/>
      <c r="BD14" s="764"/>
      <c r="BE14" s="764"/>
      <c r="BF14" s="764"/>
      <c r="BG14" s="764"/>
      <c r="BH14" s="764"/>
      <c r="BI14" s="764"/>
      <c r="BJ14" s="764"/>
      <c r="BK14" s="764"/>
      <c r="BL14" s="764"/>
      <c r="BM14" s="764"/>
      <c r="BN14" s="764"/>
      <c r="BO14" s="764"/>
      <c r="BP14" s="764"/>
      <c r="BQ14" s="764"/>
      <c r="BR14" s="764"/>
      <c r="BS14" s="764"/>
      <c r="BT14" s="764"/>
      <c r="BU14" s="764"/>
      <c r="BV14" s="764"/>
      <c r="BW14" s="764"/>
      <c r="BX14" s="764"/>
      <c r="BY14" s="764"/>
      <c r="BZ14" s="764"/>
      <c r="CA14" s="764"/>
      <c r="CB14" s="764"/>
      <c r="CC14" s="764"/>
      <c r="CD14" s="764"/>
      <c r="CE14" s="764"/>
      <c r="CF14" s="764"/>
      <c r="CG14" s="764"/>
      <c r="CH14" s="764"/>
      <c r="CI14" s="764"/>
      <c r="CJ14" s="764"/>
      <c r="CK14" s="764"/>
      <c r="CL14" s="764"/>
      <c r="CM14" s="764"/>
      <c r="CN14" s="764"/>
      <c r="CO14" s="764"/>
      <c r="CP14" s="764"/>
      <c r="CQ14" s="764"/>
      <c r="CR14" s="764"/>
      <c r="CS14" s="765"/>
      <c r="CT14" s="967" t="s">
        <v>1772</v>
      </c>
      <c r="CU14" s="789"/>
      <c r="CV14" s="789"/>
      <c r="CW14" s="789"/>
      <c r="CX14" s="790"/>
    </row>
    <row r="15" spans="1:102" ht="14.25" customHeight="1" x14ac:dyDescent="0.25">
      <c r="B15" s="929" t="str">
        <f>HYPERLINK("#'"&amp;'EWS DIRECTORY'!$J$60&amp;"'!A1",'EWS DIRECTORY'!$J$60)</f>
        <v>B-5-1-1</v>
      </c>
      <c r="C15" s="761"/>
      <c r="D15" s="761"/>
      <c r="E15" s="761"/>
      <c r="G15" s="975"/>
      <c r="H15" s="804"/>
      <c r="I15" s="940"/>
      <c r="J15" s="940"/>
      <c r="K15" s="940"/>
      <c r="L15" s="940"/>
      <c r="M15" s="940"/>
      <c r="N15" s="940"/>
      <c r="O15" s="940"/>
      <c r="P15" s="940"/>
      <c r="Q15" s="940"/>
      <c r="R15" s="940"/>
      <c r="S15" s="940"/>
      <c r="T15" s="805"/>
      <c r="U15" s="804"/>
      <c r="V15" s="805"/>
      <c r="W15" s="949" t="s">
        <v>1777</v>
      </c>
      <c r="X15" s="789"/>
      <c r="Y15" s="789"/>
      <c r="Z15" s="789"/>
      <c r="AA15" s="790"/>
      <c r="AB15" s="963" t="s">
        <v>1778</v>
      </c>
      <c r="AC15" s="764"/>
      <c r="AD15" s="764"/>
      <c r="AE15" s="764"/>
      <c r="AF15" s="764"/>
      <c r="AG15" s="764"/>
      <c r="AH15" s="764"/>
      <c r="AI15" s="764"/>
      <c r="AJ15" s="764"/>
      <c r="AK15" s="764"/>
      <c r="AL15" s="764"/>
      <c r="AM15" s="764"/>
      <c r="AN15" s="764"/>
      <c r="AO15" s="764"/>
      <c r="AP15" s="764"/>
      <c r="AQ15" s="764"/>
      <c r="AR15" s="764"/>
      <c r="AS15" s="764"/>
      <c r="AT15" s="764"/>
      <c r="AU15" s="764"/>
      <c r="AV15" s="764"/>
      <c r="AW15" s="764"/>
      <c r="AX15" s="764"/>
      <c r="AY15" s="764"/>
      <c r="AZ15" s="764"/>
      <c r="BA15" s="764"/>
      <c r="BB15" s="764"/>
      <c r="BC15" s="764"/>
      <c r="BD15" s="764"/>
      <c r="BE15" s="764"/>
      <c r="BF15" s="764"/>
      <c r="BG15" s="764"/>
      <c r="BH15" s="764"/>
      <c r="BI15" s="764"/>
      <c r="BJ15" s="764"/>
      <c r="BK15" s="764"/>
      <c r="BL15" s="764"/>
      <c r="BM15" s="764"/>
      <c r="BN15" s="764"/>
      <c r="BO15" s="764"/>
      <c r="BP15" s="764"/>
      <c r="BQ15" s="764"/>
      <c r="BR15" s="764"/>
      <c r="BS15" s="764"/>
      <c r="BT15" s="764"/>
      <c r="BU15" s="764"/>
      <c r="BV15" s="764"/>
      <c r="BW15" s="764"/>
      <c r="BX15" s="764"/>
      <c r="BY15" s="764"/>
      <c r="BZ15" s="764"/>
      <c r="CA15" s="764"/>
      <c r="CB15" s="764"/>
      <c r="CC15" s="764"/>
      <c r="CD15" s="764"/>
      <c r="CE15" s="764"/>
      <c r="CF15" s="764"/>
      <c r="CG15" s="764"/>
      <c r="CH15" s="764"/>
      <c r="CI15" s="764"/>
      <c r="CJ15" s="764"/>
      <c r="CK15" s="764"/>
      <c r="CL15" s="764"/>
      <c r="CM15" s="764"/>
      <c r="CN15" s="764"/>
      <c r="CO15" s="764"/>
      <c r="CP15" s="764"/>
      <c r="CQ15" s="764"/>
      <c r="CR15" s="764"/>
      <c r="CS15" s="765"/>
      <c r="CT15" s="804"/>
      <c r="CU15" s="940"/>
      <c r="CV15" s="940"/>
      <c r="CW15" s="940"/>
      <c r="CX15" s="805"/>
    </row>
    <row r="16" spans="1:102" ht="14.4" customHeight="1" x14ac:dyDescent="0.25">
      <c r="A16" s="110" t="e" cm="1" vm="3">
        <f t="array" aca="1" ref="A16" ca="1">_xlfn._xlws.FILTER(M16:M50,M16:M50&lt;&gt;"")</f>
        <v>#VALUE!</v>
      </c>
      <c r="B16" s="929" t="str">
        <f>HYPERLINK("#'"&amp;'EWS DIRECTORY'!$J$61&amp;"'!A1",'EWS DIRECTORY'!$J$61)</f>
        <v>B-5-1-2</v>
      </c>
      <c r="C16" s="761"/>
      <c r="D16" s="761"/>
      <c r="E16" s="761"/>
      <c r="G16" s="769"/>
      <c r="H16" s="806"/>
      <c r="I16" s="794"/>
      <c r="J16" s="794"/>
      <c r="K16" s="794"/>
      <c r="L16" s="794"/>
      <c r="M16" s="794"/>
      <c r="N16" s="794"/>
      <c r="O16" s="794"/>
      <c r="P16" s="794"/>
      <c r="Q16" s="794"/>
      <c r="R16" s="794"/>
      <c r="S16" s="794"/>
      <c r="T16" s="807"/>
      <c r="U16" s="806"/>
      <c r="V16" s="807"/>
      <c r="W16" s="806"/>
      <c r="X16" s="794"/>
      <c r="Y16" s="794"/>
      <c r="Z16" s="794"/>
      <c r="AA16" s="807"/>
      <c r="AB16" s="946" t="e">
        <f>MASTER!$N$5</f>
        <v>#N/A</v>
      </c>
      <c r="AC16" s="764"/>
      <c r="AD16" s="764"/>
      <c r="AE16" s="764"/>
      <c r="AF16" s="765"/>
      <c r="AG16" s="946" t="e">
        <f>MASTER!$N$6</f>
        <v>#N/A</v>
      </c>
      <c r="AH16" s="764"/>
      <c r="AI16" s="764"/>
      <c r="AJ16" s="764"/>
      <c r="AK16" s="765"/>
      <c r="AL16" s="946" t="e">
        <f>MASTER!$N$7</f>
        <v>#N/A</v>
      </c>
      <c r="AM16" s="764"/>
      <c r="AN16" s="764"/>
      <c r="AO16" s="764"/>
      <c r="AP16" s="765"/>
      <c r="AQ16" s="946" t="e">
        <f>MASTER!$N$8</f>
        <v>#N/A</v>
      </c>
      <c r="AR16" s="764"/>
      <c r="AS16" s="764"/>
      <c r="AT16" s="764"/>
      <c r="AU16" s="765"/>
      <c r="AV16" s="946" t="e">
        <f>MASTER!$N$9</f>
        <v>#N/A</v>
      </c>
      <c r="AW16" s="764"/>
      <c r="AX16" s="764"/>
      <c r="AY16" s="764"/>
      <c r="AZ16" s="765"/>
      <c r="BA16" s="946" t="e">
        <f>MASTER!$N$10</f>
        <v>#N/A</v>
      </c>
      <c r="BB16" s="764"/>
      <c r="BC16" s="764"/>
      <c r="BD16" s="764"/>
      <c r="BE16" s="765"/>
      <c r="BF16" s="946" t="e">
        <f>MASTER!$N$11</f>
        <v>#N/A</v>
      </c>
      <c r="BG16" s="764"/>
      <c r="BH16" s="764"/>
      <c r="BI16" s="764"/>
      <c r="BJ16" s="765"/>
      <c r="BK16" s="946" t="e">
        <f>MASTER!$N$12</f>
        <v>#N/A</v>
      </c>
      <c r="BL16" s="764"/>
      <c r="BM16" s="764"/>
      <c r="BN16" s="764"/>
      <c r="BO16" s="765"/>
      <c r="BP16" s="946" t="e">
        <f>MASTER!$N$13</f>
        <v>#N/A</v>
      </c>
      <c r="BQ16" s="764"/>
      <c r="BR16" s="764"/>
      <c r="BS16" s="764"/>
      <c r="BT16" s="765"/>
      <c r="BU16" s="946" t="e">
        <f>MASTER!$N$14</f>
        <v>#N/A</v>
      </c>
      <c r="BV16" s="764"/>
      <c r="BW16" s="764"/>
      <c r="BX16" s="764"/>
      <c r="BY16" s="765"/>
      <c r="BZ16" s="946" t="e">
        <f>MASTER!$N$15</f>
        <v>#N/A</v>
      </c>
      <c r="CA16" s="764"/>
      <c r="CB16" s="764"/>
      <c r="CC16" s="764"/>
      <c r="CD16" s="765"/>
      <c r="CE16" s="946" t="e">
        <f>MASTER!$N$16</f>
        <v>#N/A</v>
      </c>
      <c r="CF16" s="764"/>
      <c r="CG16" s="764"/>
      <c r="CH16" s="764"/>
      <c r="CI16" s="765"/>
      <c r="CJ16" s="963" t="s">
        <v>1769</v>
      </c>
      <c r="CK16" s="764"/>
      <c r="CL16" s="764"/>
      <c r="CM16" s="764"/>
      <c r="CN16" s="765"/>
      <c r="CO16" s="963" t="s">
        <v>1770</v>
      </c>
      <c r="CP16" s="764"/>
      <c r="CQ16" s="764"/>
      <c r="CR16" s="764"/>
      <c r="CS16" s="765"/>
      <c r="CT16" s="806"/>
      <c r="CU16" s="794"/>
      <c r="CV16" s="794"/>
      <c r="CW16" s="794"/>
      <c r="CX16" s="807"/>
    </row>
    <row r="17" spans="1:102" ht="22.2" customHeight="1" x14ac:dyDescent="0.25">
      <c r="A17" s="110" t="s">
        <v>2032</v>
      </c>
      <c r="B17" s="929" t="str">
        <f>HYPERLINK("#'"&amp;'EWS DIRECTORY'!$J$62&amp;"'!A1",'EWS DIRECTORY'!$J$62)</f>
        <v>B-5-1-3</v>
      </c>
      <c r="C17" s="761"/>
      <c r="D17" s="761"/>
      <c r="E17" s="761"/>
      <c r="G17" s="289"/>
      <c r="U17" s="436"/>
      <c r="V17" s="204"/>
      <c r="W17" s="952"/>
      <c r="X17" s="940"/>
      <c r="Y17" s="940"/>
      <c r="Z17" s="940"/>
      <c r="AA17" s="805"/>
      <c r="AB17" s="952"/>
      <c r="AC17" s="940"/>
      <c r="AD17" s="940"/>
      <c r="AE17" s="940"/>
      <c r="AF17" s="805"/>
      <c r="AG17" s="952"/>
      <c r="AH17" s="940"/>
      <c r="AI17" s="940"/>
      <c r="AJ17" s="940"/>
      <c r="AK17" s="805"/>
      <c r="AL17" s="952"/>
      <c r="AM17" s="940"/>
      <c r="AN17" s="940"/>
      <c r="AO17" s="940"/>
      <c r="AP17" s="805"/>
      <c r="AQ17" s="952"/>
      <c r="AR17" s="940"/>
      <c r="AS17" s="940"/>
      <c r="AT17" s="940"/>
      <c r="AU17" s="805"/>
      <c r="AV17" s="952"/>
      <c r="AW17" s="940"/>
      <c r="AX17" s="940"/>
      <c r="AY17" s="940"/>
      <c r="AZ17" s="805"/>
      <c r="BA17" s="952"/>
      <c r="BB17" s="940"/>
      <c r="BC17" s="940"/>
      <c r="BD17" s="940"/>
      <c r="BE17" s="805"/>
      <c r="BF17" s="952"/>
      <c r="BG17" s="940"/>
      <c r="BH17" s="940"/>
      <c r="BI17" s="940"/>
      <c r="BJ17" s="805"/>
      <c r="BK17" s="952"/>
      <c r="BL17" s="940"/>
      <c r="BM17" s="940"/>
      <c r="BN17" s="940"/>
      <c r="BO17" s="805"/>
      <c r="BP17" s="952"/>
      <c r="BQ17" s="940"/>
      <c r="BR17" s="940"/>
      <c r="BS17" s="940"/>
      <c r="BT17" s="805"/>
      <c r="BU17" s="952"/>
      <c r="BV17" s="940"/>
      <c r="BW17" s="940"/>
      <c r="BX17" s="940"/>
      <c r="BY17" s="805"/>
      <c r="BZ17" s="952"/>
      <c r="CA17" s="940"/>
      <c r="CB17" s="940"/>
      <c r="CC17" s="940"/>
      <c r="CD17" s="805"/>
      <c r="CE17" s="952"/>
      <c r="CF17" s="940"/>
      <c r="CG17" s="940"/>
      <c r="CH17" s="940"/>
      <c r="CI17" s="805"/>
      <c r="CJ17" s="952"/>
      <c r="CK17" s="940"/>
      <c r="CL17" s="940"/>
      <c r="CM17" s="940"/>
      <c r="CN17" s="805"/>
      <c r="CO17" s="952"/>
      <c r="CP17" s="940"/>
      <c r="CQ17" s="940"/>
      <c r="CR17" s="940"/>
      <c r="CS17" s="805"/>
      <c r="CT17" s="952"/>
      <c r="CU17" s="940"/>
      <c r="CV17" s="940"/>
      <c r="CW17" s="940"/>
      <c r="CX17" s="805"/>
    </row>
    <row r="18" spans="1:102" ht="14.4" customHeight="1" x14ac:dyDescent="0.25">
      <c r="A18" s="110" t="str" cm="1">
        <f t="array" ref="A18:A23">_xlfn._xlws.FILTER(M18:M52,M18:M52&lt;&gt;"")</f>
        <v>Berdasarkan Data Internal dan Eksternal yang dimiliki DJP</v>
      </c>
      <c r="B18" s="929" t="str">
        <f>HYPERLINK("#'"&amp;'EWS DIRECTORY'!$J$63&amp;"'!A1",'EWS DIRECTORY'!$J$63)</f>
        <v>B-5-1-4</v>
      </c>
      <c r="C18" s="761"/>
      <c r="D18" s="761"/>
      <c r="E18" s="761"/>
      <c r="G18" s="52">
        <v>1</v>
      </c>
      <c r="H18" s="944" t="str">
        <f>'B-5'!$G$9</f>
        <v>Penyesuaian Penjualan</v>
      </c>
      <c r="I18" s="940"/>
      <c r="J18" s="940"/>
      <c r="K18" s="940"/>
      <c r="L18" s="53" t="s">
        <v>1681</v>
      </c>
      <c r="M18" s="1158" t="s">
        <v>1442</v>
      </c>
      <c r="N18" s="940"/>
      <c r="O18" s="940"/>
      <c r="P18" s="940"/>
      <c r="Q18" s="940"/>
      <c r="R18" s="940"/>
      <c r="S18" s="940"/>
      <c r="T18" s="805"/>
      <c r="U18" s="964" t="s">
        <v>207</v>
      </c>
      <c r="V18" s="805"/>
      <c r="W18" s="1157">
        <f>'B-5'!$U$32</f>
        <v>0</v>
      </c>
      <c r="X18" s="940"/>
      <c r="Y18" s="940"/>
      <c r="Z18" s="940"/>
      <c r="AA18" s="805"/>
      <c r="AB18" s="945"/>
      <c r="AC18" s="940"/>
      <c r="AD18" s="940"/>
      <c r="AE18" s="940"/>
      <c r="AF18" s="805"/>
      <c r="AG18" s="945"/>
      <c r="AH18" s="940"/>
      <c r="AI18" s="940"/>
      <c r="AJ18" s="940"/>
      <c r="AK18" s="805"/>
      <c r="AL18" s="945"/>
      <c r="AM18" s="940"/>
      <c r="AN18" s="940"/>
      <c r="AO18" s="940"/>
      <c r="AP18" s="805"/>
      <c r="AQ18" s="945"/>
      <c r="AR18" s="940"/>
      <c r="AS18" s="940"/>
      <c r="AT18" s="940"/>
      <c r="AU18" s="805"/>
      <c r="AV18" s="945"/>
      <c r="AW18" s="940"/>
      <c r="AX18" s="940"/>
      <c r="AY18" s="940"/>
      <c r="AZ18" s="805"/>
      <c r="BA18" s="945"/>
      <c r="BB18" s="940"/>
      <c r="BC18" s="940"/>
      <c r="BD18" s="940"/>
      <c r="BE18" s="805"/>
      <c r="BF18" s="945"/>
      <c r="BG18" s="940"/>
      <c r="BH18" s="940"/>
      <c r="BI18" s="940"/>
      <c r="BJ18" s="805"/>
      <c r="BK18" s="945"/>
      <c r="BL18" s="940"/>
      <c r="BM18" s="940"/>
      <c r="BN18" s="940"/>
      <c r="BO18" s="805"/>
      <c r="BP18" s="945"/>
      <c r="BQ18" s="940"/>
      <c r="BR18" s="940"/>
      <c r="BS18" s="940"/>
      <c r="BT18" s="805"/>
      <c r="BU18" s="945"/>
      <c r="BV18" s="940"/>
      <c r="BW18" s="940"/>
      <c r="BX18" s="940"/>
      <c r="BY18" s="805"/>
      <c r="BZ18" s="945"/>
      <c r="CA18" s="940"/>
      <c r="CB18" s="940"/>
      <c r="CC18" s="940"/>
      <c r="CD18" s="805"/>
      <c r="CE18" s="945"/>
      <c r="CF18" s="940"/>
      <c r="CG18" s="940"/>
      <c r="CH18" s="940"/>
      <c r="CI18" s="805"/>
      <c r="CJ18" s="955">
        <f>'B-5-1-1'!AT24+'B-5-1-1'!AT51</f>
        <v>0</v>
      </c>
      <c r="CK18" s="940"/>
      <c r="CL18" s="940"/>
      <c r="CM18" s="940"/>
      <c r="CN18" s="805"/>
      <c r="CO18" s="955">
        <f>IF(CJ18&gt;0,CJ18,SUM(AB18:CI18))</f>
        <v>0</v>
      </c>
      <c r="CP18" s="940"/>
      <c r="CQ18" s="940"/>
      <c r="CR18" s="940"/>
      <c r="CS18" s="805"/>
      <c r="CT18" s="955">
        <f>CO18-W18</f>
        <v>0</v>
      </c>
      <c r="CU18" s="940"/>
      <c r="CV18" s="940"/>
      <c r="CW18" s="940"/>
      <c r="CX18" s="805"/>
    </row>
    <row r="19" spans="1:102" ht="14.4" customHeight="1" x14ac:dyDescent="0.25">
      <c r="A19" s="110" t="str">
        <v>Berdasarkan Analisis SPT dan Laporan Keuangan</v>
      </c>
      <c r="B19" s="929" t="str">
        <f>HYPERLINK("#'"&amp;'EWS DIRECTORY'!$J$64&amp;"'!A1",'EWS DIRECTORY'!$J$64)</f>
        <v>B-5-1-5</v>
      </c>
      <c r="C19" s="761"/>
      <c r="D19" s="761"/>
      <c r="E19" s="761"/>
      <c r="G19" s="289"/>
      <c r="H19" s="804"/>
      <c r="I19" s="940"/>
      <c r="J19" s="940"/>
      <c r="K19" s="940"/>
      <c r="M19" s="940"/>
      <c r="N19" s="940"/>
      <c r="O19" s="940"/>
      <c r="P19" s="940"/>
      <c r="Q19" s="940"/>
      <c r="R19" s="940"/>
      <c r="S19" s="940"/>
      <c r="T19" s="805"/>
      <c r="U19" s="964"/>
      <c r="V19" s="805"/>
      <c r="W19" s="1157"/>
      <c r="X19" s="940"/>
      <c r="Y19" s="940"/>
      <c r="Z19" s="940"/>
      <c r="AA19" s="805"/>
      <c r="AB19" s="952"/>
      <c r="AC19" s="940"/>
      <c r="AD19" s="940"/>
      <c r="AE19" s="940"/>
      <c r="AF19" s="805"/>
      <c r="AG19" s="952"/>
      <c r="AH19" s="940"/>
      <c r="AI19" s="940"/>
      <c r="AJ19" s="940"/>
      <c r="AK19" s="805"/>
      <c r="AL19" s="952"/>
      <c r="AM19" s="940"/>
      <c r="AN19" s="940"/>
      <c r="AO19" s="940"/>
      <c r="AP19" s="805"/>
      <c r="AQ19" s="952"/>
      <c r="AR19" s="940"/>
      <c r="AS19" s="940"/>
      <c r="AT19" s="940"/>
      <c r="AU19" s="805"/>
      <c r="AV19" s="952"/>
      <c r="AW19" s="940"/>
      <c r="AX19" s="940"/>
      <c r="AY19" s="940"/>
      <c r="AZ19" s="805"/>
      <c r="BA19" s="952"/>
      <c r="BB19" s="940"/>
      <c r="BC19" s="940"/>
      <c r="BD19" s="940"/>
      <c r="BE19" s="805"/>
      <c r="BF19" s="952"/>
      <c r="BG19" s="940"/>
      <c r="BH19" s="940"/>
      <c r="BI19" s="940"/>
      <c r="BJ19" s="805"/>
      <c r="BK19" s="952"/>
      <c r="BL19" s="940"/>
      <c r="BM19" s="940"/>
      <c r="BN19" s="940"/>
      <c r="BO19" s="805"/>
      <c r="BP19" s="952"/>
      <c r="BQ19" s="940"/>
      <c r="BR19" s="940"/>
      <c r="BS19" s="940"/>
      <c r="BT19" s="805"/>
      <c r="BU19" s="952"/>
      <c r="BV19" s="940"/>
      <c r="BW19" s="940"/>
      <c r="BX19" s="940"/>
      <c r="BY19" s="805"/>
      <c r="BZ19" s="952"/>
      <c r="CA19" s="940"/>
      <c r="CB19" s="940"/>
      <c r="CC19" s="940"/>
      <c r="CD19" s="805"/>
      <c r="CE19" s="952"/>
      <c r="CF19" s="940"/>
      <c r="CG19" s="940"/>
      <c r="CH19" s="940"/>
      <c r="CI19" s="805"/>
      <c r="CJ19" s="952"/>
      <c r="CK19" s="940"/>
      <c r="CL19" s="940"/>
      <c r="CM19" s="940"/>
      <c r="CN19" s="805"/>
      <c r="CO19" s="952"/>
      <c r="CP19" s="940"/>
      <c r="CQ19" s="940"/>
      <c r="CR19" s="940"/>
      <c r="CS19" s="805"/>
      <c r="CT19" s="952"/>
      <c r="CU19" s="940"/>
      <c r="CV19" s="940"/>
      <c r="CW19" s="940"/>
      <c r="CX19" s="805"/>
    </row>
    <row r="20" spans="1:102" ht="14.4" customHeight="1" x14ac:dyDescent="0.25">
      <c r="A20" s="110" t="str">
        <v>Berdasarkan pemeriksaan langsung terhadap bukti pendukung</v>
      </c>
      <c r="B20" s="929" t="str">
        <f>HYPERLINK("#'"&amp;'EWS DIRECTORY'!$J$65&amp;"'!A1",'EWS DIRECTORY'!$J$65)</f>
        <v>B-5-1-6</v>
      </c>
      <c r="C20" s="761"/>
      <c r="D20" s="761"/>
      <c r="E20" s="761"/>
      <c r="G20" s="52">
        <v>2</v>
      </c>
      <c r="H20" s="944" t="str">
        <f>'B-5'!$G$9</f>
        <v>Penyesuaian Penjualan</v>
      </c>
      <c r="I20" s="940"/>
      <c r="J20" s="940"/>
      <c r="K20" s="940"/>
      <c r="L20" s="53" t="s">
        <v>1681</v>
      </c>
      <c r="M20" s="1158" t="s">
        <v>1449</v>
      </c>
      <c r="N20" s="940"/>
      <c r="O20" s="940"/>
      <c r="P20" s="940"/>
      <c r="Q20" s="940"/>
      <c r="R20" s="940"/>
      <c r="S20" s="940"/>
      <c r="T20" s="805"/>
      <c r="U20" s="964" t="s">
        <v>209</v>
      </c>
      <c r="V20" s="805"/>
      <c r="W20" s="1157">
        <f>'B-5'!$U$32</f>
        <v>0</v>
      </c>
      <c r="X20" s="940"/>
      <c r="Y20" s="940"/>
      <c r="Z20" s="940"/>
      <c r="AA20" s="805"/>
      <c r="AB20" s="945"/>
      <c r="AC20" s="940"/>
      <c r="AD20" s="940"/>
      <c r="AE20" s="940"/>
      <c r="AF20" s="805"/>
      <c r="AG20" s="945"/>
      <c r="AH20" s="940"/>
      <c r="AI20" s="940"/>
      <c r="AJ20" s="940"/>
      <c r="AK20" s="805"/>
      <c r="AL20" s="945"/>
      <c r="AM20" s="940"/>
      <c r="AN20" s="940"/>
      <c r="AO20" s="940"/>
      <c r="AP20" s="805"/>
      <c r="AQ20" s="945"/>
      <c r="AR20" s="940"/>
      <c r="AS20" s="940"/>
      <c r="AT20" s="940"/>
      <c r="AU20" s="805"/>
      <c r="AV20" s="945"/>
      <c r="AW20" s="940"/>
      <c r="AX20" s="940"/>
      <c r="AY20" s="940"/>
      <c r="AZ20" s="805"/>
      <c r="BA20" s="945"/>
      <c r="BB20" s="940"/>
      <c r="BC20" s="940"/>
      <c r="BD20" s="940"/>
      <c r="BE20" s="805"/>
      <c r="BF20" s="945"/>
      <c r="BG20" s="940"/>
      <c r="BH20" s="940"/>
      <c r="BI20" s="940"/>
      <c r="BJ20" s="805"/>
      <c r="BK20" s="945"/>
      <c r="BL20" s="940"/>
      <c r="BM20" s="940"/>
      <c r="BN20" s="940"/>
      <c r="BO20" s="805"/>
      <c r="BP20" s="945"/>
      <c r="BQ20" s="940"/>
      <c r="BR20" s="940"/>
      <c r="BS20" s="940"/>
      <c r="BT20" s="805"/>
      <c r="BU20" s="945"/>
      <c r="BV20" s="940"/>
      <c r="BW20" s="940"/>
      <c r="BX20" s="940"/>
      <c r="BY20" s="805"/>
      <c r="BZ20" s="945"/>
      <c r="CA20" s="940"/>
      <c r="CB20" s="940"/>
      <c r="CC20" s="940"/>
      <c r="CD20" s="805"/>
      <c r="CE20" s="945"/>
      <c r="CF20" s="940"/>
      <c r="CG20" s="940"/>
      <c r="CH20" s="940"/>
      <c r="CI20" s="805"/>
      <c r="CJ20" s="955">
        <f>'B-5-1-2'!AO19</f>
        <v>0</v>
      </c>
      <c r="CK20" s="940"/>
      <c r="CL20" s="940"/>
      <c r="CM20" s="940"/>
      <c r="CN20" s="805"/>
      <c r="CO20" s="955">
        <f>IF(CJ20&gt;0,CJ20,SUM(AB20:CI20))</f>
        <v>0</v>
      </c>
      <c r="CP20" s="940"/>
      <c r="CQ20" s="940"/>
      <c r="CR20" s="940"/>
      <c r="CS20" s="805"/>
      <c r="CT20" s="955">
        <f>CO20-W20</f>
        <v>0</v>
      </c>
      <c r="CU20" s="940"/>
      <c r="CV20" s="940"/>
      <c r="CW20" s="940"/>
      <c r="CX20" s="805"/>
    </row>
    <row r="21" spans="1:102" ht="14.4" customHeight="1" x14ac:dyDescent="0.25">
      <c r="A21" s="110" t="str">
        <v>Berdasarkan Analisis Kewajaran dan Kelaziman Usaha</v>
      </c>
      <c r="G21" s="52"/>
      <c r="H21" s="804"/>
      <c r="I21" s="940"/>
      <c r="J21" s="940"/>
      <c r="K21" s="940"/>
      <c r="M21" s="940"/>
      <c r="N21" s="940"/>
      <c r="O21" s="940"/>
      <c r="P21" s="940"/>
      <c r="Q21" s="940"/>
      <c r="R21" s="940"/>
      <c r="S21" s="940"/>
      <c r="T21" s="805"/>
      <c r="U21" s="964"/>
      <c r="V21" s="805"/>
      <c r="W21" s="1157"/>
      <c r="X21" s="940"/>
      <c r="Y21" s="940"/>
      <c r="Z21" s="940"/>
      <c r="AA21" s="805"/>
      <c r="AB21" s="952"/>
      <c r="AC21" s="940"/>
      <c r="AD21" s="940"/>
      <c r="AE21" s="940"/>
      <c r="AF21" s="805"/>
      <c r="AG21" s="952"/>
      <c r="AH21" s="940"/>
      <c r="AI21" s="940"/>
      <c r="AJ21" s="940"/>
      <c r="AK21" s="805"/>
      <c r="AL21" s="952"/>
      <c r="AM21" s="940"/>
      <c r="AN21" s="940"/>
      <c r="AO21" s="940"/>
      <c r="AP21" s="805"/>
      <c r="AQ21" s="952"/>
      <c r="AR21" s="940"/>
      <c r="AS21" s="940"/>
      <c r="AT21" s="940"/>
      <c r="AU21" s="805"/>
      <c r="AV21" s="952"/>
      <c r="AW21" s="940"/>
      <c r="AX21" s="940"/>
      <c r="AY21" s="940"/>
      <c r="AZ21" s="805"/>
      <c r="BA21" s="952"/>
      <c r="BB21" s="940"/>
      <c r="BC21" s="940"/>
      <c r="BD21" s="940"/>
      <c r="BE21" s="805"/>
      <c r="BF21" s="952"/>
      <c r="BG21" s="940"/>
      <c r="BH21" s="940"/>
      <c r="BI21" s="940"/>
      <c r="BJ21" s="805"/>
      <c r="BK21" s="952"/>
      <c r="BL21" s="940"/>
      <c r="BM21" s="940"/>
      <c r="BN21" s="940"/>
      <c r="BO21" s="805"/>
      <c r="BP21" s="952"/>
      <c r="BQ21" s="940"/>
      <c r="BR21" s="940"/>
      <c r="BS21" s="940"/>
      <c r="BT21" s="805"/>
      <c r="BU21" s="952"/>
      <c r="BV21" s="940"/>
      <c r="BW21" s="940"/>
      <c r="BX21" s="940"/>
      <c r="BY21" s="805"/>
      <c r="BZ21" s="952"/>
      <c r="CA21" s="940"/>
      <c r="CB21" s="940"/>
      <c r="CC21" s="940"/>
      <c r="CD21" s="805"/>
      <c r="CE21" s="952"/>
      <c r="CF21" s="940"/>
      <c r="CG21" s="940"/>
      <c r="CH21" s="940"/>
      <c r="CI21" s="805"/>
      <c r="CJ21" s="952"/>
      <c r="CK21" s="940"/>
      <c r="CL21" s="940"/>
      <c r="CM21" s="940"/>
      <c r="CN21" s="805"/>
      <c r="CO21" s="952"/>
      <c r="CP21" s="940"/>
      <c r="CQ21" s="940"/>
      <c r="CR21" s="940"/>
      <c r="CS21" s="805"/>
      <c r="CT21" s="952"/>
      <c r="CU21" s="940"/>
      <c r="CV21" s="940"/>
      <c r="CW21" s="940"/>
      <c r="CX21" s="805"/>
    </row>
    <row r="22" spans="1:102" ht="14.4" customHeight="1" x14ac:dyDescent="0.25">
      <c r="A22" s="110" t="str">
        <v>Berdasarkan Bahan Bukti Pidana</v>
      </c>
      <c r="G22" s="52">
        <v>3</v>
      </c>
      <c r="H22" s="944" t="str">
        <f>'B-5'!$G$9</f>
        <v>Penyesuaian Penjualan</v>
      </c>
      <c r="I22" s="940"/>
      <c r="J22" s="940"/>
      <c r="K22" s="940"/>
      <c r="L22" s="53" t="s">
        <v>1681</v>
      </c>
      <c r="M22" s="1158" t="s">
        <v>1460</v>
      </c>
      <c r="N22" s="940"/>
      <c r="O22" s="940"/>
      <c r="P22" s="940"/>
      <c r="Q22" s="940"/>
      <c r="R22" s="940"/>
      <c r="S22" s="940"/>
      <c r="T22" s="805"/>
      <c r="U22" s="964" t="s">
        <v>211</v>
      </c>
      <c r="V22" s="805"/>
      <c r="W22" s="1157">
        <f>'B-5'!$U$32</f>
        <v>0</v>
      </c>
      <c r="X22" s="940"/>
      <c r="Y22" s="940"/>
      <c r="Z22" s="940"/>
      <c r="AA22" s="805"/>
      <c r="AB22" s="953">
        <f>SUMIF('B-5-1-3'!$J$24:$M$40,TEXT(AB12,"MM")&amp;TEXT(AB12,"MM")&amp;"*",'B-5-1-3'!$AT$24:$AX$40)</f>
        <v>0</v>
      </c>
      <c r="AC22" s="940"/>
      <c r="AD22" s="940"/>
      <c r="AE22" s="940"/>
      <c r="AF22" s="805"/>
      <c r="AG22" s="953">
        <f>SUMIF('B-5-1-3'!$J$24:$M$40,TEXT(AG12,"MM")&amp;TEXT(AG12,"MM")&amp;"*",'B-5-1-3'!$AT$24:$AX$40)</f>
        <v>0</v>
      </c>
      <c r="AH22" s="940"/>
      <c r="AI22" s="940"/>
      <c r="AJ22" s="940"/>
      <c r="AK22" s="805"/>
      <c r="AL22" s="953">
        <f>SUMIF('B-5-1-3'!$J$24:$M$40,TEXT(AL12,"MM")&amp;TEXT(AL12,"MM")&amp;"*",'B-5-1-3'!$AT$24:$AX$40)</f>
        <v>0</v>
      </c>
      <c r="AM22" s="940"/>
      <c r="AN22" s="940"/>
      <c r="AO22" s="940"/>
      <c r="AP22" s="805"/>
      <c r="AQ22" s="953">
        <f>SUMIF('B-5-1-3'!$J$24:$M$40,TEXT(AQ12,"MM")&amp;TEXT(AQ12,"MM")&amp;"*",'B-5-1-3'!$AT$24:$AX$40)</f>
        <v>0</v>
      </c>
      <c r="AR22" s="940"/>
      <c r="AS22" s="940"/>
      <c r="AT22" s="940"/>
      <c r="AU22" s="805"/>
      <c r="AV22" s="953">
        <f>SUMIF('B-5-1-3'!$J$24:$M$40,TEXT(AV12,"MM")&amp;TEXT(AV12,"MM")&amp;"*",'B-5-1-3'!$AT$24:$AX$40)</f>
        <v>0</v>
      </c>
      <c r="AW22" s="940"/>
      <c r="AX22" s="940"/>
      <c r="AY22" s="940"/>
      <c r="AZ22" s="805"/>
      <c r="BA22" s="953">
        <f>SUMIF('B-5-1-3'!$J$24:$M$40,TEXT(BA12,"MM")&amp;TEXT(BA12,"MM")&amp;"*",'B-5-1-3'!$AT$24:$AX$40)</f>
        <v>0</v>
      </c>
      <c r="BB22" s="940"/>
      <c r="BC22" s="940"/>
      <c r="BD22" s="940"/>
      <c r="BE22" s="805"/>
      <c r="BF22" s="953">
        <f>SUMIF('B-5-1-3'!$J$24:$M$40,TEXT(BF12,"MM")&amp;TEXT(BF12,"MM")&amp;"*",'B-5-1-3'!$AT$24:$AX$40)</f>
        <v>0</v>
      </c>
      <c r="BG22" s="940"/>
      <c r="BH22" s="940"/>
      <c r="BI22" s="940"/>
      <c r="BJ22" s="805"/>
      <c r="BK22" s="953">
        <f>SUMIF('B-5-1-3'!$J$24:$M$40,TEXT(BK12,"MM")&amp;TEXT(BK12,"MM")&amp;"*",'B-5-1-3'!$AT$24:$AX$40)</f>
        <v>0</v>
      </c>
      <c r="BL22" s="940"/>
      <c r="BM22" s="940"/>
      <c r="BN22" s="940"/>
      <c r="BO22" s="805"/>
      <c r="BP22" s="953">
        <f>SUMIF('B-5-1-3'!$J$24:$M$40,TEXT(BP12,"MM")&amp;TEXT(BP12,"MM")&amp;"*",'B-5-1-3'!$AT$24:$AX$40)</f>
        <v>0</v>
      </c>
      <c r="BQ22" s="940"/>
      <c r="BR22" s="940"/>
      <c r="BS22" s="940"/>
      <c r="BT22" s="805"/>
      <c r="BU22" s="953">
        <f>SUMIF('B-5-1-3'!$J$24:$M$40,TEXT(BU12,"MM")&amp;TEXT(BU12,"MM")&amp;"*",'B-5-1-3'!$AT$24:$AX$40)</f>
        <v>0</v>
      </c>
      <c r="BV22" s="940"/>
      <c r="BW22" s="940"/>
      <c r="BX22" s="940"/>
      <c r="BY22" s="805"/>
      <c r="BZ22" s="953">
        <f>SUMIF('B-5-1-3'!$J$24:$M$40,TEXT(BZ12,"MM")&amp;TEXT(BZ12,"MM")&amp;"*",'B-5-1-3'!$AT$24:$AX$40)</f>
        <v>0</v>
      </c>
      <c r="CA22" s="940"/>
      <c r="CB22" s="940"/>
      <c r="CC22" s="940"/>
      <c r="CD22" s="805"/>
      <c r="CE22" s="953">
        <f>SUMIF('B-5-1-3'!$J$24:$M$40,TEXT(CE12,"MM")&amp;TEXT(CE12,"MM")&amp;"*",'B-5-1-3'!$AT$24:$AX$40)</f>
        <v>0</v>
      </c>
      <c r="CF22" s="940"/>
      <c r="CG22" s="940"/>
      <c r="CH22" s="940"/>
      <c r="CI22" s="805"/>
      <c r="CJ22" s="955">
        <f>SUMIF('B-5-1-3'!J20:M36,"0112"&amp;"*",'B-5-1-3'!AT20:AX36)+SUMIF('B-5-1-3'!J20:M36,"0201"&amp;"*",'B-5-1-3'!AT20:AX36)+SUMIF('B-5-1-3'!J20:M36,"0302"&amp;"*",'B-5-1-3'!AT20:AX36)+SUMIF('B-5-1-3'!J20:M36,"0403"&amp;"*",'B-5-1-3'!AT20:AX36)+SUMIF('B-5-1-3'!J20:M36,"0503"&amp;"*",'B-5-1-3'!AT20:AX36)+SUMIF('B-5-1-3'!J20:M36,"0605"&amp;"*",'B-5-1-3'!AT20:AX36)+SUMIF('B-5-1-3'!J20:M36,"0706"&amp;"*",'B-5-1-3'!AT20:AX36)+SUMIF('B-5-1-3'!J20:M36,"0807"&amp;"*",'B-5-1-3'!AT20:AX36)+SUMIF('B-5-1-3'!J20:M36,"0908"&amp;"*",'B-5-1-3'!AT20:AX36)+SUMIF('B-5-1-3'!J20:M36,"1009"&amp;"*",'B-5-1-3'!AT20:AX36)+SUMIF('B-5-1-3'!J20:M36,"1110"&amp;"*",'B-5-1-3'!AT20:AX36)+SUMIF('B-5-1-3'!J20:M36,"1201"&amp;"*",'B-5-1-3'!AT20:AX36)</f>
        <v>0</v>
      </c>
      <c r="CK22" s="940"/>
      <c r="CL22" s="940"/>
      <c r="CM22" s="940"/>
      <c r="CN22" s="805"/>
      <c r="CO22" s="955">
        <f>IF(CJ22&gt;0,CJ22,SUM(AB22:CI22))</f>
        <v>0</v>
      </c>
      <c r="CP22" s="940"/>
      <c r="CQ22" s="940"/>
      <c r="CR22" s="940"/>
      <c r="CS22" s="805"/>
      <c r="CT22" s="955">
        <f>CO22-W22</f>
        <v>0</v>
      </c>
      <c r="CU22" s="940"/>
      <c r="CV22" s="940"/>
      <c r="CW22" s="940"/>
      <c r="CX22" s="805"/>
    </row>
    <row r="23" spans="1:102" ht="14.4" customHeight="1" x14ac:dyDescent="0.25">
      <c r="A23" s="110" t="str">
        <v>Berdasarkan Data Pemicu dan Data Penguji</v>
      </c>
      <c r="G23" s="52"/>
      <c r="H23" s="804"/>
      <c r="I23" s="940"/>
      <c r="J23" s="940"/>
      <c r="K23" s="940"/>
      <c r="M23" s="940"/>
      <c r="N23" s="940"/>
      <c r="O23" s="940"/>
      <c r="P23" s="940"/>
      <c r="Q23" s="940"/>
      <c r="R23" s="940"/>
      <c r="S23" s="940"/>
      <c r="T23" s="805"/>
      <c r="U23" s="964"/>
      <c r="V23" s="805"/>
      <c r="W23" s="1157"/>
      <c r="X23" s="940"/>
      <c r="Y23" s="940"/>
      <c r="Z23" s="940"/>
      <c r="AA23" s="805"/>
      <c r="AB23" s="952"/>
      <c r="AC23" s="940"/>
      <c r="AD23" s="940"/>
      <c r="AE23" s="940"/>
      <c r="AF23" s="805"/>
      <c r="AG23" s="952"/>
      <c r="AH23" s="940"/>
      <c r="AI23" s="940"/>
      <c r="AJ23" s="940"/>
      <c r="AK23" s="805"/>
      <c r="AL23" s="952"/>
      <c r="AM23" s="940"/>
      <c r="AN23" s="940"/>
      <c r="AO23" s="940"/>
      <c r="AP23" s="805"/>
      <c r="AQ23" s="952"/>
      <c r="AR23" s="940"/>
      <c r="AS23" s="940"/>
      <c r="AT23" s="940"/>
      <c r="AU23" s="805"/>
      <c r="AV23" s="952"/>
      <c r="AW23" s="940"/>
      <c r="AX23" s="940"/>
      <c r="AY23" s="940"/>
      <c r="AZ23" s="805"/>
      <c r="BA23" s="952"/>
      <c r="BB23" s="940"/>
      <c r="BC23" s="940"/>
      <c r="BD23" s="940"/>
      <c r="BE23" s="805"/>
      <c r="BF23" s="952"/>
      <c r="BG23" s="940"/>
      <c r="BH23" s="940"/>
      <c r="BI23" s="940"/>
      <c r="BJ23" s="805"/>
      <c r="BK23" s="952"/>
      <c r="BL23" s="940"/>
      <c r="BM23" s="940"/>
      <c r="BN23" s="940"/>
      <c r="BO23" s="805"/>
      <c r="BP23" s="952"/>
      <c r="BQ23" s="940"/>
      <c r="BR23" s="940"/>
      <c r="BS23" s="940"/>
      <c r="BT23" s="805"/>
      <c r="BU23" s="952"/>
      <c r="BV23" s="940"/>
      <c r="BW23" s="940"/>
      <c r="BX23" s="940"/>
      <c r="BY23" s="805"/>
      <c r="BZ23" s="952"/>
      <c r="CA23" s="940"/>
      <c r="CB23" s="940"/>
      <c r="CC23" s="940"/>
      <c r="CD23" s="805"/>
      <c r="CE23" s="952"/>
      <c r="CF23" s="940"/>
      <c r="CG23" s="940"/>
      <c r="CH23" s="940"/>
      <c r="CI23" s="805"/>
      <c r="CJ23" s="952"/>
      <c r="CK23" s="940"/>
      <c r="CL23" s="940"/>
      <c r="CM23" s="940"/>
      <c r="CN23" s="805"/>
      <c r="CO23" s="952"/>
      <c r="CP23" s="940"/>
      <c r="CQ23" s="940"/>
      <c r="CR23" s="940"/>
      <c r="CS23" s="805"/>
      <c r="CT23" s="952"/>
      <c r="CU23" s="940"/>
      <c r="CV23" s="940"/>
      <c r="CW23" s="940"/>
      <c r="CX23" s="805"/>
    </row>
    <row r="24" spans="1:102" ht="14.4" customHeight="1" x14ac:dyDescent="0.25">
      <c r="G24" s="52">
        <v>4</v>
      </c>
      <c r="H24" s="944" t="str">
        <f>'B-5'!$G$9</f>
        <v>Penyesuaian Penjualan</v>
      </c>
      <c r="I24" s="940"/>
      <c r="J24" s="940"/>
      <c r="K24" s="940"/>
      <c r="L24" s="53" t="s">
        <v>1681</v>
      </c>
      <c r="M24" s="1158" t="s">
        <v>1464</v>
      </c>
      <c r="N24" s="940"/>
      <c r="O24" s="940"/>
      <c r="P24" s="940"/>
      <c r="Q24" s="940"/>
      <c r="R24" s="940"/>
      <c r="S24" s="940"/>
      <c r="T24" s="805"/>
      <c r="U24" s="964" t="s">
        <v>213</v>
      </c>
      <c r="V24" s="805"/>
      <c r="W24" s="1157">
        <f>'B-5'!$U$32</f>
        <v>0</v>
      </c>
      <c r="X24" s="940"/>
      <c r="Y24" s="940"/>
      <c r="Z24" s="940"/>
      <c r="AA24" s="805"/>
      <c r="AB24" s="945"/>
      <c r="AC24" s="940"/>
      <c r="AD24" s="940"/>
      <c r="AE24" s="940"/>
      <c r="AF24" s="805"/>
      <c r="AG24" s="945"/>
      <c r="AH24" s="940"/>
      <c r="AI24" s="940"/>
      <c r="AJ24" s="940"/>
      <c r="AK24" s="805"/>
      <c r="AL24" s="945"/>
      <c r="AM24" s="940"/>
      <c r="AN24" s="940"/>
      <c r="AO24" s="940"/>
      <c r="AP24" s="805"/>
      <c r="AQ24" s="945"/>
      <c r="AR24" s="940"/>
      <c r="AS24" s="940"/>
      <c r="AT24" s="940"/>
      <c r="AU24" s="805"/>
      <c r="AV24" s="945"/>
      <c r="AW24" s="940"/>
      <c r="AX24" s="940"/>
      <c r="AY24" s="940"/>
      <c r="AZ24" s="805"/>
      <c r="BA24" s="945"/>
      <c r="BB24" s="940"/>
      <c r="BC24" s="940"/>
      <c r="BD24" s="940"/>
      <c r="BE24" s="805"/>
      <c r="BF24" s="945"/>
      <c r="BG24" s="940"/>
      <c r="BH24" s="940"/>
      <c r="BI24" s="940"/>
      <c r="BJ24" s="805"/>
      <c r="BK24" s="945"/>
      <c r="BL24" s="940"/>
      <c r="BM24" s="940"/>
      <c r="BN24" s="940"/>
      <c r="BO24" s="805"/>
      <c r="BP24" s="945"/>
      <c r="BQ24" s="940"/>
      <c r="BR24" s="940"/>
      <c r="BS24" s="940"/>
      <c r="BT24" s="805"/>
      <c r="BU24" s="945"/>
      <c r="BV24" s="940"/>
      <c r="BW24" s="940"/>
      <c r="BX24" s="940"/>
      <c r="BY24" s="805"/>
      <c r="BZ24" s="945"/>
      <c r="CA24" s="940"/>
      <c r="CB24" s="940"/>
      <c r="CC24" s="940"/>
      <c r="CD24" s="805"/>
      <c r="CE24" s="945"/>
      <c r="CF24" s="940"/>
      <c r="CG24" s="940"/>
      <c r="CH24" s="940"/>
      <c r="CI24" s="805"/>
      <c r="CJ24" s="955">
        <f>'B-5-1-4'!AK40</f>
        <v>0</v>
      </c>
      <c r="CK24" s="940"/>
      <c r="CL24" s="940"/>
      <c r="CM24" s="940"/>
      <c r="CN24" s="805"/>
      <c r="CO24" s="955">
        <f>IF(CJ24&gt;0,CJ24,SUM(AB24:CI24))</f>
        <v>0</v>
      </c>
      <c r="CP24" s="940"/>
      <c r="CQ24" s="940"/>
      <c r="CR24" s="940"/>
      <c r="CS24" s="805"/>
      <c r="CT24" s="955">
        <f>CO24-W24</f>
        <v>0</v>
      </c>
      <c r="CU24" s="940"/>
      <c r="CV24" s="940"/>
      <c r="CW24" s="940"/>
      <c r="CX24" s="805"/>
    </row>
    <row r="25" spans="1:102" ht="25.5" customHeight="1" x14ac:dyDescent="0.25">
      <c r="G25" s="52"/>
      <c r="H25" s="804"/>
      <c r="I25" s="940"/>
      <c r="J25" s="940"/>
      <c r="K25" s="940"/>
      <c r="M25" s="940"/>
      <c r="N25" s="940"/>
      <c r="O25" s="940"/>
      <c r="P25" s="940"/>
      <c r="Q25" s="940"/>
      <c r="R25" s="940"/>
      <c r="S25" s="940"/>
      <c r="T25" s="805"/>
      <c r="U25" s="964"/>
      <c r="V25" s="805"/>
      <c r="W25" s="1157"/>
      <c r="X25" s="940"/>
      <c r="Y25" s="940"/>
      <c r="Z25" s="940"/>
      <c r="AA25" s="805"/>
      <c r="AB25" s="952"/>
      <c r="AC25" s="940"/>
      <c r="AD25" s="940"/>
      <c r="AE25" s="940"/>
      <c r="AF25" s="805"/>
      <c r="AG25" s="952"/>
      <c r="AH25" s="940"/>
      <c r="AI25" s="940"/>
      <c r="AJ25" s="940"/>
      <c r="AK25" s="805"/>
      <c r="AL25" s="952"/>
      <c r="AM25" s="940"/>
      <c r="AN25" s="940"/>
      <c r="AO25" s="940"/>
      <c r="AP25" s="805"/>
      <c r="AQ25" s="952"/>
      <c r="AR25" s="940"/>
      <c r="AS25" s="940"/>
      <c r="AT25" s="940"/>
      <c r="AU25" s="805"/>
      <c r="AV25" s="952"/>
      <c r="AW25" s="940"/>
      <c r="AX25" s="940"/>
      <c r="AY25" s="940"/>
      <c r="AZ25" s="805"/>
      <c r="BA25" s="952"/>
      <c r="BB25" s="940"/>
      <c r="BC25" s="940"/>
      <c r="BD25" s="940"/>
      <c r="BE25" s="805"/>
      <c r="BF25" s="952"/>
      <c r="BG25" s="940"/>
      <c r="BH25" s="940"/>
      <c r="BI25" s="940"/>
      <c r="BJ25" s="805"/>
      <c r="BK25" s="952"/>
      <c r="BL25" s="940"/>
      <c r="BM25" s="940"/>
      <c r="BN25" s="940"/>
      <c r="BO25" s="805"/>
      <c r="BP25" s="952"/>
      <c r="BQ25" s="940"/>
      <c r="BR25" s="940"/>
      <c r="BS25" s="940"/>
      <c r="BT25" s="805"/>
      <c r="BU25" s="952"/>
      <c r="BV25" s="940"/>
      <c r="BW25" s="940"/>
      <c r="BX25" s="940"/>
      <c r="BY25" s="805"/>
      <c r="BZ25" s="952"/>
      <c r="CA25" s="940"/>
      <c r="CB25" s="940"/>
      <c r="CC25" s="940"/>
      <c r="CD25" s="805"/>
      <c r="CE25" s="952"/>
      <c r="CF25" s="940"/>
      <c r="CG25" s="940"/>
      <c r="CH25" s="940"/>
      <c r="CI25" s="805"/>
      <c r="CJ25" s="952"/>
      <c r="CK25" s="940"/>
      <c r="CL25" s="940"/>
      <c r="CM25" s="940"/>
      <c r="CN25" s="805"/>
      <c r="CO25" s="952"/>
      <c r="CP25" s="940"/>
      <c r="CQ25" s="940"/>
      <c r="CR25" s="940"/>
      <c r="CS25" s="805"/>
      <c r="CT25" s="952"/>
      <c r="CU25" s="940"/>
      <c r="CV25" s="940"/>
      <c r="CW25" s="940"/>
      <c r="CX25" s="805"/>
    </row>
    <row r="26" spans="1:102" ht="14.4" customHeight="1" x14ac:dyDescent="0.25">
      <c r="G26" s="52">
        <v>5</v>
      </c>
      <c r="H26" s="944" t="str">
        <f>'B-5'!$G$9</f>
        <v>Penyesuaian Penjualan</v>
      </c>
      <c r="I26" s="940"/>
      <c r="J26" s="940"/>
      <c r="K26" s="940"/>
      <c r="L26" s="53" t="s">
        <v>1681</v>
      </c>
      <c r="M26" s="1158" t="s">
        <v>1468</v>
      </c>
      <c r="N26" s="940"/>
      <c r="O26" s="940"/>
      <c r="P26" s="940"/>
      <c r="Q26" s="940"/>
      <c r="R26" s="940"/>
      <c r="S26" s="940"/>
      <c r="T26" s="805"/>
      <c r="U26" s="964" t="s">
        <v>215</v>
      </c>
      <c r="V26" s="805"/>
      <c r="W26" s="1157">
        <f>'B-5'!$U$32</f>
        <v>0</v>
      </c>
      <c r="X26" s="940"/>
      <c r="Y26" s="940"/>
      <c r="Z26" s="940"/>
      <c r="AA26" s="805"/>
      <c r="AB26" s="953">
        <f ca="1">SUMIF('B-5-1-5'!$J$20:$O$34,TEXT(AB16,"MM")&amp;TEXT(AB16,"MM")&amp;"*",'B-5-1-5'!$AL$20:$AP$34)</f>
        <v>0</v>
      </c>
      <c r="AC26" s="940"/>
      <c r="AD26" s="940"/>
      <c r="AE26" s="940"/>
      <c r="AF26" s="805"/>
      <c r="AG26" s="953">
        <f ca="1">SUMIF('B-5-1-5'!$J$20:$O$34,TEXT(AG16,"MM")&amp;TEXT(AG16,"MM")&amp;"*",'B-5-1-5'!$AL$20:$AP$34)</f>
        <v>0</v>
      </c>
      <c r="AH26" s="940"/>
      <c r="AI26" s="940"/>
      <c r="AJ26" s="940"/>
      <c r="AK26" s="805"/>
      <c r="AL26" s="953">
        <f ca="1">SUMIF('B-5-1-5'!$J$20:$O$34,TEXT(AL16,"MM")&amp;TEXT(AL16,"MM")&amp;"*",'B-5-1-5'!$AL$20:$AP$34)</f>
        <v>0</v>
      </c>
      <c r="AM26" s="940"/>
      <c r="AN26" s="940"/>
      <c r="AO26" s="940"/>
      <c r="AP26" s="805"/>
      <c r="AQ26" s="953">
        <f ca="1">SUMIF('B-5-1-5'!$J$20:$O$34,TEXT(AQ16,"MM")&amp;TEXT(AQ16,"MM")&amp;"*",'B-5-1-5'!$AL$20:$AP$34)</f>
        <v>0</v>
      </c>
      <c r="AR26" s="940"/>
      <c r="AS26" s="940"/>
      <c r="AT26" s="940"/>
      <c r="AU26" s="805"/>
      <c r="AV26" s="953">
        <f ca="1">SUMIF('B-5-1-5'!$J$20:$O$34,TEXT(AV16,"MM")&amp;TEXT(AV16,"MM")&amp;"*",'B-5-1-5'!$AL$20:$AP$34)</f>
        <v>0</v>
      </c>
      <c r="AW26" s="940"/>
      <c r="AX26" s="940"/>
      <c r="AY26" s="940"/>
      <c r="AZ26" s="805"/>
      <c r="BA26" s="953">
        <f ca="1">SUMIF('B-5-1-5'!$J$20:$O$34,TEXT(BA16,"MM")&amp;TEXT(BA16,"MM")&amp;"*",'B-5-1-5'!$AL$20:$AP$34)</f>
        <v>0</v>
      </c>
      <c r="BB26" s="940"/>
      <c r="BC26" s="940"/>
      <c r="BD26" s="940"/>
      <c r="BE26" s="805"/>
      <c r="BF26" s="953">
        <f ca="1">SUMIF('B-5-1-5'!$J$20:$O$34,TEXT(BF16,"MM")&amp;TEXT(BF16,"MM")&amp;"*",'B-5-1-5'!$AL$20:$AP$34)</f>
        <v>0</v>
      </c>
      <c r="BG26" s="940"/>
      <c r="BH26" s="940"/>
      <c r="BI26" s="940"/>
      <c r="BJ26" s="805"/>
      <c r="BK26" s="953">
        <f ca="1">SUMIF('B-5-1-5'!$J$20:$O$34,TEXT(BK16,"MM")&amp;TEXT(BK16,"MM")&amp;"*",'B-5-1-5'!$AL$20:$AP$34)</f>
        <v>0</v>
      </c>
      <c r="BL26" s="940"/>
      <c r="BM26" s="940"/>
      <c r="BN26" s="940"/>
      <c r="BO26" s="805"/>
      <c r="BP26" s="953">
        <f ca="1">SUMIF('B-5-1-5'!$J$20:$O$34,TEXT(BP16,"MM")&amp;TEXT(BP16,"MM")&amp;"*",'B-5-1-5'!$AL$20:$AP$34)</f>
        <v>0</v>
      </c>
      <c r="BQ26" s="940"/>
      <c r="BR26" s="940"/>
      <c r="BS26" s="940"/>
      <c r="BT26" s="805"/>
      <c r="BU26" s="953">
        <f ca="1">SUMIF('B-5-1-5'!$J$20:$O$34,TEXT(BU16,"MM")&amp;TEXT(BU16,"MM")&amp;"*",'B-5-1-5'!$AL$20:$AP$34)</f>
        <v>0</v>
      </c>
      <c r="BV26" s="940"/>
      <c r="BW26" s="940"/>
      <c r="BX26" s="940"/>
      <c r="BY26" s="805"/>
      <c r="BZ26" s="953">
        <f ca="1">SUMIF('B-5-1-5'!$J$20:$O$34,TEXT(BZ16,"MM")&amp;TEXT(BZ16,"MM")&amp;"*",'B-5-1-5'!$AL$20:$AP$34)</f>
        <v>0</v>
      </c>
      <c r="CA26" s="940"/>
      <c r="CB26" s="940"/>
      <c r="CC26" s="940"/>
      <c r="CD26" s="805"/>
      <c r="CE26" s="953">
        <f ca="1">SUMIF('B-5-1-5'!$J$20:$O$34,TEXT(CE16,"MM")&amp;TEXT(CE16,"MM")&amp;"*",'B-5-1-5'!$AL$20:$AP$34)</f>
        <v>0</v>
      </c>
      <c r="CF26" s="940"/>
      <c r="CG26" s="940"/>
      <c r="CH26" s="940"/>
      <c r="CI26" s="805"/>
      <c r="CJ26" s="955">
        <f ca="1">SUMIF('B-5-1-5'!J20:O34,"0112"&amp;"*",'B-5-1-5'!AL20:AP34)+SUMIF('B-5-1-5'!J20:O34,"0201"&amp;"*",'B-5-1-5'!AL20:AP34)+SUMIF('B-5-1-5'!J20:O34,"0302"&amp;"*",'B-5-1-5'!AL20:AP34)+SUMIF('B-5-1-5'!J20:O34,"0403"&amp;"*",'B-5-1-5'!AL20:AP34)+SUMIF('B-5-1-5'!J20:O34,"0503"&amp;"*",'B-5-1-5'!AL20:AP34)+SUMIF('B-5-1-5'!J20:O34,"0605"&amp;"*",'B-5-1-5'!AL20:AP34)+SUMIF('B-5-1-5'!J20:O34,"0706"&amp;"*",'B-5-1-5'!AL20:AP34)+SUMIF('B-5-1-5'!J20:O34,"0807"&amp;"*",'B-5-1-5'!AL20:AP34)+SUMIF('B-5-1-5'!J20:O34,"0908"&amp;"*",'B-5-1-5'!AL20:AP34)+SUMIF('B-5-1-5'!J20:O34,"1009"&amp;"*",'B-5-1-5'!AL20:AP34)+SUMIF('B-5-1-5'!J20:O34,"1110"&amp;"*",'B-5-1-5'!AL20:AP34)+SUMIF('B-5-1-5'!J20:O34,"1201"&amp;"*",'B-5-1-5'!AL20:AP34)</f>
        <v>0</v>
      </c>
      <c r="CK26" s="940"/>
      <c r="CL26" s="940"/>
      <c r="CM26" s="940"/>
      <c r="CN26" s="805"/>
      <c r="CO26" s="955">
        <f ca="1">IF(CJ26&gt;0,CJ26,SUM(AB26:CI26))</f>
        <v>0</v>
      </c>
      <c r="CP26" s="940"/>
      <c r="CQ26" s="940"/>
      <c r="CR26" s="940"/>
      <c r="CS26" s="805"/>
      <c r="CT26" s="955">
        <f ca="1">CO26-W26</f>
        <v>0</v>
      </c>
      <c r="CU26" s="940"/>
      <c r="CV26" s="940"/>
      <c r="CW26" s="940"/>
      <c r="CX26" s="805"/>
    </row>
    <row r="27" spans="1:102" ht="14.25" customHeight="1" x14ac:dyDescent="0.25">
      <c r="G27" s="52"/>
      <c r="H27" s="804"/>
      <c r="I27" s="940"/>
      <c r="J27" s="940"/>
      <c r="K27" s="940"/>
      <c r="M27" s="940"/>
      <c r="N27" s="940"/>
      <c r="O27" s="940"/>
      <c r="P27" s="940"/>
      <c r="Q27" s="940"/>
      <c r="R27" s="940"/>
      <c r="S27" s="940"/>
      <c r="T27" s="805"/>
      <c r="U27" s="964"/>
      <c r="V27" s="805"/>
      <c r="W27" s="1157"/>
      <c r="X27" s="940"/>
      <c r="Y27" s="940"/>
      <c r="Z27" s="940"/>
      <c r="AA27" s="805"/>
      <c r="AB27" s="952"/>
      <c r="AC27" s="940"/>
      <c r="AD27" s="940"/>
      <c r="AE27" s="940"/>
      <c r="AF27" s="805"/>
      <c r="AG27" s="952"/>
      <c r="AH27" s="940"/>
      <c r="AI27" s="940"/>
      <c r="AJ27" s="940"/>
      <c r="AK27" s="805"/>
      <c r="AL27" s="952"/>
      <c r="AM27" s="940"/>
      <c r="AN27" s="940"/>
      <c r="AO27" s="940"/>
      <c r="AP27" s="805"/>
      <c r="AQ27" s="952"/>
      <c r="AR27" s="940"/>
      <c r="AS27" s="940"/>
      <c r="AT27" s="940"/>
      <c r="AU27" s="805"/>
      <c r="AV27" s="952"/>
      <c r="AW27" s="940"/>
      <c r="AX27" s="940"/>
      <c r="AY27" s="940"/>
      <c r="AZ27" s="805"/>
      <c r="BA27" s="952"/>
      <c r="BB27" s="940"/>
      <c r="BC27" s="940"/>
      <c r="BD27" s="940"/>
      <c r="BE27" s="805"/>
      <c r="BF27" s="952"/>
      <c r="BG27" s="940"/>
      <c r="BH27" s="940"/>
      <c r="BI27" s="940"/>
      <c r="BJ27" s="805"/>
      <c r="BK27" s="952"/>
      <c r="BL27" s="940"/>
      <c r="BM27" s="940"/>
      <c r="BN27" s="940"/>
      <c r="BO27" s="805"/>
      <c r="BP27" s="952"/>
      <c r="BQ27" s="940"/>
      <c r="BR27" s="940"/>
      <c r="BS27" s="940"/>
      <c r="BT27" s="805"/>
      <c r="BU27" s="952"/>
      <c r="BV27" s="940"/>
      <c r="BW27" s="940"/>
      <c r="BX27" s="940"/>
      <c r="BY27" s="805"/>
      <c r="BZ27" s="952"/>
      <c r="CA27" s="940"/>
      <c r="CB27" s="940"/>
      <c r="CC27" s="940"/>
      <c r="CD27" s="805"/>
      <c r="CE27" s="952"/>
      <c r="CF27" s="940"/>
      <c r="CG27" s="940"/>
      <c r="CH27" s="940"/>
      <c r="CI27" s="805"/>
      <c r="CJ27" s="952"/>
      <c r="CK27" s="940"/>
      <c r="CL27" s="940"/>
      <c r="CM27" s="940"/>
      <c r="CN27" s="805"/>
      <c r="CO27" s="952"/>
      <c r="CP27" s="940"/>
      <c r="CQ27" s="940"/>
      <c r="CR27" s="940"/>
      <c r="CS27" s="805"/>
      <c r="CT27" s="952"/>
      <c r="CU27" s="940"/>
      <c r="CV27" s="940"/>
      <c r="CW27" s="940"/>
      <c r="CX27" s="805"/>
    </row>
    <row r="28" spans="1:102" ht="14.4" customHeight="1" x14ac:dyDescent="0.25">
      <c r="B28" s="760"/>
      <c r="C28" s="761"/>
      <c r="D28" s="761"/>
      <c r="E28" s="761"/>
      <c r="G28" s="52">
        <v>6</v>
      </c>
      <c r="H28" s="944" t="str">
        <f>'B-5'!$G$9</f>
        <v>Penyesuaian Penjualan</v>
      </c>
      <c r="I28" s="940"/>
      <c r="J28" s="940"/>
      <c r="K28" s="940"/>
      <c r="L28" s="53" t="s">
        <v>1681</v>
      </c>
      <c r="M28" s="1158" t="s">
        <v>1472</v>
      </c>
      <c r="N28" s="940"/>
      <c r="O28" s="940"/>
      <c r="P28" s="940"/>
      <c r="Q28" s="940"/>
      <c r="R28" s="940"/>
      <c r="S28" s="940"/>
      <c r="T28" s="805"/>
      <c r="U28" s="964" t="s">
        <v>217</v>
      </c>
      <c r="V28" s="805"/>
      <c r="W28" s="1157">
        <f>'B-5'!$U$32</f>
        <v>0</v>
      </c>
      <c r="X28" s="940"/>
      <c r="Y28" s="940"/>
      <c r="Z28" s="940"/>
      <c r="AA28" s="805"/>
      <c r="AB28" s="945"/>
      <c r="AC28" s="940"/>
      <c r="AD28" s="940"/>
      <c r="AE28" s="940"/>
      <c r="AF28" s="805"/>
      <c r="AG28" s="945"/>
      <c r="AH28" s="940"/>
      <c r="AI28" s="940"/>
      <c r="AJ28" s="940"/>
      <c r="AK28" s="805"/>
      <c r="AL28" s="945"/>
      <c r="AM28" s="940"/>
      <c r="AN28" s="940"/>
      <c r="AO28" s="940"/>
      <c r="AP28" s="805"/>
      <c r="AQ28" s="945"/>
      <c r="AR28" s="940"/>
      <c r="AS28" s="940"/>
      <c r="AT28" s="940"/>
      <c r="AU28" s="805"/>
      <c r="AV28" s="945"/>
      <c r="AW28" s="940"/>
      <c r="AX28" s="940"/>
      <c r="AY28" s="940"/>
      <c r="AZ28" s="805"/>
      <c r="BA28" s="945"/>
      <c r="BB28" s="940"/>
      <c r="BC28" s="940"/>
      <c r="BD28" s="940"/>
      <c r="BE28" s="805"/>
      <c r="BF28" s="945"/>
      <c r="BG28" s="940"/>
      <c r="BH28" s="940"/>
      <c r="BI28" s="940"/>
      <c r="BJ28" s="805"/>
      <c r="BK28" s="945"/>
      <c r="BL28" s="940"/>
      <c r="BM28" s="940"/>
      <c r="BN28" s="940"/>
      <c r="BO28" s="805"/>
      <c r="BP28" s="945"/>
      <c r="BQ28" s="940"/>
      <c r="BR28" s="940"/>
      <c r="BS28" s="940"/>
      <c r="BT28" s="805"/>
      <c r="BU28" s="945"/>
      <c r="BV28" s="940"/>
      <c r="BW28" s="940"/>
      <c r="BX28" s="940"/>
      <c r="BY28" s="805"/>
      <c r="BZ28" s="945"/>
      <c r="CA28" s="940"/>
      <c r="CB28" s="940"/>
      <c r="CC28" s="940"/>
      <c r="CD28" s="805"/>
      <c r="CE28" s="945"/>
      <c r="CF28" s="940"/>
      <c r="CG28" s="940"/>
      <c r="CH28" s="940"/>
      <c r="CI28" s="805"/>
      <c r="CJ28" s="955" t="e">
        <f>'B-5-1-6'!#REF!</f>
        <v>#REF!</v>
      </c>
      <c r="CK28" s="940"/>
      <c r="CL28" s="940"/>
      <c r="CM28" s="940"/>
      <c r="CN28" s="805"/>
      <c r="CO28" s="955" t="e">
        <f>IF(CJ28&gt;0,CJ28,SUM(AB28:CI28))</f>
        <v>#REF!</v>
      </c>
      <c r="CP28" s="940"/>
      <c r="CQ28" s="940"/>
      <c r="CR28" s="940"/>
      <c r="CS28" s="805"/>
      <c r="CT28" s="955" t="e">
        <f>CO28-W28</f>
        <v>#REF!</v>
      </c>
      <c r="CU28" s="940"/>
      <c r="CV28" s="940"/>
      <c r="CW28" s="940"/>
      <c r="CX28" s="805"/>
    </row>
    <row r="29" spans="1:102" ht="14.4" customHeight="1" x14ac:dyDescent="0.25">
      <c r="G29" s="52"/>
      <c r="H29" s="804"/>
      <c r="I29" s="940"/>
      <c r="J29" s="940"/>
      <c r="K29" s="940"/>
      <c r="M29" s="940"/>
      <c r="N29" s="940"/>
      <c r="O29" s="940"/>
      <c r="P29" s="940"/>
      <c r="Q29" s="940"/>
      <c r="R29" s="940"/>
      <c r="S29" s="940"/>
      <c r="T29" s="805"/>
      <c r="U29" s="964"/>
      <c r="V29" s="805"/>
      <c r="W29" s="950"/>
      <c r="X29" s="940"/>
      <c r="Y29" s="940"/>
      <c r="Z29" s="940"/>
      <c r="AA29" s="805"/>
      <c r="AB29" s="952"/>
      <c r="AC29" s="940"/>
      <c r="AD29" s="940"/>
      <c r="AE29" s="940"/>
      <c r="AF29" s="805"/>
      <c r="AG29" s="952"/>
      <c r="AH29" s="940"/>
      <c r="AI29" s="940"/>
      <c r="AJ29" s="940"/>
      <c r="AK29" s="805"/>
      <c r="AL29" s="952"/>
      <c r="AM29" s="940"/>
      <c r="AN29" s="940"/>
      <c r="AO29" s="940"/>
      <c r="AP29" s="805"/>
      <c r="AQ29" s="952"/>
      <c r="AR29" s="940"/>
      <c r="AS29" s="940"/>
      <c r="AT29" s="940"/>
      <c r="AU29" s="805"/>
      <c r="AV29" s="952"/>
      <c r="AW29" s="940"/>
      <c r="AX29" s="940"/>
      <c r="AY29" s="940"/>
      <c r="AZ29" s="805"/>
      <c r="BA29" s="952"/>
      <c r="BB29" s="940"/>
      <c r="BC29" s="940"/>
      <c r="BD29" s="940"/>
      <c r="BE29" s="805"/>
      <c r="BF29" s="952"/>
      <c r="BG29" s="940"/>
      <c r="BH29" s="940"/>
      <c r="BI29" s="940"/>
      <c r="BJ29" s="805"/>
      <c r="BK29" s="952"/>
      <c r="BL29" s="940"/>
      <c r="BM29" s="940"/>
      <c r="BN29" s="940"/>
      <c r="BO29" s="805"/>
      <c r="BP29" s="952"/>
      <c r="BQ29" s="940"/>
      <c r="BR29" s="940"/>
      <c r="BS29" s="940"/>
      <c r="BT29" s="805"/>
      <c r="BU29" s="952"/>
      <c r="BV29" s="940"/>
      <c r="BW29" s="940"/>
      <c r="BX29" s="940"/>
      <c r="BY29" s="805"/>
      <c r="BZ29" s="952"/>
      <c r="CA29" s="940"/>
      <c r="CB29" s="940"/>
      <c r="CC29" s="940"/>
      <c r="CD29" s="805"/>
      <c r="CE29" s="952"/>
      <c r="CF29" s="940"/>
      <c r="CG29" s="940"/>
      <c r="CH29" s="940"/>
      <c r="CI29" s="805"/>
      <c r="CJ29" s="952"/>
      <c r="CK29" s="940"/>
      <c r="CL29" s="940"/>
      <c r="CM29" s="940"/>
      <c r="CN29" s="805"/>
      <c r="CO29" s="952"/>
      <c r="CP29" s="940"/>
      <c r="CQ29" s="940"/>
      <c r="CR29" s="940"/>
      <c r="CS29" s="805"/>
      <c r="CT29" s="952"/>
      <c r="CU29" s="940"/>
      <c r="CV29" s="940"/>
      <c r="CW29" s="940"/>
      <c r="CX29" s="805"/>
    </row>
    <row r="30" spans="1:102" ht="14.25" customHeight="1" thickBot="1" x14ac:dyDescent="0.3">
      <c r="G30" s="290"/>
      <c r="H30" s="291"/>
      <c r="I30" s="291"/>
      <c r="J30" s="291"/>
      <c r="K30" s="291"/>
      <c r="L30" s="291"/>
      <c r="M30" s="291"/>
      <c r="N30" s="291"/>
      <c r="O30" s="291"/>
      <c r="P30" s="291"/>
      <c r="Q30" s="291"/>
      <c r="R30" s="291"/>
      <c r="S30" s="291"/>
      <c r="T30" s="291"/>
      <c r="U30" s="292"/>
      <c r="V30" s="293"/>
      <c r="W30" s="941"/>
      <c r="X30" s="942"/>
      <c r="Y30" s="942"/>
      <c r="Z30" s="942"/>
      <c r="AA30" s="943"/>
      <c r="AB30" s="941"/>
      <c r="AC30" s="942"/>
      <c r="AD30" s="942"/>
      <c r="AE30" s="942"/>
      <c r="AF30" s="943"/>
      <c r="AG30" s="941"/>
      <c r="AH30" s="942"/>
      <c r="AI30" s="942"/>
      <c r="AJ30" s="942"/>
      <c r="AK30" s="943"/>
      <c r="AL30" s="941"/>
      <c r="AM30" s="942"/>
      <c r="AN30" s="942"/>
      <c r="AO30" s="942"/>
      <c r="AP30" s="943"/>
      <c r="AQ30" s="941"/>
      <c r="AR30" s="942"/>
      <c r="AS30" s="942"/>
      <c r="AT30" s="942"/>
      <c r="AU30" s="943"/>
      <c r="AV30" s="941"/>
      <c r="AW30" s="942"/>
      <c r="AX30" s="942"/>
      <c r="AY30" s="942"/>
      <c r="AZ30" s="943"/>
      <c r="BA30" s="941"/>
      <c r="BB30" s="942"/>
      <c r="BC30" s="942"/>
      <c r="BD30" s="942"/>
      <c r="BE30" s="943"/>
      <c r="BF30" s="941"/>
      <c r="BG30" s="942"/>
      <c r="BH30" s="942"/>
      <c r="BI30" s="942"/>
      <c r="BJ30" s="943"/>
      <c r="BK30" s="941"/>
      <c r="BL30" s="942"/>
      <c r="BM30" s="942"/>
      <c r="BN30" s="942"/>
      <c r="BO30" s="943"/>
      <c r="BP30" s="941"/>
      <c r="BQ30" s="942"/>
      <c r="BR30" s="942"/>
      <c r="BS30" s="942"/>
      <c r="BT30" s="943"/>
      <c r="BU30" s="941"/>
      <c r="BV30" s="942"/>
      <c r="BW30" s="942"/>
      <c r="BX30" s="942"/>
      <c r="BY30" s="943"/>
      <c r="BZ30" s="941"/>
      <c r="CA30" s="942"/>
      <c r="CB30" s="942"/>
      <c r="CC30" s="942"/>
      <c r="CD30" s="943"/>
      <c r="CE30" s="941"/>
      <c r="CF30" s="942"/>
      <c r="CG30" s="942"/>
      <c r="CH30" s="942"/>
      <c r="CI30" s="943"/>
      <c r="CJ30" s="941"/>
      <c r="CK30" s="942"/>
      <c r="CL30" s="942"/>
      <c r="CM30" s="942"/>
      <c r="CN30" s="943"/>
      <c r="CO30" s="941"/>
      <c r="CP30" s="942"/>
      <c r="CQ30" s="942"/>
      <c r="CR30" s="942"/>
      <c r="CS30" s="943"/>
      <c r="CT30" s="941"/>
      <c r="CU30" s="942"/>
      <c r="CV30" s="942"/>
      <c r="CW30" s="942"/>
      <c r="CX30" s="943"/>
    </row>
    <row r="31" spans="1:102" ht="15" customHeight="1" thickTop="1" x14ac:dyDescent="0.25">
      <c r="AL31" s="110"/>
      <c r="AM31" s="110"/>
      <c r="AN31" s="110"/>
      <c r="AO31" s="110"/>
      <c r="AP31" s="110"/>
      <c r="AQ31" s="110"/>
      <c r="AR31" s="110"/>
      <c r="AS31" s="110"/>
      <c r="AT31" s="110"/>
      <c r="AU31" s="110"/>
      <c r="AV31" s="110"/>
      <c r="AW31" s="110"/>
      <c r="AX31" s="110"/>
      <c r="AY31" s="110"/>
      <c r="AZ31" s="110"/>
      <c r="BA31" s="110"/>
      <c r="BB31" s="110"/>
      <c r="BC31" s="110"/>
      <c r="BD31" s="110"/>
      <c r="BE31" s="110"/>
      <c r="BF31" s="110"/>
      <c r="BG31" s="110"/>
      <c r="BH31" s="110"/>
      <c r="BI31" s="110"/>
      <c r="BJ31" s="110"/>
      <c r="BK31" s="110"/>
      <c r="BL31" s="110"/>
      <c r="BM31" s="110"/>
      <c r="BN31" s="110"/>
      <c r="BO31" s="110"/>
      <c r="BP31" s="110"/>
      <c r="BQ31" s="110"/>
      <c r="BR31" s="110"/>
      <c r="BS31" s="110"/>
      <c r="BT31" s="110"/>
      <c r="BU31" s="110"/>
      <c r="BV31" s="110"/>
      <c r="BW31" s="110"/>
      <c r="BX31" s="110"/>
      <c r="BY31" s="110"/>
      <c r="BZ31" s="110"/>
      <c r="CA31" s="110"/>
      <c r="CB31" s="110"/>
      <c r="CC31" s="110"/>
      <c r="CD31" s="110"/>
      <c r="CE31" s="110"/>
      <c r="CF31" s="110"/>
      <c r="CG31" s="110"/>
      <c r="CH31" s="110"/>
      <c r="CI31" s="110"/>
      <c r="CJ31" s="110"/>
      <c r="CK31" s="110"/>
      <c r="CL31" s="110"/>
      <c r="CM31" s="110"/>
      <c r="CN31" s="110"/>
      <c r="CO31" s="110"/>
      <c r="CP31" s="110"/>
      <c r="CQ31" s="110"/>
      <c r="CR31" s="110"/>
      <c r="CS31" s="110"/>
      <c r="CT31" s="110"/>
      <c r="CU31" s="110"/>
      <c r="CV31" s="110"/>
      <c r="CW31" s="110"/>
      <c r="CX31" s="110"/>
    </row>
    <row r="32" spans="1:102" ht="15" customHeight="1" x14ac:dyDescent="0.25">
      <c r="G32" s="198" t="s">
        <v>1779</v>
      </c>
      <c r="H32" s="199"/>
      <c r="I32" s="199"/>
      <c r="J32" s="199"/>
      <c r="K32" s="199"/>
      <c r="L32" s="199"/>
      <c r="M32" s="199"/>
      <c r="N32" s="199"/>
      <c r="O32" s="199"/>
      <c r="P32" s="199"/>
      <c r="Q32" s="199"/>
      <c r="R32" s="199"/>
      <c r="S32" s="199"/>
      <c r="T32" s="199"/>
      <c r="U32" s="199"/>
      <c r="V32" s="199"/>
      <c r="W32" s="199"/>
      <c r="X32" s="199"/>
      <c r="Y32" s="199"/>
      <c r="Z32" s="199"/>
      <c r="AA32" s="199"/>
      <c r="AB32" s="199"/>
      <c r="AC32" s="199"/>
      <c r="AD32" s="199"/>
      <c r="AE32" s="199"/>
      <c r="AF32" s="199"/>
      <c r="AG32" s="199"/>
      <c r="AH32" s="199"/>
      <c r="AI32" s="199"/>
      <c r="AJ32" s="199"/>
      <c r="AK32" s="200"/>
      <c r="AL32" s="110"/>
      <c r="AM32" s="110"/>
      <c r="AN32" s="110"/>
      <c r="AO32" s="110"/>
      <c r="AP32" s="110"/>
      <c r="AQ32" s="110"/>
      <c r="AR32" s="110"/>
      <c r="AS32" s="110"/>
      <c r="AT32" s="110"/>
      <c r="AU32" s="110"/>
      <c r="AV32" s="110"/>
      <c r="AW32" s="110"/>
      <c r="AX32" s="110"/>
      <c r="AY32" s="110"/>
      <c r="AZ32" s="110"/>
      <c r="BA32" s="110"/>
      <c r="BB32" s="110"/>
      <c r="BC32" s="110"/>
      <c r="BD32" s="110"/>
      <c r="BE32" s="110"/>
      <c r="BF32" s="110"/>
      <c r="BG32" s="110"/>
      <c r="BH32" s="110"/>
      <c r="BI32" s="110"/>
      <c r="BJ32" s="110"/>
      <c r="BK32" s="110"/>
      <c r="BL32" s="110"/>
      <c r="BM32" s="110"/>
      <c r="BN32" s="110"/>
      <c r="BO32" s="110"/>
      <c r="BP32" s="110"/>
      <c r="BQ32" s="110"/>
      <c r="BR32" s="110"/>
      <c r="BS32" s="110"/>
      <c r="BT32" s="110"/>
      <c r="BU32" s="110"/>
      <c r="BV32" s="110"/>
      <c r="BW32" s="110"/>
      <c r="BX32" s="110"/>
      <c r="BY32" s="110"/>
      <c r="BZ32" s="110"/>
      <c r="CA32" s="110"/>
      <c r="CB32" s="110"/>
      <c r="CC32" s="110"/>
      <c r="CD32" s="110"/>
      <c r="CE32" s="110"/>
      <c r="CF32" s="110"/>
      <c r="CG32" s="110"/>
      <c r="CH32" s="110"/>
      <c r="CI32" s="110"/>
      <c r="CJ32" s="110"/>
      <c r="CK32" s="110"/>
      <c r="CL32" s="110"/>
      <c r="CM32" s="110"/>
      <c r="CN32" s="110"/>
      <c r="CO32" s="110"/>
      <c r="CP32" s="110"/>
      <c r="CQ32" s="110"/>
      <c r="CR32" s="110"/>
      <c r="CS32" s="110"/>
      <c r="CT32" s="110"/>
      <c r="CU32" s="110"/>
      <c r="CV32" s="110"/>
      <c r="CW32" s="110"/>
      <c r="CX32" s="110"/>
    </row>
    <row r="33" spans="7:102" ht="15" customHeight="1" x14ac:dyDescent="0.25">
      <c r="G33" s="201" t="s">
        <v>1445</v>
      </c>
      <c r="H33" s="970" t="s">
        <v>1780</v>
      </c>
      <c r="I33" s="764"/>
      <c r="J33" s="764"/>
      <c r="K33" s="764"/>
      <c r="L33" s="764"/>
      <c r="M33" s="764"/>
      <c r="N33" s="764"/>
      <c r="O33" s="764"/>
      <c r="P33" s="764"/>
      <c r="Q33" s="764"/>
      <c r="R33" s="764"/>
      <c r="S33" s="764"/>
      <c r="T33" s="764"/>
      <c r="U33" s="764"/>
      <c r="V33" s="764"/>
      <c r="W33" s="764"/>
      <c r="X33" s="764"/>
      <c r="Y33" s="764"/>
      <c r="Z33" s="764"/>
      <c r="AA33" s="764"/>
      <c r="AB33" s="764"/>
      <c r="AC33" s="764"/>
      <c r="AD33" s="764"/>
      <c r="AE33" s="764"/>
      <c r="AF33" s="764"/>
      <c r="AG33" s="764"/>
      <c r="AH33" s="764"/>
      <c r="AI33" s="764"/>
      <c r="AJ33" s="764"/>
      <c r="AK33" s="765"/>
      <c r="AL33" s="110"/>
      <c r="AM33" s="110"/>
      <c r="AN33" s="110"/>
      <c r="AO33" s="110"/>
      <c r="AP33" s="110"/>
      <c r="AQ33" s="110"/>
      <c r="AR33" s="110"/>
      <c r="AS33" s="110"/>
      <c r="AT33" s="110"/>
      <c r="AU33" s="110"/>
      <c r="AV33" s="110"/>
      <c r="AW33" s="110"/>
      <c r="AX33" s="110"/>
      <c r="AY33" s="110"/>
      <c r="AZ33" s="110"/>
      <c r="BA33" s="110"/>
      <c r="BB33" s="110"/>
      <c r="BC33" s="110"/>
      <c r="BD33" s="110"/>
      <c r="BE33" s="110"/>
      <c r="BF33" s="110"/>
      <c r="BG33" s="110"/>
      <c r="BH33" s="110"/>
      <c r="BI33" s="110"/>
      <c r="BJ33" s="110"/>
      <c r="BK33" s="110"/>
      <c r="BL33" s="110"/>
      <c r="BM33" s="110"/>
      <c r="BN33" s="110"/>
      <c r="BO33" s="110"/>
      <c r="BP33" s="110"/>
      <c r="BQ33" s="110"/>
      <c r="BR33" s="110"/>
      <c r="BS33" s="110"/>
      <c r="BT33" s="110"/>
      <c r="BU33" s="110"/>
      <c r="BV33" s="110"/>
      <c r="BW33" s="110"/>
      <c r="BX33" s="110"/>
      <c r="BY33" s="110"/>
      <c r="BZ33" s="110"/>
      <c r="CA33" s="110"/>
      <c r="CB33" s="110"/>
      <c r="CC33" s="110"/>
      <c r="CD33" s="110"/>
      <c r="CE33" s="110"/>
      <c r="CF33" s="110"/>
      <c r="CG33" s="110"/>
      <c r="CH33" s="110"/>
      <c r="CI33" s="110"/>
      <c r="CJ33" s="110"/>
      <c r="CK33" s="110"/>
      <c r="CL33" s="110"/>
      <c r="CM33" s="110"/>
      <c r="CN33" s="110"/>
      <c r="CO33" s="110"/>
      <c r="CP33" s="110"/>
      <c r="CQ33" s="110"/>
      <c r="CR33" s="110"/>
      <c r="CS33" s="110"/>
      <c r="CT33" s="110"/>
      <c r="CU33" s="110"/>
      <c r="CV33" s="110"/>
      <c r="CW33" s="110"/>
      <c r="CX33" s="110"/>
    </row>
    <row r="34" spans="7:102" ht="15" customHeight="1" x14ac:dyDescent="0.25">
      <c r="G34" s="520" t="s">
        <v>1781</v>
      </c>
      <c r="H34" s="971" t="str">
        <f>"Berdasarkan hasil pengujian-pengujian tersebut, pemeriksaan atas "&amp;H18&amp;"  disimpulkan sebagai berikut :"</f>
        <v>Berdasarkan hasil pengujian-pengujian tersebut, pemeriksaan atas Penyesuaian Penjualan  disimpulkan sebagai berikut :</v>
      </c>
      <c r="I34" s="789"/>
      <c r="J34" s="789"/>
      <c r="K34" s="789"/>
      <c r="L34" s="789"/>
      <c r="M34" s="789"/>
      <c r="N34" s="789"/>
      <c r="O34" s="789"/>
      <c r="P34" s="789"/>
      <c r="Q34" s="789"/>
      <c r="R34" s="789"/>
      <c r="S34" s="789"/>
      <c r="T34" s="789"/>
      <c r="U34" s="789"/>
      <c r="V34" s="789"/>
      <c r="W34" s="789"/>
      <c r="X34" s="789"/>
      <c r="Y34" s="789"/>
      <c r="Z34" s="789"/>
      <c r="AA34" s="789"/>
      <c r="AB34" s="789"/>
      <c r="AC34" s="789"/>
      <c r="AD34" s="789"/>
      <c r="AE34" s="789"/>
      <c r="AF34" s="789"/>
      <c r="AG34" s="789"/>
      <c r="AH34" s="789"/>
      <c r="AI34" s="789"/>
      <c r="AJ34" s="789"/>
      <c r="AK34" s="790"/>
      <c r="AL34" s="110"/>
      <c r="AM34" s="110"/>
      <c r="AN34" s="110"/>
      <c r="AO34" s="110"/>
      <c r="AP34" s="110"/>
      <c r="AQ34" s="110"/>
      <c r="AR34" s="110"/>
      <c r="AS34" s="110"/>
      <c r="AT34" s="110"/>
      <c r="AU34" s="110"/>
      <c r="AV34" s="110"/>
      <c r="AW34" s="110"/>
      <c r="AX34" s="110"/>
      <c r="AY34" s="110"/>
      <c r="AZ34" s="110"/>
      <c r="BA34" s="110"/>
      <c r="BB34" s="110"/>
      <c r="BC34" s="110"/>
      <c r="BD34" s="110"/>
      <c r="BE34" s="110"/>
      <c r="BF34" s="110"/>
      <c r="BG34" s="110"/>
      <c r="BH34" s="110"/>
      <c r="BI34" s="110"/>
      <c r="BJ34" s="110"/>
      <c r="BK34" s="110"/>
      <c r="BL34" s="110"/>
      <c r="BM34" s="110"/>
      <c r="BN34" s="110"/>
      <c r="BO34" s="110"/>
      <c r="BP34" s="110"/>
      <c r="BQ34" s="110"/>
      <c r="BR34" s="110"/>
      <c r="BS34" s="110"/>
      <c r="BT34" s="110"/>
      <c r="BU34" s="110"/>
      <c r="BV34" s="110"/>
      <c r="BW34" s="110"/>
      <c r="BX34" s="110"/>
      <c r="BY34" s="110"/>
      <c r="BZ34" s="110"/>
      <c r="CA34" s="110"/>
      <c r="CB34" s="110"/>
      <c r="CC34" s="110"/>
      <c r="CD34" s="110"/>
      <c r="CE34" s="110"/>
      <c r="CF34" s="110"/>
      <c r="CG34" s="110"/>
      <c r="CH34" s="110"/>
      <c r="CI34" s="110"/>
      <c r="CJ34" s="110"/>
      <c r="CK34" s="110"/>
      <c r="CL34" s="110"/>
      <c r="CM34" s="110"/>
      <c r="CN34" s="110"/>
      <c r="CO34" s="110"/>
      <c r="CP34" s="110"/>
      <c r="CQ34" s="110"/>
      <c r="CR34" s="110"/>
      <c r="CS34" s="110"/>
      <c r="CT34" s="110"/>
      <c r="CU34" s="110"/>
      <c r="CV34" s="110"/>
      <c r="CW34" s="110"/>
      <c r="CX34" s="110"/>
    </row>
    <row r="35" spans="7:102" ht="15" customHeight="1" x14ac:dyDescent="0.25">
      <c r="G35" s="521"/>
      <c r="H35" s="804"/>
      <c r="I35" s="940"/>
      <c r="J35" s="940"/>
      <c r="K35" s="940"/>
      <c r="L35" s="940"/>
      <c r="M35" s="940"/>
      <c r="N35" s="940"/>
      <c r="O35" s="940"/>
      <c r="P35" s="940"/>
      <c r="Q35" s="940"/>
      <c r="R35" s="940"/>
      <c r="S35" s="940"/>
      <c r="T35" s="940"/>
      <c r="U35" s="940"/>
      <c r="V35" s="940"/>
      <c r="W35" s="940"/>
      <c r="X35" s="940"/>
      <c r="Y35" s="940"/>
      <c r="Z35" s="940"/>
      <c r="AA35" s="940"/>
      <c r="AB35" s="940"/>
      <c r="AC35" s="940"/>
      <c r="AD35" s="940"/>
      <c r="AE35" s="940"/>
      <c r="AF35" s="940"/>
      <c r="AG35" s="940"/>
      <c r="AH35" s="940"/>
      <c r="AI35" s="940"/>
      <c r="AJ35" s="940"/>
      <c r="AK35" s="805"/>
      <c r="AL35" s="110"/>
      <c r="AM35" s="110"/>
      <c r="AN35" s="110"/>
      <c r="AO35" s="110"/>
      <c r="AP35" s="110"/>
      <c r="AQ35" s="110"/>
      <c r="AR35" s="110"/>
      <c r="AS35" s="110"/>
      <c r="AT35" s="110"/>
      <c r="AU35" s="110"/>
      <c r="AV35" s="110"/>
      <c r="AW35" s="110"/>
      <c r="AX35" s="110"/>
      <c r="AY35" s="110"/>
      <c r="AZ35" s="110"/>
      <c r="BA35" s="110"/>
      <c r="BB35" s="110"/>
      <c r="BC35" s="110"/>
      <c r="BD35" s="110"/>
      <c r="BE35" s="110"/>
      <c r="BF35" s="110"/>
      <c r="BG35" s="110"/>
      <c r="BH35" s="110"/>
      <c r="BI35" s="110"/>
      <c r="BJ35" s="110"/>
      <c r="BK35" s="110"/>
      <c r="BL35" s="110"/>
      <c r="BM35" s="110"/>
      <c r="BN35" s="110"/>
      <c r="BO35" s="110"/>
      <c r="BP35" s="110"/>
      <c r="BQ35" s="110"/>
      <c r="BR35" s="110"/>
      <c r="BS35" s="110"/>
      <c r="BT35" s="110"/>
      <c r="BU35" s="110"/>
      <c r="BV35" s="110"/>
      <c r="BW35" s="110"/>
      <c r="BX35" s="110"/>
      <c r="BY35" s="110"/>
      <c r="BZ35" s="110"/>
      <c r="CA35" s="110"/>
      <c r="CB35" s="110"/>
      <c r="CC35" s="110"/>
      <c r="CD35" s="110"/>
      <c r="CE35" s="110"/>
      <c r="CF35" s="110"/>
      <c r="CG35" s="110"/>
      <c r="CH35" s="110"/>
      <c r="CI35" s="110"/>
      <c r="CJ35" s="110"/>
      <c r="CK35" s="110"/>
      <c r="CL35" s="110"/>
      <c r="CM35" s="110"/>
      <c r="CN35" s="110"/>
      <c r="CO35" s="110"/>
      <c r="CP35" s="110"/>
      <c r="CQ35" s="110"/>
      <c r="CR35" s="110"/>
      <c r="CS35" s="110"/>
      <c r="CT35" s="110"/>
      <c r="CU35" s="110"/>
      <c r="CV35" s="110"/>
      <c r="CW35" s="110"/>
      <c r="CX35" s="110"/>
    </row>
    <row r="36" spans="7:102" ht="15" customHeight="1" x14ac:dyDescent="0.25">
      <c r="G36" s="521"/>
      <c r="H36" s="202" t="str">
        <f>H18&amp;" menurut pemeriksa :"</f>
        <v>Penyesuaian Penjualan menurut pemeriksa :</v>
      </c>
      <c r="I36" s="203"/>
      <c r="J36" s="203"/>
      <c r="K36" s="203"/>
      <c r="L36" s="203"/>
      <c r="M36" s="203"/>
      <c r="N36" s="203"/>
      <c r="O36" s="203"/>
      <c r="P36" s="203"/>
      <c r="Q36" s="203"/>
      <c r="R36" s="203"/>
      <c r="S36" s="203"/>
      <c r="T36" s="203"/>
      <c r="U36" s="203"/>
      <c r="V36" s="203"/>
      <c r="W36" s="203"/>
      <c r="X36" s="203"/>
      <c r="Y36" s="203"/>
      <c r="Z36" s="203"/>
      <c r="AA36" s="203"/>
      <c r="AB36" s="203"/>
      <c r="AK36" s="186"/>
      <c r="AL36" s="110"/>
      <c r="AM36" s="110"/>
      <c r="AN36" s="110"/>
      <c r="AO36" s="110"/>
      <c r="AP36" s="110"/>
      <c r="AQ36" s="110"/>
      <c r="AR36" s="110"/>
      <c r="AS36" s="110"/>
      <c r="AT36" s="110"/>
      <c r="AU36" s="110"/>
      <c r="AV36" s="110"/>
      <c r="AW36" s="110"/>
      <c r="AX36" s="110"/>
      <c r="AY36" s="110"/>
      <c r="AZ36" s="110"/>
      <c r="BA36" s="110"/>
      <c r="BB36" s="110"/>
      <c r="BC36" s="110"/>
      <c r="BD36" s="110"/>
      <c r="BE36" s="110"/>
      <c r="BF36" s="110"/>
      <c r="BG36" s="110"/>
      <c r="BH36" s="110"/>
      <c r="BI36" s="110"/>
      <c r="BJ36" s="110"/>
      <c r="BK36" s="110"/>
      <c r="BL36" s="110"/>
      <c r="BM36" s="110"/>
      <c r="BN36" s="110"/>
      <c r="BO36" s="110"/>
      <c r="BP36" s="110"/>
      <c r="BQ36" s="110"/>
      <c r="BR36" s="110"/>
      <c r="BS36" s="110"/>
      <c r="BT36" s="110"/>
      <c r="BU36" s="110"/>
      <c r="BV36" s="110"/>
      <c r="BW36" s="110"/>
      <c r="BX36" s="110"/>
      <c r="BY36" s="110"/>
      <c r="BZ36" s="110"/>
      <c r="CA36" s="110"/>
      <c r="CB36" s="110"/>
      <c r="CC36" s="110"/>
      <c r="CD36" s="110"/>
      <c r="CE36" s="110"/>
      <c r="CF36" s="110"/>
      <c r="CG36" s="110"/>
      <c r="CH36" s="110"/>
      <c r="CI36" s="110"/>
      <c r="CJ36" s="110"/>
      <c r="CK36" s="110"/>
      <c r="CL36" s="110"/>
      <c r="CM36" s="110"/>
      <c r="CN36" s="110"/>
      <c r="CO36" s="110"/>
      <c r="CP36" s="110"/>
      <c r="CQ36" s="110"/>
      <c r="CR36" s="110"/>
      <c r="CS36" s="110"/>
      <c r="CT36" s="110"/>
      <c r="CU36" s="110"/>
      <c r="CV36" s="110"/>
      <c r="CW36" s="110"/>
      <c r="CX36" s="110"/>
    </row>
    <row r="37" spans="7:102" ht="15" customHeight="1" x14ac:dyDescent="0.25">
      <c r="G37" s="521"/>
      <c r="H37" s="202" t="s">
        <v>1681</v>
      </c>
      <c r="I37" s="939" t="s">
        <v>1782</v>
      </c>
      <c r="J37" s="940"/>
      <c r="K37" s="940"/>
      <c r="L37" s="940"/>
      <c r="M37" s="940"/>
      <c r="N37" s="940"/>
      <c r="O37" s="940"/>
      <c r="P37" s="940"/>
      <c r="Q37" s="940"/>
      <c r="R37" s="940"/>
      <c r="S37" s="940"/>
      <c r="T37" s="940"/>
      <c r="U37" s="940"/>
      <c r="V37" s="940"/>
      <c r="W37" s="203" t="s">
        <v>1684</v>
      </c>
      <c r="X37" s="974">
        <f>IF(I38="Tidak Dilakukan Pengujian",X39,
IF(I38=M18,CO18,
IF(I38=M20,CO20,
IF(I38=M22,CO22,
IF(I38=M24,CO24,
IF(I38=M26,CO26,
IF(I38=M28,CO28,"Pilih teknik yang lain")))))))</f>
        <v>0</v>
      </c>
      <c r="Y37" s="940"/>
      <c r="Z37" s="940"/>
      <c r="AA37" s="940"/>
      <c r="AB37" s="940"/>
      <c r="AK37" s="186"/>
      <c r="AL37" s="110"/>
      <c r="AM37" s="110"/>
      <c r="AN37" s="110"/>
      <c r="AO37" s="110"/>
      <c r="AP37" s="110"/>
      <c r="AQ37" s="110"/>
      <c r="AR37" s="110"/>
      <c r="AS37" s="110"/>
      <c r="AT37" s="110"/>
      <c r="AU37" s="110"/>
      <c r="AV37" s="110"/>
      <c r="AW37" s="110"/>
      <c r="AX37" s="110"/>
      <c r="AY37" s="110"/>
      <c r="AZ37" s="110"/>
      <c r="BA37" s="110"/>
      <c r="BB37" s="110"/>
      <c r="BC37" s="110"/>
      <c r="BD37" s="110"/>
      <c r="BE37" s="110"/>
      <c r="BF37" s="110"/>
      <c r="BG37" s="110"/>
      <c r="BH37" s="110"/>
      <c r="BI37" s="110"/>
      <c r="BJ37" s="110"/>
      <c r="BK37" s="110"/>
      <c r="BL37" s="110"/>
      <c r="BM37" s="110"/>
      <c r="BN37" s="110"/>
      <c r="BO37" s="110"/>
      <c r="BP37" s="110"/>
      <c r="BQ37" s="110"/>
      <c r="BR37" s="110"/>
      <c r="BS37" s="110"/>
      <c r="BT37" s="110"/>
      <c r="BU37" s="110"/>
      <c r="BV37" s="110"/>
      <c r="BW37" s="110"/>
      <c r="BX37" s="110"/>
      <c r="BY37" s="110"/>
      <c r="BZ37" s="110"/>
      <c r="CA37" s="110"/>
      <c r="CB37" s="110"/>
      <c r="CC37" s="110"/>
      <c r="CD37" s="110"/>
      <c r="CE37" s="110"/>
      <c r="CF37" s="110"/>
      <c r="CG37" s="110"/>
      <c r="CH37" s="110"/>
      <c r="CI37" s="110"/>
      <c r="CJ37" s="110"/>
      <c r="CK37" s="110"/>
      <c r="CL37" s="110"/>
      <c r="CM37" s="110"/>
      <c r="CN37" s="110"/>
      <c r="CO37" s="110"/>
      <c r="CP37" s="110"/>
      <c r="CQ37" s="110"/>
      <c r="CR37" s="110"/>
      <c r="CS37" s="110"/>
      <c r="CT37" s="110"/>
      <c r="CU37" s="110"/>
      <c r="CV37" s="110"/>
      <c r="CW37" s="110"/>
      <c r="CX37" s="110"/>
    </row>
    <row r="38" spans="7:102" ht="15" customHeight="1" x14ac:dyDescent="0.25">
      <c r="G38" s="521"/>
      <c r="H38" s="202"/>
      <c r="I38" s="939" t="s">
        <v>2032</v>
      </c>
      <c r="J38" s="940"/>
      <c r="K38" s="940"/>
      <c r="L38" s="940"/>
      <c r="M38" s="940"/>
      <c r="N38" s="940"/>
      <c r="O38" s="940"/>
      <c r="P38" s="940"/>
      <c r="Q38" s="940"/>
      <c r="R38" s="940"/>
      <c r="S38" s="940"/>
      <c r="T38" s="940"/>
      <c r="U38" s="940"/>
      <c r="V38" s="940"/>
      <c r="W38" s="203"/>
      <c r="X38" s="522"/>
      <c r="Y38" s="522"/>
      <c r="Z38" s="522"/>
      <c r="AA38" s="522"/>
      <c r="AB38" s="522"/>
      <c r="AC38" s="204"/>
      <c r="AD38" s="204"/>
      <c r="AE38" s="204"/>
      <c r="AF38" s="204"/>
      <c r="AG38" s="204"/>
      <c r="AH38" s="204"/>
      <c r="AI38" s="204"/>
      <c r="AJ38" s="204"/>
      <c r="AK38" s="444"/>
      <c r="AL38" s="110"/>
      <c r="AM38" s="110"/>
      <c r="AN38" s="110"/>
      <c r="AO38" s="110"/>
      <c r="AP38" s="110"/>
      <c r="AQ38" s="110"/>
      <c r="AR38" s="110"/>
      <c r="AS38" s="110"/>
      <c r="AT38" s="110"/>
      <c r="AU38" s="110"/>
      <c r="AV38" s="110"/>
      <c r="AW38" s="110"/>
      <c r="AX38" s="110"/>
      <c r="AY38" s="110"/>
      <c r="AZ38" s="110"/>
      <c r="BA38" s="110"/>
      <c r="BB38" s="110"/>
      <c r="BC38" s="110"/>
      <c r="BD38" s="110"/>
      <c r="BE38" s="110"/>
      <c r="BF38" s="110"/>
      <c r="BG38" s="110"/>
      <c r="BH38" s="110"/>
      <c r="BI38" s="110"/>
      <c r="BJ38" s="110"/>
      <c r="BK38" s="110"/>
      <c r="BL38" s="110"/>
      <c r="BM38" s="110"/>
      <c r="BN38" s="110"/>
      <c r="BO38" s="110"/>
      <c r="BP38" s="110"/>
      <c r="BQ38" s="110"/>
      <c r="BR38" s="110"/>
      <c r="BS38" s="110"/>
      <c r="BT38" s="110"/>
      <c r="BU38" s="110"/>
      <c r="BV38" s="110"/>
      <c r="BW38" s="110"/>
      <c r="BX38" s="110"/>
      <c r="BY38" s="110"/>
      <c r="BZ38" s="110"/>
      <c r="CA38" s="110"/>
      <c r="CB38" s="110"/>
      <c r="CC38" s="110"/>
      <c r="CD38" s="110"/>
      <c r="CE38" s="110"/>
      <c r="CF38" s="110"/>
      <c r="CG38" s="110"/>
      <c r="CH38" s="110"/>
      <c r="CI38" s="110"/>
      <c r="CJ38" s="110"/>
      <c r="CK38" s="110"/>
      <c r="CL38" s="110"/>
      <c r="CM38" s="110"/>
      <c r="CN38" s="110"/>
      <c r="CO38" s="110"/>
      <c r="CP38" s="110"/>
      <c r="CQ38" s="110"/>
      <c r="CR38" s="110"/>
      <c r="CS38" s="110"/>
      <c r="CT38" s="110"/>
      <c r="CU38" s="110"/>
      <c r="CV38" s="110"/>
      <c r="CW38" s="110"/>
      <c r="CX38" s="110"/>
    </row>
    <row r="39" spans="7:102" ht="15" customHeight="1" x14ac:dyDescent="0.25">
      <c r="G39" s="521"/>
      <c r="H39" s="202" t="s">
        <v>1681</v>
      </c>
      <c r="I39" s="939" t="s">
        <v>1783</v>
      </c>
      <c r="J39" s="940"/>
      <c r="K39" s="940"/>
      <c r="L39" s="940"/>
      <c r="M39" s="940"/>
      <c r="N39" s="940"/>
      <c r="O39" s="940"/>
      <c r="P39" s="940"/>
      <c r="Q39" s="940"/>
      <c r="R39" s="940"/>
      <c r="S39" s="940"/>
      <c r="T39" s="940"/>
      <c r="U39" s="940"/>
      <c r="V39" s="940"/>
      <c r="W39" s="203" t="s">
        <v>1684</v>
      </c>
      <c r="X39" s="968">
        <f>'B-5'!U32</f>
        <v>0</v>
      </c>
      <c r="Y39" s="794"/>
      <c r="Z39" s="794"/>
      <c r="AA39" s="794"/>
      <c r="AB39" s="794"/>
      <c r="AC39" s="204"/>
      <c r="AD39" s="204"/>
      <c r="AE39" s="204"/>
      <c r="AF39" s="204"/>
      <c r="AG39" s="204"/>
      <c r="AH39" s="204"/>
      <c r="AI39" s="204"/>
      <c r="AJ39" s="204"/>
      <c r="AK39" s="444"/>
      <c r="AL39" s="110"/>
      <c r="AM39" s="110"/>
      <c r="AN39" s="110"/>
      <c r="AO39" s="110"/>
      <c r="AP39" s="110"/>
      <c r="AQ39" s="110"/>
      <c r="AR39" s="110"/>
      <c r="AS39" s="110"/>
      <c r="AT39" s="110"/>
      <c r="AU39" s="110"/>
      <c r="AV39" s="110"/>
      <c r="AW39" s="110"/>
      <c r="AX39" s="110"/>
      <c r="AY39" s="110"/>
      <c r="AZ39" s="110"/>
      <c r="BA39" s="110"/>
      <c r="BB39" s="110"/>
      <c r="BC39" s="110"/>
      <c r="BD39" s="110"/>
      <c r="BE39" s="110"/>
      <c r="BF39" s="110"/>
      <c r="BG39" s="110"/>
      <c r="BH39" s="110"/>
      <c r="BI39" s="110"/>
      <c r="BJ39" s="110"/>
      <c r="BK39" s="110"/>
      <c r="BL39" s="110"/>
      <c r="BM39" s="110"/>
      <c r="BN39" s="110"/>
      <c r="BO39" s="110"/>
      <c r="BP39" s="110"/>
      <c r="BQ39" s="110"/>
      <c r="BR39" s="110"/>
      <c r="BS39" s="110"/>
      <c r="BT39" s="110"/>
      <c r="BU39" s="110"/>
      <c r="BV39" s="110"/>
      <c r="BW39" s="110"/>
      <c r="BX39" s="110"/>
      <c r="BY39" s="110"/>
      <c r="BZ39" s="110"/>
      <c r="CA39" s="110"/>
      <c r="CB39" s="110"/>
      <c r="CC39" s="110"/>
      <c r="CD39" s="110"/>
      <c r="CE39" s="110"/>
      <c r="CF39" s="110"/>
      <c r="CG39" s="110"/>
      <c r="CH39" s="110"/>
      <c r="CI39" s="110"/>
      <c r="CJ39" s="110"/>
      <c r="CK39" s="110"/>
      <c r="CL39" s="110"/>
      <c r="CM39" s="110"/>
      <c r="CN39" s="110"/>
      <c r="CO39" s="110"/>
      <c r="CP39" s="110"/>
      <c r="CQ39" s="110"/>
      <c r="CR39" s="110"/>
      <c r="CS39" s="110"/>
      <c r="CT39" s="110"/>
      <c r="CU39" s="110"/>
      <c r="CV39" s="110"/>
      <c r="CW39" s="110"/>
      <c r="CX39" s="110"/>
    </row>
    <row r="40" spans="7:102" ht="15" customHeight="1" x14ac:dyDescent="0.25">
      <c r="G40" s="521"/>
      <c r="H40" s="202" t="s">
        <v>1772</v>
      </c>
      <c r="I40" s="203"/>
      <c r="J40" s="203"/>
      <c r="K40" s="203"/>
      <c r="L40" s="203"/>
      <c r="M40" s="203"/>
      <c r="N40" s="203"/>
      <c r="O40" s="203"/>
      <c r="P40" s="203"/>
      <c r="Q40" s="203"/>
      <c r="R40" s="203"/>
      <c r="S40" s="203"/>
      <c r="T40" s="203"/>
      <c r="U40" s="203"/>
      <c r="V40" s="203"/>
      <c r="W40" s="203" t="s">
        <v>1684</v>
      </c>
      <c r="X40" s="966">
        <f>X37-X39</f>
        <v>0</v>
      </c>
      <c r="Y40" s="789"/>
      <c r="Z40" s="789"/>
      <c r="AA40" s="789"/>
      <c r="AB40" s="789"/>
      <c r="AC40" s="204"/>
      <c r="AD40" s="204"/>
      <c r="AE40" s="204"/>
      <c r="AF40" s="204"/>
      <c r="AG40" s="204"/>
      <c r="AH40" s="204"/>
      <c r="AI40" s="204"/>
      <c r="AJ40" s="204"/>
      <c r="AK40" s="444"/>
      <c r="AL40" s="110"/>
      <c r="AM40" s="110"/>
      <c r="AN40" s="110"/>
      <c r="AO40" s="110"/>
      <c r="AP40" s="110"/>
      <c r="AQ40" s="110"/>
      <c r="AR40" s="110"/>
      <c r="AS40" s="110"/>
      <c r="AT40" s="110"/>
      <c r="AU40" s="110"/>
      <c r="AV40" s="110"/>
      <c r="AW40" s="110"/>
      <c r="AX40" s="110"/>
      <c r="AY40" s="110"/>
      <c r="AZ40" s="110"/>
      <c r="BA40" s="110"/>
      <c r="BB40" s="110"/>
      <c r="BC40" s="110"/>
      <c r="BD40" s="110"/>
      <c r="BE40" s="110"/>
      <c r="BF40" s="110"/>
      <c r="BG40" s="110"/>
      <c r="BH40" s="110"/>
      <c r="BI40" s="110"/>
      <c r="BJ40" s="110"/>
      <c r="BK40" s="110"/>
      <c r="BL40" s="110"/>
      <c r="BM40" s="110"/>
      <c r="BN40" s="110"/>
      <c r="BO40" s="110"/>
      <c r="BP40" s="110"/>
      <c r="BQ40" s="110"/>
      <c r="BR40" s="110"/>
      <c r="BS40" s="110"/>
      <c r="BT40" s="110"/>
      <c r="BU40" s="110"/>
      <c r="BV40" s="110"/>
      <c r="BW40" s="110"/>
      <c r="BX40" s="110"/>
      <c r="BY40" s="110"/>
      <c r="BZ40" s="110"/>
      <c r="CA40" s="110"/>
      <c r="CB40" s="110"/>
      <c r="CC40" s="110"/>
      <c r="CD40" s="110"/>
      <c r="CE40" s="110"/>
      <c r="CF40" s="110"/>
      <c r="CG40" s="110"/>
      <c r="CH40" s="110"/>
      <c r="CI40" s="110"/>
      <c r="CJ40" s="110"/>
      <c r="CK40" s="110"/>
      <c r="CL40" s="110"/>
      <c r="CM40" s="110"/>
      <c r="CN40" s="110"/>
      <c r="CO40" s="110"/>
      <c r="CP40" s="110"/>
      <c r="CQ40" s="110"/>
      <c r="CR40" s="110"/>
      <c r="CS40" s="110"/>
      <c r="CT40" s="110"/>
      <c r="CU40" s="110"/>
      <c r="CV40" s="110"/>
      <c r="CW40" s="110"/>
      <c r="CX40" s="110"/>
    </row>
    <row r="41" spans="7:102" ht="15" customHeight="1" x14ac:dyDescent="0.25">
      <c r="G41" s="521"/>
      <c r="H41" s="202"/>
      <c r="I41" s="203"/>
      <c r="J41" s="203"/>
      <c r="K41" s="203"/>
      <c r="L41" s="203"/>
      <c r="M41" s="203"/>
      <c r="N41" s="203"/>
      <c r="O41" s="203"/>
      <c r="P41" s="203"/>
      <c r="Q41" s="203"/>
      <c r="R41" s="203"/>
      <c r="S41" s="203"/>
      <c r="T41" s="203"/>
      <c r="U41" s="203"/>
      <c r="V41" s="203"/>
      <c r="W41" s="203"/>
      <c r="X41" s="522"/>
      <c r="Y41" s="522"/>
      <c r="Z41" s="522"/>
      <c r="AA41" s="522"/>
      <c r="AB41" s="522"/>
      <c r="AC41" s="204"/>
      <c r="AD41" s="204"/>
      <c r="AE41" s="204"/>
      <c r="AF41" s="204"/>
      <c r="AG41" s="204"/>
      <c r="AH41" s="204"/>
      <c r="AI41" s="204"/>
      <c r="AJ41" s="204"/>
      <c r="AK41" s="444"/>
      <c r="AL41" s="110"/>
      <c r="AM41" s="110"/>
      <c r="AN41" s="110"/>
      <c r="AO41" s="110"/>
      <c r="AP41" s="110"/>
      <c r="AQ41" s="110"/>
      <c r="AR41" s="110"/>
      <c r="AS41" s="110"/>
      <c r="AT41" s="110"/>
      <c r="AU41" s="110"/>
      <c r="AV41" s="110"/>
      <c r="AW41" s="110"/>
      <c r="AX41" s="110"/>
      <c r="AY41" s="110"/>
      <c r="AZ41" s="110"/>
      <c r="BA41" s="110"/>
      <c r="BB41" s="110"/>
      <c r="BC41" s="110"/>
      <c r="BD41" s="110"/>
      <c r="BE41" s="110"/>
      <c r="BF41" s="110"/>
      <c r="BG41" s="110"/>
      <c r="BH41" s="110"/>
      <c r="BI41" s="110"/>
      <c r="BJ41" s="110"/>
      <c r="BK41" s="110"/>
      <c r="BL41" s="110"/>
      <c r="BM41" s="110"/>
      <c r="BN41" s="110"/>
      <c r="BO41" s="110"/>
      <c r="BP41" s="110"/>
      <c r="BQ41" s="110"/>
      <c r="BR41" s="110"/>
      <c r="BS41" s="110"/>
      <c r="BT41" s="110"/>
      <c r="BU41" s="110"/>
      <c r="BV41" s="110"/>
      <c r="BW41" s="110"/>
      <c r="BX41" s="110"/>
      <c r="BY41" s="110"/>
      <c r="BZ41" s="110"/>
      <c r="CA41" s="110"/>
      <c r="CB41" s="110"/>
      <c r="CC41" s="110"/>
      <c r="CD41" s="110"/>
      <c r="CE41" s="110"/>
      <c r="CF41" s="110"/>
      <c r="CG41" s="110"/>
      <c r="CH41" s="110"/>
      <c r="CI41" s="110"/>
      <c r="CJ41" s="110"/>
      <c r="CK41" s="110"/>
      <c r="CL41" s="110"/>
      <c r="CM41" s="110"/>
      <c r="CN41" s="110"/>
      <c r="CO41" s="110"/>
      <c r="CP41" s="110"/>
      <c r="CQ41" s="110"/>
      <c r="CR41" s="110"/>
      <c r="CS41" s="110"/>
      <c r="CT41" s="110"/>
      <c r="CU41" s="110"/>
      <c r="CV41" s="110"/>
      <c r="CW41" s="110"/>
      <c r="CX41" s="110"/>
    </row>
    <row r="42" spans="7:102" ht="15" customHeight="1" x14ac:dyDescent="0.25">
      <c r="G42" s="521" t="s">
        <v>1784</v>
      </c>
      <c r="H42" s="202" t="s">
        <v>1785</v>
      </c>
      <c r="I42" s="203"/>
      <c r="J42" s="203"/>
      <c r="K42" s="203"/>
      <c r="L42" s="203"/>
      <c r="M42" s="203"/>
      <c r="N42" s="203"/>
      <c r="O42" s="203"/>
      <c r="P42" s="203"/>
      <c r="Q42" s="203"/>
      <c r="R42" s="203"/>
      <c r="S42" s="203"/>
      <c r="T42" s="203"/>
      <c r="U42" s="203"/>
      <c r="V42" s="203"/>
      <c r="W42" s="203"/>
      <c r="X42" s="203"/>
      <c r="Y42" s="203"/>
      <c r="Z42" s="203"/>
      <c r="AA42" s="203"/>
      <c r="AB42" s="203"/>
      <c r="AC42" s="204"/>
      <c r="AD42" s="204"/>
      <c r="AE42" s="204"/>
      <c r="AF42" s="204"/>
      <c r="AG42" s="204"/>
      <c r="AH42" s="204"/>
      <c r="AI42" s="204"/>
      <c r="AJ42" s="204"/>
      <c r="AK42" s="444"/>
      <c r="AL42" s="110"/>
      <c r="AM42" s="110"/>
      <c r="AN42" s="110"/>
      <c r="AO42" s="110"/>
      <c r="AP42" s="110"/>
      <c r="AQ42" s="110"/>
      <c r="AR42" s="110"/>
      <c r="AS42" s="110"/>
      <c r="AT42" s="110"/>
      <c r="AU42" s="110"/>
      <c r="AV42" s="110"/>
      <c r="AW42" s="110"/>
      <c r="AX42" s="110"/>
      <c r="AY42" s="110"/>
      <c r="AZ42" s="110"/>
      <c r="BA42" s="110"/>
      <c r="BB42" s="110"/>
      <c r="BC42" s="110"/>
      <c r="BD42" s="110"/>
      <c r="BE42" s="110"/>
      <c r="BF42" s="110"/>
      <c r="BG42" s="110"/>
      <c r="BH42" s="110"/>
      <c r="BI42" s="110"/>
      <c r="BJ42" s="110"/>
      <c r="BK42" s="110"/>
      <c r="BL42" s="110"/>
      <c r="BM42" s="110"/>
      <c r="BN42" s="110"/>
      <c r="BO42" s="110"/>
      <c r="BP42" s="110"/>
      <c r="BQ42" s="110"/>
      <c r="BR42" s="110"/>
      <c r="BS42" s="110"/>
      <c r="BT42" s="110"/>
      <c r="BU42" s="110"/>
      <c r="BV42" s="110"/>
      <c r="BW42" s="110"/>
      <c r="BX42" s="110"/>
      <c r="BY42" s="110"/>
      <c r="BZ42" s="110"/>
      <c r="CA42" s="110"/>
      <c r="CB42" s="110"/>
      <c r="CC42" s="110"/>
      <c r="CD42" s="110"/>
      <c r="CE42" s="110"/>
      <c r="CF42" s="110"/>
      <c r="CG42" s="110"/>
      <c r="CH42" s="110"/>
      <c r="CI42" s="110"/>
      <c r="CJ42" s="110"/>
      <c r="CK42" s="110"/>
      <c r="CL42" s="110"/>
      <c r="CM42" s="110"/>
      <c r="CN42" s="110"/>
      <c r="CO42" s="110"/>
      <c r="CP42" s="110"/>
      <c r="CQ42" s="110"/>
      <c r="CR42" s="110"/>
      <c r="CS42" s="110"/>
      <c r="CT42" s="110"/>
      <c r="CU42" s="110"/>
      <c r="CV42" s="110"/>
      <c r="CW42" s="110"/>
      <c r="CX42" s="110"/>
    </row>
    <row r="43" spans="7:102" ht="15" customHeight="1" x14ac:dyDescent="0.25">
      <c r="G43" s="521"/>
      <c r="H43" s="972" t="s">
        <v>1786</v>
      </c>
      <c r="I43" s="940"/>
      <c r="J43" s="940"/>
      <c r="K43" s="940"/>
      <c r="L43" s="940"/>
      <c r="M43" s="940"/>
      <c r="N43" s="940"/>
      <c r="O43" s="940"/>
      <c r="P43" s="940"/>
      <c r="Q43" s="940"/>
      <c r="R43" s="940"/>
      <c r="S43" s="940"/>
      <c r="T43" s="940"/>
      <c r="U43" s="940"/>
      <c r="V43" s="940"/>
      <c r="W43" s="940"/>
      <c r="X43" s="940"/>
      <c r="Y43" s="940"/>
      <c r="Z43" s="940"/>
      <c r="AA43" s="940"/>
      <c r="AB43" s="940"/>
      <c r="AC43" s="940"/>
      <c r="AD43" s="940"/>
      <c r="AE43" s="940"/>
      <c r="AF43" s="940"/>
      <c r="AG43" s="940"/>
      <c r="AH43" s="940"/>
      <c r="AI43" s="940"/>
      <c r="AJ43" s="940"/>
      <c r="AK43" s="805"/>
      <c r="AL43" s="110"/>
      <c r="AM43" s="110"/>
      <c r="AN43" s="110"/>
      <c r="AO43" s="110"/>
      <c r="AP43" s="110"/>
      <c r="AQ43" s="110"/>
      <c r="AR43" s="110"/>
      <c r="AS43" s="110"/>
      <c r="AT43" s="110"/>
      <c r="AU43" s="110"/>
      <c r="AV43" s="110"/>
      <c r="AW43" s="110"/>
      <c r="AX43" s="110"/>
      <c r="AY43" s="110"/>
      <c r="AZ43" s="110"/>
      <c r="BA43" s="110"/>
      <c r="BB43" s="110"/>
      <c r="BC43" s="110"/>
      <c r="BD43" s="110"/>
      <c r="BE43" s="110"/>
      <c r="BF43" s="110"/>
      <c r="BG43" s="110"/>
      <c r="BH43" s="110"/>
      <c r="BI43" s="110"/>
      <c r="BJ43" s="110"/>
      <c r="BK43" s="110"/>
      <c r="BL43" s="110"/>
      <c r="BM43" s="110"/>
      <c r="BN43" s="110"/>
      <c r="BO43" s="110"/>
      <c r="BP43" s="110"/>
      <c r="BQ43" s="110"/>
      <c r="BR43" s="110"/>
      <c r="BS43" s="110"/>
      <c r="BT43" s="110"/>
      <c r="BU43" s="110"/>
      <c r="BV43" s="110"/>
      <c r="BW43" s="110"/>
      <c r="BX43" s="110"/>
      <c r="BY43" s="110"/>
      <c r="BZ43" s="110"/>
      <c r="CA43" s="110"/>
      <c r="CB43" s="110"/>
      <c r="CC43" s="110"/>
      <c r="CD43" s="110"/>
      <c r="CE43" s="110"/>
      <c r="CF43" s="110"/>
      <c r="CG43" s="110"/>
      <c r="CH43" s="110"/>
      <c r="CI43" s="110"/>
      <c r="CJ43" s="110"/>
      <c r="CK43" s="110"/>
      <c r="CL43" s="110"/>
      <c r="CM43" s="110"/>
      <c r="CN43" s="110"/>
      <c r="CO43" s="110"/>
      <c r="CP43" s="110"/>
      <c r="CQ43" s="110"/>
      <c r="CR43" s="110"/>
      <c r="CS43" s="110"/>
      <c r="CT43" s="110"/>
      <c r="CU43" s="110"/>
      <c r="CV43" s="110"/>
      <c r="CW43" s="110"/>
      <c r="CX43" s="110"/>
    </row>
    <row r="44" spans="7:102" ht="15" customHeight="1" x14ac:dyDescent="0.25">
      <c r="G44" s="521"/>
      <c r="H44" s="804"/>
      <c r="I44" s="940"/>
      <c r="J44" s="940"/>
      <c r="K44" s="940"/>
      <c r="L44" s="940"/>
      <c r="M44" s="940"/>
      <c r="N44" s="940"/>
      <c r="O44" s="940"/>
      <c r="P44" s="940"/>
      <c r="Q44" s="940"/>
      <c r="R44" s="940"/>
      <c r="S44" s="940"/>
      <c r="T44" s="940"/>
      <c r="U44" s="940"/>
      <c r="V44" s="940"/>
      <c r="W44" s="940"/>
      <c r="X44" s="940"/>
      <c r="Y44" s="940"/>
      <c r="Z44" s="940"/>
      <c r="AA44" s="940"/>
      <c r="AB44" s="940"/>
      <c r="AC44" s="940"/>
      <c r="AD44" s="940"/>
      <c r="AE44" s="940"/>
      <c r="AF44" s="940"/>
      <c r="AG44" s="940"/>
      <c r="AH44" s="940"/>
      <c r="AI44" s="940"/>
      <c r="AJ44" s="940"/>
      <c r="AK44" s="805"/>
      <c r="AL44" s="110"/>
      <c r="AM44" s="110"/>
      <c r="AN44" s="110"/>
      <c r="AO44" s="110"/>
      <c r="AP44" s="110"/>
      <c r="AQ44" s="110"/>
      <c r="AR44" s="110"/>
      <c r="AS44" s="110"/>
      <c r="AT44" s="110"/>
      <c r="AU44" s="110"/>
      <c r="AV44" s="110"/>
      <c r="AW44" s="110"/>
      <c r="AX44" s="110"/>
      <c r="AY44" s="110"/>
      <c r="AZ44" s="110"/>
      <c r="BA44" s="110"/>
      <c r="BB44" s="110"/>
      <c r="BC44" s="110"/>
      <c r="BD44" s="110"/>
      <c r="BE44" s="110"/>
      <c r="BF44" s="110"/>
      <c r="BG44" s="110"/>
      <c r="BH44" s="110"/>
      <c r="BI44" s="110"/>
      <c r="BJ44" s="110"/>
      <c r="BK44" s="110"/>
      <c r="BL44" s="110"/>
      <c r="BM44" s="110"/>
      <c r="BN44" s="110"/>
      <c r="BO44" s="110"/>
      <c r="BP44" s="110"/>
      <c r="BQ44" s="110"/>
      <c r="BR44" s="110"/>
      <c r="BS44" s="110"/>
      <c r="BT44" s="110"/>
      <c r="BU44" s="110"/>
      <c r="BV44" s="110"/>
      <c r="BW44" s="110"/>
      <c r="BX44" s="110"/>
      <c r="BY44" s="110"/>
      <c r="BZ44" s="110"/>
      <c r="CA44" s="110"/>
      <c r="CB44" s="110"/>
      <c r="CC44" s="110"/>
      <c r="CD44" s="110"/>
      <c r="CE44" s="110"/>
      <c r="CF44" s="110"/>
      <c r="CG44" s="110"/>
      <c r="CH44" s="110"/>
      <c r="CI44" s="110"/>
      <c r="CJ44" s="110"/>
      <c r="CK44" s="110"/>
      <c r="CL44" s="110"/>
      <c r="CM44" s="110"/>
      <c r="CN44" s="110"/>
      <c r="CO44" s="110"/>
      <c r="CP44" s="110"/>
      <c r="CQ44" s="110"/>
      <c r="CR44" s="110"/>
      <c r="CS44" s="110"/>
      <c r="CT44" s="110"/>
      <c r="CU44" s="110"/>
      <c r="CV44" s="110"/>
      <c r="CW44" s="110"/>
      <c r="CX44" s="110"/>
    </row>
    <row r="45" spans="7:102" ht="15" customHeight="1" x14ac:dyDescent="0.25">
      <c r="G45" s="521"/>
      <c r="H45" s="804"/>
      <c r="I45" s="940"/>
      <c r="J45" s="940"/>
      <c r="K45" s="940"/>
      <c r="L45" s="940"/>
      <c r="M45" s="940"/>
      <c r="N45" s="940"/>
      <c r="O45" s="940"/>
      <c r="P45" s="940"/>
      <c r="Q45" s="940"/>
      <c r="R45" s="940"/>
      <c r="S45" s="940"/>
      <c r="T45" s="940"/>
      <c r="U45" s="940"/>
      <c r="V45" s="940"/>
      <c r="W45" s="940"/>
      <c r="X45" s="940"/>
      <c r="Y45" s="940"/>
      <c r="Z45" s="940"/>
      <c r="AA45" s="940"/>
      <c r="AB45" s="940"/>
      <c r="AC45" s="940"/>
      <c r="AD45" s="940"/>
      <c r="AE45" s="940"/>
      <c r="AF45" s="940"/>
      <c r="AG45" s="940"/>
      <c r="AH45" s="940"/>
      <c r="AI45" s="940"/>
      <c r="AJ45" s="940"/>
      <c r="AK45" s="805"/>
      <c r="AL45" s="110"/>
      <c r="AM45" s="110"/>
      <c r="AN45" s="110"/>
      <c r="AO45" s="110"/>
      <c r="AP45" s="110"/>
      <c r="AQ45" s="110"/>
      <c r="AR45" s="110"/>
      <c r="AS45" s="110"/>
      <c r="AT45" s="110"/>
      <c r="AU45" s="110"/>
      <c r="AV45" s="110"/>
      <c r="AW45" s="110"/>
      <c r="AX45" s="110"/>
      <c r="AY45" s="110"/>
      <c r="AZ45" s="110"/>
      <c r="BA45" s="110"/>
      <c r="BB45" s="110"/>
      <c r="BC45" s="110"/>
      <c r="BD45" s="110"/>
      <c r="BE45" s="110"/>
      <c r="BF45" s="110"/>
      <c r="BG45" s="110"/>
      <c r="BH45" s="110"/>
      <c r="BI45" s="110"/>
      <c r="BJ45" s="110"/>
      <c r="BK45" s="110"/>
      <c r="BL45" s="110"/>
      <c r="BM45" s="110"/>
      <c r="BN45" s="110"/>
      <c r="BO45" s="110"/>
      <c r="BP45" s="110"/>
      <c r="BQ45" s="110"/>
      <c r="BR45" s="110"/>
      <c r="BS45" s="110"/>
      <c r="BT45" s="110"/>
      <c r="BU45" s="110"/>
      <c r="BV45" s="110"/>
      <c r="BW45" s="110"/>
      <c r="BX45" s="110"/>
      <c r="BY45" s="110"/>
      <c r="BZ45" s="110"/>
      <c r="CA45" s="110"/>
      <c r="CB45" s="110"/>
      <c r="CC45" s="110"/>
      <c r="CD45" s="110"/>
      <c r="CE45" s="110"/>
      <c r="CF45" s="110"/>
      <c r="CG45" s="110"/>
      <c r="CH45" s="110"/>
      <c r="CI45" s="110"/>
      <c r="CJ45" s="110"/>
      <c r="CK45" s="110"/>
      <c r="CL45" s="110"/>
      <c r="CM45" s="110"/>
      <c r="CN45" s="110"/>
      <c r="CO45" s="110"/>
      <c r="CP45" s="110"/>
      <c r="CQ45" s="110"/>
      <c r="CR45" s="110"/>
      <c r="CS45" s="110"/>
      <c r="CT45" s="110"/>
      <c r="CU45" s="110"/>
      <c r="CV45" s="110"/>
      <c r="CW45" s="110"/>
      <c r="CX45" s="110"/>
    </row>
    <row r="46" spans="7:102" ht="15" customHeight="1" x14ac:dyDescent="0.25">
      <c r="G46" s="521"/>
      <c r="H46" s="804"/>
      <c r="I46" s="940"/>
      <c r="J46" s="940"/>
      <c r="K46" s="940"/>
      <c r="L46" s="940"/>
      <c r="M46" s="940"/>
      <c r="N46" s="940"/>
      <c r="O46" s="940"/>
      <c r="P46" s="940"/>
      <c r="Q46" s="940"/>
      <c r="R46" s="940"/>
      <c r="S46" s="940"/>
      <c r="T46" s="940"/>
      <c r="U46" s="940"/>
      <c r="V46" s="940"/>
      <c r="W46" s="940"/>
      <c r="X46" s="940"/>
      <c r="Y46" s="940"/>
      <c r="Z46" s="940"/>
      <c r="AA46" s="940"/>
      <c r="AB46" s="940"/>
      <c r="AC46" s="940"/>
      <c r="AD46" s="940"/>
      <c r="AE46" s="940"/>
      <c r="AF46" s="940"/>
      <c r="AG46" s="940"/>
      <c r="AH46" s="940"/>
      <c r="AI46" s="940"/>
      <c r="AJ46" s="940"/>
      <c r="AK46" s="805"/>
      <c r="AL46" s="110"/>
      <c r="AM46" s="110"/>
      <c r="AN46" s="110"/>
      <c r="AO46" s="110"/>
      <c r="AP46" s="110"/>
      <c r="AQ46" s="110"/>
      <c r="AR46" s="110"/>
      <c r="AS46" s="110"/>
      <c r="AT46" s="110"/>
      <c r="AU46" s="110"/>
      <c r="AV46" s="110"/>
      <c r="AW46" s="110"/>
      <c r="AX46" s="110"/>
      <c r="AY46" s="110"/>
      <c r="AZ46" s="110"/>
      <c r="BA46" s="110"/>
      <c r="BB46" s="110"/>
      <c r="BC46" s="110"/>
      <c r="BD46" s="110"/>
      <c r="BE46" s="110"/>
      <c r="BF46" s="110"/>
      <c r="BG46" s="110"/>
      <c r="BH46" s="110"/>
      <c r="BI46" s="110"/>
      <c r="BJ46" s="110"/>
      <c r="BK46" s="110"/>
      <c r="BL46" s="110"/>
      <c r="BM46" s="110"/>
      <c r="BN46" s="110"/>
      <c r="BO46" s="110"/>
      <c r="BP46" s="110"/>
      <c r="BQ46" s="110"/>
      <c r="BR46" s="110"/>
      <c r="BS46" s="110"/>
      <c r="BT46" s="110"/>
      <c r="BU46" s="110"/>
      <c r="BV46" s="110"/>
      <c r="BW46" s="110"/>
      <c r="BX46" s="110"/>
      <c r="BY46" s="110"/>
      <c r="BZ46" s="110"/>
      <c r="CA46" s="110"/>
      <c r="CB46" s="110"/>
      <c r="CC46" s="110"/>
      <c r="CD46" s="110"/>
      <c r="CE46" s="110"/>
      <c r="CF46" s="110"/>
      <c r="CG46" s="110"/>
      <c r="CH46" s="110"/>
      <c r="CI46" s="110"/>
      <c r="CJ46" s="110"/>
      <c r="CK46" s="110"/>
      <c r="CL46" s="110"/>
      <c r="CM46" s="110"/>
      <c r="CN46" s="110"/>
      <c r="CO46" s="110"/>
      <c r="CP46" s="110"/>
      <c r="CQ46" s="110"/>
      <c r="CR46" s="110"/>
      <c r="CS46" s="110"/>
      <c r="CT46" s="110"/>
      <c r="CU46" s="110"/>
      <c r="CV46" s="110"/>
      <c r="CW46" s="110"/>
      <c r="CX46" s="110"/>
    </row>
    <row r="47" spans="7:102" ht="15" customHeight="1" x14ac:dyDescent="0.25">
      <c r="G47" s="521"/>
      <c r="H47" s="202" t="s">
        <v>1787</v>
      </c>
      <c r="I47" s="203"/>
      <c r="J47" s="203"/>
      <c r="K47" s="203"/>
      <c r="L47" s="203"/>
      <c r="M47" s="203"/>
      <c r="N47" s="203"/>
      <c r="O47" s="203"/>
      <c r="P47" s="203"/>
      <c r="Q47" s="203"/>
      <c r="R47" s="203"/>
      <c r="S47" s="203"/>
      <c r="T47" s="203"/>
      <c r="U47" s="203"/>
      <c r="V47" s="203"/>
      <c r="W47" s="203"/>
      <c r="X47" s="522"/>
      <c r="Y47" s="522"/>
      <c r="Z47" s="522"/>
      <c r="AA47" s="522"/>
      <c r="AB47" s="522"/>
      <c r="AC47" s="435"/>
      <c r="AD47" s="435"/>
      <c r="AE47" s="435"/>
      <c r="AF47" s="435"/>
      <c r="AG47" s="435"/>
      <c r="AH47" s="435"/>
      <c r="AI47" s="435"/>
      <c r="AJ47" s="435"/>
      <c r="AK47" s="437"/>
      <c r="AL47" s="110"/>
      <c r="AM47" s="110"/>
      <c r="AN47" s="110"/>
      <c r="AO47" s="110"/>
      <c r="AP47" s="110"/>
      <c r="AQ47" s="110"/>
      <c r="AR47" s="110"/>
      <c r="AS47" s="110"/>
      <c r="AT47" s="110"/>
      <c r="AU47" s="110"/>
      <c r="AV47" s="110"/>
      <c r="AW47" s="110"/>
      <c r="AX47" s="110"/>
      <c r="AY47" s="110"/>
      <c r="AZ47" s="110"/>
      <c r="BA47" s="110"/>
      <c r="BB47" s="110"/>
      <c r="BC47" s="110"/>
      <c r="BD47" s="110"/>
      <c r="BE47" s="110"/>
      <c r="BF47" s="110"/>
      <c r="BG47" s="110"/>
      <c r="BH47" s="110"/>
      <c r="BI47" s="110"/>
      <c r="BJ47" s="110"/>
      <c r="BK47" s="110"/>
      <c r="BL47" s="110"/>
      <c r="BM47" s="110"/>
      <c r="BN47" s="110"/>
      <c r="BO47" s="110"/>
      <c r="BP47" s="110"/>
      <c r="BQ47" s="110"/>
      <c r="BR47" s="110"/>
      <c r="BS47" s="110"/>
      <c r="BT47" s="110"/>
      <c r="BU47" s="110"/>
      <c r="BV47" s="110"/>
      <c r="BW47" s="110"/>
      <c r="BX47" s="110"/>
      <c r="BY47" s="110"/>
      <c r="BZ47" s="110"/>
      <c r="CA47" s="110"/>
      <c r="CB47" s="110"/>
      <c r="CC47" s="110"/>
      <c r="CD47" s="110"/>
      <c r="CE47" s="110"/>
      <c r="CF47" s="110"/>
      <c r="CG47" s="110"/>
      <c r="CH47" s="110"/>
      <c r="CI47" s="110"/>
      <c r="CJ47" s="110"/>
      <c r="CK47" s="110"/>
      <c r="CL47" s="110"/>
      <c r="CM47" s="110"/>
      <c r="CN47" s="110"/>
      <c r="CO47" s="110"/>
      <c r="CP47" s="110"/>
      <c r="CQ47" s="110"/>
      <c r="CR47" s="110"/>
      <c r="CS47" s="110"/>
      <c r="CT47" s="110"/>
      <c r="CU47" s="110"/>
      <c r="CV47" s="110"/>
      <c r="CW47" s="110"/>
      <c r="CX47" s="110"/>
    </row>
    <row r="48" spans="7:102" ht="15" customHeight="1" x14ac:dyDescent="0.25">
      <c r="G48" s="521"/>
      <c r="H48" s="202" t="s">
        <v>1681</v>
      </c>
      <c r="I48" s="973" t="s">
        <v>2031</v>
      </c>
      <c r="J48" s="940"/>
      <c r="K48" s="940"/>
      <c r="L48" s="940"/>
      <c r="M48" s="940"/>
      <c r="N48" s="940"/>
      <c r="O48" s="940"/>
      <c r="P48" s="940"/>
      <c r="Q48" s="940"/>
      <c r="R48" s="940"/>
      <c r="S48" s="940"/>
      <c r="T48" s="940"/>
      <c r="U48" s="940"/>
      <c r="V48" s="940"/>
      <c r="W48" s="940"/>
      <c r="X48" s="940"/>
      <c r="Y48" s="940"/>
      <c r="Z48" s="940"/>
      <c r="AA48" s="940"/>
      <c r="AB48" s="940"/>
      <c r="AC48" s="435"/>
      <c r="AD48" s="435"/>
      <c r="AE48" s="435"/>
      <c r="AF48" s="435"/>
      <c r="AG48" s="435"/>
      <c r="AH48" s="435"/>
      <c r="AI48" s="435"/>
      <c r="AJ48" s="435"/>
      <c r="AK48" s="437"/>
      <c r="AL48" s="110"/>
      <c r="AM48" s="110"/>
      <c r="AN48" s="110"/>
      <c r="AO48" s="110"/>
      <c r="AP48" s="110"/>
      <c r="AQ48" s="110"/>
      <c r="AR48" s="110"/>
      <c r="AS48" s="110"/>
      <c r="AT48" s="110"/>
      <c r="AU48" s="110"/>
      <c r="AV48" s="110"/>
      <c r="AW48" s="110"/>
      <c r="AX48" s="110"/>
      <c r="AY48" s="110"/>
      <c r="AZ48" s="110"/>
      <c r="BA48" s="110"/>
      <c r="BB48" s="110"/>
      <c r="BC48" s="110"/>
      <c r="BD48" s="110"/>
      <c r="BE48" s="110"/>
      <c r="BF48" s="110"/>
      <c r="BG48" s="110"/>
      <c r="BH48" s="110"/>
      <c r="BI48" s="110"/>
      <c r="BJ48" s="110"/>
      <c r="BK48" s="110"/>
      <c r="BL48" s="110"/>
      <c r="BM48" s="110"/>
      <c r="BN48" s="110"/>
      <c r="BO48" s="110"/>
      <c r="BP48" s="110"/>
      <c r="BQ48" s="110"/>
      <c r="BR48" s="110"/>
      <c r="BS48" s="110"/>
      <c r="BT48" s="110"/>
      <c r="BU48" s="110"/>
      <c r="BV48" s="110"/>
      <c r="BW48" s="110"/>
      <c r="BX48" s="110"/>
      <c r="BY48" s="110"/>
      <c r="BZ48" s="110"/>
      <c r="CA48" s="110"/>
      <c r="CB48" s="110"/>
      <c r="CC48" s="110"/>
      <c r="CD48" s="110"/>
      <c r="CE48" s="110"/>
      <c r="CF48" s="110"/>
      <c r="CG48" s="110"/>
      <c r="CH48" s="110"/>
      <c r="CI48" s="110"/>
      <c r="CJ48" s="110"/>
      <c r="CK48" s="110"/>
      <c r="CL48" s="110"/>
      <c r="CM48" s="110"/>
      <c r="CN48" s="110"/>
      <c r="CO48" s="110"/>
      <c r="CP48" s="110"/>
      <c r="CQ48" s="110"/>
      <c r="CR48" s="110"/>
      <c r="CS48" s="110"/>
      <c r="CT48" s="110"/>
      <c r="CU48" s="110"/>
      <c r="CV48" s="110"/>
      <c r="CW48" s="110"/>
      <c r="CX48" s="110"/>
    </row>
    <row r="49" spans="7:102" ht="15" customHeight="1" x14ac:dyDescent="0.25">
      <c r="G49" s="521"/>
      <c r="H49" s="205"/>
      <c r="I49" s="435"/>
      <c r="W49" s="203"/>
      <c r="X49" s="203"/>
      <c r="Y49" s="203"/>
      <c r="Z49" s="203"/>
      <c r="AA49" s="203"/>
      <c r="AB49" s="203"/>
      <c r="AC49" s="204"/>
      <c r="AD49" s="204"/>
      <c r="AE49" s="204"/>
      <c r="AF49" s="204"/>
      <c r="AG49" s="204"/>
      <c r="AH49" s="204"/>
      <c r="AI49" s="204"/>
      <c r="AJ49" s="204"/>
      <c r="AK49" s="444"/>
      <c r="AL49" s="110"/>
      <c r="AM49" s="110"/>
      <c r="AN49" s="110"/>
      <c r="AO49" s="110"/>
      <c r="AP49" s="110"/>
      <c r="AQ49" s="110"/>
      <c r="AR49" s="110"/>
      <c r="AS49" s="110"/>
      <c r="AT49" s="110"/>
      <c r="AU49" s="110"/>
      <c r="AV49" s="110"/>
      <c r="AW49" s="110"/>
      <c r="AX49" s="110"/>
      <c r="AY49" s="110"/>
      <c r="AZ49" s="110"/>
      <c r="BA49" s="110"/>
      <c r="BB49" s="110"/>
      <c r="BC49" s="110"/>
      <c r="BD49" s="110"/>
      <c r="BE49" s="110"/>
      <c r="BF49" s="110"/>
      <c r="BG49" s="110"/>
      <c r="BH49" s="110"/>
      <c r="BI49" s="110"/>
      <c r="BJ49" s="110"/>
      <c r="BK49" s="110"/>
      <c r="BL49" s="110"/>
      <c r="BM49" s="110"/>
      <c r="BN49" s="110"/>
      <c r="BO49" s="110"/>
      <c r="BP49" s="110"/>
      <c r="BQ49" s="110"/>
      <c r="BR49" s="110"/>
      <c r="BS49" s="110"/>
      <c r="BT49" s="110"/>
      <c r="BU49" s="110"/>
      <c r="BV49" s="110"/>
      <c r="BW49" s="110"/>
      <c r="BX49" s="110"/>
      <c r="BY49" s="110"/>
      <c r="BZ49" s="110"/>
      <c r="CA49" s="110"/>
      <c r="CB49" s="110"/>
      <c r="CC49" s="110"/>
      <c r="CD49" s="110"/>
      <c r="CE49" s="110"/>
      <c r="CF49" s="110"/>
      <c r="CG49" s="110"/>
      <c r="CH49" s="110"/>
      <c r="CI49" s="110"/>
      <c r="CJ49" s="110"/>
      <c r="CK49" s="110"/>
      <c r="CL49" s="110"/>
      <c r="CM49" s="110"/>
      <c r="CN49" s="110"/>
      <c r="CO49" s="110"/>
      <c r="CP49" s="110"/>
      <c r="CQ49" s="110"/>
      <c r="CR49" s="110"/>
      <c r="CS49" s="110"/>
      <c r="CT49" s="110"/>
      <c r="CU49" s="110"/>
      <c r="CV49" s="110"/>
      <c r="CW49" s="110"/>
      <c r="CX49" s="110"/>
    </row>
    <row r="50" spans="7:102" ht="15" customHeight="1" x14ac:dyDescent="0.25">
      <c r="G50" s="521" t="s">
        <v>1788</v>
      </c>
      <c r="H50" s="205" t="s">
        <v>1789</v>
      </c>
      <c r="I50" s="435"/>
      <c r="W50" s="203"/>
      <c r="X50" s="203"/>
      <c r="Y50" s="203"/>
      <c r="Z50" s="203"/>
      <c r="AA50" s="203"/>
      <c r="AB50" s="203"/>
      <c r="AC50" s="204"/>
      <c r="AD50" s="204"/>
      <c r="AE50" s="204"/>
      <c r="AF50" s="204"/>
      <c r="AG50" s="204"/>
      <c r="AH50" s="204"/>
      <c r="AI50" s="204"/>
      <c r="AJ50" s="204"/>
      <c r="AK50" s="444"/>
      <c r="AL50" s="110"/>
      <c r="AM50" s="110"/>
      <c r="AN50" s="110"/>
      <c r="AO50" s="110"/>
      <c r="AP50" s="110"/>
      <c r="AQ50" s="110"/>
      <c r="AR50" s="110"/>
      <c r="AS50" s="110"/>
      <c r="AT50" s="110"/>
      <c r="AU50" s="110"/>
      <c r="AV50" s="110"/>
      <c r="AW50" s="110"/>
      <c r="AX50" s="110"/>
      <c r="AY50" s="110"/>
      <c r="AZ50" s="110"/>
      <c r="BA50" s="110"/>
      <c r="BB50" s="110"/>
      <c r="BC50" s="110"/>
      <c r="BD50" s="110"/>
      <c r="BE50" s="110"/>
      <c r="BF50" s="110"/>
      <c r="BG50" s="110"/>
      <c r="BH50" s="110"/>
      <c r="BI50" s="110"/>
      <c r="BJ50" s="110"/>
      <c r="BK50" s="110"/>
      <c r="BL50" s="110"/>
      <c r="BM50" s="110"/>
      <c r="BN50" s="110"/>
      <c r="BO50" s="110"/>
      <c r="BP50" s="110"/>
      <c r="BQ50" s="110"/>
      <c r="BR50" s="110"/>
      <c r="BS50" s="110"/>
      <c r="BT50" s="110"/>
      <c r="BU50" s="110"/>
      <c r="BV50" s="110"/>
      <c r="BW50" s="110"/>
      <c r="BX50" s="110"/>
      <c r="BY50" s="110"/>
      <c r="BZ50" s="110"/>
      <c r="CA50" s="110"/>
      <c r="CB50" s="110"/>
      <c r="CC50" s="110"/>
      <c r="CD50" s="110"/>
      <c r="CE50" s="110"/>
      <c r="CF50" s="110"/>
      <c r="CG50" s="110"/>
      <c r="CH50" s="110"/>
      <c r="CI50" s="110"/>
      <c r="CJ50" s="110"/>
      <c r="CK50" s="110"/>
      <c r="CL50" s="110"/>
      <c r="CM50" s="110"/>
      <c r="CN50" s="110"/>
      <c r="CO50" s="110"/>
      <c r="CP50" s="110"/>
      <c r="CQ50" s="110"/>
      <c r="CR50" s="110"/>
      <c r="CS50" s="110"/>
      <c r="CT50" s="110"/>
      <c r="CU50" s="110"/>
      <c r="CV50" s="110"/>
      <c r="CW50" s="110"/>
      <c r="CX50" s="110"/>
    </row>
    <row r="51" spans="7:102" ht="15" customHeight="1" x14ac:dyDescent="0.25">
      <c r="G51" s="521"/>
      <c r="H51" s="205">
        <v>1</v>
      </c>
      <c r="I51" s="435"/>
      <c r="W51" s="203"/>
      <c r="X51" s="203"/>
      <c r="Y51" s="203"/>
      <c r="Z51" s="203"/>
      <c r="AA51" s="203"/>
      <c r="AB51" s="203"/>
      <c r="AC51" s="204"/>
      <c r="AD51" s="204"/>
      <c r="AE51" s="204"/>
      <c r="AF51" s="204"/>
      <c r="AG51" s="204"/>
      <c r="AH51" s="204"/>
      <c r="AI51" s="204"/>
      <c r="AJ51" s="204"/>
      <c r="AK51" s="444"/>
      <c r="AL51" s="110"/>
      <c r="AM51" s="110"/>
      <c r="AN51" s="110"/>
      <c r="AO51" s="110"/>
      <c r="AP51" s="110"/>
      <c r="AQ51" s="110"/>
      <c r="AR51" s="110"/>
      <c r="AS51" s="110"/>
      <c r="AT51" s="110"/>
      <c r="AU51" s="110"/>
      <c r="AV51" s="110"/>
      <c r="AW51" s="110"/>
      <c r="AX51" s="110"/>
      <c r="AY51" s="110"/>
      <c r="AZ51" s="110"/>
      <c r="BA51" s="110"/>
      <c r="BB51" s="110"/>
      <c r="BC51" s="110"/>
      <c r="BD51" s="110"/>
      <c r="BE51" s="110"/>
      <c r="BF51" s="110"/>
      <c r="BG51" s="110"/>
      <c r="BH51" s="110"/>
      <c r="BI51" s="110"/>
      <c r="BJ51" s="110"/>
      <c r="BK51" s="110"/>
      <c r="BL51" s="110"/>
      <c r="BM51" s="110"/>
      <c r="BN51" s="110"/>
      <c r="BO51" s="110"/>
      <c r="BP51" s="110"/>
      <c r="BQ51" s="110"/>
      <c r="BR51" s="110"/>
      <c r="BS51" s="110"/>
      <c r="BT51" s="110"/>
      <c r="BU51" s="110"/>
      <c r="BV51" s="110"/>
      <c r="BW51" s="110"/>
      <c r="BX51" s="110"/>
      <c r="BY51" s="110"/>
      <c r="BZ51" s="110"/>
      <c r="CA51" s="110"/>
      <c r="CB51" s="110"/>
      <c r="CC51" s="110"/>
      <c r="CD51" s="110"/>
      <c r="CE51" s="110"/>
      <c r="CF51" s="110"/>
      <c r="CG51" s="110"/>
      <c r="CH51" s="110"/>
      <c r="CI51" s="110"/>
      <c r="CJ51" s="110"/>
      <c r="CK51" s="110"/>
      <c r="CL51" s="110"/>
      <c r="CM51" s="110"/>
      <c r="CN51" s="110"/>
      <c r="CO51" s="110"/>
      <c r="CP51" s="110"/>
      <c r="CQ51" s="110"/>
      <c r="CR51" s="110"/>
      <c r="CS51" s="110"/>
      <c r="CT51" s="110"/>
      <c r="CU51" s="110"/>
      <c r="CV51" s="110"/>
      <c r="CW51" s="110"/>
      <c r="CX51" s="110"/>
    </row>
    <row r="52" spans="7:102" ht="15" customHeight="1" x14ac:dyDescent="0.25">
      <c r="G52" s="521"/>
      <c r="H52" s="205">
        <v>2</v>
      </c>
      <c r="I52" s="435"/>
      <c r="W52" s="203"/>
      <c r="X52" s="203"/>
      <c r="Y52" s="203"/>
      <c r="Z52" s="203"/>
      <c r="AA52" s="203"/>
      <c r="AB52" s="203"/>
      <c r="AC52" s="204"/>
      <c r="AD52" s="204"/>
      <c r="AE52" s="204"/>
      <c r="AF52" s="204"/>
      <c r="AG52" s="204"/>
      <c r="AH52" s="204"/>
      <c r="AI52" s="204"/>
      <c r="AJ52" s="204"/>
      <c r="AK52" s="444"/>
      <c r="AL52" s="110"/>
      <c r="AM52" s="110"/>
      <c r="AN52" s="110"/>
      <c r="AO52" s="110"/>
      <c r="AP52" s="110"/>
      <c r="AQ52" s="110"/>
      <c r="AR52" s="110"/>
      <c r="AS52" s="110"/>
      <c r="AT52" s="110"/>
      <c r="AU52" s="110"/>
      <c r="AV52" s="110"/>
      <c r="AW52" s="110"/>
      <c r="AX52" s="110"/>
      <c r="AY52" s="110"/>
      <c r="AZ52" s="110"/>
      <c r="BA52" s="110"/>
      <c r="BB52" s="110"/>
      <c r="BC52" s="110"/>
      <c r="BD52" s="110"/>
      <c r="BE52" s="110"/>
      <c r="BF52" s="110"/>
      <c r="BG52" s="110"/>
      <c r="BH52" s="110"/>
      <c r="BI52" s="110"/>
      <c r="BJ52" s="110"/>
      <c r="BK52" s="110"/>
      <c r="BL52" s="110"/>
      <c r="BM52" s="110"/>
      <c r="BN52" s="110"/>
      <c r="BO52" s="110"/>
      <c r="BP52" s="110"/>
      <c r="BQ52" s="110"/>
      <c r="BR52" s="110"/>
      <c r="BS52" s="110"/>
      <c r="BT52" s="110"/>
      <c r="BU52" s="110"/>
      <c r="BV52" s="110"/>
      <c r="BW52" s="110"/>
      <c r="BX52" s="110"/>
      <c r="BY52" s="110"/>
      <c r="BZ52" s="110"/>
      <c r="CA52" s="110"/>
      <c r="CB52" s="110"/>
      <c r="CC52" s="110"/>
      <c r="CD52" s="110"/>
      <c r="CE52" s="110"/>
      <c r="CF52" s="110"/>
      <c r="CG52" s="110"/>
      <c r="CH52" s="110"/>
      <c r="CI52" s="110"/>
      <c r="CJ52" s="110"/>
      <c r="CK52" s="110"/>
      <c r="CL52" s="110"/>
      <c r="CM52" s="110"/>
      <c r="CN52" s="110"/>
      <c r="CO52" s="110"/>
      <c r="CP52" s="110"/>
      <c r="CQ52" s="110"/>
      <c r="CR52" s="110"/>
      <c r="CS52" s="110"/>
      <c r="CT52" s="110"/>
      <c r="CU52" s="110"/>
      <c r="CV52" s="110"/>
      <c r="CW52" s="110"/>
      <c r="CX52" s="110"/>
    </row>
    <row r="53" spans="7:102" ht="15" customHeight="1" x14ac:dyDescent="0.25">
      <c r="G53" s="521"/>
      <c r="H53" s="205">
        <v>3</v>
      </c>
      <c r="I53" s="435"/>
      <c r="W53" s="203"/>
      <c r="X53" s="203"/>
      <c r="Y53" s="203"/>
      <c r="Z53" s="203"/>
      <c r="AA53" s="203"/>
      <c r="AB53" s="203"/>
      <c r="AC53" s="204"/>
      <c r="AD53" s="204"/>
      <c r="AE53" s="204"/>
      <c r="AF53" s="204"/>
      <c r="AG53" s="204"/>
      <c r="AH53" s="204"/>
      <c r="AI53" s="204"/>
      <c r="AJ53" s="204"/>
      <c r="AK53" s="444"/>
      <c r="AL53" s="110"/>
      <c r="AM53" s="110"/>
      <c r="AN53" s="110"/>
      <c r="AO53" s="110"/>
      <c r="AP53" s="110"/>
      <c r="AQ53" s="110"/>
      <c r="AR53" s="110"/>
      <c r="AS53" s="110"/>
      <c r="AT53" s="110"/>
      <c r="AU53" s="110"/>
      <c r="AV53" s="110"/>
      <c r="AW53" s="110"/>
      <c r="AX53" s="110"/>
      <c r="AY53" s="110"/>
      <c r="AZ53" s="110"/>
      <c r="BA53" s="110"/>
      <c r="BB53" s="110"/>
      <c r="BC53" s="110"/>
      <c r="BD53" s="110"/>
      <c r="BE53" s="110"/>
      <c r="BF53" s="110"/>
      <c r="BG53" s="110"/>
      <c r="BH53" s="110"/>
      <c r="BI53" s="110"/>
      <c r="BJ53" s="110"/>
      <c r="BK53" s="110"/>
      <c r="BL53" s="110"/>
      <c r="BM53" s="110"/>
      <c r="BN53" s="110"/>
      <c r="BO53" s="110"/>
      <c r="BP53" s="110"/>
      <c r="BQ53" s="110"/>
      <c r="BR53" s="110"/>
      <c r="BS53" s="110"/>
      <c r="BT53" s="110"/>
      <c r="BU53" s="110"/>
      <c r="BV53" s="110"/>
      <c r="BW53" s="110"/>
      <c r="BX53" s="110"/>
      <c r="BY53" s="110"/>
      <c r="BZ53" s="110"/>
      <c r="CA53" s="110"/>
      <c r="CB53" s="110"/>
      <c r="CC53" s="110"/>
      <c r="CD53" s="110"/>
      <c r="CE53" s="110"/>
      <c r="CF53" s="110"/>
      <c r="CG53" s="110"/>
      <c r="CH53" s="110"/>
      <c r="CI53" s="110"/>
      <c r="CJ53" s="110"/>
      <c r="CK53" s="110"/>
      <c r="CL53" s="110"/>
      <c r="CM53" s="110"/>
      <c r="CN53" s="110"/>
      <c r="CO53" s="110"/>
      <c r="CP53" s="110"/>
      <c r="CQ53" s="110"/>
      <c r="CR53" s="110"/>
      <c r="CS53" s="110"/>
      <c r="CT53" s="110"/>
      <c r="CU53" s="110"/>
      <c r="CV53" s="110"/>
      <c r="CW53" s="110"/>
      <c r="CX53" s="110"/>
    </row>
    <row r="54" spans="7:102" ht="15" customHeight="1" x14ac:dyDescent="0.25">
      <c r="G54" s="521"/>
      <c r="H54" s="205"/>
      <c r="I54" s="435"/>
      <c r="W54" s="203"/>
      <c r="X54" s="203"/>
      <c r="Y54" s="203"/>
      <c r="Z54" s="203"/>
      <c r="AA54" s="203"/>
      <c r="AB54" s="203"/>
      <c r="AC54" s="204"/>
      <c r="AD54" s="204"/>
      <c r="AE54" s="204"/>
      <c r="AF54" s="204"/>
      <c r="AG54" s="204"/>
      <c r="AH54" s="204"/>
      <c r="AI54" s="204"/>
      <c r="AJ54" s="204"/>
      <c r="AK54" s="444"/>
      <c r="AL54" s="110"/>
      <c r="AM54" s="110"/>
      <c r="AN54" s="110"/>
      <c r="AO54" s="110"/>
      <c r="AP54" s="110"/>
      <c r="AQ54" s="110"/>
      <c r="AR54" s="110"/>
      <c r="AS54" s="110"/>
      <c r="AT54" s="110"/>
      <c r="AU54" s="110"/>
      <c r="AV54" s="110"/>
      <c r="AW54" s="110"/>
      <c r="AX54" s="110"/>
      <c r="AY54" s="110"/>
      <c r="AZ54" s="110"/>
      <c r="BA54" s="110"/>
      <c r="BB54" s="110"/>
      <c r="BC54" s="110"/>
      <c r="BD54" s="110"/>
      <c r="BE54" s="110"/>
      <c r="BF54" s="110"/>
      <c r="BG54" s="110"/>
      <c r="BH54" s="110"/>
      <c r="BI54" s="110"/>
      <c r="BJ54" s="110"/>
      <c r="BK54" s="110"/>
      <c r="BL54" s="110"/>
      <c r="BM54" s="110"/>
      <c r="BN54" s="110"/>
      <c r="BO54" s="110"/>
      <c r="BP54" s="110"/>
      <c r="BQ54" s="110"/>
      <c r="BR54" s="110"/>
      <c r="BS54" s="110"/>
      <c r="BT54" s="110"/>
      <c r="BU54" s="110"/>
      <c r="BV54" s="110"/>
      <c r="BW54" s="110"/>
      <c r="BX54" s="110"/>
      <c r="BY54" s="110"/>
      <c r="BZ54" s="110"/>
      <c r="CA54" s="110"/>
      <c r="CB54" s="110"/>
      <c r="CC54" s="110"/>
      <c r="CD54" s="110"/>
      <c r="CE54" s="110"/>
      <c r="CF54" s="110"/>
      <c r="CG54" s="110"/>
      <c r="CH54" s="110"/>
      <c r="CI54" s="110"/>
      <c r="CJ54" s="110"/>
      <c r="CK54" s="110"/>
      <c r="CL54" s="110"/>
      <c r="CM54" s="110"/>
      <c r="CN54" s="110"/>
      <c r="CO54" s="110"/>
      <c r="CP54" s="110"/>
      <c r="CQ54" s="110"/>
      <c r="CR54" s="110"/>
      <c r="CS54" s="110"/>
      <c r="CT54" s="110"/>
      <c r="CU54" s="110"/>
      <c r="CV54" s="110"/>
      <c r="CW54" s="110"/>
      <c r="CX54" s="110"/>
    </row>
    <row r="55" spans="7:102" ht="15" customHeight="1" x14ac:dyDescent="0.25">
      <c r="G55" s="521">
        <v>4</v>
      </c>
      <c r="H55" s="205" t="s">
        <v>1790</v>
      </c>
      <c r="I55" s="435"/>
      <c r="W55" s="203"/>
      <c r="X55" s="203"/>
      <c r="Y55" s="203"/>
      <c r="Z55" s="203"/>
      <c r="AA55" s="203"/>
      <c r="AB55" s="203"/>
      <c r="AC55" s="204"/>
      <c r="AD55" s="204"/>
      <c r="AE55" s="204"/>
      <c r="AF55" s="204"/>
      <c r="AG55" s="204"/>
      <c r="AH55" s="204"/>
      <c r="AI55" s="204"/>
      <c r="AJ55" s="204"/>
      <c r="AK55" s="444"/>
      <c r="AL55" s="110"/>
      <c r="AM55" s="110"/>
      <c r="AN55" s="110"/>
      <c r="AO55" s="110"/>
      <c r="AP55" s="110"/>
      <c r="AQ55" s="110"/>
      <c r="AR55" s="110"/>
      <c r="AS55" s="110"/>
      <c r="AT55" s="110"/>
      <c r="AU55" s="110"/>
      <c r="AV55" s="110"/>
      <c r="AW55" s="110"/>
      <c r="AX55" s="110"/>
      <c r="AY55" s="110"/>
      <c r="AZ55" s="110"/>
      <c r="BA55" s="110"/>
      <c r="BB55" s="110"/>
      <c r="BC55" s="110"/>
      <c r="BD55" s="110"/>
      <c r="BE55" s="110"/>
      <c r="BF55" s="110"/>
      <c r="BG55" s="110"/>
      <c r="BH55" s="110"/>
      <c r="BI55" s="110"/>
      <c r="BJ55" s="110"/>
      <c r="BK55" s="110"/>
      <c r="BL55" s="110"/>
      <c r="BM55" s="110"/>
      <c r="BN55" s="110"/>
      <c r="BO55" s="110"/>
      <c r="BP55" s="110"/>
      <c r="BQ55" s="110"/>
      <c r="BR55" s="110"/>
      <c r="BS55" s="110"/>
      <c r="BT55" s="110"/>
      <c r="BU55" s="110"/>
      <c r="BV55" s="110"/>
      <c r="BW55" s="110"/>
      <c r="BX55" s="110"/>
      <c r="BY55" s="110"/>
      <c r="BZ55" s="110"/>
      <c r="CA55" s="110"/>
      <c r="CB55" s="110"/>
      <c r="CC55" s="110"/>
      <c r="CD55" s="110"/>
      <c r="CE55" s="110"/>
      <c r="CF55" s="110"/>
      <c r="CG55" s="110"/>
      <c r="CH55" s="110"/>
      <c r="CI55" s="110"/>
      <c r="CJ55" s="110"/>
      <c r="CK55" s="110"/>
      <c r="CL55" s="110"/>
      <c r="CM55" s="110"/>
      <c r="CN55" s="110"/>
      <c r="CO55" s="110"/>
      <c r="CP55" s="110"/>
      <c r="CQ55" s="110"/>
      <c r="CR55" s="110"/>
      <c r="CS55" s="110"/>
      <c r="CT55" s="110"/>
      <c r="CU55" s="110"/>
      <c r="CV55" s="110"/>
      <c r="CW55" s="110"/>
      <c r="CX55" s="110"/>
    </row>
    <row r="56" spans="7:102" ht="15" customHeight="1" x14ac:dyDescent="0.25">
      <c r="G56" s="521"/>
      <c r="H56" s="205">
        <v>1</v>
      </c>
      <c r="I56" s="435"/>
      <c r="W56" s="203"/>
      <c r="X56" s="203"/>
      <c r="Y56" s="203"/>
      <c r="Z56" s="203"/>
      <c r="AA56" s="203"/>
      <c r="AB56" s="203"/>
      <c r="AC56" s="204"/>
      <c r="AD56" s="204"/>
      <c r="AE56" s="204"/>
      <c r="AF56" s="204"/>
      <c r="AG56" s="204"/>
      <c r="AH56" s="204"/>
      <c r="AI56" s="204"/>
      <c r="AJ56" s="204"/>
      <c r="AK56" s="444"/>
      <c r="AL56" s="110"/>
      <c r="AM56" s="110"/>
      <c r="AN56" s="110"/>
      <c r="AO56" s="110"/>
      <c r="AP56" s="110"/>
      <c r="AQ56" s="110"/>
      <c r="AR56" s="110"/>
      <c r="AS56" s="110"/>
      <c r="AT56" s="110"/>
      <c r="AU56" s="110"/>
      <c r="AV56" s="110"/>
      <c r="AW56" s="110"/>
      <c r="AX56" s="110"/>
      <c r="AY56" s="110"/>
      <c r="AZ56" s="110"/>
      <c r="BA56" s="110"/>
      <c r="BB56" s="110"/>
      <c r="BC56" s="110"/>
      <c r="BD56" s="110"/>
      <c r="BE56" s="110"/>
      <c r="BF56" s="110"/>
      <c r="BG56" s="110"/>
      <c r="BH56" s="110"/>
      <c r="BI56" s="110"/>
      <c r="BJ56" s="110"/>
      <c r="BK56" s="110"/>
      <c r="BL56" s="110"/>
      <c r="BM56" s="110"/>
      <c r="BN56" s="110"/>
      <c r="BO56" s="110"/>
      <c r="BP56" s="110"/>
      <c r="BQ56" s="110"/>
      <c r="BR56" s="110"/>
      <c r="BS56" s="110"/>
      <c r="BT56" s="110"/>
      <c r="BU56" s="110"/>
      <c r="BV56" s="110"/>
      <c r="BW56" s="110"/>
      <c r="BX56" s="110"/>
      <c r="BY56" s="110"/>
      <c r="BZ56" s="110"/>
      <c r="CA56" s="110"/>
      <c r="CB56" s="110"/>
      <c r="CC56" s="110"/>
      <c r="CD56" s="110"/>
      <c r="CE56" s="110"/>
      <c r="CF56" s="110"/>
      <c r="CG56" s="110"/>
      <c r="CH56" s="110"/>
      <c r="CI56" s="110"/>
      <c r="CJ56" s="110"/>
      <c r="CK56" s="110"/>
      <c r="CL56" s="110"/>
      <c r="CM56" s="110"/>
      <c r="CN56" s="110"/>
      <c r="CO56" s="110"/>
      <c r="CP56" s="110"/>
      <c r="CQ56" s="110"/>
      <c r="CR56" s="110"/>
      <c r="CS56" s="110"/>
      <c r="CT56" s="110"/>
      <c r="CU56" s="110"/>
      <c r="CV56" s="110"/>
      <c r="CW56" s="110"/>
      <c r="CX56" s="110"/>
    </row>
    <row r="57" spans="7:102" ht="15" customHeight="1" x14ac:dyDescent="0.25">
      <c r="G57" s="521"/>
      <c r="H57" s="205">
        <v>2</v>
      </c>
      <c r="I57" s="435"/>
      <c r="W57" s="203"/>
      <c r="X57" s="203"/>
      <c r="Y57" s="203"/>
      <c r="Z57" s="203"/>
      <c r="AA57" s="203"/>
      <c r="AB57" s="203"/>
      <c r="AC57" s="204"/>
      <c r="AD57" s="204"/>
      <c r="AE57" s="204"/>
      <c r="AF57" s="204"/>
      <c r="AG57" s="204"/>
      <c r="AH57" s="204"/>
      <c r="AI57" s="204"/>
      <c r="AJ57" s="204"/>
      <c r="AK57" s="444"/>
      <c r="AL57" s="110"/>
      <c r="AM57" s="110"/>
      <c r="AN57" s="110"/>
      <c r="AO57" s="110"/>
      <c r="AP57" s="110"/>
      <c r="AQ57" s="110"/>
      <c r="AR57" s="110"/>
      <c r="AS57" s="110"/>
      <c r="AT57" s="110"/>
      <c r="AU57" s="110"/>
      <c r="AV57" s="110"/>
      <c r="AW57" s="110"/>
      <c r="AX57" s="110"/>
      <c r="AY57" s="110"/>
      <c r="AZ57" s="110"/>
      <c r="BA57" s="110"/>
      <c r="BB57" s="110"/>
      <c r="BC57" s="110"/>
      <c r="BD57" s="110"/>
      <c r="BE57" s="110"/>
      <c r="BF57" s="110"/>
      <c r="BG57" s="110"/>
      <c r="BH57" s="110"/>
      <c r="BI57" s="110"/>
      <c r="BJ57" s="110"/>
      <c r="BK57" s="110"/>
      <c r="BL57" s="110"/>
      <c r="BM57" s="110"/>
      <c r="BN57" s="110"/>
      <c r="BO57" s="110"/>
      <c r="BP57" s="110"/>
      <c r="BQ57" s="110"/>
      <c r="BR57" s="110"/>
      <c r="BS57" s="110"/>
      <c r="BT57" s="110"/>
      <c r="BU57" s="110"/>
      <c r="BV57" s="110"/>
      <c r="BW57" s="110"/>
      <c r="BX57" s="110"/>
      <c r="BY57" s="110"/>
      <c r="BZ57" s="110"/>
      <c r="CA57" s="110"/>
      <c r="CB57" s="110"/>
      <c r="CC57" s="110"/>
      <c r="CD57" s="110"/>
      <c r="CE57" s="110"/>
      <c r="CF57" s="110"/>
      <c r="CG57" s="110"/>
      <c r="CH57" s="110"/>
      <c r="CI57" s="110"/>
      <c r="CJ57" s="110"/>
      <c r="CK57" s="110"/>
      <c r="CL57" s="110"/>
      <c r="CM57" s="110"/>
      <c r="CN57" s="110"/>
      <c r="CO57" s="110"/>
      <c r="CP57" s="110"/>
      <c r="CQ57" s="110"/>
      <c r="CR57" s="110"/>
      <c r="CS57" s="110"/>
      <c r="CT57" s="110"/>
      <c r="CU57" s="110"/>
      <c r="CV57" s="110"/>
      <c r="CW57" s="110"/>
      <c r="CX57" s="110"/>
    </row>
    <row r="58" spans="7:102" ht="15" customHeight="1" x14ac:dyDescent="0.25">
      <c r="G58" s="521"/>
      <c r="H58" s="205">
        <v>3</v>
      </c>
      <c r="I58" s="435"/>
      <c r="W58" s="203"/>
      <c r="X58" s="203"/>
      <c r="Y58" s="203"/>
      <c r="Z58" s="203"/>
      <c r="AA58" s="203"/>
      <c r="AB58" s="203"/>
      <c r="AC58" s="204"/>
      <c r="AD58" s="204"/>
      <c r="AE58" s="204"/>
      <c r="AF58" s="204"/>
      <c r="AG58" s="204"/>
      <c r="AH58" s="204"/>
      <c r="AI58" s="204"/>
      <c r="AJ58" s="204"/>
      <c r="AK58" s="444"/>
      <c r="AL58" s="110"/>
      <c r="AM58" s="110"/>
      <c r="AN58" s="110"/>
      <c r="AO58" s="110"/>
      <c r="AP58" s="110"/>
      <c r="AQ58" s="110"/>
      <c r="AR58" s="110"/>
      <c r="AS58" s="110"/>
      <c r="AT58" s="110"/>
      <c r="AU58" s="110"/>
      <c r="AV58" s="110"/>
      <c r="AW58" s="110"/>
      <c r="AX58" s="110"/>
      <c r="AY58" s="110"/>
      <c r="AZ58" s="110"/>
      <c r="BA58" s="110"/>
      <c r="BB58" s="110"/>
      <c r="BC58" s="110"/>
      <c r="BD58" s="110"/>
      <c r="BE58" s="110"/>
      <c r="BF58" s="110"/>
      <c r="BG58" s="110"/>
      <c r="BH58" s="110"/>
      <c r="BI58" s="110"/>
      <c r="BJ58" s="110"/>
      <c r="BK58" s="110"/>
      <c r="BL58" s="110"/>
      <c r="BM58" s="110"/>
      <c r="BN58" s="110"/>
      <c r="BO58" s="110"/>
      <c r="BP58" s="110"/>
      <c r="BQ58" s="110"/>
      <c r="BR58" s="110"/>
      <c r="BS58" s="110"/>
      <c r="BT58" s="110"/>
      <c r="BU58" s="110"/>
      <c r="BV58" s="110"/>
      <c r="BW58" s="110"/>
      <c r="BX58" s="110"/>
      <c r="BY58" s="110"/>
      <c r="BZ58" s="110"/>
      <c r="CA58" s="110"/>
      <c r="CB58" s="110"/>
      <c r="CC58" s="110"/>
      <c r="CD58" s="110"/>
      <c r="CE58" s="110"/>
      <c r="CF58" s="110"/>
      <c r="CG58" s="110"/>
      <c r="CH58" s="110"/>
      <c r="CI58" s="110"/>
      <c r="CJ58" s="110"/>
      <c r="CK58" s="110"/>
      <c r="CL58" s="110"/>
      <c r="CM58" s="110"/>
      <c r="CN58" s="110"/>
      <c r="CO58" s="110"/>
      <c r="CP58" s="110"/>
      <c r="CQ58" s="110"/>
      <c r="CR58" s="110"/>
      <c r="CS58" s="110"/>
      <c r="CT58" s="110"/>
      <c r="CU58" s="110"/>
      <c r="CV58" s="110"/>
      <c r="CW58" s="110"/>
      <c r="CX58" s="110"/>
    </row>
    <row r="59" spans="7:102" ht="14.25" customHeight="1" x14ac:dyDescent="0.25">
      <c r="G59" s="521"/>
      <c r="H59" s="205"/>
      <c r="I59" s="435"/>
      <c r="W59" s="203"/>
      <c r="X59" s="203"/>
      <c r="Y59" s="203"/>
      <c r="Z59" s="203"/>
      <c r="AA59" s="203"/>
      <c r="AB59" s="203"/>
      <c r="AC59" s="204"/>
      <c r="AD59" s="204"/>
      <c r="AE59" s="204"/>
      <c r="AF59" s="204"/>
      <c r="AG59" s="204"/>
      <c r="AH59" s="204"/>
      <c r="AI59" s="204"/>
      <c r="AJ59" s="204"/>
      <c r="AK59" s="444"/>
      <c r="AL59" s="110"/>
      <c r="AM59" s="110"/>
      <c r="AN59" s="110"/>
      <c r="AO59" s="110"/>
      <c r="AP59" s="110"/>
      <c r="AQ59" s="110"/>
      <c r="AR59" s="110"/>
      <c r="AS59" s="110"/>
      <c r="AT59" s="110"/>
      <c r="AU59" s="110"/>
      <c r="AV59" s="110"/>
      <c r="AW59" s="110"/>
      <c r="AX59" s="110"/>
      <c r="AY59" s="110"/>
      <c r="AZ59" s="110"/>
      <c r="BA59" s="110"/>
      <c r="BB59" s="110"/>
      <c r="BC59" s="110"/>
      <c r="BD59" s="110"/>
      <c r="BE59" s="110"/>
      <c r="BF59" s="110"/>
      <c r="BG59" s="110"/>
      <c r="BH59" s="110"/>
      <c r="BI59" s="110"/>
      <c r="BJ59" s="110"/>
      <c r="BK59" s="110"/>
      <c r="BL59" s="110"/>
      <c r="BM59" s="110"/>
      <c r="BN59" s="110"/>
      <c r="BO59" s="110"/>
      <c r="BP59" s="110"/>
      <c r="BQ59" s="110"/>
      <c r="BR59" s="110"/>
      <c r="BS59" s="110"/>
      <c r="BT59" s="110"/>
      <c r="BU59" s="110"/>
      <c r="BV59" s="110"/>
      <c r="BW59" s="110"/>
      <c r="BX59" s="110"/>
      <c r="BY59" s="110"/>
      <c r="BZ59" s="110"/>
      <c r="CA59" s="110"/>
      <c r="CB59" s="110"/>
      <c r="CC59" s="110"/>
      <c r="CD59" s="110"/>
      <c r="CE59" s="110"/>
      <c r="CF59" s="110"/>
      <c r="CG59" s="110"/>
      <c r="CH59" s="110"/>
      <c r="CI59" s="110"/>
      <c r="CJ59" s="110"/>
      <c r="CK59" s="110"/>
      <c r="CL59" s="110"/>
      <c r="CM59" s="110"/>
      <c r="CN59" s="110"/>
      <c r="CO59" s="110"/>
      <c r="CP59" s="110"/>
      <c r="CQ59" s="110"/>
      <c r="CR59" s="110"/>
      <c r="CS59" s="110"/>
      <c r="CT59" s="110"/>
      <c r="CU59" s="110"/>
      <c r="CV59" s="110"/>
      <c r="CW59" s="110"/>
      <c r="CX59" s="110"/>
    </row>
    <row r="60" spans="7:102" ht="14.25" customHeight="1" x14ac:dyDescent="0.25">
      <c r="G60" s="523"/>
      <c r="H60" s="206"/>
      <c r="I60" s="207"/>
      <c r="J60" s="207"/>
      <c r="K60" s="207"/>
      <c r="L60" s="207"/>
      <c r="M60" s="207"/>
      <c r="N60" s="207"/>
      <c r="O60" s="207"/>
      <c r="P60" s="207"/>
      <c r="Q60" s="207"/>
      <c r="R60" s="207"/>
      <c r="S60" s="207"/>
      <c r="T60" s="207"/>
      <c r="U60" s="207"/>
      <c r="V60" s="207"/>
      <c r="W60" s="207"/>
      <c r="X60" s="207"/>
      <c r="Y60" s="207"/>
      <c r="Z60" s="207"/>
      <c r="AA60" s="207"/>
      <c r="AB60" s="207"/>
      <c r="AC60" s="188"/>
      <c r="AD60" s="440"/>
      <c r="AE60" s="440"/>
      <c r="AF60" s="440"/>
      <c r="AG60" s="440"/>
      <c r="AH60" s="440"/>
      <c r="AI60" s="440"/>
      <c r="AJ60" s="440"/>
      <c r="AK60" s="439"/>
      <c r="AL60" s="110"/>
      <c r="AM60" s="110"/>
      <c r="AN60" s="110"/>
      <c r="AO60" s="110"/>
      <c r="AP60" s="110"/>
      <c r="AQ60" s="110"/>
      <c r="AR60" s="110"/>
      <c r="AS60" s="110"/>
      <c r="AT60" s="110"/>
      <c r="AU60" s="110"/>
      <c r="AV60" s="110"/>
      <c r="AW60" s="110"/>
      <c r="AX60" s="110"/>
      <c r="AY60" s="110"/>
      <c r="AZ60" s="110"/>
      <c r="BA60" s="110"/>
      <c r="BB60" s="110"/>
      <c r="BC60" s="110"/>
      <c r="BD60" s="110"/>
      <c r="BE60" s="110"/>
      <c r="BF60" s="110"/>
      <c r="BG60" s="110"/>
      <c r="BH60" s="110"/>
      <c r="BI60" s="110"/>
      <c r="BJ60" s="110"/>
      <c r="BK60" s="110"/>
      <c r="BL60" s="110"/>
      <c r="BM60" s="110"/>
      <c r="BN60" s="110"/>
      <c r="BO60" s="110"/>
      <c r="BP60" s="110"/>
      <c r="BQ60" s="110"/>
      <c r="BR60" s="110"/>
      <c r="BS60" s="110"/>
      <c r="BT60" s="110"/>
      <c r="BU60" s="110"/>
      <c r="BV60" s="110"/>
      <c r="BW60" s="110"/>
      <c r="BX60" s="110"/>
      <c r="BY60" s="110"/>
      <c r="BZ60" s="110"/>
      <c r="CA60" s="110"/>
      <c r="CB60" s="110"/>
      <c r="CC60" s="110"/>
      <c r="CD60" s="110"/>
      <c r="CE60" s="110"/>
      <c r="CF60" s="110"/>
      <c r="CG60" s="110"/>
      <c r="CH60" s="110"/>
      <c r="CI60" s="110"/>
      <c r="CJ60" s="110"/>
      <c r="CK60" s="110"/>
      <c r="CL60" s="110"/>
      <c r="CM60" s="110"/>
      <c r="CN60" s="110"/>
      <c r="CO60" s="110"/>
      <c r="CP60" s="110"/>
      <c r="CQ60" s="110"/>
      <c r="CR60" s="110"/>
      <c r="CS60" s="110"/>
      <c r="CT60" s="110"/>
      <c r="CU60" s="110"/>
      <c r="CV60" s="110"/>
      <c r="CW60" s="110"/>
      <c r="CX60" s="110"/>
    </row>
    <row r="61" spans="7:102" ht="14.25" customHeight="1" x14ac:dyDescent="0.25">
      <c r="AL61" s="110"/>
      <c r="AM61" s="110"/>
      <c r="AN61" s="110"/>
      <c r="AO61" s="110"/>
      <c r="AP61" s="110"/>
      <c r="AQ61" s="110"/>
      <c r="AR61" s="110"/>
      <c r="AS61" s="110"/>
      <c r="AT61" s="110"/>
      <c r="AU61" s="110"/>
      <c r="AV61" s="110"/>
      <c r="AW61" s="110"/>
      <c r="AX61" s="110"/>
      <c r="AY61" s="110"/>
      <c r="AZ61" s="110"/>
      <c r="BA61" s="110"/>
      <c r="BB61" s="110"/>
      <c r="BC61" s="110"/>
      <c r="BD61" s="110"/>
      <c r="BE61" s="110"/>
      <c r="BF61" s="110"/>
      <c r="BG61" s="110"/>
      <c r="BH61" s="110"/>
      <c r="BI61" s="110"/>
      <c r="BJ61" s="110"/>
      <c r="BK61" s="110"/>
      <c r="BL61" s="110"/>
      <c r="BM61" s="110"/>
      <c r="BN61" s="110"/>
      <c r="BO61" s="110"/>
      <c r="BP61" s="110"/>
      <c r="BQ61" s="110"/>
      <c r="BR61" s="110"/>
      <c r="BS61" s="110"/>
      <c r="BT61" s="110"/>
      <c r="BU61" s="110"/>
      <c r="BV61" s="110"/>
      <c r="BW61" s="110"/>
      <c r="BX61" s="110"/>
      <c r="BY61" s="110"/>
      <c r="BZ61" s="110"/>
      <c r="CA61" s="110"/>
      <c r="CB61" s="110"/>
      <c r="CC61" s="110"/>
      <c r="CD61" s="110"/>
      <c r="CE61" s="110"/>
      <c r="CF61" s="110"/>
      <c r="CG61" s="110"/>
      <c r="CH61" s="110"/>
      <c r="CI61" s="110"/>
      <c r="CJ61" s="110"/>
      <c r="CK61" s="110"/>
      <c r="CL61" s="110"/>
      <c r="CM61" s="110"/>
      <c r="CN61" s="110"/>
      <c r="CO61" s="110"/>
      <c r="CP61" s="110"/>
      <c r="CQ61" s="110"/>
      <c r="CR61" s="110"/>
      <c r="CS61" s="110"/>
      <c r="CT61" s="110"/>
      <c r="CU61" s="110"/>
      <c r="CV61" s="110"/>
      <c r="CW61" s="110"/>
      <c r="CX61" s="110"/>
    </row>
    <row r="62" spans="7:102" ht="14.25" customHeight="1" x14ac:dyDescent="0.25">
      <c r="AL62" s="110"/>
      <c r="AM62" s="110"/>
      <c r="AN62" s="110"/>
      <c r="AO62" s="110"/>
      <c r="AP62" s="110"/>
      <c r="AQ62" s="110"/>
      <c r="AR62" s="110"/>
      <c r="AS62" s="110"/>
      <c r="AT62" s="110"/>
      <c r="AU62" s="110"/>
      <c r="AV62" s="110"/>
      <c r="AW62" s="110"/>
      <c r="AX62" s="110"/>
      <c r="AY62" s="110"/>
      <c r="AZ62" s="110"/>
      <c r="BA62" s="110"/>
      <c r="BB62" s="110"/>
      <c r="BC62" s="110"/>
      <c r="BD62" s="110"/>
      <c r="BE62" s="110"/>
      <c r="BF62" s="110"/>
      <c r="BG62" s="110"/>
      <c r="BH62" s="110"/>
      <c r="BI62" s="110"/>
      <c r="BJ62" s="110"/>
      <c r="BK62" s="110"/>
      <c r="BL62" s="110"/>
      <c r="BM62" s="110"/>
      <c r="BN62" s="110"/>
      <c r="BO62" s="110"/>
      <c r="BP62" s="110"/>
      <c r="BQ62" s="110"/>
      <c r="BR62" s="110"/>
      <c r="BS62" s="110"/>
      <c r="BT62" s="110"/>
      <c r="BU62" s="110"/>
      <c r="BV62" s="110"/>
      <c r="BW62" s="110"/>
      <c r="BX62" s="110"/>
      <c r="BY62" s="110"/>
      <c r="BZ62" s="110"/>
      <c r="CA62" s="110"/>
      <c r="CB62" s="110"/>
      <c r="CC62" s="110"/>
      <c r="CD62" s="110"/>
      <c r="CE62" s="110"/>
      <c r="CF62" s="110"/>
      <c r="CG62" s="110"/>
      <c r="CH62" s="110"/>
      <c r="CI62" s="110"/>
      <c r="CJ62" s="110"/>
      <c r="CK62" s="110"/>
      <c r="CL62" s="110"/>
      <c r="CM62" s="110"/>
      <c r="CN62" s="110"/>
      <c r="CO62" s="110"/>
      <c r="CP62" s="110"/>
      <c r="CQ62" s="110"/>
      <c r="CR62" s="110"/>
      <c r="CS62" s="110"/>
      <c r="CT62" s="110"/>
      <c r="CU62" s="110"/>
      <c r="CV62" s="110"/>
      <c r="CW62" s="110"/>
      <c r="CX62" s="110"/>
    </row>
    <row r="63" spans="7:102" ht="14.25" customHeight="1" x14ac:dyDescent="0.25">
      <c r="AL63" s="110"/>
      <c r="AM63" s="110"/>
      <c r="AN63" s="110"/>
      <c r="AO63" s="110"/>
      <c r="AP63" s="110"/>
      <c r="AQ63" s="110"/>
      <c r="AR63" s="110"/>
      <c r="AS63" s="110"/>
      <c r="AT63" s="110"/>
      <c r="AU63" s="110"/>
      <c r="AV63" s="110"/>
      <c r="AW63" s="110"/>
      <c r="AX63" s="110"/>
      <c r="AY63" s="110"/>
      <c r="AZ63" s="110"/>
      <c r="BA63" s="110"/>
      <c r="BB63" s="110"/>
      <c r="BC63" s="110"/>
      <c r="BD63" s="110"/>
      <c r="BE63" s="110"/>
      <c r="BF63" s="110"/>
      <c r="BG63" s="110"/>
      <c r="BH63" s="110"/>
      <c r="BI63" s="110"/>
      <c r="BJ63" s="110"/>
      <c r="BK63" s="110"/>
      <c r="BL63" s="110"/>
      <c r="BM63" s="110"/>
      <c r="BN63" s="110"/>
      <c r="BO63" s="110"/>
      <c r="BP63" s="110"/>
      <c r="BQ63" s="110"/>
      <c r="BR63" s="110"/>
      <c r="BS63" s="110"/>
      <c r="BT63" s="110"/>
      <c r="BU63" s="110"/>
      <c r="BV63" s="110"/>
      <c r="BW63" s="110"/>
      <c r="BX63" s="110"/>
      <c r="BY63" s="110"/>
      <c r="BZ63" s="110"/>
      <c r="CA63" s="110"/>
      <c r="CB63" s="110"/>
      <c r="CC63" s="110"/>
      <c r="CD63" s="110"/>
      <c r="CE63" s="110"/>
      <c r="CF63" s="110"/>
      <c r="CG63" s="110"/>
      <c r="CH63" s="110"/>
      <c r="CI63" s="110"/>
      <c r="CJ63" s="110"/>
      <c r="CK63" s="110"/>
      <c r="CL63" s="110"/>
      <c r="CM63" s="110"/>
      <c r="CN63" s="110"/>
      <c r="CO63" s="110"/>
      <c r="CP63" s="110"/>
      <c r="CQ63" s="110"/>
      <c r="CR63" s="110"/>
      <c r="CS63" s="110"/>
      <c r="CT63" s="110"/>
      <c r="CU63" s="110"/>
      <c r="CV63" s="110"/>
      <c r="CW63" s="110"/>
      <c r="CX63" s="110"/>
    </row>
    <row r="64" spans="7:102" ht="14.25" customHeight="1" x14ac:dyDescent="0.25">
      <c r="AL64" s="110"/>
      <c r="AM64" s="110"/>
      <c r="AN64" s="110"/>
      <c r="AO64" s="110"/>
      <c r="AP64" s="110"/>
      <c r="AQ64" s="110"/>
      <c r="AR64" s="110"/>
      <c r="AS64" s="110"/>
      <c r="AT64" s="110"/>
      <c r="AU64" s="110"/>
      <c r="AV64" s="110"/>
      <c r="AW64" s="110"/>
      <c r="AX64" s="110"/>
      <c r="AY64" s="110"/>
      <c r="AZ64" s="110"/>
      <c r="BA64" s="110"/>
      <c r="BB64" s="110"/>
      <c r="BC64" s="110"/>
      <c r="BD64" s="110"/>
      <c r="BE64" s="110"/>
      <c r="BF64" s="110"/>
      <c r="BG64" s="110"/>
      <c r="BH64" s="110"/>
      <c r="BI64" s="110"/>
      <c r="BJ64" s="110"/>
      <c r="BK64" s="110"/>
      <c r="BL64" s="110"/>
      <c r="BM64" s="110"/>
      <c r="BN64" s="110"/>
      <c r="BO64" s="110"/>
      <c r="BP64" s="110"/>
      <c r="BQ64" s="110"/>
      <c r="BR64" s="110"/>
      <c r="BS64" s="110"/>
      <c r="BT64" s="110"/>
      <c r="BU64" s="110"/>
      <c r="BV64" s="110"/>
      <c r="BW64" s="110"/>
      <c r="BX64" s="110"/>
      <c r="BY64" s="110"/>
      <c r="BZ64" s="110"/>
      <c r="CA64" s="110"/>
      <c r="CB64" s="110"/>
      <c r="CC64" s="110"/>
      <c r="CD64" s="110"/>
      <c r="CE64" s="110"/>
      <c r="CF64" s="110"/>
      <c r="CG64" s="110"/>
      <c r="CH64" s="110"/>
      <c r="CI64" s="110"/>
      <c r="CJ64" s="110"/>
      <c r="CK64" s="110"/>
      <c r="CL64" s="110"/>
      <c r="CM64" s="110"/>
      <c r="CN64" s="110"/>
      <c r="CO64" s="110"/>
      <c r="CP64" s="110"/>
      <c r="CQ64" s="110"/>
      <c r="CR64" s="110"/>
      <c r="CS64" s="110"/>
      <c r="CT64" s="110"/>
      <c r="CU64" s="110"/>
      <c r="CV64" s="110"/>
      <c r="CW64" s="110"/>
      <c r="CX64" s="110"/>
    </row>
    <row r="65" spans="7:102" ht="14.25" customHeight="1" x14ac:dyDescent="0.25">
      <c r="G65" s="958" t="s">
        <v>1507</v>
      </c>
      <c r="H65" s="764"/>
      <c r="I65" s="764"/>
      <c r="J65" s="764"/>
      <c r="K65" s="764"/>
      <c r="L65" s="764"/>
      <c r="M65" s="764"/>
      <c r="N65" s="764"/>
      <c r="O65" s="764"/>
      <c r="P65" s="764"/>
      <c r="Q65" s="764"/>
      <c r="R65" s="764"/>
      <c r="S65" s="764"/>
      <c r="T65" s="764"/>
      <c r="U65" s="965" t="s">
        <v>1508</v>
      </c>
      <c r="V65" s="764"/>
      <c r="W65" s="764"/>
      <c r="X65" s="764"/>
      <c r="Y65" s="764"/>
      <c r="Z65" s="764"/>
      <c r="AA65" s="764"/>
      <c r="AB65" s="764"/>
      <c r="AC65" s="764"/>
      <c r="AD65" s="764"/>
      <c r="AE65" s="764"/>
      <c r="AF65" s="764"/>
      <c r="AG65" s="764"/>
      <c r="AH65" s="765"/>
      <c r="AL65" s="110"/>
      <c r="AM65" s="110"/>
      <c r="AN65" s="110"/>
      <c r="AO65" s="110"/>
      <c r="AP65" s="110"/>
      <c r="AQ65" s="110"/>
      <c r="AR65" s="110"/>
      <c r="AS65" s="110"/>
      <c r="AT65" s="110"/>
      <c r="AU65" s="110"/>
      <c r="AV65" s="110"/>
      <c r="AW65" s="110"/>
      <c r="AX65" s="110"/>
      <c r="AY65" s="110"/>
      <c r="AZ65" s="110"/>
      <c r="BA65" s="110"/>
      <c r="BB65" s="110"/>
      <c r="BC65" s="110"/>
      <c r="BD65" s="110"/>
      <c r="BE65" s="110"/>
      <c r="BF65" s="110"/>
      <c r="BG65" s="110"/>
      <c r="BH65" s="110"/>
      <c r="BI65" s="110"/>
      <c r="BJ65" s="110"/>
      <c r="BK65" s="110"/>
      <c r="BL65" s="110"/>
      <c r="BM65" s="110"/>
      <c r="BN65" s="110"/>
      <c r="BO65" s="110"/>
      <c r="BP65" s="110"/>
      <c r="BQ65" s="110"/>
      <c r="BR65" s="110"/>
      <c r="BS65" s="110"/>
      <c r="BT65" s="110"/>
      <c r="BU65" s="110"/>
      <c r="BV65" s="110"/>
      <c r="BW65" s="110"/>
      <c r="BX65" s="110"/>
      <c r="BY65" s="110"/>
      <c r="BZ65" s="110"/>
      <c r="CA65" s="110"/>
      <c r="CB65" s="110"/>
      <c r="CC65" s="110"/>
      <c r="CD65" s="110"/>
      <c r="CE65" s="110"/>
      <c r="CF65" s="110"/>
      <c r="CG65" s="110"/>
      <c r="CH65" s="110"/>
      <c r="CI65" s="110"/>
      <c r="CJ65" s="110"/>
      <c r="CK65" s="110"/>
      <c r="CL65" s="110"/>
      <c r="CM65" s="110"/>
      <c r="CN65" s="110"/>
      <c r="CO65" s="110"/>
      <c r="CP65" s="110"/>
      <c r="CQ65" s="110"/>
      <c r="CR65" s="110"/>
      <c r="CS65" s="110"/>
      <c r="CT65" s="110"/>
      <c r="CU65" s="110"/>
      <c r="CV65" s="110"/>
      <c r="CW65" s="110"/>
      <c r="CX65" s="110"/>
    </row>
    <row r="66" spans="7:102" ht="14.25" customHeight="1" x14ac:dyDescent="0.25">
      <c r="G66" s="956" t="s">
        <v>796</v>
      </c>
      <c r="H66" s="794"/>
      <c r="I66" s="794"/>
      <c r="J66" s="794"/>
      <c r="K66" s="794"/>
      <c r="L66" s="794"/>
      <c r="M66" s="958" t="s">
        <v>1511</v>
      </c>
      <c r="N66" s="764"/>
      <c r="O66" s="764"/>
      <c r="P66" s="764"/>
      <c r="Q66" s="965" t="s">
        <v>1510</v>
      </c>
      <c r="R66" s="764"/>
      <c r="S66" s="764"/>
      <c r="T66" s="765"/>
      <c r="U66" s="957" t="s">
        <v>796</v>
      </c>
      <c r="V66" s="794"/>
      <c r="W66" s="794"/>
      <c r="X66" s="794"/>
      <c r="Y66" s="794"/>
      <c r="Z66" s="794"/>
      <c r="AA66" s="965" t="s">
        <v>1511</v>
      </c>
      <c r="AB66" s="764"/>
      <c r="AC66" s="764"/>
      <c r="AD66" s="765"/>
      <c r="AE66" s="965" t="s">
        <v>1510</v>
      </c>
      <c r="AF66" s="764"/>
      <c r="AG66" s="764"/>
      <c r="AH66" s="765"/>
      <c r="AL66" s="110"/>
      <c r="AM66" s="110"/>
      <c r="AN66" s="110"/>
      <c r="AO66" s="110"/>
      <c r="AP66" s="110"/>
      <c r="AQ66" s="110"/>
      <c r="AR66" s="110"/>
      <c r="AS66" s="110"/>
      <c r="AT66" s="110"/>
      <c r="AU66" s="110"/>
      <c r="AV66" s="110"/>
      <c r="AW66" s="110"/>
      <c r="AX66" s="110"/>
      <c r="AY66" s="110"/>
      <c r="AZ66" s="110"/>
      <c r="BA66" s="110"/>
      <c r="BB66" s="110"/>
      <c r="BC66" s="110"/>
      <c r="BD66" s="110"/>
      <c r="BE66" s="110"/>
      <c r="BF66" s="110"/>
      <c r="BG66" s="110"/>
      <c r="BH66" s="110"/>
      <c r="BI66" s="110"/>
      <c r="BJ66" s="110"/>
      <c r="BK66" s="110"/>
      <c r="BL66" s="110"/>
      <c r="BM66" s="110"/>
      <c r="BN66" s="110"/>
      <c r="BO66" s="110"/>
      <c r="BP66" s="110"/>
      <c r="BQ66" s="110"/>
      <c r="BR66" s="110"/>
      <c r="BS66" s="110"/>
      <c r="BT66" s="110"/>
      <c r="BU66" s="110"/>
      <c r="BV66" s="110"/>
      <c r="BW66" s="110"/>
      <c r="BX66" s="110"/>
      <c r="BY66" s="110"/>
      <c r="BZ66" s="110"/>
      <c r="CA66" s="110"/>
      <c r="CB66" s="110"/>
      <c r="CC66" s="110"/>
      <c r="CD66" s="110"/>
      <c r="CE66" s="110"/>
      <c r="CF66" s="110"/>
      <c r="CG66" s="110"/>
      <c r="CH66" s="110"/>
      <c r="CI66" s="110"/>
      <c r="CJ66" s="110"/>
      <c r="CK66" s="110"/>
      <c r="CL66" s="110"/>
      <c r="CM66" s="110"/>
      <c r="CN66" s="110"/>
      <c r="CO66" s="110"/>
      <c r="CP66" s="110"/>
      <c r="CQ66" s="110"/>
      <c r="CR66" s="110"/>
      <c r="CS66" s="110"/>
      <c r="CT66" s="110"/>
      <c r="CU66" s="110"/>
      <c r="CV66" s="110"/>
      <c r="CW66" s="110"/>
      <c r="CX66" s="110"/>
    </row>
    <row r="67" spans="7:102" ht="14.25" customHeight="1" x14ac:dyDescent="0.25">
      <c r="G67" s="184"/>
      <c r="M67" s="184"/>
      <c r="Q67" s="184"/>
      <c r="T67" s="186"/>
      <c r="AA67" s="184"/>
      <c r="AD67" s="186"/>
      <c r="AE67" s="184"/>
      <c r="AH67" s="186"/>
      <c r="AL67" s="110"/>
      <c r="AM67" s="110"/>
      <c r="AN67" s="110"/>
      <c r="AO67" s="110"/>
      <c r="AP67" s="110"/>
      <c r="AQ67" s="110"/>
      <c r="AR67" s="110"/>
      <c r="AS67" s="110"/>
      <c r="AT67" s="110"/>
      <c r="AU67" s="110"/>
      <c r="AV67" s="110"/>
      <c r="AW67" s="110"/>
      <c r="AX67" s="110"/>
      <c r="AY67" s="110"/>
      <c r="AZ67" s="110"/>
      <c r="BA67" s="110"/>
      <c r="BB67" s="110"/>
      <c r="BC67" s="110"/>
      <c r="BD67" s="110"/>
      <c r="BE67" s="110"/>
      <c r="BF67" s="110"/>
      <c r="BG67" s="110"/>
      <c r="BH67" s="110"/>
      <c r="BI67" s="110"/>
      <c r="BJ67" s="110"/>
      <c r="BK67" s="110"/>
      <c r="BL67" s="110"/>
      <c r="BM67" s="110"/>
      <c r="BN67" s="110"/>
      <c r="BO67" s="110"/>
      <c r="BP67" s="110"/>
      <c r="BQ67" s="110"/>
      <c r="BR67" s="110"/>
      <c r="BS67" s="110"/>
      <c r="BT67" s="110"/>
      <c r="BU67" s="110"/>
      <c r="BV67" s="110"/>
      <c r="BW67" s="110"/>
      <c r="BX67" s="110"/>
      <c r="BY67" s="110"/>
      <c r="BZ67" s="110"/>
      <c r="CA67" s="110"/>
      <c r="CB67" s="110"/>
      <c r="CC67" s="110"/>
      <c r="CD67" s="110"/>
      <c r="CE67" s="110"/>
      <c r="CF67" s="110"/>
      <c r="CG67" s="110"/>
      <c r="CH67" s="110"/>
      <c r="CI67" s="110"/>
      <c r="CJ67" s="110"/>
      <c r="CK67" s="110"/>
      <c r="CL67" s="110"/>
      <c r="CM67" s="110"/>
      <c r="CN67" s="110"/>
      <c r="CO67" s="110"/>
      <c r="CP67" s="110"/>
      <c r="CQ67" s="110"/>
      <c r="CR67" s="110"/>
      <c r="CS67" s="110"/>
      <c r="CT67" s="110"/>
      <c r="CU67" s="110"/>
      <c r="CV67" s="110"/>
      <c r="CW67" s="110"/>
      <c r="CX67" s="110"/>
    </row>
    <row r="68" spans="7:102" ht="14.25" customHeight="1" x14ac:dyDescent="0.25">
      <c r="G68" s="294" t="s">
        <v>1681</v>
      </c>
      <c r="H68" s="295"/>
      <c r="I68" s="295"/>
      <c r="J68" s="295"/>
      <c r="K68" s="295"/>
      <c r="L68" s="295"/>
      <c r="M68" s="294"/>
      <c r="N68" s="295"/>
      <c r="O68" s="295"/>
      <c r="P68" s="295"/>
      <c r="Q68" s="294"/>
      <c r="R68" s="295"/>
      <c r="S68" s="295"/>
      <c r="T68" s="296"/>
      <c r="U68" s="294" t="s">
        <v>1681</v>
      </c>
      <c r="V68" s="295"/>
      <c r="W68" s="295"/>
      <c r="X68" s="295"/>
      <c r="Y68" s="295"/>
      <c r="Z68" s="295"/>
      <c r="AA68" s="294"/>
      <c r="AB68" s="295"/>
      <c r="AC68" s="295"/>
      <c r="AD68" s="296"/>
      <c r="AE68" s="294"/>
      <c r="AF68" s="295"/>
      <c r="AG68" s="295"/>
      <c r="AH68" s="296"/>
      <c r="AL68" s="110"/>
      <c r="AM68" s="110"/>
      <c r="AN68" s="110"/>
      <c r="AO68" s="110"/>
      <c r="AP68" s="110"/>
      <c r="AQ68" s="110"/>
      <c r="AR68" s="110"/>
      <c r="AS68" s="110"/>
      <c r="AT68" s="110"/>
      <c r="AU68" s="110"/>
      <c r="AV68" s="110"/>
      <c r="AW68" s="110"/>
      <c r="AX68" s="110"/>
      <c r="AY68" s="110"/>
      <c r="AZ68" s="110"/>
      <c r="BA68" s="110"/>
      <c r="BB68" s="110"/>
      <c r="BC68" s="110"/>
      <c r="BD68" s="110"/>
      <c r="BE68" s="110"/>
      <c r="BF68" s="110"/>
      <c r="BG68" s="110"/>
      <c r="BH68" s="110"/>
      <c r="BI68" s="110"/>
      <c r="BJ68" s="110"/>
      <c r="BK68" s="110"/>
      <c r="BL68" s="110"/>
      <c r="BM68" s="110"/>
      <c r="BN68" s="110"/>
      <c r="BO68" s="110"/>
      <c r="BP68" s="110"/>
      <c r="BQ68" s="110"/>
      <c r="BR68" s="110"/>
      <c r="BS68" s="110"/>
      <c r="BT68" s="110"/>
      <c r="BU68" s="110"/>
      <c r="BV68" s="110"/>
      <c r="BW68" s="110"/>
      <c r="BX68" s="110"/>
      <c r="BY68" s="110"/>
      <c r="BZ68" s="110"/>
      <c r="CA68" s="110"/>
      <c r="CB68" s="110"/>
      <c r="CC68" s="110"/>
      <c r="CD68" s="110"/>
      <c r="CE68" s="110"/>
      <c r="CF68" s="110"/>
      <c r="CG68" s="110"/>
      <c r="CH68" s="110"/>
      <c r="CI68" s="110"/>
      <c r="CJ68" s="110"/>
      <c r="CK68" s="110"/>
      <c r="CL68" s="110"/>
      <c r="CM68" s="110"/>
      <c r="CN68" s="110"/>
      <c r="CO68" s="110"/>
      <c r="CP68" s="110"/>
      <c r="CQ68" s="110"/>
      <c r="CR68" s="110"/>
      <c r="CS68" s="110"/>
      <c r="CT68" s="110"/>
      <c r="CU68" s="110"/>
      <c r="CV68" s="110"/>
      <c r="CW68" s="110"/>
      <c r="CX68" s="110"/>
    </row>
    <row r="69" spans="7:102" ht="14.25" customHeight="1" x14ac:dyDescent="0.25">
      <c r="G69" s="294" t="s">
        <v>1681</v>
      </c>
      <c r="H69" s="295"/>
      <c r="I69" s="295"/>
      <c r="J69" s="295"/>
      <c r="K69" s="295"/>
      <c r="L69" s="295"/>
      <c r="M69" s="294"/>
      <c r="N69" s="295"/>
      <c r="O69" s="295"/>
      <c r="P69" s="295"/>
      <c r="Q69" s="294"/>
      <c r="R69" s="295"/>
      <c r="S69" s="295"/>
      <c r="T69" s="296"/>
      <c r="U69" s="294"/>
      <c r="V69" s="295"/>
      <c r="W69" s="295"/>
      <c r="X69" s="295"/>
      <c r="Y69" s="295"/>
      <c r="Z69" s="295"/>
      <c r="AA69" s="294"/>
      <c r="AB69" s="295"/>
      <c r="AC69" s="295"/>
      <c r="AD69" s="296"/>
      <c r="AE69" s="294"/>
      <c r="AF69" s="295"/>
      <c r="AG69" s="295"/>
      <c r="AH69" s="296"/>
      <c r="AL69" s="110"/>
      <c r="AM69" s="110"/>
      <c r="AN69" s="110"/>
      <c r="AO69" s="110"/>
      <c r="AP69" s="110"/>
      <c r="AQ69" s="110"/>
      <c r="AR69" s="110"/>
      <c r="AS69" s="110"/>
      <c r="AT69" s="110"/>
      <c r="AU69" s="110"/>
      <c r="AV69" s="110"/>
      <c r="AW69" s="110"/>
      <c r="AX69" s="110"/>
      <c r="AY69" s="110"/>
      <c r="AZ69" s="110"/>
      <c r="BA69" s="110"/>
      <c r="BB69" s="110"/>
      <c r="BC69" s="110"/>
      <c r="BD69" s="110"/>
      <c r="BE69" s="110"/>
      <c r="BF69" s="110"/>
      <c r="BG69" s="110"/>
      <c r="BH69" s="110"/>
      <c r="BI69" s="110"/>
      <c r="BJ69" s="110"/>
      <c r="BK69" s="110"/>
      <c r="BL69" s="110"/>
      <c r="BM69" s="110"/>
      <c r="BN69" s="110"/>
      <c r="BO69" s="110"/>
      <c r="BP69" s="110"/>
      <c r="BQ69" s="110"/>
      <c r="BR69" s="110"/>
      <c r="BS69" s="110"/>
      <c r="BT69" s="110"/>
      <c r="BU69" s="110"/>
      <c r="BV69" s="110"/>
      <c r="BW69" s="110"/>
      <c r="BX69" s="110"/>
      <c r="BY69" s="110"/>
      <c r="BZ69" s="110"/>
      <c r="CA69" s="110"/>
      <c r="CB69" s="110"/>
      <c r="CC69" s="110"/>
      <c r="CD69" s="110"/>
      <c r="CE69" s="110"/>
      <c r="CF69" s="110"/>
      <c r="CG69" s="110"/>
      <c r="CH69" s="110"/>
      <c r="CI69" s="110"/>
      <c r="CJ69" s="110"/>
      <c r="CK69" s="110"/>
      <c r="CL69" s="110"/>
      <c r="CM69" s="110"/>
      <c r="CN69" s="110"/>
      <c r="CO69" s="110"/>
      <c r="CP69" s="110"/>
      <c r="CQ69" s="110"/>
      <c r="CR69" s="110"/>
      <c r="CS69" s="110"/>
      <c r="CT69" s="110"/>
      <c r="CU69" s="110"/>
      <c r="CV69" s="110"/>
      <c r="CW69" s="110"/>
      <c r="CX69" s="110"/>
    </row>
    <row r="70" spans="7:102" ht="14.25" customHeight="1" x14ac:dyDescent="0.25">
      <c r="G70" s="294" t="s">
        <v>1681</v>
      </c>
      <c r="H70" s="295"/>
      <c r="I70" s="295"/>
      <c r="J70" s="295"/>
      <c r="K70" s="295"/>
      <c r="L70" s="295"/>
      <c r="M70" s="294"/>
      <c r="N70" s="295"/>
      <c r="O70" s="295"/>
      <c r="P70" s="295"/>
      <c r="Q70" s="294"/>
      <c r="R70" s="295"/>
      <c r="S70" s="295"/>
      <c r="T70" s="296"/>
      <c r="U70" s="294"/>
      <c r="V70" s="295"/>
      <c r="W70" s="295"/>
      <c r="X70" s="295"/>
      <c r="Y70" s="295"/>
      <c r="Z70" s="295"/>
      <c r="AA70" s="294"/>
      <c r="AB70" s="295"/>
      <c r="AC70" s="295"/>
      <c r="AD70" s="296"/>
      <c r="AE70" s="294"/>
      <c r="AF70" s="295"/>
      <c r="AG70" s="295"/>
      <c r="AH70" s="296"/>
      <c r="AL70" s="110"/>
      <c r="AM70" s="110"/>
      <c r="AN70" s="110"/>
      <c r="AO70" s="110"/>
      <c r="AP70" s="110"/>
      <c r="AQ70" s="110"/>
      <c r="AR70" s="110"/>
      <c r="AS70" s="110"/>
      <c r="AT70" s="110"/>
      <c r="AU70" s="110"/>
      <c r="AV70" s="110"/>
      <c r="AW70" s="110"/>
      <c r="AX70" s="110"/>
      <c r="AY70" s="110"/>
      <c r="AZ70" s="110"/>
      <c r="BA70" s="110"/>
      <c r="BB70" s="110"/>
      <c r="BC70" s="110"/>
      <c r="BD70" s="110"/>
      <c r="BE70" s="110"/>
      <c r="BF70" s="110"/>
      <c r="BG70" s="110"/>
      <c r="BH70" s="110"/>
      <c r="BI70" s="110"/>
      <c r="BJ70" s="110"/>
      <c r="BK70" s="110"/>
      <c r="BL70" s="110"/>
      <c r="BM70" s="110"/>
      <c r="BN70" s="110"/>
      <c r="BO70" s="110"/>
      <c r="BP70" s="110"/>
      <c r="BQ70" s="110"/>
      <c r="BR70" s="110"/>
      <c r="BS70" s="110"/>
      <c r="BT70" s="110"/>
      <c r="BU70" s="110"/>
      <c r="BV70" s="110"/>
      <c r="BW70" s="110"/>
      <c r="BX70" s="110"/>
      <c r="BY70" s="110"/>
      <c r="BZ70" s="110"/>
      <c r="CA70" s="110"/>
      <c r="CB70" s="110"/>
      <c r="CC70" s="110"/>
      <c r="CD70" s="110"/>
      <c r="CE70" s="110"/>
      <c r="CF70" s="110"/>
      <c r="CG70" s="110"/>
      <c r="CH70" s="110"/>
      <c r="CI70" s="110"/>
      <c r="CJ70" s="110"/>
      <c r="CK70" s="110"/>
      <c r="CL70" s="110"/>
      <c r="CM70" s="110"/>
      <c r="CN70" s="110"/>
      <c r="CO70" s="110"/>
      <c r="CP70" s="110"/>
      <c r="CQ70" s="110"/>
      <c r="CR70" s="110"/>
      <c r="CS70" s="110"/>
      <c r="CT70" s="110"/>
      <c r="CU70" s="110"/>
      <c r="CV70" s="110"/>
      <c r="CW70" s="110"/>
      <c r="CX70" s="110"/>
    </row>
    <row r="71" spans="7:102" ht="14.25" customHeight="1" x14ac:dyDescent="0.25">
      <c r="G71" s="294" t="s">
        <v>1681</v>
      </c>
      <c r="H71" s="295"/>
      <c r="I71" s="295"/>
      <c r="J71" s="295"/>
      <c r="K71" s="295"/>
      <c r="L71" s="295"/>
      <c r="M71" s="294"/>
      <c r="N71" s="295"/>
      <c r="O71" s="295"/>
      <c r="P71" s="295"/>
      <c r="Q71" s="294"/>
      <c r="R71" s="295"/>
      <c r="S71" s="295"/>
      <c r="T71" s="296"/>
      <c r="U71" s="294"/>
      <c r="V71" s="295"/>
      <c r="W71" s="295"/>
      <c r="X71" s="295"/>
      <c r="Y71" s="295"/>
      <c r="Z71" s="295"/>
      <c r="AA71" s="294"/>
      <c r="AB71" s="295"/>
      <c r="AC71" s="295"/>
      <c r="AD71" s="296"/>
      <c r="AE71" s="294"/>
      <c r="AF71" s="295"/>
      <c r="AG71" s="295"/>
      <c r="AH71" s="296"/>
      <c r="AI71" s="110"/>
      <c r="AJ71" s="110"/>
      <c r="AK71" s="110"/>
      <c r="AL71" s="110"/>
      <c r="AM71" s="110"/>
      <c r="AN71" s="110"/>
      <c r="AO71" s="110"/>
      <c r="AP71" s="110"/>
      <c r="AQ71" s="110"/>
      <c r="AR71" s="110"/>
      <c r="AS71" s="110"/>
      <c r="AT71" s="110"/>
      <c r="AU71" s="110"/>
      <c r="AV71" s="110"/>
      <c r="AW71" s="110"/>
      <c r="AX71" s="110"/>
      <c r="AY71" s="110"/>
      <c r="AZ71" s="110"/>
      <c r="BA71" s="110"/>
      <c r="BB71" s="110"/>
      <c r="BC71" s="110"/>
      <c r="BD71" s="110"/>
      <c r="BE71" s="110"/>
      <c r="BF71" s="110"/>
      <c r="BG71" s="110"/>
      <c r="BH71" s="110"/>
      <c r="BI71" s="110"/>
      <c r="BJ71" s="110"/>
      <c r="BK71" s="110"/>
      <c r="BL71" s="110"/>
      <c r="BM71" s="110"/>
      <c r="BN71" s="110"/>
      <c r="BO71" s="110"/>
      <c r="BP71" s="110"/>
      <c r="BQ71" s="110"/>
      <c r="BR71" s="110"/>
      <c r="BS71" s="110"/>
      <c r="BT71" s="110"/>
      <c r="BU71" s="110"/>
      <c r="BV71" s="110"/>
      <c r="BW71" s="110"/>
      <c r="BX71" s="110"/>
      <c r="BY71" s="110"/>
      <c r="BZ71" s="110"/>
      <c r="CA71" s="110"/>
      <c r="CB71" s="110"/>
      <c r="CC71" s="110"/>
      <c r="CD71" s="110"/>
      <c r="CE71" s="110"/>
      <c r="CF71" s="110"/>
      <c r="CG71" s="110"/>
      <c r="CH71" s="110"/>
      <c r="CI71" s="110"/>
      <c r="CJ71" s="110"/>
      <c r="CK71" s="110"/>
      <c r="CL71" s="110"/>
      <c r="CM71" s="110"/>
      <c r="CN71" s="110"/>
      <c r="CO71" s="110"/>
      <c r="CP71" s="110"/>
      <c r="CQ71" s="110"/>
      <c r="CR71" s="110"/>
      <c r="CS71" s="110"/>
      <c r="CT71" s="110"/>
      <c r="CU71" s="110"/>
      <c r="CV71" s="110"/>
      <c r="CW71" s="110"/>
      <c r="CX71" s="110"/>
    </row>
    <row r="72" spans="7:102" ht="14.25" customHeight="1" x14ac:dyDescent="0.25">
      <c r="G72" s="294" t="s">
        <v>1681</v>
      </c>
      <c r="H72" s="295"/>
      <c r="I72" s="295"/>
      <c r="J72" s="295"/>
      <c r="K72" s="295"/>
      <c r="L72" s="295"/>
      <c r="M72" s="294"/>
      <c r="N72" s="295"/>
      <c r="O72" s="295"/>
      <c r="P72" s="295"/>
      <c r="Q72" s="294"/>
      <c r="R72" s="295"/>
      <c r="S72" s="295"/>
      <c r="T72" s="296"/>
      <c r="U72" s="294"/>
      <c r="V72" s="295"/>
      <c r="W72" s="295"/>
      <c r="X72" s="295"/>
      <c r="Y72" s="295"/>
      <c r="Z72" s="295"/>
      <c r="AA72" s="294"/>
      <c r="AB72" s="295"/>
      <c r="AC72" s="295"/>
      <c r="AD72" s="296"/>
      <c r="AE72" s="294"/>
      <c r="AF72" s="295"/>
      <c r="AG72" s="295"/>
      <c r="AH72" s="296"/>
      <c r="AI72" s="110"/>
      <c r="AJ72" s="110"/>
      <c r="AK72" s="110"/>
      <c r="AL72" s="110"/>
      <c r="AM72" s="110"/>
      <c r="AN72" s="110"/>
      <c r="AO72" s="110"/>
      <c r="AP72" s="110"/>
      <c r="AQ72" s="110"/>
      <c r="AR72" s="110"/>
      <c r="AS72" s="110"/>
      <c r="AT72" s="110"/>
      <c r="AU72" s="110"/>
      <c r="AV72" s="110"/>
      <c r="AW72" s="110"/>
      <c r="AX72" s="110"/>
      <c r="AY72" s="110"/>
      <c r="AZ72" s="110"/>
      <c r="BA72" s="110"/>
      <c r="BB72" s="110"/>
      <c r="BC72" s="110"/>
      <c r="BD72" s="110"/>
      <c r="BE72" s="110"/>
      <c r="BF72" s="110"/>
      <c r="BG72" s="110"/>
      <c r="BH72" s="110"/>
      <c r="BI72" s="110"/>
      <c r="BJ72" s="110"/>
      <c r="BK72" s="110"/>
      <c r="BL72" s="110"/>
      <c r="BM72" s="110"/>
      <c r="BN72" s="110"/>
      <c r="BO72" s="110"/>
      <c r="BP72" s="110"/>
      <c r="BQ72" s="110"/>
      <c r="BR72" s="110"/>
      <c r="BS72" s="110"/>
      <c r="BT72" s="110"/>
      <c r="BU72" s="110"/>
      <c r="BV72" s="110"/>
      <c r="BW72" s="110"/>
      <c r="BX72" s="110"/>
      <c r="BY72" s="110"/>
      <c r="BZ72" s="110"/>
      <c r="CA72" s="110"/>
      <c r="CB72" s="110"/>
      <c r="CC72" s="110"/>
      <c r="CD72" s="110"/>
      <c r="CE72" s="110"/>
      <c r="CF72" s="110"/>
      <c r="CG72" s="110"/>
      <c r="CH72" s="110"/>
      <c r="CI72" s="110"/>
      <c r="CJ72" s="110"/>
      <c r="CK72" s="110"/>
      <c r="CL72" s="110"/>
      <c r="CM72" s="110"/>
      <c r="CN72" s="110"/>
      <c r="CO72" s="110"/>
      <c r="CP72" s="110"/>
      <c r="CQ72" s="110"/>
      <c r="CR72" s="110"/>
      <c r="CS72" s="110"/>
      <c r="CT72" s="110"/>
      <c r="CU72" s="110"/>
      <c r="CV72" s="110"/>
      <c r="CW72" s="110"/>
      <c r="CX72" s="110"/>
    </row>
    <row r="73" spans="7:102" ht="14.25" customHeight="1" x14ac:dyDescent="0.25">
      <c r="G73" s="294" t="s">
        <v>1681</v>
      </c>
      <c r="H73" s="295"/>
      <c r="I73" s="295"/>
      <c r="J73" s="295"/>
      <c r="K73" s="295"/>
      <c r="L73" s="295"/>
      <c r="M73" s="294"/>
      <c r="N73" s="295"/>
      <c r="O73" s="295"/>
      <c r="P73" s="295"/>
      <c r="Q73" s="294"/>
      <c r="R73" s="295"/>
      <c r="S73" s="295"/>
      <c r="T73" s="296"/>
      <c r="U73" s="294"/>
      <c r="V73" s="295"/>
      <c r="W73" s="295"/>
      <c r="X73" s="295"/>
      <c r="Y73" s="295"/>
      <c r="Z73" s="295"/>
      <c r="AA73" s="294"/>
      <c r="AB73" s="295"/>
      <c r="AC73" s="295"/>
      <c r="AD73" s="296"/>
      <c r="AE73" s="294"/>
      <c r="AF73" s="295"/>
      <c r="AG73" s="295"/>
      <c r="AH73" s="296"/>
      <c r="AI73" s="110"/>
      <c r="AJ73" s="110"/>
      <c r="AK73" s="110"/>
      <c r="AL73" s="110"/>
      <c r="AM73" s="110"/>
      <c r="AN73" s="110"/>
      <c r="AO73" s="110"/>
      <c r="AP73" s="110"/>
      <c r="AQ73" s="110"/>
      <c r="AR73" s="110"/>
      <c r="AS73" s="110"/>
      <c r="AT73" s="110"/>
      <c r="AU73" s="110"/>
      <c r="AV73" s="110"/>
      <c r="AW73" s="110"/>
      <c r="AX73" s="110"/>
      <c r="AY73" s="110"/>
      <c r="AZ73" s="110"/>
      <c r="BA73" s="110"/>
      <c r="BB73" s="110"/>
      <c r="BC73" s="110"/>
      <c r="BD73" s="110"/>
      <c r="BE73" s="110"/>
      <c r="BF73" s="110"/>
      <c r="BG73" s="110"/>
      <c r="BH73" s="110"/>
      <c r="BI73" s="110"/>
      <c r="BJ73" s="110"/>
      <c r="BK73" s="110"/>
      <c r="BL73" s="110"/>
      <c r="BM73" s="110"/>
      <c r="BN73" s="110"/>
      <c r="BO73" s="110"/>
      <c r="BP73" s="110"/>
      <c r="BQ73" s="110"/>
      <c r="BR73" s="110"/>
      <c r="BS73" s="110"/>
      <c r="BT73" s="110"/>
      <c r="BU73" s="110"/>
      <c r="BV73" s="110"/>
      <c r="BW73" s="110"/>
      <c r="BX73" s="110"/>
      <c r="BY73" s="110"/>
      <c r="BZ73" s="110"/>
      <c r="CA73" s="110"/>
      <c r="CB73" s="110"/>
      <c r="CC73" s="110"/>
      <c r="CD73" s="110"/>
      <c r="CE73" s="110"/>
      <c r="CF73" s="110"/>
      <c r="CG73" s="110"/>
      <c r="CH73" s="110"/>
      <c r="CI73" s="110"/>
      <c r="CJ73" s="110"/>
      <c r="CK73" s="110"/>
      <c r="CL73" s="110"/>
      <c r="CM73" s="110"/>
      <c r="CN73" s="110"/>
      <c r="CO73" s="110"/>
      <c r="CP73" s="110"/>
      <c r="CQ73" s="110"/>
      <c r="CR73" s="110"/>
      <c r="CS73" s="110"/>
      <c r="CT73" s="110"/>
      <c r="CU73" s="110"/>
      <c r="CV73" s="110"/>
      <c r="CW73" s="110"/>
      <c r="CX73" s="110"/>
    </row>
    <row r="74" spans="7:102" ht="14.25" customHeight="1" x14ac:dyDescent="0.25">
      <c r="G74" s="294" t="s">
        <v>1681</v>
      </c>
      <c r="H74" s="295"/>
      <c r="I74" s="295"/>
      <c r="J74" s="295"/>
      <c r="K74" s="295"/>
      <c r="L74" s="295"/>
      <c r="M74" s="294"/>
      <c r="N74" s="295"/>
      <c r="O74" s="295"/>
      <c r="P74" s="295"/>
      <c r="Q74" s="294"/>
      <c r="R74" s="295"/>
      <c r="S74" s="295"/>
      <c r="T74" s="296"/>
      <c r="U74" s="294"/>
      <c r="V74" s="295"/>
      <c r="W74" s="295"/>
      <c r="X74" s="295"/>
      <c r="Y74" s="295"/>
      <c r="Z74" s="295"/>
      <c r="AA74" s="294"/>
      <c r="AB74" s="295"/>
      <c r="AC74" s="295"/>
      <c r="AD74" s="296"/>
      <c r="AE74" s="294"/>
      <c r="AF74" s="295"/>
      <c r="AG74" s="295"/>
      <c r="AH74" s="296"/>
      <c r="AI74" s="110"/>
      <c r="AJ74" s="110"/>
      <c r="AK74" s="110"/>
      <c r="AL74" s="110"/>
      <c r="AM74" s="110"/>
      <c r="AN74" s="110"/>
      <c r="AO74" s="110"/>
      <c r="AP74" s="110"/>
      <c r="AQ74" s="110"/>
      <c r="AR74" s="110"/>
      <c r="AS74" s="110"/>
      <c r="AT74" s="110"/>
      <c r="AU74" s="110"/>
      <c r="AV74" s="110"/>
      <c r="AW74" s="110"/>
      <c r="AX74" s="110"/>
      <c r="AY74" s="110"/>
      <c r="AZ74" s="110"/>
      <c r="BA74" s="110"/>
      <c r="BB74" s="110"/>
      <c r="BC74" s="110"/>
      <c r="BD74" s="110"/>
      <c r="BE74" s="110"/>
      <c r="BF74" s="110"/>
      <c r="BG74" s="110"/>
      <c r="BH74" s="110"/>
      <c r="BI74" s="110"/>
      <c r="BJ74" s="110"/>
      <c r="BK74" s="110"/>
      <c r="BL74" s="110"/>
      <c r="BM74" s="110"/>
      <c r="BN74" s="110"/>
      <c r="BO74" s="110"/>
      <c r="BP74" s="110"/>
      <c r="BQ74" s="110"/>
      <c r="BR74" s="110"/>
      <c r="BS74" s="110"/>
      <c r="BT74" s="110"/>
      <c r="BU74" s="110"/>
      <c r="BV74" s="110"/>
      <c r="BW74" s="110"/>
      <c r="BX74" s="110"/>
      <c r="BY74" s="110"/>
      <c r="BZ74" s="110"/>
      <c r="CA74" s="110"/>
      <c r="CB74" s="110"/>
      <c r="CC74" s="110"/>
      <c r="CD74" s="110"/>
      <c r="CE74" s="110"/>
      <c r="CF74" s="110"/>
      <c r="CG74" s="110"/>
      <c r="CH74" s="110"/>
      <c r="CI74" s="110"/>
      <c r="CJ74" s="110"/>
      <c r="CK74" s="110"/>
      <c r="CL74" s="110"/>
      <c r="CM74" s="110"/>
      <c r="CN74" s="110"/>
      <c r="CO74" s="110"/>
      <c r="CP74" s="110"/>
      <c r="CQ74" s="110"/>
      <c r="CR74" s="110"/>
      <c r="CS74" s="110"/>
      <c r="CT74" s="110"/>
      <c r="CU74" s="110"/>
      <c r="CV74" s="110"/>
      <c r="CW74" s="110"/>
      <c r="CX74" s="110"/>
    </row>
    <row r="75" spans="7:102" ht="14.25" customHeight="1" x14ac:dyDescent="0.25">
      <c r="G75" s="294" t="s">
        <v>1681</v>
      </c>
      <c r="H75" s="295"/>
      <c r="I75" s="295"/>
      <c r="J75" s="295"/>
      <c r="K75" s="295"/>
      <c r="L75" s="295"/>
      <c r="M75" s="294"/>
      <c r="N75" s="295"/>
      <c r="O75" s="295"/>
      <c r="P75" s="295"/>
      <c r="Q75" s="294"/>
      <c r="R75" s="295"/>
      <c r="S75" s="295"/>
      <c r="T75" s="296"/>
      <c r="U75" s="294"/>
      <c r="V75" s="295"/>
      <c r="W75" s="295"/>
      <c r="X75" s="295"/>
      <c r="Y75" s="295"/>
      <c r="Z75" s="295"/>
      <c r="AA75" s="294"/>
      <c r="AB75" s="295"/>
      <c r="AC75" s="295"/>
      <c r="AD75" s="296"/>
      <c r="AE75" s="294"/>
      <c r="AF75" s="295"/>
      <c r="AG75" s="295"/>
      <c r="AH75" s="296"/>
      <c r="AI75" s="110"/>
      <c r="AJ75" s="110"/>
      <c r="AK75" s="110"/>
      <c r="AL75" s="110"/>
      <c r="AM75" s="110"/>
      <c r="AN75" s="110"/>
      <c r="AO75" s="110"/>
      <c r="AP75" s="110"/>
      <c r="AQ75" s="110"/>
      <c r="AR75" s="110"/>
      <c r="AS75" s="110"/>
      <c r="AT75" s="110"/>
      <c r="AU75" s="110"/>
      <c r="AV75" s="110"/>
      <c r="AW75" s="110"/>
      <c r="AX75" s="110"/>
      <c r="AY75" s="110"/>
      <c r="AZ75" s="110"/>
      <c r="BA75" s="110"/>
      <c r="BB75" s="110"/>
      <c r="BC75" s="110"/>
      <c r="BD75" s="110"/>
      <c r="BE75" s="110"/>
      <c r="BF75" s="110"/>
      <c r="BG75" s="110"/>
      <c r="BH75" s="110"/>
      <c r="BI75" s="110"/>
      <c r="BJ75" s="110"/>
      <c r="BK75" s="110"/>
      <c r="BL75" s="110"/>
      <c r="BM75" s="110"/>
      <c r="BN75" s="110"/>
      <c r="BO75" s="110"/>
      <c r="BP75" s="110"/>
      <c r="BQ75" s="110"/>
      <c r="BR75" s="110"/>
      <c r="BS75" s="110"/>
      <c r="BT75" s="110"/>
      <c r="BU75" s="110"/>
      <c r="BV75" s="110"/>
      <c r="BW75" s="110"/>
      <c r="BX75" s="110"/>
      <c r="BY75" s="110"/>
      <c r="BZ75" s="110"/>
      <c r="CA75" s="110"/>
      <c r="CB75" s="110"/>
      <c r="CC75" s="110"/>
      <c r="CD75" s="110"/>
      <c r="CE75" s="110"/>
      <c r="CF75" s="110"/>
      <c r="CG75" s="110"/>
      <c r="CH75" s="110"/>
      <c r="CI75" s="110"/>
      <c r="CJ75" s="110"/>
      <c r="CK75" s="110"/>
      <c r="CL75" s="110"/>
      <c r="CM75" s="110"/>
      <c r="CN75" s="110"/>
      <c r="CO75" s="110"/>
      <c r="CP75" s="110"/>
      <c r="CQ75" s="110"/>
      <c r="CR75" s="110"/>
      <c r="CS75" s="110"/>
      <c r="CT75" s="110"/>
      <c r="CU75" s="110"/>
      <c r="CV75" s="110"/>
      <c r="CW75" s="110"/>
      <c r="CX75" s="110"/>
    </row>
    <row r="76" spans="7:102" ht="14.25" customHeight="1" x14ac:dyDescent="0.25">
      <c r="G76" s="294" t="s">
        <v>1681</v>
      </c>
      <c r="H76" s="295"/>
      <c r="I76" s="295"/>
      <c r="J76" s="295"/>
      <c r="K76" s="295"/>
      <c r="L76" s="295"/>
      <c r="M76" s="294"/>
      <c r="N76" s="295"/>
      <c r="O76" s="295"/>
      <c r="P76" s="295"/>
      <c r="Q76" s="294"/>
      <c r="R76" s="295"/>
      <c r="S76" s="295"/>
      <c r="T76" s="296"/>
      <c r="U76" s="294"/>
      <c r="V76" s="295"/>
      <c r="W76" s="295"/>
      <c r="X76" s="295"/>
      <c r="Y76" s="295"/>
      <c r="Z76" s="295"/>
      <c r="AA76" s="294"/>
      <c r="AB76" s="295"/>
      <c r="AC76" s="295"/>
      <c r="AD76" s="296"/>
      <c r="AE76" s="294"/>
      <c r="AF76" s="295"/>
      <c r="AG76" s="295"/>
      <c r="AH76" s="296"/>
      <c r="AI76" s="110"/>
      <c r="AJ76" s="110"/>
      <c r="AK76" s="110"/>
      <c r="AL76" s="110"/>
      <c r="AM76" s="110"/>
      <c r="AN76" s="110"/>
      <c r="AO76" s="110"/>
      <c r="AP76" s="110"/>
      <c r="AQ76" s="110"/>
      <c r="AR76" s="110"/>
      <c r="AS76" s="110"/>
      <c r="AT76" s="110"/>
      <c r="AU76" s="110"/>
      <c r="AV76" s="110"/>
      <c r="AW76" s="110"/>
      <c r="AX76" s="110"/>
      <c r="AY76" s="110"/>
      <c r="AZ76" s="110"/>
      <c r="BA76" s="110"/>
      <c r="BB76" s="110"/>
      <c r="BC76" s="110"/>
      <c r="BD76" s="110"/>
      <c r="BE76" s="110"/>
      <c r="BF76" s="110"/>
      <c r="BG76" s="110"/>
      <c r="BH76" s="110"/>
      <c r="BI76" s="110"/>
      <c r="BJ76" s="110"/>
      <c r="BK76" s="110"/>
      <c r="BL76" s="110"/>
      <c r="BM76" s="110"/>
      <c r="BN76" s="110"/>
      <c r="BO76" s="110"/>
      <c r="BP76" s="110"/>
      <c r="BQ76" s="110"/>
      <c r="BR76" s="110"/>
      <c r="BS76" s="110"/>
      <c r="BT76" s="110"/>
      <c r="BU76" s="110"/>
      <c r="BV76" s="110"/>
      <c r="BW76" s="110"/>
      <c r="BX76" s="110"/>
      <c r="BY76" s="110"/>
      <c r="BZ76" s="110"/>
      <c r="CA76" s="110"/>
      <c r="CB76" s="110"/>
      <c r="CC76" s="110"/>
      <c r="CD76" s="110"/>
      <c r="CE76" s="110"/>
      <c r="CF76" s="110"/>
      <c r="CG76" s="110"/>
      <c r="CH76" s="110"/>
      <c r="CI76" s="110"/>
      <c r="CJ76" s="110"/>
      <c r="CK76" s="110"/>
      <c r="CL76" s="110"/>
      <c r="CM76" s="110"/>
      <c r="CN76" s="110"/>
      <c r="CO76" s="110"/>
      <c r="CP76" s="110"/>
      <c r="CQ76" s="110"/>
      <c r="CR76" s="110"/>
      <c r="CS76" s="110"/>
      <c r="CT76" s="110"/>
      <c r="CU76" s="110"/>
      <c r="CV76" s="110"/>
      <c r="CW76" s="110"/>
      <c r="CX76" s="110"/>
    </row>
    <row r="77" spans="7:102" ht="14.25" customHeight="1" x14ac:dyDescent="0.25">
      <c r="G77" s="294" t="s">
        <v>1681</v>
      </c>
      <c r="H77" s="295"/>
      <c r="I77" s="295"/>
      <c r="J77" s="295"/>
      <c r="K77" s="295"/>
      <c r="L77" s="295"/>
      <c r="M77" s="294"/>
      <c r="N77" s="295"/>
      <c r="O77" s="295"/>
      <c r="P77" s="295"/>
      <c r="Q77" s="294"/>
      <c r="R77" s="295"/>
      <c r="S77" s="295"/>
      <c r="T77" s="296"/>
      <c r="U77" s="294"/>
      <c r="V77" s="295"/>
      <c r="W77" s="295"/>
      <c r="X77" s="295"/>
      <c r="Y77" s="295"/>
      <c r="Z77" s="295"/>
      <c r="AA77" s="294"/>
      <c r="AB77" s="295"/>
      <c r="AC77" s="295"/>
      <c r="AD77" s="296"/>
      <c r="AE77" s="294"/>
      <c r="AF77" s="295"/>
      <c r="AG77" s="295"/>
      <c r="AH77" s="296"/>
      <c r="AI77" s="110"/>
      <c r="AJ77" s="110"/>
      <c r="AK77" s="110"/>
      <c r="AL77" s="110"/>
      <c r="AM77" s="110"/>
      <c r="AN77" s="110"/>
      <c r="AO77" s="110"/>
      <c r="AP77" s="110"/>
      <c r="AQ77" s="110"/>
      <c r="AR77" s="110"/>
      <c r="AS77" s="110"/>
      <c r="AT77" s="110"/>
      <c r="AU77" s="110"/>
      <c r="AV77" s="110"/>
      <c r="AW77" s="110"/>
      <c r="AX77" s="110"/>
      <c r="AY77" s="110"/>
      <c r="AZ77" s="110"/>
      <c r="BA77" s="110"/>
      <c r="BB77" s="110"/>
      <c r="BC77" s="110"/>
      <c r="BD77" s="110"/>
      <c r="BE77" s="110"/>
      <c r="BF77" s="110"/>
      <c r="BG77" s="110"/>
      <c r="BH77" s="110"/>
      <c r="BI77" s="110"/>
      <c r="BJ77" s="110"/>
      <c r="BK77" s="110"/>
      <c r="BL77" s="110"/>
      <c r="BM77" s="110"/>
      <c r="BN77" s="110"/>
      <c r="BO77" s="110"/>
      <c r="BP77" s="110"/>
      <c r="BQ77" s="110"/>
      <c r="BR77" s="110"/>
      <c r="BS77" s="110"/>
      <c r="BT77" s="110"/>
      <c r="BU77" s="110"/>
      <c r="BV77" s="110"/>
      <c r="BW77" s="110"/>
      <c r="BX77" s="110"/>
      <c r="BY77" s="110"/>
      <c r="BZ77" s="110"/>
      <c r="CA77" s="110"/>
      <c r="CB77" s="110"/>
      <c r="CC77" s="110"/>
      <c r="CD77" s="110"/>
      <c r="CE77" s="110"/>
      <c r="CF77" s="110"/>
      <c r="CG77" s="110"/>
      <c r="CH77" s="110"/>
      <c r="CI77" s="110"/>
      <c r="CJ77" s="110"/>
      <c r="CK77" s="110"/>
      <c r="CL77" s="110"/>
      <c r="CM77" s="110"/>
      <c r="CN77" s="110"/>
      <c r="CO77" s="110"/>
      <c r="CP77" s="110"/>
      <c r="CQ77" s="110"/>
      <c r="CR77" s="110"/>
      <c r="CS77" s="110"/>
      <c r="CT77" s="110"/>
      <c r="CU77" s="110"/>
      <c r="CV77" s="110"/>
      <c r="CW77" s="110"/>
      <c r="CX77" s="110"/>
    </row>
    <row r="78" spans="7:102" ht="14.25" customHeight="1" x14ac:dyDescent="0.25">
      <c r="G78" s="294" t="s">
        <v>1681</v>
      </c>
      <c r="H78" s="295"/>
      <c r="I78" s="295"/>
      <c r="J78" s="295"/>
      <c r="K78" s="295"/>
      <c r="L78" s="295"/>
      <c r="M78" s="294"/>
      <c r="N78" s="295"/>
      <c r="O78" s="295"/>
      <c r="P78" s="295"/>
      <c r="Q78" s="294"/>
      <c r="R78" s="295"/>
      <c r="S78" s="295"/>
      <c r="T78" s="296"/>
      <c r="U78" s="294"/>
      <c r="V78" s="295"/>
      <c r="W78" s="295"/>
      <c r="X78" s="295"/>
      <c r="Y78" s="295"/>
      <c r="Z78" s="295"/>
      <c r="AA78" s="294"/>
      <c r="AB78" s="295"/>
      <c r="AC78" s="295"/>
      <c r="AD78" s="296"/>
      <c r="AE78" s="294"/>
      <c r="AF78" s="295"/>
      <c r="AG78" s="295"/>
      <c r="AH78" s="296"/>
      <c r="AI78" s="110"/>
      <c r="AJ78" s="110"/>
      <c r="AK78" s="110"/>
      <c r="AL78" s="110"/>
      <c r="AM78" s="110"/>
      <c r="AN78" s="110"/>
      <c r="AO78" s="110"/>
      <c r="AP78" s="110"/>
      <c r="AQ78" s="110"/>
      <c r="AR78" s="110"/>
      <c r="AS78" s="110"/>
      <c r="AT78" s="110"/>
      <c r="AU78" s="110"/>
      <c r="AV78" s="110"/>
      <c r="AW78" s="110"/>
      <c r="AX78" s="110"/>
      <c r="AY78" s="110"/>
      <c r="AZ78" s="110"/>
      <c r="BA78" s="110"/>
      <c r="BB78" s="110"/>
      <c r="BC78" s="110"/>
      <c r="BD78" s="110"/>
      <c r="BE78" s="110"/>
      <c r="BF78" s="110"/>
      <c r="BG78" s="110"/>
      <c r="BH78" s="110"/>
      <c r="BI78" s="110"/>
      <c r="BJ78" s="110"/>
      <c r="BK78" s="110"/>
      <c r="BL78" s="110"/>
      <c r="BM78" s="110"/>
      <c r="BN78" s="110"/>
      <c r="BO78" s="110"/>
      <c r="BP78" s="110"/>
      <c r="BQ78" s="110"/>
      <c r="BR78" s="110"/>
      <c r="BS78" s="110"/>
      <c r="BT78" s="110"/>
      <c r="BU78" s="110"/>
      <c r="BV78" s="110"/>
      <c r="BW78" s="110"/>
      <c r="BX78" s="110"/>
      <c r="BY78" s="110"/>
      <c r="BZ78" s="110"/>
      <c r="CA78" s="110"/>
      <c r="CB78" s="110"/>
      <c r="CC78" s="110"/>
      <c r="CD78" s="110"/>
      <c r="CE78" s="110"/>
      <c r="CF78" s="110"/>
      <c r="CG78" s="110"/>
      <c r="CH78" s="110"/>
      <c r="CI78" s="110"/>
      <c r="CJ78" s="110"/>
      <c r="CK78" s="110"/>
      <c r="CL78" s="110"/>
      <c r="CM78" s="110"/>
      <c r="CN78" s="110"/>
      <c r="CO78" s="110"/>
      <c r="CP78" s="110"/>
      <c r="CQ78" s="110"/>
      <c r="CR78" s="110"/>
      <c r="CS78" s="110"/>
      <c r="CT78" s="110"/>
      <c r="CU78" s="110"/>
      <c r="CV78" s="110"/>
      <c r="CW78" s="110"/>
      <c r="CX78" s="110"/>
    </row>
    <row r="79" spans="7:102" ht="14.25" customHeight="1" x14ac:dyDescent="0.25">
      <c r="G79" s="187"/>
      <c r="H79" s="188"/>
      <c r="I79" s="188"/>
      <c r="J79" s="188"/>
      <c r="K79" s="188"/>
      <c r="L79" s="188"/>
      <c r="M79" s="187"/>
      <c r="N79" s="188"/>
      <c r="O79" s="188"/>
      <c r="P79" s="188"/>
      <c r="Q79" s="187"/>
      <c r="R79" s="188"/>
      <c r="S79" s="188"/>
      <c r="T79" s="191"/>
      <c r="U79" s="187"/>
      <c r="V79" s="188"/>
      <c r="W79" s="188"/>
      <c r="X79" s="188"/>
      <c r="Y79" s="188"/>
      <c r="Z79" s="188"/>
      <c r="AA79" s="187"/>
      <c r="AB79" s="188"/>
      <c r="AC79" s="188"/>
      <c r="AD79" s="191"/>
      <c r="AE79" s="187"/>
      <c r="AF79" s="188"/>
      <c r="AG79" s="188"/>
      <c r="AH79" s="191"/>
      <c r="AI79" s="110"/>
      <c r="AJ79" s="110"/>
      <c r="AK79" s="110"/>
      <c r="AL79" s="110"/>
      <c r="AM79" s="110"/>
      <c r="AN79" s="110"/>
      <c r="AO79" s="110"/>
      <c r="AP79" s="110"/>
      <c r="AQ79" s="110"/>
      <c r="AR79" s="110"/>
      <c r="AS79" s="110"/>
      <c r="AT79" s="110"/>
      <c r="AU79" s="110"/>
      <c r="AV79" s="110"/>
      <c r="AW79" s="110"/>
      <c r="AX79" s="110"/>
      <c r="AY79" s="110"/>
      <c r="AZ79" s="110"/>
      <c r="BA79" s="110"/>
      <c r="BB79" s="110"/>
      <c r="BC79" s="110"/>
      <c r="BD79" s="110"/>
      <c r="BE79" s="110"/>
      <c r="BF79" s="110"/>
      <c r="BG79" s="110"/>
      <c r="BH79" s="110"/>
      <c r="BI79" s="110"/>
      <c r="BJ79" s="110"/>
      <c r="BK79" s="110"/>
      <c r="BL79" s="110"/>
      <c r="BM79" s="110"/>
      <c r="BN79" s="110"/>
      <c r="BO79" s="110"/>
      <c r="BP79" s="110"/>
      <c r="BQ79" s="110"/>
      <c r="BR79" s="110"/>
      <c r="BS79" s="110"/>
      <c r="BT79" s="110"/>
      <c r="BU79" s="110"/>
      <c r="BV79" s="110"/>
      <c r="BW79" s="110"/>
      <c r="BX79" s="110"/>
      <c r="BY79" s="110"/>
      <c r="BZ79" s="110"/>
      <c r="CA79" s="110"/>
      <c r="CB79" s="110"/>
      <c r="CC79" s="110"/>
      <c r="CD79" s="110"/>
      <c r="CE79" s="110"/>
      <c r="CF79" s="110"/>
      <c r="CG79" s="110"/>
      <c r="CH79" s="110"/>
      <c r="CI79" s="110"/>
      <c r="CJ79" s="110"/>
      <c r="CK79" s="110"/>
      <c r="CL79" s="110"/>
      <c r="CM79" s="110"/>
      <c r="CN79" s="110"/>
      <c r="CO79" s="110"/>
      <c r="CP79" s="110"/>
      <c r="CQ79" s="110"/>
      <c r="CR79" s="110"/>
      <c r="CS79" s="110"/>
      <c r="CT79" s="110"/>
      <c r="CU79" s="110"/>
      <c r="CV79" s="110"/>
      <c r="CW79" s="110"/>
      <c r="CX79" s="110"/>
    </row>
    <row r="80" spans="7:102" ht="14.25" customHeight="1" x14ac:dyDescent="0.25">
      <c r="G80" s="110"/>
      <c r="H80" s="110"/>
      <c r="I80" s="110"/>
      <c r="J80" s="110"/>
      <c r="K80" s="110"/>
      <c r="L80" s="110"/>
      <c r="M80" s="110"/>
      <c r="N80" s="110"/>
      <c r="O80" s="110"/>
      <c r="P80" s="110"/>
      <c r="Q80" s="110"/>
      <c r="R80" s="110"/>
      <c r="S80" s="110"/>
      <c r="T80" s="110"/>
      <c r="U80" s="110"/>
      <c r="V80" s="110"/>
      <c r="W80" s="110"/>
      <c r="X80" s="110"/>
      <c r="Y80" s="110"/>
      <c r="Z80" s="110"/>
      <c r="AA80" s="110"/>
      <c r="AB80" s="110"/>
      <c r="AC80" s="110"/>
      <c r="AD80" s="110"/>
      <c r="AE80" s="110"/>
      <c r="AF80" s="110"/>
      <c r="AG80" s="110"/>
      <c r="AH80" s="110"/>
      <c r="AI80" s="110"/>
      <c r="AJ80" s="110"/>
      <c r="AK80" s="110"/>
      <c r="AL80" s="110"/>
      <c r="AM80" s="110"/>
      <c r="AN80" s="110"/>
      <c r="AO80" s="110"/>
      <c r="AP80" s="110"/>
      <c r="AQ80" s="110"/>
      <c r="AR80" s="110"/>
      <c r="AS80" s="110"/>
      <c r="AT80" s="110"/>
      <c r="AU80" s="110"/>
      <c r="AV80" s="110"/>
      <c r="AW80" s="110"/>
      <c r="AX80" s="110"/>
      <c r="AY80" s="110"/>
      <c r="AZ80" s="110"/>
      <c r="BA80" s="110"/>
      <c r="BB80" s="110"/>
      <c r="BC80" s="110"/>
      <c r="BD80" s="110"/>
      <c r="BE80" s="110"/>
      <c r="BF80" s="110"/>
      <c r="BG80" s="110"/>
      <c r="BH80" s="110"/>
      <c r="BI80" s="110"/>
      <c r="BJ80" s="110"/>
      <c r="BK80" s="110"/>
      <c r="BL80" s="110"/>
      <c r="BM80" s="110"/>
      <c r="BN80" s="110"/>
      <c r="BO80" s="110"/>
      <c r="BP80" s="110"/>
      <c r="BQ80" s="110"/>
      <c r="BR80" s="110"/>
      <c r="BS80" s="110"/>
      <c r="BT80" s="110"/>
      <c r="BU80" s="110"/>
      <c r="BV80" s="110"/>
      <c r="BW80" s="110"/>
      <c r="BX80" s="110"/>
      <c r="BY80" s="110"/>
      <c r="BZ80" s="110"/>
      <c r="CA80" s="110"/>
      <c r="CB80" s="110"/>
      <c r="CC80" s="110"/>
      <c r="CD80" s="110"/>
      <c r="CE80" s="110"/>
      <c r="CF80" s="110"/>
      <c r="CG80" s="110"/>
      <c r="CH80" s="110"/>
      <c r="CI80" s="110"/>
      <c r="CJ80" s="110"/>
      <c r="CK80" s="110"/>
      <c r="CL80" s="110"/>
      <c r="CM80" s="110"/>
      <c r="CN80" s="110"/>
      <c r="CO80" s="110"/>
      <c r="CP80" s="110"/>
      <c r="CQ80" s="110"/>
      <c r="CR80" s="110"/>
      <c r="CS80" s="110"/>
      <c r="CT80" s="110"/>
      <c r="CU80" s="110"/>
      <c r="CV80" s="110"/>
      <c r="CW80" s="110"/>
      <c r="CX80" s="110"/>
    </row>
    <row r="81" spans="7:102" ht="14.25" customHeight="1" x14ac:dyDescent="0.25">
      <c r="G81" s="110"/>
      <c r="H81" s="110"/>
      <c r="I81" s="110"/>
      <c r="J81" s="110"/>
      <c r="K81" s="110"/>
      <c r="L81" s="110"/>
      <c r="M81" s="110"/>
      <c r="N81" s="110"/>
      <c r="O81" s="110"/>
      <c r="P81" s="110"/>
      <c r="Q81" s="110"/>
      <c r="R81" s="110"/>
      <c r="S81" s="110"/>
      <c r="T81" s="110"/>
      <c r="U81" s="110"/>
      <c r="V81" s="110"/>
      <c r="W81" s="110"/>
      <c r="X81" s="110"/>
      <c r="Y81" s="110"/>
      <c r="Z81" s="110"/>
      <c r="AA81" s="110"/>
      <c r="AB81" s="110"/>
      <c r="AC81" s="110"/>
      <c r="AD81" t="s">
        <v>1765</v>
      </c>
      <c r="AG81" t="str">
        <f>'B-5'!S17</f>
        <v>B-5-1</v>
      </c>
      <c r="AI81" s="110"/>
      <c r="AJ81" s="110"/>
      <c r="AK81" s="110"/>
      <c r="AL81" s="110"/>
      <c r="AM81" s="110"/>
      <c r="AN81" s="110"/>
      <c r="AO81" s="110"/>
      <c r="AP81" s="110"/>
      <c r="AQ81" s="110"/>
      <c r="AR81" s="110"/>
      <c r="AS81" s="110"/>
      <c r="AT81" s="110"/>
      <c r="AU81" s="110"/>
      <c r="AV81" s="110"/>
      <c r="AW81" s="110"/>
      <c r="AX81" s="110"/>
      <c r="AY81" s="110"/>
      <c r="AZ81" s="110"/>
      <c r="BA81" s="110"/>
      <c r="BB81" s="110"/>
      <c r="BC81" s="110"/>
      <c r="BD81" s="110"/>
      <c r="BE81" s="110"/>
      <c r="BF81" s="110"/>
      <c r="BG81" s="110"/>
      <c r="BH81" s="110"/>
      <c r="BI81" s="110"/>
      <c r="BJ81" s="110"/>
      <c r="BK81" s="110"/>
      <c r="BL81" s="110"/>
      <c r="BM81" s="110"/>
      <c r="BN81" s="110"/>
      <c r="BO81" s="110"/>
      <c r="BP81" s="110"/>
      <c r="BQ81" s="110"/>
      <c r="BR81" s="110"/>
      <c r="BS81" s="110"/>
      <c r="BT81" s="110"/>
      <c r="BU81" s="110"/>
      <c r="BV81" s="110"/>
      <c r="BW81" s="110"/>
      <c r="BX81" s="110"/>
      <c r="BY81" s="110"/>
      <c r="BZ81" s="110"/>
      <c r="CA81" s="110"/>
      <c r="CB81" s="110"/>
      <c r="CC81" s="110"/>
      <c r="CD81" s="110"/>
      <c r="CE81" s="110"/>
      <c r="CF81" s="110"/>
      <c r="CG81" s="110"/>
      <c r="CH81" s="110"/>
      <c r="CI81" s="110"/>
      <c r="CJ81" s="110"/>
      <c r="CK81" s="110"/>
      <c r="CL81" s="110"/>
      <c r="CM81" s="110"/>
      <c r="CN81" s="110"/>
      <c r="CO81" s="110"/>
      <c r="CP81" s="110"/>
      <c r="CQ81" s="110"/>
      <c r="CR81" s="110"/>
      <c r="CS81" s="110"/>
      <c r="CT81" s="110"/>
      <c r="CU81" s="110"/>
      <c r="CV81" s="110"/>
      <c r="CW81" s="110"/>
      <c r="CX81" s="110"/>
    </row>
    <row r="82" spans="7:102" ht="14.25" customHeight="1" x14ac:dyDescent="0.25">
      <c r="G82" s="110"/>
      <c r="H82" s="110"/>
      <c r="I82" s="110"/>
      <c r="J82" s="110"/>
      <c r="K82" s="110"/>
      <c r="L82" s="110"/>
      <c r="M82" s="110"/>
      <c r="N82" s="110"/>
      <c r="O82" s="110"/>
      <c r="P82" s="110"/>
      <c r="Q82" s="110"/>
      <c r="R82" s="110"/>
      <c r="S82" s="110"/>
      <c r="T82" s="110"/>
      <c r="U82" s="110"/>
      <c r="V82" s="110"/>
      <c r="W82" s="110"/>
      <c r="X82" s="110"/>
      <c r="Y82" s="110"/>
      <c r="Z82" s="110"/>
      <c r="AA82" s="110"/>
      <c r="AB82" s="110"/>
      <c r="AC82" s="110"/>
      <c r="AD82" s="110"/>
      <c r="AE82" s="110"/>
      <c r="AF82" s="110"/>
      <c r="AG82" s="110"/>
      <c r="AH82" s="110"/>
      <c r="AI82" s="110"/>
      <c r="AJ82" s="110"/>
      <c r="AK82" s="110"/>
      <c r="AL82" s="110"/>
      <c r="AM82" s="110"/>
      <c r="AN82" s="110"/>
      <c r="AO82" s="110"/>
      <c r="AP82" s="110"/>
      <c r="AQ82" s="110"/>
      <c r="AR82" s="110"/>
      <c r="AS82" s="110"/>
      <c r="AT82" s="110"/>
      <c r="AU82" s="110"/>
      <c r="AV82" s="110"/>
      <c r="AW82" s="110"/>
      <c r="AX82" s="110"/>
      <c r="AY82" s="110"/>
      <c r="AZ82" s="110"/>
      <c r="BA82" s="110"/>
      <c r="BB82" s="110"/>
      <c r="BC82" s="110"/>
      <c r="BD82" s="110"/>
      <c r="BE82" s="110"/>
      <c r="BF82" s="110"/>
      <c r="BG82" s="110"/>
      <c r="BH82" s="110"/>
      <c r="BI82" s="110"/>
      <c r="BJ82" s="110"/>
      <c r="BK82" s="110"/>
      <c r="BL82" s="110"/>
      <c r="BM82" s="110"/>
      <c r="BN82" s="110"/>
      <c r="BO82" s="110"/>
      <c r="BP82" s="110"/>
      <c r="BQ82" s="110"/>
      <c r="BR82" s="110"/>
      <c r="BS82" s="110"/>
      <c r="BT82" s="110"/>
      <c r="BU82" s="110"/>
      <c r="BV82" s="110"/>
      <c r="BW82" s="110"/>
      <c r="BX82" s="110"/>
      <c r="BY82" s="110"/>
      <c r="BZ82" s="110"/>
      <c r="CA82" s="110"/>
      <c r="CB82" s="110"/>
      <c r="CC82" s="110"/>
      <c r="CD82" s="110"/>
      <c r="CE82" s="110"/>
      <c r="CF82" s="110"/>
      <c r="CG82" s="110"/>
      <c r="CH82" s="110"/>
      <c r="CI82" s="110"/>
      <c r="CJ82" s="110"/>
      <c r="CK82" s="110"/>
      <c r="CL82" s="110"/>
      <c r="CM82" s="110"/>
      <c r="CN82" s="110"/>
      <c r="CO82" s="110"/>
      <c r="CP82" s="110"/>
      <c r="CQ82" s="110"/>
      <c r="CR82" s="110"/>
      <c r="CS82" s="110"/>
      <c r="CT82" s="110"/>
      <c r="CU82" s="110"/>
      <c r="CV82" s="110"/>
      <c r="CW82" s="110"/>
      <c r="CX82" s="110"/>
    </row>
  </sheetData>
  <mergeCells count="303">
    <mergeCell ref="X40:AB40"/>
    <mergeCell ref="BP16:BT16"/>
    <mergeCell ref="CT28:CX28"/>
    <mergeCell ref="AG22:AK22"/>
    <mergeCell ref="CJ24:CN24"/>
    <mergeCell ref="CE28:CI28"/>
    <mergeCell ref="CO19:CS19"/>
    <mergeCell ref="AQ22:AU22"/>
    <mergeCell ref="AL26:AP26"/>
    <mergeCell ref="BF27:BJ27"/>
    <mergeCell ref="BP18:BT18"/>
    <mergeCell ref="AG21:AK21"/>
    <mergeCell ref="AB25:AF25"/>
    <mergeCell ref="AL16:AP16"/>
    <mergeCell ref="CT20:CX20"/>
    <mergeCell ref="CO16:CS16"/>
    <mergeCell ref="CT21:CX21"/>
    <mergeCell ref="BZ16:CD16"/>
    <mergeCell ref="CJ16:CN16"/>
    <mergeCell ref="CT14:CX16"/>
    <mergeCell ref="AV16:AZ16"/>
    <mergeCell ref="BF16:BJ16"/>
    <mergeCell ref="CT27:CX27"/>
    <mergeCell ref="CO20:CS20"/>
    <mergeCell ref="CE30:CI30"/>
    <mergeCell ref="AL25:AP25"/>
    <mergeCell ref="H22:K23"/>
    <mergeCell ref="BF24:BJ24"/>
    <mergeCell ref="BU29:BY29"/>
    <mergeCell ref="CE20:CI20"/>
    <mergeCell ref="BZ19:CD19"/>
    <mergeCell ref="AB27:AF27"/>
    <mergeCell ref="CE29:CI29"/>
    <mergeCell ref="CE23:CI23"/>
    <mergeCell ref="AV29:AZ29"/>
    <mergeCell ref="BK22:BO22"/>
    <mergeCell ref="BF26:BJ26"/>
    <mergeCell ref="AQ30:AU30"/>
    <mergeCell ref="AG20:AK20"/>
    <mergeCell ref="W25:AA25"/>
    <mergeCell ref="BP26:BT26"/>
    <mergeCell ref="AQ20:AU20"/>
    <mergeCell ref="AG29:AK29"/>
    <mergeCell ref="BK30:BO30"/>
    <mergeCell ref="CT24:CX24"/>
    <mergeCell ref="U27:V27"/>
    <mergeCell ref="B16:E16"/>
    <mergeCell ref="B12:E12"/>
    <mergeCell ref="AV19:AZ19"/>
    <mergeCell ref="U28:V28"/>
    <mergeCell ref="BP20:BT20"/>
    <mergeCell ref="BK24:BO24"/>
    <mergeCell ref="AV28:AZ28"/>
    <mergeCell ref="BF25:BJ25"/>
    <mergeCell ref="H18:K19"/>
    <mergeCell ref="BP28:BT28"/>
    <mergeCell ref="B14:E14"/>
    <mergeCell ref="W18:AA18"/>
    <mergeCell ref="BK28:BO28"/>
    <mergeCell ref="BA28:BE28"/>
    <mergeCell ref="W15:AA16"/>
    <mergeCell ref="AL17:AP17"/>
    <mergeCell ref="AG27:AK27"/>
    <mergeCell ref="AQ18:AU18"/>
    <mergeCell ref="M26:T27"/>
    <mergeCell ref="AV23:AZ23"/>
    <mergeCell ref="H14:T16"/>
    <mergeCell ref="BA18:BE18"/>
    <mergeCell ref="CO30:CS30"/>
    <mergeCell ref="G66:L66"/>
    <mergeCell ref="CE17:CI17"/>
    <mergeCell ref="X39:AB39"/>
    <mergeCell ref="AB24:AF24"/>
    <mergeCell ref="CJ21:CN21"/>
    <mergeCell ref="G14:G16"/>
    <mergeCell ref="AG25:AK25"/>
    <mergeCell ref="M28:T29"/>
    <mergeCell ref="U66:Z66"/>
    <mergeCell ref="AQ25:AU25"/>
    <mergeCell ref="M24:T25"/>
    <mergeCell ref="CE19:CI19"/>
    <mergeCell ref="BZ23:CD23"/>
    <mergeCell ref="BA17:BE17"/>
    <mergeCell ref="AB26:AF26"/>
    <mergeCell ref="W30:AA30"/>
    <mergeCell ref="CJ23:CN23"/>
    <mergeCell ref="Q66:T66"/>
    <mergeCell ref="BA22:BE22"/>
    <mergeCell ref="W14:CS14"/>
    <mergeCell ref="AL22:AP22"/>
    <mergeCell ref="BP25:BT25"/>
    <mergeCell ref="CJ28:CN28"/>
    <mergeCell ref="G65:T65"/>
    <mergeCell ref="AV30:AZ30"/>
    <mergeCell ref="CT30:CX30"/>
    <mergeCell ref="W22:AA22"/>
    <mergeCell ref="BZ24:CD24"/>
    <mergeCell ref="CO27:CS27"/>
    <mergeCell ref="BU28:BY28"/>
    <mergeCell ref="B18:E18"/>
    <mergeCell ref="BZ18:CD18"/>
    <mergeCell ref="BA30:BE30"/>
    <mergeCell ref="W21:AA21"/>
    <mergeCell ref="AL24:AP24"/>
    <mergeCell ref="U24:V24"/>
    <mergeCell ref="BF23:BJ23"/>
    <mergeCell ref="U18:V18"/>
    <mergeCell ref="AQ23:AU23"/>
    <mergeCell ref="AV24:AZ24"/>
    <mergeCell ref="M20:T21"/>
    <mergeCell ref="AQ29:AU29"/>
    <mergeCell ref="BK29:BO29"/>
    <mergeCell ref="BU30:BY30"/>
    <mergeCell ref="BP19:BT19"/>
    <mergeCell ref="CE22:CI22"/>
    <mergeCell ref="BK23:BO23"/>
    <mergeCell ref="G7:AK7"/>
    <mergeCell ref="CJ27:CN27"/>
    <mergeCell ref="H34:AK35"/>
    <mergeCell ref="CO22:CS22"/>
    <mergeCell ref="CT18:CX18"/>
    <mergeCell ref="CO25:CS25"/>
    <mergeCell ref="AB19:AF19"/>
    <mergeCell ref="CJ17:CN17"/>
    <mergeCell ref="CE21:CI21"/>
    <mergeCell ref="BZ25:CD25"/>
    <mergeCell ref="AG24:AK24"/>
    <mergeCell ref="H20:K21"/>
    <mergeCell ref="AL19:AP19"/>
    <mergeCell ref="CO21:CS21"/>
    <mergeCell ref="AB28:AF28"/>
    <mergeCell ref="U19:V19"/>
    <mergeCell ref="BF20:BJ20"/>
    <mergeCell ref="BZ27:CD27"/>
    <mergeCell ref="BF17:BJ17"/>
    <mergeCell ref="CT22:CX22"/>
    <mergeCell ref="AG26:AK26"/>
    <mergeCell ref="CO23:CS23"/>
    <mergeCell ref="AB30:AF30"/>
    <mergeCell ref="AL29:AP29"/>
    <mergeCell ref="B6:E6"/>
    <mergeCell ref="BZ17:CD17"/>
    <mergeCell ref="BK21:BO21"/>
    <mergeCell ref="AB20:AF20"/>
    <mergeCell ref="B15:E15"/>
    <mergeCell ref="BF22:BJ22"/>
    <mergeCell ref="AL30:AP30"/>
    <mergeCell ref="CE16:CI16"/>
    <mergeCell ref="AB29:AF29"/>
    <mergeCell ref="AV22:AZ22"/>
    <mergeCell ref="BF19:BJ19"/>
    <mergeCell ref="BA23:BE23"/>
    <mergeCell ref="BK27:BO27"/>
    <mergeCell ref="BP22:BT22"/>
    <mergeCell ref="BF28:BJ28"/>
    <mergeCell ref="BU18:BY18"/>
    <mergeCell ref="BU27:BY27"/>
    <mergeCell ref="W26:AA26"/>
    <mergeCell ref="AQ16:AU16"/>
    <mergeCell ref="BZ28:CD28"/>
    <mergeCell ref="CE18:CI18"/>
    <mergeCell ref="AV21:AZ21"/>
    <mergeCell ref="BU17:BY17"/>
    <mergeCell ref="BP21:BT21"/>
    <mergeCell ref="AE66:AH66"/>
    <mergeCell ref="BU19:BY19"/>
    <mergeCell ref="CJ22:CN22"/>
    <mergeCell ref="BP23:BT23"/>
    <mergeCell ref="AQ17:AU17"/>
    <mergeCell ref="U21:V21"/>
    <mergeCell ref="BF29:BJ29"/>
    <mergeCell ref="AG19:AK19"/>
    <mergeCell ref="CE25:CI25"/>
    <mergeCell ref="AG28:AK28"/>
    <mergeCell ref="AQ19:AU19"/>
    <mergeCell ref="H33:AK33"/>
    <mergeCell ref="AQ28:AU28"/>
    <mergeCell ref="I39:V39"/>
    <mergeCell ref="H43:AK46"/>
    <mergeCell ref="I38:V38"/>
    <mergeCell ref="CJ18:CN18"/>
    <mergeCell ref="BA21:BE21"/>
    <mergeCell ref="AV25:AZ25"/>
    <mergeCell ref="BU21:BY21"/>
    <mergeCell ref="BZ30:CD30"/>
    <mergeCell ref="W17:AA17"/>
    <mergeCell ref="I37:V37"/>
    <mergeCell ref="AA66:AD66"/>
    <mergeCell ref="CJ30:CN30"/>
    <mergeCell ref="BA20:BE20"/>
    <mergeCell ref="BK17:BO17"/>
    <mergeCell ref="BF21:BJ21"/>
    <mergeCell ref="AG30:AK30"/>
    <mergeCell ref="BU20:BY20"/>
    <mergeCell ref="BA29:BE29"/>
    <mergeCell ref="W29:AA29"/>
    <mergeCell ref="B19:E19"/>
    <mergeCell ref="W23:AA23"/>
    <mergeCell ref="U26:V26"/>
    <mergeCell ref="B28:E28"/>
    <mergeCell ref="AG23:AK23"/>
    <mergeCell ref="AV26:AZ26"/>
    <mergeCell ref="M22:T23"/>
    <mergeCell ref="BP27:BT27"/>
    <mergeCell ref="BU22:BY22"/>
    <mergeCell ref="H26:K27"/>
    <mergeCell ref="BF30:BJ30"/>
    <mergeCell ref="BP30:BT30"/>
    <mergeCell ref="BK19:BO19"/>
    <mergeCell ref="U22:V22"/>
    <mergeCell ref="AQ26:AU26"/>
    <mergeCell ref="CJ25:CN25"/>
    <mergeCell ref="CT26:CX26"/>
    <mergeCell ref="CE26:CI26"/>
    <mergeCell ref="BZ20:CD20"/>
    <mergeCell ref="BK26:BO26"/>
    <mergeCell ref="CT29:CX29"/>
    <mergeCell ref="B17:E17"/>
    <mergeCell ref="AB17:AF17"/>
    <mergeCell ref="CO26:CS26"/>
    <mergeCell ref="CE27:CI27"/>
    <mergeCell ref="BZ26:CD26"/>
    <mergeCell ref="CT19:CX19"/>
    <mergeCell ref="CO18:CS18"/>
    <mergeCell ref="BU24:BY24"/>
    <mergeCell ref="CT23:CX23"/>
    <mergeCell ref="CO17:CS17"/>
    <mergeCell ref="CT17:CX17"/>
    <mergeCell ref="U20:V20"/>
    <mergeCell ref="BU26:BY26"/>
    <mergeCell ref="AV20:AZ20"/>
    <mergeCell ref="AQ24:AU24"/>
    <mergeCell ref="W20:AA20"/>
    <mergeCell ref="BA19:BE19"/>
    <mergeCell ref="BP17:BT17"/>
    <mergeCell ref="CJ20:CN20"/>
    <mergeCell ref="CT25:CX25"/>
    <mergeCell ref="BK25:BO25"/>
    <mergeCell ref="AL20:AP20"/>
    <mergeCell ref="U65:AH65"/>
    <mergeCell ref="B4:E4"/>
    <mergeCell ref="BU23:BY23"/>
    <mergeCell ref="M66:P66"/>
    <mergeCell ref="AV17:AZ17"/>
    <mergeCell ref="AQ21:AU21"/>
    <mergeCell ref="U25:V25"/>
    <mergeCell ref="X37:AB37"/>
    <mergeCell ref="AB22:AF22"/>
    <mergeCell ref="AL28:AP28"/>
    <mergeCell ref="BA27:BE27"/>
    <mergeCell ref="BK18:BO18"/>
    <mergeCell ref="AB21:AF21"/>
    <mergeCell ref="AG16:AK16"/>
    <mergeCell ref="AL21:AP21"/>
    <mergeCell ref="BA24:BE24"/>
    <mergeCell ref="BP29:BT29"/>
    <mergeCell ref="H28:K29"/>
    <mergeCell ref="W27:AA27"/>
    <mergeCell ref="BU25:BY25"/>
    <mergeCell ref="AV18:AZ18"/>
    <mergeCell ref="B8:E8"/>
    <mergeCell ref="AB15:CS15"/>
    <mergeCell ref="I48:AB48"/>
    <mergeCell ref="BZ22:CD22"/>
    <mergeCell ref="U29:V29"/>
    <mergeCell ref="BA16:BE16"/>
    <mergeCell ref="BK20:BO20"/>
    <mergeCell ref="U23:V23"/>
    <mergeCell ref="BA25:BE25"/>
    <mergeCell ref="BK16:BO16"/>
    <mergeCell ref="BP24:BT24"/>
    <mergeCell ref="U14:V16"/>
    <mergeCell ref="W19:AA19"/>
    <mergeCell ref="BZ21:CD21"/>
    <mergeCell ref="W28:AA28"/>
    <mergeCell ref="AQ27:AU27"/>
    <mergeCell ref="AB18:AF18"/>
    <mergeCell ref="B10:E10"/>
    <mergeCell ref="BF18:BJ18"/>
    <mergeCell ref="AL23:AP23"/>
    <mergeCell ref="BA26:BE26"/>
    <mergeCell ref="AV27:AZ27"/>
    <mergeCell ref="CO28:CS28"/>
    <mergeCell ref="CE24:CI24"/>
    <mergeCell ref="CO29:CS29"/>
    <mergeCell ref="BZ29:CD29"/>
    <mergeCell ref="G9:Z11"/>
    <mergeCell ref="B13:E13"/>
    <mergeCell ref="AB23:AF23"/>
    <mergeCell ref="AG18:AK18"/>
    <mergeCell ref="B20:E20"/>
    <mergeCell ref="W24:AA24"/>
    <mergeCell ref="AL27:AP27"/>
    <mergeCell ref="CJ19:CN19"/>
    <mergeCell ref="CO24:CS24"/>
    <mergeCell ref="BU16:BY16"/>
    <mergeCell ref="AB16:AF16"/>
    <mergeCell ref="AG17:AK17"/>
    <mergeCell ref="H24:K25"/>
    <mergeCell ref="M18:T19"/>
    <mergeCell ref="CJ26:CN26"/>
    <mergeCell ref="AL18:AP18"/>
    <mergeCell ref="CJ29:CN29"/>
  </mergeCells>
  <dataValidations count="1">
    <dataValidation type="list" allowBlank="1" showInputMessage="1" showErrorMessage="1" sqref="I38:V38" xr:uid="{F54C8202-3AE4-4FC9-A85A-4D59D99F6DC1}">
      <formula1>_xlfn.ANCHORARRAY($A$16)</formula1>
    </dataValidation>
  </dataValidations>
  <hyperlinks>
    <hyperlink ref="B4" location="PANDUAN!A1" display="PANDUAN" xr:uid="{00000000-0004-0000-3B00-000000000000}"/>
    <hyperlink ref="B6" location="'EWS DIRECTORY'!A1" display="EWS DIRECTORY" xr:uid="{00000000-0004-0000-3B00-000001000000}"/>
    <hyperlink ref="B8" location="'DATA PEMICU'!A1" display="DATA PEMICU" xr:uid="{00000000-0004-0000-3B00-000002000000}"/>
    <hyperlink ref="B10" location="'DATA PENGUJI'!A1" display="DATA PENGUJI" xr:uid="{00000000-0004-0000-3B00-000003000000}"/>
    <hyperlink ref="B12" location="'MAIN LEVEL'!A1" display="MAIN LEVEL" xr:uid="{00000000-0004-0000-3B00-000004000000}"/>
  </hyperlinks>
  <pageMargins left="0.70866141732283472" right="0.31496062992125978" top="0.55118110236220474" bottom="0.55118110236220474" header="0" footer="0"/>
  <pageSetup paperSize="9" scale="77" orientation="portrait"/>
  <extLst>
    <ext xmlns:x14="http://schemas.microsoft.com/office/spreadsheetml/2009/9/main" uri="{CCE6A557-97BC-4b89-ADB6-D9C93CAAB3DF}">
      <x14:dataValidations xmlns:xm="http://schemas.microsoft.com/office/excel/2006/main" count="1">
        <x14:dataValidation type="list" allowBlank="1" showInputMessage="1" showErrorMessage="1" xr:uid="{C1B7C282-0120-4A14-8700-E53B20CC05BE}">
          <x14:formula1>
            <xm:f>MASTER!$Q$2:$Q$6</xm:f>
          </x14:formula1>
          <xm:sqref>I48:AB48</xm:sqref>
        </x14:dataValidation>
      </x14:dataValidation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38">
    <tabColor theme="4" tint="-0.249977111117893"/>
  </sheetPr>
  <dimension ref="A1:AX63"/>
  <sheetViews>
    <sheetView topLeftCell="B22"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50" width="3.6640625" style="443" customWidth="1"/>
    <col min="51" max="51" width="14.44140625" style="443" customWidth="1"/>
    <col min="52" max="16384" width="14.44140625" style="443"/>
  </cols>
  <sheetData>
    <row r="1" spans="2:46" ht="14.25" customHeight="1" x14ac:dyDescent="0.25">
      <c r="G1" s="223"/>
      <c r="H1" s="223"/>
      <c r="I1" s="223"/>
      <c r="J1" s="223"/>
      <c r="K1" s="223"/>
      <c r="L1" s="223"/>
      <c r="M1" s="223"/>
      <c r="N1" s="223"/>
      <c r="O1" s="223"/>
      <c r="P1" s="223"/>
      <c r="Q1" s="223"/>
      <c r="R1" s="223"/>
      <c r="S1" s="223"/>
      <c r="T1" s="223"/>
      <c r="U1" s="223"/>
      <c r="V1" s="223"/>
      <c r="W1" s="223"/>
      <c r="X1" s="223"/>
    </row>
    <row r="2" spans="2:46" ht="14.25" customHeight="1" x14ac:dyDescent="0.25">
      <c r="G2" s="55" t="s">
        <v>1674</v>
      </c>
      <c r="H2" s="55"/>
      <c r="I2" s="55"/>
      <c r="J2" s="55"/>
      <c r="K2" s="55"/>
      <c r="L2" s="55"/>
      <c r="M2" s="55"/>
      <c r="N2" s="55"/>
    </row>
    <row r="3" spans="2:46" ht="14.25" customHeight="1" x14ac:dyDescent="0.25">
      <c r="B3" s="111"/>
      <c r="C3" s="111"/>
      <c r="D3" s="111"/>
      <c r="E3" s="111"/>
      <c r="G3" s="55"/>
      <c r="H3" s="55"/>
      <c r="I3" s="55"/>
      <c r="J3" s="55"/>
      <c r="K3" s="55"/>
      <c r="L3" s="55"/>
      <c r="M3" s="55"/>
      <c r="N3" s="55"/>
    </row>
    <row r="4" spans="2:46" ht="14.25" customHeight="1" x14ac:dyDescent="0.25">
      <c r="B4" s="762" t="s">
        <v>79</v>
      </c>
      <c r="C4" s="761"/>
      <c r="D4" s="761"/>
      <c r="E4" s="761"/>
      <c r="G4" s="55"/>
      <c r="H4" s="55"/>
      <c r="I4" s="55"/>
      <c r="J4" s="55"/>
      <c r="K4" s="55"/>
      <c r="L4" s="55"/>
      <c r="M4" s="55"/>
      <c r="N4" s="55"/>
    </row>
    <row r="5" spans="2:46" ht="14.25" customHeight="1" x14ac:dyDescent="0.25">
      <c r="B5" s="111"/>
      <c r="C5" s="111"/>
      <c r="D5" s="111"/>
      <c r="E5" s="111"/>
      <c r="G5" s="55"/>
      <c r="H5" s="55"/>
      <c r="I5" s="55"/>
      <c r="J5" s="55"/>
      <c r="K5" s="55"/>
      <c r="L5" s="55"/>
      <c r="M5" s="55"/>
      <c r="N5" s="55"/>
    </row>
    <row r="6" spans="2:46" ht="14.25" customHeight="1" x14ac:dyDescent="0.25">
      <c r="B6" s="762" t="s">
        <v>87</v>
      </c>
      <c r="C6" s="761"/>
      <c r="D6" s="761"/>
      <c r="E6" s="761"/>
      <c r="G6" s="55"/>
      <c r="H6" s="55"/>
      <c r="I6" s="55"/>
      <c r="J6" s="55"/>
      <c r="K6" s="55"/>
      <c r="L6" s="55"/>
      <c r="M6" s="55"/>
      <c r="N6" s="55"/>
    </row>
    <row r="7" spans="2:46" ht="15" customHeight="1" x14ac:dyDescent="0.25">
      <c r="B7" s="111"/>
      <c r="C7" s="111"/>
      <c r="D7" s="111"/>
      <c r="E7" s="111"/>
      <c r="G7" s="996" t="s">
        <v>1774</v>
      </c>
      <c r="H7" s="997"/>
      <c r="I7" s="997"/>
      <c r="J7" s="997"/>
      <c r="K7" s="997"/>
      <c r="L7" s="997"/>
      <c r="M7" s="997"/>
      <c r="N7" s="997"/>
      <c r="O7" s="997"/>
      <c r="P7" s="997"/>
      <c r="Q7" s="997"/>
      <c r="R7" s="997"/>
      <c r="S7" s="997"/>
      <c r="T7" s="997"/>
      <c r="U7" s="997"/>
      <c r="V7" s="997"/>
      <c r="W7" s="997"/>
      <c r="X7" s="997"/>
      <c r="Y7" s="997"/>
      <c r="Z7" s="997"/>
      <c r="AA7" s="997"/>
      <c r="AB7" s="997"/>
      <c r="AC7" s="997"/>
      <c r="AD7" s="997"/>
      <c r="AE7" s="997"/>
      <c r="AF7" s="997"/>
      <c r="AG7" s="997"/>
      <c r="AH7" s="997"/>
      <c r="AI7" s="997"/>
      <c r="AJ7" s="997"/>
      <c r="AK7" s="997"/>
      <c r="AL7" s="997"/>
      <c r="AM7" s="997"/>
      <c r="AN7" s="997"/>
      <c r="AO7" s="997"/>
      <c r="AP7" s="997"/>
      <c r="AQ7" s="997"/>
      <c r="AR7" s="997"/>
      <c r="AS7" s="58"/>
    </row>
    <row r="8" spans="2:46" ht="14.25" customHeight="1" x14ac:dyDescent="0.25">
      <c r="B8" s="762" t="s">
        <v>94</v>
      </c>
      <c r="C8" s="761"/>
      <c r="D8" s="761"/>
      <c r="E8" s="761"/>
      <c r="G8" s="55"/>
      <c r="H8" s="55"/>
      <c r="I8" s="55"/>
      <c r="J8" s="55"/>
      <c r="K8" s="55"/>
      <c r="L8" s="55"/>
      <c r="M8" s="55"/>
      <c r="N8" s="55"/>
    </row>
    <row r="9" spans="2:46" ht="14.25" customHeight="1" x14ac:dyDescent="0.25">
      <c r="B9" s="111"/>
      <c r="C9" s="111"/>
      <c r="D9" s="111"/>
      <c r="E9" s="111"/>
      <c r="G9" s="999" t="str">
        <f>"Rincian "&amp;'B-5'!G9&amp;" "&amp;'B-5-1'!M28</f>
        <v>Rincian Penyesuaian Penjualan Berdasarkan Data Pemicu dan Data Penguji</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997"/>
      <c r="I10" s="997"/>
      <c r="J10" s="997"/>
      <c r="K10" s="997"/>
      <c r="L10" s="997"/>
      <c r="M10" s="997"/>
      <c r="N10" s="997"/>
      <c r="O10" s="997"/>
      <c r="P10" s="997"/>
      <c r="Q10" s="997"/>
      <c r="R10" s="997"/>
      <c r="S10" s="997"/>
      <c r="T10" s="997"/>
      <c r="U10" s="997"/>
      <c r="V10" s="997"/>
      <c r="W10" s="997"/>
      <c r="X10" s="997"/>
      <c r="Y10" s="997"/>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row>
    <row r="13" spans="2:46" ht="14.25" customHeight="1" x14ac:dyDescent="0.25">
      <c r="B13" s="962" t="str">
        <f>HYPERLINK("#'"&amp;'EWS DIRECTORY'!$J$58&amp;"'!A1",'EWS DIRECTORY'!$J$58)</f>
        <v>B-5</v>
      </c>
      <c r="C13" s="761"/>
      <c r="D13" s="761"/>
      <c r="E13" s="761"/>
      <c r="G13" s="55" t="s">
        <v>1680</v>
      </c>
      <c r="H13" s="55"/>
      <c r="I13" s="254"/>
      <c r="J13" s="254"/>
      <c r="K13" s="254"/>
      <c r="L13" s="254"/>
      <c r="M13" s="254"/>
      <c r="N13" s="254"/>
    </row>
    <row r="14" spans="2:46" ht="14.25" customHeight="1" x14ac:dyDescent="0.25">
      <c r="B14" s="931" t="str">
        <f>HYPERLINK("#'"&amp;'EWS DIRECTORY'!$J$59&amp;"'!A1",'EWS DIRECTORY'!$J$59)</f>
        <v>B-5-1</v>
      </c>
      <c r="C14" s="761"/>
      <c r="D14" s="761"/>
      <c r="E14" s="761"/>
      <c r="G14" s="55"/>
      <c r="H14" s="55"/>
      <c r="I14" s="254"/>
      <c r="J14" s="254"/>
      <c r="K14" s="254"/>
      <c r="L14" s="254"/>
      <c r="M14" s="254"/>
      <c r="N14" s="254"/>
    </row>
    <row r="15" spans="2:46" ht="14.25" customHeight="1" x14ac:dyDescent="0.25">
      <c r="B15" s="927" t="str">
        <f>HYPERLINK("#'"&amp;'EWS DIRECTORY'!$J$60&amp;"'!A1",'EWS DIRECTORY'!$J$60)</f>
        <v>B-5-1-1</v>
      </c>
      <c r="C15" s="761"/>
      <c r="D15" s="761"/>
      <c r="E15" s="761"/>
      <c r="G15" s="55"/>
      <c r="H15" s="55"/>
      <c r="I15" s="254"/>
      <c r="J15" s="254"/>
      <c r="K15" s="254"/>
      <c r="L15" s="254"/>
      <c r="M15" s="254"/>
      <c r="N15" s="254"/>
    </row>
    <row r="16" spans="2:46" ht="14.25" customHeight="1" x14ac:dyDescent="0.25">
      <c r="B16" s="929" t="str">
        <f>HYPERLINK("#'"&amp;'EWS DIRECTORY'!$J$61&amp;"'!A1",'EWS DIRECTORY'!$J$61)</f>
        <v>B-5-1-2</v>
      </c>
      <c r="C16" s="761"/>
      <c r="D16" s="761"/>
      <c r="E16" s="761"/>
      <c r="G16" s="55"/>
      <c r="H16" s="55"/>
      <c r="I16" s="254"/>
      <c r="J16" s="254"/>
      <c r="K16" s="254"/>
      <c r="L16" s="254"/>
      <c r="M16" s="254"/>
      <c r="N16" s="254"/>
    </row>
    <row r="17" spans="2:50" ht="14.25" customHeight="1" x14ac:dyDescent="0.25">
      <c r="B17" s="929" t="str">
        <f>HYPERLINK("#'"&amp;'EWS DIRECTORY'!$J$62&amp;"'!A1",'EWS DIRECTORY'!$J$62)</f>
        <v>B-5-1-3</v>
      </c>
      <c r="C17" s="761"/>
      <c r="D17" s="761"/>
      <c r="E17" s="761"/>
      <c r="G17" s="55" t="s">
        <v>1681</v>
      </c>
      <c r="H17" s="55"/>
      <c r="I17" s="55"/>
      <c r="J17" s="254"/>
      <c r="K17" s="254"/>
      <c r="L17" s="254"/>
      <c r="M17" s="254"/>
      <c r="N17" s="254"/>
    </row>
    <row r="18" spans="2:50" ht="14.25" customHeight="1" x14ac:dyDescent="0.25">
      <c r="B18" s="929" t="str">
        <f>HYPERLINK("#'"&amp;'EWS DIRECTORY'!$J$63&amp;"'!A1",'EWS DIRECTORY'!$J$63)</f>
        <v>B-5-1-4</v>
      </c>
      <c r="C18" s="761"/>
      <c r="D18" s="761"/>
      <c r="E18" s="761"/>
      <c r="G18" s="55" t="s">
        <v>1744</v>
      </c>
      <c r="H18" s="55"/>
      <c r="I18" s="55" t="s">
        <v>1744</v>
      </c>
      <c r="J18" s="254"/>
      <c r="K18" s="254"/>
      <c r="L18" s="254"/>
      <c r="M18" s="254"/>
      <c r="N18" s="254"/>
    </row>
    <row r="19" spans="2:50" ht="14.25" customHeight="1" x14ac:dyDescent="0.25">
      <c r="B19" s="929" t="str">
        <f>HYPERLINK("#'"&amp;'EWS DIRECTORY'!$J$64&amp;"'!A1",'EWS DIRECTORY'!$J$64)</f>
        <v>B-5-1-5</v>
      </c>
      <c r="C19" s="761"/>
      <c r="D19" s="761"/>
      <c r="E19" s="761"/>
    </row>
    <row r="20" spans="2:50" ht="14.25" customHeight="1" x14ac:dyDescent="0.25">
      <c r="B20" s="929" t="str">
        <f>HYPERLINK("#'"&amp;'EWS DIRECTORY'!$J$65&amp;"'!A1",'EWS DIRECTORY'!$J$65)</f>
        <v>B-5-1-6</v>
      </c>
      <c r="C20" s="761"/>
      <c r="D20" s="761"/>
      <c r="E20" s="761"/>
      <c r="G20" s="55" t="s">
        <v>1791</v>
      </c>
    </row>
    <row r="21" spans="2:50" ht="14.25" customHeight="1" x14ac:dyDescent="0.25">
      <c r="G21" s="55"/>
    </row>
    <row r="22" spans="2:50" ht="14.25" customHeight="1" x14ac:dyDescent="0.25">
      <c r="G22" s="55"/>
      <c r="H22" s="990" t="s">
        <v>1445</v>
      </c>
      <c r="I22" s="790"/>
      <c r="J22" s="994" t="s">
        <v>1446</v>
      </c>
      <c r="K22" s="764"/>
      <c r="L22" s="764"/>
      <c r="M22" s="764"/>
      <c r="N22" s="764"/>
      <c r="O22" s="764"/>
      <c r="P22" s="764"/>
      <c r="Q22" s="764"/>
      <c r="R22" s="764"/>
      <c r="S22" s="764"/>
      <c r="T22" s="764"/>
      <c r="U22" s="764"/>
      <c r="V22" s="764"/>
      <c r="W22" s="764"/>
      <c r="X22" s="764"/>
      <c r="Y22" s="764"/>
      <c r="Z22" s="764"/>
      <c r="AA22" s="764"/>
      <c r="AB22" s="764"/>
      <c r="AC22" s="764"/>
      <c r="AD22" s="764"/>
      <c r="AE22" s="764"/>
      <c r="AF22" s="764"/>
      <c r="AG22" s="764"/>
      <c r="AH22" s="764"/>
      <c r="AI22" s="764"/>
      <c r="AJ22" s="764"/>
      <c r="AK22" s="764"/>
      <c r="AL22" s="764"/>
      <c r="AM22" s="764"/>
      <c r="AN22" s="764"/>
      <c r="AO22" s="764"/>
      <c r="AP22" s="764"/>
      <c r="AQ22" s="764"/>
      <c r="AR22" s="764"/>
      <c r="AS22" s="764"/>
      <c r="AT22" s="764"/>
      <c r="AU22" s="764"/>
      <c r="AV22" s="764"/>
      <c r="AW22" s="764"/>
      <c r="AX22" s="765"/>
    </row>
    <row r="23" spans="2:50" ht="14.25" customHeight="1" x14ac:dyDescent="0.25">
      <c r="G23" s="55"/>
      <c r="H23" s="806"/>
      <c r="I23" s="807"/>
      <c r="J23" s="978" t="s">
        <v>1452</v>
      </c>
      <c r="K23" s="764"/>
      <c r="L23" s="764"/>
      <c r="M23" s="764"/>
      <c r="N23" s="764"/>
      <c r="O23" s="764"/>
      <c r="P23" s="765"/>
      <c r="Q23" s="978" t="s">
        <v>1453</v>
      </c>
      <c r="R23" s="764"/>
      <c r="S23" s="764"/>
      <c r="T23" s="764"/>
      <c r="U23" s="764"/>
      <c r="V23" s="764"/>
      <c r="W23" s="765"/>
      <c r="X23" s="978" t="s">
        <v>1454</v>
      </c>
      <c r="Y23" s="764"/>
      <c r="Z23" s="764"/>
      <c r="AA23" s="764"/>
      <c r="AB23" s="764"/>
      <c r="AC23" s="764"/>
      <c r="AD23" s="765"/>
      <c r="AE23" s="978" t="s">
        <v>1455</v>
      </c>
      <c r="AF23" s="764"/>
      <c r="AG23" s="764"/>
      <c r="AH23" s="764"/>
      <c r="AI23" s="764"/>
      <c r="AJ23" s="764"/>
      <c r="AK23" s="765"/>
      <c r="AL23" s="978" t="s">
        <v>1456</v>
      </c>
      <c r="AM23" s="764"/>
      <c r="AN23" s="764"/>
      <c r="AO23" s="764"/>
      <c r="AP23" s="764"/>
      <c r="AQ23" s="764"/>
      <c r="AR23" s="764"/>
      <c r="AS23" s="765"/>
      <c r="AT23" s="978" t="s">
        <v>1457</v>
      </c>
      <c r="AU23" s="764"/>
      <c r="AV23" s="764"/>
      <c r="AW23" s="764"/>
      <c r="AX23" s="765"/>
    </row>
    <row r="24" spans="2:50" ht="40.5" customHeight="1" x14ac:dyDescent="0.25">
      <c r="G24" s="55"/>
      <c r="H24" s="991">
        <v>1</v>
      </c>
      <c r="I24" s="765"/>
      <c r="J24" s="984" t="e">
        <f>ID_MS_TH_PJK</f>
        <v>#N/A</v>
      </c>
      <c r="K24" s="764"/>
      <c r="L24" s="764"/>
      <c r="M24" s="764"/>
      <c r="N24" s="764"/>
      <c r="O24" s="764"/>
      <c r="P24" s="765"/>
      <c r="Q24" s="984" t="e">
        <f>NO_BPS</f>
        <v>#N/A</v>
      </c>
      <c r="R24" s="764"/>
      <c r="S24" s="764"/>
      <c r="T24" s="764"/>
      <c r="U24" s="764"/>
      <c r="V24" s="764"/>
      <c r="W24" s="765"/>
      <c r="X24" s="984" t="e">
        <f>PEMBETULAN_KE</f>
        <v>#N/A</v>
      </c>
      <c r="Y24" s="764"/>
      <c r="Z24" s="764"/>
      <c r="AA24" s="764"/>
      <c r="AB24" s="764"/>
      <c r="AC24" s="764"/>
      <c r="AD24" s="765"/>
      <c r="AE24" s="984" t="e">
        <f>TGL_TERIMA</f>
        <v>#N/A</v>
      </c>
      <c r="AF24" s="764"/>
      <c r="AG24" s="764"/>
      <c r="AH24" s="764"/>
      <c r="AI24" s="764"/>
      <c r="AJ24" s="764"/>
      <c r="AK24" s="765"/>
      <c r="AL24" s="984" t="s">
        <v>1463</v>
      </c>
      <c r="AM24" s="764"/>
      <c r="AN24" s="764"/>
      <c r="AO24" s="764"/>
      <c r="AP24" s="764"/>
      <c r="AQ24" s="764"/>
      <c r="AR24" s="764"/>
      <c r="AS24" s="765"/>
      <c r="AT24" s="1135">
        <f>'MAIN LEVEL'!$AB$24</f>
        <v>0</v>
      </c>
      <c r="AU24" s="764"/>
      <c r="AV24" s="764"/>
      <c r="AW24" s="764"/>
      <c r="AX24" s="765"/>
    </row>
    <row r="25" spans="2:50" ht="14.25" customHeight="1" x14ac:dyDescent="0.25">
      <c r="G25" s="55"/>
      <c r="H25" s="255"/>
      <c r="I25" s="255"/>
      <c r="J25" s="255"/>
      <c r="K25" s="255"/>
      <c r="L25" s="255"/>
      <c r="M25" s="255"/>
      <c r="N25" s="255"/>
      <c r="O25" s="255"/>
      <c r="P25" s="255"/>
      <c r="Q25" s="255"/>
      <c r="R25" s="255"/>
      <c r="AT25" s="536"/>
      <c r="AU25" s="536"/>
      <c r="AV25" s="536"/>
      <c r="AW25" s="536"/>
      <c r="AX25" s="536"/>
    </row>
    <row r="26" spans="2:50" ht="14.25" customHeight="1" x14ac:dyDescent="0.25">
      <c r="G26" s="55"/>
      <c r="H26" s="255"/>
      <c r="I26" s="255"/>
      <c r="J26" s="255"/>
      <c r="K26" s="255"/>
      <c r="L26" s="255"/>
      <c r="M26" s="255"/>
      <c r="N26" s="255"/>
      <c r="O26" s="255"/>
      <c r="P26" s="255"/>
      <c r="Q26" s="255"/>
      <c r="R26" s="255"/>
      <c r="AT26" s="536"/>
      <c r="AU26" s="536"/>
      <c r="AV26" s="536"/>
      <c r="AW26" s="536"/>
      <c r="AX26" s="536"/>
    </row>
    <row r="27" spans="2:50" ht="14.25" customHeight="1" x14ac:dyDescent="0.25">
      <c r="G27" s="55"/>
      <c r="H27" s="255"/>
      <c r="I27" s="255"/>
      <c r="J27" s="255"/>
      <c r="K27" s="255"/>
      <c r="L27" s="255"/>
      <c r="M27" s="255"/>
      <c r="N27" s="255"/>
      <c r="O27" s="255"/>
      <c r="P27" s="255"/>
      <c r="Q27" s="255"/>
      <c r="R27" s="255"/>
      <c r="AT27" s="536"/>
      <c r="AU27" s="536"/>
      <c r="AV27" s="536"/>
      <c r="AW27" s="536"/>
      <c r="AX27" s="536"/>
    </row>
    <row r="28" spans="2:50" ht="14.25" customHeight="1" x14ac:dyDescent="0.25">
      <c r="B28" s="760"/>
      <c r="C28" s="761"/>
      <c r="D28" s="761"/>
      <c r="E28" s="761"/>
      <c r="G28" s="55"/>
      <c r="H28" s="990" t="s">
        <v>1445</v>
      </c>
      <c r="I28" s="790"/>
      <c r="J28" s="990" t="s">
        <v>1478</v>
      </c>
      <c r="K28" s="789"/>
      <c r="L28" s="789"/>
      <c r="M28" s="790"/>
      <c r="N28" s="994" t="s">
        <v>1792</v>
      </c>
      <c r="O28" s="764"/>
      <c r="P28" s="764"/>
      <c r="Q28" s="764"/>
      <c r="R28" s="764"/>
      <c r="S28" s="764"/>
      <c r="T28" s="764"/>
      <c r="U28" s="764"/>
      <c r="V28" s="764"/>
      <c r="W28" s="764"/>
      <c r="X28" s="764"/>
      <c r="Y28" s="764"/>
      <c r="Z28" s="765"/>
      <c r="AA28" s="994" t="s">
        <v>1793</v>
      </c>
      <c r="AB28" s="764"/>
      <c r="AC28" s="764"/>
      <c r="AD28" s="764"/>
      <c r="AE28" s="764"/>
      <c r="AF28" s="764"/>
      <c r="AG28" s="764"/>
      <c r="AH28" s="764"/>
      <c r="AI28" s="764"/>
      <c r="AJ28" s="764"/>
      <c r="AK28" s="764"/>
      <c r="AL28" s="764"/>
      <c r="AM28" s="764"/>
      <c r="AN28" s="764"/>
      <c r="AO28" s="764"/>
      <c r="AP28" s="764"/>
      <c r="AQ28" s="764"/>
      <c r="AR28" s="764"/>
      <c r="AS28" s="765"/>
      <c r="AT28" s="990" t="s">
        <v>1481</v>
      </c>
      <c r="AU28" s="789"/>
      <c r="AV28" s="789"/>
      <c r="AW28" s="789"/>
      <c r="AX28" s="790"/>
    </row>
    <row r="29" spans="2:50" ht="14.25" customHeight="1" x14ac:dyDescent="0.25">
      <c r="G29" s="55"/>
      <c r="H29" s="806"/>
      <c r="I29" s="807"/>
      <c r="J29" s="806"/>
      <c r="K29" s="794"/>
      <c r="L29" s="794"/>
      <c r="M29" s="807"/>
      <c r="N29" s="978" t="s">
        <v>796</v>
      </c>
      <c r="O29" s="764"/>
      <c r="P29" s="764"/>
      <c r="Q29" s="764"/>
      <c r="R29" s="764"/>
      <c r="S29" s="764"/>
      <c r="T29" s="765"/>
      <c r="U29" s="978" t="s">
        <v>1401</v>
      </c>
      <c r="V29" s="764"/>
      <c r="W29" s="764"/>
      <c r="X29" s="764"/>
      <c r="Y29" s="764"/>
      <c r="Z29" s="765"/>
      <c r="AA29" s="978" t="s">
        <v>796</v>
      </c>
      <c r="AB29" s="764"/>
      <c r="AC29" s="764"/>
      <c r="AD29" s="764"/>
      <c r="AE29" s="764"/>
      <c r="AF29" s="765"/>
      <c r="AG29" s="978" t="s">
        <v>1794</v>
      </c>
      <c r="AH29" s="764"/>
      <c r="AI29" s="764"/>
      <c r="AJ29" s="764"/>
      <c r="AK29" s="764"/>
      <c r="AL29" s="764"/>
      <c r="AM29" s="765"/>
      <c r="AN29" s="978" t="s">
        <v>1510</v>
      </c>
      <c r="AO29" s="764"/>
      <c r="AP29" s="764"/>
      <c r="AQ29" s="764"/>
      <c r="AR29" s="764"/>
      <c r="AS29" s="765"/>
      <c r="AT29" s="806"/>
      <c r="AU29" s="794"/>
      <c r="AV29" s="794"/>
      <c r="AW29" s="794"/>
      <c r="AX29" s="807"/>
    </row>
    <row r="30" spans="2:50" ht="14.25" customHeight="1" x14ac:dyDescent="0.25">
      <c r="B30" s="760"/>
      <c r="C30" s="761"/>
      <c r="D30" s="761"/>
      <c r="E30" s="761"/>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2:50" ht="14.2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2:50" ht="15" customHeight="1" x14ac:dyDescent="0.25">
      <c r="B32" s="760"/>
      <c r="C32" s="761"/>
      <c r="D32" s="761"/>
      <c r="E32" s="761"/>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2:50" ht="15" customHeight="1"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2:50" ht="15" customHeight="1" x14ac:dyDescent="0.25">
      <c r="B34" s="760"/>
      <c r="C34" s="761"/>
      <c r="D34" s="761"/>
      <c r="E34" s="761"/>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2:50" ht="15" customHeight="1" x14ac:dyDescent="0.25">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2:50" ht="15"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2:50" ht="15"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2:50" ht="15" customHeight="1" x14ac:dyDescent="0.25">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2:50" ht="15" customHeight="1" x14ac:dyDescent="0.25">
      <c r="G40" s="223"/>
      <c r="H40" s="980"/>
      <c r="I40" s="765"/>
      <c r="J40" s="979"/>
      <c r="K40" s="764"/>
      <c r="L40" s="764"/>
      <c r="M40" s="765"/>
      <c r="N40" s="980"/>
      <c r="O40" s="764"/>
      <c r="P40" s="764"/>
      <c r="Q40" s="764"/>
      <c r="R40" s="764"/>
      <c r="S40" s="764"/>
      <c r="T40" s="765"/>
      <c r="U40" s="977"/>
      <c r="V40" s="764"/>
      <c r="W40" s="764"/>
      <c r="X40" s="764"/>
      <c r="Y40" s="764"/>
      <c r="Z40" s="765"/>
      <c r="AA40" s="980"/>
      <c r="AB40" s="764"/>
      <c r="AC40" s="764"/>
      <c r="AD40" s="764"/>
      <c r="AE40" s="764"/>
      <c r="AF40" s="765"/>
      <c r="AG40" s="980"/>
      <c r="AH40" s="764"/>
      <c r="AI40" s="764"/>
      <c r="AJ40" s="764"/>
      <c r="AK40" s="764"/>
      <c r="AL40" s="764"/>
      <c r="AM40" s="765"/>
      <c r="AN40" s="983"/>
      <c r="AO40" s="764"/>
      <c r="AP40" s="764"/>
      <c r="AQ40" s="764"/>
      <c r="AR40" s="764"/>
      <c r="AS40" s="765"/>
      <c r="AT40" s="1063"/>
      <c r="AU40" s="764"/>
      <c r="AV40" s="764"/>
      <c r="AW40" s="764"/>
      <c r="AX40" s="765"/>
    </row>
    <row r="41" spans="2:50" ht="15" customHeight="1" x14ac:dyDescent="0.25">
      <c r="G41" s="223"/>
      <c r="H41" s="980"/>
      <c r="I41" s="765"/>
      <c r="J41" s="979"/>
      <c r="K41" s="764"/>
      <c r="L41" s="764"/>
      <c r="M41" s="765"/>
      <c r="N41" s="980"/>
      <c r="O41" s="764"/>
      <c r="P41" s="764"/>
      <c r="Q41" s="764"/>
      <c r="R41" s="764"/>
      <c r="S41" s="764"/>
      <c r="T41" s="765"/>
      <c r="U41" s="977"/>
      <c r="V41" s="764"/>
      <c r="W41" s="764"/>
      <c r="X41" s="764"/>
      <c r="Y41" s="764"/>
      <c r="Z41" s="765"/>
      <c r="AA41" s="980"/>
      <c r="AB41" s="764"/>
      <c r="AC41" s="764"/>
      <c r="AD41" s="764"/>
      <c r="AE41" s="764"/>
      <c r="AF41" s="765"/>
      <c r="AG41" s="980"/>
      <c r="AH41" s="764"/>
      <c r="AI41" s="764"/>
      <c r="AJ41" s="764"/>
      <c r="AK41" s="764"/>
      <c r="AL41" s="764"/>
      <c r="AM41" s="765"/>
      <c r="AN41" s="983"/>
      <c r="AO41" s="764"/>
      <c r="AP41" s="764"/>
      <c r="AQ41" s="764"/>
      <c r="AR41" s="764"/>
      <c r="AS41" s="765"/>
      <c r="AT41" s="1063"/>
      <c r="AU41" s="764"/>
      <c r="AV41" s="764"/>
      <c r="AW41" s="764"/>
      <c r="AX41" s="765"/>
    </row>
    <row r="42" spans="2:50" ht="15" customHeight="1" x14ac:dyDescent="0.25">
      <c r="G42" s="223"/>
      <c r="H42" s="980"/>
      <c r="I42" s="765"/>
      <c r="J42" s="979"/>
      <c r="K42" s="764"/>
      <c r="L42" s="764"/>
      <c r="M42" s="765"/>
      <c r="N42" s="980"/>
      <c r="O42" s="764"/>
      <c r="P42" s="764"/>
      <c r="Q42" s="764"/>
      <c r="R42" s="764"/>
      <c r="S42" s="764"/>
      <c r="T42" s="765"/>
      <c r="U42" s="977"/>
      <c r="V42" s="764"/>
      <c r="W42" s="764"/>
      <c r="X42" s="764"/>
      <c r="Y42" s="764"/>
      <c r="Z42" s="765"/>
      <c r="AA42" s="980"/>
      <c r="AB42" s="764"/>
      <c r="AC42" s="764"/>
      <c r="AD42" s="764"/>
      <c r="AE42" s="764"/>
      <c r="AF42" s="765"/>
      <c r="AG42" s="980"/>
      <c r="AH42" s="764"/>
      <c r="AI42" s="764"/>
      <c r="AJ42" s="764"/>
      <c r="AK42" s="764"/>
      <c r="AL42" s="764"/>
      <c r="AM42" s="765"/>
      <c r="AN42" s="983"/>
      <c r="AO42" s="764"/>
      <c r="AP42" s="764"/>
      <c r="AQ42" s="764"/>
      <c r="AR42" s="764"/>
      <c r="AS42" s="765"/>
      <c r="AT42" s="1063"/>
      <c r="AU42" s="764"/>
      <c r="AV42" s="764"/>
      <c r="AW42" s="764"/>
      <c r="AX42" s="765"/>
    </row>
    <row r="43" spans="2:50" ht="15" customHeight="1" x14ac:dyDescent="0.25">
      <c r="G43" s="223"/>
      <c r="H43" s="980"/>
      <c r="I43" s="765"/>
      <c r="J43" s="979"/>
      <c r="K43" s="764"/>
      <c r="L43" s="764"/>
      <c r="M43" s="765"/>
      <c r="N43" s="980"/>
      <c r="O43" s="764"/>
      <c r="P43" s="764"/>
      <c r="Q43" s="764"/>
      <c r="R43" s="764"/>
      <c r="S43" s="764"/>
      <c r="T43" s="765"/>
      <c r="U43" s="977"/>
      <c r="V43" s="764"/>
      <c r="W43" s="764"/>
      <c r="X43" s="764"/>
      <c r="Y43" s="764"/>
      <c r="Z43" s="765"/>
      <c r="AA43" s="980"/>
      <c r="AB43" s="764"/>
      <c r="AC43" s="764"/>
      <c r="AD43" s="764"/>
      <c r="AE43" s="764"/>
      <c r="AF43" s="765"/>
      <c r="AG43" s="980"/>
      <c r="AH43" s="764"/>
      <c r="AI43" s="764"/>
      <c r="AJ43" s="764"/>
      <c r="AK43" s="764"/>
      <c r="AL43" s="764"/>
      <c r="AM43" s="765"/>
      <c r="AN43" s="983"/>
      <c r="AO43" s="764"/>
      <c r="AP43" s="764"/>
      <c r="AQ43" s="764"/>
      <c r="AR43" s="764"/>
      <c r="AS43" s="765"/>
      <c r="AT43" s="1063"/>
      <c r="AU43" s="764"/>
      <c r="AV43" s="764"/>
      <c r="AW43" s="764"/>
      <c r="AX43" s="765"/>
    </row>
    <row r="44" spans="2:50" ht="14.25" customHeight="1" x14ac:dyDescent="0.25">
      <c r="G44" s="223"/>
      <c r="H44" s="980"/>
      <c r="I44" s="765"/>
      <c r="J44" s="979"/>
      <c r="K44" s="764"/>
      <c r="L44" s="764"/>
      <c r="M44" s="765"/>
      <c r="N44" s="980"/>
      <c r="O44" s="764"/>
      <c r="P44" s="764"/>
      <c r="Q44" s="764"/>
      <c r="R44" s="764"/>
      <c r="S44" s="764"/>
      <c r="T44" s="765"/>
      <c r="U44" s="977"/>
      <c r="V44" s="764"/>
      <c r="W44" s="764"/>
      <c r="X44" s="764"/>
      <c r="Y44" s="764"/>
      <c r="Z44" s="765"/>
      <c r="AA44" s="980"/>
      <c r="AB44" s="764"/>
      <c r="AC44" s="764"/>
      <c r="AD44" s="764"/>
      <c r="AE44" s="764"/>
      <c r="AF44" s="765"/>
      <c r="AG44" s="980"/>
      <c r="AH44" s="764"/>
      <c r="AI44" s="764"/>
      <c r="AJ44" s="764"/>
      <c r="AK44" s="764"/>
      <c r="AL44" s="764"/>
      <c r="AM44" s="765"/>
      <c r="AN44" s="983"/>
      <c r="AO44" s="764"/>
      <c r="AP44" s="764"/>
      <c r="AQ44" s="764"/>
      <c r="AR44" s="764"/>
      <c r="AS44" s="765"/>
      <c r="AT44" s="1063"/>
      <c r="AU44" s="764"/>
      <c r="AV44" s="764"/>
      <c r="AW44" s="764"/>
      <c r="AX44" s="765"/>
    </row>
    <row r="45" spans="2:50" ht="14.25" customHeight="1" x14ac:dyDescent="0.25">
      <c r="G45" s="223"/>
      <c r="H45" s="980"/>
      <c r="I45" s="765"/>
      <c r="J45" s="979"/>
      <c r="K45" s="764"/>
      <c r="L45" s="764"/>
      <c r="M45" s="765"/>
      <c r="N45" s="980"/>
      <c r="O45" s="764"/>
      <c r="P45" s="764"/>
      <c r="Q45" s="764"/>
      <c r="R45" s="764"/>
      <c r="S45" s="764"/>
      <c r="T45" s="765"/>
      <c r="U45" s="977"/>
      <c r="V45" s="764"/>
      <c r="W45" s="764"/>
      <c r="X45" s="764"/>
      <c r="Y45" s="764"/>
      <c r="Z45" s="765"/>
      <c r="AA45" s="980"/>
      <c r="AB45" s="764"/>
      <c r="AC45" s="764"/>
      <c r="AD45" s="764"/>
      <c r="AE45" s="764"/>
      <c r="AF45" s="765"/>
      <c r="AG45" s="980"/>
      <c r="AH45" s="764"/>
      <c r="AI45" s="764"/>
      <c r="AJ45" s="764"/>
      <c r="AK45" s="764"/>
      <c r="AL45" s="764"/>
      <c r="AM45" s="765"/>
      <c r="AN45" s="983"/>
      <c r="AO45" s="764"/>
      <c r="AP45" s="764"/>
      <c r="AQ45" s="764"/>
      <c r="AR45" s="764"/>
      <c r="AS45" s="765"/>
      <c r="AT45" s="1063"/>
      <c r="AU45" s="764"/>
      <c r="AV45" s="764"/>
      <c r="AW45" s="764"/>
      <c r="AX45" s="765"/>
    </row>
    <row r="46" spans="2:50" ht="14.25" customHeight="1" x14ac:dyDescent="0.25">
      <c r="G46" s="223"/>
      <c r="H46" s="980"/>
      <c r="I46" s="765"/>
      <c r="J46" s="979"/>
      <c r="K46" s="764"/>
      <c r="L46" s="764"/>
      <c r="M46" s="765"/>
      <c r="N46" s="980"/>
      <c r="O46" s="764"/>
      <c r="P46" s="764"/>
      <c r="Q46" s="764"/>
      <c r="R46" s="764"/>
      <c r="S46" s="764"/>
      <c r="T46" s="765"/>
      <c r="U46" s="977"/>
      <c r="V46" s="764"/>
      <c r="W46" s="764"/>
      <c r="X46" s="764"/>
      <c r="Y46" s="764"/>
      <c r="Z46" s="765"/>
      <c r="AA46" s="980"/>
      <c r="AB46" s="764"/>
      <c r="AC46" s="764"/>
      <c r="AD46" s="764"/>
      <c r="AE46" s="764"/>
      <c r="AF46" s="765"/>
      <c r="AG46" s="980"/>
      <c r="AH46" s="764"/>
      <c r="AI46" s="764"/>
      <c r="AJ46" s="764"/>
      <c r="AK46" s="764"/>
      <c r="AL46" s="764"/>
      <c r="AM46" s="765"/>
      <c r="AN46" s="983"/>
      <c r="AO46" s="764"/>
      <c r="AP46" s="764"/>
      <c r="AQ46" s="764"/>
      <c r="AR46" s="764"/>
      <c r="AS46" s="765"/>
      <c r="AT46" s="1063"/>
      <c r="AU46" s="764"/>
      <c r="AV46" s="764"/>
      <c r="AW46" s="764"/>
      <c r="AX46" s="765"/>
    </row>
    <row r="47" spans="2:50" ht="14.25" customHeight="1" x14ac:dyDescent="0.25">
      <c r="G47" s="256"/>
      <c r="H47" s="980"/>
      <c r="I47" s="765"/>
      <c r="J47" s="979"/>
      <c r="K47" s="764"/>
      <c r="L47" s="764"/>
      <c r="M47" s="765"/>
      <c r="N47" s="980"/>
      <c r="O47" s="764"/>
      <c r="P47" s="764"/>
      <c r="Q47" s="764"/>
      <c r="R47" s="764"/>
      <c r="S47" s="764"/>
      <c r="T47" s="765"/>
      <c r="U47" s="977"/>
      <c r="V47" s="764"/>
      <c r="W47" s="764"/>
      <c r="X47" s="764"/>
      <c r="Y47" s="764"/>
      <c r="Z47" s="765"/>
      <c r="AA47" s="980"/>
      <c r="AB47" s="764"/>
      <c r="AC47" s="764"/>
      <c r="AD47" s="764"/>
      <c r="AE47" s="764"/>
      <c r="AF47" s="765"/>
      <c r="AG47" s="980"/>
      <c r="AH47" s="764"/>
      <c r="AI47" s="764"/>
      <c r="AJ47" s="764"/>
      <c r="AK47" s="764"/>
      <c r="AL47" s="764"/>
      <c r="AM47" s="765"/>
      <c r="AN47" s="983"/>
      <c r="AO47" s="764"/>
      <c r="AP47" s="764"/>
      <c r="AQ47" s="764"/>
      <c r="AR47" s="764"/>
      <c r="AS47" s="765"/>
      <c r="AT47" s="1063"/>
      <c r="AU47" s="764"/>
      <c r="AV47" s="764"/>
      <c r="AW47" s="764"/>
      <c r="AX47" s="765"/>
    </row>
    <row r="48" spans="2:50" ht="14.25" customHeight="1" x14ac:dyDescent="0.25">
      <c r="G48" s="256"/>
      <c r="H48" s="980"/>
      <c r="I48" s="765"/>
      <c r="J48" s="979"/>
      <c r="K48" s="764"/>
      <c r="L48" s="764"/>
      <c r="M48" s="765"/>
      <c r="N48" s="980"/>
      <c r="O48" s="764"/>
      <c r="P48" s="764"/>
      <c r="Q48" s="764"/>
      <c r="R48" s="764"/>
      <c r="S48" s="764"/>
      <c r="T48" s="765"/>
      <c r="U48" s="977"/>
      <c r="V48" s="764"/>
      <c r="W48" s="764"/>
      <c r="X48" s="764"/>
      <c r="Y48" s="764"/>
      <c r="Z48" s="765"/>
      <c r="AA48" s="980"/>
      <c r="AB48" s="764"/>
      <c r="AC48" s="764"/>
      <c r="AD48" s="764"/>
      <c r="AE48" s="764"/>
      <c r="AF48" s="765"/>
      <c r="AG48" s="980"/>
      <c r="AH48" s="764"/>
      <c r="AI48" s="764"/>
      <c r="AJ48" s="764"/>
      <c r="AK48" s="764"/>
      <c r="AL48" s="764"/>
      <c r="AM48" s="765"/>
      <c r="AN48" s="983"/>
      <c r="AO48" s="764"/>
      <c r="AP48" s="764"/>
      <c r="AQ48" s="764"/>
      <c r="AR48" s="764"/>
      <c r="AS48" s="765"/>
      <c r="AT48" s="1063"/>
      <c r="AU48" s="764"/>
      <c r="AV48" s="764"/>
      <c r="AW48" s="764"/>
      <c r="AX48" s="765"/>
    </row>
    <row r="49" spans="7:50" ht="14.25" customHeight="1" x14ac:dyDescent="0.25">
      <c r="G49" s="256"/>
      <c r="H49" s="980"/>
      <c r="I49" s="765"/>
      <c r="J49" s="979"/>
      <c r="K49" s="764"/>
      <c r="L49" s="764"/>
      <c r="M49" s="765"/>
      <c r="N49" s="980"/>
      <c r="O49" s="764"/>
      <c r="P49" s="764"/>
      <c r="Q49" s="764"/>
      <c r="R49" s="764"/>
      <c r="S49" s="764"/>
      <c r="T49" s="765"/>
      <c r="U49" s="977"/>
      <c r="V49" s="764"/>
      <c r="W49" s="764"/>
      <c r="X49" s="764"/>
      <c r="Y49" s="764"/>
      <c r="Z49" s="765"/>
      <c r="AA49" s="980"/>
      <c r="AB49" s="764"/>
      <c r="AC49" s="764"/>
      <c r="AD49" s="764"/>
      <c r="AE49" s="764"/>
      <c r="AF49" s="765"/>
      <c r="AG49" s="980"/>
      <c r="AH49" s="764"/>
      <c r="AI49" s="764"/>
      <c r="AJ49" s="764"/>
      <c r="AK49" s="764"/>
      <c r="AL49" s="764"/>
      <c r="AM49" s="765"/>
      <c r="AN49" s="983"/>
      <c r="AO49" s="764"/>
      <c r="AP49" s="764"/>
      <c r="AQ49" s="764"/>
      <c r="AR49" s="764"/>
      <c r="AS49" s="765"/>
      <c r="AT49" s="1063"/>
      <c r="AU49" s="764"/>
      <c r="AV49" s="764"/>
      <c r="AW49" s="764"/>
      <c r="AX49" s="765"/>
    </row>
    <row r="50" spans="7:50" ht="14.25" customHeight="1" x14ac:dyDescent="0.25">
      <c r="G50" s="256"/>
      <c r="H50" s="993"/>
      <c r="I50" s="765"/>
      <c r="J50" s="993"/>
      <c r="K50" s="764"/>
      <c r="L50" s="764"/>
      <c r="M50" s="765"/>
      <c r="N50" s="993"/>
      <c r="O50" s="764"/>
      <c r="P50" s="764"/>
      <c r="Q50" s="764"/>
      <c r="R50" s="764"/>
      <c r="S50" s="764"/>
      <c r="T50" s="765"/>
      <c r="U50" s="986"/>
      <c r="V50" s="764"/>
      <c r="W50" s="764"/>
      <c r="X50" s="764"/>
      <c r="Y50" s="764"/>
      <c r="Z50" s="765"/>
      <c r="AA50" s="993"/>
      <c r="AB50" s="764"/>
      <c r="AC50" s="764"/>
      <c r="AD50" s="764"/>
      <c r="AE50" s="764"/>
      <c r="AF50" s="765"/>
      <c r="AG50" s="993"/>
      <c r="AH50" s="764"/>
      <c r="AI50" s="764"/>
      <c r="AJ50" s="764"/>
      <c r="AK50" s="764"/>
      <c r="AL50" s="764"/>
      <c r="AM50" s="765"/>
      <c r="AN50" s="995"/>
      <c r="AO50" s="764"/>
      <c r="AP50" s="764"/>
      <c r="AQ50" s="764"/>
      <c r="AR50" s="764"/>
      <c r="AS50" s="765"/>
      <c r="AT50" s="1065"/>
      <c r="AU50" s="764"/>
      <c r="AV50" s="764"/>
      <c r="AW50" s="764"/>
      <c r="AX50" s="765"/>
    </row>
    <row r="51" spans="7:50" ht="14.25" customHeight="1" x14ac:dyDescent="0.25">
      <c r="G51" s="223"/>
      <c r="H51" s="1092" t="s">
        <v>1494</v>
      </c>
      <c r="I51" s="764"/>
      <c r="J51" s="764"/>
      <c r="K51" s="764"/>
      <c r="L51" s="764"/>
      <c r="M51" s="764"/>
      <c r="N51" s="764"/>
      <c r="O51" s="764"/>
      <c r="P51" s="764"/>
      <c r="Q51" s="764"/>
      <c r="R51" s="764"/>
      <c r="S51" s="764"/>
      <c r="T51" s="764"/>
      <c r="U51" s="764"/>
      <c r="V51" s="764"/>
      <c r="W51" s="764"/>
      <c r="X51" s="764"/>
      <c r="Y51" s="764"/>
      <c r="Z51" s="764"/>
      <c r="AA51" s="764"/>
      <c r="AB51" s="764"/>
      <c r="AC51" s="764"/>
      <c r="AD51" s="764"/>
      <c r="AE51" s="764"/>
      <c r="AF51" s="764"/>
      <c r="AG51" s="764"/>
      <c r="AH51" s="764"/>
      <c r="AI51" s="764"/>
      <c r="AJ51" s="764"/>
      <c r="AK51" s="764"/>
      <c r="AL51" s="764"/>
      <c r="AM51" s="764"/>
      <c r="AN51" s="764"/>
      <c r="AO51" s="764"/>
      <c r="AP51" s="764"/>
      <c r="AQ51" s="764"/>
      <c r="AR51" s="764"/>
      <c r="AS51" s="765"/>
      <c r="AT51" s="1134">
        <f>SUM(AT30:AT50)</f>
        <v>0</v>
      </c>
      <c r="AU51" s="764"/>
      <c r="AV51" s="764"/>
      <c r="AW51" s="764"/>
      <c r="AX51" s="765"/>
    </row>
    <row r="52" spans="7:50" ht="14.25" customHeight="1" x14ac:dyDescent="0.25">
      <c r="G52" s="223"/>
    </row>
    <row r="53" spans="7:50" ht="14.25" customHeight="1" x14ac:dyDescent="0.25">
      <c r="G53" s="223"/>
    </row>
    <row r="54" spans="7:50" ht="15" customHeight="1" x14ac:dyDescent="0.25">
      <c r="G54" s="223"/>
    </row>
    <row r="55" spans="7:50" ht="14.25" customHeight="1" x14ac:dyDescent="0.25">
      <c r="G55" s="223"/>
      <c r="H55" s="976" t="s">
        <v>1795</v>
      </c>
      <c r="I55" s="824"/>
      <c r="J55" s="824"/>
      <c r="K55" s="824"/>
      <c r="L55" s="824"/>
      <c r="M55" s="824"/>
      <c r="N55" s="824"/>
      <c r="O55" s="824"/>
      <c r="P55" s="824"/>
      <c r="Q55" s="824"/>
      <c r="R55" s="824"/>
      <c r="S55" s="824"/>
      <c r="T55" s="824"/>
      <c r="U55" s="824"/>
      <c r="V55" s="824"/>
      <c r="W55" s="824"/>
      <c r="X55" s="824"/>
      <c r="Y55" s="825"/>
      <c r="Z55" s="976" t="s">
        <v>1796</v>
      </c>
      <c r="AA55" s="824"/>
      <c r="AB55" s="824"/>
      <c r="AC55" s="824"/>
      <c r="AD55" s="824"/>
      <c r="AE55" s="824"/>
      <c r="AF55" s="824"/>
      <c r="AG55" s="824"/>
      <c r="AH55" s="824"/>
      <c r="AI55" s="824"/>
      <c r="AJ55" s="824"/>
      <c r="AK55" s="824"/>
      <c r="AL55" s="824"/>
      <c r="AM55" s="824"/>
      <c r="AN55" s="824"/>
      <c r="AO55" s="824"/>
      <c r="AP55" s="824"/>
      <c r="AQ55" s="825"/>
    </row>
    <row r="56" spans="7:50" ht="14.25" customHeight="1" x14ac:dyDescent="0.25">
      <c r="G56" s="223"/>
      <c r="H56" s="257" t="s">
        <v>796</v>
      </c>
      <c r="I56" s="258"/>
      <c r="J56" s="258"/>
      <c r="K56" s="258"/>
      <c r="L56" s="258"/>
      <c r="M56" s="258"/>
      <c r="N56" s="258"/>
      <c r="O56" s="258"/>
      <c r="P56" s="258"/>
      <c r="Q56" s="259"/>
      <c r="R56" s="257" t="s">
        <v>1511</v>
      </c>
      <c r="S56" s="258"/>
      <c r="T56" s="258"/>
      <c r="U56" s="259"/>
      <c r="V56" s="257" t="s">
        <v>1510</v>
      </c>
      <c r="W56" s="258"/>
      <c r="X56" s="258"/>
      <c r="Y56" s="259"/>
      <c r="Z56" s="257" t="s">
        <v>796</v>
      </c>
      <c r="AA56" s="258"/>
      <c r="AB56" s="258"/>
      <c r="AC56" s="258"/>
      <c r="AD56" s="258"/>
      <c r="AE56" s="258"/>
      <c r="AF56" s="258"/>
      <c r="AG56" s="258"/>
      <c r="AH56" s="258"/>
      <c r="AI56" s="259"/>
      <c r="AJ56" s="257" t="s">
        <v>1511</v>
      </c>
      <c r="AK56" s="258"/>
      <c r="AL56" s="258"/>
      <c r="AM56" s="259"/>
      <c r="AN56" s="257" t="s">
        <v>1510</v>
      </c>
      <c r="AO56" s="258"/>
      <c r="AP56" s="258"/>
      <c r="AQ56" s="259"/>
    </row>
    <row r="57" spans="7:50" ht="14.25" customHeight="1" x14ac:dyDescent="0.25">
      <c r="G57" s="223"/>
      <c r="H57" s="260"/>
      <c r="Q57" s="261"/>
      <c r="R57" s="260"/>
      <c r="U57" s="261"/>
      <c r="V57" s="260"/>
      <c r="Y57" s="261"/>
      <c r="Z57" s="260"/>
      <c r="AI57" s="261"/>
      <c r="AJ57" s="260"/>
      <c r="AM57" s="261"/>
      <c r="AN57" s="260"/>
      <c r="AQ57" s="261"/>
    </row>
    <row r="58" spans="7:50" ht="14.25" customHeight="1" x14ac:dyDescent="0.25">
      <c r="G58" s="223"/>
      <c r="H58" s="260"/>
      <c r="Q58" s="261"/>
      <c r="R58" s="260"/>
      <c r="U58" s="261"/>
      <c r="V58" s="260"/>
      <c r="Y58" s="261"/>
      <c r="Z58" s="260"/>
      <c r="AI58" s="261"/>
      <c r="AJ58" s="260"/>
      <c r="AM58" s="261"/>
      <c r="AN58" s="260"/>
      <c r="AQ58" s="261"/>
    </row>
    <row r="59" spans="7:50" ht="14.25" customHeight="1" x14ac:dyDescent="0.25">
      <c r="G59" s="223"/>
      <c r="H59" s="260"/>
      <c r="Q59" s="261"/>
      <c r="R59" s="260"/>
      <c r="U59" s="261"/>
      <c r="V59" s="260"/>
      <c r="Y59" s="261"/>
      <c r="Z59" s="260"/>
      <c r="AI59" s="261"/>
      <c r="AJ59" s="260"/>
      <c r="AM59" s="261"/>
      <c r="AN59" s="260"/>
      <c r="AQ59" s="261"/>
    </row>
    <row r="60" spans="7:50" ht="14.25" customHeight="1" x14ac:dyDescent="0.25">
      <c r="G60" s="223"/>
      <c r="H60" s="260"/>
      <c r="Q60" s="261"/>
      <c r="R60" s="260"/>
      <c r="U60" s="261"/>
      <c r="V60" s="260"/>
      <c r="Y60" s="261"/>
      <c r="Z60" s="260"/>
      <c r="AI60" s="261"/>
      <c r="AJ60" s="260"/>
      <c r="AM60" s="261"/>
      <c r="AN60" s="260"/>
      <c r="AQ60" s="261"/>
    </row>
    <row r="61" spans="7:50" ht="14.25" customHeight="1" x14ac:dyDescent="0.25">
      <c r="G61" s="223"/>
      <c r="H61" s="262"/>
      <c r="I61" s="263"/>
      <c r="J61" s="263"/>
      <c r="K61" s="263"/>
      <c r="L61" s="263"/>
      <c r="M61" s="263"/>
      <c r="N61" s="263"/>
      <c r="O61" s="263"/>
      <c r="P61" s="263"/>
      <c r="Q61" s="264"/>
      <c r="R61" s="262"/>
      <c r="S61" s="263"/>
      <c r="T61" s="263"/>
      <c r="U61" s="264"/>
      <c r="V61" s="262"/>
      <c r="W61" s="263"/>
      <c r="X61" s="263"/>
      <c r="Y61" s="264"/>
      <c r="Z61" s="262"/>
      <c r="AA61" s="263"/>
      <c r="AB61" s="263"/>
      <c r="AC61" s="263"/>
      <c r="AD61" s="263"/>
      <c r="AE61" s="263"/>
      <c r="AF61" s="263"/>
      <c r="AG61" s="263"/>
      <c r="AH61" s="263"/>
      <c r="AI61" s="264"/>
      <c r="AJ61" s="262"/>
      <c r="AK61" s="263"/>
      <c r="AL61" s="263"/>
      <c r="AM61" s="264"/>
      <c r="AN61" s="262"/>
      <c r="AO61" s="263"/>
      <c r="AP61" s="263"/>
      <c r="AQ61" s="264"/>
    </row>
    <row r="62" spans="7:50" ht="14.25" customHeight="1" x14ac:dyDescent="0.25">
      <c r="G62" s="223"/>
      <c r="AM62" s="265" t="s">
        <v>1797</v>
      </c>
      <c r="AN62" s="55" t="str">
        <f>'B-5-1'!U18</f>
        <v>B-5-1-1</v>
      </c>
    </row>
    <row r="63" spans="7:50" ht="14.25" customHeight="1" x14ac:dyDescent="0.25">
      <c r="G63" s="223"/>
    </row>
  </sheetData>
  <mergeCells count="216">
    <mergeCell ref="AT50:AX50"/>
    <mergeCell ref="AT28:AX29"/>
    <mergeCell ref="H35:I35"/>
    <mergeCell ref="H22:I23"/>
    <mergeCell ref="AA49:AF49"/>
    <mergeCell ref="N31:T31"/>
    <mergeCell ref="AN32:AS32"/>
    <mergeCell ref="AA36:AF36"/>
    <mergeCell ref="N40:T40"/>
    <mergeCell ref="AN41:AS41"/>
    <mergeCell ref="J43:M43"/>
    <mergeCell ref="AN47:AS47"/>
    <mergeCell ref="J33:M33"/>
    <mergeCell ref="H39:I39"/>
    <mergeCell ref="J42:M42"/>
    <mergeCell ref="AN43:AS43"/>
    <mergeCell ref="J23:P23"/>
    <mergeCell ref="X24:AD24"/>
    <mergeCell ref="AA39:AF39"/>
    <mergeCell ref="AA35:AF35"/>
    <mergeCell ref="AT49:AX49"/>
    <mergeCell ref="AA40:AF40"/>
    <mergeCell ref="AT32:AX32"/>
    <mergeCell ref="H24:I24"/>
    <mergeCell ref="B12:E12"/>
    <mergeCell ref="AG31:AM31"/>
    <mergeCell ref="H45:I45"/>
    <mergeCell ref="AA32:AF32"/>
    <mergeCell ref="AT34:AX34"/>
    <mergeCell ref="H37:I37"/>
    <mergeCell ref="AL24:AS24"/>
    <mergeCell ref="J30:M30"/>
    <mergeCell ref="U31:Z31"/>
    <mergeCell ref="U40:Z40"/>
    <mergeCell ref="Q23:W23"/>
    <mergeCell ref="AN34:AS34"/>
    <mergeCell ref="B14:E14"/>
    <mergeCell ref="AA38:AF38"/>
    <mergeCell ref="AT39:AX39"/>
    <mergeCell ref="N42:T42"/>
    <mergeCell ref="AN45:AS45"/>
    <mergeCell ref="AA37:AF37"/>
    <mergeCell ref="AN29:AS29"/>
    <mergeCell ref="B13:E13"/>
    <mergeCell ref="AG32:AM32"/>
    <mergeCell ref="J22:AX22"/>
    <mergeCell ref="AN36:AS36"/>
    <mergeCell ref="AT40:AX40"/>
    <mergeCell ref="B32:E32"/>
    <mergeCell ref="H33:I33"/>
    <mergeCell ref="H34:I34"/>
    <mergeCell ref="AG44:AM44"/>
    <mergeCell ref="U38:Z38"/>
    <mergeCell ref="B16:E16"/>
    <mergeCell ref="AG35:AM35"/>
    <mergeCell ref="B18:E18"/>
    <mergeCell ref="B20:E20"/>
    <mergeCell ref="AG30:AM30"/>
    <mergeCell ref="AA34:AF34"/>
    <mergeCell ref="AA33:AF33"/>
    <mergeCell ref="AE23:AK23"/>
    <mergeCell ref="N44:T44"/>
    <mergeCell ref="N50:T50"/>
    <mergeCell ref="H49:I49"/>
    <mergeCell ref="H47:I47"/>
    <mergeCell ref="J47:M47"/>
    <mergeCell ref="H36:I36"/>
    <mergeCell ref="N39:T39"/>
    <mergeCell ref="U39:Z39"/>
    <mergeCell ref="J44:M44"/>
    <mergeCell ref="U45:Z45"/>
    <mergeCell ref="J45:M45"/>
    <mergeCell ref="G7:AR7"/>
    <mergeCell ref="AG34:AM34"/>
    <mergeCell ref="N32:T32"/>
    <mergeCell ref="AA50:AF50"/>
    <mergeCell ref="N41:T41"/>
    <mergeCell ref="X23:AD23"/>
    <mergeCell ref="AA47:AF47"/>
    <mergeCell ref="J34:M34"/>
    <mergeCell ref="N43:T43"/>
    <mergeCell ref="J24:P24"/>
    <mergeCell ref="AL23:AS23"/>
    <mergeCell ref="J49:M49"/>
    <mergeCell ref="AA29:AF29"/>
    <mergeCell ref="N33:T33"/>
    <mergeCell ref="J36:M36"/>
    <mergeCell ref="J31:M31"/>
    <mergeCell ref="U32:Z32"/>
    <mergeCell ref="AE24:AK24"/>
    <mergeCell ref="G9:Z11"/>
    <mergeCell ref="AN33:AS33"/>
    <mergeCell ref="AN44:AS44"/>
    <mergeCell ref="H41:I41"/>
    <mergeCell ref="N30:T30"/>
    <mergeCell ref="H50:I50"/>
    <mergeCell ref="Z55:AQ55"/>
    <mergeCell ref="U46:Z46"/>
    <mergeCell ref="H48:I48"/>
    <mergeCell ref="AA44:AF44"/>
    <mergeCell ref="AG48:AM48"/>
    <mergeCell ref="AN49:AS49"/>
    <mergeCell ref="AG45:AM45"/>
    <mergeCell ref="AN35:AS35"/>
    <mergeCell ref="U48:Z48"/>
    <mergeCell ref="H38:I38"/>
    <mergeCell ref="AG47:AM47"/>
    <mergeCell ref="AA41:AF41"/>
    <mergeCell ref="AN46:AS46"/>
    <mergeCell ref="J48:M48"/>
    <mergeCell ref="AN39:AS39"/>
    <mergeCell ref="AA45:AF45"/>
    <mergeCell ref="AN50:AS50"/>
    <mergeCell ref="J50:M50"/>
    <mergeCell ref="U37:Z37"/>
    <mergeCell ref="AG39:AM39"/>
    <mergeCell ref="H44:I44"/>
    <mergeCell ref="N49:T49"/>
    <mergeCell ref="H51:AS51"/>
    <mergeCell ref="U50:Z50"/>
    <mergeCell ref="B6:E6"/>
    <mergeCell ref="U41:Z41"/>
    <mergeCell ref="N34:T34"/>
    <mergeCell ref="H43:I43"/>
    <mergeCell ref="B15:E15"/>
    <mergeCell ref="J46:M46"/>
    <mergeCell ref="J28:M29"/>
    <mergeCell ref="H31:I31"/>
    <mergeCell ref="U47:Z47"/>
    <mergeCell ref="H40:I40"/>
    <mergeCell ref="U43:Z43"/>
    <mergeCell ref="N36:T36"/>
    <mergeCell ref="N45:T45"/>
    <mergeCell ref="U33:Z33"/>
    <mergeCell ref="J38:M38"/>
    <mergeCell ref="J40:M40"/>
    <mergeCell ref="B17:E17"/>
    <mergeCell ref="H42:I42"/>
    <mergeCell ref="J35:M35"/>
    <mergeCell ref="B19:E19"/>
    <mergeCell ref="B34:E34"/>
    <mergeCell ref="B28:E28"/>
    <mergeCell ref="H30:I30"/>
    <mergeCell ref="B30:E30"/>
    <mergeCell ref="AA48:AF48"/>
    <mergeCell ref="AA30:AF30"/>
    <mergeCell ref="AG37:AM37"/>
    <mergeCell ref="N28:Z28"/>
    <mergeCell ref="AT24:AX24"/>
    <mergeCell ref="AT33:AX33"/>
    <mergeCell ref="AT35:AX35"/>
    <mergeCell ref="AT38:AX38"/>
    <mergeCell ref="AT41:AX41"/>
    <mergeCell ref="AT48:AX48"/>
    <mergeCell ref="AN31:AS31"/>
    <mergeCell ref="AT37:AX37"/>
    <mergeCell ref="AT42:AX42"/>
    <mergeCell ref="AG33:AM33"/>
    <mergeCell ref="AA31:AF31"/>
    <mergeCell ref="AG29:AM29"/>
    <mergeCell ref="U29:Z29"/>
    <mergeCell ref="AG42:AM42"/>
    <mergeCell ref="AG43:AM43"/>
    <mergeCell ref="U42:Z42"/>
    <mergeCell ref="N48:T48"/>
    <mergeCell ref="AT36:AX36"/>
    <mergeCell ref="AA43:AF43"/>
    <mergeCell ref="AG38:AM38"/>
    <mergeCell ref="B4:E4"/>
    <mergeCell ref="H46:I46"/>
    <mergeCell ref="H28:I29"/>
    <mergeCell ref="N35:T35"/>
    <mergeCell ref="J39:M39"/>
    <mergeCell ref="AN42:AS42"/>
    <mergeCell ref="AA46:AF46"/>
    <mergeCell ref="J37:M37"/>
    <mergeCell ref="AT30:AX30"/>
    <mergeCell ref="AG46:AM46"/>
    <mergeCell ref="AA28:AS28"/>
    <mergeCell ref="AG40:AM40"/>
    <mergeCell ref="H32:I32"/>
    <mergeCell ref="AN37:AS37"/>
    <mergeCell ref="U35:Z35"/>
    <mergeCell ref="AT44:AX44"/>
    <mergeCell ref="U44:Z44"/>
    <mergeCell ref="N46:T46"/>
    <mergeCell ref="J32:M32"/>
    <mergeCell ref="AT31:AX31"/>
    <mergeCell ref="U34:Z34"/>
    <mergeCell ref="AN30:AS30"/>
    <mergeCell ref="B8:E8"/>
    <mergeCell ref="U30:Z30"/>
    <mergeCell ref="AT51:AX51"/>
    <mergeCell ref="U49:Z49"/>
    <mergeCell ref="H55:Y55"/>
    <mergeCell ref="U36:Z36"/>
    <mergeCell ref="N29:T29"/>
    <mergeCell ref="AT45:AX45"/>
    <mergeCell ref="B10:E10"/>
    <mergeCell ref="N38:T38"/>
    <mergeCell ref="J41:M41"/>
    <mergeCell ref="AT23:AX23"/>
    <mergeCell ref="N47:T47"/>
    <mergeCell ref="AN48:AS48"/>
    <mergeCell ref="AG41:AM41"/>
    <mergeCell ref="Q24:W24"/>
    <mergeCell ref="AT47:AX47"/>
    <mergeCell ref="AG50:AM50"/>
    <mergeCell ref="N37:T37"/>
    <mergeCell ref="AN38:AS38"/>
    <mergeCell ref="AA42:AF42"/>
    <mergeCell ref="AT43:AX43"/>
    <mergeCell ref="AT46:AX46"/>
    <mergeCell ref="AG49:AM49"/>
    <mergeCell ref="AN40:AS40"/>
    <mergeCell ref="AG36:AM36"/>
  </mergeCells>
  <hyperlinks>
    <hyperlink ref="B4" location="PANDUAN!A1" display="PANDUAN" xr:uid="{00000000-0004-0000-3C00-000000000000}"/>
    <hyperlink ref="B6" location="'EWS DIRECTORY'!A1" display="EWS DIRECTORY" xr:uid="{00000000-0004-0000-3C00-000001000000}"/>
    <hyperlink ref="B8" location="'DATA PEMICU'!A1" display="DATA PEMICU" xr:uid="{00000000-0004-0000-3C00-000002000000}"/>
    <hyperlink ref="B10" location="'DATA PENGUJI'!A1" display="DATA PENGUJI" xr:uid="{00000000-0004-0000-3C00-000003000000}"/>
    <hyperlink ref="B12" location="'MAIN LEVEL'!A1" display="MAIN LEVEL" xr:uid="{00000000-0004-0000-3C00-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250">
    <tabColor theme="4" tint="-0.249977111117893"/>
  </sheetPr>
  <dimension ref="A1:AT35"/>
  <sheetViews>
    <sheetView topLeftCell="B1"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46" width="3.6640625" customWidth="1"/>
  </cols>
  <sheetData>
    <row r="1" spans="2:46" ht="14.25" customHeight="1" x14ac:dyDescent="0.25">
      <c r="G1" s="110"/>
      <c r="H1" s="110"/>
      <c r="I1" s="110"/>
      <c r="J1" s="110"/>
      <c r="K1" s="110"/>
      <c r="L1" s="110"/>
      <c r="M1" s="110"/>
      <c r="N1" s="110"/>
      <c r="O1" s="110"/>
      <c r="P1" s="110"/>
      <c r="Q1" s="110"/>
      <c r="R1" s="110"/>
      <c r="S1" s="110"/>
      <c r="T1" s="110"/>
      <c r="U1" s="110"/>
      <c r="V1" s="110"/>
      <c r="W1" s="110"/>
      <c r="X1" s="110"/>
    </row>
    <row r="2" spans="2:46" ht="14.25" customHeight="1" x14ac:dyDescent="0.25">
      <c r="G2" s="55" t="s">
        <v>1674</v>
      </c>
      <c r="H2" s="55"/>
      <c r="I2" s="55"/>
      <c r="J2" s="55"/>
      <c r="K2" s="55"/>
      <c r="L2" s="55"/>
      <c r="M2" s="55"/>
      <c r="N2" s="55"/>
      <c r="AT2" s="443"/>
    </row>
    <row r="3" spans="2:46" ht="14.25" customHeight="1" x14ac:dyDescent="0.25">
      <c r="B3" s="111"/>
      <c r="C3" s="111"/>
      <c r="D3" s="111"/>
      <c r="E3" s="111"/>
      <c r="G3" s="55"/>
      <c r="H3" s="55"/>
      <c r="I3" s="55"/>
      <c r="J3" s="55"/>
      <c r="K3" s="55"/>
      <c r="L3" s="55"/>
      <c r="M3" s="55"/>
      <c r="N3" s="55"/>
      <c r="AT3" s="443"/>
    </row>
    <row r="4" spans="2:46" ht="14.25" customHeight="1" x14ac:dyDescent="0.25">
      <c r="B4" s="762" t="s">
        <v>79</v>
      </c>
      <c r="C4" s="761"/>
      <c r="D4" s="761"/>
      <c r="E4" s="761"/>
      <c r="G4" s="55"/>
      <c r="H4" s="55"/>
      <c r="I4" s="55"/>
      <c r="J4" s="55"/>
      <c r="K4" s="55"/>
      <c r="L4" s="55"/>
      <c r="M4" s="55"/>
      <c r="N4" s="55"/>
      <c r="AT4" s="443"/>
    </row>
    <row r="5" spans="2:46" ht="14.25" customHeight="1" x14ac:dyDescent="0.25">
      <c r="B5" s="111"/>
      <c r="C5" s="111"/>
      <c r="D5" s="111"/>
      <c r="E5" s="111"/>
      <c r="G5" s="55"/>
      <c r="H5" s="55"/>
      <c r="I5" s="55"/>
      <c r="J5" s="55"/>
      <c r="K5" s="55"/>
      <c r="L5" s="55"/>
      <c r="M5" s="55"/>
      <c r="N5" s="55"/>
      <c r="AT5" s="443"/>
    </row>
    <row r="6" spans="2:46" ht="14.25" customHeight="1" x14ac:dyDescent="0.25">
      <c r="B6" s="762" t="s">
        <v>87</v>
      </c>
      <c r="C6" s="761"/>
      <c r="D6" s="761"/>
      <c r="E6" s="761"/>
      <c r="G6" s="55"/>
      <c r="H6" s="55"/>
      <c r="I6" s="55"/>
      <c r="J6" s="55"/>
      <c r="K6" s="55"/>
      <c r="L6" s="55"/>
      <c r="M6" s="55"/>
      <c r="N6" s="55"/>
      <c r="AT6" s="443"/>
    </row>
    <row r="7" spans="2:46" ht="15" customHeight="1" x14ac:dyDescent="0.25">
      <c r="B7" s="111"/>
      <c r="C7" s="111"/>
      <c r="D7" s="111"/>
      <c r="E7" s="111"/>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443"/>
    </row>
    <row r="8" spans="2:46" ht="14.25" customHeight="1" x14ac:dyDescent="0.25">
      <c r="B8" s="762" t="s">
        <v>94</v>
      </c>
      <c r="C8" s="761"/>
      <c r="D8" s="761"/>
      <c r="E8" s="761"/>
      <c r="G8" s="55"/>
      <c r="H8" s="55"/>
      <c r="I8" s="55"/>
      <c r="J8" s="55"/>
      <c r="K8" s="55"/>
      <c r="L8" s="55"/>
      <c r="M8" s="55"/>
      <c r="N8" s="55"/>
      <c r="AT8" s="443"/>
    </row>
    <row r="9" spans="2:46" ht="14.25" customHeight="1" x14ac:dyDescent="0.25">
      <c r="B9" s="111"/>
      <c r="C9" s="111"/>
      <c r="D9" s="111"/>
      <c r="E9" s="111"/>
      <c r="G9" s="999" t="str">
        <f>"Rincian "&amp;'B-5'!G9&amp;" "&amp;'B-5-1'!M28</f>
        <v>Rincian Penyesuaian Penjualan Berdasarkan Data Pemicu dan Data Penguji</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c r="AT12" s="443"/>
    </row>
    <row r="13" spans="2:46" ht="14.25" customHeight="1" x14ac:dyDescent="0.25">
      <c r="B13" s="962" t="str">
        <f>HYPERLINK("#'"&amp;'EWS DIRECTORY'!$J$58&amp;"'!A1",'EWS DIRECTORY'!$J$58)</f>
        <v>B-5</v>
      </c>
      <c r="C13" s="761"/>
      <c r="D13" s="761"/>
      <c r="E13" s="761"/>
      <c r="G13" s="55" t="s">
        <v>1680</v>
      </c>
      <c r="H13" s="55"/>
      <c r="I13" s="254"/>
      <c r="J13" s="254"/>
      <c r="K13" s="254"/>
      <c r="L13" s="254"/>
      <c r="M13" s="254"/>
      <c r="N13" s="254"/>
      <c r="AT13" s="443"/>
    </row>
    <row r="14" spans="2:46" ht="14.25" customHeight="1" x14ac:dyDescent="0.25">
      <c r="B14" s="931" t="str">
        <f>HYPERLINK("#'"&amp;'EWS DIRECTORY'!$J$59&amp;"'!A1",'EWS DIRECTORY'!$J$59)</f>
        <v>B-5-1</v>
      </c>
      <c r="C14" s="761"/>
      <c r="D14" s="761"/>
      <c r="E14" s="761"/>
      <c r="G14" s="55"/>
      <c r="H14" s="55"/>
      <c r="I14" s="254"/>
      <c r="J14" s="254"/>
      <c r="K14" s="254"/>
      <c r="L14" s="254"/>
      <c r="M14" s="254"/>
      <c r="N14" s="254"/>
      <c r="AT14" s="443"/>
    </row>
    <row r="15" spans="2:46" ht="14.25" customHeight="1" x14ac:dyDescent="0.25">
      <c r="B15" s="929" t="str">
        <f>HYPERLINK("#'"&amp;'EWS DIRECTORY'!$J$60&amp;"'!A1",'EWS DIRECTORY'!$J$60)</f>
        <v>B-5-1-1</v>
      </c>
      <c r="C15" s="761"/>
      <c r="D15" s="761"/>
      <c r="E15" s="761"/>
      <c r="G15" s="55"/>
      <c r="H15" s="55"/>
      <c r="I15" s="254"/>
      <c r="J15" s="254"/>
      <c r="K15" s="254"/>
      <c r="L15" s="254"/>
      <c r="M15" s="254"/>
      <c r="N15" s="254"/>
      <c r="AT15" s="443"/>
    </row>
    <row r="16" spans="2:46" ht="14.25" customHeight="1" x14ac:dyDescent="0.25">
      <c r="B16" s="927" t="str">
        <f>HYPERLINK("#'"&amp;'EWS DIRECTORY'!$J$61&amp;"'!A1",'EWS DIRECTORY'!$J$61)</f>
        <v>B-5-1-2</v>
      </c>
      <c r="C16" s="761"/>
      <c r="D16" s="761"/>
      <c r="E16" s="761"/>
      <c r="G16" s="55"/>
      <c r="H16" s="55"/>
      <c r="I16" s="254"/>
      <c r="J16" s="254"/>
      <c r="K16" s="254"/>
      <c r="L16" s="254"/>
      <c r="M16" s="254"/>
      <c r="N16" s="254"/>
      <c r="AT16" s="443"/>
    </row>
    <row r="17" spans="2:46" ht="14.25" customHeight="1" x14ac:dyDescent="0.25">
      <c r="B17" s="929" t="str">
        <f>HYPERLINK("#'"&amp;'EWS DIRECTORY'!$J$62&amp;"'!A1",'EWS DIRECTORY'!$J$62)</f>
        <v>B-5-1-3</v>
      </c>
      <c r="C17" s="761"/>
      <c r="D17" s="761"/>
      <c r="E17" s="761"/>
      <c r="G17" s="55" t="s">
        <v>1681</v>
      </c>
      <c r="H17" s="55"/>
      <c r="I17" s="55"/>
      <c r="J17" s="254"/>
      <c r="K17" s="254"/>
      <c r="L17" s="254"/>
      <c r="M17" s="254"/>
      <c r="N17" s="254"/>
      <c r="AT17" s="443"/>
    </row>
    <row r="18" spans="2:46" ht="14.25" customHeight="1" x14ac:dyDescent="0.25">
      <c r="B18" s="929" t="str">
        <f>HYPERLINK("#'"&amp;'EWS DIRECTORY'!$J$63&amp;"'!A1",'EWS DIRECTORY'!$J$63)</f>
        <v>B-5-1-4</v>
      </c>
      <c r="C18" s="761"/>
      <c r="D18" s="761"/>
      <c r="E18" s="761"/>
      <c r="G18" s="55" t="s">
        <v>1744</v>
      </c>
      <c r="H18" s="55"/>
      <c r="I18" s="55" t="s">
        <v>1744</v>
      </c>
      <c r="J18" s="254"/>
      <c r="K18" s="254"/>
      <c r="L18" s="254"/>
      <c r="M18" s="254"/>
      <c r="N18" s="254"/>
      <c r="AT18" s="443"/>
    </row>
    <row r="19" spans="2:46" ht="14.25" customHeight="1" x14ac:dyDescent="0.25">
      <c r="B19" s="929" t="str">
        <f>HYPERLINK("#'"&amp;'EWS DIRECTORY'!$J$64&amp;"'!A1",'EWS DIRECTORY'!$J$64)</f>
        <v>B-5-1-5</v>
      </c>
      <c r="C19" s="761"/>
      <c r="D19" s="761"/>
      <c r="E19" s="761"/>
      <c r="AT19" s="443"/>
    </row>
    <row r="20" spans="2:46" ht="14.25" customHeight="1" x14ac:dyDescent="0.25">
      <c r="B20" s="929" t="str">
        <f>HYPERLINK("#'"&amp;'EWS DIRECTORY'!$J$65&amp;"'!A1",'EWS DIRECTORY'!$J$65)</f>
        <v>B-5-1-6</v>
      </c>
      <c r="C20" s="761"/>
      <c r="D20" s="761"/>
      <c r="E20" s="761"/>
      <c r="G20" s="55" t="s">
        <v>1851</v>
      </c>
      <c r="AT20" s="443"/>
    </row>
    <row r="21" spans="2:46" ht="14.25" customHeight="1" x14ac:dyDescent="0.25">
      <c r="G21" s="55"/>
      <c r="AT21" s="443"/>
    </row>
    <row r="22" spans="2:46" ht="14.25" customHeight="1" x14ac:dyDescent="0.25">
      <c r="G22" s="55"/>
      <c r="H22" s="1086" t="s">
        <v>107</v>
      </c>
      <c r="I22" s="790"/>
      <c r="J22" s="1087" t="s">
        <v>1767</v>
      </c>
      <c r="K22" s="789"/>
      <c r="L22" s="1082" t="s">
        <v>1852</v>
      </c>
      <c r="M22" s="764"/>
      <c r="N22" s="764"/>
      <c r="O22" s="764"/>
      <c r="P22" s="764"/>
      <c r="Q22" s="764"/>
      <c r="R22" s="764"/>
      <c r="S22" s="764"/>
      <c r="T22" s="764"/>
      <c r="U22" s="765"/>
      <c r="V22" s="1083" t="s">
        <v>1853</v>
      </c>
      <c r="W22" s="764"/>
      <c r="X22" s="764"/>
      <c r="Y22" s="764"/>
      <c r="Z22" s="764"/>
      <c r="AA22" s="764"/>
      <c r="AB22" s="764"/>
      <c r="AC22" s="764"/>
      <c r="AD22" s="764"/>
      <c r="AE22" s="764"/>
      <c r="AF22" s="764"/>
      <c r="AG22" s="764"/>
      <c r="AH22" s="764"/>
      <c r="AI22" s="764"/>
      <c r="AJ22" s="764"/>
      <c r="AK22" s="764"/>
      <c r="AL22" s="764"/>
      <c r="AM22" s="764"/>
      <c r="AN22" s="765"/>
      <c r="AO22" s="1084" t="s">
        <v>1770</v>
      </c>
      <c r="AP22" s="764"/>
      <c r="AQ22" s="764"/>
      <c r="AR22" s="764"/>
      <c r="AS22" s="764"/>
      <c r="AT22" s="765"/>
    </row>
    <row r="23" spans="2:46" ht="15" customHeight="1" x14ac:dyDescent="0.25">
      <c r="G23" s="55"/>
      <c r="H23" s="1077">
        <v>1</v>
      </c>
      <c r="I23" s="765"/>
      <c r="J23" s="1081"/>
      <c r="K23" s="764"/>
      <c r="L23" s="1077"/>
      <c r="M23" s="764"/>
      <c r="N23" s="764"/>
      <c r="O23" s="764"/>
      <c r="P23" s="764"/>
      <c r="Q23" s="764"/>
      <c r="R23" s="764"/>
      <c r="S23" s="764"/>
      <c r="T23" s="764"/>
      <c r="U23" s="765"/>
      <c r="V23" s="1085"/>
      <c r="W23" s="764"/>
      <c r="X23" s="764"/>
      <c r="Y23" s="764"/>
      <c r="Z23" s="764"/>
      <c r="AA23" s="764"/>
      <c r="AB23" s="764"/>
      <c r="AC23" s="764"/>
      <c r="AD23" s="764"/>
      <c r="AE23" s="764"/>
      <c r="AF23" s="764"/>
      <c r="AG23" s="764"/>
      <c r="AH23" s="764"/>
      <c r="AI23" s="764"/>
      <c r="AJ23" s="764"/>
      <c r="AK23" s="764"/>
      <c r="AL23" s="764"/>
      <c r="AM23" s="764"/>
      <c r="AN23" s="765"/>
      <c r="AO23" s="1078"/>
      <c r="AP23" s="764"/>
      <c r="AQ23" s="764"/>
      <c r="AR23" s="764"/>
      <c r="AS23" s="764"/>
      <c r="AT23" s="765"/>
    </row>
    <row r="24" spans="2:46" ht="14.25" customHeight="1" x14ac:dyDescent="0.25">
      <c r="AT24" s="443"/>
    </row>
    <row r="25" spans="2:46" ht="14.25" customHeight="1" x14ac:dyDescent="0.25">
      <c r="AS25" s="443"/>
      <c r="AT25" s="443"/>
    </row>
    <row r="26" spans="2:46" ht="15" customHeight="1" x14ac:dyDescent="0.25">
      <c r="AS26" s="443"/>
      <c r="AT26" s="443"/>
    </row>
    <row r="27" spans="2:46" ht="15" customHeight="1" x14ac:dyDescent="0.25">
      <c r="H27" s="976" t="s">
        <v>1795</v>
      </c>
      <c r="I27" s="824"/>
      <c r="J27" s="824"/>
      <c r="K27" s="824"/>
      <c r="L27" s="824"/>
      <c r="M27" s="824"/>
      <c r="N27" s="824"/>
      <c r="O27" s="824"/>
      <c r="P27" s="824"/>
      <c r="Q27" s="824"/>
      <c r="R27" s="824"/>
      <c r="S27" s="824"/>
      <c r="T27" s="824"/>
      <c r="U27" s="824"/>
      <c r="V27" s="824"/>
      <c r="W27" s="824"/>
      <c r="X27" s="824"/>
      <c r="Y27" s="825"/>
      <c r="Z27" s="976" t="s">
        <v>1796</v>
      </c>
      <c r="AA27" s="824"/>
      <c r="AB27" s="824"/>
      <c r="AC27" s="824"/>
      <c r="AD27" s="824"/>
      <c r="AE27" s="824"/>
      <c r="AF27" s="824"/>
      <c r="AG27" s="824"/>
      <c r="AH27" s="824"/>
      <c r="AI27" s="824"/>
      <c r="AJ27" s="824"/>
      <c r="AK27" s="824"/>
      <c r="AL27" s="824"/>
      <c r="AM27" s="824"/>
      <c r="AN27" s="824"/>
      <c r="AO27" s="824"/>
      <c r="AP27" s="824"/>
      <c r="AQ27" s="825"/>
      <c r="AS27" s="443"/>
      <c r="AT27" s="443"/>
    </row>
    <row r="28" spans="2:46" ht="14.25" customHeight="1" x14ac:dyDescent="0.25">
      <c r="B28" s="760"/>
      <c r="C28" s="761"/>
      <c r="D28" s="761"/>
      <c r="E28" s="761"/>
      <c r="H28" s="257" t="s">
        <v>796</v>
      </c>
      <c r="I28" s="258"/>
      <c r="J28" s="258"/>
      <c r="K28" s="258"/>
      <c r="L28" s="258"/>
      <c r="M28" s="258"/>
      <c r="N28" s="258"/>
      <c r="O28" s="258"/>
      <c r="P28" s="258"/>
      <c r="Q28" s="259"/>
      <c r="R28" s="257" t="s">
        <v>1511</v>
      </c>
      <c r="S28" s="258"/>
      <c r="T28" s="258"/>
      <c r="U28" s="259"/>
      <c r="V28" s="257" t="s">
        <v>1510</v>
      </c>
      <c r="W28" s="258"/>
      <c r="X28" s="258"/>
      <c r="Y28" s="259"/>
      <c r="Z28" s="257" t="s">
        <v>796</v>
      </c>
      <c r="AA28" s="258"/>
      <c r="AB28" s="258"/>
      <c r="AC28" s="258"/>
      <c r="AD28" s="258"/>
      <c r="AE28" s="258"/>
      <c r="AF28" s="258"/>
      <c r="AG28" s="258"/>
      <c r="AH28" s="258"/>
      <c r="AI28" s="259"/>
      <c r="AJ28" s="257" t="s">
        <v>1511</v>
      </c>
      <c r="AK28" s="258"/>
      <c r="AL28" s="258"/>
      <c r="AM28" s="259"/>
      <c r="AN28" s="257" t="s">
        <v>1510</v>
      </c>
      <c r="AO28" s="258"/>
      <c r="AP28" s="258"/>
      <c r="AQ28" s="259"/>
      <c r="AS28" s="443"/>
      <c r="AT28" s="443"/>
    </row>
    <row r="29" spans="2:46" ht="14.25" customHeight="1" x14ac:dyDescent="0.25">
      <c r="H29" s="260"/>
      <c r="Q29" s="261"/>
      <c r="R29" s="260"/>
      <c r="U29" s="261"/>
      <c r="V29" s="260"/>
      <c r="Y29" s="261"/>
      <c r="Z29" s="260"/>
      <c r="AI29" s="261"/>
      <c r="AJ29" s="260"/>
      <c r="AM29" s="261"/>
      <c r="AN29" s="260"/>
      <c r="AQ29" s="261"/>
      <c r="AS29" s="443"/>
      <c r="AT29" s="443"/>
    </row>
    <row r="30" spans="2:46" ht="14.25" customHeight="1" x14ac:dyDescent="0.25">
      <c r="B30" s="760"/>
      <c r="C30" s="761"/>
      <c r="D30" s="761"/>
      <c r="E30" s="761"/>
      <c r="H30" s="260"/>
      <c r="Q30" s="261"/>
      <c r="R30" s="260"/>
      <c r="U30" s="261"/>
      <c r="V30" s="260"/>
      <c r="Y30" s="261"/>
      <c r="Z30" s="260"/>
      <c r="AI30" s="261"/>
      <c r="AJ30" s="260"/>
      <c r="AM30" s="261"/>
      <c r="AN30" s="260"/>
      <c r="AQ30" s="261"/>
      <c r="AS30" s="443"/>
      <c r="AT30" s="443"/>
    </row>
    <row r="31" spans="2:46" ht="14.25" customHeight="1" x14ac:dyDescent="0.25">
      <c r="H31" s="260"/>
      <c r="Q31" s="261"/>
      <c r="R31" s="260"/>
      <c r="U31" s="261"/>
      <c r="V31" s="260"/>
      <c r="Y31" s="261"/>
      <c r="Z31" s="260"/>
      <c r="AI31" s="261"/>
      <c r="AJ31" s="260"/>
      <c r="AM31" s="261"/>
      <c r="AN31" s="260"/>
      <c r="AQ31" s="261"/>
      <c r="AS31" s="443"/>
      <c r="AT31" s="443"/>
    </row>
    <row r="32" spans="2:46" ht="14.25" customHeight="1" x14ac:dyDescent="0.25">
      <c r="B32" s="760"/>
      <c r="C32" s="761"/>
      <c r="D32" s="761"/>
      <c r="E32" s="761"/>
      <c r="H32" s="260"/>
      <c r="Q32" s="261"/>
      <c r="R32" s="260"/>
      <c r="U32" s="261"/>
      <c r="V32" s="260"/>
      <c r="Y32" s="261"/>
      <c r="Z32" s="260"/>
      <c r="AI32" s="261"/>
      <c r="AJ32" s="260"/>
      <c r="AM32" s="261"/>
      <c r="AN32" s="260"/>
      <c r="AQ32" s="261"/>
      <c r="AS32" s="443"/>
      <c r="AT32" s="443"/>
    </row>
    <row r="33" spans="2:46" ht="14.25" customHeight="1" x14ac:dyDescent="0.25">
      <c r="H33" s="262"/>
      <c r="I33" s="263"/>
      <c r="J33" s="263"/>
      <c r="K33" s="263"/>
      <c r="L33" s="263"/>
      <c r="M33" s="263"/>
      <c r="N33" s="263"/>
      <c r="O33" s="263"/>
      <c r="P33" s="263"/>
      <c r="Q33" s="264"/>
      <c r="R33" s="262"/>
      <c r="S33" s="263"/>
      <c r="T33" s="263"/>
      <c r="U33" s="264"/>
      <c r="V33" s="262"/>
      <c r="W33" s="263"/>
      <c r="X33" s="263"/>
      <c r="Y33" s="264"/>
      <c r="Z33" s="262"/>
      <c r="AA33" s="263"/>
      <c r="AB33" s="263"/>
      <c r="AC33" s="263"/>
      <c r="AD33" s="263"/>
      <c r="AE33" s="263"/>
      <c r="AF33" s="263"/>
      <c r="AG33" s="263"/>
      <c r="AH33" s="263"/>
      <c r="AI33" s="264"/>
      <c r="AJ33" s="262"/>
      <c r="AK33" s="263"/>
      <c r="AL33" s="263"/>
      <c r="AM33" s="264"/>
      <c r="AN33" s="262"/>
      <c r="AO33" s="263"/>
      <c r="AP33" s="263"/>
      <c r="AQ33" s="264"/>
      <c r="AS33" s="443"/>
      <c r="AT33" s="443"/>
    </row>
    <row r="34" spans="2:46" ht="14.25" customHeight="1" x14ac:dyDescent="0.25">
      <c r="B34" s="760"/>
      <c r="C34" s="761"/>
      <c r="D34" s="761"/>
      <c r="E34" s="761"/>
      <c r="G34" s="223"/>
      <c r="AM34" s="265" t="s">
        <v>1797</v>
      </c>
      <c r="AN34" s="131" t="str">
        <f>'B-5-1'!U20</f>
        <v>B-5-1-2</v>
      </c>
      <c r="AS34" s="443"/>
      <c r="AT34" s="443"/>
    </row>
    <row r="35" spans="2:46" ht="14.25" customHeight="1" x14ac:dyDescent="0.25">
      <c r="G35" s="223"/>
      <c r="AS35" s="443"/>
      <c r="AT35" s="443"/>
    </row>
  </sheetData>
  <mergeCells count="31">
    <mergeCell ref="B6:E6"/>
    <mergeCell ref="B30:E30"/>
    <mergeCell ref="B15:E15"/>
    <mergeCell ref="B20:E20"/>
    <mergeCell ref="B13:E13"/>
    <mergeCell ref="B10:E10"/>
    <mergeCell ref="B28:E28"/>
    <mergeCell ref="B4:E4"/>
    <mergeCell ref="V22:AN22"/>
    <mergeCell ref="B16:E16"/>
    <mergeCell ref="AO22:AT22"/>
    <mergeCell ref="H27:Y27"/>
    <mergeCell ref="G7:AR7"/>
    <mergeCell ref="B18:E18"/>
    <mergeCell ref="B12:E12"/>
    <mergeCell ref="V23:AN23"/>
    <mergeCell ref="H22:I22"/>
    <mergeCell ref="J22:K22"/>
    <mergeCell ref="B14:E14"/>
    <mergeCell ref="B17:E17"/>
    <mergeCell ref="B8:E8"/>
    <mergeCell ref="L23:U23"/>
    <mergeCell ref="G9:Z11"/>
    <mergeCell ref="B34:E34"/>
    <mergeCell ref="AO23:AT23"/>
    <mergeCell ref="Z27:AQ27"/>
    <mergeCell ref="H23:I23"/>
    <mergeCell ref="B19:E19"/>
    <mergeCell ref="J23:K23"/>
    <mergeCell ref="B32:E32"/>
    <mergeCell ref="L22:U22"/>
  </mergeCells>
  <hyperlinks>
    <hyperlink ref="B4" location="PANDUAN!A1" display="PANDUAN" xr:uid="{00000000-0004-0000-3D00-000000000000}"/>
    <hyperlink ref="B6" location="'EWS DIRECTORY'!A1" display="EWS DIRECTORY" xr:uid="{00000000-0004-0000-3D00-000001000000}"/>
    <hyperlink ref="B8" location="'DATA PEMICU'!A1" display="DATA PEMICU" xr:uid="{00000000-0004-0000-3D00-000002000000}"/>
    <hyperlink ref="B10" location="'DATA PENGUJI'!A1" display="DATA PENGUJI" xr:uid="{00000000-0004-0000-3D00-000003000000}"/>
    <hyperlink ref="B12" location="'MAIN LEVEL'!A1" display="MAIN LEVEL" xr:uid="{00000000-0004-0000-3D00-000004000000}"/>
  </hyperlinks>
  <pageMargins left="0.51181102362204722" right="0.15748031496062989" top="0.55118110236220474" bottom="0.55118110236220474" header="0" footer="0"/>
  <pageSetup paperSize="9" scale="60" orientation="landscape"/>
  <headerFooter>
    <oddFooter>&amp;Rhalaman &amp;P dari</oddFooter>
  </headerFooter>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279">
    <tabColor theme="4" tint="-0.249977111117893"/>
  </sheetPr>
  <dimension ref="A2:AX53"/>
  <sheetViews>
    <sheetView topLeftCell="B9" zoomScaleNormal="100" workbookViewId="0">
      <selection activeCell="AQ18" sqref="AQ18:AU18"/>
    </sheetView>
  </sheetViews>
  <sheetFormatPr defaultColWidth="3.5546875" defaultRowHeight="13.8" x14ac:dyDescent="0.25"/>
  <cols>
    <col min="1" max="1" width="3" style="110" hidden="1" customWidth="1"/>
    <col min="2" max="5" width="3.88671875" style="177" customWidth="1"/>
    <col min="6" max="6" width="3.88671875" style="110" customWidth="1"/>
    <col min="7" max="45" width="3.6640625" style="254" customWidth="1"/>
    <col min="46" max="46" width="4.44140625" style="254" customWidth="1"/>
    <col min="47" max="47" width="3.6640625" style="254" customWidth="1"/>
    <col min="48" max="48" width="3.5546875" style="254" customWidth="1"/>
    <col min="49" max="16384" width="3.5546875" style="254"/>
  </cols>
  <sheetData>
    <row r="2" spans="2:47" x14ac:dyDescent="0.25">
      <c r="G2" s="55" t="s">
        <v>1674</v>
      </c>
      <c r="H2" s="55"/>
      <c r="I2" s="55"/>
      <c r="J2" s="55"/>
      <c r="K2" s="55"/>
      <c r="L2" s="55"/>
      <c r="M2" s="55"/>
      <c r="N2" s="55"/>
      <c r="AT2" s="443"/>
      <c r="AU2" s="443"/>
    </row>
    <row r="3" spans="2:47" x14ac:dyDescent="0.25">
      <c r="B3" s="111"/>
      <c r="C3" s="111"/>
      <c r="D3" s="111"/>
      <c r="E3" s="111"/>
      <c r="G3" s="55"/>
      <c r="H3" s="55"/>
      <c r="I3" s="55"/>
      <c r="J3" s="55"/>
      <c r="K3" s="55"/>
      <c r="L3" s="55"/>
      <c r="M3" s="55"/>
      <c r="N3" s="55"/>
      <c r="AT3" s="443"/>
      <c r="AU3" s="443"/>
    </row>
    <row r="4" spans="2:47" x14ac:dyDescent="0.25">
      <c r="B4" s="762" t="s">
        <v>79</v>
      </c>
      <c r="C4" s="761"/>
      <c r="D4" s="761"/>
      <c r="E4" s="761"/>
      <c r="G4" s="55"/>
      <c r="H4" s="55"/>
      <c r="I4" s="55"/>
      <c r="J4" s="55"/>
      <c r="K4" s="55"/>
      <c r="L4" s="55"/>
      <c r="M4" s="55"/>
      <c r="N4" s="55"/>
      <c r="AT4" s="443"/>
      <c r="AU4" s="443"/>
    </row>
    <row r="5" spans="2:47" x14ac:dyDescent="0.25">
      <c r="B5" s="111"/>
      <c r="C5" s="111"/>
      <c r="D5" s="111"/>
      <c r="E5" s="111"/>
      <c r="G5" s="55"/>
      <c r="H5" s="55"/>
      <c r="I5" s="55"/>
      <c r="J5" s="55"/>
      <c r="K5" s="55"/>
      <c r="L5" s="55"/>
      <c r="M5" s="55"/>
      <c r="N5" s="55"/>
      <c r="AT5" s="443"/>
      <c r="AU5" s="443"/>
    </row>
    <row r="6" spans="2:47" x14ac:dyDescent="0.25">
      <c r="B6" s="762" t="s">
        <v>87</v>
      </c>
      <c r="C6" s="761"/>
      <c r="D6" s="761"/>
      <c r="E6" s="761"/>
      <c r="G6" s="55"/>
      <c r="H6" s="55"/>
      <c r="I6" s="55"/>
      <c r="J6" s="55"/>
      <c r="K6" s="55"/>
      <c r="L6" s="55"/>
      <c r="M6" s="55"/>
      <c r="N6" s="55"/>
      <c r="AT6" s="443"/>
      <c r="AU6" s="443"/>
    </row>
    <row r="7" spans="2:47" ht="15" customHeight="1" x14ac:dyDescent="0.25">
      <c r="B7" s="111"/>
      <c r="C7" s="111"/>
      <c r="D7" s="111"/>
      <c r="E7" s="111"/>
      <c r="G7" s="996" t="s">
        <v>1774</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c r="AI7" s="792"/>
      <c r="AJ7" s="792"/>
      <c r="AK7" s="792"/>
      <c r="AL7" s="792"/>
      <c r="AM7" s="792"/>
      <c r="AN7" s="792"/>
      <c r="AO7" s="792"/>
      <c r="AP7" s="792"/>
      <c r="AQ7" s="792"/>
      <c r="AR7" s="792"/>
      <c r="AS7" s="58"/>
      <c r="AT7" s="443"/>
      <c r="AU7" s="443"/>
    </row>
    <row r="8" spans="2:47" x14ac:dyDescent="0.25">
      <c r="B8" s="762" t="s">
        <v>94</v>
      </c>
      <c r="C8" s="761"/>
      <c r="D8" s="761"/>
      <c r="E8" s="761"/>
      <c r="G8" s="55"/>
      <c r="H8" s="55"/>
      <c r="I8" s="55"/>
      <c r="J8" s="55"/>
      <c r="K8" s="55"/>
      <c r="L8" s="55"/>
      <c r="M8" s="55"/>
      <c r="N8" s="55"/>
      <c r="AT8" s="443"/>
      <c r="AU8" s="443"/>
    </row>
    <row r="9" spans="2:47" x14ac:dyDescent="0.25">
      <c r="B9" s="111"/>
      <c r="C9" s="111"/>
      <c r="D9" s="111"/>
      <c r="E9" s="111"/>
      <c r="G9" s="999" t="str">
        <f>"Rincian "&amp;'B-5'!G9&amp;" "&amp;'B-5-1'!M28</f>
        <v>Rincian Penyesuaian Penjualan Berdasarkan Data Pemicu dan Data Penguji</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c r="AU9" s="443"/>
    </row>
    <row r="10" spans="2:47" x14ac:dyDescent="0.25">
      <c r="B10" s="762" t="s">
        <v>101</v>
      </c>
      <c r="C10" s="761"/>
      <c r="D10" s="761"/>
      <c r="E10" s="761"/>
      <c r="G10" s="1001"/>
      <c r="H10" s="792"/>
      <c r="I10" s="792"/>
      <c r="J10" s="792"/>
      <c r="K10" s="792"/>
      <c r="L10" s="792"/>
      <c r="M10" s="792"/>
      <c r="N10" s="792"/>
      <c r="O10" s="792"/>
      <c r="P10" s="792"/>
      <c r="Q10" s="792"/>
      <c r="R10" s="792"/>
      <c r="S10" s="792"/>
      <c r="T10" s="792"/>
      <c r="U10" s="792"/>
      <c r="V10" s="792"/>
      <c r="W10" s="792"/>
      <c r="X10" s="792"/>
      <c r="Y10" s="792"/>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c r="AU10" s="443"/>
    </row>
    <row r="11" spans="2:47"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c r="AU11" s="443"/>
    </row>
    <row r="12" spans="2:47" x14ac:dyDescent="0.25">
      <c r="B12" s="762" t="s">
        <v>106</v>
      </c>
      <c r="C12" s="761"/>
      <c r="D12" s="761"/>
      <c r="E12" s="761"/>
      <c r="AT12" s="443"/>
      <c r="AU12" s="443"/>
    </row>
    <row r="13" spans="2:47" x14ac:dyDescent="0.25">
      <c r="B13" s="962" t="str">
        <f>HYPERLINK("#'"&amp;'EWS DIRECTORY'!$J$58&amp;"'!A1",'EWS DIRECTORY'!$J$58)</f>
        <v>B-5</v>
      </c>
      <c r="C13" s="761"/>
      <c r="D13" s="761"/>
      <c r="E13" s="761"/>
      <c r="G13" s="55" t="s">
        <v>1680</v>
      </c>
      <c r="H13" s="55"/>
      <c r="AT13" s="443"/>
      <c r="AU13" s="443"/>
    </row>
    <row r="14" spans="2:47" x14ac:dyDescent="0.25">
      <c r="B14" s="931" t="str">
        <f>HYPERLINK("#'"&amp;'EWS DIRECTORY'!$J$59&amp;"'!A1",'EWS DIRECTORY'!$J$59)</f>
        <v>B-5-1</v>
      </c>
      <c r="C14" s="761"/>
      <c r="D14" s="761"/>
      <c r="E14" s="761"/>
      <c r="G14" s="55"/>
      <c r="H14" s="55"/>
      <c r="AT14" s="443"/>
      <c r="AU14" s="443"/>
    </row>
    <row r="15" spans="2:47" x14ac:dyDescent="0.25">
      <c r="B15" s="929" t="str">
        <f>HYPERLINK("#'"&amp;'EWS DIRECTORY'!$J$60&amp;"'!A1",'EWS DIRECTORY'!$J$60)</f>
        <v>B-5-1-1</v>
      </c>
      <c r="C15" s="761"/>
      <c r="D15" s="761"/>
      <c r="E15" s="761"/>
      <c r="G15" s="55"/>
      <c r="H15" s="55"/>
      <c r="AT15" s="443"/>
      <c r="AU15" s="443"/>
    </row>
    <row r="16" spans="2:47" x14ac:dyDescent="0.25">
      <c r="B16" s="929" t="str">
        <f>HYPERLINK("#'"&amp;'EWS DIRECTORY'!$J$61&amp;"'!A1",'EWS DIRECTORY'!$J$61)</f>
        <v>B-5-1-2</v>
      </c>
      <c r="C16" s="761"/>
      <c r="D16" s="761"/>
      <c r="E16" s="761"/>
      <c r="G16" s="55"/>
      <c r="H16" s="55"/>
      <c r="AT16" s="443"/>
      <c r="AU16" s="443"/>
    </row>
    <row r="17" spans="1:50" x14ac:dyDescent="0.25">
      <c r="B17" s="927" t="str">
        <f>HYPERLINK("#'"&amp;'EWS DIRECTORY'!$J$62&amp;"'!A1",'EWS DIRECTORY'!$J$62)</f>
        <v>B-5-1-3</v>
      </c>
      <c r="C17" s="761"/>
      <c r="D17" s="761"/>
      <c r="E17" s="761"/>
      <c r="G17" s="55" t="s">
        <v>1681</v>
      </c>
      <c r="H17" s="55"/>
      <c r="I17" s="55"/>
      <c r="AT17" s="443"/>
      <c r="AU17" s="443"/>
    </row>
    <row r="18" spans="1:50" x14ac:dyDescent="0.25">
      <c r="B18" s="929" t="str">
        <f>HYPERLINK("#'"&amp;'EWS DIRECTORY'!$J$63&amp;"'!A1",'EWS DIRECTORY'!$J$63)</f>
        <v>B-5-1-4</v>
      </c>
      <c r="C18" s="761"/>
      <c r="D18" s="761"/>
      <c r="E18" s="761"/>
      <c r="G18" s="55" t="s">
        <v>1744</v>
      </c>
      <c r="H18" s="55"/>
      <c r="I18" s="55" t="s">
        <v>1744</v>
      </c>
      <c r="AT18" s="443"/>
      <c r="AU18" s="443"/>
    </row>
    <row r="19" spans="1:50" x14ac:dyDescent="0.25">
      <c r="B19" s="929" t="str">
        <f>HYPERLINK("#'"&amp;'EWS DIRECTORY'!$J$64&amp;"'!A1",'EWS DIRECTORY'!$J$64)</f>
        <v>B-5-1-5</v>
      </c>
      <c r="C19" s="761"/>
      <c r="D19" s="761"/>
      <c r="E19" s="761"/>
      <c r="AT19" s="443"/>
      <c r="AU19" s="443"/>
    </row>
    <row r="20" spans="1:50" s="271" customFormat="1" x14ac:dyDescent="0.25">
      <c r="A20" s="110"/>
      <c r="B20" s="929" t="str">
        <f>HYPERLINK("#'"&amp;'EWS DIRECTORY'!$J$65&amp;"'!A1",'EWS DIRECTORY'!$J$65)</f>
        <v>B-5-1-6</v>
      </c>
      <c r="C20" s="896"/>
      <c r="D20" s="896"/>
      <c r="E20" s="896"/>
      <c r="F20" s="110"/>
      <c r="G20" s="55" t="s">
        <v>1851</v>
      </c>
      <c r="AT20" s="443"/>
      <c r="AU20" s="443"/>
    </row>
    <row r="21" spans="1:50" x14ac:dyDescent="0.25">
      <c r="G21" s="55"/>
      <c r="AT21" s="443"/>
      <c r="AU21" s="443"/>
    </row>
    <row r="22" spans="1:50" ht="15" customHeight="1" x14ac:dyDescent="0.25">
      <c r="G22" s="55"/>
      <c r="H22" s="990" t="s">
        <v>1445</v>
      </c>
      <c r="I22" s="790"/>
      <c r="J22" s="990" t="s">
        <v>1478</v>
      </c>
      <c r="K22" s="789"/>
      <c r="L22" s="789"/>
      <c r="M22" s="790"/>
      <c r="N22" s="994" t="s">
        <v>1792</v>
      </c>
      <c r="O22" s="764"/>
      <c r="P22" s="764"/>
      <c r="Q22" s="764"/>
      <c r="R22" s="764"/>
      <c r="S22" s="764"/>
      <c r="T22" s="764"/>
      <c r="U22" s="764"/>
      <c r="V22" s="764"/>
      <c r="W22" s="764"/>
      <c r="X22" s="764"/>
      <c r="Y22" s="764"/>
      <c r="Z22" s="765"/>
      <c r="AA22" s="994" t="s">
        <v>1793</v>
      </c>
      <c r="AB22" s="764"/>
      <c r="AC22" s="764"/>
      <c r="AD22" s="764"/>
      <c r="AE22" s="764"/>
      <c r="AF22" s="764"/>
      <c r="AG22" s="764"/>
      <c r="AH22" s="764"/>
      <c r="AI22" s="764"/>
      <c r="AJ22" s="764"/>
      <c r="AK22" s="764"/>
      <c r="AL22" s="764"/>
      <c r="AM22" s="764"/>
      <c r="AN22" s="764"/>
      <c r="AO22" s="764"/>
      <c r="AP22" s="764"/>
      <c r="AQ22" s="764"/>
      <c r="AR22" s="764"/>
      <c r="AS22" s="765"/>
      <c r="AT22" s="990" t="s">
        <v>1481</v>
      </c>
      <c r="AU22" s="789"/>
      <c r="AV22" s="789"/>
      <c r="AW22" s="789"/>
      <c r="AX22" s="790"/>
    </row>
    <row r="23" spans="1:50" x14ac:dyDescent="0.25">
      <c r="G23" s="55"/>
      <c r="H23" s="806"/>
      <c r="I23" s="807"/>
      <c r="J23" s="806"/>
      <c r="K23" s="794"/>
      <c r="L23" s="794"/>
      <c r="M23" s="807"/>
      <c r="N23" s="978" t="s">
        <v>796</v>
      </c>
      <c r="O23" s="764"/>
      <c r="P23" s="764"/>
      <c r="Q23" s="764"/>
      <c r="R23" s="764"/>
      <c r="S23" s="764"/>
      <c r="T23" s="765"/>
      <c r="U23" s="978" t="s">
        <v>1401</v>
      </c>
      <c r="V23" s="764"/>
      <c r="W23" s="764"/>
      <c r="X23" s="764"/>
      <c r="Y23" s="764"/>
      <c r="Z23" s="765"/>
      <c r="AA23" s="978" t="s">
        <v>796</v>
      </c>
      <c r="AB23" s="764"/>
      <c r="AC23" s="764"/>
      <c r="AD23" s="764"/>
      <c r="AE23" s="764"/>
      <c r="AF23" s="765"/>
      <c r="AG23" s="978" t="s">
        <v>1794</v>
      </c>
      <c r="AH23" s="764"/>
      <c r="AI23" s="764"/>
      <c r="AJ23" s="764"/>
      <c r="AK23" s="764"/>
      <c r="AL23" s="764"/>
      <c r="AM23" s="765"/>
      <c r="AN23" s="978" t="s">
        <v>1510</v>
      </c>
      <c r="AO23" s="764"/>
      <c r="AP23" s="764"/>
      <c r="AQ23" s="764"/>
      <c r="AR23" s="764"/>
      <c r="AS23" s="765"/>
      <c r="AT23" s="806"/>
      <c r="AU23" s="794"/>
      <c r="AV23" s="794"/>
      <c r="AW23" s="794"/>
      <c r="AX23" s="807"/>
    </row>
    <row r="24" spans="1:50" x14ac:dyDescent="0.25">
      <c r="H24" s="980"/>
      <c r="I24" s="765"/>
      <c r="J24" s="979"/>
      <c r="K24" s="764"/>
      <c r="L24" s="764"/>
      <c r="M24" s="765"/>
      <c r="N24" s="980"/>
      <c r="O24" s="764"/>
      <c r="P24" s="764"/>
      <c r="Q24" s="764"/>
      <c r="R24" s="764"/>
      <c r="S24" s="764"/>
      <c r="T24" s="765"/>
      <c r="U24" s="977"/>
      <c r="V24" s="764"/>
      <c r="W24" s="764"/>
      <c r="X24" s="764"/>
      <c r="Y24" s="764"/>
      <c r="Z24" s="765"/>
      <c r="AA24" s="980"/>
      <c r="AB24" s="764"/>
      <c r="AC24" s="764"/>
      <c r="AD24" s="764"/>
      <c r="AE24" s="764"/>
      <c r="AF24" s="765"/>
      <c r="AG24" s="980"/>
      <c r="AH24" s="764"/>
      <c r="AI24" s="764"/>
      <c r="AJ24" s="764"/>
      <c r="AK24" s="764"/>
      <c r="AL24" s="764"/>
      <c r="AM24" s="765"/>
      <c r="AN24" s="979"/>
      <c r="AO24" s="764"/>
      <c r="AP24" s="764"/>
      <c r="AQ24" s="764"/>
      <c r="AR24" s="764"/>
      <c r="AS24" s="765"/>
      <c r="AT24" s="1063"/>
      <c r="AU24" s="764"/>
      <c r="AV24" s="764"/>
      <c r="AW24" s="764"/>
      <c r="AX24" s="765"/>
    </row>
    <row r="25" spans="1:50" x14ac:dyDescent="0.25">
      <c r="H25" s="980"/>
      <c r="I25" s="765"/>
      <c r="J25" s="979"/>
      <c r="K25" s="764"/>
      <c r="L25" s="764"/>
      <c r="M25" s="765"/>
      <c r="N25" s="980"/>
      <c r="O25" s="764"/>
      <c r="P25" s="764"/>
      <c r="Q25" s="764"/>
      <c r="R25" s="764"/>
      <c r="S25" s="764"/>
      <c r="T25" s="765"/>
      <c r="U25" s="977"/>
      <c r="V25" s="764"/>
      <c r="W25" s="764"/>
      <c r="X25" s="764"/>
      <c r="Y25" s="764"/>
      <c r="Z25" s="765"/>
      <c r="AA25" s="980"/>
      <c r="AB25" s="764"/>
      <c r="AC25" s="764"/>
      <c r="AD25" s="764"/>
      <c r="AE25" s="764"/>
      <c r="AF25" s="765"/>
      <c r="AG25" s="980"/>
      <c r="AH25" s="764"/>
      <c r="AI25" s="764"/>
      <c r="AJ25" s="764"/>
      <c r="AK25" s="764"/>
      <c r="AL25" s="764"/>
      <c r="AM25" s="765"/>
      <c r="AN25" s="979"/>
      <c r="AO25" s="764"/>
      <c r="AP25" s="764"/>
      <c r="AQ25" s="764"/>
      <c r="AR25" s="764"/>
      <c r="AS25" s="765"/>
      <c r="AT25" s="1063"/>
      <c r="AU25" s="764"/>
      <c r="AV25" s="764"/>
      <c r="AW25" s="764"/>
      <c r="AX25" s="765"/>
    </row>
    <row r="26" spans="1:50" x14ac:dyDescent="0.25">
      <c r="H26" s="980"/>
      <c r="I26" s="765"/>
      <c r="J26" s="979"/>
      <c r="K26" s="764"/>
      <c r="L26" s="764"/>
      <c r="M26" s="765"/>
      <c r="N26" s="980"/>
      <c r="O26" s="764"/>
      <c r="P26" s="764"/>
      <c r="Q26" s="764"/>
      <c r="R26" s="764"/>
      <c r="S26" s="764"/>
      <c r="T26" s="765"/>
      <c r="U26" s="977"/>
      <c r="V26" s="764"/>
      <c r="W26" s="764"/>
      <c r="X26" s="764"/>
      <c r="Y26" s="764"/>
      <c r="Z26" s="765"/>
      <c r="AA26" s="980"/>
      <c r="AB26" s="764"/>
      <c r="AC26" s="764"/>
      <c r="AD26" s="764"/>
      <c r="AE26" s="764"/>
      <c r="AF26" s="765"/>
      <c r="AG26" s="980"/>
      <c r="AH26" s="764"/>
      <c r="AI26" s="764"/>
      <c r="AJ26" s="764"/>
      <c r="AK26" s="764"/>
      <c r="AL26" s="764"/>
      <c r="AM26" s="765"/>
      <c r="AN26" s="979"/>
      <c r="AO26" s="764"/>
      <c r="AP26" s="764"/>
      <c r="AQ26" s="764"/>
      <c r="AR26" s="764"/>
      <c r="AS26" s="765"/>
      <c r="AT26" s="1063"/>
      <c r="AU26" s="764"/>
      <c r="AV26" s="764"/>
      <c r="AW26" s="764"/>
      <c r="AX26" s="765"/>
    </row>
    <row r="27" spans="1:50" x14ac:dyDescent="0.25">
      <c r="H27" s="980"/>
      <c r="I27" s="765"/>
      <c r="J27" s="979"/>
      <c r="K27" s="764"/>
      <c r="L27" s="764"/>
      <c r="M27" s="765"/>
      <c r="N27" s="980"/>
      <c r="O27" s="764"/>
      <c r="P27" s="764"/>
      <c r="Q27" s="764"/>
      <c r="R27" s="764"/>
      <c r="S27" s="764"/>
      <c r="T27" s="765"/>
      <c r="U27" s="977"/>
      <c r="V27" s="764"/>
      <c r="W27" s="764"/>
      <c r="X27" s="764"/>
      <c r="Y27" s="764"/>
      <c r="Z27" s="765"/>
      <c r="AA27" s="980"/>
      <c r="AB27" s="764"/>
      <c r="AC27" s="764"/>
      <c r="AD27" s="764"/>
      <c r="AE27" s="764"/>
      <c r="AF27" s="765"/>
      <c r="AG27" s="980"/>
      <c r="AH27" s="764"/>
      <c r="AI27" s="764"/>
      <c r="AJ27" s="764"/>
      <c r="AK27" s="764"/>
      <c r="AL27" s="764"/>
      <c r="AM27" s="765"/>
      <c r="AN27" s="979"/>
      <c r="AO27" s="764"/>
      <c r="AP27" s="764"/>
      <c r="AQ27" s="764"/>
      <c r="AR27" s="764"/>
      <c r="AS27" s="765"/>
      <c r="AT27" s="1063"/>
      <c r="AU27" s="764"/>
      <c r="AV27" s="764"/>
      <c r="AW27" s="764"/>
      <c r="AX27" s="765"/>
    </row>
    <row r="28" spans="1:50" x14ac:dyDescent="0.25">
      <c r="B28" s="760"/>
      <c r="C28" s="761"/>
      <c r="D28" s="761"/>
      <c r="E28" s="761"/>
      <c r="H28" s="980"/>
      <c r="I28" s="765"/>
      <c r="J28" s="979"/>
      <c r="K28" s="764"/>
      <c r="L28" s="764"/>
      <c r="M28" s="765"/>
      <c r="N28" s="980"/>
      <c r="O28" s="764"/>
      <c r="P28" s="764"/>
      <c r="Q28" s="764"/>
      <c r="R28" s="764"/>
      <c r="S28" s="764"/>
      <c r="T28" s="765"/>
      <c r="U28" s="977"/>
      <c r="V28" s="764"/>
      <c r="W28" s="764"/>
      <c r="X28" s="764"/>
      <c r="Y28" s="764"/>
      <c r="Z28" s="765"/>
      <c r="AA28" s="980"/>
      <c r="AB28" s="764"/>
      <c r="AC28" s="764"/>
      <c r="AD28" s="764"/>
      <c r="AE28" s="764"/>
      <c r="AF28" s="765"/>
      <c r="AG28" s="980"/>
      <c r="AH28" s="764"/>
      <c r="AI28" s="764"/>
      <c r="AJ28" s="764"/>
      <c r="AK28" s="764"/>
      <c r="AL28" s="764"/>
      <c r="AM28" s="765"/>
      <c r="AN28" s="979"/>
      <c r="AO28" s="764"/>
      <c r="AP28" s="764"/>
      <c r="AQ28" s="764"/>
      <c r="AR28" s="764"/>
      <c r="AS28" s="765"/>
      <c r="AT28" s="1063"/>
      <c r="AU28" s="764"/>
      <c r="AV28" s="764"/>
      <c r="AW28" s="764"/>
      <c r="AX28" s="765"/>
    </row>
    <row r="29" spans="1:50" x14ac:dyDescent="0.25">
      <c r="H29" s="980"/>
      <c r="I29" s="765"/>
      <c r="J29" s="979"/>
      <c r="K29" s="764"/>
      <c r="L29" s="764"/>
      <c r="M29" s="765"/>
      <c r="N29" s="980"/>
      <c r="O29" s="764"/>
      <c r="P29" s="764"/>
      <c r="Q29" s="764"/>
      <c r="R29" s="764"/>
      <c r="S29" s="764"/>
      <c r="T29" s="765"/>
      <c r="U29" s="977"/>
      <c r="V29" s="764"/>
      <c r="W29" s="764"/>
      <c r="X29" s="764"/>
      <c r="Y29" s="764"/>
      <c r="Z29" s="765"/>
      <c r="AA29" s="980"/>
      <c r="AB29" s="764"/>
      <c r="AC29" s="764"/>
      <c r="AD29" s="764"/>
      <c r="AE29" s="764"/>
      <c r="AF29" s="765"/>
      <c r="AG29" s="980"/>
      <c r="AH29" s="764"/>
      <c r="AI29" s="764"/>
      <c r="AJ29" s="764"/>
      <c r="AK29" s="764"/>
      <c r="AL29" s="764"/>
      <c r="AM29" s="765"/>
      <c r="AN29" s="983"/>
      <c r="AO29" s="764"/>
      <c r="AP29" s="764"/>
      <c r="AQ29" s="764"/>
      <c r="AR29" s="764"/>
      <c r="AS29" s="765"/>
      <c r="AT29" s="1063"/>
      <c r="AU29" s="764"/>
      <c r="AV29" s="764"/>
      <c r="AW29" s="764"/>
      <c r="AX29" s="765"/>
    </row>
    <row r="30" spans="1:50" x14ac:dyDescent="0.25">
      <c r="B30" s="760"/>
      <c r="C30" s="761"/>
      <c r="D30" s="761"/>
      <c r="E30" s="761"/>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1:50" ht="1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1:50" x14ac:dyDescent="0.25">
      <c r="B32" s="760"/>
      <c r="C32" s="761"/>
      <c r="D32" s="761"/>
      <c r="E32" s="761"/>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2:50"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2:50" ht="15" customHeight="1" x14ac:dyDescent="0.25">
      <c r="B34" s="760"/>
      <c r="C34" s="761"/>
      <c r="D34" s="761"/>
      <c r="E34" s="761"/>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2:50" x14ac:dyDescent="0.25">
      <c r="B36" s="760"/>
      <c r="C36" s="761"/>
      <c r="D36" s="761"/>
      <c r="E36" s="761"/>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2:50" ht="14.4"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2:50" ht="14.4"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2:50" ht="14.4" customHeight="1" x14ac:dyDescent="0.25">
      <c r="G39" s="223"/>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2:50" x14ac:dyDescent="0.25">
      <c r="G40" s="223"/>
      <c r="H40" s="993"/>
      <c r="I40" s="765"/>
      <c r="J40" s="993"/>
      <c r="K40" s="764"/>
      <c r="L40" s="764"/>
      <c r="M40" s="765"/>
      <c r="N40" s="993"/>
      <c r="O40" s="764"/>
      <c r="P40" s="764"/>
      <c r="Q40" s="764"/>
      <c r="R40" s="764"/>
      <c r="S40" s="764"/>
      <c r="T40" s="765"/>
      <c r="U40" s="986"/>
      <c r="V40" s="764"/>
      <c r="W40" s="764"/>
      <c r="X40" s="764"/>
      <c r="Y40" s="764"/>
      <c r="Z40" s="765"/>
      <c r="AA40" s="993"/>
      <c r="AB40" s="764"/>
      <c r="AC40" s="764"/>
      <c r="AD40" s="764"/>
      <c r="AE40" s="764"/>
      <c r="AF40" s="765"/>
      <c r="AG40" s="993"/>
      <c r="AH40" s="764"/>
      <c r="AI40" s="764"/>
      <c r="AJ40" s="764"/>
      <c r="AK40" s="764"/>
      <c r="AL40" s="764"/>
      <c r="AM40" s="765"/>
      <c r="AN40" s="995"/>
      <c r="AO40" s="764"/>
      <c r="AP40" s="764"/>
      <c r="AQ40" s="764"/>
      <c r="AR40" s="764"/>
      <c r="AS40" s="765"/>
      <c r="AT40" s="1065"/>
      <c r="AU40" s="764"/>
      <c r="AV40" s="764"/>
      <c r="AW40" s="764"/>
      <c r="AX40" s="765"/>
    </row>
    <row r="41" spans="2:50" x14ac:dyDescent="0.25">
      <c r="G41" s="223"/>
      <c r="H41" s="1092" t="s">
        <v>1770</v>
      </c>
      <c r="I41" s="764"/>
      <c r="J41" s="764"/>
      <c r="K41" s="764"/>
      <c r="L41" s="764"/>
      <c r="M41" s="764"/>
      <c r="N41" s="764"/>
      <c r="O41" s="764"/>
      <c r="P41" s="764"/>
      <c r="Q41" s="764"/>
      <c r="R41" s="764"/>
      <c r="S41" s="764"/>
      <c r="T41" s="764"/>
      <c r="U41" s="764"/>
      <c r="V41" s="764"/>
      <c r="W41" s="764"/>
      <c r="X41" s="764"/>
      <c r="Y41" s="764"/>
      <c r="Z41" s="764"/>
      <c r="AA41" s="764"/>
      <c r="AB41" s="764"/>
      <c r="AC41" s="764"/>
      <c r="AD41" s="764"/>
      <c r="AE41" s="764"/>
      <c r="AF41" s="764"/>
      <c r="AG41" s="764"/>
      <c r="AH41" s="764"/>
      <c r="AI41" s="764"/>
      <c r="AJ41" s="764"/>
      <c r="AK41" s="764"/>
      <c r="AL41" s="764"/>
      <c r="AM41" s="764"/>
      <c r="AN41" s="764"/>
      <c r="AO41" s="764"/>
      <c r="AP41" s="764"/>
      <c r="AQ41" s="764"/>
      <c r="AR41" s="764"/>
      <c r="AS41" s="765"/>
      <c r="AT41" s="1134">
        <f>SUM(AT24:AX40)</f>
        <v>0</v>
      </c>
      <c r="AU41" s="764"/>
      <c r="AV41" s="764"/>
      <c r="AW41" s="764"/>
      <c r="AX41" s="765"/>
    </row>
    <row r="42" spans="2:50" x14ac:dyDescent="0.25">
      <c r="G42" s="223"/>
      <c r="AS42" s="443"/>
      <c r="AT42" s="443"/>
    </row>
    <row r="43" spans="2:50" x14ac:dyDescent="0.25">
      <c r="G43" s="223"/>
      <c r="AS43" s="443"/>
      <c r="AT43" s="443"/>
      <c r="AU43" s="443"/>
    </row>
    <row r="44" spans="2:50" x14ac:dyDescent="0.25">
      <c r="H44" s="976" t="s">
        <v>1795</v>
      </c>
      <c r="I44" s="824"/>
      <c r="J44" s="824"/>
      <c r="K44" s="824"/>
      <c r="L44" s="824"/>
      <c r="M44" s="824"/>
      <c r="N44" s="824"/>
      <c r="O44" s="824"/>
      <c r="P44" s="824"/>
      <c r="Q44" s="824"/>
      <c r="R44" s="824"/>
      <c r="S44" s="824"/>
      <c r="T44" s="824"/>
      <c r="U44" s="824"/>
      <c r="V44" s="824"/>
      <c r="W44" s="824"/>
      <c r="X44" s="824"/>
      <c r="Y44" s="825"/>
      <c r="Z44" s="976" t="s">
        <v>1796</v>
      </c>
      <c r="AA44" s="824"/>
      <c r="AB44" s="824"/>
      <c r="AC44" s="824"/>
      <c r="AD44" s="824"/>
      <c r="AE44" s="824"/>
      <c r="AF44" s="824"/>
      <c r="AG44" s="824"/>
      <c r="AH44" s="824"/>
      <c r="AI44" s="824"/>
      <c r="AJ44" s="824"/>
      <c r="AK44" s="824"/>
      <c r="AL44" s="824"/>
      <c r="AM44" s="824"/>
      <c r="AN44" s="824"/>
      <c r="AO44" s="824"/>
      <c r="AP44" s="824"/>
      <c r="AQ44" s="825"/>
      <c r="AS44" s="443"/>
      <c r="AT44" s="443"/>
      <c r="AU44" s="443"/>
    </row>
    <row r="45" spans="2:50" x14ac:dyDescent="0.25">
      <c r="H45" s="257" t="s">
        <v>796</v>
      </c>
      <c r="I45" s="258"/>
      <c r="J45" s="258"/>
      <c r="K45" s="258"/>
      <c r="L45" s="258"/>
      <c r="M45" s="258"/>
      <c r="N45" s="258"/>
      <c r="O45" s="258"/>
      <c r="P45" s="258"/>
      <c r="Q45" s="259"/>
      <c r="R45" s="257" t="s">
        <v>1511</v>
      </c>
      <c r="S45" s="258"/>
      <c r="T45" s="258"/>
      <c r="U45" s="259"/>
      <c r="V45" s="257" t="s">
        <v>1510</v>
      </c>
      <c r="W45" s="258"/>
      <c r="X45" s="258"/>
      <c r="Y45" s="259"/>
      <c r="Z45" s="257" t="s">
        <v>796</v>
      </c>
      <c r="AA45" s="258"/>
      <c r="AB45" s="258"/>
      <c r="AC45" s="258"/>
      <c r="AD45" s="258"/>
      <c r="AE45" s="258"/>
      <c r="AF45" s="258"/>
      <c r="AG45" s="258"/>
      <c r="AH45" s="258"/>
      <c r="AI45" s="259"/>
      <c r="AJ45" s="257" t="s">
        <v>1511</v>
      </c>
      <c r="AK45" s="258"/>
      <c r="AL45" s="258"/>
      <c r="AM45" s="259"/>
      <c r="AN45" s="257" t="s">
        <v>1510</v>
      </c>
      <c r="AO45" s="258"/>
      <c r="AP45" s="258"/>
      <c r="AQ45" s="259"/>
      <c r="AS45" s="443"/>
      <c r="AT45" s="443"/>
      <c r="AU45" s="443"/>
    </row>
    <row r="46" spans="2:50" x14ac:dyDescent="0.25">
      <c r="H46" s="260"/>
      <c r="Q46" s="261"/>
      <c r="R46" s="260"/>
      <c r="U46" s="261"/>
      <c r="V46" s="260"/>
      <c r="Y46" s="261"/>
      <c r="Z46" s="260"/>
      <c r="AI46" s="261"/>
      <c r="AJ46" s="260"/>
      <c r="AM46" s="261"/>
      <c r="AN46" s="260"/>
      <c r="AQ46" s="261"/>
      <c r="AS46" s="443"/>
      <c r="AT46" s="443"/>
      <c r="AU46" s="443"/>
    </row>
    <row r="47" spans="2:50" x14ac:dyDescent="0.25">
      <c r="H47" s="260"/>
      <c r="Q47" s="261"/>
      <c r="R47" s="260"/>
      <c r="U47" s="261"/>
      <c r="V47" s="260"/>
      <c r="Y47" s="261"/>
      <c r="Z47" s="260"/>
      <c r="AI47" s="261"/>
      <c r="AJ47" s="260"/>
      <c r="AM47" s="261"/>
      <c r="AN47" s="260"/>
      <c r="AQ47" s="261"/>
      <c r="AS47" s="443"/>
      <c r="AT47" s="443"/>
      <c r="AU47" s="443"/>
    </row>
    <row r="48" spans="2:50" ht="15" customHeight="1" x14ac:dyDescent="0.25">
      <c r="H48" s="260"/>
      <c r="Q48" s="261"/>
      <c r="R48" s="260"/>
      <c r="U48" s="261"/>
      <c r="V48" s="260"/>
      <c r="Y48" s="261"/>
      <c r="Z48" s="260"/>
      <c r="AI48" s="261"/>
      <c r="AJ48" s="260"/>
      <c r="AM48" s="261"/>
      <c r="AN48" s="260"/>
      <c r="AQ48" s="261"/>
      <c r="AS48" s="443"/>
      <c r="AT48" s="443"/>
      <c r="AU48" s="443"/>
    </row>
    <row r="49" spans="8:47" x14ac:dyDescent="0.25">
      <c r="H49" s="260"/>
      <c r="Q49" s="261"/>
      <c r="R49" s="260"/>
      <c r="U49" s="261"/>
      <c r="V49" s="260"/>
      <c r="Y49" s="261"/>
      <c r="Z49" s="260"/>
      <c r="AI49" s="261"/>
      <c r="AJ49" s="260"/>
      <c r="AM49" s="261"/>
      <c r="AN49" s="260"/>
      <c r="AQ49" s="261"/>
      <c r="AS49" s="443"/>
      <c r="AT49" s="443"/>
      <c r="AU49" s="443"/>
    </row>
    <row r="50" spans="8:47" x14ac:dyDescent="0.25">
      <c r="H50" s="262"/>
      <c r="I50" s="263"/>
      <c r="J50" s="263"/>
      <c r="K50" s="263"/>
      <c r="L50" s="263"/>
      <c r="M50" s="263"/>
      <c r="N50" s="263"/>
      <c r="O50" s="263"/>
      <c r="P50" s="263"/>
      <c r="Q50" s="264"/>
      <c r="R50" s="262"/>
      <c r="S50" s="263"/>
      <c r="T50" s="263"/>
      <c r="U50" s="264"/>
      <c r="V50" s="262"/>
      <c r="W50" s="263"/>
      <c r="X50" s="263"/>
      <c r="Y50" s="264"/>
      <c r="Z50" s="262"/>
      <c r="AA50" s="263"/>
      <c r="AB50" s="263"/>
      <c r="AC50" s="263"/>
      <c r="AD50" s="263"/>
      <c r="AE50" s="263"/>
      <c r="AF50" s="263"/>
      <c r="AG50" s="263"/>
      <c r="AH50" s="263"/>
      <c r="AI50" s="264"/>
      <c r="AJ50" s="262"/>
      <c r="AK50" s="263"/>
      <c r="AL50" s="263"/>
      <c r="AM50" s="264"/>
      <c r="AN50" s="262"/>
      <c r="AO50" s="263"/>
      <c r="AP50" s="263"/>
      <c r="AQ50" s="264"/>
      <c r="AS50" s="443"/>
      <c r="AT50" s="443"/>
      <c r="AU50" s="443"/>
    </row>
    <row r="51" spans="8:47" x14ac:dyDescent="0.25">
      <c r="AM51" s="265" t="s">
        <v>1797</v>
      </c>
      <c r="AN51" s="131" t="str">
        <f>'B-5-1'!U22</f>
        <v>B-5-1-3</v>
      </c>
      <c r="AS51" s="443"/>
      <c r="AT51" s="443"/>
    </row>
    <row r="52" spans="8:47" x14ac:dyDescent="0.25">
      <c r="AS52" s="443"/>
      <c r="AT52" s="443"/>
    </row>
    <row r="53" spans="8:47" x14ac:dyDescent="0.25">
      <c r="H53" s="110"/>
      <c r="I53" s="110"/>
      <c r="J53" s="110"/>
      <c r="K53" s="110"/>
      <c r="L53" s="110"/>
      <c r="M53" s="110"/>
      <c r="N53" s="110"/>
      <c r="O53" s="110"/>
      <c r="P53" s="110"/>
      <c r="Q53" s="110"/>
      <c r="R53" s="110"/>
      <c r="S53" s="110"/>
      <c r="T53" s="110"/>
      <c r="U53" s="110"/>
      <c r="V53" s="110"/>
      <c r="W53" s="110"/>
      <c r="X53" s="110"/>
    </row>
  </sheetData>
  <mergeCells count="170">
    <mergeCell ref="G7:AR7"/>
    <mergeCell ref="AG25:AM25"/>
    <mergeCell ref="N32:T32"/>
    <mergeCell ref="AG34:AM34"/>
    <mergeCell ref="U23:Z23"/>
    <mergeCell ref="J34:M34"/>
    <mergeCell ref="H28:I28"/>
    <mergeCell ref="J27:M27"/>
    <mergeCell ref="AA29:AF29"/>
    <mergeCell ref="N33:T33"/>
    <mergeCell ref="AN25:AS25"/>
    <mergeCell ref="J31:M31"/>
    <mergeCell ref="U32:Z32"/>
    <mergeCell ref="G9:Z11"/>
    <mergeCell ref="U25:Z25"/>
    <mergeCell ref="AA26:AF26"/>
    <mergeCell ref="AN28:AS28"/>
    <mergeCell ref="U26:Z26"/>
    <mergeCell ref="J33:M33"/>
    <mergeCell ref="H22:I23"/>
    <mergeCell ref="N26:T26"/>
    <mergeCell ref="AN27:AS27"/>
    <mergeCell ref="H24:I24"/>
    <mergeCell ref="H33:I33"/>
    <mergeCell ref="U27:Z27"/>
    <mergeCell ref="U36:Z36"/>
    <mergeCell ref="AT30:AX30"/>
    <mergeCell ref="J32:M32"/>
    <mergeCell ref="AT26:AX26"/>
    <mergeCell ref="U28:Z28"/>
    <mergeCell ref="AA36:AF36"/>
    <mergeCell ref="N39:T39"/>
    <mergeCell ref="AN36:AS36"/>
    <mergeCell ref="AA27:AF27"/>
    <mergeCell ref="AA37:AF37"/>
    <mergeCell ref="AT27:AX27"/>
    <mergeCell ref="H39:I39"/>
    <mergeCell ref="AA35:AF35"/>
    <mergeCell ref="AT33:AX33"/>
    <mergeCell ref="U39:Z39"/>
    <mergeCell ref="AG38:AM38"/>
    <mergeCell ref="J28:M28"/>
    <mergeCell ref="U29:Z29"/>
    <mergeCell ref="AT35:AX35"/>
    <mergeCell ref="U38:Z38"/>
    <mergeCell ref="AN29:AS29"/>
    <mergeCell ref="AA33:AF33"/>
    <mergeCell ref="AA31:AF31"/>
    <mergeCell ref="AG29:AM29"/>
    <mergeCell ref="H38:I38"/>
    <mergeCell ref="AT40:AX40"/>
    <mergeCell ref="AG28:AM28"/>
    <mergeCell ref="AG37:AM37"/>
    <mergeCell ref="H29:I29"/>
    <mergeCell ref="AT25:AX25"/>
    <mergeCell ref="AT37:AX37"/>
    <mergeCell ref="AG40:AM40"/>
    <mergeCell ref="H27:I27"/>
    <mergeCell ref="U37:Z37"/>
    <mergeCell ref="AG30:AM30"/>
    <mergeCell ref="AG39:AM39"/>
    <mergeCell ref="AA34:AF34"/>
    <mergeCell ref="N27:T27"/>
    <mergeCell ref="U40:Z40"/>
    <mergeCell ref="AN34:AS34"/>
    <mergeCell ref="AA38:AF38"/>
    <mergeCell ref="AT39:AX39"/>
    <mergeCell ref="N30:T30"/>
    <mergeCell ref="AN31:AS31"/>
    <mergeCell ref="AA40:AF40"/>
    <mergeCell ref="N40:T40"/>
    <mergeCell ref="H35:I35"/>
    <mergeCell ref="N31:T31"/>
    <mergeCell ref="AN32:AS32"/>
    <mergeCell ref="H44:Y44"/>
    <mergeCell ref="B28:E28"/>
    <mergeCell ref="J25:M25"/>
    <mergeCell ref="AA39:AF39"/>
    <mergeCell ref="H30:I30"/>
    <mergeCell ref="AN26:AS26"/>
    <mergeCell ref="AA30:AF30"/>
    <mergeCell ref="AT41:AX41"/>
    <mergeCell ref="B6:E6"/>
    <mergeCell ref="N34:T34"/>
    <mergeCell ref="B15:E15"/>
    <mergeCell ref="AT28:AX28"/>
    <mergeCell ref="H31:I31"/>
    <mergeCell ref="H40:I40"/>
    <mergeCell ref="AG24:AM24"/>
    <mergeCell ref="N36:T36"/>
    <mergeCell ref="U24:Z24"/>
    <mergeCell ref="H41:AS41"/>
    <mergeCell ref="U33:Z33"/>
    <mergeCell ref="AG26:AM26"/>
    <mergeCell ref="AT32:AX32"/>
    <mergeCell ref="J38:M38"/>
    <mergeCell ref="AT29:AX29"/>
    <mergeCell ref="AN39:AS39"/>
    <mergeCell ref="B4:E4"/>
    <mergeCell ref="AG23:AM23"/>
    <mergeCell ref="J39:M39"/>
    <mergeCell ref="N35:T35"/>
    <mergeCell ref="AA22:AS22"/>
    <mergeCell ref="J29:M29"/>
    <mergeCell ref="N25:T25"/>
    <mergeCell ref="J37:M37"/>
    <mergeCell ref="Z44:AQ44"/>
    <mergeCell ref="N37:T37"/>
    <mergeCell ref="AN38:AS38"/>
    <mergeCell ref="J40:M40"/>
    <mergeCell ref="N29:T29"/>
    <mergeCell ref="J24:M24"/>
    <mergeCell ref="AN40:AS40"/>
    <mergeCell ref="B17:E17"/>
    <mergeCell ref="AG36:AM36"/>
    <mergeCell ref="N23:T23"/>
    <mergeCell ref="AN24:AS24"/>
    <mergeCell ref="J26:M26"/>
    <mergeCell ref="AA28:AF28"/>
    <mergeCell ref="AN33:AS33"/>
    <mergeCell ref="J35:M35"/>
    <mergeCell ref="B19:E19"/>
    <mergeCell ref="B16:E16"/>
    <mergeCell ref="AG35:AM35"/>
    <mergeCell ref="AT24:AX24"/>
    <mergeCell ref="AT38:AX38"/>
    <mergeCell ref="AN23:AS23"/>
    <mergeCell ref="H36:I36"/>
    <mergeCell ref="J36:M36"/>
    <mergeCell ref="AN35:AS35"/>
    <mergeCell ref="AT36:AX36"/>
    <mergeCell ref="AA24:AF24"/>
    <mergeCell ref="N28:T28"/>
    <mergeCell ref="AT31:AX31"/>
    <mergeCell ref="U34:Z34"/>
    <mergeCell ref="AN30:AS30"/>
    <mergeCell ref="N22:Z22"/>
    <mergeCell ref="AG31:AM31"/>
    <mergeCell ref="AA32:AF32"/>
    <mergeCell ref="AT34:AX34"/>
    <mergeCell ref="H37:I37"/>
    <mergeCell ref="AN37:AS37"/>
    <mergeCell ref="U35:Z35"/>
    <mergeCell ref="J22:M23"/>
    <mergeCell ref="H34:I34"/>
    <mergeCell ref="AT22:AX23"/>
    <mergeCell ref="B8:E8"/>
    <mergeCell ref="AG27:AM27"/>
    <mergeCell ref="U30:Z30"/>
    <mergeCell ref="B36:E36"/>
    <mergeCell ref="B10:E10"/>
    <mergeCell ref="N38:T38"/>
    <mergeCell ref="H26:I26"/>
    <mergeCell ref="B20:E20"/>
    <mergeCell ref="B34:E34"/>
    <mergeCell ref="J30:M30"/>
    <mergeCell ref="U31:Z31"/>
    <mergeCell ref="H32:I32"/>
    <mergeCell ref="AA23:AF23"/>
    <mergeCell ref="B12:E12"/>
    <mergeCell ref="B14:E14"/>
    <mergeCell ref="B13:E13"/>
    <mergeCell ref="AA25:AF25"/>
    <mergeCell ref="N24:T24"/>
    <mergeCell ref="B30:E30"/>
    <mergeCell ref="AG32:AM32"/>
    <mergeCell ref="B18:E18"/>
    <mergeCell ref="AG33:AM33"/>
    <mergeCell ref="B32:E32"/>
    <mergeCell ref="H25:I25"/>
  </mergeCells>
  <hyperlinks>
    <hyperlink ref="B4" location="PANDUAN!A1" display="PANDUAN" xr:uid="{00000000-0004-0000-3E00-000000000000}"/>
    <hyperlink ref="B6" location="'EWS DIRECTORY'!A1" display="EWS DIRECTORY" xr:uid="{00000000-0004-0000-3E00-000001000000}"/>
    <hyperlink ref="B8" location="'DATA PEMICU'!A1" display="DATA PEMICU" xr:uid="{00000000-0004-0000-3E00-000002000000}"/>
    <hyperlink ref="B10" location="'DATA PENGUJI'!A1" display="DATA PENGUJI" xr:uid="{00000000-0004-0000-3E00-000003000000}"/>
    <hyperlink ref="B12" location="'MAIN LEVEL'!A1" display="MAIN LEVEL" xr:uid="{00000000-0004-0000-3E00-000004000000}"/>
  </hyperlinks>
  <pageMargins left="0.51181102362204722" right="0.15748031496062989" top="0.55118110236220474" bottom="0.55118110236220474" header="0.31496062992125978" footer="0.31496062992125978"/>
  <pageSetup paperSize="9" scale="60" orientation="landscape"/>
  <headerFooter>
    <oddFooter>&amp;Rhalaman &amp;P dari &amp;N</oddFooter>
  </headerFooter>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339">
    <tabColor theme="4" tint="-0.249977111117893"/>
  </sheetPr>
  <dimension ref="A1:AU64"/>
  <sheetViews>
    <sheetView topLeftCell="B21"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47" width="3.6640625" style="306" customWidth="1"/>
    <col min="48" max="48" width="14.44140625" style="306" customWidth="1"/>
    <col min="49" max="16384" width="14.44140625" style="306"/>
  </cols>
  <sheetData>
    <row r="1" spans="2:47" ht="14.25" customHeight="1" x14ac:dyDescent="0.25">
      <c r="G1" s="110"/>
      <c r="H1" s="110"/>
      <c r="I1" s="110"/>
      <c r="J1" s="110"/>
      <c r="K1" s="110"/>
      <c r="L1" s="110"/>
      <c r="M1" s="110"/>
      <c r="N1" s="110"/>
      <c r="O1" s="110"/>
      <c r="P1" s="110"/>
      <c r="Q1" s="110"/>
      <c r="R1" s="110"/>
      <c r="S1" s="110"/>
      <c r="T1" s="110"/>
      <c r="U1" s="110"/>
      <c r="V1" s="110"/>
      <c r="W1" s="110"/>
      <c r="X1" s="110"/>
      <c r="Y1" s="110"/>
    </row>
    <row r="2" spans="2:47" ht="14.25" customHeight="1" x14ac:dyDescent="0.25">
      <c r="G2" s="55" t="s">
        <v>1674</v>
      </c>
      <c r="H2" s="55"/>
      <c r="I2" s="55"/>
      <c r="J2" s="55"/>
      <c r="K2" s="55"/>
      <c r="L2" s="55"/>
      <c r="M2" s="55"/>
      <c r="N2" s="55"/>
      <c r="AT2" s="443"/>
      <c r="AU2" s="443"/>
    </row>
    <row r="3" spans="2:47" ht="14.25" customHeight="1" x14ac:dyDescent="0.25">
      <c r="B3" s="111"/>
      <c r="C3" s="111"/>
      <c r="D3" s="111"/>
      <c r="E3" s="111"/>
      <c r="G3" s="55"/>
      <c r="H3" s="55"/>
      <c r="I3" s="55"/>
      <c r="J3" s="55"/>
      <c r="K3" s="55"/>
      <c r="L3" s="55"/>
      <c r="M3" s="55"/>
      <c r="N3" s="55"/>
      <c r="AT3" s="443"/>
      <c r="AU3" s="443"/>
    </row>
    <row r="4" spans="2:47" ht="14.25" customHeight="1" x14ac:dyDescent="0.25">
      <c r="B4" s="762" t="s">
        <v>79</v>
      </c>
      <c r="C4" s="761"/>
      <c r="D4" s="761"/>
      <c r="E4" s="761"/>
      <c r="G4" s="55"/>
      <c r="H4" s="55"/>
      <c r="I4" s="55"/>
      <c r="J4" s="55"/>
      <c r="K4" s="55"/>
      <c r="L4" s="55"/>
      <c r="M4" s="55"/>
      <c r="N4" s="55"/>
      <c r="AT4" s="443"/>
      <c r="AU4" s="443"/>
    </row>
    <row r="5" spans="2:47" ht="14.25" customHeight="1" x14ac:dyDescent="0.25">
      <c r="B5" s="111"/>
      <c r="C5" s="111"/>
      <c r="D5" s="111"/>
      <c r="E5" s="111"/>
      <c r="G5" s="55"/>
      <c r="H5" s="55"/>
      <c r="I5" s="55"/>
      <c r="J5" s="55"/>
      <c r="K5" s="55"/>
      <c r="L5" s="55"/>
      <c r="M5" s="55"/>
      <c r="N5" s="55"/>
      <c r="AT5" s="443"/>
      <c r="AU5" s="443"/>
    </row>
    <row r="6" spans="2:47" ht="14.25" customHeight="1" x14ac:dyDescent="0.25">
      <c r="B6" s="762" t="s">
        <v>87</v>
      </c>
      <c r="C6" s="761"/>
      <c r="D6" s="761"/>
      <c r="E6" s="761"/>
      <c r="G6" s="55"/>
      <c r="H6" s="55"/>
      <c r="I6" s="55"/>
      <c r="J6" s="55"/>
      <c r="K6" s="55"/>
      <c r="L6" s="55"/>
      <c r="M6" s="55"/>
      <c r="N6" s="55"/>
      <c r="AT6" s="443"/>
      <c r="AU6" s="443"/>
    </row>
    <row r="7" spans="2:47" ht="15" customHeight="1" x14ac:dyDescent="0.25">
      <c r="B7" s="111"/>
      <c r="C7" s="111"/>
      <c r="D7" s="111"/>
      <c r="E7" s="111"/>
      <c r="G7" s="996" t="s">
        <v>1774</v>
      </c>
      <c r="H7" s="1111"/>
      <c r="I7" s="1111"/>
      <c r="J7" s="1111"/>
      <c r="K7" s="1111"/>
      <c r="L7" s="1111"/>
      <c r="M7" s="1111"/>
      <c r="N7" s="1111"/>
      <c r="O7" s="1111"/>
      <c r="P7" s="1111"/>
      <c r="Q7" s="1111"/>
      <c r="R7" s="1111"/>
      <c r="S7" s="1111"/>
      <c r="T7" s="1111"/>
      <c r="U7" s="1111"/>
      <c r="V7" s="1111"/>
      <c r="W7" s="1111"/>
      <c r="X7" s="1111"/>
      <c r="Y7" s="1111"/>
      <c r="Z7" s="1111"/>
      <c r="AA7" s="1111"/>
      <c r="AB7" s="1111"/>
      <c r="AC7" s="1111"/>
      <c r="AD7" s="1111"/>
      <c r="AE7" s="1111"/>
      <c r="AF7" s="1111"/>
      <c r="AG7" s="1111"/>
      <c r="AH7" s="1111"/>
      <c r="AI7" s="1111"/>
      <c r="AJ7" s="1111"/>
      <c r="AK7" s="1111"/>
      <c r="AL7" s="1111"/>
      <c r="AM7" s="1111"/>
      <c r="AN7" s="1111"/>
      <c r="AO7" s="1111"/>
      <c r="AP7" s="1111"/>
      <c r="AQ7" s="1111"/>
      <c r="AR7" s="1111"/>
      <c r="AS7" s="58"/>
      <c r="AT7" s="443"/>
      <c r="AU7" s="443"/>
    </row>
    <row r="8" spans="2:47" ht="14.25" customHeight="1" x14ac:dyDescent="0.25">
      <c r="B8" s="762" t="s">
        <v>94</v>
      </c>
      <c r="C8" s="761"/>
      <c r="D8" s="761"/>
      <c r="E8" s="761"/>
      <c r="G8" s="55"/>
      <c r="H8" s="55"/>
      <c r="I8" s="55"/>
      <c r="J8" s="55"/>
      <c r="K8" s="55"/>
      <c r="L8" s="55"/>
      <c r="M8" s="55"/>
      <c r="N8" s="55"/>
      <c r="AT8" s="443"/>
      <c r="AU8" s="443"/>
    </row>
    <row r="9" spans="2:47" ht="14.25" customHeight="1" x14ac:dyDescent="0.25">
      <c r="B9" s="111"/>
      <c r="C9" s="111"/>
      <c r="D9" s="111"/>
      <c r="E9" s="111"/>
      <c r="G9" s="999" t="str">
        <f>"Rincian "&amp;'B-5'!G9&amp;" "&amp;'B-5-1'!M28</f>
        <v>Rincian Penyesuaian Penjualan Berdasarkan Data Pemicu dan Data Penguji</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c r="AU9" s="443"/>
    </row>
    <row r="10" spans="2:47" ht="14.25" customHeight="1" x14ac:dyDescent="0.25">
      <c r="B10" s="762" t="s">
        <v>101</v>
      </c>
      <c r="C10" s="761"/>
      <c r="D10" s="761"/>
      <c r="E10" s="761"/>
      <c r="G10" s="1001"/>
      <c r="H10" s="1111"/>
      <c r="I10" s="1111"/>
      <c r="J10" s="1111"/>
      <c r="K10" s="1111"/>
      <c r="L10" s="1111"/>
      <c r="M10" s="1111"/>
      <c r="N10" s="1111"/>
      <c r="O10" s="1111"/>
      <c r="P10" s="1111"/>
      <c r="Q10" s="1111"/>
      <c r="R10" s="1111"/>
      <c r="S10" s="1111"/>
      <c r="T10" s="1111"/>
      <c r="U10" s="1111"/>
      <c r="V10" s="1111"/>
      <c r="W10" s="1111"/>
      <c r="X10" s="1111"/>
      <c r="Y10" s="1111"/>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c r="AU10" s="443"/>
    </row>
    <row r="11" spans="2:47"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c r="AU11" s="443"/>
    </row>
    <row r="12" spans="2:47" ht="14.25" customHeight="1" x14ac:dyDescent="0.25">
      <c r="B12" s="762" t="s">
        <v>106</v>
      </c>
      <c r="C12" s="761"/>
      <c r="D12" s="761"/>
      <c r="E12" s="761"/>
      <c r="G12" s="254"/>
      <c r="H12" s="254"/>
      <c r="I12" s="254"/>
      <c r="J12" s="254"/>
      <c r="K12" s="254"/>
      <c r="L12" s="254"/>
      <c r="M12" s="254"/>
      <c r="N12" s="254"/>
      <c r="AT12" s="443"/>
      <c r="AU12" s="443"/>
    </row>
    <row r="13" spans="2:47" ht="14.25" customHeight="1" x14ac:dyDescent="0.25">
      <c r="B13" s="962" t="str">
        <f>HYPERLINK("#'"&amp;'EWS DIRECTORY'!$J$58&amp;"'!A1",'EWS DIRECTORY'!$J$58)</f>
        <v>B-5</v>
      </c>
      <c r="C13" s="761"/>
      <c r="D13" s="761"/>
      <c r="E13" s="761"/>
      <c r="G13" s="55" t="s">
        <v>1680</v>
      </c>
      <c r="H13" s="55"/>
      <c r="I13" s="254"/>
      <c r="J13" s="254"/>
      <c r="K13" s="254"/>
      <c r="L13" s="254"/>
      <c r="M13" s="254"/>
      <c r="N13" s="254"/>
      <c r="AT13" s="443"/>
      <c r="AU13" s="443"/>
    </row>
    <row r="14" spans="2:47" ht="14.25" customHeight="1" x14ac:dyDescent="0.25">
      <c r="B14" s="931" t="str">
        <f>HYPERLINK("#'"&amp;'EWS DIRECTORY'!$J$59&amp;"'!A1",'EWS DIRECTORY'!$J$59)</f>
        <v>B-5-1</v>
      </c>
      <c r="C14" s="761"/>
      <c r="D14" s="761"/>
      <c r="E14" s="761"/>
      <c r="G14" s="55" t="s">
        <v>1891</v>
      </c>
      <c r="H14" s="55"/>
      <c r="I14" s="254"/>
      <c r="J14" s="254"/>
      <c r="K14" s="254"/>
      <c r="L14" s="254"/>
      <c r="M14" s="254"/>
      <c r="N14" s="254"/>
      <c r="AT14" s="443"/>
      <c r="AU14" s="443"/>
    </row>
    <row r="15" spans="2:47" ht="14.25" customHeight="1" x14ac:dyDescent="0.25">
      <c r="B15" s="929" t="str">
        <f>HYPERLINK("#'"&amp;'EWS DIRECTORY'!$J$60&amp;"'!A1",'EWS DIRECTORY'!$J$60)</f>
        <v>B-5-1-1</v>
      </c>
      <c r="C15" s="761"/>
      <c r="D15" s="761"/>
      <c r="E15" s="761"/>
      <c r="G15" s="55" t="s">
        <v>1892</v>
      </c>
      <c r="H15" s="55"/>
      <c r="I15" s="254"/>
      <c r="J15" s="254"/>
      <c r="K15" s="254"/>
      <c r="L15" s="254"/>
      <c r="M15" s="254"/>
      <c r="N15" s="254"/>
      <c r="AT15" s="443"/>
      <c r="AU15" s="443"/>
    </row>
    <row r="16" spans="2:47" ht="14.25" customHeight="1" x14ac:dyDescent="0.25">
      <c r="B16" s="929" t="str">
        <f>HYPERLINK("#'"&amp;'EWS DIRECTORY'!$J$61&amp;"'!A1",'EWS DIRECTORY'!$J$61)</f>
        <v>B-5-1-2</v>
      </c>
      <c r="C16" s="761"/>
      <c r="D16" s="761"/>
      <c r="E16" s="761"/>
      <c r="G16" s="55" t="s">
        <v>1893</v>
      </c>
      <c r="H16" s="55"/>
      <c r="I16" s="254"/>
      <c r="J16" s="254"/>
      <c r="K16" s="254"/>
      <c r="L16" s="254"/>
      <c r="M16" s="254"/>
      <c r="N16" s="254"/>
      <c r="AT16" s="443"/>
      <c r="AU16" s="443"/>
    </row>
    <row r="17" spans="2:47" ht="14.25" customHeight="1" x14ac:dyDescent="0.25">
      <c r="B17" s="929" t="str">
        <f>HYPERLINK("#'"&amp;'EWS DIRECTORY'!$J$62&amp;"'!A1",'EWS DIRECTORY'!$J$62)</f>
        <v>B-5-1-3</v>
      </c>
      <c r="C17" s="761"/>
      <c r="D17" s="761"/>
      <c r="E17" s="761"/>
      <c r="G17" s="55" t="s">
        <v>1681</v>
      </c>
      <c r="H17" s="55"/>
      <c r="I17" s="55"/>
      <c r="J17" s="254"/>
      <c r="K17" s="254"/>
      <c r="L17" s="254"/>
      <c r="M17" s="254"/>
      <c r="N17" s="254"/>
      <c r="AT17" s="443"/>
      <c r="AU17" s="443"/>
    </row>
    <row r="18" spans="2:47" ht="14.25" customHeight="1" x14ac:dyDescent="0.25">
      <c r="B18" s="927" t="str">
        <f>HYPERLINK("#'"&amp;'EWS DIRECTORY'!$J$63&amp;"'!A1",'EWS DIRECTORY'!$J$63)</f>
        <v>B-5-1-4</v>
      </c>
      <c r="C18" s="761"/>
      <c r="D18" s="761"/>
      <c r="E18" s="761"/>
      <c r="G18" s="55" t="s">
        <v>1744</v>
      </c>
      <c r="H18" s="55"/>
      <c r="I18" s="55" t="s">
        <v>1744</v>
      </c>
      <c r="J18" s="254"/>
      <c r="K18" s="254"/>
      <c r="L18" s="254"/>
      <c r="M18" s="254"/>
      <c r="N18" s="254"/>
      <c r="AT18" s="443"/>
      <c r="AU18" s="443"/>
    </row>
    <row r="19" spans="2:47" ht="14.25" customHeight="1" x14ac:dyDescent="0.25">
      <c r="B19" s="929" t="str">
        <f>HYPERLINK("#'"&amp;'EWS DIRECTORY'!$J$64&amp;"'!A1",'EWS DIRECTORY'!$J$64)</f>
        <v>B-5-1-5</v>
      </c>
      <c r="C19" s="761"/>
      <c r="D19" s="761"/>
      <c r="E19" s="761"/>
      <c r="AT19" s="443"/>
      <c r="AU19" s="443"/>
    </row>
    <row r="20" spans="2:47" ht="14.25" customHeight="1" x14ac:dyDescent="0.25">
      <c r="B20" s="929" t="str">
        <f>HYPERLINK("#'"&amp;'EWS DIRECTORY'!$J$65&amp;"'!A1",'EWS DIRECTORY'!$J$65)</f>
        <v>B-5-1-6</v>
      </c>
      <c r="C20" s="761"/>
      <c r="D20" s="761"/>
      <c r="E20" s="761"/>
      <c r="G20" s="55" t="s">
        <v>1851</v>
      </c>
      <c r="AT20" s="443"/>
      <c r="AU20" s="443"/>
    </row>
    <row r="21" spans="2:47" ht="14.25" customHeight="1" x14ac:dyDescent="0.25">
      <c r="G21" s="55"/>
      <c r="AT21" s="443"/>
      <c r="AU21" s="443"/>
    </row>
    <row r="22" spans="2:47" ht="13.8" x14ac:dyDescent="0.25">
      <c r="G22" s="55"/>
      <c r="H22" s="1082" t="s">
        <v>1445</v>
      </c>
      <c r="I22" s="765"/>
      <c r="J22" s="1109" t="s">
        <v>1894</v>
      </c>
      <c r="K22" s="764"/>
      <c r="L22" s="764"/>
      <c r="M22" s="764"/>
      <c r="N22" s="764"/>
      <c r="O22" s="764"/>
      <c r="P22" s="764"/>
      <c r="Q22" s="764"/>
      <c r="R22" s="764"/>
      <c r="S22" s="764"/>
      <c r="T22" s="764"/>
      <c r="U22" s="764"/>
      <c r="V22" s="764"/>
      <c r="W22" s="764"/>
      <c r="X22" s="765"/>
      <c r="Y22" s="1082" t="s">
        <v>1767</v>
      </c>
      <c r="Z22" s="765"/>
      <c r="AA22" s="1082" t="s">
        <v>1895</v>
      </c>
      <c r="AB22" s="764"/>
      <c r="AC22" s="764"/>
      <c r="AD22" s="764"/>
      <c r="AE22" s="764"/>
      <c r="AF22" s="764"/>
      <c r="AG22" s="764"/>
      <c r="AH22" s="764"/>
      <c r="AI22" s="764"/>
      <c r="AJ22" s="764"/>
      <c r="AK22" s="764"/>
      <c r="AL22" s="764"/>
      <c r="AM22" s="764"/>
      <c r="AN22" s="764"/>
      <c r="AO22" s="764"/>
      <c r="AP22" s="764"/>
      <c r="AQ22" s="764"/>
      <c r="AR22" s="764"/>
      <c r="AS22" s="764"/>
      <c r="AT22" s="765"/>
    </row>
    <row r="23" spans="2:47" ht="15" customHeight="1" x14ac:dyDescent="0.25">
      <c r="G23" s="55"/>
      <c r="H23" s="1104">
        <v>1</v>
      </c>
      <c r="I23" s="765"/>
      <c r="J23" s="1105" t="s">
        <v>1896</v>
      </c>
      <c r="K23" s="764"/>
      <c r="L23" s="764"/>
      <c r="M23" s="764"/>
      <c r="N23" s="764"/>
      <c r="O23" s="764"/>
      <c r="P23" s="764"/>
      <c r="Q23" s="764"/>
      <c r="R23" s="764"/>
      <c r="S23" s="764"/>
      <c r="T23" s="764"/>
      <c r="U23" s="764"/>
      <c r="V23" s="764"/>
      <c r="W23" s="764"/>
      <c r="X23" s="765"/>
      <c r="Y23" s="1009"/>
      <c r="Z23" s="765"/>
      <c r="AA23" s="1009"/>
      <c r="AB23" s="764"/>
      <c r="AC23" s="764"/>
      <c r="AD23" s="764"/>
      <c r="AE23" s="764"/>
      <c r="AF23" s="764"/>
      <c r="AG23" s="764"/>
      <c r="AH23" s="764"/>
      <c r="AI23" s="764"/>
      <c r="AJ23" s="764"/>
      <c r="AK23" s="764"/>
      <c r="AL23" s="764"/>
      <c r="AM23" s="764"/>
      <c r="AN23" s="764"/>
      <c r="AO23" s="764"/>
      <c r="AP23" s="764"/>
      <c r="AQ23" s="764"/>
      <c r="AR23" s="764"/>
      <c r="AS23" s="764"/>
      <c r="AT23" s="765"/>
    </row>
    <row r="24" spans="2:47" ht="15" customHeight="1" x14ac:dyDescent="0.25">
      <c r="H24" s="1104">
        <v>2</v>
      </c>
      <c r="I24" s="765"/>
      <c r="J24" s="1105" t="s">
        <v>1897</v>
      </c>
      <c r="K24" s="764"/>
      <c r="L24" s="764"/>
      <c r="M24" s="764"/>
      <c r="N24" s="764"/>
      <c r="O24" s="764"/>
      <c r="P24" s="764"/>
      <c r="Q24" s="764"/>
      <c r="R24" s="764"/>
      <c r="S24" s="764"/>
      <c r="T24" s="764"/>
      <c r="U24" s="764"/>
      <c r="V24" s="764"/>
      <c r="W24" s="764"/>
      <c r="X24" s="765"/>
      <c r="Y24" s="1009"/>
      <c r="Z24" s="765"/>
      <c r="AA24" s="1009"/>
      <c r="AB24" s="764"/>
      <c r="AC24" s="764"/>
      <c r="AD24" s="764"/>
      <c r="AE24" s="764"/>
      <c r="AF24" s="764"/>
      <c r="AG24" s="764"/>
      <c r="AH24" s="764"/>
      <c r="AI24" s="764"/>
      <c r="AJ24" s="764"/>
      <c r="AK24" s="764"/>
      <c r="AL24" s="764"/>
      <c r="AM24" s="764"/>
      <c r="AN24" s="764"/>
      <c r="AO24" s="764"/>
      <c r="AP24" s="764"/>
      <c r="AQ24" s="764"/>
      <c r="AR24" s="764"/>
      <c r="AS24" s="764"/>
      <c r="AT24" s="765"/>
    </row>
    <row r="25" spans="2:47" ht="15" customHeight="1" x14ac:dyDescent="0.25">
      <c r="H25" s="1104">
        <v>3</v>
      </c>
      <c r="I25" s="765"/>
      <c r="J25" s="1105" t="s">
        <v>1898</v>
      </c>
      <c r="K25" s="764"/>
      <c r="L25" s="764"/>
      <c r="M25" s="764"/>
      <c r="N25" s="764"/>
      <c r="O25" s="764"/>
      <c r="P25" s="764"/>
      <c r="Q25" s="764"/>
      <c r="R25" s="764"/>
      <c r="S25" s="764"/>
      <c r="T25" s="764"/>
      <c r="U25" s="764"/>
      <c r="V25" s="764"/>
      <c r="W25" s="764"/>
      <c r="X25" s="765"/>
      <c r="Y25" s="1009"/>
      <c r="Z25" s="765"/>
      <c r="AA25" s="1009"/>
      <c r="AB25" s="764"/>
      <c r="AC25" s="764"/>
      <c r="AD25" s="764"/>
      <c r="AE25" s="764"/>
      <c r="AF25" s="764"/>
      <c r="AG25" s="764"/>
      <c r="AH25" s="764"/>
      <c r="AI25" s="764"/>
      <c r="AJ25" s="764"/>
      <c r="AK25" s="764"/>
      <c r="AL25" s="764"/>
      <c r="AM25" s="764"/>
      <c r="AN25" s="764"/>
      <c r="AO25" s="764"/>
      <c r="AP25" s="764"/>
      <c r="AQ25" s="764"/>
      <c r="AR25" s="764"/>
      <c r="AS25" s="764"/>
      <c r="AT25" s="765"/>
    </row>
    <row r="26" spans="2:47" ht="15" customHeight="1" x14ac:dyDescent="0.25">
      <c r="H26" s="1104">
        <v>4</v>
      </c>
      <c r="I26" s="765"/>
      <c r="J26" s="1105" t="s">
        <v>1899</v>
      </c>
      <c r="K26" s="764"/>
      <c r="L26" s="764"/>
      <c r="M26" s="764"/>
      <c r="N26" s="764"/>
      <c r="O26" s="764"/>
      <c r="P26" s="764"/>
      <c r="Q26" s="764"/>
      <c r="R26" s="764"/>
      <c r="S26" s="764"/>
      <c r="T26" s="764"/>
      <c r="U26" s="764"/>
      <c r="V26" s="764"/>
      <c r="W26" s="764"/>
      <c r="X26" s="765"/>
      <c r="Y26" s="1009"/>
      <c r="Z26" s="765"/>
      <c r="AA26" s="1009"/>
      <c r="AB26" s="764"/>
      <c r="AC26" s="764"/>
      <c r="AD26" s="764"/>
      <c r="AE26" s="764"/>
      <c r="AF26" s="764"/>
      <c r="AG26" s="764"/>
      <c r="AH26" s="764"/>
      <c r="AI26" s="764"/>
      <c r="AJ26" s="764"/>
      <c r="AK26" s="764"/>
      <c r="AL26" s="764"/>
      <c r="AM26" s="764"/>
      <c r="AN26" s="764"/>
      <c r="AO26" s="764"/>
      <c r="AP26" s="764"/>
      <c r="AQ26" s="764"/>
      <c r="AR26" s="764"/>
      <c r="AS26" s="764"/>
      <c r="AT26" s="765"/>
    </row>
    <row r="27" spans="2:47" ht="15" customHeight="1" x14ac:dyDescent="0.25">
      <c r="H27" s="1104">
        <v>5</v>
      </c>
      <c r="I27" s="765"/>
      <c r="J27" s="1105" t="s">
        <v>1900</v>
      </c>
      <c r="K27" s="764"/>
      <c r="L27" s="764"/>
      <c r="M27" s="764"/>
      <c r="N27" s="764"/>
      <c r="O27" s="764"/>
      <c r="P27" s="764"/>
      <c r="Q27" s="764"/>
      <c r="R27" s="764"/>
      <c r="S27" s="764"/>
      <c r="T27" s="764"/>
      <c r="U27" s="764"/>
      <c r="V27" s="764"/>
      <c r="W27" s="764"/>
      <c r="X27" s="765"/>
      <c r="Y27" s="1009"/>
      <c r="Z27" s="765"/>
      <c r="AA27" s="1009"/>
      <c r="AB27" s="764"/>
      <c r="AC27" s="764"/>
      <c r="AD27" s="764"/>
      <c r="AE27" s="764"/>
      <c r="AF27" s="764"/>
      <c r="AG27" s="764"/>
      <c r="AH27" s="764"/>
      <c r="AI27" s="764"/>
      <c r="AJ27" s="764"/>
      <c r="AK27" s="764"/>
      <c r="AL27" s="764"/>
      <c r="AM27" s="764"/>
      <c r="AN27" s="764"/>
      <c r="AO27" s="764"/>
      <c r="AP27" s="764"/>
      <c r="AQ27" s="764"/>
      <c r="AR27" s="764"/>
      <c r="AS27" s="764"/>
      <c r="AT27" s="765"/>
    </row>
    <row r="28" spans="2:47" ht="15" customHeight="1" x14ac:dyDescent="0.25">
      <c r="B28" s="760"/>
      <c r="C28" s="761"/>
      <c r="D28" s="761"/>
      <c r="E28" s="761"/>
      <c r="H28" s="1104">
        <v>6</v>
      </c>
      <c r="I28" s="765"/>
      <c r="J28" s="1105" t="s">
        <v>1901</v>
      </c>
      <c r="K28" s="764"/>
      <c r="L28" s="764"/>
      <c r="M28" s="764"/>
      <c r="N28" s="764"/>
      <c r="O28" s="764"/>
      <c r="P28" s="764"/>
      <c r="Q28" s="764"/>
      <c r="R28" s="764"/>
      <c r="S28" s="764"/>
      <c r="T28" s="764"/>
      <c r="U28" s="764"/>
      <c r="V28" s="764"/>
      <c r="W28" s="764"/>
      <c r="X28" s="765"/>
      <c r="Y28" s="1009"/>
      <c r="Z28" s="765"/>
      <c r="AA28" s="1009"/>
      <c r="AB28" s="764"/>
      <c r="AC28" s="764"/>
      <c r="AD28" s="764"/>
      <c r="AE28" s="764"/>
      <c r="AF28" s="764"/>
      <c r="AG28" s="764"/>
      <c r="AH28" s="764"/>
      <c r="AI28" s="764"/>
      <c r="AJ28" s="764"/>
      <c r="AK28" s="764"/>
      <c r="AL28" s="764"/>
      <c r="AM28" s="764"/>
      <c r="AN28" s="764"/>
      <c r="AO28" s="764"/>
      <c r="AP28" s="764"/>
      <c r="AQ28" s="764"/>
      <c r="AR28" s="764"/>
      <c r="AS28" s="764"/>
      <c r="AT28" s="765"/>
    </row>
    <row r="29" spans="2:47" ht="15" customHeight="1" x14ac:dyDescent="0.25">
      <c r="H29" s="1104">
        <v>7</v>
      </c>
      <c r="I29" s="765"/>
      <c r="J29" s="1105" t="s">
        <v>1902</v>
      </c>
      <c r="K29" s="764"/>
      <c r="L29" s="764"/>
      <c r="M29" s="764"/>
      <c r="N29" s="764"/>
      <c r="O29" s="764"/>
      <c r="P29" s="764"/>
      <c r="Q29" s="764"/>
      <c r="R29" s="764"/>
      <c r="S29" s="764"/>
      <c r="T29" s="764"/>
      <c r="U29" s="764"/>
      <c r="V29" s="764"/>
      <c r="W29" s="764"/>
      <c r="X29" s="765"/>
      <c r="Y29" s="1009"/>
      <c r="Z29" s="765"/>
      <c r="AA29" s="1009"/>
      <c r="AB29" s="764"/>
      <c r="AC29" s="764"/>
      <c r="AD29" s="764"/>
      <c r="AE29" s="764"/>
      <c r="AF29" s="764"/>
      <c r="AG29" s="764"/>
      <c r="AH29" s="764"/>
      <c r="AI29" s="764"/>
      <c r="AJ29" s="764"/>
      <c r="AK29" s="764"/>
      <c r="AL29" s="764"/>
      <c r="AM29" s="764"/>
      <c r="AN29" s="764"/>
      <c r="AO29" s="764"/>
      <c r="AP29" s="764"/>
      <c r="AQ29" s="764"/>
      <c r="AR29" s="764"/>
      <c r="AS29" s="764"/>
      <c r="AT29" s="765"/>
    </row>
    <row r="30" spans="2:47" ht="15" customHeight="1" x14ac:dyDescent="0.25">
      <c r="B30" s="760"/>
      <c r="C30" s="761"/>
      <c r="D30" s="761"/>
      <c r="E30" s="761"/>
      <c r="H30" s="1104">
        <v>8</v>
      </c>
      <c r="I30" s="765"/>
      <c r="J30" s="1105" t="s">
        <v>1903</v>
      </c>
      <c r="K30" s="764"/>
      <c r="L30" s="764"/>
      <c r="M30" s="764"/>
      <c r="N30" s="764"/>
      <c r="O30" s="764"/>
      <c r="P30" s="764"/>
      <c r="Q30" s="764"/>
      <c r="R30" s="764"/>
      <c r="S30" s="764"/>
      <c r="T30" s="764"/>
      <c r="U30" s="764"/>
      <c r="V30" s="764"/>
      <c r="W30" s="764"/>
      <c r="X30" s="765"/>
      <c r="Y30" s="1009"/>
      <c r="Z30" s="765"/>
      <c r="AA30" s="1009"/>
      <c r="AB30" s="764"/>
      <c r="AC30" s="764"/>
      <c r="AD30" s="764"/>
      <c r="AE30" s="764"/>
      <c r="AF30" s="764"/>
      <c r="AG30" s="764"/>
      <c r="AH30" s="764"/>
      <c r="AI30" s="764"/>
      <c r="AJ30" s="764"/>
      <c r="AK30" s="764"/>
      <c r="AL30" s="764"/>
      <c r="AM30" s="764"/>
      <c r="AN30" s="764"/>
      <c r="AO30" s="764"/>
      <c r="AP30" s="764"/>
      <c r="AQ30" s="764"/>
      <c r="AR30" s="764"/>
      <c r="AS30" s="764"/>
      <c r="AT30" s="765"/>
    </row>
    <row r="31" spans="2:47" ht="15" customHeight="1" x14ac:dyDescent="0.25">
      <c r="H31" s="1104">
        <v>9</v>
      </c>
      <c r="I31" s="765"/>
      <c r="J31" s="1105" t="s">
        <v>1904</v>
      </c>
      <c r="K31" s="764"/>
      <c r="L31" s="764"/>
      <c r="M31" s="764"/>
      <c r="N31" s="764"/>
      <c r="O31" s="764"/>
      <c r="P31" s="764"/>
      <c r="Q31" s="764"/>
      <c r="R31" s="764"/>
      <c r="S31" s="764"/>
      <c r="T31" s="764"/>
      <c r="U31" s="764"/>
      <c r="V31" s="764"/>
      <c r="W31" s="764"/>
      <c r="X31" s="765"/>
      <c r="Y31" s="1009"/>
      <c r="Z31" s="765"/>
      <c r="AA31" s="1009"/>
      <c r="AB31" s="764"/>
      <c r="AC31" s="764"/>
      <c r="AD31" s="764"/>
      <c r="AE31" s="764"/>
      <c r="AF31" s="764"/>
      <c r="AG31" s="764"/>
      <c r="AH31" s="764"/>
      <c r="AI31" s="764"/>
      <c r="AJ31" s="764"/>
      <c r="AK31" s="764"/>
      <c r="AL31" s="764"/>
      <c r="AM31" s="764"/>
      <c r="AN31" s="764"/>
      <c r="AO31" s="764"/>
      <c r="AP31" s="764"/>
      <c r="AQ31" s="764"/>
      <c r="AR31" s="764"/>
      <c r="AS31" s="764"/>
      <c r="AT31" s="765"/>
    </row>
    <row r="32" spans="2:47" ht="15" customHeight="1" x14ac:dyDescent="0.25">
      <c r="B32" s="760"/>
      <c r="C32" s="761"/>
      <c r="D32" s="761"/>
      <c r="E32" s="761"/>
      <c r="H32" s="1104">
        <v>10</v>
      </c>
      <c r="I32" s="765"/>
      <c r="J32" s="1105" t="s">
        <v>1905</v>
      </c>
      <c r="K32" s="764"/>
      <c r="L32" s="764"/>
      <c r="M32" s="764"/>
      <c r="N32" s="764"/>
      <c r="O32" s="764"/>
      <c r="P32" s="764"/>
      <c r="Q32" s="764"/>
      <c r="R32" s="764"/>
      <c r="S32" s="764"/>
      <c r="T32" s="764"/>
      <c r="U32" s="764"/>
      <c r="V32" s="764"/>
      <c r="W32" s="764"/>
      <c r="X32" s="765"/>
      <c r="Y32" s="1009"/>
      <c r="Z32" s="765"/>
      <c r="AA32" s="1009"/>
      <c r="AB32" s="764"/>
      <c r="AC32" s="764"/>
      <c r="AD32" s="764"/>
      <c r="AE32" s="764"/>
      <c r="AF32" s="764"/>
      <c r="AG32" s="764"/>
      <c r="AH32" s="764"/>
      <c r="AI32" s="764"/>
      <c r="AJ32" s="764"/>
      <c r="AK32" s="764"/>
      <c r="AL32" s="764"/>
      <c r="AM32" s="764"/>
      <c r="AN32" s="764"/>
      <c r="AO32" s="764"/>
      <c r="AP32" s="764"/>
      <c r="AQ32" s="764"/>
      <c r="AR32" s="764"/>
      <c r="AS32" s="764"/>
      <c r="AT32" s="765"/>
      <c r="AU32" s="254"/>
    </row>
    <row r="33" spans="2:47" ht="15" customHeight="1" x14ac:dyDescent="0.25">
      <c r="H33" s="1104">
        <v>11</v>
      </c>
      <c r="I33" s="765"/>
      <c r="J33" s="1105" t="s">
        <v>1906</v>
      </c>
      <c r="K33" s="764"/>
      <c r="L33" s="764"/>
      <c r="M33" s="764"/>
      <c r="N33" s="764"/>
      <c r="O33" s="764"/>
      <c r="P33" s="764"/>
      <c r="Q33" s="764"/>
      <c r="R33" s="764"/>
      <c r="S33" s="764"/>
      <c r="T33" s="764"/>
      <c r="U33" s="764"/>
      <c r="V33" s="764"/>
      <c r="W33" s="764"/>
      <c r="X33" s="765"/>
      <c r="Y33" s="1009"/>
      <c r="Z33" s="765"/>
      <c r="AA33" s="1009"/>
      <c r="AB33" s="764"/>
      <c r="AC33" s="764"/>
      <c r="AD33" s="764"/>
      <c r="AE33" s="764"/>
      <c r="AF33" s="764"/>
      <c r="AG33" s="764"/>
      <c r="AH33" s="764"/>
      <c r="AI33" s="764"/>
      <c r="AJ33" s="764"/>
      <c r="AK33" s="764"/>
      <c r="AL33" s="764"/>
      <c r="AM33" s="764"/>
      <c r="AN33" s="764"/>
      <c r="AO33" s="764"/>
      <c r="AP33" s="764"/>
      <c r="AQ33" s="764"/>
      <c r="AR33" s="764"/>
      <c r="AS33" s="764"/>
      <c r="AT33" s="765"/>
      <c r="AU33" s="254"/>
    </row>
    <row r="34" spans="2:47" ht="15" customHeight="1" x14ac:dyDescent="0.25">
      <c r="B34" s="760"/>
      <c r="C34" s="761"/>
      <c r="D34" s="761"/>
      <c r="E34" s="761"/>
      <c r="H34" s="1104">
        <v>12</v>
      </c>
      <c r="I34" s="765"/>
      <c r="J34" s="1105" t="s">
        <v>1907</v>
      </c>
      <c r="K34" s="764"/>
      <c r="L34" s="764"/>
      <c r="M34" s="764"/>
      <c r="N34" s="764"/>
      <c r="O34" s="764"/>
      <c r="P34" s="764"/>
      <c r="Q34" s="764"/>
      <c r="R34" s="764"/>
      <c r="S34" s="764"/>
      <c r="T34" s="764"/>
      <c r="U34" s="764"/>
      <c r="V34" s="764"/>
      <c r="W34" s="764"/>
      <c r="X34" s="765"/>
      <c r="Y34" s="1009"/>
      <c r="Z34" s="765"/>
      <c r="AA34" s="1009"/>
      <c r="AB34" s="764"/>
      <c r="AC34" s="764"/>
      <c r="AD34" s="764"/>
      <c r="AE34" s="764"/>
      <c r="AF34" s="764"/>
      <c r="AG34" s="764"/>
      <c r="AH34" s="764"/>
      <c r="AI34" s="764"/>
      <c r="AJ34" s="764"/>
      <c r="AK34" s="764"/>
      <c r="AL34" s="764"/>
      <c r="AM34" s="764"/>
      <c r="AN34" s="764"/>
      <c r="AO34" s="764"/>
      <c r="AP34" s="764"/>
      <c r="AQ34" s="764"/>
      <c r="AR34" s="764"/>
      <c r="AS34" s="764"/>
      <c r="AT34" s="765"/>
      <c r="AU34" s="254"/>
    </row>
    <row r="35" spans="2:47" ht="15" customHeight="1" x14ac:dyDescent="0.25">
      <c r="H35" s="1104">
        <v>13</v>
      </c>
      <c r="I35" s="765"/>
      <c r="J35" s="1105" t="s">
        <v>1908</v>
      </c>
      <c r="K35" s="764"/>
      <c r="L35" s="764"/>
      <c r="M35" s="764"/>
      <c r="N35" s="764"/>
      <c r="O35" s="764"/>
      <c r="P35" s="764"/>
      <c r="Q35" s="764"/>
      <c r="R35" s="764"/>
      <c r="S35" s="764"/>
      <c r="T35" s="764"/>
      <c r="U35" s="764"/>
      <c r="V35" s="764"/>
      <c r="W35" s="764"/>
      <c r="X35" s="765"/>
      <c r="Y35" s="1009"/>
      <c r="Z35" s="765"/>
      <c r="AA35" s="1009"/>
      <c r="AB35" s="764"/>
      <c r="AC35" s="764"/>
      <c r="AD35" s="764"/>
      <c r="AE35" s="764"/>
      <c r="AF35" s="764"/>
      <c r="AG35" s="764"/>
      <c r="AH35" s="764"/>
      <c r="AI35" s="764"/>
      <c r="AJ35" s="764"/>
      <c r="AK35" s="764"/>
      <c r="AL35" s="764"/>
      <c r="AM35" s="764"/>
      <c r="AN35" s="764"/>
      <c r="AO35" s="764"/>
      <c r="AP35" s="764"/>
      <c r="AQ35" s="764"/>
      <c r="AR35" s="764"/>
      <c r="AS35" s="764"/>
      <c r="AT35" s="765"/>
      <c r="AU35" s="254"/>
    </row>
    <row r="36" spans="2:47" ht="15" customHeight="1" x14ac:dyDescent="0.25">
      <c r="B36" s="760"/>
      <c r="C36" s="761"/>
      <c r="D36" s="761"/>
      <c r="E36" s="761"/>
      <c r="H36" s="204"/>
      <c r="I36" s="204"/>
      <c r="AS36" s="443"/>
      <c r="AT36" s="443"/>
      <c r="AU36" s="254"/>
    </row>
    <row r="37" spans="2:47" ht="15" customHeight="1" x14ac:dyDescent="0.25">
      <c r="H37" s="1082" t="s">
        <v>1445</v>
      </c>
      <c r="I37" s="765"/>
      <c r="J37" s="1109" t="s">
        <v>1780</v>
      </c>
      <c r="K37" s="764"/>
      <c r="L37" s="764"/>
      <c r="M37" s="764"/>
      <c r="N37" s="764"/>
      <c r="O37" s="764"/>
      <c r="P37" s="764"/>
      <c r="Q37" s="764"/>
      <c r="R37" s="764"/>
      <c r="S37" s="764"/>
      <c r="T37" s="764"/>
      <c r="U37" s="764"/>
      <c r="V37" s="764"/>
      <c r="W37" s="764"/>
      <c r="X37" s="765"/>
      <c r="Y37" s="1082" t="s">
        <v>1767</v>
      </c>
      <c r="Z37" s="765"/>
      <c r="AA37" s="1110" t="s">
        <v>1909</v>
      </c>
      <c r="AB37" s="764"/>
      <c r="AC37" s="764"/>
      <c r="AD37" s="764"/>
      <c r="AE37" s="764"/>
      <c r="AF37" s="764"/>
      <c r="AG37" s="764"/>
      <c r="AH37" s="764"/>
      <c r="AI37" s="764"/>
      <c r="AJ37" s="765"/>
      <c r="AK37" s="1110" t="s">
        <v>1910</v>
      </c>
      <c r="AL37" s="764"/>
      <c r="AM37" s="764"/>
      <c r="AN37" s="764"/>
      <c r="AO37" s="764"/>
      <c r="AP37" s="764"/>
      <c r="AQ37" s="764"/>
      <c r="AR37" s="764"/>
      <c r="AS37" s="764"/>
      <c r="AT37" s="765"/>
      <c r="AU37" s="254"/>
    </row>
    <row r="38" spans="2:47" ht="15" customHeight="1" x14ac:dyDescent="0.25">
      <c r="H38" s="1104">
        <v>1</v>
      </c>
      <c r="I38" s="765"/>
      <c r="J38" s="1105" t="s">
        <v>1911</v>
      </c>
      <c r="K38" s="764"/>
      <c r="L38" s="764"/>
      <c r="M38" s="764"/>
      <c r="N38" s="764"/>
      <c r="O38" s="764"/>
      <c r="P38" s="764"/>
      <c r="Q38" s="764"/>
      <c r="R38" s="764"/>
      <c r="S38" s="764"/>
      <c r="T38" s="764"/>
      <c r="U38" s="764"/>
      <c r="V38" s="764"/>
      <c r="W38" s="764"/>
      <c r="X38" s="765"/>
      <c r="Y38" s="1009"/>
      <c r="Z38" s="765"/>
      <c r="AA38" s="1106">
        <f>AA53</f>
        <v>0</v>
      </c>
      <c r="AB38" s="764"/>
      <c r="AC38" s="764"/>
      <c r="AD38" s="764"/>
      <c r="AE38" s="764"/>
      <c r="AF38" s="764"/>
      <c r="AG38" s="764"/>
      <c r="AH38" s="764"/>
      <c r="AI38" s="764"/>
      <c r="AJ38" s="765"/>
      <c r="AK38" s="1106">
        <f>AK53</f>
        <v>0</v>
      </c>
      <c r="AL38" s="764"/>
      <c r="AM38" s="764"/>
      <c r="AN38" s="764"/>
      <c r="AO38" s="764"/>
      <c r="AP38" s="764"/>
      <c r="AQ38" s="764"/>
      <c r="AR38" s="764"/>
      <c r="AS38" s="764"/>
      <c r="AT38" s="765"/>
      <c r="AU38" s="254"/>
    </row>
    <row r="39" spans="2:47" ht="15" customHeight="1" x14ac:dyDescent="0.25">
      <c r="H39" s="1104">
        <v>2</v>
      </c>
      <c r="I39" s="765"/>
      <c r="J39" s="1105" t="s">
        <v>1912</v>
      </c>
      <c r="K39" s="764"/>
      <c r="L39" s="764"/>
      <c r="M39" s="764"/>
      <c r="N39" s="764"/>
      <c r="O39" s="764"/>
      <c r="P39" s="764"/>
      <c r="Q39" s="764"/>
      <c r="R39" s="764"/>
      <c r="S39" s="764"/>
      <c r="T39" s="764"/>
      <c r="U39" s="764"/>
      <c r="V39" s="764"/>
      <c r="W39" s="764"/>
      <c r="X39" s="765"/>
      <c r="Y39" s="1009"/>
      <c r="Z39" s="765"/>
      <c r="AA39" s="1114"/>
      <c r="AB39" s="764"/>
      <c r="AC39" s="764"/>
      <c r="AD39" s="764"/>
      <c r="AE39" s="764"/>
      <c r="AF39" s="764"/>
      <c r="AG39" s="764"/>
      <c r="AH39" s="764"/>
      <c r="AI39" s="764"/>
      <c r="AJ39" s="796"/>
      <c r="AK39" s="1108"/>
      <c r="AL39" s="764"/>
      <c r="AM39" s="764"/>
      <c r="AN39" s="764"/>
      <c r="AO39" s="764"/>
      <c r="AP39" s="764"/>
      <c r="AQ39" s="764"/>
      <c r="AR39" s="764"/>
      <c r="AS39" s="764"/>
      <c r="AT39" s="796"/>
      <c r="AU39" s="254"/>
    </row>
    <row r="40" spans="2:47" ht="15" customHeight="1" x14ac:dyDescent="0.25">
      <c r="H40" s="1104">
        <v>3</v>
      </c>
      <c r="I40" s="765"/>
      <c r="J40" s="1105" t="s">
        <v>1913</v>
      </c>
      <c r="K40" s="764"/>
      <c r="L40" s="764"/>
      <c r="M40" s="764"/>
      <c r="N40" s="764"/>
      <c r="O40" s="764"/>
      <c r="P40" s="764"/>
      <c r="Q40" s="764"/>
      <c r="R40" s="764"/>
      <c r="S40" s="764"/>
      <c r="T40" s="764"/>
      <c r="U40" s="764"/>
      <c r="V40" s="764"/>
      <c r="W40" s="764"/>
      <c r="X40" s="765"/>
      <c r="Y40" s="1009"/>
      <c r="Z40" s="765"/>
      <c r="AA40" s="1106">
        <f>SUM(AA38:AT39)</f>
        <v>0</v>
      </c>
      <c r="AB40" s="764"/>
      <c r="AC40" s="764"/>
      <c r="AD40" s="764"/>
      <c r="AE40" s="764"/>
      <c r="AF40" s="764"/>
      <c r="AG40" s="764"/>
      <c r="AH40" s="764"/>
      <c r="AI40" s="764"/>
      <c r="AJ40" s="765"/>
      <c r="AK40" s="1106">
        <f>SUM(AK38:BD39)</f>
        <v>0</v>
      </c>
      <c r="AL40" s="764"/>
      <c r="AM40" s="764"/>
      <c r="AN40" s="764"/>
      <c r="AO40" s="764"/>
      <c r="AP40" s="764"/>
      <c r="AQ40" s="764"/>
      <c r="AR40" s="764"/>
      <c r="AS40" s="764"/>
      <c r="AT40" s="765"/>
      <c r="AU40" s="254"/>
    </row>
    <row r="41" spans="2:47" ht="15" customHeight="1" x14ac:dyDescent="0.25">
      <c r="H41" s="204"/>
      <c r="I41" s="204"/>
      <c r="AS41" s="226"/>
      <c r="AT41" s="226"/>
      <c r="AU41" s="254"/>
    </row>
    <row r="42" spans="2:47" ht="15" customHeight="1" x14ac:dyDescent="0.25">
      <c r="H42" s="87" t="s">
        <v>1914</v>
      </c>
      <c r="I42" s="204"/>
      <c r="AS42" s="226"/>
      <c r="AT42" s="226"/>
      <c r="AU42" s="254"/>
    </row>
    <row r="43" spans="2:47" ht="15" customHeight="1" x14ac:dyDescent="0.25">
      <c r="H43" s="1082" t="s">
        <v>1445</v>
      </c>
      <c r="I43" s="765"/>
      <c r="J43" s="1109" t="s">
        <v>1780</v>
      </c>
      <c r="K43" s="764"/>
      <c r="L43" s="764"/>
      <c r="M43" s="764"/>
      <c r="N43" s="764"/>
      <c r="O43" s="764"/>
      <c r="P43" s="764"/>
      <c r="Q43" s="764"/>
      <c r="R43" s="764"/>
      <c r="S43" s="764"/>
      <c r="T43" s="764"/>
      <c r="U43" s="764"/>
      <c r="V43" s="764"/>
      <c r="W43" s="764"/>
      <c r="X43" s="765"/>
      <c r="Y43" s="1082" t="s">
        <v>1767</v>
      </c>
      <c r="Z43" s="765"/>
      <c r="AA43" s="1110" t="s">
        <v>1909</v>
      </c>
      <c r="AB43" s="764"/>
      <c r="AC43" s="764"/>
      <c r="AD43" s="764"/>
      <c r="AE43" s="764"/>
      <c r="AF43" s="764"/>
      <c r="AG43" s="764"/>
      <c r="AH43" s="764"/>
      <c r="AI43" s="764"/>
      <c r="AJ43" s="765"/>
      <c r="AK43" s="1110" t="s">
        <v>1910</v>
      </c>
      <c r="AL43" s="764"/>
      <c r="AM43" s="764"/>
      <c r="AN43" s="764"/>
      <c r="AO43" s="764"/>
      <c r="AP43" s="764"/>
      <c r="AQ43" s="764"/>
      <c r="AR43" s="764"/>
      <c r="AS43" s="764"/>
      <c r="AT43" s="765"/>
      <c r="AU43" s="254"/>
    </row>
    <row r="44" spans="2:47" ht="15" customHeight="1" x14ac:dyDescent="0.25">
      <c r="H44" s="1104">
        <v>1</v>
      </c>
      <c r="I44" s="765"/>
      <c r="J44" s="1105"/>
      <c r="K44" s="764"/>
      <c r="L44" s="764"/>
      <c r="M44" s="764"/>
      <c r="N44" s="764"/>
      <c r="O44" s="764"/>
      <c r="P44" s="764"/>
      <c r="Q44" s="764"/>
      <c r="R44" s="764"/>
      <c r="S44" s="764"/>
      <c r="T44" s="764"/>
      <c r="U44" s="764"/>
      <c r="V44" s="764"/>
      <c r="W44" s="764"/>
      <c r="X44" s="765"/>
      <c r="Y44" s="1009"/>
      <c r="Z44" s="765"/>
      <c r="AA44" s="1106"/>
      <c r="AB44" s="764"/>
      <c r="AC44" s="764"/>
      <c r="AD44" s="764"/>
      <c r="AE44" s="764"/>
      <c r="AF44" s="764"/>
      <c r="AG44" s="764"/>
      <c r="AH44" s="764"/>
      <c r="AI44" s="764"/>
      <c r="AJ44" s="765"/>
      <c r="AK44" s="1106"/>
      <c r="AL44" s="764"/>
      <c r="AM44" s="764"/>
      <c r="AN44" s="764"/>
      <c r="AO44" s="764"/>
      <c r="AP44" s="764"/>
      <c r="AQ44" s="764"/>
      <c r="AR44" s="764"/>
      <c r="AS44" s="764"/>
      <c r="AT44" s="765"/>
      <c r="AU44" s="254"/>
    </row>
    <row r="45" spans="2:47" ht="15" customHeight="1" x14ac:dyDescent="0.25">
      <c r="H45" s="1104">
        <v>2</v>
      </c>
      <c r="I45" s="765"/>
      <c r="J45" s="1105"/>
      <c r="K45" s="764"/>
      <c r="L45" s="764"/>
      <c r="M45" s="764"/>
      <c r="N45" s="764"/>
      <c r="O45" s="764"/>
      <c r="P45" s="764"/>
      <c r="Q45" s="764"/>
      <c r="R45" s="764"/>
      <c r="S45" s="764"/>
      <c r="T45" s="764"/>
      <c r="U45" s="764"/>
      <c r="V45" s="764"/>
      <c r="W45" s="764"/>
      <c r="X45" s="765"/>
      <c r="Y45" s="1009"/>
      <c r="Z45" s="765"/>
      <c r="AA45" s="1106"/>
      <c r="AB45" s="764"/>
      <c r="AC45" s="764"/>
      <c r="AD45" s="764"/>
      <c r="AE45" s="764"/>
      <c r="AF45" s="764"/>
      <c r="AG45" s="764"/>
      <c r="AH45" s="764"/>
      <c r="AI45" s="764"/>
      <c r="AJ45" s="765"/>
      <c r="AK45" s="1106"/>
      <c r="AL45" s="764"/>
      <c r="AM45" s="764"/>
      <c r="AN45" s="764"/>
      <c r="AO45" s="764"/>
      <c r="AP45" s="764"/>
      <c r="AQ45" s="764"/>
      <c r="AR45" s="764"/>
      <c r="AS45" s="764"/>
      <c r="AT45" s="765"/>
      <c r="AU45" s="254"/>
    </row>
    <row r="46" spans="2:47" ht="15" customHeight="1" x14ac:dyDescent="0.25">
      <c r="H46" s="1104">
        <v>3</v>
      </c>
      <c r="I46" s="765"/>
      <c r="J46" s="1105"/>
      <c r="K46" s="764"/>
      <c r="L46" s="764"/>
      <c r="M46" s="764"/>
      <c r="N46" s="764"/>
      <c r="O46" s="764"/>
      <c r="P46" s="764"/>
      <c r="Q46" s="764"/>
      <c r="R46" s="764"/>
      <c r="S46" s="764"/>
      <c r="T46" s="764"/>
      <c r="U46" s="764"/>
      <c r="V46" s="764"/>
      <c r="W46" s="764"/>
      <c r="X46" s="765"/>
      <c r="Y46" s="1009"/>
      <c r="Z46" s="765"/>
      <c r="AA46" s="1106"/>
      <c r="AB46" s="764"/>
      <c r="AC46" s="764"/>
      <c r="AD46" s="764"/>
      <c r="AE46" s="764"/>
      <c r="AF46" s="764"/>
      <c r="AG46" s="764"/>
      <c r="AH46" s="764"/>
      <c r="AI46" s="764"/>
      <c r="AJ46" s="765"/>
      <c r="AK46" s="1106"/>
      <c r="AL46" s="764"/>
      <c r="AM46" s="764"/>
      <c r="AN46" s="764"/>
      <c r="AO46" s="764"/>
      <c r="AP46" s="764"/>
      <c r="AQ46" s="764"/>
      <c r="AR46" s="764"/>
      <c r="AS46" s="764"/>
      <c r="AT46" s="765"/>
      <c r="AU46" s="254"/>
    </row>
    <row r="47" spans="2:47" ht="15" customHeight="1" x14ac:dyDescent="0.25">
      <c r="H47" s="1104">
        <v>4</v>
      </c>
      <c r="I47" s="765"/>
      <c r="J47" s="1105"/>
      <c r="K47" s="764"/>
      <c r="L47" s="764"/>
      <c r="M47" s="764"/>
      <c r="N47" s="764"/>
      <c r="O47" s="764"/>
      <c r="P47" s="764"/>
      <c r="Q47" s="764"/>
      <c r="R47" s="764"/>
      <c r="S47" s="764"/>
      <c r="T47" s="764"/>
      <c r="U47" s="764"/>
      <c r="V47" s="764"/>
      <c r="W47" s="764"/>
      <c r="X47" s="765"/>
      <c r="Y47" s="1009"/>
      <c r="Z47" s="765"/>
      <c r="AA47" s="1106"/>
      <c r="AB47" s="764"/>
      <c r="AC47" s="764"/>
      <c r="AD47" s="764"/>
      <c r="AE47" s="764"/>
      <c r="AF47" s="764"/>
      <c r="AG47" s="764"/>
      <c r="AH47" s="764"/>
      <c r="AI47" s="764"/>
      <c r="AJ47" s="765"/>
      <c r="AK47" s="1106"/>
      <c r="AL47" s="764"/>
      <c r="AM47" s="764"/>
      <c r="AN47" s="764"/>
      <c r="AO47" s="764"/>
      <c r="AP47" s="764"/>
      <c r="AQ47" s="764"/>
      <c r="AR47" s="764"/>
      <c r="AS47" s="764"/>
      <c r="AT47" s="765"/>
      <c r="AU47" s="254"/>
    </row>
    <row r="48" spans="2:47" ht="15" customHeight="1" x14ac:dyDescent="0.25">
      <c r="H48" s="1104">
        <v>5</v>
      </c>
      <c r="I48" s="765"/>
      <c r="J48" s="1105"/>
      <c r="K48" s="764"/>
      <c r="L48" s="764"/>
      <c r="M48" s="764"/>
      <c r="N48" s="764"/>
      <c r="O48" s="764"/>
      <c r="P48" s="764"/>
      <c r="Q48" s="764"/>
      <c r="R48" s="764"/>
      <c r="S48" s="764"/>
      <c r="T48" s="764"/>
      <c r="U48" s="764"/>
      <c r="V48" s="764"/>
      <c r="W48" s="764"/>
      <c r="X48" s="765"/>
      <c r="Y48" s="1009"/>
      <c r="Z48" s="765"/>
      <c r="AA48" s="1106"/>
      <c r="AB48" s="764"/>
      <c r="AC48" s="764"/>
      <c r="AD48" s="764"/>
      <c r="AE48" s="764"/>
      <c r="AF48" s="764"/>
      <c r="AG48" s="764"/>
      <c r="AH48" s="764"/>
      <c r="AI48" s="764"/>
      <c r="AJ48" s="765"/>
      <c r="AK48" s="1106"/>
      <c r="AL48" s="764"/>
      <c r="AM48" s="764"/>
      <c r="AN48" s="764"/>
      <c r="AO48" s="764"/>
      <c r="AP48" s="764"/>
      <c r="AQ48" s="764"/>
      <c r="AR48" s="764"/>
      <c r="AS48" s="764"/>
      <c r="AT48" s="765"/>
      <c r="AU48" s="254"/>
    </row>
    <row r="49" spans="8:47" ht="15" customHeight="1" x14ac:dyDescent="0.25">
      <c r="H49" s="1104">
        <v>6</v>
      </c>
      <c r="I49" s="765"/>
      <c r="J49" s="1105"/>
      <c r="K49" s="764"/>
      <c r="L49" s="764"/>
      <c r="M49" s="764"/>
      <c r="N49" s="764"/>
      <c r="O49" s="764"/>
      <c r="P49" s="764"/>
      <c r="Q49" s="764"/>
      <c r="R49" s="764"/>
      <c r="S49" s="764"/>
      <c r="T49" s="764"/>
      <c r="U49" s="764"/>
      <c r="V49" s="764"/>
      <c r="W49" s="764"/>
      <c r="X49" s="765"/>
      <c r="Y49" s="1009"/>
      <c r="Z49" s="765"/>
      <c r="AA49" s="1106"/>
      <c r="AB49" s="764"/>
      <c r="AC49" s="764"/>
      <c r="AD49" s="764"/>
      <c r="AE49" s="764"/>
      <c r="AF49" s="764"/>
      <c r="AG49" s="764"/>
      <c r="AH49" s="764"/>
      <c r="AI49" s="764"/>
      <c r="AJ49" s="765"/>
      <c r="AK49" s="1106"/>
      <c r="AL49" s="764"/>
      <c r="AM49" s="764"/>
      <c r="AN49" s="764"/>
      <c r="AO49" s="764"/>
      <c r="AP49" s="764"/>
      <c r="AQ49" s="764"/>
      <c r="AR49" s="764"/>
      <c r="AS49" s="764"/>
      <c r="AT49" s="765"/>
      <c r="AU49" s="254"/>
    </row>
    <row r="50" spans="8:47" ht="15" customHeight="1" x14ac:dyDescent="0.25">
      <c r="H50" s="1104">
        <v>7</v>
      </c>
      <c r="I50" s="765"/>
      <c r="J50" s="1105"/>
      <c r="K50" s="764"/>
      <c r="L50" s="764"/>
      <c r="M50" s="764"/>
      <c r="N50" s="764"/>
      <c r="O50" s="764"/>
      <c r="P50" s="764"/>
      <c r="Q50" s="764"/>
      <c r="R50" s="764"/>
      <c r="S50" s="764"/>
      <c r="T50" s="764"/>
      <c r="U50" s="764"/>
      <c r="V50" s="764"/>
      <c r="W50" s="764"/>
      <c r="X50" s="765"/>
      <c r="Y50" s="1009"/>
      <c r="Z50" s="765"/>
      <c r="AA50" s="1106"/>
      <c r="AB50" s="764"/>
      <c r="AC50" s="764"/>
      <c r="AD50" s="764"/>
      <c r="AE50" s="764"/>
      <c r="AF50" s="764"/>
      <c r="AG50" s="764"/>
      <c r="AH50" s="764"/>
      <c r="AI50" s="764"/>
      <c r="AJ50" s="765"/>
      <c r="AK50" s="1106"/>
      <c r="AL50" s="764"/>
      <c r="AM50" s="764"/>
      <c r="AN50" s="764"/>
      <c r="AO50" s="764"/>
      <c r="AP50" s="764"/>
      <c r="AQ50" s="764"/>
      <c r="AR50" s="764"/>
      <c r="AS50" s="764"/>
      <c r="AT50" s="765"/>
      <c r="AU50" s="254"/>
    </row>
    <row r="51" spans="8:47" ht="15" customHeight="1" x14ac:dyDescent="0.25">
      <c r="H51" s="1104">
        <v>8</v>
      </c>
      <c r="I51" s="765"/>
      <c r="J51" s="1105"/>
      <c r="K51" s="764"/>
      <c r="L51" s="764"/>
      <c r="M51" s="764"/>
      <c r="N51" s="764"/>
      <c r="O51" s="764"/>
      <c r="P51" s="764"/>
      <c r="Q51" s="764"/>
      <c r="R51" s="764"/>
      <c r="S51" s="764"/>
      <c r="T51" s="764"/>
      <c r="U51" s="764"/>
      <c r="V51" s="764"/>
      <c r="W51" s="764"/>
      <c r="X51" s="765"/>
      <c r="Y51" s="1009"/>
      <c r="Z51" s="765"/>
      <c r="AA51" s="1106"/>
      <c r="AB51" s="764"/>
      <c r="AC51" s="764"/>
      <c r="AD51" s="764"/>
      <c r="AE51" s="764"/>
      <c r="AF51" s="764"/>
      <c r="AG51" s="764"/>
      <c r="AH51" s="764"/>
      <c r="AI51" s="764"/>
      <c r="AJ51" s="765"/>
      <c r="AK51" s="1106"/>
      <c r="AL51" s="764"/>
      <c r="AM51" s="764"/>
      <c r="AN51" s="764"/>
      <c r="AO51" s="764"/>
      <c r="AP51" s="764"/>
      <c r="AQ51" s="764"/>
      <c r="AR51" s="764"/>
      <c r="AS51" s="764"/>
      <c r="AT51" s="765"/>
      <c r="AU51" s="254"/>
    </row>
    <row r="52" spans="8:47" ht="15" customHeight="1" x14ac:dyDescent="0.25">
      <c r="H52" s="1115"/>
      <c r="I52" s="765"/>
      <c r="J52" s="1107"/>
      <c r="K52" s="764"/>
      <c r="L52" s="764"/>
      <c r="M52" s="764"/>
      <c r="N52" s="764"/>
      <c r="O52" s="764"/>
      <c r="P52" s="764"/>
      <c r="Q52" s="764"/>
      <c r="R52" s="764"/>
      <c r="S52" s="764"/>
      <c r="T52" s="764"/>
      <c r="U52" s="764"/>
      <c r="V52" s="764"/>
      <c r="W52" s="764"/>
      <c r="X52" s="765"/>
      <c r="Y52" s="1113"/>
      <c r="Z52" s="765"/>
      <c r="AA52" s="1110"/>
      <c r="AB52" s="764"/>
      <c r="AC52" s="764"/>
      <c r="AD52" s="764"/>
      <c r="AE52" s="764"/>
      <c r="AF52" s="764"/>
      <c r="AG52" s="764"/>
      <c r="AH52" s="764"/>
      <c r="AI52" s="764"/>
      <c r="AJ52" s="765"/>
      <c r="AK52" s="1110"/>
      <c r="AL52" s="764"/>
      <c r="AM52" s="764"/>
      <c r="AN52" s="764"/>
      <c r="AO52" s="764"/>
      <c r="AP52" s="764"/>
      <c r="AQ52" s="764"/>
      <c r="AR52" s="764"/>
      <c r="AS52" s="764"/>
      <c r="AT52" s="765"/>
      <c r="AU52" s="254"/>
    </row>
    <row r="53" spans="8:47" ht="15" customHeight="1" x14ac:dyDescent="0.25">
      <c r="H53" s="1112" t="s">
        <v>1832</v>
      </c>
      <c r="I53" s="764"/>
      <c r="J53" s="764"/>
      <c r="K53" s="764"/>
      <c r="L53" s="764"/>
      <c r="M53" s="764"/>
      <c r="N53" s="764"/>
      <c r="O53" s="764"/>
      <c r="P53" s="764"/>
      <c r="Q53" s="764"/>
      <c r="R53" s="764"/>
      <c r="S53" s="764"/>
      <c r="T53" s="764"/>
      <c r="U53" s="764"/>
      <c r="V53" s="764"/>
      <c r="W53" s="764"/>
      <c r="X53" s="764"/>
      <c r="Y53" s="764"/>
      <c r="Z53" s="765"/>
      <c r="AA53" s="1106">
        <f>SUM(AA44:AJ52)</f>
        <v>0</v>
      </c>
      <c r="AB53" s="764"/>
      <c r="AC53" s="764"/>
      <c r="AD53" s="764"/>
      <c r="AE53" s="764"/>
      <c r="AF53" s="764"/>
      <c r="AG53" s="764"/>
      <c r="AH53" s="764"/>
      <c r="AI53" s="764"/>
      <c r="AJ53" s="765"/>
      <c r="AK53" s="1106">
        <f>SUM(AK44:AT52)</f>
        <v>0</v>
      </c>
      <c r="AL53" s="764"/>
      <c r="AM53" s="764"/>
      <c r="AN53" s="764"/>
      <c r="AO53" s="764"/>
      <c r="AP53" s="764"/>
      <c r="AQ53" s="764"/>
      <c r="AR53" s="764"/>
      <c r="AS53" s="764"/>
      <c r="AT53" s="765"/>
      <c r="AU53" s="254"/>
    </row>
    <row r="54" spans="8:47" ht="14.25" customHeight="1" x14ac:dyDescent="0.25">
      <c r="AS54" s="443"/>
      <c r="AT54" s="443"/>
      <c r="AU54" s="254"/>
    </row>
    <row r="55" spans="8:47" ht="14.25" customHeight="1" x14ac:dyDescent="0.25">
      <c r="AS55" s="443"/>
      <c r="AT55" s="443"/>
      <c r="AU55" s="254"/>
    </row>
    <row r="56" spans="8:47" ht="14.25" customHeight="1" x14ac:dyDescent="0.25">
      <c r="AS56" s="443"/>
      <c r="AT56" s="443"/>
      <c r="AU56" s="254"/>
    </row>
    <row r="57" spans="8:47" ht="14.25" customHeight="1" x14ac:dyDescent="0.25">
      <c r="H57" s="976" t="s">
        <v>1795</v>
      </c>
      <c r="I57" s="824"/>
      <c r="J57" s="824"/>
      <c r="K57" s="824"/>
      <c r="L57" s="824"/>
      <c r="M57" s="824"/>
      <c r="N57" s="824"/>
      <c r="O57" s="824"/>
      <c r="P57" s="824"/>
      <c r="Q57" s="824"/>
      <c r="R57" s="824"/>
      <c r="S57" s="824"/>
      <c r="T57" s="824"/>
      <c r="U57" s="824"/>
      <c r="V57" s="824"/>
      <c r="W57" s="824"/>
      <c r="X57" s="824"/>
      <c r="Y57" s="825"/>
      <c r="Z57" s="976" t="s">
        <v>1796</v>
      </c>
      <c r="AA57" s="824"/>
      <c r="AB57" s="824"/>
      <c r="AC57" s="824"/>
      <c r="AD57" s="824"/>
      <c r="AE57" s="824"/>
      <c r="AF57" s="824"/>
      <c r="AG57" s="824"/>
      <c r="AH57" s="824"/>
      <c r="AI57" s="824"/>
      <c r="AJ57" s="824"/>
      <c r="AK57" s="824"/>
      <c r="AL57" s="824"/>
      <c r="AM57" s="824"/>
      <c r="AN57" s="824"/>
      <c r="AO57" s="824"/>
      <c r="AP57" s="824"/>
      <c r="AQ57" s="825"/>
      <c r="AS57" s="443"/>
      <c r="AT57" s="443"/>
      <c r="AU57" s="443"/>
    </row>
    <row r="58" spans="8:47" ht="14.25" customHeight="1" x14ac:dyDescent="0.25">
      <c r="H58" s="257" t="s">
        <v>796</v>
      </c>
      <c r="I58" s="258"/>
      <c r="J58" s="258"/>
      <c r="K58" s="258"/>
      <c r="L58" s="258"/>
      <c r="M58" s="258"/>
      <c r="N58" s="258"/>
      <c r="O58" s="258"/>
      <c r="P58" s="258"/>
      <c r="Q58" s="259"/>
      <c r="R58" s="257" t="s">
        <v>1511</v>
      </c>
      <c r="S58" s="258"/>
      <c r="T58" s="258"/>
      <c r="U58" s="259"/>
      <c r="V58" s="257" t="s">
        <v>1510</v>
      </c>
      <c r="W58" s="258"/>
      <c r="X58" s="258"/>
      <c r="Y58" s="259"/>
      <c r="Z58" s="257" t="s">
        <v>796</v>
      </c>
      <c r="AA58" s="258"/>
      <c r="AB58" s="258"/>
      <c r="AC58" s="258"/>
      <c r="AD58" s="258"/>
      <c r="AE58" s="258"/>
      <c r="AF58" s="258"/>
      <c r="AG58" s="258"/>
      <c r="AH58" s="258"/>
      <c r="AI58" s="259"/>
      <c r="AJ58" s="257" t="s">
        <v>1511</v>
      </c>
      <c r="AK58" s="258"/>
      <c r="AL58" s="258"/>
      <c r="AM58" s="259"/>
      <c r="AN58" s="257" t="s">
        <v>1510</v>
      </c>
      <c r="AO58" s="258"/>
      <c r="AP58" s="258"/>
      <c r="AQ58" s="259"/>
      <c r="AS58" s="443"/>
      <c r="AT58" s="443"/>
      <c r="AU58" s="443"/>
    </row>
    <row r="59" spans="8:47" ht="14.25" customHeight="1" x14ac:dyDescent="0.25">
      <c r="H59" s="260"/>
      <c r="Q59" s="261"/>
      <c r="R59" s="260"/>
      <c r="U59" s="261"/>
      <c r="V59" s="260"/>
      <c r="Y59" s="261"/>
      <c r="Z59" s="260"/>
      <c r="AI59" s="261"/>
      <c r="AJ59" s="260"/>
      <c r="AM59" s="261"/>
      <c r="AN59" s="260"/>
      <c r="AQ59" s="261"/>
      <c r="AS59" s="443"/>
      <c r="AT59" s="443"/>
      <c r="AU59" s="443"/>
    </row>
    <row r="60" spans="8:47" ht="14.25" customHeight="1" x14ac:dyDescent="0.25">
      <c r="H60" s="260"/>
      <c r="Q60" s="261"/>
      <c r="R60" s="260"/>
      <c r="U60" s="261"/>
      <c r="V60" s="260"/>
      <c r="Y60" s="261"/>
      <c r="Z60" s="260"/>
      <c r="AI60" s="261"/>
      <c r="AJ60" s="260"/>
      <c r="AM60" s="261"/>
      <c r="AN60" s="260"/>
      <c r="AQ60" s="261"/>
      <c r="AS60" s="443"/>
      <c r="AT60" s="443"/>
      <c r="AU60" s="443"/>
    </row>
    <row r="61" spans="8:47" ht="14.25" customHeight="1" x14ac:dyDescent="0.25">
      <c r="H61" s="260"/>
      <c r="Q61" s="261"/>
      <c r="R61" s="260"/>
      <c r="U61" s="261"/>
      <c r="V61" s="260"/>
      <c r="Y61" s="261"/>
      <c r="Z61" s="260"/>
      <c r="AI61" s="261"/>
      <c r="AJ61" s="260"/>
      <c r="AM61" s="261"/>
      <c r="AN61" s="260"/>
      <c r="AQ61" s="261"/>
      <c r="AS61" s="443"/>
      <c r="AT61" s="443"/>
      <c r="AU61" s="443"/>
    </row>
    <row r="62" spans="8:47" ht="14.25" customHeight="1" x14ac:dyDescent="0.25">
      <c r="H62" s="260"/>
      <c r="Q62" s="261"/>
      <c r="R62" s="260"/>
      <c r="U62" s="261"/>
      <c r="V62" s="260"/>
      <c r="Y62" s="261"/>
      <c r="Z62" s="260"/>
      <c r="AI62" s="261"/>
      <c r="AJ62" s="260"/>
      <c r="AM62" s="261"/>
      <c r="AN62" s="260"/>
      <c r="AQ62" s="261"/>
      <c r="AS62" s="443"/>
      <c r="AT62" s="443"/>
      <c r="AU62" s="443"/>
    </row>
    <row r="63" spans="8:47" ht="14.25" customHeight="1" x14ac:dyDescent="0.25">
      <c r="H63" s="262"/>
      <c r="I63" s="263"/>
      <c r="J63" s="263"/>
      <c r="K63" s="263"/>
      <c r="L63" s="263"/>
      <c r="M63" s="263"/>
      <c r="N63" s="263"/>
      <c r="O63" s="263"/>
      <c r="P63" s="263"/>
      <c r="Q63" s="264"/>
      <c r="R63" s="262"/>
      <c r="S63" s="263"/>
      <c r="T63" s="263"/>
      <c r="U63" s="264"/>
      <c r="V63" s="262"/>
      <c r="W63" s="263"/>
      <c r="X63" s="263"/>
      <c r="Y63" s="264"/>
      <c r="Z63" s="262"/>
      <c r="AA63" s="263"/>
      <c r="AB63" s="263"/>
      <c r="AC63" s="263"/>
      <c r="AD63" s="263"/>
      <c r="AE63" s="263"/>
      <c r="AF63" s="263"/>
      <c r="AG63" s="263"/>
      <c r="AH63" s="263"/>
      <c r="AI63" s="264"/>
      <c r="AJ63" s="262"/>
      <c r="AK63" s="263"/>
      <c r="AL63" s="263"/>
      <c r="AM63" s="264"/>
      <c r="AN63" s="262"/>
      <c r="AO63" s="263"/>
      <c r="AP63" s="263"/>
      <c r="AQ63" s="264"/>
      <c r="AS63" s="443"/>
      <c r="AT63" s="443"/>
      <c r="AU63" s="443"/>
    </row>
    <row r="64" spans="8:47" ht="14.25" customHeight="1" x14ac:dyDescent="0.25">
      <c r="AM64" s="265" t="s">
        <v>1797</v>
      </c>
      <c r="AN64" s="131" t="str">
        <f>'B-5-1'!U24</f>
        <v>B-5-1-4</v>
      </c>
      <c r="AS64" s="443"/>
      <c r="AT64" s="443"/>
      <c r="AU64" s="443"/>
    </row>
  </sheetData>
  <mergeCells count="151">
    <mergeCell ref="B17:E17"/>
    <mergeCell ref="B30:E30"/>
    <mergeCell ref="B36:E36"/>
    <mergeCell ref="J26:X26"/>
    <mergeCell ref="AK37:AT37"/>
    <mergeCell ref="H39:I39"/>
    <mergeCell ref="H23:I23"/>
    <mergeCell ref="J37:X37"/>
    <mergeCell ref="B20:E20"/>
    <mergeCell ref="J27:X27"/>
    <mergeCell ref="H44:I44"/>
    <mergeCell ref="J35:X35"/>
    <mergeCell ref="AK38:AT38"/>
    <mergeCell ref="B12:E12"/>
    <mergeCell ref="H45:I45"/>
    <mergeCell ref="Y25:Z25"/>
    <mergeCell ref="J33:X33"/>
    <mergeCell ref="B13:E13"/>
    <mergeCell ref="Y33:Z33"/>
    <mergeCell ref="J34:X34"/>
    <mergeCell ref="H38:I38"/>
    <mergeCell ref="AK44:AT44"/>
    <mergeCell ref="Y37:Z37"/>
    <mergeCell ref="AK43:AT43"/>
    <mergeCell ref="H22:I22"/>
    <mergeCell ref="AA37:AJ37"/>
    <mergeCell ref="J23:X23"/>
    <mergeCell ref="H30:I30"/>
    <mergeCell ref="Y43:Z43"/>
    <mergeCell ref="H29:I29"/>
    <mergeCell ref="AA23:AT23"/>
    <mergeCell ref="H37:I37"/>
    <mergeCell ref="H33:I33"/>
    <mergeCell ref="B14:E14"/>
    <mergeCell ref="AK50:AT50"/>
    <mergeCell ref="J24:X24"/>
    <mergeCell ref="Y24:Z24"/>
    <mergeCell ref="AA49:AJ49"/>
    <mergeCell ref="Y45:Z45"/>
    <mergeCell ref="J44:X44"/>
    <mergeCell ref="AA45:AJ45"/>
    <mergeCell ref="AK45:AT45"/>
    <mergeCell ref="J28:X28"/>
    <mergeCell ref="Y31:Z31"/>
    <mergeCell ref="Y40:Z40"/>
    <mergeCell ref="AA39:AJ39"/>
    <mergeCell ref="AA25:AT25"/>
    <mergeCell ref="AA44:AJ44"/>
    <mergeCell ref="Y28:Z28"/>
    <mergeCell ref="Y32:Z32"/>
    <mergeCell ref="J40:X40"/>
    <mergeCell ref="AK48:AT48"/>
    <mergeCell ref="AA38:AJ38"/>
    <mergeCell ref="AA32:AT32"/>
    <mergeCell ref="Y47:Z47"/>
    <mergeCell ref="G9:Z11"/>
    <mergeCell ref="AK46:AT46"/>
    <mergeCell ref="AK40:AT40"/>
    <mergeCell ref="H50:I50"/>
    <mergeCell ref="AA29:AT29"/>
    <mergeCell ref="AA51:AJ51"/>
    <mergeCell ref="B32:E32"/>
    <mergeCell ref="H25:I25"/>
    <mergeCell ref="H34:I34"/>
    <mergeCell ref="B16:E16"/>
    <mergeCell ref="J32:X32"/>
    <mergeCell ref="H49:I49"/>
    <mergeCell ref="Y51:Z51"/>
    <mergeCell ref="B34:E34"/>
    <mergeCell ref="B28:E28"/>
    <mergeCell ref="B18:E18"/>
    <mergeCell ref="AA40:AJ40"/>
    <mergeCell ref="H28:I28"/>
    <mergeCell ref="Y27:Z27"/>
    <mergeCell ref="AK51:AT51"/>
    <mergeCell ref="Y23:Z23"/>
    <mergeCell ref="B19:E19"/>
    <mergeCell ref="H48:I48"/>
    <mergeCell ref="H35:I35"/>
    <mergeCell ref="Z57:AQ57"/>
    <mergeCell ref="J30:X30"/>
    <mergeCell ref="AA53:AJ53"/>
    <mergeCell ref="H57:Y57"/>
    <mergeCell ref="H53:Z53"/>
    <mergeCell ref="AA46:AJ46"/>
    <mergeCell ref="Y38:Z38"/>
    <mergeCell ref="G7:AR7"/>
    <mergeCell ref="Y26:Z26"/>
    <mergeCell ref="J47:X47"/>
    <mergeCell ref="AA43:AJ43"/>
    <mergeCell ref="AA52:AJ52"/>
    <mergeCell ref="J51:X51"/>
    <mergeCell ref="AK52:AT52"/>
    <mergeCell ref="AK49:AT49"/>
    <mergeCell ref="AA33:AT33"/>
    <mergeCell ref="Y50:Z50"/>
    <mergeCell ref="H52:I52"/>
    <mergeCell ref="J43:X43"/>
    <mergeCell ref="Y34:Z34"/>
    <mergeCell ref="AA26:AT26"/>
    <mergeCell ref="Y48:Z48"/>
    <mergeCell ref="H24:I24"/>
    <mergeCell ref="J38:X38"/>
    <mergeCell ref="Y52:Z52"/>
    <mergeCell ref="Y49:Z49"/>
    <mergeCell ref="AA27:AT27"/>
    <mergeCell ref="AA24:AT24"/>
    <mergeCell ref="AK53:AT53"/>
    <mergeCell ref="J50:X50"/>
    <mergeCell ref="H32:I32"/>
    <mergeCell ref="J46:X46"/>
    <mergeCell ref="AK47:AT47"/>
    <mergeCell ref="AA48:AJ48"/>
    <mergeCell ref="Y46:Z46"/>
    <mergeCell ref="AK39:AT39"/>
    <mergeCell ref="J52:X52"/>
    <mergeCell ref="H47:I47"/>
    <mergeCell ref="J39:X39"/>
    <mergeCell ref="AA35:AT35"/>
    <mergeCell ref="J48:X48"/>
    <mergeCell ref="H43:I43"/>
    <mergeCell ref="J49:X49"/>
    <mergeCell ref="AA50:AJ50"/>
    <mergeCell ref="J45:X45"/>
    <mergeCell ref="H40:I40"/>
    <mergeCell ref="Y39:Z39"/>
    <mergeCell ref="AA47:AJ47"/>
    <mergeCell ref="B10:E10"/>
    <mergeCell ref="H26:I26"/>
    <mergeCell ref="B4:E4"/>
    <mergeCell ref="Y35:Z35"/>
    <mergeCell ref="J25:X25"/>
    <mergeCell ref="Y44:Z44"/>
    <mergeCell ref="H46:I46"/>
    <mergeCell ref="AA34:AT34"/>
    <mergeCell ref="H51:I51"/>
    <mergeCell ref="H27:I27"/>
    <mergeCell ref="B8:E8"/>
    <mergeCell ref="AA31:AT31"/>
    <mergeCell ref="J29:X29"/>
    <mergeCell ref="B6:E6"/>
    <mergeCell ref="AA22:AT22"/>
    <mergeCell ref="B15:E15"/>
    <mergeCell ref="H31:I31"/>
    <mergeCell ref="AA28:AT28"/>
    <mergeCell ref="Y30:Z30"/>
    <mergeCell ref="Y29:Z29"/>
    <mergeCell ref="J22:X22"/>
    <mergeCell ref="AA30:AT30"/>
    <mergeCell ref="J31:X31"/>
    <mergeCell ref="Y22:Z22"/>
  </mergeCells>
  <hyperlinks>
    <hyperlink ref="B4" location="PANDUAN!A1" display="PANDUAN" xr:uid="{00000000-0004-0000-3F00-000000000000}"/>
    <hyperlink ref="B6" location="'EWS DIRECTORY'!A1" display="EWS DIRECTORY" xr:uid="{00000000-0004-0000-3F00-000001000000}"/>
    <hyperlink ref="B8" location="'DATA PEMICU'!A1" display="DATA PEMICU" xr:uid="{00000000-0004-0000-3F00-000002000000}"/>
    <hyperlink ref="B10" location="'DATA PENGUJI'!A1" display="DATA PENGUJI" xr:uid="{00000000-0004-0000-3F00-000003000000}"/>
    <hyperlink ref="B12" location="'MAIN LEVEL'!A1" display="MAIN LEVEL" xr:uid="{00000000-0004-0000-3F00-000004000000}"/>
  </hyperlinks>
  <pageMargins left="0.51181102362204722" right="0.15748031496062989" top="0.55118110236220474" bottom="0.55118110236220474" header="0" footer="0"/>
  <pageSetup paperSize="9" scale="60" orientation="landscape"/>
  <headerFooter>
    <oddFooter>&amp;Rhalaman &amp;P dari</oddFooter>
  </headerFooter>
  <legacyDrawing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340">
    <tabColor theme="4" tint="-0.249977111117893"/>
  </sheetPr>
  <dimension ref="A1:AT44"/>
  <sheetViews>
    <sheetView topLeftCell="B3" zoomScaleNormal="100" workbookViewId="0">
      <selection activeCell="AQ18" sqref="AQ18:AU18"/>
    </sheetView>
  </sheetViews>
  <sheetFormatPr defaultColWidth="8.88671875" defaultRowHeight="13.8" x14ac:dyDescent="0.25"/>
  <cols>
    <col min="1" max="1" width="3" style="110" hidden="1" customWidth="1"/>
    <col min="2" max="5" width="3.88671875" style="177" customWidth="1"/>
    <col min="6" max="6" width="3.88671875" style="110" customWidth="1"/>
    <col min="7" max="46" width="3.88671875" customWidth="1"/>
  </cols>
  <sheetData>
    <row r="1" spans="2:46" x14ac:dyDescent="0.25">
      <c r="G1" s="178"/>
      <c r="H1" s="55"/>
      <c r="I1" s="55"/>
      <c r="J1" s="55"/>
      <c r="K1" s="55"/>
      <c r="L1" s="55"/>
      <c r="M1" s="55"/>
      <c r="N1" s="55"/>
    </row>
    <row r="2" spans="2:46" x14ac:dyDescent="0.25">
      <c r="G2" s="55" t="s">
        <v>1674</v>
      </c>
      <c r="H2" s="55"/>
      <c r="I2" s="55"/>
      <c r="J2" s="55"/>
      <c r="K2" s="55"/>
      <c r="L2" s="55"/>
      <c r="M2" s="55"/>
      <c r="N2" s="55"/>
    </row>
    <row r="3" spans="2:46" x14ac:dyDescent="0.25">
      <c r="B3" s="111"/>
      <c r="C3" s="111"/>
      <c r="D3" s="111"/>
      <c r="E3" s="111"/>
      <c r="G3" s="55"/>
      <c r="H3" s="55"/>
      <c r="I3" s="55"/>
      <c r="J3" s="55"/>
      <c r="K3" s="55"/>
      <c r="L3" s="55"/>
      <c r="M3" s="55"/>
      <c r="N3" s="55"/>
    </row>
    <row r="4" spans="2:46" x14ac:dyDescent="0.25">
      <c r="B4" s="762" t="s">
        <v>79</v>
      </c>
      <c r="C4" s="761"/>
      <c r="D4" s="761"/>
      <c r="E4" s="761"/>
      <c r="G4" s="55"/>
      <c r="H4" s="55"/>
      <c r="I4" s="55"/>
      <c r="J4" s="55"/>
      <c r="K4" s="55"/>
      <c r="L4" s="55"/>
      <c r="M4" s="55"/>
      <c r="N4" s="55"/>
    </row>
    <row r="5" spans="2:46" x14ac:dyDescent="0.25">
      <c r="B5" s="111"/>
      <c r="C5" s="111"/>
      <c r="D5" s="111"/>
      <c r="E5" s="111"/>
      <c r="G5" s="55"/>
      <c r="H5" s="55"/>
      <c r="I5" s="55"/>
      <c r="J5" s="55"/>
      <c r="K5" s="55"/>
      <c r="L5" s="55"/>
      <c r="M5" s="55"/>
      <c r="N5" s="55"/>
    </row>
    <row r="6" spans="2:46" x14ac:dyDescent="0.25">
      <c r="B6" s="762" t="s">
        <v>87</v>
      </c>
      <c r="C6" s="761"/>
      <c r="D6" s="761"/>
      <c r="E6" s="761"/>
      <c r="G6" s="55"/>
      <c r="H6" s="55"/>
      <c r="I6" s="55"/>
      <c r="J6" s="55"/>
      <c r="K6" s="55"/>
      <c r="L6" s="55"/>
      <c r="M6" s="55"/>
      <c r="N6" s="55"/>
    </row>
    <row r="7" spans="2:46" x14ac:dyDescent="0.25">
      <c r="B7" s="111"/>
      <c r="C7" s="111"/>
      <c r="D7" s="111"/>
      <c r="E7" s="111"/>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58"/>
    </row>
    <row r="8" spans="2:46" x14ac:dyDescent="0.25">
      <c r="B8" s="762" t="s">
        <v>94</v>
      </c>
      <c r="C8" s="761"/>
      <c r="D8" s="761"/>
      <c r="E8" s="761"/>
      <c r="G8" s="55"/>
      <c r="H8" s="55"/>
      <c r="I8" s="55"/>
      <c r="J8" s="55"/>
      <c r="K8" s="55"/>
      <c r="L8" s="55"/>
      <c r="M8" s="55"/>
      <c r="N8" s="55"/>
    </row>
    <row r="9" spans="2:46" ht="14.4" customHeight="1" x14ac:dyDescent="0.25">
      <c r="B9" s="111"/>
      <c r="C9" s="111"/>
      <c r="D9" s="111"/>
      <c r="E9" s="111"/>
      <c r="G9" s="999" t="str">
        <f>"Rincian "&amp;'B-5'!G9&amp;" "&amp;'B-5-1'!M28</f>
        <v>Rincian Penyesuaian Penjualan Berdasarkan Data Pemicu dan Data Penguji</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303"/>
    </row>
    <row r="10" spans="2:46" x14ac:dyDescent="0.25">
      <c r="B10" s="762" t="s">
        <v>101</v>
      </c>
      <c r="C10" s="761"/>
      <c r="D10" s="761"/>
      <c r="E10" s="761"/>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304"/>
    </row>
    <row r="11" spans="2:46"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305"/>
    </row>
    <row r="12" spans="2:46" x14ac:dyDescent="0.25">
      <c r="B12" s="762" t="s">
        <v>106</v>
      </c>
      <c r="C12" s="761"/>
      <c r="D12" s="761"/>
      <c r="E12" s="761"/>
      <c r="G12" s="254"/>
      <c r="H12" s="254"/>
      <c r="I12" s="254"/>
      <c r="J12" s="254"/>
      <c r="K12" s="254"/>
      <c r="L12" s="254"/>
      <c r="M12" s="254"/>
      <c r="N12" s="254"/>
    </row>
    <row r="13" spans="2:46" ht="14.25" customHeight="1" x14ac:dyDescent="0.25">
      <c r="B13" s="962" t="str">
        <f>HYPERLINK("#'"&amp;'EWS DIRECTORY'!$J$58&amp;"'!A1",'EWS DIRECTORY'!$J$58)</f>
        <v>B-5</v>
      </c>
      <c r="C13" s="761"/>
      <c r="D13" s="761"/>
      <c r="E13" s="761"/>
      <c r="G13" s="55" t="s">
        <v>1680</v>
      </c>
      <c r="H13" s="55"/>
      <c r="I13" s="254"/>
      <c r="J13" s="254"/>
      <c r="K13" s="254"/>
      <c r="L13" s="254"/>
      <c r="M13" s="254"/>
      <c r="N13" s="254"/>
    </row>
    <row r="14" spans="2:46" x14ac:dyDescent="0.25">
      <c r="B14" s="931" t="str">
        <f>HYPERLINK("#'"&amp;'EWS DIRECTORY'!$J$59&amp;"'!A1",'EWS DIRECTORY'!$J$59)</f>
        <v>B-5-1</v>
      </c>
      <c r="C14" s="761"/>
      <c r="D14" s="761"/>
      <c r="E14" s="761"/>
      <c r="G14" s="55" t="s">
        <v>1681</v>
      </c>
      <c r="H14" s="55"/>
      <c r="I14" s="55"/>
      <c r="J14" s="254"/>
      <c r="K14" s="254"/>
      <c r="L14" s="254"/>
      <c r="M14" s="254"/>
      <c r="N14" s="254"/>
    </row>
    <row r="15" spans="2:46" ht="14.25" customHeight="1" x14ac:dyDescent="0.25">
      <c r="B15" s="929" t="str">
        <f>HYPERLINK("#'"&amp;'EWS DIRECTORY'!$J$60&amp;"'!A1",'EWS DIRECTORY'!$J$60)</f>
        <v>B-5-1-1</v>
      </c>
      <c r="C15" s="761"/>
      <c r="D15" s="761"/>
      <c r="E15" s="761"/>
      <c r="G15" s="55" t="s">
        <v>1744</v>
      </c>
      <c r="H15" s="55"/>
      <c r="I15" s="55" t="s">
        <v>1744</v>
      </c>
      <c r="J15" s="254"/>
      <c r="K15" s="254"/>
      <c r="L15" s="254"/>
      <c r="M15" s="254"/>
      <c r="N15" s="254"/>
    </row>
    <row r="16" spans="2:46" ht="14.25" customHeight="1" x14ac:dyDescent="0.25">
      <c r="B16" s="929" t="str">
        <f>HYPERLINK("#'"&amp;'EWS DIRECTORY'!$J$61&amp;"'!A1",'EWS DIRECTORY'!$J$61)</f>
        <v>B-5-1-2</v>
      </c>
      <c r="C16" s="761"/>
      <c r="D16" s="761"/>
      <c r="E16" s="761"/>
    </row>
    <row r="17" spans="2:42" ht="14.25" customHeight="1" x14ac:dyDescent="0.25">
      <c r="B17" s="929" t="str">
        <f>HYPERLINK("#'"&amp;'EWS DIRECTORY'!$J$62&amp;"'!A1",'EWS DIRECTORY'!$J$62)</f>
        <v>B-5-1-3</v>
      </c>
      <c r="C17" s="761"/>
      <c r="D17" s="761"/>
      <c r="E17" s="761"/>
      <c r="G17" s="55" t="s">
        <v>1798</v>
      </c>
    </row>
    <row r="18" spans="2:42" ht="14.25" customHeight="1" x14ac:dyDescent="0.25">
      <c r="B18" s="929" t="str">
        <f>HYPERLINK("#'"&amp;'EWS DIRECTORY'!$J$63&amp;"'!A1",'EWS DIRECTORY'!$J$63)</f>
        <v>B-5-1-4</v>
      </c>
      <c r="C18" s="761"/>
      <c r="D18" s="761"/>
      <c r="E18" s="761"/>
      <c r="G18" s="55"/>
    </row>
    <row r="19" spans="2:42" ht="12.75" customHeight="1" x14ac:dyDescent="0.25">
      <c r="B19" s="927" t="str">
        <f>HYPERLINK("#'"&amp;'EWS DIRECTORY'!$J$64&amp;"'!A1",'EWS DIRECTORY'!$J$64)</f>
        <v>B-5-1-5</v>
      </c>
      <c r="C19" s="761"/>
      <c r="D19" s="761"/>
      <c r="E19" s="761"/>
      <c r="G19" s="55"/>
      <c r="H19" s="1116" t="s">
        <v>1445</v>
      </c>
      <c r="I19" s="825"/>
      <c r="J19" s="1116" t="s">
        <v>1452</v>
      </c>
      <c r="K19" s="824"/>
      <c r="L19" s="824"/>
      <c r="M19" s="824"/>
      <c r="N19" s="824"/>
      <c r="O19" s="825"/>
      <c r="P19" s="1116" t="s">
        <v>1915</v>
      </c>
      <c r="Q19" s="824"/>
      <c r="R19" s="824"/>
      <c r="S19" s="824"/>
      <c r="T19" s="824"/>
      <c r="U19" s="825"/>
      <c r="V19" s="1116" t="s">
        <v>1916</v>
      </c>
      <c r="W19" s="824"/>
      <c r="X19" s="824"/>
      <c r="Y19" s="824"/>
      <c r="Z19" s="824"/>
      <c r="AA19" s="824"/>
      <c r="AB19" s="824"/>
      <c r="AC19" s="824"/>
      <c r="AD19" s="824"/>
      <c r="AE19" s="824"/>
      <c r="AF19" s="824"/>
      <c r="AG19" s="824"/>
      <c r="AH19" s="824"/>
      <c r="AI19" s="824"/>
      <c r="AJ19" s="824"/>
      <c r="AK19" s="825"/>
      <c r="AL19" s="1120" t="s">
        <v>1481</v>
      </c>
      <c r="AM19" s="1121"/>
      <c r="AN19" s="1121"/>
      <c r="AO19" s="1121"/>
      <c r="AP19" s="1122"/>
    </row>
    <row r="20" spans="2:42" ht="14.25" customHeight="1" x14ac:dyDescent="0.25">
      <c r="B20" s="929" t="str">
        <f>HYPERLINK("#'"&amp;'EWS DIRECTORY'!$J$65&amp;"'!A1",'EWS DIRECTORY'!$J$65)</f>
        <v>B-5-1-6</v>
      </c>
      <c r="C20" s="761"/>
      <c r="D20" s="761"/>
      <c r="E20" s="761"/>
      <c r="G20" s="55"/>
      <c r="H20" s="1117"/>
      <c r="I20" s="825"/>
      <c r="J20" s="1119"/>
      <c r="K20" s="824"/>
      <c r="L20" s="824"/>
      <c r="M20" s="824"/>
      <c r="N20" s="824"/>
      <c r="O20" s="825"/>
      <c r="P20" s="1117"/>
      <c r="Q20" s="824"/>
      <c r="R20" s="824"/>
      <c r="S20" s="824"/>
      <c r="T20" s="824"/>
      <c r="U20" s="825"/>
      <c r="V20" s="1117"/>
      <c r="W20" s="824"/>
      <c r="X20" s="824"/>
      <c r="Y20" s="824"/>
      <c r="Z20" s="824"/>
      <c r="AA20" s="824"/>
      <c r="AB20" s="824"/>
      <c r="AC20" s="824"/>
      <c r="AD20" s="824"/>
      <c r="AE20" s="824"/>
      <c r="AF20" s="824"/>
      <c r="AG20" s="824"/>
      <c r="AH20" s="824"/>
      <c r="AI20" s="824"/>
      <c r="AJ20" s="824"/>
      <c r="AK20" s="825"/>
      <c r="AL20" s="1063"/>
      <c r="AM20" s="764"/>
      <c r="AN20" s="764"/>
      <c r="AO20" s="764"/>
      <c r="AP20" s="765"/>
    </row>
    <row r="21" spans="2:42" ht="14.25" customHeight="1" x14ac:dyDescent="0.25">
      <c r="G21" s="55"/>
      <c r="H21" s="1117"/>
      <c r="I21" s="825"/>
      <c r="J21" s="1119"/>
      <c r="K21" s="824"/>
      <c r="L21" s="824"/>
      <c r="M21" s="824"/>
      <c r="N21" s="824"/>
      <c r="O21" s="825"/>
      <c r="P21" s="1117"/>
      <c r="Q21" s="824"/>
      <c r="R21" s="824"/>
      <c r="S21" s="824"/>
      <c r="T21" s="824"/>
      <c r="U21" s="825"/>
      <c r="V21" s="1117"/>
      <c r="W21" s="824"/>
      <c r="X21" s="824"/>
      <c r="Y21" s="824"/>
      <c r="Z21" s="824"/>
      <c r="AA21" s="824"/>
      <c r="AB21" s="824"/>
      <c r="AC21" s="824"/>
      <c r="AD21" s="824"/>
      <c r="AE21" s="824"/>
      <c r="AF21" s="824"/>
      <c r="AG21" s="824"/>
      <c r="AH21" s="824"/>
      <c r="AI21" s="824"/>
      <c r="AJ21" s="824"/>
      <c r="AK21" s="825"/>
      <c r="AL21" s="1063"/>
      <c r="AM21" s="764"/>
      <c r="AN21" s="764"/>
      <c r="AO21" s="764"/>
      <c r="AP21" s="765"/>
    </row>
    <row r="22" spans="2:42" ht="14.25" customHeight="1" x14ac:dyDescent="0.25">
      <c r="G22" s="55"/>
      <c r="H22" s="1117"/>
      <c r="I22" s="825"/>
      <c r="J22" s="1119"/>
      <c r="K22" s="824"/>
      <c r="L22" s="824"/>
      <c r="M22" s="824"/>
      <c r="N22" s="824"/>
      <c r="O22" s="825"/>
      <c r="P22" s="1117"/>
      <c r="Q22" s="824"/>
      <c r="R22" s="824"/>
      <c r="S22" s="824"/>
      <c r="T22" s="824"/>
      <c r="U22" s="825"/>
      <c r="V22" s="1117"/>
      <c r="W22" s="824"/>
      <c r="X22" s="824"/>
      <c r="Y22" s="824"/>
      <c r="Z22" s="824"/>
      <c r="AA22" s="824"/>
      <c r="AB22" s="824"/>
      <c r="AC22" s="824"/>
      <c r="AD22" s="824"/>
      <c r="AE22" s="824"/>
      <c r="AF22" s="824"/>
      <c r="AG22" s="824"/>
      <c r="AH22" s="824"/>
      <c r="AI22" s="824"/>
      <c r="AJ22" s="824"/>
      <c r="AK22" s="825"/>
      <c r="AL22" s="1063"/>
      <c r="AM22" s="764"/>
      <c r="AN22" s="764"/>
      <c r="AO22" s="764"/>
      <c r="AP22" s="765"/>
    </row>
    <row r="23" spans="2:42" ht="14.25" customHeight="1" x14ac:dyDescent="0.25">
      <c r="G23" s="55"/>
      <c r="H23" s="1117"/>
      <c r="I23" s="825"/>
      <c r="J23" s="1119"/>
      <c r="K23" s="824"/>
      <c r="L23" s="824"/>
      <c r="M23" s="824"/>
      <c r="N23" s="824"/>
      <c r="O23" s="825"/>
      <c r="P23" s="1117"/>
      <c r="Q23" s="824"/>
      <c r="R23" s="824"/>
      <c r="S23" s="824"/>
      <c r="T23" s="824"/>
      <c r="U23" s="825"/>
      <c r="V23" s="1117"/>
      <c r="W23" s="824"/>
      <c r="X23" s="824"/>
      <c r="Y23" s="824"/>
      <c r="Z23" s="824"/>
      <c r="AA23" s="824"/>
      <c r="AB23" s="824"/>
      <c r="AC23" s="824"/>
      <c r="AD23" s="824"/>
      <c r="AE23" s="824"/>
      <c r="AF23" s="824"/>
      <c r="AG23" s="824"/>
      <c r="AH23" s="824"/>
      <c r="AI23" s="824"/>
      <c r="AJ23" s="824"/>
      <c r="AK23" s="825"/>
      <c r="AL23" s="1063"/>
      <c r="AM23" s="764"/>
      <c r="AN23" s="764"/>
      <c r="AO23" s="764"/>
      <c r="AP23" s="765"/>
    </row>
    <row r="24" spans="2:42" ht="14.25" customHeight="1" x14ac:dyDescent="0.25">
      <c r="G24" s="55"/>
      <c r="H24" s="1117"/>
      <c r="I24" s="825"/>
      <c r="J24" s="1119"/>
      <c r="K24" s="824"/>
      <c r="L24" s="824"/>
      <c r="M24" s="824"/>
      <c r="N24" s="824"/>
      <c r="O24" s="825"/>
      <c r="P24" s="1117"/>
      <c r="Q24" s="824"/>
      <c r="R24" s="824"/>
      <c r="S24" s="824"/>
      <c r="T24" s="824"/>
      <c r="U24" s="825"/>
      <c r="V24" s="1117"/>
      <c r="W24" s="824"/>
      <c r="X24" s="824"/>
      <c r="Y24" s="824"/>
      <c r="Z24" s="824"/>
      <c r="AA24" s="824"/>
      <c r="AB24" s="824"/>
      <c r="AC24" s="824"/>
      <c r="AD24" s="824"/>
      <c r="AE24" s="824"/>
      <c r="AF24" s="824"/>
      <c r="AG24" s="824"/>
      <c r="AH24" s="824"/>
      <c r="AI24" s="824"/>
      <c r="AJ24" s="824"/>
      <c r="AK24" s="825"/>
      <c r="AL24" s="1063"/>
      <c r="AM24" s="764"/>
      <c r="AN24" s="764"/>
      <c r="AO24" s="764"/>
      <c r="AP24" s="765"/>
    </row>
    <row r="25" spans="2:42" ht="14.25" customHeight="1" x14ac:dyDescent="0.25">
      <c r="G25" s="55"/>
      <c r="H25" s="1117"/>
      <c r="I25" s="825"/>
      <c r="J25" s="1119"/>
      <c r="K25" s="824"/>
      <c r="L25" s="824"/>
      <c r="M25" s="824"/>
      <c r="N25" s="824"/>
      <c r="O25" s="825"/>
      <c r="P25" s="1117"/>
      <c r="Q25" s="824"/>
      <c r="R25" s="824"/>
      <c r="S25" s="824"/>
      <c r="T25" s="824"/>
      <c r="U25" s="825"/>
      <c r="V25" s="1117"/>
      <c r="W25" s="824"/>
      <c r="X25" s="824"/>
      <c r="Y25" s="824"/>
      <c r="Z25" s="824"/>
      <c r="AA25" s="824"/>
      <c r="AB25" s="824"/>
      <c r="AC25" s="824"/>
      <c r="AD25" s="824"/>
      <c r="AE25" s="824"/>
      <c r="AF25" s="824"/>
      <c r="AG25" s="824"/>
      <c r="AH25" s="824"/>
      <c r="AI25" s="824"/>
      <c r="AJ25" s="824"/>
      <c r="AK25" s="825"/>
      <c r="AL25" s="1063"/>
      <c r="AM25" s="764"/>
      <c r="AN25" s="764"/>
      <c r="AO25" s="764"/>
      <c r="AP25" s="765"/>
    </row>
    <row r="26" spans="2:42" ht="14.25" customHeight="1" x14ac:dyDescent="0.25">
      <c r="G26" s="55"/>
      <c r="H26" s="1117"/>
      <c r="I26" s="825"/>
      <c r="J26" s="1119"/>
      <c r="K26" s="824"/>
      <c r="L26" s="824"/>
      <c r="M26" s="824"/>
      <c r="N26" s="824"/>
      <c r="O26" s="825"/>
      <c r="P26" s="1117"/>
      <c r="Q26" s="824"/>
      <c r="R26" s="824"/>
      <c r="S26" s="824"/>
      <c r="T26" s="824"/>
      <c r="U26" s="825"/>
      <c r="V26" s="1117"/>
      <c r="W26" s="824"/>
      <c r="X26" s="824"/>
      <c r="Y26" s="824"/>
      <c r="Z26" s="824"/>
      <c r="AA26" s="824"/>
      <c r="AB26" s="824"/>
      <c r="AC26" s="824"/>
      <c r="AD26" s="824"/>
      <c r="AE26" s="824"/>
      <c r="AF26" s="824"/>
      <c r="AG26" s="824"/>
      <c r="AH26" s="824"/>
      <c r="AI26" s="824"/>
      <c r="AJ26" s="824"/>
      <c r="AK26" s="825"/>
      <c r="AL26" s="1063"/>
      <c r="AM26" s="764"/>
      <c r="AN26" s="764"/>
      <c r="AO26" s="764"/>
      <c r="AP26" s="765"/>
    </row>
    <row r="27" spans="2:42" x14ac:dyDescent="0.25">
      <c r="H27" s="1117"/>
      <c r="I27" s="825"/>
      <c r="J27" s="1119"/>
      <c r="K27" s="824"/>
      <c r="L27" s="824"/>
      <c r="M27" s="824"/>
      <c r="N27" s="824"/>
      <c r="O27" s="825"/>
      <c r="P27" s="1117"/>
      <c r="Q27" s="824"/>
      <c r="R27" s="824"/>
      <c r="S27" s="824"/>
      <c r="T27" s="824"/>
      <c r="U27" s="825"/>
      <c r="V27" s="1117"/>
      <c r="W27" s="824"/>
      <c r="X27" s="824"/>
      <c r="Y27" s="824"/>
      <c r="Z27" s="824"/>
      <c r="AA27" s="824"/>
      <c r="AB27" s="824"/>
      <c r="AC27" s="824"/>
      <c r="AD27" s="824"/>
      <c r="AE27" s="824"/>
      <c r="AF27" s="824"/>
      <c r="AG27" s="824"/>
      <c r="AH27" s="824"/>
      <c r="AI27" s="824"/>
      <c r="AJ27" s="824"/>
      <c r="AK27" s="825"/>
      <c r="AL27" s="1063"/>
      <c r="AM27" s="764"/>
      <c r="AN27" s="764"/>
      <c r="AO27" s="764"/>
      <c r="AP27" s="765"/>
    </row>
    <row r="28" spans="2:42" x14ac:dyDescent="0.25">
      <c r="B28" s="760"/>
      <c r="C28" s="761"/>
      <c r="D28" s="761"/>
      <c r="E28" s="761"/>
      <c r="H28" s="1117"/>
      <c r="I28" s="825"/>
      <c r="J28" s="1119"/>
      <c r="K28" s="824"/>
      <c r="L28" s="824"/>
      <c r="M28" s="824"/>
      <c r="N28" s="824"/>
      <c r="O28" s="825"/>
      <c r="P28" s="1117"/>
      <c r="Q28" s="824"/>
      <c r="R28" s="824"/>
      <c r="S28" s="824"/>
      <c r="T28" s="824"/>
      <c r="U28" s="825"/>
      <c r="V28" s="1117"/>
      <c r="W28" s="824"/>
      <c r="X28" s="824"/>
      <c r="Y28" s="824"/>
      <c r="Z28" s="824"/>
      <c r="AA28" s="824"/>
      <c r="AB28" s="824"/>
      <c r="AC28" s="824"/>
      <c r="AD28" s="824"/>
      <c r="AE28" s="824"/>
      <c r="AF28" s="824"/>
      <c r="AG28" s="824"/>
      <c r="AH28" s="824"/>
      <c r="AI28" s="824"/>
      <c r="AJ28" s="824"/>
      <c r="AK28" s="825"/>
      <c r="AL28" s="1063"/>
      <c r="AM28" s="764"/>
      <c r="AN28" s="764"/>
      <c r="AO28" s="764"/>
      <c r="AP28" s="765"/>
    </row>
    <row r="29" spans="2:42" x14ac:dyDescent="0.25">
      <c r="H29" s="1117"/>
      <c r="I29" s="825"/>
      <c r="J29" s="1119"/>
      <c r="K29" s="824"/>
      <c r="L29" s="824"/>
      <c r="M29" s="824"/>
      <c r="N29" s="824"/>
      <c r="O29" s="825"/>
      <c r="P29" s="1117"/>
      <c r="Q29" s="824"/>
      <c r="R29" s="824"/>
      <c r="S29" s="824"/>
      <c r="T29" s="824"/>
      <c r="U29" s="825"/>
      <c r="V29" s="1117"/>
      <c r="W29" s="824"/>
      <c r="X29" s="824"/>
      <c r="Y29" s="824"/>
      <c r="Z29" s="824"/>
      <c r="AA29" s="824"/>
      <c r="AB29" s="824"/>
      <c r="AC29" s="824"/>
      <c r="AD29" s="824"/>
      <c r="AE29" s="824"/>
      <c r="AF29" s="824"/>
      <c r="AG29" s="824"/>
      <c r="AH29" s="824"/>
      <c r="AI29" s="824"/>
      <c r="AJ29" s="824"/>
      <c r="AK29" s="825"/>
      <c r="AL29" s="1063"/>
      <c r="AM29" s="764"/>
      <c r="AN29" s="764"/>
      <c r="AO29" s="764"/>
      <c r="AP29" s="765"/>
    </row>
    <row r="30" spans="2:42" x14ac:dyDescent="0.25">
      <c r="B30" s="760"/>
      <c r="C30" s="761"/>
      <c r="D30" s="761"/>
      <c r="E30" s="761"/>
      <c r="H30" s="1117"/>
      <c r="I30" s="825"/>
      <c r="J30" s="1119"/>
      <c r="K30" s="824"/>
      <c r="L30" s="824"/>
      <c r="M30" s="824"/>
      <c r="N30" s="824"/>
      <c r="O30" s="825"/>
      <c r="P30" s="1117"/>
      <c r="Q30" s="824"/>
      <c r="R30" s="824"/>
      <c r="S30" s="824"/>
      <c r="T30" s="824"/>
      <c r="U30" s="825"/>
      <c r="V30" s="1117"/>
      <c r="W30" s="824"/>
      <c r="X30" s="824"/>
      <c r="Y30" s="824"/>
      <c r="Z30" s="824"/>
      <c r="AA30" s="824"/>
      <c r="AB30" s="824"/>
      <c r="AC30" s="824"/>
      <c r="AD30" s="824"/>
      <c r="AE30" s="824"/>
      <c r="AF30" s="824"/>
      <c r="AG30" s="824"/>
      <c r="AH30" s="824"/>
      <c r="AI30" s="824"/>
      <c r="AJ30" s="824"/>
      <c r="AK30" s="825"/>
      <c r="AL30" s="1063"/>
      <c r="AM30" s="764"/>
      <c r="AN30" s="764"/>
      <c r="AO30" s="764"/>
      <c r="AP30" s="765"/>
    </row>
    <row r="31" spans="2:42" x14ac:dyDescent="0.25">
      <c r="H31" s="1117"/>
      <c r="I31" s="825"/>
      <c r="J31" s="1119"/>
      <c r="K31" s="824"/>
      <c r="L31" s="824"/>
      <c r="M31" s="824"/>
      <c r="N31" s="824"/>
      <c r="O31" s="825"/>
      <c r="P31" s="1117"/>
      <c r="Q31" s="824"/>
      <c r="R31" s="824"/>
      <c r="S31" s="824"/>
      <c r="T31" s="824"/>
      <c r="U31" s="825"/>
      <c r="V31" s="1117"/>
      <c r="W31" s="824"/>
      <c r="X31" s="824"/>
      <c r="Y31" s="824"/>
      <c r="Z31" s="824"/>
      <c r="AA31" s="824"/>
      <c r="AB31" s="824"/>
      <c r="AC31" s="824"/>
      <c r="AD31" s="824"/>
      <c r="AE31" s="824"/>
      <c r="AF31" s="824"/>
      <c r="AG31" s="824"/>
      <c r="AH31" s="824"/>
      <c r="AI31" s="824"/>
      <c r="AJ31" s="824"/>
      <c r="AK31" s="825"/>
      <c r="AL31" s="1063"/>
      <c r="AM31" s="764"/>
      <c r="AN31" s="764"/>
      <c r="AO31" s="764"/>
      <c r="AP31" s="765"/>
    </row>
    <row r="32" spans="2:42" x14ac:dyDescent="0.25">
      <c r="B32" s="760"/>
      <c r="C32" s="761"/>
      <c r="D32" s="761"/>
      <c r="E32" s="761"/>
      <c r="H32" s="1117"/>
      <c r="I32" s="825"/>
      <c r="J32" s="1119"/>
      <c r="K32" s="824"/>
      <c r="L32" s="824"/>
      <c r="M32" s="824"/>
      <c r="N32" s="824"/>
      <c r="O32" s="825"/>
      <c r="P32" s="1117"/>
      <c r="Q32" s="824"/>
      <c r="R32" s="824"/>
      <c r="S32" s="824"/>
      <c r="T32" s="824"/>
      <c r="U32" s="825"/>
      <c r="V32" s="1117"/>
      <c r="W32" s="824"/>
      <c r="X32" s="824"/>
      <c r="Y32" s="824"/>
      <c r="Z32" s="824"/>
      <c r="AA32" s="824"/>
      <c r="AB32" s="824"/>
      <c r="AC32" s="824"/>
      <c r="AD32" s="824"/>
      <c r="AE32" s="824"/>
      <c r="AF32" s="824"/>
      <c r="AG32" s="824"/>
      <c r="AH32" s="824"/>
      <c r="AI32" s="824"/>
      <c r="AJ32" s="824"/>
      <c r="AK32" s="825"/>
      <c r="AL32" s="1063"/>
      <c r="AM32" s="764"/>
      <c r="AN32" s="764"/>
      <c r="AO32" s="764"/>
      <c r="AP32" s="765"/>
    </row>
    <row r="33" spans="2:43" x14ac:dyDescent="0.25">
      <c r="H33" s="1117"/>
      <c r="I33" s="825"/>
      <c r="J33" s="1119"/>
      <c r="K33" s="824"/>
      <c r="L33" s="824"/>
      <c r="M33" s="824"/>
      <c r="N33" s="824"/>
      <c r="O33" s="825"/>
      <c r="P33" s="1117"/>
      <c r="Q33" s="824"/>
      <c r="R33" s="824"/>
      <c r="S33" s="824"/>
      <c r="T33" s="824"/>
      <c r="U33" s="825"/>
      <c r="V33" s="1117"/>
      <c r="W33" s="824"/>
      <c r="X33" s="824"/>
      <c r="Y33" s="824"/>
      <c r="Z33" s="824"/>
      <c r="AA33" s="824"/>
      <c r="AB33" s="824"/>
      <c r="AC33" s="824"/>
      <c r="AD33" s="824"/>
      <c r="AE33" s="824"/>
      <c r="AF33" s="824"/>
      <c r="AG33" s="824"/>
      <c r="AH33" s="824"/>
      <c r="AI33" s="824"/>
      <c r="AJ33" s="824"/>
      <c r="AK33" s="825"/>
      <c r="AL33" s="1063"/>
      <c r="AM33" s="764"/>
      <c r="AN33" s="764"/>
      <c r="AO33" s="764"/>
      <c r="AP33" s="765"/>
    </row>
    <row r="34" spans="2:43" x14ac:dyDescent="0.25">
      <c r="B34" s="760"/>
      <c r="C34" s="761"/>
      <c r="D34" s="761"/>
      <c r="E34" s="761"/>
      <c r="H34" s="113"/>
      <c r="I34" s="114"/>
      <c r="J34" s="1161"/>
      <c r="K34" s="824"/>
      <c r="L34" s="824"/>
      <c r="M34" s="824"/>
      <c r="N34" s="824"/>
      <c r="O34" s="825"/>
      <c r="P34" s="1159"/>
      <c r="Q34" s="824"/>
      <c r="R34" s="824"/>
      <c r="S34" s="824"/>
      <c r="T34" s="824"/>
      <c r="U34" s="825"/>
      <c r="V34" s="1160"/>
      <c r="W34" s="824"/>
      <c r="X34" s="824"/>
      <c r="Y34" s="824"/>
      <c r="Z34" s="824"/>
      <c r="AA34" s="824"/>
      <c r="AB34" s="824"/>
      <c r="AC34" s="824"/>
      <c r="AD34" s="824"/>
      <c r="AE34" s="824"/>
      <c r="AF34" s="824"/>
      <c r="AG34" s="824"/>
      <c r="AH34" s="824"/>
      <c r="AI34" s="824"/>
      <c r="AJ34" s="824"/>
      <c r="AK34" s="1124"/>
      <c r="AL34" s="1065"/>
      <c r="AM34" s="764"/>
      <c r="AN34" s="764"/>
      <c r="AO34" s="764"/>
      <c r="AP34" s="765"/>
    </row>
    <row r="35" spans="2:43" x14ac:dyDescent="0.25">
      <c r="H35" s="1123" t="s">
        <v>1804</v>
      </c>
      <c r="I35" s="824"/>
      <c r="J35" s="824"/>
      <c r="K35" s="824"/>
      <c r="L35" s="824"/>
      <c r="M35" s="824"/>
      <c r="N35" s="824"/>
      <c r="O35" s="824"/>
      <c r="P35" s="824"/>
      <c r="Q35" s="824"/>
      <c r="R35" s="824"/>
      <c r="S35" s="824"/>
      <c r="T35" s="824"/>
      <c r="U35" s="824"/>
      <c r="V35" s="824"/>
      <c r="W35" s="824"/>
      <c r="X35" s="824"/>
      <c r="Y35" s="824"/>
      <c r="Z35" s="824"/>
      <c r="AA35" s="824"/>
      <c r="AB35" s="824"/>
      <c r="AC35" s="824"/>
      <c r="AD35" s="824"/>
      <c r="AE35" s="824"/>
      <c r="AF35" s="824"/>
      <c r="AG35" s="824"/>
      <c r="AH35" s="824"/>
      <c r="AI35" s="824"/>
      <c r="AJ35" s="824"/>
      <c r="AK35" s="1124"/>
      <c r="AL35" s="1063">
        <f>SUM(AL20:AP34)</f>
        <v>0</v>
      </c>
      <c r="AM35" s="764"/>
      <c r="AN35" s="764"/>
      <c r="AO35" s="764"/>
      <c r="AP35" s="765"/>
    </row>
    <row r="36" spans="2:43" x14ac:dyDescent="0.25">
      <c r="B36" s="760"/>
      <c r="C36" s="761"/>
      <c r="D36" s="761"/>
      <c r="E36" s="761"/>
    </row>
    <row r="37" spans="2:43" x14ac:dyDescent="0.25">
      <c r="H37" s="976" t="s">
        <v>1795</v>
      </c>
      <c r="I37" s="824"/>
      <c r="J37" s="824"/>
      <c r="K37" s="824"/>
      <c r="L37" s="824"/>
      <c r="M37" s="824"/>
      <c r="N37" s="824"/>
      <c r="O37" s="824"/>
      <c r="P37" s="824"/>
      <c r="Q37" s="824"/>
      <c r="R37" s="824"/>
      <c r="S37" s="824"/>
      <c r="T37" s="824"/>
      <c r="U37" s="824"/>
      <c r="V37" s="824"/>
      <c r="W37" s="824"/>
      <c r="X37" s="824"/>
      <c r="Y37" s="825"/>
      <c r="Z37" s="976" t="s">
        <v>1796</v>
      </c>
      <c r="AA37" s="824"/>
      <c r="AB37" s="824"/>
      <c r="AC37" s="824"/>
      <c r="AD37" s="824"/>
      <c r="AE37" s="824"/>
      <c r="AF37" s="824"/>
      <c r="AG37" s="824"/>
      <c r="AH37" s="824"/>
      <c r="AI37" s="824"/>
      <c r="AJ37" s="824"/>
      <c r="AK37" s="824"/>
      <c r="AL37" s="824"/>
      <c r="AM37" s="824"/>
      <c r="AN37" s="824"/>
      <c r="AO37" s="824"/>
      <c r="AP37" s="824"/>
      <c r="AQ37" s="825"/>
    </row>
    <row r="38" spans="2:43" x14ac:dyDescent="0.25">
      <c r="H38" s="257" t="s">
        <v>796</v>
      </c>
      <c r="I38" s="258"/>
      <c r="J38" s="258"/>
      <c r="K38" s="258"/>
      <c r="L38" s="258"/>
      <c r="M38" s="258"/>
      <c r="N38" s="258"/>
      <c r="O38" s="258"/>
      <c r="P38" s="258"/>
      <c r="Q38" s="259"/>
      <c r="R38" s="257" t="s">
        <v>1511</v>
      </c>
      <c r="S38" s="258"/>
      <c r="T38" s="258"/>
      <c r="U38" s="259"/>
      <c r="V38" s="257" t="s">
        <v>1510</v>
      </c>
      <c r="W38" s="258"/>
      <c r="X38" s="258"/>
      <c r="Y38" s="259"/>
      <c r="Z38" s="257" t="s">
        <v>796</v>
      </c>
      <c r="AA38" s="258"/>
      <c r="AB38" s="258"/>
      <c r="AC38" s="258"/>
      <c r="AD38" s="258"/>
      <c r="AE38" s="258"/>
      <c r="AF38" s="258"/>
      <c r="AG38" s="258"/>
      <c r="AH38" s="258"/>
      <c r="AI38" s="259"/>
      <c r="AJ38" s="257" t="s">
        <v>1511</v>
      </c>
      <c r="AK38" s="258"/>
      <c r="AL38" s="258"/>
      <c r="AM38" s="259"/>
      <c r="AN38" s="257" t="s">
        <v>1510</v>
      </c>
      <c r="AO38" s="258"/>
      <c r="AP38" s="258"/>
      <c r="AQ38" s="259"/>
    </row>
    <row r="39" spans="2:43" x14ac:dyDescent="0.25">
      <c r="H39" s="260"/>
      <c r="Q39" s="261"/>
      <c r="R39" s="260"/>
      <c r="U39" s="261"/>
      <c r="V39" s="260"/>
      <c r="Y39" s="261"/>
      <c r="Z39" s="260"/>
      <c r="AI39" s="261"/>
      <c r="AJ39" s="260"/>
      <c r="AM39" s="261"/>
      <c r="AN39" s="260"/>
      <c r="AQ39" s="261"/>
    </row>
    <row r="40" spans="2:43" x14ac:dyDescent="0.25">
      <c r="H40" s="260"/>
      <c r="Q40" s="261"/>
      <c r="R40" s="260"/>
      <c r="U40" s="261"/>
      <c r="V40" s="260"/>
      <c r="Y40" s="261"/>
      <c r="Z40" s="260"/>
      <c r="AI40" s="261"/>
      <c r="AJ40" s="260"/>
      <c r="AM40" s="261"/>
      <c r="AN40" s="260"/>
      <c r="AQ40" s="261"/>
    </row>
    <row r="41" spans="2:43" x14ac:dyDescent="0.25">
      <c r="H41" s="260"/>
      <c r="Q41" s="261"/>
      <c r="R41" s="260"/>
      <c r="U41" s="261"/>
      <c r="V41" s="260"/>
      <c r="Y41" s="261"/>
      <c r="Z41" s="260"/>
      <c r="AI41" s="261"/>
      <c r="AJ41" s="260"/>
      <c r="AM41" s="261"/>
      <c r="AN41" s="260"/>
      <c r="AQ41" s="261"/>
    </row>
    <row r="42" spans="2:43" x14ac:dyDescent="0.25">
      <c r="H42" s="260"/>
      <c r="Q42" s="261"/>
      <c r="R42" s="260"/>
      <c r="U42" s="261"/>
      <c r="V42" s="260"/>
      <c r="Y42" s="261"/>
      <c r="Z42" s="260"/>
      <c r="AI42" s="261"/>
      <c r="AJ42" s="260"/>
      <c r="AM42" s="261"/>
      <c r="AN42" s="260"/>
      <c r="AQ42" s="261"/>
    </row>
    <row r="43" spans="2:43" x14ac:dyDescent="0.25">
      <c r="H43" s="262"/>
      <c r="I43" s="263"/>
      <c r="J43" s="263"/>
      <c r="K43" s="263"/>
      <c r="L43" s="263"/>
      <c r="M43" s="263"/>
      <c r="N43" s="263"/>
      <c r="O43" s="263"/>
      <c r="P43" s="263"/>
      <c r="Q43" s="264"/>
      <c r="R43" s="262"/>
      <c r="S43" s="263"/>
      <c r="T43" s="263"/>
      <c r="U43" s="264"/>
      <c r="V43" s="262"/>
      <c r="W43" s="263"/>
      <c r="X43" s="263"/>
      <c r="Y43" s="264"/>
      <c r="Z43" s="262"/>
      <c r="AA43" s="263"/>
      <c r="AB43" s="263"/>
      <c r="AC43" s="263"/>
      <c r="AD43" s="263"/>
      <c r="AE43" s="263"/>
      <c r="AF43" s="263"/>
      <c r="AG43" s="263"/>
      <c r="AH43" s="263"/>
      <c r="AI43" s="264"/>
      <c r="AJ43" s="262"/>
      <c r="AK43" s="263"/>
      <c r="AL43" s="263"/>
      <c r="AM43" s="264"/>
      <c r="AN43" s="262"/>
      <c r="AO43" s="263"/>
      <c r="AP43" s="263"/>
      <c r="AQ43" s="264"/>
    </row>
    <row r="44" spans="2:43" x14ac:dyDescent="0.25">
      <c r="AM44" s="265" t="s">
        <v>1797</v>
      </c>
      <c r="AN44" s="55" t="str">
        <f>'B-5-1'!U26</f>
        <v>B-5-1-5</v>
      </c>
    </row>
  </sheetData>
  <mergeCells count="103">
    <mergeCell ref="G9:Z11"/>
    <mergeCell ref="B32:E32"/>
    <mergeCell ref="H25:I25"/>
    <mergeCell ref="P32:U32"/>
    <mergeCell ref="J32:O32"/>
    <mergeCell ref="B16:E16"/>
    <mergeCell ref="V21:AK21"/>
    <mergeCell ref="P23:U23"/>
    <mergeCell ref="Z37:AQ37"/>
    <mergeCell ref="B36:E36"/>
    <mergeCell ref="AL26:AP26"/>
    <mergeCell ref="AL25:AP25"/>
    <mergeCell ref="H37:Y37"/>
    <mergeCell ref="V33:AK33"/>
    <mergeCell ref="J33:O33"/>
    <mergeCell ref="B12:E12"/>
    <mergeCell ref="B14:E14"/>
    <mergeCell ref="P20:U20"/>
    <mergeCell ref="V19:AK19"/>
    <mergeCell ref="P29:U29"/>
    <mergeCell ref="V28:AK28"/>
    <mergeCell ref="J19:O19"/>
    <mergeCell ref="B13:E13"/>
    <mergeCell ref="AL20:AP20"/>
    <mergeCell ref="B34:E34"/>
    <mergeCell ref="G7:AR7"/>
    <mergeCell ref="B18:E18"/>
    <mergeCell ref="P24:U24"/>
    <mergeCell ref="H29:I29"/>
    <mergeCell ref="V23:AK23"/>
    <mergeCell ref="P33:U33"/>
    <mergeCell ref="AL24:AP24"/>
    <mergeCell ref="H19:I19"/>
    <mergeCell ref="AL33:AP33"/>
    <mergeCell ref="H28:I28"/>
    <mergeCell ref="P26:U26"/>
    <mergeCell ref="V24:AK24"/>
    <mergeCell ref="B28:E28"/>
    <mergeCell ref="B30:E30"/>
    <mergeCell ref="B20:E20"/>
    <mergeCell ref="J30:O30"/>
    <mergeCell ref="AL31:AP31"/>
    <mergeCell ref="J28:O28"/>
    <mergeCell ref="AL29:AP29"/>
    <mergeCell ref="H23:I23"/>
    <mergeCell ref="P22:U22"/>
    <mergeCell ref="P31:U31"/>
    <mergeCell ref="V30:AK30"/>
    <mergeCell ref="B15:E15"/>
    <mergeCell ref="H31:I31"/>
    <mergeCell ref="J20:O20"/>
    <mergeCell ref="H21:I21"/>
    <mergeCell ref="V22:AK22"/>
    <mergeCell ref="J22:O22"/>
    <mergeCell ref="J31:O31"/>
    <mergeCell ref="AL32:AP32"/>
    <mergeCell ref="J21:O21"/>
    <mergeCell ref="J23:O23"/>
    <mergeCell ref="H22:I22"/>
    <mergeCell ref="B17:E17"/>
    <mergeCell ref="V31:AK31"/>
    <mergeCell ref="B19:E19"/>
    <mergeCell ref="AL22:AP22"/>
    <mergeCell ref="AL19:AP19"/>
    <mergeCell ref="V32:AK32"/>
    <mergeCell ref="P27:U27"/>
    <mergeCell ref="V26:AK26"/>
    <mergeCell ref="P21:U21"/>
    <mergeCell ref="H26:I26"/>
    <mergeCell ref="AL35:AP35"/>
    <mergeCell ref="P25:U25"/>
    <mergeCell ref="H35:AK35"/>
    <mergeCell ref="B4:E4"/>
    <mergeCell ref="P19:U19"/>
    <mergeCell ref="P28:U28"/>
    <mergeCell ref="AL28:AP28"/>
    <mergeCell ref="P30:U30"/>
    <mergeCell ref="H32:I32"/>
    <mergeCell ref="AL21:AP21"/>
    <mergeCell ref="V20:AK20"/>
    <mergeCell ref="V34:AK34"/>
    <mergeCell ref="V29:AK29"/>
    <mergeCell ref="H27:I27"/>
    <mergeCell ref="AL23:AP23"/>
    <mergeCell ref="J29:O29"/>
    <mergeCell ref="B8:E8"/>
    <mergeCell ref="H24:I24"/>
    <mergeCell ref="H33:I33"/>
    <mergeCell ref="B10:E10"/>
    <mergeCell ref="J34:O34"/>
    <mergeCell ref="V27:AK27"/>
    <mergeCell ref="J27:O27"/>
    <mergeCell ref="B6:E6"/>
    <mergeCell ref="P34:U34"/>
    <mergeCell ref="H30:I30"/>
    <mergeCell ref="J24:O24"/>
    <mergeCell ref="H20:I20"/>
    <mergeCell ref="AL34:AP34"/>
    <mergeCell ref="J26:O26"/>
    <mergeCell ref="AL27:AP27"/>
    <mergeCell ref="V25:AK25"/>
    <mergeCell ref="J25:O25"/>
    <mergeCell ref="AL30:AP30"/>
  </mergeCells>
  <hyperlinks>
    <hyperlink ref="B4" location="PANDUAN!A1" display="PANDUAN" xr:uid="{00000000-0004-0000-4000-000000000000}"/>
    <hyperlink ref="B6" location="'EWS DIRECTORY'!A1" display="EWS DIRECTORY" xr:uid="{00000000-0004-0000-4000-000001000000}"/>
    <hyperlink ref="B8" location="'DATA PEMICU'!A1" display="DATA PEMICU" xr:uid="{00000000-0004-0000-4000-000002000000}"/>
    <hyperlink ref="B10" location="'DATA PENGUJI'!A1" display="DATA PENGUJI" xr:uid="{00000000-0004-0000-4000-000003000000}"/>
    <hyperlink ref="B12" location="'MAIN LEVEL'!A1" display="MAIN LEVEL" xr:uid="{00000000-0004-0000-4000-000004000000}"/>
  </hyperlinks>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341">
    <tabColor theme="4" tint="-0.249977111117893"/>
  </sheetPr>
  <dimension ref="A1:N44"/>
  <sheetViews>
    <sheetView topLeftCell="B1" zoomScaleNormal="100" workbookViewId="0"/>
  </sheetViews>
  <sheetFormatPr defaultColWidth="14.44140625" defaultRowHeight="15" customHeight="1" x14ac:dyDescent="0.25"/>
  <cols>
    <col min="1" max="1" width="3" style="110" hidden="1" customWidth="1"/>
    <col min="2" max="5" width="3.88671875" style="177" customWidth="1"/>
    <col min="6" max="6" width="3.88671875" style="110" customWidth="1"/>
    <col min="7" max="7" width="10" style="443" customWidth="1"/>
    <col min="8" max="8" width="18" style="443" bestFit="1" customWidth="1"/>
    <col min="9" max="10" width="25" style="443" customWidth="1"/>
    <col min="11" max="11" width="26" style="443" bestFit="1" customWidth="1"/>
    <col min="12" max="12" width="24.44140625" style="443" customWidth="1"/>
    <col min="13" max="13" width="28.5546875" style="443" customWidth="1"/>
    <col min="14" max="14" width="22.44140625" style="443" customWidth="1"/>
    <col min="15" max="15" width="14.44140625" style="443" customWidth="1"/>
    <col min="16" max="16384" width="14.44140625" style="443"/>
  </cols>
  <sheetData>
    <row r="1" spans="2:14" ht="14.25" customHeight="1" x14ac:dyDescent="0.25">
      <c r="G1" s="216"/>
      <c r="H1" s="78"/>
      <c r="I1" s="78"/>
    </row>
    <row r="2" spans="2:14" ht="14.25" customHeight="1" x14ac:dyDescent="0.25">
      <c r="G2" s="78" t="s">
        <v>1674</v>
      </c>
      <c r="H2" s="78"/>
      <c r="I2" s="78"/>
    </row>
    <row r="3" spans="2:14" ht="14.25" customHeight="1" x14ac:dyDescent="0.25">
      <c r="B3" s="111"/>
      <c r="C3" s="111"/>
      <c r="D3" s="111"/>
      <c r="E3" s="111"/>
    </row>
    <row r="4" spans="2:14" ht="14.25" customHeight="1" x14ac:dyDescent="0.25">
      <c r="B4" s="762" t="s">
        <v>79</v>
      </c>
      <c r="C4" s="761"/>
      <c r="D4" s="761"/>
      <c r="E4" s="761"/>
    </row>
    <row r="5" spans="2:14" ht="14.25" customHeight="1" x14ac:dyDescent="0.25">
      <c r="B5" s="111"/>
      <c r="C5" s="111"/>
      <c r="D5" s="111"/>
      <c r="E5" s="111"/>
    </row>
    <row r="6" spans="2:14" ht="14.25" customHeight="1" x14ac:dyDescent="0.25">
      <c r="B6" s="762" t="s">
        <v>87</v>
      </c>
      <c r="C6" s="761"/>
      <c r="D6" s="761"/>
      <c r="E6" s="761"/>
    </row>
    <row r="7" spans="2:14" ht="15" customHeight="1" x14ac:dyDescent="0.25">
      <c r="B7" s="111"/>
      <c r="C7" s="111"/>
      <c r="D7" s="111"/>
      <c r="E7" s="111"/>
      <c r="G7" s="1126" t="s">
        <v>1676</v>
      </c>
      <c r="H7" s="997"/>
      <c r="I7" s="997"/>
      <c r="J7" s="997"/>
      <c r="K7" s="997"/>
      <c r="L7" s="997"/>
      <c r="M7" s="997"/>
      <c r="N7" s="997"/>
    </row>
    <row r="8" spans="2:14" ht="14.25" customHeight="1" x14ac:dyDescent="0.25">
      <c r="B8" s="762" t="s">
        <v>94</v>
      </c>
      <c r="C8" s="761"/>
      <c r="D8" s="761"/>
      <c r="E8" s="761"/>
    </row>
    <row r="9" spans="2:14" ht="14.25" customHeight="1" x14ac:dyDescent="0.25">
      <c r="B9" s="111"/>
      <c r="C9" s="111"/>
      <c r="D9" s="111"/>
      <c r="E9" s="111"/>
      <c r="G9" s="1130" t="str">
        <f>"Rincian "&amp;'B-5'!G9&amp;" "&amp;'B-5-1'!M28</f>
        <v>Rincian Penyesuaian Penjualan Berdasarkan Data Pemicu dan Data Penguji</v>
      </c>
      <c r="H9" s="789"/>
      <c r="I9" s="789"/>
      <c r="J9" s="789"/>
      <c r="K9" s="790"/>
      <c r="L9" s="217" t="s">
        <v>796</v>
      </c>
      <c r="M9" s="218" t="e">
        <f>": "&amp;NAMA_WP</f>
        <v>#N/A</v>
      </c>
      <c r="N9" s="88"/>
    </row>
    <row r="10" spans="2:14" ht="14.25" customHeight="1" x14ac:dyDescent="0.25">
      <c r="B10" s="762" t="s">
        <v>101</v>
      </c>
      <c r="C10" s="761"/>
      <c r="D10" s="761"/>
      <c r="E10" s="761"/>
      <c r="G10" s="804"/>
      <c r="H10" s="997"/>
      <c r="I10" s="997"/>
      <c r="J10" s="997"/>
      <c r="K10" s="805"/>
      <c r="L10" s="219" t="s">
        <v>1401</v>
      </c>
      <c r="M10" s="220" t="e">
        <f>": "&amp;NPWP</f>
        <v>#N/A</v>
      </c>
      <c r="N10" s="129"/>
    </row>
    <row r="11" spans="2:14" ht="14.25" customHeight="1" x14ac:dyDescent="0.25">
      <c r="G11" s="806"/>
      <c r="H11" s="794"/>
      <c r="I11" s="794"/>
      <c r="J11" s="794"/>
      <c r="K11" s="807"/>
      <c r="L11" s="221" t="s">
        <v>1679</v>
      </c>
      <c r="M11" s="222" t="e">
        <f>": "&amp;ID_MS_TH_PJK</f>
        <v>#N/A</v>
      </c>
      <c r="N11" s="130"/>
    </row>
    <row r="12" spans="2:14" ht="14.25" customHeight="1" x14ac:dyDescent="0.25">
      <c r="B12" s="762" t="s">
        <v>106</v>
      </c>
      <c r="C12" s="761"/>
      <c r="D12" s="761"/>
      <c r="E12" s="761"/>
      <c r="G12" s="223"/>
      <c r="H12" s="223"/>
      <c r="I12" s="223"/>
      <c r="J12" s="223"/>
      <c r="K12" s="223"/>
      <c r="L12" s="223"/>
      <c r="M12" s="223"/>
      <c r="N12" s="223"/>
    </row>
    <row r="13" spans="2:14" ht="14.25" customHeight="1" x14ac:dyDescent="0.25">
      <c r="B13" s="962" t="str">
        <f>HYPERLINK("#'"&amp;'EWS DIRECTORY'!$J$58&amp;"'!A1",'EWS DIRECTORY'!$J$58)</f>
        <v>B-5</v>
      </c>
      <c r="C13" s="761"/>
      <c r="D13" s="761"/>
      <c r="E13" s="761"/>
      <c r="G13" s="443" t="s">
        <v>1680</v>
      </c>
      <c r="J13" s="223"/>
      <c r="K13" s="223"/>
      <c r="L13" s="223"/>
      <c r="M13" s="223"/>
      <c r="N13" s="223"/>
    </row>
    <row r="14" spans="2:14" ht="14.25" customHeight="1" x14ac:dyDescent="0.25">
      <c r="B14" s="931" t="str">
        <f>HYPERLINK("#'"&amp;'EWS DIRECTORY'!$J$59&amp;"'!A1",'EWS DIRECTORY'!$J$59)</f>
        <v>B-5-1</v>
      </c>
      <c r="C14" s="761"/>
      <c r="D14" s="761"/>
      <c r="E14" s="761"/>
      <c r="G14" s="443" t="s">
        <v>1681</v>
      </c>
      <c r="J14" s="443" t="s">
        <v>1917</v>
      </c>
      <c r="K14" s="223"/>
      <c r="L14" s="223"/>
      <c r="M14" s="223"/>
      <c r="N14" s="223"/>
    </row>
    <row r="15" spans="2:14" ht="14.25" customHeight="1" x14ac:dyDescent="0.25">
      <c r="B15" s="929" t="str">
        <f>HYPERLINK("#'"&amp;'EWS DIRECTORY'!$J$60&amp;"'!A1",'EWS DIRECTORY'!$J$60)</f>
        <v>B-5-1-1</v>
      </c>
      <c r="C15" s="761"/>
      <c r="D15" s="761"/>
      <c r="E15" s="761"/>
      <c r="G15" s="443" t="s">
        <v>1681</v>
      </c>
      <c r="J15" s="443" t="s">
        <v>1918</v>
      </c>
      <c r="K15" s="223"/>
      <c r="L15" s="223"/>
      <c r="M15" s="223"/>
      <c r="N15" s="223"/>
    </row>
    <row r="16" spans="2:14" ht="14.25" customHeight="1" x14ac:dyDescent="0.25">
      <c r="B16" s="929" t="str">
        <f>HYPERLINK("#'"&amp;'EWS DIRECTORY'!$J$61&amp;"'!A1",'EWS DIRECTORY'!$J$61)</f>
        <v>B-5-1-2</v>
      </c>
      <c r="C16" s="761"/>
      <c r="D16" s="761"/>
      <c r="E16" s="761"/>
      <c r="K16" s="223"/>
      <c r="L16" s="223"/>
      <c r="M16" s="223"/>
      <c r="N16" s="223"/>
    </row>
    <row r="17" spans="2:14" ht="14.25" customHeight="1" x14ac:dyDescent="0.25">
      <c r="B17" s="929" t="str">
        <f>HYPERLINK("#'"&amp;'EWS DIRECTORY'!$J$62&amp;"'!A1",'EWS DIRECTORY'!$J$62)</f>
        <v>B-5-1-3</v>
      </c>
      <c r="C17" s="761"/>
      <c r="D17" s="761"/>
      <c r="E17" s="761"/>
      <c r="J17" s="223"/>
      <c r="K17" s="223"/>
      <c r="L17" s="223"/>
      <c r="M17" s="223"/>
      <c r="N17" s="223"/>
    </row>
    <row r="18" spans="2:14" ht="14.25" customHeight="1" x14ac:dyDescent="0.25">
      <c r="B18" s="929" t="str">
        <f>HYPERLINK("#'"&amp;'EWS DIRECTORY'!$J$63&amp;"'!A1",'EWS DIRECTORY'!$J$63)</f>
        <v>B-5-1-4</v>
      </c>
      <c r="C18" s="761"/>
      <c r="D18" s="761"/>
      <c r="E18" s="761"/>
      <c r="G18" s="443" t="s">
        <v>1919</v>
      </c>
      <c r="J18" s="223"/>
      <c r="K18" s="223"/>
      <c r="L18" s="223"/>
      <c r="M18" s="223"/>
      <c r="N18" s="223"/>
    </row>
    <row r="19" spans="2:14" ht="14.25" customHeight="1" x14ac:dyDescent="0.25">
      <c r="B19" s="929" t="str">
        <f>HYPERLINK("#'"&amp;'EWS DIRECTORY'!$J$64&amp;"'!A1",'EWS DIRECTORY'!$J$64)</f>
        <v>B-5-1-5</v>
      </c>
      <c r="C19" s="761"/>
      <c r="D19" s="761"/>
      <c r="E19" s="761"/>
      <c r="G19" s="223"/>
      <c r="H19" s="223"/>
      <c r="I19" s="223"/>
      <c r="J19" s="223"/>
      <c r="K19" s="223"/>
      <c r="L19" s="223"/>
      <c r="M19" s="223"/>
      <c r="N19" s="223"/>
    </row>
    <row r="20" spans="2:14" ht="14.25" customHeight="1" x14ac:dyDescent="0.25">
      <c r="B20" s="927" t="str">
        <f>HYPERLINK("#'"&amp;'EWS DIRECTORY'!$J$65&amp;"'!A1",'EWS DIRECTORY'!$J$65)</f>
        <v>B-5-1-6</v>
      </c>
      <c r="C20" s="761"/>
      <c r="D20" s="761"/>
      <c r="E20" s="761"/>
      <c r="G20" s="223" t="s">
        <v>1920</v>
      </c>
      <c r="H20" s="223"/>
      <c r="I20" s="223"/>
      <c r="J20" s="223"/>
      <c r="K20" s="223"/>
      <c r="L20" s="223"/>
      <c r="M20" s="223"/>
      <c r="N20" s="223"/>
    </row>
    <row r="21" spans="2:14" ht="14.25" customHeight="1" x14ac:dyDescent="0.25">
      <c r="G21" s="223"/>
      <c r="H21" s="223"/>
      <c r="I21" s="223"/>
      <c r="J21" s="223"/>
      <c r="K21" s="223"/>
      <c r="L21" s="223"/>
      <c r="M21" s="223"/>
      <c r="N21" s="223"/>
    </row>
    <row r="22" spans="2:14" ht="14.25" customHeight="1" x14ac:dyDescent="0.25">
      <c r="G22" s="1129" t="s">
        <v>1445</v>
      </c>
      <c r="H22" s="1131" t="s">
        <v>1446</v>
      </c>
      <c r="I22" s="764"/>
      <c r="J22" s="764"/>
      <c r="K22" s="764"/>
      <c r="L22" s="764"/>
      <c r="M22" s="764"/>
      <c r="N22" s="764"/>
    </row>
    <row r="23" spans="2:14" ht="14.25" customHeight="1" x14ac:dyDescent="0.25">
      <c r="G23" s="769"/>
      <c r="H23" s="403" t="s">
        <v>1452</v>
      </c>
      <c r="I23" s="1128" t="s">
        <v>1453</v>
      </c>
      <c r="J23" s="765"/>
      <c r="K23" s="80" t="s">
        <v>1454</v>
      </c>
      <c r="L23" s="80" t="s">
        <v>1455</v>
      </c>
      <c r="M23" s="80" t="s">
        <v>1456</v>
      </c>
      <c r="N23" s="80" t="s">
        <v>1457</v>
      </c>
    </row>
    <row r="24" spans="2:14" ht="37.5" customHeight="1" x14ac:dyDescent="0.25">
      <c r="G24" s="383">
        <v>1</v>
      </c>
      <c r="H24" s="446" t="e">
        <f>ID_MS_TH_PJK</f>
        <v>#N/A</v>
      </c>
      <c r="I24" s="1162" t="e">
        <f>NO_BPS</f>
        <v>#N/A</v>
      </c>
      <c r="J24" s="765"/>
      <c r="K24" s="382" t="e">
        <f>PEMBETULAN_KE</f>
        <v>#N/A</v>
      </c>
      <c r="L24" s="537" t="e">
        <f>TGL_TERIMA</f>
        <v>#N/A</v>
      </c>
      <c r="M24" s="381" t="str">
        <f>'B-5'!G9</f>
        <v>Penyesuaian Penjualan</v>
      </c>
      <c r="N24" s="538">
        <f>'MAIN LEVEL'!AB24</f>
        <v>0</v>
      </c>
    </row>
    <row r="25" spans="2:14" ht="14.25" customHeight="1" x14ac:dyDescent="0.25">
      <c r="G25" s="223"/>
      <c r="H25" s="223"/>
      <c r="I25" s="223"/>
      <c r="J25" s="223"/>
      <c r="K25" s="223"/>
      <c r="L25" s="223"/>
      <c r="M25" s="223"/>
      <c r="N25" s="223"/>
    </row>
    <row r="26" spans="2:14" ht="14.25" customHeight="1" x14ac:dyDescent="0.25">
      <c r="G26" s="223"/>
      <c r="H26" s="223"/>
      <c r="I26" s="223"/>
      <c r="J26" s="223"/>
      <c r="K26" s="223"/>
      <c r="L26" s="223"/>
      <c r="M26" s="223"/>
      <c r="N26" s="223"/>
    </row>
    <row r="27" spans="2:14" ht="14.25" customHeight="1" x14ac:dyDescent="0.25">
      <c r="G27" s="223"/>
      <c r="H27" s="223"/>
      <c r="I27" s="223"/>
      <c r="J27" s="223"/>
      <c r="K27" s="223"/>
      <c r="L27" s="223"/>
      <c r="M27" s="223"/>
      <c r="N27" s="223"/>
    </row>
    <row r="28" spans="2:14" ht="30" customHeight="1" x14ac:dyDescent="0.25">
      <c r="B28" s="760"/>
      <c r="C28" s="761"/>
      <c r="D28" s="761"/>
      <c r="E28" s="761"/>
      <c r="G28" s="562" t="s">
        <v>1445</v>
      </c>
      <c r="H28" s="562" t="s">
        <v>1477</v>
      </c>
      <c r="I28" s="563" t="s">
        <v>1478</v>
      </c>
      <c r="J28" s="563" t="s">
        <v>1479</v>
      </c>
      <c r="K28" s="562" t="s">
        <v>1480</v>
      </c>
      <c r="L28" s="562" t="s">
        <v>1481</v>
      </c>
      <c r="M28" s="81"/>
      <c r="N28" s="81"/>
    </row>
    <row r="29" spans="2:14" ht="15" customHeight="1" x14ac:dyDescent="0.25">
      <c r="G29" s="409">
        <f t="array" ref="G29">IFERROR(_xlfn.SEQUENCE(COUNTA(H29:H31)),"")</f>
        <v>1</v>
      </c>
      <c r="H29" s="508" t="s">
        <v>2030</v>
      </c>
      <c r="I29" s="508"/>
      <c r="J29" s="508"/>
      <c r="K29" s="508"/>
      <c r="L29" s="508"/>
      <c r="M29" s="106"/>
      <c r="N29" s="106"/>
    </row>
    <row r="30" spans="2:14" ht="15" customHeight="1" x14ac:dyDescent="0.25">
      <c r="G30" s="410"/>
      <c r="H30" s="509" t="s">
        <v>1921</v>
      </c>
      <c r="I30" s="509"/>
      <c r="J30" s="509"/>
      <c r="K30" s="509"/>
      <c r="L30" s="509"/>
      <c r="M30" s="106"/>
      <c r="N30" s="106"/>
    </row>
    <row r="31" spans="2:14" ht="15" customHeight="1" x14ac:dyDescent="0.25">
      <c r="G31" s="510"/>
      <c r="H31" s="511"/>
      <c r="I31" s="511"/>
      <c r="J31" s="511"/>
      <c r="K31" s="511"/>
      <c r="L31" s="511"/>
      <c r="M31" s="106"/>
      <c r="N31" s="106"/>
    </row>
    <row r="32" spans="2:14" ht="15" customHeight="1" x14ac:dyDescent="0.25">
      <c r="G32" s="512"/>
      <c r="H32" s="507"/>
      <c r="I32" s="507"/>
      <c r="J32" s="507"/>
      <c r="K32" s="507" t="s">
        <v>1494</v>
      </c>
      <c r="L32" s="507">
        <f>SUM(L29:L31)</f>
        <v>0</v>
      </c>
      <c r="M32" s="106"/>
      <c r="N32" s="106"/>
    </row>
    <row r="33" spans="7:14" ht="15" customHeight="1" x14ac:dyDescent="0.25">
      <c r="G33" s="226"/>
      <c r="H33" s="226"/>
      <c r="I33" s="226"/>
      <c r="J33" s="107"/>
      <c r="K33" s="106"/>
      <c r="L33" s="106"/>
      <c r="M33" s="106"/>
      <c r="N33" s="106"/>
    </row>
    <row r="34" spans="7:14" ht="15" customHeight="1" x14ac:dyDescent="0.25">
      <c r="G34" s="107"/>
      <c r="H34" s="107"/>
      <c r="I34" s="107"/>
      <c r="J34" s="103"/>
      <c r="K34" s="108" t="s">
        <v>1500</v>
      </c>
      <c r="L34" s="507">
        <f>L32+N24</f>
        <v>0</v>
      </c>
      <c r="M34" s="106"/>
      <c r="N34" s="106"/>
    </row>
    <row r="35" spans="7:14" ht="15" customHeight="1" x14ac:dyDescent="0.25">
      <c r="G35" s="107"/>
      <c r="H35" s="107"/>
      <c r="I35" s="107"/>
      <c r="J35" s="107"/>
      <c r="K35" s="227"/>
      <c r="L35" s="106"/>
      <c r="M35" s="106"/>
      <c r="N35" s="106"/>
    </row>
    <row r="36" spans="7:14" ht="15" customHeight="1" x14ac:dyDescent="0.25">
      <c r="G36" s="107"/>
      <c r="H36" s="107"/>
      <c r="I36" s="107"/>
      <c r="J36" s="107"/>
      <c r="K36" s="227"/>
      <c r="L36" s="228"/>
      <c r="M36" s="228"/>
      <c r="N36" s="513"/>
    </row>
    <row r="37" spans="7:14" ht="15" customHeight="1" x14ac:dyDescent="0.25">
      <c r="G37" s="226"/>
      <c r="H37" s="226"/>
      <c r="I37" s="226"/>
      <c r="J37" s="107"/>
      <c r="K37" s="227"/>
      <c r="L37" s="228"/>
      <c r="M37" s="228"/>
      <c r="N37" s="513"/>
    </row>
    <row r="38" spans="7:14" ht="15" customHeight="1" x14ac:dyDescent="0.25">
      <c r="G38" s="103"/>
      <c r="H38" s="103"/>
      <c r="I38" s="103"/>
      <c r="J38" s="103"/>
      <c r="K38" s="103"/>
      <c r="L38" s="103"/>
      <c r="M38" s="103"/>
      <c r="N38" s="103"/>
    </row>
    <row r="39" spans="7:14" ht="15" customHeight="1" x14ac:dyDescent="0.25">
      <c r="G39" s="229"/>
      <c r="H39" s="770" t="s">
        <v>1507</v>
      </c>
      <c r="I39" s="764"/>
      <c r="J39" s="764"/>
      <c r="K39" s="763" t="s">
        <v>1508</v>
      </c>
      <c r="L39" s="764"/>
      <c r="M39" s="765"/>
      <c r="N39" s="133"/>
    </row>
    <row r="40" spans="7:14" ht="15" customHeight="1" x14ac:dyDescent="0.25">
      <c r="G40" s="229"/>
      <c r="H40" s="230" t="s">
        <v>796</v>
      </c>
      <c r="I40" s="427" t="s">
        <v>1510</v>
      </c>
      <c r="J40" s="428" t="s">
        <v>1511</v>
      </c>
      <c r="K40" s="428" t="s">
        <v>796</v>
      </c>
      <c r="L40" s="428" t="s">
        <v>1510</v>
      </c>
      <c r="M40" s="428" t="s">
        <v>1511</v>
      </c>
      <c r="N40" s="231"/>
    </row>
    <row r="41" spans="7:14" ht="15" customHeight="1" x14ac:dyDescent="0.25">
      <c r="G41" s="229"/>
      <c r="H41" s="226"/>
      <c r="I41" s="226"/>
      <c r="J41" s="226"/>
      <c r="K41" s="232"/>
      <c r="L41" s="232"/>
      <c r="M41" s="232"/>
      <c r="N41" s="232"/>
    </row>
    <row r="42" spans="7:14" ht="15" customHeight="1" x14ac:dyDescent="0.25">
      <c r="G42" s="233"/>
      <c r="H42" s="234"/>
      <c r="I42" s="234"/>
      <c r="J42" s="234"/>
      <c r="K42" s="235"/>
      <c r="L42" s="235"/>
      <c r="M42" s="235"/>
      <c r="N42" s="235"/>
    </row>
    <row r="43" spans="7:14" ht="15" customHeight="1" x14ac:dyDescent="0.25">
      <c r="G43" s="233"/>
      <c r="H43" s="234"/>
      <c r="I43" s="234"/>
      <c r="J43" s="234"/>
      <c r="K43" s="235"/>
      <c r="L43" s="235"/>
      <c r="M43" s="235"/>
      <c r="N43" s="235"/>
    </row>
    <row r="44" spans="7:14" ht="15" customHeight="1" x14ac:dyDescent="0.25">
      <c r="G44" s="229"/>
      <c r="H44" s="236"/>
      <c r="I44" s="236"/>
      <c r="J44" s="236"/>
      <c r="K44" s="237"/>
      <c r="L44" s="237"/>
      <c r="M44" s="237"/>
      <c r="N44" s="232"/>
    </row>
  </sheetData>
  <mergeCells count="22">
    <mergeCell ref="B10:E10"/>
    <mergeCell ref="G9:K11"/>
    <mergeCell ref="H22:N22"/>
    <mergeCell ref="B6:E6"/>
    <mergeCell ref="B15:E15"/>
    <mergeCell ref="B20:E20"/>
    <mergeCell ref="H39:J39"/>
    <mergeCell ref="K39:M39"/>
    <mergeCell ref="B28:E28"/>
    <mergeCell ref="B4:E4"/>
    <mergeCell ref="G7:N7"/>
    <mergeCell ref="B16:E16"/>
    <mergeCell ref="B18:E18"/>
    <mergeCell ref="B12:E12"/>
    <mergeCell ref="I24:J24"/>
    <mergeCell ref="I23:J23"/>
    <mergeCell ref="B14:E14"/>
    <mergeCell ref="G22:G23"/>
    <mergeCell ref="B17:E17"/>
    <mergeCell ref="B8:E8"/>
    <mergeCell ref="B13:E13"/>
    <mergeCell ref="B19:E19"/>
  </mergeCells>
  <hyperlinks>
    <hyperlink ref="B4" location="PANDUAN!A1" display="PANDUAN" xr:uid="{00000000-0004-0000-4100-000000000000}"/>
    <hyperlink ref="B6" location="'EWS DIRECTORY'!A1" display="EWS DIRECTORY" xr:uid="{00000000-0004-0000-4100-000001000000}"/>
    <hyperlink ref="B8" location="'DATA PEMICU'!A1" display="DATA PEMICU" xr:uid="{00000000-0004-0000-4100-000002000000}"/>
    <hyperlink ref="B10" location="'DATA PENGUJI'!A1" display="DATA PENGUJI" xr:uid="{00000000-0004-0000-4100-000003000000}"/>
    <hyperlink ref="B12" location="'MAIN LEVEL'!A1" display="MAIN LEVEL" xr:uid="{00000000-0004-0000-4100-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25">
    <tabColor theme="4" tint="-0.249977111117893"/>
    <pageSetUpPr fitToPage="1"/>
  </sheetPr>
  <dimension ref="A1:AI51"/>
  <sheetViews>
    <sheetView topLeftCell="B1" zoomScaleNormal="100" workbookViewId="0">
      <selection activeCell="AQ18" sqref="AQ18:AU18"/>
    </sheetView>
  </sheetViews>
  <sheetFormatPr defaultColWidth="8.88671875" defaultRowHeight="13.8" x14ac:dyDescent="0.25"/>
  <cols>
    <col min="1" max="1" width="3" style="110" hidden="1" customWidth="1"/>
    <col min="2" max="5" width="3.88671875" style="177" customWidth="1"/>
    <col min="6" max="6" width="3.88671875" style="110" customWidth="1"/>
    <col min="7" max="35" width="3.5546875" style="254" customWidth="1"/>
    <col min="36" max="36" width="8.88671875" style="254" customWidth="1"/>
    <col min="37" max="16384" width="8.88671875" style="254"/>
  </cols>
  <sheetData>
    <row r="1" spans="2:35" x14ac:dyDescent="0.25">
      <c r="G1" s="178"/>
      <c r="H1" s="55"/>
      <c r="I1" s="55"/>
      <c r="J1" s="55"/>
      <c r="K1" s="55"/>
      <c r="L1" s="55"/>
      <c r="M1" s="55"/>
    </row>
    <row r="2" spans="2:35" ht="15" customHeight="1" x14ac:dyDescent="0.25">
      <c r="G2" s="124" t="s">
        <v>1674</v>
      </c>
      <c r="H2" s="124"/>
      <c r="I2" s="124"/>
      <c r="J2" s="124"/>
      <c r="K2" s="124"/>
      <c r="L2" s="124"/>
      <c r="M2" s="124"/>
      <c r="N2" s="124"/>
      <c r="O2" s="124"/>
      <c r="P2" s="124"/>
      <c r="Q2" s="124"/>
      <c r="R2" s="124"/>
      <c r="S2" s="124"/>
      <c r="T2" s="124"/>
      <c r="U2" s="124"/>
      <c r="V2" s="124"/>
      <c r="W2" s="124"/>
      <c r="X2" s="124"/>
      <c r="Y2" s="278"/>
      <c r="Z2" s="278"/>
      <c r="AA2" s="278"/>
      <c r="AB2" s="278"/>
      <c r="AC2" s="278"/>
      <c r="AD2" s="278"/>
      <c r="AE2" s="278"/>
      <c r="AF2" s="278"/>
      <c r="AG2" s="278"/>
      <c r="AH2" s="278"/>
      <c r="AI2" s="278"/>
    </row>
    <row r="3" spans="2:35" ht="15" customHeight="1" x14ac:dyDescent="0.25">
      <c r="B3" s="111"/>
      <c r="C3" s="111"/>
      <c r="D3" s="111"/>
      <c r="E3" s="111"/>
      <c r="G3" s="124" t="s">
        <v>1675</v>
      </c>
      <c r="H3" s="124"/>
      <c r="I3" s="124"/>
      <c r="J3" s="124"/>
      <c r="K3" s="124"/>
      <c r="L3" s="124"/>
      <c r="M3" s="124"/>
      <c r="N3" s="124"/>
      <c r="O3" s="124"/>
      <c r="P3" s="124"/>
      <c r="Q3" s="124"/>
      <c r="R3" s="124"/>
      <c r="S3" s="124"/>
      <c r="T3" s="124"/>
      <c r="U3" s="124"/>
      <c r="V3" s="124"/>
      <c r="W3" s="124"/>
      <c r="X3" s="124"/>
      <c r="Y3" s="278"/>
      <c r="Z3" s="278"/>
      <c r="AA3" s="278"/>
      <c r="AB3" s="278"/>
      <c r="AC3" s="278"/>
      <c r="AD3" s="278"/>
      <c r="AE3" s="278"/>
      <c r="AF3" s="278"/>
      <c r="AG3" s="278"/>
      <c r="AH3" s="278"/>
      <c r="AI3" s="278"/>
    </row>
    <row r="4" spans="2:35" ht="15" customHeight="1" x14ac:dyDescent="0.25">
      <c r="B4" s="762" t="s">
        <v>79</v>
      </c>
      <c r="C4" s="761"/>
      <c r="D4" s="761"/>
      <c r="E4" s="761"/>
      <c r="G4" s="124"/>
      <c r="H4" s="124"/>
      <c r="I4" s="124"/>
      <c r="J4" s="124"/>
      <c r="K4" s="124"/>
      <c r="L4" s="124"/>
      <c r="M4" s="124"/>
      <c r="N4" s="124"/>
      <c r="O4" s="124"/>
      <c r="P4" s="124"/>
      <c r="Q4" s="124"/>
      <c r="R4" s="124"/>
      <c r="S4" s="124"/>
      <c r="T4" s="124"/>
      <c r="U4" s="124"/>
      <c r="V4" s="124"/>
      <c r="W4" s="124"/>
      <c r="X4" s="124"/>
      <c r="Y4" s="278"/>
      <c r="Z4" s="278"/>
      <c r="AA4" s="278"/>
      <c r="AB4" s="278"/>
      <c r="AC4" s="278"/>
      <c r="AD4" s="278"/>
      <c r="AE4" s="278"/>
      <c r="AF4" s="278"/>
      <c r="AG4" s="278"/>
      <c r="AH4" s="278"/>
      <c r="AI4" s="278"/>
    </row>
    <row r="5" spans="2:35" ht="15" customHeight="1" x14ac:dyDescent="0.25">
      <c r="B5" s="111"/>
      <c r="C5" s="111"/>
      <c r="D5" s="111"/>
      <c r="E5" s="111"/>
      <c r="G5" s="124"/>
      <c r="H5" s="124"/>
      <c r="I5" s="124"/>
      <c r="J5" s="124"/>
      <c r="K5" s="124"/>
      <c r="L5" s="124"/>
      <c r="M5" s="124"/>
      <c r="N5" s="124"/>
      <c r="O5" s="124"/>
      <c r="P5" s="124"/>
      <c r="Q5" s="124"/>
      <c r="R5" s="124"/>
      <c r="S5" s="124"/>
      <c r="T5" s="124"/>
      <c r="U5" s="124"/>
      <c r="V5" s="124"/>
      <c r="W5" s="124"/>
      <c r="X5" s="124"/>
      <c r="Y5" s="278"/>
      <c r="Z5" s="278"/>
      <c r="AA5" s="278"/>
      <c r="AB5" s="278"/>
      <c r="AC5" s="278"/>
      <c r="AD5" s="278"/>
      <c r="AE5" s="278"/>
      <c r="AF5" s="278"/>
      <c r="AG5" s="278"/>
      <c r="AH5" s="278"/>
      <c r="AI5" s="278"/>
    </row>
    <row r="6" spans="2:35" ht="15" customHeight="1" x14ac:dyDescent="0.25">
      <c r="B6" s="762" t="s">
        <v>87</v>
      </c>
      <c r="C6" s="761"/>
      <c r="D6" s="761"/>
      <c r="E6" s="761"/>
      <c r="G6" s="124"/>
      <c r="H6" s="124"/>
      <c r="I6" s="124"/>
      <c r="J6" s="124"/>
      <c r="K6" s="124"/>
      <c r="L6" s="124"/>
      <c r="M6" s="124"/>
      <c r="N6" s="124"/>
      <c r="O6" s="124"/>
      <c r="P6" s="124"/>
      <c r="Q6" s="124"/>
      <c r="R6" s="124"/>
      <c r="S6" s="124"/>
      <c r="T6" s="124"/>
      <c r="U6" s="124"/>
      <c r="V6" s="124"/>
      <c r="W6" s="124"/>
      <c r="X6" s="124"/>
      <c r="Y6" s="278"/>
      <c r="Z6" s="278"/>
      <c r="AA6" s="278"/>
      <c r="AB6" s="278"/>
      <c r="AC6" s="278"/>
      <c r="AD6" s="278"/>
      <c r="AE6" s="278"/>
      <c r="AF6" s="278"/>
      <c r="AG6" s="278"/>
      <c r="AH6" s="278"/>
      <c r="AI6" s="278"/>
    </row>
    <row r="7" spans="2:35" ht="15" customHeight="1" x14ac:dyDescent="0.25">
      <c r="B7" s="111"/>
      <c r="C7" s="111"/>
      <c r="D7" s="111"/>
      <c r="E7" s="111"/>
      <c r="G7" s="798" t="s">
        <v>1676</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c r="AI7" s="278"/>
    </row>
    <row r="8" spans="2:35" ht="15" customHeight="1" x14ac:dyDescent="0.25">
      <c r="B8" s="762" t="s">
        <v>94</v>
      </c>
      <c r="C8" s="761"/>
      <c r="D8" s="761"/>
      <c r="E8" s="761"/>
      <c r="G8" s="124"/>
      <c r="H8" s="124"/>
      <c r="I8" s="124"/>
      <c r="J8" s="124"/>
      <c r="K8" s="124"/>
      <c r="L8" s="124"/>
      <c r="M8" s="124"/>
      <c r="N8" s="124"/>
      <c r="O8" s="124"/>
      <c r="P8" s="124"/>
      <c r="Q8" s="124"/>
      <c r="R8" s="124"/>
      <c r="S8" s="124"/>
      <c r="T8" s="124"/>
      <c r="U8" s="124"/>
      <c r="V8" s="124"/>
      <c r="W8" s="124"/>
      <c r="X8" s="124"/>
      <c r="Y8" s="278"/>
      <c r="Z8" s="278"/>
      <c r="AA8" s="278"/>
      <c r="AB8" s="278"/>
      <c r="AC8" s="278"/>
      <c r="AD8" s="278"/>
      <c r="AE8" s="278"/>
      <c r="AF8" s="278"/>
      <c r="AG8" s="278"/>
      <c r="AH8" s="278"/>
      <c r="AI8" s="278"/>
    </row>
    <row r="9" spans="2:35" ht="15" customHeight="1" x14ac:dyDescent="0.25">
      <c r="B9" s="111"/>
      <c r="C9" s="111"/>
      <c r="D9" s="111"/>
      <c r="E9" s="111"/>
      <c r="G9" s="803" t="str">
        <f>'MAIN LEVEL'!I27</f>
        <v>Pembelian Bahan/Barang Dagangan</v>
      </c>
      <c r="H9" s="789"/>
      <c r="I9" s="789"/>
      <c r="J9" s="789"/>
      <c r="K9" s="789"/>
      <c r="L9" s="789"/>
      <c r="M9" s="789"/>
      <c r="N9" s="789"/>
      <c r="O9" s="789"/>
      <c r="P9" s="789"/>
      <c r="Q9" s="789"/>
      <c r="R9" s="789"/>
      <c r="S9" s="789"/>
      <c r="T9" s="790"/>
      <c r="U9" s="279" t="s">
        <v>796</v>
      </c>
      <c r="V9" s="280"/>
      <c r="W9" s="280"/>
      <c r="X9" s="280"/>
      <c r="Y9" s="280"/>
      <c r="Z9" s="280" t="s">
        <v>1678</v>
      </c>
      <c r="AA9" s="182" t="e">
        <f>NAMA_WP</f>
        <v>#N/A</v>
      </c>
      <c r="AB9" s="281"/>
      <c r="AC9" s="281"/>
      <c r="AD9" s="281"/>
      <c r="AE9" s="281"/>
      <c r="AF9" s="281"/>
      <c r="AG9" s="281"/>
      <c r="AH9" s="282"/>
      <c r="AI9" s="278"/>
    </row>
    <row r="10" spans="2:35" ht="15" customHeight="1" x14ac:dyDescent="0.25">
      <c r="B10" s="762" t="s">
        <v>101</v>
      </c>
      <c r="C10" s="761"/>
      <c r="D10" s="761"/>
      <c r="E10" s="761"/>
      <c r="G10" s="804"/>
      <c r="H10" s="792"/>
      <c r="I10" s="792"/>
      <c r="J10" s="792"/>
      <c r="K10" s="792"/>
      <c r="L10" s="792"/>
      <c r="M10" s="792"/>
      <c r="N10" s="792"/>
      <c r="O10" s="792"/>
      <c r="P10" s="792"/>
      <c r="Q10" s="792"/>
      <c r="R10" s="792"/>
      <c r="S10" s="792"/>
      <c r="T10" s="805"/>
      <c r="U10" s="283" t="s">
        <v>1401</v>
      </c>
      <c r="V10" s="124"/>
      <c r="W10" s="124"/>
      <c r="X10" s="124"/>
      <c r="Y10" s="124"/>
      <c r="Z10" s="124" t="s">
        <v>1678</v>
      </c>
      <c r="AA10" s="124" t="e">
        <f>NPWP</f>
        <v>#N/A</v>
      </c>
      <c r="AB10" s="278"/>
      <c r="AC10" s="278"/>
      <c r="AD10" s="278"/>
      <c r="AE10" s="278"/>
      <c r="AF10" s="278"/>
      <c r="AG10" s="278"/>
      <c r="AH10" s="284"/>
      <c r="AI10" s="278"/>
    </row>
    <row r="11" spans="2:35" ht="15" customHeight="1" x14ac:dyDescent="0.25">
      <c r="G11" s="806"/>
      <c r="H11" s="794"/>
      <c r="I11" s="794"/>
      <c r="J11" s="794"/>
      <c r="K11" s="794"/>
      <c r="L11" s="794"/>
      <c r="M11" s="794"/>
      <c r="N11" s="794"/>
      <c r="O11" s="794"/>
      <c r="P11" s="794"/>
      <c r="Q11" s="794"/>
      <c r="R11" s="794"/>
      <c r="S11" s="794"/>
      <c r="T11" s="807"/>
      <c r="U11" s="285" t="s">
        <v>1679</v>
      </c>
      <c r="V11" s="190"/>
      <c r="W11" s="190"/>
      <c r="X11" s="190"/>
      <c r="Y11" s="190"/>
      <c r="Z11" s="190" t="s">
        <v>1678</v>
      </c>
      <c r="AA11" s="190" t="e">
        <f>ID_MS_TH_PJK</f>
        <v>#N/A</v>
      </c>
      <c r="AB11" s="286"/>
      <c r="AC11" s="286"/>
      <c r="AD11" s="286"/>
      <c r="AE11" s="286"/>
      <c r="AF11" s="286"/>
      <c r="AG11" s="286"/>
      <c r="AH11" s="287"/>
      <c r="AI11" s="278"/>
    </row>
    <row r="12" spans="2:35" ht="15" customHeight="1" x14ac:dyDescent="0.25">
      <c r="B12" s="762" t="s">
        <v>106</v>
      </c>
      <c r="C12" s="761"/>
      <c r="D12" s="761"/>
      <c r="E12" s="761"/>
      <c r="G12" s="124"/>
      <c r="H12" s="124"/>
      <c r="I12" s="124"/>
      <c r="J12" s="124"/>
      <c r="K12" s="124"/>
      <c r="L12" s="124"/>
      <c r="M12" s="124"/>
      <c r="N12" s="124"/>
      <c r="O12" s="124"/>
      <c r="P12" s="124"/>
      <c r="Q12" s="124"/>
      <c r="R12" s="124"/>
      <c r="S12" s="124"/>
      <c r="T12" s="124"/>
      <c r="U12" s="124"/>
      <c r="V12" s="124"/>
      <c r="W12" s="124"/>
      <c r="X12" s="124"/>
      <c r="Y12" s="278"/>
      <c r="Z12" s="278"/>
      <c r="AA12" s="278"/>
      <c r="AB12" s="278"/>
      <c r="AC12" s="278"/>
      <c r="AD12" s="278"/>
      <c r="AE12" s="278"/>
      <c r="AF12" s="278"/>
      <c r="AG12" s="278"/>
      <c r="AH12" s="278"/>
      <c r="AI12" s="278"/>
    </row>
    <row r="13" spans="2:35" ht="15" customHeight="1" x14ac:dyDescent="0.25">
      <c r="B13" s="927" t="str">
        <f>HYPERLINK("#'"&amp;'EWS DIRECTORY'!$J$66&amp;"'!A1",'EWS DIRECTORY'!$J$66)</f>
        <v>C-1</v>
      </c>
      <c r="C13" s="761"/>
      <c r="D13" s="761"/>
      <c r="E13" s="761"/>
      <c r="G13" s="928" t="str">
        <f>"Pengujian yang telah dilakukan atas pos "&amp;G9&amp;" dapat disimpulkan:"</f>
        <v>Pengujian yang telah dilakukan atas pos Pembelian Bahan/Barang Dagangan dapat disimpulkan:</v>
      </c>
      <c r="H13" s="792"/>
      <c r="I13" s="792"/>
      <c r="J13" s="792"/>
      <c r="K13" s="792"/>
      <c r="L13" s="792"/>
      <c r="M13" s="792"/>
      <c r="N13" s="792"/>
      <c r="O13" s="792"/>
      <c r="P13" s="792"/>
      <c r="Q13" s="792"/>
      <c r="R13" s="792"/>
      <c r="S13" s="792"/>
      <c r="T13" s="792"/>
      <c r="U13" s="792"/>
      <c r="V13" s="792"/>
      <c r="W13" s="792"/>
      <c r="X13" s="792"/>
      <c r="Y13" s="792"/>
      <c r="Z13" s="792"/>
      <c r="AA13" s="792"/>
      <c r="AB13" s="792"/>
      <c r="AC13" s="792"/>
      <c r="AD13" s="792"/>
      <c r="AE13" s="792"/>
      <c r="AF13" s="792"/>
      <c r="AG13" s="792"/>
      <c r="AH13" s="792"/>
      <c r="AI13" s="278"/>
    </row>
    <row r="14" spans="2:35" ht="15" customHeight="1" x14ac:dyDescent="0.25">
      <c r="B14" s="931" t="str">
        <f>HYPERLINK("#'"&amp;'EWS DIRECTORY'!$J$67&amp;"'!A1",'EWS DIRECTORY'!$J$67)</f>
        <v>C-1-1</v>
      </c>
      <c r="C14" s="761"/>
      <c r="D14" s="761"/>
      <c r="E14" s="761"/>
      <c r="G14" s="124"/>
      <c r="H14" s="124"/>
      <c r="I14" s="124"/>
      <c r="J14" s="124"/>
      <c r="K14" s="124"/>
      <c r="L14" s="124"/>
      <c r="M14" s="124"/>
      <c r="N14" s="124"/>
      <c r="O14" s="124"/>
      <c r="P14" s="124"/>
      <c r="Q14" s="124"/>
      <c r="R14" s="124"/>
      <c r="S14" s="124"/>
      <c r="T14" s="124"/>
      <c r="U14" s="124"/>
      <c r="V14" s="124"/>
      <c r="W14" s="124"/>
      <c r="X14" s="124"/>
      <c r="Y14" s="278"/>
      <c r="Z14" s="278"/>
      <c r="AA14" s="278"/>
      <c r="AB14" s="278"/>
      <c r="AC14" s="278"/>
      <c r="AD14" s="278"/>
      <c r="AE14" s="278"/>
      <c r="AF14" s="278"/>
      <c r="AG14" s="278"/>
      <c r="AH14" s="278"/>
      <c r="AI14" s="278"/>
    </row>
    <row r="15" spans="2:35" ht="15" customHeight="1" x14ac:dyDescent="0.25">
      <c r="B15" s="929" t="str">
        <f>HYPERLINK("#'"&amp;'EWS DIRECTORY'!$J$68&amp;"'!A1",'EWS DIRECTORY'!$J$68)</f>
        <v>C-1-1-1</v>
      </c>
      <c r="C15" s="761"/>
      <c r="D15" s="761"/>
      <c r="E15" s="761"/>
      <c r="G15" s="124"/>
      <c r="H15" s="124" t="str">
        <f>"Jumlah "&amp;G9&amp;" menurut petugas :"</f>
        <v>Jumlah Pembelian Bahan/Barang Dagangan menurut petugas :</v>
      </c>
      <c r="I15" s="124"/>
      <c r="J15" s="124"/>
      <c r="K15" s="124"/>
      <c r="L15" s="124"/>
      <c r="M15" s="124"/>
      <c r="N15" s="124"/>
      <c r="O15" s="124"/>
      <c r="P15" s="124"/>
      <c r="Q15" s="124"/>
      <c r="R15" s="124"/>
      <c r="S15" s="124"/>
      <c r="T15" s="124"/>
      <c r="U15" s="124"/>
      <c r="V15" s="124"/>
      <c r="W15" s="124"/>
      <c r="X15" s="124"/>
      <c r="Y15" s="278"/>
      <c r="Z15" s="278"/>
      <c r="AA15" s="278"/>
      <c r="AB15" s="278"/>
      <c r="AC15" s="278"/>
      <c r="AD15" s="278"/>
      <c r="AE15" s="278"/>
      <c r="AF15" s="278"/>
      <c r="AG15" s="278"/>
      <c r="AH15" s="278"/>
      <c r="AI15" s="278"/>
    </row>
    <row r="16" spans="2:35" ht="15" customHeight="1" x14ac:dyDescent="0.25">
      <c r="B16" s="929" t="str">
        <f>HYPERLINK("#'"&amp;'EWS DIRECTORY'!$J$69&amp;"'!A1",'EWS DIRECTORY'!$J$69)</f>
        <v>C-1-1-2</v>
      </c>
      <c r="C16" s="761"/>
      <c r="D16" s="761"/>
      <c r="E16" s="761"/>
      <c r="G16" s="82" t="s">
        <v>1445</v>
      </c>
      <c r="H16" s="1163" t="s">
        <v>1707</v>
      </c>
      <c r="I16" s="789"/>
      <c r="J16" s="789"/>
      <c r="K16" s="789"/>
      <c r="L16" s="789"/>
      <c r="M16" s="789"/>
      <c r="N16" s="789"/>
      <c r="O16" s="789"/>
      <c r="P16" s="789"/>
      <c r="Q16" s="789"/>
      <c r="R16" s="789"/>
      <c r="S16" s="937" t="s">
        <v>1767</v>
      </c>
      <c r="T16" s="765"/>
      <c r="U16" s="934" t="s">
        <v>1768</v>
      </c>
      <c r="V16" s="764"/>
      <c r="W16" s="764"/>
      <c r="X16" s="764"/>
      <c r="Y16" s="764"/>
      <c r="Z16" s="764"/>
      <c r="AA16" s="765"/>
      <c r="AB16" s="278"/>
      <c r="AC16" s="278"/>
      <c r="AD16" s="278"/>
      <c r="AE16" s="278"/>
      <c r="AF16" s="278"/>
      <c r="AG16" s="278"/>
      <c r="AH16" s="278"/>
      <c r="AI16" s="278"/>
    </row>
    <row r="17" spans="2:35" ht="15" customHeight="1" x14ac:dyDescent="0.25">
      <c r="B17" s="929" t="str">
        <f>HYPERLINK("#'"&amp;'EWS DIRECTORY'!$J$70&amp;"'!A1",'EWS DIRECTORY'!$J$70)</f>
        <v>C-1-1-3</v>
      </c>
      <c r="C17" s="761"/>
      <c r="D17" s="761"/>
      <c r="E17" s="761"/>
      <c r="G17" s="84">
        <v>1</v>
      </c>
      <c r="H17" s="926" t="e">
        <f>MASTER!N5</f>
        <v>#N/A</v>
      </c>
      <c r="I17" s="824"/>
      <c r="J17" s="824"/>
      <c r="K17" s="824"/>
      <c r="L17" s="824"/>
      <c r="M17" s="824"/>
      <c r="N17" s="824"/>
      <c r="O17" s="824"/>
      <c r="P17" s="824"/>
      <c r="Q17" s="824"/>
      <c r="R17" s="825"/>
      <c r="S17" s="936" t="s">
        <v>221</v>
      </c>
      <c r="T17" s="790"/>
      <c r="U17" s="923" t="str">
        <f>IF('C-1-1'!I38='C-1-1'!M18,'C-1-1'!AB18,
IF('C-1-1'!I38='C-1-1'!M20,'C-1-1'!AB20,
IF('C-1-1'!I38='C-1-1'!M22,'C-1-1'!AB22,
IF('C-1-1'!I38='C-1-1'!M24,'C-1-1'!AB24,
IF('C-1-1'!I38='C-1-1'!M26,'C-1-1'!AB26,
IF('C-1-1'!I38='C-1-1'!M28,'C-1-1'!AB28,"Tidak Ditemukan"))))))</f>
        <v>Tidak Ditemukan</v>
      </c>
      <c r="V17" s="764"/>
      <c r="W17" s="764"/>
      <c r="X17" s="764"/>
      <c r="Y17" s="764"/>
      <c r="Z17" s="764"/>
      <c r="AA17" s="765"/>
      <c r="AB17" s="278"/>
      <c r="AC17" s="278"/>
      <c r="AD17" s="278"/>
      <c r="AE17" s="278"/>
      <c r="AF17" s="278"/>
      <c r="AG17" s="278"/>
      <c r="AH17" s="278"/>
      <c r="AI17" s="278"/>
    </row>
    <row r="18" spans="2:35" ht="15" customHeight="1" x14ac:dyDescent="0.25">
      <c r="B18" s="929" t="str">
        <f>HYPERLINK("#'"&amp;'EWS DIRECTORY'!$J$71&amp;"'!A1",'EWS DIRECTORY'!$J$71)</f>
        <v>C-1-1-4</v>
      </c>
      <c r="C18" s="761"/>
      <c r="D18" s="761"/>
      <c r="E18" s="761"/>
      <c r="G18" s="84">
        <v>2</v>
      </c>
      <c r="H18" s="926" t="e">
        <f>MASTER!N6</f>
        <v>#N/A</v>
      </c>
      <c r="I18" s="824"/>
      <c r="J18" s="824"/>
      <c r="K18" s="824"/>
      <c r="L18" s="824"/>
      <c r="M18" s="824"/>
      <c r="N18" s="824"/>
      <c r="O18" s="824"/>
      <c r="P18" s="824"/>
      <c r="Q18" s="824"/>
      <c r="R18" s="825"/>
      <c r="S18" s="792"/>
      <c r="T18" s="805"/>
      <c r="U18" s="923" t="str">
        <f>IF('C-1-1'!I38='C-1-1'!M18,'C-1-1'!AG18,
IF('C-1-1'!I38='C-1-1'!M20,'C-1-1'!AG20,
IF('C-1-1'!I38='C-1-1'!M22,'C-1-1'!AG22,
IF('C-1-1'!I38='C-1-1'!M24,'C-1-1'!AG24,
IF('C-1-1'!I38='C-1-1'!M26,'C-1-1'!AG26,
IF('C-1-1'!I38='C-1-1'!M28,'C-1-1'!AG28,"Tidak Ditemukan"))))))</f>
        <v>Tidak Ditemukan</v>
      </c>
      <c r="V18" s="764"/>
      <c r="W18" s="764"/>
      <c r="X18" s="764"/>
      <c r="Y18" s="764"/>
      <c r="Z18" s="764"/>
      <c r="AA18" s="765"/>
      <c r="AB18" s="278"/>
      <c r="AC18" s="278"/>
      <c r="AD18" s="278"/>
      <c r="AE18" s="278"/>
      <c r="AF18" s="278"/>
      <c r="AG18" s="278"/>
      <c r="AH18" s="278"/>
      <c r="AI18" s="278"/>
    </row>
    <row r="19" spans="2:35" ht="15" customHeight="1" x14ac:dyDescent="0.25">
      <c r="B19" s="929" t="str">
        <f>HYPERLINK("#'"&amp;'EWS DIRECTORY'!$J$72&amp;"'!A1",'EWS DIRECTORY'!$J$72)</f>
        <v>C-1-1-5</v>
      </c>
      <c r="C19" s="761"/>
      <c r="D19" s="761"/>
      <c r="E19" s="761"/>
      <c r="G19" s="84">
        <v>3</v>
      </c>
      <c r="H19" s="926" t="e">
        <f>MASTER!N7</f>
        <v>#N/A</v>
      </c>
      <c r="I19" s="824"/>
      <c r="J19" s="824"/>
      <c r="K19" s="824"/>
      <c r="L19" s="824"/>
      <c r="M19" s="824"/>
      <c r="N19" s="824"/>
      <c r="O19" s="824"/>
      <c r="P19" s="824"/>
      <c r="Q19" s="824"/>
      <c r="R19" s="825"/>
      <c r="S19" s="792"/>
      <c r="T19" s="805"/>
      <c r="U19" s="923" t="str">
        <f>IF('C-1-1'!I38='C-1-1'!M18,'C-1-1'!AL18,
IF('C-1-1'!I38='C-1-1'!M20,'C-1-1'!AL20,
IF('C-1-1'!I38='C-1-1'!M22,'C-1-1'!AL22,
IF('C-1-1'!I38='C-1-1'!M24,'C-1-1'!AL24,
IF('C-1-1'!I38='C-1-1'!M26,'C-1-1'!AL26,
IF('C-1-1'!I38='C-1-1'!M28,'C-1-1'!AL28,"Tidak Ditemukan"))))))</f>
        <v>Tidak Ditemukan</v>
      </c>
      <c r="V19" s="764"/>
      <c r="W19" s="764"/>
      <c r="X19" s="764"/>
      <c r="Y19" s="764"/>
      <c r="Z19" s="764"/>
      <c r="AA19" s="765"/>
      <c r="AB19" s="278"/>
      <c r="AC19" s="278"/>
      <c r="AD19" s="278"/>
      <c r="AE19" s="278"/>
      <c r="AF19" s="278"/>
      <c r="AG19" s="278"/>
      <c r="AH19" s="278"/>
      <c r="AI19" s="278"/>
    </row>
    <row r="20" spans="2:35" ht="15" customHeight="1" x14ac:dyDescent="0.25">
      <c r="B20" s="929" t="str">
        <f>HYPERLINK("#'"&amp;'EWS DIRECTORY'!$J$73&amp;"'!A1",'EWS DIRECTORY'!$J$73)</f>
        <v>C-1-1-6</v>
      </c>
      <c r="C20" s="761"/>
      <c r="D20" s="761"/>
      <c r="E20" s="761"/>
      <c r="G20" s="84">
        <v>4</v>
      </c>
      <c r="H20" s="926" t="e">
        <f>MASTER!N8</f>
        <v>#N/A</v>
      </c>
      <c r="I20" s="824"/>
      <c r="J20" s="824"/>
      <c r="K20" s="824"/>
      <c r="L20" s="824"/>
      <c r="M20" s="824"/>
      <c r="N20" s="824"/>
      <c r="O20" s="824"/>
      <c r="P20" s="824"/>
      <c r="Q20" s="824"/>
      <c r="R20" s="825"/>
      <c r="S20" s="792"/>
      <c r="T20" s="805"/>
      <c r="U20" s="923" t="str">
        <f>IF('C-1-1'!I38='C-1-1'!M18,'C-1-1'!AQ18,
IF('C-1-1'!I38='C-1-1'!M20,'C-1-1'!AQ20,
IF('C-1-1'!I38='C-1-1'!M22,'C-1-1'!AQ22,
IF('C-1-1'!I38='C-1-1'!M24,'C-1-1'!AQ24,
IF('C-1-1'!I38='C-1-1'!M26,'C-1-1'!AQ26,
IF('C-1-1'!I38='C-1-1'!M28,'C-1-1'!AQ28,"Tidak Ditemukan"))))))</f>
        <v>Tidak Ditemukan</v>
      </c>
      <c r="V20" s="764"/>
      <c r="W20" s="764"/>
      <c r="X20" s="764"/>
      <c r="Y20" s="764"/>
      <c r="Z20" s="764"/>
      <c r="AA20" s="765"/>
      <c r="AB20" s="278"/>
      <c r="AC20" s="278"/>
      <c r="AD20" s="278"/>
      <c r="AE20" s="278"/>
      <c r="AF20" s="278"/>
      <c r="AG20" s="278"/>
      <c r="AH20" s="278"/>
      <c r="AI20" s="278"/>
    </row>
    <row r="21" spans="2:35" ht="15" customHeight="1" x14ac:dyDescent="0.25">
      <c r="G21" s="84">
        <v>5</v>
      </c>
      <c r="H21" s="926" t="e">
        <f>MASTER!N9</f>
        <v>#N/A</v>
      </c>
      <c r="I21" s="824"/>
      <c r="J21" s="824"/>
      <c r="K21" s="824"/>
      <c r="L21" s="824"/>
      <c r="M21" s="824"/>
      <c r="N21" s="824"/>
      <c r="O21" s="824"/>
      <c r="P21" s="824"/>
      <c r="Q21" s="824"/>
      <c r="R21" s="825"/>
      <c r="S21" s="792"/>
      <c r="T21" s="805"/>
      <c r="U21" s="923" t="str">
        <f>IF('C-1-1'!I38='C-1-1'!M18,'C-1-1'!AV18,
IF('C-1-1'!I38='C-1-1'!M20,'C-1-1'!AV20,
IF('C-1-1'!I38='C-1-1'!M22,'C-1-1'!AV22,
IF('C-1-1'!I38='C-1-1'!M24,'C-1-1'!AV24,
IF('C-1-1'!I38='C-1-1'!M26,'C-1-1'!AV26,
IF('C-1-1'!I38='C-1-1'!M28,'C-1-1'!AV28,"Tidak Ditemukan"))))))</f>
        <v>Tidak Ditemukan</v>
      </c>
      <c r="V21" s="764"/>
      <c r="W21" s="764"/>
      <c r="X21" s="764"/>
      <c r="Y21" s="764"/>
      <c r="Z21" s="764"/>
      <c r="AA21" s="765"/>
      <c r="AB21" s="278"/>
      <c r="AC21" s="278"/>
      <c r="AD21" s="278"/>
      <c r="AE21" s="278"/>
      <c r="AF21" s="278"/>
      <c r="AG21" s="278"/>
      <c r="AH21" s="278"/>
      <c r="AI21" s="278"/>
    </row>
    <row r="22" spans="2:35" ht="15" customHeight="1" x14ac:dyDescent="0.25">
      <c r="G22" s="84">
        <v>6</v>
      </c>
      <c r="H22" s="926" t="e">
        <f>MASTER!N10</f>
        <v>#N/A</v>
      </c>
      <c r="I22" s="824"/>
      <c r="J22" s="824"/>
      <c r="K22" s="824"/>
      <c r="L22" s="824"/>
      <c r="M22" s="824"/>
      <c r="N22" s="824"/>
      <c r="O22" s="824"/>
      <c r="P22" s="824"/>
      <c r="Q22" s="824"/>
      <c r="R22" s="825"/>
      <c r="S22" s="792"/>
      <c r="T22" s="805"/>
      <c r="U22" s="923" t="str">
        <f>IF('C-1-1'!I38='C-1-1'!M18,'C-1-1'!BA18,
IF('C-1-1'!I38='C-1-1'!M20,'C-1-1'!BA20,
IF('C-1-1'!I38='C-1-1'!M22,'C-1-1'!BA22,
IF('C-1-1'!I38='C-1-1'!M24,'C-1-1'!BA24,
IF('C-1-1'!I38='C-1-1'!M26,'C-1-1'!BA26,
IF('C-1-1'!I38='C-1-1'!M28,'C-1-1'!BA28,"Tidak Ditemukan"))))))</f>
        <v>Tidak Ditemukan</v>
      </c>
      <c r="V22" s="764"/>
      <c r="W22" s="764"/>
      <c r="X22" s="764"/>
      <c r="Y22" s="764"/>
      <c r="Z22" s="764"/>
      <c r="AA22" s="765"/>
      <c r="AB22" s="278"/>
      <c r="AC22" s="278"/>
      <c r="AD22" s="278"/>
      <c r="AE22" s="278"/>
      <c r="AF22" s="278"/>
      <c r="AG22" s="278"/>
      <c r="AH22" s="278"/>
      <c r="AI22" s="278"/>
    </row>
    <row r="23" spans="2:35" ht="15" customHeight="1" x14ac:dyDescent="0.25">
      <c r="G23" s="84">
        <v>7</v>
      </c>
      <c r="H23" s="926" t="e">
        <f>MASTER!N11</f>
        <v>#N/A</v>
      </c>
      <c r="I23" s="824"/>
      <c r="J23" s="824"/>
      <c r="K23" s="824"/>
      <c r="L23" s="824"/>
      <c r="M23" s="824"/>
      <c r="N23" s="824"/>
      <c r="O23" s="824"/>
      <c r="P23" s="824"/>
      <c r="Q23" s="824"/>
      <c r="R23" s="825"/>
      <c r="S23" s="792"/>
      <c r="T23" s="805"/>
      <c r="U23" s="923" t="str">
        <f>IF('C-1-1'!I38='C-1-1'!M18,'C-1-1'!BF18,
IF('C-1-1'!I38='C-1-1'!M20,'C-1-1'!BF20,
IF('C-1-1'!I38='C-1-1'!M22,'C-1-1'!BF22,
IF('C-1-1'!I38='C-1-1'!M24,'C-1-1'!BF24,
IF('C-1-1'!I38='C-1-1'!M26,'C-1-1'!BF26,
IF('C-1-1'!I38='C-1-1'!M28,'C-1-1'!BF28,"Tidak Ditemukan"))))))</f>
        <v>Tidak Ditemukan</v>
      </c>
      <c r="V23" s="764"/>
      <c r="W23" s="764"/>
      <c r="X23" s="764"/>
      <c r="Y23" s="764"/>
      <c r="Z23" s="764"/>
      <c r="AA23" s="765"/>
      <c r="AB23" s="278"/>
      <c r="AC23" s="278"/>
      <c r="AD23" s="278"/>
      <c r="AE23" s="278"/>
      <c r="AF23" s="278"/>
      <c r="AG23" s="278"/>
      <c r="AH23" s="278"/>
      <c r="AI23" s="278"/>
    </row>
    <row r="24" spans="2:35" ht="15" customHeight="1" x14ac:dyDescent="0.25">
      <c r="G24" s="84">
        <v>8</v>
      </c>
      <c r="H24" s="926" t="e">
        <f>MASTER!N12</f>
        <v>#N/A</v>
      </c>
      <c r="I24" s="824"/>
      <c r="J24" s="824"/>
      <c r="K24" s="824"/>
      <c r="L24" s="824"/>
      <c r="M24" s="824"/>
      <c r="N24" s="824"/>
      <c r="O24" s="824"/>
      <c r="P24" s="824"/>
      <c r="Q24" s="824"/>
      <c r="R24" s="825"/>
      <c r="S24" s="792"/>
      <c r="T24" s="805"/>
      <c r="U24" s="923" t="str">
        <f>IF('C-1-1'!I38='C-1-1'!M18,'C-1-1'!BK18,
IF('C-1-1'!I38='C-1-1'!M20,'C-1-1'!BK20,
IF('C-1-1'!I38='C-1-1'!M22,'C-1-1'!BK22,
IF('C-1-1'!I38='C-1-1'!M24,'C-1-1'!BK24,
IF('C-1-1'!I38='C-1-1'!M26,'C-1-1'!BK26,
IF('C-1-1'!I38='C-1-1'!M28,'C-1-1'!BK28,"Tidak Ditemukan"))))))</f>
        <v>Tidak Ditemukan</v>
      </c>
      <c r="V24" s="764"/>
      <c r="W24" s="764"/>
      <c r="X24" s="764"/>
      <c r="Y24" s="764"/>
      <c r="Z24" s="764"/>
      <c r="AA24" s="765"/>
      <c r="AB24" s="278"/>
      <c r="AC24" s="278"/>
      <c r="AD24" s="278"/>
      <c r="AE24" s="278"/>
      <c r="AF24" s="278"/>
      <c r="AG24" s="278"/>
      <c r="AH24" s="278"/>
      <c r="AI24" s="278"/>
    </row>
    <row r="25" spans="2:35" ht="15" customHeight="1" x14ac:dyDescent="0.25">
      <c r="G25" s="84">
        <v>9</v>
      </c>
      <c r="H25" s="926" t="e">
        <f>MASTER!N13</f>
        <v>#N/A</v>
      </c>
      <c r="I25" s="824"/>
      <c r="J25" s="824"/>
      <c r="K25" s="824"/>
      <c r="L25" s="824"/>
      <c r="M25" s="824"/>
      <c r="N25" s="824"/>
      <c r="O25" s="824"/>
      <c r="P25" s="824"/>
      <c r="Q25" s="824"/>
      <c r="R25" s="825"/>
      <c r="S25" s="792"/>
      <c r="T25" s="805"/>
      <c r="U25" s="923" t="str">
        <f>IF('C-1-1'!I38='C-1-1'!M18,'C-1-1'!BP18,
IF('C-1-1'!I38='C-1-1'!M20,'C-1-1'!BP20,
IF('C-1-1'!I38='C-1-1'!M22,'C-1-1'!BP22,
IF('C-1-1'!I38='C-1-1'!M24,'C-1-1'!BP24,
IF('C-1-1'!I38='C-1-1'!M26,'C-1-1'!BP26,
IF('C-1-1'!I38='C-1-1'!M28,'C-1-1'!BP28,"Tidak Ditemukan"))))))</f>
        <v>Tidak Ditemukan</v>
      </c>
      <c r="V25" s="764"/>
      <c r="W25" s="764"/>
      <c r="X25" s="764"/>
      <c r="Y25" s="764"/>
      <c r="Z25" s="764"/>
      <c r="AA25" s="765"/>
      <c r="AB25" s="278"/>
      <c r="AC25" s="278"/>
      <c r="AD25" s="278"/>
      <c r="AE25" s="278"/>
      <c r="AF25" s="278"/>
      <c r="AG25" s="278"/>
      <c r="AH25" s="278"/>
      <c r="AI25" s="278"/>
    </row>
    <row r="26" spans="2:35" ht="15" customHeight="1" x14ac:dyDescent="0.25">
      <c r="G26" s="84">
        <v>10</v>
      </c>
      <c r="H26" s="926" t="e">
        <f>MASTER!N14</f>
        <v>#N/A</v>
      </c>
      <c r="I26" s="824"/>
      <c r="J26" s="824"/>
      <c r="K26" s="824"/>
      <c r="L26" s="824"/>
      <c r="M26" s="824"/>
      <c r="N26" s="824"/>
      <c r="O26" s="824"/>
      <c r="P26" s="824"/>
      <c r="Q26" s="824"/>
      <c r="R26" s="825"/>
      <c r="S26" s="792"/>
      <c r="T26" s="805"/>
      <c r="U26" s="923" t="str">
        <f>IF('C-1-1'!I38='C-1-1'!M18,'C-1-1'!BU18,
IF('C-1-1'!I38='C-1-1'!M20,'C-1-1'!BU20,
IF('C-1-1'!I38='C-1-1'!M22,'C-1-1'!BU22,
IF('C-1-1'!I38='C-1-1'!M24,'C-1-1'!BU24,
IF('C-1-1'!I38='C-1-1'!M26,'C-1-1'!BU26,
IF('C-1-1'!I38='C-1-1'!M28,'C-1-1'!BU28,"Tidak Ditemukan"))))))</f>
        <v>Tidak Ditemukan</v>
      </c>
      <c r="V26" s="764"/>
      <c r="W26" s="764"/>
      <c r="X26" s="764"/>
      <c r="Y26" s="764"/>
      <c r="Z26" s="764"/>
      <c r="AA26" s="765"/>
      <c r="AB26" s="278"/>
      <c r="AC26" s="278"/>
      <c r="AD26" s="278"/>
      <c r="AE26" s="278"/>
      <c r="AF26" s="278"/>
      <c r="AG26" s="278"/>
      <c r="AH26" s="278"/>
      <c r="AI26" s="278"/>
    </row>
    <row r="27" spans="2:35" ht="15" customHeight="1" x14ac:dyDescent="0.25">
      <c r="G27" s="84">
        <v>11</v>
      </c>
      <c r="H27" s="926" t="e">
        <f>MASTER!N15</f>
        <v>#N/A</v>
      </c>
      <c r="I27" s="824"/>
      <c r="J27" s="824"/>
      <c r="K27" s="824"/>
      <c r="L27" s="824"/>
      <c r="M27" s="824"/>
      <c r="N27" s="824"/>
      <c r="O27" s="824"/>
      <c r="P27" s="824"/>
      <c r="Q27" s="824"/>
      <c r="R27" s="825"/>
      <c r="S27" s="792"/>
      <c r="T27" s="805"/>
      <c r="U27" s="923" t="str">
        <f>IF('C-1-1'!I38='C-1-1'!M18,'C-1-1'!BZ18,
IF('C-1-1'!I38='C-1-1'!M20,'C-1-1'!BZ20,
IF('C-1-1'!I38='C-1-1'!M22,'C-1-1'!BZ22,
IF('C-1-1'!I38='C-1-1'!M24,'C-1-1'!BZ24,
IF('C-1-1'!I38='C-1-1'!M26,'C-1-1'!BZ26,
IF('C-1-1'!I38='C-1-1'!M28,'C-1-1'!BZ28,"Tidak Ditemukan"))))))</f>
        <v>Tidak Ditemukan</v>
      </c>
      <c r="V27" s="764"/>
      <c r="W27" s="764"/>
      <c r="X27" s="764"/>
      <c r="Y27" s="764"/>
      <c r="Z27" s="764"/>
      <c r="AA27" s="765"/>
      <c r="AB27" s="278"/>
      <c r="AC27" s="278"/>
      <c r="AD27" s="278"/>
      <c r="AE27" s="278"/>
      <c r="AF27" s="278"/>
      <c r="AG27" s="278"/>
      <c r="AH27" s="278"/>
      <c r="AI27" s="278"/>
    </row>
    <row r="28" spans="2:35" ht="15" customHeight="1" x14ac:dyDescent="0.25">
      <c r="B28" s="760"/>
      <c r="C28" s="761"/>
      <c r="D28" s="761"/>
      <c r="E28" s="761"/>
      <c r="G28" s="84">
        <v>12</v>
      </c>
      <c r="H28" s="926" t="e">
        <f>MASTER!N16</f>
        <v>#N/A</v>
      </c>
      <c r="I28" s="824"/>
      <c r="J28" s="824"/>
      <c r="K28" s="824"/>
      <c r="L28" s="824"/>
      <c r="M28" s="824"/>
      <c r="N28" s="824"/>
      <c r="O28" s="824"/>
      <c r="P28" s="824"/>
      <c r="Q28" s="824"/>
      <c r="R28" s="825"/>
      <c r="S28" s="792"/>
      <c r="T28" s="805"/>
      <c r="U28" s="923" t="str">
        <f>IF('C-1-1'!I38='C-1-1'!M18,'C-1-1'!CE18,
IF('C-1-1'!I38='C-1-1'!M20,'C-1-1'!CE20,
IF('C-1-1'!I38='C-1-1'!M22,'C-1-1'!CE22,
IF('C-1-1'!I38='C-1-1'!M24,'C-1-1'!CE24,
IF('C-1-1'!I38='C-1-1'!M26,'C-1-1'!CE26,
IF('C-1-1'!I38='C-1-1'!M28,'C-1-1'!CE28,"Tidak Ditemukan"))))))</f>
        <v>Tidak Ditemukan</v>
      </c>
      <c r="V28" s="764"/>
      <c r="W28" s="764"/>
      <c r="X28" s="764"/>
      <c r="Y28" s="764"/>
      <c r="Z28" s="764"/>
      <c r="AA28" s="765"/>
      <c r="AB28" s="278"/>
      <c r="AC28" s="278"/>
      <c r="AD28" s="278"/>
      <c r="AE28" s="278"/>
      <c r="AF28" s="278"/>
      <c r="AG28" s="278"/>
      <c r="AH28" s="278"/>
      <c r="AI28" s="278"/>
    </row>
    <row r="29" spans="2:35" ht="15" customHeight="1" x14ac:dyDescent="0.25">
      <c r="G29" s="392"/>
      <c r="H29" s="933" t="s">
        <v>1769</v>
      </c>
      <c r="I29" s="824"/>
      <c r="J29" s="824"/>
      <c r="K29" s="824"/>
      <c r="L29" s="824"/>
      <c r="M29" s="824"/>
      <c r="N29" s="824"/>
      <c r="O29" s="824"/>
      <c r="P29" s="824"/>
      <c r="Q29" s="824"/>
      <c r="R29" s="825"/>
      <c r="S29" s="794"/>
      <c r="T29" s="807"/>
      <c r="U29" s="923" t="str">
        <f>IF('C-1-1'!I38='C-1-1'!M18,'C-1-1'!CJ18,
IF('C-1-1'!I38='C-1-1'!M20,'C-1-1'!CJ20,
IF('C-1-1'!I38='C-1-1'!M22,'C-1-1'!CJ22,
IF('C-1-1'!I38='C-1-1'!M24,'C-1-1'!CJ24,
IF('C-1-1'!I38='C-1-1'!M26,'C-1-1'!CJ26,
IF('C-1-1'!I38='C-1-1'!M28,'C-1-1'!CJ28,"Tidak Ditemukan"))))))</f>
        <v>Tidak Ditemukan</v>
      </c>
      <c r="V29" s="764"/>
      <c r="W29" s="764"/>
      <c r="X29" s="764"/>
      <c r="Y29" s="764"/>
      <c r="Z29" s="764"/>
      <c r="AA29" s="765"/>
      <c r="AB29" s="278"/>
      <c r="AC29" s="278"/>
      <c r="AD29" s="278"/>
      <c r="AE29" s="278"/>
      <c r="AF29" s="278"/>
      <c r="AG29" s="278"/>
      <c r="AH29" s="278"/>
      <c r="AI29" s="278"/>
    </row>
    <row r="30" spans="2:35" ht="15" customHeight="1" x14ac:dyDescent="0.25">
      <c r="B30" s="760"/>
      <c r="C30" s="761"/>
      <c r="D30" s="761"/>
      <c r="E30" s="761"/>
      <c r="G30" s="124"/>
      <c r="H30" s="938" t="s">
        <v>1770</v>
      </c>
      <c r="I30" s="824"/>
      <c r="J30" s="824"/>
      <c r="K30" s="824"/>
      <c r="L30" s="824"/>
      <c r="M30" s="824"/>
      <c r="N30" s="824"/>
      <c r="O30" s="824"/>
      <c r="P30" s="824"/>
      <c r="Q30" s="824"/>
      <c r="R30" s="825"/>
      <c r="S30" s="935"/>
      <c r="T30" s="765"/>
      <c r="U30" s="923">
        <f>IF(ISNUMBER(U29),IF(U29&gt;0,U29,SUM(U17:U28)),0)</f>
        <v>0</v>
      </c>
      <c r="V30" s="764"/>
      <c r="W30" s="764"/>
      <c r="X30" s="764"/>
      <c r="Y30" s="764"/>
      <c r="Z30" s="764"/>
      <c r="AA30" s="765"/>
      <c r="AB30" s="278"/>
      <c r="AC30" s="278"/>
      <c r="AD30" s="278"/>
      <c r="AE30" s="278"/>
      <c r="AF30" s="278"/>
      <c r="AG30" s="278"/>
      <c r="AH30" s="278"/>
      <c r="AI30" s="278"/>
    </row>
    <row r="31" spans="2:35" ht="15" customHeight="1" x14ac:dyDescent="0.25">
      <c r="G31" s="124"/>
      <c r="H31" s="124"/>
      <c r="I31" s="124"/>
      <c r="J31" s="300"/>
      <c r="K31" s="300"/>
      <c r="L31" s="300"/>
      <c r="M31" s="300"/>
      <c r="N31" s="300"/>
      <c r="O31" s="300"/>
      <c r="P31" s="300"/>
      <c r="Q31" s="300"/>
      <c r="R31" s="300"/>
      <c r="S31" s="300"/>
      <c r="T31" s="301"/>
      <c r="U31" s="515"/>
      <c r="V31" s="515"/>
      <c r="W31" s="515"/>
      <c r="X31" s="515"/>
      <c r="Y31" s="515"/>
      <c r="Z31" s="516"/>
      <c r="AA31" s="516"/>
      <c r="AB31" s="278"/>
      <c r="AC31" s="278"/>
      <c r="AD31" s="278"/>
      <c r="AE31" s="278"/>
      <c r="AF31" s="278"/>
      <c r="AG31" s="278"/>
      <c r="AH31" s="278"/>
      <c r="AI31" s="278"/>
    </row>
    <row r="32" spans="2:35" ht="15" customHeight="1" x14ac:dyDescent="0.25">
      <c r="B32" s="760"/>
      <c r="C32" s="761"/>
      <c r="D32" s="761"/>
      <c r="E32" s="761"/>
      <c r="G32" s="124"/>
      <c r="H32" s="297" t="s">
        <v>1771</v>
      </c>
      <c r="I32" s="298"/>
      <c r="J32" s="299"/>
      <c r="K32" s="299"/>
      <c r="L32" s="299"/>
      <c r="M32" s="299"/>
      <c r="N32" s="299"/>
      <c r="O32" s="299"/>
      <c r="P32" s="299"/>
      <c r="Q32" s="299"/>
      <c r="R32" s="299"/>
      <c r="S32" s="299"/>
      <c r="T32" s="302"/>
      <c r="U32" s="923">
        <f>'MAIN LEVEL'!$AB$27</f>
        <v>0</v>
      </c>
      <c r="V32" s="764"/>
      <c r="W32" s="764"/>
      <c r="X32" s="764"/>
      <c r="Y32" s="764"/>
      <c r="Z32" s="764"/>
      <c r="AA32" s="765"/>
      <c r="AB32" s="278"/>
      <c r="AC32" s="278"/>
      <c r="AD32" s="278"/>
      <c r="AE32" s="278"/>
      <c r="AF32" s="278"/>
      <c r="AG32" s="278"/>
      <c r="AH32" s="278"/>
      <c r="AI32" s="278"/>
    </row>
    <row r="33" spans="2:35" ht="15" customHeight="1" x14ac:dyDescent="0.25">
      <c r="G33" s="124"/>
      <c r="H33" s="297" t="s">
        <v>1772</v>
      </c>
      <c r="I33" s="298"/>
      <c r="J33" s="299"/>
      <c r="K33" s="299"/>
      <c r="L33" s="299"/>
      <c r="M33" s="299"/>
      <c r="N33" s="299"/>
      <c r="O33" s="299"/>
      <c r="P33" s="299"/>
      <c r="Q33" s="299"/>
      <c r="R33" s="299"/>
      <c r="S33" s="299"/>
      <c r="T33" s="302"/>
      <c r="U33" s="923">
        <f>U30-U32</f>
        <v>0</v>
      </c>
      <c r="V33" s="764"/>
      <c r="W33" s="764"/>
      <c r="X33" s="764"/>
      <c r="Y33" s="764"/>
      <c r="Z33" s="764"/>
      <c r="AA33" s="765"/>
      <c r="AB33" s="278"/>
      <c r="AC33" s="278"/>
      <c r="AD33" s="278"/>
      <c r="AE33" s="278"/>
      <c r="AF33" s="278"/>
      <c r="AG33" s="278"/>
      <c r="AH33" s="278"/>
      <c r="AI33" s="278"/>
    </row>
    <row r="34" spans="2:35" ht="15" customHeight="1" x14ac:dyDescent="0.25">
      <c r="B34" s="760"/>
      <c r="C34" s="761"/>
      <c r="D34" s="761"/>
      <c r="E34" s="761"/>
      <c r="G34" s="124"/>
      <c r="H34" s="124"/>
      <c r="I34" s="124"/>
      <c r="J34" s="124"/>
      <c r="K34" s="124"/>
      <c r="L34" s="124"/>
      <c r="M34" s="124"/>
      <c r="N34" s="124"/>
      <c r="O34" s="124"/>
      <c r="P34" s="124"/>
      <c r="Q34" s="124"/>
      <c r="R34" s="124"/>
      <c r="S34" s="124"/>
      <c r="T34" s="124"/>
      <c r="U34" s="124"/>
      <c r="V34" s="124"/>
      <c r="W34" s="124"/>
      <c r="X34" s="124"/>
      <c r="Y34" s="278"/>
      <c r="Z34" s="278"/>
      <c r="AA34" s="278"/>
      <c r="AB34" s="278"/>
      <c r="AC34" s="278"/>
      <c r="AD34" s="278"/>
      <c r="AE34" s="278"/>
      <c r="AF34" s="278"/>
      <c r="AG34" s="278"/>
      <c r="AH34" s="278"/>
      <c r="AI34" s="278"/>
    </row>
    <row r="35" spans="2:35" ht="15" customHeight="1" x14ac:dyDescent="0.25">
      <c r="G35" s="278"/>
      <c r="H35" s="278"/>
      <c r="I35" s="278"/>
      <c r="J35" s="278"/>
      <c r="K35" s="278"/>
      <c r="L35" s="278"/>
      <c r="M35" s="278"/>
      <c r="N35" s="278"/>
      <c r="O35" s="278"/>
      <c r="P35" s="278"/>
      <c r="Q35" s="278"/>
      <c r="R35" s="278"/>
      <c r="S35" s="278"/>
      <c r="T35" s="278"/>
      <c r="U35" s="278"/>
      <c r="V35" s="278"/>
      <c r="W35" s="278"/>
      <c r="X35" s="278"/>
      <c r="Y35" s="278"/>
      <c r="Z35" s="278"/>
      <c r="AA35" s="278"/>
      <c r="AB35" s="278"/>
      <c r="AC35" s="278"/>
      <c r="AD35" s="278"/>
      <c r="AE35" s="278"/>
      <c r="AF35" s="278"/>
      <c r="AG35" s="278"/>
      <c r="AH35" s="278"/>
      <c r="AI35" s="278"/>
    </row>
    <row r="36" spans="2:35" ht="15" customHeight="1" x14ac:dyDescent="0.25">
      <c r="B36" s="760"/>
      <c r="C36" s="761"/>
      <c r="D36" s="761"/>
      <c r="E36" s="761"/>
      <c r="G36" s="801" t="s">
        <v>1507</v>
      </c>
      <c r="H36" s="764"/>
      <c r="I36" s="764"/>
      <c r="J36" s="764"/>
      <c r="K36" s="764"/>
      <c r="L36" s="764"/>
      <c r="M36" s="764"/>
      <c r="N36" s="764"/>
      <c r="O36" s="764"/>
      <c r="P36" s="764"/>
      <c r="Q36" s="764"/>
      <c r="R36" s="764"/>
      <c r="S36" s="764"/>
      <c r="T36" s="764"/>
      <c r="U36" s="795" t="s">
        <v>1704</v>
      </c>
      <c r="V36" s="764"/>
      <c r="W36" s="764"/>
      <c r="X36" s="764"/>
      <c r="Y36" s="764"/>
      <c r="Z36" s="764"/>
      <c r="AA36" s="764"/>
      <c r="AB36" s="764"/>
      <c r="AC36" s="764"/>
      <c r="AD36" s="764"/>
      <c r="AE36" s="764"/>
      <c r="AF36" s="764"/>
      <c r="AG36" s="764"/>
      <c r="AH36" s="796"/>
      <c r="AI36" s="278"/>
    </row>
    <row r="37" spans="2:35" ht="15" customHeight="1" x14ac:dyDescent="0.25">
      <c r="G37" s="793" t="s">
        <v>796</v>
      </c>
      <c r="H37" s="794"/>
      <c r="I37" s="794"/>
      <c r="J37" s="794"/>
      <c r="K37" s="794"/>
      <c r="L37" s="794"/>
      <c r="M37" s="801" t="s">
        <v>1511</v>
      </c>
      <c r="N37" s="764"/>
      <c r="O37" s="764"/>
      <c r="P37" s="764"/>
      <c r="Q37" s="802" t="s">
        <v>1510</v>
      </c>
      <c r="R37" s="764"/>
      <c r="S37" s="764"/>
      <c r="T37" s="765"/>
      <c r="U37" s="793" t="s">
        <v>796</v>
      </c>
      <c r="V37" s="794"/>
      <c r="W37" s="794"/>
      <c r="X37" s="794"/>
      <c r="Y37" s="794"/>
      <c r="Z37" s="794"/>
      <c r="AA37" s="801" t="s">
        <v>1511</v>
      </c>
      <c r="AB37" s="764"/>
      <c r="AC37" s="764"/>
      <c r="AD37" s="764"/>
      <c r="AE37" s="802" t="s">
        <v>1510</v>
      </c>
      <c r="AF37" s="764"/>
      <c r="AG37" s="764"/>
      <c r="AH37" s="765"/>
      <c r="AI37" s="278"/>
    </row>
    <row r="38" spans="2:35" ht="15" customHeight="1" x14ac:dyDescent="0.25">
      <c r="G38" s="788"/>
      <c r="H38" s="789"/>
      <c r="I38" s="789"/>
      <c r="J38" s="789"/>
      <c r="K38" s="789"/>
      <c r="L38" s="790"/>
      <c r="M38" s="788"/>
      <c r="N38" s="789"/>
      <c r="O38" s="789"/>
      <c r="P38" s="790"/>
      <c r="Q38" s="788"/>
      <c r="R38" s="789"/>
      <c r="S38" s="789"/>
      <c r="T38" s="790"/>
      <c r="U38" s="788"/>
      <c r="V38" s="789"/>
      <c r="W38" s="789"/>
      <c r="X38" s="789"/>
      <c r="Y38" s="789"/>
      <c r="Z38" s="790"/>
      <c r="AA38" s="788"/>
      <c r="AB38" s="789"/>
      <c r="AC38" s="789"/>
      <c r="AD38" s="790"/>
      <c r="AE38" s="788"/>
      <c r="AF38" s="789"/>
      <c r="AG38" s="789"/>
      <c r="AH38" s="790"/>
      <c r="AI38" s="278"/>
    </row>
    <row r="39" spans="2:35" ht="15" customHeight="1" x14ac:dyDescent="0.25">
      <c r="G39" s="283"/>
      <c r="H39" s="124"/>
      <c r="I39" s="124"/>
      <c r="J39" s="124"/>
      <c r="K39" s="124"/>
      <c r="L39" s="124"/>
      <c r="M39" s="283"/>
      <c r="N39" s="124"/>
      <c r="O39" s="124"/>
      <c r="P39" s="124"/>
      <c r="Q39" s="283"/>
      <c r="R39" s="124"/>
      <c r="S39" s="124"/>
      <c r="T39" s="125"/>
      <c r="U39" s="124"/>
      <c r="V39" s="124"/>
      <c r="W39" s="124"/>
      <c r="X39" s="124"/>
      <c r="Y39" s="124"/>
      <c r="Z39" s="124"/>
      <c r="AA39" s="283"/>
      <c r="AB39" s="124"/>
      <c r="AC39" s="124"/>
      <c r="AD39" s="125"/>
      <c r="AE39" s="283"/>
      <c r="AF39" s="124"/>
      <c r="AG39" s="124"/>
      <c r="AH39" s="125"/>
      <c r="AI39" s="278"/>
    </row>
    <row r="40" spans="2:35" ht="15" customHeight="1" x14ac:dyDescent="0.25">
      <c r="G40" s="283"/>
      <c r="H40" s="124"/>
      <c r="I40" s="124"/>
      <c r="J40" s="124"/>
      <c r="K40" s="124"/>
      <c r="L40" s="124"/>
      <c r="M40" s="283"/>
      <c r="N40" s="124"/>
      <c r="O40" s="124"/>
      <c r="P40" s="124"/>
      <c r="Q40" s="283"/>
      <c r="R40" s="124"/>
      <c r="S40" s="124"/>
      <c r="T40" s="125"/>
      <c r="U40" s="124"/>
      <c r="V40" s="124"/>
      <c r="W40" s="124"/>
      <c r="X40" s="124"/>
      <c r="Y40" s="124"/>
      <c r="Z40" s="124"/>
      <c r="AA40" s="283"/>
      <c r="AB40" s="124"/>
      <c r="AC40" s="124"/>
      <c r="AD40" s="125"/>
      <c r="AE40" s="283"/>
      <c r="AF40" s="124"/>
      <c r="AG40" s="124"/>
      <c r="AH40" s="125"/>
      <c r="AI40" s="278"/>
    </row>
    <row r="41" spans="2:35" ht="15" customHeight="1" x14ac:dyDescent="0.25">
      <c r="G41" s="283"/>
      <c r="H41" s="124"/>
      <c r="I41" s="124"/>
      <c r="J41" s="124"/>
      <c r="K41" s="124"/>
      <c r="L41" s="124"/>
      <c r="M41" s="283"/>
      <c r="N41" s="124"/>
      <c r="O41" s="124"/>
      <c r="P41" s="124"/>
      <c r="Q41" s="283"/>
      <c r="R41" s="124"/>
      <c r="S41" s="124"/>
      <c r="T41" s="125"/>
      <c r="U41" s="124"/>
      <c r="V41" s="124"/>
      <c r="W41" s="124"/>
      <c r="X41" s="124"/>
      <c r="Y41" s="124"/>
      <c r="Z41" s="124"/>
      <c r="AA41" s="283"/>
      <c r="AB41" s="124"/>
      <c r="AC41" s="124"/>
      <c r="AD41" s="125"/>
      <c r="AE41" s="283"/>
      <c r="AF41" s="124"/>
      <c r="AG41" s="124"/>
      <c r="AH41" s="125"/>
      <c r="AI41" s="278"/>
    </row>
    <row r="42" spans="2:35" ht="15" customHeight="1" x14ac:dyDescent="0.25">
      <c r="G42" s="283"/>
      <c r="H42" s="124"/>
      <c r="I42" s="124"/>
      <c r="J42" s="124"/>
      <c r="K42" s="124"/>
      <c r="L42" s="124"/>
      <c r="M42" s="283"/>
      <c r="N42" s="124"/>
      <c r="O42" s="124"/>
      <c r="P42" s="124"/>
      <c r="Q42" s="283"/>
      <c r="R42" s="124"/>
      <c r="S42" s="124"/>
      <c r="T42" s="125"/>
      <c r="U42" s="124"/>
      <c r="V42" s="124"/>
      <c r="W42" s="124"/>
      <c r="X42" s="124"/>
      <c r="Y42" s="124"/>
      <c r="Z42" s="124"/>
      <c r="AA42" s="283"/>
      <c r="AB42" s="124"/>
      <c r="AC42" s="124"/>
      <c r="AD42" s="125"/>
      <c r="AE42" s="283"/>
      <c r="AF42" s="124"/>
      <c r="AG42" s="124"/>
      <c r="AH42" s="125"/>
      <c r="AI42" s="278"/>
    </row>
    <row r="43" spans="2:35" ht="15" customHeight="1" x14ac:dyDescent="0.25">
      <c r="G43" s="283"/>
      <c r="H43" s="124"/>
      <c r="I43" s="124"/>
      <c r="J43" s="124"/>
      <c r="K43" s="124"/>
      <c r="L43" s="124"/>
      <c r="M43" s="283"/>
      <c r="N43" s="124"/>
      <c r="O43" s="124"/>
      <c r="P43" s="124"/>
      <c r="Q43" s="283"/>
      <c r="R43" s="124"/>
      <c r="S43" s="124"/>
      <c r="T43" s="125"/>
      <c r="U43" s="124"/>
      <c r="V43" s="124"/>
      <c r="W43" s="124"/>
      <c r="X43" s="124"/>
      <c r="Y43" s="124"/>
      <c r="Z43" s="124"/>
      <c r="AA43" s="283"/>
      <c r="AB43" s="124"/>
      <c r="AC43" s="124"/>
      <c r="AD43" s="125"/>
      <c r="AE43" s="283"/>
      <c r="AF43" s="124"/>
      <c r="AG43" s="124"/>
      <c r="AH43" s="125"/>
      <c r="AI43" s="278"/>
    </row>
    <row r="44" spans="2:35" ht="15" customHeight="1" x14ac:dyDescent="0.25">
      <c r="G44" s="283"/>
      <c r="H44" s="124"/>
      <c r="I44" s="124"/>
      <c r="J44" s="124"/>
      <c r="K44" s="124"/>
      <c r="L44" s="124"/>
      <c r="M44" s="283"/>
      <c r="N44" s="124"/>
      <c r="O44" s="124"/>
      <c r="P44" s="124"/>
      <c r="Q44" s="283"/>
      <c r="R44" s="124"/>
      <c r="S44" s="124"/>
      <c r="T44" s="125"/>
      <c r="U44" s="124"/>
      <c r="V44" s="124"/>
      <c r="W44" s="124"/>
      <c r="X44" s="124"/>
      <c r="Y44" s="124"/>
      <c r="Z44" s="124"/>
      <c r="AA44" s="283"/>
      <c r="AB44" s="124"/>
      <c r="AC44" s="124"/>
      <c r="AD44" s="125"/>
      <c r="AE44" s="283"/>
      <c r="AF44" s="124"/>
      <c r="AG44" s="124"/>
      <c r="AH44" s="125"/>
      <c r="AI44" s="278"/>
    </row>
    <row r="45" spans="2:35" ht="15" customHeight="1" x14ac:dyDescent="0.25">
      <c r="G45" s="283"/>
      <c r="H45" s="124"/>
      <c r="I45" s="124"/>
      <c r="J45" s="124"/>
      <c r="K45" s="124"/>
      <c r="L45" s="124"/>
      <c r="M45" s="283"/>
      <c r="N45" s="124"/>
      <c r="O45" s="124"/>
      <c r="P45" s="124"/>
      <c r="Q45" s="283"/>
      <c r="R45" s="124"/>
      <c r="S45" s="124"/>
      <c r="T45" s="125"/>
      <c r="U45" s="124"/>
      <c r="V45" s="124"/>
      <c r="W45" s="124"/>
      <c r="X45" s="124"/>
      <c r="Y45" s="124"/>
      <c r="Z45" s="124"/>
      <c r="AA45" s="283"/>
      <c r="AB45" s="124"/>
      <c r="AC45" s="124"/>
      <c r="AD45" s="125"/>
      <c r="AE45" s="283"/>
      <c r="AF45" s="124"/>
      <c r="AG45" s="124"/>
      <c r="AH45" s="125"/>
      <c r="AI45" s="278"/>
    </row>
    <row r="46" spans="2:35" ht="15" customHeight="1" x14ac:dyDescent="0.25">
      <c r="G46" s="283"/>
      <c r="H46" s="124"/>
      <c r="I46" s="124"/>
      <c r="J46" s="124"/>
      <c r="K46" s="124"/>
      <c r="L46" s="124"/>
      <c r="M46" s="283"/>
      <c r="N46" s="124"/>
      <c r="O46" s="124"/>
      <c r="P46" s="124"/>
      <c r="Q46" s="283"/>
      <c r="R46" s="124"/>
      <c r="S46" s="124"/>
      <c r="T46" s="125"/>
      <c r="U46" s="124"/>
      <c r="V46" s="124"/>
      <c r="W46" s="124"/>
      <c r="X46" s="124"/>
      <c r="Y46" s="124"/>
      <c r="Z46" s="124"/>
      <c r="AA46" s="283"/>
      <c r="AB46" s="124"/>
      <c r="AC46" s="124"/>
      <c r="AD46" s="125"/>
      <c r="AE46" s="283"/>
      <c r="AF46" s="124"/>
      <c r="AG46" s="124"/>
      <c r="AH46" s="125"/>
      <c r="AI46" s="278"/>
    </row>
    <row r="47" spans="2:35" ht="15" customHeight="1" x14ac:dyDescent="0.25">
      <c r="G47" s="283"/>
      <c r="H47" s="124"/>
      <c r="I47" s="124"/>
      <c r="J47" s="124"/>
      <c r="K47" s="124"/>
      <c r="L47" s="124"/>
      <c r="M47" s="283"/>
      <c r="N47" s="124"/>
      <c r="O47" s="124"/>
      <c r="P47" s="124"/>
      <c r="Q47" s="283"/>
      <c r="R47" s="124"/>
      <c r="S47" s="124"/>
      <c r="T47" s="125"/>
      <c r="U47" s="124"/>
      <c r="V47" s="124"/>
      <c r="W47" s="124"/>
      <c r="X47" s="124"/>
      <c r="Y47" s="124"/>
      <c r="Z47" s="124"/>
      <c r="AA47" s="283"/>
      <c r="AB47" s="124"/>
      <c r="AC47" s="124"/>
      <c r="AD47" s="125"/>
      <c r="AE47" s="283"/>
      <c r="AF47" s="124"/>
      <c r="AG47" s="124"/>
      <c r="AH47" s="125"/>
      <c r="AI47" s="278"/>
    </row>
    <row r="48" spans="2:35" ht="15" customHeight="1" x14ac:dyDescent="0.25">
      <c r="G48" s="283"/>
      <c r="H48" s="124"/>
      <c r="I48" s="124"/>
      <c r="J48" s="124"/>
      <c r="K48" s="124"/>
      <c r="L48" s="124"/>
      <c r="M48" s="283"/>
      <c r="N48" s="124"/>
      <c r="O48" s="124"/>
      <c r="P48" s="124"/>
      <c r="Q48" s="283"/>
      <c r="R48" s="124"/>
      <c r="S48" s="124"/>
      <c r="T48" s="125"/>
      <c r="U48" s="124"/>
      <c r="V48" s="124"/>
      <c r="W48" s="124"/>
      <c r="X48" s="124"/>
      <c r="Y48" s="124"/>
      <c r="Z48" s="124"/>
      <c r="AA48" s="283"/>
      <c r="AB48" s="124"/>
      <c r="AC48" s="124"/>
      <c r="AD48" s="125"/>
      <c r="AE48" s="283"/>
      <c r="AF48" s="124"/>
      <c r="AG48" s="124"/>
      <c r="AH48" s="125"/>
      <c r="AI48" s="278"/>
    </row>
    <row r="49" spans="7:35" x14ac:dyDescent="0.25">
      <c r="G49" s="283"/>
      <c r="H49" s="124"/>
      <c r="I49" s="124"/>
      <c r="J49" s="124"/>
      <c r="K49" s="124"/>
      <c r="L49" s="124"/>
      <c r="M49" s="283"/>
      <c r="N49" s="124"/>
      <c r="O49" s="124"/>
      <c r="P49" s="124"/>
      <c r="Q49" s="283"/>
      <c r="R49" s="124"/>
      <c r="S49" s="124"/>
      <c r="T49" s="125"/>
      <c r="U49" s="124"/>
      <c r="V49" s="124"/>
      <c r="W49" s="124"/>
      <c r="X49" s="124"/>
      <c r="Y49" s="124"/>
      <c r="Z49" s="124"/>
      <c r="AA49" s="283"/>
      <c r="AB49" s="124"/>
      <c r="AC49" s="124"/>
      <c r="AD49" s="125"/>
      <c r="AE49" s="283"/>
      <c r="AF49" s="124"/>
      <c r="AG49" s="124"/>
      <c r="AH49" s="125"/>
      <c r="AI49" s="278"/>
    </row>
    <row r="50" spans="7:35" x14ac:dyDescent="0.25">
      <c r="G50" s="285"/>
      <c r="H50" s="190"/>
      <c r="I50" s="190"/>
      <c r="J50" s="190"/>
      <c r="K50" s="190"/>
      <c r="L50" s="190"/>
      <c r="M50" s="285"/>
      <c r="N50" s="190"/>
      <c r="O50" s="190"/>
      <c r="P50" s="190"/>
      <c r="Q50" s="285"/>
      <c r="R50" s="190"/>
      <c r="S50" s="190"/>
      <c r="T50" s="243"/>
      <c r="U50" s="190"/>
      <c r="V50" s="190"/>
      <c r="W50" s="190"/>
      <c r="X50" s="190"/>
      <c r="Y50" s="190"/>
      <c r="Z50" s="190"/>
      <c r="AA50" s="285"/>
      <c r="AB50" s="190"/>
      <c r="AC50" s="190"/>
      <c r="AD50" s="243"/>
      <c r="AE50" s="285"/>
      <c r="AF50" s="190"/>
      <c r="AG50" s="190"/>
      <c r="AH50" s="243"/>
      <c r="AI50" s="278"/>
    </row>
    <row r="51" spans="7:35" x14ac:dyDescent="0.25">
      <c r="G51" s="3"/>
      <c r="H51" s="55"/>
      <c r="I51" s="55"/>
      <c r="J51" s="55"/>
      <c r="K51" s="55"/>
      <c r="L51" s="288" t="s">
        <v>1705</v>
      </c>
      <c r="M51" s="55">
        <f>'MAIN LEVEL'!Z27</f>
        <v>0</v>
      </c>
    </row>
  </sheetData>
  <mergeCells count="70">
    <mergeCell ref="S16:T16"/>
    <mergeCell ref="U18:AA18"/>
    <mergeCell ref="G9:T11"/>
    <mergeCell ref="G37:L37"/>
    <mergeCell ref="H20:R20"/>
    <mergeCell ref="H23:R23"/>
    <mergeCell ref="U33:AA33"/>
    <mergeCell ref="H30:R30"/>
    <mergeCell ref="U24:AA24"/>
    <mergeCell ref="H26:R26"/>
    <mergeCell ref="U23:AA23"/>
    <mergeCell ref="U21:AA21"/>
    <mergeCell ref="AE38:AH38"/>
    <mergeCell ref="U28:AA28"/>
    <mergeCell ref="B6:E6"/>
    <mergeCell ref="B30:E30"/>
    <mergeCell ref="H29:R29"/>
    <mergeCell ref="B15:E15"/>
    <mergeCell ref="AE37:AH37"/>
    <mergeCell ref="U37:Z37"/>
    <mergeCell ref="U20:AA20"/>
    <mergeCell ref="B20:E20"/>
    <mergeCell ref="U19:AA19"/>
    <mergeCell ref="H27:R27"/>
    <mergeCell ref="S30:T30"/>
    <mergeCell ref="G7:AH7"/>
    <mergeCell ref="B8:E8"/>
    <mergeCell ref="U32:AA32"/>
    <mergeCell ref="AA38:AD38"/>
    <mergeCell ref="Q37:T37"/>
    <mergeCell ref="U38:Z38"/>
    <mergeCell ref="U27:AA27"/>
    <mergeCell ref="U30:AA30"/>
    <mergeCell ref="AA37:AD37"/>
    <mergeCell ref="Q38:T38"/>
    <mergeCell ref="H28:R28"/>
    <mergeCell ref="S17:T29"/>
    <mergeCell ref="H18:R18"/>
    <mergeCell ref="B4:E4"/>
    <mergeCell ref="U26:AA26"/>
    <mergeCell ref="U22:AA22"/>
    <mergeCell ref="B16:E16"/>
    <mergeCell ref="H21:R21"/>
    <mergeCell ref="B18:E18"/>
    <mergeCell ref="H17:R17"/>
    <mergeCell ref="B12:E12"/>
    <mergeCell ref="H16:R16"/>
    <mergeCell ref="U17:AA17"/>
    <mergeCell ref="H19:R19"/>
    <mergeCell ref="H22:R22"/>
    <mergeCell ref="B14:E14"/>
    <mergeCell ref="U25:AA25"/>
    <mergeCell ref="U16:AA16"/>
    <mergeCell ref="B17:E17"/>
    <mergeCell ref="B10:E10"/>
    <mergeCell ref="B28:E28"/>
    <mergeCell ref="M37:P37"/>
    <mergeCell ref="G38:L38"/>
    <mergeCell ref="B34:E34"/>
    <mergeCell ref="B13:E13"/>
    <mergeCell ref="H24:R24"/>
    <mergeCell ref="G13:AH13"/>
    <mergeCell ref="B19:E19"/>
    <mergeCell ref="M38:P38"/>
    <mergeCell ref="U29:AA29"/>
    <mergeCell ref="G36:T36"/>
    <mergeCell ref="B36:E36"/>
    <mergeCell ref="B32:E32"/>
    <mergeCell ref="U36:AH36"/>
    <mergeCell ref="H25:R25"/>
  </mergeCells>
  <hyperlinks>
    <hyperlink ref="B4" location="PANDUAN!A1" display="PANDUAN" xr:uid="{00000000-0004-0000-4200-000000000000}"/>
    <hyperlink ref="B6" location="'EWS DIRECTORY'!A1" display="EWS DIRECTORY" xr:uid="{00000000-0004-0000-4200-000001000000}"/>
    <hyperlink ref="B8" location="'DATA PEMICU'!A1" display="DATA PEMICU" xr:uid="{00000000-0004-0000-4200-000002000000}"/>
    <hyperlink ref="B10" location="'DATA PENGUJI'!A1" display="DATA PENGUJI" xr:uid="{00000000-0004-0000-4200-000003000000}"/>
    <hyperlink ref="B12" location="'MAIN LEVEL'!A1" display="MAIN LEVEL" xr:uid="{00000000-0004-0000-4200-000004000000}"/>
  </hyperlinks>
  <pageMargins left="0.70866141732283472" right="0.17" top="0.74803149606299213" bottom="0.74803149606299213" header="0.31496062992125978" footer="0.31496062992125978"/>
  <pageSetup paperSize="9" scale="76" orientation="portrai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39">
    <tabColor theme="4" tint="-0.249977111117893"/>
  </sheetPr>
  <dimension ref="A1:DG81"/>
  <sheetViews>
    <sheetView topLeftCell="B26"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7" width="4.109375" customWidth="1"/>
    <col min="8" max="9" width="3.5546875" customWidth="1"/>
    <col min="10" max="10" width="2.6640625" customWidth="1"/>
    <col min="11" max="16" width="3.5546875" customWidth="1"/>
    <col min="17" max="18" width="2.6640625" customWidth="1"/>
    <col min="19" max="19" width="4.5546875" customWidth="1"/>
    <col min="20" max="102" width="3.5546875" customWidth="1"/>
  </cols>
  <sheetData>
    <row r="1" spans="1:111" ht="14.25" customHeight="1" x14ac:dyDescent="0.25">
      <c r="G1" s="178"/>
      <c r="AL1" s="110"/>
      <c r="AM1" s="110"/>
      <c r="AN1" s="110"/>
      <c r="AO1" s="110"/>
      <c r="AP1" s="110"/>
      <c r="AQ1" s="110"/>
      <c r="AR1" s="110"/>
      <c r="AS1" s="110"/>
      <c r="AT1" s="110"/>
      <c r="AU1" s="110"/>
      <c r="AV1" s="110"/>
      <c r="AW1" s="110"/>
      <c r="AX1" s="110"/>
      <c r="AY1" s="110"/>
      <c r="AZ1" s="110"/>
      <c r="BA1" s="110"/>
      <c r="BB1" s="110"/>
      <c r="BC1" s="110"/>
      <c r="BD1" s="110"/>
      <c r="BE1" s="110"/>
      <c r="BF1" s="110"/>
      <c r="BG1" s="110"/>
      <c r="BH1" s="110"/>
      <c r="BI1" s="110"/>
      <c r="BJ1" s="110"/>
      <c r="BK1" s="110"/>
      <c r="BL1" s="110"/>
      <c r="BM1" s="110"/>
      <c r="BN1" s="110"/>
      <c r="BO1" s="110"/>
      <c r="BP1" s="110"/>
      <c r="BQ1" s="110"/>
      <c r="BR1" s="110"/>
      <c r="BS1" s="110"/>
      <c r="BT1" s="110"/>
      <c r="BU1" s="110"/>
      <c r="BV1" s="110"/>
      <c r="BW1" s="110"/>
      <c r="BX1" s="110"/>
      <c r="BY1" s="110"/>
      <c r="BZ1" s="110"/>
      <c r="CA1" s="110"/>
      <c r="CB1" s="110"/>
      <c r="CC1" s="110"/>
      <c r="CD1" s="110"/>
      <c r="CE1" s="110"/>
      <c r="CF1" s="110"/>
      <c r="CG1" s="110"/>
      <c r="CH1" s="110"/>
      <c r="CI1" s="110"/>
      <c r="CJ1" s="110"/>
      <c r="CK1" s="110"/>
      <c r="CL1" s="110"/>
      <c r="CM1" s="110"/>
      <c r="CN1" s="110"/>
      <c r="CO1" s="110"/>
      <c r="CP1" s="110"/>
      <c r="CQ1" s="110"/>
      <c r="CR1" s="110"/>
      <c r="CS1" s="110"/>
      <c r="CT1" s="110"/>
      <c r="CU1" s="110"/>
      <c r="CV1" s="110"/>
      <c r="CW1" s="110"/>
      <c r="CX1" s="110"/>
    </row>
    <row r="2" spans="1:111" ht="14.25" customHeight="1" x14ac:dyDescent="0.25">
      <c r="G2" t="s">
        <v>1674</v>
      </c>
      <c r="AL2" s="110"/>
      <c r="AM2" s="110"/>
      <c r="AN2" s="110"/>
      <c r="AO2" s="110"/>
      <c r="AP2" s="110"/>
      <c r="AQ2" s="110"/>
      <c r="AR2" s="110"/>
      <c r="AS2" s="110"/>
      <c r="AT2" s="110"/>
      <c r="AU2" s="110"/>
      <c r="AV2" s="110"/>
      <c r="AW2" s="110"/>
      <c r="AX2" s="110"/>
      <c r="AY2" s="110"/>
      <c r="AZ2" s="110"/>
      <c r="BA2" s="110"/>
      <c r="BB2" s="110"/>
      <c r="BC2" s="110"/>
      <c r="BD2" s="110"/>
      <c r="BE2" s="110"/>
      <c r="BF2" s="110"/>
      <c r="BG2" s="110"/>
      <c r="BH2" s="110"/>
      <c r="BI2" s="110"/>
      <c r="BJ2" s="110"/>
      <c r="BK2" s="110"/>
      <c r="BL2" s="110"/>
      <c r="BM2" s="110"/>
      <c r="BN2" s="110"/>
      <c r="BO2" s="110"/>
      <c r="BP2" s="110"/>
      <c r="BQ2" s="110"/>
      <c r="BR2" s="110"/>
      <c r="BS2" s="110"/>
      <c r="BT2" s="110"/>
      <c r="BU2" s="110"/>
      <c r="BV2" s="110"/>
      <c r="BW2" s="110"/>
      <c r="BX2" s="110"/>
      <c r="BY2" s="110"/>
      <c r="BZ2" s="110"/>
      <c r="CA2" s="110"/>
      <c r="CB2" s="110"/>
      <c r="CC2" s="110"/>
      <c r="CD2" s="110"/>
      <c r="CE2" s="110"/>
      <c r="CF2" s="110"/>
      <c r="CG2" s="110"/>
      <c r="CH2" s="110"/>
      <c r="CI2" s="110"/>
      <c r="CJ2" s="110"/>
      <c r="CK2" s="110"/>
      <c r="CL2" s="110"/>
      <c r="CM2" s="110"/>
      <c r="CN2" s="110"/>
      <c r="CO2" s="110"/>
      <c r="CP2" s="110"/>
      <c r="CQ2" s="110"/>
      <c r="CR2" s="110"/>
      <c r="CS2" s="110"/>
      <c r="CT2" s="110"/>
      <c r="CU2" s="110"/>
      <c r="CV2" s="110"/>
      <c r="CW2" s="110"/>
      <c r="CX2" s="110"/>
    </row>
    <row r="3" spans="1:111" ht="14.25" customHeight="1" x14ac:dyDescent="0.25">
      <c r="B3" s="111"/>
      <c r="C3" s="111"/>
      <c r="D3" s="111"/>
      <c r="E3" s="111"/>
      <c r="AL3" s="110"/>
      <c r="AM3" s="110"/>
      <c r="AN3" s="110"/>
      <c r="AO3" s="110"/>
      <c r="AP3" s="110"/>
      <c r="AQ3" s="110"/>
      <c r="AR3" s="110"/>
      <c r="AS3" s="110"/>
      <c r="AT3" s="110"/>
      <c r="AU3" s="110"/>
      <c r="AV3" s="110"/>
      <c r="AW3" s="110"/>
      <c r="AX3" s="110"/>
      <c r="AY3" s="110"/>
      <c r="AZ3" s="110"/>
      <c r="BA3" s="110"/>
      <c r="BB3" s="110"/>
      <c r="BC3" s="110"/>
      <c r="BD3" s="110"/>
      <c r="BE3" s="110"/>
      <c r="BF3" s="110"/>
      <c r="BG3" s="110"/>
      <c r="BH3" s="110"/>
      <c r="BI3" s="110"/>
      <c r="BJ3" s="110"/>
      <c r="BK3" s="110"/>
      <c r="BL3" s="110"/>
      <c r="BM3" s="110"/>
      <c r="BN3" s="110"/>
      <c r="BO3" s="110"/>
      <c r="BP3" s="110"/>
      <c r="BQ3" s="110"/>
      <c r="BR3" s="110"/>
      <c r="BS3" s="110"/>
      <c r="BT3" s="110"/>
      <c r="BU3" s="110"/>
      <c r="BV3" s="110"/>
      <c r="BW3" s="110"/>
      <c r="BX3" s="110"/>
      <c r="BY3" s="110"/>
      <c r="BZ3" s="110"/>
      <c r="CA3" s="110"/>
      <c r="CB3" s="110"/>
      <c r="CC3" s="110"/>
      <c r="CD3" s="110"/>
      <c r="CE3" s="110"/>
      <c r="CF3" s="110"/>
      <c r="CG3" s="110"/>
      <c r="CH3" s="110"/>
      <c r="CI3" s="110"/>
      <c r="CJ3" s="110"/>
      <c r="CK3" s="110"/>
      <c r="CL3" s="110"/>
      <c r="CM3" s="110"/>
      <c r="CN3" s="110"/>
      <c r="CO3" s="110"/>
      <c r="CP3" s="110"/>
      <c r="CQ3" s="110"/>
      <c r="CR3" s="110"/>
      <c r="CS3" s="110"/>
      <c r="CT3" s="110"/>
      <c r="CU3" s="110"/>
      <c r="CV3" s="110"/>
      <c r="CW3" s="110"/>
      <c r="CX3" s="110"/>
    </row>
    <row r="4" spans="1:111" ht="14.25" customHeight="1" x14ac:dyDescent="0.25">
      <c r="B4" s="762" t="s">
        <v>79</v>
      </c>
      <c r="C4" s="761"/>
      <c r="D4" s="761"/>
      <c r="E4" s="761"/>
      <c r="AL4" s="110"/>
      <c r="AM4" s="110"/>
      <c r="AN4" s="110"/>
      <c r="AO4" s="110"/>
      <c r="AP4" s="110"/>
      <c r="AQ4" s="110"/>
      <c r="AR4" s="110"/>
      <c r="AS4" s="110"/>
      <c r="AT4" s="110"/>
      <c r="AU4" s="110"/>
      <c r="AV4" s="110"/>
      <c r="AW4" s="110"/>
      <c r="AX4" s="110"/>
      <c r="AY4" s="110"/>
      <c r="AZ4" s="110"/>
      <c r="BA4" s="110"/>
      <c r="BB4" s="110"/>
      <c r="BC4" s="110"/>
      <c r="BD4" s="110"/>
      <c r="BE4" s="110"/>
      <c r="BF4" s="110"/>
      <c r="BG4" s="110"/>
      <c r="BH4" s="110"/>
      <c r="BI4" s="110"/>
      <c r="BJ4" s="110"/>
      <c r="BK4" s="110"/>
      <c r="BL4" s="110"/>
      <c r="BM4" s="110"/>
      <c r="BN4" s="110"/>
      <c r="BO4" s="110"/>
      <c r="BP4" s="110"/>
      <c r="BQ4" s="110"/>
      <c r="BR4" s="110"/>
      <c r="BS4" s="110"/>
      <c r="BT4" s="110"/>
      <c r="BU4" s="110"/>
      <c r="BV4" s="110"/>
      <c r="BW4" s="110"/>
      <c r="BX4" s="110"/>
      <c r="BY4" s="110"/>
      <c r="BZ4" s="110"/>
      <c r="CA4" s="110"/>
      <c r="CB4" s="110"/>
      <c r="CC4" s="110"/>
      <c r="CD4" s="110"/>
      <c r="CE4" s="110"/>
      <c r="CF4" s="110"/>
      <c r="CG4" s="110"/>
      <c r="CH4" s="110"/>
      <c r="CI4" s="110"/>
      <c r="CJ4" s="110"/>
      <c r="CK4" s="110"/>
      <c r="CL4" s="110"/>
      <c r="CM4" s="110"/>
      <c r="CN4" s="110"/>
      <c r="CO4" s="110"/>
      <c r="CP4" s="110"/>
      <c r="CQ4" s="110"/>
      <c r="CR4" s="110"/>
      <c r="CS4" s="110"/>
      <c r="CT4" s="110"/>
      <c r="CU4" s="110"/>
      <c r="CV4" s="110"/>
      <c r="CW4" s="110"/>
      <c r="CX4" s="110"/>
    </row>
    <row r="5" spans="1:111" ht="14.25" customHeight="1" x14ac:dyDescent="0.25">
      <c r="B5" s="111"/>
      <c r="C5" s="111"/>
      <c r="D5" s="111"/>
      <c r="E5" s="111"/>
      <c r="AL5" s="110"/>
      <c r="AM5" s="110"/>
      <c r="AN5" s="110"/>
      <c r="AO5" s="110"/>
      <c r="AP5" s="110"/>
      <c r="AQ5" s="110"/>
      <c r="AR5" s="110"/>
      <c r="AS5" s="110"/>
      <c r="AT5" s="110"/>
      <c r="AU5" s="110"/>
      <c r="AV5" s="110"/>
      <c r="AW5" s="110"/>
      <c r="AX5" s="110"/>
      <c r="AY5" s="110"/>
      <c r="AZ5" s="110"/>
      <c r="BA5" s="110"/>
      <c r="BB5" s="110"/>
      <c r="BC5" s="110"/>
      <c r="BD5" s="110"/>
      <c r="BE5" s="110"/>
      <c r="BF5" s="110"/>
      <c r="BG5" s="110"/>
      <c r="BH5" s="110"/>
      <c r="BI5" s="110"/>
      <c r="BJ5" s="110"/>
      <c r="BK5" s="110"/>
      <c r="BL5" s="110"/>
      <c r="BM5" s="110"/>
      <c r="BN5" s="110"/>
      <c r="BO5" s="110"/>
      <c r="BP5" s="110"/>
      <c r="BQ5" s="110"/>
      <c r="BR5" s="110"/>
      <c r="BS5" s="110"/>
      <c r="BT5" s="110"/>
      <c r="BU5" s="110"/>
      <c r="BV5" s="110"/>
      <c r="BW5" s="110"/>
      <c r="BX5" s="110"/>
      <c r="BY5" s="110"/>
      <c r="BZ5" s="110"/>
      <c r="CA5" s="110"/>
      <c r="CB5" s="110"/>
      <c r="CC5" s="110"/>
      <c r="CD5" s="110"/>
      <c r="CE5" s="110"/>
      <c r="CF5" s="110"/>
      <c r="CG5" s="110"/>
      <c r="CH5" s="110"/>
      <c r="CI5" s="110"/>
      <c r="CJ5" s="110"/>
      <c r="CK5" s="110"/>
      <c r="CL5" s="110"/>
      <c r="CM5" s="110"/>
      <c r="CN5" s="110"/>
      <c r="CO5" s="110"/>
      <c r="CP5" s="110"/>
      <c r="CQ5" s="110"/>
      <c r="CR5" s="110"/>
      <c r="CS5" s="110"/>
      <c r="CT5" s="110"/>
      <c r="CU5" s="110"/>
      <c r="CV5" s="110"/>
      <c r="CW5" s="110"/>
      <c r="CX5" s="110"/>
    </row>
    <row r="6" spans="1:111" ht="14.25" customHeight="1" x14ac:dyDescent="0.25">
      <c r="B6" s="762" t="s">
        <v>87</v>
      </c>
      <c r="C6" s="761"/>
      <c r="D6" s="761"/>
      <c r="E6" s="761"/>
      <c r="AL6" s="110"/>
      <c r="AM6" s="110"/>
      <c r="AN6" s="110"/>
      <c r="AO6" s="110"/>
      <c r="AP6" s="110"/>
      <c r="AQ6" s="110"/>
      <c r="AR6" s="110"/>
      <c r="AS6" s="110"/>
      <c r="AT6" s="110"/>
      <c r="AU6" s="110"/>
      <c r="AV6" s="110"/>
      <c r="AW6" s="110"/>
      <c r="AX6" s="110"/>
      <c r="AY6" s="110"/>
      <c r="AZ6" s="110"/>
      <c r="BA6" s="110"/>
      <c r="BB6" s="110"/>
      <c r="BC6" s="110"/>
      <c r="BD6" s="110"/>
      <c r="BE6" s="110"/>
      <c r="BF6" s="110"/>
      <c r="BG6" s="110"/>
      <c r="BH6" s="110"/>
      <c r="BI6" s="110"/>
      <c r="BJ6" s="110"/>
      <c r="BK6" s="110"/>
      <c r="BL6" s="110"/>
      <c r="BM6" s="110"/>
      <c r="BN6" s="110"/>
      <c r="BO6" s="110"/>
      <c r="BP6" s="110"/>
      <c r="BQ6" s="110"/>
      <c r="BR6" s="110"/>
      <c r="BS6" s="110"/>
      <c r="BT6" s="110"/>
      <c r="BU6" s="110"/>
      <c r="BV6" s="110"/>
      <c r="BW6" s="110"/>
      <c r="BX6" s="110"/>
      <c r="BY6" s="110"/>
      <c r="BZ6" s="110"/>
      <c r="CA6" s="110"/>
      <c r="CB6" s="110"/>
      <c r="CC6" s="110"/>
      <c r="CD6" s="110"/>
      <c r="CE6" s="110"/>
      <c r="CF6" s="110"/>
      <c r="CG6" s="110"/>
      <c r="CH6" s="110"/>
      <c r="CI6" s="110"/>
      <c r="CJ6" s="110"/>
      <c r="CK6" s="110"/>
      <c r="CL6" s="110"/>
      <c r="CM6" s="110"/>
      <c r="CN6" s="110"/>
      <c r="CO6" s="110"/>
      <c r="CP6" s="110"/>
      <c r="CQ6" s="110"/>
      <c r="CR6" s="110"/>
      <c r="CS6" s="110"/>
      <c r="CT6" s="110"/>
      <c r="CU6" s="110"/>
      <c r="CV6" s="110"/>
      <c r="CW6" s="110"/>
      <c r="CX6" s="110"/>
    </row>
    <row r="7" spans="1:111" ht="14.25" customHeight="1" x14ac:dyDescent="0.25">
      <c r="B7" s="111"/>
      <c r="C7" s="111"/>
      <c r="D7" s="111"/>
      <c r="E7" s="111"/>
      <c r="G7" s="960"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110"/>
      <c r="AM7" s="110"/>
      <c r="AN7" s="110"/>
      <c r="AO7" s="110"/>
      <c r="AP7" s="110"/>
      <c r="AQ7" s="110"/>
      <c r="AR7" s="110"/>
      <c r="AS7" s="110"/>
      <c r="AT7" s="110"/>
      <c r="AU7" s="110"/>
      <c r="AV7" s="110"/>
      <c r="AW7" s="110"/>
      <c r="AX7" s="110"/>
      <c r="AY7" s="110"/>
      <c r="AZ7" s="110"/>
      <c r="BA7" s="110"/>
      <c r="BB7" s="110"/>
      <c r="BC7" s="110"/>
      <c r="BD7" s="110"/>
      <c r="BE7" s="110"/>
      <c r="BF7" s="110"/>
      <c r="BG7" s="110"/>
      <c r="BH7" s="110"/>
      <c r="BI7" s="110"/>
      <c r="BJ7" s="110"/>
      <c r="BK7" s="110"/>
      <c r="BL7" s="110"/>
      <c r="BM7" s="110"/>
      <c r="BN7" s="110"/>
      <c r="BO7" s="110"/>
      <c r="BP7" s="110"/>
      <c r="BQ7" s="110"/>
      <c r="BR7" s="110"/>
      <c r="BS7" s="110"/>
      <c r="BT7" s="110"/>
      <c r="BU7" s="110"/>
      <c r="BV7" s="110"/>
      <c r="BW7" s="110"/>
      <c r="BX7" s="110"/>
      <c r="BY7" s="110"/>
      <c r="BZ7" s="110"/>
      <c r="CA7" s="110"/>
      <c r="CB7" s="110"/>
      <c r="CC7" s="110"/>
      <c r="CD7" s="110"/>
      <c r="CE7" s="110"/>
      <c r="CF7" s="110"/>
      <c r="CG7" s="110"/>
      <c r="CH7" s="110"/>
      <c r="CI7" s="110"/>
      <c r="CJ7" s="110"/>
      <c r="CK7" s="110"/>
      <c r="CL7" s="110"/>
      <c r="CM7" s="110"/>
      <c r="CN7" s="110"/>
      <c r="CO7" s="110"/>
      <c r="CP7" s="110"/>
      <c r="CQ7" s="110"/>
      <c r="CR7" s="110"/>
      <c r="CS7" s="110"/>
      <c r="CT7" s="110"/>
      <c r="CU7" s="110"/>
      <c r="CV7" s="110"/>
      <c r="CW7" s="110"/>
      <c r="CX7" s="110"/>
    </row>
    <row r="8" spans="1:111" ht="14.25" customHeight="1" x14ac:dyDescent="0.25">
      <c r="B8" s="762" t="s">
        <v>94</v>
      </c>
      <c r="C8" s="761"/>
      <c r="D8" s="761"/>
      <c r="E8" s="761"/>
      <c r="AL8" s="110"/>
      <c r="AM8" s="110"/>
      <c r="AN8" s="110"/>
      <c r="AO8" s="110"/>
      <c r="AP8" s="110"/>
      <c r="AQ8" s="110"/>
      <c r="AR8" s="110"/>
      <c r="AS8" s="110"/>
      <c r="AT8" s="110"/>
      <c r="AU8" s="110"/>
      <c r="AV8" s="110"/>
      <c r="AW8" s="110"/>
      <c r="AX8" s="110"/>
      <c r="AY8" s="110"/>
      <c r="AZ8" s="110"/>
      <c r="BA8" s="110"/>
      <c r="BB8" s="110"/>
      <c r="BC8" s="110"/>
      <c r="BD8" s="110"/>
      <c r="BE8" s="110"/>
      <c r="BF8" s="110"/>
      <c r="BG8" s="110"/>
      <c r="BH8" s="110"/>
      <c r="BI8" s="110"/>
      <c r="BJ8" s="110"/>
      <c r="BK8" s="110"/>
      <c r="BL8" s="110"/>
      <c r="BM8" s="110"/>
      <c r="BN8" s="110"/>
      <c r="BO8" s="110"/>
      <c r="BP8" s="110"/>
      <c r="BQ8" s="110"/>
      <c r="BR8" s="110"/>
      <c r="BS8" s="110"/>
      <c r="BT8" s="110"/>
      <c r="BU8" s="110"/>
      <c r="BV8" s="110"/>
      <c r="BW8" s="110"/>
      <c r="BX8" s="110"/>
      <c r="BY8" s="110"/>
      <c r="BZ8" s="110"/>
      <c r="CA8" s="110"/>
      <c r="CB8" s="110"/>
      <c r="CC8" s="110"/>
      <c r="CD8" s="110"/>
      <c r="CE8" s="110"/>
      <c r="CF8" s="110"/>
      <c r="CG8" s="110"/>
      <c r="CH8" s="110"/>
      <c r="CI8" s="110"/>
      <c r="CJ8" s="110"/>
      <c r="CK8" s="110"/>
      <c r="CL8" s="110"/>
      <c r="CM8" s="110"/>
      <c r="CN8" s="110"/>
      <c r="CO8" s="110"/>
      <c r="CP8" s="110"/>
      <c r="CQ8" s="110"/>
      <c r="CR8" s="110"/>
      <c r="CS8" s="110"/>
      <c r="CT8" s="110"/>
      <c r="CU8" s="110"/>
      <c r="CV8" s="110"/>
      <c r="CW8" s="110"/>
      <c r="CX8" s="110"/>
    </row>
    <row r="9" spans="1:111" ht="14.25" customHeight="1" x14ac:dyDescent="0.25">
      <c r="B9" s="111"/>
      <c r="C9" s="111"/>
      <c r="D9" s="111"/>
      <c r="E9" s="111"/>
      <c r="G9" s="961" t="str">
        <f>"Pengujian "&amp;'C-1'!G9</f>
        <v>Pengujian Pembelian Bahan/Barang Dagangan</v>
      </c>
      <c r="H9" s="789"/>
      <c r="I9" s="789"/>
      <c r="J9" s="789"/>
      <c r="K9" s="789"/>
      <c r="L9" s="789"/>
      <c r="M9" s="789"/>
      <c r="N9" s="789"/>
      <c r="O9" s="789"/>
      <c r="P9" s="789"/>
      <c r="Q9" s="789"/>
      <c r="R9" s="789"/>
      <c r="S9" s="789"/>
      <c r="T9" s="789"/>
      <c r="U9" s="789"/>
      <c r="V9" s="789"/>
      <c r="W9" s="789"/>
      <c r="X9" s="789"/>
      <c r="Y9" s="789"/>
      <c r="Z9" s="790"/>
      <c r="AA9" s="179" t="s">
        <v>796</v>
      </c>
      <c r="AB9" s="180"/>
      <c r="AC9" s="180"/>
      <c r="AD9" s="180"/>
      <c r="AE9" s="180"/>
      <c r="AF9" s="180" t="s">
        <v>1678</v>
      </c>
      <c r="AG9" s="182" t="e">
        <f>NAMA_WP</f>
        <v>#N/A</v>
      </c>
      <c r="AH9" s="180"/>
      <c r="AI9" s="180"/>
      <c r="AJ9" s="180"/>
      <c r="AK9" s="180"/>
      <c r="AL9" s="180"/>
      <c r="AM9" s="180"/>
      <c r="AN9" s="180"/>
      <c r="AO9" s="180"/>
      <c r="AP9" s="180"/>
      <c r="AQ9" s="180"/>
      <c r="AR9" s="180"/>
      <c r="AS9" s="180"/>
      <c r="AT9" s="183"/>
      <c r="AU9" s="110"/>
      <c r="AV9" s="110"/>
      <c r="AW9" s="110"/>
      <c r="AX9" s="110"/>
      <c r="AY9" s="110"/>
      <c r="AZ9" s="110"/>
      <c r="BA9" s="110"/>
      <c r="BB9" s="110"/>
      <c r="BC9" s="110"/>
      <c r="BD9" s="110"/>
      <c r="BE9" s="110"/>
      <c r="BF9" s="110"/>
      <c r="BG9" s="110"/>
      <c r="BH9" s="110"/>
      <c r="BI9" s="110"/>
      <c r="BJ9" s="110"/>
      <c r="BK9" s="110"/>
      <c r="BL9" s="110"/>
      <c r="BM9" s="110"/>
      <c r="BN9" s="110"/>
      <c r="BO9" s="110"/>
      <c r="BP9" s="110"/>
      <c r="BQ9" s="110"/>
      <c r="BR9" s="110"/>
      <c r="BS9" s="110"/>
      <c r="BT9" s="110"/>
      <c r="BU9" s="110"/>
      <c r="BV9" s="110"/>
      <c r="BW9" s="110"/>
      <c r="BX9" s="110"/>
      <c r="BY9" s="110"/>
      <c r="BZ9" s="110"/>
      <c r="CA9" s="110"/>
      <c r="CB9" s="110"/>
      <c r="CC9" s="110"/>
      <c r="CD9" s="110"/>
      <c r="CE9" s="110"/>
      <c r="CF9" s="110"/>
      <c r="CG9" s="110"/>
      <c r="CH9" s="110"/>
      <c r="CI9" s="110"/>
      <c r="CJ9" s="110"/>
      <c r="CK9" s="110"/>
      <c r="CL9" s="110"/>
      <c r="CM9" s="110"/>
      <c r="CN9" s="110"/>
      <c r="CO9" s="110"/>
      <c r="CP9" s="110"/>
      <c r="CQ9" s="110"/>
      <c r="CR9" s="110"/>
      <c r="CS9" s="110"/>
      <c r="CT9" s="110"/>
      <c r="CU9" s="110"/>
      <c r="CV9" s="110"/>
      <c r="CW9" s="110"/>
      <c r="CX9" s="110"/>
      <c r="CY9" s="110"/>
      <c r="CZ9" s="110"/>
      <c r="DA9" s="110"/>
      <c r="DB9" s="110"/>
      <c r="DC9" s="110"/>
      <c r="DD9" s="110"/>
      <c r="DE9" s="110"/>
      <c r="DF9" s="110"/>
      <c r="DG9" s="110"/>
    </row>
    <row r="10" spans="1:111" ht="14.25" customHeight="1" x14ac:dyDescent="0.25">
      <c r="B10" s="762" t="s">
        <v>101</v>
      </c>
      <c r="C10" s="761"/>
      <c r="D10" s="761"/>
      <c r="E10" s="761"/>
      <c r="G10" s="804"/>
      <c r="H10" s="940"/>
      <c r="I10" s="940"/>
      <c r="J10" s="940"/>
      <c r="K10" s="940"/>
      <c r="L10" s="940"/>
      <c r="M10" s="940"/>
      <c r="N10" s="940"/>
      <c r="O10" s="940"/>
      <c r="P10" s="940"/>
      <c r="Q10" s="940"/>
      <c r="R10" s="940"/>
      <c r="S10" s="940"/>
      <c r="T10" s="940"/>
      <c r="U10" s="940"/>
      <c r="V10" s="940"/>
      <c r="W10" s="940"/>
      <c r="X10" s="940"/>
      <c r="Y10" s="940"/>
      <c r="Z10" s="805"/>
      <c r="AA10" s="184" t="s">
        <v>1401</v>
      </c>
      <c r="AF10" t="s">
        <v>1678</v>
      </c>
      <c r="AG10" s="124" t="e">
        <f>NPWP</f>
        <v>#N/A</v>
      </c>
      <c r="AT10" s="186"/>
      <c r="AU10" s="110"/>
      <c r="AV10" s="110"/>
      <c r="AW10" s="110"/>
      <c r="AX10" s="110"/>
      <c r="AY10" s="110"/>
      <c r="AZ10" s="110"/>
      <c r="BA10" s="110"/>
      <c r="BB10" s="110"/>
      <c r="BC10" s="110"/>
      <c r="BD10" s="110"/>
      <c r="BE10" s="110"/>
      <c r="BF10" s="110"/>
      <c r="BG10" s="110"/>
      <c r="BH10" s="110"/>
      <c r="BI10" s="110"/>
      <c r="BJ10" s="110"/>
      <c r="BK10" s="110"/>
      <c r="BL10" s="110"/>
      <c r="BM10" s="110"/>
      <c r="BN10" s="110"/>
      <c r="BO10" s="110"/>
      <c r="BP10" s="110"/>
      <c r="BQ10" s="110"/>
      <c r="BR10" s="110"/>
      <c r="BS10" s="110"/>
      <c r="BT10" s="110"/>
      <c r="BU10" s="110"/>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c r="CY10" s="110"/>
      <c r="CZ10" s="110"/>
      <c r="DA10" s="110"/>
      <c r="DB10" s="110"/>
      <c r="DC10" s="110"/>
      <c r="DD10" s="110"/>
      <c r="DE10" s="110"/>
      <c r="DF10" s="110"/>
      <c r="DG10" s="110"/>
    </row>
    <row r="11" spans="1:111" ht="14.25" customHeight="1" x14ac:dyDescent="0.25">
      <c r="G11" s="806"/>
      <c r="H11" s="794"/>
      <c r="I11" s="794"/>
      <c r="J11" s="794"/>
      <c r="K11" s="794"/>
      <c r="L11" s="794"/>
      <c r="M11" s="794"/>
      <c r="N11" s="794"/>
      <c r="O11" s="794"/>
      <c r="P11" s="794"/>
      <c r="Q11" s="794"/>
      <c r="R11" s="794"/>
      <c r="S11" s="794"/>
      <c r="T11" s="794"/>
      <c r="U11" s="794"/>
      <c r="V11" s="794"/>
      <c r="W11" s="794"/>
      <c r="X11" s="794"/>
      <c r="Y11" s="794"/>
      <c r="Z11" s="807"/>
      <c r="AA11" s="187" t="s">
        <v>1679</v>
      </c>
      <c r="AB11" s="188"/>
      <c r="AC11" s="188"/>
      <c r="AD11" s="188"/>
      <c r="AE11" s="188"/>
      <c r="AF11" s="188" t="s">
        <v>1678</v>
      </c>
      <c r="AG11" s="190" t="e">
        <f>ID_MS_TH_PJK</f>
        <v>#N/A</v>
      </c>
      <c r="AH11" s="188"/>
      <c r="AI11" s="188"/>
      <c r="AJ11" s="188"/>
      <c r="AK11" s="188"/>
      <c r="AL11" s="188"/>
      <c r="AM11" s="188"/>
      <c r="AN11" s="188"/>
      <c r="AO11" s="188"/>
      <c r="AP11" s="188"/>
      <c r="AQ11" s="188"/>
      <c r="AR11" s="188"/>
      <c r="AS11" s="188"/>
      <c r="AT11" s="191"/>
      <c r="AU11" s="110"/>
      <c r="AV11" s="110"/>
      <c r="AW11" s="110"/>
      <c r="AX11" s="110"/>
      <c r="AY11" s="110"/>
      <c r="AZ11" s="110"/>
      <c r="BA11" s="110"/>
      <c r="BB11" s="110"/>
      <c r="BC11" s="110"/>
      <c r="BD11" s="110"/>
      <c r="BE11" s="110"/>
      <c r="BF11" s="110"/>
      <c r="BG11" s="110"/>
      <c r="BH11" s="110"/>
      <c r="BI11" s="110"/>
      <c r="BJ11" s="110"/>
      <c r="BK11" s="110"/>
      <c r="BL11" s="110"/>
      <c r="BM11" s="110"/>
      <c r="BN11" s="110"/>
      <c r="BO11" s="110"/>
      <c r="BP11" s="110"/>
      <c r="BQ11" s="110"/>
      <c r="BR11" s="110"/>
      <c r="BS11" s="110"/>
      <c r="BT11" s="110"/>
      <c r="BU11" s="11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c r="CY11" s="110"/>
      <c r="CZ11" s="110"/>
      <c r="DA11" s="110"/>
      <c r="DB11" s="110"/>
      <c r="DC11" s="110"/>
      <c r="DD11" s="110"/>
      <c r="DE11" s="110"/>
      <c r="DF11" s="110"/>
      <c r="DG11" s="110"/>
    </row>
    <row r="12" spans="1:111" ht="14.25" customHeight="1" x14ac:dyDescent="0.25">
      <c r="B12" s="762" t="s">
        <v>106</v>
      </c>
      <c r="C12" s="761"/>
      <c r="D12" s="761"/>
      <c r="E12" s="761"/>
      <c r="AL12" s="110"/>
      <c r="AM12" s="110"/>
      <c r="AN12" s="110"/>
      <c r="AO12" s="110"/>
      <c r="AP12" s="110"/>
      <c r="AQ12" s="110"/>
      <c r="AR12" s="110"/>
      <c r="AS12" s="110"/>
      <c r="AT12" s="110"/>
      <c r="AU12" s="110"/>
      <c r="AV12" s="110"/>
      <c r="AW12" s="110"/>
      <c r="AX12" s="110"/>
      <c r="AY12" s="110"/>
      <c r="AZ12" s="110"/>
      <c r="BA12" s="110"/>
      <c r="BB12" s="110"/>
      <c r="BC12" s="110"/>
      <c r="BD12" s="110"/>
      <c r="BE12" s="110"/>
      <c r="BF12" s="110"/>
      <c r="BG12" s="110"/>
      <c r="BH12" s="110"/>
      <c r="BI12" s="110"/>
      <c r="BJ12" s="110"/>
      <c r="BK12" s="110"/>
      <c r="BL12" s="110"/>
      <c r="BM12" s="110"/>
      <c r="BN12" s="110"/>
      <c r="BO12" s="110"/>
      <c r="BP12" s="110"/>
      <c r="BQ12" s="110"/>
      <c r="BR12" s="110"/>
      <c r="BS12" s="110"/>
      <c r="BT12" s="110"/>
      <c r="BU12" s="110"/>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row>
    <row r="13" spans="1:111" ht="14.25" customHeight="1" x14ac:dyDescent="0.25">
      <c r="B13" s="962" t="str">
        <f>HYPERLINK("#'"&amp;'EWS DIRECTORY'!$J$66&amp;"'!A1",'EWS DIRECTORY'!$J$66)</f>
        <v>C-1</v>
      </c>
      <c r="C13" s="761"/>
      <c r="D13" s="761"/>
      <c r="E13" s="761"/>
      <c r="G13" t="s">
        <v>1775</v>
      </c>
      <c r="AL13" s="110"/>
      <c r="AM13" s="110"/>
      <c r="AN13" s="110"/>
      <c r="AO13" s="110"/>
      <c r="AP13" s="110"/>
      <c r="AQ13" s="110"/>
      <c r="AR13" s="110"/>
      <c r="AS13" s="110"/>
      <c r="AT13" s="110"/>
      <c r="AU13" s="110"/>
      <c r="AV13" s="110"/>
      <c r="AW13" s="110"/>
      <c r="AX13" s="110"/>
      <c r="AY13" s="110"/>
      <c r="AZ13" s="110"/>
      <c r="BA13" s="110"/>
      <c r="BB13" s="110"/>
      <c r="BC13" s="110"/>
      <c r="BD13" s="110"/>
      <c r="BE13" s="110"/>
      <c r="BF13" s="110"/>
      <c r="BG13" s="110"/>
      <c r="BH13" s="110"/>
      <c r="BI13" s="110"/>
      <c r="BJ13" s="110"/>
      <c r="BK13" s="110"/>
      <c r="BL13" s="110"/>
      <c r="BM13" s="110"/>
      <c r="BN13" s="110"/>
      <c r="BO13" s="110"/>
      <c r="BP13" s="110"/>
      <c r="BQ13" s="110"/>
      <c r="BR13" s="110"/>
      <c r="BS13" s="110"/>
      <c r="BT13" s="110"/>
      <c r="BU13" s="110"/>
      <c r="BV13" s="110"/>
      <c r="BW13" s="110"/>
      <c r="BX13" s="110"/>
      <c r="BY13" s="110"/>
      <c r="BZ13" s="110"/>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row>
    <row r="14" spans="1:111" ht="14.25" customHeight="1" x14ac:dyDescent="0.25">
      <c r="B14" s="927" t="str">
        <f>HYPERLINK("#'"&amp;'EWS DIRECTORY'!$J$67&amp;"'!A1",'EWS DIRECTORY'!$J$67)</f>
        <v>C-1-1</v>
      </c>
      <c r="C14" s="761"/>
      <c r="D14" s="761"/>
      <c r="E14" s="761"/>
      <c r="G14" s="949" t="s">
        <v>1445</v>
      </c>
      <c r="H14" s="949" t="s">
        <v>1707</v>
      </c>
      <c r="I14" s="789"/>
      <c r="J14" s="789"/>
      <c r="K14" s="789"/>
      <c r="L14" s="789"/>
      <c r="M14" s="789"/>
      <c r="N14" s="789"/>
      <c r="O14" s="789"/>
      <c r="P14" s="789"/>
      <c r="Q14" s="789"/>
      <c r="R14" s="789"/>
      <c r="S14" s="789"/>
      <c r="T14" s="790"/>
      <c r="U14" s="949" t="s">
        <v>1708</v>
      </c>
      <c r="V14" s="790"/>
      <c r="W14" s="969" t="s">
        <v>1776</v>
      </c>
      <c r="X14" s="764"/>
      <c r="Y14" s="764"/>
      <c r="Z14" s="764"/>
      <c r="AA14" s="764"/>
      <c r="AB14" s="764"/>
      <c r="AC14" s="764"/>
      <c r="AD14" s="764"/>
      <c r="AE14" s="764"/>
      <c r="AF14" s="764"/>
      <c r="AG14" s="764"/>
      <c r="AH14" s="764"/>
      <c r="AI14" s="764"/>
      <c r="AJ14" s="764"/>
      <c r="AK14" s="764"/>
      <c r="AL14" s="764"/>
      <c r="AM14" s="764"/>
      <c r="AN14" s="764"/>
      <c r="AO14" s="764"/>
      <c r="AP14" s="764"/>
      <c r="AQ14" s="764"/>
      <c r="AR14" s="764"/>
      <c r="AS14" s="764"/>
      <c r="AT14" s="764"/>
      <c r="AU14" s="764"/>
      <c r="AV14" s="764"/>
      <c r="AW14" s="764"/>
      <c r="AX14" s="764"/>
      <c r="AY14" s="764"/>
      <c r="AZ14" s="764"/>
      <c r="BA14" s="764"/>
      <c r="BB14" s="764"/>
      <c r="BC14" s="764"/>
      <c r="BD14" s="764"/>
      <c r="BE14" s="764"/>
      <c r="BF14" s="764"/>
      <c r="BG14" s="764"/>
      <c r="BH14" s="764"/>
      <c r="BI14" s="764"/>
      <c r="BJ14" s="764"/>
      <c r="BK14" s="764"/>
      <c r="BL14" s="764"/>
      <c r="BM14" s="764"/>
      <c r="BN14" s="764"/>
      <c r="BO14" s="764"/>
      <c r="BP14" s="764"/>
      <c r="BQ14" s="764"/>
      <c r="BR14" s="764"/>
      <c r="BS14" s="764"/>
      <c r="BT14" s="764"/>
      <c r="BU14" s="764"/>
      <c r="BV14" s="764"/>
      <c r="BW14" s="764"/>
      <c r="BX14" s="764"/>
      <c r="BY14" s="764"/>
      <c r="BZ14" s="764"/>
      <c r="CA14" s="764"/>
      <c r="CB14" s="764"/>
      <c r="CC14" s="764"/>
      <c r="CD14" s="764"/>
      <c r="CE14" s="764"/>
      <c r="CF14" s="764"/>
      <c r="CG14" s="764"/>
      <c r="CH14" s="764"/>
      <c r="CI14" s="764"/>
      <c r="CJ14" s="764"/>
      <c r="CK14" s="764"/>
      <c r="CL14" s="764"/>
      <c r="CM14" s="764"/>
      <c r="CN14" s="764"/>
      <c r="CO14" s="764"/>
      <c r="CP14" s="764"/>
      <c r="CQ14" s="764"/>
      <c r="CR14" s="764"/>
      <c r="CS14" s="765"/>
      <c r="CT14" s="967" t="s">
        <v>1772</v>
      </c>
      <c r="CU14" s="789"/>
      <c r="CV14" s="789"/>
      <c r="CW14" s="789"/>
      <c r="CX14" s="790"/>
    </row>
    <row r="15" spans="1:111" ht="14.25" customHeight="1" x14ac:dyDescent="0.25">
      <c r="B15" s="929" t="str">
        <f>HYPERLINK("#'"&amp;'EWS DIRECTORY'!$J$68&amp;"'!A1",'EWS DIRECTORY'!$J$68)</f>
        <v>C-1-1-1</v>
      </c>
      <c r="C15" s="761"/>
      <c r="D15" s="761"/>
      <c r="E15" s="761"/>
      <c r="G15" s="975"/>
      <c r="H15" s="804"/>
      <c r="I15" s="940"/>
      <c r="J15" s="940"/>
      <c r="K15" s="940"/>
      <c r="L15" s="940"/>
      <c r="M15" s="940"/>
      <c r="N15" s="940"/>
      <c r="O15" s="940"/>
      <c r="P15" s="940"/>
      <c r="Q15" s="940"/>
      <c r="R15" s="940"/>
      <c r="S15" s="940"/>
      <c r="T15" s="805"/>
      <c r="U15" s="804"/>
      <c r="V15" s="805"/>
      <c r="W15" s="949" t="s">
        <v>1777</v>
      </c>
      <c r="X15" s="789"/>
      <c r="Y15" s="789"/>
      <c r="Z15" s="789"/>
      <c r="AA15" s="790"/>
      <c r="AB15" s="963" t="s">
        <v>1778</v>
      </c>
      <c r="AC15" s="764"/>
      <c r="AD15" s="764"/>
      <c r="AE15" s="764"/>
      <c r="AF15" s="764"/>
      <c r="AG15" s="764"/>
      <c r="AH15" s="764"/>
      <c r="AI15" s="764"/>
      <c r="AJ15" s="764"/>
      <c r="AK15" s="764"/>
      <c r="AL15" s="764"/>
      <c r="AM15" s="764"/>
      <c r="AN15" s="764"/>
      <c r="AO15" s="764"/>
      <c r="AP15" s="764"/>
      <c r="AQ15" s="764"/>
      <c r="AR15" s="764"/>
      <c r="AS15" s="764"/>
      <c r="AT15" s="764"/>
      <c r="AU15" s="764"/>
      <c r="AV15" s="764"/>
      <c r="AW15" s="764"/>
      <c r="AX15" s="764"/>
      <c r="AY15" s="764"/>
      <c r="AZ15" s="764"/>
      <c r="BA15" s="764"/>
      <c r="BB15" s="764"/>
      <c r="BC15" s="764"/>
      <c r="BD15" s="764"/>
      <c r="BE15" s="764"/>
      <c r="BF15" s="764"/>
      <c r="BG15" s="764"/>
      <c r="BH15" s="764"/>
      <c r="BI15" s="764"/>
      <c r="BJ15" s="764"/>
      <c r="BK15" s="764"/>
      <c r="BL15" s="764"/>
      <c r="BM15" s="764"/>
      <c r="BN15" s="764"/>
      <c r="BO15" s="764"/>
      <c r="BP15" s="764"/>
      <c r="BQ15" s="764"/>
      <c r="BR15" s="764"/>
      <c r="BS15" s="764"/>
      <c r="BT15" s="764"/>
      <c r="BU15" s="764"/>
      <c r="BV15" s="764"/>
      <c r="BW15" s="764"/>
      <c r="BX15" s="764"/>
      <c r="BY15" s="764"/>
      <c r="BZ15" s="764"/>
      <c r="CA15" s="764"/>
      <c r="CB15" s="764"/>
      <c r="CC15" s="764"/>
      <c r="CD15" s="764"/>
      <c r="CE15" s="764"/>
      <c r="CF15" s="764"/>
      <c r="CG15" s="764"/>
      <c r="CH15" s="764"/>
      <c r="CI15" s="764"/>
      <c r="CJ15" s="764"/>
      <c r="CK15" s="764"/>
      <c r="CL15" s="764"/>
      <c r="CM15" s="764"/>
      <c r="CN15" s="764"/>
      <c r="CO15" s="764"/>
      <c r="CP15" s="764"/>
      <c r="CQ15" s="764"/>
      <c r="CR15" s="764"/>
      <c r="CS15" s="765"/>
      <c r="CT15" s="804"/>
      <c r="CU15" s="940"/>
      <c r="CV15" s="940"/>
      <c r="CW15" s="940"/>
      <c r="CX15" s="805"/>
    </row>
    <row r="16" spans="1:111" ht="14.4" customHeight="1" x14ac:dyDescent="0.25">
      <c r="A16" s="110" t="e" cm="1" vm="3">
        <f t="array" aca="1" ref="A16" ca="1">_xlfn._xlws.FILTER(M16:M50,M16:M50&lt;&gt;"")</f>
        <v>#VALUE!</v>
      </c>
      <c r="B16" s="929" t="str">
        <f>HYPERLINK("#'"&amp;'EWS DIRECTORY'!$J$69&amp;"'!A1",'EWS DIRECTORY'!$J$69)</f>
        <v>C-1-1-2</v>
      </c>
      <c r="C16" s="761"/>
      <c r="D16" s="761"/>
      <c r="E16" s="761"/>
      <c r="G16" s="769"/>
      <c r="H16" s="806"/>
      <c r="I16" s="794"/>
      <c r="J16" s="794"/>
      <c r="K16" s="794"/>
      <c r="L16" s="794"/>
      <c r="M16" s="794"/>
      <c r="N16" s="794"/>
      <c r="O16" s="794"/>
      <c r="P16" s="794"/>
      <c r="Q16" s="794"/>
      <c r="R16" s="794"/>
      <c r="S16" s="794"/>
      <c r="T16" s="807"/>
      <c r="U16" s="806"/>
      <c r="V16" s="807"/>
      <c r="W16" s="806"/>
      <c r="X16" s="794"/>
      <c r="Y16" s="794"/>
      <c r="Z16" s="794"/>
      <c r="AA16" s="807"/>
      <c r="AB16" s="946" t="e">
        <f>MASTER!$N$5</f>
        <v>#N/A</v>
      </c>
      <c r="AC16" s="764"/>
      <c r="AD16" s="764"/>
      <c r="AE16" s="764"/>
      <c r="AF16" s="765"/>
      <c r="AG16" s="946" t="e">
        <f>MASTER!$N$6</f>
        <v>#N/A</v>
      </c>
      <c r="AH16" s="764"/>
      <c r="AI16" s="764"/>
      <c r="AJ16" s="764"/>
      <c r="AK16" s="765"/>
      <c r="AL16" s="946" t="e">
        <f>MASTER!$N$7</f>
        <v>#N/A</v>
      </c>
      <c r="AM16" s="764"/>
      <c r="AN16" s="764"/>
      <c r="AO16" s="764"/>
      <c r="AP16" s="765"/>
      <c r="AQ16" s="946" t="e">
        <f>MASTER!$N$8</f>
        <v>#N/A</v>
      </c>
      <c r="AR16" s="764"/>
      <c r="AS16" s="764"/>
      <c r="AT16" s="764"/>
      <c r="AU16" s="765"/>
      <c r="AV16" s="946" t="e">
        <f>MASTER!$N$9</f>
        <v>#N/A</v>
      </c>
      <c r="AW16" s="764"/>
      <c r="AX16" s="764"/>
      <c r="AY16" s="764"/>
      <c r="AZ16" s="765"/>
      <c r="BA16" s="946" t="e">
        <f>MASTER!$N$10</f>
        <v>#N/A</v>
      </c>
      <c r="BB16" s="764"/>
      <c r="BC16" s="764"/>
      <c r="BD16" s="764"/>
      <c r="BE16" s="765"/>
      <c r="BF16" s="946" t="e">
        <f>MASTER!$N$11</f>
        <v>#N/A</v>
      </c>
      <c r="BG16" s="764"/>
      <c r="BH16" s="764"/>
      <c r="BI16" s="764"/>
      <c r="BJ16" s="765"/>
      <c r="BK16" s="946" t="e">
        <f>MASTER!$N$12</f>
        <v>#N/A</v>
      </c>
      <c r="BL16" s="764"/>
      <c r="BM16" s="764"/>
      <c r="BN16" s="764"/>
      <c r="BO16" s="765"/>
      <c r="BP16" s="946" t="e">
        <f>MASTER!$N$13</f>
        <v>#N/A</v>
      </c>
      <c r="BQ16" s="764"/>
      <c r="BR16" s="764"/>
      <c r="BS16" s="764"/>
      <c r="BT16" s="765"/>
      <c r="BU16" s="946" t="e">
        <f>MASTER!$N$14</f>
        <v>#N/A</v>
      </c>
      <c r="BV16" s="764"/>
      <c r="BW16" s="764"/>
      <c r="BX16" s="764"/>
      <c r="BY16" s="765"/>
      <c r="BZ16" s="946" t="e">
        <f>MASTER!$N$15</f>
        <v>#N/A</v>
      </c>
      <c r="CA16" s="764"/>
      <c r="CB16" s="764"/>
      <c r="CC16" s="764"/>
      <c r="CD16" s="765"/>
      <c r="CE16" s="946" t="e">
        <f>MASTER!$N$16</f>
        <v>#N/A</v>
      </c>
      <c r="CF16" s="764"/>
      <c r="CG16" s="764"/>
      <c r="CH16" s="764"/>
      <c r="CI16" s="765"/>
      <c r="CJ16" s="963" t="s">
        <v>1769</v>
      </c>
      <c r="CK16" s="764"/>
      <c r="CL16" s="764"/>
      <c r="CM16" s="764"/>
      <c r="CN16" s="765"/>
      <c r="CO16" s="963" t="s">
        <v>1770</v>
      </c>
      <c r="CP16" s="764"/>
      <c r="CQ16" s="764"/>
      <c r="CR16" s="764"/>
      <c r="CS16" s="765"/>
      <c r="CT16" s="806"/>
      <c r="CU16" s="794"/>
      <c r="CV16" s="794"/>
      <c r="CW16" s="794"/>
      <c r="CX16" s="807"/>
    </row>
    <row r="17" spans="1:107" ht="22.2" customHeight="1" x14ac:dyDescent="0.25">
      <c r="A17" s="110" t="s">
        <v>2032</v>
      </c>
      <c r="B17" s="929" t="str">
        <f>HYPERLINK("#'"&amp;'EWS DIRECTORY'!$J$70&amp;"'!A1",'EWS DIRECTORY'!$J$70)</f>
        <v>C-1-1-3</v>
      </c>
      <c r="C17" s="761"/>
      <c r="D17" s="761"/>
      <c r="E17" s="761"/>
      <c r="G17" s="289"/>
      <c r="U17" s="436"/>
      <c r="V17" s="204"/>
      <c r="W17" s="952"/>
      <c r="X17" s="940"/>
      <c r="Y17" s="940"/>
      <c r="Z17" s="940"/>
      <c r="AA17" s="805"/>
      <c r="AB17" s="952"/>
      <c r="AC17" s="940"/>
      <c r="AD17" s="940"/>
      <c r="AE17" s="940"/>
      <c r="AF17" s="805"/>
      <c r="AG17" s="952"/>
      <c r="AH17" s="940"/>
      <c r="AI17" s="940"/>
      <c r="AJ17" s="940"/>
      <c r="AK17" s="805"/>
      <c r="AL17" s="952"/>
      <c r="AM17" s="940"/>
      <c r="AN17" s="940"/>
      <c r="AO17" s="940"/>
      <c r="AP17" s="805"/>
      <c r="AQ17" s="952"/>
      <c r="AR17" s="940"/>
      <c r="AS17" s="940"/>
      <c r="AT17" s="940"/>
      <c r="AU17" s="805"/>
      <c r="AV17" s="952"/>
      <c r="AW17" s="940"/>
      <c r="AX17" s="940"/>
      <c r="AY17" s="940"/>
      <c r="AZ17" s="805"/>
      <c r="BA17" s="952"/>
      <c r="BB17" s="940"/>
      <c r="BC17" s="940"/>
      <c r="BD17" s="940"/>
      <c r="BE17" s="805"/>
      <c r="BF17" s="952"/>
      <c r="BG17" s="940"/>
      <c r="BH17" s="940"/>
      <c r="BI17" s="940"/>
      <c r="BJ17" s="805"/>
      <c r="BK17" s="952"/>
      <c r="BL17" s="940"/>
      <c r="BM17" s="940"/>
      <c r="BN17" s="940"/>
      <c r="BO17" s="805"/>
      <c r="BP17" s="952"/>
      <c r="BQ17" s="940"/>
      <c r="BR17" s="940"/>
      <c r="BS17" s="940"/>
      <c r="BT17" s="805"/>
      <c r="BU17" s="952"/>
      <c r="BV17" s="940"/>
      <c r="BW17" s="940"/>
      <c r="BX17" s="940"/>
      <c r="BY17" s="805"/>
      <c r="BZ17" s="952"/>
      <c r="CA17" s="940"/>
      <c r="CB17" s="940"/>
      <c r="CC17" s="940"/>
      <c r="CD17" s="805"/>
      <c r="CE17" s="952"/>
      <c r="CF17" s="940"/>
      <c r="CG17" s="940"/>
      <c r="CH17" s="940"/>
      <c r="CI17" s="805"/>
      <c r="CJ17" s="952"/>
      <c r="CK17" s="940"/>
      <c r="CL17" s="940"/>
      <c r="CM17" s="940"/>
      <c r="CN17" s="805"/>
      <c r="CO17" s="952"/>
      <c r="CP17" s="940"/>
      <c r="CQ17" s="940"/>
      <c r="CR17" s="940"/>
      <c r="CS17" s="805"/>
      <c r="CT17" s="952"/>
      <c r="CU17" s="940"/>
      <c r="CV17" s="940"/>
      <c r="CW17" s="940"/>
      <c r="CX17" s="805"/>
    </row>
    <row r="18" spans="1:107" ht="14.4" customHeight="1" x14ac:dyDescent="0.25">
      <c r="A18" s="110" t="str" cm="1">
        <f t="array" ref="A18:A23">_xlfn._xlws.FILTER(M18:M52,M18:M52&lt;&gt;"")</f>
        <v>Berdasarkan Data Internal dan Eksternal yang dimiliki DJP</v>
      </c>
      <c r="B18" s="929" t="str">
        <f>HYPERLINK("#'"&amp;'EWS DIRECTORY'!$J$71&amp;"'!A1",'EWS DIRECTORY'!$J$71)</f>
        <v>C-1-1-4</v>
      </c>
      <c r="C18" s="761"/>
      <c r="D18" s="761"/>
      <c r="E18" s="761"/>
      <c r="G18" s="52">
        <v>1</v>
      </c>
      <c r="H18" s="944" t="str">
        <f>'C-1'!$G$9</f>
        <v>Pembelian Bahan/Barang Dagangan</v>
      </c>
      <c r="I18" s="940"/>
      <c r="J18" s="940"/>
      <c r="K18" s="940"/>
      <c r="L18" s="53" t="s">
        <v>1681</v>
      </c>
      <c r="M18" s="1158" t="s">
        <v>1442</v>
      </c>
      <c r="N18" s="940"/>
      <c r="O18" s="940"/>
      <c r="P18" s="940"/>
      <c r="Q18" s="940"/>
      <c r="R18" s="940"/>
      <c r="S18" s="940"/>
      <c r="T18" s="805"/>
      <c r="U18" s="964" t="s">
        <v>223</v>
      </c>
      <c r="V18" s="805"/>
      <c r="W18" s="1157">
        <f>'C-1'!$U$32</f>
        <v>0</v>
      </c>
      <c r="X18" s="940"/>
      <c r="Y18" s="940"/>
      <c r="Z18" s="940"/>
      <c r="AA18" s="805"/>
      <c r="AB18" s="945"/>
      <c r="AC18" s="940"/>
      <c r="AD18" s="940"/>
      <c r="AE18" s="940"/>
      <c r="AF18" s="805"/>
      <c r="AG18" s="945"/>
      <c r="AH18" s="940"/>
      <c r="AI18" s="940"/>
      <c r="AJ18" s="940"/>
      <c r="AK18" s="805"/>
      <c r="AL18" s="945"/>
      <c r="AM18" s="940"/>
      <c r="AN18" s="940"/>
      <c r="AO18" s="940"/>
      <c r="AP18" s="805"/>
      <c r="AQ18" s="945"/>
      <c r="AR18" s="940"/>
      <c r="AS18" s="940"/>
      <c r="AT18" s="940"/>
      <c r="AU18" s="805"/>
      <c r="AV18" s="945"/>
      <c r="AW18" s="940"/>
      <c r="AX18" s="940"/>
      <c r="AY18" s="940"/>
      <c r="AZ18" s="805"/>
      <c r="BA18" s="945"/>
      <c r="BB18" s="940"/>
      <c r="BC18" s="940"/>
      <c r="BD18" s="940"/>
      <c r="BE18" s="805"/>
      <c r="BF18" s="945"/>
      <c r="BG18" s="940"/>
      <c r="BH18" s="940"/>
      <c r="BI18" s="940"/>
      <c r="BJ18" s="805"/>
      <c r="BK18" s="945"/>
      <c r="BL18" s="940"/>
      <c r="BM18" s="940"/>
      <c r="BN18" s="940"/>
      <c r="BO18" s="805"/>
      <c r="BP18" s="945"/>
      <c r="BQ18" s="940"/>
      <c r="BR18" s="940"/>
      <c r="BS18" s="940"/>
      <c r="BT18" s="805"/>
      <c r="BU18" s="945"/>
      <c r="BV18" s="940"/>
      <c r="BW18" s="940"/>
      <c r="BX18" s="940"/>
      <c r="BY18" s="805"/>
      <c r="BZ18" s="945"/>
      <c r="CA18" s="940"/>
      <c r="CB18" s="940"/>
      <c r="CC18" s="940"/>
      <c r="CD18" s="805"/>
      <c r="CE18" s="945"/>
      <c r="CF18" s="940"/>
      <c r="CG18" s="940"/>
      <c r="CH18" s="940"/>
      <c r="CI18" s="805"/>
      <c r="CJ18" s="955">
        <f>'C-1-1-1'!AT24+'C-1-1-1'!AT51</f>
        <v>0</v>
      </c>
      <c r="CK18" s="940"/>
      <c r="CL18" s="940"/>
      <c r="CM18" s="940"/>
      <c r="CN18" s="805"/>
      <c r="CO18" s="955">
        <f>IF(CJ18&gt;0,CJ18,SUM(AB18:CI18))</f>
        <v>0</v>
      </c>
      <c r="CP18" s="940"/>
      <c r="CQ18" s="940"/>
      <c r="CR18" s="940"/>
      <c r="CS18" s="805"/>
      <c r="CT18" s="955">
        <f>CO18-W18</f>
        <v>0</v>
      </c>
      <c r="CU18" s="940"/>
      <c r="CV18" s="940"/>
      <c r="CW18" s="940"/>
      <c r="CX18" s="805"/>
    </row>
    <row r="19" spans="1:107" ht="14.4" customHeight="1" x14ac:dyDescent="0.25">
      <c r="A19" s="110" t="str">
        <v>Berdasarkan Analisis SPT dan Laporan Keuangan</v>
      </c>
      <c r="B19" s="929" t="str">
        <f>HYPERLINK("#'"&amp;'EWS DIRECTORY'!$J$72&amp;"'!A1",'EWS DIRECTORY'!$J$72)</f>
        <v>C-1-1-5</v>
      </c>
      <c r="C19" s="761"/>
      <c r="D19" s="761"/>
      <c r="E19" s="761"/>
      <c r="G19" s="289"/>
      <c r="H19" s="804"/>
      <c r="I19" s="940"/>
      <c r="J19" s="940"/>
      <c r="K19" s="940"/>
      <c r="M19" s="940"/>
      <c r="N19" s="940"/>
      <c r="O19" s="940"/>
      <c r="P19" s="940"/>
      <c r="Q19" s="940"/>
      <c r="R19" s="940"/>
      <c r="S19" s="940"/>
      <c r="T19" s="805"/>
      <c r="U19" s="964"/>
      <c r="V19" s="805"/>
      <c r="W19" s="1157"/>
      <c r="X19" s="940"/>
      <c r="Y19" s="940"/>
      <c r="Z19" s="940"/>
      <c r="AA19" s="805"/>
      <c r="AB19" s="952"/>
      <c r="AC19" s="940"/>
      <c r="AD19" s="940"/>
      <c r="AE19" s="940"/>
      <c r="AF19" s="805"/>
      <c r="AG19" s="952"/>
      <c r="AH19" s="940"/>
      <c r="AI19" s="940"/>
      <c r="AJ19" s="940"/>
      <c r="AK19" s="805"/>
      <c r="AL19" s="952"/>
      <c r="AM19" s="940"/>
      <c r="AN19" s="940"/>
      <c r="AO19" s="940"/>
      <c r="AP19" s="805"/>
      <c r="AQ19" s="952"/>
      <c r="AR19" s="940"/>
      <c r="AS19" s="940"/>
      <c r="AT19" s="940"/>
      <c r="AU19" s="805"/>
      <c r="AV19" s="952"/>
      <c r="AW19" s="940"/>
      <c r="AX19" s="940"/>
      <c r="AY19" s="940"/>
      <c r="AZ19" s="805"/>
      <c r="BA19" s="952"/>
      <c r="BB19" s="940"/>
      <c r="BC19" s="940"/>
      <c r="BD19" s="940"/>
      <c r="BE19" s="805"/>
      <c r="BF19" s="952"/>
      <c r="BG19" s="940"/>
      <c r="BH19" s="940"/>
      <c r="BI19" s="940"/>
      <c r="BJ19" s="805"/>
      <c r="BK19" s="952"/>
      <c r="BL19" s="940"/>
      <c r="BM19" s="940"/>
      <c r="BN19" s="940"/>
      <c r="BO19" s="805"/>
      <c r="BP19" s="952"/>
      <c r="BQ19" s="940"/>
      <c r="BR19" s="940"/>
      <c r="BS19" s="940"/>
      <c r="BT19" s="805"/>
      <c r="BU19" s="952"/>
      <c r="BV19" s="940"/>
      <c r="BW19" s="940"/>
      <c r="BX19" s="940"/>
      <c r="BY19" s="805"/>
      <c r="BZ19" s="952"/>
      <c r="CA19" s="940"/>
      <c r="CB19" s="940"/>
      <c r="CC19" s="940"/>
      <c r="CD19" s="805"/>
      <c r="CE19" s="952"/>
      <c r="CF19" s="940"/>
      <c r="CG19" s="940"/>
      <c r="CH19" s="940"/>
      <c r="CI19" s="805"/>
      <c r="CJ19" s="952"/>
      <c r="CK19" s="940"/>
      <c r="CL19" s="940"/>
      <c r="CM19" s="940"/>
      <c r="CN19" s="805"/>
      <c r="CO19" s="952"/>
      <c r="CP19" s="940"/>
      <c r="CQ19" s="940"/>
      <c r="CR19" s="940"/>
      <c r="CS19" s="805"/>
      <c r="CT19" s="952"/>
      <c r="CU19" s="940"/>
      <c r="CV19" s="940"/>
      <c r="CW19" s="940"/>
      <c r="CX19" s="805"/>
    </row>
    <row r="20" spans="1:107" ht="14.4" customHeight="1" x14ac:dyDescent="0.25">
      <c r="A20" s="110" t="str">
        <v>Berdasarkan pemeriksaan langsung terhadap bukti pendukung</v>
      </c>
      <c r="B20" s="929" t="str">
        <f>HYPERLINK("#'"&amp;'EWS DIRECTORY'!$J$73&amp;"'!A1",'EWS DIRECTORY'!$J$73)</f>
        <v>C-1-1-6</v>
      </c>
      <c r="C20" s="761"/>
      <c r="D20" s="761"/>
      <c r="E20" s="761"/>
      <c r="G20" s="52">
        <v>2</v>
      </c>
      <c r="H20" s="944" t="str">
        <f>'C-1'!$G$9</f>
        <v>Pembelian Bahan/Barang Dagangan</v>
      </c>
      <c r="I20" s="940"/>
      <c r="J20" s="940"/>
      <c r="K20" s="940"/>
      <c r="L20" s="53" t="s">
        <v>1681</v>
      </c>
      <c r="M20" s="1158" t="s">
        <v>1449</v>
      </c>
      <c r="N20" s="940"/>
      <c r="O20" s="940"/>
      <c r="P20" s="940"/>
      <c r="Q20" s="940"/>
      <c r="R20" s="940"/>
      <c r="S20" s="940"/>
      <c r="T20" s="805"/>
      <c r="U20" s="964" t="s">
        <v>225</v>
      </c>
      <c r="V20" s="805"/>
      <c r="W20" s="1157">
        <f>'C-1'!$U$32</f>
        <v>0</v>
      </c>
      <c r="X20" s="940"/>
      <c r="Y20" s="940"/>
      <c r="Z20" s="940"/>
      <c r="AA20" s="805"/>
      <c r="AB20" s="945"/>
      <c r="AC20" s="940"/>
      <c r="AD20" s="940"/>
      <c r="AE20" s="940"/>
      <c r="AF20" s="805"/>
      <c r="AG20" s="945"/>
      <c r="AH20" s="940"/>
      <c r="AI20" s="940"/>
      <c r="AJ20" s="940"/>
      <c r="AK20" s="805"/>
      <c r="AL20" s="945"/>
      <c r="AM20" s="940"/>
      <c r="AN20" s="940"/>
      <c r="AO20" s="940"/>
      <c r="AP20" s="805"/>
      <c r="AQ20" s="945"/>
      <c r="AR20" s="940"/>
      <c r="AS20" s="940"/>
      <c r="AT20" s="940"/>
      <c r="AU20" s="805"/>
      <c r="AV20" s="945"/>
      <c r="AW20" s="940"/>
      <c r="AX20" s="940"/>
      <c r="AY20" s="940"/>
      <c r="AZ20" s="805"/>
      <c r="BA20" s="945"/>
      <c r="BB20" s="940"/>
      <c r="BC20" s="940"/>
      <c r="BD20" s="940"/>
      <c r="BE20" s="805"/>
      <c r="BF20" s="945"/>
      <c r="BG20" s="940"/>
      <c r="BH20" s="940"/>
      <c r="BI20" s="940"/>
      <c r="BJ20" s="805"/>
      <c r="BK20" s="945"/>
      <c r="BL20" s="940"/>
      <c r="BM20" s="940"/>
      <c r="BN20" s="940"/>
      <c r="BO20" s="805"/>
      <c r="BP20" s="945"/>
      <c r="BQ20" s="940"/>
      <c r="BR20" s="940"/>
      <c r="BS20" s="940"/>
      <c r="BT20" s="805"/>
      <c r="BU20" s="945"/>
      <c r="BV20" s="940"/>
      <c r="BW20" s="940"/>
      <c r="BX20" s="940"/>
      <c r="BY20" s="805"/>
      <c r="BZ20" s="945"/>
      <c r="CA20" s="940"/>
      <c r="CB20" s="940"/>
      <c r="CC20" s="940"/>
      <c r="CD20" s="805"/>
      <c r="CE20" s="945"/>
      <c r="CF20" s="940"/>
      <c r="CG20" s="940"/>
      <c r="CH20" s="940"/>
      <c r="CI20" s="805"/>
      <c r="CJ20" s="955">
        <f>'C-1-1-2'!AO19</f>
        <v>0</v>
      </c>
      <c r="CK20" s="940"/>
      <c r="CL20" s="940"/>
      <c r="CM20" s="940"/>
      <c r="CN20" s="805"/>
      <c r="CO20" s="955">
        <f>IF(CJ20&gt;0,CJ20,SUM(AB20:CI20))</f>
        <v>0</v>
      </c>
      <c r="CP20" s="940"/>
      <c r="CQ20" s="940"/>
      <c r="CR20" s="940"/>
      <c r="CS20" s="805"/>
      <c r="CT20" s="955">
        <f>CO20-W20</f>
        <v>0</v>
      </c>
      <c r="CU20" s="940"/>
      <c r="CV20" s="940"/>
      <c r="CW20" s="940"/>
      <c r="CX20" s="805"/>
      <c r="CY20" s="517"/>
      <c r="CZ20" s="518"/>
      <c r="DA20" s="518"/>
      <c r="DB20" s="518"/>
      <c r="DC20" s="519"/>
    </row>
    <row r="21" spans="1:107" ht="14.4" customHeight="1" x14ac:dyDescent="0.25">
      <c r="A21" s="110" t="str">
        <v>Berdasarkan Analisis Kewajaran dan Kelaziman Usaha</v>
      </c>
      <c r="G21" s="52"/>
      <c r="H21" s="804"/>
      <c r="I21" s="940"/>
      <c r="J21" s="940"/>
      <c r="K21" s="940"/>
      <c r="M21" s="940"/>
      <c r="N21" s="940"/>
      <c r="O21" s="940"/>
      <c r="P21" s="940"/>
      <c r="Q21" s="940"/>
      <c r="R21" s="940"/>
      <c r="S21" s="940"/>
      <c r="T21" s="805"/>
      <c r="U21" s="964"/>
      <c r="V21" s="805"/>
      <c r="W21" s="1157"/>
      <c r="X21" s="940"/>
      <c r="Y21" s="940"/>
      <c r="Z21" s="940"/>
      <c r="AA21" s="805"/>
      <c r="AB21" s="952"/>
      <c r="AC21" s="940"/>
      <c r="AD21" s="940"/>
      <c r="AE21" s="940"/>
      <c r="AF21" s="805"/>
      <c r="AG21" s="952"/>
      <c r="AH21" s="940"/>
      <c r="AI21" s="940"/>
      <c r="AJ21" s="940"/>
      <c r="AK21" s="805"/>
      <c r="AL21" s="952"/>
      <c r="AM21" s="940"/>
      <c r="AN21" s="940"/>
      <c r="AO21" s="940"/>
      <c r="AP21" s="805"/>
      <c r="AQ21" s="952"/>
      <c r="AR21" s="940"/>
      <c r="AS21" s="940"/>
      <c r="AT21" s="940"/>
      <c r="AU21" s="805"/>
      <c r="AV21" s="952"/>
      <c r="AW21" s="940"/>
      <c r="AX21" s="940"/>
      <c r="AY21" s="940"/>
      <c r="AZ21" s="805"/>
      <c r="BA21" s="952"/>
      <c r="BB21" s="940"/>
      <c r="BC21" s="940"/>
      <c r="BD21" s="940"/>
      <c r="BE21" s="805"/>
      <c r="BF21" s="952"/>
      <c r="BG21" s="940"/>
      <c r="BH21" s="940"/>
      <c r="BI21" s="940"/>
      <c r="BJ21" s="805"/>
      <c r="BK21" s="952"/>
      <c r="BL21" s="940"/>
      <c r="BM21" s="940"/>
      <c r="BN21" s="940"/>
      <c r="BO21" s="805"/>
      <c r="BP21" s="952"/>
      <c r="BQ21" s="940"/>
      <c r="BR21" s="940"/>
      <c r="BS21" s="940"/>
      <c r="BT21" s="805"/>
      <c r="BU21" s="952"/>
      <c r="BV21" s="940"/>
      <c r="BW21" s="940"/>
      <c r="BX21" s="940"/>
      <c r="BY21" s="805"/>
      <c r="BZ21" s="952"/>
      <c r="CA21" s="940"/>
      <c r="CB21" s="940"/>
      <c r="CC21" s="940"/>
      <c r="CD21" s="805"/>
      <c r="CE21" s="952"/>
      <c r="CF21" s="940"/>
      <c r="CG21" s="940"/>
      <c r="CH21" s="940"/>
      <c r="CI21" s="805"/>
      <c r="CJ21" s="952"/>
      <c r="CK21" s="940"/>
      <c r="CL21" s="940"/>
      <c r="CM21" s="940"/>
      <c r="CN21" s="805"/>
      <c r="CO21" s="952"/>
      <c r="CP21" s="940"/>
      <c r="CQ21" s="940"/>
      <c r="CR21" s="940"/>
      <c r="CS21" s="805"/>
      <c r="CT21" s="952"/>
      <c r="CU21" s="940"/>
      <c r="CV21" s="940"/>
      <c r="CW21" s="940"/>
      <c r="CX21" s="805"/>
    </row>
    <row r="22" spans="1:107" ht="14.4" customHeight="1" x14ac:dyDescent="0.25">
      <c r="A22" s="110" t="str">
        <v>Berdasarkan Bahan Bukti Pidana</v>
      </c>
      <c r="G22" s="52">
        <v>3</v>
      </c>
      <c r="H22" s="944" t="str">
        <f>'C-1'!$G$9</f>
        <v>Pembelian Bahan/Barang Dagangan</v>
      </c>
      <c r="I22" s="940"/>
      <c r="J22" s="940"/>
      <c r="K22" s="940"/>
      <c r="L22" s="53" t="s">
        <v>1681</v>
      </c>
      <c r="M22" s="1158" t="s">
        <v>1460</v>
      </c>
      <c r="N22" s="940"/>
      <c r="O22" s="940"/>
      <c r="P22" s="940"/>
      <c r="Q22" s="940"/>
      <c r="R22" s="940"/>
      <c r="S22" s="940"/>
      <c r="T22" s="805"/>
      <c r="U22" s="964" t="s">
        <v>227</v>
      </c>
      <c r="V22" s="805"/>
      <c r="W22" s="1157">
        <f>'C-1'!$U$32</f>
        <v>0</v>
      </c>
      <c r="X22" s="940"/>
      <c r="Y22" s="940"/>
      <c r="Z22" s="940"/>
      <c r="AA22" s="805"/>
      <c r="AB22" s="953">
        <f>SUMIF('C-1-1-3'!$J$24:$M$40,TEXT(AB12,"MM")&amp;TEXT(AB12,"MM")&amp;"*",'C-1-1-3'!$AT$24:$AX$40)</f>
        <v>0</v>
      </c>
      <c r="AC22" s="940"/>
      <c r="AD22" s="940"/>
      <c r="AE22" s="940"/>
      <c r="AF22" s="805"/>
      <c r="AG22" s="953">
        <f>SUMIF('C-1-1-3'!$J$24:$M$40,TEXT(AG12,"MM")&amp;TEXT(AG12,"MM")&amp;"*",'C-1-1-3'!$AT$24:$AX$40)</f>
        <v>0</v>
      </c>
      <c r="AH22" s="940"/>
      <c r="AI22" s="940"/>
      <c r="AJ22" s="940"/>
      <c r="AK22" s="805"/>
      <c r="AL22" s="953">
        <f>SUMIF('C-1-1-3'!$J$24:$M$40,TEXT(AL12,"MM")&amp;TEXT(AL12,"MM")&amp;"*",'C-1-1-3'!$AT$24:$AX$40)</f>
        <v>0</v>
      </c>
      <c r="AM22" s="940"/>
      <c r="AN22" s="940"/>
      <c r="AO22" s="940"/>
      <c r="AP22" s="805"/>
      <c r="AQ22" s="953">
        <f>SUMIF('C-1-1-3'!$J$24:$M$40,TEXT(AQ12,"MM")&amp;TEXT(AQ12,"MM")&amp;"*",'C-1-1-3'!$AT$24:$AX$40)</f>
        <v>0</v>
      </c>
      <c r="AR22" s="940"/>
      <c r="AS22" s="940"/>
      <c r="AT22" s="940"/>
      <c r="AU22" s="805"/>
      <c r="AV22" s="953">
        <f>SUMIF('C-1-1-3'!$J$24:$M$40,TEXT(AV12,"MM")&amp;TEXT(AV12,"MM")&amp;"*",'C-1-1-3'!$AT$24:$AX$40)</f>
        <v>0</v>
      </c>
      <c r="AW22" s="940"/>
      <c r="AX22" s="940"/>
      <c r="AY22" s="940"/>
      <c r="AZ22" s="805"/>
      <c r="BA22" s="953">
        <f>SUMIF('C-1-1-3'!$J$24:$M$40,TEXT(BA12,"MM")&amp;TEXT(BA12,"MM")&amp;"*",'C-1-1-3'!$AT$24:$AX$40)</f>
        <v>0</v>
      </c>
      <c r="BB22" s="940"/>
      <c r="BC22" s="940"/>
      <c r="BD22" s="940"/>
      <c r="BE22" s="805"/>
      <c r="BF22" s="953">
        <f>SUMIF('C-1-1-3'!$J$24:$M$40,TEXT(BF12,"MM")&amp;TEXT(BF12,"MM")&amp;"*",'C-1-1-3'!$AT$24:$AX$40)</f>
        <v>0</v>
      </c>
      <c r="BG22" s="940"/>
      <c r="BH22" s="940"/>
      <c r="BI22" s="940"/>
      <c r="BJ22" s="805"/>
      <c r="BK22" s="953">
        <f>SUMIF('C-1-1-3'!$J$24:$M$40,TEXT(BK12,"MM")&amp;TEXT(BK12,"MM")&amp;"*",'C-1-1-3'!$AT$24:$AX$40)</f>
        <v>0</v>
      </c>
      <c r="BL22" s="940"/>
      <c r="BM22" s="940"/>
      <c r="BN22" s="940"/>
      <c r="BO22" s="805"/>
      <c r="BP22" s="953">
        <f>SUMIF('C-1-1-3'!$J$24:$M$40,TEXT(BP12,"MM")&amp;TEXT(BP12,"MM")&amp;"*",'C-1-1-3'!$AT$24:$AX$40)</f>
        <v>0</v>
      </c>
      <c r="BQ22" s="940"/>
      <c r="BR22" s="940"/>
      <c r="BS22" s="940"/>
      <c r="BT22" s="805"/>
      <c r="BU22" s="953">
        <f>SUMIF('C-1-1-3'!$J$24:$M$40,TEXT(BU12,"MM")&amp;TEXT(BU12,"MM")&amp;"*",'C-1-1-3'!$AT$24:$AX$40)</f>
        <v>0</v>
      </c>
      <c r="BV22" s="940"/>
      <c r="BW22" s="940"/>
      <c r="BX22" s="940"/>
      <c r="BY22" s="805"/>
      <c r="BZ22" s="953">
        <f>SUMIF('C-1-1-3'!$J$24:$M$40,TEXT(BZ12,"MM")&amp;TEXT(BZ12,"MM")&amp;"*",'C-1-1-3'!$AT$24:$AX$40)</f>
        <v>0</v>
      </c>
      <c r="CA22" s="940"/>
      <c r="CB22" s="940"/>
      <c r="CC22" s="940"/>
      <c r="CD22" s="805"/>
      <c r="CE22" s="953">
        <f>SUMIF('C-1-1-3'!$J$24:$M$40,TEXT(CE12,"MM")&amp;TEXT(CE12,"MM")&amp;"*",'C-1-1-3'!$AT$24:$AX$40)</f>
        <v>0</v>
      </c>
      <c r="CF22" s="940"/>
      <c r="CG22" s="940"/>
      <c r="CH22" s="940"/>
      <c r="CI22" s="805"/>
      <c r="CJ22" s="955">
        <f>SUMIF('C-1-1-3'!J20:M36,"0112"&amp;"*",'C-1-1-3'!AT20:AX36)+SUMIF('C-1-1-3'!J20:M36,"0201"&amp;"*",'C-1-1-3'!AT20:AX36)+SUMIF('C-1-1-3'!J20:M36,"0302"&amp;"*",'C-1-1-3'!AT20:AX36)+SUMIF('C-1-1-3'!J20:M36,"0403"&amp;"*",'C-1-1-3'!AT20:AX36)+SUMIF('C-1-1-3'!J20:M36,"0503"&amp;"*",'C-1-1-3'!AT20:AX36)+SUMIF('C-1-1-3'!J20:M36,"0605"&amp;"*",'C-1-1-3'!AT20:AX36)+SUMIF('C-1-1-3'!J20:M36,"0706"&amp;"*",'C-1-1-3'!AT20:AX36)+SUMIF('C-1-1-3'!J20:M36,"0807"&amp;"*",'C-1-1-3'!AT20:AX36)+SUMIF('C-1-1-3'!J20:M36,"0908"&amp;"*",'C-1-1-3'!AT20:AX36)+SUMIF('C-1-1-3'!J20:M36,"1009"&amp;"*",'C-1-1-3'!AT20:AX36)+SUMIF('C-1-1-3'!J20:M36,"1110"&amp;"*",'C-1-1-3'!AT20:AX36)+SUMIF('C-1-1-3'!J20:M36,"1201"&amp;"*",'C-1-1-3'!AT20:AX36)</f>
        <v>0</v>
      </c>
      <c r="CK22" s="940"/>
      <c r="CL22" s="940"/>
      <c r="CM22" s="940"/>
      <c r="CN22" s="805"/>
      <c r="CO22" s="955">
        <f>IF(CJ22&gt;0,CJ22,SUM(AB22:CI22))</f>
        <v>0</v>
      </c>
      <c r="CP22" s="940"/>
      <c r="CQ22" s="940"/>
      <c r="CR22" s="940"/>
      <c r="CS22" s="805"/>
      <c r="CT22" s="955">
        <f>CO22-W22</f>
        <v>0</v>
      </c>
      <c r="CU22" s="940"/>
      <c r="CV22" s="940"/>
      <c r="CW22" s="940"/>
      <c r="CX22" s="805"/>
    </row>
    <row r="23" spans="1:107" ht="14.4" customHeight="1" x14ac:dyDescent="0.25">
      <c r="A23" s="110" t="str">
        <v>Berdasarkan Data Pemicu dan Data Penguji</v>
      </c>
      <c r="G23" s="52"/>
      <c r="H23" s="804"/>
      <c r="I23" s="940"/>
      <c r="J23" s="940"/>
      <c r="K23" s="940"/>
      <c r="M23" s="940"/>
      <c r="N23" s="940"/>
      <c r="O23" s="940"/>
      <c r="P23" s="940"/>
      <c r="Q23" s="940"/>
      <c r="R23" s="940"/>
      <c r="S23" s="940"/>
      <c r="T23" s="805"/>
      <c r="U23" s="964"/>
      <c r="V23" s="805"/>
      <c r="W23" s="1157"/>
      <c r="X23" s="940"/>
      <c r="Y23" s="940"/>
      <c r="Z23" s="940"/>
      <c r="AA23" s="805"/>
      <c r="AB23" s="952"/>
      <c r="AC23" s="940"/>
      <c r="AD23" s="940"/>
      <c r="AE23" s="940"/>
      <c r="AF23" s="805"/>
      <c r="AG23" s="952"/>
      <c r="AH23" s="940"/>
      <c r="AI23" s="940"/>
      <c r="AJ23" s="940"/>
      <c r="AK23" s="805"/>
      <c r="AL23" s="952"/>
      <c r="AM23" s="940"/>
      <c r="AN23" s="940"/>
      <c r="AO23" s="940"/>
      <c r="AP23" s="805"/>
      <c r="AQ23" s="952"/>
      <c r="AR23" s="940"/>
      <c r="AS23" s="940"/>
      <c r="AT23" s="940"/>
      <c r="AU23" s="805"/>
      <c r="AV23" s="952"/>
      <c r="AW23" s="940"/>
      <c r="AX23" s="940"/>
      <c r="AY23" s="940"/>
      <c r="AZ23" s="805"/>
      <c r="BA23" s="952"/>
      <c r="BB23" s="940"/>
      <c r="BC23" s="940"/>
      <c r="BD23" s="940"/>
      <c r="BE23" s="805"/>
      <c r="BF23" s="952"/>
      <c r="BG23" s="940"/>
      <c r="BH23" s="940"/>
      <c r="BI23" s="940"/>
      <c r="BJ23" s="805"/>
      <c r="BK23" s="952"/>
      <c r="BL23" s="940"/>
      <c r="BM23" s="940"/>
      <c r="BN23" s="940"/>
      <c r="BO23" s="805"/>
      <c r="BP23" s="952"/>
      <c r="BQ23" s="940"/>
      <c r="BR23" s="940"/>
      <c r="BS23" s="940"/>
      <c r="BT23" s="805"/>
      <c r="BU23" s="952"/>
      <c r="BV23" s="940"/>
      <c r="BW23" s="940"/>
      <c r="BX23" s="940"/>
      <c r="BY23" s="805"/>
      <c r="BZ23" s="952"/>
      <c r="CA23" s="940"/>
      <c r="CB23" s="940"/>
      <c r="CC23" s="940"/>
      <c r="CD23" s="805"/>
      <c r="CE23" s="952"/>
      <c r="CF23" s="940"/>
      <c r="CG23" s="940"/>
      <c r="CH23" s="940"/>
      <c r="CI23" s="805"/>
      <c r="CJ23" s="952"/>
      <c r="CK23" s="940"/>
      <c r="CL23" s="940"/>
      <c r="CM23" s="940"/>
      <c r="CN23" s="805"/>
      <c r="CO23" s="952"/>
      <c r="CP23" s="940"/>
      <c r="CQ23" s="940"/>
      <c r="CR23" s="940"/>
      <c r="CS23" s="805"/>
      <c r="CT23" s="952"/>
      <c r="CU23" s="940"/>
      <c r="CV23" s="940"/>
      <c r="CW23" s="940"/>
      <c r="CX23" s="805"/>
    </row>
    <row r="24" spans="1:107" ht="14.4" customHeight="1" x14ac:dyDescent="0.25">
      <c r="G24" s="52">
        <v>4</v>
      </c>
      <c r="H24" s="944" t="str">
        <f>'C-1'!$G$9</f>
        <v>Pembelian Bahan/Barang Dagangan</v>
      </c>
      <c r="I24" s="940"/>
      <c r="J24" s="940"/>
      <c r="K24" s="940"/>
      <c r="L24" s="53" t="s">
        <v>1681</v>
      </c>
      <c r="M24" s="1158" t="s">
        <v>1464</v>
      </c>
      <c r="N24" s="940"/>
      <c r="O24" s="940"/>
      <c r="P24" s="940"/>
      <c r="Q24" s="940"/>
      <c r="R24" s="940"/>
      <c r="S24" s="940"/>
      <c r="T24" s="805"/>
      <c r="U24" s="964" t="s">
        <v>229</v>
      </c>
      <c r="V24" s="805"/>
      <c r="W24" s="1157">
        <f>'C-1'!$U$32</f>
        <v>0</v>
      </c>
      <c r="X24" s="940"/>
      <c r="Y24" s="940"/>
      <c r="Z24" s="940"/>
      <c r="AA24" s="805"/>
      <c r="AB24" s="945"/>
      <c r="AC24" s="940"/>
      <c r="AD24" s="940"/>
      <c r="AE24" s="940"/>
      <c r="AF24" s="805"/>
      <c r="AG24" s="945"/>
      <c r="AH24" s="940"/>
      <c r="AI24" s="940"/>
      <c r="AJ24" s="940"/>
      <c r="AK24" s="805"/>
      <c r="AL24" s="945"/>
      <c r="AM24" s="940"/>
      <c r="AN24" s="940"/>
      <c r="AO24" s="940"/>
      <c r="AP24" s="805"/>
      <c r="AQ24" s="945"/>
      <c r="AR24" s="940"/>
      <c r="AS24" s="940"/>
      <c r="AT24" s="940"/>
      <c r="AU24" s="805"/>
      <c r="AV24" s="945"/>
      <c r="AW24" s="940"/>
      <c r="AX24" s="940"/>
      <c r="AY24" s="940"/>
      <c r="AZ24" s="805"/>
      <c r="BA24" s="945"/>
      <c r="BB24" s="940"/>
      <c r="BC24" s="940"/>
      <c r="BD24" s="940"/>
      <c r="BE24" s="805"/>
      <c r="BF24" s="945"/>
      <c r="BG24" s="940"/>
      <c r="BH24" s="940"/>
      <c r="BI24" s="940"/>
      <c r="BJ24" s="805"/>
      <c r="BK24" s="945"/>
      <c r="BL24" s="940"/>
      <c r="BM24" s="940"/>
      <c r="BN24" s="940"/>
      <c r="BO24" s="805"/>
      <c r="BP24" s="945"/>
      <c r="BQ24" s="940"/>
      <c r="BR24" s="940"/>
      <c r="BS24" s="940"/>
      <c r="BT24" s="805"/>
      <c r="BU24" s="945"/>
      <c r="BV24" s="940"/>
      <c r="BW24" s="940"/>
      <c r="BX24" s="940"/>
      <c r="BY24" s="805"/>
      <c r="BZ24" s="945"/>
      <c r="CA24" s="940"/>
      <c r="CB24" s="940"/>
      <c r="CC24" s="940"/>
      <c r="CD24" s="805"/>
      <c r="CE24" s="945"/>
      <c r="CF24" s="940"/>
      <c r="CG24" s="940"/>
      <c r="CH24" s="940"/>
      <c r="CI24" s="805"/>
      <c r="CJ24" s="955">
        <f>'C-1-1-4'!AK40</f>
        <v>0</v>
      </c>
      <c r="CK24" s="940"/>
      <c r="CL24" s="940"/>
      <c r="CM24" s="940"/>
      <c r="CN24" s="805"/>
      <c r="CO24" s="955">
        <f>IF(CJ24&gt;0,CJ24,SUM(AB24:CI24))</f>
        <v>0</v>
      </c>
      <c r="CP24" s="940"/>
      <c r="CQ24" s="940"/>
      <c r="CR24" s="940"/>
      <c r="CS24" s="805"/>
      <c r="CT24" s="955">
        <f>CO24-W24</f>
        <v>0</v>
      </c>
      <c r="CU24" s="940"/>
      <c r="CV24" s="940"/>
      <c r="CW24" s="940"/>
      <c r="CX24" s="805"/>
    </row>
    <row r="25" spans="1:107" ht="25.5" customHeight="1" x14ac:dyDescent="0.25">
      <c r="G25" s="52"/>
      <c r="H25" s="804"/>
      <c r="I25" s="940"/>
      <c r="J25" s="940"/>
      <c r="K25" s="940"/>
      <c r="M25" s="940"/>
      <c r="N25" s="940"/>
      <c r="O25" s="940"/>
      <c r="P25" s="940"/>
      <c r="Q25" s="940"/>
      <c r="R25" s="940"/>
      <c r="S25" s="940"/>
      <c r="T25" s="805"/>
      <c r="U25" s="964"/>
      <c r="V25" s="805"/>
      <c r="W25" s="1157"/>
      <c r="X25" s="940"/>
      <c r="Y25" s="940"/>
      <c r="Z25" s="940"/>
      <c r="AA25" s="805"/>
      <c r="AB25" s="952"/>
      <c r="AC25" s="940"/>
      <c r="AD25" s="940"/>
      <c r="AE25" s="940"/>
      <c r="AF25" s="805"/>
      <c r="AG25" s="952"/>
      <c r="AH25" s="940"/>
      <c r="AI25" s="940"/>
      <c r="AJ25" s="940"/>
      <c r="AK25" s="805"/>
      <c r="AL25" s="952"/>
      <c r="AM25" s="940"/>
      <c r="AN25" s="940"/>
      <c r="AO25" s="940"/>
      <c r="AP25" s="805"/>
      <c r="AQ25" s="952"/>
      <c r="AR25" s="940"/>
      <c r="AS25" s="940"/>
      <c r="AT25" s="940"/>
      <c r="AU25" s="805"/>
      <c r="AV25" s="952"/>
      <c r="AW25" s="940"/>
      <c r="AX25" s="940"/>
      <c r="AY25" s="940"/>
      <c r="AZ25" s="805"/>
      <c r="BA25" s="952"/>
      <c r="BB25" s="940"/>
      <c r="BC25" s="940"/>
      <c r="BD25" s="940"/>
      <c r="BE25" s="805"/>
      <c r="BF25" s="952"/>
      <c r="BG25" s="940"/>
      <c r="BH25" s="940"/>
      <c r="BI25" s="940"/>
      <c r="BJ25" s="805"/>
      <c r="BK25" s="952"/>
      <c r="BL25" s="940"/>
      <c r="BM25" s="940"/>
      <c r="BN25" s="940"/>
      <c r="BO25" s="805"/>
      <c r="BP25" s="952"/>
      <c r="BQ25" s="940"/>
      <c r="BR25" s="940"/>
      <c r="BS25" s="940"/>
      <c r="BT25" s="805"/>
      <c r="BU25" s="952"/>
      <c r="BV25" s="940"/>
      <c r="BW25" s="940"/>
      <c r="BX25" s="940"/>
      <c r="BY25" s="805"/>
      <c r="BZ25" s="952"/>
      <c r="CA25" s="940"/>
      <c r="CB25" s="940"/>
      <c r="CC25" s="940"/>
      <c r="CD25" s="805"/>
      <c r="CE25" s="952"/>
      <c r="CF25" s="940"/>
      <c r="CG25" s="940"/>
      <c r="CH25" s="940"/>
      <c r="CI25" s="805"/>
      <c r="CJ25" s="952"/>
      <c r="CK25" s="940"/>
      <c r="CL25" s="940"/>
      <c r="CM25" s="940"/>
      <c r="CN25" s="805"/>
      <c r="CO25" s="952"/>
      <c r="CP25" s="940"/>
      <c r="CQ25" s="940"/>
      <c r="CR25" s="940"/>
      <c r="CS25" s="805"/>
      <c r="CT25" s="952"/>
      <c r="CU25" s="940"/>
      <c r="CV25" s="940"/>
      <c r="CW25" s="940"/>
      <c r="CX25" s="805"/>
    </row>
    <row r="26" spans="1:107" ht="14.4" customHeight="1" x14ac:dyDescent="0.25">
      <c r="G26" s="52">
        <v>5</v>
      </c>
      <c r="H26" s="944" t="str">
        <f>'C-1'!$G$9</f>
        <v>Pembelian Bahan/Barang Dagangan</v>
      </c>
      <c r="I26" s="940"/>
      <c r="J26" s="940"/>
      <c r="K26" s="940"/>
      <c r="L26" s="53" t="s">
        <v>1681</v>
      </c>
      <c r="M26" s="1158" t="s">
        <v>1468</v>
      </c>
      <c r="N26" s="940"/>
      <c r="O26" s="940"/>
      <c r="P26" s="940"/>
      <c r="Q26" s="940"/>
      <c r="R26" s="940"/>
      <c r="S26" s="940"/>
      <c r="T26" s="805"/>
      <c r="U26" s="964" t="s">
        <v>231</v>
      </c>
      <c r="V26" s="805"/>
      <c r="W26" s="1157">
        <f>'C-1'!$U$32</f>
        <v>0</v>
      </c>
      <c r="X26" s="940"/>
      <c r="Y26" s="940"/>
      <c r="Z26" s="940"/>
      <c r="AA26" s="805"/>
      <c r="AB26" s="953">
        <f ca="1">SUMIF('C-1-1-5'!$J$20:$O$34,TEXT(AB16,"MM")&amp;TEXT(AB16,"MM")&amp;"*",'C-1-1-5'!$AL$20:$AP$34)</f>
        <v>0</v>
      </c>
      <c r="AC26" s="940"/>
      <c r="AD26" s="940"/>
      <c r="AE26" s="940"/>
      <c r="AF26" s="805"/>
      <c r="AG26" s="953">
        <f ca="1">SUMIF('C-1-1-5'!$J$20:$O$34,TEXT(AG16,"MM")&amp;TEXT(AG16,"MM")&amp;"*",'C-1-1-5'!$AL$20:$AP$34)</f>
        <v>0</v>
      </c>
      <c r="AH26" s="940"/>
      <c r="AI26" s="940"/>
      <c r="AJ26" s="940"/>
      <c r="AK26" s="805"/>
      <c r="AL26" s="953">
        <f ca="1">SUMIF('C-1-1-5'!$J$20:$O$34,TEXT(AL16,"MM")&amp;TEXT(AL16,"MM")&amp;"*",'C-1-1-5'!$AL$20:$AP$34)</f>
        <v>0</v>
      </c>
      <c r="AM26" s="940"/>
      <c r="AN26" s="940"/>
      <c r="AO26" s="940"/>
      <c r="AP26" s="805"/>
      <c r="AQ26" s="953">
        <f ca="1">SUMIF('C-1-1-5'!$J$20:$O$34,TEXT(AQ16,"MM")&amp;TEXT(AQ16,"MM")&amp;"*",'C-1-1-5'!$AL$20:$AP$34)</f>
        <v>0</v>
      </c>
      <c r="AR26" s="940"/>
      <c r="AS26" s="940"/>
      <c r="AT26" s="940"/>
      <c r="AU26" s="805"/>
      <c r="AV26" s="953">
        <f ca="1">SUMIF('C-1-1-5'!$J$20:$O$34,TEXT(AV16,"MM")&amp;TEXT(AV16,"MM")&amp;"*",'C-1-1-5'!$AL$20:$AP$34)</f>
        <v>0</v>
      </c>
      <c r="AW26" s="940"/>
      <c r="AX26" s="940"/>
      <c r="AY26" s="940"/>
      <c r="AZ26" s="805"/>
      <c r="BA26" s="953">
        <f ca="1">SUMIF('C-1-1-5'!$J$20:$O$34,TEXT(BA16,"MM")&amp;TEXT(BA16,"MM")&amp;"*",'C-1-1-5'!$AL$20:$AP$34)</f>
        <v>0</v>
      </c>
      <c r="BB26" s="940"/>
      <c r="BC26" s="940"/>
      <c r="BD26" s="940"/>
      <c r="BE26" s="805"/>
      <c r="BF26" s="953">
        <f ca="1">SUMIF('C-1-1-5'!$J$20:$O$34,TEXT(BF16,"MM")&amp;TEXT(BF16,"MM")&amp;"*",'C-1-1-5'!$AL$20:$AP$34)</f>
        <v>0</v>
      </c>
      <c r="BG26" s="940"/>
      <c r="BH26" s="940"/>
      <c r="BI26" s="940"/>
      <c r="BJ26" s="805"/>
      <c r="BK26" s="953">
        <f ca="1">SUMIF('C-1-1-5'!$J$20:$O$34,TEXT(BK16,"MM")&amp;TEXT(BK16,"MM")&amp;"*",'C-1-1-5'!$AL$20:$AP$34)</f>
        <v>0</v>
      </c>
      <c r="BL26" s="940"/>
      <c r="BM26" s="940"/>
      <c r="BN26" s="940"/>
      <c r="BO26" s="805"/>
      <c r="BP26" s="953">
        <f ca="1">SUMIF('C-1-1-5'!$J$20:$O$34,TEXT(BP16,"MM")&amp;TEXT(BP16,"MM")&amp;"*",'C-1-1-5'!$AL$20:$AP$34)</f>
        <v>0</v>
      </c>
      <c r="BQ26" s="940"/>
      <c r="BR26" s="940"/>
      <c r="BS26" s="940"/>
      <c r="BT26" s="805"/>
      <c r="BU26" s="953">
        <f ca="1">SUMIF('C-1-1-5'!$J$20:$O$34,TEXT(BU16,"MM")&amp;TEXT(BU16,"MM")&amp;"*",'C-1-1-5'!$AL$20:$AP$34)</f>
        <v>0</v>
      </c>
      <c r="BV26" s="940"/>
      <c r="BW26" s="940"/>
      <c r="BX26" s="940"/>
      <c r="BY26" s="805"/>
      <c r="BZ26" s="953">
        <f ca="1">SUMIF('C-1-1-5'!$J$20:$O$34,TEXT(BZ16,"MM")&amp;TEXT(BZ16,"MM")&amp;"*",'C-1-1-5'!$AL$20:$AP$34)</f>
        <v>0</v>
      </c>
      <c r="CA26" s="940"/>
      <c r="CB26" s="940"/>
      <c r="CC26" s="940"/>
      <c r="CD26" s="805"/>
      <c r="CE26" s="953">
        <f ca="1">SUMIF('C-1-1-5'!$J$20:$O$34,TEXT(CE16,"MM")&amp;TEXT(CE16,"MM")&amp;"*",'C-1-1-5'!$AL$20:$AP$34)</f>
        <v>0</v>
      </c>
      <c r="CF26" s="940"/>
      <c r="CG26" s="940"/>
      <c r="CH26" s="940"/>
      <c r="CI26" s="805"/>
      <c r="CJ26" s="955">
        <f ca="1">SUMIF('C-1-1-5'!J20:O34,"0112"&amp;"*",'C-1-1-5'!AL20:AP34)+SUMIF('C-1-1-5'!J20:O34,"0201"&amp;"*",'C-1-1-5'!AL20:AP34)+SUMIF('C-1-1-5'!J20:O34,"0302"&amp;"*",'C-1-1-5'!AL20:AP34)+SUMIF('C-1-1-5'!J20:O34,"0403"&amp;"*",'C-1-1-5'!AL20:AP34)+SUMIF('C-1-1-5'!J20:O34,"0503"&amp;"*",'C-1-1-5'!AL20:AP34)+SUMIF('C-1-1-5'!J20:O34,"0605"&amp;"*",'C-1-1-5'!AL20:AP34)+SUMIF('C-1-1-5'!J20:O34,"0706"&amp;"*",'C-1-1-5'!AL20:AP34)+SUMIF('C-1-1-5'!J20:O34,"0807"&amp;"*",'C-1-1-5'!AL20:AP34)+SUMIF('C-1-1-5'!J20:O34,"0908"&amp;"*",'C-1-1-5'!AL20:AP34)+SUMIF('C-1-1-5'!J20:O34,"1009"&amp;"*",'C-1-1-5'!AL20:AP34)+SUMIF('C-1-1-5'!J20:O34,"1110"&amp;"*",'C-1-1-5'!AL20:AP34)+SUMIF('C-1-1-5'!J20:O34,"1201"&amp;"*",'C-1-1-5'!AL20:AP34)</f>
        <v>0</v>
      </c>
      <c r="CK26" s="940"/>
      <c r="CL26" s="940"/>
      <c r="CM26" s="940"/>
      <c r="CN26" s="805"/>
      <c r="CO26" s="955">
        <f ca="1">IF(CJ26&gt;0,CJ26,SUM(AB26:CI26))</f>
        <v>0</v>
      </c>
      <c r="CP26" s="940"/>
      <c r="CQ26" s="940"/>
      <c r="CR26" s="940"/>
      <c r="CS26" s="805"/>
      <c r="CT26" s="955">
        <f ca="1">CO26-W26</f>
        <v>0</v>
      </c>
      <c r="CU26" s="940"/>
      <c r="CV26" s="940"/>
      <c r="CW26" s="940"/>
      <c r="CX26" s="805"/>
    </row>
    <row r="27" spans="1:107" ht="14.25" customHeight="1" x14ac:dyDescent="0.25">
      <c r="G27" s="52"/>
      <c r="H27" s="804"/>
      <c r="I27" s="940"/>
      <c r="J27" s="940"/>
      <c r="K27" s="940"/>
      <c r="M27" s="940"/>
      <c r="N27" s="940"/>
      <c r="O27" s="940"/>
      <c r="P27" s="940"/>
      <c r="Q27" s="940"/>
      <c r="R27" s="940"/>
      <c r="S27" s="940"/>
      <c r="T27" s="805"/>
      <c r="U27" s="964"/>
      <c r="V27" s="805"/>
      <c r="W27" s="1157"/>
      <c r="X27" s="940"/>
      <c r="Y27" s="940"/>
      <c r="Z27" s="940"/>
      <c r="AA27" s="805"/>
      <c r="AB27" s="952"/>
      <c r="AC27" s="940"/>
      <c r="AD27" s="940"/>
      <c r="AE27" s="940"/>
      <c r="AF27" s="805"/>
      <c r="AG27" s="952"/>
      <c r="AH27" s="940"/>
      <c r="AI27" s="940"/>
      <c r="AJ27" s="940"/>
      <c r="AK27" s="805"/>
      <c r="AL27" s="952"/>
      <c r="AM27" s="940"/>
      <c r="AN27" s="940"/>
      <c r="AO27" s="940"/>
      <c r="AP27" s="805"/>
      <c r="AQ27" s="952"/>
      <c r="AR27" s="940"/>
      <c r="AS27" s="940"/>
      <c r="AT27" s="940"/>
      <c r="AU27" s="805"/>
      <c r="AV27" s="952"/>
      <c r="AW27" s="940"/>
      <c r="AX27" s="940"/>
      <c r="AY27" s="940"/>
      <c r="AZ27" s="805"/>
      <c r="BA27" s="952"/>
      <c r="BB27" s="940"/>
      <c r="BC27" s="940"/>
      <c r="BD27" s="940"/>
      <c r="BE27" s="805"/>
      <c r="BF27" s="952"/>
      <c r="BG27" s="940"/>
      <c r="BH27" s="940"/>
      <c r="BI27" s="940"/>
      <c r="BJ27" s="805"/>
      <c r="BK27" s="952"/>
      <c r="BL27" s="940"/>
      <c r="BM27" s="940"/>
      <c r="BN27" s="940"/>
      <c r="BO27" s="805"/>
      <c r="BP27" s="952"/>
      <c r="BQ27" s="940"/>
      <c r="BR27" s="940"/>
      <c r="BS27" s="940"/>
      <c r="BT27" s="805"/>
      <c r="BU27" s="952"/>
      <c r="BV27" s="940"/>
      <c r="BW27" s="940"/>
      <c r="BX27" s="940"/>
      <c r="BY27" s="805"/>
      <c r="BZ27" s="952"/>
      <c r="CA27" s="940"/>
      <c r="CB27" s="940"/>
      <c r="CC27" s="940"/>
      <c r="CD27" s="805"/>
      <c r="CE27" s="952"/>
      <c r="CF27" s="940"/>
      <c r="CG27" s="940"/>
      <c r="CH27" s="940"/>
      <c r="CI27" s="805"/>
      <c r="CJ27" s="952"/>
      <c r="CK27" s="940"/>
      <c r="CL27" s="940"/>
      <c r="CM27" s="940"/>
      <c r="CN27" s="805"/>
      <c r="CO27" s="952"/>
      <c r="CP27" s="940"/>
      <c r="CQ27" s="940"/>
      <c r="CR27" s="940"/>
      <c r="CS27" s="805"/>
      <c r="CT27" s="952"/>
      <c r="CU27" s="940"/>
      <c r="CV27" s="940"/>
      <c r="CW27" s="940"/>
      <c r="CX27" s="805"/>
    </row>
    <row r="28" spans="1:107" ht="14.4" customHeight="1" x14ac:dyDescent="0.25">
      <c r="B28" s="760"/>
      <c r="C28" s="761"/>
      <c r="D28" s="761"/>
      <c r="E28" s="761"/>
      <c r="G28" s="52">
        <v>6</v>
      </c>
      <c r="H28" s="944" t="str">
        <f>'C-1'!$G$9</f>
        <v>Pembelian Bahan/Barang Dagangan</v>
      </c>
      <c r="I28" s="940"/>
      <c r="J28" s="940"/>
      <c r="K28" s="940"/>
      <c r="L28" s="53" t="s">
        <v>1681</v>
      </c>
      <c r="M28" s="1158" t="s">
        <v>1472</v>
      </c>
      <c r="N28" s="940"/>
      <c r="O28" s="940"/>
      <c r="P28" s="940"/>
      <c r="Q28" s="940"/>
      <c r="R28" s="940"/>
      <c r="S28" s="940"/>
      <c r="T28" s="805"/>
      <c r="U28" s="964" t="s">
        <v>233</v>
      </c>
      <c r="V28" s="805"/>
      <c r="W28" s="1157">
        <f>'C-1'!$U$32</f>
        <v>0</v>
      </c>
      <c r="X28" s="940"/>
      <c r="Y28" s="940"/>
      <c r="Z28" s="940"/>
      <c r="AA28" s="805"/>
      <c r="AB28" s="945"/>
      <c r="AC28" s="940"/>
      <c r="AD28" s="940"/>
      <c r="AE28" s="940"/>
      <c r="AF28" s="805"/>
      <c r="AG28" s="945"/>
      <c r="AH28" s="940"/>
      <c r="AI28" s="940"/>
      <c r="AJ28" s="940"/>
      <c r="AK28" s="805"/>
      <c r="AL28" s="945"/>
      <c r="AM28" s="940"/>
      <c r="AN28" s="940"/>
      <c r="AO28" s="940"/>
      <c r="AP28" s="805"/>
      <c r="AQ28" s="945"/>
      <c r="AR28" s="940"/>
      <c r="AS28" s="940"/>
      <c r="AT28" s="940"/>
      <c r="AU28" s="805"/>
      <c r="AV28" s="945"/>
      <c r="AW28" s="940"/>
      <c r="AX28" s="940"/>
      <c r="AY28" s="940"/>
      <c r="AZ28" s="805"/>
      <c r="BA28" s="945"/>
      <c r="BB28" s="940"/>
      <c r="BC28" s="940"/>
      <c r="BD28" s="940"/>
      <c r="BE28" s="805"/>
      <c r="BF28" s="945"/>
      <c r="BG28" s="940"/>
      <c r="BH28" s="940"/>
      <c r="BI28" s="940"/>
      <c r="BJ28" s="805"/>
      <c r="BK28" s="945"/>
      <c r="BL28" s="940"/>
      <c r="BM28" s="940"/>
      <c r="BN28" s="940"/>
      <c r="BO28" s="805"/>
      <c r="BP28" s="945"/>
      <c r="BQ28" s="940"/>
      <c r="BR28" s="940"/>
      <c r="BS28" s="940"/>
      <c r="BT28" s="805"/>
      <c r="BU28" s="945"/>
      <c r="BV28" s="940"/>
      <c r="BW28" s="940"/>
      <c r="BX28" s="940"/>
      <c r="BY28" s="805"/>
      <c r="BZ28" s="945"/>
      <c r="CA28" s="940"/>
      <c r="CB28" s="940"/>
      <c r="CC28" s="940"/>
      <c r="CD28" s="805"/>
      <c r="CE28" s="945"/>
      <c r="CF28" s="940"/>
      <c r="CG28" s="940"/>
      <c r="CH28" s="940"/>
      <c r="CI28" s="805"/>
      <c r="CJ28" s="955" t="e">
        <f>'C-1-1-6'!#REF!</f>
        <v>#REF!</v>
      </c>
      <c r="CK28" s="940"/>
      <c r="CL28" s="940"/>
      <c r="CM28" s="940"/>
      <c r="CN28" s="805"/>
      <c r="CO28" s="955" t="e">
        <f>IF(CJ28&gt;0,CJ28,SUM(AB28:CI28))</f>
        <v>#REF!</v>
      </c>
      <c r="CP28" s="940"/>
      <c r="CQ28" s="940"/>
      <c r="CR28" s="940"/>
      <c r="CS28" s="805"/>
      <c r="CT28" s="955" t="e">
        <f>CO28-W28</f>
        <v>#REF!</v>
      </c>
      <c r="CU28" s="940"/>
      <c r="CV28" s="940"/>
      <c r="CW28" s="940"/>
      <c r="CX28" s="805"/>
    </row>
    <row r="29" spans="1:107" ht="14.4" customHeight="1" x14ac:dyDescent="0.25">
      <c r="G29" s="52"/>
      <c r="H29" s="804"/>
      <c r="I29" s="940"/>
      <c r="J29" s="940"/>
      <c r="K29" s="940"/>
      <c r="M29" s="940"/>
      <c r="N29" s="940"/>
      <c r="O29" s="940"/>
      <c r="P29" s="940"/>
      <c r="Q29" s="940"/>
      <c r="R29" s="940"/>
      <c r="S29" s="940"/>
      <c r="T29" s="805"/>
      <c r="U29" s="964"/>
      <c r="V29" s="805"/>
      <c r="W29" s="950"/>
      <c r="X29" s="940"/>
      <c r="Y29" s="940"/>
      <c r="Z29" s="940"/>
      <c r="AA29" s="805"/>
      <c r="AB29" s="952"/>
      <c r="AC29" s="940"/>
      <c r="AD29" s="940"/>
      <c r="AE29" s="940"/>
      <c r="AF29" s="805"/>
      <c r="AG29" s="952"/>
      <c r="AH29" s="940"/>
      <c r="AI29" s="940"/>
      <c r="AJ29" s="940"/>
      <c r="AK29" s="805"/>
      <c r="AL29" s="952"/>
      <c r="AM29" s="940"/>
      <c r="AN29" s="940"/>
      <c r="AO29" s="940"/>
      <c r="AP29" s="805"/>
      <c r="AQ29" s="952"/>
      <c r="AR29" s="940"/>
      <c r="AS29" s="940"/>
      <c r="AT29" s="940"/>
      <c r="AU29" s="805"/>
      <c r="AV29" s="952"/>
      <c r="AW29" s="940"/>
      <c r="AX29" s="940"/>
      <c r="AY29" s="940"/>
      <c r="AZ29" s="805"/>
      <c r="BA29" s="952"/>
      <c r="BB29" s="940"/>
      <c r="BC29" s="940"/>
      <c r="BD29" s="940"/>
      <c r="BE29" s="805"/>
      <c r="BF29" s="952"/>
      <c r="BG29" s="940"/>
      <c r="BH29" s="940"/>
      <c r="BI29" s="940"/>
      <c r="BJ29" s="805"/>
      <c r="BK29" s="952"/>
      <c r="BL29" s="940"/>
      <c r="BM29" s="940"/>
      <c r="BN29" s="940"/>
      <c r="BO29" s="805"/>
      <c r="BP29" s="952"/>
      <c r="BQ29" s="940"/>
      <c r="BR29" s="940"/>
      <c r="BS29" s="940"/>
      <c r="BT29" s="805"/>
      <c r="BU29" s="952"/>
      <c r="BV29" s="940"/>
      <c r="BW29" s="940"/>
      <c r="BX29" s="940"/>
      <c r="BY29" s="805"/>
      <c r="BZ29" s="952"/>
      <c r="CA29" s="940"/>
      <c r="CB29" s="940"/>
      <c r="CC29" s="940"/>
      <c r="CD29" s="805"/>
      <c r="CE29" s="952"/>
      <c r="CF29" s="940"/>
      <c r="CG29" s="940"/>
      <c r="CH29" s="940"/>
      <c r="CI29" s="805"/>
      <c r="CJ29" s="952"/>
      <c r="CK29" s="940"/>
      <c r="CL29" s="940"/>
      <c r="CM29" s="940"/>
      <c r="CN29" s="805"/>
      <c r="CO29" s="952"/>
      <c r="CP29" s="940"/>
      <c r="CQ29" s="940"/>
      <c r="CR29" s="940"/>
      <c r="CS29" s="805"/>
      <c r="CT29" s="952"/>
      <c r="CU29" s="940"/>
      <c r="CV29" s="940"/>
      <c r="CW29" s="940"/>
      <c r="CX29" s="805"/>
    </row>
    <row r="30" spans="1:107" ht="14.25" customHeight="1" thickBot="1" x14ac:dyDescent="0.3">
      <c r="G30" s="290"/>
      <c r="H30" s="291"/>
      <c r="I30" s="291"/>
      <c r="J30" s="291"/>
      <c r="K30" s="291"/>
      <c r="L30" s="291"/>
      <c r="M30" s="291"/>
      <c r="N30" s="291"/>
      <c r="O30" s="291"/>
      <c r="P30" s="291"/>
      <c r="Q30" s="291"/>
      <c r="R30" s="291"/>
      <c r="S30" s="291"/>
      <c r="T30" s="291"/>
      <c r="U30" s="292"/>
      <c r="V30" s="293"/>
      <c r="W30" s="941"/>
      <c r="X30" s="942"/>
      <c r="Y30" s="942"/>
      <c r="Z30" s="942"/>
      <c r="AA30" s="943"/>
      <c r="AB30" s="941"/>
      <c r="AC30" s="942"/>
      <c r="AD30" s="942"/>
      <c r="AE30" s="942"/>
      <c r="AF30" s="943"/>
      <c r="AG30" s="941"/>
      <c r="AH30" s="942"/>
      <c r="AI30" s="942"/>
      <c r="AJ30" s="942"/>
      <c r="AK30" s="943"/>
      <c r="AL30" s="941"/>
      <c r="AM30" s="942"/>
      <c r="AN30" s="942"/>
      <c r="AO30" s="942"/>
      <c r="AP30" s="943"/>
      <c r="AQ30" s="941"/>
      <c r="AR30" s="942"/>
      <c r="AS30" s="942"/>
      <c r="AT30" s="942"/>
      <c r="AU30" s="943"/>
      <c r="AV30" s="941"/>
      <c r="AW30" s="942"/>
      <c r="AX30" s="942"/>
      <c r="AY30" s="942"/>
      <c r="AZ30" s="943"/>
      <c r="BA30" s="941"/>
      <c r="BB30" s="942"/>
      <c r="BC30" s="942"/>
      <c r="BD30" s="942"/>
      <c r="BE30" s="943"/>
      <c r="BF30" s="941"/>
      <c r="BG30" s="942"/>
      <c r="BH30" s="942"/>
      <c r="BI30" s="942"/>
      <c r="BJ30" s="943"/>
      <c r="BK30" s="941"/>
      <c r="BL30" s="942"/>
      <c r="BM30" s="942"/>
      <c r="BN30" s="942"/>
      <c r="BO30" s="943"/>
      <c r="BP30" s="941"/>
      <c r="BQ30" s="942"/>
      <c r="BR30" s="942"/>
      <c r="BS30" s="942"/>
      <c r="BT30" s="943"/>
      <c r="BU30" s="941"/>
      <c r="BV30" s="942"/>
      <c r="BW30" s="942"/>
      <c r="BX30" s="942"/>
      <c r="BY30" s="943"/>
      <c r="BZ30" s="941"/>
      <c r="CA30" s="942"/>
      <c r="CB30" s="942"/>
      <c r="CC30" s="942"/>
      <c r="CD30" s="943"/>
      <c r="CE30" s="941"/>
      <c r="CF30" s="942"/>
      <c r="CG30" s="942"/>
      <c r="CH30" s="942"/>
      <c r="CI30" s="943"/>
      <c r="CJ30" s="941"/>
      <c r="CK30" s="942"/>
      <c r="CL30" s="942"/>
      <c r="CM30" s="942"/>
      <c r="CN30" s="943"/>
      <c r="CO30" s="941"/>
      <c r="CP30" s="942"/>
      <c r="CQ30" s="942"/>
      <c r="CR30" s="942"/>
      <c r="CS30" s="943"/>
      <c r="CT30" s="941"/>
      <c r="CU30" s="942"/>
      <c r="CV30" s="942"/>
      <c r="CW30" s="942"/>
      <c r="CX30" s="943"/>
    </row>
    <row r="31" spans="1:107" ht="15" customHeight="1" thickTop="1" x14ac:dyDescent="0.25">
      <c r="AL31" s="110"/>
      <c r="AM31" s="110"/>
      <c r="AN31" s="110"/>
      <c r="AO31" s="110"/>
      <c r="AP31" s="110"/>
      <c r="AQ31" s="110"/>
      <c r="AR31" s="110"/>
      <c r="AS31" s="110"/>
      <c r="AT31" s="110"/>
      <c r="AU31" s="110"/>
      <c r="AV31" s="110"/>
      <c r="AW31" s="110"/>
      <c r="AX31" s="110"/>
      <c r="AY31" s="110"/>
      <c r="AZ31" s="110"/>
      <c r="BA31" s="110"/>
      <c r="BB31" s="110"/>
      <c r="BC31" s="110"/>
      <c r="BD31" s="110"/>
      <c r="BE31" s="110"/>
      <c r="BF31" s="110"/>
      <c r="BG31" s="110"/>
      <c r="BH31" s="110"/>
      <c r="BI31" s="110"/>
      <c r="BJ31" s="110"/>
      <c r="BK31" s="110"/>
      <c r="BL31" s="110"/>
      <c r="BM31" s="110"/>
      <c r="BN31" s="110"/>
      <c r="BO31" s="110"/>
      <c r="BP31" s="110"/>
      <c r="BQ31" s="110"/>
      <c r="BR31" s="110"/>
      <c r="BS31" s="110"/>
      <c r="BT31" s="110"/>
      <c r="BU31" s="110"/>
      <c r="BV31" s="110"/>
      <c r="BW31" s="110"/>
      <c r="BX31" s="110"/>
      <c r="BY31" s="110"/>
      <c r="BZ31" s="110"/>
      <c r="CA31" s="110"/>
      <c r="CB31" s="110"/>
      <c r="CC31" s="110"/>
      <c r="CD31" s="110"/>
      <c r="CE31" s="110"/>
      <c r="CF31" s="110"/>
      <c r="CG31" s="110"/>
      <c r="CH31" s="110"/>
      <c r="CI31" s="110"/>
      <c r="CJ31" s="110"/>
      <c r="CK31" s="110"/>
      <c r="CL31" s="110"/>
      <c r="CM31" s="110"/>
      <c r="CN31" s="110"/>
      <c r="CO31" s="110"/>
      <c r="CP31" s="110"/>
      <c r="CQ31" s="110"/>
      <c r="CR31" s="110"/>
      <c r="CS31" s="110"/>
      <c r="CT31" s="110"/>
      <c r="CU31" s="110"/>
      <c r="CV31" s="110"/>
      <c r="CW31" s="110"/>
      <c r="CX31" s="110"/>
    </row>
    <row r="32" spans="1:107" ht="15" customHeight="1" x14ac:dyDescent="0.25">
      <c r="G32" s="198" t="s">
        <v>1779</v>
      </c>
      <c r="H32" s="199"/>
      <c r="I32" s="199"/>
      <c r="J32" s="199"/>
      <c r="K32" s="199"/>
      <c r="L32" s="199"/>
      <c r="M32" s="199"/>
      <c r="N32" s="199"/>
      <c r="O32" s="199"/>
      <c r="P32" s="199"/>
      <c r="Q32" s="199"/>
      <c r="R32" s="199"/>
      <c r="S32" s="199"/>
      <c r="T32" s="199"/>
      <c r="U32" s="199"/>
      <c r="V32" s="199"/>
      <c r="W32" s="199"/>
      <c r="X32" s="199"/>
      <c r="Y32" s="199"/>
      <c r="Z32" s="199"/>
      <c r="AA32" s="199"/>
      <c r="AB32" s="199"/>
      <c r="AC32" s="199"/>
      <c r="AD32" s="199"/>
      <c r="AE32" s="199"/>
      <c r="AF32" s="199"/>
      <c r="AG32" s="199"/>
      <c r="AH32" s="199"/>
      <c r="AI32" s="199"/>
      <c r="AJ32" s="199"/>
      <c r="AK32" s="200"/>
      <c r="AL32" s="110"/>
      <c r="AM32" s="110"/>
      <c r="AN32" s="110"/>
      <c r="AO32" s="110"/>
      <c r="AP32" s="110"/>
      <c r="AQ32" s="110"/>
      <c r="AR32" s="110"/>
      <c r="AS32" s="110"/>
      <c r="AT32" s="110"/>
      <c r="AU32" s="110"/>
      <c r="AV32" s="110"/>
      <c r="AW32" s="110"/>
      <c r="AX32" s="110"/>
      <c r="AY32" s="110"/>
      <c r="AZ32" s="110"/>
      <c r="BA32" s="110"/>
      <c r="BB32" s="110"/>
      <c r="BC32" s="110"/>
      <c r="BD32" s="110"/>
      <c r="BE32" s="110"/>
      <c r="BF32" s="110"/>
      <c r="BG32" s="110"/>
      <c r="BH32" s="110"/>
      <c r="BI32" s="110"/>
      <c r="BJ32" s="110"/>
      <c r="BK32" s="110"/>
      <c r="BL32" s="110"/>
      <c r="BM32" s="110"/>
      <c r="BN32" s="110"/>
      <c r="BO32" s="110"/>
      <c r="BP32" s="110"/>
      <c r="BQ32" s="110"/>
      <c r="BR32" s="110"/>
      <c r="BS32" s="110"/>
      <c r="BT32" s="110"/>
      <c r="BU32" s="110"/>
      <c r="BV32" s="110"/>
      <c r="BW32" s="110"/>
      <c r="BX32" s="110"/>
      <c r="BY32" s="110"/>
      <c r="BZ32" s="110"/>
      <c r="CA32" s="110"/>
      <c r="CB32" s="110"/>
      <c r="CC32" s="110"/>
      <c r="CD32" s="110"/>
      <c r="CE32" s="110"/>
      <c r="CF32" s="110"/>
      <c r="CG32" s="110"/>
      <c r="CH32" s="110"/>
      <c r="CI32" s="110"/>
      <c r="CJ32" s="110"/>
      <c r="CK32" s="110"/>
      <c r="CL32" s="110"/>
      <c r="CM32" s="110"/>
      <c r="CN32" s="110"/>
      <c r="CO32" s="110"/>
      <c r="CP32" s="110"/>
      <c r="CQ32" s="110"/>
      <c r="CR32" s="110"/>
      <c r="CS32" s="110"/>
      <c r="CT32" s="110"/>
      <c r="CU32" s="110"/>
      <c r="CV32" s="110"/>
      <c r="CW32" s="110"/>
      <c r="CX32" s="110"/>
    </row>
    <row r="33" spans="7:102" ht="15" customHeight="1" x14ac:dyDescent="0.25">
      <c r="G33" s="201" t="s">
        <v>1445</v>
      </c>
      <c r="H33" s="970" t="s">
        <v>1780</v>
      </c>
      <c r="I33" s="764"/>
      <c r="J33" s="764"/>
      <c r="K33" s="764"/>
      <c r="L33" s="764"/>
      <c r="M33" s="764"/>
      <c r="N33" s="764"/>
      <c r="O33" s="764"/>
      <c r="P33" s="764"/>
      <c r="Q33" s="764"/>
      <c r="R33" s="764"/>
      <c r="S33" s="764"/>
      <c r="T33" s="764"/>
      <c r="U33" s="764"/>
      <c r="V33" s="764"/>
      <c r="W33" s="764"/>
      <c r="X33" s="764"/>
      <c r="Y33" s="764"/>
      <c r="Z33" s="764"/>
      <c r="AA33" s="764"/>
      <c r="AB33" s="764"/>
      <c r="AC33" s="764"/>
      <c r="AD33" s="764"/>
      <c r="AE33" s="764"/>
      <c r="AF33" s="764"/>
      <c r="AG33" s="764"/>
      <c r="AH33" s="764"/>
      <c r="AI33" s="764"/>
      <c r="AJ33" s="764"/>
      <c r="AK33" s="765"/>
      <c r="AL33" s="110"/>
      <c r="AM33" s="110"/>
      <c r="AN33" s="110"/>
      <c r="AO33" s="110"/>
      <c r="AP33" s="110"/>
      <c r="AQ33" s="110"/>
      <c r="AR33" s="110"/>
      <c r="AS33" s="110"/>
      <c r="AT33" s="110"/>
      <c r="AU33" s="110"/>
      <c r="AV33" s="110"/>
      <c r="AW33" s="110"/>
      <c r="AX33" s="110"/>
      <c r="AY33" s="110"/>
      <c r="AZ33" s="110"/>
      <c r="BA33" s="110"/>
      <c r="BB33" s="110"/>
      <c r="BC33" s="110"/>
      <c r="BD33" s="110"/>
      <c r="BE33" s="110"/>
      <c r="BF33" s="110"/>
      <c r="BG33" s="110"/>
      <c r="BH33" s="110"/>
      <c r="BI33" s="110"/>
      <c r="BJ33" s="110"/>
      <c r="BK33" s="110"/>
      <c r="BL33" s="110"/>
      <c r="BM33" s="110"/>
      <c r="BN33" s="110"/>
      <c r="BO33" s="110"/>
      <c r="BP33" s="110"/>
      <c r="BQ33" s="110"/>
      <c r="BR33" s="110"/>
      <c r="BS33" s="110"/>
      <c r="BT33" s="110"/>
      <c r="BU33" s="110"/>
      <c r="BV33" s="110"/>
      <c r="BW33" s="110"/>
      <c r="BX33" s="110"/>
      <c r="BY33" s="110"/>
      <c r="BZ33" s="110"/>
      <c r="CA33" s="110"/>
      <c r="CB33" s="110"/>
      <c r="CC33" s="110"/>
      <c r="CD33" s="110"/>
      <c r="CE33" s="110"/>
      <c r="CF33" s="110"/>
      <c r="CG33" s="110"/>
      <c r="CH33" s="110"/>
      <c r="CI33" s="110"/>
      <c r="CJ33" s="110"/>
      <c r="CK33" s="110"/>
      <c r="CL33" s="110"/>
      <c r="CM33" s="110"/>
      <c r="CN33" s="110"/>
      <c r="CO33" s="110"/>
      <c r="CP33" s="110"/>
      <c r="CQ33" s="110"/>
      <c r="CR33" s="110"/>
      <c r="CS33" s="110"/>
      <c r="CT33" s="110"/>
      <c r="CU33" s="110"/>
      <c r="CV33" s="110"/>
      <c r="CW33" s="110"/>
      <c r="CX33" s="110"/>
    </row>
    <row r="34" spans="7:102" ht="15" customHeight="1" x14ac:dyDescent="0.25">
      <c r="G34" s="520" t="s">
        <v>1781</v>
      </c>
      <c r="H34" s="971" t="str">
        <f>"Berdasarkan hasil pengujian-pengujian tersebut, pemeriksaan atas "&amp;H18&amp;"  disimpulkan sebagai berikut :"</f>
        <v>Berdasarkan hasil pengujian-pengujian tersebut, pemeriksaan atas Pembelian Bahan/Barang Dagangan  disimpulkan sebagai berikut :</v>
      </c>
      <c r="I34" s="789"/>
      <c r="J34" s="789"/>
      <c r="K34" s="789"/>
      <c r="L34" s="789"/>
      <c r="M34" s="789"/>
      <c r="N34" s="789"/>
      <c r="O34" s="789"/>
      <c r="P34" s="789"/>
      <c r="Q34" s="789"/>
      <c r="R34" s="789"/>
      <c r="S34" s="789"/>
      <c r="T34" s="789"/>
      <c r="U34" s="789"/>
      <c r="V34" s="789"/>
      <c r="W34" s="789"/>
      <c r="X34" s="789"/>
      <c r="Y34" s="789"/>
      <c r="Z34" s="789"/>
      <c r="AA34" s="789"/>
      <c r="AB34" s="789"/>
      <c r="AC34" s="789"/>
      <c r="AD34" s="789"/>
      <c r="AE34" s="789"/>
      <c r="AF34" s="789"/>
      <c r="AG34" s="789"/>
      <c r="AH34" s="789"/>
      <c r="AI34" s="789"/>
      <c r="AJ34" s="789"/>
      <c r="AK34" s="790"/>
      <c r="AL34" s="110"/>
      <c r="AM34" s="110"/>
      <c r="AN34" s="110"/>
      <c r="AO34" s="110"/>
      <c r="AP34" s="110"/>
      <c r="AQ34" s="110"/>
      <c r="AR34" s="110"/>
      <c r="AS34" s="110"/>
      <c r="AT34" s="110"/>
      <c r="AU34" s="110"/>
      <c r="AV34" s="110"/>
      <c r="AW34" s="110"/>
      <c r="AX34" s="110"/>
      <c r="AY34" s="110"/>
      <c r="AZ34" s="110"/>
      <c r="BA34" s="110"/>
      <c r="BB34" s="110"/>
      <c r="BC34" s="110"/>
      <c r="BD34" s="110"/>
      <c r="BE34" s="110"/>
      <c r="BF34" s="110"/>
      <c r="BG34" s="110"/>
      <c r="BH34" s="110"/>
      <c r="BI34" s="110"/>
      <c r="BJ34" s="110"/>
      <c r="BK34" s="110"/>
      <c r="BL34" s="110"/>
      <c r="BM34" s="110"/>
      <c r="BN34" s="110"/>
      <c r="BO34" s="110"/>
      <c r="BP34" s="110"/>
      <c r="BQ34" s="110"/>
      <c r="BR34" s="110"/>
      <c r="BS34" s="110"/>
      <c r="BT34" s="110"/>
      <c r="BU34" s="110"/>
      <c r="BV34" s="110"/>
      <c r="BW34" s="110"/>
      <c r="BX34" s="110"/>
      <c r="BY34" s="110"/>
      <c r="BZ34" s="110"/>
      <c r="CA34" s="110"/>
      <c r="CB34" s="110"/>
      <c r="CC34" s="110"/>
      <c r="CD34" s="110"/>
      <c r="CE34" s="110"/>
      <c r="CF34" s="110"/>
      <c r="CG34" s="110"/>
      <c r="CH34" s="110"/>
      <c r="CI34" s="110"/>
      <c r="CJ34" s="110"/>
      <c r="CK34" s="110"/>
      <c r="CL34" s="110"/>
      <c r="CM34" s="110"/>
      <c r="CN34" s="110"/>
      <c r="CO34" s="110"/>
      <c r="CP34" s="110"/>
      <c r="CQ34" s="110"/>
      <c r="CR34" s="110"/>
      <c r="CS34" s="110"/>
      <c r="CT34" s="110"/>
      <c r="CU34" s="110"/>
      <c r="CV34" s="110"/>
      <c r="CW34" s="110"/>
      <c r="CX34" s="110"/>
    </row>
    <row r="35" spans="7:102" ht="15" customHeight="1" x14ac:dyDescent="0.25">
      <c r="G35" s="521"/>
      <c r="H35" s="804"/>
      <c r="I35" s="940"/>
      <c r="J35" s="940"/>
      <c r="K35" s="940"/>
      <c r="L35" s="940"/>
      <c r="M35" s="940"/>
      <c r="N35" s="940"/>
      <c r="O35" s="940"/>
      <c r="P35" s="940"/>
      <c r="Q35" s="940"/>
      <c r="R35" s="940"/>
      <c r="S35" s="940"/>
      <c r="T35" s="940"/>
      <c r="U35" s="940"/>
      <c r="V35" s="940"/>
      <c r="W35" s="940"/>
      <c r="X35" s="940"/>
      <c r="Y35" s="940"/>
      <c r="Z35" s="940"/>
      <c r="AA35" s="940"/>
      <c r="AB35" s="940"/>
      <c r="AC35" s="940"/>
      <c r="AD35" s="940"/>
      <c r="AE35" s="940"/>
      <c r="AF35" s="940"/>
      <c r="AG35" s="940"/>
      <c r="AH35" s="940"/>
      <c r="AI35" s="940"/>
      <c r="AJ35" s="940"/>
      <c r="AK35" s="805"/>
      <c r="AL35" s="110"/>
      <c r="AM35" s="110"/>
      <c r="AN35" s="110"/>
      <c r="AO35" s="110"/>
      <c r="AP35" s="110"/>
      <c r="AQ35" s="110"/>
      <c r="AR35" s="110"/>
      <c r="AS35" s="110"/>
      <c r="AT35" s="110"/>
      <c r="AU35" s="110"/>
      <c r="AV35" s="110"/>
      <c r="AW35" s="110"/>
      <c r="AX35" s="110"/>
      <c r="AY35" s="110"/>
      <c r="AZ35" s="110"/>
      <c r="BA35" s="110"/>
      <c r="BB35" s="110"/>
      <c r="BC35" s="110"/>
      <c r="BD35" s="110"/>
      <c r="BE35" s="110"/>
      <c r="BF35" s="110"/>
      <c r="BG35" s="110"/>
      <c r="BH35" s="110"/>
      <c r="BI35" s="110"/>
      <c r="BJ35" s="110"/>
      <c r="BK35" s="110"/>
      <c r="BL35" s="110"/>
      <c r="BM35" s="110"/>
      <c r="BN35" s="110"/>
      <c r="BO35" s="110"/>
      <c r="BP35" s="110"/>
      <c r="BQ35" s="110"/>
      <c r="BR35" s="110"/>
      <c r="BS35" s="110"/>
      <c r="BT35" s="110"/>
      <c r="BU35" s="110"/>
      <c r="BV35" s="110"/>
      <c r="BW35" s="110"/>
      <c r="BX35" s="110"/>
      <c r="BY35" s="110"/>
      <c r="BZ35" s="110"/>
      <c r="CA35" s="110"/>
      <c r="CB35" s="110"/>
      <c r="CC35" s="110"/>
      <c r="CD35" s="110"/>
      <c r="CE35" s="110"/>
      <c r="CF35" s="110"/>
      <c r="CG35" s="110"/>
      <c r="CH35" s="110"/>
      <c r="CI35" s="110"/>
      <c r="CJ35" s="110"/>
      <c r="CK35" s="110"/>
      <c r="CL35" s="110"/>
      <c r="CM35" s="110"/>
      <c r="CN35" s="110"/>
      <c r="CO35" s="110"/>
      <c r="CP35" s="110"/>
      <c r="CQ35" s="110"/>
      <c r="CR35" s="110"/>
      <c r="CS35" s="110"/>
      <c r="CT35" s="110"/>
      <c r="CU35" s="110"/>
      <c r="CV35" s="110"/>
      <c r="CW35" s="110"/>
      <c r="CX35" s="110"/>
    </row>
    <row r="36" spans="7:102" ht="15" customHeight="1" x14ac:dyDescent="0.25">
      <c r="G36" s="521"/>
      <c r="H36" s="202" t="str">
        <f>H18&amp;" menurut pemeriksa :"</f>
        <v>Pembelian Bahan/Barang Dagangan menurut pemeriksa :</v>
      </c>
      <c r="I36" s="203"/>
      <c r="J36" s="203"/>
      <c r="K36" s="203"/>
      <c r="L36" s="203"/>
      <c r="M36" s="203"/>
      <c r="N36" s="203"/>
      <c r="O36" s="203"/>
      <c r="P36" s="203"/>
      <c r="Q36" s="203"/>
      <c r="R36" s="203"/>
      <c r="S36" s="203"/>
      <c r="T36" s="203"/>
      <c r="U36" s="203"/>
      <c r="V36" s="203"/>
      <c r="W36" s="203"/>
      <c r="X36" s="203"/>
      <c r="Y36" s="203"/>
      <c r="Z36" s="203"/>
      <c r="AA36" s="203"/>
      <c r="AB36" s="203"/>
      <c r="AK36" s="186"/>
      <c r="AL36" s="110"/>
      <c r="AM36" s="110"/>
      <c r="AN36" s="110"/>
      <c r="AO36" s="110"/>
      <c r="AP36" s="110"/>
      <c r="AQ36" s="110"/>
      <c r="AR36" s="110"/>
      <c r="AS36" s="110"/>
      <c r="AT36" s="110"/>
      <c r="AU36" s="110"/>
      <c r="AV36" s="110"/>
      <c r="AW36" s="110"/>
      <c r="AX36" s="110"/>
      <c r="AY36" s="110"/>
      <c r="AZ36" s="110"/>
      <c r="BA36" s="110"/>
      <c r="BB36" s="110"/>
      <c r="BC36" s="110"/>
      <c r="BD36" s="110"/>
      <c r="BE36" s="110"/>
      <c r="BF36" s="110"/>
      <c r="BG36" s="110"/>
      <c r="BH36" s="110"/>
      <c r="BI36" s="110"/>
      <c r="BJ36" s="110"/>
      <c r="BK36" s="110"/>
      <c r="BL36" s="110"/>
      <c r="BM36" s="110"/>
      <c r="BN36" s="110"/>
      <c r="BO36" s="110"/>
      <c r="BP36" s="110"/>
      <c r="BQ36" s="110"/>
      <c r="BR36" s="110"/>
      <c r="BS36" s="110"/>
      <c r="BT36" s="110"/>
      <c r="BU36" s="110"/>
      <c r="BV36" s="110"/>
      <c r="BW36" s="110"/>
      <c r="BX36" s="110"/>
      <c r="BY36" s="110"/>
      <c r="BZ36" s="110"/>
      <c r="CA36" s="110"/>
      <c r="CB36" s="110"/>
      <c r="CC36" s="110"/>
      <c r="CD36" s="110"/>
      <c r="CE36" s="110"/>
      <c r="CF36" s="110"/>
      <c r="CG36" s="110"/>
      <c r="CH36" s="110"/>
      <c r="CI36" s="110"/>
      <c r="CJ36" s="110"/>
      <c r="CK36" s="110"/>
      <c r="CL36" s="110"/>
      <c r="CM36" s="110"/>
      <c r="CN36" s="110"/>
      <c r="CO36" s="110"/>
      <c r="CP36" s="110"/>
      <c r="CQ36" s="110"/>
      <c r="CR36" s="110"/>
      <c r="CS36" s="110"/>
      <c r="CT36" s="110"/>
      <c r="CU36" s="110"/>
      <c r="CV36" s="110"/>
      <c r="CW36" s="110"/>
      <c r="CX36" s="110"/>
    </row>
    <row r="37" spans="7:102" ht="15" customHeight="1" x14ac:dyDescent="0.25">
      <c r="G37" s="521"/>
      <c r="H37" s="202" t="s">
        <v>1681</v>
      </c>
      <c r="I37" s="939" t="s">
        <v>1782</v>
      </c>
      <c r="J37" s="940"/>
      <c r="K37" s="940"/>
      <c r="L37" s="940"/>
      <c r="M37" s="940"/>
      <c r="N37" s="940"/>
      <c r="O37" s="940"/>
      <c r="P37" s="940"/>
      <c r="Q37" s="940"/>
      <c r="R37" s="940"/>
      <c r="S37" s="940"/>
      <c r="T37" s="940"/>
      <c r="U37" s="940"/>
      <c r="V37" s="940"/>
      <c r="W37" s="203" t="s">
        <v>1684</v>
      </c>
      <c r="X37" s="974">
        <f>IF(I38="Tidak Dilakukan Pengujian",X39,
IF(I38=M18,CO18,
IF(I38=M20,CO20,
IF(I38=M22,CO22,
IF(I38=M24,CO24,
IF(I38=M26,CO26,
IF(I38=M28,CO28,
"Pilih teknik yang lain")))))))</f>
        <v>0</v>
      </c>
      <c r="Y37" s="940"/>
      <c r="Z37" s="940"/>
      <c r="AA37" s="940"/>
      <c r="AB37" s="940"/>
      <c r="AK37" s="186"/>
      <c r="AL37" s="110"/>
      <c r="AM37" s="110"/>
      <c r="AN37" s="110"/>
      <c r="AO37" s="110"/>
      <c r="AP37" s="110"/>
      <c r="AQ37" s="110"/>
      <c r="AR37" s="110"/>
      <c r="AS37" s="110"/>
      <c r="AT37" s="110"/>
      <c r="AU37" s="110"/>
      <c r="AV37" s="110"/>
      <c r="AW37" s="110"/>
      <c r="AX37" s="110"/>
      <c r="AY37" s="110"/>
      <c r="AZ37" s="110"/>
      <c r="BA37" s="110"/>
      <c r="BB37" s="110"/>
      <c r="BC37" s="110"/>
      <c r="BD37" s="110"/>
      <c r="BE37" s="110"/>
      <c r="BF37" s="110"/>
      <c r="BG37" s="110"/>
      <c r="BH37" s="110"/>
      <c r="BI37" s="110"/>
      <c r="BJ37" s="110"/>
      <c r="BK37" s="110"/>
      <c r="BL37" s="110"/>
      <c r="BM37" s="110"/>
      <c r="BN37" s="110"/>
      <c r="BO37" s="110"/>
      <c r="BP37" s="110"/>
      <c r="BQ37" s="110"/>
      <c r="BR37" s="110"/>
      <c r="BS37" s="110"/>
      <c r="BT37" s="110"/>
      <c r="BU37" s="110"/>
      <c r="BV37" s="110"/>
      <c r="BW37" s="110"/>
      <c r="BX37" s="110"/>
      <c r="BY37" s="110"/>
      <c r="BZ37" s="110"/>
      <c r="CA37" s="110"/>
      <c r="CB37" s="110"/>
      <c r="CC37" s="110"/>
      <c r="CD37" s="110"/>
      <c r="CE37" s="110"/>
      <c r="CF37" s="110"/>
      <c r="CG37" s="110"/>
      <c r="CH37" s="110"/>
      <c r="CI37" s="110"/>
      <c r="CJ37" s="110"/>
      <c r="CK37" s="110"/>
      <c r="CL37" s="110"/>
      <c r="CM37" s="110"/>
      <c r="CN37" s="110"/>
      <c r="CO37" s="110"/>
      <c r="CP37" s="110"/>
      <c r="CQ37" s="110"/>
      <c r="CR37" s="110"/>
      <c r="CS37" s="110"/>
      <c r="CT37" s="110"/>
      <c r="CU37" s="110"/>
      <c r="CV37" s="110"/>
      <c r="CW37" s="110"/>
      <c r="CX37" s="110"/>
    </row>
    <row r="38" spans="7:102" ht="15" customHeight="1" x14ac:dyDescent="0.25">
      <c r="G38" s="521"/>
      <c r="H38" s="202"/>
      <c r="I38" s="939" t="s">
        <v>2032</v>
      </c>
      <c r="J38" s="940"/>
      <c r="K38" s="940"/>
      <c r="L38" s="940"/>
      <c r="M38" s="940"/>
      <c r="N38" s="940"/>
      <c r="O38" s="940"/>
      <c r="P38" s="940"/>
      <c r="Q38" s="940"/>
      <c r="R38" s="940"/>
      <c r="S38" s="940"/>
      <c r="T38" s="940"/>
      <c r="U38" s="940"/>
      <c r="V38" s="940"/>
      <c r="W38" s="203"/>
      <c r="X38" s="522"/>
      <c r="Y38" s="522"/>
      <c r="Z38" s="522"/>
      <c r="AA38" s="522"/>
      <c r="AB38" s="522"/>
      <c r="AC38" s="204"/>
      <c r="AD38" s="204"/>
      <c r="AE38" s="204"/>
      <c r="AF38" s="204"/>
      <c r="AG38" s="204"/>
      <c r="AH38" s="204"/>
      <c r="AI38" s="204"/>
      <c r="AJ38" s="204"/>
      <c r="AK38" s="444"/>
      <c r="AL38" s="110"/>
      <c r="AM38" s="110"/>
      <c r="AN38" s="110"/>
      <c r="AO38" s="110"/>
      <c r="AP38" s="110"/>
      <c r="AQ38" s="110"/>
      <c r="AR38" s="110"/>
      <c r="AS38" s="110"/>
      <c r="AT38" s="110"/>
      <c r="AU38" s="110"/>
      <c r="AV38" s="110"/>
      <c r="AW38" s="110"/>
      <c r="AX38" s="110"/>
      <c r="AY38" s="110"/>
      <c r="AZ38" s="110"/>
      <c r="BA38" s="110"/>
      <c r="BB38" s="110"/>
      <c r="BC38" s="110"/>
      <c r="BD38" s="110"/>
      <c r="BE38" s="110"/>
      <c r="BF38" s="110"/>
      <c r="BG38" s="110"/>
      <c r="BH38" s="110"/>
      <c r="BI38" s="110"/>
      <c r="BJ38" s="110"/>
      <c r="BK38" s="110"/>
      <c r="BL38" s="110"/>
      <c r="BM38" s="110"/>
      <c r="BN38" s="110"/>
      <c r="BO38" s="110"/>
      <c r="BP38" s="110"/>
      <c r="BQ38" s="110"/>
      <c r="BR38" s="110"/>
      <c r="BS38" s="110"/>
      <c r="BT38" s="110"/>
      <c r="BU38" s="110"/>
      <c r="BV38" s="110"/>
      <c r="BW38" s="110"/>
      <c r="BX38" s="110"/>
      <c r="BY38" s="110"/>
      <c r="BZ38" s="110"/>
      <c r="CA38" s="110"/>
      <c r="CB38" s="110"/>
      <c r="CC38" s="110"/>
      <c r="CD38" s="110"/>
      <c r="CE38" s="110"/>
      <c r="CF38" s="110"/>
      <c r="CG38" s="110"/>
      <c r="CH38" s="110"/>
      <c r="CI38" s="110"/>
      <c r="CJ38" s="110"/>
      <c r="CK38" s="110"/>
      <c r="CL38" s="110"/>
      <c r="CM38" s="110"/>
      <c r="CN38" s="110"/>
      <c r="CO38" s="110"/>
      <c r="CP38" s="110"/>
      <c r="CQ38" s="110"/>
      <c r="CR38" s="110"/>
      <c r="CS38" s="110"/>
      <c r="CT38" s="110"/>
      <c r="CU38" s="110"/>
      <c r="CV38" s="110"/>
      <c r="CW38" s="110"/>
      <c r="CX38" s="110"/>
    </row>
    <row r="39" spans="7:102" ht="15" customHeight="1" x14ac:dyDescent="0.25">
      <c r="G39" s="521"/>
      <c r="H39" s="202" t="s">
        <v>1681</v>
      </c>
      <c r="I39" s="939" t="s">
        <v>1783</v>
      </c>
      <c r="J39" s="940"/>
      <c r="K39" s="940"/>
      <c r="L39" s="940"/>
      <c r="M39" s="940"/>
      <c r="N39" s="940"/>
      <c r="O39" s="940"/>
      <c r="P39" s="940"/>
      <c r="Q39" s="940"/>
      <c r="R39" s="940"/>
      <c r="S39" s="940"/>
      <c r="T39" s="940"/>
      <c r="U39" s="940"/>
      <c r="V39" s="940"/>
      <c r="W39" s="203" t="s">
        <v>1684</v>
      </c>
      <c r="X39" s="968">
        <f>'C-1'!U32</f>
        <v>0</v>
      </c>
      <c r="Y39" s="794"/>
      <c r="Z39" s="794"/>
      <c r="AA39" s="794"/>
      <c r="AB39" s="794"/>
      <c r="AC39" s="204"/>
      <c r="AD39" s="204"/>
      <c r="AE39" s="204"/>
      <c r="AF39" s="204"/>
      <c r="AG39" s="204"/>
      <c r="AH39" s="204"/>
      <c r="AI39" s="204"/>
      <c r="AJ39" s="204"/>
      <c r="AK39" s="444"/>
      <c r="AL39" s="110"/>
      <c r="AM39" s="110"/>
      <c r="AN39" s="110"/>
      <c r="AO39" s="110"/>
      <c r="AP39" s="110"/>
      <c r="AQ39" s="110"/>
      <c r="AR39" s="110"/>
      <c r="AS39" s="110"/>
      <c r="AT39" s="110"/>
      <c r="AU39" s="110"/>
      <c r="AV39" s="110"/>
      <c r="AW39" s="110"/>
      <c r="AX39" s="110"/>
      <c r="AY39" s="110"/>
      <c r="AZ39" s="110"/>
      <c r="BA39" s="110"/>
      <c r="BB39" s="110"/>
      <c r="BC39" s="110"/>
      <c r="BD39" s="110"/>
      <c r="BE39" s="110"/>
      <c r="BF39" s="110"/>
      <c r="BG39" s="110"/>
      <c r="BH39" s="110"/>
      <c r="BI39" s="110"/>
      <c r="BJ39" s="110"/>
      <c r="BK39" s="110"/>
      <c r="BL39" s="110"/>
      <c r="BM39" s="110"/>
      <c r="BN39" s="110"/>
      <c r="BO39" s="110"/>
      <c r="BP39" s="110"/>
      <c r="BQ39" s="110"/>
      <c r="BR39" s="110"/>
      <c r="BS39" s="110"/>
      <c r="BT39" s="110"/>
      <c r="BU39" s="110"/>
      <c r="BV39" s="110"/>
      <c r="BW39" s="110"/>
      <c r="BX39" s="110"/>
      <c r="BY39" s="110"/>
      <c r="BZ39" s="110"/>
      <c r="CA39" s="110"/>
      <c r="CB39" s="110"/>
      <c r="CC39" s="110"/>
      <c r="CD39" s="110"/>
      <c r="CE39" s="110"/>
      <c r="CF39" s="110"/>
      <c r="CG39" s="110"/>
      <c r="CH39" s="110"/>
      <c r="CI39" s="110"/>
      <c r="CJ39" s="110"/>
      <c r="CK39" s="110"/>
      <c r="CL39" s="110"/>
      <c r="CM39" s="110"/>
      <c r="CN39" s="110"/>
      <c r="CO39" s="110"/>
      <c r="CP39" s="110"/>
      <c r="CQ39" s="110"/>
      <c r="CR39" s="110"/>
      <c r="CS39" s="110"/>
      <c r="CT39" s="110"/>
      <c r="CU39" s="110"/>
      <c r="CV39" s="110"/>
      <c r="CW39" s="110"/>
      <c r="CX39" s="110"/>
    </row>
    <row r="40" spans="7:102" ht="15" customHeight="1" x14ac:dyDescent="0.25">
      <c r="G40" s="521"/>
      <c r="H40" s="202" t="s">
        <v>1772</v>
      </c>
      <c r="I40" s="203"/>
      <c r="J40" s="203"/>
      <c r="K40" s="203"/>
      <c r="L40" s="203"/>
      <c r="M40" s="203"/>
      <c r="N40" s="203"/>
      <c r="O40" s="203"/>
      <c r="P40" s="203"/>
      <c r="Q40" s="203"/>
      <c r="R40" s="203"/>
      <c r="S40" s="203"/>
      <c r="T40" s="203"/>
      <c r="U40" s="203"/>
      <c r="V40" s="203"/>
      <c r="W40" s="203" t="s">
        <v>1684</v>
      </c>
      <c r="X40" s="966">
        <f>X37-X39</f>
        <v>0</v>
      </c>
      <c r="Y40" s="789"/>
      <c r="Z40" s="789"/>
      <c r="AA40" s="789"/>
      <c r="AB40" s="789"/>
      <c r="AC40" s="204"/>
      <c r="AD40" s="204"/>
      <c r="AE40" s="204"/>
      <c r="AF40" s="204"/>
      <c r="AG40" s="204"/>
      <c r="AH40" s="204"/>
      <c r="AI40" s="204"/>
      <c r="AJ40" s="204"/>
      <c r="AK40" s="444"/>
      <c r="AL40" s="110"/>
      <c r="AM40" s="110"/>
      <c r="AN40" s="110"/>
      <c r="AO40" s="110"/>
      <c r="AP40" s="110"/>
      <c r="AQ40" s="110"/>
      <c r="AR40" s="110"/>
      <c r="AS40" s="110"/>
      <c r="AT40" s="110"/>
      <c r="AU40" s="110"/>
      <c r="AV40" s="110"/>
      <c r="AW40" s="110"/>
      <c r="AX40" s="110"/>
      <c r="AY40" s="110"/>
      <c r="AZ40" s="110"/>
      <c r="BA40" s="110"/>
      <c r="BB40" s="110"/>
      <c r="BC40" s="110"/>
      <c r="BD40" s="110"/>
      <c r="BE40" s="110"/>
      <c r="BF40" s="110"/>
      <c r="BG40" s="110"/>
      <c r="BH40" s="110"/>
      <c r="BI40" s="110"/>
      <c r="BJ40" s="110"/>
      <c r="BK40" s="110"/>
      <c r="BL40" s="110"/>
      <c r="BM40" s="110"/>
      <c r="BN40" s="110"/>
      <c r="BO40" s="110"/>
      <c r="BP40" s="110"/>
      <c r="BQ40" s="110"/>
      <c r="BR40" s="110"/>
      <c r="BS40" s="110"/>
      <c r="BT40" s="110"/>
      <c r="BU40" s="110"/>
      <c r="BV40" s="110"/>
      <c r="BW40" s="110"/>
      <c r="BX40" s="110"/>
      <c r="BY40" s="110"/>
      <c r="BZ40" s="110"/>
      <c r="CA40" s="110"/>
      <c r="CB40" s="110"/>
      <c r="CC40" s="110"/>
      <c r="CD40" s="110"/>
      <c r="CE40" s="110"/>
      <c r="CF40" s="110"/>
      <c r="CG40" s="110"/>
      <c r="CH40" s="110"/>
      <c r="CI40" s="110"/>
      <c r="CJ40" s="110"/>
      <c r="CK40" s="110"/>
      <c r="CL40" s="110"/>
      <c r="CM40" s="110"/>
      <c r="CN40" s="110"/>
      <c r="CO40" s="110"/>
      <c r="CP40" s="110"/>
      <c r="CQ40" s="110"/>
      <c r="CR40" s="110"/>
      <c r="CS40" s="110"/>
      <c r="CT40" s="110"/>
      <c r="CU40" s="110"/>
      <c r="CV40" s="110"/>
      <c r="CW40" s="110"/>
      <c r="CX40" s="110"/>
    </row>
    <row r="41" spans="7:102" ht="15" customHeight="1" x14ac:dyDescent="0.25">
      <c r="G41" s="521"/>
      <c r="H41" s="202"/>
      <c r="I41" s="203"/>
      <c r="J41" s="203"/>
      <c r="K41" s="203"/>
      <c r="L41" s="203"/>
      <c r="M41" s="203"/>
      <c r="N41" s="203"/>
      <c r="O41" s="203"/>
      <c r="P41" s="203"/>
      <c r="Q41" s="203"/>
      <c r="R41" s="203"/>
      <c r="S41" s="203"/>
      <c r="T41" s="203"/>
      <c r="U41" s="203"/>
      <c r="V41" s="203"/>
      <c r="W41" s="203"/>
      <c r="X41" s="522"/>
      <c r="Y41" s="522"/>
      <c r="Z41" s="522"/>
      <c r="AA41" s="522"/>
      <c r="AB41" s="522"/>
      <c r="AC41" s="204"/>
      <c r="AD41" s="204"/>
      <c r="AE41" s="204"/>
      <c r="AF41" s="204"/>
      <c r="AG41" s="204"/>
      <c r="AH41" s="204"/>
      <c r="AI41" s="204"/>
      <c r="AJ41" s="204"/>
      <c r="AK41" s="444"/>
      <c r="AL41" s="110"/>
      <c r="AM41" s="110"/>
      <c r="AN41" s="110"/>
      <c r="AO41" s="110"/>
      <c r="AP41" s="110"/>
      <c r="AQ41" s="110"/>
      <c r="AR41" s="110"/>
      <c r="AS41" s="110"/>
      <c r="AT41" s="110"/>
      <c r="AU41" s="110"/>
      <c r="AV41" s="110"/>
      <c r="AW41" s="110"/>
      <c r="AX41" s="110"/>
      <c r="AY41" s="110"/>
      <c r="AZ41" s="110"/>
      <c r="BA41" s="110"/>
      <c r="BB41" s="110"/>
      <c r="BC41" s="110"/>
      <c r="BD41" s="110"/>
      <c r="BE41" s="110"/>
      <c r="BF41" s="110"/>
      <c r="BG41" s="110"/>
      <c r="BH41" s="110"/>
      <c r="BI41" s="110"/>
      <c r="BJ41" s="110"/>
      <c r="BK41" s="110"/>
      <c r="BL41" s="110"/>
      <c r="BM41" s="110"/>
      <c r="BN41" s="110"/>
      <c r="BO41" s="110"/>
      <c r="BP41" s="110"/>
      <c r="BQ41" s="110"/>
      <c r="BR41" s="110"/>
      <c r="BS41" s="110"/>
      <c r="BT41" s="110"/>
      <c r="BU41" s="110"/>
      <c r="BV41" s="110"/>
      <c r="BW41" s="110"/>
      <c r="BX41" s="110"/>
      <c r="BY41" s="110"/>
      <c r="BZ41" s="110"/>
      <c r="CA41" s="110"/>
      <c r="CB41" s="110"/>
      <c r="CC41" s="110"/>
      <c r="CD41" s="110"/>
      <c r="CE41" s="110"/>
      <c r="CF41" s="110"/>
      <c r="CG41" s="110"/>
      <c r="CH41" s="110"/>
      <c r="CI41" s="110"/>
      <c r="CJ41" s="110"/>
      <c r="CK41" s="110"/>
      <c r="CL41" s="110"/>
      <c r="CM41" s="110"/>
      <c r="CN41" s="110"/>
      <c r="CO41" s="110"/>
      <c r="CP41" s="110"/>
      <c r="CQ41" s="110"/>
      <c r="CR41" s="110"/>
      <c r="CS41" s="110"/>
      <c r="CT41" s="110"/>
      <c r="CU41" s="110"/>
      <c r="CV41" s="110"/>
      <c r="CW41" s="110"/>
      <c r="CX41" s="110"/>
    </row>
    <row r="42" spans="7:102" ht="15" customHeight="1" x14ac:dyDescent="0.25">
      <c r="G42" s="521" t="s">
        <v>1784</v>
      </c>
      <c r="H42" s="202" t="s">
        <v>1785</v>
      </c>
      <c r="I42" s="203"/>
      <c r="J42" s="203"/>
      <c r="K42" s="203"/>
      <c r="L42" s="203"/>
      <c r="M42" s="203"/>
      <c r="N42" s="203"/>
      <c r="O42" s="203"/>
      <c r="P42" s="203"/>
      <c r="Q42" s="203"/>
      <c r="R42" s="203"/>
      <c r="S42" s="203"/>
      <c r="T42" s="203"/>
      <c r="U42" s="203"/>
      <c r="V42" s="203"/>
      <c r="W42" s="203"/>
      <c r="X42" s="203"/>
      <c r="Y42" s="203"/>
      <c r="Z42" s="203"/>
      <c r="AA42" s="203"/>
      <c r="AB42" s="203"/>
      <c r="AC42" s="204"/>
      <c r="AD42" s="204"/>
      <c r="AE42" s="204"/>
      <c r="AF42" s="204"/>
      <c r="AG42" s="204"/>
      <c r="AH42" s="204"/>
      <c r="AI42" s="204"/>
      <c r="AJ42" s="204"/>
      <c r="AK42" s="444"/>
      <c r="AL42" s="110"/>
      <c r="AM42" s="110"/>
      <c r="AN42" s="110"/>
      <c r="AO42" s="110"/>
      <c r="AP42" s="110"/>
      <c r="AQ42" s="110"/>
      <c r="AR42" s="110"/>
      <c r="AS42" s="110"/>
      <c r="AT42" s="110"/>
      <c r="AU42" s="110"/>
      <c r="AV42" s="110"/>
      <c r="AW42" s="110"/>
      <c r="AX42" s="110"/>
      <c r="AY42" s="110"/>
      <c r="AZ42" s="110"/>
      <c r="BA42" s="110"/>
      <c r="BB42" s="110"/>
      <c r="BC42" s="110"/>
      <c r="BD42" s="110"/>
      <c r="BE42" s="110"/>
      <c r="BF42" s="110"/>
      <c r="BG42" s="110"/>
      <c r="BH42" s="110"/>
      <c r="BI42" s="110"/>
      <c r="BJ42" s="110"/>
      <c r="BK42" s="110"/>
      <c r="BL42" s="110"/>
      <c r="BM42" s="110"/>
      <c r="BN42" s="110"/>
      <c r="BO42" s="110"/>
      <c r="BP42" s="110"/>
      <c r="BQ42" s="110"/>
      <c r="BR42" s="110"/>
      <c r="BS42" s="110"/>
      <c r="BT42" s="110"/>
      <c r="BU42" s="110"/>
      <c r="BV42" s="110"/>
      <c r="BW42" s="110"/>
      <c r="BX42" s="110"/>
      <c r="BY42" s="110"/>
      <c r="BZ42" s="110"/>
      <c r="CA42" s="110"/>
      <c r="CB42" s="110"/>
      <c r="CC42" s="110"/>
      <c r="CD42" s="110"/>
      <c r="CE42" s="110"/>
      <c r="CF42" s="110"/>
      <c r="CG42" s="110"/>
      <c r="CH42" s="110"/>
      <c r="CI42" s="110"/>
      <c r="CJ42" s="110"/>
      <c r="CK42" s="110"/>
      <c r="CL42" s="110"/>
      <c r="CM42" s="110"/>
      <c r="CN42" s="110"/>
      <c r="CO42" s="110"/>
      <c r="CP42" s="110"/>
      <c r="CQ42" s="110"/>
      <c r="CR42" s="110"/>
      <c r="CS42" s="110"/>
      <c r="CT42" s="110"/>
      <c r="CU42" s="110"/>
      <c r="CV42" s="110"/>
      <c r="CW42" s="110"/>
      <c r="CX42" s="110"/>
    </row>
    <row r="43" spans="7:102" ht="15" customHeight="1" x14ac:dyDescent="0.25">
      <c r="G43" s="521"/>
      <c r="H43" s="972" t="s">
        <v>1786</v>
      </c>
      <c r="I43" s="940"/>
      <c r="J43" s="940"/>
      <c r="K43" s="940"/>
      <c r="L43" s="940"/>
      <c r="M43" s="940"/>
      <c r="N43" s="940"/>
      <c r="O43" s="940"/>
      <c r="P43" s="940"/>
      <c r="Q43" s="940"/>
      <c r="R43" s="940"/>
      <c r="S43" s="940"/>
      <c r="T43" s="940"/>
      <c r="U43" s="940"/>
      <c r="V43" s="940"/>
      <c r="W43" s="940"/>
      <c r="X43" s="940"/>
      <c r="Y43" s="940"/>
      <c r="Z43" s="940"/>
      <c r="AA43" s="940"/>
      <c r="AB43" s="940"/>
      <c r="AC43" s="940"/>
      <c r="AD43" s="940"/>
      <c r="AE43" s="940"/>
      <c r="AF43" s="940"/>
      <c r="AG43" s="940"/>
      <c r="AH43" s="940"/>
      <c r="AI43" s="940"/>
      <c r="AJ43" s="940"/>
      <c r="AK43" s="805"/>
      <c r="AL43" s="110"/>
      <c r="AM43" s="110"/>
      <c r="AN43" s="110"/>
      <c r="AO43" s="110"/>
      <c r="AP43" s="110"/>
      <c r="AQ43" s="110"/>
      <c r="AR43" s="110"/>
      <c r="AS43" s="110"/>
      <c r="AT43" s="110"/>
      <c r="AU43" s="110"/>
      <c r="AV43" s="110"/>
      <c r="AW43" s="110"/>
      <c r="AX43" s="110"/>
      <c r="AY43" s="110"/>
      <c r="AZ43" s="110"/>
      <c r="BA43" s="110"/>
      <c r="BB43" s="110"/>
      <c r="BC43" s="110"/>
      <c r="BD43" s="110"/>
      <c r="BE43" s="110"/>
      <c r="BF43" s="110"/>
      <c r="BG43" s="110"/>
      <c r="BH43" s="110"/>
      <c r="BI43" s="110"/>
      <c r="BJ43" s="110"/>
      <c r="BK43" s="110"/>
      <c r="BL43" s="110"/>
      <c r="BM43" s="110"/>
      <c r="BN43" s="110"/>
      <c r="BO43" s="110"/>
      <c r="BP43" s="110"/>
      <c r="BQ43" s="110"/>
      <c r="BR43" s="110"/>
      <c r="BS43" s="110"/>
      <c r="BT43" s="110"/>
      <c r="BU43" s="110"/>
      <c r="BV43" s="110"/>
      <c r="BW43" s="110"/>
      <c r="BX43" s="110"/>
      <c r="BY43" s="110"/>
      <c r="BZ43" s="110"/>
      <c r="CA43" s="110"/>
      <c r="CB43" s="110"/>
      <c r="CC43" s="110"/>
      <c r="CD43" s="110"/>
      <c r="CE43" s="110"/>
      <c r="CF43" s="110"/>
      <c r="CG43" s="110"/>
      <c r="CH43" s="110"/>
      <c r="CI43" s="110"/>
      <c r="CJ43" s="110"/>
      <c r="CK43" s="110"/>
      <c r="CL43" s="110"/>
      <c r="CM43" s="110"/>
      <c r="CN43" s="110"/>
      <c r="CO43" s="110"/>
      <c r="CP43" s="110"/>
      <c r="CQ43" s="110"/>
      <c r="CR43" s="110"/>
      <c r="CS43" s="110"/>
      <c r="CT43" s="110"/>
      <c r="CU43" s="110"/>
      <c r="CV43" s="110"/>
      <c r="CW43" s="110"/>
      <c r="CX43" s="110"/>
    </row>
    <row r="44" spans="7:102" ht="15" customHeight="1" x14ac:dyDescent="0.25">
      <c r="G44" s="521"/>
      <c r="H44" s="804"/>
      <c r="I44" s="940"/>
      <c r="J44" s="940"/>
      <c r="K44" s="940"/>
      <c r="L44" s="940"/>
      <c r="M44" s="940"/>
      <c r="N44" s="940"/>
      <c r="O44" s="940"/>
      <c r="P44" s="940"/>
      <c r="Q44" s="940"/>
      <c r="R44" s="940"/>
      <c r="S44" s="940"/>
      <c r="T44" s="940"/>
      <c r="U44" s="940"/>
      <c r="V44" s="940"/>
      <c r="W44" s="940"/>
      <c r="X44" s="940"/>
      <c r="Y44" s="940"/>
      <c r="Z44" s="940"/>
      <c r="AA44" s="940"/>
      <c r="AB44" s="940"/>
      <c r="AC44" s="940"/>
      <c r="AD44" s="940"/>
      <c r="AE44" s="940"/>
      <c r="AF44" s="940"/>
      <c r="AG44" s="940"/>
      <c r="AH44" s="940"/>
      <c r="AI44" s="940"/>
      <c r="AJ44" s="940"/>
      <c r="AK44" s="805"/>
      <c r="AL44" s="110"/>
      <c r="AM44" s="110"/>
      <c r="AN44" s="110"/>
      <c r="AO44" s="110"/>
      <c r="AP44" s="110"/>
      <c r="AQ44" s="110"/>
      <c r="AR44" s="110"/>
      <c r="AS44" s="110"/>
      <c r="AT44" s="110"/>
      <c r="AU44" s="110"/>
      <c r="AV44" s="110"/>
      <c r="AW44" s="110"/>
      <c r="AX44" s="110"/>
      <c r="AY44" s="110"/>
      <c r="AZ44" s="110"/>
      <c r="BA44" s="110"/>
      <c r="BB44" s="110"/>
      <c r="BC44" s="110"/>
      <c r="BD44" s="110"/>
      <c r="BE44" s="110"/>
      <c r="BF44" s="110"/>
      <c r="BG44" s="110"/>
      <c r="BH44" s="110"/>
      <c r="BI44" s="110"/>
      <c r="BJ44" s="110"/>
      <c r="BK44" s="110"/>
      <c r="BL44" s="110"/>
      <c r="BM44" s="110"/>
      <c r="BN44" s="110"/>
      <c r="BO44" s="110"/>
      <c r="BP44" s="110"/>
      <c r="BQ44" s="110"/>
      <c r="BR44" s="110"/>
      <c r="BS44" s="110"/>
      <c r="BT44" s="110"/>
      <c r="BU44" s="110"/>
      <c r="BV44" s="110"/>
      <c r="BW44" s="110"/>
      <c r="BX44" s="110"/>
      <c r="BY44" s="110"/>
      <c r="BZ44" s="110"/>
      <c r="CA44" s="110"/>
      <c r="CB44" s="110"/>
      <c r="CC44" s="110"/>
      <c r="CD44" s="110"/>
      <c r="CE44" s="110"/>
      <c r="CF44" s="110"/>
      <c r="CG44" s="110"/>
      <c r="CH44" s="110"/>
      <c r="CI44" s="110"/>
      <c r="CJ44" s="110"/>
      <c r="CK44" s="110"/>
      <c r="CL44" s="110"/>
      <c r="CM44" s="110"/>
      <c r="CN44" s="110"/>
      <c r="CO44" s="110"/>
      <c r="CP44" s="110"/>
      <c r="CQ44" s="110"/>
      <c r="CR44" s="110"/>
      <c r="CS44" s="110"/>
      <c r="CT44" s="110"/>
      <c r="CU44" s="110"/>
      <c r="CV44" s="110"/>
      <c r="CW44" s="110"/>
      <c r="CX44" s="110"/>
    </row>
    <row r="45" spans="7:102" ht="15" customHeight="1" x14ac:dyDescent="0.25">
      <c r="G45" s="521"/>
      <c r="H45" s="804"/>
      <c r="I45" s="940"/>
      <c r="J45" s="940"/>
      <c r="K45" s="940"/>
      <c r="L45" s="940"/>
      <c r="M45" s="940"/>
      <c r="N45" s="940"/>
      <c r="O45" s="940"/>
      <c r="P45" s="940"/>
      <c r="Q45" s="940"/>
      <c r="R45" s="940"/>
      <c r="S45" s="940"/>
      <c r="T45" s="940"/>
      <c r="U45" s="940"/>
      <c r="V45" s="940"/>
      <c r="W45" s="940"/>
      <c r="X45" s="940"/>
      <c r="Y45" s="940"/>
      <c r="Z45" s="940"/>
      <c r="AA45" s="940"/>
      <c r="AB45" s="940"/>
      <c r="AC45" s="940"/>
      <c r="AD45" s="940"/>
      <c r="AE45" s="940"/>
      <c r="AF45" s="940"/>
      <c r="AG45" s="940"/>
      <c r="AH45" s="940"/>
      <c r="AI45" s="940"/>
      <c r="AJ45" s="940"/>
      <c r="AK45" s="805"/>
      <c r="AL45" s="110"/>
      <c r="AM45" s="110"/>
      <c r="AN45" s="110"/>
      <c r="AO45" s="110"/>
      <c r="AP45" s="110"/>
      <c r="AQ45" s="110"/>
      <c r="AR45" s="110"/>
      <c r="AS45" s="110"/>
      <c r="AT45" s="110"/>
      <c r="AU45" s="110"/>
      <c r="AV45" s="110"/>
      <c r="AW45" s="110"/>
      <c r="AX45" s="110"/>
      <c r="AY45" s="110"/>
      <c r="AZ45" s="110"/>
      <c r="BA45" s="110"/>
      <c r="BB45" s="110"/>
      <c r="BC45" s="110"/>
      <c r="BD45" s="110"/>
      <c r="BE45" s="110"/>
      <c r="BF45" s="110"/>
      <c r="BG45" s="110"/>
      <c r="BH45" s="110"/>
      <c r="BI45" s="110"/>
      <c r="BJ45" s="110"/>
      <c r="BK45" s="110"/>
      <c r="BL45" s="110"/>
      <c r="BM45" s="110"/>
      <c r="BN45" s="110"/>
      <c r="BO45" s="110"/>
      <c r="BP45" s="110"/>
      <c r="BQ45" s="110"/>
      <c r="BR45" s="110"/>
      <c r="BS45" s="110"/>
      <c r="BT45" s="110"/>
      <c r="BU45" s="110"/>
      <c r="BV45" s="110"/>
      <c r="BW45" s="110"/>
      <c r="BX45" s="110"/>
      <c r="BY45" s="110"/>
      <c r="BZ45" s="110"/>
      <c r="CA45" s="110"/>
      <c r="CB45" s="110"/>
      <c r="CC45" s="110"/>
      <c r="CD45" s="110"/>
      <c r="CE45" s="110"/>
      <c r="CF45" s="110"/>
      <c r="CG45" s="110"/>
      <c r="CH45" s="110"/>
      <c r="CI45" s="110"/>
      <c r="CJ45" s="110"/>
      <c r="CK45" s="110"/>
      <c r="CL45" s="110"/>
      <c r="CM45" s="110"/>
      <c r="CN45" s="110"/>
      <c r="CO45" s="110"/>
      <c r="CP45" s="110"/>
      <c r="CQ45" s="110"/>
      <c r="CR45" s="110"/>
      <c r="CS45" s="110"/>
      <c r="CT45" s="110"/>
      <c r="CU45" s="110"/>
      <c r="CV45" s="110"/>
      <c r="CW45" s="110"/>
      <c r="CX45" s="110"/>
    </row>
    <row r="46" spans="7:102" ht="15" customHeight="1" x14ac:dyDescent="0.25">
      <c r="G46" s="521"/>
      <c r="H46" s="804"/>
      <c r="I46" s="940"/>
      <c r="J46" s="940"/>
      <c r="K46" s="940"/>
      <c r="L46" s="940"/>
      <c r="M46" s="940"/>
      <c r="N46" s="940"/>
      <c r="O46" s="940"/>
      <c r="P46" s="940"/>
      <c r="Q46" s="940"/>
      <c r="R46" s="940"/>
      <c r="S46" s="940"/>
      <c r="T46" s="940"/>
      <c r="U46" s="940"/>
      <c r="V46" s="940"/>
      <c r="W46" s="940"/>
      <c r="X46" s="940"/>
      <c r="Y46" s="940"/>
      <c r="Z46" s="940"/>
      <c r="AA46" s="940"/>
      <c r="AB46" s="940"/>
      <c r="AC46" s="940"/>
      <c r="AD46" s="940"/>
      <c r="AE46" s="940"/>
      <c r="AF46" s="940"/>
      <c r="AG46" s="940"/>
      <c r="AH46" s="940"/>
      <c r="AI46" s="940"/>
      <c r="AJ46" s="940"/>
      <c r="AK46" s="805"/>
      <c r="AL46" s="110"/>
      <c r="AM46" s="110"/>
      <c r="AN46" s="110"/>
      <c r="AO46" s="110"/>
      <c r="AP46" s="110"/>
      <c r="AQ46" s="110"/>
      <c r="AR46" s="110"/>
      <c r="AS46" s="110"/>
      <c r="AT46" s="110"/>
      <c r="AU46" s="110"/>
      <c r="AV46" s="110"/>
      <c r="AW46" s="110"/>
      <c r="AX46" s="110"/>
      <c r="AY46" s="110"/>
      <c r="AZ46" s="110"/>
      <c r="BA46" s="110"/>
      <c r="BB46" s="110"/>
      <c r="BC46" s="110"/>
      <c r="BD46" s="110"/>
      <c r="BE46" s="110"/>
      <c r="BF46" s="110"/>
      <c r="BG46" s="110"/>
      <c r="BH46" s="110"/>
      <c r="BI46" s="110"/>
      <c r="BJ46" s="110"/>
      <c r="BK46" s="110"/>
      <c r="BL46" s="110"/>
      <c r="BM46" s="110"/>
      <c r="BN46" s="110"/>
      <c r="BO46" s="110"/>
      <c r="BP46" s="110"/>
      <c r="BQ46" s="110"/>
      <c r="BR46" s="110"/>
      <c r="BS46" s="110"/>
      <c r="BT46" s="110"/>
      <c r="BU46" s="110"/>
      <c r="BV46" s="110"/>
      <c r="BW46" s="110"/>
      <c r="BX46" s="110"/>
      <c r="BY46" s="110"/>
      <c r="BZ46" s="110"/>
      <c r="CA46" s="110"/>
      <c r="CB46" s="110"/>
      <c r="CC46" s="110"/>
      <c r="CD46" s="110"/>
      <c r="CE46" s="110"/>
      <c r="CF46" s="110"/>
      <c r="CG46" s="110"/>
      <c r="CH46" s="110"/>
      <c r="CI46" s="110"/>
      <c r="CJ46" s="110"/>
      <c r="CK46" s="110"/>
      <c r="CL46" s="110"/>
      <c r="CM46" s="110"/>
      <c r="CN46" s="110"/>
      <c r="CO46" s="110"/>
      <c r="CP46" s="110"/>
      <c r="CQ46" s="110"/>
      <c r="CR46" s="110"/>
      <c r="CS46" s="110"/>
      <c r="CT46" s="110"/>
      <c r="CU46" s="110"/>
      <c r="CV46" s="110"/>
      <c r="CW46" s="110"/>
      <c r="CX46" s="110"/>
    </row>
    <row r="47" spans="7:102" ht="15" customHeight="1" x14ac:dyDescent="0.25">
      <c r="G47" s="521"/>
      <c r="H47" s="202" t="s">
        <v>1787</v>
      </c>
      <c r="I47" s="203"/>
      <c r="J47" s="203"/>
      <c r="K47" s="203"/>
      <c r="L47" s="203"/>
      <c r="M47" s="203"/>
      <c r="N47" s="203"/>
      <c r="O47" s="203"/>
      <c r="P47" s="203"/>
      <c r="Q47" s="203"/>
      <c r="R47" s="203"/>
      <c r="S47" s="203"/>
      <c r="T47" s="203"/>
      <c r="U47" s="203"/>
      <c r="V47" s="203"/>
      <c r="W47" s="203"/>
      <c r="X47" s="522"/>
      <c r="Y47" s="522"/>
      <c r="Z47" s="522"/>
      <c r="AA47" s="522"/>
      <c r="AB47" s="522"/>
      <c r="AC47" s="435"/>
      <c r="AD47" s="435"/>
      <c r="AE47" s="435"/>
      <c r="AF47" s="435"/>
      <c r="AG47" s="435"/>
      <c r="AH47" s="435"/>
      <c r="AI47" s="435"/>
      <c r="AJ47" s="435"/>
      <c r="AK47" s="437"/>
      <c r="AL47" s="110"/>
      <c r="AM47" s="110"/>
      <c r="AN47" s="110"/>
      <c r="AO47" s="110"/>
      <c r="AP47" s="110"/>
      <c r="AQ47" s="110"/>
      <c r="AR47" s="110"/>
      <c r="AS47" s="110"/>
      <c r="AT47" s="110"/>
      <c r="AU47" s="110"/>
      <c r="AV47" s="110"/>
      <c r="AW47" s="110"/>
      <c r="AX47" s="110"/>
      <c r="AY47" s="110"/>
      <c r="AZ47" s="110"/>
      <c r="BA47" s="110"/>
      <c r="BB47" s="110"/>
      <c r="BC47" s="110"/>
      <c r="BD47" s="110"/>
      <c r="BE47" s="110"/>
      <c r="BF47" s="110"/>
      <c r="BG47" s="110"/>
      <c r="BH47" s="110"/>
      <c r="BI47" s="110"/>
      <c r="BJ47" s="110"/>
      <c r="BK47" s="110"/>
      <c r="BL47" s="110"/>
      <c r="BM47" s="110"/>
      <c r="BN47" s="110"/>
      <c r="BO47" s="110"/>
      <c r="BP47" s="110"/>
      <c r="BQ47" s="110"/>
      <c r="BR47" s="110"/>
      <c r="BS47" s="110"/>
      <c r="BT47" s="110"/>
      <c r="BU47" s="110"/>
      <c r="BV47" s="110"/>
      <c r="BW47" s="110"/>
      <c r="BX47" s="110"/>
      <c r="BY47" s="110"/>
      <c r="BZ47" s="110"/>
      <c r="CA47" s="110"/>
      <c r="CB47" s="110"/>
      <c r="CC47" s="110"/>
      <c r="CD47" s="110"/>
      <c r="CE47" s="110"/>
      <c r="CF47" s="110"/>
      <c r="CG47" s="110"/>
      <c r="CH47" s="110"/>
      <c r="CI47" s="110"/>
      <c r="CJ47" s="110"/>
      <c r="CK47" s="110"/>
      <c r="CL47" s="110"/>
      <c r="CM47" s="110"/>
      <c r="CN47" s="110"/>
      <c r="CO47" s="110"/>
      <c r="CP47" s="110"/>
      <c r="CQ47" s="110"/>
      <c r="CR47" s="110"/>
      <c r="CS47" s="110"/>
      <c r="CT47" s="110"/>
      <c r="CU47" s="110"/>
      <c r="CV47" s="110"/>
      <c r="CW47" s="110"/>
      <c r="CX47" s="110"/>
    </row>
    <row r="48" spans="7:102" ht="15" customHeight="1" x14ac:dyDescent="0.25">
      <c r="G48" s="521"/>
      <c r="H48" s="202" t="s">
        <v>1681</v>
      </c>
      <c r="I48" s="973" t="s">
        <v>2031</v>
      </c>
      <c r="J48" s="940"/>
      <c r="K48" s="940"/>
      <c r="L48" s="940"/>
      <c r="M48" s="940"/>
      <c r="N48" s="940"/>
      <c r="O48" s="940"/>
      <c r="P48" s="940"/>
      <c r="Q48" s="940"/>
      <c r="R48" s="940"/>
      <c r="S48" s="940"/>
      <c r="T48" s="940"/>
      <c r="U48" s="940"/>
      <c r="V48" s="940"/>
      <c r="W48" s="940"/>
      <c r="X48" s="940"/>
      <c r="Y48" s="940"/>
      <c r="Z48" s="940"/>
      <c r="AA48" s="940"/>
      <c r="AB48" s="940"/>
      <c r="AC48" s="435"/>
      <c r="AD48" s="435"/>
      <c r="AE48" s="435"/>
      <c r="AF48" s="435"/>
      <c r="AG48" s="435"/>
      <c r="AH48" s="435"/>
      <c r="AI48" s="435"/>
      <c r="AJ48" s="435"/>
      <c r="AK48" s="437"/>
      <c r="AL48" s="110"/>
      <c r="AM48" s="110"/>
      <c r="AN48" s="110"/>
      <c r="AO48" s="110"/>
      <c r="AP48" s="110"/>
      <c r="AQ48" s="110"/>
      <c r="AR48" s="110"/>
      <c r="AS48" s="110"/>
      <c r="AT48" s="110"/>
      <c r="AU48" s="110"/>
      <c r="AV48" s="110"/>
      <c r="AW48" s="110"/>
      <c r="AX48" s="110"/>
      <c r="AY48" s="110"/>
      <c r="AZ48" s="110"/>
      <c r="BA48" s="110"/>
      <c r="BB48" s="110"/>
      <c r="BC48" s="110"/>
      <c r="BD48" s="110"/>
      <c r="BE48" s="110"/>
      <c r="BF48" s="110"/>
      <c r="BG48" s="110"/>
      <c r="BH48" s="110"/>
      <c r="BI48" s="110"/>
      <c r="BJ48" s="110"/>
      <c r="BK48" s="110"/>
      <c r="BL48" s="110"/>
      <c r="BM48" s="110"/>
      <c r="BN48" s="110"/>
      <c r="BO48" s="110"/>
      <c r="BP48" s="110"/>
      <c r="BQ48" s="110"/>
      <c r="BR48" s="110"/>
      <c r="BS48" s="110"/>
      <c r="BT48" s="110"/>
      <c r="BU48" s="110"/>
      <c r="BV48" s="110"/>
      <c r="BW48" s="110"/>
      <c r="BX48" s="110"/>
      <c r="BY48" s="110"/>
      <c r="BZ48" s="110"/>
      <c r="CA48" s="110"/>
      <c r="CB48" s="110"/>
      <c r="CC48" s="110"/>
      <c r="CD48" s="110"/>
      <c r="CE48" s="110"/>
      <c r="CF48" s="110"/>
      <c r="CG48" s="110"/>
      <c r="CH48" s="110"/>
      <c r="CI48" s="110"/>
      <c r="CJ48" s="110"/>
      <c r="CK48" s="110"/>
      <c r="CL48" s="110"/>
      <c r="CM48" s="110"/>
      <c r="CN48" s="110"/>
      <c r="CO48" s="110"/>
      <c r="CP48" s="110"/>
      <c r="CQ48" s="110"/>
      <c r="CR48" s="110"/>
      <c r="CS48" s="110"/>
      <c r="CT48" s="110"/>
      <c r="CU48" s="110"/>
      <c r="CV48" s="110"/>
      <c r="CW48" s="110"/>
      <c r="CX48" s="110"/>
    </row>
    <row r="49" spans="7:102" ht="15" customHeight="1" x14ac:dyDescent="0.25">
      <c r="G49" s="521"/>
      <c r="H49" s="205"/>
      <c r="I49" s="435"/>
      <c r="W49" s="203"/>
      <c r="X49" s="203"/>
      <c r="Y49" s="203"/>
      <c r="Z49" s="203"/>
      <c r="AA49" s="203"/>
      <c r="AB49" s="203"/>
      <c r="AC49" s="204"/>
      <c r="AD49" s="204"/>
      <c r="AE49" s="204"/>
      <c r="AF49" s="204"/>
      <c r="AG49" s="204"/>
      <c r="AH49" s="204"/>
      <c r="AI49" s="204"/>
      <c r="AJ49" s="204"/>
      <c r="AK49" s="444"/>
      <c r="AL49" s="110"/>
      <c r="AM49" s="110"/>
      <c r="AN49" s="110"/>
      <c r="AO49" s="110"/>
      <c r="AP49" s="110"/>
      <c r="AQ49" s="110"/>
      <c r="AR49" s="110"/>
      <c r="AS49" s="110"/>
      <c r="AT49" s="110"/>
      <c r="AU49" s="110"/>
      <c r="AV49" s="110"/>
      <c r="AW49" s="110"/>
      <c r="AX49" s="110"/>
      <c r="AY49" s="110"/>
      <c r="AZ49" s="110"/>
      <c r="BA49" s="110"/>
      <c r="BB49" s="110"/>
      <c r="BC49" s="110"/>
      <c r="BD49" s="110"/>
      <c r="BE49" s="110"/>
      <c r="BF49" s="110"/>
      <c r="BG49" s="110"/>
      <c r="BH49" s="110"/>
      <c r="BI49" s="110"/>
      <c r="BJ49" s="110"/>
      <c r="BK49" s="110"/>
      <c r="BL49" s="110"/>
      <c r="BM49" s="110"/>
      <c r="BN49" s="110"/>
      <c r="BO49" s="110"/>
      <c r="BP49" s="110"/>
      <c r="BQ49" s="110"/>
      <c r="BR49" s="110"/>
      <c r="BS49" s="110"/>
      <c r="BT49" s="110"/>
      <c r="BU49" s="110"/>
      <c r="BV49" s="110"/>
      <c r="BW49" s="110"/>
      <c r="BX49" s="110"/>
      <c r="BY49" s="110"/>
      <c r="BZ49" s="110"/>
      <c r="CA49" s="110"/>
      <c r="CB49" s="110"/>
      <c r="CC49" s="110"/>
      <c r="CD49" s="110"/>
      <c r="CE49" s="110"/>
      <c r="CF49" s="110"/>
      <c r="CG49" s="110"/>
      <c r="CH49" s="110"/>
      <c r="CI49" s="110"/>
      <c r="CJ49" s="110"/>
      <c r="CK49" s="110"/>
      <c r="CL49" s="110"/>
      <c r="CM49" s="110"/>
      <c r="CN49" s="110"/>
      <c r="CO49" s="110"/>
      <c r="CP49" s="110"/>
      <c r="CQ49" s="110"/>
      <c r="CR49" s="110"/>
      <c r="CS49" s="110"/>
      <c r="CT49" s="110"/>
      <c r="CU49" s="110"/>
      <c r="CV49" s="110"/>
      <c r="CW49" s="110"/>
      <c r="CX49" s="110"/>
    </row>
    <row r="50" spans="7:102" ht="15" customHeight="1" x14ac:dyDescent="0.25">
      <c r="G50" s="521" t="s">
        <v>1788</v>
      </c>
      <c r="H50" s="205" t="s">
        <v>1789</v>
      </c>
      <c r="I50" s="435"/>
      <c r="W50" s="203"/>
      <c r="X50" s="203"/>
      <c r="Y50" s="203"/>
      <c r="Z50" s="203"/>
      <c r="AA50" s="203"/>
      <c r="AB50" s="203"/>
      <c r="AC50" s="204"/>
      <c r="AD50" s="204"/>
      <c r="AE50" s="204"/>
      <c r="AF50" s="204"/>
      <c r="AG50" s="204"/>
      <c r="AH50" s="204"/>
      <c r="AI50" s="204"/>
      <c r="AJ50" s="204"/>
      <c r="AK50" s="444"/>
      <c r="AL50" s="110"/>
      <c r="AM50" s="110"/>
      <c r="AN50" s="110"/>
      <c r="AO50" s="110"/>
      <c r="AP50" s="110"/>
      <c r="AQ50" s="110"/>
      <c r="AR50" s="110"/>
      <c r="AS50" s="110"/>
      <c r="AT50" s="110"/>
      <c r="AU50" s="110"/>
      <c r="AV50" s="110"/>
      <c r="AW50" s="110"/>
      <c r="AX50" s="110"/>
      <c r="AY50" s="110"/>
      <c r="AZ50" s="110"/>
      <c r="BA50" s="110"/>
      <c r="BB50" s="110"/>
      <c r="BC50" s="110"/>
      <c r="BD50" s="110"/>
      <c r="BE50" s="110"/>
      <c r="BF50" s="110"/>
      <c r="BG50" s="110"/>
      <c r="BH50" s="110"/>
      <c r="BI50" s="110"/>
      <c r="BJ50" s="110"/>
      <c r="BK50" s="110"/>
      <c r="BL50" s="110"/>
      <c r="BM50" s="110"/>
      <c r="BN50" s="110"/>
      <c r="BO50" s="110"/>
      <c r="BP50" s="110"/>
      <c r="BQ50" s="110"/>
      <c r="BR50" s="110"/>
      <c r="BS50" s="110"/>
      <c r="BT50" s="110"/>
      <c r="BU50" s="110"/>
      <c r="BV50" s="110"/>
      <c r="BW50" s="110"/>
      <c r="BX50" s="110"/>
      <c r="BY50" s="110"/>
      <c r="BZ50" s="110"/>
      <c r="CA50" s="110"/>
      <c r="CB50" s="110"/>
      <c r="CC50" s="110"/>
      <c r="CD50" s="110"/>
      <c r="CE50" s="110"/>
      <c r="CF50" s="110"/>
      <c r="CG50" s="110"/>
      <c r="CH50" s="110"/>
      <c r="CI50" s="110"/>
      <c r="CJ50" s="110"/>
      <c r="CK50" s="110"/>
      <c r="CL50" s="110"/>
      <c r="CM50" s="110"/>
      <c r="CN50" s="110"/>
      <c r="CO50" s="110"/>
      <c r="CP50" s="110"/>
      <c r="CQ50" s="110"/>
      <c r="CR50" s="110"/>
      <c r="CS50" s="110"/>
      <c r="CT50" s="110"/>
      <c r="CU50" s="110"/>
      <c r="CV50" s="110"/>
      <c r="CW50" s="110"/>
      <c r="CX50" s="110"/>
    </row>
    <row r="51" spans="7:102" ht="15" customHeight="1" x14ac:dyDescent="0.25">
      <c r="G51" s="521"/>
      <c r="H51" s="205">
        <v>1</v>
      </c>
      <c r="I51" s="435"/>
      <c r="W51" s="203"/>
      <c r="X51" s="203"/>
      <c r="Y51" s="203"/>
      <c r="Z51" s="203"/>
      <c r="AA51" s="203"/>
      <c r="AB51" s="203"/>
      <c r="AC51" s="204"/>
      <c r="AD51" s="204"/>
      <c r="AE51" s="204"/>
      <c r="AF51" s="204"/>
      <c r="AG51" s="204"/>
      <c r="AH51" s="204"/>
      <c r="AI51" s="204"/>
      <c r="AJ51" s="204"/>
      <c r="AK51" s="444"/>
      <c r="AL51" s="110"/>
      <c r="AM51" s="110"/>
      <c r="AN51" s="110"/>
      <c r="AO51" s="110"/>
      <c r="AP51" s="110"/>
      <c r="AQ51" s="110"/>
      <c r="AR51" s="110"/>
      <c r="AS51" s="110"/>
      <c r="AT51" s="110"/>
      <c r="AU51" s="110"/>
      <c r="AV51" s="110"/>
      <c r="AW51" s="110"/>
      <c r="AX51" s="110"/>
      <c r="AY51" s="110"/>
      <c r="AZ51" s="110"/>
      <c r="BA51" s="110"/>
      <c r="BB51" s="110"/>
      <c r="BC51" s="110"/>
      <c r="BD51" s="110"/>
      <c r="BE51" s="110"/>
      <c r="BF51" s="110"/>
      <c r="BG51" s="110"/>
      <c r="BH51" s="110"/>
      <c r="BI51" s="110"/>
      <c r="BJ51" s="110"/>
      <c r="BK51" s="110"/>
      <c r="BL51" s="110"/>
      <c r="BM51" s="110"/>
      <c r="BN51" s="110"/>
      <c r="BO51" s="110"/>
      <c r="BP51" s="110"/>
      <c r="BQ51" s="110"/>
      <c r="BR51" s="110"/>
      <c r="BS51" s="110"/>
      <c r="BT51" s="110"/>
      <c r="BU51" s="110"/>
      <c r="BV51" s="110"/>
      <c r="BW51" s="110"/>
      <c r="BX51" s="110"/>
      <c r="BY51" s="110"/>
      <c r="BZ51" s="110"/>
      <c r="CA51" s="110"/>
      <c r="CB51" s="110"/>
      <c r="CC51" s="110"/>
      <c r="CD51" s="110"/>
      <c r="CE51" s="110"/>
      <c r="CF51" s="110"/>
      <c r="CG51" s="110"/>
      <c r="CH51" s="110"/>
      <c r="CI51" s="110"/>
      <c r="CJ51" s="110"/>
      <c r="CK51" s="110"/>
      <c r="CL51" s="110"/>
      <c r="CM51" s="110"/>
      <c r="CN51" s="110"/>
      <c r="CO51" s="110"/>
      <c r="CP51" s="110"/>
      <c r="CQ51" s="110"/>
      <c r="CR51" s="110"/>
      <c r="CS51" s="110"/>
      <c r="CT51" s="110"/>
      <c r="CU51" s="110"/>
      <c r="CV51" s="110"/>
      <c r="CW51" s="110"/>
      <c r="CX51" s="110"/>
    </row>
    <row r="52" spans="7:102" ht="15" customHeight="1" x14ac:dyDescent="0.25">
      <c r="G52" s="521"/>
      <c r="H52" s="205">
        <v>2</v>
      </c>
      <c r="I52" s="435"/>
      <c r="W52" s="203"/>
      <c r="X52" s="203"/>
      <c r="Y52" s="203"/>
      <c r="Z52" s="203"/>
      <c r="AA52" s="203"/>
      <c r="AB52" s="203"/>
      <c r="AC52" s="204"/>
      <c r="AD52" s="204"/>
      <c r="AE52" s="204"/>
      <c r="AF52" s="204"/>
      <c r="AG52" s="204"/>
      <c r="AH52" s="204"/>
      <c r="AI52" s="204"/>
      <c r="AJ52" s="204"/>
      <c r="AK52" s="444"/>
      <c r="AL52" s="110"/>
      <c r="AM52" s="110"/>
      <c r="AN52" s="110"/>
      <c r="AO52" s="110"/>
      <c r="AP52" s="110"/>
      <c r="AQ52" s="110"/>
      <c r="AR52" s="110"/>
      <c r="AS52" s="110"/>
      <c r="AT52" s="110"/>
      <c r="AU52" s="110"/>
      <c r="AV52" s="110"/>
      <c r="AW52" s="110"/>
      <c r="AX52" s="110"/>
      <c r="AY52" s="110"/>
      <c r="AZ52" s="110"/>
      <c r="BA52" s="110"/>
      <c r="BB52" s="110"/>
      <c r="BC52" s="110"/>
      <c r="BD52" s="110"/>
      <c r="BE52" s="110"/>
      <c r="BF52" s="110"/>
      <c r="BG52" s="110"/>
      <c r="BH52" s="110"/>
      <c r="BI52" s="110"/>
      <c r="BJ52" s="110"/>
      <c r="BK52" s="110"/>
      <c r="BL52" s="110"/>
      <c r="BM52" s="110"/>
      <c r="BN52" s="110"/>
      <c r="BO52" s="110"/>
      <c r="BP52" s="110"/>
      <c r="BQ52" s="110"/>
      <c r="BR52" s="110"/>
      <c r="BS52" s="110"/>
      <c r="BT52" s="110"/>
      <c r="BU52" s="110"/>
      <c r="BV52" s="110"/>
      <c r="BW52" s="110"/>
      <c r="BX52" s="110"/>
      <c r="BY52" s="110"/>
      <c r="BZ52" s="110"/>
      <c r="CA52" s="110"/>
      <c r="CB52" s="110"/>
      <c r="CC52" s="110"/>
      <c r="CD52" s="110"/>
      <c r="CE52" s="110"/>
      <c r="CF52" s="110"/>
      <c r="CG52" s="110"/>
      <c r="CH52" s="110"/>
      <c r="CI52" s="110"/>
      <c r="CJ52" s="110"/>
      <c r="CK52" s="110"/>
      <c r="CL52" s="110"/>
      <c r="CM52" s="110"/>
      <c r="CN52" s="110"/>
      <c r="CO52" s="110"/>
      <c r="CP52" s="110"/>
      <c r="CQ52" s="110"/>
      <c r="CR52" s="110"/>
      <c r="CS52" s="110"/>
      <c r="CT52" s="110"/>
      <c r="CU52" s="110"/>
      <c r="CV52" s="110"/>
      <c r="CW52" s="110"/>
      <c r="CX52" s="110"/>
    </row>
    <row r="53" spans="7:102" ht="15" customHeight="1" x14ac:dyDescent="0.25">
      <c r="G53" s="521"/>
      <c r="H53" s="205">
        <v>3</v>
      </c>
      <c r="I53" s="435"/>
      <c r="W53" s="203"/>
      <c r="X53" s="203"/>
      <c r="Y53" s="203"/>
      <c r="Z53" s="203"/>
      <c r="AA53" s="203"/>
      <c r="AB53" s="203"/>
      <c r="AC53" s="204"/>
      <c r="AD53" s="204"/>
      <c r="AE53" s="204"/>
      <c r="AF53" s="204"/>
      <c r="AG53" s="204"/>
      <c r="AH53" s="204"/>
      <c r="AI53" s="204"/>
      <c r="AJ53" s="204"/>
      <c r="AK53" s="444"/>
      <c r="AL53" s="110"/>
      <c r="AM53" s="110"/>
      <c r="AN53" s="110"/>
      <c r="AO53" s="110"/>
      <c r="AP53" s="110"/>
      <c r="AQ53" s="110"/>
      <c r="AR53" s="110"/>
      <c r="AS53" s="110"/>
      <c r="AT53" s="110"/>
      <c r="AU53" s="110"/>
      <c r="AV53" s="110"/>
      <c r="AW53" s="110"/>
      <c r="AX53" s="110"/>
      <c r="AY53" s="110"/>
      <c r="AZ53" s="110"/>
      <c r="BA53" s="110"/>
      <c r="BB53" s="110"/>
      <c r="BC53" s="110"/>
      <c r="BD53" s="110"/>
      <c r="BE53" s="110"/>
      <c r="BF53" s="110"/>
      <c r="BG53" s="110"/>
      <c r="BH53" s="110"/>
      <c r="BI53" s="110"/>
      <c r="BJ53" s="110"/>
      <c r="BK53" s="110"/>
      <c r="BL53" s="110"/>
      <c r="BM53" s="110"/>
      <c r="BN53" s="110"/>
      <c r="BO53" s="110"/>
      <c r="BP53" s="110"/>
      <c r="BQ53" s="110"/>
      <c r="BR53" s="110"/>
      <c r="BS53" s="110"/>
      <c r="BT53" s="110"/>
      <c r="BU53" s="110"/>
      <c r="BV53" s="110"/>
      <c r="BW53" s="110"/>
      <c r="BX53" s="110"/>
      <c r="BY53" s="110"/>
      <c r="BZ53" s="110"/>
      <c r="CA53" s="110"/>
      <c r="CB53" s="110"/>
      <c r="CC53" s="110"/>
      <c r="CD53" s="110"/>
      <c r="CE53" s="110"/>
      <c r="CF53" s="110"/>
      <c r="CG53" s="110"/>
      <c r="CH53" s="110"/>
      <c r="CI53" s="110"/>
      <c r="CJ53" s="110"/>
      <c r="CK53" s="110"/>
      <c r="CL53" s="110"/>
      <c r="CM53" s="110"/>
      <c r="CN53" s="110"/>
      <c r="CO53" s="110"/>
      <c r="CP53" s="110"/>
      <c r="CQ53" s="110"/>
      <c r="CR53" s="110"/>
      <c r="CS53" s="110"/>
      <c r="CT53" s="110"/>
      <c r="CU53" s="110"/>
      <c r="CV53" s="110"/>
      <c r="CW53" s="110"/>
      <c r="CX53" s="110"/>
    </row>
    <row r="54" spans="7:102" ht="15" customHeight="1" x14ac:dyDescent="0.25">
      <c r="G54" s="521"/>
      <c r="H54" s="205"/>
      <c r="I54" s="435"/>
      <c r="W54" s="203"/>
      <c r="X54" s="203"/>
      <c r="Y54" s="203"/>
      <c r="Z54" s="203"/>
      <c r="AA54" s="203"/>
      <c r="AB54" s="203"/>
      <c r="AC54" s="204"/>
      <c r="AD54" s="204"/>
      <c r="AE54" s="204"/>
      <c r="AF54" s="204"/>
      <c r="AG54" s="204"/>
      <c r="AH54" s="204"/>
      <c r="AI54" s="204"/>
      <c r="AJ54" s="204"/>
      <c r="AK54" s="444"/>
      <c r="AL54" s="110"/>
      <c r="AM54" s="110"/>
      <c r="AN54" s="110"/>
      <c r="AO54" s="110"/>
      <c r="AP54" s="110"/>
      <c r="AQ54" s="110"/>
      <c r="AR54" s="110"/>
      <c r="AS54" s="110"/>
      <c r="AT54" s="110"/>
      <c r="AU54" s="110"/>
      <c r="AV54" s="110"/>
      <c r="AW54" s="110"/>
      <c r="AX54" s="110"/>
      <c r="AY54" s="110"/>
      <c r="AZ54" s="110"/>
      <c r="BA54" s="110"/>
      <c r="BB54" s="110"/>
      <c r="BC54" s="110"/>
      <c r="BD54" s="110"/>
      <c r="BE54" s="110"/>
      <c r="BF54" s="110"/>
      <c r="BG54" s="110"/>
      <c r="BH54" s="110"/>
      <c r="BI54" s="110"/>
      <c r="BJ54" s="110"/>
      <c r="BK54" s="110"/>
      <c r="BL54" s="110"/>
      <c r="BM54" s="110"/>
      <c r="BN54" s="110"/>
      <c r="BO54" s="110"/>
      <c r="BP54" s="110"/>
      <c r="BQ54" s="110"/>
      <c r="BR54" s="110"/>
      <c r="BS54" s="110"/>
      <c r="BT54" s="110"/>
      <c r="BU54" s="110"/>
      <c r="BV54" s="110"/>
      <c r="BW54" s="110"/>
      <c r="BX54" s="110"/>
      <c r="BY54" s="110"/>
      <c r="BZ54" s="110"/>
      <c r="CA54" s="110"/>
      <c r="CB54" s="110"/>
      <c r="CC54" s="110"/>
      <c r="CD54" s="110"/>
      <c r="CE54" s="110"/>
      <c r="CF54" s="110"/>
      <c r="CG54" s="110"/>
      <c r="CH54" s="110"/>
      <c r="CI54" s="110"/>
      <c r="CJ54" s="110"/>
      <c r="CK54" s="110"/>
      <c r="CL54" s="110"/>
      <c r="CM54" s="110"/>
      <c r="CN54" s="110"/>
      <c r="CO54" s="110"/>
      <c r="CP54" s="110"/>
      <c r="CQ54" s="110"/>
      <c r="CR54" s="110"/>
      <c r="CS54" s="110"/>
      <c r="CT54" s="110"/>
      <c r="CU54" s="110"/>
      <c r="CV54" s="110"/>
      <c r="CW54" s="110"/>
      <c r="CX54" s="110"/>
    </row>
    <row r="55" spans="7:102" ht="15" customHeight="1" x14ac:dyDescent="0.25">
      <c r="G55" s="521">
        <v>4</v>
      </c>
      <c r="H55" s="205" t="s">
        <v>1790</v>
      </c>
      <c r="I55" s="435"/>
      <c r="W55" s="203"/>
      <c r="X55" s="203"/>
      <c r="Y55" s="203"/>
      <c r="Z55" s="203"/>
      <c r="AA55" s="203"/>
      <c r="AB55" s="203"/>
      <c r="AC55" s="204"/>
      <c r="AD55" s="204"/>
      <c r="AE55" s="204"/>
      <c r="AF55" s="204"/>
      <c r="AG55" s="204"/>
      <c r="AH55" s="204"/>
      <c r="AI55" s="204"/>
      <c r="AJ55" s="204"/>
      <c r="AK55" s="444"/>
      <c r="AL55" s="110"/>
      <c r="AM55" s="110"/>
      <c r="AN55" s="110"/>
      <c r="AO55" s="110"/>
      <c r="AP55" s="110"/>
      <c r="AQ55" s="110"/>
      <c r="AR55" s="110"/>
      <c r="AS55" s="110"/>
      <c r="AT55" s="110"/>
      <c r="AU55" s="110"/>
      <c r="AV55" s="110"/>
      <c r="AW55" s="110"/>
      <c r="AX55" s="110"/>
      <c r="AY55" s="110"/>
      <c r="AZ55" s="110"/>
      <c r="BA55" s="110"/>
      <c r="BB55" s="110"/>
      <c r="BC55" s="110"/>
      <c r="BD55" s="110"/>
      <c r="BE55" s="110"/>
      <c r="BF55" s="110"/>
      <c r="BG55" s="110"/>
      <c r="BH55" s="110"/>
      <c r="BI55" s="110"/>
      <c r="BJ55" s="110"/>
      <c r="BK55" s="110"/>
      <c r="BL55" s="110"/>
      <c r="BM55" s="110"/>
      <c r="BN55" s="110"/>
      <c r="BO55" s="110"/>
      <c r="BP55" s="110"/>
      <c r="BQ55" s="110"/>
      <c r="BR55" s="110"/>
      <c r="BS55" s="110"/>
      <c r="BT55" s="110"/>
      <c r="BU55" s="110"/>
      <c r="BV55" s="110"/>
      <c r="BW55" s="110"/>
      <c r="BX55" s="110"/>
      <c r="BY55" s="110"/>
      <c r="BZ55" s="110"/>
      <c r="CA55" s="110"/>
      <c r="CB55" s="110"/>
      <c r="CC55" s="110"/>
      <c r="CD55" s="110"/>
      <c r="CE55" s="110"/>
      <c r="CF55" s="110"/>
      <c r="CG55" s="110"/>
      <c r="CH55" s="110"/>
      <c r="CI55" s="110"/>
      <c r="CJ55" s="110"/>
      <c r="CK55" s="110"/>
      <c r="CL55" s="110"/>
      <c r="CM55" s="110"/>
      <c r="CN55" s="110"/>
      <c r="CO55" s="110"/>
      <c r="CP55" s="110"/>
      <c r="CQ55" s="110"/>
      <c r="CR55" s="110"/>
      <c r="CS55" s="110"/>
      <c r="CT55" s="110"/>
      <c r="CU55" s="110"/>
      <c r="CV55" s="110"/>
      <c r="CW55" s="110"/>
      <c r="CX55" s="110"/>
    </row>
    <row r="56" spans="7:102" ht="15" customHeight="1" x14ac:dyDescent="0.25">
      <c r="G56" s="521"/>
      <c r="H56" s="205">
        <v>1</v>
      </c>
      <c r="I56" s="435"/>
      <c r="W56" s="203"/>
      <c r="X56" s="203"/>
      <c r="Y56" s="203"/>
      <c r="Z56" s="203"/>
      <c r="AA56" s="203"/>
      <c r="AB56" s="203"/>
      <c r="AC56" s="204"/>
      <c r="AD56" s="204"/>
      <c r="AE56" s="204"/>
      <c r="AF56" s="204"/>
      <c r="AG56" s="204"/>
      <c r="AH56" s="204"/>
      <c r="AI56" s="204"/>
      <c r="AJ56" s="204"/>
      <c r="AK56" s="444"/>
      <c r="AL56" s="110"/>
      <c r="AM56" s="110"/>
      <c r="AN56" s="110"/>
      <c r="AO56" s="110"/>
      <c r="AP56" s="110"/>
      <c r="AQ56" s="110"/>
      <c r="AR56" s="110"/>
      <c r="AS56" s="110"/>
      <c r="AT56" s="110"/>
      <c r="AU56" s="110"/>
      <c r="AV56" s="110"/>
      <c r="AW56" s="110"/>
      <c r="AX56" s="110"/>
      <c r="AY56" s="110"/>
      <c r="AZ56" s="110"/>
      <c r="BA56" s="110"/>
      <c r="BB56" s="110"/>
      <c r="BC56" s="110"/>
      <c r="BD56" s="110"/>
      <c r="BE56" s="110"/>
      <c r="BF56" s="110"/>
      <c r="BG56" s="110"/>
      <c r="BH56" s="110"/>
      <c r="BI56" s="110"/>
      <c r="BJ56" s="110"/>
      <c r="BK56" s="110"/>
      <c r="BL56" s="110"/>
      <c r="BM56" s="110"/>
      <c r="BN56" s="110"/>
      <c r="BO56" s="110"/>
      <c r="BP56" s="110"/>
      <c r="BQ56" s="110"/>
      <c r="BR56" s="110"/>
      <c r="BS56" s="110"/>
      <c r="BT56" s="110"/>
      <c r="BU56" s="110"/>
      <c r="BV56" s="110"/>
      <c r="BW56" s="110"/>
      <c r="BX56" s="110"/>
      <c r="BY56" s="110"/>
      <c r="BZ56" s="110"/>
      <c r="CA56" s="110"/>
      <c r="CB56" s="110"/>
      <c r="CC56" s="110"/>
      <c r="CD56" s="110"/>
      <c r="CE56" s="110"/>
      <c r="CF56" s="110"/>
      <c r="CG56" s="110"/>
      <c r="CH56" s="110"/>
      <c r="CI56" s="110"/>
      <c r="CJ56" s="110"/>
      <c r="CK56" s="110"/>
      <c r="CL56" s="110"/>
      <c r="CM56" s="110"/>
      <c r="CN56" s="110"/>
      <c r="CO56" s="110"/>
      <c r="CP56" s="110"/>
      <c r="CQ56" s="110"/>
      <c r="CR56" s="110"/>
      <c r="CS56" s="110"/>
      <c r="CT56" s="110"/>
      <c r="CU56" s="110"/>
      <c r="CV56" s="110"/>
      <c r="CW56" s="110"/>
      <c r="CX56" s="110"/>
    </row>
    <row r="57" spans="7:102" ht="15" customHeight="1" x14ac:dyDescent="0.25">
      <c r="G57" s="521"/>
      <c r="H57" s="205">
        <v>2</v>
      </c>
      <c r="I57" s="435"/>
      <c r="W57" s="203"/>
      <c r="X57" s="203"/>
      <c r="Y57" s="203"/>
      <c r="Z57" s="203"/>
      <c r="AA57" s="203"/>
      <c r="AB57" s="203"/>
      <c r="AC57" s="204"/>
      <c r="AD57" s="204"/>
      <c r="AE57" s="204"/>
      <c r="AF57" s="204"/>
      <c r="AG57" s="204"/>
      <c r="AH57" s="204"/>
      <c r="AI57" s="204"/>
      <c r="AJ57" s="204"/>
      <c r="AK57" s="444"/>
      <c r="AL57" s="110"/>
      <c r="AM57" s="110"/>
      <c r="AN57" s="110"/>
      <c r="AO57" s="110"/>
      <c r="AP57" s="110"/>
      <c r="AQ57" s="110"/>
      <c r="AR57" s="110"/>
      <c r="AS57" s="110"/>
      <c r="AT57" s="110"/>
      <c r="AU57" s="110"/>
      <c r="AV57" s="110"/>
      <c r="AW57" s="110"/>
      <c r="AX57" s="110"/>
      <c r="AY57" s="110"/>
      <c r="AZ57" s="110"/>
      <c r="BA57" s="110"/>
      <c r="BB57" s="110"/>
      <c r="BC57" s="110"/>
      <c r="BD57" s="110"/>
      <c r="BE57" s="110"/>
      <c r="BF57" s="110"/>
      <c r="BG57" s="110"/>
      <c r="BH57" s="110"/>
      <c r="BI57" s="110"/>
      <c r="BJ57" s="110"/>
      <c r="BK57" s="110"/>
      <c r="BL57" s="110"/>
      <c r="BM57" s="110"/>
      <c r="BN57" s="110"/>
      <c r="BO57" s="110"/>
      <c r="BP57" s="110"/>
      <c r="BQ57" s="110"/>
      <c r="BR57" s="110"/>
      <c r="BS57" s="110"/>
      <c r="BT57" s="110"/>
      <c r="BU57" s="110"/>
      <c r="BV57" s="110"/>
      <c r="BW57" s="110"/>
      <c r="BX57" s="110"/>
      <c r="BY57" s="110"/>
      <c r="BZ57" s="110"/>
      <c r="CA57" s="110"/>
      <c r="CB57" s="110"/>
      <c r="CC57" s="110"/>
      <c r="CD57" s="110"/>
      <c r="CE57" s="110"/>
      <c r="CF57" s="110"/>
      <c r="CG57" s="110"/>
      <c r="CH57" s="110"/>
      <c r="CI57" s="110"/>
      <c r="CJ57" s="110"/>
      <c r="CK57" s="110"/>
      <c r="CL57" s="110"/>
      <c r="CM57" s="110"/>
      <c r="CN57" s="110"/>
      <c r="CO57" s="110"/>
      <c r="CP57" s="110"/>
      <c r="CQ57" s="110"/>
      <c r="CR57" s="110"/>
      <c r="CS57" s="110"/>
      <c r="CT57" s="110"/>
      <c r="CU57" s="110"/>
      <c r="CV57" s="110"/>
      <c r="CW57" s="110"/>
      <c r="CX57" s="110"/>
    </row>
    <row r="58" spans="7:102" ht="15" customHeight="1" x14ac:dyDescent="0.25">
      <c r="G58" s="521"/>
      <c r="H58" s="205">
        <v>3</v>
      </c>
      <c r="I58" s="435"/>
      <c r="W58" s="203"/>
      <c r="X58" s="203"/>
      <c r="Y58" s="203"/>
      <c r="Z58" s="203"/>
      <c r="AA58" s="203"/>
      <c r="AB58" s="203"/>
      <c r="AC58" s="204"/>
      <c r="AD58" s="204"/>
      <c r="AE58" s="204"/>
      <c r="AF58" s="204"/>
      <c r="AG58" s="204"/>
      <c r="AH58" s="204"/>
      <c r="AI58" s="204"/>
      <c r="AJ58" s="204"/>
      <c r="AK58" s="444"/>
      <c r="AL58" s="110"/>
      <c r="AM58" s="110"/>
      <c r="AN58" s="110"/>
      <c r="AO58" s="110"/>
      <c r="AP58" s="110"/>
      <c r="AQ58" s="110"/>
      <c r="AR58" s="110"/>
      <c r="AS58" s="110"/>
      <c r="AT58" s="110"/>
      <c r="AU58" s="110"/>
      <c r="AV58" s="110"/>
      <c r="AW58" s="110"/>
      <c r="AX58" s="110"/>
      <c r="AY58" s="110"/>
      <c r="AZ58" s="110"/>
      <c r="BA58" s="110"/>
      <c r="BB58" s="110"/>
      <c r="BC58" s="110"/>
      <c r="BD58" s="110"/>
      <c r="BE58" s="110"/>
      <c r="BF58" s="110"/>
      <c r="BG58" s="110"/>
      <c r="BH58" s="110"/>
      <c r="BI58" s="110"/>
      <c r="BJ58" s="110"/>
      <c r="BK58" s="110"/>
      <c r="BL58" s="110"/>
      <c r="BM58" s="110"/>
      <c r="BN58" s="110"/>
      <c r="BO58" s="110"/>
      <c r="BP58" s="110"/>
      <c r="BQ58" s="110"/>
      <c r="BR58" s="110"/>
      <c r="BS58" s="110"/>
      <c r="BT58" s="110"/>
      <c r="BU58" s="110"/>
      <c r="BV58" s="110"/>
      <c r="BW58" s="110"/>
      <c r="BX58" s="110"/>
      <c r="BY58" s="110"/>
      <c r="BZ58" s="110"/>
      <c r="CA58" s="110"/>
      <c r="CB58" s="110"/>
      <c r="CC58" s="110"/>
      <c r="CD58" s="110"/>
      <c r="CE58" s="110"/>
      <c r="CF58" s="110"/>
      <c r="CG58" s="110"/>
      <c r="CH58" s="110"/>
      <c r="CI58" s="110"/>
      <c r="CJ58" s="110"/>
      <c r="CK58" s="110"/>
      <c r="CL58" s="110"/>
      <c r="CM58" s="110"/>
      <c r="CN58" s="110"/>
      <c r="CO58" s="110"/>
      <c r="CP58" s="110"/>
      <c r="CQ58" s="110"/>
      <c r="CR58" s="110"/>
      <c r="CS58" s="110"/>
      <c r="CT58" s="110"/>
      <c r="CU58" s="110"/>
      <c r="CV58" s="110"/>
      <c r="CW58" s="110"/>
      <c r="CX58" s="110"/>
    </row>
    <row r="59" spans="7:102" ht="14.25" customHeight="1" x14ac:dyDescent="0.25">
      <c r="G59" s="521"/>
      <c r="H59" s="205"/>
      <c r="I59" s="435"/>
      <c r="W59" s="203"/>
      <c r="X59" s="203"/>
      <c r="Y59" s="203"/>
      <c r="Z59" s="203"/>
      <c r="AA59" s="203"/>
      <c r="AB59" s="203"/>
      <c r="AC59" s="204"/>
      <c r="AD59" s="204"/>
      <c r="AE59" s="204"/>
      <c r="AF59" s="204"/>
      <c r="AG59" s="204"/>
      <c r="AH59" s="204"/>
      <c r="AI59" s="204"/>
      <c r="AJ59" s="204"/>
      <c r="AK59" s="444"/>
      <c r="AL59" s="110"/>
      <c r="AM59" s="110"/>
      <c r="AN59" s="110"/>
      <c r="AO59" s="110"/>
      <c r="AP59" s="110"/>
      <c r="AQ59" s="110"/>
      <c r="AR59" s="110"/>
      <c r="AS59" s="110"/>
      <c r="AT59" s="110"/>
      <c r="AU59" s="110"/>
      <c r="AV59" s="110"/>
      <c r="AW59" s="110"/>
      <c r="AX59" s="110"/>
      <c r="AY59" s="110"/>
      <c r="AZ59" s="110"/>
      <c r="BA59" s="110"/>
      <c r="BB59" s="110"/>
      <c r="BC59" s="110"/>
      <c r="BD59" s="110"/>
      <c r="BE59" s="110"/>
      <c r="BF59" s="110"/>
      <c r="BG59" s="110"/>
      <c r="BH59" s="110"/>
      <c r="BI59" s="110"/>
      <c r="BJ59" s="110"/>
      <c r="BK59" s="110"/>
      <c r="BL59" s="110"/>
      <c r="BM59" s="110"/>
      <c r="BN59" s="110"/>
      <c r="BO59" s="110"/>
      <c r="BP59" s="110"/>
      <c r="BQ59" s="110"/>
      <c r="BR59" s="110"/>
      <c r="BS59" s="110"/>
      <c r="BT59" s="110"/>
      <c r="BU59" s="110"/>
      <c r="BV59" s="110"/>
      <c r="BW59" s="110"/>
      <c r="BX59" s="110"/>
      <c r="BY59" s="110"/>
      <c r="BZ59" s="110"/>
      <c r="CA59" s="110"/>
      <c r="CB59" s="110"/>
      <c r="CC59" s="110"/>
      <c r="CD59" s="110"/>
      <c r="CE59" s="110"/>
      <c r="CF59" s="110"/>
      <c r="CG59" s="110"/>
      <c r="CH59" s="110"/>
      <c r="CI59" s="110"/>
      <c r="CJ59" s="110"/>
      <c r="CK59" s="110"/>
      <c r="CL59" s="110"/>
      <c r="CM59" s="110"/>
      <c r="CN59" s="110"/>
      <c r="CO59" s="110"/>
      <c r="CP59" s="110"/>
      <c r="CQ59" s="110"/>
      <c r="CR59" s="110"/>
      <c r="CS59" s="110"/>
      <c r="CT59" s="110"/>
      <c r="CU59" s="110"/>
      <c r="CV59" s="110"/>
      <c r="CW59" s="110"/>
      <c r="CX59" s="110"/>
    </row>
    <row r="60" spans="7:102" ht="14.25" customHeight="1" x14ac:dyDescent="0.25">
      <c r="G60" s="523"/>
      <c r="H60" s="206"/>
      <c r="I60" s="207"/>
      <c r="J60" s="207"/>
      <c r="K60" s="207"/>
      <c r="L60" s="207"/>
      <c r="M60" s="207"/>
      <c r="N60" s="207"/>
      <c r="O60" s="207"/>
      <c r="P60" s="207"/>
      <c r="Q60" s="207"/>
      <c r="R60" s="207"/>
      <c r="S60" s="207"/>
      <c r="T60" s="207"/>
      <c r="U60" s="207"/>
      <c r="V60" s="207"/>
      <c r="W60" s="207"/>
      <c r="X60" s="207"/>
      <c r="Y60" s="207"/>
      <c r="Z60" s="207"/>
      <c r="AA60" s="207"/>
      <c r="AB60" s="207"/>
      <c r="AC60" s="188"/>
      <c r="AD60" s="440"/>
      <c r="AE60" s="440"/>
      <c r="AF60" s="440"/>
      <c r="AG60" s="440"/>
      <c r="AH60" s="440"/>
      <c r="AI60" s="440"/>
      <c r="AJ60" s="440"/>
      <c r="AK60" s="439"/>
      <c r="AL60" s="110"/>
      <c r="AM60" s="110"/>
      <c r="AN60" s="110"/>
      <c r="AO60" s="110"/>
      <c r="AP60" s="110"/>
      <c r="AQ60" s="110"/>
      <c r="AR60" s="110"/>
      <c r="AS60" s="110"/>
      <c r="AT60" s="110"/>
      <c r="AU60" s="110"/>
      <c r="AV60" s="110"/>
      <c r="AW60" s="110"/>
      <c r="AX60" s="110"/>
      <c r="AY60" s="110"/>
      <c r="AZ60" s="110"/>
      <c r="BA60" s="110"/>
      <c r="BB60" s="110"/>
      <c r="BC60" s="110"/>
      <c r="BD60" s="110"/>
      <c r="BE60" s="110"/>
      <c r="BF60" s="110"/>
      <c r="BG60" s="110"/>
      <c r="BH60" s="110"/>
      <c r="BI60" s="110"/>
      <c r="BJ60" s="110"/>
      <c r="BK60" s="110"/>
      <c r="BL60" s="110"/>
      <c r="BM60" s="110"/>
      <c r="BN60" s="110"/>
      <c r="BO60" s="110"/>
      <c r="BP60" s="110"/>
      <c r="BQ60" s="110"/>
      <c r="BR60" s="110"/>
      <c r="BS60" s="110"/>
      <c r="BT60" s="110"/>
      <c r="BU60" s="110"/>
      <c r="BV60" s="110"/>
      <c r="BW60" s="110"/>
      <c r="BX60" s="110"/>
      <c r="BY60" s="110"/>
      <c r="BZ60" s="110"/>
      <c r="CA60" s="110"/>
      <c r="CB60" s="110"/>
      <c r="CC60" s="110"/>
      <c r="CD60" s="110"/>
      <c r="CE60" s="110"/>
      <c r="CF60" s="110"/>
      <c r="CG60" s="110"/>
      <c r="CH60" s="110"/>
      <c r="CI60" s="110"/>
      <c r="CJ60" s="110"/>
      <c r="CK60" s="110"/>
      <c r="CL60" s="110"/>
      <c r="CM60" s="110"/>
      <c r="CN60" s="110"/>
      <c r="CO60" s="110"/>
      <c r="CP60" s="110"/>
      <c r="CQ60" s="110"/>
      <c r="CR60" s="110"/>
      <c r="CS60" s="110"/>
      <c r="CT60" s="110"/>
      <c r="CU60" s="110"/>
      <c r="CV60" s="110"/>
      <c r="CW60" s="110"/>
      <c r="CX60" s="110"/>
    </row>
    <row r="61" spans="7:102" ht="14.25" customHeight="1" x14ac:dyDescent="0.25">
      <c r="AL61" s="110"/>
      <c r="AM61" s="110"/>
      <c r="AN61" s="110"/>
      <c r="AO61" s="110"/>
      <c r="AP61" s="110"/>
      <c r="AQ61" s="110"/>
      <c r="AR61" s="110"/>
      <c r="AS61" s="110"/>
      <c r="AT61" s="110"/>
      <c r="AU61" s="110"/>
      <c r="AV61" s="110"/>
      <c r="AW61" s="110"/>
      <c r="AX61" s="110"/>
      <c r="AY61" s="110"/>
      <c r="AZ61" s="110"/>
      <c r="BA61" s="110"/>
      <c r="BB61" s="110"/>
      <c r="BC61" s="110"/>
      <c r="BD61" s="110"/>
      <c r="BE61" s="110"/>
      <c r="BF61" s="110"/>
      <c r="BG61" s="110"/>
      <c r="BH61" s="110"/>
      <c r="BI61" s="110"/>
      <c r="BJ61" s="110"/>
      <c r="BK61" s="110"/>
      <c r="BL61" s="110"/>
      <c r="BM61" s="110"/>
      <c r="BN61" s="110"/>
      <c r="BO61" s="110"/>
      <c r="BP61" s="110"/>
      <c r="BQ61" s="110"/>
      <c r="BR61" s="110"/>
      <c r="BS61" s="110"/>
      <c r="BT61" s="110"/>
      <c r="BU61" s="110"/>
      <c r="BV61" s="110"/>
      <c r="BW61" s="110"/>
      <c r="BX61" s="110"/>
      <c r="BY61" s="110"/>
      <c r="BZ61" s="110"/>
      <c r="CA61" s="110"/>
      <c r="CB61" s="110"/>
      <c r="CC61" s="110"/>
      <c r="CD61" s="110"/>
      <c r="CE61" s="110"/>
      <c r="CF61" s="110"/>
      <c r="CG61" s="110"/>
      <c r="CH61" s="110"/>
      <c r="CI61" s="110"/>
      <c r="CJ61" s="110"/>
      <c r="CK61" s="110"/>
      <c r="CL61" s="110"/>
      <c r="CM61" s="110"/>
      <c r="CN61" s="110"/>
      <c r="CO61" s="110"/>
      <c r="CP61" s="110"/>
      <c r="CQ61" s="110"/>
      <c r="CR61" s="110"/>
      <c r="CS61" s="110"/>
      <c r="CT61" s="110"/>
      <c r="CU61" s="110"/>
      <c r="CV61" s="110"/>
      <c r="CW61" s="110"/>
      <c r="CX61" s="110"/>
    </row>
    <row r="62" spans="7:102" ht="14.25" customHeight="1" x14ac:dyDescent="0.25">
      <c r="AL62" s="110"/>
      <c r="AM62" s="110"/>
      <c r="AN62" s="110"/>
      <c r="AO62" s="110"/>
      <c r="AP62" s="110"/>
      <c r="AQ62" s="110"/>
      <c r="AR62" s="110"/>
      <c r="AS62" s="110"/>
      <c r="AT62" s="110"/>
      <c r="AU62" s="110"/>
      <c r="AV62" s="110"/>
      <c r="AW62" s="110"/>
      <c r="AX62" s="110"/>
      <c r="AY62" s="110"/>
      <c r="AZ62" s="110"/>
      <c r="BA62" s="110"/>
      <c r="BB62" s="110"/>
      <c r="BC62" s="110"/>
      <c r="BD62" s="110"/>
      <c r="BE62" s="110"/>
      <c r="BF62" s="110"/>
      <c r="BG62" s="110"/>
      <c r="BH62" s="110"/>
      <c r="BI62" s="110"/>
      <c r="BJ62" s="110"/>
      <c r="BK62" s="110"/>
      <c r="BL62" s="110"/>
      <c r="BM62" s="110"/>
      <c r="BN62" s="110"/>
      <c r="BO62" s="110"/>
      <c r="BP62" s="110"/>
      <c r="BQ62" s="110"/>
      <c r="BR62" s="110"/>
      <c r="BS62" s="110"/>
      <c r="BT62" s="110"/>
      <c r="BU62" s="110"/>
      <c r="BV62" s="110"/>
      <c r="BW62" s="110"/>
      <c r="BX62" s="110"/>
      <c r="BY62" s="110"/>
      <c r="BZ62" s="110"/>
      <c r="CA62" s="110"/>
      <c r="CB62" s="110"/>
      <c r="CC62" s="110"/>
      <c r="CD62" s="110"/>
      <c r="CE62" s="110"/>
      <c r="CF62" s="110"/>
      <c r="CG62" s="110"/>
      <c r="CH62" s="110"/>
      <c r="CI62" s="110"/>
      <c r="CJ62" s="110"/>
      <c r="CK62" s="110"/>
      <c r="CL62" s="110"/>
      <c r="CM62" s="110"/>
      <c r="CN62" s="110"/>
      <c r="CO62" s="110"/>
      <c r="CP62" s="110"/>
      <c r="CQ62" s="110"/>
      <c r="CR62" s="110"/>
      <c r="CS62" s="110"/>
      <c r="CT62" s="110"/>
      <c r="CU62" s="110"/>
      <c r="CV62" s="110"/>
      <c r="CW62" s="110"/>
      <c r="CX62" s="110"/>
    </row>
    <row r="63" spans="7:102" ht="14.25" customHeight="1" x14ac:dyDescent="0.25">
      <c r="AL63" s="110"/>
      <c r="AM63" s="110"/>
      <c r="AN63" s="110"/>
      <c r="AO63" s="110"/>
      <c r="AP63" s="110"/>
      <c r="AQ63" s="110"/>
      <c r="AR63" s="110"/>
      <c r="AS63" s="110"/>
      <c r="AT63" s="110"/>
      <c r="AU63" s="110"/>
      <c r="AV63" s="110"/>
      <c r="AW63" s="110"/>
      <c r="AX63" s="110"/>
      <c r="AY63" s="110"/>
      <c r="AZ63" s="110"/>
      <c r="BA63" s="110"/>
      <c r="BB63" s="110"/>
      <c r="BC63" s="110"/>
      <c r="BD63" s="110"/>
      <c r="BE63" s="110"/>
      <c r="BF63" s="110"/>
      <c r="BG63" s="110"/>
      <c r="BH63" s="110"/>
      <c r="BI63" s="110"/>
      <c r="BJ63" s="110"/>
      <c r="BK63" s="110"/>
      <c r="BL63" s="110"/>
      <c r="BM63" s="110"/>
      <c r="BN63" s="110"/>
      <c r="BO63" s="110"/>
      <c r="BP63" s="110"/>
      <c r="BQ63" s="110"/>
      <c r="BR63" s="110"/>
      <c r="BS63" s="110"/>
      <c r="BT63" s="110"/>
      <c r="BU63" s="110"/>
      <c r="BV63" s="110"/>
      <c r="BW63" s="110"/>
      <c r="BX63" s="110"/>
      <c r="BY63" s="110"/>
      <c r="BZ63" s="110"/>
      <c r="CA63" s="110"/>
      <c r="CB63" s="110"/>
      <c r="CC63" s="110"/>
      <c r="CD63" s="110"/>
      <c r="CE63" s="110"/>
      <c r="CF63" s="110"/>
      <c r="CG63" s="110"/>
      <c r="CH63" s="110"/>
      <c r="CI63" s="110"/>
      <c r="CJ63" s="110"/>
      <c r="CK63" s="110"/>
      <c r="CL63" s="110"/>
      <c r="CM63" s="110"/>
      <c r="CN63" s="110"/>
      <c r="CO63" s="110"/>
      <c r="CP63" s="110"/>
      <c r="CQ63" s="110"/>
      <c r="CR63" s="110"/>
      <c r="CS63" s="110"/>
      <c r="CT63" s="110"/>
      <c r="CU63" s="110"/>
      <c r="CV63" s="110"/>
      <c r="CW63" s="110"/>
      <c r="CX63" s="110"/>
    </row>
    <row r="64" spans="7:102" ht="14.25" customHeight="1" x14ac:dyDescent="0.25">
      <c r="AL64" s="110"/>
      <c r="AM64" s="110"/>
      <c r="AN64" s="110"/>
      <c r="AO64" s="110"/>
      <c r="AP64" s="110"/>
      <c r="AQ64" s="110"/>
      <c r="AR64" s="110"/>
      <c r="AS64" s="110"/>
      <c r="AT64" s="110"/>
      <c r="AU64" s="110"/>
      <c r="AV64" s="110"/>
      <c r="AW64" s="110"/>
      <c r="AX64" s="110"/>
      <c r="AY64" s="110"/>
      <c r="AZ64" s="110"/>
      <c r="BA64" s="110"/>
      <c r="BB64" s="110"/>
      <c r="BC64" s="110"/>
      <c r="BD64" s="110"/>
      <c r="BE64" s="110"/>
      <c r="BF64" s="110"/>
      <c r="BG64" s="110"/>
      <c r="BH64" s="110"/>
      <c r="BI64" s="110"/>
      <c r="BJ64" s="110"/>
      <c r="BK64" s="110"/>
      <c r="BL64" s="110"/>
      <c r="BM64" s="110"/>
      <c r="BN64" s="110"/>
      <c r="BO64" s="110"/>
      <c r="BP64" s="110"/>
      <c r="BQ64" s="110"/>
      <c r="BR64" s="110"/>
      <c r="BS64" s="110"/>
      <c r="BT64" s="110"/>
      <c r="BU64" s="110"/>
      <c r="BV64" s="110"/>
      <c r="BW64" s="110"/>
      <c r="BX64" s="110"/>
      <c r="BY64" s="110"/>
      <c r="BZ64" s="110"/>
      <c r="CA64" s="110"/>
      <c r="CB64" s="110"/>
      <c r="CC64" s="110"/>
      <c r="CD64" s="110"/>
      <c r="CE64" s="110"/>
      <c r="CF64" s="110"/>
      <c r="CG64" s="110"/>
      <c r="CH64" s="110"/>
      <c r="CI64" s="110"/>
      <c r="CJ64" s="110"/>
      <c r="CK64" s="110"/>
      <c r="CL64" s="110"/>
      <c r="CM64" s="110"/>
      <c r="CN64" s="110"/>
      <c r="CO64" s="110"/>
      <c r="CP64" s="110"/>
      <c r="CQ64" s="110"/>
      <c r="CR64" s="110"/>
      <c r="CS64" s="110"/>
      <c r="CT64" s="110"/>
      <c r="CU64" s="110"/>
      <c r="CV64" s="110"/>
      <c r="CW64" s="110"/>
      <c r="CX64" s="110"/>
    </row>
    <row r="65" spans="7:102" ht="14.25" customHeight="1" x14ac:dyDescent="0.25">
      <c r="G65" s="958" t="s">
        <v>1507</v>
      </c>
      <c r="H65" s="764"/>
      <c r="I65" s="764"/>
      <c r="J65" s="764"/>
      <c r="K65" s="764"/>
      <c r="L65" s="764"/>
      <c r="M65" s="764"/>
      <c r="N65" s="764"/>
      <c r="O65" s="764"/>
      <c r="P65" s="764"/>
      <c r="Q65" s="764"/>
      <c r="R65" s="764"/>
      <c r="S65" s="764"/>
      <c r="T65" s="764"/>
      <c r="U65" s="965" t="s">
        <v>1508</v>
      </c>
      <c r="V65" s="764"/>
      <c r="W65" s="764"/>
      <c r="X65" s="764"/>
      <c r="Y65" s="764"/>
      <c r="Z65" s="764"/>
      <c r="AA65" s="764"/>
      <c r="AB65" s="764"/>
      <c r="AC65" s="764"/>
      <c r="AD65" s="764"/>
      <c r="AE65" s="764"/>
      <c r="AF65" s="764"/>
      <c r="AG65" s="764"/>
      <c r="AH65" s="765"/>
      <c r="AL65" s="110"/>
      <c r="AM65" s="110"/>
      <c r="AN65" s="110"/>
      <c r="AO65" s="110"/>
      <c r="AP65" s="110"/>
      <c r="AQ65" s="110"/>
      <c r="AR65" s="110"/>
      <c r="AS65" s="110"/>
      <c r="AT65" s="110"/>
      <c r="AU65" s="110"/>
      <c r="AV65" s="110"/>
      <c r="AW65" s="110"/>
      <c r="AX65" s="110"/>
      <c r="AY65" s="110"/>
      <c r="AZ65" s="110"/>
      <c r="BA65" s="110"/>
      <c r="BB65" s="110"/>
      <c r="BC65" s="110"/>
      <c r="BD65" s="110"/>
      <c r="BE65" s="110"/>
      <c r="BF65" s="110"/>
      <c r="BG65" s="110"/>
      <c r="BH65" s="110"/>
      <c r="BI65" s="110"/>
      <c r="BJ65" s="110"/>
      <c r="BK65" s="110"/>
      <c r="BL65" s="110"/>
      <c r="BM65" s="110"/>
      <c r="BN65" s="110"/>
      <c r="BO65" s="110"/>
      <c r="BP65" s="110"/>
      <c r="BQ65" s="110"/>
      <c r="BR65" s="110"/>
      <c r="BS65" s="110"/>
      <c r="BT65" s="110"/>
      <c r="BU65" s="110"/>
      <c r="BV65" s="110"/>
      <c r="BW65" s="110"/>
      <c r="BX65" s="110"/>
      <c r="BY65" s="110"/>
      <c r="BZ65" s="110"/>
      <c r="CA65" s="110"/>
      <c r="CB65" s="110"/>
      <c r="CC65" s="110"/>
      <c r="CD65" s="110"/>
      <c r="CE65" s="110"/>
      <c r="CF65" s="110"/>
      <c r="CG65" s="110"/>
      <c r="CH65" s="110"/>
      <c r="CI65" s="110"/>
      <c r="CJ65" s="110"/>
      <c r="CK65" s="110"/>
      <c r="CL65" s="110"/>
      <c r="CM65" s="110"/>
      <c r="CN65" s="110"/>
      <c r="CO65" s="110"/>
      <c r="CP65" s="110"/>
      <c r="CQ65" s="110"/>
      <c r="CR65" s="110"/>
      <c r="CS65" s="110"/>
      <c r="CT65" s="110"/>
      <c r="CU65" s="110"/>
      <c r="CV65" s="110"/>
      <c r="CW65" s="110"/>
      <c r="CX65" s="110"/>
    </row>
    <row r="66" spans="7:102" ht="14.25" customHeight="1" x14ac:dyDescent="0.25">
      <c r="G66" s="956" t="s">
        <v>796</v>
      </c>
      <c r="H66" s="794"/>
      <c r="I66" s="794"/>
      <c r="J66" s="794"/>
      <c r="K66" s="794"/>
      <c r="L66" s="794"/>
      <c r="M66" s="958" t="s">
        <v>1511</v>
      </c>
      <c r="N66" s="764"/>
      <c r="O66" s="764"/>
      <c r="P66" s="764"/>
      <c r="Q66" s="965" t="s">
        <v>1510</v>
      </c>
      <c r="R66" s="764"/>
      <c r="S66" s="764"/>
      <c r="T66" s="765"/>
      <c r="U66" s="957" t="s">
        <v>796</v>
      </c>
      <c r="V66" s="794"/>
      <c r="W66" s="794"/>
      <c r="X66" s="794"/>
      <c r="Y66" s="794"/>
      <c r="Z66" s="794"/>
      <c r="AA66" s="965" t="s">
        <v>1511</v>
      </c>
      <c r="AB66" s="764"/>
      <c r="AC66" s="764"/>
      <c r="AD66" s="765"/>
      <c r="AE66" s="965" t="s">
        <v>1510</v>
      </c>
      <c r="AF66" s="764"/>
      <c r="AG66" s="764"/>
      <c r="AH66" s="765"/>
      <c r="AL66" s="110"/>
      <c r="AM66" s="110"/>
      <c r="AN66" s="110"/>
      <c r="AO66" s="110"/>
      <c r="AP66" s="110"/>
      <c r="AQ66" s="110"/>
      <c r="AR66" s="110"/>
      <c r="AS66" s="110"/>
      <c r="AT66" s="110"/>
      <c r="AU66" s="110"/>
      <c r="AV66" s="110"/>
      <c r="AW66" s="110"/>
      <c r="AX66" s="110"/>
      <c r="AY66" s="110"/>
      <c r="AZ66" s="110"/>
      <c r="BA66" s="110"/>
      <c r="BB66" s="110"/>
      <c r="BC66" s="110"/>
      <c r="BD66" s="110"/>
      <c r="BE66" s="110"/>
      <c r="BF66" s="110"/>
      <c r="BG66" s="110"/>
      <c r="BH66" s="110"/>
      <c r="BI66" s="110"/>
      <c r="BJ66" s="110"/>
      <c r="BK66" s="110"/>
      <c r="BL66" s="110"/>
      <c r="BM66" s="110"/>
      <c r="BN66" s="110"/>
      <c r="BO66" s="110"/>
      <c r="BP66" s="110"/>
      <c r="BQ66" s="110"/>
      <c r="BR66" s="110"/>
      <c r="BS66" s="110"/>
      <c r="BT66" s="110"/>
      <c r="BU66" s="110"/>
      <c r="BV66" s="110"/>
      <c r="BW66" s="110"/>
      <c r="BX66" s="110"/>
      <c r="BY66" s="110"/>
      <c r="BZ66" s="110"/>
      <c r="CA66" s="110"/>
      <c r="CB66" s="110"/>
      <c r="CC66" s="110"/>
      <c r="CD66" s="110"/>
      <c r="CE66" s="110"/>
      <c r="CF66" s="110"/>
      <c r="CG66" s="110"/>
      <c r="CH66" s="110"/>
      <c r="CI66" s="110"/>
      <c r="CJ66" s="110"/>
      <c r="CK66" s="110"/>
      <c r="CL66" s="110"/>
      <c r="CM66" s="110"/>
      <c r="CN66" s="110"/>
      <c r="CO66" s="110"/>
      <c r="CP66" s="110"/>
      <c r="CQ66" s="110"/>
      <c r="CR66" s="110"/>
      <c r="CS66" s="110"/>
      <c r="CT66" s="110"/>
      <c r="CU66" s="110"/>
      <c r="CV66" s="110"/>
      <c r="CW66" s="110"/>
      <c r="CX66" s="110"/>
    </row>
    <row r="67" spans="7:102" ht="14.25" customHeight="1" x14ac:dyDescent="0.25">
      <c r="G67" s="184"/>
      <c r="M67" s="184"/>
      <c r="Q67" s="184"/>
      <c r="T67" s="186"/>
      <c r="AA67" s="184"/>
      <c r="AD67" s="186"/>
      <c r="AE67" s="184"/>
      <c r="AH67" s="186"/>
      <c r="AL67" s="110"/>
      <c r="AM67" s="110"/>
      <c r="AN67" s="110"/>
      <c r="AO67" s="110"/>
      <c r="AP67" s="110"/>
      <c r="AQ67" s="110"/>
      <c r="AR67" s="110"/>
      <c r="AS67" s="110"/>
      <c r="AT67" s="110"/>
      <c r="AU67" s="110"/>
      <c r="AV67" s="110"/>
      <c r="AW67" s="110"/>
      <c r="AX67" s="110"/>
      <c r="AY67" s="110"/>
      <c r="AZ67" s="110"/>
      <c r="BA67" s="110"/>
      <c r="BB67" s="110"/>
      <c r="BC67" s="110"/>
      <c r="BD67" s="110"/>
      <c r="BE67" s="110"/>
      <c r="BF67" s="110"/>
      <c r="BG67" s="110"/>
      <c r="BH67" s="110"/>
      <c r="BI67" s="110"/>
      <c r="BJ67" s="110"/>
      <c r="BK67" s="110"/>
      <c r="BL67" s="110"/>
      <c r="BM67" s="110"/>
      <c r="BN67" s="110"/>
      <c r="BO67" s="110"/>
      <c r="BP67" s="110"/>
      <c r="BQ67" s="110"/>
      <c r="BR67" s="110"/>
      <c r="BS67" s="110"/>
      <c r="BT67" s="110"/>
      <c r="BU67" s="110"/>
      <c r="BV67" s="110"/>
      <c r="BW67" s="110"/>
      <c r="BX67" s="110"/>
      <c r="BY67" s="110"/>
      <c r="BZ67" s="110"/>
      <c r="CA67" s="110"/>
      <c r="CB67" s="110"/>
      <c r="CC67" s="110"/>
      <c r="CD67" s="110"/>
      <c r="CE67" s="110"/>
      <c r="CF67" s="110"/>
      <c r="CG67" s="110"/>
      <c r="CH67" s="110"/>
      <c r="CI67" s="110"/>
      <c r="CJ67" s="110"/>
      <c r="CK67" s="110"/>
      <c r="CL67" s="110"/>
      <c r="CM67" s="110"/>
      <c r="CN67" s="110"/>
      <c r="CO67" s="110"/>
      <c r="CP67" s="110"/>
      <c r="CQ67" s="110"/>
      <c r="CR67" s="110"/>
      <c r="CS67" s="110"/>
      <c r="CT67" s="110"/>
      <c r="CU67" s="110"/>
      <c r="CV67" s="110"/>
      <c r="CW67" s="110"/>
      <c r="CX67" s="110"/>
    </row>
    <row r="68" spans="7:102" ht="14.25" customHeight="1" x14ac:dyDescent="0.25">
      <c r="G68" s="294" t="s">
        <v>1681</v>
      </c>
      <c r="H68" s="295"/>
      <c r="I68" s="295"/>
      <c r="J68" s="295"/>
      <c r="K68" s="295"/>
      <c r="L68" s="295"/>
      <c r="M68" s="294"/>
      <c r="N68" s="295"/>
      <c r="O68" s="295"/>
      <c r="P68" s="295"/>
      <c r="Q68" s="294"/>
      <c r="R68" s="295"/>
      <c r="S68" s="295"/>
      <c r="T68" s="296"/>
      <c r="U68" s="294" t="s">
        <v>1681</v>
      </c>
      <c r="V68" s="295"/>
      <c r="W68" s="295"/>
      <c r="X68" s="295"/>
      <c r="Y68" s="295"/>
      <c r="Z68" s="295"/>
      <c r="AA68" s="294"/>
      <c r="AB68" s="295"/>
      <c r="AC68" s="295"/>
      <c r="AD68" s="296"/>
      <c r="AE68" s="294"/>
      <c r="AF68" s="295"/>
      <c r="AG68" s="295"/>
      <c r="AH68" s="296"/>
      <c r="AL68" s="110"/>
      <c r="AM68" s="110"/>
      <c r="AN68" s="110"/>
      <c r="AO68" s="110"/>
      <c r="AP68" s="110"/>
      <c r="AQ68" s="110"/>
      <c r="AR68" s="110"/>
      <c r="AS68" s="110"/>
      <c r="AT68" s="110"/>
      <c r="AU68" s="110"/>
      <c r="AV68" s="110"/>
      <c r="AW68" s="110"/>
      <c r="AX68" s="110"/>
      <c r="AY68" s="110"/>
      <c r="AZ68" s="110"/>
      <c r="BA68" s="110"/>
      <c r="BB68" s="110"/>
      <c r="BC68" s="110"/>
      <c r="BD68" s="110"/>
      <c r="BE68" s="110"/>
      <c r="BF68" s="110"/>
      <c r="BG68" s="110"/>
      <c r="BH68" s="110"/>
      <c r="BI68" s="110"/>
      <c r="BJ68" s="110"/>
      <c r="BK68" s="110"/>
      <c r="BL68" s="110"/>
      <c r="BM68" s="110"/>
      <c r="BN68" s="110"/>
      <c r="BO68" s="110"/>
      <c r="BP68" s="110"/>
      <c r="BQ68" s="110"/>
      <c r="BR68" s="110"/>
      <c r="BS68" s="110"/>
      <c r="BT68" s="110"/>
      <c r="BU68" s="110"/>
      <c r="BV68" s="110"/>
      <c r="BW68" s="110"/>
      <c r="BX68" s="110"/>
      <c r="BY68" s="110"/>
      <c r="BZ68" s="110"/>
      <c r="CA68" s="110"/>
      <c r="CB68" s="110"/>
      <c r="CC68" s="110"/>
      <c r="CD68" s="110"/>
      <c r="CE68" s="110"/>
      <c r="CF68" s="110"/>
      <c r="CG68" s="110"/>
      <c r="CH68" s="110"/>
      <c r="CI68" s="110"/>
      <c r="CJ68" s="110"/>
      <c r="CK68" s="110"/>
      <c r="CL68" s="110"/>
      <c r="CM68" s="110"/>
      <c r="CN68" s="110"/>
      <c r="CO68" s="110"/>
      <c r="CP68" s="110"/>
      <c r="CQ68" s="110"/>
      <c r="CR68" s="110"/>
      <c r="CS68" s="110"/>
      <c r="CT68" s="110"/>
      <c r="CU68" s="110"/>
      <c r="CV68" s="110"/>
      <c r="CW68" s="110"/>
      <c r="CX68" s="110"/>
    </row>
    <row r="69" spans="7:102" ht="14.25" customHeight="1" x14ac:dyDescent="0.25">
      <c r="G69" s="294" t="s">
        <v>1681</v>
      </c>
      <c r="H69" s="295"/>
      <c r="I69" s="295"/>
      <c r="J69" s="295"/>
      <c r="K69" s="295"/>
      <c r="L69" s="295"/>
      <c r="M69" s="294"/>
      <c r="N69" s="295"/>
      <c r="O69" s="295"/>
      <c r="P69" s="295"/>
      <c r="Q69" s="294"/>
      <c r="R69" s="295"/>
      <c r="S69" s="295"/>
      <c r="T69" s="296"/>
      <c r="U69" s="294"/>
      <c r="V69" s="295"/>
      <c r="W69" s="295"/>
      <c r="X69" s="295"/>
      <c r="Y69" s="295"/>
      <c r="Z69" s="295"/>
      <c r="AA69" s="294"/>
      <c r="AB69" s="295"/>
      <c r="AC69" s="295"/>
      <c r="AD69" s="296"/>
      <c r="AE69" s="294"/>
      <c r="AF69" s="295"/>
      <c r="AG69" s="295"/>
      <c r="AH69" s="296"/>
      <c r="AL69" s="110"/>
      <c r="AM69" s="110"/>
      <c r="AN69" s="110"/>
      <c r="AO69" s="110"/>
      <c r="AP69" s="110"/>
      <c r="AQ69" s="110"/>
      <c r="AR69" s="110"/>
      <c r="AS69" s="110"/>
      <c r="AT69" s="110"/>
      <c r="AU69" s="110"/>
      <c r="AV69" s="110"/>
      <c r="AW69" s="110"/>
      <c r="AX69" s="110"/>
      <c r="AY69" s="110"/>
      <c r="AZ69" s="110"/>
      <c r="BA69" s="110"/>
      <c r="BB69" s="110"/>
      <c r="BC69" s="110"/>
      <c r="BD69" s="110"/>
      <c r="BE69" s="110"/>
      <c r="BF69" s="110"/>
      <c r="BG69" s="110"/>
      <c r="BH69" s="110"/>
      <c r="BI69" s="110"/>
      <c r="BJ69" s="110"/>
      <c r="BK69" s="110"/>
      <c r="BL69" s="110"/>
      <c r="BM69" s="110"/>
      <c r="BN69" s="110"/>
      <c r="BO69" s="110"/>
      <c r="BP69" s="110"/>
      <c r="BQ69" s="110"/>
      <c r="BR69" s="110"/>
      <c r="BS69" s="110"/>
      <c r="BT69" s="110"/>
      <c r="BU69" s="110"/>
      <c r="BV69" s="110"/>
      <c r="BW69" s="110"/>
      <c r="BX69" s="110"/>
      <c r="BY69" s="110"/>
      <c r="BZ69" s="110"/>
      <c r="CA69" s="110"/>
      <c r="CB69" s="110"/>
      <c r="CC69" s="110"/>
      <c r="CD69" s="110"/>
      <c r="CE69" s="110"/>
      <c r="CF69" s="110"/>
      <c r="CG69" s="110"/>
      <c r="CH69" s="110"/>
      <c r="CI69" s="110"/>
      <c r="CJ69" s="110"/>
      <c r="CK69" s="110"/>
      <c r="CL69" s="110"/>
      <c r="CM69" s="110"/>
      <c r="CN69" s="110"/>
      <c r="CO69" s="110"/>
      <c r="CP69" s="110"/>
      <c r="CQ69" s="110"/>
      <c r="CR69" s="110"/>
      <c r="CS69" s="110"/>
      <c r="CT69" s="110"/>
      <c r="CU69" s="110"/>
      <c r="CV69" s="110"/>
      <c r="CW69" s="110"/>
      <c r="CX69" s="110"/>
    </row>
    <row r="70" spans="7:102" ht="14.25" customHeight="1" x14ac:dyDescent="0.25">
      <c r="G70" s="294" t="s">
        <v>1681</v>
      </c>
      <c r="H70" s="295"/>
      <c r="I70" s="295"/>
      <c r="J70" s="295"/>
      <c r="K70" s="295"/>
      <c r="L70" s="295"/>
      <c r="M70" s="294"/>
      <c r="N70" s="295"/>
      <c r="O70" s="295"/>
      <c r="P70" s="295"/>
      <c r="Q70" s="294"/>
      <c r="R70" s="295"/>
      <c r="S70" s="295"/>
      <c r="T70" s="296"/>
      <c r="U70" s="294"/>
      <c r="V70" s="295"/>
      <c r="W70" s="295"/>
      <c r="X70" s="295"/>
      <c r="Y70" s="295"/>
      <c r="Z70" s="295"/>
      <c r="AA70" s="294"/>
      <c r="AB70" s="295"/>
      <c r="AC70" s="295"/>
      <c r="AD70" s="296"/>
      <c r="AE70" s="294"/>
      <c r="AF70" s="295"/>
      <c r="AG70" s="295"/>
      <c r="AH70" s="296"/>
      <c r="AL70" s="110"/>
      <c r="AM70" s="110"/>
      <c r="AN70" s="110"/>
      <c r="AO70" s="110"/>
      <c r="AP70" s="110"/>
      <c r="AQ70" s="110"/>
      <c r="AR70" s="110"/>
      <c r="AS70" s="110"/>
      <c r="AT70" s="110"/>
      <c r="AU70" s="110"/>
      <c r="AV70" s="110"/>
      <c r="AW70" s="110"/>
      <c r="AX70" s="110"/>
      <c r="AY70" s="110"/>
      <c r="AZ70" s="110"/>
      <c r="BA70" s="110"/>
      <c r="BB70" s="110"/>
      <c r="BC70" s="110"/>
      <c r="BD70" s="110"/>
      <c r="BE70" s="110"/>
      <c r="BF70" s="110"/>
      <c r="BG70" s="110"/>
      <c r="BH70" s="110"/>
      <c r="BI70" s="110"/>
      <c r="BJ70" s="110"/>
      <c r="BK70" s="110"/>
      <c r="BL70" s="110"/>
      <c r="BM70" s="110"/>
      <c r="BN70" s="110"/>
      <c r="BO70" s="110"/>
      <c r="BP70" s="110"/>
      <c r="BQ70" s="110"/>
      <c r="BR70" s="110"/>
      <c r="BS70" s="110"/>
      <c r="BT70" s="110"/>
      <c r="BU70" s="110"/>
      <c r="BV70" s="110"/>
      <c r="BW70" s="110"/>
      <c r="BX70" s="110"/>
      <c r="BY70" s="110"/>
      <c r="BZ70" s="110"/>
      <c r="CA70" s="110"/>
      <c r="CB70" s="110"/>
      <c r="CC70" s="110"/>
      <c r="CD70" s="110"/>
      <c r="CE70" s="110"/>
      <c r="CF70" s="110"/>
      <c r="CG70" s="110"/>
      <c r="CH70" s="110"/>
      <c r="CI70" s="110"/>
      <c r="CJ70" s="110"/>
      <c r="CK70" s="110"/>
      <c r="CL70" s="110"/>
      <c r="CM70" s="110"/>
      <c r="CN70" s="110"/>
      <c r="CO70" s="110"/>
      <c r="CP70" s="110"/>
      <c r="CQ70" s="110"/>
      <c r="CR70" s="110"/>
      <c r="CS70" s="110"/>
      <c r="CT70" s="110"/>
      <c r="CU70" s="110"/>
      <c r="CV70" s="110"/>
      <c r="CW70" s="110"/>
      <c r="CX70" s="110"/>
    </row>
    <row r="71" spans="7:102" ht="14.25" customHeight="1" x14ac:dyDescent="0.25">
      <c r="G71" s="294" t="s">
        <v>1681</v>
      </c>
      <c r="H71" s="295"/>
      <c r="I71" s="295"/>
      <c r="J71" s="295"/>
      <c r="K71" s="295"/>
      <c r="L71" s="295"/>
      <c r="M71" s="294"/>
      <c r="N71" s="295"/>
      <c r="O71" s="295"/>
      <c r="P71" s="295"/>
      <c r="Q71" s="294"/>
      <c r="R71" s="295"/>
      <c r="S71" s="295"/>
      <c r="T71" s="296"/>
      <c r="U71" s="294"/>
      <c r="V71" s="295"/>
      <c r="W71" s="295"/>
      <c r="X71" s="295"/>
      <c r="Y71" s="295"/>
      <c r="Z71" s="295"/>
      <c r="AA71" s="294"/>
      <c r="AB71" s="295"/>
      <c r="AC71" s="295"/>
      <c r="AD71" s="296"/>
      <c r="AE71" s="294"/>
      <c r="AF71" s="295"/>
      <c r="AG71" s="295"/>
      <c r="AH71" s="296"/>
      <c r="AI71" s="110"/>
      <c r="AJ71" s="110"/>
      <c r="AK71" s="110"/>
      <c r="AL71" s="110"/>
      <c r="AM71" s="110"/>
      <c r="AN71" s="110"/>
      <c r="AO71" s="110"/>
      <c r="AP71" s="110"/>
      <c r="AQ71" s="110"/>
      <c r="AR71" s="110"/>
      <c r="AS71" s="110"/>
      <c r="AT71" s="110"/>
      <c r="AU71" s="110"/>
      <c r="AV71" s="110"/>
      <c r="AW71" s="110"/>
      <c r="AX71" s="110"/>
      <c r="AY71" s="110"/>
      <c r="AZ71" s="110"/>
      <c r="BA71" s="110"/>
      <c r="BB71" s="110"/>
      <c r="BC71" s="110"/>
      <c r="BD71" s="110"/>
      <c r="BE71" s="110"/>
      <c r="BF71" s="110"/>
      <c r="BG71" s="110"/>
      <c r="BH71" s="110"/>
      <c r="BI71" s="110"/>
      <c r="BJ71" s="110"/>
      <c r="BK71" s="110"/>
      <c r="BL71" s="110"/>
      <c r="BM71" s="110"/>
      <c r="BN71" s="110"/>
      <c r="BO71" s="110"/>
      <c r="BP71" s="110"/>
      <c r="BQ71" s="110"/>
      <c r="BR71" s="110"/>
      <c r="BS71" s="110"/>
      <c r="BT71" s="110"/>
      <c r="BU71" s="110"/>
      <c r="BV71" s="110"/>
      <c r="BW71" s="110"/>
      <c r="BX71" s="110"/>
      <c r="BY71" s="110"/>
      <c r="BZ71" s="110"/>
      <c r="CA71" s="110"/>
      <c r="CB71" s="110"/>
      <c r="CC71" s="110"/>
      <c r="CD71" s="110"/>
      <c r="CE71" s="110"/>
      <c r="CF71" s="110"/>
      <c r="CG71" s="110"/>
      <c r="CH71" s="110"/>
      <c r="CI71" s="110"/>
      <c r="CJ71" s="110"/>
      <c r="CK71" s="110"/>
      <c r="CL71" s="110"/>
      <c r="CM71" s="110"/>
      <c r="CN71" s="110"/>
      <c r="CO71" s="110"/>
      <c r="CP71" s="110"/>
      <c r="CQ71" s="110"/>
      <c r="CR71" s="110"/>
      <c r="CS71" s="110"/>
      <c r="CT71" s="110"/>
      <c r="CU71" s="110"/>
      <c r="CV71" s="110"/>
      <c r="CW71" s="110"/>
      <c r="CX71" s="110"/>
    </row>
    <row r="72" spans="7:102" ht="14.25" customHeight="1" x14ac:dyDescent="0.25">
      <c r="G72" s="294" t="s">
        <v>1681</v>
      </c>
      <c r="H72" s="295"/>
      <c r="I72" s="295"/>
      <c r="J72" s="295"/>
      <c r="K72" s="295"/>
      <c r="L72" s="295"/>
      <c r="M72" s="294"/>
      <c r="N72" s="295"/>
      <c r="O72" s="295"/>
      <c r="P72" s="295"/>
      <c r="Q72" s="294"/>
      <c r="R72" s="295"/>
      <c r="S72" s="295"/>
      <c r="T72" s="296"/>
      <c r="U72" s="294"/>
      <c r="V72" s="295"/>
      <c r="W72" s="295"/>
      <c r="X72" s="295"/>
      <c r="Y72" s="295"/>
      <c r="Z72" s="295"/>
      <c r="AA72" s="294"/>
      <c r="AB72" s="295"/>
      <c r="AC72" s="295"/>
      <c r="AD72" s="296"/>
      <c r="AE72" s="294"/>
      <c r="AF72" s="295"/>
      <c r="AG72" s="295"/>
      <c r="AH72" s="296"/>
      <c r="AI72" s="110"/>
      <c r="AJ72" s="110"/>
      <c r="AK72" s="110"/>
      <c r="AL72" s="110"/>
      <c r="AM72" s="110"/>
      <c r="AN72" s="110"/>
      <c r="AO72" s="110"/>
      <c r="AP72" s="110"/>
      <c r="AQ72" s="110"/>
      <c r="AR72" s="110"/>
      <c r="AS72" s="110"/>
      <c r="AT72" s="110"/>
      <c r="AU72" s="110"/>
      <c r="AV72" s="110"/>
      <c r="AW72" s="110"/>
      <c r="AX72" s="110"/>
      <c r="AY72" s="110"/>
      <c r="AZ72" s="110"/>
      <c r="BA72" s="110"/>
      <c r="BB72" s="110"/>
      <c r="BC72" s="110"/>
      <c r="BD72" s="110"/>
      <c r="BE72" s="110"/>
      <c r="BF72" s="110"/>
      <c r="BG72" s="110"/>
      <c r="BH72" s="110"/>
      <c r="BI72" s="110"/>
      <c r="BJ72" s="110"/>
      <c r="BK72" s="110"/>
      <c r="BL72" s="110"/>
      <c r="BM72" s="110"/>
      <c r="BN72" s="110"/>
      <c r="BO72" s="110"/>
      <c r="BP72" s="110"/>
      <c r="BQ72" s="110"/>
      <c r="BR72" s="110"/>
      <c r="BS72" s="110"/>
      <c r="BT72" s="110"/>
      <c r="BU72" s="110"/>
      <c r="BV72" s="110"/>
      <c r="BW72" s="110"/>
      <c r="BX72" s="110"/>
      <c r="BY72" s="110"/>
      <c r="BZ72" s="110"/>
      <c r="CA72" s="110"/>
      <c r="CB72" s="110"/>
      <c r="CC72" s="110"/>
      <c r="CD72" s="110"/>
      <c r="CE72" s="110"/>
      <c r="CF72" s="110"/>
      <c r="CG72" s="110"/>
      <c r="CH72" s="110"/>
      <c r="CI72" s="110"/>
      <c r="CJ72" s="110"/>
      <c r="CK72" s="110"/>
      <c r="CL72" s="110"/>
      <c r="CM72" s="110"/>
      <c r="CN72" s="110"/>
      <c r="CO72" s="110"/>
      <c r="CP72" s="110"/>
      <c r="CQ72" s="110"/>
      <c r="CR72" s="110"/>
      <c r="CS72" s="110"/>
      <c r="CT72" s="110"/>
      <c r="CU72" s="110"/>
      <c r="CV72" s="110"/>
      <c r="CW72" s="110"/>
      <c r="CX72" s="110"/>
    </row>
    <row r="73" spans="7:102" ht="14.25" customHeight="1" x14ac:dyDescent="0.25">
      <c r="G73" s="294" t="s">
        <v>1681</v>
      </c>
      <c r="H73" s="295"/>
      <c r="I73" s="295"/>
      <c r="J73" s="295"/>
      <c r="K73" s="295"/>
      <c r="L73" s="295"/>
      <c r="M73" s="294"/>
      <c r="N73" s="295"/>
      <c r="O73" s="295"/>
      <c r="P73" s="295"/>
      <c r="Q73" s="294"/>
      <c r="R73" s="295"/>
      <c r="S73" s="295"/>
      <c r="T73" s="296"/>
      <c r="U73" s="294"/>
      <c r="V73" s="295"/>
      <c r="W73" s="295"/>
      <c r="X73" s="295"/>
      <c r="Y73" s="295"/>
      <c r="Z73" s="295"/>
      <c r="AA73" s="294"/>
      <c r="AB73" s="295"/>
      <c r="AC73" s="295"/>
      <c r="AD73" s="296"/>
      <c r="AE73" s="294"/>
      <c r="AF73" s="295"/>
      <c r="AG73" s="295"/>
      <c r="AH73" s="296"/>
      <c r="AI73" s="110"/>
      <c r="AJ73" s="110"/>
      <c r="AK73" s="110"/>
      <c r="AL73" s="110"/>
      <c r="AM73" s="110"/>
      <c r="AN73" s="110"/>
      <c r="AO73" s="110"/>
      <c r="AP73" s="110"/>
      <c r="AQ73" s="110"/>
      <c r="AR73" s="110"/>
      <c r="AS73" s="110"/>
      <c r="AT73" s="110"/>
      <c r="AU73" s="110"/>
      <c r="AV73" s="110"/>
      <c r="AW73" s="110"/>
      <c r="AX73" s="110"/>
      <c r="AY73" s="110"/>
      <c r="AZ73" s="110"/>
      <c r="BA73" s="110"/>
      <c r="BB73" s="110"/>
      <c r="BC73" s="110"/>
      <c r="BD73" s="110"/>
      <c r="BE73" s="110"/>
      <c r="BF73" s="110"/>
      <c r="BG73" s="110"/>
      <c r="BH73" s="110"/>
      <c r="BI73" s="110"/>
      <c r="BJ73" s="110"/>
      <c r="BK73" s="110"/>
      <c r="BL73" s="110"/>
      <c r="BM73" s="110"/>
      <c r="BN73" s="110"/>
      <c r="BO73" s="110"/>
      <c r="BP73" s="110"/>
      <c r="BQ73" s="110"/>
      <c r="BR73" s="110"/>
      <c r="BS73" s="110"/>
      <c r="BT73" s="110"/>
      <c r="BU73" s="110"/>
      <c r="BV73" s="110"/>
      <c r="BW73" s="110"/>
      <c r="BX73" s="110"/>
      <c r="BY73" s="110"/>
      <c r="BZ73" s="110"/>
      <c r="CA73" s="110"/>
      <c r="CB73" s="110"/>
      <c r="CC73" s="110"/>
      <c r="CD73" s="110"/>
      <c r="CE73" s="110"/>
      <c r="CF73" s="110"/>
      <c r="CG73" s="110"/>
      <c r="CH73" s="110"/>
      <c r="CI73" s="110"/>
      <c r="CJ73" s="110"/>
      <c r="CK73" s="110"/>
      <c r="CL73" s="110"/>
      <c r="CM73" s="110"/>
      <c r="CN73" s="110"/>
      <c r="CO73" s="110"/>
      <c r="CP73" s="110"/>
      <c r="CQ73" s="110"/>
      <c r="CR73" s="110"/>
      <c r="CS73" s="110"/>
      <c r="CT73" s="110"/>
      <c r="CU73" s="110"/>
      <c r="CV73" s="110"/>
      <c r="CW73" s="110"/>
      <c r="CX73" s="110"/>
    </row>
    <row r="74" spans="7:102" ht="14.25" customHeight="1" x14ac:dyDescent="0.25">
      <c r="G74" s="294" t="s">
        <v>1681</v>
      </c>
      <c r="H74" s="295"/>
      <c r="I74" s="295"/>
      <c r="J74" s="295"/>
      <c r="K74" s="295"/>
      <c r="L74" s="295"/>
      <c r="M74" s="294"/>
      <c r="N74" s="295"/>
      <c r="O74" s="295"/>
      <c r="P74" s="295"/>
      <c r="Q74" s="294"/>
      <c r="R74" s="295"/>
      <c r="S74" s="295"/>
      <c r="T74" s="296"/>
      <c r="U74" s="294"/>
      <c r="V74" s="295"/>
      <c r="W74" s="295"/>
      <c r="X74" s="295"/>
      <c r="Y74" s="295"/>
      <c r="Z74" s="295"/>
      <c r="AA74" s="294"/>
      <c r="AB74" s="295"/>
      <c r="AC74" s="295"/>
      <c r="AD74" s="296"/>
      <c r="AE74" s="294"/>
      <c r="AF74" s="295"/>
      <c r="AG74" s="295"/>
      <c r="AH74" s="296"/>
      <c r="AI74" s="110"/>
      <c r="AJ74" s="110"/>
      <c r="AK74" s="110"/>
      <c r="AL74" s="110"/>
      <c r="AM74" s="110"/>
      <c r="AN74" s="110"/>
      <c r="AO74" s="110"/>
      <c r="AP74" s="110"/>
      <c r="AQ74" s="110"/>
      <c r="AR74" s="110"/>
      <c r="AS74" s="110"/>
      <c r="AT74" s="110"/>
      <c r="AU74" s="110"/>
      <c r="AV74" s="110"/>
      <c r="AW74" s="110"/>
      <c r="AX74" s="110"/>
      <c r="AY74" s="110"/>
      <c r="AZ74" s="110"/>
      <c r="BA74" s="110"/>
      <c r="BB74" s="110"/>
      <c r="BC74" s="110"/>
      <c r="BD74" s="110"/>
      <c r="BE74" s="110"/>
      <c r="BF74" s="110"/>
      <c r="BG74" s="110"/>
      <c r="BH74" s="110"/>
      <c r="BI74" s="110"/>
      <c r="BJ74" s="110"/>
      <c r="BK74" s="110"/>
      <c r="BL74" s="110"/>
      <c r="BM74" s="110"/>
      <c r="BN74" s="110"/>
      <c r="BO74" s="110"/>
      <c r="BP74" s="110"/>
      <c r="BQ74" s="110"/>
      <c r="BR74" s="110"/>
      <c r="BS74" s="110"/>
      <c r="BT74" s="110"/>
      <c r="BU74" s="110"/>
      <c r="BV74" s="110"/>
      <c r="BW74" s="110"/>
      <c r="BX74" s="110"/>
      <c r="BY74" s="110"/>
      <c r="BZ74" s="110"/>
      <c r="CA74" s="110"/>
      <c r="CB74" s="110"/>
      <c r="CC74" s="110"/>
      <c r="CD74" s="110"/>
      <c r="CE74" s="110"/>
      <c r="CF74" s="110"/>
      <c r="CG74" s="110"/>
      <c r="CH74" s="110"/>
      <c r="CI74" s="110"/>
      <c r="CJ74" s="110"/>
      <c r="CK74" s="110"/>
      <c r="CL74" s="110"/>
      <c r="CM74" s="110"/>
      <c r="CN74" s="110"/>
      <c r="CO74" s="110"/>
      <c r="CP74" s="110"/>
      <c r="CQ74" s="110"/>
      <c r="CR74" s="110"/>
      <c r="CS74" s="110"/>
      <c r="CT74" s="110"/>
      <c r="CU74" s="110"/>
      <c r="CV74" s="110"/>
      <c r="CW74" s="110"/>
      <c r="CX74" s="110"/>
    </row>
    <row r="75" spans="7:102" ht="14.25" customHeight="1" x14ac:dyDescent="0.25">
      <c r="G75" s="294" t="s">
        <v>1681</v>
      </c>
      <c r="H75" s="295"/>
      <c r="I75" s="295"/>
      <c r="J75" s="295"/>
      <c r="K75" s="295"/>
      <c r="L75" s="295"/>
      <c r="M75" s="294"/>
      <c r="N75" s="295"/>
      <c r="O75" s="295"/>
      <c r="P75" s="295"/>
      <c r="Q75" s="294"/>
      <c r="R75" s="295"/>
      <c r="S75" s="295"/>
      <c r="T75" s="296"/>
      <c r="U75" s="294"/>
      <c r="V75" s="295"/>
      <c r="W75" s="295"/>
      <c r="X75" s="295"/>
      <c r="Y75" s="295"/>
      <c r="Z75" s="295"/>
      <c r="AA75" s="294"/>
      <c r="AB75" s="295"/>
      <c r="AC75" s="295"/>
      <c r="AD75" s="296"/>
      <c r="AE75" s="294"/>
      <c r="AF75" s="295"/>
      <c r="AG75" s="295"/>
      <c r="AH75" s="296"/>
      <c r="AI75" s="110"/>
      <c r="AJ75" s="110"/>
      <c r="AK75" s="110"/>
      <c r="AL75" s="110"/>
      <c r="AM75" s="110"/>
      <c r="AN75" s="110"/>
      <c r="AO75" s="110"/>
      <c r="AP75" s="110"/>
      <c r="AQ75" s="110"/>
      <c r="AR75" s="110"/>
      <c r="AS75" s="110"/>
      <c r="AT75" s="110"/>
      <c r="AU75" s="110"/>
      <c r="AV75" s="110"/>
      <c r="AW75" s="110"/>
      <c r="AX75" s="110"/>
      <c r="AY75" s="110"/>
      <c r="AZ75" s="110"/>
      <c r="BA75" s="110"/>
      <c r="BB75" s="110"/>
      <c r="BC75" s="110"/>
      <c r="BD75" s="110"/>
      <c r="BE75" s="110"/>
      <c r="BF75" s="110"/>
      <c r="BG75" s="110"/>
      <c r="BH75" s="110"/>
      <c r="BI75" s="110"/>
      <c r="BJ75" s="110"/>
      <c r="BK75" s="110"/>
      <c r="BL75" s="110"/>
      <c r="BM75" s="110"/>
      <c r="BN75" s="110"/>
      <c r="BO75" s="110"/>
      <c r="BP75" s="110"/>
      <c r="BQ75" s="110"/>
      <c r="BR75" s="110"/>
      <c r="BS75" s="110"/>
      <c r="BT75" s="110"/>
      <c r="BU75" s="110"/>
      <c r="BV75" s="110"/>
      <c r="BW75" s="110"/>
      <c r="BX75" s="110"/>
      <c r="BY75" s="110"/>
      <c r="BZ75" s="110"/>
      <c r="CA75" s="110"/>
      <c r="CB75" s="110"/>
      <c r="CC75" s="110"/>
      <c r="CD75" s="110"/>
      <c r="CE75" s="110"/>
      <c r="CF75" s="110"/>
      <c r="CG75" s="110"/>
      <c r="CH75" s="110"/>
      <c r="CI75" s="110"/>
      <c r="CJ75" s="110"/>
      <c r="CK75" s="110"/>
      <c r="CL75" s="110"/>
      <c r="CM75" s="110"/>
      <c r="CN75" s="110"/>
      <c r="CO75" s="110"/>
      <c r="CP75" s="110"/>
      <c r="CQ75" s="110"/>
      <c r="CR75" s="110"/>
      <c r="CS75" s="110"/>
      <c r="CT75" s="110"/>
      <c r="CU75" s="110"/>
      <c r="CV75" s="110"/>
      <c r="CW75" s="110"/>
      <c r="CX75" s="110"/>
    </row>
    <row r="76" spans="7:102" ht="14.25" customHeight="1" x14ac:dyDescent="0.25">
      <c r="G76" s="294" t="s">
        <v>1681</v>
      </c>
      <c r="H76" s="295"/>
      <c r="I76" s="295"/>
      <c r="J76" s="295"/>
      <c r="K76" s="295"/>
      <c r="L76" s="295"/>
      <c r="M76" s="294"/>
      <c r="N76" s="295"/>
      <c r="O76" s="295"/>
      <c r="P76" s="295"/>
      <c r="Q76" s="294"/>
      <c r="R76" s="295"/>
      <c r="S76" s="295"/>
      <c r="T76" s="296"/>
      <c r="U76" s="294"/>
      <c r="V76" s="295"/>
      <c r="W76" s="295"/>
      <c r="X76" s="295"/>
      <c r="Y76" s="295"/>
      <c r="Z76" s="295"/>
      <c r="AA76" s="294"/>
      <c r="AB76" s="295"/>
      <c r="AC76" s="295"/>
      <c r="AD76" s="296"/>
      <c r="AE76" s="294"/>
      <c r="AF76" s="295"/>
      <c r="AG76" s="295"/>
      <c r="AH76" s="296"/>
      <c r="AI76" s="110"/>
      <c r="AJ76" s="110"/>
      <c r="AK76" s="110"/>
      <c r="AL76" s="110"/>
      <c r="AM76" s="110"/>
      <c r="AN76" s="110"/>
      <c r="AO76" s="110"/>
      <c r="AP76" s="110"/>
      <c r="AQ76" s="110"/>
      <c r="AR76" s="110"/>
      <c r="AS76" s="110"/>
      <c r="AT76" s="110"/>
      <c r="AU76" s="110"/>
      <c r="AV76" s="110"/>
      <c r="AW76" s="110"/>
      <c r="AX76" s="110"/>
      <c r="AY76" s="110"/>
      <c r="AZ76" s="110"/>
      <c r="BA76" s="110"/>
      <c r="BB76" s="110"/>
      <c r="BC76" s="110"/>
      <c r="BD76" s="110"/>
      <c r="BE76" s="110"/>
      <c r="BF76" s="110"/>
      <c r="BG76" s="110"/>
      <c r="BH76" s="110"/>
      <c r="BI76" s="110"/>
      <c r="BJ76" s="110"/>
      <c r="BK76" s="110"/>
      <c r="BL76" s="110"/>
      <c r="BM76" s="110"/>
      <c r="BN76" s="110"/>
      <c r="BO76" s="110"/>
      <c r="BP76" s="110"/>
      <c r="BQ76" s="110"/>
      <c r="BR76" s="110"/>
      <c r="BS76" s="110"/>
      <c r="BT76" s="110"/>
      <c r="BU76" s="110"/>
      <c r="BV76" s="110"/>
      <c r="BW76" s="110"/>
      <c r="BX76" s="110"/>
      <c r="BY76" s="110"/>
      <c r="BZ76" s="110"/>
      <c r="CA76" s="110"/>
      <c r="CB76" s="110"/>
      <c r="CC76" s="110"/>
      <c r="CD76" s="110"/>
      <c r="CE76" s="110"/>
      <c r="CF76" s="110"/>
      <c r="CG76" s="110"/>
      <c r="CH76" s="110"/>
      <c r="CI76" s="110"/>
      <c r="CJ76" s="110"/>
      <c r="CK76" s="110"/>
      <c r="CL76" s="110"/>
      <c r="CM76" s="110"/>
      <c r="CN76" s="110"/>
      <c r="CO76" s="110"/>
      <c r="CP76" s="110"/>
      <c r="CQ76" s="110"/>
      <c r="CR76" s="110"/>
      <c r="CS76" s="110"/>
      <c r="CT76" s="110"/>
      <c r="CU76" s="110"/>
      <c r="CV76" s="110"/>
      <c r="CW76" s="110"/>
      <c r="CX76" s="110"/>
    </row>
    <row r="77" spans="7:102" ht="14.25" customHeight="1" x14ac:dyDescent="0.25">
      <c r="G77" s="294" t="s">
        <v>1681</v>
      </c>
      <c r="H77" s="295"/>
      <c r="I77" s="295"/>
      <c r="J77" s="295"/>
      <c r="K77" s="295"/>
      <c r="L77" s="295"/>
      <c r="M77" s="294"/>
      <c r="N77" s="295"/>
      <c r="O77" s="295"/>
      <c r="P77" s="295"/>
      <c r="Q77" s="294"/>
      <c r="R77" s="295"/>
      <c r="S77" s="295"/>
      <c r="T77" s="296"/>
      <c r="U77" s="294"/>
      <c r="V77" s="295"/>
      <c r="W77" s="295"/>
      <c r="X77" s="295"/>
      <c r="Y77" s="295"/>
      <c r="Z77" s="295"/>
      <c r="AA77" s="294"/>
      <c r="AB77" s="295"/>
      <c r="AC77" s="295"/>
      <c r="AD77" s="296"/>
      <c r="AE77" s="294"/>
      <c r="AF77" s="295"/>
      <c r="AG77" s="295"/>
      <c r="AH77" s="296"/>
      <c r="AI77" s="110"/>
      <c r="AJ77" s="110"/>
      <c r="AK77" s="110"/>
      <c r="AL77" s="110"/>
      <c r="AM77" s="110"/>
      <c r="AN77" s="110"/>
      <c r="AO77" s="110"/>
      <c r="AP77" s="110"/>
      <c r="AQ77" s="110"/>
      <c r="AR77" s="110"/>
      <c r="AS77" s="110"/>
      <c r="AT77" s="110"/>
      <c r="AU77" s="110"/>
      <c r="AV77" s="110"/>
      <c r="AW77" s="110"/>
      <c r="AX77" s="110"/>
      <c r="AY77" s="110"/>
      <c r="AZ77" s="110"/>
      <c r="BA77" s="110"/>
      <c r="BB77" s="110"/>
      <c r="BC77" s="110"/>
      <c r="BD77" s="110"/>
      <c r="BE77" s="110"/>
      <c r="BF77" s="110"/>
      <c r="BG77" s="110"/>
      <c r="BH77" s="110"/>
      <c r="BI77" s="110"/>
      <c r="BJ77" s="110"/>
      <c r="BK77" s="110"/>
      <c r="BL77" s="110"/>
      <c r="BM77" s="110"/>
      <c r="BN77" s="110"/>
      <c r="BO77" s="110"/>
      <c r="BP77" s="110"/>
      <c r="BQ77" s="110"/>
      <c r="BR77" s="110"/>
      <c r="BS77" s="110"/>
      <c r="BT77" s="110"/>
      <c r="BU77" s="110"/>
      <c r="BV77" s="110"/>
      <c r="BW77" s="110"/>
      <c r="BX77" s="110"/>
      <c r="BY77" s="110"/>
      <c r="BZ77" s="110"/>
      <c r="CA77" s="110"/>
      <c r="CB77" s="110"/>
      <c r="CC77" s="110"/>
      <c r="CD77" s="110"/>
      <c r="CE77" s="110"/>
      <c r="CF77" s="110"/>
      <c r="CG77" s="110"/>
      <c r="CH77" s="110"/>
      <c r="CI77" s="110"/>
      <c r="CJ77" s="110"/>
      <c r="CK77" s="110"/>
      <c r="CL77" s="110"/>
      <c r="CM77" s="110"/>
      <c r="CN77" s="110"/>
      <c r="CO77" s="110"/>
      <c r="CP77" s="110"/>
      <c r="CQ77" s="110"/>
      <c r="CR77" s="110"/>
      <c r="CS77" s="110"/>
      <c r="CT77" s="110"/>
      <c r="CU77" s="110"/>
      <c r="CV77" s="110"/>
      <c r="CW77" s="110"/>
      <c r="CX77" s="110"/>
    </row>
    <row r="78" spans="7:102" ht="14.25" customHeight="1" x14ac:dyDescent="0.25">
      <c r="G78" s="294" t="s">
        <v>1681</v>
      </c>
      <c r="H78" s="295"/>
      <c r="I78" s="295"/>
      <c r="J78" s="295"/>
      <c r="K78" s="295"/>
      <c r="L78" s="295"/>
      <c r="M78" s="294"/>
      <c r="N78" s="295"/>
      <c r="O78" s="295"/>
      <c r="P78" s="295"/>
      <c r="Q78" s="294"/>
      <c r="R78" s="295"/>
      <c r="S78" s="295"/>
      <c r="T78" s="296"/>
      <c r="U78" s="294"/>
      <c r="V78" s="295"/>
      <c r="W78" s="295"/>
      <c r="X78" s="295"/>
      <c r="Y78" s="295"/>
      <c r="Z78" s="295"/>
      <c r="AA78" s="294"/>
      <c r="AB78" s="295"/>
      <c r="AC78" s="295"/>
      <c r="AD78" s="296"/>
      <c r="AE78" s="294"/>
      <c r="AF78" s="295"/>
      <c r="AG78" s="295"/>
      <c r="AH78" s="296"/>
      <c r="AI78" s="110"/>
      <c r="AJ78" s="110"/>
      <c r="AK78" s="110"/>
      <c r="AL78" s="110"/>
      <c r="AM78" s="110"/>
      <c r="AN78" s="110"/>
      <c r="AO78" s="110"/>
      <c r="AP78" s="110"/>
      <c r="AQ78" s="110"/>
      <c r="AR78" s="110"/>
      <c r="AS78" s="110"/>
      <c r="AT78" s="110"/>
      <c r="AU78" s="110"/>
      <c r="AV78" s="110"/>
      <c r="AW78" s="110"/>
      <c r="AX78" s="110"/>
      <c r="AY78" s="110"/>
      <c r="AZ78" s="110"/>
      <c r="BA78" s="110"/>
      <c r="BB78" s="110"/>
      <c r="BC78" s="110"/>
      <c r="BD78" s="110"/>
      <c r="BE78" s="110"/>
      <c r="BF78" s="110"/>
      <c r="BG78" s="110"/>
      <c r="BH78" s="110"/>
      <c r="BI78" s="110"/>
      <c r="BJ78" s="110"/>
      <c r="BK78" s="110"/>
      <c r="BL78" s="110"/>
      <c r="BM78" s="110"/>
      <c r="BN78" s="110"/>
      <c r="BO78" s="110"/>
      <c r="BP78" s="110"/>
      <c r="BQ78" s="110"/>
      <c r="BR78" s="110"/>
      <c r="BS78" s="110"/>
      <c r="BT78" s="110"/>
      <c r="BU78" s="110"/>
      <c r="BV78" s="110"/>
      <c r="BW78" s="110"/>
      <c r="BX78" s="110"/>
      <c r="BY78" s="110"/>
      <c r="BZ78" s="110"/>
      <c r="CA78" s="110"/>
      <c r="CB78" s="110"/>
      <c r="CC78" s="110"/>
      <c r="CD78" s="110"/>
      <c r="CE78" s="110"/>
      <c r="CF78" s="110"/>
      <c r="CG78" s="110"/>
      <c r="CH78" s="110"/>
      <c r="CI78" s="110"/>
      <c r="CJ78" s="110"/>
      <c r="CK78" s="110"/>
      <c r="CL78" s="110"/>
      <c r="CM78" s="110"/>
      <c r="CN78" s="110"/>
      <c r="CO78" s="110"/>
      <c r="CP78" s="110"/>
      <c r="CQ78" s="110"/>
      <c r="CR78" s="110"/>
      <c r="CS78" s="110"/>
      <c r="CT78" s="110"/>
      <c r="CU78" s="110"/>
      <c r="CV78" s="110"/>
      <c r="CW78" s="110"/>
      <c r="CX78" s="110"/>
    </row>
    <row r="79" spans="7:102" ht="14.25" customHeight="1" x14ac:dyDescent="0.25">
      <c r="G79" s="187"/>
      <c r="H79" s="188"/>
      <c r="I79" s="188"/>
      <c r="J79" s="188"/>
      <c r="K79" s="188"/>
      <c r="L79" s="188"/>
      <c r="M79" s="187"/>
      <c r="N79" s="188"/>
      <c r="O79" s="188"/>
      <c r="P79" s="188"/>
      <c r="Q79" s="187"/>
      <c r="R79" s="188"/>
      <c r="S79" s="188"/>
      <c r="T79" s="191"/>
      <c r="U79" s="187"/>
      <c r="V79" s="188"/>
      <c r="W79" s="188"/>
      <c r="X79" s="188"/>
      <c r="Y79" s="188"/>
      <c r="Z79" s="188"/>
      <c r="AA79" s="187"/>
      <c r="AB79" s="188"/>
      <c r="AC79" s="188"/>
      <c r="AD79" s="191"/>
      <c r="AE79" s="187"/>
      <c r="AF79" s="188"/>
      <c r="AG79" s="188"/>
      <c r="AH79" s="191"/>
      <c r="AI79" s="110"/>
      <c r="AJ79" s="110"/>
      <c r="AK79" s="110"/>
      <c r="AL79" s="110"/>
      <c r="AM79" s="110"/>
      <c r="AN79" s="110"/>
      <c r="AO79" s="110"/>
      <c r="AP79" s="110"/>
      <c r="AQ79" s="110"/>
      <c r="AR79" s="110"/>
      <c r="AS79" s="110"/>
      <c r="AT79" s="110"/>
      <c r="AU79" s="110"/>
      <c r="AV79" s="110"/>
      <c r="AW79" s="110"/>
      <c r="AX79" s="110"/>
      <c r="AY79" s="110"/>
      <c r="AZ79" s="110"/>
      <c r="BA79" s="110"/>
      <c r="BB79" s="110"/>
      <c r="BC79" s="110"/>
      <c r="BD79" s="110"/>
      <c r="BE79" s="110"/>
      <c r="BF79" s="110"/>
      <c r="BG79" s="110"/>
      <c r="BH79" s="110"/>
      <c r="BI79" s="110"/>
      <c r="BJ79" s="110"/>
      <c r="BK79" s="110"/>
      <c r="BL79" s="110"/>
      <c r="BM79" s="110"/>
      <c r="BN79" s="110"/>
      <c r="BO79" s="110"/>
      <c r="BP79" s="110"/>
      <c r="BQ79" s="110"/>
      <c r="BR79" s="110"/>
      <c r="BS79" s="110"/>
      <c r="BT79" s="110"/>
      <c r="BU79" s="110"/>
      <c r="BV79" s="110"/>
      <c r="BW79" s="110"/>
      <c r="BX79" s="110"/>
      <c r="BY79" s="110"/>
      <c r="BZ79" s="110"/>
      <c r="CA79" s="110"/>
      <c r="CB79" s="110"/>
      <c r="CC79" s="110"/>
      <c r="CD79" s="110"/>
      <c r="CE79" s="110"/>
      <c r="CF79" s="110"/>
      <c r="CG79" s="110"/>
      <c r="CH79" s="110"/>
      <c r="CI79" s="110"/>
      <c r="CJ79" s="110"/>
      <c r="CK79" s="110"/>
      <c r="CL79" s="110"/>
      <c r="CM79" s="110"/>
      <c r="CN79" s="110"/>
      <c r="CO79" s="110"/>
      <c r="CP79" s="110"/>
      <c r="CQ79" s="110"/>
      <c r="CR79" s="110"/>
      <c r="CS79" s="110"/>
      <c r="CT79" s="110"/>
      <c r="CU79" s="110"/>
      <c r="CV79" s="110"/>
      <c r="CW79" s="110"/>
      <c r="CX79" s="110"/>
    </row>
    <row r="80" spans="7:102" ht="14.25" customHeight="1" x14ac:dyDescent="0.25">
      <c r="G80" s="110"/>
      <c r="H80" s="110"/>
      <c r="I80" s="110"/>
      <c r="J80" s="110"/>
      <c r="K80" s="110"/>
      <c r="L80" s="110"/>
      <c r="M80" s="110"/>
      <c r="N80" s="110"/>
      <c r="O80" s="110"/>
      <c r="P80" s="110"/>
      <c r="Q80" s="110"/>
      <c r="R80" s="110"/>
      <c r="S80" s="110"/>
      <c r="T80" s="110"/>
      <c r="U80" s="110"/>
      <c r="V80" s="110"/>
      <c r="W80" s="110"/>
      <c r="X80" s="110"/>
      <c r="Y80" s="110"/>
      <c r="Z80" s="110"/>
      <c r="AA80" s="110"/>
      <c r="AB80" s="110"/>
      <c r="AC80" s="110"/>
      <c r="AD80" s="110"/>
      <c r="AE80" s="110"/>
      <c r="AF80" s="110"/>
      <c r="AG80" s="110"/>
      <c r="AH80" s="110"/>
      <c r="AI80" s="110"/>
      <c r="AJ80" s="110"/>
      <c r="AK80" s="110"/>
      <c r="AL80" s="110"/>
      <c r="AM80" s="110"/>
      <c r="AN80" s="110"/>
      <c r="AO80" s="110"/>
      <c r="AP80" s="110"/>
      <c r="AQ80" s="110"/>
      <c r="AR80" s="110"/>
      <c r="AS80" s="110"/>
      <c r="AT80" s="110"/>
      <c r="AU80" s="110"/>
      <c r="AV80" s="110"/>
      <c r="AW80" s="110"/>
      <c r="AX80" s="110"/>
      <c r="AY80" s="110"/>
      <c r="AZ80" s="110"/>
      <c r="BA80" s="110"/>
      <c r="BB80" s="110"/>
      <c r="BC80" s="110"/>
      <c r="BD80" s="110"/>
      <c r="BE80" s="110"/>
      <c r="BF80" s="110"/>
      <c r="BG80" s="110"/>
      <c r="BH80" s="110"/>
      <c r="BI80" s="110"/>
      <c r="BJ80" s="110"/>
      <c r="BK80" s="110"/>
      <c r="BL80" s="110"/>
      <c r="BM80" s="110"/>
      <c r="BN80" s="110"/>
      <c r="BO80" s="110"/>
      <c r="BP80" s="110"/>
      <c r="BQ80" s="110"/>
      <c r="BR80" s="110"/>
      <c r="BS80" s="110"/>
      <c r="BT80" s="110"/>
      <c r="BU80" s="110"/>
      <c r="BV80" s="110"/>
      <c r="BW80" s="110"/>
      <c r="BX80" s="110"/>
      <c r="BY80" s="110"/>
      <c r="BZ80" s="110"/>
      <c r="CA80" s="110"/>
      <c r="CB80" s="110"/>
      <c r="CC80" s="110"/>
      <c r="CD80" s="110"/>
      <c r="CE80" s="110"/>
      <c r="CF80" s="110"/>
      <c r="CG80" s="110"/>
      <c r="CH80" s="110"/>
      <c r="CI80" s="110"/>
      <c r="CJ80" s="110"/>
      <c r="CK80" s="110"/>
      <c r="CL80" s="110"/>
      <c r="CM80" s="110"/>
      <c r="CN80" s="110"/>
      <c r="CO80" s="110"/>
      <c r="CP80" s="110"/>
      <c r="CQ80" s="110"/>
      <c r="CR80" s="110"/>
      <c r="CS80" s="110"/>
      <c r="CT80" s="110"/>
      <c r="CU80" s="110"/>
      <c r="CV80" s="110"/>
      <c r="CW80" s="110"/>
      <c r="CX80" s="110"/>
    </row>
    <row r="81" spans="7:102" ht="14.25" customHeight="1" x14ac:dyDescent="0.25">
      <c r="G81" s="110"/>
      <c r="H81" s="110"/>
      <c r="I81" s="110"/>
      <c r="J81" s="110"/>
      <c r="K81" s="110"/>
      <c r="L81" s="110"/>
      <c r="M81" s="110"/>
      <c r="N81" s="110"/>
      <c r="O81" s="110"/>
      <c r="P81" s="110"/>
      <c r="Q81" s="110"/>
      <c r="R81" s="110"/>
      <c r="S81" s="110"/>
      <c r="T81" s="110"/>
      <c r="U81" s="110"/>
      <c r="V81" s="110"/>
      <c r="W81" s="110"/>
      <c r="X81" s="110"/>
      <c r="Y81" s="110"/>
      <c r="Z81" s="110"/>
      <c r="AA81" s="110"/>
      <c r="AB81" s="110"/>
      <c r="AC81" s="110"/>
      <c r="AD81" t="s">
        <v>1765</v>
      </c>
      <c r="AG81" t="str">
        <f>'C-1'!S17</f>
        <v>C-1-1</v>
      </c>
      <c r="AI81" s="110"/>
      <c r="AJ81" s="110"/>
      <c r="AK81" s="110"/>
      <c r="AL81" s="110"/>
      <c r="AM81" s="110"/>
      <c r="AN81" s="110"/>
      <c r="AO81" s="110"/>
      <c r="AP81" s="110"/>
      <c r="AQ81" s="110"/>
      <c r="AR81" s="110"/>
      <c r="AS81" s="110"/>
      <c r="AT81" s="110"/>
      <c r="AU81" s="110"/>
      <c r="AV81" s="110"/>
      <c r="AW81" s="110"/>
      <c r="AX81" s="110"/>
      <c r="AY81" s="110"/>
      <c r="AZ81" s="110"/>
      <c r="BA81" s="110"/>
      <c r="BB81" s="110"/>
      <c r="BC81" s="110"/>
      <c r="BD81" s="110"/>
      <c r="BE81" s="110"/>
      <c r="BF81" s="110"/>
      <c r="BG81" s="110"/>
      <c r="BH81" s="110"/>
      <c r="BI81" s="110"/>
      <c r="BJ81" s="110"/>
      <c r="BK81" s="110"/>
      <c r="BL81" s="110"/>
      <c r="BM81" s="110"/>
      <c r="BN81" s="110"/>
      <c r="BO81" s="110"/>
      <c r="BP81" s="110"/>
      <c r="BQ81" s="110"/>
      <c r="BR81" s="110"/>
      <c r="BS81" s="110"/>
      <c r="BT81" s="110"/>
      <c r="BU81" s="110"/>
      <c r="BV81" s="110"/>
      <c r="BW81" s="110"/>
      <c r="BX81" s="110"/>
      <c r="BY81" s="110"/>
      <c r="BZ81" s="110"/>
      <c r="CA81" s="110"/>
      <c r="CB81" s="110"/>
      <c r="CC81" s="110"/>
      <c r="CD81" s="110"/>
      <c r="CE81" s="110"/>
      <c r="CF81" s="110"/>
      <c r="CG81" s="110"/>
      <c r="CH81" s="110"/>
      <c r="CI81" s="110"/>
      <c r="CJ81" s="110"/>
      <c r="CK81" s="110"/>
      <c r="CL81" s="110"/>
      <c r="CM81" s="110"/>
      <c r="CN81" s="110"/>
      <c r="CO81" s="110"/>
      <c r="CP81" s="110"/>
      <c r="CQ81" s="110"/>
      <c r="CR81" s="110"/>
      <c r="CS81" s="110"/>
      <c r="CT81" s="110"/>
      <c r="CU81" s="110"/>
      <c r="CV81" s="110"/>
      <c r="CW81" s="110"/>
      <c r="CX81" s="110"/>
    </row>
  </sheetData>
  <mergeCells count="303">
    <mergeCell ref="X40:AB40"/>
    <mergeCell ref="BP16:BT16"/>
    <mergeCell ref="CT28:CX28"/>
    <mergeCell ref="AG22:AK22"/>
    <mergeCell ref="CJ24:CN24"/>
    <mergeCell ref="CE28:CI28"/>
    <mergeCell ref="CO19:CS19"/>
    <mergeCell ref="AQ22:AU22"/>
    <mergeCell ref="AL26:AP26"/>
    <mergeCell ref="BF27:BJ27"/>
    <mergeCell ref="BP18:BT18"/>
    <mergeCell ref="AG21:AK21"/>
    <mergeCell ref="AB25:AF25"/>
    <mergeCell ref="AL16:AP16"/>
    <mergeCell ref="CT20:CX20"/>
    <mergeCell ref="CO16:CS16"/>
    <mergeCell ref="CT21:CX21"/>
    <mergeCell ref="BZ16:CD16"/>
    <mergeCell ref="CJ16:CN16"/>
    <mergeCell ref="CT14:CX16"/>
    <mergeCell ref="AV16:AZ16"/>
    <mergeCell ref="BF16:BJ16"/>
    <mergeCell ref="CT27:CX27"/>
    <mergeCell ref="CO20:CS20"/>
    <mergeCell ref="CE30:CI30"/>
    <mergeCell ref="AL25:AP25"/>
    <mergeCell ref="H22:K23"/>
    <mergeCell ref="BF24:BJ24"/>
    <mergeCell ref="BU29:BY29"/>
    <mergeCell ref="CE20:CI20"/>
    <mergeCell ref="BZ19:CD19"/>
    <mergeCell ref="AB27:AF27"/>
    <mergeCell ref="CE29:CI29"/>
    <mergeCell ref="CE23:CI23"/>
    <mergeCell ref="AV29:AZ29"/>
    <mergeCell ref="BK22:BO22"/>
    <mergeCell ref="BF26:BJ26"/>
    <mergeCell ref="AQ30:AU30"/>
    <mergeCell ref="AG20:AK20"/>
    <mergeCell ref="W25:AA25"/>
    <mergeCell ref="BP26:BT26"/>
    <mergeCell ref="AQ20:AU20"/>
    <mergeCell ref="AG29:AK29"/>
    <mergeCell ref="BK30:BO30"/>
    <mergeCell ref="CT24:CX24"/>
    <mergeCell ref="U27:V27"/>
    <mergeCell ref="B16:E16"/>
    <mergeCell ref="B12:E12"/>
    <mergeCell ref="AV19:AZ19"/>
    <mergeCell ref="U28:V28"/>
    <mergeCell ref="BP20:BT20"/>
    <mergeCell ref="BK24:BO24"/>
    <mergeCell ref="AV28:AZ28"/>
    <mergeCell ref="BF25:BJ25"/>
    <mergeCell ref="H18:K19"/>
    <mergeCell ref="BP28:BT28"/>
    <mergeCell ref="B14:E14"/>
    <mergeCell ref="W18:AA18"/>
    <mergeCell ref="BK28:BO28"/>
    <mergeCell ref="BA28:BE28"/>
    <mergeCell ref="W15:AA16"/>
    <mergeCell ref="AL17:AP17"/>
    <mergeCell ref="AG27:AK27"/>
    <mergeCell ref="AQ18:AU18"/>
    <mergeCell ref="M26:T27"/>
    <mergeCell ref="AV23:AZ23"/>
    <mergeCell ref="H14:T16"/>
    <mergeCell ref="BA18:BE18"/>
    <mergeCell ref="CO30:CS30"/>
    <mergeCell ref="G66:L66"/>
    <mergeCell ref="CE17:CI17"/>
    <mergeCell ref="X39:AB39"/>
    <mergeCell ref="AB24:AF24"/>
    <mergeCell ref="CJ21:CN21"/>
    <mergeCell ref="G14:G16"/>
    <mergeCell ref="AG25:AK25"/>
    <mergeCell ref="M28:T29"/>
    <mergeCell ref="U66:Z66"/>
    <mergeCell ref="AQ25:AU25"/>
    <mergeCell ref="M24:T25"/>
    <mergeCell ref="CE19:CI19"/>
    <mergeCell ref="BZ23:CD23"/>
    <mergeCell ref="BA17:BE17"/>
    <mergeCell ref="AB26:AF26"/>
    <mergeCell ref="W30:AA30"/>
    <mergeCell ref="CJ23:CN23"/>
    <mergeCell ref="Q66:T66"/>
    <mergeCell ref="BA22:BE22"/>
    <mergeCell ref="W14:CS14"/>
    <mergeCell ref="AL22:AP22"/>
    <mergeCell ref="BP25:BT25"/>
    <mergeCell ref="CJ28:CN28"/>
    <mergeCell ref="G65:T65"/>
    <mergeCell ref="AV30:AZ30"/>
    <mergeCell ref="CT30:CX30"/>
    <mergeCell ref="W22:AA22"/>
    <mergeCell ref="BZ24:CD24"/>
    <mergeCell ref="CO27:CS27"/>
    <mergeCell ref="BU28:BY28"/>
    <mergeCell ref="B18:E18"/>
    <mergeCell ref="BZ18:CD18"/>
    <mergeCell ref="BA30:BE30"/>
    <mergeCell ref="W21:AA21"/>
    <mergeCell ref="AL24:AP24"/>
    <mergeCell ref="U24:V24"/>
    <mergeCell ref="BF23:BJ23"/>
    <mergeCell ref="U18:V18"/>
    <mergeCell ref="AQ23:AU23"/>
    <mergeCell ref="AV24:AZ24"/>
    <mergeCell ref="M20:T21"/>
    <mergeCell ref="AQ29:AU29"/>
    <mergeCell ref="BK29:BO29"/>
    <mergeCell ref="BU30:BY30"/>
    <mergeCell ref="BP19:BT19"/>
    <mergeCell ref="CE22:CI22"/>
    <mergeCell ref="BK23:BO23"/>
    <mergeCell ref="G7:AK7"/>
    <mergeCell ref="CJ27:CN27"/>
    <mergeCell ref="H34:AK35"/>
    <mergeCell ref="CO22:CS22"/>
    <mergeCell ref="CT18:CX18"/>
    <mergeCell ref="CO25:CS25"/>
    <mergeCell ref="AB19:AF19"/>
    <mergeCell ref="CJ17:CN17"/>
    <mergeCell ref="CE21:CI21"/>
    <mergeCell ref="BZ25:CD25"/>
    <mergeCell ref="AG24:AK24"/>
    <mergeCell ref="H20:K21"/>
    <mergeCell ref="AL19:AP19"/>
    <mergeCell ref="CO21:CS21"/>
    <mergeCell ref="AB28:AF28"/>
    <mergeCell ref="U19:V19"/>
    <mergeCell ref="BF20:BJ20"/>
    <mergeCell ref="BZ27:CD27"/>
    <mergeCell ref="BF17:BJ17"/>
    <mergeCell ref="CT22:CX22"/>
    <mergeCell ref="AG26:AK26"/>
    <mergeCell ref="CO23:CS23"/>
    <mergeCell ref="AB30:AF30"/>
    <mergeCell ref="AL29:AP29"/>
    <mergeCell ref="B6:E6"/>
    <mergeCell ref="BZ17:CD17"/>
    <mergeCell ref="BK21:BO21"/>
    <mergeCell ref="AB20:AF20"/>
    <mergeCell ref="B15:E15"/>
    <mergeCell ref="BF22:BJ22"/>
    <mergeCell ref="AL30:AP30"/>
    <mergeCell ref="CE16:CI16"/>
    <mergeCell ref="AB29:AF29"/>
    <mergeCell ref="AV22:AZ22"/>
    <mergeCell ref="BF19:BJ19"/>
    <mergeCell ref="BA23:BE23"/>
    <mergeCell ref="BK27:BO27"/>
    <mergeCell ref="BP22:BT22"/>
    <mergeCell ref="BF28:BJ28"/>
    <mergeCell ref="BU18:BY18"/>
    <mergeCell ref="BU27:BY27"/>
    <mergeCell ref="W26:AA26"/>
    <mergeCell ref="AQ16:AU16"/>
    <mergeCell ref="BZ28:CD28"/>
    <mergeCell ref="CE18:CI18"/>
    <mergeCell ref="AV21:AZ21"/>
    <mergeCell ref="BU17:BY17"/>
    <mergeCell ref="BP21:BT21"/>
    <mergeCell ref="AE66:AH66"/>
    <mergeCell ref="BU19:BY19"/>
    <mergeCell ref="CJ22:CN22"/>
    <mergeCell ref="BP23:BT23"/>
    <mergeCell ref="AQ17:AU17"/>
    <mergeCell ref="U21:V21"/>
    <mergeCell ref="BF29:BJ29"/>
    <mergeCell ref="AG19:AK19"/>
    <mergeCell ref="CE25:CI25"/>
    <mergeCell ref="AG28:AK28"/>
    <mergeCell ref="AQ19:AU19"/>
    <mergeCell ref="H33:AK33"/>
    <mergeCell ref="AQ28:AU28"/>
    <mergeCell ref="I39:V39"/>
    <mergeCell ref="H43:AK46"/>
    <mergeCell ref="I38:V38"/>
    <mergeCell ref="CJ18:CN18"/>
    <mergeCell ref="BA21:BE21"/>
    <mergeCell ref="AV25:AZ25"/>
    <mergeCell ref="BU21:BY21"/>
    <mergeCell ref="BZ30:CD30"/>
    <mergeCell ref="W17:AA17"/>
    <mergeCell ref="I37:V37"/>
    <mergeCell ref="AA66:AD66"/>
    <mergeCell ref="CJ30:CN30"/>
    <mergeCell ref="BA20:BE20"/>
    <mergeCell ref="BK17:BO17"/>
    <mergeCell ref="BF21:BJ21"/>
    <mergeCell ref="AG30:AK30"/>
    <mergeCell ref="BU20:BY20"/>
    <mergeCell ref="BA29:BE29"/>
    <mergeCell ref="W29:AA29"/>
    <mergeCell ref="B19:E19"/>
    <mergeCell ref="W23:AA23"/>
    <mergeCell ref="U26:V26"/>
    <mergeCell ref="B28:E28"/>
    <mergeCell ref="AG23:AK23"/>
    <mergeCell ref="AV26:AZ26"/>
    <mergeCell ref="M22:T23"/>
    <mergeCell ref="BP27:BT27"/>
    <mergeCell ref="BU22:BY22"/>
    <mergeCell ref="H26:K27"/>
    <mergeCell ref="BF30:BJ30"/>
    <mergeCell ref="BP30:BT30"/>
    <mergeCell ref="BK19:BO19"/>
    <mergeCell ref="U22:V22"/>
    <mergeCell ref="AQ26:AU26"/>
    <mergeCell ref="CJ25:CN25"/>
    <mergeCell ref="CT26:CX26"/>
    <mergeCell ref="CE26:CI26"/>
    <mergeCell ref="BZ20:CD20"/>
    <mergeCell ref="BK26:BO26"/>
    <mergeCell ref="CT29:CX29"/>
    <mergeCell ref="B17:E17"/>
    <mergeCell ref="AB17:AF17"/>
    <mergeCell ref="CO26:CS26"/>
    <mergeCell ref="CE27:CI27"/>
    <mergeCell ref="BZ26:CD26"/>
    <mergeCell ref="CT19:CX19"/>
    <mergeCell ref="CO18:CS18"/>
    <mergeCell ref="BU24:BY24"/>
    <mergeCell ref="CT23:CX23"/>
    <mergeCell ref="CO17:CS17"/>
    <mergeCell ref="CT17:CX17"/>
    <mergeCell ref="U20:V20"/>
    <mergeCell ref="BU26:BY26"/>
    <mergeCell ref="AV20:AZ20"/>
    <mergeCell ref="AQ24:AU24"/>
    <mergeCell ref="W20:AA20"/>
    <mergeCell ref="BA19:BE19"/>
    <mergeCell ref="BP17:BT17"/>
    <mergeCell ref="CJ20:CN20"/>
    <mergeCell ref="CT25:CX25"/>
    <mergeCell ref="BK25:BO25"/>
    <mergeCell ref="AL20:AP20"/>
    <mergeCell ref="U65:AH65"/>
    <mergeCell ref="B4:E4"/>
    <mergeCell ref="BU23:BY23"/>
    <mergeCell ref="M66:P66"/>
    <mergeCell ref="AV17:AZ17"/>
    <mergeCell ref="AQ21:AU21"/>
    <mergeCell ref="U25:V25"/>
    <mergeCell ref="X37:AB37"/>
    <mergeCell ref="AB22:AF22"/>
    <mergeCell ref="AL28:AP28"/>
    <mergeCell ref="BA27:BE27"/>
    <mergeCell ref="BK18:BO18"/>
    <mergeCell ref="AB21:AF21"/>
    <mergeCell ref="AG16:AK16"/>
    <mergeCell ref="AL21:AP21"/>
    <mergeCell ref="BA24:BE24"/>
    <mergeCell ref="BP29:BT29"/>
    <mergeCell ref="H28:K29"/>
    <mergeCell ref="W27:AA27"/>
    <mergeCell ref="BU25:BY25"/>
    <mergeCell ref="AV18:AZ18"/>
    <mergeCell ref="B8:E8"/>
    <mergeCell ref="AB15:CS15"/>
    <mergeCell ref="I48:AB48"/>
    <mergeCell ref="BZ22:CD22"/>
    <mergeCell ref="U29:V29"/>
    <mergeCell ref="BA16:BE16"/>
    <mergeCell ref="BK20:BO20"/>
    <mergeCell ref="U23:V23"/>
    <mergeCell ref="BA25:BE25"/>
    <mergeCell ref="BK16:BO16"/>
    <mergeCell ref="BP24:BT24"/>
    <mergeCell ref="U14:V16"/>
    <mergeCell ref="W19:AA19"/>
    <mergeCell ref="BZ21:CD21"/>
    <mergeCell ref="W28:AA28"/>
    <mergeCell ref="AQ27:AU27"/>
    <mergeCell ref="AB18:AF18"/>
    <mergeCell ref="B10:E10"/>
    <mergeCell ref="BF18:BJ18"/>
    <mergeCell ref="AL23:AP23"/>
    <mergeCell ref="BA26:BE26"/>
    <mergeCell ref="AV27:AZ27"/>
    <mergeCell ref="CO28:CS28"/>
    <mergeCell ref="CE24:CI24"/>
    <mergeCell ref="CO29:CS29"/>
    <mergeCell ref="BZ29:CD29"/>
    <mergeCell ref="G9:Z11"/>
    <mergeCell ref="B13:E13"/>
    <mergeCell ref="AB23:AF23"/>
    <mergeCell ref="AG18:AK18"/>
    <mergeCell ref="B20:E20"/>
    <mergeCell ref="W24:AA24"/>
    <mergeCell ref="AL27:AP27"/>
    <mergeCell ref="CJ19:CN19"/>
    <mergeCell ref="CO24:CS24"/>
    <mergeCell ref="BU16:BY16"/>
    <mergeCell ref="AB16:AF16"/>
    <mergeCell ref="AG17:AK17"/>
    <mergeCell ref="H24:K25"/>
    <mergeCell ref="M18:T19"/>
    <mergeCell ref="CJ26:CN26"/>
    <mergeCell ref="AL18:AP18"/>
    <mergeCell ref="CJ29:CN29"/>
  </mergeCells>
  <dataValidations count="1">
    <dataValidation type="list" allowBlank="1" showInputMessage="1" showErrorMessage="1" sqref="I38:V38" xr:uid="{A9AF2D5D-61C6-4479-AB90-6BE66DFCF82C}">
      <formula1>_xlfn.ANCHORARRAY($A$16)</formula1>
    </dataValidation>
  </dataValidations>
  <hyperlinks>
    <hyperlink ref="B4" location="PANDUAN!A1" display="PANDUAN" xr:uid="{00000000-0004-0000-4300-000000000000}"/>
    <hyperlink ref="B6" location="'EWS DIRECTORY'!A1" display="EWS DIRECTORY" xr:uid="{00000000-0004-0000-4300-000001000000}"/>
    <hyperlink ref="B8" location="'DATA PEMICU'!A1" display="DATA PEMICU" xr:uid="{00000000-0004-0000-4300-000002000000}"/>
    <hyperlink ref="B10" location="'DATA PENGUJI'!A1" display="DATA PENGUJI" xr:uid="{00000000-0004-0000-4300-000003000000}"/>
    <hyperlink ref="B12" location="'MAIN LEVEL'!A1" display="MAIN LEVEL" xr:uid="{00000000-0004-0000-4300-000004000000}"/>
  </hyperlinks>
  <pageMargins left="0.70866141732283472" right="0.31496062992125978" top="0.55118110236220474" bottom="0.55118110236220474" header="0" footer="0"/>
  <pageSetup paperSize="9" scale="77" orientation="portrait"/>
  <extLst>
    <ext xmlns:x14="http://schemas.microsoft.com/office/spreadsheetml/2009/9/main" uri="{CCE6A557-97BC-4b89-ADB6-D9C93CAAB3DF}">
      <x14:dataValidations xmlns:xm="http://schemas.microsoft.com/office/excel/2006/main" count="1">
        <x14:dataValidation type="list" allowBlank="1" showInputMessage="1" showErrorMessage="1" xr:uid="{83601073-7F98-431C-96E7-32E1282E57AB}">
          <x14:formula1>
            <xm:f>MASTER!$Q$2:$Q$6</xm:f>
          </x14:formula1>
          <xm:sqref>I48:AB48</xm:sqref>
        </x14:dataValidation>
      </x14:dataValidation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41">
    <tabColor theme="4" tint="-0.249977111117893"/>
  </sheetPr>
  <dimension ref="A1:AX64"/>
  <sheetViews>
    <sheetView topLeftCell="B16"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50" width="3.6640625" style="443" customWidth="1"/>
    <col min="51" max="51" width="14.44140625" style="443" customWidth="1"/>
    <col min="52" max="16384" width="14.44140625" style="443"/>
  </cols>
  <sheetData>
    <row r="1" spans="2:46" ht="14.25" customHeight="1" x14ac:dyDescent="0.25">
      <c r="G1" s="223"/>
      <c r="H1" s="223"/>
      <c r="I1" s="223"/>
      <c r="J1" s="223"/>
      <c r="K1" s="223"/>
      <c r="L1" s="223"/>
      <c r="M1" s="223"/>
      <c r="N1" s="223"/>
      <c r="O1" s="223"/>
      <c r="P1" s="223"/>
      <c r="Q1" s="223"/>
      <c r="R1" s="223"/>
      <c r="S1" s="223"/>
      <c r="T1" s="223"/>
      <c r="U1" s="223"/>
      <c r="V1" s="223"/>
      <c r="W1" s="223"/>
      <c r="X1" s="223"/>
    </row>
    <row r="2" spans="2:46" ht="14.25" customHeight="1" x14ac:dyDescent="0.25">
      <c r="G2" s="55" t="s">
        <v>1674</v>
      </c>
      <c r="H2" s="55"/>
      <c r="I2" s="55"/>
      <c r="J2" s="55"/>
      <c r="K2" s="55"/>
      <c r="L2" s="55"/>
      <c r="M2" s="55"/>
      <c r="N2" s="55"/>
    </row>
    <row r="3" spans="2:46" ht="14.25" customHeight="1" x14ac:dyDescent="0.25">
      <c r="B3" s="111"/>
      <c r="C3" s="111"/>
      <c r="D3" s="111"/>
      <c r="E3" s="111"/>
      <c r="G3" s="55"/>
      <c r="H3" s="55"/>
      <c r="I3" s="55"/>
      <c r="J3" s="55"/>
      <c r="K3" s="55"/>
      <c r="L3" s="55"/>
      <c r="M3" s="55"/>
      <c r="N3" s="55"/>
    </row>
    <row r="4" spans="2:46" ht="14.25" customHeight="1" x14ac:dyDescent="0.25">
      <c r="B4" s="762" t="s">
        <v>79</v>
      </c>
      <c r="C4" s="761"/>
      <c r="D4" s="761"/>
      <c r="E4" s="761"/>
      <c r="G4" s="55"/>
      <c r="H4" s="55"/>
      <c r="I4" s="55"/>
      <c r="J4" s="55"/>
      <c r="K4" s="55"/>
      <c r="L4" s="55"/>
      <c r="M4" s="55"/>
      <c r="N4" s="55"/>
    </row>
    <row r="5" spans="2:46" ht="14.25" customHeight="1" x14ac:dyDescent="0.25">
      <c r="B5" s="111"/>
      <c r="C5" s="111"/>
      <c r="D5" s="111"/>
      <c r="E5" s="111"/>
      <c r="G5" s="55"/>
      <c r="H5" s="55"/>
      <c r="I5" s="55"/>
      <c r="J5" s="55"/>
      <c r="K5" s="55"/>
      <c r="L5" s="55"/>
      <c r="M5" s="55"/>
      <c r="N5" s="55"/>
    </row>
    <row r="6" spans="2:46" ht="14.25" customHeight="1" x14ac:dyDescent="0.25">
      <c r="B6" s="762" t="s">
        <v>87</v>
      </c>
      <c r="C6" s="761"/>
      <c r="D6" s="761"/>
      <c r="E6" s="761"/>
      <c r="G6" s="55"/>
      <c r="H6" s="55"/>
      <c r="I6" s="55"/>
      <c r="J6" s="55"/>
      <c r="K6" s="55"/>
      <c r="L6" s="55"/>
      <c r="M6" s="55"/>
      <c r="N6" s="55"/>
    </row>
    <row r="7" spans="2:46" ht="15" customHeight="1" x14ac:dyDescent="0.25">
      <c r="B7" s="111"/>
      <c r="C7" s="111"/>
      <c r="D7" s="111"/>
      <c r="E7" s="111"/>
      <c r="G7" s="996" t="s">
        <v>1774</v>
      </c>
      <c r="H7" s="997"/>
      <c r="I7" s="997"/>
      <c r="J7" s="997"/>
      <c r="K7" s="997"/>
      <c r="L7" s="997"/>
      <c r="M7" s="997"/>
      <c r="N7" s="997"/>
      <c r="O7" s="997"/>
      <c r="P7" s="997"/>
      <c r="Q7" s="997"/>
      <c r="R7" s="997"/>
      <c r="S7" s="997"/>
      <c r="T7" s="997"/>
      <c r="U7" s="997"/>
      <c r="V7" s="997"/>
      <c r="W7" s="997"/>
      <c r="X7" s="997"/>
      <c r="Y7" s="997"/>
      <c r="Z7" s="997"/>
      <c r="AA7" s="997"/>
      <c r="AB7" s="997"/>
      <c r="AC7" s="997"/>
      <c r="AD7" s="997"/>
      <c r="AE7" s="997"/>
      <c r="AF7" s="997"/>
      <c r="AG7" s="997"/>
      <c r="AH7" s="997"/>
      <c r="AI7" s="997"/>
      <c r="AJ7" s="997"/>
      <c r="AK7" s="997"/>
      <c r="AL7" s="997"/>
      <c r="AM7" s="997"/>
      <c r="AN7" s="997"/>
      <c r="AO7" s="997"/>
      <c r="AP7" s="997"/>
      <c r="AQ7" s="997"/>
      <c r="AR7" s="997"/>
      <c r="AS7" s="58"/>
    </row>
    <row r="8" spans="2:46" ht="14.25" customHeight="1" x14ac:dyDescent="0.25">
      <c r="B8" s="762" t="s">
        <v>94</v>
      </c>
      <c r="C8" s="761"/>
      <c r="D8" s="761"/>
      <c r="E8" s="761"/>
      <c r="G8" s="55"/>
      <c r="H8" s="55"/>
      <c r="I8" s="55"/>
      <c r="J8" s="55"/>
      <c r="K8" s="55"/>
      <c r="L8" s="55"/>
      <c r="M8" s="55"/>
      <c r="N8" s="55"/>
    </row>
    <row r="9" spans="2:46" ht="14.25" customHeight="1" x14ac:dyDescent="0.25">
      <c r="B9" s="111"/>
      <c r="C9" s="111"/>
      <c r="D9" s="111"/>
      <c r="E9" s="111"/>
      <c r="G9" s="999" t="str">
        <f>"Rincian "&amp;'C-1'!G9&amp;" "&amp;'C-1-1'!M18</f>
        <v>Rincian Pembelian Bahan/Barang Dagangan Berdasarkan Data Internal dan Eksternal yang dimiliki DJP</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997"/>
      <c r="I10" s="997"/>
      <c r="J10" s="997"/>
      <c r="K10" s="997"/>
      <c r="L10" s="997"/>
      <c r="M10" s="997"/>
      <c r="N10" s="997"/>
      <c r="O10" s="997"/>
      <c r="P10" s="997"/>
      <c r="Q10" s="997"/>
      <c r="R10" s="997"/>
      <c r="S10" s="997"/>
      <c r="T10" s="997"/>
      <c r="U10" s="997"/>
      <c r="V10" s="997"/>
      <c r="W10" s="997"/>
      <c r="X10" s="997"/>
      <c r="Y10" s="997"/>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row>
    <row r="13" spans="2:46" ht="14.25" customHeight="1" x14ac:dyDescent="0.25">
      <c r="B13" s="962" t="str">
        <f>HYPERLINK("#'"&amp;'EWS DIRECTORY'!$J$66&amp;"'!A1",'EWS DIRECTORY'!$J$66)</f>
        <v>C-1</v>
      </c>
      <c r="C13" s="761"/>
      <c r="D13" s="761"/>
      <c r="E13" s="761"/>
      <c r="G13" s="55" t="s">
        <v>1680</v>
      </c>
      <c r="H13" s="55"/>
      <c r="I13" s="254"/>
      <c r="J13" s="254"/>
      <c r="K13" s="254"/>
      <c r="L13" s="254"/>
      <c r="M13" s="254"/>
      <c r="N13" s="254"/>
    </row>
    <row r="14" spans="2:46" ht="14.25" customHeight="1" x14ac:dyDescent="0.25">
      <c r="B14" s="931" t="str">
        <f>HYPERLINK("#'"&amp;'EWS DIRECTORY'!$J$67&amp;"'!A1",'EWS DIRECTORY'!$J$67)</f>
        <v>C-1-1</v>
      </c>
      <c r="C14" s="761"/>
      <c r="D14" s="761"/>
      <c r="E14" s="761"/>
      <c r="G14" s="55"/>
      <c r="H14" s="55"/>
      <c r="I14" s="254"/>
      <c r="J14" s="254"/>
      <c r="K14" s="254"/>
      <c r="L14" s="254"/>
      <c r="M14" s="254"/>
      <c r="N14" s="254"/>
    </row>
    <row r="15" spans="2:46" ht="14.25" customHeight="1" x14ac:dyDescent="0.25">
      <c r="B15" s="927" t="str">
        <f>HYPERLINK("#'"&amp;'EWS DIRECTORY'!$J$68&amp;"'!A1",'EWS DIRECTORY'!$J$68)</f>
        <v>C-1-1-1</v>
      </c>
      <c r="C15" s="761"/>
      <c r="D15" s="761"/>
      <c r="E15" s="761"/>
      <c r="G15" s="55"/>
      <c r="H15" s="55"/>
      <c r="I15" s="254"/>
      <c r="J15" s="254"/>
      <c r="K15" s="254"/>
      <c r="L15" s="254"/>
      <c r="M15" s="254"/>
      <c r="N15" s="254"/>
    </row>
    <row r="16" spans="2:46" ht="14.25" customHeight="1" x14ac:dyDescent="0.25">
      <c r="B16" s="929" t="str">
        <f>HYPERLINK("#'"&amp;'EWS DIRECTORY'!$J$69&amp;"'!A1",'EWS DIRECTORY'!$J$69)</f>
        <v>C-1-1-2</v>
      </c>
      <c r="C16" s="761"/>
      <c r="D16" s="761"/>
      <c r="E16" s="761"/>
      <c r="G16" s="55"/>
      <c r="H16" s="55"/>
      <c r="I16" s="254"/>
      <c r="J16" s="254"/>
      <c r="K16" s="254"/>
      <c r="L16" s="254"/>
      <c r="M16" s="254"/>
      <c r="N16" s="254"/>
    </row>
    <row r="17" spans="2:50" ht="14.25" customHeight="1" x14ac:dyDescent="0.25">
      <c r="B17" s="929" t="str">
        <f>HYPERLINK("#'"&amp;'EWS DIRECTORY'!$J$70&amp;"'!A1",'EWS DIRECTORY'!$J$70)</f>
        <v>C-1-1-3</v>
      </c>
      <c r="C17" s="761"/>
      <c r="D17" s="761"/>
      <c r="E17" s="761"/>
      <c r="G17" s="55" t="s">
        <v>1681</v>
      </c>
      <c r="H17" s="55"/>
      <c r="I17" s="55"/>
      <c r="J17" s="254"/>
      <c r="K17" s="254"/>
      <c r="L17" s="254"/>
      <c r="M17" s="254"/>
      <c r="N17" s="254"/>
    </row>
    <row r="18" spans="2:50" ht="14.25" customHeight="1" x14ac:dyDescent="0.25">
      <c r="B18" s="929" t="str">
        <f>HYPERLINK("#'"&amp;'EWS DIRECTORY'!$J$71&amp;"'!A1",'EWS DIRECTORY'!$J$71)</f>
        <v>C-1-1-4</v>
      </c>
      <c r="C18" s="761"/>
      <c r="D18" s="761"/>
      <c r="E18" s="761"/>
      <c r="G18" s="55" t="s">
        <v>1744</v>
      </c>
      <c r="H18" s="55"/>
      <c r="I18" s="55" t="s">
        <v>1744</v>
      </c>
      <c r="J18" s="254"/>
      <c r="K18" s="254"/>
      <c r="L18" s="254"/>
      <c r="M18" s="254"/>
      <c r="N18" s="254"/>
    </row>
    <row r="19" spans="2:50" ht="14.25" customHeight="1" x14ac:dyDescent="0.25">
      <c r="B19" s="929" t="str">
        <f>HYPERLINK("#'"&amp;'EWS DIRECTORY'!$J$72&amp;"'!A1",'EWS DIRECTORY'!$J$72)</f>
        <v>C-1-1-5</v>
      </c>
      <c r="C19" s="761"/>
      <c r="D19" s="761"/>
      <c r="E19" s="761"/>
    </row>
    <row r="20" spans="2:50" ht="14.25" customHeight="1" x14ac:dyDescent="0.25">
      <c r="B20" s="929" t="str">
        <f>HYPERLINK("#'"&amp;'EWS DIRECTORY'!$J$73&amp;"'!A1",'EWS DIRECTORY'!$J$73)</f>
        <v>C-1-1-6</v>
      </c>
      <c r="C20" s="761"/>
      <c r="D20" s="761"/>
      <c r="E20" s="761"/>
      <c r="G20" s="55" t="s">
        <v>1791</v>
      </c>
    </row>
    <row r="21" spans="2:50" ht="14.25" customHeight="1" x14ac:dyDescent="0.25">
      <c r="G21" s="55"/>
    </row>
    <row r="22" spans="2:50" ht="14.25" customHeight="1" x14ac:dyDescent="0.25">
      <c r="G22" s="55"/>
      <c r="H22" s="990" t="s">
        <v>1445</v>
      </c>
      <c r="I22" s="790"/>
      <c r="J22" s="994" t="s">
        <v>1446</v>
      </c>
      <c r="K22" s="764"/>
      <c r="L22" s="764"/>
      <c r="M22" s="764"/>
      <c r="N22" s="764"/>
      <c r="O22" s="764"/>
      <c r="P22" s="764"/>
      <c r="Q22" s="764"/>
      <c r="R22" s="764"/>
      <c r="S22" s="764"/>
      <c r="T22" s="764"/>
      <c r="U22" s="764"/>
      <c r="V22" s="764"/>
      <c r="W22" s="764"/>
      <c r="X22" s="764"/>
      <c r="Y22" s="764"/>
      <c r="Z22" s="764"/>
      <c r="AA22" s="764"/>
      <c r="AB22" s="764"/>
      <c r="AC22" s="764"/>
      <c r="AD22" s="764"/>
      <c r="AE22" s="764"/>
      <c r="AF22" s="764"/>
      <c r="AG22" s="764"/>
      <c r="AH22" s="764"/>
      <c r="AI22" s="764"/>
      <c r="AJ22" s="764"/>
      <c r="AK22" s="764"/>
      <c r="AL22" s="764"/>
      <c r="AM22" s="764"/>
      <c r="AN22" s="764"/>
      <c r="AO22" s="764"/>
      <c r="AP22" s="764"/>
      <c r="AQ22" s="764"/>
      <c r="AR22" s="764"/>
      <c r="AS22" s="764"/>
      <c r="AT22" s="764"/>
      <c r="AU22" s="764"/>
      <c r="AV22" s="764"/>
      <c r="AW22" s="764"/>
      <c r="AX22" s="765"/>
    </row>
    <row r="23" spans="2:50" ht="14.25" customHeight="1" x14ac:dyDescent="0.25">
      <c r="G23" s="55"/>
      <c r="H23" s="806"/>
      <c r="I23" s="807"/>
      <c r="J23" s="978" t="s">
        <v>1452</v>
      </c>
      <c r="K23" s="764"/>
      <c r="L23" s="764"/>
      <c r="M23" s="764"/>
      <c r="N23" s="764"/>
      <c r="O23" s="764"/>
      <c r="P23" s="765"/>
      <c r="Q23" s="978" t="s">
        <v>1453</v>
      </c>
      <c r="R23" s="764"/>
      <c r="S23" s="764"/>
      <c r="T23" s="764"/>
      <c r="U23" s="764"/>
      <c r="V23" s="764"/>
      <c r="W23" s="765"/>
      <c r="X23" s="978" t="s">
        <v>1454</v>
      </c>
      <c r="Y23" s="764"/>
      <c r="Z23" s="764"/>
      <c r="AA23" s="764"/>
      <c r="AB23" s="764"/>
      <c r="AC23" s="764"/>
      <c r="AD23" s="765"/>
      <c r="AE23" s="978" t="s">
        <v>1455</v>
      </c>
      <c r="AF23" s="764"/>
      <c r="AG23" s="764"/>
      <c r="AH23" s="764"/>
      <c r="AI23" s="764"/>
      <c r="AJ23" s="764"/>
      <c r="AK23" s="765"/>
      <c r="AL23" s="978" t="s">
        <v>1456</v>
      </c>
      <c r="AM23" s="764"/>
      <c r="AN23" s="764"/>
      <c r="AO23" s="764"/>
      <c r="AP23" s="764"/>
      <c r="AQ23" s="764"/>
      <c r="AR23" s="764"/>
      <c r="AS23" s="765"/>
      <c r="AT23" s="978" t="s">
        <v>1457</v>
      </c>
      <c r="AU23" s="764"/>
      <c r="AV23" s="764"/>
      <c r="AW23" s="764"/>
      <c r="AX23" s="765"/>
    </row>
    <row r="24" spans="2:50" ht="40.5" customHeight="1" x14ac:dyDescent="0.25">
      <c r="G24" s="55"/>
      <c r="H24" s="991">
        <v>1</v>
      </c>
      <c r="I24" s="765"/>
      <c r="J24" s="984" t="e">
        <f>ID_MS_TH_PJK</f>
        <v>#N/A</v>
      </c>
      <c r="K24" s="764"/>
      <c r="L24" s="764"/>
      <c r="M24" s="764"/>
      <c r="N24" s="764"/>
      <c r="O24" s="764"/>
      <c r="P24" s="765"/>
      <c r="Q24" s="984" t="e">
        <f>NO_BPS</f>
        <v>#N/A</v>
      </c>
      <c r="R24" s="764"/>
      <c r="S24" s="764"/>
      <c r="T24" s="764"/>
      <c r="U24" s="764"/>
      <c r="V24" s="764"/>
      <c r="W24" s="765"/>
      <c r="X24" s="984" t="e">
        <f>PEMBETULAN_KE</f>
        <v>#N/A</v>
      </c>
      <c r="Y24" s="764"/>
      <c r="Z24" s="764"/>
      <c r="AA24" s="764"/>
      <c r="AB24" s="764"/>
      <c r="AC24" s="764"/>
      <c r="AD24" s="765"/>
      <c r="AE24" s="984" t="e">
        <f>TGL_TERIMA</f>
        <v>#N/A</v>
      </c>
      <c r="AF24" s="764"/>
      <c r="AG24" s="764"/>
      <c r="AH24" s="764"/>
      <c r="AI24" s="764"/>
      <c r="AJ24" s="764"/>
      <c r="AK24" s="765"/>
      <c r="AL24" s="984" t="s">
        <v>1467</v>
      </c>
      <c r="AM24" s="764"/>
      <c r="AN24" s="764"/>
      <c r="AO24" s="764"/>
      <c r="AP24" s="764"/>
      <c r="AQ24" s="764"/>
      <c r="AR24" s="764"/>
      <c r="AS24" s="765"/>
      <c r="AT24" s="1135">
        <f>'MAIN LEVEL'!AB27</f>
        <v>0</v>
      </c>
      <c r="AU24" s="764"/>
      <c r="AV24" s="764"/>
      <c r="AW24" s="764"/>
      <c r="AX24" s="765"/>
    </row>
    <row r="25" spans="2:50" ht="14.25" customHeight="1" x14ac:dyDescent="0.25">
      <c r="G25" s="55"/>
      <c r="H25" s="255"/>
      <c r="I25" s="255"/>
      <c r="J25" s="255"/>
      <c r="K25" s="255"/>
      <c r="L25" s="255"/>
      <c r="M25" s="255"/>
      <c r="N25" s="255"/>
      <c r="O25" s="255"/>
      <c r="P25" s="255"/>
      <c r="Q25" s="255"/>
      <c r="R25" s="255"/>
      <c r="AT25" s="536"/>
      <c r="AU25" s="536"/>
      <c r="AV25" s="536"/>
      <c r="AW25" s="536"/>
      <c r="AX25" s="536"/>
    </row>
    <row r="26" spans="2:50" ht="14.25" customHeight="1" x14ac:dyDescent="0.25">
      <c r="G26" s="55"/>
      <c r="H26" s="255"/>
      <c r="I26" s="255"/>
      <c r="J26" s="255"/>
      <c r="K26" s="255"/>
      <c r="L26" s="255"/>
      <c r="M26" s="255"/>
      <c r="N26" s="255"/>
      <c r="O26" s="255"/>
      <c r="P26" s="255"/>
      <c r="Q26" s="255"/>
      <c r="R26" s="255"/>
      <c r="AT26" s="536"/>
      <c r="AU26" s="536"/>
      <c r="AV26" s="536"/>
      <c r="AW26" s="536"/>
      <c r="AX26" s="536"/>
    </row>
    <row r="27" spans="2:50" ht="14.25" customHeight="1" x14ac:dyDescent="0.25">
      <c r="G27" s="55"/>
      <c r="H27" s="255"/>
      <c r="I27" s="255"/>
      <c r="J27" s="255"/>
      <c r="K27" s="255"/>
      <c r="L27" s="255"/>
      <c r="M27" s="255"/>
      <c r="N27" s="255"/>
      <c r="O27" s="255"/>
      <c r="P27" s="255"/>
      <c r="Q27" s="255"/>
      <c r="R27" s="255"/>
      <c r="AT27" s="536"/>
      <c r="AU27" s="536"/>
      <c r="AV27" s="536"/>
      <c r="AW27" s="536"/>
      <c r="AX27" s="536"/>
    </row>
    <row r="28" spans="2:50" ht="14.25" customHeight="1" x14ac:dyDescent="0.25">
      <c r="B28" s="760"/>
      <c r="C28" s="761"/>
      <c r="D28" s="761"/>
      <c r="E28" s="761"/>
      <c r="G28" s="55"/>
      <c r="H28" s="990" t="s">
        <v>1445</v>
      </c>
      <c r="I28" s="790"/>
      <c r="J28" s="990" t="s">
        <v>1478</v>
      </c>
      <c r="K28" s="789"/>
      <c r="L28" s="789"/>
      <c r="M28" s="790"/>
      <c r="N28" s="994" t="s">
        <v>1792</v>
      </c>
      <c r="O28" s="764"/>
      <c r="P28" s="764"/>
      <c r="Q28" s="764"/>
      <c r="R28" s="764"/>
      <c r="S28" s="764"/>
      <c r="T28" s="764"/>
      <c r="U28" s="764"/>
      <c r="V28" s="764"/>
      <c r="W28" s="764"/>
      <c r="X28" s="764"/>
      <c r="Y28" s="764"/>
      <c r="Z28" s="765"/>
      <c r="AA28" s="994" t="s">
        <v>1793</v>
      </c>
      <c r="AB28" s="764"/>
      <c r="AC28" s="764"/>
      <c r="AD28" s="764"/>
      <c r="AE28" s="764"/>
      <c r="AF28" s="764"/>
      <c r="AG28" s="764"/>
      <c r="AH28" s="764"/>
      <c r="AI28" s="764"/>
      <c r="AJ28" s="764"/>
      <c r="AK28" s="764"/>
      <c r="AL28" s="764"/>
      <c r="AM28" s="764"/>
      <c r="AN28" s="764"/>
      <c r="AO28" s="764"/>
      <c r="AP28" s="764"/>
      <c r="AQ28" s="764"/>
      <c r="AR28" s="764"/>
      <c r="AS28" s="765"/>
      <c r="AT28" s="990" t="s">
        <v>1481</v>
      </c>
      <c r="AU28" s="789"/>
      <c r="AV28" s="789"/>
      <c r="AW28" s="789"/>
      <c r="AX28" s="790"/>
    </row>
    <row r="29" spans="2:50" ht="14.25" customHeight="1" x14ac:dyDescent="0.25">
      <c r="G29" s="55"/>
      <c r="H29" s="806"/>
      <c r="I29" s="807"/>
      <c r="J29" s="806"/>
      <c r="K29" s="794"/>
      <c r="L29" s="794"/>
      <c r="M29" s="807"/>
      <c r="N29" s="978" t="s">
        <v>796</v>
      </c>
      <c r="O29" s="764"/>
      <c r="P29" s="764"/>
      <c r="Q29" s="764"/>
      <c r="R29" s="764"/>
      <c r="S29" s="764"/>
      <c r="T29" s="765"/>
      <c r="U29" s="978" t="s">
        <v>1401</v>
      </c>
      <c r="V29" s="764"/>
      <c r="W29" s="764"/>
      <c r="X29" s="764"/>
      <c r="Y29" s="764"/>
      <c r="Z29" s="765"/>
      <c r="AA29" s="978" t="s">
        <v>796</v>
      </c>
      <c r="AB29" s="764"/>
      <c r="AC29" s="764"/>
      <c r="AD29" s="764"/>
      <c r="AE29" s="764"/>
      <c r="AF29" s="765"/>
      <c r="AG29" s="978" t="s">
        <v>1794</v>
      </c>
      <c r="AH29" s="764"/>
      <c r="AI29" s="764"/>
      <c r="AJ29" s="764"/>
      <c r="AK29" s="764"/>
      <c r="AL29" s="764"/>
      <c r="AM29" s="765"/>
      <c r="AN29" s="978" t="s">
        <v>1510</v>
      </c>
      <c r="AO29" s="764"/>
      <c r="AP29" s="764"/>
      <c r="AQ29" s="764"/>
      <c r="AR29" s="764"/>
      <c r="AS29" s="765"/>
      <c r="AT29" s="806"/>
      <c r="AU29" s="794"/>
      <c r="AV29" s="794"/>
      <c r="AW29" s="794"/>
      <c r="AX29" s="807"/>
    </row>
    <row r="30" spans="2:50" ht="14.25" customHeight="1" x14ac:dyDescent="0.25">
      <c r="B30" s="760"/>
      <c r="C30" s="761"/>
      <c r="D30" s="761"/>
      <c r="E30" s="761"/>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2:50" ht="14.2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2:50" ht="15" customHeight="1" x14ac:dyDescent="0.25">
      <c r="B32" s="760"/>
      <c r="C32" s="761"/>
      <c r="D32" s="761"/>
      <c r="E32" s="761"/>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2:50" ht="15" customHeight="1"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2:50" ht="15" customHeight="1" x14ac:dyDescent="0.25">
      <c r="B34" s="760"/>
      <c r="C34" s="761"/>
      <c r="D34" s="761"/>
      <c r="E34" s="761"/>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2:50" ht="15" customHeight="1" x14ac:dyDescent="0.25">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2:50" ht="15"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2:50" ht="15"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2:50" ht="15" customHeight="1" x14ac:dyDescent="0.25">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2:50" ht="15" customHeight="1" x14ac:dyDescent="0.25">
      <c r="G40" s="223"/>
      <c r="H40" s="980"/>
      <c r="I40" s="765"/>
      <c r="J40" s="979"/>
      <c r="K40" s="764"/>
      <c r="L40" s="764"/>
      <c r="M40" s="765"/>
      <c r="N40" s="980"/>
      <c r="O40" s="764"/>
      <c r="P40" s="764"/>
      <c r="Q40" s="764"/>
      <c r="R40" s="764"/>
      <c r="S40" s="764"/>
      <c r="T40" s="765"/>
      <c r="U40" s="977"/>
      <c r="V40" s="764"/>
      <c r="W40" s="764"/>
      <c r="X40" s="764"/>
      <c r="Y40" s="764"/>
      <c r="Z40" s="765"/>
      <c r="AA40" s="980"/>
      <c r="AB40" s="764"/>
      <c r="AC40" s="764"/>
      <c r="AD40" s="764"/>
      <c r="AE40" s="764"/>
      <c r="AF40" s="765"/>
      <c r="AG40" s="980"/>
      <c r="AH40" s="764"/>
      <c r="AI40" s="764"/>
      <c r="AJ40" s="764"/>
      <c r="AK40" s="764"/>
      <c r="AL40" s="764"/>
      <c r="AM40" s="765"/>
      <c r="AN40" s="983"/>
      <c r="AO40" s="764"/>
      <c r="AP40" s="764"/>
      <c r="AQ40" s="764"/>
      <c r="AR40" s="764"/>
      <c r="AS40" s="765"/>
      <c r="AT40" s="1063"/>
      <c r="AU40" s="764"/>
      <c r="AV40" s="764"/>
      <c r="AW40" s="764"/>
      <c r="AX40" s="765"/>
    </row>
    <row r="41" spans="2:50" ht="15" customHeight="1" x14ac:dyDescent="0.25">
      <c r="G41" s="223"/>
      <c r="H41" s="980"/>
      <c r="I41" s="765"/>
      <c r="J41" s="979"/>
      <c r="K41" s="764"/>
      <c r="L41" s="764"/>
      <c r="M41" s="765"/>
      <c r="N41" s="980"/>
      <c r="O41" s="764"/>
      <c r="P41" s="764"/>
      <c r="Q41" s="764"/>
      <c r="R41" s="764"/>
      <c r="S41" s="764"/>
      <c r="T41" s="765"/>
      <c r="U41" s="977"/>
      <c r="V41" s="764"/>
      <c r="W41" s="764"/>
      <c r="X41" s="764"/>
      <c r="Y41" s="764"/>
      <c r="Z41" s="765"/>
      <c r="AA41" s="980"/>
      <c r="AB41" s="764"/>
      <c r="AC41" s="764"/>
      <c r="AD41" s="764"/>
      <c r="AE41" s="764"/>
      <c r="AF41" s="765"/>
      <c r="AG41" s="980"/>
      <c r="AH41" s="764"/>
      <c r="AI41" s="764"/>
      <c r="AJ41" s="764"/>
      <c r="AK41" s="764"/>
      <c r="AL41" s="764"/>
      <c r="AM41" s="765"/>
      <c r="AN41" s="983"/>
      <c r="AO41" s="764"/>
      <c r="AP41" s="764"/>
      <c r="AQ41" s="764"/>
      <c r="AR41" s="764"/>
      <c r="AS41" s="765"/>
      <c r="AT41" s="1063"/>
      <c r="AU41" s="764"/>
      <c r="AV41" s="764"/>
      <c r="AW41" s="764"/>
      <c r="AX41" s="765"/>
    </row>
    <row r="42" spans="2:50" ht="15" customHeight="1" x14ac:dyDescent="0.25">
      <c r="G42" s="223"/>
      <c r="H42" s="980"/>
      <c r="I42" s="765"/>
      <c r="J42" s="979"/>
      <c r="K42" s="764"/>
      <c r="L42" s="764"/>
      <c r="M42" s="765"/>
      <c r="N42" s="980"/>
      <c r="O42" s="764"/>
      <c r="P42" s="764"/>
      <c r="Q42" s="764"/>
      <c r="R42" s="764"/>
      <c r="S42" s="764"/>
      <c r="T42" s="765"/>
      <c r="U42" s="977"/>
      <c r="V42" s="764"/>
      <c r="W42" s="764"/>
      <c r="X42" s="764"/>
      <c r="Y42" s="764"/>
      <c r="Z42" s="765"/>
      <c r="AA42" s="980"/>
      <c r="AB42" s="764"/>
      <c r="AC42" s="764"/>
      <c r="AD42" s="764"/>
      <c r="AE42" s="764"/>
      <c r="AF42" s="765"/>
      <c r="AG42" s="980"/>
      <c r="AH42" s="764"/>
      <c r="AI42" s="764"/>
      <c r="AJ42" s="764"/>
      <c r="AK42" s="764"/>
      <c r="AL42" s="764"/>
      <c r="AM42" s="765"/>
      <c r="AN42" s="983"/>
      <c r="AO42" s="764"/>
      <c r="AP42" s="764"/>
      <c r="AQ42" s="764"/>
      <c r="AR42" s="764"/>
      <c r="AS42" s="765"/>
      <c r="AT42" s="1063"/>
      <c r="AU42" s="764"/>
      <c r="AV42" s="764"/>
      <c r="AW42" s="764"/>
      <c r="AX42" s="765"/>
    </row>
    <row r="43" spans="2:50" ht="15" customHeight="1" x14ac:dyDescent="0.25">
      <c r="G43" s="223"/>
      <c r="H43" s="980"/>
      <c r="I43" s="765"/>
      <c r="J43" s="979"/>
      <c r="K43" s="764"/>
      <c r="L43" s="764"/>
      <c r="M43" s="765"/>
      <c r="N43" s="980"/>
      <c r="O43" s="764"/>
      <c r="P43" s="764"/>
      <c r="Q43" s="764"/>
      <c r="R43" s="764"/>
      <c r="S43" s="764"/>
      <c r="T43" s="765"/>
      <c r="U43" s="977"/>
      <c r="V43" s="764"/>
      <c r="W43" s="764"/>
      <c r="X43" s="764"/>
      <c r="Y43" s="764"/>
      <c r="Z43" s="765"/>
      <c r="AA43" s="980"/>
      <c r="AB43" s="764"/>
      <c r="AC43" s="764"/>
      <c r="AD43" s="764"/>
      <c r="AE43" s="764"/>
      <c r="AF43" s="765"/>
      <c r="AG43" s="980"/>
      <c r="AH43" s="764"/>
      <c r="AI43" s="764"/>
      <c r="AJ43" s="764"/>
      <c r="AK43" s="764"/>
      <c r="AL43" s="764"/>
      <c r="AM43" s="765"/>
      <c r="AN43" s="983"/>
      <c r="AO43" s="764"/>
      <c r="AP43" s="764"/>
      <c r="AQ43" s="764"/>
      <c r="AR43" s="764"/>
      <c r="AS43" s="765"/>
      <c r="AT43" s="1063"/>
      <c r="AU43" s="764"/>
      <c r="AV43" s="764"/>
      <c r="AW43" s="764"/>
      <c r="AX43" s="765"/>
    </row>
    <row r="44" spans="2:50" ht="14.25" customHeight="1" x14ac:dyDescent="0.25">
      <c r="G44" s="223"/>
      <c r="H44" s="980"/>
      <c r="I44" s="765"/>
      <c r="J44" s="979"/>
      <c r="K44" s="764"/>
      <c r="L44" s="764"/>
      <c r="M44" s="765"/>
      <c r="N44" s="980"/>
      <c r="O44" s="764"/>
      <c r="P44" s="764"/>
      <c r="Q44" s="764"/>
      <c r="R44" s="764"/>
      <c r="S44" s="764"/>
      <c r="T44" s="765"/>
      <c r="U44" s="977"/>
      <c r="V44" s="764"/>
      <c r="W44" s="764"/>
      <c r="X44" s="764"/>
      <c r="Y44" s="764"/>
      <c r="Z44" s="765"/>
      <c r="AA44" s="980"/>
      <c r="AB44" s="764"/>
      <c r="AC44" s="764"/>
      <c r="AD44" s="764"/>
      <c r="AE44" s="764"/>
      <c r="AF44" s="765"/>
      <c r="AG44" s="980"/>
      <c r="AH44" s="764"/>
      <c r="AI44" s="764"/>
      <c r="AJ44" s="764"/>
      <c r="AK44" s="764"/>
      <c r="AL44" s="764"/>
      <c r="AM44" s="765"/>
      <c r="AN44" s="983"/>
      <c r="AO44" s="764"/>
      <c r="AP44" s="764"/>
      <c r="AQ44" s="764"/>
      <c r="AR44" s="764"/>
      <c r="AS44" s="765"/>
      <c r="AT44" s="1063"/>
      <c r="AU44" s="764"/>
      <c r="AV44" s="764"/>
      <c r="AW44" s="764"/>
      <c r="AX44" s="765"/>
    </row>
    <row r="45" spans="2:50" ht="14.25" customHeight="1" x14ac:dyDescent="0.25">
      <c r="G45" s="223"/>
      <c r="H45" s="980"/>
      <c r="I45" s="765"/>
      <c r="J45" s="979"/>
      <c r="K45" s="764"/>
      <c r="L45" s="764"/>
      <c r="M45" s="765"/>
      <c r="N45" s="980"/>
      <c r="O45" s="764"/>
      <c r="P45" s="764"/>
      <c r="Q45" s="764"/>
      <c r="R45" s="764"/>
      <c r="S45" s="764"/>
      <c r="T45" s="765"/>
      <c r="U45" s="977"/>
      <c r="V45" s="764"/>
      <c r="W45" s="764"/>
      <c r="X45" s="764"/>
      <c r="Y45" s="764"/>
      <c r="Z45" s="765"/>
      <c r="AA45" s="980"/>
      <c r="AB45" s="764"/>
      <c r="AC45" s="764"/>
      <c r="AD45" s="764"/>
      <c r="AE45" s="764"/>
      <c r="AF45" s="765"/>
      <c r="AG45" s="980"/>
      <c r="AH45" s="764"/>
      <c r="AI45" s="764"/>
      <c r="AJ45" s="764"/>
      <c r="AK45" s="764"/>
      <c r="AL45" s="764"/>
      <c r="AM45" s="765"/>
      <c r="AN45" s="983"/>
      <c r="AO45" s="764"/>
      <c r="AP45" s="764"/>
      <c r="AQ45" s="764"/>
      <c r="AR45" s="764"/>
      <c r="AS45" s="765"/>
      <c r="AT45" s="1063"/>
      <c r="AU45" s="764"/>
      <c r="AV45" s="764"/>
      <c r="AW45" s="764"/>
      <c r="AX45" s="765"/>
    </row>
    <row r="46" spans="2:50" ht="14.25" customHeight="1" x14ac:dyDescent="0.25">
      <c r="G46" s="223"/>
      <c r="H46" s="980"/>
      <c r="I46" s="765"/>
      <c r="J46" s="979"/>
      <c r="K46" s="764"/>
      <c r="L46" s="764"/>
      <c r="M46" s="765"/>
      <c r="N46" s="980"/>
      <c r="O46" s="764"/>
      <c r="P46" s="764"/>
      <c r="Q46" s="764"/>
      <c r="R46" s="764"/>
      <c r="S46" s="764"/>
      <c r="T46" s="765"/>
      <c r="U46" s="977"/>
      <c r="V46" s="764"/>
      <c r="W46" s="764"/>
      <c r="X46" s="764"/>
      <c r="Y46" s="764"/>
      <c r="Z46" s="765"/>
      <c r="AA46" s="980"/>
      <c r="AB46" s="764"/>
      <c r="AC46" s="764"/>
      <c r="AD46" s="764"/>
      <c r="AE46" s="764"/>
      <c r="AF46" s="765"/>
      <c r="AG46" s="980"/>
      <c r="AH46" s="764"/>
      <c r="AI46" s="764"/>
      <c r="AJ46" s="764"/>
      <c r="AK46" s="764"/>
      <c r="AL46" s="764"/>
      <c r="AM46" s="765"/>
      <c r="AN46" s="983"/>
      <c r="AO46" s="764"/>
      <c r="AP46" s="764"/>
      <c r="AQ46" s="764"/>
      <c r="AR46" s="764"/>
      <c r="AS46" s="765"/>
      <c r="AT46" s="1063"/>
      <c r="AU46" s="764"/>
      <c r="AV46" s="764"/>
      <c r="AW46" s="764"/>
      <c r="AX46" s="765"/>
    </row>
    <row r="47" spans="2:50" ht="14.25" customHeight="1" x14ac:dyDescent="0.25">
      <c r="G47" s="256"/>
      <c r="H47" s="980"/>
      <c r="I47" s="765"/>
      <c r="J47" s="979"/>
      <c r="K47" s="764"/>
      <c r="L47" s="764"/>
      <c r="M47" s="765"/>
      <c r="N47" s="980"/>
      <c r="O47" s="764"/>
      <c r="P47" s="764"/>
      <c r="Q47" s="764"/>
      <c r="R47" s="764"/>
      <c r="S47" s="764"/>
      <c r="T47" s="765"/>
      <c r="U47" s="977"/>
      <c r="V47" s="764"/>
      <c r="W47" s="764"/>
      <c r="X47" s="764"/>
      <c r="Y47" s="764"/>
      <c r="Z47" s="765"/>
      <c r="AA47" s="980"/>
      <c r="AB47" s="764"/>
      <c r="AC47" s="764"/>
      <c r="AD47" s="764"/>
      <c r="AE47" s="764"/>
      <c r="AF47" s="765"/>
      <c r="AG47" s="980"/>
      <c r="AH47" s="764"/>
      <c r="AI47" s="764"/>
      <c r="AJ47" s="764"/>
      <c r="AK47" s="764"/>
      <c r="AL47" s="764"/>
      <c r="AM47" s="765"/>
      <c r="AN47" s="983"/>
      <c r="AO47" s="764"/>
      <c r="AP47" s="764"/>
      <c r="AQ47" s="764"/>
      <c r="AR47" s="764"/>
      <c r="AS47" s="765"/>
      <c r="AT47" s="1063"/>
      <c r="AU47" s="764"/>
      <c r="AV47" s="764"/>
      <c r="AW47" s="764"/>
      <c r="AX47" s="765"/>
    </row>
    <row r="48" spans="2:50" ht="14.25" customHeight="1" x14ac:dyDescent="0.25">
      <c r="G48" s="256"/>
      <c r="H48" s="980"/>
      <c r="I48" s="765"/>
      <c r="J48" s="979"/>
      <c r="K48" s="764"/>
      <c r="L48" s="764"/>
      <c r="M48" s="765"/>
      <c r="N48" s="980"/>
      <c r="O48" s="764"/>
      <c r="P48" s="764"/>
      <c r="Q48" s="764"/>
      <c r="R48" s="764"/>
      <c r="S48" s="764"/>
      <c r="T48" s="765"/>
      <c r="U48" s="977"/>
      <c r="V48" s="764"/>
      <c r="W48" s="764"/>
      <c r="X48" s="764"/>
      <c r="Y48" s="764"/>
      <c r="Z48" s="765"/>
      <c r="AA48" s="980"/>
      <c r="AB48" s="764"/>
      <c r="AC48" s="764"/>
      <c r="AD48" s="764"/>
      <c r="AE48" s="764"/>
      <c r="AF48" s="765"/>
      <c r="AG48" s="980"/>
      <c r="AH48" s="764"/>
      <c r="AI48" s="764"/>
      <c r="AJ48" s="764"/>
      <c r="AK48" s="764"/>
      <c r="AL48" s="764"/>
      <c r="AM48" s="765"/>
      <c r="AN48" s="983"/>
      <c r="AO48" s="764"/>
      <c r="AP48" s="764"/>
      <c r="AQ48" s="764"/>
      <c r="AR48" s="764"/>
      <c r="AS48" s="765"/>
      <c r="AT48" s="1063"/>
      <c r="AU48" s="764"/>
      <c r="AV48" s="764"/>
      <c r="AW48" s="764"/>
      <c r="AX48" s="765"/>
    </row>
    <row r="49" spans="7:50" ht="14.25" customHeight="1" x14ac:dyDescent="0.25">
      <c r="G49" s="256"/>
      <c r="H49" s="980"/>
      <c r="I49" s="765"/>
      <c r="J49" s="979"/>
      <c r="K49" s="764"/>
      <c r="L49" s="764"/>
      <c r="M49" s="765"/>
      <c r="N49" s="980"/>
      <c r="O49" s="764"/>
      <c r="P49" s="764"/>
      <c r="Q49" s="764"/>
      <c r="R49" s="764"/>
      <c r="S49" s="764"/>
      <c r="T49" s="765"/>
      <c r="U49" s="977"/>
      <c r="V49" s="764"/>
      <c r="W49" s="764"/>
      <c r="X49" s="764"/>
      <c r="Y49" s="764"/>
      <c r="Z49" s="765"/>
      <c r="AA49" s="980"/>
      <c r="AB49" s="764"/>
      <c r="AC49" s="764"/>
      <c r="AD49" s="764"/>
      <c r="AE49" s="764"/>
      <c r="AF49" s="765"/>
      <c r="AG49" s="980"/>
      <c r="AH49" s="764"/>
      <c r="AI49" s="764"/>
      <c r="AJ49" s="764"/>
      <c r="AK49" s="764"/>
      <c r="AL49" s="764"/>
      <c r="AM49" s="765"/>
      <c r="AN49" s="983"/>
      <c r="AO49" s="764"/>
      <c r="AP49" s="764"/>
      <c r="AQ49" s="764"/>
      <c r="AR49" s="764"/>
      <c r="AS49" s="765"/>
      <c r="AT49" s="1063"/>
      <c r="AU49" s="764"/>
      <c r="AV49" s="764"/>
      <c r="AW49" s="764"/>
      <c r="AX49" s="765"/>
    </row>
    <row r="50" spans="7:50" ht="14.25" customHeight="1" x14ac:dyDescent="0.25">
      <c r="G50" s="256"/>
      <c r="H50" s="993"/>
      <c r="I50" s="765"/>
      <c r="J50" s="993"/>
      <c r="K50" s="764"/>
      <c r="L50" s="764"/>
      <c r="M50" s="765"/>
      <c r="N50" s="993"/>
      <c r="O50" s="764"/>
      <c r="P50" s="764"/>
      <c r="Q50" s="764"/>
      <c r="R50" s="764"/>
      <c r="S50" s="764"/>
      <c r="T50" s="765"/>
      <c r="U50" s="986"/>
      <c r="V50" s="764"/>
      <c r="W50" s="764"/>
      <c r="X50" s="764"/>
      <c r="Y50" s="764"/>
      <c r="Z50" s="765"/>
      <c r="AA50" s="993"/>
      <c r="AB50" s="764"/>
      <c r="AC50" s="764"/>
      <c r="AD50" s="764"/>
      <c r="AE50" s="764"/>
      <c r="AF50" s="765"/>
      <c r="AG50" s="993"/>
      <c r="AH50" s="764"/>
      <c r="AI50" s="764"/>
      <c r="AJ50" s="764"/>
      <c r="AK50" s="764"/>
      <c r="AL50" s="764"/>
      <c r="AM50" s="765"/>
      <c r="AN50" s="995"/>
      <c r="AO50" s="764"/>
      <c r="AP50" s="764"/>
      <c r="AQ50" s="764"/>
      <c r="AR50" s="764"/>
      <c r="AS50" s="765"/>
      <c r="AT50" s="1065"/>
      <c r="AU50" s="764"/>
      <c r="AV50" s="764"/>
      <c r="AW50" s="764"/>
      <c r="AX50" s="765"/>
    </row>
    <row r="51" spans="7:50" ht="14.25" customHeight="1" x14ac:dyDescent="0.25">
      <c r="G51" s="223"/>
      <c r="H51" s="1092" t="s">
        <v>1494</v>
      </c>
      <c r="I51" s="764"/>
      <c r="J51" s="764"/>
      <c r="K51" s="764"/>
      <c r="L51" s="764"/>
      <c r="M51" s="764"/>
      <c r="N51" s="764"/>
      <c r="O51" s="764"/>
      <c r="P51" s="764"/>
      <c r="Q51" s="764"/>
      <c r="R51" s="764"/>
      <c r="S51" s="764"/>
      <c r="T51" s="764"/>
      <c r="U51" s="764"/>
      <c r="V51" s="764"/>
      <c r="W51" s="764"/>
      <c r="X51" s="764"/>
      <c r="Y51" s="764"/>
      <c r="Z51" s="764"/>
      <c r="AA51" s="764"/>
      <c r="AB51" s="764"/>
      <c r="AC51" s="764"/>
      <c r="AD51" s="764"/>
      <c r="AE51" s="764"/>
      <c r="AF51" s="764"/>
      <c r="AG51" s="764"/>
      <c r="AH51" s="764"/>
      <c r="AI51" s="764"/>
      <c r="AJ51" s="764"/>
      <c r="AK51" s="764"/>
      <c r="AL51" s="764"/>
      <c r="AM51" s="764"/>
      <c r="AN51" s="764"/>
      <c r="AO51" s="764"/>
      <c r="AP51" s="764"/>
      <c r="AQ51" s="764"/>
      <c r="AR51" s="764"/>
      <c r="AS51" s="765"/>
      <c r="AT51" s="1134">
        <f>SUM(AT30:AT50)</f>
        <v>0</v>
      </c>
      <c r="AU51" s="764"/>
      <c r="AV51" s="764"/>
      <c r="AW51" s="764"/>
      <c r="AX51" s="765"/>
    </row>
    <row r="52" spans="7:50" ht="14.25" customHeight="1" x14ac:dyDescent="0.25">
      <c r="G52" s="223"/>
    </row>
    <row r="53" spans="7:50" ht="14.25" customHeight="1" x14ac:dyDescent="0.25">
      <c r="G53" s="223"/>
    </row>
    <row r="54" spans="7:50" ht="15" customHeight="1" x14ac:dyDescent="0.25">
      <c r="G54" s="223"/>
    </row>
    <row r="55" spans="7:50" ht="14.25" customHeight="1" x14ac:dyDescent="0.25">
      <c r="G55" s="223"/>
      <c r="H55" s="976" t="s">
        <v>1795</v>
      </c>
      <c r="I55" s="824"/>
      <c r="J55" s="824"/>
      <c r="K55" s="824"/>
      <c r="L55" s="824"/>
      <c r="M55" s="824"/>
      <c r="N55" s="824"/>
      <c r="O55" s="824"/>
      <c r="P55" s="824"/>
      <c r="Q55" s="824"/>
      <c r="R55" s="824"/>
      <c r="S55" s="824"/>
      <c r="T55" s="824"/>
      <c r="U55" s="824"/>
      <c r="V55" s="824"/>
      <c r="W55" s="824"/>
      <c r="X55" s="824"/>
      <c r="Y55" s="825"/>
      <c r="Z55" s="976" t="s">
        <v>1796</v>
      </c>
      <c r="AA55" s="824"/>
      <c r="AB55" s="824"/>
      <c r="AC55" s="824"/>
      <c r="AD55" s="824"/>
      <c r="AE55" s="824"/>
      <c r="AF55" s="824"/>
      <c r="AG55" s="824"/>
      <c r="AH55" s="824"/>
      <c r="AI55" s="824"/>
      <c r="AJ55" s="824"/>
      <c r="AK55" s="824"/>
      <c r="AL55" s="824"/>
      <c r="AM55" s="824"/>
      <c r="AN55" s="824"/>
      <c r="AO55" s="824"/>
      <c r="AP55" s="824"/>
      <c r="AQ55" s="825"/>
    </row>
    <row r="56" spans="7:50" ht="14.25" customHeight="1" x14ac:dyDescent="0.25">
      <c r="G56" s="223"/>
      <c r="H56" s="257" t="s">
        <v>796</v>
      </c>
      <c r="I56" s="258"/>
      <c r="J56" s="258"/>
      <c r="K56" s="258"/>
      <c r="L56" s="258"/>
      <c r="M56" s="258"/>
      <c r="N56" s="258"/>
      <c r="O56" s="258"/>
      <c r="P56" s="258"/>
      <c r="Q56" s="259"/>
      <c r="R56" s="257" t="s">
        <v>1511</v>
      </c>
      <c r="S56" s="258"/>
      <c r="T56" s="258"/>
      <c r="U56" s="259"/>
      <c r="V56" s="257" t="s">
        <v>1510</v>
      </c>
      <c r="W56" s="258"/>
      <c r="X56" s="258"/>
      <c r="Y56" s="259"/>
      <c r="Z56" s="257" t="s">
        <v>796</v>
      </c>
      <c r="AA56" s="258"/>
      <c r="AB56" s="258"/>
      <c r="AC56" s="258"/>
      <c r="AD56" s="258"/>
      <c r="AE56" s="258"/>
      <c r="AF56" s="258"/>
      <c r="AG56" s="258"/>
      <c r="AH56" s="258"/>
      <c r="AI56" s="259"/>
      <c r="AJ56" s="257" t="s">
        <v>1511</v>
      </c>
      <c r="AK56" s="258"/>
      <c r="AL56" s="258"/>
      <c r="AM56" s="259"/>
      <c r="AN56" s="257" t="s">
        <v>1510</v>
      </c>
      <c r="AO56" s="258"/>
      <c r="AP56" s="258"/>
      <c r="AQ56" s="259"/>
    </row>
    <row r="57" spans="7:50" ht="14.25" customHeight="1" x14ac:dyDescent="0.25">
      <c r="G57" s="223"/>
      <c r="H57" s="260"/>
      <c r="Q57" s="261"/>
      <c r="R57" s="260"/>
      <c r="U57" s="261"/>
      <c r="V57" s="260"/>
      <c r="Y57" s="261"/>
      <c r="Z57" s="260"/>
      <c r="AI57" s="261"/>
      <c r="AJ57" s="260"/>
      <c r="AM57" s="261"/>
      <c r="AN57" s="260"/>
      <c r="AQ57" s="261"/>
    </row>
    <row r="58" spans="7:50" ht="14.25" customHeight="1" x14ac:dyDescent="0.25">
      <c r="G58" s="223"/>
      <c r="H58" s="260"/>
      <c r="Q58" s="261"/>
      <c r="R58" s="260"/>
      <c r="U58" s="261"/>
      <c r="V58" s="260"/>
      <c r="Y58" s="261"/>
      <c r="Z58" s="260"/>
      <c r="AI58" s="261"/>
      <c r="AJ58" s="260"/>
      <c r="AM58" s="261"/>
      <c r="AN58" s="260"/>
      <c r="AQ58" s="261"/>
    </row>
    <row r="59" spans="7:50" ht="14.25" customHeight="1" x14ac:dyDescent="0.25">
      <c r="G59" s="223"/>
      <c r="H59" s="260"/>
      <c r="Q59" s="261"/>
      <c r="R59" s="260"/>
      <c r="U59" s="261"/>
      <c r="V59" s="260"/>
      <c r="Y59" s="261"/>
      <c r="Z59" s="260"/>
      <c r="AI59" s="261"/>
      <c r="AJ59" s="260"/>
      <c r="AM59" s="261"/>
      <c r="AN59" s="260"/>
      <c r="AQ59" s="261"/>
    </row>
    <row r="60" spans="7:50" ht="14.25" customHeight="1" x14ac:dyDescent="0.25">
      <c r="G60" s="223"/>
      <c r="H60" s="260"/>
      <c r="Q60" s="261"/>
      <c r="R60" s="260"/>
      <c r="U60" s="261"/>
      <c r="V60" s="260"/>
      <c r="Y60" s="261"/>
      <c r="Z60" s="260"/>
      <c r="AI60" s="261"/>
      <c r="AJ60" s="260"/>
      <c r="AM60" s="261"/>
      <c r="AN60" s="260"/>
      <c r="AQ60" s="261"/>
    </row>
    <row r="61" spans="7:50" ht="14.25" customHeight="1" x14ac:dyDescent="0.25">
      <c r="G61" s="223"/>
      <c r="H61" s="262"/>
      <c r="I61" s="263"/>
      <c r="J61" s="263"/>
      <c r="K61" s="263"/>
      <c r="L61" s="263"/>
      <c r="M61" s="263"/>
      <c r="N61" s="263"/>
      <c r="O61" s="263"/>
      <c r="P61" s="263"/>
      <c r="Q61" s="264"/>
      <c r="R61" s="262"/>
      <c r="S61" s="263"/>
      <c r="T61" s="263"/>
      <c r="U61" s="264"/>
      <c r="V61" s="262"/>
      <c r="W61" s="263"/>
      <c r="X61" s="263"/>
      <c r="Y61" s="264"/>
      <c r="Z61" s="262"/>
      <c r="AA61" s="263"/>
      <c r="AB61" s="263"/>
      <c r="AC61" s="263"/>
      <c r="AD61" s="263"/>
      <c r="AE61" s="263"/>
      <c r="AF61" s="263"/>
      <c r="AG61" s="263"/>
      <c r="AH61" s="263"/>
      <c r="AI61" s="264"/>
      <c r="AJ61" s="262"/>
      <c r="AK61" s="263"/>
      <c r="AL61" s="263"/>
      <c r="AM61" s="264"/>
      <c r="AN61" s="262"/>
      <c r="AO61" s="263"/>
      <c r="AP61" s="263"/>
      <c r="AQ61" s="264"/>
    </row>
    <row r="62" spans="7:50" ht="14.25" customHeight="1" x14ac:dyDescent="0.25">
      <c r="G62" s="223"/>
      <c r="AM62" s="265" t="s">
        <v>1797</v>
      </c>
      <c r="AN62" s="55" t="str">
        <f>'C-1-1'!U18</f>
        <v>C-1-1-1</v>
      </c>
    </row>
    <row r="63" spans="7:50" ht="14.25" customHeight="1" x14ac:dyDescent="0.25">
      <c r="G63" s="223"/>
    </row>
    <row r="64" spans="7:50" ht="14.25" customHeight="1" x14ac:dyDescent="0.25">
      <c r="G64" s="223"/>
      <c r="H64" s="223"/>
      <c r="I64" s="223"/>
      <c r="J64" s="223"/>
      <c r="K64" s="223"/>
      <c r="L64" s="223"/>
      <c r="M64" s="223"/>
      <c r="N64" s="223"/>
      <c r="O64" s="223"/>
      <c r="P64" s="223"/>
      <c r="Q64" s="223"/>
      <c r="R64" s="223"/>
      <c r="S64" s="223"/>
      <c r="T64" s="223"/>
      <c r="U64" s="223"/>
      <c r="V64" s="223"/>
      <c r="W64" s="223"/>
      <c r="X64" s="223"/>
    </row>
  </sheetData>
  <mergeCells count="216">
    <mergeCell ref="AT50:AX50"/>
    <mergeCell ref="AT28:AX29"/>
    <mergeCell ref="H35:I35"/>
    <mergeCell ref="H22:I23"/>
    <mergeCell ref="AA49:AF49"/>
    <mergeCell ref="N31:T31"/>
    <mergeCell ref="AN32:AS32"/>
    <mergeCell ref="AA36:AF36"/>
    <mergeCell ref="N40:T40"/>
    <mergeCell ref="AN41:AS41"/>
    <mergeCell ref="J43:M43"/>
    <mergeCell ref="AN47:AS47"/>
    <mergeCell ref="J33:M33"/>
    <mergeCell ref="H39:I39"/>
    <mergeCell ref="J42:M42"/>
    <mergeCell ref="AN43:AS43"/>
    <mergeCell ref="J23:P23"/>
    <mergeCell ref="X24:AD24"/>
    <mergeCell ref="AA39:AF39"/>
    <mergeCell ref="AA35:AF35"/>
    <mergeCell ref="AT49:AX49"/>
    <mergeCell ref="AA40:AF40"/>
    <mergeCell ref="AT32:AX32"/>
    <mergeCell ref="H24:I24"/>
    <mergeCell ref="B12:E12"/>
    <mergeCell ref="AG31:AM31"/>
    <mergeCell ref="H45:I45"/>
    <mergeCell ref="AA32:AF32"/>
    <mergeCell ref="AT34:AX34"/>
    <mergeCell ref="H37:I37"/>
    <mergeCell ref="AL24:AS24"/>
    <mergeCell ref="J30:M30"/>
    <mergeCell ref="U31:Z31"/>
    <mergeCell ref="U40:Z40"/>
    <mergeCell ref="Q23:W23"/>
    <mergeCell ref="AN34:AS34"/>
    <mergeCell ref="B14:E14"/>
    <mergeCell ref="AA38:AF38"/>
    <mergeCell ref="AT39:AX39"/>
    <mergeCell ref="N42:T42"/>
    <mergeCell ref="AN45:AS45"/>
    <mergeCell ref="AA37:AF37"/>
    <mergeCell ref="AN29:AS29"/>
    <mergeCell ref="B13:E13"/>
    <mergeCell ref="AG32:AM32"/>
    <mergeCell ref="J22:AX22"/>
    <mergeCell ref="AN36:AS36"/>
    <mergeCell ref="AT40:AX40"/>
    <mergeCell ref="B32:E32"/>
    <mergeCell ref="H33:I33"/>
    <mergeCell ref="H34:I34"/>
    <mergeCell ref="AG44:AM44"/>
    <mergeCell ref="U38:Z38"/>
    <mergeCell ref="B16:E16"/>
    <mergeCell ref="AG35:AM35"/>
    <mergeCell ref="B18:E18"/>
    <mergeCell ref="B20:E20"/>
    <mergeCell ref="AG30:AM30"/>
    <mergeCell ref="AA34:AF34"/>
    <mergeCell ref="AA33:AF33"/>
    <mergeCell ref="AE23:AK23"/>
    <mergeCell ref="N44:T44"/>
    <mergeCell ref="N50:T50"/>
    <mergeCell ref="H49:I49"/>
    <mergeCell ref="H47:I47"/>
    <mergeCell ref="J47:M47"/>
    <mergeCell ref="H36:I36"/>
    <mergeCell ref="N39:T39"/>
    <mergeCell ref="U39:Z39"/>
    <mergeCell ref="J44:M44"/>
    <mergeCell ref="U45:Z45"/>
    <mergeCell ref="J45:M45"/>
    <mergeCell ref="G7:AR7"/>
    <mergeCell ref="AG34:AM34"/>
    <mergeCell ref="N32:T32"/>
    <mergeCell ref="AA50:AF50"/>
    <mergeCell ref="N41:T41"/>
    <mergeCell ref="X23:AD23"/>
    <mergeCell ref="AA47:AF47"/>
    <mergeCell ref="J34:M34"/>
    <mergeCell ref="N43:T43"/>
    <mergeCell ref="J24:P24"/>
    <mergeCell ref="AL23:AS23"/>
    <mergeCell ref="J49:M49"/>
    <mergeCell ref="AA29:AF29"/>
    <mergeCell ref="N33:T33"/>
    <mergeCell ref="J36:M36"/>
    <mergeCell ref="J31:M31"/>
    <mergeCell ref="U32:Z32"/>
    <mergeCell ref="AE24:AK24"/>
    <mergeCell ref="G9:Z11"/>
    <mergeCell ref="AN33:AS33"/>
    <mergeCell ref="AN44:AS44"/>
    <mergeCell ref="H41:I41"/>
    <mergeCell ref="N30:T30"/>
    <mergeCell ref="H50:I50"/>
    <mergeCell ref="Z55:AQ55"/>
    <mergeCell ref="U46:Z46"/>
    <mergeCell ref="H48:I48"/>
    <mergeCell ref="AA44:AF44"/>
    <mergeCell ref="AG48:AM48"/>
    <mergeCell ref="AN49:AS49"/>
    <mergeCell ref="AG45:AM45"/>
    <mergeCell ref="AN35:AS35"/>
    <mergeCell ref="U48:Z48"/>
    <mergeCell ref="H38:I38"/>
    <mergeCell ref="AG47:AM47"/>
    <mergeCell ref="AA41:AF41"/>
    <mergeCell ref="AN46:AS46"/>
    <mergeCell ref="J48:M48"/>
    <mergeCell ref="AN39:AS39"/>
    <mergeCell ref="AA45:AF45"/>
    <mergeCell ref="AN50:AS50"/>
    <mergeCell ref="J50:M50"/>
    <mergeCell ref="U37:Z37"/>
    <mergeCell ref="AG39:AM39"/>
    <mergeCell ref="H44:I44"/>
    <mergeCell ref="N49:T49"/>
    <mergeCell ref="H51:AS51"/>
    <mergeCell ref="U50:Z50"/>
    <mergeCell ref="B6:E6"/>
    <mergeCell ref="U41:Z41"/>
    <mergeCell ref="N34:T34"/>
    <mergeCell ref="H43:I43"/>
    <mergeCell ref="B15:E15"/>
    <mergeCell ref="J46:M46"/>
    <mergeCell ref="J28:M29"/>
    <mergeCell ref="H31:I31"/>
    <mergeCell ref="U47:Z47"/>
    <mergeCell ref="H40:I40"/>
    <mergeCell ref="U43:Z43"/>
    <mergeCell ref="N36:T36"/>
    <mergeCell ref="N45:T45"/>
    <mergeCell ref="U33:Z33"/>
    <mergeCell ref="J38:M38"/>
    <mergeCell ref="J40:M40"/>
    <mergeCell ref="B17:E17"/>
    <mergeCell ref="H42:I42"/>
    <mergeCell ref="J35:M35"/>
    <mergeCell ref="B19:E19"/>
    <mergeCell ref="B34:E34"/>
    <mergeCell ref="B28:E28"/>
    <mergeCell ref="H30:I30"/>
    <mergeCell ref="B30:E30"/>
    <mergeCell ref="AA48:AF48"/>
    <mergeCell ref="AA30:AF30"/>
    <mergeCell ref="AG37:AM37"/>
    <mergeCell ref="N28:Z28"/>
    <mergeCell ref="AT24:AX24"/>
    <mergeCell ref="AT33:AX33"/>
    <mergeCell ref="AT35:AX35"/>
    <mergeCell ref="AT38:AX38"/>
    <mergeCell ref="AT41:AX41"/>
    <mergeCell ref="AT48:AX48"/>
    <mergeCell ref="AN31:AS31"/>
    <mergeCell ref="AT37:AX37"/>
    <mergeCell ref="AT42:AX42"/>
    <mergeCell ref="AG33:AM33"/>
    <mergeCell ref="AA31:AF31"/>
    <mergeCell ref="AG29:AM29"/>
    <mergeCell ref="U29:Z29"/>
    <mergeCell ref="AG42:AM42"/>
    <mergeCell ref="AG43:AM43"/>
    <mergeCell ref="U42:Z42"/>
    <mergeCell ref="N48:T48"/>
    <mergeCell ref="AT36:AX36"/>
    <mergeCell ref="AA43:AF43"/>
    <mergeCell ref="AG38:AM38"/>
    <mergeCell ref="B4:E4"/>
    <mergeCell ref="H46:I46"/>
    <mergeCell ref="H28:I29"/>
    <mergeCell ref="N35:T35"/>
    <mergeCell ref="J39:M39"/>
    <mergeCell ref="AN42:AS42"/>
    <mergeCell ref="AA46:AF46"/>
    <mergeCell ref="J37:M37"/>
    <mergeCell ref="AT30:AX30"/>
    <mergeCell ref="AG46:AM46"/>
    <mergeCell ref="AA28:AS28"/>
    <mergeCell ref="AG40:AM40"/>
    <mergeCell ref="H32:I32"/>
    <mergeCell ref="AN37:AS37"/>
    <mergeCell ref="U35:Z35"/>
    <mergeCell ref="AT44:AX44"/>
    <mergeCell ref="U44:Z44"/>
    <mergeCell ref="N46:T46"/>
    <mergeCell ref="J32:M32"/>
    <mergeCell ref="AT31:AX31"/>
    <mergeCell ref="U34:Z34"/>
    <mergeCell ref="AN30:AS30"/>
    <mergeCell ref="B8:E8"/>
    <mergeCell ref="U30:Z30"/>
    <mergeCell ref="AT51:AX51"/>
    <mergeCell ref="U49:Z49"/>
    <mergeCell ref="H55:Y55"/>
    <mergeCell ref="U36:Z36"/>
    <mergeCell ref="N29:T29"/>
    <mergeCell ref="AT45:AX45"/>
    <mergeCell ref="B10:E10"/>
    <mergeCell ref="N38:T38"/>
    <mergeCell ref="J41:M41"/>
    <mergeCell ref="AT23:AX23"/>
    <mergeCell ref="N47:T47"/>
    <mergeCell ref="AN48:AS48"/>
    <mergeCell ref="AG41:AM41"/>
    <mergeCell ref="Q24:W24"/>
    <mergeCell ref="AT47:AX47"/>
    <mergeCell ref="AG50:AM50"/>
    <mergeCell ref="N37:T37"/>
    <mergeCell ref="AN38:AS38"/>
    <mergeCell ref="AA42:AF42"/>
    <mergeCell ref="AT43:AX43"/>
    <mergeCell ref="AT46:AX46"/>
    <mergeCell ref="AG49:AM49"/>
    <mergeCell ref="AN40:AS40"/>
    <mergeCell ref="AG36:AM36"/>
  </mergeCells>
  <hyperlinks>
    <hyperlink ref="B4" location="PANDUAN!A1" display="PANDUAN" xr:uid="{00000000-0004-0000-4400-000000000000}"/>
    <hyperlink ref="B6" location="'EWS DIRECTORY'!A1" display="EWS DIRECTORY" xr:uid="{00000000-0004-0000-4400-000001000000}"/>
    <hyperlink ref="B8" location="'DATA PEMICU'!A1" display="DATA PEMICU" xr:uid="{00000000-0004-0000-4400-000002000000}"/>
    <hyperlink ref="B10" location="'DATA PENGUJI'!A1" display="DATA PENGUJI" xr:uid="{00000000-0004-0000-4400-000003000000}"/>
    <hyperlink ref="B12" location="'MAIN LEVEL'!A1" display="MAIN LEVEL" xr:uid="{00000000-0004-0000-4400-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251">
    <tabColor theme="4" tint="-0.249977111117893"/>
  </sheetPr>
  <dimension ref="A1:BJ200"/>
  <sheetViews>
    <sheetView topLeftCell="B6"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62" width="3.6640625" customWidth="1"/>
  </cols>
  <sheetData>
    <row r="1" spans="2:62" ht="14.25" customHeight="1" x14ac:dyDescent="0.25">
      <c r="G1" s="110"/>
      <c r="H1" s="110"/>
      <c r="I1" s="110"/>
      <c r="J1" s="110"/>
      <c r="K1" s="110"/>
      <c r="L1" s="110"/>
      <c r="M1" s="110"/>
      <c r="N1" s="110"/>
      <c r="O1" s="110"/>
      <c r="P1" s="110"/>
      <c r="Q1" s="110"/>
      <c r="R1" s="110"/>
      <c r="S1" s="110"/>
      <c r="T1" s="110"/>
      <c r="U1" s="110"/>
      <c r="V1" s="110"/>
      <c r="W1" s="110"/>
      <c r="X1" s="110"/>
    </row>
    <row r="2" spans="2:62" ht="14.25" customHeight="1" x14ac:dyDescent="0.25">
      <c r="G2" s="55" t="s">
        <v>1674</v>
      </c>
      <c r="H2" s="55"/>
      <c r="I2" s="55"/>
      <c r="J2" s="55"/>
      <c r="K2" s="55"/>
      <c r="L2" s="55"/>
      <c r="M2" s="55"/>
      <c r="N2" s="55"/>
      <c r="AT2" s="443"/>
      <c r="AU2" s="443"/>
      <c r="AV2" s="443"/>
      <c r="AW2" s="443"/>
      <c r="AX2" s="443"/>
      <c r="AY2" s="254"/>
      <c r="AZ2" s="254"/>
      <c r="BA2" s="254"/>
      <c r="BB2" s="254"/>
      <c r="BC2" s="254"/>
      <c r="BD2" s="254"/>
      <c r="BE2" s="254"/>
      <c r="BF2" s="254"/>
      <c r="BG2" s="254"/>
      <c r="BH2" s="254"/>
      <c r="BI2" s="254"/>
      <c r="BJ2" s="254"/>
    </row>
    <row r="3" spans="2:62" ht="14.25" customHeight="1" x14ac:dyDescent="0.25">
      <c r="B3" s="111"/>
      <c r="C3" s="111"/>
      <c r="D3" s="111"/>
      <c r="E3" s="111"/>
      <c r="G3" s="55"/>
      <c r="H3" s="55"/>
      <c r="I3" s="55"/>
      <c r="J3" s="55"/>
      <c r="K3" s="55"/>
      <c r="L3" s="55"/>
      <c r="M3" s="55"/>
      <c r="N3" s="55"/>
      <c r="AT3" s="443"/>
      <c r="AU3" s="443"/>
      <c r="AV3" s="443"/>
      <c r="AW3" s="443"/>
      <c r="AX3" s="443"/>
      <c r="AY3" s="254"/>
      <c r="AZ3" s="254"/>
      <c r="BA3" s="254"/>
      <c r="BB3" s="254"/>
      <c r="BC3" s="254"/>
      <c r="BD3" s="254"/>
      <c r="BE3" s="254"/>
      <c r="BF3" s="254"/>
      <c r="BG3" s="254"/>
      <c r="BH3" s="254"/>
      <c r="BI3" s="254"/>
      <c r="BJ3" s="254"/>
    </row>
    <row r="4" spans="2:62" ht="14.25" customHeight="1" x14ac:dyDescent="0.25">
      <c r="B4" s="762" t="s">
        <v>79</v>
      </c>
      <c r="C4" s="761"/>
      <c r="D4" s="761"/>
      <c r="E4" s="761"/>
      <c r="G4" s="55"/>
      <c r="H4" s="55"/>
      <c r="I4" s="55"/>
      <c r="J4" s="55"/>
      <c r="K4" s="55"/>
      <c r="L4" s="55"/>
      <c r="M4" s="55"/>
      <c r="N4" s="55"/>
      <c r="AT4" s="443"/>
      <c r="AU4" s="443"/>
      <c r="AV4" s="443"/>
      <c r="AW4" s="443"/>
      <c r="AX4" s="443"/>
      <c r="AY4" s="254"/>
      <c r="AZ4" s="254"/>
      <c r="BA4" s="254"/>
      <c r="BB4" s="254"/>
      <c r="BC4" s="254"/>
      <c r="BD4" s="254"/>
      <c r="BE4" s="254"/>
      <c r="BF4" s="254"/>
      <c r="BG4" s="254"/>
      <c r="BH4" s="254"/>
      <c r="BI4" s="254"/>
      <c r="BJ4" s="254"/>
    </row>
    <row r="5" spans="2:62" ht="14.25" customHeight="1" x14ac:dyDescent="0.25">
      <c r="B5" s="111"/>
      <c r="C5" s="111"/>
      <c r="D5" s="111"/>
      <c r="E5" s="111"/>
      <c r="G5" s="55"/>
      <c r="H5" s="55"/>
      <c r="I5" s="55"/>
      <c r="J5" s="55"/>
      <c r="K5" s="55"/>
      <c r="L5" s="55"/>
      <c r="M5" s="55"/>
      <c r="N5" s="55"/>
      <c r="AT5" s="443"/>
      <c r="AU5" s="443"/>
      <c r="AV5" s="443"/>
      <c r="AW5" s="443"/>
      <c r="AX5" s="443"/>
      <c r="AY5" s="254"/>
      <c r="AZ5" s="254"/>
      <c r="BA5" s="254"/>
      <c r="BB5" s="254"/>
      <c r="BC5" s="254"/>
      <c r="BD5" s="254"/>
      <c r="BE5" s="254"/>
      <c r="BF5" s="254"/>
      <c r="BG5" s="254"/>
      <c r="BH5" s="254"/>
      <c r="BI5" s="254"/>
      <c r="BJ5" s="254"/>
    </row>
    <row r="6" spans="2:62" ht="14.25" customHeight="1" x14ac:dyDescent="0.25">
      <c r="B6" s="762" t="s">
        <v>87</v>
      </c>
      <c r="C6" s="761"/>
      <c r="D6" s="761"/>
      <c r="E6" s="761"/>
      <c r="G6" s="55"/>
      <c r="H6" s="55"/>
      <c r="I6" s="55"/>
      <c r="J6" s="55"/>
      <c r="K6" s="55"/>
      <c r="L6" s="55"/>
      <c r="M6" s="55"/>
      <c r="N6" s="55"/>
      <c r="AT6" s="443"/>
      <c r="AU6" s="443"/>
      <c r="AV6" s="443"/>
      <c r="AW6" s="443"/>
      <c r="AX6" s="443"/>
      <c r="AY6" s="254"/>
      <c r="AZ6" s="254"/>
      <c r="BA6" s="254"/>
      <c r="BB6" s="254"/>
      <c r="BC6" s="254"/>
      <c r="BD6" s="254"/>
      <c r="BE6" s="254"/>
      <c r="BF6" s="254"/>
      <c r="BG6" s="254"/>
      <c r="BH6" s="254"/>
      <c r="BI6" s="254"/>
      <c r="BJ6" s="254"/>
    </row>
    <row r="7" spans="2:62" ht="15" customHeight="1" x14ac:dyDescent="0.25">
      <c r="B7" s="111"/>
      <c r="C7" s="111"/>
      <c r="D7" s="111"/>
      <c r="E7" s="111"/>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443"/>
      <c r="AU7" s="443"/>
      <c r="AV7" s="443"/>
      <c r="AW7" s="443"/>
      <c r="AX7" s="443"/>
      <c r="AY7" s="254"/>
      <c r="AZ7" s="254"/>
      <c r="BA7" s="254"/>
      <c r="BB7" s="254"/>
      <c r="BC7" s="254"/>
      <c r="BD7" s="254"/>
      <c r="BE7" s="254"/>
      <c r="BF7" s="254"/>
      <c r="BG7" s="254"/>
      <c r="BH7" s="254"/>
      <c r="BI7" s="254"/>
      <c r="BJ7" s="254"/>
    </row>
    <row r="8" spans="2:62" ht="14.25" customHeight="1" x14ac:dyDescent="0.25">
      <c r="B8" s="762" t="s">
        <v>94</v>
      </c>
      <c r="C8" s="761"/>
      <c r="D8" s="761"/>
      <c r="E8" s="761"/>
      <c r="G8" s="55"/>
      <c r="H8" s="55"/>
      <c r="I8" s="55"/>
      <c r="J8" s="55"/>
      <c r="K8" s="55"/>
      <c r="L8" s="55"/>
      <c r="M8" s="55"/>
      <c r="N8" s="55"/>
      <c r="AT8" s="443"/>
      <c r="AU8" s="443"/>
      <c r="AV8" s="443"/>
      <c r="AW8" s="443"/>
      <c r="AX8" s="443"/>
      <c r="AY8" s="254"/>
      <c r="AZ8" s="254"/>
      <c r="BA8" s="254"/>
      <c r="BB8" s="254"/>
      <c r="BC8" s="254"/>
      <c r="BD8" s="254"/>
      <c r="BE8" s="254"/>
      <c r="BF8" s="254"/>
      <c r="BG8" s="254"/>
      <c r="BH8" s="254"/>
      <c r="BI8" s="254"/>
      <c r="BJ8" s="254"/>
    </row>
    <row r="9" spans="2:62" ht="14.25" customHeight="1" x14ac:dyDescent="0.25">
      <c r="B9" s="111"/>
      <c r="C9" s="111"/>
      <c r="D9" s="111"/>
      <c r="E9" s="111"/>
      <c r="G9" s="999" t="str">
        <f>"Rincian "&amp;'C-1'!G9&amp;" "&amp;'C-1-1'!M20</f>
        <v>Rincian Pembelian Bahan/Barang Dagangan Berdasarkan Analisis SPT dan Laporan Keuangan</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c r="AU9" s="443"/>
      <c r="AV9" s="443"/>
      <c r="AW9" s="443"/>
      <c r="AX9" s="443"/>
      <c r="AY9" s="254"/>
      <c r="AZ9" s="254"/>
      <c r="BA9" s="254"/>
      <c r="BB9" s="254"/>
      <c r="BC9" s="254"/>
      <c r="BD9" s="254"/>
      <c r="BE9" s="254"/>
      <c r="BF9" s="254"/>
      <c r="BG9" s="254"/>
      <c r="BH9" s="254"/>
      <c r="BI9" s="254"/>
      <c r="BJ9" s="254"/>
    </row>
    <row r="10" spans="2:62" ht="14.25" customHeight="1" x14ac:dyDescent="0.25">
      <c r="B10" s="762" t="s">
        <v>101</v>
      </c>
      <c r="C10" s="761"/>
      <c r="D10" s="761"/>
      <c r="E10" s="761"/>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c r="AU10" s="443"/>
      <c r="AV10" s="443"/>
      <c r="AW10" s="443"/>
      <c r="AX10" s="443"/>
      <c r="AY10" s="254"/>
      <c r="AZ10" s="254"/>
      <c r="BA10" s="254"/>
      <c r="BB10" s="254"/>
      <c r="BC10" s="254"/>
      <c r="BD10" s="254"/>
      <c r="BE10" s="254"/>
      <c r="BF10" s="254"/>
      <c r="BG10" s="254"/>
      <c r="BH10" s="254"/>
      <c r="BI10" s="254"/>
      <c r="BJ10" s="254"/>
    </row>
    <row r="11" spans="2:62"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c r="AU11" s="443"/>
      <c r="AV11" s="443"/>
      <c r="AW11" s="443"/>
      <c r="AX11" s="443"/>
      <c r="AY11" s="254"/>
      <c r="AZ11" s="254"/>
      <c r="BA11" s="254"/>
      <c r="BB11" s="254"/>
      <c r="BC11" s="254"/>
      <c r="BD11" s="254"/>
      <c r="BE11" s="254"/>
      <c r="BF11" s="254"/>
      <c r="BG11" s="254"/>
      <c r="BH11" s="254"/>
      <c r="BI11" s="254"/>
      <c r="BJ11" s="254"/>
    </row>
    <row r="12" spans="2:62" ht="14.25" customHeight="1" x14ac:dyDescent="0.25">
      <c r="B12" s="762" t="s">
        <v>106</v>
      </c>
      <c r="C12" s="761"/>
      <c r="D12" s="761"/>
      <c r="E12" s="761"/>
      <c r="G12" s="254"/>
      <c r="H12" s="254"/>
      <c r="I12" s="254"/>
      <c r="J12" s="254"/>
      <c r="K12" s="254"/>
      <c r="L12" s="254"/>
      <c r="M12" s="254"/>
      <c r="N12" s="254"/>
      <c r="AT12" s="443"/>
      <c r="AU12" s="443"/>
      <c r="AV12" s="443"/>
      <c r="AW12" s="443"/>
      <c r="AX12" s="443"/>
      <c r="AY12" s="254"/>
      <c r="AZ12" s="254"/>
      <c r="BA12" s="254"/>
      <c r="BB12" s="254"/>
      <c r="BC12" s="254"/>
      <c r="BD12" s="254"/>
      <c r="BE12" s="254"/>
      <c r="BF12" s="254"/>
      <c r="BG12" s="254"/>
      <c r="BH12" s="254"/>
      <c r="BI12" s="254"/>
      <c r="BJ12" s="254"/>
    </row>
    <row r="13" spans="2:62" ht="14.25" customHeight="1" x14ac:dyDescent="0.25">
      <c r="B13" s="962" t="str">
        <f>HYPERLINK("#'"&amp;'EWS DIRECTORY'!$J$66&amp;"'!A1",'EWS DIRECTORY'!$J$66)</f>
        <v>C-1</v>
      </c>
      <c r="C13" s="761"/>
      <c r="D13" s="761"/>
      <c r="E13" s="761"/>
      <c r="G13" s="55" t="s">
        <v>1680</v>
      </c>
      <c r="H13" s="55"/>
      <c r="I13" s="254"/>
      <c r="J13" s="254"/>
      <c r="K13" s="254"/>
      <c r="L13" s="254"/>
      <c r="M13" s="254"/>
      <c r="N13" s="254"/>
      <c r="AT13" s="443"/>
      <c r="AU13" s="443"/>
      <c r="AV13" s="443"/>
      <c r="AW13" s="443"/>
      <c r="AX13" s="443"/>
      <c r="AY13" s="254"/>
      <c r="AZ13" s="254"/>
      <c r="BA13" s="254"/>
      <c r="BB13" s="254"/>
      <c r="BC13" s="254"/>
      <c r="BD13" s="254"/>
      <c r="BE13" s="254"/>
      <c r="BF13" s="254"/>
      <c r="BG13" s="254"/>
      <c r="BH13" s="254"/>
      <c r="BI13" s="254"/>
      <c r="BJ13" s="254"/>
    </row>
    <row r="14" spans="2:62" ht="14.25" customHeight="1" x14ac:dyDescent="0.25">
      <c r="B14" s="931" t="str">
        <f>HYPERLINK("#'"&amp;'EWS DIRECTORY'!$J$67&amp;"'!A1",'EWS DIRECTORY'!$J$67)</f>
        <v>C-1-1</v>
      </c>
      <c r="C14" s="761"/>
      <c r="D14" s="761"/>
      <c r="E14" s="761"/>
      <c r="G14" s="55"/>
      <c r="H14" s="55"/>
      <c r="I14" s="254"/>
      <c r="J14" s="254"/>
      <c r="K14" s="254"/>
      <c r="L14" s="254"/>
      <c r="M14" s="254"/>
      <c r="N14" s="254"/>
      <c r="AT14" s="443"/>
      <c r="AU14" s="443"/>
      <c r="AV14" s="443"/>
      <c r="AW14" s="443"/>
      <c r="AX14" s="443"/>
      <c r="AY14" s="254"/>
      <c r="AZ14" s="254"/>
      <c r="BA14" s="254"/>
      <c r="BB14" s="254"/>
      <c r="BC14" s="254"/>
      <c r="BD14" s="254"/>
      <c r="BE14" s="254"/>
      <c r="BF14" s="254"/>
      <c r="BG14" s="254"/>
      <c r="BH14" s="254"/>
      <c r="BI14" s="254"/>
      <c r="BJ14" s="254"/>
    </row>
    <row r="15" spans="2:62" ht="14.25" customHeight="1" x14ac:dyDescent="0.25">
      <c r="B15" s="929" t="str">
        <f>HYPERLINK("#'"&amp;'EWS DIRECTORY'!$J$68&amp;"'!A1",'EWS DIRECTORY'!$J$68)</f>
        <v>C-1-1-1</v>
      </c>
      <c r="C15" s="761"/>
      <c r="D15" s="761"/>
      <c r="E15" s="761"/>
      <c r="G15" s="55"/>
      <c r="H15" s="55"/>
      <c r="I15" s="254"/>
      <c r="J15" s="254"/>
      <c r="K15" s="254"/>
      <c r="L15" s="254"/>
      <c r="M15" s="254"/>
      <c r="N15" s="254"/>
      <c r="AT15" s="443"/>
      <c r="AU15" s="443"/>
      <c r="AV15" s="443"/>
      <c r="AW15" s="443"/>
      <c r="AX15" s="443"/>
      <c r="AY15" s="254"/>
      <c r="AZ15" s="254"/>
      <c r="BA15" s="254"/>
      <c r="BB15" s="254"/>
      <c r="BC15" s="254"/>
      <c r="BD15" s="254"/>
      <c r="BE15" s="254"/>
      <c r="BF15" s="254"/>
      <c r="BG15" s="254"/>
      <c r="BH15" s="254"/>
      <c r="BI15" s="254"/>
      <c r="BJ15" s="254"/>
    </row>
    <row r="16" spans="2:62" ht="14.25" customHeight="1" x14ac:dyDescent="0.25">
      <c r="B16" s="927" t="str">
        <f>HYPERLINK("#'"&amp;'EWS DIRECTORY'!$J$69&amp;"'!A1",'EWS DIRECTORY'!$J$69)</f>
        <v>C-1-1-2</v>
      </c>
      <c r="C16" s="761"/>
      <c r="D16" s="761"/>
      <c r="E16" s="761"/>
      <c r="G16" s="55"/>
      <c r="H16" s="55"/>
      <c r="I16" s="254"/>
      <c r="J16" s="254"/>
      <c r="K16" s="254"/>
      <c r="L16" s="254"/>
      <c r="M16" s="254"/>
      <c r="N16" s="254"/>
      <c r="AT16" s="443"/>
      <c r="AU16" s="443"/>
      <c r="AV16" s="443"/>
      <c r="AW16" s="443"/>
      <c r="AX16" s="443"/>
      <c r="AY16" s="254"/>
      <c r="AZ16" s="254"/>
      <c r="BA16" s="254"/>
      <c r="BB16" s="254"/>
      <c r="BC16" s="254"/>
      <c r="BD16" s="254"/>
      <c r="BE16" s="254"/>
      <c r="BF16" s="254"/>
      <c r="BG16" s="254"/>
      <c r="BH16" s="254"/>
      <c r="BI16" s="254"/>
      <c r="BJ16" s="254"/>
    </row>
    <row r="17" spans="2:62" ht="14.25" customHeight="1" x14ac:dyDescent="0.25">
      <c r="B17" s="929" t="str">
        <f>HYPERLINK("#'"&amp;'EWS DIRECTORY'!$J$70&amp;"'!A1",'EWS DIRECTORY'!$J$70)</f>
        <v>C-1-1-3</v>
      </c>
      <c r="C17" s="761"/>
      <c r="D17" s="761"/>
      <c r="E17" s="761"/>
      <c r="G17" s="55" t="s">
        <v>1681</v>
      </c>
      <c r="H17" s="55"/>
      <c r="I17" s="55"/>
      <c r="J17" s="254"/>
      <c r="K17" s="254"/>
      <c r="L17" s="254"/>
      <c r="M17" s="254"/>
      <c r="N17" s="254"/>
      <c r="AT17" s="443"/>
      <c r="AU17" s="443"/>
      <c r="AV17" s="443"/>
      <c r="AW17" s="443"/>
      <c r="AX17" s="443"/>
      <c r="AY17" s="254"/>
      <c r="AZ17" s="254"/>
      <c r="BA17" s="254"/>
      <c r="BB17" s="254"/>
      <c r="BC17" s="254"/>
      <c r="BD17" s="254"/>
      <c r="BE17" s="254"/>
      <c r="BF17" s="254"/>
      <c r="BG17" s="254"/>
      <c r="BH17" s="254"/>
      <c r="BI17" s="254"/>
      <c r="BJ17" s="254"/>
    </row>
    <row r="18" spans="2:62" ht="14.25" customHeight="1" x14ac:dyDescent="0.25">
      <c r="B18" s="929" t="str">
        <f>HYPERLINK("#'"&amp;'EWS DIRECTORY'!$J$71&amp;"'!A1",'EWS DIRECTORY'!$J$71)</f>
        <v>C-1-1-4</v>
      </c>
      <c r="C18" s="761"/>
      <c r="D18" s="761"/>
      <c r="E18" s="761"/>
      <c r="G18" s="55" t="s">
        <v>1744</v>
      </c>
      <c r="H18" s="55"/>
      <c r="I18" s="55" t="s">
        <v>1744</v>
      </c>
      <c r="J18" s="254"/>
      <c r="K18" s="254"/>
      <c r="L18" s="254"/>
      <c r="M18" s="254"/>
      <c r="N18" s="254"/>
      <c r="AT18" s="443"/>
      <c r="AU18" s="443"/>
      <c r="AV18" s="443"/>
      <c r="AW18" s="443"/>
      <c r="AX18" s="443"/>
      <c r="AY18" s="271"/>
      <c r="AZ18" s="271"/>
      <c r="BA18" s="271"/>
      <c r="BB18" s="271"/>
      <c r="BC18" s="271"/>
      <c r="BD18" s="271"/>
      <c r="BE18" s="271"/>
      <c r="BF18" s="271"/>
      <c r="BG18" s="271"/>
      <c r="BH18" s="271"/>
      <c r="BI18" s="271"/>
      <c r="BJ18" s="271"/>
    </row>
    <row r="19" spans="2:62" ht="14.25" customHeight="1" x14ac:dyDescent="0.25">
      <c r="B19" s="929" t="str">
        <f>HYPERLINK("#'"&amp;'EWS DIRECTORY'!$J$72&amp;"'!A1",'EWS DIRECTORY'!$J$72)</f>
        <v>C-1-1-5</v>
      </c>
      <c r="C19" s="761"/>
      <c r="D19" s="761"/>
      <c r="E19" s="761"/>
      <c r="AT19" s="443"/>
      <c r="AU19" s="443"/>
      <c r="AV19" s="443"/>
      <c r="AW19" s="443"/>
      <c r="AX19" s="443"/>
      <c r="AY19" s="254"/>
      <c r="AZ19" s="254"/>
      <c r="BA19" s="254"/>
      <c r="BB19" s="254"/>
      <c r="BC19" s="254"/>
      <c r="BD19" s="254"/>
      <c r="BE19" s="254"/>
      <c r="BF19" s="254"/>
      <c r="BG19" s="254"/>
      <c r="BH19" s="254"/>
      <c r="BI19" s="254"/>
      <c r="BJ19" s="254"/>
    </row>
    <row r="20" spans="2:62" ht="14.25" customHeight="1" x14ac:dyDescent="0.25">
      <c r="B20" s="929" t="str">
        <f>HYPERLINK("#'"&amp;'EWS DIRECTORY'!$J$73&amp;"'!A1",'EWS DIRECTORY'!$J$73)</f>
        <v>C-1-1-6</v>
      </c>
      <c r="C20" s="761"/>
      <c r="D20" s="761"/>
      <c r="E20" s="761"/>
      <c r="G20" s="55" t="s">
        <v>1851</v>
      </c>
      <c r="AT20" s="443"/>
      <c r="AU20" s="443"/>
      <c r="AV20" s="443"/>
      <c r="AW20" s="443"/>
      <c r="AX20" s="443"/>
      <c r="AY20" s="254"/>
      <c r="AZ20" s="254"/>
      <c r="BA20" s="254"/>
      <c r="BB20" s="254"/>
      <c r="BC20" s="254"/>
      <c r="BD20" s="254"/>
      <c r="BE20" s="254"/>
      <c r="BF20" s="254"/>
      <c r="BG20" s="254"/>
      <c r="BH20" s="254"/>
      <c r="BI20" s="254"/>
      <c r="BJ20" s="254"/>
    </row>
    <row r="21" spans="2:62" ht="14.25" customHeight="1" x14ac:dyDescent="0.25">
      <c r="G21" s="55"/>
      <c r="AT21" s="443"/>
      <c r="AU21" s="443"/>
      <c r="AV21" s="443"/>
      <c r="AW21" s="443"/>
      <c r="AX21" s="443"/>
      <c r="AY21" s="254"/>
      <c r="AZ21" s="254"/>
      <c r="BA21" s="254"/>
      <c r="BB21" s="254"/>
      <c r="BC21" s="254"/>
      <c r="BD21" s="254"/>
      <c r="BE21" s="254"/>
      <c r="BF21" s="254"/>
      <c r="BG21" s="254"/>
      <c r="BH21" s="254"/>
      <c r="BI21" s="254"/>
      <c r="BJ21" s="254"/>
    </row>
    <row r="22" spans="2:62" ht="14.25" customHeight="1" x14ac:dyDescent="0.25">
      <c r="G22" s="55"/>
      <c r="H22" s="1086" t="s">
        <v>107</v>
      </c>
      <c r="I22" s="790"/>
      <c r="J22" s="1087" t="s">
        <v>1767</v>
      </c>
      <c r="K22" s="789"/>
      <c r="L22" s="1082" t="s">
        <v>1852</v>
      </c>
      <c r="M22" s="764"/>
      <c r="N22" s="764"/>
      <c r="O22" s="764"/>
      <c r="P22" s="764"/>
      <c r="Q22" s="764"/>
      <c r="R22" s="764"/>
      <c r="S22" s="764"/>
      <c r="T22" s="764"/>
      <c r="U22" s="765"/>
      <c r="V22" s="1083" t="s">
        <v>1853</v>
      </c>
      <c r="W22" s="764"/>
      <c r="X22" s="764"/>
      <c r="Y22" s="764"/>
      <c r="Z22" s="764"/>
      <c r="AA22" s="764"/>
      <c r="AB22" s="764"/>
      <c r="AC22" s="764"/>
      <c r="AD22" s="764"/>
      <c r="AE22" s="764"/>
      <c r="AF22" s="764"/>
      <c r="AG22" s="764"/>
      <c r="AH22" s="764"/>
      <c r="AI22" s="764"/>
      <c r="AJ22" s="764"/>
      <c r="AK22" s="764"/>
      <c r="AL22" s="764"/>
      <c r="AM22" s="764"/>
      <c r="AN22" s="765"/>
      <c r="AO22" s="1084" t="s">
        <v>1770</v>
      </c>
      <c r="AP22" s="764"/>
      <c r="AQ22" s="764"/>
      <c r="AR22" s="764"/>
      <c r="AS22" s="764"/>
      <c r="AT22" s="765"/>
      <c r="AU22" s="308"/>
    </row>
    <row r="23" spans="2:62" ht="15" customHeight="1" x14ac:dyDescent="0.25">
      <c r="G23" s="55"/>
      <c r="H23" s="1077">
        <v>1</v>
      </c>
      <c r="I23" s="765"/>
      <c r="J23" s="1081"/>
      <c r="K23" s="764"/>
      <c r="L23" s="1077"/>
      <c r="M23" s="764"/>
      <c r="N23" s="764"/>
      <c r="O23" s="764"/>
      <c r="P23" s="764"/>
      <c r="Q23" s="764"/>
      <c r="R23" s="764"/>
      <c r="S23" s="764"/>
      <c r="T23" s="764"/>
      <c r="U23" s="765"/>
      <c r="V23" s="1085"/>
      <c r="W23" s="764"/>
      <c r="X23" s="764"/>
      <c r="Y23" s="764"/>
      <c r="Z23" s="764"/>
      <c r="AA23" s="764"/>
      <c r="AB23" s="764"/>
      <c r="AC23" s="764"/>
      <c r="AD23" s="764"/>
      <c r="AE23" s="764"/>
      <c r="AF23" s="764"/>
      <c r="AG23" s="764"/>
      <c r="AH23" s="764"/>
      <c r="AI23" s="764"/>
      <c r="AJ23" s="764"/>
      <c r="AK23" s="764"/>
      <c r="AL23" s="764"/>
      <c r="AM23" s="764"/>
      <c r="AN23" s="765"/>
      <c r="AO23" s="1078"/>
      <c r="AP23" s="764"/>
      <c r="AQ23" s="764"/>
      <c r="AR23" s="764"/>
      <c r="AS23" s="764"/>
      <c r="AT23" s="765"/>
      <c r="AU23" s="254"/>
    </row>
    <row r="24" spans="2:62" ht="14.25" customHeight="1" x14ac:dyDescent="0.25">
      <c r="AT24" s="443"/>
      <c r="AU24" s="254"/>
    </row>
    <row r="25" spans="2:62" ht="14.25" customHeight="1" x14ac:dyDescent="0.25">
      <c r="AS25" s="443"/>
      <c r="AT25" s="443"/>
      <c r="AU25" s="254"/>
    </row>
    <row r="26" spans="2:62" ht="15" customHeight="1" x14ac:dyDescent="0.25">
      <c r="AS26" s="443"/>
      <c r="AT26" s="443"/>
      <c r="AU26" s="254"/>
    </row>
    <row r="27" spans="2:62" ht="15" customHeight="1" x14ac:dyDescent="0.25">
      <c r="H27" s="976" t="s">
        <v>1795</v>
      </c>
      <c r="I27" s="824"/>
      <c r="J27" s="824"/>
      <c r="K27" s="824"/>
      <c r="L27" s="824"/>
      <c r="M27" s="824"/>
      <c r="N27" s="824"/>
      <c r="O27" s="824"/>
      <c r="P27" s="824"/>
      <c r="Q27" s="824"/>
      <c r="R27" s="824"/>
      <c r="S27" s="824"/>
      <c r="T27" s="824"/>
      <c r="U27" s="824"/>
      <c r="V27" s="824"/>
      <c r="W27" s="824"/>
      <c r="X27" s="824"/>
      <c r="Y27" s="825"/>
      <c r="Z27" s="976" t="s">
        <v>1796</v>
      </c>
      <c r="AA27" s="824"/>
      <c r="AB27" s="824"/>
      <c r="AC27" s="824"/>
      <c r="AD27" s="824"/>
      <c r="AE27" s="824"/>
      <c r="AF27" s="824"/>
      <c r="AG27" s="824"/>
      <c r="AH27" s="824"/>
      <c r="AI27" s="824"/>
      <c r="AJ27" s="824"/>
      <c r="AK27" s="824"/>
      <c r="AL27" s="824"/>
      <c r="AM27" s="824"/>
      <c r="AN27" s="824"/>
      <c r="AO27" s="824"/>
      <c r="AP27" s="824"/>
      <c r="AQ27" s="825"/>
      <c r="AS27" s="443"/>
      <c r="AT27" s="443"/>
      <c r="AU27" s="254"/>
    </row>
    <row r="28" spans="2:62" ht="14.25" customHeight="1" x14ac:dyDescent="0.25">
      <c r="B28" s="760"/>
      <c r="C28" s="761"/>
      <c r="D28" s="761"/>
      <c r="E28" s="761"/>
      <c r="H28" s="257" t="s">
        <v>796</v>
      </c>
      <c r="I28" s="258"/>
      <c r="J28" s="258"/>
      <c r="K28" s="258"/>
      <c r="L28" s="258"/>
      <c r="M28" s="258"/>
      <c r="N28" s="258"/>
      <c r="O28" s="258"/>
      <c r="P28" s="258"/>
      <c r="Q28" s="259"/>
      <c r="R28" s="257" t="s">
        <v>1511</v>
      </c>
      <c r="S28" s="258"/>
      <c r="T28" s="258"/>
      <c r="U28" s="259"/>
      <c r="V28" s="257" t="s">
        <v>1510</v>
      </c>
      <c r="W28" s="258"/>
      <c r="X28" s="258"/>
      <c r="Y28" s="259"/>
      <c r="Z28" s="257" t="s">
        <v>796</v>
      </c>
      <c r="AA28" s="258"/>
      <c r="AB28" s="258"/>
      <c r="AC28" s="258"/>
      <c r="AD28" s="258"/>
      <c r="AE28" s="258"/>
      <c r="AF28" s="258"/>
      <c r="AG28" s="258"/>
      <c r="AH28" s="258"/>
      <c r="AI28" s="259"/>
      <c r="AJ28" s="257" t="s">
        <v>1511</v>
      </c>
      <c r="AK28" s="258"/>
      <c r="AL28" s="258"/>
      <c r="AM28" s="259"/>
      <c r="AN28" s="257" t="s">
        <v>1510</v>
      </c>
      <c r="AO28" s="258"/>
      <c r="AP28" s="258"/>
      <c r="AQ28" s="259"/>
      <c r="AS28" s="443"/>
      <c r="AT28" s="443"/>
      <c r="AU28" s="254"/>
    </row>
    <row r="29" spans="2:62" ht="14.25" customHeight="1" x14ac:dyDescent="0.25">
      <c r="H29" s="260"/>
      <c r="Q29" s="261"/>
      <c r="R29" s="260"/>
      <c r="U29" s="261"/>
      <c r="V29" s="260"/>
      <c r="Y29" s="261"/>
      <c r="Z29" s="260"/>
      <c r="AI29" s="261"/>
      <c r="AJ29" s="260"/>
      <c r="AM29" s="261"/>
      <c r="AN29" s="260"/>
      <c r="AQ29" s="261"/>
      <c r="AS29" s="443"/>
      <c r="AT29" s="443"/>
      <c r="AU29" s="254"/>
    </row>
    <row r="30" spans="2:62" ht="14.25" customHeight="1" x14ac:dyDescent="0.25">
      <c r="B30" s="760"/>
      <c r="C30" s="761"/>
      <c r="D30" s="761"/>
      <c r="E30" s="761"/>
      <c r="H30" s="260"/>
      <c r="Q30" s="261"/>
      <c r="R30" s="260"/>
      <c r="U30" s="261"/>
      <c r="V30" s="260"/>
      <c r="Y30" s="261"/>
      <c r="Z30" s="260"/>
      <c r="AI30" s="261"/>
      <c r="AJ30" s="260"/>
      <c r="AM30" s="261"/>
      <c r="AN30" s="260"/>
      <c r="AQ30" s="261"/>
      <c r="AS30" s="443"/>
      <c r="AT30" s="443"/>
      <c r="AU30" s="254"/>
    </row>
    <row r="31" spans="2:62" ht="14.25" customHeight="1" x14ac:dyDescent="0.25">
      <c r="H31" s="260"/>
      <c r="Q31" s="261"/>
      <c r="R31" s="260"/>
      <c r="U31" s="261"/>
      <c r="V31" s="260"/>
      <c r="Y31" s="261"/>
      <c r="Z31" s="260"/>
      <c r="AI31" s="261"/>
      <c r="AJ31" s="260"/>
      <c r="AM31" s="261"/>
      <c r="AN31" s="260"/>
      <c r="AQ31" s="261"/>
      <c r="AS31" s="443"/>
      <c r="AT31" s="443"/>
      <c r="AU31" s="443"/>
      <c r="AV31" s="443"/>
      <c r="AW31" s="443"/>
      <c r="AX31" s="443"/>
      <c r="AY31" s="254"/>
      <c r="AZ31" s="254"/>
      <c r="BA31" s="254"/>
      <c r="BB31" s="254"/>
      <c r="BC31" s="254"/>
      <c r="BD31" s="254"/>
      <c r="BE31" s="254"/>
      <c r="BF31" s="254"/>
      <c r="BG31" s="254"/>
      <c r="BH31" s="254"/>
      <c r="BI31" s="254"/>
      <c r="BJ31" s="254"/>
    </row>
    <row r="32" spans="2:62" ht="14.25" customHeight="1" x14ac:dyDescent="0.25">
      <c r="B32" s="760"/>
      <c r="C32" s="761"/>
      <c r="D32" s="761"/>
      <c r="E32" s="761"/>
      <c r="H32" s="260"/>
      <c r="Q32" s="261"/>
      <c r="R32" s="260"/>
      <c r="U32" s="261"/>
      <c r="V32" s="260"/>
      <c r="Y32" s="261"/>
      <c r="Z32" s="260"/>
      <c r="AI32" s="261"/>
      <c r="AJ32" s="260"/>
      <c r="AM32" s="261"/>
      <c r="AN32" s="260"/>
      <c r="AQ32" s="261"/>
      <c r="AS32" s="443"/>
      <c r="AT32" s="443"/>
      <c r="AU32" s="443"/>
      <c r="AV32" s="443"/>
      <c r="AW32" s="443"/>
      <c r="AX32" s="443"/>
      <c r="AY32" s="254"/>
      <c r="AZ32" s="254"/>
      <c r="BA32" s="254"/>
      <c r="BB32" s="254"/>
      <c r="BC32" s="254"/>
      <c r="BD32" s="254"/>
      <c r="BE32" s="254"/>
      <c r="BF32" s="254"/>
      <c r="BG32" s="254"/>
      <c r="BH32" s="254"/>
      <c r="BI32" s="254"/>
      <c r="BJ32" s="254"/>
    </row>
    <row r="33" spans="2:62" ht="14.25" customHeight="1" x14ac:dyDescent="0.25">
      <c r="H33" s="262"/>
      <c r="I33" s="263"/>
      <c r="J33" s="263"/>
      <c r="K33" s="263"/>
      <c r="L33" s="263"/>
      <c r="M33" s="263"/>
      <c r="N33" s="263"/>
      <c r="O33" s="263"/>
      <c r="P33" s="263"/>
      <c r="Q33" s="264"/>
      <c r="R33" s="262"/>
      <c r="S33" s="263"/>
      <c r="T33" s="263"/>
      <c r="U33" s="264"/>
      <c r="V33" s="262"/>
      <c r="W33" s="263"/>
      <c r="X33" s="263"/>
      <c r="Y33" s="264"/>
      <c r="Z33" s="262"/>
      <c r="AA33" s="263"/>
      <c r="AB33" s="263"/>
      <c r="AC33" s="263"/>
      <c r="AD33" s="263"/>
      <c r="AE33" s="263"/>
      <c r="AF33" s="263"/>
      <c r="AG33" s="263"/>
      <c r="AH33" s="263"/>
      <c r="AI33" s="264"/>
      <c r="AJ33" s="262"/>
      <c r="AK33" s="263"/>
      <c r="AL33" s="263"/>
      <c r="AM33" s="264"/>
      <c r="AN33" s="262"/>
      <c r="AO33" s="263"/>
      <c r="AP33" s="263"/>
      <c r="AQ33" s="264"/>
      <c r="AS33" s="443"/>
      <c r="AT33" s="443"/>
      <c r="AU33" s="443"/>
      <c r="AV33" s="443"/>
      <c r="AW33" s="443"/>
      <c r="AX33" s="443"/>
      <c r="AY33" s="254"/>
      <c r="AZ33" s="254"/>
      <c r="BA33" s="254"/>
      <c r="BB33" s="254"/>
      <c r="BC33" s="254"/>
      <c r="BD33" s="254"/>
      <c r="BE33" s="254"/>
      <c r="BF33" s="254"/>
      <c r="BG33" s="254"/>
      <c r="BH33" s="254"/>
      <c r="BI33" s="254"/>
      <c r="BJ33" s="254"/>
    </row>
    <row r="34" spans="2:62" ht="14.25" customHeight="1" x14ac:dyDescent="0.25">
      <c r="B34" s="760"/>
      <c r="C34" s="761"/>
      <c r="D34" s="761"/>
      <c r="E34" s="761"/>
      <c r="G34" s="223"/>
      <c r="AM34" s="265" t="s">
        <v>1797</v>
      </c>
      <c r="AN34" s="131" t="str">
        <f>'C-1-1'!U20</f>
        <v>C-1-1-2</v>
      </c>
      <c r="AS34" s="443"/>
      <c r="AT34" s="443"/>
      <c r="AU34" s="443"/>
      <c r="AV34" s="443"/>
      <c r="AW34" s="443"/>
      <c r="AX34" s="443"/>
      <c r="AY34" s="254"/>
      <c r="AZ34" s="254"/>
      <c r="BA34" s="254"/>
      <c r="BB34" s="254"/>
      <c r="BC34" s="254"/>
      <c r="BD34" s="254"/>
      <c r="BE34" s="254"/>
      <c r="BF34" s="254"/>
      <c r="BG34" s="254"/>
      <c r="BH34" s="254"/>
      <c r="BI34" s="254"/>
      <c r="BJ34" s="254"/>
    </row>
    <row r="35" spans="2:62" ht="14.25" customHeight="1" x14ac:dyDescent="0.25">
      <c r="G35" s="223"/>
      <c r="AS35" s="443"/>
      <c r="AT35" s="443"/>
      <c r="AU35" s="443"/>
      <c r="AV35" s="443"/>
      <c r="AW35" s="443"/>
      <c r="AX35" s="443"/>
      <c r="AY35" s="254"/>
      <c r="AZ35" s="254"/>
      <c r="BA35" s="254"/>
      <c r="BB35" s="254"/>
      <c r="BC35" s="254"/>
      <c r="BD35" s="254"/>
      <c r="BE35" s="254"/>
      <c r="BF35" s="254"/>
      <c r="BG35" s="254"/>
      <c r="BH35" s="254"/>
      <c r="BI35" s="254"/>
      <c r="BJ35" s="254"/>
    </row>
    <row r="36" spans="2:62" ht="14.25" customHeight="1" x14ac:dyDescent="0.25">
      <c r="B36" s="760"/>
      <c r="C36" s="761"/>
      <c r="D36" s="761"/>
      <c r="E36" s="761"/>
      <c r="G36" s="223"/>
      <c r="H36" s="110"/>
      <c r="I36" s="110"/>
      <c r="J36" s="110"/>
      <c r="K36" s="110"/>
      <c r="L36" s="110"/>
      <c r="M36" s="110"/>
      <c r="N36" s="110"/>
      <c r="O36" s="110"/>
      <c r="P36" s="110"/>
      <c r="Q36" s="110"/>
      <c r="R36" s="110"/>
      <c r="S36" s="110"/>
      <c r="T36" s="110"/>
      <c r="U36" s="110"/>
      <c r="V36" s="110"/>
      <c r="W36" s="110"/>
      <c r="X36" s="110"/>
      <c r="AU36" s="443"/>
      <c r="AV36" s="443"/>
      <c r="AW36" s="443"/>
      <c r="AX36" s="443"/>
      <c r="AY36" s="254"/>
      <c r="AZ36" s="254"/>
      <c r="BA36" s="254"/>
      <c r="BB36" s="254"/>
      <c r="BC36" s="254"/>
      <c r="BD36" s="254"/>
      <c r="BE36" s="254"/>
      <c r="BF36" s="254"/>
      <c r="BG36" s="254"/>
      <c r="BH36" s="254"/>
      <c r="BI36" s="254"/>
      <c r="BJ36" s="254"/>
    </row>
    <row r="37" spans="2:62" ht="14.25" customHeight="1" x14ac:dyDescent="0.25">
      <c r="G37" s="223"/>
      <c r="H37" s="110"/>
      <c r="I37" s="110"/>
      <c r="J37" s="110"/>
      <c r="K37" s="110"/>
      <c r="L37" s="110"/>
      <c r="M37" s="110"/>
      <c r="N37" s="110"/>
      <c r="O37" s="110"/>
      <c r="P37" s="110"/>
      <c r="Q37" s="110"/>
      <c r="R37" s="110"/>
      <c r="S37" s="110"/>
      <c r="T37" s="110"/>
      <c r="U37" s="110"/>
      <c r="V37" s="110"/>
      <c r="W37" s="110"/>
      <c r="X37" s="110"/>
      <c r="AU37" s="443"/>
      <c r="AV37" s="443"/>
      <c r="AW37" s="443"/>
      <c r="AX37" s="443"/>
      <c r="AY37" s="254"/>
      <c r="AZ37" s="254"/>
      <c r="BA37" s="254"/>
      <c r="BB37" s="254"/>
      <c r="BC37" s="254"/>
      <c r="BD37" s="254"/>
      <c r="BE37" s="254"/>
      <c r="BF37" s="254"/>
      <c r="BG37" s="254"/>
      <c r="BH37" s="254"/>
      <c r="BI37" s="254"/>
      <c r="BJ37" s="254"/>
    </row>
    <row r="38" spans="2:62" ht="14.25" customHeight="1" x14ac:dyDescent="0.25">
      <c r="G38" s="223"/>
      <c r="H38" s="110"/>
      <c r="I38" s="110"/>
      <c r="J38" s="110"/>
      <c r="K38" s="110"/>
      <c r="L38" s="110"/>
      <c r="M38" s="110"/>
      <c r="N38" s="110"/>
      <c r="O38" s="110"/>
      <c r="P38" s="110"/>
      <c r="Q38" s="110"/>
      <c r="R38" s="110"/>
      <c r="S38" s="110"/>
      <c r="T38" s="110"/>
      <c r="U38" s="110"/>
      <c r="V38" s="110"/>
      <c r="W38" s="110"/>
      <c r="X38" s="110"/>
      <c r="AU38" s="443"/>
      <c r="AV38" s="443"/>
      <c r="AW38" s="443"/>
      <c r="AX38" s="443"/>
      <c r="AY38" s="254"/>
      <c r="AZ38" s="254"/>
      <c r="BA38" s="254"/>
      <c r="BB38" s="254"/>
      <c r="BC38" s="254"/>
      <c r="BD38" s="254"/>
      <c r="BE38" s="254"/>
      <c r="BF38" s="254"/>
      <c r="BG38" s="254"/>
      <c r="BH38" s="254"/>
      <c r="BI38" s="254"/>
      <c r="BJ38" s="254"/>
    </row>
    <row r="39" spans="2:62" ht="15" customHeight="1" x14ac:dyDescent="0.25">
      <c r="G39" s="223"/>
      <c r="H39" s="110"/>
      <c r="I39" s="110"/>
      <c r="J39" s="110"/>
      <c r="K39" s="110"/>
      <c r="L39" s="110"/>
      <c r="M39" s="110"/>
      <c r="N39" s="110"/>
      <c r="O39" s="110"/>
      <c r="P39" s="110"/>
      <c r="Q39" s="110"/>
      <c r="R39" s="110"/>
      <c r="S39" s="110"/>
      <c r="T39" s="110"/>
      <c r="U39" s="110"/>
      <c r="V39" s="110"/>
      <c r="W39" s="110"/>
      <c r="X39" s="110"/>
      <c r="AU39" s="443"/>
      <c r="AV39" s="443"/>
      <c r="AW39" s="443"/>
      <c r="AX39" s="443"/>
      <c r="AY39" s="254"/>
      <c r="AZ39" s="254"/>
      <c r="BA39" s="254"/>
      <c r="BB39" s="254"/>
      <c r="BC39" s="254"/>
      <c r="BD39" s="254"/>
      <c r="BE39" s="254"/>
      <c r="BF39" s="254"/>
      <c r="BG39" s="254"/>
      <c r="BH39" s="254"/>
      <c r="BI39" s="254"/>
      <c r="BJ39" s="254"/>
    </row>
    <row r="40" spans="2:62" ht="14.25" customHeight="1" x14ac:dyDescent="0.25">
      <c r="G40" s="223"/>
      <c r="H40" s="110"/>
      <c r="I40" s="110"/>
      <c r="J40" s="110"/>
      <c r="K40" s="110"/>
      <c r="L40" s="110"/>
      <c r="M40" s="110"/>
      <c r="N40" s="110"/>
      <c r="O40" s="110"/>
      <c r="P40" s="110"/>
      <c r="Q40" s="110"/>
      <c r="R40" s="110"/>
      <c r="S40" s="110"/>
      <c r="T40" s="110"/>
      <c r="U40" s="110"/>
      <c r="V40" s="110"/>
      <c r="W40" s="110"/>
      <c r="X40" s="110"/>
      <c r="AU40" s="443"/>
      <c r="AV40" s="443"/>
      <c r="AW40" s="443"/>
      <c r="AX40" s="443"/>
      <c r="AY40" s="254"/>
      <c r="AZ40" s="254"/>
      <c r="BA40" s="254"/>
      <c r="BB40" s="254"/>
      <c r="BC40" s="254"/>
      <c r="BD40" s="254"/>
      <c r="BE40" s="254"/>
      <c r="BF40" s="254"/>
      <c r="BG40" s="254"/>
      <c r="BH40" s="254"/>
      <c r="BI40" s="254"/>
      <c r="BJ40" s="254"/>
    </row>
    <row r="41" spans="2:62" ht="14.25" customHeight="1" x14ac:dyDescent="0.25">
      <c r="G41" s="256"/>
      <c r="H41" s="110"/>
      <c r="I41" s="110"/>
      <c r="J41" s="110"/>
      <c r="K41" s="110"/>
      <c r="L41" s="110"/>
      <c r="M41" s="110"/>
      <c r="N41" s="110"/>
      <c r="O41" s="110"/>
      <c r="P41" s="110"/>
      <c r="Q41" s="110"/>
      <c r="R41" s="110"/>
      <c r="S41" s="110"/>
      <c r="T41" s="110"/>
      <c r="U41" s="110"/>
      <c r="V41" s="110"/>
      <c r="W41" s="110"/>
      <c r="X41" s="110"/>
      <c r="AU41" s="443"/>
      <c r="AV41" s="443"/>
      <c r="AW41" s="443"/>
      <c r="AX41" s="443"/>
      <c r="AY41" s="254"/>
      <c r="AZ41" s="254"/>
      <c r="BA41" s="254"/>
      <c r="BB41" s="254"/>
      <c r="BC41" s="254"/>
      <c r="BD41" s="254"/>
      <c r="BE41" s="254"/>
      <c r="BF41" s="254"/>
      <c r="BG41" s="254"/>
      <c r="BH41" s="254"/>
      <c r="BI41" s="254"/>
      <c r="BJ41" s="254"/>
    </row>
    <row r="42" spans="2:62" ht="14.25" customHeight="1" x14ac:dyDescent="0.25">
      <c r="G42" s="256"/>
      <c r="H42" s="110"/>
      <c r="I42" s="110"/>
      <c r="J42" s="110"/>
      <c r="K42" s="110"/>
      <c r="L42" s="110"/>
      <c r="M42" s="110"/>
      <c r="N42" s="110"/>
      <c r="O42" s="110"/>
      <c r="P42" s="110"/>
      <c r="Q42" s="110"/>
      <c r="R42" s="110"/>
      <c r="S42" s="110"/>
      <c r="T42" s="110"/>
      <c r="U42" s="110"/>
      <c r="V42" s="110"/>
      <c r="W42" s="110"/>
      <c r="X42" s="110"/>
      <c r="AU42" s="443"/>
      <c r="AV42" s="443"/>
      <c r="AW42" s="443"/>
      <c r="AX42" s="443"/>
      <c r="AY42" s="254"/>
      <c r="AZ42" s="254"/>
      <c r="BA42" s="254"/>
      <c r="BB42" s="254"/>
      <c r="BC42" s="254"/>
      <c r="BD42" s="254"/>
      <c r="BE42" s="254"/>
      <c r="BF42" s="254"/>
      <c r="BG42" s="254"/>
      <c r="BH42" s="254"/>
      <c r="BI42" s="254"/>
      <c r="BJ42" s="254"/>
    </row>
    <row r="43" spans="2:62" ht="14.25" customHeight="1" x14ac:dyDescent="0.25">
      <c r="G43" s="110"/>
      <c r="H43" s="110"/>
      <c r="I43" s="110"/>
      <c r="J43" s="110"/>
      <c r="K43" s="110"/>
      <c r="L43" s="110"/>
      <c r="M43" s="110"/>
      <c r="N43" s="110"/>
      <c r="O43" s="110"/>
      <c r="P43" s="110"/>
      <c r="Q43" s="110"/>
      <c r="R43" s="110"/>
      <c r="S43" s="110"/>
      <c r="T43" s="110"/>
      <c r="U43" s="110"/>
      <c r="V43" s="110"/>
      <c r="W43" s="110"/>
      <c r="X43" s="110"/>
    </row>
    <row r="44" spans="2:62" ht="14.25" customHeight="1" x14ac:dyDescent="0.25">
      <c r="G44" s="110"/>
      <c r="H44" s="110"/>
      <c r="I44" s="110"/>
      <c r="J44" s="110"/>
      <c r="K44" s="110"/>
      <c r="L44" s="110"/>
      <c r="M44" s="110"/>
      <c r="N44" s="110"/>
      <c r="O44" s="110"/>
      <c r="P44" s="110"/>
      <c r="Q44" s="110"/>
      <c r="R44" s="110"/>
      <c r="S44" s="110"/>
      <c r="T44" s="110"/>
      <c r="U44" s="110"/>
      <c r="V44" s="110"/>
      <c r="W44" s="110"/>
      <c r="X44" s="110"/>
    </row>
    <row r="45" spans="2:62" ht="14.25" customHeight="1" x14ac:dyDescent="0.25">
      <c r="G45" s="110"/>
      <c r="H45" s="110"/>
      <c r="I45" s="110"/>
      <c r="J45" s="110"/>
      <c r="K45" s="110"/>
      <c r="L45" s="110"/>
      <c r="M45" s="110"/>
      <c r="N45" s="110"/>
      <c r="O45" s="110"/>
      <c r="P45" s="110"/>
      <c r="Q45" s="110"/>
      <c r="R45" s="110"/>
      <c r="S45" s="110"/>
      <c r="T45" s="110"/>
      <c r="U45" s="110"/>
      <c r="V45" s="110"/>
      <c r="W45" s="110"/>
      <c r="X45" s="110"/>
    </row>
    <row r="46" spans="2:62" ht="14.25" customHeight="1" x14ac:dyDescent="0.25">
      <c r="G46" s="110"/>
      <c r="H46" s="110"/>
      <c r="I46" s="110"/>
      <c r="J46" s="110"/>
      <c r="K46" s="110"/>
      <c r="L46" s="110"/>
      <c r="M46" s="110"/>
      <c r="N46" s="110"/>
      <c r="O46" s="110"/>
      <c r="P46" s="110"/>
      <c r="Q46" s="110"/>
      <c r="R46" s="110"/>
      <c r="S46" s="110"/>
      <c r="T46" s="110"/>
      <c r="U46" s="110"/>
      <c r="V46" s="110"/>
      <c r="W46" s="110"/>
      <c r="X46" s="110"/>
    </row>
    <row r="47" spans="2:62" ht="14.25" customHeight="1" x14ac:dyDescent="0.25">
      <c r="G47" s="110"/>
      <c r="H47" s="110"/>
      <c r="I47" s="110"/>
      <c r="J47" s="110"/>
      <c r="K47" s="110"/>
      <c r="L47" s="110"/>
      <c r="M47" s="110"/>
      <c r="N47" s="110"/>
      <c r="O47" s="110"/>
      <c r="P47" s="110"/>
      <c r="Q47" s="110"/>
      <c r="R47" s="110"/>
      <c r="S47" s="110"/>
      <c r="T47" s="110"/>
      <c r="U47" s="110"/>
      <c r="V47" s="110"/>
      <c r="W47" s="110"/>
      <c r="X47" s="110"/>
    </row>
    <row r="48" spans="2:62" ht="14.25" customHeight="1" x14ac:dyDescent="0.25">
      <c r="G48" s="110"/>
      <c r="H48" s="110"/>
      <c r="I48" s="110"/>
      <c r="J48" s="110"/>
      <c r="K48" s="110"/>
      <c r="L48" s="110"/>
      <c r="M48" s="110"/>
      <c r="N48" s="110"/>
      <c r="O48" s="110"/>
      <c r="P48" s="110"/>
      <c r="Q48" s="110"/>
      <c r="R48" s="110"/>
      <c r="S48" s="110"/>
      <c r="T48" s="110"/>
      <c r="U48" s="110"/>
      <c r="V48" s="110"/>
      <c r="W48" s="110"/>
      <c r="X48" s="110"/>
    </row>
    <row r="49" spans="7:24" ht="14.25" customHeight="1" x14ac:dyDescent="0.25">
      <c r="G49" s="110"/>
      <c r="H49" s="110"/>
      <c r="I49" s="110"/>
      <c r="J49" s="110"/>
      <c r="K49" s="110"/>
      <c r="L49" s="110"/>
      <c r="M49" s="110"/>
      <c r="N49" s="110"/>
      <c r="O49" s="110"/>
      <c r="P49" s="110"/>
      <c r="Q49" s="110"/>
      <c r="R49" s="110"/>
      <c r="S49" s="110"/>
      <c r="T49" s="110"/>
      <c r="U49" s="110"/>
      <c r="V49" s="110"/>
      <c r="W49" s="110"/>
      <c r="X49" s="110"/>
    </row>
    <row r="50" spans="7:24" ht="14.25" customHeight="1" x14ac:dyDescent="0.25">
      <c r="G50" s="110"/>
      <c r="H50" s="110"/>
      <c r="I50" s="110"/>
      <c r="J50" s="110"/>
      <c r="K50" s="110"/>
      <c r="L50" s="110"/>
      <c r="M50" s="110"/>
      <c r="N50" s="110"/>
      <c r="O50" s="110"/>
      <c r="P50" s="110"/>
      <c r="Q50" s="110"/>
      <c r="R50" s="110"/>
      <c r="S50" s="110"/>
      <c r="T50" s="110"/>
      <c r="U50" s="110"/>
      <c r="V50" s="110"/>
      <c r="W50" s="110"/>
      <c r="X50" s="110"/>
    </row>
    <row r="51" spans="7:24" ht="14.25" customHeight="1" x14ac:dyDescent="0.25">
      <c r="G51" s="110"/>
      <c r="H51" s="110"/>
      <c r="I51" s="110"/>
      <c r="J51" s="110"/>
      <c r="K51" s="110"/>
      <c r="L51" s="110"/>
      <c r="M51" s="110"/>
      <c r="N51" s="110"/>
      <c r="O51" s="110"/>
      <c r="P51" s="110"/>
      <c r="Q51" s="110"/>
      <c r="R51" s="110"/>
      <c r="S51" s="110"/>
      <c r="T51" s="110"/>
      <c r="U51" s="110"/>
      <c r="V51" s="110"/>
      <c r="W51" s="110"/>
      <c r="X51" s="110"/>
    </row>
    <row r="52" spans="7:24" ht="14.25" customHeight="1" x14ac:dyDescent="0.25">
      <c r="G52" s="110"/>
      <c r="H52" s="110"/>
      <c r="I52" s="110"/>
      <c r="J52" s="110"/>
      <c r="K52" s="110"/>
      <c r="L52" s="110"/>
      <c r="M52" s="110"/>
      <c r="N52" s="110"/>
      <c r="O52" s="110"/>
      <c r="P52" s="110"/>
      <c r="Q52" s="110"/>
      <c r="R52" s="110"/>
      <c r="S52" s="110"/>
      <c r="T52" s="110"/>
      <c r="U52" s="110"/>
      <c r="V52" s="110"/>
      <c r="W52" s="110"/>
      <c r="X52" s="110"/>
    </row>
    <row r="53" spans="7:24" ht="14.25" customHeight="1" x14ac:dyDescent="0.25">
      <c r="G53" s="110"/>
      <c r="H53" s="110"/>
      <c r="I53" s="110"/>
      <c r="J53" s="110"/>
      <c r="K53" s="110"/>
      <c r="L53" s="110"/>
      <c r="M53" s="110"/>
      <c r="N53" s="110"/>
      <c r="O53" s="110"/>
      <c r="P53" s="110"/>
      <c r="Q53" s="110"/>
      <c r="R53" s="110"/>
      <c r="S53" s="110"/>
      <c r="T53" s="110"/>
      <c r="U53" s="110"/>
      <c r="V53" s="110"/>
      <c r="W53" s="110"/>
      <c r="X53" s="110"/>
    </row>
    <row r="54" spans="7:24" ht="14.25" customHeight="1" x14ac:dyDescent="0.25">
      <c r="G54" s="110"/>
      <c r="H54" s="110"/>
      <c r="I54" s="110"/>
      <c r="J54" s="110"/>
      <c r="K54" s="110"/>
      <c r="L54" s="110"/>
      <c r="M54" s="110"/>
      <c r="N54" s="110"/>
      <c r="O54" s="110"/>
      <c r="P54" s="110"/>
      <c r="Q54" s="110"/>
      <c r="R54" s="110"/>
      <c r="S54" s="110"/>
      <c r="T54" s="110"/>
      <c r="U54" s="110"/>
      <c r="V54" s="110"/>
      <c r="W54" s="110"/>
      <c r="X54" s="110"/>
    </row>
    <row r="55" spans="7:24" ht="14.25" customHeight="1" x14ac:dyDescent="0.25">
      <c r="G55" s="110"/>
      <c r="H55" s="110"/>
      <c r="I55" s="110"/>
      <c r="J55" s="110"/>
      <c r="K55" s="110"/>
      <c r="L55" s="110"/>
      <c r="M55" s="110"/>
      <c r="N55" s="110"/>
      <c r="O55" s="110"/>
      <c r="P55" s="110"/>
      <c r="Q55" s="110"/>
      <c r="R55" s="110"/>
      <c r="S55" s="110"/>
      <c r="T55" s="110"/>
      <c r="U55" s="110"/>
      <c r="V55" s="110"/>
      <c r="W55" s="110"/>
      <c r="X55" s="110"/>
    </row>
    <row r="56" spans="7:24" ht="14.25" customHeight="1" x14ac:dyDescent="0.25">
      <c r="G56" s="110"/>
      <c r="H56" s="110"/>
      <c r="I56" s="110"/>
      <c r="J56" s="110"/>
      <c r="K56" s="110"/>
      <c r="L56" s="110"/>
      <c r="M56" s="110"/>
      <c r="N56" s="110"/>
      <c r="O56" s="110"/>
      <c r="P56" s="110"/>
      <c r="Q56" s="110"/>
      <c r="R56" s="110"/>
      <c r="S56" s="110"/>
      <c r="T56" s="110"/>
      <c r="U56" s="110"/>
      <c r="V56" s="110"/>
      <c r="W56" s="110"/>
      <c r="X56" s="110"/>
    </row>
    <row r="57" spans="7:24" ht="14.25" customHeight="1" x14ac:dyDescent="0.25">
      <c r="G57" s="110"/>
      <c r="H57" s="110"/>
      <c r="I57" s="110"/>
      <c r="J57" s="110"/>
      <c r="K57" s="110"/>
      <c r="L57" s="110"/>
      <c r="M57" s="110"/>
      <c r="N57" s="110"/>
      <c r="O57" s="110"/>
      <c r="P57" s="110"/>
      <c r="Q57" s="110"/>
      <c r="R57" s="110"/>
      <c r="S57" s="110"/>
      <c r="T57" s="110"/>
      <c r="U57" s="110"/>
      <c r="V57" s="110"/>
      <c r="W57" s="110"/>
      <c r="X57" s="110"/>
    </row>
    <row r="58" spans="7:24" ht="14.25" customHeight="1" x14ac:dyDescent="0.25">
      <c r="G58" s="110"/>
      <c r="H58" s="110"/>
      <c r="I58" s="110"/>
      <c r="J58" s="110"/>
      <c r="K58" s="110"/>
      <c r="L58" s="110"/>
      <c r="M58" s="110"/>
      <c r="N58" s="110"/>
      <c r="O58" s="110"/>
      <c r="P58" s="110"/>
      <c r="Q58" s="110"/>
      <c r="R58" s="110"/>
      <c r="S58" s="110"/>
      <c r="T58" s="110"/>
      <c r="U58" s="110"/>
      <c r="V58" s="110"/>
      <c r="W58" s="110"/>
      <c r="X58" s="110"/>
    </row>
    <row r="59" spans="7:24" ht="14.25" customHeight="1" x14ac:dyDescent="0.25">
      <c r="G59" s="110"/>
      <c r="H59" s="110"/>
      <c r="I59" s="110"/>
      <c r="J59" s="110"/>
      <c r="K59" s="110"/>
      <c r="L59" s="110"/>
      <c r="M59" s="110"/>
      <c r="N59" s="110"/>
      <c r="O59" s="110"/>
      <c r="P59" s="110"/>
      <c r="Q59" s="110"/>
      <c r="R59" s="110"/>
      <c r="S59" s="110"/>
      <c r="T59" s="110"/>
      <c r="U59" s="110"/>
      <c r="V59" s="110"/>
      <c r="W59" s="110"/>
      <c r="X59" s="110"/>
    </row>
    <row r="60" spans="7:24" ht="14.25" customHeight="1" x14ac:dyDescent="0.25">
      <c r="G60" s="110"/>
      <c r="H60" s="110"/>
      <c r="I60" s="110"/>
      <c r="J60" s="110"/>
      <c r="K60" s="110"/>
      <c r="L60" s="110"/>
      <c r="M60" s="110"/>
      <c r="N60" s="110"/>
      <c r="O60" s="110"/>
      <c r="P60" s="110"/>
      <c r="Q60" s="110"/>
      <c r="R60" s="110"/>
      <c r="S60" s="110"/>
      <c r="T60" s="110"/>
      <c r="U60" s="110"/>
      <c r="V60" s="110"/>
      <c r="W60" s="110"/>
      <c r="X60" s="110"/>
    </row>
    <row r="61" spans="7:24" ht="14.25" customHeight="1" x14ac:dyDescent="0.25">
      <c r="G61" s="110"/>
      <c r="H61" s="110"/>
      <c r="I61" s="110"/>
      <c r="J61" s="110"/>
      <c r="K61" s="110"/>
      <c r="L61" s="110"/>
      <c r="M61" s="110"/>
      <c r="N61" s="110"/>
      <c r="O61" s="110"/>
      <c r="P61" s="110"/>
      <c r="Q61" s="110"/>
      <c r="R61" s="110"/>
      <c r="S61" s="110"/>
      <c r="T61" s="110"/>
      <c r="U61" s="110"/>
      <c r="V61" s="110"/>
      <c r="W61" s="110"/>
      <c r="X61" s="110"/>
    </row>
    <row r="62" spans="7:24" ht="14.25" customHeight="1" x14ac:dyDescent="0.25">
      <c r="G62" s="110"/>
      <c r="H62" s="110"/>
      <c r="I62" s="110"/>
      <c r="J62" s="110"/>
      <c r="K62" s="110"/>
      <c r="L62" s="110"/>
      <c r="M62" s="110"/>
      <c r="N62" s="110"/>
      <c r="O62" s="110"/>
      <c r="P62" s="110"/>
      <c r="Q62" s="110"/>
      <c r="R62" s="110"/>
      <c r="S62" s="110"/>
      <c r="T62" s="110"/>
      <c r="U62" s="110"/>
      <c r="V62" s="110"/>
      <c r="W62" s="110"/>
      <c r="X62" s="110"/>
    </row>
    <row r="63" spans="7:24" ht="14.25" customHeight="1" x14ac:dyDescent="0.25">
      <c r="G63" s="110"/>
      <c r="H63" s="110"/>
      <c r="I63" s="110"/>
      <c r="J63" s="110"/>
      <c r="K63" s="110"/>
      <c r="L63" s="110"/>
      <c r="M63" s="110"/>
      <c r="N63" s="110"/>
      <c r="O63" s="110"/>
      <c r="P63" s="110"/>
      <c r="Q63" s="110"/>
      <c r="R63" s="110"/>
      <c r="S63" s="110"/>
      <c r="T63" s="110"/>
      <c r="U63" s="110"/>
      <c r="V63" s="110"/>
      <c r="W63" s="110"/>
      <c r="X63" s="110"/>
    </row>
    <row r="64" spans="7:24" ht="14.25" customHeight="1" x14ac:dyDescent="0.25">
      <c r="G64" s="110"/>
      <c r="H64" s="110"/>
      <c r="I64" s="110"/>
      <c r="J64" s="110"/>
      <c r="K64" s="110"/>
      <c r="L64" s="110"/>
      <c r="M64" s="110"/>
      <c r="N64" s="110"/>
      <c r="O64" s="110"/>
      <c r="P64" s="110"/>
      <c r="Q64" s="110"/>
      <c r="R64" s="110"/>
      <c r="S64" s="110"/>
      <c r="T64" s="110"/>
      <c r="U64" s="110"/>
      <c r="V64" s="110"/>
      <c r="W64" s="110"/>
      <c r="X64" s="110"/>
    </row>
    <row r="65" spans="7:24" ht="14.25" customHeight="1" x14ac:dyDescent="0.25">
      <c r="G65" s="110"/>
      <c r="H65" s="110"/>
      <c r="I65" s="110"/>
      <c r="J65" s="110"/>
      <c r="K65" s="110"/>
      <c r="L65" s="110"/>
      <c r="M65" s="110"/>
      <c r="N65" s="110"/>
      <c r="O65" s="110"/>
      <c r="P65" s="110"/>
      <c r="Q65" s="110"/>
      <c r="R65" s="110"/>
      <c r="S65" s="110"/>
      <c r="T65" s="110"/>
      <c r="U65" s="110"/>
      <c r="V65" s="110"/>
      <c r="W65" s="110"/>
      <c r="X65" s="110"/>
    </row>
    <row r="66" spans="7:24" ht="14.25" customHeight="1" x14ac:dyDescent="0.25">
      <c r="G66" s="110"/>
      <c r="H66" s="110"/>
      <c r="I66" s="110"/>
      <c r="J66" s="110"/>
      <c r="K66" s="110"/>
      <c r="L66" s="110"/>
      <c r="M66" s="110"/>
      <c r="N66" s="110"/>
      <c r="O66" s="110"/>
      <c r="P66" s="110"/>
      <c r="Q66" s="110"/>
      <c r="R66" s="110"/>
      <c r="S66" s="110"/>
      <c r="T66" s="110"/>
      <c r="U66" s="110"/>
      <c r="V66" s="110"/>
      <c r="W66" s="110"/>
      <c r="X66" s="110"/>
    </row>
    <row r="67" spans="7:24" ht="14.25" customHeight="1" x14ac:dyDescent="0.25">
      <c r="G67" s="110"/>
      <c r="H67" s="110"/>
      <c r="I67" s="110"/>
      <c r="J67" s="110"/>
      <c r="K67" s="110"/>
      <c r="L67" s="110"/>
      <c r="M67" s="110"/>
      <c r="N67" s="110"/>
      <c r="O67" s="110"/>
      <c r="P67" s="110"/>
      <c r="Q67" s="110"/>
      <c r="R67" s="110"/>
      <c r="S67" s="110"/>
      <c r="T67" s="110"/>
      <c r="U67" s="110"/>
      <c r="V67" s="110"/>
      <c r="W67" s="110"/>
      <c r="X67" s="110"/>
    </row>
    <row r="68" spans="7:24" ht="14.25" customHeight="1" x14ac:dyDescent="0.25">
      <c r="G68" s="110"/>
      <c r="H68" s="110"/>
      <c r="I68" s="110"/>
      <c r="J68" s="110"/>
      <c r="K68" s="110"/>
      <c r="L68" s="110"/>
      <c r="M68" s="110"/>
      <c r="N68" s="110"/>
      <c r="O68" s="110"/>
      <c r="P68" s="110"/>
      <c r="Q68" s="110"/>
      <c r="R68" s="110"/>
      <c r="S68" s="110"/>
      <c r="T68" s="110"/>
      <c r="U68" s="110"/>
      <c r="V68" s="110"/>
      <c r="W68" s="110"/>
      <c r="X68" s="110"/>
    </row>
    <row r="69" spans="7:24" ht="14.25" customHeight="1" x14ac:dyDescent="0.25">
      <c r="G69" s="110"/>
      <c r="H69" s="110"/>
      <c r="I69" s="110"/>
      <c r="J69" s="110"/>
      <c r="K69" s="110"/>
      <c r="L69" s="110"/>
      <c r="M69" s="110"/>
      <c r="N69" s="110"/>
      <c r="O69" s="110"/>
      <c r="P69" s="110"/>
      <c r="Q69" s="110"/>
      <c r="R69" s="110"/>
      <c r="S69" s="110"/>
      <c r="T69" s="110"/>
      <c r="U69" s="110"/>
      <c r="V69" s="110"/>
      <c r="W69" s="110"/>
      <c r="X69" s="110"/>
    </row>
    <row r="70" spans="7:24" ht="14.25" customHeight="1" x14ac:dyDescent="0.25">
      <c r="G70" s="110"/>
      <c r="H70" s="110"/>
      <c r="I70" s="110"/>
      <c r="J70" s="110"/>
      <c r="K70" s="110"/>
      <c r="L70" s="110"/>
      <c r="M70" s="110"/>
      <c r="N70" s="110"/>
      <c r="O70" s="110"/>
      <c r="P70" s="110"/>
      <c r="Q70" s="110"/>
      <c r="R70" s="110"/>
      <c r="S70" s="110"/>
      <c r="T70" s="110"/>
      <c r="U70" s="110"/>
      <c r="V70" s="110"/>
      <c r="W70" s="110"/>
      <c r="X70" s="110"/>
    </row>
    <row r="71" spans="7:24" ht="14.25" customHeight="1" x14ac:dyDescent="0.25">
      <c r="G71" s="110"/>
      <c r="H71" s="110"/>
      <c r="I71" s="110"/>
      <c r="J71" s="110"/>
      <c r="K71" s="110"/>
      <c r="L71" s="110"/>
      <c r="M71" s="110"/>
      <c r="N71" s="110"/>
      <c r="O71" s="110"/>
      <c r="P71" s="110"/>
      <c r="Q71" s="110"/>
      <c r="R71" s="110"/>
      <c r="S71" s="110"/>
      <c r="T71" s="110"/>
      <c r="U71" s="110"/>
      <c r="V71" s="110"/>
      <c r="W71" s="110"/>
      <c r="X71" s="110"/>
    </row>
    <row r="72" spans="7:24" ht="14.25" customHeight="1" x14ac:dyDescent="0.25">
      <c r="G72" s="110"/>
      <c r="H72" s="110"/>
      <c r="I72" s="110"/>
      <c r="J72" s="110"/>
      <c r="K72" s="110"/>
      <c r="L72" s="110"/>
      <c r="M72" s="110"/>
      <c r="N72" s="110"/>
      <c r="O72" s="110"/>
      <c r="P72" s="110"/>
      <c r="Q72" s="110"/>
      <c r="R72" s="110"/>
      <c r="S72" s="110"/>
      <c r="T72" s="110"/>
      <c r="U72" s="110"/>
      <c r="V72" s="110"/>
      <c r="W72" s="110"/>
      <c r="X72" s="110"/>
    </row>
    <row r="73" spans="7:24" ht="14.25" customHeight="1" x14ac:dyDescent="0.25">
      <c r="G73" s="110"/>
      <c r="H73" s="110"/>
      <c r="I73" s="110"/>
      <c r="J73" s="110"/>
      <c r="K73" s="110"/>
      <c r="L73" s="110"/>
      <c r="M73" s="110"/>
      <c r="N73" s="110"/>
      <c r="O73" s="110"/>
      <c r="P73" s="110"/>
      <c r="Q73" s="110"/>
      <c r="R73" s="110"/>
      <c r="S73" s="110"/>
      <c r="T73" s="110"/>
      <c r="U73" s="110"/>
      <c r="V73" s="110"/>
      <c r="W73" s="110"/>
      <c r="X73" s="110"/>
    </row>
    <row r="74" spans="7:24" ht="14.25" customHeight="1" x14ac:dyDescent="0.25">
      <c r="G74" s="110"/>
      <c r="H74" s="110"/>
      <c r="I74" s="110"/>
      <c r="J74" s="110"/>
      <c r="K74" s="110"/>
      <c r="L74" s="110"/>
      <c r="M74" s="110"/>
      <c r="N74" s="110"/>
      <c r="O74" s="110"/>
      <c r="P74" s="110"/>
      <c r="Q74" s="110"/>
      <c r="R74" s="110"/>
      <c r="S74" s="110"/>
      <c r="T74" s="110"/>
      <c r="U74" s="110"/>
      <c r="V74" s="110"/>
      <c r="W74" s="110"/>
      <c r="X74" s="110"/>
    </row>
    <row r="75" spans="7:24" ht="14.25" customHeight="1" x14ac:dyDescent="0.25">
      <c r="G75" s="110"/>
      <c r="H75" s="110"/>
      <c r="I75" s="110"/>
      <c r="J75" s="110"/>
      <c r="K75" s="110"/>
      <c r="L75" s="110"/>
      <c r="M75" s="110"/>
      <c r="N75" s="110"/>
      <c r="O75" s="110"/>
      <c r="P75" s="110"/>
      <c r="Q75" s="110"/>
      <c r="R75" s="110"/>
      <c r="S75" s="110"/>
      <c r="T75" s="110"/>
      <c r="U75" s="110"/>
      <c r="V75" s="110"/>
      <c r="W75" s="110"/>
      <c r="X75" s="110"/>
    </row>
    <row r="76" spans="7:24" ht="14.25" customHeight="1" x14ac:dyDescent="0.25">
      <c r="G76" s="110"/>
      <c r="H76" s="110"/>
      <c r="I76" s="110"/>
      <c r="J76" s="110"/>
      <c r="K76" s="110"/>
      <c r="L76" s="110"/>
      <c r="M76" s="110"/>
      <c r="N76" s="110"/>
      <c r="O76" s="110"/>
      <c r="P76" s="110"/>
      <c r="Q76" s="110"/>
      <c r="R76" s="110"/>
      <c r="S76" s="110"/>
      <c r="T76" s="110"/>
      <c r="U76" s="110"/>
      <c r="V76" s="110"/>
      <c r="W76" s="110"/>
      <c r="X76" s="110"/>
    </row>
    <row r="77" spans="7:24" ht="14.25" customHeight="1" x14ac:dyDescent="0.25">
      <c r="G77" s="110"/>
      <c r="H77" s="110"/>
      <c r="I77" s="110"/>
      <c r="J77" s="110"/>
      <c r="K77" s="110"/>
      <c r="L77" s="110"/>
      <c r="M77" s="110"/>
      <c r="N77" s="110"/>
      <c r="O77" s="110"/>
      <c r="P77" s="110"/>
      <c r="Q77" s="110"/>
      <c r="R77" s="110"/>
      <c r="S77" s="110"/>
      <c r="T77" s="110"/>
      <c r="U77" s="110"/>
      <c r="V77" s="110"/>
      <c r="W77" s="110"/>
      <c r="X77" s="110"/>
    </row>
    <row r="78" spans="7:24" ht="14.25" customHeight="1" x14ac:dyDescent="0.25">
      <c r="G78" s="110"/>
      <c r="H78" s="110"/>
      <c r="I78" s="110"/>
      <c r="J78" s="110"/>
      <c r="K78" s="110"/>
      <c r="L78" s="110"/>
      <c r="M78" s="110"/>
      <c r="N78" s="110"/>
      <c r="O78" s="110"/>
      <c r="P78" s="110"/>
      <c r="Q78" s="110"/>
      <c r="R78" s="110"/>
      <c r="S78" s="110"/>
      <c r="T78" s="110"/>
      <c r="U78" s="110"/>
      <c r="V78" s="110"/>
      <c r="W78" s="110"/>
      <c r="X78" s="110"/>
    </row>
    <row r="79" spans="7:24" ht="14.25" customHeight="1" x14ac:dyDescent="0.25">
      <c r="G79" s="110"/>
      <c r="H79" s="110"/>
      <c r="I79" s="110"/>
      <c r="J79" s="110"/>
      <c r="K79" s="110"/>
      <c r="L79" s="110"/>
      <c r="M79" s="110"/>
      <c r="N79" s="110"/>
      <c r="O79" s="110"/>
      <c r="P79" s="110"/>
      <c r="Q79" s="110"/>
      <c r="R79" s="110"/>
      <c r="S79" s="110"/>
      <c r="T79" s="110"/>
      <c r="U79" s="110"/>
      <c r="V79" s="110"/>
      <c r="W79" s="110"/>
      <c r="X79" s="110"/>
    </row>
    <row r="80" spans="7:24" ht="14.25" customHeight="1" x14ac:dyDescent="0.25">
      <c r="G80" s="110"/>
      <c r="H80" s="110"/>
      <c r="I80" s="110"/>
      <c r="J80" s="110"/>
      <c r="K80" s="110"/>
      <c r="L80" s="110"/>
      <c r="M80" s="110"/>
      <c r="N80" s="110"/>
      <c r="O80" s="110"/>
      <c r="P80" s="110"/>
      <c r="Q80" s="110"/>
      <c r="R80" s="110"/>
      <c r="S80" s="110"/>
      <c r="T80" s="110"/>
      <c r="U80" s="110"/>
      <c r="V80" s="110"/>
      <c r="W80" s="110"/>
      <c r="X80" s="110"/>
    </row>
    <row r="81" spans="7:24" ht="14.25" customHeight="1" x14ac:dyDescent="0.25">
      <c r="G81" s="110"/>
      <c r="H81" s="110"/>
      <c r="I81" s="110"/>
      <c r="J81" s="110"/>
      <c r="K81" s="110"/>
      <c r="L81" s="110"/>
      <c r="M81" s="110"/>
      <c r="N81" s="110"/>
      <c r="O81" s="110"/>
      <c r="P81" s="110"/>
      <c r="Q81" s="110"/>
      <c r="R81" s="110"/>
      <c r="S81" s="110"/>
      <c r="T81" s="110"/>
      <c r="U81" s="110"/>
      <c r="V81" s="110"/>
      <c r="W81" s="110"/>
      <c r="X81" s="110"/>
    </row>
    <row r="82" spans="7:24" ht="14.25" customHeight="1" x14ac:dyDescent="0.25">
      <c r="G82" s="110"/>
      <c r="H82" s="110"/>
      <c r="I82" s="110"/>
      <c r="J82" s="110"/>
      <c r="K82" s="110"/>
      <c r="L82" s="110"/>
      <c r="M82" s="110"/>
      <c r="N82" s="110"/>
      <c r="O82" s="110"/>
      <c r="P82" s="110"/>
      <c r="Q82" s="110"/>
      <c r="R82" s="110"/>
      <c r="S82" s="110"/>
      <c r="T82" s="110"/>
      <c r="U82" s="110"/>
      <c r="V82" s="110"/>
      <c r="W82" s="110"/>
      <c r="X82" s="110"/>
    </row>
    <row r="83" spans="7:24" ht="14.25" customHeight="1" x14ac:dyDescent="0.25">
      <c r="G83" s="110"/>
      <c r="H83" s="110"/>
      <c r="I83" s="110"/>
      <c r="J83" s="110"/>
      <c r="K83" s="110"/>
      <c r="L83" s="110"/>
      <c r="M83" s="110"/>
      <c r="N83" s="110"/>
      <c r="O83" s="110"/>
      <c r="P83" s="110"/>
      <c r="Q83" s="110"/>
      <c r="R83" s="110"/>
      <c r="S83" s="110"/>
      <c r="T83" s="110"/>
      <c r="U83" s="110"/>
      <c r="V83" s="110"/>
      <c r="W83" s="110"/>
      <c r="X83" s="110"/>
    </row>
    <row r="84" spans="7:24" ht="14.25" customHeight="1" x14ac:dyDescent="0.25">
      <c r="G84" s="110"/>
      <c r="H84" s="110"/>
      <c r="I84" s="110"/>
      <c r="J84" s="110"/>
      <c r="K84" s="110"/>
      <c r="L84" s="110"/>
      <c r="M84" s="110"/>
      <c r="N84" s="110"/>
      <c r="O84" s="110"/>
      <c r="P84" s="110"/>
      <c r="Q84" s="110"/>
      <c r="R84" s="110"/>
      <c r="S84" s="110"/>
      <c r="T84" s="110"/>
      <c r="U84" s="110"/>
      <c r="V84" s="110"/>
      <c r="W84" s="110"/>
      <c r="X84" s="110"/>
    </row>
    <row r="85" spans="7:24" ht="14.25" customHeight="1" x14ac:dyDescent="0.25">
      <c r="G85" s="110"/>
      <c r="H85" s="110"/>
      <c r="I85" s="110"/>
      <c r="J85" s="110"/>
      <c r="K85" s="110"/>
      <c r="L85" s="110"/>
      <c r="M85" s="110"/>
      <c r="N85" s="110"/>
      <c r="O85" s="110"/>
      <c r="P85" s="110"/>
      <c r="Q85" s="110"/>
      <c r="R85" s="110"/>
      <c r="S85" s="110"/>
      <c r="T85" s="110"/>
      <c r="U85" s="110"/>
      <c r="V85" s="110"/>
      <c r="W85" s="110"/>
      <c r="X85" s="110"/>
    </row>
    <row r="86" spans="7:24" ht="14.25" customHeight="1" x14ac:dyDescent="0.25">
      <c r="G86" s="110"/>
      <c r="H86" s="110"/>
      <c r="I86" s="110"/>
      <c r="J86" s="110"/>
      <c r="K86" s="110"/>
      <c r="L86" s="110"/>
      <c r="M86" s="110"/>
      <c r="N86" s="110"/>
      <c r="O86" s="110"/>
      <c r="P86" s="110"/>
      <c r="Q86" s="110"/>
      <c r="R86" s="110"/>
      <c r="S86" s="110"/>
      <c r="T86" s="110"/>
      <c r="U86" s="110"/>
      <c r="V86" s="110"/>
      <c r="W86" s="110"/>
      <c r="X86" s="110"/>
    </row>
    <row r="87" spans="7:24" ht="14.25" customHeight="1" x14ac:dyDescent="0.25">
      <c r="G87" s="110"/>
      <c r="H87" s="110"/>
      <c r="I87" s="110"/>
      <c r="J87" s="110"/>
      <c r="K87" s="110"/>
      <c r="L87" s="110"/>
      <c r="M87" s="110"/>
      <c r="N87" s="110"/>
      <c r="O87" s="110"/>
      <c r="P87" s="110"/>
      <c r="Q87" s="110"/>
      <c r="R87" s="110"/>
      <c r="S87" s="110"/>
      <c r="T87" s="110"/>
      <c r="U87" s="110"/>
      <c r="V87" s="110"/>
      <c r="W87" s="110"/>
      <c r="X87" s="110"/>
    </row>
    <row r="88" spans="7:24" ht="14.25" customHeight="1" x14ac:dyDescent="0.25">
      <c r="G88" s="110"/>
      <c r="H88" s="110"/>
      <c r="I88" s="110"/>
      <c r="J88" s="110"/>
      <c r="K88" s="110"/>
      <c r="L88" s="110"/>
      <c r="M88" s="110"/>
      <c r="N88" s="110"/>
      <c r="O88" s="110"/>
      <c r="P88" s="110"/>
      <c r="Q88" s="110"/>
      <c r="R88" s="110"/>
      <c r="S88" s="110"/>
      <c r="T88" s="110"/>
      <c r="U88" s="110"/>
      <c r="V88" s="110"/>
      <c r="W88" s="110"/>
      <c r="X88" s="110"/>
    </row>
    <row r="89" spans="7:24" ht="14.25" customHeight="1" x14ac:dyDescent="0.25">
      <c r="G89" s="110"/>
      <c r="H89" s="110"/>
      <c r="I89" s="110"/>
      <c r="J89" s="110"/>
      <c r="K89" s="110"/>
      <c r="L89" s="110"/>
      <c r="M89" s="110"/>
      <c r="N89" s="110"/>
      <c r="O89" s="110"/>
      <c r="P89" s="110"/>
      <c r="Q89" s="110"/>
      <c r="R89" s="110"/>
      <c r="S89" s="110"/>
      <c r="T89" s="110"/>
      <c r="U89" s="110"/>
      <c r="V89" s="110"/>
      <c r="W89" s="110"/>
      <c r="X89" s="110"/>
    </row>
    <row r="90" spans="7:24" ht="14.25" customHeight="1" x14ac:dyDescent="0.25">
      <c r="G90" s="110"/>
      <c r="H90" s="110"/>
      <c r="I90" s="110"/>
      <c r="J90" s="110"/>
      <c r="K90" s="110"/>
      <c r="L90" s="110"/>
      <c r="M90" s="110"/>
      <c r="N90" s="110"/>
      <c r="O90" s="110"/>
      <c r="P90" s="110"/>
      <c r="Q90" s="110"/>
      <c r="R90" s="110"/>
      <c r="S90" s="110"/>
      <c r="T90" s="110"/>
      <c r="U90" s="110"/>
      <c r="V90" s="110"/>
      <c r="W90" s="110"/>
      <c r="X90" s="110"/>
    </row>
    <row r="91" spans="7:24" ht="14.25" customHeight="1" x14ac:dyDescent="0.25">
      <c r="G91" s="110"/>
      <c r="H91" s="110"/>
      <c r="I91" s="110"/>
      <c r="J91" s="110"/>
      <c r="K91" s="110"/>
      <c r="L91" s="110"/>
      <c r="M91" s="110"/>
      <c r="N91" s="110"/>
      <c r="O91" s="110"/>
      <c r="P91" s="110"/>
      <c r="Q91" s="110"/>
      <c r="R91" s="110"/>
      <c r="S91" s="110"/>
      <c r="T91" s="110"/>
      <c r="U91" s="110"/>
      <c r="V91" s="110"/>
      <c r="W91" s="110"/>
      <c r="X91" s="110"/>
    </row>
    <row r="92" spans="7:24" ht="14.25" customHeight="1" x14ac:dyDescent="0.25">
      <c r="G92" s="110"/>
      <c r="H92" s="110"/>
      <c r="I92" s="110"/>
      <c r="J92" s="110"/>
      <c r="K92" s="110"/>
      <c r="L92" s="110"/>
      <c r="M92" s="110"/>
      <c r="N92" s="110"/>
      <c r="O92" s="110"/>
      <c r="P92" s="110"/>
      <c r="Q92" s="110"/>
      <c r="R92" s="110"/>
      <c r="S92" s="110"/>
      <c r="T92" s="110"/>
      <c r="U92" s="110"/>
      <c r="V92" s="110"/>
      <c r="W92" s="110"/>
      <c r="X92" s="110"/>
    </row>
    <row r="93" spans="7:24" ht="14.25" customHeight="1" x14ac:dyDescent="0.25">
      <c r="G93" s="110"/>
      <c r="H93" s="110"/>
      <c r="I93" s="110"/>
      <c r="J93" s="110"/>
      <c r="K93" s="110"/>
      <c r="L93" s="110"/>
      <c r="M93" s="110"/>
      <c r="N93" s="110"/>
      <c r="O93" s="110"/>
      <c r="P93" s="110"/>
      <c r="Q93" s="110"/>
      <c r="R93" s="110"/>
      <c r="S93" s="110"/>
      <c r="T93" s="110"/>
      <c r="U93" s="110"/>
      <c r="V93" s="110"/>
      <c r="W93" s="110"/>
      <c r="X93" s="110"/>
    </row>
    <row r="94" spans="7:24" ht="14.25" customHeight="1" x14ac:dyDescent="0.25">
      <c r="G94" s="110"/>
      <c r="H94" s="110"/>
      <c r="I94" s="110"/>
      <c r="J94" s="110"/>
      <c r="K94" s="110"/>
      <c r="L94" s="110"/>
      <c r="M94" s="110"/>
      <c r="N94" s="110"/>
      <c r="O94" s="110"/>
      <c r="P94" s="110"/>
      <c r="Q94" s="110"/>
      <c r="R94" s="110"/>
      <c r="S94" s="110"/>
      <c r="T94" s="110"/>
      <c r="U94" s="110"/>
      <c r="V94" s="110"/>
      <c r="W94" s="110"/>
      <c r="X94" s="110"/>
    </row>
    <row r="95" spans="7:24" ht="14.25" customHeight="1" x14ac:dyDescent="0.25">
      <c r="G95" s="110"/>
      <c r="H95" s="110"/>
      <c r="I95" s="110"/>
      <c r="J95" s="110"/>
      <c r="K95" s="110"/>
      <c r="L95" s="110"/>
      <c r="M95" s="110"/>
      <c r="N95" s="110"/>
      <c r="O95" s="110"/>
      <c r="P95" s="110"/>
      <c r="Q95" s="110"/>
      <c r="R95" s="110"/>
      <c r="S95" s="110"/>
      <c r="T95" s="110"/>
      <c r="U95" s="110"/>
      <c r="V95" s="110"/>
      <c r="W95" s="110"/>
      <c r="X95" s="110"/>
    </row>
    <row r="96" spans="7:24" ht="14.25" customHeight="1" x14ac:dyDescent="0.25">
      <c r="G96" s="110"/>
      <c r="H96" s="110"/>
      <c r="I96" s="110"/>
      <c r="J96" s="110"/>
      <c r="K96" s="110"/>
      <c r="L96" s="110"/>
      <c r="M96" s="110"/>
      <c r="N96" s="110"/>
      <c r="O96" s="110"/>
      <c r="P96" s="110"/>
      <c r="Q96" s="110"/>
      <c r="R96" s="110"/>
      <c r="S96" s="110"/>
      <c r="T96" s="110"/>
      <c r="U96" s="110"/>
      <c r="V96" s="110"/>
      <c r="W96" s="110"/>
      <c r="X96" s="110"/>
    </row>
    <row r="97" spans="7:24" ht="14.25" customHeight="1" x14ac:dyDescent="0.25">
      <c r="G97" s="110"/>
      <c r="H97" s="110"/>
      <c r="I97" s="110"/>
      <c r="J97" s="110"/>
      <c r="K97" s="110"/>
      <c r="L97" s="110"/>
      <c r="M97" s="110"/>
      <c r="N97" s="110"/>
      <c r="O97" s="110"/>
      <c r="P97" s="110"/>
      <c r="Q97" s="110"/>
      <c r="R97" s="110"/>
      <c r="S97" s="110"/>
      <c r="T97" s="110"/>
      <c r="U97" s="110"/>
      <c r="V97" s="110"/>
      <c r="W97" s="110"/>
      <c r="X97" s="110"/>
    </row>
    <row r="98" spans="7:24" ht="14.25" customHeight="1" x14ac:dyDescent="0.25">
      <c r="G98" s="110"/>
      <c r="H98" s="110"/>
      <c r="I98" s="110"/>
      <c r="J98" s="110"/>
      <c r="K98" s="110"/>
      <c r="L98" s="110"/>
      <c r="M98" s="110"/>
      <c r="N98" s="110"/>
      <c r="O98" s="110"/>
      <c r="P98" s="110"/>
      <c r="Q98" s="110"/>
      <c r="R98" s="110"/>
      <c r="S98" s="110"/>
      <c r="T98" s="110"/>
      <c r="U98" s="110"/>
      <c r="V98" s="110"/>
      <c r="W98" s="110"/>
      <c r="X98" s="110"/>
    </row>
    <row r="99" spans="7:24" ht="14.25" customHeight="1" x14ac:dyDescent="0.25">
      <c r="G99" s="110"/>
      <c r="H99" s="110"/>
      <c r="I99" s="110"/>
      <c r="J99" s="110"/>
      <c r="K99" s="110"/>
      <c r="L99" s="110"/>
      <c r="M99" s="110"/>
      <c r="N99" s="110"/>
      <c r="O99" s="110"/>
      <c r="P99" s="110"/>
      <c r="Q99" s="110"/>
      <c r="R99" s="110"/>
      <c r="S99" s="110"/>
      <c r="T99" s="110"/>
      <c r="U99" s="110"/>
      <c r="V99" s="110"/>
      <c r="W99" s="110"/>
      <c r="X99" s="110"/>
    </row>
    <row r="100" spans="7:24" ht="14.25" customHeight="1" x14ac:dyDescent="0.25">
      <c r="G100" s="110"/>
      <c r="H100" s="110"/>
      <c r="I100" s="110"/>
      <c r="J100" s="110"/>
      <c r="K100" s="110"/>
      <c r="L100" s="110"/>
      <c r="M100" s="110"/>
      <c r="N100" s="110"/>
      <c r="O100" s="110"/>
      <c r="P100" s="110"/>
      <c r="Q100" s="110"/>
      <c r="R100" s="110"/>
      <c r="S100" s="110"/>
      <c r="T100" s="110"/>
      <c r="U100" s="110"/>
      <c r="V100" s="110"/>
      <c r="W100" s="110"/>
      <c r="X100" s="110"/>
    </row>
    <row r="101" spans="7:24" ht="14.25" customHeight="1" x14ac:dyDescent="0.25">
      <c r="G101" s="110"/>
      <c r="H101" s="110"/>
      <c r="I101" s="110"/>
      <c r="J101" s="110"/>
      <c r="K101" s="110"/>
      <c r="L101" s="110"/>
      <c r="M101" s="110"/>
      <c r="N101" s="110"/>
      <c r="O101" s="110"/>
      <c r="P101" s="110"/>
      <c r="Q101" s="110"/>
      <c r="R101" s="110"/>
      <c r="S101" s="110"/>
      <c r="T101" s="110"/>
      <c r="U101" s="110"/>
      <c r="V101" s="110"/>
      <c r="W101" s="110"/>
      <c r="X101" s="110"/>
    </row>
    <row r="102" spans="7:24" ht="14.25" customHeight="1" x14ac:dyDescent="0.25">
      <c r="G102" s="110"/>
      <c r="H102" s="110"/>
      <c r="I102" s="110"/>
      <c r="J102" s="110"/>
      <c r="K102" s="110"/>
      <c r="L102" s="110"/>
      <c r="M102" s="110"/>
      <c r="N102" s="110"/>
      <c r="O102" s="110"/>
      <c r="P102" s="110"/>
      <c r="Q102" s="110"/>
      <c r="R102" s="110"/>
      <c r="S102" s="110"/>
      <c r="T102" s="110"/>
      <c r="U102" s="110"/>
      <c r="V102" s="110"/>
      <c r="W102" s="110"/>
      <c r="X102" s="110"/>
    </row>
    <row r="103" spans="7:24" ht="14.25" customHeight="1" x14ac:dyDescent="0.25">
      <c r="G103" s="110"/>
      <c r="H103" s="110"/>
      <c r="I103" s="110"/>
      <c r="J103" s="110"/>
      <c r="K103" s="110"/>
      <c r="L103" s="110"/>
      <c r="M103" s="110"/>
      <c r="N103" s="110"/>
      <c r="O103" s="110"/>
      <c r="P103" s="110"/>
      <c r="Q103" s="110"/>
      <c r="R103" s="110"/>
      <c r="S103" s="110"/>
      <c r="T103" s="110"/>
      <c r="U103" s="110"/>
      <c r="V103" s="110"/>
      <c r="W103" s="110"/>
      <c r="X103" s="110"/>
    </row>
    <row r="104" spans="7:24" ht="14.25" customHeight="1" x14ac:dyDescent="0.25">
      <c r="G104" s="110"/>
      <c r="H104" s="110"/>
      <c r="I104" s="110"/>
      <c r="J104" s="110"/>
      <c r="K104" s="110"/>
      <c r="L104" s="110"/>
      <c r="M104" s="110"/>
      <c r="N104" s="110"/>
      <c r="O104" s="110"/>
      <c r="P104" s="110"/>
      <c r="Q104" s="110"/>
      <c r="R104" s="110"/>
      <c r="S104" s="110"/>
      <c r="T104" s="110"/>
      <c r="U104" s="110"/>
      <c r="V104" s="110"/>
      <c r="W104" s="110"/>
      <c r="X104" s="110"/>
    </row>
    <row r="105" spans="7:24" ht="14.25" customHeight="1" x14ac:dyDescent="0.25">
      <c r="G105" s="110"/>
      <c r="H105" s="110"/>
      <c r="I105" s="110"/>
      <c r="J105" s="110"/>
      <c r="K105" s="110"/>
      <c r="L105" s="110"/>
      <c r="M105" s="110"/>
      <c r="N105" s="110"/>
      <c r="O105" s="110"/>
      <c r="P105" s="110"/>
      <c r="Q105" s="110"/>
      <c r="R105" s="110"/>
      <c r="S105" s="110"/>
      <c r="T105" s="110"/>
      <c r="U105" s="110"/>
      <c r="V105" s="110"/>
      <c r="W105" s="110"/>
      <c r="X105" s="110"/>
    </row>
    <row r="106" spans="7:24" ht="14.25" customHeight="1" x14ac:dyDescent="0.25">
      <c r="G106" s="110"/>
      <c r="H106" s="110"/>
      <c r="I106" s="110"/>
      <c r="J106" s="110"/>
      <c r="K106" s="110"/>
      <c r="L106" s="110"/>
      <c r="M106" s="110"/>
      <c r="N106" s="110"/>
      <c r="O106" s="110"/>
      <c r="P106" s="110"/>
      <c r="Q106" s="110"/>
      <c r="R106" s="110"/>
      <c r="S106" s="110"/>
      <c r="T106" s="110"/>
      <c r="U106" s="110"/>
      <c r="V106" s="110"/>
      <c r="W106" s="110"/>
      <c r="X106" s="110"/>
    </row>
    <row r="107" spans="7:24" ht="14.25" customHeight="1" x14ac:dyDescent="0.25">
      <c r="G107" s="110"/>
      <c r="H107" s="110"/>
      <c r="I107" s="110"/>
      <c r="J107" s="110"/>
      <c r="K107" s="110"/>
      <c r="L107" s="110"/>
      <c r="M107" s="110"/>
      <c r="N107" s="110"/>
      <c r="O107" s="110"/>
      <c r="P107" s="110"/>
      <c r="Q107" s="110"/>
      <c r="R107" s="110"/>
      <c r="S107" s="110"/>
      <c r="T107" s="110"/>
      <c r="U107" s="110"/>
      <c r="V107" s="110"/>
      <c r="W107" s="110"/>
      <c r="X107" s="110"/>
    </row>
    <row r="108" spans="7:24" ht="14.25" customHeight="1" x14ac:dyDescent="0.25">
      <c r="G108" s="110"/>
      <c r="H108" s="110"/>
      <c r="I108" s="110"/>
      <c r="J108" s="110"/>
      <c r="K108" s="110"/>
      <c r="L108" s="110"/>
      <c r="M108" s="110"/>
      <c r="N108" s="110"/>
      <c r="O108" s="110"/>
      <c r="P108" s="110"/>
      <c r="Q108" s="110"/>
      <c r="R108" s="110"/>
      <c r="S108" s="110"/>
      <c r="T108" s="110"/>
      <c r="U108" s="110"/>
      <c r="V108" s="110"/>
      <c r="W108" s="110"/>
      <c r="X108" s="110"/>
    </row>
    <row r="109" spans="7:24" ht="14.25" customHeight="1" x14ac:dyDescent="0.25">
      <c r="G109" s="110"/>
      <c r="H109" s="110"/>
      <c r="I109" s="110"/>
      <c r="J109" s="110"/>
      <c r="K109" s="110"/>
      <c r="L109" s="110"/>
      <c r="M109" s="110"/>
      <c r="N109" s="110"/>
      <c r="O109" s="110"/>
      <c r="P109" s="110"/>
      <c r="Q109" s="110"/>
      <c r="R109" s="110"/>
      <c r="S109" s="110"/>
      <c r="T109" s="110"/>
      <c r="U109" s="110"/>
      <c r="V109" s="110"/>
      <c r="W109" s="110"/>
      <c r="X109" s="110"/>
    </row>
    <row r="110" spans="7:24" ht="14.25" customHeight="1" x14ac:dyDescent="0.25">
      <c r="G110" s="110"/>
      <c r="H110" s="110"/>
      <c r="I110" s="110"/>
      <c r="J110" s="110"/>
      <c r="K110" s="110"/>
      <c r="L110" s="110"/>
      <c r="M110" s="110"/>
      <c r="N110" s="110"/>
      <c r="O110" s="110"/>
      <c r="P110" s="110"/>
      <c r="Q110" s="110"/>
      <c r="R110" s="110"/>
      <c r="S110" s="110"/>
      <c r="T110" s="110"/>
      <c r="U110" s="110"/>
      <c r="V110" s="110"/>
      <c r="W110" s="110"/>
      <c r="X110" s="110"/>
    </row>
    <row r="111" spans="7:24" ht="14.25" customHeight="1" x14ac:dyDescent="0.25">
      <c r="G111" s="110"/>
      <c r="H111" s="110"/>
      <c r="I111" s="110"/>
      <c r="J111" s="110"/>
      <c r="K111" s="110"/>
      <c r="L111" s="110"/>
      <c r="M111" s="110"/>
      <c r="N111" s="110"/>
      <c r="O111" s="110"/>
      <c r="P111" s="110"/>
      <c r="Q111" s="110"/>
      <c r="R111" s="110"/>
      <c r="S111" s="110"/>
      <c r="T111" s="110"/>
      <c r="U111" s="110"/>
      <c r="V111" s="110"/>
      <c r="W111" s="110"/>
      <c r="X111" s="110"/>
    </row>
    <row r="112" spans="7:24" ht="14.25" customHeight="1" x14ac:dyDescent="0.25">
      <c r="G112" s="110"/>
      <c r="H112" s="110"/>
      <c r="I112" s="110"/>
      <c r="J112" s="110"/>
      <c r="K112" s="110"/>
      <c r="L112" s="110"/>
      <c r="M112" s="110"/>
      <c r="N112" s="110"/>
      <c r="O112" s="110"/>
      <c r="P112" s="110"/>
      <c r="Q112" s="110"/>
      <c r="R112" s="110"/>
      <c r="S112" s="110"/>
      <c r="T112" s="110"/>
      <c r="U112" s="110"/>
      <c r="V112" s="110"/>
      <c r="W112" s="110"/>
      <c r="X112" s="110"/>
    </row>
    <row r="113" spans="7:24" ht="14.25" customHeight="1" x14ac:dyDescent="0.25">
      <c r="G113" s="110"/>
      <c r="H113" s="110"/>
      <c r="I113" s="110"/>
      <c r="J113" s="110"/>
      <c r="K113" s="110"/>
      <c r="L113" s="110"/>
      <c r="M113" s="110"/>
      <c r="N113" s="110"/>
      <c r="O113" s="110"/>
      <c r="P113" s="110"/>
      <c r="Q113" s="110"/>
      <c r="R113" s="110"/>
      <c r="S113" s="110"/>
      <c r="T113" s="110"/>
      <c r="U113" s="110"/>
      <c r="V113" s="110"/>
      <c r="W113" s="110"/>
      <c r="X113" s="110"/>
    </row>
    <row r="114" spans="7:24" ht="14.25" customHeight="1" x14ac:dyDescent="0.25">
      <c r="G114" s="110"/>
      <c r="H114" s="110"/>
      <c r="I114" s="110"/>
      <c r="J114" s="110"/>
      <c r="K114" s="110"/>
      <c r="L114" s="110"/>
      <c r="M114" s="110"/>
      <c r="N114" s="110"/>
      <c r="O114" s="110"/>
      <c r="P114" s="110"/>
      <c r="Q114" s="110"/>
      <c r="R114" s="110"/>
      <c r="S114" s="110"/>
      <c r="T114" s="110"/>
      <c r="U114" s="110"/>
      <c r="V114" s="110"/>
      <c r="W114" s="110"/>
      <c r="X114" s="110"/>
    </row>
    <row r="115" spans="7:24" ht="14.25" customHeight="1" x14ac:dyDescent="0.25">
      <c r="G115" s="110"/>
      <c r="H115" s="110"/>
      <c r="I115" s="110"/>
      <c r="J115" s="110"/>
      <c r="K115" s="110"/>
      <c r="L115" s="110"/>
      <c r="M115" s="110"/>
      <c r="N115" s="110"/>
      <c r="O115" s="110"/>
      <c r="P115" s="110"/>
      <c r="Q115" s="110"/>
      <c r="R115" s="110"/>
      <c r="S115" s="110"/>
      <c r="T115" s="110"/>
      <c r="U115" s="110"/>
      <c r="V115" s="110"/>
      <c r="W115" s="110"/>
      <c r="X115" s="110"/>
    </row>
    <row r="116" spans="7:24" ht="14.25" customHeight="1" x14ac:dyDescent="0.25">
      <c r="G116" s="110"/>
      <c r="H116" s="110"/>
      <c r="I116" s="110"/>
      <c r="J116" s="110"/>
      <c r="K116" s="110"/>
      <c r="L116" s="110"/>
      <c r="M116" s="110"/>
      <c r="N116" s="110"/>
      <c r="O116" s="110"/>
      <c r="P116" s="110"/>
      <c r="Q116" s="110"/>
      <c r="R116" s="110"/>
      <c r="S116" s="110"/>
      <c r="T116" s="110"/>
      <c r="U116" s="110"/>
      <c r="V116" s="110"/>
      <c r="W116" s="110"/>
      <c r="X116" s="110"/>
    </row>
    <row r="117" spans="7:24" ht="14.25" customHeight="1" x14ac:dyDescent="0.25">
      <c r="G117" s="110"/>
      <c r="H117" s="110"/>
      <c r="I117" s="110"/>
      <c r="J117" s="110"/>
      <c r="K117" s="110"/>
      <c r="L117" s="110"/>
      <c r="M117" s="110"/>
      <c r="N117" s="110"/>
      <c r="O117" s="110"/>
      <c r="P117" s="110"/>
      <c r="Q117" s="110"/>
      <c r="R117" s="110"/>
      <c r="S117" s="110"/>
      <c r="T117" s="110"/>
      <c r="U117" s="110"/>
      <c r="V117" s="110"/>
      <c r="W117" s="110"/>
      <c r="X117" s="110"/>
    </row>
    <row r="118" spans="7:24" ht="14.25" customHeight="1" x14ac:dyDescent="0.25">
      <c r="G118" s="110"/>
      <c r="H118" s="110"/>
      <c r="I118" s="110"/>
      <c r="J118" s="110"/>
      <c r="K118" s="110"/>
      <c r="L118" s="110"/>
      <c r="M118" s="110"/>
      <c r="N118" s="110"/>
      <c r="O118" s="110"/>
      <c r="P118" s="110"/>
      <c r="Q118" s="110"/>
      <c r="R118" s="110"/>
      <c r="S118" s="110"/>
      <c r="T118" s="110"/>
      <c r="U118" s="110"/>
      <c r="V118" s="110"/>
      <c r="W118" s="110"/>
      <c r="X118" s="110"/>
    </row>
    <row r="119" spans="7:24" ht="14.25" customHeight="1" x14ac:dyDescent="0.25">
      <c r="G119" s="110"/>
      <c r="H119" s="110"/>
      <c r="I119" s="110"/>
      <c r="J119" s="110"/>
      <c r="K119" s="110"/>
      <c r="L119" s="110"/>
      <c r="M119" s="110"/>
      <c r="N119" s="110"/>
      <c r="O119" s="110"/>
      <c r="P119" s="110"/>
      <c r="Q119" s="110"/>
      <c r="R119" s="110"/>
      <c r="S119" s="110"/>
      <c r="T119" s="110"/>
      <c r="U119" s="110"/>
      <c r="V119" s="110"/>
      <c r="W119" s="110"/>
      <c r="X119" s="110"/>
    </row>
    <row r="120" spans="7:24" ht="14.25" customHeight="1" x14ac:dyDescent="0.25">
      <c r="G120" s="110"/>
      <c r="H120" s="110"/>
      <c r="I120" s="110"/>
      <c r="J120" s="110"/>
      <c r="K120" s="110"/>
      <c r="L120" s="110"/>
      <c r="M120" s="110"/>
      <c r="N120" s="110"/>
      <c r="O120" s="110"/>
      <c r="P120" s="110"/>
      <c r="Q120" s="110"/>
      <c r="R120" s="110"/>
      <c r="S120" s="110"/>
      <c r="T120" s="110"/>
      <c r="U120" s="110"/>
      <c r="V120" s="110"/>
      <c r="W120" s="110"/>
      <c r="X120" s="110"/>
    </row>
    <row r="121" spans="7:24" ht="14.25" customHeight="1" x14ac:dyDescent="0.25">
      <c r="G121" s="110"/>
      <c r="H121" s="110"/>
      <c r="I121" s="110"/>
      <c r="J121" s="110"/>
      <c r="K121" s="110"/>
      <c r="L121" s="110"/>
      <c r="M121" s="110"/>
      <c r="N121" s="110"/>
      <c r="O121" s="110"/>
      <c r="P121" s="110"/>
      <c r="Q121" s="110"/>
      <c r="R121" s="110"/>
      <c r="S121" s="110"/>
      <c r="T121" s="110"/>
      <c r="U121" s="110"/>
      <c r="V121" s="110"/>
      <c r="W121" s="110"/>
      <c r="X121" s="110"/>
    </row>
    <row r="122" spans="7:24" ht="14.25" customHeight="1" x14ac:dyDescent="0.25">
      <c r="G122" s="110"/>
      <c r="H122" s="110"/>
      <c r="I122" s="110"/>
      <c r="J122" s="110"/>
      <c r="K122" s="110"/>
      <c r="L122" s="110"/>
      <c r="M122" s="110"/>
      <c r="N122" s="110"/>
      <c r="O122" s="110"/>
      <c r="P122" s="110"/>
      <c r="Q122" s="110"/>
      <c r="R122" s="110"/>
      <c r="S122" s="110"/>
      <c r="T122" s="110"/>
      <c r="U122" s="110"/>
      <c r="V122" s="110"/>
      <c r="W122" s="110"/>
      <c r="X122" s="110"/>
    </row>
    <row r="123" spans="7:24" ht="14.25" customHeight="1" x14ac:dyDescent="0.25">
      <c r="G123" s="110"/>
      <c r="H123" s="110"/>
      <c r="I123" s="110"/>
      <c r="J123" s="110"/>
      <c r="K123" s="110"/>
      <c r="L123" s="110"/>
      <c r="M123" s="110"/>
      <c r="N123" s="110"/>
      <c r="O123" s="110"/>
      <c r="P123" s="110"/>
      <c r="Q123" s="110"/>
      <c r="R123" s="110"/>
      <c r="S123" s="110"/>
      <c r="T123" s="110"/>
      <c r="U123" s="110"/>
      <c r="V123" s="110"/>
      <c r="W123" s="110"/>
      <c r="X123" s="110"/>
    </row>
    <row r="124" spans="7:24" ht="14.25" customHeight="1" x14ac:dyDescent="0.25">
      <c r="G124" s="110"/>
      <c r="H124" s="110"/>
      <c r="I124" s="110"/>
      <c r="J124" s="110"/>
      <c r="K124" s="110"/>
      <c r="L124" s="110"/>
      <c r="M124" s="110"/>
      <c r="N124" s="110"/>
      <c r="O124" s="110"/>
      <c r="P124" s="110"/>
      <c r="Q124" s="110"/>
      <c r="R124" s="110"/>
      <c r="S124" s="110"/>
      <c r="T124" s="110"/>
      <c r="U124" s="110"/>
      <c r="V124" s="110"/>
      <c r="W124" s="110"/>
      <c r="X124" s="110"/>
    </row>
    <row r="125" spans="7:24" ht="14.25" customHeight="1" x14ac:dyDescent="0.25">
      <c r="G125" s="110"/>
      <c r="H125" s="110"/>
      <c r="I125" s="110"/>
      <c r="J125" s="110"/>
      <c r="K125" s="110"/>
      <c r="L125" s="110"/>
      <c r="M125" s="110"/>
      <c r="N125" s="110"/>
      <c r="O125" s="110"/>
      <c r="P125" s="110"/>
      <c r="Q125" s="110"/>
      <c r="R125" s="110"/>
      <c r="S125" s="110"/>
      <c r="T125" s="110"/>
      <c r="U125" s="110"/>
      <c r="V125" s="110"/>
      <c r="W125" s="110"/>
      <c r="X125" s="110"/>
    </row>
    <row r="126" spans="7:24" ht="14.25" customHeight="1" x14ac:dyDescent="0.25">
      <c r="G126" s="110"/>
      <c r="H126" s="110"/>
      <c r="I126" s="110"/>
      <c r="J126" s="110"/>
      <c r="K126" s="110"/>
      <c r="L126" s="110"/>
      <c r="M126" s="110"/>
      <c r="N126" s="110"/>
      <c r="O126" s="110"/>
      <c r="P126" s="110"/>
      <c r="Q126" s="110"/>
      <c r="R126" s="110"/>
      <c r="S126" s="110"/>
      <c r="T126" s="110"/>
      <c r="U126" s="110"/>
      <c r="V126" s="110"/>
      <c r="W126" s="110"/>
      <c r="X126" s="110"/>
    </row>
    <row r="127" spans="7:24" ht="14.25" customHeight="1" x14ac:dyDescent="0.25">
      <c r="G127" s="110"/>
      <c r="H127" s="110"/>
      <c r="I127" s="110"/>
      <c r="J127" s="110"/>
      <c r="K127" s="110"/>
      <c r="L127" s="110"/>
      <c r="M127" s="110"/>
      <c r="N127" s="110"/>
      <c r="O127" s="110"/>
      <c r="P127" s="110"/>
      <c r="Q127" s="110"/>
      <c r="R127" s="110"/>
      <c r="S127" s="110"/>
      <c r="T127" s="110"/>
      <c r="U127" s="110"/>
      <c r="V127" s="110"/>
      <c r="W127" s="110"/>
      <c r="X127" s="110"/>
    </row>
    <row r="128" spans="7:24" ht="14.25" customHeight="1" x14ac:dyDescent="0.25">
      <c r="G128" s="110"/>
      <c r="H128" s="110"/>
      <c r="I128" s="110"/>
      <c r="J128" s="110"/>
      <c r="K128" s="110"/>
      <c r="L128" s="110"/>
      <c r="M128" s="110"/>
      <c r="N128" s="110"/>
      <c r="O128" s="110"/>
      <c r="P128" s="110"/>
      <c r="Q128" s="110"/>
      <c r="R128" s="110"/>
      <c r="S128" s="110"/>
      <c r="T128" s="110"/>
      <c r="U128" s="110"/>
      <c r="V128" s="110"/>
      <c r="W128" s="110"/>
      <c r="X128" s="110"/>
    </row>
    <row r="129" spans="7:24" ht="14.25" customHeight="1" x14ac:dyDescent="0.25">
      <c r="G129" s="110"/>
      <c r="H129" s="110"/>
      <c r="I129" s="110"/>
      <c r="J129" s="110"/>
      <c r="K129" s="110"/>
      <c r="L129" s="110"/>
      <c r="M129" s="110"/>
      <c r="N129" s="110"/>
      <c r="O129" s="110"/>
      <c r="P129" s="110"/>
      <c r="Q129" s="110"/>
      <c r="R129" s="110"/>
      <c r="S129" s="110"/>
      <c r="T129" s="110"/>
      <c r="U129" s="110"/>
      <c r="V129" s="110"/>
      <c r="W129" s="110"/>
      <c r="X129" s="110"/>
    </row>
    <row r="130" spans="7:24" ht="14.25" customHeight="1" x14ac:dyDescent="0.25">
      <c r="G130" s="110"/>
      <c r="H130" s="110"/>
      <c r="I130" s="110"/>
      <c r="J130" s="110"/>
      <c r="K130" s="110"/>
      <c r="L130" s="110"/>
      <c r="M130" s="110"/>
      <c r="N130" s="110"/>
      <c r="O130" s="110"/>
      <c r="P130" s="110"/>
      <c r="Q130" s="110"/>
      <c r="R130" s="110"/>
      <c r="S130" s="110"/>
      <c r="T130" s="110"/>
      <c r="U130" s="110"/>
      <c r="V130" s="110"/>
      <c r="W130" s="110"/>
      <c r="X130" s="110"/>
    </row>
    <row r="131" spans="7:24" ht="14.25" customHeight="1" x14ac:dyDescent="0.25">
      <c r="G131" s="110"/>
      <c r="H131" s="110"/>
      <c r="I131" s="110"/>
      <c r="J131" s="110"/>
      <c r="K131" s="110"/>
      <c r="L131" s="110"/>
      <c r="M131" s="110"/>
      <c r="N131" s="110"/>
      <c r="O131" s="110"/>
      <c r="P131" s="110"/>
      <c r="Q131" s="110"/>
      <c r="R131" s="110"/>
      <c r="S131" s="110"/>
      <c r="T131" s="110"/>
      <c r="U131" s="110"/>
      <c r="V131" s="110"/>
      <c r="W131" s="110"/>
      <c r="X131" s="110"/>
    </row>
    <row r="132" spans="7:24" ht="14.25" customHeight="1" x14ac:dyDescent="0.25">
      <c r="G132" s="110"/>
      <c r="H132" s="110"/>
      <c r="I132" s="110"/>
      <c r="J132" s="110"/>
      <c r="K132" s="110"/>
      <c r="L132" s="110"/>
      <c r="M132" s="110"/>
      <c r="N132" s="110"/>
      <c r="O132" s="110"/>
      <c r="P132" s="110"/>
      <c r="Q132" s="110"/>
      <c r="R132" s="110"/>
      <c r="S132" s="110"/>
      <c r="T132" s="110"/>
      <c r="U132" s="110"/>
      <c r="V132" s="110"/>
      <c r="W132" s="110"/>
      <c r="X132" s="110"/>
    </row>
    <row r="133" spans="7:24" ht="14.25" customHeight="1" x14ac:dyDescent="0.25">
      <c r="G133" s="110"/>
      <c r="H133" s="110"/>
      <c r="I133" s="110"/>
      <c r="J133" s="110"/>
      <c r="K133" s="110"/>
      <c r="L133" s="110"/>
      <c r="M133" s="110"/>
      <c r="N133" s="110"/>
      <c r="O133" s="110"/>
      <c r="P133" s="110"/>
      <c r="Q133" s="110"/>
      <c r="R133" s="110"/>
      <c r="S133" s="110"/>
      <c r="T133" s="110"/>
      <c r="U133" s="110"/>
      <c r="V133" s="110"/>
      <c r="W133" s="110"/>
      <c r="X133" s="110"/>
    </row>
    <row r="134" spans="7:24" ht="14.25" customHeight="1" x14ac:dyDescent="0.25">
      <c r="G134" s="110"/>
      <c r="H134" s="110"/>
      <c r="I134" s="110"/>
      <c r="J134" s="110"/>
      <c r="K134" s="110"/>
      <c r="L134" s="110"/>
      <c r="M134" s="110"/>
      <c r="N134" s="110"/>
      <c r="O134" s="110"/>
      <c r="P134" s="110"/>
      <c r="Q134" s="110"/>
      <c r="R134" s="110"/>
      <c r="S134" s="110"/>
      <c r="T134" s="110"/>
      <c r="U134" s="110"/>
      <c r="V134" s="110"/>
      <c r="W134" s="110"/>
      <c r="X134" s="110"/>
    </row>
    <row r="135" spans="7:24" ht="14.25" customHeight="1" x14ac:dyDescent="0.25">
      <c r="G135" s="110"/>
      <c r="H135" s="110"/>
      <c r="I135" s="110"/>
      <c r="J135" s="110"/>
      <c r="K135" s="110"/>
      <c r="L135" s="110"/>
      <c r="M135" s="110"/>
      <c r="N135" s="110"/>
      <c r="O135" s="110"/>
      <c r="P135" s="110"/>
      <c r="Q135" s="110"/>
      <c r="R135" s="110"/>
      <c r="S135" s="110"/>
      <c r="T135" s="110"/>
      <c r="U135" s="110"/>
      <c r="V135" s="110"/>
      <c r="W135" s="110"/>
      <c r="X135" s="110"/>
    </row>
    <row r="136" spans="7:24" ht="14.25" customHeight="1" x14ac:dyDescent="0.25">
      <c r="G136" s="110"/>
      <c r="H136" s="110"/>
      <c r="I136" s="110"/>
      <c r="J136" s="110"/>
      <c r="K136" s="110"/>
      <c r="L136" s="110"/>
      <c r="M136" s="110"/>
      <c r="N136" s="110"/>
      <c r="O136" s="110"/>
      <c r="P136" s="110"/>
      <c r="Q136" s="110"/>
      <c r="R136" s="110"/>
      <c r="S136" s="110"/>
      <c r="T136" s="110"/>
      <c r="U136" s="110"/>
      <c r="V136" s="110"/>
      <c r="W136" s="110"/>
      <c r="X136" s="110"/>
    </row>
    <row r="137" spans="7:24" ht="14.25" customHeight="1" x14ac:dyDescent="0.25">
      <c r="G137" s="110"/>
      <c r="H137" s="110"/>
      <c r="I137" s="110"/>
      <c r="J137" s="110"/>
      <c r="K137" s="110"/>
      <c r="L137" s="110"/>
      <c r="M137" s="110"/>
      <c r="N137" s="110"/>
      <c r="O137" s="110"/>
      <c r="P137" s="110"/>
      <c r="Q137" s="110"/>
      <c r="R137" s="110"/>
      <c r="S137" s="110"/>
      <c r="T137" s="110"/>
      <c r="U137" s="110"/>
      <c r="V137" s="110"/>
      <c r="W137" s="110"/>
      <c r="X137" s="110"/>
    </row>
    <row r="138" spans="7:24" ht="14.25" customHeight="1" x14ac:dyDescent="0.25">
      <c r="G138" s="110"/>
      <c r="H138" s="110"/>
      <c r="I138" s="110"/>
      <c r="J138" s="110"/>
      <c r="K138" s="110"/>
      <c r="L138" s="110"/>
      <c r="M138" s="110"/>
      <c r="N138" s="110"/>
      <c r="O138" s="110"/>
      <c r="P138" s="110"/>
      <c r="Q138" s="110"/>
      <c r="R138" s="110"/>
      <c r="S138" s="110"/>
      <c r="T138" s="110"/>
      <c r="U138" s="110"/>
      <c r="V138" s="110"/>
      <c r="W138" s="110"/>
      <c r="X138" s="110"/>
    </row>
    <row r="139" spans="7:24" ht="14.25" customHeight="1" x14ac:dyDescent="0.25">
      <c r="G139" s="110"/>
      <c r="H139" s="110"/>
      <c r="I139" s="110"/>
      <c r="J139" s="110"/>
      <c r="K139" s="110"/>
      <c r="L139" s="110"/>
      <c r="M139" s="110"/>
      <c r="N139" s="110"/>
      <c r="O139" s="110"/>
      <c r="P139" s="110"/>
      <c r="Q139" s="110"/>
      <c r="R139" s="110"/>
      <c r="S139" s="110"/>
      <c r="T139" s="110"/>
      <c r="U139" s="110"/>
      <c r="V139" s="110"/>
      <c r="W139" s="110"/>
      <c r="X139" s="110"/>
    </row>
    <row r="140" spans="7:24" ht="14.25" customHeight="1" x14ac:dyDescent="0.25">
      <c r="G140" s="110"/>
      <c r="H140" s="110"/>
      <c r="I140" s="110"/>
      <c r="J140" s="110"/>
      <c r="K140" s="110"/>
      <c r="L140" s="110"/>
      <c r="M140" s="110"/>
      <c r="N140" s="110"/>
      <c r="O140" s="110"/>
      <c r="P140" s="110"/>
      <c r="Q140" s="110"/>
      <c r="R140" s="110"/>
      <c r="S140" s="110"/>
      <c r="T140" s="110"/>
      <c r="U140" s="110"/>
      <c r="V140" s="110"/>
      <c r="W140" s="110"/>
      <c r="X140" s="110"/>
    </row>
    <row r="141" spans="7:24" ht="14.25" customHeight="1" x14ac:dyDescent="0.25">
      <c r="G141" s="110"/>
      <c r="H141" s="110"/>
      <c r="I141" s="110"/>
      <c r="J141" s="110"/>
      <c r="K141" s="110"/>
      <c r="L141" s="110"/>
      <c r="M141" s="110"/>
      <c r="N141" s="110"/>
      <c r="O141" s="110"/>
      <c r="P141" s="110"/>
      <c r="Q141" s="110"/>
      <c r="R141" s="110"/>
      <c r="S141" s="110"/>
      <c r="T141" s="110"/>
      <c r="U141" s="110"/>
      <c r="V141" s="110"/>
      <c r="W141" s="110"/>
      <c r="X141" s="110"/>
    </row>
    <row r="142" spans="7:24" ht="14.25" customHeight="1" x14ac:dyDescent="0.25">
      <c r="G142" s="110"/>
      <c r="H142" s="110"/>
      <c r="I142" s="110"/>
      <c r="J142" s="110"/>
      <c r="K142" s="110"/>
      <c r="L142" s="110"/>
      <c r="M142" s="110"/>
      <c r="N142" s="110"/>
      <c r="O142" s="110"/>
      <c r="P142" s="110"/>
      <c r="Q142" s="110"/>
      <c r="R142" s="110"/>
      <c r="S142" s="110"/>
      <c r="T142" s="110"/>
      <c r="U142" s="110"/>
      <c r="V142" s="110"/>
      <c r="W142" s="110"/>
      <c r="X142" s="110"/>
    </row>
    <row r="143" spans="7:24" ht="14.25" customHeight="1" x14ac:dyDescent="0.25">
      <c r="G143" s="110"/>
      <c r="H143" s="110"/>
      <c r="I143" s="110"/>
      <c r="J143" s="110"/>
      <c r="K143" s="110"/>
      <c r="L143" s="110"/>
      <c r="M143" s="110"/>
      <c r="N143" s="110"/>
      <c r="O143" s="110"/>
      <c r="P143" s="110"/>
      <c r="Q143" s="110"/>
      <c r="R143" s="110"/>
      <c r="S143" s="110"/>
      <c r="T143" s="110"/>
      <c r="U143" s="110"/>
      <c r="V143" s="110"/>
      <c r="W143" s="110"/>
      <c r="X143" s="110"/>
    </row>
    <row r="144" spans="7:24" ht="14.25" customHeight="1" x14ac:dyDescent="0.25">
      <c r="G144" s="110"/>
      <c r="H144" s="110"/>
      <c r="I144" s="110"/>
      <c r="J144" s="110"/>
      <c r="K144" s="110"/>
      <c r="L144" s="110"/>
      <c r="M144" s="110"/>
      <c r="N144" s="110"/>
      <c r="O144" s="110"/>
      <c r="P144" s="110"/>
      <c r="Q144" s="110"/>
      <c r="R144" s="110"/>
      <c r="S144" s="110"/>
      <c r="T144" s="110"/>
      <c r="U144" s="110"/>
      <c r="V144" s="110"/>
      <c r="W144" s="110"/>
      <c r="X144" s="110"/>
    </row>
    <row r="145" spans="7:24" ht="14.25" customHeight="1" x14ac:dyDescent="0.25">
      <c r="G145" s="110"/>
      <c r="H145" s="110"/>
      <c r="I145" s="110"/>
      <c r="J145" s="110"/>
      <c r="K145" s="110"/>
      <c r="L145" s="110"/>
      <c r="M145" s="110"/>
      <c r="N145" s="110"/>
      <c r="O145" s="110"/>
      <c r="P145" s="110"/>
      <c r="Q145" s="110"/>
      <c r="R145" s="110"/>
      <c r="S145" s="110"/>
      <c r="T145" s="110"/>
      <c r="U145" s="110"/>
      <c r="V145" s="110"/>
      <c r="W145" s="110"/>
      <c r="X145" s="110"/>
    </row>
    <row r="146" spans="7:24" ht="14.25" customHeight="1" x14ac:dyDescent="0.25">
      <c r="G146" s="110"/>
      <c r="H146" s="110"/>
      <c r="I146" s="110"/>
      <c r="J146" s="110"/>
      <c r="K146" s="110"/>
      <c r="L146" s="110"/>
      <c r="M146" s="110"/>
      <c r="N146" s="110"/>
      <c r="O146" s="110"/>
      <c r="P146" s="110"/>
      <c r="Q146" s="110"/>
      <c r="R146" s="110"/>
      <c r="S146" s="110"/>
      <c r="T146" s="110"/>
      <c r="U146" s="110"/>
      <c r="V146" s="110"/>
      <c r="W146" s="110"/>
      <c r="X146" s="110"/>
    </row>
    <row r="147" spans="7:24" ht="14.25" customHeight="1" x14ac:dyDescent="0.25">
      <c r="G147" s="110"/>
      <c r="H147" s="110"/>
      <c r="I147" s="110"/>
      <c r="J147" s="110"/>
      <c r="K147" s="110"/>
      <c r="L147" s="110"/>
      <c r="M147" s="110"/>
      <c r="N147" s="110"/>
      <c r="O147" s="110"/>
      <c r="P147" s="110"/>
      <c r="Q147" s="110"/>
      <c r="R147" s="110"/>
      <c r="S147" s="110"/>
      <c r="T147" s="110"/>
      <c r="U147" s="110"/>
      <c r="V147" s="110"/>
      <c r="W147" s="110"/>
      <c r="X147" s="110"/>
    </row>
    <row r="148" spans="7:24" ht="14.25" customHeight="1" x14ac:dyDescent="0.25">
      <c r="G148" s="110"/>
      <c r="H148" s="110"/>
      <c r="I148" s="110"/>
      <c r="J148" s="110"/>
      <c r="K148" s="110"/>
      <c r="L148" s="110"/>
      <c r="M148" s="110"/>
      <c r="N148" s="110"/>
      <c r="O148" s="110"/>
      <c r="P148" s="110"/>
      <c r="Q148" s="110"/>
      <c r="R148" s="110"/>
      <c r="S148" s="110"/>
      <c r="T148" s="110"/>
      <c r="U148" s="110"/>
      <c r="V148" s="110"/>
      <c r="W148" s="110"/>
      <c r="X148" s="110"/>
    </row>
    <row r="149" spans="7:24" ht="14.25" customHeight="1" x14ac:dyDescent="0.25">
      <c r="G149" s="110"/>
      <c r="H149" s="110"/>
      <c r="I149" s="110"/>
      <c r="J149" s="110"/>
      <c r="K149" s="110"/>
      <c r="L149" s="110"/>
      <c r="M149" s="110"/>
      <c r="N149" s="110"/>
      <c r="O149" s="110"/>
      <c r="P149" s="110"/>
      <c r="Q149" s="110"/>
      <c r="R149" s="110"/>
      <c r="S149" s="110"/>
      <c r="T149" s="110"/>
      <c r="U149" s="110"/>
      <c r="V149" s="110"/>
      <c r="W149" s="110"/>
      <c r="X149" s="110"/>
    </row>
    <row r="150" spans="7:24" ht="14.25" customHeight="1" x14ac:dyDescent="0.25">
      <c r="G150" s="110"/>
      <c r="H150" s="110"/>
      <c r="I150" s="110"/>
      <c r="J150" s="110"/>
      <c r="K150" s="110"/>
      <c r="L150" s="110"/>
      <c r="M150" s="110"/>
      <c r="N150" s="110"/>
      <c r="O150" s="110"/>
      <c r="P150" s="110"/>
      <c r="Q150" s="110"/>
      <c r="R150" s="110"/>
      <c r="S150" s="110"/>
      <c r="T150" s="110"/>
      <c r="U150" s="110"/>
      <c r="V150" s="110"/>
      <c r="W150" s="110"/>
      <c r="X150" s="110"/>
    </row>
    <row r="151" spans="7:24" ht="14.25" customHeight="1" x14ac:dyDescent="0.25">
      <c r="G151" s="110"/>
      <c r="H151" s="110"/>
      <c r="I151" s="110"/>
      <c r="J151" s="110"/>
      <c r="K151" s="110"/>
      <c r="L151" s="110"/>
      <c r="M151" s="110"/>
      <c r="N151" s="110"/>
      <c r="O151" s="110"/>
      <c r="P151" s="110"/>
      <c r="Q151" s="110"/>
      <c r="R151" s="110"/>
      <c r="S151" s="110"/>
      <c r="T151" s="110"/>
      <c r="U151" s="110"/>
      <c r="V151" s="110"/>
      <c r="W151" s="110"/>
      <c r="X151" s="110"/>
    </row>
    <row r="152" spans="7:24" ht="14.25" customHeight="1" x14ac:dyDescent="0.25">
      <c r="G152" s="110"/>
      <c r="H152" s="110"/>
      <c r="I152" s="110"/>
      <c r="J152" s="110"/>
      <c r="K152" s="110"/>
      <c r="L152" s="110"/>
      <c r="M152" s="110"/>
      <c r="N152" s="110"/>
      <c r="O152" s="110"/>
      <c r="P152" s="110"/>
      <c r="Q152" s="110"/>
      <c r="R152" s="110"/>
      <c r="S152" s="110"/>
      <c r="T152" s="110"/>
      <c r="U152" s="110"/>
      <c r="V152" s="110"/>
      <c r="W152" s="110"/>
      <c r="X152" s="110"/>
    </row>
    <row r="153" spans="7:24" ht="14.25" customHeight="1" x14ac:dyDescent="0.25">
      <c r="G153" s="110"/>
      <c r="H153" s="110"/>
      <c r="I153" s="110"/>
      <c r="J153" s="110"/>
      <c r="K153" s="110"/>
      <c r="L153" s="110"/>
      <c r="M153" s="110"/>
      <c r="N153" s="110"/>
      <c r="O153" s="110"/>
      <c r="P153" s="110"/>
      <c r="Q153" s="110"/>
      <c r="R153" s="110"/>
      <c r="S153" s="110"/>
      <c r="T153" s="110"/>
      <c r="U153" s="110"/>
      <c r="V153" s="110"/>
      <c r="W153" s="110"/>
      <c r="X153" s="110"/>
    </row>
    <row r="154" spans="7:24" ht="14.25" customHeight="1" x14ac:dyDescent="0.25">
      <c r="G154" s="110"/>
      <c r="H154" s="110"/>
      <c r="I154" s="110"/>
      <c r="J154" s="110"/>
      <c r="K154" s="110"/>
      <c r="L154" s="110"/>
      <c r="M154" s="110"/>
      <c r="N154" s="110"/>
      <c r="O154" s="110"/>
      <c r="P154" s="110"/>
      <c r="Q154" s="110"/>
      <c r="R154" s="110"/>
      <c r="S154" s="110"/>
      <c r="T154" s="110"/>
      <c r="U154" s="110"/>
      <c r="V154" s="110"/>
      <c r="W154" s="110"/>
      <c r="X154" s="110"/>
    </row>
    <row r="155" spans="7:24" ht="14.25" customHeight="1" x14ac:dyDescent="0.25">
      <c r="G155" s="110"/>
      <c r="H155" s="110"/>
      <c r="I155" s="110"/>
      <c r="J155" s="110"/>
      <c r="K155" s="110"/>
      <c r="L155" s="110"/>
      <c r="M155" s="110"/>
      <c r="N155" s="110"/>
      <c r="O155" s="110"/>
      <c r="P155" s="110"/>
      <c r="Q155" s="110"/>
      <c r="R155" s="110"/>
      <c r="S155" s="110"/>
      <c r="T155" s="110"/>
      <c r="U155" s="110"/>
      <c r="V155" s="110"/>
      <c r="W155" s="110"/>
      <c r="X155" s="110"/>
    </row>
    <row r="156" spans="7:24" ht="14.25" customHeight="1" x14ac:dyDescent="0.25">
      <c r="G156" s="110"/>
      <c r="H156" s="110"/>
      <c r="I156" s="110"/>
      <c r="J156" s="110"/>
      <c r="K156" s="110"/>
      <c r="L156" s="110"/>
      <c r="M156" s="110"/>
      <c r="N156" s="110"/>
      <c r="O156" s="110"/>
      <c r="P156" s="110"/>
      <c r="Q156" s="110"/>
      <c r="R156" s="110"/>
      <c r="S156" s="110"/>
      <c r="T156" s="110"/>
      <c r="U156" s="110"/>
      <c r="V156" s="110"/>
      <c r="W156" s="110"/>
      <c r="X156" s="110"/>
    </row>
    <row r="157" spans="7:24" ht="14.25" customHeight="1" x14ac:dyDescent="0.25">
      <c r="G157" s="110"/>
      <c r="H157" s="110"/>
      <c r="I157" s="110"/>
      <c r="J157" s="110"/>
      <c r="K157" s="110"/>
      <c r="L157" s="110"/>
      <c r="M157" s="110"/>
      <c r="N157" s="110"/>
      <c r="O157" s="110"/>
      <c r="P157" s="110"/>
      <c r="Q157" s="110"/>
      <c r="R157" s="110"/>
      <c r="S157" s="110"/>
      <c r="T157" s="110"/>
      <c r="U157" s="110"/>
      <c r="V157" s="110"/>
      <c r="W157" s="110"/>
      <c r="X157" s="110"/>
    </row>
    <row r="158" spans="7:24" ht="14.25" customHeight="1" x14ac:dyDescent="0.25">
      <c r="G158" s="110"/>
      <c r="H158" s="110"/>
      <c r="I158" s="110"/>
      <c r="J158" s="110"/>
      <c r="K158" s="110"/>
      <c r="L158" s="110"/>
      <c r="M158" s="110"/>
      <c r="N158" s="110"/>
      <c r="O158" s="110"/>
      <c r="P158" s="110"/>
      <c r="Q158" s="110"/>
      <c r="R158" s="110"/>
      <c r="S158" s="110"/>
      <c r="T158" s="110"/>
      <c r="U158" s="110"/>
      <c r="V158" s="110"/>
      <c r="W158" s="110"/>
      <c r="X158" s="110"/>
    </row>
    <row r="159" spans="7:24" ht="14.25" customHeight="1" x14ac:dyDescent="0.25">
      <c r="G159" s="110"/>
      <c r="H159" s="110"/>
      <c r="I159" s="110"/>
      <c r="J159" s="110"/>
      <c r="K159" s="110"/>
      <c r="L159" s="110"/>
      <c r="M159" s="110"/>
      <c r="N159" s="110"/>
      <c r="O159" s="110"/>
      <c r="P159" s="110"/>
      <c r="Q159" s="110"/>
      <c r="R159" s="110"/>
      <c r="S159" s="110"/>
      <c r="T159" s="110"/>
      <c r="U159" s="110"/>
      <c r="V159" s="110"/>
      <c r="W159" s="110"/>
      <c r="X159" s="110"/>
    </row>
    <row r="160" spans="7:24" ht="14.25" customHeight="1" x14ac:dyDescent="0.25">
      <c r="G160" s="110"/>
      <c r="H160" s="110"/>
      <c r="I160" s="110"/>
      <c r="J160" s="110"/>
      <c r="K160" s="110"/>
      <c r="L160" s="110"/>
      <c r="M160" s="110"/>
      <c r="N160" s="110"/>
      <c r="O160" s="110"/>
      <c r="P160" s="110"/>
      <c r="Q160" s="110"/>
      <c r="R160" s="110"/>
      <c r="S160" s="110"/>
      <c r="T160" s="110"/>
      <c r="U160" s="110"/>
      <c r="V160" s="110"/>
      <c r="W160" s="110"/>
      <c r="X160" s="110"/>
    </row>
    <row r="161" spans="7:24" ht="14.25" customHeight="1" x14ac:dyDescent="0.25">
      <c r="G161" s="110"/>
      <c r="H161" s="110"/>
      <c r="I161" s="110"/>
      <c r="J161" s="110"/>
      <c r="K161" s="110"/>
      <c r="L161" s="110"/>
      <c r="M161" s="110"/>
      <c r="N161" s="110"/>
      <c r="O161" s="110"/>
      <c r="P161" s="110"/>
      <c r="Q161" s="110"/>
      <c r="R161" s="110"/>
      <c r="S161" s="110"/>
      <c r="T161" s="110"/>
      <c r="U161" s="110"/>
      <c r="V161" s="110"/>
      <c r="W161" s="110"/>
      <c r="X161" s="110"/>
    </row>
    <row r="162" spans="7:24" ht="14.25" customHeight="1" x14ac:dyDescent="0.25">
      <c r="G162" s="110"/>
      <c r="H162" s="110"/>
      <c r="I162" s="110"/>
      <c r="J162" s="110"/>
      <c r="K162" s="110"/>
      <c r="L162" s="110"/>
      <c r="M162" s="110"/>
      <c r="N162" s="110"/>
      <c r="O162" s="110"/>
      <c r="P162" s="110"/>
      <c r="Q162" s="110"/>
      <c r="R162" s="110"/>
      <c r="S162" s="110"/>
      <c r="T162" s="110"/>
      <c r="U162" s="110"/>
      <c r="V162" s="110"/>
      <c r="W162" s="110"/>
      <c r="X162" s="110"/>
    </row>
    <row r="163" spans="7:24" ht="14.25" customHeight="1" x14ac:dyDescent="0.25">
      <c r="G163" s="110"/>
      <c r="H163" s="110"/>
      <c r="I163" s="110"/>
      <c r="J163" s="110"/>
      <c r="K163" s="110"/>
      <c r="L163" s="110"/>
      <c r="M163" s="110"/>
      <c r="N163" s="110"/>
      <c r="O163" s="110"/>
      <c r="P163" s="110"/>
      <c r="Q163" s="110"/>
      <c r="R163" s="110"/>
      <c r="S163" s="110"/>
      <c r="T163" s="110"/>
      <c r="U163" s="110"/>
      <c r="V163" s="110"/>
      <c r="W163" s="110"/>
      <c r="X163" s="110"/>
    </row>
    <row r="164" spans="7:24" ht="14.25" customHeight="1" x14ac:dyDescent="0.25">
      <c r="G164" s="110"/>
      <c r="H164" s="110"/>
      <c r="I164" s="110"/>
      <c r="J164" s="110"/>
      <c r="K164" s="110"/>
      <c r="L164" s="110"/>
      <c r="M164" s="110"/>
      <c r="N164" s="110"/>
      <c r="O164" s="110"/>
      <c r="P164" s="110"/>
      <c r="Q164" s="110"/>
      <c r="R164" s="110"/>
      <c r="S164" s="110"/>
      <c r="T164" s="110"/>
      <c r="U164" s="110"/>
      <c r="V164" s="110"/>
      <c r="W164" s="110"/>
      <c r="X164" s="110"/>
    </row>
    <row r="165" spans="7:24" ht="14.25" customHeight="1" x14ac:dyDescent="0.25">
      <c r="G165" s="110"/>
      <c r="H165" s="110"/>
      <c r="I165" s="110"/>
      <c r="J165" s="110"/>
      <c r="K165" s="110"/>
      <c r="L165" s="110"/>
      <c r="M165" s="110"/>
      <c r="N165" s="110"/>
      <c r="O165" s="110"/>
      <c r="P165" s="110"/>
      <c r="Q165" s="110"/>
      <c r="R165" s="110"/>
      <c r="S165" s="110"/>
      <c r="T165" s="110"/>
      <c r="U165" s="110"/>
      <c r="V165" s="110"/>
      <c r="W165" s="110"/>
      <c r="X165" s="110"/>
    </row>
    <row r="166" spans="7:24" ht="14.25" customHeight="1" x14ac:dyDescent="0.25">
      <c r="G166" s="110"/>
      <c r="H166" s="110"/>
      <c r="I166" s="110"/>
      <c r="J166" s="110"/>
      <c r="K166" s="110"/>
      <c r="L166" s="110"/>
      <c r="M166" s="110"/>
      <c r="N166" s="110"/>
      <c r="O166" s="110"/>
      <c r="P166" s="110"/>
      <c r="Q166" s="110"/>
      <c r="R166" s="110"/>
      <c r="S166" s="110"/>
      <c r="T166" s="110"/>
      <c r="U166" s="110"/>
      <c r="V166" s="110"/>
      <c r="W166" s="110"/>
      <c r="X166" s="110"/>
    </row>
    <row r="167" spans="7:24" ht="14.25" customHeight="1" x14ac:dyDescent="0.25">
      <c r="G167" s="110"/>
      <c r="H167" s="110"/>
      <c r="I167" s="110"/>
      <c r="J167" s="110"/>
      <c r="K167" s="110"/>
      <c r="L167" s="110"/>
      <c r="M167" s="110"/>
      <c r="N167" s="110"/>
      <c r="O167" s="110"/>
      <c r="P167" s="110"/>
      <c r="Q167" s="110"/>
      <c r="R167" s="110"/>
      <c r="S167" s="110"/>
      <c r="T167" s="110"/>
      <c r="U167" s="110"/>
      <c r="V167" s="110"/>
      <c r="W167" s="110"/>
      <c r="X167" s="110"/>
    </row>
    <row r="168" spans="7:24" ht="14.25" customHeight="1" x14ac:dyDescent="0.25">
      <c r="G168" s="110"/>
      <c r="H168" s="110"/>
      <c r="I168" s="110"/>
      <c r="J168" s="110"/>
      <c r="K168" s="110"/>
      <c r="L168" s="110"/>
      <c r="M168" s="110"/>
      <c r="N168" s="110"/>
      <c r="O168" s="110"/>
      <c r="P168" s="110"/>
      <c r="Q168" s="110"/>
      <c r="R168" s="110"/>
      <c r="S168" s="110"/>
      <c r="T168" s="110"/>
      <c r="U168" s="110"/>
      <c r="V168" s="110"/>
      <c r="W168" s="110"/>
      <c r="X168" s="110"/>
    </row>
    <row r="169" spans="7:24" ht="14.25" customHeight="1" x14ac:dyDescent="0.25">
      <c r="G169" s="110"/>
      <c r="H169" s="110"/>
      <c r="I169" s="110"/>
      <c r="J169" s="110"/>
      <c r="K169" s="110"/>
      <c r="L169" s="110"/>
      <c r="M169" s="110"/>
      <c r="N169" s="110"/>
      <c r="O169" s="110"/>
      <c r="P169" s="110"/>
      <c r="Q169" s="110"/>
      <c r="R169" s="110"/>
      <c r="S169" s="110"/>
      <c r="T169" s="110"/>
      <c r="U169" s="110"/>
      <c r="V169" s="110"/>
      <c r="W169" s="110"/>
      <c r="X169" s="110"/>
    </row>
    <row r="170" spans="7:24" ht="14.25" customHeight="1" x14ac:dyDescent="0.25">
      <c r="G170" s="110"/>
      <c r="H170" s="110"/>
      <c r="I170" s="110"/>
      <c r="J170" s="110"/>
      <c r="K170" s="110"/>
      <c r="L170" s="110"/>
      <c r="M170" s="110"/>
      <c r="N170" s="110"/>
      <c r="O170" s="110"/>
      <c r="P170" s="110"/>
      <c r="Q170" s="110"/>
      <c r="R170" s="110"/>
      <c r="S170" s="110"/>
      <c r="T170" s="110"/>
      <c r="U170" s="110"/>
      <c r="V170" s="110"/>
      <c r="W170" s="110"/>
      <c r="X170" s="110"/>
    </row>
    <row r="171" spans="7:24" ht="14.25" customHeight="1" x14ac:dyDescent="0.25">
      <c r="G171" s="110"/>
      <c r="H171" s="110"/>
      <c r="I171" s="110"/>
      <c r="J171" s="110"/>
      <c r="K171" s="110"/>
      <c r="L171" s="110"/>
      <c r="M171" s="110"/>
      <c r="N171" s="110"/>
      <c r="O171" s="110"/>
      <c r="P171" s="110"/>
      <c r="Q171" s="110"/>
      <c r="R171" s="110"/>
      <c r="S171" s="110"/>
      <c r="T171" s="110"/>
      <c r="U171" s="110"/>
      <c r="V171" s="110"/>
      <c r="W171" s="110"/>
      <c r="X171" s="110"/>
    </row>
    <row r="172" spans="7:24" ht="14.25" customHeight="1" x14ac:dyDescent="0.25">
      <c r="G172" s="110"/>
      <c r="H172" s="110"/>
      <c r="I172" s="110"/>
      <c r="J172" s="110"/>
      <c r="K172" s="110"/>
      <c r="L172" s="110"/>
      <c r="M172" s="110"/>
      <c r="N172" s="110"/>
      <c r="O172" s="110"/>
      <c r="P172" s="110"/>
      <c r="Q172" s="110"/>
      <c r="R172" s="110"/>
      <c r="S172" s="110"/>
      <c r="T172" s="110"/>
      <c r="U172" s="110"/>
      <c r="V172" s="110"/>
      <c r="W172" s="110"/>
      <c r="X172" s="110"/>
    </row>
    <row r="173" spans="7:24" ht="14.25" customHeight="1" x14ac:dyDescent="0.25">
      <c r="G173" s="110"/>
      <c r="H173" s="110"/>
      <c r="I173" s="110"/>
      <c r="J173" s="110"/>
      <c r="K173" s="110"/>
      <c r="L173" s="110"/>
      <c r="M173" s="110"/>
      <c r="N173" s="110"/>
      <c r="O173" s="110"/>
      <c r="P173" s="110"/>
      <c r="Q173" s="110"/>
      <c r="R173" s="110"/>
      <c r="S173" s="110"/>
      <c r="T173" s="110"/>
      <c r="U173" s="110"/>
      <c r="V173" s="110"/>
      <c r="W173" s="110"/>
      <c r="X173" s="110"/>
    </row>
    <row r="174" spans="7:24" ht="14.25" customHeight="1" x14ac:dyDescent="0.25">
      <c r="G174" s="110"/>
      <c r="H174" s="110"/>
      <c r="I174" s="110"/>
      <c r="J174" s="110"/>
      <c r="K174" s="110"/>
      <c r="L174" s="110"/>
      <c r="M174" s="110"/>
      <c r="N174" s="110"/>
      <c r="O174" s="110"/>
      <c r="P174" s="110"/>
      <c r="Q174" s="110"/>
      <c r="R174" s="110"/>
      <c r="S174" s="110"/>
      <c r="T174" s="110"/>
      <c r="U174" s="110"/>
      <c r="V174" s="110"/>
      <c r="W174" s="110"/>
      <c r="X174" s="110"/>
    </row>
    <row r="175" spans="7:24" ht="14.25" customHeight="1" x14ac:dyDescent="0.25">
      <c r="G175" s="110"/>
      <c r="H175" s="110"/>
      <c r="I175" s="110"/>
      <c r="J175" s="110"/>
      <c r="K175" s="110"/>
      <c r="L175" s="110"/>
      <c r="M175" s="110"/>
      <c r="N175" s="110"/>
      <c r="O175" s="110"/>
      <c r="P175" s="110"/>
      <c r="Q175" s="110"/>
      <c r="R175" s="110"/>
      <c r="S175" s="110"/>
      <c r="T175" s="110"/>
      <c r="U175" s="110"/>
      <c r="V175" s="110"/>
      <c r="W175" s="110"/>
      <c r="X175" s="110"/>
    </row>
    <row r="176" spans="7:24" ht="14.25" customHeight="1" x14ac:dyDescent="0.25">
      <c r="G176" s="110"/>
      <c r="H176" s="110"/>
      <c r="I176" s="110"/>
      <c r="J176" s="110"/>
      <c r="K176" s="110"/>
      <c r="L176" s="110"/>
      <c r="M176" s="110"/>
      <c r="N176" s="110"/>
      <c r="O176" s="110"/>
      <c r="P176" s="110"/>
      <c r="Q176" s="110"/>
      <c r="R176" s="110"/>
      <c r="S176" s="110"/>
      <c r="T176" s="110"/>
      <c r="U176" s="110"/>
      <c r="V176" s="110"/>
      <c r="W176" s="110"/>
      <c r="X176" s="110"/>
    </row>
    <row r="177" spans="7:24" ht="14.25" customHeight="1" x14ac:dyDescent="0.25">
      <c r="G177" s="110"/>
      <c r="H177" s="110"/>
      <c r="I177" s="110"/>
      <c r="J177" s="110"/>
      <c r="K177" s="110"/>
      <c r="L177" s="110"/>
      <c r="M177" s="110"/>
      <c r="N177" s="110"/>
      <c r="O177" s="110"/>
      <c r="P177" s="110"/>
      <c r="Q177" s="110"/>
      <c r="R177" s="110"/>
      <c r="S177" s="110"/>
      <c r="T177" s="110"/>
      <c r="U177" s="110"/>
      <c r="V177" s="110"/>
      <c r="W177" s="110"/>
      <c r="X177" s="110"/>
    </row>
    <row r="178" spans="7:24" ht="14.25" customHeight="1" x14ac:dyDescent="0.25">
      <c r="G178" s="110"/>
      <c r="H178" s="110"/>
      <c r="I178" s="110"/>
      <c r="J178" s="110"/>
      <c r="K178" s="110"/>
      <c r="L178" s="110"/>
      <c r="M178" s="110"/>
      <c r="N178" s="110"/>
      <c r="O178" s="110"/>
      <c r="P178" s="110"/>
      <c r="Q178" s="110"/>
      <c r="R178" s="110"/>
      <c r="S178" s="110"/>
      <c r="T178" s="110"/>
      <c r="U178" s="110"/>
      <c r="V178" s="110"/>
      <c r="W178" s="110"/>
      <c r="X178" s="110"/>
    </row>
    <row r="179" spans="7:24" ht="14.25" customHeight="1" x14ac:dyDescent="0.25">
      <c r="G179" s="110"/>
      <c r="H179" s="110"/>
      <c r="I179" s="110"/>
      <c r="J179" s="110"/>
      <c r="K179" s="110"/>
      <c r="L179" s="110"/>
      <c r="M179" s="110"/>
      <c r="N179" s="110"/>
      <c r="O179" s="110"/>
      <c r="P179" s="110"/>
      <c r="Q179" s="110"/>
      <c r="R179" s="110"/>
      <c r="S179" s="110"/>
      <c r="T179" s="110"/>
      <c r="U179" s="110"/>
      <c r="V179" s="110"/>
      <c r="W179" s="110"/>
      <c r="X179" s="110"/>
    </row>
    <row r="180" spans="7:24" ht="14.25" customHeight="1" x14ac:dyDescent="0.25">
      <c r="G180" s="110"/>
      <c r="H180" s="110"/>
      <c r="I180" s="110"/>
      <c r="J180" s="110"/>
      <c r="K180" s="110"/>
      <c r="L180" s="110"/>
      <c r="M180" s="110"/>
      <c r="N180" s="110"/>
      <c r="O180" s="110"/>
      <c r="P180" s="110"/>
      <c r="Q180" s="110"/>
      <c r="R180" s="110"/>
      <c r="S180" s="110"/>
      <c r="T180" s="110"/>
      <c r="U180" s="110"/>
      <c r="V180" s="110"/>
      <c r="W180" s="110"/>
      <c r="X180" s="110"/>
    </row>
    <row r="181" spans="7:24" ht="14.25" customHeight="1" x14ac:dyDescent="0.25">
      <c r="G181" s="110"/>
      <c r="H181" s="110"/>
      <c r="I181" s="110"/>
      <c r="J181" s="110"/>
      <c r="K181" s="110"/>
      <c r="L181" s="110"/>
      <c r="M181" s="110"/>
      <c r="N181" s="110"/>
      <c r="O181" s="110"/>
      <c r="P181" s="110"/>
      <c r="Q181" s="110"/>
      <c r="R181" s="110"/>
      <c r="S181" s="110"/>
      <c r="T181" s="110"/>
      <c r="U181" s="110"/>
      <c r="V181" s="110"/>
      <c r="W181" s="110"/>
      <c r="X181" s="110"/>
    </row>
    <row r="182" spans="7:24" ht="14.25" customHeight="1" x14ac:dyDescent="0.25">
      <c r="G182" s="110"/>
      <c r="H182" s="110"/>
      <c r="I182" s="110"/>
      <c r="J182" s="110"/>
      <c r="K182" s="110"/>
      <c r="L182" s="110"/>
      <c r="M182" s="110"/>
      <c r="N182" s="110"/>
      <c r="O182" s="110"/>
      <c r="P182" s="110"/>
      <c r="Q182" s="110"/>
      <c r="R182" s="110"/>
      <c r="S182" s="110"/>
      <c r="T182" s="110"/>
      <c r="U182" s="110"/>
      <c r="V182" s="110"/>
      <c r="W182" s="110"/>
      <c r="X182" s="110"/>
    </row>
    <row r="183" spans="7:24" ht="14.25" customHeight="1" x14ac:dyDescent="0.25">
      <c r="G183" s="110"/>
      <c r="H183" s="110"/>
      <c r="I183" s="110"/>
      <c r="J183" s="110"/>
      <c r="K183" s="110"/>
      <c r="L183" s="110"/>
      <c r="M183" s="110"/>
      <c r="N183" s="110"/>
      <c r="O183" s="110"/>
      <c r="P183" s="110"/>
      <c r="Q183" s="110"/>
      <c r="R183" s="110"/>
      <c r="S183" s="110"/>
      <c r="T183" s="110"/>
      <c r="U183" s="110"/>
      <c r="V183" s="110"/>
      <c r="W183" s="110"/>
      <c r="X183" s="110"/>
    </row>
    <row r="184" spans="7:24" ht="14.25" customHeight="1" x14ac:dyDescent="0.25">
      <c r="G184" s="110"/>
      <c r="H184" s="110"/>
      <c r="I184" s="110"/>
      <c r="J184" s="110"/>
      <c r="K184" s="110"/>
      <c r="L184" s="110"/>
      <c r="M184" s="110"/>
      <c r="N184" s="110"/>
      <c r="O184" s="110"/>
      <c r="P184" s="110"/>
      <c r="Q184" s="110"/>
      <c r="R184" s="110"/>
      <c r="S184" s="110"/>
      <c r="T184" s="110"/>
      <c r="U184" s="110"/>
      <c r="V184" s="110"/>
      <c r="W184" s="110"/>
      <c r="X184" s="110"/>
    </row>
    <row r="185" spans="7:24" ht="14.25" customHeight="1" x14ac:dyDescent="0.25">
      <c r="G185" s="110"/>
      <c r="H185" s="110"/>
      <c r="I185" s="110"/>
      <c r="J185" s="110"/>
      <c r="K185" s="110"/>
      <c r="L185" s="110"/>
      <c r="M185" s="110"/>
      <c r="N185" s="110"/>
      <c r="O185" s="110"/>
      <c r="P185" s="110"/>
      <c r="Q185" s="110"/>
      <c r="R185" s="110"/>
      <c r="S185" s="110"/>
      <c r="T185" s="110"/>
      <c r="U185" s="110"/>
      <c r="V185" s="110"/>
      <c r="W185" s="110"/>
      <c r="X185" s="110"/>
    </row>
    <row r="186" spans="7:24" ht="14.25" customHeight="1" x14ac:dyDescent="0.25">
      <c r="G186" s="110"/>
      <c r="H186" s="110"/>
      <c r="I186" s="110"/>
      <c r="J186" s="110"/>
      <c r="K186" s="110"/>
      <c r="L186" s="110"/>
      <c r="M186" s="110"/>
      <c r="N186" s="110"/>
      <c r="O186" s="110"/>
      <c r="P186" s="110"/>
      <c r="Q186" s="110"/>
      <c r="R186" s="110"/>
      <c r="S186" s="110"/>
      <c r="T186" s="110"/>
      <c r="U186" s="110"/>
      <c r="V186" s="110"/>
      <c r="W186" s="110"/>
      <c r="X186" s="110"/>
    </row>
    <row r="187" spans="7:24" ht="14.25" customHeight="1" x14ac:dyDescent="0.25">
      <c r="G187" s="110"/>
      <c r="H187" s="110"/>
      <c r="I187" s="110"/>
      <c r="J187" s="110"/>
      <c r="K187" s="110"/>
      <c r="L187" s="110"/>
      <c r="M187" s="110"/>
      <c r="N187" s="110"/>
      <c r="O187" s="110"/>
      <c r="P187" s="110"/>
      <c r="Q187" s="110"/>
      <c r="R187" s="110"/>
      <c r="S187" s="110"/>
      <c r="T187" s="110"/>
      <c r="U187" s="110"/>
      <c r="V187" s="110"/>
      <c r="W187" s="110"/>
      <c r="X187" s="110"/>
    </row>
    <row r="188" spans="7:24" ht="14.25" customHeight="1" x14ac:dyDescent="0.25">
      <c r="G188" s="110"/>
      <c r="H188" s="110"/>
      <c r="I188" s="110"/>
      <c r="J188" s="110"/>
      <c r="K188" s="110"/>
      <c r="L188" s="110"/>
      <c r="M188" s="110"/>
      <c r="N188" s="110"/>
      <c r="O188" s="110"/>
      <c r="P188" s="110"/>
      <c r="Q188" s="110"/>
      <c r="R188" s="110"/>
      <c r="S188" s="110"/>
      <c r="T188" s="110"/>
      <c r="U188" s="110"/>
      <c r="V188" s="110"/>
      <c r="W188" s="110"/>
      <c r="X188" s="110"/>
    </row>
    <row r="189" spans="7:24" ht="14.25" customHeight="1" x14ac:dyDescent="0.25">
      <c r="G189" s="110"/>
      <c r="H189" s="110"/>
      <c r="I189" s="110"/>
      <c r="J189" s="110"/>
      <c r="K189" s="110"/>
      <c r="L189" s="110"/>
      <c r="M189" s="110"/>
      <c r="N189" s="110"/>
      <c r="O189" s="110"/>
      <c r="P189" s="110"/>
      <c r="Q189" s="110"/>
      <c r="R189" s="110"/>
      <c r="S189" s="110"/>
      <c r="T189" s="110"/>
      <c r="U189" s="110"/>
      <c r="V189" s="110"/>
      <c r="W189" s="110"/>
      <c r="X189" s="110"/>
    </row>
    <row r="190" spans="7:24" ht="14.25" customHeight="1" x14ac:dyDescent="0.25">
      <c r="G190" s="110"/>
      <c r="H190" s="110"/>
      <c r="I190" s="110"/>
      <c r="J190" s="110"/>
      <c r="K190" s="110"/>
      <c r="L190" s="110"/>
      <c r="M190" s="110"/>
      <c r="N190" s="110"/>
      <c r="O190" s="110"/>
      <c r="P190" s="110"/>
      <c r="Q190" s="110"/>
      <c r="R190" s="110"/>
      <c r="S190" s="110"/>
      <c r="T190" s="110"/>
      <c r="U190" s="110"/>
      <c r="V190" s="110"/>
      <c r="W190" s="110"/>
      <c r="X190" s="110"/>
    </row>
    <row r="191" spans="7:24" ht="14.25" customHeight="1" x14ac:dyDescent="0.25">
      <c r="G191" s="110"/>
      <c r="H191" s="110"/>
      <c r="I191" s="110"/>
      <c r="J191" s="110"/>
      <c r="K191" s="110"/>
      <c r="L191" s="110"/>
      <c r="M191" s="110"/>
      <c r="N191" s="110"/>
      <c r="O191" s="110"/>
      <c r="P191" s="110"/>
      <c r="Q191" s="110"/>
      <c r="R191" s="110"/>
      <c r="S191" s="110"/>
      <c r="T191" s="110"/>
      <c r="U191" s="110"/>
      <c r="V191" s="110"/>
      <c r="W191" s="110"/>
      <c r="X191" s="110"/>
    </row>
    <row r="192" spans="7:24" ht="14.25" customHeight="1" x14ac:dyDescent="0.25">
      <c r="G192" s="110"/>
      <c r="H192" s="110"/>
      <c r="I192" s="110"/>
      <c r="J192" s="110"/>
      <c r="K192" s="110"/>
      <c r="L192" s="110"/>
      <c r="M192" s="110"/>
      <c r="N192" s="110"/>
      <c r="O192" s="110"/>
      <c r="P192" s="110"/>
      <c r="Q192" s="110"/>
      <c r="R192" s="110"/>
      <c r="S192" s="110"/>
      <c r="T192" s="110"/>
      <c r="U192" s="110"/>
      <c r="V192" s="110"/>
      <c r="W192" s="110"/>
      <c r="X192" s="110"/>
    </row>
    <row r="193" spans="7:24" ht="14.25" customHeight="1" x14ac:dyDescent="0.25">
      <c r="G193" s="110"/>
      <c r="H193" s="110"/>
      <c r="I193" s="110"/>
      <c r="J193" s="110"/>
      <c r="K193" s="110"/>
      <c r="L193" s="110"/>
      <c r="M193" s="110"/>
      <c r="N193" s="110"/>
      <c r="O193" s="110"/>
      <c r="P193" s="110"/>
      <c r="Q193" s="110"/>
      <c r="R193" s="110"/>
      <c r="S193" s="110"/>
      <c r="T193" s="110"/>
      <c r="U193" s="110"/>
      <c r="V193" s="110"/>
      <c r="W193" s="110"/>
      <c r="X193" s="110"/>
    </row>
    <row r="194" spans="7:24" ht="14.25" customHeight="1" x14ac:dyDescent="0.25">
      <c r="G194" s="110"/>
      <c r="H194" s="110"/>
      <c r="I194" s="110"/>
      <c r="J194" s="110"/>
      <c r="K194" s="110"/>
      <c r="L194" s="110"/>
      <c r="M194" s="110"/>
      <c r="N194" s="110"/>
      <c r="O194" s="110"/>
      <c r="P194" s="110"/>
      <c r="Q194" s="110"/>
      <c r="R194" s="110"/>
      <c r="S194" s="110"/>
      <c r="T194" s="110"/>
      <c r="U194" s="110"/>
      <c r="V194" s="110"/>
      <c r="W194" s="110"/>
      <c r="X194" s="110"/>
    </row>
    <row r="195" spans="7:24" ht="14.25" customHeight="1" x14ac:dyDescent="0.25">
      <c r="G195" s="110"/>
      <c r="H195" s="110"/>
      <c r="I195" s="110"/>
      <c r="J195" s="110"/>
      <c r="K195" s="110"/>
      <c r="L195" s="110"/>
      <c r="M195" s="110"/>
      <c r="N195" s="110"/>
      <c r="O195" s="110"/>
      <c r="P195" s="110"/>
      <c r="Q195" s="110"/>
      <c r="R195" s="110"/>
      <c r="S195" s="110"/>
      <c r="T195" s="110"/>
      <c r="U195" s="110"/>
      <c r="V195" s="110"/>
      <c r="W195" s="110"/>
      <c r="X195" s="110"/>
    </row>
    <row r="196" spans="7:24" ht="14.25" customHeight="1" x14ac:dyDescent="0.25">
      <c r="G196" s="110"/>
      <c r="H196" s="110"/>
      <c r="I196" s="110"/>
      <c r="J196" s="110"/>
      <c r="K196" s="110"/>
      <c r="L196" s="110"/>
      <c r="M196" s="110"/>
      <c r="N196" s="110"/>
      <c r="O196" s="110"/>
      <c r="P196" s="110"/>
      <c r="Q196" s="110"/>
      <c r="R196" s="110"/>
      <c r="S196" s="110"/>
      <c r="T196" s="110"/>
      <c r="U196" s="110"/>
      <c r="V196" s="110"/>
      <c r="W196" s="110"/>
      <c r="X196" s="110"/>
    </row>
    <row r="197" spans="7:24" ht="14.25" customHeight="1" x14ac:dyDescent="0.25">
      <c r="G197" s="110"/>
      <c r="H197" s="110"/>
      <c r="I197" s="110"/>
      <c r="J197" s="110"/>
      <c r="K197" s="110"/>
      <c r="L197" s="110"/>
      <c r="M197" s="110"/>
      <c r="N197" s="110"/>
      <c r="O197" s="110"/>
      <c r="P197" s="110"/>
      <c r="Q197" s="110"/>
      <c r="R197" s="110"/>
      <c r="S197" s="110"/>
      <c r="T197" s="110"/>
      <c r="U197" s="110"/>
      <c r="V197" s="110"/>
      <c r="W197" s="110"/>
      <c r="X197" s="110"/>
    </row>
    <row r="198" spans="7:24" ht="14.25" customHeight="1" x14ac:dyDescent="0.25">
      <c r="G198" s="110"/>
      <c r="H198" s="110"/>
      <c r="I198" s="110"/>
      <c r="J198" s="110"/>
      <c r="K198" s="110"/>
      <c r="L198" s="110"/>
      <c r="M198" s="110"/>
      <c r="N198" s="110"/>
      <c r="O198" s="110"/>
      <c r="P198" s="110"/>
      <c r="Q198" s="110"/>
      <c r="R198" s="110"/>
      <c r="S198" s="110"/>
      <c r="T198" s="110"/>
      <c r="U198" s="110"/>
      <c r="V198" s="110"/>
      <c r="W198" s="110"/>
      <c r="X198" s="110"/>
    </row>
    <row r="199" spans="7:24" ht="14.25" customHeight="1" x14ac:dyDescent="0.25">
      <c r="G199" s="110"/>
      <c r="H199" s="110"/>
      <c r="I199" s="110"/>
      <c r="J199" s="110"/>
      <c r="K199" s="110"/>
      <c r="L199" s="110"/>
      <c r="M199" s="110"/>
      <c r="N199" s="110"/>
      <c r="O199" s="110"/>
      <c r="P199" s="110"/>
      <c r="Q199" s="110"/>
      <c r="R199" s="110"/>
      <c r="S199" s="110"/>
      <c r="T199" s="110"/>
      <c r="U199" s="110"/>
      <c r="V199" s="110"/>
      <c r="W199" s="110"/>
      <c r="X199" s="110"/>
    </row>
    <row r="200" spans="7:24" ht="14.25" customHeight="1" x14ac:dyDescent="0.25">
      <c r="G200" s="110"/>
      <c r="H200" s="110"/>
      <c r="I200" s="110"/>
      <c r="J200" s="110"/>
      <c r="K200" s="110"/>
      <c r="L200" s="110"/>
      <c r="M200" s="110"/>
      <c r="N200" s="110"/>
      <c r="O200" s="110"/>
      <c r="P200" s="110"/>
      <c r="Q200" s="110"/>
      <c r="R200" s="110"/>
      <c r="S200" s="110"/>
      <c r="T200" s="110"/>
      <c r="U200" s="110"/>
      <c r="V200" s="110"/>
      <c r="W200" s="110"/>
      <c r="X200" s="110"/>
    </row>
  </sheetData>
  <mergeCells count="32">
    <mergeCell ref="B36:E36"/>
    <mergeCell ref="B32:E32"/>
    <mergeCell ref="B4:E4"/>
    <mergeCell ref="V22:AN22"/>
    <mergeCell ref="B16:E16"/>
    <mergeCell ref="B19:E19"/>
    <mergeCell ref="J23:K23"/>
    <mergeCell ref="B10:E10"/>
    <mergeCell ref="B28:E28"/>
    <mergeCell ref="B34:E34"/>
    <mergeCell ref="G9:Z11"/>
    <mergeCell ref="L22:U22"/>
    <mergeCell ref="B6:E6"/>
    <mergeCell ref="B30:E30"/>
    <mergeCell ref="B15:E15"/>
    <mergeCell ref="B20:E20"/>
    <mergeCell ref="AO22:AT22"/>
    <mergeCell ref="H27:Y27"/>
    <mergeCell ref="G7:AR7"/>
    <mergeCell ref="B18:E18"/>
    <mergeCell ref="B12:E12"/>
    <mergeCell ref="V23:AN23"/>
    <mergeCell ref="H22:I22"/>
    <mergeCell ref="J22:K22"/>
    <mergeCell ref="B14:E14"/>
    <mergeCell ref="B17:E17"/>
    <mergeCell ref="B8:E8"/>
    <mergeCell ref="L23:U23"/>
    <mergeCell ref="B13:E13"/>
    <mergeCell ref="AO23:AT23"/>
    <mergeCell ref="Z27:AQ27"/>
    <mergeCell ref="H23:I23"/>
  </mergeCells>
  <hyperlinks>
    <hyperlink ref="B4" location="PANDUAN!A1" display="PANDUAN" xr:uid="{00000000-0004-0000-4500-000000000000}"/>
    <hyperlink ref="B6" location="'EWS DIRECTORY'!A1" display="EWS DIRECTORY" xr:uid="{00000000-0004-0000-4500-000001000000}"/>
    <hyperlink ref="B8" location="'DATA PEMICU'!A1" display="DATA PEMICU" xr:uid="{00000000-0004-0000-4500-000002000000}"/>
    <hyperlink ref="B10" location="'DATA PENGUJI'!A1" display="DATA PENGUJI" xr:uid="{00000000-0004-0000-4500-000003000000}"/>
    <hyperlink ref="B12" location="'MAIN LEVEL'!A1" display="MAIN LEVEL" xr:uid="{00000000-0004-0000-4500-000004000000}"/>
  </hyperlinks>
  <pageMargins left="0.51181102362204722" right="0.15748031496062989" top="0.55118110236220474" bottom="0.55118110236220474" header="0" footer="0"/>
  <pageSetup paperSize="9" scale="60" orientation="landscape"/>
  <headerFooter>
    <oddFooter>&amp;Rhalaman &amp;P dari</oddFooter>
  </headerFooter>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Sheet328">
    <tabColor theme="4" tint="-0.249977111117893"/>
  </sheetPr>
  <dimension ref="A2:AX55"/>
  <sheetViews>
    <sheetView topLeftCell="B9" zoomScaleNormal="100" workbookViewId="0">
      <selection activeCell="AQ18" sqref="AQ18:AU18"/>
    </sheetView>
  </sheetViews>
  <sheetFormatPr defaultColWidth="3.5546875" defaultRowHeight="13.8" x14ac:dyDescent="0.25"/>
  <cols>
    <col min="1" max="1" width="3" style="110" hidden="1" customWidth="1"/>
    <col min="2" max="5" width="3.88671875" style="177" customWidth="1"/>
    <col min="6" max="6" width="3.88671875" style="110" customWidth="1"/>
    <col min="7" max="45" width="3.6640625" style="254" customWidth="1"/>
    <col min="46" max="46" width="4.44140625" style="254" customWidth="1"/>
    <col min="47" max="47" width="3.6640625" style="254" customWidth="1"/>
    <col min="48" max="48" width="3.5546875" style="254" customWidth="1"/>
    <col min="49" max="16384" width="3.5546875" style="254"/>
  </cols>
  <sheetData>
    <row r="2" spans="2:47" x14ac:dyDescent="0.25">
      <c r="G2" s="55" t="s">
        <v>1674</v>
      </c>
      <c r="H2" s="55"/>
      <c r="I2" s="55"/>
      <c r="J2" s="55"/>
      <c r="K2" s="55"/>
      <c r="L2" s="55"/>
      <c r="M2" s="55"/>
      <c r="N2" s="55"/>
      <c r="AT2" s="443"/>
      <c r="AU2" s="443"/>
    </row>
    <row r="3" spans="2:47" x14ac:dyDescent="0.25">
      <c r="B3" s="111"/>
      <c r="C3" s="111"/>
      <c r="D3" s="111"/>
      <c r="E3" s="111"/>
      <c r="G3" s="55"/>
      <c r="H3" s="55"/>
      <c r="I3" s="55"/>
      <c r="J3" s="55"/>
      <c r="K3" s="55"/>
      <c r="L3" s="55"/>
      <c r="M3" s="55"/>
      <c r="N3" s="55"/>
      <c r="AT3" s="443"/>
      <c r="AU3" s="443"/>
    </row>
    <row r="4" spans="2:47" x14ac:dyDescent="0.25">
      <c r="B4" s="762" t="s">
        <v>79</v>
      </c>
      <c r="C4" s="761"/>
      <c r="D4" s="761"/>
      <c r="E4" s="761"/>
      <c r="G4" s="55"/>
      <c r="H4" s="55"/>
      <c r="I4" s="55"/>
      <c r="J4" s="55"/>
      <c r="K4" s="55"/>
      <c r="L4" s="55"/>
      <c r="M4" s="55"/>
      <c r="N4" s="55"/>
      <c r="AT4" s="443"/>
      <c r="AU4" s="443"/>
    </row>
    <row r="5" spans="2:47" x14ac:dyDescent="0.25">
      <c r="B5" s="111"/>
      <c r="C5" s="111"/>
      <c r="D5" s="111"/>
      <c r="E5" s="111"/>
      <c r="G5" s="55"/>
      <c r="H5" s="55"/>
      <c r="I5" s="55"/>
      <c r="J5" s="55"/>
      <c r="K5" s="55"/>
      <c r="L5" s="55"/>
      <c r="M5" s="55"/>
      <c r="N5" s="55"/>
      <c r="AT5" s="443"/>
      <c r="AU5" s="443"/>
    </row>
    <row r="6" spans="2:47" x14ac:dyDescent="0.25">
      <c r="B6" s="762" t="s">
        <v>87</v>
      </c>
      <c r="C6" s="761"/>
      <c r="D6" s="761"/>
      <c r="E6" s="761"/>
      <c r="G6" s="55"/>
      <c r="H6" s="55"/>
      <c r="I6" s="55"/>
      <c r="J6" s="55"/>
      <c r="K6" s="55"/>
      <c r="L6" s="55"/>
      <c r="M6" s="55"/>
      <c r="N6" s="55"/>
      <c r="AT6" s="443"/>
      <c r="AU6" s="443"/>
    </row>
    <row r="7" spans="2:47" ht="15" customHeight="1" x14ac:dyDescent="0.25">
      <c r="B7" s="111"/>
      <c r="C7" s="111"/>
      <c r="D7" s="111"/>
      <c r="E7" s="111"/>
      <c r="G7" s="996" t="s">
        <v>1774</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c r="AI7" s="792"/>
      <c r="AJ7" s="792"/>
      <c r="AK7" s="792"/>
      <c r="AL7" s="792"/>
      <c r="AM7" s="792"/>
      <c r="AN7" s="792"/>
      <c r="AO7" s="792"/>
      <c r="AP7" s="792"/>
      <c r="AQ7" s="792"/>
      <c r="AR7" s="792"/>
      <c r="AS7" s="58"/>
      <c r="AT7" s="443"/>
      <c r="AU7" s="443"/>
    </row>
    <row r="8" spans="2:47" x14ac:dyDescent="0.25">
      <c r="B8" s="762" t="s">
        <v>94</v>
      </c>
      <c r="C8" s="761"/>
      <c r="D8" s="761"/>
      <c r="E8" s="761"/>
      <c r="G8" s="55"/>
      <c r="H8" s="55"/>
      <c r="I8" s="55"/>
      <c r="J8" s="55"/>
      <c r="K8" s="55"/>
      <c r="L8" s="55"/>
      <c r="M8" s="55"/>
      <c r="N8" s="55"/>
      <c r="AT8" s="443"/>
      <c r="AU8" s="443"/>
    </row>
    <row r="9" spans="2:47" x14ac:dyDescent="0.25">
      <c r="B9" s="111"/>
      <c r="C9" s="111"/>
      <c r="D9" s="111"/>
      <c r="E9" s="111"/>
      <c r="G9" s="999" t="str">
        <f>"Rincian "&amp;'C-1'!G9&amp;" "&amp;'C-1-1'!M22</f>
        <v>Rincian Pembelian Bahan/Barang Dagangan Berdasarkan pemeriksaan langsung terhadap bukti pendukung</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c r="AU9" s="443"/>
    </row>
    <row r="10" spans="2:47" x14ac:dyDescent="0.25">
      <c r="B10" s="762" t="s">
        <v>101</v>
      </c>
      <c r="C10" s="761"/>
      <c r="D10" s="761"/>
      <c r="E10" s="761"/>
      <c r="G10" s="1001"/>
      <c r="H10" s="792"/>
      <c r="I10" s="792"/>
      <c r="J10" s="792"/>
      <c r="K10" s="792"/>
      <c r="L10" s="792"/>
      <c r="M10" s="792"/>
      <c r="N10" s="792"/>
      <c r="O10" s="792"/>
      <c r="P10" s="792"/>
      <c r="Q10" s="792"/>
      <c r="R10" s="792"/>
      <c r="S10" s="792"/>
      <c r="T10" s="792"/>
      <c r="U10" s="792"/>
      <c r="V10" s="792"/>
      <c r="W10" s="792"/>
      <c r="X10" s="792"/>
      <c r="Y10" s="792"/>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c r="AU10" s="443"/>
    </row>
    <row r="11" spans="2:47"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c r="AU11" s="443"/>
    </row>
    <row r="12" spans="2:47" x14ac:dyDescent="0.25">
      <c r="B12" s="762" t="s">
        <v>106</v>
      </c>
      <c r="C12" s="761"/>
      <c r="D12" s="761"/>
      <c r="E12" s="761"/>
      <c r="AT12" s="443"/>
      <c r="AU12" s="443"/>
    </row>
    <row r="13" spans="2:47" x14ac:dyDescent="0.25">
      <c r="B13" s="962" t="str">
        <f>HYPERLINK("#'"&amp;'EWS DIRECTORY'!$J$66&amp;"'!A1",'EWS DIRECTORY'!$J$66)</f>
        <v>C-1</v>
      </c>
      <c r="C13" s="761"/>
      <c r="D13" s="761"/>
      <c r="E13" s="761"/>
      <c r="G13" s="55" t="s">
        <v>1680</v>
      </c>
      <c r="H13" s="55"/>
      <c r="AT13" s="443"/>
      <c r="AU13" s="443"/>
    </row>
    <row r="14" spans="2:47" x14ac:dyDescent="0.25">
      <c r="B14" s="931" t="str">
        <f>HYPERLINK("#'"&amp;'EWS DIRECTORY'!$J$67&amp;"'!A1",'EWS DIRECTORY'!$J$67)</f>
        <v>C-1-1</v>
      </c>
      <c r="C14" s="761"/>
      <c r="D14" s="761"/>
      <c r="E14" s="761"/>
      <c r="G14" s="55"/>
      <c r="H14" s="55"/>
      <c r="AT14" s="443"/>
      <c r="AU14" s="443"/>
    </row>
    <row r="15" spans="2:47" x14ac:dyDescent="0.25">
      <c r="B15" s="929" t="str">
        <f>HYPERLINK("#'"&amp;'EWS DIRECTORY'!$J$68&amp;"'!A1",'EWS DIRECTORY'!$J$68)</f>
        <v>C-1-1-1</v>
      </c>
      <c r="C15" s="761"/>
      <c r="D15" s="761"/>
      <c r="E15" s="761"/>
      <c r="G15" s="55"/>
      <c r="H15" s="55"/>
      <c r="AT15" s="443"/>
      <c r="AU15" s="443"/>
    </row>
    <row r="16" spans="2:47" x14ac:dyDescent="0.25">
      <c r="B16" s="929" t="str">
        <f>HYPERLINK("#'"&amp;'EWS DIRECTORY'!$J$69&amp;"'!A1",'EWS DIRECTORY'!$J$69)</f>
        <v>C-1-1-2</v>
      </c>
      <c r="C16" s="761"/>
      <c r="D16" s="761"/>
      <c r="E16" s="761"/>
      <c r="G16" s="55"/>
      <c r="H16" s="55"/>
      <c r="AT16" s="443"/>
      <c r="AU16" s="443"/>
    </row>
    <row r="17" spans="1:50" x14ac:dyDescent="0.25">
      <c r="B17" s="927" t="str">
        <f>HYPERLINK("#'"&amp;'EWS DIRECTORY'!$J$70&amp;"'!A1",'EWS DIRECTORY'!$J$70)</f>
        <v>C-1-1-3</v>
      </c>
      <c r="C17" s="761"/>
      <c r="D17" s="761"/>
      <c r="E17" s="761"/>
      <c r="G17" s="55" t="s">
        <v>1681</v>
      </c>
      <c r="H17" s="55"/>
      <c r="I17" s="55"/>
      <c r="AT17" s="443"/>
      <c r="AU17" s="443"/>
    </row>
    <row r="18" spans="1:50" x14ac:dyDescent="0.25">
      <c r="B18" s="929" t="str">
        <f>HYPERLINK("#'"&amp;'EWS DIRECTORY'!$J$71&amp;"'!A1",'EWS DIRECTORY'!$J$71)</f>
        <v>C-1-1-4</v>
      </c>
      <c r="C18" s="761"/>
      <c r="D18" s="761"/>
      <c r="E18" s="761"/>
      <c r="G18" s="55" t="s">
        <v>1744</v>
      </c>
      <c r="H18" s="55"/>
      <c r="I18" s="55" t="s">
        <v>1744</v>
      </c>
      <c r="AT18" s="443"/>
      <c r="AU18" s="443"/>
    </row>
    <row r="19" spans="1:50" x14ac:dyDescent="0.25">
      <c r="B19" s="929" t="str">
        <f>HYPERLINK("#'"&amp;'EWS DIRECTORY'!$J$72&amp;"'!A1",'EWS DIRECTORY'!$J$72)</f>
        <v>C-1-1-5</v>
      </c>
      <c r="C19" s="761"/>
      <c r="D19" s="761"/>
      <c r="E19" s="761"/>
      <c r="AT19" s="443"/>
      <c r="AU19" s="443"/>
    </row>
    <row r="20" spans="1:50" s="271" customFormat="1" x14ac:dyDescent="0.25">
      <c r="A20" s="110"/>
      <c r="B20" s="929" t="str">
        <f>HYPERLINK("#'"&amp;'EWS DIRECTORY'!$J$73&amp;"'!A1",'EWS DIRECTORY'!$J$73)</f>
        <v>C-1-1-6</v>
      </c>
      <c r="C20" s="896"/>
      <c r="D20" s="896"/>
      <c r="E20" s="896"/>
      <c r="F20" s="110"/>
      <c r="G20" s="55" t="s">
        <v>1851</v>
      </c>
      <c r="AT20" s="443"/>
      <c r="AU20" s="443"/>
    </row>
    <row r="21" spans="1:50" x14ac:dyDescent="0.25">
      <c r="G21" s="55"/>
      <c r="AT21" s="443"/>
      <c r="AU21" s="443"/>
    </row>
    <row r="22" spans="1:50" ht="15" customHeight="1" x14ac:dyDescent="0.25">
      <c r="G22" s="55"/>
      <c r="H22" s="990" t="s">
        <v>1445</v>
      </c>
      <c r="I22" s="790"/>
      <c r="J22" s="990" t="s">
        <v>1478</v>
      </c>
      <c r="K22" s="789"/>
      <c r="L22" s="789"/>
      <c r="M22" s="790"/>
      <c r="N22" s="994" t="s">
        <v>1792</v>
      </c>
      <c r="O22" s="764"/>
      <c r="P22" s="764"/>
      <c r="Q22" s="764"/>
      <c r="R22" s="764"/>
      <c r="S22" s="764"/>
      <c r="T22" s="764"/>
      <c r="U22" s="764"/>
      <c r="V22" s="764"/>
      <c r="W22" s="764"/>
      <c r="X22" s="764"/>
      <c r="Y22" s="764"/>
      <c r="Z22" s="765"/>
      <c r="AA22" s="994" t="s">
        <v>1793</v>
      </c>
      <c r="AB22" s="764"/>
      <c r="AC22" s="764"/>
      <c r="AD22" s="764"/>
      <c r="AE22" s="764"/>
      <c r="AF22" s="764"/>
      <c r="AG22" s="764"/>
      <c r="AH22" s="764"/>
      <c r="AI22" s="764"/>
      <c r="AJ22" s="764"/>
      <c r="AK22" s="764"/>
      <c r="AL22" s="764"/>
      <c r="AM22" s="764"/>
      <c r="AN22" s="764"/>
      <c r="AO22" s="764"/>
      <c r="AP22" s="764"/>
      <c r="AQ22" s="764"/>
      <c r="AR22" s="764"/>
      <c r="AS22" s="765"/>
      <c r="AT22" s="990" t="s">
        <v>1481</v>
      </c>
      <c r="AU22" s="789"/>
      <c r="AV22" s="789"/>
      <c r="AW22" s="789"/>
      <c r="AX22" s="790"/>
    </row>
    <row r="23" spans="1:50" x14ac:dyDescent="0.25">
      <c r="G23" s="55"/>
      <c r="H23" s="806"/>
      <c r="I23" s="807"/>
      <c r="J23" s="806"/>
      <c r="K23" s="794"/>
      <c r="L23" s="794"/>
      <c r="M23" s="807"/>
      <c r="N23" s="978" t="s">
        <v>796</v>
      </c>
      <c r="O23" s="764"/>
      <c r="P23" s="764"/>
      <c r="Q23" s="764"/>
      <c r="R23" s="764"/>
      <c r="S23" s="764"/>
      <c r="T23" s="765"/>
      <c r="U23" s="978" t="s">
        <v>1401</v>
      </c>
      <c r="V23" s="764"/>
      <c r="W23" s="764"/>
      <c r="X23" s="764"/>
      <c r="Y23" s="764"/>
      <c r="Z23" s="765"/>
      <c r="AA23" s="978" t="s">
        <v>796</v>
      </c>
      <c r="AB23" s="764"/>
      <c r="AC23" s="764"/>
      <c r="AD23" s="764"/>
      <c r="AE23" s="764"/>
      <c r="AF23" s="765"/>
      <c r="AG23" s="978" t="s">
        <v>1794</v>
      </c>
      <c r="AH23" s="764"/>
      <c r="AI23" s="764"/>
      <c r="AJ23" s="764"/>
      <c r="AK23" s="764"/>
      <c r="AL23" s="764"/>
      <c r="AM23" s="765"/>
      <c r="AN23" s="978" t="s">
        <v>1510</v>
      </c>
      <c r="AO23" s="764"/>
      <c r="AP23" s="764"/>
      <c r="AQ23" s="764"/>
      <c r="AR23" s="764"/>
      <c r="AS23" s="765"/>
      <c r="AT23" s="806"/>
      <c r="AU23" s="794"/>
      <c r="AV23" s="794"/>
      <c r="AW23" s="794"/>
      <c r="AX23" s="807"/>
    </row>
    <row r="24" spans="1:50" x14ac:dyDescent="0.25">
      <c r="H24" s="980"/>
      <c r="I24" s="765"/>
      <c r="J24" s="979"/>
      <c r="K24" s="764"/>
      <c r="L24" s="764"/>
      <c r="M24" s="765"/>
      <c r="N24" s="980"/>
      <c r="O24" s="764"/>
      <c r="P24" s="764"/>
      <c r="Q24" s="764"/>
      <c r="R24" s="764"/>
      <c r="S24" s="764"/>
      <c r="T24" s="765"/>
      <c r="U24" s="977"/>
      <c r="V24" s="764"/>
      <c r="W24" s="764"/>
      <c r="X24" s="764"/>
      <c r="Y24" s="764"/>
      <c r="Z24" s="765"/>
      <c r="AA24" s="980"/>
      <c r="AB24" s="764"/>
      <c r="AC24" s="764"/>
      <c r="AD24" s="764"/>
      <c r="AE24" s="764"/>
      <c r="AF24" s="765"/>
      <c r="AG24" s="980"/>
      <c r="AH24" s="764"/>
      <c r="AI24" s="764"/>
      <c r="AJ24" s="764"/>
      <c r="AK24" s="764"/>
      <c r="AL24" s="764"/>
      <c r="AM24" s="765"/>
      <c r="AN24" s="979"/>
      <c r="AO24" s="764"/>
      <c r="AP24" s="764"/>
      <c r="AQ24" s="764"/>
      <c r="AR24" s="764"/>
      <c r="AS24" s="765"/>
      <c r="AT24" s="1063"/>
      <c r="AU24" s="764"/>
      <c r="AV24" s="764"/>
      <c r="AW24" s="764"/>
      <c r="AX24" s="765"/>
    </row>
    <row r="25" spans="1:50" x14ac:dyDescent="0.25">
      <c r="H25" s="980"/>
      <c r="I25" s="765"/>
      <c r="J25" s="979"/>
      <c r="K25" s="764"/>
      <c r="L25" s="764"/>
      <c r="M25" s="765"/>
      <c r="N25" s="980"/>
      <c r="O25" s="764"/>
      <c r="P25" s="764"/>
      <c r="Q25" s="764"/>
      <c r="R25" s="764"/>
      <c r="S25" s="764"/>
      <c r="T25" s="765"/>
      <c r="U25" s="977"/>
      <c r="V25" s="764"/>
      <c r="W25" s="764"/>
      <c r="X25" s="764"/>
      <c r="Y25" s="764"/>
      <c r="Z25" s="765"/>
      <c r="AA25" s="980"/>
      <c r="AB25" s="764"/>
      <c r="AC25" s="764"/>
      <c r="AD25" s="764"/>
      <c r="AE25" s="764"/>
      <c r="AF25" s="765"/>
      <c r="AG25" s="980"/>
      <c r="AH25" s="764"/>
      <c r="AI25" s="764"/>
      <c r="AJ25" s="764"/>
      <c r="AK25" s="764"/>
      <c r="AL25" s="764"/>
      <c r="AM25" s="765"/>
      <c r="AN25" s="979"/>
      <c r="AO25" s="764"/>
      <c r="AP25" s="764"/>
      <c r="AQ25" s="764"/>
      <c r="AR25" s="764"/>
      <c r="AS25" s="765"/>
      <c r="AT25" s="1063"/>
      <c r="AU25" s="764"/>
      <c r="AV25" s="764"/>
      <c r="AW25" s="764"/>
      <c r="AX25" s="765"/>
    </row>
    <row r="26" spans="1:50" x14ac:dyDescent="0.25">
      <c r="H26" s="980"/>
      <c r="I26" s="765"/>
      <c r="J26" s="979"/>
      <c r="K26" s="764"/>
      <c r="L26" s="764"/>
      <c r="M26" s="765"/>
      <c r="N26" s="980"/>
      <c r="O26" s="764"/>
      <c r="P26" s="764"/>
      <c r="Q26" s="764"/>
      <c r="R26" s="764"/>
      <c r="S26" s="764"/>
      <c r="T26" s="765"/>
      <c r="U26" s="977"/>
      <c r="V26" s="764"/>
      <c r="W26" s="764"/>
      <c r="X26" s="764"/>
      <c r="Y26" s="764"/>
      <c r="Z26" s="765"/>
      <c r="AA26" s="980"/>
      <c r="AB26" s="764"/>
      <c r="AC26" s="764"/>
      <c r="AD26" s="764"/>
      <c r="AE26" s="764"/>
      <c r="AF26" s="765"/>
      <c r="AG26" s="980"/>
      <c r="AH26" s="764"/>
      <c r="AI26" s="764"/>
      <c r="AJ26" s="764"/>
      <c r="AK26" s="764"/>
      <c r="AL26" s="764"/>
      <c r="AM26" s="765"/>
      <c r="AN26" s="979"/>
      <c r="AO26" s="764"/>
      <c r="AP26" s="764"/>
      <c r="AQ26" s="764"/>
      <c r="AR26" s="764"/>
      <c r="AS26" s="765"/>
      <c r="AT26" s="1063"/>
      <c r="AU26" s="764"/>
      <c r="AV26" s="764"/>
      <c r="AW26" s="764"/>
      <c r="AX26" s="765"/>
    </row>
    <row r="27" spans="1:50" x14ac:dyDescent="0.25">
      <c r="H27" s="980"/>
      <c r="I27" s="765"/>
      <c r="J27" s="979"/>
      <c r="K27" s="764"/>
      <c r="L27" s="764"/>
      <c r="M27" s="765"/>
      <c r="N27" s="980"/>
      <c r="O27" s="764"/>
      <c r="P27" s="764"/>
      <c r="Q27" s="764"/>
      <c r="R27" s="764"/>
      <c r="S27" s="764"/>
      <c r="T27" s="765"/>
      <c r="U27" s="977"/>
      <c r="V27" s="764"/>
      <c r="W27" s="764"/>
      <c r="X27" s="764"/>
      <c r="Y27" s="764"/>
      <c r="Z27" s="765"/>
      <c r="AA27" s="980"/>
      <c r="AB27" s="764"/>
      <c r="AC27" s="764"/>
      <c r="AD27" s="764"/>
      <c r="AE27" s="764"/>
      <c r="AF27" s="765"/>
      <c r="AG27" s="980"/>
      <c r="AH27" s="764"/>
      <c r="AI27" s="764"/>
      <c r="AJ27" s="764"/>
      <c r="AK27" s="764"/>
      <c r="AL27" s="764"/>
      <c r="AM27" s="765"/>
      <c r="AN27" s="979"/>
      <c r="AO27" s="764"/>
      <c r="AP27" s="764"/>
      <c r="AQ27" s="764"/>
      <c r="AR27" s="764"/>
      <c r="AS27" s="765"/>
      <c r="AT27" s="1063"/>
      <c r="AU27" s="764"/>
      <c r="AV27" s="764"/>
      <c r="AW27" s="764"/>
      <c r="AX27" s="765"/>
    </row>
    <row r="28" spans="1:50" x14ac:dyDescent="0.25">
      <c r="B28" s="760"/>
      <c r="C28" s="761"/>
      <c r="D28" s="761"/>
      <c r="E28" s="761"/>
      <c r="H28" s="980"/>
      <c r="I28" s="765"/>
      <c r="J28" s="979"/>
      <c r="K28" s="764"/>
      <c r="L28" s="764"/>
      <c r="M28" s="765"/>
      <c r="N28" s="980"/>
      <c r="O28" s="764"/>
      <c r="P28" s="764"/>
      <c r="Q28" s="764"/>
      <c r="R28" s="764"/>
      <c r="S28" s="764"/>
      <c r="T28" s="765"/>
      <c r="U28" s="977"/>
      <c r="V28" s="764"/>
      <c r="W28" s="764"/>
      <c r="X28" s="764"/>
      <c r="Y28" s="764"/>
      <c r="Z28" s="765"/>
      <c r="AA28" s="980"/>
      <c r="AB28" s="764"/>
      <c r="AC28" s="764"/>
      <c r="AD28" s="764"/>
      <c r="AE28" s="764"/>
      <c r="AF28" s="765"/>
      <c r="AG28" s="980"/>
      <c r="AH28" s="764"/>
      <c r="AI28" s="764"/>
      <c r="AJ28" s="764"/>
      <c r="AK28" s="764"/>
      <c r="AL28" s="764"/>
      <c r="AM28" s="765"/>
      <c r="AN28" s="979"/>
      <c r="AO28" s="764"/>
      <c r="AP28" s="764"/>
      <c r="AQ28" s="764"/>
      <c r="AR28" s="764"/>
      <c r="AS28" s="765"/>
      <c r="AT28" s="1063"/>
      <c r="AU28" s="764"/>
      <c r="AV28" s="764"/>
      <c r="AW28" s="764"/>
      <c r="AX28" s="765"/>
    </row>
    <row r="29" spans="1:50" x14ac:dyDescent="0.25">
      <c r="H29" s="980"/>
      <c r="I29" s="765"/>
      <c r="J29" s="979"/>
      <c r="K29" s="764"/>
      <c r="L29" s="764"/>
      <c r="M29" s="765"/>
      <c r="N29" s="980"/>
      <c r="O29" s="764"/>
      <c r="P29" s="764"/>
      <c r="Q29" s="764"/>
      <c r="R29" s="764"/>
      <c r="S29" s="764"/>
      <c r="T29" s="765"/>
      <c r="U29" s="977"/>
      <c r="V29" s="764"/>
      <c r="W29" s="764"/>
      <c r="X29" s="764"/>
      <c r="Y29" s="764"/>
      <c r="Z29" s="765"/>
      <c r="AA29" s="980"/>
      <c r="AB29" s="764"/>
      <c r="AC29" s="764"/>
      <c r="AD29" s="764"/>
      <c r="AE29" s="764"/>
      <c r="AF29" s="765"/>
      <c r="AG29" s="980"/>
      <c r="AH29" s="764"/>
      <c r="AI29" s="764"/>
      <c r="AJ29" s="764"/>
      <c r="AK29" s="764"/>
      <c r="AL29" s="764"/>
      <c r="AM29" s="765"/>
      <c r="AN29" s="983"/>
      <c r="AO29" s="764"/>
      <c r="AP29" s="764"/>
      <c r="AQ29" s="764"/>
      <c r="AR29" s="764"/>
      <c r="AS29" s="765"/>
      <c r="AT29" s="1063"/>
      <c r="AU29" s="764"/>
      <c r="AV29" s="764"/>
      <c r="AW29" s="764"/>
      <c r="AX29" s="765"/>
    </row>
    <row r="30" spans="1:50" x14ac:dyDescent="0.25">
      <c r="B30" s="760"/>
      <c r="C30" s="761"/>
      <c r="D30" s="761"/>
      <c r="E30" s="761"/>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1:50" ht="1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1:50" x14ac:dyDescent="0.25">
      <c r="B32" s="760"/>
      <c r="C32" s="761"/>
      <c r="D32" s="761"/>
      <c r="E32" s="761"/>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2:50"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2:50" ht="15" customHeight="1" x14ac:dyDescent="0.25">
      <c r="B34" s="760"/>
      <c r="C34" s="761"/>
      <c r="D34" s="761"/>
      <c r="E34" s="761"/>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2:50" x14ac:dyDescent="0.25">
      <c r="B36" s="760"/>
      <c r="C36" s="761"/>
      <c r="D36" s="761"/>
      <c r="E36" s="761"/>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2:50" ht="14.4"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2:50" ht="14.4"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2:50" ht="14.4" customHeight="1" x14ac:dyDescent="0.25">
      <c r="G39" s="223"/>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2:50" x14ac:dyDescent="0.25">
      <c r="G40" s="223"/>
      <c r="H40" s="993"/>
      <c r="I40" s="765"/>
      <c r="J40" s="993"/>
      <c r="K40" s="764"/>
      <c r="L40" s="764"/>
      <c r="M40" s="765"/>
      <c r="N40" s="993"/>
      <c r="O40" s="764"/>
      <c r="P40" s="764"/>
      <c r="Q40" s="764"/>
      <c r="R40" s="764"/>
      <c r="S40" s="764"/>
      <c r="T40" s="765"/>
      <c r="U40" s="986"/>
      <c r="V40" s="764"/>
      <c r="W40" s="764"/>
      <c r="X40" s="764"/>
      <c r="Y40" s="764"/>
      <c r="Z40" s="765"/>
      <c r="AA40" s="993"/>
      <c r="AB40" s="764"/>
      <c r="AC40" s="764"/>
      <c r="AD40" s="764"/>
      <c r="AE40" s="764"/>
      <c r="AF40" s="765"/>
      <c r="AG40" s="993"/>
      <c r="AH40" s="764"/>
      <c r="AI40" s="764"/>
      <c r="AJ40" s="764"/>
      <c r="AK40" s="764"/>
      <c r="AL40" s="764"/>
      <c r="AM40" s="765"/>
      <c r="AN40" s="995"/>
      <c r="AO40" s="764"/>
      <c r="AP40" s="764"/>
      <c r="AQ40" s="764"/>
      <c r="AR40" s="764"/>
      <c r="AS40" s="765"/>
      <c r="AT40" s="1065"/>
      <c r="AU40" s="764"/>
      <c r="AV40" s="764"/>
      <c r="AW40" s="764"/>
      <c r="AX40" s="765"/>
    </row>
    <row r="41" spans="2:50" x14ac:dyDescent="0.25">
      <c r="G41" s="223"/>
      <c r="H41" s="1092" t="s">
        <v>1770</v>
      </c>
      <c r="I41" s="764"/>
      <c r="J41" s="764"/>
      <c r="K41" s="764"/>
      <c r="L41" s="764"/>
      <c r="M41" s="764"/>
      <c r="N41" s="764"/>
      <c r="O41" s="764"/>
      <c r="P41" s="764"/>
      <c r="Q41" s="764"/>
      <c r="R41" s="764"/>
      <c r="S41" s="764"/>
      <c r="T41" s="764"/>
      <c r="U41" s="764"/>
      <c r="V41" s="764"/>
      <c r="W41" s="764"/>
      <c r="X41" s="764"/>
      <c r="Y41" s="764"/>
      <c r="Z41" s="764"/>
      <c r="AA41" s="764"/>
      <c r="AB41" s="764"/>
      <c r="AC41" s="764"/>
      <c r="AD41" s="764"/>
      <c r="AE41" s="764"/>
      <c r="AF41" s="764"/>
      <c r="AG41" s="764"/>
      <c r="AH41" s="764"/>
      <c r="AI41" s="764"/>
      <c r="AJ41" s="764"/>
      <c r="AK41" s="764"/>
      <c r="AL41" s="764"/>
      <c r="AM41" s="764"/>
      <c r="AN41" s="764"/>
      <c r="AO41" s="764"/>
      <c r="AP41" s="764"/>
      <c r="AQ41" s="764"/>
      <c r="AR41" s="764"/>
      <c r="AS41" s="765"/>
      <c r="AT41" s="1134">
        <f>SUM(AT24:AX40)</f>
        <v>0</v>
      </c>
      <c r="AU41" s="764"/>
      <c r="AV41" s="764"/>
      <c r="AW41" s="764"/>
      <c r="AX41" s="765"/>
    </row>
    <row r="42" spans="2:50" x14ac:dyDescent="0.25">
      <c r="G42" s="223"/>
      <c r="AS42" s="443"/>
      <c r="AT42" s="443"/>
    </row>
    <row r="43" spans="2:50" x14ac:dyDescent="0.25">
      <c r="G43" s="223"/>
      <c r="AS43" s="443"/>
      <c r="AT43" s="443"/>
      <c r="AU43" s="443"/>
    </row>
    <row r="44" spans="2:50" x14ac:dyDescent="0.25">
      <c r="H44" s="976" t="s">
        <v>1795</v>
      </c>
      <c r="I44" s="824"/>
      <c r="J44" s="824"/>
      <c r="K44" s="824"/>
      <c r="L44" s="824"/>
      <c r="M44" s="824"/>
      <c r="N44" s="824"/>
      <c r="O44" s="824"/>
      <c r="P44" s="824"/>
      <c r="Q44" s="824"/>
      <c r="R44" s="824"/>
      <c r="S44" s="824"/>
      <c r="T44" s="824"/>
      <c r="U44" s="824"/>
      <c r="V44" s="824"/>
      <c r="W44" s="824"/>
      <c r="X44" s="824"/>
      <c r="Y44" s="825"/>
      <c r="Z44" s="976" t="s">
        <v>1796</v>
      </c>
      <c r="AA44" s="824"/>
      <c r="AB44" s="824"/>
      <c r="AC44" s="824"/>
      <c r="AD44" s="824"/>
      <c r="AE44" s="824"/>
      <c r="AF44" s="824"/>
      <c r="AG44" s="824"/>
      <c r="AH44" s="824"/>
      <c r="AI44" s="824"/>
      <c r="AJ44" s="824"/>
      <c r="AK44" s="824"/>
      <c r="AL44" s="824"/>
      <c r="AM44" s="824"/>
      <c r="AN44" s="824"/>
      <c r="AO44" s="824"/>
      <c r="AP44" s="824"/>
      <c r="AQ44" s="825"/>
      <c r="AS44" s="443"/>
      <c r="AT44" s="443"/>
      <c r="AU44" s="443"/>
    </row>
    <row r="45" spans="2:50" x14ac:dyDescent="0.25">
      <c r="H45" s="257" t="s">
        <v>796</v>
      </c>
      <c r="I45" s="258"/>
      <c r="J45" s="258"/>
      <c r="K45" s="258"/>
      <c r="L45" s="258"/>
      <c r="M45" s="258"/>
      <c r="N45" s="258"/>
      <c r="O45" s="258"/>
      <c r="P45" s="258"/>
      <c r="Q45" s="259"/>
      <c r="R45" s="257" t="s">
        <v>1511</v>
      </c>
      <c r="S45" s="258"/>
      <c r="T45" s="258"/>
      <c r="U45" s="259"/>
      <c r="V45" s="257" t="s">
        <v>1510</v>
      </c>
      <c r="W45" s="258"/>
      <c r="X45" s="258"/>
      <c r="Y45" s="259"/>
      <c r="Z45" s="257" t="s">
        <v>796</v>
      </c>
      <c r="AA45" s="258"/>
      <c r="AB45" s="258"/>
      <c r="AC45" s="258"/>
      <c r="AD45" s="258"/>
      <c r="AE45" s="258"/>
      <c r="AF45" s="258"/>
      <c r="AG45" s="258"/>
      <c r="AH45" s="258"/>
      <c r="AI45" s="259"/>
      <c r="AJ45" s="257" t="s">
        <v>1511</v>
      </c>
      <c r="AK45" s="258"/>
      <c r="AL45" s="258"/>
      <c r="AM45" s="259"/>
      <c r="AN45" s="257" t="s">
        <v>1510</v>
      </c>
      <c r="AO45" s="258"/>
      <c r="AP45" s="258"/>
      <c r="AQ45" s="259"/>
      <c r="AS45" s="443"/>
      <c r="AT45" s="443"/>
      <c r="AU45" s="443"/>
    </row>
    <row r="46" spans="2:50" x14ac:dyDescent="0.25">
      <c r="H46" s="260"/>
      <c r="Q46" s="261"/>
      <c r="R46" s="260"/>
      <c r="U46" s="261"/>
      <c r="V46" s="260"/>
      <c r="Y46" s="261"/>
      <c r="Z46" s="260"/>
      <c r="AI46" s="261"/>
      <c r="AJ46" s="260"/>
      <c r="AM46" s="261"/>
      <c r="AN46" s="260"/>
      <c r="AQ46" s="261"/>
      <c r="AS46" s="443"/>
      <c r="AT46" s="443"/>
      <c r="AU46" s="443"/>
    </row>
    <row r="47" spans="2:50" x14ac:dyDescent="0.25">
      <c r="H47" s="260"/>
      <c r="Q47" s="261"/>
      <c r="R47" s="260"/>
      <c r="U47" s="261"/>
      <c r="V47" s="260"/>
      <c r="Y47" s="261"/>
      <c r="Z47" s="260"/>
      <c r="AI47" s="261"/>
      <c r="AJ47" s="260"/>
      <c r="AM47" s="261"/>
      <c r="AN47" s="260"/>
      <c r="AQ47" s="261"/>
      <c r="AS47" s="443"/>
      <c r="AT47" s="443"/>
      <c r="AU47" s="443"/>
    </row>
    <row r="48" spans="2:50" ht="15" customHeight="1" x14ac:dyDescent="0.25">
      <c r="H48" s="260"/>
      <c r="Q48" s="261"/>
      <c r="R48" s="260"/>
      <c r="U48" s="261"/>
      <c r="V48" s="260"/>
      <c r="Y48" s="261"/>
      <c r="Z48" s="260"/>
      <c r="AI48" s="261"/>
      <c r="AJ48" s="260"/>
      <c r="AM48" s="261"/>
      <c r="AN48" s="260"/>
      <c r="AQ48" s="261"/>
      <c r="AS48" s="443"/>
      <c r="AT48" s="443"/>
      <c r="AU48" s="443"/>
    </row>
    <row r="49" spans="8:47" x14ac:dyDescent="0.25">
      <c r="H49" s="260"/>
      <c r="Q49" s="261"/>
      <c r="R49" s="260"/>
      <c r="U49" s="261"/>
      <c r="V49" s="260"/>
      <c r="Y49" s="261"/>
      <c r="Z49" s="260"/>
      <c r="AI49" s="261"/>
      <c r="AJ49" s="260"/>
      <c r="AM49" s="261"/>
      <c r="AN49" s="260"/>
      <c r="AQ49" s="261"/>
      <c r="AS49" s="443"/>
      <c r="AT49" s="443"/>
      <c r="AU49" s="443"/>
    </row>
    <row r="50" spans="8:47" x14ac:dyDescent="0.25">
      <c r="H50" s="262"/>
      <c r="I50" s="263"/>
      <c r="J50" s="263"/>
      <c r="K50" s="263"/>
      <c r="L50" s="263"/>
      <c r="M50" s="263"/>
      <c r="N50" s="263"/>
      <c r="O50" s="263"/>
      <c r="P50" s="263"/>
      <c r="Q50" s="264"/>
      <c r="R50" s="262"/>
      <c r="S50" s="263"/>
      <c r="T50" s="263"/>
      <c r="U50" s="264"/>
      <c r="V50" s="262"/>
      <c r="W50" s="263"/>
      <c r="X50" s="263"/>
      <c r="Y50" s="264"/>
      <c r="Z50" s="262"/>
      <c r="AA50" s="263"/>
      <c r="AB50" s="263"/>
      <c r="AC50" s="263"/>
      <c r="AD50" s="263"/>
      <c r="AE50" s="263"/>
      <c r="AF50" s="263"/>
      <c r="AG50" s="263"/>
      <c r="AH50" s="263"/>
      <c r="AI50" s="264"/>
      <c r="AJ50" s="262"/>
      <c r="AK50" s="263"/>
      <c r="AL50" s="263"/>
      <c r="AM50" s="264"/>
      <c r="AN50" s="262"/>
      <c r="AO50" s="263"/>
      <c r="AP50" s="263"/>
      <c r="AQ50" s="264"/>
      <c r="AS50" s="443"/>
      <c r="AT50" s="443"/>
      <c r="AU50" s="443"/>
    </row>
    <row r="51" spans="8:47" x14ac:dyDescent="0.25">
      <c r="AM51" s="265" t="s">
        <v>1797</v>
      </c>
      <c r="AN51" s="131" t="str">
        <f>'C-1-1'!U22</f>
        <v>C-1-1-3</v>
      </c>
      <c r="AS51" s="443"/>
      <c r="AT51" s="443"/>
    </row>
    <row r="52" spans="8:47" x14ac:dyDescent="0.25">
      <c r="AS52" s="443"/>
      <c r="AT52" s="443"/>
    </row>
    <row r="53" spans="8:47" x14ac:dyDescent="0.25">
      <c r="H53" s="110"/>
      <c r="I53" s="110"/>
      <c r="J53" s="110"/>
      <c r="K53" s="110"/>
      <c r="L53" s="110"/>
      <c r="M53" s="110"/>
      <c r="N53" s="110"/>
      <c r="O53" s="110"/>
      <c r="P53" s="110"/>
      <c r="Q53" s="110"/>
      <c r="R53" s="110"/>
      <c r="S53" s="110"/>
      <c r="T53" s="110"/>
      <c r="U53" s="110"/>
      <c r="V53" s="110"/>
      <c r="W53" s="110"/>
      <c r="X53" s="110"/>
    </row>
    <row r="54" spans="8:47" x14ac:dyDescent="0.25">
      <c r="H54" s="110"/>
      <c r="I54" s="110"/>
      <c r="J54" s="110"/>
      <c r="K54" s="110"/>
      <c r="L54" s="110"/>
      <c r="M54" s="110"/>
      <c r="N54" s="110"/>
      <c r="O54" s="110"/>
      <c r="P54" s="110"/>
      <c r="Q54" s="110"/>
      <c r="R54" s="110"/>
      <c r="S54" s="110"/>
      <c r="T54" s="110"/>
      <c r="U54" s="110"/>
      <c r="V54" s="110"/>
      <c r="W54" s="110"/>
      <c r="X54" s="110"/>
    </row>
    <row r="55" spans="8:47" x14ac:dyDescent="0.25">
      <c r="H55" s="110"/>
      <c r="I55" s="110"/>
      <c r="J55" s="110"/>
      <c r="K55" s="110"/>
      <c r="L55" s="110"/>
      <c r="M55" s="110"/>
      <c r="N55" s="110"/>
      <c r="O55" s="110"/>
      <c r="P55" s="110"/>
      <c r="Q55" s="110"/>
      <c r="R55" s="110"/>
      <c r="S55" s="110"/>
      <c r="T55" s="110"/>
      <c r="U55" s="110"/>
      <c r="V55" s="110"/>
      <c r="W55" s="110"/>
      <c r="X55" s="110"/>
    </row>
  </sheetData>
  <mergeCells count="170">
    <mergeCell ref="G7:AR7"/>
    <mergeCell ref="AG25:AM25"/>
    <mergeCell ref="N32:T32"/>
    <mergeCell ref="AG34:AM34"/>
    <mergeCell ref="U23:Z23"/>
    <mergeCell ref="J34:M34"/>
    <mergeCell ref="H28:I28"/>
    <mergeCell ref="J27:M27"/>
    <mergeCell ref="AA29:AF29"/>
    <mergeCell ref="N33:T33"/>
    <mergeCell ref="AN25:AS25"/>
    <mergeCell ref="J31:M31"/>
    <mergeCell ref="U32:Z32"/>
    <mergeCell ref="G9:Z11"/>
    <mergeCell ref="U25:Z25"/>
    <mergeCell ref="AA26:AF26"/>
    <mergeCell ref="AN28:AS28"/>
    <mergeCell ref="U26:Z26"/>
    <mergeCell ref="J33:M33"/>
    <mergeCell ref="H22:I23"/>
    <mergeCell ref="N26:T26"/>
    <mergeCell ref="AN27:AS27"/>
    <mergeCell ref="H24:I24"/>
    <mergeCell ref="H33:I33"/>
    <mergeCell ref="U27:Z27"/>
    <mergeCell ref="U36:Z36"/>
    <mergeCell ref="AT30:AX30"/>
    <mergeCell ref="J32:M32"/>
    <mergeCell ref="AT26:AX26"/>
    <mergeCell ref="U28:Z28"/>
    <mergeCell ref="AA36:AF36"/>
    <mergeCell ref="N39:T39"/>
    <mergeCell ref="AN36:AS36"/>
    <mergeCell ref="AA27:AF27"/>
    <mergeCell ref="AA37:AF37"/>
    <mergeCell ref="AT27:AX27"/>
    <mergeCell ref="H39:I39"/>
    <mergeCell ref="AA35:AF35"/>
    <mergeCell ref="AT33:AX33"/>
    <mergeCell ref="U39:Z39"/>
    <mergeCell ref="AG38:AM38"/>
    <mergeCell ref="J28:M28"/>
    <mergeCell ref="U29:Z29"/>
    <mergeCell ref="AT35:AX35"/>
    <mergeCell ref="U38:Z38"/>
    <mergeCell ref="AN29:AS29"/>
    <mergeCell ref="AA33:AF33"/>
    <mergeCell ref="AA31:AF31"/>
    <mergeCell ref="AG29:AM29"/>
    <mergeCell ref="H38:I38"/>
    <mergeCell ref="AT40:AX40"/>
    <mergeCell ref="AG28:AM28"/>
    <mergeCell ref="AG37:AM37"/>
    <mergeCell ref="H29:I29"/>
    <mergeCell ref="AT25:AX25"/>
    <mergeCell ref="AT37:AX37"/>
    <mergeCell ref="AG40:AM40"/>
    <mergeCell ref="H27:I27"/>
    <mergeCell ref="U37:Z37"/>
    <mergeCell ref="AG30:AM30"/>
    <mergeCell ref="AG39:AM39"/>
    <mergeCell ref="AA34:AF34"/>
    <mergeCell ref="N27:T27"/>
    <mergeCell ref="U40:Z40"/>
    <mergeCell ref="AN34:AS34"/>
    <mergeCell ref="AA38:AF38"/>
    <mergeCell ref="AT39:AX39"/>
    <mergeCell ref="N30:T30"/>
    <mergeCell ref="AN31:AS31"/>
    <mergeCell ref="AA40:AF40"/>
    <mergeCell ref="N40:T40"/>
    <mergeCell ref="H35:I35"/>
    <mergeCell ref="N31:T31"/>
    <mergeCell ref="AN32:AS32"/>
    <mergeCell ref="H44:Y44"/>
    <mergeCell ref="B28:E28"/>
    <mergeCell ref="J25:M25"/>
    <mergeCell ref="AA39:AF39"/>
    <mergeCell ref="H30:I30"/>
    <mergeCell ref="AN26:AS26"/>
    <mergeCell ref="AA30:AF30"/>
    <mergeCell ref="AT41:AX41"/>
    <mergeCell ref="B6:E6"/>
    <mergeCell ref="N34:T34"/>
    <mergeCell ref="B15:E15"/>
    <mergeCell ref="AT28:AX28"/>
    <mergeCell ref="H31:I31"/>
    <mergeCell ref="H40:I40"/>
    <mergeCell ref="AG24:AM24"/>
    <mergeCell ref="N36:T36"/>
    <mergeCell ref="U24:Z24"/>
    <mergeCell ref="H41:AS41"/>
    <mergeCell ref="U33:Z33"/>
    <mergeCell ref="AG26:AM26"/>
    <mergeCell ref="AT32:AX32"/>
    <mergeCell ref="J38:M38"/>
    <mergeCell ref="AT29:AX29"/>
    <mergeCell ref="AN39:AS39"/>
    <mergeCell ref="B4:E4"/>
    <mergeCell ref="AG23:AM23"/>
    <mergeCell ref="J39:M39"/>
    <mergeCell ref="N35:T35"/>
    <mergeCell ref="AA22:AS22"/>
    <mergeCell ref="J29:M29"/>
    <mergeCell ref="N25:T25"/>
    <mergeCell ref="J37:M37"/>
    <mergeCell ref="Z44:AQ44"/>
    <mergeCell ref="N37:T37"/>
    <mergeCell ref="AN38:AS38"/>
    <mergeCell ref="J40:M40"/>
    <mergeCell ref="N29:T29"/>
    <mergeCell ref="J24:M24"/>
    <mergeCell ref="AN40:AS40"/>
    <mergeCell ref="B17:E17"/>
    <mergeCell ref="AG36:AM36"/>
    <mergeCell ref="N23:T23"/>
    <mergeCell ref="AN24:AS24"/>
    <mergeCell ref="J26:M26"/>
    <mergeCell ref="AA28:AF28"/>
    <mergeCell ref="AN33:AS33"/>
    <mergeCell ref="J35:M35"/>
    <mergeCell ref="B19:E19"/>
    <mergeCell ref="B16:E16"/>
    <mergeCell ref="AG35:AM35"/>
    <mergeCell ref="AT24:AX24"/>
    <mergeCell ref="AT38:AX38"/>
    <mergeCell ref="AN23:AS23"/>
    <mergeCell ref="H36:I36"/>
    <mergeCell ref="J36:M36"/>
    <mergeCell ref="AN35:AS35"/>
    <mergeCell ref="AT36:AX36"/>
    <mergeCell ref="AA24:AF24"/>
    <mergeCell ref="N28:T28"/>
    <mergeCell ref="AT31:AX31"/>
    <mergeCell ref="U34:Z34"/>
    <mergeCell ref="AN30:AS30"/>
    <mergeCell ref="N22:Z22"/>
    <mergeCell ref="AG31:AM31"/>
    <mergeCell ref="AA32:AF32"/>
    <mergeCell ref="AT34:AX34"/>
    <mergeCell ref="H37:I37"/>
    <mergeCell ref="AN37:AS37"/>
    <mergeCell ref="U35:Z35"/>
    <mergeCell ref="J22:M23"/>
    <mergeCell ref="H34:I34"/>
    <mergeCell ref="AT22:AX23"/>
    <mergeCell ref="B8:E8"/>
    <mergeCell ref="AG27:AM27"/>
    <mergeCell ref="U30:Z30"/>
    <mergeCell ref="B36:E36"/>
    <mergeCell ref="B10:E10"/>
    <mergeCell ref="N38:T38"/>
    <mergeCell ref="H26:I26"/>
    <mergeCell ref="B20:E20"/>
    <mergeCell ref="B34:E34"/>
    <mergeCell ref="J30:M30"/>
    <mergeCell ref="U31:Z31"/>
    <mergeCell ref="H32:I32"/>
    <mergeCell ref="AA23:AF23"/>
    <mergeCell ref="B12:E12"/>
    <mergeCell ref="B14:E14"/>
    <mergeCell ref="B13:E13"/>
    <mergeCell ref="AA25:AF25"/>
    <mergeCell ref="N24:T24"/>
    <mergeCell ref="B30:E30"/>
    <mergeCell ref="AG32:AM32"/>
    <mergeCell ref="B18:E18"/>
    <mergeCell ref="AG33:AM33"/>
    <mergeCell ref="B32:E32"/>
    <mergeCell ref="H25:I25"/>
  </mergeCells>
  <hyperlinks>
    <hyperlink ref="B4" location="PANDUAN!A1" display="PANDUAN" xr:uid="{00000000-0004-0000-4600-000000000000}"/>
    <hyperlink ref="B6" location="'EWS DIRECTORY'!A1" display="EWS DIRECTORY" xr:uid="{00000000-0004-0000-4600-000001000000}"/>
    <hyperlink ref="B8" location="'DATA PEMICU'!A1" display="DATA PEMICU" xr:uid="{00000000-0004-0000-4600-000002000000}"/>
    <hyperlink ref="B10" location="'DATA PENGUJI'!A1" display="DATA PENGUJI" xr:uid="{00000000-0004-0000-4600-000003000000}"/>
    <hyperlink ref="B12" location="'MAIN LEVEL'!A1" display="MAIN LEVEL" xr:uid="{00000000-0004-0000-4600-000004000000}"/>
  </hyperlinks>
  <pageMargins left="0.51181102362204722" right="0.15748031496062989" top="0.55118110236220474" bottom="0.55118110236220474" header="0.31496062992125978" footer="0.31496062992125978"/>
  <pageSetup paperSize="9" scale="60" orientation="landscape"/>
  <headerFooter>
    <oddFooter>&amp;Rhalaman &amp;P dari &amp;N</oddFooter>
  </headerFooter>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Sheet342">
    <tabColor theme="4" tint="-0.249977111117893"/>
  </sheetPr>
  <dimension ref="A1:AX200"/>
  <sheetViews>
    <sheetView topLeftCell="B22"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47" width="3.6640625" style="306" customWidth="1"/>
    <col min="48" max="48" width="14.44140625" style="306" customWidth="1"/>
    <col min="49" max="16384" width="14.44140625" style="306"/>
  </cols>
  <sheetData>
    <row r="1" spans="2:50" ht="14.25" customHeight="1" x14ac:dyDescent="0.25">
      <c r="G1" s="110"/>
      <c r="H1" s="110"/>
      <c r="I1" s="110"/>
      <c r="J1" s="110"/>
      <c r="K1" s="110"/>
      <c r="L1" s="110"/>
      <c r="M1" s="110"/>
      <c r="N1" s="110"/>
      <c r="O1" s="110"/>
      <c r="P1" s="110"/>
      <c r="Q1" s="110"/>
      <c r="R1" s="110"/>
      <c r="S1" s="110"/>
      <c r="T1" s="110"/>
      <c r="U1" s="110"/>
      <c r="V1" s="110"/>
      <c r="W1" s="110"/>
      <c r="X1" s="110"/>
      <c r="Y1" s="110"/>
    </row>
    <row r="2" spans="2:50" ht="14.25" customHeight="1" x14ac:dyDescent="0.25">
      <c r="G2" s="55" t="s">
        <v>1674</v>
      </c>
      <c r="H2" s="55"/>
      <c r="I2" s="55"/>
      <c r="J2" s="55"/>
      <c r="K2" s="55"/>
      <c r="L2" s="55"/>
      <c r="M2" s="55"/>
      <c r="N2" s="55"/>
      <c r="AT2" s="443"/>
      <c r="AU2" s="443"/>
      <c r="AV2" s="254"/>
      <c r="AW2" s="254"/>
      <c r="AX2" s="254"/>
    </row>
    <row r="3" spans="2:50" ht="14.25" customHeight="1" x14ac:dyDescent="0.25">
      <c r="B3" s="111"/>
      <c r="C3" s="111"/>
      <c r="D3" s="111"/>
      <c r="E3" s="111"/>
      <c r="G3" s="55"/>
      <c r="H3" s="55"/>
      <c r="I3" s="55"/>
      <c r="J3" s="55"/>
      <c r="K3" s="55"/>
      <c r="L3" s="55"/>
      <c r="M3" s="55"/>
      <c r="N3" s="55"/>
      <c r="AT3" s="443"/>
      <c r="AU3" s="443"/>
      <c r="AV3" s="254"/>
      <c r="AW3" s="254"/>
      <c r="AX3" s="254"/>
    </row>
    <row r="4" spans="2:50" ht="14.25" customHeight="1" x14ac:dyDescent="0.25">
      <c r="B4" s="762" t="s">
        <v>79</v>
      </c>
      <c r="C4" s="761"/>
      <c r="D4" s="761"/>
      <c r="E4" s="761"/>
      <c r="G4" s="55"/>
      <c r="H4" s="55"/>
      <c r="I4" s="55"/>
      <c r="J4" s="55"/>
      <c r="K4" s="55"/>
      <c r="L4" s="55"/>
      <c r="M4" s="55"/>
      <c r="N4" s="55"/>
      <c r="AT4" s="443"/>
      <c r="AU4" s="443"/>
      <c r="AV4" s="254"/>
      <c r="AW4" s="254"/>
      <c r="AX4" s="254"/>
    </row>
    <row r="5" spans="2:50" ht="14.25" customHeight="1" x14ac:dyDescent="0.25">
      <c r="B5" s="111"/>
      <c r="C5" s="111"/>
      <c r="D5" s="111"/>
      <c r="E5" s="111"/>
      <c r="G5" s="55"/>
      <c r="H5" s="55"/>
      <c r="I5" s="55"/>
      <c r="J5" s="55"/>
      <c r="K5" s="55"/>
      <c r="L5" s="55"/>
      <c r="M5" s="55"/>
      <c r="N5" s="55"/>
      <c r="AT5" s="443"/>
      <c r="AU5" s="443"/>
      <c r="AV5" s="254"/>
      <c r="AW5" s="254"/>
      <c r="AX5" s="254"/>
    </row>
    <row r="6" spans="2:50" ht="14.25" customHeight="1" x14ac:dyDescent="0.25">
      <c r="B6" s="762" t="s">
        <v>87</v>
      </c>
      <c r="C6" s="761"/>
      <c r="D6" s="761"/>
      <c r="E6" s="761"/>
      <c r="G6" s="55"/>
      <c r="H6" s="55"/>
      <c r="I6" s="55"/>
      <c r="J6" s="55"/>
      <c r="K6" s="55"/>
      <c r="L6" s="55"/>
      <c r="M6" s="55"/>
      <c r="N6" s="55"/>
      <c r="AT6" s="443"/>
      <c r="AU6" s="443"/>
      <c r="AV6" s="254"/>
      <c r="AW6" s="254"/>
      <c r="AX6" s="254"/>
    </row>
    <row r="7" spans="2:50" ht="15" customHeight="1" x14ac:dyDescent="0.25">
      <c r="B7" s="111"/>
      <c r="C7" s="111"/>
      <c r="D7" s="111"/>
      <c r="E7" s="111"/>
      <c r="G7" s="996" t="s">
        <v>1774</v>
      </c>
      <c r="H7" s="1111"/>
      <c r="I7" s="1111"/>
      <c r="J7" s="1111"/>
      <c r="K7" s="1111"/>
      <c r="L7" s="1111"/>
      <c r="M7" s="1111"/>
      <c r="N7" s="1111"/>
      <c r="O7" s="1111"/>
      <c r="P7" s="1111"/>
      <c r="Q7" s="1111"/>
      <c r="R7" s="1111"/>
      <c r="S7" s="1111"/>
      <c r="T7" s="1111"/>
      <c r="U7" s="1111"/>
      <c r="V7" s="1111"/>
      <c r="W7" s="1111"/>
      <c r="X7" s="1111"/>
      <c r="Y7" s="1111"/>
      <c r="Z7" s="1111"/>
      <c r="AA7" s="1111"/>
      <c r="AB7" s="1111"/>
      <c r="AC7" s="1111"/>
      <c r="AD7" s="1111"/>
      <c r="AE7" s="1111"/>
      <c r="AF7" s="1111"/>
      <c r="AG7" s="1111"/>
      <c r="AH7" s="1111"/>
      <c r="AI7" s="1111"/>
      <c r="AJ7" s="1111"/>
      <c r="AK7" s="1111"/>
      <c r="AL7" s="1111"/>
      <c r="AM7" s="1111"/>
      <c r="AN7" s="1111"/>
      <c r="AO7" s="1111"/>
      <c r="AP7" s="1111"/>
      <c r="AQ7" s="1111"/>
      <c r="AR7" s="1111"/>
      <c r="AS7" s="58"/>
      <c r="AT7" s="443"/>
      <c r="AU7" s="443"/>
      <c r="AV7" s="254"/>
      <c r="AW7" s="254"/>
      <c r="AX7" s="254"/>
    </row>
    <row r="8" spans="2:50" ht="14.25" customHeight="1" x14ac:dyDescent="0.25">
      <c r="B8" s="762" t="s">
        <v>94</v>
      </c>
      <c r="C8" s="761"/>
      <c r="D8" s="761"/>
      <c r="E8" s="761"/>
      <c r="G8" s="55"/>
      <c r="H8" s="55"/>
      <c r="I8" s="55"/>
      <c r="J8" s="55"/>
      <c r="K8" s="55"/>
      <c r="L8" s="55"/>
      <c r="M8" s="55"/>
      <c r="N8" s="55"/>
      <c r="AT8" s="443"/>
      <c r="AU8" s="443"/>
      <c r="AV8" s="254"/>
      <c r="AW8" s="254"/>
      <c r="AX8" s="254"/>
    </row>
    <row r="9" spans="2:50" ht="14.25" customHeight="1" x14ac:dyDescent="0.25">
      <c r="B9" s="111"/>
      <c r="C9" s="111"/>
      <c r="D9" s="111"/>
      <c r="E9" s="111"/>
      <c r="G9" s="999" t="str">
        <f>"Rincian "&amp;'C-1'!G9&amp;" "&amp;'C-1-1'!M24</f>
        <v>Rincian Pembelian Bahan/Barang Dagangan Berdasarkan Analisis Kewajaran dan Kelaziman Usaha</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c r="AU9" s="443"/>
      <c r="AV9" s="254"/>
      <c r="AW9" s="254"/>
      <c r="AX9" s="254"/>
    </row>
    <row r="10" spans="2:50" ht="14.25" customHeight="1" x14ac:dyDescent="0.25">
      <c r="B10" s="762" t="s">
        <v>101</v>
      </c>
      <c r="C10" s="761"/>
      <c r="D10" s="761"/>
      <c r="E10" s="761"/>
      <c r="G10" s="1001"/>
      <c r="H10" s="1111"/>
      <c r="I10" s="1111"/>
      <c r="J10" s="1111"/>
      <c r="K10" s="1111"/>
      <c r="L10" s="1111"/>
      <c r="M10" s="1111"/>
      <c r="N10" s="1111"/>
      <c r="O10" s="1111"/>
      <c r="P10" s="1111"/>
      <c r="Q10" s="1111"/>
      <c r="R10" s="1111"/>
      <c r="S10" s="1111"/>
      <c r="T10" s="1111"/>
      <c r="U10" s="1111"/>
      <c r="V10" s="1111"/>
      <c r="W10" s="1111"/>
      <c r="X10" s="1111"/>
      <c r="Y10" s="1111"/>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c r="AU10" s="443"/>
      <c r="AV10" s="254"/>
      <c r="AW10" s="254"/>
      <c r="AX10" s="254"/>
    </row>
    <row r="11" spans="2:50"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c r="AU11" s="443"/>
      <c r="AV11" s="254"/>
      <c r="AW11" s="254"/>
      <c r="AX11" s="254"/>
    </row>
    <row r="12" spans="2:50" ht="14.25" customHeight="1" x14ac:dyDescent="0.25">
      <c r="B12" s="762" t="s">
        <v>106</v>
      </c>
      <c r="C12" s="761"/>
      <c r="D12" s="761"/>
      <c r="E12" s="761"/>
      <c r="G12" s="254"/>
      <c r="H12" s="254"/>
      <c r="I12" s="254"/>
      <c r="J12" s="254"/>
      <c r="K12" s="254"/>
      <c r="L12" s="254"/>
      <c r="M12" s="254"/>
      <c r="N12" s="254"/>
      <c r="AT12" s="443"/>
      <c r="AU12" s="443"/>
      <c r="AV12" s="254"/>
      <c r="AW12" s="254"/>
      <c r="AX12" s="254"/>
    </row>
    <row r="13" spans="2:50" ht="14.25" customHeight="1" x14ac:dyDescent="0.25">
      <c r="B13" s="962" t="str">
        <f>HYPERLINK("#'"&amp;'EWS DIRECTORY'!$J$66&amp;"'!A1",'EWS DIRECTORY'!$J$66)</f>
        <v>C-1</v>
      </c>
      <c r="C13" s="761"/>
      <c r="D13" s="761"/>
      <c r="E13" s="761"/>
      <c r="G13" s="55" t="s">
        <v>1680</v>
      </c>
      <c r="H13" s="55"/>
      <c r="I13" s="254"/>
      <c r="J13" s="254"/>
      <c r="K13" s="254"/>
      <c r="L13" s="254"/>
      <c r="M13" s="254"/>
      <c r="N13" s="254"/>
      <c r="AT13" s="443"/>
      <c r="AU13" s="443"/>
      <c r="AV13" s="254"/>
      <c r="AW13" s="254"/>
      <c r="AX13" s="254"/>
    </row>
    <row r="14" spans="2:50" ht="14.25" customHeight="1" x14ac:dyDescent="0.25">
      <c r="B14" s="931" t="str">
        <f>HYPERLINK("#'"&amp;'EWS DIRECTORY'!$J$67&amp;"'!A1",'EWS DIRECTORY'!$J$67)</f>
        <v>C-1-1</v>
      </c>
      <c r="C14" s="761"/>
      <c r="D14" s="761"/>
      <c r="E14" s="761"/>
      <c r="G14" s="55" t="s">
        <v>1891</v>
      </c>
      <c r="H14" s="55"/>
      <c r="I14" s="254"/>
      <c r="J14" s="254"/>
      <c r="K14" s="254"/>
      <c r="L14" s="254"/>
      <c r="M14" s="254"/>
      <c r="N14" s="254"/>
      <c r="AT14" s="443"/>
      <c r="AU14" s="443"/>
      <c r="AV14" s="254"/>
      <c r="AW14" s="254"/>
      <c r="AX14" s="254"/>
    </row>
    <row r="15" spans="2:50" ht="14.25" customHeight="1" x14ac:dyDescent="0.25">
      <c r="B15" s="929" t="str">
        <f>HYPERLINK("#'"&amp;'EWS DIRECTORY'!$J$68&amp;"'!A1",'EWS DIRECTORY'!$J$68)</f>
        <v>C-1-1-1</v>
      </c>
      <c r="C15" s="761"/>
      <c r="D15" s="761"/>
      <c r="E15" s="761"/>
      <c r="G15" s="55" t="s">
        <v>1892</v>
      </c>
      <c r="H15" s="55"/>
      <c r="I15" s="254"/>
      <c r="J15" s="254"/>
      <c r="K15" s="254"/>
      <c r="L15" s="254"/>
      <c r="M15" s="254"/>
      <c r="N15" s="254"/>
      <c r="AT15" s="443"/>
      <c r="AU15" s="443"/>
      <c r="AV15" s="254"/>
      <c r="AW15" s="254"/>
      <c r="AX15" s="254"/>
    </row>
    <row r="16" spans="2:50" ht="14.25" customHeight="1" x14ac:dyDescent="0.25">
      <c r="B16" s="929" t="str">
        <f>HYPERLINK("#'"&amp;'EWS DIRECTORY'!$J$69&amp;"'!A1",'EWS DIRECTORY'!$J$69)</f>
        <v>C-1-1-2</v>
      </c>
      <c r="C16" s="761"/>
      <c r="D16" s="761"/>
      <c r="E16" s="761"/>
      <c r="G16" s="55" t="s">
        <v>1893</v>
      </c>
      <c r="H16" s="55"/>
      <c r="I16" s="254"/>
      <c r="J16" s="254"/>
      <c r="K16" s="254"/>
      <c r="L16" s="254"/>
      <c r="M16" s="254"/>
      <c r="N16" s="254"/>
      <c r="AT16" s="443"/>
      <c r="AU16" s="443"/>
      <c r="AV16" s="254"/>
      <c r="AW16" s="254"/>
      <c r="AX16" s="254"/>
    </row>
    <row r="17" spans="2:50" ht="14.25" customHeight="1" x14ac:dyDescent="0.25">
      <c r="B17" s="929" t="str">
        <f>HYPERLINK("#'"&amp;'EWS DIRECTORY'!$J$70&amp;"'!A1",'EWS DIRECTORY'!$J$70)</f>
        <v>C-1-1-3</v>
      </c>
      <c r="C17" s="761"/>
      <c r="D17" s="761"/>
      <c r="E17" s="761"/>
      <c r="G17" s="55" t="s">
        <v>1681</v>
      </c>
      <c r="H17" s="55"/>
      <c r="I17" s="55"/>
      <c r="J17" s="254"/>
      <c r="K17" s="254"/>
      <c r="L17" s="254"/>
      <c r="M17" s="254"/>
      <c r="N17" s="254"/>
      <c r="AT17" s="443"/>
      <c r="AU17" s="443"/>
      <c r="AV17" s="254"/>
      <c r="AW17" s="254"/>
      <c r="AX17" s="254"/>
    </row>
    <row r="18" spans="2:50" ht="14.25" customHeight="1" x14ac:dyDescent="0.25">
      <c r="B18" s="927" t="str">
        <f>HYPERLINK("#'"&amp;'EWS DIRECTORY'!$J$71&amp;"'!A1",'EWS DIRECTORY'!$J$71)</f>
        <v>C-1-1-4</v>
      </c>
      <c r="C18" s="761"/>
      <c r="D18" s="761"/>
      <c r="E18" s="761"/>
      <c r="G18" s="55" t="s">
        <v>1744</v>
      </c>
      <c r="H18" s="55"/>
      <c r="I18" s="55" t="s">
        <v>1744</v>
      </c>
      <c r="J18" s="254"/>
      <c r="K18" s="254"/>
      <c r="L18" s="254"/>
      <c r="M18" s="254"/>
      <c r="N18" s="254"/>
      <c r="AT18" s="443"/>
      <c r="AU18" s="443"/>
      <c r="AV18" s="254"/>
      <c r="AW18" s="254"/>
      <c r="AX18" s="254"/>
    </row>
    <row r="19" spans="2:50" ht="14.25" customHeight="1" x14ac:dyDescent="0.25">
      <c r="B19" s="929" t="str">
        <f>HYPERLINK("#'"&amp;'EWS DIRECTORY'!$J$72&amp;"'!A1",'EWS DIRECTORY'!$J$72)</f>
        <v>C-1-1-5</v>
      </c>
      <c r="C19" s="761"/>
      <c r="D19" s="761"/>
      <c r="E19" s="761"/>
      <c r="AT19" s="443"/>
      <c r="AU19" s="443"/>
      <c r="AV19" s="254"/>
      <c r="AW19" s="254"/>
      <c r="AX19" s="254"/>
    </row>
    <row r="20" spans="2:50" ht="14.25" customHeight="1" x14ac:dyDescent="0.25">
      <c r="B20" s="929" t="str">
        <f>HYPERLINK("#'"&amp;'EWS DIRECTORY'!$J$73&amp;"'!A1",'EWS DIRECTORY'!$J$73)</f>
        <v>C-1-1-6</v>
      </c>
      <c r="C20" s="761"/>
      <c r="D20" s="761"/>
      <c r="E20" s="761"/>
      <c r="G20" s="55" t="s">
        <v>1851</v>
      </c>
      <c r="AT20" s="443"/>
      <c r="AU20" s="443"/>
      <c r="AV20" s="271"/>
      <c r="AW20" s="271"/>
      <c r="AX20" s="271"/>
    </row>
    <row r="21" spans="2:50" ht="14.25" customHeight="1" x14ac:dyDescent="0.25">
      <c r="G21" s="55"/>
      <c r="AT21" s="443"/>
      <c r="AU21" s="443"/>
      <c r="AV21" s="254"/>
      <c r="AW21" s="254"/>
      <c r="AX21" s="254"/>
    </row>
    <row r="22" spans="2:50" ht="13.8" x14ac:dyDescent="0.25">
      <c r="G22" s="55"/>
      <c r="H22" s="1082" t="s">
        <v>1445</v>
      </c>
      <c r="I22" s="765"/>
      <c r="J22" s="1109" t="s">
        <v>1894</v>
      </c>
      <c r="K22" s="764"/>
      <c r="L22" s="764"/>
      <c r="M22" s="764"/>
      <c r="N22" s="764"/>
      <c r="O22" s="764"/>
      <c r="P22" s="764"/>
      <c r="Q22" s="764"/>
      <c r="R22" s="764"/>
      <c r="S22" s="764"/>
      <c r="T22" s="764"/>
      <c r="U22" s="764"/>
      <c r="V22" s="764"/>
      <c r="W22" s="764"/>
      <c r="X22" s="765"/>
      <c r="Y22" s="1082" t="s">
        <v>1767</v>
      </c>
      <c r="Z22" s="765"/>
      <c r="AA22" s="1082" t="s">
        <v>1895</v>
      </c>
      <c r="AB22" s="764"/>
      <c r="AC22" s="764"/>
      <c r="AD22" s="764"/>
      <c r="AE22" s="764"/>
      <c r="AF22" s="764"/>
      <c r="AG22" s="764"/>
      <c r="AH22" s="764"/>
      <c r="AI22" s="764"/>
      <c r="AJ22" s="764"/>
      <c r="AK22" s="764"/>
      <c r="AL22" s="764"/>
      <c r="AM22" s="764"/>
      <c r="AN22" s="764"/>
      <c r="AO22" s="764"/>
      <c r="AP22" s="764"/>
      <c r="AQ22" s="764"/>
      <c r="AR22" s="764"/>
      <c r="AS22" s="764"/>
      <c r="AT22" s="765"/>
    </row>
    <row r="23" spans="2:50" ht="15" customHeight="1" x14ac:dyDescent="0.25">
      <c r="G23" s="55"/>
      <c r="H23" s="1104">
        <v>1</v>
      </c>
      <c r="I23" s="765"/>
      <c r="J23" s="1105" t="s">
        <v>1896</v>
      </c>
      <c r="K23" s="764"/>
      <c r="L23" s="764"/>
      <c r="M23" s="764"/>
      <c r="N23" s="764"/>
      <c r="O23" s="764"/>
      <c r="P23" s="764"/>
      <c r="Q23" s="764"/>
      <c r="R23" s="764"/>
      <c r="S23" s="764"/>
      <c r="T23" s="764"/>
      <c r="U23" s="764"/>
      <c r="V23" s="764"/>
      <c r="W23" s="764"/>
      <c r="X23" s="765"/>
      <c r="Y23" s="1009"/>
      <c r="Z23" s="765"/>
      <c r="AA23" s="1009"/>
      <c r="AB23" s="764"/>
      <c r="AC23" s="764"/>
      <c r="AD23" s="764"/>
      <c r="AE23" s="764"/>
      <c r="AF23" s="764"/>
      <c r="AG23" s="764"/>
      <c r="AH23" s="764"/>
      <c r="AI23" s="764"/>
      <c r="AJ23" s="764"/>
      <c r="AK23" s="764"/>
      <c r="AL23" s="764"/>
      <c r="AM23" s="764"/>
      <c r="AN23" s="764"/>
      <c r="AO23" s="764"/>
      <c r="AP23" s="764"/>
      <c r="AQ23" s="764"/>
      <c r="AR23" s="764"/>
      <c r="AS23" s="764"/>
      <c r="AT23" s="765"/>
    </row>
    <row r="24" spans="2:50" ht="15" customHeight="1" x14ac:dyDescent="0.25">
      <c r="H24" s="1104">
        <v>2</v>
      </c>
      <c r="I24" s="765"/>
      <c r="J24" s="1105" t="s">
        <v>1897</v>
      </c>
      <c r="K24" s="764"/>
      <c r="L24" s="764"/>
      <c r="M24" s="764"/>
      <c r="N24" s="764"/>
      <c r="O24" s="764"/>
      <c r="P24" s="764"/>
      <c r="Q24" s="764"/>
      <c r="R24" s="764"/>
      <c r="S24" s="764"/>
      <c r="T24" s="764"/>
      <c r="U24" s="764"/>
      <c r="V24" s="764"/>
      <c r="W24" s="764"/>
      <c r="X24" s="765"/>
      <c r="Y24" s="1009"/>
      <c r="Z24" s="765"/>
      <c r="AA24" s="1009"/>
      <c r="AB24" s="764"/>
      <c r="AC24" s="764"/>
      <c r="AD24" s="764"/>
      <c r="AE24" s="764"/>
      <c r="AF24" s="764"/>
      <c r="AG24" s="764"/>
      <c r="AH24" s="764"/>
      <c r="AI24" s="764"/>
      <c r="AJ24" s="764"/>
      <c r="AK24" s="764"/>
      <c r="AL24" s="764"/>
      <c r="AM24" s="764"/>
      <c r="AN24" s="764"/>
      <c r="AO24" s="764"/>
      <c r="AP24" s="764"/>
      <c r="AQ24" s="764"/>
      <c r="AR24" s="764"/>
      <c r="AS24" s="764"/>
      <c r="AT24" s="765"/>
    </row>
    <row r="25" spans="2:50" ht="15" customHeight="1" x14ac:dyDescent="0.25">
      <c r="H25" s="1104">
        <v>3</v>
      </c>
      <c r="I25" s="765"/>
      <c r="J25" s="1105" t="s">
        <v>1898</v>
      </c>
      <c r="K25" s="764"/>
      <c r="L25" s="764"/>
      <c r="M25" s="764"/>
      <c r="N25" s="764"/>
      <c r="O25" s="764"/>
      <c r="P25" s="764"/>
      <c r="Q25" s="764"/>
      <c r="R25" s="764"/>
      <c r="S25" s="764"/>
      <c r="T25" s="764"/>
      <c r="U25" s="764"/>
      <c r="V25" s="764"/>
      <c r="W25" s="764"/>
      <c r="X25" s="765"/>
      <c r="Y25" s="1009"/>
      <c r="Z25" s="765"/>
      <c r="AA25" s="1009"/>
      <c r="AB25" s="764"/>
      <c r="AC25" s="764"/>
      <c r="AD25" s="764"/>
      <c r="AE25" s="764"/>
      <c r="AF25" s="764"/>
      <c r="AG25" s="764"/>
      <c r="AH25" s="764"/>
      <c r="AI25" s="764"/>
      <c r="AJ25" s="764"/>
      <c r="AK25" s="764"/>
      <c r="AL25" s="764"/>
      <c r="AM25" s="764"/>
      <c r="AN25" s="764"/>
      <c r="AO25" s="764"/>
      <c r="AP25" s="764"/>
      <c r="AQ25" s="764"/>
      <c r="AR25" s="764"/>
      <c r="AS25" s="764"/>
      <c r="AT25" s="765"/>
    </row>
    <row r="26" spans="2:50" ht="15" customHeight="1" x14ac:dyDescent="0.25">
      <c r="H26" s="1104">
        <v>4</v>
      </c>
      <c r="I26" s="765"/>
      <c r="J26" s="1105" t="s">
        <v>1899</v>
      </c>
      <c r="K26" s="764"/>
      <c r="L26" s="764"/>
      <c r="M26" s="764"/>
      <c r="N26" s="764"/>
      <c r="O26" s="764"/>
      <c r="P26" s="764"/>
      <c r="Q26" s="764"/>
      <c r="R26" s="764"/>
      <c r="S26" s="764"/>
      <c r="T26" s="764"/>
      <c r="U26" s="764"/>
      <c r="V26" s="764"/>
      <c r="W26" s="764"/>
      <c r="X26" s="765"/>
      <c r="Y26" s="1009"/>
      <c r="Z26" s="765"/>
      <c r="AA26" s="1009"/>
      <c r="AB26" s="764"/>
      <c r="AC26" s="764"/>
      <c r="AD26" s="764"/>
      <c r="AE26" s="764"/>
      <c r="AF26" s="764"/>
      <c r="AG26" s="764"/>
      <c r="AH26" s="764"/>
      <c r="AI26" s="764"/>
      <c r="AJ26" s="764"/>
      <c r="AK26" s="764"/>
      <c r="AL26" s="764"/>
      <c r="AM26" s="764"/>
      <c r="AN26" s="764"/>
      <c r="AO26" s="764"/>
      <c r="AP26" s="764"/>
      <c r="AQ26" s="764"/>
      <c r="AR26" s="764"/>
      <c r="AS26" s="764"/>
      <c r="AT26" s="765"/>
    </row>
    <row r="27" spans="2:50" ht="15" customHeight="1" x14ac:dyDescent="0.25">
      <c r="H27" s="1104">
        <v>5</v>
      </c>
      <c r="I27" s="765"/>
      <c r="J27" s="1105" t="s">
        <v>1900</v>
      </c>
      <c r="K27" s="764"/>
      <c r="L27" s="764"/>
      <c r="M27" s="764"/>
      <c r="N27" s="764"/>
      <c r="O27" s="764"/>
      <c r="P27" s="764"/>
      <c r="Q27" s="764"/>
      <c r="R27" s="764"/>
      <c r="S27" s="764"/>
      <c r="T27" s="764"/>
      <c r="U27" s="764"/>
      <c r="V27" s="764"/>
      <c r="W27" s="764"/>
      <c r="X27" s="765"/>
      <c r="Y27" s="1009"/>
      <c r="Z27" s="765"/>
      <c r="AA27" s="1009"/>
      <c r="AB27" s="764"/>
      <c r="AC27" s="764"/>
      <c r="AD27" s="764"/>
      <c r="AE27" s="764"/>
      <c r="AF27" s="764"/>
      <c r="AG27" s="764"/>
      <c r="AH27" s="764"/>
      <c r="AI27" s="764"/>
      <c r="AJ27" s="764"/>
      <c r="AK27" s="764"/>
      <c r="AL27" s="764"/>
      <c r="AM27" s="764"/>
      <c r="AN27" s="764"/>
      <c r="AO27" s="764"/>
      <c r="AP27" s="764"/>
      <c r="AQ27" s="764"/>
      <c r="AR27" s="764"/>
      <c r="AS27" s="764"/>
      <c r="AT27" s="765"/>
    </row>
    <row r="28" spans="2:50" ht="15" customHeight="1" x14ac:dyDescent="0.25">
      <c r="B28" s="760"/>
      <c r="C28" s="761"/>
      <c r="D28" s="761"/>
      <c r="E28" s="761"/>
      <c r="H28" s="1104">
        <v>6</v>
      </c>
      <c r="I28" s="765"/>
      <c r="J28" s="1105" t="s">
        <v>1901</v>
      </c>
      <c r="K28" s="764"/>
      <c r="L28" s="764"/>
      <c r="M28" s="764"/>
      <c r="N28" s="764"/>
      <c r="O28" s="764"/>
      <c r="P28" s="764"/>
      <c r="Q28" s="764"/>
      <c r="R28" s="764"/>
      <c r="S28" s="764"/>
      <c r="T28" s="764"/>
      <c r="U28" s="764"/>
      <c r="V28" s="764"/>
      <c r="W28" s="764"/>
      <c r="X28" s="765"/>
      <c r="Y28" s="1009"/>
      <c r="Z28" s="765"/>
      <c r="AA28" s="1009"/>
      <c r="AB28" s="764"/>
      <c r="AC28" s="764"/>
      <c r="AD28" s="764"/>
      <c r="AE28" s="764"/>
      <c r="AF28" s="764"/>
      <c r="AG28" s="764"/>
      <c r="AH28" s="764"/>
      <c r="AI28" s="764"/>
      <c r="AJ28" s="764"/>
      <c r="AK28" s="764"/>
      <c r="AL28" s="764"/>
      <c r="AM28" s="764"/>
      <c r="AN28" s="764"/>
      <c r="AO28" s="764"/>
      <c r="AP28" s="764"/>
      <c r="AQ28" s="764"/>
      <c r="AR28" s="764"/>
      <c r="AS28" s="764"/>
      <c r="AT28" s="765"/>
    </row>
    <row r="29" spans="2:50" ht="15" customHeight="1" x14ac:dyDescent="0.25">
      <c r="H29" s="1104">
        <v>7</v>
      </c>
      <c r="I29" s="765"/>
      <c r="J29" s="1105" t="s">
        <v>1902</v>
      </c>
      <c r="K29" s="764"/>
      <c r="L29" s="764"/>
      <c r="M29" s="764"/>
      <c r="N29" s="764"/>
      <c r="O29" s="764"/>
      <c r="P29" s="764"/>
      <c r="Q29" s="764"/>
      <c r="R29" s="764"/>
      <c r="S29" s="764"/>
      <c r="T29" s="764"/>
      <c r="U29" s="764"/>
      <c r="V29" s="764"/>
      <c r="W29" s="764"/>
      <c r="X29" s="765"/>
      <c r="Y29" s="1009"/>
      <c r="Z29" s="765"/>
      <c r="AA29" s="1009"/>
      <c r="AB29" s="764"/>
      <c r="AC29" s="764"/>
      <c r="AD29" s="764"/>
      <c r="AE29" s="764"/>
      <c r="AF29" s="764"/>
      <c r="AG29" s="764"/>
      <c r="AH29" s="764"/>
      <c r="AI29" s="764"/>
      <c r="AJ29" s="764"/>
      <c r="AK29" s="764"/>
      <c r="AL29" s="764"/>
      <c r="AM29" s="764"/>
      <c r="AN29" s="764"/>
      <c r="AO29" s="764"/>
      <c r="AP29" s="764"/>
      <c r="AQ29" s="764"/>
      <c r="AR29" s="764"/>
      <c r="AS29" s="764"/>
      <c r="AT29" s="765"/>
    </row>
    <row r="30" spans="2:50" ht="15" customHeight="1" x14ac:dyDescent="0.25">
      <c r="B30" s="760"/>
      <c r="C30" s="761"/>
      <c r="D30" s="761"/>
      <c r="E30" s="761"/>
      <c r="H30" s="1104">
        <v>8</v>
      </c>
      <c r="I30" s="765"/>
      <c r="J30" s="1105" t="s">
        <v>1903</v>
      </c>
      <c r="K30" s="764"/>
      <c r="L30" s="764"/>
      <c r="M30" s="764"/>
      <c r="N30" s="764"/>
      <c r="O30" s="764"/>
      <c r="P30" s="764"/>
      <c r="Q30" s="764"/>
      <c r="R30" s="764"/>
      <c r="S30" s="764"/>
      <c r="T30" s="764"/>
      <c r="U30" s="764"/>
      <c r="V30" s="764"/>
      <c r="W30" s="764"/>
      <c r="X30" s="765"/>
      <c r="Y30" s="1009"/>
      <c r="Z30" s="765"/>
      <c r="AA30" s="1009"/>
      <c r="AB30" s="764"/>
      <c r="AC30" s="764"/>
      <c r="AD30" s="764"/>
      <c r="AE30" s="764"/>
      <c r="AF30" s="764"/>
      <c r="AG30" s="764"/>
      <c r="AH30" s="764"/>
      <c r="AI30" s="764"/>
      <c r="AJ30" s="764"/>
      <c r="AK30" s="764"/>
      <c r="AL30" s="764"/>
      <c r="AM30" s="764"/>
      <c r="AN30" s="764"/>
      <c r="AO30" s="764"/>
      <c r="AP30" s="764"/>
      <c r="AQ30" s="764"/>
      <c r="AR30" s="764"/>
      <c r="AS30" s="764"/>
      <c r="AT30" s="765"/>
    </row>
    <row r="31" spans="2:50" ht="15" customHeight="1" x14ac:dyDescent="0.25">
      <c r="H31" s="1104">
        <v>9</v>
      </c>
      <c r="I31" s="765"/>
      <c r="J31" s="1105" t="s">
        <v>1904</v>
      </c>
      <c r="K31" s="764"/>
      <c r="L31" s="764"/>
      <c r="M31" s="764"/>
      <c r="N31" s="764"/>
      <c r="O31" s="764"/>
      <c r="P31" s="764"/>
      <c r="Q31" s="764"/>
      <c r="R31" s="764"/>
      <c r="S31" s="764"/>
      <c r="T31" s="764"/>
      <c r="U31" s="764"/>
      <c r="V31" s="764"/>
      <c r="W31" s="764"/>
      <c r="X31" s="765"/>
      <c r="Y31" s="1009"/>
      <c r="Z31" s="765"/>
      <c r="AA31" s="1009"/>
      <c r="AB31" s="764"/>
      <c r="AC31" s="764"/>
      <c r="AD31" s="764"/>
      <c r="AE31" s="764"/>
      <c r="AF31" s="764"/>
      <c r="AG31" s="764"/>
      <c r="AH31" s="764"/>
      <c r="AI31" s="764"/>
      <c r="AJ31" s="764"/>
      <c r="AK31" s="764"/>
      <c r="AL31" s="764"/>
      <c r="AM31" s="764"/>
      <c r="AN31" s="764"/>
      <c r="AO31" s="764"/>
      <c r="AP31" s="764"/>
      <c r="AQ31" s="764"/>
      <c r="AR31" s="764"/>
      <c r="AS31" s="764"/>
      <c r="AT31" s="765"/>
    </row>
    <row r="32" spans="2:50" ht="15" customHeight="1" x14ac:dyDescent="0.25">
      <c r="B32" s="760"/>
      <c r="C32" s="761"/>
      <c r="D32" s="761"/>
      <c r="E32" s="761"/>
      <c r="H32" s="1104">
        <v>10</v>
      </c>
      <c r="I32" s="765"/>
      <c r="J32" s="1105" t="s">
        <v>1905</v>
      </c>
      <c r="K32" s="764"/>
      <c r="L32" s="764"/>
      <c r="M32" s="764"/>
      <c r="N32" s="764"/>
      <c r="O32" s="764"/>
      <c r="P32" s="764"/>
      <c r="Q32" s="764"/>
      <c r="R32" s="764"/>
      <c r="S32" s="764"/>
      <c r="T32" s="764"/>
      <c r="U32" s="764"/>
      <c r="V32" s="764"/>
      <c r="W32" s="764"/>
      <c r="X32" s="765"/>
      <c r="Y32" s="1009"/>
      <c r="Z32" s="765"/>
      <c r="AA32" s="1009"/>
      <c r="AB32" s="764"/>
      <c r="AC32" s="764"/>
      <c r="AD32" s="764"/>
      <c r="AE32" s="764"/>
      <c r="AF32" s="764"/>
      <c r="AG32" s="764"/>
      <c r="AH32" s="764"/>
      <c r="AI32" s="764"/>
      <c r="AJ32" s="764"/>
      <c r="AK32" s="764"/>
      <c r="AL32" s="764"/>
      <c r="AM32" s="764"/>
      <c r="AN32" s="764"/>
      <c r="AO32" s="764"/>
      <c r="AP32" s="764"/>
      <c r="AQ32" s="764"/>
      <c r="AR32" s="764"/>
      <c r="AS32" s="764"/>
      <c r="AT32" s="765"/>
      <c r="AU32" s="254"/>
      <c r="AV32" s="254"/>
      <c r="AW32" s="254"/>
      <c r="AX32" s="254"/>
    </row>
    <row r="33" spans="2:50" ht="15" customHeight="1" x14ac:dyDescent="0.25">
      <c r="H33" s="1104">
        <v>11</v>
      </c>
      <c r="I33" s="765"/>
      <c r="J33" s="1105" t="s">
        <v>1906</v>
      </c>
      <c r="K33" s="764"/>
      <c r="L33" s="764"/>
      <c r="M33" s="764"/>
      <c r="N33" s="764"/>
      <c r="O33" s="764"/>
      <c r="P33" s="764"/>
      <c r="Q33" s="764"/>
      <c r="R33" s="764"/>
      <c r="S33" s="764"/>
      <c r="T33" s="764"/>
      <c r="U33" s="764"/>
      <c r="V33" s="764"/>
      <c r="W33" s="764"/>
      <c r="X33" s="765"/>
      <c r="Y33" s="1009"/>
      <c r="Z33" s="765"/>
      <c r="AA33" s="1009"/>
      <c r="AB33" s="764"/>
      <c r="AC33" s="764"/>
      <c r="AD33" s="764"/>
      <c r="AE33" s="764"/>
      <c r="AF33" s="764"/>
      <c r="AG33" s="764"/>
      <c r="AH33" s="764"/>
      <c r="AI33" s="764"/>
      <c r="AJ33" s="764"/>
      <c r="AK33" s="764"/>
      <c r="AL33" s="764"/>
      <c r="AM33" s="764"/>
      <c r="AN33" s="764"/>
      <c r="AO33" s="764"/>
      <c r="AP33" s="764"/>
      <c r="AQ33" s="764"/>
      <c r="AR33" s="764"/>
      <c r="AS33" s="764"/>
      <c r="AT33" s="765"/>
      <c r="AU33" s="254"/>
      <c r="AV33" s="254"/>
      <c r="AW33" s="254"/>
      <c r="AX33" s="254"/>
    </row>
    <row r="34" spans="2:50" ht="15" customHeight="1" x14ac:dyDescent="0.25">
      <c r="B34" s="760"/>
      <c r="C34" s="761"/>
      <c r="D34" s="761"/>
      <c r="E34" s="761"/>
      <c r="H34" s="1104">
        <v>12</v>
      </c>
      <c r="I34" s="765"/>
      <c r="J34" s="1105" t="s">
        <v>1907</v>
      </c>
      <c r="K34" s="764"/>
      <c r="L34" s="764"/>
      <c r="M34" s="764"/>
      <c r="N34" s="764"/>
      <c r="O34" s="764"/>
      <c r="P34" s="764"/>
      <c r="Q34" s="764"/>
      <c r="R34" s="764"/>
      <c r="S34" s="764"/>
      <c r="T34" s="764"/>
      <c r="U34" s="764"/>
      <c r="V34" s="764"/>
      <c r="W34" s="764"/>
      <c r="X34" s="765"/>
      <c r="Y34" s="1009"/>
      <c r="Z34" s="765"/>
      <c r="AA34" s="1009"/>
      <c r="AB34" s="764"/>
      <c r="AC34" s="764"/>
      <c r="AD34" s="764"/>
      <c r="AE34" s="764"/>
      <c r="AF34" s="764"/>
      <c r="AG34" s="764"/>
      <c r="AH34" s="764"/>
      <c r="AI34" s="764"/>
      <c r="AJ34" s="764"/>
      <c r="AK34" s="764"/>
      <c r="AL34" s="764"/>
      <c r="AM34" s="764"/>
      <c r="AN34" s="764"/>
      <c r="AO34" s="764"/>
      <c r="AP34" s="764"/>
      <c r="AQ34" s="764"/>
      <c r="AR34" s="764"/>
      <c r="AS34" s="764"/>
      <c r="AT34" s="765"/>
      <c r="AU34" s="254"/>
      <c r="AV34" s="254"/>
      <c r="AW34" s="254"/>
      <c r="AX34" s="254"/>
    </row>
    <row r="35" spans="2:50" ht="15" customHeight="1" x14ac:dyDescent="0.25">
      <c r="H35" s="1104">
        <v>13</v>
      </c>
      <c r="I35" s="765"/>
      <c r="J35" s="1105" t="s">
        <v>1908</v>
      </c>
      <c r="K35" s="764"/>
      <c r="L35" s="764"/>
      <c r="M35" s="764"/>
      <c r="N35" s="764"/>
      <c r="O35" s="764"/>
      <c r="P35" s="764"/>
      <c r="Q35" s="764"/>
      <c r="R35" s="764"/>
      <c r="S35" s="764"/>
      <c r="T35" s="764"/>
      <c r="U35" s="764"/>
      <c r="V35" s="764"/>
      <c r="W35" s="764"/>
      <c r="X35" s="765"/>
      <c r="Y35" s="1009"/>
      <c r="Z35" s="765"/>
      <c r="AA35" s="1009"/>
      <c r="AB35" s="764"/>
      <c r="AC35" s="764"/>
      <c r="AD35" s="764"/>
      <c r="AE35" s="764"/>
      <c r="AF35" s="764"/>
      <c r="AG35" s="764"/>
      <c r="AH35" s="764"/>
      <c r="AI35" s="764"/>
      <c r="AJ35" s="764"/>
      <c r="AK35" s="764"/>
      <c r="AL35" s="764"/>
      <c r="AM35" s="764"/>
      <c r="AN35" s="764"/>
      <c r="AO35" s="764"/>
      <c r="AP35" s="764"/>
      <c r="AQ35" s="764"/>
      <c r="AR35" s="764"/>
      <c r="AS35" s="764"/>
      <c r="AT35" s="765"/>
      <c r="AU35" s="254"/>
      <c r="AV35" s="254"/>
      <c r="AW35" s="254"/>
      <c r="AX35" s="254"/>
    </row>
    <row r="36" spans="2:50" ht="15" customHeight="1" x14ac:dyDescent="0.25">
      <c r="B36" s="760"/>
      <c r="C36" s="761"/>
      <c r="D36" s="761"/>
      <c r="E36" s="761"/>
      <c r="H36" s="204"/>
      <c r="I36" s="204"/>
      <c r="AS36" s="443"/>
      <c r="AT36" s="443"/>
      <c r="AU36" s="254"/>
      <c r="AV36" s="254"/>
      <c r="AW36" s="254"/>
      <c r="AX36" s="254"/>
    </row>
    <row r="37" spans="2:50" ht="15" customHeight="1" x14ac:dyDescent="0.25">
      <c r="H37" s="1082" t="s">
        <v>1445</v>
      </c>
      <c r="I37" s="765"/>
      <c r="J37" s="1109" t="s">
        <v>1780</v>
      </c>
      <c r="K37" s="764"/>
      <c r="L37" s="764"/>
      <c r="M37" s="764"/>
      <c r="N37" s="764"/>
      <c r="O37" s="764"/>
      <c r="P37" s="764"/>
      <c r="Q37" s="764"/>
      <c r="R37" s="764"/>
      <c r="S37" s="764"/>
      <c r="T37" s="764"/>
      <c r="U37" s="764"/>
      <c r="V37" s="764"/>
      <c r="W37" s="764"/>
      <c r="X37" s="765"/>
      <c r="Y37" s="1082" t="s">
        <v>1767</v>
      </c>
      <c r="Z37" s="765"/>
      <c r="AA37" s="1110" t="s">
        <v>1909</v>
      </c>
      <c r="AB37" s="764"/>
      <c r="AC37" s="764"/>
      <c r="AD37" s="764"/>
      <c r="AE37" s="764"/>
      <c r="AF37" s="764"/>
      <c r="AG37" s="764"/>
      <c r="AH37" s="764"/>
      <c r="AI37" s="764"/>
      <c r="AJ37" s="765"/>
      <c r="AK37" s="1110" t="s">
        <v>1910</v>
      </c>
      <c r="AL37" s="764"/>
      <c r="AM37" s="764"/>
      <c r="AN37" s="764"/>
      <c r="AO37" s="764"/>
      <c r="AP37" s="764"/>
      <c r="AQ37" s="764"/>
      <c r="AR37" s="764"/>
      <c r="AS37" s="764"/>
      <c r="AT37" s="765"/>
      <c r="AU37" s="254"/>
      <c r="AV37" s="254"/>
      <c r="AW37" s="254"/>
      <c r="AX37" s="254"/>
    </row>
    <row r="38" spans="2:50" ht="15" customHeight="1" x14ac:dyDescent="0.25">
      <c r="H38" s="1104">
        <v>1</v>
      </c>
      <c r="I38" s="765"/>
      <c r="J38" s="1105" t="s">
        <v>1911</v>
      </c>
      <c r="K38" s="764"/>
      <c r="L38" s="764"/>
      <c r="M38" s="764"/>
      <c r="N38" s="764"/>
      <c r="O38" s="764"/>
      <c r="P38" s="764"/>
      <c r="Q38" s="764"/>
      <c r="R38" s="764"/>
      <c r="S38" s="764"/>
      <c r="T38" s="764"/>
      <c r="U38" s="764"/>
      <c r="V38" s="764"/>
      <c r="W38" s="764"/>
      <c r="X38" s="765"/>
      <c r="Y38" s="1009"/>
      <c r="Z38" s="765"/>
      <c r="AA38" s="1106">
        <f>AA53</f>
        <v>0</v>
      </c>
      <c r="AB38" s="764"/>
      <c r="AC38" s="764"/>
      <c r="AD38" s="764"/>
      <c r="AE38" s="764"/>
      <c r="AF38" s="764"/>
      <c r="AG38" s="764"/>
      <c r="AH38" s="764"/>
      <c r="AI38" s="764"/>
      <c r="AJ38" s="765"/>
      <c r="AK38" s="1106">
        <f>AK53</f>
        <v>0</v>
      </c>
      <c r="AL38" s="764"/>
      <c r="AM38" s="764"/>
      <c r="AN38" s="764"/>
      <c r="AO38" s="764"/>
      <c r="AP38" s="764"/>
      <c r="AQ38" s="764"/>
      <c r="AR38" s="764"/>
      <c r="AS38" s="764"/>
      <c r="AT38" s="765"/>
      <c r="AU38" s="254"/>
      <c r="AV38" s="254"/>
      <c r="AW38" s="254"/>
      <c r="AX38" s="254"/>
    </row>
    <row r="39" spans="2:50" ht="15" customHeight="1" x14ac:dyDescent="0.25">
      <c r="H39" s="1104">
        <v>2</v>
      </c>
      <c r="I39" s="765"/>
      <c r="J39" s="1105" t="s">
        <v>1912</v>
      </c>
      <c r="K39" s="764"/>
      <c r="L39" s="764"/>
      <c r="M39" s="764"/>
      <c r="N39" s="764"/>
      <c r="O39" s="764"/>
      <c r="P39" s="764"/>
      <c r="Q39" s="764"/>
      <c r="R39" s="764"/>
      <c r="S39" s="764"/>
      <c r="T39" s="764"/>
      <c r="U39" s="764"/>
      <c r="V39" s="764"/>
      <c r="W39" s="764"/>
      <c r="X39" s="765"/>
      <c r="Y39" s="1009"/>
      <c r="Z39" s="765"/>
      <c r="AA39" s="1114"/>
      <c r="AB39" s="764"/>
      <c r="AC39" s="764"/>
      <c r="AD39" s="764"/>
      <c r="AE39" s="764"/>
      <c r="AF39" s="764"/>
      <c r="AG39" s="764"/>
      <c r="AH39" s="764"/>
      <c r="AI39" s="764"/>
      <c r="AJ39" s="796"/>
      <c r="AK39" s="1108"/>
      <c r="AL39" s="764"/>
      <c r="AM39" s="764"/>
      <c r="AN39" s="764"/>
      <c r="AO39" s="764"/>
      <c r="AP39" s="764"/>
      <c r="AQ39" s="764"/>
      <c r="AR39" s="764"/>
      <c r="AS39" s="764"/>
      <c r="AT39" s="796"/>
      <c r="AU39" s="254"/>
      <c r="AV39" s="254"/>
      <c r="AW39" s="254"/>
      <c r="AX39" s="254"/>
    </row>
    <row r="40" spans="2:50" ht="15" customHeight="1" x14ac:dyDescent="0.25">
      <c r="H40" s="1104">
        <v>3</v>
      </c>
      <c r="I40" s="765"/>
      <c r="J40" s="1105" t="s">
        <v>1913</v>
      </c>
      <c r="K40" s="764"/>
      <c r="L40" s="764"/>
      <c r="M40" s="764"/>
      <c r="N40" s="764"/>
      <c r="O40" s="764"/>
      <c r="P40" s="764"/>
      <c r="Q40" s="764"/>
      <c r="R40" s="764"/>
      <c r="S40" s="764"/>
      <c r="T40" s="764"/>
      <c r="U40" s="764"/>
      <c r="V40" s="764"/>
      <c r="W40" s="764"/>
      <c r="X40" s="765"/>
      <c r="Y40" s="1009"/>
      <c r="Z40" s="765"/>
      <c r="AA40" s="1106">
        <f>SUM(AA38:AT39)</f>
        <v>0</v>
      </c>
      <c r="AB40" s="764"/>
      <c r="AC40" s="764"/>
      <c r="AD40" s="764"/>
      <c r="AE40" s="764"/>
      <c r="AF40" s="764"/>
      <c r="AG40" s="764"/>
      <c r="AH40" s="764"/>
      <c r="AI40" s="764"/>
      <c r="AJ40" s="765"/>
      <c r="AK40" s="1106">
        <f>SUM(AK38:BD39)</f>
        <v>0</v>
      </c>
      <c r="AL40" s="764"/>
      <c r="AM40" s="764"/>
      <c r="AN40" s="764"/>
      <c r="AO40" s="764"/>
      <c r="AP40" s="764"/>
      <c r="AQ40" s="764"/>
      <c r="AR40" s="764"/>
      <c r="AS40" s="764"/>
      <c r="AT40" s="765"/>
      <c r="AU40" s="254"/>
      <c r="AV40" s="254"/>
      <c r="AW40" s="254"/>
      <c r="AX40" s="254"/>
    </row>
    <row r="41" spans="2:50" ht="15" customHeight="1" x14ac:dyDescent="0.25">
      <c r="H41" s="204"/>
      <c r="I41" s="204"/>
      <c r="AS41" s="226"/>
      <c r="AT41" s="226"/>
      <c r="AU41" s="254"/>
      <c r="AV41" s="254"/>
      <c r="AW41" s="254"/>
      <c r="AX41" s="254"/>
    </row>
    <row r="42" spans="2:50" ht="15" customHeight="1" x14ac:dyDescent="0.25">
      <c r="H42" s="87" t="s">
        <v>1914</v>
      </c>
      <c r="I42" s="204"/>
      <c r="AS42" s="226"/>
      <c r="AT42" s="226"/>
      <c r="AU42" s="254"/>
      <c r="AV42" s="254"/>
      <c r="AW42" s="254"/>
      <c r="AX42" s="254"/>
    </row>
    <row r="43" spans="2:50" ht="15" customHeight="1" x14ac:dyDescent="0.25">
      <c r="H43" s="1082" t="s">
        <v>1445</v>
      </c>
      <c r="I43" s="765"/>
      <c r="J43" s="1109" t="s">
        <v>1780</v>
      </c>
      <c r="K43" s="764"/>
      <c r="L43" s="764"/>
      <c r="M43" s="764"/>
      <c r="N43" s="764"/>
      <c r="O43" s="764"/>
      <c r="P43" s="764"/>
      <c r="Q43" s="764"/>
      <c r="R43" s="764"/>
      <c r="S43" s="764"/>
      <c r="T43" s="764"/>
      <c r="U43" s="764"/>
      <c r="V43" s="764"/>
      <c r="W43" s="764"/>
      <c r="X43" s="765"/>
      <c r="Y43" s="1082" t="s">
        <v>1767</v>
      </c>
      <c r="Z43" s="765"/>
      <c r="AA43" s="1110" t="s">
        <v>1909</v>
      </c>
      <c r="AB43" s="764"/>
      <c r="AC43" s="764"/>
      <c r="AD43" s="764"/>
      <c r="AE43" s="764"/>
      <c r="AF43" s="764"/>
      <c r="AG43" s="764"/>
      <c r="AH43" s="764"/>
      <c r="AI43" s="764"/>
      <c r="AJ43" s="765"/>
      <c r="AK43" s="1110" t="s">
        <v>1910</v>
      </c>
      <c r="AL43" s="764"/>
      <c r="AM43" s="764"/>
      <c r="AN43" s="764"/>
      <c r="AO43" s="764"/>
      <c r="AP43" s="764"/>
      <c r="AQ43" s="764"/>
      <c r="AR43" s="764"/>
      <c r="AS43" s="764"/>
      <c r="AT43" s="765"/>
      <c r="AU43" s="254"/>
      <c r="AV43" s="254"/>
      <c r="AW43" s="254"/>
      <c r="AX43" s="254"/>
    </row>
    <row r="44" spans="2:50" ht="15" customHeight="1" x14ac:dyDescent="0.25">
      <c r="H44" s="1104">
        <v>1</v>
      </c>
      <c r="I44" s="765"/>
      <c r="J44" s="1105"/>
      <c r="K44" s="764"/>
      <c r="L44" s="764"/>
      <c r="M44" s="764"/>
      <c r="N44" s="764"/>
      <c r="O44" s="764"/>
      <c r="P44" s="764"/>
      <c r="Q44" s="764"/>
      <c r="R44" s="764"/>
      <c r="S44" s="764"/>
      <c r="T44" s="764"/>
      <c r="U44" s="764"/>
      <c r="V44" s="764"/>
      <c r="W44" s="764"/>
      <c r="X44" s="765"/>
      <c r="Y44" s="1009"/>
      <c r="Z44" s="765"/>
      <c r="AA44" s="1106"/>
      <c r="AB44" s="764"/>
      <c r="AC44" s="764"/>
      <c r="AD44" s="764"/>
      <c r="AE44" s="764"/>
      <c r="AF44" s="764"/>
      <c r="AG44" s="764"/>
      <c r="AH44" s="764"/>
      <c r="AI44" s="764"/>
      <c r="AJ44" s="765"/>
      <c r="AK44" s="1106"/>
      <c r="AL44" s="764"/>
      <c r="AM44" s="764"/>
      <c r="AN44" s="764"/>
      <c r="AO44" s="764"/>
      <c r="AP44" s="764"/>
      <c r="AQ44" s="764"/>
      <c r="AR44" s="764"/>
      <c r="AS44" s="764"/>
      <c r="AT44" s="765"/>
      <c r="AU44" s="254"/>
      <c r="AV44" s="254"/>
      <c r="AW44" s="254"/>
      <c r="AX44" s="254"/>
    </row>
    <row r="45" spans="2:50" ht="15" customHeight="1" x14ac:dyDescent="0.25">
      <c r="H45" s="1104">
        <v>2</v>
      </c>
      <c r="I45" s="765"/>
      <c r="J45" s="1105"/>
      <c r="K45" s="764"/>
      <c r="L45" s="764"/>
      <c r="M45" s="764"/>
      <c r="N45" s="764"/>
      <c r="O45" s="764"/>
      <c r="P45" s="764"/>
      <c r="Q45" s="764"/>
      <c r="R45" s="764"/>
      <c r="S45" s="764"/>
      <c r="T45" s="764"/>
      <c r="U45" s="764"/>
      <c r="V45" s="764"/>
      <c r="W45" s="764"/>
      <c r="X45" s="765"/>
      <c r="Y45" s="1009"/>
      <c r="Z45" s="765"/>
      <c r="AA45" s="1106"/>
      <c r="AB45" s="764"/>
      <c r="AC45" s="764"/>
      <c r="AD45" s="764"/>
      <c r="AE45" s="764"/>
      <c r="AF45" s="764"/>
      <c r="AG45" s="764"/>
      <c r="AH45" s="764"/>
      <c r="AI45" s="764"/>
      <c r="AJ45" s="765"/>
      <c r="AK45" s="1106"/>
      <c r="AL45" s="764"/>
      <c r="AM45" s="764"/>
      <c r="AN45" s="764"/>
      <c r="AO45" s="764"/>
      <c r="AP45" s="764"/>
      <c r="AQ45" s="764"/>
      <c r="AR45" s="764"/>
      <c r="AS45" s="764"/>
      <c r="AT45" s="765"/>
      <c r="AU45" s="254"/>
      <c r="AV45" s="254"/>
      <c r="AW45" s="254"/>
      <c r="AX45" s="254"/>
    </row>
    <row r="46" spans="2:50" ht="15" customHeight="1" x14ac:dyDescent="0.25">
      <c r="H46" s="1104">
        <v>3</v>
      </c>
      <c r="I46" s="765"/>
      <c r="J46" s="1105"/>
      <c r="K46" s="764"/>
      <c r="L46" s="764"/>
      <c r="M46" s="764"/>
      <c r="N46" s="764"/>
      <c r="O46" s="764"/>
      <c r="P46" s="764"/>
      <c r="Q46" s="764"/>
      <c r="R46" s="764"/>
      <c r="S46" s="764"/>
      <c r="T46" s="764"/>
      <c r="U46" s="764"/>
      <c r="V46" s="764"/>
      <c r="W46" s="764"/>
      <c r="X46" s="765"/>
      <c r="Y46" s="1009"/>
      <c r="Z46" s="765"/>
      <c r="AA46" s="1106"/>
      <c r="AB46" s="764"/>
      <c r="AC46" s="764"/>
      <c r="AD46" s="764"/>
      <c r="AE46" s="764"/>
      <c r="AF46" s="764"/>
      <c r="AG46" s="764"/>
      <c r="AH46" s="764"/>
      <c r="AI46" s="764"/>
      <c r="AJ46" s="765"/>
      <c r="AK46" s="1106"/>
      <c r="AL46" s="764"/>
      <c r="AM46" s="764"/>
      <c r="AN46" s="764"/>
      <c r="AO46" s="764"/>
      <c r="AP46" s="764"/>
      <c r="AQ46" s="764"/>
      <c r="AR46" s="764"/>
      <c r="AS46" s="764"/>
      <c r="AT46" s="765"/>
      <c r="AU46" s="254"/>
      <c r="AV46" s="254"/>
      <c r="AW46" s="254"/>
      <c r="AX46" s="254"/>
    </row>
    <row r="47" spans="2:50" ht="15" customHeight="1" x14ac:dyDescent="0.25">
      <c r="H47" s="1104">
        <v>4</v>
      </c>
      <c r="I47" s="765"/>
      <c r="J47" s="1105"/>
      <c r="K47" s="764"/>
      <c r="L47" s="764"/>
      <c r="M47" s="764"/>
      <c r="N47" s="764"/>
      <c r="O47" s="764"/>
      <c r="P47" s="764"/>
      <c r="Q47" s="764"/>
      <c r="R47" s="764"/>
      <c r="S47" s="764"/>
      <c r="T47" s="764"/>
      <c r="U47" s="764"/>
      <c r="V47" s="764"/>
      <c r="W47" s="764"/>
      <c r="X47" s="765"/>
      <c r="Y47" s="1009"/>
      <c r="Z47" s="765"/>
      <c r="AA47" s="1106"/>
      <c r="AB47" s="764"/>
      <c r="AC47" s="764"/>
      <c r="AD47" s="764"/>
      <c r="AE47" s="764"/>
      <c r="AF47" s="764"/>
      <c r="AG47" s="764"/>
      <c r="AH47" s="764"/>
      <c r="AI47" s="764"/>
      <c r="AJ47" s="765"/>
      <c r="AK47" s="1106"/>
      <c r="AL47" s="764"/>
      <c r="AM47" s="764"/>
      <c r="AN47" s="764"/>
      <c r="AO47" s="764"/>
      <c r="AP47" s="764"/>
      <c r="AQ47" s="764"/>
      <c r="AR47" s="764"/>
      <c r="AS47" s="764"/>
      <c r="AT47" s="765"/>
      <c r="AU47" s="254"/>
      <c r="AV47" s="254"/>
      <c r="AW47" s="254"/>
      <c r="AX47" s="254"/>
    </row>
    <row r="48" spans="2:50" ht="15" customHeight="1" x14ac:dyDescent="0.25">
      <c r="H48" s="1104">
        <v>5</v>
      </c>
      <c r="I48" s="765"/>
      <c r="J48" s="1105"/>
      <c r="K48" s="764"/>
      <c r="L48" s="764"/>
      <c r="M48" s="764"/>
      <c r="N48" s="764"/>
      <c r="O48" s="764"/>
      <c r="P48" s="764"/>
      <c r="Q48" s="764"/>
      <c r="R48" s="764"/>
      <c r="S48" s="764"/>
      <c r="T48" s="764"/>
      <c r="U48" s="764"/>
      <c r="V48" s="764"/>
      <c r="W48" s="764"/>
      <c r="X48" s="765"/>
      <c r="Y48" s="1009"/>
      <c r="Z48" s="765"/>
      <c r="AA48" s="1106"/>
      <c r="AB48" s="764"/>
      <c r="AC48" s="764"/>
      <c r="AD48" s="764"/>
      <c r="AE48" s="764"/>
      <c r="AF48" s="764"/>
      <c r="AG48" s="764"/>
      <c r="AH48" s="764"/>
      <c r="AI48" s="764"/>
      <c r="AJ48" s="765"/>
      <c r="AK48" s="1106"/>
      <c r="AL48" s="764"/>
      <c r="AM48" s="764"/>
      <c r="AN48" s="764"/>
      <c r="AO48" s="764"/>
      <c r="AP48" s="764"/>
      <c r="AQ48" s="764"/>
      <c r="AR48" s="764"/>
      <c r="AS48" s="764"/>
      <c r="AT48" s="765"/>
      <c r="AU48" s="254"/>
      <c r="AV48" s="254"/>
      <c r="AW48" s="254"/>
      <c r="AX48" s="254"/>
    </row>
    <row r="49" spans="8:50" ht="15" customHeight="1" x14ac:dyDescent="0.25">
      <c r="H49" s="1104">
        <v>6</v>
      </c>
      <c r="I49" s="765"/>
      <c r="J49" s="1105"/>
      <c r="K49" s="764"/>
      <c r="L49" s="764"/>
      <c r="M49" s="764"/>
      <c r="N49" s="764"/>
      <c r="O49" s="764"/>
      <c r="P49" s="764"/>
      <c r="Q49" s="764"/>
      <c r="R49" s="764"/>
      <c r="S49" s="764"/>
      <c r="T49" s="764"/>
      <c r="U49" s="764"/>
      <c r="V49" s="764"/>
      <c r="W49" s="764"/>
      <c r="X49" s="765"/>
      <c r="Y49" s="1009"/>
      <c r="Z49" s="765"/>
      <c r="AA49" s="1106"/>
      <c r="AB49" s="764"/>
      <c r="AC49" s="764"/>
      <c r="AD49" s="764"/>
      <c r="AE49" s="764"/>
      <c r="AF49" s="764"/>
      <c r="AG49" s="764"/>
      <c r="AH49" s="764"/>
      <c r="AI49" s="764"/>
      <c r="AJ49" s="765"/>
      <c r="AK49" s="1106"/>
      <c r="AL49" s="764"/>
      <c r="AM49" s="764"/>
      <c r="AN49" s="764"/>
      <c r="AO49" s="764"/>
      <c r="AP49" s="764"/>
      <c r="AQ49" s="764"/>
      <c r="AR49" s="764"/>
      <c r="AS49" s="764"/>
      <c r="AT49" s="765"/>
      <c r="AU49" s="254"/>
      <c r="AV49" s="254"/>
      <c r="AW49" s="254"/>
      <c r="AX49" s="254"/>
    </row>
    <row r="50" spans="8:50" ht="15" customHeight="1" x14ac:dyDescent="0.25">
      <c r="H50" s="1104">
        <v>7</v>
      </c>
      <c r="I50" s="765"/>
      <c r="J50" s="1105"/>
      <c r="K50" s="764"/>
      <c r="L50" s="764"/>
      <c r="M50" s="764"/>
      <c r="N50" s="764"/>
      <c r="O50" s="764"/>
      <c r="P50" s="764"/>
      <c r="Q50" s="764"/>
      <c r="R50" s="764"/>
      <c r="S50" s="764"/>
      <c r="T50" s="764"/>
      <c r="U50" s="764"/>
      <c r="V50" s="764"/>
      <c r="W50" s="764"/>
      <c r="X50" s="765"/>
      <c r="Y50" s="1009"/>
      <c r="Z50" s="765"/>
      <c r="AA50" s="1106"/>
      <c r="AB50" s="764"/>
      <c r="AC50" s="764"/>
      <c r="AD50" s="764"/>
      <c r="AE50" s="764"/>
      <c r="AF50" s="764"/>
      <c r="AG50" s="764"/>
      <c r="AH50" s="764"/>
      <c r="AI50" s="764"/>
      <c r="AJ50" s="765"/>
      <c r="AK50" s="1106"/>
      <c r="AL50" s="764"/>
      <c r="AM50" s="764"/>
      <c r="AN50" s="764"/>
      <c r="AO50" s="764"/>
      <c r="AP50" s="764"/>
      <c r="AQ50" s="764"/>
      <c r="AR50" s="764"/>
      <c r="AS50" s="764"/>
      <c r="AT50" s="765"/>
      <c r="AU50" s="254"/>
      <c r="AV50" s="254"/>
      <c r="AW50" s="254"/>
      <c r="AX50" s="254"/>
    </row>
    <row r="51" spans="8:50" ht="15" customHeight="1" x14ac:dyDescent="0.25">
      <c r="H51" s="1104">
        <v>8</v>
      </c>
      <c r="I51" s="765"/>
      <c r="J51" s="1105"/>
      <c r="K51" s="764"/>
      <c r="L51" s="764"/>
      <c r="M51" s="764"/>
      <c r="N51" s="764"/>
      <c r="O51" s="764"/>
      <c r="P51" s="764"/>
      <c r="Q51" s="764"/>
      <c r="R51" s="764"/>
      <c r="S51" s="764"/>
      <c r="T51" s="764"/>
      <c r="U51" s="764"/>
      <c r="V51" s="764"/>
      <c r="W51" s="764"/>
      <c r="X51" s="765"/>
      <c r="Y51" s="1009"/>
      <c r="Z51" s="765"/>
      <c r="AA51" s="1106"/>
      <c r="AB51" s="764"/>
      <c r="AC51" s="764"/>
      <c r="AD51" s="764"/>
      <c r="AE51" s="764"/>
      <c r="AF51" s="764"/>
      <c r="AG51" s="764"/>
      <c r="AH51" s="764"/>
      <c r="AI51" s="764"/>
      <c r="AJ51" s="765"/>
      <c r="AK51" s="1106"/>
      <c r="AL51" s="764"/>
      <c r="AM51" s="764"/>
      <c r="AN51" s="764"/>
      <c r="AO51" s="764"/>
      <c r="AP51" s="764"/>
      <c r="AQ51" s="764"/>
      <c r="AR51" s="764"/>
      <c r="AS51" s="764"/>
      <c r="AT51" s="765"/>
      <c r="AU51" s="254"/>
      <c r="AV51" s="254"/>
      <c r="AW51" s="254"/>
      <c r="AX51" s="254"/>
    </row>
    <row r="52" spans="8:50" ht="15" customHeight="1" x14ac:dyDescent="0.25">
      <c r="H52" s="1115"/>
      <c r="I52" s="765"/>
      <c r="J52" s="1107"/>
      <c r="K52" s="764"/>
      <c r="L52" s="764"/>
      <c r="M52" s="764"/>
      <c r="N52" s="764"/>
      <c r="O52" s="764"/>
      <c r="P52" s="764"/>
      <c r="Q52" s="764"/>
      <c r="R52" s="764"/>
      <c r="S52" s="764"/>
      <c r="T52" s="764"/>
      <c r="U52" s="764"/>
      <c r="V52" s="764"/>
      <c r="W52" s="764"/>
      <c r="X52" s="765"/>
      <c r="Y52" s="1113"/>
      <c r="Z52" s="765"/>
      <c r="AA52" s="1110"/>
      <c r="AB52" s="764"/>
      <c r="AC52" s="764"/>
      <c r="AD52" s="764"/>
      <c r="AE52" s="764"/>
      <c r="AF52" s="764"/>
      <c r="AG52" s="764"/>
      <c r="AH52" s="764"/>
      <c r="AI52" s="764"/>
      <c r="AJ52" s="765"/>
      <c r="AK52" s="1110"/>
      <c r="AL52" s="764"/>
      <c r="AM52" s="764"/>
      <c r="AN52" s="764"/>
      <c r="AO52" s="764"/>
      <c r="AP52" s="764"/>
      <c r="AQ52" s="764"/>
      <c r="AR52" s="764"/>
      <c r="AS52" s="764"/>
      <c r="AT52" s="765"/>
      <c r="AU52" s="254"/>
      <c r="AV52" s="254"/>
      <c r="AW52" s="254"/>
      <c r="AX52" s="254"/>
    </row>
    <row r="53" spans="8:50" ht="15" customHeight="1" x14ac:dyDescent="0.25">
      <c r="H53" s="1112" t="s">
        <v>1832</v>
      </c>
      <c r="I53" s="764"/>
      <c r="J53" s="764"/>
      <c r="K53" s="764"/>
      <c r="L53" s="764"/>
      <c r="M53" s="764"/>
      <c r="N53" s="764"/>
      <c r="O53" s="764"/>
      <c r="P53" s="764"/>
      <c r="Q53" s="764"/>
      <c r="R53" s="764"/>
      <c r="S53" s="764"/>
      <c r="T53" s="764"/>
      <c r="U53" s="764"/>
      <c r="V53" s="764"/>
      <c r="W53" s="764"/>
      <c r="X53" s="764"/>
      <c r="Y53" s="764"/>
      <c r="Z53" s="765"/>
      <c r="AA53" s="1106">
        <f>SUM(AA44:AJ52)</f>
        <v>0</v>
      </c>
      <c r="AB53" s="764"/>
      <c r="AC53" s="764"/>
      <c r="AD53" s="764"/>
      <c r="AE53" s="764"/>
      <c r="AF53" s="764"/>
      <c r="AG53" s="764"/>
      <c r="AH53" s="764"/>
      <c r="AI53" s="764"/>
      <c r="AJ53" s="765"/>
      <c r="AK53" s="1106">
        <f>SUM(AK44:AT52)</f>
        <v>0</v>
      </c>
      <c r="AL53" s="764"/>
      <c r="AM53" s="764"/>
      <c r="AN53" s="764"/>
      <c r="AO53" s="764"/>
      <c r="AP53" s="764"/>
      <c r="AQ53" s="764"/>
      <c r="AR53" s="764"/>
      <c r="AS53" s="764"/>
      <c r="AT53" s="765"/>
      <c r="AU53" s="254"/>
      <c r="AV53" s="254"/>
      <c r="AW53" s="254"/>
      <c r="AX53" s="254"/>
    </row>
    <row r="54" spans="8:50" ht="14.25" customHeight="1" x14ac:dyDescent="0.25">
      <c r="AS54" s="443"/>
      <c r="AT54" s="443"/>
      <c r="AU54" s="254"/>
      <c r="AV54" s="254"/>
      <c r="AW54" s="254"/>
      <c r="AX54" s="254"/>
    </row>
    <row r="55" spans="8:50" ht="14.25" customHeight="1" x14ac:dyDescent="0.25">
      <c r="AS55" s="443"/>
      <c r="AT55" s="443"/>
      <c r="AU55" s="254"/>
      <c r="AV55" s="254"/>
      <c r="AW55" s="254"/>
      <c r="AX55" s="254"/>
    </row>
    <row r="56" spans="8:50" ht="14.25" customHeight="1" x14ac:dyDescent="0.25">
      <c r="AS56" s="443"/>
      <c r="AT56" s="443"/>
      <c r="AU56" s="254"/>
      <c r="AV56" s="254"/>
      <c r="AW56" s="254"/>
      <c r="AX56" s="254"/>
    </row>
    <row r="57" spans="8:50" ht="14.25" customHeight="1" x14ac:dyDescent="0.25">
      <c r="H57" s="976" t="s">
        <v>1795</v>
      </c>
      <c r="I57" s="824"/>
      <c r="J57" s="824"/>
      <c r="K57" s="824"/>
      <c r="L57" s="824"/>
      <c r="M57" s="824"/>
      <c r="N57" s="824"/>
      <c r="O57" s="824"/>
      <c r="P57" s="824"/>
      <c r="Q57" s="824"/>
      <c r="R57" s="824"/>
      <c r="S57" s="824"/>
      <c r="T57" s="824"/>
      <c r="U57" s="824"/>
      <c r="V57" s="824"/>
      <c r="W57" s="824"/>
      <c r="X57" s="824"/>
      <c r="Y57" s="825"/>
      <c r="Z57" s="976" t="s">
        <v>1796</v>
      </c>
      <c r="AA57" s="824"/>
      <c r="AB57" s="824"/>
      <c r="AC57" s="824"/>
      <c r="AD57" s="824"/>
      <c r="AE57" s="824"/>
      <c r="AF57" s="824"/>
      <c r="AG57" s="824"/>
      <c r="AH57" s="824"/>
      <c r="AI57" s="824"/>
      <c r="AJ57" s="824"/>
      <c r="AK57" s="824"/>
      <c r="AL57" s="824"/>
      <c r="AM57" s="824"/>
      <c r="AN57" s="824"/>
      <c r="AO57" s="824"/>
      <c r="AP57" s="824"/>
      <c r="AQ57" s="825"/>
      <c r="AS57" s="443"/>
      <c r="AT57" s="443"/>
      <c r="AU57" s="443"/>
      <c r="AV57" s="254"/>
      <c r="AW57" s="254"/>
      <c r="AX57" s="254"/>
    </row>
    <row r="58" spans="8:50" ht="14.25" customHeight="1" x14ac:dyDescent="0.25">
      <c r="H58" s="257" t="s">
        <v>796</v>
      </c>
      <c r="I58" s="258"/>
      <c r="J58" s="258"/>
      <c r="K58" s="258"/>
      <c r="L58" s="258"/>
      <c r="M58" s="258"/>
      <c r="N58" s="258"/>
      <c r="O58" s="258"/>
      <c r="P58" s="258"/>
      <c r="Q58" s="259"/>
      <c r="R58" s="257" t="s">
        <v>1511</v>
      </c>
      <c r="S58" s="258"/>
      <c r="T58" s="258"/>
      <c r="U58" s="259"/>
      <c r="V58" s="257" t="s">
        <v>1510</v>
      </c>
      <c r="W58" s="258"/>
      <c r="X58" s="258"/>
      <c r="Y58" s="259"/>
      <c r="Z58" s="257" t="s">
        <v>796</v>
      </c>
      <c r="AA58" s="258"/>
      <c r="AB58" s="258"/>
      <c r="AC58" s="258"/>
      <c r="AD58" s="258"/>
      <c r="AE58" s="258"/>
      <c r="AF58" s="258"/>
      <c r="AG58" s="258"/>
      <c r="AH58" s="258"/>
      <c r="AI58" s="259"/>
      <c r="AJ58" s="257" t="s">
        <v>1511</v>
      </c>
      <c r="AK58" s="258"/>
      <c r="AL58" s="258"/>
      <c r="AM58" s="259"/>
      <c r="AN58" s="257" t="s">
        <v>1510</v>
      </c>
      <c r="AO58" s="258"/>
      <c r="AP58" s="258"/>
      <c r="AQ58" s="259"/>
      <c r="AS58" s="443"/>
      <c r="AT58" s="443"/>
      <c r="AU58" s="443"/>
      <c r="AV58" s="254"/>
      <c r="AW58" s="254"/>
      <c r="AX58" s="254"/>
    </row>
    <row r="59" spans="8:50" ht="14.25" customHeight="1" x14ac:dyDescent="0.25">
      <c r="H59" s="260"/>
      <c r="Q59" s="261"/>
      <c r="R59" s="260"/>
      <c r="U59" s="261"/>
      <c r="V59" s="260"/>
      <c r="Y59" s="261"/>
      <c r="Z59" s="260"/>
      <c r="AI59" s="261"/>
      <c r="AJ59" s="260"/>
      <c r="AM59" s="261"/>
      <c r="AN59" s="260"/>
      <c r="AQ59" s="261"/>
      <c r="AS59" s="443"/>
      <c r="AT59" s="443"/>
      <c r="AU59" s="443"/>
      <c r="AV59" s="254"/>
      <c r="AW59" s="254"/>
      <c r="AX59" s="254"/>
    </row>
    <row r="60" spans="8:50" ht="14.25" customHeight="1" x14ac:dyDescent="0.25">
      <c r="H60" s="260"/>
      <c r="Q60" s="261"/>
      <c r="R60" s="260"/>
      <c r="U60" s="261"/>
      <c r="V60" s="260"/>
      <c r="Y60" s="261"/>
      <c r="Z60" s="260"/>
      <c r="AI60" s="261"/>
      <c r="AJ60" s="260"/>
      <c r="AM60" s="261"/>
      <c r="AN60" s="260"/>
      <c r="AQ60" s="261"/>
      <c r="AS60" s="443"/>
      <c r="AT60" s="443"/>
      <c r="AU60" s="443"/>
      <c r="AV60" s="254"/>
      <c r="AW60" s="254"/>
      <c r="AX60" s="254"/>
    </row>
    <row r="61" spans="8:50" ht="14.25" customHeight="1" x14ac:dyDescent="0.25">
      <c r="H61" s="260"/>
      <c r="Q61" s="261"/>
      <c r="R61" s="260"/>
      <c r="U61" s="261"/>
      <c r="V61" s="260"/>
      <c r="Y61" s="261"/>
      <c r="Z61" s="260"/>
      <c r="AI61" s="261"/>
      <c r="AJ61" s="260"/>
      <c r="AM61" s="261"/>
      <c r="AN61" s="260"/>
      <c r="AQ61" s="261"/>
      <c r="AS61" s="443"/>
      <c r="AT61" s="443"/>
      <c r="AU61" s="443"/>
      <c r="AV61" s="254"/>
      <c r="AW61" s="254"/>
      <c r="AX61" s="254"/>
    </row>
    <row r="62" spans="8:50" ht="14.25" customHeight="1" x14ac:dyDescent="0.25">
      <c r="H62" s="260"/>
      <c r="Q62" s="261"/>
      <c r="R62" s="260"/>
      <c r="U62" s="261"/>
      <c r="V62" s="260"/>
      <c r="Y62" s="261"/>
      <c r="Z62" s="260"/>
      <c r="AI62" s="261"/>
      <c r="AJ62" s="260"/>
      <c r="AM62" s="261"/>
      <c r="AN62" s="260"/>
      <c r="AQ62" s="261"/>
      <c r="AS62" s="443"/>
      <c r="AT62" s="443"/>
      <c r="AU62" s="443"/>
      <c r="AV62" s="254"/>
      <c r="AW62" s="254"/>
      <c r="AX62" s="254"/>
    </row>
    <row r="63" spans="8:50" ht="14.25" customHeight="1" x14ac:dyDescent="0.25">
      <c r="H63" s="262"/>
      <c r="I63" s="263"/>
      <c r="J63" s="263"/>
      <c r="K63" s="263"/>
      <c r="L63" s="263"/>
      <c r="M63" s="263"/>
      <c r="N63" s="263"/>
      <c r="O63" s="263"/>
      <c r="P63" s="263"/>
      <c r="Q63" s="264"/>
      <c r="R63" s="262"/>
      <c r="S63" s="263"/>
      <c r="T63" s="263"/>
      <c r="U63" s="264"/>
      <c r="V63" s="262"/>
      <c r="W63" s="263"/>
      <c r="X63" s="263"/>
      <c r="Y63" s="264"/>
      <c r="Z63" s="262"/>
      <c r="AA63" s="263"/>
      <c r="AB63" s="263"/>
      <c r="AC63" s="263"/>
      <c r="AD63" s="263"/>
      <c r="AE63" s="263"/>
      <c r="AF63" s="263"/>
      <c r="AG63" s="263"/>
      <c r="AH63" s="263"/>
      <c r="AI63" s="264"/>
      <c r="AJ63" s="262"/>
      <c r="AK63" s="263"/>
      <c r="AL63" s="263"/>
      <c r="AM63" s="264"/>
      <c r="AN63" s="262"/>
      <c r="AO63" s="263"/>
      <c r="AP63" s="263"/>
      <c r="AQ63" s="264"/>
      <c r="AS63" s="443"/>
      <c r="AT63" s="443"/>
      <c r="AU63" s="443"/>
      <c r="AV63" s="254"/>
      <c r="AW63" s="254"/>
      <c r="AX63" s="254"/>
    </row>
    <row r="64" spans="8:50" ht="14.25" customHeight="1" x14ac:dyDescent="0.25">
      <c r="AM64" s="265" t="s">
        <v>1797</v>
      </c>
      <c r="AN64" s="131" t="str">
        <f>'C-1-1'!U24</f>
        <v>C-1-1-4</v>
      </c>
      <c r="AS64" s="443"/>
      <c r="AT64" s="443"/>
      <c r="AU64" s="443"/>
      <c r="AV64" s="254"/>
      <c r="AW64" s="254"/>
      <c r="AX64" s="254"/>
    </row>
    <row r="65" spans="7:50" ht="14.25" customHeight="1" x14ac:dyDescent="0.25">
      <c r="G65" s="223"/>
      <c r="AS65" s="443"/>
      <c r="AT65" s="443"/>
      <c r="AU65" s="254"/>
      <c r="AV65" s="254"/>
      <c r="AW65" s="254"/>
      <c r="AX65" s="254"/>
    </row>
    <row r="66" spans="7:50" ht="14.25" customHeight="1" x14ac:dyDescent="0.25">
      <c r="G66" s="223"/>
      <c r="H66" s="307"/>
      <c r="I66" s="307"/>
      <c r="J66" s="307"/>
      <c r="K66" s="307"/>
      <c r="L66" s="307"/>
      <c r="M66" s="307"/>
      <c r="N66" s="307"/>
      <c r="O66" s="307"/>
      <c r="P66" s="307"/>
      <c r="Q66" s="307"/>
      <c r="R66" s="307"/>
      <c r="S66" s="307"/>
      <c r="T66" s="307"/>
      <c r="U66" s="307"/>
      <c r="V66" s="307"/>
      <c r="W66" s="307"/>
      <c r="X66" s="307"/>
      <c r="Y66" s="307"/>
      <c r="AU66" s="254"/>
      <c r="AV66" s="254"/>
      <c r="AW66" s="254"/>
      <c r="AX66" s="254"/>
    </row>
    <row r="67" spans="7:50" ht="14.25" customHeight="1" x14ac:dyDescent="0.25">
      <c r="G67" s="307"/>
      <c r="H67" s="307"/>
      <c r="I67" s="307"/>
      <c r="J67" s="307"/>
      <c r="K67" s="307"/>
      <c r="L67" s="307"/>
      <c r="M67" s="307"/>
      <c r="N67" s="307"/>
      <c r="O67" s="307"/>
      <c r="P67" s="307"/>
      <c r="Q67" s="307"/>
      <c r="R67" s="307"/>
      <c r="S67" s="307"/>
      <c r="T67" s="307"/>
      <c r="U67" s="307"/>
      <c r="V67" s="307"/>
      <c r="W67" s="307"/>
      <c r="X67" s="307"/>
      <c r="Y67" s="307"/>
    </row>
    <row r="68" spans="7:50" ht="14.25" customHeight="1" x14ac:dyDescent="0.25">
      <c r="G68" s="307"/>
      <c r="H68" s="307"/>
      <c r="I68" s="307"/>
      <c r="J68" s="307"/>
      <c r="K68" s="307"/>
      <c r="L68" s="307"/>
      <c r="M68" s="307"/>
      <c r="N68" s="307"/>
      <c r="O68" s="307"/>
      <c r="P68" s="307"/>
      <c r="Q68" s="307"/>
      <c r="R68" s="307"/>
      <c r="S68" s="307"/>
      <c r="T68" s="307"/>
      <c r="U68" s="307"/>
      <c r="V68" s="307"/>
      <c r="W68" s="307"/>
      <c r="X68" s="307"/>
      <c r="Y68" s="307"/>
    </row>
    <row r="69" spans="7:50" ht="14.25" customHeight="1" x14ac:dyDescent="0.25">
      <c r="G69" s="307"/>
      <c r="H69" s="307"/>
      <c r="I69" s="307"/>
      <c r="J69" s="307"/>
      <c r="K69" s="307"/>
      <c r="L69" s="307"/>
      <c r="M69" s="307"/>
      <c r="N69" s="307"/>
      <c r="O69" s="307"/>
      <c r="P69" s="307"/>
      <c r="Q69" s="307"/>
      <c r="R69" s="307"/>
      <c r="S69" s="307"/>
      <c r="T69" s="307"/>
      <c r="U69" s="307"/>
      <c r="V69" s="307"/>
      <c r="W69" s="307"/>
      <c r="X69" s="307"/>
      <c r="Y69" s="307"/>
    </row>
    <row r="70" spans="7:50" ht="14.25" customHeight="1" x14ac:dyDescent="0.25">
      <c r="G70" s="307"/>
      <c r="H70" s="307"/>
      <c r="I70" s="307"/>
      <c r="J70" s="307"/>
      <c r="K70" s="307"/>
      <c r="L70" s="307"/>
      <c r="M70" s="307"/>
      <c r="N70" s="307"/>
      <c r="O70" s="307"/>
      <c r="P70" s="307"/>
      <c r="Q70" s="307"/>
      <c r="R70" s="307"/>
      <c r="S70" s="307"/>
      <c r="T70" s="307"/>
      <c r="U70" s="307"/>
      <c r="V70" s="307"/>
      <c r="W70" s="307"/>
      <c r="X70" s="307"/>
      <c r="Y70" s="307"/>
    </row>
    <row r="71" spans="7:50" ht="14.25" customHeight="1" x14ac:dyDescent="0.25">
      <c r="G71" s="307"/>
      <c r="H71" s="307"/>
      <c r="I71" s="307"/>
      <c r="J71" s="307"/>
      <c r="K71" s="307"/>
      <c r="L71" s="307"/>
      <c r="M71" s="307"/>
      <c r="N71" s="307"/>
      <c r="O71" s="307"/>
      <c r="P71" s="307"/>
      <c r="Q71" s="307"/>
      <c r="R71" s="307"/>
      <c r="S71" s="307"/>
      <c r="T71" s="307"/>
      <c r="U71" s="307"/>
      <c r="V71" s="307"/>
      <c r="W71" s="307"/>
      <c r="X71" s="307"/>
      <c r="Y71" s="307"/>
    </row>
    <row r="72" spans="7:50" ht="14.25" customHeight="1" x14ac:dyDescent="0.25">
      <c r="G72" s="307"/>
      <c r="H72" s="307"/>
      <c r="I72" s="307"/>
      <c r="J72" s="307"/>
      <c r="K72" s="307"/>
      <c r="L72" s="307"/>
      <c r="M72" s="307"/>
      <c r="N72" s="307"/>
      <c r="O72" s="307"/>
      <c r="P72" s="307"/>
      <c r="Q72" s="307"/>
      <c r="R72" s="307"/>
      <c r="S72" s="307"/>
      <c r="T72" s="307"/>
      <c r="U72" s="307"/>
      <c r="V72" s="307"/>
      <c r="W72" s="307"/>
      <c r="X72" s="307"/>
      <c r="Y72" s="307"/>
    </row>
    <row r="73" spans="7:50" ht="14.25" customHeight="1" x14ac:dyDescent="0.25">
      <c r="G73" s="307"/>
      <c r="H73" s="307"/>
      <c r="I73" s="307"/>
      <c r="J73" s="307"/>
      <c r="K73" s="307"/>
      <c r="L73" s="307"/>
      <c r="M73" s="307"/>
      <c r="N73" s="307"/>
      <c r="O73" s="307"/>
      <c r="P73" s="307"/>
      <c r="Q73" s="307"/>
      <c r="R73" s="307"/>
      <c r="S73" s="307"/>
      <c r="T73" s="307"/>
      <c r="U73" s="307"/>
      <c r="V73" s="307"/>
      <c r="W73" s="307"/>
      <c r="X73" s="307"/>
      <c r="Y73" s="307"/>
    </row>
    <row r="74" spans="7:50" ht="14.25" customHeight="1" x14ac:dyDescent="0.25">
      <c r="G74" s="307"/>
      <c r="H74" s="307"/>
      <c r="I74" s="307"/>
      <c r="J74" s="307"/>
      <c r="K74" s="307"/>
      <c r="L74" s="307"/>
      <c r="M74" s="307"/>
      <c r="N74" s="307"/>
      <c r="O74" s="307"/>
      <c r="P74" s="307"/>
      <c r="Q74" s="307"/>
      <c r="R74" s="307"/>
      <c r="S74" s="307"/>
      <c r="T74" s="307"/>
      <c r="U74" s="307"/>
      <c r="V74" s="307"/>
      <c r="W74" s="307"/>
      <c r="X74" s="307"/>
      <c r="Y74" s="307"/>
    </row>
    <row r="75" spans="7:50" ht="14.25" customHeight="1" x14ac:dyDescent="0.25">
      <c r="G75" s="307"/>
      <c r="H75" s="307"/>
      <c r="I75" s="307"/>
      <c r="J75" s="307"/>
      <c r="K75" s="307"/>
      <c r="L75" s="307"/>
      <c r="M75" s="307"/>
      <c r="N75" s="307"/>
      <c r="O75" s="307"/>
      <c r="P75" s="307"/>
      <c r="Q75" s="307"/>
      <c r="R75" s="307"/>
      <c r="S75" s="307"/>
      <c r="T75" s="307"/>
      <c r="U75" s="307"/>
      <c r="V75" s="307"/>
      <c r="W75" s="307"/>
      <c r="X75" s="307"/>
      <c r="Y75" s="307"/>
    </row>
    <row r="76" spans="7:50" ht="14.25" customHeight="1" x14ac:dyDescent="0.25">
      <c r="G76" s="307"/>
      <c r="H76" s="307"/>
      <c r="I76" s="307"/>
      <c r="J76" s="307"/>
      <c r="K76" s="307"/>
      <c r="L76" s="307"/>
      <c r="M76" s="307"/>
      <c r="N76" s="307"/>
      <c r="O76" s="307"/>
      <c r="P76" s="307"/>
      <c r="Q76" s="307"/>
      <c r="R76" s="307"/>
      <c r="S76" s="307"/>
      <c r="T76" s="307"/>
      <c r="U76" s="307"/>
      <c r="V76" s="307"/>
      <c r="W76" s="307"/>
      <c r="X76" s="307"/>
      <c r="Y76" s="307"/>
    </row>
    <row r="77" spans="7:50" ht="14.25" customHeight="1" x14ac:dyDescent="0.25">
      <c r="G77" s="307"/>
      <c r="H77" s="307"/>
      <c r="I77" s="307"/>
      <c r="J77" s="307"/>
      <c r="K77" s="307"/>
      <c r="L77" s="307"/>
      <c r="M77" s="307"/>
      <c r="N77" s="307"/>
      <c r="O77" s="307"/>
      <c r="P77" s="307"/>
      <c r="Q77" s="307"/>
      <c r="R77" s="307"/>
      <c r="S77" s="307"/>
      <c r="T77" s="307"/>
      <c r="U77" s="307"/>
      <c r="V77" s="307"/>
      <c r="W77" s="307"/>
      <c r="X77" s="307"/>
      <c r="Y77" s="307"/>
    </row>
    <row r="78" spans="7:50" ht="14.25" customHeight="1" x14ac:dyDescent="0.25">
      <c r="G78" s="307"/>
      <c r="H78" s="307"/>
      <c r="I78" s="307"/>
      <c r="J78" s="307"/>
      <c r="K78" s="307"/>
      <c r="L78" s="307"/>
      <c r="M78" s="307"/>
      <c r="N78" s="307"/>
      <c r="O78" s="307"/>
      <c r="P78" s="307"/>
      <c r="Q78" s="307"/>
      <c r="R78" s="307"/>
      <c r="S78" s="307"/>
      <c r="T78" s="307"/>
      <c r="U78" s="307"/>
      <c r="V78" s="307"/>
      <c r="W78" s="307"/>
      <c r="X78" s="307"/>
      <c r="Y78" s="307"/>
    </row>
    <row r="79" spans="7:50" ht="14.25" customHeight="1" x14ac:dyDescent="0.25">
      <c r="G79" s="307"/>
      <c r="H79" s="307"/>
      <c r="I79" s="307"/>
      <c r="J79" s="307"/>
      <c r="K79" s="307"/>
      <c r="L79" s="307"/>
      <c r="M79" s="307"/>
      <c r="N79" s="307"/>
      <c r="O79" s="307"/>
      <c r="P79" s="307"/>
      <c r="Q79" s="307"/>
      <c r="R79" s="307"/>
      <c r="S79" s="307"/>
      <c r="T79" s="307"/>
      <c r="U79" s="307"/>
      <c r="V79" s="307"/>
      <c r="W79" s="307"/>
      <c r="X79" s="307"/>
      <c r="Y79" s="307"/>
    </row>
    <row r="80" spans="7:50" ht="14.25" customHeight="1" x14ac:dyDescent="0.25">
      <c r="G80" s="307"/>
      <c r="H80" s="307"/>
      <c r="I80" s="307"/>
      <c r="J80" s="307"/>
      <c r="K80" s="307"/>
      <c r="L80" s="307"/>
      <c r="M80" s="307"/>
      <c r="N80" s="307"/>
      <c r="O80" s="307"/>
      <c r="P80" s="307"/>
      <c r="Q80" s="307"/>
      <c r="R80" s="307"/>
      <c r="S80" s="307"/>
      <c r="T80" s="307"/>
      <c r="U80" s="307"/>
      <c r="V80" s="307"/>
      <c r="W80" s="307"/>
      <c r="X80" s="307"/>
      <c r="Y80" s="307"/>
    </row>
    <row r="81" spans="7:25" ht="14.25" customHeight="1" x14ac:dyDescent="0.25">
      <c r="G81" s="307"/>
      <c r="H81" s="307"/>
      <c r="I81" s="307"/>
      <c r="J81" s="307"/>
      <c r="K81" s="307"/>
      <c r="L81" s="307"/>
      <c r="M81" s="307"/>
      <c r="N81" s="307"/>
      <c r="O81" s="307"/>
      <c r="P81" s="307"/>
      <c r="Q81" s="307"/>
      <c r="R81" s="307"/>
      <c r="S81" s="307"/>
      <c r="T81" s="307"/>
      <c r="U81" s="307"/>
      <c r="V81" s="307"/>
      <c r="W81" s="307"/>
      <c r="X81" s="307"/>
      <c r="Y81" s="307"/>
    </row>
    <row r="82" spans="7:25" ht="14.25" customHeight="1" x14ac:dyDescent="0.25">
      <c r="G82" s="307"/>
      <c r="H82" s="307"/>
      <c r="I82" s="307"/>
      <c r="J82" s="307"/>
      <c r="K82" s="307"/>
      <c r="L82" s="307"/>
      <c r="M82" s="307"/>
      <c r="N82" s="307"/>
      <c r="O82" s="307"/>
      <c r="P82" s="307"/>
      <c r="Q82" s="307"/>
      <c r="R82" s="307"/>
      <c r="S82" s="307"/>
      <c r="T82" s="307"/>
      <c r="U82" s="307"/>
      <c r="V82" s="307"/>
      <c r="W82" s="307"/>
      <c r="X82" s="307"/>
      <c r="Y82" s="307"/>
    </row>
    <row r="83" spans="7:25" ht="14.25" customHeight="1" x14ac:dyDescent="0.25">
      <c r="G83" s="307"/>
      <c r="H83" s="307"/>
      <c r="I83" s="307"/>
      <c r="J83" s="307"/>
      <c r="K83" s="307"/>
      <c r="L83" s="307"/>
      <c r="M83" s="307"/>
      <c r="N83" s="307"/>
      <c r="O83" s="307"/>
      <c r="P83" s="307"/>
      <c r="Q83" s="307"/>
      <c r="R83" s="307"/>
      <c r="S83" s="307"/>
      <c r="T83" s="307"/>
      <c r="U83" s="307"/>
      <c r="V83" s="307"/>
      <c r="W83" s="307"/>
      <c r="X83" s="307"/>
      <c r="Y83" s="307"/>
    </row>
    <row r="84" spans="7:25" ht="14.25" customHeight="1" x14ac:dyDescent="0.25">
      <c r="G84" s="307"/>
      <c r="H84" s="307"/>
      <c r="I84" s="307"/>
      <c r="J84" s="307"/>
      <c r="K84" s="307"/>
      <c r="L84" s="307"/>
      <c r="M84" s="307"/>
      <c r="N84" s="307"/>
      <c r="O84" s="307"/>
      <c r="P84" s="307"/>
      <c r="Q84" s="307"/>
      <c r="R84" s="307"/>
      <c r="S84" s="307"/>
      <c r="T84" s="307"/>
      <c r="U84" s="307"/>
      <c r="V84" s="307"/>
      <c r="W84" s="307"/>
      <c r="X84" s="307"/>
      <c r="Y84" s="307"/>
    </row>
    <row r="85" spans="7:25" ht="14.25" customHeight="1" x14ac:dyDescent="0.25">
      <c r="G85" s="307"/>
      <c r="H85" s="307"/>
      <c r="I85" s="307"/>
      <c r="J85" s="307"/>
      <c r="K85" s="307"/>
      <c r="L85" s="307"/>
      <c r="M85" s="307"/>
      <c r="N85" s="307"/>
      <c r="O85" s="307"/>
      <c r="P85" s="307"/>
      <c r="Q85" s="307"/>
      <c r="R85" s="307"/>
      <c r="S85" s="307"/>
      <c r="T85" s="307"/>
      <c r="U85" s="307"/>
      <c r="V85" s="307"/>
      <c r="W85" s="307"/>
      <c r="X85" s="307"/>
      <c r="Y85" s="307"/>
    </row>
    <row r="86" spans="7:25" ht="14.25" customHeight="1" x14ac:dyDescent="0.25">
      <c r="G86" s="307"/>
      <c r="H86" s="307"/>
      <c r="I86" s="307"/>
      <c r="J86" s="307"/>
      <c r="K86" s="307"/>
      <c r="L86" s="307"/>
      <c r="M86" s="307"/>
      <c r="N86" s="307"/>
      <c r="O86" s="307"/>
      <c r="P86" s="307"/>
      <c r="Q86" s="307"/>
      <c r="R86" s="307"/>
      <c r="S86" s="307"/>
      <c r="T86" s="307"/>
      <c r="U86" s="307"/>
      <c r="V86" s="307"/>
      <c r="W86" s="307"/>
      <c r="X86" s="307"/>
      <c r="Y86" s="307"/>
    </row>
    <row r="87" spans="7:25" ht="14.25" customHeight="1" x14ac:dyDescent="0.25">
      <c r="G87" s="307"/>
      <c r="H87" s="307"/>
      <c r="I87" s="307"/>
      <c r="J87" s="307"/>
      <c r="K87" s="307"/>
      <c r="L87" s="307"/>
      <c r="M87" s="307"/>
      <c r="N87" s="307"/>
      <c r="O87" s="307"/>
      <c r="P87" s="307"/>
      <c r="Q87" s="307"/>
      <c r="R87" s="307"/>
      <c r="S87" s="307"/>
      <c r="T87" s="307"/>
      <c r="U87" s="307"/>
      <c r="V87" s="307"/>
      <c r="W87" s="307"/>
      <c r="X87" s="307"/>
      <c r="Y87" s="307"/>
    </row>
    <row r="88" spans="7:25" ht="14.25" customHeight="1" x14ac:dyDescent="0.25">
      <c r="G88" s="307"/>
      <c r="H88" s="307"/>
      <c r="I88" s="307"/>
      <c r="J88" s="307"/>
      <c r="K88" s="307"/>
      <c r="L88" s="307"/>
      <c r="M88" s="307"/>
      <c r="N88" s="307"/>
      <c r="O88" s="307"/>
      <c r="P88" s="307"/>
      <c r="Q88" s="307"/>
      <c r="R88" s="307"/>
      <c r="S88" s="307"/>
      <c r="T88" s="307"/>
      <c r="U88" s="307"/>
      <c r="V88" s="307"/>
      <c r="W88" s="307"/>
      <c r="X88" s="307"/>
      <c r="Y88" s="307"/>
    </row>
    <row r="89" spans="7:25" ht="14.25" customHeight="1" x14ac:dyDescent="0.25">
      <c r="G89" s="307"/>
      <c r="H89" s="307"/>
      <c r="I89" s="307"/>
      <c r="J89" s="307"/>
      <c r="K89" s="307"/>
      <c r="L89" s="307"/>
      <c r="M89" s="307"/>
      <c r="N89" s="307"/>
      <c r="O89" s="307"/>
      <c r="P89" s="307"/>
      <c r="Q89" s="307"/>
      <c r="R89" s="307"/>
      <c r="S89" s="307"/>
      <c r="T89" s="307"/>
      <c r="U89" s="307"/>
      <c r="V89" s="307"/>
      <c r="W89" s="307"/>
      <c r="X89" s="307"/>
      <c r="Y89" s="307"/>
    </row>
    <row r="90" spans="7:25" ht="14.25" customHeight="1" x14ac:dyDescent="0.25">
      <c r="G90" s="307"/>
      <c r="H90" s="307"/>
      <c r="I90" s="307"/>
      <c r="J90" s="307"/>
      <c r="K90" s="307"/>
      <c r="L90" s="307"/>
      <c r="M90" s="307"/>
      <c r="N90" s="307"/>
      <c r="O90" s="307"/>
      <c r="P90" s="307"/>
      <c r="Q90" s="307"/>
      <c r="R90" s="307"/>
      <c r="S90" s="307"/>
      <c r="T90" s="307"/>
      <c r="U90" s="307"/>
      <c r="V90" s="307"/>
      <c r="W90" s="307"/>
      <c r="X90" s="307"/>
      <c r="Y90" s="307"/>
    </row>
    <row r="91" spans="7:25" ht="14.25" customHeight="1" x14ac:dyDescent="0.25">
      <c r="G91" s="307"/>
      <c r="H91" s="307"/>
      <c r="I91" s="307"/>
      <c r="J91" s="307"/>
      <c r="K91" s="307"/>
      <c r="L91" s="307"/>
      <c r="M91" s="307"/>
      <c r="N91" s="307"/>
      <c r="O91" s="307"/>
      <c r="P91" s="307"/>
      <c r="Q91" s="307"/>
      <c r="R91" s="307"/>
      <c r="S91" s="307"/>
      <c r="T91" s="307"/>
      <c r="U91" s="307"/>
      <c r="V91" s="307"/>
      <c r="W91" s="307"/>
      <c r="X91" s="307"/>
      <c r="Y91" s="307"/>
    </row>
    <row r="92" spans="7:25" ht="14.25" customHeight="1" x14ac:dyDescent="0.25">
      <c r="G92" s="307"/>
      <c r="H92" s="307"/>
      <c r="I92" s="307"/>
      <c r="J92" s="307"/>
      <c r="K92" s="307"/>
      <c r="L92" s="307"/>
      <c r="M92" s="307"/>
      <c r="N92" s="307"/>
      <c r="O92" s="307"/>
      <c r="P92" s="307"/>
      <c r="Q92" s="307"/>
      <c r="R92" s="307"/>
      <c r="S92" s="307"/>
      <c r="T92" s="307"/>
      <c r="U92" s="307"/>
      <c r="V92" s="307"/>
      <c r="W92" s="307"/>
      <c r="X92" s="307"/>
      <c r="Y92" s="307"/>
    </row>
    <row r="93" spans="7:25" ht="14.25" customHeight="1" x14ac:dyDescent="0.25">
      <c r="G93" s="307"/>
      <c r="H93" s="307"/>
      <c r="I93" s="307"/>
      <c r="J93" s="307"/>
      <c r="K93" s="307"/>
      <c r="L93" s="307"/>
      <c r="M93" s="307"/>
      <c r="N93" s="307"/>
      <c r="O93" s="307"/>
      <c r="P93" s="307"/>
      <c r="Q93" s="307"/>
      <c r="R93" s="307"/>
      <c r="S93" s="307"/>
      <c r="T93" s="307"/>
      <c r="U93" s="307"/>
      <c r="V93" s="307"/>
      <c r="W93" s="307"/>
      <c r="X93" s="307"/>
      <c r="Y93" s="307"/>
    </row>
    <row r="94" spans="7:25" ht="14.25" customHeight="1" x14ac:dyDescent="0.25">
      <c r="G94" s="307"/>
      <c r="H94" s="307"/>
      <c r="I94" s="307"/>
      <c r="J94" s="307"/>
      <c r="K94" s="307"/>
      <c r="L94" s="307"/>
      <c r="M94" s="307"/>
      <c r="N94" s="307"/>
      <c r="O94" s="307"/>
      <c r="P94" s="307"/>
      <c r="Q94" s="307"/>
      <c r="R94" s="307"/>
      <c r="S94" s="307"/>
      <c r="T94" s="307"/>
      <c r="U94" s="307"/>
      <c r="V94" s="307"/>
      <c r="W94" s="307"/>
      <c r="X94" s="307"/>
      <c r="Y94" s="307"/>
    </row>
    <row r="95" spans="7:25" ht="14.25" customHeight="1" x14ac:dyDescent="0.25">
      <c r="G95" s="307"/>
      <c r="H95" s="307"/>
      <c r="I95" s="307"/>
      <c r="J95" s="307"/>
      <c r="K95" s="307"/>
      <c r="L95" s="307"/>
      <c r="M95" s="307"/>
      <c r="N95" s="307"/>
      <c r="O95" s="307"/>
      <c r="P95" s="307"/>
      <c r="Q95" s="307"/>
      <c r="R95" s="307"/>
      <c r="S95" s="307"/>
      <c r="T95" s="307"/>
      <c r="U95" s="307"/>
      <c r="V95" s="307"/>
      <c r="W95" s="307"/>
      <c r="X95" s="307"/>
      <c r="Y95" s="307"/>
    </row>
    <row r="96" spans="7:25" ht="14.25" customHeight="1" x14ac:dyDescent="0.25">
      <c r="G96" s="307"/>
      <c r="H96" s="307"/>
      <c r="I96" s="307"/>
      <c r="J96" s="307"/>
      <c r="K96" s="307"/>
      <c r="L96" s="307"/>
      <c r="M96" s="307"/>
      <c r="N96" s="307"/>
      <c r="O96" s="307"/>
      <c r="P96" s="307"/>
      <c r="Q96" s="307"/>
      <c r="R96" s="307"/>
      <c r="S96" s="307"/>
      <c r="T96" s="307"/>
      <c r="U96" s="307"/>
      <c r="V96" s="307"/>
      <c r="W96" s="307"/>
      <c r="X96" s="307"/>
      <c r="Y96" s="307"/>
    </row>
    <row r="97" spans="7:25" ht="14.25" customHeight="1" x14ac:dyDescent="0.25">
      <c r="G97" s="307"/>
      <c r="H97" s="307"/>
      <c r="I97" s="307"/>
      <c r="J97" s="307"/>
      <c r="K97" s="307"/>
      <c r="L97" s="307"/>
      <c r="M97" s="307"/>
      <c r="N97" s="307"/>
      <c r="O97" s="307"/>
      <c r="P97" s="307"/>
      <c r="Q97" s="307"/>
      <c r="R97" s="307"/>
      <c r="S97" s="307"/>
      <c r="T97" s="307"/>
      <c r="U97" s="307"/>
      <c r="V97" s="307"/>
      <c r="W97" s="307"/>
      <c r="X97" s="307"/>
      <c r="Y97" s="307"/>
    </row>
    <row r="98" spans="7:25" ht="14.25" customHeight="1" x14ac:dyDescent="0.25">
      <c r="G98" s="307"/>
      <c r="H98" s="307"/>
      <c r="I98" s="307"/>
      <c r="J98" s="307"/>
      <c r="K98" s="307"/>
      <c r="L98" s="307"/>
      <c r="M98" s="307"/>
      <c r="N98" s="307"/>
      <c r="O98" s="307"/>
      <c r="P98" s="307"/>
      <c r="Q98" s="307"/>
      <c r="R98" s="307"/>
      <c r="S98" s="307"/>
      <c r="T98" s="307"/>
      <c r="U98" s="307"/>
      <c r="V98" s="307"/>
      <c r="W98" s="307"/>
      <c r="X98" s="307"/>
      <c r="Y98" s="307"/>
    </row>
    <row r="99" spans="7:25" ht="14.25" customHeight="1" x14ac:dyDescent="0.25">
      <c r="G99" s="307"/>
      <c r="H99" s="307"/>
      <c r="I99" s="307"/>
      <c r="J99" s="307"/>
      <c r="K99" s="307"/>
      <c r="L99" s="307"/>
      <c r="M99" s="307"/>
      <c r="N99" s="307"/>
      <c r="O99" s="307"/>
      <c r="P99" s="307"/>
      <c r="Q99" s="307"/>
      <c r="R99" s="307"/>
      <c r="S99" s="307"/>
      <c r="T99" s="307"/>
      <c r="U99" s="307"/>
      <c r="V99" s="307"/>
      <c r="W99" s="307"/>
      <c r="X99" s="307"/>
      <c r="Y99" s="307"/>
    </row>
    <row r="100" spans="7:25" ht="14.25" customHeight="1" x14ac:dyDescent="0.25">
      <c r="G100" s="307"/>
      <c r="H100" s="307"/>
      <c r="I100" s="307"/>
      <c r="J100" s="307"/>
      <c r="K100" s="307"/>
      <c r="L100" s="307"/>
      <c r="M100" s="307"/>
      <c r="N100" s="307"/>
      <c r="O100" s="307"/>
      <c r="P100" s="307"/>
      <c r="Q100" s="307"/>
      <c r="R100" s="307"/>
      <c r="S100" s="307"/>
      <c r="T100" s="307"/>
      <c r="U100" s="307"/>
      <c r="V100" s="307"/>
      <c r="W100" s="307"/>
      <c r="X100" s="307"/>
      <c r="Y100" s="307"/>
    </row>
    <row r="101" spans="7:25" ht="14.25" customHeight="1" x14ac:dyDescent="0.25">
      <c r="G101" s="307"/>
      <c r="H101" s="307"/>
      <c r="I101" s="307"/>
      <c r="J101" s="307"/>
      <c r="K101" s="307"/>
      <c r="L101" s="307"/>
      <c r="M101" s="307"/>
      <c r="N101" s="307"/>
      <c r="O101" s="307"/>
      <c r="P101" s="307"/>
      <c r="Q101" s="307"/>
      <c r="R101" s="307"/>
      <c r="S101" s="307"/>
      <c r="T101" s="307"/>
      <c r="U101" s="307"/>
      <c r="V101" s="307"/>
      <c r="W101" s="307"/>
      <c r="X101" s="307"/>
      <c r="Y101" s="307"/>
    </row>
    <row r="102" spans="7:25" ht="14.25" customHeight="1" x14ac:dyDescent="0.25">
      <c r="G102" s="307"/>
      <c r="H102" s="307"/>
      <c r="I102" s="307"/>
      <c r="J102" s="307"/>
      <c r="K102" s="307"/>
      <c r="L102" s="307"/>
      <c r="M102" s="307"/>
      <c r="N102" s="307"/>
      <c r="O102" s="307"/>
      <c r="P102" s="307"/>
      <c r="Q102" s="307"/>
      <c r="R102" s="307"/>
      <c r="S102" s="307"/>
      <c r="T102" s="307"/>
      <c r="U102" s="307"/>
      <c r="V102" s="307"/>
      <c r="W102" s="307"/>
      <c r="X102" s="307"/>
      <c r="Y102" s="307"/>
    </row>
    <row r="103" spans="7:25" ht="14.25" customHeight="1" x14ac:dyDescent="0.25">
      <c r="G103" s="307"/>
      <c r="H103" s="307"/>
      <c r="I103" s="307"/>
      <c r="J103" s="307"/>
      <c r="K103" s="307"/>
      <c r="L103" s="307"/>
      <c r="M103" s="307"/>
      <c r="N103" s="307"/>
      <c r="O103" s="307"/>
      <c r="P103" s="307"/>
      <c r="Q103" s="307"/>
      <c r="R103" s="307"/>
      <c r="S103" s="307"/>
      <c r="T103" s="307"/>
      <c r="U103" s="307"/>
      <c r="V103" s="307"/>
      <c r="W103" s="307"/>
      <c r="X103" s="307"/>
      <c r="Y103" s="307"/>
    </row>
    <row r="104" spans="7:25" ht="14.25" customHeight="1" x14ac:dyDescent="0.25">
      <c r="G104" s="307"/>
      <c r="H104" s="307"/>
      <c r="I104" s="307"/>
      <c r="J104" s="307"/>
      <c r="K104" s="307"/>
      <c r="L104" s="307"/>
      <c r="M104" s="307"/>
      <c r="N104" s="307"/>
      <c r="O104" s="307"/>
      <c r="P104" s="307"/>
      <c r="Q104" s="307"/>
      <c r="R104" s="307"/>
      <c r="S104" s="307"/>
      <c r="T104" s="307"/>
      <c r="U104" s="307"/>
      <c r="V104" s="307"/>
      <c r="W104" s="307"/>
      <c r="X104" s="307"/>
      <c r="Y104" s="307"/>
    </row>
    <row r="105" spans="7:25" ht="14.25" customHeight="1" x14ac:dyDescent="0.25">
      <c r="G105" s="307"/>
      <c r="H105" s="307"/>
      <c r="I105" s="307"/>
      <c r="J105" s="307"/>
      <c r="K105" s="307"/>
      <c r="L105" s="307"/>
      <c r="M105" s="307"/>
      <c r="N105" s="307"/>
      <c r="O105" s="307"/>
      <c r="P105" s="307"/>
      <c r="Q105" s="307"/>
      <c r="R105" s="307"/>
      <c r="S105" s="307"/>
      <c r="T105" s="307"/>
      <c r="U105" s="307"/>
      <c r="V105" s="307"/>
      <c r="W105" s="307"/>
      <c r="X105" s="307"/>
      <c r="Y105" s="307"/>
    </row>
    <row r="106" spans="7:25" ht="14.25" customHeight="1" x14ac:dyDescent="0.25">
      <c r="G106" s="307"/>
      <c r="H106" s="307"/>
      <c r="I106" s="307"/>
      <c r="J106" s="307"/>
      <c r="K106" s="307"/>
      <c r="L106" s="307"/>
      <c r="M106" s="307"/>
      <c r="N106" s="307"/>
      <c r="O106" s="307"/>
      <c r="P106" s="307"/>
      <c r="Q106" s="307"/>
      <c r="R106" s="307"/>
      <c r="S106" s="307"/>
      <c r="T106" s="307"/>
      <c r="U106" s="307"/>
      <c r="V106" s="307"/>
      <c r="W106" s="307"/>
      <c r="X106" s="307"/>
      <c r="Y106" s="307"/>
    </row>
    <row r="107" spans="7:25" ht="14.25" customHeight="1" x14ac:dyDescent="0.25">
      <c r="G107" s="307"/>
      <c r="H107" s="307"/>
      <c r="I107" s="307"/>
      <c r="J107" s="307"/>
      <c r="K107" s="307"/>
      <c r="L107" s="307"/>
      <c r="M107" s="307"/>
      <c r="N107" s="307"/>
      <c r="O107" s="307"/>
      <c r="P107" s="307"/>
      <c r="Q107" s="307"/>
      <c r="R107" s="307"/>
      <c r="S107" s="307"/>
      <c r="T107" s="307"/>
      <c r="U107" s="307"/>
      <c r="V107" s="307"/>
      <c r="W107" s="307"/>
      <c r="X107" s="307"/>
      <c r="Y107" s="307"/>
    </row>
    <row r="108" spans="7:25" ht="14.25" customHeight="1" x14ac:dyDescent="0.25">
      <c r="G108" s="307"/>
      <c r="H108" s="307"/>
      <c r="I108" s="307"/>
      <c r="J108" s="307"/>
      <c r="K108" s="307"/>
      <c r="L108" s="307"/>
      <c r="M108" s="307"/>
      <c r="N108" s="307"/>
      <c r="O108" s="307"/>
      <c r="P108" s="307"/>
      <c r="Q108" s="307"/>
      <c r="R108" s="307"/>
      <c r="S108" s="307"/>
      <c r="T108" s="307"/>
      <c r="U108" s="307"/>
      <c r="V108" s="307"/>
      <c r="W108" s="307"/>
      <c r="X108" s="307"/>
      <c r="Y108" s="307"/>
    </row>
    <row r="109" spans="7:25" ht="14.25" customHeight="1" x14ac:dyDescent="0.25">
      <c r="G109" s="307"/>
      <c r="H109" s="307"/>
      <c r="I109" s="307"/>
      <c r="J109" s="307"/>
      <c r="K109" s="307"/>
      <c r="L109" s="307"/>
      <c r="M109" s="307"/>
      <c r="N109" s="307"/>
      <c r="O109" s="307"/>
      <c r="P109" s="307"/>
      <c r="Q109" s="307"/>
      <c r="R109" s="307"/>
      <c r="S109" s="307"/>
      <c r="T109" s="307"/>
      <c r="U109" s="307"/>
      <c r="V109" s="307"/>
      <c r="W109" s="307"/>
      <c r="X109" s="307"/>
      <c r="Y109" s="307"/>
    </row>
    <row r="110" spans="7:25" ht="14.25" customHeight="1" x14ac:dyDescent="0.25">
      <c r="G110" s="307"/>
      <c r="H110" s="307"/>
      <c r="I110" s="307"/>
      <c r="J110" s="307"/>
      <c r="K110" s="307"/>
      <c r="L110" s="307"/>
      <c r="M110" s="307"/>
      <c r="N110" s="307"/>
      <c r="O110" s="307"/>
      <c r="P110" s="307"/>
      <c r="Q110" s="307"/>
      <c r="R110" s="307"/>
      <c r="S110" s="307"/>
      <c r="T110" s="307"/>
      <c r="U110" s="307"/>
      <c r="V110" s="307"/>
      <c r="W110" s="307"/>
      <c r="X110" s="307"/>
      <c r="Y110" s="307"/>
    </row>
    <row r="111" spans="7:25" ht="14.25" customHeight="1" x14ac:dyDescent="0.25">
      <c r="G111" s="307"/>
      <c r="H111" s="307"/>
      <c r="I111" s="307"/>
      <c r="J111" s="307"/>
      <c r="K111" s="307"/>
      <c r="L111" s="307"/>
      <c r="M111" s="307"/>
      <c r="N111" s="307"/>
      <c r="O111" s="307"/>
      <c r="P111" s="307"/>
      <c r="Q111" s="307"/>
      <c r="R111" s="307"/>
      <c r="S111" s="307"/>
      <c r="T111" s="307"/>
      <c r="U111" s="307"/>
      <c r="V111" s="307"/>
      <c r="W111" s="307"/>
      <c r="X111" s="307"/>
      <c r="Y111" s="307"/>
    </row>
    <row r="112" spans="7:25" ht="14.25" customHeight="1" x14ac:dyDescent="0.25">
      <c r="G112" s="307"/>
      <c r="H112" s="307"/>
      <c r="I112" s="307"/>
      <c r="J112" s="307"/>
      <c r="K112" s="307"/>
      <c r="L112" s="307"/>
      <c r="M112" s="307"/>
      <c r="N112" s="307"/>
      <c r="O112" s="307"/>
      <c r="P112" s="307"/>
      <c r="Q112" s="307"/>
      <c r="R112" s="307"/>
      <c r="S112" s="307"/>
      <c r="T112" s="307"/>
      <c r="U112" s="307"/>
      <c r="V112" s="307"/>
      <c r="W112" s="307"/>
      <c r="X112" s="307"/>
      <c r="Y112" s="307"/>
    </row>
    <row r="113" spans="7:25" ht="14.25" customHeight="1" x14ac:dyDescent="0.25">
      <c r="G113" s="307"/>
      <c r="H113" s="307"/>
      <c r="I113" s="307"/>
      <c r="J113" s="307"/>
      <c r="K113" s="307"/>
      <c r="L113" s="307"/>
      <c r="M113" s="307"/>
      <c r="N113" s="307"/>
      <c r="O113" s="307"/>
      <c r="P113" s="307"/>
      <c r="Q113" s="307"/>
      <c r="R113" s="307"/>
      <c r="S113" s="307"/>
      <c r="T113" s="307"/>
      <c r="U113" s="307"/>
      <c r="V113" s="307"/>
      <c r="W113" s="307"/>
      <c r="X113" s="307"/>
      <c r="Y113" s="307"/>
    </row>
    <row r="114" spans="7:25" ht="14.25" customHeight="1" x14ac:dyDescent="0.25">
      <c r="G114" s="307"/>
      <c r="H114" s="307"/>
      <c r="I114" s="307"/>
      <c r="J114" s="307"/>
      <c r="K114" s="307"/>
      <c r="L114" s="307"/>
      <c r="M114" s="307"/>
      <c r="N114" s="307"/>
      <c r="O114" s="307"/>
      <c r="P114" s="307"/>
      <c r="Q114" s="307"/>
      <c r="R114" s="307"/>
      <c r="S114" s="307"/>
      <c r="T114" s="307"/>
      <c r="U114" s="307"/>
      <c r="V114" s="307"/>
      <c r="W114" s="307"/>
      <c r="X114" s="307"/>
      <c r="Y114" s="307"/>
    </row>
    <row r="115" spans="7:25" ht="14.25" customHeight="1" x14ac:dyDescent="0.25">
      <c r="G115" s="307"/>
      <c r="H115" s="307"/>
      <c r="I115" s="307"/>
      <c r="J115" s="307"/>
      <c r="K115" s="307"/>
      <c r="L115" s="307"/>
      <c r="M115" s="307"/>
      <c r="N115" s="307"/>
      <c r="O115" s="307"/>
      <c r="P115" s="307"/>
      <c r="Q115" s="307"/>
      <c r="R115" s="307"/>
      <c r="S115" s="307"/>
      <c r="T115" s="307"/>
      <c r="U115" s="307"/>
      <c r="V115" s="307"/>
      <c r="W115" s="307"/>
      <c r="X115" s="307"/>
      <c r="Y115" s="307"/>
    </row>
    <row r="116" spans="7:25" ht="14.25" customHeight="1" x14ac:dyDescent="0.25">
      <c r="G116" s="307"/>
      <c r="H116" s="307"/>
      <c r="I116" s="307"/>
      <c r="J116" s="307"/>
      <c r="K116" s="307"/>
      <c r="L116" s="307"/>
      <c r="M116" s="307"/>
      <c r="N116" s="307"/>
      <c r="O116" s="307"/>
      <c r="P116" s="307"/>
      <c r="Q116" s="307"/>
      <c r="R116" s="307"/>
      <c r="S116" s="307"/>
      <c r="T116" s="307"/>
      <c r="U116" s="307"/>
      <c r="V116" s="307"/>
      <c r="W116" s="307"/>
      <c r="X116" s="307"/>
      <c r="Y116" s="307"/>
    </row>
    <row r="117" spans="7:25" ht="14.25" customHeight="1" x14ac:dyDescent="0.25">
      <c r="G117" s="307"/>
      <c r="H117" s="307"/>
      <c r="I117" s="307"/>
      <c r="J117" s="307"/>
      <c r="K117" s="307"/>
      <c r="L117" s="307"/>
      <c r="M117" s="307"/>
      <c r="N117" s="307"/>
      <c r="O117" s="307"/>
      <c r="P117" s="307"/>
      <c r="Q117" s="307"/>
      <c r="R117" s="307"/>
      <c r="S117" s="307"/>
      <c r="T117" s="307"/>
      <c r="U117" s="307"/>
      <c r="V117" s="307"/>
      <c r="W117" s="307"/>
      <c r="X117" s="307"/>
      <c r="Y117" s="307"/>
    </row>
    <row r="118" spans="7:25" ht="14.25" customHeight="1" x14ac:dyDescent="0.25">
      <c r="G118" s="307"/>
      <c r="H118" s="307"/>
      <c r="I118" s="307"/>
      <c r="J118" s="307"/>
      <c r="K118" s="307"/>
      <c r="L118" s="307"/>
      <c r="M118" s="307"/>
      <c r="N118" s="307"/>
      <c r="O118" s="307"/>
      <c r="P118" s="307"/>
      <c r="Q118" s="307"/>
      <c r="R118" s="307"/>
      <c r="S118" s="307"/>
      <c r="T118" s="307"/>
      <c r="U118" s="307"/>
      <c r="V118" s="307"/>
      <c r="W118" s="307"/>
      <c r="X118" s="307"/>
      <c r="Y118" s="307"/>
    </row>
    <row r="119" spans="7:25" ht="14.25" customHeight="1" x14ac:dyDescent="0.25">
      <c r="G119" s="307"/>
      <c r="H119" s="307"/>
      <c r="I119" s="307"/>
      <c r="J119" s="307"/>
      <c r="K119" s="307"/>
      <c r="L119" s="307"/>
      <c r="M119" s="307"/>
      <c r="N119" s="307"/>
      <c r="O119" s="307"/>
      <c r="P119" s="307"/>
      <c r="Q119" s="307"/>
      <c r="R119" s="307"/>
      <c r="S119" s="307"/>
      <c r="T119" s="307"/>
      <c r="U119" s="307"/>
      <c r="V119" s="307"/>
      <c r="W119" s="307"/>
      <c r="X119" s="307"/>
      <c r="Y119" s="307"/>
    </row>
    <row r="120" spans="7:25" ht="14.25" customHeight="1" x14ac:dyDescent="0.25">
      <c r="G120" s="307"/>
      <c r="H120" s="307"/>
      <c r="I120" s="307"/>
      <c r="J120" s="307"/>
      <c r="K120" s="307"/>
      <c r="L120" s="307"/>
      <c r="M120" s="307"/>
      <c r="N120" s="307"/>
      <c r="O120" s="307"/>
      <c r="P120" s="307"/>
      <c r="Q120" s="307"/>
      <c r="R120" s="307"/>
      <c r="S120" s="307"/>
      <c r="T120" s="307"/>
      <c r="U120" s="307"/>
      <c r="V120" s="307"/>
      <c r="W120" s="307"/>
      <c r="X120" s="307"/>
      <c r="Y120" s="307"/>
    </row>
    <row r="121" spans="7:25" ht="14.25" customHeight="1" x14ac:dyDescent="0.25">
      <c r="G121" s="307"/>
      <c r="H121" s="307"/>
      <c r="I121" s="307"/>
      <c r="J121" s="307"/>
      <c r="K121" s="307"/>
      <c r="L121" s="307"/>
      <c r="M121" s="307"/>
      <c r="N121" s="307"/>
      <c r="O121" s="307"/>
      <c r="P121" s="307"/>
      <c r="Q121" s="307"/>
      <c r="R121" s="307"/>
      <c r="S121" s="307"/>
      <c r="T121" s="307"/>
      <c r="U121" s="307"/>
      <c r="V121" s="307"/>
      <c r="W121" s="307"/>
      <c r="X121" s="307"/>
      <c r="Y121" s="307"/>
    </row>
    <row r="122" spans="7:25" ht="14.25" customHeight="1" x14ac:dyDescent="0.25">
      <c r="G122" s="307"/>
      <c r="H122" s="307"/>
      <c r="I122" s="307"/>
      <c r="J122" s="307"/>
      <c r="K122" s="307"/>
      <c r="L122" s="307"/>
      <c r="M122" s="307"/>
      <c r="N122" s="307"/>
      <c r="O122" s="307"/>
      <c r="P122" s="307"/>
      <c r="Q122" s="307"/>
      <c r="R122" s="307"/>
      <c r="S122" s="307"/>
      <c r="T122" s="307"/>
      <c r="U122" s="307"/>
      <c r="V122" s="307"/>
      <c r="W122" s="307"/>
      <c r="X122" s="307"/>
      <c r="Y122" s="307"/>
    </row>
    <row r="123" spans="7:25" ht="14.25" customHeight="1" x14ac:dyDescent="0.25">
      <c r="G123" s="307"/>
      <c r="H123" s="307"/>
      <c r="I123" s="307"/>
      <c r="J123" s="307"/>
      <c r="K123" s="307"/>
      <c r="L123" s="307"/>
      <c r="M123" s="307"/>
      <c r="N123" s="307"/>
      <c r="O123" s="307"/>
      <c r="P123" s="307"/>
      <c r="Q123" s="307"/>
      <c r="R123" s="307"/>
      <c r="S123" s="307"/>
      <c r="T123" s="307"/>
      <c r="U123" s="307"/>
      <c r="V123" s="307"/>
      <c r="W123" s="307"/>
      <c r="X123" s="307"/>
      <c r="Y123" s="307"/>
    </row>
    <row r="124" spans="7:25" ht="14.25" customHeight="1" x14ac:dyDescent="0.25">
      <c r="G124" s="307"/>
      <c r="H124" s="307"/>
      <c r="I124" s="307"/>
      <c r="J124" s="307"/>
      <c r="K124" s="307"/>
      <c r="L124" s="307"/>
      <c r="M124" s="307"/>
      <c r="N124" s="307"/>
      <c r="O124" s="307"/>
      <c r="P124" s="307"/>
      <c r="Q124" s="307"/>
      <c r="R124" s="307"/>
      <c r="S124" s="307"/>
      <c r="T124" s="307"/>
      <c r="U124" s="307"/>
      <c r="V124" s="307"/>
      <c r="W124" s="307"/>
      <c r="X124" s="307"/>
      <c r="Y124" s="307"/>
    </row>
    <row r="125" spans="7:25" ht="14.25" customHeight="1" x14ac:dyDescent="0.25">
      <c r="G125" s="307"/>
      <c r="H125" s="307"/>
      <c r="I125" s="307"/>
      <c r="J125" s="307"/>
      <c r="K125" s="307"/>
      <c r="L125" s="307"/>
      <c r="M125" s="307"/>
      <c r="N125" s="307"/>
      <c r="O125" s="307"/>
      <c r="P125" s="307"/>
      <c r="Q125" s="307"/>
      <c r="R125" s="307"/>
      <c r="S125" s="307"/>
      <c r="T125" s="307"/>
      <c r="U125" s="307"/>
      <c r="V125" s="307"/>
      <c r="W125" s="307"/>
      <c r="X125" s="307"/>
      <c r="Y125" s="307"/>
    </row>
    <row r="126" spans="7:25" ht="14.25" customHeight="1" x14ac:dyDescent="0.25">
      <c r="G126" s="307"/>
      <c r="H126" s="307"/>
      <c r="I126" s="307"/>
      <c r="J126" s="307"/>
      <c r="K126" s="307"/>
      <c r="L126" s="307"/>
      <c r="M126" s="307"/>
      <c r="N126" s="307"/>
      <c r="O126" s="307"/>
      <c r="P126" s="307"/>
      <c r="Q126" s="307"/>
      <c r="R126" s="307"/>
      <c r="S126" s="307"/>
      <c r="T126" s="307"/>
      <c r="U126" s="307"/>
      <c r="V126" s="307"/>
      <c r="W126" s="307"/>
      <c r="X126" s="307"/>
      <c r="Y126" s="307"/>
    </row>
    <row r="127" spans="7:25" ht="14.25" customHeight="1" x14ac:dyDescent="0.25">
      <c r="G127" s="307"/>
      <c r="H127" s="307"/>
      <c r="I127" s="307"/>
      <c r="J127" s="307"/>
      <c r="K127" s="307"/>
      <c r="L127" s="307"/>
      <c r="M127" s="307"/>
      <c r="N127" s="307"/>
      <c r="O127" s="307"/>
      <c r="P127" s="307"/>
      <c r="Q127" s="307"/>
      <c r="R127" s="307"/>
      <c r="S127" s="307"/>
      <c r="T127" s="307"/>
      <c r="U127" s="307"/>
      <c r="V127" s="307"/>
      <c r="W127" s="307"/>
      <c r="X127" s="307"/>
      <c r="Y127" s="307"/>
    </row>
    <row r="128" spans="7:25" ht="14.25" customHeight="1" x14ac:dyDescent="0.25">
      <c r="G128" s="307"/>
      <c r="H128" s="307"/>
      <c r="I128" s="307"/>
      <c r="J128" s="307"/>
      <c r="K128" s="307"/>
      <c r="L128" s="307"/>
      <c r="M128" s="307"/>
      <c r="N128" s="307"/>
      <c r="O128" s="307"/>
      <c r="P128" s="307"/>
      <c r="Q128" s="307"/>
      <c r="R128" s="307"/>
      <c r="S128" s="307"/>
      <c r="T128" s="307"/>
      <c r="U128" s="307"/>
      <c r="V128" s="307"/>
      <c r="W128" s="307"/>
      <c r="X128" s="307"/>
      <c r="Y128" s="307"/>
    </row>
    <row r="129" spans="7:25" ht="14.25" customHeight="1" x14ac:dyDescent="0.25">
      <c r="G129" s="307"/>
      <c r="H129" s="307"/>
      <c r="I129" s="307"/>
      <c r="J129" s="307"/>
      <c r="K129" s="307"/>
      <c r="L129" s="307"/>
      <c r="M129" s="307"/>
      <c r="N129" s="307"/>
      <c r="O129" s="307"/>
      <c r="P129" s="307"/>
      <c r="Q129" s="307"/>
      <c r="R129" s="307"/>
      <c r="S129" s="307"/>
      <c r="T129" s="307"/>
      <c r="U129" s="307"/>
      <c r="V129" s="307"/>
      <c r="W129" s="307"/>
      <c r="X129" s="307"/>
      <c r="Y129" s="307"/>
    </row>
    <row r="130" spans="7:25" ht="14.25" customHeight="1" x14ac:dyDescent="0.25">
      <c r="G130" s="307"/>
      <c r="H130" s="307"/>
      <c r="I130" s="307"/>
      <c r="J130" s="307"/>
      <c r="K130" s="307"/>
      <c r="L130" s="307"/>
      <c r="M130" s="307"/>
      <c r="N130" s="307"/>
      <c r="O130" s="307"/>
      <c r="P130" s="307"/>
      <c r="Q130" s="307"/>
      <c r="R130" s="307"/>
      <c r="S130" s="307"/>
      <c r="T130" s="307"/>
      <c r="U130" s="307"/>
      <c r="V130" s="307"/>
      <c r="W130" s="307"/>
      <c r="X130" s="307"/>
      <c r="Y130" s="307"/>
    </row>
    <row r="131" spans="7:25" ht="14.25" customHeight="1" x14ac:dyDescent="0.25">
      <c r="G131" s="307"/>
      <c r="H131" s="307"/>
      <c r="I131" s="307"/>
      <c r="J131" s="307"/>
      <c r="K131" s="307"/>
      <c r="L131" s="307"/>
      <c r="M131" s="307"/>
      <c r="N131" s="307"/>
      <c r="O131" s="307"/>
      <c r="P131" s="307"/>
      <c r="Q131" s="307"/>
      <c r="R131" s="307"/>
      <c r="S131" s="307"/>
      <c r="T131" s="307"/>
      <c r="U131" s="307"/>
      <c r="V131" s="307"/>
      <c r="W131" s="307"/>
      <c r="X131" s="307"/>
      <c r="Y131" s="307"/>
    </row>
    <row r="132" spans="7:25" ht="14.25" customHeight="1" x14ac:dyDescent="0.25">
      <c r="G132" s="307"/>
      <c r="H132" s="307"/>
      <c r="I132" s="307"/>
      <c r="J132" s="307"/>
      <c r="K132" s="307"/>
      <c r="L132" s="307"/>
      <c r="M132" s="307"/>
      <c r="N132" s="307"/>
      <c r="O132" s="307"/>
      <c r="P132" s="307"/>
      <c r="Q132" s="307"/>
      <c r="R132" s="307"/>
      <c r="S132" s="307"/>
      <c r="T132" s="307"/>
      <c r="U132" s="307"/>
      <c r="V132" s="307"/>
      <c r="W132" s="307"/>
      <c r="X132" s="307"/>
      <c r="Y132" s="307"/>
    </row>
    <row r="133" spans="7:25" ht="14.25" customHeight="1" x14ac:dyDescent="0.25">
      <c r="G133" s="307"/>
      <c r="H133" s="307"/>
      <c r="I133" s="307"/>
      <c r="J133" s="307"/>
      <c r="K133" s="307"/>
      <c r="L133" s="307"/>
      <c r="M133" s="307"/>
      <c r="N133" s="307"/>
      <c r="O133" s="307"/>
      <c r="P133" s="307"/>
      <c r="Q133" s="307"/>
      <c r="R133" s="307"/>
      <c r="S133" s="307"/>
      <c r="T133" s="307"/>
      <c r="U133" s="307"/>
      <c r="V133" s="307"/>
      <c r="W133" s="307"/>
      <c r="X133" s="307"/>
      <c r="Y133" s="307"/>
    </row>
    <row r="134" spans="7:25" ht="14.25" customHeight="1" x14ac:dyDescent="0.25">
      <c r="G134" s="307"/>
      <c r="H134" s="307"/>
      <c r="I134" s="307"/>
      <c r="J134" s="307"/>
      <c r="K134" s="307"/>
      <c r="L134" s="307"/>
      <c r="M134" s="307"/>
      <c r="N134" s="307"/>
      <c r="O134" s="307"/>
      <c r="P134" s="307"/>
      <c r="Q134" s="307"/>
      <c r="R134" s="307"/>
      <c r="S134" s="307"/>
      <c r="T134" s="307"/>
      <c r="U134" s="307"/>
      <c r="V134" s="307"/>
      <c r="W134" s="307"/>
      <c r="X134" s="307"/>
      <c r="Y134" s="307"/>
    </row>
    <row r="135" spans="7:25" ht="14.25" customHeight="1" x14ac:dyDescent="0.25">
      <c r="G135" s="307"/>
      <c r="H135" s="307"/>
      <c r="I135" s="307"/>
      <c r="J135" s="307"/>
      <c r="K135" s="307"/>
      <c r="L135" s="307"/>
      <c r="M135" s="307"/>
      <c r="N135" s="307"/>
      <c r="O135" s="307"/>
      <c r="P135" s="307"/>
      <c r="Q135" s="307"/>
      <c r="R135" s="307"/>
      <c r="S135" s="307"/>
      <c r="T135" s="307"/>
      <c r="U135" s="307"/>
      <c r="V135" s="307"/>
      <c r="W135" s="307"/>
      <c r="X135" s="307"/>
      <c r="Y135" s="307"/>
    </row>
    <row r="136" spans="7:25" ht="14.25" customHeight="1" x14ac:dyDescent="0.25">
      <c r="G136" s="307"/>
      <c r="H136" s="307"/>
      <c r="I136" s="307"/>
      <c r="J136" s="307"/>
      <c r="K136" s="307"/>
      <c r="L136" s="307"/>
      <c r="M136" s="307"/>
      <c r="N136" s="307"/>
      <c r="O136" s="307"/>
      <c r="P136" s="307"/>
      <c r="Q136" s="307"/>
      <c r="R136" s="307"/>
      <c r="S136" s="307"/>
      <c r="T136" s="307"/>
      <c r="U136" s="307"/>
      <c r="V136" s="307"/>
      <c r="W136" s="307"/>
      <c r="X136" s="307"/>
      <c r="Y136" s="307"/>
    </row>
    <row r="137" spans="7:25" ht="14.25" customHeight="1" x14ac:dyDescent="0.25">
      <c r="G137" s="307"/>
      <c r="H137" s="307"/>
      <c r="I137" s="307"/>
      <c r="J137" s="307"/>
      <c r="K137" s="307"/>
      <c r="L137" s="307"/>
      <c r="M137" s="307"/>
      <c r="N137" s="307"/>
      <c r="O137" s="307"/>
      <c r="P137" s="307"/>
      <c r="Q137" s="307"/>
      <c r="R137" s="307"/>
      <c r="S137" s="307"/>
      <c r="T137" s="307"/>
      <c r="U137" s="307"/>
      <c r="V137" s="307"/>
      <c r="W137" s="307"/>
      <c r="X137" s="307"/>
      <c r="Y137" s="307"/>
    </row>
    <row r="138" spans="7:25" ht="14.25" customHeight="1" x14ac:dyDescent="0.25">
      <c r="G138" s="307"/>
      <c r="H138" s="307"/>
      <c r="I138" s="307"/>
      <c r="J138" s="307"/>
      <c r="K138" s="307"/>
      <c r="L138" s="307"/>
      <c r="M138" s="307"/>
      <c r="N138" s="307"/>
      <c r="O138" s="307"/>
      <c r="P138" s="307"/>
      <c r="Q138" s="307"/>
      <c r="R138" s="307"/>
      <c r="S138" s="307"/>
      <c r="T138" s="307"/>
      <c r="U138" s="307"/>
      <c r="V138" s="307"/>
      <c r="W138" s="307"/>
      <c r="X138" s="307"/>
      <c r="Y138" s="307"/>
    </row>
    <row r="139" spans="7:25" ht="14.25" customHeight="1" x14ac:dyDescent="0.25">
      <c r="G139" s="307"/>
      <c r="H139" s="307"/>
      <c r="I139" s="307"/>
      <c r="J139" s="307"/>
      <c r="K139" s="307"/>
      <c r="L139" s="307"/>
      <c r="M139" s="307"/>
      <c r="N139" s="307"/>
      <c r="O139" s="307"/>
      <c r="P139" s="307"/>
      <c r="Q139" s="307"/>
      <c r="R139" s="307"/>
      <c r="S139" s="307"/>
      <c r="T139" s="307"/>
      <c r="U139" s="307"/>
      <c r="V139" s="307"/>
      <c r="W139" s="307"/>
      <c r="X139" s="307"/>
      <c r="Y139" s="307"/>
    </row>
    <row r="140" spans="7:25" ht="14.25" customHeight="1" x14ac:dyDescent="0.25">
      <c r="G140" s="307"/>
      <c r="H140" s="307"/>
      <c r="I140" s="307"/>
      <c r="J140" s="307"/>
      <c r="K140" s="307"/>
      <c r="L140" s="307"/>
      <c r="M140" s="307"/>
      <c r="N140" s="307"/>
      <c r="O140" s="307"/>
      <c r="P140" s="307"/>
      <c r="Q140" s="307"/>
      <c r="R140" s="307"/>
      <c r="S140" s="307"/>
      <c r="T140" s="307"/>
      <c r="U140" s="307"/>
      <c r="V140" s="307"/>
      <c r="W140" s="307"/>
      <c r="X140" s="307"/>
      <c r="Y140" s="307"/>
    </row>
    <row r="141" spans="7:25" ht="14.25" customHeight="1" x14ac:dyDescent="0.25">
      <c r="G141" s="307"/>
      <c r="H141" s="307"/>
      <c r="I141" s="307"/>
      <c r="J141" s="307"/>
      <c r="K141" s="307"/>
      <c r="L141" s="307"/>
      <c r="M141" s="307"/>
      <c r="N141" s="307"/>
      <c r="O141" s="307"/>
      <c r="P141" s="307"/>
      <c r="Q141" s="307"/>
      <c r="R141" s="307"/>
      <c r="S141" s="307"/>
      <c r="T141" s="307"/>
      <c r="U141" s="307"/>
      <c r="V141" s="307"/>
      <c r="W141" s="307"/>
      <c r="X141" s="307"/>
      <c r="Y141" s="307"/>
    </row>
    <row r="142" spans="7:25" ht="14.25" customHeight="1" x14ac:dyDescent="0.25">
      <c r="G142" s="307"/>
      <c r="H142" s="307"/>
      <c r="I142" s="307"/>
      <c r="J142" s="307"/>
      <c r="K142" s="307"/>
      <c r="L142" s="307"/>
      <c r="M142" s="307"/>
      <c r="N142" s="307"/>
      <c r="O142" s="307"/>
      <c r="P142" s="307"/>
      <c r="Q142" s="307"/>
      <c r="R142" s="307"/>
      <c r="S142" s="307"/>
      <c r="T142" s="307"/>
      <c r="U142" s="307"/>
      <c r="V142" s="307"/>
      <c r="W142" s="307"/>
      <c r="X142" s="307"/>
      <c r="Y142" s="307"/>
    </row>
    <row r="143" spans="7:25" ht="14.25" customHeight="1" x14ac:dyDescent="0.25">
      <c r="G143" s="307"/>
      <c r="H143" s="307"/>
      <c r="I143" s="307"/>
      <c r="J143" s="307"/>
      <c r="K143" s="307"/>
      <c r="L143" s="307"/>
      <c r="M143" s="307"/>
      <c r="N143" s="307"/>
      <c r="O143" s="307"/>
      <c r="P143" s="307"/>
      <c r="Q143" s="307"/>
      <c r="R143" s="307"/>
      <c r="S143" s="307"/>
      <c r="T143" s="307"/>
      <c r="U143" s="307"/>
      <c r="V143" s="307"/>
      <c r="W143" s="307"/>
      <c r="X143" s="307"/>
      <c r="Y143" s="307"/>
    </row>
    <row r="144" spans="7:25" ht="14.25" customHeight="1" x14ac:dyDescent="0.25">
      <c r="G144" s="307"/>
      <c r="H144" s="307"/>
      <c r="I144" s="307"/>
      <c r="J144" s="307"/>
      <c r="K144" s="307"/>
      <c r="L144" s="307"/>
      <c r="M144" s="307"/>
      <c r="N144" s="307"/>
      <c r="O144" s="307"/>
      <c r="P144" s="307"/>
      <c r="Q144" s="307"/>
      <c r="R144" s="307"/>
      <c r="S144" s="307"/>
      <c r="T144" s="307"/>
      <c r="U144" s="307"/>
      <c r="V144" s="307"/>
      <c r="W144" s="307"/>
      <c r="X144" s="307"/>
      <c r="Y144" s="307"/>
    </row>
    <row r="145" spans="7:25" ht="14.25" customHeight="1" x14ac:dyDescent="0.25">
      <c r="G145" s="307"/>
      <c r="H145" s="307"/>
      <c r="I145" s="307"/>
      <c r="J145" s="307"/>
      <c r="K145" s="307"/>
      <c r="L145" s="307"/>
      <c r="M145" s="307"/>
      <c r="N145" s="307"/>
      <c r="O145" s="307"/>
      <c r="P145" s="307"/>
      <c r="Q145" s="307"/>
      <c r="R145" s="307"/>
      <c r="S145" s="307"/>
      <c r="T145" s="307"/>
      <c r="U145" s="307"/>
      <c r="V145" s="307"/>
      <c r="W145" s="307"/>
      <c r="X145" s="307"/>
      <c r="Y145" s="307"/>
    </row>
    <row r="146" spans="7:25" ht="14.25" customHeight="1" x14ac:dyDescent="0.25">
      <c r="G146" s="307"/>
      <c r="H146" s="307"/>
      <c r="I146" s="307"/>
      <c r="J146" s="307"/>
      <c r="K146" s="307"/>
      <c r="L146" s="307"/>
      <c r="M146" s="307"/>
      <c r="N146" s="307"/>
      <c r="O146" s="307"/>
      <c r="P146" s="307"/>
      <c r="Q146" s="307"/>
      <c r="R146" s="307"/>
      <c r="S146" s="307"/>
      <c r="T146" s="307"/>
      <c r="U146" s="307"/>
      <c r="V146" s="307"/>
      <c r="W146" s="307"/>
      <c r="X146" s="307"/>
      <c r="Y146" s="307"/>
    </row>
    <row r="147" spans="7:25" ht="14.25" customHeight="1" x14ac:dyDescent="0.25">
      <c r="G147" s="307"/>
      <c r="H147" s="307"/>
      <c r="I147" s="307"/>
      <c r="J147" s="307"/>
      <c r="K147" s="307"/>
      <c r="L147" s="307"/>
      <c r="M147" s="307"/>
      <c r="N147" s="307"/>
      <c r="O147" s="307"/>
      <c r="P147" s="307"/>
      <c r="Q147" s="307"/>
      <c r="R147" s="307"/>
      <c r="S147" s="307"/>
      <c r="T147" s="307"/>
      <c r="U147" s="307"/>
      <c r="V147" s="307"/>
      <c r="W147" s="307"/>
      <c r="X147" s="307"/>
      <c r="Y147" s="307"/>
    </row>
    <row r="148" spans="7:25" ht="14.25" customHeight="1" x14ac:dyDescent="0.25">
      <c r="G148" s="307"/>
      <c r="H148" s="307"/>
      <c r="I148" s="307"/>
      <c r="J148" s="307"/>
      <c r="K148" s="307"/>
      <c r="L148" s="307"/>
      <c r="M148" s="307"/>
      <c r="N148" s="307"/>
      <c r="O148" s="307"/>
      <c r="P148" s="307"/>
      <c r="Q148" s="307"/>
      <c r="R148" s="307"/>
      <c r="S148" s="307"/>
      <c r="T148" s="307"/>
      <c r="U148" s="307"/>
      <c r="V148" s="307"/>
      <c r="W148" s="307"/>
      <c r="X148" s="307"/>
      <c r="Y148" s="307"/>
    </row>
    <row r="149" spans="7:25" ht="14.25" customHeight="1" x14ac:dyDescent="0.25">
      <c r="G149" s="307"/>
      <c r="H149" s="307"/>
      <c r="I149" s="307"/>
      <c r="J149" s="307"/>
      <c r="K149" s="307"/>
      <c r="L149" s="307"/>
      <c r="M149" s="307"/>
      <c r="N149" s="307"/>
      <c r="O149" s="307"/>
      <c r="P149" s="307"/>
      <c r="Q149" s="307"/>
      <c r="R149" s="307"/>
      <c r="S149" s="307"/>
      <c r="T149" s="307"/>
      <c r="U149" s="307"/>
      <c r="V149" s="307"/>
      <c r="W149" s="307"/>
      <c r="X149" s="307"/>
      <c r="Y149" s="307"/>
    </row>
    <row r="150" spans="7:25" ht="14.25" customHeight="1" x14ac:dyDescent="0.25">
      <c r="G150" s="307"/>
      <c r="H150" s="307"/>
      <c r="I150" s="307"/>
      <c r="J150" s="307"/>
      <c r="K150" s="307"/>
      <c r="L150" s="307"/>
      <c r="M150" s="307"/>
      <c r="N150" s="307"/>
      <c r="O150" s="307"/>
      <c r="P150" s="307"/>
      <c r="Q150" s="307"/>
      <c r="R150" s="307"/>
      <c r="S150" s="307"/>
      <c r="T150" s="307"/>
      <c r="U150" s="307"/>
      <c r="V150" s="307"/>
      <c r="W150" s="307"/>
      <c r="X150" s="307"/>
      <c r="Y150" s="307"/>
    </row>
    <row r="151" spans="7:25" ht="14.25" customHeight="1" x14ac:dyDescent="0.25">
      <c r="G151" s="307"/>
      <c r="H151" s="307"/>
      <c r="I151" s="307"/>
      <c r="J151" s="307"/>
      <c r="K151" s="307"/>
      <c r="L151" s="307"/>
      <c r="M151" s="307"/>
      <c r="N151" s="307"/>
      <c r="O151" s="307"/>
      <c r="P151" s="307"/>
      <c r="Q151" s="307"/>
      <c r="R151" s="307"/>
      <c r="S151" s="307"/>
      <c r="T151" s="307"/>
      <c r="U151" s="307"/>
      <c r="V151" s="307"/>
      <c r="W151" s="307"/>
      <c r="X151" s="307"/>
      <c r="Y151" s="307"/>
    </row>
    <row r="152" spans="7:25" ht="14.25" customHeight="1" x14ac:dyDescent="0.25">
      <c r="G152" s="307"/>
      <c r="H152" s="307"/>
      <c r="I152" s="307"/>
      <c r="J152" s="307"/>
      <c r="K152" s="307"/>
      <c r="L152" s="307"/>
      <c r="M152" s="307"/>
      <c r="N152" s="307"/>
      <c r="O152" s="307"/>
      <c r="P152" s="307"/>
      <c r="Q152" s="307"/>
      <c r="R152" s="307"/>
      <c r="S152" s="307"/>
      <c r="T152" s="307"/>
      <c r="U152" s="307"/>
      <c r="V152" s="307"/>
      <c r="W152" s="307"/>
      <c r="X152" s="307"/>
      <c r="Y152" s="307"/>
    </row>
    <row r="153" spans="7:25" ht="14.25" customHeight="1" x14ac:dyDescent="0.25">
      <c r="G153" s="307"/>
      <c r="H153" s="307"/>
      <c r="I153" s="307"/>
      <c r="J153" s="307"/>
      <c r="K153" s="307"/>
      <c r="L153" s="307"/>
      <c r="M153" s="307"/>
      <c r="N153" s="307"/>
      <c r="O153" s="307"/>
      <c r="P153" s="307"/>
      <c r="Q153" s="307"/>
      <c r="R153" s="307"/>
      <c r="S153" s="307"/>
      <c r="T153" s="307"/>
      <c r="U153" s="307"/>
      <c r="V153" s="307"/>
      <c r="W153" s="307"/>
      <c r="X153" s="307"/>
      <c r="Y153" s="307"/>
    </row>
    <row r="154" spans="7:25" ht="14.25" customHeight="1" x14ac:dyDescent="0.25">
      <c r="G154" s="307"/>
      <c r="H154" s="307"/>
      <c r="I154" s="307"/>
      <c r="J154" s="307"/>
      <c r="K154" s="307"/>
      <c r="L154" s="307"/>
      <c r="M154" s="307"/>
      <c r="N154" s="307"/>
      <c r="O154" s="307"/>
      <c r="P154" s="307"/>
      <c r="Q154" s="307"/>
      <c r="R154" s="307"/>
      <c r="S154" s="307"/>
      <c r="T154" s="307"/>
      <c r="U154" s="307"/>
      <c r="V154" s="307"/>
      <c r="W154" s="307"/>
      <c r="X154" s="307"/>
      <c r="Y154" s="307"/>
    </row>
    <row r="155" spans="7:25" ht="14.25" customHeight="1" x14ac:dyDescent="0.25">
      <c r="G155" s="307"/>
      <c r="H155" s="307"/>
      <c r="I155" s="307"/>
      <c r="J155" s="307"/>
      <c r="K155" s="307"/>
      <c r="L155" s="307"/>
      <c r="M155" s="307"/>
      <c r="N155" s="307"/>
      <c r="O155" s="307"/>
      <c r="P155" s="307"/>
      <c r="Q155" s="307"/>
      <c r="R155" s="307"/>
      <c r="S155" s="307"/>
      <c r="T155" s="307"/>
      <c r="U155" s="307"/>
      <c r="V155" s="307"/>
      <c r="W155" s="307"/>
      <c r="X155" s="307"/>
      <c r="Y155" s="307"/>
    </row>
    <row r="156" spans="7:25" ht="14.25" customHeight="1" x14ac:dyDescent="0.25">
      <c r="G156" s="307"/>
      <c r="H156" s="307"/>
      <c r="I156" s="307"/>
      <c r="J156" s="307"/>
      <c r="K156" s="307"/>
      <c r="L156" s="307"/>
      <c r="M156" s="307"/>
      <c r="N156" s="307"/>
      <c r="O156" s="307"/>
      <c r="P156" s="307"/>
      <c r="Q156" s="307"/>
      <c r="R156" s="307"/>
      <c r="S156" s="307"/>
      <c r="T156" s="307"/>
      <c r="U156" s="307"/>
      <c r="V156" s="307"/>
      <c r="W156" s="307"/>
      <c r="X156" s="307"/>
      <c r="Y156" s="307"/>
    </row>
    <row r="157" spans="7:25" ht="14.25" customHeight="1" x14ac:dyDescent="0.25">
      <c r="G157" s="307"/>
      <c r="H157" s="307"/>
      <c r="I157" s="307"/>
      <c r="J157" s="307"/>
      <c r="K157" s="307"/>
      <c r="L157" s="307"/>
      <c r="M157" s="307"/>
      <c r="N157" s="307"/>
      <c r="O157" s="307"/>
      <c r="P157" s="307"/>
      <c r="Q157" s="307"/>
      <c r="R157" s="307"/>
      <c r="S157" s="307"/>
      <c r="T157" s="307"/>
      <c r="U157" s="307"/>
      <c r="V157" s="307"/>
      <c r="W157" s="307"/>
      <c r="X157" s="307"/>
      <c r="Y157" s="307"/>
    </row>
    <row r="158" spans="7:25" ht="14.25" customHeight="1" x14ac:dyDescent="0.25">
      <c r="G158" s="307"/>
      <c r="H158" s="307"/>
      <c r="I158" s="307"/>
      <c r="J158" s="307"/>
      <c r="K158" s="307"/>
      <c r="L158" s="307"/>
      <c r="M158" s="307"/>
      <c r="N158" s="307"/>
      <c r="O158" s="307"/>
      <c r="P158" s="307"/>
      <c r="Q158" s="307"/>
      <c r="R158" s="307"/>
      <c r="S158" s="307"/>
      <c r="T158" s="307"/>
      <c r="U158" s="307"/>
      <c r="V158" s="307"/>
      <c r="W158" s="307"/>
      <c r="X158" s="307"/>
      <c r="Y158" s="307"/>
    </row>
    <row r="159" spans="7:25" ht="14.25" customHeight="1" x14ac:dyDescent="0.25">
      <c r="G159" s="307"/>
      <c r="H159" s="307"/>
      <c r="I159" s="307"/>
      <c r="J159" s="307"/>
      <c r="K159" s="307"/>
      <c r="L159" s="307"/>
      <c r="M159" s="307"/>
      <c r="N159" s="307"/>
      <c r="O159" s="307"/>
      <c r="P159" s="307"/>
      <c r="Q159" s="307"/>
      <c r="R159" s="307"/>
      <c r="S159" s="307"/>
      <c r="T159" s="307"/>
      <c r="U159" s="307"/>
      <c r="V159" s="307"/>
      <c r="W159" s="307"/>
      <c r="X159" s="307"/>
      <c r="Y159" s="307"/>
    </row>
    <row r="160" spans="7:25" ht="14.25" customHeight="1" x14ac:dyDescent="0.25">
      <c r="G160" s="307"/>
      <c r="H160" s="307"/>
      <c r="I160" s="307"/>
      <c r="J160" s="307"/>
      <c r="K160" s="307"/>
      <c r="L160" s="307"/>
      <c r="M160" s="307"/>
      <c r="N160" s="307"/>
      <c r="O160" s="307"/>
      <c r="P160" s="307"/>
      <c r="Q160" s="307"/>
      <c r="R160" s="307"/>
      <c r="S160" s="307"/>
      <c r="T160" s="307"/>
      <c r="U160" s="307"/>
      <c r="V160" s="307"/>
      <c r="W160" s="307"/>
      <c r="X160" s="307"/>
      <c r="Y160" s="307"/>
    </row>
    <row r="161" spans="7:25" ht="14.25" customHeight="1" x14ac:dyDescent="0.25">
      <c r="G161" s="307"/>
      <c r="H161" s="307"/>
      <c r="I161" s="307"/>
      <c r="J161" s="307"/>
      <c r="K161" s="307"/>
      <c r="L161" s="307"/>
      <c r="M161" s="307"/>
      <c r="N161" s="307"/>
      <c r="O161" s="307"/>
      <c r="P161" s="307"/>
      <c r="Q161" s="307"/>
      <c r="R161" s="307"/>
      <c r="S161" s="307"/>
      <c r="T161" s="307"/>
      <c r="U161" s="307"/>
      <c r="V161" s="307"/>
      <c r="W161" s="307"/>
      <c r="X161" s="307"/>
      <c r="Y161" s="307"/>
    </row>
    <row r="162" spans="7:25" ht="14.25" customHeight="1" x14ac:dyDescent="0.25">
      <c r="G162" s="307"/>
      <c r="H162" s="307"/>
      <c r="I162" s="307"/>
      <c r="J162" s="307"/>
      <c r="K162" s="307"/>
      <c r="L162" s="307"/>
      <c r="M162" s="307"/>
      <c r="N162" s="307"/>
      <c r="O162" s="307"/>
      <c r="P162" s="307"/>
      <c r="Q162" s="307"/>
      <c r="R162" s="307"/>
      <c r="S162" s="307"/>
      <c r="T162" s="307"/>
      <c r="U162" s="307"/>
      <c r="V162" s="307"/>
      <c r="W162" s="307"/>
      <c r="X162" s="307"/>
      <c r="Y162" s="307"/>
    </row>
    <row r="163" spans="7:25" ht="14.25" customHeight="1" x14ac:dyDescent="0.25">
      <c r="G163" s="307"/>
      <c r="H163" s="307"/>
      <c r="I163" s="307"/>
      <c r="J163" s="307"/>
      <c r="K163" s="307"/>
      <c r="L163" s="307"/>
      <c r="M163" s="307"/>
      <c r="N163" s="307"/>
      <c r="O163" s="307"/>
      <c r="P163" s="307"/>
      <c r="Q163" s="307"/>
      <c r="R163" s="307"/>
      <c r="S163" s="307"/>
      <c r="T163" s="307"/>
      <c r="U163" s="307"/>
      <c r="V163" s="307"/>
      <c r="W163" s="307"/>
      <c r="X163" s="307"/>
      <c r="Y163" s="307"/>
    </row>
    <row r="164" spans="7:25" ht="14.25" customHeight="1" x14ac:dyDescent="0.25">
      <c r="G164" s="307"/>
      <c r="H164" s="307"/>
      <c r="I164" s="307"/>
      <c r="J164" s="307"/>
      <c r="K164" s="307"/>
      <c r="L164" s="307"/>
      <c r="M164" s="307"/>
      <c r="N164" s="307"/>
      <c r="O164" s="307"/>
      <c r="P164" s="307"/>
      <c r="Q164" s="307"/>
      <c r="R164" s="307"/>
      <c r="S164" s="307"/>
      <c r="T164" s="307"/>
      <c r="U164" s="307"/>
      <c r="V164" s="307"/>
      <c r="W164" s="307"/>
      <c r="X164" s="307"/>
      <c r="Y164" s="307"/>
    </row>
    <row r="165" spans="7:25" ht="14.25" customHeight="1" x14ac:dyDescent="0.25">
      <c r="G165" s="307"/>
      <c r="H165" s="307"/>
      <c r="I165" s="307"/>
      <c r="J165" s="307"/>
      <c r="K165" s="307"/>
      <c r="L165" s="307"/>
      <c r="M165" s="307"/>
      <c r="N165" s="307"/>
      <c r="O165" s="307"/>
      <c r="P165" s="307"/>
      <c r="Q165" s="307"/>
      <c r="R165" s="307"/>
      <c r="S165" s="307"/>
      <c r="T165" s="307"/>
      <c r="U165" s="307"/>
      <c r="V165" s="307"/>
      <c r="W165" s="307"/>
      <c r="X165" s="307"/>
      <c r="Y165" s="307"/>
    </row>
    <row r="166" spans="7:25" ht="14.25" customHeight="1" x14ac:dyDescent="0.25">
      <c r="G166" s="307"/>
      <c r="H166" s="307"/>
      <c r="I166" s="307"/>
      <c r="J166" s="307"/>
      <c r="K166" s="307"/>
      <c r="L166" s="307"/>
      <c r="M166" s="307"/>
      <c r="N166" s="307"/>
      <c r="O166" s="307"/>
      <c r="P166" s="307"/>
      <c r="Q166" s="307"/>
      <c r="R166" s="307"/>
      <c r="S166" s="307"/>
      <c r="T166" s="307"/>
      <c r="U166" s="307"/>
      <c r="V166" s="307"/>
      <c r="W166" s="307"/>
      <c r="X166" s="307"/>
      <c r="Y166" s="307"/>
    </row>
    <row r="167" spans="7:25" ht="14.25" customHeight="1" x14ac:dyDescent="0.25">
      <c r="G167" s="307"/>
      <c r="H167" s="307"/>
      <c r="I167" s="307"/>
      <c r="J167" s="307"/>
      <c r="K167" s="307"/>
      <c r="L167" s="307"/>
      <c r="M167" s="307"/>
      <c r="N167" s="307"/>
      <c r="O167" s="307"/>
      <c r="P167" s="307"/>
      <c r="Q167" s="307"/>
      <c r="R167" s="307"/>
      <c r="S167" s="307"/>
      <c r="T167" s="307"/>
      <c r="U167" s="307"/>
      <c r="V167" s="307"/>
      <c r="W167" s="307"/>
      <c r="X167" s="307"/>
      <c r="Y167" s="307"/>
    </row>
    <row r="168" spans="7:25" ht="14.25" customHeight="1" x14ac:dyDescent="0.25">
      <c r="G168" s="307"/>
      <c r="H168" s="307"/>
      <c r="I168" s="307"/>
      <c r="J168" s="307"/>
      <c r="K168" s="307"/>
      <c r="L168" s="307"/>
      <c r="M168" s="307"/>
      <c r="N168" s="307"/>
      <c r="O168" s="307"/>
      <c r="P168" s="307"/>
      <c r="Q168" s="307"/>
      <c r="R168" s="307"/>
      <c r="S168" s="307"/>
      <c r="T168" s="307"/>
      <c r="U168" s="307"/>
      <c r="V168" s="307"/>
      <c r="W168" s="307"/>
      <c r="X168" s="307"/>
      <c r="Y168" s="307"/>
    </row>
    <row r="169" spans="7:25" ht="14.25" customHeight="1" x14ac:dyDescent="0.25">
      <c r="G169" s="307"/>
      <c r="H169" s="307"/>
      <c r="I169" s="307"/>
      <c r="J169" s="307"/>
      <c r="K169" s="307"/>
      <c r="L169" s="307"/>
      <c r="M169" s="307"/>
      <c r="N169" s="307"/>
      <c r="O169" s="307"/>
      <c r="P169" s="307"/>
      <c r="Q169" s="307"/>
      <c r="R169" s="307"/>
      <c r="S169" s="307"/>
      <c r="T169" s="307"/>
      <c r="U169" s="307"/>
      <c r="V169" s="307"/>
      <c r="W169" s="307"/>
      <c r="X169" s="307"/>
      <c r="Y169" s="307"/>
    </row>
    <row r="170" spans="7:25" ht="14.25" customHeight="1" x14ac:dyDescent="0.25">
      <c r="G170" s="307"/>
      <c r="H170" s="307"/>
      <c r="I170" s="307"/>
      <c r="J170" s="307"/>
      <c r="K170" s="307"/>
      <c r="L170" s="307"/>
      <c r="M170" s="307"/>
      <c r="N170" s="307"/>
      <c r="O170" s="307"/>
      <c r="P170" s="307"/>
      <c r="Q170" s="307"/>
      <c r="R170" s="307"/>
      <c r="S170" s="307"/>
      <c r="T170" s="307"/>
      <c r="U170" s="307"/>
      <c r="V170" s="307"/>
      <c r="W170" s="307"/>
      <c r="X170" s="307"/>
      <c r="Y170" s="307"/>
    </row>
    <row r="171" spans="7:25" ht="14.25" customHeight="1" x14ac:dyDescent="0.25">
      <c r="G171" s="307"/>
      <c r="H171" s="307"/>
      <c r="I171" s="307"/>
      <c r="J171" s="307"/>
      <c r="K171" s="307"/>
      <c r="L171" s="307"/>
      <c r="M171" s="307"/>
      <c r="N171" s="307"/>
      <c r="O171" s="307"/>
      <c r="P171" s="307"/>
      <c r="Q171" s="307"/>
      <c r="R171" s="307"/>
      <c r="S171" s="307"/>
      <c r="T171" s="307"/>
      <c r="U171" s="307"/>
      <c r="V171" s="307"/>
      <c r="W171" s="307"/>
      <c r="X171" s="307"/>
      <c r="Y171" s="307"/>
    </row>
    <row r="172" spans="7:25" ht="14.25" customHeight="1" x14ac:dyDescent="0.25">
      <c r="G172" s="307"/>
      <c r="H172" s="307"/>
      <c r="I172" s="307"/>
      <c r="J172" s="307"/>
      <c r="K172" s="307"/>
      <c r="L172" s="307"/>
      <c r="M172" s="307"/>
      <c r="N172" s="307"/>
      <c r="O172" s="307"/>
      <c r="P172" s="307"/>
      <c r="Q172" s="307"/>
      <c r="R172" s="307"/>
      <c r="S172" s="307"/>
      <c r="T172" s="307"/>
      <c r="U172" s="307"/>
      <c r="V172" s="307"/>
      <c r="W172" s="307"/>
      <c r="X172" s="307"/>
      <c r="Y172" s="307"/>
    </row>
    <row r="173" spans="7:25" ht="14.25" customHeight="1" x14ac:dyDescent="0.25">
      <c r="G173" s="307"/>
      <c r="H173" s="307"/>
      <c r="I173" s="307"/>
      <c r="J173" s="307"/>
      <c r="K173" s="307"/>
      <c r="L173" s="307"/>
      <c r="M173" s="307"/>
      <c r="N173" s="307"/>
      <c r="O173" s="307"/>
      <c r="P173" s="307"/>
      <c r="Q173" s="307"/>
      <c r="R173" s="307"/>
      <c r="S173" s="307"/>
      <c r="T173" s="307"/>
      <c r="U173" s="307"/>
      <c r="V173" s="307"/>
      <c r="W173" s="307"/>
      <c r="X173" s="307"/>
      <c r="Y173" s="307"/>
    </row>
    <row r="174" spans="7:25" ht="14.25" customHeight="1" x14ac:dyDescent="0.25">
      <c r="G174" s="307"/>
      <c r="H174" s="307"/>
      <c r="I174" s="307"/>
      <c r="J174" s="307"/>
      <c r="K174" s="307"/>
      <c r="L174" s="307"/>
      <c r="M174" s="307"/>
      <c r="N174" s="307"/>
      <c r="O174" s="307"/>
      <c r="P174" s="307"/>
      <c r="Q174" s="307"/>
      <c r="R174" s="307"/>
      <c r="S174" s="307"/>
      <c r="T174" s="307"/>
      <c r="U174" s="307"/>
      <c r="V174" s="307"/>
      <c r="W174" s="307"/>
      <c r="X174" s="307"/>
      <c r="Y174" s="307"/>
    </row>
    <row r="175" spans="7:25" ht="14.25" customHeight="1" x14ac:dyDescent="0.25">
      <c r="G175" s="307"/>
      <c r="H175" s="307"/>
      <c r="I175" s="307"/>
      <c r="J175" s="307"/>
      <c r="K175" s="307"/>
      <c r="L175" s="307"/>
      <c r="M175" s="307"/>
      <c r="N175" s="307"/>
      <c r="O175" s="307"/>
      <c r="P175" s="307"/>
      <c r="Q175" s="307"/>
      <c r="R175" s="307"/>
      <c r="S175" s="307"/>
      <c r="T175" s="307"/>
      <c r="U175" s="307"/>
      <c r="V175" s="307"/>
      <c r="W175" s="307"/>
      <c r="X175" s="307"/>
      <c r="Y175" s="307"/>
    </row>
    <row r="176" spans="7:25" ht="14.25" customHeight="1" x14ac:dyDescent="0.25">
      <c r="G176" s="307"/>
      <c r="H176" s="307"/>
      <c r="I176" s="307"/>
      <c r="J176" s="307"/>
      <c r="K176" s="307"/>
      <c r="L176" s="307"/>
      <c r="M176" s="307"/>
      <c r="N176" s="307"/>
      <c r="O176" s="307"/>
      <c r="P176" s="307"/>
      <c r="Q176" s="307"/>
      <c r="R176" s="307"/>
      <c r="S176" s="307"/>
      <c r="T176" s="307"/>
      <c r="U176" s="307"/>
      <c r="V176" s="307"/>
      <c r="W176" s="307"/>
      <c r="X176" s="307"/>
      <c r="Y176" s="307"/>
    </row>
    <row r="177" spans="7:25" ht="14.25" customHeight="1" x14ac:dyDescent="0.25">
      <c r="G177" s="307"/>
      <c r="H177" s="307"/>
      <c r="I177" s="307"/>
      <c r="J177" s="307"/>
      <c r="K177" s="307"/>
      <c r="L177" s="307"/>
      <c r="M177" s="307"/>
      <c r="N177" s="307"/>
      <c r="O177" s="307"/>
      <c r="P177" s="307"/>
      <c r="Q177" s="307"/>
      <c r="R177" s="307"/>
      <c r="S177" s="307"/>
      <c r="T177" s="307"/>
      <c r="U177" s="307"/>
      <c r="V177" s="307"/>
      <c r="W177" s="307"/>
      <c r="X177" s="307"/>
      <c r="Y177" s="307"/>
    </row>
    <row r="178" spans="7:25" ht="14.25" customHeight="1" x14ac:dyDescent="0.25">
      <c r="G178" s="307"/>
      <c r="H178" s="307"/>
      <c r="I178" s="307"/>
      <c r="J178" s="307"/>
      <c r="K178" s="307"/>
      <c r="L178" s="307"/>
      <c r="M178" s="307"/>
      <c r="N178" s="307"/>
      <c r="O178" s="307"/>
      <c r="P178" s="307"/>
      <c r="Q178" s="307"/>
      <c r="R178" s="307"/>
      <c r="S178" s="307"/>
      <c r="T178" s="307"/>
      <c r="U178" s="307"/>
      <c r="V178" s="307"/>
      <c r="W178" s="307"/>
      <c r="X178" s="307"/>
      <c r="Y178" s="307"/>
    </row>
    <row r="179" spans="7:25" ht="14.25" customHeight="1" x14ac:dyDescent="0.25">
      <c r="G179" s="307"/>
      <c r="H179" s="307"/>
      <c r="I179" s="307"/>
      <c r="J179" s="307"/>
      <c r="K179" s="307"/>
      <c r="L179" s="307"/>
      <c r="M179" s="307"/>
      <c r="N179" s="307"/>
      <c r="O179" s="307"/>
      <c r="P179" s="307"/>
      <c r="Q179" s="307"/>
      <c r="R179" s="307"/>
      <c r="S179" s="307"/>
      <c r="T179" s="307"/>
      <c r="U179" s="307"/>
      <c r="V179" s="307"/>
      <c r="W179" s="307"/>
      <c r="X179" s="307"/>
      <c r="Y179" s="307"/>
    </row>
    <row r="180" spans="7:25" ht="14.25" customHeight="1" x14ac:dyDescent="0.25">
      <c r="G180" s="307"/>
      <c r="H180" s="307"/>
      <c r="I180" s="307"/>
      <c r="J180" s="307"/>
      <c r="K180" s="307"/>
      <c r="L180" s="307"/>
      <c r="M180" s="307"/>
      <c r="N180" s="307"/>
      <c r="O180" s="307"/>
      <c r="P180" s="307"/>
      <c r="Q180" s="307"/>
      <c r="R180" s="307"/>
      <c r="S180" s="307"/>
      <c r="T180" s="307"/>
      <c r="U180" s="307"/>
      <c r="V180" s="307"/>
      <c r="W180" s="307"/>
      <c r="X180" s="307"/>
      <c r="Y180" s="307"/>
    </row>
    <row r="181" spans="7:25" ht="14.25" customHeight="1" x14ac:dyDescent="0.25">
      <c r="G181" s="307"/>
      <c r="H181" s="307"/>
      <c r="I181" s="307"/>
      <c r="J181" s="307"/>
      <c r="K181" s="307"/>
      <c r="L181" s="307"/>
      <c r="M181" s="307"/>
      <c r="N181" s="307"/>
      <c r="O181" s="307"/>
      <c r="P181" s="307"/>
      <c r="Q181" s="307"/>
      <c r="R181" s="307"/>
      <c r="S181" s="307"/>
      <c r="T181" s="307"/>
      <c r="U181" s="307"/>
      <c r="V181" s="307"/>
      <c r="W181" s="307"/>
      <c r="X181" s="307"/>
      <c r="Y181" s="307"/>
    </row>
    <row r="182" spans="7:25" ht="14.25" customHeight="1" x14ac:dyDescent="0.25">
      <c r="G182" s="307"/>
      <c r="H182" s="307"/>
      <c r="I182" s="307"/>
      <c r="J182" s="307"/>
      <c r="K182" s="307"/>
      <c r="L182" s="307"/>
      <c r="M182" s="307"/>
      <c r="N182" s="307"/>
      <c r="O182" s="307"/>
      <c r="P182" s="307"/>
      <c r="Q182" s="307"/>
      <c r="R182" s="307"/>
      <c r="S182" s="307"/>
      <c r="T182" s="307"/>
      <c r="U182" s="307"/>
      <c r="V182" s="307"/>
      <c r="W182" s="307"/>
      <c r="X182" s="307"/>
      <c r="Y182" s="307"/>
    </row>
    <row r="183" spans="7:25" ht="14.25" customHeight="1" x14ac:dyDescent="0.25">
      <c r="G183" s="307"/>
      <c r="H183" s="307"/>
      <c r="I183" s="307"/>
      <c r="J183" s="307"/>
      <c r="K183" s="307"/>
      <c r="L183" s="307"/>
      <c r="M183" s="307"/>
      <c r="N183" s="307"/>
      <c r="O183" s="307"/>
      <c r="P183" s="307"/>
      <c r="Q183" s="307"/>
      <c r="R183" s="307"/>
      <c r="S183" s="307"/>
      <c r="T183" s="307"/>
      <c r="U183" s="307"/>
      <c r="V183" s="307"/>
      <c r="W183" s="307"/>
      <c r="X183" s="307"/>
      <c r="Y183" s="307"/>
    </row>
    <row r="184" spans="7:25" ht="14.25" customHeight="1" x14ac:dyDescent="0.25">
      <c r="G184" s="307"/>
      <c r="H184" s="307"/>
      <c r="I184" s="307"/>
      <c r="J184" s="307"/>
      <c r="K184" s="307"/>
      <c r="L184" s="307"/>
      <c r="M184" s="307"/>
      <c r="N184" s="307"/>
      <c r="O184" s="307"/>
      <c r="P184" s="307"/>
      <c r="Q184" s="307"/>
      <c r="R184" s="307"/>
      <c r="S184" s="307"/>
      <c r="T184" s="307"/>
      <c r="U184" s="307"/>
      <c r="V184" s="307"/>
      <c r="W184" s="307"/>
      <c r="X184" s="307"/>
      <c r="Y184" s="307"/>
    </row>
    <row r="185" spans="7:25" ht="14.25" customHeight="1" x14ac:dyDescent="0.25">
      <c r="G185" s="307"/>
      <c r="H185" s="307"/>
      <c r="I185" s="307"/>
      <c r="J185" s="307"/>
      <c r="K185" s="307"/>
      <c r="L185" s="307"/>
      <c r="M185" s="307"/>
      <c r="N185" s="307"/>
      <c r="O185" s="307"/>
      <c r="P185" s="307"/>
      <c r="Q185" s="307"/>
      <c r="R185" s="307"/>
      <c r="S185" s="307"/>
      <c r="T185" s="307"/>
      <c r="U185" s="307"/>
      <c r="V185" s="307"/>
      <c r="W185" s="307"/>
      <c r="X185" s="307"/>
      <c r="Y185" s="307"/>
    </row>
    <row r="186" spans="7:25" ht="14.25" customHeight="1" x14ac:dyDescent="0.25">
      <c r="G186" s="307"/>
      <c r="H186" s="307"/>
      <c r="I186" s="307"/>
      <c r="J186" s="307"/>
      <c r="K186" s="307"/>
      <c r="L186" s="307"/>
      <c r="M186" s="307"/>
      <c r="N186" s="307"/>
      <c r="O186" s="307"/>
      <c r="P186" s="307"/>
      <c r="Q186" s="307"/>
      <c r="R186" s="307"/>
      <c r="S186" s="307"/>
      <c r="T186" s="307"/>
      <c r="U186" s="307"/>
      <c r="V186" s="307"/>
      <c r="W186" s="307"/>
      <c r="X186" s="307"/>
      <c r="Y186" s="307"/>
    </row>
    <row r="187" spans="7:25" ht="14.25" customHeight="1" x14ac:dyDescent="0.25">
      <c r="G187" s="307"/>
      <c r="H187" s="307"/>
      <c r="I187" s="307"/>
      <c r="J187" s="307"/>
      <c r="K187" s="307"/>
      <c r="L187" s="307"/>
      <c r="M187" s="307"/>
      <c r="N187" s="307"/>
      <c r="O187" s="307"/>
      <c r="P187" s="307"/>
      <c r="Q187" s="307"/>
      <c r="R187" s="307"/>
      <c r="S187" s="307"/>
      <c r="T187" s="307"/>
      <c r="U187" s="307"/>
      <c r="V187" s="307"/>
      <c r="W187" s="307"/>
      <c r="X187" s="307"/>
      <c r="Y187" s="307"/>
    </row>
    <row r="188" spans="7:25" ht="14.25" customHeight="1" x14ac:dyDescent="0.25">
      <c r="G188" s="307"/>
      <c r="H188" s="307"/>
      <c r="I188" s="307"/>
      <c r="J188" s="307"/>
      <c r="K188" s="307"/>
      <c r="L188" s="307"/>
      <c r="M188" s="307"/>
      <c r="N188" s="307"/>
      <c r="O188" s="307"/>
      <c r="P188" s="307"/>
      <c r="Q188" s="307"/>
      <c r="R188" s="307"/>
      <c r="S188" s="307"/>
      <c r="T188" s="307"/>
      <c r="U188" s="307"/>
      <c r="V188" s="307"/>
      <c r="W188" s="307"/>
      <c r="X188" s="307"/>
      <c r="Y188" s="307"/>
    </row>
    <row r="189" spans="7:25" ht="14.25" customHeight="1" x14ac:dyDescent="0.25">
      <c r="G189" s="307"/>
      <c r="H189" s="307"/>
      <c r="I189" s="307"/>
      <c r="J189" s="307"/>
      <c r="K189" s="307"/>
      <c r="L189" s="307"/>
      <c r="M189" s="307"/>
      <c r="N189" s="307"/>
      <c r="O189" s="307"/>
      <c r="P189" s="307"/>
      <c r="Q189" s="307"/>
      <c r="R189" s="307"/>
      <c r="S189" s="307"/>
      <c r="T189" s="307"/>
      <c r="U189" s="307"/>
      <c r="V189" s="307"/>
      <c r="W189" s="307"/>
      <c r="X189" s="307"/>
      <c r="Y189" s="307"/>
    </row>
    <row r="190" spans="7:25" ht="14.25" customHeight="1" x14ac:dyDescent="0.25">
      <c r="G190" s="307"/>
      <c r="H190" s="307"/>
      <c r="I190" s="307"/>
      <c r="J190" s="307"/>
      <c r="K190" s="307"/>
      <c r="L190" s="307"/>
      <c r="M190" s="307"/>
      <c r="N190" s="307"/>
      <c r="O190" s="307"/>
      <c r="P190" s="307"/>
      <c r="Q190" s="307"/>
      <c r="R190" s="307"/>
      <c r="S190" s="307"/>
      <c r="T190" s="307"/>
      <c r="U190" s="307"/>
      <c r="V190" s="307"/>
      <c r="W190" s="307"/>
      <c r="X190" s="307"/>
      <c r="Y190" s="307"/>
    </row>
    <row r="191" spans="7:25" ht="14.25" customHeight="1" x14ac:dyDescent="0.25">
      <c r="G191" s="307"/>
      <c r="H191" s="307"/>
      <c r="I191" s="307"/>
      <c r="J191" s="307"/>
      <c r="K191" s="307"/>
      <c r="L191" s="307"/>
      <c r="M191" s="307"/>
      <c r="N191" s="307"/>
      <c r="O191" s="307"/>
      <c r="P191" s="307"/>
      <c r="Q191" s="307"/>
      <c r="R191" s="307"/>
      <c r="S191" s="307"/>
      <c r="T191" s="307"/>
      <c r="U191" s="307"/>
      <c r="V191" s="307"/>
      <c r="W191" s="307"/>
      <c r="X191" s="307"/>
      <c r="Y191" s="307"/>
    </row>
    <row r="192" spans="7:25" ht="14.25" customHeight="1" x14ac:dyDescent="0.25">
      <c r="G192" s="307"/>
      <c r="H192" s="307"/>
      <c r="I192" s="307"/>
      <c r="J192" s="307"/>
      <c r="K192" s="307"/>
      <c r="L192" s="307"/>
      <c r="M192" s="307"/>
      <c r="N192" s="307"/>
      <c r="O192" s="307"/>
      <c r="P192" s="307"/>
      <c r="Q192" s="307"/>
      <c r="R192" s="307"/>
      <c r="S192" s="307"/>
      <c r="T192" s="307"/>
      <c r="U192" s="307"/>
      <c r="V192" s="307"/>
      <c r="W192" s="307"/>
      <c r="X192" s="307"/>
      <c r="Y192" s="307"/>
    </row>
    <row r="193" spans="7:25" ht="14.25" customHeight="1" x14ac:dyDescent="0.25">
      <c r="G193" s="307"/>
      <c r="H193" s="307"/>
      <c r="I193" s="307"/>
      <c r="J193" s="307"/>
      <c r="K193" s="307"/>
      <c r="L193" s="307"/>
      <c r="M193" s="307"/>
      <c r="N193" s="307"/>
      <c r="O193" s="307"/>
      <c r="P193" s="307"/>
      <c r="Q193" s="307"/>
      <c r="R193" s="307"/>
      <c r="S193" s="307"/>
      <c r="T193" s="307"/>
      <c r="U193" s="307"/>
      <c r="V193" s="307"/>
      <c r="W193" s="307"/>
      <c r="X193" s="307"/>
      <c r="Y193" s="307"/>
    </row>
    <row r="194" spans="7:25" ht="14.25" customHeight="1" x14ac:dyDescent="0.25">
      <c r="G194" s="307"/>
      <c r="H194" s="307"/>
      <c r="I194" s="307"/>
      <c r="J194" s="307"/>
      <c r="K194" s="307"/>
      <c r="L194" s="307"/>
      <c r="M194" s="307"/>
      <c r="N194" s="307"/>
      <c r="O194" s="307"/>
      <c r="P194" s="307"/>
      <c r="Q194" s="307"/>
      <c r="R194" s="307"/>
      <c r="S194" s="307"/>
      <c r="T194" s="307"/>
      <c r="U194" s="307"/>
      <c r="V194" s="307"/>
      <c r="W194" s="307"/>
      <c r="X194" s="307"/>
      <c r="Y194" s="307"/>
    </row>
    <row r="195" spans="7:25" ht="14.25" customHeight="1" x14ac:dyDescent="0.25">
      <c r="G195" s="307"/>
      <c r="H195" s="307"/>
      <c r="I195" s="307"/>
      <c r="J195" s="307"/>
      <c r="K195" s="307"/>
      <c r="L195" s="307"/>
      <c r="M195" s="307"/>
      <c r="N195" s="307"/>
      <c r="O195" s="307"/>
      <c r="P195" s="307"/>
      <c r="Q195" s="307"/>
      <c r="R195" s="307"/>
      <c r="S195" s="307"/>
      <c r="T195" s="307"/>
      <c r="U195" s="307"/>
      <c r="V195" s="307"/>
      <c r="W195" s="307"/>
      <c r="X195" s="307"/>
      <c r="Y195" s="307"/>
    </row>
    <row r="196" spans="7:25" ht="14.25" customHeight="1" x14ac:dyDescent="0.25">
      <c r="G196" s="307"/>
      <c r="H196" s="307"/>
      <c r="I196" s="307"/>
      <c r="J196" s="307"/>
      <c r="K196" s="307"/>
      <c r="L196" s="307"/>
      <c r="M196" s="307"/>
      <c r="N196" s="307"/>
      <c r="O196" s="307"/>
      <c r="P196" s="307"/>
      <c r="Q196" s="307"/>
      <c r="R196" s="307"/>
      <c r="S196" s="307"/>
      <c r="T196" s="307"/>
      <c r="U196" s="307"/>
      <c r="V196" s="307"/>
      <c r="W196" s="307"/>
      <c r="X196" s="307"/>
      <c r="Y196" s="307"/>
    </row>
    <row r="197" spans="7:25" ht="14.25" customHeight="1" x14ac:dyDescent="0.25">
      <c r="G197" s="307"/>
      <c r="H197" s="307"/>
      <c r="I197" s="307"/>
      <c r="J197" s="307"/>
      <c r="K197" s="307"/>
      <c r="L197" s="307"/>
      <c r="M197" s="307"/>
      <c r="N197" s="307"/>
      <c r="O197" s="307"/>
      <c r="P197" s="307"/>
      <c r="Q197" s="307"/>
      <c r="R197" s="307"/>
      <c r="S197" s="307"/>
      <c r="T197" s="307"/>
      <c r="U197" s="307"/>
      <c r="V197" s="307"/>
      <c r="W197" s="307"/>
      <c r="X197" s="307"/>
      <c r="Y197" s="307"/>
    </row>
    <row r="198" spans="7:25" ht="14.25" customHeight="1" x14ac:dyDescent="0.25">
      <c r="G198" s="307"/>
      <c r="H198" s="307"/>
      <c r="I198" s="307"/>
      <c r="J198" s="307"/>
      <c r="K198" s="307"/>
      <c r="L198" s="307"/>
      <c r="M198" s="307"/>
      <c r="N198" s="307"/>
      <c r="O198" s="307"/>
      <c r="P198" s="307"/>
      <c r="Q198" s="307"/>
      <c r="R198" s="307"/>
      <c r="S198" s="307"/>
      <c r="T198" s="307"/>
      <c r="U198" s="307"/>
      <c r="V198" s="307"/>
      <c r="W198" s="307"/>
      <c r="X198" s="307"/>
      <c r="Y198" s="307"/>
    </row>
    <row r="199" spans="7:25" ht="14.25" customHeight="1" x14ac:dyDescent="0.25">
      <c r="G199" s="307"/>
      <c r="H199" s="307"/>
      <c r="I199" s="307"/>
      <c r="J199" s="307"/>
      <c r="K199" s="307"/>
      <c r="L199" s="307"/>
      <c r="M199" s="307"/>
      <c r="N199" s="307"/>
      <c r="O199" s="307"/>
      <c r="P199" s="307"/>
      <c r="Q199" s="307"/>
      <c r="R199" s="307"/>
      <c r="S199" s="307"/>
      <c r="T199" s="307"/>
      <c r="U199" s="307"/>
      <c r="V199" s="307"/>
      <c r="W199" s="307"/>
      <c r="X199" s="307"/>
      <c r="Y199" s="307"/>
    </row>
    <row r="200" spans="7:25" ht="14.25" customHeight="1" x14ac:dyDescent="0.25">
      <c r="G200" s="307"/>
      <c r="H200" s="307"/>
      <c r="I200" s="307"/>
      <c r="J200" s="307"/>
      <c r="K200" s="307"/>
      <c r="L200" s="307"/>
      <c r="M200" s="307"/>
      <c r="N200" s="307"/>
      <c r="O200" s="307"/>
      <c r="P200" s="307"/>
      <c r="Q200" s="307"/>
      <c r="R200" s="307"/>
      <c r="S200" s="307"/>
      <c r="T200" s="307"/>
      <c r="U200" s="307"/>
      <c r="V200" s="307"/>
      <c r="W200" s="307"/>
      <c r="X200" s="307"/>
      <c r="Y200" s="307"/>
    </row>
  </sheetData>
  <mergeCells count="151">
    <mergeCell ref="B17:E17"/>
    <mergeCell ref="B30:E30"/>
    <mergeCell ref="B36:E36"/>
    <mergeCell ref="J26:X26"/>
    <mergeCell ref="AK37:AT37"/>
    <mergeCell ref="H39:I39"/>
    <mergeCell ref="H23:I23"/>
    <mergeCell ref="J37:X37"/>
    <mergeCell ref="B20:E20"/>
    <mergeCell ref="J27:X27"/>
    <mergeCell ref="H44:I44"/>
    <mergeCell ref="J35:X35"/>
    <mergeCell ref="AK38:AT38"/>
    <mergeCell ref="B12:E12"/>
    <mergeCell ref="H45:I45"/>
    <mergeCell ref="Y25:Z25"/>
    <mergeCell ref="J33:X33"/>
    <mergeCell ref="B13:E13"/>
    <mergeCell ref="Y33:Z33"/>
    <mergeCell ref="J34:X34"/>
    <mergeCell ref="H38:I38"/>
    <mergeCell ref="AK44:AT44"/>
    <mergeCell ref="Y37:Z37"/>
    <mergeCell ref="AK43:AT43"/>
    <mergeCell ref="H22:I22"/>
    <mergeCell ref="AA37:AJ37"/>
    <mergeCell ref="J23:X23"/>
    <mergeCell ref="H30:I30"/>
    <mergeCell ref="Y43:Z43"/>
    <mergeCell ref="H29:I29"/>
    <mergeCell ref="AA23:AT23"/>
    <mergeCell ref="H37:I37"/>
    <mergeCell ref="H33:I33"/>
    <mergeCell ref="B14:E14"/>
    <mergeCell ref="AK50:AT50"/>
    <mergeCell ref="J24:X24"/>
    <mergeCell ref="Y24:Z24"/>
    <mergeCell ref="AA49:AJ49"/>
    <mergeCell ref="Y45:Z45"/>
    <mergeCell ref="J44:X44"/>
    <mergeCell ref="AA45:AJ45"/>
    <mergeCell ref="AK45:AT45"/>
    <mergeCell ref="J28:X28"/>
    <mergeCell ref="Y31:Z31"/>
    <mergeCell ref="Y40:Z40"/>
    <mergeCell ref="AA39:AJ39"/>
    <mergeCell ref="AA25:AT25"/>
    <mergeCell ref="AA44:AJ44"/>
    <mergeCell ref="Y28:Z28"/>
    <mergeCell ref="Y32:Z32"/>
    <mergeCell ref="J40:X40"/>
    <mergeCell ref="AK48:AT48"/>
    <mergeCell ref="AA38:AJ38"/>
    <mergeCell ref="AA32:AT32"/>
    <mergeCell ref="Y47:Z47"/>
    <mergeCell ref="G9:Z11"/>
    <mergeCell ref="AK46:AT46"/>
    <mergeCell ref="AK40:AT40"/>
    <mergeCell ref="H50:I50"/>
    <mergeCell ref="AA29:AT29"/>
    <mergeCell ref="AA51:AJ51"/>
    <mergeCell ref="B32:E32"/>
    <mergeCell ref="H25:I25"/>
    <mergeCell ref="H34:I34"/>
    <mergeCell ref="B16:E16"/>
    <mergeCell ref="J32:X32"/>
    <mergeCell ref="H49:I49"/>
    <mergeCell ref="Y51:Z51"/>
    <mergeCell ref="B34:E34"/>
    <mergeCell ref="B28:E28"/>
    <mergeCell ref="B18:E18"/>
    <mergeCell ref="AA40:AJ40"/>
    <mergeCell ref="H28:I28"/>
    <mergeCell ref="Y27:Z27"/>
    <mergeCell ref="AK51:AT51"/>
    <mergeCell ref="Y23:Z23"/>
    <mergeCell ref="B19:E19"/>
    <mergeCell ref="H48:I48"/>
    <mergeCell ref="H35:I35"/>
    <mergeCell ref="Z57:AQ57"/>
    <mergeCell ref="J30:X30"/>
    <mergeCell ref="AA53:AJ53"/>
    <mergeCell ref="H57:Y57"/>
    <mergeCell ref="H53:Z53"/>
    <mergeCell ref="AA46:AJ46"/>
    <mergeCell ref="Y38:Z38"/>
    <mergeCell ref="G7:AR7"/>
    <mergeCell ref="Y26:Z26"/>
    <mergeCell ref="J47:X47"/>
    <mergeCell ref="AA43:AJ43"/>
    <mergeCell ref="AA52:AJ52"/>
    <mergeCell ref="J51:X51"/>
    <mergeCell ref="AK52:AT52"/>
    <mergeCell ref="AK49:AT49"/>
    <mergeCell ref="AA33:AT33"/>
    <mergeCell ref="Y50:Z50"/>
    <mergeCell ref="H52:I52"/>
    <mergeCell ref="J43:X43"/>
    <mergeCell ref="Y34:Z34"/>
    <mergeCell ref="AA26:AT26"/>
    <mergeCell ref="Y48:Z48"/>
    <mergeCell ref="H24:I24"/>
    <mergeCell ref="J38:X38"/>
    <mergeCell ref="Y52:Z52"/>
    <mergeCell ref="Y49:Z49"/>
    <mergeCell ref="AA27:AT27"/>
    <mergeCell ref="AA24:AT24"/>
    <mergeCell ref="AK53:AT53"/>
    <mergeCell ref="J50:X50"/>
    <mergeCell ref="H32:I32"/>
    <mergeCell ref="J46:X46"/>
    <mergeCell ref="AK47:AT47"/>
    <mergeCell ref="AA48:AJ48"/>
    <mergeCell ref="Y46:Z46"/>
    <mergeCell ref="AK39:AT39"/>
    <mergeCell ref="J52:X52"/>
    <mergeCell ref="H47:I47"/>
    <mergeCell ref="J39:X39"/>
    <mergeCell ref="AA35:AT35"/>
    <mergeCell ref="J48:X48"/>
    <mergeCell ref="H43:I43"/>
    <mergeCell ref="J49:X49"/>
    <mergeCell ref="AA50:AJ50"/>
    <mergeCell ref="J45:X45"/>
    <mergeCell ref="H40:I40"/>
    <mergeCell ref="Y39:Z39"/>
    <mergeCell ref="AA47:AJ47"/>
    <mergeCell ref="B10:E10"/>
    <mergeCell ref="H26:I26"/>
    <mergeCell ref="B4:E4"/>
    <mergeCell ref="Y35:Z35"/>
    <mergeCell ref="J25:X25"/>
    <mergeCell ref="Y44:Z44"/>
    <mergeCell ref="H46:I46"/>
    <mergeCell ref="AA34:AT34"/>
    <mergeCell ref="H51:I51"/>
    <mergeCell ref="H27:I27"/>
    <mergeCell ref="B8:E8"/>
    <mergeCell ref="AA31:AT31"/>
    <mergeCell ref="J29:X29"/>
    <mergeCell ref="B6:E6"/>
    <mergeCell ref="AA22:AT22"/>
    <mergeCell ref="B15:E15"/>
    <mergeCell ref="H31:I31"/>
    <mergeCell ref="AA28:AT28"/>
    <mergeCell ref="Y30:Z30"/>
    <mergeCell ref="Y29:Z29"/>
    <mergeCell ref="J22:X22"/>
    <mergeCell ref="AA30:AT30"/>
    <mergeCell ref="J31:X31"/>
    <mergeCell ref="Y22:Z22"/>
  </mergeCells>
  <hyperlinks>
    <hyperlink ref="B4" location="PANDUAN!A1" display="PANDUAN" xr:uid="{00000000-0004-0000-4700-000000000000}"/>
    <hyperlink ref="B6" location="'EWS DIRECTORY'!A1" display="EWS DIRECTORY" xr:uid="{00000000-0004-0000-4700-000001000000}"/>
    <hyperlink ref="B8" location="'DATA PEMICU'!A1" display="DATA PEMICU" xr:uid="{00000000-0004-0000-4700-000002000000}"/>
    <hyperlink ref="B10" location="'DATA PENGUJI'!A1" display="DATA PENGUJI" xr:uid="{00000000-0004-0000-4700-000003000000}"/>
    <hyperlink ref="B12" location="'MAIN LEVEL'!A1" display="MAIN LEVEL" xr:uid="{00000000-0004-0000-4700-000004000000}"/>
  </hyperlinks>
  <pageMargins left="0.51181102362204722" right="0.15748031496062989" top="0.55118110236220474" bottom="0.55118110236220474" header="0" footer="0"/>
  <pageSetup paperSize="9" scale="60" orientation="landscape"/>
  <headerFooter>
    <oddFooter>&amp;Rhalaman &amp;P dari</oddFooter>
  </headerFooter>
  <legacyDrawing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Sheet343">
    <tabColor theme="4" tint="-0.249977111117893"/>
  </sheetPr>
  <dimension ref="A1:BO44"/>
  <sheetViews>
    <sheetView topLeftCell="E3" zoomScaleNormal="100" workbookViewId="0">
      <selection activeCell="AQ18" sqref="AQ18:AU18"/>
    </sheetView>
  </sheetViews>
  <sheetFormatPr defaultColWidth="3.88671875" defaultRowHeight="13.8" x14ac:dyDescent="0.25"/>
  <cols>
    <col min="1" max="1" width="0" style="110" hidden="1"/>
    <col min="2" max="5" width="3.88671875" style="177" customWidth="1"/>
    <col min="6" max="6" width="3.88671875" style="110" customWidth="1"/>
  </cols>
  <sheetData>
    <row r="1" spans="2:67" x14ac:dyDescent="0.25">
      <c r="G1" s="178"/>
      <c r="H1" s="55"/>
      <c r="I1" s="55"/>
      <c r="J1" s="55"/>
      <c r="K1" s="55"/>
      <c r="L1" s="55"/>
      <c r="M1" s="55"/>
      <c r="N1" s="55"/>
    </row>
    <row r="2" spans="2:67" x14ac:dyDescent="0.25">
      <c r="G2" s="55" t="s">
        <v>1674</v>
      </c>
      <c r="H2" s="55"/>
      <c r="I2" s="55"/>
      <c r="J2" s="55"/>
      <c r="K2" s="55"/>
      <c r="L2" s="55"/>
      <c r="M2" s="55"/>
      <c r="N2" s="55"/>
    </row>
    <row r="3" spans="2:67" x14ac:dyDescent="0.25">
      <c r="B3" s="111"/>
      <c r="C3" s="111"/>
      <c r="D3" s="111"/>
      <c r="E3" s="111"/>
      <c r="G3" s="55"/>
      <c r="H3" s="55"/>
      <c r="I3" s="55"/>
      <c r="J3" s="55"/>
      <c r="K3" s="55"/>
      <c r="L3" s="55"/>
      <c r="M3" s="55"/>
      <c r="N3" s="55"/>
    </row>
    <row r="4" spans="2:67" x14ac:dyDescent="0.25">
      <c r="B4" s="762" t="s">
        <v>79</v>
      </c>
      <c r="C4" s="761"/>
      <c r="D4" s="761"/>
      <c r="E4" s="761"/>
      <c r="G4" s="55"/>
      <c r="H4" s="55"/>
      <c r="I4" s="55"/>
      <c r="J4" s="55"/>
      <c r="K4" s="55"/>
      <c r="L4" s="55"/>
      <c r="M4" s="55"/>
      <c r="N4" s="55"/>
    </row>
    <row r="5" spans="2:67" x14ac:dyDescent="0.25">
      <c r="B5" s="111"/>
      <c r="C5" s="111"/>
      <c r="D5" s="111"/>
      <c r="E5" s="111"/>
      <c r="G5" s="55"/>
      <c r="H5" s="55"/>
      <c r="I5" s="55"/>
      <c r="J5" s="55"/>
      <c r="K5" s="55"/>
      <c r="L5" s="55"/>
      <c r="M5" s="55"/>
      <c r="N5" s="55"/>
    </row>
    <row r="6" spans="2:67" x14ac:dyDescent="0.25">
      <c r="B6" s="762" t="s">
        <v>87</v>
      </c>
      <c r="C6" s="761"/>
      <c r="D6" s="761"/>
      <c r="E6" s="761"/>
      <c r="G6" s="55"/>
      <c r="H6" s="55"/>
      <c r="I6" s="55"/>
      <c r="J6" s="55"/>
      <c r="K6" s="55"/>
      <c r="L6" s="55"/>
      <c r="M6" s="55"/>
      <c r="N6" s="55"/>
    </row>
    <row r="7" spans="2:67" x14ac:dyDescent="0.25">
      <c r="B7" s="111"/>
      <c r="C7" s="111"/>
      <c r="D7" s="111"/>
      <c r="E7" s="111"/>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58"/>
      <c r="AU7" s="58"/>
      <c r="AV7" s="58"/>
      <c r="AW7" s="58"/>
      <c r="AX7" s="58"/>
      <c r="AY7" s="58"/>
      <c r="AZ7" s="58"/>
      <c r="BA7" s="58"/>
      <c r="BB7" s="58"/>
      <c r="BC7" s="58"/>
      <c r="BD7" s="58"/>
      <c r="BE7" s="58"/>
      <c r="BF7" s="58"/>
      <c r="BG7" s="58"/>
      <c r="BH7" s="58"/>
      <c r="BI7" s="58"/>
      <c r="BJ7" s="58"/>
      <c r="BK7" s="58"/>
      <c r="BL7" s="58"/>
      <c r="BM7" s="58"/>
      <c r="BN7" s="58"/>
      <c r="BO7" s="58"/>
    </row>
    <row r="8" spans="2:67" x14ac:dyDescent="0.25">
      <c r="B8" s="762" t="s">
        <v>94</v>
      </c>
      <c r="C8" s="761"/>
      <c r="D8" s="761"/>
      <c r="E8" s="761"/>
      <c r="G8" s="55"/>
      <c r="H8" s="55"/>
      <c r="I8" s="55"/>
      <c r="J8" s="55"/>
      <c r="K8" s="55"/>
      <c r="L8" s="55"/>
      <c r="M8" s="55"/>
      <c r="N8" s="55"/>
    </row>
    <row r="9" spans="2:67" ht="14.4" customHeight="1" x14ac:dyDescent="0.25">
      <c r="B9" s="111"/>
      <c r="C9" s="111"/>
      <c r="D9" s="111"/>
      <c r="E9" s="111"/>
      <c r="G9" s="999" t="str">
        <f>"Rincian "&amp;'C-1'!G9&amp;" "&amp;'C-1-1'!M26</f>
        <v>Rincian Pembelian Bahan/Barang Dagangan Berdasarkan Bahan Bukti Pidana</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303"/>
    </row>
    <row r="10" spans="2:67" x14ac:dyDescent="0.25">
      <c r="B10" s="762" t="s">
        <v>101</v>
      </c>
      <c r="C10" s="761"/>
      <c r="D10" s="761"/>
      <c r="E10" s="761"/>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304"/>
    </row>
    <row r="11" spans="2:67"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305"/>
    </row>
    <row r="12" spans="2:67" x14ac:dyDescent="0.25">
      <c r="B12" s="762" t="s">
        <v>106</v>
      </c>
      <c r="C12" s="761"/>
      <c r="D12" s="761"/>
      <c r="E12" s="761"/>
      <c r="G12" s="254"/>
      <c r="H12" s="254"/>
      <c r="I12" s="254"/>
      <c r="J12" s="254"/>
      <c r="K12" s="254"/>
      <c r="L12" s="254"/>
      <c r="M12" s="254"/>
      <c r="N12" s="254"/>
    </row>
    <row r="13" spans="2:67" ht="14.25" customHeight="1" x14ac:dyDescent="0.25">
      <c r="B13" s="962" t="str">
        <f>HYPERLINK("#'"&amp;'EWS DIRECTORY'!$J$66&amp;"'!A1",'EWS DIRECTORY'!$J$66)</f>
        <v>C-1</v>
      </c>
      <c r="C13" s="761"/>
      <c r="D13" s="761"/>
      <c r="E13" s="761"/>
      <c r="G13" s="55" t="s">
        <v>1680</v>
      </c>
      <c r="H13" s="55"/>
      <c r="I13" s="254"/>
      <c r="J13" s="254"/>
      <c r="K13" s="254"/>
      <c r="L13" s="254"/>
      <c r="M13" s="254"/>
      <c r="N13" s="254"/>
    </row>
    <row r="14" spans="2:67" x14ac:dyDescent="0.25">
      <c r="B14" s="931" t="str">
        <f>HYPERLINK("#'"&amp;'EWS DIRECTORY'!$J$67&amp;"'!A1",'EWS DIRECTORY'!$J$67)</f>
        <v>C-1-1</v>
      </c>
      <c r="C14" s="761"/>
      <c r="D14" s="761"/>
      <c r="E14" s="761"/>
      <c r="G14" s="55" t="s">
        <v>1681</v>
      </c>
      <c r="H14" s="55"/>
      <c r="I14" s="55"/>
      <c r="J14" s="254"/>
      <c r="K14" s="254"/>
      <c r="L14" s="254"/>
      <c r="M14" s="254"/>
      <c r="N14" s="254"/>
    </row>
    <row r="15" spans="2:67" ht="14.25" customHeight="1" x14ac:dyDescent="0.25">
      <c r="B15" s="929" t="str">
        <f>HYPERLINK("#'"&amp;'EWS DIRECTORY'!$J$68&amp;"'!A1",'EWS DIRECTORY'!$J$68)</f>
        <v>C-1-1-1</v>
      </c>
      <c r="C15" s="761"/>
      <c r="D15" s="761"/>
      <c r="E15" s="761"/>
      <c r="G15" s="55" t="s">
        <v>1744</v>
      </c>
      <c r="H15" s="55"/>
      <c r="I15" s="55" t="s">
        <v>1744</v>
      </c>
      <c r="J15" s="254"/>
      <c r="K15" s="254"/>
      <c r="L15" s="254"/>
      <c r="M15" s="254"/>
      <c r="N15" s="254"/>
    </row>
    <row r="16" spans="2:67" ht="14.25" customHeight="1" x14ac:dyDescent="0.25">
      <c r="B16" s="929" t="str">
        <f>HYPERLINK("#'"&amp;'EWS DIRECTORY'!$J$69&amp;"'!A1",'EWS DIRECTORY'!$J$69)</f>
        <v>C-1-1-2</v>
      </c>
      <c r="C16" s="761"/>
      <c r="D16" s="761"/>
      <c r="E16" s="761"/>
    </row>
    <row r="17" spans="2:42" ht="14.25" customHeight="1" x14ac:dyDescent="0.25">
      <c r="B17" s="929" t="str">
        <f>HYPERLINK("#'"&amp;'EWS DIRECTORY'!$J$70&amp;"'!A1",'EWS DIRECTORY'!$J$70)</f>
        <v>C-1-1-3</v>
      </c>
      <c r="C17" s="761"/>
      <c r="D17" s="761"/>
      <c r="E17" s="761"/>
      <c r="G17" s="55" t="s">
        <v>1798</v>
      </c>
    </row>
    <row r="18" spans="2:42" ht="14.25" customHeight="1" x14ac:dyDescent="0.25">
      <c r="B18" s="929" t="str">
        <f>HYPERLINK("#'"&amp;'EWS DIRECTORY'!$J$71&amp;"'!A1",'EWS DIRECTORY'!$J$71)</f>
        <v>C-1-1-4</v>
      </c>
      <c r="C18" s="761"/>
      <c r="D18" s="761"/>
      <c r="E18" s="761"/>
      <c r="G18" s="55"/>
    </row>
    <row r="19" spans="2:42" ht="12.75" customHeight="1" x14ac:dyDescent="0.25">
      <c r="B19" s="927" t="str">
        <f>HYPERLINK("#'"&amp;'EWS DIRECTORY'!$J$72&amp;"'!A1",'EWS DIRECTORY'!$J$72)</f>
        <v>C-1-1-5</v>
      </c>
      <c r="C19" s="761"/>
      <c r="D19" s="761"/>
      <c r="E19" s="761"/>
      <c r="G19" s="55"/>
      <c r="H19" s="1116" t="s">
        <v>1445</v>
      </c>
      <c r="I19" s="825"/>
      <c r="J19" s="1116" t="s">
        <v>1452</v>
      </c>
      <c r="K19" s="824"/>
      <c r="L19" s="824"/>
      <c r="M19" s="824"/>
      <c r="N19" s="824"/>
      <c r="O19" s="825"/>
      <c r="P19" s="1116" t="s">
        <v>1915</v>
      </c>
      <c r="Q19" s="824"/>
      <c r="R19" s="824"/>
      <c r="S19" s="824"/>
      <c r="T19" s="824"/>
      <c r="U19" s="825"/>
      <c r="V19" s="1116" t="s">
        <v>1916</v>
      </c>
      <c r="W19" s="824"/>
      <c r="X19" s="824"/>
      <c r="Y19" s="824"/>
      <c r="Z19" s="824"/>
      <c r="AA19" s="824"/>
      <c r="AB19" s="824"/>
      <c r="AC19" s="824"/>
      <c r="AD19" s="824"/>
      <c r="AE19" s="824"/>
      <c r="AF19" s="824"/>
      <c r="AG19" s="824"/>
      <c r="AH19" s="824"/>
      <c r="AI19" s="824"/>
      <c r="AJ19" s="824"/>
      <c r="AK19" s="825"/>
      <c r="AL19" s="1120" t="s">
        <v>1481</v>
      </c>
      <c r="AM19" s="1121"/>
      <c r="AN19" s="1121"/>
      <c r="AO19" s="1121"/>
      <c r="AP19" s="1122"/>
    </row>
    <row r="20" spans="2:42" ht="14.25" customHeight="1" x14ac:dyDescent="0.25">
      <c r="B20" s="929" t="str">
        <f>HYPERLINK("#'"&amp;'EWS DIRECTORY'!$J$73&amp;"'!A1",'EWS DIRECTORY'!$J$73)</f>
        <v>C-1-1-6</v>
      </c>
      <c r="C20" s="761"/>
      <c r="D20" s="761"/>
      <c r="E20" s="761"/>
      <c r="G20" s="55"/>
      <c r="H20" s="1117"/>
      <c r="I20" s="825"/>
      <c r="J20" s="1119"/>
      <c r="K20" s="824"/>
      <c r="L20" s="824"/>
      <c r="M20" s="824"/>
      <c r="N20" s="824"/>
      <c r="O20" s="825"/>
      <c r="P20" s="1117"/>
      <c r="Q20" s="824"/>
      <c r="R20" s="824"/>
      <c r="S20" s="824"/>
      <c r="T20" s="824"/>
      <c r="U20" s="825"/>
      <c r="V20" s="1117"/>
      <c r="W20" s="824"/>
      <c r="X20" s="824"/>
      <c r="Y20" s="824"/>
      <c r="Z20" s="824"/>
      <c r="AA20" s="824"/>
      <c r="AB20" s="824"/>
      <c r="AC20" s="824"/>
      <c r="AD20" s="824"/>
      <c r="AE20" s="824"/>
      <c r="AF20" s="824"/>
      <c r="AG20" s="824"/>
      <c r="AH20" s="824"/>
      <c r="AI20" s="824"/>
      <c r="AJ20" s="824"/>
      <c r="AK20" s="825"/>
      <c r="AL20" s="1063"/>
      <c r="AM20" s="764"/>
      <c r="AN20" s="764"/>
      <c r="AO20" s="764"/>
      <c r="AP20" s="765"/>
    </row>
    <row r="21" spans="2:42" ht="14.25" customHeight="1" x14ac:dyDescent="0.25">
      <c r="G21" s="55"/>
      <c r="H21" s="1117"/>
      <c r="I21" s="825"/>
      <c r="J21" s="1119"/>
      <c r="K21" s="824"/>
      <c r="L21" s="824"/>
      <c r="M21" s="824"/>
      <c r="N21" s="824"/>
      <c r="O21" s="825"/>
      <c r="P21" s="1117"/>
      <c r="Q21" s="824"/>
      <c r="R21" s="824"/>
      <c r="S21" s="824"/>
      <c r="T21" s="824"/>
      <c r="U21" s="825"/>
      <c r="V21" s="1117"/>
      <c r="W21" s="824"/>
      <c r="X21" s="824"/>
      <c r="Y21" s="824"/>
      <c r="Z21" s="824"/>
      <c r="AA21" s="824"/>
      <c r="AB21" s="824"/>
      <c r="AC21" s="824"/>
      <c r="AD21" s="824"/>
      <c r="AE21" s="824"/>
      <c r="AF21" s="824"/>
      <c r="AG21" s="824"/>
      <c r="AH21" s="824"/>
      <c r="AI21" s="824"/>
      <c r="AJ21" s="824"/>
      <c r="AK21" s="825"/>
      <c r="AL21" s="1063"/>
      <c r="AM21" s="764"/>
      <c r="AN21" s="764"/>
      <c r="AO21" s="764"/>
      <c r="AP21" s="765"/>
    </row>
    <row r="22" spans="2:42" ht="14.25" customHeight="1" x14ac:dyDescent="0.25">
      <c r="G22" s="55"/>
      <c r="H22" s="1117"/>
      <c r="I22" s="825"/>
      <c r="J22" s="1119"/>
      <c r="K22" s="824"/>
      <c r="L22" s="824"/>
      <c r="M22" s="824"/>
      <c r="N22" s="824"/>
      <c r="O22" s="825"/>
      <c r="P22" s="1117"/>
      <c r="Q22" s="824"/>
      <c r="R22" s="824"/>
      <c r="S22" s="824"/>
      <c r="T22" s="824"/>
      <c r="U22" s="825"/>
      <c r="V22" s="1117"/>
      <c r="W22" s="824"/>
      <c r="X22" s="824"/>
      <c r="Y22" s="824"/>
      <c r="Z22" s="824"/>
      <c r="AA22" s="824"/>
      <c r="AB22" s="824"/>
      <c r="AC22" s="824"/>
      <c r="AD22" s="824"/>
      <c r="AE22" s="824"/>
      <c r="AF22" s="824"/>
      <c r="AG22" s="824"/>
      <c r="AH22" s="824"/>
      <c r="AI22" s="824"/>
      <c r="AJ22" s="824"/>
      <c r="AK22" s="825"/>
      <c r="AL22" s="1063"/>
      <c r="AM22" s="764"/>
      <c r="AN22" s="764"/>
      <c r="AO22" s="764"/>
      <c r="AP22" s="765"/>
    </row>
    <row r="23" spans="2:42" ht="14.25" customHeight="1" x14ac:dyDescent="0.25">
      <c r="G23" s="55"/>
      <c r="H23" s="1117"/>
      <c r="I23" s="825"/>
      <c r="J23" s="1119"/>
      <c r="K23" s="824"/>
      <c r="L23" s="824"/>
      <c r="M23" s="824"/>
      <c r="N23" s="824"/>
      <c r="O23" s="825"/>
      <c r="P23" s="1117"/>
      <c r="Q23" s="824"/>
      <c r="R23" s="824"/>
      <c r="S23" s="824"/>
      <c r="T23" s="824"/>
      <c r="U23" s="825"/>
      <c r="V23" s="1117"/>
      <c r="W23" s="824"/>
      <c r="X23" s="824"/>
      <c r="Y23" s="824"/>
      <c r="Z23" s="824"/>
      <c r="AA23" s="824"/>
      <c r="AB23" s="824"/>
      <c r="AC23" s="824"/>
      <c r="AD23" s="824"/>
      <c r="AE23" s="824"/>
      <c r="AF23" s="824"/>
      <c r="AG23" s="824"/>
      <c r="AH23" s="824"/>
      <c r="AI23" s="824"/>
      <c r="AJ23" s="824"/>
      <c r="AK23" s="825"/>
      <c r="AL23" s="1063"/>
      <c r="AM23" s="764"/>
      <c r="AN23" s="764"/>
      <c r="AO23" s="764"/>
      <c r="AP23" s="765"/>
    </row>
    <row r="24" spans="2:42" ht="14.25" customHeight="1" x14ac:dyDescent="0.25">
      <c r="G24" s="55"/>
      <c r="H24" s="1117"/>
      <c r="I24" s="825"/>
      <c r="J24" s="1119"/>
      <c r="K24" s="824"/>
      <c r="L24" s="824"/>
      <c r="M24" s="824"/>
      <c r="N24" s="824"/>
      <c r="O24" s="825"/>
      <c r="P24" s="1117"/>
      <c r="Q24" s="824"/>
      <c r="R24" s="824"/>
      <c r="S24" s="824"/>
      <c r="T24" s="824"/>
      <c r="U24" s="825"/>
      <c r="V24" s="1117"/>
      <c r="W24" s="824"/>
      <c r="X24" s="824"/>
      <c r="Y24" s="824"/>
      <c r="Z24" s="824"/>
      <c r="AA24" s="824"/>
      <c r="AB24" s="824"/>
      <c r="AC24" s="824"/>
      <c r="AD24" s="824"/>
      <c r="AE24" s="824"/>
      <c r="AF24" s="824"/>
      <c r="AG24" s="824"/>
      <c r="AH24" s="824"/>
      <c r="AI24" s="824"/>
      <c r="AJ24" s="824"/>
      <c r="AK24" s="825"/>
      <c r="AL24" s="1063"/>
      <c r="AM24" s="764"/>
      <c r="AN24" s="764"/>
      <c r="AO24" s="764"/>
      <c r="AP24" s="765"/>
    </row>
    <row r="25" spans="2:42" ht="14.25" customHeight="1" x14ac:dyDescent="0.25">
      <c r="G25" s="55"/>
      <c r="H25" s="1117"/>
      <c r="I25" s="825"/>
      <c r="J25" s="1119"/>
      <c r="K25" s="824"/>
      <c r="L25" s="824"/>
      <c r="M25" s="824"/>
      <c r="N25" s="824"/>
      <c r="O25" s="825"/>
      <c r="P25" s="1117"/>
      <c r="Q25" s="824"/>
      <c r="R25" s="824"/>
      <c r="S25" s="824"/>
      <c r="T25" s="824"/>
      <c r="U25" s="825"/>
      <c r="V25" s="1117"/>
      <c r="W25" s="824"/>
      <c r="X25" s="824"/>
      <c r="Y25" s="824"/>
      <c r="Z25" s="824"/>
      <c r="AA25" s="824"/>
      <c r="AB25" s="824"/>
      <c r="AC25" s="824"/>
      <c r="AD25" s="824"/>
      <c r="AE25" s="824"/>
      <c r="AF25" s="824"/>
      <c r="AG25" s="824"/>
      <c r="AH25" s="824"/>
      <c r="AI25" s="824"/>
      <c r="AJ25" s="824"/>
      <c r="AK25" s="825"/>
      <c r="AL25" s="1063"/>
      <c r="AM25" s="764"/>
      <c r="AN25" s="764"/>
      <c r="AO25" s="764"/>
      <c r="AP25" s="765"/>
    </row>
    <row r="26" spans="2:42" ht="14.25" customHeight="1" x14ac:dyDescent="0.25">
      <c r="G26" s="55"/>
      <c r="H26" s="1117"/>
      <c r="I26" s="825"/>
      <c r="J26" s="1119"/>
      <c r="K26" s="824"/>
      <c r="L26" s="824"/>
      <c r="M26" s="824"/>
      <c r="N26" s="824"/>
      <c r="O26" s="825"/>
      <c r="P26" s="1117"/>
      <c r="Q26" s="824"/>
      <c r="R26" s="824"/>
      <c r="S26" s="824"/>
      <c r="T26" s="824"/>
      <c r="U26" s="825"/>
      <c r="V26" s="1117"/>
      <c r="W26" s="824"/>
      <c r="X26" s="824"/>
      <c r="Y26" s="824"/>
      <c r="Z26" s="824"/>
      <c r="AA26" s="824"/>
      <c r="AB26" s="824"/>
      <c r="AC26" s="824"/>
      <c r="AD26" s="824"/>
      <c r="AE26" s="824"/>
      <c r="AF26" s="824"/>
      <c r="AG26" s="824"/>
      <c r="AH26" s="824"/>
      <c r="AI26" s="824"/>
      <c r="AJ26" s="824"/>
      <c r="AK26" s="825"/>
      <c r="AL26" s="1063"/>
      <c r="AM26" s="764"/>
      <c r="AN26" s="764"/>
      <c r="AO26" s="764"/>
      <c r="AP26" s="765"/>
    </row>
    <row r="27" spans="2:42" x14ac:dyDescent="0.25">
      <c r="H27" s="1117"/>
      <c r="I27" s="825"/>
      <c r="J27" s="1119"/>
      <c r="K27" s="824"/>
      <c r="L27" s="824"/>
      <c r="M27" s="824"/>
      <c r="N27" s="824"/>
      <c r="O27" s="825"/>
      <c r="P27" s="1117"/>
      <c r="Q27" s="824"/>
      <c r="R27" s="824"/>
      <c r="S27" s="824"/>
      <c r="T27" s="824"/>
      <c r="U27" s="825"/>
      <c r="V27" s="1117"/>
      <c r="W27" s="824"/>
      <c r="X27" s="824"/>
      <c r="Y27" s="824"/>
      <c r="Z27" s="824"/>
      <c r="AA27" s="824"/>
      <c r="AB27" s="824"/>
      <c r="AC27" s="824"/>
      <c r="AD27" s="824"/>
      <c r="AE27" s="824"/>
      <c r="AF27" s="824"/>
      <c r="AG27" s="824"/>
      <c r="AH27" s="824"/>
      <c r="AI27" s="824"/>
      <c r="AJ27" s="824"/>
      <c r="AK27" s="825"/>
      <c r="AL27" s="1063"/>
      <c r="AM27" s="764"/>
      <c r="AN27" s="764"/>
      <c r="AO27" s="764"/>
      <c r="AP27" s="765"/>
    </row>
    <row r="28" spans="2:42" x14ac:dyDescent="0.25">
      <c r="B28" s="760"/>
      <c r="C28" s="761"/>
      <c r="D28" s="761"/>
      <c r="E28" s="761"/>
      <c r="H28" s="1117"/>
      <c r="I28" s="825"/>
      <c r="J28" s="1119"/>
      <c r="K28" s="824"/>
      <c r="L28" s="824"/>
      <c r="M28" s="824"/>
      <c r="N28" s="824"/>
      <c r="O28" s="825"/>
      <c r="P28" s="1117"/>
      <c r="Q28" s="824"/>
      <c r="R28" s="824"/>
      <c r="S28" s="824"/>
      <c r="T28" s="824"/>
      <c r="U28" s="825"/>
      <c r="V28" s="1117"/>
      <c r="W28" s="824"/>
      <c r="X28" s="824"/>
      <c r="Y28" s="824"/>
      <c r="Z28" s="824"/>
      <c r="AA28" s="824"/>
      <c r="AB28" s="824"/>
      <c r="AC28" s="824"/>
      <c r="AD28" s="824"/>
      <c r="AE28" s="824"/>
      <c r="AF28" s="824"/>
      <c r="AG28" s="824"/>
      <c r="AH28" s="824"/>
      <c r="AI28" s="824"/>
      <c r="AJ28" s="824"/>
      <c r="AK28" s="825"/>
      <c r="AL28" s="1063"/>
      <c r="AM28" s="764"/>
      <c r="AN28" s="764"/>
      <c r="AO28" s="764"/>
      <c r="AP28" s="765"/>
    </row>
    <row r="29" spans="2:42" x14ac:dyDescent="0.25">
      <c r="H29" s="1117"/>
      <c r="I29" s="825"/>
      <c r="J29" s="1119"/>
      <c r="K29" s="824"/>
      <c r="L29" s="824"/>
      <c r="M29" s="824"/>
      <c r="N29" s="824"/>
      <c r="O29" s="825"/>
      <c r="P29" s="1117"/>
      <c r="Q29" s="824"/>
      <c r="R29" s="824"/>
      <c r="S29" s="824"/>
      <c r="T29" s="824"/>
      <c r="U29" s="825"/>
      <c r="V29" s="1117"/>
      <c r="W29" s="824"/>
      <c r="X29" s="824"/>
      <c r="Y29" s="824"/>
      <c r="Z29" s="824"/>
      <c r="AA29" s="824"/>
      <c r="AB29" s="824"/>
      <c r="AC29" s="824"/>
      <c r="AD29" s="824"/>
      <c r="AE29" s="824"/>
      <c r="AF29" s="824"/>
      <c r="AG29" s="824"/>
      <c r="AH29" s="824"/>
      <c r="AI29" s="824"/>
      <c r="AJ29" s="824"/>
      <c r="AK29" s="825"/>
      <c r="AL29" s="1063"/>
      <c r="AM29" s="764"/>
      <c r="AN29" s="764"/>
      <c r="AO29" s="764"/>
      <c r="AP29" s="765"/>
    </row>
    <row r="30" spans="2:42" x14ac:dyDescent="0.25">
      <c r="B30" s="760"/>
      <c r="C30" s="761"/>
      <c r="D30" s="761"/>
      <c r="E30" s="761"/>
      <c r="H30" s="1117"/>
      <c r="I30" s="825"/>
      <c r="J30" s="1119"/>
      <c r="K30" s="824"/>
      <c r="L30" s="824"/>
      <c r="M30" s="824"/>
      <c r="N30" s="824"/>
      <c r="O30" s="825"/>
      <c r="P30" s="1117"/>
      <c r="Q30" s="824"/>
      <c r="R30" s="824"/>
      <c r="S30" s="824"/>
      <c r="T30" s="824"/>
      <c r="U30" s="825"/>
      <c r="V30" s="1117"/>
      <c r="W30" s="824"/>
      <c r="X30" s="824"/>
      <c r="Y30" s="824"/>
      <c r="Z30" s="824"/>
      <c r="AA30" s="824"/>
      <c r="AB30" s="824"/>
      <c r="AC30" s="824"/>
      <c r="AD30" s="824"/>
      <c r="AE30" s="824"/>
      <c r="AF30" s="824"/>
      <c r="AG30" s="824"/>
      <c r="AH30" s="824"/>
      <c r="AI30" s="824"/>
      <c r="AJ30" s="824"/>
      <c r="AK30" s="825"/>
      <c r="AL30" s="1063"/>
      <c r="AM30" s="764"/>
      <c r="AN30" s="764"/>
      <c r="AO30" s="764"/>
      <c r="AP30" s="765"/>
    </row>
    <row r="31" spans="2:42" x14ac:dyDescent="0.25">
      <c r="H31" s="1117"/>
      <c r="I31" s="825"/>
      <c r="J31" s="1119"/>
      <c r="K31" s="824"/>
      <c r="L31" s="824"/>
      <c r="M31" s="824"/>
      <c r="N31" s="824"/>
      <c r="O31" s="825"/>
      <c r="P31" s="1117"/>
      <c r="Q31" s="824"/>
      <c r="R31" s="824"/>
      <c r="S31" s="824"/>
      <c r="T31" s="824"/>
      <c r="U31" s="825"/>
      <c r="V31" s="1117"/>
      <c r="W31" s="824"/>
      <c r="X31" s="824"/>
      <c r="Y31" s="824"/>
      <c r="Z31" s="824"/>
      <c r="AA31" s="824"/>
      <c r="AB31" s="824"/>
      <c r="AC31" s="824"/>
      <c r="AD31" s="824"/>
      <c r="AE31" s="824"/>
      <c r="AF31" s="824"/>
      <c r="AG31" s="824"/>
      <c r="AH31" s="824"/>
      <c r="AI31" s="824"/>
      <c r="AJ31" s="824"/>
      <c r="AK31" s="825"/>
      <c r="AL31" s="1063"/>
      <c r="AM31" s="764"/>
      <c r="AN31" s="764"/>
      <c r="AO31" s="764"/>
      <c r="AP31" s="765"/>
    </row>
    <row r="32" spans="2:42" x14ac:dyDescent="0.25">
      <c r="B32" s="760"/>
      <c r="C32" s="761"/>
      <c r="D32" s="761"/>
      <c r="E32" s="761"/>
      <c r="H32" s="1117"/>
      <c r="I32" s="825"/>
      <c r="J32" s="1119"/>
      <c r="K32" s="824"/>
      <c r="L32" s="824"/>
      <c r="M32" s="824"/>
      <c r="N32" s="824"/>
      <c r="O32" s="825"/>
      <c r="P32" s="1117"/>
      <c r="Q32" s="824"/>
      <c r="R32" s="824"/>
      <c r="S32" s="824"/>
      <c r="T32" s="824"/>
      <c r="U32" s="825"/>
      <c r="V32" s="1117"/>
      <c r="W32" s="824"/>
      <c r="X32" s="824"/>
      <c r="Y32" s="824"/>
      <c r="Z32" s="824"/>
      <c r="AA32" s="824"/>
      <c r="AB32" s="824"/>
      <c r="AC32" s="824"/>
      <c r="AD32" s="824"/>
      <c r="AE32" s="824"/>
      <c r="AF32" s="824"/>
      <c r="AG32" s="824"/>
      <c r="AH32" s="824"/>
      <c r="AI32" s="824"/>
      <c r="AJ32" s="824"/>
      <c r="AK32" s="825"/>
      <c r="AL32" s="1063"/>
      <c r="AM32" s="764"/>
      <c r="AN32" s="764"/>
      <c r="AO32" s="764"/>
      <c r="AP32" s="765"/>
    </row>
    <row r="33" spans="2:43" x14ac:dyDescent="0.25">
      <c r="H33" s="1117"/>
      <c r="I33" s="825"/>
      <c r="J33" s="1119"/>
      <c r="K33" s="824"/>
      <c r="L33" s="824"/>
      <c r="M33" s="824"/>
      <c r="N33" s="824"/>
      <c r="O33" s="825"/>
      <c r="P33" s="1117"/>
      <c r="Q33" s="824"/>
      <c r="R33" s="824"/>
      <c r="S33" s="824"/>
      <c r="T33" s="824"/>
      <c r="U33" s="825"/>
      <c r="V33" s="1117"/>
      <c r="W33" s="824"/>
      <c r="X33" s="824"/>
      <c r="Y33" s="824"/>
      <c r="Z33" s="824"/>
      <c r="AA33" s="824"/>
      <c r="AB33" s="824"/>
      <c r="AC33" s="824"/>
      <c r="AD33" s="824"/>
      <c r="AE33" s="824"/>
      <c r="AF33" s="824"/>
      <c r="AG33" s="824"/>
      <c r="AH33" s="824"/>
      <c r="AI33" s="824"/>
      <c r="AJ33" s="824"/>
      <c r="AK33" s="825"/>
      <c r="AL33" s="1063"/>
      <c r="AM33" s="764"/>
      <c r="AN33" s="764"/>
      <c r="AO33" s="764"/>
      <c r="AP33" s="765"/>
    </row>
    <row r="34" spans="2:43" x14ac:dyDescent="0.25">
      <c r="B34" s="760"/>
      <c r="C34" s="761"/>
      <c r="D34" s="761"/>
      <c r="E34" s="761"/>
      <c r="H34" s="113"/>
      <c r="I34" s="114"/>
      <c r="J34" s="1161"/>
      <c r="K34" s="824"/>
      <c r="L34" s="824"/>
      <c r="M34" s="824"/>
      <c r="N34" s="824"/>
      <c r="O34" s="825"/>
      <c r="P34" s="1159"/>
      <c r="Q34" s="824"/>
      <c r="R34" s="824"/>
      <c r="S34" s="824"/>
      <c r="T34" s="824"/>
      <c r="U34" s="825"/>
      <c r="V34" s="1160"/>
      <c r="W34" s="824"/>
      <c r="X34" s="824"/>
      <c r="Y34" s="824"/>
      <c r="Z34" s="824"/>
      <c r="AA34" s="824"/>
      <c r="AB34" s="824"/>
      <c r="AC34" s="824"/>
      <c r="AD34" s="824"/>
      <c r="AE34" s="824"/>
      <c r="AF34" s="824"/>
      <c r="AG34" s="824"/>
      <c r="AH34" s="824"/>
      <c r="AI34" s="824"/>
      <c r="AJ34" s="824"/>
      <c r="AK34" s="1124"/>
      <c r="AL34" s="1065"/>
      <c r="AM34" s="764"/>
      <c r="AN34" s="764"/>
      <c r="AO34" s="764"/>
      <c r="AP34" s="765"/>
    </row>
    <row r="35" spans="2:43" x14ac:dyDescent="0.25">
      <c r="H35" s="1123" t="s">
        <v>1804</v>
      </c>
      <c r="I35" s="824"/>
      <c r="J35" s="824"/>
      <c r="K35" s="824"/>
      <c r="L35" s="824"/>
      <c r="M35" s="824"/>
      <c r="N35" s="824"/>
      <c r="O35" s="824"/>
      <c r="P35" s="824"/>
      <c r="Q35" s="824"/>
      <c r="R35" s="824"/>
      <c r="S35" s="824"/>
      <c r="T35" s="824"/>
      <c r="U35" s="824"/>
      <c r="V35" s="824"/>
      <c r="W35" s="824"/>
      <c r="X35" s="824"/>
      <c r="Y35" s="824"/>
      <c r="Z35" s="824"/>
      <c r="AA35" s="824"/>
      <c r="AB35" s="824"/>
      <c r="AC35" s="824"/>
      <c r="AD35" s="824"/>
      <c r="AE35" s="824"/>
      <c r="AF35" s="824"/>
      <c r="AG35" s="824"/>
      <c r="AH35" s="824"/>
      <c r="AI35" s="824"/>
      <c r="AJ35" s="824"/>
      <c r="AK35" s="1124"/>
      <c r="AL35" s="1063">
        <f>SUM(AL20:AP34)</f>
        <v>0</v>
      </c>
      <c r="AM35" s="764"/>
      <c r="AN35" s="764"/>
      <c r="AO35" s="764"/>
      <c r="AP35" s="765"/>
    </row>
    <row r="36" spans="2:43" x14ac:dyDescent="0.25">
      <c r="B36" s="760"/>
      <c r="C36" s="761"/>
      <c r="D36" s="761"/>
      <c r="E36" s="761"/>
    </row>
    <row r="37" spans="2:43" x14ac:dyDescent="0.25">
      <c r="H37" s="976" t="s">
        <v>1795</v>
      </c>
      <c r="I37" s="824"/>
      <c r="J37" s="824"/>
      <c r="K37" s="824"/>
      <c r="L37" s="824"/>
      <c r="M37" s="824"/>
      <c r="N37" s="824"/>
      <c r="O37" s="824"/>
      <c r="P37" s="824"/>
      <c r="Q37" s="824"/>
      <c r="R37" s="824"/>
      <c r="S37" s="824"/>
      <c r="T37" s="824"/>
      <c r="U37" s="824"/>
      <c r="V37" s="824"/>
      <c r="W37" s="824"/>
      <c r="X37" s="824"/>
      <c r="Y37" s="825"/>
      <c r="Z37" s="976" t="s">
        <v>1796</v>
      </c>
      <c r="AA37" s="824"/>
      <c r="AB37" s="824"/>
      <c r="AC37" s="824"/>
      <c r="AD37" s="824"/>
      <c r="AE37" s="824"/>
      <c r="AF37" s="824"/>
      <c r="AG37" s="824"/>
      <c r="AH37" s="824"/>
      <c r="AI37" s="824"/>
      <c r="AJ37" s="824"/>
      <c r="AK37" s="824"/>
      <c r="AL37" s="824"/>
      <c r="AM37" s="824"/>
      <c r="AN37" s="824"/>
      <c r="AO37" s="824"/>
      <c r="AP37" s="824"/>
      <c r="AQ37" s="825"/>
    </row>
    <row r="38" spans="2:43" x14ac:dyDescent="0.25">
      <c r="H38" s="257" t="s">
        <v>796</v>
      </c>
      <c r="I38" s="258"/>
      <c r="J38" s="258"/>
      <c r="K38" s="258"/>
      <c r="L38" s="258"/>
      <c r="M38" s="258"/>
      <c r="N38" s="258"/>
      <c r="O38" s="258"/>
      <c r="P38" s="258"/>
      <c r="Q38" s="259"/>
      <c r="R38" s="257" t="s">
        <v>1511</v>
      </c>
      <c r="S38" s="258"/>
      <c r="T38" s="258"/>
      <c r="U38" s="259"/>
      <c r="V38" s="257" t="s">
        <v>1510</v>
      </c>
      <c r="W38" s="258"/>
      <c r="X38" s="258"/>
      <c r="Y38" s="259"/>
      <c r="Z38" s="257" t="s">
        <v>796</v>
      </c>
      <c r="AA38" s="258"/>
      <c r="AB38" s="258"/>
      <c r="AC38" s="258"/>
      <c r="AD38" s="258"/>
      <c r="AE38" s="258"/>
      <c r="AF38" s="258"/>
      <c r="AG38" s="258"/>
      <c r="AH38" s="258"/>
      <c r="AI38" s="259"/>
      <c r="AJ38" s="257" t="s">
        <v>1511</v>
      </c>
      <c r="AK38" s="258"/>
      <c r="AL38" s="258"/>
      <c r="AM38" s="259"/>
      <c r="AN38" s="257" t="s">
        <v>1510</v>
      </c>
      <c r="AO38" s="258"/>
      <c r="AP38" s="258"/>
      <c r="AQ38" s="259"/>
    </row>
    <row r="39" spans="2:43" x14ac:dyDescent="0.25">
      <c r="H39" s="260"/>
      <c r="Q39" s="261"/>
      <c r="R39" s="260"/>
      <c r="U39" s="261"/>
      <c r="V39" s="260"/>
      <c r="Y39" s="261"/>
      <c r="Z39" s="260"/>
      <c r="AI39" s="261"/>
      <c r="AJ39" s="260"/>
      <c r="AM39" s="261"/>
      <c r="AN39" s="260"/>
      <c r="AQ39" s="261"/>
    </row>
    <row r="40" spans="2:43" x14ac:dyDescent="0.25">
      <c r="H40" s="260"/>
      <c r="Q40" s="261"/>
      <c r="R40" s="260"/>
      <c r="U40" s="261"/>
      <c r="V40" s="260"/>
      <c r="Y40" s="261"/>
      <c r="Z40" s="260"/>
      <c r="AI40" s="261"/>
      <c r="AJ40" s="260"/>
      <c r="AM40" s="261"/>
      <c r="AN40" s="260"/>
      <c r="AQ40" s="261"/>
    </row>
    <row r="41" spans="2:43" x14ac:dyDescent="0.25">
      <c r="H41" s="260"/>
      <c r="Q41" s="261"/>
      <c r="R41" s="260"/>
      <c r="U41" s="261"/>
      <c r="V41" s="260"/>
      <c r="Y41" s="261"/>
      <c r="Z41" s="260"/>
      <c r="AI41" s="261"/>
      <c r="AJ41" s="260"/>
      <c r="AM41" s="261"/>
      <c r="AN41" s="260"/>
      <c r="AQ41" s="261"/>
    </row>
    <row r="42" spans="2:43" x14ac:dyDescent="0.25">
      <c r="H42" s="260"/>
      <c r="Q42" s="261"/>
      <c r="R42" s="260"/>
      <c r="U42" s="261"/>
      <c r="V42" s="260"/>
      <c r="Y42" s="261"/>
      <c r="Z42" s="260"/>
      <c r="AI42" s="261"/>
      <c r="AJ42" s="260"/>
      <c r="AM42" s="261"/>
      <c r="AN42" s="260"/>
      <c r="AQ42" s="261"/>
    </row>
    <row r="43" spans="2:43" x14ac:dyDescent="0.25">
      <c r="H43" s="262"/>
      <c r="I43" s="263"/>
      <c r="J43" s="263"/>
      <c r="K43" s="263"/>
      <c r="L43" s="263"/>
      <c r="M43" s="263"/>
      <c r="N43" s="263"/>
      <c r="O43" s="263"/>
      <c r="P43" s="263"/>
      <c r="Q43" s="264"/>
      <c r="R43" s="262"/>
      <c r="S43" s="263"/>
      <c r="T43" s="263"/>
      <c r="U43" s="264"/>
      <c r="V43" s="262"/>
      <c r="W43" s="263"/>
      <c r="X43" s="263"/>
      <c r="Y43" s="264"/>
      <c r="Z43" s="262"/>
      <c r="AA43" s="263"/>
      <c r="AB43" s="263"/>
      <c r="AC43" s="263"/>
      <c r="AD43" s="263"/>
      <c r="AE43" s="263"/>
      <c r="AF43" s="263"/>
      <c r="AG43" s="263"/>
      <c r="AH43" s="263"/>
      <c r="AI43" s="264"/>
      <c r="AJ43" s="262"/>
      <c r="AK43" s="263"/>
      <c r="AL43" s="263"/>
      <c r="AM43" s="264"/>
      <c r="AN43" s="262"/>
      <c r="AO43" s="263"/>
      <c r="AP43" s="263"/>
      <c r="AQ43" s="264"/>
    </row>
    <row r="44" spans="2:43" x14ac:dyDescent="0.25">
      <c r="AM44" s="265" t="s">
        <v>1797</v>
      </c>
      <c r="AN44" s="55" t="str">
        <f>'C-1-1'!U26</f>
        <v>C-1-1-5</v>
      </c>
    </row>
  </sheetData>
  <mergeCells count="103">
    <mergeCell ref="G9:Z11"/>
    <mergeCell ref="B32:E32"/>
    <mergeCell ref="H25:I25"/>
    <mergeCell ref="P32:U32"/>
    <mergeCell ref="J32:O32"/>
    <mergeCell ref="B16:E16"/>
    <mergeCell ref="V21:AK21"/>
    <mergeCell ref="P23:U23"/>
    <mergeCell ref="Z37:AQ37"/>
    <mergeCell ref="B36:E36"/>
    <mergeCell ref="AL26:AP26"/>
    <mergeCell ref="AL25:AP25"/>
    <mergeCell ref="H37:Y37"/>
    <mergeCell ref="V33:AK33"/>
    <mergeCell ref="J33:O33"/>
    <mergeCell ref="B12:E12"/>
    <mergeCell ref="B14:E14"/>
    <mergeCell ref="P20:U20"/>
    <mergeCell ref="V19:AK19"/>
    <mergeCell ref="P29:U29"/>
    <mergeCell ref="V28:AK28"/>
    <mergeCell ref="J19:O19"/>
    <mergeCell ref="B13:E13"/>
    <mergeCell ref="AL20:AP20"/>
    <mergeCell ref="B34:E34"/>
    <mergeCell ref="G7:AR7"/>
    <mergeCell ref="B18:E18"/>
    <mergeCell ref="P24:U24"/>
    <mergeCell ref="H29:I29"/>
    <mergeCell ref="V23:AK23"/>
    <mergeCell ref="P33:U33"/>
    <mergeCell ref="AL24:AP24"/>
    <mergeCell ref="H19:I19"/>
    <mergeCell ref="AL33:AP33"/>
    <mergeCell ref="H28:I28"/>
    <mergeCell ref="P26:U26"/>
    <mergeCell ref="V24:AK24"/>
    <mergeCell ref="B28:E28"/>
    <mergeCell ref="B30:E30"/>
    <mergeCell ref="B20:E20"/>
    <mergeCell ref="J30:O30"/>
    <mergeCell ref="AL31:AP31"/>
    <mergeCell ref="J28:O28"/>
    <mergeCell ref="AL29:AP29"/>
    <mergeCell ref="H23:I23"/>
    <mergeCell ref="P22:U22"/>
    <mergeCell ref="P31:U31"/>
    <mergeCell ref="V30:AK30"/>
    <mergeCell ref="B15:E15"/>
    <mergeCell ref="H31:I31"/>
    <mergeCell ref="J20:O20"/>
    <mergeCell ref="H21:I21"/>
    <mergeCell ref="V22:AK22"/>
    <mergeCell ref="J22:O22"/>
    <mergeCell ref="J31:O31"/>
    <mergeCell ref="AL32:AP32"/>
    <mergeCell ref="J21:O21"/>
    <mergeCell ref="J23:O23"/>
    <mergeCell ref="H22:I22"/>
    <mergeCell ref="B17:E17"/>
    <mergeCell ref="V31:AK31"/>
    <mergeCell ref="B19:E19"/>
    <mergeCell ref="AL22:AP22"/>
    <mergeCell ref="AL19:AP19"/>
    <mergeCell ref="V32:AK32"/>
    <mergeCell ref="P27:U27"/>
    <mergeCell ref="V26:AK26"/>
    <mergeCell ref="P21:U21"/>
    <mergeCell ref="H26:I26"/>
    <mergeCell ref="AL35:AP35"/>
    <mergeCell ref="P25:U25"/>
    <mergeCell ref="H35:AK35"/>
    <mergeCell ref="B4:E4"/>
    <mergeCell ref="P19:U19"/>
    <mergeCell ref="P28:U28"/>
    <mergeCell ref="AL28:AP28"/>
    <mergeCell ref="P30:U30"/>
    <mergeCell ref="H32:I32"/>
    <mergeCell ref="AL21:AP21"/>
    <mergeCell ref="V20:AK20"/>
    <mergeCell ref="V34:AK34"/>
    <mergeCell ref="V29:AK29"/>
    <mergeCell ref="H27:I27"/>
    <mergeCell ref="AL23:AP23"/>
    <mergeCell ref="J29:O29"/>
    <mergeCell ref="B8:E8"/>
    <mergeCell ref="H24:I24"/>
    <mergeCell ref="H33:I33"/>
    <mergeCell ref="B10:E10"/>
    <mergeCell ref="J34:O34"/>
    <mergeCell ref="V27:AK27"/>
    <mergeCell ref="J27:O27"/>
    <mergeCell ref="B6:E6"/>
    <mergeCell ref="P34:U34"/>
    <mergeCell ref="H30:I30"/>
    <mergeCell ref="J24:O24"/>
    <mergeCell ref="H20:I20"/>
    <mergeCell ref="AL34:AP34"/>
    <mergeCell ref="J26:O26"/>
    <mergeCell ref="AL27:AP27"/>
    <mergeCell ref="V25:AK25"/>
    <mergeCell ref="J25:O25"/>
    <mergeCell ref="AL30:AP30"/>
  </mergeCells>
  <hyperlinks>
    <hyperlink ref="B4" location="PANDUAN!A1" display="PANDUAN" xr:uid="{00000000-0004-0000-4800-000000000000}"/>
    <hyperlink ref="B6" location="'EWS DIRECTORY'!A1" display="EWS DIRECTORY" xr:uid="{00000000-0004-0000-4800-000001000000}"/>
    <hyperlink ref="B8" location="'DATA PEMICU'!A1" display="DATA PEMICU" xr:uid="{00000000-0004-0000-4800-000002000000}"/>
    <hyperlink ref="B10" location="'DATA PENGUJI'!A1" display="DATA PENGUJI" xr:uid="{00000000-0004-0000-4800-000003000000}"/>
    <hyperlink ref="B12" location="'MAIN LEVEL'!A1" display="MAIN LEVEL" xr:uid="{00000000-0004-0000-4800-000004000000}"/>
  </hyperlinks>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Sheet344">
    <tabColor theme="4" tint="-0.249977111117893"/>
  </sheetPr>
  <dimension ref="A1:N44"/>
  <sheetViews>
    <sheetView topLeftCell="B1" zoomScaleNormal="100" workbookViewId="0"/>
  </sheetViews>
  <sheetFormatPr defaultColWidth="14.44140625" defaultRowHeight="15" customHeight="1" x14ac:dyDescent="0.25"/>
  <cols>
    <col min="1" max="1" width="3" style="110" hidden="1" customWidth="1"/>
    <col min="2" max="5" width="3.88671875" style="177" customWidth="1"/>
    <col min="6" max="6" width="3.88671875" style="110" customWidth="1"/>
    <col min="7" max="7" width="10" style="443" customWidth="1"/>
    <col min="8" max="8" width="18" style="443" bestFit="1" customWidth="1"/>
    <col min="9" max="10" width="25" style="443" customWidth="1"/>
    <col min="11" max="11" width="26" style="443" bestFit="1" customWidth="1"/>
    <col min="12" max="12" width="24.44140625" style="443" customWidth="1"/>
    <col min="13" max="13" width="28.5546875" style="443" customWidth="1"/>
    <col min="14" max="14" width="22.44140625" style="443" customWidth="1"/>
    <col min="15" max="15" width="14.44140625" style="443" customWidth="1"/>
    <col min="16" max="16384" width="14.44140625" style="443"/>
  </cols>
  <sheetData>
    <row r="1" spans="2:14" ht="14.25" customHeight="1" x14ac:dyDescent="0.25">
      <c r="G1" s="216"/>
      <c r="H1" s="78"/>
      <c r="I1" s="78"/>
    </row>
    <row r="2" spans="2:14" ht="14.25" customHeight="1" x14ac:dyDescent="0.25">
      <c r="G2" s="78" t="s">
        <v>1674</v>
      </c>
      <c r="H2" s="78"/>
      <c r="I2" s="78"/>
    </row>
    <row r="3" spans="2:14" ht="14.25" customHeight="1" x14ac:dyDescent="0.25">
      <c r="B3" s="111"/>
      <c r="C3" s="111"/>
      <c r="D3" s="111"/>
      <c r="E3" s="111"/>
    </row>
    <row r="4" spans="2:14" ht="14.25" customHeight="1" x14ac:dyDescent="0.25">
      <c r="B4" s="762" t="s">
        <v>79</v>
      </c>
      <c r="C4" s="761"/>
      <c r="D4" s="761"/>
      <c r="E4" s="761"/>
    </row>
    <row r="5" spans="2:14" ht="14.25" customHeight="1" x14ac:dyDescent="0.25">
      <c r="B5" s="111"/>
      <c r="C5" s="111"/>
      <c r="D5" s="111"/>
      <c r="E5" s="111"/>
    </row>
    <row r="6" spans="2:14" ht="14.25" customHeight="1" x14ac:dyDescent="0.25">
      <c r="B6" s="762" t="s">
        <v>87</v>
      </c>
      <c r="C6" s="761"/>
      <c r="D6" s="761"/>
      <c r="E6" s="761"/>
    </row>
    <row r="7" spans="2:14" ht="15" customHeight="1" x14ac:dyDescent="0.25">
      <c r="B7" s="111"/>
      <c r="C7" s="111"/>
      <c r="D7" s="111"/>
      <c r="E7" s="111"/>
      <c r="G7" s="1126" t="s">
        <v>1676</v>
      </c>
      <c r="H7" s="997"/>
      <c r="I7" s="997"/>
      <c r="J7" s="997"/>
      <c r="K7" s="997"/>
      <c r="L7" s="997"/>
      <c r="M7" s="997"/>
      <c r="N7" s="997"/>
    </row>
    <row r="8" spans="2:14" ht="14.25" customHeight="1" x14ac:dyDescent="0.25">
      <c r="B8" s="762" t="s">
        <v>94</v>
      </c>
      <c r="C8" s="761"/>
      <c r="D8" s="761"/>
      <c r="E8" s="761"/>
    </row>
    <row r="9" spans="2:14" ht="14.25" customHeight="1" x14ac:dyDescent="0.25">
      <c r="B9" s="111"/>
      <c r="C9" s="111"/>
      <c r="D9" s="111"/>
      <c r="E9" s="111"/>
      <c r="G9" s="1130" t="str">
        <f>"Rincian "&amp;'C-1'!G9&amp;" "&amp;'C-1-1'!M28</f>
        <v>Rincian Pembelian Bahan/Barang Dagangan Berdasarkan Data Pemicu dan Data Penguji</v>
      </c>
      <c r="H9" s="789"/>
      <c r="I9" s="789"/>
      <c r="J9" s="789"/>
      <c r="K9" s="790"/>
      <c r="L9" s="217" t="s">
        <v>796</v>
      </c>
      <c r="M9" s="218" t="e">
        <f>": "&amp;NAMA_WP</f>
        <v>#N/A</v>
      </c>
      <c r="N9" s="88"/>
    </row>
    <row r="10" spans="2:14" ht="14.25" customHeight="1" x14ac:dyDescent="0.25">
      <c r="B10" s="762" t="s">
        <v>101</v>
      </c>
      <c r="C10" s="761"/>
      <c r="D10" s="761"/>
      <c r="E10" s="761"/>
      <c r="G10" s="804"/>
      <c r="H10" s="997"/>
      <c r="I10" s="997"/>
      <c r="J10" s="997"/>
      <c r="K10" s="805"/>
      <c r="L10" s="219" t="s">
        <v>1401</v>
      </c>
      <c r="M10" s="220" t="e">
        <f>": "&amp;NPWP</f>
        <v>#N/A</v>
      </c>
      <c r="N10" s="129"/>
    </row>
    <row r="11" spans="2:14" ht="14.25" customHeight="1" x14ac:dyDescent="0.25">
      <c r="G11" s="806"/>
      <c r="H11" s="794"/>
      <c r="I11" s="794"/>
      <c r="J11" s="794"/>
      <c r="K11" s="807"/>
      <c r="L11" s="221" t="s">
        <v>1679</v>
      </c>
      <c r="M11" s="222" t="e">
        <f>": "&amp;ID_MS_TH_PJK</f>
        <v>#N/A</v>
      </c>
      <c r="N11" s="130"/>
    </row>
    <row r="12" spans="2:14" ht="14.25" customHeight="1" x14ac:dyDescent="0.25">
      <c r="B12" s="762" t="s">
        <v>106</v>
      </c>
      <c r="C12" s="761"/>
      <c r="D12" s="761"/>
      <c r="E12" s="761"/>
      <c r="G12" s="223"/>
      <c r="H12" s="223"/>
      <c r="I12" s="223"/>
      <c r="J12" s="223"/>
      <c r="K12" s="223"/>
      <c r="L12" s="223"/>
      <c r="M12" s="223"/>
      <c r="N12" s="223"/>
    </row>
    <row r="13" spans="2:14" ht="14.25" customHeight="1" x14ac:dyDescent="0.25">
      <c r="B13" s="962" t="str">
        <f>HYPERLINK("#'"&amp;'EWS DIRECTORY'!$J$66&amp;"'!A1",'EWS DIRECTORY'!$J$66)</f>
        <v>C-1</v>
      </c>
      <c r="C13" s="761"/>
      <c r="D13" s="761"/>
      <c r="E13" s="761"/>
      <c r="G13" s="443" t="s">
        <v>1680</v>
      </c>
      <c r="J13" s="223"/>
      <c r="K13" s="223"/>
      <c r="L13" s="223"/>
      <c r="M13" s="223"/>
      <c r="N13" s="223"/>
    </row>
    <row r="14" spans="2:14" ht="14.25" customHeight="1" x14ac:dyDescent="0.25">
      <c r="B14" s="931" t="str">
        <f>HYPERLINK("#'"&amp;'EWS DIRECTORY'!$J$67&amp;"'!A1",'EWS DIRECTORY'!$J$67)</f>
        <v>C-1-1</v>
      </c>
      <c r="C14" s="761"/>
      <c r="D14" s="761"/>
      <c r="E14" s="761"/>
      <c r="G14" s="443" t="s">
        <v>1681</v>
      </c>
      <c r="J14" s="443" t="s">
        <v>1917</v>
      </c>
      <c r="K14" s="223"/>
      <c r="L14" s="223"/>
      <c r="M14" s="223"/>
      <c r="N14" s="223"/>
    </row>
    <row r="15" spans="2:14" ht="14.25" customHeight="1" x14ac:dyDescent="0.25">
      <c r="B15" s="929" t="str">
        <f>HYPERLINK("#'"&amp;'EWS DIRECTORY'!$J$68&amp;"'!A1",'EWS DIRECTORY'!$J$68)</f>
        <v>C-1-1-1</v>
      </c>
      <c r="C15" s="761"/>
      <c r="D15" s="761"/>
      <c r="E15" s="761"/>
      <c r="G15" s="443" t="s">
        <v>1681</v>
      </c>
      <c r="J15" s="443" t="s">
        <v>1918</v>
      </c>
      <c r="K15" s="223"/>
      <c r="L15" s="223"/>
      <c r="M15" s="223"/>
      <c r="N15" s="223"/>
    </row>
    <row r="16" spans="2:14" ht="14.25" customHeight="1" x14ac:dyDescent="0.25">
      <c r="B16" s="929" t="str">
        <f>HYPERLINK("#'"&amp;'EWS DIRECTORY'!$J$69&amp;"'!A1",'EWS DIRECTORY'!$J$69)</f>
        <v>C-1-1-2</v>
      </c>
      <c r="C16" s="761"/>
      <c r="D16" s="761"/>
      <c r="E16" s="761"/>
      <c r="K16" s="223"/>
      <c r="L16" s="223"/>
      <c r="M16" s="223"/>
      <c r="N16" s="223"/>
    </row>
    <row r="17" spans="2:14" ht="14.25" customHeight="1" x14ac:dyDescent="0.25">
      <c r="B17" s="929" t="str">
        <f>HYPERLINK("#'"&amp;'EWS DIRECTORY'!$J$70&amp;"'!A1",'EWS DIRECTORY'!$J$70)</f>
        <v>C-1-1-3</v>
      </c>
      <c r="C17" s="761"/>
      <c r="D17" s="761"/>
      <c r="E17" s="761"/>
      <c r="J17" s="223"/>
      <c r="K17" s="223"/>
      <c r="L17" s="223"/>
      <c r="M17" s="223"/>
      <c r="N17" s="223"/>
    </row>
    <row r="18" spans="2:14" ht="14.25" customHeight="1" x14ac:dyDescent="0.25">
      <c r="B18" s="929" t="str">
        <f>HYPERLINK("#'"&amp;'EWS DIRECTORY'!$J$71&amp;"'!A1",'EWS DIRECTORY'!$J$71)</f>
        <v>C-1-1-4</v>
      </c>
      <c r="C18" s="761"/>
      <c r="D18" s="761"/>
      <c r="E18" s="761"/>
      <c r="G18" s="443" t="s">
        <v>1919</v>
      </c>
      <c r="J18" s="223"/>
      <c r="K18" s="223"/>
      <c r="L18" s="223"/>
      <c r="M18" s="223"/>
      <c r="N18" s="223"/>
    </row>
    <row r="19" spans="2:14" ht="14.25" customHeight="1" x14ac:dyDescent="0.25">
      <c r="B19" s="929" t="str">
        <f>HYPERLINK("#'"&amp;'EWS DIRECTORY'!$J$72&amp;"'!A1",'EWS DIRECTORY'!$J$72)</f>
        <v>C-1-1-5</v>
      </c>
      <c r="C19" s="761"/>
      <c r="D19" s="761"/>
      <c r="E19" s="761"/>
      <c r="G19" s="223"/>
      <c r="H19" s="223"/>
      <c r="I19" s="223"/>
      <c r="J19" s="223"/>
      <c r="K19" s="223"/>
      <c r="L19" s="223"/>
      <c r="M19" s="223"/>
      <c r="N19" s="223"/>
    </row>
    <row r="20" spans="2:14" ht="14.25" customHeight="1" x14ac:dyDescent="0.25">
      <c r="B20" s="927" t="str">
        <f>HYPERLINK("#'"&amp;'EWS DIRECTORY'!$J$73&amp;"'!A1",'EWS DIRECTORY'!$J$73)</f>
        <v>C-1-1-6</v>
      </c>
      <c r="C20" s="761"/>
      <c r="D20" s="761"/>
      <c r="E20" s="761"/>
      <c r="G20" s="223" t="s">
        <v>1920</v>
      </c>
      <c r="H20" s="223"/>
      <c r="I20" s="223"/>
      <c r="J20" s="223"/>
      <c r="K20" s="223"/>
      <c r="L20" s="223"/>
      <c r="M20" s="223"/>
      <c r="N20" s="223"/>
    </row>
    <row r="21" spans="2:14" ht="14.25" customHeight="1" x14ac:dyDescent="0.25">
      <c r="G21" s="223"/>
      <c r="H21" s="223"/>
      <c r="I21" s="223"/>
      <c r="J21" s="223"/>
      <c r="K21" s="223"/>
      <c r="L21" s="223"/>
      <c r="M21" s="223"/>
      <c r="N21" s="223"/>
    </row>
    <row r="22" spans="2:14" ht="14.25" customHeight="1" x14ac:dyDescent="0.25">
      <c r="G22" s="1129" t="s">
        <v>1445</v>
      </c>
      <c r="H22" s="1131" t="s">
        <v>1446</v>
      </c>
      <c r="I22" s="764"/>
      <c r="J22" s="764"/>
      <c r="K22" s="764"/>
      <c r="L22" s="764"/>
      <c r="M22" s="764"/>
      <c r="N22" s="764"/>
    </row>
    <row r="23" spans="2:14" ht="14.25" customHeight="1" x14ac:dyDescent="0.25">
      <c r="G23" s="769"/>
      <c r="H23" s="403" t="s">
        <v>1452</v>
      </c>
      <c r="I23" s="1128" t="s">
        <v>1453</v>
      </c>
      <c r="J23" s="765"/>
      <c r="K23" s="80" t="s">
        <v>1454</v>
      </c>
      <c r="L23" s="80" t="s">
        <v>1455</v>
      </c>
      <c r="M23" s="80" t="s">
        <v>1456</v>
      </c>
      <c r="N23" s="80" t="s">
        <v>1457</v>
      </c>
    </row>
    <row r="24" spans="2:14" ht="37.5" customHeight="1" x14ac:dyDescent="0.25">
      <c r="G24" s="383">
        <v>1</v>
      </c>
      <c r="H24" s="446" t="e">
        <f>ID_MS_TH_PJK</f>
        <v>#N/A</v>
      </c>
      <c r="I24" s="1162" t="e">
        <f>NO_BPS</f>
        <v>#N/A</v>
      </c>
      <c r="J24" s="765"/>
      <c r="K24" s="382" t="e">
        <f>PEMBETULAN_KE</f>
        <v>#N/A</v>
      </c>
      <c r="L24" s="537" t="e">
        <f>TGL_TERIMA</f>
        <v>#N/A</v>
      </c>
      <c r="M24" s="384" t="str">
        <f>'C-1'!G9</f>
        <v>Pembelian Bahan/Barang Dagangan</v>
      </c>
      <c r="N24" s="539">
        <f>'MAIN LEVEL'!AB27</f>
        <v>0</v>
      </c>
    </row>
    <row r="25" spans="2:14" ht="14.25" customHeight="1" x14ac:dyDescent="0.25">
      <c r="G25" s="223"/>
      <c r="H25" s="223"/>
      <c r="I25" s="223"/>
      <c r="J25" s="223"/>
      <c r="K25" s="223"/>
      <c r="L25" s="223"/>
      <c r="M25" s="223"/>
      <c r="N25" s="223"/>
    </row>
    <row r="26" spans="2:14" ht="14.25" customHeight="1" x14ac:dyDescent="0.25">
      <c r="G26" s="223"/>
      <c r="H26" s="223"/>
      <c r="I26" s="223"/>
      <c r="J26" s="223"/>
      <c r="K26" s="223"/>
      <c r="L26" s="223"/>
      <c r="M26" s="223"/>
      <c r="N26" s="223"/>
    </row>
    <row r="27" spans="2:14" ht="14.25" customHeight="1" x14ac:dyDescent="0.25">
      <c r="G27" s="223"/>
      <c r="H27" s="223"/>
      <c r="I27" s="223"/>
      <c r="J27" s="223"/>
      <c r="K27" s="223"/>
      <c r="L27" s="223"/>
      <c r="M27" s="223"/>
      <c r="N27" s="223"/>
    </row>
    <row r="28" spans="2:14" ht="30" customHeight="1" x14ac:dyDescent="0.25">
      <c r="B28" s="760"/>
      <c r="C28" s="761"/>
      <c r="D28" s="761"/>
      <c r="E28" s="761"/>
      <c r="G28" s="562" t="s">
        <v>1445</v>
      </c>
      <c r="H28" s="562" t="s">
        <v>1477</v>
      </c>
      <c r="I28" s="563" t="s">
        <v>1478</v>
      </c>
      <c r="J28" s="563" t="s">
        <v>1479</v>
      </c>
      <c r="K28" s="562" t="s">
        <v>1480</v>
      </c>
      <c r="L28" s="562" t="s">
        <v>1481</v>
      </c>
      <c r="M28" s="81"/>
      <c r="N28" s="81"/>
    </row>
    <row r="29" spans="2:14" ht="15" customHeight="1" x14ac:dyDescent="0.25">
      <c r="G29" s="409">
        <f t="array" ref="G29">IFERROR(_xlfn.SEQUENCE(COUNTA(H29:H31)),"")</f>
        <v>1</v>
      </c>
      <c r="H29" s="508" t="s">
        <v>2030</v>
      </c>
      <c r="I29" s="508"/>
      <c r="J29" s="508"/>
      <c r="K29" s="508"/>
      <c r="L29" s="508"/>
      <c r="M29" s="106"/>
      <c r="N29" s="106"/>
    </row>
    <row r="30" spans="2:14" ht="15" customHeight="1" x14ac:dyDescent="0.25">
      <c r="G30" s="410"/>
      <c r="H30" s="509" t="s">
        <v>1921</v>
      </c>
      <c r="I30" s="509"/>
      <c r="J30" s="509"/>
      <c r="K30" s="509"/>
      <c r="L30" s="509"/>
      <c r="M30" s="106"/>
      <c r="N30" s="106"/>
    </row>
    <row r="31" spans="2:14" ht="15" customHeight="1" x14ac:dyDescent="0.25">
      <c r="G31" s="510"/>
      <c r="H31" s="511"/>
      <c r="I31" s="511"/>
      <c r="J31" s="511"/>
      <c r="K31" s="511"/>
      <c r="L31" s="511"/>
      <c r="M31" s="106"/>
      <c r="N31" s="106"/>
    </row>
    <row r="32" spans="2:14" ht="15" customHeight="1" x14ac:dyDescent="0.25">
      <c r="G32" s="512"/>
      <c r="H32" s="507"/>
      <c r="I32" s="507"/>
      <c r="J32" s="507"/>
      <c r="K32" s="507" t="s">
        <v>1494</v>
      </c>
      <c r="L32" s="507">
        <f>SUM(L29:L31)</f>
        <v>0</v>
      </c>
      <c r="M32" s="106"/>
      <c r="N32" s="106"/>
    </row>
    <row r="33" spans="7:14" ht="15" customHeight="1" x14ac:dyDescent="0.25">
      <c r="G33" s="226"/>
      <c r="H33" s="226"/>
      <c r="I33" s="226"/>
      <c r="J33" s="107"/>
      <c r="K33" s="106"/>
      <c r="L33" s="106"/>
      <c r="M33" s="106"/>
      <c r="N33" s="106"/>
    </row>
    <row r="34" spans="7:14" ht="15" customHeight="1" x14ac:dyDescent="0.25">
      <c r="G34" s="107"/>
      <c r="H34" s="107"/>
      <c r="I34" s="107"/>
      <c r="J34" s="103"/>
      <c r="K34" s="108" t="s">
        <v>1500</v>
      </c>
      <c r="L34" s="507">
        <f>L32+N24</f>
        <v>0</v>
      </c>
      <c r="M34" s="106"/>
      <c r="N34" s="106"/>
    </row>
    <row r="35" spans="7:14" ht="15" customHeight="1" x14ac:dyDescent="0.25">
      <c r="G35" s="107"/>
      <c r="H35" s="107"/>
      <c r="I35" s="107"/>
      <c r="J35" s="107"/>
      <c r="K35" s="227"/>
      <c r="L35" s="106"/>
      <c r="M35" s="106"/>
      <c r="N35" s="106"/>
    </row>
    <row r="36" spans="7:14" ht="15" customHeight="1" x14ac:dyDescent="0.25">
      <c r="G36" s="107"/>
      <c r="H36" s="107"/>
      <c r="I36" s="107"/>
      <c r="J36" s="107"/>
      <c r="K36" s="227"/>
      <c r="L36" s="228"/>
      <c r="M36" s="228"/>
      <c r="N36" s="513"/>
    </row>
    <row r="37" spans="7:14" ht="15" customHeight="1" x14ac:dyDescent="0.25">
      <c r="G37" s="226"/>
      <c r="H37" s="226"/>
      <c r="I37" s="226"/>
      <c r="J37" s="107"/>
      <c r="K37" s="227"/>
      <c r="L37" s="228"/>
      <c r="M37" s="228"/>
      <c r="N37" s="513"/>
    </row>
    <row r="38" spans="7:14" ht="15" customHeight="1" x14ac:dyDescent="0.25">
      <c r="G38" s="103"/>
      <c r="H38" s="103"/>
      <c r="I38" s="103"/>
      <c r="J38" s="103"/>
      <c r="K38" s="103"/>
      <c r="L38" s="103"/>
      <c r="M38" s="103"/>
      <c r="N38" s="103"/>
    </row>
    <row r="39" spans="7:14" ht="15" customHeight="1" x14ac:dyDescent="0.25">
      <c r="G39" s="229"/>
      <c r="H39" s="770" t="s">
        <v>1507</v>
      </c>
      <c r="I39" s="764"/>
      <c r="J39" s="764"/>
      <c r="K39" s="763" t="s">
        <v>1508</v>
      </c>
      <c r="L39" s="764"/>
      <c r="M39" s="765"/>
      <c r="N39" s="133"/>
    </row>
    <row r="40" spans="7:14" ht="15" customHeight="1" x14ac:dyDescent="0.25">
      <c r="G40" s="229"/>
      <c r="H40" s="230" t="s">
        <v>796</v>
      </c>
      <c r="I40" s="427" t="s">
        <v>1510</v>
      </c>
      <c r="J40" s="428" t="s">
        <v>1511</v>
      </c>
      <c r="K40" s="428" t="s">
        <v>796</v>
      </c>
      <c r="L40" s="428" t="s">
        <v>1510</v>
      </c>
      <c r="M40" s="428" t="s">
        <v>1511</v>
      </c>
      <c r="N40" s="231"/>
    </row>
    <row r="41" spans="7:14" ht="15" customHeight="1" x14ac:dyDescent="0.25">
      <c r="G41" s="229"/>
      <c r="H41" s="226"/>
      <c r="I41" s="226"/>
      <c r="J41" s="226"/>
      <c r="K41" s="232"/>
      <c r="L41" s="232"/>
      <c r="M41" s="232"/>
      <c r="N41" s="232"/>
    </row>
    <row r="42" spans="7:14" ht="15" customHeight="1" x14ac:dyDescent="0.25">
      <c r="G42" s="233"/>
      <c r="H42" s="234"/>
      <c r="I42" s="234"/>
      <c r="J42" s="234"/>
      <c r="K42" s="235"/>
      <c r="L42" s="235"/>
      <c r="M42" s="235"/>
      <c r="N42" s="235"/>
    </row>
    <row r="43" spans="7:14" ht="15" customHeight="1" x14ac:dyDescent="0.25">
      <c r="G43" s="233"/>
      <c r="H43" s="234"/>
      <c r="I43" s="234"/>
      <c r="J43" s="234"/>
      <c r="K43" s="235"/>
      <c r="L43" s="235"/>
      <c r="M43" s="235"/>
      <c r="N43" s="235"/>
    </row>
    <row r="44" spans="7:14" ht="15" customHeight="1" x14ac:dyDescent="0.25">
      <c r="G44" s="229"/>
      <c r="H44" s="236"/>
      <c r="I44" s="236"/>
      <c r="J44" s="236"/>
      <c r="K44" s="237"/>
      <c r="L44" s="237"/>
      <c r="M44" s="237"/>
      <c r="N44" s="232"/>
    </row>
  </sheetData>
  <mergeCells count="22">
    <mergeCell ref="B10:E10"/>
    <mergeCell ref="G9:K11"/>
    <mergeCell ref="H22:N22"/>
    <mergeCell ref="B6:E6"/>
    <mergeCell ref="B15:E15"/>
    <mergeCell ref="B20:E20"/>
    <mergeCell ref="H39:J39"/>
    <mergeCell ref="K39:M39"/>
    <mergeCell ref="B28:E28"/>
    <mergeCell ref="B4:E4"/>
    <mergeCell ref="G7:N7"/>
    <mergeCell ref="B16:E16"/>
    <mergeCell ref="B18:E18"/>
    <mergeCell ref="B12:E12"/>
    <mergeCell ref="I24:J24"/>
    <mergeCell ref="I23:J23"/>
    <mergeCell ref="B14:E14"/>
    <mergeCell ref="G22:G23"/>
    <mergeCell ref="B17:E17"/>
    <mergeCell ref="B8:E8"/>
    <mergeCell ref="B13:E13"/>
    <mergeCell ref="B19:E19"/>
  </mergeCells>
  <hyperlinks>
    <hyperlink ref="B4" location="PANDUAN!A1" display="PANDUAN" xr:uid="{00000000-0004-0000-4900-000000000000}"/>
    <hyperlink ref="B6" location="'EWS DIRECTORY'!A1" display="EWS DIRECTORY" xr:uid="{00000000-0004-0000-4900-000001000000}"/>
    <hyperlink ref="B8" location="'DATA PEMICU'!A1" display="DATA PEMICU" xr:uid="{00000000-0004-0000-4900-000002000000}"/>
    <hyperlink ref="B10" location="'DATA PENGUJI'!A1" display="DATA PENGUJI" xr:uid="{00000000-0004-0000-4900-000003000000}"/>
    <hyperlink ref="B12" location="'MAIN LEVEL'!A1" display="MAIN LEVEL" xr:uid="{00000000-0004-0000-4900-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Sheet28">
    <tabColor theme="4" tint="-0.249977111117893"/>
    <pageSetUpPr fitToPage="1"/>
  </sheetPr>
  <dimension ref="A1:AI51"/>
  <sheetViews>
    <sheetView topLeftCell="B1" zoomScaleNormal="100" workbookViewId="0">
      <selection activeCell="AQ18" sqref="AQ18:AU18"/>
    </sheetView>
  </sheetViews>
  <sheetFormatPr defaultColWidth="8.88671875" defaultRowHeight="13.8" x14ac:dyDescent="0.25"/>
  <cols>
    <col min="1" max="1" width="3" style="110" hidden="1" customWidth="1"/>
    <col min="2" max="5" width="3.88671875" style="177" customWidth="1"/>
    <col min="6" max="6" width="3.88671875" style="110" customWidth="1"/>
    <col min="7" max="35" width="3.5546875" style="254" customWidth="1"/>
    <col min="36" max="36" width="8.88671875" style="254" customWidth="1"/>
    <col min="37" max="16384" width="8.88671875" style="254"/>
  </cols>
  <sheetData>
    <row r="1" spans="2:35" x14ac:dyDescent="0.25">
      <c r="G1" s="178"/>
      <c r="H1" s="55"/>
      <c r="I1" s="55"/>
      <c r="J1" s="55"/>
      <c r="K1" s="55"/>
      <c r="L1" s="55"/>
      <c r="M1" s="55"/>
    </row>
    <row r="2" spans="2:35" ht="15" customHeight="1" x14ac:dyDescent="0.25">
      <c r="G2" s="124" t="s">
        <v>1674</v>
      </c>
      <c r="H2" s="124"/>
      <c r="I2" s="124"/>
      <c r="J2" s="124"/>
      <c r="K2" s="124"/>
      <c r="L2" s="124"/>
      <c r="M2" s="124"/>
      <c r="N2" s="124"/>
      <c r="O2" s="124"/>
      <c r="P2" s="124"/>
      <c r="Q2" s="124"/>
      <c r="R2" s="124"/>
      <c r="S2" s="124"/>
      <c r="T2" s="124"/>
      <c r="U2" s="124"/>
      <c r="V2" s="124"/>
      <c r="W2" s="124"/>
      <c r="X2" s="124"/>
      <c r="Y2" s="278"/>
      <c r="Z2" s="278"/>
      <c r="AA2" s="278"/>
      <c r="AB2" s="278"/>
      <c r="AC2" s="278"/>
      <c r="AD2" s="278"/>
      <c r="AE2" s="278"/>
      <c r="AF2" s="278"/>
      <c r="AG2" s="278"/>
      <c r="AH2" s="278"/>
      <c r="AI2" s="278"/>
    </row>
    <row r="3" spans="2:35" ht="15" customHeight="1" x14ac:dyDescent="0.25">
      <c r="B3" s="111"/>
      <c r="C3" s="111"/>
      <c r="D3" s="111"/>
      <c r="E3" s="111"/>
      <c r="G3" s="124" t="s">
        <v>1675</v>
      </c>
      <c r="H3" s="124"/>
      <c r="I3" s="124"/>
      <c r="J3" s="124"/>
      <c r="K3" s="124"/>
      <c r="L3" s="124"/>
      <c r="M3" s="124"/>
      <c r="N3" s="124"/>
      <c r="O3" s="124"/>
      <c r="P3" s="124"/>
      <c r="Q3" s="124"/>
      <c r="R3" s="124"/>
      <c r="S3" s="124"/>
      <c r="T3" s="124"/>
      <c r="U3" s="124"/>
      <c r="V3" s="124"/>
      <c r="W3" s="124"/>
      <c r="X3" s="124"/>
      <c r="Y3" s="278"/>
      <c r="Z3" s="278"/>
      <c r="AA3" s="278"/>
      <c r="AB3" s="278"/>
      <c r="AC3" s="278"/>
      <c r="AD3" s="278"/>
      <c r="AE3" s="278"/>
      <c r="AF3" s="278"/>
      <c r="AG3" s="278"/>
      <c r="AH3" s="278"/>
      <c r="AI3" s="278"/>
    </row>
    <row r="4" spans="2:35" ht="15" customHeight="1" x14ac:dyDescent="0.25">
      <c r="B4" s="762" t="s">
        <v>79</v>
      </c>
      <c r="C4" s="761"/>
      <c r="D4" s="761"/>
      <c r="E4" s="761"/>
      <c r="G4" s="124"/>
      <c r="H4" s="124"/>
      <c r="I4" s="124"/>
      <c r="J4" s="124"/>
      <c r="K4" s="124"/>
      <c r="L4" s="124"/>
      <c r="M4" s="124"/>
      <c r="N4" s="124"/>
      <c r="O4" s="124"/>
      <c r="P4" s="124"/>
      <c r="Q4" s="124"/>
      <c r="R4" s="124"/>
      <c r="S4" s="124"/>
      <c r="T4" s="124"/>
      <c r="U4" s="124"/>
      <c r="V4" s="124"/>
      <c r="W4" s="124"/>
      <c r="X4" s="124"/>
      <c r="Y4" s="278"/>
      <c r="Z4" s="278"/>
      <c r="AA4" s="278"/>
      <c r="AB4" s="278"/>
      <c r="AC4" s="278"/>
      <c r="AD4" s="278"/>
      <c r="AE4" s="278"/>
      <c r="AF4" s="278"/>
      <c r="AG4" s="278"/>
      <c r="AH4" s="278"/>
      <c r="AI4" s="278"/>
    </row>
    <row r="5" spans="2:35" ht="15" customHeight="1" x14ac:dyDescent="0.25">
      <c r="B5" s="111"/>
      <c r="C5" s="111"/>
      <c r="D5" s="111"/>
      <c r="E5" s="111"/>
      <c r="G5" s="124"/>
      <c r="H5" s="124"/>
      <c r="I5" s="124"/>
      <c r="J5" s="124"/>
      <c r="K5" s="124"/>
      <c r="L5" s="124"/>
      <c r="M5" s="124"/>
      <c r="N5" s="124"/>
      <c r="O5" s="124"/>
      <c r="P5" s="124"/>
      <c r="Q5" s="124"/>
      <c r="R5" s="124"/>
      <c r="S5" s="124"/>
      <c r="T5" s="124"/>
      <c r="U5" s="124"/>
      <c r="V5" s="124"/>
      <c r="W5" s="124"/>
      <c r="X5" s="124"/>
      <c r="Y5" s="278"/>
      <c r="Z5" s="278"/>
      <c r="AA5" s="278"/>
      <c r="AB5" s="278"/>
      <c r="AC5" s="278"/>
      <c r="AD5" s="278"/>
      <c r="AE5" s="278"/>
      <c r="AF5" s="278"/>
      <c r="AG5" s="278"/>
      <c r="AH5" s="278"/>
      <c r="AI5" s="278"/>
    </row>
    <row r="6" spans="2:35" ht="15" customHeight="1" x14ac:dyDescent="0.25">
      <c r="B6" s="762" t="s">
        <v>87</v>
      </c>
      <c r="C6" s="761"/>
      <c r="D6" s="761"/>
      <c r="E6" s="761"/>
      <c r="G6" s="124"/>
      <c r="H6" s="124"/>
      <c r="I6" s="124"/>
      <c r="J6" s="124"/>
      <c r="K6" s="124"/>
      <c r="L6" s="124"/>
      <c r="M6" s="124"/>
      <c r="N6" s="124"/>
      <c r="O6" s="124"/>
      <c r="P6" s="124"/>
      <c r="Q6" s="124"/>
      <c r="R6" s="124"/>
      <c r="S6" s="124"/>
      <c r="T6" s="124"/>
      <c r="U6" s="124"/>
      <c r="V6" s="124"/>
      <c r="W6" s="124"/>
      <c r="X6" s="124"/>
      <c r="Y6" s="278"/>
      <c r="Z6" s="278"/>
      <c r="AA6" s="278"/>
      <c r="AB6" s="278"/>
      <c r="AC6" s="278"/>
      <c r="AD6" s="278"/>
      <c r="AE6" s="278"/>
      <c r="AF6" s="278"/>
      <c r="AG6" s="278"/>
      <c r="AH6" s="278"/>
      <c r="AI6" s="278"/>
    </row>
    <row r="7" spans="2:35" ht="15" customHeight="1" x14ac:dyDescent="0.25">
      <c r="B7" s="111"/>
      <c r="C7" s="111"/>
      <c r="D7" s="111"/>
      <c r="E7" s="111"/>
      <c r="G7" s="798" t="s">
        <v>1676</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c r="AI7" s="278"/>
    </row>
    <row r="8" spans="2:35" ht="15" customHeight="1" x14ac:dyDescent="0.25">
      <c r="B8" s="762" t="s">
        <v>94</v>
      </c>
      <c r="C8" s="761"/>
      <c r="D8" s="761"/>
      <c r="E8" s="761"/>
      <c r="G8" s="124"/>
      <c r="H8" s="124"/>
      <c r="I8" s="124"/>
      <c r="J8" s="124"/>
      <c r="K8" s="124"/>
      <c r="L8" s="124"/>
      <c r="M8" s="124"/>
      <c r="N8" s="124"/>
      <c r="O8" s="124"/>
      <c r="P8" s="124"/>
      <c r="Q8" s="124"/>
      <c r="R8" s="124"/>
      <c r="S8" s="124"/>
      <c r="T8" s="124"/>
      <c r="U8" s="124"/>
      <c r="V8" s="124"/>
      <c r="W8" s="124"/>
      <c r="X8" s="124"/>
      <c r="Y8" s="278"/>
      <c r="Z8" s="278"/>
      <c r="AA8" s="278"/>
      <c r="AB8" s="278"/>
      <c r="AC8" s="278"/>
      <c r="AD8" s="278"/>
      <c r="AE8" s="278"/>
      <c r="AF8" s="278"/>
      <c r="AG8" s="278"/>
      <c r="AH8" s="278"/>
      <c r="AI8" s="278"/>
    </row>
    <row r="9" spans="2:35" ht="15" customHeight="1" x14ac:dyDescent="0.25">
      <c r="B9" s="111"/>
      <c r="C9" s="111"/>
      <c r="D9" s="111"/>
      <c r="E9" s="111"/>
      <c r="G9" s="803" t="str">
        <f>'MAIN LEVEL'!I28</f>
        <v>Biaya Transportasi</v>
      </c>
      <c r="H9" s="789"/>
      <c r="I9" s="789"/>
      <c r="J9" s="789"/>
      <c r="K9" s="789"/>
      <c r="L9" s="789"/>
      <c r="M9" s="789"/>
      <c r="N9" s="789"/>
      <c r="O9" s="789"/>
      <c r="P9" s="789"/>
      <c r="Q9" s="789"/>
      <c r="R9" s="789"/>
      <c r="S9" s="789"/>
      <c r="T9" s="790"/>
      <c r="U9" s="279" t="s">
        <v>796</v>
      </c>
      <c r="V9" s="280"/>
      <c r="W9" s="280"/>
      <c r="X9" s="280"/>
      <c r="Y9" s="280"/>
      <c r="Z9" s="280" t="s">
        <v>1678</v>
      </c>
      <c r="AA9" s="182" t="e">
        <f>NAMA_WP</f>
        <v>#N/A</v>
      </c>
      <c r="AB9" s="281"/>
      <c r="AC9" s="281"/>
      <c r="AD9" s="281"/>
      <c r="AE9" s="281"/>
      <c r="AF9" s="281"/>
      <c r="AG9" s="281"/>
      <c r="AH9" s="282"/>
      <c r="AI9" s="278"/>
    </row>
    <row r="10" spans="2:35" ht="15" customHeight="1" x14ac:dyDescent="0.25">
      <c r="B10" s="762" t="s">
        <v>101</v>
      </c>
      <c r="C10" s="761"/>
      <c r="D10" s="761"/>
      <c r="E10" s="761"/>
      <c r="G10" s="804"/>
      <c r="H10" s="792"/>
      <c r="I10" s="792"/>
      <c r="J10" s="792"/>
      <c r="K10" s="792"/>
      <c r="L10" s="792"/>
      <c r="M10" s="792"/>
      <c r="N10" s="792"/>
      <c r="O10" s="792"/>
      <c r="P10" s="792"/>
      <c r="Q10" s="792"/>
      <c r="R10" s="792"/>
      <c r="S10" s="792"/>
      <c r="T10" s="805"/>
      <c r="U10" s="283" t="s">
        <v>1401</v>
      </c>
      <c r="V10" s="124"/>
      <c r="W10" s="124"/>
      <c r="X10" s="124"/>
      <c r="Y10" s="124"/>
      <c r="Z10" s="124" t="s">
        <v>1678</v>
      </c>
      <c r="AA10" s="124" t="e">
        <f>NPWP</f>
        <v>#N/A</v>
      </c>
      <c r="AB10" s="278"/>
      <c r="AC10" s="278"/>
      <c r="AD10" s="278"/>
      <c r="AE10" s="278"/>
      <c r="AF10" s="278"/>
      <c r="AG10" s="278"/>
      <c r="AH10" s="284"/>
      <c r="AI10" s="278"/>
    </row>
    <row r="11" spans="2:35" ht="15" customHeight="1" x14ac:dyDescent="0.25">
      <c r="G11" s="806"/>
      <c r="H11" s="794"/>
      <c r="I11" s="794"/>
      <c r="J11" s="794"/>
      <c r="K11" s="794"/>
      <c r="L11" s="794"/>
      <c r="M11" s="794"/>
      <c r="N11" s="794"/>
      <c r="O11" s="794"/>
      <c r="P11" s="794"/>
      <c r="Q11" s="794"/>
      <c r="R11" s="794"/>
      <c r="S11" s="794"/>
      <c r="T11" s="807"/>
      <c r="U11" s="285" t="s">
        <v>1679</v>
      </c>
      <c r="V11" s="190"/>
      <c r="W11" s="190"/>
      <c r="X11" s="190"/>
      <c r="Y11" s="190"/>
      <c r="Z11" s="190" t="s">
        <v>1678</v>
      </c>
      <c r="AA11" s="190" t="e">
        <f>ID_MS_TH_PJK</f>
        <v>#N/A</v>
      </c>
      <c r="AB11" s="286"/>
      <c r="AC11" s="286"/>
      <c r="AD11" s="286"/>
      <c r="AE11" s="286"/>
      <c r="AF11" s="286"/>
      <c r="AG11" s="286"/>
      <c r="AH11" s="287"/>
      <c r="AI11" s="278"/>
    </row>
    <row r="12" spans="2:35" ht="15" customHeight="1" x14ac:dyDescent="0.25">
      <c r="B12" s="762" t="s">
        <v>106</v>
      </c>
      <c r="C12" s="761"/>
      <c r="D12" s="761"/>
      <c r="E12" s="761"/>
      <c r="G12" s="124"/>
      <c r="H12" s="124"/>
      <c r="I12" s="124"/>
      <c r="J12" s="124"/>
      <c r="K12" s="124"/>
      <c r="L12" s="124"/>
      <c r="M12" s="124"/>
      <c r="N12" s="124"/>
      <c r="O12" s="124"/>
      <c r="P12" s="124"/>
      <c r="Q12" s="124"/>
      <c r="R12" s="124"/>
      <c r="S12" s="124"/>
      <c r="T12" s="124"/>
      <c r="U12" s="124"/>
      <c r="V12" s="124"/>
      <c r="W12" s="124"/>
      <c r="X12" s="124"/>
      <c r="Y12" s="278"/>
      <c r="Z12" s="278"/>
      <c r="AA12" s="278"/>
      <c r="AB12" s="278"/>
      <c r="AC12" s="278"/>
      <c r="AD12" s="278"/>
      <c r="AE12" s="278"/>
      <c r="AF12" s="278"/>
      <c r="AG12" s="278"/>
      <c r="AH12" s="278"/>
      <c r="AI12" s="278"/>
    </row>
    <row r="13" spans="2:35" ht="15" customHeight="1" x14ac:dyDescent="0.25">
      <c r="B13" s="927" t="str">
        <f>HYPERLINK("#'"&amp;'EWS DIRECTORY'!$J$74&amp;"'!A1",'EWS DIRECTORY'!$J$74)</f>
        <v>C-2</v>
      </c>
      <c r="C13" s="761"/>
      <c r="D13" s="761"/>
      <c r="E13" s="761"/>
      <c r="G13" s="928" t="str">
        <f>"Pengujian yang telah dilakukan atas pos "&amp;G9&amp;" dapat disimpulkan:"</f>
        <v>Pengujian yang telah dilakukan atas pos Biaya Transportasi dapat disimpulkan:</v>
      </c>
      <c r="H13" s="792"/>
      <c r="I13" s="792"/>
      <c r="J13" s="792"/>
      <c r="K13" s="792"/>
      <c r="L13" s="792"/>
      <c r="M13" s="792"/>
      <c r="N13" s="792"/>
      <c r="O13" s="792"/>
      <c r="P13" s="792"/>
      <c r="Q13" s="792"/>
      <c r="R13" s="792"/>
      <c r="S13" s="792"/>
      <c r="T13" s="792"/>
      <c r="U13" s="792"/>
      <c r="V13" s="792"/>
      <c r="W13" s="792"/>
      <c r="X13" s="792"/>
      <c r="Y13" s="792"/>
      <c r="Z13" s="792"/>
      <c r="AA13" s="792"/>
      <c r="AB13" s="792"/>
      <c r="AC13" s="792"/>
      <c r="AD13" s="792"/>
      <c r="AE13" s="792"/>
      <c r="AF13" s="792"/>
      <c r="AG13" s="792"/>
      <c r="AH13" s="792"/>
      <c r="AI13" s="278"/>
    </row>
    <row r="14" spans="2:35" ht="15" customHeight="1" x14ac:dyDescent="0.25">
      <c r="B14" s="931" t="str">
        <f>HYPERLINK("#'"&amp;'EWS DIRECTORY'!$J$75&amp;"'!A1",'EWS DIRECTORY'!$J$75)</f>
        <v>C-2-1</v>
      </c>
      <c r="C14" s="761"/>
      <c r="D14" s="761"/>
      <c r="E14" s="761"/>
      <c r="G14" s="124"/>
      <c r="H14" s="124"/>
      <c r="I14" s="124"/>
      <c r="J14" s="124"/>
      <c r="K14" s="124"/>
      <c r="L14" s="124"/>
      <c r="M14" s="124"/>
      <c r="N14" s="124"/>
      <c r="O14" s="124"/>
      <c r="P14" s="124"/>
      <c r="Q14" s="124"/>
      <c r="R14" s="124"/>
      <c r="S14" s="124"/>
      <c r="T14" s="124"/>
      <c r="U14" s="124"/>
      <c r="V14" s="124"/>
      <c r="W14" s="124"/>
      <c r="X14" s="124"/>
      <c r="Y14" s="278"/>
      <c r="Z14" s="278"/>
      <c r="AA14" s="278"/>
      <c r="AB14" s="278"/>
      <c r="AC14" s="278"/>
      <c r="AD14" s="278"/>
      <c r="AE14" s="278"/>
      <c r="AF14" s="278"/>
      <c r="AG14" s="278"/>
      <c r="AH14" s="278"/>
      <c r="AI14" s="278"/>
    </row>
    <row r="15" spans="2:35" ht="15" customHeight="1" x14ac:dyDescent="0.25">
      <c r="B15" s="929" t="str">
        <f>HYPERLINK("#'"&amp;'EWS DIRECTORY'!$J$76&amp;"'!A1",'EWS DIRECTORY'!$J$76)</f>
        <v>C-2-1-1</v>
      </c>
      <c r="C15" s="761"/>
      <c r="D15" s="761"/>
      <c r="E15" s="761"/>
      <c r="G15" s="124"/>
      <c r="H15" s="124" t="str">
        <f>"Jumlah "&amp;G9&amp;" menurut petugas :"</f>
        <v>Jumlah Biaya Transportasi menurut petugas :</v>
      </c>
      <c r="I15" s="124"/>
      <c r="J15" s="124"/>
      <c r="K15" s="124"/>
      <c r="L15" s="124"/>
      <c r="M15" s="124"/>
      <c r="N15" s="124"/>
      <c r="O15" s="124"/>
      <c r="P15" s="124"/>
      <c r="Q15" s="124"/>
      <c r="R15" s="124"/>
      <c r="S15" s="124"/>
      <c r="T15" s="124"/>
      <c r="U15" s="124"/>
      <c r="V15" s="124"/>
      <c r="W15" s="124"/>
      <c r="X15" s="124"/>
      <c r="Y15" s="278"/>
      <c r="Z15" s="278"/>
      <c r="AA15" s="278"/>
      <c r="AB15" s="278"/>
      <c r="AC15" s="278"/>
      <c r="AD15" s="278"/>
      <c r="AE15" s="278"/>
      <c r="AF15" s="278"/>
      <c r="AG15" s="278"/>
      <c r="AH15" s="278"/>
      <c r="AI15" s="278"/>
    </row>
    <row r="16" spans="2:35" ht="15" customHeight="1" x14ac:dyDescent="0.25">
      <c r="B16" s="929" t="str">
        <f>HYPERLINK("#'"&amp;'EWS DIRECTORY'!$J$77&amp;"'!A1",'EWS DIRECTORY'!$J$77)</f>
        <v>C-2-1-2</v>
      </c>
      <c r="C16" s="761"/>
      <c r="D16" s="761"/>
      <c r="E16" s="761"/>
      <c r="G16" s="82" t="s">
        <v>1445</v>
      </c>
      <c r="H16" s="1163" t="s">
        <v>1707</v>
      </c>
      <c r="I16" s="789"/>
      <c r="J16" s="789"/>
      <c r="K16" s="789"/>
      <c r="L16" s="789"/>
      <c r="M16" s="789"/>
      <c r="N16" s="789"/>
      <c r="O16" s="789"/>
      <c r="P16" s="789"/>
      <c r="Q16" s="789"/>
      <c r="R16" s="789"/>
      <c r="S16" s="937" t="s">
        <v>1767</v>
      </c>
      <c r="T16" s="765"/>
      <c r="U16" s="934" t="s">
        <v>1768</v>
      </c>
      <c r="V16" s="764"/>
      <c r="W16" s="764"/>
      <c r="X16" s="764"/>
      <c r="Y16" s="764"/>
      <c r="Z16" s="764"/>
      <c r="AA16" s="765"/>
      <c r="AB16" s="278"/>
      <c r="AC16" s="278"/>
      <c r="AD16" s="278"/>
      <c r="AE16" s="278"/>
      <c r="AF16" s="278"/>
      <c r="AG16" s="278"/>
      <c r="AH16" s="278"/>
      <c r="AI16" s="278"/>
    </row>
    <row r="17" spans="2:35" ht="15" customHeight="1" x14ac:dyDescent="0.25">
      <c r="B17" s="929" t="str">
        <f>HYPERLINK("#'"&amp;'EWS DIRECTORY'!$J$78&amp;"'!A1",'EWS DIRECTORY'!$J$78)</f>
        <v>C-2-1-3</v>
      </c>
      <c r="C17" s="761"/>
      <c r="D17" s="761"/>
      <c r="E17" s="761"/>
      <c r="G17" s="84">
        <v>1</v>
      </c>
      <c r="H17" s="926" t="e">
        <f>MASTER!N5</f>
        <v>#N/A</v>
      </c>
      <c r="I17" s="824"/>
      <c r="J17" s="824"/>
      <c r="K17" s="824"/>
      <c r="L17" s="824"/>
      <c r="M17" s="824"/>
      <c r="N17" s="824"/>
      <c r="O17" s="824"/>
      <c r="P17" s="824"/>
      <c r="Q17" s="824"/>
      <c r="R17" s="825"/>
      <c r="S17" s="936" t="s">
        <v>237</v>
      </c>
      <c r="T17" s="790"/>
      <c r="U17" s="923" t="str">
        <f>IF('C-2-1'!I38='C-2-1'!M18,'C-2-1'!AB18,
IF('C-2-1'!I38='C-2-1'!M20,'C-2-1'!AB20,
IF('C-2-1'!I38='C-2-1'!M22,'C-2-1'!AB22,
IF('C-2-1'!I38='C-2-1'!M24,'C-2-1'!AB24,
IF('C-2-1'!I38='C-2-1'!M26,'C-2-1'!AB26,
IF('C-2-1'!I38='C-2-1'!M28,'C-2-1'!AB28,"Tidak Ditemukan"))))))</f>
        <v>Tidak Ditemukan</v>
      </c>
      <c r="V17" s="764"/>
      <c r="W17" s="764"/>
      <c r="X17" s="764"/>
      <c r="Y17" s="764"/>
      <c r="Z17" s="764"/>
      <c r="AA17" s="765"/>
      <c r="AB17" s="278"/>
      <c r="AC17" s="278"/>
      <c r="AD17" s="278"/>
      <c r="AE17" s="278"/>
      <c r="AF17" s="278"/>
      <c r="AG17" s="278"/>
      <c r="AH17" s="278"/>
      <c r="AI17" s="278"/>
    </row>
    <row r="18" spans="2:35" ht="15" customHeight="1" x14ac:dyDescent="0.25">
      <c r="B18" s="929" t="str">
        <f>HYPERLINK("#'"&amp;'EWS DIRECTORY'!$J$79&amp;"'!A1",'EWS DIRECTORY'!$J$79)</f>
        <v>C-2-1-4</v>
      </c>
      <c r="C18" s="761"/>
      <c r="D18" s="761"/>
      <c r="E18" s="761"/>
      <c r="G18" s="84">
        <v>2</v>
      </c>
      <c r="H18" s="926" t="e">
        <f>MASTER!N6</f>
        <v>#N/A</v>
      </c>
      <c r="I18" s="824"/>
      <c r="J18" s="824"/>
      <c r="K18" s="824"/>
      <c r="L18" s="824"/>
      <c r="M18" s="824"/>
      <c r="N18" s="824"/>
      <c r="O18" s="824"/>
      <c r="P18" s="824"/>
      <c r="Q18" s="824"/>
      <c r="R18" s="825"/>
      <c r="S18" s="792"/>
      <c r="T18" s="805"/>
      <c r="U18" s="923" t="str">
        <f>IF('C-2-1'!I38='C-2-1'!M18,'C-2-1'!AG18,
IF('C-2-1'!I38='C-2-1'!M20,'C-2-1'!AG20,
IF('C-2-1'!I38='C-2-1'!M22,'C-2-1'!AG22,
IF('C-2-1'!I38='C-2-1'!M24,'C-2-1'!AG24,
IF('C-2-1'!I38='C-2-1'!M26,'C-2-1'!AG26,
IF('C-2-1'!I38='C-2-1'!M28,'C-2-1'!AG28,"Tidak Ditemukan"))))))</f>
        <v>Tidak Ditemukan</v>
      </c>
      <c r="V18" s="764"/>
      <c r="W18" s="764"/>
      <c r="X18" s="764"/>
      <c r="Y18" s="764"/>
      <c r="Z18" s="764"/>
      <c r="AA18" s="765"/>
      <c r="AB18" s="278"/>
      <c r="AC18" s="278"/>
      <c r="AD18" s="278"/>
      <c r="AE18" s="278"/>
      <c r="AF18" s="278"/>
      <c r="AG18" s="278"/>
      <c r="AH18" s="278"/>
      <c r="AI18" s="278"/>
    </row>
    <row r="19" spans="2:35" ht="15" customHeight="1" x14ac:dyDescent="0.25">
      <c r="B19" s="929" t="str">
        <f>HYPERLINK("#'"&amp;'EWS DIRECTORY'!$J$80&amp;"'!A1",'EWS DIRECTORY'!$J$80)</f>
        <v>C-2-1-5</v>
      </c>
      <c r="C19" s="761"/>
      <c r="D19" s="761"/>
      <c r="E19" s="761"/>
      <c r="G19" s="84">
        <v>3</v>
      </c>
      <c r="H19" s="926" t="e">
        <f>MASTER!N7</f>
        <v>#N/A</v>
      </c>
      <c r="I19" s="824"/>
      <c r="J19" s="824"/>
      <c r="K19" s="824"/>
      <c r="L19" s="824"/>
      <c r="M19" s="824"/>
      <c r="N19" s="824"/>
      <c r="O19" s="824"/>
      <c r="P19" s="824"/>
      <c r="Q19" s="824"/>
      <c r="R19" s="825"/>
      <c r="S19" s="792"/>
      <c r="T19" s="805"/>
      <c r="U19" s="923" t="str">
        <f>IF('C-2-1'!I38='C-2-1'!M18,'C-2-1'!AL18,
IF('C-2-1'!I38='C-2-1'!M20,'C-2-1'!AL20,
IF('C-2-1'!I38='C-2-1'!M22,'C-2-1'!AL22,
IF('C-2-1'!I38='C-2-1'!M24,'C-2-1'!AL24,
IF('C-2-1'!I38='C-2-1'!M26,'C-2-1'!AL26,
IF('C-2-1'!I38='C-2-1'!M28,'C-2-1'!AL28,"Tidak Ditemukan"))))))</f>
        <v>Tidak Ditemukan</v>
      </c>
      <c r="V19" s="764"/>
      <c r="W19" s="764"/>
      <c r="X19" s="764"/>
      <c r="Y19" s="764"/>
      <c r="Z19" s="764"/>
      <c r="AA19" s="765"/>
      <c r="AB19" s="278"/>
      <c r="AC19" s="278"/>
      <c r="AD19" s="278"/>
      <c r="AE19" s="278"/>
      <c r="AF19" s="278"/>
      <c r="AG19" s="278"/>
      <c r="AH19" s="278"/>
      <c r="AI19" s="278"/>
    </row>
    <row r="20" spans="2:35" ht="15" customHeight="1" x14ac:dyDescent="0.25">
      <c r="B20" s="929" t="str">
        <f>HYPERLINK("#'"&amp;'EWS DIRECTORY'!$J$81&amp;"'!A1",'EWS DIRECTORY'!$J$81)</f>
        <v>C-2-1-6</v>
      </c>
      <c r="C20" s="761"/>
      <c r="D20" s="761"/>
      <c r="E20" s="761"/>
      <c r="G20" s="84">
        <v>4</v>
      </c>
      <c r="H20" s="926" t="e">
        <f>MASTER!N8</f>
        <v>#N/A</v>
      </c>
      <c r="I20" s="824"/>
      <c r="J20" s="824"/>
      <c r="K20" s="824"/>
      <c r="L20" s="824"/>
      <c r="M20" s="824"/>
      <c r="N20" s="824"/>
      <c r="O20" s="824"/>
      <c r="P20" s="824"/>
      <c r="Q20" s="824"/>
      <c r="R20" s="825"/>
      <c r="S20" s="792"/>
      <c r="T20" s="805"/>
      <c r="U20" s="923" t="str">
        <f>IF('C-2-1'!I38='C-2-1'!M18,'C-2-1'!AQ18,
IF('C-2-1'!I38='C-2-1'!M20,'C-2-1'!AQ20,
IF('C-2-1'!I38='C-2-1'!M22,'C-2-1'!AQ22,
IF('C-2-1'!I38='C-2-1'!M24,'C-2-1'!AQ24,
IF('C-2-1'!I38='C-2-1'!M26,'C-2-1'!AQ26,
IF('C-2-1'!I38='C-2-1'!M28,'C-2-1'!AQ28,"Tidak Ditemukan"))))))</f>
        <v>Tidak Ditemukan</v>
      </c>
      <c r="V20" s="764"/>
      <c r="W20" s="764"/>
      <c r="X20" s="764"/>
      <c r="Y20" s="764"/>
      <c r="Z20" s="764"/>
      <c r="AA20" s="765"/>
      <c r="AB20" s="278"/>
      <c r="AC20" s="278"/>
      <c r="AD20" s="278"/>
      <c r="AE20" s="278"/>
      <c r="AF20" s="278"/>
      <c r="AG20" s="278"/>
      <c r="AH20" s="278"/>
      <c r="AI20" s="278"/>
    </row>
    <row r="21" spans="2:35" ht="15" customHeight="1" x14ac:dyDescent="0.25">
      <c r="G21" s="84">
        <v>5</v>
      </c>
      <c r="H21" s="926" t="e">
        <f>MASTER!N9</f>
        <v>#N/A</v>
      </c>
      <c r="I21" s="824"/>
      <c r="J21" s="824"/>
      <c r="K21" s="824"/>
      <c r="L21" s="824"/>
      <c r="M21" s="824"/>
      <c r="N21" s="824"/>
      <c r="O21" s="824"/>
      <c r="P21" s="824"/>
      <c r="Q21" s="824"/>
      <c r="R21" s="825"/>
      <c r="S21" s="792"/>
      <c r="T21" s="805"/>
      <c r="U21" s="923" t="str">
        <f>IF('C-2-1'!I38='C-2-1'!M18,'C-2-1'!AV18,
IF('C-2-1'!I38='C-2-1'!M20,'C-2-1'!AV20,
IF('C-2-1'!I38='C-2-1'!M22,'C-2-1'!AV22,
IF('C-2-1'!I38='C-2-1'!M24,'C-2-1'!AV24,
IF('C-2-1'!I38='C-2-1'!M26,'C-2-1'!AV26,
IF('C-2-1'!I38='C-2-1'!M28,'C-2-1'!AV28,"Tidak Ditemukan"))))))</f>
        <v>Tidak Ditemukan</v>
      </c>
      <c r="V21" s="764"/>
      <c r="W21" s="764"/>
      <c r="X21" s="764"/>
      <c r="Y21" s="764"/>
      <c r="Z21" s="764"/>
      <c r="AA21" s="765"/>
      <c r="AB21" s="278"/>
      <c r="AC21" s="278"/>
      <c r="AD21" s="278"/>
      <c r="AE21" s="278"/>
      <c r="AF21" s="278"/>
      <c r="AG21" s="278"/>
      <c r="AH21" s="278"/>
      <c r="AI21" s="278"/>
    </row>
    <row r="22" spans="2:35" ht="15" customHeight="1" x14ac:dyDescent="0.25">
      <c r="G22" s="84">
        <v>6</v>
      </c>
      <c r="H22" s="926" t="e">
        <f>MASTER!N10</f>
        <v>#N/A</v>
      </c>
      <c r="I22" s="824"/>
      <c r="J22" s="824"/>
      <c r="K22" s="824"/>
      <c r="L22" s="824"/>
      <c r="M22" s="824"/>
      <c r="N22" s="824"/>
      <c r="O22" s="824"/>
      <c r="P22" s="824"/>
      <c r="Q22" s="824"/>
      <c r="R22" s="825"/>
      <c r="S22" s="792"/>
      <c r="T22" s="805"/>
      <c r="U22" s="923" t="str">
        <f>IF('C-2-1'!I38='C-2-1'!M18,'C-2-1'!BA18,
IF('C-2-1'!I38='C-2-1'!M20,'C-2-1'!BA20,
IF('C-2-1'!I38='C-2-1'!M22,'C-2-1'!BA22,
IF('C-2-1'!I38='C-2-1'!M24,'C-2-1'!BA24,
IF('C-2-1'!I38='C-2-1'!M26,'C-2-1'!BA26,
IF('C-2-1'!I38='C-2-1'!M28,'C-2-1'!BA28,"Tidak Ditemukan"))))))</f>
        <v>Tidak Ditemukan</v>
      </c>
      <c r="V22" s="764"/>
      <c r="W22" s="764"/>
      <c r="X22" s="764"/>
      <c r="Y22" s="764"/>
      <c r="Z22" s="764"/>
      <c r="AA22" s="765"/>
      <c r="AB22" s="278"/>
      <c r="AC22" s="278"/>
      <c r="AD22" s="278"/>
      <c r="AE22" s="278"/>
      <c r="AF22" s="278"/>
      <c r="AG22" s="278"/>
      <c r="AH22" s="278"/>
      <c r="AI22" s="278"/>
    </row>
    <row r="23" spans="2:35" ht="15" customHeight="1" x14ac:dyDescent="0.25">
      <c r="G23" s="84">
        <v>7</v>
      </c>
      <c r="H23" s="926" t="e">
        <f>MASTER!N11</f>
        <v>#N/A</v>
      </c>
      <c r="I23" s="824"/>
      <c r="J23" s="824"/>
      <c r="K23" s="824"/>
      <c r="L23" s="824"/>
      <c r="M23" s="824"/>
      <c r="N23" s="824"/>
      <c r="O23" s="824"/>
      <c r="P23" s="824"/>
      <c r="Q23" s="824"/>
      <c r="R23" s="825"/>
      <c r="S23" s="792"/>
      <c r="T23" s="805"/>
      <c r="U23" s="923" t="str">
        <f>IF('C-2-1'!I38='C-2-1'!M18,'C-2-1'!BF18,
IF('C-2-1'!I38='C-2-1'!M20,'C-2-1'!BF20,
IF('C-2-1'!I38='C-2-1'!M22,'C-2-1'!BF22,
IF('C-2-1'!I38='C-2-1'!M24,'C-2-1'!BF24,
IF('C-2-1'!I38='C-2-1'!M26,'C-2-1'!BF26,
IF('C-2-1'!I38='C-2-1'!M28,'C-2-1'!BF28,"Tidak Ditemukan"))))))</f>
        <v>Tidak Ditemukan</v>
      </c>
      <c r="V23" s="764"/>
      <c r="W23" s="764"/>
      <c r="X23" s="764"/>
      <c r="Y23" s="764"/>
      <c r="Z23" s="764"/>
      <c r="AA23" s="765"/>
      <c r="AB23" s="278"/>
      <c r="AC23" s="278"/>
      <c r="AD23" s="278"/>
      <c r="AE23" s="278"/>
      <c r="AF23" s="278"/>
      <c r="AG23" s="278"/>
      <c r="AH23" s="278"/>
      <c r="AI23" s="278"/>
    </row>
    <row r="24" spans="2:35" ht="15" customHeight="1" x14ac:dyDescent="0.25">
      <c r="G24" s="84">
        <v>8</v>
      </c>
      <c r="H24" s="926" t="e">
        <f>MASTER!N12</f>
        <v>#N/A</v>
      </c>
      <c r="I24" s="824"/>
      <c r="J24" s="824"/>
      <c r="K24" s="824"/>
      <c r="L24" s="824"/>
      <c r="M24" s="824"/>
      <c r="N24" s="824"/>
      <c r="O24" s="824"/>
      <c r="P24" s="824"/>
      <c r="Q24" s="824"/>
      <c r="R24" s="825"/>
      <c r="S24" s="792"/>
      <c r="T24" s="805"/>
      <c r="U24" s="923" t="str">
        <f>IF('C-2-1'!I38='C-2-1'!M18,'C-2-1'!BK18,
IF('C-2-1'!I38='C-2-1'!M20,'C-2-1'!BK20,
IF('C-2-1'!I38='C-2-1'!M22,'C-2-1'!BK22,
IF('C-2-1'!I38='C-2-1'!M24,'C-2-1'!BK24,
IF('C-2-1'!I38='C-2-1'!M26,'C-2-1'!BK26,
IF('C-2-1'!I38='C-2-1'!M28,'C-2-1'!BK28,"Tidak Ditemukan"))))))</f>
        <v>Tidak Ditemukan</v>
      </c>
      <c r="V24" s="764"/>
      <c r="W24" s="764"/>
      <c r="X24" s="764"/>
      <c r="Y24" s="764"/>
      <c r="Z24" s="764"/>
      <c r="AA24" s="765"/>
      <c r="AB24" s="278"/>
      <c r="AC24" s="278"/>
      <c r="AD24" s="278"/>
      <c r="AE24" s="278"/>
      <c r="AF24" s="278"/>
      <c r="AG24" s="278"/>
      <c r="AH24" s="278"/>
      <c r="AI24" s="278"/>
    </row>
    <row r="25" spans="2:35" ht="15" customHeight="1" x14ac:dyDescent="0.25">
      <c r="G25" s="84">
        <v>9</v>
      </c>
      <c r="H25" s="926" t="e">
        <f>MASTER!N13</f>
        <v>#N/A</v>
      </c>
      <c r="I25" s="824"/>
      <c r="J25" s="824"/>
      <c r="K25" s="824"/>
      <c r="L25" s="824"/>
      <c r="M25" s="824"/>
      <c r="N25" s="824"/>
      <c r="O25" s="824"/>
      <c r="P25" s="824"/>
      <c r="Q25" s="824"/>
      <c r="R25" s="825"/>
      <c r="S25" s="792"/>
      <c r="T25" s="805"/>
      <c r="U25" s="923" t="str">
        <f>IF('C-2-1'!I38='C-2-1'!M18,'C-2-1'!BP18,
IF('C-2-1'!I38='C-2-1'!M20,'C-2-1'!BP20,
IF('C-2-1'!I38='C-2-1'!M22,'C-2-1'!BP22,
IF('C-2-1'!I38='C-2-1'!M24,'C-2-1'!BP24,
IF('C-2-1'!I38='C-2-1'!M26,'C-2-1'!BP26,
IF('C-2-1'!I38='C-2-1'!M28,'C-2-1'!BP28,"Tidak Ditemukan"))))))</f>
        <v>Tidak Ditemukan</v>
      </c>
      <c r="V25" s="764"/>
      <c r="W25" s="764"/>
      <c r="X25" s="764"/>
      <c r="Y25" s="764"/>
      <c r="Z25" s="764"/>
      <c r="AA25" s="765"/>
      <c r="AB25" s="278"/>
      <c r="AC25" s="278"/>
      <c r="AD25" s="278"/>
      <c r="AE25" s="278"/>
      <c r="AF25" s="278"/>
      <c r="AG25" s="278"/>
      <c r="AH25" s="278"/>
      <c r="AI25" s="278"/>
    </row>
    <row r="26" spans="2:35" ht="15" customHeight="1" x14ac:dyDescent="0.25">
      <c r="G26" s="84">
        <v>10</v>
      </c>
      <c r="H26" s="926" t="e">
        <f>MASTER!N14</f>
        <v>#N/A</v>
      </c>
      <c r="I26" s="824"/>
      <c r="J26" s="824"/>
      <c r="K26" s="824"/>
      <c r="L26" s="824"/>
      <c r="M26" s="824"/>
      <c r="N26" s="824"/>
      <c r="O26" s="824"/>
      <c r="P26" s="824"/>
      <c r="Q26" s="824"/>
      <c r="R26" s="825"/>
      <c r="S26" s="792"/>
      <c r="T26" s="805"/>
      <c r="U26" s="923" t="str">
        <f>IF('C-2-1'!I38='C-2-1'!M18,'C-2-1'!BU18,
IF('C-2-1'!I38='C-2-1'!M20,'C-2-1'!BU20,
IF('C-2-1'!I38='C-2-1'!M22,'C-2-1'!BU22,
IF('C-2-1'!I38='C-2-1'!M24,'C-2-1'!BU24,
IF('C-2-1'!I38='C-2-1'!M26,'C-2-1'!BU26,
IF('C-2-1'!I38='C-2-1'!M28,'C-2-1'!BU28,"Tidak Ditemukan"))))))</f>
        <v>Tidak Ditemukan</v>
      </c>
      <c r="V26" s="764"/>
      <c r="W26" s="764"/>
      <c r="X26" s="764"/>
      <c r="Y26" s="764"/>
      <c r="Z26" s="764"/>
      <c r="AA26" s="765"/>
      <c r="AB26" s="278"/>
      <c r="AC26" s="278"/>
      <c r="AD26" s="278"/>
      <c r="AE26" s="278"/>
      <c r="AF26" s="278"/>
      <c r="AG26" s="278"/>
      <c r="AH26" s="278"/>
      <c r="AI26" s="278"/>
    </row>
    <row r="27" spans="2:35" ht="15" customHeight="1" x14ac:dyDescent="0.25">
      <c r="G27" s="84">
        <v>11</v>
      </c>
      <c r="H27" s="926" t="e">
        <f>MASTER!N15</f>
        <v>#N/A</v>
      </c>
      <c r="I27" s="824"/>
      <c r="J27" s="824"/>
      <c r="K27" s="824"/>
      <c r="L27" s="824"/>
      <c r="M27" s="824"/>
      <c r="N27" s="824"/>
      <c r="O27" s="824"/>
      <c r="P27" s="824"/>
      <c r="Q27" s="824"/>
      <c r="R27" s="825"/>
      <c r="S27" s="792"/>
      <c r="T27" s="805"/>
      <c r="U27" s="923" t="str">
        <f>IF('C-2-1'!I38='C-2-1'!M18,'C-2-1'!BZ18,
IF('C-2-1'!I38='C-2-1'!M20,'C-2-1'!BZ20,
IF('C-2-1'!I38='C-2-1'!M22,'C-2-1'!BZ22,
IF('C-2-1'!I38='C-2-1'!M24,'C-2-1'!BZ24,
IF('C-2-1'!I38='C-2-1'!M26,'C-2-1'!BZ26,
IF('C-2-1'!I38='C-2-1'!M28,'C-2-1'!BZ28,"Tidak Ditemukan"))))))</f>
        <v>Tidak Ditemukan</v>
      </c>
      <c r="V27" s="764"/>
      <c r="W27" s="764"/>
      <c r="X27" s="764"/>
      <c r="Y27" s="764"/>
      <c r="Z27" s="764"/>
      <c r="AA27" s="765"/>
      <c r="AB27" s="278"/>
      <c r="AC27" s="278"/>
      <c r="AD27" s="278"/>
      <c r="AE27" s="278"/>
      <c r="AF27" s="278"/>
      <c r="AG27" s="278"/>
      <c r="AH27" s="278"/>
      <c r="AI27" s="278"/>
    </row>
    <row r="28" spans="2:35" ht="15" customHeight="1" x14ac:dyDescent="0.25">
      <c r="B28" s="760"/>
      <c r="C28" s="761"/>
      <c r="D28" s="761"/>
      <c r="E28" s="761"/>
      <c r="G28" s="84">
        <v>12</v>
      </c>
      <c r="H28" s="926" t="e">
        <f>MASTER!N16</f>
        <v>#N/A</v>
      </c>
      <c r="I28" s="824"/>
      <c r="J28" s="824"/>
      <c r="K28" s="824"/>
      <c r="L28" s="824"/>
      <c r="M28" s="824"/>
      <c r="N28" s="824"/>
      <c r="O28" s="824"/>
      <c r="P28" s="824"/>
      <c r="Q28" s="824"/>
      <c r="R28" s="825"/>
      <c r="S28" s="792"/>
      <c r="T28" s="805"/>
      <c r="U28" s="923" t="str">
        <f>IF('C-2-1'!I38='C-2-1'!M18,'C-2-1'!CE18,
IF('C-2-1'!I38='C-2-1'!M20,'C-2-1'!CE20,
IF('C-2-1'!I38='C-2-1'!M22,'C-2-1'!CE22,
IF('C-2-1'!I38='C-2-1'!M24,'C-2-1'!CE24,
IF('C-2-1'!I38='C-2-1'!M26,'C-2-1'!CE26,
IF('C-2-1'!I38='C-2-1'!M28,'C-2-1'!CE28,"Tidak Ditemukan"))))))</f>
        <v>Tidak Ditemukan</v>
      </c>
      <c r="V28" s="764"/>
      <c r="W28" s="764"/>
      <c r="X28" s="764"/>
      <c r="Y28" s="764"/>
      <c r="Z28" s="764"/>
      <c r="AA28" s="765"/>
      <c r="AB28" s="278"/>
      <c r="AC28" s="278"/>
      <c r="AD28" s="278"/>
      <c r="AE28" s="278"/>
      <c r="AF28" s="278"/>
      <c r="AG28" s="278"/>
      <c r="AH28" s="278"/>
      <c r="AI28" s="278"/>
    </row>
    <row r="29" spans="2:35" ht="15" customHeight="1" x14ac:dyDescent="0.25">
      <c r="G29" s="392"/>
      <c r="H29" s="933" t="s">
        <v>1769</v>
      </c>
      <c r="I29" s="824"/>
      <c r="J29" s="824"/>
      <c r="K29" s="824"/>
      <c r="L29" s="824"/>
      <c r="M29" s="824"/>
      <c r="N29" s="824"/>
      <c r="O29" s="824"/>
      <c r="P29" s="824"/>
      <c r="Q29" s="824"/>
      <c r="R29" s="825"/>
      <c r="S29" s="794"/>
      <c r="T29" s="807"/>
      <c r="U29" s="923" t="str">
        <f>IF('C-2-1'!I38='C-2-1'!M18,'C-2-1'!CJ18,
IF('C-2-1'!I38='C-2-1'!M20,'C-2-1'!CJ20,
IF('C-2-1'!I38='C-2-1'!M22,'C-2-1'!CJ22,
IF('C-2-1'!I38='C-2-1'!M24,'C-2-1'!CJ24,
IF('C-2-1'!I38='C-2-1'!M26,'C-2-1'!CJ26,
IF('C-2-1'!I38='C-2-1'!M28,'C-2-1'!CJ28,"Tidak Ditemukan"))))))</f>
        <v>Tidak Ditemukan</v>
      </c>
      <c r="V29" s="764"/>
      <c r="W29" s="764"/>
      <c r="X29" s="764"/>
      <c r="Y29" s="764"/>
      <c r="Z29" s="764"/>
      <c r="AA29" s="765"/>
      <c r="AB29" s="278"/>
      <c r="AC29" s="278"/>
      <c r="AD29" s="278"/>
      <c r="AE29" s="278"/>
      <c r="AF29" s="278"/>
      <c r="AG29" s="278"/>
      <c r="AH29" s="278"/>
      <c r="AI29" s="278"/>
    </row>
    <row r="30" spans="2:35" ht="15" customHeight="1" x14ac:dyDescent="0.25">
      <c r="B30" s="760"/>
      <c r="C30" s="761"/>
      <c r="D30" s="761"/>
      <c r="E30" s="761"/>
      <c r="G30" s="124"/>
      <c r="H30" s="938" t="s">
        <v>1770</v>
      </c>
      <c r="I30" s="824"/>
      <c r="J30" s="824"/>
      <c r="K30" s="824"/>
      <c r="L30" s="824"/>
      <c r="M30" s="824"/>
      <c r="N30" s="824"/>
      <c r="O30" s="824"/>
      <c r="P30" s="824"/>
      <c r="Q30" s="824"/>
      <c r="R30" s="825"/>
      <c r="S30" s="935"/>
      <c r="T30" s="765"/>
      <c r="U30" s="923">
        <f>IF(ISNUMBER(U29),IF(U29&gt;0,U29,SUM(U17:U28)),0)</f>
        <v>0</v>
      </c>
      <c r="V30" s="764"/>
      <c r="W30" s="764"/>
      <c r="X30" s="764"/>
      <c r="Y30" s="764"/>
      <c r="Z30" s="764"/>
      <c r="AA30" s="765"/>
      <c r="AB30" s="278"/>
      <c r="AC30" s="278"/>
      <c r="AD30" s="278"/>
      <c r="AE30" s="278"/>
      <c r="AF30" s="278"/>
      <c r="AG30" s="278"/>
      <c r="AH30" s="278"/>
      <c r="AI30" s="278"/>
    </row>
    <row r="31" spans="2:35" ht="15" customHeight="1" x14ac:dyDescent="0.25">
      <c r="G31" s="124"/>
      <c r="H31" s="124"/>
      <c r="I31" s="124"/>
      <c r="J31" s="300"/>
      <c r="K31" s="300"/>
      <c r="L31" s="300"/>
      <c r="M31" s="300"/>
      <c r="N31" s="300"/>
      <c r="O31" s="300"/>
      <c r="P31" s="300"/>
      <c r="Q31" s="300"/>
      <c r="R31" s="300"/>
      <c r="S31" s="300"/>
      <c r="T31" s="301"/>
      <c r="U31" s="515"/>
      <c r="V31" s="515"/>
      <c r="W31" s="515"/>
      <c r="X31" s="515"/>
      <c r="Y31" s="515"/>
      <c r="Z31" s="516"/>
      <c r="AA31" s="516"/>
      <c r="AB31" s="278"/>
      <c r="AC31" s="278"/>
      <c r="AD31" s="278"/>
      <c r="AE31" s="278"/>
      <c r="AF31" s="278"/>
      <c r="AG31" s="278"/>
      <c r="AH31" s="278"/>
      <c r="AI31" s="278"/>
    </row>
    <row r="32" spans="2:35" ht="15" customHeight="1" x14ac:dyDescent="0.25">
      <c r="B32" s="760"/>
      <c r="C32" s="761"/>
      <c r="D32" s="761"/>
      <c r="E32" s="761"/>
      <c r="G32" s="124"/>
      <c r="H32" s="297" t="s">
        <v>1771</v>
      </c>
      <c r="I32" s="298"/>
      <c r="J32" s="299"/>
      <c r="K32" s="299"/>
      <c r="L32" s="299"/>
      <c r="M32" s="299"/>
      <c r="N32" s="299"/>
      <c r="O32" s="299"/>
      <c r="P32" s="299"/>
      <c r="Q32" s="299"/>
      <c r="R32" s="299"/>
      <c r="S32" s="299"/>
      <c r="T32" s="302"/>
      <c r="U32" s="923">
        <f>'MAIN LEVEL'!$AB$28</f>
        <v>0</v>
      </c>
      <c r="V32" s="764"/>
      <c r="W32" s="764"/>
      <c r="X32" s="764"/>
      <c r="Y32" s="764"/>
      <c r="Z32" s="764"/>
      <c r="AA32" s="765"/>
      <c r="AB32" s="278"/>
      <c r="AC32" s="278"/>
      <c r="AD32" s="278"/>
      <c r="AE32" s="278"/>
      <c r="AF32" s="278"/>
      <c r="AG32" s="278"/>
      <c r="AH32" s="278"/>
      <c r="AI32" s="278"/>
    </row>
    <row r="33" spans="2:35" ht="15" customHeight="1" x14ac:dyDescent="0.25">
      <c r="G33" s="124"/>
      <c r="H33" s="297" t="s">
        <v>1772</v>
      </c>
      <c r="I33" s="298"/>
      <c r="J33" s="299"/>
      <c r="K33" s="299"/>
      <c r="L33" s="299"/>
      <c r="M33" s="299"/>
      <c r="N33" s="299"/>
      <c r="O33" s="299"/>
      <c r="P33" s="299"/>
      <c r="Q33" s="299"/>
      <c r="R33" s="299"/>
      <c r="S33" s="299"/>
      <c r="T33" s="302"/>
      <c r="U33" s="923">
        <f>U30-U32</f>
        <v>0</v>
      </c>
      <c r="V33" s="764"/>
      <c r="W33" s="764"/>
      <c r="X33" s="764"/>
      <c r="Y33" s="764"/>
      <c r="Z33" s="764"/>
      <c r="AA33" s="765"/>
      <c r="AB33" s="278"/>
      <c r="AC33" s="278"/>
      <c r="AD33" s="278"/>
      <c r="AE33" s="278"/>
      <c r="AF33" s="278"/>
      <c r="AG33" s="278"/>
      <c r="AH33" s="278"/>
      <c r="AI33" s="278"/>
    </row>
    <row r="34" spans="2:35" ht="15" customHeight="1" x14ac:dyDescent="0.25">
      <c r="B34" s="760"/>
      <c r="C34" s="761"/>
      <c r="D34" s="761"/>
      <c r="E34" s="761"/>
      <c r="G34" s="124"/>
      <c r="H34" s="124"/>
      <c r="I34" s="124"/>
      <c r="J34" s="124"/>
      <c r="K34" s="124"/>
      <c r="L34" s="124"/>
      <c r="M34" s="124"/>
      <c r="N34" s="124"/>
      <c r="O34" s="124"/>
      <c r="P34" s="124"/>
      <c r="Q34" s="124"/>
      <c r="R34" s="124"/>
      <c r="S34" s="124"/>
      <c r="T34" s="124"/>
      <c r="U34" s="124"/>
      <c r="V34" s="124"/>
      <c r="W34" s="124"/>
      <c r="X34" s="124"/>
      <c r="Y34" s="278"/>
      <c r="Z34" s="278"/>
      <c r="AA34" s="278"/>
      <c r="AB34" s="278"/>
      <c r="AC34" s="278"/>
      <c r="AD34" s="278"/>
      <c r="AE34" s="278"/>
      <c r="AF34" s="278"/>
      <c r="AG34" s="278"/>
      <c r="AH34" s="278"/>
      <c r="AI34" s="278"/>
    </row>
    <row r="35" spans="2:35" ht="15" customHeight="1" x14ac:dyDescent="0.25">
      <c r="G35" s="278"/>
      <c r="H35" s="278"/>
      <c r="I35" s="278"/>
      <c r="J35" s="278"/>
      <c r="K35" s="278"/>
      <c r="L35" s="278"/>
      <c r="M35" s="278"/>
      <c r="N35" s="278"/>
      <c r="O35" s="278"/>
      <c r="P35" s="278"/>
      <c r="Q35" s="278"/>
      <c r="R35" s="278"/>
      <c r="S35" s="278"/>
      <c r="T35" s="278"/>
      <c r="U35" s="278"/>
      <c r="V35" s="278"/>
      <c r="W35" s="278"/>
      <c r="X35" s="278"/>
      <c r="Y35" s="278"/>
      <c r="Z35" s="278"/>
      <c r="AA35" s="278"/>
      <c r="AB35" s="278"/>
      <c r="AC35" s="278"/>
      <c r="AD35" s="278"/>
      <c r="AE35" s="278"/>
      <c r="AF35" s="278"/>
      <c r="AG35" s="278"/>
      <c r="AH35" s="278"/>
      <c r="AI35" s="278"/>
    </row>
    <row r="36" spans="2:35" ht="15" customHeight="1" x14ac:dyDescent="0.25">
      <c r="B36" s="760"/>
      <c r="C36" s="761"/>
      <c r="D36" s="761"/>
      <c r="E36" s="761"/>
      <c r="G36" s="801" t="s">
        <v>1507</v>
      </c>
      <c r="H36" s="764"/>
      <c r="I36" s="764"/>
      <c r="J36" s="764"/>
      <c r="K36" s="764"/>
      <c r="L36" s="764"/>
      <c r="M36" s="764"/>
      <c r="N36" s="764"/>
      <c r="O36" s="764"/>
      <c r="P36" s="764"/>
      <c r="Q36" s="764"/>
      <c r="R36" s="764"/>
      <c r="S36" s="764"/>
      <c r="T36" s="764"/>
      <c r="U36" s="795" t="s">
        <v>1704</v>
      </c>
      <c r="V36" s="764"/>
      <c r="W36" s="764"/>
      <c r="X36" s="764"/>
      <c r="Y36" s="764"/>
      <c r="Z36" s="764"/>
      <c r="AA36" s="764"/>
      <c r="AB36" s="764"/>
      <c r="AC36" s="764"/>
      <c r="AD36" s="764"/>
      <c r="AE36" s="764"/>
      <c r="AF36" s="764"/>
      <c r="AG36" s="764"/>
      <c r="AH36" s="796"/>
      <c r="AI36" s="278"/>
    </row>
    <row r="37" spans="2:35" ht="15" customHeight="1" x14ac:dyDescent="0.25">
      <c r="G37" s="793" t="s">
        <v>796</v>
      </c>
      <c r="H37" s="794"/>
      <c r="I37" s="794"/>
      <c r="J37" s="794"/>
      <c r="K37" s="794"/>
      <c r="L37" s="794"/>
      <c r="M37" s="801" t="s">
        <v>1511</v>
      </c>
      <c r="N37" s="764"/>
      <c r="O37" s="764"/>
      <c r="P37" s="764"/>
      <c r="Q37" s="802" t="s">
        <v>1510</v>
      </c>
      <c r="R37" s="764"/>
      <c r="S37" s="764"/>
      <c r="T37" s="765"/>
      <c r="U37" s="793" t="s">
        <v>796</v>
      </c>
      <c r="V37" s="794"/>
      <c r="W37" s="794"/>
      <c r="X37" s="794"/>
      <c r="Y37" s="794"/>
      <c r="Z37" s="794"/>
      <c r="AA37" s="801" t="s">
        <v>1511</v>
      </c>
      <c r="AB37" s="764"/>
      <c r="AC37" s="764"/>
      <c r="AD37" s="764"/>
      <c r="AE37" s="802" t="s">
        <v>1510</v>
      </c>
      <c r="AF37" s="764"/>
      <c r="AG37" s="764"/>
      <c r="AH37" s="765"/>
      <c r="AI37" s="278"/>
    </row>
    <row r="38" spans="2:35" ht="15" customHeight="1" x14ac:dyDescent="0.25">
      <c r="G38" s="788"/>
      <c r="H38" s="789"/>
      <c r="I38" s="789"/>
      <c r="J38" s="789"/>
      <c r="K38" s="789"/>
      <c r="L38" s="790"/>
      <c r="M38" s="788"/>
      <c r="N38" s="789"/>
      <c r="O38" s="789"/>
      <c r="P38" s="790"/>
      <c r="Q38" s="788"/>
      <c r="R38" s="789"/>
      <c r="S38" s="789"/>
      <c r="T38" s="790"/>
      <c r="U38" s="788"/>
      <c r="V38" s="789"/>
      <c r="W38" s="789"/>
      <c r="X38" s="789"/>
      <c r="Y38" s="789"/>
      <c r="Z38" s="790"/>
      <c r="AA38" s="788"/>
      <c r="AB38" s="789"/>
      <c r="AC38" s="789"/>
      <c r="AD38" s="790"/>
      <c r="AE38" s="788"/>
      <c r="AF38" s="789"/>
      <c r="AG38" s="789"/>
      <c r="AH38" s="790"/>
      <c r="AI38" s="278"/>
    </row>
    <row r="39" spans="2:35" ht="15" customHeight="1" x14ac:dyDescent="0.25">
      <c r="G39" s="283"/>
      <c r="H39" s="124"/>
      <c r="I39" s="124"/>
      <c r="J39" s="124"/>
      <c r="K39" s="124"/>
      <c r="L39" s="124"/>
      <c r="M39" s="283"/>
      <c r="N39" s="124"/>
      <c r="O39" s="124"/>
      <c r="P39" s="124"/>
      <c r="Q39" s="283"/>
      <c r="R39" s="124"/>
      <c r="S39" s="124"/>
      <c r="T39" s="125"/>
      <c r="U39" s="124"/>
      <c r="V39" s="124"/>
      <c r="W39" s="124"/>
      <c r="X39" s="124"/>
      <c r="Y39" s="124"/>
      <c r="Z39" s="124"/>
      <c r="AA39" s="283"/>
      <c r="AB39" s="124"/>
      <c r="AC39" s="124"/>
      <c r="AD39" s="125"/>
      <c r="AE39" s="283"/>
      <c r="AF39" s="124"/>
      <c r="AG39" s="124"/>
      <c r="AH39" s="125"/>
      <c r="AI39" s="278"/>
    </row>
    <row r="40" spans="2:35" ht="15" customHeight="1" x14ac:dyDescent="0.25">
      <c r="G40" s="283"/>
      <c r="H40" s="124"/>
      <c r="I40" s="124"/>
      <c r="J40" s="124"/>
      <c r="K40" s="124"/>
      <c r="L40" s="124"/>
      <c r="M40" s="283"/>
      <c r="N40" s="124"/>
      <c r="O40" s="124"/>
      <c r="P40" s="124"/>
      <c r="Q40" s="283"/>
      <c r="R40" s="124"/>
      <c r="S40" s="124"/>
      <c r="T40" s="125"/>
      <c r="U40" s="124"/>
      <c r="V40" s="124"/>
      <c r="W40" s="124"/>
      <c r="X40" s="124"/>
      <c r="Y40" s="124"/>
      <c r="Z40" s="124"/>
      <c r="AA40" s="283"/>
      <c r="AB40" s="124"/>
      <c r="AC40" s="124"/>
      <c r="AD40" s="125"/>
      <c r="AE40" s="283"/>
      <c r="AF40" s="124"/>
      <c r="AG40" s="124"/>
      <c r="AH40" s="125"/>
      <c r="AI40" s="278"/>
    </row>
    <row r="41" spans="2:35" ht="15" customHeight="1" x14ac:dyDescent="0.25">
      <c r="G41" s="283"/>
      <c r="H41" s="124"/>
      <c r="I41" s="124"/>
      <c r="J41" s="124"/>
      <c r="K41" s="124"/>
      <c r="L41" s="124"/>
      <c r="M41" s="283"/>
      <c r="N41" s="124"/>
      <c r="O41" s="124"/>
      <c r="P41" s="124"/>
      <c r="Q41" s="283"/>
      <c r="R41" s="124"/>
      <c r="S41" s="124"/>
      <c r="T41" s="125"/>
      <c r="U41" s="124"/>
      <c r="V41" s="124"/>
      <c r="W41" s="124"/>
      <c r="X41" s="124"/>
      <c r="Y41" s="124"/>
      <c r="Z41" s="124"/>
      <c r="AA41" s="283"/>
      <c r="AB41" s="124"/>
      <c r="AC41" s="124"/>
      <c r="AD41" s="125"/>
      <c r="AE41" s="283"/>
      <c r="AF41" s="124"/>
      <c r="AG41" s="124"/>
      <c r="AH41" s="125"/>
      <c r="AI41" s="278"/>
    </row>
    <row r="42" spans="2:35" ht="15" customHeight="1" x14ac:dyDescent="0.25">
      <c r="G42" s="283"/>
      <c r="H42" s="124"/>
      <c r="I42" s="124"/>
      <c r="J42" s="124"/>
      <c r="K42" s="124"/>
      <c r="L42" s="124"/>
      <c r="M42" s="283"/>
      <c r="N42" s="124"/>
      <c r="O42" s="124"/>
      <c r="P42" s="124"/>
      <c r="Q42" s="283"/>
      <c r="R42" s="124"/>
      <c r="S42" s="124"/>
      <c r="T42" s="125"/>
      <c r="U42" s="124"/>
      <c r="V42" s="124"/>
      <c r="W42" s="124"/>
      <c r="X42" s="124"/>
      <c r="Y42" s="124"/>
      <c r="Z42" s="124"/>
      <c r="AA42" s="283"/>
      <c r="AB42" s="124"/>
      <c r="AC42" s="124"/>
      <c r="AD42" s="125"/>
      <c r="AE42" s="283"/>
      <c r="AF42" s="124"/>
      <c r="AG42" s="124"/>
      <c r="AH42" s="125"/>
      <c r="AI42" s="278"/>
    </row>
    <row r="43" spans="2:35" ht="15" customHeight="1" x14ac:dyDescent="0.25">
      <c r="G43" s="283"/>
      <c r="H43" s="124"/>
      <c r="I43" s="124"/>
      <c r="J43" s="124"/>
      <c r="K43" s="124"/>
      <c r="L43" s="124"/>
      <c r="M43" s="283"/>
      <c r="N43" s="124"/>
      <c r="O43" s="124"/>
      <c r="P43" s="124"/>
      <c r="Q43" s="283"/>
      <c r="R43" s="124"/>
      <c r="S43" s="124"/>
      <c r="T43" s="125"/>
      <c r="U43" s="124"/>
      <c r="V43" s="124"/>
      <c r="W43" s="124"/>
      <c r="X43" s="124"/>
      <c r="Y43" s="124"/>
      <c r="Z43" s="124"/>
      <c r="AA43" s="283"/>
      <c r="AB43" s="124"/>
      <c r="AC43" s="124"/>
      <c r="AD43" s="125"/>
      <c r="AE43" s="283"/>
      <c r="AF43" s="124"/>
      <c r="AG43" s="124"/>
      <c r="AH43" s="125"/>
      <c r="AI43" s="278"/>
    </row>
    <row r="44" spans="2:35" ht="15" customHeight="1" x14ac:dyDescent="0.25">
      <c r="G44" s="283"/>
      <c r="H44" s="124"/>
      <c r="I44" s="124"/>
      <c r="J44" s="124"/>
      <c r="K44" s="124"/>
      <c r="L44" s="124"/>
      <c r="M44" s="283"/>
      <c r="N44" s="124"/>
      <c r="O44" s="124"/>
      <c r="P44" s="124"/>
      <c r="Q44" s="283"/>
      <c r="R44" s="124"/>
      <c r="S44" s="124"/>
      <c r="T44" s="125"/>
      <c r="U44" s="124"/>
      <c r="V44" s="124"/>
      <c r="W44" s="124"/>
      <c r="X44" s="124"/>
      <c r="Y44" s="124"/>
      <c r="Z44" s="124"/>
      <c r="AA44" s="283"/>
      <c r="AB44" s="124"/>
      <c r="AC44" s="124"/>
      <c r="AD44" s="125"/>
      <c r="AE44" s="283"/>
      <c r="AF44" s="124"/>
      <c r="AG44" s="124"/>
      <c r="AH44" s="125"/>
      <c r="AI44" s="278"/>
    </row>
    <row r="45" spans="2:35" ht="15" customHeight="1" x14ac:dyDescent="0.25">
      <c r="G45" s="283"/>
      <c r="H45" s="124"/>
      <c r="I45" s="124"/>
      <c r="J45" s="124"/>
      <c r="K45" s="124"/>
      <c r="L45" s="124"/>
      <c r="M45" s="283"/>
      <c r="N45" s="124"/>
      <c r="O45" s="124"/>
      <c r="P45" s="124"/>
      <c r="Q45" s="283"/>
      <c r="R45" s="124"/>
      <c r="S45" s="124"/>
      <c r="T45" s="125"/>
      <c r="U45" s="124"/>
      <c r="V45" s="124"/>
      <c r="W45" s="124"/>
      <c r="X45" s="124"/>
      <c r="Y45" s="124"/>
      <c r="Z45" s="124"/>
      <c r="AA45" s="283"/>
      <c r="AB45" s="124"/>
      <c r="AC45" s="124"/>
      <c r="AD45" s="125"/>
      <c r="AE45" s="283"/>
      <c r="AF45" s="124"/>
      <c r="AG45" s="124"/>
      <c r="AH45" s="125"/>
      <c r="AI45" s="278"/>
    </row>
    <row r="46" spans="2:35" ht="15" customHeight="1" x14ac:dyDescent="0.25">
      <c r="G46" s="283"/>
      <c r="H46" s="124"/>
      <c r="I46" s="124"/>
      <c r="J46" s="124"/>
      <c r="K46" s="124"/>
      <c r="L46" s="124"/>
      <c r="M46" s="283"/>
      <c r="N46" s="124"/>
      <c r="O46" s="124"/>
      <c r="P46" s="124"/>
      <c r="Q46" s="283"/>
      <c r="R46" s="124"/>
      <c r="S46" s="124"/>
      <c r="T46" s="125"/>
      <c r="U46" s="124"/>
      <c r="V46" s="124"/>
      <c r="W46" s="124"/>
      <c r="X46" s="124"/>
      <c r="Y46" s="124"/>
      <c r="Z46" s="124"/>
      <c r="AA46" s="283"/>
      <c r="AB46" s="124"/>
      <c r="AC46" s="124"/>
      <c r="AD46" s="125"/>
      <c r="AE46" s="283"/>
      <c r="AF46" s="124"/>
      <c r="AG46" s="124"/>
      <c r="AH46" s="125"/>
      <c r="AI46" s="278"/>
    </row>
    <row r="47" spans="2:35" ht="15" customHeight="1" x14ac:dyDescent="0.25">
      <c r="G47" s="283"/>
      <c r="H47" s="124"/>
      <c r="I47" s="124"/>
      <c r="J47" s="124"/>
      <c r="K47" s="124"/>
      <c r="L47" s="124"/>
      <c r="M47" s="283"/>
      <c r="N47" s="124"/>
      <c r="O47" s="124"/>
      <c r="P47" s="124"/>
      <c r="Q47" s="283"/>
      <c r="R47" s="124"/>
      <c r="S47" s="124"/>
      <c r="T47" s="125"/>
      <c r="U47" s="124"/>
      <c r="V47" s="124"/>
      <c r="W47" s="124"/>
      <c r="X47" s="124"/>
      <c r="Y47" s="124"/>
      <c r="Z47" s="124"/>
      <c r="AA47" s="283"/>
      <c r="AB47" s="124"/>
      <c r="AC47" s="124"/>
      <c r="AD47" s="125"/>
      <c r="AE47" s="283"/>
      <c r="AF47" s="124"/>
      <c r="AG47" s="124"/>
      <c r="AH47" s="125"/>
      <c r="AI47" s="278"/>
    </row>
    <row r="48" spans="2:35" ht="15" customHeight="1" x14ac:dyDescent="0.25">
      <c r="G48" s="283"/>
      <c r="H48" s="124"/>
      <c r="I48" s="124"/>
      <c r="J48" s="124"/>
      <c r="K48" s="124"/>
      <c r="L48" s="124"/>
      <c r="M48" s="283"/>
      <c r="N48" s="124"/>
      <c r="O48" s="124"/>
      <c r="P48" s="124"/>
      <c r="Q48" s="283"/>
      <c r="R48" s="124"/>
      <c r="S48" s="124"/>
      <c r="T48" s="125"/>
      <c r="U48" s="124"/>
      <c r="V48" s="124"/>
      <c r="W48" s="124"/>
      <c r="X48" s="124"/>
      <c r="Y48" s="124"/>
      <c r="Z48" s="124"/>
      <c r="AA48" s="283"/>
      <c r="AB48" s="124"/>
      <c r="AC48" s="124"/>
      <c r="AD48" s="125"/>
      <c r="AE48" s="283"/>
      <c r="AF48" s="124"/>
      <c r="AG48" s="124"/>
      <c r="AH48" s="125"/>
      <c r="AI48" s="278"/>
    </row>
    <row r="49" spans="7:35" x14ac:dyDescent="0.25">
      <c r="G49" s="283"/>
      <c r="H49" s="124"/>
      <c r="I49" s="124"/>
      <c r="J49" s="124"/>
      <c r="K49" s="124"/>
      <c r="L49" s="124"/>
      <c r="M49" s="283"/>
      <c r="N49" s="124"/>
      <c r="O49" s="124"/>
      <c r="P49" s="124"/>
      <c r="Q49" s="283"/>
      <c r="R49" s="124"/>
      <c r="S49" s="124"/>
      <c r="T49" s="125"/>
      <c r="U49" s="124"/>
      <c r="V49" s="124"/>
      <c r="W49" s="124"/>
      <c r="X49" s="124"/>
      <c r="Y49" s="124"/>
      <c r="Z49" s="124"/>
      <c r="AA49" s="283"/>
      <c r="AB49" s="124"/>
      <c r="AC49" s="124"/>
      <c r="AD49" s="125"/>
      <c r="AE49" s="283"/>
      <c r="AF49" s="124"/>
      <c r="AG49" s="124"/>
      <c r="AH49" s="125"/>
      <c r="AI49" s="278"/>
    </row>
    <row r="50" spans="7:35" x14ac:dyDescent="0.25">
      <c r="G50" s="285"/>
      <c r="H50" s="190"/>
      <c r="I50" s="190"/>
      <c r="J50" s="190"/>
      <c r="K50" s="190"/>
      <c r="L50" s="190"/>
      <c r="M50" s="285"/>
      <c r="N50" s="190"/>
      <c r="O50" s="190"/>
      <c r="P50" s="190"/>
      <c r="Q50" s="285"/>
      <c r="R50" s="190"/>
      <c r="S50" s="190"/>
      <c r="T50" s="243"/>
      <c r="U50" s="190"/>
      <c r="V50" s="190"/>
      <c r="W50" s="190"/>
      <c r="X50" s="190"/>
      <c r="Y50" s="190"/>
      <c r="Z50" s="190"/>
      <c r="AA50" s="285"/>
      <c r="AB50" s="190"/>
      <c r="AC50" s="190"/>
      <c r="AD50" s="243"/>
      <c r="AE50" s="285"/>
      <c r="AF50" s="190"/>
      <c r="AG50" s="190"/>
      <c r="AH50" s="243"/>
      <c r="AI50" s="278"/>
    </row>
    <row r="51" spans="7:35" x14ac:dyDescent="0.25">
      <c r="G51" s="3"/>
      <c r="H51" s="55"/>
      <c r="I51" s="55"/>
      <c r="J51" s="55"/>
      <c r="K51" s="55"/>
      <c r="L51" s="288" t="s">
        <v>1705</v>
      </c>
      <c r="M51" s="55">
        <f>'MAIN LEVEL'!Z28</f>
        <v>0</v>
      </c>
    </row>
  </sheetData>
  <mergeCells count="70">
    <mergeCell ref="S16:T16"/>
    <mergeCell ref="U18:AA18"/>
    <mergeCell ref="G9:T11"/>
    <mergeCell ref="G37:L37"/>
    <mergeCell ref="H20:R20"/>
    <mergeCell ref="H23:R23"/>
    <mergeCell ref="U33:AA33"/>
    <mergeCell ref="H30:R30"/>
    <mergeCell ref="U24:AA24"/>
    <mergeCell ref="H26:R26"/>
    <mergeCell ref="U23:AA23"/>
    <mergeCell ref="U21:AA21"/>
    <mergeCell ref="AE38:AH38"/>
    <mergeCell ref="U28:AA28"/>
    <mergeCell ref="B6:E6"/>
    <mergeCell ref="B30:E30"/>
    <mergeCell ref="H29:R29"/>
    <mergeCell ref="B15:E15"/>
    <mergeCell ref="AE37:AH37"/>
    <mergeCell ref="U37:Z37"/>
    <mergeCell ref="U20:AA20"/>
    <mergeCell ref="B20:E20"/>
    <mergeCell ref="U19:AA19"/>
    <mergeCell ref="H27:R27"/>
    <mergeCell ref="S30:T30"/>
    <mergeCell ref="G7:AH7"/>
    <mergeCell ref="B8:E8"/>
    <mergeCell ref="U32:AA32"/>
    <mergeCell ref="AA38:AD38"/>
    <mergeCell ref="Q37:T37"/>
    <mergeCell ref="U38:Z38"/>
    <mergeCell ref="U27:AA27"/>
    <mergeCell ref="U30:AA30"/>
    <mergeCell ref="AA37:AD37"/>
    <mergeCell ref="Q38:T38"/>
    <mergeCell ref="H28:R28"/>
    <mergeCell ref="S17:T29"/>
    <mergeCell ref="H18:R18"/>
    <mergeCell ref="B4:E4"/>
    <mergeCell ref="U26:AA26"/>
    <mergeCell ref="U22:AA22"/>
    <mergeCell ref="B16:E16"/>
    <mergeCell ref="H21:R21"/>
    <mergeCell ref="B18:E18"/>
    <mergeCell ref="H17:R17"/>
    <mergeCell ref="B12:E12"/>
    <mergeCell ref="H16:R16"/>
    <mergeCell ref="U17:AA17"/>
    <mergeCell ref="H19:R19"/>
    <mergeCell ref="H22:R22"/>
    <mergeCell ref="B14:E14"/>
    <mergeCell ref="U25:AA25"/>
    <mergeCell ref="U16:AA16"/>
    <mergeCell ref="B17:E17"/>
    <mergeCell ref="B10:E10"/>
    <mergeCell ref="B28:E28"/>
    <mergeCell ref="M37:P37"/>
    <mergeCell ref="G38:L38"/>
    <mergeCell ref="B34:E34"/>
    <mergeCell ref="B13:E13"/>
    <mergeCell ref="H24:R24"/>
    <mergeCell ref="G13:AH13"/>
    <mergeCell ref="B19:E19"/>
    <mergeCell ref="M38:P38"/>
    <mergeCell ref="U29:AA29"/>
    <mergeCell ref="G36:T36"/>
    <mergeCell ref="B36:E36"/>
    <mergeCell ref="B32:E32"/>
    <mergeCell ref="U36:AH36"/>
    <mergeCell ref="H25:R25"/>
  </mergeCells>
  <hyperlinks>
    <hyperlink ref="B4" location="PANDUAN!A1" display="PANDUAN" xr:uid="{00000000-0004-0000-4A00-000000000000}"/>
    <hyperlink ref="B6" location="'EWS DIRECTORY'!A1" display="EWS DIRECTORY" xr:uid="{00000000-0004-0000-4A00-000001000000}"/>
    <hyperlink ref="B8" location="'DATA PEMICU'!A1" display="DATA PEMICU" xr:uid="{00000000-0004-0000-4A00-000002000000}"/>
    <hyperlink ref="B10" location="'DATA PENGUJI'!A1" display="DATA PENGUJI" xr:uid="{00000000-0004-0000-4A00-000003000000}"/>
    <hyperlink ref="B12" location="'MAIN LEVEL'!A1" display="MAIN LEVEL" xr:uid="{00000000-0004-0000-4A00-000004000000}"/>
  </hyperlinks>
  <pageMargins left="0.70866141732283472" right="0.17" top="0.74803149606299213" bottom="0.74803149606299213" header="0.31496062992125978" footer="0.31496062992125978"/>
  <pageSetup paperSize="9" scale="76" orientation="portrai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Sheet42">
    <tabColor theme="4" tint="-0.249977111117893"/>
  </sheetPr>
  <dimension ref="A1:DG81"/>
  <sheetViews>
    <sheetView topLeftCell="B26"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7" width="4.109375" customWidth="1"/>
    <col min="8" max="9" width="3.5546875" customWidth="1"/>
    <col min="10" max="10" width="2.6640625" customWidth="1"/>
    <col min="11" max="16" width="3.5546875" customWidth="1"/>
    <col min="17" max="18" width="2.6640625" customWidth="1"/>
    <col min="19" max="19" width="4.5546875" customWidth="1"/>
    <col min="20" max="102" width="3.5546875" customWidth="1"/>
  </cols>
  <sheetData>
    <row r="1" spans="1:111" ht="14.25" customHeight="1" x14ac:dyDescent="0.25">
      <c r="G1" s="178"/>
      <c r="AL1" s="110"/>
      <c r="AM1" s="110"/>
      <c r="AN1" s="110"/>
      <c r="AO1" s="110"/>
      <c r="AP1" s="110"/>
      <c r="AQ1" s="110"/>
      <c r="AR1" s="110"/>
      <c r="AS1" s="110"/>
      <c r="AT1" s="110"/>
      <c r="AU1" s="110"/>
      <c r="AV1" s="110"/>
      <c r="AW1" s="110"/>
      <c r="AX1" s="110"/>
      <c r="AY1" s="110"/>
      <c r="AZ1" s="110"/>
      <c r="BA1" s="110"/>
      <c r="BB1" s="110"/>
      <c r="BC1" s="110"/>
      <c r="BD1" s="110"/>
      <c r="BE1" s="110"/>
      <c r="BF1" s="110"/>
      <c r="BG1" s="110"/>
      <c r="BH1" s="110"/>
      <c r="BI1" s="110"/>
      <c r="BJ1" s="110"/>
      <c r="BK1" s="110"/>
      <c r="BL1" s="110"/>
      <c r="BM1" s="110"/>
      <c r="BN1" s="110"/>
      <c r="BO1" s="110"/>
      <c r="BP1" s="110"/>
      <c r="BQ1" s="110"/>
      <c r="BR1" s="110"/>
      <c r="BS1" s="110"/>
      <c r="BT1" s="110"/>
      <c r="BU1" s="110"/>
      <c r="BV1" s="110"/>
      <c r="BW1" s="110"/>
      <c r="BX1" s="110"/>
      <c r="BY1" s="110"/>
      <c r="BZ1" s="110"/>
      <c r="CA1" s="110"/>
      <c r="CB1" s="110"/>
      <c r="CC1" s="110"/>
      <c r="CD1" s="110"/>
      <c r="CE1" s="110"/>
      <c r="CF1" s="110"/>
      <c r="CG1" s="110"/>
      <c r="CH1" s="110"/>
      <c r="CI1" s="110"/>
      <c r="CJ1" s="110"/>
      <c r="CK1" s="110"/>
      <c r="CL1" s="110"/>
      <c r="CM1" s="110"/>
      <c r="CN1" s="110"/>
      <c r="CO1" s="110"/>
      <c r="CP1" s="110"/>
      <c r="CQ1" s="110"/>
      <c r="CR1" s="110"/>
      <c r="CS1" s="110"/>
      <c r="CT1" s="110"/>
      <c r="CU1" s="110"/>
      <c r="CV1" s="110"/>
      <c r="CW1" s="110"/>
      <c r="CX1" s="110"/>
    </row>
    <row r="2" spans="1:111" ht="14.25" customHeight="1" x14ac:dyDescent="0.25">
      <c r="G2" t="s">
        <v>1674</v>
      </c>
      <c r="AL2" s="110"/>
      <c r="AM2" s="110"/>
      <c r="AN2" s="110"/>
      <c r="AO2" s="110"/>
      <c r="AP2" s="110"/>
      <c r="AQ2" s="110"/>
      <c r="AR2" s="110"/>
      <c r="AS2" s="110"/>
      <c r="AT2" s="110"/>
      <c r="AU2" s="110"/>
      <c r="AV2" s="110"/>
      <c r="AW2" s="110"/>
      <c r="AX2" s="110"/>
      <c r="AY2" s="110"/>
      <c r="AZ2" s="110"/>
      <c r="BA2" s="110"/>
      <c r="BB2" s="110"/>
      <c r="BC2" s="110"/>
      <c r="BD2" s="110"/>
      <c r="BE2" s="110"/>
      <c r="BF2" s="110"/>
      <c r="BG2" s="110"/>
      <c r="BH2" s="110"/>
      <c r="BI2" s="110"/>
      <c r="BJ2" s="110"/>
      <c r="BK2" s="110"/>
      <c r="BL2" s="110"/>
      <c r="BM2" s="110"/>
      <c r="BN2" s="110"/>
      <c r="BO2" s="110"/>
      <c r="BP2" s="110"/>
      <c r="BQ2" s="110"/>
      <c r="BR2" s="110"/>
      <c r="BS2" s="110"/>
      <c r="BT2" s="110"/>
      <c r="BU2" s="110"/>
      <c r="BV2" s="110"/>
      <c r="BW2" s="110"/>
      <c r="BX2" s="110"/>
      <c r="BY2" s="110"/>
      <c r="BZ2" s="110"/>
      <c r="CA2" s="110"/>
      <c r="CB2" s="110"/>
      <c r="CC2" s="110"/>
      <c r="CD2" s="110"/>
      <c r="CE2" s="110"/>
      <c r="CF2" s="110"/>
      <c r="CG2" s="110"/>
      <c r="CH2" s="110"/>
      <c r="CI2" s="110"/>
      <c r="CJ2" s="110"/>
      <c r="CK2" s="110"/>
      <c r="CL2" s="110"/>
      <c r="CM2" s="110"/>
      <c r="CN2" s="110"/>
      <c r="CO2" s="110"/>
      <c r="CP2" s="110"/>
      <c r="CQ2" s="110"/>
      <c r="CR2" s="110"/>
      <c r="CS2" s="110"/>
      <c r="CT2" s="110"/>
      <c r="CU2" s="110"/>
      <c r="CV2" s="110"/>
      <c r="CW2" s="110"/>
      <c r="CX2" s="110"/>
    </row>
    <row r="3" spans="1:111" ht="14.25" customHeight="1" x14ac:dyDescent="0.25">
      <c r="B3" s="111"/>
      <c r="C3" s="111"/>
      <c r="D3" s="111"/>
      <c r="E3" s="111"/>
      <c r="AL3" s="110"/>
      <c r="AM3" s="110"/>
      <c r="AN3" s="110"/>
      <c r="AO3" s="110"/>
      <c r="AP3" s="110"/>
      <c r="AQ3" s="110"/>
      <c r="AR3" s="110"/>
      <c r="AS3" s="110"/>
      <c r="AT3" s="110"/>
      <c r="AU3" s="110"/>
      <c r="AV3" s="110"/>
      <c r="AW3" s="110"/>
      <c r="AX3" s="110"/>
      <c r="AY3" s="110"/>
      <c r="AZ3" s="110"/>
      <c r="BA3" s="110"/>
      <c r="BB3" s="110"/>
      <c r="BC3" s="110"/>
      <c r="BD3" s="110"/>
      <c r="BE3" s="110"/>
      <c r="BF3" s="110"/>
      <c r="BG3" s="110"/>
      <c r="BH3" s="110"/>
      <c r="BI3" s="110"/>
      <c r="BJ3" s="110"/>
      <c r="BK3" s="110"/>
      <c r="BL3" s="110"/>
      <c r="BM3" s="110"/>
      <c r="BN3" s="110"/>
      <c r="BO3" s="110"/>
      <c r="BP3" s="110"/>
      <c r="BQ3" s="110"/>
      <c r="BR3" s="110"/>
      <c r="BS3" s="110"/>
      <c r="BT3" s="110"/>
      <c r="BU3" s="110"/>
      <c r="BV3" s="110"/>
      <c r="BW3" s="110"/>
      <c r="BX3" s="110"/>
      <c r="BY3" s="110"/>
      <c r="BZ3" s="110"/>
      <c r="CA3" s="110"/>
      <c r="CB3" s="110"/>
      <c r="CC3" s="110"/>
      <c r="CD3" s="110"/>
      <c r="CE3" s="110"/>
      <c r="CF3" s="110"/>
      <c r="CG3" s="110"/>
      <c r="CH3" s="110"/>
      <c r="CI3" s="110"/>
      <c r="CJ3" s="110"/>
      <c r="CK3" s="110"/>
      <c r="CL3" s="110"/>
      <c r="CM3" s="110"/>
      <c r="CN3" s="110"/>
      <c r="CO3" s="110"/>
      <c r="CP3" s="110"/>
      <c r="CQ3" s="110"/>
      <c r="CR3" s="110"/>
      <c r="CS3" s="110"/>
      <c r="CT3" s="110"/>
      <c r="CU3" s="110"/>
      <c r="CV3" s="110"/>
      <c r="CW3" s="110"/>
      <c r="CX3" s="110"/>
    </row>
    <row r="4" spans="1:111" ht="14.25" customHeight="1" x14ac:dyDescent="0.25">
      <c r="B4" s="762" t="s">
        <v>79</v>
      </c>
      <c r="C4" s="761"/>
      <c r="D4" s="761"/>
      <c r="E4" s="761"/>
      <c r="AL4" s="110"/>
      <c r="AM4" s="110"/>
      <c r="AN4" s="110"/>
      <c r="AO4" s="110"/>
      <c r="AP4" s="110"/>
      <c r="AQ4" s="110"/>
      <c r="AR4" s="110"/>
      <c r="AS4" s="110"/>
      <c r="AT4" s="110"/>
      <c r="AU4" s="110"/>
      <c r="AV4" s="110"/>
      <c r="AW4" s="110"/>
      <c r="AX4" s="110"/>
      <c r="AY4" s="110"/>
      <c r="AZ4" s="110"/>
      <c r="BA4" s="110"/>
      <c r="BB4" s="110"/>
      <c r="BC4" s="110"/>
      <c r="BD4" s="110"/>
      <c r="BE4" s="110"/>
      <c r="BF4" s="110"/>
      <c r="BG4" s="110"/>
      <c r="BH4" s="110"/>
      <c r="BI4" s="110"/>
      <c r="BJ4" s="110"/>
      <c r="BK4" s="110"/>
      <c r="BL4" s="110"/>
      <c r="BM4" s="110"/>
      <c r="BN4" s="110"/>
      <c r="BO4" s="110"/>
      <c r="BP4" s="110"/>
      <c r="BQ4" s="110"/>
      <c r="BR4" s="110"/>
      <c r="BS4" s="110"/>
      <c r="BT4" s="110"/>
      <c r="BU4" s="110"/>
      <c r="BV4" s="110"/>
      <c r="BW4" s="110"/>
      <c r="BX4" s="110"/>
      <c r="BY4" s="110"/>
      <c r="BZ4" s="110"/>
      <c r="CA4" s="110"/>
      <c r="CB4" s="110"/>
      <c r="CC4" s="110"/>
      <c r="CD4" s="110"/>
      <c r="CE4" s="110"/>
      <c r="CF4" s="110"/>
      <c r="CG4" s="110"/>
      <c r="CH4" s="110"/>
      <c r="CI4" s="110"/>
      <c r="CJ4" s="110"/>
      <c r="CK4" s="110"/>
      <c r="CL4" s="110"/>
      <c r="CM4" s="110"/>
      <c r="CN4" s="110"/>
      <c r="CO4" s="110"/>
      <c r="CP4" s="110"/>
      <c r="CQ4" s="110"/>
      <c r="CR4" s="110"/>
      <c r="CS4" s="110"/>
      <c r="CT4" s="110"/>
      <c r="CU4" s="110"/>
      <c r="CV4" s="110"/>
      <c r="CW4" s="110"/>
      <c r="CX4" s="110"/>
    </row>
    <row r="5" spans="1:111" ht="14.25" customHeight="1" x14ac:dyDescent="0.25">
      <c r="B5" s="111"/>
      <c r="C5" s="111"/>
      <c r="D5" s="111"/>
      <c r="E5" s="111"/>
      <c r="AL5" s="110"/>
      <c r="AM5" s="110"/>
      <c r="AN5" s="110"/>
      <c r="AO5" s="110"/>
      <c r="AP5" s="110"/>
      <c r="AQ5" s="110"/>
      <c r="AR5" s="110"/>
      <c r="AS5" s="110"/>
      <c r="AT5" s="110"/>
      <c r="AU5" s="110"/>
      <c r="AV5" s="110"/>
      <c r="AW5" s="110"/>
      <c r="AX5" s="110"/>
      <c r="AY5" s="110"/>
      <c r="AZ5" s="110"/>
      <c r="BA5" s="110"/>
      <c r="BB5" s="110"/>
      <c r="BC5" s="110"/>
      <c r="BD5" s="110"/>
      <c r="BE5" s="110"/>
      <c r="BF5" s="110"/>
      <c r="BG5" s="110"/>
      <c r="BH5" s="110"/>
      <c r="BI5" s="110"/>
      <c r="BJ5" s="110"/>
      <c r="BK5" s="110"/>
      <c r="BL5" s="110"/>
      <c r="BM5" s="110"/>
      <c r="BN5" s="110"/>
      <c r="BO5" s="110"/>
      <c r="BP5" s="110"/>
      <c r="BQ5" s="110"/>
      <c r="BR5" s="110"/>
      <c r="BS5" s="110"/>
      <c r="BT5" s="110"/>
      <c r="BU5" s="110"/>
      <c r="BV5" s="110"/>
      <c r="BW5" s="110"/>
      <c r="BX5" s="110"/>
      <c r="BY5" s="110"/>
      <c r="BZ5" s="110"/>
      <c r="CA5" s="110"/>
      <c r="CB5" s="110"/>
      <c r="CC5" s="110"/>
      <c r="CD5" s="110"/>
      <c r="CE5" s="110"/>
      <c r="CF5" s="110"/>
      <c r="CG5" s="110"/>
      <c r="CH5" s="110"/>
      <c r="CI5" s="110"/>
      <c r="CJ5" s="110"/>
      <c r="CK5" s="110"/>
      <c r="CL5" s="110"/>
      <c r="CM5" s="110"/>
      <c r="CN5" s="110"/>
      <c r="CO5" s="110"/>
      <c r="CP5" s="110"/>
      <c r="CQ5" s="110"/>
      <c r="CR5" s="110"/>
      <c r="CS5" s="110"/>
      <c r="CT5" s="110"/>
      <c r="CU5" s="110"/>
      <c r="CV5" s="110"/>
      <c r="CW5" s="110"/>
      <c r="CX5" s="110"/>
    </row>
    <row r="6" spans="1:111" ht="14.25" customHeight="1" x14ac:dyDescent="0.25">
      <c r="B6" s="762" t="s">
        <v>87</v>
      </c>
      <c r="C6" s="761"/>
      <c r="D6" s="761"/>
      <c r="E6" s="761"/>
      <c r="AL6" s="110"/>
      <c r="AM6" s="110"/>
      <c r="AN6" s="110"/>
      <c r="AO6" s="110"/>
      <c r="AP6" s="110"/>
      <c r="AQ6" s="110"/>
      <c r="AR6" s="110"/>
      <c r="AS6" s="110"/>
      <c r="AT6" s="110"/>
      <c r="AU6" s="110"/>
      <c r="AV6" s="110"/>
      <c r="AW6" s="110"/>
      <c r="AX6" s="110"/>
      <c r="AY6" s="110"/>
      <c r="AZ6" s="110"/>
      <c r="BA6" s="110"/>
      <c r="BB6" s="110"/>
      <c r="BC6" s="110"/>
      <c r="BD6" s="110"/>
      <c r="BE6" s="110"/>
      <c r="BF6" s="110"/>
      <c r="BG6" s="110"/>
      <c r="BH6" s="110"/>
      <c r="BI6" s="110"/>
      <c r="BJ6" s="110"/>
      <c r="BK6" s="110"/>
      <c r="BL6" s="110"/>
      <c r="BM6" s="110"/>
      <c r="BN6" s="110"/>
      <c r="BO6" s="110"/>
      <c r="BP6" s="110"/>
      <c r="BQ6" s="110"/>
      <c r="BR6" s="110"/>
      <c r="BS6" s="110"/>
      <c r="BT6" s="110"/>
      <c r="BU6" s="110"/>
      <c r="BV6" s="110"/>
      <c r="BW6" s="110"/>
      <c r="BX6" s="110"/>
      <c r="BY6" s="110"/>
      <c r="BZ6" s="110"/>
      <c r="CA6" s="110"/>
      <c r="CB6" s="110"/>
      <c r="CC6" s="110"/>
      <c r="CD6" s="110"/>
      <c r="CE6" s="110"/>
      <c r="CF6" s="110"/>
      <c r="CG6" s="110"/>
      <c r="CH6" s="110"/>
      <c r="CI6" s="110"/>
      <c r="CJ6" s="110"/>
      <c r="CK6" s="110"/>
      <c r="CL6" s="110"/>
      <c r="CM6" s="110"/>
      <c r="CN6" s="110"/>
      <c r="CO6" s="110"/>
      <c r="CP6" s="110"/>
      <c r="CQ6" s="110"/>
      <c r="CR6" s="110"/>
      <c r="CS6" s="110"/>
      <c r="CT6" s="110"/>
      <c r="CU6" s="110"/>
      <c r="CV6" s="110"/>
      <c r="CW6" s="110"/>
      <c r="CX6" s="110"/>
    </row>
    <row r="7" spans="1:111" ht="14.25" customHeight="1" x14ac:dyDescent="0.25">
      <c r="B7" s="111"/>
      <c r="C7" s="111"/>
      <c r="D7" s="111"/>
      <c r="E7" s="111"/>
      <c r="G7" s="960"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110"/>
      <c r="AM7" s="110"/>
      <c r="AN7" s="110"/>
      <c r="AO7" s="110"/>
      <c r="AP7" s="110"/>
      <c r="AQ7" s="110"/>
      <c r="AR7" s="110"/>
      <c r="AS7" s="110"/>
      <c r="AT7" s="110"/>
      <c r="AU7" s="110"/>
      <c r="AV7" s="110"/>
      <c r="AW7" s="110"/>
      <c r="AX7" s="110"/>
      <c r="AY7" s="110"/>
      <c r="AZ7" s="110"/>
      <c r="BA7" s="110"/>
      <c r="BB7" s="110"/>
      <c r="BC7" s="110"/>
      <c r="BD7" s="110"/>
      <c r="BE7" s="110"/>
      <c r="BF7" s="110"/>
      <c r="BG7" s="110"/>
      <c r="BH7" s="110"/>
      <c r="BI7" s="110"/>
      <c r="BJ7" s="110"/>
      <c r="BK7" s="110"/>
      <c r="BL7" s="110"/>
      <c r="BM7" s="110"/>
      <c r="BN7" s="110"/>
      <c r="BO7" s="110"/>
      <c r="BP7" s="110"/>
      <c r="BQ7" s="110"/>
      <c r="BR7" s="110"/>
      <c r="BS7" s="110"/>
      <c r="BT7" s="110"/>
      <c r="BU7" s="110"/>
      <c r="BV7" s="110"/>
      <c r="BW7" s="110"/>
      <c r="BX7" s="110"/>
      <c r="BY7" s="110"/>
      <c r="BZ7" s="110"/>
      <c r="CA7" s="110"/>
      <c r="CB7" s="110"/>
      <c r="CC7" s="110"/>
      <c r="CD7" s="110"/>
      <c r="CE7" s="110"/>
      <c r="CF7" s="110"/>
      <c r="CG7" s="110"/>
      <c r="CH7" s="110"/>
      <c r="CI7" s="110"/>
      <c r="CJ7" s="110"/>
      <c r="CK7" s="110"/>
      <c r="CL7" s="110"/>
      <c r="CM7" s="110"/>
      <c r="CN7" s="110"/>
      <c r="CO7" s="110"/>
      <c r="CP7" s="110"/>
      <c r="CQ7" s="110"/>
      <c r="CR7" s="110"/>
      <c r="CS7" s="110"/>
      <c r="CT7" s="110"/>
      <c r="CU7" s="110"/>
      <c r="CV7" s="110"/>
      <c r="CW7" s="110"/>
      <c r="CX7" s="110"/>
    </row>
    <row r="8" spans="1:111" ht="14.25" customHeight="1" x14ac:dyDescent="0.25">
      <c r="B8" s="762" t="s">
        <v>94</v>
      </c>
      <c r="C8" s="761"/>
      <c r="D8" s="761"/>
      <c r="E8" s="761"/>
      <c r="AL8" s="110"/>
      <c r="AM8" s="110"/>
      <c r="AN8" s="110"/>
      <c r="AO8" s="110"/>
      <c r="AP8" s="110"/>
      <c r="AQ8" s="110"/>
      <c r="AR8" s="110"/>
      <c r="AS8" s="110"/>
      <c r="AT8" s="110"/>
      <c r="AU8" s="110"/>
      <c r="AV8" s="110"/>
      <c r="AW8" s="110"/>
      <c r="AX8" s="110"/>
      <c r="AY8" s="110"/>
      <c r="AZ8" s="110"/>
      <c r="BA8" s="110"/>
      <c r="BB8" s="110"/>
      <c r="BC8" s="110"/>
      <c r="BD8" s="110"/>
      <c r="BE8" s="110"/>
      <c r="BF8" s="110"/>
      <c r="BG8" s="110"/>
      <c r="BH8" s="110"/>
      <c r="BI8" s="110"/>
      <c r="BJ8" s="110"/>
      <c r="BK8" s="110"/>
      <c r="BL8" s="110"/>
      <c r="BM8" s="110"/>
      <c r="BN8" s="110"/>
      <c r="BO8" s="110"/>
      <c r="BP8" s="110"/>
      <c r="BQ8" s="110"/>
      <c r="BR8" s="110"/>
      <c r="BS8" s="110"/>
      <c r="BT8" s="110"/>
      <c r="BU8" s="110"/>
      <c r="BV8" s="110"/>
      <c r="BW8" s="110"/>
      <c r="BX8" s="110"/>
      <c r="BY8" s="110"/>
      <c r="BZ8" s="110"/>
      <c r="CA8" s="110"/>
      <c r="CB8" s="110"/>
      <c r="CC8" s="110"/>
      <c r="CD8" s="110"/>
      <c r="CE8" s="110"/>
      <c r="CF8" s="110"/>
      <c r="CG8" s="110"/>
      <c r="CH8" s="110"/>
      <c r="CI8" s="110"/>
      <c r="CJ8" s="110"/>
      <c r="CK8" s="110"/>
      <c r="CL8" s="110"/>
      <c r="CM8" s="110"/>
      <c r="CN8" s="110"/>
      <c r="CO8" s="110"/>
      <c r="CP8" s="110"/>
      <c r="CQ8" s="110"/>
      <c r="CR8" s="110"/>
      <c r="CS8" s="110"/>
      <c r="CT8" s="110"/>
      <c r="CU8" s="110"/>
      <c r="CV8" s="110"/>
      <c r="CW8" s="110"/>
      <c r="CX8" s="110"/>
    </row>
    <row r="9" spans="1:111" ht="14.25" customHeight="1" x14ac:dyDescent="0.25">
      <c r="B9" s="111"/>
      <c r="C9" s="111"/>
      <c r="D9" s="111"/>
      <c r="E9" s="111"/>
      <c r="G9" s="961" t="str">
        <f>"Pengujian "&amp;'C-2'!G9</f>
        <v>Pengujian Biaya Transportasi</v>
      </c>
      <c r="H9" s="789"/>
      <c r="I9" s="789"/>
      <c r="J9" s="789"/>
      <c r="K9" s="789"/>
      <c r="L9" s="789"/>
      <c r="M9" s="789"/>
      <c r="N9" s="789"/>
      <c r="O9" s="789"/>
      <c r="P9" s="789"/>
      <c r="Q9" s="789"/>
      <c r="R9" s="789"/>
      <c r="S9" s="789"/>
      <c r="T9" s="789"/>
      <c r="U9" s="789"/>
      <c r="V9" s="789"/>
      <c r="W9" s="789"/>
      <c r="X9" s="789"/>
      <c r="Y9" s="789"/>
      <c r="Z9" s="790"/>
      <c r="AA9" s="179" t="s">
        <v>796</v>
      </c>
      <c r="AB9" s="180"/>
      <c r="AC9" s="180"/>
      <c r="AD9" s="180"/>
      <c r="AE9" s="180"/>
      <c r="AF9" s="180" t="s">
        <v>1678</v>
      </c>
      <c r="AG9" s="182" t="e">
        <f>NAMA_WP</f>
        <v>#N/A</v>
      </c>
      <c r="AH9" s="180"/>
      <c r="AI9" s="180"/>
      <c r="AJ9" s="180"/>
      <c r="AK9" s="180"/>
      <c r="AL9" s="180"/>
      <c r="AM9" s="180"/>
      <c r="AN9" s="180"/>
      <c r="AO9" s="180"/>
      <c r="AP9" s="180"/>
      <c r="AQ9" s="180"/>
      <c r="AR9" s="180"/>
      <c r="AS9" s="180"/>
      <c r="AT9" s="183"/>
      <c r="AU9" s="110"/>
      <c r="AV9" s="110"/>
      <c r="AW9" s="110"/>
      <c r="AX9" s="110"/>
      <c r="AY9" s="110"/>
      <c r="AZ9" s="110"/>
      <c r="BA9" s="110"/>
      <c r="BB9" s="110"/>
      <c r="BC9" s="110"/>
      <c r="BD9" s="110"/>
      <c r="BE9" s="110"/>
      <c r="BF9" s="110"/>
      <c r="BG9" s="110"/>
      <c r="BH9" s="110"/>
      <c r="BI9" s="110"/>
      <c r="BJ9" s="110"/>
      <c r="BK9" s="110"/>
      <c r="BL9" s="110"/>
      <c r="BM9" s="110"/>
      <c r="BN9" s="110"/>
      <c r="BO9" s="110"/>
      <c r="BP9" s="110"/>
      <c r="BQ9" s="110"/>
      <c r="BR9" s="110"/>
      <c r="BS9" s="110"/>
      <c r="BT9" s="110"/>
      <c r="BU9" s="110"/>
      <c r="BV9" s="110"/>
      <c r="BW9" s="110"/>
      <c r="BX9" s="110"/>
      <c r="BY9" s="110"/>
      <c r="BZ9" s="110"/>
      <c r="CA9" s="110"/>
      <c r="CB9" s="110"/>
      <c r="CC9" s="110"/>
      <c r="CD9" s="110"/>
      <c r="CE9" s="110"/>
      <c r="CF9" s="110"/>
      <c r="CG9" s="110"/>
      <c r="CH9" s="110"/>
      <c r="CI9" s="110"/>
      <c r="CJ9" s="110"/>
      <c r="CK9" s="110"/>
      <c r="CL9" s="110"/>
      <c r="CM9" s="110"/>
      <c r="CN9" s="110"/>
      <c r="CO9" s="110"/>
      <c r="CP9" s="110"/>
      <c r="CQ9" s="110"/>
      <c r="CR9" s="110"/>
      <c r="CS9" s="110"/>
      <c r="CT9" s="110"/>
      <c r="CU9" s="110"/>
      <c r="CV9" s="110"/>
      <c r="CW9" s="110"/>
      <c r="CX9" s="110"/>
      <c r="CY9" s="110"/>
      <c r="CZ9" s="110"/>
      <c r="DA9" s="110"/>
      <c r="DB9" s="110"/>
      <c r="DC9" s="110"/>
      <c r="DD9" s="110"/>
      <c r="DE9" s="110"/>
      <c r="DF9" s="110"/>
      <c r="DG9" s="110"/>
    </row>
    <row r="10" spans="1:111" ht="14.25" customHeight="1" x14ac:dyDescent="0.25">
      <c r="B10" s="762" t="s">
        <v>101</v>
      </c>
      <c r="C10" s="761"/>
      <c r="D10" s="761"/>
      <c r="E10" s="761"/>
      <c r="G10" s="804"/>
      <c r="H10" s="940"/>
      <c r="I10" s="940"/>
      <c r="J10" s="940"/>
      <c r="K10" s="940"/>
      <c r="L10" s="940"/>
      <c r="M10" s="940"/>
      <c r="N10" s="940"/>
      <c r="O10" s="940"/>
      <c r="P10" s="940"/>
      <c r="Q10" s="940"/>
      <c r="R10" s="940"/>
      <c r="S10" s="940"/>
      <c r="T10" s="940"/>
      <c r="U10" s="940"/>
      <c r="V10" s="940"/>
      <c r="W10" s="940"/>
      <c r="X10" s="940"/>
      <c r="Y10" s="940"/>
      <c r="Z10" s="805"/>
      <c r="AA10" s="184" t="s">
        <v>1401</v>
      </c>
      <c r="AF10" t="s">
        <v>1678</v>
      </c>
      <c r="AG10" s="124" t="e">
        <f>NPWP</f>
        <v>#N/A</v>
      </c>
      <c r="AT10" s="186"/>
      <c r="AU10" s="110"/>
      <c r="AV10" s="110"/>
      <c r="AW10" s="110"/>
      <c r="AX10" s="110"/>
      <c r="AY10" s="110"/>
      <c r="AZ10" s="110"/>
      <c r="BA10" s="110"/>
      <c r="BB10" s="110"/>
      <c r="BC10" s="110"/>
      <c r="BD10" s="110"/>
      <c r="BE10" s="110"/>
      <c r="BF10" s="110"/>
      <c r="BG10" s="110"/>
      <c r="BH10" s="110"/>
      <c r="BI10" s="110"/>
      <c r="BJ10" s="110"/>
      <c r="BK10" s="110"/>
      <c r="BL10" s="110"/>
      <c r="BM10" s="110"/>
      <c r="BN10" s="110"/>
      <c r="BO10" s="110"/>
      <c r="BP10" s="110"/>
      <c r="BQ10" s="110"/>
      <c r="BR10" s="110"/>
      <c r="BS10" s="110"/>
      <c r="BT10" s="110"/>
      <c r="BU10" s="110"/>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c r="CY10" s="110"/>
      <c r="CZ10" s="110"/>
      <c r="DA10" s="110"/>
      <c r="DB10" s="110"/>
      <c r="DC10" s="110"/>
      <c r="DD10" s="110"/>
      <c r="DE10" s="110"/>
      <c r="DF10" s="110"/>
      <c r="DG10" s="110"/>
    </row>
    <row r="11" spans="1:111" ht="14.25" customHeight="1" x14ac:dyDescent="0.25">
      <c r="G11" s="806"/>
      <c r="H11" s="794"/>
      <c r="I11" s="794"/>
      <c r="J11" s="794"/>
      <c r="K11" s="794"/>
      <c r="L11" s="794"/>
      <c r="M11" s="794"/>
      <c r="N11" s="794"/>
      <c r="O11" s="794"/>
      <c r="P11" s="794"/>
      <c r="Q11" s="794"/>
      <c r="R11" s="794"/>
      <c r="S11" s="794"/>
      <c r="T11" s="794"/>
      <c r="U11" s="794"/>
      <c r="V11" s="794"/>
      <c r="W11" s="794"/>
      <c r="X11" s="794"/>
      <c r="Y11" s="794"/>
      <c r="Z11" s="807"/>
      <c r="AA11" s="187" t="s">
        <v>1679</v>
      </c>
      <c r="AB11" s="188"/>
      <c r="AC11" s="188"/>
      <c r="AD11" s="188"/>
      <c r="AE11" s="188"/>
      <c r="AF11" s="188" t="s">
        <v>1678</v>
      </c>
      <c r="AG11" s="190" t="e">
        <f>ID_MS_TH_PJK</f>
        <v>#N/A</v>
      </c>
      <c r="AH11" s="188"/>
      <c r="AI11" s="188"/>
      <c r="AJ11" s="188"/>
      <c r="AK11" s="188"/>
      <c r="AL11" s="188"/>
      <c r="AM11" s="188"/>
      <c r="AN11" s="188"/>
      <c r="AO11" s="188"/>
      <c r="AP11" s="188"/>
      <c r="AQ11" s="188"/>
      <c r="AR11" s="188"/>
      <c r="AS11" s="188"/>
      <c r="AT11" s="191"/>
      <c r="AU11" s="110"/>
      <c r="AV11" s="110"/>
      <c r="AW11" s="110"/>
      <c r="AX11" s="110"/>
      <c r="AY11" s="110"/>
      <c r="AZ11" s="110"/>
      <c r="BA11" s="110"/>
      <c r="BB11" s="110"/>
      <c r="BC11" s="110"/>
      <c r="BD11" s="110"/>
      <c r="BE11" s="110"/>
      <c r="BF11" s="110"/>
      <c r="BG11" s="110"/>
      <c r="BH11" s="110"/>
      <c r="BI11" s="110"/>
      <c r="BJ11" s="110"/>
      <c r="BK11" s="110"/>
      <c r="BL11" s="110"/>
      <c r="BM11" s="110"/>
      <c r="BN11" s="110"/>
      <c r="BO11" s="110"/>
      <c r="BP11" s="110"/>
      <c r="BQ11" s="110"/>
      <c r="BR11" s="110"/>
      <c r="BS11" s="110"/>
      <c r="BT11" s="110"/>
      <c r="BU11" s="11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c r="CY11" s="110"/>
      <c r="CZ11" s="110"/>
      <c r="DA11" s="110"/>
      <c r="DB11" s="110"/>
      <c r="DC11" s="110"/>
      <c r="DD11" s="110"/>
      <c r="DE11" s="110"/>
      <c r="DF11" s="110"/>
      <c r="DG11" s="110"/>
    </row>
    <row r="12" spans="1:111" ht="14.25" customHeight="1" x14ac:dyDescent="0.25">
      <c r="B12" s="762" t="s">
        <v>106</v>
      </c>
      <c r="C12" s="761"/>
      <c r="D12" s="761"/>
      <c r="E12" s="761"/>
      <c r="AL12" s="110"/>
      <c r="AM12" s="110"/>
      <c r="AN12" s="110"/>
      <c r="AO12" s="110"/>
      <c r="AP12" s="110"/>
      <c r="AQ12" s="110"/>
      <c r="AR12" s="110"/>
      <c r="AS12" s="110"/>
      <c r="AT12" s="110"/>
      <c r="AU12" s="110"/>
      <c r="AV12" s="110"/>
      <c r="AW12" s="110"/>
      <c r="AX12" s="110"/>
      <c r="AY12" s="110"/>
      <c r="AZ12" s="110"/>
      <c r="BA12" s="110"/>
      <c r="BB12" s="110"/>
      <c r="BC12" s="110"/>
      <c r="BD12" s="110"/>
      <c r="BE12" s="110"/>
      <c r="BF12" s="110"/>
      <c r="BG12" s="110"/>
      <c r="BH12" s="110"/>
      <c r="BI12" s="110"/>
      <c r="BJ12" s="110"/>
      <c r="BK12" s="110"/>
      <c r="BL12" s="110"/>
      <c r="BM12" s="110"/>
      <c r="BN12" s="110"/>
      <c r="BO12" s="110"/>
      <c r="BP12" s="110"/>
      <c r="BQ12" s="110"/>
      <c r="BR12" s="110"/>
      <c r="BS12" s="110"/>
      <c r="BT12" s="110"/>
      <c r="BU12" s="110"/>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row>
    <row r="13" spans="1:111" ht="14.25" customHeight="1" x14ac:dyDescent="0.25">
      <c r="B13" s="962" t="str">
        <f>HYPERLINK("#'"&amp;'EWS DIRECTORY'!$J$74&amp;"'!A1",'EWS DIRECTORY'!$J$74)</f>
        <v>C-2</v>
      </c>
      <c r="C13" s="761"/>
      <c r="D13" s="761"/>
      <c r="E13" s="761"/>
      <c r="G13" t="s">
        <v>1775</v>
      </c>
      <c r="AL13" s="110"/>
      <c r="AM13" s="110"/>
      <c r="AN13" s="110"/>
      <c r="AO13" s="110"/>
      <c r="AP13" s="110"/>
      <c r="AQ13" s="110"/>
      <c r="AR13" s="110"/>
      <c r="AS13" s="110"/>
      <c r="AT13" s="110"/>
      <c r="AU13" s="110"/>
      <c r="AV13" s="110"/>
      <c r="AW13" s="110"/>
      <c r="AX13" s="110"/>
      <c r="AY13" s="110"/>
      <c r="AZ13" s="110"/>
      <c r="BA13" s="110"/>
      <c r="BB13" s="110"/>
      <c r="BC13" s="110"/>
      <c r="BD13" s="110"/>
      <c r="BE13" s="110"/>
      <c r="BF13" s="110"/>
      <c r="BG13" s="110"/>
      <c r="BH13" s="110"/>
      <c r="BI13" s="110"/>
      <c r="BJ13" s="110"/>
      <c r="BK13" s="110"/>
      <c r="BL13" s="110"/>
      <c r="BM13" s="110"/>
      <c r="BN13" s="110"/>
      <c r="BO13" s="110"/>
      <c r="BP13" s="110"/>
      <c r="BQ13" s="110"/>
      <c r="BR13" s="110"/>
      <c r="BS13" s="110"/>
      <c r="BT13" s="110"/>
      <c r="BU13" s="110"/>
      <c r="BV13" s="110"/>
      <c r="BW13" s="110"/>
      <c r="BX13" s="110"/>
      <c r="BY13" s="110"/>
      <c r="BZ13" s="110"/>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row>
    <row r="14" spans="1:111" ht="14.25" customHeight="1" x14ac:dyDescent="0.25">
      <c r="B14" s="927" t="str">
        <f>HYPERLINK("#'"&amp;'EWS DIRECTORY'!$J$75&amp;"'!A1",'EWS DIRECTORY'!$J$75)</f>
        <v>C-2-1</v>
      </c>
      <c r="C14" s="761"/>
      <c r="D14" s="761"/>
      <c r="E14" s="761"/>
      <c r="G14" s="949" t="s">
        <v>1445</v>
      </c>
      <c r="H14" s="949" t="s">
        <v>1707</v>
      </c>
      <c r="I14" s="789"/>
      <c r="J14" s="789"/>
      <c r="K14" s="789"/>
      <c r="L14" s="789"/>
      <c r="M14" s="789"/>
      <c r="N14" s="789"/>
      <c r="O14" s="789"/>
      <c r="P14" s="789"/>
      <c r="Q14" s="789"/>
      <c r="R14" s="789"/>
      <c r="S14" s="789"/>
      <c r="T14" s="790"/>
      <c r="U14" s="949" t="s">
        <v>1708</v>
      </c>
      <c r="V14" s="790"/>
      <c r="W14" s="969" t="s">
        <v>1776</v>
      </c>
      <c r="X14" s="764"/>
      <c r="Y14" s="764"/>
      <c r="Z14" s="764"/>
      <c r="AA14" s="764"/>
      <c r="AB14" s="764"/>
      <c r="AC14" s="764"/>
      <c r="AD14" s="764"/>
      <c r="AE14" s="764"/>
      <c r="AF14" s="764"/>
      <c r="AG14" s="764"/>
      <c r="AH14" s="764"/>
      <c r="AI14" s="764"/>
      <c r="AJ14" s="764"/>
      <c r="AK14" s="764"/>
      <c r="AL14" s="764"/>
      <c r="AM14" s="764"/>
      <c r="AN14" s="764"/>
      <c r="AO14" s="764"/>
      <c r="AP14" s="764"/>
      <c r="AQ14" s="764"/>
      <c r="AR14" s="764"/>
      <c r="AS14" s="764"/>
      <c r="AT14" s="764"/>
      <c r="AU14" s="764"/>
      <c r="AV14" s="764"/>
      <c r="AW14" s="764"/>
      <c r="AX14" s="764"/>
      <c r="AY14" s="764"/>
      <c r="AZ14" s="764"/>
      <c r="BA14" s="764"/>
      <c r="BB14" s="764"/>
      <c r="BC14" s="764"/>
      <c r="BD14" s="764"/>
      <c r="BE14" s="764"/>
      <c r="BF14" s="764"/>
      <c r="BG14" s="764"/>
      <c r="BH14" s="764"/>
      <c r="BI14" s="764"/>
      <c r="BJ14" s="764"/>
      <c r="BK14" s="764"/>
      <c r="BL14" s="764"/>
      <c r="BM14" s="764"/>
      <c r="BN14" s="764"/>
      <c r="BO14" s="764"/>
      <c r="BP14" s="764"/>
      <c r="BQ14" s="764"/>
      <c r="BR14" s="764"/>
      <c r="BS14" s="764"/>
      <c r="BT14" s="764"/>
      <c r="BU14" s="764"/>
      <c r="BV14" s="764"/>
      <c r="BW14" s="764"/>
      <c r="BX14" s="764"/>
      <c r="BY14" s="764"/>
      <c r="BZ14" s="764"/>
      <c r="CA14" s="764"/>
      <c r="CB14" s="764"/>
      <c r="CC14" s="764"/>
      <c r="CD14" s="764"/>
      <c r="CE14" s="764"/>
      <c r="CF14" s="764"/>
      <c r="CG14" s="764"/>
      <c r="CH14" s="764"/>
      <c r="CI14" s="764"/>
      <c r="CJ14" s="764"/>
      <c r="CK14" s="764"/>
      <c r="CL14" s="764"/>
      <c r="CM14" s="764"/>
      <c r="CN14" s="764"/>
      <c r="CO14" s="764"/>
      <c r="CP14" s="764"/>
      <c r="CQ14" s="764"/>
      <c r="CR14" s="764"/>
      <c r="CS14" s="765"/>
      <c r="CT14" s="967" t="s">
        <v>1772</v>
      </c>
      <c r="CU14" s="789"/>
      <c r="CV14" s="789"/>
      <c r="CW14" s="789"/>
      <c r="CX14" s="790"/>
    </row>
    <row r="15" spans="1:111" ht="14.25" customHeight="1" x14ac:dyDescent="0.25">
      <c r="B15" s="929" t="str">
        <f>HYPERLINK("#'"&amp;'EWS DIRECTORY'!$J$76&amp;"'!A1",'EWS DIRECTORY'!$J$76)</f>
        <v>C-2-1-1</v>
      </c>
      <c r="C15" s="761"/>
      <c r="D15" s="761"/>
      <c r="E15" s="761"/>
      <c r="G15" s="975"/>
      <c r="H15" s="804"/>
      <c r="I15" s="940"/>
      <c r="J15" s="940"/>
      <c r="K15" s="940"/>
      <c r="L15" s="940"/>
      <c r="M15" s="940"/>
      <c r="N15" s="940"/>
      <c r="O15" s="940"/>
      <c r="P15" s="940"/>
      <c r="Q15" s="940"/>
      <c r="R15" s="940"/>
      <c r="S15" s="940"/>
      <c r="T15" s="805"/>
      <c r="U15" s="804"/>
      <c r="V15" s="805"/>
      <c r="W15" s="949" t="s">
        <v>1777</v>
      </c>
      <c r="X15" s="789"/>
      <c r="Y15" s="789"/>
      <c r="Z15" s="789"/>
      <c r="AA15" s="790"/>
      <c r="AB15" s="963" t="s">
        <v>1778</v>
      </c>
      <c r="AC15" s="764"/>
      <c r="AD15" s="764"/>
      <c r="AE15" s="764"/>
      <c r="AF15" s="764"/>
      <c r="AG15" s="764"/>
      <c r="AH15" s="764"/>
      <c r="AI15" s="764"/>
      <c r="AJ15" s="764"/>
      <c r="AK15" s="764"/>
      <c r="AL15" s="764"/>
      <c r="AM15" s="764"/>
      <c r="AN15" s="764"/>
      <c r="AO15" s="764"/>
      <c r="AP15" s="764"/>
      <c r="AQ15" s="764"/>
      <c r="AR15" s="764"/>
      <c r="AS15" s="764"/>
      <c r="AT15" s="764"/>
      <c r="AU15" s="764"/>
      <c r="AV15" s="764"/>
      <c r="AW15" s="764"/>
      <c r="AX15" s="764"/>
      <c r="AY15" s="764"/>
      <c r="AZ15" s="764"/>
      <c r="BA15" s="764"/>
      <c r="BB15" s="764"/>
      <c r="BC15" s="764"/>
      <c r="BD15" s="764"/>
      <c r="BE15" s="764"/>
      <c r="BF15" s="764"/>
      <c r="BG15" s="764"/>
      <c r="BH15" s="764"/>
      <c r="BI15" s="764"/>
      <c r="BJ15" s="764"/>
      <c r="BK15" s="764"/>
      <c r="BL15" s="764"/>
      <c r="BM15" s="764"/>
      <c r="BN15" s="764"/>
      <c r="BO15" s="764"/>
      <c r="BP15" s="764"/>
      <c r="BQ15" s="764"/>
      <c r="BR15" s="764"/>
      <c r="BS15" s="764"/>
      <c r="BT15" s="764"/>
      <c r="BU15" s="764"/>
      <c r="BV15" s="764"/>
      <c r="BW15" s="764"/>
      <c r="BX15" s="764"/>
      <c r="BY15" s="764"/>
      <c r="BZ15" s="764"/>
      <c r="CA15" s="764"/>
      <c r="CB15" s="764"/>
      <c r="CC15" s="764"/>
      <c r="CD15" s="764"/>
      <c r="CE15" s="764"/>
      <c r="CF15" s="764"/>
      <c r="CG15" s="764"/>
      <c r="CH15" s="764"/>
      <c r="CI15" s="764"/>
      <c r="CJ15" s="764"/>
      <c r="CK15" s="764"/>
      <c r="CL15" s="764"/>
      <c r="CM15" s="764"/>
      <c r="CN15" s="764"/>
      <c r="CO15" s="764"/>
      <c r="CP15" s="764"/>
      <c r="CQ15" s="764"/>
      <c r="CR15" s="764"/>
      <c r="CS15" s="765"/>
      <c r="CT15" s="804"/>
      <c r="CU15" s="940"/>
      <c r="CV15" s="940"/>
      <c r="CW15" s="940"/>
      <c r="CX15" s="805"/>
    </row>
    <row r="16" spans="1:111" ht="14.4" customHeight="1" x14ac:dyDescent="0.25">
      <c r="A16" s="110" t="e" cm="1" vm="3">
        <f t="array" aca="1" ref="A16" ca="1">_xlfn._xlws.FILTER(M16:M50,M16:M50&lt;&gt;"")</f>
        <v>#VALUE!</v>
      </c>
      <c r="B16" s="929" t="str">
        <f>HYPERLINK("#'"&amp;'EWS DIRECTORY'!$J$77&amp;"'!A1",'EWS DIRECTORY'!$J$77)</f>
        <v>C-2-1-2</v>
      </c>
      <c r="C16" s="761"/>
      <c r="D16" s="761"/>
      <c r="E16" s="761"/>
      <c r="G16" s="769"/>
      <c r="H16" s="806"/>
      <c r="I16" s="794"/>
      <c r="J16" s="794"/>
      <c r="K16" s="794"/>
      <c r="L16" s="794"/>
      <c r="M16" s="794"/>
      <c r="N16" s="794"/>
      <c r="O16" s="794"/>
      <c r="P16" s="794"/>
      <c r="Q16" s="794"/>
      <c r="R16" s="794"/>
      <c r="S16" s="794"/>
      <c r="T16" s="807"/>
      <c r="U16" s="806"/>
      <c r="V16" s="807"/>
      <c r="W16" s="806"/>
      <c r="X16" s="794"/>
      <c r="Y16" s="794"/>
      <c r="Z16" s="794"/>
      <c r="AA16" s="807"/>
      <c r="AB16" s="946" t="e">
        <f>MASTER!$N$5</f>
        <v>#N/A</v>
      </c>
      <c r="AC16" s="764"/>
      <c r="AD16" s="764"/>
      <c r="AE16" s="764"/>
      <c r="AF16" s="765"/>
      <c r="AG16" s="946" t="e">
        <f>MASTER!$N$6</f>
        <v>#N/A</v>
      </c>
      <c r="AH16" s="764"/>
      <c r="AI16" s="764"/>
      <c r="AJ16" s="764"/>
      <c r="AK16" s="765"/>
      <c r="AL16" s="946" t="e">
        <f>MASTER!$N$7</f>
        <v>#N/A</v>
      </c>
      <c r="AM16" s="764"/>
      <c r="AN16" s="764"/>
      <c r="AO16" s="764"/>
      <c r="AP16" s="765"/>
      <c r="AQ16" s="946" t="e">
        <f>MASTER!$N$8</f>
        <v>#N/A</v>
      </c>
      <c r="AR16" s="764"/>
      <c r="AS16" s="764"/>
      <c r="AT16" s="764"/>
      <c r="AU16" s="765"/>
      <c r="AV16" s="946" t="e">
        <f>MASTER!$N$9</f>
        <v>#N/A</v>
      </c>
      <c r="AW16" s="764"/>
      <c r="AX16" s="764"/>
      <c r="AY16" s="764"/>
      <c r="AZ16" s="765"/>
      <c r="BA16" s="946" t="e">
        <f>MASTER!$N$10</f>
        <v>#N/A</v>
      </c>
      <c r="BB16" s="764"/>
      <c r="BC16" s="764"/>
      <c r="BD16" s="764"/>
      <c r="BE16" s="765"/>
      <c r="BF16" s="946" t="e">
        <f>MASTER!$N$11</f>
        <v>#N/A</v>
      </c>
      <c r="BG16" s="764"/>
      <c r="BH16" s="764"/>
      <c r="BI16" s="764"/>
      <c r="BJ16" s="765"/>
      <c r="BK16" s="946" t="e">
        <f>MASTER!$N$12</f>
        <v>#N/A</v>
      </c>
      <c r="BL16" s="764"/>
      <c r="BM16" s="764"/>
      <c r="BN16" s="764"/>
      <c r="BO16" s="765"/>
      <c r="BP16" s="946" t="e">
        <f>MASTER!$N$13</f>
        <v>#N/A</v>
      </c>
      <c r="BQ16" s="764"/>
      <c r="BR16" s="764"/>
      <c r="BS16" s="764"/>
      <c r="BT16" s="765"/>
      <c r="BU16" s="946" t="e">
        <f>MASTER!$N$14</f>
        <v>#N/A</v>
      </c>
      <c r="BV16" s="764"/>
      <c r="BW16" s="764"/>
      <c r="BX16" s="764"/>
      <c r="BY16" s="765"/>
      <c r="BZ16" s="946" t="e">
        <f>MASTER!$N$15</f>
        <v>#N/A</v>
      </c>
      <c r="CA16" s="764"/>
      <c r="CB16" s="764"/>
      <c r="CC16" s="764"/>
      <c r="CD16" s="765"/>
      <c r="CE16" s="946" t="e">
        <f>MASTER!$N$16</f>
        <v>#N/A</v>
      </c>
      <c r="CF16" s="764"/>
      <c r="CG16" s="764"/>
      <c r="CH16" s="764"/>
      <c r="CI16" s="765"/>
      <c r="CJ16" s="963" t="s">
        <v>1769</v>
      </c>
      <c r="CK16" s="764"/>
      <c r="CL16" s="764"/>
      <c r="CM16" s="764"/>
      <c r="CN16" s="765"/>
      <c r="CO16" s="963" t="s">
        <v>1770</v>
      </c>
      <c r="CP16" s="764"/>
      <c r="CQ16" s="764"/>
      <c r="CR16" s="764"/>
      <c r="CS16" s="765"/>
      <c r="CT16" s="806"/>
      <c r="CU16" s="794"/>
      <c r="CV16" s="794"/>
      <c r="CW16" s="794"/>
      <c r="CX16" s="807"/>
    </row>
    <row r="17" spans="1:107" ht="22.2" customHeight="1" x14ac:dyDescent="0.25">
      <c r="A17" s="110" t="s">
        <v>2032</v>
      </c>
      <c r="B17" s="929" t="str">
        <f>HYPERLINK("#'"&amp;'EWS DIRECTORY'!$J$78&amp;"'!A1",'EWS DIRECTORY'!$J$78)</f>
        <v>C-2-1-3</v>
      </c>
      <c r="C17" s="761"/>
      <c r="D17" s="761"/>
      <c r="E17" s="761"/>
      <c r="G17" s="289"/>
      <c r="U17" s="436"/>
      <c r="V17" s="204"/>
      <c r="W17" s="952"/>
      <c r="X17" s="940"/>
      <c r="Y17" s="940"/>
      <c r="Z17" s="940"/>
      <c r="AA17" s="805"/>
      <c r="AB17" s="952"/>
      <c r="AC17" s="940"/>
      <c r="AD17" s="940"/>
      <c r="AE17" s="940"/>
      <c r="AF17" s="805"/>
      <c r="AG17" s="952"/>
      <c r="AH17" s="940"/>
      <c r="AI17" s="940"/>
      <c r="AJ17" s="940"/>
      <c r="AK17" s="805"/>
      <c r="AL17" s="952"/>
      <c r="AM17" s="940"/>
      <c r="AN17" s="940"/>
      <c r="AO17" s="940"/>
      <c r="AP17" s="805"/>
      <c r="AQ17" s="952"/>
      <c r="AR17" s="940"/>
      <c r="AS17" s="940"/>
      <c r="AT17" s="940"/>
      <c r="AU17" s="805"/>
      <c r="AV17" s="952"/>
      <c r="AW17" s="940"/>
      <c r="AX17" s="940"/>
      <c r="AY17" s="940"/>
      <c r="AZ17" s="805"/>
      <c r="BA17" s="952"/>
      <c r="BB17" s="940"/>
      <c r="BC17" s="940"/>
      <c r="BD17" s="940"/>
      <c r="BE17" s="805"/>
      <c r="BF17" s="952"/>
      <c r="BG17" s="940"/>
      <c r="BH17" s="940"/>
      <c r="BI17" s="940"/>
      <c r="BJ17" s="805"/>
      <c r="BK17" s="952"/>
      <c r="BL17" s="940"/>
      <c r="BM17" s="940"/>
      <c r="BN17" s="940"/>
      <c r="BO17" s="805"/>
      <c r="BP17" s="952"/>
      <c r="BQ17" s="940"/>
      <c r="BR17" s="940"/>
      <c r="BS17" s="940"/>
      <c r="BT17" s="805"/>
      <c r="BU17" s="952"/>
      <c r="BV17" s="940"/>
      <c r="BW17" s="940"/>
      <c r="BX17" s="940"/>
      <c r="BY17" s="805"/>
      <c r="BZ17" s="952"/>
      <c r="CA17" s="940"/>
      <c r="CB17" s="940"/>
      <c r="CC17" s="940"/>
      <c r="CD17" s="805"/>
      <c r="CE17" s="952"/>
      <c r="CF17" s="940"/>
      <c r="CG17" s="940"/>
      <c r="CH17" s="940"/>
      <c r="CI17" s="805"/>
      <c r="CJ17" s="952"/>
      <c r="CK17" s="940"/>
      <c r="CL17" s="940"/>
      <c r="CM17" s="940"/>
      <c r="CN17" s="805"/>
      <c r="CO17" s="952"/>
      <c r="CP17" s="940"/>
      <c r="CQ17" s="940"/>
      <c r="CR17" s="940"/>
      <c r="CS17" s="805"/>
      <c r="CT17" s="952"/>
      <c r="CU17" s="940"/>
      <c r="CV17" s="940"/>
      <c r="CW17" s="940"/>
      <c r="CX17" s="805"/>
    </row>
    <row r="18" spans="1:107" ht="14.4" customHeight="1" x14ac:dyDescent="0.25">
      <c r="A18" s="110" t="str" cm="1">
        <f t="array" ref="A18:A23">_xlfn._xlws.FILTER(M18:M52,M18:M52&lt;&gt;"")</f>
        <v>Berdasarkan Data Internal dan Eksternal yang dimiliki DJP</v>
      </c>
      <c r="B18" s="929" t="str">
        <f>HYPERLINK("#'"&amp;'EWS DIRECTORY'!$J$79&amp;"'!A1",'EWS DIRECTORY'!$J$79)</f>
        <v>C-2-1-4</v>
      </c>
      <c r="C18" s="761"/>
      <c r="D18" s="761"/>
      <c r="E18" s="761"/>
      <c r="G18" s="52">
        <v>1</v>
      </c>
      <c r="H18" s="944" t="str">
        <f>'C-2'!$G$9</f>
        <v>Biaya Transportasi</v>
      </c>
      <c r="I18" s="940"/>
      <c r="J18" s="940"/>
      <c r="K18" s="940"/>
      <c r="L18" s="53" t="s">
        <v>1681</v>
      </c>
      <c r="M18" s="1158" t="s">
        <v>1442</v>
      </c>
      <c r="N18" s="940"/>
      <c r="O18" s="940"/>
      <c r="P18" s="940"/>
      <c r="Q18" s="940"/>
      <c r="R18" s="940"/>
      <c r="S18" s="940"/>
      <c r="T18" s="805"/>
      <c r="U18" s="964" t="s">
        <v>239</v>
      </c>
      <c r="V18" s="805"/>
      <c r="W18" s="950">
        <f>'C-2'!$U$32</f>
        <v>0</v>
      </c>
      <c r="X18" s="940"/>
      <c r="Y18" s="940"/>
      <c r="Z18" s="940"/>
      <c r="AA18" s="805"/>
      <c r="AB18" s="945"/>
      <c r="AC18" s="940"/>
      <c r="AD18" s="940"/>
      <c r="AE18" s="940"/>
      <c r="AF18" s="805"/>
      <c r="AG18" s="945"/>
      <c r="AH18" s="940"/>
      <c r="AI18" s="940"/>
      <c r="AJ18" s="940"/>
      <c r="AK18" s="805"/>
      <c r="AL18" s="945"/>
      <c r="AM18" s="940"/>
      <c r="AN18" s="940"/>
      <c r="AO18" s="940"/>
      <c r="AP18" s="805"/>
      <c r="AQ18" s="945"/>
      <c r="AR18" s="940"/>
      <c r="AS18" s="940"/>
      <c r="AT18" s="940"/>
      <c r="AU18" s="805"/>
      <c r="AV18" s="945"/>
      <c r="AW18" s="940"/>
      <c r="AX18" s="940"/>
      <c r="AY18" s="940"/>
      <c r="AZ18" s="805"/>
      <c r="BA18" s="945"/>
      <c r="BB18" s="940"/>
      <c r="BC18" s="940"/>
      <c r="BD18" s="940"/>
      <c r="BE18" s="805"/>
      <c r="BF18" s="945"/>
      <c r="BG18" s="940"/>
      <c r="BH18" s="940"/>
      <c r="BI18" s="940"/>
      <c r="BJ18" s="805"/>
      <c r="BK18" s="945"/>
      <c r="BL18" s="940"/>
      <c r="BM18" s="940"/>
      <c r="BN18" s="940"/>
      <c r="BO18" s="805"/>
      <c r="BP18" s="945"/>
      <c r="BQ18" s="940"/>
      <c r="BR18" s="940"/>
      <c r="BS18" s="940"/>
      <c r="BT18" s="805"/>
      <c r="BU18" s="945"/>
      <c r="BV18" s="940"/>
      <c r="BW18" s="940"/>
      <c r="BX18" s="940"/>
      <c r="BY18" s="805"/>
      <c r="BZ18" s="945"/>
      <c r="CA18" s="940"/>
      <c r="CB18" s="940"/>
      <c r="CC18" s="940"/>
      <c r="CD18" s="805"/>
      <c r="CE18" s="945"/>
      <c r="CF18" s="940"/>
      <c r="CG18" s="940"/>
      <c r="CH18" s="940"/>
      <c r="CI18" s="805"/>
      <c r="CJ18" s="955">
        <f>'C-2-1-1'!AT24+'C-2-1-1'!AT51</f>
        <v>0</v>
      </c>
      <c r="CK18" s="940"/>
      <c r="CL18" s="940"/>
      <c r="CM18" s="940"/>
      <c r="CN18" s="805"/>
      <c r="CO18" s="955">
        <f>IF(CJ18&gt;0,CJ18,SUM(AB18:CI18))</f>
        <v>0</v>
      </c>
      <c r="CP18" s="940"/>
      <c r="CQ18" s="940"/>
      <c r="CR18" s="940"/>
      <c r="CS18" s="805"/>
      <c r="CT18" s="955">
        <f>CO18-W18</f>
        <v>0</v>
      </c>
      <c r="CU18" s="940"/>
      <c r="CV18" s="940"/>
      <c r="CW18" s="940"/>
      <c r="CX18" s="805"/>
    </row>
    <row r="19" spans="1:107" ht="14.4" customHeight="1" x14ac:dyDescent="0.25">
      <c r="A19" s="110" t="str">
        <v>Berdasarkan Analisis SPT dan Laporan Keuangan</v>
      </c>
      <c r="B19" s="929" t="str">
        <f>HYPERLINK("#'"&amp;'EWS DIRECTORY'!$J$80&amp;"'!A1",'EWS DIRECTORY'!$J$80)</f>
        <v>C-2-1-5</v>
      </c>
      <c r="C19" s="761"/>
      <c r="D19" s="761"/>
      <c r="E19" s="761"/>
      <c r="G19" s="289"/>
      <c r="H19" s="804"/>
      <c r="I19" s="940"/>
      <c r="J19" s="940"/>
      <c r="K19" s="940"/>
      <c r="M19" s="940"/>
      <c r="N19" s="940"/>
      <c r="O19" s="940"/>
      <c r="P19" s="940"/>
      <c r="Q19" s="940"/>
      <c r="R19" s="940"/>
      <c r="S19" s="940"/>
      <c r="T19" s="805"/>
      <c r="U19" s="964"/>
      <c r="V19" s="805"/>
      <c r="W19" s="950"/>
      <c r="X19" s="940"/>
      <c r="Y19" s="940"/>
      <c r="Z19" s="940"/>
      <c r="AA19" s="805"/>
      <c r="AB19" s="952"/>
      <c r="AC19" s="940"/>
      <c r="AD19" s="940"/>
      <c r="AE19" s="940"/>
      <c r="AF19" s="805"/>
      <c r="AG19" s="952"/>
      <c r="AH19" s="940"/>
      <c r="AI19" s="940"/>
      <c r="AJ19" s="940"/>
      <c r="AK19" s="805"/>
      <c r="AL19" s="952"/>
      <c r="AM19" s="940"/>
      <c r="AN19" s="940"/>
      <c r="AO19" s="940"/>
      <c r="AP19" s="805"/>
      <c r="AQ19" s="952"/>
      <c r="AR19" s="940"/>
      <c r="AS19" s="940"/>
      <c r="AT19" s="940"/>
      <c r="AU19" s="805"/>
      <c r="AV19" s="952"/>
      <c r="AW19" s="940"/>
      <c r="AX19" s="940"/>
      <c r="AY19" s="940"/>
      <c r="AZ19" s="805"/>
      <c r="BA19" s="952"/>
      <c r="BB19" s="940"/>
      <c r="BC19" s="940"/>
      <c r="BD19" s="940"/>
      <c r="BE19" s="805"/>
      <c r="BF19" s="952"/>
      <c r="BG19" s="940"/>
      <c r="BH19" s="940"/>
      <c r="BI19" s="940"/>
      <c r="BJ19" s="805"/>
      <c r="BK19" s="952"/>
      <c r="BL19" s="940"/>
      <c r="BM19" s="940"/>
      <c r="BN19" s="940"/>
      <c r="BO19" s="805"/>
      <c r="BP19" s="952"/>
      <c r="BQ19" s="940"/>
      <c r="BR19" s="940"/>
      <c r="BS19" s="940"/>
      <c r="BT19" s="805"/>
      <c r="BU19" s="952"/>
      <c r="BV19" s="940"/>
      <c r="BW19" s="940"/>
      <c r="BX19" s="940"/>
      <c r="BY19" s="805"/>
      <c r="BZ19" s="952"/>
      <c r="CA19" s="940"/>
      <c r="CB19" s="940"/>
      <c r="CC19" s="940"/>
      <c r="CD19" s="805"/>
      <c r="CE19" s="952"/>
      <c r="CF19" s="940"/>
      <c r="CG19" s="940"/>
      <c r="CH19" s="940"/>
      <c r="CI19" s="805"/>
      <c r="CJ19" s="952"/>
      <c r="CK19" s="940"/>
      <c r="CL19" s="940"/>
      <c r="CM19" s="940"/>
      <c r="CN19" s="805"/>
      <c r="CO19" s="952"/>
      <c r="CP19" s="940"/>
      <c r="CQ19" s="940"/>
      <c r="CR19" s="940"/>
      <c r="CS19" s="805"/>
      <c r="CT19" s="952"/>
      <c r="CU19" s="940"/>
      <c r="CV19" s="940"/>
      <c r="CW19" s="940"/>
      <c r="CX19" s="805"/>
    </row>
    <row r="20" spans="1:107" ht="14.4" customHeight="1" x14ac:dyDescent="0.25">
      <c r="A20" s="110" t="str">
        <v>Berdasarkan pemeriksaan langsung terhadap bukti pendukung</v>
      </c>
      <c r="B20" s="929" t="str">
        <f>HYPERLINK("#'"&amp;'EWS DIRECTORY'!$J$81&amp;"'!A1",'EWS DIRECTORY'!$J$81)</f>
        <v>C-2-1-6</v>
      </c>
      <c r="C20" s="761"/>
      <c r="D20" s="761"/>
      <c r="E20" s="761"/>
      <c r="G20" s="52">
        <v>2</v>
      </c>
      <c r="H20" s="944" t="str">
        <f>'C-2'!$G$9</f>
        <v>Biaya Transportasi</v>
      </c>
      <c r="I20" s="940"/>
      <c r="J20" s="940"/>
      <c r="K20" s="940"/>
      <c r="L20" s="53" t="s">
        <v>1681</v>
      </c>
      <c r="M20" s="1158" t="s">
        <v>1449</v>
      </c>
      <c r="N20" s="940"/>
      <c r="O20" s="940"/>
      <c r="P20" s="940"/>
      <c r="Q20" s="940"/>
      <c r="R20" s="940"/>
      <c r="S20" s="940"/>
      <c r="T20" s="805"/>
      <c r="U20" s="964" t="s">
        <v>241</v>
      </c>
      <c r="V20" s="805"/>
      <c r="W20" s="950">
        <f>'C-2'!$U$32</f>
        <v>0</v>
      </c>
      <c r="X20" s="940"/>
      <c r="Y20" s="940"/>
      <c r="Z20" s="940"/>
      <c r="AA20" s="805"/>
      <c r="AB20" s="945"/>
      <c r="AC20" s="940"/>
      <c r="AD20" s="940"/>
      <c r="AE20" s="940"/>
      <c r="AF20" s="805"/>
      <c r="AG20" s="945"/>
      <c r="AH20" s="940"/>
      <c r="AI20" s="940"/>
      <c r="AJ20" s="940"/>
      <c r="AK20" s="805"/>
      <c r="AL20" s="945"/>
      <c r="AM20" s="940"/>
      <c r="AN20" s="940"/>
      <c r="AO20" s="940"/>
      <c r="AP20" s="805"/>
      <c r="AQ20" s="945"/>
      <c r="AR20" s="940"/>
      <c r="AS20" s="940"/>
      <c r="AT20" s="940"/>
      <c r="AU20" s="805"/>
      <c r="AV20" s="945"/>
      <c r="AW20" s="940"/>
      <c r="AX20" s="940"/>
      <c r="AY20" s="940"/>
      <c r="AZ20" s="805"/>
      <c r="BA20" s="945"/>
      <c r="BB20" s="940"/>
      <c r="BC20" s="940"/>
      <c r="BD20" s="940"/>
      <c r="BE20" s="805"/>
      <c r="BF20" s="945"/>
      <c r="BG20" s="940"/>
      <c r="BH20" s="940"/>
      <c r="BI20" s="940"/>
      <c r="BJ20" s="805"/>
      <c r="BK20" s="945"/>
      <c r="BL20" s="940"/>
      <c r="BM20" s="940"/>
      <c r="BN20" s="940"/>
      <c r="BO20" s="805"/>
      <c r="BP20" s="945"/>
      <c r="BQ20" s="940"/>
      <c r="BR20" s="940"/>
      <c r="BS20" s="940"/>
      <c r="BT20" s="805"/>
      <c r="BU20" s="945"/>
      <c r="BV20" s="940"/>
      <c r="BW20" s="940"/>
      <c r="BX20" s="940"/>
      <c r="BY20" s="805"/>
      <c r="BZ20" s="945"/>
      <c r="CA20" s="940"/>
      <c r="CB20" s="940"/>
      <c r="CC20" s="940"/>
      <c r="CD20" s="805"/>
      <c r="CE20" s="945"/>
      <c r="CF20" s="940"/>
      <c r="CG20" s="940"/>
      <c r="CH20" s="940"/>
      <c r="CI20" s="805"/>
      <c r="CJ20" s="955">
        <f>'C-2-1-2'!AO19</f>
        <v>0</v>
      </c>
      <c r="CK20" s="940"/>
      <c r="CL20" s="940"/>
      <c r="CM20" s="940"/>
      <c r="CN20" s="805"/>
      <c r="CO20" s="955">
        <f>IF(CJ20&gt;0,CJ20,SUM(AB20:CI20))</f>
        <v>0</v>
      </c>
      <c r="CP20" s="940"/>
      <c r="CQ20" s="940"/>
      <c r="CR20" s="940"/>
      <c r="CS20" s="805"/>
      <c r="CT20" s="955">
        <f>CO20-W20</f>
        <v>0</v>
      </c>
      <c r="CU20" s="940"/>
      <c r="CV20" s="940"/>
      <c r="CW20" s="940"/>
      <c r="CX20" s="805"/>
      <c r="CY20" s="517"/>
      <c r="CZ20" s="518"/>
      <c r="DA20" s="518"/>
      <c r="DB20" s="518"/>
      <c r="DC20" s="519"/>
    </row>
    <row r="21" spans="1:107" ht="14.4" customHeight="1" x14ac:dyDescent="0.25">
      <c r="A21" s="110" t="str">
        <v>Berdasarkan Analisis Kewajaran dan Kelaziman Usaha</v>
      </c>
      <c r="G21" s="52"/>
      <c r="H21" s="804"/>
      <c r="I21" s="940"/>
      <c r="J21" s="940"/>
      <c r="K21" s="940"/>
      <c r="M21" s="940"/>
      <c r="N21" s="940"/>
      <c r="O21" s="940"/>
      <c r="P21" s="940"/>
      <c r="Q21" s="940"/>
      <c r="R21" s="940"/>
      <c r="S21" s="940"/>
      <c r="T21" s="805"/>
      <c r="U21" s="964"/>
      <c r="V21" s="805"/>
      <c r="W21" s="950"/>
      <c r="X21" s="940"/>
      <c r="Y21" s="940"/>
      <c r="Z21" s="940"/>
      <c r="AA21" s="805"/>
      <c r="AB21" s="952"/>
      <c r="AC21" s="940"/>
      <c r="AD21" s="940"/>
      <c r="AE21" s="940"/>
      <c r="AF21" s="805"/>
      <c r="AG21" s="952"/>
      <c r="AH21" s="940"/>
      <c r="AI21" s="940"/>
      <c r="AJ21" s="940"/>
      <c r="AK21" s="805"/>
      <c r="AL21" s="952"/>
      <c r="AM21" s="940"/>
      <c r="AN21" s="940"/>
      <c r="AO21" s="940"/>
      <c r="AP21" s="805"/>
      <c r="AQ21" s="952"/>
      <c r="AR21" s="940"/>
      <c r="AS21" s="940"/>
      <c r="AT21" s="940"/>
      <c r="AU21" s="805"/>
      <c r="AV21" s="952"/>
      <c r="AW21" s="940"/>
      <c r="AX21" s="940"/>
      <c r="AY21" s="940"/>
      <c r="AZ21" s="805"/>
      <c r="BA21" s="952"/>
      <c r="BB21" s="940"/>
      <c r="BC21" s="940"/>
      <c r="BD21" s="940"/>
      <c r="BE21" s="805"/>
      <c r="BF21" s="952"/>
      <c r="BG21" s="940"/>
      <c r="BH21" s="940"/>
      <c r="BI21" s="940"/>
      <c r="BJ21" s="805"/>
      <c r="BK21" s="952"/>
      <c r="BL21" s="940"/>
      <c r="BM21" s="940"/>
      <c r="BN21" s="940"/>
      <c r="BO21" s="805"/>
      <c r="BP21" s="952"/>
      <c r="BQ21" s="940"/>
      <c r="BR21" s="940"/>
      <c r="BS21" s="940"/>
      <c r="BT21" s="805"/>
      <c r="BU21" s="952"/>
      <c r="BV21" s="940"/>
      <c r="BW21" s="940"/>
      <c r="BX21" s="940"/>
      <c r="BY21" s="805"/>
      <c r="BZ21" s="952"/>
      <c r="CA21" s="940"/>
      <c r="CB21" s="940"/>
      <c r="CC21" s="940"/>
      <c r="CD21" s="805"/>
      <c r="CE21" s="952"/>
      <c r="CF21" s="940"/>
      <c r="CG21" s="940"/>
      <c r="CH21" s="940"/>
      <c r="CI21" s="805"/>
      <c r="CJ21" s="952"/>
      <c r="CK21" s="940"/>
      <c r="CL21" s="940"/>
      <c r="CM21" s="940"/>
      <c r="CN21" s="805"/>
      <c r="CO21" s="952"/>
      <c r="CP21" s="940"/>
      <c r="CQ21" s="940"/>
      <c r="CR21" s="940"/>
      <c r="CS21" s="805"/>
      <c r="CT21" s="952"/>
      <c r="CU21" s="940"/>
      <c r="CV21" s="940"/>
      <c r="CW21" s="940"/>
      <c r="CX21" s="805"/>
    </row>
    <row r="22" spans="1:107" ht="14.4" customHeight="1" x14ac:dyDescent="0.25">
      <c r="A22" s="110" t="str">
        <v>Berdasarkan Bahan Bukti Pidana</v>
      </c>
      <c r="G22" s="52">
        <v>3</v>
      </c>
      <c r="H22" s="944" t="str">
        <f>'C-2'!$G$9</f>
        <v>Biaya Transportasi</v>
      </c>
      <c r="I22" s="940"/>
      <c r="J22" s="940"/>
      <c r="K22" s="940"/>
      <c r="L22" s="53" t="s">
        <v>1681</v>
      </c>
      <c r="M22" s="1158" t="s">
        <v>1460</v>
      </c>
      <c r="N22" s="940"/>
      <c r="O22" s="940"/>
      <c r="P22" s="940"/>
      <c r="Q22" s="940"/>
      <c r="R22" s="940"/>
      <c r="S22" s="940"/>
      <c r="T22" s="805"/>
      <c r="U22" s="964" t="s">
        <v>243</v>
      </c>
      <c r="V22" s="805"/>
      <c r="W22" s="950">
        <f>'C-2'!$U$32</f>
        <v>0</v>
      </c>
      <c r="X22" s="940"/>
      <c r="Y22" s="940"/>
      <c r="Z22" s="940"/>
      <c r="AA22" s="805"/>
      <c r="AB22" s="953">
        <f>SUMIF('C-2-1-3'!$J$24:$M$40,TEXT(AB12,"MM")&amp;TEXT(AB12,"MM")&amp;"*",'C-2-1-3'!$AT$24:$AX$40)</f>
        <v>0</v>
      </c>
      <c r="AC22" s="940"/>
      <c r="AD22" s="940"/>
      <c r="AE22" s="940"/>
      <c r="AF22" s="805"/>
      <c r="AG22" s="953">
        <f>SUMIF('C-2-1-3'!$J$24:$M$40,TEXT(AG12,"MM")&amp;TEXT(AG12,"MM")&amp;"*",'C-2-1-3'!$AT$24:$AX$40)</f>
        <v>0</v>
      </c>
      <c r="AH22" s="940"/>
      <c r="AI22" s="940"/>
      <c r="AJ22" s="940"/>
      <c r="AK22" s="805"/>
      <c r="AL22" s="953">
        <f>SUMIF('C-2-1-3'!$J$24:$M$40,TEXT(AL12,"MM")&amp;TEXT(AL12,"MM")&amp;"*",'C-2-1-3'!$AT$24:$AX$40)</f>
        <v>0</v>
      </c>
      <c r="AM22" s="940"/>
      <c r="AN22" s="940"/>
      <c r="AO22" s="940"/>
      <c r="AP22" s="805"/>
      <c r="AQ22" s="953">
        <f>SUMIF('C-2-1-3'!$J$24:$M$40,TEXT(AQ12,"MM")&amp;TEXT(AQ12,"MM")&amp;"*",'C-2-1-3'!$AT$24:$AX$40)</f>
        <v>0</v>
      </c>
      <c r="AR22" s="940"/>
      <c r="AS22" s="940"/>
      <c r="AT22" s="940"/>
      <c r="AU22" s="805"/>
      <c r="AV22" s="953">
        <f>SUMIF('C-2-1-3'!$J$24:$M$40,TEXT(AV12,"MM")&amp;TEXT(AV12,"MM")&amp;"*",'C-2-1-3'!$AT$24:$AX$40)</f>
        <v>0</v>
      </c>
      <c r="AW22" s="940"/>
      <c r="AX22" s="940"/>
      <c r="AY22" s="940"/>
      <c r="AZ22" s="805"/>
      <c r="BA22" s="953">
        <f>SUMIF('C-2-1-3'!$J$24:$M$40,TEXT(BA12,"MM")&amp;TEXT(BA12,"MM")&amp;"*",'C-2-1-3'!$AT$24:$AX$40)</f>
        <v>0</v>
      </c>
      <c r="BB22" s="940"/>
      <c r="BC22" s="940"/>
      <c r="BD22" s="940"/>
      <c r="BE22" s="805"/>
      <c r="BF22" s="953">
        <f>SUMIF('C-2-1-3'!$J$24:$M$40,TEXT(BF12,"MM")&amp;TEXT(BF12,"MM")&amp;"*",'C-2-1-3'!$AT$24:$AX$40)</f>
        <v>0</v>
      </c>
      <c r="BG22" s="940"/>
      <c r="BH22" s="940"/>
      <c r="BI22" s="940"/>
      <c r="BJ22" s="805"/>
      <c r="BK22" s="953">
        <f>SUMIF('C-2-1-3'!$J$24:$M$40,TEXT(BK12,"MM")&amp;TEXT(BK12,"MM")&amp;"*",'C-2-1-3'!$AT$24:$AX$40)</f>
        <v>0</v>
      </c>
      <c r="BL22" s="940"/>
      <c r="BM22" s="940"/>
      <c r="BN22" s="940"/>
      <c r="BO22" s="805"/>
      <c r="BP22" s="953">
        <f>SUMIF('C-2-1-3'!$J$24:$M$40,TEXT(BP12,"MM")&amp;TEXT(BP12,"MM")&amp;"*",'C-2-1-3'!$AT$24:$AX$40)</f>
        <v>0</v>
      </c>
      <c r="BQ22" s="940"/>
      <c r="BR22" s="940"/>
      <c r="BS22" s="940"/>
      <c r="BT22" s="805"/>
      <c r="BU22" s="953">
        <f>SUMIF('C-2-1-3'!$J$24:$M$40,TEXT(BU12,"MM")&amp;TEXT(BU12,"MM")&amp;"*",'C-2-1-3'!$AT$24:$AX$40)</f>
        <v>0</v>
      </c>
      <c r="BV22" s="940"/>
      <c r="BW22" s="940"/>
      <c r="BX22" s="940"/>
      <c r="BY22" s="805"/>
      <c r="BZ22" s="953">
        <f>SUMIF('C-2-1-3'!$J$24:$M$40,TEXT(BZ12,"MM")&amp;TEXT(BZ12,"MM")&amp;"*",'C-2-1-3'!$AT$24:$AX$40)</f>
        <v>0</v>
      </c>
      <c r="CA22" s="940"/>
      <c r="CB22" s="940"/>
      <c r="CC22" s="940"/>
      <c r="CD22" s="805"/>
      <c r="CE22" s="953">
        <f>SUMIF('C-2-1-3'!$J$24:$M$40,TEXT(CE12,"MM")&amp;TEXT(CE12,"MM")&amp;"*",'C-2-1-3'!$AT$24:$AX$40)</f>
        <v>0</v>
      </c>
      <c r="CF22" s="940"/>
      <c r="CG22" s="940"/>
      <c r="CH22" s="940"/>
      <c r="CI22" s="805"/>
      <c r="CJ22" s="955">
        <f>SUMIF('C-2-1-3'!J20:M36,"0112"&amp;"*",'C-2-1-3'!AT20:AX36)+SUMIF('C-2-1-3'!J20:M36,"0201"&amp;"*",'C-2-1-3'!AT20:AX36)+SUMIF('C-2-1-3'!J20:M36,"0302"&amp;"*",'C-2-1-3'!AT20:AX36)+SUMIF('C-2-1-3'!J20:M36,"0403"&amp;"*",'C-2-1-3'!AT20:AX36)+SUMIF('C-2-1-3'!J20:M36,"0503"&amp;"*",'C-2-1-3'!AT20:AX36)+SUMIF('C-2-1-3'!J20:M36,"0605"&amp;"*",'C-2-1-3'!AT20:AX36)+SUMIF('C-2-1-3'!J20:M36,"0706"&amp;"*",'C-2-1-3'!AT20:AX36)+SUMIF('C-2-1-3'!J20:M36,"0807"&amp;"*",'C-2-1-3'!AT20:AX36)+SUMIF('C-2-1-3'!J20:M36,"0908"&amp;"*",'C-2-1-3'!AT20:AX36)+SUMIF('C-2-1-3'!J20:M36,"1009"&amp;"*",'C-2-1-3'!AT20:AX36)+SUMIF('C-2-1-3'!J20:M36,"1110"&amp;"*",'C-2-1-3'!AT20:AX36)+SUMIF('C-2-1-3'!J20:M36,"1201"&amp;"*",'C-2-1-3'!AT20:AX36)</f>
        <v>0</v>
      </c>
      <c r="CK22" s="940"/>
      <c r="CL22" s="940"/>
      <c r="CM22" s="940"/>
      <c r="CN22" s="805"/>
      <c r="CO22" s="955">
        <f>IF(CJ22&gt;0,CJ22,SUM(AB22:CI22))</f>
        <v>0</v>
      </c>
      <c r="CP22" s="940"/>
      <c r="CQ22" s="940"/>
      <c r="CR22" s="940"/>
      <c r="CS22" s="805"/>
      <c r="CT22" s="955">
        <f>CO22-W22</f>
        <v>0</v>
      </c>
      <c r="CU22" s="940"/>
      <c r="CV22" s="940"/>
      <c r="CW22" s="940"/>
      <c r="CX22" s="805"/>
    </row>
    <row r="23" spans="1:107" ht="14.4" customHeight="1" x14ac:dyDescent="0.25">
      <c r="A23" s="110" t="str">
        <v>Berdasarkan Data Pemicu dan Data Penguji</v>
      </c>
      <c r="G23" s="52"/>
      <c r="H23" s="804"/>
      <c r="I23" s="940"/>
      <c r="J23" s="940"/>
      <c r="K23" s="940"/>
      <c r="M23" s="940"/>
      <c r="N23" s="940"/>
      <c r="O23" s="940"/>
      <c r="P23" s="940"/>
      <c r="Q23" s="940"/>
      <c r="R23" s="940"/>
      <c r="S23" s="940"/>
      <c r="T23" s="805"/>
      <c r="U23" s="964"/>
      <c r="V23" s="805"/>
      <c r="W23" s="950"/>
      <c r="X23" s="940"/>
      <c r="Y23" s="940"/>
      <c r="Z23" s="940"/>
      <c r="AA23" s="805"/>
      <c r="AB23" s="952"/>
      <c r="AC23" s="940"/>
      <c r="AD23" s="940"/>
      <c r="AE23" s="940"/>
      <c r="AF23" s="805"/>
      <c r="AG23" s="952"/>
      <c r="AH23" s="940"/>
      <c r="AI23" s="940"/>
      <c r="AJ23" s="940"/>
      <c r="AK23" s="805"/>
      <c r="AL23" s="952"/>
      <c r="AM23" s="940"/>
      <c r="AN23" s="940"/>
      <c r="AO23" s="940"/>
      <c r="AP23" s="805"/>
      <c r="AQ23" s="952"/>
      <c r="AR23" s="940"/>
      <c r="AS23" s="940"/>
      <c r="AT23" s="940"/>
      <c r="AU23" s="805"/>
      <c r="AV23" s="952"/>
      <c r="AW23" s="940"/>
      <c r="AX23" s="940"/>
      <c r="AY23" s="940"/>
      <c r="AZ23" s="805"/>
      <c r="BA23" s="952"/>
      <c r="BB23" s="940"/>
      <c r="BC23" s="940"/>
      <c r="BD23" s="940"/>
      <c r="BE23" s="805"/>
      <c r="BF23" s="952"/>
      <c r="BG23" s="940"/>
      <c r="BH23" s="940"/>
      <c r="BI23" s="940"/>
      <c r="BJ23" s="805"/>
      <c r="BK23" s="952"/>
      <c r="BL23" s="940"/>
      <c r="BM23" s="940"/>
      <c r="BN23" s="940"/>
      <c r="BO23" s="805"/>
      <c r="BP23" s="952"/>
      <c r="BQ23" s="940"/>
      <c r="BR23" s="940"/>
      <c r="BS23" s="940"/>
      <c r="BT23" s="805"/>
      <c r="BU23" s="952"/>
      <c r="BV23" s="940"/>
      <c r="BW23" s="940"/>
      <c r="BX23" s="940"/>
      <c r="BY23" s="805"/>
      <c r="BZ23" s="952"/>
      <c r="CA23" s="940"/>
      <c r="CB23" s="940"/>
      <c r="CC23" s="940"/>
      <c r="CD23" s="805"/>
      <c r="CE23" s="952"/>
      <c r="CF23" s="940"/>
      <c r="CG23" s="940"/>
      <c r="CH23" s="940"/>
      <c r="CI23" s="805"/>
      <c r="CJ23" s="952"/>
      <c r="CK23" s="940"/>
      <c r="CL23" s="940"/>
      <c r="CM23" s="940"/>
      <c r="CN23" s="805"/>
      <c r="CO23" s="952"/>
      <c r="CP23" s="940"/>
      <c r="CQ23" s="940"/>
      <c r="CR23" s="940"/>
      <c r="CS23" s="805"/>
      <c r="CT23" s="952"/>
      <c r="CU23" s="940"/>
      <c r="CV23" s="940"/>
      <c r="CW23" s="940"/>
      <c r="CX23" s="805"/>
    </row>
    <row r="24" spans="1:107" ht="14.4" customHeight="1" x14ac:dyDescent="0.25">
      <c r="G24" s="52">
        <v>4</v>
      </c>
      <c r="H24" s="944" t="str">
        <f>'C-2'!$G$9</f>
        <v>Biaya Transportasi</v>
      </c>
      <c r="I24" s="940"/>
      <c r="J24" s="940"/>
      <c r="K24" s="940"/>
      <c r="L24" s="53" t="s">
        <v>1681</v>
      </c>
      <c r="M24" s="1158" t="s">
        <v>1464</v>
      </c>
      <c r="N24" s="940"/>
      <c r="O24" s="940"/>
      <c r="P24" s="940"/>
      <c r="Q24" s="940"/>
      <c r="R24" s="940"/>
      <c r="S24" s="940"/>
      <c r="T24" s="805"/>
      <c r="U24" s="964" t="s">
        <v>245</v>
      </c>
      <c r="V24" s="805"/>
      <c r="W24" s="950">
        <f>'C-2'!$U$32</f>
        <v>0</v>
      </c>
      <c r="X24" s="940"/>
      <c r="Y24" s="940"/>
      <c r="Z24" s="940"/>
      <c r="AA24" s="805"/>
      <c r="AB24" s="945"/>
      <c r="AC24" s="940"/>
      <c r="AD24" s="940"/>
      <c r="AE24" s="940"/>
      <c r="AF24" s="805"/>
      <c r="AG24" s="945"/>
      <c r="AH24" s="940"/>
      <c r="AI24" s="940"/>
      <c r="AJ24" s="940"/>
      <c r="AK24" s="805"/>
      <c r="AL24" s="945"/>
      <c r="AM24" s="940"/>
      <c r="AN24" s="940"/>
      <c r="AO24" s="940"/>
      <c r="AP24" s="805"/>
      <c r="AQ24" s="945"/>
      <c r="AR24" s="940"/>
      <c r="AS24" s="940"/>
      <c r="AT24" s="940"/>
      <c r="AU24" s="805"/>
      <c r="AV24" s="945"/>
      <c r="AW24" s="940"/>
      <c r="AX24" s="940"/>
      <c r="AY24" s="940"/>
      <c r="AZ24" s="805"/>
      <c r="BA24" s="945"/>
      <c r="BB24" s="940"/>
      <c r="BC24" s="940"/>
      <c r="BD24" s="940"/>
      <c r="BE24" s="805"/>
      <c r="BF24" s="945"/>
      <c r="BG24" s="940"/>
      <c r="BH24" s="940"/>
      <c r="BI24" s="940"/>
      <c r="BJ24" s="805"/>
      <c r="BK24" s="945"/>
      <c r="BL24" s="940"/>
      <c r="BM24" s="940"/>
      <c r="BN24" s="940"/>
      <c r="BO24" s="805"/>
      <c r="BP24" s="945"/>
      <c r="BQ24" s="940"/>
      <c r="BR24" s="940"/>
      <c r="BS24" s="940"/>
      <c r="BT24" s="805"/>
      <c r="BU24" s="945"/>
      <c r="BV24" s="940"/>
      <c r="BW24" s="940"/>
      <c r="BX24" s="940"/>
      <c r="BY24" s="805"/>
      <c r="BZ24" s="945"/>
      <c r="CA24" s="940"/>
      <c r="CB24" s="940"/>
      <c r="CC24" s="940"/>
      <c r="CD24" s="805"/>
      <c r="CE24" s="945"/>
      <c r="CF24" s="940"/>
      <c r="CG24" s="940"/>
      <c r="CH24" s="940"/>
      <c r="CI24" s="805"/>
      <c r="CJ24" s="955">
        <f>'C-2-1-4'!AK40</f>
        <v>0</v>
      </c>
      <c r="CK24" s="940"/>
      <c r="CL24" s="940"/>
      <c r="CM24" s="940"/>
      <c r="CN24" s="805"/>
      <c r="CO24" s="955">
        <f>IF(CJ24&gt;0,CJ24,SUM(AB24:CI24))</f>
        <v>0</v>
      </c>
      <c r="CP24" s="940"/>
      <c r="CQ24" s="940"/>
      <c r="CR24" s="940"/>
      <c r="CS24" s="805"/>
      <c r="CT24" s="955">
        <f>CO24-W24</f>
        <v>0</v>
      </c>
      <c r="CU24" s="940"/>
      <c r="CV24" s="940"/>
      <c r="CW24" s="940"/>
      <c r="CX24" s="805"/>
    </row>
    <row r="25" spans="1:107" ht="25.5" customHeight="1" x14ac:dyDescent="0.25">
      <c r="G25" s="52"/>
      <c r="H25" s="804"/>
      <c r="I25" s="940"/>
      <c r="J25" s="940"/>
      <c r="K25" s="940"/>
      <c r="M25" s="940"/>
      <c r="N25" s="940"/>
      <c r="O25" s="940"/>
      <c r="P25" s="940"/>
      <c r="Q25" s="940"/>
      <c r="R25" s="940"/>
      <c r="S25" s="940"/>
      <c r="T25" s="805"/>
      <c r="U25" s="964"/>
      <c r="V25" s="805"/>
      <c r="W25" s="950"/>
      <c r="X25" s="940"/>
      <c r="Y25" s="940"/>
      <c r="Z25" s="940"/>
      <c r="AA25" s="805"/>
      <c r="AB25" s="952"/>
      <c r="AC25" s="940"/>
      <c r="AD25" s="940"/>
      <c r="AE25" s="940"/>
      <c r="AF25" s="805"/>
      <c r="AG25" s="952"/>
      <c r="AH25" s="940"/>
      <c r="AI25" s="940"/>
      <c r="AJ25" s="940"/>
      <c r="AK25" s="805"/>
      <c r="AL25" s="952"/>
      <c r="AM25" s="940"/>
      <c r="AN25" s="940"/>
      <c r="AO25" s="940"/>
      <c r="AP25" s="805"/>
      <c r="AQ25" s="952"/>
      <c r="AR25" s="940"/>
      <c r="AS25" s="940"/>
      <c r="AT25" s="940"/>
      <c r="AU25" s="805"/>
      <c r="AV25" s="952"/>
      <c r="AW25" s="940"/>
      <c r="AX25" s="940"/>
      <c r="AY25" s="940"/>
      <c r="AZ25" s="805"/>
      <c r="BA25" s="952"/>
      <c r="BB25" s="940"/>
      <c r="BC25" s="940"/>
      <c r="BD25" s="940"/>
      <c r="BE25" s="805"/>
      <c r="BF25" s="952"/>
      <c r="BG25" s="940"/>
      <c r="BH25" s="940"/>
      <c r="BI25" s="940"/>
      <c r="BJ25" s="805"/>
      <c r="BK25" s="952"/>
      <c r="BL25" s="940"/>
      <c r="BM25" s="940"/>
      <c r="BN25" s="940"/>
      <c r="BO25" s="805"/>
      <c r="BP25" s="952"/>
      <c r="BQ25" s="940"/>
      <c r="BR25" s="940"/>
      <c r="BS25" s="940"/>
      <c r="BT25" s="805"/>
      <c r="BU25" s="952"/>
      <c r="BV25" s="940"/>
      <c r="BW25" s="940"/>
      <c r="BX25" s="940"/>
      <c r="BY25" s="805"/>
      <c r="BZ25" s="952"/>
      <c r="CA25" s="940"/>
      <c r="CB25" s="940"/>
      <c r="CC25" s="940"/>
      <c r="CD25" s="805"/>
      <c r="CE25" s="952"/>
      <c r="CF25" s="940"/>
      <c r="CG25" s="940"/>
      <c r="CH25" s="940"/>
      <c r="CI25" s="805"/>
      <c r="CJ25" s="952"/>
      <c r="CK25" s="940"/>
      <c r="CL25" s="940"/>
      <c r="CM25" s="940"/>
      <c r="CN25" s="805"/>
      <c r="CO25" s="952"/>
      <c r="CP25" s="940"/>
      <c r="CQ25" s="940"/>
      <c r="CR25" s="940"/>
      <c r="CS25" s="805"/>
      <c r="CT25" s="952"/>
      <c r="CU25" s="940"/>
      <c r="CV25" s="940"/>
      <c r="CW25" s="940"/>
      <c r="CX25" s="805"/>
    </row>
    <row r="26" spans="1:107" ht="14.4" customHeight="1" x14ac:dyDescent="0.25">
      <c r="G26" s="52">
        <v>5</v>
      </c>
      <c r="H26" s="944" t="str">
        <f>'C-2'!$G$9</f>
        <v>Biaya Transportasi</v>
      </c>
      <c r="I26" s="940"/>
      <c r="J26" s="940"/>
      <c r="K26" s="940"/>
      <c r="L26" s="53" t="s">
        <v>1681</v>
      </c>
      <c r="M26" s="1158" t="s">
        <v>1468</v>
      </c>
      <c r="N26" s="940"/>
      <c r="O26" s="940"/>
      <c r="P26" s="940"/>
      <c r="Q26" s="940"/>
      <c r="R26" s="940"/>
      <c r="S26" s="940"/>
      <c r="T26" s="805"/>
      <c r="U26" s="964" t="s">
        <v>247</v>
      </c>
      <c r="V26" s="805"/>
      <c r="W26" s="950">
        <f>'C-2'!$U$32</f>
        <v>0</v>
      </c>
      <c r="X26" s="940"/>
      <c r="Y26" s="940"/>
      <c r="Z26" s="940"/>
      <c r="AA26" s="805"/>
      <c r="AB26" s="953">
        <f ca="1">SUMIF('C-2-1-5'!$J$20:$O$34,TEXT(AB16,"MM")&amp;TEXT(AB16,"MM")&amp;"*",'C-2-1-5'!$AL$20:$AP$34)</f>
        <v>0</v>
      </c>
      <c r="AC26" s="940"/>
      <c r="AD26" s="940"/>
      <c r="AE26" s="940"/>
      <c r="AF26" s="805"/>
      <c r="AG26" s="953">
        <f ca="1">SUMIF('C-2-1-5'!$J$20:$O$34,TEXT(AG16,"MM")&amp;TEXT(AG16,"MM")&amp;"*",'C-2-1-5'!$AL$20:$AP$34)</f>
        <v>0</v>
      </c>
      <c r="AH26" s="940"/>
      <c r="AI26" s="940"/>
      <c r="AJ26" s="940"/>
      <c r="AK26" s="805"/>
      <c r="AL26" s="953">
        <f ca="1">SUMIF('C-2-1-5'!$J$20:$O$34,TEXT(AL16,"MM")&amp;TEXT(AL16,"MM")&amp;"*",'C-2-1-5'!$AL$20:$AP$34)</f>
        <v>0</v>
      </c>
      <c r="AM26" s="940"/>
      <c r="AN26" s="940"/>
      <c r="AO26" s="940"/>
      <c r="AP26" s="805"/>
      <c r="AQ26" s="953">
        <f ca="1">SUMIF('C-2-1-5'!$J$20:$O$34,TEXT(AQ16,"MM")&amp;TEXT(AQ16,"MM")&amp;"*",'C-2-1-5'!$AL$20:$AP$34)</f>
        <v>0</v>
      </c>
      <c r="AR26" s="940"/>
      <c r="AS26" s="940"/>
      <c r="AT26" s="940"/>
      <c r="AU26" s="805"/>
      <c r="AV26" s="953">
        <f ca="1">SUMIF('C-2-1-5'!$J$20:$O$34,TEXT(AV16,"MM")&amp;TEXT(AV16,"MM")&amp;"*",'C-2-1-5'!$AL$20:$AP$34)</f>
        <v>0</v>
      </c>
      <c r="AW26" s="940"/>
      <c r="AX26" s="940"/>
      <c r="AY26" s="940"/>
      <c r="AZ26" s="805"/>
      <c r="BA26" s="953">
        <f ca="1">SUMIF('C-2-1-5'!$J$20:$O$34,TEXT(BA16,"MM")&amp;TEXT(BA16,"MM")&amp;"*",'C-2-1-5'!$AL$20:$AP$34)</f>
        <v>0</v>
      </c>
      <c r="BB26" s="940"/>
      <c r="BC26" s="940"/>
      <c r="BD26" s="940"/>
      <c r="BE26" s="805"/>
      <c r="BF26" s="953">
        <f ca="1">SUMIF('C-2-1-5'!$J$20:$O$34,TEXT(BF16,"MM")&amp;TEXT(BF16,"MM")&amp;"*",'C-2-1-5'!$AL$20:$AP$34)</f>
        <v>0</v>
      </c>
      <c r="BG26" s="940"/>
      <c r="BH26" s="940"/>
      <c r="BI26" s="940"/>
      <c r="BJ26" s="805"/>
      <c r="BK26" s="953">
        <f ca="1">SUMIF('C-2-1-5'!$J$20:$O$34,TEXT(BK16,"MM")&amp;TEXT(BK16,"MM")&amp;"*",'C-2-1-5'!$AL$20:$AP$34)</f>
        <v>0</v>
      </c>
      <c r="BL26" s="940"/>
      <c r="BM26" s="940"/>
      <c r="BN26" s="940"/>
      <c r="BO26" s="805"/>
      <c r="BP26" s="953">
        <f ca="1">SUMIF('C-2-1-5'!$J$20:$O$34,TEXT(BP16,"MM")&amp;TEXT(BP16,"MM")&amp;"*",'C-2-1-5'!$AL$20:$AP$34)</f>
        <v>0</v>
      </c>
      <c r="BQ26" s="940"/>
      <c r="BR26" s="940"/>
      <c r="BS26" s="940"/>
      <c r="BT26" s="805"/>
      <c r="BU26" s="953">
        <f ca="1">SUMIF('C-2-1-5'!$J$20:$O$34,TEXT(BU16,"MM")&amp;TEXT(BU16,"MM")&amp;"*",'C-2-1-5'!$AL$20:$AP$34)</f>
        <v>0</v>
      </c>
      <c r="BV26" s="940"/>
      <c r="BW26" s="940"/>
      <c r="BX26" s="940"/>
      <c r="BY26" s="805"/>
      <c r="BZ26" s="953">
        <f ca="1">SUMIF('C-2-1-5'!$J$20:$O$34,TEXT(BZ16,"MM")&amp;TEXT(BZ16,"MM")&amp;"*",'C-2-1-5'!$AL$20:$AP$34)</f>
        <v>0</v>
      </c>
      <c r="CA26" s="940"/>
      <c r="CB26" s="940"/>
      <c r="CC26" s="940"/>
      <c r="CD26" s="805"/>
      <c r="CE26" s="953">
        <f ca="1">SUMIF('C-2-1-5'!$J$20:$O$34,TEXT(CE16,"MM")&amp;TEXT(CE16,"MM")&amp;"*",'C-2-1-5'!$AL$20:$AP$34)</f>
        <v>0</v>
      </c>
      <c r="CF26" s="940"/>
      <c r="CG26" s="940"/>
      <c r="CH26" s="940"/>
      <c r="CI26" s="805"/>
      <c r="CJ26" s="955">
        <f ca="1">SUMIF('C-2-1-5'!J20:O34,"0112"&amp;"*",'C-2-1-5'!AL20:AP34)+SUMIF('C-2-1-5'!J20:O34,"0201"&amp;"*",'C-2-1-5'!AL20:AP34)+SUMIF('C-2-1-5'!J20:O34,"0302"&amp;"*",'C-2-1-5'!AL20:AP34)+SUMIF('C-2-1-5'!J20:O34,"0403"&amp;"*",'C-2-1-5'!AL20:AP34)+SUMIF('C-2-1-5'!J20:O34,"0503"&amp;"*",'C-2-1-5'!AL20:AP34)+SUMIF('C-2-1-5'!J20:O34,"0605"&amp;"*",'C-2-1-5'!AL20:AP34)+SUMIF('C-2-1-5'!J20:O34,"0706"&amp;"*",'C-2-1-5'!AL20:AP34)+SUMIF('C-2-1-5'!J20:O34,"0807"&amp;"*",'C-2-1-5'!AL20:AP34)+SUMIF('C-2-1-5'!J20:O34,"0908"&amp;"*",'C-2-1-5'!AL20:AP34)+SUMIF('C-2-1-5'!J20:O34,"1009"&amp;"*",'C-2-1-5'!AL20:AP34)+SUMIF('C-2-1-5'!J20:O34,"1110"&amp;"*",'C-2-1-5'!AL20:AP34)+SUMIF('C-2-1-5'!J20:O34,"1201"&amp;"*",'C-2-1-5'!AL20:AP34)</f>
        <v>0</v>
      </c>
      <c r="CK26" s="940"/>
      <c r="CL26" s="940"/>
      <c r="CM26" s="940"/>
      <c r="CN26" s="805"/>
      <c r="CO26" s="955">
        <f ca="1">IF(CJ26&gt;0,CJ26,SUM(AB26:CI26))</f>
        <v>0</v>
      </c>
      <c r="CP26" s="940"/>
      <c r="CQ26" s="940"/>
      <c r="CR26" s="940"/>
      <c r="CS26" s="805"/>
      <c r="CT26" s="955">
        <f ca="1">CO26-W26</f>
        <v>0</v>
      </c>
      <c r="CU26" s="940"/>
      <c r="CV26" s="940"/>
      <c r="CW26" s="940"/>
      <c r="CX26" s="805"/>
    </row>
    <row r="27" spans="1:107" ht="14.25" customHeight="1" x14ac:dyDescent="0.25">
      <c r="G27" s="52"/>
      <c r="H27" s="804"/>
      <c r="I27" s="940"/>
      <c r="J27" s="940"/>
      <c r="K27" s="940"/>
      <c r="M27" s="940"/>
      <c r="N27" s="940"/>
      <c r="O27" s="940"/>
      <c r="P27" s="940"/>
      <c r="Q27" s="940"/>
      <c r="R27" s="940"/>
      <c r="S27" s="940"/>
      <c r="T27" s="805"/>
      <c r="U27" s="964"/>
      <c r="V27" s="805"/>
      <c r="W27" s="950"/>
      <c r="X27" s="940"/>
      <c r="Y27" s="940"/>
      <c r="Z27" s="940"/>
      <c r="AA27" s="805"/>
      <c r="AB27" s="952"/>
      <c r="AC27" s="940"/>
      <c r="AD27" s="940"/>
      <c r="AE27" s="940"/>
      <c r="AF27" s="805"/>
      <c r="AG27" s="952"/>
      <c r="AH27" s="940"/>
      <c r="AI27" s="940"/>
      <c r="AJ27" s="940"/>
      <c r="AK27" s="805"/>
      <c r="AL27" s="952"/>
      <c r="AM27" s="940"/>
      <c r="AN27" s="940"/>
      <c r="AO27" s="940"/>
      <c r="AP27" s="805"/>
      <c r="AQ27" s="952"/>
      <c r="AR27" s="940"/>
      <c r="AS27" s="940"/>
      <c r="AT27" s="940"/>
      <c r="AU27" s="805"/>
      <c r="AV27" s="952"/>
      <c r="AW27" s="940"/>
      <c r="AX27" s="940"/>
      <c r="AY27" s="940"/>
      <c r="AZ27" s="805"/>
      <c r="BA27" s="952"/>
      <c r="BB27" s="940"/>
      <c r="BC27" s="940"/>
      <c r="BD27" s="940"/>
      <c r="BE27" s="805"/>
      <c r="BF27" s="952"/>
      <c r="BG27" s="940"/>
      <c r="BH27" s="940"/>
      <c r="BI27" s="940"/>
      <c r="BJ27" s="805"/>
      <c r="BK27" s="952"/>
      <c r="BL27" s="940"/>
      <c r="BM27" s="940"/>
      <c r="BN27" s="940"/>
      <c r="BO27" s="805"/>
      <c r="BP27" s="952"/>
      <c r="BQ27" s="940"/>
      <c r="BR27" s="940"/>
      <c r="BS27" s="940"/>
      <c r="BT27" s="805"/>
      <c r="BU27" s="952"/>
      <c r="BV27" s="940"/>
      <c r="BW27" s="940"/>
      <c r="BX27" s="940"/>
      <c r="BY27" s="805"/>
      <c r="BZ27" s="952"/>
      <c r="CA27" s="940"/>
      <c r="CB27" s="940"/>
      <c r="CC27" s="940"/>
      <c r="CD27" s="805"/>
      <c r="CE27" s="952"/>
      <c r="CF27" s="940"/>
      <c r="CG27" s="940"/>
      <c r="CH27" s="940"/>
      <c r="CI27" s="805"/>
      <c r="CJ27" s="952"/>
      <c r="CK27" s="940"/>
      <c r="CL27" s="940"/>
      <c r="CM27" s="940"/>
      <c r="CN27" s="805"/>
      <c r="CO27" s="952"/>
      <c r="CP27" s="940"/>
      <c r="CQ27" s="940"/>
      <c r="CR27" s="940"/>
      <c r="CS27" s="805"/>
      <c r="CT27" s="952"/>
      <c r="CU27" s="940"/>
      <c r="CV27" s="940"/>
      <c r="CW27" s="940"/>
      <c r="CX27" s="805"/>
    </row>
    <row r="28" spans="1:107" ht="14.4" customHeight="1" x14ac:dyDescent="0.25">
      <c r="B28" s="760"/>
      <c r="C28" s="761"/>
      <c r="D28" s="761"/>
      <c r="E28" s="761"/>
      <c r="G28" s="52">
        <v>6</v>
      </c>
      <c r="H28" s="944" t="str">
        <f>'C-2'!$G$9</f>
        <v>Biaya Transportasi</v>
      </c>
      <c r="I28" s="940"/>
      <c r="J28" s="940"/>
      <c r="K28" s="940"/>
      <c r="L28" s="53" t="s">
        <v>1681</v>
      </c>
      <c r="M28" s="1158" t="s">
        <v>1472</v>
      </c>
      <c r="N28" s="940"/>
      <c r="O28" s="940"/>
      <c r="P28" s="940"/>
      <c r="Q28" s="940"/>
      <c r="R28" s="940"/>
      <c r="S28" s="940"/>
      <c r="T28" s="805"/>
      <c r="U28" s="964" t="s">
        <v>249</v>
      </c>
      <c r="V28" s="805"/>
      <c r="W28" s="950">
        <f>'C-2'!$U$32</f>
        <v>0</v>
      </c>
      <c r="X28" s="940"/>
      <c r="Y28" s="940"/>
      <c r="Z28" s="940"/>
      <c r="AA28" s="805"/>
      <c r="AB28" s="945"/>
      <c r="AC28" s="940"/>
      <c r="AD28" s="940"/>
      <c r="AE28" s="940"/>
      <c r="AF28" s="805"/>
      <c r="AG28" s="945"/>
      <c r="AH28" s="940"/>
      <c r="AI28" s="940"/>
      <c r="AJ28" s="940"/>
      <c r="AK28" s="805"/>
      <c r="AL28" s="945"/>
      <c r="AM28" s="940"/>
      <c r="AN28" s="940"/>
      <c r="AO28" s="940"/>
      <c r="AP28" s="805"/>
      <c r="AQ28" s="945"/>
      <c r="AR28" s="940"/>
      <c r="AS28" s="940"/>
      <c r="AT28" s="940"/>
      <c r="AU28" s="805"/>
      <c r="AV28" s="945"/>
      <c r="AW28" s="940"/>
      <c r="AX28" s="940"/>
      <c r="AY28" s="940"/>
      <c r="AZ28" s="805"/>
      <c r="BA28" s="945"/>
      <c r="BB28" s="940"/>
      <c r="BC28" s="940"/>
      <c r="BD28" s="940"/>
      <c r="BE28" s="805"/>
      <c r="BF28" s="945"/>
      <c r="BG28" s="940"/>
      <c r="BH28" s="940"/>
      <c r="BI28" s="940"/>
      <c r="BJ28" s="805"/>
      <c r="BK28" s="945"/>
      <c r="BL28" s="940"/>
      <c r="BM28" s="940"/>
      <c r="BN28" s="940"/>
      <c r="BO28" s="805"/>
      <c r="BP28" s="945"/>
      <c r="BQ28" s="940"/>
      <c r="BR28" s="940"/>
      <c r="BS28" s="940"/>
      <c r="BT28" s="805"/>
      <c r="BU28" s="945"/>
      <c r="BV28" s="940"/>
      <c r="BW28" s="940"/>
      <c r="BX28" s="940"/>
      <c r="BY28" s="805"/>
      <c r="BZ28" s="945"/>
      <c r="CA28" s="940"/>
      <c r="CB28" s="940"/>
      <c r="CC28" s="940"/>
      <c r="CD28" s="805"/>
      <c r="CE28" s="945"/>
      <c r="CF28" s="940"/>
      <c r="CG28" s="940"/>
      <c r="CH28" s="940"/>
      <c r="CI28" s="805"/>
      <c r="CJ28" s="955" t="e">
        <f>'C-2-1-6'!#REF!</f>
        <v>#REF!</v>
      </c>
      <c r="CK28" s="940"/>
      <c r="CL28" s="940"/>
      <c r="CM28" s="940"/>
      <c r="CN28" s="805"/>
      <c r="CO28" s="955" t="e">
        <f>IF(CJ28&gt;0,CJ28,SUM(AB28:CI28))</f>
        <v>#REF!</v>
      </c>
      <c r="CP28" s="940"/>
      <c r="CQ28" s="940"/>
      <c r="CR28" s="940"/>
      <c r="CS28" s="805"/>
      <c r="CT28" s="955" t="e">
        <f>CO28-W28</f>
        <v>#REF!</v>
      </c>
      <c r="CU28" s="940"/>
      <c r="CV28" s="940"/>
      <c r="CW28" s="940"/>
      <c r="CX28" s="805"/>
    </row>
    <row r="29" spans="1:107" ht="14.4" customHeight="1" x14ac:dyDescent="0.25">
      <c r="G29" s="52"/>
      <c r="H29" s="804"/>
      <c r="I29" s="940"/>
      <c r="J29" s="940"/>
      <c r="K29" s="940"/>
      <c r="M29" s="940"/>
      <c r="N29" s="940"/>
      <c r="O29" s="940"/>
      <c r="P29" s="940"/>
      <c r="Q29" s="940"/>
      <c r="R29" s="940"/>
      <c r="S29" s="940"/>
      <c r="T29" s="805"/>
      <c r="U29" s="964"/>
      <c r="V29" s="805"/>
      <c r="W29" s="950"/>
      <c r="X29" s="940"/>
      <c r="Y29" s="940"/>
      <c r="Z29" s="940"/>
      <c r="AA29" s="805"/>
      <c r="AB29" s="952"/>
      <c r="AC29" s="940"/>
      <c r="AD29" s="940"/>
      <c r="AE29" s="940"/>
      <c r="AF29" s="805"/>
      <c r="AG29" s="952"/>
      <c r="AH29" s="940"/>
      <c r="AI29" s="940"/>
      <c r="AJ29" s="940"/>
      <c r="AK29" s="805"/>
      <c r="AL29" s="952"/>
      <c r="AM29" s="940"/>
      <c r="AN29" s="940"/>
      <c r="AO29" s="940"/>
      <c r="AP29" s="805"/>
      <c r="AQ29" s="952"/>
      <c r="AR29" s="940"/>
      <c r="AS29" s="940"/>
      <c r="AT29" s="940"/>
      <c r="AU29" s="805"/>
      <c r="AV29" s="952"/>
      <c r="AW29" s="940"/>
      <c r="AX29" s="940"/>
      <c r="AY29" s="940"/>
      <c r="AZ29" s="805"/>
      <c r="BA29" s="952"/>
      <c r="BB29" s="940"/>
      <c r="BC29" s="940"/>
      <c r="BD29" s="940"/>
      <c r="BE29" s="805"/>
      <c r="BF29" s="952"/>
      <c r="BG29" s="940"/>
      <c r="BH29" s="940"/>
      <c r="BI29" s="940"/>
      <c r="BJ29" s="805"/>
      <c r="BK29" s="952"/>
      <c r="BL29" s="940"/>
      <c r="BM29" s="940"/>
      <c r="BN29" s="940"/>
      <c r="BO29" s="805"/>
      <c r="BP29" s="952"/>
      <c r="BQ29" s="940"/>
      <c r="BR29" s="940"/>
      <c r="BS29" s="940"/>
      <c r="BT29" s="805"/>
      <c r="BU29" s="952"/>
      <c r="BV29" s="940"/>
      <c r="BW29" s="940"/>
      <c r="BX29" s="940"/>
      <c r="BY29" s="805"/>
      <c r="BZ29" s="952"/>
      <c r="CA29" s="940"/>
      <c r="CB29" s="940"/>
      <c r="CC29" s="940"/>
      <c r="CD29" s="805"/>
      <c r="CE29" s="952"/>
      <c r="CF29" s="940"/>
      <c r="CG29" s="940"/>
      <c r="CH29" s="940"/>
      <c r="CI29" s="805"/>
      <c r="CJ29" s="952"/>
      <c r="CK29" s="940"/>
      <c r="CL29" s="940"/>
      <c r="CM29" s="940"/>
      <c r="CN29" s="805"/>
      <c r="CO29" s="952"/>
      <c r="CP29" s="940"/>
      <c r="CQ29" s="940"/>
      <c r="CR29" s="940"/>
      <c r="CS29" s="805"/>
      <c r="CT29" s="952"/>
      <c r="CU29" s="940"/>
      <c r="CV29" s="940"/>
      <c r="CW29" s="940"/>
      <c r="CX29" s="805"/>
    </row>
    <row r="30" spans="1:107" ht="14.25" customHeight="1" thickBot="1" x14ac:dyDescent="0.3">
      <c r="G30" s="290"/>
      <c r="H30" s="291"/>
      <c r="I30" s="291"/>
      <c r="J30" s="291"/>
      <c r="K30" s="291"/>
      <c r="L30" s="291"/>
      <c r="M30" s="291"/>
      <c r="N30" s="291"/>
      <c r="O30" s="291"/>
      <c r="P30" s="291"/>
      <c r="Q30" s="291"/>
      <c r="R30" s="291"/>
      <c r="S30" s="291"/>
      <c r="T30" s="291"/>
      <c r="U30" s="292"/>
      <c r="V30" s="293"/>
      <c r="W30" s="941"/>
      <c r="X30" s="942"/>
      <c r="Y30" s="942"/>
      <c r="Z30" s="942"/>
      <c r="AA30" s="943"/>
      <c r="AB30" s="941"/>
      <c r="AC30" s="942"/>
      <c r="AD30" s="942"/>
      <c r="AE30" s="942"/>
      <c r="AF30" s="943"/>
      <c r="AG30" s="941"/>
      <c r="AH30" s="942"/>
      <c r="AI30" s="942"/>
      <c r="AJ30" s="942"/>
      <c r="AK30" s="943"/>
      <c r="AL30" s="941"/>
      <c r="AM30" s="942"/>
      <c r="AN30" s="942"/>
      <c r="AO30" s="942"/>
      <c r="AP30" s="943"/>
      <c r="AQ30" s="941"/>
      <c r="AR30" s="942"/>
      <c r="AS30" s="942"/>
      <c r="AT30" s="942"/>
      <c r="AU30" s="943"/>
      <c r="AV30" s="941"/>
      <c r="AW30" s="942"/>
      <c r="AX30" s="942"/>
      <c r="AY30" s="942"/>
      <c r="AZ30" s="943"/>
      <c r="BA30" s="941"/>
      <c r="BB30" s="942"/>
      <c r="BC30" s="942"/>
      <c r="BD30" s="942"/>
      <c r="BE30" s="943"/>
      <c r="BF30" s="941"/>
      <c r="BG30" s="942"/>
      <c r="BH30" s="942"/>
      <c r="BI30" s="942"/>
      <c r="BJ30" s="943"/>
      <c r="BK30" s="941"/>
      <c r="BL30" s="942"/>
      <c r="BM30" s="942"/>
      <c r="BN30" s="942"/>
      <c r="BO30" s="943"/>
      <c r="BP30" s="941"/>
      <c r="BQ30" s="942"/>
      <c r="BR30" s="942"/>
      <c r="BS30" s="942"/>
      <c r="BT30" s="943"/>
      <c r="BU30" s="941"/>
      <c r="BV30" s="942"/>
      <c r="BW30" s="942"/>
      <c r="BX30" s="942"/>
      <c r="BY30" s="943"/>
      <c r="BZ30" s="941"/>
      <c r="CA30" s="942"/>
      <c r="CB30" s="942"/>
      <c r="CC30" s="942"/>
      <c r="CD30" s="943"/>
      <c r="CE30" s="941"/>
      <c r="CF30" s="942"/>
      <c r="CG30" s="942"/>
      <c r="CH30" s="942"/>
      <c r="CI30" s="943"/>
      <c r="CJ30" s="941"/>
      <c r="CK30" s="942"/>
      <c r="CL30" s="942"/>
      <c r="CM30" s="942"/>
      <c r="CN30" s="943"/>
      <c r="CO30" s="941"/>
      <c r="CP30" s="942"/>
      <c r="CQ30" s="942"/>
      <c r="CR30" s="942"/>
      <c r="CS30" s="943"/>
      <c r="CT30" s="941"/>
      <c r="CU30" s="942"/>
      <c r="CV30" s="942"/>
      <c r="CW30" s="942"/>
      <c r="CX30" s="943"/>
    </row>
    <row r="31" spans="1:107" ht="15" customHeight="1" thickTop="1" x14ac:dyDescent="0.25">
      <c r="AL31" s="110"/>
      <c r="AM31" s="110"/>
      <c r="AN31" s="110"/>
      <c r="AO31" s="110"/>
      <c r="AP31" s="110"/>
      <c r="AQ31" s="110"/>
      <c r="AR31" s="110"/>
      <c r="AS31" s="110"/>
      <c r="AT31" s="110"/>
      <c r="AU31" s="110"/>
      <c r="AV31" s="110"/>
      <c r="AW31" s="110"/>
      <c r="AX31" s="110"/>
      <c r="AY31" s="110"/>
      <c r="AZ31" s="110"/>
      <c r="BA31" s="110"/>
      <c r="BB31" s="110"/>
      <c r="BC31" s="110"/>
      <c r="BD31" s="110"/>
      <c r="BE31" s="110"/>
      <c r="BF31" s="110"/>
      <c r="BG31" s="110"/>
      <c r="BH31" s="110"/>
      <c r="BI31" s="110"/>
      <c r="BJ31" s="110"/>
      <c r="BK31" s="110"/>
      <c r="BL31" s="110"/>
      <c r="BM31" s="110"/>
      <c r="BN31" s="110"/>
      <c r="BO31" s="110"/>
      <c r="BP31" s="110"/>
      <c r="BQ31" s="110"/>
      <c r="BR31" s="110"/>
      <c r="BS31" s="110"/>
      <c r="BT31" s="110"/>
      <c r="BU31" s="110"/>
      <c r="BV31" s="110"/>
      <c r="BW31" s="110"/>
      <c r="BX31" s="110"/>
      <c r="BY31" s="110"/>
      <c r="BZ31" s="110"/>
      <c r="CA31" s="110"/>
      <c r="CB31" s="110"/>
      <c r="CC31" s="110"/>
      <c r="CD31" s="110"/>
      <c r="CE31" s="110"/>
      <c r="CF31" s="110"/>
      <c r="CG31" s="110"/>
      <c r="CH31" s="110"/>
      <c r="CI31" s="110"/>
      <c r="CJ31" s="110"/>
      <c r="CK31" s="110"/>
      <c r="CL31" s="110"/>
      <c r="CM31" s="110"/>
      <c r="CN31" s="110"/>
      <c r="CO31" s="110"/>
      <c r="CP31" s="110"/>
      <c r="CQ31" s="110"/>
      <c r="CR31" s="110"/>
      <c r="CS31" s="110"/>
      <c r="CT31" s="110"/>
      <c r="CU31" s="110"/>
      <c r="CV31" s="110"/>
      <c r="CW31" s="110"/>
      <c r="CX31" s="110"/>
    </row>
    <row r="32" spans="1:107" ht="15" customHeight="1" x14ac:dyDescent="0.25">
      <c r="G32" s="198" t="s">
        <v>1779</v>
      </c>
      <c r="H32" s="199"/>
      <c r="I32" s="199"/>
      <c r="J32" s="199"/>
      <c r="K32" s="199"/>
      <c r="L32" s="199"/>
      <c r="M32" s="199"/>
      <c r="N32" s="199"/>
      <c r="O32" s="199"/>
      <c r="P32" s="199"/>
      <c r="Q32" s="199"/>
      <c r="R32" s="199"/>
      <c r="S32" s="199"/>
      <c r="T32" s="199"/>
      <c r="U32" s="199"/>
      <c r="V32" s="199"/>
      <c r="W32" s="199"/>
      <c r="X32" s="199"/>
      <c r="Y32" s="199"/>
      <c r="Z32" s="199"/>
      <c r="AA32" s="199"/>
      <c r="AB32" s="199"/>
      <c r="AC32" s="199"/>
      <c r="AD32" s="199"/>
      <c r="AE32" s="199"/>
      <c r="AF32" s="199"/>
      <c r="AG32" s="199"/>
      <c r="AH32" s="199"/>
      <c r="AI32" s="199"/>
      <c r="AJ32" s="199"/>
      <c r="AK32" s="200"/>
      <c r="AL32" s="110"/>
      <c r="AM32" s="110"/>
      <c r="AN32" s="110"/>
      <c r="AO32" s="110"/>
      <c r="AP32" s="110"/>
      <c r="AQ32" s="110"/>
      <c r="AR32" s="110"/>
      <c r="AS32" s="110"/>
      <c r="AT32" s="110"/>
      <c r="AU32" s="110"/>
      <c r="AV32" s="110"/>
      <c r="AW32" s="110"/>
      <c r="AX32" s="110"/>
      <c r="AY32" s="110"/>
      <c r="AZ32" s="110"/>
      <c r="BA32" s="110"/>
      <c r="BB32" s="110"/>
      <c r="BC32" s="110"/>
      <c r="BD32" s="110"/>
      <c r="BE32" s="110"/>
      <c r="BF32" s="110"/>
      <c r="BG32" s="110"/>
      <c r="BH32" s="110"/>
      <c r="BI32" s="110"/>
      <c r="BJ32" s="110"/>
      <c r="BK32" s="110"/>
      <c r="BL32" s="110"/>
      <c r="BM32" s="110"/>
      <c r="BN32" s="110"/>
      <c r="BO32" s="110"/>
      <c r="BP32" s="110"/>
      <c r="BQ32" s="110"/>
      <c r="BR32" s="110"/>
      <c r="BS32" s="110"/>
      <c r="BT32" s="110"/>
      <c r="BU32" s="110"/>
      <c r="BV32" s="110"/>
      <c r="BW32" s="110"/>
      <c r="BX32" s="110"/>
      <c r="BY32" s="110"/>
      <c r="BZ32" s="110"/>
      <c r="CA32" s="110"/>
      <c r="CB32" s="110"/>
      <c r="CC32" s="110"/>
      <c r="CD32" s="110"/>
      <c r="CE32" s="110"/>
      <c r="CF32" s="110"/>
      <c r="CG32" s="110"/>
      <c r="CH32" s="110"/>
      <c r="CI32" s="110"/>
      <c r="CJ32" s="110"/>
      <c r="CK32" s="110"/>
      <c r="CL32" s="110"/>
      <c r="CM32" s="110"/>
      <c r="CN32" s="110"/>
      <c r="CO32" s="110"/>
      <c r="CP32" s="110"/>
      <c r="CQ32" s="110"/>
      <c r="CR32" s="110"/>
      <c r="CS32" s="110"/>
      <c r="CT32" s="110"/>
      <c r="CU32" s="110"/>
      <c r="CV32" s="110"/>
      <c r="CW32" s="110"/>
      <c r="CX32" s="110"/>
    </row>
    <row r="33" spans="7:102" ht="15" customHeight="1" x14ac:dyDescent="0.25">
      <c r="G33" s="201" t="s">
        <v>1445</v>
      </c>
      <c r="H33" s="970" t="s">
        <v>1780</v>
      </c>
      <c r="I33" s="764"/>
      <c r="J33" s="764"/>
      <c r="K33" s="764"/>
      <c r="L33" s="764"/>
      <c r="M33" s="764"/>
      <c r="N33" s="764"/>
      <c r="O33" s="764"/>
      <c r="P33" s="764"/>
      <c r="Q33" s="764"/>
      <c r="R33" s="764"/>
      <c r="S33" s="764"/>
      <c r="T33" s="764"/>
      <c r="U33" s="764"/>
      <c r="V33" s="764"/>
      <c r="W33" s="764"/>
      <c r="X33" s="764"/>
      <c r="Y33" s="764"/>
      <c r="Z33" s="764"/>
      <c r="AA33" s="764"/>
      <c r="AB33" s="764"/>
      <c r="AC33" s="764"/>
      <c r="AD33" s="764"/>
      <c r="AE33" s="764"/>
      <c r="AF33" s="764"/>
      <c r="AG33" s="764"/>
      <c r="AH33" s="764"/>
      <c r="AI33" s="764"/>
      <c r="AJ33" s="764"/>
      <c r="AK33" s="765"/>
      <c r="AL33" s="110"/>
      <c r="AM33" s="110"/>
      <c r="AN33" s="110"/>
      <c r="AO33" s="110"/>
      <c r="AP33" s="110"/>
      <c r="AQ33" s="110"/>
      <c r="AR33" s="110"/>
      <c r="AS33" s="110"/>
      <c r="AT33" s="110"/>
      <c r="AU33" s="110"/>
      <c r="AV33" s="110"/>
      <c r="AW33" s="110"/>
      <c r="AX33" s="110"/>
      <c r="AY33" s="110"/>
      <c r="AZ33" s="110"/>
      <c r="BA33" s="110"/>
      <c r="BB33" s="110"/>
      <c r="BC33" s="110"/>
      <c r="BD33" s="110"/>
      <c r="BE33" s="110"/>
      <c r="BF33" s="110"/>
      <c r="BG33" s="110"/>
      <c r="BH33" s="110"/>
      <c r="BI33" s="110"/>
      <c r="BJ33" s="110"/>
      <c r="BK33" s="110"/>
      <c r="BL33" s="110"/>
      <c r="BM33" s="110"/>
      <c r="BN33" s="110"/>
      <c r="BO33" s="110"/>
      <c r="BP33" s="110"/>
      <c r="BQ33" s="110"/>
      <c r="BR33" s="110"/>
      <c r="BS33" s="110"/>
      <c r="BT33" s="110"/>
      <c r="BU33" s="110"/>
      <c r="BV33" s="110"/>
      <c r="BW33" s="110"/>
      <c r="BX33" s="110"/>
      <c r="BY33" s="110"/>
      <c r="BZ33" s="110"/>
      <c r="CA33" s="110"/>
      <c r="CB33" s="110"/>
      <c r="CC33" s="110"/>
      <c r="CD33" s="110"/>
      <c r="CE33" s="110"/>
      <c r="CF33" s="110"/>
      <c r="CG33" s="110"/>
      <c r="CH33" s="110"/>
      <c r="CI33" s="110"/>
      <c r="CJ33" s="110"/>
      <c r="CK33" s="110"/>
      <c r="CL33" s="110"/>
      <c r="CM33" s="110"/>
      <c r="CN33" s="110"/>
      <c r="CO33" s="110"/>
      <c r="CP33" s="110"/>
      <c r="CQ33" s="110"/>
      <c r="CR33" s="110"/>
      <c r="CS33" s="110"/>
      <c r="CT33" s="110"/>
      <c r="CU33" s="110"/>
      <c r="CV33" s="110"/>
      <c r="CW33" s="110"/>
      <c r="CX33" s="110"/>
    </row>
    <row r="34" spans="7:102" ht="15" customHeight="1" x14ac:dyDescent="0.25">
      <c r="G34" s="520" t="s">
        <v>1781</v>
      </c>
      <c r="H34" s="971" t="str">
        <f>"Berdasarkan hasil pengujian-pengujian tersebut, pemeriksaan atas "&amp;H18&amp;"  disimpulkan sebagai berikut :"</f>
        <v>Berdasarkan hasil pengujian-pengujian tersebut, pemeriksaan atas Biaya Transportasi  disimpulkan sebagai berikut :</v>
      </c>
      <c r="I34" s="789"/>
      <c r="J34" s="789"/>
      <c r="K34" s="789"/>
      <c r="L34" s="789"/>
      <c r="M34" s="789"/>
      <c r="N34" s="789"/>
      <c r="O34" s="789"/>
      <c r="P34" s="789"/>
      <c r="Q34" s="789"/>
      <c r="R34" s="789"/>
      <c r="S34" s="789"/>
      <c r="T34" s="789"/>
      <c r="U34" s="789"/>
      <c r="V34" s="789"/>
      <c r="W34" s="789"/>
      <c r="X34" s="789"/>
      <c r="Y34" s="789"/>
      <c r="Z34" s="789"/>
      <c r="AA34" s="789"/>
      <c r="AB34" s="789"/>
      <c r="AC34" s="789"/>
      <c r="AD34" s="789"/>
      <c r="AE34" s="789"/>
      <c r="AF34" s="789"/>
      <c r="AG34" s="789"/>
      <c r="AH34" s="789"/>
      <c r="AI34" s="789"/>
      <c r="AJ34" s="789"/>
      <c r="AK34" s="790"/>
      <c r="AL34" s="110"/>
      <c r="AM34" s="110"/>
      <c r="AN34" s="110"/>
      <c r="AO34" s="110"/>
      <c r="AP34" s="110"/>
      <c r="AQ34" s="110"/>
      <c r="AR34" s="110"/>
      <c r="AS34" s="110"/>
      <c r="AT34" s="110"/>
      <c r="AU34" s="110"/>
      <c r="AV34" s="110"/>
      <c r="AW34" s="110"/>
      <c r="AX34" s="110"/>
      <c r="AY34" s="110"/>
      <c r="AZ34" s="110"/>
      <c r="BA34" s="110"/>
      <c r="BB34" s="110"/>
      <c r="BC34" s="110"/>
      <c r="BD34" s="110"/>
      <c r="BE34" s="110"/>
      <c r="BF34" s="110"/>
      <c r="BG34" s="110"/>
      <c r="BH34" s="110"/>
      <c r="BI34" s="110"/>
      <c r="BJ34" s="110"/>
      <c r="BK34" s="110"/>
      <c r="BL34" s="110"/>
      <c r="BM34" s="110"/>
      <c r="BN34" s="110"/>
      <c r="BO34" s="110"/>
      <c r="BP34" s="110"/>
      <c r="BQ34" s="110"/>
      <c r="BR34" s="110"/>
      <c r="BS34" s="110"/>
      <c r="BT34" s="110"/>
      <c r="BU34" s="110"/>
      <c r="BV34" s="110"/>
      <c r="BW34" s="110"/>
      <c r="BX34" s="110"/>
      <c r="BY34" s="110"/>
      <c r="BZ34" s="110"/>
      <c r="CA34" s="110"/>
      <c r="CB34" s="110"/>
      <c r="CC34" s="110"/>
      <c r="CD34" s="110"/>
      <c r="CE34" s="110"/>
      <c r="CF34" s="110"/>
      <c r="CG34" s="110"/>
      <c r="CH34" s="110"/>
      <c r="CI34" s="110"/>
      <c r="CJ34" s="110"/>
      <c r="CK34" s="110"/>
      <c r="CL34" s="110"/>
      <c r="CM34" s="110"/>
      <c r="CN34" s="110"/>
      <c r="CO34" s="110"/>
      <c r="CP34" s="110"/>
      <c r="CQ34" s="110"/>
      <c r="CR34" s="110"/>
      <c r="CS34" s="110"/>
      <c r="CT34" s="110"/>
      <c r="CU34" s="110"/>
      <c r="CV34" s="110"/>
      <c r="CW34" s="110"/>
      <c r="CX34" s="110"/>
    </row>
    <row r="35" spans="7:102" ht="15" customHeight="1" x14ac:dyDescent="0.25">
      <c r="G35" s="521"/>
      <c r="H35" s="804"/>
      <c r="I35" s="940"/>
      <c r="J35" s="940"/>
      <c r="K35" s="940"/>
      <c r="L35" s="940"/>
      <c r="M35" s="940"/>
      <c r="N35" s="940"/>
      <c r="O35" s="940"/>
      <c r="P35" s="940"/>
      <c r="Q35" s="940"/>
      <c r="R35" s="940"/>
      <c r="S35" s="940"/>
      <c r="T35" s="940"/>
      <c r="U35" s="940"/>
      <c r="V35" s="940"/>
      <c r="W35" s="940"/>
      <c r="X35" s="940"/>
      <c r="Y35" s="940"/>
      <c r="Z35" s="940"/>
      <c r="AA35" s="940"/>
      <c r="AB35" s="940"/>
      <c r="AC35" s="940"/>
      <c r="AD35" s="940"/>
      <c r="AE35" s="940"/>
      <c r="AF35" s="940"/>
      <c r="AG35" s="940"/>
      <c r="AH35" s="940"/>
      <c r="AI35" s="940"/>
      <c r="AJ35" s="940"/>
      <c r="AK35" s="805"/>
      <c r="AL35" s="110"/>
      <c r="AM35" s="110"/>
      <c r="AN35" s="110"/>
      <c r="AO35" s="110"/>
      <c r="AP35" s="110"/>
      <c r="AQ35" s="110"/>
      <c r="AR35" s="110"/>
      <c r="AS35" s="110"/>
      <c r="AT35" s="110"/>
      <c r="AU35" s="110"/>
      <c r="AV35" s="110"/>
      <c r="AW35" s="110"/>
      <c r="AX35" s="110"/>
      <c r="AY35" s="110"/>
      <c r="AZ35" s="110"/>
      <c r="BA35" s="110"/>
      <c r="BB35" s="110"/>
      <c r="BC35" s="110"/>
      <c r="BD35" s="110"/>
      <c r="BE35" s="110"/>
      <c r="BF35" s="110"/>
      <c r="BG35" s="110"/>
      <c r="BH35" s="110"/>
      <c r="BI35" s="110"/>
      <c r="BJ35" s="110"/>
      <c r="BK35" s="110"/>
      <c r="BL35" s="110"/>
      <c r="BM35" s="110"/>
      <c r="BN35" s="110"/>
      <c r="BO35" s="110"/>
      <c r="BP35" s="110"/>
      <c r="BQ35" s="110"/>
      <c r="BR35" s="110"/>
      <c r="BS35" s="110"/>
      <c r="BT35" s="110"/>
      <c r="BU35" s="110"/>
      <c r="BV35" s="110"/>
      <c r="BW35" s="110"/>
      <c r="BX35" s="110"/>
      <c r="BY35" s="110"/>
      <c r="BZ35" s="110"/>
      <c r="CA35" s="110"/>
      <c r="CB35" s="110"/>
      <c r="CC35" s="110"/>
      <c r="CD35" s="110"/>
      <c r="CE35" s="110"/>
      <c r="CF35" s="110"/>
      <c r="CG35" s="110"/>
      <c r="CH35" s="110"/>
      <c r="CI35" s="110"/>
      <c r="CJ35" s="110"/>
      <c r="CK35" s="110"/>
      <c r="CL35" s="110"/>
      <c r="CM35" s="110"/>
      <c r="CN35" s="110"/>
      <c r="CO35" s="110"/>
      <c r="CP35" s="110"/>
      <c r="CQ35" s="110"/>
      <c r="CR35" s="110"/>
      <c r="CS35" s="110"/>
      <c r="CT35" s="110"/>
      <c r="CU35" s="110"/>
      <c r="CV35" s="110"/>
      <c r="CW35" s="110"/>
      <c r="CX35" s="110"/>
    </row>
    <row r="36" spans="7:102" ht="15" customHeight="1" x14ac:dyDescent="0.25">
      <c r="G36" s="521"/>
      <c r="H36" s="202" t="str">
        <f>H18&amp;" menurut pemeriksa :"</f>
        <v>Biaya Transportasi menurut pemeriksa :</v>
      </c>
      <c r="I36" s="203"/>
      <c r="J36" s="203"/>
      <c r="K36" s="203"/>
      <c r="L36" s="203"/>
      <c r="M36" s="203"/>
      <c r="N36" s="203"/>
      <c r="O36" s="203"/>
      <c r="P36" s="203"/>
      <c r="Q36" s="203"/>
      <c r="R36" s="203"/>
      <c r="S36" s="203"/>
      <c r="T36" s="203"/>
      <c r="U36" s="203"/>
      <c r="V36" s="203"/>
      <c r="W36" s="203"/>
      <c r="X36" s="203"/>
      <c r="Y36" s="203"/>
      <c r="Z36" s="203"/>
      <c r="AA36" s="203"/>
      <c r="AB36" s="203"/>
      <c r="AK36" s="186"/>
      <c r="AL36" s="110"/>
      <c r="AM36" s="110"/>
      <c r="AN36" s="110"/>
      <c r="AO36" s="110"/>
      <c r="AP36" s="110"/>
      <c r="AQ36" s="110"/>
      <c r="AR36" s="110"/>
      <c r="AS36" s="110"/>
      <c r="AT36" s="110"/>
      <c r="AU36" s="110"/>
      <c r="AV36" s="110"/>
      <c r="AW36" s="110"/>
      <c r="AX36" s="110"/>
      <c r="AY36" s="110"/>
      <c r="AZ36" s="110"/>
      <c r="BA36" s="110"/>
      <c r="BB36" s="110"/>
      <c r="BC36" s="110"/>
      <c r="BD36" s="110"/>
      <c r="BE36" s="110"/>
      <c r="BF36" s="110"/>
      <c r="BG36" s="110"/>
      <c r="BH36" s="110"/>
      <c r="BI36" s="110"/>
      <c r="BJ36" s="110"/>
      <c r="BK36" s="110"/>
      <c r="BL36" s="110"/>
      <c r="BM36" s="110"/>
      <c r="BN36" s="110"/>
      <c r="BO36" s="110"/>
      <c r="BP36" s="110"/>
      <c r="BQ36" s="110"/>
      <c r="BR36" s="110"/>
      <c r="BS36" s="110"/>
      <c r="BT36" s="110"/>
      <c r="BU36" s="110"/>
      <c r="BV36" s="110"/>
      <c r="BW36" s="110"/>
      <c r="BX36" s="110"/>
      <c r="BY36" s="110"/>
      <c r="BZ36" s="110"/>
      <c r="CA36" s="110"/>
      <c r="CB36" s="110"/>
      <c r="CC36" s="110"/>
      <c r="CD36" s="110"/>
      <c r="CE36" s="110"/>
      <c r="CF36" s="110"/>
      <c r="CG36" s="110"/>
      <c r="CH36" s="110"/>
      <c r="CI36" s="110"/>
      <c r="CJ36" s="110"/>
      <c r="CK36" s="110"/>
      <c r="CL36" s="110"/>
      <c r="CM36" s="110"/>
      <c r="CN36" s="110"/>
      <c r="CO36" s="110"/>
      <c r="CP36" s="110"/>
      <c r="CQ36" s="110"/>
      <c r="CR36" s="110"/>
      <c r="CS36" s="110"/>
      <c r="CT36" s="110"/>
      <c r="CU36" s="110"/>
      <c r="CV36" s="110"/>
      <c r="CW36" s="110"/>
      <c r="CX36" s="110"/>
    </row>
    <row r="37" spans="7:102" ht="15" customHeight="1" x14ac:dyDescent="0.25">
      <c r="G37" s="521"/>
      <c r="H37" s="202" t="s">
        <v>1681</v>
      </c>
      <c r="I37" s="939" t="s">
        <v>1782</v>
      </c>
      <c r="J37" s="940"/>
      <c r="K37" s="940"/>
      <c r="L37" s="940"/>
      <c r="M37" s="940"/>
      <c r="N37" s="940"/>
      <c r="O37" s="940"/>
      <c r="P37" s="940"/>
      <c r="Q37" s="940"/>
      <c r="R37" s="940"/>
      <c r="S37" s="940"/>
      <c r="T37" s="940"/>
      <c r="U37" s="940"/>
      <c r="V37" s="940"/>
      <c r="W37" s="203" t="s">
        <v>1684</v>
      </c>
      <c r="X37" s="974">
        <f>IF(I38="Tidak Dilakukan Pengujian",X39,
IF(I38=M18,CO18,
IF(I38=M20,CO20,
IF(I38=M22,CO22,
IF(I38=M24,CO24,
IF(I38=M26,CO26,
IF(I38=M28,CO28,"Pilih teknik yang lain")))))))</f>
        <v>0</v>
      </c>
      <c r="Y37" s="940"/>
      <c r="Z37" s="940"/>
      <c r="AA37" s="940"/>
      <c r="AB37" s="940"/>
      <c r="AK37" s="186"/>
      <c r="AL37" s="110"/>
      <c r="AM37" s="110"/>
      <c r="AN37" s="110"/>
      <c r="AO37" s="110"/>
      <c r="AP37" s="110"/>
      <c r="AQ37" s="110"/>
      <c r="AR37" s="110"/>
      <c r="AS37" s="110"/>
      <c r="AT37" s="110"/>
      <c r="AU37" s="110"/>
      <c r="AV37" s="110"/>
      <c r="AW37" s="110"/>
      <c r="AX37" s="110"/>
      <c r="AY37" s="110"/>
      <c r="AZ37" s="110"/>
      <c r="BA37" s="110"/>
      <c r="BB37" s="110"/>
      <c r="BC37" s="110"/>
      <c r="BD37" s="110"/>
      <c r="BE37" s="110"/>
      <c r="BF37" s="110"/>
      <c r="BG37" s="110"/>
      <c r="BH37" s="110"/>
      <c r="BI37" s="110"/>
      <c r="BJ37" s="110"/>
      <c r="BK37" s="110"/>
      <c r="BL37" s="110"/>
      <c r="BM37" s="110"/>
      <c r="BN37" s="110"/>
      <c r="BO37" s="110"/>
      <c r="BP37" s="110"/>
      <c r="BQ37" s="110"/>
      <c r="BR37" s="110"/>
      <c r="BS37" s="110"/>
      <c r="BT37" s="110"/>
      <c r="BU37" s="110"/>
      <c r="BV37" s="110"/>
      <c r="BW37" s="110"/>
      <c r="BX37" s="110"/>
      <c r="BY37" s="110"/>
      <c r="BZ37" s="110"/>
      <c r="CA37" s="110"/>
      <c r="CB37" s="110"/>
      <c r="CC37" s="110"/>
      <c r="CD37" s="110"/>
      <c r="CE37" s="110"/>
      <c r="CF37" s="110"/>
      <c r="CG37" s="110"/>
      <c r="CH37" s="110"/>
      <c r="CI37" s="110"/>
      <c r="CJ37" s="110"/>
      <c r="CK37" s="110"/>
      <c r="CL37" s="110"/>
      <c r="CM37" s="110"/>
      <c r="CN37" s="110"/>
      <c r="CO37" s="110"/>
      <c r="CP37" s="110"/>
      <c r="CQ37" s="110"/>
      <c r="CR37" s="110"/>
      <c r="CS37" s="110"/>
      <c r="CT37" s="110"/>
      <c r="CU37" s="110"/>
      <c r="CV37" s="110"/>
      <c r="CW37" s="110"/>
      <c r="CX37" s="110"/>
    </row>
    <row r="38" spans="7:102" ht="15" customHeight="1" x14ac:dyDescent="0.25">
      <c r="G38" s="521"/>
      <c r="H38" s="202"/>
      <c r="I38" s="939" t="s">
        <v>2032</v>
      </c>
      <c r="J38" s="940"/>
      <c r="K38" s="940"/>
      <c r="L38" s="940"/>
      <c r="M38" s="940"/>
      <c r="N38" s="940"/>
      <c r="O38" s="940"/>
      <c r="P38" s="940"/>
      <c r="Q38" s="940"/>
      <c r="R38" s="940"/>
      <c r="S38" s="940"/>
      <c r="T38" s="940"/>
      <c r="U38" s="940"/>
      <c r="V38" s="940"/>
      <c r="W38" s="203"/>
      <c r="X38" s="522"/>
      <c r="Y38" s="522"/>
      <c r="Z38" s="522"/>
      <c r="AA38" s="522"/>
      <c r="AB38" s="522"/>
      <c r="AC38" s="204"/>
      <c r="AD38" s="204"/>
      <c r="AE38" s="204"/>
      <c r="AF38" s="204"/>
      <c r="AG38" s="204"/>
      <c r="AH38" s="204"/>
      <c r="AI38" s="204"/>
      <c r="AJ38" s="204"/>
      <c r="AK38" s="444"/>
      <c r="AL38" s="110"/>
      <c r="AM38" s="110"/>
      <c r="AN38" s="110"/>
      <c r="AO38" s="110"/>
      <c r="AP38" s="110"/>
      <c r="AQ38" s="110"/>
      <c r="AR38" s="110"/>
      <c r="AS38" s="110"/>
      <c r="AT38" s="110"/>
      <c r="AU38" s="110"/>
      <c r="AV38" s="110"/>
      <c r="AW38" s="110"/>
      <c r="AX38" s="110"/>
      <c r="AY38" s="110"/>
      <c r="AZ38" s="110"/>
      <c r="BA38" s="110"/>
      <c r="BB38" s="110"/>
      <c r="BC38" s="110"/>
      <c r="BD38" s="110"/>
      <c r="BE38" s="110"/>
      <c r="BF38" s="110"/>
      <c r="BG38" s="110"/>
      <c r="BH38" s="110"/>
      <c r="BI38" s="110"/>
      <c r="BJ38" s="110"/>
      <c r="BK38" s="110"/>
      <c r="BL38" s="110"/>
      <c r="BM38" s="110"/>
      <c r="BN38" s="110"/>
      <c r="BO38" s="110"/>
      <c r="BP38" s="110"/>
      <c r="BQ38" s="110"/>
      <c r="BR38" s="110"/>
      <c r="BS38" s="110"/>
      <c r="BT38" s="110"/>
      <c r="BU38" s="110"/>
      <c r="BV38" s="110"/>
      <c r="BW38" s="110"/>
      <c r="BX38" s="110"/>
      <c r="BY38" s="110"/>
      <c r="BZ38" s="110"/>
      <c r="CA38" s="110"/>
      <c r="CB38" s="110"/>
      <c r="CC38" s="110"/>
      <c r="CD38" s="110"/>
      <c r="CE38" s="110"/>
      <c r="CF38" s="110"/>
      <c r="CG38" s="110"/>
      <c r="CH38" s="110"/>
      <c r="CI38" s="110"/>
      <c r="CJ38" s="110"/>
      <c r="CK38" s="110"/>
      <c r="CL38" s="110"/>
      <c r="CM38" s="110"/>
      <c r="CN38" s="110"/>
      <c r="CO38" s="110"/>
      <c r="CP38" s="110"/>
      <c r="CQ38" s="110"/>
      <c r="CR38" s="110"/>
      <c r="CS38" s="110"/>
      <c r="CT38" s="110"/>
      <c r="CU38" s="110"/>
      <c r="CV38" s="110"/>
      <c r="CW38" s="110"/>
      <c r="CX38" s="110"/>
    </row>
    <row r="39" spans="7:102" ht="15" customHeight="1" x14ac:dyDescent="0.25">
      <c r="G39" s="521"/>
      <c r="H39" s="202" t="s">
        <v>1681</v>
      </c>
      <c r="I39" s="939" t="s">
        <v>1783</v>
      </c>
      <c r="J39" s="940"/>
      <c r="K39" s="940"/>
      <c r="L39" s="940"/>
      <c r="M39" s="940"/>
      <c r="N39" s="940"/>
      <c r="O39" s="940"/>
      <c r="P39" s="940"/>
      <c r="Q39" s="940"/>
      <c r="R39" s="940"/>
      <c r="S39" s="940"/>
      <c r="T39" s="940"/>
      <c r="U39" s="940"/>
      <c r="V39" s="940"/>
      <c r="W39" s="203" t="s">
        <v>1684</v>
      </c>
      <c r="X39" s="968">
        <f>'C-2'!U32</f>
        <v>0</v>
      </c>
      <c r="Y39" s="794"/>
      <c r="Z39" s="794"/>
      <c r="AA39" s="794"/>
      <c r="AB39" s="794"/>
      <c r="AC39" s="204"/>
      <c r="AD39" s="204"/>
      <c r="AE39" s="204"/>
      <c r="AF39" s="204"/>
      <c r="AG39" s="204"/>
      <c r="AH39" s="204"/>
      <c r="AI39" s="204"/>
      <c r="AJ39" s="204"/>
      <c r="AK39" s="444"/>
      <c r="AL39" s="110"/>
      <c r="AM39" s="110"/>
      <c r="AN39" s="110"/>
      <c r="AO39" s="110"/>
      <c r="AP39" s="110"/>
      <c r="AQ39" s="110"/>
      <c r="AR39" s="110"/>
      <c r="AS39" s="110"/>
      <c r="AT39" s="110"/>
      <c r="AU39" s="110"/>
      <c r="AV39" s="110"/>
      <c r="AW39" s="110"/>
      <c r="AX39" s="110"/>
      <c r="AY39" s="110"/>
      <c r="AZ39" s="110"/>
      <c r="BA39" s="110"/>
      <c r="BB39" s="110"/>
      <c r="BC39" s="110"/>
      <c r="BD39" s="110"/>
      <c r="BE39" s="110"/>
      <c r="BF39" s="110"/>
      <c r="BG39" s="110"/>
      <c r="BH39" s="110"/>
      <c r="BI39" s="110"/>
      <c r="BJ39" s="110"/>
      <c r="BK39" s="110"/>
      <c r="BL39" s="110"/>
      <c r="BM39" s="110"/>
      <c r="BN39" s="110"/>
      <c r="BO39" s="110"/>
      <c r="BP39" s="110"/>
      <c r="BQ39" s="110"/>
      <c r="BR39" s="110"/>
      <c r="BS39" s="110"/>
      <c r="BT39" s="110"/>
      <c r="BU39" s="110"/>
      <c r="BV39" s="110"/>
      <c r="BW39" s="110"/>
      <c r="BX39" s="110"/>
      <c r="BY39" s="110"/>
      <c r="BZ39" s="110"/>
      <c r="CA39" s="110"/>
      <c r="CB39" s="110"/>
      <c r="CC39" s="110"/>
      <c r="CD39" s="110"/>
      <c r="CE39" s="110"/>
      <c r="CF39" s="110"/>
      <c r="CG39" s="110"/>
      <c r="CH39" s="110"/>
      <c r="CI39" s="110"/>
      <c r="CJ39" s="110"/>
      <c r="CK39" s="110"/>
      <c r="CL39" s="110"/>
      <c r="CM39" s="110"/>
      <c r="CN39" s="110"/>
      <c r="CO39" s="110"/>
      <c r="CP39" s="110"/>
      <c r="CQ39" s="110"/>
      <c r="CR39" s="110"/>
      <c r="CS39" s="110"/>
      <c r="CT39" s="110"/>
      <c r="CU39" s="110"/>
      <c r="CV39" s="110"/>
      <c r="CW39" s="110"/>
      <c r="CX39" s="110"/>
    </row>
    <row r="40" spans="7:102" ht="15" customHeight="1" x14ac:dyDescent="0.25">
      <c r="G40" s="521"/>
      <c r="H40" s="202" t="s">
        <v>1772</v>
      </c>
      <c r="I40" s="203"/>
      <c r="J40" s="203"/>
      <c r="K40" s="203"/>
      <c r="L40" s="203"/>
      <c r="M40" s="203"/>
      <c r="N40" s="203"/>
      <c r="O40" s="203"/>
      <c r="P40" s="203"/>
      <c r="Q40" s="203"/>
      <c r="R40" s="203"/>
      <c r="S40" s="203"/>
      <c r="T40" s="203"/>
      <c r="U40" s="203"/>
      <c r="V40" s="203"/>
      <c r="W40" s="203" t="s">
        <v>1684</v>
      </c>
      <c r="X40" s="966">
        <f>X37-X39</f>
        <v>0</v>
      </c>
      <c r="Y40" s="789"/>
      <c r="Z40" s="789"/>
      <c r="AA40" s="789"/>
      <c r="AB40" s="789"/>
      <c r="AC40" s="204"/>
      <c r="AD40" s="204"/>
      <c r="AE40" s="204"/>
      <c r="AF40" s="204"/>
      <c r="AG40" s="204"/>
      <c r="AH40" s="204"/>
      <c r="AI40" s="204"/>
      <c r="AJ40" s="204"/>
      <c r="AK40" s="444"/>
      <c r="AL40" s="110"/>
      <c r="AM40" s="110"/>
      <c r="AN40" s="110"/>
      <c r="AO40" s="110"/>
      <c r="AP40" s="110"/>
      <c r="AQ40" s="110"/>
      <c r="AR40" s="110"/>
      <c r="AS40" s="110"/>
      <c r="AT40" s="110"/>
      <c r="AU40" s="110"/>
      <c r="AV40" s="110"/>
      <c r="AW40" s="110"/>
      <c r="AX40" s="110"/>
      <c r="AY40" s="110"/>
      <c r="AZ40" s="110"/>
      <c r="BA40" s="110"/>
      <c r="BB40" s="110"/>
      <c r="BC40" s="110"/>
      <c r="BD40" s="110"/>
      <c r="BE40" s="110"/>
      <c r="BF40" s="110"/>
      <c r="BG40" s="110"/>
      <c r="BH40" s="110"/>
      <c r="BI40" s="110"/>
      <c r="BJ40" s="110"/>
      <c r="BK40" s="110"/>
      <c r="BL40" s="110"/>
      <c r="BM40" s="110"/>
      <c r="BN40" s="110"/>
      <c r="BO40" s="110"/>
      <c r="BP40" s="110"/>
      <c r="BQ40" s="110"/>
      <c r="BR40" s="110"/>
      <c r="BS40" s="110"/>
      <c r="BT40" s="110"/>
      <c r="BU40" s="110"/>
      <c r="BV40" s="110"/>
      <c r="BW40" s="110"/>
      <c r="BX40" s="110"/>
      <c r="BY40" s="110"/>
      <c r="BZ40" s="110"/>
      <c r="CA40" s="110"/>
      <c r="CB40" s="110"/>
      <c r="CC40" s="110"/>
      <c r="CD40" s="110"/>
      <c r="CE40" s="110"/>
      <c r="CF40" s="110"/>
      <c r="CG40" s="110"/>
      <c r="CH40" s="110"/>
      <c r="CI40" s="110"/>
      <c r="CJ40" s="110"/>
      <c r="CK40" s="110"/>
      <c r="CL40" s="110"/>
      <c r="CM40" s="110"/>
      <c r="CN40" s="110"/>
      <c r="CO40" s="110"/>
      <c r="CP40" s="110"/>
      <c r="CQ40" s="110"/>
      <c r="CR40" s="110"/>
      <c r="CS40" s="110"/>
      <c r="CT40" s="110"/>
      <c r="CU40" s="110"/>
      <c r="CV40" s="110"/>
      <c r="CW40" s="110"/>
      <c r="CX40" s="110"/>
    </row>
    <row r="41" spans="7:102" ht="15" customHeight="1" x14ac:dyDescent="0.25">
      <c r="G41" s="521"/>
      <c r="H41" s="202"/>
      <c r="I41" s="203"/>
      <c r="J41" s="203"/>
      <c r="K41" s="203"/>
      <c r="L41" s="203"/>
      <c r="M41" s="203"/>
      <c r="N41" s="203"/>
      <c r="O41" s="203"/>
      <c r="P41" s="203"/>
      <c r="Q41" s="203"/>
      <c r="R41" s="203"/>
      <c r="S41" s="203"/>
      <c r="T41" s="203"/>
      <c r="U41" s="203"/>
      <c r="V41" s="203"/>
      <c r="W41" s="203"/>
      <c r="X41" s="522"/>
      <c r="Y41" s="522"/>
      <c r="Z41" s="522"/>
      <c r="AA41" s="522"/>
      <c r="AB41" s="522"/>
      <c r="AC41" s="204"/>
      <c r="AD41" s="204"/>
      <c r="AE41" s="204"/>
      <c r="AF41" s="204"/>
      <c r="AG41" s="204"/>
      <c r="AH41" s="204"/>
      <c r="AI41" s="204"/>
      <c r="AJ41" s="204"/>
      <c r="AK41" s="444"/>
      <c r="AL41" s="110"/>
      <c r="AM41" s="110"/>
      <c r="AN41" s="110"/>
      <c r="AO41" s="110"/>
      <c r="AP41" s="110"/>
      <c r="AQ41" s="110"/>
      <c r="AR41" s="110"/>
      <c r="AS41" s="110"/>
      <c r="AT41" s="110"/>
      <c r="AU41" s="110"/>
      <c r="AV41" s="110"/>
      <c r="AW41" s="110"/>
      <c r="AX41" s="110"/>
      <c r="AY41" s="110"/>
      <c r="AZ41" s="110"/>
      <c r="BA41" s="110"/>
      <c r="BB41" s="110"/>
      <c r="BC41" s="110"/>
      <c r="BD41" s="110"/>
      <c r="BE41" s="110"/>
      <c r="BF41" s="110"/>
      <c r="BG41" s="110"/>
      <c r="BH41" s="110"/>
      <c r="BI41" s="110"/>
      <c r="BJ41" s="110"/>
      <c r="BK41" s="110"/>
      <c r="BL41" s="110"/>
      <c r="BM41" s="110"/>
      <c r="BN41" s="110"/>
      <c r="BO41" s="110"/>
      <c r="BP41" s="110"/>
      <c r="BQ41" s="110"/>
      <c r="BR41" s="110"/>
      <c r="BS41" s="110"/>
      <c r="BT41" s="110"/>
      <c r="BU41" s="110"/>
      <c r="BV41" s="110"/>
      <c r="BW41" s="110"/>
      <c r="BX41" s="110"/>
      <c r="BY41" s="110"/>
      <c r="BZ41" s="110"/>
      <c r="CA41" s="110"/>
      <c r="CB41" s="110"/>
      <c r="CC41" s="110"/>
      <c r="CD41" s="110"/>
      <c r="CE41" s="110"/>
      <c r="CF41" s="110"/>
      <c r="CG41" s="110"/>
      <c r="CH41" s="110"/>
      <c r="CI41" s="110"/>
      <c r="CJ41" s="110"/>
      <c r="CK41" s="110"/>
      <c r="CL41" s="110"/>
      <c r="CM41" s="110"/>
      <c r="CN41" s="110"/>
      <c r="CO41" s="110"/>
      <c r="CP41" s="110"/>
      <c r="CQ41" s="110"/>
      <c r="CR41" s="110"/>
      <c r="CS41" s="110"/>
      <c r="CT41" s="110"/>
      <c r="CU41" s="110"/>
      <c r="CV41" s="110"/>
      <c r="CW41" s="110"/>
      <c r="CX41" s="110"/>
    </row>
    <row r="42" spans="7:102" ht="15" customHeight="1" x14ac:dyDescent="0.25">
      <c r="G42" s="521" t="s">
        <v>1784</v>
      </c>
      <c r="H42" s="202" t="s">
        <v>1785</v>
      </c>
      <c r="I42" s="203"/>
      <c r="J42" s="203"/>
      <c r="K42" s="203"/>
      <c r="L42" s="203"/>
      <c r="M42" s="203"/>
      <c r="N42" s="203"/>
      <c r="O42" s="203"/>
      <c r="P42" s="203"/>
      <c r="Q42" s="203"/>
      <c r="R42" s="203"/>
      <c r="S42" s="203"/>
      <c r="T42" s="203"/>
      <c r="U42" s="203"/>
      <c r="V42" s="203"/>
      <c r="W42" s="203"/>
      <c r="X42" s="203"/>
      <c r="Y42" s="203"/>
      <c r="Z42" s="203"/>
      <c r="AA42" s="203"/>
      <c r="AB42" s="203"/>
      <c r="AC42" s="204"/>
      <c r="AD42" s="204"/>
      <c r="AE42" s="204"/>
      <c r="AF42" s="204"/>
      <c r="AG42" s="204"/>
      <c r="AH42" s="204"/>
      <c r="AI42" s="204"/>
      <c r="AJ42" s="204"/>
      <c r="AK42" s="444"/>
      <c r="AL42" s="110"/>
      <c r="AM42" s="110"/>
      <c r="AN42" s="110"/>
      <c r="AO42" s="110"/>
      <c r="AP42" s="110"/>
      <c r="AQ42" s="110"/>
      <c r="AR42" s="110"/>
      <c r="AS42" s="110"/>
      <c r="AT42" s="110"/>
      <c r="AU42" s="110"/>
      <c r="AV42" s="110"/>
      <c r="AW42" s="110"/>
      <c r="AX42" s="110"/>
      <c r="AY42" s="110"/>
      <c r="AZ42" s="110"/>
      <c r="BA42" s="110"/>
      <c r="BB42" s="110"/>
      <c r="BC42" s="110"/>
      <c r="BD42" s="110"/>
      <c r="BE42" s="110"/>
      <c r="BF42" s="110"/>
      <c r="BG42" s="110"/>
      <c r="BH42" s="110"/>
      <c r="BI42" s="110"/>
      <c r="BJ42" s="110"/>
      <c r="BK42" s="110"/>
      <c r="BL42" s="110"/>
      <c r="BM42" s="110"/>
      <c r="BN42" s="110"/>
      <c r="BO42" s="110"/>
      <c r="BP42" s="110"/>
      <c r="BQ42" s="110"/>
      <c r="BR42" s="110"/>
      <c r="BS42" s="110"/>
      <c r="BT42" s="110"/>
      <c r="BU42" s="110"/>
      <c r="BV42" s="110"/>
      <c r="BW42" s="110"/>
      <c r="BX42" s="110"/>
      <c r="BY42" s="110"/>
      <c r="BZ42" s="110"/>
      <c r="CA42" s="110"/>
      <c r="CB42" s="110"/>
      <c r="CC42" s="110"/>
      <c r="CD42" s="110"/>
      <c r="CE42" s="110"/>
      <c r="CF42" s="110"/>
      <c r="CG42" s="110"/>
      <c r="CH42" s="110"/>
      <c r="CI42" s="110"/>
      <c r="CJ42" s="110"/>
      <c r="CK42" s="110"/>
      <c r="CL42" s="110"/>
      <c r="CM42" s="110"/>
      <c r="CN42" s="110"/>
      <c r="CO42" s="110"/>
      <c r="CP42" s="110"/>
      <c r="CQ42" s="110"/>
      <c r="CR42" s="110"/>
      <c r="CS42" s="110"/>
      <c r="CT42" s="110"/>
      <c r="CU42" s="110"/>
      <c r="CV42" s="110"/>
      <c r="CW42" s="110"/>
      <c r="CX42" s="110"/>
    </row>
    <row r="43" spans="7:102" ht="15" customHeight="1" x14ac:dyDescent="0.25">
      <c r="G43" s="521"/>
      <c r="H43" s="972" t="s">
        <v>1786</v>
      </c>
      <c r="I43" s="940"/>
      <c r="J43" s="940"/>
      <c r="K43" s="940"/>
      <c r="L43" s="940"/>
      <c r="M43" s="940"/>
      <c r="N43" s="940"/>
      <c r="O43" s="940"/>
      <c r="P43" s="940"/>
      <c r="Q43" s="940"/>
      <c r="R43" s="940"/>
      <c r="S43" s="940"/>
      <c r="T43" s="940"/>
      <c r="U43" s="940"/>
      <c r="V43" s="940"/>
      <c r="W43" s="940"/>
      <c r="X43" s="940"/>
      <c r="Y43" s="940"/>
      <c r="Z43" s="940"/>
      <c r="AA43" s="940"/>
      <c r="AB43" s="940"/>
      <c r="AC43" s="940"/>
      <c r="AD43" s="940"/>
      <c r="AE43" s="940"/>
      <c r="AF43" s="940"/>
      <c r="AG43" s="940"/>
      <c r="AH43" s="940"/>
      <c r="AI43" s="940"/>
      <c r="AJ43" s="940"/>
      <c r="AK43" s="805"/>
      <c r="AL43" s="110"/>
      <c r="AM43" s="110"/>
      <c r="AN43" s="110"/>
      <c r="AO43" s="110"/>
      <c r="AP43" s="110"/>
      <c r="AQ43" s="110"/>
      <c r="AR43" s="110"/>
      <c r="AS43" s="110"/>
      <c r="AT43" s="110"/>
      <c r="AU43" s="110"/>
      <c r="AV43" s="110"/>
      <c r="AW43" s="110"/>
      <c r="AX43" s="110"/>
      <c r="AY43" s="110"/>
      <c r="AZ43" s="110"/>
      <c r="BA43" s="110"/>
      <c r="BB43" s="110"/>
      <c r="BC43" s="110"/>
      <c r="BD43" s="110"/>
      <c r="BE43" s="110"/>
      <c r="BF43" s="110"/>
      <c r="BG43" s="110"/>
      <c r="BH43" s="110"/>
      <c r="BI43" s="110"/>
      <c r="BJ43" s="110"/>
      <c r="BK43" s="110"/>
      <c r="BL43" s="110"/>
      <c r="BM43" s="110"/>
      <c r="BN43" s="110"/>
      <c r="BO43" s="110"/>
      <c r="BP43" s="110"/>
      <c r="BQ43" s="110"/>
      <c r="BR43" s="110"/>
      <c r="BS43" s="110"/>
      <c r="BT43" s="110"/>
      <c r="BU43" s="110"/>
      <c r="BV43" s="110"/>
      <c r="BW43" s="110"/>
      <c r="BX43" s="110"/>
      <c r="BY43" s="110"/>
      <c r="BZ43" s="110"/>
      <c r="CA43" s="110"/>
      <c r="CB43" s="110"/>
      <c r="CC43" s="110"/>
      <c r="CD43" s="110"/>
      <c r="CE43" s="110"/>
      <c r="CF43" s="110"/>
      <c r="CG43" s="110"/>
      <c r="CH43" s="110"/>
      <c r="CI43" s="110"/>
      <c r="CJ43" s="110"/>
      <c r="CK43" s="110"/>
      <c r="CL43" s="110"/>
      <c r="CM43" s="110"/>
      <c r="CN43" s="110"/>
      <c r="CO43" s="110"/>
      <c r="CP43" s="110"/>
      <c r="CQ43" s="110"/>
      <c r="CR43" s="110"/>
      <c r="CS43" s="110"/>
      <c r="CT43" s="110"/>
      <c r="CU43" s="110"/>
      <c r="CV43" s="110"/>
      <c r="CW43" s="110"/>
      <c r="CX43" s="110"/>
    </row>
    <row r="44" spans="7:102" ht="15" customHeight="1" x14ac:dyDescent="0.25">
      <c r="G44" s="521"/>
      <c r="H44" s="804"/>
      <c r="I44" s="940"/>
      <c r="J44" s="940"/>
      <c r="K44" s="940"/>
      <c r="L44" s="940"/>
      <c r="M44" s="940"/>
      <c r="N44" s="940"/>
      <c r="O44" s="940"/>
      <c r="P44" s="940"/>
      <c r="Q44" s="940"/>
      <c r="R44" s="940"/>
      <c r="S44" s="940"/>
      <c r="T44" s="940"/>
      <c r="U44" s="940"/>
      <c r="V44" s="940"/>
      <c r="W44" s="940"/>
      <c r="X44" s="940"/>
      <c r="Y44" s="940"/>
      <c r="Z44" s="940"/>
      <c r="AA44" s="940"/>
      <c r="AB44" s="940"/>
      <c r="AC44" s="940"/>
      <c r="AD44" s="940"/>
      <c r="AE44" s="940"/>
      <c r="AF44" s="940"/>
      <c r="AG44" s="940"/>
      <c r="AH44" s="940"/>
      <c r="AI44" s="940"/>
      <c r="AJ44" s="940"/>
      <c r="AK44" s="805"/>
      <c r="AL44" s="110"/>
      <c r="AM44" s="110"/>
      <c r="AN44" s="110"/>
      <c r="AO44" s="110"/>
      <c r="AP44" s="110"/>
      <c r="AQ44" s="110"/>
      <c r="AR44" s="110"/>
      <c r="AS44" s="110"/>
      <c r="AT44" s="110"/>
      <c r="AU44" s="110"/>
      <c r="AV44" s="110"/>
      <c r="AW44" s="110"/>
      <c r="AX44" s="110"/>
      <c r="AY44" s="110"/>
      <c r="AZ44" s="110"/>
      <c r="BA44" s="110"/>
      <c r="BB44" s="110"/>
      <c r="BC44" s="110"/>
      <c r="BD44" s="110"/>
      <c r="BE44" s="110"/>
      <c r="BF44" s="110"/>
      <c r="BG44" s="110"/>
      <c r="BH44" s="110"/>
      <c r="BI44" s="110"/>
      <c r="BJ44" s="110"/>
      <c r="BK44" s="110"/>
      <c r="BL44" s="110"/>
      <c r="BM44" s="110"/>
      <c r="BN44" s="110"/>
      <c r="BO44" s="110"/>
      <c r="BP44" s="110"/>
      <c r="BQ44" s="110"/>
      <c r="BR44" s="110"/>
      <c r="BS44" s="110"/>
      <c r="BT44" s="110"/>
      <c r="BU44" s="110"/>
      <c r="BV44" s="110"/>
      <c r="BW44" s="110"/>
      <c r="BX44" s="110"/>
      <c r="BY44" s="110"/>
      <c r="BZ44" s="110"/>
      <c r="CA44" s="110"/>
      <c r="CB44" s="110"/>
      <c r="CC44" s="110"/>
      <c r="CD44" s="110"/>
      <c r="CE44" s="110"/>
      <c r="CF44" s="110"/>
      <c r="CG44" s="110"/>
      <c r="CH44" s="110"/>
      <c r="CI44" s="110"/>
      <c r="CJ44" s="110"/>
      <c r="CK44" s="110"/>
      <c r="CL44" s="110"/>
      <c r="CM44" s="110"/>
      <c r="CN44" s="110"/>
      <c r="CO44" s="110"/>
      <c r="CP44" s="110"/>
      <c r="CQ44" s="110"/>
      <c r="CR44" s="110"/>
      <c r="CS44" s="110"/>
      <c r="CT44" s="110"/>
      <c r="CU44" s="110"/>
      <c r="CV44" s="110"/>
      <c r="CW44" s="110"/>
      <c r="CX44" s="110"/>
    </row>
    <row r="45" spans="7:102" ht="15" customHeight="1" x14ac:dyDescent="0.25">
      <c r="G45" s="521"/>
      <c r="H45" s="804"/>
      <c r="I45" s="940"/>
      <c r="J45" s="940"/>
      <c r="K45" s="940"/>
      <c r="L45" s="940"/>
      <c r="M45" s="940"/>
      <c r="N45" s="940"/>
      <c r="O45" s="940"/>
      <c r="P45" s="940"/>
      <c r="Q45" s="940"/>
      <c r="R45" s="940"/>
      <c r="S45" s="940"/>
      <c r="T45" s="940"/>
      <c r="U45" s="940"/>
      <c r="V45" s="940"/>
      <c r="W45" s="940"/>
      <c r="X45" s="940"/>
      <c r="Y45" s="940"/>
      <c r="Z45" s="940"/>
      <c r="AA45" s="940"/>
      <c r="AB45" s="940"/>
      <c r="AC45" s="940"/>
      <c r="AD45" s="940"/>
      <c r="AE45" s="940"/>
      <c r="AF45" s="940"/>
      <c r="AG45" s="940"/>
      <c r="AH45" s="940"/>
      <c r="AI45" s="940"/>
      <c r="AJ45" s="940"/>
      <c r="AK45" s="805"/>
      <c r="AL45" s="110"/>
      <c r="AM45" s="110"/>
      <c r="AN45" s="110"/>
      <c r="AO45" s="110"/>
      <c r="AP45" s="110"/>
      <c r="AQ45" s="110"/>
      <c r="AR45" s="110"/>
      <c r="AS45" s="110"/>
      <c r="AT45" s="110"/>
      <c r="AU45" s="110"/>
      <c r="AV45" s="110"/>
      <c r="AW45" s="110"/>
      <c r="AX45" s="110"/>
      <c r="AY45" s="110"/>
      <c r="AZ45" s="110"/>
      <c r="BA45" s="110"/>
      <c r="BB45" s="110"/>
      <c r="BC45" s="110"/>
      <c r="BD45" s="110"/>
      <c r="BE45" s="110"/>
      <c r="BF45" s="110"/>
      <c r="BG45" s="110"/>
      <c r="BH45" s="110"/>
      <c r="BI45" s="110"/>
      <c r="BJ45" s="110"/>
      <c r="BK45" s="110"/>
      <c r="BL45" s="110"/>
      <c r="BM45" s="110"/>
      <c r="BN45" s="110"/>
      <c r="BO45" s="110"/>
      <c r="BP45" s="110"/>
      <c r="BQ45" s="110"/>
      <c r="BR45" s="110"/>
      <c r="BS45" s="110"/>
      <c r="BT45" s="110"/>
      <c r="BU45" s="110"/>
      <c r="BV45" s="110"/>
      <c r="BW45" s="110"/>
      <c r="BX45" s="110"/>
      <c r="BY45" s="110"/>
      <c r="BZ45" s="110"/>
      <c r="CA45" s="110"/>
      <c r="CB45" s="110"/>
      <c r="CC45" s="110"/>
      <c r="CD45" s="110"/>
      <c r="CE45" s="110"/>
      <c r="CF45" s="110"/>
      <c r="CG45" s="110"/>
      <c r="CH45" s="110"/>
      <c r="CI45" s="110"/>
      <c r="CJ45" s="110"/>
      <c r="CK45" s="110"/>
      <c r="CL45" s="110"/>
      <c r="CM45" s="110"/>
      <c r="CN45" s="110"/>
      <c r="CO45" s="110"/>
      <c r="CP45" s="110"/>
      <c r="CQ45" s="110"/>
      <c r="CR45" s="110"/>
      <c r="CS45" s="110"/>
      <c r="CT45" s="110"/>
      <c r="CU45" s="110"/>
      <c r="CV45" s="110"/>
      <c r="CW45" s="110"/>
      <c r="CX45" s="110"/>
    </row>
    <row r="46" spans="7:102" ht="15" customHeight="1" x14ac:dyDescent="0.25">
      <c r="G46" s="521"/>
      <c r="H46" s="804"/>
      <c r="I46" s="940"/>
      <c r="J46" s="940"/>
      <c r="K46" s="940"/>
      <c r="L46" s="940"/>
      <c r="M46" s="940"/>
      <c r="N46" s="940"/>
      <c r="O46" s="940"/>
      <c r="P46" s="940"/>
      <c r="Q46" s="940"/>
      <c r="R46" s="940"/>
      <c r="S46" s="940"/>
      <c r="T46" s="940"/>
      <c r="U46" s="940"/>
      <c r="V46" s="940"/>
      <c r="W46" s="940"/>
      <c r="X46" s="940"/>
      <c r="Y46" s="940"/>
      <c r="Z46" s="940"/>
      <c r="AA46" s="940"/>
      <c r="AB46" s="940"/>
      <c r="AC46" s="940"/>
      <c r="AD46" s="940"/>
      <c r="AE46" s="940"/>
      <c r="AF46" s="940"/>
      <c r="AG46" s="940"/>
      <c r="AH46" s="940"/>
      <c r="AI46" s="940"/>
      <c r="AJ46" s="940"/>
      <c r="AK46" s="805"/>
      <c r="AL46" s="110"/>
      <c r="AM46" s="110"/>
      <c r="AN46" s="110"/>
      <c r="AO46" s="110"/>
      <c r="AP46" s="110"/>
      <c r="AQ46" s="110"/>
      <c r="AR46" s="110"/>
      <c r="AS46" s="110"/>
      <c r="AT46" s="110"/>
      <c r="AU46" s="110"/>
      <c r="AV46" s="110"/>
      <c r="AW46" s="110"/>
      <c r="AX46" s="110"/>
      <c r="AY46" s="110"/>
      <c r="AZ46" s="110"/>
      <c r="BA46" s="110"/>
      <c r="BB46" s="110"/>
      <c r="BC46" s="110"/>
      <c r="BD46" s="110"/>
      <c r="BE46" s="110"/>
      <c r="BF46" s="110"/>
      <c r="BG46" s="110"/>
      <c r="BH46" s="110"/>
      <c r="BI46" s="110"/>
      <c r="BJ46" s="110"/>
      <c r="BK46" s="110"/>
      <c r="BL46" s="110"/>
      <c r="BM46" s="110"/>
      <c r="BN46" s="110"/>
      <c r="BO46" s="110"/>
      <c r="BP46" s="110"/>
      <c r="BQ46" s="110"/>
      <c r="BR46" s="110"/>
      <c r="BS46" s="110"/>
      <c r="BT46" s="110"/>
      <c r="BU46" s="110"/>
      <c r="BV46" s="110"/>
      <c r="BW46" s="110"/>
      <c r="BX46" s="110"/>
      <c r="BY46" s="110"/>
      <c r="BZ46" s="110"/>
      <c r="CA46" s="110"/>
      <c r="CB46" s="110"/>
      <c r="CC46" s="110"/>
      <c r="CD46" s="110"/>
      <c r="CE46" s="110"/>
      <c r="CF46" s="110"/>
      <c r="CG46" s="110"/>
      <c r="CH46" s="110"/>
      <c r="CI46" s="110"/>
      <c r="CJ46" s="110"/>
      <c r="CK46" s="110"/>
      <c r="CL46" s="110"/>
      <c r="CM46" s="110"/>
      <c r="CN46" s="110"/>
      <c r="CO46" s="110"/>
      <c r="CP46" s="110"/>
      <c r="CQ46" s="110"/>
      <c r="CR46" s="110"/>
      <c r="CS46" s="110"/>
      <c r="CT46" s="110"/>
      <c r="CU46" s="110"/>
      <c r="CV46" s="110"/>
      <c r="CW46" s="110"/>
      <c r="CX46" s="110"/>
    </row>
    <row r="47" spans="7:102" ht="15" customHeight="1" x14ac:dyDescent="0.25">
      <c r="G47" s="521"/>
      <c r="H47" s="202" t="s">
        <v>1787</v>
      </c>
      <c r="I47" s="203"/>
      <c r="J47" s="203"/>
      <c r="K47" s="203"/>
      <c r="L47" s="203"/>
      <c r="M47" s="203"/>
      <c r="N47" s="203"/>
      <c r="O47" s="203"/>
      <c r="P47" s="203"/>
      <c r="Q47" s="203"/>
      <c r="R47" s="203"/>
      <c r="S47" s="203"/>
      <c r="T47" s="203"/>
      <c r="U47" s="203"/>
      <c r="V47" s="203"/>
      <c r="W47" s="203"/>
      <c r="X47" s="522"/>
      <c r="Y47" s="522"/>
      <c r="Z47" s="522"/>
      <c r="AA47" s="522"/>
      <c r="AB47" s="522"/>
      <c r="AC47" s="435"/>
      <c r="AD47" s="435"/>
      <c r="AE47" s="435"/>
      <c r="AF47" s="435"/>
      <c r="AG47" s="435"/>
      <c r="AH47" s="435"/>
      <c r="AI47" s="435"/>
      <c r="AJ47" s="435"/>
      <c r="AK47" s="437"/>
      <c r="AL47" s="110"/>
      <c r="AM47" s="110"/>
      <c r="AN47" s="110"/>
      <c r="AO47" s="110"/>
      <c r="AP47" s="110"/>
      <c r="AQ47" s="110"/>
      <c r="AR47" s="110"/>
      <c r="AS47" s="110"/>
      <c r="AT47" s="110"/>
      <c r="AU47" s="110"/>
      <c r="AV47" s="110"/>
      <c r="AW47" s="110"/>
      <c r="AX47" s="110"/>
      <c r="AY47" s="110"/>
      <c r="AZ47" s="110"/>
      <c r="BA47" s="110"/>
      <c r="BB47" s="110"/>
      <c r="BC47" s="110"/>
      <c r="BD47" s="110"/>
      <c r="BE47" s="110"/>
      <c r="BF47" s="110"/>
      <c r="BG47" s="110"/>
      <c r="BH47" s="110"/>
      <c r="BI47" s="110"/>
      <c r="BJ47" s="110"/>
      <c r="BK47" s="110"/>
      <c r="BL47" s="110"/>
      <c r="BM47" s="110"/>
      <c r="BN47" s="110"/>
      <c r="BO47" s="110"/>
      <c r="BP47" s="110"/>
      <c r="BQ47" s="110"/>
      <c r="BR47" s="110"/>
      <c r="BS47" s="110"/>
      <c r="BT47" s="110"/>
      <c r="BU47" s="110"/>
      <c r="BV47" s="110"/>
      <c r="BW47" s="110"/>
      <c r="BX47" s="110"/>
      <c r="BY47" s="110"/>
      <c r="BZ47" s="110"/>
      <c r="CA47" s="110"/>
      <c r="CB47" s="110"/>
      <c r="CC47" s="110"/>
      <c r="CD47" s="110"/>
      <c r="CE47" s="110"/>
      <c r="CF47" s="110"/>
      <c r="CG47" s="110"/>
      <c r="CH47" s="110"/>
      <c r="CI47" s="110"/>
      <c r="CJ47" s="110"/>
      <c r="CK47" s="110"/>
      <c r="CL47" s="110"/>
      <c r="CM47" s="110"/>
      <c r="CN47" s="110"/>
      <c r="CO47" s="110"/>
      <c r="CP47" s="110"/>
      <c r="CQ47" s="110"/>
      <c r="CR47" s="110"/>
      <c r="CS47" s="110"/>
      <c r="CT47" s="110"/>
      <c r="CU47" s="110"/>
      <c r="CV47" s="110"/>
      <c r="CW47" s="110"/>
      <c r="CX47" s="110"/>
    </row>
    <row r="48" spans="7:102" ht="15" customHeight="1" x14ac:dyDescent="0.25">
      <c r="G48" s="521"/>
      <c r="H48" s="202" t="s">
        <v>1681</v>
      </c>
      <c r="I48" s="973" t="s">
        <v>2031</v>
      </c>
      <c r="J48" s="940"/>
      <c r="K48" s="940"/>
      <c r="L48" s="940"/>
      <c r="M48" s="940"/>
      <c r="N48" s="940"/>
      <c r="O48" s="940"/>
      <c r="P48" s="940"/>
      <c r="Q48" s="940"/>
      <c r="R48" s="940"/>
      <c r="S48" s="940"/>
      <c r="T48" s="940"/>
      <c r="U48" s="940"/>
      <c r="V48" s="940"/>
      <c r="W48" s="940"/>
      <c r="X48" s="940"/>
      <c r="Y48" s="940"/>
      <c r="Z48" s="940"/>
      <c r="AA48" s="940"/>
      <c r="AB48" s="940"/>
      <c r="AC48" s="435"/>
      <c r="AD48" s="435"/>
      <c r="AE48" s="435"/>
      <c r="AF48" s="435"/>
      <c r="AG48" s="435"/>
      <c r="AH48" s="435"/>
      <c r="AI48" s="435"/>
      <c r="AJ48" s="435"/>
      <c r="AK48" s="437"/>
      <c r="AL48" s="110"/>
      <c r="AM48" s="110"/>
      <c r="AN48" s="110"/>
      <c r="AO48" s="110"/>
      <c r="AP48" s="110"/>
      <c r="AQ48" s="110"/>
      <c r="AR48" s="110"/>
      <c r="AS48" s="110"/>
      <c r="AT48" s="110"/>
      <c r="AU48" s="110"/>
      <c r="AV48" s="110"/>
      <c r="AW48" s="110"/>
      <c r="AX48" s="110"/>
      <c r="AY48" s="110"/>
      <c r="AZ48" s="110"/>
      <c r="BA48" s="110"/>
      <c r="BB48" s="110"/>
      <c r="BC48" s="110"/>
      <c r="BD48" s="110"/>
      <c r="BE48" s="110"/>
      <c r="BF48" s="110"/>
      <c r="BG48" s="110"/>
      <c r="BH48" s="110"/>
      <c r="BI48" s="110"/>
      <c r="BJ48" s="110"/>
      <c r="BK48" s="110"/>
      <c r="BL48" s="110"/>
      <c r="BM48" s="110"/>
      <c r="BN48" s="110"/>
      <c r="BO48" s="110"/>
      <c r="BP48" s="110"/>
      <c r="BQ48" s="110"/>
      <c r="BR48" s="110"/>
      <c r="BS48" s="110"/>
      <c r="BT48" s="110"/>
      <c r="BU48" s="110"/>
      <c r="BV48" s="110"/>
      <c r="BW48" s="110"/>
      <c r="BX48" s="110"/>
      <c r="BY48" s="110"/>
      <c r="BZ48" s="110"/>
      <c r="CA48" s="110"/>
      <c r="CB48" s="110"/>
      <c r="CC48" s="110"/>
      <c r="CD48" s="110"/>
      <c r="CE48" s="110"/>
      <c r="CF48" s="110"/>
      <c r="CG48" s="110"/>
      <c r="CH48" s="110"/>
      <c r="CI48" s="110"/>
      <c r="CJ48" s="110"/>
      <c r="CK48" s="110"/>
      <c r="CL48" s="110"/>
      <c r="CM48" s="110"/>
      <c r="CN48" s="110"/>
      <c r="CO48" s="110"/>
      <c r="CP48" s="110"/>
      <c r="CQ48" s="110"/>
      <c r="CR48" s="110"/>
      <c r="CS48" s="110"/>
      <c r="CT48" s="110"/>
      <c r="CU48" s="110"/>
      <c r="CV48" s="110"/>
      <c r="CW48" s="110"/>
      <c r="CX48" s="110"/>
    </row>
    <row r="49" spans="7:102" ht="15" customHeight="1" x14ac:dyDescent="0.25">
      <c r="G49" s="521"/>
      <c r="H49" s="205"/>
      <c r="I49" s="435"/>
      <c r="W49" s="203"/>
      <c r="X49" s="203"/>
      <c r="Y49" s="203"/>
      <c r="Z49" s="203"/>
      <c r="AA49" s="203"/>
      <c r="AB49" s="203"/>
      <c r="AC49" s="204"/>
      <c r="AD49" s="204"/>
      <c r="AE49" s="204"/>
      <c r="AF49" s="204"/>
      <c r="AG49" s="204"/>
      <c r="AH49" s="204"/>
      <c r="AI49" s="204"/>
      <c r="AJ49" s="204"/>
      <c r="AK49" s="444"/>
      <c r="AL49" s="110"/>
      <c r="AM49" s="110"/>
      <c r="AN49" s="110"/>
      <c r="AO49" s="110"/>
      <c r="AP49" s="110"/>
      <c r="AQ49" s="110"/>
      <c r="AR49" s="110"/>
      <c r="AS49" s="110"/>
      <c r="AT49" s="110"/>
      <c r="AU49" s="110"/>
      <c r="AV49" s="110"/>
      <c r="AW49" s="110"/>
      <c r="AX49" s="110"/>
      <c r="AY49" s="110"/>
      <c r="AZ49" s="110"/>
      <c r="BA49" s="110"/>
      <c r="BB49" s="110"/>
      <c r="BC49" s="110"/>
      <c r="BD49" s="110"/>
      <c r="BE49" s="110"/>
      <c r="BF49" s="110"/>
      <c r="BG49" s="110"/>
      <c r="BH49" s="110"/>
      <c r="BI49" s="110"/>
      <c r="BJ49" s="110"/>
      <c r="BK49" s="110"/>
      <c r="BL49" s="110"/>
      <c r="BM49" s="110"/>
      <c r="BN49" s="110"/>
      <c r="BO49" s="110"/>
      <c r="BP49" s="110"/>
      <c r="BQ49" s="110"/>
      <c r="BR49" s="110"/>
      <c r="BS49" s="110"/>
      <c r="BT49" s="110"/>
      <c r="BU49" s="110"/>
      <c r="BV49" s="110"/>
      <c r="BW49" s="110"/>
      <c r="BX49" s="110"/>
      <c r="BY49" s="110"/>
      <c r="BZ49" s="110"/>
      <c r="CA49" s="110"/>
      <c r="CB49" s="110"/>
      <c r="CC49" s="110"/>
      <c r="CD49" s="110"/>
      <c r="CE49" s="110"/>
      <c r="CF49" s="110"/>
      <c r="CG49" s="110"/>
      <c r="CH49" s="110"/>
      <c r="CI49" s="110"/>
      <c r="CJ49" s="110"/>
      <c r="CK49" s="110"/>
      <c r="CL49" s="110"/>
      <c r="CM49" s="110"/>
      <c r="CN49" s="110"/>
      <c r="CO49" s="110"/>
      <c r="CP49" s="110"/>
      <c r="CQ49" s="110"/>
      <c r="CR49" s="110"/>
      <c r="CS49" s="110"/>
      <c r="CT49" s="110"/>
      <c r="CU49" s="110"/>
      <c r="CV49" s="110"/>
      <c r="CW49" s="110"/>
      <c r="CX49" s="110"/>
    </row>
    <row r="50" spans="7:102" ht="15" customHeight="1" x14ac:dyDescent="0.25">
      <c r="G50" s="521" t="s">
        <v>1788</v>
      </c>
      <c r="H50" s="205" t="s">
        <v>1789</v>
      </c>
      <c r="I50" s="435"/>
      <c r="W50" s="203"/>
      <c r="X50" s="203"/>
      <c r="Y50" s="203"/>
      <c r="Z50" s="203"/>
      <c r="AA50" s="203"/>
      <c r="AB50" s="203"/>
      <c r="AC50" s="204"/>
      <c r="AD50" s="204"/>
      <c r="AE50" s="204"/>
      <c r="AF50" s="204"/>
      <c r="AG50" s="204"/>
      <c r="AH50" s="204"/>
      <c r="AI50" s="204"/>
      <c r="AJ50" s="204"/>
      <c r="AK50" s="444"/>
      <c r="AL50" s="110"/>
      <c r="AM50" s="110"/>
      <c r="AN50" s="110"/>
      <c r="AO50" s="110"/>
      <c r="AP50" s="110"/>
      <c r="AQ50" s="110"/>
      <c r="AR50" s="110"/>
      <c r="AS50" s="110"/>
      <c r="AT50" s="110"/>
      <c r="AU50" s="110"/>
      <c r="AV50" s="110"/>
      <c r="AW50" s="110"/>
      <c r="AX50" s="110"/>
      <c r="AY50" s="110"/>
      <c r="AZ50" s="110"/>
      <c r="BA50" s="110"/>
      <c r="BB50" s="110"/>
      <c r="BC50" s="110"/>
      <c r="BD50" s="110"/>
      <c r="BE50" s="110"/>
      <c r="BF50" s="110"/>
      <c r="BG50" s="110"/>
      <c r="BH50" s="110"/>
      <c r="BI50" s="110"/>
      <c r="BJ50" s="110"/>
      <c r="BK50" s="110"/>
      <c r="BL50" s="110"/>
      <c r="BM50" s="110"/>
      <c r="BN50" s="110"/>
      <c r="BO50" s="110"/>
      <c r="BP50" s="110"/>
      <c r="BQ50" s="110"/>
      <c r="BR50" s="110"/>
      <c r="BS50" s="110"/>
      <c r="BT50" s="110"/>
      <c r="BU50" s="110"/>
      <c r="BV50" s="110"/>
      <c r="BW50" s="110"/>
      <c r="BX50" s="110"/>
      <c r="BY50" s="110"/>
      <c r="BZ50" s="110"/>
      <c r="CA50" s="110"/>
      <c r="CB50" s="110"/>
      <c r="CC50" s="110"/>
      <c r="CD50" s="110"/>
      <c r="CE50" s="110"/>
      <c r="CF50" s="110"/>
      <c r="CG50" s="110"/>
      <c r="CH50" s="110"/>
      <c r="CI50" s="110"/>
      <c r="CJ50" s="110"/>
      <c r="CK50" s="110"/>
      <c r="CL50" s="110"/>
      <c r="CM50" s="110"/>
      <c r="CN50" s="110"/>
      <c r="CO50" s="110"/>
      <c r="CP50" s="110"/>
      <c r="CQ50" s="110"/>
      <c r="CR50" s="110"/>
      <c r="CS50" s="110"/>
      <c r="CT50" s="110"/>
      <c r="CU50" s="110"/>
      <c r="CV50" s="110"/>
      <c r="CW50" s="110"/>
      <c r="CX50" s="110"/>
    </row>
    <row r="51" spans="7:102" ht="15" customHeight="1" x14ac:dyDescent="0.25">
      <c r="G51" s="521"/>
      <c r="H51" s="205">
        <v>1</v>
      </c>
      <c r="I51" s="435"/>
      <c r="W51" s="203"/>
      <c r="X51" s="203"/>
      <c r="Y51" s="203"/>
      <c r="Z51" s="203"/>
      <c r="AA51" s="203"/>
      <c r="AB51" s="203"/>
      <c r="AC51" s="204"/>
      <c r="AD51" s="204"/>
      <c r="AE51" s="204"/>
      <c r="AF51" s="204"/>
      <c r="AG51" s="204"/>
      <c r="AH51" s="204"/>
      <c r="AI51" s="204"/>
      <c r="AJ51" s="204"/>
      <c r="AK51" s="444"/>
      <c r="AL51" s="110"/>
      <c r="AM51" s="110"/>
      <c r="AN51" s="110"/>
      <c r="AO51" s="110"/>
      <c r="AP51" s="110"/>
      <c r="AQ51" s="110"/>
      <c r="AR51" s="110"/>
      <c r="AS51" s="110"/>
      <c r="AT51" s="110"/>
      <c r="AU51" s="110"/>
      <c r="AV51" s="110"/>
      <c r="AW51" s="110"/>
      <c r="AX51" s="110"/>
      <c r="AY51" s="110"/>
      <c r="AZ51" s="110"/>
      <c r="BA51" s="110"/>
      <c r="BB51" s="110"/>
      <c r="BC51" s="110"/>
      <c r="BD51" s="110"/>
      <c r="BE51" s="110"/>
      <c r="BF51" s="110"/>
      <c r="BG51" s="110"/>
      <c r="BH51" s="110"/>
      <c r="BI51" s="110"/>
      <c r="BJ51" s="110"/>
      <c r="BK51" s="110"/>
      <c r="BL51" s="110"/>
      <c r="BM51" s="110"/>
      <c r="BN51" s="110"/>
      <c r="BO51" s="110"/>
      <c r="BP51" s="110"/>
      <c r="BQ51" s="110"/>
      <c r="BR51" s="110"/>
      <c r="BS51" s="110"/>
      <c r="BT51" s="110"/>
      <c r="BU51" s="110"/>
      <c r="BV51" s="110"/>
      <c r="BW51" s="110"/>
      <c r="BX51" s="110"/>
      <c r="BY51" s="110"/>
      <c r="BZ51" s="110"/>
      <c r="CA51" s="110"/>
      <c r="CB51" s="110"/>
      <c r="CC51" s="110"/>
      <c r="CD51" s="110"/>
      <c r="CE51" s="110"/>
      <c r="CF51" s="110"/>
      <c r="CG51" s="110"/>
      <c r="CH51" s="110"/>
      <c r="CI51" s="110"/>
      <c r="CJ51" s="110"/>
      <c r="CK51" s="110"/>
      <c r="CL51" s="110"/>
      <c r="CM51" s="110"/>
      <c r="CN51" s="110"/>
      <c r="CO51" s="110"/>
      <c r="CP51" s="110"/>
      <c r="CQ51" s="110"/>
      <c r="CR51" s="110"/>
      <c r="CS51" s="110"/>
      <c r="CT51" s="110"/>
      <c r="CU51" s="110"/>
      <c r="CV51" s="110"/>
      <c r="CW51" s="110"/>
      <c r="CX51" s="110"/>
    </row>
    <row r="52" spans="7:102" ht="15" customHeight="1" x14ac:dyDescent="0.25">
      <c r="G52" s="521"/>
      <c r="H52" s="205">
        <v>2</v>
      </c>
      <c r="I52" s="435"/>
      <c r="W52" s="203"/>
      <c r="X52" s="203"/>
      <c r="Y52" s="203"/>
      <c r="Z52" s="203"/>
      <c r="AA52" s="203"/>
      <c r="AB52" s="203"/>
      <c r="AC52" s="204"/>
      <c r="AD52" s="204"/>
      <c r="AE52" s="204"/>
      <c r="AF52" s="204"/>
      <c r="AG52" s="204"/>
      <c r="AH52" s="204"/>
      <c r="AI52" s="204"/>
      <c r="AJ52" s="204"/>
      <c r="AK52" s="444"/>
      <c r="AL52" s="110"/>
      <c r="AM52" s="110"/>
      <c r="AN52" s="110"/>
      <c r="AO52" s="110"/>
      <c r="AP52" s="110"/>
      <c r="AQ52" s="110"/>
      <c r="AR52" s="110"/>
      <c r="AS52" s="110"/>
      <c r="AT52" s="110"/>
      <c r="AU52" s="110"/>
      <c r="AV52" s="110"/>
      <c r="AW52" s="110"/>
      <c r="AX52" s="110"/>
      <c r="AY52" s="110"/>
      <c r="AZ52" s="110"/>
      <c r="BA52" s="110"/>
      <c r="BB52" s="110"/>
      <c r="BC52" s="110"/>
      <c r="BD52" s="110"/>
      <c r="BE52" s="110"/>
      <c r="BF52" s="110"/>
      <c r="BG52" s="110"/>
      <c r="BH52" s="110"/>
      <c r="BI52" s="110"/>
      <c r="BJ52" s="110"/>
      <c r="BK52" s="110"/>
      <c r="BL52" s="110"/>
      <c r="BM52" s="110"/>
      <c r="BN52" s="110"/>
      <c r="BO52" s="110"/>
      <c r="BP52" s="110"/>
      <c r="BQ52" s="110"/>
      <c r="BR52" s="110"/>
      <c r="BS52" s="110"/>
      <c r="BT52" s="110"/>
      <c r="BU52" s="110"/>
      <c r="BV52" s="110"/>
      <c r="BW52" s="110"/>
      <c r="BX52" s="110"/>
      <c r="BY52" s="110"/>
      <c r="BZ52" s="110"/>
      <c r="CA52" s="110"/>
      <c r="CB52" s="110"/>
      <c r="CC52" s="110"/>
      <c r="CD52" s="110"/>
      <c r="CE52" s="110"/>
      <c r="CF52" s="110"/>
      <c r="CG52" s="110"/>
      <c r="CH52" s="110"/>
      <c r="CI52" s="110"/>
      <c r="CJ52" s="110"/>
      <c r="CK52" s="110"/>
      <c r="CL52" s="110"/>
      <c r="CM52" s="110"/>
      <c r="CN52" s="110"/>
      <c r="CO52" s="110"/>
      <c r="CP52" s="110"/>
      <c r="CQ52" s="110"/>
      <c r="CR52" s="110"/>
      <c r="CS52" s="110"/>
      <c r="CT52" s="110"/>
      <c r="CU52" s="110"/>
      <c r="CV52" s="110"/>
      <c r="CW52" s="110"/>
      <c r="CX52" s="110"/>
    </row>
    <row r="53" spans="7:102" ht="15" customHeight="1" x14ac:dyDescent="0.25">
      <c r="G53" s="521"/>
      <c r="H53" s="205">
        <v>3</v>
      </c>
      <c r="I53" s="435"/>
      <c r="W53" s="203"/>
      <c r="X53" s="203"/>
      <c r="Y53" s="203"/>
      <c r="Z53" s="203"/>
      <c r="AA53" s="203"/>
      <c r="AB53" s="203"/>
      <c r="AC53" s="204"/>
      <c r="AD53" s="204"/>
      <c r="AE53" s="204"/>
      <c r="AF53" s="204"/>
      <c r="AG53" s="204"/>
      <c r="AH53" s="204"/>
      <c r="AI53" s="204"/>
      <c r="AJ53" s="204"/>
      <c r="AK53" s="444"/>
      <c r="AL53" s="110"/>
      <c r="AM53" s="110"/>
      <c r="AN53" s="110"/>
      <c r="AO53" s="110"/>
      <c r="AP53" s="110"/>
      <c r="AQ53" s="110"/>
      <c r="AR53" s="110"/>
      <c r="AS53" s="110"/>
      <c r="AT53" s="110"/>
      <c r="AU53" s="110"/>
      <c r="AV53" s="110"/>
      <c r="AW53" s="110"/>
      <c r="AX53" s="110"/>
      <c r="AY53" s="110"/>
      <c r="AZ53" s="110"/>
      <c r="BA53" s="110"/>
      <c r="BB53" s="110"/>
      <c r="BC53" s="110"/>
      <c r="BD53" s="110"/>
      <c r="BE53" s="110"/>
      <c r="BF53" s="110"/>
      <c r="BG53" s="110"/>
      <c r="BH53" s="110"/>
      <c r="BI53" s="110"/>
      <c r="BJ53" s="110"/>
      <c r="BK53" s="110"/>
      <c r="BL53" s="110"/>
      <c r="BM53" s="110"/>
      <c r="BN53" s="110"/>
      <c r="BO53" s="110"/>
      <c r="BP53" s="110"/>
      <c r="BQ53" s="110"/>
      <c r="BR53" s="110"/>
      <c r="BS53" s="110"/>
      <c r="BT53" s="110"/>
      <c r="BU53" s="110"/>
      <c r="BV53" s="110"/>
      <c r="BW53" s="110"/>
      <c r="BX53" s="110"/>
      <c r="BY53" s="110"/>
      <c r="BZ53" s="110"/>
      <c r="CA53" s="110"/>
      <c r="CB53" s="110"/>
      <c r="CC53" s="110"/>
      <c r="CD53" s="110"/>
      <c r="CE53" s="110"/>
      <c r="CF53" s="110"/>
      <c r="CG53" s="110"/>
      <c r="CH53" s="110"/>
      <c r="CI53" s="110"/>
      <c r="CJ53" s="110"/>
      <c r="CK53" s="110"/>
      <c r="CL53" s="110"/>
      <c r="CM53" s="110"/>
      <c r="CN53" s="110"/>
      <c r="CO53" s="110"/>
      <c r="CP53" s="110"/>
      <c r="CQ53" s="110"/>
      <c r="CR53" s="110"/>
      <c r="CS53" s="110"/>
      <c r="CT53" s="110"/>
      <c r="CU53" s="110"/>
      <c r="CV53" s="110"/>
      <c r="CW53" s="110"/>
      <c r="CX53" s="110"/>
    </row>
    <row r="54" spans="7:102" ht="15" customHeight="1" x14ac:dyDescent="0.25">
      <c r="G54" s="521"/>
      <c r="H54" s="205"/>
      <c r="I54" s="435"/>
      <c r="W54" s="203"/>
      <c r="X54" s="203"/>
      <c r="Y54" s="203"/>
      <c r="Z54" s="203"/>
      <c r="AA54" s="203"/>
      <c r="AB54" s="203"/>
      <c r="AC54" s="204"/>
      <c r="AD54" s="204"/>
      <c r="AE54" s="204"/>
      <c r="AF54" s="204"/>
      <c r="AG54" s="204"/>
      <c r="AH54" s="204"/>
      <c r="AI54" s="204"/>
      <c r="AJ54" s="204"/>
      <c r="AK54" s="444"/>
      <c r="AL54" s="110"/>
      <c r="AM54" s="110"/>
      <c r="AN54" s="110"/>
      <c r="AO54" s="110"/>
      <c r="AP54" s="110"/>
      <c r="AQ54" s="110"/>
      <c r="AR54" s="110"/>
      <c r="AS54" s="110"/>
      <c r="AT54" s="110"/>
      <c r="AU54" s="110"/>
      <c r="AV54" s="110"/>
      <c r="AW54" s="110"/>
      <c r="AX54" s="110"/>
      <c r="AY54" s="110"/>
      <c r="AZ54" s="110"/>
      <c r="BA54" s="110"/>
      <c r="BB54" s="110"/>
      <c r="BC54" s="110"/>
      <c r="BD54" s="110"/>
      <c r="BE54" s="110"/>
      <c r="BF54" s="110"/>
      <c r="BG54" s="110"/>
      <c r="BH54" s="110"/>
      <c r="BI54" s="110"/>
      <c r="BJ54" s="110"/>
      <c r="BK54" s="110"/>
      <c r="BL54" s="110"/>
      <c r="BM54" s="110"/>
      <c r="BN54" s="110"/>
      <c r="BO54" s="110"/>
      <c r="BP54" s="110"/>
      <c r="BQ54" s="110"/>
      <c r="BR54" s="110"/>
      <c r="BS54" s="110"/>
      <c r="BT54" s="110"/>
      <c r="BU54" s="110"/>
      <c r="BV54" s="110"/>
      <c r="BW54" s="110"/>
      <c r="BX54" s="110"/>
      <c r="BY54" s="110"/>
      <c r="BZ54" s="110"/>
      <c r="CA54" s="110"/>
      <c r="CB54" s="110"/>
      <c r="CC54" s="110"/>
      <c r="CD54" s="110"/>
      <c r="CE54" s="110"/>
      <c r="CF54" s="110"/>
      <c r="CG54" s="110"/>
      <c r="CH54" s="110"/>
      <c r="CI54" s="110"/>
      <c r="CJ54" s="110"/>
      <c r="CK54" s="110"/>
      <c r="CL54" s="110"/>
      <c r="CM54" s="110"/>
      <c r="CN54" s="110"/>
      <c r="CO54" s="110"/>
      <c r="CP54" s="110"/>
      <c r="CQ54" s="110"/>
      <c r="CR54" s="110"/>
      <c r="CS54" s="110"/>
      <c r="CT54" s="110"/>
      <c r="CU54" s="110"/>
      <c r="CV54" s="110"/>
      <c r="CW54" s="110"/>
      <c r="CX54" s="110"/>
    </row>
    <row r="55" spans="7:102" ht="15" customHeight="1" x14ac:dyDescent="0.25">
      <c r="G55" s="521">
        <v>4</v>
      </c>
      <c r="H55" s="205" t="s">
        <v>1790</v>
      </c>
      <c r="I55" s="435"/>
      <c r="W55" s="203"/>
      <c r="X55" s="203"/>
      <c r="Y55" s="203"/>
      <c r="Z55" s="203"/>
      <c r="AA55" s="203"/>
      <c r="AB55" s="203"/>
      <c r="AC55" s="204"/>
      <c r="AD55" s="204"/>
      <c r="AE55" s="204"/>
      <c r="AF55" s="204"/>
      <c r="AG55" s="204"/>
      <c r="AH55" s="204"/>
      <c r="AI55" s="204"/>
      <c r="AJ55" s="204"/>
      <c r="AK55" s="444"/>
      <c r="AL55" s="110"/>
      <c r="AM55" s="110"/>
      <c r="AN55" s="110"/>
      <c r="AO55" s="110"/>
      <c r="AP55" s="110"/>
      <c r="AQ55" s="110"/>
      <c r="AR55" s="110"/>
      <c r="AS55" s="110"/>
      <c r="AT55" s="110"/>
      <c r="AU55" s="110"/>
      <c r="AV55" s="110"/>
      <c r="AW55" s="110"/>
      <c r="AX55" s="110"/>
      <c r="AY55" s="110"/>
      <c r="AZ55" s="110"/>
      <c r="BA55" s="110"/>
      <c r="BB55" s="110"/>
      <c r="BC55" s="110"/>
      <c r="BD55" s="110"/>
      <c r="BE55" s="110"/>
      <c r="BF55" s="110"/>
      <c r="BG55" s="110"/>
      <c r="BH55" s="110"/>
      <c r="BI55" s="110"/>
      <c r="BJ55" s="110"/>
      <c r="BK55" s="110"/>
      <c r="BL55" s="110"/>
      <c r="BM55" s="110"/>
      <c r="BN55" s="110"/>
      <c r="BO55" s="110"/>
      <c r="BP55" s="110"/>
      <c r="BQ55" s="110"/>
      <c r="BR55" s="110"/>
      <c r="BS55" s="110"/>
      <c r="BT55" s="110"/>
      <c r="BU55" s="110"/>
      <c r="BV55" s="110"/>
      <c r="BW55" s="110"/>
      <c r="BX55" s="110"/>
      <c r="BY55" s="110"/>
      <c r="BZ55" s="110"/>
      <c r="CA55" s="110"/>
      <c r="CB55" s="110"/>
      <c r="CC55" s="110"/>
      <c r="CD55" s="110"/>
      <c r="CE55" s="110"/>
      <c r="CF55" s="110"/>
      <c r="CG55" s="110"/>
      <c r="CH55" s="110"/>
      <c r="CI55" s="110"/>
      <c r="CJ55" s="110"/>
      <c r="CK55" s="110"/>
      <c r="CL55" s="110"/>
      <c r="CM55" s="110"/>
      <c r="CN55" s="110"/>
      <c r="CO55" s="110"/>
      <c r="CP55" s="110"/>
      <c r="CQ55" s="110"/>
      <c r="CR55" s="110"/>
      <c r="CS55" s="110"/>
      <c r="CT55" s="110"/>
      <c r="CU55" s="110"/>
      <c r="CV55" s="110"/>
      <c r="CW55" s="110"/>
      <c r="CX55" s="110"/>
    </row>
    <row r="56" spans="7:102" ht="15" customHeight="1" x14ac:dyDescent="0.25">
      <c r="G56" s="521"/>
      <c r="H56" s="205">
        <v>1</v>
      </c>
      <c r="I56" s="435"/>
      <c r="W56" s="203"/>
      <c r="X56" s="203"/>
      <c r="Y56" s="203"/>
      <c r="Z56" s="203"/>
      <c r="AA56" s="203"/>
      <c r="AB56" s="203"/>
      <c r="AC56" s="204"/>
      <c r="AD56" s="204"/>
      <c r="AE56" s="204"/>
      <c r="AF56" s="204"/>
      <c r="AG56" s="204"/>
      <c r="AH56" s="204"/>
      <c r="AI56" s="204"/>
      <c r="AJ56" s="204"/>
      <c r="AK56" s="444"/>
      <c r="AL56" s="110"/>
      <c r="AM56" s="110"/>
      <c r="AN56" s="110"/>
      <c r="AO56" s="110"/>
      <c r="AP56" s="110"/>
      <c r="AQ56" s="110"/>
      <c r="AR56" s="110"/>
      <c r="AS56" s="110"/>
      <c r="AT56" s="110"/>
      <c r="AU56" s="110"/>
      <c r="AV56" s="110"/>
      <c r="AW56" s="110"/>
      <c r="AX56" s="110"/>
      <c r="AY56" s="110"/>
      <c r="AZ56" s="110"/>
      <c r="BA56" s="110"/>
      <c r="BB56" s="110"/>
      <c r="BC56" s="110"/>
      <c r="BD56" s="110"/>
      <c r="BE56" s="110"/>
      <c r="BF56" s="110"/>
      <c r="BG56" s="110"/>
      <c r="BH56" s="110"/>
      <c r="BI56" s="110"/>
      <c r="BJ56" s="110"/>
      <c r="BK56" s="110"/>
      <c r="BL56" s="110"/>
      <c r="BM56" s="110"/>
      <c r="BN56" s="110"/>
      <c r="BO56" s="110"/>
      <c r="BP56" s="110"/>
      <c r="BQ56" s="110"/>
      <c r="BR56" s="110"/>
      <c r="BS56" s="110"/>
      <c r="BT56" s="110"/>
      <c r="BU56" s="110"/>
      <c r="BV56" s="110"/>
      <c r="BW56" s="110"/>
      <c r="BX56" s="110"/>
      <c r="BY56" s="110"/>
      <c r="BZ56" s="110"/>
      <c r="CA56" s="110"/>
      <c r="CB56" s="110"/>
      <c r="CC56" s="110"/>
      <c r="CD56" s="110"/>
      <c r="CE56" s="110"/>
      <c r="CF56" s="110"/>
      <c r="CG56" s="110"/>
      <c r="CH56" s="110"/>
      <c r="CI56" s="110"/>
      <c r="CJ56" s="110"/>
      <c r="CK56" s="110"/>
      <c r="CL56" s="110"/>
      <c r="CM56" s="110"/>
      <c r="CN56" s="110"/>
      <c r="CO56" s="110"/>
      <c r="CP56" s="110"/>
      <c r="CQ56" s="110"/>
      <c r="CR56" s="110"/>
      <c r="CS56" s="110"/>
      <c r="CT56" s="110"/>
      <c r="CU56" s="110"/>
      <c r="CV56" s="110"/>
      <c r="CW56" s="110"/>
      <c r="CX56" s="110"/>
    </row>
    <row r="57" spans="7:102" ht="15" customHeight="1" x14ac:dyDescent="0.25">
      <c r="G57" s="521"/>
      <c r="H57" s="205">
        <v>2</v>
      </c>
      <c r="I57" s="435"/>
      <c r="W57" s="203"/>
      <c r="X57" s="203"/>
      <c r="Y57" s="203"/>
      <c r="Z57" s="203"/>
      <c r="AA57" s="203"/>
      <c r="AB57" s="203"/>
      <c r="AC57" s="204"/>
      <c r="AD57" s="204"/>
      <c r="AE57" s="204"/>
      <c r="AF57" s="204"/>
      <c r="AG57" s="204"/>
      <c r="AH57" s="204"/>
      <c r="AI57" s="204"/>
      <c r="AJ57" s="204"/>
      <c r="AK57" s="444"/>
      <c r="AL57" s="110"/>
      <c r="AM57" s="110"/>
      <c r="AN57" s="110"/>
      <c r="AO57" s="110"/>
      <c r="AP57" s="110"/>
      <c r="AQ57" s="110"/>
      <c r="AR57" s="110"/>
      <c r="AS57" s="110"/>
      <c r="AT57" s="110"/>
      <c r="AU57" s="110"/>
      <c r="AV57" s="110"/>
      <c r="AW57" s="110"/>
      <c r="AX57" s="110"/>
      <c r="AY57" s="110"/>
      <c r="AZ57" s="110"/>
      <c r="BA57" s="110"/>
      <c r="BB57" s="110"/>
      <c r="BC57" s="110"/>
      <c r="BD57" s="110"/>
      <c r="BE57" s="110"/>
      <c r="BF57" s="110"/>
      <c r="BG57" s="110"/>
      <c r="BH57" s="110"/>
      <c r="BI57" s="110"/>
      <c r="BJ57" s="110"/>
      <c r="BK57" s="110"/>
      <c r="BL57" s="110"/>
      <c r="BM57" s="110"/>
      <c r="BN57" s="110"/>
      <c r="BO57" s="110"/>
      <c r="BP57" s="110"/>
      <c r="BQ57" s="110"/>
      <c r="BR57" s="110"/>
      <c r="BS57" s="110"/>
      <c r="BT57" s="110"/>
      <c r="BU57" s="110"/>
      <c r="BV57" s="110"/>
      <c r="BW57" s="110"/>
      <c r="BX57" s="110"/>
      <c r="BY57" s="110"/>
      <c r="BZ57" s="110"/>
      <c r="CA57" s="110"/>
      <c r="CB57" s="110"/>
      <c r="CC57" s="110"/>
      <c r="CD57" s="110"/>
      <c r="CE57" s="110"/>
      <c r="CF57" s="110"/>
      <c r="CG57" s="110"/>
      <c r="CH57" s="110"/>
      <c r="CI57" s="110"/>
      <c r="CJ57" s="110"/>
      <c r="CK57" s="110"/>
      <c r="CL57" s="110"/>
      <c r="CM57" s="110"/>
      <c r="CN57" s="110"/>
      <c r="CO57" s="110"/>
      <c r="CP57" s="110"/>
      <c r="CQ57" s="110"/>
      <c r="CR57" s="110"/>
      <c r="CS57" s="110"/>
      <c r="CT57" s="110"/>
      <c r="CU57" s="110"/>
      <c r="CV57" s="110"/>
      <c r="CW57" s="110"/>
      <c r="CX57" s="110"/>
    </row>
    <row r="58" spans="7:102" ht="15" customHeight="1" x14ac:dyDescent="0.25">
      <c r="G58" s="521"/>
      <c r="H58" s="205">
        <v>3</v>
      </c>
      <c r="I58" s="435"/>
      <c r="W58" s="203"/>
      <c r="X58" s="203"/>
      <c r="Y58" s="203"/>
      <c r="Z58" s="203"/>
      <c r="AA58" s="203"/>
      <c r="AB58" s="203"/>
      <c r="AC58" s="204"/>
      <c r="AD58" s="204"/>
      <c r="AE58" s="204"/>
      <c r="AF58" s="204"/>
      <c r="AG58" s="204"/>
      <c r="AH58" s="204"/>
      <c r="AI58" s="204"/>
      <c r="AJ58" s="204"/>
      <c r="AK58" s="444"/>
      <c r="AL58" s="110"/>
      <c r="AM58" s="110"/>
      <c r="AN58" s="110"/>
      <c r="AO58" s="110"/>
      <c r="AP58" s="110"/>
      <c r="AQ58" s="110"/>
      <c r="AR58" s="110"/>
      <c r="AS58" s="110"/>
      <c r="AT58" s="110"/>
      <c r="AU58" s="110"/>
      <c r="AV58" s="110"/>
      <c r="AW58" s="110"/>
      <c r="AX58" s="110"/>
      <c r="AY58" s="110"/>
      <c r="AZ58" s="110"/>
      <c r="BA58" s="110"/>
      <c r="BB58" s="110"/>
      <c r="BC58" s="110"/>
      <c r="BD58" s="110"/>
      <c r="BE58" s="110"/>
      <c r="BF58" s="110"/>
      <c r="BG58" s="110"/>
      <c r="BH58" s="110"/>
      <c r="BI58" s="110"/>
      <c r="BJ58" s="110"/>
      <c r="BK58" s="110"/>
      <c r="BL58" s="110"/>
      <c r="BM58" s="110"/>
      <c r="BN58" s="110"/>
      <c r="BO58" s="110"/>
      <c r="BP58" s="110"/>
      <c r="BQ58" s="110"/>
      <c r="BR58" s="110"/>
      <c r="BS58" s="110"/>
      <c r="BT58" s="110"/>
      <c r="BU58" s="110"/>
      <c r="BV58" s="110"/>
      <c r="BW58" s="110"/>
      <c r="BX58" s="110"/>
      <c r="BY58" s="110"/>
      <c r="BZ58" s="110"/>
      <c r="CA58" s="110"/>
      <c r="CB58" s="110"/>
      <c r="CC58" s="110"/>
      <c r="CD58" s="110"/>
      <c r="CE58" s="110"/>
      <c r="CF58" s="110"/>
      <c r="CG58" s="110"/>
      <c r="CH58" s="110"/>
      <c r="CI58" s="110"/>
      <c r="CJ58" s="110"/>
      <c r="CK58" s="110"/>
      <c r="CL58" s="110"/>
      <c r="CM58" s="110"/>
      <c r="CN58" s="110"/>
      <c r="CO58" s="110"/>
      <c r="CP58" s="110"/>
      <c r="CQ58" s="110"/>
      <c r="CR58" s="110"/>
      <c r="CS58" s="110"/>
      <c r="CT58" s="110"/>
      <c r="CU58" s="110"/>
      <c r="CV58" s="110"/>
      <c r="CW58" s="110"/>
      <c r="CX58" s="110"/>
    </row>
    <row r="59" spans="7:102" ht="14.25" customHeight="1" x14ac:dyDescent="0.25">
      <c r="G59" s="521"/>
      <c r="H59" s="205"/>
      <c r="I59" s="435"/>
      <c r="W59" s="203"/>
      <c r="X59" s="203"/>
      <c r="Y59" s="203"/>
      <c r="Z59" s="203"/>
      <c r="AA59" s="203"/>
      <c r="AB59" s="203"/>
      <c r="AC59" s="204"/>
      <c r="AD59" s="204"/>
      <c r="AE59" s="204"/>
      <c r="AF59" s="204"/>
      <c r="AG59" s="204"/>
      <c r="AH59" s="204"/>
      <c r="AI59" s="204"/>
      <c r="AJ59" s="204"/>
      <c r="AK59" s="444"/>
      <c r="AL59" s="110"/>
      <c r="AM59" s="110"/>
      <c r="AN59" s="110"/>
      <c r="AO59" s="110"/>
      <c r="AP59" s="110"/>
      <c r="AQ59" s="110"/>
      <c r="AR59" s="110"/>
      <c r="AS59" s="110"/>
      <c r="AT59" s="110"/>
      <c r="AU59" s="110"/>
      <c r="AV59" s="110"/>
      <c r="AW59" s="110"/>
      <c r="AX59" s="110"/>
      <c r="AY59" s="110"/>
      <c r="AZ59" s="110"/>
      <c r="BA59" s="110"/>
      <c r="BB59" s="110"/>
      <c r="BC59" s="110"/>
      <c r="BD59" s="110"/>
      <c r="BE59" s="110"/>
      <c r="BF59" s="110"/>
      <c r="BG59" s="110"/>
      <c r="BH59" s="110"/>
      <c r="BI59" s="110"/>
      <c r="BJ59" s="110"/>
      <c r="BK59" s="110"/>
      <c r="BL59" s="110"/>
      <c r="BM59" s="110"/>
      <c r="BN59" s="110"/>
      <c r="BO59" s="110"/>
      <c r="BP59" s="110"/>
      <c r="BQ59" s="110"/>
      <c r="BR59" s="110"/>
      <c r="BS59" s="110"/>
      <c r="BT59" s="110"/>
      <c r="BU59" s="110"/>
      <c r="BV59" s="110"/>
      <c r="BW59" s="110"/>
      <c r="BX59" s="110"/>
      <c r="BY59" s="110"/>
      <c r="BZ59" s="110"/>
      <c r="CA59" s="110"/>
      <c r="CB59" s="110"/>
      <c r="CC59" s="110"/>
      <c r="CD59" s="110"/>
      <c r="CE59" s="110"/>
      <c r="CF59" s="110"/>
      <c r="CG59" s="110"/>
      <c r="CH59" s="110"/>
      <c r="CI59" s="110"/>
      <c r="CJ59" s="110"/>
      <c r="CK59" s="110"/>
      <c r="CL59" s="110"/>
      <c r="CM59" s="110"/>
      <c r="CN59" s="110"/>
      <c r="CO59" s="110"/>
      <c r="CP59" s="110"/>
      <c r="CQ59" s="110"/>
      <c r="CR59" s="110"/>
      <c r="CS59" s="110"/>
      <c r="CT59" s="110"/>
      <c r="CU59" s="110"/>
      <c r="CV59" s="110"/>
      <c r="CW59" s="110"/>
      <c r="CX59" s="110"/>
    </row>
    <row r="60" spans="7:102" ht="14.25" customHeight="1" x14ac:dyDescent="0.25">
      <c r="G60" s="523"/>
      <c r="H60" s="206"/>
      <c r="I60" s="207"/>
      <c r="J60" s="207"/>
      <c r="K60" s="207"/>
      <c r="L60" s="207"/>
      <c r="M60" s="207"/>
      <c r="N60" s="207"/>
      <c r="O60" s="207"/>
      <c r="P60" s="207"/>
      <c r="Q60" s="207"/>
      <c r="R60" s="207"/>
      <c r="S60" s="207"/>
      <c r="T60" s="207"/>
      <c r="U60" s="207"/>
      <c r="V60" s="207"/>
      <c r="W60" s="207"/>
      <c r="X60" s="207"/>
      <c r="Y60" s="207"/>
      <c r="Z60" s="207"/>
      <c r="AA60" s="207"/>
      <c r="AB60" s="207"/>
      <c r="AC60" s="188"/>
      <c r="AD60" s="440"/>
      <c r="AE60" s="440"/>
      <c r="AF60" s="440"/>
      <c r="AG60" s="440"/>
      <c r="AH60" s="440"/>
      <c r="AI60" s="440"/>
      <c r="AJ60" s="440"/>
      <c r="AK60" s="439"/>
      <c r="AL60" s="110"/>
      <c r="AM60" s="110"/>
      <c r="AN60" s="110"/>
      <c r="AO60" s="110"/>
      <c r="AP60" s="110"/>
      <c r="AQ60" s="110"/>
      <c r="AR60" s="110"/>
      <c r="AS60" s="110"/>
      <c r="AT60" s="110"/>
      <c r="AU60" s="110"/>
      <c r="AV60" s="110"/>
      <c r="AW60" s="110"/>
      <c r="AX60" s="110"/>
      <c r="AY60" s="110"/>
      <c r="AZ60" s="110"/>
      <c r="BA60" s="110"/>
      <c r="BB60" s="110"/>
      <c r="BC60" s="110"/>
      <c r="BD60" s="110"/>
      <c r="BE60" s="110"/>
      <c r="BF60" s="110"/>
      <c r="BG60" s="110"/>
      <c r="BH60" s="110"/>
      <c r="BI60" s="110"/>
      <c r="BJ60" s="110"/>
      <c r="BK60" s="110"/>
      <c r="BL60" s="110"/>
      <c r="BM60" s="110"/>
      <c r="BN60" s="110"/>
      <c r="BO60" s="110"/>
      <c r="BP60" s="110"/>
      <c r="BQ60" s="110"/>
      <c r="BR60" s="110"/>
      <c r="BS60" s="110"/>
      <c r="BT60" s="110"/>
      <c r="BU60" s="110"/>
      <c r="BV60" s="110"/>
      <c r="BW60" s="110"/>
      <c r="BX60" s="110"/>
      <c r="BY60" s="110"/>
      <c r="BZ60" s="110"/>
      <c r="CA60" s="110"/>
      <c r="CB60" s="110"/>
      <c r="CC60" s="110"/>
      <c r="CD60" s="110"/>
      <c r="CE60" s="110"/>
      <c r="CF60" s="110"/>
      <c r="CG60" s="110"/>
      <c r="CH60" s="110"/>
      <c r="CI60" s="110"/>
      <c r="CJ60" s="110"/>
      <c r="CK60" s="110"/>
      <c r="CL60" s="110"/>
      <c r="CM60" s="110"/>
      <c r="CN60" s="110"/>
      <c r="CO60" s="110"/>
      <c r="CP60" s="110"/>
      <c r="CQ60" s="110"/>
      <c r="CR60" s="110"/>
      <c r="CS60" s="110"/>
      <c r="CT60" s="110"/>
      <c r="CU60" s="110"/>
      <c r="CV60" s="110"/>
      <c r="CW60" s="110"/>
      <c r="CX60" s="110"/>
    </row>
    <row r="61" spans="7:102" ht="14.25" customHeight="1" x14ac:dyDescent="0.25">
      <c r="AL61" s="110"/>
      <c r="AM61" s="110"/>
      <c r="AN61" s="110"/>
      <c r="AO61" s="110"/>
      <c r="AP61" s="110"/>
      <c r="AQ61" s="110"/>
      <c r="AR61" s="110"/>
      <c r="AS61" s="110"/>
      <c r="AT61" s="110"/>
      <c r="AU61" s="110"/>
      <c r="AV61" s="110"/>
      <c r="AW61" s="110"/>
      <c r="AX61" s="110"/>
      <c r="AY61" s="110"/>
      <c r="AZ61" s="110"/>
      <c r="BA61" s="110"/>
      <c r="BB61" s="110"/>
      <c r="BC61" s="110"/>
      <c r="BD61" s="110"/>
      <c r="BE61" s="110"/>
      <c r="BF61" s="110"/>
      <c r="BG61" s="110"/>
      <c r="BH61" s="110"/>
      <c r="BI61" s="110"/>
      <c r="BJ61" s="110"/>
      <c r="BK61" s="110"/>
      <c r="BL61" s="110"/>
      <c r="BM61" s="110"/>
      <c r="BN61" s="110"/>
      <c r="BO61" s="110"/>
      <c r="BP61" s="110"/>
      <c r="BQ61" s="110"/>
      <c r="BR61" s="110"/>
      <c r="BS61" s="110"/>
      <c r="BT61" s="110"/>
      <c r="BU61" s="110"/>
      <c r="BV61" s="110"/>
      <c r="BW61" s="110"/>
      <c r="BX61" s="110"/>
      <c r="BY61" s="110"/>
      <c r="BZ61" s="110"/>
      <c r="CA61" s="110"/>
      <c r="CB61" s="110"/>
      <c r="CC61" s="110"/>
      <c r="CD61" s="110"/>
      <c r="CE61" s="110"/>
      <c r="CF61" s="110"/>
      <c r="CG61" s="110"/>
      <c r="CH61" s="110"/>
      <c r="CI61" s="110"/>
      <c r="CJ61" s="110"/>
      <c r="CK61" s="110"/>
      <c r="CL61" s="110"/>
      <c r="CM61" s="110"/>
      <c r="CN61" s="110"/>
      <c r="CO61" s="110"/>
      <c r="CP61" s="110"/>
      <c r="CQ61" s="110"/>
      <c r="CR61" s="110"/>
      <c r="CS61" s="110"/>
      <c r="CT61" s="110"/>
      <c r="CU61" s="110"/>
      <c r="CV61" s="110"/>
      <c r="CW61" s="110"/>
      <c r="CX61" s="110"/>
    </row>
    <row r="62" spans="7:102" ht="14.25" customHeight="1" x14ac:dyDescent="0.25">
      <c r="AL62" s="110"/>
      <c r="AM62" s="110"/>
      <c r="AN62" s="110"/>
      <c r="AO62" s="110"/>
      <c r="AP62" s="110"/>
      <c r="AQ62" s="110"/>
      <c r="AR62" s="110"/>
      <c r="AS62" s="110"/>
      <c r="AT62" s="110"/>
      <c r="AU62" s="110"/>
      <c r="AV62" s="110"/>
      <c r="AW62" s="110"/>
      <c r="AX62" s="110"/>
      <c r="AY62" s="110"/>
      <c r="AZ62" s="110"/>
      <c r="BA62" s="110"/>
      <c r="BB62" s="110"/>
      <c r="BC62" s="110"/>
      <c r="BD62" s="110"/>
      <c r="BE62" s="110"/>
      <c r="BF62" s="110"/>
      <c r="BG62" s="110"/>
      <c r="BH62" s="110"/>
      <c r="BI62" s="110"/>
      <c r="BJ62" s="110"/>
      <c r="BK62" s="110"/>
      <c r="BL62" s="110"/>
      <c r="BM62" s="110"/>
      <c r="BN62" s="110"/>
      <c r="BO62" s="110"/>
      <c r="BP62" s="110"/>
      <c r="BQ62" s="110"/>
      <c r="BR62" s="110"/>
      <c r="BS62" s="110"/>
      <c r="BT62" s="110"/>
      <c r="BU62" s="110"/>
      <c r="BV62" s="110"/>
      <c r="BW62" s="110"/>
      <c r="BX62" s="110"/>
      <c r="BY62" s="110"/>
      <c r="BZ62" s="110"/>
      <c r="CA62" s="110"/>
      <c r="CB62" s="110"/>
      <c r="CC62" s="110"/>
      <c r="CD62" s="110"/>
      <c r="CE62" s="110"/>
      <c r="CF62" s="110"/>
      <c r="CG62" s="110"/>
      <c r="CH62" s="110"/>
      <c r="CI62" s="110"/>
      <c r="CJ62" s="110"/>
      <c r="CK62" s="110"/>
      <c r="CL62" s="110"/>
      <c r="CM62" s="110"/>
      <c r="CN62" s="110"/>
      <c r="CO62" s="110"/>
      <c r="CP62" s="110"/>
      <c r="CQ62" s="110"/>
      <c r="CR62" s="110"/>
      <c r="CS62" s="110"/>
      <c r="CT62" s="110"/>
      <c r="CU62" s="110"/>
      <c r="CV62" s="110"/>
      <c r="CW62" s="110"/>
      <c r="CX62" s="110"/>
    </row>
    <row r="63" spans="7:102" ht="14.25" customHeight="1" x14ac:dyDescent="0.25">
      <c r="AL63" s="110"/>
      <c r="AM63" s="110"/>
      <c r="AN63" s="110"/>
      <c r="AO63" s="110"/>
      <c r="AP63" s="110"/>
      <c r="AQ63" s="110"/>
      <c r="AR63" s="110"/>
      <c r="AS63" s="110"/>
      <c r="AT63" s="110"/>
      <c r="AU63" s="110"/>
      <c r="AV63" s="110"/>
      <c r="AW63" s="110"/>
      <c r="AX63" s="110"/>
      <c r="AY63" s="110"/>
      <c r="AZ63" s="110"/>
      <c r="BA63" s="110"/>
      <c r="BB63" s="110"/>
      <c r="BC63" s="110"/>
      <c r="BD63" s="110"/>
      <c r="BE63" s="110"/>
      <c r="BF63" s="110"/>
      <c r="BG63" s="110"/>
      <c r="BH63" s="110"/>
      <c r="BI63" s="110"/>
      <c r="BJ63" s="110"/>
      <c r="BK63" s="110"/>
      <c r="BL63" s="110"/>
      <c r="BM63" s="110"/>
      <c r="BN63" s="110"/>
      <c r="BO63" s="110"/>
      <c r="BP63" s="110"/>
      <c r="BQ63" s="110"/>
      <c r="BR63" s="110"/>
      <c r="BS63" s="110"/>
      <c r="BT63" s="110"/>
      <c r="BU63" s="110"/>
      <c r="BV63" s="110"/>
      <c r="BW63" s="110"/>
      <c r="BX63" s="110"/>
      <c r="BY63" s="110"/>
      <c r="BZ63" s="110"/>
      <c r="CA63" s="110"/>
      <c r="CB63" s="110"/>
      <c r="CC63" s="110"/>
      <c r="CD63" s="110"/>
      <c r="CE63" s="110"/>
      <c r="CF63" s="110"/>
      <c r="CG63" s="110"/>
      <c r="CH63" s="110"/>
      <c r="CI63" s="110"/>
      <c r="CJ63" s="110"/>
      <c r="CK63" s="110"/>
      <c r="CL63" s="110"/>
      <c r="CM63" s="110"/>
      <c r="CN63" s="110"/>
      <c r="CO63" s="110"/>
      <c r="CP63" s="110"/>
      <c r="CQ63" s="110"/>
      <c r="CR63" s="110"/>
      <c r="CS63" s="110"/>
      <c r="CT63" s="110"/>
      <c r="CU63" s="110"/>
      <c r="CV63" s="110"/>
      <c r="CW63" s="110"/>
      <c r="CX63" s="110"/>
    </row>
    <row r="64" spans="7:102" ht="14.25" customHeight="1" x14ac:dyDescent="0.25">
      <c r="AL64" s="110"/>
      <c r="AM64" s="110"/>
      <c r="AN64" s="110"/>
      <c r="AO64" s="110"/>
      <c r="AP64" s="110"/>
      <c r="AQ64" s="110"/>
      <c r="AR64" s="110"/>
      <c r="AS64" s="110"/>
      <c r="AT64" s="110"/>
      <c r="AU64" s="110"/>
      <c r="AV64" s="110"/>
      <c r="AW64" s="110"/>
      <c r="AX64" s="110"/>
      <c r="AY64" s="110"/>
      <c r="AZ64" s="110"/>
      <c r="BA64" s="110"/>
      <c r="BB64" s="110"/>
      <c r="BC64" s="110"/>
      <c r="BD64" s="110"/>
      <c r="BE64" s="110"/>
      <c r="BF64" s="110"/>
      <c r="BG64" s="110"/>
      <c r="BH64" s="110"/>
      <c r="BI64" s="110"/>
      <c r="BJ64" s="110"/>
      <c r="BK64" s="110"/>
      <c r="BL64" s="110"/>
      <c r="BM64" s="110"/>
      <c r="BN64" s="110"/>
      <c r="BO64" s="110"/>
      <c r="BP64" s="110"/>
      <c r="BQ64" s="110"/>
      <c r="BR64" s="110"/>
      <c r="BS64" s="110"/>
      <c r="BT64" s="110"/>
      <c r="BU64" s="110"/>
      <c r="BV64" s="110"/>
      <c r="BW64" s="110"/>
      <c r="BX64" s="110"/>
      <c r="BY64" s="110"/>
      <c r="BZ64" s="110"/>
      <c r="CA64" s="110"/>
      <c r="CB64" s="110"/>
      <c r="CC64" s="110"/>
      <c r="CD64" s="110"/>
      <c r="CE64" s="110"/>
      <c r="CF64" s="110"/>
      <c r="CG64" s="110"/>
      <c r="CH64" s="110"/>
      <c r="CI64" s="110"/>
      <c r="CJ64" s="110"/>
      <c r="CK64" s="110"/>
      <c r="CL64" s="110"/>
      <c r="CM64" s="110"/>
      <c r="CN64" s="110"/>
      <c r="CO64" s="110"/>
      <c r="CP64" s="110"/>
      <c r="CQ64" s="110"/>
      <c r="CR64" s="110"/>
      <c r="CS64" s="110"/>
      <c r="CT64" s="110"/>
      <c r="CU64" s="110"/>
      <c r="CV64" s="110"/>
      <c r="CW64" s="110"/>
      <c r="CX64" s="110"/>
    </row>
    <row r="65" spans="7:102" ht="14.25" customHeight="1" x14ac:dyDescent="0.25">
      <c r="G65" s="958" t="s">
        <v>1507</v>
      </c>
      <c r="H65" s="764"/>
      <c r="I65" s="764"/>
      <c r="J65" s="764"/>
      <c r="K65" s="764"/>
      <c r="L65" s="764"/>
      <c r="M65" s="764"/>
      <c r="N65" s="764"/>
      <c r="O65" s="764"/>
      <c r="P65" s="764"/>
      <c r="Q65" s="764"/>
      <c r="R65" s="764"/>
      <c r="S65" s="764"/>
      <c r="T65" s="764"/>
      <c r="U65" s="965" t="s">
        <v>1508</v>
      </c>
      <c r="V65" s="764"/>
      <c r="W65" s="764"/>
      <c r="X65" s="764"/>
      <c r="Y65" s="764"/>
      <c r="Z65" s="764"/>
      <c r="AA65" s="764"/>
      <c r="AB65" s="764"/>
      <c r="AC65" s="764"/>
      <c r="AD65" s="764"/>
      <c r="AE65" s="764"/>
      <c r="AF65" s="764"/>
      <c r="AG65" s="764"/>
      <c r="AH65" s="765"/>
      <c r="AL65" s="110"/>
      <c r="AM65" s="110"/>
      <c r="AN65" s="110"/>
      <c r="AO65" s="110"/>
      <c r="AP65" s="110"/>
      <c r="AQ65" s="110"/>
      <c r="AR65" s="110"/>
      <c r="AS65" s="110"/>
      <c r="AT65" s="110"/>
      <c r="AU65" s="110"/>
      <c r="AV65" s="110"/>
      <c r="AW65" s="110"/>
      <c r="AX65" s="110"/>
      <c r="AY65" s="110"/>
      <c r="AZ65" s="110"/>
      <c r="BA65" s="110"/>
      <c r="BB65" s="110"/>
      <c r="BC65" s="110"/>
      <c r="BD65" s="110"/>
      <c r="BE65" s="110"/>
      <c r="BF65" s="110"/>
      <c r="BG65" s="110"/>
      <c r="BH65" s="110"/>
      <c r="BI65" s="110"/>
      <c r="BJ65" s="110"/>
      <c r="BK65" s="110"/>
      <c r="BL65" s="110"/>
      <c r="BM65" s="110"/>
      <c r="BN65" s="110"/>
      <c r="BO65" s="110"/>
      <c r="BP65" s="110"/>
      <c r="BQ65" s="110"/>
      <c r="BR65" s="110"/>
      <c r="BS65" s="110"/>
      <c r="BT65" s="110"/>
      <c r="BU65" s="110"/>
      <c r="BV65" s="110"/>
      <c r="BW65" s="110"/>
      <c r="BX65" s="110"/>
      <c r="BY65" s="110"/>
      <c r="BZ65" s="110"/>
      <c r="CA65" s="110"/>
      <c r="CB65" s="110"/>
      <c r="CC65" s="110"/>
      <c r="CD65" s="110"/>
      <c r="CE65" s="110"/>
      <c r="CF65" s="110"/>
      <c r="CG65" s="110"/>
      <c r="CH65" s="110"/>
      <c r="CI65" s="110"/>
      <c r="CJ65" s="110"/>
      <c r="CK65" s="110"/>
      <c r="CL65" s="110"/>
      <c r="CM65" s="110"/>
      <c r="CN65" s="110"/>
      <c r="CO65" s="110"/>
      <c r="CP65" s="110"/>
      <c r="CQ65" s="110"/>
      <c r="CR65" s="110"/>
      <c r="CS65" s="110"/>
      <c r="CT65" s="110"/>
      <c r="CU65" s="110"/>
      <c r="CV65" s="110"/>
      <c r="CW65" s="110"/>
      <c r="CX65" s="110"/>
    </row>
    <row r="66" spans="7:102" ht="14.25" customHeight="1" x14ac:dyDescent="0.25">
      <c r="G66" s="956" t="s">
        <v>796</v>
      </c>
      <c r="H66" s="794"/>
      <c r="I66" s="794"/>
      <c r="J66" s="794"/>
      <c r="K66" s="794"/>
      <c r="L66" s="794"/>
      <c r="M66" s="958" t="s">
        <v>1511</v>
      </c>
      <c r="N66" s="764"/>
      <c r="O66" s="764"/>
      <c r="P66" s="764"/>
      <c r="Q66" s="965" t="s">
        <v>1510</v>
      </c>
      <c r="R66" s="764"/>
      <c r="S66" s="764"/>
      <c r="T66" s="765"/>
      <c r="U66" s="957" t="s">
        <v>796</v>
      </c>
      <c r="V66" s="794"/>
      <c r="W66" s="794"/>
      <c r="X66" s="794"/>
      <c r="Y66" s="794"/>
      <c r="Z66" s="794"/>
      <c r="AA66" s="965" t="s">
        <v>1511</v>
      </c>
      <c r="AB66" s="764"/>
      <c r="AC66" s="764"/>
      <c r="AD66" s="765"/>
      <c r="AE66" s="965" t="s">
        <v>1510</v>
      </c>
      <c r="AF66" s="764"/>
      <c r="AG66" s="764"/>
      <c r="AH66" s="765"/>
      <c r="AL66" s="110"/>
      <c r="AM66" s="110"/>
      <c r="AN66" s="110"/>
      <c r="AO66" s="110"/>
      <c r="AP66" s="110"/>
      <c r="AQ66" s="110"/>
      <c r="AR66" s="110"/>
      <c r="AS66" s="110"/>
      <c r="AT66" s="110"/>
      <c r="AU66" s="110"/>
      <c r="AV66" s="110"/>
      <c r="AW66" s="110"/>
      <c r="AX66" s="110"/>
      <c r="AY66" s="110"/>
      <c r="AZ66" s="110"/>
      <c r="BA66" s="110"/>
      <c r="BB66" s="110"/>
      <c r="BC66" s="110"/>
      <c r="BD66" s="110"/>
      <c r="BE66" s="110"/>
      <c r="BF66" s="110"/>
      <c r="BG66" s="110"/>
      <c r="BH66" s="110"/>
      <c r="BI66" s="110"/>
      <c r="BJ66" s="110"/>
      <c r="BK66" s="110"/>
      <c r="BL66" s="110"/>
      <c r="BM66" s="110"/>
      <c r="BN66" s="110"/>
      <c r="BO66" s="110"/>
      <c r="BP66" s="110"/>
      <c r="BQ66" s="110"/>
      <c r="BR66" s="110"/>
      <c r="BS66" s="110"/>
      <c r="BT66" s="110"/>
      <c r="BU66" s="110"/>
      <c r="BV66" s="110"/>
      <c r="BW66" s="110"/>
      <c r="BX66" s="110"/>
      <c r="BY66" s="110"/>
      <c r="BZ66" s="110"/>
      <c r="CA66" s="110"/>
      <c r="CB66" s="110"/>
      <c r="CC66" s="110"/>
      <c r="CD66" s="110"/>
      <c r="CE66" s="110"/>
      <c r="CF66" s="110"/>
      <c r="CG66" s="110"/>
      <c r="CH66" s="110"/>
      <c r="CI66" s="110"/>
      <c r="CJ66" s="110"/>
      <c r="CK66" s="110"/>
      <c r="CL66" s="110"/>
      <c r="CM66" s="110"/>
      <c r="CN66" s="110"/>
      <c r="CO66" s="110"/>
      <c r="CP66" s="110"/>
      <c r="CQ66" s="110"/>
      <c r="CR66" s="110"/>
      <c r="CS66" s="110"/>
      <c r="CT66" s="110"/>
      <c r="CU66" s="110"/>
      <c r="CV66" s="110"/>
      <c r="CW66" s="110"/>
      <c r="CX66" s="110"/>
    </row>
    <row r="67" spans="7:102" ht="14.25" customHeight="1" x14ac:dyDescent="0.25">
      <c r="G67" s="184"/>
      <c r="M67" s="184"/>
      <c r="Q67" s="184"/>
      <c r="T67" s="186"/>
      <c r="AA67" s="184"/>
      <c r="AD67" s="186"/>
      <c r="AE67" s="184"/>
      <c r="AH67" s="186"/>
      <c r="AL67" s="110"/>
      <c r="AM67" s="110"/>
      <c r="AN67" s="110"/>
      <c r="AO67" s="110"/>
      <c r="AP67" s="110"/>
      <c r="AQ67" s="110"/>
      <c r="AR67" s="110"/>
      <c r="AS67" s="110"/>
      <c r="AT67" s="110"/>
      <c r="AU67" s="110"/>
      <c r="AV67" s="110"/>
      <c r="AW67" s="110"/>
      <c r="AX67" s="110"/>
      <c r="AY67" s="110"/>
      <c r="AZ67" s="110"/>
      <c r="BA67" s="110"/>
      <c r="BB67" s="110"/>
      <c r="BC67" s="110"/>
      <c r="BD67" s="110"/>
      <c r="BE67" s="110"/>
      <c r="BF67" s="110"/>
      <c r="BG67" s="110"/>
      <c r="BH67" s="110"/>
      <c r="BI67" s="110"/>
      <c r="BJ67" s="110"/>
      <c r="BK67" s="110"/>
      <c r="BL67" s="110"/>
      <c r="BM67" s="110"/>
      <c r="BN67" s="110"/>
      <c r="BO67" s="110"/>
      <c r="BP67" s="110"/>
      <c r="BQ67" s="110"/>
      <c r="BR67" s="110"/>
      <c r="BS67" s="110"/>
      <c r="BT67" s="110"/>
      <c r="BU67" s="110"/>
      <c r="BV67" s="110"/>
      <c r="BW67" s="110"/>
      <c r="BX67" s="110"/>
      <c r="BY67" s="110"/>
      <c r="BZ67" s="110"/>
      <c r="CA67" s="110"/>
      <c r="CB67" s="110"/>
      <c r="CC67" s="110"/>
      <c r="CD67" s="110"/>
      <c r="CE67" s="110"/>
      <c r="CF67" s="110"/>
      <c r="CG67" s="110"/>
      <c r="CH67" s="110"/>
      <c r="CI67" s="110"/>
      <c r="CJ67" s="110"/>
      <c r="CK67" s="110"/>
      <c r="CL67" s="110"/>
      <c r="CM67" s="110"/>
      <c r="CN67" s="110"/>
      <c r="CO67" s="110"/>
      <c r="CP67" s="110"/>
      <c r="CQ67" s="110"/>
      <c r="CR67" s="110"/>
      <c r="CS67" s="110"/>
      <c r="CT67" s="110"/>
      <c r="CU67" s="110"/>
      <c r="CV67" s="110"/>
      <c r="CW67" s="110"/>
      <c r="CX67" s="110"/>
    </row>
    <row r="68" spans="7:102" ht="14.25" customHeight="1" x14ac:dyDescent="0.25">
      <c r="G68" s="294" t="s">
        <v>1681</v>
      </c>
      <c r="H68" s="295"/>
      <c r="I68" s="295"/>
      <c r="J68" s="295"/>
      <c r="K68" s="295"/>
      <c r="L68" s="295"/>
      <c r="M68" s="294"/>
      <c r="N68" s="295"/>
      <c r="O68" s="295"/>
      <c r="P68" s="295"/>
      <c r="Q68" s="294"/>
      <c r="R68" s="295"/>
      <c r="S68" s="295"/>
      <c r="T68" s="296"/>
      <c r="U68" s="294" t="s">
        <v>1681</v>
      </c>
      <c r="V68" s="295"/>
      <c r="W68" s="295"/>
      <c r="X68" s="295"/>
      <c r="Y68" s="295"/>
      <c r="Z68" s="295"/>
      <c r="AA68" s="294"/>
      <c r="AB68" s="295"/>
      <c r="AC68" s="295"/>
      <c r="AD68" s="296"/>
      <c r="AE68" s="294"/>
      <c r="AF68" s="295"/>
      <c r="AG68" s="295"/>
      <c r="AH68" s="296"/>
      <c r="AL68" s="110"/>
      <c r="AM68" s="110"/>
      <c r="AN68" s="110"/>
      <c r="AO68" s="110"/>
      <c r="AP68" s="110"/>
      <c r="AQ68" s="110"/>
      <c r="AR68" s="110"/>
      <c r="AS68" s="110"/>
      <c r="AT68" s="110"/>
      <c r="AU68" s="110"/>
      <c r="AV68" s="110"/>
      <c r="AW68" s="110"/>
      <c r="AX68" s="110"/>
      <c r="AY68" s="110"/>
      <c r="AZ68" s="110"/>
      <c r="BA68" s="110"/>
      <c r="BB68" s="110"/>
      <c r="BC68" s="110"/>
      <c r="BD68" s="110"/>
      <c r="BE68" s="110"/>
      <c r="BF68" s="110"/>
      <c r="BG68" s="110"/>
      <c r="BH68" s="110"/>
      <c r="BI68" s="110"/>
      <c r="BJ68" s="110"/>
      <c r="BK68" s="110"/>
      <c r="BL68" s="110"/>
      <c r="BM68" s="110"/>
      <c r="BN68" s="110"/>
      <c r="BO68" s="110"/>
      <c r="BP68" s="110"/>
      <c r="BQ68" s="110"/>
      <c r="BR68" s="110"/>
      <c r="BS68" s="110"/>
      <c r="BT68" s="110"/>
      <c r="BU68" s="110"/>
      <c r="BV68" s="110"/>
      <c r="BW68" s="110"/>
      <c r="BX68" s="110"/>
      <c r="BY68" s="110"/>
      <c r="BZ68" s="110"/>
      <c r="CA68" s="110"/>
      <c r="CB68" s="110"/>
      <c r="CC68" s="110"/>
      <c r="CD68" s="110"/>
      <c r="CE68" s="110"/>
      <c r="CF68" s="110"/>
      <c r="CG68" s="110"/>
      <c r="CH68" s="110"/>
      <c r="CI68" s="110"/>
      <c r="CJ68" s="110"/>
      <c r="CK68" s="110"/>
      <c r="CL68" s="110"/>
      <c r="CM68" s="110"/>
      <c r="CN68" s="110"/>
      <c r="CO68" s="110"/>
      <c r="CP68" s="110"/>
      <c r="CQ68" s="110"/>
      <c r="CR68" s="110"/>
      <c r="CS68" s="110"/>
      <c r="CT68" s="110"/>
      <c r="CU68" s="110"/>
      <c r="CV68" s="110"/>
      <c r="CW68" s="110"/>
      <c r="CX68" s="110"/>
    </row>
    <row r="69" spans="7:102" ht="14.25" customHeight="1" x14ac:dyDescent="0.25">
      <c r="G69" s="294" t="s">
        <v>1681</v>
      </c>
      <c r="H69" s="295"/>
      <c r="I69" s="295"/>
      <c r="J69" s="295"/>
      <c r="K69" s="295"/>
      <c r="L69" s="295"/>
      <c r="M69" s="294"/>
      <c r="N69" s="295"/>
      <c r="O69" s="295"/>
      <c r="P69" s="295"/>
      <c r="Q69" s="294"/>
      <c r="R69" s="295"/>
      <c r="S69" s="295"/>
      <c r="T69" s="296"/>
      <c r="U69" s="294"/>
      <c r="V69" s="295"/>
      <c r="W69" s="295"/>
      <c r="X69" s="295"/>
      <c r="Y69" s="295"/>
      <c r="Z69" s="295"/>
      <c r="AA69" s="294"/>
      <c r="AB69" s="295"/>
      <c r="AC69" s="295"/>
      <c r="AD69" s="296"/>
      <c r="AE69" s="294"/>
      <c r="AF69" s="295"/>
      <c r="AG69" s="295"/>
      <c r="AH69" s="296"/>
      <c r="AL69" s="110"/>
      <c r="AM69" s="110"/>
      <c r="AN69" s="110"/>
      <c r="AO69" s="110"/>
      <c r="AP69" s="110"/>
      <c r="AQ69" s="110"/>
      <c r="AR69" s="110"/>
      <c r="AS69" s="110"/>
      <c r="AT69" s="110"/>
      <c r="AU69" s="110"/>
      <c r="AV69" s="110"/>
      <c r="AW69" s="110"/>
      <c r="AX69" s="110"/>
      <c r="AY69" s="110"/>
      <c r="AZ69" s="110"/>
      <c r="BA69" s="110"/>
      <c r="BB69" s="110"/>
      <c r="BC69" s="110"/>
      <c r="BD69" s="110"/>
      <c r="BE69" s="110"/>
      <c r="BF69" s="110"/>
      <c r="BG69" s="110"/>
      <c r="BH69" s="110"/>
      <c r="BI69" s="110"/>
      <c r="BJ69" s="110"/>
      <c r="BK69" s="110"/>
      <c r="BL69" s="110"/>
      <c r="BM69" s="110"/>
      <c r="BN69" s="110"/>
      <c r="BO69" s="110"/>
      <c r="BP69" s="110"/>
      <c r="BQ69" s="110"/>
      <c r="BR69" s="110"/>
      <c r="BS69" s="110"/>
      <c r="BT69" s="110"/>
      <c r="BU69" s="110"/>
      <c r="BV69" s="110"/>
      <c r="BW69" s="110"/>
      <c r="BX69" s="110"/>
      <c r="BY69" s="110"/>
      <c r="BZ69" s="110"/>
      <c r="CA69" s="110"/>
      <c r="CB69" s="110"/>
      <c r="CC69" s="110"/>
      <c r="CD69" s="110"/>
      <c r="CE69" s="110"/>
      <c r="CF69" s="110"/>
      <c r="CG69" s="110"/>
      <c r="CH69" s="110"/>
      <c r="CI69" s="110"/>
      <c r="CJ69" s="110"/>
      <c r="CK69" s="110"/>
      <c r="CL69" s="110"/>
      <c r="CM69" s="110"/>
      <c r="CN69" s="110"/>
      <c r="CO69" s="110"/>
      <c r="CP69" s="110"/>
      <c r="CQ69" s="110"/>
      <c r="CR69" s="110"/>
      <c r="CS69" s="110"/>
      <c r="CT69" s="110"/>
      <c r="CU69" s="110"/>
      <c r="CV69" s="110"/>
      <c r="CW69" s="110"/>
      <c r="CX69" s="110"/>
    </row>
    <row r="70" spans="7:102" ht="14.25" customHeight="1" x14ac:dyDescent="0.25">
      <c r="G70" s="294" t="s">
        <v>1681</v>
      </c>
      <c r="H70" s="295"/>
      <c r="I70" s="295"/>
      <c r="J70" s="295"/>
      <c r="K70" s="295"/>
      <c r="L70" s="295"/>
      <c r="M70" s="294"/>
      <c r="N70" s="295"/>
      <c r="O70" s="295"/>
      <c r="P70" s="295"/>
      <c r="Q70" s="294"/>
      <c r="R70" s="295"/>
      <c r="S70" s="295"/>
      <c r="T70" s="296"/>
      <c r="U70" s="294"/>
      <c r="V70" s="295"/>
      <c r="W70" s="295"/>
      <c r="X70" s="295"/>
      <c r="Y70" s="295"/>
      <c r="Z70" s="295"/>
      <c r="AA70" s="294"/>
      <c r="AB70" s="295"/>
      <c r="AC70" s="295"/>
      <c r="AD70" s="296"/>
      <c r="AE70" s="294"/>
      <c r="AF70" s="295"/>
      <c r="AG70" s="295"/>
      <c r="AH70" s="296"/>
      <c r="AL70" s="110"/>
      <c r="AM70" s="110"/>
      <c r="AN70" s="110"/>
      <c r="AO70" s="110"/>
      <c r="AP70" s="110"/>
      <c r="AQ70" s="110"/>
      <c r="AR70" s="110"/>
      <c r="AS70" s="110"/>
      <c r="AT70" s="110"/>
      <c r="AU70" s="110"/>
      <c r="AV70" s="110"/>
      <c r="AW70" s="110"/>
      <c r="AX70" s="110"/>
      <c r="AY70" s="110"/>
      <c r="AZ70" s="110"/>
      <c r="BA70" s="110"/>
      <c r="BB70" s="110"/>
      <c r="BC70" s="110"/>
      <c r="BD70" s="110"/>
      <c r="BE70" s="110"/>
      <c r="BF70" s="110"/>
      <c r="BG70" s="110"/>
      <c r="BH70" s="110"/>
      <c r="BI70" s="110"/>
      <c r="BJ70" s="110"/>
      <c r="BK70" s="110"/>
      <c r="BL70" s="110"/>
      <c r="BM70" s="110"/>
      <c r="BN70" s="110"/>
      <c r="BO70" s="110"/>
      <c r="BP70" s="110"/>
      <c r="BQ70" s="110"/>
      <c r="BR70" s="110"/>
      <c r="BS70" s="110"/>
      <c r="BT70" s="110"/>
      <c r="BU70" s="110"/>
      <c r="BV70" s="110"/>
      <c r="BW70" s="110"/>
      <c r="BX70" s="110"/>
      <c r="BY70" s="110"/>
      <c r="BZ70" s="110"/>
      <c r="CA70" s="110"/>
      <c r="CB70" s="110"/>
      <c r="CC70" s="110"/>
      <c r="CD70" s="110"/>
      <c r="CE70" s="110"/>
      <c r="CF70" s="110"/>
      <c r="CG70" s="110"/>
      <c r="CH70" s="110"/>
      <c r="CI70" s="110"/>
      <c r="CJ70" s="110"/>
      <c r="CK70" s="110"/>
      <c r="CL70" s="110"/>
      <c r="CM70" s="110"/>
      <c r="CN70" s="110"/>
      <c r="CO70" s="110"/>
      <c r="CP70" s="110"/>
      <c r="CQ70" s="110"/>
      <c r="CR70" s="110"/>
      <c r="CS70" s="110"/>
      <c r="CT70" s="110"/>
      <c r="CU70" s="110"/>
      <c r="CV70" s="110"/>
      <c r="CW70" s="110"/>
      <c r="CX70" s="110"/>
    </row>
    <row r="71" spans="7:102" ht="14.25" customHeight="1" x14ac:dyDescent="0.25">
      <c r="G71" s="294" t="s">
        <v>1681</v>
      </c>
      <c r="H71" s="295"/>
      <c r="I71" s="295"/>
      <c r="J71" s="295"/>
      <c r="K71" s="295"/>
      <c r="L71" s="295"/>
      <c r="M71" s="294"/>
      <c r="N71" s="295"/>
      <c r="O71" s="295"/>
      <c r="P71" s="295"/>
      <c r="Q71" s="294"/>
      <c r="R71" s="295"/>
      <c r="S71" s="295"/>
      <c r="T71" s="296"/>
      <c r="U71" s="294"/>
      <c r="V71" s="295"/>
      <c r="W71" s="295"/>
      <c r="X71" s="295"/>
      <c r="Y71" s="295"/>
      <c r="Z71" s="295"/>
      <c r="AA71" s="294"/>
      <c r="AB71" s="295"/>
      <c r="AC71" s="295"/>
      <c r="AD71" s="296"/>
      <c r="AE71" s="294"/>
      <c r="AF71" s="295"/>
      <c r="AG71" s="295"/>
      <c r="AH71" s="296"/>
      <c r="AI71" s="110"/>
      <c r="AJ71" s="110"/>
      <c r="AK71" s="110"/>
      <c r="AL71" s="110"/>
      <c r="AM71" s="110"/>
      <c r="AN71" s="110"/>
      <c r="AO71" s="110"/>
      <c r="AP71" s="110"/>
      <c r="AQ71" s="110"/>
      <c r="AR71" s="110"/>
      <c r="AS71" s="110"/>
      <c r="AT71" s="110"/>
      <c r="AU71" s="110"/>
      <c r="AV71" s="110"/>
      <c r="AW71" s="110"/>
      <c r="AX71" s="110"/>
      <c r="AY71" s="110"/>
      <c r="AZ71" s="110"/>
      <c r="BA71" s="110"/>
      <c r="BB71" s="110"/>
      <c r="BC71" s="110"/>
      <c r="BD71" s="110"/>
      <c r="BE71" s="110"/>
      <c r="BF71" s="110"/>
      <c r="BG71" s="110"/>
      <c r="BH71" s="110"/>
      <c r="BI71" s="110"/>
      <c r="BJ71" s="110"/>
      <c r="BK71" s="110"/>
      <c r="BL71" s="110"/>
      <c r="BM71" s="110"/>
      <c r="BN71" s="110"/>
      <c r="BO71" s="110"/>
      <c r="BP71" s="110"/>
      <c r="BQ71" s="110"/>
      <c r="BR71" s="110"/>
      <c r="BS71" s="110"/>
      <c r="BT71" s="110"/>
      <c r="BU71" s="110"/>
      <c r="BV71" s="110"/>
      <c r="BW71" s="110"/>
      <c r="BX71" s="110"/>
      <c r="BY71" s="110"/>
      <c r="BZ71" s="110"/>
      <c r="CA71" s="110"/>
      <c r="CB71" s="110"/>
      <c r="CC71" s="110"/>
      <c r="CD71" s="110"/>
      <c r="CE71" s="110"/>
      <c r="CF71" s="110"/>
      <c r="CG71" s="110"/>
      <c r="CH71" s="110"/>
      <c r="CI71" s="110"/>
      <c r="CJ71" s="110"/>
      <c r="CK71" s="110"/>
      <c r="CL71" s="110"/>
      <c r="CM71" s="110"/>
      <c r="CN71" s="110"/>
      <c r="CO71" s="110"/>
      <c r="CP71" s="110"/>
      <c r="CQ71" s="110"/>
      <c r="CR71" s="110"/>
      <c r="CS71" s="110"/>
      <c r="CT71" s="110"/>
      <c r="CU71" s="110"/>
      <c r="CV71" s="110"/>
      <c r="CW71" s="110"/>
      <c r="CX71" s="110"/>
    </row>
    <row r="72" spans="7:102" ht="14.25" customHeight="1" x14ac:dyDescent="0.25">
      <c r="G72" s="294" t="s">
        <v>1681</v>
      </c>
      <c r="H72" s="295"/>
      <c r="I72" s="295"/>
      <c r="J72" s="295"/>
      <c r="K72" s="295"/>
      <c r="L72" s="295"/>
      <c r="M72" s="294"/>
      <c r="N72" s="295"/>
      <c r="O72" s="295"/>
      <c r="P72" s="295"/>
      <c r="Q72" s="294"/>
      <c r="R72" s="295"/>
      <c r="S72" s="295"/>
      <c r="T72" s="296"/>
      <c r="U72" s="294"/>
      <c r="V72" s="295"/>
      <c r="W72" s="295"/>
      <c r="X72" s="295"/>
      <c r="Y72" s="295"/>
      <c r="Z72" s="295"/>
      <c r="AA72" s="294"/>
      <c r="AB72" s="295"/>
      <c r="AC72" s="295"/>
      <c r="AD72" s="296"/>
      <c r="AE72" s="294"/>
      <c r="AF72" s="295"/>
      <c r="AG72" s="295"/>
      <c r="AH72" s="296"/>
      <c r="AI72" s="110"/>
      <c r="AJ72" s="110"/>
      <c r="AK72" s="110"/>
      <c r="AL72" s="110"/>
      <c r="AM72" s="110"/>
      <c r="AN72" s="110"/>
      <c r="AO72" s="110"/>
      <c r="AP72" s="110"/>
      <c r="AQ72" s="110"/>
      <c r="AR72" s="110"/>
      <c r="AS72" s="110"/>
      <c r="AT72" s="110"/>
      <c r="AU72" s="110"/>
      <c r="AV72" s="110"/>
      <c r="AW72" s="110"/>
      <c r="AX72" s="110"/>
      <c r="AY72" s="110"/>
      <c r="AZ72" s="110"/>
      <c r="BA72" s="110"/>
      <c r="BB72" s="110"/>
      <c r="BC72" s="110"/>
      <c r="BD72" s="110"/>
      <c r="BE72" s="110"/>
      <c r="BF72" s="110"/>
      <c r="BG72" s="110"/>
      <c r="BH72" s="110"/>
      <c r="BI72" s="110"/>
      <c r="BJ72" s="110"/>
      <c r="BK72" s="110"/>
      <c r="BL72" s="110"/>
      <c r="BM72" s="110"/>
      <c r="BN72" s="110"/>
      <c r="BO72" s="110"/>
      <c r="BP72" s="110"/>
      <c r="BQ72" s="110"/>
      <c r="BR72" s="110"/>
      <c r="BS72" s="110"/>
      <c r="BT72" s="110"/>
      <c r="BU72" s="110"/>
      <c r="BV72" s="110"/>
      <c r="BW72" s="110"/>
      <c r="BX72" s="110"/>
      <c r="BY72" s="110"/>
      <c r="BZ72" s="110"/>
      <c r="CA72" s="110"/>
      <c r="CB72" s="110"/>
      <c r="CC72" s="110"/>
      <c r="CD72" s="110"/>
      <c r="CE72" s="110"/>
      <c r="CF72" s="110"/>
      <c r="CG72" s="110"/>
      <c r="CH72" s="110"/>
      <c r="CI72" s="110"/>
      <c r="CJ72" s="110"/>
      <c r="CK72" s="110"/>
      <c r="CL72" s="110"/>
      <c r="CM72" s="110"/>
      <c r="CN72" s="110"/>
      <c r="CO72" s="110"/>
      <c r="CP72" s="110"/>
      <c r="CQ72" s="110"/>
      <c r="CR72" s="110"/>
      <c r="CS72" s="110"/>
      <c r="CT72" s="110"/>
      <c r="CU72" s="110"/>
      <c r="CV72" s="110"/>
      <c r="CW72" s="110"/>
      <c r="CX72" s="110"/>
    </row>
    <row r="73" spans="7:102" ht="14.25" customHeight="1" x14ac:dyDescent="0.25">
      <c r="G73" s="294" t="s">
        <v>1681</v>
      </c>
      <c r="H73" s="295"/>
      <c r="I73" s="295"/>
      <c r="J73" s="295"/>
      <c r="K73" s="295"/>
      <c r="L73" s="295"/>
      <c r="M73" s="294"/>
      <c r="N73" s="295"/>
      <c r="O73" s="295"/>
      <c r="P73" s="295"/>
      <c r="Q73" s="294"/>
      <c r="R73" s="295"/>
      <c r="S73" s="295"/>
      <c r="T73" s="296"/>
      <c r="U73" s="294"/>
      <c r="V73" s="295"/>
      <c r="W73" s="295"/>
      <c r="X73" s="295"/>
      <c r="Y73" s="295"/>
      <c r="Z73" s="295"/>
      <c r="AA73" s="294"/>
      <c r="AB73" s="295"/>
      <c r="AC73" s="295"/>
      <c r="AD73" s="296"/>
      <c r="AE73" s="294"/>
      <c r="AF73" s="295"/>
      <c r="AG73" s="295"/>
      <c r="AH73" s="296"/>
      <c r="AI73" s="110"/>
      <c r="AJ73" s="110"/>
      <c r="AK73" s="110"/>
      <c r="AL73" s="110"/>
      <c r="AM73" s="110"/>
      <c r="AN73" s="110"/>
      <c r="AO73" s="110"/>
      <c r="AP73" s="110"/>
      <c r="AQ73" s="110"/>
      <c r="AR73" s="110"/>
      <c r="AS73" s="110"/>
      <c r="AT73" s="110"/>
      <c r="AU73" s="110"/>
      <c r="AV73" s="110"/>
      <c r="AW73" s="110"/>
      <c r="AX73" s="110"/>
      <c r="AY73" s="110"/>
      <c r="AZ73" s="110"/>
      <c r="BA73" s="110"/>
      <c r="BB73" s="110"/>
      <c r="BC73" s="110"/>
      <c r="BD73" s="110"/>
      <c r="BE73" s="110"/>
      <c r="BF73" s="110"/>
      <c r="BG73" s="110"/>
      <c r="BH73" s="110"/>
      <c r="BI73" s="110"/>
      <c r="BJ73" s="110"/>
      <c r="BK73" s="110"/>
      <c r="BL73" s="110"/>
      <c r="BM73" s="110"/>
      <c r="BN73" s="110"/>
      <c r="BO73" s="110"/>
      <c r="BP73" s="110"/>
      <c r="BQ73" s="110"/>
      <c r="BR73" s="110"/>
      <c r="BS73" s="110"/>
      <c r="BT73" s="110"/>
      <c r="BU73" s="110"/>
      <c r="BV73" s="110"/>
      <c r="BW73" s="110"/>
      <c r="BX73" s="110"/>
      <c r="BY73" s="110"/>
      <c r="BZ73" s="110"/>
      <c r="CA73" s="110"/>
      <c r="CB73" s="110"/>
      <c r="CC73" s="110"/>
      <c r="CD73" s="110"/>
      <c r="CE73" s="110"/>
      <c r="CF73" s="110"/>
      <c r="CG73" s="110"/>
      <c r="CH73" s="110"/>
      <c r="CI73" s="110"/>
      <c r="CJ73" s="110"/>
      <c r="CK73" s="110"/>
      <c r="CL73" s="110"/>
      <c r="CM73" s="110"/>
      <c r="CN73" s="110"/>
      <c r="CO73" s="110"/>
      <c r="CP73" s="110"/>
      <c r="CQ73" s="110"/>
      <c r="CR73" s="110"/>
      <c r="CS73" s="110"/>
      <c r="CT73" s="110"/>
      <c r="CU73" s="110"/>
      <c r="CV73" s="110"/>
      <c r="CW73" s="110"/>
      <c r="CX73" s="110"/>
    </row>
    <row r="74" spans="7:102" ht="14.25" customHeight="1" x14ac:dyDescent="0.25">
      <c r="G74" s="294" t="s">
        <v>1681</v>
      </c>
      <c r="H74" s="295"/>
      <c r="I74" s="295"/>
      <c r="J74" s="295"/>
      <c r="K74" s="295"/>
      <c r="L74" s="295"/>
      <c r="M74" s="294"/>
      <c r="N74" s="295"/>
      <c r="O74" s="295"/>
      <c r="P74" s="295"/>
      <c r="Q74" s="294"/>
      <c r="R74" s="295"/>
      <c r="S74" s="295"/>
      <c r="T74" s="296"/>
      <c r="U74" s="294"/>
      <c r="V74" s="295"/>
      <c r="W74" s="295"/>
      <c r="X74" s="295"/>
      <c r="Y74" s="295"/>
      <c r="Z74" s="295"/>
      <c r="AA74" s="294"/>
      <c r="AB74" s="295"/>
      <c r="AC74" s="295"/>
      <c r="AD74" s="296"/>
      <c r="AE74" s="294"/>
      <c r="AF74" s="295"/>
      <c r="AG74" s="295"/>
      <c r="AH74" s="296"/>
      <c r="AI74" s="110"/>
      <c r="AJ74" s="110"/>
      <c r="AK74" s="110"/>
      <c r="AL74" s="110"/>
      <c r="AM74" s="110"/>
      <c r="AN74" s="110"/>
      <c r="AO74" s="110"/>
      <c r="AP74" s="110"/>
      <c r="AQ74" s="110"/>
      <c r="AR74" s="110"/>
      <c r="AS74" s="110"/>
      <c r="AT74" s="110"/>
      <c r="AU74" s="110"/>
      <c r="AV74" s="110"/>
      <c r="AW74" s="110"/>
      <c r="AX74" s="110"/>
      <c r="AY74" s="110"/>
      <c r="AZ74" s="110"/>
      <c r="BA74" s="110"/>
      <c r="BB74" s="110"/>
      <c r="BC74" s="110"/>
      <c r="BD74" s="110"/>
      <c r="BE74" s="110"/>
      <c r="BF74" s="110"/>
      <c r="BG74" s="110"/>
      <c r="BH74" s="110"/>
      <c r="BI74" s="110"/>
      <c r="BJ74" s="110"/>
      <c r="BK74" s="110"/>
      <c r="BL74" s="110"/>
      <c r="BM74" s="110"/>
      <c r="BN74" s="110"/>
      <c r="BO74" s="110"/>
      <c r="BP74" s="110"/>
      <c r="BQ74" s="110"/>
      <c r="BR74" s="110"/>
      <c r="BS74" s="110"/>
      <c r="BT74" s="110"/>
      <c r="BU74" s="110"/>
      <c r="BV74" s="110"/>
      <c r="BW74" s="110"/>
      <c r="BX74" s="110"/>
      <c r="BY74" s="110"/>
      <c r="BZ74" s="110"/>
      <c r="CA74" s="110"/>
      <c r="CB74" s="110"/>
      <c r="CC74" s="110"/>
      <c r="CD74" s="110"/>
      <c r="CE74" s="110"/>
      <c r="CF74" s="110"/>
      <c r="CG74" s="110"/>
      <c r="CH74" s="110"/>
      <c r="CI74" s="110"/>
      <c r="CJ74" s="110"/>
      <c r="CK74" s="110"/>
      <c r="CL74" s="110"/>
      <c r="CM74" s="110"/>
      <c r="CN74" s="110"/>
      <c r="CO74" s="110"/>
      <c r="CP74" s="110"/>
      <c r="CQ74" s="110"/>
      <c r="CR74" s="110"/>
      <c r="CS74" s="110"/>
      <c r="CT74" s="110"/>
      <c r="CU74" s="110"/>
      <c r="CV74" s="110"/>
      <c r="CW74" s="110"/>
      <c r="CX74" s="110"/>
    </row>
    <row r="75" spans="7:102" ht="14.25" customHeight="1" x14ac:dyDescent="0.25">
      <c r="G75" s="294" t="s">
        <v>1681</v>
      </c>
      <c r="H75" s="295"/>
      <c r="I75" s="295"/>
      <c r="J75" s="295"/>
      <c r="K75" s="295"/>
      <c r="L75" s="295"/>
      <c r="M75" s="294"/>
      <c r="N75" s="295"/>
      <c r="O75" s="295"/>
      <c r="P75" s="295"/>
      <c r="Q75" s="294"/>
      <c r="R75" s="295"/>
      <c r="S75" s="295"/>
      <c r="T75" s="296"/>
      <c r="U75" s="294"/>
      <c r="V75" s="295"/>
      <c r="W75" s="295"/>
      <c r="X75" s="295"/>
      <c r="Y75" s="295"/>
      <c r="Z75" s="295"/>
      <c r="AA75" s="294"/>
      <c r="AB75" s="295"/>
      <c r="AC75" s="295"/>
      <c r="AD75" s="296"/>
      <c r="AE75" s="294"/>
      <c r="AF75" s="295"/>
      <c r="AG75" s="295"/>
      <c r="AH75" s="296"/>
      <c r="AI75" s="110"/>
      <c r="AJ75" s="110"/>
      <c r="AK75" s="110"/>
      <c r="AL75" s="110"/>
      <c r="AM75" s="110"/>
      <c r="AN75" s="110"/>
      <c r="AO75" s="110"/>
      <c r="AP75" s="110"/>
      <c r="AQ75" s="110"/>
      <c r="AR75" s="110"/>
      <c r="AS75" s="110"/>
      <c r="AT75" s="110"/>
      <c r="AU75" s="110"/>
      <c r="AV75" s="110"/>
      <c r="AW75" s="110"/>
      <c r="AX75" s="110"/>
      <c r="AY75" s="110"/>
      <c r="AZ75" s="110"/>
      <c r="BA75" s="110"/>
      <c r="BB75" s="110"/>
      <c r="BC75" s="110"/>
      <c r="BD75" s="110"/>
      <c r="BE75" s="110"/>
      <c r="BF75" s="110"/>
      <c r="BG75" s="110"/>
      <c r="BH75" s="110"/>
      <c r="BI75" s="110"/>
      <c r="BJ75" s="110"/>
      <c r="BK75" s="110"/>
      <c r="BL75" s="110"/>
      <c r="BM75" s="110"/>
      <c r="BN75" s="110"/>
      <c r="BO75" s="110"/>
      <c r="BP75" s="110"/>
      <c r="BQ75" s="110"/>
      <c r="BR75" s="110"/>
      <c r="BS75" s="110"/>
      <c r="BT75" s="110"/>
      <c r="BU75" s="110"/>
      <c r="BV75" s="110"/>
      <c r="BW75" s="110"/>
      <c r="BX75" s="110"/>
      <c r="BY75" s="110"/>
      <c r="BZ75" s="110"/>
      <c r="CA75" s="110"/>
      <c r="CB75" s="110"/>
      <c r="CC75" s="110"/>
      <c r="CD75" s="110"/>
      <c r="CE75" s="110"/>
      <c r="CF75" s="110"/>
      <c r="CG75" s="110"/>
      <c r="CH75" s="110"/>
      <c r="CI75" s="110"/>
      <c r="CJ75" s="110"/>
      <c r="CK75" s="110"/>
      <c r="CL75" s="110"/>
      <c r="CM75" s="110"/>
      <c r="CN75" s="110"/>
      <c r="CO75" s="110"/>
      <c r="CP75" s="110"/>
      <c r="CQ75" s="110"/>
      <c r="CR75" s="110"/>
      <c r="CS75" s="110"/>
      <c r="CT75" s="110"/>
      <c r="CU75" s="110"/>
      <c r="CV75" s="110"/>
      <c r="CW75" s="110"/>
      <c r="CX75" s="110"/>
    </row>
    <row r="76" spans="7:102" ht="14.25" customHeight="1" x14ac:dyDescent="0.25">
      <c r="G76" s="294" t="s">
        <v>1681</v>
      </c>
      <c r="H76" s="295"/>
      <c r="I76" s="295"/>
      <c r="J76" s="295"/>
      <c r="K76" s="295"/>
      <c r="L76" s="295"/>
      <c r="M76" s="294"/>
      <c r="N76" s="295"/>
      <c r="O76" s="295"/>
      <c r="P76" s="295"/>
      <c r="Q76" s="294"/>
      <c r="R76" s="295"/>
      <c r="S76" s="295"/>
      <c r="T76" s="296"/>
      <c r="U76" s="294"/>
      <c r="V76" s="295"/>
      <c r="W76" s="295"/>
      <c r="X76" s="295"/>
      <c r="Y76" s="295"/>
      <c r="Z76" s="295"/>
      <c r="AA76" s="294"/>
      <c r="AB76" s="295"/>
      <c r="AC76" s="295"/>
      <c r="AD76" s="296"/>
      <c r="AE76" s="294"/>
      <c r="AF76" s="295"/>
      <c r="AG76" s="295"/>
      <c r="AH76" s="296"/>
      <c r="AI76" s="110"/>
      <c r="AJ76" s="110"/>
      <c r="AK76" s="110"/>
      <c r="AL76" s="110"/>
      <c r="AM76" s="110"/>
      <c r="AN76" s="110"/>
      <c r="AO76" s="110"/>
      <c r="AP76" s="110"/>
      <c r="AQ76" s="110"/>
      <c r="AR76" s="110"/>
      <c r="AS76" s="110"/>
      <c r="AT76" s="110"/>
      <c r="AU76" s="110"/>
      <c r="AV76" s="110"/>
      <c r="AW76" s="110"/>
      <c r="AX76" s="110"/>
      <c r="AY76" s="110"/>
      <c r="AZ76" s="110"/>
      <c r="BA76" s="110"/>
      <c r="BB76" s="110"/>
      <c r="BC76" s="110"/>
      <c r="BD76" s="110"/>
      <c r="BE76" s="110"/>
      <c r="BF76" s="110"/>
      <c r="BG76" s="110"/>
      <c r="BH76" s="110"/>
      <c r="BI76" s="110"/>
      <c r="BJ76" s="110"/>
      <c r="BK76" s="110"/>
      <c r="BL76" s="110"/>
      <c r="BM76" s="110"/>
      <c r="BN76" s="110"/>
      <c r="BO76" s="110"/>
      <c r="BP76" s="110"/>
      <c r="BQ76" s="110"/>
      <c r="BR76" s="110"/>
      <c r="BS76" s="110"/>
      <c r="BT76" s="110"/>
      <c r="BU76" s="110"/>
      <c r="BV76" s="110"/>
      <c r="BW76" s="110"/>
      <c r="BX76" s="110"/>
      <c r="BY76" s="110"/>
      <c r="BZ76" s="110"/>
      <c r="CA76" s="110"/>
      <c r="CB76" s="110"/>
      <c r="CC76" s="110"/>
      <c r="CD76" s="110"/>
      <c r="CE76" s="110"/>
      <c r="CF76" s="110"/>
      <c r="CG76" s="110"/>
      <c r="CH76" s="110"/>
      <c r="CI76" s="110"/>
      <c r="CJ76" s="110"/>
      <c r="CK76" s="110"/>
      <c r="CL76" s="110"/>
      <c r="CM76" s="110"/>
      <c r="CN76" s="110"/>
      <c r="CO76" s="110"/>
      <c r="CP76" s="110"/>
      <c r="CQ76" s="110"/>
      <c r="CR76" s="110"/>
      <c r="CS76" s="110"/>
      <c r="CT76" s="110"/>
      <c r="CU76" s="110"/>
      <c r="CV76" s="110"/>
      <c r="CW76" s="110"/>
      <c r="CX76" s="110"/>
    </row>
    <row r="77" spans="7:102" ht="14.25" customHeight="1" x14ac:dyDescent="0.25">
      <c r="G77" s="294" t="s">
        <v>1681</v>
      </c>
      <c r="H77" s="295"/>
      <c r="I77" s="295"/>
      <c r="J77" s="295"/>
      <c r="K77" s="295"/>
      <c r="L77" s="295"/>
      <c r="M77" s="294"/>
      <c r="N77" s="295"/>
      <c r="O77" s="295"/>
      <c r="P77" s="295"/>
      <c r="Q77" s="294"/>
      <c r="R77" s="295"/>
      <c r="S77" s="295"/>
      <c r="T77" s="296"/>
      <c r="U77" s="294"/>
      <c r="V77" s="295"/>
      <c r="W77" s="295"/>
      <c r="X77" s="295"/>
      <c r="Y77" s="295"/>
      <c r="Z77" s="295"/>
      <c r="AA77" s="294"/>
      <c r="AB77" s="295"/>
      <c r="AC77" s="295"/>
      <c r="AD77" s="296"/>
      <c r="AE77" s="294"/>
      <c r="AF77" s="295"/>
      <c r="AG77" s="295"/>
      <c r="AH77" s="296"/>
      <c r="AI77" s="110"/>
      <c r="AJ77" s="110"/>
      <c r="AK77" s="110"/>
      <c r="AL77" s="110"/>
      <c r="AM77" s="110"/>
      <c r="AN77" s="110"/>
      <c r="AO77" s="110"/>
      <c r="AP77" s="110"/>
      <c r="AQ77" s="110"/>
      <c r="AR77" s="110"/>
      <c r="AS77" s="110"/>
      <c r="AT77" s="110"/>
      <c r="AU77" s="110"/>
      <c r="AV77" s="110"/>
      <c r="AW77" s="110"/>
      <c r="AX77" s="110"/>
      <c r="AY77" s="110"/>
      <c r="AZ77" s="110"/>
      <c r="BA77" s="110"/>
      <c r="BB77" s="110"/>
      <c r="BC77" s="110"/>
      <c r="BD77" s="110"/>
      <c r="BE77" s="110"/>
      <c r="BF77" s="110"/>
      <c r="BG77" s="110"/>
      <c r="BH77" s="110"/>
      <c r="BI77" s="110"/>
      <c r="BJ77" s="110"/>
      <c r="BK77" s="110"/>
      <c r="BL77" s="110"/>
      <c r="BM77" s="110"/>
      <c r="BN77" s="110"/>
      <c r="BO77" s="110"/>
      <c r="BP77" s="110"/>
      <c r="BQ77" s="110"/>
      <c r="BR77" s="110"/>
      <c r="BS77" s="110"/>
      <c r="BT77" s="110"/>
      <c r="BU77" s="110"/>
      <c r="BV77" s="110"/>
      <c r="BW77" s="110"/>
      <c r="BX77" s="110"/>
      <c r="BY77" s="110"/>
      <c r="BZ77" s="110"/>
      <c r="CA77" s="110"/>
      <c r="CB77" s="110"/>
      <c r="CC77" s="110"/>
      <c r="CD77" s="110"/>
      <c r="CE77" s="110"/>
      <c r="CF77" s="110"/>
      <c r="CG77" s="110"/>
      <c r="CH77" s="110"/>
      <c r="CI77" s="110"/>
      <c r="CJ77" s="110"/>
      <c r="CK77" s="110"/>
      <c r="CL77" s="110"/>
      <c r="CM77" s="110"/>
      <c r="CN77" s="110"/>
      <c r="CO77" s="110"/>
      <c r="CP77" s="110"/>
      <c r="CQ77" s="110"/>
      <c r="CR77" s="110"/>
      <c r="CS77" s="110"/>
      <c r="CT77" s="110"/>
      <c r="CU77" s="110"/>
      <c r="CV77" s="110"/>
      <c r="CW77" s="110"/>
      <c r="CX77" s="110"/>
    </row>
    <row r="78" spans="7:102" ht="14.25" customHeight="1" x14ac:dyDescent="0.25">
      <c r="G78" s="294" t="s">
        <v>1681</v>
      </c>
      <c r="H78" s="295"/>
      <c r="I78" s="295"/>
      <c r="J78" s="295"/>
      <c r="K78" s="295"/>
      <c r="L78" s="295"/>
      <c r="M78" s="294"/>
      <c r="N78" s="295"/>
      <c r="O78" s="295"/>
      <c r="P78" s="295"/>
      <c r="Q78" s="294"/>
      <c r="R78" s="295"/>
      <c r="S78" s="295"/>
      <c r="T78" s="296"/>
      <c r="U78" s="294"/>
      <c r="V78" s="295"/>
      <c r="W78" s="295"/>
      <c r="X78" s="295"/>
      <c r="Y78" s="295"/>
      <c r="Z78" s="295"/>
      <c r="AA78" s="294"/>
      <c r="AB78" s="295"/>
      <c r="AC78" s="295"/>
      <c r="AD78" s="296"/>
      <c r="AE78" s="294"/>
      <c r="AF78" s="295"/>
      <c r="AG78" s="295"/>
      <c r="AH78" s="296"/>
      <c r="AI78" s="110"/>
      <c r="AJ78" s="110"/>
      <c r="AK78" s="110"/>
      <c r="AL78" s="110"/>
      <c r="AM78" s="110"/>
      <c r="AN78" s="110"/>
      <c r="AO78" s="110"/>
      <c r="AP78" s="110"/>
      <c r="AQ78" s="110"/>
      <c r="AR78" s="110"/>
      <c r="AS78" s="110"/>
      <c r="AT78" s="110"/>
      <c r="AU78" s="110"/>
      <c r="AV78" s="110"/>
      <c r="AW78" s="110"/>
      <c r="AX78" s="110"/>
      <c r="AY78" s="110"/>
      <c r="AZ78" s="110"/>
      <c r="BA78" s="110"/>
      <c r="BB78" s="110"/>
      <c r="BC78" s="110"/>
      <c r="BD78" s="110"/>
      <c r="BE78" s="110"/>
      <c r="BF78" s="110"/>
      <c r="BG78" s="110"/>
      <c r="BH78" s="110"/>
      <c r="BI78" s="110"/>
      <c r="BJ78" s="110"/>
      <c r="BK78" s="110"/>
      <c r="BL78" s="110"/>
      <c r="BM78" s="110"/>
      <c r="BN78" s="110"/>
      <c r="BO78" s="110"/>
      <c r="BP78" s="110"/>
      <c r="BQ78" s="110"/>
      <c r="BR78" s="110"/>
      <c r="BS78" s="110"/>
      <c r="BT78" s="110"/>
      <c r="BU78" s="110"/>
      <c r="BV78" s="110"/>
      <c r="BW78" s="110"/>
      <c r="BX78" s="110"/>
      <c r="BY78" s="110"/>
      <c r="BZ78" s="110"/>
      <c r="CA78" s="110"/>
      <c r="CB78" s="110"/>
      <c r="CC78" s="110"/>
      <c r="CD78" s="110"/>
      <c r="CE78" s="110"/>
      <c r="CF78" s="110"/>
      <c r="CG78" s="110"/>
      <c r="CH78" s="110"/>
      <c r="CI78" s="110"/>
      <c r="CJ78" s="110"/>
      <c r="CK78" s="110"/>
      <c r="CL78" s="110"/>
      <c r="CM78" s="110"/>
      <c r="CN78" s="110"/>
      <c r="CO78" s="110"/>
      <c r="CP78" s="110"/>
      <c r="CQ78" s="110"/>
      <c r="CR78" s="110"/>
      <c r="CS78" s="110"/>
      <c r="CT78" s="110"/>
      <c r="CU78" s="110"/>
      <c r="CV78" s="110"/>
      <c r="CW78" s="110"/>
      <c r="CX78" s="110"/>
    </row>
    <row r="79" spans="7:102" ht="14.25" customHeight="1" x14ac:dyDescent="0.25">
      <c r="G79" s="187"/>
      <c r="H79" s="188"/>
      <c r="I79" s="188"/>
      <c r="J79" s="188"/>
      <c r="K79" s="188"/>
      <c r="L79" s="188"/>
      <c r="M79" s="187"/>
      <c r="N79" s="188"/>
      <c r="O79" s="188"/>
      <c r="P79" s="188"/>
      <c r="Q79" s="187"/>
      <c r="R79" s="188"/>
      <c r="S79" s="188"/>
      <c r="T79" s="191"/>
      <c r="U79" s="187"/>
      <c r="V79" s="188"/>
      <c r="W79" s="188"/>
      <c r="X79" s="188"/>
      <c r="Y79" s="188"/>
      <c r="Z79" s="188"/>
      <c r="AA79" s="187"/>
      <c r="AB79" s="188"/>
      <c r="AC79" s="188"/>
      <c r="AD79" s="191"/>
      <c r="AE79" s="187"/>
      <c r="AF79" s="188"/>
      <c r="AG79" s="188"/>
      <c r="AH79" s="191"/>
      <c r="AI79" s="110"/>
      <c r="AJ79" s="110"/>
      <c r="AK79" s="110"/>
      <c r="AL79" s="110"/>
      <c r="AM79" s="110"/>
      <c r="AN79" s="110"/>
      <c r="AO79" s="110"/>
      <c r="AP79" s="110"/>
      <c r="AQ79" s="110"/>
      <c r="AR79" s="110"/>
      <c r="AS79" s="110"/>
      <c r="AT79" s="110"/>
      <c r="AU79" s="110"/>
      <c r="AV79" s="110"/>
      <c r="AW79" s="110"/>
      <c r="AX79" s="110"/>
      <c r="AY79" s="110"/>
      <c r="AZ79" s="110"/>
      <c r="BA79" s="110"/>
      <c r="BB79" s="110"/>
      <c r="BC79" s="110"/>
      <c r="BD79" s="110"/>
      <c r="BE79" s="110"/>
      <c r="BF79" s="110"/>
      <c r="BG79" s="110"/>
      <c r="BH79" s="110"/>
      <c r="BI79" s="110"/>
      <c r="BJ79" s="110"/>
      <c r="BK79" s="110"/>
      <c r="BL79" s="110"/>
      <c r="BM79" s="110"/>
      <c r="BN79" s="110"/>
      <c r="BO79" s="110"/>
      <c r="BP79" s="110"/>
      <c r="BQ79" s="110"/>
      <c r="BR79" s="110"/>
      <c r="BS79" s="110"/>
      <c r="BT79" s="110"/>
      <c r="BU79" s="110"/>
      <c r="BV79" s="110"/>
      <c r="BW79" s="110"/>
      <c r="BX79" s="110"/>
      <c r="BY79" s="110"/>
      <c r="BZ79" s="110"/>
      <c r="CA79" s="110"/>
      <c r="CB79" s="110"/>
      <c r="CC79" s="110"/>
      <c r="CD79" s="110"/>
      <c r="CE79" s="110"/>
      <c r="CF79" s="110"/>
      <c r="CG79" s="110"/>
      <c r="CH79" s="110"/>
      <c r="CI79" s="110"/>
      <c r="CJ79" s="110"/>
      <c r="CK79" s="110"/>
      <c r="CL79" s="110"/>
      <c r="CM79" s="110"/>
      <c r="CN79" s="110"/>
      <c r="CO79" s="110"/>
      <c r="CP79" s="110"/>
      <c r="CQ79" s="110"/>
      <c r="CR79" s="110"/>
      <c r="CS79" s="110"/>
      <c r="CT79" s="110"/>
      <c r="CU79" s="110"/>
      <c r="CV79" s="110"/>
      <c r="CW79" s="110"/>
      <c r="CX79" s="110"/>
    </row>
    <row r="80" spans="7:102" ht="14.25" customHeight="1" x14ac:dyDescent="0.25">
      <c r="G80" s="110"/>
      <c r="H80" s="110"/>
      <c r="I80" s="110"/>
      <c r="J80" s="110"/>
      <c r="K80" s="110"/>
      <c r="L80" s="110"/>
      <c r="M80" s="110"/>
      <c r="N80" s="110"/>
      <c r="O80" s="110"/>
      <c r="P80" s="110"/>
      <c r="Q80" s="110"/>
      <c r="R80" s="110"/>
      <c r="S80" s="110"/>
      <c r="T80" s="110"/>
      <c r="U80" s="110"/>
      <c r="V80" s="110"/>
      <c r="W80" s="110"/>
      <c r="X80" s="110"/>
      <c r="Y80" s="110"/>
      <c r="Z80" s="110"/>
      <c r="AA80" s="110"/>
      <c r="AB80" s="110"/>
      <c r="AC80" s="110"/>
      <c r="AD80" s="110"/>
      <c r="AE80" s="110"/>
      <c r="AF80" s="110"/>
      <c r="AG80" s="110"/>
      <c r="AH80" s="110"/>
      <c r="AI80" s="110"/>
      <c r="AJ80" s="110"/>
      <c r="AK80" s="110"/>
      <c r="AL80" s="110"/>
      <c r="AM80" s="110"/>
      <c r="AN80" s="110"/>
      <c r="AO80" s="110"/>
      <c r="AP80" s="110"/>
      <c r="AQ80" s="110"/>
      <c r="AR80" s="110"/>
      <c r="AS80" s="110"/>
      <c r="AT80" s="110"/>
      <c r="AU80" s="110"/>
      <c r="AV80" s="110"/>
      <c r="AW80" s="110"/>
      <c r="AX80" s="110"/>
      <c r="AY80" s="110"/>
      <c r="AZ80" s="110"/>
      <c r="BA80" s="110"/>
      <c r="BB80" s="110"/>
      <c r="BC80" s="110"/>
      <c r="BD80" s="110"/>
      <c r="BE80" s="110"/>
      <c r="BF80" s="110"/>
      <c r="BG80" s="110"/>
      <c r="BH80" s="110"/>
      <c r="BI80" s="110"/>
      <c r="BJ80" s="110"/>
      <c r="BK80" s="110"/>
      <c r="BL80" s="110"/>
      <c r="BM80" s="110"/>
      <c r="BN80" s="110"/>
      <c r="BO80" s="110"/>
      <c r="BP80" s="110"/>
      <c r="BQ80" s="110"/>
      <c r="BR80" s="110"/>
      <c r="BS80" s="110"/>
      <c r="BT80" s="110"/>
      <c r="BU80" s="110"/>
      <c r="BV80" s="110"/>
      <c r="BW80" s="110"/>
      <c r="BX80" s="110"/>
      <c r="BY80" s="110"/>
      <c r="BZ80" s="110"/>
      <c r="CA80" s="110"/>
      <c r="CB80" s="110"/>
      <c r="CC80" s="110"/>
      <c r="CD80" s="110"/>
      <c r="CE80" s="110"/>
      <c r="CF80" s="110"/>
      <c r="CG80" s="110"/>
      <c r="CH80" s="110"/>
      <c r="CI80" s="110"/>
      <c r="CJ80" s="110"/>
      <c r="CK80" s="110"/>
      <c r="CL80" s="110"/>
      <c r="CM80" s="110"/>
      <c r="CN80" s="110"/>
      <c r="CO80" s="110"/>
      <c r="CP80" s="110"/>
      <c r="CQ80" s="110"/>
      <c r="CR80" s="110"/>
      <c r="CS80" s="110"/>
      <c r="CT80" s="110"/>
      <c r="CU80" s="110"/>
      <c r="CV80" s="110"/>
      <c r="CW80" s="110"/>
      <c r="CX80" s="110"/>
    </row>
    <row r="81" spans="7:102" ht="14.25" customHeight="1" x14ac:dyDescent="0.25">
      <c r="G81" s="110"/>
      <c r="H81" s="110"/>
      <c r="I81" s="110"/>
      <c r="J81" s="110"/>
      <c r="K81" s="110"/>
      <c r="L81" s="110"/>
      <c r="M81" s="110"/>
      <c r="N81" s="110"/>
      <c r="O81" s="110"/>
      <c r="P81" s="110"/>
      <c r="Q81" s="110"/>
      <c r="R81" s="110"/>
      <c r="S81" s="110"/>
      <c r="T81" s="110"/>
      <c r="U81" s="110"/>
      <c r="V81" s="110"/>
      <c r="W81" s="110"/>
      <c r="X81" s="110"/>
      <c r="Y81" s="110"/>
      <c r="Z81" s="110"/>
      <c r="AA81" s="110"/>
      <c r="AB81" s="110"/>
      <c r="AC81" s="110"/>
      <c r="AD81" t="s">
        <v>1765</v>
      </c>
      <c r="AG81" t="str">
        <f>'C-2'!S17</f>
        <v>C-2-1</v>
      </c>
      <c r="AI81" s="110"/>
      <c r="AJ81" s="110"/>
      <c r="AK81" s="110"/>
      <c r="AL81" s="110"/>
      <c r="AM81" s="110"/>
      <c r="AN81" s="110"/>
      <c r="AO81" s="110"/>
      <c r="AP81" s="110"/>
      <c r="AQ81" s="110"/>
      <c r="AR81" s="110"/>
      <c r="AS81" s="110"/>
      <c r="AT81" s="110"/>
      <c r="AU81" s="110"/>
      <c r="AV81" s="110"/>
      <c r="AW81" s="110"/>
      <c r="AX81" s="110"/>
      <c r="AY81" s="110"/>
      <c r="AZ81" s="110"/>
      <c r="BA81" s="110"/>
      <c r="BB81" s="110"/>
      <c r="BC81" s="110"/>
      <c r="BD81" s="110"/>
      <c r="BE81" s="110"/>
      <c r="BF81" s="110"/>
      <c r="BG81" s="110"/>
      <c r="BH81" s="110"/>
      <c r="BI81" s="110"/>
      <c r="BJ81" s="110"/>
      <c r="BK81" s="110"/>
      <c r="BL81" s="110"/>
      <c r="BM81" s="110"/>
      <c r="BN81" s="110"/>
      <c r="BO81" s="110"/>
      <c r="BP81" s="110"/>
      <c r="BQ81" s="110"/>
      <c r="BR81" s="110"/>
      <c r="BS81" s="110"/>
      <c r="BT81" s="110"/>
      <c r="BU81" s="110"/>
      <c r="BV81" s="110"/>
      <c r="BW81" s="110"/>
      <c r="BX81" s="110"/>
      <c r="BY81" s="110"/>
      <c r="BZ81" s="110"/>
      <c r="CA81" s="110"/>
      <c r="CB81" s="110"/>
      <c r="CC81" s="110"/>
      <c r="CD81" s="110"/>
      <c r="CE81" s="110"/>
      <c r="CF81" s="110"/>
      <c r="CG81" s="110"/>
      <c r="CH81" s="110"/>
      <c r="CI81" s="110"/>
      <c r="CJ81" s="110"/>
      <c r="CK81" s="110"/>
      <c r="CL81" s="110"/>
      <c r="CM81" s="110"/>
      <c r="CN81" s="110"/>
      <c r="CO81" s="110"/>
      <c r="CP81" s="110"/>
      <c r="CQ81" s="110"/>
      <c r="CR81" s="110"/>
      <c r="CS81" s="110"/>
      <c r="CT81" s="110"/>
      <c r="CU81" s="110"/>
      <c r="CV81" s="110"/>
      <c r="CW81" s="110"/>
      <c r="CX81" s="110"/>
    </row>
  </sheetData>
  <mergeCells count="303">
    <mergeCell ref="X40:AB40"/>
    <mergeCell ref="BP16:BT16"/>
    <mergeCell ref="CT28:CX28"/>
    <mergeCell ref="AG22:AK22"/>
    <mergeCell ref="CJ24:CN24"/>
    <mergeCell ref="CE28:CI28"/>
    <mergeCell ref="CO19:CS19"/>
    <mergeCell ref="AQ22:AU22"/>
    <mergeCell ref="AL26:AP26"/>
    <mergeCell ref="BF27:BJ27"/>
    <mergeCell ref="BP18:BT18"/>
    <mergeCell ref="AG21:AK21"/>
    <mergeCell ref="AB25:AF25"/>
    <mergeCell ref="AL16:AP16"/>
    <mergeCell ref="CT20:CX20"/>
    <mergeCell ref="CO16:CS16"/>
    <mergeCell ref="CT21:CX21"/>
    <mergeCell ref="BZ16:CD16"/>
    <mergeCell ref="CJ16:CN16"/>
    <mergeCell ref="CT14:CX16"/>
    <mergeCell ref="AV16:AZ16"/>
    <mergeCell ref="BF16:BJ16"/>
    <mergeCell ref="CT27:CX27"/>
    <mergeCell ref="CO20:CS20"/>
    <mergeCell ref="CE30:CI30"/>
    <mergeCell ref="AL25:AP25"/>
    <mergeCell ref="H22:K23"/>
    <mergeCell ref="BF24:BJ24"/>
    <mergeCell ref="BU29:BY29"/>
    <mergeCell ref="CE20:CI20"/>
    <mergeCell ref="BZ19:CD19"/>
    <mergeCell ref="AB27:AF27"/>
    <mergeCell ref="CE29:CI29"/>
    <mergeCell ref="CE23:CI23"/>
    <mergeCell ref="AV29:AZ29"/>
    <mergeCell ref="BK22:BO22"/>
    <mergeCell ref="BF26:BJ26"/>
    <mergeCell ref="AQ30:AU30"/>
    <mergeCell ref="AG20:AK20"/>
    <mergeCell ref="W25:AA25"/>
    <mergeCell ref="BP26:BT26"/>
    <mergeCell ref="AQ20:AU20"/>
    <mergeCell ref="AG29:AK29"/>
    <mergeCell ref="BK30:BO30"/>
    <mergeCell ref="CT24:CX24"/>
    <mergeCell ref="U27:V27"/>
    <mergeCell ref="B16:E16"/>
    <mergeCell ref="B12:E12"/>
    <mergeCell ref="AV19:AZ19"/>
    <mergeCell ref="U28:V28"/>
    <mergeCell ref="BP20:BT20"/>
    <mergeCell ref="BK24:BO24"/>
    <mergeCell ref="AV28:AZ28"/>
    <mergeCell ref="BF25:BJ25"/>
    <mergeCell ref="H18:K19"/>
    <mergeCell ref="BP28:BT28"/>
    <mergeCell ref="B14:E14"/>
    <mergeCell ref="W18:AA18"/>
    <mergeCell ref="BK28:BO28"/>
    <mergeCell ref="BA28:BE28"/>
    <mergeCell ref="W15:AA16"/>
    <mergeCell ref="AL17:AP17"/>
    <mergeCell ref="AG27:AK27"/>
    <mergeCell ref="AQ18:AU18"/>
    <mergeCell ref="M26:T27"/>
    <mergeCell ref="AV23:AZ23"/>
    <mergeCell ref="H14:T16"/>
    <mergeCell ref="BA18:BE18"/>
    <mergeCell ref="CO30:CS30"/>
    <mergeCell ref="G66:L66"/>
    <mergeCell ref="CE17:CI17"/>
    <mergeCell ref="X39:AB39"/>
    <mergeCell ref="AB24:AF24"/>
    <mergeCell ref="CJ21:CN21"/>
    <mergeCell ref="G14:G16"/>
    <mergeCell ref="AG25:AK25"/>
    <mergeCell ref="M28:T29"/>
    <mergeCell ref="U66:Z66"/>
    <mergeCell ref="AQ25:AU25"/>
    <mergeCell ref="M24:T25"/>
    <mergeCell ref="CE19:CI19"/>
    <mergeCell ref="BZ23:CD23"/>
    <mergeCell ref="BA17:BE17"/>
    <mergeCell ref="AB26:AF26"/>
    <mergeCell ref="W30:AA30"/>
    <mergeCell ref="CJ23:CN23"/>
    <mergeCell ref="Q66:T66"/>
    <mergeCell ref="BA22:BE22"/>
    <mergeCell ref="W14:CS14"/>
    <mergeCell ref="AL22:AP22"/>
    <mergeCell ref="BP25:BT25"/>
    <mergeCell ref="CJ28:CN28"/>
    <mergeCell ref="G65:T65"/>
    <mergeCell ref="AV30:AZ30"/>
    <mergeCell ref="CT30:CX30"/>
    <mergeCell ref="W22:AA22"/>
    <mergeCell ref="BZ24:CD24"/>
    <mergeCell ref="CO27:CS27"/>
    <mergeCell ref="BU28:BY28"/>
    <mergeCell ref="B18:E18"/>
    <mergeCell ref="BZ18:CD18"/>
    <mergeCell ref="BA30:BE30"/>
    <mergeCell ref="W21:AA21"/>
    <mergeCell ref="AL24:AP24"/>
    <mergeCell ref="U24:V24"/>
    <mergeCell ref="BF23:BJ23"/>
    <mergeCell ref="U18:V18"/>
    <mergeCell ref="AQ23:AU23"/>
    <mergeCell ref="AV24:AZ24"/>
    <mergeCell ref="M20:T21"/>
    <mergeCell ref="AQ29:AU29"/>
    <mergeCell ref="BK29:BO29"/>
    <mergeCell ref="BU30:BY30"/>
    <mergeCell ref="BP19:BT19"/>
    <mergeCell ref="CE22:CI22"/>
    <mergeCell ref="BK23:BO23"/>
    <mergeCell ref="G7:AK7"/>
    <mergeCell ref="CJ27:CN27"/>
    <mergeCell ref="H34:AK35"/>
    <mergeCell ref="CO22:CS22"/>
    <mergeCell ref="CT18:CX18"/>
    <mergeCell ref="CO25:CS25"/>
    <mergeCell ref="AB19:AF19"/>
    <mergeCell ref="CJ17:CN17"/>
    <mergeCell ref="CE21:CI21"/>
    <mergeCell ref="BZ25:CD25"/>
    <mergeCell ref="AG24:AK24"/>
    <mergeCell ref="H20:K21"/>
    <mergeCell ref="AL19:AP19"/>
    <mergeCell ref="CO21:CS21"/>
    <mergeCell ref="AB28:AF28"/>
    <mergeCell ref="U19:V19"/>
    <mergeCell ref="BF20:BJ20"/>
    <mergeCell ref="BZ27:CD27"/>
    <mergeCell ref="BF17:BJ17"/>
    <mergeCell ref="CT22:CX22"/>
    <mergeCell ref="AG26:AK26"/>
    <mergeCell ref="CO23:CS23"/>
    <mergeCell ref="AB30:AF30"/>
    <mergeCell ref="AL29:AP29"/>
    <mergeCell ref="B6:E6"/>
    <mergeCell ref="BZ17:CD17"/>
    <mergeCell ref="BK21:BO21"/>
    <mergeCell ref="AB20:AF20"/>
    <mergeCell ref="B15:E15"/>
    <mergeCell ref="BF22:BJ22"/>
    <mergeCell ref="AL30:AP30"/>
    <mergeCell ref="CE16:CI16"/>
    <mergeCell ref="AB29:AF29"/>
    <mergeCell ref="AV22:AZ22"/>
    <mergeCell ref="BF19:BJ19"/>
    <mergeCell ref="BA23:BE23"/>
    <mergeCell ref="BK27:BO27"/>
    <mergeCell ref="BP22:BT22"/>
    <mergeCell ref="BF28:BJ28"/>
    <mergeCell ref="BU18:BY18"/>
    <mergeCell ref="BU27:BY27"/>
    <mergeCell ref="W26:AA26"/>
    <mergeCell ref="AQ16:AU16"/>
    <mergeCell ref="BZ28:CD28"/>
    <mergeCell ref="CE18:CI18"/>
    <mergeCell ref="AV21:AZ21"/>
    <mergeCell ref="BU17:BY17"/>
    <mergeCell ref="BP21:BT21"/>
    <mergeCell ref="AE66:AH66"/>
    <mergeCell ref="BU19:BY19"/>
    <mergeCell ref="CJ22:CN22"/>
    <mergeCell ref="BP23:BT23"/>
    <mergeCell ref="AQ17:AU17"/>
    <mergeCell ref="U21:V21"/>
    <mergeCell ref="BF29:BJ29"/>
    <mergeCell ref="AG19:AK19"/>
    <mergeCell ref="CE25:CI25"/>
    <mergeCell ref="AG28:AK28"/>
    <mergeCell ref="AQ19:AU19"/>
    <mergeCell ref="H33:AK33"/>
    <mergeCell ref="AQ28:AU28"/>
    <mergeCell ref="I39:V39"/>
    <mergeCell ref="H43:AK46"/>
    <mergeCell ref="I38:V38"/>
    <mergeCell ref="CJ18:CN18"/>
    <mergeCell ref="BA21:BE21"/>
    <mergeCell ref="AV25:AZ25"/>
    <mergeCell ref="BU21:BY21"/>
    <mergeCell ref="BZ30:CD30"/>
    <mergeCell ref="W17:AA17"/>
    <mergeCell ref="I37:V37"/>
    <mergeCell ref="AA66:AD66"/>
    <mergeCell ref="CJ30:CN30"/>
    <mergeCell ref="BA20:BE20"/>
    <mergeCell ref="BK17:BO17"/>
    <mergeCell ref="BF21:BJ21"/>
    <mergeCell ref="AG30:AK30"/>
    <mergeCell ref="BU20:BY20"/>
    <mergeCell ref="BA29:BE29"/>
    <mergeCell ref="W29:AA29"/>
    <mergeCell ref="B19:E19"/>
    <mergeCell ref="W23:AA23"/>
    <mergeCell ref="U26:V26"/>
    <mergeCell ref="B28:E28"/>
    <mergeCell ref="AG23:AK23"/>
    <mergeCell ref="AV26:AZ26"/>
    <mergeCell ref="M22:T23"/>
    <mergeCell ref="BP27:BT27"/>
    <mergeCell ref="BU22:BY22"/>
    <mergeCell ref="H26:K27"/>
    <mergeCell ref="BF30:BJ30"/>
    <mergeCell ref="BP30:BT30"/>
    <mergeCell ref="BK19:BO19"/>
    <mergeCell ref="U22:V22"/>
    <mergeCell ref="AQ26:AU26"/>
    <mergeCell ref="CJ25:CN25"/>
    <mergeCell ref="CT26:CX26"/>
    <mergeCell ref="CE26:CI26"/>
    <mergeCell ref="BZ20:CD20"/>
    <mergeCell ref="BK26:BO26"/>
    <mergeCell ref="CT29:CX29"/>
    <mergeCell ref="B17:E17"/>
    <mergeCell ref="AB17:AF17"/>
    <mergeCell ref="CO26:CS26"/>
    <mergeCell ref="CE27:CI27"/>
    <mergeCell ref="BZ26:CD26"/>
    <mergeCell ref="CT19:CX19"/>
    <mergeCell ref="CO18:CS18"/>
    <mergeCell ref="BU24:BY24"/>
    <mergeCell ref="CT23:CX23"/>
    <mergeCell ref="CO17:CS17"/>
    <mergeCell ref="CT17:CX17"/>
    <mergeCell ref="U20:V20"/>
    <mergeCell ref="BU26:BY26"/>
    <mergeCell ref="AV20:AZ20"/>
    <mergeCell ref="AQ24:AU24"/>
    <mergeCell ref="W20:AA20"/>
    <mergeCell ref="BA19:BE19"/>
    <mergeCell ref="BP17:BT17"/>
    <mergeCell ref="CJ20:CN20"/>
    <mergeCell ref="CT25:CX25"/>
    <mergeCell ref="BK25:BO25"/>
    <mergeCell ref="AL20:AP20"/>
    <mergeCell ref="U65:AH65"/>
    <mergeCell ref="B4:E4"/>
    <mergeCell ref="BU23:BY23"/>
    <mergeCell ref="M66:P66"/>
    <mergeCell ref="AV17:AZ17"/>
    <mergeCell ref="AQ21:AU21"/>
    <mergeCell ref="U25:V25"/>
    <mergeCell ref="X37:AB37"/>
    <mergeCell ref="AB22:AF22"/>
    <mergeCell ref="AL28:AP28"/>
    <mergeCell ref="BA27:BE27"/>
    <mergeCell ref="BK18:BO18"/>
    <mergeCell ref="AB21:AF21"/>
    <mergeCell ref="AG16:AK16"/>
    <mergeCell ref="AL21:AP21"/>
    <mergeCell ref="BA24:BE24"/>
    <mergeCell ref="BP29:BT29"/>
    <mergeCell ref="H28:K29"/>
    <mergeCell ref="W27:AA27"/>
    <mergeCell ref="BU25:BY25"/>
    <mergeCell ref="AV18:AZ18"/>
    <mergeCell ref="B8:E8"/>
    <mergeCell ref="AB15:CS15"/>
    <mergeCell ref="I48:AB48"/>
    <mergeCell ref="BZ22:CD22"/>
    <mergeCell ref="U29:V29"/>
    <mergeCell ref="BA16:BE16"/>
    <mergeCell ref="BK20:BO20"/>
    <mergeCell ref="U23:V23"/>
    <mergeCell ref="BA25:BE25"/>
    <mergeCell ref="BK16:BO16"/>
    <mergeCell ref="BP24:BT24"/>
    <mergeCell ref="U14:V16"/>
    <mergeCell ref="W19:AA19"/>
    <mergeCell ref="BZ21:CD21"/>
    <mergeCell ref="W28:AA28"/>
    <mergeCell ref="AQ27:AU27"/>
    <mergeCell ref="AB18:AF18"/>
    <mergeCell ref="B10:E10"/>
    <mergeCell ref="BF18:BJ18"/>
    <mergeCell ref="AL23:AP23"/>
    <mergeCell ref="BA26:BE26"/>
    <mergeCell ref="AV27:AZ27"/>
    <mergeCell ref="CO28:CS28"/>
    <mergeCell ref="CE24:CI24"/>
    <mergeCell ref="CO29:CS29"/>
    <mergeCell ref="BZ29:CD29"/>
    <mergeCell ref="G9:Z11"/>
    <mergeCell ref="B13:E13"/>
    <mergeCell ref="AB23:AF23"/>
    <mergeCell ref="AG18:AK18"/>
    <mergeCell ref="B20:E20"/>
    <mergeCell ref="W24:AA24"/>
    <mergeCell ref="AL27:AP27"/>
    <mergeCell ref="CJ19:CN19"/>
    <mergeCell ref="CO24:CS24"/>
    <mergeCell ref="BU16:BY16"/>
    <mergeCell ref="AB16:AF16"/>
    <mergeCell ref="AG17:AK17"/>
    <mergeCell ref="H24:K25"/>
    <mergeCell ref="M18:T19"/>
    <mergeCell ref="CJ26:CN26"/>
    <mergeCell ref="AL18:AP18"/>
    <mergeCell ref="CJ29:CN29"/>
  </mergeCells>
  <dataValidations count="1">
    <dataValidation type="list" allowBlank="1" showInputMessage="1" showErrorMessage="1" sqref="I38:V38" xr:uid="{D81DB931-A692-4826-B139-64107678891A}">
      <formula1>_xlfn.ANCHORARRAY($A$16)</formula1>
    </dataValidation>
  </dataValidations>
  <hyperlinks>
    <hyperlink ref="B4" location="PANDUAN!A1" display="PANDUAN" xr:uid="{00000000-0004-0000-4B00-000000000000}"/>
    <hyperlink ref="B6" location="'EWS DIRECTORY'!A1" display="EWS DIRECTORY" xr:uid="{00000000-0004-0000-4B00-000001000000}"/>
    <hyperlink ref="B8" location="'DATA PEMICU'!A1" display="DATA PEMICU" xr:uid="{00000000-0004-0000-4B00-000002000000}"/>
    <hyperlink ref="B10" location="'DATA PENGUJI'!A1" display="DATA PENGUJI" xr:uid="{00000000-0004-0000-4B00-000003000000}"/>
    <hyperlink ref="B12" location="'MAIN LEVEL'!A1" display="MAIN LEVEL" xr:uid="{00000000-0004-0000-4B00-000004000000}"/>
  </hyperlinks>
  <pageMargins left="0.70866141732283472" right="0.31496062992125978" top="0.55118110236220474" bottom="0.55118110236220474" header="0" footer="0"/>
  <pageSetup paperSize="9" scale="77" orientation="portrait"/>
  <extLst>
    <ext xmlns:x14="http://schemas.microsoft.com/office/spreadsheetml/2009/9/main" uri="{CCE6A557-97BC-4b89-ADB6-D9C93CAAB3DF}">
      <x14:dataValidations xmlns:xm="http://schemas.microsoft.com/office/excel/2006/main" count="1">
        <x14:dataValidation type="list" allowBlank="1" showInputMessage="1" showErrorMessage="1" xr:uid="{C0456572-5DF3-4A49-9114-EF1124F1A6D5}">
          <x14:formula1>
            <xm:f>MASTER!$Q$2:$Q$6</xm:f>
          </x14:formula1>
          <xm:sqref>I48:AB48</xm:sqref>
        </x14:dataValidation>
      </x14:dataValidation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Sheet44">
    <tabColor theme="4" tint="-0.249977111117893"/>
  </sheetPr>
  <dimension ref="A1:AX64"/>
  <sheetViews>
    <sheetView topLeftCell="B21"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50" width="3.6640625" style="443" customWidth="1"/>
    <col min="51" max="51" width="14.44140625" style="443" customWidth="1"/>
    <col min="52" max="16384" width="14.44140625" style="443"/>
  </cols>
  <sheetData>
    <row r="1" spans="2:46" ht="14.25" customHeight="1" x14ac:dyDescent="0.25">
      <c r="G1" s="223"/>
      <c r="H1" s="223"/>
      <c r="I1" s="223"/>
      <c r="J1" s="223"/>
      <c r="K1" s="223"/>
      <c r="L1" s="223"/>
      <c r="M1" s="223"/>
      <c r="N1" s="223"/>
      <c r="O1" s="223"/>
      <c r="P1" s="223"/>
      <c r="Q1" s="223"/>
      <c r="R1" s="223"/>
      <c r="S1" s="223"/>
      <c r="T1" s="223"/>
      <c r="U1" s="223"/>
      <c r="V1" s="223"/>
      <c r="W1" s="223"/>
      <c r="X1" s="223"/>
    </row>
    <row r="2" spans="2:46" ht="14.25" customHeight="1" x14ac:dyDescent="0.25">
      <c r="G2" s="55" t="s">
        <v>1674</v>
      </c>
      <c r="H2" s="55"/>
      <c r="I2" s="55"/>
      <c r="J2" s="55"/>
      <c r="K2" s="55"/>
      <c r="L2" s="55"/>
      <c r="M2" s="55"/>
      <c r="N2" s="55"/>
    </row>
    <row r="3" spans="2:46" ht="14.25" customHeight="1" x14ac:dyDescent="0.25">
      <c r="B3" s="111"/>
      <c r="C3" s="111"/>
      <c r="D3" s="111"/>
      <c r="E3" s="111"/>
      <c r="G3" s="55"/>
      <c r="H3" s="55"/>
      <c r="I3" s="55"/>
      <c r="J3" s="55"/>
      <c r="K3" s="55"/>
      <c r="L3" s="55"/>
      <c r="M3" s="55"/>
      <c r="N3" s="55"/>
    </row>
    <row r="4" spans="2:46" ht="14.25" customHeight="1" x14ac:dyDescent="0.25">
      <c r="B4" s="762" t="s">
        <v>79</v>
      </c>
      <c r="C4" s="761"/>
      <c r="D4" s="761"/>
      <c r="E4" s="761"/>
      <c r="G4" s="55"/>
      <c r="H4" s="55"/>
      <c r="I4" s="55"/>
      <c r="J4" s="55"/>
      <c r="K4" s="55"/>
      <c r="L4" s="55"/>
      <c r="M4" s="55"/>
      <c r="N4" s="55"/>
    </row>
    <row r="5" spans="2:46" ht="14.25" customHeight="1" x14ac:dyDescent="0.25">
      <c r="B5" s="111"/>
      <c r="C5" s="111"/>
      <c r="D5" s="111"/>
      <c r="E5" s="111"/>
      <c r="G5" s="55"/>
      <c r="H5" s="55"/>
      <c r="I5" s="55"/>
      <c r="J5" s="55"/>
      <c r="K5" s="55"/>
      <c r="L5" s="55"/>
      <c r="M5" s="55"/>
      <c r="N5" s="55"/>
    </row>
    <row r="6" spans="2:46" ht="14.25" customHeight="1" x14ac:dyDescent="0.25">
      <c r="B6" s="762" t="s">
        <v>87</v>
      </c>
      <c r="C6" s="761"/>
      <c r="D6" s="761"/>
      <c r="E6" s="761"/>
      <c r="G6" s="55"/>
      <c r="H6" s="55"/>
      <c r="I6" s="55"/>
      <c r="J6" s="55"/>
      <c r="K6" s="55"/>
      <c r="L6" s="55"/>
      <c r="M6" s="55"/>
      <c r="N6" s="55"/>
    </row>
    <row r="7" spans="2:46" ht="15" customHeight="1" x14ac:dyDescent="0.25">
      <c r="B7" s="111"/>
      <c r="C7" s="111"/>
      <c r="D7" s="111"/>
      <c r="E7" s="111"/>
      <c r="G7" s="996" t="s">
        <v>1774</v>
      </c>
      <c r="H7" s="997"/>
      <c r="I7" s="997"/>
      <c r="J7" s="997"/>
      <c r="K7" s="997"/>
      <c r="L7" s="997"/>
      <c r="M7" s="997"/>
      <c r="N7" s="997"/>
      <c r="O7" s="997"/>
      <c r="P7" s="997"/>
      <c r="Q7" s="997"/>
      <c r="R7" s="997"/>
      <c r="S7" s="997"/>
      <c r="T7" s="997"/>
      <c r="U7" s="997"/>
      <c r="V7" s="997"/>
      <c r="W7" s="997"/>
      <c r="X7" s="997"/>
      <c r="Y7" s="997"/>
      <c r="Z7" s="997"/>
      <c r="AA7" s="997"/>
      <c r="AB7" s="997"/>
      <c r="AC7" s="997"/>
      <c r="AD7" s="997"/>
      <c r="AE7" s="997"/>
      <c r="AF7" s="997"/>
      <c r="AG7" s="997"/>
      <c r="AH7" s="997"/>
      <c r="AI7" s="997"/>
      <c r="AJ7" s="997"/>
      <c r="AK7" s="997"/>
      <c r="AL7" s="997"/>
      <c r="AM7" s="997"/>
      <c r="AN7" s="997"/>
      <c r="AO7" s="997"/>
      <c r="AP7" s="997"/>
      <c r="AQ7" s="997"/>
      <c r="AR7" s="997"/>
      <c r="AS7" s="58"/>
    </row>
    <row r="8" spans="2:46" ht="14.25" customHeight="1" x14ac:dyDescent="0.25">
      <c r="B8" s="762" t="s">
        <v>94</v>
      </c>
      <c r="C8" s="761"/>
      <c r="D8" s="761"/>
      <c r="E8" s="761"/>
      <c r="G8" s="55"/>
      <c r="H8" s="55"/>
      <c r="I8" s="55"/>
      <c r="J8" s="55"/>
      <c r="K8" s="55"/>
      <c r="L8" s="55"/>
      <c r="M8" s="55"/>
      <c r="N8" s="55"/>
    </row>
    <row r="9" spans="2:46" ht="14.25" customHeight="1" x14ac:dyDescent="0.25">
      <c r="B9" s="111"/>
      <c r="C9" s="111"/>
      <c r="D9" s="111"/>
      <c r="E9" s="111"/>
      <c r="G9" s="999" t="str">
        <f>"Rincian "&amp;'C-2'!G9&amp;" "&amp;'C-2-1'!M18</f>
        <v>Rincian Biaya Transportasi Berdasarkan Data Internal dan Eksternal yang dimiliki DJP</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997"/>
      <c r="I10" s="997"/>
      <c r="J10" s="997"/>
      <c r="K10" s="997"/>
      <c r="L10" s="997"/>
      <c r="M10" s="997"/>
      <c r="N10" s="997"/>
      <c r="O10" s="997"/>
      <c r="P10" s="997"/>
      <c r="Q10" s="997"/>
      <c r="R10" s="997"/>
      <c r="S10" s="997"/>
      <c r="T10" s="997"/>
      <c r="U10" s="997"/>
      <c r="V10" s="997"/>
      <c r="W10" s="997"/>
      <c r="X10" s="997"/>
      <c r="Y10" s="997"/>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row>
    <row r="13" spans="2:46" ht="14.25" customHeight="1" x14ac:dyDescent="0.25">
      <c r="B13" s="962" t="str">
        <f>HYPERLINK("#'"&amp;'EWS DIRECTORY'!$J$74&amp;"'!A1",'EWS DIRECTORY'!$J$74)</f>
        <v>C-2</v>
      </c>
      <c r="C13" s="761"/>
      <c r="D13" s="761"/>
      <c r="E13" s="761"/>
      <c r="G13" s="55" t="s">
        <v>1680</v>
      </c>
      <c r="H13" s="55"/>
      <c r="I13" s="254"/>
      <c r="J13" s="254"/>
      <c r="K13" s="254"/>
      <c r="L13" s="254"/>
      <c r="M13" s="254"/>
      <c r="N13" s="254"/>
    </row>
    <row r="14" spans="2:46" ht="14.25" customHeight="1" x14ac:dyDescent="0.25">
      <c r="B14" s="931" t="str">
        <f>HYPERLINK("#'"&amp;'EWS DIRECTORY'!$J$75&amp;"'!A1",'EWS DIRECTORY'!$J$75)</f>
        <v>C-2-1</v>
      </c>
      <c r="C14" s="761"/>
      <c r="D14" s="761"/>
      <c r="E14" s="761"/>
      <c r="G14" s="55"/>
      <c r="H14" s="55"/>
      <c r="I14" s="254"/>
      <c r="J14" s="254"/>
      <c r="K14" s="254"/>
      <c r="L14" s="254"/>
      <c r="M14" s="254"/>
      <c r="N14" s="254"/>
    </row>
    <row r="15" spans="2:46" ht="14.25" customHeight="1" x14ac:dyDescent="0.25">
      <c r="B15" s="927" t="str">
        <f>HYPERLINK("#'"&amp;'EWS DIRECTORY'!$J$76&amp;"'!A1",'EWS DIRECTORY'!$J$76)</f>
        <v>C-2-1-1</v>
      </c>
      <c r="C15" s="761"/>
      <c r="D15" s="761"/>
      <c r="E15" s="761"/>
      <c r="G15" s="55"/>
      <c r="H15" s="55"/>
      <c r="I15" s="254"/>
      <c r="J15" s="254"/>
      <c r="K15" s="254"/>
      <c r="L15" s="254"/>
      <c r="M15" s="254"/>
      <c r="N15" s="254"/>
    </row>
    <row r="16" spans="2:46" ht="14.25" customHeight="1" x14ac:dyDescent="0.25">
      <c r="B16" s="929" t="str">
        <f>HYPERLINK("#'"&amp;'EWS DIRECTORY'!$J$77&amp;"'!A1",'EWS DIRECTORY'!$J$77)</f>
        <v>C-2-1-2</v>
      </c>
      <c r="C16" s="761"/>
      <c r="D16" s="761"/>
      <c r="E16" s="761"/>
      <c r="G16" s="55"/>
      <c r="H16" s="55"/>
      <c r="I16" s="254"/>
      <c r="J16" s="254"/>
      <c r="K16" s="254"/>
      <c r="L16" s="254"/>
      <c r="M16" s="254"/>
      <c r="N16" s="254"/>
    </row>
    <row r="17" spans="2:50" ht="14.25" customHeight="1" x14ac:dyDescent="0.25">
      <c r="B17" s="929" t="str">
        <f>HYPERLINK("#'"&amp;'EWS DIRECTORY'!$J$78&amp;"'!A1",'EWS DIRECTORY'!$J$78)</f>
        <v>C-2-1-3</v>
      </c>
      <c r="C17" s="761"/>
      <c r="D17" s="761"/>
      <c r="E17" s="761"/>
      <c r="G17" s="55" t="s">
        <v>1681</v>
      </c>
      <c r="H17" s="55"/>
      <c r="I17" s="55"/>
      <c r="J17" s="254"/>
      <c r="K17" s="254"/>
      <c r="L17" s="254"/>
      <c r="M17" s="254"/>
      <c r="N17" s="254"/>
    </row>
    <row r="18" spans="2:50" ht="14.25" customHeight="1" x14ac:dyDescent="0.25">
      <c r="B18" s="929" t="str">
        <f>HYPERLINK("#'"&amp;'EWS DIRECTORY'!$J$79&amp;"'!A1",'EWS DIRECTORY'!$J$79)</f>
        <v>C-2-1-4</v>
      </c>
      <c r="C18" s="761"/>
      <c r="D18" s="761"/>
      <c r="E18" s="761"/>
      <c r="G18" s="55" t="s">
        <v>1744</v>
      </c>
      <c r="H18" s="55"/>
      <c r="I18" s="55" t="s">
        <v>1744</v>
      </c>
      <c r="J18" s="254"/>
      <c r="K18" s="254"/>
      <c r="L18" s="254"/>
      <c r="M18" s="254"/>
      <c r="N18" s="254"/>
    </row>
    <row r="19" spans="2:50" ht="14.25" customHeight="1" x14ac:dyDescent="0.25">
      <c r="B19" s="929" t="str">
        <f>HYPERLINK("#'"&amp;'EWS DIRECTORY'!$J$80&amp;"'!A1",'EWS DIRECTORY'!$J$80)</f>
        <v>C-2-1-5</v>
      </c>
      <c r="C19" s="761"/>
      <c r="D19" s="761"/>
      <c r="E19" s="761"/>
    </row>
    <row r="20" spans="2:50" ht="14.25" customHeight="1" x14ac:dyDescent="0.25">
      <c r="B20" s="929" t="str">
        <f>HYPERLINK("#'"&amp;'EWS DIRECTORY'!$J$81&amp;"'!A1",'EWS DIRECTORY'!$J$81)</f>
        <v>C-2-1-6</v>
      </c>
      <c r="C20" s="761"/>
      <c r="D20" s="761"/>
      <c r="E20" s="761"/>
      <c r="G20" s="55" t="s">
        <v>1791</v>
      </c>
    </row>
    <row r="21" spans="2:50" ht="14.25" customHeight="1" x14ac:dyDescent="0.25">
      <c r="G21" s="55"/>
    </row>
    <row r="22" spans="2:50" ht="14.25" customHeight="1" x14ac:dyDescent="0.25">
      <c r="G22" s="55"/>
      <c r="H22" s="990" t="s">
        <v>1445</v>
      </c>
      <c r="I22" s="790"/>
      <c r="J22" s="994" t="s">
        <v>1446</v>
      </c>
      <c r="K22" s="764"/>
      <c r="L22" s="764"/>
      <c r="M22" s="764"/>
      <c r="N22" s="764"/>
      <c r="O22" s="764"/>
      <c r="P22" s="764"/>
      <c r="Q22" s="764"/>
      <c r="R22" s="764"/>
      <c r="S22" s="764"/>
      <c r="T22" s="764"/>
      <c r="U22" s="764"/>
      <c r="V22" s="764"/>
      <c r="W22" s="764"/>
      <c r="X22" s="764"/>
      <c r="Y22" s="764"/>
      <c r="Z22" s="764"/>
      <c r="AA22" s="764"/>
      <c r="AB22" s="764"/>
      <c r="AC22" s="764"/>
      <c r="AD22" s="764"/>
      <c r="AE22" s="764"/>
      <c r="AF22" s="764"/>
      <c r="AG22" s="764"/>
      <c r="AH22" s="764"/>
      <c r="AI22" s="764"/>
      <c r="AJ22" s="764"/>
      <c r="AK22" s="764"/>
      <c r="AL22" s="764"/>
      <c r="AM22" s="764"/>
      <c r="AN22" s="764"/>
      <c r="AO22" s="764"/>
      <c r="AP22" s="764"/>
      <c r="AQ22" s="764"/>
      <c r="AR22" s="764"/>
      <c r="AS22" s="764"/>
      <c r="AT22" s="764"/>
      <c r="AU22" s="764"/>
      <c r="AV22" s="764"/>
      <c r="AW22" s="764"/>
      <c r="AX22" s="765"/>
    </row>
    <row r="23" spans="2:50" ht="14.25" customHeight="1" x14ac:dyDescent="0.25">
      <c r="G23" s="55"/>
      <c r="H23" s="806"/>
      <c r="I23" s="807"/>
      <c r="J23" s="978" t="s">
        <v>1452</v>
      </c>
      <c r="K23" s="764"/>
      <c r="L23" s="764"/>
      <c r="M23" s="764"/>
      <c r="N23" s="764"/>
      <c r="O23" s="764"/>
      <c r="P23" s="765"/>
      <c r="Q23" s="978" t="s">
        <v>1453</v>
      </c>
      <c r="R23" s="764"/>
      <c r="S23" s="764"/>
      <c r="T23" s="764"/>
      <c r="U23" s="764"/>
      <c r="V23" s="764"/>
      <c r="W23" s="765"/>
      <c r="X23" s="978" t="s">
        <v>1454</v>
      </c>
      <c r="Y23" s="764"/>
      <c r="Z23" s="764"/>
      <c r="AA23" s="764"/>
      <c r="AB23" s="764"/>
      <c r="AC23" s="764"/>
      <c r="AD23" s="765"/>
      <c r="AE23" s="978" t="s">
        <v>1455</v>
      </c>
      <c r="AF23" s="764"/>
      <c r="AG23" s="764"/>
      <c r="AH23" s="764"/>
      <c r="AI23" s="764"/>
      <c r="AJ23" s="764"/>
      <c r="AK23" s="765"/>
      <c r="AL23" s="978" t="s">
        <v>1456</v>
      </c>
      <c r="AM23" s="764"/>
      <c r="AN23" s="764"/>
      <c r="AO23" s="764"/>
      <c r="AP23" s="764"/>
      <c r="AQ23" s="764"/>
      <c r="AR23" s="764"/>
      <c r="AS23" s="765"/>
      <c r="AT23" s="978" t="s">
        <v>1457</v>
      </c>
      <c r="AU23" s="764"/>
      <c r="AV23" s="764"/>
      <c r="AW23" s="764"/>
      <c r="AX23" s="765"/>
    </row>
    <row r="24" spans="2:50" ht="40.5" customHeight="1" x14ac:dyDescent="0.25">
      <c r="G24" s="55"/>
      <c r="H24" s="991">
        <v>1</v>
      </c>
      <c r="I24" s="765"/>
      <c r="J24" s="984" t="e">
        <f>ID_MS_TH_PJK</f>
        <v>#N/A</v>
      </c>
      <c r="K24" s="764"/>
      <c r="L24" s="764"/>
      <c r="M24" s="764"/>
      <c r="N24" s="764"/>
      <c r="O24" s="764"/>
      <c r="P24" s="765"/>
      <c r="Q24" s="984" t="e">
        <f>NO_BPS</f>
        <v>#N/A</v>
      </c>
      <c r="R24" s="764"/>
      <c r="S24" s="764"/>
      <c r="T24" s="764"/>
      <c r="U24" s="764"/>
      <c r="V24" s="764"/>
      <c r="W24" s="765"/>
      <c r="X24" s="984" t="e">
        <f>PEMBETULAN_KE</f>
        <v>#N/A</v>
      </c>
      <c r="Y24" s="764"/>
      <c r="Z24" s="764"/>
      <c r="AA24" s="764"/>
      <c r="AB24" s="764"/>
      <c r="AC24" s="764"/>
      <c r="AD24" s="765"/>
      <c r="AE24" s="984" t="e">
        <f>TGL_TERIMA</f>
        <v>#N/A</v>
      </c>
      <c r="AF24" s="764"/>
      <c r="AG24" s="764"/>
      <c r="AH24" s="764"/>
      <c r="AI24" s="764"/>
      <c r="AJ24" s="764"/>
      <c r="AK24" s="765"/>
      <c r="AL24" s="984" t="s">
        <v>1471</v>
      </c>
      <c r="AM24" s="764"/>
      <c r="AN24" s="764"/>
      <c r="AO24" s="764"/>
      <c r="AP24" s="764"/>
      <c r="AQ24" s="764"/>
      <c r="AR24" s="764"/>
      <c r="AS24" s="765"/>
      <c r="AT24" s="1135">
        <f>'MAIN LEVEL'!AB28</f>
        <v>0</v>
      </c>
      <c r="AU24" s="764"/>
      <c r="AV24" s="764"/>
      <c r="AW24" s="764"/>
      <c r="AX24" s="765"/>
    </row>
    <row r="25" spans="2:50" ht="14.25" customHeight="1" x14ac:dyDescent="0.25">
      <c r="G25" s="55"/>
      <c r="H25" s="255"/>
      <c r="I25" s="255"/>
      <c r="J25" s="255"/>
      <c r="K25" s="255"/>
      <c r="L25" s="255"/>
      <c r="M25" s="255"/>
      <c r="N25" s="255"/>
      <c r="O25" s="255"/>
      <c r="P25" s="255"/>
      <c r="Q25" s="255"/>
      <c r="R25" s="255"/>
      <c r="AT25" s="536"/>
      <c r="AU25" s="536"/>
      <c r="AV25" s="536"/>
      <c r="AW25" s="536"/>
      <c r="AX25" s="536"/>
    </row>
    <row r="26" spans="2:50" ht="14.25" customHeight="1" x14ac:dyDescent="0.25">
      <c r="G26" s="55"/>
      <c r="H26" s="255"/>
      <c r="I26" s="255"/>
      <c r="J26" s="255"/>
      <c r="K26" s="255"/>
      <c r="L26" s="255"/>
      <c r="M26" s="255"/>
      <c r="N26" s="255"/>
      <c r="O26" s="255"/>
      <c r="P26" s="255"/>
      <c r="Q26" s="255"/>
      <c r="R26" s="255"/>
      <c r="AT26" s="536"/>
      <c r="AU26" s="536"/>
      <c r="AV26" s="536"/>
      <c r="AW26" s="536"/>
      <c r="AX26" s="536"/>
    </row>
    <row r="27" spans="2:50" ht="14.25" customHeight="1" x14ac:dyDescent="0.25">
      <c r="G27" s="55"/>
      <c r="H27" s="255"/>
      <c r="I27" s="255"/>
      <c r="J27" s="255"/>
      <c r="K27" s="255"/>
      <c r="L27" s="255"/>
      <c r="M27" s="255"/>
      <c r="N27" s="255"/>
      <c r="O27" s="255"/>
      <c r="P27" s="255"/>
      <c r="Q27" s="255"/>
      <c r="R27" s="255"/>
      <c r="AT27" s="536"/>
      <c r="AU27" s="536"/>
      <c r="AV27" s="536"/>
      <c r="AW27" s="536"/>
      <c r="AX27" s="536"/>
    </row>
    <row r="28" spans="2:50" ht="14.25" customHeight="1" x14ac:dyDescent="0.25">
      <c r="B28" s="760"/>
      <c r="C28" s="761"/>
      <c r="D28" s="761"/>
      <c r="E28" s="761"/>
      <c r="G28" s="55"/>
      <c r="H28" s="990" t="s">
        <v>1445</v>
      </c>
      <c r="I28" s="790"/>
      <c r="J28" s="990" t="s">
        <v>1478</v>
      </c>
      <c r="K28" s="789"/>
      <c r="L28" s="789"/>
      <c r="M28" s="790"/>
      <c r="N28" s="994" t="s">
        <v>1792</v>
      </c>
      <c r="O28" s="764"/>
      <c r="P28" s="764"/>
      <c r="Q28" s="764"/>
      <c r="R28" s="764"/>
      <c r="S28" s="764"/>
      <c r="T28" s="764"/>
      <c r="U28" s="764"/>
      <c r="V28" s="764"/>
      <c r="W28" s="764"/>
      <c r="X28" s="764"/>
      <c r="Y28" s="764"/>
      <c r="Z28" s="765"/>
      <c r="AA28" s="994" t="s">
        <v>1793</v>
      </c>
      <c r="AB28" s="764"/>
      <c r="AC28" s="764"/>
      <c r="AD28" s="764"/>
      <c r="AE28" s="764"/>
      <c r="AF28" s="764"/>
      <c r="AG28" s="764"/>
      <c r="AH28" s="764"/>
      <c r="AI28" s="764"/>
      <c r="AJ28" s="764"/>
      <c r="AK28" s="764"/>
      <c r="AL28" s="764"/>
      <c r="AM28" s="764"/>
      <c r="AN28" s="764"/>
      <c r="AO28" s="764"/>
      <c r="AP28" s="764"/>
      <c r="AQ28" s="764"/>
      <c r="AR28" s="764"/>
      <c r="AS28" s="765"/>
      <c r="AT28" s="990" t="s">
        <v>1481</v>
      </c>
      <c r="AU28" s="789"/>
      <c r="AV28" s="789"/>
      <c r="AW28" s="789"/>
      <c r="AX28" s="790"/>
    </row>
    <row r="29" spans="2:50" ht="14.25" customHeight="1" x14ac:dyDescent="0.25">
      <c r="G29" s="55"/>
      <c r="H29" s="806"/>
      <c r="I29" s="807"/>
      <c r="J29" s="806"/>
      <c r="K29" s="794"/>
      <c r="L29" s="794"/>
      <c r="M29" s="807"/>
      <c r="N29" s="978" t="s">
        <v>796</v>
      </c>
      <c r="O29" s="764"/>
      <c r="P29" s="764"/>
      <c r="Q29" s="764"/>
      <c r="R29" s="764"/>
      <c r="S29" s="764"/>
      <c r="T29" s="765"/>
      <c r="U29" s="978" t="s">
        <v>1401</v>
      </c>
      <c r="V29" s="764"/>
      <c r="W29" s="764"/>
      <c r="X29" s="764"/>
      <c r="Y29" s="764"/>
      <c r="Z29" s="765"/>
      <c r="AA29" s="978" t="s">
        <v>796</v>
      </c>
      <c r="AB29" s="764"/>
      <c r="AC29" s="764"/>
      <c r="AD29" s="764"/>
      <c r="AE29" s="764"/>
      <c r="AF29" s="765"/>
      <c r="AG29" s="978" t="s">
        <v>1794</v>
      </c>
      <c r="AH29" s="764"/>
      <c r="AI29" s="764"/>
      <c r="AJ29" s="764"/>
      <c r="AK29" s="764"/>
      <c r="AL29" s="764"/>
      <c r="AM29" s="765"/>
      <c r="AN29" s="978" t="s">
        <v>1510</v>
      </c>
      <c r="AO29" s="764"/>
      <c r="AP29" s="764"/>
      <c r="AQ29" s="764"/>
      <c r="AR29" s="764"/>
      <c r="AS29" s="765"/>
      <c r="AT29" s="806"/>
      <c r="AU29" s="794"/>
      <c r="AV29" s="794"/>
      <c r="AW29" s="794"/>
      <c r="AX29" s="807"/>
    </row>
    <row r="30" spans="2:50" ht="14.25" customHeight="1" x14ac:dyDescent="0.25">
      <c r="B30" s="760"/>
      <c r="C30" s="761"/>
      <c r="D30" s="761"/>
      <c r="E30" s="761"/>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2:50" ht="14.2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2:50" ht="15" customHeight="1" x14ac:dyDescent="0.25">
      <c r="B32" s="760"/>
      <c r="C32" s="761"/>
      <c r="D32" s="761"/>
      <c r="E32" s="761"/>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2:50" ht="15" customHeight="1"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2:50" ht="15" customHeight="1" x14ac:dyDescent="0.25">
      <c r="B34" s="760"/>
      <c r="C34" s="761"/>
      <c r="D34" s="761"/>
      <c r="E34" s="761"/>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2:50" ht="15" customHeight="1" x14ac:dyDescent="0.25">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2:50" ht="15"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2:50" ht="15"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2:50" ht="15" customHeight="1" x14ac:dyDescent="0.25">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2:50" ht="15" customHeight="1" x14ac:dyDescent="0.25">
      <c r="G40" s="223"/>
      <c r="H40" s="980"/>
      <c r="I40" s="765"/>
      <c r="J40" s="979"/>
      <c r="K40" s="764"/>
      <c r="L40" s="764"/>
      <c r="M40" s="765"/>
      <c r="N40" s="980"/>
      <c r="O40" s="764"/>
      <c r="P40" s="764"/>
      <c r="Q40" s="764"/>
      <c r="R40" s="764"/>
      <c r="S40" s="764"/>
      <c r="T40" s="765"/>
      <c r="U40" s="977"/>
      <c r="V40" s="764"/>
      <c r="W40" s="764"/>
      <c r="X40" s="764"/>
      <c r="Y40" s="764"/>
      <c r="Z40" s="765"/>
      <c r="AA40" s="980"/>
      <c r="AB40" s="764"/>
      <c r="AC40" s="764"/>
      <c r="AD40" s="764"/>
      <c r="AE40" s="764"/>
      <c r="AF40" s="765"/>
      <c r="AG40" s="980"/>
      <c r="AH40" s="764"/>
      <c r="AI40" s="764"/>
      <c r="AJ40" s="764"/>
      <c r="AK40" s="764"/>
      <c r="AL40" s="764"/>
      <c r="AM40" s="765"/>
      <c r="AN40" s="983"/>
      <c r="AO40" s="764"/>
      <c r="AP40" s="764"/>
      <c r="AQ40" s="764"/>
      <c r="AR40" s="764"/>
      <c r="AS40" s="765"/>
      <c r="AT40" s="1063"/>
      <c r="AU40" s="764"/>
      <c r="AV40" s="764"/>
      <c r="AW40" s="764"/>
      <c r="AX40" s="765"/>
    </row>
    <row r="41" spans="2:50" ht="15" customHeight="1" x14ac:dyDescent="0.25">
      <c r="G41" s="223"/>
      <c r="H41" s="980"/>
      <c r="I41" s="765"/>
      <c r="J41" s="979"/>
      <c r="K41" s="764"/>
      <c r="L41" s="764"/>
      <c r="M41" s="765"/>
      <c r="N41" s="980"/>
      <c r="O41" s="764"/>
      <c r="P41" s="764"/>
      <c r="Q41" s="764"/>
      <c r="R41" s="764"/>
      <c r="S41" s="764"/>
      <c r="T41" s="765"/>
      <c r="U41" s="977"/>
      <c r="V41" s="764"/>
      <c r="W41" s="764"/>
      <c r="X41" s="764"/>
      <c r="Y41" s="764"/>
      <c r="Z41" s="765"/>
      <c r="AA41" s="980"/>
      <c r="AB41" s="764"/>
      <c r="AC41" s="764"/>
      <c r="AD41" s="764"/>
      <c r="AE41" s="764"/>
      <c r="AF41" s="765"/>
      <c r="AG41" s="980"/>
      <c r="AH41" s="764"/>
      <c r="AI41" s="764"/>
      <c r="AJ41" s="764"/>
      <c r="AK41" s="764"/>
      <c r="AL41" s="764"/>
      <c r="AM41" s="765"/>
      <c r="AN41" s="983"/>
      <c r="AO41" s="764"/>
      <c r="AP41" s="764"/>
      <c r="AQ41" s="764"/>
      <c r="AR41" s="764"/>
      <c r="AS41" s="765"/>
      <c r="AT41" s="1063"/>
      <c r="AU41" s="764"/>
      <c r="AV41" s="764"/>
      <c r="AW41" s="764"/>
      <c r="AX41" s="765"/>
    </row>
    <row r="42" spans="2:50" ht="15" customHeight="1" x14ac:dyDescent="0.25">
      <c r="G42" s="223"/>
      <c r="H42" s="980"/>
      <c r="I42" s="765"/>
      <c r="J42" s="979"/>
      <c r="K42" s="764"/>
      <c r="L42" s="764"/>
      <c r="M42" s="765"/>
      <c r="N42" s="980"/>
      <c r="O42" s="764"/>
      <c r="P42" s="764"/>
      <c r="Q42" s="764"/>
      <c r="R42" s="764"/>
      <c r="S42" s="764"/>
      <c r="T42" s="765"/>
      <c r="U42" s="977"/>
      <c r="V42" s="764"/>
      <c r="W42" s="764"/>
      <c r="X42" s="764"/>
      <c r="Y42" s="764"/>
      <c r="Z42" s="765"/>
      <c r="AA42" s="980"/>
      <c r="AB42" s="764"/>
      <c r="AC42" s="764"/>
      <c r="AD42" s="764"/>
      <c r="AE42" s="764"/>
      <c r="AF42" s="765"/>
      <c r="AG42" s="980"/>
      <c r="AH42" s="764"/>
      <c r="AI42" s="764"/>
      <c r="AJ42" s="764"/>
      <c r="AK42" s="764"/>
      <c r="AL42" s="764"/>
      <c r="AM42" s="765"/>
      <c r="AN42" s="983"/>
      <c r="AO42" s="764"/>
      <c r="AP42" s="764"/>
      <c r="AQ42" s="764"/>
      <c r="AR42" s="764"/>
      <c r="AS42" s="765"/>
      <c r="AT42" s="1063"/>
      <c r="AU42" s="764"/>
      <c r="AV42" s="764"/>
      <c r="AW42" s="764"/>
      <c r="AX42" s="765"/>
    </row>
    <row r="43" spans="2:50" ht="15" customHeight="1" x14ac:dyDescent="0.25">
      <c r="G43" s="223"/>
      <c r="H43" s="980"/>
      <c r="I43" s="765"/>
      <c r="J43" s="979"/>
      <c r="K43" s="764"/>
      <c r="L43" s="764"/>
      <c r="M43" s="765"/>
      <c r="N43" s="980"/>
      <c r="O43" s="764"/>
      <c r="P43" s="764"/>
      <c r="Q43" s="764"/>
      <c r="R43" s="764"/>
      <c r="S43" s="764"/>
      <c r="T43" s="765"/>
      <c r="U43" s="977"/>
      <c r="V43" s="764"/>
      <c r="W43" s="764"/>
      <c r="X43" s="764"/>
      <c r="Y43" s="764"/>
      <c r="Z43" s="765"/>
      <c r="AA43" s="980"/>
      <c r="AB43" s="764"/>
      <c r="AC43" s="764"/>
      <c r="AD43" s="764"/>
      <c r="AE43" s="764"/>
      <c r="AF43" s="765"/>
      <c r="AG43" s="980"/>
      <c r="AH43" s="764"/>
      <c r="AI43" s="764"/>
      <c r="AJ43" s="764"/>
      <c r="AK43" s="764"/>
      <c r="AL43" s="764"/>
      <c r="AM43" s="765"/>
      <c r="AN43" s="983"/>
      <c r="AO43" s="764"/>
      <c r="AP43" s="764"/>
      <c r="AQ43" s="764"/>
      <c r="AR43" s="764"/>
      <c r="AS43" s="765"/>
      <c r="AT43" s="1063"/>
      <c r="AU43" s="764"/>
      <c r="AV43" s="764"/>
      <c r="AW43" s="764"/>
      <c r="AX43" s="765"/>
    </row>
    <row r="44" spans="2:50" ht="14.25" customHeight="1" x14ac:dyDescent="0.25">
      <c r="G44" s="223"/>
      <c r="H44" s="980"/>
      <c r="I44" s="765"/>
      <c r="J44" s="979"/>
      <c r="K44" s="764"/>
      <c r="L44" s="764"/>
      <c r="M44" s="765"/>
      <c r="N44" s="980"/>
      <c r="O44" s="764"/>
      <c r="P44" s="764"/>
      <c r="Q44" s="764"/>
      <c r="R44" s="764"/>
      <c r="S44" s="764"/>
      <c r="T44" s="765"/>
      <c r="U44" s="977"/>
      <c r="V44" s="764"/>
      <c r="W44" s="764"/>
      <c r="X44" s="764"/>
      <c r="Y44" s="764"/>
      <c r="Z44" s="765"/>
      <c r="AA44" s="980"/>
      <c r="AB44" s="764"/>
      <c r="AC44" s="764"/>
      <c r="AD44" s="764"/>
      <c r="AE44" s="764"/>
      <c r="AF44" s="765"/>
      <c r="AG44" s="980"/>
      <c r="AH44" s="764"/>
      <c r="AI44" s="764"/>
      <c r="AJ44" s="764"/>
      <c r="AK44" s="764"/>
      <c r="AL44" s="764"/>
      <c r="AM44" s="765"/>
      <c r="AN44" s="983"/>
      <c r="AO44" s="764"/>
      <c r="AP44" s="764"/>
      <c r="AQ44" s="764"/>
      <c r="AR44" s="764"/>
      <c r="AS44" s="765"/>
      <c r="AT44" s="1063"/>
      <c r="AU44" s="764"/>
      <c r="AV44" s="764"/>
      <c r="AW44" s="764"/>
      <c r="AX44" s="765"/>
    </row>
    <row r="45" spans="2:50" ht="14.25" customHeight="1" x14ac:dyDescent="0.25">
      <c r="G45" s="223"/>
      <c r="H45" s="980"/>
      <c r="I45" s="765"/>
      <c r="J45" s="979"/>
      <c r="K45" s="764"/>
      <c r="L45" s="764"/>
      <c r="M45" s="765"/>
      <c r="N45" s="980"/>
      <c r="O45" s="764"/>
      <c r="P45" s="764"/>
      <c r="Q45" s="764"/>
      <c r="R45" s="764"/>
      <c r="S45" s="764"/>
      <c r="T45" s="765"/>
      <c r="U45" s="977"/>
      <c r="V45" s="764"/>
      <c r="W45" s="764"/>
      <c r="X45" s="764"/>
      <c r="Y45" s="764"/>
      <c r="Z45" s="765"/>
      <c r="AA45" s="980"/>
      <c r="AB45" s="764"/>
      <c r="AC45" s="764"/>
      <c r="AD45" s="764"/>
      <c r="AE45" s="764"/>
      <c r="AF45" s="765"/>
      <c r="AG45" s="980"/>
      <c r="AH45" s="764"/>
      <c r="AI45" s="764"/>
      <c r="AJ45" s="764"/>
      <c r="AK45" s="764"/>
      <c r="AL45" s="764"/>
      <c r="AM45" s="765"/>
      <c r="AN45" s="983"/>
      <c r="AO45" s="764"/>
      <c r="AP45" s="764"/>
      <c r="AQ45" s="764"/>
      <c r="AR45" s="764"/>
      <c r="AS45" s="765"/>
      <c r="AT45" s="1063"/>
      <c r="AU45" s="764"/>
      <c r="AV45" s="764"/>
      <c r="AW45" s="764"/>
      <c r="AX45" s="765"/>
    </row>
    <row r="46" spans="2:50" ht="14.25" customHeight="1" x14ac:dyDescent="0.25">
      <c r="G46" s="223"/>
      <c r="H46" s="980"/>
      <c r="I46" s="765"/>
      <c r="J46" s="979"/>
      <c r="K46" s="764"/>
      <c r="L46" s="764"/>
      <c r="M46" s="765"/>
      <c r="N46" s="980"/>
      <c r="O46" s="764"/>
      <c r="P46" s="764"/>
      <c r="Q46" s="764"/>
      <c r="R46" s="764"/>
      <c r="S46" s="764"/>
      <c r="T46" s="765"/>
      <c r="U46" s="977"/>
      <c r="V46" s="764"/>
      <c r="W46" s="764"/>
      <c r="X46" s="764"/>
      <c r="Y46" s="764"/>
      <c r="Z46" s="765"/>
      <c r="AA46" s="980"/>
      <c r="AB46" s="764"/>
      <c r="AC46" s="764"/>
      <c r="AD46" s="764"/>
      <c r="AE46" s="764"/>
      <c r="AF46" s="765"/>
      <c r="AG46" s="980"/>
      <c r="AH46" s="764"/>
      <c r="AI46" s="764"/>
      <c r="AJ46" s="764"/>
      <c r="AK46" s="764"/>
      <c r="AL46" s="764"/>
      <c r="AM46" s="765"/>
      <c r="AN46" s="983"/>
      <c r="AO46" s="764"/>
      <c r="AP46" s="764"/>
      <c r="AQ46" s="764"/>
      <c r="AR46" s="764"/>
      <c r="AS46" s="765"/>
      <c r="AT46" s="1063"/>
      <c r="AU46" s="764"/>
      <c r="AV46" s="764"/>
      <c r="AW46" s="764"/>
      <c r="AX46" s="765"/>
    </row>
    <row r="47" spans="2:50" ht="14.25" customHeight="1" x14ac:dyDescent="0.25">
      <c r="G47" s="256"/>
      <c r="H47" s="980"/>
      <c r="I47" s="765"/>
      <c r="J47" s="979"/>
      <c r="K47" s="764"/>
      <c r="L47" s="764"/>
      <c r="M47" s="765"/>
      <c r="N47" s="980"/>
      <c r="O47" s="764"/>
      <c r="P47" s="764"/>
      <c r="Q47" s="764"/>
      <c r="R47" s="764"/>
      <c r="S47" s="764"/>
      <c r="T47" s="765"/>
      <c r="U47" s="977"/>
      <c r="V47" s="764"/>
      <c r="W47" s="764"/>
      <c r="X47" s="764"/>
      <c r="Y47" s="764"/>
      <c r="Z47" s="765"/>
      <c r="AA47" s="980"/>
      <c r="AB47" s="764"/>
      <c r="AC47" s="764"/>
      <c r="AD47" s="764"/>
      <c r="AE47" s="764"/>
      <c r="AF47" s="765"/>
      <c r="AG47" s="980"/>
      <c r="AH47" s="764"/>
      <c r="AI47" s="764"/>
      <c r="AJ47" s="764"/>
      <c r="AK47" s="764"/>
      <c r="AL47" s="764"/>
      <c r="AM47" s="765"/>
      <c r="AN47" s="983"/>
      <c r="AO47" s="764"/>
      <c r="AP47" s="764"/>
      <c r="AQ47" s="764"/>
      <c r="AR47" s="764"/>
      <c r="AS47" s="765"/>
      <c r="AT47" s="1063"/>
      <c r="AU47" s="764"/>
      <c r="AV47" s="764"/>
      <c r="AW47" s="764"/>
      <c r="AX47" s="765"/>
    </row>
    <row r="48" spans="2:50" ht="14.25" customHeight="1" x14ac:dyDescent="0.25">
      <c r="G48" s="256"/>
      <c r="H48" s="980"/>
      <c r="I48" s="765"/>
      <c r="J48" s="979"/>
      <c r="K48" s="764"/>
      <c r="L48" s="764"/>
      <c r="M48" s="765"/>
      <c r="N48" s="980"/>
      <c r="O48" s="764"/>
      <c r="P48" s="764"/>
      <c r="Q48" s="764"/>
      <c r="R48" s="764"/>
      <c r="S48" s="764"/>
      <c r="T48" s="765"/>
      <c r="U48" s="977"/>
      <c r="V48" s="764"/>
      <c r="W48" s="764"/>
      <c r="X48" s="764"/>
      <c r="Y48" s="764"/>
      <c r="Z48" s="765"/>
      <c r="AA48" s="980"/>
      <c r="AB48" s="764"/>
      <c r="AC48" s="764"/>
      <c r="AD48" s="764"/>
      <c r="AE48" s="764"/>
      <c r="AF48" s="765"/>
      <c r="AG48" s="980"/>
      <c r="AH48" s="764"/>
      <c r="AI48" s="764"/>
      <c r="AJ48" s="764"/>
      <c r="AK48" s="764"/>
      <c r="AL48" s="764"/>
      <c r="AM48" s="765"/>
      <c r="AN48" s="983"/>
      <c r="AO48" s="764"/>
      <c r="AP48" s="764"/>
      <c r="AQ48" s="764"/>
      <c r="AR48" s="764"/>
      <c r="AS48" s="765"/>
      <c r="AT48" s="1063"/>
      <c r="AU48" s="764"/>
      <c r="AV48" s="764"/>
      <c r="AW48" s="764"/>
      <c r="AX48" s="765"/>
    </row>
    <row r="49" spans="7:50" ht="14.25" customHeight="1" x14ac:dyDescent="0.25">
      <c r="G49" s="256"/>
      <c r="H49" s="980"/>
      <c r="I49" s="765"/>
      <c r="J49" s="979"/>
      <c r="K49" s="764"/>
      <c r="L49" s="764"/>
      <c r="M49" s="765"/>
      <c r="N49" s="980"/>
      <c r="O49" s="764"/>
      <c r="P49" s="764"/>
      <c r="Q49" s="764"/>
      <c r="R49" s="764"/>
      <c r="S49" s="764"/>
      <c r="T49" s="765"/>
      <c r="U49" s="977"/>
      <c r="V49" s="764"/>
      <c r="W49" s="764"/>
      <c r="X49" s="764"/>
      <c r="Y49" s="764"/>
      <c r="Z49" s="765"/>
      <c r="AA49" s="980"/>
      <c r="AB49" s="764"/>
      <c r="AC49" s="764"/>
      <c r="AD49" s="764"/>
      <c r="AE49" s="764"/>
      <c r="AF49" s="765"/>
      <c r="AG49" s="980"/>
      <c r="AH49" s="764"/>
      <c r="AI49" s="764"/>
      <c r="AJ49" s="764"/>
      <c r="AK49" s="764"/>
      <c r="AL49" s="764"/>
      <c r="AM49" s="765"/>
      <c r="AN49" s="983"/>
      <c r="AO49" s="764"/>
      <c r="AP49" s="764"/>
      <c r="AQ49" s="764"/>
      <c r="AR49" s="764"/>
      <c r="AS49" s="765"/>
      <c r="AT49" s="1063"/>
      <c r="AU49" s="764"/>
      <c r="AV49" s="764"/>
      <c r="AW49" s="764"/>
      <c r="AX49" s="765"/>
    </row>
    <row r="50" spans="7:50" ht="14.25" customHeight="1" x14ac:dyDescent="0.25">
      <c r="G50" s="256"/>
      <c r="H50" s="993"/>
      <c r="I50" s="765"/>
      <c r="J50" s="993"/>
      <c r="K50" s="764"/>
      <c r="L50" s="764"/>
      <c r="M50" s="765"/>
      <c r="N50" s="993"/>
      <c r="O50" s="764"/>
      <c r="P50" s="764"/>
      <c r="Q50" s="764"/>
      <c r="R50" s="764"/>
      <c r="S50" s="764"/>
      <c r="T50" s="765"/>
      <c r="U50" s="986"/>
      <c r="V50" s="764"/>
      <c r="W50" s="764"/>
      <c r="X50" s="764"/>
      <c r="Y50" s="764"/>
      <c r="Z50" s="765"/>
      <c r="AA50" s="993"/>
      <c r="AB50" s="764"/>
      <c r="AC50" s="764"/>
      <c r="AD50" s="764"/>
      <c r="AE50" s="764"/>
      <c r="AF50" s="765"/>
      <c r="AG50" s="993"/>
      <c r="AH50" s="764"/>
      <c r="AI50" s="764"/>
      <c r="AJ50" s="764"/>
      <c r="AK50" s="764"/>
      <c r="AL50" s="764"/>
      <c r="AM50" s="765"/>
      <c r="AN50" s="995"/>
      <c r="AO50" s="764"/>
      <c r="AP50" s="764"/>
      <c r="AQ50" s="764"/>
      <c r="AR50" s="764"/>
      <c r="AS50" s="765"/>
      <c r="AT50" s="1065"/>
      <c r="AU50" s="764"/>
      <c r="AV50" s="764"/>
      <c r="AW50" s="764"/>
      <c r="AX50" s="765"/>
    </row>
    <row r="51" spans="7:50" ht="14.25" customHeight="1" x14ac:dyDescent="0.25">
      <c r="G51" s="223"/>
      <c r="H51" s="1092" t="s">
        <v>1494</v>
      </c>
      <c r="I51" s="764"/>
      <c r="J51" s="764"/>
      <c r="K51" s="764"/>
      <c r="L51" s="764"/>
      <c r="M51" s="764"/>
      <c r="N51" s="764"/>
      <c r="O51" s="764"/>
      <c r="P51" s="764"/>
      <c r="Q51" s="764"/>
      <c r="R51" s="764"/>
      <c r="S51" s="764"/>
      <c r="T51" s="764"/>
      <c r="U51" s="764"/>
      <c r="V51" s="764"/>
      <c r="W51" s="764"/>
      <c r="X51" s="764"/>
      <c r="Y51" s="764"/>
      <c r="Z51" s="764"/>
      <c r="AA51" s="764"/>
      <c r="AB51" s="764"/>
      <c r="AC51" s="764"/>
      <c r="AD51" s="764"/>
      <c r="AE51" s="764"/>
      <c r="AF51" s="764"/>
      <c r="AG51" s="764"/>
      <c r="AH51" s="764"/>
      <c r="AI51" s="764"/>
      <c r="AJ51" s="764"/>
      <c r="AK51" s="764"/>
      <c r="AL51" s="764"/>
      <c r="AM51" s="764"/>
      <c r="AN51" s="764"/>
      <c r="AO51" s="764"/>
      <c r="AP51" s="764"/>
      <c r="AQ51" s="764"/>
      <c r="AR51" s="764"/>
      <c r="AS51" s="765"/>
      <c r="AT51" s="1134">
        <f>SUM(AT30:AT50)</f>
        <v>0</v>
      </c>
      <c r="AU51" s="764"/>
      <c r="AV51" s="764"/>
      <c r="AW51" s="764"/>
      <c r="AX51" s="765"/>
    </row>
    <row r="52" spans="7:50" ht="14.25" customHeight="1" x14ac:dyDescent="0.25">
      <c r="G52" s="223"/>
    </row>
    <row r="53" spans="7:50" ht="14.25" customHeight="1" x14ac:dyDescent="0.25">
      <c r="G53" s="223"/>
    </row>
    <row r="54" spans="7:50" ht="15" customHeight="1" x14ac:dyDescent="0.25">
      <c r="G54" s="223"/>
    </row>
    <row r="55" spans="7:50" ht="14.25" customHeight="1" x14ac:dyDescent="0.25">
      <c r="G55" s="223"/>
      <c r="H55" s="976" t="s">
        <v>1795</v>
      </c>
      <c r="I55" s="824"/>
      <c r="J55" s="824"/>
      <c r="K55" s="824"/>
      <c r="L55" s="824"/>
      <c r="M55" s="824"/>
      <c r="N55" s="824"/>
      <c r="O55" s="824"/>
      <c r="P55" s="824"/>
      <c r="Q55" s="824"/>
      <c r="R55" s="824"/>
      <c r="S55" s="824"/>
      <c r="T55" s="824"/>
      <c r="U55" s="824"/>
      <c r="V55" s="824"/>
      <c r="W55" s="824"/>
      <c r="X55" s="824"/>
      <c r="Y55" s="825"/>
      <c r="Z55" s="976" t="s">
        <v>1796</v>
      </c>
      <c r="AA55" s="824"/>
      <c r="AB55" s="824"/>
      <c r="AC55" s="824"/>
      <c r="AD55" s="824"/>
      <c r="AE55" s="824"/>
      <c r="AF55" s="824"/>
      <c r="AG55" s="824"/>
      <c r="AH55" s="824"/>
      <c r="AI55" s="824"/>
      <c r="AJ55" s="824"/>
      <c r="AK55" s="824"/>
      <c r="AL55" s="824"/>
      <c r="AM55" s="824"/>
      <c r="AN55" s="824"/>
      <c r="AO55" s="824"/>
      <c r="AP55" s="824"/>
      <c r="AQ55" s="825"/>
    </row>
    <row r="56" spans="7:50" ht="14.25" customHeight="1" x14ac:dyDescent="0.25">
      <c r="G56" s="223"/>
      <c r="H56" s="257" t="s">
        <v>796</v>
      </c>
      <c r="I56" s="258"/>
      <c r="J56" s="258"/>
      <c r="K56" s="258"/>
      <c r="L56" s="258"/>
      <c r="M56" s="258"/>
      <c r="N56" s="258"/>
      <c r="O56" s="258"/>
      <c r="P56" s="258"/>
      <c r="Q56" s="259"/>
      <c r="R56" s="257" t="s">
        <v>1511</v>
      </c>
      <c r="S56" s="258"/>
      <c r="T56" s="258"/>
      <c r="U56" s="259"/>
      <c r="V56" s="257" t="s">
        <v>1510</v>
      </c>
      <c r="W56" s="258"/>
      <c r="X56" s="258"/>
      <c r="Y56" s="259"/>
      <c r="Z56" s="257" t="s">
        <v>796</v>
      </c>
      <c r="AA56" s="258"/>
      <c r="AB56" s="258"/>
      <c r="AC56" s="258"/>
      <c r="AD56" s="258"/>
      <c r="AE56" s="258"/>
      <c r="AF56" s="258"/>
      <c r="AG56" s="258"/>
      <c r="AH56" s="258"/>
      <c r="AI56" s="259"/>
      <c r="AJ56" s="257" t="s">
        <v>1511</v>
      </c>
      <c r="AK56" s="258"/>
      <c r="AL56" s="258"/>
      <c r="AM56" s="259"/>
      <c r="AN56" s="257" t="s">
        <v>1510</v>
      </c>
      <c r="AO56" s="258"/>
      <c r="AP56" s="258"/>
      <c r="AQ56" s="259"/>
    </row>
    <row r="57" spans="7:50" ht="14.25" customHeight="1" x14ac:dyDescent="0.25">
      <c r="G57" s="223"/>
      <c r="H57" s="260"/>
      <c r="Q57" s="261"/>
      <c r="R57" s="260"/>
      <c r="U57" s="261"/>
      <c r="V57" s="260"/>
      <c r="Y57" s="261"/>
      <c r="Z57" s="260"/>
      <c r="AI57" s="261"/>
      <c r="AJ57" s="260"/>
      <c r="AM57" s="261"/>
      <c r="AN57" s="260"/>
      <c r="AQ57" s="261"/>
    </row>
    <row r="58" spans="7:50" ht="14.25" customHeight="1" x14ac:dyDescent="0.25">
      <c r="G58" s="223"/>
      <c r="H58" s="260"/>
      <c r="Q58" s="261"/>
      <c r="R58" s="260"/>
      <c r="U58" s="261"/>
      <c r="V58" s="260"/>
      <c r="Y58" s="261"/>
      <c r="Z58" s="260"/>
      <c r="AI58" s="261"/>
      <c r="AJ58" s="260"/>
      <c r="AM58" s="261"/>
      <c r="AN58" s="260"/>
      <c r="AQ58" s="261"/>
    </row>
    <row r="59" spans="7:50" ht="14.25" customHeight="1" x14ac:dyDescent="0.25">
      <c r="G59" s="223"/>
      <c r="H59" s="260"/>
      <c r="Q59" s="261"/>
      <c r="R59" s="260"/>
      <c r="U59" s="261"/>
      <c r="V59" s="260"/>
      <c r="Y59" s="261"/>
      <c r="Z59" s="260"/>
      <c r="AI59" s="261"/>
      <c r="AJ59" s="260"/>
      <c r="AM59" s="261"/>
      <c r="AN59" s="260"/>
      <c r="AQ59" s="261"/>
    </row>
    <row r="60" spans="7:50" ht="14.25" customHeight="1" x14ac:dyDescent="0.25">
      <c r="G60" s="223"/>
      <c r="H60" s="260"/>
      <c r="Q60" s="261"/>
      <c r="R60" s="260"/>
      <c r="U60" s="261"/>
      <c r="V60" s="260"/>
      <c r="Y60" s="261"/>
      <c r="Z60" s="260"/>
      <c r="AI60" s="261"/>
      <c r="AJ60" s="260"/>
      <c r="AM60" s="261"/>
      <c r="AN60" s="260"/>
      <c r="AQ60" s="261"/>
    </row>
    <row r="61" spans="7:50" ht="14.25" customHeight="1" x14ac:dyDescent="0.25">
      <c r="G61" s="223"/>
      <c r="H61" s="262"/>
      <c r="I61" s="263"/>
      <c r="J61" s="263"/>
      <c r="K61" s="263"/>
      <c r="L61" s="263"/>
      <c r="M61" s="263"/>
      <c r="N61" s="263"/>
      <c r="O61" s="263"/>
      <c r="P61" s="263"/>
      <c r="Q61" s="264"/>
      <c r="R61" s="262"/>
      <c r="S61" s="263"/>
      <c r="T61" s="263"/>
      <c r="U61" s="264"/>
      <c r="V61" s="262"/>
      <c r="W61" s="263"/>
      <c r="X61" s="263"/>
      <c r="Y61" s="264"/>
      <c r="Z61" s="262"/>
      <c r="AA61" s="263"/>
      <c r="AB61" s="263"/>
      <c r="AC61" s="263"/>
      <c r="AD61" s="263"/>
      <c r="AE61" s="263"/>
      <c r="AF61" s="263"/>
      <c r="AG61" s="263"/>
      <c r="AH61" s="263"/>
      <c r="AI61" s="264"/>
      <c r="AJ61" s="262"/>
      <c r="AK61" s="263"/>
      <c r="AL61" s="263"/>
      <c r="AM61" s="264"/>
      <c r="AN61" s="262"/>
      <c r="AO61" s="263"/>
      <c r="AP61" s="263"/>
      <c r="AQ61" s="264"/>
    </row>
    <row r="62" spans="7:50" ht="14.25" customHeight="1" x14ac:dyDescent="0.25">
      <c r="G62" s="223"/>
      <c r="AM62" s="265" t="s">
        <v>1797</v>
      </c>
      <c r="AN62" s="55" t="str">
        <f>'C-2-1'!U18</f>
        <v>C-2-1-1</v>
      </c>
    </row>
    <row r="63" spans="7:50" ht="14.25" customHeight="1" x14ac:dyDescent="0.25">
      <c r="G63" s="223"/>
    </row>
    <row r="64" spans="7:50" ht="14.25" customHeight="1" x14ac:dyDescent="0.25">
      <c r="G64" s="223"/>
      <c r="H64" s="223"/>
      <c r="I64" s="223"/>
      <c r="J64" s="223"/>
      <c r="K64" s="223"/>
      <c r="L64" s="223"/>
      <c r="M64" s="223"/>
      <c r="N64" s="223"/>
      <c r="O64" s="223"/>
      <c r="P64" s="223"/>
      <c r="Q64" s="223"/>
      <c r="R64" s="223"/>
      <c r="S64" s="223"/>
      <c r="T64" s="223"/>
      <c r="U64" s="223"/>
      <c r="V64" s="223"/>
      <c r="W64" s="223"/>
      <c r="X64" s="223"/>
    </row>
  </sheetData>
  <mergeCells count="216">
    <mergeCell ref="AT50:AX50"/>
    <mergeCell ref="AT28:AX29"/>
    <mergeCell ref="H35:I35"/>
    <mergeCell ref="H22:I23"/>
    <mergeCell ref="AA49:AF49"/>
    <mergeCell ref="N31:T31"/>
    <mergeCell ref="AN32:AS32"/>
    <mergeCell ref="AA36:AF36"/>
    <mergeCell ref="N40:T40"/>
    <mergeCell ref="AN41:AS41"/>
    <mergeCell ref="J43:M43"/>
    <mergeCell ref="AN47:AS47"/>
    <mergeCell ref="J33:M33"/>
    <mergeCell ref="H39:I39"/>
    <mergeCell ref="J42:M42"/>
    <mergeCell ref="AN43:AS43"/>
    <mergeCell ref="J23:P23"/>
    <mergeCell ref="X24:AD24"/>
    <mergeCell ref="AA39:AF39"/>
    <mergeCell ref="AA35:AF35"/>
    <mergeCell ref="AT49:AX49"/>
    <mergeCell ref="AA40:AF40"/>
    <mergeCell ref="AT32:AX32"/>
    <mergeCell ref="H24:I24"/>
    <mergeCell ref="B12:E12"/>
    <mergeCell ref="AG31:AM31"/>
    <mergeCell ref="H45:I45"/>
    <mergeCell ref="AA32:AF32"/>
    <mergeCell ref="AT34:AX34"/>
    <mergeCell ref="H37:I37"/>
    <mergeCell ref="AL24:AS24"/>
    <mergeCell ref="J30:M30"/>
    <mergeCell ref="U31:Z31"/>
    <mergeCell ref="U40:Z40"/>
    <mergeCell ref="Q23:W23"/>
    <mergeCell ref="AN34:AS34"/>
    <mergeCell ref="B14:E14"/>
    <mergeCell ref="AA38:AF38"/>
    <mergeCell ref="AT39:AX39"/>
    <mergeCell ref="N42:T42"/>
    <mergeCell ref="AN45:AS45"/>
    <mergeCell ref="AA37:AF37"/>
    <mergeCell ref="AN29:AS29"/>
    <mergeCell ref="B13:E13"/>
    <mergeCell ref="AG32:AM32"/>
    <mergeCell ref="J22:AX22"/>
    <mergeCell ref="AN36:AS36"/>
    <mergeCell ref="AT40:AX40"/>
    <mergeCell ref="B32:E32"/>
    <mergeCell ref="H33:I33"/>
    <mergeCell ref="H34:I34"/>
    <mergeCell ref="AG44:AM44"/>
    <mergeCell ref="U38:Z38"/>
    <mergeCell ref="B16:E16"/>
    <mergeCell ref="AG35:AM35"/>
    <mergeCell ref="B18:E18"/>
    <mergeCell ref="B20:E20"/>
    <mergeCell ref="AG30:AM30"/>
    <mergeCell ref="AA34:AF34"/>
    <mergeCell ref="AA33:AF33"/>
    <mergeCell ref="AE23:AK23"/>
    <mergeCell ref="N44:T44"/>
    <mergeCell ref="N50:T50"/>
    <mergeCell ref="H49:I49"/>
    <mergeCell ref="H47:I47"/>
    <mergeCell ref="J47:M47"/>
    <mergeCell ref="H36:I36"/>
    <mergeCell ref="N39:T39"/>
    <mergeCell ref="U39:Z39"/>
    <mergeCell ref="J44:M44"/>
    <mergeCell ref="U45:Z45"/>
    <mergeCell ref="J45:M45"/>
    <mergeCell ref="G7:AR7"/>
    <mergeCell ref="AG34:AM34"/>
    <mergeCell ref="N32:T32"/>
    <mergeCell ref="AA50:AF50"/>
    <mergeCell ref="N41:T41"/>
    <mergeCell ref="X23:AD23"/>
    <mergeCell ref="AA47:AF47"/>
    <mergeCell ref="J34:M34"/>
    <mergeCell ref="N43:T43"/>
    <mergeCell ref="J24:P24"/>
    <mergeCell ref="AL23:AS23"/>
    <mergeCell ref="J49:M49"/>
    <mergeCell ref="AA29:AF29"/>
    <mergeCell ref="N33:T33"/>
    <mergeCell ref="J36:M36"/>
    <mergeCell ref="J31:M31"/>
    <mergeCell ref="U32:Z32"/>
    <mergeCell ref="AE24:AK24"/>
    <mergeCell ref="G9:Z11"/>
    <mergeCell ref="AN33:AS33"/>
    <mergeCell ref="AN44:AS44"/>
    <mergeCell ref="H41:I41"/>
    <mergeCell ref="N30:T30"/>
    <mergeCell ref="H50:I50"/>
    <mergeCell ref="Z55:AQ55"/>
    <mergeCell ref="U46:Z46"/>
    <mergeCell ref="H48:I48"/>
    <mergeCell ref="AA44:AF44"/>
    <mergeCell ref="AG48:AM48"/>
    <mergeCell ref="AN49:AS49"/>
    <mergeCell ref="AG45:AM45"/>
    <mergeCell ref="AN35:AS35"/>
    <mergeCell ref="U48:Z48"/>
    <mergeCell ref="H38:I38"/>
    <mergeCell ref="AG47:AM47"/>
    <mergeCell ref="AA41:AF41"/>
    <mergeCell ref="AN46:AS46"/>
    <mergeCell ref="J48:M48"/>
    <mergeCell ref="AN39:AS39"/>
    <mergeCell ref="AA45:AF45"/>
    <mergeCell ref="AN50:AS50"/>
    <mergeCell ref="J50:M50"/>
    <mergeCell ref="U37:Z37"/>
    <mergeCell ref="AG39:AM39"/>
    <mergeCell ref="H44:I44"/>
    <mergeCell ref="N49:T49"/>
    <mergeCell ref="H51:AS51"/>
    <mergeCell ref="U50:Z50"/>
    <mergeCell ref="B6:E6"/>
    <mergeCell ref="U41:Z41"/>
    <mergeCell ref="N34:T34"/>
    <mergeCell ref="H43:I43"/>
    <mergeCell ref="B15:E15"/>
    <mergeCell ref="J46:M46"/>
    <mergeCell ref="J28:M29"/>
    <mergeCell ref="H31:I31"/>
    <mergeCell ref="U47:Z47"/>
    <mergeCell ref="H40:I40"/>
    <mergeCell ref="U43:Z43"/>
    <mergeCell ref="N36:T36"/>
    <mergeCell ref="N45:T45"/>
    <mergeCell ref="U33:Z33"/>
    <mergeCell ref="J38:M38"/>
    <mergeCell ref="J40:M40"/>
    <mergeCell ref="B17:E17"/>
    <mergeCell ref="H42:I42"/>
    <mergeCell ref="J35:M35"/>
    <mergeCell ref="B19:E19"/>
    <mergeCell ref="B34:E34"/>
    <mergeCell ref="B28:E28"/>
    <mergeCell ref="H30:I30"/>
    <mergeCell ref="B30:E30"/>
    <mergeCell ref="AA48:AF48"/>
    <mergeCell ref="AA30:AF30"/>
    <mergeCell ref="AG37:AM37"/>
    <mergeCell ref="N28:Z28"/>
    <mergeCell ref="AT24:AX24"/>
    <mergeCell ref="AT33:AX33"/>
    <mergeCell ref="AT35:AX35"/>
    <mergeCell ref="AT38:AX38"/>
    <mergeCell ref="AT41:AX41"/>
    <mergeCell ref="AT48:AX48"/>
    <mergeCell ref="AN31:AS31"/>
    <mergeCell ref="AT37:AX37"/>
    <mergeCell ref="AT42:AX42"/>
    <mergeCell ref="AG33:AM33"/>
    <mergeCell ref="AA31:AF31"/>
    <mergeCell ref="AG29:AM29"/>
    <mergeCell ref="U29:Z29"/>
    <mergeCell ref="AG42:AM42"/>
    <mergeCell ref="AG43:AM43"/>
    <mergeCell ref="U42:Z42"/>
    <mergeCell ref="N48:T48"/>
    <mergeCell ref="AT36:AX36"/>
    <mergeCell ref="AA43:AF43"/>
    <mergeCell ref="AG38:AM38"/>
    <mergeCell ref="B4:E4"/>
    <mergeCell ref="H46:I46"/>
    <mergeCell ref="H28:I29"/>
    <mergeCell ref="N35:T35"/>
    <mergeCell ref="J39:M39"/>
    <mergeCell ref="AN42:AS42"/>
    <mergeCell ref="AA46:AF46"/>
    <mergeCell ref="J37:M37"/>
    <mergeCell ref="AT30:AX30"/>
    <mergeCell ref="AG46:AM46"/>
    <mergeCell ref="AA28:AS28"/>
    <mergeCell ref="AG40:AM40"/>
    <mergeCell ref="H32:I32"/>
    <mergeCell ref="AN37:AS37"/>
    <mergeCell ref="U35:Z35"/>
    <mergeCell ref="AT44:AX44"/>
    <mergeCell ref="U44:Z44"/>
    <mergeCell ref="N46:T46"/>
    <mergeCell ref="J32:M32"/>
    <mergeCell ref="AT31:AX31"/>
    <mergeCell ref="U34:Z34"/>
    <mergeCell ref="AN30:AS30"/>
    <mergeCell ref="B8:E8"/>
    <mergeCell ref="U30:Z30"/>
    <mergeCell ref="AT51:AX51"/>
    <mergeCell ref="U49:Z49"/>
    <mergeCell ref="H55:Y55"/>
    <mergeCell ref="U36:Z36"/>
    <mergeCell ref="N29:T29"/>
    <mergeCell ref="AT45:AX45"/>
    <mergeCell ref="B10:E10"/>
    <mergeCell ref="N38:T38"/>
    <mergeCell ref="J41:M41"/>
    <mergeCell ref="AT23:AX23"/>
    <mergeCell ref="N47:T47"/>
    <mergeCell ref="AN48:AS48"/>
    <mergeCell ref="AG41:AM41"/>
    <mergeCell ref="Q24:W24"/>
    <mergeCell ref="AT47:AX47"/>
    <mergeCell ref="AG50:AM50"/>
    <mergeCell ref="N37:T37"/>
    <mergeCell ref="AN38:AS38"/>
    <mergeCell ref="AA42:AF42"/>
    <mergeCell ref="AT43:AX43"/>
    <mergeCell ref="AT46:AX46"/>
    <mergeCell ref="AG49:AM49"/>
    <mergeCell ref="AN40:AS40"/>
    <mergeCell ref="AG36:AM36"/>
  </mergeCells>
  <hyperlinks>
    <hyperlink ref="B4" location="PANDUAN!A1" display="PANDUAN" xr:uid="{00000000-0004-0000-4C00-000000000000}"/>
    <hyperlink ref="B6" location="'EWS DIRECTORY'!A1" display="EWS DIRECTORY" xr:uid="{00000000-0004-0000-4C00-000001000000}"/>
    <hyperlink ref="B8" location="'DATA PEMICU'!A1" display="DATA PEMICU" xr:uid="{00000000-0004-0000-4C00-000002000000}"/>
    <hyperlink ref="B10" location="'DATA PENGUJI'!A1" display="DATA PENGUJI" xr:uid="{00000000-0004-0000-4C00-000003000000}"/>
    <hyperlink ref="B12" location="'MAIN LEVEL'!A1" display="MAIN LEVEL" xr:uid="{00000000-0004-0000-4C00-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Sheet252">
    <tabColor theme="4" tint="-0.249977111117893"/>
  </sheetPr>
  <dimension ref="A1:BJ200"/>
  <sheetViews>
    <sheetView topLeftCell="B6"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62" width="3.6640625" customWidth="1"/>
  </cols>
  <sheetData>
    <row r="1" spans="2:62" ht="14.25" customHeight="1" x14ac:dyDescent="0.25">
      <c r="G1" s="110"/>
      <c r="H1" s="110"/>
      <c r="I1" s="110"/>
      <c r="J1" s="110"/>
      <c r="K1" s="110"/>
      <c r="L1" s="110"/>
      <c r="M1" s="110"/>
      <c r="N1" s="110"/>
      <c r="O1" s="110"/>
      <c r="P1" s="110"/>
      <c r="Q1" s="110"/>
      <c r="R1" s="110"/>
      <c r="S1" s="110"/>
      <c r="T1" s="110"/>
      <c r="U1" s="110"/>
      <c r="V1" s="110"/>
      <c r="W1" s="110"/>
      <c r="X1" s="110"/>
    </row>
    <row r="2" spans="2:62" ht="14.25" customHeight="1" x14ac:dyDescent="0.25">
      <c r="G2" s="55" t="s">
        <v>1674</v>
      </c>
      <c r="H2" s="55"/>
      <c r="I2" s="55"/>
      <c r="J2" s="55"/>
      <c r="K2" s="55"/>
      <c r="L2" s="55"/>
      <c r="M2" s="55"/>
      <c r="N2" s="55"/>
      <c r="AT2" s="443"/>
      <c r="AU2" s="443"/>
      <c r="AV2" s="443"/>
      <c r="AW2" s="443"/>
      <c r="AX2" s="443"/>
      <c r="AY2" s="254"/>
      <c r="AZ2" s="254"/>
      <c r="BA2" s="254"/>
      <c r="BB2" s="254"/>
      <c r="BC2" s="254"/>
      <c r="BD2" s="254"/>
      <c r="BE2" s="254"/>
      <c r="BF2" s="254"/>
      <c r="BG2" s="254"/>
      <c r="BH2" s="254"/>
      <c r="BI2" s="254"/>
      <c r="BJ2" s="254"/>
    </row>
    <row r="3" spans="2:62" ht="14.25" customHeight="1" x14ac:dyDescent="0.25">
      <c r="B3" s="111"/>
      <c r="C3" s="111"/>
      <c r="D3" s="111"/>
      <c r="E3" s="111"/>
      <c r="G3" s="55"/>
      <c r="H3" s="55"/>
      <c r="I3" s="55"/>
      <c r="J3" s="55"/>
      <c r="K3" s="55"/>
      <c r="L3" s="55"/>
      <c r="M3" s="55"/>
      <c r="N3" s="55"/>
      <c r="AT3" s="443"/>
      <c r="AU3" s="443"/>
      <c r="AV3" s="443"/>
      <c r="AW3" s="443"/>
      <c r="AX3" s="443"/>
      <c r="AY3" s="254"/>
      <c r="AZ3" s="254"/>
      <c r="BA3" s="254"/>
      <c r="BB3" s="254"/>
      <c r="BC3" s="254"/>
      <c r="BD3" s="254"/>
      <c r="BE3" s="254"/>
      <c r="BF3" s="254"/>
      <c r="BG3" s="254"/>
      <c r="BH3" s="254"/>
      <c r="BI3" s="254"/>
      <c r="BJ3" s="254"/>
    </row>
    <row r="4" spans="2:62" ht="14.25" customHeight="1" x14ac:dyDescent="0.25">
      <c r="B4" s="762" t="s">
        <v>79</v>
      </c>
      <c r="C4" s="761"/>
      <c r="D4" s="761"/>
      <c r="E4" s="761"/>
      <c r="G4" s="55"/>
      <c r="H4" s="55"/>
      <c r="I4" s="55"/>
      <c r="J4" s="55"/>
      <c r="K4" s="55"/>
      <c r="L4" s="55"/>
      <c r="M4" s="55"/>
      <c r="N4" s="55"/>
      <c r="AT4" s="443"/>
      <c r="AU4" s="443"/>
      <c r="AV4" s="443"/>
      <c r="AW4" s="443"/>
      <c r="AX4" s="443"/>
      <c r="AY4" s="254"/>
      <c r="AZ4" s="254"/>
      <c r="BA4" s="254"/>
      <c r="BB4" s="254"/>
      <c r="BC4" s="254"/>
      <c r="BD4" s="254"/>
      <c r="BE4" s="254"/>
      <c r="BF4" s="254"/>
      <c r="BG4" s="254"/>
      <c r="BH4" s="254"/>
      <c r="BI4" s="254"/>
      <c r="BJ4" s="254"/>
    </row>
    <row r="5" spans="2:62" ht="14.25" customHeight="1" x14ac:dyDescent="0.25">
      <c r="B5" s="111"/>
      <c r="C5" s="111"/>
      <c r="D5" s="111"/>
      <c r="E5" s="111"/>
      <c r="G5" s="55"/>
      <c r="H5" s="55"/>
      <c r="I5" s="55"/>
      <c r="J5" s="55"/>
      <c r="K5" s="55"/>
      <c r="L5" s="55"/>
      <c r="M5" s="55"/>
      <c r="N5" s="55"/>
      <c r="AT5" s="443"/>
      <c r="AU5" s="443"/>
      <c r="AV5" s="443"/>
      <c r="AW5" s="443"/>
      <c r="AX5" s="443"/>
      <c r="AY5" s="254"/>
      <c r="AZ5" s="254"/>
      <c r="BA5" s="254"/>
      <c r="BB5" s="254"/>
      <c r="BC5" s="254"/>
      <c r="BD5" s="254"/>
      <c r="BE5" s="254"/>
      <c r="BF5" s="254"/>
      <c r="BG5" s="254"/>
      <c r="BH5" s="254"/>
      <c r="BI5" s="254"/>
      <c r="BJ5" s="254"/>
    </row>
    <row r="6" spans="2:62" ht="14.25" customHeight="1" x14ac:dyDescent="0.25">
      <c r="B6" s="762" t="s">
        <v>87</v>
      </c>
      <c r="C6" s="761"/>
      <c r="D6" s="761"/>
      <c r="E6" s="761"/>
      <c r="G6" s="55"/>
      <c r="H6" s="55"/>
      <c r="I6" s="55"/>
      <c r="J6" s="55"/>
      <c r="K6" s="55"/>
      <c r="L6" s="55"/>
      <c r="M6" s="55"/>
      <c r="N6" s="55"/>
      <c r="AT6" s="443"/>
      <c r="AU6" s="443"/>
      <c r="AV6" s="443"/>
      <c r="AW6" s="443"/>
      <c r="AX6" s="443"/>
      <c r="AY6" s="254"/>
      <c r="AZ6" s="254"/>
      <c r="BA6" s="254"/>
      <c r="BB6" s="254"/>
      <c r="BC6" s="254"/>
      <c r="BD6" s="254"/>
      <c r="BE6" s="254"/>
      <c r="BF6" s="254"/>
      <c r="BG6" s="254"/>
      <c r="BH6" s="254"/>
      <c r="BI6" s="254"/>
      <c r="BJ6" s="254"/>
    </row>
    <row r="7" spans="2:62" ht="15" customHeight="1" x14ac:dyDescent="0.25">
      <c r="B7" s="111"/>
      <c r="C7" s="111"/>
      <c r="D7" s="111"/>
      <c r="E7" s="111"/>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443"/>
      <c r="AU7" s="443"/>
      <c r="AV7" s="443"/>
      <c r="AW7" s="443"/>
      <c r="AX7" s="443"/>
      <c r="AY7" s="254"/>
      <c r="AZ7" s="254"/>
      <c r="BA7" s="254"/>
      <c r="BB7" s="254"/>
      <c r="BC7" s="254"/>
      <c r="BD7" s="254"/>
      <c r="BE7" s="254"/>
      <c r="BF7" s="254"/>
      <c r="BG7" s="254"/>
      <c r="BH7" s="254"/>
      <c r="BI7" s="254"/>
      <c r="BJ7" s="254"/>
    </row>
    <row r="8" spans="2:62" ht="14.25" customHeight="1" x14ac:dyDescent="0.25">
      <c r="B8" s="762" t="s">
        <v>94</v>
      </c>
      <c r="C8" s="761"/>
      <c r="D8" s="761"/>
      <c r="E8" s="761"/>
      <c r="G8" s="55"/>
      <c r="H8" s="55"/>
      <c r="I8" s="55"/>
      <c r="J8" s="55"/>
      <c r="K8" s="55"/>
      <c r="L8" s="55"/>
      <c r="M8" s="55"/>
      <c r="N8" s="55"/>
      <c r="AT8" s="443"/>
      <c r="AU8" s="443"/>
      <c r="AV8" s="443"/>
      <c r="AW8" s="443"/>
      <c r="AX8" s="443"/>
      <c r="AY8" s="254"/>
      <c r="AZ8" s="254"/>
      <c r="BA8" s="254"/>
      <c r="BB8" s="254"/>
      <c r="BC8" s="254"/>
      <c r="BD8" s="254"/>
      <c r="BE8" s="254"/>
      <c r="BF8" s="254"/>
      <c r="BG8" s="254"/>
      <c r="BH8" s="254"/>
      <c r="BI8" s="254"/>
      <c r="BJ8" s="254"/>
    </row>
    <row r="9" spans="2:62" ht="14.25" customHeight="1" x14ac:dyDescent="0.25">
      <c r="B9" s="111"/>
      <c r="C9" s="111"/>
      <c r="D9" s="111"/>
      <c r="E9" s="111"/>
      <c r="G9" s="999" t="str">
        <f>"Rincian "&amp;'C-2'!G9&amp;" "&amp;'C-2-1'!M20</f>
        <v>Rincian Biaya Transportasi Berdasarkan Analisis SPT dan Laporan Keuangan</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c r="AU9" s="443"/>
      <c r="AV9" s="443"/>
      <c r="AW9" s="443"/>
      <c r="AX9" s="443"/>
      <c r="AY9" s="254"/>
      <c r="AZ9" s="254"/>
      <c r="BA9" s="254"/>
      <c r="BB9" s="254"/>
      <c r="BC9" s="254"/>
      <c r="BD9" s="254"/>
      <c r="BE9" s="254"/>
      <c r="BF9" s="254"/>
      <c r="BG9" s="254"/>
      <c r="BH9" s="254"/>
      <c r="BI9" s="254"/>
      <c r="BJ9" s="254"/>
    </row>
    <row r="10" spans="2:62" ht="14.25" customHeight="1" x14ac:dyDescent="0.25">
      <c r="B10" s="762" t="s">
        <v>101</v>
      </c>
      <c r="C10" s="761"/>
      <c r="D10" s="761"/>
      <c r="E10" s="761"/>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c r="AU10" s="443"/>
      <c r="AV10" s="443"/>
      <c r="AW10" s="443"/>
      <c r="AX10" s="443"/>
      <c r="AY10" s="254"/>
      <c r="AZ10" s="254"/>
      <c r="BA10" s="254"/>
      <c r="BB10" s="254"/>
      <c r="BC10" s="254"/>
      <c r="BD10" s="254"/>
      <c r="BE10" s="254"/>
      <c r="BF10" s="254"/>
      <c r="BG10" s="254"/>
      <c r="BH10" s="254"/>
      <c r="BI10" s="254"/>
      <c r="BJ10" s="254"/>
    </row>
    <row r="11" spans="2:62"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c r="AU11" s="443"/>
      <c r="AV11" s="443"/>
      <c r="AW11" s="443"/>
      <c r="AX11" s="443"/>
      <c r="AY11" s="254"/>
      <c r="AZ11" s="254"/>
      <c r="BA11" s="254"/>
      <c r="BB11" s="254"/>
      <c r="BC11" s="254"/>
      <c r="BD11" s="254"/>
      <c r="BE11" s="254"/>
      <c r="BF11" s="254"/>
      <c r="BG11" s="254"/>
      <c r="BH11" s="254"/>
      <c r="BI11" s="254"/>
      <c r="BJ11" s="254"/>
    </row>
    <row r="12" spans="2:62" ht="14.25" customHeight="1" x14ac:dyDescent="0.25">
      <c r="B12" s="762" t="s">
        <v>106</v>
      </c>
      <c r="C12" s="761"/>
      <c r="D12" s="761"/>
      <c r="E12" s="761"/>
      <c r="G12" s="254"/>
      <c r="H12" s="254"/>
      <c r="I12" s="254"/>
      <c r="J12" s="254"/>
      <c r="K12" s="254"/>
      <c r="L12" s="254"/>
      <c r="M12" s="254"/>
      <c r="N12" s="254"/>
      <c r="AT12" s="443"/>
      <c r="AU12" s="443"/>
      <c r="AV12" s="443"/>
      <c r="AW12" s="443"/>
      <c r="AX12" s="443"/>
      <c r="AY12" s="254"/>
      <c r="AZ12" s="254"/>
      <c r="BA12" s="254"/>
      <c r="BB12" s="254"/>
      <c r="BC12" s="254"/>
      <c r="BD12" s="254"/>
      <c r="BE12" s="254"/>
      <c r="BF12" s="254"/>
      <c r="BG12" s="254"/>
      <c r="BH12" s="254"/>
      <c r="BI12" s="254"/>
      <c r="BJ12" s="254"/>
    </row>
    <row r="13" spans="2:62" ht="14.25" customHeight="1" x14ac:dyDescent="0.25">
      <c r="B13" s="962" t="str">
        <f>HYPERLINK("#'"&amp;'EWS DIRECTORY'!$J$74&amp;"'!A1",'EWS DIRECTORY'!$J$74)</f>
        <v>C-2</v>
      </c>
      <c r="C13" s="761"/>
      <c r="D13" s="761"/>
      <c r="E13" s="761"/>
      <c r="G13" s="55" t="s">
        <v>1680</v>
      </c>
      <c r="H13" s="55"/>
      <c r="I13" s="254"/>
      <c r="J13" s="254"/>
      <c r="K13" s="254"/>
      <c r="L13" s="254"/>
      <c r="M13" s="254"/>
      <c r="N13" s="254"/>
      <c r="AT13" s="443"/>
      <c r="AU13" s="443"/>
      <c r="AV13" s="443"/>
      <c r="AW13" s="443"/>
      <c r="AX13" s="443"/>
      <c r="AY13" s="254"/>
      <c r="AZ13" s="254"/>
      <c r="BA13" s="254"/>
      <c r="BB13" s="254"/>
      <c r="BC13" s="254"/>
      <c r="BD13" s="254"/>
      <c r="BE13" s="254"/>
      <c r="BF13" s="254"/>
      <c r="BG13" s="254"/>
      <c r="BH13" s="254"/>
      <c r="BI13" s="254"/>
      <c r="BJ13" s="254"/>
    </row>
    <row r="14" spans="2:62" ht="14.25" customHeight="1" x14ac:dyDescent="0.25">
      <c r="B14" s="931" t="str">
        <f>HYPERLINK("#'"&amp;'EWS DIRECTORY'!$J$75&amp;"'!A1",'EWS DIRECTORY'!$J$75)</f>
        <v>C-2-1</v>
      </c>
      <c r="C14" s="761"/>
      <c r="D14" s="761"/>
      <c r="E14" s="761"/>
      <c r="G14" s="55"/>
      <c r="H14" s="55"/>
      <c r="I14" s="254"/>
      <c r="J14" s="254"/>
      <c r="K14" s="254"/>
      <c r="L14" s="254"/>
      <c r="M14" s="254"/>
      <c r="N14" s="254"/>
      <c r="AT14" s="443"/>
      <c r="AU14" s="443"/>
      <c r="AV14" s="443"/>
      <c r="AW14" s="443"/>
      <c r="AX14" s="443"/>
      <c r="AY14" s="254"/>
      <c r="AZ14" s="254"/>
      <c r="BA14" s="254"/>
      <c r="BB14" s="254"/>
      <c r="BC14" s="254"/>
      <c r="BD14" s="254"/>
      <c r="BE14" s="254"/>
      <c r="BF14" s="254"/>
      <c r="BG14" s="254"/>
      <c r="BH14" s="254"/>
      <c r="BI14" s="254"/>
      <c r="BJ14" s="254"/>
    </row>
    <row r="15" spans="2:62" ht="14.25" customHeight="1" x14ac:dyDescent="0.25">
      <c r="B15" s="929" t="str">
        <f>HYPERLINK("#'"&amp;'EWS DIRECTORY'!$J$76&amp;"'!A1",'EWS DIRECTORY'!$J$76)</f>
        <v>C-2-1-1</v>
      </c>
      <c r="C15" s="761"/>
      <c r="D15" s="761"/>
      <c r="E15" s="761"/>
      <c r="G15" s="55"/>
      <c r="H15" s="55"/>
      <c r="I15" s="254"/>
      <c r="J15" s="254"/>
      <c r="K15" s="254"/>
      <c r="L15" s="254"/>
      <c r="M15" s="254"/>
      <c r="N15" s="254"/>
      <c r="AT15" s="443"/>
      <c r="AU15" s="443"/>
      <c r="AV15" s="443"/>
      <c r="AW15" s="443"/>
      <c r="AX15" s="443"/>
      <c r="AY15" s="254"/>
      <c r="AZ15" s="254"/>
      <c r="BA15" s="254"/>
      <c r="BB15" s="254"/>
      <c r="BC15" s="254"/>
      <c r="BD15" s="254"/>
      <c r="BE15" s="254"/>
      <c r="BF15" s="254"/>
      <c r="BG15" s="254"/>
      <c r="BH15" s="254"/>
      <c r="BI15" s="254"/>
      <c r="BJ15" s="254"/>
    </row>
    <row r="16" spans="2:62" ht="14.25" customHeight="1" x14ac:dyDescent="0.25">
      <c r="B16" s="927" t="str">
        <f>HYPERLINK("#'"&amp;'EWS DIRECTORY'!$J$77&amp;"'!A1",'EWS DIRECTORY'!$J$77)</f>
        <v>C-2-1-2</v>
      </c>
      <c r="C16" s="761"/>
      <c r="D16" s="761"/>
      <c r="E16" s="761"/>
      <c r="G16" s="55"/>
      <c r="H16" s="55"/>
      <c r="I16" s="254"/>
      <c r="J16" s="254"/>
      <c r="K16" s="254"/>
      <c r="L16" s="254"/>
      <c r="M16" s="254"/>
      <c r="N16" s="254"/>
      <c r="AT16" s="443"/>
      <c r="AU16" s="443"/>
      <c r="AV16" s="443"/>
      <c r="AW16" s="443"/>
      <c r="AX16" s="443"/>
      <c r="AY16" s="254"/>
      <c r="AZ16" s="254"/>
      <c r="BA16" s="254"/>
      <c r="BB16" s="254"/>
      <c r="BC16" s="254"/>
      <c r="BD16" s="254"/>
      <c r="BE16" s="254"/>
      <c r="BF16" s="254"/>
      <c r="BG16" s="254"/>
      <c r="BH16" s="254"/>
      <c r="BI16" s="254"/>
      <c r="BJ16" s="254"/>
    </row>
    <row r="17" spans="2:62" ht="14.25" customHeight="1" x14ac:dyDescent="0.25">
      <c r="B17" s="929" t="str">
        <f>HYPERLINK("#'"&amp;'EWS DIRECTORY'!$J$78&amp;"'!A1",'EWS DIRECTORY'!$J$78)</f>
        <v>C-2-1-3</v>
      </c>
      <c r="C17" s="761"/>
      <c r="D17" s="761"/>
      <c r="E17" s="761"/>
      <c r="G17" s="55" t="s">
        <v>1681</v>
      </c>
      <c r="H17" s="55"/>
      <c r="I17" s="55"/>
      <c r="J17" s="254"/>
      <c r="K17" s="254"/>
      <c r="L17" s="254"/>
      <c r="M17" s="254"/>
      <c r="N17" s="254"/>
      <c r="AT17" s="443"/>
      <c r="AU17" s="443"/>
      <c r="AV17" s="443"/>
      <c r="AW17" s="443"/>
      <c r="AX17" s="443"/>
      <c r="AY17" s="254"/>
      <c r="AZ17" s="254"/>
      <c r="BA17" s="254"/>
      <c r="BB17" s="254"/>
      <c r="BC17" s="254"/>
      <c r="BD17" s="254"/>
      <c r="BE17" s="254"/>
      <c r="BF17" s="254"/>
      <c r="BG17" s="254"/>
      <c r="BH17" s="254"/>
      <c r="BI17" s="254"/>
      <c r="BJ17" s="254"/>
    </row>
    <row r="18" spans="2:62" ht="14.25" customHeight="1" x14ac:dyDescent="0.25">
      <c r="B18" s="929" t="str">
        <f>HYPERLINK("#'"&amp;'EWS DIRECTORY'!$J$79&amp;"'!A1",'EWS DIRECTORY'!$J$79)</f>
        <v>C-2-1-4</v>
      </c>
      <c r="C18" s="761"/>
      <c r="D18" s="761"/>
      <c r="E18" s="761"/>
      <c r="G18" s="55" t="s">
        <v>1744</v>
      </c>
      <c r="H18" s="55"/>
      <c r="I18" s="55" t="s">
        <v>1744</v>
      </c>
      <c r="J18" s="254"/>
      <c r="K18" s="254"/>
      <c r="L18" s="254"/>
      <c r="M18" s="254"/>
      <c r="N18" s="254"/>
      <c r="W18" s="540"/>
      <c r="X18" s="540"/>
      <c r="Y18" s="540"/>
      <c r="Z18" s="540"/>
      <c r="AA18" s="540"/>
      <c r="AT18" s="443"/>
      <c r="AU18" s="443"/>
      <c r="AV18" s="443"/>
      <c r="AW18" s="443"/>
      <c r="AX18" s="443"/>
      <c r="AY18" s="271"/>
      <c r="AZ18" s="271"/>
      <c r="BA18" s="271"/>
      <c r="BB18" s="271"/>
      <c r="BC18" s="271"/>
      <c r="BD18" s="271"/>
      <c r="BE18" s="271"/>
      <c r="BF18" s="271"/>
      <c r="BG18" s="271"/>
      <c r="BH18" s="271"/>
      <c r="BI18" s="271"/>
      <c r="BJ18" s="271"/>
    </row>
    <row r="19" spans="2:62" ht="14.25" customHeight="1" x14ac:dyDescent="0.25">
      <c r="B19" s="929" t="str">
        <f>HYPERLINK("#'"&amp;'EWS DIRECTORY'!$J$80&amp;"'!A1",'EWS DIRECTORY'!$J$80)</f>
        <v>C-2-1-5</v>
      </c>
      <c r="C19" s="761"/>
      <c r="D19" s="761"/>
      <c r="E19" s="761"/>
      <c r="W19" s="540"/>
      <c r="X19" s="540"/>
      <c r="Y19" s="540"/>
      <c r="Z19" s="540"/>
      <c r="AA19" s="540"/>
      <c r="AT19" s="443"/>
      <c r="AU19" s="443"/>
      <c r="AV19" s="443"/>
      <c r="AW19" s="443"/>
      <c r="AX19" s="443"/>
      <c r="AY19" s="254"/>
      <c r="AZ19" s="254"/>
      <c r="BA19" s="254"/>
      <c r="BB19" s="254"/>
      <c r="BC19" s="254"/>
      <c r="BD19" s="254"/>
      <c r="BE19" s="254"/>
      <c r="BF19" s="254"/>
      <c r="BG19" s="254"/>
      <c r="BH19" s="254"/>
      <c r="BI19" s="254"/>
      <c r="BJ19" s="254"/>
    </row>
    <row r="20" spans="2:62" ht="14.25" customHeight="1" x14ac:dyDescent="0.25">
      <c r="B20" s="929" t="str">
        <f>HYPERLINK("#'"&amp;'EWS DIRECTORY'!$J$81&amp;"'!A1",'EWS DIRECTORY'!$J$81)</f>
        <v>C-2-1-6</v>
      </c>
      <c r="C20" s="761"/>
      <c r="D20" s="761"/>
      <c r="E20" s="761"/>
      <c r="G20" s="55" t="s">
        <v>1851</v>
      </c>
      <c r="W20" s="540"/>
      <c r="X20" s="540"/>
      <c r="Y20" s="540"/>
      <c r="Z20" s="540"/>
      <c r="AA20" s="540"/>
      <c r="AT20" s="443"/>
      <c r="AU20" s="443"/>
      <c r="AV20" s="443"/>
      <c r="AW20" s="443"/>
      <c r="AX20" s="443"/>
      <c r="AY20" s="254"/>
      <c r="AZ20" s="254"/>
      <c r="BA20" s="254"/>
      <c r="BB20" s="254"/>
      <c r="BC20" s="254"/>
      <c r="BD20" s="254"/>
      <c r="BE20" s="254"/>
      <c r="BF20" s="254"/>
      <c r="BG20" s="254"/>
      <c r="BH20" s="254"/>
      <c r="BI20" s="254"/>
      <c r="BJ20" s="254"/>
    </row>
    <row r="21" spans="2:62" ht="14.25" customHeight="1" x14ac:dyDescent="0.25">
      <c r="G21" s="55"/>
      <c r="W21" s="540"/>
      <c r="X21" s="540"/>
      <c r="Y21" s="540"/>
      <c r="Z21" s="540"/>
      <c r="AA21" s="540"/>
      <c r="AT21" s="443"/>
      <c r="AU21" s="443"/>
      <c r="AV21" s="443"/>
      <c r="AW21" s="443"/>
      <c r="AX21" s="443"/>
      <c r="AY21" s="254"/>
      <c r="AZ21" s="254"/>
      <c r="BA21" s="254"/>
      <c r="BB21" s="254"/>
      <c r="BC21" s="254"/>
      <c r="BD21" s="254"/>
      <c r="BE21" s="254"/>
      <c r="BF21" s="254"/>
      <c r="BG21" s="254"/>
      <c r="BH21" s="254"/>
      <c r="BI21" s="254"/>
      <c r="BJ21" s="254"/>
    </row>
    <row r="22" spans="2:62" ht="14.25" customHeight="1" x14ac:dyDescent="0.25">
      <c r="G22" s="55"/>
      <c r="H22" s="1086" t="s">
        <v>107</v>
      </c>
      <c r="I22" s="790"/>
      <c r="J22" s="1087" t="s">
        <v>1767</v>
      </c>
      <c r="K22" s="789"/>
      <c r="L22" s="1082" t="s">
        <v>1852</v>
      </c>
      <c r="M22" s="764"/>
      <c r="N22" s="764"/>
      <c r="O22" s="764"/>
      <c r="P22" s="764"/>
      <c r="Q22" s="764"/>
      <c r="R22" s="764"/>
      <c r="S22" s="764"/>
      <c r="T22" s="764"/>
      <c r="U22" s="765"/>
      <c r="V22" s="1083" t="s">
        <v>1853</v>
      </c>
      <c r="W22" s="764"/>
      <c r="X22" s="764"/>
      <c r="Y22" s="764"/>
      <c r="Z22" s="764"/>
      <c r="AA22" s="764"/>
      <c r="AB22" s="764"/>
      <c r="AC22" s="764"/>
      <c r="AD22" s="764"/>
      <c r="AE22" s="764"/>
      <c r="AF22" s="764"/>
      <c r="AG22" s="764"/>
      <c r="AH22" s="764"/>
      <c r="AI22" s="764"/>
      <c r="AJ22" s="764"/>
      <c r="AK22" s="764"/>
      <c r="AL22" s="764"/>
      <c r="AM22" s="764"/>
      <c r="AN22" s="765"/>
      <c r="AO22" s="1084" t="s">
        <v>1770</v>
      </c>
      <c r="AP22" s="764"/>
      <c r="AQ22" s="764"/>
      <c r="AR22" s="764"/>
      <c r="AS22" s="764"/>
      <c r="AT22" s="765"/>
      <c r="AU22" s="308"/>
    </row>
    <row r="23" spans="2:62" ht="15" customHeight="1" x14ac:dyDescent="0.25">
      <c r="G23" s="55"/>
      <c r="H23" s="1077">
        <v>1</v>
      </c>
      <c r="I23" s="765"/>
      <c r="J23" s="1081"/>
      <c r="K23" s="764"/>
      <c r="L23" s="1077"/>
      <c r="M23" s="764"/>
      <c r="N23" s="764"/>
      <c r="O23" s="764"/>
      <c r="P23" s="764"/>
      <c r="Q23" s="764"/>
      <c r="R23" s="764"/>
      <c r="S23" s="764"/>
      <c r="T23" s="764"/>
      <c r="U23" s="765"/>
      <c r="V23" s="1085"/>
      <c r="W23" s="764"/>
      <c r="X23" s="764"/>
      <c r="Y23" s="764"/>
      <c r="Z23" s="764"/>
      <c r="AA23" s="764"/>
      <c r="AB23" s="764"/>
      <c r="AC23" s="764"/>
      <c r="AD23" s="764"/>
      <c r="AE23" s="764"/>
      <c r="AF23" s="764"/>
      <c r="AG23" s="764"/>
      <c r="AH23" s="764"/>
      <c r="AI23" s="764"/>
      <c r="AJ23" s="764"/>
      <c r="AK23" s="764"/>
      <c r="AL23" s="764"/>
      <c r="AM23" s="764"/>
      <c r="AN23" s="765"/>
      <c r="AO23" s="1078"/>
      <c r="AP23" s="764"/>
      <c r="AQ23" s="764"/>
      <c r="AR23" s="764"/>
      <c r="AS23" s="764"/>
      <c r="AT23" s="765"/>
      <c r="AU23" s="254"/>
    </row>
    <row r="24" spans="2:62" ht="14.25" customHeight="1" x14ac:dyDescent="0.25">
      <c r="W24" s="540"/>
      <c r="X24" s="540"/>
      <c r="Y24" s="540"/>
      <c r="Z24" s="540"/>
      <c r="AA24" s="540"/>
      <c r="AT24" s="443"/>
      <c r="AU24" s="254"/>
    </row>
    <row r="25" spans="2:62" ht="14.25" customHeight="1" x14ac:dyDescent="0.25">
      <c r="W25" s="540"/>
      <c r="X25" s="540"/>
      <c r="Y25" s="540"/>
      <c r="Z25" s="540"/>
      <c r="AA25" s="540"/>
      <c r="AS25" s="443"/>
      <c r="AT25" s="443"/>
      <c r="AU25" s="254"/>
    </row>
    <row r="26" spans="2:62" ht="15" customHeight="1" x14ac:dyDescent="0.25">
      <c r="W26" s="540"/>
      <c r="X26" s="540"/>
      <c r="Y26" s="540"/>
      <c r="Z26" s="540"/>
      <c r="AA26" s="540"/>
      <c r="AS26" s="443"/>
      <c r="AT26" s="443"/>
      <c r="AU26" s="254"/>
    </row>
    <row r="27" spans="2:62" ht="15" customHeight="1" x14ac:dyDescent="0.25">
      <c r="H27" s="976" t="s">
        <v>1795</v>
      </c>
      <c r="I27" s="824"/>
      <c r="J27" s="824"/>
      <c r="K27" s="824"/>
      <c r="L27" s="824"/>
      <c r="M27" s="824"/>
      <c r="N27" s="824"/>
      <c r="O27" s="824"/>
      <c r="P27" s="824"/>
      <c r="Q27" s="824"/>
      <c r="R27" s="824"/>
      <c r="S27" s="824"/>
      <c r="T27" s="824"/>
      <c r="U27" s="824"/>
      <c r="V27" s="824"/>
      <c r="W27" s="824"/>
      <c r="X27" s="824"/>
      <c r="Y27" s="825"/>
      <c r="Z27" s="1164" t="s">
        <v>1796</v>
      </c>
      <c r="AA27" s="824"/>
      <c r="AB27" s="824"/>
      <c r="AC27" s="824"/>
      <c r="AD27" s="824"/>
      <c r="AE27" s="824"/>
      <c r="AF27" s="824"/>
      <c r="AG27" s="824"/>
      <c r="AH27" s="824"/>
      <c r="AI27" s="824"/>
      <c r="AJ27" s="824"/>
      <c r="AK27" s="824"/>
      <c r="AL27" s="824"/>
      <c r="AM27" s="824"/>
      <c r="AN27" s="824"/>
      <c r="AO27" s="824"/>
      <c r="AP27" s="824"/>
      <c r="AQ27" s="825"/>
      <c r="AS27" s="443"/>
      <c r="AT27" s="443"/>
      <c r="AU27" s="254"/>
    </row>
    <row r="28" spans="2:62" ht="14.25" customHeight="1" x14ac:dyDescent="0.25">
      <c r="B28" s="760"/>
      <c r="C28" s="761"/>
      <c r="D28" s="761"/>
      <c r="E28" s="761"/>
      <c r="H28" s="257" t="s">
        <v>796</v>
      </c>
      <c r="I28" s="258"/>
      <c r="J28" s="258"/>
      <c r="K28" s="258"/>
      <c r="L28" s="258"/>
      <c r="M28" s="258"/>
      <c r="N28" s="258"/>
      <c r="O28" s="258"/>
      <c r="P28" s="258"/>
      <c r="Q28" s="259"/>
      <c r="R28" s="257" t="s">
        <v>1511</v>
      </c>
      <c r="S28" s="258"/>
      <c r="T28" s="258"/>
      <c r="U28" s="259"/>
      <c r="V28" s="257" t="s">
        <v>1510</v>
      </c>
      <c r="W28" s="541"/>
      <c r="X28" s="541"/>
      <c r="Y28" s="542"/>
      <c r="Z28" s="543" t="s">
        <v>796</v>
      </c>
      <c r="AA28" s="541"/>
      <c r="AB28" s="258"/>
      <c r="AC28" s="258"/>
      <c r="AD28" s="258"/>
      <c r="AE28" s="258"/>
      <c r="AF28" s="258"/>
      <c r="AG28" s="258"/>
      <c r="AH28" s="258"/>
      <c r="AI28" s="259"/>
      <c r="AJ28" s="257" t="s">
        <v>1511</v>
      </c>
      <c r="AK28" s="258"/>
      <c r="AL28" s="258"/>
      <c r="AM28" s="259"/>
      <c r="AN28" s="257" t="s">
        <v>1510</v>
      </c>
      <c r="AO28" s="258"/>
      <c r="AP28" s="258"/>
      <c r="AQ28" s="259"/>
      <c r="AS28" s="443"/>
      <c r="AT28" s="443"/>
      <c r="AU28" s="254"/>
    </row>
    <row r="29" spans="2:62" ht="14.25" customHeight="1" x14ac:dyDescent="0.25">
      <c r="H29" s="260"/>
      <c r="Q29" s="261"/>
      <c r="R29" s="260"/>
      <c r="U29" s="261"/>
      <c r="V29" s="260"/>
      <c r="Y29" s="261"/>
      <c r="Z29" s="260"/>
      <c r="AI29" s="261"/>
      <c r="AJ29" s="260"/>
      <c r="AM29" s="261"/>
      <c r="AN29" s="260"/>
      <c r="AQ29" s="261"/>
      <c r="AS29" s="443"/>
      <c r="AT29" s="443"/>
      <c r="AU29" s="254"/>
    </row>
    <row r="30" spans="2:62" ht="14.25" customHeight="1" x14ac:dyDescent="0.25">
      <c r="B30" s="760"/>
      <c r="C30" s="761"/>
      <c r="D30" s="761"/>
      <c r="E30" s="761"/>
      <c r="H30" s="260"/>
      <c r="Q30" s="261"/>
      <c r="R30" s="260"/>
      <c r="U30" s="261"/>
      <c r="V30" s="260"/>
      <c r="Y30" s="261"/>
      <c r="Z30" s="260"/>
      <c r="AI30" s="261"/>
      <c r="AJ30" s="260"/>
      <c r="AM30" s="261"/>
      <c r="AN30" s="260"/>
      <c r="AQ30" s="261"/>
      <c r="AS30" s="443"/>
      <c r="AT30" s="443"/>
      <c r="AU30" s="254"/>
    </row>
    <row r="31" spans="2:62" ht="14.25" customHeight="1" x14ac:dyDescent="0.25">
      <c r="H31" s="260"/>
      <c r="Q31" s="261"/>
      <c r="R31" s="260"/>
      <c r="U31" s="261"/>
      <c r="V31" s="260"/>
      <c r="Y31" s="261"/>
      <c r="Z31" s="260"/>
      <c r="AI31" s="261"/>
      <c r="AJ31" s="260"/>
      <c r="AM31" s="261"/>
      <c r="AN31" s="260"/>
      <c r="AQ31" s="261"/>
      <c r="AS31" s="443"/>
      <c r="AT31" s="443"/>
      <c r="AU31" s="443"/>
      <c r="AV31" s="443"/>
      <c r="AW31" s="443"/>
      <c r="AX31" s="443"/>
      <c r="AY31" s="254"/>
      <c r="AZ31" s="254"/>
      <c r="BA31" s="254"/>
      <c r="BB31" s="254"/>
      <c r="BC31" s="254"/>
      <c r="BD31" s="254"/>
      <c r="BE31" s="254"/>
      <c r="BF31" s="254"/>
      <c r="BG31" s="254"/>
      <c r="BH31" s="254"/>
      <c r="BI31" s="254"/>
      <c r="BJ31" s="254"/>
    </row>
    <row r="32" spans="2:62" ht="14.25" customHeight="1" x14ac:dyDescent="0.25">
      <c r="B32" s="760"/>
      <c r="C32" s="761"/>
      <c r="D32" s="761"/>
      <c r="E32" s="761"/>
      <c r="H32" s="260"/>
      <c r="Q32" s="261"/>
      <c r="R32" s="260"/>
      <c r="U32" s="261"/>
      <c r="V32" s="260"/>
      <c r="Y32" s="261"/>
      <c r="Z32" s="260"/>
      <c r="AI32" s="261"/>
      <c r="AJ32" s="260"/>
      <c r="AM32" s="261"/>
      <c r="AN32" s="260"/>
      <c r="AQ32" s="261"/>
      <c r="AS32" s="443"/>
      <c r="AT32" s="443"/>
      <c r="AU32" s="443"/>
      <c r="AV32" s="443"/>
      <c r="AW32" s="443"/>
      <c r="AX32" s="443"/>
      <c r="AY32" s="254"/>
      <c r="AZ32" s="254"/>
      <c r="BA32" s="254"/>
      <c r="BB32" s="254"/>
      <c r="BC32" s="254"/>
      <c r="BD32" s="254"/>
      <c r="BE32" s="254"/>
      <c r="BF32" s="254"/>
      <c r="BG32" s="254"/>
      <c r="BH32" s="254"/>
      <c r="BI32" s="254"/>
      <c r="BJ32" s="254"/>
    </row>
    <row r="33" spans="2:62" ht="14.25" customHeight="1" x14ac:dyDescent="0.25">
      <c r="H33" s="262"/>
      <c r="I33" s="263"/>
      <c r="J33" s="263"/>
      <c r="K33" s="263"/>
      <c r="L33" s="263"/>
      <c r="M33" s="263"/>
      <c r="N33" s="263"/>
      <c r="O33" s="263"/>
      <c r="P33" s="263"/>
      <c r="Q33" s="264"/>
      <c r="R33" s="262"/>
      <c r="S33" s="263"/>
      <c r="T33" s="263"/>
      <c r="U33" s="264"/>
      <c r="V33" s="262"/>
      <c r="W33" s="263"/>
      <c r="X33" s="263"/>
      <c r="Y33" s="264"/>
      <c r="Z33" s="262"/>
      <c r="AA33" s="263"/>
      <c r="AB33" s="263"/>
      <c r="AC33" s="263"/>
      <c r="AD33" s="263"/>
      <c r="AE33" s="263"/>
      <c r="AF33" s="263"/>
      <c r="AG33" s="263"/>
      <c r="AH33" s="263"/>
      <c r="AI33" s="264"/>
      <c r="AJ33" s="262"/>
      <c r="AK33" s="263"/>
      <c r="AL33" s="263"/>
      <c r="AM33" s="264"/>
      <c r="AN33" s="262"/>
      <c r="AO33" s="263"/>
      <c r="AP33" s="263"/>
      <c r="AQ33" s="264"/>
      <c r="AS33" s="443"/>
      <c r="AT33" s="443"/>
      <c r="AU33" s="443"/>
      <c r="AV33" s="443"/>
      <c r="AW33" s="443"/>
      <c r="AX33" s="443"/>
      <c r="AY33" s="254"/>
      <c r="AZ33" s="254"/>
      <c r="BA33" s="254"/>
      <c r="BB33" s="254"/>
      <c r="BC33" s="254"/>
      <c r="BD33" s="254"/>
      <c r="BE33" s="254"/>
      <c r="BF33" s="254"/>
      <c r="BG33" s="254"/>
      <c r="BH33" s="254"/>
      <c r="BI33" s="254"/>
      <c r="BJ33" s="254"/>
    </row>
    <row r="34" spans="2:62" ht="14.25" customHeight="1" x14ac:dyDescent="0.25">
      <c r="B34" s="760"/>
      <c r="C34" s="761"/>
      <c r="D34" s="761"/>
      <c r="E34" s="761"/>
      <c r="G34" s="223"/>
      <c r="AM34" s="265" t="s">
        <v>1797</v>
      </c>
      <c r="AN34" s="131" t="str">
        <f>'C-2-1'!U20</f>
        <v>C-2-1-2</v>
      </c>
      <c r="AS34" s="443"/>
      <c r="AT34" s="443"/>
      <c r="AU34" s="443"/>
      <c r="AV34" s="443"/>
      <c r="AW34" s="443"/>
      <c r="AX34" s="443"/>
      <c r="AY34" s="254"/>
      <c r="AZ34" s="254"/>
      <c r="BA34" s="254"/>
      <c r="BB34" s="254"/>
      <c r="BC34" s="254"/>
      <c r="BD34" s="254"/>
      <c r="BE34" s="254"/>
      <c r="BF34" s="254"/>
      <c r="BG34" s="254"/>
      <c r="BH34" s="254"/>
      <c r="BI34" s="254"/>
      <c r="BJ34" s="254"/>
    </row>
    <row r="35" spans="2:62" ht="14.25" customHeight="1" x14ac:dyDescent="0.25">
      <c r="G35" s="223"/>
      <c r="AS35" s="443"/>
      <c r="AT35" s="443"/>
      <c r="AU35" s="443"/>
      <c r="AV35" s="443"/>
      <c r="AW35" s="443"/>
      <c r="AX35" s="443"/>
      <c r="AY35" s="254"/>
      <c r="AZ35" s="254"/>
      <c r="BA35" s="254"/>
      <c r="BB35" s="254"/>
      <c r="BC35" s="254"/>
      <c r="BD35" s="254"/>
      <c r="BE35" s="254"/>
      <c r="BF35" s="254"/>
      <c r="BG35" s="254"/>
      <c r="BH35" s="254"/>
      <c r="BI35" s="254"/>
      <c r="BJ35" s="254"/>
    </row>
    <row r="36" spans="2:62" ht="14.25" customHeight="1" x14ac:dyDescent="0.25">
      <c r="B36" s="760"/>
      <c r="C36" s="761"/>
      <c r="D36" s="761"/>
      <c r="E36" s="761"/>
      <c r="G36" s="223"/>
      <c r="H36" s="110"/>
      <c r="I36" s="110"/>
      <c r="J36" s="110"/>
      <c r="K36" s="110"/>
      <c r="L36" s="110"/>
      <c r="M36" s="110"/>
      <c r="N36" s="110"/>
      <c r="O36" s="110"/>
      <c r="P36" s="110"/>
      <c r="Q36" s="110"/>
      <c r="R36" s="110"/>
      <c r="S36" s="110"/>
      <c r="T36" s="110"/>
      <c r="U36" s="110"/>
      <c r="V36" s="110"/>
      <c r="W36" s="110"/>
      <c r="X36" s="110"/>
      <c r="AU36" s="443"/>
      <c r="AV36" s="443"/>
      <c r="AW36" s="443"/>
      <c r="AX36" s="443"/>
      <c r="AY36" s="254"/>
      <c r="AZ36" s="254"/>
      <c r="BA36" s="254"/>
      <c r="BB36" s="254"/>
      <c r="BC36" s="254"/>
      <c r="BD36" s="254"/>
      <c r="BE36" s="254"/>
      <c r="BF36" s="254"/>
      <c r="BG36" s="254"/>
      <c r="BH36" s="254"/>
      <c r="BI36" s="254"/>
      <c r="BJ36" s="254"/>
    </row>
    <row r="37" spans="2:62" ht="14.25" customHeight="1" x14ac:dyDescent="0.25">
      <c r="G37" s="223"/>
      <c r="H37" s="110"/>
      <c r="I37" s="110"/>
      <c r="J37" s="110"/>
      <c r="K37" s="110"/>
      <c r="L37" s="110"/>
      <c r="M37" s="110"/>
      <c r="N37" s="110"/>
      <c r="O37" s="110"/>
      <c r="P37" s="110"/>
      <c r="Q37" s="110"/>
      <c r="R37" s="110"/>
      <c r="S37" s="110"/>
      <c r="T37" s="110"/>
      <c r="U37" s="110"/>
      <c r="V37" s="110"/>
      <c r="W37" s="110"/>
      <c r="X37" s="110"/>
      <c r="AU37" s="443"/>
      <c r="AV37" s="443"/>
      <c r="AW37" s="443"/>
      <c r="AX37" s="443"/>
      <c r="AY37" s="254"/>
      <c r="AZ37" s="254"/>
      <c r="BA37" s="254"/>
      <c r="BB37" s="254"/>
      <c r="BC37" s="254"/>
      <c r="BD37" s="254"/>
      <c r="BE37" s="254"/>
      <c r="BF37" s="254"/>
      <c r="BG37" s="254"/>
      <c r="BH37" s="254"/>
      <c r="BI37" s="254"/>
      <c r="BJ37" s="254"/>
    </row>
    <row r="38" spans="2:62" ht="14.25" customHeight="1" x14ac:dyDescent="0.25">
      <c r="G38" s="223"/>
      <c r="H38" s="110"/>
      <c r="I38" s="110"/>
      <c r="J38" s="110"/>
      <c r="K38" s="110"/>
      <c r="L38" s="110"/>
      <c r="M38" s="110"/>
      <c r="N38" s="110"/>
      <c r="O38" s="110"/>
      <c r="P38" s="110"/>
      <c r="Q38" s="110"/>
      <c r="R38" s="110"/>
      <c r="S38" s="110"/>
      <c r="T38" s="110"/>
      <c r="U38" s="110"/>
      <c r="V38" s="110"/>
      <c r="W38" s="110"/>
      <c r="X38" s="110"/>
      <c r="AU38" s="443"/>
      <c r="AV38" s="443"/>
      <c r="AW38" s="443"/>
      <c r="AX38" s="443"/>
      <c r="AY38" s="254"/>
      <c r="AZ38" s="254"/>
      <c r="BA38" s="254"/>
      <c r="BB38" s="254"/>
      <c r="BC38" s="254"/>
      <c r="BD38" s="254"/>
      <c r="BE38" s="254"/>
      <c r="BF38" s="254"/>
      <c r="BG38" s="254"/>
      <c r="BH38" s="254"/>
      <c r="BI38" s="254"/>
      <c r="BJ38" s="254"/>
    </row>
    <row r="39" spans="2:62" ht="15" customHeight="1" x14ac:dyDescent="0.25">
      <c r="G39" s="223"/>
      <c r="H39" s="110"/>
      <c r="I39" s="110"/>
      <c r="J39" s="110"/>
      <c r="K39" s="110"/>
      <c r="L39" s="110"/>
      <c r="M39" s="110"/>
      <c r="N39" s="110"/>
      <c r="O39" s="110"/>
      <c r="P39" s="110"/>
      <c r="Q39" s="110"/>
      <c r="R39" s="110"/>
      <c r="S39" s="110"/>
      <c r="T39" s="110"/>
      <c r="U39" s="110"/>
      <c r="V39" s="110"/>
      <c r="W39" s="110"/>
      <c r="X39" s="110"/>
      <c r="AU39" s="443"/>
      <c r="AV39" s="443"/>
      <c r="AW39" s="443"/>
      <c r="AX39" s="443"/>
      <c r="AY39" s="254"/>
      <c r="AZ39" s="254"/>
      <c r="BA39" s="254"/>
      <c r="BB39" s="254"/>
      <c r="BC39" s="254"/>
      <c r="BD39" s="254"/>
      <c r="BE39" s="254"/>
      <c r="BF39" s="254"/>
      <c r="BG39" s="254"/>
      <c r="BH39" s="254"/>
      <c r="BI39" s="254"/>
      <c r="BJ39" s="254"/>
    </row>
    <row r="40" spans="2:62" ht="14.25" customHeight="1" x14ac:dyDescent="0.25">
      <c r="G40" s="223"/>
      <c r="H40" s="110"/>
      <c r="I40" s="110"/>
      <c r="J40" s="110"/>
      <c r="K40" s="110"/>
      <c r="L40" s="110"/>
      <c r="M40" s="110"/>
      <c r="N40" s="110"/>
      <c r="O40" s="110"/>
      <c r="P40" s="110"/>
      <c r="Q40" s="110"/>
      <c r="R40" s="110"/>
      <c r="S40" s="110"/>
      <c r="T40" s="110"/>
      <c r="U40" s="110"/>
      <c r="V40" s="110"/>
      <c r="W40" s="110"/>
      <c r="X40" s="110"/>
      <c r="AU40" s="443"/>
      <c r="AV40" s="443"/>
      <c r="AW40" s="443"/>
      <c r="AX40" s="443"/>
      <c r="AY40" s="254"/>
      <c r="AZ40" s="254"/>
      <c r="BA40" s="254"/>
      <c r="BB40" s="254"/>
      <c r="BC40" s="254"/>
      <c r="BD40" s="254"/>
      <c r="BE40" s="254"/>
      <c r="BF40" s="254"/>
      <c r="BG40" s="254"/>
      <c r="BH40" s="254"/>
      <c r="BI40" s="254"/>
      <c r="BJ40" s="254"/>
    </row>
    <row r="41" spans="2:62" ht="14.25" customHeight="1" x14ac:dyDescent="0.25">
      <c r="G41" s="256"/>
      <c r="H41" s="110"/>
      <c r="I41" s="110"/>
      <c r="J41" s="110"/>
      <c r="K41" s="110"/>
      <c r="L41" s="110"/>
      <c r="M41" s="110"/>
      <c r="N41" s="110"/>
      <c r="O41" s="110"/>
      <c r="P41" s="110"/>
      <c r="Q41" s="110"/>
      <c r="R41" s="110"/>
      <c r="S41" s="110"/>
      <c r="T41" s="110"/>
      <c r="U41" s="110"/>
      <c r="V41" s="110"/>
      <c r="W41" s="110"/>
      <c r="X41" s="110"/>
      <c r="AU41" s="443"/>
      <c r="AV41" s="443"/>
      <c r="AW41" s="443"/>
      <c r="AX41" s="443"/>
      <c r="AY41" s="254"/>
      <c r="AZ41" s="254"/>
      <c r="BA41" s="254"/>
      <c r="BB41" s="254"/>
      <c r="BC41" s="254"/>
      <c r="BD41" s="254"/>
      <c r="BE41" s="254"/>
      <c r="BF41" s="254"/>
      <c r="BG41" s="254"/>
      <c r="BH41" s="254"/>
      <c r="BI41" s="254"/>
      <c r="BJ41" s="254"/>
    </row>
    <row r="42" spans="2:62" ht="14.25" customHeight="1" x14ac:dyDescent="0.25">
      <c r="G42" s="256"/>
      <c r="H42" s="110"/>
      <c r="I42" s="110"/>
      <c r="J42" s="110"/>
      <c r="K42" s="110"/>
      <c r="L42" s="110"/>
      <c r="M42" s="110"/>
      <c r="N42" s="110"/>
      <c r="O42" s="110"/>
      <c r="P42" s="110"/>
      <c r="Q42" s="110"/>
      <c r="R42" s="110"/>
      <c r="S42" s="110"/>
      <c r="T42" s="110"/>
      <c r="U42" s="110"/>
      <c r="V42" s="110"/>
      <c r="W42" s="110"/>
      <c r="X42" s="110"/>
      <c r="AU42" s="443"/>
      <c r="AV42" s="443"/>
      <c r="AW42" s="443"/>
      <c r="AX42" s="443"/>
      <c r="AY42" s="254"/>
      <c r="AZ42" s="254"/>
      <c r="BA42" s="254"/>
      <c r="BB42" s="254"/>
      <c r="BC42" s="254"/>
      <c r="BD42" s="254"/>
      <c r="BE42" s="254"/>
      <c r="BF42" s="254"/>
      <c r="BG42" s="254"/>
      <c r="BH42" s="254"/>
      <c r="BI42" s="254"/>
      <c r="BJ42" s="254"/>
    </row>
    <row r="43" spans="2:62" ht="14.25" customHeight="1" x14ac:dyDescent="0.25">
      <c r="G43" s="110"/>
      <c r="H43" s="110"/>
      <c r="I43" s="110"/>
      <c r="J43" s="110"/>
      <c r="K43" s="110"/>
      <c r="L43" s="110"/>
      <c r="M43" s="110"/>
      <c r="N43" s="110"/>
      <c r="O43" s="110"/>
      <c r="P43" s="110"/>
      <c r="Q43" s="110"/>
      <c r="R43" s="110"/>
      <c r="S43" s="110"/>
      <c r="T43" s="110"/>
      <c r="U43" s="110"/>
      <c r="V43" s="110"/>
      <c r="W43" s="110"/>
      <c r="X43" s="110"/>
    </row>
    <row r="44" spans="2:62" ht="14.25" customHeight="1" x14ac:dyDescent="0.25">
      <c r="G44" s="110"/>
      <c r="H44" s="110"/>
      <c r="I44" s="110"/>
      <c r="J44" s="110"/>
      <c r="K44" s="110"/>
      <c r="L44" s="110"/>
      <c r="M44" s="110"/>
      <c r="N44" s="110"/>
      <c r="O44" s="110"/>
      <c r="P44" s="110"/>
      <c r="Q44" s="110"/>
      <c r="R44" s="110"/>
      <c r="S44" s="110"/>
      <c r="T44" s="110"/>
      <c r="U44" s="110"/>
      <c r="V44" s="110"/>
      <c r="W44" s="110"/>
      <c r="X44" s="110"/>
    </row>
    <row r="45" spans="2:62" ht="14.25" customHeight="1" x14ac:dyDescent="0.25">
      <c r="G45" s="110"/>
      <c r="H45" s="110"/>
      <c r="I45" s="110"/>
      <c r="J45" s="110"/>
      <c r="K45" s="110"/>
      <c r="L45" s="110"/>
      <c r="M45" s="110"/>
      <c r="N45" s="110"/>
      <c r="O45" s="110"/>
      <c r="P45" s="110"/>
      <c r="Q45" s="110"/>
      <c r="R45" s="110"/>
      <c r="S45" s="110"/>
      <c r="T45" s="110"/>
      <c r="U45" s="110"/>
      <c r="V45" s="110"/>
      <c r="W45" s="110"/>
      <c r="X45" s="110"/>
    </row>
    <row r="46" spans="2:62" ht="14.25" customHeight="1" x14ac:dyDescent="0.25">
      <c r="G46" s="110"/>
      <c r="H46" s="110"/>
      <c r="I46" s="110"/>
      <c r="J46" s="110"/>
      <c r="K46" s="110"/>
      <c r="L46" s="110"/>
      <c r="M46" s="110"/>
      <c r="N46" s="110"/>
      <c r="O46" s="110"/>
      <c r="P46" s="110"/>
      <c r="Q46" s="110"/>
      <c r="R46" s="110"/>
      <c r="S46" s="110"/>
      <c r="T46" s="110"/>
      <c r="U46" s="110"/>
      <c r="V46" s="110"/>
      <c r="W46" s="110"/>
      <c r="X46" s="110"/>
    </row>
    <row r="47" spans="2:62" ht="14.25" customHeight="1" x14ac:dyDescent="0.25">
      <c r="G47" s="110"/>
      <c r="H47" s="110"/>
      <c r="I47" s="110"/>
      <c r="J47" s="110"/>
      <c r="K47" s="110"/>
      <c r="L47" s="110"/>
      <c r="M47" s="110"/>
      <c r="N47" s="110"/>
      <c r="O47" s="110"/>
      <c r="P47" s="110"/>
      <c r="Q47" s="110"/>
      <c r="R47" s="110"/>
      <c r="S47" s="110"/>
      <c r="T47" s="110"/>
      <c r="U47" s="110"/>
      <c r="V47" s="110"/>
      <c r="W47" s="110"/>
      <c r="X47" s="110"/>
    </row>
    <row r="48" spans="2:62" ht="14.25" customHeight="1" x14ac:dyDescent="0.25">
      <c r="G48" s="110"/>
      <c r="H48" s="110"/>
      <c r="I48" s="110"/>
      <c r="J48" s="110"/>
      <c r="K48" s="110"/>
      <c r="L48" s="110"/>
      <c r="M48" s="110"/>
      <c r="N48" s="110"/>
      <c r="O48" s="110"/>
      <c r="P48" s="110"/>
      <c r="Q48" s="110"/>
      <c r="R48" s="110"/>
      <c r="S48" s="110"/>
      <c r="T48" s="110"/>
      <c r="U48" s="110"/>
      <c r="V48" s="110"/>
      <c r="W48" s="110"/>
      <c r="X48" s="110"/>
    </row>
    <row r="49" spans="7:24" ht="14.25" customHeight="1" x14ac:dyDescent="0.25">
      <c r="G49" s="110"/>
      <c r="H49" s="110"/>
      <c r="I49" s="110"/>
      <c r="J49" s="110"/>
      <c r="K49" s="110"/>
      <c r="L49" s="110"/>
      <c r="M49" s="110"/>
      <c r="N49" s="110"/>
      <c r="O49" s="110"/>
      <c r="P49" s="110"/>
      <c r="Q49" s="110"/>
      <c r="R49" s="110"/>
      <c r="S49" s="110"/>
      <c r="T49" s="110"/>
      <c r="U49" s="110"/>
      <c r="V49" s="110"/>
      <c r="W49" s="110"/>
      <c r="X49" s="110"/>
    </row>
    <row r="50" spans="7:24" ht="14.25" customHeight="1" x14ac:dyDescent="0.25">
      <c r="G50" s="110"/>
      <c r="H50" s="110"/>
      <c r="I50" s="110"/>
      <c r="J50" s="110"/>
      <c r="K50" s="110"/>
      <c r="L50" s="110"/>
      <c r="M50" s="110"/>
      <c r="N50" s="110"/>
      <c r="O50" s="110"/>
      <c r="P50" s="110"/>
      <c r="Q50" s="110"/>
      <c r="R50" s="110"/>
      <c r="S50" s="110"/>
      <c r="T50" s="110"/>
      <c r="U50" s="110"/>
      <c r="V50" s="110"/>
      <c r="W50" s="110"/>
      <c r="X50" s="110"/>
    </row>
    <row r="51" spans="7:24" ht="14.25" customHeight="1" x14ac:dyDescent="0.25">
      <c r="G51" s="110"/>
      <c r="H51" s="110"/>
      <c r="I51" s="110"/>
      <c r="J51" s="110"/>
      <c r="K51" s="110"/>
      <c r="L51" s="110"/>
      <c r="M51" s="110"/>
      <c r="N51" s="110"/>
      <c r="O51" s="110"/>
      <c r="P51" s="110"/>
      <c r="Q51" s="110"/>
      <c r="R51" s="110"/>
      <c r="S51" s="110"/>
      <c r="T51" s="110"/>
      <c r="U51" s="110"/>
      <c r="V51" s="110"/>
      <c r="W51" s="110"/>
      <c r="X51" s="110"/>
    </row>
    <row r="52" spans="7:24" ht="14.25" customHeight="1" x14ac:dyDescent="0.25">
      <c r="G52" s="110"/>
      <c r="H52" s="110"/>
      <c r="I52" s="110"/>
      <c r="J52" s="110"/>
      <c r="K52" s="110"/>
      <c r="L52" s="110"/>
      <c r="M52" s="110"/>
      <c r="N52" s="110"/>
      <c r="O52" s="110"/>
      <c r="P52" s="110"/>
      <c r="Q52" s="110"/>
      <c r="R52" s="110"/>
      <c r="S52" s="110"/>
      <c r="T52" s="110"/>
      <c r="U52" s="110"/>
      <c r="V52" s="110"/>
      <c r="W52" s="110"/>
      <c r="X52" s="110"/>
    </row>
    <row r="53" spans="7:24" ht="14.25" customHeight="1" x14ac:dyDescent="0.25">
      <c r="G53" s="110"/>
      <c r="H53" s="110"/>
      <c r="I53" s="110"/>
      <c r="J53" s="110"/>
      <c r="K53" s="110"/>
      <c r="L53" s="110"/>
      <c r="M53" s="110"/>
      <c r="N53" s="110"/>
      <c r="O53" s="110"/>
      <c r="P53" s="110"/>
      <c r="Q53" s="110"/>
      <c r="R53" s="110"/>
      <c r="S53" s="110"/>
      <c r="T53" s="110"/>
      <c r="U53" s="110"/>
      <c r="V53" s="110"/>
      <c r="W53" s="110"/>
      <c r="X53" s="110"/>
    </row>
    <row r="54" spans="7:24" ht="14.25" customHeight="1" x14ac:dyDescent="0.25">
      <c r="G54" s="110"/>
      <c r="H54" s="110"/>
      <c r="I54" s="110"/>
      <c r="J54" s="110"/>
      <c r="K54" s="110"/>
      <c r="L54" s="110"/>
      <c r="M54" s="110"/>
      <c r="N54" s="110"/>
      <c r="O54" s="110"/>
      <c r="P54" s="110"/>
      <c r="Q54" s="110"/>
      <c r="R54" s="110"/>
      <c r="S54" s="110"/>
      <c r="T54" s="110"/>
      <c r="U54" s="110"/>
      <c r="V54" s="110"/>
      <c r="W54" s="110"/>
      <c r="X54" s="110"/>
    </row>
    <row r="55" spans="7:24" ht="14.25" customHeight="1" x14ac:dyDescent="0.25">
      <c r="G55" s="110"/>
      <c r="H55" s="110"/>
      <c r="I55" s="110"/>
      <c r="J55" s="110"/>
      <c r="K55" s="110"/>
      <c r="L55" s="110"/>
      <c r="M55" s="110"/>
      <c r="N55" s="110"/>
      <c r="O55" s="110"/>
      <c r="P55" s="110"/>
      <c r="Q55" s="110"/>
      <c r="R55" s="110"/>
      <c r="S55" s="110"/>
      <c r="T55" s="110"/>
      <c r="U55" s="110"/>
      <c r="V55" s="110"/>
      <c r="W55" s="110"/>
      <c r="X55" s="110"/>
    </row>
    <row r="56" spans="7:24" ht="14.25" customHeight="1" x14ac:dyDescent="0.25">
      <c r="G56" s="110"/>
      <c r="H56" s="110"/>
      <c r="I56" s="110"/>
      <c r="J56" s="110"/>
      <c r="K56" s="110"/>
      <c r="L56" s="110"/>
      <c r="M56" s="110"/>
      <c r="N56" s="110"/>
      <c r="O56" s="110"/>
      <c r="P56" s="110"/>
      <c r="Q56" s="110"/>
      <c r="R56" s="110"/>
      <c r="S56" s="110"/>
      <c r="T56" s="110"/>
      <c r="U56" s="110"/>
      <c r="V56" s="110"/>
      <c r="W56" s="110"/>
      <c r="X56" s="110"/>
    </row>
    <row r="57" spans="7:24" ht="14.25" customHeight="1" x14ac:dyDescent="0.25">
      <c r="G57" s="110"/>
      <c r="H57" s="110"/>
      <c r="I57" s="110"/>
      <c r="J57" s="110"/>
      <c r="K57" s="110"/>
      <c r="L57" s="110"/>
      <c r="M57" s="110"/>
      <c r="N57" s="110"/>
      <c r="O57" s="110"/>
      <c r="P57" s="110"/>
      <c r="Q57" s="110"/>
      <c r="R57" s="110"/>
      <c r="S57" s="110"/>
      <c r="T57" s="110"/>
      <c r="U57" s="110"/>
      <c r="V57" s="110"/>
      <c r="W57" s="110"/>
      <c r="X57" s="110"/>
    </row>
    <row r="58" spans="7:24" ht="14.25" customHeight="1" x14ac:dyDescent="0.25">
      <c r="G58" s="110"/>
      <c r="H58" s="110"/>
      <c r="I58" s="110"/>
      <c r="J58" s="110"/>
      <c r="K58" s="110"/>
      <c r="L58" s="110"/>
      <c r="M58" s="110"/>
      <c r="N58" s="110"/>
      <c r="O58" s="110"/>
      <c r="P58" s="110"/>
      <c r="Q58" s="110"/>
      <c r="R58" s="110"/>
      <c r="S58" s="110"/>
      <c r="T58" s="110"/>
      <c r="U58" s="110"/>
      <c r="V58" s="110"/>
      <c r="W58" s="110"/>
      <c r="X58" s="110"/>
    </row>
    <row r="59" spans="7:24" ht="14.25" customHeight="1" x14ac:dyDescent="0.25">
      <c r="G59" s="110"/>
      <c r="H59" s="110"/>
      <c r="I59" s="110"/>
      <c r="J59" s="110"/>
      <c r="K59" s="110"/>
      <c r="L59" s="110"/>
      <c r="M59" s="110"/>
      <c r="N59" s="110"/>
      <c r="O59" s="110"/>
      <c r="P59" s="110"/>
      <c r="Q59" s="110"/>
      <c r="R59" s="110"/>
      <c r="S59" s="110"/>
      <c r="T59" s="110"/>
      <c r="U59" s="110"/>
      <c r="V59" s="110"/>
      <c r="W59" s="110"/>
      <c r="X59" s="110"/>
    </row>
    <row r="60" spans="7:24" ht="14.25" customHeight="1" x14ac:dyDescent="0.25">
      <c r="G60" s="110"/>
      <c r="H60" s="110"/>
      <c r="I60" s="110"/>
      <c r="J60" s="110"/>
      <c r="K60" s="110"/>
      <c r="L60" s="110"/>
      <c r="M60" s="110"/>
      <c r="N60" s="110"/>
      <c r="O60" s="110"/>
      <c r="P60" s="110"/>
      <c r="Q60" s="110"/>
      <c r="R60" s="110"/>
      <c r="S60" s="110"/>
      <c r="T60" s="110"/>
      <c r="U60" s="110"/>
      <c r="V60" s="110"/>
      <c r="W60" s="110"/>
      <c r="X60" s="110"/>
    </row>
    <row r="61" spans="7:24" ht="14.25" customHeight="1" x14ac:dyDescent="0.25">
      <c r="G61" s="110"/>
      <c r="H61" s="110"/>
      <c r="I61" s="110"/>
      <c r="J61" s="110"/>
      <c r="K61" s="110"/>
      <c r="L61" s="110"/>
      <c r="M61" s="110"/>
      <c r="N61" s="110"/>
      <c r="O61" s="110"/>
      <c r="P61" s="110"/>
      <c r="Q61" s="110"/>
      <c r="R61" s="110"/>
      <c r="S61" s="110"/>
      <c r="T61" s="110"/>
      <c r="U61" s="110"/>
      <c r="V61" s="110"/>
      <c r="W61" s="110"/>
      <c r="X61" s="110"/>
    </row>
    <row r="62" spans="7:24" ht="14.25" customHeight="1" x14ac:dyDescent="0.25">
      <c r="G62" s="110"/>
      <c r="H62" s="110"/>
      <c r="I62" s="110"/>
      <c r="J62" s="110"/>
      <c r="K62" s="110"/>
      <c r="L62" s="110"/>
      <c r="M62" s="110"/>
      <c r="N62" s="110"/>
      <c r="O62" s="110"/>
      <c r="P62" s="110"/>
      <c r="Q62" s="110"/>
      <c r="R62" s="110"/>
      <c r="S62" s="110"/>
      <c r="T62" s="110"/>
      <c r="U62" s="110"/>
      <c r="V62" s="110"/>
      <c r="W62" s="110"/>
      <c r="X62" s="110"/>
    </row>
    <row r="63" spans="7:24" ht="14.25" customHeight="1" x14ac:dyDescent="0.25">
      <c r="G63" s="110"/>
      <c r="H63" s="110"/>
      <c r="I63" s="110"/>
      <c r="J63" s="110"/>
      <c r="K63" s="110"/>
      <c r="L63" s="110"/>
      <c r="M63" s="110"/>
      <c r="N63" s="110"/>
      <c r="O63" s="110"/>
      <c r="P63" s="110"/>
      <c r="Q63" s="110"/>
      <c r="R63" s="110"/>
      <c r="S63" s="110"/>
      <c r="T63" s="110"/>
      <c r="U63" s="110"/>
      <c r="V63" s="110"/>
      <c r="W63" s="110"/>
      <c r="X63" s="110"/>
    </row>
    <row r="64" spans="7:24" ht="14.25" customHeight="1" x14ac:dyDescent="0.25">
      <c r="G64" s="110"/>
      <c r="H64" s="110"/>
      <c r="I64" s="110"/>
      <c r="J64" s="110"/>
      <c r="K64" s="110"/>
      <c r="L64" s="110"/>
      <c r="M64" s="110"/>
      <c r="N64" s="110"/>
      <c r="O64" s="110"/>
      <c r="P64" s="110"/>
      <c r="Q64" s="110"/>
      <c r="R64" s="110"/>
      <c r="S64" s="110"/>
      <c r="T64" s="110"/>
      <c r="U64" s="110"/>
      <c r="V64" s="110"/>
      <c r="W64" s="110"/>
      <c r="X64" s="110"/>
    </row>
    <row r="65" spans="7:24" ht="14.25" customHeight="1" x14ac:dyDescent="0.25">
      <c r="G65" s="110"/>
      <c r="H65" s="110"/>
      <c r="I65" s="110"/>
      <c r="J65" s="110"/>
      <c r="K65" s="110"/>
      <c r="L65" s="110"/>
      <c r="M65" s="110"/>
      <c r="N65" s="110"/>
      <c r="O65" s="110"/>
      <c r="P65" s="110"/>
      <c r="Q65" s="110"/>
      <c r="R65" s="110"/>
      <c r="S65" s="110"/>
      <c r="T65" s="110"/>
      <c r="U65" s="110"/>
      <c r="V65" s="110"/>
      <c r="W65" s="110"/>
      <c r="X65" s="110"/>
    </row>
    <row r="66" spans="7:24" ht="14.25" customHeight="1" x14ac:dyDescent="0.25">
      <c r="G66" s="110"/>
      <c r="H66" s="110"/>
      <c r="I66" s="110"/>
      <c r="J66" s="110"/>
      <c r="K66" s="110"/>
      <c r="L66" s="110"/>
      <c r="M66" s="110"/>
      <c r="N66" s="110"/>
      <c r="O66" s="110"/>
      <c r="P66" s="110"/>
      <c r="Q66" s="110"/>
      <c r="R66" s="110"/>
      <c r="S66" s="110"/>
      <c r="T66" s="110"/>
      <c r="U66" s="110"/>
      <c r="V66" s="110"/>
      <c r="W66" s="110"/>
      <c r="X66" s="110"/>
    </row>
    <row r="67" spans="7:24" ht="14.25" customHeight="1" x14ac:dyDescent="0.25">
      <c r="G67" s="110"/>
      <c r="H67" s="110"/>
      <c r="I67" s="110"/>
      <c r="J67" s="110"/>
      <c r="K67" s="110"/>
      <c r="L67" s="110"/>
      <c r="M67" s="110"/>
      <c r="N67" s="110"/>
      <c r="O67" s="110"/>
      <c r="P67" s="110"/>
      <c r="Q67" s="110"/>
      <c r="R67" s="110"/>
      <c r="S67" s="110"/>
      <c r="T67" s="110"/>
      <c r="U67" s="110"/>
      <c r="V67" s="110"/>
      <c r="W67" s="110"/>
      <c r="X67" s="110"/>
    </row>
    <row r="68" spans="7:24" ht="14.25" customHeight="1" x14ac:dyDescent="0.25">
      <c r="G68" s="110"/>
      <c r="H68" s="110"/>
      <c r="I68" s="110"/>
      <c r="J68" s="110"/>
      <c r="K68" s="110"/>
      <c r="L68" s="110"/>
      <c r="M68" s="110"/>
      <c r="N68" s="110"/>
      <c r="O68" s="110"/>
      <c r="P68" s="110"/>
      <c r="Q68" s="110"/>
      <c r="R68" s="110"/>
      <c r="S68" s="110"/>
      <c r="T68" s="110"/>
      <c r="U68" s="110"/>
      <c r="V68" s="110"/>
      <c r="W68" s="110"/>
      <c r="X68" s="110"/>
    </row>
    <row r="69" spans="7:24" ht="14.25" customHeight="1" x14ac:dyDescent="0.25">
      <c r="G69" s="110"/>
      <c r="H69" s="110"/>
      <c r="I69" s="110"/>
      <c r="J69" s="110"/>
      <c r="K69" s="110"/>
      <c r="L69" s="110"/>
      <c r="M69" s="110"/>
      <c r="N69" s="110"/>
      <c r="O69" s="110"/>
      <c r="P69" s="110"/>
      <c r="Q69" s="110"/>
      <c r="R69" s="110"/>
      <c r="S69" s="110"/>
      <c r="T69" s="110"/>
      <c r="U69" s="110"/>
      <c r="V69" s="110"/>
      <c r="W69" s="110"/>
      <c r="X69" s="110"/>
    </row>
    <row r="70" spans="7:24" ht="14.25" customHeight="1" x14ac:dyDescent="0.25">
      <c r="G70" s="110"/>
      <c r="H70" s="110"/>
      <c r="I70" s="110"/>
      <c r="J70" s="110"/>
      <c r="K70" s="110"/>
      <c r="L70" s="110"/>
      <c r="M70" s="110"/>
      <c r="N70" s="110"/>
      <c r="O70" s="110"/>
      <c r="P70" s="110"/>
      <c r="Q70" s="110"/>
      <c r="R70" s="110"/>
      <c r="S70" s="110"/>
      <c r="T70" s="110"/>
      <c r="U70" s="110"/>
      <c r="V70" s="110"/>
      <c r="W70" s="110"/>
      <c r="X70" s="110"/>
    </row>
    <row r="71" spans="7:24" ht="14.25" customHeight="1" x14ac:dyDescent="0.25">
      <c r="G71" s="110"/>
      <c r="H71" s="110"/>
      <c r="I71" s="110"/>
      <c r="J71" s="110"/>
      <c r="K71" s="110"/>
      <c r="L71" s="110"/>
      <c r="M71" s="110"/>
      <c r="N71" s="110"/>
      <c r="O71" s="110"/>
      <c r="P71" s="110"/>
      <c r="Q71" s="110"/>
      <c r="R71" s="110"/>
      <c r="S71" s="110"/>
      <c r="T71" s="110"/>
      <c r="U71" s="110"/>
      <c r="V71" s="110"/>
      <c r="W71" s="110"/>
      <c r="X71" s="110"/>
    </row>
    <row r="72" spans="7:24" ht="14.25" customHeight="1" x14ac:dyDescent="0.25">
      <c r="G72" s="110"/>
      <c r="H72" s="110"/>
      <c r="I72" s="110"/>
      <c r="J72" s="110"/>
      <c r="K72" s="110"/>
      <c r="L72" s="110"/>
      <c r="M72" s="110"/>
      <c r="N72" s="110"/>
      <c r="O72" s="110"/>
      <c r="P72" s="110"/>
      <c r="Q72" s="110"/>
      <c r="R72" s="110"/>
      <c r="S72" s="110"/>
      <c r="T72" s="110"/>
      <c r="U72" s="110"/>
      <c r="V72" s="110"/>
      <c r="W72" s="110"/>
      <c r="X72" s="110"/>
    </row>
    <row r="73" spans="7:24" ht="14.25" customHeight="1" x14ac:dyDescent="0.25">
      <c r="G73" s="110"/>
      <c r="H73" s="110"/>
      <c r="I73" s="110"/>
      <c r="J73" s="110"/>
      <c r="K73" s="110"/>
      <c r="L73" s="110"/>
      <c r="M73" s="110"/>
      <c r="N73" s="110"/>
      <c r="O73" s="110"/>
      <c r="P73" s="110"/>
      <c r="Q73" s="110"/>
      <c r="R73" s="110"/>
      <c r="S73" s="110"/>
      <c r="T73" s="110"/>
      <c r="U73" s="110"/>
      <c r="V73" s="110"/>
      <c r="W73" s="110"/>
      <c r="X73" s="110"/>
    </row>
    <row r="74" spans="7:24" ht="14.25" customHeight="1" x14ac:dyDescent="0.25">
      <c r="G74" s="110"/>
      <c r="H74" s="110"/>
      <c r="I74" s="110"/>
      <c r="J74" s="110"/>
      <c r="K74" s="110"/>
      <c r="L74" s="110"/>
      <c r="M74" s="110"/>
      <c r="N74" s="110"/>
      <c r="O74" s="110"/>
      <c r="P74" s="110"/>
      <c r="Q74" s="110"/>
      <c r="R74" s="110"/>
      <c r="S74" s="110"/>
      <c r="T74" s="110"/>
      <c r="U74" s="110"/>
      <c r="V74" s="110"/>
      <c r="W74" s="110"/>
      <c r="X74" s="110"/>
    </row>
    <row r="75" spans="7:24" ht="14.25" customHeight="1" x14ac:dyDescent="0.25">
      <c r="G75" s="110"/>
      <c r="H75" s="110"/>
      <c r="I75" s="110"/>
      <c r="J75" s="110"/>
      <c r="K75" s="110"/>
      <c r="L75" s="110"/>
      <c r="M75" s="110"/>
      <c r="N75" s="110"/>
      <c r="O75" s="110"/>
      <c r="P75" s="110"/>
      <c r="Q75" s="110"/>
      <c r="R75" s="110"/>
      <c r="S75" s="110"/>
      <c r="T75" s="110"/>
      <c r="U75" s="110"/>
      <c r="V75" s="110"/>
      <c r="W75" s="110"/>
      <c r="X75" s="110"/>
    </row>
    <row r="76" spans="7:24" ht="14.25" customHeight="1" x14ac:dyDescent="0.25">
      <c r="G76" s="110"/>
      <c r="H76" s="110"/>
      <c r="I76" s="110"/>
      <c r="J76" s="110"/>
      <c r="K76" s="110"/>
      <c r="L76" s="110"/>
      <c r="M76" s="110"/>
      <c r="N76" s="110"/>
      <c r="O76" s="110"/>
      <c r="P76" s="110"/>
      <c r="Q76" s="110"/>
      <c r="R76" s="110"/>
      <c r="S76" s="110"/>
      <c r="T76" s="110"/>
      <c r="U76" s="110"/>
      <c r="V76" s="110"/>
      <c r="W76" s="110"/>
      <c r="X76" s="110"/>
    </row>
    <row r="77" spans="7:24" ht="14.25" customHeight="1" x14ac:dyDescent="0.25">
      <c r="G77" s="110"/>
      <c r="H77" s="110"/>
      <c r="I77" s="110"/>
      <c r="J77" s="110"/>
      <c r="K77" s="110"/>
      <c r="L77" s="110"/>
      <c r="M77" s="110"/>
      <c r="N77" s="110"/>
      <c r="O77" s="110"/>
      <c r="P77" s="110"/>
      <c r="Q77" s="110"/>
      <c r="R77" s="110"/>
      <c r="S77" s="110"/>
      <c r="T77" s="110"/>
      <c r="U77" s="110"/>
      <c r="V77" s="110"/>
      <c r="W77" s="110"/>
      <c r="X77" s="110"/>
    </row>
    <row r="78" spans="7:24" ht="14.25" customHeight="1" x14ac:dyDescent="0.25">
      <c r="G78" s="110"/>
      <c r="H78" s="110"/>
      <c r="I78" s="110"/>
      <c r="J78" s="110"/>
      <c r="K78" s="110"/>
      <c r="L78" s="110"/>
      <c r="M78" s="110"/>
      <c r="N78" s="110"/>
      <c r="O78" s="110"/>
      <c r="P78" s="110"/>
      <c r="Q78" s="110"/>
      <c r="R78" s="110"/>
      <c r="S78" s="110"/>
      <c r="T78" s="110"/>
      <c r="U78" s="110"/>
      <c r="V78" s="110"/>
      <c r="W78" s="110"/>
      <c r="X78" s="110"/>
    </row>
    <row r="79" spans="7:24" ht="14.25" customHeight="1" x14ac:dyDescent="0.25">
      <c r="G79" s="110"/>
      <c r="H79" s="110"/>
      <c r="I79" s="110"/>
      <c r="J79" s="110"/>
      <c r="K79" s="110"/>
      <c r="L79" s="110"/>
      <c r="M79" s="110"/>
      <c r="N79" s="110"/>
      <c r="O79" s="110"/>
      <c r="P79" s="110"/>
      <c r="Q79" s="110"/>
      <c r="R79" s="110"/>
      <c r="S79" s="110"/>
      <c r="T79" s="110"/>
      <c r="U79" s="110"/>
      <c r="V79" s="110"/>
      <c r="W79" s="110"/>
      <c r="X79" s="110"/>
    </row>
    <row r="80" spans="7:24" ht="14.25" customHeight="1" x14ac:dyDescent="0.25">
      <c r="G80" s="110"/>
      <c r="H80" s="110"/>
      <c r="I80" s="110"/>
      <c r="J80" s="110"/>
      <c r="K80" s="110"/>
      <c r="L80" s="110"/>
      <c r="M80" s="110"/>
      <c r="N80" s="110"/>
      <c r="O80" s="110"/>
      <c r="P80" s="110"/>
      <c r="Q80" s="110"/>
      <c r="R80" s="110"/>
      <c r="S80" s="110"/>
      <c r="T80" s="110"/>
      <c r="U80" s="110"/>
      <c r="V80" s="110"/>
      <c r="W80" s="110"/>
      <c r="X80" s="110"/>
    </row>
    <row r="81" spans="7:24" ht="14.25" customHeight="1" x14ac:dyDescent="0.25">
      <c r="G81" s="110"/>
      <c r="H81" s="110"/>
      <c r="I81" s="110"/>
      <c r="J81" s="110"/>
      <c r="K81" s="110"/>
      <c r="L81" s="110"/>
      <c r="M81" s="110"/>
      <c r="N81" s="110"/>
      <c r="O81" s="110"/>
      <c r="P81" s="110"/>
      <c r="Q81" s="110"/>
      <c r="R81" s="110"/>
      <c r="S81" s="110"/>
      <c r="T81" s="110"/>
      <c r="U81" s="110"/>
      <c r="V81" s="110"/>
      <c r="W81" s="110"/>
      <c r="X81" s="110"/>
    </row>
    <row r="82" spans="7:24" ht="14.25" customHeight="1" x14ac:dyDescent="0.25">
      <c r="G82" s="110"/>
      <c r="H82" s="110"/>
      <c r="I82" s="110"/>
      <c r="J82" s="110"/>
      <c r="K82" s="110"/>
      <c r="L82" s="110"/>
      <c r="M82" s="110"/>
      <c r="N82" s="110"/>
      <c r="O82" s="110"/>
      <c r="P82" s="110"/>
      <c r="Q82" s="110"/>
      <c r="R82" s="110"/>
      <c r="S82" s="110"/>
      <c r="T82" s="110"/>
      <c r="U82" s="110"/>
      <c r="V82" s="110"/>
      <c r="W82" s="110"/>
      <c r="X82" s="110"/>
    </row>
    <row r="83" spans="7:24" ht="14.25" customHeight="1" x14ac:dyDescent="0.25">
      <c r="G83" s="110"/>
      <c r="H83" s="110"/>
      <c r="I83" s="110"/>
      <c r="J83" s="110"/>
      <c r="K83" s="110"/>
      <c r="L83" s="110"/>
      <c r="M83" s="110"/>
      <c r="N83" s="110"/>
      <c r="O83" s="110"/>
      <c r="P83" s="110"/>
      <c r="Q83" s="110"/>
      <c r="R83" s="110"/>
      <c r="S83" s="110"/>
      <c r="T83" s="110"/>
      <c r="U83" s="110"/>
      <c r="V83" s="110"/>
      <c r="W83" s="110"/>
      <c r="X83" s="110"/>
    </row>
    <row r="84" spans="7:24" ht="14.25" customHeight="1" x14ac:dyDescent="0.25">
      <c r="G84" s="110"/>
      <c r="H84" s="110"/>
      <c r="I84" s="110"/>
      <c r="J84" s="110"/>
      <c r="K84" s="110"/>
      <c r="L84" s="110"/>
      <c r="M84" s="110"/>
      <c r="N84" s="110"/>
      <c r="O84" s="110"/>
      <c r="P84" s="110"/>
      <c r="Q84" s="110"/>
      <c r="R84" s="110"/>
      <c r="S84" s="110"/>
      <c r="T84" s="110"/>
      <c r="U84" s="110"/>
      <c r="V84" s="110"/>
      <c r="W84" s="110"/>
      <c r="X84" s="110"/>
    </row>
    <row r="85" spans="7:24" ht="14.25" customHeight="1" x14ac:dyDescent="0.25">
      <c r="G85" s="110"/>
      <c r="H85" s="110"/>
      <c r="I85" s="110"/>
      <c r="J85" s="110"/>
      <c r="K85" s="110"/>
      <c r="L85" s="110"/>
      <c r="M85" s="110"/>
      <c r="N85" s="110"/>
      <c r="O85" s="110"/>
      <c r="P85" s="110"/>
      <c r="Q85" s="110"/>
      <c r="R85" s="110"/>
      <c r="S85" s="110"/>
      <c r="T85" s="110"/>
      <c r="U85" s="110"/>
      <c r="V85" s="110"/>
      <c r="W85" s="110"/>
      <c r="X85" s="110"/>
    </row>
    <row r="86" spans="7:24" ht="14.25" customHeight="1" x14ac:dyDescent="0.25">
      <c r="G86" s="110"/>
      <c r="H86" s="110"/>
      <c r="I86" s="110"/>
      <c r="J86" s="110"/>
      <c r="K86" s="110"/>
      <c r="L86" s="110"/>
      <c r="M86" s="110"/>
      <c r="N86" s="110"/>
      <c r="O86" s="110"/>
      <c r="P86" s="110"/>
      <c r="Q86" s="110"/>
      <c r="R86" s="110"/>
      <c r="S86" s="110"/>
      <c r="T86" s="110"/>
      <c r="U86" s="110"/>
      <c r="V86" s="110"/>
      <c r="W86" s="110"/>
      <c r="X86" s="110"/>
    </row>
    <row r="87" spans="7:24" ht="14.25" customHeight="1" x14ac:dyDescent="0.25">
      <c r="G87" s="110"/>
      <c r="H87" s="110"/>
      <c r="I87" s="110"/>
      <c r="J87" s="110"/>
      <c r="K87" s="110"/>
      <c r="L87" s="110"/>
      <c r="M87" s="110"/>
      <c r="N87" s="110"/>
      <c r="O87" s="110"/>
      <c r="P87" s="110"/>
      <c r="Q87" s="110"/>
      <c r="R87" s="110"/>
      <c r="S87" s="110"/>
      <c r="T87" s="110"/>
      <c r="U87" s="110"/>
      <c r="V87" s="110"/>
      <c r="W87" s="110"/>
      <c r="X87" s="110"/>
    </row>
    <row r="88" spans="7:24" ht="14.25" customHeight="1" x14ac:dyDescent="0.25">
      <c r="G88" s="110"/>
      <c r="H88" s="110"/>
      <c r="I88" s="110"/>
      <c r="J88" s="110"/>
      <c r="K88" s="110"/>
      <c r="L88" s="110"/>
      <c r="M88" s="110"/>
      <c r="N88" s="110"/>
      <c r="O88" s="110"/>
      <c r="P88" s="110"/>
      <c r="Q88" s="110"/>
      <c r="R88" s="110"/>
      <c r="S88" s="110"/>
      <c r="T88" s="110"/>
      <c r="U88" s="110"/>
      <c r="V88" s="110"/>
      <c r="W88" s="110"/>
      <c r="X88" s="110"/>
    </row>
    <row r="89" spans="7:24" ht="14.25" customHeight="1" x14ac:dyDescent="0.25">
      <c r="G89" s="110"/>
      <c r="H89" s="110"/>
      <c r="I89" s="110"/>
      <c r="J89" s="110"/>
      <c r="K89" s="110"/>
      <c r="L89" s="110"/>
      <c r="M89" s="110"/>
      <c r="N89" s="110"/>
      <c r="O89" s="110"/>
      <c r="P89" s="110"/>
      <c r="Q89" s="110"/>
      <c r="R89" s="110"/>
      <c r="S89" s="110"/>
      <c r="T89" s="110"/>
      <c r="U89" s="110"/>
      <c r="V89" s="110"/>
      <c r="W89" s="110"/>
      <c r="X89" s="110"/>
    </row>
    <row r="90" spans="7:24" ht="14.25" customHeight="1" x14ac:dyDescent="0.25">
      <c r="G90" s="110"/>
      <c r="H90" s="110"/>
      <c r="I90" s="110"/>
      <c r="J90" s="110"/>
      <c r="K90" s="110"/>
      <c r="L90" s="110"/>
      <c r="M90" s="110"/>
      <c r="N90" s="110"/>
      <c r="O90" s="110"/>
      <c r="P90" s="110"/>
      <c r="Q90" s="110"/>
      <c r="R90" s="110"/>
      <c r="S90" s="110"/>
      <c r="T90" s="110"/>
      <c r="U90" s="110"/>
      <c r="V90" s="110"/>
      <c r="W90" s="110"/>
      <c r="X90" s="110"/>
    </row>
    <row r="91" spans="7:24" ht="14.25" customHeight="1" x14ac:dyDescent="0.25">
      <c r="G91" s="110"/>
      <c r="H91" s="110"/>
      <c r="I91" s="110"/>
      <c r="J91" s="110"/>
      <c r="K91" s="110"/>
      <c r="L91" s="110"/>
      <c r="M91" s="110"/>
      <c r="N91" s="110"/>
      <c r="O91" s="110"/>
      <c r="P91" s="110"/>
      <c r="Q91" s="110"/>
      <c r="R91" s="110"/>
      <c r="S91" s="110"/>
      <c r="T91" s="110"/>
      <c r="U91" s="110"/>
      <c r="V91" s="110"/>
      <c r="W91" s="110"/>
      <c r="X91" s="110"/>
    </row>
    <row r="92" spans="7:24" ht="14.25" customHeight="1" x14ac:dyDescent="0.25">
      <c r="G92" s="110"/>
      <c r="H92" s="110"/>
      <c r="I92" s="110"/>
      <c r="J92" s="110"/>
      <c r="K92" s="110"/>
      <c r="L92" s="110"/>
      <c r="M92" s="110"/>
      <c r="N92" s="110"/>
      <c r="O92" s="110"/>
      <c r="P92" s="110"/>
      <c r="Q92" s="110"/>
      <c r="R92" s="110"/>
      <c r="S92" s="110"/>
      <c r="T92" s="110"/>
      <c r="U92" s="110"/>
      <c r="V92" s="110"/>
      <c r="W92" s="110"/>
      <c r="X92" s="110"/>
    </row>
    <row r="93" spans="7:24" ht="14.25" customHeight="1" x14ac:dyDescent="0.25">
      <c r="G93" s="110"/>
      <c r="H93" s="110"/>
      <c r="I93" s="110"/>
      <c r="J93" s="110"/>
      <c r="K93" s="110"/>
      <c r="L93" s="110"/>
      <c r="M93" s="110"/>
      <c r="N93" s="110"/>
      <c r="O93" s="110"/>
      <c r="P93" s="110"/>
      <c r="Q93" s="110"/>
      <c r="R93" s="110"/>
      <c r="S93" s="110"/>
      <c r="T93" s="110"/>
      <c r="U93" s="110"/>
      <c r="V93" s="110"/>
      <c r="W93" s="110"/>
      <c r="X93" s="110"/>
    </row>
    <row r="94" spans="7:24" ht="14.25" customHeight="1" x14ac:dyDescent="0.25">
      <c r="G94" s="110"/>
      <c r="H94" s="110"/>
      <c r="I94" s="110"/>
      <c r="J94" s="110"/>
      <c r="K94" s="110"/>
      <c r="L94" s="110"/>
      <c r="M94" s="110"/>
      <c r="N94" s="110"/>
      <c r="O94" s="110"/>
      <c r="P94" s="110"/>
      <c r="Q94" s="110"/>
      <c r="R94" s="110"/>
      <c r="S94" s="110"/>
      <c r="T94" s="110"/>
      <c r="U94" s="110"/>
      <c r="V94" s="110"/>
      <c r="W94" s="110"/>
      <c r="X94" s="110"/>
    </row>
    <row r="95" spans="7:24" ht="14.25" customHeight="1" x14ac:dyDescent="0.25">
      <c r="G95" s="110"/>
      <c r="H95" s="110"/>
      <c r="I95" s="110"/>
      <c r="J95" s="110"/>
      <c r="K95" s="110"/>
      <c r="L95" s="110"/>
      <c r="M95" s="110"/>
      <c r="N95" s="110"/>
      <c r="O95" s="110"/>
      <c r="P95" s="110"/>
      <c r="Q95" s="110"/>
      <c r="R95" s="110"/>
      <c r="S95" s="110"/>
      <c r="T95" s="110"/>
      <c r="U95" s="110"/>
      <c r="V95" s="110"/>
      <c r="W95" s="110"/>
      <c r="X95" s="110"/>
    </row>
    <row r="96" spans="7:24" ht="14.25" customHeight="1" x14ac:dyDescent="0.25">
      <c r="G96" s="110"/>
      <c r="H96" s="110"/>
      <c r="I96" s="110"/>
      <c r="J96" s="110"/>
      <c r="K96" s="110"/>
      <c r="L96" s="110"/>
      <c r="M96" s="110"/>
      <c r="N96" s="110"/>
      <c r="O96" s="110"/>
      <c r="P96" s="110"/>
      <c r="Q96" s="110"/>
      <c r="R96" s="110"/>
      <c r="S96" s="110"/>
      <c r="T96" s="110"/>
      <c r="U96" s="110"/>
      <c r="V96" s="110"/>
      <c r="W96" s="110"/>
      <c r="X96" s="110"/>
    </row>
    <row r="97" spans="7:24" ht="14.25" customHeight="1" x14ac:dyDescent="0.25">
      <c r="G97" s="110"/>
      <c r="H97" s="110"/>
      <c r="I97" s="110"/>
      <c r="J97" s="110"/>
      <c r="K97" s="110"/>
      <c r="L97" s="110"/>
      <c r="M97" s="110"/>
      <c r="N97" s="110"/>
      <c r="O97" s="110"/>
      <c r="P97" s="110"/>
      <c r="Q97" s="110"/>
      <c r="R97" s="110"/>
      <c r="S97" s="110"/>
      <c r="T97" s="110"/>
      <c r="U97" s="110"/>
      <c r="V97" s="110"/>
      <c r="W97" s="110"/>
      <c r="X97" s="110"/>
    </row>
    <row r="98" spans="7:24" ht="14.25" customHeight="1" x14ac:dyDescent="0.25">
      <c r="G98" s="110"/>
      <c r="H98" s="110"/>
      <c r="I98" s="110"/>
      <c r="J98" s="110"/>
      <c r="K98" s="110"/>
      <c r="L98" s="110"/>
      <c r="M98" s="110"/>
      <c r="N98" s="110"/>
      <c r="O98" s="110"/>
      <c r="P98" s="110"/>
      <c r="Q98" s="110"/>
      <c r="R98" s="110"/>
      <c r="S98" s="110"/>
      <c r="T98" s="110"/>
      <c r="U98" s="110"/>
      <c r="V98" s="110"/>
      <c r="W98" s="110"/>
      <c r="X98" s="110"/>
    </row>
    <row r="99" spans="7:24" ht="14.25" customHeight="1" x14ac:dyDescent="0.25">
      <c r="G99" s="110"/>
      <c r="H99" s="110"/>
      <c r="I99" s="110"/>
      <c r="J99" s="110"/>
      <c r="K99" s="110"/>
      <c r="L99" s="110"/>
      <c r="M99" s="110"/>
      <c r="N99" s="110"/>
      <c r="O99" s="110"/>
      <c r="P99" s="110"/>
      <c r="Q99" s="110"/>
      <c r="R99" s="110"/>
      <c r="S99" s="110"/>
      <c r="T99" s="110"/>
      <c r="U99" s="110"/>
      <c r="V99" s="110"/>
      <c r="W99" s="110"/>
      <c r="X99" s="110"/>
    </row>
    <row r="100" spans="7:24" ht="14.25" customHeight="1" x14ac:dyDescent="0.25">
      <c r="G100" s="110"/>
      <c r="H100" s="110"/>
      <c r="I100" s="110"/>
      <c r="J100" s="110"/>
      <c r="K100" s="110"/>
      <c r="L100" s="110"/>
      <c r="M100" s="110"/>
      <c r="N100" s="110"/>
      <c r="O100" s="110"/>
      <c r="P100" s="110"/>
      <c r="Q100" s="110"/>
      <c r="R100" s="110"/>
      <c r="S100" s="110"/>
      <c r="T100" s="110"/>
      <c r="U100" s="110"/>
      <c r="V100" s="110"/>
      <c r="W100" s="110"/>
      <c r="X100" s="110"/>
    </row>
    <row r="101" spans="7:24" ht="14.25" customHeight="1" x14ac:dyDescent="0.25">
      <c r="G101" s="110"/>
      <c r="H101" s="110"/>
      <c r="I101" s="110"/>
      <c r="J101" s="110"/>
      <c r="K101" s="110"/>
      <c r="L101" s="110"/>
      <c r="M101" s="110"/>
      <c r="N101" s="110"/>
      <c r="O101" s="110"/>
      <c r="P101" s="110"/>
      <c r="Q101" s="110"/>
      <c r="R101" s="110"/>
      <c r="S101" s="110"/>
      <c r="T101" s="110"/>
      <c r="U101" s="110"/>
      <c r="V101" s="110"/>
      <c r="W101" s="110"/>
      <c r="X101" s="110"/>
    </row>
    <row r="102" spans="7:24" ht="14.25" customHeight="1" x14ac:dyDescent="0.25">
      <c r="G102" s="110"/>
      <c r="H102" s="110"/>
      <c r="I102" s="110"/>
      <c r="J102" s="110"/>
      <c r="K102" s="110"/>
      <c r="L102" s="110"/>
      <c r="M102" s="110"/>
      <c r="N102" s="110"/>
      <c r="O102" s="110"/>
      <c r="P102" s="110"/>
      <c r="Q102" s="110"/>
      <c r="R102" s="110"/>
      <c r="S102" s="110"/>
      <c r="T102" s="110"/>
      <c r="U102" s="110"/>
      <c r="V102" s="110"/>
      <c r="W102" s="110"/>
      <c r="X102" s="110"/>
    </row>
    <row r="103" spans="7:24" ht="14.25" customHeight="1" x14ac:dyDescent="0.25">
      <c r="G103" s="110"/>
      <c r="H103" s="110"/>
      <c r="I103" s="110"/>
      <c r="J103" s="110"/>
      <c r="K103" s="110"/>
      <c r="L103" s="110"/>
      <c r="M103" s="110"/>
      <c r="N103" s="110"/>
      <c r="O103" s="110"/>
      <c r="P103" s="110"/>
      <c r="Q103" s="110"/>
      <c r="R103" s="110"/>
      <c r="S103" s="110"/>
      <c r="T103" s="110"/>
      <c r="U103" s="110"/>
      <c r="V103" s="110"/>
      <c r="W103" s="110"/>
      <c r="X103" s="110"/>
    </row>
    <row r="104" spans="7:24" ht="14.25" customHeight="1" x14ac:dyDescent="0.25">
      <c r="G104" s="110"/>
      <c r="H104" s="110"/>
      <c r="I104" s="110"/>
      <c r="J104" s="110"/>
      <c r="K104" s="110"/>
      <c r="L104" s="110"/>
      <c r="M104" s="110"/>
      <c r="N104" s="110"/>
      <c r="O104" s="110"/>
      <c r="P104" s="110"/>
      <c r="Q104" s="110"/>
      <c r="R104" s="110"/>
      <c r="S104" s="110"/>
      <c r="T104" s="110"/>
      <c r="U104" s="110"/>
      <c r="V104" s="110"/>
      <c r="W104" s="110"/>
      <c r="X104" s="110"/>
    </row>
    <row r="105" spans="7:24" ht="14.25" customHeight="1" x14ac:dyDescent="0.25">
      <c r="G105" s="110"/>
      <c r="H105" s="110"/>
      <c r="I105" s="110"/>
      <c r="J105" s="110"/>
      <c r="K105" s="110"/>
      <c r="L105" s="110"/>
      <c r="M105" s="110"/>
      <c r="N105" s="110"/>
      <c r="O105" s="110"/>
      <c r="P105" s="110"/>
      <c r="Q105" s="110"/>
      <c r="R105" s="110"/>
      <c r="S105" s="110"/>
      <c r="T105" s="110"/>
      <c r="U105" s="110"/>
      <c r="V105" s="110"/>
      <c r="W105" s="110"/>
      <c r="X105" s="110"/>
    </row>
    <row r="106" spans="7:24" ht="14.25" customHeight="1" x14ac:dyDescent="0.25">
      <c r="G106" s="110"/>
      <c r="H106" s="110"/>
      <c r="I106" s="110"/>
      <c r="J106" s="110"/>
      <c r="K106" s="110"/>
      <c r="L106" s="110"/>
      <c r="M106" s="110"/>
      <c r="N106" s="110"/>
      <c r="O106" s="110"/>
      <c r="P106" s="110"/>
      <c r="Q106" s="110"/>
      <c r="R106" s="110"/>
      <c r="S106" s="110"/>
      <c r="T106" s="110"/>
      <c r="U106" s="110"/>
      <c r="V106" s="110"/>
      <c r="W106" s="110"/>
      <c r="X106" s="110"/>
    </row>
    <row r="107" spans="7:24" ht="14.25" customHeight="1" x14ac:dyDescent="0.25">
      <c r="G107" s="110"/>
      <c r="H107" s="110"/>
      <c r="I107" s="110"/>
      <c r="J107" s="110"/>
      <c r="K107" s="110"/>
      <c r="L107" s="110"/>
      <c r="M107" s="110"/>
      <c r="N107" s="110"/>
      <c r="O107" s="110"/>
      <c r="P107" s="110"/>
      <c r="Q107" s="110"/>
      <c r="R107" s="110"/>
      <c r="S107" s="110"/>
      <c r="T107" s="110"/>
      <c r="U107" s="110"/>
      <c r="V107" s="110"/>
      <c r="W107" s="110"/>
      <c r="X107" s="110"/>
    </row>
    <row r="108" spans="7:24" ht="14.25" customHeight="1" x14ac:dyDescent="0.25">
      <c r="G108" s="110"/>
      <c r="H108" s="110"/>
      <c r="I108" s="110"/>
      <c r="J108" s="110"/>
      <c r="K108" s="110"/>
      <c r="L108" s="110"/>
      <c r="M108" s="110"/>
      <c r="N108" s="110"/>
      <c r="O108" s="110"/>
      <c r="P108" s="110"/>
      <c r="Q108" s="110"/>
      <c r="R108" s="110"/>
      <c r="S108" s="110"/>
      <c r="T108" s="110"/>
      <c r="U108" s="110"/>
      <c r="V108" s="110"/>
      <c r="W108" s="110"/>
      <c r="X108" s="110"/>
    </row>
    <row r="109" spans="7:24" ht="14.25" customHeight="1" x14ac:dyDescent="0.25">
      <c r="G109" s="110"/>
      <c r="H109" s="110"/>
      <c r="I109" s="110"/>
      <c r="J109" s="110"/>
      <c r="K109" s="110"/>
      <c r="L109" s="110"/>
      <c r="M109" s="110"/>
      <c r="N109" s="110"/>
      <c r="O109" s="110"/>
      <c r="P109" s="110"/>
      <c r="Q109" s="110"/>
      <c r="R109" s="110"/>
      <c r="S109" s="110"/>
      <c r="T109" s="110"/>
      <c r="U109" s="110"/>
      <c r="V109" s="110"/>
      <c r="W109" s="110"/>
      <c r="X109" s="110"/>
    </row>
    <row r="110" spans="7:24" ht="14.25" customHeight="1" x14ac:dyDescent="0.25">
      <c r="G110" s="110"/>
      <c r="H110" s="110"/>
      <c r="I110" s="110"/>
      <c r="J110" s="110"/>
      <c r="K110" s="110"/>
      <c r="L110" s="110"/>
      <c r="M110" s="110"/>
      <c r="N110" s="110"/>
      <c r="O110" s="110"/>
      <c r="P110" s="110"/>
      <c r="Q110" s="110"/>
      <c r="R110" s="110"/>
      <c r="S110" s="110"/>
      <c r="T110" s="110"/>
      <c r="U110" s="110"/>
      <c r="V110" s="110"/>
      <c r="W110" s="110"/>
      <c r="X110" s="110"/>
    </row>
    <row r="111" spans="7:24" ht="14.25" customHeight="1" x14ac:dyDescent="0.25">
      <c r="G111" s="110"/>
      <c r="H111" s="110"/>
      <c r="I111" s="110"/>
      <c r="J111" s="110"/>
      <c r="K111" s="110"/>
      <c r="L111" s="110"/>
      <c r="M111" s="110"/>
      <c r="N111" s="110"/>
      <c r="O111" s="110"/>
      <c r="P111" s="110"/>
      <c r="Q111" s="110"/>
      <c r="R111" s="110"/>
      <c r="S111" s="110"/>
      <c r="T111" s="110"/>
      <c r="U111" s="110"/>
      <c r="V111" s="110"/>
      <c r="W111" s="110"/>
      <c r="X111" s="110"/>
    </row>
    <row r="112" spans="7:24" ht="14.25" customHeight="1" x14ac:dyDescent="0.25">
      <c r="G112" s="110"/>
      <c r="H112" s="110"/>
      <c r="I112" s="110"/>
      <c r="J112" s="110"/>
      <c r="K112" s="110"/>
      <c r="L112" s="110"/>
      <c r="M112" s="110"/>
      <c r="N112" s="110"/>
      <c r="O112" s="110"/>
      <c r="P112" s="110"/>
      <c r="Q112" s="110"/>
      <c r="R112" s="110"/>
      <c r="S112" s="110"/>
      <c r="T112" s="110"/>
      <c r="U112" s="110"/>
      <c r="V112" s="110"/>
      <c r="W112" s="110"/>
      <c r="X112" s="110"/>
    </row>
    <row r="113" spans="7:24" ht="14.25" customHeight="1" x14ac:dyDescent="0.25">
      <c r="G113" s="110"/>
      <c r="H113" s="110"/>
      <c r="I113" s="110"/>
      <c r="J113" s="110"/>
      <c r="K113" s="110"/>
      <c r="L113" s="110"/>
      <c r="M113" s="110"/>
      <c r="N113" s="110"/>
      <c r="O113" s="110"/>
      <c r="P113" s="110"/>
      <c r="Q113" s="110"/>
      <c r="R113" s="110"/>
      <c r="S113" s="110"/>
      <c r="T113" s="110"/>
      <c r="U113" s="110"/>
      <c r="V113" s="110"/>
      <c r="W113" s="110"/>
      <c r="X113" s="110"/>
    </row>
    <row r="114" spans="7:24" ht="14.25" customHeight="1" x14ac:dyDescent="0.25">
      <c r="G114" s="110"/>
      <c r="H114" s="110"/>
      <c r="I114" s="110"/>
      <c r="J114" s="110"/>
      <c r="K114" s="110"/>
      <c r="L114" s="110"/>
      <c r="M114" s="110"/>
      <c r="N114" s="110"/>
      <c r="O114" s="110"/>
      <c r="P114" s="110"/>
      <c r="Q114" s="110"/>
      <c r="R114" s="110"/>
      <c r="S114" s="110"/>
      <c r="T114" s="110"/>
      <c r="U114" s="110"/>
      <c r="V114" s="110"/>
      <c r="W114" s="110"/>
      <c r="X114" s="110"/>
    </row>
    <row r="115" spans="7:24" ht="14.25" customHeight="1" x14ac:dyDescent="0.25">
      <c r="G115" s="110"/>
      <c r="H115" s="110"/>
      <c r="I115" s="110"/>
      <c r="J115" s="110"/>
      <c r="K115" s="110"/>
      <c r="L115" s="110"/>
      <c r="M115" s="110"/>
      <c r="N115" s="110"/>
      <c r="O115" s="110"/>
      <c r="P115" s="110"/>
      <c r="Q115" s="110"/>
      <c r="R115" s="110"/>
      <c r="S115" s="110"/>
      <c r="T115" s="110"/>
      <c r="U115" s="110"/>
      <c r="V115" s="110"/>
      <c r="W115" s="110"/>
      <c r="X115" s="110"/>
    </row>
    <row r="116" spans="7:24" ht="14.25" customHeight="1" x14ac:dyDescent="0.25">
      <c r="G116" s="110"/>
      <c r="H116" s="110"/>
      <c r="I116" s="110"/>
      <c r="J116" s="110"/>
      <c r="K116" s="110"/>
      <c r="L116" s="110"/>
      <c r="M116" s="110"/>
      <c r="N116" s="110"/>
      <c r="O116" s="110"/>
      <c r="P116" s="110"/>
      <c r="Q116" s="110"/>
      <c r="R116" s="110"/>
      <c r="S116" s="110"/>
      <c r="T116" s="110"/>
      <c r="U116" s="110"/>
      <c r="V116" s="110"/>
      <c r="W116" s="110"/>
      <c r="X116" s="110"/>
    </row>
    <row r="117" spans="7:24" ht="14.25" customHeight="1" x14ac:dyDescent="0.25">
      <c r="G117" s="110"/>
      <c r="H117" s="110"/>
      <c r="I117" s="110"/>
      <c r="J117" s="110"/>
      <c r="K117" s="110"/>
      <c r="L117" s="110"/>
      <c r="M117" s="110"/>
      <c r="N117" s="110"/>
      <c r="O117" s="110"/>
      <c r="P117" s="110"/>
      <c r="Q117" s="110"/>
      <c r="R117" s="110"/>
      <c r="S117" s="110"/>
      <c r="T117" s="110"/>
      <c r="U117" s="110"/>
      <c r="V117" s="110"/>
      <c r="W117" s="110"/>
      <c r="X117" s="110"/>
    </row>
    <row r="118" spans="7:24" ht="14.25" customHeight="1" x14ac:dyDescent="0.25">
      <c r="G118" s="110"/>
      <c r="H118" s="110"/>
      <c r="I118" s="110"/>
      <c r="J118" s="110"/>
      <c r="K118" s="110"/>
      <c r="L118" s="110"/>
      <c r="M118" s="110"/>
      <c r="N118" s="110"/>
      <c r="O118" s="110"/>
      <c r="P118" s="110"/>
      <c r="Q118" s="110"/>
      <c r="R118" s="110"/>
      <c r="S118" s="110"/>
      <c r="T118" s="110"/>
      <c r="U118" s="110"/>
      <c r="V118" s="110"/>
      <c r="W118" s="110"/>
      <c r="X118" s="110"/>
    </row>
    <row r="119" spans="7:24" ht="14.25" customHeight="1" x14ac:dyDescent="0.25">
      <c r="G119" s="110"/>
      <c r="H119" s="110"/>
      <c r="I119" s="110"/>
      <c r="J119" s="110"/>
      <c r="K119" s="110"/>
      <c r="L119" s="110"/>
      <c r="M119" s="110"/>
      <c r="N119" s="110"/>
      <c r="O119" s="110"/>
      <c r="P119" s="110"/>
      <c r="Q119" s="110"/>
      <c r="R119" s="110"/>
      <c r="S119" s="110"/>
      <c r="T119" s="110"/>
      <c r="U119" s="110"/>
      <c r="V119" s="110"/>
      <c r="W119" s="110"/>
      <c r="X119" s="110"/>
    </row>
    <row r="120" spans="7:24" ht="14.25" customHeight="1" x14ac:dyDescent="0.25">
      <c r="G120" s="110"/>
      <c r="H120" s="110"/>
      <c r="I120" s="110"/>
      <c r="J120" s="110"/>
      <c r="K120" s="110"/>
      <c r="L120" s="110"/>
      <c r="M120" s="110"/>
      <c r="N120" s="110"/>
      <c r="O120" s="110"/>
      <c r="P120" s="110"/>
      <c r="Q120" s="110"/>
      <c r="R120" s="110"/>
      <c r="S120" s="110"/>
      <c r="T120" s="110"/>
      <c r="U120" s="110"/>
      <c r="V120" s="110"/>
      <c r="W120" s="110"/>
      <c r="X120" s="110"/>
    </row>
    <row r="121" spans="7:24" ht="14.25" customHeight="1" x14ac:dyDescent="0.25">
      <c r="G121" s="110"/>
      <c r="H121" s="110"/>
      <c r="I121" s="110"/>
      <c r="J121" s="110"/>
      <c r="K121" s="110"/>
      <c r="L121" s="110"/>
      <c r="M121" s="110"/>
      <c r="N121" s="110"/>
      <c r="O121" s="110"/>
      <c r="P121" s="110"/>
      <c r="Q121" s="110"/>
      <c r="R121" s="110"/>
      <c r="S121" s="110"/>
      <c r="T121" s="110"/>
      <c r="U121" s="110"/>
      <c r="V121" s="110"/>
      <c r="W121" s="110"/>
      <c r="X121" s="110"/>
    </row>
    <row r="122" spans="7:24" ht="14.25" customHeight="1" x14ac:dyDescent="0.25">
      <c r="G122" s="110"/>
      <c r="H122" s="110"/>
      <c r="I122" s="110"/>
      <c r="J122" s="110"/>
      <c r="K122" s="110"/>
      <c r="L122" s="110"/>
      <c r="M122" s="110"/>
      <c r="N122" s="110"/>
      <c r="O122" s="110"/>
      <c r="P122" s="110"/>
      <c r="Q122" s="110"/>
      <c r="R122" s="110"/>
      <c r="S122" s="110"/>
      <c r="T122" s="110"/>
      <c r="U122" s="110"/>
      <c r="V122" s="110"/>
      <c r="W122" s="110"/>
      <c r="X122" s="110"/>
    </row>
    <row r="123" spans="7:24" ht="14.25" customHeight="1" x14ac:dyDescent="0.25">
      <c r="G123" s="110"/>
      <c r="H123" s="110"/>
      <c r="I123" s="110"/>
      <c r="J123" s="110"/>
      <c r="K123" s="110"/>
      <c r="L123" s="110"/>
      <c r="M123" s="110"/>
      <c r="N123" s="110"/>
      <c r="O123" s="110"/>
      <c r="P123" s="110"/>
      <c r="Q123" s="110"/>
      <c r="R123" s="110"/>
      <c r="S123" s="110"/>
      <c r="T123" s="110"/>
      <c r="U123" s="110"/>
      <c r="V123" s="110"/>
      <c r="W123" s="110"/>
      <c r="X123" s="110"/>
    </row>
    <row r="124" spans="7:24" ht="14.25" customHeight="1" x14ac:dyDescent="0.25">
      <c r="G124" s="110"/>
      <c r="H124" s="110"/>
      <c r="I124" s="110"/>
      <c r="J124" s="110"/>
      <c r="K124" s="110"/>
      <c r="L124" s="110"/>
      <c r="M124" s="110"/>
      <c r="N124" s="110"/>
      <c r="O124" s="110"/>
      <c r="P124" s="110"/>
      <c r="Q124" s="110"/>
      <c r="R124" s="110"/>
      <c r="S124" s="110"/>
      <c r="T124" s="110"/>
      <c r="U124" s="110"/>
      <c r="V124" s="110"/>
      <c r="W124" s="110"/>
      <c r="X124" s="110"/>
    </row>
    <row r="125" spans="7:24" ht="14.25" customHeight="1" x14ac:dyDescent="0.25">
      <c r="G125" s="110"/>
      <c r="H125" s="110"/>
      <c r="I125" s="110"/>
      <c r="J125" s="110"/>
      <c r="K125" s="110"/>
      <c r="L125" s="110"/>
      <c r="M125" s="110"/>
      <c r="N125" s="110"/>
      <c r="O125" s="110"/>
      <c r="P125" s="110"/>
      <c r="Q125" s="110"/>
      <c r="R125" s="110"/>
      <c r="S125" s="110"/>
      <c r="T125" s="110"/>
      <c r="U125" s="110"/>
      <c r="V125" s="110"/>
      <c r="W125" s="110"/>
      <c r="X125" s="110"/>
    </row>
    <row r="126" spans="7:24" ht="14.25" customHeight="1" x14ac:dyDescent="0.25">
      <c r="G126" s="110"/>
      <c r="H126" s="110"/>
      <c r="I126" s="110"/>
      <c r="J126" s="110"/>
      <c r="K126" s="110"/>
      <c r="L126" s="110"/>
      <c r="M126" s="110"/>
      <c r="N126" s="110"/>
      <c r="O126" s="110"/>
      <c r="P126" s="110"/>
      <c r="Q126" s="110"/>
      <c r="R126" s="110"/>
      <c r="S126" s="110"/>
      <c r="T126" s="110"/>
      <c r="U126" s="110"/>
      <c r="V126" s="110"/>
      <c r="W126" s="110"/>
      <c r="X126" s="110"/>
    </row>
    <row r="127" spans="7:24" ht="14.25" customHeight="1" x14ac:dyDescent="0.25">
      <c r="G127" s="110"/>
      <c r="H127" s="110"/>
      <c r="I127" s="110"/>
      <c r="J127" s="110"/>
      <c r="K127" s="110"/>
      <c r="L127" s="110"/>
      <c r="M127" s="110"/>
      <c r="N127" s="110"/>
      <c r="O127" s="110"/>
      <c r="P127" s="110"/>
      <c r="Q127" s="110"/>
      <c r="R127" s="110"/>
      <c r="S127" s="110"/>
      <c r="T127" s="110"/>
      <c r="U127" s="110"/>
      <c r="V127" s="110"/>
      <c r="W127" s="110"/>
      <c r="X127" s="110"/>
    </row>
    <row r="128" spans="7:24" ht="14.25" customHeight="1" x14ac:dyDescent="0.25">
      <c r="G128" s="110"/>
      <c r="H128" s="110"/>
      <c r="I128" s="110"/>
      <c r="J128" s="110"/>
      <c r="K128" s="110"/>
      <c r="L128" s="110"/>
      <c r="M128" s="110"/>
      <c r="N128" s="110"/>
      <c r="O128" s="110"/>
      <c r="P128" s="110"/>
      <c r="Q128" s="110"/>
      <c r="R128" s="110"/>
      <c r="S128" s="110"/>
      <c r="T128" s="110"/>
      <c r="U128" s="110"/>
      <c r="V128" s="110"/>
      <c r="W128" s="110"/>
      <c r="X128" s="110"/>
    </row>
    <row r="129" spans="7:24" ht="14.25" customHeight="1" x14ac:dyDescent="0.25">
      <c r="G129" s="110"/>
      <c r="H129" s="110"/>
      <c r="I129" s="110"/>
      <c r="J129" s="110"/>
      <c r="K129" s="110"/>
      <c r="L129" s="110"/>
      <c r="M129" s="110"/>
      <c r="N129" s="110"/>
      <c r="O129" s="110"/>
      <c r="P129" s="110"/>
      <c r="Q129" s="110"/>
      <c r="R129" s="110"/>
      <c r="S129" s="110"/>
      <c r="T129" s="110"/>
      <c r="U129" s="110"/>
      <c r="V129" s="110"/>
      <c r="W129" s="110"/>
      <c r="X129" s="110"/>
    </row>
    <row r="130" spans="7:24" ht="14.25" customHeight="1" x14ac:dyDescent="0.25">
      <c r="G130" s="110"/>
      <c r="H130" s="110"/>
      <c r="I130" s="110"/>
      <c r="J130" s="110"/>
      <c r="K130" s="110"/>
      <c r="L130" s="110"/>
      <c r="M130" s="110"/>
      <c r="N130" s="110"/>
      <c r="O130" s="110"/>
      <c r="P130" s="110"/>
      <c r="Q130" s="110"/>
      <c r="R130" s="110"/>
      <c r="S130" s="110"/>
      <c r="T130" s="110"/>
      <c r="U130" s="110"/>
      <c r="V130" s="110"/>
      <c r="W130" s="110"/>
      <c r="X130" s="110"/>
    </row>
    <row r="131" spans="7:24" ht="14.25" customHeight="1" x14ac:dyDescent="0.25">
      <c r="G131" s="110"/>
      <c r="H131" s="110"/>
      <c r="I131" s="110"/>
      <c r="J131" s="110"/>
      <c r="K131" s="110"/>
      <c r="L131" s="110"/>
      <c r="M131" s="110"/>
      <c r="N131" s="110"/>
      <c r="O131" s="110"/>
      <c r="P131" s="110"/>
      <c r="Q131" s="110"/>
      <c r="R131" s="110"/>
      <c r="S131" s="110"/>
      <c r="T131" s="110"/>
      <c r="U131" s="110"/>
      <c r="V131" s="110"/>
      <c r="W131" s="110"/>
      <c r="X131" s="110"/>
    </row>
    <row r="132" spans="7:24" ht="14.25" customHeight="1" x14ac:dyDescent="0.25">
      <c r="G132" s="110"/>
      <c r="H132" s="110"/>
      <c r="I132" s="110"/>
      <c r="J132" s="110"/>
      <c r="K132" s="110"/>
      <c r="L132" s="110"/>
      <c r="M132" s="110"/>
      <c r="N132" s="110"/>
      <c r="O132" s="110"/>
      <c r="P132" s="110"/>
      <c r="Q132" s="110"/>
      <c r="R132" s="110"/>
      <c r="S132" s="110"/>
      <c r="T132" s="110"/>
      <c r="U132" s="110"/>
      <c r="V132" s="110"/>
      <c r="W132" s="110"/>
      <c r="X132" s="110"/>
    </row>
    <row r="133" spans="7:24" ht="14.25" customHeight="1" x14ac:dyDescent="0.25">
      <c r="G133" s="110"/>
      <c r="H133" s="110"/>
      <c r="I133" s="110"/>
      <c r="J133" s="110"/>
      <c r="K133" s="110"/>
      <c r="L133" s="110"/>
      <c r="M133" s="110"/>
      <c r="N133" s="110"/>
      <c r="O133" s="110"/>
      <c r="P133" s="110"/>
      <c r="Q133" s="110"/>
      <c r="R133" s="110"/>
      <c r="S133" s="110"/>
      <c r="T133" s="110"/>
      <c r="U133" s="110"/>
      <c r="V133" s="110"/>
      <c r="W133" s="110"/>
      <c r="X133" s="110"/>
    </row>
    <row r="134" spans="7:24" ht="14.25" customHeight="1" x14ac:dyDescent="0.25">
      <c r="G134" s="110"/>
      <c r="H134" s="110"/>
      <c r="I134" s="110"/>
      <c r="J134" s="110"/>
      <c r="K134" s="110"/>
      <c r="L134" s="110"/>
      <c r="M134" s="110"/>
      <c r="N134" s="110"/>
      <c r="O134" s="110"/>
      <c r="P134" s="110"/>
      <c r="Q134" s="110"/>
      <c r="R134" s="110"/>
      <c r="S134" s="110"/>
      <c r="T134" s="110"/>
      <c r="U134" s="110"/>
      <c r="V134" s="110"/>
      <c r="W134" s="110"/>
      <c r="X134" s="110"/>
    </row>
    <row r="135" spans="7:24" ht="14.25" customHeight="1" x14ac:dyDescent="0.25">
      <c r="G135" s="110"/>
      <c r="H135" s="110"/>
      <c r="I135" s="110"/>
      <c r="J135" s="110"/>
      <c r="K135" s="110"/>
      <c r="L135" s="110"/>
      <c r="M135" s="110"/>
      <c r="N135" s="110"/>
      <c r="O135" s="110"/>
      <c r="P135" s="110"/>
      <c r="Q135" s="110"/>
      <c r="R135" s="110"/>
      <c r="S135" s="110"/>
      <c r="T135" s="110"/>
      <c r="U135" s="110"/>
      <c r="V135" s="110"/>
      <c r="W135" s="110"/>
      <c r="X135" s="110"/>
    </row>
    <row r="136" spans="7:24" ht="14.25" customHeight="1" x14ac:dyDescent="0.25">
      <c r="G136" s="110"/>
      <c r="H136" s="110"/>
      <c r="I136" s="110"/>
      <c r="J136" s="110"/>
      <c r="K136" s="110"/>
      <c r="L136" s="110"/>
      <c r="M136" s="110"/>
      <c r="N136" s="110"/>
      <c r="O136" s="110"/>
      <c r="P136" s="110"/>
      <c r="Q136" s="110"/>
      <c r="R136" s="110"/>
      <c r="S136" s="110"/>
      <c r="T136" s="110"/>
      <c r="U136" s="110"/>
      <c r="V136" s="110"/>
      <c r="W136" s="110"/>
      <c r="X136" s="110"/>
    </row>
    <row r="137" spans="7:24" ht="14.25" customHeight="1" x14ac:dyDescent="0.25">
      <c r="G137" s="110"/>
      <c r="H137" s="110"/>
      <c r="I137" s="110"/>
      <c r="J137" s="110"/>
      <c r="K137" s="110"/>
      <c r="L137" s="110"/>
      <c r="M137" s="110"/>
      <c r="N137" s="110"/>
      <c r="O137" s="110"/>
      <c r="P137" s="110"/>
      <c r="Q137" s="110"/>
      <c r="R137" s="110"/>
      <c r="S137" s="110"/>
      <c r="T137" s="110"/>
      <c r="U137" s="110"/>
      <c r="V137" s="110"/>
      <c r="W137" s="110"/>
      <c r="X137" s="110"/>
    </row>
    <row r="138" spans="7:24" ht="14.25" customHeight="1" x14ac:dyDescent="0.25">
      <c r="G138" s="110"/>
      <c r="H138" s="110"/>
      <c r="I138" s="110"/>
      <c r="J138" s="110"/>
      <c r="K138" s="110"/>
      <c r="L138" s="110"/>
      <c r="M138" s="110"/>
      <c r="N138" s="110"/>
      <c r="O138" s="110"/>
      <c r="P138" s="110"/>
      <c r="Q138" s="110"/>
      <c r="R138" s="110"/>
      <c r="S138" s="110"/>
      <c r="T138" s="110"/>
      <c r="U138" s="110"/>
      <c r="V138" s="110"/>
      <c r="W138" s="110"/>
      <c r="X138" s="110"/>
    </row>
    <row r="139" spans="7:24" ht="14.25" customHeight="1" x14ac:dyDescent="0.25">
      <c r="G139" s="110"/>
      <c r="H139" s="110"/>
      <c r="I139" s="110"/>
      <c r="J139" s="110"/>
      <c r="K139" s="110"/>
      <c r="L139" s="110"/>
      <c r="M139" s="110"/>
      <c r="N139" s="110"/>
      <c r="O139" s="110"/>
      <c r="P139" s="110"/>
      <c r="Q139" s="110"/>
      <c r="R139" s="110"/>
      <c r="S139" s="110"/>
      <c r="T139" s="110"/>
      <c r="U139" s="110"/>
      <c r="V139" s="110"/>
      <c r="W139" s="110"/>
      <c r="X139" s="110"/>
    </row>
    <row r="140" spans="7:24" ht="14.25" customHeight="1" x14ac:dyDescent="0.25">
      <c r="G140" s="110"/>
      <c r="H140" s="110"/>
      <c r="I140" s="110"/>
      <c r="J140" s="110"/>
      <c r="K140" s="110"/>
      <c r="L140" s="110"/>
      <c r="M140" s="110"/>
      <c r="N140" s="110"/>
      <c r="O140" s="110"/>
      <c r="P140" s="110"/>
      <c r="Q140" s="110"/>
      <c r="R140" s="110"/>
      <c r="S140" s="110"/>
      <c r="T140" s="110"/>
      <c r="U140" s="110"/>
      <c r="V140" s="110"/>
      <c r="W140" s="110"/>
      <c r="X140" s="110"/>
    </row>
    <row r="141" spans="7:24" ht="14.25" customHeight="1" x14ac:dyDescent="0.25">
      <c r="G141" s="110"/>
      <c r="H141" s="110"/>
      <c r="I141" s="110"/>
      <c r="J141" s="110"/>
      <c r="K141" s="110"/>
      <c r="L141" s="110"/>
      <c r="M141" s="110"/>
      <c r="N141" s="110"/>
      <c r="O141" s="110"/>
      <c r="P141" s="110"/>
      <c r="Q141" s="110"/>
      <c r="R141" s="110"/>
      <c r="S141" s="110"/>
      <c r="T141" s="110"/>
      <c r="U141" s="110"/>
      <c r="V141" s="110"/>
      <c r="W141" s="110"/>
      <c r="X141" s="110"/>
    </row>
    <row r="142" spans="7:24" ht="14.25" customHeight="1" x14ac:dyDescent="0.25">
      <c r="G142" s="110"/>
      <c r="H142" s="110"/>
      <c r="I142" s="110"/>
      <c r="J142" s="110"/>
      <c r="K142" s="110"/>
      <c r="L142" s="110"/>
      <c r="M142" s="110"/>
      <c r="N142" s="110"/>
      <c r="O142" s="110"/>
      <c r="P142" s="110"/>
      <c r="Q142" s="110"/>
      <c r="R142" s="110"/>
      <c r="S142" s="110"/>
      <c r="T142" s="110"/>
      <c r="U142" s="110"/>
      <c r="V142" s="110"/>
      <c r="W142" s="110"/>
      <c r="X142" s="110"/>
    </row>
    <row r="143" spans="7:24" ht="14.25" customHeight="1" x14ac:dyDescent="0.25">
      <c r="G143" s="110"/>
      <c r="H143" s="110"/>
      <c r="I143" s="110"/>
      <c r="J143" s="110"/>
      <c r="K143" s="110"/>
      <c r="L143" s="110"/>
      <c r="M143" s="110"/>
      <c r="N143" s="110"/>
      <c r="O143" s="110"/>
      <c r="P143" s="110"/>
      <c r="Q143" s="110"/>
      <c r="R143" s="110"/>
      <c r="S143" s="110"/>
      <c r="T143" s="110"/>
      <c r="U143" s="110"/>
      <c r="V143" s="110"/>
      <c r="W143" s="110"/>
      <c r="X143" s="110"/>
    </row>
    <row r="144" spans="7:24" ht="14.25" customHeight="1" x14ac:dyDescent="0.25">
      <c r="G144" s="110"/>
      <c r="H144" s="110"/>
      <c r="I144" s="110"/>
      <c r="J144" s="110"/>
      <c r="K144" s="110"/>
      <c r="L144" s="110"/>
      <c r="M144" s="110"/>
      <c r="N144" s="110"/>
      <c r="O144" s="110"/>
      <c r="P144" s="110"/>
      <c r="Q144" s="110"/>
      <c r="R144" s="110"/>
      <c r="S144" s="110"/>
      <c r="T144" s="110"/>
      <c r="U144" s="110"/>
      <c r="V144" s="110"/>
      <c r="W144" s="110"/>
      <c r="X144" s="110"/>
    </row>
    <row r="145" spans="7:24" ht="14.25" customHeight="1" x14ac:dyDescent="0.25">
      <c r="G145" s="110"/>
      <c r="H145" s="110"/>
      <c r="I145" s="110"/>
      <c r="J145" s="110"/>
      <c r="K145" s="110"/>
      <c r="L145" s="110"/>
      <c r="M145" s="110"/>
      <c r="N145" s="110"/>
      <c r="O145" s="110"/>
      <c r="P145" s="110"/>
      <c r="Q145" s="110"/>
      <c r="R145" s="110"/>
      <c r="S145" s="110"/>
      <c r="T145" s="110"/>
      <c r="U145" s="110"/>
      <c r="V145" s="110"/>
      <c r="W145" s="110"/>
      <c r="X145" s="110"/>
    </row>
    <row r="146" spans="7:24" ht="14.25" customHeight="1" x14ac:dyDescent="0.25">
      <c r="G146" s="110"/>
      <c r="H146" s="110"/>
      <c r="I146" s="110"/>
      <c r="J146" s="110"/>
      <c r="K146" s="110"/>
      <c r="L146" s="110"/>
      <c r="M146" s="110"/>
      <c r="N146" s="110"/>
      <c r="O146" s="110"/>
      <c r="P146" s="110"/>
      <c r="Q146" s="110"/>
      <c r="R146" s="110"/>
      <c r="S146" s="110"/>
      <c r="T146" s="110"/>
      <c r="U146" s="110"/>
      <c r="V146" s="110"/>
      <c r="W146" s="110"/>
      <c r="X146" s="110"/>
    </row>
    <row r="147" spans="7:24" ht="14.25" customHeight="1" x14ac:dyDescent="0.25">
      <c r="G147" s="110"/>
      <c r="H147" s="110"/>
      <c r="I147" s="110"/>
      <c r="J147" s="110"/>
      <c r="K147" s="110"/>
      <c r="L147" s="110"/>
      <c r="M147" s="110"/>
      <c r="N147" s="110"/>
      <c r="O147" s="110"/>
      <c r="P147" s="110"/>
      <c r="Q147" s="110"/>
      <c r="R147" s="110"/>
      <c r="S147" s="110"/>
      <c r="T147" s="110"/>
      <c r="U147" s="110"/>
      <c r="V147" s="110"/>
      <c r="W147" s="110"/>
      <c r="X147" s="110"/>
    </row>
    <row r="148" spans="7:24" ht="14.25" customHeight="1" x14ac:dyDescent="0.25">
      <c r="G148" s="110"/>
      <c r="H148" s="110"/>
      <c r="I148" s="110"/>
      <c r="J148" s="110"/>
      <c r="K148" s="110"/>
      <c r="L148" s="110"/>
      <c r="M148" s="110"/>
      <c r="N148" s="110"/>
      <c r="O148" s="110"/>
      <c r="P148" s="110"/>
      <c r="Q148" s="110"/>
      <c r="R148" s="110"/>
      <c r="S148" s="110"/>
      <c r="T148" s="110"/>
      <c r="U148" s="110"/>
      <c r="V148" s="110"/>
      <c r="W148" s="110"/>
      <c r="X148" s="110"/>
    </row>
    <row r="149" spans="7:24" ht="14.25" customHeight="1" x14ac:dyDescent="0.25">
      <c r="G149" s="110"/>
      <c r="H149" s="110"/>
      <c r="I149" s="110"/>
      <c r="J149" s="110"/>
      <c r="K149" s="110"/>
      <c r="L149" s="110"/>
      <c r="M149" s="110"/>
      <c r="N149" s="110"/>
      <c r="O149" s="110"/>
      <c r="P149" s="110"/>
      <c r="Q149" s="110"/>
      <c r="R149" s="110"/>
      <c r="S149" s="110"/>
      <c r="T149" s="110"/>
      <c r="U149" s="110"/>
      <c r="V149" s="110"/>
      <c r="W149" s="110"/>
      <c r="X149" s="110"/>
    </row>
    <row r="150" spans="7:24" ht="14.25" customHeight="1" x14ac:dyDescent="0.25">
      <c r="G150" s="110"/>
      <c r="H150" s="110"/>
      <c r="I150" s="110"/>
      <c r="J150" s="110"/>
      <c r="K150" s="110"/>
      <c r="L150" s="110"/>
      <c r="M150" s="110"/>
      <c r="N150" s="110"/>
      <c r="O150" s="110"/>
      <c r="P150" s="110"/>
      <c r="Q150" s="110"/>
      <c r="R150" s="110"/>
      <c r="S150" s="110"/>
      <c r="T150" s="110"/>
      <c r="U150" s="110"/>
      <c r="V150" s="110"/>
      <c r="W150" s="110"/>
      <c r="X150" s="110"/>
    </row>
    <row r="151" spans="7:24" ht="14.25" customHeight="1" x14ac:dyDescent="0.25">
      <c r="G151" s="110"/>
      <c r="H151" s="110"/>
      <c r="I151" s="110"/>
      <c r="J151" s="110"/>
      <c r="K151" s="110"/>
      <c r="L151" s="110"/>
      <c r="M151" s="110"/>
      <c r="N151" s="110"/>
      <c r="O151" s="110"/>
      <c r="P151" s="110"/>
      <c r="Q151" s="110"/>
      <c r="R151" s="110"/>
      <c r="S151" s="110"/>
      <c r="T151" s="110"/>
      <c r="U151" s="110"/>
      <c r="V151" s="110"/>
      <c r="W151" s="110"/>
      <c r="X151" s="110"/>
    </row>
    <row r="152" spans="7:24" ht="14.25" customHeight="1" x14ac:dyDescent="0.25">
      <c r="G152" s="110"/>
      <c r="H152" s="110"/>
      <c r="I152" s="110"/>
      <c r="J152" s="110"/>
      <c r="K152" s="110"/>
      <c r="L152" s="110"/>
      <c r="M152" s="110"/>
      <c r="N152" s="110"/>
      <c r="O152" s="110"/>
      <c r="P152" s="110"/>
      <c r="Q152" s="110"/>
      <c r="R152" s="110"/>
      <c r="S152" s="110"/>
      <c r="T152" s="110"/>
      <c r="U152" s="110"/>
      <c r="V152" s="110"/>
      <c r="W152" s="110"/>
      <c r="X152" s="110"/>
    </row>
    <row r="153" spans="7:24" ht="14.25" customHeight="1" x14ac:dyDescent="0.25">
      <c r="G153" s="110"/>
      <c r="H153" s="110"/>
      <c r="I153" s="110"/>
      <c r="J153" s="110"/>
      <c r="K153" s="110"/>
      <c r="L153" s="110"/>
      <c r="M153" s="110"/>
      <c r="N153" s="110"/>
      <c r="O153" s="110"/>
      <c r="P153" s="110"/>
      <c r="Q153" s="110"/>
      <c r="R153" s="110"/>
      <c r="S153" s="110"/>
      <c r="T153" s="110"/>
      <c r="U153" s="110"/>
      <c r="V153" s="110"/>
      <c r="W153" s="110"/>
      <c r="X153" s="110"/>
    </row>
    <row r="154" spans="7:24" ht="14.25" customHeight="1" x14ac:dyDescent="0.25">
      <c r="G154" s="110"/>
      <c r="H154" s="110"/>
      <c r="I154" s="110"/>
      <c r="J154" s="110"/>
      <c r="K154" s="110"/>
      <c r="L154" s="110"/>
      <c r="M154" s="110"/>
      <c r="N154" s="110"/>
      <c r="O154" s="110"/>
      <c r="P154" s="110"/>
      <c r="Q154" s="110"/>
      <c r="R154" s="110"/>
      <c r="S154" s="110"/>
      <c r="T154" s="110"/>
      <c r="U154" s="110"/>
      <c r="V154" s="110"/>
      <c r="W154" s="110"/>
      <c r="X154" s="110"/>
    </row>
    <row r="155" spans="7:24" ht="14.25" customHeight="1" x14ac:dyDescent="0.25">
      <c r="G155" s="110"/>
      <c r="H155" s="110"/>
      <c r="I155" s="110"/>
      <c r="J155" s="110"/>
      <c r="K155" s="110"/>
      <c r="L155" s="110"/>
      <c r="M155" s="110"/>
      <c r="N155" s="110"/>
      <c r="O155" s="110"/>
      <c r="P155" s="110"/>
      <c r="Q155" s="110"/>
      <c r="R155" s="110"/>
      <c r="S155" s="110"/>
      <c r="T155" s="110"/>
      <c r="U155" s="110"/>
      <c r="V155" s="110"/>
      <c r="W155" s="110"/>
      <c r="X155" s="110"/>
    </row>
    <row r="156" spans="7:24" ht="14.25" customHeight="1" x14ac:dyDescent="0.25">
      <c r="G156" s="110"/>
      <c r="H156" s="110"/>
      <c r="I156" s="110"/>
      <c r="J156" s="110"/>
      <c r="K156" s="110"/>
      <c r="L156" s="110"/>
      <c r="M156" s="110"/>
      <c r="N156" s="110"/>
      <c r="O156" s="110"/>
      <c r="P156" s="110"/>
      <c r="Q156" s="110"/>
      <c r="R156" s="110"/>
      <c r="S156" s="110"/>
      <c r="T156" s="110"/>
      <c r="U156" s="110"/>
      <c r="V156" s="110"/>
      <c r="W156" s="110"/>
      <c r="X156" s="110"/>
    </row>
    <row r="157" spans="7:24" ht="14.25" customHeight="1" x14ac:dyDescent="0.25">
      <c r="G157" s="110"/>
      <c r="H157" s="110"/>
      <c r="I157" s="110"/>
      <c r="J157" s="110"/>
      <c r="K157" s="110"/>
      <c r="L157" s="110"/>
      <c r="M157" s="110"/>
      <c r="N157" s="110"/>
      <c r="O157" s="110"/>
      <c r="P157" s="110"/>
      <c r="Q157" s="110"/>
      <c r="R157" s="110"/>
      <c r="S157" s="110"/>
      <c r="T157" s="110"/>
      <c r="U157" s="110"/>
      <c r="V157" s="110"/>
      <c r="W157" s="110"/>
      <c r="X157" s="110"/>
    </row>
    <row r="158" spans="7:24" ht="14.25" customHeight="1" x14ac:dyDescent="0.25">
      <c r="G158" s="110"/>
      <c r="H158" s="110"/>
      <c r="I158" s="110"/>
      <c r="J158" s="110"/>
      <c r="K158" s="110"/>
      <c r="L158" s="110"/>
      <c r="M158" s="110"/>
      <c r="N158" s="110"/>
      <c r="O158" s="110"/>
      <c r="P158" s="110"/>
      <c r="Q158" s="110"/>
      <c r="R158" s="110"/>
      <c r="S158" s="110"/>
      <c r="T158" s="110"/>
      <c r="U158" s="110"/>
      <c r="V158" s="110"/>
      <c r="W158" s="110"/>
      <c r="X158" s="110"/>
    </row>
    <row r="159" spans="7:24" ht="14.25" customHeight="1" x14ac:dyDescent="0.25">
      <c r="G159" s="110"/>
      <c r="H159" s="110"/>
      <c r="I159" s="110"/>
      <c r="J159" s="110"/>
      <c r="K159" s="110"/>
      <c r="L159" s="110"/>
      <c r="M159" s="110"/>
      <c r="N159" s="110"/>
      <c r="O159" s="110"/>
      <c r="P159" s="110"/>
      <c r="Q159" s="110"/>
      <c r="R159" s="110"/>
      <c r="S159" s="110"/>
      <c r="T159" s="110"/>
      <c r="U159" s="110"/>
      <c r="V159" s="110"/>
      <c r="W159" s="110"/>
      <c r="X159" s="110"/>
    </row>
    <row r="160" spans="7:24" ht="14.25" customHeight="1" x14ac:dyDescent="0.25">
      <c r="G160" s="110"/>
      <c r="H160" s="110"/>
      <c r="I160" s="110"/>
      <c r="J160" s="110"/>
      <c r="K160" s="110"/>
      <c r="L160" s="110"/>
      <c r="M160" s="110"/>
      <c r="N160" s="110"/>
      <c r="O160" s="110"/>
      <c r="P160" s="110"/>
      <c r="Q160" s="110"/>
      <c r="R160" s="110"/>
      <c r="S160" s="110"/>
      <c r="T160" s="110"/>
      <c r="U160" s="110"/>
      <c r="V160" s="110"/>
      <c r="W160" s="110"/>
      <c r="X160" s="110"/>
    </row>
    <row r="161" spans="7:24" ht="14.25" customHeight="1" x14ac:dyDescent="0.25">
      <c r="G161" s="110"/>
      <c r="H161" s="110"/>
      <c r="I161" s="110"/>
      <c r="J161" s="110"/>
      <c r="K161" s="110"/>
      <c r="L161" s="110"/>
      <c r="M161" s="110"/>
      <c r="N161" s="110"/>
      <c r="O161" s="110"/>
      <c r="P161" s="110"/>
      <c r="Q161" s="110"/>
      <c r="R161" s="110"/>
      <c r="S161" s="110"/>
      <c r="T161" s="110"/>
      <c r="U161" s="110"/>
      <c r="V161" s="110"/>
      <c r="W161" s="110"/>
      <c r="X161" s="110"/>
    </row>
    <row r="162" spans="7:24" ht="14.25" customHeight="1" x14ac:dyDescent="0.25">
      <c r="G162" s="110"/>
      <c r="H162" s="110"/>
      <c r="I162" s="110"/>
      <c r="J162" s="110"/>
      <c r="K162" s="110"/>
      <c r="L162" s="110"/>
      <c r="M162" s="110"/>
      <c r="N162" s="110"/>
      <c r="O162" s="110"/>
      <c r="P162" s="110"/>
      <c r="Q162" s="110"/>
      <c r="R162" s="110"/>
      <c r="S162" s="110"/>
      <c r="T162" s="110"/>
      <c r="U162" s="110"/>
      <c r="V162" s="110"/>
      <c r="W162" s="110"/>
      <c r="X162" s="110"/>
    </row>
    <row r="163" spans="7:24" ht="14.25" customHeight="1" x14ac:dyDescent="0.25">
      <c r="G163" s="110"/>
      <c r="H163" s="110"/>
      <c r="I163" s="110"/>
      <c r="J163" s="110"/>
      <c r="K163" s="110"/>
      <c r="L163" s="110"/>
      <c r="M163" s="110"/>
      <c r="N163" s="110"/>
      <c r="O163" s="110"/>
      <c r="P163" s="110"/>
      <c r="Q163" s="110"/>
      <c r="R163" s="110"/>
      <c r="S163" s="110"/>
      <c r="T163" s="110"/>
      <c r="U163" s="110"/>
      <c r="V163" s="110"/>
      <c r="W163" s="110"/>
      <c r="X163" s="110"/>
    </row>
    <row r="164" spans="7:24" ht="14.25" customHeight="1" x14ac:dyDescent="0.25">
      <c r="G164" s="110"/>
      <c r="H164" s="110"/>
      <c r="I164" s="110"/>
      <c r="J164" s="110"/>
      <c r="K164" s="110"/>
      <c r="L164" s="110"/>
      <c r="M164" s="110"/>
      <c r="N164" s="110"/>
      <c r="O164" s="110"/>
      <c r="P164" s="110"/>
      <c r="Q164" s="110"/>
      <c r="R164" s="110"/>
      <c r="S164" s="110"/>
      <c r="T164" s="110"/>
      <c r="U164" s="110"/>
      <c r="V164" s="110"/>
      <c r="W164" s="110"/>
      <c r="X164" s="110"/>
    </row>
    <row r="165" spans="7:24" ht="14.25" customHeight="1" x14ac:dyDescent="0.25">
      <c r="G165" s="110"/>
      <c r="H165" s="110"/>
      <c r="I165" s="110"/>
      <c r="J165" s="110"/>
      <c r="K165" s="110"/>
      <c r="L165" s="110"/>
      <c r="M165" s="110"/>
      <c r="N165" s="110"/>
      <c r="O165" s="110"/>
      <c r="P165" s="110"/>
      <c r="Q165" s="110"/>
      <c r="R165" s="110"/>
      <c r="S165" s="110"/>
      <c r="T165" s="110"/>
      <c r="U165" s="110"/>
      <c r="V165" s="110"/>
      <c r="W165" s="110"/>
      <c r="X165" s="110"/>
    </row>
    <row r="166" spans="7:24" ht="14.25" customHeight="1" x14ac:dyDescent="0.25">
      <c r="G166" s="110"/>
      <c r="H166" s="110"/>
      <c r="I166" s="110"/>
      <c r="J166" s="110"/>
      <c r="K166" s="110"/>
      <c r="L166" s="110"/>
      <c r="M166" s="110"/>
      <c r="N166" s="110"/>
      <c r="O166" s="110"/>
      <c r="P166" s="110"/>
      <c r="Q166" s="110"/>
      <c r="R166" s="110"/>
      <c r="S166" s="110"/>
      <c r="T166" s="110"/>
      <c r="U166" s="110"/>
      <c r="V166" s="110"/>
      <c r="W166" s="110"/>
      <c r="X166" s="110"/>
    </row>
    <row r="167" spans="7:24" ht="14.25" customHeight="1" x14ac:dyDescent="0.25">
      <c r="G167" s="110"/>
      <c r="H167" s="110"/>
      <c r="I167" s="110"/>
      <c r="J167" s="110"/>
      <c r="K167" s="110"/>
      <c r="L167" s="110"/>
      <c r="M167" s="110"/>
      <c r="N167" s="110"/>
      <c r="O167" s="110"/>
      <c r="P167" s="110"/>
      <c r="Q167" s="110"/>
      <c r="R167" s="110"/>
      <c r="S167" s="110"/>
      <c r="T167" s="110"/>
      <c r="U167" s="110"/>
      <c r="V167" s="110"/>
      <c r="W167" s="110"/>
      <c r="X167" s="110"/>
    </row>
    <row r="168" spans="7:24" ht="14.25" customHeight="1" x14ac:dyDescent="0.25">
      <c r="G168" s="110"/>
      <c r="H168" s="110"/>
      <c r="I168" s="110"/>
      <c r="J168" s="110"/>
      <c r="K168" s="110"/>
      <c r="L168" s="110"/>
      <c r="M168" s="110"/>
      <c r="N168" s="110"/>
      <c r="O168" s="110"/>
      <c r="P168" s="110"/>
      <c r="Q168" s="110"/>
      <c r="R168" s="110"/>
      <c r="S168" s="110"/>
      <c r="T168" s="110"/>
      <c r="U168" s="110"/>
      <c r="V168" s="110"/>
      <c r="W168" s="110"/>
      <c r="X168" s="110"/>
    </row>
    <row r="169" spans="7:24" ht="14.25" customHeight="1" x14ac:dyDescent="0.25">
      <c r="G169" s="110"/>
      <c r="H169" s="110"/>
      <c r="I169" s="110"/>
      <c r="J169" s="110"/>
      <c r="K169" s="110"/>
      <c r="L169" s="110"/>
      <c r="M169" s="110"/>
      <c r="N169" s="110"/>
      <c r="O169" s="110"/>
      <c r="P169" s="110"/>
      <c r="Q169" s="110"/>
      <c r="R169" s="110"/>
      <c r="S169" s="110"/>
      <c r="T169" s="110"/>
      <c r="U169" s="110"/>
      <c r="V169" s="110"/>
      <c r="W169" s="110"/>
      <c r="X169" s="110"/>
    </row>
    <row r="170" spans="7:24" ht="14.25" customHeight="1" x14ac:dyDescent="0.25">
      <c r="G170" s="110"/>
      <c r="H170" s="110"/>
      <c r="I170" s="110"/>
      <c r="J170" s="110"/>
      <c r="K170" s="110"/>
      <c r="L170" s="110"/>
      <c r="M170" s="110"/>
      <c r="N170" s="110"/>
      <c r="O170" s="110"/>
      <c r="P170" s="110"/>
      <c r="Q170" s="110"/>
      <c r="R170" s="110"/>
      <c r="S170" s="110"/>
      <c r="T170" s="110"/>
      <c r="U170" s="110"/>
      <c r="V170" s="110"/>
      <c r="W170" s="110"/>
      <c r="X170" s="110"/>
    </row>
    <row r="171" spans="7:24" ht="14.25" customHeight="1" x14ac:dyDescent="0.25">
      <c r="G171" s="110"/>
      <c r="H171" s="110"/>
      <c r="I171" s="110"/>
      <c r="J171" s="110"/>
      <c r="K171" s="110"/>
      <c r="L171" s="110"/>
      <c r="M171" s="110"/>
      <c r="N171" s="110"/>
      <c r="O171" s="110"/>
      <c r="P171" s="110"/>
      <c r="Q171" s="110"/>
      <c r="R171" s="110"/>
      <c r="S171" s="110"/>
      <c r="T171" s="110"/>
      <c r="U171" s="110"/>
      <c r="V171" s="110"/>
      <c r="W171" s="110"/>
      <c r="X171" s="110"/>
    </row>
    <row r="172" spans="7:24" ht="14.25" customHeight="1" x14ac:dyDescent="0.25">
      <c r="G172" s="110"/>
      <c r="H172" s="110"/>
      <c r="I172" s="110"/>
      <c r="J172" s="110"/>
      <c r="K172" s="110"/>
      <c r="L172" s="110"/>
      <c r="M172" s="110"/>
      <c r="N172" s="110"/>
      <c r="O172" s="110"/>
      <c r="P172" s="110"/>
      <c r="Q172" s="110"/>
      <c r="R172" s="110"/>
      <c r="S172" s="110"/>
      <c r="T172" s="110"/>
      <c r="U172" s="110"/>
      <c r="V172" s="110"/>
      <c r="W172" s="110"/>
      <c r="X172" s="110"/>
    </row>
    <row r="173" spans="7:24" ht="14.25" customHeight="1" x14ac:dyDescent="0.25">
      <c r="G173" s="110"/>
      <c r="H173" s="110"/>
      <c r="I173" s="110"/>
      <c r="J173" s="110"/>
      <c r="K173" s="110"/>
      <c r="L173" s="110"/>
      <c r="M173" s="110"/>
      <c r="N173" s="110"/>
      <c r="O173" s="110"/>
      <c r="P173" s="110"/>
      <c r="Q173" s="110"/>
      <c r="R173" s="110"/>
      <c r="S173" s="110"/>
      <c r="T173" s="110"/>
      <c r="U173" s="110"/>
      <c r="V173" s="110"/>
      <c r="W173" s="110"/>
      <c r="X173" s="110"/>
    </row>
    <row r="174" spans="7:24" ht="14.25" customHeight="1" x14ac:dyDescent="0.25">
      <c r="G174" s="110"/>
      <c r="H174" s="110"/>
      <c r="I174" s="110"/>
      <c r="J174" s="110"/>
      <c r="K174" s="110"/>
      <c r="L174" s="110"/>
      <c r="M174" s="110"/>
      <c r="N174" s="110"/>
      <c r="O174" s="110"/>
      <c r="P174" s="110"/>
      <c r="Q174" s="110"/>
      <c r="R174" s="110"/>
      <c r="S174" s="110"/>
      <c r="T174" s="110"/>
      <c r="U174" s="110"/>
      <c r="V174" s="110"/>
      <c r="W174" s="110"/>
      <c r="X174" s="110"/>
    </row>
    <row r="175" spans="7:24" ht="14.25" customHeight="1" x14ac:dyDescent="0.25">
      <c r="G175" s="110"/>
      <c r="H175" s="110"/>
      <c r="I175" s="110"/>
      <c r="J175" s="110"/>
      <c r="K175" s="110"/>
      <c r="L175" s="110"/>
      <c r="M175" s="110"/>
      <c r="N175" s="110"/>
      <c r="O175" s="110"/>
      <c r="P175" s="110"/>
      <c r="Q175" s="110"/>
      <c r="R175" s="110"/>
      <c r="S175" s="110"/>
      <c r="T175" s="110"/>
      <c r="U175" s="110"/>
      <c r="V175" s="110"/>
      <c r="W175" s="110"/>
      <c r="X175" s="110"/>
    </row>
    <row r="176" spans="7:24" ht="14.25" customHeight="1" x14ac:dyDescent="0.25">
      <c r="G176" s="110"/>
      <c r="H176" s="110"/>
      <c r="I176" s="110"/>
      <c r="J176" s="110"/>
      <c r="K176" s="110"/>
      <c r="L176" s="110"/>
      <c r="M176" s="110"/>
      <c r="N176" s="110"/>
      <c r="O176" s="110"/>
      <c r="P176" s="110"/>
      <c r="Q176" s="110"/>
      <c r="R176" s="110"/>
      <c r="S176" s="110"/>
      <c r="T176" s="110"/>
      <c r="U176" s="110"/>
      <c r="V176" s="110"/>
      <c r="W176" s="110"/>
      <c r="X176" s="110"/>
    </row>
    <row r="177" spans="7:24" ht="14.25" customHeight="1" x14ac:dyDescent="0.25">
      <c r="G177" s="110"/>
      <c r="H177" s="110"/>
      <c r="I177" s="110"/>
      <c r="J177" s="110"/>
      <c r="K177" s="110"/>
      <c r="L177" s="110"/>
      <c r="M177" s="110"/>
      <c r="N177" s="110"/>
      <c r="O177" s="110"/>
      <c r="P177" s="110"/>
      <c r="Q177" s="110"/>
      <c r="R177" s="110"/>
      <c r="S177" s="110"/>
      <c r="T177" s="110"/>
      <c r="U177" s="110"/>
      <c r="V177" s="110"/>
      <c r="W177" s="110"/>
      <c r="X177" s="110"/>
    </row>
    <row r="178" spans="7:24" ht="14.25" customHeight="1" x14ac:dyDescent="0.25">
      <c r="G178" s="110"/>
      <c r="H178" s="110"/>
      <c r="I178" s="110"/>
      <c r="J178" s="110"/>
      <c r="K178" s="110"/>
      <c r="L178" s="110"/>
      <c r="M178" s="110"/>
      <c r="N178" s="110"/>
      <c r="O178" s="110"/>
      <c r="P178" s="110"/>
      <c r="Q178" s="110"/>
      <c r="R178" s="110"/>
      <c r="S178" s="110"/>
      <c r="T178" s="110"/>
      <c r="U178" s="110"/>
      <c r="V178" s="110"/>
      <c r="W178" s="110"/>
      <c r="X178" s="110"/>
    </row>
    <row r="179" spans="7:24" ht="14.25" customHeight="1" x14ac:dyDescent="0.25">
      <c r="G179" s="110"/>
      <c r="H179" s="110"/>
      <c r="I179" s="110"/>
      <c r="J179" s="110"/>
      <c r="K179" s="110"/>
      <c r="L179" s="110"/>
      <c r="M179" s="110"/>
      <c r="N179" s="110"/>
      <c r="O179" s="110"/>
      <c r="P179" s="110"/>
      <c r="Q179" s="110"/>
      <c r="R179" s="110"/>
      <c r="S179" s="110"/>
      <c r="T179" s="110"/>
      <c r="U179" s="110"/>
      <c r="V179" s="110"/>
      <c r="W179" s="110"/>
      <c r="X179" s="110"/>
    </row>
    <row r="180" spans="7:24" ht="14.25" customHeight="1" x14ac:dyDescent="0.25">
      <c r="G180" s="110"/>
      <c r="H180" s="110"/>
      <c r="I180" s="110"/>
      <c r="J180" s="110"/>
      <c r="K180" s="110"/>
      <c r="L180" s="110"/>
      <c r="M180" s="110"/>
      <c r="N180" s="110"/>
      <c r="O180" s="110"/>
      <c r="P180" s="110"/>
      <c r="Q180" s="110"/>
      <c r="R180" s="110"/>
      <c r="S180" s="110"/>
      <c r="T180" s="110"/>
      <c r="U180" s="110"/>
      <c r="V180" s="110"/>
      <c r="W180" s="110"/>
      <c r="X180" s="110"/>
    </row>
    <row r="181" spans="7:24" ht="14.25" customHeight="1" x14ac:dyDescent="0.25">
      <c r="G181" s="110"/>
      <c r="H181" s="110"/>
      <c r="I181" s="110"/>
      <c r="J181" s="110"/>
      <c r="K181" s="110"/>
      <c r="L181" s="110"/>
      <c r="M181" s="110"/>
      <c r="N181" s="110"/>
      <c r="O181" s="110"/>
      <c r="P181" s="110"/>
      <c r="Q181" s="110"/>
      <c r="R181" s="110"/>
      <c r="S181" s="110"/>
      <c r="T181" s="110"/>
      <c r="U181" s="110"/>
      <c r="V181" s="110"/>
      <c r="W181" s="110"/>
      <c r="X181" s="110"/>
    </row>
    <row r="182" spans="7:24" ht="14.25" customHeight="1" x14ac:dyDescent="0.25">
      <c r="G182" s="110"/>
      <c r="H182" s="110"/>
      <c r="I182" s="110"/>
      <c r="J182" s="110"/>
      <c r="K182" s="110"/>
      <c r="L182" s="110"/>
      <c r="M182" s="110"/>
      <c r="N182" s="110"/>
      <c r="O182" s="110"/>
      <c r="P182" s="110"/>
      <c r="Q182" s="110"/>
      <c r="R182" s="110"/>
      <c r="S182" s="110"/>
      <c r="T182" s="110"/>
      <c r="U182" s="110"/>
      <c r="V182" s="110"/>
      <c r="W182" s="110"/>
      <c r="X182" s="110"/>
    </row>
    <row r="183" spans="7:24" ht="14.25" customHeight="1" x14ac:dyDescent="0.25">
      <c r="G183" s="110"/>
      <c r="H183" s="110"/>
      <c r="I183" s="110"/>
      <c r="J183" s="110"/>
      <c r="K183" s="110"/>
      <c r="L183" s="110"/>
      <c r="M183" s="110"/>
      <c r="N183" s="110"/>
      <c r="O183" s="110"/>
      <c r="P183" s="110"/>
      <c r="Q183" s="110"/>
      <c r="R183" s="110"/>
      <c r="S183" s="110"/>
      <c r="T183" s="110"/>
      <c r="U183" s="110"/>
      <c r="V183" s="110"/>
      <c r="W183" s="110"/>
      <c r="X183" s="110"/>
    </row>
    <row r="184" spans="7:24" ht="14.25" customHeight="1" x14ac:dyDescent="0.25">
      <c r="G184" s="110"/>
      <c r="H184" s="110"/>
      <c r="I184" s="110"/>
      <c r="J184" s="110"/>
      <c r="K184" s="110"/>
      <c r="L184" s="110"/>
      <c r="M184" s="110"/>
      <c r="N184" s="110"/>
      <c r="O184" s="110"/>
      <c r="P184" s="110"/>
      <c r="Q184" s="110"/>
      <c r="R184" s="110"/>
      <c r="S184" s="110"/>
      <c r="T184" s="110"/>
      <c r="U184" s="110"/>
      <c r="V184" s="110"/>
      <c r="W184" s="110"/>
      <c r="X184" s="110"/>
    </row>
    <row r="185" spans="7:24" ht="14.25" customHeight="1" x14ac:dyDescent="0.25">
      <c r="G185" s="110"/>
      <c r="H185" s="110"/>
      <c r="I185" s="110"/>
      <c r="J185" s="110"/>
      <c r="K185" s="110"/>
      <c r="L185" s="110"/>
      <c r="M185" s="110"/>
      <c r="N185" s="110"/>
      <c r="O185" s="110"/>
      <c r="P185" s="110"/>
      <c r="Q185" s="110"/>
      <c r="R185" s="110"/>
      <c r="S185" s="110"/>
      <c r="T185" s="110"/>
      <c r="U185" s="110"/>
      <c r="V185" s="110"/>
      <c r="W185" s="110"/>
      <c r="X185" s="110"/>
    </row>
    <row r="186" spans="7:24" ht="14.25" customHeight="1" x14ac:dyDescent="0.25">
      <c r="G186" s="110"/>
      <c r="H186" s="110"/>
      <c r="I186" s="110"/>
      <c r="J186" s="110"/>
      <c r="K186" s="110"/>
      <c r="L186" s="110"/>
      <c r="M186" s="110"/>
      <c r="N186" s="110"/>
      <c r="O186" s="110"/>
      <c r="P186" s="110"/>
      <c r="Q186" s="110"/>
      <c r="R186" s="110"/>
      <c r="S186" s="110"/>
      <c r="T186" s="110"/>
      <c r="U186" s="110"/>
      <c r="V186" s="110"/>
      <c r="W186" s="110"/>
      <c r="X186" s="110"/>
    </row>
    <row r="187" spans="7:24" ht="14.25" customHeight="1" x14ac:dyDescent="0.25">
      <c r="G187" s="110"/>
      <c r="H187" s="110"/>
      <c r="I187" s="110"/>
      <c r="J187" s="110"/>
      <c r="K187" s="110"/>
      <c r="L187" s="110"/>
      <c r="M187" s="110"/>
      <c r="N187" s="110"/>
      <c r="O187" s="110"/>
      <c r="P187" s="110"/>
      <c r="Q187" s="110"/>
      <c r="R187" s="110"/>
      <c r="S187" s="110"/>
      <c r="T187" s="110"/>
      <c r="U187" s="110"/>
      <c r="V187" s="110"/>
      <c r="W187" s="110"/>
      <c r="X187" s="110"/>
    </row>
    <row r="188" spans="7:24" ht="14.25" customHeight="1" x14ac:dyDescent="0.25">
      <c r="G188" s="110"/>
      <c r="H188" s="110"/>
      <c r="I188" s="110"/>
      <c r="J188" s="110"/>
      <c r="K188" s="110"/>
      <c r="L188" s="110"/>
      <c r="M188" s="110"/>
      <c r="N188" s="110"/>
      <c r="O188" s="110"/>
      <c r="P188" s="110"/>
      <c r="Q188" s="110"/>
      <c r="R188" s="110"/>
      <c r="S188" s="110"/>
      <c r="T188" s="110"/>
      <c r="U188" s="110"/>
      <c r="V188" s="110"/>
      <c r="W188" s="110"/>
      <c r="X188" s="110"/>
    </row>
    <row r="189" spans="7:24" ht="14.25" customHeight="1" x14ac:dyDescent="0.25">
      <c r="G189" s="110"/>
      <c r="H189" s="110"/>
      <c r="I189" s="110"/>
      <c r="J189" s="110"/>
      <c r="K189" s="110"/>
      <c r="L189" s="110"/>
      <c r="M189" s="110"/>
      <c r="N189" s="110"/>
      <c r="O189" s="110"/>
      <c r="P189" s="110"/>
      <c r="Q189" s="110"/>
      <c r="R189" s="110"/>
      <c r="S189" s="110"/>
      <c r="T189" s="110"/>
      <c r="U189" s="110"/>
      <c r="V189" s="110"/>
      <c r="W189" s="110"/>
      <c r="X189" s="110"/>
    </row>
    <row r="190" spans="7:24" ht="14.25" customHeight="1" x14ac:dyDescent="0.25">
      <c r="G190" s="110"/>
      <c r="H190" s="110"/>
      <c r="I190" s="110"/>
      <c r="J190" s="110"/>
      <c r="K190" s="110"/>
      <c r="L190" s="110"/>
      <c r="M190" s="110"/>
      <c r="N190" s="110"/>
      <c r="O190" s="110"/>
      <c r="P190" s="110"/>
      <c r="Q190" s="110"/>
      <c r="R190" s="110"/>
      <c r="S190" s="110"/>
      <c r="T190" s="110"/>
      <c r="U190" s="110"/>
      <c r="V190" s="110"/>
      <c r="W190" s="110"/>
      <c r="X190" s="110"/>
    </row>
    <row r="191" spans="7:24" ht="14.25" customHeight="1" x14ac:dyDescent="0.25">
      <c r="G191" s="110"/>
      <c r="H191" s="110"/>
      <c r="I191" s="110"/>
      <c r="J191" s="110"/>
      <c r="K191" s="110"/>
      <c r="L191" s="110"/>
      <c r="M191" s="110"/>
      <c r="N191" s="110"/>
      <c r="O191" s="110"/>
      <c r="P191" s="110"/>
      <c r="Q191" s="110"/>
      <c r="R191" s="110"/>
      <c r="S191" s="110"/>
      <c r="T191" s="110"/>
      <c r="U191" s="110"/>
      <c r="V191" s="110"/>
      <c r="W191" s="110"/>
      <c r="X191" s="110"/>
    </row>
    <row r="192" spans="7:24" ht="14.25" customHeight="1" x14ac:dyDescent="0.25">
      <c r="G192" s="110"/>
      <c r="H192" s="110"/>
      <c r="I192" s="110"/>
      <c r="J192" s="110"/>
      <c r="K192" s="110"/>
      <c r="L192" s="110"/>
      <c r="M192" s="110"/>
      <c r="N192" s="110"/>
      <c r="O192" s="110"/>
      <c r="P192" s="110"/>
      <c r="Q192" s="110"/>
      <c r="R192" s="110"/>
      <c r="S192" s="110"/>
      <c r="T192" s="110"/>
      <c r="U192" s="110"/>
      <c r="V192" s="110"/>
      <c r="W192" s="110"/>
      <c r="X192" s="110"/>
    </row>
    <row r="193" spans="7:24" ht="14.25" customHeight="1" x14ac:dyDescent="0.25">
      <c r="G193" s="110"/>
      <c r="H193" s="110"/>
      <c r="I193" s="110"/>
      <c r="J193" s="110"/>
      <c r="K193" s="110"/>
      <c r="L193" s="110"/>
      <c r="M193" s="110"/>
      <c r="N193" s="110"/>
      <c r="O193" s="110"/>
      <c r="P193" s="110"/>
      <c r="Q193" s="110"/>
      <c r="R193" s="110"/>
      <c r="S193" s="110"/>
      <c r="T193" s="110"/>
      <c r="U193" s="110"/>
      <c r="V193" s="110"/>
      <c r="W193" s="110"/>
      <c r="X193" s="110"/>
    </row>
    <row r="194" spans="7:24" ht="14.25" customHeight="1" x14ac:dyDescent="0.25">
      <c r="G194" s="110"/>
      <c r="H194" s="110"/>
      <c r="I194" s="110"/>
      <c r="J194" s="110"/>
      <c r="K194" s="110"/>
      <c r="L194" s="110"/>
      <c r="M194" s="110"/>
      <c r="N194" s="110"/>
      <c r="O194" s="110"/>
      <c r="P194" s="110"/>
      <c r="Q194" s="110"/>
      <c r="R194" s="110"/>
      <c r="S194" s="110"/>
      <c r="T194" s="110"/>
      <c r="U194" s="110"/>
      <c r="V194" s="110"/>
      <c r="W194" s="110"/>
      <c r="X194" s="110"/>
    </row>
    <row r="195" spans="7:24" ht="14.25" customHeight="1" x14ac:dyDescent="0.25">
      <c r="G195" s="110"/>
      <c r="H195" s="110"/>
      <c r="I195" s="110"/>
      <c r="J195" s="110"/>
      <c r="K195" s="110"/>
      <c r="L195" s="110"/>
      <c r="M195" s="110"/>
      <c r="N195" s="110"/>
      <c r="O195" s="110"/>
      <c r="P195" s="110"/>
      <c r="Q195" s="110"/>
      <c r="R195" s="110"/>
      <c r="S195" s="110"/>
      <c r="T195" s="110"/>
      <c r="U195" s="110"/>
      <c r="V195" s="110"/>
      <c r="W195" s="110"/>
      <c r="X195" s="110"/>
    </row>
    <row r="196" spans="7:24" ht="14.25" customHeight="1" x14ac:dyDescent="0.25">
      <c r="G196" s="110"/>
      <c r="H196" s="110"/>
      <c r="I196" s="110"/>
      <c r="J196" s="110"/>
      <c r="K196" s="110"/>
      <c r="L196" s="110"/>
      <c r="M196" s="110"/>
      <c r="N196" s="110"/>
      <c r="O196" s="110"/>
      <c r="P196" s="110"/>
      <c r="Q196" s="110"/>
      <c r="R196" s="110"/>
      <c r="S196" s="110"/>
      <c r="T196" s="110"/>
      <c r="U196" s="110"/>
      <c r="V196" s="110"/>
      <c r="W196" s="110"/>
      <c r="X196" s="110"/>
    </row>
    <row r="197" spans="7:24" ht="14.25" customHeight="1" x14ac:dyDescent="0.25">
      <c r="G197" s="110"/>
      <c r="H197" s="110"/>
      <c r="I197" s="110"/>
      <c r="J197" s="110"/>
      <c r="K197" s="110"/>
      <c r="L197" s="110"/>
      <c r="M197" s="110"/>
      <c r="N197" s="110"/>
      <c r="O197" s="110"/>
      <c r="P197" s="110"/>
      <c r="Q197" s="110"/>
      <c r="R197" s="110"/>
      <c r="S197" s="110"/>
      <c r="T197" s="110"/>
      <c r="U197" s="110"/>
      <c r="V197" s="110"/>
      <c r="W197" s="110"/>
      <c r="X197" s="110"/>
    </row>
    <row r="198" spans="7:24" ht="14.25" customHeight="1" x14ac:dyDescent="0.25">
      <c r="G198" s="110"/>
      <c r="H198" s="110"/>
      <c r="I198" s="110"/>
      <c r="J198" s="110"/>
      <c r="K198" s="110"/>
      <c r="L198" s="110"/>
      <c r="M198" s="110"/>
      <c r="N198" s="110"/>
      <c r="O198" s="110"/>
      <c r="P198" s="110"/>
      <c r="Q198" s="110"/>
      <c r="R198" s="110"/>
      <c r="S198" s="110"/>
      <c r="T198" s="110"/>
      <c r="U198" s="110"/>
      <c r="V198" s="110"/>
      <c r="W198" s="110"/>
      <c r="X198" s="110"/>
    </row>
    <row r="199" spans="7:24" ht="14.25" customHeight="1" x14ac:dyDescent="0.25">
      <c r="G199" s="110"/>
      <c r="H199" s="110"/>
      <c r="I199" s="110"/>
      <c r="J199" s="110"/>
      <c r="K199" s="110"/>
      <c r="L199" s="110"/>
      <c r="M199" s="110"/>
      <c r="N199" s="110"/>
      <c r="O199" s="110"/>
      <c r="P199" s="110"/>
      <c r="Q199" s="110"/>
      <c r="R199" s="110"/>
      <c r="S199" s="110"/>
      <c r="T199" s="110"/>
      <c r="U199" s="110"/>
      <c r="V199" s="110"/>
      <c r="W199" s="110"/>
      <c r="X199" s="110"/>
    </row>
    <row r="200" spans="7:24" ht="14.25" customHeight="1" x14ac:dyDescent="0.25">
      <c r="G200" s="110"/>
      <c r="H200" s="110"/>
      <c r="I200" s="110"/>
      <c r="J200" s="110"/>
      <c r="K200" s="110"/>
      <c r="L200" s="110"/>
      <c r="M200" s="110"/>
      <c r="N200" s="110"/>
      <c r="O200" s="110"/>
      <c r="P200" s="110"/>
      <c r="Q200" s="110"/>
      <c r="R200" s="110"/>
      <c r="S200" s="110"/>
      <c r="T200" s="110"/>
      <c r="U200" s="110"/>
      <c r="V200" s="110"/>
      <c r="W200" s="110"/>
      <c r="X200" s="110"/>
    </row>
  </sheetData>
  <mergeCells count="32">
    <mergeCell ref="B36:E36"/>
    <mergeCell ref="B32:E32"/>
    <mergeCell ref="B4:E4"/>
    <mergeCell ref="V22:AN22"/>
    <mergeCell ref="B16:E16"/>
    <mergeCell ref="B19:E19"/>
    <mergeCell ref="J23:K23"/>
    <mergeCell ref="B10:E10"/>
    <mergeCell ref="B28:E28"/>
    <mergeCell ref="B34:E34"/>
    <mergeCell ref="G9:Z11"/>
    <mergeCell ref="L22:U22"/>
    <mergeCell ref="B6:E6"/>
    <mergeCell ref="B30:E30"/>
    <mergeCell ref="B15:E15"/>
    <mergeCell ref="B20:E20"/>
    <mergeCell ref="AO22:AT22"/>
    <mergeCell ref="H27:Y27"/>
    <mergeCell ref="G7:AR7"/>
    <mergeCell ref="B18:E18"/>
    <mergeCell ref="B12:E12"/>
    <mergeCell ref="V23:AN23"/>
    <mergeCell ref="H22:I22"/>
    <mergeCell ref="J22:K22"/>
    <mergeCell ref="B14:E14"/>
    <mergeCell ref="B17:E17"/>
    <mergeCell ref="B8:E8"/>
    <mergeCell ref="L23:U23"/>
    <mergeCell ref="B13:E13"/>
    <mergeCell ref="AO23:AT23"/>
    <mergeCell ref="Z27:AQ27"/>
    <mergeCell ref="H23:I23"/>
  </mergeCells>
  <hyperlinks>
    <hyperlink ref="B4" location="PANDUAN!A1" display="PANDUAN" xr:uid="{00000000-0004-0000-4D00-000000000000}"/>
    <hyperlink ref="B6" location="'EWS DIRECTORY'!A1" display="EWS DIRECTORY" xr:uid="{00000000-0004-0000-4D00-000001000000}"/>
    <hyperlink ref="B8" location="'DATA PEMICU'!A1" display="DATA PEMICU" xr:uid="{00000000-0004-0000-4D00-000002000000}"/>
    <hyperlink ref="B10" location="'DATA PENGUJI'!A1" display="DATA PENGUJI" xr:uid="{00000000-0004-0000-4D00-000003000000}"/>
    <hyperlink ref="B12" location="'MAIN LEVEL'!A1" display="MAIN LEVEL" xr:uid="{00000000-0004-0000-4D00-000004000000}"/>
  </hyperlinks>
  <pageMargins left="0.51181102362204722" right="0.15748031496062989" top="0.55118110236220474" bottom="0.55118110236220474" header="0" footer="0"/>
  <pageSetup paperSize="9" scale="60" orientation="landscape"/>
  <headerFooter>
    <oddFooter>&amp;Rhalaman &amp;P dari</oddFooter>
  </headerFooter>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codeName="Sheet329">
    <tabColor theme="4" tint="-0.249977111117893"/>
  </sheetPr>
  <dimension ref="A2:AX55"/>
  <sheetViews>
    <sheetView topLeftCell="B9" zoomScaleNormal="100" workbookViewId="0">
      <selection activeCell="AQ18" sqref="AQ18:AU18"/>
    </sheetView>
  </sheetViews>
  <sheetFormatPr defaultColWidth="3.5546875" defaultRowHeight="13.8" x14ac:dyDescent="0.25"/>
  <cols>
    <col min="1" max="1" width="3" style="110" hidden="1" customWidth="1"/>
    <col min="2" max="5" width="3.88671875" style="177" customWidth="1"/>
    <col min="6" max="6" width="3.88671875" style="110" customWidth="1"/>
    <col min="7" max="45" width="3.6640625" style="254" customWidth="1"/>
    <col min="46" max="46" width="4.44140625" style="254" customWidth="1"/>
    <col min="47" max="47" width="3.6640625" style="254" customWidth="1"/>
    <col min="48" max="48" width="3.5546875" style="254" customWidth="1"/>
    <col min="49" max="16384" width="3.5546875" style="254"/>
  </cols>
  <sheetData>
    <row r="2" spans="2:47" x14ac:dyDescent="0.25">
      <c r="G2" s="55" t="s">
        <v>1674</v>
      </c>
      <c r="H2" s="55"/>
      <c r="I2" s="55"/>
      <c r="J2" s="55"/>
      <c r="K2" s="55"/>
      <c r="L2" s="55"/>
      <c r="M2" s="55"/>
      <c r="N2" s="55"/>
      <c r="AT2" s="443"/>
      <c r="AU2" s="443"/>
    </row>
    <row r="3" spans="2:47" x14ac:dyDescent="0.25">
      <c r="B3" s="111"/>
      <c r="C3" s="111"/>
      <c r="D3" s="111"/>
      <c r="E3" s="111"/>
      <c r="G3" s="55"/>
      <c r="H3" s="55"/>
      <c r="I3" s="55"/>
      <c r="J3" s="55"/>
      <c r="K3" s="55"/>
      <c r="L3" s="55"/>
      <c r="M3" s="55"/>
      <c r="N3" s="55"/>
      <c r="AT3" s="443"/>
      <c r="AU3" s="443"/>
    </row>
    <row r="4" spans="2:47" x14ac:dyDescent="0.25">
      <c r="B4" s="762" t="s">
        <v>79</v>
      </c>
      <c r="C4" s="761"/>
      <c r="D4" s="761"/>
      <c r="E4" s="761"/>
      <c r="G4" s="55"/>
      <c r="H4" s="55"/>
      <c r="I4" s="55"/>
      <c r="J4" s="55"/>
      <c r="K4" s="55"/>
      <c r="L4" s="55"/>
      <c r="M4" s="55"/>
      <c r="N4" s="55"/>
      <c r="AT4" s="443"/>
      <c r="AU4" s="443"/>
    </row>
    <row r="5" spans="2:47" x14ac:dyDescent="0.25">
      <c r="B5" s="111"/>
      <c r="C5" s="111"/>
      <c r="D5" s="111"/>
      <c r="E5" s="111"/>
      <c r="G5" s="55"/>
      <c r="H5" s="55"/>
      <c r="I5" s="55"/>
      <c r="J5" s="55"/>
      <c r="K5" s="55"/>
      <c r="L5" s="55"/>
      <c r="M5" s="55"/>
      <c r="N5" s="55"/>
      <c r="AT5" s="443"/>
      <c r="AU5" s="443"/>
    </row>
    <row r="6" spans="2:47" x14ac:dyDescent="0.25">
      <c r="B6" s="762" t="s">
        <v>87</v>
      </c>
      <c r="C6" s="761"/>
      <c r="D6" s="761"/>
      <c r="E6" s="761"/>
      <c r="G6" s="55"/>
      <c r="H6" s="55"/>
      <c r="I6" s="55"/>
      <c r="J6" s="55"/>
      <c r="K6" s="55"/>
      <c r="L6" s="55"/>
      <c r="M6" s="55"/>
      <c r="N6" s="55"/>
      <c r="AT6" s="443"/>
      <c r="AU6" s="443"/>
    </row>
    <row r="7" spans="2:47" ht="15" customHeight="1" x14ac:dyDescent="0.25">
      <c r="B7" s="111"/>
      <c r="C7" s="111"/>
      <c r="D7" s="111"/>
      <c r="E7" s="111"/>
      <c r="G7" s="996" t="s">
        <v>1774</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c r="AI7" s="792"/>
      <c r="AJ7" s="792"/>
      <c r="AK7" s="792"/>
      <c r="AL7" s="792"/>
      <c r="AM7" s="792"/>
      <c r="AN7" s="792"/>
      <c r="AO7" s="792"/>
      <c r="AP7" s="792"/>
      <c r="AQ7" s="792"/>
      <c r="AR7" s="792"/>
      <c r="AS7" s="58"/>
      <c r="AT7" s="443"/>
      <c r="AU7" s="443"/>
    </row>
    <row r="8" spans="2:47" x14ac:dyDescent="0.25">
      <c r="B8" s="762" t="s">
        <v>94</v>
      </c>
      <c r="C8" s="761"/>
      <c r="D8" s="761"/>
      <c r="E8" s="761"/>
      <c r="G8" s="55"/>
      <c r="H8" s="55"/>
      <c r="I8" s="55"/>
      <c r="J8" s="55"/>
      <c r="K8" s="55"/>
      <c r="L8" s="55"/>
      <c r="M8" s="55"/>
      <c r="N8" s="55"/>
      <c r="AT8" s="443"/>
      <c r="AU8" s="443"/>
    </row>
    <row r="9" spans="2:47" x14ac:dyDescent="0.25">
      <c r="B9" s="111"/>
      <c r="C9" s="111"/>
      <c r="D9" s="111"/>
      <c r="E9" s="111"/>
      <c r="G9" s="999" t="str">
        <f>"Rincian "&amp;'C-2'!G9&amp;" "&amp;'C-2-1'!M22</f>
        <v>Rincian Biaya Transportasi Berdasarkan pemeriksaan langsung terhadap bukti pendukung</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c r="AU9" s="443"/>
    </row>
    <row r="10" spans="2:47" x14ac:dyDescent="0.25">
      <c r="B10" s="762" t="s">
        <v>101</v>
      </c>
      <c r="C10" s="761"/>
      <c r="D10" s="761"/>
      <c r="E10" s="761"/>
      <c r="G10" s="1001"/>
      <c r="H10" s="792"/>
      <c r="I10" s="792"/>
      <c r="J10" s="792"/>
      <c r="K10" s="792"/>
      <c r="L10" s="792"/>
      <c r="M10" s="792"/>
      <c r="N10" s="792"/>
      <c r="O10" s="792"/>
      <c r="P10" s="792"/>
      <c r="Q10" s="792"/>
      <c r="R10" s="792"/>
      <c r="S10" s="792"/>
      <c r="T10" s="792"/>
      <c r="U10" s="792"/>
      <c r="V10" s="792"/>
      <c r="W10" s="792"/>
      <c r="X10" s="792"/>
      <c r="Y10" s="792"/>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c r="AU10" s="443"/>
    </row>
    <row r="11" spans="2:47"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c r="AU11" s="443"/>
    </row>
    <row r="12" spans="2:47" x14ac:dyDescent="0.25">
      <c r="B12" s="762" t="s">
        <v>106</v>
      </c>
      <c r="C12" s="761"/>
      <c r="D12" s="761"/>
      <c r="E12" s="761"/>
      <c r="AT12" s="443"/>
      <c r="AU12" s="443"/>
    </row>
    <row r="13" spans="2:47" x14ac:dyDescent="0.25">
      <c r="B13" s="962" t="str">
        <f>HYPERLINK("#'"&amp;'EWS DIRECTORY'!$J$74&amp;"'!A1",'EWS DIRECTORY'!$J$74)</f>
        <v>C-2</v>
      </c>
      <c r="C13" s="761"/>
      <c r="D13" s="761"/>
      <c r="E13" s="761"/>
      <c r="G13" s="55" t="s">
        <v>1680</v>
      </c>
      <c r="H13" s="55"/>
      <c r="AT13" s="443"/>
      <c r="AU13" s="443"/>
    </row>
    <row r="14" spans="2:47" x14ac:dyDescent="0.25">
      <c r="B14" s="931" t="str">
        <f>HYPERLINK("#'"&amp;'EWS DIRECTORY'!$J$75&amp;"'!A1",'EWS DIRECTORY'!$J$75)</f>
        <v>C-2-1</v>
      </c>
      <c r="C14" s="761"/>
      <c r="D14" s="761"/>
      <c r="E14" s="761"/>
      <c r="G14" s="55"/>
      <c r="H14" s="55"/>
      <c r="AT14" s="443"/>
      <c r="AU14" s="443"/>
    </row>
    <row r="15" spans="2:47" x14ac:dyDescent="0.25">
      <c r="B15" s="929" t="str">
        <f>HYPERLINK("#'"&amp;'EWS DIRECTORY'!$J$76&amp;"'!A1",'EWS DIRECTORY'!$J$76)</f>
        <v>C-2-1-1</v>
      </c>
      <c r="C15" s="761"/>
      <c r="D15" s="761"/>
      <c r="E15" s="761"/>
      <c r="G15" s="55"/>
      <c r="H15" s="55"/>
      <c r="AT15" s="443"/>
      <c r="AU15" s="443"/>
    </row>
    <row r="16" spans="2:47" x14ac:dyDescent="0.25">
      <c r="B16" s="929" t="str">
        <f>HYPERLINK("#'"&amp;'EWS DIRECTORY'!$J$77&amp;"'!A1",'EWS DIRECTORY'!$J$77)</f>
        <v>C-2-1-2</v>
      </c>
      <c r="C16" s="761"/>
      <c r="D16" s="761"/>
      <c r="E16" s="761"/>
      <c r="G16" s="55"/>
      <c r="H16" s="55"/>
      <c r="AT16" s="443"/>
      <c r="AU16" s="443"/>
    </row>
    <row r="17" spans="1:50" x14ac:dyDescent="0.25">
      <c r="B17" s="927" t="str">
        <f>HYPERLINK("#'"&amp;'EWS DIRECTORY'!$J$78&amp;"'!A1",'EWS DIRECTORY'!$J$78)</f>
        <v>C-2-1-3</v>
      </c>
      <c r="C17" s="761"/>
      <c r="D17" s="761"/>
      <c r="E17" s="761"/>
      <c r="G17" s="55" t="s">
        <v>1681</v>
      </c>
      <c r="H17" s="55"/>
      <c r="I17" s="55"/>
      <c r="AT17" s="443"/>
      <c r="AU17" s="443"/>
    </row>
    <row r="18" spans="1:50" x14ac:dyDescent="0.25">
      <c r="B18" s="929" t="str">
        <f>HYPERLINK("#'"&amp;'EWS DIRECTORY'!$J$79&amp;"'!A1",'EWS DIRECTORY'!$J$79)</f>
        <v>C-2-1-4</v>
      </c>
      <c r="C18" s="761"/>
      <c r="D18" s="761"/>
      <c r="E18" s="761"/>
      <c r="G18" s="55" t="s">
        <v>1744</v>
      </c>
      <c r="H18" s="55"/>
      <c r="I18" s="55" t="s">
        <v>1744</v>
      </c>
      <c r="AT18" s="443"/>
      <c r="AU18" s="443"/>
    </row>
    <row r="19" spans="1:50" x14ac:dyDescent="0.25">
      <c r="B19" s="929" t="str">
        <f>HYPERLINK("#'"&amp;'EWS DIRECTORY'!$J$80&amp;"'!A1",'EWS DIRECTORY'!$J$80)</f>
        <v>C-2-1-5</v>
      </c>
      <c r="C19" s="761"/>
      <c r="D19" s="761"/>
      <c r="E19" s="761"/>
      <c r="AT19" s="443"/>
      <c r="AU19" s="443"/>
    </row>
    <row r="20" spans="1:50" s="271" customFormat="1" x14ac:dyDescent="0.25">
      <c r="A20" s="110"/>
      <c r="B20" s="929" t="str">
        <f>HYPERLINK("#'"&amp;'EWS DIRECTORY'!$J$81&amp;"'!A1",'EWS DIRECTORY'!$J$81)</f>
        <v>C-2-1-6</v>
      </c>
      <c r="C20" s="896"/>
      <c r="D20" s="896"/>
      <c r="E20" s="896"/>
      <c r="F20" s="110"/>
      <c r="G20" s="55" t="s">
        <v>1851</v>
      </c>
      <c r="AT20" s="443"/>
      <c r="AU20" s="443"/>
    </row>
    <row r="21" spans="1:50" x14ac:dyDescent="0.25">
      <c r="G21" s="55"/>
      <c r="AT21" s="443"/>
      <c r="AU21" s="443"/>
    </row>
    <row r="22" spans="1:50" ht="15" customHeight="1" x14ac:dyDescent="0.25">
      <c r="G22" s="55"/>
      <c r="H22" s="990" t="s">
        <v>1445</v>
      </c>
      <c r="I22" s="790"/>
      <c r="J22" s="990" t="s">
        <v>1478</v>
      </c>
      <c r="K22" s="789"/>
      <c r="L22" s="789"/>
      <c r="M22" s="790"/>
      <c r="N22" s="994" t="s">
        <v>1792</v>
      </c>
      <c r="O22" s="764"/>
      <c r="P22" s="764"/>
      <c r="Q22" s="764"/>
      <c r="R22" s="764"/>
      <c r="S22" s="764"/>
      <c r="T22" s="764"/>
      <c r="U22" s="764"/>
      <c r="V22" s="764"/>
      <c r="W22" s="764"/>
      <c r="X22" s="764"/>
      <c r="Y22" s="764"/>
      <c r="Z22" s="765"/>
      <c r="AA22" s="994" t="s">
        <v>1793</v>
      </c>
      <c r="AB22" s="764"/>
      <c r="AC22" s="764"/>
      <c r="AD22" s="764"/>
      <c r="AE22" s="764"/>
      <c r="AF22" s="764"/>
      <c r="AG22" s="764"/>
      <c r="AH22" s="764"/>
      <c r="AI22" s="764"/>
      <c r="AJ22" s="764"/>
      <c r="AK22" s="764"/>
      <c r="AL22" s="764"/>
      <c r="AM22" s="764"/>
      <c r="AN22" s="764"/>
      <c r="AO22" s="764"/>
      <c r="AP22" s="764"/>
      <c r="AQ22" s="764"/>
      <c r="AR22" s="764"/>
      <c r="AS22" s="765"/>
      <c r="AT22" s="990" t="s">
        <v>1481</v>
      </c>
      <c r="AU22" s="789"/>
      <c r="AV22" s="789"/>
      <c r="AW22" s="789"/>
      <c r="AX22" s="790"/>
    </row>
    <row r="23" spans="1:50" x14ac:dyDescent="0.25">
      <c r="G23" s="55"/>
      <c r="H23" s="806"/>
      <c r="I23" s="807"/>
      <c r="J23" s="806"/>
      <c r="K23" s="794"/>
      <c r="L23" s="794"/>
      <c r="M23" s="807"/>
      <c r="N23" s="978" t="s">
        <v>796</v>
      </c>
      <c r="O23" s="764"/>
      <c r="P23" s="764"/>
      <c r="Q23" s="764"/>
      <c r="R23" s="764"/>
      <c r="S23" s="764"/>
      <c r="T23" s="765"/>
      <c r="U23" s="978" t="s">
        <v>1401</v>
      </c>
      <c r="V23" s="764"/>
      <c r="W23" s="764"/>
      <c r="X23" s="764"/>
      <c r="Y23" s="764"/>
      <c r="Z23" s="765"/>
      <c r="AA23" s="978" t="s">
        <v>796</v>
      </c>
      <c r="AB23" s="764"/>
      <c r="AC23" s="764"/>
      <c r="AD23" s="764"/>
      <c r="AE23" s="764"/>
      <c r="AF23" s="765"/>
      <c r="AG23" s="978" t="s">
        <v>1794</v>
      </c>
      <c r="AH23" s="764"/>
      <c r="AI23" s="764"/>
      <c r="AJ23" s="764"/>
      <c r="AK23" s="764"/>
      <c r="AL23" s="764"/>
      <c r="AM23" s="765"/>
      <c r="AN23" s="978" t="s">
        <v>1510</v>
      </c>
      <c r="AO23" s="764"/>
      <c r="AP23" s="764"/>
      <c r="AQ23" s="764"/>
      <c r="AR23" s="764"/>
      <c r="AS23" s="765"/>
      <c r="AT23" s="806"/>
      <c r="AU23" s="794"/>
      <c r="AV23" s="794"/>
      <c r="AW23" s="794"/>
      <c r="AX23" s="807"/>
    </row>
    <row r="24" spans="1:50" x14ac:dyDescent="0.25">
      <c r="H24" s="980"/>
      <c r="I24" s="765"/>
      <c r="J24" s="979"/>
      <c r="K24" s="764"/>
      <c r="L24" s="764"/>
      <c r="M24" s="765"/>
      <c r="N24" s="980"/>
      <c r="O24" s="764"/>
      <c r="P24" s="764"/>
      <c r="Q24" s="764"/>
      <c r="R24" s="764"/>
      <c r="S24" s="764"/>
      <c r="T24" s="765"/>
      <c r="U24" s="977"/>
      <c r="V24" s="764"/>
      <c r="W24" s="764"/>
      <c r="X24" s="764"/>
      <c r="Y24" s="764"/>
      <c r="Z24" s="765"/>
      <c r="AA24" s="980"/>
      <c r="AB24" s="764"/>
      <c r="AC24" s="764"/>
      <c r="AD24" s="764"/>
      <c r="AE24" s="764"/>
      <c r="AF24" s="765"/>
      <c r="AG24" s="980"/>
      <c r="AH24" s="764"/>
      <c r="AI24" s="764"/>
      <c r="AJ24" s="764"/>
      <c r="AK24" s="764"/>
      <c r="AL24" s="764"/>
      <c r="AM24" s="765"/>
      <c r="AN24" s="979"/>
      <c r="AO24" s="764"/>
      <c r="AP24" s="764"/>
      <c r="AQ24" s="764"/>
      <c r="AR24" s="764"/>
      <c r="AS24" s="765"/>
      <c r="AT24" s="1063"/>
      <c r="AU24" s="764"/>
      <c r="AV24" s="764"/>
      <c r="AW24" s="764"/>
      <c r="AX24" s="765"/>
    </row>
    <row r="25" spans="1:50" x14ac:dyDescent="0.25">
      <c r="H25" s="980"/>
      <c r="I25" s="765"/>
      <c r="J25" s="979"/>
      <c r="K25" s="764"/>
      <c r="L25" s="764"/>
      <c r="M25" s="765"/>
      <c r="N25" s="980"/>
      <c r="O25" s="764"/>
      <c r="P25" s="764"/>
      <c r="Q25" s="764"/>
      <c r="R25" s="764"/>
      <c r="S25" s="764"/>
      <c r="T25" s="765"/>
      <c r="U25" s="977"/>
      <c r="V25" s="764"/>
      <c r="W25" s="764"/>
      <c r="X25" s="764"/>
      <c r="Y25" s="764"/>
      <c r="Z25" s="765"/>
      <c r="AA25" s="980"/>
      <c r="AB25" s="764"/>
      <c r="AC25" s="764"/>
      <c r="AD25" s="764"/>
      <c r="AE25" s="764"/>
      <c r="AF25" s="765"/>
      <c r="AG25" s="980"/>
      <c r="AH25" s="764"/>
      <c r="AI25" s="764"/>
      <c r="AJ25" s="764"/>
      <c r="AK25" s="764"/>
      <c r="AL25" s="764"/>
      <c r="AM25" s="765"/>
      <c r="AN25" s="979"/>
      <c r="AO25" s="764"/>
      <c r="AP25" s="764"/>
      <c r="AQ25" s="764"/>
      <c r="AR25" s="764"/>
      <c r="AS25" s="765"/>
      <c r="AT25" s="1063"/>
      <c r="AU25" s="764"/>
      <c r="AV25" s="764"/>
      <c r="AW25" s="764"/>
      <c r="AX25" s="765"/>
    </row>
    <row r="26" spans="1:50" x14ac:dyDescent="0.25">
      <c r="H26" s="980"/>
      <c r="I26" s="765"/>
      <c r="J26" s="979"/>
      <c r="K26" s="764"/>
      <c r="L26" s="764"/>
      <c r="M26" s="765"/>
      <c r="N26" s="980"/>
      <c r="O26" s="764"/>
      <c r="P26" s="764"/>
      <c r="Q26" s="764"/>
      <c r="R26" s="764"/>
      <c r="S26" s="764"/>
      <c r="T26" s="765"/>
      <c r="U26" s="977"/>
      <c r="V26" s="764"/>
      <c r="W26" s="764"/>
      <c r="X26" s="764"/>
      <c r="Y26" s="764"/>
      <c r="Z26" s="765"/>
      <c r="AA26" s="980"/>
      <c r="AB26" s="764"/>
      <c r="AC26" s="764"/>
      <c r="AD26" s="764"/>
      <c r="AE26" s="764"/>
      <c r="AF26" s="765"/>
      <c r="AG26" s="980"/>
      <c r="AH26" s="764"/>
      <c r="AI26" s="764"/>
      <c r="AJ26" s="764"/>
      <c r="AK26" s="764"/>
      <c r="AL26" s="764"/>
      <c r="AM26" s="765"/>
      <c r="AN26" s="979"/>
      <c r="AO26" s="764"/>
      <c r="AP26" s="764"/>
      <c r="AQ26" s="764"/>
      <c r="AR26" s="764"/>
      <c r="AS26" s="765"/>
      <c r="AT26" s="1063"/>
      <c r="AU26" s="764"/>
      <c r="AV26" s="764"/>
      <c r="AW26" s="764"/>
      <c r="AX26" s="765"/>
    </row>
    <row r="27" spans="1:50" x14ac:dyDescent="0.25">
      <c r="H27" s="980"/>
      <c r="I27" s="765"/>
      <c r="J27" s="979"/>
      <c r="K27" s="764"/>
      <c r="L27" s="764"/>
      <c r="M27" s="765"/>
      <c r="N27" s="980"/>
      <c r="O27" s="764"/>
      <c r="P27" s="764"/>
      <c r="Q27" s="764"/>
      <c r="R27" s="764"/>
      <c r="S27" s="764"/>
      <c r="T27" s="765"/>
      <c r="U27" s="977"/>
      <c r="V27" s="764"/>
      <c r="W27" s="764"/>
      <c r="X27" s="764"/>
      <c r="Y27" s="764"/>
      <c r="Z27" s="765"/>
      <c r="AA27" s="980"/>
      <c r="AB27" s="764"/>
      <c r="AC27" s="764"/>
      <c r="AD27" s="764"/>
      <c r="AE27" s="764"/>
      <c r="AF27" s="765"/>
      <c r="AG27" s="980"/>
      <c r="AH27" s="764"/>
      <c r="AI27" s="764"/>
      <c r="AJ27" s="764"/>
      <c r="AK27" s="764"/>
      <c r="AL27" s="764"/>
      <c r="AM27" s="765"/>
      <c r="AN27" s="979"/>
      <c r="AO27" s="764"/>
      <c r="AP27" s="764"/>
      <c r="AQ27" s="764"/>
      <c r="AR27" s="764"/>
      <c r="AS27" s="765"/>
      <c r="AT27" s="1063"/>
      <c r="AU27" s="764"/>
      <c r="AV27" s="764"/>
      <c r="AW27" s="764"/>
      <c r="AX27" s="765"/>
    </row>
    <row r="28" spans="1:50" x14ac:dyDescent="0.25">
      <c r="B28" s="760"/>
      <c r="C28" s="761"/>
      <c r="D28" s="761"/>
      <c r="E28" s="761"/>
      <c r="H28" s="980"/>
      <c r="I28" s="765"/>
      <c r="J28" s="979"/>
      <c r="K28" s="764"/>
      <c r="L28" s="764"/>
      <c r="M28" s="765"/>
      <c r="N28" s="980"/>
      <c r="O28" s="764"/>
      <c r="P28" s="764"/>
      <c r="Q28" s="764"/>
      <c r="R28" s="764"/>
      <c r="S28" s="764"/>
      <c r="T28" s="765"/>
      <c r="U28" s="977"/>
      <c r="V28" s="764"/>
      <c r="W28" s="764"/>
      <c r="X28" s="764"/>
      <c r="Y28" s="764"/>
      <c r="Z28" s="765"/>
      <c r="AA28" s="980"/>
      <c r="AB28" s="764"/>
      <c r="AC28" s="764"/>
      <c r="AD28" s="764"/>
      <c r="AE28" s="764"/>
      <c r="AF28" s="765"/>
      <c r="AG28" s="980"/>
      <c r="AH28" s="764"/>
      <c r="AI28" s="764"/>
      <c r="AJ28" s="764"/>
      <c r="AK28" s="764"/>
      <c r="AL28" s="764"/>
      <c r="AM28" s="765"/>
      <c r="AN28" s="979"/>
      <c r="AO28" s="764"/>
      <c r="AP28" s="764"/>
      <c r="AQ28" s="764"/>
      <c r="AR28" s="764"/>
      <c r="AS28" s="765"/>
      <c r="AT28" s="1063"/>
      <c r="AU28" s="764"/>
      <c r="AV28" s="764"/>
      <c r="AW28" s="764"/>
      <c r="AX28" s="765"/>
    </row>
    <row r="29" spans="1:50" x14ac:dyDescent="0.25">
      <c r="H29" s="980"/>
      <c r="I29" s="765"/>
      <c r="J29" s="979"/>
      <c r="K29" s="764"/>
      <c r="L29" s="764"/>
      <c r="M29" s="765"/>
      <c r="N29" s="980"/>
      <c r="O29" s="764"/>
      <c r="P29" s="764"/>
      <c r="Q29" s="764"/>
      <c r="R29" s="764"/>
      <c r="S29" s="764"/>
      <c r="T29" s="765"/>
      <c r="U29" s="977"/>
      <c r="V29" s="764"/>
      <c r="W29" s="764"/>
      <c r="X29" s="764"/>
      <c r="Y29" s="764"/>
      <c r="Z29" s="765"/>
      <c r="AA29" s="980"/>
      <c r="AB29" s="764"/>
      <c r="AC29" s="764"/>
      <c r="AD29" s="764"/>
      <c r="AE29" s="764"/>
      <c r="AF29" s="765"/>
      <c r="AG29" s="980"/>
      <c r="AH29" s="764"/>
      <c r="AI29" s="764"/>
      <c r="AJ29" s="764"/>
      <c r="AK29" s="764"/>
      <c r="AL29" s="764"/>
      <c r="AM29" s="765"/>
      <c r="AN29" s="983"/>
      <c r="AO29" s="764"/>
      <c r="AP29" s="764"/>
      <c r="AQ29" s="764"/>
      <c r="AR29" s="764"/>
      <c r="AS29" s="765"/>
      <c r="AT29" s="1063"/>
      <c r="AU29" s="764"/>
      <c r="AV29" s="764"/>
      <c r="AW29" s="764"/>
      <c r="AX29" s="765"/>
    </row>
    <row r="30" spans="1:50" x14ac:dyDescent="0.25">
      <c r="B30" s="760"/>
      <c r="C30" s="761"/>
      <c r="D30" s="761"/>
      <c r="E30" s="761"/>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1:50" ht="1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1:50" x14ac:dyDescent="0.25">
      <c r="B32" s="760"/>
      <c r="C32" s="761"/>
      <c r="D32" s="761"/>
      <c r="E32" s="761"/>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2:50"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2:50" ht="15" customHeight="1" x14ac:dyDescent="0.25">
      <c r="B34" s="760"/>
      <c r="C34" s="761"/>
      <c r="D34" s="761"/>
      <c r="E34" s="761"/>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2:50" x14ac:dyDescent="0.25">
      <c r="B36" s="760"/>
      <c r="C36" s="761"/>
      <c r="D36" s="761"/>
      <c r="E36" s="761"/>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2:50" ht="14.4"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2:50" ht="14.4"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2:50" ht="14.4" customHeight="1" x14ac:dyDescent="0.25">
      <c r="G39" s="223"/>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2:50" x14ac:dyDescent="0.25">
      <c r="G40" s="223"/>
      <c r="H40" s="993"/>
      <c r="I40" s="765"/>
      <c r="J40" s="993"/>
      <c r="K40" s="764"/>
      <c r="L40" s="764"/>
      <c r="M40" s="765"/>
      <c r="N40" s="993"/>
      <c r="O40" s="764"/>
      <c r="P40" s="764"/>
      <c r="Q40" s="764"/>
      <c r="R40" s="764"/>
      <c r="S40" s="764"/>
      <c r="T40" s="765"/>
      <c r="U40" s="986"/>
      <c r="V40" s="764"/>
      <c r="W40" s="764"/>
      <c r="X40" s="764"/>
      <c r="Y40" s="764"/>
      <c r="Z40" s="765"/>
      <c r="AA40" s="993"/>
      <c r="AB40" s="764"/>
      <c r="AC40" s="764"/>
      <c r="AD40" s="764"/>
      <c r="AE40" s="764"/>
      <c r="AF40" s="765"/>
      <c r="AG40" s="993"/>
      <c r="AH40" s="764"/>
      <c r="AI40" s="764"/>
      <c r="AJ40" s="764"/>
      <c r="AK40" s="764"/>
      <c r="AL40" s="764"/>
      <c r="AM40" s="765"/>
      <c r="AN40" s="995"/>
      <c r="AO40" s="764"/>
      <c r="AP40" s="764"/>
      <c r="AQ40" s="764"/>
      <c r="AR40" s="764"/>
      <c r="AS40" s="765"/>
      <c r="AT40" s="1065"/>
      <c r="AU40" s="764"/>
      <c r="AV40" s="764"/>
      <c r="AW40" s="764"/>
      <c r="AX40" s="765"/>
    </row>
    <row r="41" spans="2:50" x14ac:dyDescent="0.25">
      <c r="G41" s="223"/>
      <c r="H41" s="1092" t="s">
        <v>1770</v>
      </c>
      <c r="I41" s="764"/>
      <c r="J41" s="764"/>
      <c r="K41" s="764"/>
      <c r="L41" s="764"/>
      <c r="M41" s="764"/>
      <c r="N41" s="764"/>
      <c r="O41" s="764"/>
      <c r="P41" s="764"/>
      <c r="Q41" s="764"/>
      <c r="R41" s="764"/>
      <c r="S41" s="764"/>
      <c r="T41" s="764"/>
      <c r="U41" s="764"/>
      <c r="V41" s="764"/>
      <c r="W41" s="764"/>
      <c r="X41" s="764"/>
      <c r="Y41" s="764"/>
      <c r="Z41" s="764"/>
      <c r="AA41" s="764"/>
      <c r="AB41" s="764"/>
      <c r="AC41" s="764"/>
      <c r="AD41" s="764"/>
      <c r="AE41" s="764"/>
      <c r="AF41" s="764"/>
      <c r="AG41" s="764"/>
      <c r="AH41" s="764"/>
      <c r="AI41" s="764"/>
      <c r="AJ41" s="764"/>
      <c r="AK41" s="764"/>
      <c r="AL41" s="764"/>
      <c r="AM41" s="764"/>
      <c r="AN41" s="764"/>
      <c r="AO41" s="764"/>
      <c r="AP41" s="764"/>
      <c r="AQ41" s="764"/>
      <c r="AR41" s="764"/>
      <c r="AS41" s="765"/>
      <c r="AT41" s="1134">
        <f>SUM(AT24:AX40)</f>
        <v>0</v>
      </c>
      <c r="AU41" s="764"/>
      <c r="AV41" s="764"/>
      <c r="AW41" s="764"/>
      <c r="AX41" s="765"/>
    </row>
    <row r="42" spans="2:50" x14ac:dyDescent="0.25">
      <c r="G42" s="223"/>
      <c r="AS42" s="443"/>
      <c r="AT42" s="443"/>
    </row>
    <row r="43" spans="2:50" x14ac:dyDescent="0.25">
      <c r="G43" s="223"/>
      <c r="AS43" s="443"/>
      <c r="AT43" s="443"/>
      <c r="AU43" s="443"/>
    </row>
    <row r="44" spans="2:50" x14ac:dyDescent="0.25">
      <c r="H44" s="976" t="s">
        <v>1795</v>
      </c>
      <c r="I44" s="824"/>
      <c r="J44" s="824"/>
      <c r="K44" s="824"/>
      <c r="L44" s="824"/>
      <c r="M44" s="824"/>
      <c r="N44" s="824"/>
      <c r="O44" s="824"/>
      <c r="P44" s="824"/>
      <c r="Q44" s="824"/>
      <c r="R44" s="824"/>
      <c r="S44" s="824"/>
      <c r="T44" s="824"/>
      <c r="U44" s="824"/>
      <c r="V44" s="824"/>
      <c r="W44" s="824"/>
      <c r="X44" s="824"/>
      <c r="Y44" s="825"/>
      <c r="Z44" s="976" t="s">
        <v>1796</v>
      </c>
      <c r="AA44" s="824"/>
      <c r="AB44" s="824"/>
      <c r="AC44" s="824"/>
      <c r="AD44" s="824"/>
      <c r="AE44" s="824"/>
      <c r="AF44" s="824"/>
      <c r="AG44" s="824"/>
      <c r="AH44" s="824"/>
      <c r="AI44" s="824"/>
      <c r="AJ44" s="824"/>
      <c r="AK44" s="824"/>
      <c r="AL44" s="824"/>
      <c r="AM44" s="824"/>
      <c r="AN44" s="824"/>
      <c r="AO44" s="824"/>
      <c r="AP44" s="824"/>
      <c r="AQ44" s="825"/>
      <c r="AS44" s="443"/>
      <c r="AT44" s="443"/>
      <c r="AU44" s="443"/>
    </row>
    <row r="45" spans="2:50" x14ac:dyDescent="0.25">
      <c r="H45" s="257" t="s">
        <v>796</v>
      </c>
      <c r="I45" s="258"/>
      <c r="J45" s="258"/>
      <c r="K45" s="258"/>
      <c r="L45" s="258"/>
      <c r="M45" s="258"/>
      <c r="N45" s="258"/>
      <c r="O45" s="258"/>
      <c r="P45" s="258"/>
      <c r="Q45" s="259"/>
      <c r="R45" s="257" t="s">
        <v>1511</v>
      </c>
      <c r="S45" s="258"/>
      <c r="T45" s="258"/>
      <c r="U45" s="259"/>
      <c r="V45" s="257" t="s">
        <v>1510</v>
      </c>
      <c r="W45" s="258"/>
      <c r="X45" s="258"/>
      <c r="Y45" s="259"/>
      <c r="Z45" s="257" t="s">
        <v>796</v>
      </c>
      <c r="AA45" s="258"/>
      <c r="AB45" s="258"/>
      <c r="AC45" s="258"/>
      <c r="AD45" s="258"/>
      <c r="AE45" s="258"/>
      <c r="AF45" s="258"/>
      <c r="AG45" s="258"/>
      <c r="AH45" s="258"/>
      <c r="AI45" s="259"/>
      <c r="AJ45" s="257" t="s">
        <v>1511</v>
      </c>
      <c r="AK45" s="258"/>
      <c r="AL45" s="258"/>
      <c r="AM45" s="259"/>
      <c r="AN45" s="257" t="s">
        <v>1510</v>
      </c>
      <c r="AO45" s="258"/>
      <c r="AP45" s="258"/>
      <c r="AQ45" s="259"/>
      <c r="AS45" s="443"/>
      <c r="AT45" s="443"/>
      <c r="AU45" s="443"/>
    </row>
    <row r="46" spans="2:50" x14ac:dyDescent="0.25">
      <c r="H46" s="260"/>
      <c r="Q46" s="261"/>
      <c r="R46" s="260"/>
      <c r="U46" s="261"/>
      <c r="V46" s="260"/>
      <c r="Y46" s="261"/>
      <c r="Z46" s="260"/>
      <c r="AI46" s="261"/>
      <c r="AJ46" s="260"/>
      <c r="AM46" s="261"/>
      <c r="AN46" s="260"/>
      <c r="AQ46" s="261"/>
      <c r="AS46" s="443"/>
      <c r="AT46" s="443"/>
      <c r="AU46" s="443"/>
    </row>
    <row r="47" spans="2:50" x14ac:dyDescent="0.25">
      <c r="H47" s="260"/>
      <c r="Q47" s="261"/>
      <c r="R47" s="260"/>
      <c r="U47" s="261"/>
      <c r="V47" s="260"/>
      <c r="Y47" s="261"/>
      <c r="Z47" s="260"/>
      <c r="AI47" s="261"/>
      <c r="AJ47" s="260"/>
      <c r="AM47" s="261"/>
      <c r="AN47" s="260"/>
      <c r="AQ47" s="261"/>
      <c r="AS47" s="443"/>
      <c r="AT47" s="443"/>
      <c r="AU47" s="443"/>
    </row>
    <row r="48" spans="2:50" ht="15" customHeight="1" x14ac:dyDescent="0.25">
      <c r="H48" s="260"/>
      <c r="Q48" s="261"/>
      <c r="R48" s="260"/>
      <c r="U48" s="261"/>
      <c r="V48" s="260"/>
      <c r="Y48" s="261"/>
      <c r="Z48" s="260"/>
      <c r="AI48" s="261"/>
      <c r="AJ48" s="260"/>
      <c r="AM48" s="261"/>
      <c r="AN48" s="260"/>
      <c r="AQ48" s="261"/>
      <c r="AS48" s="443"/>
      <c r="AT48" s="443"/>
      <c r="AU48" s="443"/>
    </row>
    <row r="49" spans="8:47" x14ac:dyDescent="0.25">
      <c r="H49" s="260"/>
      <c r="Q49" s="261"/>
      <c r="R49" s="260"/>
      <c r="U49" s="261"/>
      <c r="V49" s="260"/>
      <c r="Y49" s="261"/>
      <c r="Z49" s="260"/>
      <c r="AI49" s="261"/>
      <c r="AJ49" s="260"/>
      <c r="AM49" s="261"/>
      <c r="AN49" s="260"/>
      <c r="AQ49" s="261"/>
      <c r="AS49" s="443"/>
      <c r="AT49" s="443"/>
      <c r="AU49" s="443"/>
    </row>
    <row r="50" spans="8:47" x14ac:dyDescent="0.25">
      <c r="H50" s="262"/>
      <c r="I50" s="263"/>
      <c r="J50" s="263"/>
      <c r="K50" s="263"/>
      <c r="L50" s="263"/>
      <c r="M50" s="263"/>
      <c r="N50" s="263"/>
      <c r="O50" s="263"/>
      <c r="P50" s="263"/>
      <c r="Q50" s="264"/>
      <c r="R50" s="262"/>
      <c r="S50" s="263"/>
      <c r="T50" s="263"/>
      <c r="U50" s="264"/>
      <c r="V50" s="262"/>
      <c r="W50" s="263"/>
      <c r="X50" s="263"/>
      <c r="Y50" s="264"/>
      <c r="Z50" s="262"/>
      <c r="AA50" s="263"/>
      <c r="AB50" s="263"/>
      <c r="AC50" s="263"/>
      <c r="AD50" s="263"/>
      <c r="AE50" s="263"/>
      <c r="AF50" s="263"/>
      <c r="AG50" s="263"/>
      <c r="AH50" s="263"/>
      <c r="AI50" s="264"/>
      <c r="AJ50" s="262"/>
      <c r="AK50" s="263"/>
      <c r="AL50" s="263"/>
      <c r="AM50" s="264"/>
      <c r="AN50" s="262"/>
      <c r="AO50" s="263"/>
      <c r="AP50" s="263"/>
      <c r="AQ50" s="264"/>
      <c r="AS50" s="443"/>
      <c r="AT50" s="443"/>
      <c r="AU50" s="443"/>
    </row>
    <row r="51" spans="8:47" x14ac:dyDescent="0.25">
      <c r="AM51" s="265" t="s">
        <v>1797</v>
      </c>
      <c r="AN51" s="131" t="str">
        <f>'C-2-1'!U22</f>
        <v>C-2-1-3</v>
      </c>
      <c r="AS51" s="443"/>
      <c r="AT51" s="443"/>
    </row>
    <row r="52" spans="8:47" x14ac:dyDescent="0.25">
      <c r="AS52" s="443"/>
      <c r="AT52" s="443"/>
    </row>
    <row r="53" spans="8:47" x14ac:dyDescent="0.25">
      <c r="H53" s="110"/>
      <c r="I53" s="110"/>
      <c r="J53" s="110"/>
      <c r="K53" s="110"/>
      <c r="L53" s="110"/>
      <c r="M53" s="110"/>
      <c r="N53" s="110"/>
      <c r="O53" s="110"/>
      <c r="P53" s="110"/>
      <c r="Q53" s="110"/>
      <c r="R53" s="110"/>
      <c r="S53" s="110"/>
      <c r="T53" s="110"/>
      <c r="U53" s="110"/>
      <c r="V53" s="110"/>
      <c r="W53" s="110"/>
      <c r="X53" s="110"/>
    </row>
    <row r="54" spans="8:47" x14ac:dyDescent="0.25">
      <c r="H54" s="110"/>
      <c r="I54" s="110"/>
      <c r="J54" s="110"/>
      <c r="K54" s="110"/>
      <c r="L54" s="110"/>
      <c r="M54" s="110"/>
      <c r="N54" s="110"/>
      <c r="O54" s="110"/>
      <c r="P54" s="110"/>
      <c r="Q54" s="110"/>
      <c r="R54" s="110"/>
      <c r="S54" s="110"/>
      <c r="T54" s="110"/>
      <c r="U54" s="110"/>
      <c r="V54" s="110"/>
      <c r="W54" s="110"/>
      <c r="X54" s="110"/>
    </row>
    <row r="55" spans="8:47" x14ac:dyDescent="0.25">
      <c r="H55" s="110"/>
      <c r="I55" s="110"/>
      <c r="J55" s="110"/>
      <c r="K55" s="110"/>
      <c r="L55" s="110"/>
      <c r="M55" s="110"/>
      <c r="N55" s="110"/>
      <c r="O55" s="110"/>
      <c r="P55" s="110"/>
      <c r="Q55" s="110"/>
      <c r="R55" s="110"/>
      <c r="S55" s="110"/>
      <c r="T55" s="110"/>
      <c r="U55" s="110"/>
      <c r="V55" s="110"/>
      <c r="W55" s="110"/>
      <c r="X55" s="110"/>
    </row>
  </sheetData>
  <mergeCells count="170">
    <mergeCell ref="G7:AR7"/>
    <mergeCell ref="AG25:AM25"/>
    <mergeCell ref="N32:T32"/>
    <mergeCell ref="AG34:AM34"/>
    <mergeCell ref="U23:Z23"/>
    <mergeCell ref="J34:M34"/>
    <mergeCell ref="H28:I28"/>
    <mergeCell ref="J27:M27"/>
    <mergeCell ref="AA29:AF29"/>
    <mergeCell ref="N33:T33"/>
    <mergeCell ref="AN25:AS25"/>
    <mergeCell ref="J31:M31"/>
    <mergeCell ref="U32:Z32"/>
    <mergeCell ref="G9:Z11"/>
    <mergeCell ref="U25:Z25"/>
    <mergeCell ref="AA26:AF26"/>
    <mergeCell ref="AN28:AS28"/>
    <mergeCell ref="U26:Z26"/>
    <mergeCell ref="J33:M33"/>
    <mergeCell ref="H22:I23"/>
    <mergeCell ref="N26:T26"/>
    <mergeCell ref="AN27:AS27"/>
    <mergeCell ref="H24:I24"/>
    <mergeCell ref="H33:I33"/>
    <mergeCell ref="U27:Z27"/>
    <mergeCell ref="U36:Z36"/>
    <mergeCell ref="AT30:AX30"/>
    <mergeCell ref="J32:M32"/>
    <mergeCell ref="AT26:AX26"/>
    <mergeCell ref="U28:Z28"/>
    <mergeCell ref="AA36:AF36"/>
    <mergeCell ref="N39:T39"/>
    <mergeCell ref="AN36:AS36"/>
    <mergeCell ref="AA27:AF27"/>
    <mergeCell ref="AA37:AF37"/>
    <mergeCell ref="AT27:AX27"/>
    <mergeCell ref="H39:I39"/>
    <mergeCell ref="AA35:AF35"/>
    <mergeCell ref="AT33:AX33"/>
    <mergeCell ref="U39:Z39"/>
    <mergeCell ref="AG38:AM38"/>
    <mergeCell ref="J28:M28"/>
    <mergeCell ref="U29:Z29"/>
    <mergeCell ref="AT35:AX35"/>
    <mergeCell ref="U38:Z38"/>
    <mergeCell ref="AN29:AS29"/>
    <mergeCell ref="AA33:AF33"/>
    <mergeCell ref="AA31:AF31"/>
    <mergeCell ref="AG29:AM29"/>
    <mergeCell ref="H38:I38"/>
    <mergeCell ref="AT40:AX40"/>
    <mergeCell ref="AG28:AM28"/>
    <mergeCell ref="AG37:AM37"/>
    <mergeCell ref="H29:I29"/>
    <mergeCell ref="AT25:AX25"/>
    <mergeCell ref="AT37:AX37"/>
    <mergeCell ref="AG40:AM40"/>
    <mergeCell ref="H27:I27"/>
    <mergeCell ref="U37:Z37"/>
    <mergeCell ref="AG30:AM30"/>
    <mergeCell ref="AG39:AM39"/>
    <mergeCell ref="AA34:AF34"/>
    <mergeCell ref="N27:T27"/>
    <mergeCell ref="U40:Z40"/>
    <mergeCell ref="AN34:AS34"/>
    <mergeCell ref="AA38:AF38"/>
    <mergeCell ref="AT39:AX39"/>
    <mergeCell ref="N30:T30"/>
    <mergeCell ref="AN31:AS31"/>
    <mergeCell ref="AA40:AF40"/>
    <mergeCell ref="N40:T40"/>
    <mergeCell ref="H35:I35"/>
    <mergeCell ref="N31:T31"/>
    <mergeCell ref="AN32:AS32"/>
    <mergeCell ref="H44:Y44"/>
    <mergeCell ref="B28:E28"/>
    <mergeCell ref="J25:M25"/>
    <mergeCell ref="AA39:AF39"/>
    <mergeCell ref="H30:I30"/>
    <mergeCell ref="AN26:AS26"/>
    <mergeCell ref="AA30:AF30"/>
    <mergeCell ref="AT41:AX41"/>
    <mergeCell ref="B6:E6"/>
    <mergeCell ref="N34:T34"/>
    <mergeCell ref="B15:E15"/>
    <mergeCell ref="AT28:AX28"/>
    <mergeCell ref="H31:I31"/>
    <mergeCell ref="H40:I40"/>
    <mergeCell ref="AG24:AM24"/>
    <mergeCell ref="N36:T36"/>
    <mergeCell ref="U24:Z24"/>
    <mergeCell ref="H41:AS41"/>
    <mergeCell ref="U33:Z33"/>
    <mergeCell ref="AG26:AM26"/>
    <mergeCell ref="AT32:AX32"/>
    <mergeCell ref="J38:M38"/>
    <mergeCell ref="AT29:AX29"/>
    <mergeCell ref="AN39:AS39"/>
    <mergeCell ref="B4:E4"/>
    <mergeCell ref="AG23:AM23"/>
    <mergeCell ref="J39:M39"/>
    <mergeCell ref="N35:T35"/>
    <mergeCell ref="AA22:AS22"/>
    <mergeCell ref="J29:M29"/>
    <mergeCell ref="N25:T25"/>
    <mergeCell ref="J37:M37"/>
    <mergeCell ref="Z44:AQ44"/>
    <mergeCell ref="N37:T37"/>
    <mergeCell ref="AN38:AS38"/>
    <mergeCell ref="J40:M40"/>
    <mergeCell ref="N29:T29"/>
    <mergeCell ref="J24:M24"/>
    <mergeCell ref="AN40:AS40"/>
    <mergeCell ref="B17:E17"/>
    <mergeCell ref="AG36:AM36"/>
    <mergeCell ref="N23:T23"/>
    <mergeCell ref="AN24:AS24"/>
    <mergeCell ref="J26:M26"/>
    <mergeCell ref="AA28:AF28"/>
    <mergeCell ref="AN33:AS33"/>
    <mergeCell ref="J35:M35"/>
    <mergeCell ref="B19:E19"/>
    <mergeCell ref="B16:E16"/>
    <mergeCell ref="AG35:AM35"/>
    <mergeCell ref="AT24:AX24"/>
    <mergeCell ref="AT38:AX38"/>
    <mergeCell ref="AN23:AS23"/>
    <mergeCell ref="H36:I36"/>
    <mergeCell ref="J36:M36"/>
    <mergeCell ref="AN35:AS35"/>
    <mergeCell ref="AT36:AX36"/>
    <mergeCell ref="AA24:AF24"/>
    <mergeCell ref="N28:T28"/>
    <mergeCell ref="AT31:AX31"/>
    <mergeCell ref="U34:Z34"/>
    <mergeCell ref="AN30:AS30"/>
    <mergeCell ref="N22:Z22"/>
    <mergeCell ref="AG31:AM31"/>
    <mergeCell ref="AA32:AF32"/>
    <mergeCell ref="AT34:AX34"/>
    <mergeCell ref="H37:I37"/>
    <mergeCell ref="AN37:AS37"/>
    <mergeCell ref="U35:Z35"/>
    <mergeCell ref="J22:M23"/>
    <mergeCell ref="H34:I34"/>
    <mergeCell ref="AT22:AX23"/>
    <mergeCell ref="B8:E8"/>
    <mergeCell ref="AG27:AM27"/>
    <mergeCell ref="U30:Z30"/>
    <mergeCell ref="B36:E36"/>
    <mergeCell ref="B10:E10"/>
    <mergeCell ref="N38:T38"/>
    <mergeCell ref="H26:I26"/>
    <mergeCell ref="B20:E20"/>
    <mergeCell ref="B34:E34"/>
    <mergeCell ref="J30:M30"/>
    <mergeCell ref="U31:Z31"/>
    <mergeCell ref="H32:I32"/>
    <mergeCell ref="AA23:AF23"/>
    <mergeCell ref="B12:E12"/>
    <mergeCell ref="B14:E14"/>
    <mergeCell ref="B13:E13"/>
    <mergeCell ref="AA25:AF25"/>
    <mergeCell ref="N24:T24"/>
    <mergeCell ref="B30:E30"/>
    <mergeCell ref="AG32:AM32"/>
    <mergeCell ref="B18:E18"/>
    <mergeCell ref="AG33:AM33"/>
    <mergeCell ref="B32:E32"/>
    <mergeCell ref="H25:I25"/>
  </mergeCells>
  <hyperlinks>
    <hyperlink ref="B4" location="PANDUAN!A1" display="PANDUAN" xr:uid="{00000000-0004-0000-4E00-000000000000}"/>
    <hyperlink ref="B6" location="'EWS DIRECTORY'!A1" display="EWS DIRECTORY" xr:uid="{00000000-0004-0000-4E00-000001000000}"/>
    <hyperlink ref="B8" location="'DATA PEMICU'!A1" display="DATA PEMICU" xr:uid="{00000000-0004-0000-4E00-000002000000}"/>
    <hyperlink ref="B10" location="'DATA PENGUJI'!A1" display="DATA PENGUJI" xr:uid="{00000000-0004-0000-4E00-000003000000}"/>
    <hyperlink ref="B12" location="'MAIN LEVEL'!A1" display="MAIN LEVEL" xr:uid="{00000000-0004-0000-4E00-000004000000}"/>
  </hyperlinks>
  <pageMargins left="0.51181102362204722" right="0.15748031496062989" top="0.55118110236220474" bottom="0.55118110236220474" header="0.31496062992125978" footer="0.31496062992125978"/>
  <pageSetup paperSize="9" scale="60" orientation="landscape"/>
  <headerFooter>
    <oddFooter>&amp;Rhalaman &amp;P dari &amp;N</oddFooter>
  </headerFooter>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Sheet345">
    <tabColor theme="4" tint="-0.249977111117893"/>
  </sheetPr>
  <dimension ref="A1:AX200"/>
  <sheetViews>
    <sheetView topLeftCell="B17"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47" width="3.6640625" style="306" customWidth="1"/>
    <col min="48" max="48" width="14.44140625" style="306" customWidth="1"/>
    <col min="49" max="16384" width="14.44140625" style="306"/>
  </cols>
  <sheetData>
    <row r="1" spans="2:50" ht="14.25" customHeight="1" x14ac:dyDescent="0.25">
      <c r="G1" s="110"/>
      <c r="H1" s="110"/>
      <c r="I1" s="110"/>
      <c r="J1" s="110"/>
      <c r="K1" s="110"/>
      <c r="L1" s="110"/>
      <c r="M1" s="110"/>
      <c r="N1" s="110"/>
      <c r="O1" s="110"/>
      <c r="P1" s="110"/>
      <c r="Q1" s="110"/>
      <c r="R1" s="110"/>
      <c r="S1" s="110"/>
      <c r="T1" s="110"/>
      <c r="U1" s="110"/>
      <c r="V1" s="110"/>
      <c r="W1" s="110"/>
      <c r="X1" s="110"/>
      <c r="Y1" s="110"/>
    </row>
    <row r="2" spans="2:50" ht="14.25" customHeight="1" x14ac:dyDescent="0.25">
      <c r="G2" s="55" t="s">
        <v>1674</v>
      </c>
      <c r="H2" s="55"/>
      <c r="I2" s="55"/>
      <c r="J2" s="55"/>
      <c r="K2" s="55"/>
      <c r="L2" s="55"/>
      <c r="M2" s="55"/>
      <c r="N2" s="55"/>
      <c r="AT2" s="443"/>
      <c r="AU2" s="443"/>
      <c r="AV2" s="254"/>
      <c r="AW2" s="254"/>
      <c r="AX2" s="254"/>
    </row>
    <row r="3" spans="2:50" ht="14.25" customHeight="1" x14ac:dyDescent="0.25">
      <c r="B3" s="111"/>
      <c r="C3" s="111"/>
      <c r="D3" s="111"/>
      <c r="E3" s="111"/>
      <c r="G3" s="55"/>
      <c r="H3" s="55"/>
      <c r="I3" s="55"/>
      <c r="J3" s="55"/>
      <c r="K3" s="55"/>
      <c r="L3" s="55"/>
      <c r="M3" s="55"/>
      <c r="N3" s="55"/>
      <c r="AT3" s="443"/>
      <c r="AU3" s="443"/>
      <c r="AV3" s="254"/>
      <c r="AW3" s="254"/>
      <c r="AX3" s="254"/>
    </row>
    <row r="4" spans="2:50" ht="14.25" customHeight="1" x14ac:dyDescent="0.25">
      <c r="B4" s="762" t="s">
        <v>79</v>
      </c>
      <c r="C4" s="761"/>
      <c r="D4" s="761"/>
      <c r="E4" s="761"/>
      <c r="G4" s="55"/>
      <c r="H4" s="55"/>
      <c r="I4" s="55"/>
      <c r="J4" s="55"/>
      <c r="K4" s="55"/>
      <c r="L4" s="55"/>
      <c r="M4" s="55"/>
      <c r="N4" s="55"/>
      <c r="AT4" s="443"/>
      <c r="AU4" s="443"/>
      <c r="AV4" s="254"/>
      <c r="AW4" s="254"/>
      <c r="AX4" s="254"/>
    </row>
    <row r="5" spans="2:50" ht="14.25" customHeight="1" x14ac:dyDescent="0.25">
      <c r="B5" s="111"/>
      <c r="C5" s="111"/>
      <c r="D5" s="111"/>
      <c r="E5" s="111"/>
      <c r="G5" s="55"/>
      <c r="H5" s="55"/>
      <c r="I5" s="55"/>
      <c r="J5" s="55"/>
      <c r="K5" s="55"/>
      <c r="L5" s="55"/>
      <c r="M5" s="55"/>
      <c r="N5" s="55"/>
      <c r="AT5" s="443"/>
      <c r="AU5" s="443"/>
      <c r="AV5" s="254"/>
      <c r="AW5" s="254"/>
      <c r="AX5" s="254"/>
    </row>
    <row r="6" spans="2:50" ht="14.25" customHeight="1" x14ac:dyDescent="0.25">
      <c r="B6" s="762" t="s">
        <v>87</v>
      </c>
      <c r="C6" s="761"/>
      <c r="D6" s="761"/>
      <c r="E6" s="761"/>
      <c r="G6" s="55"/>
      <c r="H6" s="55"/>
      <c r="I6" s="55"/>
      <c r="J6" s="55"/>
      <c r="K6" s="55"/>
      <c r="L6" s="55"/>
      <c r="M6" s="55"/>
      <c r="N6" s="55"/>
      <c r="AT6" s="443"/>
      <c r="AU6" s="443"/>
      <c r="AV6" s="254"/>
      <c r="AW6" s="254"/>
      <c r="AX6" s="254"/>
    </row>
    <row r="7" spans="2:50" ht="15" customHeight="1" x14ac:dyDescent="0.25">
      <c r="B7" s="111"/>
      <c r="C7" s="111"/>
      <c r="D7" s="111"/>
      <c r="E7" s="111"/>
      <c r="G7" s="996" t="s">
        <v>1774</v>
      </c>
      <c r="H7" s="1111"/>
      <c r="I7" s="1111"/>
      <c r="J7" s="1111"/>
      <c r="K7" s="1111"/>
      <c r="L7" s="1111"/>
      <c r="M7" s="1111"/>
      <c r="N7" s="1111"/>
      <c r="O7" s="1111"/>
      <c r="P7" s="1111"/>
      <c r="Q7" s="1111"/>
      <c r="R7" s="1111"/>
      <c r="S7" s="1111"/>
      <c r="T7" s="1111"/>
      <c r="U7" s="1111"/>
      <c r="V7" s="1111"/>
      <c r="W7" s="1111"/>
      <c r="X7" s="1111"/>
      <c r="Y7" s="1111"/>
      <c r="Z7" s="1111"/>
      <c r="AA7" s="1111"/>
      <c r="AB7" s="1111"/>
      <c r="AC7" s="1111"/>
      <c r="AD7" s="1111"/>
      <c r="AE7" s="1111"/>
      <c r="AF7" s="1111"/>
      <c r="AG7" s="1111"/>
      <c r="AH7" s="1111"/>
      <c r="AI7" s="1111"/>
      <c r="AJ7" s="1111"/>
      <c r="AK7" s="1111"/>
      <c r="AL7" s="1111"/>
      <c r="AM7" s="1111"/>
      <c r="AN7" s="1111"/>
      <c r="AO7" s="1111"/>
      <c r="AP7" s="1111"/>
      <c r="AQ7" s="1111"/>
      <c r="AR7" s="1111"/>
      <c r="AS7" s="58"/>
      <c r="AT7" s="443"/>
      <c r="AU7" s="443"/>
      <c r="AV7" s="254"/>
      <c r="AW7" s="254"/>
      <c r="AX7" s="254"/>
    </row>
    <row r="8" spans="2:50" ht="14.25" customHeight="1" x14ac:dyDescent="0.25">
      <c r="B8" s="762" t="s">
        <v>94</v>
      </c>
      <c r="C8" s="761"/>
      <c r="D8" s="761"/>
      <c r="E8" s="761"/>
      <c r="G8" s="55"/>
      <c r="H8" s="55"/>
      <c r="I8" s="55"/>
      <c r="J8" s="55"/>
      <c r="K8" s="55"/>
      <c r="L8" s="55"/>
      <c r="M8" s="55"/>
      <c r="N8" s="55"/>
      <c r="AT8" s="443"/>
      <c r="AU8" s="443"/>
      <c r="AV8" s="254"/>
      <c r="AW8" s="254"/>
      <c r="AX8" s="254"/>
    </row>
    <row r="9" spans="2:50" ht="14.25" customHeight="1" x14ac:dyDescent="0.25">
      <c r="B9" s="111"/>
      <c r="C9" s="111"/>
      <c r="D9" s="111"/>
      <c r="E9" s="111"/>
      <c r="G9" s="999" t="str">
        <f>"Rincian "&amp;'C-2'!G9&amp;" "&amp;'C-2-1'!M24</f>
        <v>Rincian Biaya Transportasi Berdasarkan Analisis Kewajaran dan Kelaziman Usaha</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c r="AU9" s="443"/>
      <c r="AV9" s="254"/>
      <c r="AW9" s="254"/>
      <c r="AX9" s="254"/>
    </row>
    <row r="10" spans="2:50" ht="14.25" customHeight="1" x14ac:dyDescent="0.25">
      <c r="B10" s="762" t="s">
        <v>101</v>
      </c>
      <c r="C10" s="761"/>
      <c r="D10" s="761"/>
      <c r="E10" s="761"/>
      <c r="G10" s="1001"/>
      <c r="H10" s="1111"/>
      <c r="I10" s="1111"/>
      <c r="J10" s="1111"/>
      <c r="K10" s="1111"/>
      <c r="L10" s="1111"/>
      <c r="M10" s="1111"/>
      <c r="N10" s="1111"/>
      <c r="O10" s="1111"/>
      <c r="P10" s="1111"/>
      <c r="Q10" s="1111"/>
      <c r="R10" s="1111"/>
      <c r="S10" s="1111"/>
      <c r="T10" s="1111"/>
      <c r="U10" s="1111"/>
      <c r="V10" s="1111"/>
      <c r="W10" s="1111"/>
      <c r="X10" s="1111"/>
      <c r="Y10" s="1111"/>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c r="AU10" s="443"/>
      <c r="AV10" s="254"/>
      <c r="AW10" s="254"/>
      <c r="AX10" s="254"/>
    </row>
    <row r="11" spans="2:50"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c r="AU11" s="443"/>
      <c r="AV11" s="254"/>
      <c r="AW11" s="254"/>
      <c r="AX11" s="254"/>
    </row>
    <row r="12" spans="2:50" ht="14.25" customHeight="1" x14ac:dyDescent="0.25">
      <c r="B12" s="762" t="s">
        <v>106</v>
      </c>
      <c r="C12" s="761"/>
      <c r="D12" s="761"/>
      <c r="E12" s="761"/>
      <c r="G12" s="254"/>
      <c r="H12" s="254"/>
      <c r="I12" s="254"/>
      <c r="J12" s="254"/>
      <c r="K12" s="254"/>
      <c r="L12" s="254"/>
      <c r="M12" s="254"/>
      <c r="N12" s="254"/>
      <c r="AT12" s="443"/>
      <c r="AU12" s="443"/>
      <c r="AV12" s="254"/>
      <c r="AW12" s="254"/>
      <c r="AX12" s="254"/>
    </row>
    <row r="13" spans="2:50" ht="14.25" customHeight="1" x14ac:dyDescent="0.25">
      <c r="B13" s="962" t="str">
        <f>HYPERLINK("#'"&amp;'EWS DIRECTORY'!$J$74&amp;"'!A1",'EWS DIRECTORY'!$J$74)</f>
        <v>C-2</v>
      </c>
      <c r="C13" s="761"/>
      <c r="D13" s="761"/>
      <c r="E13" s="761"/>
      <c r="G13" s="55" t="s">
        <v>1680</v>
      </c>
      <c r="H13" s="55"/>
      <c r="I13" s="254"/>
      <c r="J13" s="254"/>
      <c r="K13" s="254"/>
      <c r="L13" s="254"/>
      <c r="M13" s="254"/>
      <c r="N13" s="254"/>
      <c r="AT13" s="443"/>
      <c r="AU13" s="443"/>
      <c r="AV13" s="254"/>
      <c r="AW13" s="254"/>
      <c r="AX13" s="254"/>
    </row>
    <row r="14" spans="2:50" ht="14.25" customHeight="1" x14ac:dyDescent="0.25">
      <c r="B14" s="931" t="str">
        <f>HYPERLINK("#'"&amp;'EWS DIRECTORY'!$J$75&amp;"'!A1",'EWS DIRECTORY'!$J$75)</f>
        <v>C-2-1</v>
      </c>
      <c r="C14" s="761"/>
      <c r="D14" s="761"/>
      <c r="E14" s="761"/>
      <c r="G14" s="55" t="s">
        <v>1891</v>
      </c>
      <c r="H14" s="55"/>
      <c r="I14" s="254"/>
      <c r="J14" s="254"/>
      <c r="K14" s="254"/>
      <c r="L14" s="254"/>
      <c r="M14" s="254"/>
      <c r="N14" s="254"/>
      <c r="AT14" s="443"/>
      <c r="AU14" s="443"/>
      <c r="AV14" s="254"/>
      <c r="AW14" s="254"/>
      <c r="AX14" s="254"/>
    </row>
    <row r="15" spans="2:50" ht="14.25" customHeight="1" x14ac:dyDescent="0.25">
      <c r="B15" s="929" t="str">
        <f>HYPERLINK("#'"&amp;'EWS DIRECTORY'!$J$76&amp;"'!A1",'EWS DIRECTORY'!$J$76)</f>
        <v>C-2-1-1</v>
      </c>
      <c r="C15" s="761"/>
      <c r="D15" s="761"/>
      <c r="E15" s="761"/>
      <c r="G15" s="55" t="s">
        <v>1892</v>
      </c>
      <c r="H15" s="55"/>
      <c r="I15" s="254"/>
      <c r="J15" s="254"/>
      <c r="K15" s="254"/>
      <c r="L15" s="254"/>
      <c r="M15" s="254"/>
      <c r="N15" s="254"/>
      <c r="AT15" s="443"/>
      <c r="AU15" s="443"/>
      <c r="AV15" s="254"/>
      <c r="AW15" s="254"/>
      <c r="AX15" s="254"/>
    </row>
    <row r="16" spans="2:50" ht="14.25" customHeight="1" x14ac:dyDescent="0.25">
      <c r="B16" s="929" t="str">
        <f>HYPERLINK("#'"&amp;'EWS DIRECTORY'!$J$77&amp;"'!A1",'EWS DIRECTORY'!$J$77)</f>
        <v>C-2-1-2</v>
      </c>
      <c r="C16" s="761"/>
      <c r="D16" s="761"/>
      <c r="E16" s="761"/>
      <c r="G16" s="55" t="s">
        <v>1893</v>
      </c>
      <c r="H16" s="55"/>
      <c r="I16" s="254"/>
      <c r="J16" s="254"/>
      <c r="K16" s="254"/>
      <c r="L16" s="254"/>
      <c r="M16" s="254"/>
      <c r="N16" s="254"/>
      <c r="AT16" s="443"/>
      <c r="AU16" s="443"/>
      <c r="AV16" s="254"/>
      <c r="AW16" s="254"/>
      <c r="AX16" s="254"/>
    </row>
    <row r="17" spans="2:50" ht="14.25" customHeight="1" x14ac:dyDescent="0.25">
      <c r="B17" s="929" t="str">
        <f>HYPERLINK("#'"&amp;'EWS DIRECTORY'!$J$78&amp;"'!A1",'EWS DIRECTORY'!$J$78)</f>
        <v>C-2-1-3</v>
      </c>
      <c r="C17" s="761"/>
      <c r="D17" s="761"/>
      <c r="E17" s="761"/>
      <c r="G17" s="55" t="s">
        <v>1681</v>
      </c>
      <c r="H17" s="55"/>
      <c r="I17" s="55"/>
      <c r="J17" s="254"/>
      <c r="K17" s="254"/>
      <c r="L17" s="254"/>
      <c r="M17" s="254"/>
      <c r="N17" s="254"/>
      <c r="AT17" s="443"/>
      <c r="AU17" s="443"/>
      <c r="AV17" s="254"/>
      <c r="AW17" s="254"/>
      <c r="AX17" s="254"/>
    </row>
    <row r="18" spans="2:50" ht="14.25" customHeight="1" x14ac:dyDescent="0.25">
      <c r="B18" s="927" t="str">
        <f>HYPERLINK("#'"&amp;'EWS DIRECTORY'!$J$79&amp;"'!A1",'EWS DIRECTORY'!$J$79)</f>
        <v>C-2-1-4</v>
      </c>
      <c r="C18" s="761"/>
      <c r="D18" s="761"/>
      <c r="E18" s="761"/>
      <c r="G18" s="55" t="s">
        <v>1744</v>
      </c>
      <c r="H18" s="55"/>
      <c r="I18" s="55" t="s">
        <v>1744</v>
      </c>
      <c r="J18" s="254"/>
      <c r="K18" s="254"/>
      <c r="L18" s="254"/>
      <c r="M18" s="254"/>
      <c r="N18" s="254"/>
      <c r="AT18" s="443"/>
      <c r="AU18" s="443"/>
      <c r="AV18" s="254"/>
      <c r="AW18" s="254"/>
      <c r="AX18" s="254"/>
    </row>
    <row r="19" spans="2:50" ht="14.25" customHeight="1" x14ac:dyDescent="0.25">
      <c r="B19" s="929" t="str">
        <f>HYPERLINK("#'"&amp;'EWS DIRECTORY'!$J$80&amp;"'!A1",'EWS DIRECTORY'!$J$80)</f>
        <v>C-2-1-5</v>
      </c>
      <c r="C19" s="761"/>
      <c r="D19" s="761"/>
      <c r="E19" s="761"/>
      <c r="AT19" s="443"/>
      <c r="AU19" s="443"/>
      <c r="AV19" s="254"/>
      <c r="AW19" s="254"/>
      <c r="AX19" s="254"/>
    </row>
    <row r="20" spans="2:50" ht="14.25" customHeight="1" x14ac:dyDescent="0.25">
      <c r="B20" s="929" t="str">
        <f>HYPERLINK("#'"&amp;'EWS DIRECTORY'!$J$81&amp;"'!A1",'EWS DIRECTORY'!$J$81)</f>
        <v>C-2-1-6</v>
      </c>
      <c r="C20" s="761"/>
      <c r="D20" s="761"/>
      <c r="E20" s="761"/>
      <c r="G20" s="55" t="s">
        <v>1851</v>
      </c>
      <c r="AT20" s="443"/>
      <c r="AU20" s="443"/>
      <c r="AV20" s="271"/>
      <c r="AW20" s="271"/>
      <c r="AX20" s="271"/>
    </row>
    <row r="21" spans="2:50" ht="14.25" customHeight="1" x14ac:dyDescent="0.25">
      <c r="G21" s="55"/>
      <c r="AT21" s="443"/>
      <c r="AU21" s="443"/>
      <c r="AV21" s="254"/>
      <c r="AW21" s="254"/>
      <c r="AX21" s="254"/>
    </row>
    <row r="22" spans="2:50" ht="13.8" x14ac:dyDescent="0.25">
      <c r="G22" s="55"/>
      <c r="H22" s="1082" t="s">
        <v>1445</v>
      </c>
      <c r="I22" s="765"/>
      <c r="J22" s="1109" t="s">
        <v>1894</v>
      </c>
      <c r="K22" s="764"/>
      <c r="L22" s="764"/>
      <c r="M22" s="764"/>
      <c r="N22" s="764"/>
      <c r="O22" s="764"/>
      <c r="P22" s="764"/>
      <c r="Q22" s="764"/>
      <c r="R22" s="764"/>
      <c r="S22" s="764"/>
      <c r="T22" s="764"/>
      <c r="U22" s="764"/>
      <c r="V22" s="764"/>
      <c r="W22" s="764"/>
      <c r="X22" s="765"/>
      <c r="Y22" s="1082" t="s">
        <v>1767</v>
      </c>
      <c r="Z22" s="765"/>
      <c r="AA22" s="1082" t="s">
        <v>1895</v>
      </c>
      <c r="AB22" s="764"/>
      <c r="AC22" s="764"/>
      <c r="AD22" s="764"/>
      <c r="AE22" s="764"/>
      <c r="AF22" s="764"/>
      <c r="AG22" s="764"/>
      <c r="AH22" s="764"/>
      <c r="AI22" s="764"/>
      <c r="AJ22" s="764"/>
      <c r="AK22" s="764"/>
      <c r="AL22" s="764"/>
      <c r="AM22" s="764"/>
      <c r="AN22" s="764"/>
      <c r="AO22" s="764"/>
      <c r="AP22" s="764"/>
      <c r="AQ22" s="764"/>
      <c r="AR22" s="764"/>
      <c r="AS22" s="764"/>
      <c r="AT22" s="765"/>
    </row>
    <row r="23" spans="2:50" ht="15" customHeight="1" x14ac:dyDescent="0.25">
      <c r="G23" s="55"/>
      <c r="H23" s="1104">
        <v>1</v>
      </c>
      <c r="I23" s="765"/>
      <c r="J23" s="1105" t="s">
        <v>1896</v>
      </c>
      <c r="K23" s="764"/>
      <c r="L23" s="764"/>
      <c r="M23" s="764"/>
      <c r="N23" s="764"/>
      <c r="O23" s="764"/>
      <c r="P23" s="764"/>
      <c r="Q23" s="764"/>
      <c r="R23" s="764"/>
      <c r="S23" s="764"/>
      <c r="T23" s="764"/>
      <c r="U23" s="764"/>
      <c r="V23" s="764"/>
      <c r="W23" s="764"/>
      <c r="X23" s="765"/>
      <c r="Y23" s="1009"/>
      <c r="Z23" s="765"/>
      <c r="AA23" s="1009"/>
      <c r="AB23" s="764"/>
      <c r="AC23" s="764"/>
      <c r="AD23" s="764"/>
      <c r="AE23" s="764"/>
      <c r="AF23" s="764"/>
      <c r="AG23" s="764"/>
      <c r="AH23" s="764"/>
      <c r="AI23" s="764"/>
      <c r="AJ23" s="764"/>
      <c r="AK23" s="764"/>
      <c r="AL23" s="764"/>
      <c r="AM23" s="764"/>
      <c r="AN23" s="764"/>
      <c r="AO23" s="764"/>
      <c r="AP23" s="764"/>
      <c r="AQ23" s="764"/>
      <c r="AR23" s="764"/>
      <c r="AS23" s="764"/>
      <c r="AT23" s="765"/>
    </row>
    <row r="24" spans="2:50" ht="15" customHeight="1" x14ac:dyDescent="0.25">
      <c r="H24" s="1104">
        <v>2</v>
      </c>
      <c r="I24" s="765"/>
      <c r="J24" s="1105" t="s">
        <v>1897</v>
      </c>
      <c r="K24" s="764"/>
      <c r="L24" s="764"/>
      <c r="M24" s="764"/>
      <c r="N24" s="764"/>
      <c r="O24" s="764"/>
      <c r="P24" s="764"/>
      <c r="Q24" s="764"/>
      <c r="R24" s="764"/>
      <c r="S24" s="764"/>
      <c r="T24" s="764"/>
      <c r="U24" s="764"/>
      <c r="V24" s="764"/>
      <c r="W24" s="764"/>
      <c r="X24" s="765"/>
      <c r="Y24" s="1009"/>
      <c r="Z24" s="765"/>
      <c r="AA24" s="1009"/>
      <c r="AB24" s="764"/>
      <c r="AC24" s="764"/>
      <c r="AD24" s="764"/>
      <c r="AE24" s="764"/>
      <c r="AF24" s="764"/>
      <c r="AG24" s="764"/>
      <c r="AH24" s="764"/>
      <c r="AI24" s="764"/>
      <c r="AJ24" s="764"/>
      <c r="AK24" s="764"/>
      <c r="AL24" s="764"/>
      <c r="AM24" s="764"/>
      <c r="AN24" s="764"/>
      <c r="AO24" s="764"/>
      <c r="AP24" s="764"/>
      <c r="AQ24" s="764"/>
      <c r="AR24" s="764"/>
      <c r="AS24" s="764"/>
      <c r="AT24" s="765"/>
    </row>
    <row r="25" spans="2:50" ht="15" customHeight="1" x14ac:dyDescent="0.25">
      <c r="H25" s="1104">
        <v>3</v>
      </c>
      <c r="I25" s="765"/>
      <c r="J25" s="1105" t="s">
        <v>1898</v>
      </c>
      <c r="K25" s="764"/>
      <c r="L25" s="764"/>
      <c r="M25" s="764"/>
      <c r="N25" s="764"/>
      <c r="O25" s="764"/>
      <c r="P25" s="764"/>
      <c r="Q25" s="764"/>
      <c r="R25" s="764"/>
      <c r="S25" s="764"/>
      <c r="T25" s="764"/>
      <c r="U25" s="764"/>
      <c r="V25" s="764"/>
      <c r="W25" s="764"/>
      <c r="X25" s="765"/>
      <c r="Y25" s="1009"/>
      <c r="Z25" s="765"/>
      <c r="AA25" s="1009"/>
      <c r="AB25" s="764"/>
      <c r="AC25" s="764"/>
      <c r="AD25" s="764"/>
      <c r="AE25" s="764"/>
      <c r="AF25" s="764"/>
      <c r="AG25" s="764"/>
      <c r="AH25" s="764"/>
      <c r="AI25" s="764"/>
      <c r="AJ25" s="764"/>
      <c r="AK25" s="764"/>
      <c r="AL25" s="764"/>
      <c r="AM25" s="764"/>
      <c r="AN25" s="764"/>
      <c r="AO25" s="764"/>
      <c r="AP25" s="764"/>
      <c r="AQ25" s="764"/>
      <c r="AR25" s="764"/>
      <c r="AS25" s="764"/>
      <c r="AT25" s="765"/>
    </row>
    <row r="26" spans="2:50" ht="15" customHeight="1" x14ac:dyDescent="0.25">
      <c r="H26" s="1104">
        <v>4</v>
      </c>
      <c r="I26" s="765"/>
      <c r="J26" s="1105" t="s">
        <v>1899</v>
      </c>
      <c r="K26" s="764"/>
      <c r="L26" s="764"/>
      <c r="M26" s="764"/>
      <c r="N26" s="764"/>
      <c r="O26" s="764"/>
      <c r="P26" s="764"/>
      <c r="Q26" s="764"/>
      <c r="R26" s="764"/>
      <c r="S26" s="764"/>
      <c r="T26" s="764"/>
      <c r="U26" s="764"/>
      <c r="V26" s="764"/>
      <c r="W26" s="764"/>
      <c r="X26" s="765"/>
      <c r="Y26" s="1009"/>
      <c r="Z26" s="765"/>
      <c r="AA26" s="1009"/>
      <c r="AB26" s="764"/>
      <c r="AC26" s="764"/>
      <c r="AD26" s="764"/>
      <c r="AE26" s="764"/>
      <c r="AF26" s="764"/>
      <c r="AG26" s="764"/>
      <c r="AH26" s="764"/>
      <c r="AI26" s="764"/>
      <c r="AJ26" s="764"/>
      <c r="AK26" s="764"/>
      <c r="AL26" s="764"/>
      <c r="AM26" s="764"/>
      <c r="AN26" s="764"/>
      <c r="AO26" s="764"/>
      <c r="AP26" s="764"/>
      <c r="AQ26" s="764"/>
      <c r="AR26" s="764"/>
      <c r="AS26" s="764"/>
      <c r="AT26" s="765"/>
    </row>
    <row r="27" spans="2:50" ht="15" customHeight="1" x14ac:dyDescent="0.25">
      <c r="H27" s="1104">
        <v>5</v>
      </c>
      <c r="I27" s="765"/>
      <c r="J27" s="1105" t="s">
        <v>1900</v>
      </c>
      <c r="K27" s="764"/>
      <c r="L27" s="764"/>
      <c r="M27" s="764"/>
      <c r="N27" s="764"/>
      <c r="O27" s="764"/>
      <c r="P27" s="764"/>
      <c r="Q27" s="764"/>
      <c r="R27" s="764"/>
      <c r="S27" s="764"/>
      <c r="T27" s="764"/>
      <c r="U27" s="764"/>
      <c r="V27" s="764"/>
      <c r="W27" s="764"/>
      <c r="X27" s="765"/>
      <c r="Y27" s="1009"/>
      <c r="Z27" s="765"/>
      <c r="AA27" s="1009"/>
      <c r="AB27" s="764"/>
      <c r="AC27" s="764"/>
      <c r="AD27" s="764"/>
      <c r="AE27" s="764"/>
      <c r="AF27" s="764"/>
      <c r="AG27" s="764"/>
      <c r="AH27" s="764"/>
      <c r="AI27" s="764"/>
      <c r="AJ27" s="764"/>
      <c r="AK27" s="764"/>
      <c r="AL27" s="764"/>
      <c r="AM27" s="764"/>
      <c r="AN27" s="764"/>
      <c r="AO27" s="764"/>
      <c r="AP27" s="764"/>
      <c r="AQ27" s="764"/>
      <c r="AR27" s="764"/>
      <c r="AS27" s="764"/>
      <c r="AT27" s="765"/>
    </row>
    <row r="28" spans="2:50" ht="15" customHeight="1" x14ac:dyDescent="0.25">
      <c r="B28" s="760"/>
      <c r="C28" s="761"/>
      <c r="D28" s="761"/>
      <c r="E28" s="761"/>
      <c r="H28" s="1104">
        <v>6</v>
      </c>
      <c r="I28" s="765"/>
      <c r="J28" s="1105" t="s">
        <v>1901</v>
      </c>
      <c r="K28" s="764"/>
      <c r="L28" s="764"/>
      <c r="M28" s="764"/>
      <c r="N28" s="764"/>
      <c r="O28" s="764"/>
      <c r="P28" s="764"/>
      <c r="Q28" s="764"/>
      <c r="R28" s="764"/>
      <c r="S28" s="764"/>
      <c r="T28" s="764"/>
      <c r="U28" s="764"/>
      <c r="V28" s="764"/>
      <c r="W28" s="764"/>
      <c r="X28" s="765"/>
      <c r="Y28" s="1009"/>
      <c r="Z28" s="765"/>
      <c r="AA28" s="1009"/>
      <c r="AB28" s="764"/>
      <c r="AC28" s="764"/>
      <c r="AD28" s="764"/>
      <c r="AE28" s="764"/>
      <c r="AF28" s="764"/>
      <c r="AG28" s="764"/>
      <c r="AH28" s="764"/>
      <c r="AI28" s="764"/>
      <c r="AJ28" s="764"/>
      <c r="AK28" s="764"/>
      <c r="AL28" s="764"/>
      <c r="AM28" s="764"/>
      <c r="AN28" s="764"/>
      <c r="AO28" s="764"/>
      <c r="AP28" s="764"/>
      <c r="AQ28" s="764"/>
      <c r="AR28" s="764"/>
      <c r="AS28" s="764"/>
      <c r="AT28" s="765"/>
    </row>
    <row r="29" spans="2:50" ht="15" customHeight="1" x14ac:dyDescent="0.25">
      <c r="H29" s="1104">
        <v>7</v>
      </c>
      <c r="I29" s="765"/>
      <c r="J29" s="1105" t="s">
        <v>1902</v>
      </c>
      <c r="K29" s="764"/>
      <c r="L29" s="764"/>
      <c r="M29" s="764"/>
      <c r="N29" s="764"/>
      <c r="O29" s="764"/>
      <c r="P29" s="764"/>
      <c r="Q29" s="764"/>
      <c r="R29" s="764"/>
      <c r="S29" s="764"/>
      <c r="T29" s="764"/>
      <c r="U29" s="764"/>
      <c r="V29" s="764"/>
      <c r="W29" s="764"/>
      <c r="X29" s="765"/>
      <c r="Y29" s="1009"/>
      <c r="Z29" s="765"/>
      <c r="AA29" s="1009"/>
      <c r="AB29" s="764"/>
      <c r="AC29" s="764"/>
      <c r="AD29" s="764"/>
      <c r="AE29" s="764"/>
      <c r="AF29" s="764"/>
      <c r="AG29" s="764"/>
      <c r="AH29" s="764"/>
      <c r="AI29" s="764"/>
      <c r="AJ29" s="764"/>
      <c r="AK29" s="764"/>
      <c r="AL29" s="764"/>
      <c r="AM29" s="764"/>
      <c r="AN29" s="764"/>
      <c r="AO29" s="764"/>
      <c r="AP29" s="764"/>
      <c r="AQ29" s="764"/>
      <c r="AR29" s="764"/>
      <c r="AS29" s="764"/>
      <c r="AT29" s="765"/>
    </row>
    <row r="30" spans="2:50" ht="15" customHeight="1" x14ac:dyDescent="0.25">
      <c r="B30" s="760"/>
      <c r="C30" s="761"/>
      <c r="D30" s="761"/>
      <c r="E30" s="761"/>
      <c r="H30" s="1104">
        <v>8</v>
      </c>
      <c r="I30" s="765"/>
      <c r="J30" s="1105" t="s">
        <v>1903</v>
      </c>
      <c r="K30" s="764"/>
      <c r="L30" s="764"/>
      <c r="M30" s="764"/>
      <c r="N30" s="764"/>
      <c r="O30" s="764"/>
      <c r="P30" s="764"/>
      <c r="Q30" s="764"/>
      <c r="R30" s="764"/>
      <c r="S30" s="764"/>
      <c r="T30" s="764"/>
      <c r="U30" s="764"/>
      <c r="V30" s="764"/>
      <c r="W30" s="764"/>
      <c r="X30" s="765"/>
      <c r="Y30" s="1009"/>
      <c r="Z30" s="765"/>
      <c r="AA30" s="1009"/>
      <c r="AB30" s="764"/>
      <c r="AC30" s="764"/>
      <c r="AD30" s="764"/>
      <c r="AE30" s="764"/>
      <c r="AF30" s="764"/>
      <c r="AG30" s="764"/>
      <c r="AH30" s="764"/>
      <c r="AI30" s="764"/>
      <c r="AJ30" s="764"/>
      <c r="AK30" s="764"/>
      <c r="AL30" s="764"/>
      <c r="AM30" s="764"/>
      <c r="AN30" s="764"/>
      <c r="AO30" s="764"/>
      <c r="AP30" s="764"/>
      <c r="AQ30" s="764"/>
      <c r="AR30" s="764"/>
      <c r="AS30" s="764"/>
      <c r="AT30" s="765"/>
    </row>
    <row r="31" spans="2:50" ht="15" customHeight="1" x14ac:dyDescent="0.25">
      <c r="H31" s="1104">
        <v>9</v>
      </c>
      <c r="I31" s="765"/>
      <c r="J31" s="1105" t="s">
        <v>1904</v>
      </c>
      <c r="K31" s="764"/>
      <c r="L31" s="764"/>
      <c r="M31" s="764"/>
      <c r="N31" s="764"/>
      <c r="O31" s="764"/>
      <c r="P31" s="764"/>
      <c r="Q31" s="764"/>
      <c r="R31" s="764"/>
      <c r="S31" s="764"/>
      <c r="T31" s="764"/>
      <c r="U31" s="764"/>
      <c r="V31" s="764"/>
      <c r="W31" s="764"/>
      <c r="X31" s="765"/>
      <c r="Y31" s="1009"/>
      <c r="Z31" s="765"/>
      <c r="AA31" s="1009"/>
      <c r="AB31" s="764"/>
      <c r="AC31" s="764"/>
      <c r="AD31" s="764"/>
      <c r="AE31" s="764"/>
      <c r="AF31" s="764"/>
      <c r="AG31" s="764"/>
      <c r="AH31" s="764"/>
      <c r="AI31" s="764"/>
      <c r="AJ31" s="764"/>
      <c r="AK31" s="764"/>
      <c r="AL31" s="764"/>
      <c r="AM31" s="764"/>
      <c r="AN31" s="764"/>
      <c r="AO31" s="764"/>
      <c r="AP31" s="764"/>
      <c r="AQ31" s="764"/>
      <c r="AR31" s="764"/>
      <c r="AS31" s="764"/>
      <c r="AT31" s="765"/>
    </row>
    <row r="32" spans="2:50" ht="15" customHeight="1" x14ac:dyDescent="0.25">
      <c r="B32" s="760"/>
      <c r="C32" s="761"/>
      <c r="D32" s="761"/>
      <c r="E32" s="761"/>
      <c r="H32" s="1104">
        <v>10</v>
      </c>
      <c r="I32" s="765"/>
      <c r="J32" s="1105" t="s">
        <v>1905</v>
      </c>
      <c r="K32" s="764"/>
      <c r="L32" s="764"/>
      <c r="M32" s="764"/>
      <c r="N32" s="764"/>
      <c r="O32" s="764"/>
      <c r="P32" s="764"/>
      <c r="Q32" s="764"/>
      <c r="R32" s="764"/>
      <c r="S32" s="764"/>
      <c r="T32" s="764"/>
      <c r="U32" s="764"/>
      <c r="V32" s="764"/>
      <c r="W32" s="764"/>
      <c r="X32" s="765"/>
      <c r="Y32" s="1009"/>
      <c r="Z32" s="765"/>
      <c r="AA32" s="1009"/>
      <c r="AB32" s="764"/>
      <c r="AC32" s="764"/>
      <c r="AD32" s="764"/>
      <c r="AE32" s="764"/>
      <c r="AF32" s="764"/>
      <c r="AG32" s="764"/>
      <c r="AH32" s="764"/>
      <c r="AI32" s="764"/>
      <c r="AJ32" s="764"/>
      <c r="AK32" s="764"/>
      <c r="AL32" s="764"/>
      <c r="AM32" s="764"/>
      <c r="AN32" s="764"/>
      <c r="AO32" s="764"/>
      <c r="AP32" s="764"/>
      <c r="AQ32" s="764"/>
      <c r="AR32" s="764"/>
      <c r="AS32" s="764"/>
      <c r="AT32" s="765"/>
      <c r="AU32" s="254"/>
      <c r="AV32" s="254"/>
      <c r="AW32" s="254"/>
      <c r="AX32" s="254"/>
    </row>
    <row r="33" spans="2:50" ht="15" customHeight="1" x14ac:dyDescent="0.25">
      <c r="H33" s="1104">
        <v>11</v>
      </c>
      <c r="I33" s="765"/>
      <c r="J33" s="1105" t="s">
        <v>1906</v>
      </c>
      <c r="K33" s="764"/>
      <c r="L33" s="764"/>
      <c r="M33" s="764"/>
      <c r="N33" s="764"/>
      <c r="O33" s="764"/>
      <c r="P33" s="764"/>
      <c r="Q33" s="764"/>
      <c r="R33" s="764"/>
      <c r="S33" s="764"/>
      <c r="T33" s="764"/>
      <c r="U33" s="764"/>
      <c r="V33" s="764"/>
      <c r="W33" s="764"/>
      <c r="X33" s="765"/>
      <c r="Y33" s="1009"/>
      <c r="Z33" s="765"/>
      <c r="AA33" s="1009"/>
      <c r="AB33" s="764"/>
      <c r="AC33" s="764"/>
      <c r="AD33" s="764"/>
      <c r="AE33" s="764"/>
      <c r="AF33" s="764"/>
      <c r="AG33" s="764"/>
      <c r="AH33" s="764"/>
      <c r="AI33" s="764"/>
      <c r="AJ33" s="764"/>
      <c r="AK33" s="764"/>
      <c r="AL33" s="764"/>
      <c r="AM33" s="764"/>
      <c r="AN33" s="764"/>
      <c r="AO33" s="764"/>
      <c r="AP33" s="764"/>
      <c r="AQ33" s="764"/>
      <c r="AR33" s="764"/>
      <c r="AS33" s="764"/>
      <c r="AT33" s="765"/>
      <c r="AU33" s="254"/>
      <c r="AV33" s="254"/>
      <c r="AW33" s="254"/>
      <c r="AX33" s="254"/>
    </row>
    <row r="34" spans="2:50" ht="15" customHeight="1" x14ac:dyDescent="0.25">
      <c r="B34" s="760"/>
      <c r="C34" s="761"/>
      <c r="D34" s="761"/>
      <c r="E34" s="761"/>
      <c r="H34" s="1104">
        <v>12</v>
      </c>
      <c r="I34" s="765"/>
      <c r="J34" s="1105" t="s">
        <v>1907</v>
      </c>
      <c r="K34" s="764"/>
      <c r="L34" s="764"/>
      <c r="M34" s="764"/>
      <c r="N34" s="764"/>
      <c r="O34" s="764"/>
      <c r="P34" s="764"/>
      <c r="Q34" s="764"/>
      <c r="R34" s="764"/>
      <c r="S34" s="764"/>
      <c r="T34" s="764"/>
      <c r="U34" s="764"/>
      <c r="V34" s="764"/>
      <c r="W34" s="764"/>
      <c r="X34" s="765"/>
      <c r="Y34" s="1009"/>
      <c r="Z34" s="765"/>
      <c r="AA34" s="1009"/>
      <c r="AB34" s="764"/>
      <c r="AC34" s="764"/>
      <c r="AD34" s="764"/>
      <c r="AE34" s="764"/>
      <c r="AF34" s="764"/>
      <c r="AG34" s="764"/>
      <c r="AH34" s="764"/>
      <c r="AI34" s="764"/>
      <c r="AJ34" s="764"/>
      <c r="AK34" s="764"/>
      <c r="AL34" s="764"/>
      <c r="AM34" s="764"/>
      <c r="AN34" s="764"/>
      <c r="AO34" s="764"/>
      <c r="AP34" s="764"/>
      <c r="AQ34" s="764"/>
      <c r="AR34" s="764"/>
      <c r="AS34" s="764"/>
      <c r="AT34" s="765"/>
      <c r="AU34" s="254"/>
      <c r="AV34" s="254"/>
      <c r="AW34" s="254"/>
      <c r="AX34" s="254"/>
    </row>
    <row r="35" spans="2:50" ht="15" customHeight="1" x14ac:dyDescent="0.25">
      <c r="H35" s="1104">
        <v>13</v>
      </c>
      <c r="I35" s="765"/>
      <c r="J35" s="1105" t="s">
        <v>1908</v>
      </c>
      <c r="K35" s="764"/>
      <c r="L35" s="764"/>
      <c r="M35" s="764"/>
      <c r="N35" s="764"/>
      <c r="O35" s="764"/>
      <c r="P35" s="764"/>
      <c r="Q35" s="764"/>
      <c r="R35" s="764"/>
      <c r="S35" s="764"/>
      <c r="T35" s="764"/>
      <c r="U35" s="764"/>
      <c r="V35" s="764"/>
      <c r="W35" s="764"/>
      <c r="X35" s="765"/>
      <c r="Y35" s="1009"/>
      <c r="Z35" s="765"/>
      <c r="AA35" s="1009"/>
      <c r="AB35" s="764"/>
      <c r="AC35" s="764"/>
      <c r="AD35" s="764"/>
      <c r="AE35" s="764"/>
      <c r="AF35" s="764"/>
      <c r="AG35" s="764"/>
      <c r="AH35" s="764"/>
      <c r="AI35" s="764"/>
      <c r="AJ35" s="764"/>
      <c r="AK35" s="764"/>
      <c r="AL35" s="764"/>
      <c r="AM35" s="764"/>
      <c r="AN35" s="764"/>
      <c r="AO35" s="764"/>
      <c r="AP35" s="764"/>
      <c r="AQ35" s="764"/>
      <c r="AR35" s="764"/>
      <c r="AS35" s="764"/>
      <c r="AT35" s="765"/>
      <c r="AU35" s="254"/>
      <c r="AV35" s="254"/>
      <c r="AW35" s="254"/>
      <c r="AX35" s="254"/>
    </row>
    <row r="36" spans="2:50" ht="15" customHeight="1" x14ac:dyDescent="0.25">
      <c r="B36" s="760"/>
      <c r="C36" s="761"/>
      <c r="D36" s="761"/>
      <c r="E36" s="761"/>
      <c r="H36" s="204"/>
      <c r="I36" s="204"/>
      <c r="AS36" s="443"/>
      <c r="AT36" s="443"/>
      <c r="AU36" s="254"/>
      <c r="AV36" s="254"/>
      <c r="AW36" s="254"/>
      <c r="AX36" s="254"/>
    </row>
    <row r="37" spans="2:50" ht="15" customHeight="1" x14ac:dyDescent="0.25">
      <c r="H37" s="1082" t="s">
        <v>1445</v>
      </c>
      <c r="I37" s="765"/>
      <c r="J37" s="1109" t="s">
        <v>1780</v>
      </c>
      <c r="K37" s="764"/>
      <c r="L37" s="764"/>
      <c r="M37" s="764"/>
      <c r="N37" s="764"/>
      <c r="O37" s="764"/>
      <c r="P37" s="764"/>
      <c r="Q37" s="764"/>
      <c r="R37" s="764"/>
      <c r="S37" s="764"/>
      <c r="T37" s="764"/>
      <c r="U37" s="764"/>
      <c r="V37" s="764"/>
      <c r="W37" s="764"/>
      <c r="X37" s="765"/>
      <c r="Y37" s="1082" t="s">
        <v>1767</v>
      </c>
      <c r="Z37" s="765"/>
      <c r="AA37" s="1110" t="s">
        <v>1909</v>
      </c>
      <c r="AB37" s="764"/>
      <c r="AC37" s="764"/>
      <c r="AD37" s="764"/>
      <c r="AE37" s="764"/>
      <c r="AF37" s="764"/>
      <c r="AG37" s="764"/>
      <c r="AH37" s="764"/>
      <c r="AI37" s="764"/>
      <c r="AJ37" s="765"/>
      <c r="AK37" s="1110" t="s">
        <v>1910</v>
      </c>
      <c r="AL37" s="764"/>
      <c r="AM37" s="764"/>
      <c r="AN37" s="764"/>
      <c r="AO37" s="764"/>
      <c r="AP37" s="764"/>
      <c r="AQ37" s="764"/>
      <c r="AR37" s="764"/>
      <c r="AS37" s="764"/>
      <c r="AT37" s="765"/>
      <c r="AU37" s="254"/>
      <c r="AV37" s="254"/>
      <c r="AW37" s="254"/>
      <c r="AX37" s="254"/>
    </row>
    <row r="38" spans="2:50" ht="15" customHeight="1" x14ac:dyDescent="0.25">
      <c r="H38" s="1104">
        <v>1</v>
      </c>
      <c r="I38" s="765"/>
      <c r="J38" s="1105" t="s">
        <v>1911</v>
      </c>
      <c r="K38" s="764"/>
      <c r="L38" s="764"/>
      <c r="M38" s="764"/>
      <c r="N38" s="764"/>
      <c r="O38" s="764"/>
      <c r="P38" s="764"/>
      <c r="Q38" s="764"/>
      <c r="R38" s="764"/>
      <c r="S38" s="764"/>
      <c r="T38" s="764"/>
      <c r="U38" s="764"/>
      <c r="V38" s="764"/>
      <c r="W38" s="764"/>
      <c r="X38" s="765"/>
      <c r="Y38" s="1009"/>
      <c r="Z38" s="765"/>
      <c r="AA38" s="1106">
        <f>AA53</f>
        <v>0</v>
      </c>
      <c r="AB38" s="764"/>
      <c r="AC38" s="764"/>
      <c r="AD38" s="764"/>
      <c r="AE38" s="764"/>
      <c r="AF38" s="764"/>
      <c r="AG38" s="764"/>
      <c r="AH38" s="764"/>
      <c r="AI38" s="764"/>
      <c r="AJ38" s="765"/>
      <c r="AK38" s="1106">
        <f>AK53</f>
        <v>0</v>
      </c>
      <c r="AL38" s="764"/>
      <c r="AM38" s="764"/>
      <c r="AN38" s="764"/>
      <c r="AO38" s="764"/>
      <c r="AP38" s="764"/>
      <c r="AQ38" s="764"/>
      <c r="AR38" s="764"/>
      <c r="AS38" s="764"/>
      <c r="AT38" s="765"/>
      <c r="AU38" s="254"/>
      <c r="AV38" s="254"/>
      <c r="AW38" s="254"/>
      <c r="AX38" s="254"/>
    </row>
    <row r="39" spans="2:50" ht="15" customHeight="1" x14ac:dyDescent="0.25">
      <c r="H39" s="1104">
        <v>2</v>
      </c>
      <c r="I39" s="765"/>
      <c r="J39" s="1105" t="s">
        <v>1912</v>
      </c>
      <c r="K39" s="764"/>
      <c r="L39" s="764"/>
      <c r="M39" s="764"/>
      <c r="N39" s="764"/>
      <c r="O39" s="764"/>
      <c r="P39" s="764"/>
      <c r="Q39" s="764"/>
      <c r="R39" s="764"/>
      <c r="S39" s="764"/>
      <c r="T39" s="764"/>
      <c r="U39" s="764"/>
      <c r="V39" s="764"/>
      <c r="W39" s="764"/>
      <c r="X39" s="765"/>
      <c r="Y39" s="1009"/>
      <c r="Z39" s="765"/>
      <c r="AA39" s="1114"/>
      <c r="AB39" s="764"/>
      <c r="AC39" s="764"/>
      <c r="AD39" s="764"/>
      <c r="AE39" s="764"/>
      <c r="AF39" s="764"/>
      <c r="AG39" s="764"/>
      <c r="AH39" s="764"/>
      <c r="AI39" s="764"/>
      <c r="AJ39" s="796"/>
      <c r="AK39" s="1108"/>
      <c r="AL39" s="764"/>
      <c r="AM39" s="764"/>
      <c r="AN39" s="764"/>
      <c r="AO39" s="764"/>
      <c r="AP39" s="764"/>
      <c r="AQ39" s="764"/>
      <c r="AR39" s="764"/>
      <c r="AS39" s="764"/>
      <c r="AT39" s="796"/>
      <c r="AU39" s="254"/>
      <c r="AV39" s="254"/>
      <c r="AW39" s="254"/>
      <c r="AX39" s="254"/>
    </row>
    <row r="40" spans="2:50" ht="15" customHeight="1" x14ac:dyDescent="0.25">
      <c r="H40" s="1104">
        <v>3</v>
      </c>
      <c r="I40" s="765"/>
      <c r="J40" s="1105" t="s">
        <v>1913</v>
      </c>
      <c r="K40" s="764"/>
      <c r="L40" s="764"/>
      <c r="M40" s="764"/>
      <c r="N40" s="764"/>
      <c r="O40" s="764"/>
      <c r="P40" s="764"/>
      <c r="Q40" s="764"/>
      <c r="R40" s="764"/>
      <c r="S40" s="764"/>
      <c r="T40" s="764"/>
      <c r="U40" s="764"/>
      <c r="V40" s="764"/>
      <c r="W40" s="764"/>
      <c r="X40" s="765"/>
      <c r="Y40" s="1009"/>
      <c r="Z40" s="765"/>
      <c r="AA40" s="1106">
        <f>SUM(AA38:AT39)</f>
        <v>0</v>
      </c>
      <c r="AB40" s="764"/>
      <c r="AC40" s="764"/>
      <c r="AD40" s="764"/>
      <c r="AE40" s="764"/>
      <c r="AF40" s="764"/>
      <c r="AG40" s="764"/>
      <c r="AH40" s="764"/>
      <c r="AI40" s="764"/>
      <c r="AJ40" s="765"/>
      <c r="AK40" s="1106">
        <f>SUM(AK38:BD39)</f>
        <v>0</v>
      </c>
      <c r="AL40" s="764"/>
      <c r="AM40" s="764"/>
      <c r="AN40" s="764"/>
      <c r="AO40" s="764"/>
      <c r="AP40" s="764"/>
      <c r="AQ40" s="764"/>
      <c r="AR40" s="764"/>
      <c r="AS40" s="764"/>
      <c r="AT40" s="765"/>
      <c r="AU40" s="254"/>
      <c r="AV40" s="254"/>
      <c r="AW40" s="254"/>
      <c r="AX40" s="254"/>
    </row>
    <row r="41" spans="2:50" ht="15" customHeight="1" x14ac:dyDescent="0.25">
      <c r="H41" s="204"/>
      <c r="I41" s="204"/>
      <c r="AS41" s="226"/>
      <c r="AT41" s="226"/>
      <c r="AU41" s="254"/>
      <c r="AV41" s="254"/>
      <c r="AW41" s="254"/>
      <c r="AX41" s="254"/>
    </row>
    <row r="42" spans="2:50" ht="15" customHeight="1" x14ac:dyDescent="0.25">
      <c r="H42" s="87" t="s">
        <v>1914</v>
      </c>
      <c r="I42" s="204"/>
      <c r="AS42" s="226"/>
      <c r="AT42" s="226"/>
      <c r="AU42" s="254"/>
      <c r="AV42" s="254"/>
      <c r="AW42" s="254"/>
      <c r="AX42" s="254"/>
    </row>
    <row r="43" spans="2:50" ht="15" customHeight="1" x14ac:dyDescent="0.25">
      <c r="H43" s="1082" t="s">
        <v>1445</v>
      </c>
      <c r="I43" s="765"/>
      <c r="J43" s="1109" t="s">
        <v>1780</v>
      </c>
      <c r="K43" s="764"/>
      <c r="L43" s="764"/>
      <c r="M43" s="764"/>
      <c r="N43" s="764"/>
      <c r="O43" s="764"/>
      <c r="P43" s="764"/>
      <c r="Q43" s="764"/>
      <c r="R43" s="764"/>
      <c r="S43" s="764"/>
      <c r="T43" s="764"/>
      <c r="U43" s="764"/>
      <c r="V43" s="764"/>
      <c r="W43" s="764"/>
      <c r="X43" s="765"/>
      <c r="Y43" s="1082" t="s">
        <v>1767</v>
      </c>
      <c r="Z43" s="765"/>
      <c r="AA43" s="1110" t="s">
        <v>1909</v>
      </c>
      <c r="AB43" s="764"/>
      <c r="AC43" s="764"/>
      <c r="AD43" s="764"/>
      <c r="AE43" s="764"/>
      <c r="AF43" s="764"/>
      <c r="AG43" s="764"/>
      <c r="AH43" s="764"/>
      <c r="AI43" s="764"/>
      <c r="AJ43" s="765"/>
      <c r="AK43" s="1110" t="s">
        <v>1910</v>
      </c>
      <c r="AL43" s="764"/>
      <c r="AM43" s="764"/>
      <c r="AN43" s="764"/>
      <c r="AO43" s="764"/>
      <c r="AP43" s="764"/>
      <c r="AQ43" s="764"/>
      <c r="AR43" s="764"/>
      <c r="AS43" s="764"/>
      <c r="AT43" s="765"/>
      <c r="AU43" s="254"/>
      <c r="AV43" s="254"/>
      <c r="AW43" s="254"/>
      <c r="AX43" s="254"/>
    </row>
    <row r="44" spans="2:50" ht="15" customHeight="1" x14ac:dyDescent="0.25">
      <c r="H44" s="1104">
        <v>1</v>
      </c>
      <c r="I44" s="765"/>
      <c r="J44" s="1105"/>
      <c r="K44" s="764"/>
      <c r="L44" s="764"/>
      <c r="M44" s="764"/>
      <c r="N44" s="764"/>
      <c r="O44" s="764"/>
      <c r="P44" s="764"/>
      <c r="Q44" s="764"/>
      <c r="R44" s="764"/>
      <c r="S44" s="764"/>
      <c r="T44" s="764"/>
      <c r="U44" s="764"/>
      <c r="V44" s="764"/>
      <c r="W44" s="764"/>
      <c r="X44" s="765"/>
      <c r="Y44" s="1009"/>
      <c r="Z44" s="765"/>
      <c r="AA44" s="1106"/>
      <c r="AB44" s="764"/>
      <c r="AC44" s="764"/>
      <c r="AD44" s="764"/>
      <c r="AE44" s="764"/>
      <c r="AF44" s="764"/>
      <c r="AG44" s="764"/>
      <c r="AH44" s="764"/>
      <c r="AI44" s="764"/>
      <c r="AJ44" s="765"/>
      <c r="AK44" s="1106"/>
      <c r="AL44" s="764"/>
      <c r="AM44" s="764"/>
      <c r="AN44" s="764"/>
      <c r="AO44" s="764"/>
      <c r="AP44" s="764"/>
      <c r="AQ44" s="764"/>
      <c r="AR44" s="764"/>
      <c r="AS44" s="764"/>
      <c r="AT44" s="765"/>
      <c r="AU44" s="254"/>
      <c r="AV44" s="254"/>
      <c r="AW44" s="254"/>
      <c r="AX44" s="254"/>
    </row>
    <row r="45" spans="2:50" ht="15" customHeight="1" x14ac:dyDescent="0.25">
      <c r="H45" s="1104">
        <v>2</v>
      </c>
      <c r="I45" s="765"/>
      <c r="J45" s="1105"/>
      <c r="K45" s="764"/>
      <c r="L45" s="764"/>
      <c r="M45" s="764"/>
      <c r="N45" s="764"/>
      <c r="O45" s="764"/>
      <c r="P45" s="764"/>
      <c r="Q45" s="764"/>
      <c r="R45" s="764"/>
      <c r="S45" s="764"/>
      <c r="T45" s="764"/>
      <c r="U45" s="764"/>
      <c r="V45" s="764"/>
      <c r="W45" s="764"/>
      <c r="X45" s="765"/>
      <c r="Y45" s="1009"/>
      <c r="Z45" s="765"/>
      <c r="AA45" s="1106"/>
      <c r="AB45" s="764"/>
      <c r="AC45" s="764"/>
      <c r="AD45" s="764"/>
      <c r="AE45" s="764"/>
      <c r="AF45" s="764"/>
      <c r="AG45" s="764"/>
      <c r="AH45" s="764"/>
      <c r="AI45" s="764"/>
      <c r="AJ45" s="765"/>
      <c r="AK45" s="1106"/>
      <c r="AL45" s="764"/>
      <c r="AM45" s="764"/>
      <c r="AN45" s="764"/>
      <c r="AO45" s="764"/>
      <c r="AP45" s="764"/>
      <c r="AQ45" s="764"/>
      <c r="AR45" s="764"/>
      <c r="AS45" s="764"/>
      <c r="AT45" s="765"/>
      <c r="AU45" s="254"/>
      <c r="AV45" s="254"/>
      <c r="AW45" s="254"/>
      <c r="AX45" s="254"/>
    </row>
    <row r="46" spans="2:50" ht="15" customHeight="1" x14ac:dyDescent="0.25">
      <c r="H46" s="1104">
        <v>3</v>
      </c>
      <c r="I46" s="765"/>
      <c r="J46" s="1105"/>
      <c r="K46" s="764"/>
      <c r="L46" s="764"/>
      <c r="M46" s="764"/>
      <c r="N46" s="764"/>
      <c r="O46" s="764"/>
      <c r="P46" s="764"/>
      <c r="Q46" s="764"/>
      <c r="R46" s="764"/>
      <c r="S46" s="764"/>
      <c r="T46" s="764"/>
      <c r="U46" s="764"/>
      <c r="V46" s="764"/>
      <c r="W46" s="764"/>
      <c r="X46" s="765"/>
      <c r="Y46" s="1009"/>
      <c r="Z46" s="765"/>
      <c r="AA46" s="1106"/>
      <c r="AB46" s="764"/>
      <c r="AC46" s="764"/>
      <c r="AD46" s="764"/>
      <c r="AE46" s="764"/>
      <c r="AF46" s="764"/>
      <c r="AG46" s="764"/>
      <c r="AH46" s="764"/>
      <c r="AI46" s="764"/>
      <c r="AJ46" s="765"/>
      <c r="AK46" s="1106"/>
      <c r="AL46" s="764"/>
      <c r="AM46" s="764"/>
      <c r="AN46" s="764"/>
      <c r="AO46" s="764"/>
      <c r="AP46" s="764"/>
      <c r="AQ46" s="764"/>
      <c r="AR46" s="764"/>
      <c r="AS46" s="764"/>
      <c r="AT46" s="765"/>
      <c r="AU46" s="254"/>
      <c r="AV46" s="254"/>
      <c r="AW46" s="254"/>
      <c r="AX46" s="254"/>
    </row>
    <row r="47" spans="2:50" ht="15" customHeight="1" x14ac:dyDescent="0.25">
      <c r="H47" s="1104">
        <v>4</v>
      </c>
      <c r="I47" s="765"/>
      <c r="J47" s="1105"/>
      <c r="K47" s="764"/>
      <c r="L47" s="764"/>
      <c r="M47" s="764"/>
      <c r="N47" s="764"/>
      <c r="O47" s="764"/>
      <c r="P47" s="764"/>
      <c r="Q47" s="764"/>
      <c r="R47" s="764"/>
      <c r="S47" s="764"/>
      <c r="T47" s="764"/>
      <c r="U47" s="764"/>
      <c r="V47" s="764"/>
      <c r="W47" s="764"/>
      <c r="X47" s="765"/>
      <c r="Y47" s="1009"/>
      <c r="Z47" s="765"/>
      <c r="AA47" s="1106"/>
      <c r="AB47" s="764"/>
      <c r="AC47" s="764"/>
      <c r="AD47" s="764"/>
      <c r="AE47" s="764"/>
      <c r="AF47" s="764"/>
      <c r="AG47" s="764"/>
      <c r="AH47" s="764"/>
      <c r="AI47" s="764"/>
      <c r="AJ47" s="765"/>
      <c r="AK47" s="1106"/>
      <c r="AL47" s="764"/>
      <c r="AM47" s="764"/>
      <c r="AN47" s="764"/>
      <c r="AO47" s="764"/>
      <c r="AP47" s="764"/>
      <c r="AQ47" s="764"/>
      <c r="AR47" s="764"/>
      <c r="AS47" s="764"/>
      <c r="AT47" s="765"/>
      <c r="AU47" s="254"/>
      <c r="AV47" s="254"/>
      <c r="AW47" s="254"/>
      <c r="AX47" s="254"/>
    </row>
    <row r="48" spans="2:50" ht="15" customHeight="1" x14ac:dyDescent="0.25">
      <c r="H48" s="1104">
        <v>5</v>
      </c>
      <c r="I48" s="765"/>
      <c r="J48" s="1105"/>
      <c r="K48" s="764"/>
      <c r="L48" s="764"/>
      <c r="M48" s="764"/>
      <c r="N48" s="764"/>
      <c r="O48" s="764"/>
      <c r="P48" s="764"/>
      <c r="Q48" s="764"/>
      <c r="R48" s="764"/>
      <c r="S48" s="764"/>
      <c r="T48" s="764"/>
      <c r="U48" s="764"/>
      <c r="V48" s="764"/>
      <c r="W48" s="764"/>
      <c r="X48" s="765"/>
      <c r="Y48" s="1009"/>
      <c r="Z48" s="765"/>
      <c r="AA48" s="1106"/>
      <c r="AB48" s="764"/>
      <c r="AC48" s="764"/>
      <c r="AD48" s="764"/>
      <c r="AE48" s="764"/>
      <c r="AF48" s="764"/>
      <c r="AG48" s="764"/>
      <c r="AH48" s="764"/>
      <c r="AI48" s="764"/>
      <c r="AJ48" s="765"/>
      <c r="AK48" s="1106"/>
      <c r="AL48" s="764"/>
      <c r="AM48" s="764"/>
      <c r="AN48" s="764"/>
      <c r="AO48" s="764"/>
      <c r="AP48" s="764"/>
      <c r="AQ48" s="764"/>
      <c r="AR48" s="764"/>
      <c r="AS48" s="764"/>
      <c r="AT48" s="765"/>
      <c r="AU48" s="254"/>
      <c r="AV48" s="254"/>
      <c r="AW48" s="254"/>
      <c r="AX48" s="254"/>
    </row>
    <row r="49" spans="8:50" ht="15" customHeight="1" x14ac:dyDescent="0.25">
      <c r="H49" s="1104">
        <v>6</v>
      </c>
      <c r="I49" s="765"/>
      <c r="J49" s="1105"/>
      <c r="K49" s="764"/>
      <c r="L49" s="764"/>
      <c r="M49" s="764"/>
      <c r="N49" s="764"/>
      <c r="O49" s="764"/>
      <c r="P49" s="764"/>
      <c r="Q49" s="764"/>
      <c r="R49" s="764"/>
      <c r="S49" s="764"/>
      <c r="T49" s="764"/>
      <c r="U49" s="764"/>
      <c r="V49" s="764"/>
      <c r="W49" s="764"/>
      <c r="X49" s="765"/>
      <c r="Y49" s="1009"/>
      <c r="Z49" s="765"/>
      <c r="AA49" s="1106"/>
      <c r="AB49" s="764"/>
      <c r="AC49" s="764"/>
      <c r="AD49" s="764"/>
      <c r="AE49" s="764"/>
      <c r="AF49" s="764"/>
      <c r="AG49" s="764"/>
      <c r="AH49" s="764"/>
      <c r="AI49" s="764"/>
      <c r="AJ49" s="765"/>
      <c r="AK49" s="1106"/>
      <c r="AL49" s="764"/>
      <c r="AM49" s="764"/>
      <c r="AN49" s="764"/>
      <c r="AO49" s="764"/>
      <c r="AP49" s="764"/>
      <c r="AQ49" s="764"/>
      <c r="AR49" s="764"/>
      <c r="AS49" s="764"/>
      <c r="AT49" s="765"/>
      <c r="AU49" s="254"/>
      <c r="AV49" s="254"/>
      <c r="AW49" s="254"/>
      <c r="AX49" s="254"/>
    </row>
    <row r="50" spans="8:50" ht="15" customHeight="1" x14ac:dyDescent="0.25">
      <c r="H50" s="1104">
        <v>7</v>
      </c>
      <c r="I50" s="765"/>
      <c r="J50" s="1105"/>
      <c r="K50" s="764"/>
      <c r="L50" s="764"/>
      <c r="M50" s="764"/>
      <c r="N50" s="764"/>
      <c r="O50" s="764"/>
      <c r="P50" s="764"/>
      <c r="Q50" s="764"/>
      <c r="R50" s="764"/>
      <c r="S50" s="764"/>
      <c r="T50" s="764"/>
      <c r="U50" s="764"/>
      <c r="V50" s="764"/>
      <c r="W50" s="764"/>
      <c r="X50" s="765"/>
      <c r="Y50" s="1009"/>
      <c r="Z50" s="765"/>
      <c r="AA50" s="1106"/>
      <c r="AB50" s="764"/>
      <c r="AC50" s="764"/>
      <c r="AD50" s="764"/>
      <c r="AE50" s="764"/>
      <c r="AF50" s="764"/>
      <c r="AG50" s="764"/>
      <c r="AH50" s="764"/>
      <c r="AI50" s="764"/>
      <c r="AJ50" s="765"/>
      <c r="AK50" s="1106"/>
      <c r="AL50" s="764"/>
      <c r="AM50" s="764"/>
      <c r="AN50" s="764"/>
      <c r="AO50" s="764"/>
      <c r="AP50" s="764"/>
      <c r="AQ50" s="764"/>
      <c r="AR50" s="764"/>
      <c r="AS50" s="764"/>
      <c r="AT50" s="765"/>
      <c r="AU50" s="254"/>
      <c r="AV50" s="254"/>
      <c r="AW50" s="254"/>
      <c r="AX50" s="254"/>
    </row>
    <row r="51" spans="8:50" ht="15" customHeight="1" x14ac:dyDescent="0.25">
      <c r="H51" s="1104">
        <v>8</v>
      </c>
      <c r="I51" s="765"/>
      <c r="J51" s="1105"/>
      <c r="K51" s="764"/>
      <c r="L51" s="764"/>
      <c r="M51" s="764"/>
      <c r="N51" s="764"/>
      <c r="O51" s="764"/>
      <c r="P51" s="764"/>
      <c r="Q51" s="764"/>
      <c r="R51" s="764"/>
      <c r="S51" s="764"/>
      <c r="T51" s="764"/>
      <c r="U51" s="764"/>
      <c r="V51" s="764"/>
      <c r="W51" s="764"/>
      <c r="X51" s="765"/>
      <c r="Y51" s="1009"/>
      <c r="Z51" s="765"/>
      <c r="AA51" s="1106"/>
      <c r="AB51" s="764"/>
      <c r="AC51" s="764"/>
      <c r="AD51" s="764"/>
      <c r="AE51" s="764"/>
      <c r="AF51" s="764"/>
      <c r="AG51" s="764"/>
      <c r="AH51" s="764"/>
      <c r="AI51" s="764"/>
      <c r="AJ51" s="765"/>
      <c r="AK51" s="1106"/>
      <c r="AL51" s="764"/>
      <c r="AM51" s="764"/>
      <c r="AN51" s="764"/>
      <c r="AO51" s="764"/>
      <c r="AP51" s="764"/>
      <c r="AQ51" s="764"/>
      <c r="AR51" s="764"/>
      <c r="AS51" s="764"/>
      <c r="AT51" s="765"/>
      <c r="AU51" s="254"/>
      <c r="AV51" s="254"/>
      <c r="AW51" s="254"/>
      <c r="AX51" s="254"/>
    </row>
    <row r="52" spans="8:50" ht="15" customHeight="1" x14ac:dyDescent="0.25">
      <c r="H52" s="1115"/>
      <c r="I52" s="765"/>
      <c r="J52" s="1107"/>
      <c r="K52" s="764"/>
      <c r="L52" s="764"/>
      <c r="M52" s="764"/>
      <c r="N52" s="764"/>
      <c r="O52" s="764"/>
      <c r="P52" s="764"/>
      <c r="Q52" s="764"/>
      <c r="R52" s="764"/>
      <c r="S52" s="764"/>
      <c r="T52" s="764"/>
      <c r="U52" s="764"/>
      <c r="V52" s="764"/>
      <c r="W52" s="764"/>
      <c r="X52" s="765"/>
      <c r="Y52" s="1113"/>
      <c r="Z52" s="765"/>
      <c r="AA52" s="1110"/>
      <c r="AB52" s="764"/>
      <c r="AC52" s="764"/>
      <c r="AD52" s="764"/>
      <c r="AE52" s="764"/>
      <c r="AF52" s="764"/>
      <c r="AG52" s="764"/>
      <c r="AH52" s="764"/>
      <c r="AI52" s="764"/>
      <c r="AJ52" s="765"/>
      <c r="AK52" s="1110"/>
      <c r="AL52" s="764"/>
      <c r="AM52" s="764"/>
      <c r="AN52" s="764"/>
      <c r="AO52" s="764"/>
      <c r="AP52" s="764"/>
      <c r="AQ52" s="764"/>
      <c r="AR52" s="764"/>
      <c r="AS52" s="764"/>
      <c r="AT52" s="765"/>
      <c r="AU52" s="254"/>
      <c r="AV52" s="254"/>
      <c r="AW52" s="254"/>
      <c r="AX52" s="254"/>
    </row>
    <row r="53" spans="8:50" ht="15" customHeight="1" x14ac:dyDescent="0.25">
      <c r="H53" s="1112" t="s">
        <v>1832</v>
      </c>
      <c r="I53" s="764"/>
      <c r="J53" s="764"/>
      <c r="K53" s="764"/>
      <c r="L53" s="764"/>
      <c r="M53" s="764"/>
      <c r="N53" s="764"/>
      <c r="O53" s="764"/>
      <c r="P53" s="764"/>
      <c r="Q53" s="764"/>
      <c r="R53" s="764"/>
      <c r="S53" s="764"/>
      <c r="T53" s="764"/>
      <c r="U53" s="764"/>
      <c r="V53" s="764"/>
      <c r="W53" s="764"/>
      <c r="X53" s="764"/>
      <c r="Y53" s="764"/>
      <c r="Z53" s="765"/>
      <c r="AA53" s="1106">
        <f>SUM(AA44:AT52)</f>
        <v>0</v>
      </c>
      <c r="AB53" s="764"/>
      <c r="AC53" s="764"/>
      <c r="AD53" s="764"/>
      <c r="AE53" s="764"/>
      <c r="AF53" s="764"/>
      <c r="AG53" s="764"/>
      <c r="AH53" s="764"/>
      <c r="AI53" s="764"/>
      <c r="AJ53" s="765"/>
      <c r="AK53" s="1106">
        <f>SUM(AK44:BD52)</f>
        <v>0</v>
      </c>
      <c r="AL53" s="764"/>
      <c r="AM53" s="764"/>
      <c r="AN53" s="764"/>
      <c r="AO53" s="764"/>
      <c r="AP53" s="764"/>
      <c r="AQ53" s="764"/>
      <c r="AR53" s="764"/>
      <c r="AS53" s="764"/>
      <c r="AT53" s="765"/>
      <c r="AU53" s="254"/>
      <c r="AV53" s="254"/>
      <c r="AW53" s="254"/>
      <c r="AX53" s="254"/>
    </row>
    <row r="54" spans="8:50" ht="14.25" customHeight="1" x14ac:dyDescent="0.25">
      <c r="AS54" s="443"/>
      <c r="AT54" s="443"/>
      <c r="AU54" s="254"/>
      <c r="AV54" s="254"/>
      <c r="AW54" s="254"/>
      <c r="AX54" s="254"/>
    </row>
    <row r="55" spans="8:50" ht="14.25" customHeight="1" x14ac:dyDescent="0.25">
      <c r="AS55" s="443"/>
      <c r="AT55" s="443"/>
      <c r="AU55" s="254"/>
      <c r="AV55" s="254"/>
      <c r="AW55" s="254"/>
      <c r="AX55" s="254"/>
    </row>
    <row r="56" spans="8:50" ht="14.25" customHeight="1" x14ac:dyDescent="0.25">
      <c r="AS56" s="443"/>
      <c r="AT56" s="443"/>
      <c r="AU56" s="254"/>
      <c r="AV56" s="254"/>
      <c r="AW56" s="254"/>
      <c r="AX56" s="254"/>
    </row>
    <row r="57" spans="8:50" ht="14.25" customHeight="1" x14ac:dyDescent="0.25">
      <c r="H57" s="976" t="s">
        <v>1795</v>
      </c>
      <c r="I57" s="824"/>
      <c r="J57" s="824"/>
      <c r="K57" s="824"/>
      <c r="L57" s="824"/>
      <c r="M57" s="824"/>
      <c r="N57" s="824"/>
      <c r="O57" s="824"/>
      <c r="P57" s="824"/>
      <c r="Q57" s="824"/>
      <c r="R57" s="824"/>
      <c r="S57" s="824"/>
      <c r="T57" s="824"/>
      <c r="U57" s="824"/>
      <c r="V57" s="824"/>
      <c r="W57" s="824"/>
      <c r="X57" s="824"/>
      <c r="Y57" s="825"/>
      <c r="Z57" s="976" t="s">
        <v>1796</v>
      </c>
      <c r="AA57" s="824"/>
      <c r="AB57" s="824"/>
      <c r="AC57" s="824"/>
      <c r="AD57" s="824"/>
      <c r="AE57" s="824"/>
      <c r="AF57" s="824"/>
      <c r="AG57" s="824"/>
      <c r="AH57" s="824"/>
      <c r="AI57" s="824"/>
      <c r="AJ57" s="824"/>
      <c r="AK57" s="824"/>
      <c r="AL57" s="824"/>
      <c r="AM57" s="824"/>
      <c r="AN57" s="824"/>
      <c r="AO57" s="824"/>
      <c r="AP57" s="824"/>
      <c r="AQ57" s="825"/>
      <c r="AS57" s="443"/>
      <c r="AT57" s="443"/>
      <c r="AU57" s="443"/>
      <c r="AV57" s="254"/>
      <c r="AW57" s="254"/>
      <c r="AX57" s="254"/>
    </row>
    <row r="58" spans="8:50" ht="14.25" customHeight="1" x14ac:dyDescent="0.25">
      <c r="H58" s="257" t="s">
        <v>796</v>
      </c>
      <c r="I58" s="258"/>
      <c r="J58" s="258"/>
      <c r="K58" s="258"/>
      <c r="L58" s="258"/>
      <c r="M58" s="258"/>
      <c r="N58" s="258"/>
      <c r="O58" s="258"/>
      <c r="P58" s="258"/>
      <c r="Q58" s="259"/>
      <c r="R58" s="257" t="s">
        <v>1511</v>
      </c>
      <c r="S58" s="258"/>
      <c r="T58" s="258"/>
      <c r="U58" s="259"/>
      <c r="V58" s="257" t="s">
        <v>1510</v>
      </c>
      <c r="W58" s="258"/>
      <c r="X58" s="258"/>
      <c r="Y58" s="259"/>
      <c r="Z58" s="257" t="s">
        <v>796</v>
      </c>
      <c r="AA58" s="258"/>
      <c r="AB58" s="258"/>
      <c r="AC58" s="258"/>
      <c r="AD58" s="258"/>
      <c r="AE58" s="258"/>
      <c r="AF58" s="258"/>
      <c r="AG58" s="258"/>
      <c r="AH58" s="258"/>
      <c r="AI58" s="259"/>
      <c r="AJ58" s="257" t="s">
        <v>1511</v>
      </c>
      <c r="AK58" s="258"/>
      <c r="AL58" s="258"/>
      <c r="AM58" s="259"/>
      <c r="AN58" s="257" t="s">
        <v>1510</v>
      </c>
      <c r="AO58" s="258"/>
      <c r="AP58" s="258"/>
      <c r="AQ58" s="259"/>
      <c r="AS58" s="443"/>
      <c r="AT58" s="443"/>
      <c r="AU58" s="443"/>
      <c r="AV58" s="254"/>
      <c r="AW58" s="254"/>
      <c r="AX58" s="254"/>
    </row>
    <row r="59" spans="8:50" ht="14.25" customHeight="1" x14ac:dyDescent="0.25">
      <c r="H59" s="260"/>
      <c r="Q59" s="261"/>
      <c r="R59" s="260"/>
      <c r="U59" s="261"/>
      <c r="V59" s="260"/>
      <c r="Y59" s="261"/>
      <c r="Z59" s="260"/>
      <c r="AI59" s="261"/>
      <c r="AJ59" s="260"/>
      <c r="AM59" s="261"/>
      <c r="AN59" s="260"/>
      <c r="AQ59" s="261"/>
      <c r="AS59" s="443"/>
      <c r="AT59" s="443"/>
      <c r="AU59" s="443"/>
      <c r="AV59" s="254"/>
      <c r="AW59" s="254"/>
      <c r="AX59" s="254"/>
    </row>
    <row r="60" spans="8:50" ht="14.25" customHeight="1" x14ac:dyDescent="0.25">
      <c r="H60" s="260"/>
      <c r="Q60" s="261"/>
      <c r="R60" s="260"/>
      <c r="U60" s="261"/>
      <c r="V60" s="260"/>
      <c r="Y60" s="261"/>
      <c r="Z60" s="260"/>
      <c r="AI60" s="261"/>
      <c r="AJ60" s="260"/>
      <c r="AM60" s="261"/>
      <c r="AN60" s="260"/>
      <c r="AQ60" s="261"/>
      <c r="AS60" s="443"/>
      <c r="AT60" s="443"/>
      <c r="AU60" s="443"/>
      <c r="AV60" s="254"/>
      <c r="AW60" s="254"/>
      <c r="AX60" s="254"/>
    </row>
    <row r="61" spans="8:50" ht="14.25" customHeight="1" x14ac:dyDescent="0.25">
      <c r="H61" s="260"/>
      <c r="Q61" s="261"/>
      <c r="R61" s="260"/>
      <c r="U61" s="261"/>
      <c r="V61" s="260"/>
      <c r="Y61" s="261"/>
      <c r="Z61" s="260"/>
      <c r="AI61" s="261"/>
      <c r="AJ61" s="260"/>
      <c r="AM61" s="261"/>
      <c r="AN61" s="260"/>
      <c r="AQ61" s="261"/>
      <c r="AS61" s="443"/>
      <c r="AT61" s="443"/>
      <c r="AU61" s="443"/>
      <c r="AV61" s="254"/>
      <c r="AW61" s="254"/>
      <c r="AX61" s="254"/>
    </row>
    <row r="62" spans="8:50" ht="14.25" customHeight="1" x14ac:dyDescent="0.25">
      <c r="H62" s="260"/>
      <c r="Q62" s="261"/>
      <c r="R62" s="260"/>
      <c r="U62" s="261"/>
      <c r="V62" s="260"/>
      <c r="Y62" s="261"/>
      <c r="Z62" s="260"/>
      <c r="AI62" s="261"/>
      <c r="AJ62" s="260"/>
      <c r="AM62" s="261"/>
      <c r="AN62" s="260"/>
      <c r="AQ62" s="261"/>
      <c r="AS62" s="443"/>
      <c r="AT62" s="443"/>
      <c r="AU62" s="443"/>
      <c r="AV62" s="254"/>
      <c r="AW62" s="254"/>
      <c r="AX62" s="254"/>
    </row>
    <row r="63" spans="8:50" ht="14.25" customHeight="1" x14ac:dyDescent="0.25">
      <c r="H63" s="262"/>
      <c r="I63" s="263"/>
      <c r="J63" s="263"/>
      <c r="K63" s="263"/>
      <c r="L63" s="263"/>
      <c r="M63" s="263"/>
      <c r="N63" s="263"/>
      <c r="O63" s="263"/>
      <c r="P63" s="263"/>
      <c r="Q63" s="264"/>
      <c r="R63" s="262"/>
      <c r="S63" s="263"/>
      <c r="T63" s="263"/>
      <c r="U63" s="264"/>
      <c r="V63" s="262"/>
      <c r="W63" s="263"/>
      <c r="X63" s="263"/>
      <c r="Y63" s="264"/>
      <c r="Z63" s="262"/>
      <c r="AA63" s="263"/>
      <c r="AB63" s="263"/>
      <c r="AC63" s="263"/>
      <c r="AD63" s="263"/>
      <c r="AE63" s="263"/>
      <c r="AF63" s="263"/>
      <c r="AG63" s="263"/>
      <c r="AH63" s="263"/>
      <c r="AI63" s="264"/>
      <c r="AJ63" s="262"/>
      <c r="AK63" s="263"/>
      <c r="AL63" s="263"/>
      <c r="AM63" s="264"/>
      <c r="AN63" s="262"/>
      <c r="AO63" s="263"/>
      <c r="AP63" s="263"/>
      <c r="AQ63" s="264"/>
      <c r="AS63" s="443"/>
      <c r="AT63" s="443"/>
      <c r="AU63" s="443"/>
      <c r="AV63" s="254"/>
      <c r="AW63" s="254"/>
      <c r="AX63" s="254"/>
    </row>
    <row r="64" spans="8:50" ht="14.25" customHeight="1" x14ac:dyDescent="0.25">
      <c r="AM64" s="265" t="s">
        <v>1797</v>
      </c>
      <c r="AN64" s="131" t="str">
        <f>'C-2-1'!U24</f>
        <v>C-2-1-4</v>
      </c>
      <c r="AS64" s="443"/>
      <c r="AT64" s="443"/>
      <c r="AU64" s="443"/>
      <c r="AV64" s="254"/>
      <c r="AW64" s="254"/>
      <c r="AX64" s="254"/>
    </row>
    <row r="65" spans="7:50" ht="14.25" customHeight="1" x14ac:dyDescent="0.25">
      <c r="G65" s="223"/>
      <c r="AS65" s="443"/>
      <c r="AT65" s="443"/>
      <c r="AU65" s="254"/>
      <c r="AV65" s="254"/>
      <c r="AW65" s="254"/>
      <c r="AX65" s="254"/>
    </row>
    <row r="66" spans="7:50" ht="14.25" customHeight="1" x14ac:dyDescent="0.25">
      <c r="G66" s="223"/>
      <c r="H66" s="307"/>
      <c r="I66" s="307"/>
      <c r="J66" s="307"/>
      <c r="K66" s="307"/>
      <c r="L66" s="307"/>
      <c r="M66" s="307"/>
      <c r="N66" s="307"/>
      <c r="O66" s="307"/>
      <c r="P66" s="307"/>
      <c r="Q66" s="307"/>
      <c r="R66" s="307"/>
      <c r="S66" s="307"/>
      <c r="T66" s="307"/>
      <c r="U66" s="307"/>
      <c r="V66" s="307"/>
      <c r="W66" s="307"/>
      <c r="X66" s="307"/>
      <c r="Y66" s="307"/>
      <c r="AU66" s="254"/>
      <c r="AV66" s="254"/>
      <c r="AW66" s="254"/>
      <c r="AX66" s="254"/>
    </row>
    <row r="67" spans="7:50" ht="14.25" customHeight="1" x14ac:dyDescent="0.25">
      <c r="G67" s="307"/>
      <c r="H67" s="307"/>
      <c r="I67" s="307"/>
      <c r="J67" s="307"/>
      <c r="K67" s="307"/>
      <c r="L67" s="307"/>
      <c r="M67" s="307"/>
      <c r="N67" s="307"/>
      <c r="O67" s="307"/>
      <c r="P67" s="307"/>
      <c r="Q67" s="307"/>
      <c r="R67" s="307"/>
      <c r="S67" s="307"/>
      <c r="T67" s="307"/>
      <c r="U67" s="307"/>
      <c r="V67" s="307"/>
      <c r="W67" s="307"/>
      <c r="X67" s="307"/>
      <c r="Y67" s="307"/>
    </row>
    <row r="68" spans="7:50" ht="14.25" customHeight="1" x14ac:dyDescent="0.25">
      <c r="G68" s="307"/>
      <c r="H68" s="307"/>
      <c r="I68" s="307"/>
      <c r="J68" s="307"/>
      <c r="K68" s="307"/>
      <c r="L68" s="307"/>
      <c r="M68" s="307"/>
      <c r="N68" s="307"/>
      <c r="O68" s="307"/>
      <c r="P68" s="307"/>
      <c r="Q68" s="307"/>
      <c r="R68" s="307"/>
      <c r="S68" s="307"/>
      <c r="T68" s="307"/>
      <c r="U68" s="307"/>
      <c r="V68" s="307"/>
      <c r="W68" s="307"/>
      <c r="X68" s="307"/>
      <c r="Y68" s="307"/>
    </row>
    <row r="69" spans="7:50" ht="14.25" customHeight="1" x14ac:dyDescent="0.25">
      <c r="G69" s="307"/>
      <c r="H69" s="307"/>
      <c r="I69" s="307"/>
      <c r="J69" s="307"/>
      <c r="K69" s="307"/>
      <c r="L69" s="307"/>
      <c r="M69" s="307"/>
      <c r="N69" s="307"/>
      <c r="O69" s="307"/>
      <c r="P69" s="307"/>
      <c r="Q69" s="307"/>
      <c r="R69" s="307"/>
      <c r="S69" s="307"/>
      <c r="T69" s="307"/>
      <c r="U69" s="307"/>
      <c r="V69" s="307"/>
      <c r="W69" s="307"/>
      <c r="X69" s="307"/>
      <c r="Y69" s="307"/>
    </row>
    <row r="70" spans="7:50" ht="14.25" customHeight="1" x14ac:dyDescent="0.25">
      <c r="G70" s="307"/>
      <c r="H70" s="307"/>
      <c r="I70" s="307"/>
      <c r="J70" s="307"/>
      <c r="K70" s="307"/>
      <c r="L70" s="307"/>
      <c r="M70" s="307"/>
      <c r="N70" s="307"/>
      <c r="O70" s="307"/>
      <c r="P70" s="307"/>
      <c r="Q70" s="307"/>
      <c r="R70" s="307"/>
      <c r="S70" s="307"/>
      <c r="T70" s="307"/>
      <c r="U70" s="307"/>
      <c r="V70" s="307"/>
      <c r="W70" s="307"/>
      <c r="X70" s="307"/>
      <c r="Y70" s="307"/>
    </row>
    <row r="71" spans="7:50" ht="14.25" customHeight="1" x14ac:dyDescent="0.25">
      <c r="G71" s="307"/>
      <c r="H71" s="307"/>
      <c r="I71" s="307"/>
      <c r="J71" s="307"/>
      <c r="K71" s="307"/>
      <c r="L71" s="307"/>
      <c r="M71" s="307"/>
      <c r="N71" s="307"/>
      <c r="O71" s="307"/>
      <c r="P71" s="307"/>
      <c r="Q71" s="307"/>
      <c r="R71" s="307"/>
      <c r="S71" s="307"/>
      <c r="T71" s="307"/>
      <c r="U71" s="307"/>
      <c r="V71" s="307"/>
      <c r="W71" s="307"/>
      <c r="X71" s="307"/>
      <c r="Y71" s="307"/>
    </row>
    <row r="72" spans="7:50" ht="14.25" customHeight="1" x14ac:dyDescent="0.25">
      <c r="G72" s="307"/>
      <c r="H72" s="307"/>
      <c r="I72" s="307"/>
      <c r="J72" s="307"/>
      <c r="K72" s="307"/>
      <c r="L72" s="307"/>
      <c r="M72" s="307"/>
      <c r="N72" s="307"/>
      <c r="O72" s="307"/>
      <c r="P72" s="307"/>
      <c r="Q72" s="307"/>
      <c r="R72" s="307"/>
      <c r="S72" s="307"/>
      <c r="T72" s="307"/>
      <c r="U72" s="307"/>
      <c r="V72" s="307"/>
      <c r="W72" s="307"/>
      <c r="X72" s="307"/>
      <c r="Y72" s="307"/>
    </row>
    <row r="73" spans="7:50" ht="14.25" customHeight="1" x14ac:dyDescent="0.25">
      <c r="G73" s="307"/>
      <c r="H73" s="307"/>
      <c r="I73" s="307"/>
      <c r="J73" s="307"/>
      <c r="K73" s="307"/>
      <c r="L73" s="307"/>
      <c r="M73" s="307"/>
      <c r="N73" s="307"/>
      <c r="O73" s="307"/>
      <c r="P73" s="307"/>
      <c r="Q73" s="307"/>
      <c r="R73" s="307"/>
      <c r="S73" s="307"/>
      <c r="T73" s="307"/>
      <c r="U73" s="307"/>
      <c r="V73" s="307"/>
      <c r="W73" s="307"/>
      <c r="X73" s="307"/>
      <c r="Y73" s="307"/>
    </row>
    <row r="74" spans="7:50" ht="14.25" customHeight="1" x14ac:dyDescent="0.25">
      <c r="G74" s="307"/>
      <c r="H74" s="307"/>
      <c r="I74" s="307"/>
      <c r="J74" s="307"/>
      <c r="K74" s="307"/>
      <c r="L74" s="307"/>
      <c r="M74" s="307"/>
      <c r="N74" s="307"/>
      <c r="O74" s="307"/>
      <c r="P74" s="307"/>
      <c r="Q74" s="307"/>
      <c r="R74" s="307"/>
      <c r="S74" s="307"/>
      <c r="T74" s="307"/>
      <c r="U74" s="307"/>
      <c r="V74" s="307"/>
      <c r="W74" s="307"/>
      <c r="X74" s="307"/>
      <c r="Y74" s="307"/>
    </row>
    <row r="75" spans="7:50" ht="14.25" customHeight="1" x14ac:dyDescent="0.25">
      <c r="G75" s="307"/>
      <c r="H75" s="307"/>
      <c r="I75" s="307"/>
      <c r="J75" s="307"/>
      <c r="K75" s="307"/>
      <c r="L75" s="307"/>
      <c r="M75" s="307"/>
      <c r="N75" s="307"/>
      <c r="O75" s="307"/>
      <c r="P75" s="307"/>
      <c r="Q75" s="307"/>
      <c r="R75" s="307"/>
      <c r="S75" s="307"/>
      <c r="T75" s="307"/>
      <c r="U75" s="307"/>
      <c r="V75" s="307"/>
      <c r="W75" s="307"/>
      <c r="X75" s="307"/>
      <c r="Y75" s="307"/>
    </row>
    <row r="76" spans="7:50" ht="14.25" customHeight="1" x14ac:dyDescent="0.25">
      <c r="G76" s="307"/>
      <c r="H76" s="307"/>
      <c r="I76" s="307"/>
      <c r="J76" s="307"/>
      <c r="K76" s="307"/>
      <c r="L76" s="307"/>
      <c r="M76" s="307"/>
      <c r="N76" s="307"/>
      <c r="O76" s="307"/>
      <c r="P76" s="307"/>
      <c r="Q76" s="307"/>
      <c r="R76" s="307"/>
      <c r="S76" s="307"/>
      <c r="T76" s="307"/>
      <c r="U76" s="307"/>
      <c r="V76" s="307"/>
      <c r="W76" s="307"/>
      <c r="X76" s="307"/>
      <c r="Y76" s="307"/>
    </row>
    <row r="77" spans="7:50" ht="14.25" customHeight="1" x14ac:dyDescent="0.25">
      <c r="G77" s="307"/>
      <c r="H77" s="307"/>
      <c r="I77" s="307"/>
      <c r="J77" s="307"/>
      <c r="K77" s="307"/>
      <c r="L77" s="307"/>
      <c r="M77" s="307"/>
      <c r="N77" s="307"/>
      <c r="O77" s="307"/>
      <c r="P77" s="307"/>
      <c r="Q77" s="307"/>
      <c r="R77" s="307"/>
      <c r="S77" s="307"/>
      <c r="T77" s="307"/>
      <c r="U77" s="307"/>
      <c r="V77" s="307"/>
      <c r="W77" s="307"/>
      <c r="X77" s="307"/>
      <c r="Y77" s="307"/>
    </row>
    <row r="78" spans="7:50" ht="14.25" customHeight="1" x14ac:dyDescent="0.25">
      <c r="G78" s="307"/>
      <c r="H78" s="307"/>
      <c r="I78" s="307"/>
      <c r="J78" s="307"/>
      <c r="K78" s="307"/>
      <c r="L78" s="307"/>
      <c r="M78" s="307"/>
      <c r="N78" s="307"/>
      <c r="O78" s="307"/>
      <c r="P78" s="307"/>
      <c r="Q78" s="307"/>
      <c r="R78" s="307"/>
      <c r="S78" s="307"/>
      <c r="T78" s="307"/>
      <c r="U78" s="307"/>
      <c r="V78" s="307"/>
      <c r="W78" s="307"/>
      <c r="X78" s="307"/>
      <c r="Y78" s="307"/>
    </row>
    <row r="79" spans="7:50" ht="14.25" customHeight="1" x14ac:dyDescent="0.25">
      <c r="G79" s="307"/>
      <c r="H79" s="307"/>
      <c r="I79" s="307"/>
      <c r="J79" s="307"/>
      <c r="K79" s="307"/>
      <c r="L79" s="307"/>
      <c r="M79" s="307"/>
      <c r="N79" s="307"/>
      <c r="O79" s="307"/>
      <c r="P79" s="307"/>
      <c r="Q79" s="307"/>
      <c r="R79" s="307"/>
      <c r="S79" s="307"/>
      <c r="T79" s="307"/>
      <c r="U79" s="307"/>
      <c r="V79" s="307"/>
      <c r="W79" s="307"/>
      <c r="X79" s="307"/>
      <c r="Y79" s="307"/>
    </row>
    <row r="80" spans="7:50" ht="14.25" customHeight="1" x14ac:dyDescent="0.25">
      <c r="G80" s="307"/>
      <c r="H80" s="307"/>
      <c r="I80" s="307"/>
      <c r="J80" s="307"/>
      <c r="K80" s="307"/>
      <c r="L80" s="307"/>
      <c r="M80" s="307"/>
      <c r="N80" s="307"/>
      <c r="O80" s="307"/>
      <c r="P80" s="307"/>
      <c r="Q80" s="307"/>
      <c r="R80" s="307"/>
      <c r="S80" s="307"/>
      <c r="T80" s="307"/>
      <c r="U80" s="307"/>
      <c r="V80" s="307"/>
      <c r="W80" s="307"/>
      <c r="X80" s="307"/>
      <c r="Y80" s="307"/>
    </row>
    <row r="81" spans="7:25" ht="14.25" customHeight="1" x14ac:dyDescent="0.25">
      <c r="G81" s="307"/>
      <c r="H81" s="307"/>
      <c r="I81" s="307"/>
      <c r="J81" s="307"/>
      <c r="K81" s="307"/>
      <c r="L81" s="307"/>
      <c r="M81" s="307"/>
      <c r="N81" s="307"/>
      <c r="O81" s="307"/>
      <c r="P81" s="307"/>
      <c r="Q81" s="307"/>
      <c r="R81" s="307"/>
      <c r="S81" s="307"/>
      <c r="T81" s="307"/>
      <c r="U81" s="307"/>
      <c r="V81" s="307"/>
      <c r="W81" s="307"/>
      <c r="X81" s="307"/>
      <c r="Y81" s="307"/>
    </row>
    <row r="82" spans="7:25" ht="14.25" customHeight="1" x14ac:dyDescent="0.25">
      <c r="G82" s="307"/>
      <c r="H82" s="307"/>
      <c r="I82" s="307"/>
      <c r="J82" s="307"/>
      <c r="K82" s="307"/>
      <c r="L82" s="307"/>
      <c r="M82" s="307"/>
      <c r="N82" s="307"/>
      <c r="O82" s="307"/>
      <c r="P82" s="307"/>
      <c r="Q82" s="307"/>
      <c r="R82" s="307"/>
      <c r="S82" s="307"/>
      <c r="T82" s="307"/>
      <c r="U82" s="307"/>
      <c r="V82" s="307"/>
      <c r="W82" s="307"/>
      <c r="X82" s="307"/>
      <c r="Y82" s="307"/>
    </row>
    <row r="83" spans="7:25" ht="14.25" customHeight="1" x14ac:dyDescent="0.25">
      <c r="G83" s="307"/>
      <c r="H83" s="307"/>
      <c r="I83" s="307"/>
      <c r="J83" s="307"/>
      <c r="K83" s="307"/>
      <c r="L83" s="307"/>
      <c r="M83" s="307"/>
      <c r="N83" s="307"/>
      <c r="O83" s="307"/>
      <c r="P83" s="307"/>
      <c r="Q83" s="307"/>
      <c r="R83" s="307"/>
      <c r="S83" s="307"/>
      <c r="T83" s="307"/>
      <c r="U83" s="307"/>
      <c r="V83" s="307"/>
      <c r="W83" s="307"/>
      <c r="X83" s="307"/>
      <c r="Y83" s="307"/>
    </row>
    <row r="84" spans="7:25" ht="14.25" customHeight="1" x14ac:dyDescent="0.25">
      <c r="G84" s="307"/>
      <c r="H84" s="307"/>
      <c r="I84" s="307"/>
      <c r="J84" s="307"/>
      <c r="K84" s="307"/>
      <c r="L84" s="307"/>
      <c r="M84" s="307"/>
      <c r="N84" s="307"/>
      <c r="O84" s="307"/>
      <c r="P84" s="307"/>
      <c r="Q84" s="307"/>
      <c r="R84" s="307"/>
      <c r="S84" s="307"/>
      <c r="T84" s="307"/>
      <c r="U84" s="307"/>
      <c r="V84" s="307"/>
      <c r="W84" s="307"/>
      <c r="X84" s="307"/>
      <c r="Y84" s="307"/>
    </row>
    <row r="85" spans="7:25" ht="14.25" customHeight="1" x14ac:dyDescent="0.25">
      <c r="G85" s="307"/>
      <c r="H85" s="307"/>
      <c r="I85" s="307"/>
      <c r="J85" s="307"/>
      <c r="K85" s="307"/>
      <c r="L85" s="307"/>
      <c r="M85" s="307"/>
      <c r="N85" s="307"/>
      <c r="O85" s="307"/>
      <c r="P85" s="307"/>
      <c r="Q85" s="307"/>
      <c r="R85" s="307"/>
      <c r="S85" s="307"/>
      <c r="T85" s="307"/>
      <c r="U85" s="307"/>
      <c r="V85" s="307"/>
      <c r="W85" s="307"/>
      <c r="X85" s="307"/>
      <c r="Y85" s="307"/>
    </row>
    <row r="86" spans="7:25" ht="14.25" customHeight="1" x14ac:dyDescent="0.25">
      <c r="G86" s="307"/>
      <c r="H86" s="307"/>
      <c r="I86" s="307"/>
      <c r="J86" s="307"/>
      <c r="K86" s="307"/>
      <c r="L86" s="307"/>
      <c r="M86" s="307"/>
      <c r="N86" s="307"/>
      <c r="O86" s="307"/>
      <c r="P86" s="307"/>
      <c r="Q86" s="307"/>
      <c r="R86" s="307"/>
      <c r="S86" s="307"/>
      <c r="T86" s="307"/>
      <c r="U86" s="307"/>
      <c r="V86" s="307"/>
      <c r="W86" s="307"/>
      <c r="X86" s="307"/>
      <c r="Y86" s="307"/>
    </row>
    <row r="87" spans="7:25" ht="14.25" customHeight="1" x14ac:dyDescent="0.25">
      <c r="G87" s="307"/>
      <c r="H87" s="307"/>
      <c r="I87" s="307"/>
      <c r="J87" s="307"/>
      <c r="K87" s="307"/>
      <c r="L87" s="307"/>
      <c r="M87" s="307"/>
      <c r="N87" s="307"/>
      <c r="O87" s="307"/>
      <c r="P87" s="307"/>
      <c r="Q87" s="307"/>
      <c r="R87" s="307"/>
      <c r="S87" s="307"/>
      <c r="T87" s="307"/>
      <c r="U87" s="307"/>
      <c r="V87" s="307"/>
      <c r="W87" s="307"/>
      <c r="X87" s="307"/>
      <c r="Y87" s="307"/>
    </row>
    <row r="88" spans="7:25" ht="14.25" customHeight="1" x14ac:dyDescent="0.25">
      <c r="G88" s="307"/>
      <c r="H88" s="307"/>
      <c r="I88" s="307"/>
      <c r="J88" s="307"/>
      <c r="K88" s="307"/>
      <c r="L88" s="307"/>
      <c r="M88" s="307"/>
      <c r="N88" s="307"/>
      <c r="O88" s="307"/>
      <c r="P88" s="307"/>
      <c r="Q88" s="307"/>
      <c r="R88" s="307"/>
      <c r="S88" s="307"/>
      <c r="T88" s="307"/>
      <c r="U88" s="307"/>
      <c r="V88" s="307"/>
      <c r="W88" s="307"/>
      <c r="X88" s="307"/>
      <c r="Y88" s="307"/>
    </row>
    <row r="89" spans="7:25" ht="14.25" customHeight="1" x14ac:dyDescent="0.25">
      <c r="G89" s="307"/>
      <c r="H89" s="307"/>
      <c r="I89" s="307"/>
      <c r="J89" s="307"/>
      <c r="K89" s="307"/>
      <c r="L89" s="307"/>
      <c r="M89" s="307"/>
      <c r="N89" s="307"/>
      <c r="O89" s="307"/>
      <c r="P89" s="307"/>
      <c r="Q89" s="307"/>
      <c r="R89" s="307"/>
      <c r="S89" s="307"/>
      <c r="T89" s="307"/>
      <c r="U89" s="307"/>
      <c r="V89" s="307"/>
      <c r="W89" s="307"/>
      <c r="X89" s="307"/>
      <c r="Y89" s="307"/>
    </row>
    <row r="90" spans="7:25" ht="14.25" customHeight="1" x14ac:dyDescent="0.25">
      <c r="G90" s="307"/>
      <c r="H90" s="307"/>
      <c r="I90" s="307"/>
      <c r="J90" s="307"/>
      <c r="K90" s="307"/>
      <c r="L90" s="307"/>
      <c r="M90" s="307"/>
      <c r="N90" s="307"/>
      <c r="O90" s="307"/>
      <c r="P90" s="307"/>
      <c r="Q90" s="307"/>
      <c r="R90" s="307"/>
      <c r="S90" s="307"/>
      <c r="T90" s="307"/>
      <c r="U90" s="307"/>
      <c r="V90" s="307"/>
      <c r="W90" s="307"/>
      <c r="X90" s="307"/>
      <c r="Y90" s="307"/>
    </row>
    <row r="91" spans="7:25" ht="14.25" customHeight="1" x14ac:dyDescent="0.25">
      <c r="G91" s="307"/>
      <c r="H91" s="307"/>
      <c r="I91" s="307"/>
      <c r="J91" s="307"/>
      <c r="K91" s="307"/>
      <c r="L91" s="307"/>
      <c r="M91" s="307"/>
      <c r="N91" s="307"/>
      <c r="O91" s="307"/>
      <c r="P91" s="307"/>
      <c r="Q91" s="307"/>
      <c r="R91" s="307"/>
      <c r="S91" s="307"/>
      <c r="T91" s="307"/>
      <c r="U91" s="307"/>
      <c r="V91" s="307"/>
      <c r="W91" s="307"/>
      <c r="X91" s="307"/>
      <c r="Y91" s="307"/>
    </row>
    <row r="92" spans="7:25" ht="14.25" customHeight="1" x14ac:dyDescent="0.25">
      <c r="G92" s="307"/>
      <c r="H92" s="307"/>
      <c r="I92" s="307"/>
      <c r="J92" s="307"/>
      <c r="K92" s="307"/>
      <c r="L92" s="307"/>
      <c r="M92" s="307"/>
      <c r="N92" s="307"/>
      <c r="O92" s="307"/>
      <c r="P92" s="307"/>
      <c r="Q92" s="307"/>
      <c r="R92" s="307"/>
      <c r="S92" s="307"/>
      <c r="T92" s="307"/>
      <c r="U92" s="307"/>
      <c r="V92" s="307"/>
      <c r="W92" s="307"/>
      <c r="X92" s="307"/>
      <c r="Y92" s="307"/>
    </row>
    <row r="93" spans="7:25" ht="14.25" customHeight="1" x14ac:dyDescent="0.25">
      <c r="G93" s="307"/>
      <c r="H93" s="307"/>
      <c r="I93" s="307"/>
      <c r="J93" s="307"/>
      <c r="K93" s="307"/>
      <c r="L93" s="307"/>
      <c r="M93" s="307"/>
      <c r="N93" s="307"/>
      <c r="O93" s="307"/>
      <c r="P93" s="307"/>
      <c r="Q93" s="307"/>
      <c r="R93" s="307"/>
      <c r="S93" s="307"/>
      <c r="T93" s="307"/>
      <c r="U93" s="307"/>
      <c r="V93" s="307"/>
      <c r="W93" s="307"/>
      <c r="X93" s="307"/>
      <c r="Y93" s="307"/>
    </row>
    <row r="94" spans="7:25" ht="14.25" customHeight="1" x14ac:dyDescent="0.25">
      <c r="G94" s="307"/>
      <c r="H94" s="307"/>
      <c r="I94" s="307"/>
      <c r="J94" s="307"/>
      <c r="K94" s="307"/>
      <c r="L94" s="307"/>
      <c r="M94" s="307"/>
      <c r="N94" s="307"/>
      <c r="O94" s="307"/>
      <c r="P94" s="307"/>
      <c r="Q94" s="307"/>
      <c r="R94" s="307"/>
      <c r="S94" s="307"/>
      <c r="T94" s="307"/>
      <c r="U94" s="307"/>
      <c r="V94" s="307"/>
      <c r="W94" s="307"/>
      <c r="X94" s="307"/>
      <c r="Y94" s="307"/>
    </row>
    <row r="95" spans="7:25" ht="14.25" customHeight="1" x14ac:dyDescent="0.25">
      <c r="G95" s="307"/>
      <c r="H95" s="307"/>
      <c r="I95" s="307"/>
      <c r="J95" s="307"/>
      <c r="K95" s="307"/>
      <c r="L95" s="307"/>
      <c r="M95" s="307"/>
      <c r="N95" s="307"/>
      <c r="O95" s="307"/>
      <c r="P95" s="307"/>
      <c r="Q95" s="307"/>
      <c r="R95" s="307"/>
      <c r="S95" s="307"/>
      <c r="T95" s="307"/>
      <c r="U95" s="307"/>
      <c r="V95" s="307"/>
      <c r="W95" s="307"/>
      <c r="X95" s="307"/>
      <c r="Y95" s="307"/>
    </row>
    <row r="96" spans="7:25" ht="14.25" customHeight="1" x14ac:dyDescent="0.25">
      <c r="G96" s="307"/>
      <c r="H96" s="307"/>
      <c r="I96" s="307"/>
      <c r="J96" s="307"/>
      <c r="K96" s="307"/>
      <c r="L96" s="307"/>
      <c r="M96" s="307"/>
      <c r="N96" s="307"/>
      <c r="O96" s="307"/>
      <c r="P96" s="307"/>
      <c r="Q96" s="307"/>
      <c r="R96" s="307"/>
      <c r="S96" s="307"/>
      <c r="T96" s="307"/>
      <c r="U96" s="307"/>
      <c r="V96" s="307"/>
      <c r="W96" s="307"/>
      <c r="X96" s="307"/>
      <c r="Y96" s="307"/>
    </row>
    <row r="97" spans="7:25" ht="14.25" customHeight="1" x14ac:dyDescent="0.25">
      <c r="G97" s="307"/>
      <c r="H97" s="307"/>
      <c r="I97" s="307"/>
      <c r="J97" s="307"/>
      <c r="K97" s="307"/>
      <c r="L97" s="307"/>
      <c r="M97" s="307"/>
      <c r="N97" s="307"/>
      <c r="O97" s="307"/>
      <c r="P97" s="307"/>
      <c r="Q97" s="307"/>
      <c r="R97" s="307"/>
      <c r="S97" s="307"/>
      <c r="T97" s="307"/>
      <c r="U97" s="307"/>
      <c r="V97" s="307"/>
      <c r="W97" s="307"/>
      <c r="X97" s="307"/>
      <c r="Y97" s="307"/>
    </row>
    <row r="98" spans="7:25" ht="14.25" customHeight="1" x14ac:dyDescent="0.25">
      <c r="G98" s="307"/>
      <c r="H98" s="307"/>
      <c r="I98" s="307"/>
      <c r="J98" s="307"/>
      <c r="K98" s="307"/>
      <c r="L98" s="307"/>
      <c r="M98" s="307"/>
      <c r="N98" s="307"/>
      <c r="O98" s="307"/>
      <c r="P98" s="307"/>
      <c r="Q98" s="307"/>
      <c r="R98" s="307"/>
      <c r="S98" s="307"/>
      <c r="T98" s="307"/>
      <c r="U98" s="307"/>
      <c r="V98" s="307"/>
      <c r="W98" s="307"/>
      <c r="X98" s="307"/>
      <c r="Y98" s="307"/>
    </row>
    <row r="99" spans="7:25" ht="14.25" customHeight="1" x14ac:dyDescent="0.25">
      <c r="G99" s="307"/>
      <c r="H99" s="307"/>
      <c r="I99" s="307"/>
      <c r="J99" s="307"/>
      <c r="K99" s="307"/>
      <c r="L99" s="307"/>
      <c r="M99" s="307"/>
      <c r="N99" s="307"/>
      <c r="O99" s="307"/>
      <c r="P99" s="307"/>
      <c r="Q99" s="307"/>
      <c r="R99" s="307"/>
      <c r="S99" s="307"/>
      <c r="T99" s="307"/>
      <c r="U99" s="307"/>
      <c r="V99" s="307"/>
      <c r="W99" s="307"/>
      <c r="X99" s="307"/>
      <c r="Y99" s="307"/>
    </row>
    <row r="100" spans="7:25" ht="14.25" customHeight="1" x14ac:dyDescent="0.25">
      <c r="G100" s="307"/>
      <c r="H100" s="307"/>
      <c r="I100" s="307"/>
      <c r="J100" s="307"/>
      <c r="K100" s="307"/>
      <c r="L100" s="307"/>
      <c r="M100" s="307"/>
      <c r="N100" s="307"/>
      <c r="O100" s="307"/>
      <c r="P100" s="307"/>
      <c r="Q100" s="307"/>
      <c r="R100" s="307"/>
      <c r="S100" s="307"/>
      <c r="T100" s="307"/>
      <c r="U100" s="307"/>
      <c r="V100" s="307"/>
      <c r="W100" s="307"/>
      <c r="X100" s="307"/>
      <c r="Y100" s="307"/>
    </row>
    <row r="101" spans="7:25" ht="14.25" customHeight="1" x14ac:dyDescent="0.25">
      <c r="G101" s="307"/>
      <c r="H101" s="307"/>
      <c r="I101" s="307"/>
      <c r="J101" s="307"/>
      <c r="K101" s="307"/>
      <c r="L101" s="307"/>
      <c r="M101" s="307"/>
      <c r="N101" s="307"/>
      <c r="O101" s="307"/>
      <c r="P101" s="307"/>
      <c r="Q101" s="307"/>
      <c r="R101" s="307"/>
      <c r="S101" s="307"/>
      <c r="T101" s="307"/>
      <c r="U101" s="307"/>
      <c r="V101" s="307"/>
      <c r="W101" s="307"/>
      <c r="X101" s="307"/>
      <c r="Y101" s="307"/>
    </row>
    <row r="102" spans="7:25" ht="14.25" customHeight="1" x14ac:dyDescent="0.25">
      <c r="G102" s="307"/>
      <c r="H102" s="307"/>
      <c r="I102" s="307"/>
      <c r="J102" s="307"/>
      <c r="K102" s="307"/>
      <c r="L102" s="307"/>
      <c r="M102" s="307"/>
      <c r="N102" s="307"/>
      <c r="O102" s="307"/>
      <c r="P102" s="307"/>
      <c r="Q102" s="307"/>
      <c r="R102" s="307"/>
      <c r="S102" s="307"/>
      <c r="T102" s="307"/>
      <c r="U102" s="307"/>
      <c r="V102" s="307"/>
      <c r="W102" s="307"/>
      <c r="X102" s="307"/>
      <c r="Y102" s="307"/>
    </row>
    <row r="103" spans="7:25" ht="14.25" customHeight="1" x14ac:dyDescent="0.25">
      <c r="G103" s="307"/>
      <c r="H103" s="307"/>
      <c r="I103" s="307"/>
      <c r="J103" s="307"/>
      <c r="K103" s="307"/>
      <c r="L103" s="307"/>
      <c r="M103" s="307"/>
      <c r="N103" s="307"/>
      <c r="O103" s="307"/>
      <c r="P103" s="307"/>
      <c r="Q103" s="307"/>
      <c r="R103" s="307"/>
      <c r="S103" s="307"/>
      <c r="T103" s="307"/>
      <c r="U103" s="307"/>
      <c r="V103" s="307"/>
      <c r="W103" s="307"/>
      <c r="X103" s="307"/>
      <c r="Y103" s="307"/>
    </row>
    <row r="104" spans="7:25" ht="14.25" customHeight="1" x14ac:dyDescent="0.25">
      <c r="G104" s="307"/>
      <c r="H104" s="307"/>
      <c r="I104" s="307"/>
      <c r="J104" s="307"/>
      <c r="K104" s="307"/>
      <c r="L104" s="307"/>
      <c r="M104" s="307"/>
      <c r="N104" s="307"/>
      <c r="O104" s="307"/>
      <c r="P104" s="307"/>
      <c r="Q104" s="307"/>
      <c r="R104" s="307"/>
      <c r="S104" s="307"/>
      <c r="T104" s="307"/>
      <c r="U104" s="307"/>
      <c r="V104" s="307"/>
      <c r="W104" s="307"/>
      <c r="X104" s="307"/>
      <c r="Y104" s="307"/>
    </row>
    <row r="105" spans="7:25" ht="14.25" customHeight="1" x14ac:dyDescent="0.25">
      <c r="G105" s="307"/>
      <c r="H105" s="307"/>
      <c r="I105" s="307"/>
      <c r="J105" s="307"/>
      <c r="K105" s="307"/>
      <c r="L105" s="307"/>
      <c r="M105" s="307"/>
      <c r="N105" s="307"/>
      <c r="O105" s="307"/>
      <c r="P105" s="307"/>
      <c r="Q105" s="307"/>
      <c r="R105" s="307"/>
      <c r="S105" s="307"/>
      <c r="T105" s="307"/>
      <c r="U105" s="307"/>
      <c r="V105" s="307"/>
      <c r="W105" s="307"/>
      <c r="X105" s="307"/>
      <c r="Y105" s="307"/>
    </row>
    <row r="106" spans="7:25" ht="14.25" customHeight="1" x14ac:dyDescent="0.25">
      <c r="G106" s="307"/>
      <c r="H106" s="307"/>
      <c r="I106" s="307"/>
      <c r="J106" s="307"/>
      <c r="K106" s="307"/>
      <c r="L106" s="307"/>
      <c r="M106" s="307"/>
      <c r="N106" s="307"/>
      <c r="O106" s="307"/>
      <c r="P106" s="307"/>
      <c r="Q106" s="307"/>
      <c r="R106" s="307"/>
      <c r="S106" s="307"/>
      <c r="T106" s="307"/>
      <c r="U106" s="307"/>
      <c r="V106" s="307"/>
      <c r="W106" s="307"/>
      <c r="X106" s="307"/>
      <c r="Y106" s="307"/>
    </row>
    <row r="107" spans="7:25" ht="14.25" customHeight="1" x14ac:dyDescent="0.25">
      <c r="G107" s="307"/>
      <c r="H107" s="307"/>
      <c r="I107" s="307"/>
      <c r="J107" s="307"/>
      <c r="K107" s="307"/>
      <c r="L107" s="307"/>
      <c r="M107" s="307"/>
      <c r="N107" s="307"/>
      <c r="O107" s="307"/>
      <c r="P107" s="307"/>
      <c r="Q107" s="307"/>
      <c r="R107" s="307"/>
      <c r="S107" s="307"/>
      <c r="T107" s="307"/>
      <c r="U107" s="307"/>
      <c r="V107" s="307"/>
      <c r="W107" s="307"/>
      <c r="X107" s="307"/>
      <c r="Y107" s="307"/>
    </row>
    <row r="108" spans="7:25" ht="14.25" customHeight="1" x14ac:dyDescent="0.25">
      <c r="G108" s="307"/>
      <c r="H108" s="307"/>
      <c r="I108" s="307"/>
      <c r="J108" s="307"/>
      <c r="K108" s="307"/>
      <c r="L108" s="307"/>
      <c r="M108" s="307"/>
      <c r="N108" s="307"/>
      <c r="O108" s="307"/>
      <c r="P108" s="307"/>
      <c r="Q108" s="307"/>
      <c r="R108" s="307"/>
      <c r="S108" s="307"/>
      <c r="T108" s="307"/>
      <c r="U108" s="307"/>
      <c r="V108" s="307"/>
      <c r="W108" s="307"/>
      <c r="X108" s="307"/>
      <c r="Y108" s="307"/>
    </row>
    <row r="109" spans="7:25" ht="14.25" customHeight="1" x14ac:dyDescent="0.25">
      <c r="G109" s="307"/>
      <c r="H109" s="307"/>
      <c r="I109" s="307"/>
      <c r="J109" s="307"/>
      <c r="K109" s="307"/>
      <c r="L109" s="307"/>
      <c r="M109" s="307"/>
      <c r="N109" s="307"/>
      <c r="O109" s="307"/>
      <c r="P109" s="307"/>
      <c r="Q109" s="307"/>
      <c r="R109" s="307"/>
      <c r="S109" s="307"/>
      <c r="T109" s="307"/>
      <c r="U109" s="307"/>
      <c r="V109" s="307"/>
      <c r="W109" s="307"/>
      <c r="X109" s="307"/>
      <c r="Y109" s="307"/>
    </row>
    <row r="110" spans="7:25" ht="14.25" customHeight="1" x14ac:dyDescent="0.25">
      <c r="G110" s="307"/>
      <c r="H110" s="307"/>
      <c r="I110" s="307"/>
      <c r="J110" s="307"/>
      <c r="K110" s="307"/>
      <c r="L110" s="307"/>
      <c r="M110" s="307"/>
      <c r="N110" s="307"/>
      <c r="O110" s="307"/>
      <c r="P110" s="307"/>
      <c r="Q110" s="307"/>
      <c r="R110" s="307"/>
      <c r="S110" s="307"/>
      <c r="T110" s="307"/>
      <c r="U110" s="307"/>
      <c r="V110" s="307"/>
      <c r="W110" s="307"/>
      <c r="X110" s="307"/>
      <c r="Y110" s="307"/>
    </row>
    <row r="111" spans="7:25" ht="14.25" customHeight="1" x14ac:dyDescent="0.25">
      <c r="G111" s="307"/>
      <c r="H111" s="307"/>
      <c r="I111" s="307"/>
      <c r="J111" s="307"/>
      <c r="K111" s="307"/>
      <c r="L111" s="307"/>
      <c r="M111" s="307"/>
      <c r="N111" s="307"/>
      <c r="O111" s="307"/>
      <c r="P111" s="307"/>
      <c r="Q111" s="307"/>
      <c r="R111" s="307"/>
      <c r="S111" s="307"/>
      <c r="T111" s="307"/>
      <c r="U111" s="307"/>
      <c r="V111" s="307"/>
      <c r="W111" s="307"/>
      <c r="X111" s="307"/>
      <c r="Y111" s="307"/>
    </row>
    <row r="112" spans="7:25" ht="14.25" customHeight="1" x14ac:dyDescent="0.25">
      <c r="G112" s="307"/>
      <c r="H112" s="307"/>
      <c r="I112" s="307"/>
      <c r="J112" s="307"/>
      <c r="K112" s="307"/>
      <c r="L112" s="307"/>
      <c r="M112" s="307"/>
      <c r="N112" s="307"/>
      <c r="O112" s="307"/>
      <c r="P112" s="307"/>
      <c r="Q112" s="307"/>
      <c r="R112" s="307"/>
      <c r="S112" s="307"/>
      <c r="T112" s="307"/>
      <c r="U112" s="307"/>
      <c r="V112" s="307"/>
      <c r="W112" s="307"/>
      <c r="X112" s="307"/>
      <c r="Y112" s="307"/>
    </row>
    <row r="113" spans="7:25" ht="14.25" customHeight="1" x14ac:dyDescent="0.25">
      <c r="G113" s="307"/>
      <c r="H113" s="307"/>
      <c r="I113" s="307"/>
      <c r="J113" s="307"/>
      <c r="K113" s="307"/>
      <c r="L113" s="307"/>
      <c r="M113" s="307"/>
      <c r="N113" s="307"/>
      <c r="O113" s="307"/>
      <c r="P113" s="307"/>
      <c r="Q113" s="307"/>
      <c r="R113" s="307"/>
      <c r="S113" s="307"/>
      <c r="T113" s="307"/>
      <c r="U113" s="307"/>
      <c r="V113" s="307"/>
      <c r="W113" s="307"/>
      <c r="X113" s="307"/>
      <c r="Y113" s="307"/>
    </row>
    <row r="114" spans="7:25" ht="14.25" customHeight="1" x14ac:dyDescent="0.25">
      <c r="G114" s="307"/>
      <c r="H114" s="307"/>
      <c r="I114" s="307"/>
      <c r="J114" s="307"/>
      <c r="K114" s="307"/>
      <c r="L114" s="307"/>
      <c r="M114" s="307"/>
      <c r="N114" s="307"/>
      <c r="O114" s="307"/>
      <c r="P114" s="307"/>
      <c r="Q114" s="307"/>
      <c r="R114" s="307"/>
      <c r="S114" s="307"/>
      <c r="T114" s="307"/>
      <c r="U114" s="307"/>
      <c r="V114" s="307"/>
      <c r="W114" s="307"/>
      <c r="X114" s="307"/>
      <c r="Y114" s="307"/>
    </row>
    <row r="115" spans="7:25" ht="14.25" customHeight="1" x14ac:dyDescent="0.25">
      <c r="G115" s="307"/>
      <c r="H115" s="307"/>
      <c r="I115" s="307"/>
      <c r="J115" s="307"/>
      <c r="K115" s="307"/>
      <c r="L115" s="307"/>
      <c r="M115" s="307"/>
      <c r="N115" s="307"/>
      <c r="O115" s="307"/>
      <c r="P115" s="307"/>
      <c r="Q115" s="307"/>
      <c r="R115" s="307"/>
      <c r="S115" s="307"/>
      <c r="T115" s="307"/>
      <c r="U115" s="307"/>
      <c r="V115" s="307"/>
      <c r="W115" s="307"/>
      <c r="X115" s="307"/>
      <c r="Y115" s="307"/>
    </row>
    <row r="116" spans="7:25" ht="14.25" customHeight="1" x14ac:dyDescent="0.25">
      <c r="G116" s="307"/>
      <c r="H116" s="307"/>
      <c r="I116" s="307"/>
      <c r="J116" s="307"/>
      <c r="K116" s="307"/>
      <c r="L116" s="307"/>
      <c r="M116" s="307"/>
      <c r="N116" s="307"/>
      <c r="O116" s="307"/>
      <c r="P116" s="307"/>
      <c r="Q116" s="307"/>
      <c r="R116" s="307"/>
      <c r="S116" s="307"/>
      <c r="T116" s="307"/>
      <c r="U116" s="307"/>
      <c r="V116" s="307"/>
      <c r="W116" s="307"/>
      <c r="X116" s="307"/>
      <c r="Y116" s="307"/>
    </row>
    <row r="117" spans="7:25" ht="14.25" customHeight="1" x14ac:dyDescent="0.25">
      <c r="G117" s="307"/>
      <c r="H117" s="307"/>
      <c r="I117" s="307"/>
      <c r="J117" s="307"/>
      <c r="K117" s="307"/>
      <c r="L117" s="307"/>
      <c r="M117" s="307"/>
      <c r="N117" s="307"/>
      <c r="O117" s="307"/>
      <c r="P117" s="307"/>
      <c r="Q117" s="307"/>
      <c r="R117" s="307"/>
      <c r="S117" s="307"/>
      <c r="T117" s="307"/>
      <c r="U117" s="307"/>
      <c r="V117" s="307"/>
      <c r="W117" s="307"/>
      <c r="X117" s="307"/>
      <c r="Y117" s="307"/>
    </row>
    <row r="118" spans="7:25" ht="14.25" customHeight="1" x14ac:dyDescent="0.25">
      <c r="G118" s="307"/>
      <c r="H118" s="307"/>
      <c r="I118" s="307"/>
      <c r="J118" s="307"/>
      <c r="K118" s="307"/>
      <c r="L118" s="307"/>
      <c r="M118" s="307"/>
      <c r="N118" s="307"/>
      <c r="O118" s="307"/>
      <c r="P118" s="307"/>
      <c r="Q118" s="307"/>
      <c r="R118" s="307"/>
      <c r="S118" s="307"/>
      <c r="T118" s="307"/>
      <c r="U118" s="307"/>
      <c r="V118" s="307"/>
      <c r="W118" s="307"/>
      <c r="X118" s="307"/>
      <c r="Y118" s="307"/>
    </row>
    <row r="119" spans="7:25" ht="14.25" customHeight="1" x14ac:dyDescent="0.25">
      <c r="G119" s="307"/>
      <c r="H119" s="307"/>
      <c r="I119" s="307"/>
      <c r="J119" s="307"/>
      <c r="K119" s="307"/>
      <c r="L119" s="307"/>
      <c r="M119" s="307"/>
      <c r="N119" s="307"/>
      <c r="O119" s="307"/>
      <c r="P119" s="307"/>
      <c r="Q119" s="307"/>
      <c r="R119" s="307"/>
      <c r="S119" s="307"/>
      <c r="T119" s="307"/>
      <c r="U119" s="307"/>
      <c r="V119" s="307"/>
      <c r="W119" s="307"/>
      <c r="X119" s="307"/>
      <c r="Y119" s="307"/>
    </row>
    <row r="120" spans="7:25" ht="14.25" customHeight="1" x14ac:dyDescent="0.25">
      <c r="G120" s="307"/>
      <c r="H120" s="307"/>
      <c r="I120" s="307"/>
      <c r="J120" s="307"/>
      <c r="K120" s="307"/>
      <c r="L120" s="307"/>
      <c r="M120" s="307"/>
      <c r="N120" s="307"/>
      <c r="O120" s="307"/>
      <c r="P120" s="307"/>
      <c r="Q120" s="307"/>
      <c r="R120" s="307"/>
      <c r="S120" s="307"/>
      <c r="T120" s="307"/>
      <c r="U120" s="307"/>
      <c r="V120" s="307"/>
      <c r="W120" s="307"/>
      <c r="X120" s="307"/>
      <c r="Y120" s="307"/>
    </row>
    <row r="121" spans="7:25" ht="14.25" customHeight="1" x14ac:dyDescent="0.25">
      <c r="G121" s="307"/>
      <c r="H121" s="307"/>
      <c r="I121" s="307"/>
      <c r="J121" s="307"/>
      <c r="K121" s="307"/>
      <c r="L121" s="307"/>
      <c r="M121" s="307"/>
      <c r="N121" s="307"/>
      <c r="O121" s="307"/>
      <c r="P121" s="307"/>
      <c r="Q121" s="307"/>
      <c r="R121" s="307"/>
      <c r="S121" s="307"/>
      <c r="T121" s="307"/>
      <c r="U121" s="307"/>
      <c r="V121" s="307"/>
      <c r="W121" s="307"/>
      <c r="X121" s="307"/>
      <c r="Y121" s="307"/>
    </row>
    <row r="122" spans="7:25" ht="14.25" customHeight="1" x14ac:dyDescent="0.25">
      <c r="G122" s="307"/>
      <c r="H122" s="307"/>
      <c r="I122" s="307"/>
      <c r="J122" s="307"/>
      <c r="K122" s="307"/>
      <c r="L122" s="307"/>
      <c r="M122" s="307"/>
      <c r="N122" s="307"/>
      <c r="O122" s="307"/>
      <c r="P122" s="307"/>
      <c r="Q122" s="307"/>
      <c r="R122" s="307"/>
      <c r="S122" s="307"/>
      <c r="T122" s="307"/>
      <c r="U122" s="307"/>
      <c r="V122" s="307"/>
      <c r="W122" s="307"/>
      <c r="X122" s="307"/>
      <c r="Y122" s="307"/>
    </row>
    <row r="123" spans="7:25" ht="14.25" customHeight="1" x14ac:dyDescent="0.25">
      <c r="G123" s="307"/>
      <c r="H123" s="307"/>
      <c r="I123" s="307"/>
      <c r="J123" s="307"/>
      <c r="K123" s="307"/>
      <c r="L123" s="307"/>
      <c r="M123" s="307"/>
      <c r="N123" s="307"/>
      <c r="O123" s="307"/>
      <c r="P123" s="307"/>
      <c r="Q123" s="307"/>
      <c r="R123" s="307"/>
      <c r="S123" s="307"/>
      <c r="T123" s="307"/>
      <c r="U123" s="307"/>
      <c r="V123" s="307"/>
      <c r="W123" s="307"/>
      <c r="X123" s="307"/>
      <c r="Y123" s="307"/>
    </row>
    <row r="124" spans="7:25" ht="14.25" customHeight="1" x14ac:dyDescent="0.25">
      <c r="G124" s="307"/>
      <c r="H124" s="307"/>
      <c r="I124" s="307"/>
      <c r="J124" s="307"/>
      <c r="K124" s="307"/>
      <c r="L124" s="307"/>
      <c r="M124" s="307"/>
      <c r="N124" s="307"/>
      <c r="O124" s="307"/>
      <c r="P124" s="307"/>
      <c r="Q124" s="307"/>
      <c r="R124" s="307"/>
      <c r="S124" s="307"/>
      <c r="T124" s="307"/>
      <c r="U124" s="307"/>
      <c r="V124" s="307"/>
      <c r="W124" s="307"/>
      <c r="X124" s="307"/>
      <c r="Y124" s="307"/>
    </row>
    <row r="125" spans="7:25" ht="14.25" customHeight="1" x14ac:dyDescent="0.25">
      <c r="G125" s="307"/>
      <c r="H125" s="307"/>
      <c r="I125" s="307"/>
      <c r="J125" s="307"/>
      <c r="K125" s="307"/>
      <c r="L125" s="307"/>
      <c r="M125" s="307"/>
      <c r="N125" s="307"/>
      <c r="O125" s="307"/>
      <c r="P125" s="307"/>
      <c r="Q125" s="307"/>
      <c r="R125" s="307"/>
      <c r="S125" s="307"/>
      <c r="T125" s="307"/>
      <c r="U125" s="307"/>
      <c r="V125" s="307"/>
      <c r="W125" s="307"/>
      <c r="X125" s="307"/>
      <c r="Y125" s="307"/>
    </row>
    <row r="126" spans="7:25" ht="14.25" customHeight="1" x14ac:dyDescent="0.25">
      <c r="G126" s="307"/>
      <c r="H126" s="307"/>
      <c r="I126" s="307"/>
      <c r="J126" s="307"/>
      <c r="K126" s="307"/>
      <c r="L126" s="307"/>
      <c r="M126" s="307"/>
      <c r="N126" s="307"/>
      <c r="O126" s="307"/>
      <c r="P126" s="307"/>
      <c r="Q126" s="307"/>
      <c r="R126" s="307"/>
      <c r="S126" s="307"/>
      <c r="T126" s="307"/>
      <c r="U126" s="307"/>
      <c r="V126" s="307"/>
      <c r="W126" s="307"/>
      <c r="X126" s="307"/>
      <c r="Y126" s="307"/>
    </row>
    <row r="127" spans="7:25" ht="14.25" customHeight="1" x14ac:dyDescent="0.25">
      <c r="G127" s="307"/>
      <c r="H127" s="307"/>
      <c r="I127" s="307"/>
      <c r="J127" s="307"/>
      <c r="K127" s="307"/>
      <c r="L127" s="307"/>
      <c r="M127" s="307"/>
      <c r="N127" s="307"/>
      <c r="O127" s="307"/>
      <c r="P127" s="307"/>
      <c r="Q127" s="307"/>
      <c r="R127" s="307"/>
      <c r="S127" s="307"/>
      <c r="T127" s="307"/>
      <c r="U127" s="307"/>
      <c r="V127" s="307"/>
      <c r="W127" s="307"/>
      <c r="X127" s="307"/>
      <c r="Y127" s="307"/>
    </row>
    <row r="128" spans="7:25" ht="14.25" customHeight="1" x14ac:dyDescent="0.25">
      <c r="G128" s="307"/>
      <c r="H128" s="307"/>
      <c r="I128" s="307"/>
      <c r="J128" s="307"/>
      <c r="K128" s="307"/>
      <c r="L128" s="307"/>
      <c r="M128" s="307"/>
      <c r="N128" s="307"/>
      <c r="O128" s="307"/>
      <c r="P128" s="307"/>
      <c r="Q128" s="307"/>
      <c r="R128" s="307"/>
      <c r="S128" s="307"/>
      <c r="T128" s="307"/>
      <c r="U128" s="307"/>
      <c r="V128" s="307"/>
      <c r="W128" s="307"/>
      <c r="X128" s="307"/>
      <c r="Y128" s="307"/>
    </row>
    <row r="129" spans="7:25" ht="14.25" customHeight="1" x14ac:dyDescent="0.25">
      <c r="G129" s="307"/>
      <c r="H129" s="307"/>
      <c r="I129" s="307"/>
      <c r="J129" s="307"/>
      <c r="K129" s="307"/>
      <c r="L129" s="307"/>
      <c r="M129" s="307"/>
      <c r="N129" s="307"/>
      <c r="O129" s="307"/>
      <c r="P129" s="307"/>
      <c r="Q129" s="307"/>
      <c r="R129" s="307"/>
      <c r="S129" s="307"/>
      <c r="T129" s="307"/>
      <c r="U129" s="307"/>
      <c r="V129" s="307"/>
      <c r="W129" s="307"/>
      <c r="X129" s="307"/>
      <c r="Y129" s="307"/>
    </row>
    <row r="130" spans="7:25" ht="14.25" customHeight="1" x14ac:dyDescent="0.25">
      <c r="G130" s="307"/>
      <c r="H130" s="307"/>
      <c r="I130" s="307"/>
      <c r="J130" s="307"/>
      <c r="K130" s="307"/>
      <c r="L130" s="307"/>
      <c r="M130" s="307"/>
      <c r="N130" s="307"/>
      <c r="O130" s="307"/>
      <c r="P130" s="307"/>
      <c r="Q130" s="307"/>
      <c r="R130" s="307"/>
      <c r="S130" s="307"/>
      <c r="T130" s="307"/>
      <c r="U130" s="307"/>
      <c r="V130" s="307"/>
      <c r="W130" s="307"/>
      <c r="X130" s="307"/>
      <c r="Y130" s="307"/>
    </row>
    <row r="131" spans="7:25" ht="14.25" customHeight="1" x14ac:dyDescent="0.25">
      <c r="G131" s="307"/>
      <c r="H131" s="307"/>
      <c r="I131" s="307"/>
      <c r="J131" s="307"/>
      <c r="K131" s="307"/>
      <c r="L131" s="307"/>
      <c r="M131" s="307"/>
      <c r="N131" s="307"/>
      <c r="O131" s="307"/>
      <c r="P131" s="307"/>
      <c r="Q131" s="307"/>
      <c r="R131" s="307"/>
      <c r="S131" s="307"/>
      <c r="T131" s="307"/>
      <c r="U131" s="307"/>
      <c r="V131" s="307"/>
      <c r="W131" s="307"/>
      <c r="X131" s="307"/>
      <c r="Y131" s="307"/>
    </row>
    <row r="132" spans="7:25" ht="14.25" customHeight="1" x14ac:dyDescent="0.25">
      <c r="G132" s="307"/>
      <c r="H132" s="307"/>
      <c r="I132" s="307"/>
      <c r="J132" s="307"/>
      <c r="K132" s="307"/>
      <c r="L132" s="307"/>
      <c r="M132" s="307"/>
      <c r="N132" s="307"/>
      <c r="O132" s="307"/>
      <c r="P132" s="307"/>
      <c r="Q132" s="307"/>
      <c r="R132" s="307"/>
      <c r="S132" s="307"/>
      <c r="T132" s="307"/>
      <c r="U132" s="307"/>
      <c r="V132" s="307"/>
      <c r="W132" s="307"/>
      <c r="X132" s="307"/>
      <c r="Y132" s="307"/>
    </row>
    <row r="133" spans="7:25" ht="14.25" customHeight="1" x14ac:dyDescent="0.25">
      <c r="G133" s="307"/>
      <c r="H133" s="307"/>
      <c r="I133" s="307"/>
      <c r="J133" s="307"/>
      <c r="K133" s="307"/>
      <c r="L133" s="307"/>
      <c r="M133" s="307"/>
      <c r="N133" s="307"/>
      <c r="O133" s="307"/>
      <c r="P133" s="307"/>
      <c r="Q133" s="307"/>
      <c r="R133" s="307"/>
      <c r="S133" s="307"/>
      <c r="T133" s="307"/>
      <c r="U133" s="307"/>
      <c r="V133" s="307"/>
      <c r="W133" s="307"/>
      <c r="X133" s="307"/>
      <c r="Y133" s="307"/>
    </row>
    <row r="134" spans="7:25" ht="14.25" customHeight="1" x14ac:dyDescent="0.25">
      <c r="G134" s="307"/>
      <c r="H134" s="307"/>
      <c r="I134" s="307"/>
      <c r="J134" s="307"/>
      <c r="K134" s="307"/>
      <c r="L134" s="307"/>
      <c r="M134" s="307"/>
      <c r="N134" s="307"/>
      <c r="O134" s="307"/>
      <c r="P134" s="307"/>
      <c r="Q134" s="307"/>
      <c r="R134" s="307"/>
      <c r="S134" s="307"/>
      <c r="T134" s="307"/>
      <c r="U134" s="307"/>
      <c r="V134" s="307"/>
      <c r="W134" s="307"/>
      <c r="X134" s="307"/>
      <c r="Y134" s="307"/>
    </row>
    <row r="135" spans="7:25" ht="14.25" customHeight="1" x14ac:dyDescent="0.25">
      <c r="G135" s="307"/>
      <c r="H135" s="307"/>
      <c r="I135" s="307"/>
      <c r="J135" s="307"/>
      <c r="K135" s="307"/>
      <c r="L135" s="307"/>
      <c r="M135" s="307"/>
      <c r="N135" s="307"/>
      <c r="O135" s="307"/>
      <c r="P135" s="307"/>
      <c r="Q135" s="307"/>
      <c r="R135" s="307"/>
      <c r="S135" s="307"/>
      <c r="T135" s="307"/>
      <c r="U135" s="307"/>
      <c r="V135" s="307"/>
      <c r="W135" s="307"/>
      <c r="X135" s="307"/>
      <c r="Y135" s="307"/>
    </row>
    <row r="136" spans="7:25" ht="14.25" customHeight="1" x14ac:dyDescent="0.25">
      <c r="G136" s="307"/>
      <c r="H136" s="307"/>
      <c r="I136" s="307"/>
      <c r="J136" s="307"/>
      <c r="K136" s="307"/>
      <c r="L136" s="307"/>
      <c r="M136" s="307"/>
      <c r="N136" s="307"/>
      <c r="O136" s="307"/>
      <c r="P136" s="307"/>
      <c r="Q136" s="307"/>
      <c r="R136" s="307"/>
      <c r="S136" s="307"/>
      <c r="T136" s="307"/>
      <c r="U136" s="307"/>
      <c r="V136" s="307"/>
      <c r="W136" s="307"/>
      <c r="X136" s="307"/>
      <c r="Y136" s="307"/>
    </row>
    <row r="137" spans="7:25" ht="14.25" customHeight="1" x14ac:dyDescent="0.25">
      <c r="G137" s="307"/>
      <c r="H137" s="307"/>
      <c r="I137" s="307"/>
      <c r="J137" s="307"/>
      <c r="K137" s="307"/>
      <c r="L137" s="307"/>
      <c r="M137" s="307"/>
      <c r="N137" s="307"/>
      <c r="O137" s="307"/>
      <c r="P137" s="307"/>
      <c r="Q137" s="307"/>
      <c r="R137" s="307"/>
      <c r="S137" s="307"/>
      <c r="T137" s="307"/>
      <c r="U137" s="307"/>
      <c r="V137" s="307"/>
      <c r="W137" s="307"/>
      <c r="X137" s="307"/>
      <c r="Y137" s="307"/>
    </row>
    <row r="138" spans="7:25" ht="14.25" customHeight="1" x14ac:dyDescent="0.25">
      <c r="G138" s="307"/>
      <c r="H138" s="307"/>
      <c r="I138" s="307"/>
      <c r="J138" s="307"/>
      <c r="K138" s="307"/>
      <c r="L138" s="307"/>
      <c r="M138" s="307"/>
      <c r="N138" s="307"/>
      <c r="O138" s="307"/>
      <c r="P138" s="307"/>
      <c r="Q138" s="307"/>
      <c r="R138" s="307"/>
      <c r="S138" s="307"/>
      <c r="T138" s="307"/>
      <c r="U138" s="307"/>
      <c r="V138" s="307"/>
      <c r="W138" s="307"/>
      <c r="X138" s="307"/>
      <c r="Y138" s="307"/>
    </row>
    <row r="139" spans="7:25" ht="14.25" customHeight="1" x14ac:dyDescent="0.25">
      <c r="G139" s="307"/>
      <c r="H139" s="307"/>
      <c r="I139" s="307"/>
      <c r="J139" s="307"/>
      <c r="K139" s="307"/>
      <c r="L139" s="307"/>
      <c r="M139" s="307"/>
      <c r="N139" s="307"/>
      <c r="O139" s="307"/>
      <c r="P139" s="307"/>
      <c r="Q139" s="307"/>
      <c r="R139" s="307"/>
      <c r="S139" s="307"/>
      <c r="T139" s="307"/>
      <c r="U139" s="307"/>
      <c r="V139" s="307"/>
      <c r="W139" s="307"/>
      <c r="X139" s="307"/>
      <c r="Y139" s="307"/>
    </row>
    <row r="140" spans="7:25" ht="14.25" customHeight="1" x14ac:dyDescent="0.25">
      <c r="G140" s="307"/>
      <c r="H140" s="307"/>
      <c r="I140" s="307"/>
      <c r="J140" s="307"/>
      <c r="K140" s="307"/>
      <c r="L140" s="307"/>
      <c r="M140" s="307"/>
      <c r="N140" s="307"/>
      <c r="O140" s="307"/>
      <c r="P140" s="307"/>
      <c r="Q140" s="307"/>
      <c r="R140" s="307"/>
      <c r="S140" s="307"/>
      <c r="T140" s="307"/>
      <c r="U140" s="307"/>
      <c r="V140" s="307"/>
      <c r="W140" s="307"/>
      <c r="X140" s="307"/>
      <c r="Y140" s="307"/>
    </row>
    <row r="141" spans="7:25" ht="14.25" customHeight="1" x14ac:dyDescent="0.25">
      <c r="G141" s="307"/>
      <c r="H141" s="307"/>
      <c r="I141" s="307"/>
      <c r="J141" s="307"/>
      <c r="K141" s="307"/>
      <c r="L141" s="307"/>
      <c r="M141" s="307"/>
      <c r="N141" s="307"/>
      <c r="O141" s="307"/>
      <c r="P141" s="307"/>
      <c r="Q141" s="307"/>
      <c r="R141" s="307"/>
      <c r="S141" s="307"/>
      <c r="T141" s="307"/>
      <c r="U141" s="307"/>
      <c r="V141" s="307"/>
      <c r="W141" s="307"/>
      <c r="X141" s="307"/>
      <c r="Y141" s="307"/>
    </row>
    <row r="142" spans="7:25" ht="14.25" customHeight="1" x14ac:dyDescent="0.25">
      <c r="G142" s="307"/>
      <c r="H142" s="307"/>
      <c r="I142" s="307"/>
      <c r="J142" s="307"/>
      <c r="K142" s="307"/>
      <c r="L142" s="307"/>
      <c r="M142" s="307"/>
      <c r="N142" s="307"/>
      <c r="O142" s="307"/>
      <c r="P142" s="307"/>
      <c r="Q142" s="307"/>
      <c r="R142" s="307"/>
      <c r="S142" s="307"/>
      <c r="T142" s="307"/>
      <c r="U142" s="307"/>
      <c r="V142" s="307"/>
      <c r="W142" s="307"/>
      <c r="X142" s="307"/>
      <c r="Y142" s="307"/>
    </row>
    <row r="143" spans="7:25" ht="14.25" customHeight="1" x14ac:dyDescent="0.25">
      <c r="G143" s="307"/>
      <c r="H143" s="307"/>
      <c r="I143" s="307"/>
      <c r="J143" s="307"/>
      <c r="K143" s="307"/>
      <c r="L143" s="307"/>
      <c r="M143" s="307"/>
      <c r="N143" s="307"/>
      <c r="O143" s="307"/>
      <c r="P143" s="307"/>
      <c r="Q143" s="307"/>
      <c r="R143" s="307"/>
      <c r="S143" s="307"/>
      <c r="T143" s="307"/>
      <c r="U143" s="307"/>
      <c r="V143" s="307"/>
      <c r="W143" s="307"/>
      <c r="X143" s="307"/>
      <c r="Y143" s="307"/>
    </row>
    <row r="144" spans="7:25" ht="14.25" customHeight="1" x14ac:dyDescent="0.25">
      <c r="G144" s="307"/>
      <c r="H144" s="307"/>
      <c r="I144" s="307"/>
      <c r="J144" s="307"/>
      <c r="K144" s="307"/>
      <c r="L144" s="307"/>
      <c r="M144" s="307"/>
      <c r="N144" s="307"/>
      <c r="O144" s="307"/>
      <c r="P144" s="307"/>
      <c r="Q144" s="307"/>
      <c r="R144" s="307"/>
      <c r="S144" s="307"/>
      <c r="T144" s="307"/>
      <c r="U144" s="307"/>
      <c r="V144" s="307"/>
      <c r="W144" s="307"/>
      <c r="X144" s="307"/>
      <c r="Y144" s="307"/>
    </row>
    <row r="145" spans="7:25" ht="14.25" customHeight="1" x14ac:dyDescent="0.25">
      <c r="G145" s="307"/>
      <c r="H145" s="307"/>
      <c r="I145" s="307"/>
      <c r="J145" s="307"/>
      <c r="K145" s="307"/>
      <c r="L145" s="307"/>
      <c r="M145" s="307"/>
      <c r="N145" s="307"/>
      <c r="O145" s="307"/>
      <c r="P145" s="307"/>
      <c r="Q145" s="307"/>
      <c r="R145" s="307"/>
      <c r="S145" s="307"/>
      <c r="T145" s="307"/>
      <c r="U145" s="307"/>
      <c r="V145" s="307"/>
      <c r="W145" s="307"/>
      <c r="X145" s="307"/>
      <c r="Y145" s="307"/>
    </row>
    <row r="146" spans="7:25" ht="14.25" customHeight="1" x14ac:dyDescent="0.25">
      <c r="G146" s="307"/>
      <c r="H146" s="307"/>
      <c r="I146" s="307"/>
      <c r="J146" s="307"/>
      <c r="K146" s="307"/>
      <c r="L146" s="307"/>
      <c r="M146" s="307"/>
      <c r="N146" s="307"/>
      <c r="O146" s="307"/>
      <c r="P146" s="307"/>
      <c r="Q146" s="307"/>
      <c r="R146" s="307"/>
      <c r="S146" s="307"/>
      <c r="T146" s="307"/>
      <c r="U146" s="307"/>
      <c r="V146" s="307"/>
      <c r="W146" s="307"/>
      <c r="X146" s="307"/>
      <c r="Y146" s="307"/>
    </row>
    <row r="147" spans="7:25" ht="14.25" customHeight="1" x14ac:dyDescent="0.25">
      <c r="G147" s="307"/>
      <c r="H147" s="307"/>
      <c r="I147" s="307"/>
      <c r="J147" s="307"/>
      <c r="K147" s="307"/>
      <c r="L147" s="307"/>
      <c r="M147" s="307"/>
      <c r="N147" s="307"/>
      <c r="O147" s="307"/>
      <c r="P147" s="307"/>
      <c r="Q147" s="307"/>
      <c r="R147" s="307"/>
      <c r="S147" s="307"/>
      <c r="T147" s="307"/>
      <c r="U147" s="307"/>
      <c r="V147" s="307"/>
      <c r="W147" s="307"/>
      <c r="X147" s="307"/>
      <c r="Y147" s="307"/>
    </row>
    <row r="148" spans="7:25" ht="14.25" customHeight="1" x14ac:dyDescent="0.25">
      <c r="G148" s="307"/>
      <c r="H148" s="307"/>
      <c r="I148" s="307"/>
      <c r="J148" s="307"/>
      <c r="K148" s="307"/>
      <c r="L148" s="307"/>
      <c r="M148" s="307"/>
      <c r="N148" s="307"/>
      <c r="O148" s="307"/>
      <c r="P148" s="307"/>
      <c r="Q148" s="307"/>
      <c r="R148" s="307"/>
      <c r="S148" s="307"/>
      <c r="T148" s="307"/>
      <c r="U148" s="307"/>
      <c r="V148" s="307"/>
      <c r="W148" s="307"/>
      <c r="X148" s="307"/>
      <c r="Y148" s="307"/>
    </row>
    <row r="149" spans="7:25" ht="14.25" customHeight="1" x14ac:dyDescent="0.25">
      <c r="G149" s="307"/>
      <c r="H149" s="307"/>
      <c r="I149" s="307"/>
      <c r="J149" s="307"/>
      <c r="K149" s="307"/>
      <c r="L149" s="307"/>
      <c r="M149" s="307"/>
      <c r="N149" s="307"/>
      <c r="O149" s="307"/>
      <c r="P149" s="307"/>
      <c r="Q149" s="307"/>
      <c r="R149" s="307"/>
      <c r="S149" s="307"/>
      <c r="T149" s="307"/>
      <c r="U149" s="307"/>
      <c r="V149" s="307"/>
      <c r="W149" s="307"/>
      <c r="X149" s="307"/>
      <c r="Y149" s="307"/>
    </row>
    <row r="150" spans="7:25" ht="14.25" customHeight="1" x14ac:dyDescent="0.25">
      <c r="G150" s="307"/>
      <c r="H150" s="307"/>
      <c r="I150" s="307"/>
      <c r="J150" s="307"/>
      <c r="K150" s="307"/>
      <c r="L150" s="307"/>
      <c r="M150" s="307"/>
      <c r="N150" s="307"/>
      <c r="O150" s="307"/>
      <c r="P150" s="307"/>
      <c r="Q150" s="307"/>
      <c r="R150" s="307"/>
      <c r="S150" s="307"/>
      <c r="T150" s="307"/>
      <c r="U150" s="307"/>
      <c r="V150" s="307"/>
      <c r="W150" s="307"/>
      <c r="X150" s="307"/>
      <c r="Y150" s="307"/>
    </row>
    <row r="151" spans="7:25" ht="14.25" customHeight="1" x14ac:dyDescent="0.25">
      <c r="G151" s="307"/>
      <c r="H151" s="307"/>
      <c r="I151" s="307"/>
      <c r="J151" s="307"/>
      <c r="K151" s="307"/>
      <c r="L151" s="307"/>
      <c r="M151" s="307"/>
      <c r="N151" s="307"/>
      <c r="O151" s="307"/>
      <c r="P151" s="307"/>
      <c r="Q151" s="307"/>
      <c r="R151" s="307"/>
      <c r="S151" s="307"/>
      <c r="T151" s="307"/>
      <c r="U151" s="307"/>
      <c r="V151" s="307"/>
      <c r="W151" s="307"/>
      <c r="X151" s="307"/>
      <c r="Y151" s="307"/>
    </row>
    <row r="152" spans="7:25" ht="14.25" customHeight="1" x14ac:dyDescent="0.25">
      <c r="G152" s="307"/>
      <c r="H152" s="307"/>
      <c r="I152" s="307"/>
      <c r="J152" s="307"/>
      <c r="K152" s="307"/>
      <c r="L152" s="307"/>
      <c r="M152" s="307"/>
      <c r="N152" s="307"/>
      <c r="O152" s="307"/>
      <c r="P152" s="307"/>
      <c r="Q152" s="307"/>
      <c r="R152" s="307"/>
      <c r="S152" s="307"/>
      <c r="T152" s="307"/>
      <c r="U152" s="307"/>
      <c r="V152" s="307"/>
      <c r="W152" s="307"/>
      <c r="X152" s="307"/>
      <c r="Y152" s="307"/>
    </row>
    <row r="153" spans="7:25" ht="14.25" customHeight="1" x14ac:dyDescent="0.25">
      <c r="G153" s="307"/>
      <c r="H153" s="307"/>
      <c r="I153" s="307"/>
      <c r="J153" s="307"/>
      <c r="K153" s="307"/>
      <c r="L153" s="307"/>
      <c r="M153" s="307"/>
      <c r="N153" s="307"/>
      <c r="O153" s="307"/>
      <c r="P153" s="307"/>
      <c r="Q153" s="307"/>
      <c r="R153" s="307"/>
      <c r="S153" s="307"/>
      <c r="T153" s="307"/>
      <c r="U153" s="307"/>
      <c r="V153" s="307"/>
      <c r="W153" s="307"/>
      <c r="X153" s="307"/>
      <c r="Y153" s="307"/>
    </row>
    <row r="154" spans="7:25" ht="14.25" customHeight="1" x14ac:dyDescent="0.25">
      <c r="G154" s="307"/>
      <c r="H154" s="307"/>
      <c r="I154" s="307"/>
      <c r="J154" s="307"/>
      <c r="K154" s="307"/>
      <c r="L154" s="307"/>
      <c r="M154" s="307"/>
      <c r="N154" s="307"/>
      <c r="O154" s="307"/>
      <c r="P154" s="307"/>
      <c r="Q154" s="307"/>
      <c r="R154" s="307"/>
      <c r="S154" s="307"/>
      <c r="T154" s="307"/>
      <c r="U154" s="307"/>
      <c r="V154" s="307"/>
      <c r="W154" s="307"/>
      <c r="X154" s="307"/>
      <c r="Y154" s="307"/>
    </row>
    <row r="155" spans="7:25" ht="14.25" customHeight="1" x14ac:dyDescent="0.25">
      <c r="G155" s="307"/>
      <c r="H155" s="307"/>
      <c r="I155" s="307"/>
      <c r="J155" s="307"/>
      <c r="K155" s="307"/>
      <c r="L155" s="307"/>
      <c r="M155" s="307"/>
      <c r="N155" s="307"/>
      <c r="O155" s="307"/>
      <c r="P155" s="307"/>
      <c r="Q155" s="307"/>
      <c r="R155" s="307"/>
      <c r="S155" s="307"/>
      <c r="T155" s="307"/>
      <c r="U155" s="307"/>
      <c r="V155" s="307"/>
      <c r="W155" s="307"/>
      <c r="X155" s="307"/>
      <c r="Y155" s="307"/>
    </row>
    <row r="156" spans="7:25" ht="14.25" customHeight="1" x14ac:dyDescent="0.25">
      <c r="G156" s="307"/>
      <c r="H156" s="307"/>
      <c r="I156" s="307"/>
      <c r="J156" s="307"/>
      <c r="K156" s="307"/>
      <c r="L156" s="307"/>
      <c r="M156" s="307"/>
      <c r="N156" s="307"/>
      <c r="O156" s="307"/>
      <c r="P156" s="307"/>
      <c r="Q156" s="307"/>
      <c r="R156" s="307"/>
      <c r="S156" s="307"/>
      <c r="T156" s="307"/>
      <c r="U156" s="307"/>
      <c r="V156" s="307"/>
      <c r="W156" s="307"/>
      <c r="X156" s="307"/>
      <c r="Y156" s="307"/>
    </row>
    <row r="157" spans="7:25" ht="14.25" customHeight="1" x14ac:dyDescent="0.25">
      <c r="G157" s="307"/>
      <c r="H157" s="307"/>
      <c r="I157" s="307"/>
      <c r="J157" s="307"/>
      <c r="K157" s="307"/>
      <c r="L157" s="307"/>
      <c r="M157" s="307"/>
      <c r="N157" s="307"/>
      <c r="O157" s="307"/>
      <c r="P157" s="307"/>
      <c r="Q157" s="307"/>
      <c r="R157" s="307"/>
      <c r="S157" s="307"/>
      <c r="T157" s="307"/>
      <c r="U157" s="307"/>
      <c r="V157" s="307"/>
      <c r="W157" s="307"/>
      <c r="X157" s="307"/>
      <c r="Y157" s="307"/>
    </row>
    <row r="158" spans="7:25" ht="14.25" customHeight="1" x14ac:dyDescent="0.25">
      <c r="G158" s="307"/>
      <c r="H158" s="307"/>
      <c r="I158" s="307"/>
      <c r="J158" s="307"/>
      <c r="K158" s="307"/>
      <c r="L158" s="307"/>
      <c r="M158" s="307"/>
      <c r="N158" s="307"/>
      <c r="O158" s="307"/>
      <c r="P158" s="307"/>
      <c r="Q158" s="307"/>
      <c r="R158" s="307"/>
      <c r="S158" s="307"/>
      <c r="T158" s="307"/>
      <c r="U158" s="307"/>
      <c r="V158" s="307"/>
      <c r="W158" s="307"/>
      <c r="X158" s="307"/>
      <c r="Y158" s="307"/>
    </row>
    <row r="159" spans="7:25" ht="14.25" customHeight="1" x14ac:dyDescent="0.25">
      <c r="G159" s="307"/>
      <c r="H159" s="307"/>
      <c r="I159" s="307"/>
      <c r="J159" s="307"/>
      <c r="K159" s="307"/>
      <c r="L159" s="307"/>
      <c r="M159" s="307"/>
      <c r="N159" s="307"/>
      <c r="O159" s="307"/>
      <c r="P159" s="307"/>
      <c r="Q159" s="307"/>
      <c r="R159" s="307"/>
      <c r="S159" s="307"/>
      <c r="T159" s="307"/>
      <c r="U159" s="307"/>
      <c r="V159" s="307"/>
      <c r="W159" s="307"/>
      <c r="X159" s="307"/>
      <c r="Y159" s="307"/>
    </row>
    <row r="160" spans="7:25" ht="14.25" customHeight="1" x14ac:dyDescent="0.25">
      <c r="G160" s="307"/>
      <c r="H160" s="307"/>
      <c r="I160" s="307"/>
      <c r="J160" s="307"/>
      <c r="K160" s="307"/>
      <c r="L160" s="307"/>
      <c r="M160" s="307"/>
      <c r="N160" s="307"/>
      <c r="O160" s="307"/>
      <c r="P160" s="307"/>
      <c r="Q160" s="307"/>
      <c r="R160" s="307"/>
      <c r="S160" s="307"/>
      <c r="T160" s="307"/>
      <c r="U160" s="307"/>
      <c r="V160" s="307"/>
      <c r="W160" s="307"/>
      <c r="X160" s="307"/>
      <c r="Y160" s="307"/>
    </row>
    <row r="161" spans="7:25" ht="14.25" customHeight="1" x14ac:dyDescent="0.25">
      <c r="G161" s="307"/>
      <c r="H161" s="307"/>
      <c r="I161" s="307"/>
      <c r="J161" s="307"/>
      <c r="K161" s="307"/>
      <c r="L161" s="307"/>
      <c r="M161" s="307"/>
      <c r="N161" s="307"/>
      <c r="O161" s="307"/>
      <c r="P161" s="307"/>
      <c r="Q161" s="307"/>
      <c r="R161" s="307"/>
      <c r="S161" s="307"/>
      <c r="T161" s="307"/>
      <c r="U161" s="307"/>
      <c r="V161" s="307"/>
      <c r="W161" s="307"/>
      <c r="X161" s="307"/>
      <c r="Y161" s="307"/>
    </row>
    <row r="162" spans="7:25" ht="14.25" customHeight="1" x14ac:dyDescent="0.25">
      <c r="G162" s="307"/>
      <c r="H162" s="307"/>
      <c r="I162" s="307"/>
      <c r="J162" s="307"/>
      <c r="K162" s="307"/>
      <c r="L162" s="307"/>
      <c r="M162" s="307"/>
      <c r="N162" s="307"/>
      <c r="O162" s="307"/>
      <c r="P162" s="307"/>
      <c r="Q162" s="307"/>
      <c r="R162" s="307"/>
      <c r="S162" s="307"/>
      <c r="T162" s="307"/>
      <c r="U162" s="307"/>
      <c r="V162" s="307"/>
      <c r="W162" s="307"/>
      <c r="X162" s="307"/>
      <c r="Y162" s="307"/>
    </row>
    <row r="163" spans="7:25" ht="14.25" customHeight="1" x14ac:dyDescent="0.25">
      <c r="G163" s="307"/>
      <c r="H163" s="307"/>
      <c r="I163" s="307"/>
      <c r="J163" s="307"/>
      <c r="K163" s="307"/>
      <c r="L163" s="307"/>
      <c r="M163" s="307"/>
      <c r="N163" s="307"/>
      <c r="O163" s="307"/>
      <c r="P163" s="307"/>
      <c r="Q163" s="307"/>
      <c r="R163" s="307"/>
      <c r="S163" s="307"/>
      <c r="T163" s="307"/>
      <c r="U163" s="307"/>
      <c r="V163" s="307"/>
      <c r="W163" s="307"/>
      <c r="X163" s="307"/>
      <c r="Y163" s="307"/>
    </row>
    <row r="164" spans="7:25" ht="14.25" customHeight="1" x14ac:dyDescent="0.25">
      <c r="G164" s="307"/>
      <c r="H164" s="307"/>
      <c r="I164" s="307"/>
      <c r="J164" s="307"/>
      <c r="K164" s="307"/>
      <c r="L164" s="307"/>
      <c r="M164" s="307"/>
      <c r="N164" s="307"/>
      <c r="O164" s="307"/>
      <c r="P164" s="307"/>
      <c r="Q164" s="307"/>
      <c r="R164" s="307"/>
      <c r="S164" s="307"/>
      <c r="T164" s="307"/>
      <c r="U164" s="307"/>
      <c r="V164" s="307"/>
      <c r="W164" s="307"/>
      <c r="X164" s="307"/>
      <c r="Y164" s="307"/>
    </row>
    <row r="165" spans="7:25" ht="14.25" customHeight="1" x14ac:dyDescent="0.25">
      <c r="G165" s="307"/>
      <c r="H165" s="307"/>
      <c r="I165" s="307"/>
      <c r="J165" s="307"/>
      <c r="K165" s="307"/>
      <c r="L165" s="307"/>
      <c r="M165" s="307"/>
      <c r="N165" s="307"/>
      <c r="O165" s="307"/>
      <c r="P165" s="307"/>
      <c r="Q165" s="307"/>
      <c r="R165" s="307"/>
      <c r="S165" s="307"/>
      <c r="T165" s="307"/>
      <c r="U165" s="307"/>
      <c r="V165" s="307"/>
      <c r="W165" s="307"/>
      <c r="X165" s="307"/>
      <c r="Y165" s="307"/>
    </row>
    <row r="166" spans="7:25" ht="14.25" customHeight="1" x14ac:dyDescent="0.25">
      <c r="G166" s="307"/>
      <c r="H166" s="307"/>
      <c r="I166" s="307"/>
      <c r="J166" s="307"/>
      <c r="K166" s="307"/>
      <c r="L166" s="307"/>
      <c r="M166" s="307"/>
      <c r="N166" s="307"/>
      <c r="O166" s="307"/>
      <c r="P166" s="307"/>
      <c r="Q166" s="307"/>
      <c r="R166" s="307"/>
      <c r="S166" s="307"/>
      <c r="T166" s="307"/>
      <c r="U166" s="307"/>
      <c r="V166" s="307"/>
      <c r="W166" s="307"/>
      <c r="X166" s="307"/>
      <c r="Y166" s="307"/>
    </row>
    <row r="167" spans="7:25" ht="14.25" customHeight="1" x14ac:dyDescent="0.25">
      <c r="G167" s="307"/>
      <c r="H167" s="307"/>
      <c r="I167" s="307"/>
      <c r="J167" s="307"/>
      <c r="K167" s="307"/>
      <c r="L167" s="307"/>
      <c r="M167" s="307"/>
      <c r="N167" s="307"/>
      <c r="O167" s="307"/>
      <c r="P167" s="307"/>
      <c r="Q167" s="307"/>
      <c r="R167" s="307"/>
      <c r="S167" s="307"/>
      <c r="T167" s="307"/>
      <c r="U167" s="307"/>
      <c r="V167" s="307"/>
      <c r="W167" s="307"/>
      <c r="X167" s="307"/>
      <c r="Y167" s="307"/>
    </row>
    <row r="168" spans="7:25" ht="14.25" customHeight="1" x14ac:dyDescent="0.25">
      <c r="G168" s="307"/>
      <c r="H168" s="307"/>
      <c r="I168" s="307"/>
      <c r="J168" s="307"/>
      <c r="K168" s="307"/>
      <c r="L168" s="307"/>
      <c r="M168" s="307"/>
      <c r="N168" s="307"/>
      <c r="O168" s="307"/>
      <c r="P168" s="307"/>
      <c r="Q168" s="307"/>
      <c r="R168" s="307"/>
      <c r="S168" s="307"/>
      <c r="T168" s="307"/>
      <c r="U168" s="307"/>
      <c r="V168" s="307"/>
      <c r="W168" s="307"/>
      <c r="X168" s="307"/>
      <c r="Y168" s="307"/>
    </row>
    <row r="169" spans="7:25" ht="14.25" customHeight="1" x14ac:dyDescent="0.25">
      <c r="G169" s="307"/>
      <c r="H169" s="307"/>
      <c r="I169" s="307"/>
      <c r="J169" s="307"/>
      <c r="K169" s="307"/>
      <c r="L169" s="307"/>
      <c r="M169" s="307"/>
      <c r="N169" s="307"/>
      <c r="O169" s="307"/>
      <c r="P169" s="307"/>
      <c r="Q169" s="307"/>
      <c r="R169" s="307"/>
      <c r="S169" s="307"/>
      <c r="T169" s="307"/>
      <c r="U169" s="307"/>
      <c r="V169" s="307"/>
      <c r="W169" s="307"/>
      <c r="X169" s="307"/>
      <c r="Y169" s="307"/>
    </row>
    <row r="170" spans="7:25" ht="14.25" customHeight="1" x14ac:dyDescent="0.25">
      <c r="G170" s="307"/>
      <c r="H170" s="307"/>
      <c r="I170" s="307"/>
      <c r="J170" s="307"/>
      <c r="K170" s="307"/>
      <c r="L170" s="307"/>
      <c r="M170" s="307"/>
      <c r="N170" s="307"/>
      <c r="O170" s="307"/>
      <c r="P170" s="307"/>
      <c r="Q170" s="307"/>
      <c r="R170" s="307"/>
      <c r="S170" s="307"/>
      <c r="T170" s="307"/>
      <c r="U170" s="307"/>
      <c r="V170" s="307"/>
      <c r="W170" s="307"/>
      <c r="X170" s="307"/>
      <c r="Y170" s="307"/>
    </row>
    <row r="171" spans="7:25" ht="14.25" customHeight="1" x14ac:dyDescent="0.25">
      <c r="G171" s="307"/>
      <c r="H171" s="307"/>
      <c r="I171" s="307"/>
      <c r="J171" s="307"/>
      <c r="K171" s="307"/>
      <c r="L171" s="307"/>
      <c r="M171" s="307"/>
      <c r="N171" s="307"/>
      <c r="O171" s="307"/>
      <c r="P171" s="307"/>
      <c r="Q171" s="307"/>
      <c r="R171" s="307"/>
      <c r="S171" s="307"/>
      <c r="T171" s="307"/>
      <c r="U171" s="307"/>
      <c r="V171" s="307"/>
      <c r="W171" s="307"/>
      <c r="X171" s="307"/>
      <c r="Y171" s="307"/>
    </row>
    <row r="172" spans="7:25" ht="14.25" customHeight="1" x14ac:dyDescent="0.25">
      <c r="G172" s="307"/>
      <c r="H172" s="307"/>
      <c r="I172" s="307"/>
      <c r="J172" s="307"/>
      <c r="K172" s="307"/>
      <c r="L172" s="307"/>
      <c r="M172" s="307"/>
      <c r="N172" s="307"/>
      <c r="O172" s="307"/>
      <c r="P172" s="307"/>
      <c r="Q172" s="307"/>
      <c r="R172" s="307"/>
      <c r="S172" s="307"/>
      <c r="T172" s="307"/>
      <c r="U172" s="307"/>
      <c r="V172" s="307"/>
      <c r="W172" s="307"/>
      <c r="X172" s="307"/>
      <c r="Y172" s="307"/>
    </row>
    <row r="173" spans="7:25" ht="14.25" customHeight="1" x14ac:dyDescent="0.25">
      <c r="G173" s="307"/>
      <c r="H173" s="307"/>
      <c r="I173" s="307"/>
      <c r="J173" s="307"/>
      <c r="K173" s="307"/>
      <c r="L173" s="307"/>
      <c r="M173" s="307"/>
      <c r="N173" s="307"/>
      <c r="O173" s="307"/>
      <c r="P173" s="307"/>
      <c r="Q173" s="307"/>
      <c r="R173" s="307"/>
      <c r="S173" s="307"/>
      <c r="T173" s="307"/>
      <c r="U173" s="307"/>
      <c r="V173" s="307"/>
      <c r="W173" s="307"/>
      <c r="X173" s="307"/>
      <c r="Y173" s="307"/>
    </row>
    <row r="174" spans="7:25" ht="14.25" customHeight="1" x14ac:dyDescent="0.25">
      <c r="G174" s="307"/>
      <c r="H174" s="307"/>
      <c r="I174" s="307"/>
      <c r="J174" s="307"/>
      <c r="K174" s="307"/>
      <c r="L174" s="307"/>
      <c r="M174" s="307"/>
      <c r="N174" s="307"/>
      <c r="O174" s="307"/>
      <c r="P174" s="307"/>
      <c r="Q174" s="307"/>
      <c r="R174" s="307"/>
      <c r="S174" s="307"/>
      <c r="T174" s="307"/>
      <c r="U174" s="307"/>
      <c r="V174" s="307"/>
      <c r="W174" s="307"/>
      <c r="X174" s="307"/>
      <c r="Y174" s="307"/>
    </row>
    <row r="175" spans="7:25" ht="14.25" customHeight="1" x14ac:dyDescent="0.25">
      <c r="G175" s="307"/>
      <c r="H175" s="307"/>
      <c r="I175" s="307"/>
      <c r="J175" s="307"/>
      <c r="K175" s="307"/>
      <c r="L175" s="307"/>
      <c r="M175" s="307"/>
      <c r="N175" s="307"/>
      <c r="O175" s="307"/>
      <c r="P175" s="307"/>
      <c r="Q175" s="307"/>
      <c r="R175" s="307"/>
      <c r="S175" s="307"/>
      <c r="T175" s="307"/>
      <c r="U175" s="307"/>
      <c r="V175" s="307"/>
      <c r="W175" s="307"/>
      <c r="X175" s="307"/>
      <c r="Y175" s="307"/>
    </row>
    <row r="176" spans="7:25" ht="14.25" customHeight="1" x14ac:dyDescent="0.25">
      <c r="G176" s="307"/>
      <c r="H176" s="307"/>
      <c r="I176" s="307"/>
      <c r="J176" s="307"/>
      <c r="K176" s="307"/>
      <c r="L176" s="307"/>
      <c r="M176" s="307"/>
      <c r="N176" s="307"/>
      <c r="O176" s="307"/>
      <c r="P176" s="307"/>
      <c r="Q176" s="307"/>
      <c r="R176" s="307"/>
      <c r="S176" s="307"/>
      <c r="T176" s="307"/>
      <c r="U176" s="307"/>
      <c r="V176" s="307"/>
      <c r="W176" s="307"/>
      <c r="X176" s="307"/>
      <c r="Y176" s="307"/>
    </row>
    <row r="177" spans="7:25" ht="14.25" customHeight="1" x14ac:dyDescent="0.25">
      <c r="G177" s="307"/>
      <c r="H177" s="307"/>
      <c r="I177" s="307"/>
      <c r="J177" s="307"/>
      <c r="K177" s="307"/>
      <c r="L177" s="307"/>
      <c r="M177" s="307"/>
      <c r="N177" s="307"/>
      <c r="O177" s="307"/>
      <c r="P177" s="307"/>
      <c r="Q177" s="307"/>
      <c r="R177" s="307"/>
      <c r="S177" s="307"/>
      <c r="T177" s="307"/>
      <c r="U177" s="307"/>
      <c r="V177" s="307"/>
      <c r="W177" s="307"/>
      <c r="X177" s="307"/>
      <c r="Y177" s="307"/>
    </row>
    <row r="178" spans="7:25" ht="14.25" customHeight="1" x14ac:dyDescent="0.25">
      <c r="G178" s="307"/>
      <c r="H178" s="307"/>
      <c r="I178" s="307"/>
      <c r="J178" s="307"/>
      <c r="K178" s="307"/>
      <c r="L178" s="307"/>
      <c r="M178" s="307"/>
      <c r="N178" s="307"/>
      <c r="O178" s="307"/>
      <c r="P178" s="307"/>
      <c r="Q178" s="307"/>
      <c r="R178" s="307"/>
      <c r="S178" s="307"/>
      <c r="T178" s="307"/>
      <c r="U178" s="307"/>
      <c r="V178" s="307"/>
      <c r="W178" s="307"/>
      <c r="X178" s="307"/>
      <c r="Y178" s="307"/>
    </row>
    <row r="179" spans="7:25" ht="14.25" customHeight="1" x14ac:dyDescent="0.25">
      <c r="G179" s="307"/>
      <c r="H179" s="307"/>
      <c r="I179" s="307"/>
      <c r="J179" s="307"/>
      <c r="K179" s="307"/>
      <c r="L179" s="307"/>
      <c r="M179" s="307"/>
      <c r="N179" s="307"/>
      <c r="O179" s="307"/>
      <c r="P179" s="307"/>
      <c r="Q179" s="307"/>
      <c r="R179" s="307"/>
      <c r="S179" s="307"/>
      <c r="T179" s="307"/>
      <c r="U179" s="307"/>
      <c r="V179" s="307"/>
      <c r="W179" s="307"/>
      <c r="X179" s="307"/>
      <c r="Y179" s="307"/>
    </row>
    <row r="180" spans="7:25" ht="14.25" customHeight="1" x14ac:dyDescent="0.25">
      <c r="G180" s="307"/>
      <c r="H180" s="307"/>
      <c r="I180" s="307"/>
      <c r="J180" s="307"/>
      <c r="K180" s="307"/>
      <c r="L180" s="307"/>
      <c r="M180" s="307"/>
      <c r="N180" s="307"/>
      <c r="O180" s="307"/>
      <c r="P180" s="307"/>
      <c r="Q180" s="307"/>
      <c r="R180" s="307"/>
      <c r="S180" s="307"/>
      <c r="T180" s="307"/>
      <c r="U180" s="307"/>
      <c r="V180" s="307"/>
      <c r="W180" s="307"/>
      <c r="X180" s="307"/>
      <c r="Y180" s="307"/>
    </row>
    <row r="181" spans="7:25" ht="14.25" customHeight="1" x14ac:dyDescent="0.25">
      <c r="G181" s="307"/>
      <c r="H181" s="307"/>
      <c r="I181" s="307"/>
      <c r="J181" s="307"/>
      <c r="K181" s="307"/>
      <c r="L181" s="307"/>
      <c r="M181" s="307"/>
      <c r="N181" s="307"/>
      <c r="O181" s="307"/>
      <c r="P181" s="307"/>
      <c r="Q181" s="307"/>
      <c r="R181" s="307"/>
      <c r="S181" s="307"/>
      <c r="T181" s="307"/>
      <c r="U181" s="307"/>
      <c r="V181" s="307"/>
      <c r="W181" s="307"/>
      <c r="X181" s="307"/>
      <c r="Y181" s="307"/>
    </row>
    <row r="182" spans="7:25" ht="14.25" customHeight="1" x14ac:dyDescent="0.25">
      <c r="G182" s="307"/>
      <c r="H182" s="307"/>
      <c r="I182" s="307"/>
      <c r="J182" s="307"/>
      <c r="K182" s="307"/>
      <c r="L182" s="307"/>
      <c r="M182" s="307"/>
      <c r="N182" s="307"/>
      <c r="O182" s="307"/>
      <c r="P182" s="307"/>
      <c r="Q182" s="307"/>
      <c r="R182" s="307"/>
      <c r="S182" s="307"/>
      <c r="T182" s="307"/>
      <c r="U182" s="307"/>
      <c r="V182" s="307"/>
      <c r="W182" s="307"/>
      <c r="X182" s="307"/>
      <c r="Y182" s="307"/>
    </row>
    <row r="183" spans="7:25" ht="14.25" customHeight="1" x14ac:dyDescent="0.25">
      <c r="G183" s="307"/>
      <c r="H183" s="307"/>
      <c r="I183" s="307"/>
      <c r="J183" s="307"/>
      <c r="K183" s="307"/>
      <c r="L183" s="307"/>
      <c r="M183" s="307"/>
      <c r="N183" s="307"/>
      <c r="O183" s="307"/>
      <c r="P183" s="307"/>
      <c r="Q183" s="307"/>
      <c r="R183" s="307"/>
      <c r="S183" s="307"/>
      <c r="T183" s="307"/>
      <c r="U183" s="307"/>
      <c r="V183" s="307"/>
      <c r="W183" s="307"/>
      <c r="X183" s="307"/>
      <c r="Y183" s="307"/>
    </row>
    <row r="184" spans="7:25" ht="14.25" customHeight="1" x14ac:dyDescent="0.25">
      <c r="G184" s="307"/>
      <c r="H184" s="307"/>
      <c r="I184" s="307"/>
      <c r="J184" s="307"/>
      <c r="K184" s="307"/>
      <c r="L184" s="307"/>
      <c r="M184" s="307"/>
      <c r="N184" s="307"/>
      <c r="O184" s="307"/>
      <c r="P184" s="307"/>
      <c r="Q184" s="307"/>
      <c r="R184" s="307"/>
      <c r="S184" s="307"/>
      <c r="T184" s="307"/>
      <c r="U184" s="307"/>
      <c r="V184" s="307"/>
      <c r="W184" s="307"/>
      <c r="X184" s="307"/>
      <c r="Y184" s="307"/>
    </row>
    <row r="185" spans="7:25" ht="14.25" customHeight="1" x14ac:dyDescent="0.25">
      <c r="G185" s="307"/>
      <c r="H185" s="307"/>
      <c r="I185" s="307"/>
      <c r="J185" s="307"/>
      <c r="K185" s="307"/>
      <c r="L185" s="307"/>
      <c r="M185" s="307"/>
      <c r="N185" s="307"/>
      <c r="O185" s="307"/>
      <c r="P185" s="307"/>
      <c r="Q185" s="307"/>
      <c r="R185" s="307"/>
      <c r="S185" s="307"/>
      <c r="T185" s="307"/>
      <c r="U185" s="307"/>
      <c r="V185" s="307"/>
      <c r="W185" s="307"/>
      <c r="X185" s="307"/>
      <c r="Y185" s="307"/>
    </row>
    <row r="186" spans="7:25" ht="14.25" customHeight="1" x14ac:dyDescent="0.25">
      <c r="G186" s="307"/>
      <c r="H186" s="307"/>
      <c r="I186" s="307"/>
      <c r="J186" s="307"/>
      <c r="K186" s="307"/>
      <c r="L186" s="307"/>
      <c r="M186" s="307"/>
      <c r="N186" s="307"/>
      <c r="O186" s="307"/>
      <c r="P186" s="307"/>
      <c r="Q186" s="307"/>
      <c r="R186" s="307"/>
      <c r="S186" s="307"/>
      <c r="T186" s="307"/>
      <c r="U186" s="307"/>
      <c r="V186" s="307"/>
      <c r="W186" s="307"/>
      <c r="X186" s="307"/>
      <c r="Y186" s="307"/>
    </row>
    <row r="187" spans="7:25" ht="14.25" customHeight="1" x14ac:dyDescent="0.25">
      <c r="G187" s="307"/>
      <c r="H187" s="307"/>
      <c r="I187" s="307"/>
      <c r="J187" s="307"/>
      <c r="K187" s="307"/>
      <c r="L187" s="307"/>
      <c r="M187" s="307"/>
      <c r="N187" s="307"/>
      <c r="O187" s="307"/>
      <c r="P187" s="307"/>
      <c r="Q187" s="307"/>
      <c r="R187" s="307"/>
      <c r="S187" s="307"/>
      <c r="T187" s="307"/>
      <c r="U187" s="307"/>
      <c r="V187" s="307"/>
      <c r="W187" s="307"/>
      <c r="X187" s="307"/>
      <c r="Y187" s="307"/>
    </row>
    <row r="188" spans="7:25" ht="14.25" customHeight="1" x14ac:dyDescent="0.25">
      <c r="G188" s="307"/>
      <c r="H188" s="307"/>
      <c r="I188" s="307"/>
      <c r="J188" s="307"/>
      <c r="K188" s="307"/>
      <c r="L188" s="307"/>
      <c r="M188" s="307"/>
      <c r="N188" s="307"/>
      <c r="O188" s="307"/>
      <c r="P188" s="307"/>
      <c r="Q188" s="307"/>
      <c r="R188" s="307"/>
      <c r="S188" s="307"/>
      <c r="T188" s="307"/>
      <c r="U188" s="307"/>
      <c r="V188" s="307"/>
      <c r="W188" s="307"/>
      <c r="X188" s="307"/>
      <c r="Y188" s="307"/>
    </row>
    <row r="189" spans="7:25" ht="14.25" customHeight="1" x14ac:dyDescent="0.25">
      <c r="G189" s="307"/>
      <c r="H189" s="307"/>
      <c r="I189" s="307"/>
      <c r="J189" s="307"/>
      <c r="K189" s="307"/>
      <c r="L189" s="307"/>
      <c r="M189" s="307"/>
      <c r="N189" s="307"/>
      <c r="O189" s="307"/>
      <c r="P189" s="307"/>
      <c r="Q189" s="307"/>
      <c r="R189" s="307"/>
      <c r="S189" s="307"/>
      <c r="T189" s="307"/>
      <c r="U189" s="307"/>
      <c r="V189" s="307"/>
      <c r="W189" s="307"/>
      <c r="X189" s="307"/>
      <c r="Y189" s="307"/>
    </row>
    <row r="190" spans="7:25" ht="14.25" customHeight="1" x14ac:dyDescent="0.25">
      <c r="G190" s="307"/>
      <c r="H190" s="307"/>
      <c r="I190" s="307"/>
      <c r="J190" s="307"/>
      <c r="K190" s="307"/>
      <c r="L190" s="307"/>
      <c r="M190" s="307"/>
      <c r="N190" s="307"/>
      <c r="O190" s="307"/>
      <c r="P190" s="307"/>
      <c r="Q190" s="307"/>
      <c r="R190" s="307"/>
      <c r="S190" s="307"/>
      <c r="T190" s="307"/>
      <c r="U190" s="307"/>
      <c r="V190" s="307"/>
      <c r="W190" s="307"/>
      <c r="X190" s="307"/>
      <c r="Y190" s="307"/>
    </row>
    <row r="191" spans="7:25" ht="14.25" customHeight="1" x14ac:dyDescent="0.25">
      <c r="G191" s="307"/>
      <c r="H191" s="307"/>
      <c r="I191" s="307"/>
      <c r="J191" s="307"/>
      <c r="K191" s="307"/>
      <c r="L191" s="307"/>
      <c r="M191" s="307"/>
      <c r="N191" s="307"/>
      <c r="O191" s="307"/>
      <c r="P191" s="307"/>
      <c r="Q191" s="307"/>
      <c r="R191" s="307"/>
      <c r="S191" s="307"/>
      <c r="T191" s="307"/>
      <c r="U191" s="307"/>
      <c r="V191" s="307"/>
      <c r="W191" s="307"/>
      <c r="X191" s="307"/>
      <c r="Y191" s="307"/>
    </row>
    <row r="192" spans="7:25" ht="14.25" customHeight="1" x14ac:dyDescent="0.25">
      <c r="G192" s="307"/>
      <c r="H192" s="307"/>
      <c r="I192" s="307"/>
      <c r="J192" s="307"/>
      <c r="K192" s="307"/>
      <c r="L192" s="307"/>
      <c r="M192" s="307"/>
      <c r="N192" s="307"/>
      <c r="O192" s="307"/>
      <c r="P192" s="307"/>
      <c r="Q192" s="307"/>
      <c r="R192" s="307"/>
      <c r="S192" s="307"/>
      <c r="T192" s="307"/>
      <c r="U192" s="307"/>
      <c r="V192" s="307"/>
      <c r="W192" s="307"/>
      <c r="X192" s="307"/>
      <c r="Y192" s="307"/>
    </row>
    <row r="193" spans="7:25" ht="14.25" customHeight="1" x14ac:dyDescent="0.25">
      <c r="G193" s="307"/>
      <c r="H193" s="307"/>
      <c r="I193" s="307"/>
      <c r="J193" s="307"/>
      <c r="K193" s="307"/>
      <c r="L193" s="307"/>
      <c r="M193" s="307"/>
      <c r="N193" s="307"/>
      <c r="O193" s="307"/>
      <c r="P193" s="307"/>
      <c r="Q193" s="307"/>
      <c r="R193" s="307"/>
      <c r="S193" s="307"/>
      <c r="T193" s="307"/>
      <c r="U193" s="307"/>
      <c r="V193" s="307"/>
      <c r="W193" s="307"/>
      <c r="X193" s="307"/>
      <c r="Y193" s="307"/>
    </row>
    <row r="194" spans="7:25" ht="14.25" customHeight="1" x14ac:dyDescent="0.25">
      <c r="G194" s="307"/>
      <c r="H194" s="307"/>
      <c r="I194" s="307"/>
      <c r="J194" s="307"/>
      <c r="K194" s="307"/>
      <c r="L194" s="307"/>
      <c r="M194" s="307"/>
      <c r="N194" s="307"/>
      <c r="O194" s="307"/>
      <c r="P194" s="307"/>
      <c r="Q194" s="307"/>
      <c r="R194" s="307"/>
      <c r="S194" s="307"/>
      <c r="T194" s="307"/>
      <c r="U194" s="307"/>
      <c r="V194" s="307"/>
      <c r="W194" s="307"/>
      <c r="X194" s="307"/>
      <c r="Y194" s="307"/>
    </row>
    <row r="195" spans="7:25" ht="14.25" customHeight="1" x14ac:dyDescent="0.25">
      <c r="G195" s="307"/>
      <c r="H195" s="307"/>
      <c r="I195" s="307"/>
      <c r="J195" s="307"/>
      <c r="K195" s="307"/>
      <c r="L195" s="307"/>
      <c r="M195" s="307"/>
      <c r="N195" s="307"/>
      <c r="O195" s="307"/>
      <c r="P195" s="307"/>
      <c r="Q195" s="307"/>
      <c r="R195" s="307"/>
      <c r="S195" s="307"/>
      <c r="T195" s="307"/>
      <c r="U195" s="307"/>
      <c r="V195" s="307"/>
      <c r="W195" s="307"/>
      <c r="X195" s="307"/>
      <c r="Y195" s="307"/>
    </row>
    <row r="196" spans="7:25" ht="14.25" customHeight="1" x14ac:dyDescent="0.25">
      <c r="G196" s="307"/>
      <c r="H196" s="307"/>
      <c r="I196" s="307"/>
      <c r="J196" s="307"/>
      <c r="K196" s="307"/>
      <c r="L196" s="307"/>
      <c r="M196" s="307"/>
      <c r="N196" s="307"/>
      <c r="O196" s="307"/>
      <c r="P196" s="307"/>
      <c r="Q196" s="307"/>
      <c r="R196" s="307"/>
      <c r="S196" s="307"/>
      <c r="T196" s="307"/>
      <c r="U196" s="307"/>
      <c r="V196" s="307"/>
      <c r="W196" s="307"/>
      <c r="X196" s="307"/>
      <c r="Y196" s="307"/>
    </row>
    <row r="197" spans="7:25" ht="14.25" customHeight="1" x14ac:dyDescent="0.25">
      <c r="G197" s="307"/>
      <c r="H197" s="307"/>
      <c r="I197" s="307"/>
      <c r="J197" s="307"/>
      <c r="K197" s="307"/>
      <c r="L197" s="307"/>
      <c r="M197" s="307"/>
      <c r="N197" s="307"/>
      <c r="O197" s="307"/>
      <c r="P197" s="307"/>
      <c r="Q197" s="307"/>
      <c r="R197" s="307"/>
      <c r="S197" s="307"/>
      <c r="T197" s="307"/>
      <c r="U197" s="307"/>
      <c r="V197" s="307"/>
      <c r="W197" s="307"/>
      <c r="X197" s="307"/>
      <c r="Y197" s="307"/>
    </row>
    <row r="198" spans="7:25" ht="14.25" customHeight="1" x14ac:dyDescent="0.25">
      <c r="G198" s="307"/>
      <c r="H198" s="307"/>
      <c r="I198" s="307"/>
      <c r="J198" s="307"/>
      <c r="K198" s="307"/>
      <c r="L198" s="307"/>
      <c r="M198" s="307"/>
      <c r="N198" s="307"/>
      <c r="O198" s="307"/>
      <c r="P198" s="307"/>
      <c r="Q198" s="307"/>
      <c r="R198" s="307"/>
      <c r="S198" s="307"/>
      <c r="T198" s="307"/>
      <c r="U198" s="307"/>
      <c r="V198" s="307"/>
      <c r="W198" s="307"/>
      <c r="X198" s="307"/>
      <c r="Y198" s="307"/>
    </row>
    <row r="199" spans="7:25" ht="14.25" customHeight="1" x14ac:dyDescent="0.25">
      <c r="G199" s="307"/>
      <c r="H199" s="307"/>
      <c r="I199" s="307"/>
      <c r="J199" s="307"/>
      <c r="K199" s="307"/>
      <c r="L199" s="307"/>
      <c r="M199" s="307"/>
      <c r="N199" s="307"/>
      <c r="O199" s="307"/>
      <c r="P199" s="307"/>
      <c r="Q199" s="307"/>
      <c r="R199" s="307"/>
      <c r="S199" s="307"/>
      <c r="T199" s="307"/>
      <c r="U199" s="307"/>
      <c r="V199" s="307"/>
      <c r="W199" s="307"/>
      <c r="X199" s="307"/>
      <c r="Y199" s="307"/>
    </row>
    <row r="200" spans="7:25" ht="14.25" customHeight="1" x14ac:dyDescent="0.25">
      <c r="G200" s="307"/>
      <c r="H200" s="307"/>
      <c r="I200" s="307"/>
      <c r="J200" s="307"/>
      <c r="K200" s="307"/>
      <c r="L200" s="307"/>
      <c r="M200" s="307"/>
      <c r="N200" s="307"/>
      <c r="O200" s="307"/>
      <c r="P200" s="307"/>
      <c r="Q200" s="307"/>
      <c r="R200" s="307"/>
      <c r="S200" s="307"/>
      <c r="T200" s="307"/>
      <c r="U200" s="307"/>
      <c r="V200" s="307"/>
      <c r="W200" s="307"/>
      <c r="X200" s="307"/>
      <c r="Y200" s="307"/>
    </row>
  </sheetData>
  <mergeCells count="151">
    <mergeCell ref="B17:E17"/>
    <mergeCell ref="B30:E30"/>
    <mergeCell ref="B36:E36"/>
    <mergeCell ref="J26:X26"/>
    <mergeCell ref="AK37:AT37"/>
    <mergeCell ref="H39:I39"/>
    <mergeCell ref="H23:I23"/>
    <mergeCell ref="J37:X37"/>
    <mergeCell ref="B20:E20"/>
    <mergeCell ref="J27:X27"/>
    <mergeCell ref="H44:I44"/>
    <mergeCell ref="J35:X35"/>
    <mergeCell ref="AK38:AT38"/>
    <mergeCell ref="B12:E12"/>
    <mergeCell ref="H45:I45"/>
    <mergeCell ref="Y25:Z25"/>
    <mergeCell ref="J33:X33"/>
    <mergeCell ref="B13:E13"/>
    <mergeCell ref="Y33:Z33"/>
    <mergeCell ref="J34:X34"/>
    <mergeCell ref="H38:I38"/>
    <mergeCell ref="AK44:AT44"/>
    <mergeCell ref="Y37:Z37"/>
    <mergeCell ref="AK43:AT43"/>
    <mergeCell ref="H22:I22"/>
    <mergeCell ref="AA37:AJ37"/>
    <mergeCell ref="J23:X23"/>
    <mergeCell ref="H30:I30"/>
    <mergeCell ref="Y43:Z43"/>
    <mergeCell ref="H29:I29"/>
    <mergeCell ref="AA23:AT23"/>
    <mergeCell ref="H37:I37"/>
    <mergeCell ref="H33:I33"/>
    <mergeCell ref="B14:E14"/>
    <mergeCell ref="AK50:AT50"/>
    <mergeCell ref="J24:X24"/>
    <mergeCell ref="Y24:Z24"/>
    <mergeCell ref="AA49:AJ49"/>
    <mergeCell ref="Y45:Z45"/>
    <mergeCell ref="J44:X44"/>
    <mergeCell ref="AA45:AJ45"/>
    <mergeCell ref="AK45:AT45"/>
    <mergeCell ref="J28:X28"/>
    <mergeCell ref="Y31:Z31"/>
    <mergeCell ref="Y40:Z40"/>
    <mergeCell ref="AA39:AJ39"/>
    <mergeCell ref="AA25:AT25"/>
    <mergeCell ref="AA44:AJ44"/>
    <mergeCell ref="Y28:Z28"/>
    <mergeCell ref="Y32:Z32"/>
    <mergeCell ref="J40:X40"/>
    <mergeCell ref="AK48:AT48"/>
    <mergeCell ref="AA38:AJ38"/>
    <mergeCell ref="AA32:AT32"/>
    <mergeCell ref="Y47:Z47"/>
    <mergeCell ref="G9:Z11"/>
    <mergeCell ref="AK46:AT46"/>
    <mergeCell ref="AK40:AT40"/>
    <mergeCell ref="H50:I50"/>
    <mergeCell ref="AA29:AT29"/>
    <mergeCell ref="AA51:AJ51"/>
    <mergeCell ref="B32:E32"/>
    <mergeCell ref="H25:I25"/>
    <mergeCell ref="H34:I34"/>
    <mergeCell ref="B16:E16"/>
    <mergeCell ref="J32:X32"/>
    <mergeCell ref="H49:I49"/>
    <mergeCell ref="Y51:Z51"/>
    <mergeCell ref="B34:E34"/>
    <mergeCell ref="B28:E28"/>
    <mergeCell ref="B18:E18"/>
    <mergeCell ref="AA40:AJ40"/>
    <mergeCell ref="H28:I28"/>
    <mergeCell ref="Y27:Z27"/>
    <mergeCell ref="AK51:AT51"/>
    <mergeCell ref="Y23:Z23"/>
    <mergeCell ref="B19:E19"/>
    <mergeCell ref="H48:I48"/>
    <mergeCell ref="H35:I35"/>
    <mergeCell ref="Z57:AQ57"/>
    <mergeCell ref="J30:X30"/>
    <mergeCell ref="AA53:AJ53"/>
    <mergeCell ref="H57:Y57"/>
    <mergeCell ref="H53:Z53"/>
    <mergeCell ref="AA46:AJ46"/>
    <mergeCell ref="Y38:Z38"/>
    <mergeCell ref="G7:AR7"/>
    <mergeCell ref="Y26:Z26"/>
    <mergeCell ref="J47:X47"/>
    <mergeCell ref="AA43:AJ43"/>
    <mergeCell ref="AA52:AJ52"/>
    <mergeCell ref="J51:X51"/>
    <mergeCell ref="AK52:AT52"/>
    <mergeCell ref="AK49:AT49"/>
    <mergeCell ref="AA33:AT33"/>
    <mergeCell ref="Y50:Z50"/>
    <mergeCell ref="H52:I52"/>
    <mergeCell ref="J43:X43"/>
    <mergeCell ref="Y34:Z34"/>
    <mergeCell ref="AA26:AT26"/>
    <mergeCell ref="Y48:Z48"/>
    <mergeCell ref="H24:I24"/>
    <mergeCell ref="J38:X38"/>
    <mergeCell ref="Y52:Z52"/>
    <mergeCell ref="Y49:Z49"/>
    <mergeCell ref="AA27:AT27"/>
    <mergeCell ref="AA24:AT24"/>
    <mergeCell ref="AK53:AT53"/>
    <mergeCell ref="J50:X50"/>
    <mergeCell ref="H32:I32"/>
    <mergeCell ref="J46:X46"/>
    <mergeCell ref="AK47:AT47"/>
    <mergeCell ref="AA48:AJ48"/>
    <mergeCell ref="Y46:Z46"/>
    <mergeCell ref="AK39:AT39"/>
    <mergeCell ref="J52:X52"/>
    <mergeCell ref="H47:I47"/>
    <mergeCell ref="J39:X39"/>
    <mergeCell ref="AA35:AT35"/>
    <mergeCell ref="J48:X48"/>
    <mergeCell ref="H43:I43"/>
    <mergeCell ref="J49:X49"/>
    <mergeCell ref="AA50:AJ50"/>
    <mergeCell ref="J45:X45"/>
    <mergeCell ref="H40:I40"/>
    <mergeCell ref="Y39:Z39"/>
    <mergeCell ref="AA47:AJ47"/>
    <mergeCell ref="B10:E10"/>
    <mergeCell ref="H26:I26"/>
    <mergeCell ref="B4:E4"/>
    <mergeCell ref="Y35:Z35"/>
    <mergeCell ref="J25:X25"/>
    <mergeCell ref="Y44:Z44"/>
    <mergeCell ref="H46:I46"/>
    <mergeCell ref="AA34:AT34"/>
    <mergeCell ref="H51:I51"/>
    <mergeCell ref="H27:I27"/>
    <mergeCell ref="B8:E8"/>
    <mergeCell ref="AA31:AT31"/>
    <mergeCell ref="J29:X29"/>
    <mergeCell ref="B6:E6"/>
    <mergeCell ref="AA22:AT22"/>
    <mergeCell ref="B15:E15"/>
    <mergeCell ref="H31:I31"/>
    <mergeCell ref="AA28:AT28"/>
    <mergeCell ref="Y30:Z30"/>
    <mergeCell ref="Y29:Z29"/>
    <mergeCell ref="J22:X22"/>
    <mergeCell ref="AA30:AT30"/>
    <mergeCell ref="J31:X31"/>
    <mergeCell ref="Y22:Z22"/>
  </mergeCells>
  <hyperlinks>
    <hyperlink ref="B4" location="PANDUAN!A1" display="PANDUAN" xr:uid="{00000000-0004-0000-4F00-000000000000}"/>
    <hyperlink ref="B6" location="'EWS DIRECTORY'!A1" display="EWS DIRECTORY" xr:uid="{00000000-0004-0000-4F00-000001000000}"/>
    <hyperlink ref="B8" location="'DATA PEMICU'!A1" display="DATA PEMICU" xr:uid="{00000000-0004-0000-4F00-000002000000}"/>
    <hyperlink ref="B10" location="'DATA PENGUJI'!A1" display="DATA PENGUJI" xr:uid="{00000000-0004-0000-4F00-000003000000}"/>
    <hyperlink ref="B12" location="'MAIN LEVEL'!A1" display="MAIN LEVEL" xr:uid="{00000000-0004-0000-4F00-000004000000}"/>
  </hyperlinks>
  <pageMargins left="0.51181102362204722" right="0.15748031496062989" top="0.55118110236220474" bottom="0.55118110236220474" header="0" footer="0"/>
  <pageSetup paperSize="9" scale="60" orientation="landscape"/>
  <headerFooter>
    <oddFooter>&amp;Rhalaman &amp;P dari</oddFooter>
  </headerFooter>
  <legacyDrawing r:id="rId1"/>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Sheet346">
    <tabColor theme="4" tint="-0.249977111117893"/>
  </sheetPr>
  <dimension ref="A1:BO44"/>
  <sheetViews>
    <sheetView topLeftCell="E3" zoomScaleNormal="100" workbookViewId="0">
      <selection activeCell="AQ18" sqref="AQ18:AU18"/>
    </sheetView>
  </sheetViews>
  <sheetFormatPr defaultColWidth="3.88671875" defaultRowHeight="13.8" x14ac:dyDescent="0.25"/>
  <cols>
    <col min="1" max="1" width="0" style="110" hidden="1"/>
    <col min="2" max="5" width="3.88671875" style="177" customWidth="1"/>
    <col min="6" max="6" width="3.88671875" style="110" customWidth="1"/>
  </cols>
  <sheetData>
    <row r="1" spans="2:67" x14ac:dyDescent="0.25">
      <c r="G1" s="178"/>
      <c r="H1" s="55"/>
      <c r="I1" s="55"/>
      <c r="J1" s="55"/>
      <c r="K1" s="55"/>
      <c r="L1" s="55"/>
      <c r="M1" s="55"/>
      <c r="N1" s="55"/>
    </row>
    <row r="2" spans="2:67" x14ac:dyDescent="0.25">
      <c r="G2" s="55" t="s">
        <v>1674</v>
      </c>
      <c r="H2" s="55"/>
      <c r="I2" s="55"/>
      <c r="J2" s="55"/>
      <c r="K2" s="55"/>
      <c r="L2" s="55"/>
      <c r="M2" s="55"/>
      <c r="N2" s="55"/>
    </row>
    <row r="3" spans="2:67" x14ac:dyDescent="0.25">
      <c r="B3" s="111"/>
      <c r="C3" s="111"/>
      <c r="D3" s="111"/>
      <c r="E3" s="111"/>
      <c r="G3" s="55"/>
      <c r="H3" s="55"/>
      <c r="I3" s="55"/>
      <c r="J3" s="55"/>
      <c r="K3" s="55"/>
      <c r="L3" s="55"/>
      <c r="M3" s="55"/>
      <c r="N3" s="55"/>
    </row>
    <row r="4" spans="2:67" x14ac:dyDescent="0.25">
      <c r="B4" s="762" t="s">
        <v>79</v>
      </c>
      <c r="C4" s="761"/>
      <c r="D4" s="761"/>
      <c r="E4" s="761"/>
      <c r="G4" s="55"/>
      <c r="H4" s="55"/>
      <c r="I4" s="55"/>
      <c r="J4" s="55"/>
      <c r="K4" s="55"/>
      <c r="L4" s="55"/>
      <c r="M4" s="55"/>
      <c r="N4" s="55"/>
    </row>
    <row r="5" spans="2:67" x14ac:dyDescent="0.25">
      <c r="B5" s="111"/>
      <c r="C5" s="111"/>
      <c r="D5" s="111"/>
      <c r="E5" s="111"/>
      <c r="G5" s="55"/>
      <c r="H5" s="55"/>
      <c r="I5" s="55"/>
      <c r="J5" s="55"/>
      <c r="K5" s="55"/>
      <c r="L5" s="55"/>
      <c r="M5" s="55"/>
      <c r="N5" s="55"/>
    </row>
    <row r="6" spans="2:67" x14ac:dyDescent="0.25">
      <c r="B6" s="762" t="s">
        <v>87</v>
      </c>
      <c r="C6" s="761"/>
      <c r="D6" s="761"/>
      <c r="E6" s="761"/>
      <c r="G6" s="55"/>
      <c r="H6" s="55"/>
      <c r="I6" s="55"/>
      <c r="J6" s="55"/>
      <c r="K6" s="55"/>
      <c r="L6" s="55"/>
      <c r="M6" s="55"/>
      <c r="N6" s="55"/>
    </row>
    <row r="7" spans="2:67" x14ac:dyDescent="0.25">
      <c r="B7" s="111"/>
      <c r="C7" s="111"/>
      <c r="D7" s="111"/>
      <c r="E7" s="111"/>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58"/>
      <c r="AU7" s="58"/>
      <c r="AV7" s="58"/>
      <c r="AW7" s="58"/>
      <c r="AX7" s="58"/>
      <c r="AY7" s="58"/>
      <c r="AZ7" s="58"/>
      <c r="BA7" s="58"/>
      <c r="BB7" s="58"/>
      <c r="BC7" s="58"/>
      <c r="BD7" s="58"/>
      <c r="BE7" s="58"/>
      <c r="BF7" s="58"/>
      <c r="BG7" s="58"/>
      <c r="BH7" s="58"/>
      <c r="BI7" s="58"/>
      <c r="BJ7" s="58"/>
      <c r="BK7" s="58"/>
      <c r="BL7" s="58"/>
      <c r="BM7" s="58"/>
      <c r="BN7" s="58"/>
      <c r="BO7" s="58"/>
    </row>
    <row r="8" spans="2:67" x14ac:dyDescent="0.25">
      <c r="B8" s="762" t="s">
        <v>94</v>
      </c>
      <c r="C8" s="761"/>
      <c r="D8" s="761"/>
      <c r="E8" s="761"/>
      <c r="G8" s="55"/>
      <c r="H8" s="55"/>
      <c r="I8" s="55"/>
      <c r="J8" s="55"/>
      <c r="K8" s="55"/>
      <c r="L8" s="55"/>
      <c r="M8" s="55"/>
      <c r="N8" s="55"/>
    </row>
    <row r="9" spans="2:67" ht="14.4" customHeight="1" x14ac:dyDescent="0.25">
      <c r="B9" s="111"/>
      <c r="C9" s="111"/>
      <c r="D9" s="111"/>
      <c r="E9" s="111"/>
      <c r="G9" s="999" t="str">
        <f>"Rincian "&amp;'C-2'!G9&amp;" "&amp;'C-2-1'!M26</f>
        <v>Rincian Biaya Transportasi Berdasarkan Bahan Bukti Pidana</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303"/>
    </row>
    <row r="10" spans="2:67" x14ac:dyDescent="0.25">
      <c r="B10" s="762" t="s">
        <v>101</v>
      </c>
      <c r="C10" s="761"/>
      <c r="D10" s="761"/>
      <c r="E10" s="761"/>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304"/>
    </row>
    <row r="11" spans="2:67"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305"/>
    </row>
    <row r="12" spans="2:67" x14ac:dyDescent="0.25">
      <c r="B12" s="762" t="s">
        <v>106</v>
      </c>
      <c r="C12" s="761"/>
      <c r="D12" s="761"/>
      <c r="E12" s="761"/>
      <c r="G12" s="254"/>
      <c r="H12" s="254"/>
      <c r="I12" s="254"/>
      <c r="J12" s="254"/>
      <c r="K12" s="254"/>
      <c r="L12" s="254"/>
      <c r="M12" s="254"/>
      <c r="N12" s="254"/>
    </row>
    <row r="13" spans="2:67" ht="14.25" customHeight="1" x14ac:dyDescent="0.25">
      <c r="B13" s="962" t="str">
        <f>HYPERLINK("#'"&amp;'EWS DIRECTORY'!$J$74&amp;"'!A1",'EWS DIRECTORY'!$J$74)</f>
        <v>C-2</v>
      </c>
      <c r="C13" s="761"/>
      <c r="D13" s="761"/>
      <c r="E13" s="761"/>
      <c r="G13" s="55" t="s">
        <v>1680</v>
      </c>
      <c r="H13" s="55"/>
      <c r="I13" s="254"/>
      <c r="J13" s="254"/>
      <c r="K13" s="254"/>
      <c r="L13" s="254"/>
      <c r="M13" s="254"/>
      <c r="N13" s="254"/>
    </row>
    <row r="14" spans="2:67" x14ac:dyDescent="0.25">
      <c r="B14" s="931" t="str">
        <f>HYPERLINK("#'"&amp;'EWS DIRECTORY'!$J$75&amp;"'!A1",'EWS DIRECTORY'!$J$75)</f>
        <v>C-2-1</v>
      </c>
      <c r="C14" s="761"/>
      <c r="D14" s="761"/>
      <c r="E14" s="761"/>
      <c r="G14" s="55" t="s">
        <v>1681</v>
      </c>
      <c r="H14" s="55"/>
      <c r="I14" s="55"/>
      <c r="J14" s="254"/>
      <c r="K14" s="254"/>
      <c r="L14" s="254"/>
      <c r="M14" s="254"/>
      <c r="N14" s="254"/>
    </row>
    <row r="15" spans="2:67" ht="14.25" customHeight="1" x14ac:dyDescent="0.25">
      <c r="B15" s="929" t="str">
        <f>HYPERLINK("#'"&amp;'EWS DIRECTORY'!$J$76&amp;"'!A1",'EWS DIRECTORY'!$J$76)</f>
        <v>C-2-1-1</v>
      </c>
      <c r="C15" s="761"/>
      <c r="D15" s="761"/>
      <c r="E15" s="761"/>
      <c r="G15" s="55" t="s">
        <v>1744</v>
      </c>
      <c r="H15" s="55"/>
      <c r="I15" s="55" t="s">
        <v>1744</v>
      </c>
      <c r="J15" s="254"/>
      <c r="K15" s="254"/>
      <c r="L15" s="254"/>
      <c r="M15" s="254"/>
      <c r="N15" s="254"/>
    </row>
    <row r="16" spans="2:67" ht="14.25" customHeight="1" x14ac:dyDescent="0.25">
      <c r="B16" s="929" t="str">
        <f>HYPERLINK("#'"&amp;'EWS DIRECTORY'!$J$77&amp;"'!A1",'EWS DIRECTORY'!$J$77)</f>
        <v>C-2-1-2</v>
      </c>
      <c r="C16" s="761"/>
      <c r="D16" s="761"/>
      <c r="E16" s="761"/>
    </row>
    <row r="17" spans="2:42" ht="14.25" customHeight="1" x14ac:dyDescent="0.25">
      <c r="B17" s="929" t="str">
        <f>HYPERLINK("#'"&amp;'EWS DIRECTORY'!$J$78&amp;"'!A1",'EWS DIRECTORY'!$J$78)</f>
        <v>C-2-1-3</v>
      </c>
      <c r="C17" s="761"/>
      <c r="D17" s="761"/>
      <c r="E17" s="761"/>
      <c r="G17" s="55" t="s">
        <v>1798</v>
      </c>
    </row>
    <row r="18" spans="2:42" ht="14.25" customHeight="1" x14ac:dyDescent="0.25">
      <c r="B18" s="929" t="str">
        <f>HYPERLINK("#'"&amp;'EWS DIRECTORY'!$J$79&amp;"'!A1",'EWS DIRECTORY'!$J$79)</f>
        <v>C-2-1-4</v>
      </c>
      <c r="C18" s="761"/>
      <c r="D18" s="761"/>
      <c r="E18" s="761"/>
      <c r="G18" s="55"/>
    </row>
    <row r="19" spans="2:42" ht="12.75" customHeight="1" x14ac:dyDescent="0.25">
      <c r="B19" s="927" t="str">
        <f>HYPERLINK("#'"&amp;'EWS DIRECTORY'!$J$80&amp;"'!A1",'EWS DIRECTORY'!$J$80)</f>
        <v>C-2-1-5</v>
      </c>
      <c r="C19" s="761"/>
      <c r="D19" s="761"/>
      <c r="E19" s="761"/>
      <c r="G19" s="55"/>
      <c r="H19" s="1116" t="s">
        <v>1445</v>
      </c>
      <c r="I19" s="825"/>
      <c r="J19" s="1116" t="s">
        <v>1452</v>
      </c>
      <c r="K19" s="824"/>
      <c r="L19" s="824"/>
      <c r="M19" s="824"/>
      <c r="N19" s="824"/>
      <c r="O19" s="825"/>
      <c r="P19" s="1116" t="s">
        <v>1915</v>
      </c>
      <c r="Q19" s="824"/>
      <c r="R19" s="824"/>
      <c r="S19" s="824"/>
      <c r="T19" s="824"/>
      <c r="U19" s="825"/>
      <c r="V19" s="1116" t="s">
        <v>1916</v>
      </c>
      <c r="W19" s="824"/>
      <c r="X19" s="824"/>
      <c r="Y19" s="824"/>
      <c r="Z19" s="824"/>
      <c r="AA19" s="824"/>
      <c r="AB19" s="824"/>
      <c r="AC19" s="824"/>
      <c r="AD19" s="824"/>
      <c r="AE19" s="824"/>
      <c r="AF19" s="824"/>
      <c r="AG19" s="824"/>
      <c r="AH19" s="824"/>
      <c r="AI19" s="824"/>
      <c r="AJ19" s="824"/>
      <c r="AK19" s="825"/>
      <c r="AL19" s="1120" t="s">
        <v>1481</v>
      </c>
      <c r="AM19" s="1121"/>
      <c r="AN19" s="1121"/>
      <c r="AO19" s="1121"/>
      <c r="AP19" s="1122"/>
    </row>
    <row r="20" spans="2:42" ht="14.25" customHeight="1" x14ac:dyDescent="0.25">
      <c r="B20" s="929" t="str">
        <f>HYPERLINK("#'"&amp;'EWS DIRECTORY'!$J$81&amp;"'!A1",'EWS DIRECTORY'!$J$81)</f>
        <v>C-2-1-6</v>
      </c>
      <c r="C20" s="761"/>
      <c r="D20" s="761"/>
      <c r="E20" s="761"/>
      <c r="G20" s="55"/>
      <c r="H20" s="1117"/>
      <c r="I20" s="825"/>
      <c r="J20" s="1119"/>
      <c r="K20" s="824"/>
      <c r="L20" s="824"/>
      <c r="M20" s="824"/>
      <c r="N20" s="824"/>
      <c r="O20" s="825"/>
      <c r="P20" s="1117"/>
      <c r="Q20" s="824"/>
      <c r="R20" s="824"/>
      <c r="S20" s="824"/>
      <c r="T20" s="824"/>
      <c r="U20" s="825"/>
      <c r="V20" s="1117"/>
      <c r="W20" s="824"/>
      <c r="X20" s="824"/>
      <c r="Y20" s="824"/>
      <c r="Z20" s="824"/>
      <c r="AA20" s="824"/>
      <c r="AB20" s="824"/>
      <c r="AC20" s="824"/>
      <c r="AD20" s="824"/>
      <c r="AE20" s="824"/>
      <c r="AF20" s="824"/>
      <c r="AG20" s="824"/>
      <c r="AH20" s="824"/>
      <c r="AI20" s="824"/>
      <c r="AJ20" s="824"/>
      <c r="AK20" s="825"/>
      <c r="AL20" s="1063"/>
      <c r="AM20" s="764"/>
      <c r="AN20" s="764"/>
      <c r="AO20" s="764"/>
      <c r="AP20" s="765"/>
    </row>
    <row r="21" spans="2:42" ht="14.25" customHeight="1" x14ac:dyDescent="0.25">
      <c r="G21" s="55"/>
      <c r="H21" s="1117"/>
      <c r="I21" s="825"/>
      <c r="J21" s="1119"/>
      <c r="K21" s="824"/>
      <c r="L21" s="824"/>
      <c r="M21" s="824"/>
      <c r="N21" s="824"/>
      <c r="O21" s="825"/>
      <c r="P21" s="1117"/>
      <c r="Q21" s="824"/>
      <c r="R21" s="824"/>
      <c r="S21" s="824"/>
      <c r="T21" s="824"/>
      <c r="U21" s="825"/>
      <c r="V21" s="1117"/>
      <c r="W21" s="824"/>
      <c r="X21" s="824"/>
      <c r="Y21" s="824"/>
      <c r="Z21" s="824"/>
      <c r="AA21" s="824"/>
      <c r="AB21" s="824"/>
      <c r="AC21" s="824"/>
      <c r="AD21" s="824"/>
      <c r="AE21" s="824"/>
      <c r="AF21" s="824"/>
      <c r="AG21" s="824"/>
      <c r="AH21" s="824"/>
      <c r="AI21" s="824"/>
      <c r="AJ21" s="824"/>
      <c r="AK21" s="825"/>
      <c r="AL21" s="1063"/>
      <c r="AM21" s="764"/>
      <c r="AN21" s="764"/>
      <c r="AO21" s="764"/>
      <c r="AP21" s="765"/>
    </row>
    <row r="22" spans="2:42" ht="14.25" customHeight="1" x14ac:dyDescent="0.25">
      <c r="G22" s="55"/>
      <c r="H22" s="1117"/>
      <c r="I22" s="825"/>
      <c r="J22" s="1119"/>
      <c r="K22" s="824"/>
      <c r="L22" s="824"/>
      <c r="M22" s="824"/>
      <c r="N22" s="824"/>
      <c r="O22" s="825"/>
      <c r="P22" s="1117"/>
      <c r="Q22" s="824"/>
      <c r="R22" s="824"/>
      <c r="S22" s="824"/>
      <c r="T22" s="824"/>
      <c r="U22" s="825"/>
      <c r="V22" s="1117"/>
      <c r="W22" s="824"/>
      <c r="X22" s="824"/>
      <c r="Y22" s="824"/>
      <c r="Z22" s="824"/>
      <c r="AA22" s="824"/>
      <c r="AB22" s="824"/>
      <c r="AC22" s="824"/>
      <c r="AD22" s="824"/>
      <c r="AE22" s="824"/>
      <c r="AF22" s="824"/>
      <c r="AG22" s="824"/>
      <c r="AH22" s="824"/>
      <c r="AI22" s="824"/>
      <c r="AJ22" s="824"/>
      <c r="AK22" s="825"/>
      <c r="AL22" s="1063"/>
      <c r="AM22" s="764"/>
      <c r="AN22" s="764"/>
      <c r="AO22" s="764"/>
      <c r="AP22" s="765"/>
    </row>
    <row r="23" spans="2:42" ht="14.25" customHeight="1" x14ac:dyDescent="0.25">
      <c r="G23" s="55"/>
      <c r="H23" s="1117"/>
      <c r="I23" s="825"/>
      <c r="J23" s="1119"/>
      <c r="K23" s="824"/>
      <c r="L23" s="824"/>
      <c r="M23" s="824"/>
      <c r="N23" s="824"/>
      <c r="O23" s="825"/>
      <c r="P23" s="1117"/>
      <c r="Q23" s="824"/>
      <c r="R23" s="824"/>
      <c r="S23" s="824"/>
      <c r="T23" s="824"/>
      <c r="U23" s="825"/>
      <c r="V23" s="1117"/>
      <c r="W23" s="824"/>
      <c r="X23" s="824"/>
      <c r="Y23" s="824"/>
      <c r="Z23" s="824"/>
      <c r="AA23" s="824"/>
      <c r="AB23" s="824"/>
      <c r="AC23" s="824"/>
      <c r="AD23" s="824"/>
      <c r="AE23" s="824"/>
      <c r="AF23" s="824"/>
      <c r="AG23" s="824"/>
      <c r="AH23" s="824"/>
      <c r="AI23" s="824"/>
      <c r="AJ23" s="824"/>
      <c r="AK23" s="825"/>
      <c r="AL23" s="1063"/>
      <c r="AM23" s="764"/>
      <c r="AN23" s="764"/>
      <c r="AO23" s="764"/>
      <c r="AP23" s="765"/>
    </row>
    <row r="24" spans="2:42" ht="14.25" customHeight="1" x14ac:dyDescent="0.25">
      <c r="G24" s="55"/>
      <c r="H24" s="1117"/>
      <c r="I24" s="825"/>
      <c r="J24" s="1119"/>
      <c r="K24" s="824"/>
      <c r="L24" s="824"/>
      <c r="M24" s="824"/>
      <c r="N24" s="824"/>
      <c r="O24" s="825"/>
      <c r="P24" s="1117"/>
      <c r="Q24" s="824"/>
      <c r="R24" s="824"/>
      <c r="S24" s="824"/>
      <c r="T24" s="824"/>
      <c r="U24" s="825"/>
      <c r="V24" s="1117"/>
      <c r="W24" s="824"/>
      <c r="X24" s="824"/>
      <c r="Y24" s="824"/>
      <c r="Z24" s="824"/>
      <c r="AA24" s="824"/>
      <c r="AB24" s="824"/>
      <c r="AC24" s="824"/>
      <c r="AD24" s="824"/>
      <c r="AE24" s="824"/>
      <c r="AF24" s="824"/>
      <c r="AG24" s="824"/>
      <c r="AH24" s="824"/>
      <c r="AI24" s="824"/>
      <c r="AJ24" s="824"/>
      <c r="AK24" s="825"/>
      <c r="AL24" s="1063"/>
      <c r="AM24" s="764"/>
      <c r="AN24" s="764"/>
      <c r="AO24" s="764"/>
      <c r="AP24" s="765"/>
    </row>
    <row r="25" spans="2:42" ht="14.25" customHeight="1" x14ac:dyDescent="0.25">
      <c r="G25" s="55"/>
      <c r="H25" s="1117"/>
      <c r="I25" s="825"/>
      <c r="J25" s="1119"/>
      <c r="K25" s="824"/>
      <c r="L25" s="824"/>
      <c r="M25" s="824"/>
      <c r="N25" s="824"/>
      <c r="O25" s="825"/>
      <c r="P25" s="1117"/>
      <c r="Q25" s="824"/>
      <c r="R25" s="824"/>
      <c r="S25" s="824"/>
      <c r="T25" s="824"/>
      <c r="U25" s="825"/>
      <c r="V25" s="1117"/>
      <c r="W25" s="824"/>
      <c r="X25" s="824"/>
      <c r="Y25" s="824"/>
      <c r="Z25" s="824"/>
      <c r="AA25" s="824"/>
      <c r="AB25" s="824"/>
      <c r="AC25" s="824"/>
      <c r="AD25" s="824"/>
      <c r="AE25" s="824"/>
      <c r="AF25" s="824"/>
      <c r="AG25" s="824"/>
      <c r="AH25" s="824"/>
      <c r="AI25" s="824"/>
      <c r="AJ25" s="824"/>
      <c r="AK25" s="825"/>
      <c r="AL25" s="1063"/>
      <c r="AM25" s="764"/>
      <c r="AN25" s="764"/>
      <c r="AO25" s="764"/>
      <c r="AP25" s="765"/>
    </row>
    <row r="26" spans="2:42" ht="14.25" customHeight="1" x14ac:dyDescent="0.25">
      <c r="G26" s="55"/>
      <c r="H26" s="1117"/>
      <c r="I26" s="825"/>
      <c r="J26" s="1119"/>
      <c r="K26" s="824"/>
      <c r="L26" s="824"/>
      <c r="M26" s="824"/>
      <c r="N26" s="824"/>
      <c r="O26" s="825"/>
      <c r="P26" s="1117"/>
      <c r="Q26" s="824"/>
      <c r="R26" s="824"/>
      <c r="S26" s="824"/>
      <c r="T26" s="824"/>
      <c r="U26" s="825"/>
      <c r="V26" s="1117"/>
      <c r="W26" s="824"/>
      <c r="X26" s="824"/>
      <c r="Y26" s="824"/>
      <c r="Z26" s="824"/>
      <c r="AA26" s="824"/>
      <c r="AB26" s="824"/>
      <c r="AC26" s="824"/>
      <c r="AD26" s="824"/>
      <c r="AE26" s="824"/>
      <c r="AF26" s="824"/>
      <c r="AG26" s="824"/>
      <c r="AH26" s="824"/>
      <c r="AI26" s="824"/>
      <c r="AJ26" s="824"/>
      <c r="AK26" s="825"/>
      <c r="AL26" s="1063"/>
      <c r="AM26" s="764"/>
      <c r="AN26" s="764"/>
      <c r="AO26" s="764"/>
      <c r="AP26" s="765"/>
    </row>
    <row r="27" spans="2:42" x14ac:dyDescent="0.25">
      <c r="H27" s="1117"/>
      <c r="I27" s="825"/>
      <c r="J27" s="1119"/>
      <c r="K27" s="824"/>
      <c r="L27" s="824"/>
      <c r="M27" s="824"/>
      <c r="N27" s="824"/>
      <c r="O27" s="825"/>
      <c r="P27" s="1117"/>
      <c r="Q27" s="824"/>
      <c r="R27" s="824"/>
      <c r="S27" s="824"/>
      <c r="T27" s="824"/>
      <c r="U27" s="825"/>
      <c r="V27" s="1117"/>
      <c r="W27" s="824"/>
      <c r="X27" s="824"/>
      <c r="Y27" s="824"/>
      <c r="Z27" s="824"/>
      <c r="AA27" s="824"/>
      <c r="AB27" s="824"/>
      <c r="AC27" s="824"/>
      <c r="AD27" s="824"/>
      <c r="AE27" s="824"/>
      <c r="AF27" s="824"/>
      <c r="AG27" s="824"/>
      <c r="AH27" s="824"/>
      <c r="AI27" s="824"/>
      <c r="AJ27" s="824"/>
      <c r="AK27" s="825"/>
      <c r="AL27" s="1063"/>
      <c r="AM27" s="764"/>
      <c r="AN27" s="764"/>
      <c r="AO27" s="764"/>
      <c r="AP27" s="765"/>
    </row>
    <row r="28" spans="2:42" x14ac:dyDescent="0.25">
      <c r="B28" s="760"/>
      <c r="C28" s="761"/>
      <c r="D28" s="761"/>
      <c r="E28" s="761"/>
      <c r="H28" s="1117"/>
      <c r="I28" s="825"/>
      <c r="J28" s="1119"/>
      <c r="K28" s="824"/>
      <c r="L28" s="824"/>
      <c r="M28" s="824"/>
      <c r="N28" s="824"/>
      <c r="O28" s="825"/>
      <c r="P28" s="1117"/>
      <c r="Q28" s="824"/>
      <c r="R28" s="824"/>
      <c r="S28" s="824"/>
      <c r="T28" s="824"/>
      <c r="U28" s="825"/>
      <c r="V28" s="1117"/>
      <c r="W28" s="824"/>
      <c r="X28" s="824"/>
      <c r="Y28" s="824"/>
      <c r="Z28" s="824"/>
      <c r="AA28" s="824"/>
      <c r="AB28" s="824"/>
      <c r="AC28" s="824"/>
      <c r="AD28" s="824"/>
      <c r="AE28" s="824"/>
      <c r="AF28" s="824"/>
      <c r="AG28" s="824"/>
      <c r="AH28" s="824"/>
      <c r="AI28" s="824"/>
      <c r="AJ28" s="824"/>
      <c r="AK28" s="825"/>
      <c r="AL28" s="1063"/>
      <c r="AM28" s="764"/>
      <c r="AN28" s="764"/>
      <c r="AO28" s="764"/>
      <c r="AP28" s="765"/>
    </row>
    <row r="29" spans="2:42" x14ac:dyDescent="0.25">
      <c r="H29" s="1117"/>
      <c r="I29" s="825"/>
      <c r="J29" s="1119"/>
      <c r="K29" s="824"/>
      <c r="L29" s="824"/>
      <c r="M29" s="824"/>
      <c r="N29" s="824"/>
      <c r="O29" s="825"/>
      <c r="P29" s="1117"/>
      <c r="Q29" s="824"/>
      <c r="R29" s="824"/>
      <c r="S29" s="824"/>
      <c r="T29" s="824"/>
      <c r="U29" s="825"/>
      <c r="V29" s="1117"/>
      <c r="W29" s="824"/>
      <c r="X29" s="824"/>
      <c r="Y29" s="824"/>
      <c r="Z29" s="824"/>
      <c r="AA29" s="824"/>
      <c r="AB29" s="824"/>
      <c r="AC29" s="824"/>
      <c r="AD29" s="824"/>
      <c r="AE29" s="824"/>
      <c r="AF29" s="824"/>
      <c r="AG29" s="824"/>
      <c r="AH29" s="824"/>
      <c r="AI29" s="824"/>
      <c r="AJ29" s="824"/>
      <c r="AK29" s="825"/>
      <c r="AL29" s="1063"/>
      <c r="AM29" s="764"/>
      <c r="AN29" s="764"/>
      <c r="AO29" s="764"/>
      <c r="AP29" s="765"/>
    </row>
    <row r="30" spans="2:42" x14ac:dyDescent="0.25">
      <c r="B30" s="760"/>
      <c r="C30" s="761"/>
      <c r="D30" s="761"/>
      <c r="E30" s="761"/>
      <c r="H30" s="1117"/>
      <c r="I30" s="825"/>
      <c r="J30" s="1119"/>
      <c r="K30" s="824"/>
      <c r="L30" s="824"/>
      <c r="M30" s="824"/>
      <c r="N30" s="824"/>
      <c r="O30" s="825"/>
      <c r="P30" s="1117"/>
      <c r="Q30" s="824"/>
      <c r="R30" s="824"/>
      <c r="S30" s="824"/>
      <c r="T30" s="824"/>
      <c r="U30" s="825"/>
      <c r="V30" s="1117"/>
      <c r="W30" s="824"/>
      <c r="X30" s="824"/>
      <c r="Y30" s="824"/>
      <c r="Z30" s="824"/>
      <c r="AA30" s="824"/>
      <c r="AB30" s="824"/>
      <c r="AC30" s="824"/>
      <c r="AD30" s="824"/>
      <c r="AE30" s="824"/>
      <c r="AF30" s="824"/>
      <c r="AG30" s="824"/>
      <c r="AH30" s="824"/>
      <c r="AI30" s="824"/>
      <c r="AJ30" s="824"/>
      <c r="AK30" s="825"/>
      <c r="AL30" s="1063"/>
      <c r="AM30" s="764"/>
      <c r="AN30" s="764"/>
      <c r="AO30" s="764"/>
      <c r="AP30" s="765"/>
    </row>
    <row r="31" spans="2:42" x14ac:dyDescent="0.25">
      <c r="H31" s="1117"/>
      <c r="I31" s="825"/>
      <c r="J31" s="1119"/>
      <c r="K31" s="824"/>
      <c r="L31" s="824"/>
      <c r="M31" s="824"/>
      <c r="N31" s="824"/>
      <c r="O31" s="825"/>
      <c r="P31" s="1117"/>
      <c r="Q31" s="824"/>
      <c r="R31" s="824"/>
      <c r="S31" s="824"/>
      <c r="T31" s="824"/>
      <c r="U31" s="825"/>
      <c r="V31" s="1117"/>
      <c r="W31" s="824"/>
      <c r="X31" s="824"/>
      <c r="Y31" s="824"/>
      <c r="Z31" s="824"/>
      <c r="AA31" s="824"/>
      <c r="AB31" s="824"/>
      <c r="AC31" s="824"/>
      <c r="AD31" s="824"/>
      <c r="AE31" s="824"/>
      <c r="AF31" s="824"/>
      <c r="AG31" s="824"/>
      <c r="AH31" s="824"/>
      <c r="AI31" s="824"/>
      <c r="AJ31" s="824"/>
      <c r="AK31" s="825"/>
      <c r="AL31" s="1063"/>
      <c r="AM31" s="764"/>
      <c r="AN31" s="764"/>
      <c r="AO31" s="764"/>
      <c r="AP31" s="765"/>
    </row>
    <row r="32" spans="2:42" x14ac:dyDescent="0.25">
      <c r="B32" s="760"/>
      <c r="C32" s="761"/>
      <c r="D32" s="761"/>
      <c r="E32" s="761"/>
      <c r="H32" s="1117"/>
      <c r="I32" s="825"/>
      <c r="J32" s="1119"/>
      <c r="K32" s="824"/>
      <c r="L32" s="824"/>
      <c r="M32" s="824"/>
      <c r="N32" s="824"/>
      <c r="O32" s="825"/>
      <c r="P32" s="1117"/>
      <c r="Q32" s="824"/>
      <c r="R32" s="824"/>
      <c r="S32" s="824"/>
      <c r="T32" s="824"/>
      <c r="U32" s="825"/>
      <c r="V32" s="1117"/>
      <c r="W32" s="824"/>
      <c r="X32" s="824"/>
      <c r="Y32" s="824"/>
      <c r="Z32" s="824"/>
      <c r="AA32" s="824"/>
      <c r="AB32" s="824"/>
      <c r="AC32" s="824"/>
      <c r="AD32" s="824"/>
      <c r="AE32" s="824"/>
      <c r="AF32" s="824"/>
      <c r="AG32" s="824"/>
      <c r="AH32" s="824"/>
      <c r="AI32" s="824"/>
      <c r="AJ32" s="824"/>
      <c r="AK32" s="825"/>
      <c r="AL32" s="1063"/>
      <c r="AM32" s="764"/>
      <c r="AN32" s="764"/>
      <c r="AO32" s="764"/>
      <c r="AP32" s="765"/>
    </row>
    <row r="33" spans="2:43" x14ac:dyDescent="0.25">
      <c r="H33" s="1117"/>
      <c r="I33" s="825"/>
      <c r="J33" s="1119"/>
      <c r="K33" s="824"/>
      <c r="L33" s="824"/>
      <c r="M33" s="824"/>
      <c r="N33" s="824"/>
      <c r="O33" s="825"/>
      <c r="P33" s="1117"/>
      <c r="Q33" s="824"/>
      <c r="R33" s="824"/>
      <c r="S33" s="824"/>
      <c r="T33" s="824"/>
      <c r="U33" s="825"/>
      <c r="V33" s="1117"/>
      <c r="W33" s="824"/>
      <c r="X33" s="824"/>
      <c r="Y33" s="824"/>
      <c r="Z33" s="824"/>
      <c r="AA33" s="824"/>
      <c r="AB33" s="824"/>
      <c r="AC33" s="824"/>
      <c r="AD33" s="824"/>
      <c r="AE33" s="824"/>
      <c r="AF33" s="824"/>
      <c r="AG33" s="824"/>
      <c r="AH33" s="824"/>
      <c r="AI33" s="824"/>
      <c r="AJ33" s="824"/>
      <c r="AK33" s="825"/>
      <c r="AL33" s="1063"/>
      <c r="AM33" s="764"/>
      <c r="AN33" s="764"/>
      <c r="AO33" s="764"/>
      <c r="AP33" s="765"/>
    </row>
    <row r="34" spans="2:43" x14ac:dyDescent="0.25">
      <c r="B34" s="760"/>
      <c r="C34" s="761"/>
      <c r="D34" s="761"/>
      <c r="E34" s="761"/>
      <c r="H34" s="113"/>
      <c r="I34" s="114"/>
      <c r="J34" s="1161"/>
      <c r="K34" s="824"/>
      <c r="L34" s="824"/>
      <c r="M34" s="824"/>
      <c r="N34" s="824"/>
      <c r="O34" s="825"/>
      <c r="P34" s="1159"/>
      <c r="Q34" s="824"/>
      <c r="R34" s="824"/>
      <c r="S34" s="824"/>
      <c r="T34" s="824"/>
      <c r="U34" s="825"/>
      <c r="V34" s="1160"/>
      <c r="W34" s="824"/>
      <c r="X34" s="824"/>
      <c r="Y34" s="824"/>
      <c r="Z34" s="824"/>
      <c r="AA34" s="824"/>
      <c r="AB34" s="824"/>
      <c r="AC34" s="824"/>
      <c r="AD34" s="824"/>
      <c r="AE34" s="824"/>
      <c r="AF34" s="824"/>
      <c r="AG34" s="824"/>
      <c r="AH34" s="824"/>
      <c r="AI34" s="824"/>
      <c r="AJ34" s="824"/>
      <c r="AK34" s="1124"/>
      <c r="AL34" s="1065"/>
      <c r="AM34" s="764"/>
      <c r="AN34" s="764"/>
      <c r="AO34" s="764"/>
      <c r="AP34" s="765"/>
    </row>
    <row r="35" spans="2:43" x14ac:dyDescent="0.25">
      <c r="H35" s="1123" t="s">
        <v>1804</v>
      </c>
      <c r="I35" s="824"/>
      <c r="J35" s="824"/>
      <c r="K35" s="824"/>
      <c r="L35" s="824"/>
      <c r="M35" s="824"/>
      <c r="N35" s="824"/>
      <c r="O35" s="824"/>
      <c r="P35" s="824"/>
      <c r="Q35" s="824"/>
      <c r="R35" s="824"/>
      <c r="S35" s="824"/>
      <c r="T35" s="824"/>
      <c r="U35" s="824"/>
      <c r="V35" s="824"/>
      <c r="W35" s="824"/>
      <c r="X35" s="824"/>
      <c r="Y35" s="824"/>
      <c r="Z35" s="824"/>
      <c r="AA35" s="824"/>
      <c r="AB35" s="824"/>
      <c r="AC35" s="824"/>
      <c r="AD35" s="824"/>
      <c r="AE35" s="824"/>
      <c r="AF35" s="824"/>
      <c r="AG35" s="824"/>
      <c r="AH35" s="824"/>
      <c r="AI35" s="824"/>
      <c r="AJ35" s="824"/>
      <c r="AK35" s="1124"/>
      <c r="AL35" s="1063">
        <f>SUM(AL20:AP34)</f>
        <v>0</v>
      </c>
      <c r="AM35" s="764"/>
      <c r="AN35" s="764"/>
      <c r="AO35" s="764"/>
      <c r="AP35" s="765"/>
    </row>
    <row r="36" spans="2:43" x14ac:dyDescent="0.25">
      <c r="B36" s="760"/>
      <c r="C36" s="761"/>
      <c r="D36" s="761"/>
      <c r="E36" s="761"/>
    </row>
    <row r="37" spans="2:43" x14ac:dyDescent="0.25">
      <c r="H37" s="976" t="s">
        <v>1795</v>
      </c>
      <c r="I37" s="824"/>
      <c r="J37" s="824"/>
      <c r="K37" s="824"/>
      <c r="L37" s="824"/>
      <c r="M37" s="824"/>
      <c r="N37" s="824"/>
      <c r="O37" s="824"/>
      <c r="P37" s="824"/>
      <c r="Q37" s="824"/>
      <c r="R37" s="824"/>
      <c r="S37" s="824"/>
      <c r="T37" s="824"/>
      <c r="U37" s="824"/>
      <c r="V37" s="824"/>
      <c r="W37" s="824"/>
      <c r="X37" s="824"/>
      <c r="Y37" s="825"/>
      <c r="Z37" s="976" t="s">
        <v>1796</v>
      </c>
      <c r="AA37" s="824"/>
      <c r="AB37" s="824"/>
      <c r="AC37" s="824"/>
      <c r="AD37" s="824"/>
      <c r="AE37" s="824"/>
      <c r="AF37" s="824"/>
      <c r="AG37" s="824"/>
      <c r="AH37" s="824"/>
      <c r="AI37" s="824"/>
      <c r="AJ37" s="824"/>
      <c r="AK37" s="824"/>
      <c r="AL37" s="824"/>
      <c r="AM37" s="824"/>
      <c r="AN37" s="824"/>
      <c r="AO37" s="824"/>
      <c r="AP37" s="824"/>
      <c r="AQ37" s="825"/>
    </row>
    <row r="38" spans="2:43" x14ac:dyDescent="0.25">
      <c r="H38" s="257" t="s">
        <v>796</v>
      </c>
      <c r="I38" s="258"/>
      <c r="J38" s="258"/>
      <c r="K38" s="258"/>
      <c r="L38" s="258"/>
      <c r="M38" s="258"/>
      <c r="N38" s="258"/>
      <c r="O38" s="258"/>
      <c r="P38" s="258"/>
      <c r="Q38" s="259"/>
      <c r="R38" s="257" t="s">
        <v>1511</v>
      </c>
      <c r="S38" s="258"/>
      <c r="T38" s="258"/>
      <c r="U38" s="259"/>
      <c r="V38" s="257" t="s">
        <v>1510</v>
      </c>
      <c r="W38" s="258"/>
      <c r="X38" s="258"/>
      <c r="Y38" s="259"/>
      <c r="Z38" s="257" t="s">
        <v>796</v>
      </c>
      <c r="AA38" s="258"/>
      <c r="AB38" s="258"/>
      <c r="AC38" s="258"/>
      <c r="AD38" s="258"/>
      <c r="AE38" s="258"/>
      <c r="AF38" s="258"/>
      <c r="AG38" s="258"/>
      <c r="AH38" s="258"/>
      <c r="AI38" s="259"/>
      <c r="AJ38" s="257" t="s">
        <v>1511</v>
      </c>
      <c r="AK38" s="258"/>
      <c r="AL38" s="258"/>
      <c r="AM38" s="259"/>
      <c r="AN38" s="257" t="s">
        <v>1510</v>
      </c>
      <c r="AO38" s="258"/>
      <c r="AP38" s="258"/>
      <c r="AQ38" s="259"/>
    </row>
    <row r="39" spans="2:43" x14ac:dyDescent="0.25">
      <c r="H39" s="260"/>
      <c r="Q39" s="261"/>
      <c r="R39" s="260"/>
      <c r="U39" s="261"/>
      <c r="V39" s="260"/>
      <c r="Y39" s="261"/>
      <c r="Z39" s="260"/>
      <c r="AI39" s="261"/>
      <c r="AJ39" s="260"/>
      <c r="AM39" s="261"/>
      <c r="AN39" s="260"/>
      <c r="AQ39" s="261"/>
    </row>
    <row r="40" spans="2:43" x14ac:dyDescent="0.25">
      <c r="H40" s="260"/>
      <c r="Q40" s="261"/>
      <c r="R40" s="260"/>
      <c r="U40" s="261"/>
      <c r="V40" s="260"/>
      <c r="Y40" s="261"/>
      <c r="Z40" s="260"/>
      <c r="AI40" s="261"/>
      <c r="AJ40" s="260"/>
      <c r="AM40" s="261"/>
      <c r="AN40" s="260"/>
      <c r="AQ40" s="261"/>
    </row>
    <row r="41" spans="2:43" x14ac:dyDescent="0.25">
      <c r="H41" s="260"/>
      <c r="Q41" s="261"/>
      <c r="R41" s="260"/>
      <c r="U41" s="261"/>
      <c r="V41" s="260"/>
      <c r="Y41" s="261"/>
      <c r="Z41" s="260"/>
      <c r="AI41" s="261"/>
      <c r="AJ41" s="260"/>
      <c r="AM41" s="261"/>
      <c r="AN41" s="260"/>
      <c r="AQ41" s="261"/>
    </row>
    <row r="42" spans="2:43" x14ac:dyDescent="0.25">
      <c r="H42" s="260"/>
      <c r="Q42" s="261"/>
      <c r="R42" s="260"/>
      <c r="U42" s="261"/>
      <c r="V42" s="260"/>
      <c r="Y42" s="261"/>
      <c r="Z42" s="260"/>
      <c r="AI42" s="261"/>
      <c r="AJ42" s="260"/>
      <c r="AM42" s="261"/>
      <c r="AN42" s="260"/>
      <c r="AQ42" s="261"/>
    </row>
    <row r="43" spans="2:43" x14ac:dyDescent="0.25">
      <c r="H43" s="262"/>
      <c r="I43" s="263"/>
      <c r="J43" s="263"/>
      <c r="K43" s="263"/>
      <c r="L43" s="263"/>
      <c r="M43" s="263"/>
      <c r="N43" s="263"/>
      <c r="O43" s="263"/>
      <c r="P43" s="263"/>
      <c r="Q43" s="264"/>
      <c r="R43" s="262"/>
      <c r="S43" s="263"/>
      <c r="T43" s="263"/>
      <c r="U43" s="264"/>
      <c r="V43" s="262"/>
      <c r="W43" s="263"/>
      <c r="X43" s="263"/>
      <c r="Y43" s="264"/>
      <c r="Z43" s="262"/>
      <c r="AA43" s="263"/>
      <c r="AB43" s="263"/>
      <c r="AC43" s="263"/>
      <c r="AD43" s="263"/>
      <c r="AE43" s="263"/>
      <c r="AF43" s="263"/>
      <c r="AG43" s="263"/>
      <c r="AH43" s="263"/>
      <c r="AI43" s="264"/>
      <c r="AJ43" s="262"/>
      <c r="AK43" s="263"/>
      <c r="AL43" s="263"/>
      <c r="AM43" s="264"/>
      <c r="AN43" s="262"/>
      <c r="AO43" s="263"/>
      <c r="AP43" s="263"/>
      <c r="AQ43" s="264"/>
    </row>
    <row r="44" spans="2:43" x14ac:dyDescent="0.25">
      <c r="AM44" s="265" t="s">
        <v>1797</v>
      </c>
      <c r="AN44" s="55" t="str">
        <f>'C-2-1'!U26</f>
        <v>C-2-1-5</v>
      </c>
    </row>
  </sheetData>
  <mergeCells count="103">
    <mergeCell ref="G9:Z11"/>
    <mergeCell ref="B32:E32"/>
    <mergeCell ref="H25:I25"/>
    <mergeCell ref="P32:U32"/>
    <mergeCell ref="J32:O32"/>
    <mergeCell ref="B16:E16"/>
    <mergeCell ref="V21:AK21"/>
    <mergeCell ref="P23:U23"/>
    <mergeCell ref="Z37:AQ37"/>
    <mergeCell ref="B36:E36"/>
    <mergeCell ref="AL26:AP26"/>
    <mergeCell ref="AL25:AP25"/>
    <mergeCell ref="H37:Y37"/>
    <mergeCell ref="V33:AK33"/>
    <mergeCell ref="J33:O33"/>
    <mergeCell ref="B12:E12"/>
    <mergeCell ref="B14:E14"/>
    <mergeCell ref="P20:U20"/>
    <mergeCell ref="V19:AK19"/>
    <mergeCell ref="P29:U29"/>
    <mergeCell ref="V28:AK28"/>
    <mergeCell ref="J19:O19"/>
    <mergeCell ref="B13:E13"/>
    <mergeCell ref="AL20:AP20"/>
    <mergeCell ref="B34:E34"/>
    <mergeCell ref="G7:AR7"/>
    <mergeCell ref="B18:E18"/>
    <mergeCell ref="P24:U24"/>
    <mergeCell ref="H29:I29"/>
    <mergeCell ref="V23:AK23"/>
    <mergeCell ref="P33:U33"/>
    <mergeCell ref="AL24:AP24"/>
    <mergeCell ref="H19:I19"/>
    <mergeCell ref="AL33:AP33"/>
    <mergeCell ref="H28:I28"/>
    <mergeCell ref="P26:U26"/>
    <mergeCell ref="V24:AK24"/>
    <mergeCell ref="B28:E28"/>
    <mergeCell ref="B30:E30"/>
    <mergeCell ref="B20:E20"/>
    <mergeCell ref="J30:O30"/>
    <mergeCell ref="AL31:AP31"/>
    <mergeCell ref="J28:O28"/>
    <mergeCell ref="AL29:AP29"/>
    <mergeCell ref="H23:I23"/>
    <mergeCell ref="P22:U22"/>
    <mergeCell ref="P31:U31"/>
    <mergeCell ref="V30:AK30"/>
    <mergeCell ref="B15:E15"/>
    <mergeCell ref="H31:I31"/>
    <mergeCell ref="J20:O20"/>
    <mergeCell ref="H21:I21"/>
    <mergeCell ref="V22:AK22"/>
    <mergeCell ref="J22:O22"/>
    <mergeCell ref="J31:O31"/>
    <mergeCell ref="AL32:AP32"/>
    <mergeCell ref="J21:O21"/>
    <mergeCell ref="J23:O23"/>
    <mergeCell ref="H22:I22"/>
    <mergeCell ref="B17:E17"/>
    <mergeCell ref="V31:AK31"/>
    <mergeCell ref="B19:E19"/>
    <mergeCell ref="AL22:AP22"/>
    <mergeCell ref="AL19:AP19"/>
    <mergeCell ref="V32:AK32"/>
    <mergeCell ref="P27:U27"/>
    <mergeCell ref="V26:AK26"/>
    <mergeCell ref="P21:U21"/>
    <mergeCell ref="H26:I26"/>
    <mergeCell ref="AL35:AP35"/>
    <mergeCell ref="P25:U25"/>
    <mergeCell ref="H35:AK35"/>
    <mergeCell ref="B4:E4"/>
    <mergeCell ref="P19:U19"/>
    <mergeCell ref="P28:U28"/>
    <mergeCell ref="AL28:AP28"/>
    <mergeCell ref="P30:U30"/>
    <mergeCell ref="H32:I32"/>
    <mergeCell ref="AL21:AP21"/>
    <mergeCell ref="V20:AK20"/>
    <mergeCell ref="V34:AK34"/>
    <mergeCell ref="V29:AK29"/>
    <mergeCell ref="H27:I27"/>
    <mergeCell ref="AL23:AP23"/>
    <mergeCell ref="J29:O29"/>
    <mergeCell ref="B8:E8"/>
    <mergeCell ref="H24:I24"/>
    <mergeCell ref="H33:I33"/>
    <mergeCell ref="B10:E10"/>
    <mergeCell ref="J34:O34"/>
    <mergeCell ref="V27:AK27"/>
    <mergeCell ref="J27:O27"/>
    <mergeCell ref="B6:E6"/>
    <mergeCell ref="P34:U34"/>
    <mergeCell ref="H30:I30"/>
    <mergeCell ref="J24:O24"/>
    <mergeCell ref="H20:I20"/>
    <mergeCell ref="AL34:AP34"/>
    <mergeCell ref="J26:O26"/>
    <mergeCell ref="AL27:AP27"/>
    <mergeCell ref="V25:AK25"/>
    <mergeCell ref="J25:O25"/>
    <mergeCell ref="AL30:AP30"/>
  </mergeCells>
  <hyperlinks>
    <hyperlink ref="B4" location="PANDUAN!A1" display="PANDUAN" xr:uid="{00000000-0004-0000-5000-000000000000}"/>
    <hyperlink ref="B6" location="'EWS DIRECTORY'!A1" display="EWS DIRECTORY" xr:uid="{00000000-0004-0000-5000-000001000000}"/>
    <hyperlink ref="B8" location="'DATA PEMICU'!A1" display="DATA PEMICU" xr:uid="{00000000-0004-0000-5000-000002000000}"/>
    <hyperlink ref="B10" location="'DATA PENGUJI'!A1" display="DATA PENGUJI" xr:uid="{00000000-0004-0000-5000-000003000000}"/>
    <hyperlink ref="B12" location="'MAIN LEVEL'!A1" display="MAIN LEVEL" xr:uid="{00000000-0004-0000-5000-000004000000}"/>
  </hyperlinks>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codeName="Sheet347">
    <tabColor theme="4" tint="-0.249977111117893"/>
  </sheetPr>
  <dimension ref="A1:N44"/>
  <sheetViews>
    <sheetView topLeftCell="B1" zoomScaleNormal="100" workbookViewId="0"/>
  </sheetViews>
  <sheetFormatPr defaultColWidth="14.44140625" defaultRowHeight="15" customHeight="1" x14ac:dyDescent="0.25"/>
  <cols>
    <col min="1" max="1" width="3" style="110" hidden="1" customWidth="1"/>
    <col min="2" max="5" width="3.88671875" style="177" customWidth="1"/>
    <col min="6" max="6" width="3.88671875" style="110" customWidth="1"/>
    <col min="7" max="7" width="10" style="443" customWidth="1"/>
    <col min="8" max="8" width="18" style="443" bestFit="1" customWidth="1"/>
    <col min="9" max="10" width="25" style="443" customWidth="1"/>
    <col min="11" max="11" width="26" style="443" bestFit="1" customWidth="1"/>
    <col min="12" max="12" width="24.44140625" style="443" customWidth="1"/>
    <col min="13" max="13" width="28.5546875" style="443" customWidth="1"/>
    <col min="14" max="14" width="22.44140625" style="443" customWidth="1"/>
    <col min="15" max="15" width="14.44140625" style="443" customWidth="1"/>
    <col min="16" max="16384" width="14.44140625" style="443"/>
  </cols>
  <sheetData>
    <row r="1" spans="2:14" ht="14.25" customHeight="1" x14ac:dyDescent="0.25">
      <c r="G1" s="216"/>
      <c r="H1" s="78"/>
      <c r="I1" s="78"/>
    </row>
    <row r="2" spans="2:14" ht="14.25" customHeight="1" x14ac:dyDescent="0.25">
      <c r="G2" s="78" t="s">
        <v>1674</v>
      </c>
      <c r="H2" s="78"/>
      <c r="I2" s="78"/>
    </row>
    <row r="3" spans="2:14" ht="14.25" customHeight="1" x14ac:dyDescent="0.25">
      <c r="B3" s="111"/>
      <c r="C3" s="111"/>
      <c r="D3" s="111"/>
      <c r="E3" s="111"/>
    </row>
    <row r="4" spans="2:14" ht="14.25" customHeight="1" x14ac:dyDescent="0.25">
      <c r="B4" s="762" t="s">
        <v>79</v>
      </c>
      <c r="C4" s="761"/>
      <c r="D4" s="761"/>
      <c r="E4" s="761"/>
    </row>
    <row r="5" spans="2:14" ht="14.25" customHeight="1" x14ac:dyDescent="0.25">
      <c r="B5" s="111"/>
      <c r="C5" s="111"/>
      <c r="D5" s="111"/>
      <c r="E5" s="111"/>
    </row>
    <row r="6" spans="2:14" ht="14.25" customHeight="1" x14ac:dyDescent="0.25">
      <c r="B6" s="762" t="s">
        <v>87</v>
      </c>
      <c r="C6" s="761"/>
      <c r="D6" s="761"/>
      <c r="E6" s="761"/>
    </row>
    <row r="7" spans="2:14" ht="15" customHeight="1" x14ac:dyDescent="0.25">
      <c r="B7" s="111"/>
      <c r="C7" s="111"/>
      <c r="D7" s="111"/>
      <c r="E7" s="111"/>
      <c r="G7" s="1126" t="s">
        <v>1676</v>
      </c>
      <c r="H7" s="997"/>
      <c r="I7" s="997"/>
      <c r="J7" s="997"/>
      <c r="K7" s="997"/>
      <c r="L7" s="997"/>
      <c r="M7" s="997"/>
      <c r="N7" s="997"/>
    </row>
    <row r="8" spans="2:14" ht="14.25" customHeight="1" x14ac:dyDescent="0.25">
      <c r="B8" s="762" t="s">
        <v>94</v>
      </c>
      <c r="C8" s="761"/>
      <c r="D8" s="761"/>
      <c r="E8" s="761"/>
    </row>
    <row r="9" spans="2:14" ht="14.25" customHeight="1" x14ac:dyDescent="0.25">
      <c r="B9" s="111"/>
      <c r="C9" s="111"/>
      <c r="D9" s="111"/>
      <c r="E9" s="111"/>
      <c r="G9" s="1130" t="str">
        <f>"Rincian "&amp;'C-2'!G9&amp;" "&amp;'C-2-1'!M28</f>
        <v>Rincian Biaya Transportasi Berdasarkan Data Pemicu dan Data Penguji</v>
      </c>
      <c r="H9" s="789"/>
      <c r="I9" s="789"/>
      <c r="J9" s="789"/>
      <c r="K9" s="790"/>
      <c r="L9" s="217" t="s">
        <v>796</v>
      </c>
      <c r="M9" s="218" t="e">
        <f>": "&amp;NAMA_WP</f>
        <v>#N/A</v>
      </c>
      <c r="N9" s="88"/>
    </row>
    <row r="10" spans="2:14" ht="14.25" customHeight="1" x14ac:dyDescent="0.25">
      <c r="B10" s="762" t="s">
        <v>101</v>
      </c>
      <c r="C10" s="761"/>
      <c r="D10" s="761"/>
      <c r="E10" s="761"/>
      <c r="G10" s="804"/>
      <c r="H10" s="997"/>
      <c r="I10" s="997"/>
      <c r="J10" s="997"/>
      <c r="K10" s="805"/>
      <c r="L10" s="219" t="s">
        <v>1401</v>
      </c>
      <c r="M10" s="220" t="e">
        <f>": "&amp;NPWP</f>
        <v>#N/A</v>
      </c>
      <c r="N10" s="129"/>
    </row>
    <row r="11" spans="2:14" ht="14.25" customHeight="1" x14ac:dyDescent="0.25">
      <c r="G11" s="806"/>
      <c r="H11" s="794"/>
      <c r="I11" s="794"/>
      <c r="J11" s="794"/>
      <c r="K11" s="807"/>
      <c r="L11" s="221" t="s">
        <v>1679</v>
      </c>
      <c r="M11" s="222" t="e">
        <f>": "&amp;ID_MS_TH_PJK</f>
        <v>#N/A</v>
      </c>
      <c r="N11" s="130"/>
    </row>
    <row r="12" spans="2:14" ht="14.25" customHeight="1" x14ac:dyDescent="0.25">
      <c r="B12" s="762" t="s">
        <v>106</v>
      </c>
      <c r="C12" s="761"/>
      <c r="D12" s="761"/>
      <c r="E12" s="761"/>
      <c r="G12" s="223"/>
      <c r="H12" s="223"/>
      <c r="I12" s="223"/>
      <c r="J12" s="223"/>
      <c r="K12" s="223"/>
      <c r="L12" s="223"/>
      <c r="M12" s="223"/>
      <c r="N12" s="223"/>
    </row>
    <row r="13" spans="2:14" ht="14.25" customHeight="1" x14ac:dyDescent="0.25">
      <c r="B13" s="962" t="str">
        <f>HYPERLINK("#'"&amp;'EWS DIRECTORY'!$J$74&amp;"'!A1",'EWS DIRECTORY'!$J$74)</f>
        <v>C-2</v>
      </c>
      <c r="C13" s="761"/>
      <c r="D13" s="761"/>
      <c r="E13" s="761"/>
      <c r="G13" s="443" t="s">
        <v>1680</v>
      </c>
      <c r="J13" s="223"/>
      <c r="K13" s="223"/>
      <c r="L13" s="223"/>
      <c r="M13" s="223"/>
      <c r="N13" s="223"/>
    </row>
    <row r="14" spans="2:14" ht="14.25" customHeight="1" x14ac:dyDescent="0.25">
      <c r="B14" s="931" t="str">
        <f>HYPERLINK("#'"&amp;'EWS DIRECTORY'!$J$75&amp;"'!A1",'EWS DIRECTORY'!$J$75)</f>
        <v>C-2-1</v>
      </c>
      <c r="C14" s="761"/>
      <c r="D14" s="761"/>
      <c r="E14" s="761"/>
      <c r="G14" s="443" t="s">
        <v>1681</v>
      </c>
      <c r="J14" s="443" t="s">
        <v>1917</v>
      </c>
      <c r="K14" s="223"/>
      <c r="L14" s="223"/>
      <c r="M14" s="223"/>
      <c r="N14" s="223"/>
    </row>
    <row r="15" spans="2:14" ht="14.25" customHeight="1" x14ac:dyDescent="0.25">
      <c r="B15" s="929" t="str">
        <f>HYPERLINK("#'"&amp;'EWS DIRECTORY'!$J$76&amp;"'!A1",'EWS DIRECTORY'!$J$76)</f>
        <v>C-2-1-1</v>
      </c>
      <c r="C15" s="761"/>
      <c r="D15" s="761"/>
      <c r="E15" s="761"/>
      <c r="G15" s="443" t="s">
        <v>1681</v>
      </c>
      <c r="J15" s="443" t="s">
        <v>1918</v>
      </c>
      <c r="K15" s="223"/>
      <c r="L15" s="223"/>
      <c r="M15" s="223"/>
      <c r="N15" s="223"/>
    </row>
    <row r="16" spans="2:14" ht="14.25" customHeight="1" x14ac:dyDescent="0.25">
      <c r="B16" s="929" t="str">
        <f>HYPERLINK("#'"&amp;'EWS DIRECTORY'!$J$77&amp;"'!A1",'EWS DIRECTORY'!$J$77)</f>
        <v>C-2-1-2</v>
      </c>
      <c r="C16" s="761"/>
      <c r="D16" s="761"/>
      <c r="E16" s="761"/>
      <c r="K16" s="223"/>
      <c r="L16" s="223"/>
      <c r="M16" s="223"/>
      <c r="N16" s="223"/>
    </row>
    <row r="17" spans="2:14" ht="14.25" customHeight="1" x14ac:dyDescent="0.25">
      <c r="B17" s="929" t="str">
        <f>HYPERLINK("#'"&amp;'EWS DIRECTORY'!$J$78&amp;"'!A1",'EWS DIRECTORY'!$J$78)</f>
        <v>C-2-1-3</v>
      </c>
      <c r="C17" s="761"/>
      <c r="D17" s="761"/>
      <c r="E17" s="761"/>
      <c r="J17" s="223"/>
      <c r="K17" s="223"/>
      <c r="L17" s="223"/>
      <c r="M17" s="223"/>
      <c r="N17" s="223"/>
    </row>
    <row r="18" spans="2:14" ht="14.25" customHeight="1" x14ac:dyDescent="0.25">
      <c r="B18" s="929" t="str">
        <f>HYPERLINK("#'"&amp;'EWS DIRECTORY'!$J$79&amp;"'!A1",'EWS DIRECTORY'!$J$79)</f>
        <v>C-2-1-4</v>
      </c>
      <c r="C18" s="761"/>
      <c r="D18" s="761"/>
      <c r="E18" s="761"/>
      <c r="G18" s="443" t="s">
        <v>1919</v>
      </c>
      <c r="J18" s="223"/>
      <c r="K18" s="223"/>
      <c r="L18" s="223"/>
      <c r="M18" s="223"/>
      <c r="N18" s="223"/>
    </row>
    <row r="19" spans="2:14" ht="14.25" customHeight="1" x14ac:dyDescent="0.25">
      <c r="B19" s="929" t="str">
        <f>HYPERLINK("#'"&amp;'EWS DIRECTORY'!$J$80&amp;"'!A1",'EWS DIRECTORY'!$J$80)</f>
        <v>C-2-1-5</v>
      </c>
      <c r="C19" s="761"/>
      <c r="D19" s="761"/>
      <c r="E19" s="761"/>
      <c r="G19" s="223"/>
      <c r="H19" s="223"/>
      <c r="I19" s="223"/>
      <c r="J19" s="223"/>
      <c r="K19" s="223"/>
      <c r="L19" s="223"/>
      <c r="M19" s="223"/>
      <c r="N19" s="223"/>
    </row>
    <row r="20" spans="2:14" ht="14.25" customHeight="1" x14ac:dyDescent="0.25">
      <c r="B20" s="927" t="str">
        <f>HYPERLINK("#'"&amp;'EWS DIRECTORY'!$J$81&amp;"'!A1",'EWS DIRECTORY'!$J$81)</f>
        <v>C-2-1-6</v>
      </c>
      <c r="C20" s="761"/>
      <c r="D20" s="761"/>
      <c r="E20" s="761"/>
      <c r="G20" s="223" t="s">
        <v>1920</v>
      </c>
      <c r="H20" s="223"/>
      <c r="I20" s="223"/>
      <c r="J20" s="223"/>
      <c r="K20" s="223"/>
      <c r="L20" s="223"/>
      <c r="M20" s="223"/>
      <c r="N20" s="223"/>
    </row>
    <row r="21" spans="2:14" ht="14.25" customHeight="1" x14ac:dyDescent="0.25">
      <c r="G21" s="223"/>
      <c r="H21" s="223"/>
      <c r="I21" s="223"/>
      <c r="J21" s="223"/>
      <c r="K21" s="223"/>
      <c r="L21" s="223"/>
      <c r="M21" s="223"/>
      <c r="N21" s="223"/>
    </row>
    <row r="22" spans="2:14" ht="14.25" customHeight="1" x14ac:dyDescent="0.25">
      <c r="G22" s="1129" t="s">
        <v>1445</v>
      </c>
      <c r="H22" s="1131" t="s">
        <v>1446</v>
      </c>
      <c r="I22" s="764"/>
      <c r="J22" s="764"/>
      <c r="K22" s="764"/>
      <c r="L22" s="764"/>
      <c r="M22" s="764"/>
      <c r="N22" s="764"/>
    </row>
    <row r="23" spans="2:14" ht="14.25" customHeight="1" x14ac:dyDescent="0.25">
      <c r="G23" s="769"/>
      <c r="H23" s="403" t="s">
        <v>1452</v>
      </c>
      <c r="I23" s="1128" t="s">
        <v>1453</v>
      </c>
      <c r="J23" s="765"/>
      <c r="K23" s="80" t="s">
        <v>1454</v>
      </c>
      <c r="L23" s="80" t="s">
        <v>1455</v>
      </c>
      <c r="M23" s="80" t="s">
        <v>1456</v>
      </c>
      <c r="N23" s="80" t="s">
        <v>1457</v>
      </c>
    </row>
    <row r="24" spans="2:14" ht="37.5" customHeight="1" x14ac:dyDescent="0.25">
      <c r="G24" s="383">
        <v>1</v>
      </c>
      <c r="H24" s="446" t="e">
        <f>ID_MS_TH_PJK</f>
        <v>#N/A</v>
      </c>
      <c r="I24" s="1162" t="e">
        <f>NO_BPS</f>
        <v>#N/A</v>
      </c>
      <c r="J24" s="765"/>
      <c r="K24" s="382" t="e">
        <f>PEMBETULAN_KE</f>
        <v>#N/A</v>
      </c>
      <c r="L24" s="537" t="e">
        <f>TGL_TERIMA</f>
        <v>#N/A</v>
      </c>
      <c r="M24" s="384" t="str">
        <f>'C-2'!G9</f>
        <v>Biaya Transportasi</v>
      </c>
      <c r="N24" s="539">
        <f>'MAIN LEVEL'!AB28</f>
        <v>0</v>
      </c>
    </row>
    <row r="25" spans="2:14" ht="14.25" customHeight="1" x14ac:dyDescent="0.25">
      <c r="G25" s="223"/>
      <c r="H25" s="223"/>
      <c r="I25" s="223"/>
      <c r="J25" s="223"/>
      <c r="K25" s="223"/>
      <c r="L25" s="223"/>
      <c r="M25" s="223"/>
      <c r="N25" s="223"/>
    </row>
    <row r="26" spans="2:14" ht="14.25" customHeight="1" x14ac:dyDescent="0.25">
      <c r="G26" s="223"/>
      <c r="H26" s="223"/>
      <c r="I26" s="223"/>
      <c r="J26" s="223"/>
      <c r="K26" s="223"/>
      <c r="L26" s="223"/>
      <c r="M26" s="223"/>
      <c r="N26" s="223"/>
    </row>
    <row r="27" spans="2:14" ht="14.25" customHeight="1" x14ac:dyDescent="0.25">
      <c r="G27" s="223"/>
      <c r="H27" s="223"/>
      <c r="I27" s="223"/>
      <c r="J27" s="223"/>
      <c r="K27" s="223"/>
      <c r="L27" s="223"/>
      <c r="M27" s="223"/>
      <c r="N27" s="223"/>
    </row>
    <row r="28" spans="2:14" ht="30" customHeight="1" x14ac:dyDescent="0.25">
      <c r="B28" s="760"/>
      <c r="C28" s="761"/>
      <c r="D28" s="761"/>
      <c r="E28" s="761"/>
      <c r="G28" s="562" t="s">
        <v>1445</v>
      </c>
      <c r="H28" s="562" t="s">
        <v>1477</v>
      </c>
      <c r="I28" s="563" t="s">
        <v>1478</v>
      </c>
      <c r="J28" s="563" t="s">
        <v>1479</v>
      </c>
      <c r="K28" s="562" t="s">
        <v>1480</v>
      </c>
      <c r="L28" s="562" t="s">
        <v>1481</v>
      </c>
      <c r="M28" s="81"/>
      <c r="N28" s="81"/>
    </row>
    <row r="29" spans="2:14" ht="15" customHeight="1" x14ac:dyDescent="0.25">
      <c r="G29" s="409">
        <f t="array" ref="G29">IFERROR(_xlfn.SEQUENCE(COUNTA(H29:H31)),"")</f>
        <v>1</v>
      </c>
      <c r="H29" s="508" t="s">
        <v>2030</v>
      </c>
      <c r="I29" s="508"/>
      <c r="J29" s="508"/>
      <c r="K29" s="508"/>
      <c r="L29" s="508"/>
      <c r="M29" s="106"/>
      <c r="N29" s="106"/>
    </row>
    <row r="30" spans="2:14" ht="15" customHeight="1" x14ac:dyDescent="0.25">
      <c r="G30" s="410"/>
      <c r="H30" s="509" t="s">
        <v>1921</v>
      </c>
      <c r="I30" s="509"/>
      <c r="J30" s="509"/>
      <c r="K30" s="509"/>
      <c r="L30" s="509"/>
      <c r="M30" s="106"/>
      <c r="N30" s="106"/>
    </row>
    <row r="31" spans="2:14" ht="15" customHeight="1" x14ac:dyDescent="0.25">
      <c r="G31" s="510"/>
      <c r="H31" s="511"/>
      <c r="I31" s="511"/>
      <c r="J31" s="511"/>
      <c r="K31" s="511"/>
      <c r="L31" s="511"/>
      <c r="M31" s="106"/>
      <c r="N31" s="106"/>
    </row>
    <row r="32" spans="2:14" ht="15" customHeight="1" x14ac:dyDescent="0.25">
      <c r="G32" s="512"/>
      <c r="H32" s="507"/>
      <c r="I32" s="507"/>
      <c r="J32" s="507"/>
      <c r="K32" s="507" t="s">
        <v>1494</v>
      </c>
      <c r="L32" s="507">
        <f>SUM(L29:L31)</f>
        <v>0</v>
      </c>
      <c r="M32" s="106"/>
      <c r="N32" s="106"/>
    </row>
    <row r="33" spans="7:14" ht="15" customHeight="1" x14ac:dyDescent="0.25">
      <c r="G33" s="226"/>
      <c r="H33" s="226"/>
      <c r="I33" s="226"/>
      <c r="J33" s="107"/>
      <c r="K33" s="106"/>
      <c r="L33" s="106"/>
      <c r="M33" s="106"/>
      <c r="N33" s="106"/>
    </row>
    <row r="34" spans="7:14" ht="15" customHeight="1" x14ac:dyDescent="0.25">
      <c r="G34" s="107"/>
      <c r="H34" s="107"/>
      <c r="I34" s="107"/>
      <c r="J34" s="103"/>
      <c r="K34" s="108" t="s">
        <v>1500</v>
      </c>
      <c r="L34" s="507">
        <f>L32+N24</f>
        <v>0</v>
      </c>
      <c r="M34" s="106"/>
      <c r="N34" s="106"/>
    </row>
    <row r="35" spans="7:14" ht="15" customHeight="1" x14ac:dyDescent="0.25">
      <c r="G35" s="107"/>
      <c r="H35" s="107"/>
      <c r="I35" s="107"/>
      <c r="J35" s="107"/>
      <c r="K35" s="227"/>
      <c r="L35" s="106"/>
      <c r="M35" s="106"/>
      <c r="N35" s="106"/>
    </row>
    <row r="36" spans="7:14" ht="15" customHeight="1" x14ac:dyDescent="0.25">
      <c r="G36" s="107"/>
      <c r="H36" s="107"/>
      <c r="I36" s="107"/>
      <c r="J36" s="107"/>
      <c r="K36" s="227"/>
      <c r="L36" s="228"/>
      <c r="M36" s="228"/>
      <c r="N36" s="513"/>
    </row>
    <row r="37" spans="7:14" ht="15" customHeight="1" x14ac:dyDescent="0.25">
      <c r="G37" s="226"/>
      <c r="H37" s="226"/>
      <c r="I37" s="226"/>
      <c r="J37" s="107"/>
      <c r="K37" s="227"/>
      <c r="L37" s="228"/>
      <c r="M37" s="228"/>
      <c r="N37" s="513"/>
    </row>
    <row r="38" spans="7:14" ht="15" customHeight="1" x14ac:dyDescent="0.25">
      <c r="G38" s="103"/>
      <c r="H38" s="103"/>
      <c r="I38" s="103"/>
      <c r="J38" s="103"/>
      <c r="K38" s="103"/>
      <c r="L38" s="103"/>
      <c r="M38" s="103"/>
      <c r="N38" s="103"/>
    </row>
    <row r="39" spans="7:14" ht="15" customHeight="1" x14ac:dyDescent="0.25">
      <c r="G39" s="229"/>
      <c r="H39" s="770" t="s">
        <v>1507</v>
      </c>
      <c r="I39" s="764"/>
      <c r="J39" s="764"/>
      <c r="K39" s="763" t="s">
        <v>1508</v>
      </c>
      <c r="L39" s="764"/>
      <c r="M39" s="765"/>
      <c r="N39" s="133"/>
    </row>
    <row r="40" spans="7:14" ht="15" customHeight="1" x14ac:dyDescent="0.25">
      <c r="G40" s="229"/>
      <c r="H40" s="230" t="s">
        <v>796</v>
      </c>
      <c r="I40" s="427" t="s">
        <v>1510</v>
      </c>
      <c r="J40" s="428" t="s">
        <v>1511</v>
      </c>
      <c r="K40" s="428" t="s">
        <v>796</v>
      </c>
      <c r="L40" s="428" t="s">
        <v>1510</v>
      </c>
      <c r="M40" s="428" t="s">
        <v>1511</v>
      </c>
      <c r="N40" s="231"/>
    </row>
    <row r="41" spans="7:14" ht="15" customHeight="1" x14ac:dyDescent="0.25">
      <c r="G41" s="229"/>
      <c r="H41" s="226"/>
      <c r="I41" s="226"/>
      <c r="J41" s="226"/>
      <c r="K41" s="232"/>
      <c r="L41" s="232"/>
      <c r="M41" s="232"/>
      <c r="N41" s="232"/>
    </row>
    <row r="42" spans="7:14" ht="15" customHeight="1" x14ac:dyDescent="0.25">
      <c r="G42" s="233"/>
      <c r="H42" s="234"/>
      <c r="I42" s="234"/>
      <c r="J42" s="234"/>
      <c r="K42" s="235"/>
      <c r="L42" s="235"/>
      <c r="M42" s="235"/>
      <c r="N42" s="235"/>
    </row>
    <row r="43" spans="7:14" ht="15" customHeight="1" x14ac:dyDescent="0.25">
      <c r="G43" s="233"/>
      <c r="H43" s="234"/>
      <c r="I43" s="234"/>
      <c r="J43" s="234"/>
      <c r="K43" s="235"/>
      <c r="L43" s="235"/>
      <c r="M43" s="235"/>
      <c r="N43" s="235"/>
    </row>
    <row r="44" spans="7:14" ht="15" customHeight="1" x14ac:dyDescent="0.25">
      <c r="G44" s="229"/>
      <c r="H44" s="236"/>
      <c r="I44" s="236"/>
      <c r="J44" s="236"/>
      <c r="K44" s="237"/>
      <c r="L44" s="237"/>
      <c r="M44" s="237"/>
      <c r="N44" s="232"/>
    </row>
  </sheetData>
  <mergeCells count="22">
    <mergeCell ref="H39:J39"/>
    <mergeCell ref="K39:M39"/>
    <mergeCell ref="B20:E20"/>
    <mergeCell ref="I24:J24"/>
    <mergeCell ref="I23:J23"/>
    <mergeCell ref="G22:G23"/>
    <mergeCell ref="H22:N22"/>
    <mergeCell ref="B28:E28"/>
    <mergeCell ref="B15:E15"/>
    <mergeCell ref="B19:E19"/>
    <mergeCell ref="B4:E4"/>
    <mergeCell ref="G7:N7"/>
    <mergeCell ref="B16:E16"/>
    <mergeCell ref="B18:E18"/>
    <mergeCell ref="B12:E12"/>
    <mergeCell ref="B14:E14"/>
    <mergeCell ref="B17:E17"/>
    <mergeCell ref="B8:E8"/>
    <mergeCell ref="B13:E13"/>
    <mergeCell ref="B10:E10"/>
    <mergeCell ref="G9:K11"/>
    <mergeCell ref="B6:E6"/>
  </mergeCells>
  <hyperlinks>
    <hyperlink ref="B4" location="PANDUAN!A1" display="PANDUAN" xr:uid="{00000000-0004-0000-5100-000000000000}"/>
    <hyperlink ref="B6" location="'EWS DIRECTORY'!A1" display="EWS DIRECTORY" xr:uid="{00000000-0004-0000-5100-000001000000}"/>
    <hyperlink ref="B8" location="'DATA PEMICU'!A1" display="DATA PEMICU" xr:uid="{00000000-0004-0000-5100-000002000000}"/>
    <hyperlink ref="B10" location="'DATA PENGUJI'!A1" display="DATA PENGUJI" xr:uid="{00000000-0004-0000-5100-000003000000}"/>
    <hyperlink ref="B12" location="'MAIN LEVEL'!A1" display="MAIN LEVEL" xr:uid="{00000000-0004-0000-5100-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Sheet31">
    <tabColor theme="4" tint="-0.249977111117893"/>
    <pageSetUpPr fitToPage="1"/>
  </sheetPr>
  <dimension ref="A1:AI51"/>
  <sheetViews>
    <sheetView topLeftCell="B1" zoomScaleNormal="100" workbookViewId="0">
      <selection activeCell="AQ18" sqref="AQ18:AU18"/>
    </sheetView>
  </sheetViews>
  <sheetFormatPr defaultColWidth="8.88671875" defaultRowHeight="13.8" x14ac:dyDescent="0.25"/>
  <cols>
    <col min="1" max="1" width="3" style="110" hidden="1" customWidth="1"/>
    <col min="2" max="5" width="3.88671875" style="177" customWidth="1"/>
    <col min="6" max="6" width="3.88671875" style="110" customWidth="1"/>
    <col min="7" max="35" width="3.5546875" style="254" customWidth="1"/>
    <col min="36" max="36" width="8.88671875" style="254" customWidth="1"/>
    <col min="37" max="16384" width="8.88671875" style="254"/>
  </cols>
  <sheetData>
    <row r="1" spans="2:35" x14ac:dyDescent="0.25">
      <c r="G1" s="178"/>
      <c r="H1" s="55"/>
      <c r="I1" s="55"/>
      <c r="J1" s="55"/>
      <c r="K1" s="55"/>
      <c r="L1" s="55"/>
      <c r="M1" s="55"/>
    </row>
    <row r="2" spans="2:35" ht="15" customHeight="1" x14ac:dyDescent="0.25">
      <c r="G2" s="124" t="s">
        <v>1674</v>
      </c>
      <c r="H2" s="124"/>
      <c r="I2" s="124"/>
      <c r="J2" s="124"/>
      <c r="K2" s="124"/>
      <c r="L2" s="124"/>
      <c r="M2" s="124"/>
      <c r="N2" s="124"/>
      <c r="O2" s="124"/>
      <c r="P2" s="124"/>
      <c r="Q2" s="124"/>
      <c r="R2" s="124"/>
      <c r="S2" s="124"/>
      <c r="T2" s="124"/>
      <c r="U2" s="124"/>
      <c r="V2" s="124"/>
      <c r="W2" s="124"/>
      <c r="X2" s="124"/>
      <c r="Y2" s="278"/>
      <c r="Z2" s="278"/>
      <c r="AA2" s="278"/>
      <c r="AB2" s="278"/>
      <c r="AC2" s="278"/>
      <c r="AD2" s="278"/>
      <c r="AE2" s="278"/>
      <c r="AF2" s="278"/>
      <c r="AG2" s="278"/>
      <c r="AH2" s="278"/>
      <c r="AI2" s="278"/>
    </row>
    <row r="3" spans="2:35" ht="15" customHeight="1" x14ac:dyDescent="0.25">
      <c r="B3" s="111"/>
      <c r="C3" s="111"/>
      <c r="D3" s="111"/>
      <c r="E3" s="111"/>
      <c r="G3" s="124" t="s">
        <v>1675</v>
      </c>
      <c r="H3" s="124"/>
      <c r="I3" s="124"/>
      <c r="J3" s="124"/>
      <c r="K3" s="124"/>
      <c r="L3" s="124"/>
      <c r="M3" s="124"/>
      <c r="N3" s="124"/>
      <c r="O3" s="124"/>
      <c r="P3" s="124"/>
      <c r="Q3" s="124"/>
      <c r="R3" s="124"/>
      <c r="S3" s="124"/>
      <c r="T3" s="124"/>
      <c r="U3" s="124"/>
      <c r="V3" s="124"/>
      <c r="W3" s="124"/>
      <c r="X3" s="124"/>
      <c r="Y3" s="278"/>
      <c r="Z3" s="278"/>
      <c r="AA3" s="278"/>
      <c r="AB3" s="278"/>
      <c r="AC3" s="278"/>
      <c r="AD3" s="278"/>
      <c r="AE3" s="278"/>
      <c r="AF3" s="278"/>
      <c r="AG3" s="278"/>
      <c r="AH3" s="278"/>
      <c r="AI3" s="278"/>
    </row>
    <row r="4" spans="2:35" ht="15" customHeight="1" x14ac:dyDescent="0.25">
      <c r="B4" s="762" t="s">
        <v>79</v>
      </c>
      <c r="C4" s="761"/>
      <c r="D4" s="761"/>
      <c r="E4" s="761"/>
      <c r="G4" s="124"/>
      <c r="H4" s="124"/>
      <c r="I4" s="124"/>
      <c r="J4" s="124"/>
      <c r="K4" s="124"/>
      <c r="L4" s="124"/>
      <c r="M4" s="124"/>
      <c r="N4" s="124"/>
      <c r="O4" s="124"/>
      <c r="P4" s="124"/>
      <c r="Q4" s="124"/>
      <c r="R4" s="124"/>
      <c r="S4" s="124"/>
      <c r="T4" s="124"/>
      <c r="U4" s="124"/>
      <c r="V4" s="124"/>
      <c r="W4" s="124"/>
      <c r="X4" s="124"/>
      <c r="Y4" s="278"/>
      <c r="Z4" s="278"/>
      <c r="AA4" s="278"/>
      <c r="AB4" s="278"/>
      <c r="AC4" s="278"/>
      <c r="AD4" s="278"/>
      <c r="AE4" s="278"/>
      <c r="AF4" s="278"/>
      <c r="AG4" s="278"/>
      <c r="AH4" s="278"/>
      <c r="AI4" s="278"/>
    </row>
    <row r="5" spans="2:35" ht="15" customHeight="1" x14ac:dyDescent="0.25">
      <c r="B5" s="111"/>
      <c r="C5" s="111"/>
      <c r="D5" s="111"/>
      <c r="E5" s="111"/>
      <c r="G5" s="124"/>
      <c r="H5" s="124"/>
      <c r="I5" s="124"/>
      <c r="J5" s="124"/>
      <c r="K5" s="124"/>
      <c r="L5" s="124"/>
      <c r="M5" s="124"/>
      <c r="N5" s="124"/>
      <c r="O5" s="124"/>
      <c r="P5" s="124"/>
      <c r="Q5" s="124"/>
      <c r="R5" s="124"/>
      <c r="S5" s="124"/>
      <c r="T5" s="124"/>
      <c r="U5" s="124"/>
      <c r="V5" s="124"/>
      <c r="W5" s="124"/>
      <c r="X5" s="124"/>
      <c r="Y5" s="278"/>
      <c r="Z5" s="278"/>
      <c r="AA5" s="278"/>
      <c r="AB5" s="278"/>
      <c r="AC5" s="278"/>
      <c r="AD5" s="278"/>
      <c r="AE5" s="278"/>
      <c r="AF5" s="278"/>
      <c r="AG5" s="278"/>
      <c r="AH5" s="278"/>
      <c r="AI5" s="278"/>
    </row>
    <row r="6" spans="2:35" ht="15" customHeight="1" x14ac:dyDescent="0.25">
      <c r="B6" s="762" t="s">
        <v>87</v>
      </c>
      <c r="C6" s="761"/>
      <c r="D6" s="761"/>
      <c r="E6" s="761"/>
      <c r="G6" s="124"/>
      <c r="H6" s="124"/>
      <c r="I6" s="124"/>
      <c r="J6" s="124"/>
      <c r="K6" s="124"/>
      <c r="L6" s="124"/>
      <c r="M6" s="124"/>
      <c r="N6" s="124"/>
      <c r="O6" s="124"/>
      <c r="P6" s="124"/>
      <c r="Q6" s="124"/>
      <c r="R6" s="124"/>
      <c r="S6" s="124"/>
      <c r="T6" s="124"/>
      <c r="U6" s="124"/>
      <c r="V6" s="124"/>
      <c r="W6" s="124"/>
      <c r="X6" s="124"/>
      <c r="Y6" s="278"/>
      <c r="Z6" s="278"/>
      <c r="AA6" s="278"/>
      <c r="AB6" s="278"/>
      <c r="AC6" s="278"/>
      <c r="AD6" s="278"/>
      <c r="AE6" s="278"/>
      <c r="AF6" s="278"/>
      <c r="AG6" s="278"/>
      <c r="AH6" s="278"/>
      <c r="AI6" s="278"/>
    </row>
    <row r="7" spans="2:35" ht="15" customHeight="1" x14ac:dyDescent="0.25">
      <c r="B7" s="111"/>
      <c r="C7" s="111"/>
      <c r="D7" s="111"/>
      <c r="E7" s="111"/>
      <c r="G7" s="798" t="s">
        <v>1676</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c r="AI7" s="278"/>
    </row>
    <row r="8" spans="2:35" ht="15" customHeight="1" x14ac:dyDescent="0.25">
      <c r="B8" s="762" t="s">
        <v>94</v>
      </c>
      <c r="C8" s="761"/>
      <c r="D8" s="761"/>
      <c r="E8" s="761"/>
      <c r="G8" s="124"/>
      <c r="H8" s="124"/>
      <c r="I8" s="124"/>
      <c r="J8" s="124"/>
      <c r="K8" s="124"/>
      <c r="L8" s="124"/>
      <c r="M8" s="124"/>
      <c r="N8" s="124"/>
      <c r="O8" s="124"/>
      <c r="P8" s="124"/>
      <c r="Q8" s="124"/>
      <c r="R8" s="124"/>
      <c r="S8" s="124"/>
      <c r="T8" s="124"/>
      <c r="U8" s="124"/>
      <c r="V8" s="124"/>
      <c r="W8" s="124"/>
      <c r="X8" s="124"/>
      <c r="Y8" s="278"/>
      <c r="Z8" s="278"/>
      <c r="AA8" s="278"/>
      <c r="AB8" s="278"/>
      <c r="AC8" s="278"/>
      <c r="AD8" s="278"/>
      <c r="AE8" s="278"/>
      <c r="AF8" s="278"/>
      <c r="AG8" s="278"/>
      <c r="AH8" s="278"/>
      <c r="AI8" s="278"/>
    </row>
    <row r="9" spans="2:35" ht="15" customHeight="1" x14ac:dyDescent="0.25">
      <c r="B9" s="111"/>
      <c r="C9" s="111"/>
      <c r="D9" s="111"/>
      <c r="E9" s="111"/>
      <c r="G9" s="803" t="str">
        <f>'MAIN LEVEL'!I29</f>
        <v>Biaya Lainnya</v>
      </c>
      <c r="H9" s="789"/>
      <c r="I9" s="789"/>
      <c r="J9" s="789"/>
      <c r="K9" s="789"/>
      <c r="L9" s="789"/>
      <c r="M9" s="789"/>
      <c r="N9" s="789"/>
      <c r="O9" s="789"/>
      <c r="P9" s="789"/>
      <c r="Q9" s="789"/>
      <c r="R9" s="789"/>
      <c r="S9" s="789"/>
      <c r="T9" s="790"/>
      <c r="U9" s="279" t="s">
        <v>796</v>
      </c>
      <c r="V9" s="280"/>
      <c r="W9" s="280"/>
      <c r="X9" s="280"/>
      <c r="Y9" s="280"/>
      <c r="Z9" s="280" t="s">
        <v>1678</v>
      </c>
      <c r="AA9" s="182" t="e">
        <f>NAMA_WP</f>
        <v>#N/A</v>
      </c>
      <c r="AB9" s="281"/>
      <c r="AC9" s="281"/>
      <c r="AD9" s="281"/>
      <c r="AE9" s="281"/>
      <c r="AF9" s="281"/>
      <c r="AG9" s="281"/>
      <c r="AH9" s="282"/>
      <c r="AI9" s="278"/>
    </row>
    <row r="10" spans="2:35" ht="15" customHeight="1" x14ac:dyDescent="0.25">
      <c r="B10" s="762" t="s">
        <v>101</v>
      </c>
      <c r="C10" s="761"/>
      <c r="D10" s="761"/>
      <c r="E10" s="761"/>
      <c r="G10" s="804"/>
      <c r="H10" s="792"/>
      <c r="I10" s="792"/>
      <c r="J10" s="792"/>
      <c r="K10" s="792"/>
      <c r="L10" s="792"/>
      <c r="M10" s="792"/>
      <c r="N10" s="792"/>
      <c r="O10" s="792"/>
      <c r="P10" s="792"/>
      <c r="Q10" s="792"/>
      <c r="R10" s="792"/>
      <c r="S10" s="792"/>
      <c r="T10" s="805"/>
      <c r="U10" s="283" t="s">
        <v>1401</v>
      </c>
      <c r="V10" s="124"/>
      <c r="W10" s="124"/>
      <c r="X10" s="124"/>
      <c r="Y10" s="124"/>
      <c r="Z10" s="124" t="s">
        <v>1678</v>
      </c>
      <c r="AA10" s="124" t="e">
        <f>NPWP</f>
        <v>#N/A</v>
      </c>
      <c r="AB10" s="278"/>
      <c r="AC10" s="278"/>
      <c r="AD10" s="278"/>
      <c r="AE10" s="278"/>
      <c r="AF10" s="278"/>
      <c r="AG10" s="278"/>
      <c r="AH10" s="284"/>
      <c r="AI10" s="278"/>
    </row>
    <row r="11" spans="2:35" ht="15" customHeight="1" x14ac:dyDescent="0.25">
      <c r="G11" s="806"/>
      <c r="H11" s="794"/>
      <c r="I11" s="794"/>
      <c r="J11" s="794"/>
      <c r="K11" s="794"/>
      <c r="L11" s="794"/>
      <c r="M11" s="794"/>
      <c r="N11" s="794"/>
      <c r="O11" s="794"/>
      <c r="P11" s="794"/>
      <c r="Q11" s="794"/>
      <c r="R11" s="794"/>
      <c r="S11" s="794"/>
      <c r="T11" s="807"/>
      <c r="U11" s="285" t="s">
        <v>1679</v>
      </c>
      <c r="V11" s="190"/>
      <c r="W11" s="190"/>
      <c r="X11" s="190"/>
      <c r="Y11" s="190"/>
      <c r="Z11" s="190" t="s">
        <v>1678</v>
      </c>
      <c r="AA11" s="190" t="e">
        <f>ID_MS_TH_PJK</f>
        <v>#N/A</v>
      </c>
      <c r="AB11" s="286"/>
      <c r="AC11" s="286"/>
      <c r="AD11" s="286"/>
      <c r="AE11" s="286"/>
      <c r="AF11" s="286"/>
      <c r="AG11" s="286"/>
      <c r="AH11" s="287"/>
      <c r="AI11" s="278"/>
    </row>
    <row r="12" spans="2:35" ht="15" customHeight="1" x14ac:dyDescent="0.25">
      <c r="B12" s="762" t="s">
        <v>106</v>
      </c>
      <c r="C12" s="761"/>
      <c r="D12" s="761"/>
      <c r="E12" s="761"/>
      <c r="G12" s="124"/>
      <c r="H12" s="124"/>
      <c r="I12" s="124"/>
      <c r="J12" s="124"/>
      <c r="K12" s="124"/>
      <c r="L12" s="124"/>
      <c r="M12" s="124"/>
      <c r="N12" s="124"/>
      <c r="O12" s="124"/>
      <c r="P12" s="124"/>
      <c r="Q12" s="124"/>
      <c r="R12" s="124"/>
      <c r="S12" s="124"/>
      <c r="T12" s="124"/>
      <c r="U12" s="124"/>
      <c r="V12" s="124"/>
      <c r="W12" s="124"/>
      <c r="X12" s="124"/>
      <c r="Y12" s="278"/>
      <c r="Z12" s="278"/>
      <c r="AA12" s="278"/>
      <c r="AB12" s="278"/>
      <c r="AC12" s="278"/>
      <c r="AD12" s="278"/>
      <c r="AE12" s="278"/>
      <c r="AF12" s="278"/>
      <c r="AG12" s="278"/>
      <c r="AH12" s="278"/>
      <c r="AI12" s="278"/>
    </row>
    <row r="13" spans="2:35" ht="15" customHeight="1" x14ac:dyDescent="0.25">
      <c r="B13" s="927" t="str">
        <f>HYPERLINK("#'"&amp;'EWS DIRECTORY'!$J$82&amp;"'!A1",'EWS DIRECTORY'!$J$82)</f>
        <v>C-3</v>
      </c>
      <c r="C13" s="761"/>
      <c r="D13" s="761"/>
      <c r="E13" s="761"/>
      <c r="G13" s="928" t="str">
        <f>"Pengujian yang telah dilakukan atas pos "&amp;G9&amp;" dapat disimpulkan:"</f>
        <v>Pengujian yang telah dilakukan atas pos Biaya Lainnya dapat disimpulkan:</v>
      </c>
      <c r="H13" s="792"/>
      <c r="I13" s="792"/>
      <c r="J13" s="792"/>
      <c r="K13" s="792"/>
      <c r="L13" s="792"/>
      <c r="M13" s="792"/>
      <c r="N13" s="792"/>
      <c r="O13" s="792"/>
      <c r="P13" s="792"/>
      <c r="Q13" s="792"/>
      <c r="R13" s="792"/>
      <c r="S13" s="792"/>
      <c r="T13" s="792"/>
      <c r="U13" s="792"/>
      <c r="V13" s="792"/>
      <c r="W13" s="792"/>
      <c r="X13" s="792"/>
      <c r="Y13" s="792"/>
      <c r="Z13" s="792"/>
      <c r="AA13" s="792"/>
      <c r="AB13" s="792"/>
      <c r="AC13" s="792"/>
      <c r="AD13" s="792"/>
      <c r="AE13" s="792"/>
      <c r="AF13" s="792"/>
      <c r="AG13" s="792"/>
      <c r="AH13" s="792"/>
      <c r="AI13" s="278"/>
    </row>
    <row r="14" spans="2:35" ht="15" customHeight="1" x14ac:dyDescent="0.25">
      <c r="B14" s="931" t="str">
        <f>HYPERLINK("#'"&amp;'EWS DIRECTORY'!$J$83&amp;"'!A1",'EWS DIRECTORY'!$J$83)</f>
        <v>C-3-1</v>
      </c>
      <c r="C14" s="761"/>
      <c r="D14" s="761"/>
      <c r="E14" s="761"/>
      <c r="G14" s="124"/>
      <c r="H14" s="124"/>
      <c r="I14" s="124"/>
      <c r="J14" s="124"/>
      <c r="K14" s="124"/>
      <c r="L14" s="124"/>
      <c r="M14" s="124"/>
      <c r="N14" s="124"/>
      <c r="O14" s="124"/>
      <c r="P14" s="124"/>
      <c r="Q14" s="124"/>
      <c r="R14" s="124"/>
      <c r="S14" s="124"/>
      <c r="T14" s="124"/>
      <c r="U14" s="124"/>
      <c r="V14" s="124"/>
      <c r="W14" s="124"/>
      <c r="X14" s="124"/>
      <c r="Y14" s="278"/>
      <c r="Z14" s="278"/>
      <c r="AA14" s="278"/>
      <c r="AB14" s="278"/>
      <c r="AC14" s="278"/>
      <c r="AD14" s="278"/>
      <c r="AE14" s="278"/>
      <c r="AF14" s="278"/>
      <c r="AG14" s="278"/>
      <c r="AH14" s="278"/>
      <c r="AI14" s="278"/>
    </row>
    <row r="15" spans="2:35" ht="15" customHeight="1" x14ac:dyDescent="0.25">
      <c r="B15" s="929" t="str">
        <f>HYPERLINK("#'"&amp;'EWS DIRECTORY'!$J$84&amp;"'!A1",'EWS DIRECTORY'!$J$84)</f>
        <v>C-3-1-1</v>
      </c>
      <c r="C15" s="761"/>
      <c r="D15" s="761"/>
      <c r="E15" s="761"/>
      <c r="G15" s="124"/>
      <c r="H15" s="124" t="str">
        <f>"Jumlah "&amp;G9&amp;" menurut petugas :"</f>
        <v>Jumlah Biaya Lainnya menurut petugas :</v>
      </c>
      <c r="I15" s="124"/>
      <c r="J15" s="124"/>
      <c r="K15" s="124"/>
      <c r="L15" s="124"/>
      <c r="M15" s="124"/>
      <c r="N15" s="124"/>
      <c r="O15" s="124"/>
      <c r="P15" s="124"/>
      <c r="Q15" s="124"/>
      <c r="R15" s="124"/>
      <c r="S15" s="124"/>
      <c r="T15" s="124"/>
      <c r="U15" s="124"/>
      <c r="V15" s="124"/>
      <c r="W15" s="124"/>
      <c r="X15" s="124"/>
      <c r="Y15" s="278"/>
      <c r="Z15" s="278"/>
      <c r="AA15" s="278"/>
      <c r="AB15" s="278"/>
      <c r="AC15" s="278"/>
      <c r="AD15" s="278"/>
      <c r="AE15" s="278"/>
      <c r="AF15" s="278"/>
      <c r="AG15" s="278"/>
      <c r="AH15" s="278"/>
      <c r="AI15" s="278"/>
    </row>
    <row r="16" spans="2:35" ht="15" customHeight="1" x14ac:dyDescent="0.25">
      <c r="B16" s="929" t="str">
        <f>HYPERLINK("#'"&amp;'EWS DIRECTORY'!$J$85&amp;"'!A1",'EWS DIRECTORY'!$J$85)</f>
        <v>C-3-1-2</v>
      </c>
      <c r="C16" s="761"/>
      <c r="D16" s="761"/>
      <c r="E16" s="761"/>
      <c r="G16" s="82" t="s">
        <v>1445</v>
      </c>
      <c r="H16" s="1163" t="s">
        <v>1707</v>
      </c>
      <c r="I16" s="789"/>
      <c r="J16" s="789"/>
      <c r="K16" s="789"/>
      <c r="L16" s="789"/>
      <c r="M16" s="789"/>
      <c r="N16" s="789"/>
      <c r="O16" s="789"/>
      <c r="P16" s="789"/>
      <c r="Q16" s="789"/>
      <c r="R16" s="789"/>
      <c r="S16" s="937" t="s">
        <v>1767</v>
      </c>
      <c r="T16" s="765"/>
      <c r="U16" s="934" t="s">
        <v>1768</v>
      </c>
      <c r="V16" s="764"/>
      <c r="W16" s="764"/>
      <c r="X16" s="764"/>
      <c r="Y16" s="764"/>
      <c r="Z16" s="764"/>
      <c r="AA16" s="765"/>
      <c r="AB16" s="278"/>
      <c r="AC16" s="278"/>
      <c r="AD16" s="278"/>
      <c r="AE16" s="278"/>
      <c r="AF16" s="278"/>
      <c r="AG16" s="278"/>
      <c r="AH16" s="278"/>
      <c r="AI16" s="278"/>
    </row>
    <row r="17" spans="2:35" ht="15" customHeight="1" x14ac:dyDescent="0.25">
      <c r="B17" s="929" t="str">
        <f>HYPERLINK("#'"&amp;'EWS DIRECTORY'!$J$86&amp;"'!A1",'EWS DIRECTORY'!$J$86)</f>
        <v>C-3-1-3</v>
      </c>
      <c r="C17" s="761"/>
      <c r="D17" s="761"/>
      <c r="E17" s="761"/>
      <c r="G17" s="84">
        <v>1</v>
      </c>
      <c r="H17" s="926" t="e">
        <f>MASTER!N5</f>
        <v>#N/A</v>
      </c>
      <c r="I17" s="824"/>
      <c r="J17" s="824"/>
      <c r="K17" s="824"/>
      <c r="L17" s="824"/>
      <c r="M17" s="824"/>
      <c r="N17" s="824"/>
      <c r="O17" s="824"/>
      <c r="P17" s="824"/>
      <c r="Q17" s="824"/>
      <c r="R17" s="825"/>
      <c r="S17" s="936" t="s">
        <v>253</v>
      </c>
      <c r="T17" s="790"/>
      <c r="U17" s="923" t="str">
        <f>IF('C-3-1'!I38='C-3-1'!M18,'C-3-1'!AB18,
IF('C-3-1'!I38='C-3-1'!M20,'C-3-1'!AB20,
IF('C-3-1'!I38='C-3-1'!M22,'C-3-1'!AB22,
IF('C-3-1'!I38='C-3-1'!M24,'C-3-1'!AB24,
IF('C-3-1'!I38='C-3-1'!M26,'C-3-1'!AB26,
IF('C-3-1'!I38='C-3-1'!M28,'C-3-1'!AB28,"Tidak Ditemukan"))))))</f>
        <v>Tidak Ditemukan</v>
      </c>
      <c r="V17" s="764"/>
      <c r="W17" s="764"/>
      <c r="X17" s="764"/>
      <c r="Y17" s="764"/>
      <c r="Z17" s="764"/>
      <c r="AA17" s="765"/>
      <c r="AB17" s="278"/>
      <c r="AC17" s="278"/>
      <c r="AD17" s="278"/>
      <c r="AE17" s="278"/>
      <c r="AF17" s="278"/>
      <c r="AG17" s="278"/>
      <c r="AH17" s="278"/>
      <c r="AI17" s="278"/>
    </row>
    <row r="18" spans="2:35" ht="15" customHeight="1" x14ac:dyDescent="0.25">
      <c r="B18" s="929" t="str">
        <f>HYPERLINK("#'"&amp;'EWS DIRECTORY'!$J$87&amp;"'!A1",'EWS DIRECTORY'!$J$87)</f>
        <v>C-3-1-4</v>
      </c>
      <c r="C18" s="761"/>
      <c r="D18" s="761"/>
      <c r="E18" s="761"/>
      <c r="G18" s="84">
        <v>2</v>
      </c>
      <c r="H18" s="926" t="e">
        <f>MASTER!N6</f>
        <v>#N/A</v>
      </c>
      <c r="I18" s="824"/>
      <c r="J18" s="824"/>
      <c r="K18" s="824"/>
      <c r="L18" s="824"/>
      <c r="M18" s="824"/>
      <c r="N18" s="824"/>
      <c r="O18" s="824"/>
      <c r="P18" s="824"/>
      <c r="Q18" s="824"/>
      <c r="R18" s="825"/>
      <c r="S18" s="792"/>
      <c r="T18" s="805"/>
      <c r="U18" s="923" t="str">
        <f>IF('C-3-1'!I38='C-3-1'!M18,'C-3-1'!AG18,
IF('C-3-1'!I38='C-3-1'!M20,'C-3-1'!AG20,
IF('C-3-1'!I38='C-3-1'!M22,'C-3-1'!AG22,
IF('C-3-1'!I38='C-3-1'!M24,'C-3-1'!AG24,
IF('C-3-1'!I38='C-3-1'!M26,'C-3-1'!AG26,
IF('C-3-1'!I38='C-3-1'!M28,'C-3-1'!AG28,"Tidak Ditemukan"))))))</f>
        <v>Tidak Ditemukan</v>
      </c>
      <c r="V18" s="764"/>
      <c r="W18" s="764"/>
      <c r="X18" s="764"/>
      <c r="Y18" s="764"/>
      <c r="Z18" s="764"/>
      <c r="AA18" s="765"/>
      <c r="AB18" s="278"/>
      <c r="AC18" s="278"/>
      <c r="AD18" s="278"/>
      <c r="AE18" s="278"/>
      <c r="AF18" s="278"/>
      <c r="AG18" s="278"/>
      <c r="AH18" s="278"/>
      <c r="AI18" s="278"/>
    </row>
    <row r="19" spans="2:35" ht="15" customHeight="1" x14ac:dyDescent="0.25">
      <c r="B19" s="929" t="str">
        <f>HYPERLINK("#'"&amp;'EWS DIRECTORY'!$J$88&amp;"'!A1",'EWS DIRECTORY'!$J$88)</f>
        <v>C-3-1-5</v>
      </c>
      <c r="C19" s="761"/>
      <c r="D19" s="761"/>
      <c r="E19" s="761"/>
      <c r="G19" s="84">
        <v>3</v>
      </c>
      <c r="H19" s="926" t="e">
        <f>MASTER!N7</f>
        <v>#N/A</v>
      </c>
      <c r="I19" s="824"/>
      <c r="J19" s="824"/>
      <c r="K19" s="824"/>
      <c r="L19" s="824"/>
      <c r="M19" s="824"/>
      <c r="N19" s="824"/>
      <c r="O19" s="824"/>
      <c r="P19" s="824"/>
      <c r="Q19" s="824"/>
      <c r="R19" s="825"/>
      <c r="S19" s="792"/>
      <c r="T19" s="805"/>
      <c r="U19" s="923" t="str">
        <f>IF('C-3-1'!I38='C-3-1'!M18,'C-3-1'!AL18,
IF('C-3-1'!I38='C-3-1'!M20,'C-3-1'!AL20,
IF('C-3-1'!I38='C-3-1'!M22,'C-3-1'!AL22,
IF('C-3-1'!I38='C-3-1'!M24,'C-3-1'!AL24,
IF('C-3-1'!I38='C-3-1'!M26,'C-3-1'!AL26,
IF('C-3-1'!I38='C-3-1'!M28,'C-3-1'!AL28,"Tidak Ditemukan"))))))</f>
        <v>Tidak Ditemukan</v>
      </c>
      <c r="V19" s="764"/>
      <c r="W19" s="764"/>
      <c r="X19" s="764"/>
      <c r="Y19" s="764"/>
      <c r="Z19" s="764"/>
      <c r="AA19" s="765"/>
      <c r="AB19" s="278"/>
      <c r="AC19" s="278"/>
      <c r="AD19" s="278"/>
      <c r="AE19" s="278"/>
      <c r="AF19" s="278"/>
      <c r="AG19" s="278"/>
      <c r="AH19" s="278"/>
      <c r="AI19" s="278"/>
    </row>
    <row r="20" spans="2:35" ht="15" customHeight="1" x14ac:dyDescent="0.25">
      <c r="B20" s="929" t="str">
        <f>HYPERLINK("#'"&amp;'EWS DIRECTORY'!$J$89&amp;"'!A1",'EWS DIRECTORY'!$J$89)</f>
        <v>C-3-1-6</v>
      </c>
      <c r="C20" s="761"/>
      <c r="D20" s="761"/>
      <c r="E20" s="761"/>
      <c r="G20" s="84">
        <v>4</v>
      </c>
      <c r="H20" s="926" t="e">
        <f>MASTER!N8</f>
        <v>#N/A</v>
      </c>
      <c r="I20" s="824"/>
      <c r="J20" s="824"/>
      <c r="K20" s="824"/>
      <c r="L20" s="824"/>
      <c r="M20" s="824"/>
      <c r="N20" s="824"/>
      <c r="O20" s="824"/>
      <c r="P20" s="824"/>
      <c r="Q20" s="824"/>
      <c r="R20" s="825"/>
      <c r="S20" s="792"/>
      <c r="T20" s="805"/>
      <c r="U20" s="923" t="str">
        <f>IF('C-3-1'!I38='C-3-1'!M18,'C-3-1'!AQ18,
IF('C-3-1'!I38='C-3-1'!M20,'C-3-1'!AQ20,
IF('C-3-1'!I38='C-3-1'!M22,'C-3-1'!AQ22,
IF('C-3-1'!I38='C-3-1'!M24,'C-3-1'!AQ24,
IF('C-3-1'!I38='C-3-1'!M26,'C-3-1'!AQ26,
IF('C-3-1'!I38='C-3-1'!M28,'C-3-1'!AQ28,"Tidak Ditemukan"))))))</f>
        <v>Tidak Ditemukan</v>
      </c>
      <c r="V20" s="764"/>
      <c r="W20" s="764"/>
      <c r="X20" s="764"/>
      <c r="Y20" s="764"/>
      <c r="Z20" s="764"/>
      <c r="AA20" s="765"/>
      <c r="AB20" s="278"/>
      <c r="AC20" s="278"/>
      <c r="AD20" s="278"/>
      <c r="AE20" s="278"/>
      <c r="AF20" s="278"/>
      <c r="AG20" s="278"/>
      <c r="AH20" s="278"/>
      <c r="AI20" s="278"/>
    </row>
    <row r="21" spans="2:35" ht="15" customHeight="1" x14ac:dyDescent="0.25">
      <c r="G21" s="84">
        <v>5</v>
      </c>
      <c r="H21" s="926" t="e">
        <f>MASTER!N9</f>
        <v>#N/A</v>
      </c>
      <c r="I21" s="824"/>
      <c r="J21" s="824"/>
      <c r="K21" s="824"/>
      <c r="L21" s="824"/>
      <c r="M21" s="824"/>
      <c r="N21" s="824"/>
      <c r="O21" s="824"/>
      <c r="P21" s="824"/>
      <c r="Q21" s="824"/>
      <c r="R21" s="825"/>
      <c r="S21" s="792"/>
      <c r="T21" s="805"/>
      <c r="U21" s="923" t="str">
        <f>IF('C-3-1'!I38='C-3-1'!M18,'C-3-1'!AV18,
IF('C-3-1'!I38='C-3-1'!M20,'C-3-1'!AV20,
IF('C-3-1'!I38='C-3-1'!M22,'C-3-1'!AV22,
IF('C-3-1'!I38='C-3-1'!M24,'C-3-1'!AV24,
IF('C-3-1'!I38='C-3-1'!M26,'C-3-1'!AV26,
IF('C-3-1'!I38='C-3-1'!M28,'C-3-1'!AV28,"Tidak Ditemukan"))))))</f>
        <v>Tidak Ditemukan</v>
      </c>
      <c r="V21" s="764"/>
      <c r="W21" s="764"/>
      <c r="X21" s="764"/>
      <c r="Y21" s="764"/>
      <c r="Z21" s="764"/>
      <c r="AA21" s="765"/>
      <c r="AB21" s="278"/>
      <c r="AC21" s="278"/>
      <c r="AD21" s="278"/>
      <c r="AE21" s="278"/>
      <c r="AF21" s="278"/>
      <c r="AG21" s="278"/>
      <c r="AH21" s="278"/>
      <c r="AI21" s="278"/>
    </row>
    <row r="22" spans="2:35" ht="15" customHeight="1" x14ac:dyDescent="0.25">
      <c r="G22" s="84">
        <v>6</v>
      </c>
      <c r="H22" s="926" t="e">
        <f>MASTER!N10</f>
        <v>#N/A</v>
      </c>
      <c r="I22" s="824"/>
      <c r="J22" s="824"/>
      <c r="K22" s="824"/>
      <c r="L22" s="824"/>
      <c r="M22" s="824"/>
      <c r="N22" s="824"/>
      <c r="O22" s="824"/>
      <c r="P22" s="824"/>
      <c r="Q22" s="824"/>
      <c r="R22" s="825"/>
      <c r="S22" s="792"/>
      <c r="T22" s="805"/>
      <c r="U22" s="923" t="str">
        <f>IF('C-3-1'!I38='C-3-1'!M18,'C-3-1'!BA18,
IF('C-3-1'!I38='C-3-1'!M20,'C-3-1'!BA20,
IF('C-3-1'!I38='C-3-1'!M22,'C-3-1'!BA22,
IF('C-3-1'!I38='C-3-1'!M24,'C-3-1'!BA24,
IF('C-3-1'!I38='C-3-1'!M26,'C-3-1'!BA26,
IF('C-3-1'!I38='C-3-1'!M28,'C-3-1'!BA28,"Tidak Ditemukan"))))))</f>
        <v>Tidak Ditemukan</v>
      </c>
      <c r="V22" s="764"/>
      <c r="W22" s="764"/>
      <c r="X22" s="764"/>
      <c r="Y22" s="764"/>
      <c r="Z22" s="764"/>
      <c r="AA22" s="765"/>
      <c r="AB22" s="278"/>
      <c r="AC22" s="278"/>
      <c r="AD22" s="278"/>
      <c r="AE22" s="278"/>
      <c r="AF22" s="278"/>
      <c r="AG22" s="278"/>
      <c r="AH22" s="278"/>
      <c r="AI22" s="278"/>
    </row>
    <row r="23" spans="2:35" ht="15" customHeight="1" x14ac:dyDescent="0.25">
      <c r="G23" s="84">
        <v>7</v>
      </c>
      <c r="H23" s="926" t="e">
        <f>MASTER!N11</f>
        <v>#N/A</v>
      </c>
      <c r="I23" s="824"/>
      <c r="J23" s="824"/>
      <c r="K23" s="824"/>
      <c r="L23" s="824"/>
      <c r="M23" s="824"/>
      <c r="N23" s="824"/>
      <c r="O23" s="824"/>
      <c r="P23" s="824"/>
      <c r="Q23" s="824"/>
      <c r="R23" s="825"/>
      <c r="S23" s="792"/>
      <c r="T23" s="805"/>
      <c r="U23" s="923" t="str">
        <f>IF('C-3-1'!I38='C-3-1'!M18,'C-3-1'!BF18,
IF('C-3-1'!I38='C-3-1'!M20,'C-3-1'!BF20,
IF('C-3-1'!I38='C-3-1'!M22,'C-3-1'!BF22,
IF('C-3-1'!I38='C-3-1'!M24,'C-3-1'!BF24,
IF('C-3-1'!I38='C-3-1'!M26,'C-3-1'!BF26,
IF('C-3-1'!I38='C-3-1'!M28,'C-3-1'!BF28,"Tidak Ditemukan"))))))</f>
        <v>Tidak Ditemukan</v>
      </c>
      <c r="V23" s="764"/>
      <c r="W23" s="764"/>
      <c r="X23" s="764"/>
      <c r="Y23" s="764"/>
      <c r="Z23" s="764"/>
      <c r="AA23" s="765"/>
      <c r="AB23" s="278"/>
      <c r="AC23" s="278"/>
      <c r="AD23" s="278"/>
      <c r="AE23" s="278"/>
      <c r="AF23" s="278"/>
      <c r="AG23" s="278"/>
      <c r="AH23" s="278"/>
      <c r="AI23" s="278"/>
    </row>
    <row r="24" spans="2:35" ht="15" customHeight="1" x14ac:dyDescent="0.25">
      <c r="G24" s="84">
        <v>8</v>
      </c>
      <c r="H24" s="926" t="e">
        <f>MASTER!N12</f>
        <v>#N/A</v>
      </c>
      <c r="I24" s="824"/>
      <c r="J24" s="824"/>
      <c r="K24" s="824"/>
      <c r="L24" s="824"/>
      <c r="M24" s="824"/>
      <c r="N24" s="824"/>
      <c r="O24" s="824"/>
      <c r="P24" s="824"/>
      <c r="Q24" s="824"/>
      <c r="R24" s="825"/>
      <c r="S24" s="792"/>
      <c r="T24" s="805"/>
      <c r="U24" s="923" t="str">
        <f>IF('C-3-1'!I38='C-3-1'!M18,'C-3-1'!BK18,
IF('C-3-1'!I38='C-3-1'!M20,'C-3-1'!BK20,
IF('C-3-1'!I38='C-3-1'!M22,'C-3-1'!BK22,
IF('C-3-1'!I38='C-3-1'!M24,'C-3-1'!BK24,
IF('C-3-1'!I38='C-3-1'!M26,'C-3-1'!BK26,
IF('C-3-1'!I38='C-3-1'!M28,'C-3-1'!BK28,"Tidak Ditemukan"))))))</f>
        <v>Tidak Ditemukan</v>
      </c>
      <c r="V24" s="764"/>
      <c r="W24" s="764"/>
      <c r="X24" s="764"/>
      <c r="Y24" s="764"/>
      <c r="Z24" s="764"/>
      <c r="AA24" s="765"/>
      <c r="AB24" s="278"/>
      <c r="AC24" s="278"/>
      <c r="AD24" s="278"/>
      <c r="AE24" s="278"/>
      <c r="AF24" s="278"/>
      <c r="AG24" s="278"/>
      <c r="AH24" s="278"/>
      <c r="AI24" s="278"/>
    </row>
    <row r="25" spans="2:35" ht="15" customHeight="1" x14ac:dyDescent="0.25">
      <c r="G25" s="84">
        <v>9</v>
      </c>
      <c r="H25" s="926" t="e">
        <f>MASTER!N13</f>
        <v>#N/A</v>
      </c>
      <c r="I25" s="824"/>
      <c r="J25" s="824"/>
      <c r="K25" s="824"/>
      <c r="L25" s="824"/>
      <c r="M25" s="824"/>
      <c r="N25" s="824"/>
      <c r="O25" s="824"/>
      <c r="P25" s="824"/>
      <c r="Q25" s="824"/>
      <c r="R25" s="825"/>
      <c r="S25" s="792"/>
      <c r="T25" s="805"/>
      <c r="U25" s="923" t="str">
        <f>IF('C-3-1'!I38='C-3-1'!M18,'C-3-1'!BP18,
IF('C-3-1'!I38='C-3-1'!M20,'C-3-1'!BP20,
IF('C-3-1'!I38='C-3-1'!M22,'C-3-1'!BP22,
IF('C-3-1'!I38='C-3-1'!M24,'C-3-1'!BP24,
IF('C-3-1'!I38='C-3-1'!M26,'C-3-1'!BP26,
IF('C-3-1'!I38='C-3-1'!M28,'C-3-1'!BP28,"Tidak Ditemukan"))))))</f>
        <v>Tidak Ditemukan</v>
      </c>
      <c r="V25" s="764"/>
      <c r="W25" s="764"/>
      <c r="X25" s="764"/>
      <c r="Y25" s="764"/>
      <c r="Z25" s="764"/>
      <c r="AA25" s="765"/>
      <c r="AB25" s="278"/>
      <c r="AC25" s="278"/>
      <c r="AD25" s="278"/>
      <c r="AE25" s="278"/>
      <c r="AF25" s="278"/>
      <c r="AG25" s="278"/>
      <c r="AH25" s="278"/>
      <c r="AI25" s="278"/>
    </row>
    <row r="26" spans="2:35" ht="15" customHeight="1" x14ac:dyDescent="0.25">
      <c r="G26" s="84">
        <v>10</v>
      </c>
      <c r="H26" s="926" t="e">
        <f>MASTER!N14</f>
        <v>#N/A</v>
      </c>
      <c r="I26" s="824"/>
      <c r="J26" s="824"/>
      <c r="K26" s="824"/>
      <c r="L26" s="824"/>
      <c r="M26" s="824"/>
      <c r="N26" s="824"/>
      <c r="O26" s="824"/>
      <c r="P26" s="824"/>
      <c r="Q26" s="824"/>
      <c r="R26" s="825"/>
      <c r="S26" s="792"/>
      <c r="T26" s="805"/>
      <c r="U26" s="923" t="str">
        <f>IF('C-3-1'!I38='C-3-1'!M18,'C-3-1'!BU18,
IF('C-3-1'!I38='C-3-1'!M20,'C-3-1'!BU20,
IF('C-3-1'!I38='C-3-1'!M22,'C-3-1'!BU22,
IF('C-3-1'!I38='C-3-1'!M24,'C-3-1'!BU24,
IF('C-3-1'!I38='C-3-1'!M26,'C-3-1'!BU26,
IF('C-3-1'!I38='C-3-1'!M28,'C-3-1'!BU28,"Tidak Ditemukan"))))))</f>
        <v>Tidak Ditemukan</v>
      </c>
      <c r="V26" s="764"/>
      <c r="W26" s="764"/>
      <c r="X26" s="764"/>
      <c r="Y26" s="764"/>
      <c r="Z26" s="764"/>
      <c r="AA26" s="765"/>
      <c r="AB26" s="278"/>
      <c r="AC26" s="278"/>
      <c r="AD26" s="278"/>
      <c r="AE26" s="278"/>
      <c r="AF26" s="278"/>
      <c r="AG26" s="278"/>
      <c r="AH26" s="278"/>
      <c r="AI26" s="278"/>
    </row>
    <row r="27" spans="2:35" ht="15" customHeight="1" x14ac:dyDescent="0.25">
      <c r="G27" s="84">
        <v>11</v>
      </c>
      <c r="H27" s="926" t="e">
        <f>MASTER!N15</f>
        <v>#N/A</v>
      </c>
      <c r="I27" s="824"/>
      <c r="J27" s="824"/>
      <c r="K27" s="824"/>
      <c r="L27" s="824"/>
      <c r="M27" s="824"/>
      <c r="N27" s="824"/>
      <c r="O27" s="824"/>
      <c r="P27" s="824"/>
      <c r="Q27" s="824"/>
      <c r="R27" s="825"/>
      <c r="S27" s="792"/>
      <c r="T27" s="805"/>
      <c r="U27" s="923" t="str">
        <f>IF('C-3-1'!I38='C-3-1'!M18,'C-3-1'!BZ18,
IF('C-3-1'!I38='C-3-1'!M20,'C-3-1'!BZ20,
IF('C-3-1'!I38='C-3-1'!M22,'C-3-1'!BZ22,
IF('C-3-1'!I38='C-3-1'!M24,'C-3-1'!BZ24,
IF('C-3-1'!I38='C-3-1'!M26,'C-3-1'!BZ26,
IF('C-3-1'!I38='C-3-1'!M28,'C-3-1'!BZ28,"Tidak Ditemukan"))))))</f>
        <v>Tidak Ditemukan</v>
      </c>
      <c r="V27" s="764"/>
      <c r="W27" s="764"/>
      <c r="X27" s="764"/>
      <c r="Y27" s="764"/>
      <c r="Z27" s="764"/>
      <c r="AA27" s="765"/>
      <c r="AB27" s="278"/>
      <c r="AC27" s="278"/>
      <c r="AD27" s="278"/>
      <c r="AE27" s="278"/>
      <c r="AF27" s="278"/>
      <c r="AG27" s="278"/>
      <c r="AH27" s="278"/>
      <c r="AI27" s="278"/>
    </row>
    <row r="28" spans="2:35" ht="15" customHeight="1" x14ac:dyDescent="0.25">
      <c r="B28" s="760"/>
      <c r="C28" s="761"/>
      <c r="D28" s="761"/>
      <c r="E28" s="761"/>
      <c r="G28" s="84">
        <v>12</v>
      </c>
      <c r="H28" s="926" t="e">
        <f>MASTER!N16</f>
        <v>#N/A</v>
      </c>
      <c r="I28" s="824"/>
      <c r="J28" s="824"/>
      <c r="K28" s="824"/>
      <c r="L28" s="824"/>
      <c r="M28" s="824"/>
      <c r="N28" s="824"/>
      <c r="O28" s="824"/>
      <c r="P28" s="824"/>
      <c r="Q28" s="824"/>
      <c r="R28" s="825"/>
      <c r="S28" s="792"/>
      <c r="T28" s="805"/>
      <c r="U28" s="923" t="str">
        <f>IF('C-3-1'!I38='C-3-1'!M18,'C-3-1'!CE18,
IF('C-3-1'!I38='C-3-1'!M20,'C-3-1'!CE20,
IF('C-3-1'!I38='C-3-1'!M22,'C-3-1'!CE22,
IF('C-3-1'!I38='C-3-1'!M24,'C-3-1'!CE24,
IF('C-3-1'!I38='C-3-1'!M26,'C-3-1'!CE26,
IF('C-3-1'!I38='C-3-1'!M28,'C-3-1'!CE28,"Tidak Ditemukan"))))))</f>
        <v>Tidak Ditemukan</v>
      </c>
      <c r="V28" s="764"/>
      <c r="W28" s="764"/>
      <c r="X28" s="764"/>
      <c r="Y28" s="764"/>
      <c r="Z28" s="764"/>
      <c r="AA28" s="765"/>
      <c r="AB28" s="278"/>
      <c r="AC28" s="278"/>
      <c r="AD28" s="278"/>
      <c r="AE28" s="278"/>
      <c r="AF28" s="278"/>
      <c r="AG28" s="278"/>
      <c r="AH28" s="278"/>
      <c r="AI28" s="278"/>
    </row>
    <row r="29" spans="2:35" ht="15" customHeight="1" x14ac:dyDescent="0.25">
      <c r="G29" s="392"/>
      <c r="H29" s="933" t="s">
        <v>1769</v>
      </c>
      <c r="I29" s="824"/>
      <c r="J29" s="824"/>
      <c r="K29" s="824"/>
      <c r="L29" s="824"/>
      <c r="M29" s="824"/>
      <c r="N29" s="824"/>
      <c r="O29" s="824"/>
      <c r="P29" s="824"/>
      <c r="Q29" s="824"/>
      <c r="R29" s="825"/>
      <c r="S29" s="794"/>
      <c r="T29" s="807"/>
      <c r="U29" s="923" t="str">
        <f>IF('C-3-1'!I38='C-3-1'!M18,'C-3-1'!CJ18,
IF('C-3-1'!I38='C-3-1'!M20,'C-3-1'!CJ20,
IF('C-3-1'!I38='C-3-1'!M22,'C-3-1'!CJ22,
IF('C-3-1'!I38='C-3-1'!M24,'C-3-1'!CJ24,
IF('C-3-1'!I38='C-3-1'!M26,'C-3-1'!CJ26,
IF('C-3-1'!I38='C-3-1'!M28,'C-3-1'!CJ28,"Tidak Ditemukan"))))))</f>
        <v>Tidak Ditemukan</v>
      </c>
      <c r="V29" s="764"/>
      <c r="W29" s="764"/>
      <c r="X29" s="764"/>
      <c r="Y29" s="764"/>
      <c r="Z29" s="764"/>
      <c r="AA29" s="765"/>
      <c r="AB29" s="278"/>
      <c r="AC29" s="278"/>
      <c r="AD29" s="278"/>
      <c r="AE29" s="278"/>
      <c r="AF29" s="278"/>
      <c r="AG29" s="278"/>
      <c r="AH29" s="278"/>
      <c r="AI29" s="278"/>
    </row>
    <row r="30" spans="2:35" ht="15" customHeight="1" x14ac:dyDescent="0.25">
      <c r="B30" s="760"/>
      <c r="C30" s="761"/>
      <c r="D30" s="761"/>
      <c r="E30" s="761"/>
      <c r="G30" s="124"/>
      <c r="H30" s="938" t="s">
        <v>1770</v>
      </c>
      <c r="I30" s="824"/>
      <c r="J30" s="824"/>
      <c r="K30" s="824"/>
      <c r="L30" s="824"/>
      <c r="M30" s="824"/>
      <c r="N30" s="824"/>
      <c r="O30" s="824"/>
      <c r="P30" s="824"/>
      <c r="Q30" s="824"/>
      <c r="R30" s="825"/>
      <c r="S30" s="935"/>
      <c r="T30" s="765"/>
      <c r="U30" s="923">
        <f>IF(ISNUMBER(U29),IF(U29&gt;0,U29,SUM(U17:U28)),0)</f>
        <v>0</v>
      </c>
      <c r="V30" s="764"/>
      <c r="W30" s="764"/>
      <c r="X30" s="764"/>
      <c r="Y30" s="764"/>
      <c r="Z30" s="764"/>
      <c r="AA30" s="765"/>
      <c r="AB30" s="278"/>
      <c r="AC30" s="278"/>
      <c r="AD30" s="278"/>
      <c r="AE30" s="278"/>
      <c r="AF30" s="278"/>
      <c r="AG30" s="278"/>
      <c r="AH30" s="278"/>
      <c r="AI30" s="278"/>
    </row>
    <row r="31" spans="2:35" ht="15" customHeight="1" x14ac:dyDescent="0.25">
      <c r="G31" s="124"/>
      <c r="H31" s="124"/>
      <c r="I31" s="124"/>
      <c r="J31" s="300"/>
      <c r="K31" s="300"/>
      <c r="L31" s="300"/>
      <c r="M31" s="300"/>
      <c r="N31" s="300"/>
      <c r="O31" s="300"/>
      <c r="P31" s="300"/>
      <c r="Q31" s="300"/>
      <c r="R31" s="300"/>
      <c r="S31" s="300"/>
      <c r="T31" s="301"/>
      <c r="U31" s="515"/>
      <c r="V31" s="515"/>
      <c r="W31" s="515"/>
      <c r="X31" s="515"/>
      <c r="Y31" s="515"/>
      <c r="Z31" s="516"/>
      <c r="AA31" s="516"/>
      <c r="AB31" s="278"/>
      <c r="AC31" s="278"/>
      <c r="AD31" s="278"/>
      <c r="AE31" s="278"/>
      <c r="AF31" s="278"/>
      <c r="AG31" s="278"/>
      <c r="AH31" s="278"/>
      <c r="AI31" s="278"/>
    </row>
    <row r="32" spans="2:35" ht="15" customHeight="1" x14ac:dyDescent="0.25">
      <c r="B32" s="760"/>
      <c r="C32" s="761"/>
      <c r="D32" s="761"/>
      <c r="E32" s="761"/>
      <c r="G32" s="124"/>
      <c r="H32" s="297" t="s">
        <v>1771</v>
      </c>
      <c r="I32" s="298"/>
      <c r="J32" s="299"/>
      <c r="K32" s="299"/>
      <c r="L32" s="299"/>
      <c r="M32" s="299"/>
      <c r="N32" s="299"/>
      <c r="O32" s="299"/>
      <c r="P32" s="299"/>
      <c r="Q32" s="299"/>
      <c r="R32" s="299"/>
      <c r="S32" s="299"/>
      <c r="T32" s="302"/>
      <c r="U32" s="923">
        <f>'MAIN LEVEL'!$AB$29</f>
        <v>0</v>
      </c>
      <c r="V32" s="764"/>
      <c r="W32" s="764"/>
      <c r="X32" s="764"/>
      <c r="Y32" s="764"/>
      <c r="Z32" s="764"/>
      <c r="AA32" s="765"/>
      <c r="AB32" s="278"/>
      <c r="AC32" s="278"/>
      <c r="AD32" s="278"/>
      <c r="AE32" s="278"/>
      <c r="AF32" s="278"/>
      <c r="AG32" s="278"/>
      <c r="AH32" s="278"/>
      <c r="AI32" s="278"/>
    </row>
    <row r="33" spans="2:35" ht="15" customHeight="1" x14ac:dyDescent="0.25">
      <c r="G33" s="124"/>
      <c r="H33" s="297" t="s">
        <v>1772</v>
      </c>
      <c r="I33" s="298"/>
      <c r="J33" s="299"/>
      <c r="K33" s="299"/>
      <c r="L33" s="299"/>
      <c r="M33" s="299"/>
      <c r="N33" s="299"/>
      <c r="O33" s="299"/>
      <c r="P33" s="299"/>
      <c r="Q33" s="299"/>
      <c r="R33" s="299"/>
      <c r="S33" s="299"/>
      <c r="T33" s="302"/>
      <c r="U33" s="923">
        <f>U30-U32</f>
        <v>0</v>
      </c>
      <c r="V33" s="764"/>
      <c r="W33" s="764"/>
      <c r="X33" s="764"/>
      <c r="Y33" s="764"/>
      <c r="Z33" s="764"/>
      <c r="AA33" s="765"/>
      <c r="AB33" s="278"/>
      <c r="AC33" s="278"/>
      <c r="AD33" s="278"/>
      <c r="AE33" s="278"/>
      <c r="AF33" s="278"/>
      <c r="AG33" s="278"/>
      <c r="AH33" s="278"/>
      <c r="AI33" s="278"/>
    </row>
    <row r="34" spans="2:35" ht="15" customHeight="1" x14ac:dyDescent="0.25">
      <c r="B34" s="760"/>
      <c r="C34" s="761"/>
      <c r="D34" s="761"/>
      <c r="E34" s="761"/>
      <c r="G34" s="124"/>
      <c r="H34" s="124"/>
      <c r="I34" s="124"/>
      <c r="J34" s="124"/>
      <c r="K34" s="124"/>
      <c r="L34" s="124"/>
      <c r="M34" s="124"/>
      <c r="N34" s="124"/>
      <c r="O34" s="124"/>
      <c r="P34" s="124"/>
      <c r="Q34" s="124"/>
      <c r="R34" s="124"/>
      <c r="S34" s="124"/>
      <c r="T34" s="124"/>
      <c r="U34" s="124"/>
      <c r="V34" s="124"/>
      <c r="W34" s="124"/>
      <c r="X34" s="124"/>
      <c r="Y34" s="278"/>
      <c r="Z34" s="278"/>
      <c r="AA34" s="278"/>
      <c r="AB34" s="278"/>
      <c r="AC34" s="278"/>
      <c r="AD34" s="278"/>
      <c r="AE34" s="278"/>
      <c r="AF34" s="278"/>
      <c r="AG34" s="278"/>
      <c r="AH34" s="278"/>
      <c r="AI34" s="278"/>
    </row>
    <row r="35" spans="2:35" ht="15" customHeight="1" x14ac:dyDescent="0.25">
      <c r="G35" s="278"/>
      <c r="H35" s="278"/>
      <c r="I35" s="278"/>
      <c r="J35" s="278"/>
      <c r="K35" s="278"/>
      <c r="L35" s="278"/>
      <c r="M35" s="278"/>
      <c r="N35" s="278"/>
      <c r="O35" s="278"/>
      <c r="P35" s="278"/>
      <c r="Q35" s="278"/>
      <c r="R35" s="278"/>
      <c r="S35" s="278"/>
      <c r="T35" s="278"/>
      <c r="U35" s="278"/>
      <c r="V35" s="278"/>
      <c r="W35" s="278"/>
      <c r="X35" s="278"/>
      <c r="Y35" s="278"/>
      <c r="Z35" s="278"/>
      <c r="AA35" s="278"/>
      <c r="AB35" s="278"/>
      <c r="AC35" s="278"/>
      <c r="AD35" s="278"/>
      <c r="AE35" s="278"/>
      <c r="AF35" s="278"/>
      <c r="AG35" s="278"/>
      <c r="AH35" s="278"/>
      <c r="AI35" s="278"/>
    </row>
    <row r="36" spans="2:35" ht="15" customHeight="1" x14ac:dyDescent="0.25">
      <c r="B36" s="760"/>
      <c r="C36" s="761"/>
      <c r="D36" s="761"/>
      <c r="E36" s="761"/>
      <c r="G36" s="801" t="s">
        <v>1507</v>
      </c>
      <c r="H36" s="764"/>
      <c r="I36" s="764"/>
      <c r="J36" s="764"/>
      <c r="K36" s="764"/>
      <c r="L36" s="764"/>
      <c r="M36" s="764"/>
      <c r="N36" s="764"/>
      <c r="O36" s="764"/>
      <c r="P36" s="764"/>
      <c r="Q36" s="764"/>
      <c r="R36" s="764"/>
      <c r="S36" s="764"/>
      <c r="T36" s="764"/>
      <c r="U36" s="795" t="s">
        <v>1704</v>
      </c>
      <c r="V36" s="764"/>
      <c r="W36" s="764"/>
      <c r="X36" s="764"/>
      <c r="Y36" s="764"/>
      <c r="Z36" s="764"/>
      <c r="AA36" s="764"/>
      <c r="AB36" s="764"/>
      <c r="AC36" s="764"/>
      <c r="AD36" s="764"/>
      <c r="AE36" s="764"/>
      <c r="AF36" s="764"/>
      <c r="AG36" s="764"/>
      <c r="AH36" s="796"/>
      <c r="AI36" s="278"/>
    </row>
    <row r="37" spans="2:35" ht="15" customHeight="1" x14ac:dyDescent="0.25">
      <c r="G37" s="793" t="s">
        <v>796</v>
      </c>
      <c r="H37" s="794"/>
      <c r="I37" s="794"/>
      <c r="J37" s="794"/>
      <c r="K37" s="794"/>
      <c r="L37" s="794"/>
      <c r="M37" s="801" t="s">
        <v>1511</v>
      </c>
      <c r="N37" s="764"/>
      <c r="O37" s="764"/>
      <c r="P37" s="764"/>
      <c r="Q37" s="802" t="s">
        <v>1510</v>
      </c>
      <c r="R37" s="764"/>
      <c r="S37" s="764"/>
      <c r="T37" s="765"/>
      <c r="U37" s="793" t="s">
        <v>796</v>
      </c>
      <c r="V37" s="794"/>
      <c r="W37" s="794"/>
      <c r="X37" s="794"/>
      <c r="Y37" s="794"/>
      <c r="Z37" s="794"/>
      <c r="AA37" s="801" t="s">
        <v>1511</v>
      </c>
      <c r="AB37" s="764"/>
      <c r="AC37" s="764"/>
      <c r="AD37" s="764"/>
      <c r="AE37" s="802" t="s">
        <v>1510</v>
      </c>
      <c r="AF37" s="764"/>
      <c r="AG37" s="764"/>
      <c r="AH37" s="765"/>
      <c r="AI37" s="278"/>
    </row>
    <row r="38" spans="2:35" ht="15" customHeight="1" x14ac:dyDescent="0.25">
      <c r="G38" s="788"/>
      <c r="H38" s="789"/>
      <c r="I38" s="789"/>
      <c r="J38" s="789"/>
      <c r="K38" s="789"/>
      <c r="L38" s="790"/>
      <c r="M38" s="788"/>
      <c r="N38" s="789"/>
      <c r="O38" s="789"/>
      <c r="P38" s="790"/>
      <c r="Q38" s="788"/>
      <c r="R38" s="789"/>
      <c r="S38" s="789"/>
      <c r="T38" s="790"/>
      <c r="U38" s="788"/>
      <c r="V38" s="789"/>
      <c r="W38" s="789"/>
      <c r="X38" s="789"/>
      <c r="Y38" s="789"/>
      <c r="Z38" s="790"/>
      <c r="AA38" s="788"/>
      <c r="AB38" s="789"/>
      <c r="AC38" s="789"/>
      <c r="AD38" s="790"/>
      <c r="AE38" s="788"/>
      <c r="AF38" s="789"/>
      <c r="AG38" s="789"/>
      <c r="AH38" s="790"/>
      <c r="AI38" s="278"/>
    </row>
    <row r="39" spans="2:35" ht="15" customHeight="1" x14ac:dyDescent="0.25">
      <c r="G39" s="283"/>
      <c r="H39" s="124"/>
      <c r="I39" s="124"/>
      <c r="J39" s="124"/>
      <c r="K39" s="124"/>
      <c r="L39" s="124"/>
      <c r="M39" s="283"/>
      <c r="N39" s="124"/>
      <c r="O39" s="124"/>
      <c r="P39" s="124"/>
      <c r="Q39" s="283"/>
      <c r="R39" s="124"/>
      <c r="S39" s="124"/>
      <c r="T39" s="125"/>
      <c r="U39" s="124"/>
      <c r="V39" s="124"/>
      <c r="W39" s="124"/>
      <c r="X39" s="124"/>
      <c r="Y39" s="124"/>
      <c r="Z39" s="124"/>
      <c r="AA39" s="283"/>
      <c r="AB39" s="124"/>
      <c r="AC39" s="124"/>
      <c r="AD39" s="125"/>
      <c r="AE39" s="283"/>
      <c r="AF39" s="124"/>
      <c r="AG39" s="124"/>
      <c r="AH39" s="125"/>
      <c r="AI39" s="278"/>
    </row>
    <row r="40" spans="2:35" ht="15" customHeight="1" x14ac:dyDescent="0.25">
      <c r="G40" s="283"/>
      <c r="H40" s="124"/>
      <c r="I40" s="124"/>
      <c r="J40" s="124"/>
      <c r="K40" s="124"/>
      <c r="L40" s="124"/>
      <c r="M40" s="283"/>
      <c r="N40" s="124"/>
      <c r="O40" s="124"/>
      <c r="P40" s="124"/>
      <c r="Q40" s="283"/>
      <c r="R40" s="124"/>
      <c r="S40" s="124"/>
      <c r="T40" s="125"/>
      <c r="U40" s="124"/>
      <c r="V40" s="124"/>
      <c r="W40" s="124"/>
      <c r="X40" s="124"/>
      <c r="Y40" s="124"/>
      <c r="Z40" s="124"/>
      <c r="AA40" s="283"/>
      <c r="AB40" s="124"/>
      <c r="AC40" s="124"/>
      <c r="AD40" s="125"/>
      <c r="AE40" s="283"/>
      <c r="AF40" s="124"/>
      <c r="AG40" s="124"/>
      <c r="AH40" s="125"/>
      <c r="AI40" s="278"/>
    </row>
    <row r="41" spans="2:35" ht="15" customHeight="1" x14ac:dyDescent="0.25">
      <c r="G41" s="283"/>
      <c r="H41" s="124"/>
      <c r="I41" s="124"/>
      <c r="J41" s="124"/>
      <c r="K41" s="124"/>
      <c r="L41" s="124"/>
      <c r="M41" s="283"/>
      <c r="N41" s="124"/>
      <c r="O41" s="124"/>
      <c r="P41" s="124"/>
      <c r="Q41" s="283"/>
      <c r="R41" s="124"/>
      <c r="S41" s="124"/>
      <c r="T41" s="125"/>
      <c r="U41" s="124"/>
      <c r="V41" s="124"/>
      <c r="W41" s="124"/>
      <c r="X41" s="124"/>
      <c r="Y41" s="124"/>
      <c r="Z41" s="124"/>
      <c r="AA41" s="283"/>
      <c r="AB41" s="124"/>
      <c r="AC41" s="124"/>
      <c r="AD41" s="125"/>
      <c r="AE41" s="283"/>
      <c r="AF41" s="124"/>
      <c r="AG41" s="124"/>
      <c r="AH41" s="125"/>
      <c r="AI41" s="278"/>
    </row>
    <row r="42" spans="2:35" ht="15" customHeight="1" x14ac:dyDescent="0.25">
      <c r="G42" s="283"/>
      <c r="H42" s="124"/>
      <c r="I42" s="124"/>
      <c r="J42" s="124"/>
      <c r="K42" s="124"/>
      <c r="L42" s="124"/>
      <c r="M42" s="283"/>
      <c r="N42" s="124"/>
      <c r="O42" s="124"/>
      <c r="P42" s="124"/>
      <c r="Q42" s="283"/>
      <c r="R42" s="124"/>
      <c r="S42" s="124"/>
      <c r="T42" s="125"/>
      <c r="U42" s="124"/>
      <c r="V42" s="124"/>
      <c r="W42" s="124"/>
      <c r="X42" s="124"/>
      <c r="Y42" s="124"/>
      <c r="Z42" s="124"/>
      <c r="AA42" s="283"/>
      <c r="AB42" s="124"/>
      <c r="AC42" s="124"/>
      <c r="AD42" s="125"/>
      <c r="AE42" s="283"/>
      <c r="AF42" s="124"/>
      <c r="AG42" s="124"/>
      <c r="AH42" s="125"/>
      <c r="AI42" s="278"/>
    </row>
    <row r="43" spans="2:35" ht="15" customHeight="1" x14ac:dyDescent="0.25">
      <c r="G43" s="283"/>
      <c r="H43" s="124"/>
      <c r="I43" s="124"/>
      <c r="J43" s="124"/>
      <c r="K43" s="124"/>
      <c r="L43" s="124"/>
      <c r="M43" s="283"/>
      <c r="N43" s="124"/>
      <c r="O43" s="124"/>
      <c r="P43" s="124"/>
      <c r="Q43" s="283"/>
      <c r="R43" s="124"/>
      <c r="S43" s="124"/>
      <c r="T43" s="125"/>
      <c r="U43" s="124"/>
      <c r="V43" s="124"/>
      <c r="W43" s="124"/>
      <c r="X43" s="124"/>
      <c r="Y43" s="124"/>
      <c r="Z43" s="124"/>
      <c r="AA43" s="283"/>
      <c r="AB43" s="124"/>
      <c r="AC43" s="124"/>
      <c r="AD43" s="125"/>
      <c r="AE43" s="283"/>
      <c r="AF43" s="124"/>
      <c r="AG43" s="124"/>
      <c r="AH43" s="125"/>
      <c r="AI43" s="278"/>
    </row>
    <row r="44" spans="2:35" ht="15" customHeight="1" x14ac:dyDescent="0.25">
      <c r="G44" s="283"/>
      <c r="H44" s="124"/>
      <c r="I44" s="124"/>
      <c r="J44" s="124"/>
      <c r="K44" s="124"/>
      <c r="L44" s="124"/>
      <c r="M44" s="283"/>
      <c r="N44" s="124"/>
      <c r="O44" s="124"/>
      <c r="P44" s="124"/>
      <c r="Q44" s="283"/>
      <c r="R44" s="124"/>
      <c r="S44" s="124"/>
      <c r="T44" s="125"/>
      <c r="U44" s="124"/>
      <c r="V44" s="124"/>
      <c r="W44" s="124"/>
      <c r="X44" s="124"/>
      <c r="Y44" s="124"/>
      <c r="Z44" s="124"/>
      <c r="AA44" s="283"/>
      <c r="AB44" s="124"/>
      <c r="AC44" s="124"/>
      <c r="AD44" s="125"/>
      <c r="AE44" s="283"/>
      <c r="AF44" s="124"/>
      <c r="AG44" s="124"/>
      <c r="AH44" s="125"/>
      <c r="AI44" s="278"/>
    </row>
    <row r="45" spans="2:35" ht="15" customHeight="1" x14ac:dyDescent="0.25">
      <c r="G45" s="283"/>
      <c r="H45" s="124"/>
      <c r="I45" s="124"/>
      <c r="J45" s="124"/>
      <c r="K45" s="124"/>
      <c r="L45" s="124"/>
      <c r="M45" s="283"/>
      <c r="N45" s="124"/>
      <c r="O45" s="124"/>
      <c r="P45" s="124"/>
      <c r="Q45" s="283"/>
      <c r="R45" s="124"/>
      <c r="S45" s="124"/>
      <c r="T45" s="125"/>
      <c r="U45" s="124"/>
      <c r="V45" s="124"/>
      <c r="W45" s="124"/>
      <c r="X45" s="124"/>
      <c r="Y45" s="124"/>
      <c r="Z45" s="124"/>
      <c r="AA45" s="283"/>
      <c r="AB45" s="124"/>
      <c r="AC45" s="124"/>
      <c r="AD45" s="125"/>
      <c r="AE45" s="283"/>
      <c r="AF45" s="124"/>
      <c r="AG45" s="124"/>
      <c r="AH45" s="125"/>
      <c r="AI45" s="278"/>
    </row>
    <row r="46" spans="2:35" ht="15" customHeight="1" x14ac:dyDescent="0.25">
      <c r="G46" s="283"/>
      <c r="H46" s="124"/>
      <c r="I46" s="124"/>
      <c r="J46" s="124"/>
      <c r="K46" s="124"/>
      <c r="L46" s="124"/>
      <c r="M46" s="283"/>
      <c r="N46" s="124"/>
      <c r="O46" s="124"/>
      <c r="P46" s="124"/>
      <c r="Q46" s="283"/>
      <c r="R46" s="124"/>
      <c r="S46" s="124"/>
      <c r="T46" s="125"/>
      <c r="U46" s="124"/>
      <c r="V46" s="124"/>
      <c r="W46" s="124"/>
      <c r="X46" s="124"/>
      <c r="Y46" s="124"/>
      <c r="Z46" s="124"/>
      <c r="AA46" s="283"/>
      <c r="AB46" s="124"/>
      <c r="AC46" s="124"/>
      <c r="AD46" s="125"/>
      <c r="AE46" s="283"/>
      <c r="AF46" s="124"/>
      <c r="AG46" s="124"/>
      <c r="AH46" s="125"/>
      <c r="AI46" s="278"/>
    </row>
    <row r="47" spans="2:35" ht="15" customHeight="1" x14ac:dyDescent="0.25">
      <c r="G47" s="283"/>
      <c r="H47" s="124"/>
      <c r="I47" s="124"/>
      <c r="J47" s="124"/>
      <c r="K47" s="124"/>
      <c r="L47" s="124"/>
      <c r="M47" s="283"/>
      <c r="N47" s="124"/>
      <c r="O47" s="124"/>
      <c r="P47" s="124"/>
      <c r="Q47" s="283"/>
      <c r="R47" s="124"/>
      <c r="S47" s="124"/>
      <c r="T47" s="125"/>
      <c r="U47" s="124"/>
      <c r="V47" s="124"/>
      <c r="W47" s="124"/>
      <c r="X47" s="124"/>
      <c r="Y47" s="124"/>
      <c r="Z47" s="124"/>
      <c r="AA47" s="283"/>
      <c r="AB47" s="124"/>
      <c r="AC47" s="124"/>
      <c r="AD47" s="125"/>
      <c r="AE47" s="283"/>
      <c r="AF47" s="124"/>
      <c r="AG47" s="124"/>
      <c r="AH47" s="125"/>
      <c r="AI47" s="278"/>
    </row>
    <row r="48" spans="2:35" ht="15" customHeight="1" x14ac:dyDescent="0.25">
      <c r="G48" s="283"/>
      <c r="H48" s="124"/>
      <c r="I48" s="124"/>
      <c r="J48" s="124"/>
      <c r="K48" s="124"/>
      <c r="L48" s="124"/>
      <c r="M48" s="283"/>
      <c r="N48" s="124"/>
      <c r="O48" s="124"/>
      <c r="P48" s="124"/>
      <c r="Q48" s="283"/>
      <c r="R48" s="124"/>
      <c r="S48" s="124"/>
      <c r="T48" s="125"/>
      <c r="U48" s="124"/>
      <c r="V48" s="124"/>
      <c r="W48" s="124"/>
      <c r="X48" s="124"/>
      <c r="Y48" s="124"/>
      <c r="Z48" s="124"/>
      <c r="AA48" s="283"/>
      <c r="AB48" s="124"/>
      <c r="AC48" s="124"/>
      <c r="AD48" s="125"/>
      <c r="AE48" s="283"/>
      <c r="AF48" s="124"/>
      <c r="AG48" s="124"/>
      <c r="AH48" s="125"/>
      <c r="AI48" s="278"/>
    </row>
    <row r="49" spans="7:35" x14ac:dyDescent="0.25">
      <c r="G49" s="283"/>
      <c r="H49" s="124"/>
      <c r="I49" s="124"/>
      <c r="J49" s="124"/>
      <c r="K49" s="124"/>
      <c r="L49" s="124"/>
      <c r="M49" s="283"/>
      <c r="N49" s="124"/>
      <c r="O49" s="124"/>
      <c r="P49" s="124"/>
      <c r="Q49" s="283"/>
      <c r="R49" s="124"/>
      <c r="S49" s="124"/>
      <c r="T49" s="125"/>
      <c r="U49" s="124"/>
      <c r="V49" s="124"/>
      <c r="W49" s="124"/>
      <c r="X49" s="124"/>
      <c r="Y49" s="124"/>
      <c r="Z49" s="124"/>
      <c r="AA49" s="283"/>
      <c r="AB49" s="124"/>
      <c r="AC49" s="124"/>
      <c r="AD49" s="125"/>
      <c r="AE49" s="283"/>
      <c r="AF49" s="124"/>
      <c r="AG49" s="124"/>
      <c r="AH49" s="125"/>
      <c r="AI49" s="278"/>
    </row>
    <row r="50" spans="7:35" x14ac:dyDescent="0.25">
      <c r="G50" s="285"/>
      <c r="H50" s="190"/>
      <c r="I50" s="190"/>
      <c r="J50" s="190"/>
      <c r="K50" s="190"/>
      <c r="L50" s="190"/>
      <c r="M50" s="285"/>
      <c r="N50" s="190"/>
      <c r="O50" s="190"/>
      <c r="P50" s="190"/>
      <c r="Q50" s="285"/>
      <c r="R50" s="190"/>
      <c r="S50" s="190"/>
      <c r="T50" s="243"/>
      <c r="U50" s="190"/>
      <c r="V50" s="190"/>
      <c r="W50" s="190"/>
      <c r="X50" s="190"/>
      <c r="Y50" s="190"/>
      <c r="Z50" s="190"/>
      <c r="AA50" s="285"/>
      <c r="AB50" s="190"/>
      <c r="AC50" s="190"/>
      <c r="AD50" s="243"/>
      <c r="AE50" s="285"/>
      <c r="AF50" s="190"/>
      <c r="AG50" s="190"/>
      <c r="AH50" s="243"/>
      <c r="AI50" s="278"/>
    </row>
    <row r="51" spans="7:35" x14ac:dyDescent="0.25">
      <c r="G51" s="3"/>
      <c r="H51" s="55"/>
      <c r="I51" s="55"/>
      <c r="J51" s="55"/>
      <c r="K51" s="55"/>
      <c r="L51" s="288" t="s">
        <v>1705</v>
      </c>
      <c r="M51" s="55">
        <f>'MAIN LEVEL'!Z29</f>
        <v>0</v>
      </c>
    </row>
  </sheetData>
  <mergeCells count="70">
    <mergeCell ref="S16:T16"/>
    <mergeCell ref="U18:AA18"/>
    <mergeCell ref="G37:L37"/>
    <mergeCell ref="G9:T11"/>
    <mergeCell ref="H20:R20"/>
    <mergeCell ref="H23:R23"/>
    <mergeCell ref="U33:AA33"/>
    <mergeCell ref="H30:R30"/>
    <mergeCell ref="U24:AA24"/>
    <mergeCell ref="H26:R26"/>
    <mergeCell ref="B6:E6"/>
    <mergeCell ref="B30:E30"/>
    <mergeCell ref="H29:R29"/>
    <mergeCell ref="AE37:AH37"/>
    <mergeCell ref="B15:E15"/>
    <mergeCell ref="U37:Z37"/>
    <mergeCell ref="B20:E20"/>
    <mergeCell ref="U19:AA19"/>
    <mergeCell ref="H28:R28"/>
    <mergeCell ref="H27:R27"/>
    <mergeCell ref="U32:AA32"/>
    <mergeCell ref="S30:T30"/>
    <mergeCell ref="G7:AH7"/>
    <mergeCell ref="B8:E8"/>
    <mergeCell ref="S17:T29"/>
    <mergeCell ref="H18:R18"/>
    <mergeCell ref="AA38:AD38"/>
    <mergeCell ref="Q37:T37"/>
    <mergeCell ref="U38:Z38"/>
    <mergeCell ref="U30:AA30"/>
    <mergeCell ref="U27:AA27"/>
    <mergeCell ref="AA37:AD37"/>
    <mergeCell ref="Q38:T38"/>
    <mergeCell ref="B36:E36"/>
    <mergeCell ref="U23:AA23"/>
    <mergeCell ref="B32:E32"/>
    <mergeCell ref="U36:AH36"/>
    <mergeCell ref="H25:R25"/>
    <mergeCell ref="B4:E4"/>
    <mergeCell ref="U26:AA26"/>
    <mergeCell ref="U22:AA22"/>
    <mergeCell ref="B16:E16"/>
    <mergeCell ref="H21:R21"/>
    <mergeCell ref="B18:E18"/>
    <mergeCell ref="H17:R17"/>
    <mergeCell ref="B12:E12"/>
    <mergeCell ref="H16:R16"/>
    <mergeCell ref="U17:AA17"/>
    <mergeCell ref="H19:R19"/>
    <mergeCell ref="H22:R22"/>
    <mergeCell ref="U25:AA25"/>
    <mergeCell ref="B14:E14"/>
    <mergeCell ref="U16:AA16"/>
    <mergeCell ref="B17:E17"/>
    <mergeCell ref="AE38:AH38"/>
    <mergeCell ref="U21:AA21"/>
    <mergeCell ref="B10:E10"/>
    <mergeCell ref="B28:E28"/>
    <mergeCell ref="M37:P37"/>
    <mergeCell ref="G38:L38"/>
    <mergeCell ref="B34:E34"/>
    <mergeCell ref="B13:E13"/>
    <mergeCell ref="U28:AA28"/>
    <mergeCell ref="H24:R24"/>
    <mergeCell ref="G13:AH13"/>
    <mergeCell ref="B19:E19"/>
    <mergeCell ref="M38:P38"/>
    <mergeCell ref="U20:AA20"/>
    <mergeCell ref="U29:AA29"/>
    <mergeCell ref="G36:T36"/>
  </mergeCells>
  <hyperlinks>
    <hyperlink ref="B4" location="PANDUAN!A1" display="PANDUAN" xr:uid="{00000000-0004-0000-5200-000000000000}"/>
    <hyperlink ref="B6" location="'EWS DIRECTORY'!A1" display="EWS DIRECTORY" xr:uid="{00000000-0004-0000-5200-000001000000}"/>
    <hyperlink ref="B8" location="'DATA PEMICU'!A1" display="DATA PEMICU" xr:uid="{00000000-0004-0000-5200-000002000000}"/>
    <hyperlink ref="B10" location="'DATA PENGUJI'!A1" display="DATA PENGUJI" xr:uid="{00000000-0004-0000-5200-000003000000}"/>
    <hyperlink ref="B12" location="'MAIN LEVEL'!A1" display="MAIN LEVEL" xr:uid="{00000000-0004-0000-5200-000004000000}"/>
  </hyperlinks>
  <pageMargins left="0.70866141732283472" right="0.17" top="0.74803149606299213" bottom="0.74803149606299213" header="0.31496062992125978" footer="0.31496062992125978"/>
  <pageSetup paperSize="9" scale="76" orientation="portrai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codeName="Sheet45">
    <tabColor theme="4" tint="-0.249977111117893"/>
  </sheetPr>
  <dimension ref="A1:DG81"/>
  <sheetViews>
    <sheetView topLeftCell="B26"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7" width="4.109375" customWidth="1"/>
    <col min="8" max="9" width="3.5546875" customWidth="1"/>
    <col min="10" max="10" width="2.6640625" customWidth="1"/>
    <col min="11" max="16" width="3.5546875" customWidth="1"/>
    <col min="17" max="18" width="2.6640625" customWidth="1"/>
    <col min="19" max="19" width="4.5546875" customWidth="1"/>
    <col min="20" max="102" width="3.5546875" customWidth="1"/>
  </cols>
  <sheetData>
    <row r="1" spans="1:111" ht="14.25" customHeight="1" x14ac:dyDescent="0.25">
      <c r="G1" s="178"/>
      <c r="AL1" s="110"/>
      <c r="AM1" s="110"/>
      <c r="AN1" s="110"/>
      <c r="AO1" s="110"/>
      <c r="AP1" s="110"/>
      <c r="AQ1" s="110"/>
      <c r="AR1" s="110"/>
      <c r="AS1" s="110"/>
      <c r="AT1" s="110"/>
      <c r="AU1" s="110"/>
      <c r="AV1" s="110"/>
      <c r="AW1" s="110"/>
      <c r="AX1" s="110"/>
      <c r="AY1" s="110"/>
      <c r="AZ1" s="110"/>
      <c r="BA1" s="110"/>
      <c r="BB1" s="110"/>
      <c r="BC1" s="110"/>
      <c r="BD1" s="110"/>
      <c r="BE1" s="110"/>
      <c r="BF1" s="110"/>
      <c r="BG1" s="110"/>
      <c r="BH1" s="110"/>
      <c r="BI1" s="110"/>
      <c r="BJ1" s="110"/>
      <c r="BK1" s="110"/>
      <c r="BL1" s="110"/>
      <c r="BM1" s="110"/>
      <c r="BN1" s="110"/>
      <c r="BO1" s="110"/>
      <c r="BP1" s="110"/>
      <c r="BQ1" s="110"/>
      <c r="BR1" s="110"/>
      <c r="BS1" s="110"/>
      <c r="BT1" s="110"/>
      <c r="BU1" s="110"/>
      <c r="BV1" s="110"/>
      <c r="BW1" s="110"/>
      <c r="BX1" s="110"/>
      <c r="BY1" s="110"/>
      <c r="BZ1" s="110"/>
      <c r="CA1" s="110"/>
      <c r="CB1" s="110"/>
      <c r="CC1" s="110"/>
      <c r="CD1" s="110"/>
      <c r="CE1" s="110"/>
      <c r="CF1" s="110"/>
      <c r="CG1" s="110"/>
      <c r="CH1" s="110"/>
      <c r="CI1" s="110"/>
      <c r="CJ1" s="110"/>
      <c r="CK1" s="110"/>
      <c r="CL1" s="110"/>
      <c r="CM1" s="110"/>
      <c r="CN1" s="110"/>
      <c r="CO1" s="110"/>
      <c r="CP1" s="110"/>
      <c r="CQ1" s="110"/>
      <c r="CR1" s="110"/>
      <c r="CS1" s="110"/>
      <c r="CT1" s="110"/>
      <c r="CU1" s="110"/>
      <c r="CV1" s="110"/>
      <c r="CW1" s="110"/>
      <c r="CX1" s="110"/>
    </row>
    <row r="2" spans="1:111" ht="14.25" customHeight="1" x14ac:dyDescent="0.25">
      <c r="G2" t="s">
        <v>1674</v>
      </c>
      <c r="AL2" s="110"/>
      <c r="AM2" s="110"/>
      <c r="AN2" s="110"/>
      <c r="AO2" s="110"/>
      <c r="AP2" s="110"/>
      <c r="AQ2" s="110"/>
      <c r="AR2" s="110"/>
      <c r="AS2" s="110"/>
      <c r="AT2" s="110"/>
      <c r="AU2" s="110"/>
      <c r="AV2" s="110"/>
      <c r="AW2" s="110"/>
      <c r="AX2" s="110"/>
      <c r="AY2" s="110"/>
      <c r="AZ2" s="110"/>
      <c r="BA2" s="110"/>
      <c r="BB2" s="110"/>
      <c r="BC2" s="110"/>
      <c r="BD2" s="110"/>
      <c r="BE2" s="110"/>
      <c r="BF2" s="110"/>
      <c r="BG2" s="110"/>
      <c r="BH2" s="110"/>
      <c r="BI2" s="110"/>
      <c r="BJ2" s="110"/>
      <c r="BK2" s="110"/>
      <c r="BL2" s="110"/>
      <c r="BM2" s="110"/>
      <c r="BN2" s="110"/>
      <c r="BO2" s="110"/>
      <c r="BP2" s="110"/>
      <c r="BQ2" s="110"/>
      <c r="BR2" s="110"/>
      <c r="BS2" s="110"/>
      <c r="BT2" s="110"/>
      <c r="BU2" s="110"/>
      <c r="BV2" s="110"/>
      <c r="BW2" s="110"/>
      <c r="BX2" s="110"/>
      <c r="BY2" s="110"/>
      <c r="BZ2" s="110"/>
      <c r="CA2" s="110"/>
      <c r="CB2" s="110"/>
      <c r="CC2" s="110"/>
      <c r="CD2" s="110"/>
      <c r="CE2" s="110"/>
      <c r="CF2" s="110"/>
      <c r="CG2" s="110"/>
      <c r="CH2" s="110"/>
      <c r="CI2" s="110"/>
      <c r="CJ2" s="110"/>
      <c r="CK2" s="110"/>
      <c r="CL2" s="110"/>
      <c r="CM2" s="110"/>
      <c r="CN2" s="110"/>
      <c r="CO2" s="110"/>
      <c r="CP2" s="110"/>
      <c r="CQ2" s="110"/>
      <c r="CR2" s="110"/>
      <c r="CS2" s="110"/>
      <c r="CT2" s="110"/>
      <c r="CU2" s="110"/>
      <c r="CV2" s="110"/>
      <c r="CW2" s="110"/>
      <c r="CX2" s="110"/>
    </row>
    <row r="3" spans="1:111" ht="14.25" customHeight="1" x14ac:dyDescent="0.25">
      <c r="B3" s="111"/>
      <c r="C3" s="111"/>
      <c r="D3" s="111"/>
      <c r="E3" s="111"/>
      <c r="AL3" s="110"/>
      <c r="AM3" s="110"/>
      <c r="AN3" s="110"/>
      <c r="AO3" s="110"/>
      <c r="AP3" s="110"/>
      <c r="AQ3" s="110"/>
      <c r="AR3" s="110"/>
      <c r="AS3" s="110"/>
      <c r="AT3" s="110"/>
      <c r="AU3" s="110"/>
      <c r="AV3" s="110"/>
      <c r="AW3" s="110"/>
      <c r="AX3" s="110"/>
      <c r="AY3" s="110"/>
      <c r="AZ3" s="110"/>
      <c r="BA3" s="110"/>
      <c r="BB3" s="110"/>
      <c r="BC3" s="110"/>
      <c r="BD3" s="110"/>
      <c r="BE3" s="110"/>
      <c r="BF3" s="110"/>
      <c r="BG3" s="110"/>
      <c r="BH3" s="110"/>
      <c r="BI3" s="110"/>
      <c r="BJ3" s="110"/>
      <c r="BK3" s="110"/>
      <c r="BL3" s="110"/>
      <c r="BM3" s="110"/>
      <c r="BN3" s="110"/>
      <c r="BO3" s="110"/>
      <c r="BP3" s="110"/>
      <c r="BQ3" s="110"/>
      <c r="BR3" s="110"/>
      <c r="BS3" s="110"/>
      <c r="BT3" s="110"/>
      <c r="BU3" s="110"/>
      <c r="BV3" s="110"/>
      <c r="BW3" s="110"/>
      <c r="BX3" s="110"/>
      <c r="BY3" s="110"/>
      <c r="BZ3" s="110"/>
      <c r="CA3" s="110"/>
      <c r="CB3" s="110"/>
      <c r="CC3" s="110"/>
      <c r="CD3" s="110"/>
      <c r="CE3" s="110"/>
      <c r="CF3" s="110"/>
      <c r="CG3" s="110"/>
      <c r="CH3" s="110"/>
      <c r="CI3" s="110"/>
      <c r="CJ3" s="110"/>
      <c r="CK3" s="110"/>
      <c r="CL3" s="110"/>
      <c r="CM3" s="110"/>
      <c r="CN3" s="110"/>
      <c r="CO3" s="110"/>
      <c r="CP3" s="110"/>
      <c r="CQ3" s="110"/>
      <c r="CR3" s="110"/>
      <c r="CS3" s="110"/>
      <c r="CT3" s="110"/>
      <c r="CU3" s="110"/>
      <c r="CV3" s="110"/>
      <c r="CW3" s="110"/>
      <c r="CX3" s="110"/>
    </row>
    <row r="4" spans="1:111" ht="14.25" customHeight="1" x14ac:dyDescent="0.25">
      <c r="B4" s="762" t="s">
        <v>79</v>
      </c>
      <c r="C4" s="761"/>
      <c r="D4" s="761"/>
      <c r="E4" s="761"/>
      <c r="AL4" s="110"/>
      <c r="AM4" s="110"/>
      <c r="AN4" s="110"/>
      <c r="AO4" s="110"/>
      <c r="AP4" s="110"/>
      <c r="AQ4" s="110"/>
      <c r="AR4" s="110"/>
      <c r="AS4" s="110"/>
      <c r="AT4" s="110"/>
      <c r="AU4" s="110"/>
      <c r="AV4" s="110"/>
      <c r="AW4" s="110"/>
      <c r="AX4" s="110"/>
      <c r="AY4" s="110"/>
      <c r="AZ4" s="110"/>
      <c r="BA4" s="110"/>
      <c r="BB4" s="110"/>
      <c r="BC4" s="110"/>
      <c r="BD4" s="110"/>
      <c r="BE4" s="110"/>
      <c r="BF4" s="110"/>
      <c r="BG4" s="110"/>
      <c r="BH4" s="110"/>
      <c r="BI4" s="110"/>
      <c r="BJ4" s="110"/>
      <c r="BK4" s="110"/>
      <c r="BL4" s="110"/>
      <c r="BM4" s="110"/>
      <c r="BN4" s="110"/>
      <c r="BO4" s="110"/>
      <c r="BP4" s="110"/>
      <c r="BQ4" s="110"/>
      <c r="BR4" s="110"/>
      <c r="BS4" s="110"/>
      <c r="BT4" s="110"/>
      <c r="BU4" s="110"/>
      <c r="BV4" s="110"/>
      <c r="BW4" s="110"/>
      <c r="BX4" s="110"/>
      <c r="BY4" s="110"/>
      <c r="BZ4" s="110"/>
      <c r="CA4" s="110"/>
      <c r="CB4" s="110"/>
      <c r="CC4" s="110"/>
      <c r="CD4" s="110"/>
      <c r="CE4" s="110"/>
      <c r="CF4" s="110"/>
      <c r="CG4" s="110"/>
      <c r="CH4" s="110"/>
      <c r="CI4" s="110"/>
      <c r="CJ4" s="110"/>
      <c r="CK4" s="110"/>
      <c r="CL4" s="110"/>
      <c r="CM4" s="110"/>
      <c r="CN4" s="110"/>
      <c r="CO4" s="110"/>
      <c r="CP4" s="110"/>
      <c r="CQ4" s="110"/>
      <c r="CR4" s="110"/>
      <c r="CS4" s="110"/>
      <c r="CT4" s="110"/>
      <c r="CU4" s="110"/>
      <c r="CV4" s="110"/>
      <c r="CW4" s="110"/>
      <c r="CX4" s="110"/>
    </row>
    <row r="5" spans="1:111" ht="14.25" customHeight="1" x14ac:dyDescent="0.25">
      <c r="B5" s="111"/>
      <c r="C5" s="111"/>
      <c r="D5" s="111"/>
      <c r="E5" s="111"/>
      <c r="AL5" s="110"/>
      <c r="AM5" s="110"/>
      <c r="AN5" s="110"/>
      <c r="AO5" s="110"/>
      <c r="AP5" s="110"/>
      <c r="AQ5" s="110"/>
      <c r="AR5" s="110"/>
      <c r="AS5" s="110"/>
      <c r="AT5" s="110"/>
      <c r="AU5" s="110"/>
      <c r="AV5" s="110"/>
      <c r="AW5" s="110"/>
      <c r="AX5" s="110"/>
      <c r="AY5" s="110"/>
      <c r="AZ5" s="110"/>
      <c r="BA5" s="110"/>
      <c r="BB5" s="110"/>
      <c r="BC5" s="110"/>
      <c r="BD5" s="110"/>
      <c r="BE5" s="110"/>
      <c r="BF5" s="110"/>
      <c r="BG5" s="110"/>
      <c r="BH5" s="110"/>
      <c r="BI5" s="110"/>
      <c r="BJ5" s="110"/>
      <c r="BK5" s="110"/>
      <c r="BL5" s="110"/>
      <c r="BM5" s="110"/>
      <c r="BN5" s="110"/>
      <c r="BO5" s="110"/>
      <c r="BP5" s="110"/>
      <c r="BQ5" s="110"/>
      <c r="BR5" s="110"/>
      <c r="BS5" s="110"/>
      <c r="BT5" s="110"/>
      <c r="BU5" s="110"/>
      <c r="BV5" s="110"/>
      <c r="BW5" s="110"/>
      <c r="BX5" s="110"/>
      <c r="BY5" s="110"/>
      <c r="BZ5" s="110"/>
      <c r="CA5" s="110"/>
      <c r="CB5" s="110"/>
      <c r="CC5" s="110"/>
      <c r="CD5" s="110"/>
      <c r="CE5" s="110"/>
      <c r="CF5" s="110"/>
      <c r="CG5" s="110"/>
      <c r="CH5" s="110"/>
      <c r="CI5" s="110"/>
      <c r="CJ5" s="110"/>
      <c r="CK5" s="110"/>
      <c r="CL5" s="110"/>
      <c r="CM5" s="110"/>
      <c r="CN5" s="110"/>
      <c r="CO5" s="110"/>
      <c r="CP5" s="110"/>
      <c r="CQ5" s="110"/>
      <c r="CR5" s="110"/>
      <c r="CS5" s="110"/>
      <c r="CT5" s="110"/>
      <c r="CU5" s="110"/>
      <c r="CV5" s="110"/>
      <c r="CW5" s="110"/>
      <c r="CX5" s="110"/>
    </row>
    <row r="6" spans="1:111" ht="14.25" customHeight="1" x14ac:dyDescent="0.25">
      <c r="B6" s="762" t="s">
        <v>87</v>
      </c>
      <c r="C6" s="761"/>
      <c r="D6" s="761"/>
      <c r="E6" s="761"/>
      <c r="AL6" s="110"/>
      <c r="AM6" s="110"/>
      <c r="AN6" s="110"/>
      <c r="AO6" s="110"/>
      <c r="AP6" s="110"/>
      <c r="AQ6" s="110"/>
      <c r="AR6" s="110"/>
      <c r="AS6" s="110"/>
      <c r="AT6" s="110"/>
      <c r="AU6" s="110"/>
      <c r="AV6" s="110"/>
      <c r="AW6" s="110"/>
      <c r="AX6" s="110"/>
      <c r="AY6" s="110"/>
      <c r="AZ6" s="110"/>
      <c r="BA6" s="110"/>
      <c r="BB6" s="110"/>
      <c r="BC6" s="110"/>
      <c r="BD6" s="110"/>
      <c r="BE6" s="110"/>
      <c r="BF6" s="110"/>
      <c r="BG6" s="110"/>
      <c r="BH6" s="110"/>
      <c r="BI6" s="110"/>
      <c r="BJ6" s="110"/>
      <c r="BK6" s="110"/>
      <c r="BL6" s="110"/>
      <c r="BM6" s="110"/>
      <c r="BN6" s="110"/>
      <c r="BO6" s="110"/>
      <c r="BP6" s="110"/>
      <c r="BQ6" s="110"/>
      <c r="BR6" s="110"/>
      <c r="BS6" s="110"/>
      <c r="BT6" s="110"/>
      <c r="BU6" s="110"/>
      <c r="BV6" s="110"/>
      <c r="BW6" s="110"/>
      <c r="BX6" s="110"/>
      <c r="BY6" s="110"/>
      <c r="BZ6" s="110"/>
      <c r="CA6" s="110"/>
      <c r="CB6" s="110"/>
      <c r="CC6" s="110"/>
      <c r="CD6" s="110"/>
      <c r="CE6" s="110"/>
      <c r="CF6" s="110"/>
      <c r="CG6" s="110"/>
      <c r="CH6" s="110"/>
      <c r="CI6" s="110"/>
      <c r="CJ6" s="110"/>
      <c r="CK6" s="110"/>
      <c r="CL6" s="110"/>
      <c r="CM6" s="110"/>
      <c r="CN6" s="110"/>
      <c r="CO6" s="110"/>
      <c r="CP6" s="110"/>
      <c r="CQ6" s="110"/>
      <c r="CR6" s="110"/>
      <c r="CS6" s="110"/>
      <c r="CT6" s="110"/>
      <c r="CU6" s="110"/>
      <c r="CV6" s="110"/>
      <c r="CW6" s="110"/>
      <c r="CX6" s="110"/>
    </row>
    <row r="7" spans="1:111" ht="14.25" customHeight="1" x14ac:dyDescent="0.25">
      <c r="B7" s="111"/>
      <c r="C7" s="111"/>
      <c r="D7" s="111"/>
      <c r="E7" s="111"/>
      <c r="G7" s="960"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110"/>
      <c r="AM7" s="110"/>
      <c r="AN7" s="110"/>
      <c r="AO7" s="110"/>
      <c r="AP7" s="110"/>
      <c r="AQ7" s="110"/>
      <c r="AR7" s="110"/>
      <c r="AS7" s="110"/>
      <c r="AT7" s="110"/>
      <c r="AU7" s="110"/>
      <c r="AV7" s="110"/>
      <c r="AW7" s="110"/>
      <c r="AX7" s="110"/>
      <c r="AY7" s="110"/>
      <c r="AZ7" s="110"/>
      <c r="BA7" s="110"/>
      <c r="BB7" s="110"/>
      <c r="BC7" s="110"/>
      <c r="BD7" s="110"/>
      <c r="BE7" s="110"/>
      <c r="BF7" s="110"/>
      <c r="BG7" s="110"/>
      <c r="BH7" s="110"/>
      <c r="BI7" s="110"/>
      <c r="BJ7" s="110"/>
      <c r="BK7" s="110"/>
      <c r="BL7" s="110"/>
      <c r="BM7" s="110"/>
      <c r="BN7" s="110"/>
      <c r="BO7" s="110"/>
      <c r="BP7" s="110"/>
      <c r="BQ7" s="110"/>
      <c r="BR7" s="110"/>
      <c r="BS7" s="110"/>
      <c r="BT7" s="110"/>
      <c r="BU7" s="110"/>
      <c r="BV7" s="110"/>
      <c r="BW7" s="110"/>
      <c r="BX7" s="110"/>
      <c r="BY7" s="110"/>
      <c r="BZ7" s="110"/>
      <c r="CA7" s="110"/>
      <c r="CB7" s="110"/>
      <c r="CC7" s="110"/>
      <c r="CD7" s="110"/>
      <c r="CE7" s="110"/>
      <c r="CF7" s="110"/>
      <c r="CG7" s="110"/>
      <c r="CH7" s="110"/>
      <c r="CI7" s="110"/>
      <c r="CJ7" s="110"/>
      <c r="CK7" s="110"/>
      <c r="CL7" s="110"/>
      <c r="CM7" s="110"/>
      <c r="CN7" s="110"/>
      <c r="CO7" s="110"/>
      <c r="CP7" s="110"/>
      <c r="CQ7" s="110"/>
      <c r="CR7" s="110"/>
      <c r="CS7" s="110"/>
      <c r="CT7" s="110"/>
      <c r="CU7" s="110"/>
      <c r="CV7" s="110"/>
      <c r="CW7" s="110"/>
      <c r="CX7" s="110"/>
    </row>
    <row r="8" spans="1:111" ht="14.25" customHeight="1" x14ac:dyDescent="0.25">
      <c r="B8" s="762" t="s">
        <v>94</v>
      </c>
      <c r="C8" s="761"/>
      <c r="D8" s="761"/>
      <c r="E8" s="761"/>
      <c r="AL8" s="110"/>
      <c r="AM8" s="110"/>
      <c r="AN8" s="110"/>
      <c r="AO8" s="110"/>
      <c r="AP8" s="110"/>
      <c r="AQ8" s="110"/>
      <c r="AR8" s="110"/>
      <c r="AS8" s="110"/>
      <c r="AT8" s="110"/>
      <c r="AU8" s="110"/>
      <c r="AV8" s="110"/>
      <c r="AW8" s="110"/>
      <c r="AX8" s="110"/>
      <c r="AY8" s="110"/>
      <c r="AZ8" s="110"/>
      <c r="BA8" s="110"/>
      <c r="BB8" s="110"/>
      <c r="BC8" s="110"/>
      <c r="BD8" s="110"/>
      <c r="BE8" s="110"/>
      <c r="BF8" s="110"/>
      <c r="BG8" s="110"/>
      <c r="BH8" s="110"/>
      <c r="BI8" s="110"/>
      <c r="BJ8" s="110"/>
      <c r="BK8" s="110"/>
      <c r="BL8" s="110"/>
      <c r="BM8" s="110"/>
      <c r="BN8" s="110"/>
      <c r="BO8" s="110"/>
      <c r="BP8" s="110"/>
      <c r="BQ8" s="110"/>
      <c r="BR8" s="110"/>
      <c r="BS8" s="110"/>
      <c r="BT8" s="110"/>
      <c r="BU8" s="110"/>
      <c r="BV8" s="110"/>
      <c r="BW8" s="110"/>
      <c r="BX8" s="110"/>
      <c r="BY8" s="110"/>
      <c r="BZ8" s="110"/>
      <c r="CA8" s="110"/>
      <c r="CB8" s="110"/>
      <c r="CC8" s="110"/>
      <c r="CD8" s="110"/>
      <c r="CE8" s="110"/>
      <c r="CF8" s="110"/>
      <c r="CG8" s="110"/>
      <c r="CH8" s="110"/>
      <c r="CI8" s="110"/>
      <c r="CJ8" s="110"/>
      <c r="CK8" s="110"/>
      <c r="CL8" s="110"/>
      <c r="CM8" s="110"/>
      <c r="CN8" s="110"/>
      <c r="CO8" s="110"/>
      <c r="CP8" s="110"/>
      <c r="CQ8" s="110"/>
      <c r="CR8" s="110"/>
      <c r="CS8" s="110"/>
      <c r="CT8" s="110"/>
      <c r="CU8" s="110"/>
      <c r="CV8" s="110"/>
      <c r="CW8" s="110"/>
      <c r="CX8" s="110"/>
    </row>
    <row r="9" spans="1:111" ht="14.25" customHeight="1" x14ac:dyDescent="0.25">
      <c r="B9" s="111"/>
      <c r="C9" s="111"/>
      <c r="D9" s="111"/>
      <c r="E9" s="111"/>
      <c r="G9" s="961" t="str">
        <f>"Pengujian "&amp;'C-3'!G9</f>
        <v>Pengujian Biaya Lainnya</v>
      </c>
      <c r="H9" s="789"/>
      <c r="I9" s="789"/>
      <c r="J9" s="789"/>
      <c r="K9" s="789"/>
      <c r="L9" s="789"/>
      <c r="M9" s="789"/>
      <c r="N9" s="789"/>
      <c r="O9" s="789"/>
      <c r="P9" s="789"/>
      <c r="Q9" s="789"/>
      <c r="R9" s="789"/>
      <c r="S9" s="789"/>
      <c r="T9" s="789"/>
      <c r="U9" s="789"/>
      <c r="V9" s="789"/>
      <c r="W9" s="789"/>
      <c r="X9" s="789"/>
      <c r="Y9" s="789"/>
      <c r="Z9" s="790"/>
      <c r="AA9" s="179" t="s">
        <v>796</v>
      </c>
      <c r="AB9" s="180"/>
      <c r="AC9" s="180"/>
      <c r="AD9" s="180"/>
      <c r="AE9" s="180"/>
      <c r="AF9" s="180" t="s">
        <v>1678</v>
      </c>
      <c r="AG9" s="182" t="e">
        <f>NAMA_WP</f>
        <v>#N/A</v>
      </c>
      <c r="AH9" s="180"/>
      <c r="AI9" s="180"/>
      <c r="AJ9" s="180"/>
      <c r="AK9" s="180"/>
      <c r="AL9" s="180"/>
      <c r="AM9" s="180"/>
      <c r="AN9" s="180"/>
      <c r="AO9" s="180"/>
      <c r="AP9" s="180"/>
      <c r="AQ9" s="180"/>
      <c r="AR9" s="180"/>
      <c r="AS9" s="180"/>
      <c r="AT9" s="183"/>
      <c r="AU9" s="110"/>
      <c r="AV9" s="110"/>
      <c r="AW9" s="110"/>
      <c r="AX9" s="110"/>
      <c r="AY9" s="110"/>
      <c r="AZ9" s="110"/>
      <c r="BA9" s="110"/>
      <c r="BB9" s="110"/>
      <c r="BC9" s="110"/>
      <c r="BD9" s="110"/>
      <c r="BE9" s="110"/>
      <c r="BF9" s="110"/>
      <c r="BG9" s="110"/>
      <c r="BH9" s="110"/>
      <c r="BI9" s="110"/>
      <c r="BJ9" s="110"/>
      <c r="BK9" s="110"/>
      <c r="BL9" s="110"/>
      <c r="BM9" s="110"/>
      <c r="BN9" s="110"/>
      <c r="BO9" s="110"/>
      <c r="BP9" s="110"/>
      <c r="BQ9" s="110"/>
      <c r="BR9" s="110"/>
      <c r="BS9" s="110"/>
      <c r="BT9" s="110"/>
      <c r="BU9" s="110"/>
      <c r="BV9" s="110"/>
      <c r="BW9" s="110"/>
      <c r="BX9" s="110"/>
      <c r="BY9" s="110"/>
      <c r="BZ9" s="110"/>
      <c r="CA9" s="110"/>
      <c r="CB9" s="110"/>
      <c r="CC9" s="110"/>
      <c r="CD9" s="110"/>
      <c r="CE9" s="110"/>
      <c r="CF9" s="110"/>
      <c r="CG9" s="110"/>
      <c r="CH9" s="110"/>
      <c r="CI9" s="110"/>
      <c r="CJ9" s="110"/>
      <c r="CK9" s="110"/>
      <c r="CL9" s="110"/>
      <c r="CM9" s="110"/>
      <c r="CN9" s="110"/>
      <c r="CO9" s="110"/>
      <c r="CP9" s="110"/>
      <c r="CQ9" s="110"/>
      <c r="CR9" s="110"/>
      <c r="CS9" s="110"/>
      <c r="CT9" s="110"/>
      <c r="CU9" s="110"/>
      <c r="CV9" s="110"/>
      <c r="CW9" s="110"/>
      <c r="CX9" s="110"/>
      <c r="CY9" s="110"/>
      <c r="CZ9" s="110"/>
      <c r="DA9" s="110"/>
      <c r="DB9" s="110"/>
      <c r="DC9" s="110"/>
      <c r="DD9" s="110"/>
      <c r="DE9" s="110"/>
      <c r="DF9" s="110"/>
      <c r="DG9" s="110"/>
    </row>
    <row r="10" spans="1:111" ht="14.25" customHeight="1" x14ac:dyDescent="0.25">
      <c r="B10" s="762" t="s">
        <v>101</v>
      </c>
      <c r="C10" s="761"/>
      <c r="D10" s="761"/>
      <c r="E10" s="761"/>
      <c r="G10" s="804"/>
      <c r="H10" s="940"/>
      <c r="I10" s="940"/>
      <c r="J10" s="940"/>
      <c r="K10" s="940"/>
      <c r="L10" s="940"/>
      <c r="M10" s="940"/>
      <c r="N10" s="940"/>
      <c r="O10" s="940"/>
      <c r="P10" s="940"/>
      <c r="Q10" s="940"/>
      <c r="R10" s="940"/>
      <c r="S10" s="940"/>
      <c r="T10" s="940"/>
      <c r="U10" s="940"/>
      <c r="V10" s="940"/>
      <c r="W10" s="940"/>
      <c r="X10" s="940"/>
      <c r="Y10" s="940"/>
      <c r="Z10" s="805"/>
      <c r="AA10" s="184" t="s">
        <v>1401</v>
      </c>
      <c r="AF10" t="s">
        <v>1678</v>
      </c>
      <c r="AG10" s="124" t="e">
        <f>NPWP</f>
        <v>#N/A</v>
      </c>
      <c r="AT10" s="186"/>
      <c r="AU10" s="110"/>
      <c r="AV10" s="110"/>
      <c r="AW10" s="110"/>
      <c r="AX10" s="110"/>
      <c r="AY10" s="110"/>
      <c r="AZ10" s="110"/>
      <c r="BA10" s="110"/>
      <c r="BB10" s="110"/>
      <c r="BC10" s="110"/>
      <c r="BD10" s="110"/>
      <c r="BE10" s="110"/>
      <c r="BF10" s="110"/>
      <c r="BG10" s="110"/>
      <c r="BH10" s="110"/>
      <c r="BI10" s="110"/>
      <c r="BJ10" s="110"/>
      <c r="BK10" s="110"/>
      <c r="BL10" s="110"/>
      <c r="BM10" s="110"/>
      <c r="BN10" s="110"/>
      <c r="BO10" s="110"/>
      <c r="BP10" s="110"/>
      <c r="BQ10" s="110"/>
      <c r="BR10" s="110"/>
      <c r="BS10" s="110"/>
      <c r="BT10" s="110"/>
      <c r="BU10" s="110"/>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c r="CY10" s="110"/>
      <c r="CZ10" s="110"/>
      <c r="DA10" s="110"/>
      <c r="DB10" s="110"/>
      <c r="DC10" s="110"/>
      <c r="DD10" s="110"/>
      <c r="DE10" s="110"/>
      <c r="DF10" s="110"/>
      <c r="DG10" s="110"/>
    </row>
    <row r="11" spans="1:111" ht="14.25" customHeight="1" x14ac:dyDescent="0.25">
      <c r="G11" s="806"/>
      <c r="H11" s="794"/>
      <c r="I11" s="794"/>
      <c r="J11" s="794"/>
      <c r="K11" s="794"/>
      <c r="L11" s="794"/>
      <c r="M11" s="794"/>
      <c r="N11" s="794"/>
      <c r="O11" s="794"/>
      <c r="P11" s="794"/>
      <c r="Q11" s="794"/>
      <c r="R11" s="794"/>
      <c r="S11" s="794"/>
      <c r="T11" s="794"/>
      <c r="U11" s="794"/>
      <c r="V11" s="794"/>
      <c r="W11" s="794"/>
      <c r="X11" s="794"/>
      <c r="Y11" s="794"/>
      <c r="Z11" s="807"/>
      <c r="AA11" s="187" t="s">
        <v>1679</v>
      </c>
      <c r="AB11" s="188"/>
      <c r="AC11" s="188"/>
      <c r="AD11" s="188"/>
      <c r="AE11" s="188"/>
      <c r="AF11" s="188" t="s">
        <v>1678</v>
      </c>
      <c r="AG11" s="190" t="e">
        <f>ID_MS_TH_PJK</f>
        <v>#N/A</v>
      </c>
      <c r="AH11" s="188"/>
      <c r="AI11" s="188"/>
      <c r="AJ11" s="188"/>
      <c r="AK11" s="188"/>
      <c r="AL11" s="188"/>
      <c r="AM11" s="188"/>
      <c r="AN11" s="188"/>
      <c r="AO11" s="188"/>
      <c r="AP11" s="188"/>
      <c r="AQ11" s="188"/>
      <c r="AR11" s="188"/>
      <c r="AS11" s="188"/>
      <c r="AT11" s="191"/>
      <c r="AU11" s="110"/>
      <c r="AV11" s="110"/>
      <c r="AW11" s="110"/>
      <c r="AX11" s="110"/>
      <c r="AY11" s="110"/>
      <c r="AZ11" s="110"/>
      <c r="BA11" s="110"/>
      <c r="BB11" s="110"/>
      <c r="BC11" s="110"/>
      <c r="BD11" s="110"/>
      <c r="BE11" s="110"/>
      <c r="BF11" s="110"/>
      <c r="BG11" s="110"/>
      <c r="BH11" s="110"/>
      <c r="BI11" s="110"/>
      <c r="BJ11" s="110"/>
      <c r="BK11" s="110"/>
      <c r="BL11" s="110"/>
      <c r="BM11" s="110"/>
      <c r="BN11" s="110"/>
      <c r="BO11" s="110"/>
      <c r="BP11" s="110"/>
      <c r="BQ11" s="110"/>
      <c r="BR11" s="110"/>
      <c r="BS11" s="110"/>
      <c r="BT11" s="110"/>
      <c r="BU11" s="11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c r="CY11" s="110"/>
      <c r="CZ11" s="110"/>
      <c r="DA11" s="110"/>
      <c r="DB11" s="110"/>
      <c r="DC11" s="110"/>
      <c r="DD11" s="110"/>
      <c r="DE11" s="110"/>
      <c r="DF11" s="110"/>
      <c r="DG11" s="110"/>
    </row>
    <row r="12" spans="1:111" ht="14.25" customHeight="1" x14ac:dyDescent="0.25">
      <c r="B12" s="762" t="s">
        <v>106</v>
      </c>
      <c r="C12" s="761"/>
      <c r="D12" s="761"/>
      <c r="E12" s="761"/>
      <c r="AL12" s="110"/>
      <c r="AM12" s="110"/>
      <c r="AN12" s="110"/>
      <c r="AO12" s="110"/>
      <c r="AP12" s="110"/>
      <c r="AQ12" s="110"/>
      <c r="AR12" s="110"/>
      <c r="AS12" s="110"/>
      <c r="AT12" s="110"/>
      <c r="AU12" s="110"/>
      <c r="AV12" s="110"/>
      <c r="AW12" s="110"/>
      <c r="AX12" s="110"/>
      <c r="AY12" s="110"/>
      <c r="AZ12" s="110"/>
      <c r="BA12" s="110"/>
      <c r="BB12" s="110"/>
      <c r="BC12" s="110"/>
      <c r="BD12" s="110"/>
      <c r="BE12" s="110"/>
      <c r="BF12" s="110"/>
      <c r="BG12" s="110"/>
      <c r="BH12" s="110"/>
      <c r="BI12" s="110"/>
      <c r="BJ12" s="110"/>
      <c r="BK12" s="110"/>
      <c r="BL12" s="110"/>
      <c r="BM12" s="110"/>
      <c r="BN12" s="110"/>
      <c r="BO12" s="110"/>
      <c r="BP12" s="110"/>
      <c r="BQ12" s="110"/>
      <c r="BR12" s="110"/>
      <c r="BS12" s="110"/>
      <c r="BT12" s="110"/>
      <c r="BU12" s="110"/>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row>
    <row r="13" spans="1:111" ht="14.25" customHeight="1" x14ac:dyDescent="0.25">
      <c r="B13" s="962" t="str">
        <f>HYPERLINK("#'"&amp;'EWS DIRECTORY'!$J$82&amp;"'!A1",'EWS DIRECTORY'!$J$82)</f>
        <v>C-3</v>
      </c>
      <c r="C13" s="761"/>
      <c r="D13" s="761"/>
      <c r="E13" s="761"/>
      <c r="G13" t="s">
        <v>1775</v>
      </c>
      <c r="AL13" s="110"/>
      <c r="AM13" s="110"/>
      <c r="AN13" s="110"/>
      <c r="AO13" s="110"/>
      <c r="AP13" s="110"/>
      <c r="AQ13" s="110"/>
      <c r="AR13" s="110"/>
      <c r="AS13" s="110"/>
      <c r="AT13" s="110"/>
      <c r="AU13" s="110"/>
      <c r="AV13" s="110"/>
      <c r="AW13" s="110"/>
      <c r="AX13" s="110"/>
      <c r="AY13" s="110"/>
      <c r="AZ13" s="110"/>
      <c r="BA13" s="110"/>
      <c r="BB13" s="110"/>
      <c r="BC13" s="110"/>
      <c r="BD13" s="110"/>
      <c r="BE13" s="110"/>
      <c r="BF13" s="110"/>
      <c r="BG13" s="110"/>
      <c r="BH13" s="110"/>
      <c r="BI13" s="110"/>
      <c r="BJ13" s="110"/>
      <c r="BK13" s="110"/>
      <c r="BL13" s="110"/>
      <c r="BM13" s="110"/>
      <c r="BN13" s="110"/>
      <c r="BO13" s="110"/>
      <c r="BP13" s="110"/>
      <c r="BQ13" s="110"/>
      <c r="BR13" s="110"/>
      <c r="BS13" s="110"/>
      <c r="BT13" s="110"/>
      <c r="BU13" s="110"/>
      <c r="BV13" s="110"/>
      <c r="BW13" s="110"/>
      <c r="BX13" s="110"/>
      <c r="BY13" s="110"/>
      <c r="BZ13" s="110"/>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row>
    <row r="14" spans="1:111" ht="14.25" customHeight="1" x14ac:dyDescent="0.25">
      <c r="B14" s="927" t="str">
        <f>HYPERLINK("#'"&amp;'EWS DIRECTORY'!$J$83&amp;"'!A1",'EWS DIRECTORY'!$J$83)</f>
        <v>C-3-1</v>
      </c>
      <c r="C14" s="761"/>
      <c r="D14" s="761"/>
      <c r="E14" s="761"/>
      <c r="G14" s="949" t="s">
        <v>1445</v>
      </c>
      <c r="H14" s="949" t="s">
        <v>1707</v>
      </c>
      <c r="I14" s="789"/>
      <c r="J14" s="789"/>
      <c r="K14" s="789"/>
      <c r="L14" s="789"/>
      <c r="M14" s="789"/>
      <c r="N14" s="789"/>
      <c r="O14" s="789"/>
      <c r="P14" s="789"/>
      <c r="Q14" s="789"/>
      <c r="R14" s="789"/>
      <c r="S14" s="789"/>
      <c r="T14" s="790"/>
      <c r="U14" s="949" t="s">
        <v>1708</v>
      </c>
      <c r="V14" s="790"/>
      <c r="W14" s="969" t="s">
        <v>1776</v>
      </c>
      <c r="X14" s="764"/>
      <c r="Y14" s="764"/>
      <c r="Z14" s="764"/>
      <c r="AA14" s="764"/>
      <c r="AB14" s="764"/>
      <c r="AC14" s="764"/>
      <c r="AD14" s="764"/>
      <c r="AE14" s="764"/>
      <c r="AF14" s="764"/>
      <c r="AG14" s="764"/>
      <c r="AH14" s="764"/>
      <c r="AI14" s="764"/>
      <c r="AJ14" s="764"/>
      <c r="AK14" s="764"/>
      <c r="AL14" s="764"/>
      <c r="AM14" s="764"/>
      <c r="AN14" s="764"/>
      <c r="AO14" s="764"/>
      <c r="AP14" s="764"/>
      <c r="AQ14" s="764"/>
      <c r="AR14" s="764"/>
      <c r="AS14" s="764"/>
      <c r="AT14" s="764"/>
      <c r="AU14" s="764"/>
      <c r="AV14" s="764"/>
      <c r="AW14" s="764"/>
      <c r="AX14" s="764"/>
      <c r="AY14" s="764"/>
      <c r="AZ14" s="764"/>
      <c r="BA14" s="764"/>
      <c r="BB14" s="764"/>
      <c r="BC14" s="764"/>
      <c r="BD14" s="764"/>
      <c r="BE14" s="764"/>
      <c r="BF14" s="764"/>
      <c r="BG14" s="764"/>
      <c r="BH14" s="764"/>
      <c r="BI14" s="764"/>
      <c r="BJ14" s="764"/>
      <c r="BK14" s="764"/>
      <c r="BL14" s="764"/>
      <c r="BM14" s="764"/>
      <c r="BN14" s="764"/>
      <c r="BO14" s="764"/>
      <c r="BP14" s="764"/>
      <c r="BQ14" s="764"/>
      <c r="BR14" s="764"/>
      <c r="BS14" s="764"/>
      <c r="BT14" s="764"/>
      <c r="BU14" s="764"/>
      <c r="BV14" s="764"/>
      <c r="BW14" s="764"/>
      <c r="BX14" s="764"/>
      <c r="BY14" s="764"/>
      <c r="BZ14" s="764"/>
      <c r="CA14" s="764"/>
      <c r="CB14" s="764"/>
      <c r="CC14" s="764"/>
      <c r="CD14" s="764"/>
      <c r="CE14" s="764"/>
      <c r="CF14" s="764"/>
      <c r="CG14" s="764"/>
      <c r="CH14" s="764"/>
      <c r="CI14" s="764"/>
      <c r="CJ14" s="764"/>
      <c r="CK14" s="764"/>
      <c r="CL14" s="764"/>
      <c r="CM14" s="764"/>
      <c r="CN14" s="764"/>
      <c r="CO14" s="764"/>
      <c r="CP14" s="764"/>
      <c r="CQ14" s="764"/>
      <c r="CR14" s="764"/>
      <c r="CS14" s="765"/>
      <c r="CT14" s="967" t="s">
        <v>1772</v>
      </c>
      <c r="CU14" s="789"/>
      <c r="CV14" s="789"/>
      <c r="CW14" s="789"/>
      <c r="CX14" s="790"/>
    </row>
    <row r="15" spans="1:111" ht="14.25" customHeight="1" x14ac:dyDescent="0.25">
      <c r="B15" s="929" t="str">
        <f>HYPERLINK("#'"&amp;'EWS DIRECTORY'!$J$84&amp;"'!A1",'EWS DIRECTORY'!$J$84)</f>
        <v>C-3-1-1</v>
      </c>
      <c r="C15" s="761"/>
      <c r="D15" s="761"/>
      <c r="E15" s="761"/>
      <c r="G15" s="975"/>
      <c r="H15" s="804"/>
      <c r="I15" s="940"/>
      <c r="J15" s="940"/>
      <c r="K15" s="940"/>
      <c r="L15" s="940"/>
      <c r="M15" s="940"/>
      <c r="N15" s="940"/>
      <c r="O15" s="940"/>
      <c r="P15" s="940"/>
      <c r="Q15" s="940"/>
      <c r="R15" s="940"/>
      <c r="S15" s="940"/>
      <c r="T15" s="805"/>
      <c r="U15" s="804"/>
      <c r="V15" s="805"/>
      <c r="W15" s="949" t="s">
        <v>1777</v>
      </c>
      <c r="X15" s="789"/>
      <c r="Y15" s="789"/>
      <c r="Z15" s="789"/>
      <c r="AA15" s="790"/>
      <c r="AB15" s="963" t="s">
        <v>1778</v>
      </c>
      <c r="AC15" s="764"/>
      <c r="AD15" s="764"/>
      <c r="AE15" s="764"/>
      <c r="AF15" s="764"/>
      <c r="AG15" s="764"/>
      <c r="AH15" s="764"/>
      <c r="AI15" s="764"/>
      <c r="AJ15" s="764"/>
      <c r="AK15" s="764"/>
      <c r="AL15" s="764"/>
      <c r="AM15" s="764"/>
      <c r="AN15" s="764"/>
      <c r="AO15" s="764"/>
      <c r="AP15" s="764"/>
      <c r="AQ15" s="764"/>
      <c r="AR15" s="764"/>
      <c r="AS15" s="764"/>
      <c r="AT15" s="764"/>
      <c r="AU15" s="764"/>
      <c r="AV15" s="764"/>
      <c r="AW15" s="764"/>
      <c r="AX15" s="764"/>
      <c r="AY15" s="764"/>
      <c r="AZ15" s="764"/>
      <c r="BA15" s="764"/>
      <c r="BB15" s="764"/>
      <c r="BC15" s="764"/>
      <c r="BD15" s="764"/>
      <c r="BE15" s="764"/>
      <c r="BF15" s="764"/>
      <c r="BG15" s="764"/>
      <c r="BH15" s="764"/>
      <c r="BI15" s="764"/>
      <c r="BJ15" s="764"/>
      <c r="BK15" s="764"/>
      <c r="BL15" s="764"/>
      <c r="BM15" s="764"/>
      <c r="BN15" s="764"/>
      <c r="BO15" s="764"/>
      <c r="BP15" s="764"/>
      <c r="BQ15" s="764"/>
      <c r="BR15" s="764"/>
      <c r="BS15" s="764"/>
      <c r="BT15" s="764"/>
      <c r="BU15" s="764"/>
      <c r="BV15" s="764"/>
      <c r="BW15" s="764"/>
      <c r="BX15" s="764"/>
      <c r="BY15" s="764"/>
      <c r="BZ15" s="764"/>
      <c r="CA15" s="764"/>
      <c r="CB15" s="764"/>
      <c r="CC15" s="764"/>
      <c r="CD15" s="764"/>
      <c r="CE15" s="764"/>
      <c r="CF15" s="764"/>
      <c r="CG15" s="764"/>
      <c r="CH15" s="764"/>
      <c r="CI15" s="764"/>
      <c r="CJ15" s="764"/>
      <c r="CK15" s="764"/>
      <c r="CL15" s="764"/>
      <c r="CM15" s="764"/>
      <c r="CN15" s="764"/>
      <c r="CO15" s="764"/>
      <c r="CP15" s="764"/>
      <c r="CQ15" s="764"/>
      <c r="CR15" s="764"/>
      <c r="CS15" s="765"/>
      <c r="CT15" s="804"/>
      <c r="CU15" s="940"/>
      <c r="CV15" s="940"/>
      <c r="CW15" s="940"/>
      <c r="CX15" s="805"/>
    </row>
    <row r="16" spans="1:111" ht="14.4" customHeight="1" x14ac:dyDescent="0.25">
      <c r="A16" s="110" t="e" cm="1" vm="3">
        <f t="array" aca="1" ref="A16" ca="1">_xlfn._xlws.FILTER(M16:M50,M16:M50&lt;&gt;"")</f>
        <v>#VALUE!</v>
      </c>
      <c r="B16" s="929" t="str">
        <f>HYPERLINK("#'"&amp;'EWS DIRECTORY'!$J$85&amp;"'!A1",'EWS DIRECTORY'!$J$85)</f>
        <v>C-3-1-2</v>
      </c>
      <c r="C16" s="761"/>
      <c r="D16" s="761"/>
      <c r="E16" s="761"/>
      <c r="G16" s="769"/>
      <c r="H16" s="806"/>
      <c r="I16" s="794"/>
      <c r="J16" s="794"/>
      <c r="K16" s="794"/>
      <c r="L16" s="794"/>
      <c r="M16" s="794"/>
      <c r="N16" s="794"/>
      <c r="O16" s="794"/>
      <c r="P16" s="794"/>
      <c r="Q16" s="794"/>
      <c r="R16" s="794"/>
      <c r="S16" s="794"/>
      <c r="T16" s="807"/>
      <c r="U16" s="806"/>
      <c r="V16" s="807"/>
      <c r="W16" s="806"/>
      <c r="X16" s="794"/>
      <c r="Y16" s="794"/>
      <c r="Z16" s="794"/>
      <c r="AA16" s="807"/>
      <c r="AB16" s="946" t="e">
        <f>MASTER!$N$5</f>
        <v>#N/A</v>
      </c>
      <c r="AC16" s="764"/>
      <c r="AD16" s="764"/>
      <c r="AE16" s="764"/>
      <c r="AF16" s="765"/>
      <c r="AG16" s="946" t="e">
        <f>MASTER!$N$6</f>
        <v>#N/A</v>
      </c>
      <c r="AH16" s="764"/>
      <c r="AI16" s="764"/>
      <c r="AJ16" s="764"/>
      <c r="AK16" s="765"/>
      <c r="AL16" s="946" t="e">
        <f>MASTER!$N$7</f>
        <v>#N/A</v>
      </c>
      <c r="AM16" s="764"/>
      <c r="AN16" s="764"/>
      <c r="AO16" s="764"/>
      <c r="AP16" s="765"/>
      <c r="AQ16" s="946" t="e">
        <f>MASTER!$N$8</f>
        <v>#N/A</v>
      </c>
      <c r="AR16" s="764"/>
      <c r="AS16" s="764"/>
      <c r="AT16" s="764"/>
      <c r="AU16" s="765"/>
      <c r="AV16" s="946" t="e">
        <f>MASTER!$N$9</f>
        <v>#N/A</v>
      </c>
      <c r="AW16" s="764"/>
      <c r="AX16" s="764"/>
      <c r="AY16" s="764"/>
      <c r="AZ16" s="765"/>
      <c r="BA16" s="946" t="e">
        <f>MASTER!$N$10</f>
        <v>#N/A</v>
      </c>
      <c r="BB16" s="764"/>
      <c r="BC16" s="764"/>
      <c r="BD16" s="764"/>
      <c r="BE16" s="765"/>
      <c r="BF16" s="946" t="e">
        <f>MASTER!$N$11</f>
        <v>#N/A</v>
      </c>
      <c r="BG16" s="764"/>
      <c r="BH16" s="764"/>
      <c r="BI16" s="764"/>
      <c r="BJ16" s="765"/>
      <c r="BK16" s="946" t="e">
        <f>MASTER!$N$12</f>
        <v>#N/A</v>
      </c>
      <c r="BL16" s="764"/>
      <c r="BM16" s="764"/>
      <c r="BN16" s="764"/>
      <c r="BO16" s="765"/>
      <c r="BP16" s="946" t="e">
        <f>MASTER!$N$13</f>
        <v>#N/A</v>
      </c>
      <c r="BQ16" s="764"/>
      <c r="BR16" s="764"/>
      <c r="BS16" s="764"/>
      <c r="BT16" s="765"/>
      <c r="BU16" s="946" t="e">
        <f>MASTER!$N$14</f>
        <v>#N/A</v>
      </c>
      <c r="BV16" s="764"/>
      <c r="BW16" s="764"/>
      <c r="BX16" s="764"/>
      <c r="BY16" s="765"/>
      <c r="BZ16" s="946" t="e">
        <f>MASTER!$N$15</f>
        <v>#N/A</v>
      </c>
      <c r="CA16" s="764"/>
      <c r="CB16" s="764"/>
      <c r="CC16" s="764"/>
      <c r="CD16" s="765"/>
      <c r="CE16" s="946" t="e">
        <f>MASTER!$N$16</f>
        <v>#N/A</v>
      </c>
      <c r="CF16" s="764"/>
      <c r="CG16" s="764"/>
      <c r="CH16" s="764"/>
      <c r="CI16" s="765"/>
      <c r="CJ16" s="963" t="s">
        <v>1769</v>
      </c>
      <c r="CK16" s="764"/>
      <c r="CL16" s="764"/>
      <c r="CM16" s="764"/>
      <c r="CN16" s="765"/>
      <c r="CO16" s="963" t="s">
        <v>1770</v>
      </c>
      <c r="CP16" s="764"/>
      <c r="CQ16" s="764"/>
      <c r="CR16" s="764"/>
      <c r="CS16" s="765"/>
      <c r="CT16" s="806"/>
      <c r="CU16" s="794"/>
      <c r="CV16" s="794"/>
      <c r="CW16" s="794"/>
      <c r="CX16" s="807"/>
    </row>
    <row r="17" spans="1:107" ht="22.2" customHeight="1" x14ac:dyDescent="0.25">
      <c r="A17" s="110" t="s">
        <v>2032</v>
      </c>
      <c r="B17" s="929" t="str">
        <f>HYPERLINK("#'"&amp;'EWS DIRECTORY'!$J$86&amp;"'!A1",'EWS DIRECTORY'!$J$86)</f>
        <v>C-3-1-3</v>
      </c>
      <c r="C17" s="761"/>
      <c r="D17" s="761"/>
      <c r="E17" s="761"/>
      <c r="G17" s="289"/>
      <c r="U17" s="436"/>
      <c r="V17" s="204"/>
      <c r="W17" s="952"/>
      <c r="X17" s="940"/>
      <c r="Y17" s="940"/>
      <c r="Z17" s="940"/>
      <c r="AA17" s="805"/>
      <c r="AB17" s="952"/>
      <c r="AC17" s="940"/>
      <c r="AD17" s="940"/>
      <c r="AE17" s="940"/>
      <c r="AF17" s="805"/>
      <c r="AG17" s="952"/>
      <c r="AH17" s="940"/>
      <c r="AI17" s="940"/>
      <c r="AJ17" s="940"/>
      <c r="AK17" s="805"/>
      <c r="AL17" s="952"/>
      <c r="AM17" s="940"/>
      <c r="AN17" s="940"/>
      <c r="AO17" s="940"/>
      <c r="AP17" s="805"/>
      <c r="AQ17" s="952"/>
      <c r="AR17" s="940"/>
      <c r="AS17" s="940"/>
      <c r="AT17" s="940"/>
      <c r="AU17" s="805"/>
      <c r="AV17" s="952"/>
      <c r="AW17" s="940"/>
      <c r="AX17" s="940"/>
      <c r="AY17" s="940"/>
      <c r="AZ17" s="805"/>
      <c r="BA17" s="952"/>
      <c r="BB17" s="940"/>
      <c r="BC17" s="940"/>
      <c r="BD17" s="940"/>
      <c r="BE17" s="805"/>
      <c r="BF17" s="952"/>
      <c r="BG17" s="940"/>
      <c r="BH17" s="940"/>
      <c r="BI17" s="940"/>
      <c r="BJ17" s="805"/>
      <c r="BK17" s="952"/>
      <c r="BL17" s="940"/>
      <c r="BM17" s="940"/>
      <c r="BN17" s="940"/>
      <c r="BO17" s="805"/>
      <c r="BP17" s="952"/>
      <c r="BQ17" s="940"/>
      <c r="BR17" s="940"/>
      <c r="BS17" s="940"/>
      <c r="BT17" s="805"/>
      <c r="BU17" s="952"/>
      <c r="BV17" s="940"/>
      <c r="BW17" s="940"/>
      <c r="BX17" s="940"/>
      <c r="BY17" s="805"/>
      <c r="BZ17" s="952"/>
      <c r="CA17" s="940"/>
      <c r="CB17" s="940"/>
      <c r="CC17" s="940"/>
      <c r="CD17" s="805"/>
      <c r="CE17" s="952"/>
      <c r="CF17" s="940"/>
      <c r="CG17" s="940"/>
      <c r="CH17" s="940"/>
      <c r="CI17" s="805"/>
      <c r="CJ17" s="952"/>
      <c r="CK17" s="940"/>
      <c r="CL17" s="940"/>
      <c r="CM17" s="940"/>
      <c r="CN17" s="805"/>
      <c r="CO17" s="952"/>
      <c r="CP17" s="940"/>
      <c r="CQ17" s="940"/>
      <c r="CR17" s="940"/>
      <c r="CS17" s="805"/>
      <c r="CT17" s="952"/>
      <c r="CU17" s="940"/>
      <c r="CV17" s="940"/>
      <c r="CW17" s="940"/>
      <c r="CX17" s="805"/>
    </row>
    <row r="18" spans="1:107" ht="14.4" customHeight="1" x14ac:dyDescent="0.25">
      <c r="A18" s="110" t="str" cm="1">
        <f t="array" ref="A18:A23">_xlfn._xlws.FILTER(M18:M52,M18:M52&lt;&gt;"")</f>
        <v>Berdasarkan Data Internal dan Eksternal yang dimiliki DJP</v>
      </c>
      <c r="B18" s="929" t="str">
        <f>HYPERLINK("#'"&amp;'EWS DIRECTORY'!$J$87&amp;"'!A1",'EWS DIRECTORY'!$J$87)</f>
        <v>C-3-1-4</v>
      </c>
      <c r="C18" s="761"/>
      <c r="D18" s="761"/>
      <c r="E18" s="761"/>
      <c r="G18" s="52">
        <v>1</v>
      </c>
      <c r="H18" s="944" t="str">
        <f>'C-3'!$G$9</f>
        <v>Biaya Lainnya</v>
      </c>
      <c r="I18" s="940"/>
      <c r="J18" s="940"/>
      <c r="K18" s="940"/>
      <c r="L18" s="53" t="s">
        <v>1681</v>
      </c>
      <c r="M18" s="1158" t="s">
        <v>1442</v>
      </c>
      <c r="N18" s="940"/>
      <c r="O18" s="940"/>
      <c r="P18" s="940"/>
      <c r="Q18" s="940"/>
      <c r="R18" s="940"/>
      <c r="S18" s="940"/>
      <c r="T18" s="805"/>
      <c r="U18" s="964" t="s">
        <v>255</v>
      </c>
      <c r="V18" s="805"/>
      <c r="W18" s="1157">
        <f>'C-3'!$U$32</f>
        <v>0</v>
      </c>
      <c r="X18" s="940"/>
      <c r="Y18" s="940"/>
      <c r="Z18" s="940"/>
      <c r="AA18" s="805"/>
      <c r="AB18" s="945"/>
      <c r="AC18" s="940"/>
      <c r="AD18" s="940"/>
      <c r="AE18" s="940"/>
      <c r="AF18" s="805"/>
      <c r="AG18" s="945"/>
      <c r="AH18" s="940"/>
      <c r="AI18" s="940"/>
      <c r="AJ18" s="940"/>
      <c r="AK18" s="805"/>
      <c r="AL18" s="945"/>
      <c r="AM18" s="940"/>
      <c r="AN18" s="940"/>
      <c r="AO18" s="940"/>
      <c r="AP18" s="805"/>
      <c r="AQ18" s="945"/>
      <c r="AR18" s="940"/>
      <c r="AS18" s="940"/>
      <c r="AT18" s="940"/>
      <c r="AU18" s="805"/>
      <c r="AV18" s="945"/>
      <c r="AW18" s="940"/>
      <c r="AX18" s="940"/>
      <c r="AY18" s="940"/>
      <c r="AZ18" s="805"/>
      <c r="BA18" s="945"/>
      <c r="BB18" s="940"/>
      <c r="BC18" s="940"/>
      <c r="BD18" s="940"/>
      <c r="BE18" s="805"/>
      <c r="BF18" s="945"/>
      <c r="BG18" s="940"/>
      <c r="BH18" s="940"/>
      <c r="BI18" s="940"/>
      <c r="BJ18" s="805"/>
      <c r="BK18" s="945"/>
      <c r="BL18" s="940"/>
      <c r="BM18" s="940"/>
      <c r="BN18" s="940"/>
      <c r="BO18" s="805"/>
      <c r="BP18" s="945"/>
      <c r="BQ18" s="940"/>
      <c r="BR18" s="940"/>
      <c r="BS18" s="940"/>
      <c r="BT18" s="805"/>
      <c r="BU18" s="945"/>
      <c r="BV18" s="940"/>
      <c r="BW18" s="940"/>
      <c r="BX18" s="940"/>
      <c r="BY18" s="805"/>
      <c r="BZ18" s="945"/>
      <c r="CA18" s="940"/>
      <c r="CB18" s="940"/>
      <c r="CC18" s="940"/>
      <c r="CD18" s="805"/>
      <c r="CE18" s="945"/>
      <c r="CF18" s="940"/>
      <c r="CG18" s="940"/>
      <c r="CH18" s="940"/>
      <c r="CI18" s="805"/>
      <c r="CJ18" s="955">
        <f>'C-3-1-1'!AT24+'C-3-1-1'!AT51</f>
        <v>0</v>
      </c>
      <c r="CK18" s="940"/>
      <c r="CL18" s="940"/>
      <c r="CM18" s="940"/>
      <c r="CN18" s="805"/>
      <c r="CO18" s="955">
        <f>IF(CJ18&gt;0,CJ18,SUM(AB18:CI18))</f>
        <v>0</v>
      </c>
      <c r="CP18" s="940"/>
      <c r="CQ18" s="940"/>
      <c r="CR18" s="940"/>
      <c r="CS18" s="805"/>
      <c r="CT18" s="955">
        <f>CO18-W18</f>
        <v>0</v>
      </c>
      <c r="CU18" s="940"/>
      <c r="CV18" s="940"/>
      <c r="CW18" s="940"/>
      <c r="CX18" s="805"/>
    </row>
    <row r="19" spans="1:107" ht="14.4" customHeight="1" x14ac:dyDescent="0.25">
      <c r="A19" s="110" t="str">
        <v>Berdasarkan Analisis SPT dan Laporan Keuangan</v>
      </c>
      <c r="B19" s="929" t="str">
        <f>HYPERLINK("#'"&amp;'EWS DIRECTORY'!$J$88&amp;"'!A1",'EWS DIRECTORY'!$J$88)</f>
        <v>C-3-1-5</v>
      </c>
      <c r="C19" s="761"/>
      <c r="D19" s="761"/>
      <c r="E19" s="761"/>
      <c r="G19" s="289"/>
      <c r="H19" s="804"/>
      <c r="I19" s="940"/>
      <c r="J19" s="940"/>
      <c r="K19" s="940"/>
      <c r="M19" s="940"/>
      <c r="N19" s="940"/>
      <c r="O19" s="940"/>
      <c r="P19" s="940"/>
      <c r="Q19" s="940"/>
      <c r="R19" s="940"/>
      <c r="S19" s="940"/>
      <c r="T19" s="805"/>
      <c r="U19" s="964"/>
      <c r="V19" s="805"/>
      <c r="W19" s="1157"/>
      <c r="X19" s="940"/>
      <c r="Y19" s="940"/>
      <c r="Z19" s="940"/>
      <c r="AA19" s="805"/>
      <c r="AB19" s="952"/>
      <c r="AC19" s="940"/>
      <c r="AD19" s="940"/>
      <c r="AE19" s="940"/>
      <c r="AF19" s="805"/>
      <c r="AG19" s="952"/>
      <c r="AH19" s="940"/>
      <c r="AI19" s="940"/>
      <c r="AJ19" s="940"/>
      <c r="AK19" s="805"/>
      <c r="AL19" s="952"/>
      <c r="AM19" s="940"/>
      <c r="AN19" s="940"/>
      <c r="AO19" s="940"/>
      <c r="AP19" s="805"/>
      <c r="AQ19" s="952"/>
      <c r="AR19" s="940"/>
      <c r="AS19" s="940"/>
      <c r="AT19" s="940"/>
      <c r="AU19" s="805"/>
      <c r="AV19" s="952"/>
      <c r="AW19" s="940"/>
      <c r="AX19" s="940"/>
      <c r="AY19" s="940"/>
      <c r="AZ19" s="805"/>
      <c r="BA19" s="952"/>
      <c r="BB19" s="940"/>
      <c r="BC19" s="940"/>
      <c r="BD19" s="940"/>
      <c r="BE19" s="805"/>
      <c r="BF19" s="952"/>
      <c r="BG19" s="940"/>
      <c r="BH19" s="940"/>
      <c r="BI19" s="940"/>
      <c r="BJ19" s="805"/>
      <c r="BK19" s="952"/>
      <c r="BL19" s="940"/>
      <c r="BM19" s="940"/>
      <c r="BN19" s="940"/>
      <c r="BO19" s="805"/>
      <c r="BP19" s="952"/>
      <c r="BQ19" s="940"/>
      <c r="BR19" s="940"/>
      <c r="BS19" s="940"/>
      <c r="BT19" s="805"/>
      <c r="BU19" s="952"/>
      <c r="BV19" s="940"/>
      <c r="BW19" s="940"/>
      <c r="BX19" s="940"/>
      <c r="BY19" s="805"/>
      <c r="BZ19" s="952"/>
      <c r="CA19" s="940"/>
      <c r="CB19" s="940"/>
      <c r="CC19" s="940"/>
      <c r="CD19" s="805"/>
      <c r="CE19" s="952"/>
      <c r="CF19" s="940"/>
      <c r="CG19" s="940"/>
      <c r="CH19" s="940"/>
      <c r="CI19" s="805"/>
      <c r="CJ19" s="952"/>
      <c r="CK19" s="940"/>
      <c r="CL19" s="940"/>
      <c r="CM19" s="940"/>
      <c r="CN19" s="805"/>
      <c r="CO19" s="952"/>
      <c r="CP19" s="940"/>
      <c r="CQ19" s="940"/>
      <c r="CR19" s="940"/>
      <c r="CS19" s="805"/>
      <c r="CT19" s="952"/>
      <c r="CU19" s="940"/>
      <c r="CV19" s="940"/>
      <c r="CW19" s="940"/>
      <c r="CX19" s="805"/>
    </row>
    <row r="20" spans="1:107" ht="14.4" customHeight="1" x14ac:dyDescent="0.25">
      <c r="A20" s="110" t="str">
        <v>Berdasarkan pemeriksaan langsung terhadap bukti pendukung</v>
      </c>
      <c r="B20" s="929" t="str">
        <f>HYPERLINK("#'"&amp;'EWS DIRECTORY'!$J$89&amp;"'!A1",'EWS DIRECTORY'!$J$89)</f>
        <v>C-3-1-6</v>
      </c>
      <c r="C20" s="761"/>
      <c r="D20" s="761"/>
      <c r="E20" s="761"/>
      <c r="G20" s="52">
        <v>2</v>
      </c>
      <c r="H20" s="944" t="str">
        <f>'C-3'!$G$9</f>
        <v>Biaya Lainnya</v>
      </c>
      <c r="I20" s="940"/>
      <c r="J20" s="940"/>
      <c r="K20" s="940"/>
      <c r="L20" s="53" t="s">
        <v>1681</v>
      </c>
      <c r="M20" s="1158" t="s">
        <v>1449</v>
      </c>
      <c r="N20" s="940"/>
      <c r="O20" s="940"/>
      <c r="P20" s="940"/>
      <c r="Q20" s="940"/>
      <c r="R20" s="940"/>
      <c r="S20" s="940"/>
      <c r="T20" s="805"/>
      <c r="U20" s="964" t="s">
        <v>257</v>
      </c>
      <c r="V20" s="805"/>
      <c r="W20" s="1157">
        <f>'C-3'!$U$32</f>
        <v>0</v>
      </c>
      <c r="X20" s="940"/>
      <c r="Y20" s="940"/>
      <c r="Z20" s="940"/>
      <c r="AA20" s="805"/>
      <c r="AB20" s="945"/>
      <c r="AC20" s="940"/>
      <c r="AD20" s="940"/>
      <c r="AE20" s="940"/>
      <c r="AF20" s="805"/>
      <c r="AG20" s="945"/>
      <c r="AH20" s="940"/>
      <c r="AI20" s="940"/>
      <c r="AJ20" s="940"/>
      <c r="AK20" s="805"/>
      <c r="AL20" s="945"/>
      <c r="AM20" s="940"/>
      <c r="AN20" s="940"/>
      <c r="AO20" s="940"/>
      <c r="AP20" s="805"/>
      <c r="AQ20" s="945"/>
      <c r="AR20" s="940"/>
      <c r="AS20" s="940"/>
      <c r="AT20" s="940"/>
      <c r="AU20" s="805"/>
      <c r="AV20" s="945"/>
      <c r="AW20" s="940"/>
      <c r="AX20" s="940"/>
      <c r="AY20" s="940"/>
      <c r="AZ20" s="805"/>
      <c r="BA20" s="945"/>
      <c r="BB20" s="940"/>
      <c r="BC20" s="940"/>
      <c r="BD20" s="940"/>
      <c r="BE20" s="805"/>
      <c r="BF20" s="945"/>
      <c r="BG20" s="940"/>
      <c r="BH20" s="940"/>
      <c r="BI20" s="940"/>
      <c r="BJ20" s="805"/>
      <c r="BK20" s="945"/>
      <c r="BL20" s="940"/>
      <c r="BM20" s="940"/>
      <c r="BN20" s="940"/>
      <c r="BO20" s="805"/>
      <c r="BP20" s="945"/>
      <c r="BQ20" s="940"/>
      <c r="BR20" s="940"/>
      <c r="BS20" s="940"/>
      <c r="BT20" s="805"/>
      <c r="BU20" s="945"/>
      <c r="BV20" s="940"/>
      <c r="BW20" s="940"/>
      <c r="BX20" s="940"/>
      <c r="BY20" s="805"/>
      <c r="BZ20" s="945"/>
      <c r="CA20" s="940"/>
      <c r="CB20" s="940"/>
      <c r="CC20" s="940"/>
      <c r="CD20" s="805"/>
      <c r="CE20" s="945"/>
      <c r="CF20" s="940"/>
      <c r="CG20" s="940"/>
      <c r="CH20" s="940"/>
      <c r="CI20" s="805"/>
      <c r="CJ20" s="955">
        <f>'C-3-1-2'!AO19</f>
        <v>0</v>
      </c>
      <c r="CK20" s="940"/>
      <c r="CL20" s="940"/>
      <c r="CM20" s="940"/>
      <c r="CN20" s="805"/>
      <c r="CO20" s="955">
        <f>IF(CJ20&gt;0,CJ20,SUM(AB20:CI20))</f>
        <v>0</v>
      </c>
      <c r="CP20" s="940"/>
      <c r="CQ20" s="940"/>
      <c r="CR20" s="940"/>
      <c r="CS20" s="805"/>
      <c r="CT20" s="955">
        <f>CO20-W20</f>
        <v>0</v>
      </c>
      <c r="CU20" s="940"/>
      <c r="CV20" s="940"/>
      <c r="CW20" s="940"/>
      <c r="CX20" s="805"/>
      <c r="CY20" s="517"/>
      <c r="CZ20" s="518"/>
      <c r="DA20" s="518"/>
      <c r="DB20" s="518"/>
      <c r="DC20" s="519"/>
    </row>
    <row r="21" spans="1:107" ht="14.4" customHeight="1" x14ac:dyDescent="0.25">
      <c r="A21" s="110" t="str">
        <v>Berdasarkan Analisis Kewajaran dan Kelaziman Usaha</v>
      </c>
      <c r="G21" s="52"/>
      <c r="H21" s="804"/>
      <c r="I21" s="940"/>
      <c r="J21" s="940"/>
      <c r="K21" s="940"/>
      <c r="M21" s="940"/>
      <c r="N21" s="940"/>
      <c r="O21" s="940"/>
      <c r="P21" s="940"/>
      <c r="Q21" s="940"/>
      <c r="R21" s="940"/>
      <c r="S21" s="940"/>
      <c r="T21" s="805"/>
      <c r="U21" s="964"/>
      <c r="V21" s="805"/>
      <c r="W21" s="1157"/>
      <c r="X21" s="940"/>
      <c r="Y21" s="940"/>
      <c r="Z21" s="940"/>
      <c r="AA21" s="805"/>
      <c r="AB21" s="952"/>
      <c r="AC21" s="940"/>
      <c r="AD21" s="940"/>
      <c r="AE21" s="940"/>
      <c r="AF21" s="805"/>
      <c r="AG21" s="952"/>
      <c r="AH21" s="940"/>
      <c r="AI21" s="940"/>
      <c r="AJ21" s="940"/>
      <c r="AK21" s="805"/>
      <c r="AL21" s="952"/>
      <c r="AM21" s="940"/>
      <c r="AN21" s="940"/>
      <c r="AO21" s="940"/>
      <c r="AP21" s="805"/>
      <c r="AQ21" s="952"/>
      <c r="AR21" s="940"/>
      <c r="AS21" s="940"/>
      <c r="AT21" s="940"/>
      <c r="AU21" s="805"/>
      <c r="AV21" s="952"/>
      <c r="AW21" s="940"/>
      <c r="AX21" s="940"/>
      <c r="AY21" s="940"/>
      <c r="AZ21" s="805"/>
      <c r="BA21" s="952"/>
      <c r="BB21" s="940"/>
      <c r="BC21" s="940"/>
      <c r="BD21" s="940"/>
      <c r="BE21" s="805"/>
      <c r="BF21" s="952"/>
      <c r="BG21" s="940"/>
      <c r="BH21" s="940"/>
      <c r="BI21" s="940"/>
      <c r="BJ21" s="805"/>
      <c r="BK21" s="952"/>
      <c r="BL21" s="940"/>
      <c r="BM21" s="940"/>
      <c r="BN21" s="940"/>
      <c r="BO21" s="805"/>
      <c r="BP21" s="952"/>
      <c r="BQ21" s="940"/>
      <c r="BR21" s="940"/>
      <c r="BS21" s="940"/>
      <c r="BT21" s="805"/>
      <c r="BU21" s="952"/>
      <c r="BV21" s="940"/>
      <c r="BW21" s="940"/>
      <c r="BX21" s="940"/>
      <c r="BY21" s="805"/>
      <c r="BZ21" s="952"/>
      <c r="CA21" s="940"/>
      <c r="CB21" s="940"/>
      <c r="CC21" s="940"/>
      <c r="CD21" s="805"/>
      <c r="CE21" s="952"/>
      <c r="CF21" s="940"/>
      <c r="CG21" s="940"/>
      <c r="CH21" s="940"/>
      <c r="CI21" s="805"/>
      <c r="CJ21" s="952"/>
      <c r="CK21" s="940"/>
      <c r="CL21" s="940"/>
      <c r="CM21" s="940"/>
      <c r="CN21" s="805"/>
      <c r="CO21" s="952"/>
      <c r="CP21" s="940"/>
      <c r="CQ21" s="940"/>
      <c r="CR21" s="940"/>
      <c r="CS21" s="805"/>
      <c r="CT21" s="952"/>
      <c r="CU21" s="940"/>
      <c r="CV21" s="940"/>
      <c r="CW21" s="940"/>
      <c r="CX21" s="805"/>
    </row>
    <row r="22" spans="1:107" ht="14.4" customHeight="1" x14ac:dyDescent="0.25">
      <c r="A22" s="110" t="str">
        <v>Berdasarkan Bahan Bukti Pidana</v>
      </c>
      <c r="G22" s="52">
        <v>3</v>
      </c>
      <c r="H22" s="944" t="str">
        <f>'C-3'!$G$9</f>
        <v>Biaya Lainnya</v>
      </c>
      <c r="I22" s="940"/>
      <c r="J22" s="940"/>
      <c r="K22" s="940"/>
      <c r="L22" s="53" t="s">
        <v>1681</v>
      </c>
      <c r="M22" s="1158" t="s">
        <v>1460</v>
      </c>
      <c r="N22" s="940"/>
      <c r="O22" s="940"/>
      <c r="P22" s="940"/>
      <c r="Q22" s="940"/>
      <c r="R22" s="940"/>
      <c r="S22" s="940"/>
      <c r="T22" s="805"/>
      <c r="U22" s="964" t="s">
        <v>259</v>
      </c>
      <c r="V22" s="805"/>
      <c r="W22" s="1157">
        <f>'C-3'!$U$32</f>
        <v>0</v>
      </c>
      <c r="X22" s="940"/>
      <c r="Y22" s="940"/>
      <c r="Z22" s="940"/>
      <c r="AA22" s="805"/>
      <c r="AB22" s="953">
        <f>SUMIF('C-3-1-3'!$J$24:$M$40,TEXT(AB12,"MM")&amp;TEXT(AB12,"MM")&amp;"*",'C-3-1-3'!$AT$24:$AX$40)</f>
        <v>0</v>
      </c>
      <c r="AC22" s="940"/>
      <c r="AD22" s="940"/>
      <c r="AE22" s="940"/>
      <c r="AF22" s="805"/>
      <c r="AG22" s="953">
        <f>SUMIF('C-3-1-3'!$J$24:$M$40,TEXT(AG12,"MM")&amp;TEXT(AG12,"MM")&amp;"*",'C-3-1-3'!$AT$24:$AX$40)</f>
        <v>0</v>
      </c>
      <c r="AH22" s="940"/>
      <c r="AI22" s="940"/>
      <c r="AJ22" s="940"/>
      <c r="AK22" s="805"/>
      <c r="AL22" s="953">
        <f>SUMIF('C-3-1-3'!$J$24:$M$40,TEXT(AL12,"MM")&amp;TEXT(AL12,"MM")&amp;"*",'C-3-1-3'!$AT$24:$AX$40)</f>
        <v>0</v>
      </c>
      <c r="AM22" s="940"/>
      <c r="AN22" s="940"/>
      <c r="AO22" s="940"/>
      <c r="AP22" s="805"/>
      <c r="AQ22" s="953">
        <f>SUMIF('C-3-1-3'!$J$24:$M$40,TEXT(AQ12,"MM")&amp;TEXT(AQ12,"MM")&amp;"*",'C-3-1-3'!$AT$24:$AX$40)</f>
        <v>0</v>
      </c>
      <c r="AR22" s="940"/>
      <c r="AS22" s="940"/>
      <c r="AT22" s="940"/>
      <c r="AU22" s="805"/>
      <c r="AV22" s="953">
        <f>SUMIF('C-3-1-3'!$J$24:$M$40,TEXT(AV12,"MM")&amp;TEXT(AV12,"MM")&amp;"*",'C-3-1-3'!$AT$24:$AX$40)</f>
        <v>0</v>
      </c>
      <c r="AW22" s="940"/>
      <c r="AX22" s="940"/>
      <c r="AY22" s="940"/>
      <c r="AZ22" s="805"/>
      <c r="BA22" s="953">
        <f>SUMIF('C-3-1-3'!$J$24:$M$40,TEXT(BA12,"MM")&amp;TEXT(BA12,"MM")&amp;"*",'C-3-1-3'!$AT$24:$AX$40)</f>
        <v>0</v>
      </c>
      <c r="BB22" s="940"/>
      <c r="BC22" s="940"/>
      <c r="BD22" s="940"/>
      <c r="BE22" s="805"/>
      <c r="BF22" s="953">
        <f>SUMIF('C-3-1-3'!$J$24:$M$40,TEXT(BF12,"MM")&amp;TEXT(BF12,"MM")&amp;"*",'C-3-1-3'!$AT$24:$AX$40)</f>
        <v>0</v>
      </c>
      <c r="BG22" s="940"/>
      <c r="BH22" s="940"/>
      <c r="BI22" s="940"/>
      <c r="BJ22" s="805"/>
      <c r="BK22" s="953">
        <f>SUMIF('C-3-1-3'!$J$24:$M$40,TEXT(BK12,"MM")&amp;TEXT(BK12,"MM")&amp;"*",'C-3-1-3'!$AT$24:$AX$40)</f>
        <v>0</v>
      </c>
      <c r="BL22" s="940"/>
      <c r="BM22" s="940"/>
      <c r="BN22" s="940"/>
      <c r="BO22" s="805"/>
      <c r="BP22" s="953">
        <f>SUMIF('C-3-1-3'!$J$24:$M$40,TEXT(BP12,"MM")&amp;TEXT(BP12,"MM")&amp;"*",'C-3-1-3'!$AT$24:$AX$40)</f>
        <v>0</v>
      </c>
      <c r="BQ22" s="940"/>
      <c r="BR22" s="940"/>
      <c r="BS22" s="940"/>
      <c r="BT22" s="805"/>
      <c r="BU22" s="953">
        <f>SUMIF('C-3-1-3'!$J$24:$M$40,TEXT(BU12,"MM")&amp;TEXT(BU12,"MM")&amp;"*",'C-3-1-3'!$AT$24:$AX$40)</f>
        <v>0</v>
      </c>
      <c r="BV22" s="940"/>
      <c r="BW22" s="940"/>
      <c r="BX22" s="940"/>
      <c r="BY22" s="805"/>
      <c r="BZ22" s="953">
        <f>SUMIF('C-3-1-3'!$J$24:$M$40,TEXT(BZ12,"MM")&amp;TEXT(BZ12,"MM")&amp;"*",'C-3-1-3'!$AT$24:$AX$40)</f>
        <v>0</v>
      </c>
      <c r="CA22" s="940"/>
      <c r="CB22" s="940"/>
      <c r="CC22" s="940"/>
      <c r="CD22" s="805"/>
      <c r="CE22" s="953">
        <f>SUMIF('C-3-1-3'!$J$24:$M$40,TEXT(CE12,"MM")&amp;TEXT(CE12,"MM")&amp;"*",'C-3-1-3'!$AT$24:$AX$40)</f>
        <v>0</v>
      </c>
      <c r="CF22" s="940"/>
      <c r="CG22" s="940"/>
      <c r="CH22" s="940"/>
      <c r="CI22" s="805"/>
      <c r="CJ22" s="955">
        <f>SUMIF('C-3-1-3'!J20:M36,"0112"&amp;"*",'C-3-1-3'!AT20:AX36)+SUMIF('C-3-1-3'!J20:M36,"0201"&amp;"*",'C-3-1-3'!AT20:AX36)+SUMIF('C-3-1-3'!J20:M36,"0302"&amp;"*",'C-3-1-3'!AT20:AX36)+SUMIF('C-3-1-3'!J20:M36,"0403"&amp;"*",'C-3-1-3'!AT20:AX36)+SUMIF('C-3-1-3'!J20:M36,"0503"&amp;"*",'C-3-1-3'!AT20:AX36)+SUMIF('C-3-1-3'!J20:M36,"0605"&amp;"*",'C-3-1-3'!AT20:AX36)+SUMIF('C-3-1-3'!J20:M36,"0706"&amp;"*",'C-3-1-3'!AT20:AX36)+SUMIF('C-3-1-3'!J20:M36,"0807"&amp;"*",'C-3-1-3'!AT20:AX36)+SUMIF('C-3-1-3'!J20:M36,"0908"&amp;"*",'C-3-1-3'!AT20:AX36)+SUMIF('C-3-1-3'!J20:M36,"1009"&amp;"*",'C-3-1-3'!AT20:AX36)+SUMIF('C-3-1-3'!J20:M36,"1110"&amp;"*",'C-3-1-3'!AT20:AX36)+SUMIF('C-3-1-3'!J20:M36,"1201"&amp;"*",'C-3-1-3'!AT20:AX36)</f>
        <v>0</v>
      </c>
      <c r="CK22" s="940"/>
      <c r="CL22" s="940"/>
      <c r="CM22" s="940"/>
      <c r="CN22" s="805"/>
      <c r="CO22" s="955">
        <f>IF(CJ22&gt;0,CJ22,SUM(AB22:CI22))</f>
        <v>0</v>
      </c>
      <c r="CP22" s="940"/>
      <c r="CQ22" s="940"/>
      <c r="CR22" s="940"/>
      <c r="CS22" s="805"/>
      <c r="CT22" s="955">
        <f>CO22-W22</f>
        <v>0</v>
      </c>
      <c r="CU22" s="940"/>
      <c r="CV22" s="940"/>
      <c r="CW22" s="940"/>
      <c r="CX22" s="805"/>
    </row>
    <row r="23" spans="1:107" ht="14.4" customHeight="1" x14ac:dyDescent="0.25">
      <c r="A23" s="110" t="str">
        <v>Berdasarkan Data Pemicu dan Data Penguji</v>
      </c>
      <c r="G23" s="52"/>
      <c r="H23" s="804"/>
      <c r="I23" s="940"/>
      <c r="J23" s="940"/>
      <c r="K23" s="940"/>
      <c r="M23" s="940"/>
      <c r="N23" s="940"/>
      <c r="O23" s="940"/>
      <c r="P23" s="940"/>
      <c r="Q23" s="940"/>
      <c r="R23" s="940"/>
      <c r="S23" s="940"/>
      <c r="T23" s="805"/>
      <c r="U23" s="964"/>
      <c r="V23" s="805"/>
      <c r="W23" s="1157"/>
      <c r="X23" s="940"/>
      <c r="Y23" s="940"/>
      <c r="Z23" s="940"/>
      <c r="AA23" s="805"/>
      <c r="AB23" s="952"/>
      <c r="AC23" s="940"/>
      <c r="AD23" s="940"/>
      <c r="AE23" s="940"/>
      <c r="AF23" s="805"/>
      <c r="AG23" s="952"/>
      <c r="AH23" s="940"/>
      <c r="AI23" s="940"/>
      <c r="AJ23" s="940"/>
      <c r="AK23" s="805"/>
      <c r="AL23" s="952"/>
      <c r="AM23" s="940"/>
      <c r="AN23" s="940"/>
      <c r="AO23" s="940"/>
      <c r="AP23" s="805"/>
      <c r="AQ23" s="952"/>
      <c r="AR23" s="940"/>
      <c r="AS23" s="940"/>
      <c r="AT23" s="940"/>
      <c r="AU23" s="805"/>
      <c r="AV23" s="952"/>
      <c r="AW23" s="940"/>
      <c r="AX23" s="940"/>
      <c r="AY23" s="940"/>
      <c r="AZ23" s="805"/>
      <c r="BA23" s="952"/>
      <c r="BB23" s="940"/>
      <c r="BC23" s="940"/>
      <c r="BD23" s="940"/>
      <c r="BE23" s="805"/>
      <c r="BF23" s="952"/>
      <c r="BG23" s="940"/>
      <c r="BH23" s="940"/>
      <c r="BI23" s="940"/>
      <c r="BJ23" s="805"/>
      <c r="BK23" s="952"/>
      <c r="BL23" s="940"/>
      <c r="BM23" s="940"/>
      <c r="BN23" s="940"/>
      <c r="BO23" s="805"/>
      <c r="BP23" s="952"/>
      <c r="BQ23" s="940"/>
      <c r="BR23" s="940"/>
      <c r="BS23" s="940"/>
      <c r="BT23" s="805"/>
      <c r="BU23" s="952"/>
      <c r="BV23" s="940"/>
      <c r="BW23" s="940"/>
      <c r="BX23" s="940"/>
      <c r="BY23" s="805"/>
      <c r="BZ23" s="952"/>
      <c r="CA23" s="940"/>
      <c r="CB23" s="940"/>
      <c r="CC23" s="940"/>
      <c r="CD23" s="805"/>
      <c r="CE23" s="952"/>
      <c r="CF23" s="940"/>
      <c r="CG23" s="940"/>
      <c r="CH23" s="940"/>
      <c r="CI23" s="805"/>
      <c r="CJ23" s="952"/>
      <c r="CK23" s="940"/>
      <c r="CL23" s="940"/>
      <c r="CM23" s="940"/>
      <c r="CN23" s="805"/>
      <c r="CO23" s="952"/>
      <c r="CP23" s="940"/>
      <c r="CQ23" s="940"/>
      <c r="CR23" s="940"/>
      <c r="CS23" s="805"/>
      <c r="CT23" s="952"/>
      <c r="CU23" s="940"/>
      <c r="CV23" s="940"/>
      <c r="CW23" s="940"/>
      <c r="CX23" s="805"/>
    </row>
    <row r="24" spans="1:107" ht="14.4" customHeight="1" x14ac:dyDescent="0.25">
      <c r="G24" s="52">
        <v>4</v>
      </c>
      <c r="H24" s="944" t="str">
        <f>'C-3'!$G$9</f>
        <v>Biaya Lainnya</v>
      </c>
      <c r="I24" s="940"/>
      <c r="J24" s="940"/>
      <c r="K24" s="940"/>
      <c r="L24" s="53" t="s">
        <v>1681</v>
      </c>
      <c r="M24" s="1158" t="s">
        <v>1464</v>
      </c>
      <c r="N24" s="940"/>
      <c r="O24" s="940"/>
      <c r="P24" s="940"/>
      <c r="Q24" s="940"/>
      <c r="R24" s="940"/>
      <c r="S24" s="940"/>
      <c r="T24" s="805"/>
      <c r="U24" s="964" t="s">
        <v>261</v>
      </c>
      <c r="V24" s="805"/>
      <c r="W24" s="1157">
        <f>'C-3'!$U$32</f>
        <v>0</v>
      </c>
      <c r="X24" s="940"/>
      <c r="Y24" s="940"/>
      <c r="Z24" s="940"/>
      <c r="AA24" s="805"/>
      <c r="AB24" s="945"/>
      <c r="AC24" s="940"/>
      <c r="AD24" s="940"/>
      <c r="AE24" s="940"/>
      <c r="AF24" s="805"/>
      <c r="AG24" s="945"/>
      <c r="AH24" s="940"/>
      <c r="AI24" s="940"/>
      <c r="AJ24" s="940"/>
      <c r="AK24" s="805"/>
      <c r="AL24" s="945"/>
      <c r="AM24" s="940"/>
      <c r="AN24" s="940"/>
      <c r="AO24" s="940"/>
      <c r="AP24" s="805"/>
      <c r="AQ24" s="945"/>
      <c r="AR24" s="940"/>
      <c r="AS24" s="940"/>
      <c r="AT24" s="940"/>
      <c r="AU24" s="805"/>
      <c r="AV24" s="945"/>
      <c r="AW24" s="940"/>
      <c r="AX24" s="940"/>
      <c r="AY24" s="940"/>
      <c r="AZ24" s="805"/>
      <c r="BA24" s="945"/>
      <c r="BB24" s="940"/>
      <c r="BC24" s="940"/>
      <c r="BD24" s="940"/>
      <c r="BE24" s="805"/>
      <c r="BF24" s="945"/>
      <c r="BG24" s="940"/>
      <c r="BH24" s="940"/>
      <c r="BI24" s="940"/>
      <c r="BJ24" s="805"/>
      <c r="BK24" s="945"/>
      <c r="BL24" s="940"/>
      <c r="BM24" s="940"/>
      <c r="BN24" s="940"/>
      <c r="BO24" s="805"/>
      <c r="BP24" s="945"/>
      <c r="BQ24" s="940"/>
      <c r="BR24" s="940"/>
      <c r="BS24" s="940"/>
      <c r="BT24" s="805"/>
      <c r="BU24" s="945"/>
      <c r="BV24" s="940"/>
      <c r="BW24" s="940"/>
      <c r="BX24" s="940"/>
      <c r="BY24" s="805"/>
      <c r="BZ24" s="945"/>
      <c r="CA24" s="940"/>
      <c r="CB24" s="940"/>
      <c r="CC24" s="940"/>
      <c r="CD24" s="805"/>
      <c r="CE24" s="945"/>
      <c r="CF24" s="940"/>
      <c r="CG24" s="940"/>
      <c r="CH24" s="940"/>
      <c r="CI24" s="805"/>
      <c r="CJ24" s="955">
        <f>'C-3-1-4'!AK40</f>
        <v>0</v>
      </c>
      <c r="CK24" s="940"/>
      <c r="CL24" s="940"/>
      <c r="CM24" s="940"/>
      <c r="CN24" s="805"/>
      <c r="CO24" s="955">
        <f>IF(CJ24&gt;0,CJ24,SUM(AB24:CI24))</f>
        <v>0</v>
      </c>
      <c r="CP24" s="940"/>
      <c r="CQ24" s="940"/>
      <c r="CR24" s="940"/>
      <c r="CS24" s="805"/>
      <c r="CT24" s="955">
        <f>CO24-W24</f>
        <v>0</v>
      </c>
      <c r="CU24" s="940"/>
      <c r="CV24" s="940"/>
      <c r="CW24" s="940"/>
      <c r="CX24" s="805"/>
    </row>
    <row r="25" spans="1:107" ht="25.5" customHeight="1" x14ac:dyDescent="0.25">
      <c r="G25" s="52"/>
      <c r="H25" s="804"/>
      <c r="I25" s="940"/>
      <c r="J25" s="940"/>
      <c r="K25" s="940"/>
      <c r="M25" s="940"/>
      <c r="N25" s="940"/>
      <c r="O25" s="940"/>
      <c r="P25" s="940"/>
      <c r="Q25" s="940"/>
      <c r="R25" s="940"/>
      <c r="S25" s="940"/>
      <c r="T25" s="805"/>
      <c r="U25" s="964"/>
      <c r="V25" s="805"/>
      <c r="W25" s="1157"/>
      <c r="X25" s="940"/>
      <c r="Y25" s="940"/>
      <c r="Z25" s="940"/>
      <c r="AA25" s="805"/>
      <c r="AB25" s="952"/>
      <c r="AC25" s="940"/>
      <c r="AD25" s="940"/>
      <c r="AE25" s="940"/>
      <c r="AF25" s="805"/>
      <c r="AG25" s="952"/>
      <c r="AH25" s="940"/>
      <c r="AI25" s="940"/>
      <c r="AJ25" s="940"/>
      <c r="AK25" s="805"/>
      <c r="AL25" s="952"/>
      <c r="AM25" s="940"/>
      <c r="AN25" s="940"/>
      <c r="AO25" s="940"/>
      <c r="AP25" s="805"/>
      <c r="AQ25" s="952"/>
      <c r="AR25" s="940"/>
      <c r="AS25" s="940"/>
      <c r="AT25" s="940"/>
      <c r="AU25" s="805"/>
      <c r="AV25" s="952"/>
      <c r="AW25" s="940"/>
      <c r="AX25" s="940"/>
      <c r="AY25" s="940"/>
      <c r="AZ25" s="805"/>
      <c r="BA25" s="952"/>
      <c r="BB25" s="940"/>
      <c r="BC25" s="940"/>
      <c r="BD25" s="940"/>
      <c r="BE25" s="805"/>
      <c r="BF25" s="952"/>
      <c r="BG25" s="940"/>
      <c r="BH25" s="940"/>
      <c r="BI25" s="940"/>
      <c r="BJ25" s="805"/>
      <c r="BK25" s="952"/>
      <c r="BL25" s="940"/>
      <c r="BM25" s="940"/>
      <c r="BN25" s="940"/>
      <c r="BO25" s="805"/>
      <c r="BP25" s="952"/>
      <c r="BQ25" s="940"/>
      <c r="BR25" s="940"/>
      <c r="BS25" s="940"/>
      <c r="BT25" s="805"/>
      <c r="BU25" s="952"/>
      <c r="BV25" s="940"/>
      <c r="BW25" s="940"/>
      <c r="BX25" s="940"/>
      <c r="BY25" s="805"/>
      <c r="BZ25" s="952"/>
      <c r="CA25" s="940"/>
      <c r="CB25" s="940"/>
      <c r="CC25" s="940"/>
      <c r="CD25" s="805"/>
      <c r="CE25" s="952"/>
      <c r="CF25" s="940"/>
      <c r="CG25" s="940"/>
      <c r="CH25" s="940"/>
      <c r="CI25" s="805"/>
      <c r="CJ25" s="952"/>
      <c r="CK25" s="940"/>
      <c r="CL25" s="940"/>
      <c r="CM25" s="940"/>
      <c r="CN25" s="805"/>
      <c r="CO25" s="952"/>
      <c r="CP25" s="940"/>
      <c r="CQ25" s="940"/>
      <c r="CR25" s="940"/>
      <c r="CS25" s="805"/>
      <c r="CT25" s="952"/>
      <c r="CU25" s="940"/>
      <c r="CV25" s="940"/>
      <c r="CW25" s="940"/>
      <c r="CX25" s="805"/>
    </row>
    <row r="26" spans="1:107" ht="14.4" customHeight="1" x14ac:dyDescent="0.25">
      <c r="G26" s="52">
        <v>5</v>
      </c>
      <c r="H26" s="944" t="str">
        <f>'C-3'!$G$9</f>
        <v>Biaya Lainnya</v>
      </c>
      <c r="I26" s="940"/>
      <c r="J26" s="940"/>
      <c r="K26" s="940"/>
      <c r="L26" s="53" t="s">
        <v>1681</v>
      </c>
      <c r="M26" s="1158" t="s">
        <v>1468</v>
      </c>
      <c r="N26" s="940"/>
      <c r="O26" s="940"/>
      <c r="P26" s="940"/>
      <c r="Q26" s="940"/>
      <c r="R26" s="940"/>
      <c r="S26" s="940"/>
      <c r="T26" s="805"/>
      <c r="U26" s="964" t="s">
        <v>263</v>
      </c>
      <c r="V26" s="805"/>
      <c r="W26" s="1157">
        <f>'C-3'!$U$32</f>
        <v>0</v>
      </c>
      <c r="X26" s="940"/>
      <c r="Y26" s="940"/>
      <c r="Z26" s="940"/>
      <c r="AA26" s="805"/>
      <c r="AB26" s="953">
        <f ca="1">SUMIF('C-3-1-5'!$J$20:$O$34,TEXT(AB16,"MM")&amp;TEXT(AB16,"MM")&amp;"*",'C-3-1-5'!$AL$20:$AP$34)</f>
        <v>0</v>
      </c>
      <c r="AC26" s="940"/>
      <c r="AD26" s="940"/>
      <c r="AE26" s="940"/>
      <c r="AF26" s="805"/>
      <c r="AG26" s="953">
        <f ca="1">SUMIF('C-3-1-5'!$J$20:$O$34,TEXT(AG16,"MM")&amp;TEXT(AG16,"MM")&amp;"*",'C-3-1-5'!$AL$20:$AP$34)</f>
        <v>0</v>
      </c>
      <c r="AH26" s="940"/>
      <c r="AI26" s="940"/>
      <c r="AJ26" s="940"/>
      <c r="AK26" s="805"/>
      <c r="AL26" s="953">
        <f ca="1">SUMIF('C-3-1-5'!$J$20:$O$34,TEXT(AL16,"MM")&amp;TEXT(AL16,"MM")&amp;"*",'C-3-1-5'!$AL$20:$AP$34)</f>
        <v>0</v>
      </c>
      <c r="AM26" s="940"/>
      <c r="AN26" s="940"/>
      <c r="AO26" s="940"/>
      <c r="AP26" s="805"/>
      <c r="AQ26" s="953">
        <f ca="1">SUMIF('C-3-1-5'!$J$20:$O$34,TEXT(AQ16,"MM")&amp;TEXT(AQ16,"MM")&amp;"*",'C-3-1-5'!$AL$20:$AP$34)</f>
        <v>0</v>
      </c>
      <c r="AR26" s="940"/>
      <c r="AS26" s="940"/>
      <c r="AT26" s="940"/>
      <c r="AU26" s="805"/>
      <c r="AV26" s="953">
        <f ca="1">SUMIF('C-3-1-5'!$J$20:$O$34,TEXT(AV16,"MM")&amp;TEXT(AV16,"MM")&amp;"*",'C-3-1-5'!$AL$20:$AP$34)</f>
        <v>0</v>
      </c>
      <c r="AW26" s="940"/>
      <c r="AX26" s="940"/>
      <c r="AY26" s="940"/>
      <c r="AZ26" s="805"/>
      <c r="BA26" s="953">
        <f ca="1">SUMIF('C-3-1-5'!$J$20:$O$34,TEXT(BA16,"MM")&amp;TEXT(BA16,"MM")&amp;"*",'C-3-1-5'!$AL$20:$AP$34)</f>
        <v>0</v>
      </c>
      <c r="BB26" s="940"/>
      <c r="BC26" s="940"/>
      <c r="BD26" s="940"/>
      <c r="BE26" s="805"/>
      <c r="BF26" s="953">
        <f ca="1">SUMIF('C-3-1-5'!$J$20:$O$34,TEXT(BF16,"MM")&amp;TEXT(BF16,"MM")&amp;"*",'C-3-1-5'!$AL$20:$AP$34)</f>
        <v>0</v>
      </c>
      <c r="BG26" s="940"/>
      <c r="BH26" s="940"/>
      <c r="BI26" s="940"/>
      <c r="BJ26" s="805"/>
      <c r="BK26" s="953">
        <f ca="1">SUMIF('C-3-1-5'!$J$20:$O$34,TEXT(BK16,"MM")&amp;TEXT(BK16,"MM")&amp;"*",'C-3-1-5'!$AL$20:$AP$34)</f>
        <v>0</v>
      </c>
      <c r="BL26" s="940"/>
      <c r="BM26" s="940"/>
      <c r="BN26" s="940"/>
      <c r="BO26" s="805"/>
      <c r="BP26" s="953">
        <f ca="1">SUMIF('C-3-1-5'!$J$20:$O$34,TEXT(BP16,"MM")&amp;TEXT(BP16,"MM")&amp;"*",'C-3-1-5'!$AL$20:$AP$34)</f>
        <v>0</v>
      </c>
      <c r="BQ26" s="940"/>
      <c r="BR26" s="940"/>
      <c r="BS26" s="940"/>
      <c r="BT26" s="805"/>
      <c r="BU26" s="953">
        <f ca="1">SUMIF('C-3-1-5'!$J$20:$O$34,TEXT(BU16,"MM")&amp;TEXT(BU16,"MM")&amp;"*",'C-3-1-5'!$AL$20:$AP$34)</f>
        <v>0</v>
      </c>
      <c r="BV26" s="940"/>
      <c r="BW26" s="940"/>
      <c r="BX26" s="940"/>
      <c r="BY26" s="805"/>
      <c r="BZ26" s="953">
        <f ca="1">SUMIF('C-3-1-5'!$J$20:$O$34,TEXT(BZ16,"MM")&amp;TEXT(BZ16,"MM")&amp;"*",'C-3-1-5'!$AL$20:$AP$34)</f>
        <v>0</v>
      </c>
      <c r="CA26" s="940"/>
      <c r="CB26" s="940"/>
      <c r="CC26" s="940"/>
      <c r="CD26" s="805"/>
      <c r="CE26" s="953">
        <f ca="1">SUMIF('C-3-1-5'!$J$20:$O$34,TEXT(CE16,"MM")&amp;TEXT(CE16,"MM")&amp;"*",'C-3-1-5'!$AL$20:$AP$34)</f>
        <v>0</v>
      </c>
      <c r="CF26" s="940"/>
      <c r="CG26" s="940"/>
      <c r="CH26" s="940"/>
      <c r="CI26" s="805"/>
      <c r="CJ26" s="955">
        <f ca="1">SUMIF('C-3-1-5'!J20:O34,"0112"&amp;"*",'C-3-1-5'!AL20:AP34)+SUMIF('C-3-1-5'!J20:O34,"0201"&amp;"*",'C-3-1-5'!AL20:AP34)+SUMIF('C-3-1-5'!J20:O34,"0302"&amp;"*",'C-3-1-5'!AL20:AP34)+SUMIF('C-3-1-5'!J20:O34,"0403"&amp;"*",'C-3-1-5'!AL20:AP34)+SUMIF('C-3-1-5'!J20:O34,"0503"&amp;"*",'C-3-1-5'!AL20:AP34)+SUMIF('C-3-1-5'!J20:O34,"0605"&amp;"*",'C-3-1-5'!AL20:AP34)+SUMIF('C-3-1-5'!J20:O34,"0706"&amp;"*",'C-3-1-5'!AL20:AP34)+SUMIF('C-3-1-5'!J20:O34,"0807"&amp;"*",'C-3-1-5'!AL20:AP34)+SUMIF('C-3-1-5'!J20:O34,"0908"&amp;"*",'C-3-1-5'!AL20:AP34)+SUMIF('C-3-1-5'!J20:O34,"1009"&amp;"*",'C-3-1-5'!AL20:AP34)+SUMIF('C-3-1-5'!J20:O34,"1110"&amp;"*",'C-3-1-5'!AL20:AP34)+SUMIF('C-3-1-5'!J20:O34,"1201"&amp;"*",'C-3-1-5'!AL20:AP34)</f>
        <v>0</v>
      </c>
      <c r="CK26" s="940"/>
      <c r="CL26" s="940"/>
      <c r="CM26" s="940"/>
      <c r="CN26" s="805"/>
      <c r="CO26" s="955">
        <f ca="1">IF(CJ26&gt;0,CJ26,SUM(AB26:CI26))</f>
        <v>0</v>
      </c>
      <c r="CP26" s="940"/>
      <c r="CQ26" s="940"/>
      <c r="CR26" s="940"/>
      <c r="CS26" s="805"/>
      <c r="CT26" s="955">
        <f ca="1">CO26-W26</f>
        <v>0</v>
      </c>
      <c r="CU26" s="940"/>
      <c r="CV26" s="940"/>
      <c r="CW26" s="940"/>
      <c r="CX26" s="805"/>
    </row>
    <row r="27" spans="1:107" ht="14.25" customHeight="1" x14ac:dyDescent="0.25">
      <c r="G27" s="52"/>
      <c r="H27" s="804"/>
      <c r="I27" s="940"/>
      <c r="J27" s="940"/>
      <c r="K27" s="940"/>
      <c r="M27" s="940"/>
      <c r="N27" s="940"/>
      <c r="O27" s="940"/>
      <c r="P27" s="940"/>
      <c r="Q27" s="940"/>
      <c r="R27" s="940"/>
      <c r="S27" s="940"/>
      <c r="T27" s="805"/>
      <c r="U27" s="964"/>
      <c r="V27" s="805"/>
      <c r="W27" s="1157"/>
      <c r="X27" s="940"/>
      <c r="Y27" s="940"/>
      <c r="Z27" s="940"/>
      <c r="AA27" s="805"/>
      <c r="AB27" s="952"/>
      <c r="AC27" s="940"/>
      <c r="AD27" s="940"/>
      <c r="AE27" s="940"/>
      <c r="AF27" s="805"/>
      <c r="AG27" s="952"/>
      <c r="AH27" s="940"/>
      <c r="AI27" s="940"/>
      <c r="AJ27" s="940"/>
      <c r="AK27" s="805"/>
      <c r="AL27" s="952"/>
      <c r="AM27" s="940"/>
      <c r="AN27" s="940"/>
      <c r="AO27" s="940"/>
      <c r="AP27" s="805"/>
      <c r="AQ27" s="952"/>
      <c r="AR27" s="940"/>
      <c r="AS27" s="940"/>
      <c r="AT27" s="940"/>
      <c r="AU27" s="805"/>
      <c r="AV27" s="952"/>
      <c r="AW27" s="940"/>
      <c r="AX27" s="940"/>
      <c r="AY27" s="940"/>
      <c r="AZ27" s="805"/>
      <c r="BA27" s="952"/>
      <c r="BB27" s="940"/>
      <c r="BC27" s="940"/>
      <c r="BD27" s="940"/>
      <c r="BE27" s="805"/>
      <c r="BF27" s="952"/>
      <c r="BG27" s="940"/>
      <c r="BH27" s="940"/>
      <c r="BI27" s="940"/>
      <c r="BJ27" s="805"/>
      <c r="BK27" s="952"/>
      <c r="BL27" s="940"/>
      <c r="BM27" s="940"/>
      <c r="BN27" s="940"/>
      <c r="BO27" s="805"/>
      <c r="BP27" s="952"/>
      <c r="BQ27" s="940"/>
      <c r="BR27" s="940"/>
      <c r="BS27" s="940"/>
      <c r="BT27" s="805"/>
      <c r="BU27" s="952"/>
      <c r="BV27" s="940"/>
      <c r="BW27" s="940"/>
      <c r="BX27" s="940"/>
      <c r="BY27" s="805"/>
      <c r="BZ27" s="952"/>
      <c r="CA27" s="940"/>
      <c r="CB27" s="940"/>
      <c r="CC27" s="940"/>
      <c r="CD27" s="805"/>
      <c r="CE27" s="952"/>
      <c r="CF27" s="940"/>
      <c r="CG27" s="940"/>
      <c r="CH27" s="940"/>
      <c r="CI27" s="805"/>
      <c r="CJ27" s="952"/>
      <c r="CK27" s="940"/>
      <c r="CL27" s="940"/>
      <c r="CM27" s="940"/>
      <c r="CN27" s="805"/>
      <c r="CO27" s="952"/>
      <c r="CP27" s="940"/>
      <c r="CQ27" s="940"/>
      <c r="CR27" s="940"/>
      <c r="CS27" s="805"/>
      <c r="CT27" s="952"/>
      <c r="CU27" s="940"/>
      <c r="CV27" s="940"/>
      <c r="CW27" s="940"/>
      <c r="CX27" s="805"/>
    </row>
    <row r="28" spans="1:107" ht="14.4" customHeight="1" x14ac:dyDescent="0.25">
      <c r="B28" s="760"/>
      <c r="C28" s="761"/>
      <c r="D28" s="761"/>
      <c r="E28" s="761"/>
      <c r="G28" s="52">
        <v>6</v>
      </c>
      <c r="H28" s="944" t="str">
        <f>'C-3'!$G$9</f>
        <v>Biaya Lainnya</v>
      </c>
      <c r="I28" s="940"/>
      <c r="J28" s="940"/>
      <c r="K28" s="940"/>
      <c r="L28" s="53" t="s">
        <v>1681</v>
      </c>
      <c r="M28" s="1158" t="s">
        <v>1472</v>
      </c>
      <c r="N28" s="940"/>
      <c r="O28" s="940"/>
      <c r="P28" s="940"/>
      <c r="Q28" s="940"/>
      <c r="R28" s="940"/>
      <c r="S28" s="940"/>
      <c r="T28" s="805"/>
      <c r="U28" s="964" t="s">
        <v>265</v>
      </c>
      <c r="V28" s="805"/>
      <c r="W28" s="1157">
        <f>'C-3'!$U$32</f>
        <v>0</v>
      </c>
      <c r="X28" s="940"/>
      <c r="Y28" s="940"/>
      <c r="Z28" s="940"/>
      <c r="AA28" s="805"/>
      <c r="AB28" s="945"/>
      <c r="AC28" s="940"/>
      <c r="AD28" s="940"/>
      <c r="AE28" s="940"/>
      <c r="AF28" s="805"/>
      <c r="AG28" s="945"/>
      <c r="AH28" s="940"/>
      <c r="AI28" s="940"/>
      <c r="AJ28" s="940"/>
      <c r="AK28" s="805"/>
      <c r="AL28" s="945"/>
      <c r="AM28" s="940"/>
      <c r="AN28" s="940"/>
      <c r="AO28" s="940"/>
      <c r="AP28" s="805"/>
      <c r="AQ28" s="945"/>
      <c r="AR28" s="940"/>
      <c r="AS28" s="940"/>
      <c r="AT28" s="940"/>
      <c r="AU28" s="805"/>
      <c r="AV28" s="945"/>
      <c r="AW28" s="940"/>
      <c r="AX28" s="940"/>
      <c r="AY28" s="940"/>
      <c r="AZ28" s="805"/>
      <c r="BA28" s="945"/>
      <c r="BB28" s="940"/>
      <c r="BC28" s="940"/>
      <c r="BD28" s="940"/>
      <c r="BE28" s="805"/>
      <c r="BF28" s="945"/>
      <c r="BG28" s="940"/>
      <c r="BH28" s="940"/>
      <c r="BI28" s="940"/>
      <c r="BJ28" s="805"/>
      <c r="BK28" s="945"/>
      <c r="BL28" s="940"/>
      <c r="BM28" s="940"/>
      <c r="BN28" s="940"/>
      <c r="BO28" s="805"/>
      <c r="BP28" s="945"/>
      <c r="BQ28" s="940"/>
      <c r="BR28" s="940"/>
      <c r="BS28" s="940"/>
      <c r="BT28" s="805"/>
      <c r="BU28" s="945"/>
      <c r="BV28" s="940"/>
      <c r="BW28" s="940"/>
      <c r="BX28" s="940"/>
      <c r="BY28" s="805"/>
      <c r="BZ28" s="945"/>
      <c r="CA28" s="940"/>
      <c r="CB28" s="940"/>
      <c r="CC28" s="940"/>
      <c r="CD28" s="805"/>
      <c r="CE28" s="945"/>
      <c r="CF28" s="940"/>
      <c r="CG28" s="940"/>
      <c r="CH28" s="940"/>
      <c r="CI28" s="805"/>
      <c r="CJ28" s="955" t="e">
        <f>'C-3-1-6'!#REF!</f>
        <v>#REF!</v>
      </c>
      <c r="CK28" s="940"/>
      <c r="CL28" s="940"/>
      <c r="CM28" s="940"/>
      <c r="CN28" s="805"/>
      <c r="CO28" s="955" t="e">
        <f>IF(CJ28&gt;0,CJ28,SUM(AB28:CI28))</f>
        <v>#REF!</v>
      </c>
      <c r="CP28" s="940"/>
      <c r="CQ28" s="940"/>
      <c r="CR28" s="940"/>
      <c r="CS28" s="805"/>
      <c r="CT28" s="955" t="e">
        <f>CO28-W28</f>
        <v>#REF!</v>
      </c>
      <c r="CU28" s="940"/>
      <c r="CV28" s="940"/>
      <c r="CW28" s="940"/>
      <c r="CX28" s="805"/>
    </row>
    <row r="29" spans="1:107" ht="14.4" customHeight="1" x14ac:dyDescent="0.25">
      <c r="G29" s="52"/>
      <c r="H29" s="804"/>
      <c r="I29" s="940"/>
      <c r="J29" s="940"/>
      <c r="K29" s="940"/>
      <c r="M29" s="940"/>
      <c r="N29" s="940"/>
      <c r="O29" s="940"/>
      <c r="P29" s="940"/>
      <c r="Q29" s="940"/>
      <c r="R29" s="940"/>
      <c r="S29" s="940"/>
      <c r="T29" s="805"/>
      <c r="U29" s="964"/>
      <c r="V29" s="805"/>
      <c r="W29" s="950"/>
      <c r="X29" s="940"/>
      <c r="Y29" s="940"/>
      <c r="Z29" s="940"/>
      <c r="AA29" s="805"/>
      <c r="AB29" s="952"/>
      <c r="AC29" s="940"/>
      <c r="AD29" s="940"/>
      <c r="AE29" s="940"/>
      <c r="AF29" s="805"/>
      <c r="AG29" s="952"/>
      <c r="AH29" s="940"/>
      <c r="AI29" s="940"/>
      <c r="AJ29" s="940"/>
      <c r="AK29" s="805"/>
      <c r="AL29" s="952"/>
      <c r="AM29" s="940"/>
      <c r="AN29" s="940"/>
      <c r="AO29" s="940"/>
      <c r="AP29" s="805"/>
      <c r="AQ29" s="952"/>
      <c r="AR29" s="940"/>
      <c r="AS29" s="940"/>
      <c r="AT29" s="940"/>
      <c r="AU29" s="805"/>
      <c r="AV29" s="952"/>
      <c r="AW29" s="940"/>
      <c r="AX29" s="940"/>
      <c r="AY29" s="940"/>
      <c r="AZ29" s="805"/>
      <c r="BA29" s="952"/>
      <c r="BB29" s="940"/>
      <c r="BC29" s="940"/>
      <c r="BD29" s="940"/>
      <c r="BE29" s="805"/>
      <c r="BF29" s="952"/>
      <c r="BG29" s="940"/>
      <c r="BH29" s="940"/>
      <c r="BI29" s="940"/>
      <c r="BJ29" s="805"/>
      <c r="BK29" s="952"/>
      <c r="BL29" s="940"/>
      <c r="BM29" s="940"/>
      <c r="BN29" s="940"/>
      <c r="BO29" s="805"/>
      <c r="BP29" s="952"/>
      <c r="BQ29" s="940"/>
      <c r="BR29" s="940"/>
      <c r="BS29" s="940"/>
      <c r="BT29" s="805"/>
      <c r="BU29" s="952"/>
      <c r="BV29" s="940"/>
      <c r="BW29" s="940"/>
      <c r="BX29" s="940"/>
      <c r="BY29" s="805"/>
      <c r="BZ29" s="952"/>
      <c r="CA29" s="940"/>
      <c r="CB29" s="940"/>
      <c r="CC29" s="940"/>
      <c r="CD29" s="805"/>
      <c r="CE29" s="952"/>
      <c r="CF29" s="940"/>
      <c r="CG29" s="940"/>
      <c r="CH29" s="940"/>
      <c r="CI29" s="805"/>
      <c r="CJ29" s="952"/>
      <c r="CK29" s="940"/>
      <c r="CL29" s="940"/>
      <c r="CM29" s="940"/>
      <c r="CN29" s="805"/>
      <c r="CO29" s="952"/>
      <c r="CP29" s="940"/>
      <c r="CQ29" s="940"/>
      <c r="CR29" s="940"/>
      <c r="CS29" s="805"/>
      <c r="CT29" s="952"/>
      <c r="CU29" s="940"/>
      <c r="CV29" s="940"/>
      <c r="CW29" s="940"/>
      <c r="CX29" s="805"/>
    </row>
    <row r="30" spans="1:107" ht="14.25" customHeight="1" thickBot="1" x14ac:dyDescent="0.3">
      <c r="G30" s="290"/>
      <c r="H30" s="291"/>
      <c r="I30" s="291"/>
      <c r="J30" s="291"/>
      <c r="K30" s="291"/>
      <c r="L30" s="291"/>
      <c r="M30" s="291"/>
      <c r="N30" s="291"/>
      <c r="O30" s="291"/>
      <c r="P30" s="291"/>
      <c r="Q30" s="291"/>
      <c r="R30" s="291"/>
      <c r="S30" s="291"/>
      <c r="T30" s="291"/>
      <c r="U30" s="292"/>
      <c r="V30" s="293"/>
      <c r="W30" s="941"/>
      <c r="X30" s="942"/>
      <c r="Y30" s="942"/>
      <c r="Z30" s="942"/>
      <c r="AA30" s="943"/>
      <c r="AB30" s="941"/>
      <c r="AC30" s="942"/>
      <c r="AD30" s="942"/>
      <c r="AE30" s="942"/>
      <c r="AF30" s="943"/>
      <c r="AG30" s="941"/>
      <c r="AH30" s="942"/>
      <c r="AI30" s="942"/>
      <c r="AJ30" s="942"/>
      <c r="AK30" s="943"/>
      <c r="AL30" s="941"/>
      <c r="AM30" s="942"/>
      <c r="AN30" s="942"/>
      <c r="AO30" s="942"/>
      <c r="AP30" s="943"/>
      <c r="AQ30" s="941"/>
      <c r="AR30" s="942"/>
      <c r="AS30" s="942"/>
      <c r="AT30" s="942"/>
      <c r="AU30" s="943"/>
      <c r="AV30" s="941"/>
      <c r="AW30" s="942"/>
      <c r="AX30" s="942"/>
      <c r="AY30" s="942"/>
      <c r="AZ30" s="943"/>
      <c r="BA30" s="941"/>
      <c r="BB30" s="942"/>
      <c r="BC30" s="942"/>
      <c r="BD30" s="942"/>
      <c r="BE30" s="943"/>
      <c r="BF30" s="941"/>
      <c r="BG30" s="942"/>
      <c r="BH30" s="942"/>
      <c r="BI30" s="942"/>
      <c r="BJ30" s="943"/>
      <c r="BK30" s="941"/>
      <c r="BL30" s="942"/>
      <c r="BM30" s="942"/>
      <c r="BN30" s="942"/>
      <c r="BO30" s="943"/>
      <c r="BP30" s="941"/>
      <c r="BQ30" s="942"/>
      <c r="BR30" s="942"/>
      <c r="BS30" s="942"/>
      <c r="BT30" s="943"/>
      <c r="BU30" s="941"/>
      <c r="BV30" s="942"/>
      <c r="BW30" s="942"/>
      <c r="BX30" s="942"/>
      <c r="BY30" s="943"/>
      <c r="BZ30" s="941"/>
      <c r="CA30" s="942"/>
      <c r="CB30" s="942"/>
      <c r="CC30" s="942"/>
      <c r="CD30" s="943"/>
      <c r="CE30" s="941"/>
      <c r="CF30" s="942"/>
      <c r="CG30" s="942"/>
      <c r="CH30" s="942"/>
      <c r="CI30" s="943"/>
      <c r="CJ30" s="941"/>
      <c r="CK30" s="942"/>
      <c r="CL30" s="942"/>
      <c r="CM30" s="942"/>
      <c r="CN30" s="943"/>
      <c r="CO30" s="941"/>
      <c r="CP30" s="942"/>
      <c r="CQ30" s="942"/>
      <c r="CR30" s="942"/>
      <c r="CS30" s="943"/>
      <c r="CT30" s="941"/>
      <c r="CU30" s="942"/>
      <c r="CV30" s="942"/>
      <c r="CW30" s="942"/>
      <c r="CX30" s="943"/>
    </row>
    <row r="31" spans="1:107" ht="15" customHeight="1" thickTop="1" x14ac:dyDescent="0.25">
      <c r="AL31" s="110"/>
      <c r="AM31" s="110"/>
      <c r="AN31" s="110"/>
      <c r="AO31" s="110"/>
      <c r="AP31" s="110"/>
      <c r="AQ31" s="110"/>
      <c r="AR31" s="110"/>
      <c r="AS31" s="110"/>
      <c r="AT31" s="110"/>
      <c r="AU31" s="110"/>
      <c r="AV31" s="110"/>
      <c r="AW31" s="110"/>
      <c r="AX31" s="110"/>
      <c r="AY31" s="110"/>
      <c r="AZ31" s="110"/>
      <c r="BA31" s="110"/>
      <c r="BB31" s="110"/>
      <c r="BC31" s="110"/>
      <c r="BD31" s="110"/>
      <c r="BE31" s="110"/>
      <c r="BF31" s="110"/>
      <c r="BG31" s="110"/>
      <c r="BH31" s="110"/>
      <c r="BI31" s="110"/>
      <c r="BJ31" s="110"/>
      <c r="BK31" s="110"/>
      <c r="BL31" s="110"/>
      <c r="BM31" s="110"/>
      <c r="BN31" s="110"/>
      <c r="BO31" s="110"/>
      <c r="BP31" s="110"/>
      <c r="BQ31" s="110"/>
      <c r="BR31" s="110"/>
      <c r="BS31" s="110"/>
      <c r="BT31" s="110"/>
      <c r="BU31" s="110"/>
      <c r="BV31" s="110"/>
      <c r="BW31" s="110"/>
      <c r="BX31" s="110"/>
      <c r="BY31" s="110"/>
      <c r="BZ31" s="110"/>
      <c r="CA31" s="110"/>
      <c r="CB31" s="110"/>
      <c r="CC31" s="110"/>
      <c r="CD31" s="110"/>
      <c r="CE31" s="110"/>
      <c r="CF31" s="110"/>
      <c r="CG31" s="110"/>
      <c r="CH31" s="110"/>
      <c r="CI31" s="110"/>
      <c r="CJ31" s="110"/>
      <c r="CK31" s="110"/>
      <c r="CL31" s="110"/>
      <c r="CM31" s="110"/>
      <c r="CN31" s="110"/>
      <c r="CO31" s="110"/>
      <c r="CP31" s="110"/>
      <c r="CQ31" s="110"/>
      <c r="CR31" s="110"/>
      <c r="CS31" s="110"/>
      <c r="CT31" s="110"/>
      <c r="CU31" s="110"/>
      <c r="CV31" s="110"/>
      <c r="CW31" s="110"/>
      <c r="CX31" s="110"/>
    </row>
    <row r="32" spans="1:107" ht="15" customHeight="1" x14ac:dyDescent="0.25">
      <c r="G32" s="198" t="s">
        <v>1779</v>
      </c>
      <c r="H32" s="199"/>
      <c r="I32" s="199"/>
      <c r="J32" s="199"/>
      <c r="K32" s="199"/>
      <c r="L32" s="199"/>
      <c r="M32" s="199"/>
      <c r="N32" s="199"/>
      <c r="O32" s="199"/>
      <c r="P32" s="199"/>
      <c r="Q32" s="199"/>
      <c r="R32" s="199"/>
      <c r="S32" s="199"/>
      <c r="T32" s="199"/>
      <c r="U32" s="199"/>
      <c r="V32" s="199"/>
      <c r="W32" s="199"/>
      <c r="X32" s="199"/>
      <c r="Y32" s="199"/>
      <c r="Z32" s="199"/>
      <c r="AA32" s="199"/>
      <c r="AB32" s="199"/>
      <c r="AC32" s="199"/>
      <c r="AD32" s="199"/>
      <c r="AE32" s="199"/>
      <c r="AF32" s="199"/>
      <c r="AG32" s="199"/>
      <c r="AH32" s="199"/>
      <c r="AI32" s="199"/>
      <c r="AJ32" s="199"/>
      <c r="AK32" s="200"/>
      <c r="AL32" s="110"/>
      <c r="AM32" s="110"/>
      <c r="AN32" s="110"/>
      <c r="AO32" s="110"/>
      <c r="AP32" s="110"/>
      <c r="AQ32" s="110"/>
      <c r="AR32" s="110"/>
      <c r="AS32" s="110"/>
      <c r="AT32" s="110"/>
      <c r="AU32" s="110"/>
      <c r="AV32" s="110"/>
      <c r="AW32" s="110"/>
      <c r="AX32" s="110"/>
      <c r="AY32" s="110"/>
      <c r="AZ32" s="110"/>
      <c r="BA32" s="110"/>
      <c r="BB32" s="110"/>
      <c r="BC32" s="110"/>
      <c r="BD32" s="110"/>
      <c r="BE32" s="110"/>
      <c r="BF32" s="110"/>
      <c r="BG32" s="110"/>
      <c r="BH32" s="110"/>
      <c r="BI32" s="110"/>
      <c r="BJ32" s="110"/>
      <c r="BK32" s="110"/>
      <c r="BL32" s="110"/>
      <c r="BM32" s="110"/>
      <c r="BN32" s="110"/>
      <c r="BO32" s="110"/>
      <c r="BP32" s="110"/>
      <c r="BQ32" s="110"/>
      <c r="BR32" s="110"/>
      <c r="BS32" s="110"/>
      <c r="BT32" s="110"/>
      <c r="BU32" s="110"/>
      <c r="BV32" s="110"/>
      <c r="BW32" s="110"/>
      <c r="BX32" s="110"/>
      <c r="BY32" s="110"/>
      <c r="BZ32" s="110"/>
      <c r="CA32" s="110"/>
      <c r="CB32" s="110"/>
      <c r="CC32" s="110"/>
      <c r="CD32" s="110"/>
      <c r="CE32" s="110"/>
      <c r="CF32" s="110"/>
      <c r="CG32" s="110"/>
      <c r="CH32" s="110"/>
      <c r="CI32" s="110"/>
      <c r="CJ32" s="110"/>
      <c r="CK32" s="110"/>
      <c r="CL32" s="110"/>
      <c r="CM32" s="110"/>
      <c r="CN32" s="110"/>
      <c r="CO32" s="110"/>
      <c r="CP32" s="110"/>
      <c r="CQ32" s="110"/>
      <c r="CR32" s="110"/>
      <c r="CS32" s="110"/>
      <c r="CT32" s="110"/>
      <c r="CU32" s="110"/>
      <c r="CV32" s="110"/>
      <c r="CW32" s="110"/>
      <c r="CX32" s="110"/>
    </row>
    <row r="33" spans="7:102" ht="15" customHeight="1" x14ac:dyDescent="0.25">
      <c r="G33" s="201" t="s">
        <v>1445</v>
      </c>
      <c r="H33" s="970" t="s">
        <v>1780</v>
      </c>
      <c r="I33" s="764"/>
      <c r="J33" s="764"/>
      <c r="K33" s="764"/>
      <c r="L33" s="764"/>
      <c r="M33" s="764"/>
      <c r="N33" s="764"/>
      <c r="O33" s="764"/>
      <c r="P33" s="764"/>
      <c r="Q33" s="764"/>
      <c r="R33" s="764"/>
      <c r="S33" s="764"/>
      <c r="T33" s="764"/>
      <c r="U33" s="764"/>
      <c r="V33" s="764"/>
      <c r="W33" s="764"/>
      <c r="X33" s="764"/>
      <c r="Y33" s="764"/>
      <c r="Z33" s="764"/>
      <c r="AA33" s="764"/>
      <c r="AB33" s="764"/>
      <c r="AC33" s="764"/>
      <c r="AD33" s="764"/>
      <c r="AE33" s="764"/>
      <c r="AF33" s="764"/>
      <c r="AG33" s="764"/>
      <c r="AH33" s="764"/>
      <c r="AI33" s="764"/>
      <c r="AJ33" s="764"/>
      <c r="AK33" s="765"/>
      <c r="AL33" s="110"/>
      <c r="AM33" s="110"/>
      <c r="AN33" s="110"/>
      <c r="AO33" s="110"/>
      <c r="AP33" s="110"/>
      <c r="AQ33" s="110"/>
      <c r="AR33" s="110"/>
      <c r="AS33" s="110"/>
      <c r="AT33" s="110"/>
      <c r="AU33" s="110"/>
      <c r="AV33" s="110"/>
      <c r="AW33" s="110"/>
      <c r="AX33" s="110"/>
      <c r="AY33" s="110"/>
      <c r="AZ33" s="110"/>
      <c r="BA33" s="110"/>
      <c r="BB33" s="110"/>
      <c r="BC33" s="110"/>
      <c r="BD33" s="110"/>
      <c r="BE33" s="110"/>
      <c r="BF33" s="110"/>
      <c r="BG33" s="110"/>
      <c r="BH33" s="110"/>
      <c r="BI33" s="110"/>
      <c r="BJ33" s="110"/>
      <c r="BK33" s="110"/>
      <c r="BL33" s="110"/>
      <c r="BM33" s="110"/>
      <c r="BN33" s="110"/>
      <c r="BO33" s="110"/>
      <c r="BP33" s="110"/>
      <c r="BQ33" s="110"/>
      <c r="BR33" s="110"/>
      <c r="BS33" s="110"/>
      <c r="BT33" s="110"/>
      <c r="BU33" s="110"/>
      <c r="BV33" s="110"/>
      <c r="BW33" s="110"/>
      <c r="BX33" s="110"/>
      <c r="BY33" s="110"/>
      <c r="BZ33" s="110"/>
      <c r="CA33" s="110"/>
      <c r="CB33" s="110"/>
      <c r="CC33" s="110"/>
      <c r="CD33" s="110"/>
      <c r="CE33" s="110"/>
      <c r="CF33" s="110"/>
      <c r="CG33" s="110"/>
      <c r="CH33" s="110"/>
      <c r="CI33" s="110"/>
      <c r="CJ33" s="110"/>
      <c r="CK33" s="110"/>
      <c r="CL33" s="110"/>
      <c r="CM33" s="110"/>
      <c r="CN33" s="110"/>
      <c r="CO33" s="110"/>
      <c r="CP33" s="110"/>
      <c r="CQ33" s="110"/>
      <c r="CR33" s="110"/>
      <c r="CS33" s="110"/>
      <c r="CT33" s="110"/>
      <c r="CU33" s="110"/>
      <c r="CV33" s="110"/>
      <c r="CW33" s="110"/>
      <c r="CX33" s="110"/>
    </row>
    <row r="34" spans="7:102" ht="15" customHeight="1" x14ac:dyDescent="0.25">
      <c r="G34" s="520" t="s">
        <v>1781</v>
      </c>
      <c r="H34" s="971" t="str">
        <f>"Berdasarkan hasil pengujian-pengujian tersebut, pemeriksaan atas "&amp;H18&amp;"  disimpulkan sebagai berikut :"</f>
        <v>Berdasarkan hasil pengujian-pengujian tersebut, pemeriksaan atas Biaya Lainnya  disimpulkan sebagai berikut :</v>
      </c>
      <c r="I34" s="789"/>
      <c r="J34" s="789"/>
      <c r="K34" s="789"/>
      <c r="L34" s="789"/>
      <c r="M34" s="789"/>
      <c r="N34" s="789"/>
      <c r="O34" s="789"/>
      <c r="P34" s="789"/>
      <c r="Q34" s="789"/>
      <c r="R34" s="789"/>
      <c r="S34" s="789"/>
      <c r="T34" s="789"/>
      <c r="U34" s="789"/>
      <c r="V34" s="789"/>
      <c r="W34" s="789"/>
      <c r="X34" s="789"/>
      <c r="Y34" s="789"/>
      <c r="Z34" s="789"/>
      <c r="AA34" s="789"/>
      <c r="AB34" s="789"/>
      <c r="AC34" s="789"/>
      <c r="AD34" s="789"/>
      <c r="AE34" s="789"/>
      <c r="AF34" s="789"/>
      <c r="AG34" s="789"/>
      <c r="AH34" s="789"/>
      <c r="AI34" s="789"/>
      <c r="AJ34" s="789"/>
      <c r="AK34" s="790"/>
      <c r="AL34" s="110"/>
      <c r="AM34" s="110"/>
      <c r="AN34" s="110"/>
      <c r="AO34" s="110"/>
      <c r="AP34" s="110"/>
      <c r="AQ34" s="110"/>
      <c r="AR34" s="110"/>
      <c r="AS34" s="110"/>
      <c r="AT34" s="110"/>
      <c r="AU34" s="110"/>
      <c r="AV34" s="110"/>
      <c r="AW34" s="110"/>
      <c r="AX34" s="110"/>
      <c r="AY34" s="110"/>
      <c r="AZ34" s="110"/>
      <c r="BA34" s="110"/>
      <c r="BB34" s="110"/>
      <c r="BC34" s="110"/>
      <c r="BD34" s="110"/>
      <c r="BE34" s="110"/>
      <c r="BF34" s="110"/>
      <c r="BG34" s="110"/>
      <c r="BH34" s="110"/>
      <c r="BI34" s="110"/>
      <c r="BJ34" s="110"/>
      <c r="BK34" s="110"/>
      <c r="BL34" s="110"/>
      <c r="BM34" s="110"/>
      <c r="BN34" s="110"/>
      <c r="BO34" s="110"/>
      <c r="BP34" s="110"/>
      <c r="BQ34" s="110"/>
      <c r="BR34" s="110"/>
      <c r="BS34" s="110"/>
      <c r="BT34" s="110"/>
      <c r="BU34" s="110"/>
      <c r="BV34" s="110"/>
      <c r="BW34" s="110"/>
      <c r="BX34" s="110"/>
      <c r="BY34" s="110"/>
      <c r="BZ34" s="110"/>
      <c r="CA34" s="110"/>
      <c r="CB34" s="110"/>
      <c r="CC34" s="110"/>
      <c r="CD34" s="110"/>
      <c r="CE34" s="110"/>
      <c r="CF34" s="110"/>
      <c r="CG34" s="110"/>
      <c r="CH34" s="110"/>
      <c r="CI34" s="110"/>
      <c r="CJ34" s="110"/>
      <c r="CK34" s="110"/>
      <c r="CL34" s="110"/>
      <c r="CM34" s="110"/>
      <c r="CN34" s="110"/>
      <c r="CO34" s="110"/>
      <c r="CP34" s="110"/>
      <c r="CQ34" s="110"/>
      <c r="CR34" s="110"/>
      <c r="CS34" s="110"/>
      <c r="CT34" s="110"/>
      <c r="CU34" s="110"/>
      <c r="CV34" s="110"/>
      <c r="CW34" s="110"/>
      <c r="CX34" s="110"/>
    </row>
    <row r="35" spans="7:102" ht="15" customHeight="1" x14ac:dyDescent="0.25">
      <c r="G35" s="521"/>
      <c r="H35" s="804"/>
      <c r="I35" s="940"/>
      <c r="J35" s="940"/>
      <c r="K35" s="940"/>
      <c r="L35" s="940"/>
      <c r="M35" s="940"/>
      <c r="N35" s="940"/>
      <c r="O35" s="940"/>
      <c r="P35" s="940"/>
      <c r="Q35" s="940"/>
      <c r="R35" s="940"/>
      <c r="S35" s="940"/>
      <c r="T35" s="940"/>
      <c r="U35" s="940"/>
      <c r="V35" s="940"/>
      <c r="W35" s="940"/>
      <c r="X35" s="940"/>
      <c r="Y35" s="940"/>
      <c r="Z35" s="940"/>
      <c r="AA35" s="940"/>
      <c r="AB35" s="940"/>
      <c r="AC35" s="940"/>
      <c r="AD35" s="940"/>
      <c r="AE35" s="940"/>
      <c r="AF35" s="940"/>
      <c r="AG35" s="940"/>
      <c r="AH35" s="940"/>
      <c r="AI35" s="940"/>
      <c r="AJ35" s="940"/>
      <c r="AK35" s="805"/>
      <c r="AL35" s="110"/>
      <c r="AM35" s="110"/>
      <c r="AN35" s="110"/>
      <c r="AO35" s="110"/>
      <c r="AP35" s="110"/>
      <c r="AQ35" s="110"/>
      <c r="AR35" s="110"/>
      <c r="AS35" s="110"/>
      <c r="AT35" s="110"/>
      <c r="AU35" s="110"/>
      <c r="AV35" s="110"/>
      <c r="AW35" s="110"/>
      <c r="AX35" s="110"/>
      <c r="AY35" s="110"/>
      <c r="AZ35" s="110"/>
      <c r="BA35" s="110"/>
      <c r="BB35" s="110"/>
      <c r="BC35" s="110"/>
      <c r="BD35" s="110"/>
      <c r="BE35" s="110"/>
      <c r="BF35" s="110"/>
      <c r="BG35" s="110"/>
      <c r="BH35" s="110"/>
      <c r="BI35" s="110"/>
      <c r="BJ35" s="110"/>
      <c r="BK35" s="110"/>
      <c r="BL35" s="110"/>
      <c r="BM35" s="110"/>
      <c r="BN35" s="110"/>
      <c r="BO35" s="110"/>
      <c r="BP35" s="110"/>
      <c r="BQ35" s="110"/>
      <c r="BR35" s="110"/>
      <c r="BS35" s="110"/>
      <c r="BT35" s="110"/>
      <c r="BU35" s="110"/>
      <c r="BV35" s="110"/>
      <c r="BW35" s="110"/>
      <c r="BX35" s="110"/>
      <c r="BY35" s="110"/>
      <c r="BZ35" s="110"/>
      <c r="CA35" s="110"/>
      <c r="CB35" s="110"/>
      <c r="CC35" s="110"/>
      <c r="CD35" s="110"/>
      <c r="CE35" s="110"/>
      <c r="CF35" s="110"/>
      <c r="CG35" s="110"/>
      <c r="CH35" s="110"/>
      <c r="CI35" s="110"/>
      <c r="CJ35" s="110"/>
      <c r="CK35" s="110"/>
      <c r="CL35" s="110"/>
      <c r="CM35" s="110"/>
      <c r="CN35" s="110"/>
      <c r="CO35" s="110"/>
      <c r="CP35" s="110"/>
      <c r="CQ35" s="110"/>
      <c r="CR35" s="110"/>
      <c r="CS35" s="110"/>
      <c r="CT35" s="110"/>
      <c r="CU35" s="110"/>
      <c r="CV35" s="110"/>
      <c r="CW35" s="110"/>
      <c r="CX35" s="110"/>
    </row>
    <row r="36" spans="7:102" ht="15" customHeight="1" x14ac:dyDescent="0.25">
      <c r="G36" s="521"/>
      <c r="H36" s="202" t="str">
        <f>H18&amp;" menurut pemeriksa :"</f>
        <v>Biaya Lainnya menurut pemeriksa :</v>
      </c>
      <c r="I36" s="203"/>
      <c r="J36" s="203"/>
      <c r="K36" s="203"/>
      <c r="L36" s="203"/>
      <c r="M36" s="203"/>
      <c r="N36" s="203"/>
      <c r="O36" s="203"/>
      <c r="P36" s="203"/>
      <c r="Q36" s="203"/>
      <c r="R36" s="203"/>
      <c r="S36" s="203"/>
      <c r="T36" s="203"/>
      <c r="U36" s="203"/>
      <c r="V36" s="203"/>
      <c r="W36" s="203"/>
      <c r="X36" s="203"/>
      <c r="Y36" s="203"/>
      <c r="Z36" s="203"/>
      <c r="AA36" s="203"/>
      <c r="AB36" s="203"/>
      <c r="AK36" s="186"/>
      <c r="AL36" s="110"/>
      <c r="AM36" s="110"/>
      <c r="AN36" s="110"/>
      <c r="AO36" s="110"/>
      <c r="AP36" s="110"/>
      <c r="AQ36" s="110"/>
      <c r="AR36" s="110"/>
      <c r="AS36" s="110"/>
      <c r="AT36" s="110"/>
      <c r="AU36" s="110"/>
      <c r="AV36" s="110"/>
      <c r="AW36" s="110"/>
      <c r="AX36" s="110"/>
      <c r="AY36" s="110"/>
      <c r="AZ36" s="110"/>
      <c r="BA36" s="110"/>
      <c r="BB36" s="110"/>
      <c r="BC36" s="110"/>
      <c r="BD36" s="110"/>
      <c r="BE36" s="110"/>
      <c r="BF36" s="110"/>
      <c r="BG36" s="110"/>
      <c r="BH36" s="110"/>
      <c r="BI36" s="110"/>
      <c r="BJ36" s="110"/>
      <c r="BK36" s="110"/>
      <c r="BL36" s="110"/>
      <c r="BM36" s="110"/>
      <c r="BN36" s="110"/>
      <c r="BO36" s="110"/>
      <c r="BP36" s="110"/>
      <c r="BQ36" s="110"/>
      <c r="BR36" s="110"/>
      <c r="BS36" s="110"/>
      <c r="BT36" s="110"/>
      <c r="BU36" s="110"/>
      <c r="BV36" s="110"/>
      <c r="BW36" s="110"/>
      <c r="BX36" s="110"/>
      <c r="BY36" s="110"/>
      <c r="BZ36" s="110"/>
      <c r="CA36" s="110"/>
      <c r="CB36" s="110"/>
      <c r="CC36" s="110"/>
      <c r="CD36" s="110"/>
      <c r="CE36" s="110"/>
      <c r="CF36" s="110"/>
      <c r="CG36" s="110"/>
      <c r="CH36" s="110"/>
      <c r="CI36" s="110"/>
      <c r="CJ36" s="110"/>
      <c r="CK36" s="110"/>
      <c r="CL36" s="110"/>
      <c r="CM36" s="110"/>
      <c r="CN36" s="110"/>
      <c r="CO36" s="110"/>
      <c r="CP36" s="110"/>
      <c r="CQ36" s="110"/>
      <c r="CR36" s="110"/>
      <c r="CS36" s="110"/>
      <c r="CT36" s="110"/>
      <c r="CU36" s="110"/>
      <c r="CV36" s="110"/>
      <c r="CW36" s="110"/>
      <c r="CX36" s="110"/>
    </row>
    <row r="37" spans="7:102" ht="15" customHeight="1" x14ac:dyDescent="0.25">
      <c r="G37" s="521"/>
      <c r="H37" s="202" t="s">
        <v>1681</v>
      </c>
      <c r="I37" s="939" t="s">
        <v>1782</v>
      </c>
      <c r="J37" s="940"/>
      <c r="K37" s="940"/>
      <c r="L37" s="940"/>
      <c r="M37" s="940"/>
      <c r="N37" s="940"/>
      <c r="O37" s="940"/>
      <c r="P37" s="940"/>
      <c r="Q37" s="940"/>
      <c r="R37" s="940"/>
      <c r="S37" s="940"/>
      <c r="T37" s="940"/>
      <c r="U37" s="940"/>
      <c r="V37" s="940"/>
      <c r="W37" s="203" t="s">
        <v>1684</v>
      </c>
      <c r="X37" s="974">
        <f>IF(I38="Tidak Dilakukan Pengujian",X39,
IF(I38=M18,CO18,
IF(I38=M20,CO20,
IF(I38=M22,CO22,
IF(I38=M24,CO24,
IF(I38=M26,CO26,
IF(I38=M28,CO28,"Pilih teknik yang lain")))))))</f>
        <v>0</v>
      </c>
      <c r="Y37" s="940"/>
      <c r="Z37" s="940"/>
      <c r="AA37" s="940"/>
      <c r="AB37" s="940"/>
      <c r="AK37" s="186"/>
      <c r="AL37" s="110"/>
      <c r="AM37" s="110"/>
      <c r="AN37" s="110"/>
      <c r="AO37" s="110"/>
      <c r="AP37" s="110"/>
      <c r="AQ37" s="110"/>
      <c r="AR37" s="110"/>
      <c r="AS37" s="110"/>
      <c r="AT37" s="110"/>
      <c r="AU37" s="110"/>
      <c r="AV37" s="110"/>
      <c r="AW37" s="110"/>
      <c r="AX37" s="110"/>
      <c r="AY37" s="110"/>
      <c r="AZ37" s="110"/>
      <c r="BA37" s="110"/>
      <c r="BB37" s="110"/>
      <c r="BC37" s="110"/>
      <c r="BD37" s="110"/>
      <c r="BE37" s="110"/>
      <c r="BF37" s="110"/>
      <c r="BG37" s="110"/>
      <c r="BH37" s="110"/>
      <c r="BI37" s="110"/>
      <c r="BJ37" s="110"/>
      <c r="BK37" s="110"/>
      <c r="BL37" s="110"/>
      <c r="BM37" s="110"/>
      <c r="BN37" s="110"/>
      <c r="BO37" s="110"/>
      <c r="BP37" s="110"/>
      <c r="BQ37" s="110"/>
      <c r="BR37" s="110"/>
      <c r="BS37" s="110"/>
      <c r="BT37" s="110"/>
      <c r="BU37" s="110"/>
      <c r="BV37" s="110"/>
      <c r="BW37" s="110"/>
      <c r="BX37" s="110"/>
      <c r="BY37" s="110"/>
      <c r="BZ37" s="110"/>
      <c r="CA37" s="110"/>
      <c r="CB37" s="110"/>
      <c r="CC37" s="110"/>
      <c r="CD37" s="110"/>
      <c r="CE37" s="110"/>
      <c r="CF37" s="110"/>
      <c r="CG37" s="110"/>
      <c r="CH37" s="110"/>
      <c r="CI37" s="110"/>
      <c r="CJ37" s="110"/>
      <c r="CK37" s="110"/>
      <c r="CL37" s="110"/>
      <c r="CM37" s="110"/>
      <c r="CN37" s="110"/>
      <c r="CO37" s="110"/>
      <c r="CP37" s="110"/>
      <c r="CQ37" s="110"/>
      <c r="CR37" s="110"/>
      <c r="CS37" s="110"/>
      <c r="CT37" s="110"/>
      <c r="CU37" s="110"/>
      <c r="CV37" s="110"/>
      <c r="CW37" s="110"/>
      <c r="CX37" s="110"/>
    </row>
    <row r="38" spans="7:102" ht="15" customHeight="1" x14ac:dyDescent="0.25">
      <c r="G38" s="521"/>
      <c r="H38" s="202"/>
      <c r="I38" s="939" t="s">
        <v>2032</v>
      </c>
      <c r="J38" s="940"/>
      <c r="K38" s="940"/>
      <c r="L38" s="940"/>
      <c r="M38" s="940"/>
      <c r="N38" s="940"/>
      <c r="O38" s="940"/>
      <c r="P38" s="940"/>
      <c r="Q38" s="940"/>
      <c r="R38" s="940"/>
      <c r="S38" s="940"/>
      <c r="T38" s="940"/>
      <c r="U38" s="940"/>
      <c r="V38" s="940"/>
      <c r="W38" s="203"/>
      <c r="X38" s="522"/>
      <c r="Y38" s="522"/>
      <c r="Z38" s="522"/>
      <c r="AA38" s="522"/>
      <c r="AB38" s="522"/>
      <c r="AC38" s="204"/>
      <c r="AD38" s="204"/>
      <c r="AE38" s="204"/>
      <c r="AF38" s="204"/>
      <c r="AG38" s="204"/>
      <c r="AH38" s="204"/>
      <c r="AI38" s="204"/>
      <c r="AJ38" s="204"/>
      <c r="AK38" s="444"/>
      <c r="AL38" s="110"/>
      <c r="AM38" s="110"/>
      <c r="AN38" s="110"/>
      <c r="AO38" s="110"/>
      <c r="AP38" s="110"/>
      <c r="AQ38" s="110"/>
      <c r="AR38" s="110"/>
      <c r="AS38" s="110"/>
      <c r="AT38" s="110"/>
      <c r="AU38" s="110"/>
      <c r="AV38" s="110"/>
      <c r="AW38" s="110"/>
      <c r="AX38" s="110"/>
      <c r="AY38" s="110"/>
      <c r="AZ38" s="110"/>
      <c r="BA38" s="110"/>
      <c r="BB38" s="110"/>
      <c r="BC38" s="110"/>
      <c r="BD38" s="110"/>
      <c r="BE38" s="110"/>
      <c r="BF38" s="110"/>
      <c r="BG38" s="110"/>
      <c r="BH38" s="110"/>
      <c r="BI38" s="110"/>
      <c r="BJ38" s="110"/>
      <c r="BK38" s="110"/>
      <c r="BL38" s="110"/>
      <c r="BM38" s="110"/>
      <c r="BN38" s="110"/>
      <c r="BO38" s="110"/>
      <c r="BP38" s="110"/>
      <c r="BQ38" s="110"/>
      <c r="BR38" s="110"/>
      <c r="BS38" s="110"/>
      <c r="BT38" s="110"/>
      <c r="BU38" s="110"/>
      <c r="BV38" s="110"/>
      <c r="BW38" s="110"/>
      <c r="BX38" s="110"/>
      <c r="BY38" s="110"/>
      <c r="BZ38" s="110"/>
      <c r="CA38" s="110"/>
      <c r="CB38" s="110"/>
      <c r="CC38" s="110"/>
      <c r="CD38" s="110"/>
      <c r="CE38" s="110"/>
      <c r="CF38" s="110"/>
      <c r="CG38" s="110"/>
      <c r="CH38" s="110"/>
      <c r="CI38" s="110"/>
      <c r="CJ38" s="110"/>
      <c r="CK38" s="110"/>
      <c r="CL38" s="110"/>
      <c r="CM38" s="110"/>
      <c r="CN38" s="110"/>
      <c r="CO38" s="110"/>
      <c r="CP38" s="110"/>
      <c r="CQ38" s="110"/>
      <c r="CR38" s="110"/>
      <c r="CS38" s="110"/>
      <c r="CT38" s="110"/>
      <c r="CU38" s="110"/>
      <c r="CV38" s="110"/>
      <c r="CW38" s="110"/>
      <c r="CX38" s="110"/>
    </row>
    <row r="39" spans="7:102" ht="15" customHeight="1" x14ac:dyDescent="0.25">
      <c r="G39" s="521"/>
      <c r="H39" s="202" t="s">
        <v>1681</v>
      </c>
      <c r="I39" s="939" t="s">
        <v>1783</v>
      </c>
      <c r="J39" s="940"/>
      <c r="K39" s="940"/>
      <c r="L39" s="940"/>
      <c r="M39" s="940"/>
      <c r="N39" s="940"/>
      <c r="O39" s="940"/>
      <c r="P39" s="940"/>
      <c r="Q39" s="940"/>
      <c r="R39" s="940"/>
      <c r="S39" s="940"/>
      <c r="T39" s="940"/>
      <c r="U39" s="940"/>
      <c r="V39" s="940"/>
      <c r="W39" s="203" t="s">
        <v>1684</v>
      </c>
      <c r="X39" s="968">
        <f>'C-3'!U32</f>
        <v>0</v>
      </c>
      <c r="Y39" s="794"/>
      <c r="Z39" s="794"/>
      <c r="AA39" s="794"/>
      <c r="AB39" s="794"/>
      <c r="AC39" s="204"/>
      <c r="AD39" s="204"/>
      <c r="AE39" s="204"/>
      <c r="AF39" s="204"/>
      <c r="AG39" s="204"/>
      <c r="AH39" s="204"/>
      <c r="AI39" s="204"/>
      <c r="AJ39" s="204"/>
      <c r="AK39" s="444"/>
      <c r="AL39" s="110"/>
      <c r="AM39" s="110"/>
      <c r="AN39" s="110"/>
      <c r="AO39" s="110"/>
      <c r="AP39" s="110"/>
      <c r="AQ39" s="110"/>
      <c r="AR39" s="110"/>
      <c r="AS39" s="110"/>
      <c r="AT39" s="110"/>
      <c r="AU39" s="110"/>
      <c r="AV39" s="110"/>
      <c r="AW39" s="110"/>
      <c r="AX39" s="110"/>
      <c r="AY39" s="110"/>
      <c r="AZ39" s="110"/>
      <c r="BA39" s="110"/>
      <c r="BB39" s="110"/>
      <c r="BC39" s="110"/>
      <c r="BD39" s="110"/>
      <c r="BE39" s="110"/>
      <c r="BF39" s="110"/>
      <c r="BG39" s="110"/>
      <c r="BH39" s="110"/>
      <c r="BI39" s="110"/>
      <c r="BJ39" s="110"/>
      <c r="BK39" s="110"/>
      <c r="BL39" s="110"/>
      <c r="BM39" s="110"/>
      <c r="BN39" s="110"/>
      <c r="BO39" s="110"/>
      <c r="BP39" s="110"/>
      <c r="BQ39" s="110"/>
      <c r="BR39" s="110"/>
      <c r="BS39" s="110"/>
      <c r="BT39" s="110"/>
      <c r="BU39" s="110"/>
      <c r="BV39" s="110"/>
      <c r="BW39" s="110"/>
      <c r="BX39" s="110"/>
      <c r="BY39" s="110"/>
      <c r="BZ39" s="110"/>
      <c r="CA39" s="110"/>
      <c r="CB39" s="110"/>
      <c r="CC39" s="110"/>
      <c r="CD39" s="110"/>
      <c r="CE39" s="110"/>
      <c r="CF39" s="110"/>
      <c r="CG39" s="110"/>
      <c r="CH39" s="110"/>
      <c r="CI39" s="110"/>
      <c r="CJ39" s="110"/>
      <c r="CK39" s="110"/>
      <c r="CL39" s="110"/>
      <c r="CM39" s="110"/>
      <c r="CN39" s="110"/>
      <c r="CO39" s="110"/>
      <c r="CP39" s="110"/>
      <c r="CQ39" s="110"/>
      <c r="CR39" s="110"/>
      <c r="CS39" s="110"/>
      <c r="CT39" s="110"/>
      <c r="CU39" s="110"/>
      <c r="CV39" s="110"/>
      <c r="CW39" s="110"/>
      <c r="CX39" s="110"/>
    </row>
    <row r="40" spans="7:102" ht="15" customHeight="1" x14ac:dyDescent="0.25">
      <c r="G40" s="521"/>
      <c r="H40" s="202" t="s">
        <v>1772</v>
      </c>
      <c r="I40" s="203"/>
      <c r="J40" s="203"/>
      <c r="K40" s="203"/>
      <c r="L40" s="203"/>
      <c r="M40" s="203"/>
      <c r="N40" s="203"/>
      <c r="O40" s="203"/>
      <c r="P40" s="203"/>
      <c r="Q40" s="203"/>
      <c r="R40" s="203"/>
      <c r="S40" s="203"/>
      <c r="T40" s="203"/>
      <c r="U40" s="203"/>
      <c r="V40" s="203"/>
      <c r="W40" s="203" t="s">
        <v>1684</v>
      </c>
      <c r="X40" s="966">
        <f>X37-X39</f>
        <v>0</v>
      </c>
      <c r="Y40" s="789"/>
      <c r="Z40" s="789"/>
      <c r="AA40" s="789"/>
      <c r="AB40" s="789"/>
      <c r="AC40" s="204"/>
      <c r="AD40" s="204"/>
      <c r="AE40" s="204"/>
      <c r="AF40" s="204"/>
      <c r="AG40" s="204"/>
      <c r="AH40" s="204"/>
      <c r="AI40" s="204"/>
      <c r="AJ40" s="204"/>
      <c r="AK40" s="444"/>
      <c r="AL40" s="110"/>
      <c r="AM40" s="110"/>
      <c r="AN40" s="110"/>
      <c r="AO40" s="110"/>
      <c r="AP40" s="110"/>
      <c r="AQ40" s="110"/>
      <c r="AR40" s="110"/>
      <c r="AS40" s="110"/>
      <c r="AT40" s="110"/>
      <c r="AU40" s="110"/>
      <c r="AV40" s="110"/>
      <c r="AW40" s="110"/>
      <c r="AX40" s="110"/>
      <c r="AY40" s="110"/>
      <c r="AZ40" s="110"/>
      <c r="BA40" s="110"/>
      <c r="BB40" s="110"/>
      <c r="BC40" s="110"/>
      <c r="BD40" s="110"/>
      <c r="BE40" s="110"/>
      <c r="BF40" s="110"/>
      <c r="BG40" s="110"/>
      <c r="BH40" s="110"/>
      <c r="BI40" s="110"/>
      <c r="BJ40" s="110"/>
      <c r="BK40" s="110"/>
      <c r="BL40" s="110"/>
      <c r="BM40" s="110"/>
      <c r="BN40" s="110"/>
      <c r="BO40" s="110"/>
      <c r="BP40" s="110"/>
      <c r="BQ40" s="110"/>
      <c r="BR40" s="110"/>
      <c r="BS40" s="110"/>
      <c r="BT40" s="110"/>
      <c r="BU40" s="110"/>
      <c r="BV40" s="110"/>
      <c r="BW40" s="110"/>
      <c r="BX40" s="110"/>
      <c r="BY40" s="110"/>
      <c r="BZ40" s="110"/>
      <c r="CA40" s="110"/>
      <c r="CB40" s="110"/>
      <c r="CC40" s="110"/>
      <c r="CD40" s="110"/>
      <c r="CE40" s="110"/>
      <c r="CF40" s="110"/>
      <c r="CG40" s="110"/>
      <c r="CH40" s="110"/>
      <c r="CI40" s="110"/>
      <c r="CJ40" s="110"/>
      <c r="CK40" s="110"/>
      <c r="CL40" s="110"/>
      <c r="CM40" s="110"/>
      <c r="CN40" s="110"/>
      <c r="CO40" s="110"/>
      <c r="CP40" s="110"/>
      <c r="CQ40" s="110"/>
      <c r="CR40" s="110"/>
      <c r="CS40" s="110"/>
      <c r="CT40" s="110"/>
      <c r="CU40" s="110"/>
      <c r="CV40" s="110"/>
      <c r="CW40" s="110"/>
      <c r="CX40" s="110"/>
    </row>
    <row r="41" spans="7:102" ht="15" customHeight="1" x14ac:dyDescent="0.25">
      <c r="G41" s="521"/>
      <c r="H41" s="202"/>
      <c r="I41" s="203"/>
      <c r="J41" s="203"/>
      <c r="K41" s="203"/>
      <c r="L41" s="203"/>
      <c r="M41" s="203"/>
      <c r="N41" s="203"/>
      <c r="O41" s="203"/>
      <c r="P41" s="203"/>
      <c r="Q41" s="203"/>
      <c r="R41" s="203"/>
      <c r="S41" s="203"/>
      <c r="T41" s="203"/>
      <c r="U41" s="203"/>
      <c r="V41" s="203"/>
      <c r="W41" s="203"/>
      <c r="X41" s="522"/>
      <c r="Y41" s="522"/>
      <c r="Z41" s="522"/>
      <c r="AA41" s="522"/>
      <c r="AB41" s="522"/>
      <c r="AC41" s="204"/>
      <c r="AD41" s="204"/>
      <c r="AE41" s="204"/>
      <c r="AF41" s="204"/>
      <c r="AG41" s="204"/>
      <c r="AH41" s="204"/>
      <c r="AI41" s="204"/>
      <c r="AJ41" s="204"/>
      <c r="AK41" s="444"/>
      <c r="AL41" s="110"/>
      <c r="AM41" s="110"/>
      <c r="AN41" s="110"/>
      <c r="AO41" s="110"/>
      <c r="AP41" s="110"/>
      <c r="AQ41" s="110"/>
      <c r="AR41" s="110"/>
      <c r="AS41" s="110"/>
      <c r="AT41" s="110"/>
      <c r="AU41" s="110"/>
      <c r="AV41" s="110"/>
      <c r="AW41" s="110"/>
      <c r="AX41" s="110"/>
      <c r="AY41" s="110"/>
      <c r="AZ41" s="110"/>
      <c r="BA41" s="110"/>
      <c r="BB41" s="110"/>
      <c r="BC41" s="110"/>
      <c r="BD41" s="110"/>
      <c r="BE41" s="110"/>
      <c r="BF41" s="110"/>
      <c r="BG41" s="110"/>
      <c r="BH41" s="110"/>
      <c r="BI41" s="110"/>
      <c r="BJ41" s="110"/>
      <c r="BK41" s="110"/>
      <c r="BL41" s="110"/>
      <c r="BM41" s="110"/>
      <c r="BN41" s="110"/>
      <c r="BO41" s="110"/>
      <c r="BP41" s="110"/>
      <c r="BQ41" s="110"/>
      <c r="BR41" s="110"/>
      <c r="BS41" s="110"/>
      <c r="BT41" s="110"/>
      <c r="BU41" s="110"/>
      <c r="BV41" s="110"/>
      <c r="BW41" s="110"/>
      <c r="BX41" s="110"/>
      <c r="BY41" s="110"/>
      <c r="BZ41" s="110"/>
      <c r="CA41" s="110"/>
      <c r="CB41" s="110"/>
      <c r="CC41" s="110"/>
      <c r="CD41" s="110"/>
      <c r="CE41" s="110"/>
      <c r="CF41" s="110"/>
      <c r="CG41" s="110"/>
      <c r="CH41" s="110"/>
      <c r="CI41" s="110"/>
      <c r="CJ41" s="110"/>
      <c r="CK41" s="110"/>
      <c r="CL41" s="110"/>
      <c r="CM41" s="110"/>
      <c r="CN41" s="110"/>
      <c r="CO41" s="110"/>
      <c r="CP41" s="110"/>
      <c r="CQ41" s="110"/>
      <c r="CR41" s="110"/>
      <c r="CS41" s="110"/>
      <c r="CT41" s="110"/>
      <c r="CU41" s="110"/>
      <c r="CV41" s="110"/>
      <c r="CW41" s="110"/>
      <c r="CX41" s="110"/>
    </row>
    <row r="42" spans="7:102" ht="15" customHeight="1" x14ac:dyDescent="0.25">
      <c r="G42" s="521" t="s">
        <v>1784</v>
      </c>
      <c r="H42" s="202" t="s">
        <v>1785</v>
      </c>
      <c r="I42" s="203"/>
      <c r="J42" s="203"/>
      <c r="K42" s="203"/>
      <c r="L42" s="203"/>
      <c r="M42" s="203"/>
      <c r="N42" s="203"/>
      <c r="O42" s="203"/>
      <c r="P42" s="203"/>
      <c r="Q42" s="203"/>
      <c r="R42" s="203"/>
      <c r="S42" s="203"/>
      <c r="T42" s="203"/>
      <c r="U42" s="203"/>
      <c r="V42" s="203"/>
      <c r="W42" s="203"/>
      <c r="X42" s="203"/>
      <c r="Y42" s="203"/>
      <c r="Z42" s="203"/>
      <c r="AA42" s="203"/>
      <c r="AB42" s="203"/>
      <c r="AC42" s="204"/>
      <c r="AD42" s="204"/>
      <c r="AE42" s="204"/>
      <c r="AF42" s="204"/>
      <c r="AG42" s="204"/>
      <c r="AH42" s="204"/>
      <c r="AI42" s="204"/>
      <c r="AJ42" s="204"/>
      <c r="AK42" s="444"/>
      <c r="AL42" s="110"/>
      <c r="AM42" s="110"/>
      <c r="AN42" s="110"/>
      <c r="AO42" s="110"/>
      <c r="AP42" s="110"/>
      <c r="AQ42" s="110"/>
      <c r="AR42" s="110"/>
      <c r="AS42" s="110"/>
      <c r="AT42" s="110"/>
      <c r="AU42" s="110"/>
      <c r="AV42" s="110"/>
      <c r="AW42" s="110"/>
      <c r="AX42" s="110"/>
      <c r="AY42" s="110"/>
      <c r="AZ42" s="110"/>
      <c r="BA42" s="110"/>
      <c r="BB42" s="110"/>
      <c r="BC42" s="110"/>
      <c r="BD42" s="110"/>
      <c r="BE42" s="110"/>
      <c r="BF42" s="110"/>
      <c r="BG42" s="110"/>
      <c r="BH42" s="110"/>
      <c r="BI42" s="110"/>
      <c r="BJ42" s="110"/>
      <c r="BK42" s="110"/>
      <c r="BL42" s="110"/>
      <c r="BM42" s="110"/>
      <c r="BN42" s="110"/>
      <c r="BO42" s="110"/>
      <c r="BP42" s="110"/>
      <c r="BQ42" s="110"/>
      <c r="BR42" s="110"/>
      <c r="BS42" s="110"/>
      <c r="BT42" s="110"/>
      <c r="BU42" s="110"/>
      <c r="BV42" s="110"/>
      <c r="BW42" s="110"/>
      <c r="BX42" s="110"/>
      <c r="BY42" s="110"/>
      <c r="BZ42" s="110"/>
      <c r="CA42" s="110"/>
      <c r="CB42" s="110"/>
      <c r="CC42" s="110"/>
      <c r="CD42" s="110"/>
      <c r="CE42" s="110"/>
      <c r="CF42" s="110"/>
      <c r="CG42" s="110"/>
      <c r="CH42" s="110"/>
      <c r="CI42" s="110"/>
      <c r="CJ42" s="110"/>
      <c r="CK42" s="110"/>
      <c r="CL42" s="110"/>
      <c r="CM42" s="110"/>
      <c r="CN42" s="110"/>
      <c r="CO42" s="110"/>
      <c r="CP42" s="110"/>
      <c r="CQ42" s="110"/>
      <c r="CR42" s="110"/>
      <c r="CS42" s="110"/>
      <c r="CT42" s="110"/>
      <c r="CU42" s="110"/>
      <c r="CV42" s="110"/>
      <c r="CW42" s="110"/>
      <c r="CX42" s="110"/>
    </row>
    <row r="43" spans="7:102" ht="15" customHeight="1" x14ac:dyDescent="0.25">
      <c r="G43" s="521"/>
      <c r="H43" s="972" t="s">
        <v>1786</v>
      </c>
      <c r="I43" s="940"/>
      <c r="J43" s="940"/>
      <c r="K43" s="940"/>
      <c r="L43" s="940"/>
      <c r="M43" s="940"/>
      <c r="N43" s="940"/>
      <c r="O43" s="940"/>
      <c r="P43" s="940"/>
      <c r="Q43" s="940"/>
      <c r="R43" s="940"/>
      <c r="S43" s="940"/>
      <c r="T43" s="940"/>
      <c r="U43" s="940"/>
      <c r="V43" s="940"/>
      <c r="W43" s="940"/>
      <c r="X43" s="940"/>
      <c r="Y43" s="940"/>
      <c r="Z43" s="940"/>
      <c r="AA43" s="940"/>
      <c r="AB43" s="940"/>
      <c r="AC43" s="940"/>
      <c r="AD43" s="940"/>
      <c r="AE43" s="940"/>
      <c r="AF43" s="940"/>
      <c r="AG43" s="940"/>
      <c r="AH43" s="940"/>
      <c r="AI43" s="940"/>
      <c r="AJ43" s="940"/>
      <c r="AK43" s="805"/>
      <c r="AL43" s="110"/>
      <c r="AM43" s="110"/>
      <c r="AN43" s="110"/>
      <c r="AO43" s="110"/>
      <c r="AP43" s="110"/>
      <c r="AQ43" s="110"/>
      <c r="AR43" s="110"/>
      <c r="AS43" s="110"/>
      <c r="AT43" s="110"/>
      <c r="AU43" s="110"/>
      <c r="AV43" s="110"/>
      <c r="AW43" s="110"/>
      <c r="AX43" s="110"/>
      <c r="AY43" s="110"/>
      <c r="AZ43" s="110"/>
      <c r="BA43" s="110"/>
      <c r="BB43" s="110"/>
      <c r="BC43" s="110"/>
      <c r="BD43" s="110"/>
      <c r="BE43" s="110"/>
      <c r="BF43" s="110"/>
      <c r="BG43" s="110"/>
      <c r="BH43" s="110"/>
      <c r="BI43" s="110"/>
      <c r="BJ43" s="110"/>
      <c r="BK43" s="110"/>
      <c r="BL43" s="110"/>
      <c r="BM43" s="110"/>
      <c r="BN43" s="110"/>
      <c r="BO43" s="110"/>
      <c r="BP43" s="110"/>
      <c r="BQ43" s="110"/>
      <c r="BR43" s="110"/>
      <c r="BS43" s="110"/>
      <c r="BT43" s="110"/>
      <c r="BU43" s="110"/>
      <c r="BV43" s="110"/>
      <c r="BW43" s="110"/>
      <c r="BX43" s="110"/>
      <c r="BY43" s="110"/>
      <c r="BZ43" s="110"/>
      <c r="CA43" s="110"/>
      <c r="CB43" s="110"/>
      <c r="CC43" s="110"/>
      <c r="CD43" s="110"/>
      <c r="CE43" s="110"/>
      <c r="CF43" s="110"/>
      <c r="CG43" s="110"/>
      <c r="CH43" s="110"/>
      <c r="CI43" s="110"/>
      <c r="CJ43" s="110"/>
      <c r="CK43" s="110"/>
      <c r="CL43" s="110"/>
      <c r="CM43" s="110"/>
      <c r="CN43" s="110"/>
      <c r="CO43" s="110"/>
      <c r="CP43" s="110"/>
      <c r="CQ43" s="110"/>
      <c r="CR43" s="110"/>
      <c r="CS43" s="110"/>
      <c r="CT43" s="110"/>
      <c r="CU43" s="110"/>
      <c r="CV43" s="110"/>
      <c r="CW43" s="110"/>
      <c r="CX43" s="110"/>
    </row>
    <row r="44" spans="7:102" ht="15" customHeight="1" x14ac:dyDescent="0.25">
      <c r="G44" s="521"/>
      <c r="H44" s="804"/>
      <c r="I44" s="940"/>
      <c r="J44" s="940"/>
      <c r="K44" s="940"/>
      <c r="L44" s="940"/>
      <c r="M44" s="940"/>
      <c r="N44" s="940"/>
      <c r="O44" s="940"/>
      <c r="P44" s="940"/>
      <c r="Q44" s="940"/>
      <c r="R44" s="940"/>
      <c r="S44" s="940"/>
      <c r="T44" s="940"/>
      <c r="U44" s="940"/>
      <c r="V44" s="940"/>
      <c r="W44" s="940"/>
      <c r="X44" s="940"/>
      <c r="Y44" s="940"/>
      <c r="Z44" s="940"/>
      <c r="AA44" s="940"/>
      <c r="AB44" s="940"/>
      <c r="AC44" s="940"/>
      <c r="AD44" s="940"/>
      <c r="AE44" s="940"/>
      <c r="AF44" s="940"/>
      <c r="AG44" s="940"/>
      <c r="AH44" s="940"/>
      <c r="AI44" s="940"/>
      <c r="AJ44" s="940"/>
      <c r="AK44" s="805"/>
      <c r="AL44" s="110"/>
      <c r="AM44" s="110"/>
      <c r="AN44" s="110"/>
      <c r="AO44" s="110"/>
      <c r="AP44" s="110"/>
      <c r="AQ44" s="110"/>
      <c r="AR44" s="110"/>
      <c r="AS44" s="110"/>
      <c r="AT44" s="110"/>
      <c r="AU44" s="110"/>
      <c r="AV44" s="110"/>
      <c r="AW44" s="110"/>
      <c r="AX44" s="110"/>
      <c r="AY44" s="110"/>
      <c r="AZ44" s="110"/>
      <c r="BA44" s="110"/>
      <c r="BB44" s="110"/>
      <c r="BC44" s="110"/>
      <c r="BD44" s="110"/>
      <c r="BE44" s="110"/>
      <c r="BF44" s="110"/>
      <c r="BG44" s="110"/>
      <c r="BH44" s="110"/>
      <c r="BI44" s="110"/>
      <c r="BJ44" s="110"/>
      <c r="BK44" s="110"/>
      <c r="BL44" s="110"/>
      <c r="BM44" s="110"/>
      <c r="BN44" s="110"/>
      <c r="BO44" s="110"/>
      <c r="BP44" s="110"/>
      <c r="BQ44" s="110"/>
      <c r="BR44" s="110"/>
      <c r="BS44" s="110"/>
      <c r="BT44" s="110"/>
      <c r="BU44" s="110"/>
      <c r="BV44" s="110"/>
      <c r="BW44" s="110"/>
      <c r="BX44" s="110"/>
      <c r="BY44" s="110"/>
      <c r="BZ44" s="110"/>
      <c r="CA44" s="110"/>
      <c r="CB44" s="110"/>
      <c r="CC44" s="110"/>
      <c r="CD44" s="110"/>
      <c r="CE44" s="110"/>
      <c r="CF44" s="110"/>
      <c r="CG44" s="110"/>
      <c r="CH44" s="110"/>
      <c r="CI44" s="110"/>
      <c r="CJ44" s="110"/>
      <c r="CK44" s="110"/>
      <c r="CL44" s="110"/>
      <c r="CM44" s="110"/>
      <c r="CN44" s="110"/>
      <c r="CO44" s="110"/>
      <c r="CP44" s="110"/>
      <c r="CQ44" s="110"/>
      <c r="CR44" s="110"/>
      <c r="CS44" s="110"/>
      <c r="CT44" s="110"/>
      <c r="CU44" s="110"/>
      <c r="CV44" s="110"/>
      <c r="CW44" s="110"/>
      <c r="CX44" s="110"/>
    </row>
    <row r="45" spans="7:102" ht="15" customHeight="1" x14ac:dyDescent="0.25">
      <c r="G45" s="521"/>
      <c r="H45" s="804"/>
      <c r="I45" s="940"/>
      <c r="J45" s="940"/>
      <c r="K45" s="940"/>
      <c r="L45" s="940"/>
      <c r="M45" s="940"/>
      <c r="N45" s="940"/>
      <c r="O45" s="940"/>
      <c r="P45" s="940"/>
      <c r="Q45" s="940"/>
      <c r="R45" s="940"/>
      <c r="S45" s="940"/>
      <c r="T45" s="940"/>
      <c r="U45" s="940"/>
      <c r="V45" s="940"/>
      <c r="W45" s="940"/>
      <c r="X45" s="940"/>
      <c r="Y45" s="940"/>
      <c r="Z45" s="940"/>
      <c r="AA45" s="940"/>
      <c r="AB45" s="940"/>
      <c r="AC45" s="940"/>
      <c r="AD45" s="940"/>
      <c r="AE45" s="940"/>
      <c r="AF45" s="940"/>
      <c r="AG45" s="940"/>
      <c r="AH45" s="940"/>
      <c r="AI45" s="940"/>
      <c r="AJ45" s="940"/>
      <c r="AK45" s="805"/>
      <c r="AL45" s="110"/>
      <c r="AM45" s="110"/>
      <c r="AN45" s="110"/>
      <c r="AO45" s="110"/>
      <c r="AP45" s="110"/>
      <c r="AQ45" s="110"/>
      <c r="AR45" s="110"/>
      <c r="AS45" s="110"/>
      <c r="AT45" s="110"/>
      <c r="AU45" s="110"/>
      <c r="AV45" s="110"/>
      <c r="AW45" s="110"/>
      <c r="AX45" s="110"/>
      <c r="AY45" s="110"/>
      <c r="AZ45" s="110"/>
      <c r="BA45" s="110"/>
      <c r="BB45" s="110"/>
      <c r="BC45" s="110"/>
      <c r="BD45" s="110"/>
      <c r="BE45" s="110"/>
      <c r="BF45" s="110"/>
      <c r="BG45" s="110"/>
      <c r="BH45" s="110"/>
      <c r="BI45" s="110"/>
      <c r="BJ45" s="110"/>
      <c r="BK45" s="110"/>
      <c r="BL45" s="110"/>
      <c r="BM45" s="110"/>
      <c r="BN45" s="110"/>
      <c r="BO45" s="110"/>
      <c r="BP45" s="110"/>
      <c r="BQ45" s="110"/>
      <c r="BR45" s="110"/>
      <c r="BS45" s="110"/>
      <c r="BT45" s="110"/>
      <c r="BU45" s="110"/>
      <c r="BV45" s="110"/>
      <c r="BW45" s="110"/>
      <c r="BX45" s="110"/>
      <c r="BY45" s="110"/>
      <c r="BZ45" s="110"/>
      <c r="CA45" s="110"/>
      <c r="CB45" s="110"/>
      <c r="CC45" s="110"/>
      <c r="CD45" s="110"/>
      <c r="CE45" s="110"/>
      <c r="CF45" s="110"/>
      <c r="CG45" s="110"/>
      <c r="CH45" s="110"/>
      <c r="CI45" s="110"/>
      <c r="CJ45" s="110"/>
      <c r="CK45" s="110"/>
      <c r="CL45" s="110"/>
      <c r="CM45" s="110"/>
      <c r="CN45" s="110"/>
      <c r="CO45" s="110"/>
      <c r="CP45" s="110"/>
      <c r="CQ45" s="110"/>
      <c r="CR45" s="110"/>
      <c r="CS45" s="110"/>
      <c r="CT45" s="110"/>
      <c r="CU45" s="110"/>
      <c r="CV45" s="110"/>
      <c r="CW45" s="110"/>
      <c r="CX45" s="110"/>
    </row>
    <row r="46" spans="7:102" ht="15" customHeight="1" x14ac:dyDescent="0.25">
      <c r="G46" s="521"/>
      <c r="H46" s="804"/>
      <c r="I46" s="940"/>
      <c r="J46" s="940"/>
      <c r="K46" s="940"/>
      <c r="L46" s="940"/>
      <c r="M46" s="940"/>
      <c r="N46" s="940"/>
      <c r="O46" s="940"/>
      <c r="P46" s="940"/>
      <c r="Q46" s="940"/>
      <c r="R46" s="940"/>
      <c r="S46" s="940"/>
      <c r="T46" s="940"/>
      <c r="U46" s="940"/>
      <c r="V46" s="940"/>
      <c r="W46" s="940"/>
      <c r="X46" s="940"/>
      <c r="Y46" s="940"/>
      <c r="Z46" s="940"/>
      <c r="AA46" s="940"/>
      <c r="AB46" s="940"/>
      <c r="AC46" s="940"/>
      <c r="AD46" s="940"/>
      <c r="AE46" s="940"/>
      <c r="AF46" s="940"/>
      <c r="AG46" s="940"/>
      <c r="AH46" s="940"/>
      <c r="AI46" s="940"/>
      <c r="AJ46" s="940"/>
      <c r="AK46" s="805"/>
      <c r="AL46" s="110"/>
      <c r="AM46" s="110"/>
      <c r="AN46" s="110"/>
      <c r="AO46" s="110"/>
      <c r="AP46" s="110"/>
      <c r="AQ46" s="110"/>
      <c r="AR46" s="110"/>
      <c r="AS46" s="110"/>
      <c r="AT46" s="110"/>
      <c r="AU46" s="110"/>
      <c r="AV46" s="110"/>
      <c r="AW46" s="110"/>
      <c r="AX46" s="110"/>
      <c r="AY46" s="110"/>
      <c r="AZ46" s="110"/>
      <c r="BA46" s="110"/>
      <c r="BB46" s="110"/>
      <c r="BC46" s="110"/>
      <c r="BD46" s="110"/>
      <c r="BE46" s="110"/>
      <c r="BF46" s="110"/>
      <c r="BG46" s="110"/>
      <c r="BH46" s="110"/>
      <c r="BI46" s="110"/>
      <c r="BJ46" s="110"/>
      <c r="BK46" s="110"/>
      <c r="BL46" s="110"/>
      <c r="BM46" s="110"/>
      <c r="BN46" s="110"/>
      <c r="BO46" s="110"/>
      <c r="BP46" s="110"/>
      <c r="BQ46" s="110"/>
      <c r="BR46" s="110"/>
      <c r="BS46" s="110"/>
      <c r="BT46" s="110"/>
      <c r="BU46" s="110"/>
      <c r="BV46" s="110"/>
      <c r="BW46" s="110"/>
      <c r="BX46" s="110"/>
      <c r="BY46" s="110"/>
      <c r="BZ46" s="110"/>
      <c r="CA46" s="110"/>
      <c r="CB46" s="110"/>
      <c r="CC46" s="110"/>
      <c r="CD46" s="110"/>
      <c r="CE46" s="110"/>
      <c r="CF46" s="110"/>
      <c r="CG46" s="110"/>
      <c r="CH46" s="110"/>
      <c r="CI46" s="110"/>
      <c r="CJ46" s="110"/>
      <c r="CK46" s="110"/>
      <c r="CL46" s="110"/>
      <c r="CM46" s="110"/>
      <c r="CN46" s="110"/>
      <c r="CO46" s="110"/>
      <c r="CP46" s="110"/>
      <c r="CQ46" s="110"/>
      <c r="CR46" s="110"/>
      <c r="CS46" s="110"/>
      <c r="CT46" s="110"/>
      <c r="CU46" s="110"/>
      <c r="CV46" s="110"/>
      <c r="CW46" s="110"/>
      <c r="CX46" s="110"/>
    </row>
    <row r="47" spans="7:102" ht="15" customHeight="1" x14ac:dyDescent="0.25">
      <c r="G47" s="521"/>
      <c r="H47" s="202" t="s">
        <v>1787</v>
      </c>
      <c r="I47" s="203"/>
      <c r="J47" s="203"/>
      <c r="K47" s="203"/>
      <c r="L47" s="203"/>
      <c r="M47" s="203"/>
      <c r="N47" s="203"/>
      <c r="O47" s="203"/>
      <c r="P47" s="203"/>
      <c r="Q47" s="203"/>
      <c r="R47" s="203"/>
      <c r="S47" s="203"/>
      <c r="T47" s="203"/>
      <c r="U47" s="203"/>
      <c r="V47" s="203"/>
      <c r="W47" s="203"/>
      <c r="X47" s="522"/>
      <c r="Y47" s="522"/>
      <c r="Z47" s="522"/>
      <c r="AA47" s="522"/>
      <c r="AB47" s="522"/>
      <c r="AC47" s="435"/>
      <c r="AD47" s="435"/>
      <c r="AE47" s="435"/>
      <c r="AF47" s="435"/>
      <c r="AG47" s="435"/>
      <c r="AH47" s="435"/>
      <c r="AI47" s="435"/>
      <c r="AJ47" s="435"/>
      <c r="AK47" s="437"/>
      <c r="AL47" s="110"/>
      <c r="AM47" s="110"/>
      <c r="AN47" s="110"/>
      <c r="AO47" s="110"/>
      <c r="AP47" s="110"/>
      <c r="AQ47" s="110"/>
      <c r="AR47" s="110"/>
      <c r="AS47" s="110"/>
      <c r="AT47" s="110"/>
      <c r="AU47" s="110"/>
      <c r="AV47" s="110"/>
      <c r="AW47" s="110"/>
      <c r="AX47" s="110"/>
      <c r="AY47" s="110"/>
      <c r="AZ47" s="110"/>
      <c r="BA47" s="110"/>
      <c r="BB47" s="110"/>
      <c r="BC47" s="110"/>
      <c r="BD47" s="110"/>
      <c r="BE47" s="110"/>
      <c r="BF47" s="110"/>
      <c r="BG47" s="110"/>
      <c r="BH47" s="110"/>
      <c r="BI47" s="110"/>
      <c r="BJ47" s="110"/>
      <c r="BK47" s="110"/>
      <c r="BL47" s="110"/>
      <c r="BM47" s="110"/>
      <c r="BN47" s="110"/>
      <c r="BO47" s="110"/>
      <c r="BP47" s="110"/>
      <c r="BQ47" s="110"/>
      <c r="BR47" s="110"/>
      <c r="BS47" s="110"/>
      <c r="BT47" s="110"/>
      <c r="BU47" s="110"/>
      <c r="BV47" s="110"/>
      <c r="BW47" s="110"/>
      <c r="BX47" s="110"/>
      <c r="BY47" s="110"/>
      <c r="BZ47" s="110"/>
      <c r="CA47" s="110"/>
      <c r="CB47" s="110"/>
      <c r="CC47" s="110"/>
      <c r="CD47" s="110"/>
      <c r="CE47" s="110"/>
      <c r="CF47" s="110"/>
      <c r="CG47" s="110"/>
      <c r="CH47" s="110"/>
      <c r="CI47" s="110"/>
      <c r="CJ47" s="110"/>
      <c r="CK47" s="110"/>
      <c r="CL47" s="110"/>
      <c r="CM47" s="110"/>
      <c r="CN47" s="110"/>
      <c r="CO47" s="110"/>
      <c r="CP47" s="110"/>
      <c r="CQ47" s="110"/>
      <c r="CR47" s="110"/>
      <c r="CS47" s="110"/>
      <c r="CT47" s="110"/>
      <c r="CU47" s="110"/>
      <c r="CV47" s="110"/>
      <c r="CW47" s="110"/>
      <c r="CX47" s="110"/>
    </row>
    <row r="48" spans="7:102" ht="15" customHeight="1" x14ac:dyDescent="0.25">
      <c r="G48" s="521"/>
      <c r="H48" s="202" t="s">
        <v>1681</v>
      </c>
      <c r="I48" s="973" t="s">
        <v>2031</v>
      </c>
      <c r="J48" s="940"/>
      <c r="K48" s="940"/>
      <c r="L48" s="940"/>
      <c r="M48" s="940"/>
      <c r="N48" s="940"/>
      <c r="O48" s="940"/>
      <c r="P48" s="940"/>
      <c r="Q48" s="940"/>
      <c r="R48" s="940"/>
      <c r="S48" s="940"/>
      <c r="T48" s="940"/>
      <c r="U48" s="940"/>
      <c r="V48" s="940"/>
      <c r="W48" s="940"/>
      <c r="X48" s="940"/>
      <c r="Y48" s="940"/>
      <c r="Z48" s="940"/>
      <c r="AA48" s="940"/>
      <c r="AB48" s="940"/>
      <c r="AC48" s="435"/>
      <c r="AD48" s="435"/>
      <c r="AE48" s="435"/>
      <c r="AF48" s="435"/>
      <c r="AG48" s="435"/>
      <c r="AH48" s="435"/>
      <c r="AI48" s="435"/>
      <c r="AJ48" s="435"/>
      <c r="AK48" s="437"/>
      <c r="AL48" s="110"/>
      <c r="AM48" s="110"/>
      <c r="AN48" s="110"/>
      <c r="AO48" s="110"/>
      <c r="AP48" s="110"/>
      <c r="AQ48" s="110"/>
      <c r="AR48" s="110"/>
      <c r="AS48" s="110"/>
      <c r="AT48" s="110"/>
      <c r="AU48" s="110"/>
      <c r="AV48" s="110"/>
      <c r="AW48" s="110"/>
      <c r="AX48" s="110"/>
      <c r="AY48" s="110"/>
      <c r="AZ48" s="110"/>
      <c r="BA48" s="110"/>
      <c r="BB48" s="110"/>
      <c r="BC48" s="110"/>
      <c r="BD48" s="110"/>
      <c r="BE48" s="110"/>
      <c r="BF48" s="110"/>
      <c r="BG48" s="110"/>
      <c r="BH48" s="110"/>
      <c r="BI48" s="110"/>
      <c r="BJ48" s="110"/>
      <c r="BK48" s="110"/>
      <c r="BL48" s="110"/>
      <c r="BM48" s="110"/>
      <c r="BN48" s="110"/>
      <c r="BO48" s="110"/>
      <c r="BP48" s="110"/>
      <c r="BQ48" s="110"/>
      <c r="BR48" s="110"/>
      <c r="BS48" s="110"/>
      <c r="BT48" s="110"/>
      <c r="BU48" s="110"/>
      <c r="BV48" s="110"/>
      <c r="BW48" s="110"/>
      <c r="BX48" s="110"/>
      <c r="BY48" s="110"/>
      <c r="BZ48" s="110"/>
      <c r="CA48" s="110"/>
      <c r="CB48" s="110"/>
      <c r="CC48" s="110"/>
      <c r="CD48" s="110"/>
      <c r="CE48" s="110"/>
      <c r="CF48" s="110"/>
      <c r="CG48" s="110"/>
      <c r="CH48" s="110"/>
      <c r="CI48" s="110"/>
      <c r="CJ48" s="110"/>
      <c r="CK48" s="110"/>
      <c r="CL48" s="110"/>
      <c r="CM48" s="110"/>
      <c r="CN48" s="110"/>
      <c r="CO48" s="110"/>
      <c r="CP48" s="110"/>
      <c r="CQ48" s="110"/>
      <c r="CR48" s="110"/>
      <c r="CS48" s="110"/>
      <c r="CT48" s="110"/>
      <c r="CU48" s="110"/>
      <c r="CV48" s="110"/>
      <c r="CW48" s="110"/>
      <c r="CX48" s="110"/>
    </row>
    <row r="49" spans="7:102" ht="15" customHeight="1" x14ac:dyDescent="0.25">
      <c r="G49" s="521"/>
      <c r="H49" s="205"/>
      <c r="I49" s="435"/>
      <c r="W49" s="203"/>
      <c r="X49" s="203"/>
      <c r="Y49" s="203"/>
      <c r="Z49" s="203"/>
      <c r="AA49" s="203"/>
      <c r="AB49" s="203"/>
      <c r="AC49" s="204"/>
      <c r="AD49" s="204"/>
      <c r="AE49" s="204"/>
      <c r="AF49" s="204"/>
      <c r="AG49" s="204"/>
      <c r="AH49" s="204"/>
      <c r="AI49" s="204"/>
      <c r="AJ49" s="204"/>
      <c r="AK49" s="444"/>
      <c r="AL49" s="110"/>
      <c r="AM49" s="110"/>
      <c r="AN49" s="110"/>
      <c r="AO49" s="110"/>
      <c r="AP49" s="110"/>
      <c r="AQ49" s="110"/>
      <c r="AR49" s="110"/>
      <c r="AS49" s="110"/>
      <c r="AT49" s="110"/>
      <c r="AU49" s="110"/>
      <c r="AV49" s="110"/>
      <c r="AW49" s="110"/>
      <c r="AX49" s="110"/>
      <c r="AY49" s="110"/>
      <c r="AZ49" s="110"/>
      <c r="BA49" s="110"/>
      <c r="BB49" s="110"/>
      <c r="BC49" s="110"/>
      <c r="BD49" s="110"/>
      <c r="BE49" s="110"/>
      <c r="BF49" s="110"/>
      <c r="BG49" s="110"/>
      <c r="BH49" s="110"/>
      <c r="BI49" s="110"/>
      <c r="BJ49" s="110"/>
      <c r="BK49" s="110"/>
      <c r="BL49" s="110"/>
      <c r="BM49" s="110"/>
      <c r="BN49" s="110"/>
      <c r="BO49" s="110"/>
      <c r="BP49" s="110"/>
      <c r="BQ49" s="110"/>
      <c r="BR49" s="110"/>
      <c r="BS49" s="110"/>
      <c r="BT49" s="110"/>
      <c r="BU49" s="110"/>
      <c r="BV49" s="110"/>
      <c r="BW49" s="110"/>
      <c r="BX49" s="110"/>
      <c r="BY49" s="110"/>
      <c r="BZ49" s="110"/>
      <c r="CA49" s="110"/>
      <c r="CB49" s="110"/>
      <c r="CC49" s="110"/>
      <c r="CD49" s="110"/>
      <c r="CE49" s="110"/>
      <c r="CF49" s="110"/>
      <c r="CG49" s="110"/>
      <c r="CH49" s="110"/>
      <c r="CI49" s="110"/>
      <c r="CJ49" s="110"/>
      <c r="CK49" s="110"/>
      <c r="CL49" s="110"/>
      <c r="CM49" s="110"/>
      <c r="CN49" s="110"/>
      <c r="CO49" s="110"/>
      <c r="CP49" s="110"/>
      <c r="CQ49" s="110"/>
      <c r="CR49" s="110"/>
      <c r="CS49" s="110"/>
      <c r="CT49" s="110"/>
      <c r="CU49" s="110"/>
      <c r="CV49" s="110"/>
      <c r="CW49" s="110"/>
      <c r="CX49" s="110"/>
    </row>
    <row r="50" spans="7:102" ht="15" customHeight="1" x14ac:dyDescent="0.25">
      <c r="G50" s="521" t="s">
        <v>1788</v>
      </c>
      <c r="H50" s="205" t="s">
        <v>1789</v>
      </c>
      <c r="I50" s="435"/>
      <c r="W50" s="203"/>
      <c r="X50" s="203"/>
      <c r="Y50" s="203"/>
      <c r="Z50" s="203"/>
      <c r="AA50" s="203"/>
      <c r="AB50" s="203"/>
      <c r="AC50" s="204"/>
      <c r="AD50" s="204"/>
      <c r="AE50" s="204"/>
      <c r="AF50" s="204"/>
      <c r="AG50" s="204"/>
      <c r="AH50" s="204"/>
      <c r="AI50" s="204"/>
      <c r="AJ50" s="204"/>
      <c r="AK50" s="444"/>
      <c r="AL50" s="110"/>
      <c r="AM50" s="110"/>
      <c r="AN50" s="110"/>
      <c r="AO50" s="110"/>
      <c r="AP50" s="110"/>
      <c r="AQ50" s="110"/>
      <c r="AR50" s="110"/>
      <c r="AS50" s="110"/>
      <c r="AT50" s="110"/>
      <c r="AU50" s="110"/>
      <c r="AV50" s="110"/>
      <c r="AW50" s="110"/>
      <c r="AX50" s="110"/>
      <c r="AY50" s="110"/>
      <c r="AZ50" s="110"/>
      <c r="BA50" s="110"/>
      <c r="BB50" s="110"/>
      <c r="BC50" s="110"/>
      <c r="BD50" s="110"/>
      <c r="BE50" s="110"/>
      <c r="BF50" s="110"/>
      <c r="BG50" s="110"/>
      <c r="BH50" s="110"/>
      <c r="BI50" s="110"/>
      <c r="BJ50" s="110"/>
      <c r="BK50" s="110"/>
      <c r="BL50" s="110"/>
      <c r="BM50" s="110"/>
      <c r="BN50" s="110"/>
      <c r="BO50" s="110"/>
      <c r="BP50" s="110"/>
      <c r="BQ50" s="110"/>
      <c r="BR50" s="110"/>
      <c r="BS50" s="110"/>
      <c r="BT50" s="110"/>
      <c r="BU50" s="110"/>
      <c r="BV50" s="110"/>
      <c r="BW50" s="110"/>
      <c r="BX50" s="110"/>
      <c r="BY50" s="110"/>
      <c r="BZ50" s="110"/>
      <c r="CA50" s="110"/>
      <c r="CB50" s="110"/>
      <c r="CC50" s="110"/>
      <c r="CD50" s="110"/>
      <c r="CE50" s="110"/>
      <c r="CF50" s="110"/>
      <c r="CG50" s="110"/>
      <c r="CH50" s="110"/>
      <c r="CI50" s="110"/>
      <c r="CJ50" s="110"/>
      <c r="CK50" s="110"/>
      <c r="CL50" s="110"/>
      <c r="CM50" s="110"/>
      <c r="CN50" s="110"/>
      <c r="CO50" s="110"/>
      <c r="CP50" s="110"/>
      <c r="CQ50" s="110"/>
      <c r="CR50" s="110"/>
      <c r="CS50" s="110"/>
      <c r="CT50" s="110"/>
      <c r="CU50" s="110"/>
      <c r="CV50" s="110"/>
      <c r="CW50" s="110"/>
      <c r="CX50" s="110"/>
    </row>
    <row r="51" spans="7:102" ht="15" customHeight="1" x14ac:dyDescent="0.25">
      <c r="G51" s="521"/>
      <c r="H51" s="205">
        <v>1</v>
      </c>
      <c r="I51" s="435"/>
      <c r="W51" s="203"/>
      <c r="X51" s="203"/>
      <c r="Y51" s="203"/>
      <c r="Z51" s="203"/>
      <c r="AA51" s="203"/>
      <c r="AB51" s="203"/>
      <c r="AC51" s="204"/>
      <c r="AD51" s="204"/>
      <c r="AE51" s="204"/>
      <c r="AF51" s="204"/>
      <c r="AG51" s="204"/>
      <c r="AH51" s="204"/>
      <c r="AI51" s="204"/>
      <c r="AJ51" s="204"/>
      <c r="AK51" s="444"/>
      <c r="AL51" s="110"/>
      <c r="AM51" s="110"/>
      <c r="AN51" s="110"/>
      <c r="AO51" s="110"/>
      <c r="AP51" s="110"/>
      <c r="AQ51" s="110"/>
      <c r="AR51" s="110"/>
      <c r="AS51" s="110"/>
      <c r="AT51" s="110"/>
      <c r="AU51" s="110"/>
      <c r="AV51" s="110"/>
      <c r="AW51" s="110"/>
      <c r="AX51" s="110"/>
      <c r="AY51" s="110"/>
      <c r="AZ51" s="110"/>
      <c r="BA51" s="110"/>
      <c r="BB51" s="110"/>
      <c r="BC51" s="110"/>
      <c r="BD51" s="110"/>
      <c r="BE51" s="110"/>
      <c r="BF51" s="110"/>
      <c r="BG51" s="110"/>
      <c r="BH51" s="110"/>
      <c r="BI51" s="110"/>
      <c r="BJ51" s="110"/>
      <c r="BK51" s="110"/>
      <c r="BL51" s="110"/>
      <c r="BM51" s="110"/>
      <c r="BN51" s="110"/>
      <c r="BO51" s="110"/>
      <c r="BP51" s="110"/>
      <c r="BQ51" s="110"/>
      <c r="BR51" s="110"/>
      <c r="BS51" s="110"/>
      <c r="BT51" s="110"/>
      <c r="BU51" s="110"/>
      <c r="BV51" s="110"/>
      <c r="BW51" s="110"/>
      <c r="BX51" s="110"/>
      <c r="BY51" s="110"/>
      <c r="BZ51" s="110"/>
      <c r="CA51" s="110"/>
      <c r="CB51" s="110"/>
      <c r="CC51" s="110"/>
      <c r="CD51" s="110"/>
      <c r="CE51" s="110"/>
      <c r="CF51" s="110"/>
      <c r="CG51" s="110"/>
      <c r="CH51" s="110"/>
      <c r="CI51" s="110"/>
      <c r="CJ51" s="110"/>
      <c r="CK51" s="110"/>
      <c r="CL51" s="110"/>
      <c r="CM51" s="110"/>
      <c r="CN51" s="110"/>
      <c r="CO51" s="110"/>
      <c r="CP51" s="110"/>
      <c r="CQ51" s="110"/>
      <c r="CR51" s="110"/>
      <c r="CS51" s="110"/>
      <c r="CT51" s="110"/>
      <c r="CU51" s="110"/>
      <c r="CV51" s="110"/>
      <c r="CW51" s="110"/>
      <c r="CX51" s="110"/>
    </row>
    <row r="52" spans="7:102" ht="15" customHeight="1" x14ac:dyDescent="0.25">
      <c r="G52" s="521"/>
      <c r="H52" s="205">
        <v>2</v>
      </c>
      <c r="I52" s="435"/>
      <c r="W52" s="203"/>
      <c r="X52" s="203"/>
      <c r="Y52" s="203"/>
      <c r="Z52" s="203"/>
      <c r="AA52" s="203"/>
      <c r="AB52" s="203"/>
      <c r="AC52" s="204"/>
      <c r="AD52" s="204"/>
      <c r="AE52" s="204"/>
      <c r="AF52" s="204"/>
      <c r="AG52" s="204"/>
      <c r="AH52" s="204"/>
      <c r="AI52" s="204"/>
      <c r="AJ52" s="204"/>
      <c r="AK52" s="444"/>
      <c r="AL52" s="110"/>
      <c r="AM52" s="110"/>
      <c r="AN52" s="110"/>
      <c r="AO52" s="110"/>
      <c r="AP52" s="110"/>
      <c r="AQ52" s="110"/>
      <c r="AR52" s="110"/>
      <c r="AS52" s="110"/>
      <c r="AT52" s="110"/>
      <c r="AU52" s="110"/>
      <c r="AV52" s="110"/>
      <c r="AW52" s="110"/>
      <c r="AX52" s="110"/>
      <c r="AY52" s="110"/>
      <c r="AZ52" s="110"/>
      <c r="BA52" s="110"/>
      <c r="BB52" s="110"/>
      <c r="BC52" s="110"/>
      <c r="BD52" s="110"/>
      <c r="BE52" s="110"/>
      <c r="BF52" s="110"/>
      <c r="BG52" s="110"/>
      <c r="BH52" s="110"/>
      <c r="BI52" s="110"/>
      <c r="BJ52" s="110"/>
      <c r="BK52" s="110"/>
      <c r="BL52" s="110"/>
      <c r="BM52" s="110"/>
      <c r="BN52" s="110"/>
      <c r="BO52" s="110"/>
      <c r="BP52" s="110"/>
      <c r="BQ52" s="110"/>
      <c r="BR52" s="110"/>
      <c r="BS52" s="110"/>
      <c r="BT52" s="110"/>
      <c r="BU52" s="110"/>
      <c r="BV52" s="110"/>
      <c r="BW52" s="110"/>
      <c r="BX52" s="110"/>
      <c r="BY52" s="110"/>
      <c r="BZ52" s="110"/>
      <c r="CA52" s="110"/>
      <c r="CB52" s="110"/>
      <c r="CC52" s="110"/>
      <c r="CD52" s="110"/>
      <c r="CE52" s="110"/>
      <c r="CF52" s="110"/>
      <c r="CG52" s="110"/>
      <c r="CH52" s="110"/>
      <c r="CI52" s="110"/>
      <c r="CJ52" s="110"/>
      <c r="CK52" s="110"/>
      <c r="CL52" s="110"/>
      <c r="CM52" s="110"/>
      <c r="CN52" s="110"/>
      <c r="CO52" s="110"/>
      <c r="CP52" s="110"/>
      <c r="CQ52" s="110"/>
      <c r="CR52" s="110"/>
      <c r="CS52" s="110"/>
      <c r="CT52" s="110"/>
      <c r="CU52" s="110"/>
      <c r="CV52" s="110"/>
      <c r="CW52" s="110"/>
      <c r="CX52" s="110"/>
    </row>
    <row r="53" spans="7:102" ht="15" customHeight="1" x14ac:dyDescent="0.25">
      <c r="G53" s="521"/>
      <c r="H53" s="205">
        <v>3</v>
      </c>
      <c r="I53" s="435"/>
      <c r="W53" s="203"/>
      <c r="X53" s="203"/>
      <c r="Y53" s="203"/>
      <c r="Z53" s="203"/>
      <c r="AA53" s="203"/>
      <c r="AB53" s="203"/>
      <c r="AC53" s="204"/>
      <c r="AD53" s="204"/>
      <c r="AE53" s="204"/>
      <c r="AF53" s="204"/>
      <c r="AG53" s="204"/>
      <c r="AH53" s="204"/>
      <c r="AI53" s="204"/>
      <c r="AJ53" s="204"/>
      <c r="AK53" s="444"/>
      <c r="AL53" s="110"/>
      <c r="AM53" s="110"/>
      <c r="AN53" s="110"/>
      <c r="AO53" s="110"/>
      <c r="AP53" s="110"/>
      <c r="AQ53" s="110"/>
      <c r="AR53" s="110"/>
      <c r="AS53" s="110"/>
      <c r="AT53" s="110"/>
      <c r="AU53" s="110"/>
      <c r="AV53" s="110"/>
      <c r="AW53" s="110"/>
      <c r="AX53" s="110"/>
      <c r="AY53" s="110"/>
      <c r="AZ53" s="110"/>
      <c r="BA53" s="110"/>
      <c r="BB53" s="110"/>
      <c r="BC53" s="110"/>
      <c r="BD53" s="110"/>
      <c r="BE53" s="110"/>
      <c r="BF53" s="110"/>
      <c r="BG53" s="110"/>
      <c r="BH53" s="110"/>
      <c r="BI53" s="110"/>
      <c r="BJ53" s="110"/>
      <c r="BK53" s="110"/>
      <c r="BL53" s="110"/>
      <c r="BM53" s="110"/>
      <c r="BN53" s="110"/>
      <c r="BO53" s="110"/>
      <c r="BP53" s="110"/>
      <c r="BQ53" s="110"/>
      <c r="BR53" s="110"/>
      <c r="BS53" s="110"/>
      <c r="BT53" s="110"/>
      <c r="BU53" s="110"/>
      <c r="BV53" s="110"/>
      <c r="BW53" s="110"/>
      <c r="BX53" s="110"/>
      <c r="BY53" s="110"/>
      <c r="BZ53" s="110"/>
      <c r="CA53" s="110"/>
      <c r="CB53" s="110"/>
      <c r="CC53" s="110"/>
      <c r="CD53" s="110"/>
      <c r="CE53" s="110"/>
      <c r="CF53" s="110"/>
      <c r="CG53" s="110"/>
      <c r="CH53" s="110"/>
      <c r="CI53" s="110"/>
      <c r="CJ53" s="110"/>
      <c r="CK53" s="110"/>
      <c r="CL53" s="110"/>
      <c r="CM53" s="110"/>
      <c r="CN53" s="110"/>
      <c r="CO53" s="110"/>
      <c r="CP53" s="110"/>
      <c r="CQ53" s="110"/>
      <c r="CR53" s="110"/>
      <c r="CS53" s="110"/>
      <c r="CT53" s="110"/>
      <c r="CU53" s="110"/>
      <c r="CV53" s="110"/>
      <c r="CW53" s="110"/>
      <c r="CX53" s="110"/>
    </row>
    <row r="54" spans="7:102" ht="15" customHeight="1" x14ac:dyDescent="0.25">
      <c r="G54" s="521"/>
      <c r="H54" s="205"/>
      <c r="I54" s="435"/>
      <c r="W54" s="203"/>
      <c r="X54" s="203"/>
      <c r="Y54" s="203"/>
      <c r="Z54" s="203"/>
      <c r="AA54" s="203"/>
      <c r="AB54" s="203"/>
      <c r="AC54" s="204"/>
      <c r="AD54" s="204"/>
      <c r="AE54" s="204"/>
      <c r="AF54" s="204"/>
      <c r="AG54" s="204"/>
      <c r="AH54" s="204"/>
      <c r="AI54" s="204"/>
      <c r="AJ54" s="204"/>
      <c r="AK54" s="444"/>
      <c r="AL54" s="110"/>
      <c r="AM54" s="110"/>
      <c r="AN54" s="110"/>
      <c r="AO54" s="110"/>
      <c r="AP54" s="110"/>
      <c r="AQ54" s="110"/>
      <c r="AR54" s="110"/>
      <c r="AS54" s="110"/>
      <c r="AT54" s="110"/>
      <c r="AU54" s="110"/>
      <c r="AV54" s="110"/>
      <c r="AW54" s="110"/>
      <c r="AX54" s="110"/>
      <c r="AY54" s="110"/>
      <c r="AZ54" s="110"/>
      <c r="BA54" s="110"/>
      <c r="BB54" s="110"/>
      <c r="BC54" s="110"/>
      <c r="BD54" s="110"/>
      <c r="BE54" s="110"/>
      <c r="BF54" s="110"/>
      <c r="BG54" s="110"/>
      <c r="BH54" s="110"/>
      <c r="BI54" s="110"/>
      <c r="BJ54" s="110"/>
      <c r="BK54" s="110"/>
      <c r="BL54" s="110"/>
      <c r="BM54" s="110"/>
      <c r="BN54" s="110"/>
      <c r="BO54" s="110"/>
      <c r="BP54" s="110"/>
      <c r="BQ54" s="110"/>
      <c r="BR54" s="110"/>
      <c r="BS54" s="110"/>
      <c r="BT54" s="110"/>
      <c r="BU54" s="110"/>
      <c r="BV54" s="110"/>
      <c r="BW54" s="110"/>
      <c r="BX54" s="110"/>
      <c r="BY54" s="110"/>
      <c r="BZ54" s="110"/>
      <c r="CA54" s="110"/>
      <c r="CB54" s="110"/>
      <c r="CC54" s="110"/>
      <c r="CD54" s="110"/>
      <c r="CE54" s="110"/>
      <c r="CF54" s="110"/>
      <c r="CG54" s="110"/>
      <c r="CH54" s="110"/>
      <c r="CI54" s="110"/>
      <c r="CJ54" s="110"/>
      <c r="CK54" s="110"/>
      <c r="CL54" s="110"/>
      <c r="CM54" s="110"/>
      <c r="CN54" s="110"/>
      <c r="CO54" s="110"/>
      <c r="CP54" s="110"/>
      <c r="CQ54" s="110"/>
      <c r="CR54" s="110"/>
      <c r="CS54" s="110"/>
      <c r="CT54" s="110"/>
      <c r="CU54" s="110"/>
      <c r="CV54" s="110"/>
      <c r="CW54" s="110"/>
      <c r="CX54" s="110"/>
    </row>
    <row r="55" spans="7:102" ht="15" customHeight="1" x14ac:dyDescent="0.25">
      <c r="G55" s="521">
        <v>4</v>
      </c>
      <c r="H55" s="205" t="s">
        <v>1790</v>
      </c>
      <c r="I55" s="435"/>
      <c r="W55" s="203"/>
      <c r="X55" s="203"/>
      <c r="Y55" s="203"/>
      <c r="Z55" s="203"/>
      <c r="AA55" s="203"/>
      <c r="AB55" s="203"/>
      <c r="AC55" s="204"/>
      <c r="AD55" s="204"/>
      <c r="AE55" s="204"/>
      <c r="AF55" s="204"/>
      <c r="AG55" s="204"/>
      <c r="AH55" s="204"/>
      <c r="AI55" s="204"/>
      <c r="AJ55" s="204"/>
      <c r="AK55" s="444"/>
      <c r="AL55" s="110"/>
      <c r="AM55" s="110"/>
      <c r="AN55" s="110"/>
      <c r="AO55" s="110"/>
      <c r="AP55" s="110"/>
      <c r="AQ55" s="110"/>
      <c r="AR55" s="110"/>
      <c r="AS55" s="110"/>
      <c r="AT55" s="110"/>
      <c r="AU55" s="110"/>
      <c r="AV55" s="110"/>
      <c r="AW55" s="110"/>
      <c r="AX55" s="110"/>
      <c r="AY55" s="110"/>
      <c r="AZ55" s="110"/>
      <c r="BA55" s="110"/>
      <c r="BB55" s="110"/>
      <c r="BC55" s="110"/>
      <c r="BD55" s="110"/>
      <c r="BE55" s="110"/>
      <c r="BF55" s="110"/>
      <c r="BG55" s="110"/>
      <c r="BH55" s="110"/>
      <c r="BI55" s="110"/>
      <c r="BJ55" s="110"/>
      <c r="BK55" s="110"/>
      <c r="BL55" s="110"/>
      <c r="BM55" s="110"/>
      <c r="BN55" s="110"/>
      <c r="BO55" s="110"/>
      <c r="BP55" s="110"/>
      <c r="BQ55" s="110"/>
      <c r="BR55" s="110"/>
      <c r="BS55" s="110"/>
      <c r="BT55" s="110"/>
      <c r="BU55" s="110"/>
      <c r="BV55" s="110"/>
      <c r="BW55" s="110"/>
      <c r="BX55" s="110"/>
      <c r="BY55" s="110"/>
      <c r="BZ55" s="110"/>
      <c r="CA55" s="110"/>
      <c r="CB55" s="110"/>
      <c r="CC55" s="110"/>
      <c r="CD55" s="110"/>
      <c r="CE55" s="110"/>
      <c r="CF55" s="110"/>
      <c r="CG55" s="110"/>
      <c r="CH55" s="110"/>
      <c r="CI55" s="110"/>
      <c r="CJ55" s="110"/>
      <c r="CK55" s="110"/>
      <c r="CL55" s="110"/>
      <c r="CM55" s="110"/>
      <c r="CN55" s="110"/>
      <c r="CO55" s="110"/>
      <c r="CP55" s="110"/>
      <c r="CQ55" s="110"/>
      <c r="CR55" s="110"/>
      <c r="CS55" s="110"/>
      <c r="CT55" s="110"/>
      <c r="CU55" s="110"/>
      <c r="CV55" s="110"/>
      <c r="CW55" s="110"/>
      <c r="CX55" s="110"/>
    </row>
    <row r="56" spans="7:102" ht="15" customHeight="1" x14ac:dyDescent="0.25">
      <c r="G56" s="521"/>
      <c r="H56" s="205">
        <v>1</v>
      </c>
      <c r="I56" s="435"/>
      <c r="W56" s="203"/>
      <c r="X56" s="203"/>
      <c r="Y56" s="203"/>
      <c r="Z56" s="203"/>
      <c r="AA56" s="203"/>
      <c r="AB56" s="203"/>
      <c r="AC56" s="204"/>
      <c r="AD56" s="204"/>
      <c r="AE56" s="204"/>
      <c r="AF56" s="204"/>
      <c r="AG56" s="204"/>
      <c r="AH56" s="204"/>
      <c r="AI56" s="204"/>
      <c r="AJ56" s="204"/>
      <c r="AK56" s="444"/>
      <c r="AL56" s="110"/>
      <c r="AM56" s="110"/>
      <c r="AN56" s="110"/>
      <c r="AO56" s="110"/>
      <c r="AP56" s="110"/>
      <c r="AQ56" s="110"/>
      <c r="AR56" s="110"/>
      <c r="AS56" s="110"/>
      <c r="AT56" s="110"/>
      <c r="AU56" s="110"/>
      <c r="AV56" s="110"/>
      <c r="AW56" s="110"/>
      <c r="AX56" s="110"/>
      <c r="AY56" s="110"/>
      <c r="AZ56" s="110"/>
      <c r="BA56" s="110"/>
      <c r="BB56" s="110"/>
      <c r="BC56" s="110"/>
      <c r="BD56" s="110"/>
      <c r="BE56" s="110"/>
      <c r="BF56" s="110"/>
      <c r="BG56" s="110"/>
      <c r="BH56" s="110"/>
      <c r="BI56" s="110"/>
      <c r="BJ56" s="110"/>
      <c r="BK56" s="110"/>
      <c r="BL56" s="110"/>
      <c r="BM56" s="110"/>
      <c r="BN56" s="110"/>
      <c r="BO56" s="110"/>
      <c r="BP56" s="110"/>
      <c r="BQ56" s="110"/>
      <c r="BR56" s="110"/>
      <c r="BS56" s="110"/>
      <c r="BT56" s="110"/>
      <c r="BU56" s="110"/>
      <c r="BV56" s="110"/>
      <c r="BW56" s="110"/>
      <c r="BX56" s="110"/>
      <c r="BY56" s="110"/>
      <c r="BZ56" s="110"/>
      <c r="CA56" s="110"/>
      <c r="CB56" s="110"/>
      <c r="CC56" s="110"/>
      <c r="CD56" s="110"/>
      <c r="CE56" s="110"/>
      <c r="CF56" s="110"/>
      <c r="CG56" s="110"/>
      <c r="CH56" s="110"/>
      <c r="CI56" s="110"/>
      <c r="CJ56" s="110"/>
      <c r="CK56" s="110"/>
      <c r="CL56" s="110"/>
      <c r="CM56" s="110"/>
      <c r="CN56" s="110"/>
      <c r="CO56" s="110"/>
      <c r="CP56" s="110"/>
      <c r="CQ56" s="110"/>
      <c r="CR56" s="110"/>
      <c r="CS56" s="110"/>
      <c r="CT56" s="110"/>
      <c r="CU56" s="110"/>
      <c r="CV56" s="110"/>
      <c r="CW56" s="110"/>
      <c r="CX56" s="110"/>
    </row>
    <row r="57" spans="7:102" ht="15" customHeight="1" x14ac:dyDescent="0.25">
      <c r="G57" s="521"/>
      <c r="H57" s="205">
        <v>2</v>
      </c>
      <c r="I57" s="435"/>
      <c r="W57" s="203"/>
      <c r="X57" s="203"/>
      <c r="Y57" s="203"/>
      <c r="Z57" s="203"/>
      <c r="AA57" s="203"/>
      <c r="AB57" s="203"/>
      <c r="AC57" s="204"/>
      <c r="AD57" s="204"/>
      <c r="AE57" s="204"/>
      <c r="AF57" s="204"/>
      <c r="AG57" s="204"/>
      <c r="AH57" s="204"/>
      <c r="AI57" s="204"/>
      <c r="AJ57" s="204"/>
      <c r="AK57" s="444"/>
      <c r="AL57" s="110"/>
      <c r="AM57" s="110"/>
      <c r="AN57" s="110"/>
      <c r="AO57" s="110"/>
      <c r="AP57" s="110"/>
      <c r="AQ57" s="110"/>
      <c r="AR57" s="110"/>
      <c r="AS57" s="110"/>
      <c r="AT57" s="110"/>
      <c r="AU57" s="110"/>
      <c r="AV57" s="110"/>
      <c r="AW57" s="110"/>
      <c r="AX57" s="110"/>
      <c r="AY57" s="110"/>
      <c r="AZ57" s="110"/>
      <c r="BA57" s="110"/>
      <c r="BB57" s="110"/>
      <c r="BC57" s="110"/>
      <c r="BD57" s="110"/>
      <c r="BE57" s="110"/>
      <c r="BF57" s="110"/>
      <c r="BG57" s="110"/>
      <c r="BH57" s="110"/>
      <c r="BI57" s="110"/>
      <c r="BJ57" s="110"/>
      <c r="BK57" s="110"/>
      <c r="BL57" s="110"/>
      <c r="BM57" s="110"/>
      <c r="BN57" s="110"/>
      <c r="BO57" s="110"/>
      <c r="BP57" s="110"/>
      <c r="BQ57" s="110"/>
      <c r="BR57" s="110"/>
      <c r="BS57" s="110"/>
      <c r="BT57" s="110"/>
      <c r="BU57" s="110"/>
      <c r="BV57" s="110"/>
      <c r="BW57" s="110"/>
      <c r="BX57" s="110"/>
      <c r="BY57" s="110"/>
      <c r="BZ57" s="110"/>
      <c r="CA57" s="110"/>
      <c r="CB57" s="110"/>
      <c r="CC57" s="110"/>
      <c r="CD57" s="110"/>
      <c r="CE57" s="110"/>
      <c r="CF57" s="110"/>
      <c r="CG57" s="110"/>
      <c r="CH57" s="110"/>
      <c r="CI57" s="110"/>
      <c r="CJ57" s="110"/>
      <c r="CK57" s="110"/>
      <c r="CL57" s="110"/>
      <c r="CM57" s="110"/>
      <c r="CN57" s="110"/>
      <c r="CO57" s="110"/>
      <c r="CP57" s="110"/>
      <c r="CQ57" s="110"/>
      <c r="CR57" s="110"/>
      <c r="CS57" s="110"/>
      <c r="CT57" s="110"/>
      <c r="CU57" s="110"/>
      <c r="CV57" s="110"/>
      <c r="CW57" s="110"/>
      <c r="CX57" s="110"/>
    </row>
    <row r="58" spans="7:102" ht="15" customHeight="1" x14ac:dyDescent="0.25">
      <c r="G58" s="521"/>
      <c r="H58" s="205">
        <v>3</v>
      </c>
      <c r="I58" s="435"/>
      <c r="W58" s="203"/>
      <c r="X58" s="203"/>
      <c r="Y58" s="203"/>
      <c r="Z58" s="203"/>
      <c r="AA58" s="203"/>
      <c r="AB58" s="203"/>
      <c r="AC58" s="204"/>
      <c r="AD58" s="204"/>
      <c r="AE58" s="204"/>
      <c r="AF58" s="204"/>
      <c r="AG58" s="204"/>
      <c r="AH58" s="204"/>
      <c r="AI58" s="204"/>
      <c r="AJ58" s="204"/>
      <c r="AK58" s="444"/>
      <c r="AL58" s="110"/>
      <c r="AM58" s="110"/>
      <c r="AN58" s="110"/>
      <c r="AO58" s="110"/>
      <c r="AP58" s="110"/>
      <c r="AQ58" s="110"/>
      <c r="AR58" s="110"/>
      <c r="AS58" s="110"/>
      <c r="AT58" s="110"/>
      <c r="AU58" s="110"/>
      <c r="AV58" s="110"/>
      <c r="AW58" s="110"/>
      <c r="AX58" s="110"/>
      <c r="AY58" s="110"/>
      <c r="AZ58" s="110"/>
      <c r="BA58" s="110"/>
      <c r="BB58" s="110"/>
      <c r="BC58" s="110"/>
      <c r="BD58" s="110"/>
      <c r="BE58" s="110"/>
      <c r="BF58" s="110"/>
      <c r="BG58" s="110"/>
      <c r="BH58" s="110"/>
      <c r="BI58" s="110"/>
      <c r="BJ58" s="110"/>
      <c r="BK58" s="110"/>
      <c r="BL58" s="110"/>
      <c r="BM58" s="110"/>
      <c r="BN58" s="110"/>
      <c r="BO58" s="110"/>
      <c r="BP58" s="110"/>
      <c r="BQ58" s="110"/>
      <c r="BR58" s="110"/>
      <c r="BS58" s="110"/>
      <c r="BT58" s="110"/>
      <c r="BU58" s="110"/>
      <c r="BV58" s="110"/>
      <c r="BW58" s="110"/>
      <c r="BX58" s="110"/>
      <c r="BY58" s="110"/>
      <c r="BZ58" s="110"/>
      <c r="CA58" s="110"/>
      <c r="CB58" s="110"/>
      <c r="CC58" s="110"/>
      <c r="CD58" s="110"/>
      <c r="CE58" s="110"/>
      <c r="CF58" s="110"/>
      <c r="CG58" s="110"/>
      <c r="CH58" s="110"/>
      <c r="CI58" s="110"/>
      <c r="CJ58" s="110"/>
      <c r="CK58" s="110"/>
      <c r="CL58" s="110"/>
      <c r="CM58" s="110"/>
      <c r="CN58" s="110"/>
      <c r="CO58" s="110"/>
      <c r="CP58" s="110"/>
      <c r="CQ58" s="110"/>
      <c r="CR58" s="110"/>
      <c r="CS58" s="110"/>
      <c r="CT58" s="110"/>
      <c r="CU58" s="110"/>
      <c r="CV58" s="110"/>
      <c r="CW58" s="110"/>
      <c r="CX58" s="110"/>
    </row>
    <row r="59" spans="7:102" ht="14.25" customHeight="1" x14ac:dyDescent="0.25">
      <c r="G59" s="521"/>
      <c r="H59" s="205"/>
      <c r="I59" s="435"/>
      <c r="W59" s="203"/>
      <c r="X59" s="203"/>
      <c r="Y59" s="203"/>
      <c r="Z59" s="203"/>
      <c r="AA59" s="203"/>
      <c r="AB59" s="203"/>
      <c r="AC59" s="204"/>
      <c r="AD59" s="204"/>
      <c r="AE59" s="204"/>
      <c r="AF59" s="204"/>
      <c r="AG59" s="204"/>
      <c r="AH59" s="204"/>
      <c r="AI59" s="204"/>
      <c r="AJ59" s="204"/>
      <c r="AK59" s="444"/>
      <c r="AL59" s="110"/>
      <c r="AM59" s="110"/>
      <c r="AN59" s="110"/>
      <c r="AO59" s="110"/>
      <c r="AP59" s="110"/>
      <c r="AQ59" s="110"/>
      <c r="AR59" s="110"/>
      <c r="AS59" s="110"/>
      <c r="AT59" s="110"/>
      <c r="AU59" s="110"/>
      <c r="AV59" s="110"/>
      <c r="AW59" s="110"/>
      <c r="AX59" s="110"/>
      <c r="AY59" s="110"/>
      <c r="AZ59" s="110"/>
      <c r="BA59" s="110"/>
      <c r="BB59" s="110"/>
      <c r="BC59" s="110"/>
      <c r="BD59" s="110"/>
      <c r="BE59" s="110"/>
      <c r="BF59" s="110"/>
      <c r="BG59" s="110"/>
      <c r="BH59" s="110"/>
      <c r="BI59" s="110"/>
      <c r="BJ59" s="110"/>
      <c r="BK59" s="110"/>
      <c r="BL59" s="110"/>
      <c r="BM59" s="110"/>
      <c r="BN59" s="110"/>
      <c r="BO59" s="110"/>
      <c r="BP59" s="110"/>
      <c r="BQ59" s="110"/>
      <c r="BR59" s="110"/>
      <c r="BS59" s="110"/>
      <c r="BT59" s="110"/>
      <c r="BU59" s="110"/>
      <c r="BV59" s="110"/>
      <c r="BW59" s="110"/>
      <c r="BX59" s="110"/>
      <c r="BY59" s="110"/>
      <c r="BZ59" s="110"/>
      <c r="CA59" s="110"/>
      <c r="CB59" s="110"/>
      <c r="CC59" s="110"/>
      <c r="CD59" s="110"/>
      <c r="CE59" s="110"/>
      <c r="CF59" s="110"/>
      <c r="CG59" s="110"/>
      <c r="CH59" s="110"/>
      <c r="CI59" s="110"/>
      <c r="CJ59" s="110"/>
      <c r="CK59" s="110"/>
      <c r="CL59" s="110"/>
      <c r="CM59" s="110"/>
      <c r="CN59" s="110"/>
      <c r="CO59" s="110"/>
      <c r="CP59" s="110"/>
      <c r="CQ59" s="110"/>
      <c r="CR59" s="110"/>
      <c r="CS59" s="110"/>
      <c r="CT59" s="110"/>
      <c r="CU59" s="110"/>
      <c r="CV59" s="110"/>
      <c r="CW59" s="110"/>
      <c r="CX59" s="110"/>
    </row>
    <row r="60" spans="7:102" ht="14.25" customHeight="1" x14ac:dyDescent="0.25">
      <c r="G60" s="523"/>
      <c r="H60" s="206"/>
      <c r="I60" s="207"/>
      <c r="J60" s="207"/>
      <c r="K60" s="207"/>
      <c r="L60" s="207"/>
      <c r="M60" s="207"/>
      <c r="N60" s="207"/>
      <c r="O60" s="207"/>
      <c r="P60" s="207"/>
      <c r="Q60" s="207"/>
      <c r="R60" s="207"/>
      <c r="S60" s="207"/>
      <c r="T60" s="207"/>
      <c r="U60" s="207"/>
      <c r="V60" s="207"/>
      <c r="W60" s="207"/>
      <c r="X60" s="207"/>
      <c r="Y60" s="207"/>
      <c r="Z60" s="207"/>
      <c r="AA60" s="207"/>
      <c r="AB60" s="207"/>
      <c r="AC60" s="188"/>
      <c r="AD60" s="440"/>
      <c r="AE60" s="440"/>
      <c r="AF60" s="440"/>
      <c r="AG60" s="440"/>
      <c r="AH60" s="440"/>
      <c r="AI60" s="440"/>
      <c r="AJ60" s="440"/>
      <c r="AK60" s="439"/>
      <c r="AL60" s="110"/>
      <c r="AM60" s="110"/>
      <c r="AN60" s="110"/>
      <c r="AO60" s="110"/>
      <c r="AP60" s="110"/>
      <c r="AQ60" s="110"/>
      <c r="AR60" s="110"/>
      <c r="AS60" s="110"/>
      <c r="AT60" s="110"/>
      <c r="AU60" s="110"/>
      <c r="AV60" s="110"/>
      <c r="AW60" s="110"/>
      <c r="AX60" s="110"/>
      <c r="AY60" s="110"/>
      <c r="AZ60" s="110"/>
      <c r="BA60" s="110"/>
      <c r="BB60" s="110"/>
      <c r="BC60" s="110"/>
      <c r="BD60" s="110"/>
      <c r="BE60" s="110"/>
      <c r="BF60" s="110"/>
      <c r="BG60" s="110"/>
      <c r="BH60" s="110"/>
      <c r="BI60" s="110"/>
      <c r="BJ60" s="110"/>
      <c r="BK60" s="110"/>
      <c r="BL60" s="110"/>
      <c r="BM60" s="110"/>
      <c r="BN60" s="110"/>
      <c r="BO60" s="110"/>
      <c r="BP60" s="110"/>
      <c r="BQ60" s="110"/>
      <c r="BR60" s="110"/>
      <c r="BS60" s="110"/>
      <c r="BT60" s="110"/>
      <c r="BU60" s="110"/>
      <c r="BV60" s="110"/>
      <c r="BW60" s="110"/>
      <c r="BX60" s="110"/>
      <c r="BY60" s="110"/>
      <c r="BZ60" s="110"/>
      <c r="CA60" s="110"/>
      <c r="CB60" s="110"/>
      <c r="CC60" s="110"/>
      <c r="CD60" s="110"/>
      <c r="CE60" s="110"/>
      <c r="CF60" s="110"/>
      <c r="CG60" s="110"/>
      <c r="CH60" s="110"/>
      <c r="CI60" s="110"/>
      <c r="CJ60" s="110"/>
      <c r="CK60" s="110"/>
      <c r="CL60" s="110"/>
      <c r="CM60" s="110"/>
      <c r="CN60" s="110"/>
      <c r="CO60" s="110"/>
      <c r="CP60" s="110"/>
      <c r="CQ60" s="110"/>
      <c r="CR60" s="110"/>
      <c r="CS60" s="110"/>
      <c r="CT60" s="110"/>
      <c r="CU60" s="110"/>
      <c r="CV60" s="110"/>
      <c r="CW60" s="110"/>
      <c r="CX60" s="110"/>
    </row>
    <row r="61" spans="7:102" ht="14.25" customHeight="1" x14ac:dyDescent="0.25">
      <c r="AL61" s="110"/>
      <c r="AM61" s="110"/>
      <c r="AN61" s="110"/>
      <c r="AO61" s="110"/>
      <c r="AP61" s="110"/>
      <c r="AQ61" s="110"/>
      <c r="AR61" s="110"/>
      <c r="AS61" s="110"/>
      <c r="AT61" s="110"/>
      <c r="AU61" s="110"/>
      <c r="AV61" s="110"/>
      <c r="AW61" s="110"/>
      <c r="AX61" s="110"/>
      <c r="AY61" s="110"/>
      <c r="AZ61" s="110"/>
      <c r="BA61" s="110"/>
      <c r="BB61" s="110"/>
      <c r="BC61" s="110"/>
      <c r="BD61" s="110"/>
      <c r="BE61" s="110"/>
      <c r="BF61" s="110"/>
      <c r="BG61" s="110"/>
      <c r="BH61" s="110"/>
      <c r="BI61" s="110"/>
      <c r="BJ61" s="110"/>
      <c r="BK61" s="110"/>
      <c r="BL61" s="110"/>
      <c r="BM61" s="110"/>
      <c r="BN61" s="110"/>
      <c r="BO61" s="110"/>
      <c r="BP61" s="110"/>
      <c r="BQ61" s="110"/>
      <c r="BR61" s="110"/>
      <c r="BS61" s="110"/>
      <c r="BT61" s="110"/>
      <c r="BU61" s="110"/>
      <c r="BV61" s="110"/>
      <c r="BW61" s="110"/>
      <c r="BX61" s="110"/>
      <c r="BY61" s="110"/>
      <c r="BZ61" s="110"/>
      <c r="CA61" s="110"/>
      <c r="CB61" s="110"/>
      <c r="CC61" s="110"/>
      <c r="CD61" s="110"/>
      <c r="CE61" s="110"/>
      <c r="CF61" s="110"/>
      <c r="CG61" s="110"/>
      <c r="CH61" s="110"/>
      <c r="CI61" s="110"/>
      <c r="CJ61" s="110"/>
      <c r="CK61" s="110"/>
      <c r="CL61" s="110"/>
      <c r="CM61" s="110"/>
      <c r="CN61" s="110"/>
      <c r="CO61" s="110"/>
      <c r="CP61" s="110"/>
      <c r="CQ61" s="110"/>
      <c r="CR61" s="110"/>
      <c r="CS61" s="110"/>
      <c r="CT61" s="110"/>
      <c r="CU61" s="110"/>
      <c r="CV61" s="110"/>
      <c r="CW61" s="110"/>
      <c r="CX61" s="110"/>
    </row>
    <row r="62" spans="7:102" ht="14.25" customHeight="1" x14ac:dyDescent="0.25">
      <c r="AL62" s="110"/>
      <c r="AM62" s="110"/>
      <c r="AN62" s="110"/>
      <c r="AO62" s="110"/>
      <c r="AP62" s="110"/>
      <c r="AQ62" s="110"/>
      <c r="AR62" s="110"/>
      <c r="AS62" s="110"/>
      <c r="AT62" s="110"/>
      <c r="AU62" s="110"/>
      <c r="AV62" s="110"/>
      <c r="AW62" s="110"/>
      <c r="AX62" s="110"/>
      <c r="AY62" s="110"/>
      <c r="AZ62" s="110"/>
      <c r="BA62" s="110"/>
      <c r="BB62" s="110"/>
      <c r="BC62" s="110"/>
      <c r="BD62" s="110"/>
      <c r="BE62" s="110"/>
      <c r="BF62" s="110"/>
      <c r="BG62" s="110"/>
      <c r="BH62" s="110"/>
      <c r="BI62" s="110"/>
      <c r="BJ62" s="110"/>
      <c r="BK62" s="110"/>
      <c r="BL62" s="110"/>
      <c r="BM62" s="110"/>
      <c r="BN62" s="110"/>
      <c r="BO62" s="110"/>
      <c r="BP62" s="110"/>
      <c r="BQ62" s="110"/>
      <c r="BR62" s="110"/>
      <c r="BS62" s="110"/>
      <c r="BT62" s="110"/>
      <c r="BU62" s="110"/>
      <c r="BV62" s="110"/>
      <c r="BW62" s="110"/>
      <c r="BX62" s="110"/>
      <c r="BY62" s="110"/>
      <c r="BZ62" s="110"/>
      <c r="CA62" s="110"/>
      <c r="CB62" s="110"/>
      <c r="CC62" s="110"/>
      <c r="CD62" s="110"/>
      <c r="CE62" s="110"/>
      <c r="CF62" s="110"/>
      <c r="CG62" s="110"/>
      <c r="CH62" s="110"/>
      <c r="CI62" s="110"/>
      <c r="CJ62" s="110"/>
      <c r="CK62" s="110"/>
      <c r="CL62" s="110"/>
      <c r="CM62" s="110"/>
      <c r="CN62" s="110"/>
      <c r="CO62" s="110"/>
      <c r="CP62" s="110"/>
      <c r="CQ62" s="110"/>
      <c r="CR62" s="110"/>
      <c r="CS62" s="110"/>
      <c r="CT62" s="110"/>
      <c r="CU62" s="110"/>
      <c r="CV62" s="110"/>
      <c r="CW62" s="110"/>
      <c r="CX62" s="110"/>
    </row>
    <row r="63" spans="7:102" ht="14.25" customHeight="1" x14ac:dyDescent="0.25">
      <c r="AL63" s="110"/>
      <c r="AM63" s="110"/>
      <c r="AN63" s="110"/>
      <c r="AO63" s="110"/>
      <c r="AP63" s="110"/>
      <c r="AQ63" s="110"/>
      <c r="AR63" s="110"/>
      <c r="AS63" s="110"/>
      <c r="AT63" s="110"/>
      <c r="AU63" s="110"/>
      <c r="AV63" s="110"/>
      <c r="AW63" s="110"/>
      <c r="AX63" s="110"/>
      <c r="AY63" s="110"/>
      <c r="AZ63" s="110"/>
      <c r="BA63" s="110"/>
      <c r="BB63" s="110"/>
      <c r="BC63" s="110"/>
      <c r="BD63" s="110"/>
      <c r="BE63" s="110"/>
      <c r="BF63" s="110"/>
      <c r="BG63" s="110"/>
      <c r="BH63" s="110"/>
      <c r="BI63" s="110"/>
      <c r="BJ63" s="110"/>
      <c r="BK63" s="110"/>
      <c r="BL63" s="110"/>
      <c r="BM63" s="110"/>
      <c r="BN63" s="110"/>
      <c r="BO63" s="110"/>
      <c r="BP63" s="110"/>
      <c r="BQ63" s="110"/>
      <c r="BR63" s="110"/>
      <c r="BS63" s="110"/>
      <c r="BT63" s="110"/>
      <c r="BU63" s="110"/>
      <c r="BV63" s="110"/>
      <c r="BW63" s="110"/>
      <c r="BX63" s="110"/>
      <c r="BY63" s="110"/>
      <c r="BZ63" s="110"/>
      <c r="CA63" s="110"/>
      <c r="CB63" s="110"/>
      <c r="CC63" s="110"/>
      <c r="CD63" s="110"/>
      <c r="CE63" s="110"/>
      <c r="CF63" s="110"/>
      <c r="CG63" s="110"/>
      <c r="CH63" s="110"/>
      <c r="CI63" s="110"/>
      <c r="CJ63" s="110"/>
      <c r="CK63" s="110"/>
      <c r="CL63" s="110"/>
      <c r="CM63" s="110"/>
      <c r="CN63" s="110"/>
      <c r="CO63" s="110"/>
      <c r="CP63" s="110"/>
      <c r="CQ63" s="110"/>
      <c r="CR63" s="110"/>
      <c r="CS63" s="110"/>
      <c r="CT63" s="110"/>
      <c r="CU63" s="110"/>
      <c r="CV63" s="110"/>
      <c r="CW63" s="110"/>
      <c r="CX63" s="110"/>
    </row>
    <row r="64" spans="7:102" ht="14.25" customHeight="1" x14ac:dyDescent="0.25">
      <c r="AL64" s="110"/>
      <c r="AM64" s="110"/>
      <c r="AN64" s="110"/>
      <c r="AO64" s="110"/>
      <c r="AP64" s="110"/>
      <c r="AQ64" s="110"/>
      <c r="AR64" s="110"/>
      <c r="AS64" s="110"/>
      <c r="AT64" s="110"/>
      <c r="AU64" s="110"/>
      <c r="AV64" s="110"/>
      <c r="AW64" s="110"/>
      <c r="AX64" s="110"/>
      <c r="AY64" s="110"/>
      <c r="AZ64" s="110"/>
      <c r="BA64" s="110"/>
      <c r="BB64" s="110"/>
      <c r="BC64" s="110"/>
      <c r="BD64" s="110"/>
      <c r="BE64" s="110"/>
      <c r="BF64" s="110"/>
      <c r="BG64" s="110"/>
      <c r="BH64" s="110"/>
      <c r="BI64" s="110"/>
      <c r="BJ64" s="110"/>
      <c r="BK64" s="110"/>
      <c r="BL64" s="110"/>
      <c r="BM64" s="110"/>
      <c r="BN64" s="110"/>
      <c r="BO64" s="110"/>
      <c r="BP64" s="110"/>
      <c r="BQ64" s="110"/>
      <c r="BR64" s="110"/>
      <c r="BS64" s="110"/>
      <c r="BT64" s="110"/>
      <c r="BU64" s="110"/>
      <c r="BV64" s="110"/>
      <c r="BW64" s="110"/>
      <c r="BX64" s="110"/>
      <c r="BY64" s="110"/>
      <c r="BZ64" s="110"/>
      <c r="CA64" s="110"/>
      <c r="CB64" s="110"/>
      <c r="CC64" s="110"/>
      <c r="CD64" s="110"/>
      <c r="CE64" s="110"/>
      <c r="CF64" s="110"/>
      <c r="CG64" s="110"/>
      <c r="CH64" s="110"/>
      <c r="CI64" s="110"/>
      <c r="CJ64" s="110"/>
      <c r="CK64" s="110"/>
      <c r="CL64" s="110"/>
      <c r="CM64" s="110"/>
      <c r="CN64" s="110"/>
      <c r="CO64" s="110"/>
      <c r="CP64" s="110"/>
      <c r="CQ64" s="110"/>
      <c r="CR64" s="110"/>
      <c r="CS64" s="110"/>
      <c r="CT64" s="110"/>
      <c r="CU64" s="110"/>
      <c r="CV64" s="110"/>
      <c r="CW64" s="110"/>
      <c r="CX64" s="110"/>
    </row>
    <row r="65" spans="7:102" ht="14.25" customHeight="1" x14ac:dyDescent="0.25">
      <c r="G65" s="958" t="s">
        <v>1507</v>
      </c>
      <c r="H65" s="764"/>
      <c r="I65" s="764"/>
      <c r="J65" s="764"/>
      <c r="K65" s="764"/>
      <c r="L65" s="764"/>
      <c r="M65" s="764"/>
      <c r="N65" s="764"/>
      <c r="O65" s="764"/>
      <c r="P65" s="764"/>
      <c r="Q65" s="764"/>
      <c r="R65" s="764"/>
      <c r="S65" s="764"/>
      <c r="T65" s="764"/>
      <c r="U65" s="965" t="s">
        <v>1508</v>
      </c>
      <c r="V65" s="764"/>
      <c r="W65" s="764"/>
      <c r="X65" s="764"/>
      <c r="Y65" s="764"/>
      <c r="Z65" s="764"/>
      <c r="AA65" s="764"/>
      <c r="AB65" s="764"/>
      <c r="AC65" s="764"/>
      <c r="AD65" s="764"/>
      <c r="AE65" s="764"/>
      <c r="AF65" s="764"/>
      <c r="AG65" s="764"/>
      <c r="AH65" s="765"/>
      <c r="AL65" s="110"/>
      <c r="AM65" s="110"/>
      <c r="AN65" s="110"/>
      <c r="AO65" s="110"/>
      <c r="AP65" s="110"/>
      <c r="AQ65" s="110"/>
      <c r="AR65" s="110"/>
      <c r="AS65" s="110"/>
      <c r="AT65" s="110"/>
      <c r="AU65" s="110"/>
      <c r="AV65" s="110"/>
      <c r="AW65" s="110"/>
      <c r="AX65" s="110"/>
      <c r="AY65" s="110"/>
      <c r="AZ65" s="110"/>
      <c r="BA65" s="110"/>
      <c r="BB65" s="110"/>
      <c r="BC65" s="110"/>
      <c r="BD65" s="110"/>
      <c r="BE65" s="110"/>
      <c r="BF65" s="110"/>
      <c r="BG65" s="110"/>
      <c r="BH65" s="110"/>
      <c r="BI65" s="110"/>
      <c r="BJ65" s="110"/>
      <c r="BK65" s="110"/>
      <c r="BL65" s="110"/>
      <c r="BM65" s="110"/>
      <c r="BN65" s="110"/>
      <c r="BO65" s="110"/>
      <c r="BP65" s="110"/>
      <c r="BQ65" s="110"/>
      <c r="BR65" s="110"/>
      <c r="BS65" s="110"/>
      <c r="BT65" s="110"/>
      <c r="BU65" s="110"/>
      <c r="BV65" s="110"/>
      <c r="BW65" s="110"/>
      <c r="BX65" s="110"/>
      <c r="BY65" s="110"/>
      <c r="BZ65" s="110"/>
      <c r="CA65" s="110"/>
      <c r="CB65" s="110"/>
      <c r="CC65" s="110"/>
      <c r="CD65" s="110"/>
      <c r="CE65" s="110"/>
      <c r="CF65" s="110"/>
      <c r="CG65" s="110"/>
      <c r="CH65" s="110"/>
      <c r="CI65" s="110"/>
      <c r="CJ65" s="110"/>
      <c r="CK65" s="110"/>
      <c r="CL65" s="110"/>
      <c r="CM65" s="110"/>
      <c r="CN65" s="110"/>
      <c r="CO65" s="110"/>
      <c r="CP65" s="110"/>
      <c r="CQ65" s="110"/>
      <c r="CR65" s="110"/>
      <c r="CS65" s="110"/>
      <c r="CT65" s="110"/>
      <c r="CU65" s="110"/>
      <c r="CV65" s="110"/>
      <c r="CW65" s="110"/>
      <c r="CX65" s="110"/>
    </row>
    <row r="66" spans="7:102" ht="14.25" customHeight="1" x14ac:dyDescent="0.25">
      <c r="G66" s="956" t="s">
        <v>796</v>
      </c>
      <c r="H66" s="794"/>
      <c r="I66" s="794"/>
      <c r="J66" s="794"/>
      <c r="K66" s="794"/>
      <c r="L66" s="794"/>
      <c r="M66" s="958" t="s">
        <v>1511</v>
      </c>
      <c r="N66" s="764"/>
      <c r="O66" s="764"/>
      <c r="P66" s="764"/>
      <c r="Q66" s="965" t="s">
        <v>1510</v>
      </c>
      <c r="R66" s="764"/>
      <c r="S66" s="764"/>
      <c r="T66" s="765"/>
      <c r="U66" s="957" t="s">
        <v>796</v>
      </c>
      <c r="V66" s="794"/>
      <c r="W66" s="794"/>
      <c r="X66" s="794"/>
      <c r="Y66" s="794"/>
      <c r="Z66" s="794"/>
      <c r="AA66" s="965" t="s">
        <v>1511</v>
      </c>
      <c r="AB66" s="764"/>
      <c r="AC66" s="764"/>
      <c r="AD66" s="765"/>
      <c r="AE66" s="965" t="s">
        <v>1510</v>
      </c>
      <c r="AF66" s="764"/>
      <c r="AG66" s="764"/>
      <c r="AH66" s="765"/>
      <c r="AL66" s="110"/>
      <c r="AM66" s="110"/>
      <c r="AN66" s="110"/>
      <c r="AO66" s="110"/>
      <c r="AP66" s="110"/>
      <c r="AQ66" s="110"/>
      <c r="AR66" s="110"/>
      <c r="AS66" s="110"/>
      <c r="AT66" s="110"/>
      <c r="AU66" s="110"/>
      <c r="AV66" s="110"/>
      <c r="AW66" s="110"/>
      <c r="AX66" s="110"/>
      <c r="AY66" s="110"/>
      <c r="AZ66" s="110"/>
      <c r="BA66" s="110"/>
      <c r="BB66" s="110"/>
      <c r="BC66" s="110"/>
      <c r="BD66" s="110"/>
      <c r="BE66" s="110"/>
      <c r="BF66" s="110"/>
      <c r="BG66" s="110"/>
      <c r="BH66" s="110"/>
      <c r="BI66" s="110"/>
      <c r="BJ66" s="110"/>
      <c r="BK66" s="110"/>
      <c r="BL66" s="110"/>
      <c r="BM66" s="110"/>
      <c r="BN66" s="110"/>
      <c r="BO66" s="110"/>
      <c r="BP66" s="110"/>
      <c r="BQ66" s="110"/>
      <c r="BR66" s="110"/>
      <c r="BS66" s="110"/>
      <c r="BT66" s="110"/>
      <c r="BU66" s="110"/>
      <c r="BV66" s="110"/>
      <c r="BW66" s="110"/>
      <c r="BX66" s="110"/>
      <c r="BY66" s="110"/>
      <c r="BZ66" s="110"/>
      <c r="CA66" s="110"/>
      <c r="CB66" s="110"/>
      <c r="CC66" s="110"/>
      <c r="CD66" s="110"/>
      <c r="CE66" s="110"/>
      <c r="CF66" s="110"/>
      <c r="CG66" s="110"/>
      <c r="CH66" s="110"/>
      <c r="CI66" s="110"/>
      <c r="CJ66" s="110"/>
      <c r="CK66" s="110"/>
      <c r="CL66" s="110"/>
      <c r="CM66" s="110"/>
      <c r="CN66" s="110"/>
      <c r="CO66" s="110"/>
      <c r="CP66" s="110"/>
      <c r="CQ66" s="110"/>
      <c r="CR66" s="110"/>
      <c r="CS66" s="110"/>
      <c r="CT66" s="110"/>
      <c r="CU66" s="110"/>
      <c r="CV66" s="110"/>
      <c r="CW66" s="110"/>
      <c r="CX66" s="110"/>
    </row>
    <row r="67" spans="7:102" ht="14.25" customHeight="1" x14ac:dyDescent="0.25">
      <c r="G67" s="184"/>
      <c r="M67" s="184"/>
      <c r="Q67" s="184"/>
      <c r="T67" s="186"/>
      <c r="AA67" s="184"/>
      <c r="AD67" s="186"/>
      <c r="AE67" s="184"/>
      <c r="AH67" s="186"/>
      <c r="AL67" s="110"/>
      <c r="AM67" s="110"/>
      <c r="AN67" s="110"/>
      <c r="AO67" s="110"/>
      <c r="AP67" s="110"/>
      <c r="AQ67" s="110"/>
      <c r="AR67" s="110"/>
      <c r="AS67" s="110"/>
      <c r="AT67" s="110"/>
      <c r="AU67" s="110"/>
      <c r="AV67" s="110"/>
      <c r="AW67" s="110"/>
      <c r="AX67" s="110"/>
      <c r="AY67" s="110"/>
      <c r="AZ67" s="110"/>
      <c r="BA67" s="110"/>
      <c r="BB67" s="110"/>
      <c r="BC67" s="110"/>
      <c r="BD67" s="110"/>
      <c r="BE67" s="110"/>
      <c r="BF67" s="110"/>
      <c r="BG67" s="110"/>
      <c r="BH67" s="110"/>
      <c r="BI67" s="110"/>
      <c r="BJ67" s="110"/>
      <c r="BK67" s="110"/>
      <c r="BL67" s="110"/>
      <c r="BM67" s="110"/>
      <c r="BN67" s="110"/>
      <c r="BO67" s="110"/>
      <c r="BP67" s="110"/>
      <c r="BQ67" s="110"/>
      <c r="BR67" s="110"/>
      <c r="BS67" s="110"/>
      <c r="BT67" s="110"/>
      <c r="BU67" s="110"/>
      <c r="BV67" s="110"/>
      <c r="BW67" s="110"/>
      <c r="BX67" s="110"/>
      <c r="BY67" s="110"/>
      <c r="BZ67" s="110"/>
      <c r="CA67" s="110"/>
      <c r="CB67" s="110"/>
      <c r="CC67" s="110"/>
      <c r="CD67" s="110"/>
      <c r="CE67" s="110"/>
      <c r="CF67" s="110"/>
      <c r="CG67" s="110"/>
      <c r="CH67" s="110"/>
      <c r="CI67" s="110"/>
      <c r="CJ67" s="110"/>
      <c r="CK67" s="110"/>
      <c r="CL67" s="110"/>
      <c r="CM67" s="110"/>
      <c r="CN67" s="110"/>
      <c r="CO67" s="110"/>
      <c r="CP67" s="110"/>
      <c r="CQ67" s="110"/>
      <c r="CR67" s="110"/>
      <c r="CS67" s="110"/>
      <c r="CT67" s="110"/>
      <c r="CU67" s="110"/>
      <c r="CV67" s="110"/>
      <c r="CW67" s="110"/>
      <c r="CX67" s="110"/>
    </row>
    <row r="68" spans="7:102" ht="14.25" customHeight="1" x14ac:dyDescent="0.25">
      <c r="G68" s="294" t="s">
        <v>1681</v>
      </c>
      <c r="H68" s="295"/>
      <c r="I68" s="295"/>
      <c r="J68" s="295"/>
      <c r="K68" s="295"/>
      <c r="L68" s="295"/>
      <c r="M68" s="294"/>
      <c r="N68" s="295"/>
      <c r="O68" s="295"/>
      <c r="P68" s="295"/>
      <c r="Q68" s="294"/>
      <c r="R68" s="295"/>
      <c r="S68" s="295"/>
      <c r="T68" s="296"/>
      <c r="U68" s="294" t="s">
        <v>1681</v>
      </c>
      <c r="V68" s="295"/>
      <c r="W68" s="295"/>
      <c r="X68" s="295"/>
      <c r="Y68" s="295"/>
      <c r="Z68" s="295"/>
      <c r="AA68" s="294"/>
      <c r="AB68" s="295"/>
      <c r="AC68" s="295"/>
      <c r="AD68" s="296"/>
      <c r="AE68" s="294"/>
      <c r="AF68" s="295"/>
      <c r="AG68" s="295"/>
      <c r="AH68" s="296"/>
      <c r="AL68" s="110"/>
      <c r="AM68" s="110"/>
      <c r="AN68" s="110"/>
      <c r="AO68" s="110"/>
      <c r="AP68" s="110"/>
      <c r="AQ68" s="110"/>
      <c r="AR68" s="110"/>
      <c r="AS68" s="110"/>
      <c r="AT68" s="110"/>
      <c r="AU68" s="110"/>
      <c r="AV68" s="110"/>
      <c r="AW68" s="110"/>
      <c r="AX68" s="110"/>
      <c r="AY68" s="110"/>
      <c r="AZ68" s="110"/>
      <c r="BA68" s="110"/>
      <c r="BB68" s="110"/>
      <c r="BC68" s="110"/>
      <c r="BD68" s="110"/>
      <c r="BE68" s="110"/>
      <c r="BF68" s="110"/>
      <c r="BG68" s="110"/>
      <c r="BH68" s="110"/>
      <c r="BI68" s="110"/>
      <c r="BJ68" s="110"/>
      <c r="BK68" s="110"/>
      <c r="BL68" s="110"/>
      <c r="BM68" s="110"/>
      <c r="BN68" s="110"/>
      <c r="BO68" s="110"/>
      <c r="BP68" s="110"/>
      <c r="BQ68" s="110"/>
      <c r="BR68" s="110"/>
      <c r="BS68" s="110"/>
      <c r="BT68" s="110"/>
      <c r="BU68" s="110"/>
      <c r="BV68" s="110"/>
      <c r="BW68" s="110"/>
      <c r="BX68" s="110"/>
      <c r="BY68" s="110"/>
      <c r="BZ68" s="110"/>
      <c r="CA68" s="110"/>
      <c r="CB68" s="110"/>
      <c r="CC68" s="110"/>
      <c r="CD68" s="110"/>
      <c r="CE68" s="110"/>
      <c r="CF68" s="110"/>
      <c r="CG68" s="110"/>
      <c r="CH68" s="110"/>
      <c r="CI68" s="110"/>
      <c r="CJ68" s="110"/>
      <c r="CK68" s="110"/>
      <c r="CL68" s="110"/>
      <c r="CM68" s="110"/>
      <c r="CN68" s="110"/>
      <c r="CO68" s="110"/>
      <c r="CP68" s="110"/>
      <c r="CQ68" s="110"/>
      <c r="CR68" s="110"/>
      <c r="CS68" s="110"/>
      <c r="CT68" s="110"/>
      <c r="CU68" s="110"/>
      <c r="CV68" s="110"/>
      <c r="CW68" s="110"/>
      <c r="CX68" s="110"/>
    </row>
    <row r="69" spans="7:102" ht="14.25" customHeight="1" x14ac:dyDescent="0.25">
      <c r="G69" s="294" t="s">
        <v>1681</v>
      </c>
      <c r="H69" s="295"/>
      <c r="I69" s="295"/>
      <c r="J69" s="295"/>
      <c r="K69" s="295"/>
      <c r="L69" s="295"/>
      <c r="M69" s="294"/>
      <c r="N69" s="295"/>
      <c r="O69" s="295"/>
      <c r="P69" s="295"/>
      <c r="Q69" s="294"/>
      <c r="R69" s="295"/>
      <c r="S69" s="295"/>
      <c r="T69" s="296"/>
      <c r="U69" s="294"/>
      <c r="V69" s="295"/>
      <c r="W69" s="295"/>
      <c r="X69" s="295"/>
      <c r="Y69" s="295"/>
      <c r="Z69" s="295"/>
      <c r="AA69" s="294"/>
      <c r="AB69" s="295"/>
      <c r="AC69" s="295"/>
      <c r="AD69" s="296"/>
      <c r="AE69" s="294"/>
      <c r="AF69" s="295"/>
      <c r="AG69" s="295"/>
      <c r="AH69" s="296"/>
      <c r="AL69" s="110"/>
      <c r="AM69" s="110"/>
      <c r="AN69" s="110"/>
      <c r="AO69" s="110"/>
      <c r="AP69" s="110"/>
      <c r="AQ69" s="110"/>
      <c r="AR69" s="110"/>
      <c r="AS69" s="110"/>
      <c r="AT69" s="110"/>
      <c r="AU69" s="110"/>
      <c r="AV69" s="110"/>
      <c r="AW69" s="110"/>
      <c r="AX69" s="110"/>
      <c r="AY69" s="110"/>
      <c r="AZ69" s="110"/>
      <c r="BA69" s="110"/>
      <c r="BB69" s="110"/>
      <c r="BC69" s="110"/>
      <c r="BD69" s="110"/>
      <c r="BE69" s="110"/>
      <c r="BF69" s="110"/>
      <c r="BG69" s="110"/>
      <c r="BH69" s="110"/>
      <c r="BI69" s="110"/>
      <c r="BJ69" s="110"/>
      <c r="BK69" s="110"/>
      <c r="BL69" s="110"/>
      <c r="BM69" s="110"/>
      <c r="BN69" s="110"/>
      <c r="BO69" s="110"/>
      <c r="BP69" s="110"/>
      <c r="BQ69" s="110"/>
      <c r="BR69" s="110"/>
      <c r="BS69" s="110"/>
      <c r="BT69" s="110"/>
      <c r="BU69" s="110"/>
      <c r="BV69" s="110"/>
      <c r="BW69" s="110"/>
      <c r="BX69" s="110"/>
      <c r="BY69" s="110"/>
      <c r="BZ69" s="110"/>
      <c r="CA69" s="110"/>
      <c r="CB69" s="110"/>
      <c r="CC69" s="110"/>
      <c r="CD69" s="110"/>
      <c r="CE69" s="110"/>
      <c r="CF69" s="110"/>
      <c r="CG69" s="110"/>
      <c r="CH69" s="110"/>
      <c r="CI69" s="110"/>
      <c r="CJ69" s="110"/>
      <c r="CK69" s="110"/>
      <c r="CL69" s="110"/>
      <c r="CM69" s="110"/>
      <c r="CN69" s="110"/>
      <c r="CO69" s="110"/>
      <c r="CP69" s="110"/>
      <c r="CQ69" s="110"/>
      <c r="CR69" s="110"/>
      <c r="CS69" s="110"/>
      <c r="CT69" s="110"/>
      <c r="CU69" s="110"/>
      <c r="CV69" s="110"/>
      <c r="CW69" s="110"/>
      <c r="CX69" s="110"/>
    </row>
    <row r="70" spans="7:102" ht="14.25" customHeight="1" x14ac:dyDescent="0.25">
      <c r="G70" s="294" t="s">
        <v>1681</v>
      </c>
      <c r="H70" s="295"/>
      <c r="I70" s="295"/>
      <c r="J70" s="295"/>
      <c r="K70" s="295"/>
      <c r="L70" s="295"/>
      <c r="M70" s="294"/>
      <c r="N70" s="295"/>
      <c r="O70" s="295"/>
      <c r="P70" s="295"/>
      <c r="Q70" s="294"/>
      <c r="R70" s="295"/>
      <c r="S70" s="295"/>
      <c r="T70" s="296"/>
      <c r="U70" s="294"/>
      <c r="V70" s="295"/>
      <c r="W70" s="295"/>
      <c r="X70" s="295"/>
      <c r="Y70" s="295"/>
      <c r="Z70" s="295"/>
      <c r="AA70" s="294"/>
      <c r="AB70" s="295"/>
      <c r="AC70" s="295"/>
      <c r="AD70" s="296"/>
      <c r="AE70" s="294"/>
      <c r="AF70" s="295"/>
      <c r="AG70" s="295"/>
      <c r="AH70" s="296"/>
      <c r="AL70" s="110"/>
      <c r="AM70" s="110"/>
      <c r="AN70" s="110"/>
      <c r="AO70" s="110"/>
      <c r="AP70" s="110"/>
      <c r="AQ70" s="110"/>
      <c r="AR70" s="110"/>
      <c r="AS70" s="110"/>
      <c r="AT70" s="110"/>
      <c r="AU70" s="110"/>
      <c r="AV70" s="110"/>
      <c r="AW70" s="110"/>
      <c r="AX70" s="110"/>
      <c r="AY70" s="110"/>
      <c r="AZ70" s="110"/>
      <c r="BA70" s="110"/>
      <c r="BB70" s="110"/>
      <c r="BC70" s="110"/>
      <c r="BD70" s="110"/>
      <c r="BE70" s="110"/>
      <c r="BF70" s="110"/>
      <c r="BG70" s="110"/>
      <c r="BH70" s="110"/>
      <c r="BI70" s="110"/>
      <c r="BJ70" s="110"/>
      <c r="BK70" s="110"/>
      <c r="BL70" s="110"/>
      <c r="BM70" s="110"/>
      <c r="BN70" s="110"/>
      <c r="BO70" s="110"/>
      <c r="BP70" s="110"/>
      <c r="BQ70" s="110"/>
      <c r="BR70" s="110"/>
      <c r="BS70" s="110"/>
      <c r="BT70" s="110"/>
      <c r="BU70" s="110"/>
      <c r="BV70" s="110"/>
      <c r="BW70" s="110"/>
      <c r="BX70" s="110"/>
      <c r="BY70" s="110"/>
      <c r="BZ70" s="110"/>
      <c r="CA70" s="110"/>
      <c r="CB70" s="110"/>
      <c r="CC70" s="110"/>
      <c r="CD70" s="110"/>
      <c r="CE70" s="110"/>
      <c r="CF70" s="110"/>
      <c r="CG70" s="110"/>
      <c r="CH70" s="110"/>
      <c r="CI70" s="110"/>
      <c r="CJ70" s="110"/>
      <c r="CK70" s="110"/>
      <c r="CL70" s="110"/>
      <c r="CM70" s="110"/>
      <c r="CN70" s="110"/>
      <c r="CO70" s="110"/>
      <c r="CP70" s="110"/>
      <c r="CQ70" s="110"/>
      <c r="CR70" s="110"/>
      <c r="CS70" s="110"/>
      <c r="CT70" s="110"/>
      <c r="CU70" s="110"/>
      <c r="CV70" s="110"/>
      <c r="CW70" s="110"/>
      <c r="CX70" s="110"/>
    </row>
    <row r="71" spans="7:102" ht="14.25" customHeight="1" x14ac:dyDescent="0.25">
      <c r="G71" s="294" t="s">
        <v>1681</v>
      </c>
      <c r="H71" s="295"/>
      <c r="I71" s="295"/>
      <c r="J71" s="295"/>
      <c r="K71" s="295"/>
      <c r="L71" s="295"/>
      <c r="M71" s="294"/>
      <c r="N71" s="295"/>
      <c r="O71" s="295"/>
      <c r="P71" s="295"/>
      <c r="Q71" s="294"/>
      <c r="R71" s="295"/>
      <c r="S71" s="295"/>
      <c r="T71" s="296"/>
      <c r="U71" s="294"/>
      <c r="V71" s="295"/>
      <c r="W71" s="295"/>
      <c r="X71" s="295"/>
      <c r="Y71" s="295"/>
      <c r="Z71" s="295"/>
      <c r="AA71" s="294"/>
      <c r="AB71" s="295"/>
      <c r="AC71" s="295"/>
      <c r="AD71" s="296"/>
      <c r="AE71" s="294"/>
      <c r="AF71" s="295"/>
      <c r="AG71" s="295"/>
      <c r="AH71" s="296"/>
      <c r="AI71" s="110"/>
      <c r="AJ71" s="110"/>
      <c r="AK71" s="110"/>
      <c r="AL71" s="110"/>
      <c r="AM71" s="110"/>
      <c r="AN71" s="110"/>
      <c r="AO71" s="110"/>
      <c r="AP71" s="110"/>
      <c r="AQ71" s="110"/>
      <c r="AR71" s="110"/>
      <c r="AS71" s="110"/>
      <c r="AT71" s="110"/>
      <c r="AU71" s="110"/>
      <c r="AV71" s="110"/>
      <c r="AW71" s="110"/>
      <c r="AX71" s="110"/>
      <c r="AY71" s="110"/>
      <c r="AZ71" s="110"/>
      <c r="BA71" s="110"/>
      <c r="BB71" s="110"/>
      <c r="BC71" s="110"/>
      <c r="BD71" s="110"/>
      <c r="BE71" s="110"/>
      <c r="BF71" s="110"/>
      <c r="BG71" s="110"/>
      <c r="BH71" s="110"/>
      <c r="BI71" s="110"/>
      <c r="BJ71" s="110"/>
      <c r="BK71" s="110"/>
      <c r="BL71" s="110"/>
      <c r="BM71" s="110"/>
      <c r="BN71" s="110"/>
      <c r="BO71" s="110"/>
      <c r="BP71" s="110"/>
      <c r="BQ71" s="110"/>
      <c r="BR71" s="110"/>
      <c r="BS71" s="110"/>
      <c r="BT71" s="110"/>
      <c r="BU71" s="110"/>
      <c r="BV71" s="110"/>
      <c r="BW71" s="110"/>
      <c r="BX71" s="110"/>
      <c r="BY71" s="110"/>
      <c r="BZ71" s="110"/>
      <c r="CA71" s="110"/>
      <c r="CB71" s="110"/>
      <c r="CC71" s="110"/>
      <c r="CD71" s="110"/>
      <c r="CE71" s="110"/>
      <c r="CF71" s="110"/>
      <c r="CG71" s="110"/>
      <c r="CH71" s="110"/>
      <c r="CI71" s="110"/>
      <c r="CJ71" s="110"/>
      <c r="CK71" s="110"/>
      <c r="CL71" s="110"/>
      <c r="CM71" s="110"/>
      <c r="CN71" s="110"/>
      <c r="CO71" s="110"/>
      <c r="CP71" s="110"/>
      <c r="CQ71" s="110"/>
      <c r="CR71" s="110"/>
      <c r="CS71" s="110"/>
      <c r="CT71" s="110"/>
      <c r="CU71" s="110"/>
      <c r="CV71" s="110"/>
      <c r="CW71" s="110"/>
      <c r="CX71" s="110"/>
    </row>
    <row r="72" spans="7:102" ht="14.25" customHeight="1" x14ac:dyDescent="0.25">
      <c r="G72" s="294" t="s">
        <v>1681</v>
      </c>
      <c r="H72" s="295"/>
      <c r="I72" s="295"/>
      <c r="J72" s="295"/>
      <c r="K72" s="295"/>
      <c r="L72" s="295"/>
      <c r="M72" s="294"/>
      <c r="N72" s="295"/>
      <c r="O72" s="295"/>
      <c r="P72" s="295"/>
      <c r="Q72" s="294"/>
      <c r="R72" s="295"/>
      <c r="S72" s="295"/>
      <c r="T72" s="296"/>
      <c r="U72" s="294"/>
      <c r="V72" s="295"/>
      <c r="W72" s="295"/>
      <c r="X72" s="295"/>
      <c r="Y72" s="295"/>
      <c r="Z72" s="295"/>
      <c r="AA72" s="294"/>
      <c r="AB72" s="295"/>
      <c r="AC72" s="295"/>
      <c r="AD72" s="296"/>
      <c r="AE72" s="294"/>
      <c r="AF72" s="295"/>
      <c r="AG72" s="295"/>
      <c r="AH72" s="296"/>
      <c r="AI72" s="110"/>
      <c r="AJ72" s="110"/>
      <c r="AK72" s="110"/>
      <c r="AL72" s="110"/>
      <c r="AM72" s="110"/>
      <c r="AN72" s="110"/>
      <c r="AO72" s="110"/>
      <c r="AP72" s="110"/>
      <c r="AQ72" s="110"/>
      <c r="AR72" s="110"/>
      <c r="AS72" s="110"/>
      <c r="AT72" s="110"/>
      <c r="AU72" s="110"/>
      <c r="AV72" s="110"/>
      <c r="AW72" s="110"/>
      <c r="AX72" s="110"/>
      <c r="AY72" s="110"/>
      <c r="AZ72" s="110"/>
      <c r="BA72" s="110"/>
      <c r="BB72" s="110"/>
      <c r="BC72" s="110"/>
      <c r="BD72" s="110"/>
      <c r="BE72" s="110"/>
      <c r="BF72" s="110"/>
      <c r="BG72" s="110"/>
      <c r="BH72" s="110"/>
      <c r="BI72" s="110"/>
      <c r="BJ72" s="110"/>
      <c r="BK72" s="110"/>
      <c r="BL72" s="110"/>
      <c r="BM72" s="110"/>
      <c r="BN72" s="110"/>
      <c r="BO72" s="110"/>
      <c r="BP72" s="110"/>
      <c r="BQ72" s="110"/>
      <c r="BR72" s="110"/>
      <c r="BS72" s="110"/>
      <c r="BT72" s="110"/>
      <c r="BU72" s="110"/>
      <c r="BV72" s="110"/>
      <c r="BW72" s="110"/>
      <c r="BX72" s="110"/>
      <c r="BY72" s="110"/>
      <c r="BZ72" s="110"/>
      <c r="CA72" s="110"/>
      <c r="CB72" s="110"/>
      <c r="CC72" s="110"/>
      <c r="CD72" s="110"/>
      <c r="CE72" s="110"/>
      <c r="CF72" s="110"/>
      <c r="CG72" s="110"/>
      <c r="CH72" s="110"/>
      <c r="CI72" s="110"/>
      <c r="CJ72" s="110"/>
      <c r="CK72" s="110"/>
      <c r="CL72" s="110"/>
      <c r="CM72" s="110"/>
      <c r="CN72" s="110"/>
      <c r="CO72" s="110"/>
      <c r="CP72" s="110"/>
      <c r="CQ72" s="110"/>
      <c r="CR72" s="110"/>
      <c r="CS72" s="110"/>
      <c r="CT72" s="110"/>
      <c r="CU72" s="110"/>
      <c r="CV72" s="110"/>
      <c r="CW72" s="110"/>
      <c r="CX72" s="110"/>
    </row>
    <row r="73" spans="7:102" ht="14.25" customHeight="1" x14ac:dyDescent="0.25">
      <c r="G73" s="294" t="s">
        <v>1681</v>
      </c>
      <c r="H73" s="295"/>
      <c r="I73" s="295"/>
      <c r="J73" s="295"/>
      <c r="K73" s="295"/>
      <c r="L73" s="295"/>
      <c r="M73" s="294"/>
      <c r="N73" s="295"/>
      <c r="O73" s="295"/>
      <c r="P73" s="295"/>
      <c r="Q73" s="294"/>
      <c r="R73" s="295"/>
      <c r="S73" s="295"/>
      <c r="T73" s="296"/>
      <c r="U73" s="294"/>
      <c r="V73" s="295"/>
      <c r="W73" s="295"/>
      <c r="X73" s="295"/>
      <c r="Y73" s="295"/>
      <c r="Z73" s="295"/>
      <c r="AA73" s="294"/>
      <c r="AB73" s="295"/>
      <c r="AC73" s="295"/>
      <c r="AD73" s="296"/>
      <c r="AE73" s="294"/>
      <c r="AF73" s="295"/>
      <c r="AG73" s="295"/>
      <c r="AH73" s="296"/>
      <c r="AI73" s="110"/>
      <c r="AJ73" s="110"/>
      <c r="AK73" s="110"/>
      <c r="AL73" s="110"/>
      <c r="AM73" s="110"/>
      <c r="AN73" s="110"/>
      <c r="AO73" s="110"/>
      <c r="AP73" s="110"/>
      <c r="AQ73" s="110"/>
      <c r="AR73" s="110"/>
      <c r="AS73" s="110"/>
      <c r="AT73" s="110"/>
      <c r="AU73" s="110"/>
      <c r="AV73" s="110"/>
      <c r="AW73" s="110"/>
      <c r="AX73" s="110"/>
      <c r="AY73" s="110"/>
      <c r="AZ73" s="110"/>
      <c r="BA73" s="110"/>
      <c r="BB73" s="110"/>
      <c r="BC73" s="110"/>
      <c r="BD73" s="110"/>
      <c r="BE73" s="110"/>
      <c r="BF73" s="110"/>
      <c r="BG73" s="110"/>
      <c r="BH73" s="110"/>
      <c r="BI73" s="110"/>
      <c r="BJ73" s="110"/>
      <c r="BK73" s="110"/>
      <c r="BL73" s="110"/>
      <c r="BM73" s="110"/>
      <c r="BN73" s="110"/>
      <c r="BO73" s="110"/>
      <c r="BP73" s="110"/>
      <c r="BQ73" s="110"/>
      <c r="BR73" s="110"/>
      <c r="BS73" s="110"/>
      <c r="BT73" s="110"/>
      <c r="BU73" s="110"/>
      <c r="BV73" s="110"/>
      <c r="BW73" s="110"/>
      <c r="BX73" s="110"/>
      <c r="BY73" s="110"/>
      <c r="BZ73" s="110"/>
      <c r="CA73" s="110"/>
      <c r="CB73" s="110"/>
      <c r="CC73" s="110"/>
      <c r="CD73" s="110"/>
      <c r="CE73" s="110"/>
      <c r="CF73" s="110"/>
      <c r="CG73" s="110"/>
      <c r="CH73" s="110"/>
      <c r="CI73" s="110"/>
      <c r="CJ73" s="110"/>
      <c r="CK73" s="110"/>
      <c r="CL73" s="110"/>
      <c r="CM73" s="110"/>
      <c r="CN73" s="110"/>
      <c r="CO73" s="110"/>
      <c r="CP73" s="110"/>
      <c r="CQ73" s="110"/>
      <c r="CR73" s="110"/>
      <c r="CS73" s="110"/>
      <c r="CT73" s="110"/>
      <c r="CU73" s="110"/>
      <c r="CV73" s="110"/>
      <c r="CW73" s="110"/>
      <c r="CX73" s="110"/>
    </row>
    <row r="74" spans="7:102" ht="14.25" customHeight="1" x14ac:dyDescent="0.25">
      <c r="G74" s="294" t="s">
        <v>1681</v>
      </c>
      <c r="H74" s="295"/>
      <c r="I74" s="295"/>
      <c r="J74" s="295"/>
      <c r="K74" s="295"/>
      <c r="L74" s="295"/>
      <c r="M74" s="294"/>
      <c r="N74" s="295"/>
      <c r="O74" s="295"/>
      <c r="P74" s="295"/>
      <c r="Q74" s="294"/>
      <c r="R74" s="295"/>
      <c r="S74" s="295"/>
      <c r="T74" s="296"/>
      <c r="U74" s="294"/>
      <c r="V74" s="295"/>
      <c r="W74" s="295"/>
      <c r="X74" s="295"/>
      <c r="Y74" s="295"/>
      <c r="Z74" s="295"/>
      <c r="AA74" s="294"/>
      <c r="AB74" s="295"/>
      <c r="AC74" s="295"/>
      <c r="AD74" s="296"/>
      <c r="AE74" s="294"/>
      <c r="AF74" s="295"/>
      <c r="AG74" s="295"/>
      <c r="AH74" s="296"/>
      <c r="AI74" s="110"/>
      <c r="AJ74" s="110"/>
      <c r="AK74" s="110"/>
      <c r="AL74" s="110"/>
      <c r="AM74" s="110"/>
      <c r="AN74" s="110"/>
      <c r="AO74" s="110"/>
      <c r="AP74" s="110"/>
      <c r="AQ74" s="110"/>
      <c r="AR74" s="110"/>
      <c r="AS74" s="110"/>
      <c r="AT74" s="110"/>
      <c r="AU74" s="110"/>
      <c r="AV74" s="110"/>
      <c r="AW74" s="110"/>
      <c r="AX74" s="110"/>
      <c r="AY74" s="110"/>
      <c r="AZ74" s="110"/>
      <c r="BA74" s="110"/>
      <c r="BB74" s="110"/>
      <c r="BC74" s="110"/>
      <c r="BD74" s="110"/>
      <c r="BE74" s="110"/>
      <c r="BF74" s="110"/>
      <c r="BG74" s="110"/>
      <c r="BH74" s="110"/>
      <c r="BI74" s="110"/>
      <c r="BJ74" s="110"/>
      <c r="BK74" s="110"/>
      <c r="BL74" s="110"/>
      <c r="BM74" s="110"/>
      <c r="BN74" s="110"/>
      <c r="BO74" s="110"/>
      <c r="BP74" s="110"/>
      <c r="BQ74" s="110"/>
      <c r="BR74" s="110"/>
      <c r="BS74" s="110"/>
      <c r="BT74" s="110"/>
      <c r="BU74" s="110"/>
      <c r="BV74" s="110"/>
      <c r="BW74" s="110"/>
      <c r="BX74" s="110"/>
      <c r="BY74" s="110"/>
      <c r="BZ74" s="110"/>
      <c r="CA74" s="110"/>
      <c r="CB74" s="110"/>
      <c r="CC74" s="110"/>
      <c r="CD74" s="110"/>
      <c r="CE74" s="110"/>
      <c r="CF74" s="110"/>
      <c r="CG74" s="110"/>
      <c r="CH74" s="110"/>
      <c r="CI74" s="110"/>
      <c r="CJ74" s="110"/>
      <c r="CK74" s="110"/>
      <c r="CL74" s="110"/>
      <c r="CM74" s="110"/>
      <c r="CN74" s="110"/>
      <c r="CO74" s="110"/>
      <c r="CP74" s="110"/>
      <c r="CQ74" s="110"/>
      <c r="CR74" s="110"/>
      <c r="CS74" s="110"/>
      <c r="CT74" s="110"/>
      <c r="CU74" s="110"/>
      <c r="CV74" s="110"/>
      <c r="CW74" s="110"/>
      <c r="CX74" s="110"/>
    </row>
    <row r="75" spans="7:102" ht="14.25" customHeight="1" x14ac:dyDescent="0.25">
      <c r="G75" s="294" t="s">
        <v>1681</v>
      </c>
      <c r="H75" s="295"/>
      <c r="I75" s="295"/>
      <c r="J75" s="295"/>
      <c r="K75" s="295"/>
      <c r="L75" s="295"/>
      <c r="M75" s="294"/>
      <c r="N75" s="295"/>
      <c r="O75" s="295"/>
      <c r="P75" s="295"/>
      <c r="Q75" s="294"/>
      <c r="R75" s="295"/>
      <c r="S75" s="295"/>
      <c r="T75" s="296"/>
      <c r="U75" s="294"/>
      <c r="V75" s="295"/>
      <c r="W75" s="295"/>
      <c r="X75" s="295"/>
      <c r="Y75" s="295"/>
      <c r="Z75" s="295"/>
      <c r="AA75" s="294"/>
      <c r="AB75" s="295"/>
      <c r="AC75" s="295"/>
      <c r="AD75" s="296"/>
      <c r="AE75" s="294"/>
      <c r="AF75" s="295"/>
      <c r="AG75" s="295"/>
      <c r="AH75" s="296"/>
      <c r="AI75" s="110"/>
      <c r="AJ75" s="110"/>
      <c r="AK75" s="110"/>
      <c r="AL75" s="110"/>
      <c r="AM75" s="110"/>
      <c r="AN75" s="110"/>
      <c r="AO75" s="110"/>
      <c r="AP75" s="110"/>
      <c r="AQ75" s="110"/>
      <c r="AR75" s="110"/>
      <c r="AS75" s="110"/>
      <c r="AT75" s="110"/>
      <c r="AU75" s="110"/>
      <c r="AV75" s="110"/>
      <c r="AW75" s="110"/>
      <c r="AX75" s="110"/>
      <c r="AY75" s="110"/>
      <c r="AZ75" s="110"/>
      <c r="BA75" s="110"/>
      <c r="BB75" s="110"/>
      <c r="BC75" s="110"/>
      <c r="BD75" s="110"/>
      <c r="BE75" s="110"/>
      <c r="BF75" s="110"/>
      <c r="BG75" s="110"/>
      <c r="BH75" s="110"/>
      <c r="BI75" s="110"/>
      <c r="BJ75" s="110"/>
      <c r="BK75" s="110"/>
      <c r="BL75" s="110"/>
      <c r="BM75" s="110"/>
      <c r="BN75" s="110"/>
      <c r="BO75" s="110"/>
      <c r="BP75" s="110"/>
      <c r="BQ75" s="110"/>
      <c r="BR75" s="110"/>
      <c r="BS75" s="110"/>
      <c r="BT75" s="110"/>
      <c r="BU75" s="110"/>
      <c r="BV75" s="110"/>
      <c r="BW75" s="110"/>
      <c r="BX75" s="110"/>
      <c r="BY75" s="110"/>
      <c r="BZ75" s="110"/>
      <c r="CA75" s="110"/>
      <c r="CB75" s="110"/>
      <c r="CC75" s="110"/>
      <c r="CD75" s="110"/>
      <c r="CE75" s="110"/>
      <c r="CF75" s="110"/>
      <c r="CG75" s="110"/>
      <c r="CH75" s="110"/>
      <c r="CI75" s="110"/>
      <c r="CJ75" s="110"/>
      <c r="CK75" s="110"/>
      <c r="CL75" s="110"/>
      <c r="CM75" s="110"/>
      <c r="CN75" s="110"/>
      <c r="CO75" s="110"/>
      <c r="CP75" s="110"/>
      <c r="CQ75" s="110"/>
      <c r="CR75" s="110"/>
      <c r="CS75" s="110"/>
      <c r="CT75" s="110"/>
      <c r="CU75" s="110"/>
      <c r="CV75" s="110"/>
      <c r="CW75" s="110"/>
      <c r="CX75" s="110"/>
    </row>
    <row r="76" spans="7:102" ht="14.25" customHeight="1" x14ac:dyDescent="0.25">
      <c r="G76" s="294" t="s">
        <v>1681</v>
      </c>
      <c r="H76" s="295"/>
      <c r="I76" s="295"/>
      <c r="J76" s="295"/>
      <c r="K76" s="295"/>
      <c r="L76" s="295"/>
      <c r="M76" s="294"/>
      <c r="N76" s="295"/>
      <c r="O76" s="295"/>
      <c r="P76" s="295"/>
      <c r="Q76" s="294"/>
      <c r="R76" s="295"/>
      <c r="S76" s="295"/>
      <c r="T76" s="296"/>
      <c r="U76" s="294"/>
      <c r="V76" s="295"/>
      <c r="W76" s="295"/>
      <c r="X76" s="295"/>
      <c r="Y76" s="295"/>
      <c r="Z76" s="295"/>
      <c r="AA76" s="294"/>
      <c r="AB76" s="295"/>
      <c r="AC76" s="295"/>
      <c r="AD76" s="296"/>
      <c r="AE76" s="294"/>
      <c r="AF76" s="295"/>
      <c r="AG76" s="295"/>
      <c r="AH76" s="296"/>
      <c r="AI76" s="110"/>
      <c r="AJ76" s="110"/>
      <c r="AK76" s="110"/>
      <c r="AL76" s="110"/>
      <c r="AM76" s="110"/>
      <c r="AN76" s="110"/>
      <c r="AO76" s="110"/>
      <c r="AP76" s="110"/>
      <c r="AQ76" s="110"/>
      <c r="AR76" s="110"/>
      <c r="AS76" s="110"/>
      <c r="AT76" s="110"/>
      <c r="AU76" s="110"/>
      <c r="AV76" s="110"/>
      <c r="AW76" s="110"/>
      <c r="AX76" s="110"/>
      <c r="AY76" s="110"/>
      <c r="AZ76" s="110"/>
      <c r="BA76" s="110"/>
      <c r="BB76" s="110"/>
      <c r="BC76" s="110"/>
      <c r="BD76" s="110"/>
      <c r="BE76" s="110"/>
      <c r="BF76" s="110"/>
      <c r="BG76" s="110"/>
      <c r="BH76" s="110"/>
      <c r="BI76" s="110"/>
      <c r="BJ76" s="110"/>
      <c r="BK76" s="110"/>
      <c r="BL76" s="110"/>
      <c r="BM76" s="110"/>
      <c r="BN76" s="110"/>
      <c r="BO76" s="110"/>
      <c r="BP76" s="110"/>
      <c r="BQ76" s="110"/>
      <c r="BR76" s="110"/>
      <c r="BS76" s="110"/>
      <c r="BT76" s="110"/>
      <c r="BU76" s="110"/>
      <c r="BV76" s="110"/>
      <c r="BW76" s="110"/>
      <c r="BX76" s="110"/>
      <c r="BY76" s="110"/>
      <c r="BZ76" s="110"/>
      <c r="CA76" s="110"/>
      <c r="CB76" s="110"/>
      <c r="CC76" s="110"/>
      <c r="CD76" s="110"/>
      <c r="CE76" s="110"/>
      <c r="CF76" s="110"/>
      <c r="CG76" s="110"/>
      <c r="CH76" s="110"/>
      <c r="CI76" s="110"/>
      <c r="CJ76" s="110"/>
      <c r="CK76" s="110"/>
      <c r="CL76" s="110"/>
      <c r="CM76" s="110"/>
      <c r="CN76" s="110"/>
      <c r="CO76" s="110"/>
      <c r="CP76" s="110"/>
      <c r="CQ76" s="110"/>
      <c r="CR76" s="110"/>
      <c r="CS76" s="110"/>
      <c r="CT76" s="110"/>
      <c r="CU76" s="110"/>
      <c r="CV76" s="110"/>
      <c r="CW76" s="110"/>
      <c r="CX76" s="110"/>
    </row>
    <row r="77" spans="7:102" ht="14.25" customHeight="1" x14ac:dyDescent="0.25">
      <c r="G77" s="294" t="s">
        <v>1681</v>
      </c>
      <c r="H77" s="295"/>
      <c r="I77" s="295"/>
      <c r="J77" s="295"/>
      <c r="K77" s="295"/>
      <c r="L77" s="295"/>
      <c r="M77" s="294"/>
      <c r="N77" s="295"/>
      <c r="O77" s="295"/>
      <c r="P77" s="295"/>
      <c r="Q77" s="294"/>
      <c r="R77" s="295"/>
      <c r="S77" s="295"/>
      <c r="T77" s="296"/>
      <c r="U77" s="294"/>
      <c r="V77" s="295"/>
      <c r="W77" s="295"/>
      <c r="X77" s="295"/>
      <c r="Y77" s="295"/>
      <c r="Z77" s="295"/>
      <c r="AA77" s="294"/>
      <c r="AB77" s="295"/>
      <c r="AC77" s="295"/>
      <c r="AD77" s="296"/>
      <c r="AE77" s="294"/>
      <c r="AF77" s="295"/>
      <c r="AG77" s="295"/>
      <c r="AH77" s="296"/>
      <c r="AI77" s="110"/>
      <c r="AJ77" s="110"/>
      <c r="AK77" s="110"/>
      <c r="AL77" s="110"/>
      <c r="AM77" s="110"/>
      <c r="AN77" s="110"/>
      <c r="AO77" s="110"/>
      <c r="AP77" s="110"/>
      <c r="AQ77" s="110"/>
      <c r="AR77" s="110"/>
      <c r="AS77" s="110"/>
      <c r="AT77" s="110"/>
      <c r="AU77" s="110"/>
      <c r="AV77" s="110"/>
      <c r="AW77" s="110"/>
      <c r="AX77" s="110"/>
      <c r="AY77" s="110"/>
      <c r="AZ77" s="110"/>
      <c r="BA77" s="110"/>
      <c r="BB77" s="110"/>
      <c r="BC77" s="110"/>
      <c r="BD77" s="110"/>
      <c r="BE77" s="110"/>
      <c r="BF77" s="110"/>
      <c r="BG77" s="110"/>
      <c r="BH77" s="110"/>
      <c r="BI77" s="110"/>
      <c r="BJ77" s="110"/>
      <c r="BK77" s="110"/>
      <c r="BL77" s="110"/>
      <c r="BM77" s="110"/>
      <c r="BN77" s="110"/>
      <c r="BO77" s="110"/>
      <c r="BP77" s="110"/>
      <c r="BQ77" s="110"/>
      <c r="BR77" s="110"/>
      <c r="BS77" s="110"/>
      <c r="BT77" s="110"/>
      <c r="BU77" s="110"/>
      <c r="BV77" s="110"/>
      <c r="BW77" s="110"/>
      <c r="BX77" s="110"/>
      <c r="BY77" s="110"/>
      <c r="BZ77" s="110"/>
      <c r="CA77" s="110"/>
      <c r="CB77" s="110"/>
      <c r="CC77" s="110"/>
      <c r="CD77" s="110"/>
      <c r="CE77" s="110"/>
      <c r="CF77" s="110"/>
      <c r="CG77" s="110"/>
      <c r="CH77" s="110"/>
      <c r="CI77" s="110"/>
      <c r="CJ77" s="110"/>
      <c r="CK77" s="110"/>
      <c r="CL77" s="110"/>
      <c r="CM77" s="110"/>
      <c r="CN77" s="110"/>
      <c r="CO77" s="110"/>
      <c r="CP77" s="110"/>
      <c r="CQ77" s="110"/>
      <c r="CR77" s="110"/>
      <c r="CS77" s="110"/>
      <c r="CT77" s="110"/>
      <c r="CU77" s="110"/>
      <c r="CV77" s="110"/>
      <c r="CW77" s="110"/>
      <c r="CX77" s="110"/>
    </row>
    <row r="78" spans="7:102" ht="14.25" customHeight="1" x14ac:dyDescent="0.25">
      <c r="G78" s="294" t="s">
        <v>1681</v>
      </c>
      <c r="H78" s="295"/>
      <c r="I78" s="295"/>
      <c r="J78" s="295"/>
      <c r="K78" s="295"/>
      <c r="L78" s="295"/>
      <c r="M78" s="294"/>
      <c r="N78" s="295"/>
      <c r="O78" s="295"/>
      <c r="P78" s="295"/>
      <c r="Q78" s="294"/>
      <c r="R78" s="295"/>
      <c r="S78" s="295"/>
      <c r="T78" s="296"/>
      <c r="U78" s="294"/>
      <c r="V78" s="295"/>
      <c r="W78" s="295"/>
      <c r="X78" s="295"/>
      <c r="Y78" s="295"/>
      <c r="Z78" s="295"/>
      <c r="AA78" s="294"/>
      <c r="AB78" s="295"/>
      <c r="AC78" s="295"/>
      <c r="AD78" s="296"/>
      <c r="AE78" s="294"/>
      <c r="AF78" s="295"/>
      <c r="AG78" s="295"/>
      <c r="AH78" s="296"/>
      <c r="AI78" s="110"/>
      <c r="AJ78" s="110"/>
      <c r="AK78" s="110"/>
      <c r="AL78" s="110"/>
      <c r="AM78" s="110"/>
      <c r="AN78" s="110"/>
      <c r="AO78" s="110"/>
      <c r="AP78" s="110"/>
      <c r="AQ78" s="110"/>
      <c r="AR78" s="110"/>
      <c r="AS78" s="110"/>
      <c r="AT78" s="110"/>
      <c r="AU78" s="110"/>
      <c r="AV78" s="110"/>
      <c r="AW78" s="110"/>
      <c r="AX78" s="110"/>
      <c r="AY78" s="110"/>
      <c r="AZ78" s="110"/>
      <c r="BA78" s="110"/>
      <c r="BB78" s="110"/>
      <c r="BC78" s="110"/>
      <c r="BD78" s="110"/>
      <c r="BE78" s="110"/>
      <c r="BF78" s="110"/>
      <c r="BG78" s="110"/>
      <c r="BH78" s="110"/>
      <c r="BI78" s="110"/>
      <c r="BJ78" s="110"/>
      <c r="BK78" s="110"/>
      <c r="BL78" s="110"/>
      <c r="BM78" s="110"/>
      <c r="BN78" s="110"/>
      <c r="BO78" s="110"/>
      <c r="BP78" s="110"/>
      <c r="BQ78" s="110"/>
      <c r="BR78" s="110"/>
      <c r="BS78" s="110"/>
      <c r="BT78" s="110"/>
      <c r="BU78" s="110"/>
      <c r="BV78" s="110"/>
      <c r="BW78" s="110"/>
      <c r="BX78" s="110"/>
      <c r="BY78" s="110"/>
      <c r="BZ78" s="110"/>
      <c r="CA78" s="110"/>
      <c r="CB78" s="110"/>
      <c r="CC78" s="110"/>
      <c r="CD78" s="110"/>
      <c r="CE78" s="110"/>
      <c r="CF78" s="110"/>
      <c r="CG78" s="110"/>
      <c r="CH78" s="110"/>
      <c r="CI78" s="110"/>
      <c r="CJ78" s="110"/>
      <c r="CK78" s="110"/>
      <c r="CL78" s="110"/>
      <c r="CM78" s="110"/>
      <c r="CN78" s="110"/>
      <c r="CO78" s="110"/>
      <c r="CP78" s="110"/>
      <c r="CQ78" s="110"/>
      <c r="CR78" s="110"/>
      <c r="CS78" s="110"/>
      <c r="CT78" s="110"/>
      <c r="CU78" s="110"/>
      <c r="CV78" s="110"/>
      <c r="CW78" s="110"/>
      <c r="CX78" s="110"/>
    </row>
    <row r="79" spans="7:102" ht="14.25" customHeight="1" x14ac:dyDescent="0.25">
      <c r="G79" s="187"/>
      <c r="H79" s="188"/>
      <c r="I79" s="188"/>
      <c r="J79" s="188"/>
      <c r="K79" s="188"/>
      <c r="L79" s="188"/>
      <c r="M79" s="187"/>
      <c r="N79" s="188"/>
      <c r="O79" s="188"/>
      <c r="P79" s="188"/>
      <c r="Q79" s="187"/>
      <c r="R79" s="188"/>
      <c r="S79" s="188"/>
      <c r="T79" s="191"/>
      <c r="U79" s="187"/>
      <c r="V79" s="188"/>
      <c r="W79" s="188"/>
      <c r="X79" s="188"/>
      <c r="Y79" s="188"/>
      <c r="Z79" s="188"/>
      <c r="AA79" s="187"/>
      <c r="AB79" s="188"/>
      <c r="AC79" s="188"/>
      <c r="AD79" s="191"/>
      <c r="AE79" s="187"/>
      <c r="AF79" s="188"/>
      <c r="AG79" s="188"/>
      <c r="AH79" s="191"/>
      <c r="AI79" s="110"/>
      <c r="AJ79" s="110"/>
      <c r="AK79" s="110"/>
      <c r="AL79" s="110"/>
      <c r="AM79" s="110"/>
      <c r="AN79" s="110"/>
      <c r="AO79" s="110"/>
      <c r="AP79" s="110"/>
      <c r="AQ79" s="110"/>
      <c r="AR79" s="110"/>
      <c r="AS79" s="110"/>
      <c r="AT79" s="110"/>
      <c r="AU79" s="110"/>
      <c r="AV79" s="110"/>
      <c r="AW79" s="110"/>
      <c r="AX79" s="110"/>
      <c r="AY79" s="110"/>
      <c r="AZ79" s="110"/>
      <c r="BA79" s="110"/>
      <c r="BB79" s="110"/>
      <c r="BC79" s="110"/>
      <c r="BD79" s="110"/>
      <c r="BE79" s="110"/>
      <c r="BF79" s="110"/>
      <c r="BG79" s="110"/>
      <c r="BH79" s="110"/>
      <c r="BI79" s="110"/>
      <c r="BJ79" s="110"/>
      <c r="BK79" s="110"/>
      <c r="BL79" s="110"/>
      <c r="BM79" s="110"/>
      <c r="BN79" s="110"/>
      <c r="BO79" s="110"/>
      <c r="BP79" s="110"/>
      <c r="BQ79" s="110"/>
      <c r="BR79" s="110"/>
      <c r="BS79" s="110"/>
      <c r="BT79" s="110"/>
      <c r="BU79" s="110"/>
      <c r="BV79" s="110"/>
      <c r="BW79" s="110"/>
      <c r="BX79" s="110"/>
      <c r="BY79" s="110"/>
      <c r="BZ79" s="110"/>
      <c r="CA79" s="110"/>
      <c r="CB79" s="110"/>
      <c r="CC79" s="110"/>
      <c r="CD79" s="110"/>
      <c r="CE79" s="110"/>
      <c r="CF79" s="110"/>
      <c r="CG79" s="110"/>
      <c r="CH79" s="110"/>
      <c r="CI79" s="110"/>
      <c r="CJ79" s="110"/>
      <c r="CK79" s="110"/>
      <c r="CL79" s="110"/>
      <c r="CM79" s="110"/>
      <c r="CN79" s="110"/>
      <c r="CO79" s="110"/>
      <c r="CP79" s="110"/>
      <c r="CQ79" s="110"/>
      <c r="CR79" s="110"/>
      <c r="CS79" s="110"/>
      <c r="CT79" s="110"/>
      <c r="CU79" s="110"/>
      <c r="CV79" s="110"/>
      <c r="CW79" s="110"/>
      <c r="CX79" s="110"/>
    </row>
    <row r="80" spans="7:102" ht="14.25" customHeight="1" x14ac:dyDescent="0.25">
      <c r="G80" s="110"/>
      <c r="H80" s="110"/>
      <c r="I80" s="110"/>
      <c r="J80" s="110"/>
      <c r="K80" s="110"/>
      <c r="L80" s="110"/>
      <c r="M80" s="110"/>
      <c r="N80" s="110"/>
      <c r="O80" s="110"/>
      <c r="P80" s="110"/>
      <c r="Q80" s="110"/>
      <c r="R80" s="110"/>
      <c r="S80" s="110"/>
      <c r="T80" s="110"/>
      <c r="U80" s="110"/>
      <c r="V80" s="110"/>
      <c r="W80" s="110"/>
      <c r="X80" s="110"/>
      <c r="Y80" s="110"/>
      <c r="Z80" s="110"/>
      <c r="AA80" s="110"/>
      <c r="AB80" s="110"/>
      <c r="AC80" s="110"/>
      <c r="AD80" s="110"/>
      <c r="AE80" s="110"/>
      <c r="AF80" s="110"/>
      <c r="AG80" s="110"/>
      <c r="AH80" s="110"/>
      <c r="AI80" s="110"/>
      <c r="AJ80" s="110"/>
      <c r="AK80" s="110"/>
      <c r="AL80" s="110"/>
      <c r="AM80" s="110"/>
      <c r="AN80" s="110"/>
      <c r="AO80" s="110"/>
      <c r="AP80" s="110"/>
      <c r="AQ80" s="110"/>
      <c r="AR80" s="110"/>
      <c r="AS80" s="110"/>
      <c r="AT80" s="110"/>
      <c r="AU80" s="110"/>
      <c r="AV80" s="110"/>
      <c r="AW80" s="110"/>
      <c r="AX80" s="110"/>
      <c r="AY80" s="110"/>
      <c r="AZ80" s="110"/>
      <c r="BA80" s="110"/>
      <c r="BB80" s="110"/>
      <c r="BC80" s="110"/>
      <c r="BD80" s="110"/>
      <c r="BE80" s="110"/>
      <c r="BF80" s="110"/>
      <c r="BG80" s="110"/>
      <c r="BH80" s="110"/>
      <c r="BI80" s="110"/>
      <c r="BJ80" s="110"/>
      <c r="BK80" s="110"/>
      <c r="BL80" s="110"/>
      <c r="BM80" s="110"/>
      <c r="BN80" s="110"/>
      <c r="BO80" s="110"/>
      <c r="BP80" s="110"/>
      <c r="BQ80" s="110"/>
      <c r="BR80" s="110"/>
      <c r="BS80" s="110"/>
      <c r="BT80" s="110"/>
      <c r="BU80" s="110"/>
      <c r="BV80" s="110"/>
      <c r="BW80" s="110"/>
      <c r="BX80" s="110"/>
      <c r="BY80" s="110"/>
      <c r="BZ80" s="110"/>
      <c r="CA80" s="110"/>
      <c r="CB80" s="110"/>
      <c r="CC80" s="110"/>
      <c r="CD80" s="110"/>
      <c r="CE80" s="110"/>
      <c r="CF80" s="110"/>
      <c r="CG80" s="110"/>
      <c r="CH80" s="110"/>
      <c r="CI80" s="110"/>
      <c r="CJ80" s="110"/>
      <c r="CK80" s="110"/>
      <c r="CL80" s="110"/>
      <c r="CM80" s="110"/>
      <c r="CN80" s="110"/>
      <c r="CO80" s="110"/>
      <c r="CP80" s="110"/>
      <c r="CQ80" s="110"/>
      <c r="CR80" s="110"/>
      <c r="CS80" s="110"/>
      <c r="CT80" s="110"/>
      <c r="CU80" s="110"/>
      <c r="CV80" s="110"/>
      <c r="CW80" s="110"/>
      <c r="CX80" s="110"/>
    </row>
    <row r="81" spans="7:102" ht="14.25" customHeight="1" x14ac:dyDescent="0.25">
      <c r="G81" s="110"/>
      <c r="H81" s="110"/>
      <c r="I81" s="110"/>
      <c r="J81" s="110"/>
      <c r="K81" s="110"/>
      <c r="L81" s="110"/>
      <c r="M81" s="110"/>
      <c r="N81" s="110"/>
      <c r="O81" s="110"/>
      <c r="P81" s="110"/>
      <c r="Q81" s="110"/>
      <c r="R81" s="110"/>
      <c r="S81" s="110"/>
      <c r="T81" s="110"/>
      <c r="U81" s="110"/>
      <c r="V81" s="110"/>
      <c r="W81" s="110"/>
      <c r="X81" s="110"/>
      <c r="Y81" s="110"/>
      <c r="Z81" s="110"/>
      <c r="AA81" s="110"/>
      <c r="AB81" s="110"/>
      <c r="AC81" s="110"/>
      <c r="AD81" t="s">
        <v>1765</v>
      </c>
      <c r="AG81" t="str">
        <f>'C-3'!S17</f>
        <v>C-3-1</v>
      </c>
      <c r="AI81" s="110"/>
      <c r="AJ81" s="110"/>
      <c r="AK81" s="110"/>
      <c r="AL81" s="110"/>
      <c r="AM81" s="110"/>
      <c r="AN81" s="110"/>
      <c r="AO81" s="110"/>
      <c r="AP81" s="110"/>
      <c r="AQ81" s="110"/>
      <c r="AR81" s="110"/>
      <c r="AS81" s="110"/>
      <c r="AT81" s="110"/>
      <c r="AU81" s="110"/>
      <c r="AV81" s="110"/>
      <c r="AW81" s="110"/>
      <c r="AX81" s="110"/>
      <c r="AY81" s="110"/>
      <c r="AZ81" s="110"/>
      <c r="BA81" s="110"/>
      <c r="BB81" s="110"/>
      <c r="BC81" s="110"/>
      <c r="BD81" s="110"/>
      <c r="BE81" s="110"/>
      <c r="BF81" s="110"/>
      <c r="BG81" s="110"/>
      <c r="BH81" s="110"/>
      <c r="BI81" s="110"/>
      <c r="BJ81" s="110"/>
      <c r="BK81" s="110"/>
      <c r="BL81" s="110"/>
      <c r="BM81" s="110"/>
      <c r="BN81" s="110"/>
      <c r="BO81" s="110"/>
      <c r="BP81" s="110"/>
      <c r="BQ81" s="110"/>
      <c r="BR81" s="110"/>
      <c r="BS81" s="110"/>
      <c r="BT81" s="110"/>
      <c r="BU81" s="110"/>
      <c r="BV81" s="110"/>
      <c r="BW81" s="110"/>
      <c r="BX81" s="110"/>
      <c r="BY81" s="110"/>
      <c r="BZ81" s="110"/>
      <c r="CA81" s="110"/>
      <c r="CB81" s="110"/>
      <c r="CC81" s="110"/>
      <c r="CD81" s="110"/>
      <c r="CE81" s="110"/>
      <c r="CF81" s="110"/>
      <c r="CG81" s="110"/>
      <c r="CH81" s="110"/>
      <c r="CI81" s="110"/>
      <c r="CJ81" s="110"/>
      <c r="CK81" s="110"/>
      <c r="CL81" s="110"/>
      <c r="CM81" s="110"/>
      <c r="CN81" s="110"/>
      <c r="CO81" s="110"/>
      <c r="CP81" s="110"/>
      <c r="CQ81" s="110"/>
      <c r="CR81" s="110"/>
      <c r="CS81" s="110"/>
      <c r="CT81" s="110"/>
      <c r="CU81" s="110"/>
      <c r="CV81" s="110"/>
      <c r="CW81" s="110"/>
      <c r="CX81" s="110"/>
    </row>
  </sheetData>
  <mergeCells count="303">
    <mergeCell ref="CT27:CX27"/>
    <mergeCell ref="CJ18:CN18"/>
    <mergeCell ref="X40:AB40"/>
    <mergeCell ref="W25:AA25"/>
    <mergeCell ref="AQ20:AU20"/>
    <mergeCell ref="AB25:AF25"/>
    <mergeCell ref="CJ29:CN29"/>
    <mergeCell ref="CT21:CX21"/>
    <mergeCell ref="CO29:CS29"/>
    <mergeCell ref="CT28:CX28"/>
    <mergeCell ref="AG22:AK22"/>
    <mergeCell ref="CE28:CI28"/>
    <mergeCell ref="CJ24:CN24"/>
    <mergeCell ref="CJ28:CN28"/>
    <mergeCell ref="CT30:CX30"/>
    <mergeCell ref="CT19:CX19"/>
    <mergeCell ref="CO18:CS18"/>
    <mergeCell ref="CT18:CX18"/>
    <mergeCell ref="CT22:CX22"/>
    <mergeCell ref="CO23:CS23"/>
    <mergeCell ref="CJ20:CN20"/>
    <mergeCell ref="CT20:CX20"/>
    <mergeCell ref="CT23:CX23"/>
    <mergeCell ref="BK22:BO22"/>
    <mergeCell ref="AQ30:AU30"/>
    <mergeCell ref="BK30:BO30"/>
    <mergeCell ref="AG29:AK29"/>
    <mergeCell ref="W22:AA22"/>
    <mergeCell ref="BU28:BY28"/>
    <mergeCell ref="BZ24:CD24"/>
    <mergeCell ref="CO19:CS19"/>
    <mergeCell ref="AL26:AP26"/>
    <mergeCell ref="AQ22:AU22"/>
    <mergeCell ref="BF27:BJ27"/>
    <mergeCell ref="AG21:AK21"/>
    <mergeCell ref="BF26:BJ26"/>
    <mergeCell ref="AG20:AK20"/>
    <mergeCell ref="BP26:BT26"/>
    <mergeCell ref="BP25:BT25"/>
    <mergeCell ref="CO27:CS27"/>
    <mergeCell ref="B14:E14"/>
    <mergeCell ref="BF30:BJ30"/>
    <mergeCell ref="AV30:AZ30"/>
    <mergeCell ref="B13:E13"/>
    <mergeCell ref="AL20:AP20"/>
    <mergeCell ref="BP30:BT30"/>
    <mergeCell ref="AL29:AP29"/>
    <mergeCell ref="AQ24:AU24"/>
    <mergeCell ref="AV20:AZ20"/>
    <mergeCell ref="U20:V20"/>
    <mergeCell ref="BK19:BO19"/>
    <mergeCell ref="W14:CS14"/>
    <mergeCell ref="AL22:AP22"/>
    <mergeCell ref="M18:T19"/>
    <mergeCell ref="CE30:CI30"/>
    <mergeCell ref="CJ26:CN26"/>
    <mergeCell ref="AL25:AP25"/>
    <mergeCell ref="BF24:BJ24"/>
    <mergeCell ref="H22:K23"/>
    <mergeCell ref="BU29:BY29"/>
    <mergeCell ref="CE20:CI20"/>
    <mergeCell ref="U22:V22"/>
    <mergeCell ref="AQ26:AU26"/>
    <mergeCell ref="CJ25:CN25"/>
    <mergeCell ref="X39:AB39"/>
    <mergeCell ref="G66:L66"/>
    <mergeCell ref="CE17:CI17"/>
    <mergeCell ref="G9:Z11"/>
    <mergeCell ref="AB24:AF24"/>
    <mergeCell ref="M28:T29"/>
    <mergeCell ref="AG25:AK25"/>
    <mergeCell ref="CJ21:CN21"/>
    <mergeCell ref="G14:G16"/>
    <mergeCell ref="U66:Z66"/>
    <mergeCell ref="AQ25:AU25"/>
    <mergeCell ref="M24:T25"/>
    <mergeCell ref="BZ23:CD23"/>
    <mergeCell ref="CE19:CI19"/>
    <mergeCell ref="Q66:T66"/>
    <mergeCell ref="W30:AA30"/>
    <mergeCell ref="AB26:AF26"/>
    <mergeCell ref="CJ23:CN23"/>
    <mergeCell ref="BA17:BE17"/>
    <mergeCell ref="BA22:BE22"/>
    <mergeCell ref="W20:AA20"/>
    <mergeCell ref="BK29:BO29"/>
    <mergeCell ref="U18:V18"/>
    <mergeCell ref="G65:T65"/>
    <mergeCell ref="B18:E18"/>
    <mergeCell ref="BP17:BT17"/>
    <mergeCell ref="BA30:BE30"/>
    <mergeCell ref="W21:AA21"/>
    <mergeCell ref="AL24:AP24"/>
    <mergeCell ref="BU30:BY30"/>
    <mergeCell ref="AQ29:AU29"/>
    <mergeCell ref="U24:V24"/>
    <mergeCell ref="AV24:AZ24"/>
    <mergeCell ref="BF23:BJ23"/>
    <mergeCell ref="AQ23:AU23"/>
    <mergeCell ref="M20:T21"/>
    <mergeCell ref="AV19:AZ19"/>
    <mergeCell ref="U28:V28"/>
    <mergeCell ref="AV28:AZ28"/>
    <mergeCell ref="BK24:BO24"/>
    <mergeCell ref="BP20:BT20"/>
    <mergeCell ref="BF25:BJ25"/>
    <mergeCell ref="AV25:AZ25"/>
    <mergeCell ref="BA21:BE21"/>
    <mergeCell ref="H18:K19"/>
    <mergeCell ref="W18:AA18"/>
    <mergeCell ref="AL30:AP30"/>
    <mergeCell ref="BF22:BJ22"/>
    <mergeCell ref="G7:AK7"/>
    <mergeCell ref="CO22:CS22"/>
    <mergeCell ref="CO25:CS25"/>
    <mergeCell ref="AB19:AF19"/>
    <mergeCell ref="BZ25:CD25"/>
    <mergeCell ref="CE21:CI21"/>
    <mergeCell ref="CJ17:CN17"/>
    <mergeCell ref="AB28:AF28"/>
    <mergeCell ref="AG24:AK24"/>
    <mergeCell ref="H20:K21"/>
    <mergeCell ref="CO21:CS21"/>
    <mergeCell ref="AL19:AP19"/>
    <mergeCell ref="U19:V19"/>
    <mergeCell ref="BF20:BJ20"/>
    <mergeCell ref="BZ27:CD27"/>
    <mergeCell ref="AG26:AK26"/>
    <mergeCell ref="AB16:AF16"/>
    <mergeCell ref="BA19:BE19"/>
    <mergeCell ref="BK28:BO28"/>
    <mergeCell ref="BA28:BE28"/>
    <mergeCell ref="BP28:BT28"/>
    <mergeCell ref="BZ19:CD19"/>
    <mergeCell ref="AB27:AF27"/>
    <mergeCell ref="CE23:CI23"/>
    <mergeCell ref="B6:E6"/>
    <mergeCell ref="AB29:AF29"/>
    <mergeCell ref="CE16:CI16"/>
    <mergeCell ref="AV22:AZ22"/>
    <mergeCell ref="BA23:BE23"/>
    <mergeCell ref="BK27:BO27"/>
    <mergeCell ref="BF19:BJ19"/>
    <mergeCell ref="BP22:BT22"/>
    <mergeCell ref="BF28:BJ28"/>
    <mergeCell ref="BU27:BY27"/>
    <mergeCell ref="BU18:BY18"/>
    <mergeCell ref="W26:AA26"/>
    <mergeCell ref="BZ28:CD28"/>
    <mergeCell ref="AQ16:AU16"/>
    <mergeCell ref="CE18:CI18"/>
    <mergeCell ref="AV21:AZ21"/>
    <mergeCell ref="BP21:BT21"/>
    <mergeCell ref="BU17:BY17"/>
    <mergeCell ref="AG27:AK27"/>
    <mergeCell ref="M26:T27"/>
    <mergeCell ref="AV29:AZ29"/>
    <mergeCell ref="AQ18:AU18"/>
    <mergeCell ref="AV23:AZ23"/>
    <mergeCell ref="W15:AA16"/>
    <mergeCell ref="AG17:AK17"/>
    <mergeCell ref="BP23:BT23"/>
    <mergeCell ref="CJ22:CN22"/>
    <mergeCell ref="BU19:BY19"/>
    <mergeCell ref="AQ17:AU17"/>
    <mergeCell ref="U21:V21"/>
    <mergeCell ref="BF29:BJ29"/>
    <mergeCell ref="AG19:AK19"/>
    <mergeCell ref="CE25:CI25"/>
    <mergeCell ref="AG28:AK28"/>
    <mergeCell ref="AQ19:AU19"/>
    <mergeCell ref="AG23:AK23"/>
    <mergeCell ref="AV26:AZ26"/>
    <mergeCell ref="BP27:BT27"/>
    <mergeCell ref="BK23:BO23"/>
    <mergeCell ref="CE22:CI22"/>
    <mergeCell ref="BP19:BT19"/>
    <mergeCell ref="AL17:AP17"/>
    <mergeCell ref="CJ27:CN27"/>
    <mergeCell ref="BK21:BO21"/>
    <mergeCell ref="AB20:AF20"/>
    <mergeCell ref="BP18:BT18"/>
    <mergeCell ref="BZ18:CD18"/>
    <mergeCell ref="BP16:BT16"/>
    <mergeCell ref="AL16:AP16"/>
    <mergeCell ref="I39:V39"/>
    <mergeCell ref="H43:AK46"/>
    <mergeCell ref="CJ30:CN30"/>
    <mergeCell ref="CO26:CS26"/>
    <mergeCell ref="B17:E17"/>
    <mergeCell ref="CE27:CI27"/>
    <mergeCell ref="BZ26:CD26"/>
    <mergeCell ref="AB17:AF17"/>
    <mergeCell ref="BA20:BE20"/>
    <mergeCell ref="AG30:AK30"/>
    <mergeCell ref="BA29:BE29"/>
    <mergeCell ref="BF21:BJ21"/>
    <mergeCell ref="BU20:BY20"/>
    <mergeCell ref="I38:V38"/>
    <mergeCell ref="BK17:BO17"/>
    <mergeCell ref="W29:AA29"/>
    <mergeCell ref="W23:AA23"/>
    <mergeCell ref="B19:E19"/>
    <mergeCell ref="B28:E28"/>
    <mergeCell ref="U26:V26"/>
    <mergeCell ref="BA18:BE18"/>
    <mergeCell ref="AB30:AF30"/>
    <mergeCell ref="CT17:CX17"/>
    <mergeCell ref="BU16:BY16"/>
    <mergeCell ref="BF17:BJ17"/>
    <mergeCell ref="BZ17:CD17"/>
    <mergeCell ref="CT24:CX24"/>
    <mergeCell ref="B10:E10"/>
    <mergeCell ref="AV27:AZ27"/>
    <mergeCell ref="AV18:AZ18"/>
    <mergeCell ref="BU25:BY25"/>
    <mergeCell ref="W17:AA17"/>
    <mergeCell ref="AB15:CS15"/>
    <mergeCell ref="CT14:CX16"/>
    <mergeCell ref="BF16:BJ16"/>
    <mergeCell ref="BU21:BY21"/>
    <mergeCell ref="CO20:CS20"/>
    <mergeCell ref="W24:AA24"/>
    <mergeCell ref="AL27:AP27"/>
    <mergeCell ref="CO16:CS16"/>
    <mergeCell ref="BZ16:CD16"/>
    <mergeCell ref="CJ16:CN16"/>
    <mergeCell ref="AL18:AP18"/>
    <mergeCell ref="BU24:BY24"/>
    <mergeCell ref="BU26:BY26"/>
    <mergeCell ref="CO17:CS17"/>
    <mergeCell ref="U65:AH65"/>
    <mergeCell ref="M66:P66"/>
    <mergeCell ref="BK26:BO26"/>
    <mergeCell ref="BF18:BJ18"/>
    <mergeCell ref="BU23:BY23"/>
    <mergeCell ref="CT26:CX26"/>
    <mergeCell ref="BZ29:CD29"/>
    <mergeCell ref="AB23:AF23"/>
    <mergeCell ref="AG18:AK18"/>
    <mergeCell ref="AL23:AP23"/>
    <mergeCell ref="BA26:BE26"/>
    <mergeCell ref="CT25:CX25"/>
    <mergeCell ref="I48:AB48"/>
    <mergeCell ref="CT29:CX29"/>
    <mergeCell ref="BU22:BY22"/>
    <mergeCell ref="H26:K27"/>
    <mergeCell ref="I37:V37"/>
    <mergeCell ref="CE29:CI29"/>
    <mergeCell ref="AE66:AH66"/>
    <mergeCell ref="H33:AK33"/>
    <mergeCell ref="H24:K25"/>
    <mergeCell ref="M22:T23"/>
    <mergeCell ref="H34:AK35"/>
    <mergeCell ref="AA66:AD66"/>
    <mergeCell ref="B4:E4"/>
    <mergeCell ref="AQ21:AU21"/>
    <mergeCell ref="AV17:AZ17"/>
    <mergeCell ref="U25:V25"/>
    <mergeCell ref="CO28:CS28"/>
    <mergeCell ref="X37:AB37"/>
    <mergeCell ref="AB22:AF22"/>
    <mergeCell ref="CE24:CI24"/>
    <mergeCell ref="CJ19:CN19"/>
    <mergeCell ref="AL28:AP28"/>
    <mergeCell ref="CO24:CS24"/>
    <mergeCell ref="BA27:BE27"/>
    <mergeCell ref="BK18:BO18"/>
    <mergeCell ref="CO30:CS30"/>
    <mergeCell ref="AB21:AF21"/>
    <mergeCell ref="AG16:AK16"/>
    <mergeCell ref="BZ30:CD30"/>
    <mergeCell ref="CE26:CI26"/>
    <mergeCell ref="AL21:AP21"/>
    <mergeCell ref="BA24:BE24"/>
    <mergeCell ref="BP29:BT29"/>
    <mergeCell ref="BZ20:CD20"/>
    <mergeCell ref="H28:K29"/>
    <mergeCell ref="W27:AA27"/>
    <mergeCell ref="B8:E8"/>
    <mergeCell ref="BZ22:CD22"/>
    <mergeCell ref="U29:V29"/>
    <mergeCell ref="U23:V23"/>
    <mergeCell ref="BK20:BO20"/>
    <mergeCell ref="BA16:BE16"/>
    <mergeCell ref="BA25:BE25"/>
    <mergeCell ref="BK16:BO16"/>
    <mergeCell ref="BP24:BT24"/>
    <mergeCell ref="U14:V16"/>
    <mergeCell ref="W19:AA19"/>
    <mergeCell ref="BZ21:CD21"/>
    <mergeCell ref="W28:AA28"/>
    <mergeCell ref="AQ27:AU27"/>
    <mergeCell ref="AB18:AF18"/>
    <mergeCell ref="B20:E20"/>
    <mergeCell ref="U27:V27"/>
    <mergeCell ref="BK25:BO25"/>
    <mergeCell ref="AV16:AZ16"/>
    <mergeCell ref="AQ28:AU28"/>
    <mergeCell ref="H14:T16"/>
    <mergeCell ref="B15:E15"/>
    <mergeCell ref="B16:E16"/>
    <mergeCell ref="B12:E12"/>
  </mergeCells>
  <dataValidations count="1">
    <dataValidation type="list" allowBlank="1" showInputMessage="1" showErrorMessage="1" sqref="I38:V38" xr:uid="{333BBD27-AE55-4DC8-880A-DAF3790B7B74}">
      <formula1>_xlfn.ANCHORARRAY($A$16)</formula1>
    </dataValidation>
  </dataValidations>
  <hyperlinks>
    <hyperlink ref="B4" location="PANDUAN!A1" display="PANDUAN" xr:uid="{00000000-0004-0000-5300-000000000000}"/>
    <hyperlink ref="B6" location="'EWS DIRECTORY'!A1" display="EWS DIRECTORY" xr:uid="{00000000-0004-0000-5300-000001000000}"/>
    <hyperlink ref="B8" location="'DATA PEMICU'!A1" display="DATA PEMICU" xr:uid="{00000000-0004-0000-5300-000002000000}"/>
    <hyperlink ref="B10" location="'DATA PENGUJI'!A1" display="DATA PENGUJI" xr:uid="{00000000-0004-0000-5300-000003000000}"/>
    <hyperlink ref="B12" location="'MAIN LEVEL'!A1" display="MAIN LEVEL" xr:uid="{00000000-0004-0000-5300-000004000000}"/>
  </hyperlinks>
  <pageMargins left="0.70866141732283472" right="0.31496062992125978" top="0.55118110236220474" bottom="0.55118110236220474" header="0" footer="0"/>
  <pageSetup paperSize="9" scale="77" orientation="portrait"/>
  <extLst>
    <ext xmlns:x14="http://schemas.microsoft.com/office/spreadsheetml/2009/9/main" uri="{CCE6A557-97BC-4b89-ADB6-D9C93CAAB3DF}">
      <x14:dataValidations xmlns:xm="http://schemas.microsoft.com/office/excel/2006/main" count="1">
        <x14:dataValidation type="list" allowBlank="1" showInputMessage="1" showErrorMessage="1" xr:uid="{B0A20F6A-50E4-4642-B7BE-8FF17CBEB909}">
          <x14:formula1>
            <xm:f>MASTER!$Q$2:$Q$6</xm:f>
          </x14:formula1>
          <xm:sqref>I48:AB48</xm:sqref>
        </x14:dataValidation>
      </x14:dataValidations>
    </ext>
  </extLst>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Sheet47">
    <tabColor theme="4" tint="-0.249977111117893"/>
  </sheetPr>
  <dimension ref="A1:AX64"/>
  <sheetViews>
    <sheetView topLeftCell="B19"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50" width="3.6640625" style="443" customWidth="1"/>
    <col min="51" max="51" width="14.44140625" style="443" customWidth="1"/>
    <col min="52" max="16384" width="14.44140625" style="443"/>
  </cols>
  <sheetData>
    <row r="1" spans="2:46" ht="14.25" customHeight="1" x14ac:dyDescent="0.25">
      <c r="G1" s="223"/>
      <c r="H1" s="223"/>
      <c r="I1" s="223"/>
      <c r="J1" s="223"/>
      <c r="K1" s="223"/>
      <c r="L1" s="223"/>
      <c r="M1" s="223"/>
      <c r="N1" s="223"/>
      <c r="O1" s="223"/>
      <c r="P1" s="223"/>
      <c r="Q1" s="223"/>
      <c r="R1" s="223"/>
      <c r="S1" s="223"/>
      <c r="T1" s="223"/>
      <c r="U1" s="223"/>
      <c r="V1" s="223"/>
      <c r="W1" s="223"/>
      <c r="X1" s="223"/>
    </row>
    <row r="2" spans="2:46" ht="14.25" customHeight="1" x14ac:dyDescent="0.25">
      <c r="G2" s="55" t="s">
        <v>1674</v>
      </c>
      <c r="H2" s="55"/>
      <c r="I2" s="55"/>
      <c r="J2" s="55"/>
      <c r="K2" s="55"/>
      <c r="L2" s="55"/>
      <c r="M2" s="55"/>
      <c r="N2" s="55"/>
    </row>
    <row r="3" spans="2:46" ht="14.25" customHeight="1" x14ac:dyDescent="0.25">
      <c r="B3" s="111"/>
      <c r="C3" s="111"/>
      <c r="D3" s="111"/>
      <c r="E3" s="111"/>
      <c r="G3" s="55"/>
      <c r="H3" s="55"/>
      <c r="I3" s="55"/>
      <c r="J3" s="55"/>
      <c r="K3" s="55"/>
      <c r="L3" s="55"/>
      <c r="M3" s="55"/>
      <c r="N3" s="55"/>
    </row>
    <row r="4" spans="2:46" ht="14.25" customHeight="1" x14ac:dyDescent="0.25">
      <c r="B4" s="762" t="s">
        <v>79</v>
      </c>
      <c r="C4" s="761"/>
      <c r="D4" s="761"/>
      <c r="E4" s="761"/>
      <c r="G4" s="55"/>
      <c r="H4" s="55"/>
      <c r="I4" s="55"/>
      <c r="J4" s="55"/>
      <c r="K4" s="55"/>
      <c r="L4" s="55"/>
      <c r="M4" s="55"/>
      <c r="N4" s="55"/>
    </row>
    <row r="5" spans="2:46" ht="14.25" customHeight="1" x14ac:dyDescent="0.25">
      <c r="B5" s="111"/>
      <c r="C5" s="111"/>
      <c r="D5" s="111"/>
      <c r="E5" s="111"/>
      <c r="G5" s="55"/>
      <c r="H5" s="55"/>
      <c r="I5" s="55"/>
      <c r="J5" s="55"/>
      <c r="K5" s="55"/>
      <c r="L5" s="55"/>
      <c r="M5" s="55"/>
      <c r="N5" s="55"/>
    </row>
    <row r="6" spans="2:46" ht="14.25" customHeight="1" x14ac:dyDescent="0.25">
      <c r="B6" s="762" t="s">
        <v>87</v>
      </c>
      <c r="C6" s="761"/>
      <c r="D6" s="761"/>
      <c r="E6" s="761"/>
      <c r="G6" s="55"/>
      <c r="H6" s="55"/>
      <c r="I6" s="55"/>
      <c r="J6" s="55"/>
      <c r="K6" s="55"/>
      <c r="L6" s="55"/>
      <c r="M6" s="55"/>
      <c r="N6" s="55"/>
    </row>
    <row r="7" spans="2:46" ht="15" customHeight="1" x14ac:dyDescent="0.25">
      <c r="B7" s="111"/>
      <c r="C7" s="111"/>
      <c r="D7" s="111"/>
      <c r="E7" s="111"/>
      <c r="G7" s="996" t="s">
        <v>1774</v>
      </c>
      <c r="H7" s="997"/>
      <c r="I7" s="997"/>
      <c r="J7" s="997"/>
      <c r="K7" s="997"/>
      <c r="L7" s="997"/>
      <c r="M7" s="997"/>
      <c r="N7" s="997"/>
      <c r="O7" s="997"/>
      <c r="P7" s="997"/>
      <c r="Q7" s="997"/>
      <c r="R7" s="997"/>
      <c r="S7" s="997"/>
      <c r="T7" s="997"/>
      <c r="U7" s="997"/>
      <c r="V7" s="997"/>
      <c r="W7" s="997"/>
      <c r="X7" s="997"/>
      <c r="Y7" s="997"/>
      <c r="Z7" s="997"/>
      <c r="AA7" s="997"/>
      <c r="AB7" s="997"/>
      <c r="AC7" s="997"/>
      <c r="AD7" s="997"/>
      <c r="AE7" s="997"/>
      <c r="AF7" s="997"/>
      <c r="AG7" s="997"/>
      <c r="AH7" s="997"/>
      <c r="AI7" s="997"/>
      <c r="AJ7" s="997"/>
      <c r="AK7" s="997"/>
      <c r="AL7" s="997"/>
      <c r="AM7" s="997"/>
      <c r="AN7" s="997"/>
      <c r="AO7" s="997"/>
      <c r="AP7" s="997"/>
      <c r="AQ7" s="997"/>
      <c r="AR7" s="997"/>
      <c r="AS7" s="58"/>
    </row>
    <row r="8" spans="2:46" ht="14.25" customHeight="1" x14ac:dyDescent="0.25">
      <c r="B8" s="762" t="s">
        <v>94</v>
      </c>
      <c r="C8" s="761"/>
      <c r="D8" s="761"/>
      <c r="E8" s="761"/>
      <c r="G8" s="55"/>
      <c r="H8" s="55"/>
      <c r="I8" s="55"/>
      <c r="J8" s="55"/>
      <c r="K8" s="55"/>
      <c r="L8" s="55"/>
      <c r="M8" s="55"/>
      <c r="N8" s="55"/>
    </row>
    <row r="9" spans="2:46" ht="14.25" customHeight="1" x14ac:dyDescent="0.25">
      <c r="B9" s="111"/>
      <c r="C9" s="111"/>
      <c r="D9" s="111"/>
      <c r="E9" s="111"/>
      <c r="G9" s="999" t="str">
        <f>"Rincian "&amp;'C-3'!G9&amp;" "&amp;'C-3-1'!M18</f>
        <v>Rincian Biaya Lainnya Berdasarkan Data Internal dan Eksternal yang dimiliki DJP</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997"/>
      <c r="I10" s="997"/>
      <c r="J10" s="997"/>
      <c r="K10" s="997"/>
      <c r="L10" s="997"/>
      <c r="M10" s="997"/>
      <c r="N10" s="997"/>
      <c r="O10" s="997"/>
      <c r="P10" s="997"/>
      <c r="Q10" s="997"/>
      <c r="R10" s="997"/>
      <c r="S10" s="997"/>
      <c r="T10" s="997"/>
      <c r="U10" s="997"/>
      <c r="V10" s="997"/>
      <c r="W10" s="997"/>
      <c r="X10" s="997"/>
      <c r="Y10" s="997"/>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row>
    <row r="13" spans="2:46" ht="14.25" customHeight="1" x14ac:dyDescent="0.25">
      <c r="B13" s="962" t="str">
        <f>HYPERLINK("#'"&amp;'EWS DIRECTORY'!$J$82&amp;"'!A1",'EWS DIRECTORY'!$J$82)</f>
        <v>C-3</v>
      </c>
      <c r="C13" s="761"/>
      <c r="D13" s="761"/>
      <c r="E13" s="761"/>
      <c r="G13" s="55" t="s">
        <v>1680</v>
      </c>
      <c r="H13" s="55"/>
      <c r="I13" s="254"/>
      <c r="J13" s="254"/>
      <c r="K13" s="254"/>
      <c r="L13" s="254"/>
      <c r="M13" s="254"/>
      <c r="N13" s="254"/>
    </row>
    <row r="14" spans="2:46" ht="14.25" customHeight="1" x14ac:dyDescent="0.25">
      <c r="B14" s="931" t="str">
        <f>HYPERLINK("#'"&amp;'EWS DIRECTORY'!$J$83&amp;"'!A1",'EWS DIRECTORY'!$J$83)</f>
        <v>C-3-1</v>
      </c>
      <c r="C14" s="761"/>
      <c r="D14" s="761"/>
      <c r="E14" s="761"/>
      <c r="G14" s="55"/>
      <c r="H14" s="55"/>
      <c r="I14" s="254"/>
      <c r="J14" s="254"/>
      <c r="K14" s="254"/>
      <c r="L14" s="254"/>
      <c r="M14" s="254"/>
      <c r="N14" s="254"/>
    </row>
    <row r="15" spans="2:46" ht="14.25" customHeight="1" x14ac:dyDescent="0.25">
      <c r="B15" s="927" t="str">
        <f>HYPERLINK("#'"&amp;'EWS DIRECTORY'!$J$84&amp;"'!A1",'EWS DIRECTORY'!$J$84)</f>
        <v>C-3-1-1</v>
      </c>
      <c r="C15" s="761"/>
      <c r="D15" s="761"/>
      <c r="E15" s="761"/>
      <c r="G15" s="55"/>
      <c r="H15" s="55"/>
      <c r="I15" s="254"/>
      <c r="J15" s="254"/>
      <c r="K15" s="254"/>
      <c r="L15" s="254"/>
      <c r="M15" s="254"/>
      <c r="N15" s="254"/>
    </row>
    <row r="16" spans="2:46" ht="14.25" customHeight="1" x14ac:dyDescent="0.25">
      <c r="B16" s="929" t="str">
        <f>HYPERLINK("#'"&amp;'EWS DIRECTORY'!$J$85&amp;"'!A1",'EWS DIRECTORY'!$J$85)</f>
        <v>C-3-1-2</v>
      </c>
      <c r="C16" s="761"/>
      <c r="D16" s="761"/>
      <c r="E16" s="761"/>
      <c r="G16" s="55"/>
      <c r="H16" s="55"/>
      <c r="I16" s="254"/>
      <c r="J16" s="254"/>
      <c r="K16" s="254"/>
      <c r="L16" s="254"/>
      <c r="M16" s="254"/>
      <c r="N16" s="254"/>
    </row>
    <row r="17" spans="2:50" ht="14.25" customHeight="1" x14ac:dyDescent="0.25">
      <c r="B17" s="929" t="str">
        <f>HYPERLINK("#'"&amp;'EWS DIRECTORY'!$J$86&amp;"'!A1",'EWS DIRECTORY'!$J$86)</f>
        <v>C-3-1-3</v>
      </c>
      <c r="C17" s="761"/>
      <c r="D17" s="761"/>
      <c r="E17" s="761"/>
      <c r="G17" s="55" t="s">
        <v>1681</v>
      </c>
      <c r="H17" s="55"/>
      <c r="I17" s="55"/>
      <c r="J17" s="254"/>
      <c r="K17" s="254"/>
      <c r="L17" s="254"/>
      <c r="M17" s="254"/>
      <c r="N17" s="254"/>
    </row>
    <row r="18" spans="2:50" ht="14.25" customHeight="1" x14ac:dyDescent="0.25">
      <c r="B18" s="929" t="str">
        <f>HYPERLINK("#'"&amp;'EWS DIRECTORY'!$J$87&amp;"'!A1",'EWS DIRECTORY'!$J$87)</f>
        <v>C-3-1-4</v>
      </c>
      <c r="C18" s="761"/>
      <c r="D18" s="761"/>
      <c r="E18" s="761"/>
      <c r="G18" s="55" t="s">
        <v>1744</v>
      </c>
      <c r="H18" s="55"/>
      <c r="I18" s="55" t="s">
        <v>1744</v>
      </c>
      <c r="J18" s="254"/>
      <c r="K18" s="254"/>
      <c r="L18" s="254"/>
      <c r="M18" s="254"/>
      <c r="N18" s="254"/>
    </row>
    <row r="19" spans="2:50" ht="14.25" customHeight="1" x14ac:dyDescent="0.25">
      <c r="B19" s="929" t="str">
        <f>HYPERLINK("#'"&amp;'EWS DIRECTORY'!$J$88&amp;"'!A1",'EWS DIRECTORY'!$J$88)</f>
        <v>C-3-1-5</v>
      </c>
      <c r="C19" s="761"/>
      <c r="D19" s="761"/>
      <c r="E19" s="761"/>
    </row>
    <row r="20" spans="2:50" ht="14.25" customHeight="1" x14ac:dyDescent="0.25">
      <c r="B20" s="929" t="str">
        <f>HYPERLINK("#'"&amp;'EWS DIRECTORY'!$J$89&amp;"'!A1",'EWS DIRECTORY'!$J$89)</f>
        <v>C-3-1-6</v>
      </c>
      <c r="C20" s="761"/>
      <c r="D20" s="761"/>
      <c r="E20" s="761"/>
      <c r="G20" s="55" t="s">
        <v>1791</v>
      </c>
    </row>
    <row r="21" spans="2:50" ht="14.25" customHeight="1" x14ac:dyDescent="0.25">
      <c r="G21" s="55"/>
    </row>
    <row r="22" spans="2:50" ht="14.25" customHeight="1" x14ac:dyDescent="0.25">
      <c r="G22" s="55"/>
      <c r="H22" s="990" t="s">
        <v>1445</v>
      </c>
      <c r="I22" s="790"/>
      <c r="J22" s="994" t="s">
        <v>1446</v>
      </c>
      <c r="K22" s="764"/>
      <c r="L22" s="764"/>
      <c r="M22" s="764"/>
      <c r="N22" s="764"/>
      <c r="O22" s="764"/>
      <c r="P22" s="764"/>
      <c r="Q22" s="764"/>
      <c r="R22" s="764"/>
      <c r="S22" s="764"/>
      <c r="T22" s="764"/>
      <c r="U22" s="764"/>
      <c r="V22" s="764"/>
      <c r="W22" s="764"/>
      <c r="X22" s="764"/>
      <c r="Y22" s="764"/>
      <c r="Z22" s="764"/>
      <c r="AA22" s="764"/>
      <c r="AB22" s="764"/>
      <c r="AC22" s="764"/>
      <c r="AD22" s="764"/>
      <c r="AE22" s="764"/>
      <c r="AF22" s="764"/>
      <c r="AG22" s="764"/>
      <c r="AH22" s="764"/>
      <c r="AI22" s="764"/>
      <c r="AJ22" s="764"/>
      <c r="AK22" s="764"/>
      <c r="AL22" s="764"/>
      <c r="AM22" s="764"/>
      <c r="AN22" s="764"/>
      <c r="AO22" s="764"/>
      <c r="AP22" s="764"/>
      <c r="AQ22" s="764"/>
      <c r="AR22" s="764"/>
      <c r="AS22" s="764"/>
      <c r="AT22" s="764"/>
      <c r="AU22" s="764"/>
      <c r="AV22" s="764"/>
      <c r="AW22" s="764"/>
      <c r="AX22" s="765"/>
    </row>
    <row r="23" spans="2:50" ht="14.25" customHeight="1" x14ac:dyDescent="0.25">
      <c r="G23" s="55"/>
      <c r="H23" s="806"/>
      <c r="I23" s="807"/>
      <c r="J23" s="978" t="s">
        <v>1452</v>
      </c>
      <c r="K23" s="764"/>
      <c r="L23" s="764"/>
      <c r="M23" s="764"/>
      <c r="N23" s="764"/>
      <c r="O23" s="764"/>
      <c r="P23" s="765"/>
      <c r="Q23" s="978" t="s">
        <v>1453</v>
      </c>
      <c r="R23" s="764"/>
      <c r="S23" s="764"/>
      <c r="T23" s="764"/>
      <c r="U23" s="764"/>
      <c r="V23" s="764"/>
      <c r="W23" s="765"/>
      <c r="X23" s="978" t="s">
        <v>1454</v>
      </c>
      <c r="Y23" s="764"/>
      <c r="Z23" s="764"/>
      <c r="AA23" s="764"/>
      <c r="AB23" s="764"/>
      <c r="AC23" s="764"/>
      <c r="AD23" s="765"/>
      <c r="AE23" s="978" t="s">
        <v>1455</v>
      </c>
      <c r="AF23" s="764"/>
      <c r="AG23" s="764"/>
      <c r="AH23" s="764"/>
      <c r="AI23" s="764"/>
      <c r="AJ23" s="764"/>
      <c r="AK23" s="765"/>
      <c r="AL23" s="978" t="s">
        <v>1456</v>
      </c>
      <c r="AM23" s="764"/>
      <c r="AN23" s="764"/>
      <c r="AO23" s="764"/>
      <c r="AP23" s="764"/>
      <c r="AQ23" s="764"/>
      <c r="AR23" s="764"/>
      <c r="AS23" s="765"/>
      <c r="AT23" s="978" t="s">
        <v>1457</v>
      </c>
      <c r="AU23" s="764"/>
      <c r="AV23" s="764"/>
      <c r="AW23" s="764"/>
      <c r="AX23" s="765"/>
    </row>
    <row r="24" spans="2:50" ht="40.5" customHeight="1" x14ac:dyDescent="0.25">
      <c r="G24" s="55"/>
      <c r="H24" s="991">
        <v>1</v>
      </c>
      <c r="I24" s="765"/>
      <c r="J24" s="984" t="e">
        <f>ID_MS_TH_PJK</f>
        <v>#N/A</v>
      </c>
      <c r="K24" s="764"/>
      <c r="L24" s="764"/>
      <c r="M24" s="764"/>
      <c r="N24" s="764"/>
      <c r="O24" s="764"/>
      <c r="P24" s="765"/>
      <c r="Q24" s="984" t="e">
        <f>NO_BPS</f>
        <v>#N/A</v>
      </c>
      <c r="R24" s="764"/>
      <c r="S24" s="764"/>
      <c r="T24" s="764"/>
      <c r="U24" s="764"/>
      <c r="V24" s="764"/>
      <c r="W24" s="765"/>
      <c r="X24" s="984" t="e">
        <f>PEMBETULAN_KE</f>
        <v>#N/A</v>
      </c>
      <c r="Y24" s="764"/>
      <c r="Z24" s="764"/>
      <c r="AA24" s="764"/>
      <c r="AB24" s="764"/>
      <c r="AC24" s="764"/>
      <c r="AD24" s="765"/>
      <c r="AE24" s="984" t="e">
        <f>TGL_TERIMA</f>
        <v>#N/A</v>
      </c>
      <c r="AF24" s="764"/>
      <c r="AG24" s="764"/>
      <c r="AH24" s="764"/>
      <c r="AI24" s="764"/>
      <c r="AJ24" s="764"/>
      <c r="AK24" s="765"/>
      <c r="AL24" s="984" t="s">
        <v>1474</v>
      </c>
      <c r="AM24" s="764"/>
      <c r="AN24" s="764"/>
      <c r="AO24" s="764"/>
      <c r="AP24" s="764"/>
      <c r="AQ24" s="764"/>
      <c r="AR24" s="764"/>
      <c r="AS24" s="765"/>
      <c r="AT24" s="1135">
        <f>'MAIN LEVEL'!AB29</f>
        <v>0</v>
      </c>
      <c r="AU24" s="764"/>
      <c r="AV24" s="764"/>
      <c r="AW24" s="764"/>
      <c r="AX24" s="765"/>
    </row>
    <row r="25" spans="2:50" ht="14.25" customHeight="1" x14ac:dyDescent="0.25">
      <c r="G25" s="55"/>
      <c r="H25" s="255"/>
      <c r="I25" s="255"/>
      <c r="J25" s="255"/>
      <c r="K25" s="255"/>
      <c r="L25" s="255"/>
      <c r="M25" s="255"/>
      <c r="N25" s="255"/>
      <c r="O25" s="255"/>
      <c r="P25" s="255"/>
      <c r="Q25" s="255"/>
      <c r="R25" s="255"/>
      <c r="AT25" s="536"/>
      <c r="AU25" s="536"/>
      <c r="AV25" s="536"/>
      <c r="AW25" s="536"/>
      <c r="AX25" s="536"/>
    </row>
    <row r="26" spans="2:50" ht="14.25" customHeight="1" x14ac:dyDescent="0.25">
      <c r="G26" s="55"/>
      <c r="H26" s="255"/>
      <c r="I26" s="255"/>
      <c r="J26" s="255"/>
      <c r="K26" s="255"/>
      <c r="L26" s="255"/>
      <c r="M26" s="255"/>
      <c r="N26" s="255"/>
      <c r="O26" s="255"/>
      <c r="P26" s="255"/>
      <c r="Q26" s="255"/>
      <c r="R26" s="255"/>
      <c r="AT26" s="536"/>
      <c r="AU26" s="536"/>
      <c r="AV26" s="536"/>
      <c r="AW26" s="536"/>
      <c r="AX26" s="536"/>
    </row>
    <row r="27" spans="2:50" ht="14.25" customHeight="1" x14ac:dyDescent="0.25">
      <c r="G27" s="55"/>
      <c r="H27" s="255"/>
      <c r="I27" s="255"/>
      <c r="J27" s="255"/>
      <c r="K27" s="255"/>
      <c r="L27" s="255"/>
      <c r="M27" s="255"/>
      <c r="N27" s="255"/>
      <c r="O27" s="255"/>
      <c r="P27" s="255"/>
      <c r="Q27" s="255"/>
      <c r="R27" s="255"/>
      <c r="AT27" s="536"/>
      <c r="AU27" s="536"/>
      <c r="AV27" s="536"/>
      <c r="AW27" s="536"/>
      <c r="AX27" s="536"/>
    </row>
    <row r="28" spans="2:50" ht="14.25" customHeight="1" x14ac:dyDescent="0.25">
      <c r="B28" s="760"/>
      <c r="C28" s="761"/>
      <c r="D28" s="761"/>
      <c r="E28" s="761"/>
      <c r="G28" s="55"/>
      <c r="H28" s="990" t="s">
        <v>1445</v>
      </c>
      <c r="I28" s="790"/>
      <c r="J28" s="990" t="s">
        <v>1478</v>
      </c>
      <c r="K28" s="789"/>
      <c r="L28" s="789"/>
      <c r="M28" s="790"/>
      <c r="N28" s="994" t="s">
        <v>1792</v>
      </c>
      <c r="O28" s="764"/>
      <c r="P28" s="764"/>
      <c r="Q28" s="764"/>
      <c r="R28" s="764"/>
      <c r="S28" s="764"/>
      <c r="T28" s="764"/>
      <c r="U28" s="764"/>
      <c r="V28" s="764"/>
      <c r="W28" s="764"/>
      <c r="X28" s="764"/>
      <c r="Y28" s="764"/>
      <c r="Z28" s="765"/>
      <c r="AA28" s="994" t="s">
        <v>1793</v>
      </c>
      <c r="AB28" s="764"/>
      <c r="AC28" s="764"/>
      <c r="AD28" s="764"/>
      <c r="AE28" s="764"/>
      <c r="AF28" s="764"/>
      <c r="AG28" s="764"/>
      <c r="AH28" s="764"/>
      <c r="AI28" s="764"/>
      <c r="AJ28" s="764"/>
      <c r="AK28" s="764"/>
      <c r="AL28" s="764"/>
      <c r="AM28" s="764"/>
      <c r="AN28" s="764"/>
      <c r="AO28" s="764"/>
      <c r="AP28" s="764"/>
      <c r="AQ28" s="764"/>
      <c r="AR28" s="764"/>
      <c r="AS28" s="765"/>
      <c r="AT28" s="990" t="s">
        <v>1481</v>
      </c>
      <c r="AU28" s="789"/>
      <c r="AV28" s="789"/>
      <c r="AW28" s="789"/>
      <c r="AX28" s="790"/>
    </row>
    <row r="29" spans="2:50" ht="14.25" customHeight="1" x14ac:dyDescent="0.25">
      <c r="G29" s="55"/>
      <c r="H29" s="806"/>
      <c r="I29" s="807"/>
      <c r="J29" s="806"/>
      <c r="K29" s="794"/>
      <c r="L29" s="794"/>
      <c r="M29" s="807"/>
      <c r="N29" s="978" t="s">
        <v>796</v>
      </c>
      <c r="O29" s="764"/>
      <c r="P29" s="764"/>
      <c r="Q29" s="764"/>
      <c r="R29" s="764"/>
      <c r="S29" s="764"/>
      <c r="T29" s="765"/>
      <c r="U29" s="978" t="s">
        <v>1401</v>
      </c>
      <c r="V29" s="764"/>
      <c r="W29" s="764"/>
      <c r="X29" s="764"/>
      <c r="Y29" s="764"/>
      <c r="Z29" s="765"/>
      <c r="AA29" s="978" t="s">
        <v>796</v>
      </c>
      <c r="AB29" s="764"/>
      <c r="AC29" s="764"/>
      <c r="AD29" s="764"/>
      <c r="AE29" s="764"/>
      <c r="AF29" s="765"/>
      <c r="AG29" s="978" t="s">
        <v>1794</v>
      </c>
      <c r="AH29" s="764"/>
      <c r="AI29" s="764"/>
      <c r="AJ29" s="764"/>
      <c r="AK29" s="764"/>
      <c r="AL29" s="764"/>
      <c r="AM29" s="765"/>
      <c r="AN29" s="978" t="s">
        <v>1510</v>
      </c>
      <c r="AO29" s="764"/>
      <c r="AP29" s="764"/>
      <c r="AQ29" s="764"/>
      <c r="AR29" s="764"/>
      <c r="AS29" s="765"/>
      <c r="AT29" s="806"/>
      <c r="AU29" s="794"/>
      <c r="AV29" s="794"/>
      <c r="AW29" s="794"/>
      <c r="AX29" s="807"/>
    </row>
    <row r="30" spans="2:50" ht="14.25" customHeight="1" x14ac:dyDescent="0.25">
      <c r="B30" s="760"/>
      <c r="C30" s="761"/>
      <c r="D30" s="761"/>
      <c r="E30" s="761"/>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2:50" ht="14.2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2:50" ht="15" customHeight="1" x14ac:dyDescent="0.25">
      <c r="B32" s="760"/>
      <c r="C32" s="761"/>
      <c r="D32" s="761"/>
      <c r="E32" s="761"/>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2:50" ht="15" customHeight="1"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2:50" ht="15" customHeight="1" x14ac:dyDescent="0.25">
      <c r="B34" s="760"/>
      <c r="C34" s="761"/>
      <c r="D34" s="761"/>
      <c r="E34" s="761"/>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2:50" ht="15" customHeight="1" x14ac:dyDescent="0.25">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2:50" ht="15"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2:50" ht="15"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2:50" ht="15" customHeight="1" x14ac:dyDescent="0.25">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2:50" ht="15" customHeight="1" x14ac:dyDescent="0.25">
      <c r="G40" s="223"/>
      <c r="H40" s="980"/>
      <c r="I40" s="765"/>
      <c r="J40" s="979"/>
      <c r="K40" s="764"/>
      <c r="L40" s="764"/>
      <c r="M40" s="765"/>
      <c r="N40" s="980"/>
      <c r="O40" s="764"/>
      <c r="P40" s="764"/>
      <c r="Q40" s="764"/>
      <c r="R40" s="764"/>
      <c r="S40" s="764"/>
      <c r="T40" s="765"/>
      <c r="U40" s="977"/>
      <c r="V40" s="764"/>
      <c r="W40" s="764"/>
      <c r="X40" s="764"/>
      <c r="Y40" s="764"/>
      <c r="Z40" s="765"/>
      <c r="AA40" s="980"/>
      <c r="AB40" s="764"/>
      <c r="AC40" s="764"/>
      <c r="AD40" s="764"/>
      <c r="AE40" s="764"/>
      <c r="AF40" s="765"/>
      <c r="AG40" s="980"/>
      <c r="AH40" s="764"/>
      <c r="AI40" s="764"/>
      <c r="AJ40" s="764"/>
      <c r="AK40" s="764"/>
      <c r="AL40" s="764"/>
      <c r="AM40" s="765"/>
      <c r="AN40" s="983"/>
      <c r="AO40" s="764"/>
      <c r="AP40" s="764"/>
      <c r="AQ40" s="764"/>
      <c r="AR40" s="764"/>
      <c r="AS40" s="765"/>
      <c r="AT40" s="1063"/>
      <c r="AU40" s="764"/>
      <c r="AV40" s="764"/>
      <c r="AW40" s="764"/>
      <c r="AX40" s="765"/>
    </row>
    <row r="41" spans="2:50" ht="15" customHeight="1" x14ac:dyDescent="0.25">
      <c r="G41" s="223"/>
      <c r="H41" s="980"/>
      <c r="I41" s="765"/>
      <c r="J41" s="979"/>
      <c r="K41" s="764"/>
      <c r="L41" s="764"/>
      <c r="M41" s="765"/>
      <c r="N41" s="980"/>
      <c r="O41" s="764"/>
      <c r="P41" s="764"/>
      <c r="Q41" s="764"/>
      <c r="R41" s="764"/>
      <c r="S41" s="764"/>
      <c r="T41" s="765"/>
      <c r="U41" s="977"/>
      <c r="V41" s="764"/>
      <c r="W41" s="764"/>
      <c r="X41" s="764"/>
      <c r="Y41" s="764"/>
      <c r="Z41" s="765"/>
      <c r="AA41" s="980"/>
      <c r="AB41" s="764"/>
      <c r="AC41" s="764"/>
      <c r="AD41" s="764"/>
      <c r="AE41" s="764"/>
      <c r="AF41" s="765"/>
      <c r="AG41" s="980"/>
      <c r="AH41" s="764"/>
      <c r="AI41" s="764"/>
      <c r="AJ41" s="764"/>
      <c r="AK41" s="764"/>
      <c r="AL41" s="764"/>
      <c r="AM41" s="765"/>
      <c r="AN41" s="983"/>
      <c r="AO41" s="764"/>
      <c r="AP41" s="764"/>
      <c r="AQ41" s="764"/>
      <c r="AR41" s="764"/>
      <c r="AS41" s="765"/>
      <c r="AT41" s="1063"/>
      <c r="AU41" s="764"/>
      <c r="AV41" s="764"/>
      <c r="AW41" s="764"/>
      <c r="AX41" s="765"/>
    </row>
    <row r="42" spans="2:50" ht="15" customHeight="1" x14ac:dyDescent="0.25">
      <c r="G42" s="223"/>
      <c r="H42" s="980"/>
      <c r="I42" s="765"/>
      <c r="J42" s="979"/>
      <c r="K42" s="764"/>
      <c r="L42" s="764"/>
      <c r="M42" s="765"/>
      <c r="N42" s="980"/>
      <c r="O42" s="764"/>
      <c r="P42" s="764"/>
      <c r="Q42" s="764"/>
      <c r="R42" s="764"/>
      <c r="S42" s="764"/>
      <c r="T42" s="765"/>
      <c r="U42" s="977"/>
      <c r="V42" s="764"/>
      <c r="W42" s="764"/>
      <c r="X42" s="764"/>
      <c r="Y42" s="764"/>
      <c r="Z42" s="765"/>
      <c r="AA42" s="980"/>
      <c r="AB42" s="764"/>
      <c r="AC42" s="764"/>
      <c r="AD42" s="764"/>
      <c r="AE42" s="764"/>
      <c r="AF42" s="765"/>
      <c r="AG42" s="980"/>
      <c r="AH42" s="764"/>
      <c r="AI42" s="764"/>
      <c r="AJ42" s="764"/>
      <c r="AK42" s="764"/>
      <c r="AL42" s="764"/>
      <c r="AM42" s="765"/>
      <c r="AN42" s="983"/>
      <c r="AO42" s="764"/>
      <c r="AP42" s="764"/>
      <c r="AQ42" s="764"/>
      <c r="AR42" s="764"/>
      <c r="AS42" s="765"/>
      <c r="AT42" s="1063"/>
      <c r="AU42" s="764"/>
      <c r="AV42" s="764"/>
      <c r="AW42" s="764"/>
      <c r="AX42" s="765"/>
    </row>
    <row r="43" spans="2:50" ht="15" customHeight="1" x14ac:dyDescent="0.25">
      <c r="G43" s="223"/>
      <c r="H43" s="980"/>
      <c r="I43" s="765"/>
      <c r="J43" s="979"/>
      <c r="K43" s="764"/>
      <c r="L43" s="764"/>
      <c r="M43" s="765"/>
      <c r="N43" s="980"/>
      <c r="O43" s="764"/>
      <c r="P43" s="764"/>
      <c r="Q43" s="764"/>
      <c r="R43" s="764"/>
      <c r="S43" s="764"/>
      <c r="T43" s="765"/>
      <c r="U43" s="977"/>
      <c r="V43" s="764"/>
      <c r="W43" s="764"/>
      <c r="X43" s="764"/>
      <c r="Y43" s="764"/>
      <c r="Z43" s="765"/>
      <c r="AA43" s="980"/>
      <c r="AB43" s="764"/>
      <c r="AC43" s="764"/>
      <c r="AD43" s="764"/>
      <c r="AE43" s="764"/>
      <c r="AF43" s="765"/>
      <c r="AG43" s="980"/>
      <c r="AH43" s="764"/>
      <c r="AI43" s="764"/>
      <c r="AJ43" s="764"/>
      <c r="AK43" s="764"/>
      <c r="AL43" s="764"/>
      <c r="AM43" s="765"/>
      <c r="AN43" s="983"/>
      <c r="AO43" s="764"/>
      <c r="AP43" s="764"/>
      <c r="AQ43" s="764"/>
      <c r="AR43" s="764"/>
      <c r="AS43" s="765"/>
      <c r="AT43" s="1063"/>
      <c r="AU43" s="764"/>
      <c r="AV43" s="764"/>
      <c r="AW43" s="764"/>
      <c r="AX43" s="765"/>
    </row>
    <row r="44" spans="2:50" ht="14.25" customHeight="1" x14ac:dyDescent="0.25">
      <c r="G44" s="223"/>
      <c r="H44" s="980"/>
      <c r="I44" s="765"/>
      <c r="J44" s="979"/>
      <c r="K44" s="764"/>
      <c r="L44" s="764"/>
      <c r="M44" s="765"/>
      <c r="N44" s="980"/>
      <c r="O44" s="764"/>
      <c r="P44" s="764"/>
      <c r="Q44" s="764"/>
      <c r="R44" s="764"/>
      <c r="S44" s="764"/>
      <c r="T44" s="765"/>
      <c r="U44" s="977"/>
      <c r="V44" s="764"/>
      <c r="W44" s="764"/>
      <c r="X44" s="764"/>
      <c r="Y44" s="764"/>
      <c r="Z44" s="765"/>
      <c r="AA44" s="980"/>
      <c r="AB44" s="764"/>
      <c r="AC44" s="764"/>
      <c r="AD44" s="764"/>
      <c r="AE44" s="764"/>
      <c r="AF44" s="765"/>
      <c r="AG44" s="980"/>
      <c r="AH44" s="764"/>
      <c r="AI44" s="764"/>
      <c r="AJ44" s="764"/>
      <c r="AK44" s="764"/>
      <c r="AL44" s="764"/>
      <c r="AM44" s="765"/>
      <c r="AN44" s="983"/>
      <c r="AO44" s="764"/>
      <c r="AP44" s="764"/>
      <c r="AQ44" s="764"/>
      <c r="AR44" s="764"/>
      <c r="AS44" s="765"/>
      <c r="AT44" s="1063"/>
      <c r="AU44" s="764"/>
      <c r="AV44" s="764"/>
      <c r="AW44" s="764"/>
      <c r="AX44" s="765"/>
    </row>
    <row r="45" spans="2:50" ht="14.25" customHeight="1" x14ac:dyDescent="0.25">
      <c r="G45" s="223"/>
      <c r="H45" s="980"/>
      <c r="I45" s="765"/>
      <c r="J45" s="979"/>
      <c r="K45" s="764"/>
      <c r="L45" s="764"/>
      <c r="M45" s="765"/>
      <c r="N45" s="980"/>
      <c r="O45" s="764"/>
      <c r="P45" s="764"/>
      <c r="Q45" s="764"/>
      <c r="R45" s="764"/>
      <c r="S45" s="764"/>
      <c r="T45" s="765"/>
      <c r="U45" s="977"/>
      <c r="V45" s="764"/>
      <c r="W45" s="764"/>
      <c r="X45" s="764"/>
      <c r="Y45" s="764"/>
      <c r="Z45" s="765"/>
      <c r="AA45" s="980"/>
      <c r="AB45" s="764"/>
      <c r="AC45" s="764"/>
      <c r="AD45" s="764"/>
      <c r="AE45" s="764"/>
      <c r="AF45" s="765"/>
      <c r="AG45" s="980"/>
      <c r="AH45" s="764"/>
      <c r="AI45" s="764"/>
      <c r="AJ45" s="764"/>
      <c r="AK45" s="764"/>
      <c r="AL45" s="764"/>
      <c r="AM45" s="765"/>
      <c r="AN45" s="983"/>
      <c r="AO45" s="764"/>
      <c r="AP45" s="764"/>
      <c r="AQ45" s="764"/>
      <c r="AR45" s="764"/>
      <c r="AS45" s="765"/>
      <c r="AT45" s="1063"/>
      <c r="AU45" s="764"/>
      <c r="AV45" s="764"/>
      <c r="AW45" s="764"/>
      <c r="AX45" s="765"/>
    </row>
    <row r="46" spans="2:50" ht="14.25" customHeight="1" x14ac:dyDescent="0.25">
      <c r="G46" s="223"/>
      <c r="H46" s="980"/>
      <c r="I46" s="765"/>
      <c r="J46" s="979"/>
      <c r="K46" s="764"/>
      <c r="L46" s="764"/>
      <c r="M46" s="765"/>
      <c r="N46" s="980"/>
      <c r="O46" s="764"/>
      <c r="P46" s="764"/>
      <c r="Q46" s="764"/>
      <c r="R46" s="764"/>
      <c r="S46" s="764"/>
      <c r="T46" s="765"/>
      <c r="U46" s="977"/>
      <c r="V46" s="764"/>
      <c r="W46" s="764"/>
      <c r="X46" s="764"/>
      <c r="Y46" s="764"/>
      <c r="Z46" s="765"/>
      <c r="AA46" s="980"/>
      <c r="AB46" s="764"/>
      <c r="AC46" s="764"/>
      <c r="AD46" s="764"/>
      <c r="AE46" s="764"/>
      <c r="AF46" s="765"/>
      <c r="AG46" s="980"/>
      <c r="AH46" s="764"/>
      <c r="AI46" s="764"/>
      <c r="AJ46" s="764"/>
      <c r="AK46" s="764"/>
      <c r="AL46" s="764"/>
      <c r="AM46" s="765"/>
      <c r="AN46" s="983"/>
      <c r="AO46" s="764"/>
      <c r="AP46" s="764"/>
      <c r="AQ46" s="764"/>
      <c r="AR46" s="764"/>
      <c r="AS46" s="765"/>
      <c r="AT46" s="1063"/>
      <c r="AU46" s="764"/>
      <c r="AV46" s="764"/>
      <c r="AW46" s="764"/>
      <c r="AX46" s="765"/>
    </row>
    <row r="47" spans="2:50" ht="14.25" customHeight="1" x14ac:dyDescent="0.25">
      <c r="G47" s="256"/>
      <c r="H47" s="980"/>
      <c r="I47" s="765"/>
      <c r="J47" s="979"/>
      <c r="K47" s="764"/>
      <c r="L47" s="764"/>
      <c r="M47" s="765"/>
      <c r="N47" s="980"/>
      <c r="O47" s="764"/>
      <c r="P47" s="764"/>
      <c r="Q47" s="764"/>
      <c r="R47" s="764"/>
      <c r="S47" s="764"/>
      <c r="T47" s="765"/>
      <c r="U47" s="977"/>
      <c r="V47" s="764"/>
      <c r="W47" s="764"/>
      <c r="X47" s="764"/>
      <c r="Y47" s="764"/>
      <c r="Z47" s="765"/>
      <c r="AA47" s="980"/>
      <c r="AB47" s="764"/>
      <c r="AC47" s="764"/>
      <c r="AD47" s="764"/>
      <c r="AE47" s="764"/>
      <c r="AF47" s="765"/>
      <c r="AG47" s="980"/>
      <c r="AH47" s="764"/>
      <c r="AI47" s="764"/>
      <c r="AJ47" s="764"/>
      <c r="AK47" s="764"/>
      <c r="AL47" s="764"/>
      <c r="AM47" s="765"/>
      <c r="AN47" s="983"/>
      <c r="AO47" s="764"/>
      <c r="AP47" s="764"/>
      <c r="AQ47" s="764"/>
      <c r="AR47" s="764"/>
      <c r="AS47" s="765"/>
      <c r="AT47" s="1063"/>
      <c r="AU47" s="764"/>
      <c r="AV47" s="764"/>
      <c r="AW47" s="764"/>
      <c r="AX47" s="765"/>
    </row>
    <row r="48" spans="2:50" ht="14.25" customHeight="1" x14ac:dyDescent="0.25">
      <c r="G48" s="256"/>
      <c r="H48" s="980"/>
      <c r="I48" s="765"/>
      <c r="J48" s="979"/>
      <c r="K48" s="764"/>
      <c r="L48" s="764"/>
      <c r="M48" s="765"/>
      <c r="N48" s="980"/>
      <c r="O48" s="764"/>
      <c r="P48" s="764"/>
      <c r="Q48" s="764"/>
      <c r="R48" s="764"/>
      <c r="S48" s="764"/>
      <c r="T48" s="765"/>
      <c r="U48" s="977"/>
      <c r="V48" s="764"/>
      <c r="W48" s="764"/>
      <c r="X48" s="764"/>
      <c r="Y48" s="764"/>
      <c r="Z48" s="765"/>
      <c r="AA48" s="980"/>
      <c r="AB48" s="764"/>
      <c r="AC48" s="764"/>
      <c r="AD48" s="764"/>
      <c r="AE48" s="764"/>
      <c r="AF48" s="765"/>
      <c r="AG48" s="980"/>
      <c r="AH48" s="764"/>
      <c r="AI48" s="764"/>
      <c r="AJ48" s="764"/>
      <c r="AK48" s="764"/>
      <c r="AL48" s="764"/>
      <c r="AM48" s="765"/>
      <c r="AN48" s="983"/>
      <c r="AO48" s="764"/>
      <c r="AP48" s="764"/>
      <c r="AQ48" s="764"/>
      <c r="AR48" s="764"/>
      <c r="AS48" s="765"/>
      <c r="AT48" s="1063"/>
      <c r="AU48" s="764"/>
      <c r="AV48" s="764"/>
      <c r="AW48" s="764"/>
      <c r="AX48" s="765"/>
    </row>
    <row r="49" spans="7:50" ht="14.25" customHeight="1" x14ac:dyDescent="0.25">
      <c r="G49" s="256"/>
      <c r="H49" s="980"/>
      <c r="I49" s="765"/>
      <c r="J49" s="979"/>
      <c r="K49" s="764"/>
      <c r="L49" s="764"/>
      <c r="M49" s="765"/>
      <c r="N49" s="980"/>
      <c r="O49" s="764"/>
      <c r="P49" s="764"/>
      <c r="Q49" s="764"/>
      <c r="R49" s="764"/>
      <c r="S49" s="764"/>
      <c r="T49" s="765"/>
      <c r="U49" s="977"/>
      <c r="V49" s="764"/>
      <c r="W49" s="764"/>
      <c r="X49" s="764"/>
      <c r="Y49" s="764"/>
      <c r="Z49" s="765"/>
      <c r="AA49" s="980"/>
      <c r="AB49" s="764"/>
      <c r="AC49" s="764"/>
      <c r="AD49" s="764"/>
      <c r="AE49" s="764"/>
      <c r="AF49" s="765"/>
      <c r="AG49" s="980"/>
      <c r="AH49" s="764"/>
      <c r="AI49" s="764"/>
      <c r="AJ49" s="764"/>
      <c r="AK49" s="764"/>
      <c r="AL49" s="764"/>
      <c r="AM49" s="765"/>
      <c r="AN49" s="983"/>
      <c r="AO49" s="764"/>
      <c r="AP49" s="764"/>
      <c r="AQ49" s="764"/>
      <c r="AR49" s="764"/>
      <c r="AS49" s="765"/>
      <c r="AT49" s="1063"/>
      <c r="AU49" s="764"/>
      <c r="AV49" s="764"/>
      <c r="AW49" s="764"/>
      <c r="AX49" s="765"/>
    </row>
    <row r="50" spans="7:50" ht="14.25" customHeight="1" x14ac:dyDescent="0.25">
      <c r="G50" s="256"/>
      <c r="H50" s="993"/>
      <c r="I50" s="765"/>
      <c r="J50" s="993"/>
      <c r="K50" s="764"/>
      <c r="L50" s="764"/>
      <c r="M50" s="765"/>
      <c r="N50" s="993"/>
      <c r="O50" s="764"/>
      <c r="P50" s="764"/>
      <c r="Q50" s="764"/>
      <c r="R50" s="764"/>
      <c r="S50" s="764"/>
      <c r="T50" s="765"/>
      <c r="U50" s="986"/>
      <c r="V50" s="764"/>
      <c r="W50" s="764"/>
      <c r="X50" s="764"/>
      <c r="Y50" s="764"/>
      <c r="Z50" s="765"/>
      <c r="AA50" s="993"/>
      <c r="AB50" s="764"/>
      <c r="AC50" s="764"/>
      <c r="AD50" s="764"/>
      <c r="AE50" s="764"/>
      <c r="AF50" s="765"/>
      <c r="AG50" s="993"/>
      <c r="AH50" s="764"/>
      <c r="AI50" s="764"/>
      <c r="AJ50" s="764"/>
      <c r="AK50" s="764"/>
      <c r="AL50" s="764"/>
      <c r="AM50" s="765"/>
      <c r="AN50" s="995"/>
      <c r="AO50" s="764"/>
      <c r="AP50" s="764"/>
      <c r="AQ50" s="764"/>
      <c r="AR50" s="764"/>
      <c r="AS50" s="765"/>
      <c r="AT50" s="1065"/>
      <c r="AU50" s="764"/>
      <c r="AV50" s="764"/>
      <c r="AW50" s="764"/>
      <c r="AX50" s="765"/>
    </row>
    <row r="51" spans="7:50" ht="14.25" customHeight="1" x14ac:dyDescent="0.25">
      <c r="G51" s="223"/>
      <c r="H51" s="1092" t="s">
        <v>1494</v>
      </c>
      <c r="I51" s="764"/>
      <c r="J51" s="764"/>
      <c r="K51" s="764"/>
      <c r="L51" s="764"/>
      <c r="M51" s="764"/>
      <c r="N51" s="764"/>
      <c r="O51" s="764"/>
      <c r="P51" s="764"/>
      <c r="Q51" s="764"/>
      <c r="R51" s="764"/>
      <c r="S51" s="764"/>
      <c r="T51" s="764"/>
      <c r="U51" s="764"/>
      <c r="V51" s="764"/>
      <c r="W51" s="764"/>
      <c r="X51" s="764"/>
      <c r="Y51" s="764"/>
      <c r="Z51" s="764"/>
      <c r="AA51" s="764"/>
      <c r="AB51" s="764"/>
      <c r="AC51" s="764"/>
      <c r="AD51" s="764"/>
      <c r="AE51" s="764"/>
      <c r="AF51" s="764"/>
      <c r="AG51" s="764"/>
      <c r="AH51" s="764"/>
      <c r="AI51" s="764"/>
      <c r="AJ51" s="764"/>
      <c r="AK51" s="764"/>
      <c r="AL51" s="764"/>
      <c r="AM51" s="764"/>
      <c r="AN51" s="764"/>
      <c r="AO51" s="764"/>
      <c r="AP51" s="764"/>
      <c r="AQ51" s="764"/>
      <c r="AR51" s="764"/>
      <c r="AS51" s="765"/>
      <c r="AT51" s="1134">
        <f>SUM(AT30:AT50)</f>
        <v>0</v>
      </c>
      <c r="AU51" s="764"/>
      <c r="AV51" s="764"/>
      <c r="AW51" s="764"/>
      <c r="AX51" s="765"/>
    </row>
    <row r="52" spans="7:50" ht="14.25" customHeight="1" x14ac:dyDescent="0.25">
      <c r="G52" s="223"/>
    </row>
    <row r="53" spans="7:50" ht="14.25" customHeight="1" x14ac:dyDescent="0.25">
      <c r="G53" s="223"/>
    </row>
    <row r="54" spans="7:50" ht="15" customHeight="1" x14ac:dyDescent="0.25">
      <c r="G54" s="223"/>
    </row>
    <row r="55" spans="7:50" ht="14.25" customHeight="1" x14ac:dyDescent="0.25">
      <c r="G55" s="223"/>
      <c r="H55" s="976" t="s">
        <v>1795</v>
      </c>
      <c r="I55" s="824"/>
      <c r="J55" s="824"/>
      <c r="K55" s="824"/>
      <c r="L55" s="824"/>
      <c r="M55" s="824"/>
      <c r="N55" s="824"/>
      <c r="O55" s="824"/>
      <c r="P55" s="824"/>
      <c r="Q55" s="824"/>
      <c r="R55" s="824"/>
      <c r="S55" s="824"/>
      <c r="T55" s="824"/>
      <c r="U55" s="824"/>
      <c r="V55" s="824"/>
      <c r="W55" s="824"/>
      <c r="X55" s="824"/>
      <c r="Y55" s="825"/>
      <c r="Z55" s="976" t="s">
        <v>1796</v>
      </c>
      <c r="AA55" s="824"/>
      <c r="AB55" s="824"/>
      <c r="AC55" s="824"/>
      <c r="AD55" s="824"/>
      <c r="AE55" s="824"/>
      <c r="AF55" s="824"/>
      <c r="AG55" s="824"/>
      <c r="AH55" s="824"/>
      <c r="AI55" s="824"/>
      <c r="AJ55" s="824"/>
      <c r="AK55" s="824"/>
      <c r="AL55" s="824"/>
      <c r="AM55" s="824"/>
      <c r="AN55" s="824"/>
      <c r="AO55" s="824"/>
      <c r="AP55" s="824"/>
      <c r="AQ55" s="825"/>
    </row>
    <row r="56" spans="7:50" ht="14.25" customHeight="1" x14ac:dyDescent="0.25">
      <c r="G56" s="223"/>
      <c r="H56" s="257" t="s">
        <v>796</v>
      </c>
      <c r="I56" s="258"/>
      <c r="J56" s="258"/>
      <c r="K56" s="258"/>
      <c r="L56" s="258"/>
      <c r="M56" s="258"/>
      <c r="N56" s="258"/>
      <c r="O56" s="258"/>
      <c r="P56" s="258"/>
      <c r="Q56" s="259"/>
      <c r="R56" s="257" t="s">
        <v>1511</v>
      </c>
      <c r="S56" s="258"/>
      <c r="T56" s="258"/>
      <c r="U56" s="259"/>
      <c r="V56" s="257" t="s">
        <v>1510</v>
      </c>
      <c r="W56" s="258"/>
      <c r="X56" s="258"/>
      <c r="Y56" s="259"/>
      <c r="Z56" s="257" t="s">
        <v>796</v>
      </c>
      <c r="AA56" s="258"/>
      <c r="AB56" s="258"/>
      <c r="AC56" s="258"/>
      <c r="AD56" s="258"/>
      <c r="AE56" s="258"/>
      <c r="AF56" s="258"/>
      <c r="AG56" s="258"/>
      <c r="AH56" s="258"/>
      <c r="AI56" s="259"/>
      <c r="AJ56" s="257" t="s">
        <v>1511</v>
      </c>
      <c r="AK56" s="258"/>
      <c r="AL56" s="258"/>
      <c r="AM56" s="259"/>
      <c r="AN56" s="257" t="s">
        <v>1510</v>
      </c>
      <c r="AO56" s="258"/>
      <c r="AP56" s="258"/>
      <c r="AQ56" s="259"/>
    </row>
    <row r="57" spans="7:50" ht="14.25" customHeight="1" x14ac:dyDescent="0.25">
      <c r="G57" s="223"/>
      <c r="H57" s="260"/>
      <c r="Q57" s="261"/>
      <c r="R57" s="260"/>
      <c r="U57" s="261"/>
      <c r="V57" s="260"/>
      <c r="Y57" s="261"/>
      <c r="Z57" s="260"/>
      <c r="AI57" s="261"/>
      <c r="AJ57" s="260"/>
      <c r="AM57" s="261"/>
      <c r="AN57" s="260"/>
      <c r="AQ57" s="261"/>
    </row>
    <row r="58" spans="7:50" ht="14.25" customHeight="1" x14ac:dyDescent="0.25">
      <c r="G58" s="223"/>
      <c r="H58" s="260"/>
      <c r="Q58" s="261"/>
      <c r="R58" s="260"/>
      <c r="U58" s="261"/>
      <c r="V58" s="260"/>
      <c r="Y58" s="261"/>
      <c r="Z58" s="260"/>
      <c r="AI58" s="261"/>
      <c r="AJ58" s="260"/>
      <c r="AM58" s="261"/>
      <c r="AN58" s="260"/>
      <c r="AQ58" s="261"/>
    </row>
    <row r="59" spans="7:50" ht="14.25" customHeight="1" x14ac:dyDescent="0.25">
      <c r="G59" s="223"/>
      <c r="H59" s="260"/>
      <c r="Q59" s="261"/>
      <c r="R59" s="260"/>
      <c r="U59" s="261"/>
      <c r="V59" s="260"/>
      <c r="Y59" s="261"/>
      <c r="Z59" s="260"/>
      <c r="AI59" s="261"/>
      <c r="AJ59" s="260"/>
      <c r="AM59" s="261"/>
      <c r="AN59" s="260"/>
      <c r="AQ59" s="261"/>
    </row>
    <row r="60" spans="7:50" ht="14.25" customHeight="1" x14ac:dyDescent="0.25">
      <c r="G60" s="223"/>
      <c r="H60" s="260"/>
      <c r="Q60" s="261"/>
      <c r="R60" s="260"/>
      <c r="U60" s="261"/>
      <c r="V60" s="260"/>
      <c r="Y60" s="261"/>
      <c r="Z60" s="260"/>
      <c r="AI60" s="261"/>
      <c r="AJ60" s="260"/>
      <c r="AM60" s="261"/>
      <c r="AN60" s="260"/>
      <c r="AQ60" s="261"/>
    </row>
    <row r="61" spans="7:50" ht="14.25" customHeight="1" x14ac:dyDescent="0.25">
      <c r="G61" s="223"/>
      <c r="H61" s="262"/>
      <c r="I61" s="263"/>
      <c r="J61" s="263"/>
      <c r="K61" s="263"/>
      <c r="L61" s="263"/>
      <c r="M61" s="263"/>
      <c r="N61" s="263"/>
      <c r="O61" s="263"/>
      <c r="P61" s="263"/>
      <c r="Q61" s="264"/>
      <c r="R61" s="262"/>
      <c r="S61" s="263"/>
      <c r="T61" s="263"/>
      <c r="U61" s="264"/>
      <c r="V61" s="262"/>
      <c r="W61" s="263"/>
      <c r="X61" s="263"/>
      <c r="Y61" s="264"/>
      <c r="Z61" s="262"/>
      <c r="AA61" s="263"/>
      <c r="AB61" s="263"/>
      <c r="AC61" s="263"/>
      <c r="AD61" s="263"/>
      <c r="AE61" s="263"/>
      <c r="AF61" s="263"/>
      <c r="AG61" s="263"/>
      <c r="AH61" s="263"/>
      <c r="AI61" s="264"/>
      <c r="AJ61" s="262"/>
      <c r="AK61" s="263"/>
      <c r="AL61" s="263"/>
      <c r="AM61" s="264"/>
      <c r="AN61" s="262"/>
      <c r="AO61" s="263"/>
      <c r="AP61" s="263"/>
      <c r="AQ61" s="264"/>
    </row>
    <row r="62" spans="7:50" ht="14.25" customHeight="1" x14ac:dyDescent="0.25">
      <c r="G62" s="223"/>
      <c r="AM62" s="265" t="s">
        <v>1797</v>
      </c>
      <c r="AN62" s="55" t="str">
        <f>'C-3-1'!U18</f>
        <v>C-3-1-1</v>
      </c>
    </row>
    <row r="63" spans="7:50" ht="14.25" customHeight="1" x14ac:dyDescent="0.25">
      <c r="G63" s="223"/>
    </row>
    <row r="64" spans="7:50" ht="14.25" customHeight="1" x14ac:dyDescent="0.25">
      <c r="G64" s="223"/>
      <c r="H64" s="223"/>
      <c r="I64" s="223"/>
      <c r="J64" s="223"/>
      <c r="K64" s="223"/>
      <c r="L64" s="223"/>
      <c r="M64" s="223"/>
      <c r="N64" s="223"/>
      <c r="O64" s="223"/>
      <c r="P64" s="223"/>
      <c r="Q64" s="223"/>
      <c r="R64" s="223"/>
      <c r="S64" s="223"/>
      <c r="T64" s="223"/>
      <c r="U64" s="223"/>
      <c r="V64" s="223"/>
      <c r="W64" s="223"/>
      <c r="X64" s="223"/>
    </row>
  </sheetData>
  <mergeCells count="216">
    <mergeCell ref="H22:I23"/>
    <mergeCell ref="AA49:AF49"/>
    <mergeCell ref="N31:T31"/>
    <mergeCell ref="AN32:AS32"/>
    <mergeCell ref="N40:T40"/>
    <mergeCell ref="J43:M43"/>
    <mergeCell ref="AN41:AS41"/>
    <mergeCell ref="AA36:AF36"/>
    <mergeCell ref="AN47:AS47"/>
    <mergeCell ref="J33:M33"/>
    <mergeCell ref="J42:M42"/>
    <mergeCell ref="H39:I39"/>
    <mergeCell ref="AN43:AS43"/>
    <mergeCell ref="J23:P23"/>
    <mergeCell ref="AA35:AF35"/>
    <mergeCell ref="H45:I45"/>
    <mergeCell ref="AG29:AM29"/>
    <mergeCell ref="AG38:AM38"/>
    <mergeCell ref="H38:I38"/>
    <mergeCell ref="J31:M31"/>
    <mergeCell ref="H43:I43"/>
    <mergeCell ref="J48:M48"/>
    <mergeCell ref="J45:M45"/>
    <mergeCell ref="H35:I35"/>
    <mergeCell ref="N50:T50"/>
    <mergeCell ref="AT35:AX35"/>
    <mergeCell ref="U29:Z29"/>
    <mergeCell ref="AG44:AM44"/>
    <mergeCell ref="U38:Z38"/>
    <mergeCell ref="AG31:AM31"/>
    <mergeCell ref="AT49:AX49"/>
    <mergeCell ref="N42:T42"/>
    <mergeCell ref="AA43:AF43"/>
    <mergeCell ref="N44:T44"/>
    <mergeCell ref="AN45:AS45"/>
    <mergeCell ref="AT37:AX37"/>
    <mergeCell ref="AT30:AX30"/>
    <mergeCell ref="AN50:AS50"/>
    <mergeCell ref="AA44:AF44"/>
    <mergeCell ref="AG45:AM45"/>
    <mergeCell ref="AN35:AS35"/>
    <mergeCell ref="U48:Z48"/>
    <mergeCell ref="U32:Z32"/>
    <mergeCell ref="AG47:AM47"/>
    <mergeCell ref="U41:Z41"/>
    <mergeCell ref="N34:T34"/>
    <mergeCell ref="AN46:AS46"/>
    <mergeCell ref="AN39:AS39"/>
    <mergeCell ref="B12:E12"/>
    <mergeCell ref="AA32:AF32"/>
    <mergeCell ref="AT34:AX34"/>
    <mergeCell ref="H37:I37"/>
    <mergeCell ref="J30:M30"/>
    <mergeCell ref="U31:Z31"/>
    <mergeCell ref="AL24:AS24"/>
    <mergeCell ref="U40:Z40"/>
    <mergeCell ref="Q23:W23"/>
    <mergeCell ref="AN34:AS34"/>
    <mergeCell ref="B14:E14"/>
    <mergeCell ref="AT39:AX39"/>
    <mergeCell ref="AA38:AF38"/>
    <mergeCell ref="AT36:AX36"/>
    <mergeCell ref="AE23:AK23"/>
    <mergeCell ref="AG32:AM32"/>
    <mergeCell ref="B13:E13"/>
    <mergeCell ref="AN36:AS36"/>
    <mergeCell ref="J22:AX22"/>
    <mergeCell ref="AA40:AF40"/>
    <mergeCell ref="AA37:AF37"/>
    <mergeCell ref="AN29:AS29"/>
    <mergeCell ref="AA33:AF33"/>
    <mergeCell ref="B32:E32"/>
    <mergeCell ref="G7:AR7"/>
    <mergeCell ref="N41:T41"/>
    <mergeCell ref="B18:E18"/>
    <mergeCell ref="X23:AD23"/>
    <mergeCell ref="N38:T38"/>
    <mergeCell ref="AA47:AF47"/>
    <mergeCell ref="J34:M34"/>
    <mergeCell ref="N43:T43"/>
    <mergeCell ref="J24:P24"/>
    <mergeCell ref="AL23:AS23"/>
    <mergeCell ref="N33:T33"/>
    <mergeCell ref="G9:Z11"/>
    <mergeCell ref="J47:M47"/>
    <mergeCell ref="AN44:AS44"/>
    <mergeCell ref="H41:I41"/>
    <mergeCell ref="N30:T30"/>
    <mergeCell ref="AN31:AS31"/>
    <mergeCell ref="AG33:AM33"/>
    <mergeCell ref="AG42:AM42"/>
    <mergeCell ref="H34:I34"/>
    <mergeCell ref="AG43:AM43"/>
    <mergeCell ref="U42:Z42"/>
    <mergeCell ref="AG35:AM35"/>
    <mergeCell ref="AG39:AM39"/>
    <mergeCell ref="J50:M50"/>
    <mergeCell ref="U37:Z37"/>
    <mergeCell ref="AT24:AX24"/>
    <mergeCell ref="B16:E16"/>
    <mergeCell ref="AT38:AX38"/>
    <mergeCell ref="H36:I36"/>
    <mergeCell ref="AA50:AF50"/>
    <mergeCell ref="AG34:AM34"/>
    <mergeCell ref="N32:T32"/>
    <mergeCell ref="J49:M49"/>
    <mergeCell ref="AT41:AX41"/>
    <mergeCell ref="AT48:AX48"/>
    <mergeCell ref="AT45:AX45"/>
    <mergeCell ref="AT42:AX42"/>
    <mergeCell ref="AT32:AX32"/>
    <mergeCell ref="H50:I50"/>
    <mergeCell ref="H49:I49"/>
    <mergeCell ref="H44:I44"/>
    <mergeCell ref="AG30:AM30"/>
    <mergeCell ref="AT33:AX33"/>
    <mergeCell ref="AA31:AF31"/>
    <mergeCell ref="J44:M44"/>
    <mergeCell ref="U39:Z39"/>
    <mergeCell ref="AN49:AS49"/>
    <mergeCell ref="B6:E6"/>
    <mergeCell ref="B15:E15"/>
    <mergeCell ref="J46:M46"/>
    <mergeCell ref="J28:M29"/>
    <mergeCell ref="U47:Z47"/>
    <mergeCell ref="H31:I31"/>
    <mergeCell ref="H40:I40"/>
    <mergeCell ref="AE24:AK24"/>
    <mergeCell ref="U43:Z43"/>
    <mergeCell ref="N36:T36"/>
    <mergeCell ref="N45:T45"/>
    <mergeCell ref="AA41:AF41"/>
    <mergeCell ref="U33:Z33"/>
    <mergeCell ref="J38:M38"/>
    <mergeCell ref="B17:E17"/>
    <mergeCell ref="H42:I42"/>
    <mergeCell ref="B19:E19"/>
    <mergeCell ref="B34:E34"/>
    <mergeCell ref="B28:E28"/>
    <mergeCell ref="H30:I30"/>
    <mergeCell ref="AG37:AM37"/>
    <mergeCell ref="N28:Z28"/>
    <mergeCell ref="AA45:AF45"/>
    <mergeCell ref="B30:E30"/>
    <mergeCell ref="AT28:AX29"/>
    <mergeCell ref="N48:T48"/>
    <mergeCell ref="AT51:AX51"/>
    <mergeCell ref="U49:Z49"/>
    <mergeCell ref="H33:I33"/>
    <mergeCell ref="B20:E20"/>
    <mergeCell ref="N49:T49"/>
    <mergeCell ref="B4:E4"/>
    <mergeCell ref="H46:I46"/>
    <mergeCell ref="J39:M39"/>
    <mergeCell ref="N35:T35"/>
    <mergeCell ref="AA46:AF46"/>
    <mergeCell ref="AN42:AS42"/>
    <mergeCell ref="H28:I29"/>
    <mergeCell ref="J37:M37"/>
    <mergeCell ref="B8:E8"/>
    <mergeCell ref="H24:I24"/>
    <mergeCell ref="AT23:AX23"/>
    <mergeCell ref="N47:T47"/>
    <mergeCell ref="AN48:AS48"/>
    <mergeCell ref="AG41:AM41"/>
    <mergeCell ref="Q24:W24"/>
    <mergeCell ref="AG50:AM50"/>
    <mergeCell ref="AT47:AX47"/>
    <mergeCell ref="AT50:AX50"/>
    <mergeCell ref="U50:Z50"/>
    <mergeCell ref="U35:Z35"/>
    <mergeCell ref="AT44:AX44"/>
    <mergeCell ref="H47:I47"/>
    <mergeCell ref="U44:Z44"/>
    <mergeCell ref="N46:T46"/>
    <mergeCell ref="AT31:AX31"/>
    <mergeCell ref="U34:Z34"/>
    <mergeCell ref="N39:T39"/>
    <mergeCell ref="N37:T37"/>
    <mergeCell ref="J40:M40"/>
    <mergeCell ref="AN38:AS38"/>
    <mergeCell ref="AT43:AX43"/>
    <mergeCell ref="AA42:AF42"/>
    <mergeCell ref="AT46:AX46"/>
    <mergeCell ref="AG49:AM49"/>
    <mergeCell ref="AN40:AS40"/>
    <mergeCell ref="AG36:AM36"/>
    <mergeCell ref="J35:M35"/>
    <mergeCell ref="AN33:AS33"/>
    <mergeCell ref="U45:Z45"/>
    <mergeCell ref="AT40:AX40"/>
    <mergeCell ref="AA39:AF39"/>
    <mergeCell ref="H55:Y55"/>
    <mergeCell ref="U36:Z36"/>
    <mergeCell ref="N29:T29"/>
    <mergeCell ref="J32:M32"/>
    <mergeCell ref="B10:E10"/>
    <mergeCell ref="AA34:AF34"/>
    <mergeCell ref="J41:M41"/>
    <mergeCell ref="H51:AS51"/>
    <mergeCell ref="AG46:AM46"/>
    <mergeCell ref="AG40:AM40"/>
    <mergeCell ref="AA28:AS28"/>
    <mergeCell ref="H32:I32"/>
    <mergeCell ref="AN37:AS37"/>
    <mergeCell ref="AN30:AS30"/>
    <mergeCell ref="U30:Z30"/>
    <mergeCell ref="X24:AD24"/>
    <mergeCell ref="AA48:AF48"/>
    <mergeCell ref="AA30:AF30"/>
    <mergeCell ref="Z55:AQ55"/>
    <mergeCell ref="J36:M36"/>
    <mergeCell ref="AA29:AF29"/>
    <mergeCell ref="H48:I48"/>
    <mergeCell ref="U46:Z46"/>
    <mergeCell ref="AG48:AM48"/>
  </mergeCells>
  <hyperlinks>
    <hyperlink ref="B4" location="PANDUAN!A1" display="PANDUAN" xr:uid="{00000000-0004-0000-5400-000000000000}"/>
    <hyperlink ref="B6" location="'EWS DIRECTORY'!A1" display="EWS DIRECTORY" xr:uid="{00000000-0004-0000-5400-000001000000}"/>
    <hyperlink ref="B8" location="'DATA PEMICU'!A1" display="DATA PEMICU" xr:uid="{00000000-0004-0000-5400-000002000000}"/>
    <hyperlink ref="B10" location="'DATA PENGUJI'!A1" display="DATA PENGUJI" xr:uid="{00000000-0004-0000-5400-000003000000}"/>
    <hyperlink ref="B12" location="'MAIN LEVEL'!A1" display="MAIN LEVEL" xr:uid="{00000000-0004-0000-5400-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sheetPr codeName="Sheet253">
    <tabColor theme="4" tint="-0.249977111117893"/>
  </sheetPr>
  <dimension ref="A1:BJ200"/>
  <sheetViews>
    <sheetView topLeftCell="B6"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62" width="3.6640625" customWidth="1"/>
  </cols>
  <sheetData>
    <row r="1" spans="2:62" ht="14.25" customHeight="1" x14ac:dyDescent="0.25">
      <c r="G1" s="110"/>
      <c r="H1" s="110"/>
      <c r="I1" s="110"/>
      <c r="J1" s="110"/>
      <c r="K1" s="110"/>
      <c r="L1" s="110"/>
      <c r="M1" s="110"/>
      <c r="N1" s="110"/>
      <c r="O1" s="110"/>
      <c r="P1" s="110"/>
      <c r="Q1" s="110"/>
      <c r="R1" s="110"/>
      <c r="S1" s="110"/>
      <c r="T1" s="110"/>
      <c r="U1" s="110"/>
      <c r="V1" s="110"/>
      <c r="W1" s="110"/>
      <c r="X1" s="110"/>
    </row>
    <row r="2" spans="2:62" ht="14.25" customHeight="1" x14ac:dyDescent="0.25">
      <c r="G2" s="55" t="s">
        <v>1674</v>
      </c>
      <c r="H2" s="55"/>
      <c r="I2" s="55"/>
      <c r="J2" s="55"/>
      <c r="K2" s="55"/>
      <c r="L2" s="55"/>
      <c r="M2" s="55"/>
      <c r="N2" s="55"/>
      <c r="AT2" s="443"/>
      <c r="AU2" s="443"/>
      <c r="AV2" s="443"/>
      <c r="AW2" s="443"/>
      <c r="AX2" s="443"/>
      <c r="AY2" s="254"/>
      <c r="AZ2" s="254"/>
      <c r="BA2" s="254"/>
      <c r="BB2" s="254"/>
      <c r="BC2" s="254"/>
      <c r="BD2" s="254"/>
      <c r="BE2" s="254"/>
      <c r="BF2" s="254"/>
      <c r="BG2" s="254"/>
      <c r="BH2" s="254"/>
      <c r="BI2" s="254"/>
      <c r="BJ2" s="254"/>
    </row>
    <row r="3" spans="2:62" ht="14.25" customHeight="1" x14ac:dyDescent="0.25">
      <c r="B3" s="111"/>
      <c r="C3" s="111"/>
      <c r="D3" s="111"/>
      <c r="E3" s="111"/>
      <c r="G3" s="55"/>
      <c r="H3" s="55"/>
      <c r="I3" s="55"/>
      <c r="J3" s="55"/>
      <c r="K3" s="55"/>
      <c r="L3" s="55"/>
      <c r="M3" s="55"/>
      <c r="N3" s="55"/>
      <c r="AT3" s="443"/>
      <c r="AU3" s="443"/>
      <c r="AV3" s="443"/>
      <c r="AW3" s="443"/>
      <c r="AX3" s="443"/>
      <c r="AY3" s="254"/>
      <c r="AZ3" s="254"/>
      <c r="BA3" s="254"/>
      <c r="BB3" s="254"/>
      <c r="BC3" s="254"/>
      <c r="BD3" s="254"/>
      <c r="BE3" s="254"/>
      <c r="BF3" s="254"/>
      <c r="BG3" s="254"/>
      <c r="BH3" s="254"/>
      <c r="BI3" s="254"/>
      <c r="BJ3" s="254"/>
    </row>
    <row r="4" spans="2:62" ht="14.25" customHeight="1" x14ac:dyDescent="0.25">
      <c r="B4" s="762" t="s">
        <v>79</v>
      </c>
      <c r="C4" s="761"/>
      <c r="D4" s="761"/>
      <c r="E4" s="761"/>
      <c r="G4" s="55"/>
      <c r="H4" s="55"/>
      <c r="I4" s="55"/>
      <c r="J4" s="55"/>
      <c r="K4" s="55"/>
      <c r="L4" s="55"/>
      <c r="M4" s="55"/>
      <c r="N4" s="55"/>
      <c r="AT4" s="443"/>
      <c r="AU4" s="443"/>
      <c r="AV4" s="443"/>
      <c r="AW4" s="443"/>
      <c r="AX4" s="443"/>
      <c r="AY4" s="254"/>
      <c r="AZ4" s="254"/>
      <c r="BA4" s="254"/>
      <c r="BB4" s="254"/>
      <c r="BC4" s="254"/>
      <c r="BD4" s="254"/>
      <c r="BE4" s="254"/>
      <c r="BF4" s="254"/>
      <c r="BG4" s="254"/>
      <c r="BH4" s="254"/>
      <c r="BI4" s="254"/>
      <c r="BJ4" s="254"/>
    </row>
    <row r="5" spans="2:62" ht="14.25" customHeight="1" x14ac:dyDescent="0.25">
      <c r="B5" s="111"/>
      <c r="C5" s="111"/>
      <c r="D5" s="111"/>
      <c r="E5" s="111"/>
      <c r="G5" s="55"/>
      <c r="H5" s="55"/>
      <c r="I5" s="55"/>
      <c r="J5" s="55"/>
      <c r="K5" s="55"/>
      <c r="L5" s="55"/>
      <c r="M5" s="55"/>
      <c r="N5" s="55"/>
      <c r="AT5" s="443"/>
      <c r="AU5" s="443"/>
      <c r="AV5" s="443"/>
      <c r="AW5" s="443"/>
      <c r="AX5" s="443"/>
      <c r="AY5" s="254"/>
      <c r="AZ5" s="254"/>
      <c r="BA5" s="254"/>
      <c r="BB5" s="254"/>
      <c r="BC5" s="254"/>
      <c r="BD5" s="254"/>
      <c r="BE5" s="254"/>
      <c r="BF5" s="254"/>
      <c r="BG5" s="254"/>
      <c r="BH5" s="254"/>
      <c r="BI5" s="254"/>
      <c r="BJ5" s="254"/>
    </row>
    <row r="6" spans="2:62" ht="14.25" customHeight="1" x14ac:dyDescent="0.25">
      <c r="B6" s="762" t="s">
        <v>87</v>
      </c>
      <c r="C6" s="761"/>
      <c r="D6" s="761"/>
      <c r="E6" s="761"/>
      <c r="G6" s="55"/>
      <c r="H6" s="55"/>
      <c r="I6" s="55"/>
      <c r="J6" s="55"/>
      <c r="K6" s="55"/>
      <c r="L6" s="55"/>
      <c r="M6" s="55"/>
      <c r="N6" s="55"/>
      <c r="AT6" s="443"/>
      <c r="AU6" s="443"/>
      <c r="AV6" s="443"/>
      <c r="AW6" s="443"/>
      <c r="AX6" s="443"/>
      <c r="AY6" s="254"/>
      <c r="AZ6" s="254"/>
      <c r="BA6" s="254"/>
      <c r="BB6" s="254"/>
      <c r="BC6" s="254"/>
      <c r="BD6" s="254"/>
      <c r="BE6" s="254"/>
      <c r="BF6" s="254"/>
      <c r="BG6" s="254"/>
      <c r="BH6" s="254"/>
      <c r="BI6" s="254"/>
      <c r="BJ6" s="254"/>
    </row>
    <row r="7" spans="2:62" ht="15" customHeight="1" x14ac:dyDescent="0.25">
      <c r="B7" s="111"/>
      <c r="C7" s="111"/>
      <c r="D7" s="111"/>
      <c r="E7" s="111"/>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443"/>
      <c r="AU7" s="443"/>
      <c r="AV7" s="443"/>
      <c r="AW7" s="443"/>
      <c r="AX7" s="443"/>
      <c r="AY7" s="254"/>
      <c r="AZ7" s="254"/>
      <c r="BA7" s="254"/>
      <c r="BB7" s="254"/>
      <c r="BC7" s="254"/>
      <c r="BD7" s="254"/>
      <c r="BE7" s="254"/>
      <c r="BF7" s="254"/>
      <c r="BG7" s="254"/>
      <c r="BH7" s="254"/>
      <c r="BI7" s="254"/>
      <c r="BJ7" s="254"/>
    </row>
    <row r="8" spans="2:62" ht="14.25" customHeight="1" x14ac:dyDescent="0.25">
      <c r="B8" s="762" t="s">
        <v>94</v>
      </c>
      <c r="C8" s="761"/>
      <c r="D8" s="761"/>
      <c r="E8" s="761"/>
      <c r="G8" s="55"/>
      <c r="H8" s="55"/>
      <c r="I8" s="55"/>
      <c r="J8" s="55"/>
      <c r="K8" s="55"/>
      <c r="L8" s="55"/>
      <c r="M8" s="55"/>
      <c r="N8" s="55"/>
      <c r="AT8" s="443"/>
      <c r="AU8" s="443"/>
      <c r="AV8" s="443"/>
      <c r="AW8" s="443"/>
      <c r="AX8" s="443"/>
      <c r="AY8" s="254"/>
      <c r="AZ8" s="254"/>
      <c r="BA8" s="254"/>
      <c r="BB8" s="254"/>
      <c r="BC8" s="254"/>
      <c r="BD8" s="254"/>
      <c r="BE8" s="254"/>
      <c r="BF8" s="254"/>
      <c r="BG8" s="254"/>
      <c r="BH8" s="254"/>
      <c r="BI8" s="254"/>
      <c r="BJ8" s="254"/>
    </row>
    <row r="9" spans="2:62" ht="14.25" customHeight="1" x14ac:dyDescent="0.25">
      <c r="B9" s="111"/>
      <c r="C9" s="111"/>
      <c r="D9" s="111"/>
      <c r="E9" s="111"/>
      <c r="G9" s="999" t="str">
        <f>"Rincian "&amp;'C-3'!G9&amp;" "&amp;'C-3-1'!M20</f>
        <v>Rincian Biaya Lainnya Berdasarkan Analisis SPT dan Laporan Keuangan</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c r="AU9" s="443"/>
      <c r="AV9" s="443"/>
      <c r="AW9" s="443"/>
      <c r="AX9" s="443"/>
      <c r="AY9" s="254"/>
      <c r="AZ9" s="254"/>
      <c r="BA9" s="254"/>
      <c r="BB9" s="254"/>
      <c r="BC9" s="254"/>
      <c r="BD9" s="254"/>
      <c r="BE9" s="254"/>
      <c r="BF9" s="254"/>
      <c r="BG9" s="254"/>
      <c r="BH9" s="254"/>
      <c r="BI9" s="254"/>
      <c r="BJ9" s="254"/>
    </row>
    <row r="10" spans="2:62" ht="14.25" customHeight="1" x14ac:dyDescent="0.25">
      <c r="B10" s="762" t="s">
        <v>101</v>
      </c>
      <c r="C10" s="761"/>
      <c r="D10" s="761"/>
      <c r="E10" s="761"/>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c r="AU10" s="443"/>
      <c r="AV10" s="443"/>
      <c r="AW10" s="443"/>
      <c r="AX10" s="443"/>
      <c r="AY10" s="254"/>
      <c r="AZ10" s="254"/>
      <c r="BA10" s="254"/>
      <c r="BB10" s="254"/>
      <c r="BC10" s="254"/>
      <c r="BD10" s="254"/>
      <c r="BE10" s="254"/>
      <c r="BF10" s="254"/>
      <c r="BG10" s="254"/>
      <c r="BH10" s="254"/>
      <c r="BI10" s="254"/>
      <c r="BJ10" s="254"/>
    </row>
    <row r="11" spans="2:62"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c r="AU11" s="443"/>
      <c r="AV11" s="443"/>
      <c r="AW11" s="443"/>
      <c r="AX11" s="443"/>
      <c r="AY11" s="254"/>
      <c r="AZ11" s="254"/>
      <c r="BA11" s="254"/>
      <c r="BB11" s="254"/>
      <c r="BC11" s="254"/>
      <c r="BD11" s="254"/>
      <c r="BE11" s="254"/>
      <c r="BF11" s="254"/>
      <c r="BG11" s="254"/>
      <c r="BH11" s="254"/>
      <c r="BI11" s="254"/>
      <c r="BJ11" s="254"/>
    </row>
    <row r="12" spans="2:62" ht="14.25" customHeight="1" x14ac:dyDescent="0.25">
      <c r="B12" s="762" t="s">
        <v>106</v>
      </c>
      <c r="C12" s="761"/>
      <c r="D12" s="761"/>
      <c r="E12" s="761"/>
      <c r="G12" s="254"/>
      <c r="H12" s="254"/>
      <c r="I12" s="254"/>
      <c r="J12" s="254"/>
      <c r="K12" s="254"/>
      <c r="L12" s="254"/>
      <c r="M12" s="254"/>
      <c r="N12" s="254"/>
      <c r="AT12" s="443"/>
      <c r="AU12" s="443"/>
      <c r="AV12" s="443"/>
      <c r="AW12" s="443"/>
      <c r="AX12" s="443"/>
      <c r="AY12" s="254"/>
      <c r="AZ12" s="254"/>
      <c r="BA12" s="254"/>
      <c r="BB12" s="254"/>
      <c r="BC12" s="254"/>
      <c r="BD12" s="254"/>
      <c r="BE12" s="254"/>
      <c r="BF12" s="254"/>
      <c r="BG12" s="254"/>
      <c r="BH12" s="254"/>
      <c r="BI12" s="254"/>
      <c r="BJ12" s="254"/>
    </row>
    <row r="13" spans="2:62" ht="14.25" customHeight="1" x14ac:dyDescent="0.25">
      <c r="B13" s="962" t="str">
        <f>HYPERLINK("#'"&amp;'EWS DIRECTORY'!$J$82&amp;"'!A1",'EWS DIRECTORY'!$J$82)</f>
        <v>C-3</v>
      </c>
      <c r="C13" s="761"/>
      <c r="D13" s="761"/>
      <c r="E13" s="761"/>
      <c r="G13" s="55" t="s">
        <v>1680</v>
      </c>
      <c r="H13" s="55"/>
      <c r="I13" s="254"/>
      <c r="J13" s="254"/>
      <c r="K13" s="254"/>
      <c r="L13" s="254"/>
      <c r="M13" s="254"/>
      <c r="N13" s="254"/>
      <c r="AT13" s="443"/>
      <c r="AU13" s="443"/>
      <c r="AV13" s="443"/>
      <c r="AW13" s="443"/>
      <c r="AX13" s="443"/>
      <c r="AY13" s="254"/>
      <c r="AZ13" s="254"/>
      <c r="BA13" s="254"/>
      <c r="BB13" s="254"/>
      <c r="BC13" s="254"/>
      <c r="BD13" s="254"/>
      <c r="BE13" s="254"/>
      <c r="BF13" s="254"/>
      <c r="BG13" s="254"/>
      <c r="BH13" s="254"/>
      <c r="BI13" s="254"/>
      <c r="BJ13" s="254"/>
    </row>
    <row r="14" spans="2:62" ht="14.25" customHeight="1" x14ac:dyDescent="0.25">
      <c r="B14" s="931" t="str">
        <f>HYPERLINK("#'"&amp;'EWS DIRECTORY'!$J$83&amp;"'!A1",'EWS DIRECTORY'!$J$83)</f>
        <v>C-3-1</v>
      </c>
      <c r="C14" s="761"/>
      <c r="D14" s="761"/>
      <c r="E14" s="761"/>
      <c r="G14" s="55"/>
      <c r="H14" s="55"/>
      <c r="I14" s="254"/>
      <c r="J14" s="254"/>
      <c r="K14" s="254"/>
      <c r="L14" s="254"/>
      <c r="M14" s="254"/>
      <c r="N14" s="254"/>
      <c r="AT14" s="443"/>
      <c r="AU14" s="443"/>
      <c r="AV14" s="443"/>
      <c r="AW14" s="443"/>
      <c r="AX14" s="443"/>
      <c r="AY14" s="254"/>
      <c r="AZ14" s="254"/>
      <c r="BA14" s="254"/>
      <c r="BB14" s="254"/>
      <c r="BC14" s="254"/>
      <c r="BD14" s="254"/>
      <c r="BE14" s="254"/>
      <c r="BF14" s="254"/>
      <c r="BG14" s="254"/>
      <c r="BH14" s="254"/>
      <c r="BI14" s="254"/>
      <c r="BJ14" s="254"/>
    </row>
    <row r="15" spans="2:62" ht="14.25" customHeight="1" x14ac:dyDescent="0.25">
      <c r="B15" s="929" t="str">
        <f>HYPERLINK("#'"&amp;'EWS DIRECTORY'!$J$84&amp;"'!A1",'EWS DIRECTORY'!$J$84)</f>
        <v>C-3-1-1</v>
      </c>
      <c r="C15" s="761"/>
      <c r="D15" s="761"/>
      <c r="E15" s="761"/>
      <c r="G15" s="55"/>
      <c r="H15" s="55"/>
      <c r="I15" s="254"/>
      <c r="J15" s="254"/>
      <c r="K15" s="254"/>
      <c r="L15" s="254"/>
      <c r="M15" s="254"/>
      <c r="N15" s="254"/>
      <c r="AT15" s="443"/>
      <c r="AU15" s="443"/>
      <c r="AV15" s="443"/>
      <c r="AW15" s="443"/>
      <c r="AX15" s="443"/>
      <c r="AY15" s="254"/>
      <c r="AZ15" s="254"/>
      <c r="BA15" s="254"/>
      <c r="BB15" s="254"/>
      <c r="BC15" s="254"/>
      <c r="BD15" s="254"/>
      <c r="BE15" s="254"/>
      <c r="BF15" s="254"/>
      <c r="BG15" s="254"/>
      <c r="BH15" s="254"/>
      <c r="BI15" s="254"/>
      <c r="BJ15" s="254"/>
    </row>
    <row r="16" spans="2:62" ht="14.25" customHeight="1" x14ac:dyDescent="0.25">
      <c r="B16" s="927" t="str">
        <f>HYPERLINK("#'"&amp;'EWS DIRECTORY'!$J$85&amp;"'!A1",'EWS DIRECTORY'!$J$85)</f>
        <v>C-3-1-2</v>
      </c>
      <c r="C16" s="761"/>
      <c r="D16" s="761"/>
      <c r="E16" s="761"/>
      <c r="G16" s="55"/>
      <c r="H16" s="55"/>
      <c r="I16" s="254"/>
      <c r="J16" s="254"/>
      <c r="K16" s="254"/>
      <c r="L16" s="254"/>
      <c r="M16" s="254"/>
      <c r="N16" s="254"/>
      <c r="AT16" s="443"/>
      <c r="AU16" s="443"/>
      <c r="AV16" s="443"/>
      <c r="AW16" s="443"/>
      <c r="AX16" s="443"/>
      <c r="AY16" s="254"/>
      <c r="AZ16" s="254"/>
      <c r="BA16" s="254"/>
      <c r="BB16" s="254"/>
      <c r="BC16" s="254"/>
      <c r="BD16" s="254"/>
      <c r="BE16" s="254"/>
      <c r="BF16" s="254"/>
      <c r="BG16" s="254"/>
      <c r="BH16" s="254"/>
      <c r="BI16" s="254"/>
      <c r="BJ16" s="254"/>
    </row>
    <row r="17" spans="2:62" ht="14.25" customHeight="1" x14ac:dyDescent="0.25">
      <c r="B17" s="929" t="str">
        <f>HYPERLINK("#'"&amp;'EWS DIRECTORY'!$J$86&amp;"'!A1",'EWS DIRECTORY'!$J$86)</f>
        <v>C-3-1-3</v>
      </c>
      <c r="C17" s="761"/>
      <c r="D17" s="761"/>
      <c r="E17" s="761"/>
      <c r="G17" s="55" t="s">
        <v>1681</v>
      </c>
      <c r="H17" s="55"/>
      <c r="I17" s="55"/>
      <c r="J17" s="254"/>
      <c r="K17" s="254"/>
      <c r="L17" s="254"/>
      <c r="M17" s="254"/>
      <c r="N17" s="254"/>
      <c r="AT17" s="443"/>
      <c r="AU17" s="443"/>
      <c r="AV17" s="443"/>
      <c r="AW17" s="443"/>
      <c r="AX17" s="443"/>
      <c r="AY17" s="254"/>
      <c r="AZ17" s="254"/>
      <c r="BA17" s="254"/>
      <c r="BB17" s="254"/>
      <c r="BC17" s="254"/>
      <c r="BD17" s="254"/>
      <c r="BE17" s="254"/>
      <c r="BF17" s="254"/>
      <c r="BG17" s="254"/>
      <c r="BH17" s="254"/>
      <c r="BI17" s="254"/>
      <c r="BJ17" s="254"/>
    </row>
    <row r="18" spans="2:62" ht="14.25" customHeight="1" x14ac:dyDescent="0.25">
      <c r="B18" s="929" t="str">
        <f>HYPERLINK("#'"&amp;'EWS DIRECTORY'!$J$87&amp;"'!A1",'EWS DIRECTORY'!$J$87)</f>
        <v>C-3-1-4</v>
      </c>
      <c r="C18" s="761"/>
      <c r="D18" s="761"/>
      <c r="E18" s="761"/>
      <c r="G18" s="55" t="s">
        <v>1744</v>
      </c>
      <c r="H18" s="55"/>
      <c r="I18" s="55" t="s">
        <v>1744</v>
      </c>
      <c r="J18" s="254"/>
      <c r="K18" s="254"/>
      <c r="L18" s="254"/>
      <c r="M18" s="254"/>
      <c r="N18" s="254"/>
      <c r="AT18" s="443"/>
      <c r="AU18" s="443"/>
      <c r="AV18" s="443"/>
      <c r="AW18" s="443"/>
      <c r="AX18" s="443"/>
      <c r="AY18" s="271"/>
      <c r="AZ18" s="271"/>
      <c r="BA18" s="271"/>
      <c r="BB18" s="271"/>
      <c r="BC18" s="271"/>
      <c r="BD18" s="271"/>
      <c r="BE18" s="271"/>
      <c r="BF18" s="271"/>
      <c r="BG18" s="271"/>
      <c r="BH18" s="271"/>
      <c r="BI18" s="271"/>
      <c r="BJ18" s="271"/>
    </row>
    <row r="19" spans="2:62" ht="14.25" customHeight="1" x14ac:dyDescent="0.25">
      <c r="B19" s="929" t="str">
        <f>HYPERLINK("#'"&amp;'EWS DIRECTORY'!$J$88&amp;"'!A1",'EWS DIRECTORY'!$J$88)</f>
        <v>C-3-1-5</v>
      </c>
      <c r="C19" s="761"/>
      <c r="D19" s="761"/>
      <c r="E19" s="761"/>
      <c r="AT19" s="443"/>
      <c r="AU19" s="443"/>
      <c r="AV19" s="443"/>
      <c r="AW19" s="443"/>
      <c r="AX19" s="443"/>
      <c r="AY19" s="254"/>
      <c r="AZ19" s="254"/>
      <c r="BA19" s="254"/>
      <c r="BB19" s="254"/>
      <c r="BC19" s="254"/>
      <c r="BD19" s="254"/>
      <c r="BE19" s="254"/>
      <c r="BF19" s="254"/>
      <c r="BG19" s="254"/>
      <c r="BH19" s="254"/>
      <c r="BI19" s="254"/>
      <c r="BJ19" s="254"/>
    </row>
    <row r="20" spans="2:62" ht="14.25" customHeight="1" x14ac:dyDescent="0.25">
      <c r="B20" s="929" t="str">
        <f>HYPERLINK("#'"&amp;'EWS DIRECTORY'!$J$89&amp;"'!A1",'EWS DIRECTORY'!$J$89)</f>
        <v>C-3-1-6</v>
      </c>
      <c r="C20" s="761"/>
      <c r="D20" s="761"/>
      <c r="E20" s="761"/>
      <c r="G20" s="55" t="s">
        <v>1851</v>
      </c>
      <c r="AT20" s="443"/>
      <c r="AU20" s="443"/>
      <c r="AV20" s="443"/>
      <c r="AW20" s="443"/>
      <c r="AX20" s="443"/>
      <c r="AY20" s="254"/>
      <c r="AZ20" s="254"/>
      <c r="BA20" s="254"/>
      <c r="BB20" s="254"/>
      <c r="BC20" s="254"/>
      <c r="BD20" s="254"/>
      <c r="BE20" s="254"/>
      <c r="BF20" s="254"/>
      <c r="BG20" s="254"/>
      <c r="BH20" s="254"/>
      <c r="BI20" s="254"/>
      <c r="BJ20" s="254"/>
    </row>
    <row r="21" spans="2:62" ht="14.25" customHeight="1" x14ac:dyDescent="0.25">
      <c r="G21" s="55"/>
      <c r="AT21" s="443"/>
      <c r="AU21" s="443"/>
      <c r="AV21" s="443"/>
      <c r="AW21" s="443"/>
      <c r="AX21" s="443"/>
      <c r="AY21" s="254"/>
      <c r="AZ21" s="254"/>
      <c r="BA21" s="254"/>
      <c r="BB21" s="254"/>
      <c r="BC21" s="254"/>
      <c r="BD21" s="254"/>
      <c r="BE21" s="254"/>
      <c r="BF21" s="254"/>
      <c r="BG21" s="254"/>
      <c r="BH21" s="254"/>
      <c r="BI21" s="254"/>
      <c r="BJ21" s="254"/>
    </row>
    <row r="22" spans="2:62" ht="14.25" customHeight="1" x14ac:dyDescent="0.25">
      <c r="G22" s="55"/>
      <c r="H22" s="1086" t="s">
        <v>107</v>
      </c>
      <c r="I22" s="790"/>
      <c r="J22" s="1087" t="s">
        <v>1767</v>
      </c>
      <c r="K22" s="789"/>
      <c r="L22" s="1082" t="s">
        <v>1852</v>
      </c>
      <c r="M22" s="764"/>
      <c r="N22" s="764"/>
      <c r="O22" s="764"/>
      <c r="P22" s="764"/>
      <c r="Q22" s="764"/>
      <c r="R22" s="764"/>
      <c r="S22" s="764"/>
      <c r="T22" s="764"/>
      <c r="U22" s="765"/>
      <c r="V22" s="1083" t="s">
        <v>1853</v>
      </c>
      <c r="W22" s="764"/>
      <c r="X22" s="764"/>
      <c r="Y22" s="764"/>
      <c r="Z22" s="764"/>
      <c r="AA22" s="764"/>
      <c r="AB22" s="764"/>
      <c r="AC22" s="764"/>
      <c r="AD22" s="764"/>
      <c r="AE22" s="764"/>
      <c r="AF22" s="764"/>
      <c r="AG22" s="764"/>
      <c r="AH22" s="764"/>
      <c r="AI22" s="764"/>
      <c r="AJ22" s="764"/>
      <c r="AK22" s="764"/>
      <c r="AL22" s="764"/>
      <c r="AM22" s="764"/>
      <c r="AN22" s="765"/>
      <c r="AO22" s="1084" t="s">
        <v>1770</v>
      </c>
      <c r="AP22" s="764"/>
      <c r="AQ22" s="764"/>
      <c r="AR22" s="764"/>
      <c r="AS22" s="764"/>
      <c r="AT22" s="765"/>
      <c r="AU22" s="308"/>
    </row>
    <row r="23" spans="2:62" ht="15" customHeight="1" x14ac:dyDescent="0.25">
      <c r="G23" s="55"/>
      <c r="H23" s="1077">
        <v>1</v>
      </c>
      <c r="I23" s="765"/>
      <c r="J23" s="1081"/>
      <c r="K23" s="764"/>
      <c r="L23" s="1077"/>
      <c r="M23" s="764"/>
      <c r="N23" s="764"/>
      <c r="O23" s="764"/>
      <c r="P23" s="764"/>
      <c r="Q23" s="764"/>
      <c r="R23" s="764"/>
      <c r="S23" s="764"/>
      <c r="T23" s="764"/>
      <c r="U23" s="765"/>
      <c r="V23" s="1085"/>
      <c r="W23" s="764"/>
      <c r="X23" s="764"/>
      <c r="Y23" s="764"/>
      <c r="Z23" s="764"/>
      <c r="AA23" s="764"/>
      <c r="AB23" s="764"/>
      <c r="AC23" s="764"/>
      <c r="AD23" s="764"/>
      <c r="AE23" s="764"/>
      <c r="AF23" s="764"/>
      <c r="AG23" s="764"/>
      <c r="AH23" s="764"/>
      <c r="AI23" s="764"/>
      <c r="AJ23" s="764"/>
      <c r="AK23" s="764"/>
      <c r="AL23" s="764"/>
      <c r="AM23" s="764"/>
      <c r="AN23" s="765"/>
      <c r="AO23" s="1078"/>
      <c r="AP23" s="764"/>
      <c r="AQ23" s="764"/>
      <c r="AR23" s="764"/>
      <c r="AS23" s="764"/>
      <c r="AT23" s="765"/>
      <c r="AU23" s="254"/>
    </row>
    <row r="24" spans="2:62" ht="14.25" customHeight="1" x14ac:dyDescent="0.25">
      <c r="AT24" s="443"/>
      <c r="AU24" s="254"/>
    </row>
    <row r="25" spans="2:62" ht="14.25" customHeight="1" x14ac:dyDescent="0.25">
      <c r="AS25" s="443"/>
      <c r="AT25" s="443"/>
      <c r="AU25" s="254"/>
    </row>
    <row r="26" spans="2:62" ht="15" customHeight="1" x14ac:dyDescent="0.25">
      <c r="AS26" s="443"/>
      <c r="AT26" s="443"/>
      <c r="AU26" s="254"/>
    </row>
    <row r="27" spans="2:62" ht="15" customHeight="1" x14ac:dyDescent="0.25">
      <c r="H27" s="976" t="s">
        <v>1795</v>
      </c>
      <c r="I27" s="824"/>
      <c r="J27" s="824"/>
      <c r="K27" s="824"/>
      <c r="L27" s="824"/>
      <c r="M27" s="824"/>
      <c r="N27" s="824"/>
      <c r="O27" s="824"/>
      <c r="P27" s="824"/>
      <c r="Q27" s="824"/>
      <c r="R27" s="824"/>
      <c r="S27" s="824"/>
      <c r="T27" s="824"/>
      <c r="U27" s="824"/>
      <c r="V27" s="824"/>
      <c r="W27" s="824"/>
      <c r="X27" s="824"/>
      <c r="Y27" s="825"/>
      <c r="Z27" s="976" t="s">
        <v>1796</v>
      </c>
      <c r="AA27" s="824"/>
      <c r="AB27" s="824"/>
      <c r="AC27" s="824"/>
      <c r="AD27" s="824"/>
      <c r="AE27" s="824"/>
      <c r="AF27" s="824"/>
      <c r="AG27" s="824"/>
      <c r="AH27" s="824"/>
      <c r="AI27" s="824"/>
      <c r="AJ27" s="824"/>
      <c r="AK27" s="824"/>
      <c r="AL27" s="824"/>
      <c r="AM27" s="824"/>
      <c r="AN27" s="824"/>
      <c r="AO27" s="824"/>
      <c r="AP27" s="824"/>
      <c r="AQ27" s="825"/>
      <c r="AS27" s="443"/>
      <c r="AT27" s="443"/>
      <c r="AU27" s="254"/>
    </row>
    <row r="28" spans="2:62" ht="14.25" customHeight="1" x14ac:dyDescent="0.25">
      <c r="B28" s="760"/>
      <c r="C28" s="761"/>
      <c r="D28" s="761"/>
      <c r="E28" s="761"/>
      <c r="H28" s="257" t="s">
        <v>796</v>
      </c>
      <c r="I28" s="258"/>
      <c r="J28" s="258"/>
      <c r="K28" s="258"/>
      <c r="L28" s="258"/>
      <c r="M28" s="258"/>
      <c r="N28" s="258"/>
      <c r="O28" s="258"/>
      <c r="P28" s="258"/>
      <c r="Q28" s="259"/>
      <c r="R28" s="257" t="s">
        <v>1511</v>
      </c>
      <c r="S28" s="258"/>
      <c r="T28" s="258"/>
      <c r="U28" s="259"/>
      <c r="V28" s="257" t="s">
        <v>1510</v>
      </c>
      <c r="W28" s="258"/>
      <c r="X28" s="258"/>
      <c r="Y28" s="259"/>
      <c r="Z28" s="257" t="s">
        <v>796</v>
      </c>
      <c r="AA28" s="258"/>
      <c r="AB28" s="258"/>
      <c r="AC28" s="258"/>
      <c r="AD28" s="258"/>
      <c r="AE28" s="258"/>
      <c r="AF28" s="258"/>
      <c r="AG28" s="258"/>
      <c r="AH28" s="258"/>
      <c r="AI28" s="259"/>
      <c r="AJ28" s="257" t="s">
        <v>1511</v>
      </c>
      <c r="AK28" s="258"/>
      <c r="AL28" s="258"/>
      <c r="AM28" s="259"/>
      <c r="AN28" s="257" t="s">
        <v>1510</v>
      </c>
      <c r="AO28" s="258"/>
      <c r="AP28" s="258"/>
      <c r="AQ28" s="259"/>
      <c r="AS28" s="443"/>
      <c r="AT28" s="443"/>
      <c r="AU28" s="254"/>
    </row>
    <row r="29" spans="2:62" ht="14.25" customHeight="1" x14ac:dyDescent="0.25">
      <c r="H29" s="260"/>
      <c r="Q29" s="261"/>
      <c r="R29" s="260"/>
      <c r="U29" s="261"/>
      <c r="V29" s="260"/>
      <c r="Y29" s="261"/>
      <c r="Z29" s="260"/>
      <c r="AI29" s="261"/>
      <c r="AJ29" s="260"/>
      <c r="AM29" s="261"/>
      <c r="AN29" s="260"/>
      <c r="AQ29" s="261"/>
      <c r="AS29" s="443"/>
      <c r="AT29" s="443"/>
      <c r="AU29" s="254"/>
    </row>
    <row r="30" spans="2:62" ht="14.25" customHeight="1" x14ac:dyDescent="0.25">
      <c r="B30" s="760"/>
      <c r="C30" s="761"/>
      <c r="D30" s="761"/>
      <c r="E30" s="761"/>
      <c r="H30" s="260"/>
      <c r="Q30" s="261"/>
      <c r="R30" s="260"/>
      <c r="U30" s="261"/>
      <c r="V30" s="260"/>
      <c r="Y30" s="261"/>
      <c r="Z30" s="260"/>
      <c r="AI30" s="261"/>
      <c r="AJ30" s="260"/>
      <c r="AM30" s="261"/>
      <c r="AN30" s="260"/>
      <c r="AQ30" s="261"/>
      <c r="AS30" s="443"/>
      <c r="AT30" s="443"/>
      <c r="AU30" s="254"/>
    </row>
    <row r="31" spans="2:62" ht="14.25" customHeight="1" x14ac:dyDescent="0.25">
      <c r="H31" s="260"/>
      <c r="Q31" s="261"/>
      <c r="R31" s="260"/>
      <c r="U31" s="261"/>
      <c r="V31" s="260"/>
      <c r="Y31" s="261"/>
      <c r="Z31" s="260"/>
      <c r="AI31" s="261"/>
      <c r="AJ31" s="260"/>
      <c r="AM31" s="261"/>
      <c r="AN31" s="260"/>
      <c r="AQ31" s="261"/>
      <c r="AS31" s="443"/>
      <c r="AT31" s="443"/>
      <c r="AU31" s="443"/>
      <c r="AV31" s="443"/>
      <c r="AW31" s="443"/>
      <c r="AX31" s="443"/>
      <c r="AY31" s="254"/>
      <c r="AZ31" s="254"/>
      <c r="BA31" s="254"/>
      <c r="BB31" s="254"/>
      <c r="BC31" s="254"/>
      <c r="BD31" s="254"/>
      <c r="BE31" s="254"/>
      <c r="BF31" s="254"/>
      <c r="BG31" s="254"/>
      <c r="BH31" s="254"/>
      <c r="BI31" s="254"/>
      <c r="BJ31" s="254"/>
    </row>
    <row r="32" spans="2:62" ht="14.25" customHeight="1" x14ac:dyDescent="0.25">
      <c r="B32" s="760"/>
      <c r="C32" s="761"/>
      <c r="D32" s="761"/>
      <c r="E32" s="761"/>
      <c r="H32" s="260"/>
      <c r="Q32" s="261"/>
      <c r="R32" s="260"/>
      <c r="U32" s="261"/>
      <c r="V32" s="260"/>
      <c r="Y32" s="261"/>
      <c r="Z32" s="260"/>
      <c r="AI32" s="261"/>
      <c r="AJ32" s="260"/>
      <c r="AM32" s="261"/>
      <c r="AN32" s="260"/>
      <c r="AQ32" s="261"/>
      <c r="AS32" s="443"/>
      <c r="AT32" s="443"/>
      <c r="AU32" s="443"/>
      <c r="AV32" s="443"/>
      <c r="AW32" s="443"/>
      <c r="AX32" s="443"/>
      <c r="AY32" s="254"/>
      <c r="AZ32" s="254"/>
      <c r="BA32" s="254"/>
      <c r="BB32" s="254"/>
      <c r="BC32" s="254"/>
      <c r="BD32" s="254"/>
      <c r="BE32" s="254"/>
      <c r="BF32" s="254"/>
      <c r="BG32" s="254"/>
      <c r="BH32" s="254"/>
      <c r="BI32" s="254"/>
      <c r="BJ32" s="254"/>
    </row>
    <row r="33" spans="2:62" ht="14.25" customHeight="1" x14ac:dyDescent="0.25">
      <c r="H33" s="262"/>
      <c r="I33" s="263"/>
      <c r="J33" s="263"/>
      <c r="K33" s="263"/>
      <c r="L33" s="263"/>
      <c r="M33" s="263"/>
      <c r="N33" s="263"/>
      <c r="O33" s="263"/>
      <c r="P33" s="263"/>
      <c r="Q33" s="264"/>
      <c r="R33" s="262"/>
      <c r="S33" s="263"/>
      <c r="T33" s="263"/>
      <c r="U33" s="264"/>
      <c r="V33" s="262"/>
      <c r="W33" s="263"/>
      <c r="X33" s="263"/>
      <c r="Y33" s="264"/>
      <c r="Z33" s="262"/>
      <c r="AA33" s="263"/>
      <c r="AB33" s="263"/>
      <c r="AC33" s="263"/>
      <c r="AD33" s="263"/>
      <c r="AE33" s="263"/>
      <c r="AF33" s="263"/>
      <c r="AG33" s="263"/>
      <c r="AH33" s="263"/>
      <c r="AI33" s="264"/>
      <c r="AJ33" s="262"/>
      <c r="AK33" s="263"/>
      <c r="AL33" s="263"/>
      <c r="AM33" s="264"/>
      <c r="AN33" s="262"/>
      <c r="AO33" s="263"/>
      <c r="AP33" s="263"/>
      <c r="AQ33" s="264"/>
      <c r="AS33" s="443"/>
      <c r="AT33" s="443"/>
      <c r="AU33" s="443"/>
      <c r="AV33" s="443"/>
      <c r="AW33" s="443"/>
      <c r="AX33" s="443"/>
      <c r="AY33" s="254"/>
      <c r="AZ33" s="254"/>
      <c r="BA33" s="254"/>
      <c r="BB33" s="254"/>
      <c r="BC33" s="254"/>
      <c r="BD33" s="254"/>
      <c r="BE33" s="254"/>
      <c r="BF33" s="254"/>
      <c r="BG33" s="254"/>
      <c r="BH33" s="254"/>
      <c r="BI33" s="254"/>
      <c r="BJ33" s="254"/>
    </row>
    <row r="34" spans="2:62" ht="14.25" customHeight="1" x14ac:dyDescent="0.25">
      <c r="B34" s="760"/>
      <c r="C34" s="761"/>
      <c r="D34" s="761"/>
      <c r="E34" s="761"/>
      <c r="G34" s="223"/>
      <c r="AM34" s="265" t="s">
        <v>1797</v>
      </c>
      <c r="AN34" s="131" t="str">
        <f>'C-3-1'!U20</f>
        <v>C-3-1-2</v>
      </c>
      <c r="AS34" s="443"/>
      <c r="AT34" s="443"/>
      <c r="AU34" s="443"/>
      <c r="AV34" s="443"/>
      <c r="AW34" s="443"/>
      <c r="AX34" s="443"/>
      <c r="AY34" s="254"/>
      <c r="AZ34" s="254"/>
      <c r="BA34" s="254"/>
      <c r="BB34" s="254"/>
      <c r="BC34" s="254"/>
      <c r="BD34" s="254"/>
      <c r="BE34" s="254"/>
      <c r="BF34" s="254"/>
      <c r="BG34" s="254"/>
      <c r="BH34" s="254"/>
      <c r="BI34" s="254"/>
      <c r="BJ34" s="254"/>
    </row>
    <row r="35" spans="2:62" ht="14.25" customHeight="1" x14ac:dyDescent="0.25">
      <c r="G35" s="223"/>
      <c r="AS35" s="443"/>
      <c r="AT35" s="443"/>
      <c r="AU35" s="443"/>
      <c r="AV35" s="443"/>
      <c r="AW35" s="443"/>
      <c r="AX35" s="443"/>
      <c r="AY35" s="254"/>
      <c r="AZ35" s="254"/>
      <c r="BA35" s="254"/>
      <c r="BB35" s="254"/>
      <c r="BC35" s="254"/>
      <c r="BD35" s="254"/>
      <c r="BE35" s="254"/>
      <c r="BF35" s="254"/>
      <c r="BG35" s="254"/>
      <c r="BH35" s="254"/>
      <c r="BI35" s="254"/>
      <c r="BJ35" s="254"/>
    </row>
    <row r="36" spans="2:62" ht="14.25" customHeight="1" x14ac:dyDescent="0.25">
      <c r="B36" s="760"/>
      <c r="C36" s="761"/>
      <c r="D36" s="761"/>
      <c r="E36" s="761"/>
      <c r="G36" s="223"/>
      <c r="H36" s="110"/>
      <c r="I36" s="110"/>
      <c r="J36" s="110"/>
      <c r="K36" s="110"/>
      <c r="L36" s="110"/>
      <c r="M36" s="110"/>
      <c r="N36" s="110"/>
      <c r="O36" s="110"/>
      <c r="P36" s="110"/>
      <c r="Q36" s="110"/>
      <c r="R36" s="110"/>
      <c r="S36" s="110"/>
      <c r="T36" s="110"/>
      <c r="U36" s="110"/>
      <c r="V36" s="110"/>
      <c r="W36" s="110"/>
      <c r="X36" s="110"/>
      <c r="AU36" s="443"/>
      <c r="AV36" s="443"/>
      <c r="AW36" s="443"/>
      <c r="AX36" s="443"/>
      <c r="AY36" s="254"/>
      <c r="AZ36" s="254"/>
      <c r="BA36" s="254"/>
      <c r="BB36" s="254"/>
      <c r="BC36" s="254"/>
      <c r="BD36" s="254"/>
      <c r="BE36" s="254"/>
      <c r="BF36" s="254"/>
      <c r="BG36" s="254"/>
      <c r="BH36" s="254"/>
      <c r="BI36" s="254"/>
      <c r="BJ36" s="254"/>
    </row>
    <row r="37" spans="2:62" ht="14.25" customHeight="1" x14ac:dyDescent="0.25">
      <c r="G37" s="223"/>
      <c r="H37" s="110"/>
      <c r="I37" s="110"/>
      <c r="J37" s="110"/>
      <c r="K37" s="110"/>
      <c r="L37" s="110"/>
      <c r="M37" s="110"/>
      <c r="N37" s="110"/>
      <c r="O37" s="110"/>
      <c r="P37" s="110"/>
      <c r="Q37" s="110"/>
      <c r="R37" s="110"/>
      <c r="S37" s="110"/>
      <c r="T37" s="110"/>
      <c r="U37" s="110"/>
      <c r="V37" s="110"/>
      <c r="W37" s="110"/>
      <c r="X37" s="110"/>
      <c r="AU37" s="443"/>
      <c r="AV37" s="443"/>
      <c r="AW37" s="443"/>
      <c r="AX37" s="443"/>
      <c r="AY37" s="254"/>
      <c r="AZ37" s="254"/>
      <c r="BA37" s="254"/>
      <c r="BB37" s="254"/>
      <c r="BC37" s="254"/>
      <c r="BD37" s="254"/>
      <c r="BE37" s="254"/>
      <c r="BF37" s="254"/>
      <c r="BG37" s="254"/>
      <c r="BH37" s="254"/>
      <c r="BI37" s="254"/>
      <c r="BJ37" s="254"/>
    </row>
    <row r="38" spans="2:62" ht="14.25" customHeight="1" x14ac:dyDescent="0.25">
      <c r="G38" s="223"/>
      <c r="H38" s="110"/>
      <c r="I38" s="110"/>
      <c r="J38" s="110"/>
      <c r="K38" s="110"/>
      <c r="L38" s="110"/>
      <c r="M38" s="110"/>
      <c r="N38" s="110"/>
      <c r="O38" s="110"/>
      <c r="P38" s="110"/>
      <c r="Q38" s="110"/>
      <c r="R38" s="110"/>
      <c r="S38" s="110"/>
      <c r="T38" s="110"/>
      <c r="U38" s="110"/>
      <c r="V38" s="110"/>
      <c r="W38" s="110"/>
      <c r="X38" s="110"/>
      <c r="AU38" s="443"/>
      <c r="AV38" s="443"/>
      <c r="AW38" s="443"/>
      <c r="AX38" s="443"/>
      <c r="AY38" s="254"/>
      <c r="AZ38" s="254"/>
      <c r="BA38" s="254"/>
      <c r="BB38" s="254"/>
      <c r="BC38" s="254"/>
      <c r="BD38" s="254"/>
      <c r="BE38" s="254"/>
      <c r="BF38" s="254"/>
      <c r="BG38" s="254"/>
      <c r="BH38" s="254"/>
      <c r="BI38" s="254"/>
      <c r="BJ38" s="254"/>
    </row>
    <row r="39" spans="2:62" ht="15" customHeight="1" x14ac:dyDescent="0.25">
      <c r="G39" s="223"/>
      <c r="H39" s="110"/>
      <c r="I39" s="110"/>
      <c r="J39" s="110"/>
      <c r="K39" s="110"/>
      <c r="L39" s="110"/>
      <c r="M39" s="110"/>
      <c r="N39" s="110"/>
      <c r="O39" s="110"/>
      <c r="P39" s="110"/>
      <c r="Q39" s="110"/>
      <c r="R39" s="110"/>
      <c r="S39" s="110"/>
      <c r="T39" s="110"/>
      <c r="U39" s="110"/>
      <c r="V39" s="110"/>
      <c r="W39" s="110"/>
      <c r="X39" s="110"/>
      <c r="AU39" s="443"/>
      <c r="AV39" s="443"/>
      <c r="AW39" s="443"/>
      <c r="AX39" s="443"/>
      <c r="AY39" s="254"/>
      <c r="AZ39" s="254"/>
      <c r="BA39" s="254"/>
      <c r="BB39" s="254"/>
      <c r="BC39" s="254"/>
      <c r="BD39" s="254"/>
      <c r="BE39" s="254"/>
      <c r="BF39" s="254"/>
      <c r="BG39" s="254"/>
      <c r="BH39" s="254"/>
      <c r="BI39" s="254"/>
      <c r="BJ39" s="254"/>
    </row>
    <row r="40" spans="2:62" ht="14.25" customHeight="1" x14ac:dyDescent="0.25">
      <c r="G40" s="223"/>
      <c r="H40" s="110"/>
      <c r="I40" s="110"/>
      <c r="J40" s="110"/>
      <c r="K40" s="110"/>
      <c r="L40" s="110"/>
      <c r="M40" s="110"/>
      <c r="N40" s="110"/>
      <c r="O40" s="110"/>
      <c r="P40" s="110"/>
      <c r="Q40" s="110"/>
      <c r="R40" s="110"/>
      <c r="S40" s="110"/>
      <c r="T40" s="110"/>
      <c r="U40" s="110"/>
      <c r="V40" s="110"/>
      <c r="W40" s="110"/>
      <c r="X40" s="110"/>
      <c r="AU40" s="443"/>
      <c r="AV40" s="443"/>
      <c r="AW40" s="443"/>
      <c r="AX40" s="443"/>
      <c r="AY40" s="254"/>
      <c r="AZ40" s="254"/>
      <c r="BA40" s="254"/>
      <c r="BB40" s="254"/>
      <c r="BC40" s="254"/>
      <c r="BD40" s="254"/>
      <c r="BE40" s="254"/>
      <c r="BF40" s="254"/>
      <c r="BG40" s="254"/>
      <c r="BH40" s="254"/>
      <c r="BI40" s="254"/>
      <c r="BJ40" s="254"/>
    </row>
    <row r="41" spans="2:62" ht="14.25" customHeight="1" x14ac:dyDescent="0.25">
      <c r="G41" s="256"/>
      <c r="H41" s="110"/>
      <c r="I41" s="110"/>
      <c r="J41" s="110"/>
      <c r="K41" s="110"/>
      <c r="L41" s="110"/>
      <c r="M41" s="110"/>
      <c r="N41" s="110"/>
      <c r="O41" s="110"/>
      <c r="P41" s="110"/>
      <c r="Q41" s="110"/>
      <c r="R41" s="110"/>
      <c r="S41" s="110"/>
      <c r="T41" s="110"/>
      <c r="U41" s="110"/>
      <c r="V41" s="110"/>
      <c r="W41" s="110"/>
      <c r="X41" s="110"/>
      <c r="AU41" s="443"/>
      <c r="AV41" s="443"/>
      <c r="AW41" s="443"/>
      <c r="AX41" s="443"/>
      <c r="AY41" s="254"/>
      <c r="AZ41" s="254"/>
      <c r="BA41" s="254"/>
      <c r="BB41" s="254"/>
      <c r="BC41" s="254"/>
      <c r="BD41" s="254"/>
      <c r="BE41" s="254"/>
      <c r="BF41" s="254"/>
      <c r="BG41" s="254"/>
      <c r="BH41" s="254"/>
      <c r="BI41" s="254"/>
      <c r="BJ41" s="254"/>
    </row>
    <row r="42" spans="2:62" ht="14.25" customHeight="1" x14ac:dyDescent="0.25">
      <c r="G42" s="256"/>
      <c r="H42" s="110"/>
      <c r="I42" s="110"/>
      <c r="J42" s="110"/>
      <c r="K42" s="110"/>
      <c r="L42" s="110"/>
      <c r="M42" s="110"/>
      <c r="N42" s="110"/>
      <c r="O42" s="110"/>
      <c r="P42" s="110"/>
      <c r="Q42" s="110"/>
      <c r="R42" s="110"/>
      <c r="S42" s="110"/>
      <c r="T42" s="110"/>
      <c r="U42" s="110"/>
      <c r="V42" s="110"/>
      <c r="W42" s="110"/>
      <c r="X42" s="110"/>
      <c r="AU42" s="443"/>
      <c r="AV42" s="443"/>
      <c r="AW42" s="443"/>
      <c r="AX42" s="443"/>
      <c r="AY42" s="254"/>
      <c r="AZ42" s="254"/>
      <c r="BA42" s="254"/>
      <c r="BB42" s="254"/>
      <c r="BC42" s="254"/>
      <c r="BD42" s="254"/>
      <c r="BE42" s="254"/>
      <c r="BF42" s="254"/>
      <c r="BG42" s="254"/>
      <c r="BH42" s="254"/>
      <c r="BI42" s="254"/>
      <c r="BJ42" s="254"/>
    </row>
    <row r="43" spans="2:62" ht="14.25" customHeight="1" x14ac:dyDescent="0.25">
      <c r="G43" s="110"/>
      <c r="H43" s="110"/>
      <c r="I43" s="110"/>
      <c r="J43" s="110"/>
      <c r="K43" s="110"/>
      <c r="L43" s="110"/>
      <c r="M43" s="110"/>
      <c r="N43" s="110"/>
      <c r="O43" s="110"/>
      <c r="P43" s="110"/>
      <c r="Q43" s="110"/>
      <c r="R43" s="110"/>
      <c r="S43" s="110"/>
      <c r="T43" s="110"/>
      <c r="U43" s="110"/>
      <c r="V43" s="110"/>
      <c r="W43" s="110"/>
      <c r="X43" s="110"/>
    </row>
    <row r="44" spans="2:62" ht="14.25" customHeight="1" x14ac:dyDescent="0.25">
      <c r="G44" s="110"/>
      <c r="H44" s="110"/>
      <c r="I44" s="110"/>
      <c r="J44" s="110"/>
      <c r="K44" s="110"/>
      <c r="L44" s="110"/>
      <c r="M44" s="110"/>
      <c r="N44" s="110"/>
      <c r="O44" s="110"/>
      <c r="P44" s="110"/>
      <c r="Q44" s="110"/>
      <c r="R44" s="110"/>
      <c r="S44" s="110"/>
      <c r="T44" s="110"/>
      <c r="U44" s="110"/>
      <c r="V44" s="110"/>
      <c r="W44" s="110"/>
      <c r="X44" s="110"/>
    </row>
    <row r="45" spans="2:62" ht="14.25" customHeight="1" x14ac:dyDescent="0.25">
      <c r="G45" s="110"/>
      <c r="H45" s="110"/>
      <c r="I45" s="110"/>
      <c r="J45" s="110"/>
      <c r="K45" s="110"/>
      <c r="L45" s="110"/>
      <c r="M45" s="110"/>
      <c r="N45" s="110"/>
      <c r="O45" s="110"/>
      <c r="P45" s="110"/>
      <c r="Q45" s="110"/>
      <c r="R45" s="110"/>
      <c r="S45" s="110"/>
      <c r="T45" s="110"/>
      <c r="U45" s="110"/>
      <c r="V45" s="110"/>
      <c r="W45" s="110"/>
      <c r="X45" s="110"/>
    </row>
    <row r="46" spans="2:62" ht="14.25" customHeight="1" x14ac:dyDescent="0.25">
      <c r="G46" s="110"/>
      <c r="H46" s="110"/>
      <c r="I46" s="110"/>
      <c r="J46" s="110"/>
      <c r="K46" s="110"/>
      <c r="L46" s="110"/>
      <c r="M46" s="110"/>
      <c r="N46" s="110"/>
      <c r="O46" s="110"/>
      <c r="P46" s="110"/>
      <c r="Q46" s="110"/>
      <c r="R46" s="110"/>
      <c r="S46" s="110"/>
      <c r="T46" s="110"/>
      <c r="U46" s="110"/>
      <c r="V46" s="110"/>
      <c r="W46" s="110"/>
      <c r="X46" s="110"/>
    </row>
    <row r="47" spans="2:62" ht="14.25" customHeight="1" x14ac:dyDescent="0.25">
      <c r="G47" s="110"/>
      <c r="H47" s="110"/>
      <c r="I47" s="110"/>
      <c r="J47" s="110"/>
      <c r="K47" s="110"/>
      <c r="L47" s="110"/>
      <c r="M47" s="110"/>
      <c r="N47" s="110"/>
      <c r="O47" s="110"/>
      <c r="P47" s="110"/>
      <c r="Q47" s="110"/>
      <c r="R47" s="110"/>
      <c r="S47" s="110"/>
      <c r="T47" s="110"/>
      <c r="U47" s="110"/>
      <c r="V47" s="110"/>
      <c r="W47" s="110"/>
      <c r="X47" s="110"/>
    </row>
    <row r="48" spans="2:62" ht="14.25" customHeight="1" x14ac:dyDescent="0.25">
      <c r="G48" s="110"/>
      <c r="H48" s="110"/>
      <c r="I48" s="110"/>
      <c r="J48" s="110"/>
      <c r="K48" s="110"/>
      <c r="L48" s="110"/>
      <c r="M48" s="110"/>
      <c r="N48" s="110"/>
      <c r="O48" s="110"/>
      <c r="P48" s="110"/>
      <c r="Q48" s="110"/>
      <c r="R48" s="110"/>
      <c r="S48" s="110"/>
      <c r="T48" s="110"/>
      <c r="U48" s="110"/>
      <c r="V48" s="110"/>
      <c r="W48" s="110"/>
      <c r="X48" s="110"/>
    </row>
    <row r="49" spans="7:24" ht="14.25" customHeight="1" x14ac:dyDescent="0.25">
      <c r="G49" s="110"/>
      <c r="H49" s="110"/>
      <c r="I49" s="110"/>
      <c r="J49" s="110"/>
      <c r="K49" s="110"/>
      <c r="L49" s="110"/>
      <c r="M49" s="110"/>
      <c r="N49" s="110"/>
      <c r="O49" s="110"/>
      <c r="P49" s="110"/>
      <c r="Q49" s="110"/>
      <c r="R49" s="110"/>
      <c r="S49" s="110"/>
      <c r="T49" s="110"/>
      <c r="U49" s="110"/>
      <c r="V49" s="110"/>
      <c r="W49" s="110"/>
      <c r="X49" s="110"/>
    </row>
    <row r="50" spans="7:24" ht="14.25" customHeight="1" x14ac:dyDescent="0.25">
      <c r="G50" s="110"/>
      <c r="H50" s="110"/>
      <c r="I50" s="110"/>
      <c r="J50" s="110"/>
      <c r="K50" s="110"/>
      <c r="L50" s="110"/>
      <c r="M50" s="110"/>
      <c r="N50" s="110"/>
      <c r="O50" s="110"/>
      <c r="P50" s="110"/>
      <c r="Q50" s="110"/>
      <c r="R50" s="110"/>
      <c r="S50" s="110"/>
      <c r="T50" s="110"/>
      <c r="U50" s="110"/>
      <c r="V50" s="110"/>
      <c r="W50" s="110"/>
      <c r="X50" s="110"/>
    </row>
    <row r="51" spans="7:24" ht="14.25" customHeight="1" x14ac:dyDescent="0.25">
      <c r="G51" s="110"/>
      <c r="H51" s="110"/>
      <c r="I51" s="110"/>
      <c r="J51" s="110"/>
      <c r="K51" s="110"/>
      <c r="L51" s="110"/>
      <c r="M51" s="110"/>
      <c r="N51" s="110"/>
      <c r="O51" s="110"/>
      <c r="P51" s="110"/>
      <c r="Q51" s="110"/>
      <c r="R51" s="110"/>
      <c r="S51" s="110"/>
      <c r="T51" s="110"/>
      <c r="U51" s="110"/>
      <c r="V51" s="110"/>
      <c r="W51" s="110"/>
      <c r="X51" s="110"/>
    </row>
    <row r="52" spans="7:24" ht="14.25" customHeight="1" x14ac:dyDescent="0.25">
      <c r="G52" s="110"/>
      <c r="H52" s="110"/>
      <c r="I52" s="110"/>
      <c r="J52" s="110"/>
      <c r="K52" s="110"/>
      <c r="L52" s="110"/>
      <c r="M52" s="110"/>
      <c r="N52" s="110"/>
      <c r="O52" s="110"/>
      <c r="P52" s="110"/>
      <c r="Q52" s="110"/>
      <c r="R52" s="110"/>
      <c r="S52" s="110"/>
      <c r="T52" s="110"/>
      <c r="U52" s="110"/>
      <c r="V52" s="110"/>
      <c r="W52" s="110"/>
      <c r="X52" s="110"/>
    </row>
    <row r="53" spans="7:24" ht="14.25" customHeight="1" x14ac:dyDescent="0.25">
      <c r="G53" s="110"/>
      <c r="H53" s="110"/>
      <c r="I53" s="110"/>
      <c r="J53" s="110"/>
      <c r="K53" s="110"/>
      <c r="L53" s="110"/>
      <c r="M53" s="110"/>
      <c r="N53" s="110"/>
      <c r="O53" s="110"/>
      <c r="P53" s="110"/>
      <c r="Q53" s="110"/>
      <c r="R53" s="110"/>
      <c r="S53" s="110"/>
      <c r="T53" s="110"/>
      <c r="U53" s="110"/>
      <c r="V53" s="110"/>
      <c r="W53" s="110"/>
      <c r="X53" s="110"/>
    </row>
    <row r="54" spans="7:24" ht="14.25" customHeight="1" x14ac:dyDescent="0.25">
      <c r="G54" s="110"/>
      <c r="H54" s="110"/>
      <c r="I54" s="110"/>
      <c r="J54" s="110"/>
      <c r="K54" s="110"/>
      <c r="L54" s="110"/>
      <c r="M54" s="110"/>
      <c r="N54" s="110"/>
      <c r="O54" s="110"/>
      <c r="P54" s="110"/>
      <c r="Q54" s="110"/>
      <c r="R54" s="110"/>
      <c r="S54" s="110"/>
      <c r="T54" s="110"/>
      <c r="U54" s="110"/>
      <c r="V54" s="110"/>
      <c r="W54" s="110"/>
      <c r="X54" s="110"/>
    </row>
    <row r="55" spans="7:24" ht="14.25" customHeight="1" x14ac:dyDescent="0.25">
      <c r="G55" s="110"/>
      <c r="H55" s="110"/>
      <c r="I55" s="110"/>
      <c r="J55" s="110"/>
      <c r="K55" s="110"/>
      <c r="L55" s="110"/>
      <c r="M55" s="110"/>
      <c r="N55" s="110"/>
      <c r="O55" s="110"/>
      <c r="P55" s="110"/>
      <c r="Q55" s="110"/>
      <c r="R55" s="110"/>
      <c r="S55" s="110"/>
      <c r="T55" s="110"/>
      <c r="U55" s="110"/>
      <c r="V55" s="110"/>
      <c r="W55" s="110"/>
      <c r="X55" s="110"/>
    </row>
    <row r="56" spans="7:24" ht="14.25" customHeight="1" x14ac:dyDescent="0.25">
      <c r="G56" s="110"/>
      <c r="H56" s="110"/>
      <c r="I56" s="110"/>
      <c r="J56" s="110"/>
      <c r="K56" s="110"/>
      <c r="L56" s="110"/>
      <c r="M56" s="110"/>
      <c r="N56" s="110"/>
      <c r="O56" s="110"/>
      <c r="P56" s="110"/>
      <c r="Q56" s="110"/>
      <c r="R56" s="110"/>
      <c r="S56" s="110"/>
      <c r="T56" s="110"/>
      <c r="U56" s="110"/>
      <c r="V56" s="110"/>
      <c r="W56" s="110"/>
      <c r="X56" s="110"/>
    </row>
    <row r="57" spans="7:24" ht="14.25" customHeight="1" x14ac:dyDescent="0.25">
      <c r="G57" s="110"/>
      <c r="H57" s="110"/>
      <c r="I57" s="110"/>
      <c r="J57" s="110"/>
      <c r="K57" s="110"/>
      <c r="L57" s="110"/>
      <c r="M57" s="110"/>
      <c r="N57" s="110"/>
      <c r="O57" s="110"/>
      <c r="P57" s="110"/>
      <c r="Q57" s="110"/>
      <c r="R57" s="110"/>
      <c r="S57" s="110"/>
      <c r="T57" s="110"/>
      <c r="U57" s="110"/>
      <c r="V57" s="110"/>
      <c r="W57" s="110"/>
      <c r="X57" s="110"/>
    </row>
    <row r="58" spans="7:24" ht="14.25" customHeight="1" x14ac:dyDescent="0.25">
      <c r="G58" s="110"/>
      <c r="H58" s="110"/>
      <c r="I58" s="110"/>
      <c r="J58" s="110"/>
      <c r="K58" s="110"/>
      <c r="L58" s="110"/>
      <c r="M58" s="110"/>
      <c r="N58" s="110"/>
      <c r="O58" s="110"/>
      <c r="P58" s="110"/>
      <c r="Q58" s="110"/>
      <c r="R58" s="110"/>
      <c r="S58" s="110"/>
      <c r="T58" s="110"/>
      <c r="U58" s="110"/>
      <c r="V58" s="110"/>
      <c r="W58" s="110"/>
      <c r="X58" s="110"/>
    </row>
    <row r="59" spans="7:24" ht="14.25" customHeight="1" x14ac:dyDescent="0.25">
      <c r="G59" s="110"/>
      <c r="H59" s="110"/>
      <c r="I59" s="110"/>
      <c r="J59" s="110"/>
      <c r="K59" s="110"/>
      <c r="L59" s="110"/>
      <c r="M59" s="110"/>
      <c r="N59" s="110"/>
      <c r="O59" s="110"/>
      <c r="P59" s="110"/>
      <c r="Q59" s="110"/>
      <c r="R59" s="110"/>
      <c r="S59" s="110"/>
      <c r="T59" s="110"/>
      <c r="U59" s="110"/>
      <c r="V59" s="110"/>
      <c r="W59" s="110"/>
      <c r="X59" s="110"/>
    </row>
    <row r="60" spans="7:24" ht="14.25" customHeight="1" x14ac:dyDescent="0.25">
      <c r="G60" s="110"/>
      <c r="H60" s="110"/>
      <c r="I60" s="110"/>
      <c r="J60" s="110"/>
      <c r="K60" s="110"/>
      <c r="L60" s="110"/>
      <c r="M60" s="110"/>
      <c r="N60" s="110"/>
      <c r="O60" s="110"/>
      <c r="P60" s="110"/>
      <c r="Q60" s="110"/>
      <c r="R60" s="110"/>
      <c r="S60" s="110"/>
      <c r="T60" s="110"/>
      <c r="U60" s="110"/>
      <c r="V60" s="110"/>
      <c r="W60" s="110"/>
      <c r="X60" s="110"/>
    </row>
    <row r="61" spans="7:24" ht="14.25" customHeight="1" x14ac:dyDescent="0.25">
      <c r="G61" s="110"/>
      <c r="H61" s="110"/>
      <c r="I61" s="110"/>
      <c r="J61" s="110"/>
      <c r="K61" s="110"/>
      <c r="L61" s="110"/>
      <c r="M61" s="110"/>
      <c r="N61" s="110"/>
      <c r="O61" s="110"/>
      <c r="P61" s="110"/>
      <c r="Q61" s="110"/>
      <c r="R61" s="110"/>
      <c r="S61" s="110"/>
      <c r="T61" s="110"/>
      <c r="U61" s="110"/>
      <c r="V61" s="110"/>
      <c r="W61" s="110"/>
      <c r="X61" s="110"/>
    </row>
    <row r="62" spans="7:24" ht="14.25" customHeight="1" x14ac:dyDescent="0.25">
      <c r="G62" s="110"/>
      <c r="H62" s="110"/>
      <c r="I62" s="110"/>
      <c r="J62" s="110"/>
      <c r="K62" s="110"/>
      <c r="L62" s="110"/>
      <c r="M62" s="110"/>
      <c r="N62" s="110"/>
      <c r="O62" s="110"/>
      <c r="P62" s="110"/>
      <c r="Q62" s="110"/>
      <c r="R62" s="110"/>
      <c r="S62" s="110"/>
      <c r="T62" s="110"/>
      <c r="U62" s="110"/>
      <c r="V62" s="110"/>
      <c r="W62" s="110"/>
      <c r="X62" s="110"/>
    </row>
    <row r="63" spans="7:24" ht="14.25" customHeight="1" x14ac:dyDescent="0.25">
      <c r="G63" s="110"/>
      <c r="H63" s="110"/>
      <c r="I63" s="110"/>
      <c r="J63" s="110"/>
      <c r="K63" s="110"/>
      <c r="L63" s="110"/>
      <c r="M63" s="110"/>
      <c r="N63" s="110"/>
      <c r="O63" s="110"/>
      <c r="P63" s="110"/>
      <c r="Q63" s="110"/>
      <c r="R63" s="110"/>
      <c r="S63" s="110"/>
      <c r="T63" s="110"/>
      <c r="U63" s="110"/>
      <c r="V63" s="110"/>
      <c r="W63" s="110"/>
      <c r="X63" s="110"/>
    </row>
    <row r="64" spans="7:24" ht="14.25" customHeight="1" x14ac:dyDescent="0.25">
      <c r="G64" s="110"/>
      <c r="H64" s="110"/>
      <c r="I64" s="110"/>
      <c r="J64" s="110"/>
      <c r="K64" s="110"/>
      <c r="L64" s="110"/>
      <c r="M64" s="110"/>
      <c r="N64" s="110"/>
      <c r="O64" s="110"/>
      <c r="P64" s="110"/>
      <c r="Q64" s="110"/>
      <c r="R64" s="110"/>
      <c r="S64" s="110"/>
      <c r="T64" s="110"/>
      <c r="U64" s="110"/>
      <c r="V64" s="110"/>
      <c r="W64" s="110"/>
      <c r="X64" s="110"/>
    </row>
    <row r="65" spans="7:24" ht="14.25" customHeight="1" x14ac:dyDescent="0.25">
      <c r="G65" s="110"/>
      <c r="H65" s="110"/>
      <c r="I65" s="110"/>
      <c r="J65" s="110"/>
      <c r="K65" s="110"/>
      <c r="L65" s="110"/>
      <c r="M65" s="110"/>
      <c r="N65" s="110"/>
      <c r="O65" s="110"/>
      <c r="P65" s="110"/>
      <c r="Q65" s="110"/>
      <c r="R65" s="110"/>
      <c r="S65" s="110"/>
      <c r="T65" s="110"/>
      <c r="U65" s="110"/>
      <c r="V65" s="110"/>
      <c r="W65" s="110"/>
      <c r="X65" s="110"/>
    </row>
    <row r="66" spans="7:24" ht="14.25" customHeight="1" x14ac:dyDescent="0.25">
      <c r="G66" s="110"/>
      <c r="H66" s="110"/>
      <c r="I66" s="110"/>
      <c r="J66" s="110"/>
      <c r="K66" s="110"/>
      <c r="L66" s="110"/>
      <c r="M66" s="110"/>
      <c r="N66" s="110"/>
      <c r="O66" s="110"/>
      <c r="P66" s="110"/>
      <c r="Q66" s="110"/>
      <c r="R66" s="110"/>
      <c r="S66" s="110"/>
      <c r="T66" s="110"/>
      <c r="U66" s="110"/>
      <c r="V66" s="110"/>
      <c r="W66" s="110"/>
      <c r="X66" s="110"/>
    </row>
    <row r="67" spans="7:24" ht="14.25" customHeight="1" x14ac:dyDescent="0.25">
      <c r="G67" s="110"/>
      <c r="H67" s="110"/>
      <c r="I67" s="110"/>
      <c r="J67" s="110"/>
      <c r="K67" s="110"/>
      <c r="L67" s="110"/>
      <c r="M67" s="110"/>
      <c r="N67" s="110"/>
      <c r="O67" s="110"/>
      <c r="P67" s="110"/>
      <c r="Q67" s="110"/>
      <c r="R67" s="110"/>
      <c r="S67" s="110"/>
      <c r="T67" s="110"/>
      <c r="U67" s="110"/>
      <c r="V67" s="110"/>
      <c r="W67" s="110"/>
      <c r="X67" s="110"/>
    </row>
    <row r="68" spans="7:24" ht="14.25" customHeight="1" x14ac:dyDescent="0.25">
      <c r="G68" s="110"/>
      <c r="H68" s="110"/>
      <c r="I68" s="110"/>
      <c r="J68" s="110"/>
      <c r="K68" s="110"/>
      <c r="L68" s="110"/>
      <c r="M68" s="110"/>
      <c r="N68" s="110"/>
      <c r="O68" s="110"/>
      <c r="P68" s="110"/>
      <c r="Q68" s="110"/>
      <c r="R68" s="110"/>
      <c r="S68" s="110"/>
      <c r="T68" s="110"/>
      <c r="U68" s="110"/>
      <c r="V68" s="110"/>
      <c r="W68" s="110"/>
      <c r="X68" s="110"/>
    </row>
    <row r="69" spans="7:24" ht="14.25" customHeight="1" x14ac:dyDescent="0.25">
      <c r="G69" s="110"/>
      <c r="H69" s="110"/>
      <c r="I69" s="110"/>
      <c r="J69" s="110"/>
      <c r="K69" s="110"/>
      <c r="L69" s="110"/>
      <c r="M69" s="110"/>
      <c r="N69" s="110"/>
      <c r="O69" s="110"/>
      <c r="P69" s="110"/>
      <c r="Q69" s="110"/>
      <c r="R69" s="110"/>
      <c r="S69" s="110"/>
      <c r="T69" s="110"/>
      <c r="U69" s="110"/>
      <c r="V69" s="110"/>
      <c r="W69" s="110"/>
      <c r="X69" s="110"/>
    </row>
    <row r="70" spans="7:24" ht="14.25" customHeight="1" x14ac:dyDescent="0.25">
      <c r="G70" s="110"/>
      <c r="H70" s="110"/>
      <c r="I70" s="110"/>
      <c r="J70" s="110"/>
      <c r="K70" s="110"/>
      <c r="L70" s="110"/>
      <c r="M70" s="110"/>
      <c r="N70" s="110"/>
      <c r="O70" s="110"/>
      <c r="P70" s="110"/>
      <c r="Q70" s="110"/>
      <c r="R70" s="110"/>
      <c r="S70" s="110"/>
      <c r="T70" s="110"/>
      <c r="U70" s="110"/>
      <c r="V70" s="110"/>
      <c r="W70" s="110"/>
      <c r="X70" s="110"/>
    </row>
    <row r="71" spans="7:24" ht="14.25" customHeight="1" x14ac:dyDescent="0.25">
      <c r="G71" s="110"/>
      <c r="H71" s="110"/>
      <c r="I71" s="110"/>
      <c r="J71" s="110"/>
      <c r="K71" s="110"/>
      <c r="L71" s="110"/>
      <c r="M71" s="110"/>
      <c r="N71" s="110"/>
      <c r="O71" s="110"/>
      <c r="P71" s="110"/>
      <c r="Q71" s="110"/>
      <c r="R71" s="110"/>
      <c r="S71" s="110"/>
      <c r="T71" s="110"/>
      <c r="U71" s="110"/>
      <c r="V71" s="110"/>
      <c r="W71" s="110"/>
      <c r="X71" s="110"/>
    </row>
    <row r="72" spans="7:24" ht="14.25" customHeight="1" x14ac:dyDescent="0.25">
      <c r="G72" s="110"/>
      <c r="H72" s="110"/>
      <c r="I72" s="110"/>
      <c r="J72" s="110"/>
      <c r="K72" s="110"/>
      <c r="L72" s="110"/>
      <c r="M72" s="110"/>
      <c r="N72" s="110"/>
      <c r="O72" s="110"/>
      <c r="P72" s="110"/>
      <c r="Q72" s="110"/>
      <c r="R72" s="110"/>
      <c r="S72" s="110"/>
      <c r="T72" s="110"/>
      <c r="U72" s="110"/>
      <c r="V72" s="110"/>
      <c r="W72" s="110"/>
      <c r="X72" s="110"/>
    </row>
    <row r="73" spans="7:24" ht="14.25" customHeight="1" x14ac:dyDescent="0.25">
      <c r="G73" s="110"/>
      <c r="H73" s="110"/>
      <c r="I73" s="110"/>
      <c r="J73" s="110"/>
      <c r="K73" s="110"/>
      <c r="L73" s="110"/>
      <c r="M73" s="110"/>
      <c r="N73" s="110"/>
      <c r="O73" s="110"/>
      <c r="P73" s="110"/>
      <c r="Q73" s="110"/>
      <c r="R73" s="110"/>
      <c r="S73" s="110"/>
      <c r="T73" s="110"/>
      <c r="U73" s="110"/>
      <c r="V73" s="110"/>
      <c r="W73" s="110"/>
      <c r="X73" s="110"/>
    </row>
    <row r="74" spans="7:24" ht="14.25" customHeight="1" x14ac:dyDescent="0.25">
      <c r="G74" s="110"/>
      <c r="H74" s="110"/>
      <c r="I74" s="110"/>
      <c r="J74" s="110"/>
      <c r="K74" s="110"/>
      <c r="L74" s="110"/>
      <c r="M74" s="110"/>
      <c r="N74" s="110"/>
      <c r="O74" s="110"/>
      <c r="P74" s="110"/>
      <c r="Q74" s="110"/>
      <c r="R74" s="110"/>
      <c r="S74" s="110"/>
      <c r="T74" s="110"/>
      <c r="U74" s="110"/>
      <c r="V74" s="110"/>
      <c r="W74" s="110"/>
      <c r="X74" s="110"/>
    </row>
    <row r="75" spans="7:24" ht="14.25" customHeight="1" x14ac:dyDescent="0.25">
      <c r="G75" s="110"/>
      <c r="H75" s="110"/>
      <c r="I75" s="110"/>
      <c r="J75" s="110"/>
      <c r="K75" s="110"/>
      <c r="L75" s="110"/>
      <c r="M75" s="110"/>
      <c r="N75" s="110"/>
      <c r="O75" s="110"/>
      <c r="P75" s="110"/>
      <c r="Q75" s="110"/>
      <c r="R75" s="110"/>
      <c r="S75" s="110"/>
      <c r="T75" s="110"/>
      <c r="U75" s="110"/>
      <c r="V75" s="110"/>
      <c r="W75" s="110"/>
      <c r="X75" s="110"/>
    </row>
    <row r="76" spans="7:24" ht="14.25" customHeight="1" x14ac:dyDescent="0.25">
      <c r="G76" s="110"/>
      <c r="H76" s="110"/>
      <c r="I76" s="110"/>
      <c r="J76" s="110"/>
      <c r="K76" s="110"/>
      <c r="L76" s="110"/>
      <c r="M76" s="110"/>
      <c r="N76" s="110"/>
      <c r="O76" s="110"/>
      <c r="P76" s="110"/>
      <c r="Q76" s="110"/>
      <c r="R76" s="110"/>
      <c r="S76" s="110"/>
      <c r="T76" s="110"/>
      <c r="U76" s="110"/>
      <c r="V76" s="110"/>
      <c r="W76" s="110"/>
      <c r="X76" s="110"/>
    </row>
    <row r="77" spans="7:24" ht="14.25" customHeight="1" x14ac:dyDescent="0.25">
      <c r="G77" s="110"/>
      <c r="H77" s="110"/>
      <c r="I77" s="110"/>
      <c r="J77" s="110"/>
      <c r="K77" s="110"/>
      <c r="L77" s="110"/>
      <c r="M77" s="110"/>
      <c r="N77" s="110"/>
      <c r="O77" s="110"/>
      <c r="P77" s="110"/>
      <c r="Q77" s="110"/>
      <c r="R77" s="110"/>
      <c r="S77" s="110"/>
      <c r="T77" s="110"/>
      <c r="U77" s="110"/>
      <c r="V77" s="110"/>
      <c r="W77" s="110"/>
      <c r="X77" s="110"/>
    </row>
    <row r="78" spans="7:24" ht="14.25" customHeight="1" x14ac:dyDescent="0.25">
      <c r="G78" s="110"/>
      <c r="H78" s="110"/>
      <c r="I78" s="110"/>
      <c r="J78" s="110"/>
      <c r="K78" s="110"/>
      <c r="L78" s="110"/>
      <c r="M78" s="110"/>
      <c r="N78" s="110"/>
      <c r="O78" s="110"/>
      <c r="P78" s="110"/>
      <c r="Q78" s="110"/>
      <c r="R78" s="110"/>
      <c r="S78" s="110"/>
      <c r="T78" s="110"/>
      <c r="U78" s="110"/>
      <c r="V78" s="110"/>
      <c r="W78" s="110"/>
      <c r="X78" s="110"/>
    </row>
    <row r="79" spans="7:24" ht="14.25" customHeight="1" x14ac:dyDescent="0.25">
      <c r="G79" s="110"/>
      <c r="H79" s="110"/>
      <c r="I79" s="110"/>
      <c r="J79" s="110"/>
      <c r="K79" s="110"/>
      <c r="L79" s="110"/>
      <c r="M79" s="110"/>
      <c r="N79" s="110"/>
      <c r="O79" s="110"/>
      <c r="P79" s="110"/>
      <c r="Q79" s="110"/>
      <c r="R79" s="110"/>
      <c r="S79" s="110"/>
      <c r="T79" s="110"/>
      <c r="U79" s="110"/>
      <c r="V79" s="110"/>
      <c r="W79" s="110"/>
      <c r="X79" s="110"/>
    </row>
    <row r="80" spans="7:24" ht="14.25" customHeight="1" x14ac:dyDescent="0.25">
      <c r="G80" s="110"/>
      <c r="H80" s="110"/>
      <c r="I80" s="110"/>
      <c r="J80" s="110"/>
      <c r="K80" s="110"/>
      <c r="L80" s="110"/>
      <c r="M80" s="110"/>
      <c r="N80" s="110"/>
      <c r="O80" s="110"/>
      <c r="P80" s="110"/>
      <c r="Q80" s="110"/>
      <c r="R80" s="110"/>
      <c r="S80" s="110"/>
      <c r="T80" s="110"/>
      <c r="U80" s="110"/>
      <c r="V80" s="110"/>
      <c r="W80" s="110"/>
      <c r="X80" s="110"/>
    </row>
    <row r="81" spans="7:24" ht="14.25" customHeight="1" x14ac:dyDescent="0.25">
      <c r="G81" s="110"/>
      <c r="H81" s="110"/>
      <c r="I81" s="110"/>
      <c r="J81" s="110"/>
      <c r="K81" s="110"/>
      <c r="L81" s="110"/>
      <c r="M81" s="110"/>
      <c r="N81" s="110"/>
      <c r="O81" s="110"/>
      <c r="P81" s="110"/>
      <c r="Q81" s="110"/>
      <c r="R81" s="110"/>
      <c r="S81" s="110"/>
      <c r="T81" s="110"/>
      <c r="U81" s="110"/>
      <c r="V81" s="110"/>
      <c r="W81" s="110"/>
      <c r="X81" s="110"/>
    </row>
    <row r="82" spans="7:24" ht="14.25" customHeight="1" x14ac:dyDescent="0.25">
      <c r="G82" s="110"/>
      <c r="H82" s="110"/>
      <c r="I82" s="110"/>
      <c r="J82" s="110"/>
      <c r="K82" s="110"/>
      <c r="L82" s="110"/>
      <c r="M82" s="110"/>
      <c r="N82" s="110"/>
      <c r="O82" s="110"/>
      <c r="P82" s="110"/>
      <c r="Q82" s="110"/>
      <c r="R82" s="110"/>
      <c r="S82" s="110"/>
      <c r="T82" s="110"/>
      <c r="U82" s="110"/>
      <c r="V82" s="110"/>
      <c r="W82" s="110"/>
      <c r="X82" s="110"/>
    </row>
    <row r="83" spans="7:24" ht="14.25" customHeight="1" x14ac:dyDescent="0.25">
      <c r="G83" s="110"/>
      <c r="H83" s="110"/>
      <c r="I83" s="110"/>
      <c r="J83" s="110"/>
      <c r="K83" s="110"/>
      <c r="L83" s="110"/>
      <c r="M83" s="110"/>
      <c r="N83" s="110"/>
      <c r="O83" s="110"/>
      <c r="P83" s="110"/>
      <c r="Q83" s="110"/>
      <c r="R83" s="110"/>
      <c r="S83" s="110"/>
      <c r="T83" s="110"/>
      <c r="U83" s="110"/>
      <c r="V83" s="110"/>
      <c r="W83" s="110"/>
      <c r="X83" s="110"/>
    </row>
    <row r="84" spans="7:24" ht="14.25" customHeight="1" x14ac:dyDescent="0.25">
      <c r="G84" s="110"/>
      <c r="H84" s="110"/>
      <c r="I84" s="110"/>
      <c r="J84" s="110"/>
      <c r="K84" s="110"/>
      <c r="L84" s="110"/>
      <c r="M84" s="110"/>
      <c r="N84" s="110"/>
      <c r="O84" s="110"/>
      <c r="P84" s="110"/>
      <c r="Q84" s="110"/>
      <c r="R84" s="110"/>
      <c r="S84" s="110"/>
      <c r="T84" s="110"/>
      <c r="U84" s="110"/>
      <c r="V84" s="110"/>
      <c r="W84" s="110"/>
      <c r="X84" s="110"/>
    </row>
    <row r="85" spans="7:24" ht="14.25" customHeight="1" x14ac:dyDescent="0.25">
      <c r="G85" s="110"/>
      <c r="H85" s="110"/>
      <c r="I85" s="110"/>
      <c r="J85" s="110"/>
      <c r="K85" s="110"/>
      <c r="L85" s="110"/>
      <c r="M85" s="110"/>
      <c r="N85" s="110"/>
      <c r="O85" s="110"/>
      <c r="P85" s="110"/>
      <c r="Q85" s="110"/>
      <c r="R85" s="110"/>
      <c r="S85" s="110"/>
      <c r="T85" s="110"/>
      <c r="U85" s="110"/>
      <c r="V85" s="110"/>
      <c r="W85" s="110"/>
      <c r="X85" s="110"/>
    </row>
    <row r="86" spans="7:24" ht="14.25" customHeight="1" x14ac:dyDescent="0.25">
      <c r="G86" s="110"/>
      <c r="H86" s="110"/>
      <c r="I86" s="110"/>
      <c r="J86" s="110"/>
      <c r="K86" s="110"/>
      <c r="L86" s="110"/>
      <c r="M86" s="110"/>
      <c r="N86" s="110"/>
      <c r="O86" s="110"/>
      <c r="P86" s="110"/>
      <c r="Q86" s="110"/>
      <c r="R86" s="110"/>
      <c r="S86" s="110"/>
      <c r="T86" s="110"/>
      <c r="U86" s="110"/>
      <c r="V86" s="110"/>
      <c r="W86" s="110"/>
      <c r="X86" s="110"/>
    </row>
    <row r="87" spans="7:24" ht="14.25" customHeight="1" x14ac:dyDescent="0.25">
      <c r="G87" s="110"/>
      <c r="H87" s="110"/>
      <c r="I87" s="110"/>
      <c r="J87" s="110"/>
      <c r="K87" s="110"/>
      <c r="L87" s="110"/>
      <c r="M87" s="110"/>
      <c r="N87" s="110"/>
      <c r="O87" s="110"/>
      <c r="P87" s="110"/>
      <c r="Q87" s="110"/>
      <c r="R87" s="110"/>
      <c r="S87" s="110"/>
      <c r="T87" s="110"/>
      <c r="U87" s="110"/>
      <c r="V87" s="110"/>
      <c r="W87" s="110"/>
      <c r="X87" s="110"/>
    </row>
    <row r="88" spans="7:24" ht="14.25" customHeight="1" x14ac:dyDescent="0.25">
      <c r="G88" s="110"/>
      <c r="H88" s="110"/>
      <c r="I88" s="110"/>
      <c r="J88" s="110"/>
      <c r="K88" s="110"/>
      <c r="L88" s="110"/>
      <c r="M88" s="110"/>
      <c r="N88" s="110"/>
      <c r="O88" s="110"/>
      <c r="P88" s="110"/>
      <c r="Q88" s="110"/>
      <c r="R88" s="110"/>
      <c r="S88" s="110"/>
      <c r="T88" s="110"/>
      <c r="U88" s="110"/>
      <c r="V88" s="110"/>
      <c r="W88" s="110"/>
      <c r="X88" s="110"/>
    </row>
    <row r="89" spans="7:24" ht="14.25" customHeight="1" x14ac:dyDescent="0.25">
      <c r="G89" s="110"/>
      <c r="H89" s="110"/>
      <c r="I89" s="110"/>
      <c r="J89" s="110"/>
      <c r="K89" s="110"/>
      <c r="L89" s="110"/>
      <c r="M89" s="110"/>
      <c r="N89" s="110"/>
      <c r="O89" s="110"/>
      <c r="P89" s="110"/>
      <c r="Q89" s="110"/>
      <c r="R89" s="110"/>
      <c r="S89" s="110"/>
      <c r="T89" s="110"/>
      <c r="U89" s="110"/>
      <c r="V89" s="110"/>
      <c r="W89" s="110"/>
      <c r="X89" s="110"/>
    </row>
    <row r="90" spans="7:24" ht="14.25" customHeight="1" x14ac:dyDescent="0.25">
      <c r="G90" s="110"/>
      <c r="H90" s="110"/>
      <c r="I90" s="110"/>
      <c r="J90" s="110"/>
      <c r="K90" s="110"/>
      <c r="L90" s="110"/>
      <c r="M90" s="110"/>
      <c r="N90" s="110"/>
      <c r="O90" s="110"/>
      <c r="P90" s="110"/>
      <c r="Q90" s="110"/>
      <c r="R90" s="110"/>
      <c r="S90" s="110"/>
      <c r="T90" s="110"/>
      <c r="U90" s="110"/>
      <c r="V90" s="110"/>
      <c r="W90" s="110"/>
      <c r="X90" s="110"/>
    </row>
    <row r="91" spans="7:24" ht="14.25" customHeight="1" x14ac:dyDescent="0.25">
      <c r="G91" s="110"/>
      <c r="H91" s="110"/>
      <c r="I91" s="110"/>
      <c r="J91" s="110"/>
      <c r="K91" s="110"/>
      <c r="L91" s="110"/>
      <c r="M91" s="110"/>
      <c r="N91" s="110"/>
      <c r="O91" s="110"/>
      <c r="P91" s="110"/>
      <c r="Q91" s="110"/>
      <c r="R91" s="110"/>
      <c r="S91" s="110"/>
      <c r="T91" s="110"/>
      <c r="U91" s="110"/>
      <c r="V91" s="110"/>
      <c r="W91" s="110"/>
      <c r="X91" s="110"/>
    </row>
    <row r="92" spans="7:24" ht="14.25" customHeight="1" x14ac:dyDescent="0.25">
      <c r="G92" s="110"/>
      <c r="H92" s="110"/>
      <c r="I92" s="110"/>
      <c r="J92" s="110"/>
      <c r="K92" s="110"/>
      <c r="L92" s="110"/>
      <c r="M92" s="110"/>
      <c r="N92" s="110"/>
      <c r="O92" s="110"/>
      <c r="P92" s="110"/>
      <c r="Q92" s="110"/>
      <c r="R92" s="110"/>
      <c r="S92" s="110"/>
      <c r="T92" s="110"/>
      <c r="U92" s="110"/>
      <c r="V92" s="110"/>
      <c r="W92" s="110"/>
      <c r="X92" s="110"/>
    </row>
    <row r="93" spans="7:24" ht="14.25" customHeight="1" x14ac:dyDescent="0.25">
      <c r="G93" s="110"/>
      <c r="H93" s="110"/>
      <c r="I93" s="110"/>
      <c r="J93" s="110"/>
      <c r="K93" s="110"/>
      <c r="L93" s="110"/>
      <c r="M93" s="110"/>
      <c r="N93" s="110"/>
      <c r="O93" s="110"/>
      <c r="P93" s="110"/>
      <c r="Q93" s="110"/>
      <c r="R93" s="110"/>
      <c r="S93" s="110"/>
      <c r="T93" s="110"/>
      <c r="U93" s="110"/>
      <c r="V93" s="110"/>
      <c r="W93" s="110"/>
      <c r="X93" s="110"/>
    </row>
    <row r="94" spans="7:24" ht="14.25" customHeight="1" x14ac:dyDescent="0.25">
      <c r="G94" s="110"/>
      <c r="H94" s="110"/>
      <c r="I94" s="110"/>
      <c r="J94" s="110"/>
      <c r="K94" s="110"/>
      <c r="L94" s="110"/>
      <c r="M94" s="110"/>
      <c r="N94" s="110"/>
      <c r="O94" s="110"/>
      <c r="P94" s="110"/>
      <c r="Q94" s="110"/>
      <c r="R94" s="110"/>
      <c r="S94" s="110"/>
      <c r="T94" s="110"/>
      <c r="U94" s="110"/>
      <c r="V94" s="110"/>
      <c r="W94" s="110"/>
      <c r="X94" s="110"/>
    </row>
    <row r="95" spans="7:24" ht="14.25" customHeight="1" x14ac:dyDescent="0.25">
      <c r="G95" s="110"/>
      <c r="H95" s="110"/>
      <c r="I95" s="110"/>
      <c r="J95" s="110"/>
      <c r="K95" s="110"/>
      <c r="L95" s="110"/>
      <c r="M95" s="110"/>
      <c r="N95" s="110"/>
      <c r="O95" s="110"/>
      <c r="P95" s="110"/>
      <c r="Q95" s="110"/>
      <c r="R95" s="110"/>
      <c r="S95" s="110"/>
      <c r="T95" s="110"/>
      <c r="U95" s="110"/>
      <c r="V95" s="110"/>
      <c r="W95" s="110"/>
      <c r="X95" s="110"/>
    </row>
    <row r="96" spans="7:24" ht="14.25" customHeight="1" x14ac:dyDescent="0.25">
      <c r="G96" s="110"/>
      <c r="H96" s="110"/>
      <c r="I96" s="110"/>
      <c r="J96" s="110"/>
      <c r="K96" s="110"/>
      <c r="L96" s="110"/>
      <c r="M96" s="110"/>
      <c r="N96" s="110"/>
      <c r="O96" s="110"/>
      <c r="P96" s="110"/>
      <c r="Q96" s="110"/>
      <c r="R96" s="110"/>
      <c r="S96" s="110"/>
      <c r="T96" s="110"/>
      <c r="U96" s="110"/>
      <c r="V96" s="110"/>
      <c r="W96" s="110"/>
      <c r="X96" s="110"/>
    </row>
    <row r="97" spans="7:24" ht="14.25" customHeight="1" x14ac:dyDescent="0.25">
      <c r="G97" s="110"/>
      <c r="H97" s="110"/>
      <c r="I97" s="110"/>
      <c r="J97" s="110"/>
      <c r="K97" s="110"/>
      <c r="L97" s="110"/>
      <c r="M97" s="110"/>
      <c r="N97" s="110"/>
      <c r="O97" s="110"/>
      <c r="P97" s="110"/>
      <c r="Q97" s="110"/>
      <c r="R97" s="110"/>
      <c r="S97" s="110"/>
      <c r="T97" s="110"/>
      <c r="U97" s="110"/>
      <c r="V97" s="110"/>
      <c r="W97" s="110"/>
      <c r="X97" s="110"/>
    </row>
    <row r="98" spans="7:24" ht="14.25" customHeight="1" x14ac:dyDescent="0.25">
      <c r="G98" s="110"/>
      <c r="H98" s="110"/>
      <c r="I98" s="110"/>
      <c r="J98" s="110"/>
      <c r="K98" s="110"/>
      <c r="L98" s="110"/>
      <c r="M98" s="110"/>
      <c r="N98" s="110"/>
      <c r="O98" s="110"/>
      <c r="P98" s="110"/>
      <c r="Q98" s="110"/>
      <c r="R98" s="110"/>
      <c r="S98" s="110"/>
      <c r="T98" s="110"/>
      <c r="U98" s="110"/>
      <c r="V98" s="110"/>
      <c r="W98" s="110"/>
      <c r="X98" s="110"/>
    </row>
    <row r="99" spans="7:24" ht="14.25" customHeight="1" x14ac:dyDescent="0.25">
      <c r="G99" s="110"/>
      <c r="H99" s="110"/>
      <c r="I99" s="110"/>
      <c r="J99" s="110"/>
      <c r="K99" s="110"/>
      <c r="L99" s="110"/>
      <c r="M99" s="110"/>
      <c r="N99" s="110"/>
      <c r="O99" s="110"/>
      <c r="P99" s="110"/>
      <c r="Q99" s="110"/>
      <c r="R99" s="110"/>
      <c r="S99" s="110"/>
      <c r="T99" s="110"/>
      <c r="U99" s="110"/>
      <c r="V99" s="110"/>
      <c r="W99" s="110"/>
      <c r="X99" s="110"/>
    </row>
    <row r="100" spans="7:24" ht="14.25" customHeight="1" x14ac:dyDescent="0.25">
      <c r="G100" s="110"/>
      <c r="H100" s="110"/>
      <c r="I100" s="110"/>
      <c r="J100" s="110"/>
      <c r="K100" s="110"/>
      <c r="L100" s="110"/>
      <c r="M100" s="110"/>
      <c r="N100" s="110"/>
      <c r="O100" s="110"/>
      <c r="P100" s="110"/>
      <c r="Q100" s="110"/>
      <c r="R100" s="110"/>
      <c r="S100" s="110"/>
      <c r="T100" s="110"/>
      <c r="U100" s="110"/>
      <c r="V100" s="110"/>
      <c r="W100" s="110"/>
      <c r="X100" s="110"/>
    </row>
    <row r="101" spans="7:24" ht="14.25" customHeight="1" x14ac:dyDescent="0.25">
      <c r="G101" s="110"/>
      <c r="H101" s="110"/>
      <c r="I101" s="110"/>
      <c r="J101" s="110"/>
      <c r="K101" s="110"/>
      <c r="L101" s="110"/>
      <c r="M101" s="110"/>
      <c r="N101" s="110"/>
      <c r="O101" s="110"/>
      <c r="P101" s="110"/>
      <c r="Q101" s="110"/>
      <c r="R101" s="110"/>
      <c r="S101" s="110"/>
      <c r="T101" s="110"/>
      <c r="U101" s="110"/>
      <c r="V101" s="110"/>
      <c r="W101" s="110"/>
      <c r="X101" s="110"/>
    </row>
    <row r="102" spans="7:24" ht="14.25" customHeight="1" x14ac:dyDescent="0.25">
      <c r="G102" s="110"/>
      <c r="H102" s="110"/>
      <c r="I102" s="110"/>
      <c r="J102" s="110"/>
      <c r="K102" s="110"/>
      <c r="L102" s="110"/>
      <c r="M102" s="110"/>
      <c r="N102" s="110"/>
      <c r="O102" s="110"/>
      <c r="P102" s="110"/>
      <c r="Q102" s="110"/>
      <c r="R102" s="110"/>
      <c r="S102" s="110"/>
      <c r="T102" s="110"/>
      <c r="U102" s="110"/>
      <c r="V102" s="110"/>
      <c r="W102" s="110"/>
      <c r="X102" s="110"/>
    </row>
    <row r="103" spans="7:24" ht="14.25" customHeight="1" x14ac:dyDescent="0.25">
      <c r="G103" s="110"/>
      <c r="H103" s="110"/>
      <c r="I103" s="110"/>
      <c r="J103" s="110"/>
      <c r="K103" s="110"/>
      <c r="L103" s="110"/>
      <c r="M103" s="110"/>
      <c r="N103" s="110"/>
      <c r="O103" s="110"/>
      <c r="P103" s="110"/>
      <c r="Q103" s="110"/>
      <c r="R103" s="110"/>
      <c r="S103" s="110"/>
      <c r="T103" s="110"/>
      <c r="U103" s="110"/>
      <c r="V103" s="110"/>
      <c r="W103" s="110"/>
      <c r="X103" s="110"/>
    </row>
    <row r="104" spans="7:24" ht="14.25" customHeight="1" x14ac:dyDescent="0.25">
      <c r="G104" s="110"/>
      <c r="H104" s="110"/>
      <c r="I104" s="110"/>
      <c r="J104" s="110"/>
      <c r="K104" s="110"/>
      <c r="L104" s="110"/>
      <c r="M104" s="110"/>
      <c r="N104" s="110"/>
      <c r="O104" s="110"/>
      <c r="P104" s="110"/>
      <c r="Q104" s="110"/>
      <c r="R104" s="110"/>
      <c r="S104" s="110"/>
      <c r="T104" s="110"/>
      <c r="U104" s="110"/>
      <c r="V104" s="110"/>
      <c r="W104" s="110"/>
      <c r="X104" s="110"/>
    </row>
    <row r="105" spans="7:24" ht="14.25" customHeight="1" x14ac:dyDescent="0.25">
      <c r="G105" s="110"/>
      <c r="H105" s="110"/>
      <c r="I105" s="110"/>
      <c r="J105" s="110"/>
      <c r="K105" s="110"/>
      <c r="L105" s="110"/>
      <c r="M105" s="110"/>
      <c r="N105" s="110"/>
      <c r="O105" s="110"/>
      <c r="P105" s="110"/>
      <c r="Q105" s="110"/>
      <c r="R105" s="110"/>
      <c r="S105" s="110"/>
      <c r="T105" s="110"/>
      <c r="U105" s="110"/>
      <c r="V105" s="110"/>
      <c r="W105" s="110"/>
      <c r="X105" s="110"/>
    </row>
    <row r="106" spans="7:24" ht="14.25" customHeight="1" x14ac:dyDescent="0.25">
      <c r="G106" s="110"/>
      <c r="H106" s="110"/>
      <c r="I106" s="110"/>
      <c r="J106" s="110"/>
      <c r="K106" s="110"/>
      <c r="L106" s="110"/>
      <c r="M106" s="110"/>
      <c r="N106" s="110"/>
      <c r="O106" s="110"/>
      <c r="P106" s="110"/>
      <c r="Q106" s="110"/>
      <c r="R106" s="110"/>
      <c r="S106" s="110"/>
      <c r="T106" s="110"/>
      <c r="U106" s="110"/>
      <c r="V106" s="110"/>
      <c r="W106" s="110"/>
      <c r="X106" s="110"/>
    </row>
    <row r="107" spans="7:24" ht="14.25" customHeight="1" x14ac:dyDescent="0.25">
      <c r="G107" s="110"/>
      <c r="H107" s="110"/>
      <c r="I107" s="110"/>
      <c r="J107" s="110"/>
      <c r="K107" s="110"/>
      <c r="L107" s="110"/>
      <c r="M107" s="110"/>
      <c r="N107" s="110"/>
      <c r="O107" s="110"/>
      <c r="P107" s="110"/>
      <c r="Q107" s="110"/>
      <c r="R107" s="110"/>
      <c r="S107" s="110"/>
      <c r="T107" s="110"/>
      <c r="U107" s="110"/>
      <c r="V107" s="110"/>
      <c r="W107" s="110"/>
      <c r="X107" s="110"/>
    </row>
    <row r="108" spans="7:24" ht="14.25" customHeight="1" x14ac:dyDescent="0.25">
      <c r="G108" s="110"/>
      <c r="H108" s="110"/>
      <c r="I108" s="110"/>
      <c r="J108" s="110"/>
      <c r="K108" s="110"/>
      <c r="L108" s="110"/>
      <c r="M108" s="110"/>
      <c r="N108" s="110"/>
      <c r="O108" s="110"/>
      <c r="P108" s="110"/>
      <c r="Q108" s="110"/>
      <c r="R108" s="110"/>
      <c r="S108" s="110"/>
      <c r="T108" s="110"/>
      <c r="U108" s="110"/>
      <c r="V108" s="110"/>
      <c r="W108" s="110"/>
      <c r="X108" s="110"/>
    </row>
    <row r="109" spans="7:24" ht="14.25" customHeight="1" x14ac:dyDescent="0.25">
      <c r="G109" s="110"/>
      <c r="H109" s="110"/>
      <c r="I109" s="110"/>
      <c r="J109" s="110"/>
      <c r="K109" s="110"/>
      <c r="L109" s="110"/>
      <c r="M109" s="110"/>
      <c r="N109" s="110"/>
      <c r="O109" s="110"/>
      <c r="P109" s="110"/>
      <c r="Q109" s="110"/>
      <c r="R109" s="110"/>
      <c r="S109" s="110"/>
      <c r="T109" s="110"/>
      <c r="U109" s="110"/>
      <c r="V109" s="110"/>
      <c r="W109" s="110"/>
      <c r="X109" s="110"/>
    </row>
    <row r="110" spans="7:24" ht="14.25" customHeight="1" x14ac:dyDescent="0.25">
      <c r="G110" s="110"/>
      <c r="H110" s="110"/>
      <c r="I110" s="110"/>
      <c r="J110" s="110"/>
      <c r="K110" s="110"/>
      <c r="L110" s="110"/>
      <c r="M110" s="110"/>
      <c r="N110" s="110"/>
      <c r="O110" s="110"/>
      <c r="P110" s="110"/>
      <c r="Q110" s="110"/>
      <c r="R110" s="110"/>
      <c r="S110" s="110"/>
      <c r="T110" s="110"/>
      <c r="U110" s="110"/>
      <c r="V110" s="110"/>
      <c r="W110" s="110"/>
      <c r="X110" s="110"/>
    </row>
    <row r="111" spans="7:24" ht="14.25" customHeight="1" x14ac:dyDescent="0.25">
      <c r="G111" s="110"/>
      <c r="H111" s="110"/>
      <c r="I111" s="110"/>
      <c r="J111" s="110"/>
      <c r="K111" s="110"/>
      <c r="L111" s="110"/>
      <c r="M111" s="110"/>
      <c r="N111" s="110"/>
      <c r="O111" s="110"/>
      <c r="P111" s="110"/>
      <c r="Q111" s="110"/>
      <c r="R111" s="110"/>
      <c r="S111" s="110"/>
      <c r="T111" s="110"/>
      <c r="U111" s="110"/>
      <c r="V111" s="110"/>
      <c r="W111" s="110"/>
      <c r="X111" s="110"/>
    </row>
    <row r="112" spans="7:24" ht="14.25" customHeight="1" x14ac:dyDescent="0.25">
      <c r="G112" s="110"/>
      <c r="H112" s="110"/>
      <c r="I112" s="110"/>
      <c r="J112" s="110"/>
      <c r="K112" s="110"/>
      <c r="L112" s="110"/>
      <c r="M112" s="110"/>
      <c r="N112" s="110"/>
      <c r="O112" s="110"/>
      <c r="P112" s="110"/>
      <c r="Q112" s="110"/>
      <c r="R112" s="110"/>
      <c r="S112" s="110"/>
      <c r="T112" s="110"/>
      <c r="U112" s="110"/>
      <c r="V112" s="110"/>
      <c r="W112" s="110"/>
      <c r="X112" s="110"/>
    </row>
    <row r="113" spans="7:24" ht="14.25" customHeight="1" x14ac:dyDescent="0.25">
      <c r="G113" s="110"/>
      <c r="H113" s="110"/>
      <c r="I113" s="110"/>
      <c r="J113" s="110"/>
      <c r="K113" s="110"/>
      <c r="L113" s="110"/>
      <c r="M113" s="110"/>
      <c r="N113" s="110"/>
      <c r="O113" s="110"/>
      <c r="P113" s="110"/>
      <c r="Q113" s="110"/>
      <c r="R113" s="110"/>
      <c r="S113" s="110"/>
      <c r="T113" s="110"/>
      <c r="U113" s="110"/>
      <c r="V113" s="110"/>
      <c r="W113" s="110"/>
      <c r="X113" s="110"/>
    </row>
    <row r="114" spans="7:24" ht="14.25" customHeight="1" x14ac:dyDescent="0.25">
      <c r="G114" s="110"/>
      <c r="H114" s="110"/>
      <c r="I114" s="110"/>
      <c r="J114" s="110"/>
      <c r="K114" s="110"/>
      <c r="L114" s="110"/>
      <c r="M114" s="110"/>
      <c r="N114" s="110"/>
      <c r="O114" s="110"/>
      <c r="P114" s="110"/>
      <c r="Q114" s="110"/>
      <c r="R114" s="110"/>
      <c r="S114" s="110"/>
      <c r="T114" s="110"/>
      <c r="U114" s="110"/>
      <c r="V114" s="110"/>
      <c r="W114" s="110"/>
      <c r="X114" s="110"/>
    </row>
    <row r="115" spans="7:24" ht="14.25" customHeight="1" x14ac:dyDescent="0.25">
      <c r="G115" s="110"/>
      <c r="H115" s="110"/>
      <c r="I115" s="110"/>
      <c r="J115" s="110"/>
      <c r="K115" s="110"/>
      <c r="L115" s="110"/>
      <c r="M115" s="110"/>
      <c r="N115" s="110"/>
      <c r="O115" s="110"/>
      <c r="P115" s="110"/>
      <c r="Q115" s="110"/>
      <c r="R115" s="110"/>
      <c r="S115" s="110"/>
      <c r="T115" s="110"/>
      <c r="U115" s="110"/>
      <c r="V115" s="110"/>
      <c r="W115" s="110"/>
      <c r="X115" s="110"/>
    </row>
    <row r="116" spans="7:24" ht="14.25" customHeight="1" x14ac:dyDescent="0.25">
      <c r="G116" s="110"/>
      <c r="H116" s="110"/>
      <c r="I116" s="110"/>
      <c r="J116" s="110"/>
      <c r="K116" s="110"/>
      <c r="L116" s="110"/>
      <c r="M116" s="110"/>
      <c r="N116" s="110"/>
      <c r="O116" s="110"/>
      <c r="P116" s="110"/>
      <c r="Q116" s="110"/>
      <c r="R116" s="110"/>
      <c r="S116" s="110"/>
      <c r="T116" s="110"/>
      <c r="U116" s="110"/>
      <c r="V116" s="110"/>
      <c r="W116" s="110"/>
      <c r="X116" s="110"/>
    </row>
    <row r="117" spans="7:24" ht="14.25" customHeight="1" x14ac:dyDescent="0.25">
      <c r="G117" s="110"/>
      <c r="H117" s="110"/>
      <c r="I117" s="110"/>
      <c r="J117" s="110"/>
      <c r="K117" s="110"/>
      <c r="L117" s="110"/>
      <c r="M117" s="110"/>
      <c r="N117" s="110"/>
      <c r="O117" s="110"/>
      <c r="P117" s="110"/>
      <c r="Q117" s="110"/>
      <c r="R117" s="110"/>
      <c r="S117" s="110"/>
      <c r="T117" s="110"/>
      <c r="U117" s="110"/>
      <c r="V117" s="110"/>
      <c r="W117" s="110"/>
      <c r="X117" s="110"/>
    </row>
    <row r="118" spans="7:24" ht="14.25" customHeight="1" x14ac:dyDescent="0.25">
      <c r="G118" s="110"/>
      <c r="H118" s="110"/>
      <c r="I118" s="110"/>
      <c r="J118" s="110"/>
      <c r="K118" s="110"/>
      <c r="L118" s="110"/>
      <c r="M118" s="110"/>
      <c r="N118" s="110"/>
      <c r="O118" s="110"/>
      <c r="P118" s="110"/>
      <c r="Q118" s="110"/>
      <c r="R118" s="110"/>
      <c r="S118" s="110"/>
      <c r="T118" s="110"/>
      <c r="U118" s="110"/>
      <c r="V118" s="110"/>
      <c r="W118" s="110"/>
      <c r="X118" s="110"/>
    </row>
    <row r="119" spans="7:24" ht="14.25" customHeight="1" x14ac:dyDescent="0.25">
      <c r="G119" s="110"/>
      <c r="H119" s="110"/>
      <c r="I119" s="110"/>
      <c r="J119" s="110"/>
      <c r="K119" s="110"/>
      <c r="L119" s="110"/>
      <c r="M119" s="110"/>
      <c r="N119" s="110"/>
      <c r="O119" s="110"/>
      <c r="P119" s="110"/>
      <c r="Q119" s="110"/>
      <c r="R119" s="110"/>
      <c r="S119" s="110"/>
      <c r="T119" s="110"/>
      <c r="U119" s="110"/>
      <c r="V119" s="110"/>
      <c r="W119" s="110"/>
      <c r="X119" s="110"/>
    </row>
    <row r="120" spans="7:24" ht="14.25" customHeight="1" x14ac:dyDescent="0.25">
      <c r="G120" s="110"/>
      <c r="H120" s="110"/>
      <c r="I120" s="110"/>
      <c r="J120" s="110"/>
      <c r="K120" s="110"/>
      <c r="L120" s="110"/>
      <c r="M120" s="110"/>
      <c r="N120" s="110"/>
      <c r="O120" s="110"/>
      <c r="P120" s="110"/>
      <c r="Q120" s="110"/>
      <c r="R120" s="110"/>
      <c r="S120" s="110"/>
      <c r="T120" s="110"/>
      <c r="U120" s="110"/>
      <c r="V120" s="110"/>
      <c r="W120" s="110"/>
      <c r="X120" s="110"/>
    </row>
    <row r="121" spans="7:24" ht="14.25" customHeight="1" x14ac:dyDescent="0.25">
      <c r="G121" s="110"/>
      <c r="H121" s="110"/>
      <c r="I121" s="110"/>
      <c r="J121" s="110"/>
      <c r="K121" s="110"/>
      <c r="L121" s="110"/>
      <c r="M121" s="110"/>
      <c r="N121" s="110"/>
      <c r="O121" s="110"/>
      <c r="P121" s="110"/>
      <c r="Q121" s="110"/>
      <c r="R121" s="110"/>
      <c r="S121" s="110"/>
      <c r="T121" s="110"/>
      <c r="U121" s="110"/>
      <c r="V121" s="110"/>
      <c r="W121" s="110"/>
      <c r="X121" s="110"/>
    </row>
    <row r="122" spans="7:24" ht="14.25" customHeight="1" x14ac:dyDescent="0.25">
      <c r="G122" s="110"/>
      <c r="H122" s="110"/>
      <c r="I122" s="110"/>
      <c r="J122" s="110"/>
      <c r="K122" s="110"/>
      <c r="L122" s="110"/>
      <c r="M122" s="110"/>
      <c r="N122" s="110"/>
      <c r="O122" s="110"/>
      <c r="P122" s="110"/>
      <c r="Q122" s="110"/>
      <c r="R122" s="110"/>
      <c r="S122" s="110"/>
      <c r="T122" s="110"/>
      <c r="U122" s="110"/>
      <c r="V122" s="110"/>
      <c r="W122" s="110"/>
      <c r="X122" s="110"/>
    </row>
    <row r="123" spans="7:24" ht="14.25" customHeight="1" x14ac:dyDescent="0.25">
      <c r="G123" s="110"/>
      <c r="H123" s="110"/>
      <c r="I123" s="110"/>
      <c r="J123" s="110"/>
      <c r="K123" s="110"/>
      <c r="L123" s="110"/>
      <c r="M123" s="110"/>
      <c r="N123" s="110"/>
      <c r="O123" s="110"/>
      <c r="P123" s="110"/>
      <c r="Q123" s="110"/>
      <c r="R123" s="110"/>
      <c r="S123" s="110"/>
      <c r="T123" s="110"/>
      <c r="U123" s="110"/>
      <c r="V123" s="110"/>
      <c r="W123" s="110"/>
      <c r="X123" s="110"/>
    </row>
    <row r="124" spans="7:24" ht="14.25" customHeight="1" x14ac:dyDescent="0.25">
      <c r="G124" s="110"/>
      <c r="H124" s="110"/>
      <c r="I124" s="110"/>
      <c r="J124" s="110"/>
      <c r="K124" s="110"/>
      <c r="L124" s="110"/>
      <c r="M124" s="110"/>
      <c r="N124" s="110"/>
      <c r="O124" s="110"/>
      <c r="P124" s="110"/>
      <c r="Q124" s="110"/>
      <c r="R124" s="110"/>
      <c r="S124" s="110"/>
      <c r="T124" s="110"/>
      <c r="U124" s="110"/>
      <c r="V124" s="110"/>
      <c r="W124" s="110"/>
      <c r="X124" s="110"/>
    </row>
    <row r="125" spans="7:24" ht="14.25" customHeight="1" x14ac:dyDescent="0.25">
      <c r="G125" s="110"/>
      <c r="H125" s="110"/>
      <c r="I125" s="110"/>
      <c r="J125" s="110"/>
      <c r="K125" s="110"/>
      <c r="L125" s="110"/>
      <c r="M125" s="110"/>
      <c r="N125" s="110"/>
      <c r="O125" s="110"/>
      <c r="P125" s="110"/>
      <c r="Q125" s="110"/>
      <c r="R125" s="110"/>
      <c r="S125" s="110"/>
      <c r="T125" s="110"/>
      <c r="U125" s="110"/>
      <c r="V125" s="110"/>
      <c r="W125" s="110"/>
      <c r="X125" s="110"/>
    </row>
    <row r="126" spans="7:24" ht="14.25" customHeight="1" x14ac:dyDescent="0.25">
      <c r="G126" s="110"/>
      <c r="H126" s="110"/>
      <c r="I126" s="110"/>
      <c r="J126" s="110"/>
      <c r="K126" s="110"/>
      <c r="L126" s="110"/>
      <c r="M126" s="110"/>
      <c r="N126" s="110"/>
      <c r="O126" s="110"/>
      <c r="P126" s="110"/>
      <c r="Q126" s="110"/>
      <c r="R126" s="110"/>
      <c r="S126" s="110"/>
      <c r="T126" s="110"/>
      <c r="U126" s="110"/>
      <c r="V126" s="110"/>
      <c r="W126" s="110"/>
      <c r="X126" s="110"/>
    </row>
    <row r="127" spans="7:24" ht="14.25" customHeight="1" x14ac:dyDescent="0.25">
      <c r="G127" s="110"/>
      <c r="H127" s="110"/>
      <c r="I127" s="110"/>
      <c r="J127" s="110"/>
      <c r="K127" s="110"/>
      <c r="L127" s="110"/>
      <c r="M127" s="110"/>
      <c r="N127" s="110"/>
      <c r="O127" s="110"/>
      <c r="P127" s="110"/>
      <c r="Q127" s="110"/>
      <c r="R127" s="110"/>
      <c r="S127" s="110"/>
      <c r="T127" s="110"/>
      <c r="U127" s="110"/>
      <c r="V127" s="110"/>
      <c r="W127" s="110"/>
      <c r="X127" s="110"/>
    </row>
    <row r="128" spans="7:24" ht="14.25" customHeight="1" x14ac:dyDescent="0.25">
      <c r="G128" s="110"/>
      <c r="H128" s="110"/>
      <c r="I128" s="110"/>
      <c r="J128" s="110"/>
      <c r="K128" s="110"/>
      <c r="L128" s="110"/>
      <c r="M128" s="110"/>
      <c r="N128" s="110"/>
      <c r="O128" s="110"/>
      <c r="P128" s="110"/>
      <c r="Q128" s="110"/>
      <c r="R128" s="110"/>
      <c r="S128" s="110"/>
      <c r="T128" s="110"/>
      <c r="U128" s="110"/>
      <c r="V128" s="110"/>
      <c r="W128" s="110"/>
      <c r="X128" s="110"/>
    </row>
    <row r="129" spans="7:24" ht="14.25" customHeight="1" x14ac:dyDescent="0.25">
      <c r="G129" s="110"/>
      <c r="H129" s="110"/>
      <c r="I129" s="110"/>
      <c r="J129" s="110"/>
      <c r="K129" s="110"/>
      <c r="L129" s="110"/>
      <c r="M129" s="110"/>
      <c r="N129" s="110"/>
      <c r="O129" s="110"/>
      <c r="P129" s="110"/>
      <c r="Q129" s="110"/>
      <c r="R129" s="110"/>
      <c r="S129" s="110"/>
      <c r="T129" s="110"/>
      <c r="U129" s="110"/>
      <c r="V129" s="110"/>
      <c r="W129" s="110"/>
      <c r="X129" s="110"/>
    </row>
    <row r="130" spans="7:24" ht="14.25" customHeight="1" x14ac:dyDescent="0.25">
      <c r="G130" s="110"/>
      <c r="H130" s="110"/>
      <c r="I130" s="110"/>
      <c r="J130" s="110"/>
      <c r="K130" s="110"/>
      <c r="L130" s="110"/>
      <c r="M130" s="110"/>
      <c r="N130" s="110"/>
      <c r="O130" s="110"/>
      <c r="P130" s="110"/>
      <c r="Q130" s="110"/>
      <c r="R130" s="110"/>
      <c r="S130" s="110"/>
      <c r="T130" s="110"/>
      <c r="U130" s="110"/>
      <c r="V130" s="110"/>
      <c r="W130" s="110"/>
      <c r="X130" s="110"/>
    </row>
    <row r="131" spans="7:24" ht="14.25" customHeight="1" x14ac:dyDescent="0.25">
      <c r="G131" s="110"/>
      <c r="H131" s="110"/>
      <c r="I131" s="110"/>
      <c r="J131" s="110"/>
      <c r="K131" s="110"/>
      <c r="L131" s="110"/>
      <c r="M131" s="110"/>
      <c r="N131" s="110"/>
      <c r="O131" s="110"/>
      <c r="P131" s="110"/>
      <c r="Q131" s="110"/>
      <c r="R131" s="110"/>
      <c r="S131" s="110"/>
      <c r="T131" s="110"/>
      <c r="U131" s="110"/>
      <c r="V131" s="110"/>
      <c r="W131" s="110"/>
      <c r="X131" s="110"/>
    </row>
    <row r="132" spans="7:24" ht="14.25" customHeight="1" x14ac:dyDescent="0.25">
      <c r="G132" s="110"/>
      <c r="H132" s="110"/>
      <c r="I132" s="110"/>
      <c r="J132" s="110"/>
      <c r="K132" s="110"/>
      <c r="L132" s="110"/>
      <c r="M132" s="110"/>
      <c r="N132" s="110"/>
      <c r="O132" s="110"/>
      <c r="P132" s="110"/>
      <c r="Q132" s="110"/>
      <c r="R132" s="110"/>
      <c r="S132" s="110"/>
      <c r="T132" s="110"/>
      <c r="U132" s="110"/>
      <c r="V132" s="110"/>
      <c r="W132" s="110"/>
      <c r="X132" s="110"/>
    </row>
    <row r="133" spans="7:24" ht="14.25" customHeight="1" x14ac:dyDescent="0.25">
      <c r="G133" s="110"/>
      <c r="H133" s="110"/>
      <c r="I133" s="110"/>
      <c r="J133" s="110"/>
      <c r="K133" s="110"/>
      <c r="L133" s="110"/>
      <c r="M133" s="110"/>
      <c r="N133" s="110"/>
      <c r="O133" s="110"/>
      <c r="P133" s="110"/>
      <c r="Q133" s="110"/>
      <c r="R133" s="110"/>
      <c r="S133" s="110"/>
      <c r="T133" s="110"/>
      <c r="U133" s="110"/>
      <c r="V133" s="110"/>
      <c r="W133" s="110"/>
      <c r="X133" s="110"/>
    </row>
    <row r="134" spans="7:24" ht="14.25" customHeight="1" x14ac:dyDescent="0.25">
      <c r="G134" s="110"/>
      <c r="H134" s="110"/>
      <c r="I134" s="110"/>
      <c r="J134" s="110"/>
      <c r="K134" s="110"/>
      <c r="L134" s="110"/>
      <c r="M134" s="110"/>
      <c r="N134" s="110"/>
      <c r="O134" s="110"/>
      <c r="P134" s="110"/>
      <c r="Q134" s="110"/>
      <c r="R134" s="110"/>
      <c r="S134" s="110"/>
      <c r="T134" s="110"/>
      <c r="U134" s="110"/>
      <c r="V134" s="110"/>
      <c r="W134" s="110"/>
      <c r="X134" s="110"/>
    </row>
    <row r="135" spans="7:24" ht="14.25" customHeight="1" x14ac:dyDescent="0.25">
      <c r="G135" s="110"/>
      <c r="H135" s="110"/>
      <c r="I135" s="110"/>
      <c r="J135" s="110"/>
      <c r="K135" s="110"/>
      <c r="L135" s="110"/>
      <c r="M135" s="110"/>
      <c r="N135" s="110"/>
      <c r="O135" s="110"/>
      <c r="P135" s="110"/>
      <c r="Q135" s="110"/>
      <c r="R135" s="110"/>
      <c r="S135" s="110"/>
      <c r="T135" s="110"/>
      <c r="U135" s="110"/>
      <c r="V135" s="110"/>
      <c r="W135" s="110"/>
      <c r="X135" s="110"/>
    </row>
    <row r="136" spans="7:24" ht="14.25" customHeight="1" x14ac:dyDescent="0.25">
      <c r="G136" s="110"/>
      <c r="H136" s="110"/>
      <c r="I136" s="110"/>
      <c r="J136" s="110"/>
      <c r="K136" s="110"/>
      <c r="L136" s="110"/>
      <c r="M136" s="110"/>
      <c r="N136" s="110"/>
      <c r="O136" s="110"/>
      <c r="P136" s="110"/>
      <c r="Q136" s="110"/>
      <c r="R136" s="110"/>
      <c r="S136" s="110"/>
      <c r="T136" s="110"/>
      <c r="U136" s="110"/>
      <c r="V136" s="110"/>
      <c r="W136" s="110"/>
      <c r="X136" s="110"/>
    </row>
    <row r="137" spans="7:24" ht="14.25" customHeight="1" x14ac:dyDescent="0.25">
      <c r="G137" s="110"/>
      <c r="H137" s="110"/>
      <c r="I137" s="110"/>
      <c r="J137" s="110"/>
      <c r="K137" s="110"/>
      <c r="L137" s="110"/>
      <c r="M137" s="110"/>
      <c r="N137" s="110"/>
      <c r="O137" s="110"/>
      <c r="P137" s="110"/>
      <c r="Q137" s="110"/>
      <c r="R137" s="110"/>
      <c r="S137" s="110"/>
      <c r="T137" s="110"/>
      <c r="U137" s="110"/>
      <c r="V137" s="110"/>
      <c r="W137" s="110"/>
      <c r="X137" s="110"/>
    </row>
    <row r="138" spans="7:24" ht="14.25" customHeight="1" x14ac:dyDescent="0.25">
      <c r="G138" s="110"/>
      <c r="H138" s="110"/>
      <c r="I138" s="110"/>
      <c r="J138" s="110"/>
      <c r="K138" s="110"/>
      <c r="L138" s="110"/>
      <c r="M138" s="110"/>
      <c r="N138" s="110"/>
      <c r="O138" s="110"/>
      <c r="P138" s="110"/>
      <c r="Q138" s="110"/>
      <c r="R138" s="110"/>
      <c r="S138" s="110"/>
      <c r="T138" s="110"/>
      <c r="U138" s="110"/>
      <c r="V138" s="110"/>
      <c r="W138" s="110"/>
      <c r="X138" s="110"/>
    </row>
    <row r="139" spans="7:24" ht="14.25" customHeight="1" x14ac:dyDescent="0.25">
      <c r="G139" s="110"/>
      <c r="H139" s="110"/>
      <c r="I139" s="110"/>
      <c r="J139" s="110"/>
      <c r="K139" s="110"/>
      <c r="L139" s="110"/>
      <c r="M139" s="110"/>
      <c r="N139" s="110"/>
      <c r="O139" s="110"/>
      <c r="P139" s="110"/>
      <c r="Q139" s="110"/>
      <c r="R139" s="110"/>
      <c r="S139" s="110"/>
      <c r="T139" s="110"/>
      <c r="U139" s="110"/>
      <c r="V139" s="110"/>
      <c r="W139" s="110"/>
      <c r="X139" s="110"/>
    </row>
    <row r="140" spans="7:24" ht="14.25" customHeight="1" x14ac:dyDescent="0.25">
      <c r="G140" s="110"/>
      <c r="H140" s="110"/>
      <c r="I140" s="110"/>
      <c r="J140" s="110"/>
      <c r="K140" s="110"/>
      <c r="L140" s="110"/>
      <c r="M140" s="110"/>
      <c r="N140" s="110"/>
      <c r="O140" s="110"/>
      <c r="P140" s="110"/>
      <c r="Q140" s="110"/>
      <c r="R140" s="110"/>
      <c r="S140" s="110"/>
      <c r="T140" s="110"/>
      <c r="U140" s="110"/>
      <c r="V140" s="110"/>
      <c r="W140" s="110"/>
      <c r="X140" s="110"/>
    </row>
    <row r="141" spans="7:24" ht="14.25" customHeight="1" x14ac:dyDescent="0.25">
      <c r="G141" s="110"/>
      <c r="H141" s="110"/>
      <c r="I141" s="110"/>
      <c r="J141" s="110"/>
      <c r="K141" s="110"/>
      <c r="L141" s="110"/>
      <c r="M141" s="110"/>
      <c r="N141" s="110"/>
      <c r="O141" s="110"/>
      <c r="P141" s="110"/>
      <c r="Q141" s="110"/>
      <c r="R141" s="110"/>
      <c r="S141" s="110"/>
      <c r="T141" s="110"/>
      <c r="U141" s="110"/>
      <c r="V141" s="110"/>
      <c r="W141" s="110"/>
      <c r="X141" s="110"/>
    </row>
    <row r="142" spans="7:24" ht="14.25" customHeight="1" x14ac:dyDescent="0.25">
      <c r="G142" s="110"/>
      <c r="H142" s="110"/>
      <c r="I142" s="110"/>
      <c r="J142" s="110"/>
      <c r="K142" s="110"/>
      <c r="L142" s="110"/>
      <c r="M142" s="110"/>
      <c r="N142" s="110"/>
      <c r="O142" s="110"/>
      <c r="P142" s="110"/>
      <c r="Q142" s="110"/>
      <c r="R142" s="110"/>
      <c r="S142" s="110"/>
      <c r="T142" s="110"/>
      <c r="U142" s="110"/>
      <c r="V142" s="110"/>
      <c r="W142" s="110"/>
      <c r="X142" s="110"/>
    </row>
    <row r="143" spans="7:24" ht="14.25" customHeight="1" x14ac:dyDescent="0.25">
      <c r="G143" s="110"/>
      <c r="H143" s="110"/>
      <c r="I143" s="110"/>
      <c r="J143" s="110"/>
      <c r="K143" s="110"/>
      <c r="L143" s="110"/>
      <c r="M143" s="110"/>
      <c r="N143" s="110"/>
      <c r="O143" s="110"/>
      <c r="P143" s="110"/>
      <c r="Q143" s="110"/>
      <c r="R143" s="110"/>
      <c r="S143" s="110"/>
      <c r="T143" s="110"/>
      <c r="U143" s="110"/>
      <c r="V143" s="110"/>
      <c r="W143" s="110"/>
      <c r="X143" s="110"/>
    </row>
    <row r="144" spans="7:24" ht="14.25" customHeight="1" x14ac:dyDescent="0.25">
      <c r="G144" s="110"/>
      <c r="H144" s="110"/>
      <c r="I144" s="110"/>
      <c r="J144" s="110"/>
      <c r="K144" s="110"/>
      <c r="L144" s="110"/>
      <c r="M144" s="110"/>
      <c r="N144" s="110"/>
      <c r="O144" s="110"/>
      <c r="P144" s="110"/>
      <c r="Q144" s="110"/>
      <c r="R144" s="110"/>
      <c r="S144" s="110"/>
      <c r="T144" s="110"/>
      <c r="U144" s="110"/>
      <c r="V144" s="110"/>
      <c r="W144" s="110"/>
      <c r="X144" s="110"/>
    </row>
    <row r="145" spans="7:24" ht="14.25" customHeight="1" x14ac:dyDescent="0.25">
      <c r="G145" s="110"/>
      <c r="H145" s="110"/>
      <c r="I145" s="110"/>
      <c r="J145" s="110"/>
      <c r="K145" s="110"/>
      <c r="L145" s="110"/>
      <c r="M145" s="110"/>
      <c r="N145" s="110"/>
      <c r="O145" s="110"/>
      <c r="P145" s="110"/>
      <c r="Q145" s="110"/>
      <c r="R145" s="110"/>
      <c r="S145" s="110"/>
      <c r="T145" s="110"/>
      <c r="U145" s="110"/>
      <c r="V145" s="110"/>
      <c r="W145" s="110"/>
      <c r="X145" s="110"/>
    </row>
    <row r="146" spans="7:24" ht="14.25" customHeight="1" x14ac:dyDescent="0.25">
      <c r="G146" s="110"/>
      <c r="H146" s="110"/>
      <c r="I146" s="110"/>
      <c r="J146" s="110"/>
      <c r="K146" s="110"/>
      <c r="L146" s="110"/>
      <c r="M146" s="110"/>
      <c r="N146" s="110"/>
      <c r="O146" s="110"/>
      <c r="P146" s="110"/>
      <c r="Q146" s="110"/>
      <c r="R146" s="110"/>
      <c r="S146" s="110"/>
      <c r="T146" s="110"/>
      <c r="U146" s="110"/>
      <c r="V146" s="110"/>
      <c r="W146" s="110"/>
      <c r="X146" s="110"/>
    </row>
    <row r="147" spans="7:24" ht="14.25" customHeight="1" x14ac:dyDescent="0.25">
      <c r="G147" s="110"/>
      <c r="H147" s="110"/>
      <c r="I147" s="110"/>
      <c r="J147" s="110"/>
      <c r="K147" s="110"/>
      <c r="L147" s="110"/>
      <c r="M147" s="110"/>
      <c r="N147" s="110"/>
      <c r="O147" s="110"/>
      <c r="P147" s="110"/>
      <c r="Q147" s="110"/>
      <c r="R147" s="110"/>
      <c r="S147" s="110"/>
      <c r="T147" s="110"/>
      <c r="U147" s="110"/>
      <c r="V147" s="110"/>
      <c r="W147" s="110"/>
      <c r="X147" s="110"/>
    </row>
    <row r="148" spans="7:24" ht="14.25" customHeight="1" x14ac:dyDescent="0.25">
      <c r="G148" s="110"/>
      <c r="H148" s="110"/>
      <c r="I148" s="110"/>
      <c r="J148" s="110"/>
      <c r="K148" s="110"/>
      <c r="L148" s="110"/>
      <c r="M148" s="110"/>
      <c r="N148" s="110"/>
      <c r="O148" s="110"/>
      <c r="P148" s="110"/>
      <c r="Q148" s="110"/>
      <c r="R148" s="110"/>
      <c r="S148" s="110"/>
      <c r="T148" s="110"/>
      <c r="U148" s="110"/>
      <c r="V148" s="110"/>
      <c r="W148" s="110"/>
      <c r="X148" s="110"/>
    </row>
    <row r="149" spans="7:24" ht="14.25" customHeight="1" x14ac:dyDescent="0.25">
      <c r="G149" s="110"/>
      <c r="H149" s="110"/>
      <c r="I149" s="110"/>
      <c r="J149" s="110"/>
      <c r="K149" s="110"/>
      <c r="L149" s="110"/>
      <c r="M149" s="110"/>
      <c r="N149" s="110"/>
      <c r="O149" s="110"/>
      <c r="P149" s="110"/>
      <c r="Q149" s="110"/>
      <c r="R149" s="110"/>
      <c r="S149" s="110"/>
      <c r="T149" s="110"/>
      <c r="U149" s="110"/>
      <c r="V149" s="110"/>
      <c r="W149" s="110"/>
      <c r="X149" s="110"/>
    </row>
    <row r="150" spans="7:24" ht="14.25" customHeight="1" x14ac:dyDescent="0.25">
      <c r="G150" s="110"/>
      <c r="H150" s="110"/>
      <c r="I150" s="110"/>
      <c r="J150" s="110"/>
      <c r="K150" s="110"/>
      <c r="L150" s="110"/>
      <c r="M150" s="110"/>
      <c r="N150" s="110"/>
      <c r="O150" s="110"/>
      <c r="P150" s="110"/>
      <c r="Q150" s="110"/>
      <c r="R150" s="110"/>
      <c r="S150" s="110"/>
      <c r="T150" s="110"/>
      <c r="U150" s="110"/>
      <c r="V150" s="110"/>
      <c r="W150" s="110"/>
      <c r="X150" s="110"/>
    </row>
    <row r="151" spans="7:24" ht="14.25" customHeight="1" x14ac:dyDescent="0.25">
      <c r="G151" s="110"/>
      <c r="H151" s="110"/>
      <c r="I151" s="110"/>
      <c r="J151" s="110"/>
      <c r="K151" s="110"/>
      <c r="L151" s="110"/>
      <c r="M151" s="110"/>
      <c r="N151" s="110"/>
      <c r="O151" s="110"/>
      <c r="P151" s="110"/>
      <c r="Q151" s="110"/>
      <c r="R151" s="110"/>
      <c r="S151" s="110"/>
      <c r="T151" s="110"/>
      <c r="U151" s="110"/>
      <c r="V151" s="110"/>
      <c r="W151" s="110"/>
      <c r="X151" s="110"/>
    </row>
    <row r="152" spans="7:24" ht="14.25" customHeight="1" x14ac:dyDescent="0.25">
      <c r="G152" s="110"/>
      <c r="H152" s="110"/>
      <c r="I152" s="110"/>
      <c r="J152" s="110"/>
      <c r="K152" s="110"/>
      <c r="L152" s="110"/>
      <c r="M152" s="110"/>
      <c r="N152" s="110"/>
      <c r="O152" s="110"/>
      <c r="P152" s="110"/>
      <c r="Q152" s="110"/>
      <c r="R152" s="110"/>
      <c r="S152" s="110"/>
      <c r="T152" s="110"/>
      <c r="U152" s="110"/>
      <c r="V152" s="110"/>
      <c r="W152" s="110"/>
      <c r="X152" s="110"/>
    </row>
    <row r="153" spans="7:24" ht="14.25" customHeight="1" x14ac:dyDescent="0.25">
      <c r="G153" s="110"/>
      <c r="H153" s="110"/>
      <c r="I153" s="110"/>
      <c r="J153" s="110"/>
      <c r="K153" s="110"/>
      <c r="L153" s="110"/>
      <c r="M153" s="110"/>
      <c r="N153" s="110"/>
      <c r="O153" s="110"/>
      <c r="P153" s="110"/>
      <c r="Q153" s="110"/>
      <c r="R153" s="110"/>
      <c r="S153" s="110"/>
      <c r="T153" s="110"/>
      <c r="U153" s="110"/>
      <c r="V153" s="110"/>
      <c r="W153" s="110"/>
      <c r="X153" s="110"/>
    </row>
    <row r="154" spans="7:24" ht="14.25" customHeight="1" x14ac:dyDescent="0.25">
      <c r="G154" s="110"/>
      <c r="H154" s="110"/>
      <c r="I154" s="110"/>
      <c r="J154" s="110"/>
      <c r="K154" s="110"/>
      <c r="L154" s="110"/>
      <c r="M154" s="110"/>
      <c r="N154" s="110"/>
      <c r="O154" s="110"/>
      <c r="P154" s="110"/>
      <c r="Q154" s="110"/>
      <c r="R154" s="110"/>
      <c r="S154" s="110"/>
      <c r="T154" s="110"/>
      <c r="U154" s="110"/>
      <c r="V154" s="110"/>
      <c r="W154" s="110"/>
      <c r="X154" s="110"/>
    </row>
    <row r="155" spans="7:24" ht="14.25" customHeight="1" x14ac:dyDescent="0.25">
      <c r="G155" s="110"/>
      <c r="H155" s="110"/>
      <c r="I155" s="110"/>
      <c r="J155" s="110"/>
      <c r="K155" s="110"/>
      <c r="L155" s="110"/>
      <c r="M155" s="110"/>
      <c r="N155" s="110"/>
      <c r="O155" s="110"/>
      <c r="P155" s="110"/>
      <c r="Q155" s="110"/>
      <c r="R155" s="110"/>
      <c r="S155" s="110"/>
      <c r="T155" s="110"/>
      <c r="U155" s="110"/>
      <c r="V155" s="110"/>
      <c r="W155" s="110"/>
      <c r="X155" s="110"/>
    </row>
    <row r="156" spans="7:24" ht="14.25" customHeight="1" x14ac:dyDescent="0.25">
      <c r="G156" s="110"/>
      <c r="H156" s="110"/>
      <c r="I156" s="110"/>
      <c r="J156" s="110"/>
      <c r="K156" s="110"/>
      <c r="L156" s="110"/>
      <c r="M156" s="110"/>
      <c r="N156" s="110"/>
      <c r="O156" s="110"/>
      <c r="P156" s="110"/>
      <c r="Q156" s="110"/>
      <c r="R156" s="110"/>
      <c r="S156" s="110"/>
      <c r="T156" s="110"/>
      <c r="U156" s="110"/>
      <c r="V156" s="110"/>
      <c r="W156" s="110"/>
      <c r="X156" s="110"/>
    </row>
    <row r="157" spans="7:24" ht="14.25" customHeight="1" x14ac:dyDescent="0.25">
      <c r="G157" s="110"/>
      <c r="H157" s="110"/>
      <c r="I157" s="110"/>
      <c r="J157" s="110"/>
      <c r="K157" s="110"/>
      <c r="L157" s="110"/>
      <c r="M157" s="110"/>
      <c r="N157" s="110"/>
      <c r="O157" s="110"/>
      <c r="P157" s="110"/>
      <c r="Q157" s="110"/>
      <c r="R157" s="110"/>
      <c r="S157" s="110"/>
      <c r="T157" s="110"/>
      <c r="U157" s="110"/>
      <c r="V157" s="110"/>
      <c r="W157" s="110"/>
      <c r="X157" s="110"/>
    </row>
    <row r="158" spans="7:24" ht="14.25" customHeight="1" x14ac:dyDescent="0.25">
      <c r="G158" s="110"/>
      <c r="H158" s="110"/>
      <c r="I158" s="110"/>
      <c r="J158" s="110"/>
      <c r="K158" s="110"/>
      <c r="L158" s="110"/>
      <c r="M158" s="110"/>
      <c r="N158" s="110"/>
      <c r="O158" s="110"/>
      <c r="P158" s="110"/>
      <c r="Q158" s="110"/>
      <c r="R158" s="110"/>
      <c r="S158" s="110"/>
      <c r="T158" s="110"/>
      <c r="U158" s="110"/>
      <c r="V158" s="110"/>
      <c r="W158" s="110"/>
      <c r="X158" s="110"/>
    </row>
    <row r="159" spans="7:24" ht="14.25" customHeight="1" x14ac:dyDescent="0.25">
      <c r="G159" s="110"/>
      <c r="H159" s="110"/>
      <c r="I159" s="110"/>
      <c r="J159" s="110"/>
      <c r="K159" s="110"/>
      <c r="L159" s="110"/>
      <c r="M159" s="110"/>
      <c r="N159" s="110"/>
      <c r="O159" s="110"/>
      <c r="P159" s="110"/>
      <c r="Q159" s="110"/>
      <c r="R159" s="110"/>
      <c r="S159" s="110"/>
      <c r="T159" s="110"/>
      <c r="U159" s="110"/>
      <c r="V159" s="110"/>
      <c r="W159" s="110"/>
      <c r="X159" s="110"/>
    </row>
    <row r="160" spans="7:24" ht="14.25" customHeight="1" x14ac:dyDescent="0.25">
      <c r="G160" s="110"/>
      <c r="H160" s="110"/>
      <c r="I160" s="110"/>
      <c r="J160" s="110"/>
      <c r="K160" s="110"/>
      <c r="L160" s="110"/>
      <c r="M160" s="110"/>
      <c r="N160" s="110"/>
      <c r="O160" s="110"/>
      <c r="P160" s="110"/>
      <c r="Q160" s="110"/>
      <c r="R160" s="110"/>
      <c r="S160" s="110"/>
      <c r="T160" s="110"/>
      <c r="U160" s="110"/>
      <c r="V160" s="110"/>
      <c r="W160" s="110"/>
      <c r="X160" s="110"/>
    </row>
    <row r="161" spans="7:24" ht="14.25" customHeight="1" x14ac:dyDescent="0.25">
      <c r="G161" s="110"/>
      <c r="H161" s="110"/>
      <c r="I161" s="110"/>
      <c r="J161" s="110"/>
      <c r="K161" s="110"/>
      <c r="L161" s="110"/>
      <c r="M161" s="110"/>
      <c r="N161" s="110"/>
      <c r="O161" s="110"/>
      <c r="P161" s="110"/>
      <c r="Q161" s="110"/>
      <c r="R161" s="110"/>
      <c r="S161" s="110"/>
      <c r="T161" s="110"/>
      <c r="U161" s="110"/>
      <c r="V161" s="110"/>
      <c r="W161" s="110"/>
      <c r="X161" s="110"/>
    </row>
    <row r="162" spans="7:24" ht="14.25" customHeight="1" x14ac:dyDescent="0.25">
      <c r="G162" s="110"/>
      <c r="H162" s="110"/>
      <c r="I162" s="110"/>
      <c r="J162" s="110"/>
      <c r="K162" s="110"/>
      <c r="L162" s="110"/>
      <c r="M162" s="110"/>
      <c r="N162" s="110"/>
      <c r="O162" s="110"/>
      <c r="P162" s="110"/>
      <c r="Q162" s="110"/>
      <c r="R162" s="110"/>
      <c r="S162" s="110"/>
      <c r="T162" s="110"/>
      <c r="U162" s="110"/>
      <c r="V162" s="110"/>
      <c r="W162" s="110"/>
      <c r="X162" s="110"/>
    </row>
    <row r="163" spans="7:24" ht="14.25" customHeight="1" x14ac:dyDescent="0.25">
      <c r="G163" s="110"/>
      <c r="H163" s="110"/>
      <c r="I163" s="110"/>
      <c r="J163" s="110"/>
      <c r="K163" s="110"/>
      <c r="L163" s="110"/>
      <c r="M163" s="110"/>
      <c r="N163" s="110"/>
      <c r="O163" s="110"/>
      <c r="P163" s="110"/>
      <c r="Q163" s="110"/>
      <c r="R163" s="110"/>
      <c r="S163" s="110"/>
      <c r="T163" s="110"/>
      <c r="U163" s="110"/>
      <c r="V163" s="110"/>
      <c r="W163" s="110"/>
      <c r="X163" s="110"/>
    </row>
    <row r="164" spans="7:24" ht="14.25" customHeight="1" x14ac:dyDescent="0.25">
      <c r="G164" s="110"/>
      <c r="H164" s="110"/>
      <c r="I164" s="110"/>
      <c r="J164" s="110"/>
      <c r="K164" s="110"/>
      <c r="L164" s="110"/>
      <c r="M164" s="110"/>
      <c r="N164" s="110"/>
      <c r="O164" s="110"/>
      <c r="P164" s="110"/>
      <c r="Q164" s="110"/>
      <c r="R164" s="110"/>
      <c r="S164" s="110"/>
      <c r="T164" s="110"/>
      <c r="U164" s="110"/>
      <c r="V164" s="110"/>
      <c r="W164" s="110"/>
      <c r="X164" s="110"/>
    </row>
    <row r="165" spans="7:24" ht="14.25" customHeight="1" x14ac:dyDescent="0.25">
      <c r="G165" s="110"/>
      <c r="H165" s="110"/>
      <c r="I165" s="110"/>
      <c r="J165" s="110"/>
      <c r="K165" s="110"/>
      <c r="L165" s="110"/>
      <c r="M165" s="110"/>
      <c r="N165" s="110"/>
      <c r="O165" s="110"/>
      <c r="P165" s="110"/>
      <c r="Q165" s="110"/>
      <c r="R165" s="110"/>
      <c r="S165" s="110"/>
      <c r="T165" s="110"/>
      <c r="U165" s="110"/>
      <c r="V165" s="110"/>
      <c r="W165" s="110"/>
      <c r="X165" s="110"/>
    </row>
    <row r="166" spans="7:24" ht="14.25" customHeight="1" x14ac:dyDescent="0.25">
      <c r="G166" s="110"/>
      <c r="H166" s="110"/>
      <c r="I166" s="110"/>
      <c r="J166" s="110"/>
      <c r="K166" s="110"/>
      <c r="L166" s="110"/>
      <c r="M166" s="110"/>
      <c r="N166" s="110"/>
      <c r="O166" s="110"/>
      <c r="P166" s="110"/>
      <c r="Q166" s="110"/>
      <c r="R166" s="110"/>
      <c r="S166" s="110"/>
      <c r="T166" s="110"/>
      <c r="U166" s="110"/>
      <c r="V166" s="110"/>
      <c r="W166" s="110"/>
      <c r="X166" s="110"/>
    </row>
    <row r="167" spans="7:24" ht="14.25" customHeight="1" x14ac:dyDescent="0.25">
      <c r="G167" s="110"/>
      <c r="H167" s="110"/>
      <c r="I167" s="110"/>
      <c r="J167" s="110"/>
      <c r="K167" s="110"/>
      <c r="L167" s="110"/>
      <c r="M167" s="110"/>
      <c r="N167" s="110"/>
      <c r="O167" s="110"/>
      <c r="P167" s="110"/>
      <c r="Q167" s="110"/>
      <c r="R167" s="110"/>
      <c r="S167" s="110"/>
      <c r="T167" s="110"/>
      <c r="U167" s="110"/>
      <c r="V167" s="110"/>
      <c r="W167" s="110"/>
      <c r="X167" s="110"/>
    </row>
    <row r="168" spans="7:24" ht="14.25" customHeight="1" x14ac:dyDescent="0.25">
      <c r="G168" s="110"/>
      <c r="H168" s="110"/>
      <c r="I168" s="110"/>
      <c r="J168" s="110"/>
      <c r="K168" s="110"/>
      <c r="L168" s="110"/>
      <c r="M168" s="110"/>
      <c r="N168" s="110"/>
      <c r="O168" s="110"/>
      <c r="P168" s="110"/>
      <c r="Q168" s="110"/>
      <c r="R168" s="110"/>
      <c r="S168" s="110"/>
      <c r="T168" s="110"/>
      <c r="U168" s="110"/>
      <c r="V168" s="110"/>
      <c r="W168" s="110"/>
      <c r="X168" s="110"/>
    </row>
    <row r="169" spans="7:24" ht="14.25" customHeight="1" x14ac:dyDescent="0.25">
      <c r="G169" s="110"/>
      <c r="H169" s="110"/>
      <c r="I169" s="110"/>
      <c r="J169" s="110"/>
      <c r="K169" s="110"/>
      <c r="L169" s="110"/>
      <c r="M169" s="110"/>
      <c r="N169" s="110"/>
      <c r="O169" s="110"/>
      <c r="P169" s="110"/>
      <c r="Q169" s="110"/>
      <c r="R169" s="110"/>
      <c r="S169" s="110"/>
      <c r="T169" s="110"/>
      <c r="U169" s="110"/>
      <c r="V169" s="110"/>
      <c r="W169" s="110"/>
      <c r="X169" s="110"/>
    </row>
    <row r="170" spans="7:24" ht="14.25" customHeight="1" x14ac:dyDescent="0.25">
      <c r="G170" s="110"/>
      <c r="H170" s="110"/>
      <c r="I170" s="110"/>
      <c r="J170" s="110"/>
      <c r="K170" s="110"/>
      <c r="L170" s="110"/>
      <c r="M170" s="110"/>
      <c r="N170" s="110"/>
      <c r="O170" s="110"/>
      <c r="P170" s="110"/>
      <c r="Q170" s="110"/>
      <c r="R170" s="110"/>
      <c r="S170" s="110"/>
      <c r="T170" s="110"/>
      <c r="U170" s="110"/>
      <c r="V170" s="110"/>
      <c r="W170" s="110"/>
      <c r="X170" s="110"/>
    </row>
    <row r="171" spans="7:24" ht="14.25" customHeight="1" x14ac:dyDescent="0.25">
      <c r="G171" s="110"/>
      <c r="H171" s="110"/>
      <c r="I171" s="110"/>
      <c r="J171" s="110"/>
      <c r="K171" s="110"/>
      <c r="L171" s="110"/>
      <c r="M171" s="110"/>
      <c r="N171" s="110"/>
      <c r="O171" s="110"/>
      <c r="P171" s="110"/>
      <c r="Q171" s="110"/>
      <c r="R171" s="110"/>
      <c r="S171" s="110"/>
      <c r="T171" s="110"/>
      <c r="U171" s="110"/>
      <c r="V171" s="110"/>
      <c r="W171" s="110"/>
      <c r="X171" s="110"/>
    </row>
    <row r="172" spans="7:24" ht="14.25" customHeight="1" x14ac:dyDescent="0.25">
      <c r="G172" s="110"/>
      <c r="H172" s="110"/>
      <c r="I172" s="110"/>
      <c r="J172" s="110"/>
      <c r="K172" s="110"/>
      <c r="L172" s="110"/>
      <c r="M172" s="110"/>
      <c r="N172" s="110"/>
      <c r="O172" s="110"/>
      <c r="P172" s="110"/>
      <c r="Q172" s="110"/>
      <c r="R172" s="110"/>
      <c r="S172" s="110"/>
      <c r="T172" s="110"/>
      <c r="U172" s="110"/>
      <c r="V172" s="110"/>
      <c r="W172" s="110"/>
      <c r="X172" s="110"/>
    </row>
    <row r="173" spans="7:24" ht="14.25" customHeight="1" x14ac:dyDescent="0.25">
      <c r="G173" s="110"/>
      <c r="H173" s="110"/>
      <c r="I173" s="110"/>
      <c r="J173" s="110"/>
      <c r="K173" s="110"/>
      <c r="L173" s="110"/>
      <c r="M173" s="110"/>
      <c r="N173" s="110"/>
      <c r="O173" s="110"/>
      <c r="P173" s="110"/>
      <c r="Q173" s="110"/>
      <c r="R173" s="110"/>
      <c r="S173" s="110"/>
      <c r="T173" s="110"/>
      <c r="U173" s="110"/>
      <c r="V173" s="110"/>
      <c r="W173" s="110"/>
      <c r="X173" s="110"/>
    </row>
    <row r="174" spans="7:24" ht="14.25" customHeight="1" x14ac:dyDescent="0.25">
      <c r="G174" s="110"/>
      <c r="H174" s="110"/>
      <c r="I174" s="110"/>
      <c r="J174" s="110"/>
      <c r="K174" s="110"/>
      <c r="L174" s="110"/>
      <c r="M174" s="110"/>
      <c r="N174" s="110"/>
      <c r="O174" s="110"/>
      <c r="P174" s="110"/>
      <c r="Q174" s="110"/>
      <c r="R174" s="110"/>
      <c r="S174" s="110"/>
      <c r="T174" s="110"/>
      <c r="U174" s="110"/>
      <c r="V174" s="110"/>
      <c r="W174" s="110"/>
      <c r="X174" s="110"/>
    </row>
    <row r="175" spans="7:24" ht="14.25" customHeight="1" x14ac:dyDescent="0.25">
      <c r="G175" s="110"/>
      <c r="H175" s="110"/>
      <c r="I175" s="110"/>
      <c r="J175" s="110"/>
      <c r="K175" s="110"/>
      <c r="L175" s="110"/>
      <c r="M175" s="110"/>
      <c r="N175" s="110"/>
      <c r="O175" s="110"/>
      <c r="P175" s="110"/>
      <c r="Q175" s="110"/>
      <c r="R175" s="110"/>
      <c r="S175" s="110"/>
      <c r="T175" s="110"/>
      <c r="U175" s="110"/>
      <c r="V175" s="110"/>
      <c r="W175" s="110"/>
      <c r="X175" s="110"/>
    </row>
    <row r="176" spans="7:24" ht="14.25" customHeight="1" x14ac:dyDescent="0.25">
      <c r="G176" s="110"/>
      <c r="H176" s="110"/>
      <c r="I176" s="110"/>
      <c r="J176" s="110"/>
      <c r="K176" s="110"/>
      <c r="L176" s="110"/>
      <c r="M176" s="110"/>
      <c r="N176" s="110"/>
      <c r="O176" s="110"/>
      <c r="P176" s="110"/>
      <c r="Q176" s="110"/>
      <c r="R176" s="110"/>
      <c r="S176" s="110"/>
      <c r="T176" s="110"/>
      <c r="U176" s="110"/>
      <c r="V176" s="110"/>
      <c r="W176" s="110"/>
      <c r="X176" s="110"/>
    </row>
    <row r="177" spans="7:24" ht="14.25" customHeight="1" x14ac:dyDescent="0.25">
      <c r="G177" s="110"/>
      <c r="H177" s="110"/>
      <c r="I177" s="110"/>
      <c r="J177" s="110"/>
      <c r="K177" s="110"/>
      <c r="L177" s="110"/>
      <c r="M177" s="110"/>
      <c r="N177" s="110"/>
      <c r="O177" s="110"/>
      <c r="P177" s="110"/>
      <c r="Q177" s="110"/>
      <c r="R177" s="110"/>
      <c r="S177" s="110"/>
      <c r="T177" s="110"/>
      <c r="U177" s="110"/>
      <c r="V177" s="110"/>
      <c r="W177" s="110"/>
      <c r="X177" s="110"/>
    </row>
    <row r="178" spans="7:24" ht="14.25" customHeight="1" x14ac:dyDescent="0.25">
      <c r="G178" s="110"/>
      <c r="H178" s="110"/>
      <c r="I178" s="110"/>
      <c r="J178" s="110"/>
      <c r="K178" s="110"/>
      <c r="L178" s="110"/>
      <c r="M178" s="110"/>
      <c r="N178" s="110"/>
      <c r="O178" s="110"/>
      <c r="P178" s="110"/>
      <c r="Q178" s="110"/>
      <c r="R178" s="110"/>
      <c r="S178" s="110"/>
      <c r="T178" s="110"/>
      <c r="U178" s="110"/>
      <c r="V178" s="110"/>
      <c r="W178" s="110"/>
      <c r="X178" s="110"/>
    </row>
    <row r="179" spans="7:24" ht="14.25" customHeight="1" x14ac:dyDescent="0.25">
      <c r="G179" s="110"/>
      <c r="H179" s="110"/>
      <c r="I179" s="110"/>
      <c r="J179" s="110"/>
      <c r="K179" s="110"/>
      <c r="L179" s="110"/>
      <c r="M179" s="110"/>
      <c r="N179" s="110"/>
      <c r="O179" s="110"/>
      <c r="P179" s="110"/>
      <c r="Q179" s="110"/>
      <c r="R179" s="110"/>
      <c r="S179" s="110"/>
      <c r="T179" s="110"/>
      <c r="U179" s="110"/>
      <c r="V179" s="110"/>
      <c r="W179" s="110"/>
      <c r="X179" s="110"/>
    </row>
    <row r="180" spans="7:24" ht="14.25" customHeight="1" x14ac:dyDescent="0.25">
      <c r="G180" s="110"/>
      <c r="H180" s="110"/>
      <c r="I180" s="110"/>
      <c r="J180" s="110"/>
      <c r="K180" s="110"/>
      <c r="L180" s="110"/>
      <c r="M180" s="110"/>
      <c r="N180" s="110"/>
      <c r="O180" s="110"/>
      <c r="P180" s="110"/>
      <c r="Q180" s="110"/>
      <c r="R180" s="110"/>
      <c r="S180" s="110"/>
      <c r="T180" s="110"/>
      <c r="U180" s="110"/>
      <c r="V180" s="110"/>
      <c r="W180" s="110"/>
      <c r="X180" s="110"/>
    </row>
    <row r="181" spans="7:24" ht="14.25" customHeight="1" x14ac:dyDescent="0.25">
      <c r="G181" s="110"/>
      <c r="H181" s="110"/>
      <c r="I181" s="110"/>
      <c r="J181" s="110"/>
      <c r="K181" s="110"/>
      <c r="L181" s="110"/>
      <c r="M181" s="110"/>
      <c r="N181" s="110"/>
      <c r="O181" s="110"/>
      <c r="P181" s="110"/>
      <c r="Q181" s="110"/>
      <c r="R181" s="110"/>
      <c r="S181" s="110"/>
      <c r="T181" s="110"/>
      <c r="U181" s="110"/>
      <c r="V181" s="110"/>
      <c r="W181" s="110"/>
      <c r="X181" s="110"/>
    </row>
    <row r="182" spans="7:24" ht="14.25" customHeight="1" x14ac:dyDescent="0.25">
      <c r="G182" s="110"/>
      <c r="H182" s="110"/>
      <c r="I182" s="110"/>
      <c r="J182" s="110"/>
      <c r="K182" s="110"/>
      <c r="L182" s="110"/>
      <c r="M182" s="110"/>
      <c r="N182" s="110"/>
      <c r="O182" s="110"/>
      <c r="P182" s="110"/>
      <c r="Q182" s="110"/>
      <c r="R182" s="110"/>
      <c r="S182" s="110"/>
      <c r="T182" s="110"/>
      <c r="U182" s="110"/>
      <c r="V182" s="110"/>
      <c r="W182" s="110"/>
      <c r="X182" s="110"/>
    </row>
    <row r="183" spans="7:24" ht="14.25" customHeight="1" x14ac:dyDescent="0.25">
      <c r="G183" s="110"/>
      <c r="H183" s="110"/>
      <c r="I183" s="110"/>
      <c r="J183" s="110"/>
      <c r="K183" s="110"/>
      <c r="L183" s="110"/>
      <c r="M183" s="110"/>
      <c r="N183" s="110"/>
      <c r="O183" s="110"/>
      <c r="P183" s="110"/>
      <c r="Q183" s="110"/>
      <c r="R183" s="110"/>
      <c r="S183" s="110"/>
      <c r="T183" s="110"/>
      <c r="U183" s="110"/>
      <c r="V183" s="110"/>
      <c r="W183" s="110"/>
      <c r="X183" s="110"/>
    </row>
    <row r="184" spans="7:24" ht="14.25" customHeight="1" x14ac:dyDescent="0.25">
      <c r="G184" s="110"/>
      <c r="H184" s="110"/>
      <c r="I184" s="110"/>
      <c r="J184" s="110"/>
      <c r="K184" s="110"/>
      <c r="L184" s="110"/>
      <c r="M184" s="110"/>
      <c r="N184" s="110"/>
      <c r="O184" s="110"/>
      <c r="P184" s="110"/>
      <c r="Q184" s="110"/>
      <c r="R184" s="110"/>
      <c r="S184" s="110"/>
      <c r="T184" s="110"/>
      <c r="U184" s="110"/>
      <c r="V184" s="110"/>
      <c r="W184" s="110"/>
      <c r="X184" s="110"/>
    </row>
    <row r="185" spans="7:24" ht="14.25" customHeight="1" x14ac:dyDescent="0.25">
      <c r="G185" s="110"/>
      <c r="H185" s="110"/>
      <c r="I185" s="110"/>
      <c r="J185" s="110"/>
      <c r="K185" s="110"/>
      <c r="L185" s="110"/>
      <c r="M185" s="110"/>
      <c r="N185" s="110"/>
      <c r="O185" s="110"/>
      <c r="P185" s="110"/>
      <c r="Q185" s="110"/>
      <c r="R185" s="110"/>
      <c r="S185" s="110"/>
      <c r="T185" s="110"/>
      <c r="U185" s="110"/>
      <c r="V185" s="110"/>
      <c r="W185" s="110"/>
      <c r="X185" s="110"/>
    </row>
    <row r="186" spans="7:24" ht="14.25" customHeight="1" x14ac:dyDescent="0.25">
      <c r="G186" s="110"/>
      <c r="H186" s="110"/>
      <c r="I186" s="110"/>
      <c r="J186" s="110"/>
      <c r="K186" s="110"/>
      <c r="L186" s="110"/>
      <c r="M186" s="110"/>
      <c r="N186" s="110"/>
      <c r="O186" s="110"/>
      <c r="P186" s="110"/>
      <c r="Q186" s="110"/>
      <c r="R186" s="110"/>
      <c r="S186" s="110"/>
      <c r="T186" s="110"/>
      <c r="U186" s="110"/>
      <c r="V186" s="110"/>
      <c r="W186" s="110"/>
      <c r="X186" s="110"/>
    </row>
    <row r="187" spans="7:24" ht="14.25" customHeight="1" x14ac:dyDescent="0.25">
      <c r="G187" s="110"/>
      <c r="H187" s="110"/>
      <c r="I187" s="110"/>
      <c r="J187" s="110"/>
      <c r="K187" s="110"/>
      <c r="L187" s="110"/>
      <c r="M187" s="110"/>
      <c r="N187" s="110"/>
      <c r="O187" s="110"/>
      <c r="P187" s="110"/>
      <c r="Q187" s="110"/>
      <c r="R187" s="110"/>
      <c r="S187" s="110"/>
      <c r="T187" s="110"/>
      <c r="U187" s="110"/>
      <c r="V187" s="110"/>
      <c r="W187" s="110"/>
      <c r="X187" s="110"/>
    </row>
    <row r="188" spans="7:24" ht="14.25" customHeight="1" x14ac:dyDescent="0.25">
      <c r="G188" s="110"/>
      <c r="H188" s="110"/>
      <c r="I188" s="110"/>
      <c r="J188" s="110"/>
      <c r="K188" s="110"/>
      <c r="L188" s="110"/>
      <c r="M188" s="110"/>
      <c r="N188" s="110"/>
      <c r="O188" s="110"/>
      <c r="P188" s="110"/>
      <c r="Q188" s="110"/>
      <c r="R188" s="110"/>
      <c r="S188" s="110"/>
      <c r="T188" s="110"/>
      <c r="U188" s="110"/>
      <c r="V188" s="110"/>
      <c r="W188" s="110"/>
      <c r="X188" s="110"/>
    </row>
    <row r="189" spans="7:24" ht="14.25" customHeight="1" x14ac:dyDescent="0.25">
      <c r="G189" s="110"/>
      <c r="H189" s="110"/>
      <c r="I189" s="110"/>
      <c r="J189" s="110"/>
      <c r="K189" s="110"/>
      <c r="L189" s="110"/>
      <c r="M189" s="110"/>
      <c r="N189" s="110"/>
      <c r="O189" s="110"/>
      <c r="P189" s="110"/>
      <c r="Q189" s="110"/>
      <c r="R189" s="110"/>
      <c r="S189" s="110"/>
      <c r="T189" s="110"/>
      <c r="U189" s="110"/>
      <c r="V189" s="110"/>
      <c r="W189" s="110"/>
      <c r="X189" s="110"/>
    </row>
    <row r="190" spans="7:24" ht="14.25" customHeight="1" x14ac:dyDescent="0.25">
      <c r="G190" s="110"/>
      <c r="H190" s="110"/>
      <c r="I190" s="110"/>
      <c r="J190" s="110"/>
      <c r="K190" s="110"/>
      <c r="L190" s="110"/>
      <c r="M190" s="110"/>
      <c r="N190" s="110"/>
      <c r="O190" s="110"/>
      <c r="P190" s="110"/>
      <c r="Q190" s="110"/>
      <c r="R190" s="110"/>
      <c r="S190" s="110"/>
      <c r="T190" s="110"/>
      <c r="U190" s="110"/>
      <c r="V190" s="110"/>
      <c r="W190" s="110"/>
      <c r="X190" s="110"/>
    </row>
    <row r="191" spans="7:24" ht="14.25" customHeight="1" x14ac:dyDescent="0.25">
      <c r="G191" s="110"/>
      <c r="H191" s="110"/>
      <c r="I191" s="110"/>
      <c r="J191" s="110"/>
      <c r="K191" s="110"/>
      <c r="L191" s="110"/>
      <c r="M191" s="110"/>
      <c r="N191" s="110"/>
      <c r="O191" s="110"/>
      <c r="P191" s="110"/>
      <c r="Q191" s="110"/>
      <c r="R191" s="110"/>
      <c r="S191" s="110"/>
      <c r="T191" s="110"/>
      <c r="U191" s="110"/>
      <c r="V191" s="110"/>
      <c r="W191" s="110"/>
      <c r="X191" s="110"/>
    </row>
    <row r="192" spans="7:24" ht="14.25" customHeight="1" x14ac:dyDescent="0.25">
      <c r="G192" s="110"/>
      <c r="H192" s="110"/>
      <c r="I192" s="110"/>
      <c r="J192" s="110"/>
      <c r="K192" s="110"/>
      <c r="L192" s="110"/>
      <c r="M192" s="110"/>
      <c r="N192" s="110"/>
      <c r="O192" s="110"/>
      <c r="P192" s="110"/>
      <c r="Q192" s="110"/>
      <c r="R192" s="110"/>
      <c r="S192" s="110"/>
      <c r="T192" s="110"/>
      <c r="U192" s="110"/>
      <c r="V192" s="110"/>
      <c r="W192" s="110"/>
      <c r="X192" s="110"/>
    </row>
    <row r="193" spans="7:24" ht="14.25" customHeight="1" x14ac:dyDescent="0.25">
      <c r="G193" s="110"/>
      <c r="H193" s="110"/>
      <c r="I193" s="110"/>
      <c r="J193" s="110"/>
      <c r="K193" s="110"/>
      <c r="L193" s="110"/>
      <c r="M193" s="110"/>
      <c r="N193" s="110"/>
      <c r="O193" s="110"/>
      <c r="P193" s="110"/>
      <c r="Q193" s="110"/>
      <c r="R193" s="110"/>
      <c r="S193" s="110"/>
      <c r="T193" s="110"/>
      <c r="U193" s="110"/>
      <c r="V193" s="110"/>
      <c r="W193" s="110"/>
      <c r="X193" s="110"/>
    </row>
    <row r="194" spans="7:24" ht="14.25" customHeight="1" x14ac:dyDescent="0.25">
      <c r="G194" s="110"/>
      <c r="H194" s="110"/>
      <c r="I194" s="110"/>
      <c r="J194" s="110"/>
      <c r="K194" s="110"/>
      <c r="L194" s="110"/>
      <c r="M194" s="110"/>
      <c r="N194" s="110"/>
      <c r="O194" s="110"/>
      <c r="P194" s="110"/>
      <c r="Q194" s="110"/>
      <c r="R194" s="110"/>
      <c r="S194" s="110"/>
      <c r="T194" s="110"/>
      <c r="U194" s="110"/>
      <c r="V194" s="110"/>
      <c r="W194" s="110"/>
      <c r="X194" s="110"/>
    </row>
    <row r="195" spans="7:24" ht="14.25" customHeight="1" x14ac:dyDescent="0.25">
      <c r="G195" s="110"/>
      <c r="H195" s="110"/>
      <c r="I195" s="110"/>
      <c r="J195" s="110"/>
      <c r="K195" s="110"/>
      <c r="L195" s="110"/>
      <c r="M195" s="110"/>
      <c r="N195" s="110"/>
      <c r="O195" s="110"/>
      <c r="P195" s="110"/>
      <c r="Q195" s="110"/>
      <c r="R195" s="110"/>
      <c r="S195" s="110"/>
      <c r="T195" s="110"/>
      <c r="U195" s="110"/>
      <c r="V195" s="110"/>
      <c r="W195" s="110"/>
      <c r="X195" s="110"/>
    </row>
    <row r="196" spans="7:24" ht="14.25" customHeight="1" x14ac:dyDescent="0.25">
      <c r="G196" s="110"/>
      <c r="H196" s="110"/>
      <c r="I196" s="110"/>
      <c r="J196" s="110"/>
      <c r="K196" s="110"/>
      <c r="L196" s="110"/>
      <c r="M196" s="110"/>
      <c r="N196" s="110"/>
      <c r="O196" s="110"/>
      <c r="P196" s="110"/>
      <c r="Q196" s="110"/>
      <c r="R196" s="110"/>
      <c r="S196" s="110"/>
      <c r="T196" s="110"/>
      <c r="U196" s="110"/>
      <c r="V196" s="110"/>
      <c r="W196" s="110"/>
      <c r="X196" s="110"/>
    </row>
    <row r="197" spans="7:24" ht="14.25" customHeight="1" x14ac:dyDescent="0.25">
      <c r="G197" s="110"/>
      <c r="H197" s="110"/>
      <c r="I197" s="110"/>
      <c r="J197" s="110"/>
      <c r="K197" s="110"/>
      <c r="L197" s="110"/>
      <c r="M197" s="110"/>
      <c r="N197" s="110"/>
      <c r="O197" s="110"/>
      <c r="P197" s="110"/>
      <c r="Q197" s="110"/>
      <c r="R197" s="110"/>
      <c r="S197" s="110"/>
      <c r="T197" s="110"/>
      <c r="U197" s="110"/>
      <c r="V197" s="110"/>
      <c r="W197" s="110"/>
      <c r="X197" s="110"/>
    </row>
    <row r="198" spans="7:24" ht="14.25" customHeight="1" x14ac:dyDescent="0.25">
      <c r="G198" s="110"/>
      <c r="H198" s="110"/>
      <c r="I198" s="110"/>
      <c r="J198" s="110"/>
      <c r="K198" s="110"/>
      <c r="L198" s="110"/>
      <c r="M198" s="110"/>
      <c r="N198" s="110"/>
      <c r="O198" s="110"/>
      <c r="P198" s="110"/>
      <c r="Q198" s="110"/>
      <c r="R198" s="110"/>
      <c r="S198" s="110"/>
      <c r="T198" s="110"/>
      <c r="U198" s="110"/>
      <c r="V198" s="110"/>
      <c r="W198" s="110"/>
      <c r="X198" s="110"/>
    </row>
    <row r="199" spans="7:24" ht="14.25" customHeight="1" x14ac:dyDescent="0.25">
      <c r="G199" s="110"/>
      <c r="H199" s="110"/>
      <c r="I199" s="110"/>
      <c r="J199" s="110"/>
      <c r="K199" s="110"/>
      <c r="L199" s="110"/>
      <c r="M199" s="110"/>
      <c r="N199" s="110"/>
      <c r="O199" s="110"/>
      <c r="P199" s="110"/>
      <c r="Q199" s="110"/>
      <c r="R199" s="110"/>
      <c r="S199" s="110"/>
      <c r="T199" s="110"/>
      <c r="U199" s="110"/>
      <c r="V199" s="110"/>
      <c r="W199" s="110"/>
      <c r="X199" s="110"/>
    </row>
    <row r="200" spans="7:24" ht="14.25" customHeight="1" x14ac:dyDescent="0.25">
      <c r="G200" s="110"/>
      <c r="H200" s="110"/>
      <c r="I200" s="110"/>
      <c r="J200" s="110"/>
      <c r="K200" s="110"/>
      <c r="L200" s="110"/>
      <c r="M200" s="110"/>
      <c r="N200" s="110"/>
      <c r="O200" s="110"/>
      <c r="P200" s="110"/>
      <c r="Q200" s="110"/>
      <c r="R200" s="110"/>
      <c r="S200" s="110"/>
      <c r="T200" s="110"/>
      <c r="U200" s="110"/>
      <c r="V200" s="110"/>
      <c r="W200" s="110"/>
      <c r="X200" s="110"/>
    </row>
  </sheetData>
  <mergeCells count="32">
    <mergeCell ref="B36:E36"/>
    <mergeCell ref="B32:E32"/>
    <mergeCell ref="B4:E4"/>
    <mergeCell ref="V22:AN22"/>
    <mergeCell ref="B16:E16"/>
    <mergeCell ref="B19:E19"/>
    <mergeCell ref="J23:K23"/>
    <mergeCell ref="B10:E10"/>
    <mergeCell ref="B28:E28"/>
    <mergeCell ref="B34:E34"/>
    <mergeCell ref="L22:U22"/>
    <mergeCell ref="G9:Z11"/>
    <mergeCell ref="B6:E6"/>
    <mergeCell ref="B30:E30"/>
    <mergeCell ref="B15:E15"/>
    <mergeCell ref="B20:E20"/>
    <mergeCell ref="AO22:AT22"/>
    <mergeCell ref="G7:AR7"/>
    <mergeCell ref="H27:Y27"/>
    <mergeCell ref="B18:E18"/>
    <mergeCell ref="V23:AN23"/>
    <mergeCell ref="B12:E12"/>
    <mergeCell ref="H22:I22"/>
    <mergeCell ref="J22:K22"/>
    <mergeCell ref="B14:E14"/>
    <mergeCell ref="B17:E17"/>
    <mergeCell ref="B8:E8"/>
    <mergeCell ref="L23:U23"/>
    <mergeCell ref="AO23:AT23"/>
    <mergeCell ref="B13:E13"/>
    <mergeCell ref="Z27:AQ27"/>
    <mergeCell ref="H23:I23"/>
  </mergeCells>
  <hyperlinks>
    <hyperlink ref="B4" location="PANDUAN!A1" display="PANDUAN" xr:uid="{00000000-0004-0000-5500-000000000000}"/>
    <hyperlink ref="B6" location="'EWS DIRECTORY'!A1" display="EWS DIRECTORY" xr:uid="{00000000-0004-0000-5500-000001000000}"/>
    <hyperlink ref="B8" location="'DATA PEMICU'!A1" display="DATA PEMICU" xr:uid="{00000000-0004-0000-5500-000002000000}"/>
    <hyperlink ref="B10" location="'DATA PENGUJI'!A1" display="DATA PENGUJI" xr:uid="{00000000-0004-0000-5500-000003000000}"/>
    <hyperlink ref="B12" location="'MAIN LEVEL'!A1" display="MAIN LEVEL" xr:uid="{00000000-0004-0000-5500-000004000000}"/>
  </hyperlinks>
  <pageMargins left="0.51181102362204722" right="0.15748031496062989" top="0.55118110236220474" bottom="0.55118110236220474" header="0" footer="0"/>
  <pageSetup paperSize="9" scale="60" orientation="landscape"/>
  <headerFooter>
    <oddFooter>&amp;Rhalaman &amp;P dari</oddFooter>
  </headerFooter>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sheetPr codeName="Sheet331">
    <tabColor theme="4" tint="-0.249977111117893"/>
  </sheetPr>
  <dimension ref="A2:AX55"/>
  <sheetViews>
    <sheetView topLeftCell="B11" zoomScaleNormal="100" workbookViewId="0">
      <selection activeCell="AQ18" sqref="AQ18:AU18"/>
    </sheetView>
  </sheetViews>
  <sheetFormatPr defaultColWidth="3.5546875" defaultRowHeight="13.8" x14ac:dyDescent="0.25"/>
  <cols>
    <col min="1" max="1" width="3" style="110" hidden="1" customWidth="1"/>
    <col min="2" max="5" width="3.88671875" style="177" customWidth="1"/>
    <col min="6" max="6" width="3.88671875" style="110" customWidth="1"/>
    <col min="7" max="45" width="3.6640625" style="254" customWidth="1"/>
    <col min="46" max="46" width="4.44140625" style="254" customWidth="1"/>
    <col min="47" max="47" width="3.6640625" style="254" customWidth="1"/>
    <col min="48" max="48" width="3.5546875" style="254" customWidth="1"/>
    <col min="49" max="16384" width="3.5546875" style="254"/>
  </cols>
  <sheetData>
    <row r="2" spans="2:47" x14ac:dyDescent="0.25">
      <c r="G2" s="55" t="s">
        <v>1674</v>
      </c>
      <c r="H2" s="55"/>
      <c r="I2" s="55"/>
      <c r="J2" s="55"/>
      <c r="K2" s="55"/>
      <c r="L2" s="55"/>
      <c r="M2" s="55"/>
      <c r="N2" s="55"/>
      <c r="AT2" s="443"/>
      <c r="AU2" s="443"/>
    </row>
    <row r="3" spans="2:47" x14ac:dyDescent="0.25">
      <c r="B3" s="111"/>
      <c r="C3" s="111"/>
      <c r="D3" s="111"/>
      <c r="E3" s="111"/>
      <c r="G3" s="55"/>
      <c r="H3" s="55"/>
      <c r="I3" s="55"/>
      <c r="J3" s="55"/>
      <c r="K3" s="55"/>
      <c r="L3" s="55"/>
      <c r="M3" s="55"/>
      <c r="N3" s="55"/>
      <c r="AT3" s="443"/>
      <c r="AU3" s="443"/>
    </row>
    <row r="4" spans="2:47" x14ac:dyDescent="0.25">
      <c r="B4" s="762" t="s">
        <v>79</v>
      </c>
      <c r="C4" s="761"/>
      <c r="D4" s="761"/>
      <c r="E4" s="761"/>
      <c r="G4" s="55"/>
      <c r="H4" s="55"/>
      <c r="I4" s="55"/>
      <c r="J4" s="55"/>
      <c r="K4" s="55"/>
      <c r="L4" s="55"/>
      <c r="M4" s="55"/>
      <c r="N4" s="55"/>
      <c r="AT4" s="443"/>
      <c r="AU4" s="443"/>
    </row>
    <row r="5" spans="2:47" x14ac:dyDescent="0.25">
      <c r="B5" s="111"/>
      <c r="C5" s="111"/>
      <c r="D5" s="111"/>
      <c r="E5" s="111"/>
      <c r="G5" s="55"/>
      <c r="H5" s="55"/>
      <c r="I5" s="55"/>
      <c r="J5" s="55"/>
      <c r="K5" s="55"/>
      <c r="L5" s="55"/>
      <c r="M5" s="55"/>
      <c r="N5" s="55"/>
      <c r="AT5" s="443"/>
      <c r="AU5" s="443"/>
    </row>
    <row r="6" spans="2:47" x14ac:dyDescent="0.25">
      <c r="B6" s="762" t="s">
        <v>87</v>
      </c>
      <c r="C6" s="761"/>
      <c r="D6" s="761"/>
      <c r="E6" s="761"/>
      <c r="G6" s="55"/>
      <c r="H6" s="55"/>
      <c r="I6" s="55"/>
      <c r="J6" s="55"/>
      <c r="K6" s="55"/>
      <c r="L6" s="55"/>
      <c r="M6" s="55"/>
      <c r="N6" s="55"/>
      <c r="AT6" s="443"/>
      <c r="AU6" s="443"/>
    </row>
    <row r="7" spans="2:47" ht="15" customHeight="1" x14ac:dyDescent="0.25">
      <c r="B7" s="111"/>
      <c r="C7" s="111"/>
      <c r="D7" s="111"/>
      <c r="E7" s="111"/>
      <c r="G7" s="996" t="s">
        <v>1774</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c r="AI7" s="792"/>
      <c r="AJ7" s="792"/>
      <c r="AK7" s="792"/>
      <c r="AL7" s="792"/>
      <c r="AM7" s="792"/>
      <c r="AN7" s="792"/>
      <c r="AO7" s="792"/>
      <c r="AP7" s="792"/>
      <c r="AQ7" s="792"/>
      <c r="AR7" s="792"/>
      <c r="AS7" s="58"/>
      <c r="AT7" s="443"/>
      <c r="AU7" s="443"/>
    </row>
    <row r="8" spans="2:47" x14ac:dyDescent="0.25">
      <c r="B8" s="762" t="s">
        <v>94</v>
      </c>
      <c r="C8" s="761"/>
      <c r="D8" s="761"/>
      <c r="E8" s="761"/>
      <c r="G8" s="55"/>
      <c r="H8" s="55"/>
      <c r="I8" s="55"/>
      <c r="J8" s="55"/>
      <c r="K8" s="55"/>
      <c r="L8" s="55"/>
      <c r="M8" s="55"/>
      <c r="N8" s="55"/>
      <c r="AT8" s="443"/>
      <c r="AU8" s="443"/>
    </row>
    <row r="9" spans="2:47" x14ac:dyDescent="0.25">
      <c r="B9" s="111"/>
      <c r="C9" s="111"/>
      <c r="D9" s="111"/>
      <c r="E9" s="111"/>
      <c r="G9" s="999" t="str">
        <f>"Rincian "&amp;'C-3'!G9&amp;" "&amp;'C-3-1'!M22</f>
        <v>Rincian Biaya Lainnya Berdasarkan pemeriksaan langsung terhadap bukti pendukung</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c r="AU9" s="443"/>
    </row>
    <row r="10" spans="2:47" x14ac:dyDescent="0.25">
      <c r="B10" s="762" t="s">
        <v>101</v>
      </c>
      <c r="C10" s="761"/>
      <c r="D10" s="761"/>
      <c r="E10" s="761"/>
      <c r="G10" s="1001"/>
      <c r="H10" s="792"/>
      <c r="I10" s="792"/>
      <c r="J10" s="792"/>
      <c r="K10" s="792"/>
      <c r="L10" s="792"/>
      <c r="M10" s="792"/>
      <c r="N10" s="792"/>
      <c r="O10" s="792"/>
      <c r="P10" s="792"/>
      <c r="Q10" s="792"/>
      <c r="R10" s="792"/>
      <c r="S10" s="792"/>
      <c r="T10" s="792"/>
      <c r="U10" s="792"/>
      <c r="V10" s="792"/>
      <c r="W10" s="792"/>
      <c r="X10" s="792"/>
      <c r="Y10" s="792"/>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c r="AU10" s="443"/>
    </row>
    <row r="11" spans="2:47"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c r="AU11" s="443"/>
    </row>
    <row r="12" spans="2:47" x14ac:dyDescent="0.25">
      <c r="B12" s="762" t="s">
        <v>106</v>
      </c>
      <c r="C12" s="761"/>
      <c r="D12" s="761"/>
      <c r="E12" s="761"/>
      <c r="AT12" s="443"/>
      <c r="AU12" s="443"/>
    </row>
    <row r="13" spans="2:47" x14ac:dyDescent="0.25">
      <c r="B13" s="962" t="str">
        <f>HYPERLINK("#'"&amp;'EWS DIRECTORY'!$J$82&amp;"'!A1",'EWS DIRECTORY'!$J$82)</f>
        <v>C-3</v>
      </c>
      <c r="C13" s="761"/>
      <c r="D13" s="761"/>
      <c r="E13" s="761"/>
      <c r="G13" s="55" t="s">
        <v>1680</v>
      </c>
      <c r="H13" s="55"/>
      <c r="AT13" s="443"/>
      <c r="AU13" s="443"/>
    </row>
    <row r="14" spans="2:47" x14ac:dyDescent="0.25">
      <c r="B14" s="931" t="str">
        <f>HYPERLINK("#'"&amp;'EWS DIRECTORY'!$J$83&amp;"'!A1",'EWS DIRECTORY'!$J$83)</f>
        <v>C-3-1</v>
      </c>
      <c r="C14" s="761"/>
      <c r="D14" s="761"/>
      <c r="E14" s="761"/>
      <c r="G14" s="55"/>
      <c r="H14" s="55"/>
      <c r="AT14" s="443"/>
      <c r="AU14" s="443"/>
    </row>
    <row r="15" spans="2:47" x14ac:dyDescent="0.25">
      <c r="B15" s="929" t="str">
        <f>HYPERLINK("#'"&amp;'EWS DIRECTORY'!$J$84&amp;"'!A1",'EWS DIRECTORY'!$J$84)</f>
        <v>C-3-1-1</v>
      </c>
      <c r="C15" s="761"/>
      <c r="D15" s="761"/>
      <c r="E15" s="761"/>
      <c r="G15" s="55"/>
      <c r="H15" s="55"/>
      <c r="AT15" s="443"/>
      <c r="AU15" s="443"/>
    </row>
    <row r="16" spans="2:47" x14ac:dyDescent="0.25">
      <c r="B16" s="929" t="str">
        <f>HYPERLINK("#'"&amp;'EWS DIRECTORY'!$J$85&amp;"'!A1",'EWS DIRECTORY'!$J$85)</f>
        <v>C-3-1-2</v>
      </c>
      <c r="C16" s="761"/>
      <c r="D16" s="761"/>
      <c r="E16" s="761"/>
      <c r="G16" s="55"/>
      <c r="H16" s="55"/>
      <c r="AT16" s="443"/>
      <c r="AU16" s="443"/>
    </row>
    <row r="17" spans="1:50" x14ac:dyDescent="0.25">
      <c r="B17" s="927" t="str">
        <f>HYPERLINK("#'"&amp;'EWS DIRECTORY'!$J$86&amp;"'!A1",'EWS DIRECTORY'!$J$86)</f>
        <v>C-3-1-3</v>
      </c>
      <c r="C17" s="761"/>
      <c r="D17" s="761"/>
      <c r="E17" s="761"/>
      <c r="G17" s="55" t="s">
        <v>1681</v>
      </c>
      <c r="H17" s="55"/>
      <c r="I17" s="55"/>
      <c r="AT17" s="443"/>
      <c r="AU17" s="443"/>
    </row>
    <row r="18" spans="1:50" x14ac:dyDescent="0.25">
      <c r="B18" s="929" t="str">
        <f>HYPERLINK("#'"&amp;'EWS DIRECTORY'!$J$87&amp;"'!A1",'EWS DIRECTORY'!$J$87)</f>
        <v>C-3-1-4</v>
      </c>
      <c r="C18" s="761"/>
      <c r="D18" s="761"/>
      <c r="E18" s="761"/>
      <c r="G18" s="55" t="s">
        <v>1744</v>
      </c>
      <c r="H18" s="55"/>
      <c r="I18" s="55" t="s">
        <v>1744</v>
      </c>
      <c r="AT18" s="443"/>
      <c r="AU18" s="443"/>
    </row>
    <row r="19" spans="1:50" x14ac:dyDescent="0.25">
      <c r="B19" s="929" t="str">
        <f>HYPERLINK("#'"&amp;'EWS DIRECTORY'!$J$88&amp;"'!A1",'EWS DIRECTORY'!$J$88)</f>
        <v>C-3-1-5</v>
      </c>
      <c r="C19" s="761"/>
      <c r="D19" s="761"/>
      <c r="E19" s="761"/>
      <c r="AT19" s="443"/>
      <c r="AU19" s="443"/>
    </row>
    <row r="20" spans="1:50" s="271" customFormat="1" x14ac:dyDescent="0.25">
      <c r="A20" s="110"/>
      <c r="B20" s="929" t="str">
        <f>HYPERLINK("#'"&amp;'EWS DIRECTORY'!$J$89&amp;"'!A1",'EWS DIRECTORY'!$J$89)</f>
        <v>C-3-1-6</v>
      </c>
      <c r="C20" s="896"/>
      <c r="D20" s="896"/>
      <c r="E20" s="896"/>
      <c r="F20" s="110"/>
      <c r="G20" s="55" t="s">
        <v>1851</v>
      </c>
      <c r="AT20" s="443"/>
      <c r="AU20" s="443"/>
    </row>
    <row r="21" spans="1:50" x14ac:dyDescent="0.25">
      <c r="G21" s="55"/>
      <c r="AT21" s="443"/>
      <c r="AU21" s="443"/>
    </row>
    <row r="22" spans="1:50" ht="15" customHeight="1" x14ac:dyDescent="0.25">
      <c r="G22" s="55"/>
      <c r="H22" s="990" t="s">
        <v>1445</v>
      </c>
      <c r="I22" s="790"/>
      <c r="J22" s="990" t="s">
        <v>1478</v>
      </c>
      <c r="K22" s="789"/>
      <c r="L22" s="789"/>
      <c r="M22" s="790"/>
      <c r="N22" s="994" t="s">
        <v>1792</v>
      </c>
      <c r="O22" s="764"/>
      <c r="P22" s="764"/>
      <c r="Q22" s="764"/>
      <c r="R22" s="764"/>
      <c r="S22" s="764"/>
      <c r="T22" s="764"/>
      <c r="U22" s="764"/>
      <c r="V22" s="764"/>
      <c r="W22" s="764"/>
      <c r="X22" s="764"/>
      <c r="Y22" s="764"/>
      <c r="Z22" s="765"/>
      <c r="AA22" s="994" t="s">
        <v>1793</v>
      </c>
      <c r="AB22" s="764"/>
      <c r="AC22" s="764"/>
      <c r="AD22" s="764"/>
      <c r="AE22" s="764"/>
      <c r="AF22" s="764"/>
      <c r="AG22" s="764"/>
      <c r="AH22" s="764"/>
      <c r="AI22" s="764"/>
      <c r="AJ22" s="764"/>
      <c r="AK22" s="764"/>
      <c r="AL22" s="764"/>
      <c r="AM22" s="764"/>
      <c r="AN22" s="764"/>
      <c r="AO22" s="764"/>
      <c r="AP22" s="764"/>
      <c r="AQ22" s="764"/>
      <c r="AR22" s="764"/>
      <c r="AS22" s="765"/>
      <c r="AT22" s="990" t="s">
        <v>1481</v>
      </c>
      <c r="AU22" s="789"/>
      <c r="AV22" s="789"/>
      <c r="AW22" s="789"/>
      <c r="AX22" s="790"/>
    </row>
    <row r="23" spans="1:50" x14ac:dyDescent="0.25">
      <c r="G23" s="55"/>
      <c r="H23" s="806"/>
      <c r="I23" s="807"/>
      <c r="J23" s="806"/>
      <c r="K23" s="794"/>
      <c r="L23" s="794"/>
      <c r="M23" s="807"/>
      <c r="N23" s="978" t="s">
        <v>796</v>
      </c>
      <c r="O23" s="764"/>
      <c r="P23" s="764"/>
      <c r="Q23" s="764"/>
      <c r="R23" s="764"/>
      <c r="S23" s="764"/>
      <c r="T23" s="765"/>
      <c r="U23" s="978" t="s">
        <v>1401</v>
      </c>
      <c r="V23" s="764"/>
      <c r="W23" s="764"/>
      <c r="X23" s="764"/>
      <c r="Y23" s="764"/>
      <c r="Z23" s="765"/>
      <c r="AA23" s="978" t="s">
        <v>796</v>
      </c>
      <c r="AB23" s="764"/>
      <c r="AC23" s="764"/>
      <c r="AD23" s="764"/>
      <c r="AE23" s="764"/>
      <c r="AF23" s="765"/>
      <c r="AG23" s="978" t="s">
        <v>1794</v>
      </c>
      <c r="AH23" s="764"/>
      <c r="AI23" s="764"/>
      <c r="AJ23" s="764"/>
      <c r="AK23" s="764"/>
      <c r="AL23" s="764"/>
      <c r="AM23" s="765"/>
      <c r="AN23" s="978" t="s">
        <v>1510</v>
      </c>
      <c r="AO23" s="764"/>
      <c r="AP23" s="764"/>
      <c r="AQ23" s="764"/>
      <c r="AR23" s="764"/>
      <c r="AS23" s="765"/>
      <c r="AT23" s="806"/>
      <c r="AU23" s="794"/>
      <c r="AV23" s="794"/>
      <c r="AW23" s="794"/>
      <c r="AX23" s="807"/>
    </row>
    <row r="24" spans="1:50" x14ac:dyDescent="0.25">
      <c r="H24" s="980"/>
      <c r="I24" s="765"/>
      <c r="J24" s="979"/>
      <c r="K24" s="764"/>
      <c r="L24" s="764"/>
      <c r="M24" s="765"/>
      <c r="N24" s="980"/>
      <c r="O24" s="764"/>
      <c r="P24" s="764"/>
      <c r="Q24" s="764"/>
      <c r="R24" s="764"/>
      <c r="S24" s="764"/>
      <c r="T24" s="765"/>
      <c r="U24" s="977"/>
      <c r="V24" s="764"/>
      <c r="W24" s="764"/>
      <c r="X24" s="764"/>
      <c r="Y24" s="764"/>
      <c r="Z24" s="765"/>
      <c r="AA24" s="980"/>
      <c r="AB24" s="764"/>
      <c r="AC24" s="764"/>
      <c r="AD24" s="764"/>
      <c r="AE24" s="764"/>
      <c r="AF24" s="765"/>
      <c r="AG24" s="980"/>
      <c r="AH24" s="764"/>
      <c r="AI24" s="764"/>
      <c r="AJ24" s="764"/>
      <c r="AK24" s="764"/>
      <c r="AL24" s="764"/>
      <c r="AM24" s="765"/>
      <c r="AN24" s="979"/>
      <c r="AO24" s="764"/>
      <c r="AP24" s="764"/>
      <c r="AQ24" s="764"/>
      <c r="AR24" s="764"/>
      <c r="AS24" s="765"/>
      <c r="AT24" s="1063"/>
      <c r="AU24" s="764"/>
      <c r="AV24" s="764"/>
      <c r="AW24" s="764"/>
      <c r="AX24" s="765"/>
    </row>
    <row r="25" spans="1:50" x14ac:dyDescent="0.25">
      <c r="H25" s="980"/>
      <c r="I25" s="765"/>
      <c r="J25" s="979"/>
      <c r="K25" s="764"/>
      <c r="L25" s="764"/>
      <c r="M25" s="765"/>
      <c r="N25" s="980"/>
      <c r="O25" s="764"/>
      <c r="P25" s="764"/>
      <c r="Q25" s="764"/>
      <c r="R25" s="764"/>
      <c r="S25" s="764"/>
      <c r="T25" s="765"/>
      <c r="U25" s="977"/>
      <c r="V25" s="764"/>
      <c r="W25" s="764"/>
      <c r="X25" s="764"/>
      <c r="Y25" s="764"/>
      <c r="Z25" s="765"/>
      <c r="AA25" s="980"/>
      <c r="AB25" s="764"/>
      <c r="AC25" s="764"/>
      <c r="AD25" s="764"/>
      <c r="AE25" s="764"/>
      <c r="AF25" s="765"/>
      <c r="AG25" s="980"/>
      <c r="AH25" s="764"/>
      <c r="AI25" s="764"/>
      <c r="AJ25" s="764"/>
      <c r="AK25" s="764"/>
      <c r="AL25" s="764"/>
      <c r="AM25" s="765"/>
      <c r="AN25" s="979"/>
      <c r="AO25" s="764"/>
      <c r="AP25" s="764"/>
      <c r="AQ25" s="764"/>
      <c r="AR25" s="764"/>
      <c r="AS25" s="765"/>
      <c r="AT25" s="1063"/>
      <c r="AU25" s="764"/>
      <c r="AV25" s="764"/>
      <c r="AW25" s="764"/>
      <c r="AX25" s="765"/>
    </row>
    <row r="26" spans="1:50" x14ac:dyDescent="0.25">
      <c r="H26" s="980"/>
      <c r="I26" s="765"/>
      <c r="J26" s="979"/>
      <c r="K26" s="764"/>
      <c r="L26" s="764"/>
      <c r="M26" s="765"/>
      <c r="N26" s="980"/>
      <c r="O26" s="764"/>
      <c r="P26" s="764"/>
      <c r="Q26" s="764"/>
      <c r="R26" s="764"/>
      <c r="S26" s="764"/>
      <c r="T26" s="765"/>
      <c r="U26" s="977"/>
      <c r="V26" s="764"/>
      <c r="W26" s="764"/>
      <c r="X26" s="764"/>
      <c r="Y26" s="764"/>
      <c r="Z26" s="765"/>
      <c r="AA26" s="980"/>
      <c r="AB26" s="764"/>
      <c r="AC26" s="764"/>
      <c r="AD26" s="764"/>
      <c r="AE26" s="764"/>
      <c r="AF26" s="765"/>
      <c r="AG26" s="980"/>
      <c r="AH26" s="764"/>
      <c r="AI26" s="764"/>
      <c r="AJ26" s="764"/>
      <c r="AK26" s="764"/>
      <c r="AL26" s="764"/>
      <c r="AM26" s="765"/>
      <c r="AN26" s="979"/>
      <c r="AO26" s="764"/>
      <c r="AP26" s="764"/>
      <c r="AQ26" s="764"/>
      <c r="AR26" s="764"/>
      <c r="AS26" s="765"/>
      <c r="AT26" s="1063"/>
      <c r="AU26" s="764"/>
      <c r="AV26" s="764"/>
      <c r="AW26" s="764"/>
      <c r="AX26" s="765"/>
    </row>
    <row r="27" spans="1:50" x14ac:dyDescent="0.25">
      <c r="H27" s="980"/>
      <c r="I27" s="765"/>
      <c r="J27" s="979"/>
      <c r="K27" s="764"/>
      <c r="L27" s="764"/>
      <c r="M27" s="765"/>
      <c r="N27" s="980"/>
      <c r="O27" s="764"/>
      <c r="P27" s="764"/>
      <c r="Q27" s="764"/>
      <c r="R27" s="764"/>
      <c r="S27" s="764"/>
      <c r="T27" s="765"/>
      <c r="U27" s="977"/>
      <c r="V27" s="764"/>
      <c r="W27" s="764"/>
      <c r="X27" s="764"/>
      <c r="Y27" s="764"/>
      <c r="Z27" s="765"/>
      <c r="AA27" s="980"/>
      <c r="AB27" s="764"/>
      <c r="AC27" s="764"/>
      <c r="AD27" s="764"/>
      <c r="AE27" s="764"/>
      <c r="AF27" s="765"/>
      <c r="AG27" s="980"/>
      <c r="AH27" s="764"/>
      <c r="AI27" s="764"/>
      <c r="AJ27" s="764"/>
      <c r="AK27" s="764"/>
      <c r="AL27" s="764"/>
      <c r="AM27" s="765"/>
      <c r="AN27" s="979"/>
      <c r="AO27" s="764"/>
      <c r="AP27" s="764"/>
      <c r="AQ27" s="764"/>
      <c r="AR27" s="764"/>
      <c r="AS27" s="765"/>
      <c r="AT27" s="1063"/>
      <c r="AU27" s="764"/>
      <c r="AV27" s="764"/>
      <c r="AW27" s="764"/>
      <c r="AX27" s="765"/>
    </row>
    <row r="28" spans="1:50" x14ac:dyDescent="0.25">
      <c r="B28" s="760"/>
      <c r="C28" s="761"/>
      <c r="D28" s="761"/>
      <c r="E28" s="761"/>
      <c r="H28" s="980"/>
      <c r="I28" s="765"/>
      <c r="J28" s="979"/>
      <c r="K28" s="764"/>
      <c r="L28" s="764"/>
      <c r="M28" s="765"/>
      <c r="N28" s="980"/>
      <c r="O28" s="764"/>
      <c r="P28" s="764"/>
      <c r="Q28" s="764"/>
      <c r="R28" s="764"/>
      <c r="S28" s="764"/>
      <c r="T28" s="765"/>
      <c r="U28" s="977"/>
      <c r="V28" s="764"/>
      <c r="W28" s="764"/>
      <c r="X28" s="764"/>
      <c r="Y28" s="764"/>
      <c r="Z28" s="765"/>
      <c r="AA28" s="980"/>
      <c r="AB28" s="764"/>
      <c r="AC28" s="764"/>
      <c r="AD28" s="764"/>
      <c r="AE28" s="764"/>
      <c r="AF28" s="765"/>
      <c r="AG28" s="980"/>
      <c r="AH28" s="764"/>
      <c r="AI28" s="764"/>
      <c r="AJ28" s="764"/>
      <c r="AK28" s="764"/>
      <c r="AL28" s="764"/>
      <c r="AM28" s="765"/>
      <c r="AN28" s="979"/>
      <c r="AO28" s="764"/>
      <c r="AP28" s="764"/>
      <c r="AQ28" s="764"/>
      <c r="AR28" s="764"/>
      <c r="AS28" s="765"/>
      <c r="AT28" s="1063"/>
      <c r="AU28" s="764"/>
      <c r="AV28" s="764"/>
      <c r="AW28" s="764"/>
      <c r="AX28" s="765"/>
    </row>
    <row r="29" spans="1:50" x14ac:dyDescent="0.25">
      <c r="H29" s="980"/>
      <c r="I29" s="765"/>
      <c r="J29" s="979"/>
      <c r="K29" s="764"/>
      <c r="L29" s="764"/>
      <c r="M29" s="765"/>
      <c r="N29" s="980"/>
      <c r="O29" s="764"/>
      <c r="P29" s="764"/>
      <c r="Q29" s="764"/>
      <c r="R29" s="764"/>
      <c r="S29" s="764"/>
      <c r="T29" s="765"/>
      <c r="U29" s="977"/>
      <c r="V29" s="764"/>
      <c r="W29" s="764"/>
      <c r="X29" s="764"/>
      <c r="Y29" s="764"/>
      <c r="Z29" s="765"/>
      <c r="AA29" s="980"/>
      <c r="AB29" s="764"/>
      <c r="AC29" s="764"/>
      <c r="AD29" s="764"/>
      <c r="AE29" s="764"/>
      <c r="AF29" s="765"/>
      <c r="AG29" s="980"/>
      <c r="AH29" s="764"/>
      <c r="AI29" s="764"/>
      <c r="AJ29" s="764"/>
      <c r="AK29" s="764"/>
      <c r="AL29" s="764"/>
      <c r="AM29" s="765"/>
      <c r="AN29" s="983"/>
      <c r="AO29" s="764"/>
      <c r="AP29" s="764"/>
      <c r="AQ29" s="764"/>
      <c r="AR29" s="764"/>
      <c r="AS29" s="765"/>
      <c r="AT29" s="1063"/>
      <c r="AU29" s="764"/>
      <c r="AV29" s="764"/>
      <c r="AW29" s="764"/>
      <c r="AX29" s="765"/>
    </row>
    <row r="30" spans="1:50" x14ac:dyDescent="0.25">
      <c r="B30" s="760"/>
      <c r="C30" s="761"/>
      <c r="D30" s="761"/>
      <c r="E30" s="761"/>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1:50" ht="1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1:50" x14ac:dyDescent="0.25">
      <c r="B32" s="760"/>
      <c r="C32" s="761"/>
      <c r="D32" s="761"/>
      <c r="E32" s="761"/>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2:50"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2:50" ht="15" customHeight="1" x14ac:dyDescent="0.25">
      <c r="B34" s="760"/>
      <c r="C34" s="761"/>
      <c r="D34" s="761"/>
      <c r="E34" s="761"/>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2:50" x14ac:dyDescent="0.25">
      <c r="B36" s="760"/>
      <c r="C36" s="761"/>
      <c r="D36" s="761"/>
      <c r="E36" s="761"/>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2:50" ht="14.4"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2:50" ht="14.4"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2:50" ht="14.4" customHeight="1" x14ac:dyDescent="0.25">
      <c r="G39" s="223"/>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2:50" x14ac:dyDescent="0.25">
      <c r="G40" s="223"/>
      <c r="H40" s="993"/>
      <c r="I40" s="765"/>
      <c r="J40" s="993"/>
      <c r="K40" s="764"/>
      <c r="L40" s="764"/>
      <c r="M40" s="765"/>
      <c r="N40" s="993"/>
      <c r="O40" s="764"/>
      <c r="P40" s="764"/>
      <c r="Q40" s="764"/>
      <c r="R40" s="764"/>
      <c r="S40" s="764"/>
      <c r="T40" s="765"/>
      <c r="U40" s="986"/>
      <c r="V40" s="764"/>
      <c r="W40" s="764"/>
      <c r="X40" s="764"/>
      <c r="Y40" s="764"/>
      <c r="Z40" s="765"/>
      <c r="AA40" s="993"/>
      <c r="AB40" s="764"/>
      <c r="AC40" s="764"/>
      <c r="AD40" s="764"/>
      <c r="AE40" s="764"/>
      <c r="AF40" s="765"/>
      <c r="AG40" s="993"/>
      <c r="AH40" s="764"/>
      <c r="AI40" s="764"/>
      <c r="AJ40" s="764"/>
      <c r="AK40" s="764"/>
      <c r="AL40" s="764"/>
      <c r="AM40" s="765"/>
      <c r="AN40" s="995"/>
      <c r="AO40" s="764"/>
      <c r="AP40" s="764"/>
      <c r="AQ40" s="764"/>
      <c r="AR40" s="764"/>
      <c r="AS40" s="765"/>
      <c r="AT40" s="1065"/>
      <c r="AU40" s="764"/>
      <c r="AV40" s="764"/>
      <c r="AW40" s="764"/>
      <c r="AX40" s="765"/>
    </row>
    <row r="41" spans="2:50" x14ac:dyDescent="0.25">
      <c r="G41" s="223"/>
      <c r="H41" s="1092" t="s">
        <v>1770</v>
      </c>
      <c r="I41" s="764"/>
      <c r="J41" s="764"/>
      <c r="K41" s="764"/>
      <c r="L41" s="764"/>
      <c r="M41" s="764"/>
      <c r="N41" s="764"/>
      <c r="O41" s="764"/>
      <c r="P41" s="764"/>
      <c r="Q41" s="764"/>
      <c r="R41" s="764"/>
      <c r="S41" s="764"/>
      <c r="T41" s="764"/>
      <c r="U41" s="764"/>
      <c r="V41" s="764"/>
      <c r="W41" s="764"/>
      <c r="X41" s="764"/>
      <c r="Y41" s="764"/>
      <c r="Z41" s="764"/>
      <c r="AA41" s="764"/>
      <c r="AB41" s="764"/>
      <c r="AC41" s="764"/>
      <c r="AD41" s="764"/>
      <c r="AE41" s="764"/>
      <c r="AF41" s="764"/>
      <c r="AG41" s="764"/>
      <c r="AH41" s="764"/>
      <c r="AI41" s="764"/>
      <c r="AJ41" s="764"/>
      <c r="AK41" s="764"/>
      <c r="AL41" s="764"/>
      <c r="AM41" s="764"/>
      <c r="AN41" s="764"/>
      <c r="AO41" s="764"/>
      <c r="AP41" s="764"/>
      <c r="AQ41" s="764"/>
      <c r="AR41" s="764"/>
      <c r="AS41" s="765"/>
      <c r="AT41" s="1134">
        <f>SUM(AT24:AX40)</f>
        <v>0</v>
      </c>
      <c r="AU41" s="764"/>
      <c r="AV41" s="764"/>
      <c r="AW41" s="764"/>
      <c r="AX41" s="765"/>
    </row>
    <row r="42" spans="2:50" x14ac:dyDescent="0.25">
      <c r="G42" s="223"/>
      <c r="AS42" s="443"/>
      <c r="AT42" s="443"/>
    </row>
    <row r="43" spans="2:50" x14ac:dyDescent="0.25">
      <c r="G43" s="223"/>
      <c r="AS43" s="443"/>
      <c r="AT43" s="443"/>
      <c r="AU43" s="443"/>
    </row>
    <row r="44" spans="2:50" x14ac:dyDescent="0.25">
      <c r="H44" s="976" t="s">
        <v>1795</v>
      </c>
      <c r="I44" s="824"/>
      <c r="J44" s="824"/>
      <c r="K44" s="824"/>
      <c r="L44" s="824"/>
      <c r="M44" s="824"/>
      <c r="N44" s="824"/>
      <c r="O44" s="824"/>
      <c r="P44" s="824"/>
      <c r="Q44" s="824"/>
      <c r="R44" s="824"/>
      <c r="S44" s="824"/>
      <c r="T44" s="824"/>
      <c r="U44" s="824"/>
      <c r="V44" s="824"/>
      <c r="W44" s="824"/>
      <c r="X44" s="824"/>
      <c r="Y44" s="825"/>
      <c r="Z44" s="976" t="s">
        <v>1796</v>
      </c>
      <c r="AA44" s="824"/>
      <c r="AB44" s="824"/>
      <c r="AC44" s="824"/>
      <c r="AD44" s="824"/>
      <c r="AE44" s="824"/>
      <c r="AF44" s="824"/>
      <c r="AG44" s="824"/>
      <c r="AH44" s="824"/>
      <c r="AI44" s="824"/>
      <c r="AJ44" s="824"/>
      <c r="AK44" s="824"/>
      <c r="AL44" s="824"/>
      <c r="AM44" s="824"/>
      <c r="AN44" s="824"/>
      <c r="AO44" s="824"/>
      <c r="AP44" s="824"/>
      <c r="AQ44" s="825"/>
      <c r="AS44" s="443"/>
      <c r="AT44" s="443"/>
      <c r="AU44" s="443"/>
    </row>
    <row r="45" spans="2:50" x14ac:dyDescent="0.25">
      <c r="H45" s="257" t="s">
        <v>796</v>
      </c>
      <c r="I45" s="258"/>
      <c r="J45" s="258"/>
      <c r="K45" s="258"/>
      <c r="L45" s="258"/>
      <c r="M45" s="258"/>
      <c r="N45" s="258"/>
      <c r="O45" s="258"/>
      <c r="P45" s="258"/>
      <c r="Q45" s="259"/>
      <c r="R45" s="257" t="s">
        <v>1511</v>
      </c>
      <c r="S45" s="258"/>
      <c r="T45" s="258"/>
      <c r="U45" s="259"/>
      <c r="V45" s="257" t="s">
        <v>1510</v>
      </c>
      <c r="W45" s="258"/>
      <c r="X45" s="258"/>
      <c r="Y45" s="259"/>
      <c r="Z45" s="257" t="s">
        <v>796</v>
      </c>
      <c r="AA45" s="258"/>
      <c r="AB45" s="258"/>
      <c r="AC45" s="258"/>
      <c r="AD45" s="258"/>
      <c r="AE45" s="258"/>
      <c r="AF45" s="258"/>
      <c r="AG45" s="258"/>
      <c r="AH45" s="258"/>
      <c r="AI45" s="259"/>
      <c r="AJ45" s="257" t="s">
        <v>1511</v>
      </c>
      <c r="AK45" s="258"/>
      <c r="AL45" s="258"/>
      <c r="AM45" s="259"/>
      <c r="AN45" s="257" t="s">
        <v>1510</v>
      </c>
      <c r="AO45" s="258"/>
      <c r="AP45" s="258"/>
      <c r="AQ45" s="259"/>
      <c r="AS45" s="443"/>
      <c r="AT45" s="443"/>
      <c r="AU45" s="443"/>
    </row>
    <row r="46" spans="2:50" x14ac:dyDescent="0.25">
      <c r="H46" s="260"/>
      <c r="Q46" s="261"/>
      <c r="R46" s="260"/>
      <c r="U46" s="261"/>
      <c r="V46" s="260"/>
      <c r="Y46" s="261"/>
      <c r="Z46" s="260"/>
      <c r="AI46" s="261"/>
      <c r="AJ46" s="260"/>
      <c r="AM46" s="261"/>
      <c r="AN46" s="260"/>
      <c r="AQ46" s="261"/>
      <c r="AS46" s="443"/>
      <c r="AT46" s="443"/>
      <c r="AU46" s="443"/>
    </row>
    <row r="47" spans="2:50" x14ac:dyDescent="0.25">
      <c r="H47" s="260"/>
      <c r="Q47" s="261"/>
      <c r="R47" s="260"/>
      <c r="U47" s="261"/>
      <c r="V47" s="260"/>
      <c r="Y47" s="261"/>
      <c r="Z47" s="260"/>
      <c r="AI47" s="261"/>
      <c r="AJ47" s="260"/>
      <c r="AM47" s="261"/>
      <c r="AN47" s="260"/>
      <c r="AQ47" s="261"/>
      <c r="AS47" s="443"/>
      <c r="AT47" s="443"/>
      <c r="AU47" s="443"/>
    </row>
    <row r="48" spans="2:50" ht="15" customHeight="1" x14ac:dyDescent="0.25">
      <c r="H48" s="260"/>
      <c r="Q48" s="261"/>
      <c r="R48" s="260"/>
      <c r="U48" s="261"/>
      <c r="V48" s="260"/>
      <c r="Y48" s="261"/>
      <c r="Z48" s="260"/>
      <c r="AI48" s="261"/>
      <c r="AJ48" s="260"/>
      <c r="AM48" s="261"/>
      <c r="AN48" s="260"/>
      <c r="AQ48" s="261"/>
      <c r="AS48" s="443"/>
      <c r="AT48" s="443"/>
      <c r="AU48" s="443"/>
    </row>
    <row r="49" spans="8:47" x14ac:dyDescent="0.25">
      <c r="H49" s="260"/>
      <c r="Q49" s="261"/>
      <c r="R49" s="260"/>
      <c r="U49" s="261"/>
      <c r="V49" s="260"/>
      <c r="Y49" s="261"/>
      <c r="Z49" s="260"/>
      <c r="AI49" s="261"/>
      <c r="AJ49" s="260"/>
      <c r="AM49" s="261"/>
      <c r="AN49" s="260"/>
      <c r="AQ49" s="261"/>
      <c r="AS49" s="443"/>
      <c r="AT49" s="443"/>
      <c r="AU49" s="443"/>
    </row>
    <row r="50" spans="8:47" x14ac:dyDescent="0.25">
      <c r="H50" s="262"/>
      <c r="I50" s="263"/>
      <c r="J50" s="263"/>
      <c r="K50" s="263"/>
      <c r="L50" s="263"/>
      <c r="M50" s="263"/>
      <c r="N50" s="263"/>
      <c r="O50" s="263"/>
      <c r="P50" s="263"/>
      <c r="Q50" s="264"/>
      <c r="R50" s="262"/>
      <c r="S50" s="263"/>
      <c r="T50" s="263"/>
      <c r="U50" s="264"/>
      <c r="V50" s="262"/>
      <c r="W50" s="263"/>
      <c r="X50" s="263"/>
      <c r="Y50" s="264"/>
      <c r="Z50" s="262"/>
      <c r="AA50" s="263"/>
      <c r="AB50" s="263"/>
      <c r="AC50" s="263"/>
      <c r="AD50" s="263"/>
      <c r="AE50" s="263"/>
      <c r="AF50" s="263"/>
      <c r="AG50" s="263"/>
      <c r="AH50" s="263"/>
      <c r="AI50" s="264"/>
      <c r="AJ50" s="262"/>
      <c r="AK50" s="263"/>
      <c r="AL50" s="263"/>
      <c r="AM50" s="264"/>
      <c r="AN50" s="262"/>
      <c r="AO50" s="263"/>
      <c r="AP50" s="263"/>
      <c r="AQ50" s="264"/>
      <c r="AS50" s="443"/>
      <c r="AT50" s="443"/>
      <c r="AU50" s="443"/>
    </row>
    <row r="51" spans="8:47" x14ac:dyDescent="0.25">
      <c r="AM51" s="265" t="s">
        <v>1797</v>
      </c>
      <c r="AN51" s="131" t="str">
        <f>'C-3-1'!U22</f>
        <v>C-3-1-3</v>
      </c>
      <c r="AS51" s="443"/>
      <c r="AT51" s="443"/>
    </row>
    <row r="52" spans="8:47" x14ac:dyDescent="0.25">
      <c r="AS52" s="443"/>
      <c r="AT52" s="443"/>
    </row>
    <row r="53" spans="8:47" x14ac:dyDescent="0.25">
      <c r="H53" s="110"/>
      <c r="I53" s="110"/>
      <c r="J53" s="110"/>
      <c r="K53" s="110"/>
      <c r="L53" s="110"/>
      <c r="M53" s="110"/>
      <c r="N53" s="110"/>
      <c r="O53" s="110"/>
      <c r="P53" s="110"/>
      <c r="Q53" s="110"/>
      <c r="R53" s="110"/>
      <c r="S53" s="110"/>
      <c r="T53" s="110"/>
      <c r="U53" s="110"/>
      <c r="V53" s="110"/>
      <c r="W53" s="110"/>
      <c r="X53" s="110"/>
    </row>
    <row r="54" spans="8:47" x14ac:dyDescent="0.25">
      <c r="H54" s="110"/>
      <c r="I54" s="110"/>
      <c r="J54" s="110"/>
      <c r="K54" s="110"/>
      <c r="L54" s="110"/>
      <c r="M54" s="110"/>
      <c r="N54" s="110"/>
      <c r="O54" s="110"/>
      <c r="P54" s="110"/>
      <c r="Q54" s="110"/>
      <c r="R54" s="110"/>
      <c r="S54" s="110"/>
      <c r="T54" s="110"/>
      <c r="U54" s="110"/>
      <c r="V54" s="110"/>
      <c r="W54" s="110"/>
      <c r="X54" s="110"/>
    </row>
    <row r="55" spans="8:47" x14ac:dyDescent="0.25">
      <c r="H55" s="110"/>
      <c r="I55" s="110"/>
      <c r="J55" s="110"/>
      <c r="K55" s="110"/>
      <c r="L55" s="110"/>
      <c r="M55" s="110"/>
      <c r="N55" s="110"/>
      <c r="O55" s="110"/>
      <c r="P55" s="110"/>
      <c r="Q55" s="110"/>
      <c r="R55" s="110"/>
      <c r="S55" s="110"/>
      <c r="T55" s="110"/>
      <c r="U55" s="110"/>
      <c r="V55" s="110"/>
      <c r="W55" s="110"/>
      <c r="X55" s="110"/>
    </row>
  </sheetData>
  <mergeCells count="170">
    <mergeCell ref="AN37:AS37"/>
    <mergeCell ref="U35:Z35"/>
    <mergeCell ref="U36:Z36"/>
    <mergeCell ref="U37:Z37"/>
    <mergeCell ref="AA35:AF35"/>
    <mergeCell ref="AN30:AS30"/>
    <mergeCell ref="AG27:AM27"/>
    <mergeCell ref="AT31:AX31"/>
    <mergeCell ref="AT30:AX30"/>
    <mergeCell ref="AT22:AX23"/>
    <mergeCell ref="AT24:AX24"/>
    <mergeCell ref="H36:I36"/>
    <mergeCell ref="J36:M36"/>
    <mergeCell ref="B12:E12"/>
    <mergeCell ref="N22:Z22"/>
    <mergeCell ref="AA32:AF32"/>
    <mergeCell ref="AT34:AX34"/>
    <mergeCell ref="B13:E13"/>
    <mergeCell ref="AN27:AS27"/>
    <mergeCell ref="AA31:AF31"/>
    <mergeCell ref="U25:Z25"/>
    <mergeCell ref="N30:T30"/>
    <mergeCell ref="AN31:AS31"/>
    <mergeCell ref="AA26:AF26"/>
    <mergeCell ref="AG33:AM33"/>
    <mergeCell ref="B32:E32"/>
    <mergeCell ref="H34:I34"/>
    <mergeCell ref="H25:I25"/>
    <mergeCell ref="AA25:AF25"/>
    <mergeCell ref="AT33:AX33"/>
    <mergeCell ref="N26:T26"/>
    <mergeCell ref="B16:E16"/>
    <mergeCell ref="AN23:AS23"/>
    <mergeCell ref="B19:E19"/>
    <mergeCell ref="J31:M31"/>
    <mergeCell ref="U32:Z32"/>
    <mergeCell ref="AN25:AS25"/>
    <mergeCell ref="AG30:AM30"/>
    <mergeCell ref="B20:E20"/>
    <mergeCell ref="AA34:AF34"/>
    <mergeCell ref="N27:T27"/>
    <mergeCell ref="AG23:AM23"/>
    <mergeCell ref="U27:Z27"/>
    <mergeCell ref="J24:M24"/>
    <mergeCell ref="N28:T28"/>
    <mergeCell ref="AN29:AS29"/>
    <mergeCell ref="AA33:AF33"/>
    <mergeCell ref="H31:I31"/>
    <mergeCell ref="B30:E30"/>
    <mergeCell ref="B34:E34"/>
    <mergeCell ref="B28:E28"/>
    <mergeCell ref="J30:M30"/>
    <mergeCell ref="U29:Z29"/>
    <mergeCell ref="H22:I23"/>
    <mergeCell ref="U23:Z23"/>
    <mergeCell ref="AG32:AM32"/>
    <mergeCell ref="J33:M33"/>
    <mergeCell ref="AT25:AX25"/>
    <mergeCell ref="AG34:AM34"/>
    <mergeCell ref="AG25:AM25"/>
    <mergeCell ref="N32:T32"/>
    <mergeCell ref="AG31:AM31"/>
    <mergeCell ref="AT35:AX35"/>
    <mergeCell ref="H40:I40"/>
    <mergeCell ref="H37:I37"/>
    <mergeCell ref="AA36:AF36"/>
    <mergeCell ref="AN34:AS34"/>
    <mergeCell ref="N36:T36"/>
    <mergeCell ref="U40:Z40"/>
    <mergeCell ref="N40:T40"/>
    <mergeCell ref="H38:I38"/>
    <mergeCell ref="AT39:AX39"/>
    <mergeCell ref="AA38:AF38"/>
    <mergeCell ref="AT36:AX36"/>
    <mergeCell ref="AT27:AX27"/>
    <mergeCell ref="AN36:AS36"/>
    <mergeCell ref="AA27:AF27"/>
    <mergeCell ref="U28:Z28"/>
    <mergeCell ref="AT28:AX28"/>
    <mergeCell ref="AN28:AS28"/>
    <mergeCell ref="U38:Z38"/>
    <mergeCell ref="H41:AS41"/>
    <mergeCell ref="U33:Z33"/>
    <mergeCell ref="AG26:AM26"/>
    <mergeCell ref="AT32:AX32"/>
    <mergeCell ref="J38:M38"/>
    <mergeCell ref="AT29:AX29"/>
    <mergeCell ref="AN39:AS39"/>
    <mergeCell ref="AT26:AX26"/>
    <mergeCell ref="AT40:AX40"/>
    <mergeCell ref="J34:M34"/>
    <mergeCell ref="H28:I28"/>
    <mergeCell ref="J27:M27"/>
    <mergeCell ref="N33:T33"/>
    <mergeCell ref="AA29:AF29"/>
    <mergeCell ref="AA40:AF40"/>
    <mergeCell ref="AA37:AF37"/>
    <mergeCell ref="AT37:AX37"/>
    <mergeCell ref="U31:Z31"/>
    <mergeCell ref="AG39:AM39"/>
    <mergeCell ref="AN32:AS32"/>
    <mergeCell ref="AG29:AM29"/>
    <mergeCell ref="J28:M28"/>
    <mergeCell ref="AT41:AX41"/>
    <mergeCell ref="AG40:AM40"/>
    <mergeCell ref="G7:AR7"/>
    <mergeCell ref="B18:E18"/>
    <mergeCell ref="J25:M25"/>
    <mergeCell ref="AT38:AX38"/>
    <mergeCell ref="N24:T24"/>
    <mergeCell ref="Z44:AQ44"/>
    <mergeCell ref="N37:T37"/>
    <mergeCell ref="J40:M40"/>
    <mergeCell ref="AN38:AS38"/>
    <mergeCell ref="N29:T29"/>
    <mergeCell ref="AN40:AS40"/>
    <mergeCell ref="AG36:AM36"/>
    <mergeCell ref="J26:M26"/>
    <mergeCell ref="AA28:AF28"/>
    <mergeCell ref="J35:M35"/>
    <mergeCell ref="AN33:AS33"/>
    <mergeCell ref="H44:Y44"/>
    <mergeCell ref="AA39:AF39"/>
    <mergeCell ref="H30:I30"/>
    <mergeCell ref="AN26:AS26"/>
    <mergeCell ref="U30:Z30"/>
    <mergeCell ref="H26:I26"/>
    <mergeCell ref="AG35:AM35"/>
    <mergeCell ref="H39:I39"/>
    <mergeCell ref="B4:E4"/>
    <mergeCell ref="J39:M39"/>
    <mergeCell ref="N35:T35"/>
    <mergeCell ref="AA22:AS22"/>
    <mergeCell ref="J29:M29"/>
    <mergeCell ref="N25:T25"/>
    <mergeCell ref="J37:M37"/>
    <mergeCell ref="B8:E8"/>
    <mergeCell ref="AG28:AM28"/>
    <mergeCell ref="AN35:AS35"/>
    <mergeCell ref="AG37:AM37"/>
    <mergeCell ref="H29:I29"/>
    <mergeCell ref="N23:T23"/>
    <mergeCell ref="AN24:AS24"/>
    <mergeCell ref="B6:E6"/>
    <mergeCell ref="N34:T34"/>
    <mergeCell ref="B15:E15"/>
    <mergeCell ref="B14:E14"/>
    <mergeCell ref="B10:E10"/>
    <mergeCell ref="G9:Z11"/>
    <mergeCell ref="B17:E17"/>
    <mergeCell ref="H32:I32"/>
    <mergeCell ref="AA23:AF23"/>
    <mergeCell ref="N39:T39"/>
    <mergeCell ref="B36:E36"/>
    <mergeCell ref="U39:Z39"/>
    <mergeCell ref="AG38:AM38"/>
    <mergeCell ref="U26:Z26"/>
    <mergeCell ref="J22:M23"/>
    <mergeCell ref="J32:M32"/>
    <mergeCell ref="H27:I27"/>
    <mergeCell ref="U34:Z34"/>
    <mergeCell ref="H24:I24"/>
    <mergeCell ref="H33:I33"/>
    <mergeCell ref="AA30:AF30"/>
    <mergeCell ref="AG24:AM24"/>
    <mergeCell ref="U24:Z24"/>
    <mergeCell ref="AA24:AF24"/>
    <mergeCell ref="H35:I35"/>
    <mergeCell ref="N31:T31"/>
    <mergeCell ref="N38:T38"/>
  </mergeCells>
  <hyperlinks>
    <hyperlink ref="B4" location="PANDUAN!A1" display="PANDUAN" xr:uid="{00000000-0004-0000-5600-000000000000}"/>
    <hyperlink ref="B6" location="'EWS DIRECTORY'!A1" display="EWS DIRECTORY" xr:uid="{00000000-0004-0000-5600-000001000000}"/>
    <hyperlink ref="B8" location="'DATA PEMICU'!A1" display="DATA PEMICU" xr:uid="{00000000-0004-0000-5600-000002000000}"/>
    <hyperlink ref="B10" location="'DATA PENGUJI'!A1" display="DATA PENGUJI" xr:uid="{00000000-0004-0000-5600-000003000000}"/>
    <hyperlink ref="B12" location="'MAIN LEVEL'!A1" display="MAIN LEVEL" xr:uid="{00000000-0004-0000-5600-000004000000}"/>
  </hyperlinks>
  <pageMargins left="0.51181102362204722" right="0.15748031496062989" top="0.55118110236220474" bottom="0.55118110236220474" header="0.31496062992125978" footer="0.31496062992125978"/>
  <pageSetup paperSize="9" scale="60" orientation="landscape"/>
  <headerFooter>
    <oddFooter>&amp;Rhalaman &amp;P dari &amp;N</oddFooter>
  </headerFooter>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0-000000000000}">
  <sheetPr codeName="Sheet348">
    <tabColor theme="4" tint="-0.249977111117893"/>
  </sheetPr>
  <dimension ref="A1:AX200"/>
  <sheetViews>
    <sheetView topLeftCell="B28"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47" width="3.6640625" style="306" customWidth="1"/>
    <col min="48" max="48" width="14.44140625" style="306" customWidth="1"/>
    <col min="49" max="16384" width="14.44140625" style="306"/>
  </cols>
  <sheetData>
    <row r="1" spans="2:50" ht="14.25" customHeight="1" x14ac:dyDescent="0.25">
      <c r="G1" s="110"/>
      <c r="H1" s="110"/>
      <c r="I1" s="110"/>
      <c r="J1" s="110"/>
      <c r="K1" s="110"/>
      <c r="L1" s="110"/>
      <c r="M1" s="110"/>
      <c r="N1" s="110"/>
      <c r="O1" s="110"/>
      <c r="P1" s="110"/>
      <c r="Q1" s="110"/>
      <c r="R1" s="110"/>
      <c r="S1" s="110"/>
      <c r="T1" s="110"/>
      <c r="U1" s="110"/>
      <c r="V1" s="110"/>
      <c r="W1" s="110"/>
      <c r="X1" s="110"/>
      <c r="Y1" s="110"/>
    </row>
    <row r="2" spans="2:50" ht="14.25" customHeight="1" x14ac:dyDescent="0.25">
      <c r="G2" s="55" t="s">
        <v>1674</v>
      </c>
      <c r="H2" s="55"/>
      <c r="I2" s="55"/>
      <c r="J2" s="55"/>
      <c r="K2" s="55"/>
      <c r="L2" s="55"/>
      <c r="M2" s="55"/>
      <c r="N2" s="55"/>
      <c r="AT2" s="443"/>
      <c r="AU2" s="443"/>
      <c r="AV2" s="254"/>
      <c r="AW2" s="254"/>
      <c r="AX2" s="254"/>
    </row>
    <row r="3" spans="2:50" ht="14.25" customHeight="1" x14ac:dyDescent="0.25">
      <c r="B3" s="111"/>
      <c r="C3" s="111"/>
      <c r="D3" s="111"/>
      <c r="E3" s="111"/>
      <c r="G3" s="55"/>
      <c r="H3" s="55"/>
      <c r="I3" s="55"/>
      <c r="J3" s="55"/>
      <c r="K3" s="55"/>
      <c r="L3" s="55"/>
      <c r="M3" s="55"/>
      <c r="N3" s="55"/>
      <c r="AT3" s="443"/>
      <c r="AU3" s="443"/>
      <c r="AV3" s="254"/>
      <c r="AW3" s="254"/>
      <c r="AX3" s="254"/>
    </row>
    <row r="4" spans="2:50" ht="14.25" customHeight="1" x14ac:dyDescent="0.25">
      <c r="B4" s="762" t="s">
        <v>79</v>
      </c>
      <c r="C4" s="761"/>
      <c r="D4" s="761"/>
      <c r="E4" s="761"/>
      <c r="G4" s="55"/>
      <c r="H4" s="55"/>
      <c r="I4" s="55"/>
      <c r="J4" s="55"/>
      <c r="K4" s="55"/>
      <c r="L4" s="55"/>
      <c r="M4" s="55"/>
      <c r="N4" s="55"/>
      <c r="AT4" s="443"/>
      <c r="AU4" s="443"/>
      <c r="AV4" s="254"/>
      <c r="AW4" s="254"/>
      <c r="AX4" s="254"/>
    </row>
    <row r="5" spans="2:50" ht="14.25" customHeight="1" x14ac:dyDescent="0.25">
      <c r="B5" s="111"/>
      <c r="C5" s="111"/>
      <c r="D5" s="111"/>
      <c r="E5" s="111"/>
      <c r="G5" s="55"/>
      <c r="H5" s="55"/>
      <c r="I5" s="55"/>
      <c r="J5" s="55"/>
      <c r="K5" s="55"/>
      <c r="L5" s="55"/>
      <c r="M5" s="55"/>
      <c r="N5" s="55"/>
      <c r="AT5" s="443"/>
      <c r="AU5" s="443"/>
      <c r="AV5" s="254"/>
      <c r="AW5" s="254"/>
      <c r="AX5" s="254"/>
    </row>
    <row r="6" spans="2:50" ht="14.25" customHeight="1" x14ac:dyDescent="0.25">
      <c r="B6" s="762" t="s">
        <v>87</v>
      </c>
      <c r="C6" s="761"/>
      <c r="D6" s="761"/>
      <c r="E6" s="761"/>
      <c r="G6" s="55"/>
      <c r="H6" s="55"/>
      <c r="I6" s="55"/>
      <c r="J6" s="55"/>
      <c r="K6" s="55"/>
      <c r="L6" s="55"/>
      <c r="M6" s="55"/>
      <c r="N6" s="55"/>
      <c r="AT6" s="443"/>
      <c r="AU6" s="443"/>
      <c r="AV6" s="254"/>
      <c r="AW6" s="254"/>
      <c r="AX6" s="254"/>
    </row>
    <row r="7" spans="2:50" ht="15" customHeight="1" x14ac:dyDescent="0.25">
      <c r="B7" s="111"/>
      <c r="C7" s="111"/>
      <c r="D7" s="111"/>
      <c r="E7" s="111"/>
      <c r="G7" s="996" t="s">
        <v>1774</v>
      </c>
      <c r="H7" s="1111"/>
      <c r="I7" s="1111"/>
      <c r="J7" s="1111"/>
      <c r="K7" s="1111"/>
      <c r="L7" s="1111"/>
      <c r="M7" s="1111"/>
      <c r="N7" s="1111"/>
      <c r="O7" s="1111"/>
      <c r="P7" s="1111"/>
      <c r="Q7" s="1111"/>
      <c r="R7" s="1111"/>
      <c r="S7" s="1111"/>
      <c r="T7" s="1111"/>
      <c r="U7" s="1111"/>
      <c r="V7" s="1111"/>
      <c r="W7" s="1111"/>
      <c r="X7" s="1111"/>
      <c r="Y7" s="1111"/>
      <c r="Z7" s="1111"/>
      <c r="AA7" s="1111"/>
      <c r="AB7" s="1111"/>
      <c r="AC7" s="1111"/>
      <c r="AD7" s="1111"/>
      <c r="AE7" s="1111"/>
      <c r="AF7" s="1111"/>
      <c r="AG7" s="1111"/>
      <c r="AH7" s="1111"/>
      <c r="AI7" s="1111"/>
      <c r="AJ7" s="1111"/>
      <c r="AK7" s="1111"/>
      <c r="AL7" s="1111"/>
      <c r="AM7" s="1111"/>
      <c r="AN7" s="1111"/>
      <c r="AO7" s="1111"/>
      <c r="AP7" s="1111"/>
      <c r="AQ7" s="1111"/>
      <c r="AR7" s="1111"/>
      <c r="AS7" s="58"/>
      <c r="AT7" s="443"/>
      <c r="AU7" s="443"/>
      <c r="AV7" s="254"/>
      <c r="AW7" s="254"/>
      <c r="AX7" s="254"/>
    </row>
    <row r="8" spans="2:50" ht="14.25" customHeight="1" x14ac:dyDescent="0.25">
      <c r="B8" s="762" t="s">
        <v>94</v>
      </c>
      <c r="C8" s="761"/>
      <c r="D8" s="761"/>
      <c r="E8" s="761"/>
      <c r="G8" s="55"/>
      <c r="H8" s="55"/>
      <c r="I8" s="55"/>
      <c r="J8" s="55"/>
      <c r="K8" s="55"/>
      <c r="L8" s="55"/>
      <c r="M8" s="55"/>
      <c r="N8" s="55"/>
      <c r="AT8" s="443"/>
      <c r="AU8" s="443"/>
      <c r="AV8" s="254"/>
      <c r="AW8" s="254"/>
      <c r="AX8" s="254"/>
    </row>
    <row r="9" spans="2:50" ht="14.25" customHeight="1" x14ac:dyDescent="0.25">
      <c r="B9" s="111"/>
      <c r="C9" s="111"/>
      <c r="D9" s="111"/>
      <c r="E9" s="111"/>
      <c r="G9" s="999" t="str">
        <f>"Rincian "&amp;'C-3'!G9&amp;" "&amp;'C-3-1'!M24</f>
        <v>Rincian Biaya Lainnya Berdasarkan Analisis Kewajaran dan Kelaziman Usaha</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c r="AU9" s="443"/>
      <c r="AV9" s="254"/>
      <c r="AW9" s="254"/>
      <c r="AX9" s="254"/>
    </row>
    <row r="10" spans="2:50" ht="14.25" customHeight="1" x14ac:dyDescent="0.25">
      <c r="B10" s="762" t="s">
        <v>101</v>
      </c>
      <c r="C10" s="761"/>
      <c r="D10" s="761"/>
      <c r="E10" s="761"/>
      <c r="G10" s="1001"/>
      <c r="H10" s="1111"/>
      <c r="I10" s="1111"/>
      <c r="J10" s="1111"/>
      <c r="K10" s="1111"/>
      <c r="L10" s="1111"/>
      <c r="M10" s="1111"/>
      <c r="N10" s="1111"/>
      <c r="O10" s="1111"/>
      <c r="P10" s="1111"/>
      <c r="Q10" s="1111"/>
      <c r="R10" s="1111"/>
      <c r="S10" s="1111"/>
      <c r="T10" s="1111"/>
      <c r="U10" s="1111"/>
      <c r="V10" s="1111"/>
      <c r="W10" s="1111"/>
      <c r="X10" s="1111"/>
      <c r="Y10" s="1111"/>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c r="AU10" s="443"/>
      <c r="AV10" s="254"/>
      <c r="AW10" s="254"/>
      <c r="AX10" s="254"/>
    </row>
    <row r="11" spans="2:50"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c r="AU11" s="443"/>
      <c r="AV11" s="254"/>
      <c r="AW11" s="254"/>
      <c r="AX11" s="254"/>
    </row>
    <row r="12" spans="2:50" ht="14.25" customHeight="1" x14ac:dyDescent="0.25">
      <c r="B12" s="762" t="s">
        <v>106</v>
      </c>
      <c r="C12" s="761"/>
      <c r="D12" s="761"/>
      <c r="E12" s="761"/>
      <c r="G12" s="254"/>
      <c r="H12" s="254"/>
      <c r="I12" s="254"/>
      <c r="J12" s="254"/>
      <c r="K12" s="254"/>
      <c r="L12" s="254"/>
      <c r="M12" s="254"/>
      <c r="N12" s="254"/>
      <c r="AT12" s="443"/>
      <c r="AU12" s="443"/>
      <c r="AV12" s="254"/>
      <c r="AW12" s="254"/>
      <c r="AX12" s="254"/>
    </row>
    <row r="13" spans="2:50" ht="14.25" customHeight="1" x14ac:dyDescent="0.25">
      <c r="B13" s="962" t="str">
        <f>HYPERLINK("#'"&amp;'EWS DIRECTORY'!$J$82&amp;"'!A1",'EWS DIRECTORY'!$J$82)</f>
        <v>C-3</v>
      </c>
      <c r="C13" s="761"/>
      <c r="D13" s="761"/>
      <c r="E13" s="761"/>
      <c r="G13" s="55" t="s">
        <v>1680</v>
      </c>
      <c r="H13" s="55"/>
      <c r="I13" s="254"/>
      <c r="J13" s="254"/>
      <c r="K13" s="254"/>
      <c r="L13" s="254"/>
      <c r="M13" s="254"/>
      <c r="N13" s="254"/>
      <c r="AT13" s="443"/>
      <c r="AU13" s="443"/>
      <c r="AV13" s="254"/>
      <c r="AW13" s="254"/>
      <c r="AX13" s="254"/>
    </row>
    <row r="14" spans="2:50" ht="14.25" customHeight="1" x14ac:dyDescent="0.25">
      <c r="B14" s="931" t="str">
        <f>HYPERLINK("#'"&amp;'EWS DIRECTORY'!$J$83&amp;"'!A1",'EWS DIRECTORY'!$J$83)</f>
        <v>C-3-1</v>
      </c>
      <c r="C14" s="761"/>
      <c r="D14" s="761"/>
      <c r="E14" s="761"/>
      <c r="G14" s="55" t="s">
        <v>1891</v>
      </c>
      <c r="H14" s="55"/>
      <c r="I14" s="254"/>
      <c r="J14" s="254"/>
      <c r="K14" s="254"/>
      <c r="L14" s="254"/>
      <c r="M14" s="254"/>
      <c r="N14" s="254"/>
      <c r="AT14" s="443"/>
      <c r="AU14" s="443"/>
      <c r="AV14" s="254"/>
      <c r="AW14" s="254"/>
      <c r="AX14" s="254"/>
    </row>
    <row r="15" spans="2:50" ht="14.25" customHeight="1" x14ac:dyDescent="0.25">
      <c r="B15" s="929" t="str">
        <f>HYPERLINK("#'"&amp;'EWS DIRECTORY'!$J$84&amp;"'!A1",'EWS DIRECTORY'!$J$84)</f>
        <v>C-3-1-1</v>
      </c>
      <c r="C15" s="761"/>
      <c r="D15" s="761"/>
      <c r="E15" s="761"/>
      <c r="G15" s="55" t="s">
        <v>1892</v>
      </c>
      <c r="H15" s="55"/>
      <c r="I15" s="254"/>
      <c r="J15" s="254"/>
      <c r="K15" s="254"/>
      <c r="L15" s="254"/>
      <c r="M15" s="254"/>
      <c r="N15" s="254"/>
      <c r="AT15" s="443"/>
      <c r="AU15" s="443"/>
      <c r="AV15" s="254"/>
      <c r="AW15" s="254"/>
      <c r="AX15" s="254"/>
    </row>
    <row r="16" spans="2:50" ht="14.25" customHeight="1" x14ac:dyDescent="0.25">
      <c r="B16" s="929" t="str">
        <f>HYPERLINK("#'"&amp;'EWS DIRECTORY'!$J$85&amp;"'!A1",'EWS DIRECTORY'!$J$85)</f>
        <v>C-3-1-2</v>
      </c>
      <c r="C16" s="761"/>
      <c r="D16" s="761"/>
      <c r="E16" s="761"/>
      <c r="G16" s="55" t="s">
        <v>1893</v>
      </c>
      <c r="H16" s="55"/>
      <c r="I16" s="254"/>
      <c r="J16" s="254"/>
      <c r="K16" s="254"/>
      <c r="L16" s="254"/>
      <c r="M16" s="254"/>
      <c r="N16" s="254"/>
      <c r="AT16" s="443"/>
      <c r="AU16" s="443"/>
      <c r="AV16" s="254"/>
      <c r="AW16" s="254"/>
      <c r="AX16" s="254"/>
    </row>
    <row r="17" spans="2:50" ht="14.25" customHeight="1" x14ac:dyDescent="0.25">
      <c r="B17" s="929" t="str">
        <f>HYPERLINK("#'"&amp;'EWS DIRECTORY'!$J$86&amp;"'!A1",'EWS DIRECTORY'!$J$86)</f>
        <v>C-3-1-3</v>
      </c>
      <c r="C17" s="761"/>
      <c r="D17" s="761"/>
      <c r="E17" s="761"/>
      <c r="G17" s="55" t="s">
        <v>1681</v>
      </c>
      <c r="H17" s="55"/>
      <c r="I17" s="55"/>
      <c r="J17" s="254"/>
      <c r="K17" s="254"/>
      <c r="L17" s="254"/>
      <c r="M17" s="254"/>
      <c r="N17" s="254"/>
      <c r="AT17" s="443"/>
      <c r="AU17" s="443"/>
      <c r="AV17" s="254"/>
      <c r="AW17" s="254"/>
      <c r="AX17" s="254"/>
    </row>
    <row r="18" spans="2:50" ht="14.25" customHeight="1" x14ac:dyDescent="0.25">
      <c r="B18" s="927" t="str">
        <f>HYPERLINK("#'"&amp;'EWS DIRECTORY'!$J$87&amp;"'!A1",'EWS DIRECTORY'!$J$87)</f>
        <v>C-3-1-4</v>
      </c>
      <c r="C18" s="761"/>
      <c r="D18" s="761"/>
      <c r="E18" s="761"/>
      <c r="G18" s="55" t="s">
        <v>1744</v>
      </c>
      <c r="H18" s="55"/>
      <c r="I18" s="55" t="s">
        <v>1744</v>
      </c>
      <c r="J18" s="254"/>
      <c r="K18" s="254"/>
      <c r="L18" s="254"/>
      <c r="M18" s="254"/>
      <c r="N18" s="254"/>
      <c r="AT18" s="443"/>
      <c r="AU18" s="443"/>
      <c r="AV18" s="254"/>
      <c r="AW18" s="254"/>
      <c r="AX18" s="254"/>
    </row>
    <row r="19" spans="2:50" ht="14.25" customHeight="1" x14ac:dyDescent="0.25">
      <c r="B19" s="929" t="str">
        <f>HYPERLINK("#'"&amp;'EWS DIRECTORY'!$J$88&amp;"'!A1",'EWS DIRECTORY'!$J$88)</f>
        <v>C-3-1-5</v>
      </c>
      <c r="C19" s="761"/>
      <c r="D19" s="761"/>
      <c r="E19" s="761"/>
      <c r="AT19" s="443"/>
      <c r="AU19" s="443"/>
      <c r="AV19" s="254"/>
      <c r="AW19" s="254"/>
      <c r="AX19" s="254"/>
    </row>
    <row r="20" spans="2:50" ht="14.25" customHeight="1" x14ac:dyDescent="0.25">
      <c r="B20" s="929" t="str">
        <f>HYPERLINK("#'"&amp;'EWS DIRECTORY'!$J$89&amp;"'!A1",'EWS DIRECTORY'!$J$89)</f>
        <v>C-3-1-6</v>
      </c>
      <c r="C20" s="761"/>
      <c r="D20" s="761"/>
      <c r="E20" s="761"/>
      <c r="G20" s="55" t="s">
        <v>1851</v>
      </c>
      <c r="AT20" s="443"/>
      <c r="AU20" s="443"/>
      <c r="AV20" s="271"/>
      <c r="AW20" s="271"/>
      <c r="AX20" s="271"/>
    </row>
    <row r="21" spans="2:50" ht="14.25" customHeight="1" x14ac:dyDescent="0.25">
      <c r="G21" s="55"/>
      <c r="AT21" s="443"/>
      <c r="AU21" s="443"/>
      <c r="AV21" s="254"/>
      <c r="AW21" s="254"/>
      <c r="AX21" s="254"/>
    </row>
    <row r="22" spans="2:50" ht="13.8" x14ac:dyDescent="0.25">
      <c r="G22" s="55"/>
      <c r="H22" s="1082" t="s">
        <v>1445</v>
      </c>
      <c r="I22" s="765"/>
      <c r="J22" s="1109" t="s">
        <v>1894</v>
      </c>
      <c r="K22" s="764"/>
      <c r="L22" s="764"/>
      <c r="M22" s="764"/>
      <c r="N22" s="764"/>
      <c r="O22" s="764"/>
      <c r="P22" s="764"/>
      <c r="Q22" s="764"/>
      <c r="R22" s="764"/>
      <c r="S22" s="764"/>
      <c r="T22" s="764"/>
      <c r="U22" s="764"/>
      <c r="V22" s="764"/>
      <c r="W22" s="764"/>
      <c r="X22" s="765"/>
      <c r="Y22" s="1082" t="s">
        <v>1767</v>
      </c>
      <c r="Z22" s="765"/>
      <c r="AA22" s="1082" t="s">
        <v>1895</v>
      </c>
      <c r="AB22" s="764"/>
      <c r="AC22" s="764"/>
      <c r="AD22" s="764"/>
      <c r="AE22" s="764"/>
      <c r="AF22" s="764"/>
      <c r="AG22" s="764"/>
      <c r="AH22" s="764"/>
      <c r="AI22" s="764"/>
      <c r="AJ22" s="764"/>
      <c r="AK22" s="764"/>
      <c r="AL22" s="764"/>
      <c r="AM22" s="764"/>
      <c r="AN22" s="764"/>
      <c r="AO22" s="764"/>
      <c r="AP22" s="764"/>
      <c r="AQ22" s="764"/>
      <c r="AR22" s="764"/>
      <c r="AS22" s="764"/>
      <c r="AT22" s="765"/>
    </row>
    <row r="23" spans="2:50" ht="15" customHeight="1" x14ac:dyDescent="0.25">
      <c r="G23" s="55"/>
      <c r="H23" s="1104">
        <v>1</v>
      </c>
      <c r="I23" s="765"/>
      <c r="J23" s="1105" t="s">
        <v>1896</v>
      </c>
      <c r="K23" s="764"/>
      <c r="L23" s="764"/>
      <c r="M23" s="764"/>
      <c r="N23" s="764"/>
      <c r="O23" s="764"/>
      <c r="P23" s="764"/>
      <c r="Q23" s="764"/>
      <c r="R23" s="764"/>
      <c r="S23" s="764"/>
      <c r="T23" s="764"/>
      <c r="U23" s="764"/>
      <c r="V23" s="764"/>
      <c r="W23" s="764"/>
      <c r="X23" s="765"/>
      <c r="Y23" s="1009"/>
      <c r="Z23" s="765"/>
      <c r="AA23" s="1009"/>
      <c r="AB23" s="764"/>
      <c r="AC23" s="764"/>
      <c r="AD23" s="764"/>
      <c r="AE23" s="764"/>
      <c r="AF23" s="764"/>
      <c r="AG23" s="764"/>
      <c r="AH23" s="764"/>
      <c r="AI23" s="764"/>
      <c r="AJ23" s="764"/>
      <c r="AK23" s="764"/>
      <c r="AL23" s="764"/>
      <c r="AM23" s="764"/>
      <c r="AN23" s="764"/>
      <c r="AO23" s="764"/>
      <c r="AP23" s="764"/>
      <c r="AQ23" s="764"/>
      <c r="AR23" s="764"/>
      <c r="AS23" s="764"/>
      <c r="AT23" s="765"/>
    </row>
    <row r="24" spans="2:50" ht="15" customHeight="1" x14ac:dyDescent="0.25">
      <c r="H24" s="1104">
        <v>2</v>
      </c>
      <c r="I24" s="765"/>
      <c r="J24" s="1105" t="s">
        <v>1897</v>
      </c>
      <c r="K24" s="764"/>
      <c r="L24" s="764"/>
      <c r="M24" s="764"/>
      <c r="N24" s="764"/>
      <c r="O24" s="764"/>
      <c r="P24" s="764"/>
      <c r="Q24" s="764"/>
      <c r="R24" s="764"/>
      <c r="S24" s="764"/>
      <c r="T24" s="764"/>
      <c r="U24" s="764"/>
      <c r="V24" s="764"/>
      <c r="W24" s="764"/>
      <c r="X24" s="765"/>
      <c r="Y24" s="1009"/>
      <c r="Z24" s="765"/>
      <c r="AA24" s="1009"/>
      <c r="AB24" s="764"/>
      <c r="AC24" s="764"/>
      <c r="AD24" s="764"/>
      <c r="AE24" s="764"/>
      <c r="AF24" s="764"/>
      <c r="AG24" s="764"/>
      <c r="AH24" s="764"/>
      <c r="AI24" s="764"/>
      <c r="AJ24" s="764"/>
      <c r="AK24" s="764"/>
      <c r="AL24" s="764"/>
      <c r="AM24" s="764"/>
      <c r="AN24" s="764"/>
      <c r="AO24" s="764"/>
      <c r="AP24" s="764"/>
      <c r="AQ24" s="764"/>
      <c r="AR24" s="764"/>
      <c r="AS24" s="764"/>
      <c r="AT24" s="765"/>
    </row>
    <row r="25" spans="2:50" ht="15" customHeight="1" x14ac:dyDescent="0.25">
      <c r="H25" s="1104">
        <v>3</v>
      </c>
      <c r="I25" s="765"/>
      <c r="J25" s="1105" t="s">
        <v>1898</v>
      </c>
      <c r="K25" s="764"/>
      <c r="L25" s="764"/>
      <c r="M25" s="764"/>
      <c r="N25" s="764"/>
      <c r="O25" s="764"/>
      <c r="P25" s="764"/>
      <c r="Q25" s="764"/>
      <c r="R25" s="764"/>
      <c r="S25" s="764"/>
      <c r="T25" s="764"/>
      <c r="U25" s="764"/>
      <c r="V25" s="764"/>
      <c r="W25" s="764"/>
      <c r="X25" s="765"/>
      <c r="Y25" s="1009"/>
      <c r="Z25" s="765"/>
      <c r="AA25" s="1009"/>
      <c r="AB25" s="764"/>
      <c r="AC25" s="764"/>
      <c r="AD25" s="764"/>
      <c r="AE25" s="764"/>
      <c r="AF25" s="764"/>
      <c r="AG25" s="764"/>
      <c r="AH25" s="764"/>
      <c r="AI25" s="764"/>
      <c r="AJ25" s="764"/>
      <c r="AK25" s="764"/>
      <c r="AL25" s="764"/>
      <c r="AM25" s="764"/>
      <c r="AN25" s="764"/>
      <c r="AO25" s="764"/>
      <c r="AP25" s="764"/>
      <c r="AQ25" s="764"/>
      <c r="AR25" s="764"/>
      <c r="AS25" s="764"/>
      <c r="AT25" s="765"/>
    </row>
    <row r="26" spans="2:50" ht="15" customHeight="1" x14ac:dyDescent="0.25">
      <c r="H26" s="1104">
        <v>4</v>
      </c>
      <c r="I26" s="765"/>
      <c r="J26" s="1105" t="s">
        <v>1899</v>
      </c>
      <c r="K26" s="764"/>
      <c r="L26" s="764"/>
      <c r="M26" s="764"/>
      <c r="N26" s="764"/>
      <c r="O26" s="764"/>
      <c r="P26" s="764"/>
      <c r="Q26" s="764"/>
      <c r="R26" s="764"/>
      <c r="S26" s="764"/>
      <c r="T26" s="764"/>
      <c r="U26" s="764"/>
      <c r="V26" s="764"/>
      <c r="W26" s="764"/>
      <c r="X26" s="765"/>
      <c r="Y26" s="1009"/>
      <c r="Z26" s="765"/>
      <c r="AA26" s="1009"/>
      <c r="AB26" s="764"/>
      <c r="AC26" s="764"/>
      <c r="AD26" s="764"/>
      <c r="AE26" s="764"/>
      <c r="AF26" s="764"/>
      <c r="AG26" s="764"/>
      <c r="AH26" s="764"/>
      <c r="AI26" s="764"/>
      <c r="AJ26" s="764"/>
      <c r="AK26" s="764"/>
      <c r="AL26" s="764"/>
      <c r="AM26" s="764"/>
      <c r="AN26" s="764"/>
      <c r="AO26" s="764"/>
      <c r="AP26" s="764"/>
      <c r="AQ26" s="764"/>
      <c r="AR26" s="764"/>
      <c r="AS26" s="764"/>
      <c r="AT26" s="765"/>
    </row>
    <row r="27" spans="2:50" ht="15" customHeight="1" x14ac:dyDescent="0.25">
      <c r="H27" s="1104">
        <v>5</v>
      </c>
      <c r="I27" s="765"/>
      <c r="J27" s="1105" t="s">
        <v>1900</v>
      </c>
      <c r="K27" s="764"/>
      <c r="L27" s="764"/>
      <c r="M27" s="764"/>
      <c r="N27" s="764"/>
      <c r="O27" s="764"/>
      <c r="P27" s="764"/>
      <c r="Q27" s="764"/>
      <c r="R27" s="764"/>
      <c r="S27" s="764"/>
      <c r="T27" s="764"/>
      <c r="U27" s="764"/>
      <c r="V27" s="764"/>
      <c r="W27" s="764"/>
      <c r="X27" s="765"/>
      <c r="Y27" s="1009"/>
      <c r="Z27" s="765"/>
      <c r="AA27" s="1009"/>
      <c r="AB27" s="764"/>
      <c r="AC27" s="764"/>
      <c r="AD27" s="764"/>
      <c r="AE27" s="764"/>
      <c r="AF27" s="764"/>
      <c r="AG27" s="764"/>
      <c r="AH27" s="764"/>
      <c r="AI27" s="764"/>
      <c r="AJ27" s="764"/>
      <c r="AK27" s="764"/>
      <c r="AL27" s="764"/>
      <c r="AM27" s="764"/>
      <c r="AN27" s="764"/>
      <c r="AO27" s="764"/>
      <c r="AP27" s="764"/>
      <c r="AQ27" s="764"/>
      <c r="AR27" s="764"/>
      <c r="AS27" s="764"/>
      <c r="AT27" s="765"/>
    </row>
    <row r="28" spans="2:50" ht="15" customHeight="1" x14ac:dyDescent="0.25">
      <c r="B28" s="760"/>
      <c r="C28" s="761"/>
      <c r="D28" s="761"/>
      <c r="E28" s="761"/>
      <c r="H28" s="1104">
        <v>6</v>
      </c>
      <c r="I28" s="765"/>
      <c r="J28" s="1105" t="s">
        <v>1901</v>
      </c>
      <c r="K28" s="764"/>
      <c r="L28" s="764"/>
      <c r="M28" s="764"/>
      <c r="N28" s="764"/>
      <c r="O28" s="764"/>
      <c r="P28" s="764"/>
      <c r="Q28" s="764"/>
      <c r="R28" s="764"/>
      <c r="S28" s="764"/>
      <c r="T28" s="764"/>
      <c r="U28" s="764"/>
      <c r="V28" s="764"/>
      <c r="W28" s="764"/>
      <c r="X28" s="765"/>
      <c r="Y28" s="1009"/>
      <c r="Z28" s="765"/>
      <c r="AA28" s="1009"/>
      <c r="AB28" s="764"/>
      <c r="AC28" s="764"/>
      <c r="AD28" s="764"/>
      <c r="AE28" s="764"/>
      <c r="AF28" s="764"/>
      <c r="AG28" s="764"/>
      <c r="AH28" s="764"/>
      <c r="AI28" s="764"/>
      <c r="AJ28" s="764"/>
      <c r="AK28" s="764"/>
      <c r="AL28" s="764"/>
      <c r="AM28" s="764"/>
      <c r="AN28" s="764"/>
      <c r="AO28" s="764"/>
      <c r="AP28" s="764"/>
      <c r="AQ28" s="764"/>
      <c r="AR28" s="764"/>
      <c r="AS28" s="764"/>
      <c r="AT28" s="765"/>
    </row>
    <row r="29" spans="2:50" ht="15" customHeight="1" x14ac:dyDescent="0.25">
      <c r="H29" s="1104">
        <v>7</v>
      </c>
      <c r="I29" s="765"/>
      <c r="J29" s="1105" t="s">
        <v>1902</v>
      </c>
      <c r="K29" s="764"/>
      <c r="L29" s="764"/>
      <c r="M29" s="764"/>
      <c r="N29" s="764"/>
      <c r="O29" s="764"/>
      <c r="P29" s="764"/>
      <c r="Q29" s="764"/>
      <c r="R29" s="764"/>
      <c r="S29" s="764"/>
      <c r="T29" s="764"/>
      <c r="U29" s="764"/>
      <c r="V29" s="764"/>
      <c r="W29" s="764"/>
      <c r="X29" s="765"/>
      <c r="Y29" s="1009"/>
      <c r="Z29" s="765"/>
      <c r="AA29" s="1009"/>
      <c r="AB29" s="764"/>
      <c r="AC29" s="764"/>
      <c r="AD29" s="764"/>
      <c r="AE29" s="764"/>
      <c r="AF29" s="764"/>
      <c r="AG29" s="764"/>
      <c r="AH29" s="764"/>
      <c r="AI29" s="764"/>
      <c r="AJ29" s="764"/>
      <c r="AK29" s="764"/>
      <c r="AL29" s="764"/>
      <c r="AM29" s="764"/>
      <c r="AN29" s="764"/>
      <c r="AO29" s="764"/>
      <c r="AP29" s="764"/>
      <c r="AQ29" s="764"/>
      <c r="AR29" s="764"/>
      <c r="AS29" s="764"/>
      <c r="AT29" s="765"/>
    </row>
    <row r="30" spans="2:50" ht="15" customHeight="1" x14ac:dyDescent="0.25">
      <c r="B30" s="760"/>
      <c r="C30" s="761"/>
      <c r="D30" s="761"/>
      <c r="E30" s="761"/>
      <c r="H30" s="1104">
        <v>8</v>
      </c>
      <c r="I30" s="765"/>
      <c r="J30" s="1105" t="s">
        <v>1903</v>
      </c>
      <c r="K30" s="764"/>
      <c r="L30" s="764"/>
      <c r="M30" s="764"/>
      <c r="N30" s="764"/>
      <c r="O30" s="764"/>
      <c r="P30" s="764"/>
      <c r="Q30" s="764"/>
      <c r="R30" s="764"/>
      <c r="S30" s="764"/>
      <c r="T30" s="764"/>
      <c r="U30" s="764"/>
      <c r="V30" s="764"/>
      <c r="W30" s="764"/>
      <c r="X30" s="765"/>
      <c r="Y30" s="1009"/>
      <c r="Z30" s="765"/>
      <c r="AA30" s="1009"/>
      <c r="AB30" s="764"/>
      <c r="AC30" s="764"/>
      <c r="AD30" s="764"/>
      <c r="AE30" s="764"/>
      <c r="AF30" s="764"/>
      <c r="AG30" s="764"/>
      <c r="AH30" s="764"/>
      <c r="AI30" s="764"/>
      <c r="AJ30" s="764"/>
      <c r="AK30" s="764"/>
      <c r="AL30" s="764"/>
      <c r="AM30" s="764"/>
      <c r="AN30" s="764"/>
      <c r="AO30" s="764"/>
      <c r="AP30" s="764"/>
      <c r="AQ30" s="764"/>
      <c r="AR30" s="764"/>
      <c r="AS30" s="764"/>
      <c r="AT30" s="765"/>
    </row>
    <row r="31" spans="2:50" ht="15" customHeight="1" x14ac:dyDescent="0.25">
      <c r="H31" s="1104">
        <v>9</v>
      </c>
      <c r="I31" s="765"/>
      <c r="J31" s="1105" t="s">
        <v>1904</v>
      </c>
      <c r="K31" s="764"/>
      <c r="L31" s="764"/>
      <c r="M31" s="764"/>
      <c r="N31" s="764"/>
      <c r="O31" s="764"/>
      <c r="P31" s="764"/>
      <c r="Q31" s="764"/>
      <c r="R31" s="764"/>
      <c r="S31" s="764"/>
      <c r="T31" s="764"/>
      <c r="U31" s="764"/>
      <c r="V31" s="764"/>
      <c r="W31" s="764"/>
      <c r="X31" s="765"/>
      <c r="Y31" s="1009"/>
      <c r="Z31" s="765"/>
      <c r="AA31" s="1009"/>
      <c r="AB31" s="764"/>
      <c r="AC31" s="764"/>
      <c r="AD31" s="764"/>
      <c r="AE31" s="764"/>
      <c r="AF31" s="764"/>
      <c r="AG31" s="764"/>
      <c r="AH31" s="764"/>
      <c r="AI31" s="764"/>
      <c r="AJ31" s="764"/>
      <c r="AK31" s="764"/>
      <c r="AL31" s="764"/>
      <c r="AM31" s="764"/>
      <c r="AN31" s="764"/>
      <c r="AO31" s="764"/>
      <c r="AP31" s="764"/>
      <c r="AQ31" s="764"/>
      <c r="AR31" s="764"/>
      <c r="AS31" s="764"/>
      <c r="AT31" s="765"/>
    </row>
    <row r="32" spans="2:50" ht="15" customHeight="1" x14ac:dyDescent="0.25">
      <c r="B32" s="760"/>
      <c r="C32" s="761"/>
      <c r="D32" s="761"/>
      <c r="E32" s="761"/>
      <c r="H32" s="1104">
        <v>10</v>
      </c>
      <c r="I32" s="765"/>
      <c r="J32" s="1105" t="s">
        <v>1905</v>
      </c>
      <c r="K32" s="764"/>
      <c r="L32" s="764"/>
      <c r="M32" s="764"/>
      <c r="N32" s="764"/>
      <c r="O32" s="764"/>
      <c r="P32" s="764"/>
      <c r="Q32" s="764"/>
      <c r="R32" s="764"/>
      <c r="S32" s="764"/>
      <c r="T32" s="764"/>
      <c r="U32" s="764"/>
      <c r="V32" s="764"/>
      <c r="W32" s="764"/>
      <c r="X32" s="765"/>
      <c r="Y32" s="1009"/>
      <c r="Z32" s="765"/>
      <c r="AA32" s="1009"/>
      <c r="AB32" s="764"/>
      <c r="AC32" s="764"/>
      <c r="AD32" s="764"/>
      <c r="AE32" s="764"/>
      <c r="AF32" s="764"/>
      <c r="AG32" s="764"/>
      <c r="AH32" s="764"/>
      <c r="AI32" s="764"/>
      <c r="AJ32" s="764"/>
      <c r="AK32" s="764"/>
      <c r="AL32" s="764"/>
      <c r="AM32" s="764"/>
      <c r="AN32" s="764"/>
      <c r="AO32" s="764"/>
      <c r="AP32" s="764"/>
      <c r="AQ32" s="764"/>
      <c r="AR32" s="764"/>
      <c r="AS32" s="764"/>
      <c r="AT32" s="765"/>
      <c r="AU32" s="254"/>
      <c r="AV32" s="254"/>
      <c r="AW32" s="254"/>
      <c r="AX32" s="254"/>
    </row>
    <row r="33" spans="2:50" ht="15" customHeight="1" x14ac:dyDescent="0.25">
      <c r="H33" s="1104">
        <v>11</v>
      </c>
      <c r="I33" s="765"/>
      <c r="J33" s="1105" t="s">
        <v>1906</v>
      </c>
      <c r="K33" s="764"/>
      <c r="L33" s="764"/>
      <c r="M33" s="764"/>
      <c r="N33" s="764"/>
      <c r="O33" s="764"/>
      <c r="P33" s="764"/>
      <c r="Q33" s="764"/>
      <c r="R33" s="764"/>
      <c r="S33" s="764"/>
      <c r="T33" s="764"/>
      <c r="U33" s="764"/>
      <c r="V33" s="764"/>
      <c r="W33" s="764"/>
      <c r="X33" s="765"/>
      <c r="Y33" s="1009"/>
      <c r="Z33" s="765"/>
      <c r="AA33" s="1009"/>
      <c r="AB33" s="764"/>
      <c r="AC33" s="764"/>
      <c r="AD33" s="764"/>
      <c r="AE33" s="764"/>
      <c r="AF33" s="764"/>
      <c r="AG33" s="764"/>
      <c r="AH33" s="764"/>
      <c r="AI33" s="764"/>
      <c r="AJ33" s="764"/>
      <c r="AK33" s="764"/>
      <c r="AL33" s="764"/>
      <c r="AM33" s="764"/>
      <c r="AN33" s="764"/>
      <c r="AO33" s="764"/>
      <c r="AP33" s="764"/>
      <c r="AQ33" s="764"/>
      <c r="AR33" s="764"/>
      <c r="AS33" s="764"/>
      <c r="AT33" s="765"/>
      <c r="AU33" s="254"/>
      <c r="AV33" s="254"/>
      <c r="AW33" s="254"/>
      <c r="AX33" s="254"/>
    </row>
    <row r="34" spans="2:50" ht="15" customHeight="1" x14ac:dyDescent="0.25">
      <c r="B34" s="760"/>
      <c r="C34" s="761"/>
      <c r="D34" s="761"/>
      <c r="E34" s="761"/>
      <c r="H34" s="1104">
        <v>12</v>
      </c>
      <c r="I34" s="765"/>
      <c r="J34" s="1105" t="s">
        <v>1907</v>
      </c>
      <c r="K34" s="764"/>
      <c r="L34" s="764"/>
      <c r="M34" s="764"/>
      <c r="N34" s="764"/>
      <c r="O34" s="764"/>
      <c r="P34" s="764"/>
      <c r="Q34" s="764"/>
      <c r="R34" s="764"/>
      <c r="S34" s="764"/>
      <c r="T34" s="764"/>
      <c r="U34" s="764"/>
      <c r="V34" s="764"/>
      <c r="W34" s="764"/>
      <c r="X34" s="765"/>
      <c r="Y34" s="1009"/>
      <c r="Z34" s="765"/>
      <c r="AA34" s="1009"/>
      <c r="AB34" s="764"/>
      <c r="AC34" s="764"/>
      <c r="AD34" s="764"/>
      <c r="AE34" s="764"/>
      <c r="AF34" s="764"/>
      <c r="AG34" s="764"/>
      <c r="AH34" s="764"/>
      <c r="AI34" s="764"/>
      <c r="AJ34" s="764"/>
      <c r="AK34" s="764"/>
      <c r="AL34" s="764"/>
      <c r="AM34" s="764"/>
      <c r="AN34" s="764"/>
      <c r="AO34" s="764"/>
      <c r="AP34" s="764"/>
      <c r="AQ34" s="764"/>
      <c r="AR34" s="764"/>
      <c r="AS34" s="764"/>
      <c r="AT34" s="765"/>
      <c r="AU34" s="254"/>
      <c r="AV34" s="254"/>
      <c r="AW34" s="254"/>
      <c r="AX34" s="254"/>
    </row>
    <row r="35" spans="2:50" ht="15" customHeight="1" x14ac:dyDescent="0.25">
      <c r="H35" s="1104">
        <v>13</v>
      </c>
      <c r="I35" s="765"/>
      <c r="J35" s="1105" t="s">
        <v>1908</v>
      </c>
      <c r="K35" s="764"/>
      <c r="L35" s="764"/>
      <c r="M35" s="764"/>
      <c r="N35" s="764"/>
      <c r="O35" s="764"/>
      <c r="P35" s="764"/>
      <c r="Q35" s="764"/>
      <c r="R35" s="764"/>
      <c r="S35" s="764"/>
      <c r="T35" s="764"/>
      <c r="U35" s="764"/>
      <c r="V35" s="764"/>
      <c r="W35" s="764"/>
      <c r="X35" s="765"/>
      <c r="Y35" s="1009"/>
      <c r="Z35" s="765"/>
      <c r="AA35" s="1009"/>
      <c r="AB35" s="764"/>
      <c r="AC35" s="764"/>
      <c r="AD35" s="764"/>
      <c r="AE35" s="764"/>
      <c r="AF35" s="764"/>
      <c r="AG35" s="764"/>
      <c r="AH35" s="764"/>
      <c r="AI35" s="764"/>
      <c r="AJ35" s="764"/>
      <c r="AK35" s="764"/>
      <c r="AL35" s="764"/>
      <c r="AM35" s="764"/>
      <c r="AN35" s="764"/>
      <c r="AO35" s="764"/>
      <c r="AP35" s="764"/>
      <c r="AQ35" s="764"/>
      <c r="AR35" s="764"/>
      <c r="AS35" s="764"/>
      <c r="AT35" s="765"/>
      <c r="AU35" s="254"/>
      <c r="AV35" s="254"/>
      <c r="AW35" s="254"/>
      <c r="AX35" s="254"/>
    </row>
    <row r="36" spans="2:50" ht="15" customHeight="1" x14ac:dyDescent="0.25">
      <c r="B36" s="760"/>
      <c r="C36" s="761"/>
      <c r="D36" s="761"/>
      <c r="E36" s="761"/>
      <c r="H36" s="204"/>
      <c r="I36" s="204"/>
      <c r="AS36" s="443"/>
      <c r="AT36" s="443"/>
      <c r="AU36" s="254"/>
      <c r="AV36" s="254"/>
      <c r="AW36" s="254"/>
      <c r="AX36" s="254"/>
    </row>
    <row r="37" spans="2:50" ht="15" customHeight="1" x14ac:dyDescent="0.25">
      <c r="H37" s="1082" t="s">
        <v>1445</v>
      </c>
      <c r="I37" s="765"/>
      <c r="J37" s="1109" t="s">
        <v>1780</v>
      </c>
      <c r="K37" s="764"/>
      <c r="L37" s="764"/>
      <c r="M37" s="764"/>
      <c r="N37" s="764"/>
      <c r="O37" s="764"/>
      <c r="P37" s="764"/>
      <c r="Q37" s="764"/>
      <c r="R37" s="764"/>
      <c r="S37" s="764"/>
      <c r="T37" s="764"/>
      <c r="U37" s="764"/>
      <c r="V37" s="764"/>
      <c r="W37" s="764"/>
      <c r="X37" s="765"/>
      <c r="Y37" s="1082" t="s">
        <v>1767</v>
      </c>
      <c r="Z37" s="765"/>
      <c r="AA37" s="1110" t="s">
        <v>1909</v>
      </c>
      <c r="AB37" s="764"/>
      <c r="AC37" s="764"/>
      <c r="AD37" s="764"/>
      <c r="AE37" s="764"/>
      <c r="AF37" s="764"/>
      <c r="AG37" s="764"/>
      <c r="AH37" s="764"/>
      <c r="AI37" s="764"/>
      <c r="AJ37" s="765"/>
      <c r="AK37" s="1110" t="s">
        <v>1910</v>
      </c>
      <c r="AL37" s="764"/>
      <c r="AM37" s="764"/>
      <c r="AN37" s="764"/>
      <c r="AO37" s="764"/>
      <c r="AP37" s="764"/>
      <c r="AQ37" s="764"/>
      <c r="AR37" s="764"/>
      <c r="AS37" s="764"/>
      <c r="AT37" s="765"/>
      <c r="AU37" s="254"/>
      <c r="AV37" s="254"/>
      <c r="AW37" s="254"/>
      <c r="AX37" s="254"/>
    </row>
    <row r="38" spans="2:50" ht="15" customHeight="1" x14ac:dyDescent="0.25">
      <c r="H38" s="1104">
        <v>1</v>
      </c>
      <c r="I38" s="765"/>
      <c r="J38" s="1105" t="s">
        <v>1911</v>
      </c>
      <c r="K38" s="764"/>
      <c r="L38" s="764"/>
      <c r="M38" s="764"/>
      <c r="N38" s="764"/>
      <c r="O38" s="764"/>
      <c r="P38" s="764"/>
      <c r="Q38" s="764"/>
      <c r="R38" s="764"/>
      <c r="S38" s="764"/>
      <c r="T38" s="764"/>
      <c r="U38" s="764"/>
      <c r="V38" s="764"/>
      <c r="W38" s="764"/>
      <c r="X38" s="765"/>
      <c r="Y38" s="1009"/>
      <c r="Z38" s="765"/>
      <c r="AA38" s="1106">
        <f>AA53</f>
        <v>0</v>
      </c>
      <c r="AB38" s="764"/>
      <c r="AC38" s="764"/>
      <c r="AD38" s="764"/>
      <c r="AE38" s="764"/>
      <c r="AF38" s="764"/>
      <c r="AG38" s="764"/>
      <c r="AH38" s="764"/>
      <c r="AI38" s="764"/>
      <c r="AJ38" s="765"/>
      <c r="AK38" s="1106">
        <f>AK53</f>
        <v>0</v>
      </c>
      <c r="AL38" s="764"/>
      <c r="AM38" s="764"/>
      <c r="AN38" s="764"/>
      <c r="AO38" s="764"/>
      <c r="AP38" s="764"/>
      <c r="AQ38" s="764"/>
      <c r="AR38" s="764"/>
      <c r="AS38" s="764"/>
      <c r="AT38" s="765"/>
      <c r="AU38" s="254"/>
      <c r="AV38" s="254"/>
      <c r="AW38" s="254"/>
      <c r="AX38" s="254"/>
    </row>
    <row r="39" spans="2:50" ht="15" customHeight="1" x14ac:dyDescent="0.25">
      <c r="H39" s="1104">
        <v>2</v>
      </c>
      <c r="I39" s="765"/>
      <c r="J39" s="1105" t="s">
        <v>1912</v>
      </c>
      <c r="K39" s="764"/>
      <c r="L39" s="764"/>
      <c r="M39" s="764"/>
      <c r="N39" s="764"/>
      <c r="O39" s="764"/>
      <c r="P39" s="764"/>
      <c r="Q39" s="764"/>
      <c r="R39" s="764"/>
      <c r="S39" s="764"/>
      <c r="T39" s="764"/>
      <c r="U39" s="764"/>
      <c r="V39" s="764"/>
      <c r="W39" s="764"/>
      <c r="X39" s="765"/>
      <c r="Y39" s="1009"/>
      <c r="Z39" s="765"/>
      <c r="AA39" s="1114"/>
      <c r="AB39" s="764"/>
      <c r="AC39" s="764"/>
      <c r="AD39" s="764"/>
      <c r="AE39" s="764"/>
      <c r="AF39" s="764"/>
      <c r="AG39" s="764"/>
      <c r="AH39" s="764"/>
      <c r="AI39" s="764"/>
      <c r="AJ39" s="796"/>
      <c r="AK39" s="1108"/>
      <c r="AL39" s="764"/>
      <c r="AM39" s="764"/>
      <c r="AN39" s="764"/>
      <c r="AO39" s="764"/>
      <c r="AP39" s="764"/>
      <c r="AQ39" s="764"/>
      <c r="AR39" s="764"/>
      <c r="AS39" s="764"/>
      <c r="AT39" s="796"/>
      <c r="AU39" s="254"/>
      <c r="AV39" s="254"/>
      <c r="AW39" s="254"/>
      <c r="AX39" s="254"/>
    </row>
    <row r="40" spans="2:50" ht="15" customHeight="1" x14ac:dyDescent="0.25">
      <c r="H40" s="1104">
        <v>3</v>
      </c>
      <c r="I40" s="765"/>
      <c r="J40" s="1105" t="s">
        <v>1913</v>
      </c>
      <c r="K40" s="764"/>
      <c r="L40" s="764"/>
      <c r="M40" s="764"/>
      <c r="N40" s="764"/>
      <c r="O40" s="764"/>
      <c r="P40" s="764"/>
      <c r="Q40" s="764"/>
      <c r="R40" s="764"/>
      <c r="S40" s="764"/>
      <c r="T40" s="764"/>
      <c r="U40" s="764"/>
      <c r="V40" s="764"/>
      <c r="W40" s="764"/>
      <c r="X40" s="765"/>
      <c r="Y40" s="1009"/>
      <c r="Z40" s="765"/>
      <c r="AA40" s="1106">
        <f>SUM(AA38:AT39)</f>
        <v>0</v>
      </c>
      <c r="AB40" s="764"/>
      <c r="AC40" s="764"/>
      <c r="AD40" s="764"/>
      <c r="AE40" s="764"/>
      <c r="AF40" s="764"/>
      <c r="AG40" s="764"/>
      <c r="AH40" s="764"/>
      <c r="AI40" s="764"/>
      <c r="AJ40" s="765"/>
      <c r="AK40" s="1106">
        <f>SUM(AK38:BD39)</f>
        <v>0</v>
      </c>
      <c r="AL40" s="764"/>
      <c r="AM40" s="764"/>
      <c r="AN40" s="764"/>
      <c r="AO40" s="764"/>
      <c r="AP40" s="764"/>
      <c r="AQ40" s="764"/>
      <c r="AR40" s="764"/>
      <c r="AS40" s="764"/>
      <c r="AT40" s="765"/>
      <c r="AU40" s="254"/>
      <c r="AV40" s="254"/>
      <c r="AW40" s="254"/>
      <c r="AX40" s="254"/>
    </row>
    <row r="41" spans="2:50" ht="15" customHeight="1" x14ac:dyDescent="0.25">
      <c r="H41" s="204"/>
      <c r="I41" s="204"/>
      <c r="AS41" s="226"/>
      <c r="AT41" s="226"/>
      <c r="AU41" s="254"/>
      <c r="AV41" s="254"/>
      <c r="AW41" s="254"/>
      <c r="AX41" s="254"/>
    </row>
    <row r="42" spans="2:50" ht="15" customHeight="1" x14ac:dyDescent="0.25">
      <c r="H42" s="87" t="s">
        <v>1914</v>
      </c>
      <c r="I42" s="204"/>
      <c r="AS42" s="226"/>
      <c r="AT42" s="226"/>
      <c r="AU42" s="254"/>
      <c r="AV42" s="254"/>
      <c r="AW42" s="254"/>
      <c r="AX42" s="254"/>
    </row>
    <row r="43" spans="2:50" ht="15" customHeight="1" x14ac:dyDescent="0.25">
      <c r="H43" s="1082" t="s">
        <v>1445</v>
      </c>
      <c r="I43" s="765"/>
      <c r="J43" s="1109" t="s">
        <v>1780</v>
      </c>
      <c r="K43" s="764"/>
      <c r="L43" s="764"/>
      <c r="M43" s="764"/>
      <c r="N43" s="764"/>
      <c r="O43" s="764"/>
      <c r="P43" s="764"/>
      <c r="Q43" s="764"/>
      <c r="R43" s="764"/>
      <c r="S43" s="764"/>
      <c r="T43" s="764"/>
      <c r="U43" s="764"/>
      <c r="V43" s="764"/>
      <c r="W43" s="764"/>
      <c r="X43" s="765"/>
      <c r="Y43" s="1082" t="s">
        <v>1767</v>
      </c>
      <c r="Z43" s="765"/>
      <c r="AA43" s="1110" t="s">
        <v>1909</v>
      </c>
      <c r="AB43" s="764"/>
      <c r="AC43" s="764"/>
      <c r="AD43" s="764"/>
      <c r="AE43" s="764"/>
      <c r="AF43" s="764"/>
      <c r="AG43" s="764"/>
      <c r="AH43" s="764"/>
      <c r="AI43" s="764"/>
      <c r="AJ43" s="765"/>
      <c r="AK43" s="1110" t="s">
        <v>1910</v>
      </c>
      <c r="AL43" s="764"/>
      <c r="AM43" s="764"/>
      <c r="AN43" s="764"/>
      <c r="AO43" s="764"/>
      <c r="AP43" s="764"/>
      <c r="AQ43" s="764"/>
      <c r="AR43" s="764"/>
      <c r="AS43" s="764"/>
      <c r="AT43" s="765"/>
      <c r="AU43" s="254"/>
      <c r="AV43" s="254"/>
      <c r="AW43" s="254"/>
      <c r="AX43" s="254"/>
    </row>
    <row r="44" spans="2:50" ht="15" customHeight="1" x14ac:dyDescent="0.25">
      <c r="H44" s="1104">
        <v>1</v>
      </c>
      <c r="I44" s="765"/>
      <c r="J44" s="1105"/>
      <c r="K44" s="764"/>
      <c r="L44" s="764"/>
      <c r="M44" s="764"/>
      <c r="N44" s="764"/>
      <c r="O44" s="764"/>
      <c r="P44" s="764"/>
      <c r="Q44" s="764"/>
      <c r="R44" s="764"/>
      <c r="S44" s="764"/>
      <c r="T44" s="764"/>
      <c r="U44" s="764"/>
      <c r="V44" s="764"/>
      <c r="W44" s="764"/>
      <c r="X44" s="765"/>
      <c r="Y44" s="1009"/>
      <c r="Z44" s="765"/>
      <c r="AA44" s="1106"/>
      <c r="AB44" s="764"/>
      <c r="AC44" s="764"/>
      <c r="AD44" s="764"/>
      <c r="AE44" s="764"/>
      <c r="AF44" s="764"/>
      <c r="AG44" s="764"/>
      <c r="AH44" s="764"/>
      <c r="AI44" s="764"/>
      <c r="AJ44" s="765"/>
      <c r="AK44" s="1106"/>
      <c r="AL44" s="764"/>
      <c r="AM44" s="764"/>
      <c r="AN44" s="764"/>
      <c r="AO44" s="764"/>
      <c r="AP44" s="764"/>
      <c r="AQ44" s="764"/>
      <c r="AR44" s="764"/>
      <c r="AS44" s="764"/>
      <c r="AT44" s="765"/>
      <c r="AU44" s="254"/>
      <c r="AV44" s="254"/>
      <c r="AW44" s="254"/>
      <c r="AX44" s="254"/>
    </row>
    <row r="45" spans="2:50" ht="15" customHeight="1" x14ac:dyDescent="0.25">
      <c r="H45" s="1104">
        <v>2</v>
      </c>
      <c r="I45" s="765"/>
      <c r="J45" s="1105"/>
      <c r="K45" s="764"/>
      <c r="L45" s="764"/>
      <c r="M45" s="764"/>
      <c r="N45" s="764"/>
      <c r="O45" s="764"/>
      <c r="P45" s="764"/>
      <c r="Q45" s="764"/>
      <c r="R45" s="764"/>
      <c r="S45" s="764"/>
      <c r="T45" s="764"/>
      <c r="U45" s="764"/>
      <c r="V45" s="764"/>
      <c r="W45" s="764"/>
      <c r="X45" s="765"/>
      <c r="Y45" s="1009"/>
      <c r="Z45" s="765"/>
      <c r="AA45" s="1106"/>
      <c r="AB45" s="764"/>
      <c r="AC45" s="764"/>
      <c r="AD45" s="764"/>
      <c r="AE45" s="764"/>
      <c r="AF45" s="764"/>
      <c r="AG45" s="764"/>
      <c r="AH45" s="764"/>
      <c r="AI45" s="764"/>
      <c r="AJ45" s="765"/>
      <c r="AK45" s="1106"/>
      <c r="AL45" s="764"/>
      <c r="AM45" s="764"/>
      <c r="AN45" s="764"/>
      <c r="AO45" s="764"/>
      <c r="AP45" s="764"/>
      <c r="AQ45" s="764"/>
      <c r="AR45" s="764"/>
      <c r="AS45" s="764"/>
      <c r="AT45" s="765"/>
      <c r="AU45" s="254"/>
      <c r="AV45" s="254"/>
      <c r="AW45" s="254"/>
      <c r="AX45" s="254"/>
    </row>
    <row r="46" spans="2:50" ht="15" customHeight="1" x14ac:dyDescent="0.25">
      <c r="H46" s="1104">
        <v>3</v>
      </c>
      <c r="I46" s="765"/>
      <c r="J46" s="1105"/>
      <c r="K46" s="764"/>
      <c r="L46" s="764"/>
      <c r="M46" s="764"/>
      <c r="N46" s="764"/>
      <c r="O46" s="764"/>
      <c r="P46" s="764"/>
      <c r="Q46" s="764"/>
      <c r="R46" s="764"/>
      <c r="S46" s="764"/>
      <c r="T46" s="764"/>
      <c r="U46" s="764"/>
      <c r="V46" s="764"/>
      <c r="W46" s="764"/>
      <c r="X46" s="765"/>
      <c r="Y46" s="1009"/>
      <c r="Z46" s="765"/>
      <c r="AA46" s="1106"/>
      <c r="AB46" s="764"/>
      <c r="AC46" s="764"/>
      <c r="AD46" s="764"/>
      <c r="AE46" s="764"/>
      <c r="AF46" s="764"/>
      <c r="AG46" s="764"/>
      <c r="AH46" s="764"/>
      <c r="AI46" s="764"/>
      <c r="AJ46" s="765"/>
      <c r="AK46" s="1106"/>
      <c r="AL46" s="764"/>
      <c r="AM46" s="764"/>
      <c r="AN46" s="764"/>
      <c r="AO46" s="764"/>
      <c r="AP46" s="764"/>
      <c r="AQ46" s="764"/>
      <c r="AR46" s="764"/>
      <c r="AS46" s="764"/>
      <c r="AT46" s="765"/>
      <c r="AU46" s="254"/>
      <c r="AV46" s="254"/>
      <c r="AW46" s="254"/>
      <c r="AX46" s="254"/>
    </row>
    <row r="47" spans="2:50" ht="15" customHeight="1" x14ac:dyDescent="0.25">
      <c r="H47" s="1104">
        <v>4</v>
      </c>
      <c r="I47" s="765"/>
      <c r="J47" s="1105"/>
      <c r="K47" s="764"/>
      <c r="L47" s="764"/>
      <c r="M47" s="764"/>
      <c r="N47" s="764"/>
      <c r="O47" s="764"/>
      <c r="P47" s="764"/>
      <c r="Q47" s="764"/>
      <c r="R47" s="764"/>
      <c r="S47" s="764"/>
      <c r="T47" s="764"/>
      <c r="U47" s="764"/>
      <c r="V47" s="764"/>
      <c r="W47" s="764"/>
      <c r="X47" s="765"/>
      <c r="Y47" s="1009"/>
      <c r="Z47" s="765"/>
      <c r="AA47" s="1106"/>
      <c r="AB47" s="764"/>
      <c r="AC47" s="764"/>
      <c r="AD47" s="764"/>
      <c r="AE47" s="764"/>
      <c r="AF47" s="764"/>
      <c r="AG47" s="764"/>
      <c r="AH47" s="764"/>
      <c r="AI47" s="764"/>
      <c r="AJ47" s="765"/>
      <c r="AK47" s="1106"/>
      <c r="AL47" s="764"/>
      <c r="AM47" s="764"/>
      <c r="AN47" s="764"/>
      <c r="AO47" s="764"/>
      <c r="AP47" s="764"/>
      <c r="AQ47" s="764"/>
      <c r="AR47" s="764"/>
      <c r="AS47" s="764"/>
      <c r="AT47" s="765"/>
      <c r="AU47" s="254"/>
      <c r="AV47" s="254"/>
      <c r="AW47" s="254"/>
      <c r="AX47" s="254"/>
    </row>
    <row r="48" spans="2:50" ht="15" customHeight="1" x14ac:dyDescent="0.25">
      <c r="H48" s="1104">
        <v>5</v>
      </c>
      <c r="I48" s="765"/>
      <c r="J48" s="1105"/>
      <c r="K48" s="764"/>
      <c r="L48" s="764"/>
      <c r="M48" s="764"/>
      <c r="N48" s="764"/>
      <c r="O48" s="764"/>
      <c r="P48" s="764"/>
      <c r="Q48" s="764"/>
      <c r="R48" s="764"/>
      <c r="S48" s="764"/>
      <c r="T48" s="764"/>
      <c r="U48" s="764"/>
      <c r="V48" s="764"/>
      <c r="W48" s="764"/>
      <c r="X48" s="765"/>
      <c r="Y48" s="1009"/>
      <c r="Z48" s="765"/>
      <c r="AA48" s="1106"/>
      <c r="AB48" s="764"/>
      <c r="AC48" s="764"/>
      <c r="AD48" s="764"/>
      <c r="AE48" s="764"/>
      <c r="AF48" s="764"/>
      <c r="AG48" s="764"/>
      <c r="AH48" s="764"/>
      <c r="AI48" s="764"/>
      <c r="AJ48" s="765"/>
      <c r="AK48" s="1106"/>
      <c r="AL48" s="764"/>
      <c r="AM48" s="764"/>
      <c r="AN48" s="764"/>
      <c r="AO48" s="764"/>
      <c r="AP48" s="764"/>
      <c r="AQ48" s="764"/>
      <c r="AR48" s="764"/>
      <c r="AS48" s="764"/>
      <c r="AT48" s="765"/>
      <c r="AU48" s="254"/>
      <c r="AV48" s="254"/>
      <c r="AW48" s="254"/>
      <c r="AX48" s="254"/>
    </row>
    <row r="49" spans="8:50" ht="15" customHeight="1" x14ac:dyDescent="0.25">
      <c r="H49" s="1104">
        <v>6</v>
      </c>
      <c r="I49" s="765"/>
      <c r="J49" s="1105"/>
      <c r="K49" s="764"/>
      <c r="L49" s="764"/>
      <c r="M49" s="764"/>
      <c r="N49" s="764"/>
      <c r="O49" s="764"/>
      <c r="P49" s="764"/>
      <c r="Q49" s="764"/>
      <c r="R49" s="764"/>
      <c r="S49" s="764"/>
      <c r="T49" s="764"/>
      <c r="U49" s="764"/>
      <c r="V49" s="764"/>
      <c r="W49" s="764"/>
      <c r="X49" s="765"/>
      <c r="Y49" s="1009"/>
      <c r="Z49" s="765"/>
      <c r="AA49" s="1106"/>
      <c r="AB49" s="764"/>
      <c r="AC49" s="764"/>
      <c r="AD49" s="764"/>
      <c r="AE49" s="764"/>
      <c r="AF49" s="764"/>
      <c r="AG49" s="764"/>
      <c r="AH49" s="764"/>
      <c r="AI49" s="764"/>
      <c r="AJ49" s="765"/>
      <c r="AK49" s="1106"/>
      <c r="AL49" s="764"/>
      <c r="AM49" s="764"/>
      <c r="AN49" s="764"/>
      <c r="AO49" s="764"/>
      <c r="AP49" s="764"/>
      <c r="AQ49" s="764"/>
      <c r="AR49" s="764"/>
      <c r="AS49" s="764"/>
      <c r="AT49" s="765"/>
      <c r="AU49" s="254"/>
      <c r="AV49" s="254"/>
      <c r="AW49" s="254"/>
      <c r="AX49" s="254"/>
    </row>
    <row r="50" spans="8:50" ht="15" customHeight="1" x14ac:dyDescent="0.25">
      <c r="H50" s="1104">
        <v>7</v>
      </c>
      <c r="I50" s="765"/>
      <c r="J50" s="1105"/>
      <c r="K50" s="764"/>
      <c r="L50" s="764"/>
      <c r="M50" s="764"/>
      <c r="N50" s="764"/>
      <c r="O50" s="764"/>
      <c r="P50" s="764"/>
      <c r="Q50" s="764"/>
      <c r="R50" s="764"/>
      <c r="S50" s="764"/>
      <c r="T50" s="764"/>
      <c r="U50" s="764"/>
      <c r="V50" s="764"/>
      <c r="W50" s="764"/>
      <c r="X50" s="765"/>
      <c r="Y50" s="1009"/>
      <c r="Z50" s="765"/>
      <c r="AA50" s="1106"/>
      <c r="AB50" s="764"/>
      <c r="AC50" s="764"/>
      <c r="AD50" s="764"/>
      <c r="AE50" s="764"/>
      <c r="AF50" s="764"/>
      <c r="AG50" s="764"/>
      <c r="AH50" s="764"/>
      <c r="AI50" s="764"/>
      <c r="AJ50" s="765"/>
      <c r="AK50" s="1106"/>
      <c r="AL50" s="764"/>
      <c r="AM50" s="764"/>
      <c r="AN50" s="764"/>
      <c r="AO50" s="764"/>
      <c r="AP50" s="764"/>
      <c r="AQ50" s="764"/>
      <c r="AR50" s="764"/>
      <c r="AS50" s="764"/>
      <c r="AT50" s="765"/>
      <c r="AU50" s="254"/>
      <c r="AV50" s="254"/>
      <c r="AW50" s="254"/>
      <c r="AX50" s="254"/>
    </row>
    <row r="51" spans="8:50" ht="15" customHeight="1" x14ac:dyDescent="0.25">
      <c r="H51" s="1104">
        <v>8</v>
      </c>
      <c r="I51" s="765"/>
      <c r="J51" s="1105"/>
      <c r="K51" s="764"/>
      <c r="L51" s="764"/>
      <c r="M51" s="764"/>
      <c r="N51" s="764"/>
      <c r="O51" s="764"/>
      <c r="P51" s="764"/>
      <c r="Q51" s="764"/>
      <c r="R51" s="764"/>
      <c r="S51" s="764"/>
      <c r="T51" s="764"/>
      <c r="U51" s="764"/>
      <c r="V51" s="764"/>
      <c r="W51" s="764"/>
      <c r="X51" s="765"/>
      <c r="Y51" s="1009"/>
      <c r="Z51" s="765"/>
      <c r="AA51" s="1106"/>
      <c r="AB51" s="764"/>
      <c r="AC51" s="764"/>
      <c r="AD51" s="764"/>
      <c r="AE51" s="764"/>
      <c r="AF51" s="764"/>
      <c r="AG51" s="764"/>
      <c r="AH51" s="764"/>
      <c r="AI51" s="764"/>
      <c r="AJ51" s="765"/>
      <c r="AK51" s="1106"/>
      <c r="AL51" s="764"/>
      <c r="AM51" s="764"/>
      <c r="AN51" s="764"/>
      <c r="AO51" s="764"/>
      <c r="AP51" s="764"/>
      <c r="AQ51" s="764"/>
      <c r="AR51" s="764"/>
      <c r="AS51" s="764"/>
      <c r="AT51" s="765"/>
      <c r="AU51" s="254"/>
      <c r="AV51" s="254"/>
      <c r="AW51" s="254"/>
      <c r="AX51" s="254"/>
    </row>
    <row r="52" spans="8:50" ht="15" customHeight="1" x14ac:dyDescent="0.25">
      <c r="H52" s="1115"/>
      <c r="I52" s="765"/>
      <c r="J52" s="1107"/>
      <c r="K52" s="764"/>
      <c r="L52" s="764"/>
      <c r="M52" s="764"/>
      <c r="N52" s="764"/>
      <c r="O52" s="764"/>
      <c r="P52" s="764"/>
      <c r="Q52" s="764"/>
      <c r="R52" s="764"/>
      <c r="S52" s="764"/>
      <c r="T52" s="764"/>
      <c r="U52" s="764"/>
      <c r="V52" s="764"/>
      <c r="W52" s="764"/>
      <c r="X52" s="765"/>
      <c r="Y52" s="1113"/>
      <c r="Z52" s="765"/>
      <c r="AA52" s="1110"/>
      <c r="AB52" s="764"/>
      <c r="AC52" s="764"/>
      <c r="AD52" s="764"/>
      <c r="AE52" s="764"/>
      <c r="AF52" s="764"/>
      <c r="AG52" s="764"/>
      <c r="AH52" s="764"/>
      <c r="AI52" s="764"/>
      <c r="AJ52" s="765"/>
      <c r="AK52" s="1110"/>
      <c r="AL52" s="764"/>
      <c r="AM52" s="764"/>
      <c r="AN52" s="764"/>
      <c r="AO52" s="764"/>
      <c r="AP52" s="764"/>
      <c r="AQ52" s="764"/>
      <c r="AR52" s="764"/>
      <c r="AS52" s="764"/>
      <c r="AT52" s="765"/>
      <c r="AU52" s="254"/>
      <c r="AV52" s="254"/>
      <c r="AW52" s="254"/>
      <c r="AX52" s="254"/>
    </row>
    <row r="53" spans="8:50" ht="15" customHeight="1" x14ac:dyDescent="0.25">
      <c r="H53" s="1112" t="s">
        <v>1832</v>
      </c>
      <c r="I53" s="764"/>
      <c r="J53" s="764"/>
      <c r="K53" s="764"/>
      <c r="L53" s="764"/>
      <c r="M53" s="764"/>
      <c r="N53" s="764"/>
      <c r="O53" s="764"/>
      <c r="P53" s="764"/>
      <c r="Q53" s="764"/>
      <c r="R53" s="764"/>
      <c r="S53" s="764"/>
      <c r="T53" s="764"/>
      <c r="U53" s="764"/>
      <c r="V53" s="764"/>
      <c r="W53" s="764"/>
      <c r="X53" s="764"/>
      <c r="Y53" s="764"/>
      <c r="Z53" s="765"/>
      <c r="AA53" s="1106">
        <f>SUM(AA44:AT52)</f>
        <v>0</v>
      </c>
      <c r="AB53" s="764"/>
      <c r="AC53" s="764"/>
      <c r="AD53" s="764"/>
      <c r="AE53" s="764"/>
      <c r="AF53" s="764"/>
      <c r="AG53" s="764"/>
      <c r="AH53" s="764"/>
      <c r="AI53" s="764"/>
      <c r="AJ53" s="765"/>
      <c r="AK53" s="1106">
        <f>SUM(AK44:BD52)</f>
        <v>0</v>
      </c>
      <c r="AL53" s="764"/>
      <c r="AM53" s="764"/>
      <c r="AN53" s="764"/>
      <c r="AO53" s="764"/>
      <c r="AP53" s="764"/>
      <c r="AQ53" s="764"/>
      <c r="AR53" s="764"/>
      <c r="AS53" s="764"/>
      <c r="AT53" s="765"/>
      <c r="AU53" s="254"/>
      <c r="AV53" s="254"/>
      <c r="AW53" s="254"/>
      <c r="AX53" s="254"/>
    </row>
    <row r="54" spans="8:50" ht="14.25" customHeight="1" x14ac:dyDescent="0.25">
      <c r="AS54" s="443"/>
      <c r="AT54" s="443"/>
      <c r="AU54" s="254"/>
      <c r="AV54" s="254"/>
      <c r="AW54" s="254"/>
      <c r="AX54" s="254"/>
    </row>
    <row r="55" spans="8:50" ht="14.25" customHeight="1" x14ac:dyDescent="0.25">
      <c r="AS55" s="443"/>
      <c r="AT55" s="443"/>
      <c r="AU55" s="254"/>
      <c r="AV55" s="254"/>
      <c r="AW55" s="254"/>
      <c r="AX55" s="254"/>
    </row>
    <row r="56" spans="8:50" ht="14.25" customHeight="1" x14ac:dyDescent="0.25">
      <c r="AS56" s="443"/>
      <c r="AT56" s="443"/>
      <c r="AU56" s="254"/>
      <c r="AV56" s="254"/>
      <c r="AW56" s="254"/>
      <c r="AX56" s="254"/>
    </row>
    <row r="57" spans="8:50" ht="14.25" customHeight="1" x14ac:dyDescent="0.25">
      <c r="H57" s="976" t="s">
        <v>1795</v>
      </c>
      <c r="I57" s="824"/>
      <c r="J57" s="824"/>
      <c r="K57" s="824"/>
      <c r="L57" s="824"/>
      <c r="M57" s="824"/>
      <c r="N57" s="824"/>
      <c r="O57" s="824"/>
      <c r="P57" s="824"/>
      <c r="Q57" s="824"/>
      <c r="R57" s="824"/>
      <c r="S57" s="824"/>
      <c r="T57" s="824"/>
      <c r="U57" s="824"/>
      <c r="V57" s="824"/>
      <c r="W57" s="824"/>
      <c r="X57" s="824"/>
      <c r="Y57" s="825"/>
      <c r="Z57" s="976" t="s">
        <v>1796</v>
      </c>
      <c r="AA57" s="824"/>
      <c r="AB57" s="824"/>
      <c r="AC57" s="824"/>
      <c r="AD57" s="824"/>
      <c r="AE57" s="824"/>
      <c r="AF57" s="824"/>
      <c r="AG57" s="824"/>
      <c r="AH57" s="824"/>
      <c r="AI57" s="824"/>
      <c r="AJ57" s="824"/>
      <c r="AK57" s="824"/>
      <c r="AL57" s="824"/>
      <c r="AM57" s="824"/>
      <c r="AN57" s="824"/>
      <c r="AO57" s="824"/>
      <c r="AP57" s="824"/>
      <c r="AQ57" s="825"/>
      <c r="AS57" s="443"/>
      <c r="AT57" s="443"/>
      <c r="AU57" s="443"/>
      <c r="AV57" s="254"/>
      <c r="AW57" s="254"/>
      <c r="AX57" s="254"/>
    </row>
    <row r="58" spans="8:50" ht="14.25" customHeight="1" x14ac:dyDescent="0.25">
      <c r="H58" s="257" t="s">
        <v>796</v>
      </c>
      <c r="I58" s="258"/>
      <c r="J58" s="258"/>
      <c r="K58" s="258"/>
      <c r="L58" s="258"/>
      <c r="M58" s="258"/>
      <c r="N58" s="258"/>
      <c r="O58" s="258"/>
      <c r="P58" s="258"/>
      <c r="Q58" s="259"/>
      <c r="R58" s="257" t="s">
        <v>1511</v>
      </c>
      <c r="S58" s="258"/>
      <c r="T58" s="258"/>
      <c r="U58" s="259"/>
      <c r="V58" s="257" t="s">
        <v>1510</v>
      </c>
      <c r="W58" s="258"/>
      <c r="X58" s="258"/>
      <c r="Y58" s="259"/>
      <c r="Z58" s="257" t="s">
        <v>796</v>
      </c>
      <c r="AA58" s="258"/>
      <c r="AB58" s="258"/>
      <c r="AC58" s="258"/>
      <c r="AD58" s="258"/>
      <c r="AE58" s="258"/>
      <c r="AF58" s="258"/>
      <c r="AG58" s="258"/>
      <c r="AH58" s="258"/>
      <c r="AI58" s="259"/>
      <c r="AJ58" s="257" t="s">
        <v>1511</v>
      </c>
      <c r="AK58" s="258"/>
      <c r="AL58" s="258"/>
      <c r="AM58" s="259"/>
      <c r="AN58" s="257" t="s">
        <v>1510</v>
      </c>
      <c r="AO58" s="258"/>
      <c r="AP58" s="258"/>
      <c r="AQ58" s="259"/>
      <c r="AS58" s="443"/>
      <c r="AT58" s="443"/>
      <c r="AU58" s="443"/>
      <c r="AV58" s="254"/>
      <c r="AW58" s="254"/>
      <c r="AX58" s="254"/>
    </row>
    <row r="59" spans="8:50" ht="14.25" customHeight="1" x14ac:dyDescent="0.25">
      <c r="H59" s="260"/>
      <c r="Q59" s="261"/>
      <c r="R59" s="260"/>
      <c r="U59" s="261"/>
      <c r="V59" s="260"/>
      <c r="Y59" s="261"/>
      <c r="Z59" s="260"/>
      <c r="AI59" s="261"/>
      <c r="AJ59" s="260"/>
      <c r="AM59" s="261"/>
      <c r="AN59" s="260"/>
      <c r="AQ59" s="261"/>
      <c r="AS59" s="443"/>
      <c r="AT59" s="443"/>
      <c r="AU59" s="443"/>
      <c r="AV59" s="254"/>
      <c r="AW59" s="254"/>
      <c r="AX59" s="254"/>
    </row>
    <row r="60" spans="8:50" ht="14.25" customHeight="1" x14ac:dyDescent="0.25">
      <c r="H60" s="260"/>
      <c r="Q60" s="261"/>
      <c r="R60" s="260"/>
      <c r="U60" s="261"/>
      <c r="V60" s="260"/>
      <c r="Y60" s="261"/>
      <c r="Z60" s="260"/>
      <c r="AI60" s="261"/>
      <c r="AJ60" s="260"/>
      <c r="AM60" s="261"/>
      <c r="AN60" s="260"/>
      <c r="AQ60" s="261"/>
      <c r="AS60" s="443"/>
      <c r="AT60" s="443"/>
      <c r="AU60" s="443"/>
      <c r="AV60" s="254"/>
      <c r="AW60" s="254"/>
      <c r="AX60" s="254"/>
    </row>
    <row r="61" spans="8:50" ht="14.25" customHeight="1" x14ac:dyDescent="0.25">
      <c r="H61" s="260"/>
      <c r="Q61" s="261"/>
      <c r="R61" s="260"/>
      <c r="U61" s="261"/>
      <c r="V61" s="260"/>
      <c r="Y61" s="261"/>
      <c r="Z61" s="260"/>
      <c r="AI61" s="261"/>
      <c r="AJ61" s="260"/>
      <c r="AM61" s="261"/>
      <c r="AN61" s="260"/>
      <c r="AQ61" s="261"/>
      <c r="AS61" s="443"/>
      <c r="AT61" s="443"/>
      <c r="AU61" s="443"/>
      <c r="AV61" s="254"/>
      <c r="AW61" s="254"/>
      <c r="AX61" s="254"/>
    </row>
    <row r="62" spans="8:50" ht="14.25" customHeight="1" x14ac:dyDescent="0.25">
      <c r="H62" s="260"/>
      <c r="Q62" s="261"/>
      <c r="R62" s="260"/>
      <c r="U62" s="261"/>
      <c r="V62" s="260"/>
      <c r="Y62" s="261"/>
      <c r="Z62" s="260"/>
      <c r="AI62" s="261"/>
      <c r="AJ62" s="260"/>
      <c r="AM62" s="261"/>
      <c r="AN62" s="260"/>
      <c r="AQ62" s="261"/>
      <c r="AS62" s="443"/>
      <c r="AT62" s="443"/>
      <c r="AU62" s="443"/>
      <c r="AV62" s="254"/>
      <c r="AW62" s="254"/>
      <c r="AX62" s="254"/>
    </row>
    <row r="63" spans="8:50" ht="14.25" customHeight="1" x14ac:dyDescent="0.25">
      <c r="H63" s="262"/>
      <c r="I63" s="263"/>
      <c r="J63" s="263"/>
      <c r="K63" s="263"/>
      <c r="L63" s="263"/>
      <c r="M63" s="263"/>
      <c r="N63" s="263"/>
      <c r="O63" s="263"/>
      <c r="P63" s="263"/>
      <c r="Q63" s="264"/>
      <c r="R63" s="262"/>
      <c r="S63" s="263"/>
      <c r="T63" s="263"/>
      <c r="U63" s="264"/>
      <c r="V63" s="262"/>
      <c r="W63" s="263"/>
      <c r="X63" s="263"/>
      <c r="Y63" s="264"/>
      <c r="Z63" s="262"/>
      <c r="AA63" s="263"/>
      <c r="AB63" s="263"/>
      <c r="AC63" s="263"/>
      <c r="AD63" s="263"/>
      <c r="AE63" s="263"/>
      <c r="AF63" s="263"/>
      <c r="AG63" s="263"/>
      <c r="AH63" s="263"/>
      <c r="AI63" s="264"/>
      <c r="AJ63" s="262"/>
      <c r="AK63" s="263"/>
      <c r="AL63" s="263"/>
      <c r="AM63" s="264"/>
      <c r="AN63" s="262"/>
      <c r="AO63" s="263"/>
      <c r="AP63" s="263"/>
      <c r="AQ63" s="264"/>
      <c r="AS63" s="443"/>
      <c r="AT63" s="443"/>
      <c r="AU63" s="443"/>
      <c r="AV63" s="254"/>
      <c r="AW63" s="254"/>
      <c r="AX63" s="254"/>
    </row>
    <row r="64" spans="8:50" ht="14.25" customHeight="1" x14ac:dyDescent="0.25">
      <c r="AM64" s="265" t="s">
        <v>1797</v>
      </c>
      <c r="AN64" s="131" t="str">
        <f>'C-3-1'!U24</f>
        <v>C-3-1-4</v>
      </c>
      <c r="AS64" s="443"/>
      <c r="AT64" s="443"/>
      <c r="AU64" s="443"/>
      <c r="AV64" s="254"/>
      <c r="AW64" s="254"/>
      <c r="AX64" s="254"/>
    </row>
    <row r="65" spans="7:50" ht="14.25" customHeight="1" x14ac:dyDescent="0.25">
      <c r="G65" s="223"/>
      <c r="AS65" s="443"/>
      <c r="AT65" s="443"/>
      <c r="AU65" s="254"/>
      <c r="AV65" s="254"/>
      <c r="AW65" s="254"/>
      <c r="AX65" s="254"/>
    </row>
    <row r="66" spans="7:50" ht="14.25" customHeight="1" x14ac:dyDescent="0.25">
      <c r="G66" s="223"/>
      <c r="H66" s="307"/>
      <c r="I66" s="307"/>
      <c r="J66" s="307"/>
      <c r="K66" s="307"/>
      <c r="L66" s="307"/>
      <c r="M66" s="307"/>
      <c r="N66" s="307"/>
      <c r="O66" s="307"/>
      <c r="P66" s="307"/>
      <c r="Q66" s="307"/>
      <c r="R66" s="307"/>
      <c r="S66" s="307"/>
      <c r="T66" s="307"/>
      <c r="U66" s="307"/>
      <c r="V66" s="307"/>
      <c r="W66" s="307"/>
      <c r="X66" s="307"/>
      <c r="Y66" s="307"/>
      <c r="AU66" s="254"/>
      <c r="AV66" s="254"/>
      <c r="AW66" s="254"/>
      <c r="AX66" s="254"/>
    </row>
    <row r="67" spans="7:50" ht="14.25" customHeight="1" x14ac:dyDescent="0.25">
      <c r="G67" s="307"/>
      <c r="H67" s="307"/>
      <c r="I67" s="307"/>
      <c r="J67" s="307"/>
      <c r="K67" s="307"/>
      <c r="L67" s="307"/>
      <c r="M67" s="307"/>
      <c r="N67" s="307"/>
      <c r="O67" s="307"/>
      <c r="P67" s="307"/>
      <c r="Q67" s="307"/>
      <c r="R67" s="307"/>
      <c r="S67" s="307"/>
      <c r="T67" s="307"/>
      <c r="U67" s="307"/>
      <c r="V67" s="307"/>
      <c r="W67" s="307"/>
      <c r="X67" s="307"/>
      <c r="Y67" s="307"/>
    </row>
    <row r="68" spans="7:50" ht="14.25" customHeight="1" x14ac:dyDescent="0.25">
      <c r="G68" s="307"/>
      <c r="H68" s="307"/>
      <c r="I68" s="307"/>
      <c r="J68" s="307"/>
      <c r="K68" s="307"/>
      <c r="L68" s="307"/>
      <c r="M68" s="307"/>
      <c r="N68" s="307"/>
      <c r="O68" s="307"/>
      <c r="P68" s="307"/>
      <c r="Q68" s="307"/>
      <c r="R68" s="307"/>
      <c r="S68" s="307"/>
      <c r="T68" s="307"/>
      <c r="U68" s="307"/>
      <c r="V68" s="307"/>
      <c r="W68" s="307"/>
      <c r="X68" s="307"/>
      <c r="Y68" s="307"/>
    </row>
    <row r="69" spans="7:50" ht="14.25" customHeight="1" x14ac:dyDescent="0.25">
      <c r="G69" s="307"/>
      <c r="H69" s="307"/>
      <c r="I69" s="307"/>
      <c r="J69" s="307"/>
      <c r="K69" s="307"/>
      <c r="L69" s="307"/>
      <c r="M69" s="307"/>
      <c r="N69" s="307"/>
      <c r="O69" s="307"/>
      <c r="P69" s="307"/>
      <c r="Q69" s="307"/>
      <c r="R69" s="307"/>
      <c r="S69" s="307"/>
      <c r="T69" s="307"/>
      <c r="U69" s="307"/>
      <c r="V69" s="307"/>
      <c r="W69" s="307"/>
      <c r="X69" s="307"/>
      <c r="Y69" s="307"/>
    </row>
    <row r="70" spans="7:50" ht="14.25" customHeight="1" x14ac:dyDescent="0.25">
      <c r="G70" s="307"/>
      <c r="H70" s="307"/>
      <c r="I70" s="307"/>
      <c r="J70" s="307"/>
      <c r="K70" s="307"/>
      <c r="L70" s="307"/>
      <c r="M70" s="307"/>
      <c r="N70" s="307"/>
      <c r="O70" s="307"/>
      <c r="P70" s="307"/>
      <c r="Q70" s="307"/>
      <c r="R70" s="307"/>
      <c r="S70" s="307"/>
      <c r="T70" s="307"/>
      <c r="U70" s="307"/>
      <c r="V70" s="307"/>
      <c r="W70" s="307"/>
      <c r="X70" s="307"/>
      <c r="Y70" s="307"/>
    </row>
    <row r="71" spans="7:50" ht="14.25" customHeight="1" x14ac:dyDescent="0.25">
      <c r="G71" s="307"/>
      <c r="H71" s="307"/>
      <c r="I71" s="307"/>
      <c r="J71" s="307"/>
      <c r="K71" s="307"/>
      <c r="L71" s="307"/>
      <c r="M71" s="307"/>
      <c r="N71" s="307"/>
      <c r="O71" s="307"/>
      <c r="P71" s="307"/>
      <c r="Q71" s="307"/>
      <c r="R71" s="307"/>
      <c r="S71" s="307"/>
      <c r="T71" s="307"/>
      <c r="U71" s="307"/>
      <c r="V71" s="307"/>
      <c r="W71" s="307"/>
      <c r="X71" s="307"/>
      <c r="Y71" s="307"/>
    </row>
    <row r="72" spans="7:50" ht="14.25" customHeight="1" x14ac:dyDescent="0.25">
      <c r="G72" s="307"/>
      <c r="H72" s="307"/>
      <c r="I72" s="307"/>
      <c r="J72" s="307"/>
      <c r="K72" s="307"/>
      <c r="L72" s="307"/>
      <c r="M72" s="307"/>
      <c r="N72" s="307"/>
      <c r="O72" s="307"/>
      <c r="P72" s="307"/>
      <c r="Q72" s="307"/>
      <c r="R72" s="307"/>
      <c r="S72" s="307"/>
      <c r="T72" s="307"/>
      <c r="U72" s="307"/>
      <c r="V72" s="307"/>
      <c r="W72" s="307"/>
      <c r="X72" s="307"/>
      <c r="Y72" s="307"/>
    </row>
    <row r="73" spans="7:50" ht="14.25" customHeight="1" x14ac:dyDescent="0.25">
      <c r="G73" s="307"/>
      <c r="H73" s="307"/>
      <c r="I73" s="307"/>
      <c r="J73" s="307"/>
      <c r="K73" s="307"/>
      <c r="L73" s="307"/>
      <c r="M73" s="307"/>
      <c r="N73" s="307"/>
      <c r="O73" s="307"/>
      <c r="P73" s="307"/>
      <c r="Q73" s="307"/>
      <c r="R73" s="307"/>
      <c r="S73" s="307"/>
      <c r="T73" s="307"/>
      <c r="U73" s="307"/>
      <c r="V73" s="307"/>
      <c r="W73" s="307"/>
      <c r="X73" s="307"/>
      <c r="Y73" s="307"/>
    </row>
    <row r="74" spans="7:50" ht="14.25" customHeight="1" x14ac:dyDescent="0.25">
      <c r="G74" s="307"/>
      <c r="H74" s="307"/>
      <c r="I74" s="307"/>
      <c r="J74" s="307"/>
      <c r="K74" s="307"/>
      <c r="L74" s="307"/>
      <c r="M74" s="307"/>
      <c r="N74" s="307"/>
      <c r="O74" s="307"/>
      <c r="P74" s="307"/>
      <c r="Q74" s="307"/>
      <c r="R74" s="307"/>
      <c r="S74" s="307"/>
      <c r="T74" s="307"/>
      <c r="U74" s="307"/>
      <c r="V74" s="307"/>
      <c r="W74" s="307"/>
      <c r="X74" s="307"/>
      <c r="Y74" s="307"/>
    </row>
    <row r="75" spans="7:50" ht="14.25" customHeight="1" x14ac:dyDescent="0.25">
      <c r="G75" s="307"/>
      <c r="H75" s="307"/>
      <c r="I75" s="307"/>
      <c r="J75" s="307"/>
      <c r="K75" s="307"/>
      <c r="L75" s="307"/>
      <c r="M75" s="307"/>
      <c r="N75" s="307"/>
      <c r="O75" s="307"/>
      <c r="P75" s="307"/>
      <c r="Q75" s="307"/>
      <c r="R75" s="307"/>
      <c r="S75" s="307"/>
      <c r="T75" s="307"/>
      <c r="U75" s="307"/>
      <c r="V75" s="307"/>
      <c r="W75" s="307"/>
      <c r="X75" s="307"/>
      <c r="Y75" s="307"/>
    </row>
    <row r="76" spans="7:50" ht="14.25" customHeight="1" x14ac:dyDescent="0.25">
      <c r="G76" s="307"/>
      <c r="H76" s="307"/>
      <c r="I76" s="307"/>
      <c r="J76" s="307"/>
      <c r="K76" s="307"/>
      <c r="L76" s="307"/>
      <c r="M76" s="307"/>
      <c r="N76" s="307"/>
      <c r="O76" s="307"/>
      <c r="P76" s="307"/>
      <c r="Q76" s="307"/>
      <c r="R76" s="307"/>
      <c r="S76" s="307"/>
      <c r="T76" s="307"/>
      <c r="U76" s="307"/>
      <c r="V76" s="307"/>
      <c r="W76" s="307"/>
      <c r="X76" s="307"/>
      <c r="Y76" s="307"/>
    </row>
    <row r="77" spans="7:50" ht="14.25" customHeight="1" x14ac:dyDescent="0.25">
      <c r="G77" s="307"/>
      <c r="H77" s="307"/>
      <c r="I77" s="307"/>
      <c r="J77" s="307"/>
      <c r="K77" s="307"/>
      <c r="L77" s="307"/>
      <c r="M77" s="307"/>
      <c r="N77" s="307"/>
      <c r="O77" s="307"/>
      <c r="P77" s="307"/>
      <c r="Q77" s="307"/>
      <c r="R77" s="307"/>
      <c r="S77" s="307"/>
      <c r="T77" s="307"/>
      <c r="U77" s="307"/>
      <c r="V77" s="307"/>
      <c r="W77" s="307"/>
      <c r="X77" s="307"/>
      <c r="Y77" s="307"/>
    </row>
    <row r="78" spans="7:50" ht="14.25" customHeight="1" x14ac:dyDescent="0.25">
      <c r="G78" s="307"/>
      <c r="H78" s="307"/>
      <c r="I78" s="307"/>
      <c r="J78" s="307"/>
      <c r="K78" s="307"/>
      <c r="L78" s="307"/>
      <c r="M78" s="307"/>
      <c r="N78" s="307"/>
      <c r="O78" s="307"/>
      <c r="P78" s="307"/>
      <c r="Q78" s="307"/>
      <c r="R78" s="307"/>
      <c r="S78" s="307"/>
      <c r="T78" s="307"/>
      <c r="U78" s="307"/>
      <c r="V78" s="307"/>
      <c r="W78" s="307"/>
      <c r="X78" s="307"/>
      <c r="Y78" s="307"/>
    </row>
    <row r="79" spans="7:50" ht="14.25" customHeight="1" x14ac:dyDescent="0.25">
      <c r="G79" s="307"/>
      <c r="H79" s="307"/>
      <c r="I79" s="307"/>
      <c r="J79" s="307"/>
      <c r="K79" s="307"/>
      <c r="L79" s="307"/>
      <c r="M79" s="307"/>
      <c r="N79" s="307"/>
      <c r="O79" s="307"/>
      <c r="P79" s="307"/>
      <c r="Q79" s="307"/>
      <c r="R79" s="307"/>
      <c r="S79" s="307"/>
      <c r="T79" s="307"/>
      <c r="U79" s="307"/>
      <c r="V79" s="307"/>
      <c r="W79" s="307"/>
      <c r="X79" s="307"/>
      <c r="Y79" s="307"/>
    </row>
    <row r="80" spans="7:50" ht="14.25" customHeight="1" x14ac:dyDescent="0.25">
      <c r="G80" s="307"/>
      <c r="H80" s="307"/>
      <c r="I80" s="307"/>
      <c r="J80" s="307"/>
      <c r="K80" s="307"/>
      <c r="L80" s="307"/>
      <c r="M80" s="307"/>
      <c r="N80" s="307"/>
      <c r="O80" s="307"/>
      <c r="P80" s="307"/>
      <c r="Q80" s="307"/>
      <c r="R80" s="307"/>
      <c r="S80" s="307"/>
      <c r="T80" s="307"/>
      <c r="U80" s="307"/>
      <c r="V80" s="307"/>
      <c r="W80" s="307"/>
      <c r="X80" s="307"/>
      <c r="Y80" s="307"/>
    </row>
    <row r="81" spans="7:25" ht="14.25" customHeight="1" x14ac:dyDescent="0.25">
      <c r="G81" s="307"/>
      <c r="H81" s="307"/>
      <c r="I81" s="307"/>
      <c r="J81" s="307"/>
      <c r="K81" s="307"/>
      <c r="L81" s="307"/>
      <c r="M81" s="307"/>
      <c r="N81" s="307"/>
      <c r="O81" s="307"/>
      <c r="P81" s="307"/>
      <c r="Q81" s="307"/>
      <c r="R81" s="307"/>
      <c r="S81" s="307"/>
      <c r="T81" s="307"/>
      <c r="U81" s="307"/>
      <c r="V81" s="307"/>
      <c r="W81" s="307"/>
      <c r="X81" s="307"/>
      <c r="Y81" s="307"/>
    </row>
    <row r="82" spans="7:25" ht="14.25" customHeight="1" x14ac:dyDescent="0.25">
      <c r="G82" s="307"/>
      <c r="H82" s="307"/>
      <c r="I82" s="307"/>
      <c r="J82" s="307"/>
      <c r="K82" s="307"/>
      <c r="L82" s="307"/>
      <c r="M82" s="307"/>
      <c r="N82" s="307"/>
      <c r="O82" s="307"/>
      <c r="P82" s="307"/>
      <c r="Q82" s="307"/>
      <c r="R82" s="307"/>
      <c r="S82" s="307"/>
      <c r="T82" s="307"/>
      <c r="U82" s="307"/>
      <c r="V82" s="307"/>
      <c r="W82" s="307"/>
      <c r="X82" s="307"/>
      <c r="Y82" s="307"/>
    </row>
    <row r="83" spans="7:25" ht="14.25" customHeight="1" x14ac:dyDescent="0.25">
      <c r="G83" s="307"/>
      <c r="H83" s="307"/>
      <c r="I83" s="307"/>
      <c r="J83" s="307"/>
      <c r="K83" s="307"/>
      <c r="L83" s="307"/>
      <c r="M83" s="307"/>
      <c r="N83" s="307"/>
      <c r="O83" s="307"/>
      <c r="P83" s="307"/>
      <c r="Q83" s="307"/>
      <c r="R83" s="307"/>
      <c r="S83" s="307"/>
      <c r="T83" s="307"/>
      <c r="U83" s="307"/>
      <c r="V83" s="307"/>
      <c r="W83" s="307"/>
      <c r="X83" s="307"/>
      <c r="Y83" s="307"/>
    </row>
    <row r="84" spans="7:25" ht="14.25" customHeight="1" x14ac:dyDescent="0.25">
      <c r="G84" s="307"/>
      <c r="H84" s="307"/>
      <c r="I84" s="307"/>
      <c r="J84" s="307"/>
      <c r="K84" s="307"/>
      <c r="L84" s="307"/>
      <c r="M84" s="307"/>
      <c r="N84" s="307"/>
      <c r="O84" s="307"/>
      <c r="P84" s="307"/>
      <c r="Q84" s="307"/>
      <c r="R84" s="307"/>
      <c r="S84" s="307"/>
      <c r="T84" s="307"/>
      <c r="U84" s="307"/>
      <c r="V84" s="307"/>
      <c r="W84" s="307"/>
      <c r="X84" s="307"/>
      <c r="Y84" s="307"/>
    </row>
    <row r="85" spans="7:25" ht="14.25" customHeight="1" x14ac:dyDescent="0.25">
      <c r="G85" s="307"/>
      <c r="H85" s="307"/>
      <c r="I85" s="307"/>
      <c r="J85" s="307"/>
      <c r="K85" s="307"/>
      <c r="L85" s="307"/>
      <c r="M85" s="307"/>
      <c r="N85" s="307"/>
      <c r="O85" s="307"/>
      <c r="P85" s="307"/>
      <c r="Q85" s="307"/>
      <c r="R85" s="307"/>
      <c r="S85" s="307"/>
      <c r="T85" s="307"/>
      <c r="U85" s="307"/>
      <c r="V85" s="307"/>
      <c r="W85" s="307"/>
      <c r="X85" s="307"/>
      <c r="Y85" s="307"/>
    </row>
    <row r="86" spans="7:25" ht="14.25" customHeight="1" x14ac:dyDescent="0.25">
      <c r="G86" s="307"/>
      <c r="H86" s="307"/>
      <c r="I86" s="307"/>
      <c r="J86" s="307"/>
      <c r="K86" s="307"/>
      <c r="L86" s="307"/>
      <c r="M86" s="307"/>
      <c r="N86" s="307"/>
      <c r="O86" s="307"/>
      <c r="P86" s="307"/>
      <c r="Q86" s="307"/>
      <c r="R86" s="307"/>
      <c r="S86" s="307"/>
      <c r="T86" s="307"/>
      <c r="U86" s="307"/>
      <c r="V86" s="307"/>
      <c r="W86" s="307"/>
      <c r="X86" s="307"/>
      <c r="Y86" s="307"/>
    </row>
    <row r="87" spans="7:25" ht="14.25" customHeight="1" x14ac:dyDescent="0.25">
      <c r="G87" s="307"/>
      <c r="H87" s="307"/>
      <c r="I87" s="307"/>
      <c r="J87" s="307"/>
      <c r="K87" s="307"/>
      <c r="L87" s="307"/>
      <c r="M87" s="307"/>
      <c r="N87" s="307"/>
      <c r="O87" s="307"/>
      <c r="P87" s="307"/>
      <c r="Q87" s="307"/>
      <c r="R87" s="307"/>
      <c r="S87" s="307"/>
      <c r="T87" s="307"/>
      <c r="U87" s="307"/>
      <c r="V87" s="307"/>
      <c r="W87" s="307"/>
      <c r="X87" s="307"/>
      <c r="Y87" s="307"/>
    </row>
    <row r="88" spans="7:25" ht="14.25" customHeight="1" x14ac:dyDescent="0.25">
      <c r="G88" s="307"/>
      <c r="H88" s="307"/>
      <c r="I88" s="307"/>
      <c r="J88" s="307"/>
      <c r="K88" s="307"/>
      <c r="L88" s="307"/>
      <c r="M88" s="307"/>
      <c r="N88" s="307"/>
      <c r="O88" s="307"/>
      <c r="P88" s="307"/>
      <c r="Q88" s="307"/>
      <c r="R88" s="307"/>
      <c r="S88" s="307"/>
      <c r="T88" s="307"/>
      <c r="U88" s="307"/>
      <c r="V88" s="307"/>
      <c r="W88" s="307"/>
      <c r="X88" s="307"/>
      <c r="Y88" s="307"/>
    </row>
    <row r="89" spans="7:25" ht="14.25" customHeight="1" x14ac:dyDescent="0.25">
      <c r="G89" s="307"/>
      <c r="H89" s="307"/>
      <c r="I89" s="307"/>
      <c r="J89" s="307"/>
      <c r="K89" s="307"/>
      <c r="L89" s="307"/>
      <c r="M89" s="307"/>
      <c r="N89" s="307"/>
      <c r="O89" s="307"/>
      <c r="P89" s="307"/>
      <c r="Q89" s="307"/>
      <c r="R89" s="307"/>
      <c r="S89" s="307"/>
      <c r="T89" s="307"/>
      <c r="U89" s="307"/>
      <c r="V89" s="307"/>
      <c r="W89" s="307"/>
      <c r="X89" s="307"/>
      <c r="Y89" s="307"/>
    </row>
    <row r="90" spans="7:25" ht="14.25" customHeight="1" x14ac:dyDescent="0.25">
      <c r="G90" s="307"/>
      <c r="H90" s="307"/>
      <c r="I90" s="307"/>
      <c r="J90" s="307"/>
      <c r="K90" s="307"/>
      <c r="L90" s="307"/>
      <c r="M90" s="307"/>
      <c r="N90" s="307"/>
      <c r="O90" s="307"/>
      <c r="P90" s="307"/>
      <c r="Q90" s="307"/>
      <c r="R90" s="307"/>
      <c r="S90" s="307"/>
      <c r="T90" s="307"/>
      <c r="U90" s="307"/>
      <c r="V90" s="307"/>
      <c r="W90" s="307"/>
      <c r="X90" s="307"/>
      <c r="Y90" s="307"/>
    </row>
    <row r="91" spans="7:25" ht="14.25" customHeight="1" x14ac:dyDescent="0.25">
      <c r="G91" s="307"/>
      <c r="H91" s="307"/>
      <c r="I91" s="307"/>
      <c r="J91" s="307"/>
      <c r="K91" s="307"/>
      <c r="L91" s="307"/>
      <c r="M91" s="307"/>
      <c r="N91" s="307"/>
      <c r="O91" s="307"/>
      <c r="P91" s="307"/>
      <c r="Q91" s="307"/>
      <c r="R91" s="307"/>
      <c r="S91" s="307"/>
      <c r="T91" s="307"/>
      <c r="U91" s="307"/>
      <c r="V91" s="307"/>
      <c r="W91" s="307"/>
      <c r="X91" s="307"/>
      <c r="Y91" s="307"/>
    </row>
    <row r="92" spans="7:25" ht="14.25" customHeight="1" x14ac:dyDescent="0.25">
      <c r="G92" s="307"/>
      <c r="H92" s="307"/>
      <c r="I92" s="307"/>
      <c r="J92" s="307"/>
      <c r="K92" s="307"/>
      <c r="L92" s="307"/>
      <c r="M92" s="307"/>
      <c r="N92" s="307"/>
      <c r="O92" s="307"/>
      <c r="P92" s="307"/>
      <c r="Q92" s="307"/>
      <c r="R92" s="307"/>
      <c r="S92" s="307"/>
      <c r="T92" s="307"/>
      <c r="U92" s="307"/>
      <c r="V92" s="307"/>
      <c r="W92" s="307"/>
      <c r="X92" s="307"/>
      <c r="Y92" s="307"/>
    </row>
    <row r="93" spans="7:25" ht="14.25" customHeight="1" x14ac:dyDescent="0.25">
      <c r="G93" s="307"/>
      <c r="H93" s="307"/>
      <c r="I93" s="307"/>
      <c r="J93" s="307"/>
      <c r="K93" s="307"/>
      <c r="L93" s="307"/>
      <c r="M93" s="307"/>
      <c r="N93" s="307"/>
      <c r="O93" s="307"/>
      <c r="P93" s="307"/>
      <c r="Q93" s="307"/>
      <c r="R93" s="307"/>
      <c r="S93" s="307"/>
      <c r="T93" s="307"/>
      <c r="U93" s="307"/>
      <c r="V93" s="307"/>
      <c r="W93" s="307"/>
      <c r="X93" s="307"/>
      <c r="Y93" s="307"/>
    </row>
    <row r="94" spans="7:25" ht="14.25" customHeight="1" x14ac:dyDescent="0.25">
      <c r="G94" s="307"/>
      <c r="H94" s="307"/>
      <c r="I94" s="307"/>
      <c r="J94" s="307"/>
      <c r="K94" s="307"/>
      <c r="L94" s="307"/>
      <c r="M94" s="307"/>
      <c r="N94" s="307"/>
      <c r="O94" s="307"/>
      <c r="P94" s="307"/>
      <c r="Q94" s="307"/>
      <c r="R94" s="307"/>
      <c r="S94" s="307"/>
      <c r="T94" s="307"/>
      <c r="U94" s="307"/>
      <c r="V94" s="307"/>
      <c r="W94" s="307"/>
      <c r="X94" s="307"/>
      <c r="Y94" s="307"/>
    </row>
    <row r="95" spans="7:25" ht="14.25" customHeight="1" x14ac:dyDescent="0.25">
      <c r="G95" s="307"/>
      <c r="H95" s="307"/>
      <c r="I95" s="307"/>
      <c r="J95" s="307"/>
      <c r="K95" s="307"/>
      <c r="L95" s="307"/>
      <c r="M95" s="307"/>
      <c r="N95" s="307"/>
      <c r="O95" s="307"/>
      <c r="P95" s="307"/>
      <c r="Q95" s="307"/>
      <c r="R95" s="307"/>
      <c r="S95" s="307"/>
      <c r="T95" s="307"/>
      <c r="U95" s="307"/>
      <c r="V95" s="307"/>
      <c r="W95" s="307"/>
      <c r="X95" s="307"/>
      <c r="Y95" s="307"/>
    </row>
    <row r="96" spans="7:25" ht="14.25" customHeight="1" x14ac:dyDescent="0.25">
      <c r="G96" s="307"/>
      <c r="H96" s="307"/>
      <c r="I96" s="307"/>
      <c r="J96" s="307"/>
      <c r="K96" s="307"/>
      <c r="L96" s="307"/>
      <c r="M96" s="307"/>
      <c r="N96" s="307"/>
      <c r="O96" s="307"/>
      <c r="P96" s="307"/>
      <c r="Q96" s="307"/>
      <c r="R96" s="307"/>
      <c r="S96" s="307"/>
      <c r="T96" s="307"/>
      <c r="U96" s="307"/>
      <c r="V96" s="307"/>
      <c r="W96" s="307"/>
      <c r="X96" s="307"/>
      <c r="Y96" s="307"/>
    </row>
    <row r="97" spans="7:25" ht="14.25" customHeight="1" x14ac:dyDescent="0.25">
      <c r="G97" s="307"/>
      <c r="H97" s="307"/>
      <c r="I97" s="307"/>
      <c r="J97" s="307"/>
      <c r="K97" s="307"/>
      <c r="L97" s="307"/>
      <c r="M97" s="307"/>
      <c r="N97" s="307"/>
      <c r="O97" s="307"/>
      <c r="P97" s="307"/>
      <c r="Q97" s="307"/>
      <c r="R97" s="307"/>
      <c r="S97" s="307"/>
      <c r="T97" s="307"/>
      <c r="U97" s="307"/>
      <c r="V97" s="307"/>
      <c r="W97" s="307"/>
      <c r="X97" s="307"/>
      <c r="Y97" s="307"/>
    </row>
    <row r="98" spans="7:25" ht="14.25" customHeight="1" x14ac:dyDescent="0.25">
      <c r="G98" s="307"/>
      <c r="H98" s="307"/>
      <c r="I98" s="307"/>
      <c r="J98" s="307"/>
      <c r="K98" s="307"/>
      <c r="L98" s="307"/>
      <c r="M98" s="307"/>
      <c r="N98" s="307"/>
      <c r="O98" s="307"/>
      <c r="P98" s="307"/>
      <c r="Q98" s="307"/>
      <c r="R98" s="307"/>
      <c r="S98" s="307"/>
      <c r="T98" s="307"/>
      <c r="U98" s="307"/>
      <c r="V98" s="307"/>
      <c r="W98" s="307"/>
      <c r="X98" s="307"/>
      <c r="Y98" s="307"/>
    </row>
    <row r="99" spans="7:25" ht="14.25" customHeight="1" x14ac:dyDescent="0.25">
      <c r="G99" s="307"/>
      <c r="H99" s="307"/>
      <c r="I99" s="307"/>
      <c r="J99" s="307"/>
      <c r="K99" s="307"/>
      <c r="L99" s="307"/>
      <c r="M99" s="307"/>
      <c r="N99" s="307"/>
      <c r="O99" s="307"/>
      <c r="P99" s="307"/>
      <c r="Q99" s="307"/>
      <c r="R99" s="307"/>
      <c r="S99" s="307"/>
      <c r="T99" s="307"/>
      <c r="U99" s="307"/>
      <c r="V99" s="307"/>
      <c r="W99" s="307"/>
      <c r="X99" s="307"/>
      <c r="Y99" s="307"/>
    </row>
    <row r="100" spans="7:25" ht="14.25" customHeight="1" x14ac:dyDescent="0.25">
      <c r="G100" s="307"/>
      <c r="H100" s="307"/>
      <c r="I100" s="307"/>
      <c r="J100" s="307"/>
      <c r="K100" s="307"/>
      <c r="L100" s="307"/>
      <c r="M100" s="307"/>
      <c r="N100" s="307"/>
      <c r="O100" s="307"/>
      <c r="P100" s="307"/>
      <c r="Q100" s="307"/>
      <c r="R100" s="307"/>
      <c r="S100" s="307"/>
      <c r="T100" s="307"/>
      <c r="U100" s="307"/>
      <c r="V100" s="307"/>
      <c r="W100" s="307"/>
      <c r="X100" s="307"/>
      <c r="Y100" s="307"/>
    </row>
    <row r="101" spans="7:25" ht="14.25" customHeight="1" x14ac:dyDescent="0.25">
      <c r="G101" s="307"/>
      <c r="H101" s="307"/>
      <c r="I101" s="307"/>
      <c r="J101" s="307"/>
      <c r="K101" s="307"/>
      <c r="L101" s="307"/>
      <c r="M101" s="307"/>
      <c r="N101" s="307"/>
      <c r="O101" s="307"/>
      <c r="P101" s="307"/>
      <c r="Q101" s="307"/>
      <c r="R101" s="307"/>
      <c r="S101" s="307"/>
      <c r="T101" s="307"/>
      <c r="U101" s="307"/>
      <c r="V101" s="307"/>
      <c r="W101" s="307"/>
      <c r="X101" s="307"/>
      <c r="Y101" s="307"/>
    </row>
    <row r="102" spans="7:25" ht="14.25" customHeight="1" x14ac:dyDescent="0.25">
      <c r="G102" s="307"/>
      <c r="H102" s="307"/>
      <c r="I102" s="307"/>
      <c r="J102" s="307"/>
      <c r="K102" s="307"/>
      <c r="L102" s="307"/>
      <c r="M102" s="307"/>
      <c r="N102" s="307"/>
      <c r="O102" s="307"/>
      <c r="P102" s="307"/>
      <c r="Q102" s="307"/>
      <c r="R102" s="307"/>
      <c r="S102" s="307"/>
      <c r="T102" s="307"/>
      <c r="U102" s="307"/>
      <c r="V102" s="307"/>
      <c r="W102" s="307"/>
      <c r="X102" s="307"/>
      <c r="Y102" s="307"/>
    </row>
    <row r="103" spans="7:25" ht="14.25" customHeight="1" x14ac:dyDescent="0.25">
      <c r="G103" s="307"/>
      <c r="H103" s="307"/>
      <c r="I103" s="307"/>
      <c r="J103" s="307"/>
      <c r="K103" s="307"/>
      <c r="L103" s="307"/>
      <c r="M103" s="307"/>
      <c r="N103" s="307"/>
      <c r="O103" s="307"/>
      <c r="P103" s="307"/>
      <c r="Q103" s="307"/>
      <c r="R103" s="307"/>
      <c r="S103" s="307"/>
      <c r="T103" s="307"/>
      <c r="U103" s="307"/>
      <c r="V103" s="307"/>
      <c r="W103" s="307"/>
      <c r="X103" s="307"/>
      <c r="Y103" s="307"/>
    </row>
    <row r="104" spans="7:25" ht="14.25" customHeight="1" x14ac:dyDescent="0.25">
      <c r="G104" s="307"/>
      <c r="H104" s="307"/>
      <c r="I104" s="307"/>
      <c r="J104" s="307"/>
      <c r="K104" s="307"/>
      <c r="L104" s="307"/>
      <c r="M104" s="307"/>
      <c r="N104" s="307"/>
      <c r="O104" s="307"/>
      <c r="P104" s="307"/>
      <c r="Q104" s="307"/>
      <c r="R104" s="307"/>
      <c r="S104" s="307"/>
      <c r="T104" s="307"/>
      <c r="U104" s="307"/>
      <c r="V104" s="307"/>
      <c r="W104" s="307"/>
      <c r="X104" s="307"/>
      <c r="Y104" s="307"/>
    </row>
    <row r="105" spans="7:25" ht="14.25" customHeight="1" x14ac:dyDescent="0.25">
      <c r="G105" s="307"/>
      <c r="H105" s="307"/>
      <c r="I105" s="307"/>
      <c r="J105" s="307"/>
      <c r="K105" s="307"/>
      <c r="L105" s="307"/>
      <c r="M105" s="307"/>
      <c r="N105" s="307"/>
      <c r="O105" s="307"/>
      <c r="P105" s="307"/>
      <c r="Q105" s="307"/>
      <c r="R105" s="307"/>
      <c r="S105" s="307"/>
      <c r="T105" s="307"/>
      <c r="U105" s="307"/>
      <c r="V105" s="307"/>
      <c r="W105" s="307"/>
      <c r="X105" s="307"/>
      <c r="Y105" s="307"/>
    </row>
    <row r="106" spans="7:25" ht="14.25" customHeight="1" x14ac:dyDescent="0.25">
      <c r="G106" s="307"/>
      <c r="H106" s="307"/>
      <c r="I106" s="307"/>
      <c r="J106" s="307"/>
      <c r="K106" s="307"/>
      <c r="L106" s="307"/>
      <c r="M106" s="307"/>
      <c r="N106" s="307"/>
      <c r="O106" s="307"/>
      <c r="P106" s="307"/>
      <c r="Q106" s="307"/>
      <c r="R106" s="307"/>
      <c r="S106" s="307"/>
      <c r="T106" s="307"/>
      <c r="U106" s="307"/>
      <c r="V106" s="307"/>
      <c r="W106" s="307"/>
      <c r="X106" s="307"/>
      <c r="Y106" s="307"/>
    </row>
    <row r="107" spans="7:25" ht="14.25" customHeight="1" x14ac:dyDescent="0.25">
      <c r="G107" s="307"/>
      <c r="H107" s="307"/>
      <c r="I107" s="307"/>
      <c r="J107" s="307"/>
      <c r="K107" s="307"/>
      <c r="L107" s="307"/>
      <c r="M107" s="307"/>
      <c r="N107" s="307"/>
      <c r="O107" s="307"/>
      <c r="P107" s="307"/>
      <c r="Q107" s="307"/>
      <c r="R107" s="307"/>
      <c r="S107" s="307"/>
      <c r="T107" s="307"/>
      <c r="U107" s="307"/>
      <c r="V107" s="307"/>
      <c r="W107" s="307"/>
      <c r="X107" s="307"/>
      <c r="Y107" s="307"/>
    </row>
    <row r="108" spans="7:25" ht="14.25" customHeight="1" x14ac:dyDescent="0.25">
      <c r="G108" s="307"/>
      <c r="H108" s="307"/>
      <c r="I108" s="307"/>
      <c r="J108" s="307"/>
      <c r="K108" s="307"/>
      <c r="L108" s="307"/>
      <c r="M108" s="307"/>
      <c r="N108" s="307"/>
      <c r="O108" s="307"/>
      <c r="P108" s="307"/>
      <c r="Q108" s="307"/>
      <c r="R108" s="307"/>
      <c r="S108" s="307"/>
      <c r="T108" s="307"/>
      <c r="U108" s="307"/>
      <c r="V108" s="307"/>
      <c r="W108" s="307"/>
      <c r="X108" s="307"/>
      <c r="Y108" s="307"/>
    </row>
    <row r="109" spans="7:25" ht="14.25" customHeight="1" x14ac:dyDescent="0.25">
      <c r="G109" s="307"/>
      <c r="H109" s="307"/>
      <c r="I109" s="307"/>
      <c r="J109" s="307"/>
      <c r="K109" s="307"/>
      <c r="L109" s="307"/>
      <c r="M109" s="307"/>
      <c r="N109" s="307"/>
      <c r="O109" s="307"/>
      <c r="P109" s="307"/>
      <c r="Q109" s="307"/>
      <c r="R109" s="307"/>
      <c r="S109" s="307"/>
      <c r="T109" s="307"/>
      <c r="U109" s="307"/>
      <c r="V109" s="307"/>
      <c r="W109" s="307"/>
      <c r="X109" s="307"/>
      <c r="Y109" s="307"/>
    </row>
    <row r="110" spans="7:25" ht="14.25" customHeight="1" x14ac:dyDescent="0.25">
      <c r="G110" s="307"/>
      <c r="H110" s="307"/>
      <c r="I110" s="307"/>
      <c r="J110" s="307"/>
      <c r="K110" s="307"/>
      <c r="L110" s="307"/>
      <c r="M110" s="307"/>
      <c r="N110" s="307"/>
      <c r="O110" s="307"/>
      <c r="P110" s="307"/>
      <c r="Q110" s="307"/>
      <c r="R110" s="307"/>
      <c r="S110" s="307"/>
      <c r="T110" s="307"/>
      <c r="U110" s="307"/>
      <c r="V110" s="307"/>
      <c r="W110" s="307"/>
      <c r="X110" s="307"/>
      <c r="Y110" s="307"/>
    </row>
    <row r="111" spans="7:25" ht="14.25" customHeight="1" x14ac:dyDescent="0.25">
      <c r="G111" s="307"/>
      <c r="H111" s="307"/>
      <c r="I111" s="307"/>
      <c r="J111" s="307"/>
      <c r="K111" s="307"/>
      <c r="L111" s="307"/>
      <c r="M111" s="307"/>
      <c r="N111" s="307"/>
      <c r="O111" s="307"/>
      <c r="P111" s="307"/>
      <c r="Q111" s="307"/>
      <c r="R111" s="307"/>
      <c r="S111" s="307"/>
      <c r="T111" s="307"/>
      <c r="U111" s="307"/>
      <c r="V111" s="307"/>
      <c r="W111" s="307"/>
      <c r="X111" s="307"/>
      <c r="Y111" s="307"/>
    </row>
    <row r="112" spans="7:25" ht="14.25" customHeight="1" x14ac:dyDescent="0.25">
      <c r="G112" s="307"/>
      <c r="H112" s="307"/>
      <c r="I112" s="307"/>
      <c r="J112" s="307"/>
      <c r="K112" s="307"/>
      <c r="L112" s="307"/>
      <c r="M112" s="307"/>
      <c r="N112" s="307"/>
      <c r="O112" s="307"/>
      <c r="P112" s="307"/>
      <c r="Q112" s="307"/>
      <c r="R112" s="307"/>
      <c r="S112" s="307"/>
      <c r="T112" s="307"/>
      <c r="U112" s="307"/>
      <c r="V112" s="307"/>
      <c r="W112" s="307"/>
      <c r="X112" s="307"/>
      <c r="Y112" s="307"/>
    </row>
    <row r="113" spans="7:25" ht="14.25" customHeight="1" x14ac:dyDescent="0.25">
      <c r="G113" s="307"/>
      <c r="H113" s="307"/>
      <c r="I113" s="307"/>
      <c r="J113" s="307"/>
      <c r="K113" s="307"/>
      <c r="L113" s="307"/>
      <c r="M113" s="307"/>
      <c r="N113" s="307"/>
      <c r="O113" s="307"/>
      <c r="P113" s="307"/>
      <c r="Q113" s="307"/>
      <c r="R113" s="307"/>
      <c r="S113" s="307"/>
      <c r="T113" s="307"/>
      <c r="U113" s="307"/>
      <c r="V113" s="307"/>
      <c r="W113" s="307"/>
      <c r="X113" s="307"/>
      <c r="Y113" s="307"/>
    </row>
    <row r="114" spans="7:25" ht="14.25" customHeight="1" x14ac:dyDescent="0.25">
      <c r="G114" s="307"/>
      <c r="H114" s="307"/>
      <c r="I114" s="307"/>
      <c r="J114" s="307"/>
      <c r="K114" s="307"/>
      <c r="L114" s="307"/>
      <c r="M114" s="307"/>
      <c r="N114" s="307"/>
      <c r="O114" s="307"/>
      <c r="P114" s="307"/>
      <c r="Q114" s="307"/>
      <c r="R114" s="307"/>
      <c r="S114" s="307"/>
      <c r="T114" s="307"/>
      <c r="U114" s="307"/>
      <c r="V114" s="307"/>
      <c r="W114" s="307"/>
      <c r="X114" s="307"/>
      <c r="Y114" s="307"/>
    </row>
    <row r="115" spans="7:25" ht="14.25" customHeight="1" x14ac:dyDescent="0.25">
      <c r="G115" s="307"/>
      <c r="H115" s="307"/>
      <c r="I115" s="307"/>
      <c r="J115" s="307"/>
      <c r="K115" s="307"/>
      <c r="L115" s="307"/>
      <c r="M115" s="307"/>
      <c r="N115" s="307"/>
      <c r="O115" s="307"/>
      <c r="P115" s="307"/>
      <c r="Q115" s="307"/>
      <c r="R115" s="307"/>
      <c r="S115" s="307"/>
      <c r="T115" s="307"/>
      <c r="U115" s="307"/>
      <c r="V115" s="307"/>
      <c r="W115" s="307"/>
      <c r="X115" s="307"/>
      <c r="Y115" s="307"/>
    </row>
    <row r="116" spans="7:25" ht="14.25" customHeight="1" x14ac:dyDescent="0.25">
      <c r="G116" s="307"/>
      <c r="H116" s="307"/>
      <c r="I116" s="307"/>
      <c r="J116" s="307"/>
      <c r="K116" s="307"/>
      <c r="L116" s="307"/>
      <c r="M116" s="307"/>
      <c r="N116" s="307"/>
      <c r="O116" s="307"/>
      <c r="P116" s="307"/>
      <c r="Q116" s="307"/>
      <c r="R116" s="307"/>
      <c r="S116" s="307"/>
      <c r="T116" s="307"/>
      <c r="U116" s="307"/>
      <c r="V116" s="307"/>
      <c r="W116" s="307"/>
      <c r="X116" s="307"/>
      <c r="Y116" s="307"/>
    </row>
    <row r="117" spans="7:25" ht="14.25" customHeight="1" x14ac:dyDescent="0.25">
      <c r="G117" s="307"/>
      <c r="H117" s="307"/>
      <c r="I117" s="307"/>
      <c r="J117" s="307"/>
      <c r="K117" s="307"/>
      <c r="L117" s="307"/>
      <c r="M117" s="307"/>
      <c r="N117" s="307"/>
      <c r="O117" s="307"/>
      <c r="P117" s="307"/>
      <c r="Q117" s="307"/>
      <c r="R117" s="307"/>
      <c r="S117" s="307"/>
      <c r="T117" s="307"/>
      <c r="U117" s="307"/>
      <c r="V117" s="307"/>
      <c r="W117" s="307"/>
      <c r="X117" s="307"/>
      <c r="Y117" s="307"/>
    </row>
    <row r="118" spans="7:25" ht="14.25" customHeight="1" x14ac:dyDescent="0.25">
      <c r="G118" s="307"/>
      <c r="H118" s="307"/>
      <c r="I118" s="307"/>
      <c r="J118" s="307"/>
      <c r="K118" s="307"/>
      <c r="L118" s="307"/>
      <c r="M118" s="307"/>
      <c r="N118" s="307"/>
      <c r="O118" s="307"/>
      <c r="P118" s="307"/>
      <c r="Q118" s="307"/>
      <c r="R118" s="307"/>
      <c r="S118" s="307"/>
      <c r="T118" s="307"/>
      <c r="U118" s="307"/>
      <c r="V118" s="307"/>
      <c r="W118" s="307"/>
      <c r="X118" s="307"/>
      <c r="Y118" s="307"/>
    </row>
    <row r="119" spans="7:25" ht="14.25" customHeight="1" x14ac:dyDescent="0.25">
      <c r="G119" s="307"/>
      <c r="H119" s="307"/>
      <c r="I119" s="307"/>
      <c r="J119" s="307"/>
      <c r="K119" s="307"/>
      <c r="L119" s="307"/>
      <c r="M119" s="307"/>
      <c r="N119" s="307"/>
      <c r="O119" s="307"/>
      <c r="P119" s="307"/>
      <c r="Q119" s="307"/>
      <c r="R119" s="307"/>
      <c r="S119" s="307"/>
      <c r="T119" s="307"/>
      <c r="U119" s="307"/>
      <c r="V119" s="307"/>
      <c r="W119" s="307"/>
      <c r="X119" s="307"/>
      <c r="Y119" s="307"/>
    </row>
    <row r="120" spans="7:25" ht="14.25" customHeight="1" x14ac:dyDescent="0.25">
      <c r="G120" s="307"/>
      <c r="H120" s="307"/>
      <c r="I120" s="307"/>
      <c r="J120" s="307"/>
      <c r="K120" s="307"/>
      <c r="L120" s="307"/>
      <c r="M120" s="307"/>
      <c r="N120" s="307"/>
      <c r="O120" s="307"/>
      <c r="P120" s="307"/>
      <c r="Q120" s="307"/>
      <c r="R120" s="307"/>
      <c r="S120" s="307"/>
      <c r="T120" s="307"/>
      <c r="U120" s="307"/>
      <c r="V120" s="307"/>
      <c r="W120" s="307"/>
      <c r="X120" s="307"/>
      <c r="Y120" s="307"/>
    </row>
    <row r="121" spans="7:25" ht="14.25" customHeight="1" x14ac:dyDescent="0.25">
      <c r="G121" s="307"/>
      <c r="H121" s="307"/>
      <c r="I121" s="307"/>
      <c r="J121" s="307"/>
      <c r="K121" s="307"/>
      <c r="L121" s="307"/>
      <c r="M121" s="307"/>
      <c r="N121" s="307"/>
      <c r="O121" s="307"/>
      <c r="P121" s="307"/>
      <c r="Q121" s="307"/>
      <c r="R121" s="307"/>
      <c r="S121" s="307"/>
      <c r="T121" s="307"/>
      <c r="U121" s="307"/>
      <c r="V121" s="307"/>
      <c r="W121" s="307"/>
      <c r="X121" s="307"/>
      <c r="Y121" s="307"/>
    </row>
    <row r="122" spans="7:25" ht="14.25" customHeight="1" x14ac:dyDescent="0.25">
      <c r="G122" s="307"/>
      <c r="H122" s="307"/>
      <c r="I122" s="307"/>
      <c r="J122" s="307"/>
      <c r="K122" s="307"/>
      <c r="L122" s="307"/>
      <c r="M122" s="307"/>
      <c r="N122" s="307"/>
      <c r="O122" s="307"/>
      <c r="P122" s="307"/>
      <c r="Q122" s="307"/>
      <c r="R122" s="307"/>
      <c r="S122" s="307"/>
      <c r="T122" s="307"/>
      <c r="U122" s="307"/>
      <c r="V122" s="307"/>
      <c r="W122" s="307"/>
      <c r="X122" s="307"/>
      <c r="Y122" s="307"/>
    </row>
    <row r="123" spans="7:25" ht="14.25" customHeight="1" x14ac:dyDescent="0.25">
      <c r="G123" s="307"/>
      <c r="H123" s="307"/>
      <c r="I123" s="307"/>
      <c r="J123" s="307"/>
      <c r="K123" s="307"/>
      <c r="L123" s="307"/>
      <c r="M123" s="307"/>
      <c r="N123" s="307"/>
      <c r="O123" s="307"/>
      <c r="P123" s="307"/>
      <c r="Q123" s="307"/>
      <c r="R123" s="307"/>
      <c r="S123" s="307"/>
      <c r="T123" s="307"/>
      <c r="U123" s="307"/>
      <c r="V123" s="307"/>
      <c r="W123" s="307"/>
      <c r="X123" s="307"/>
      <c r="Y123" s="307"/>
    </row>
    <row r="124" spans="7:25" ht="14.25" customHeight="1" x14ac:dyDescent="0.25">
      <c r="G124" s="307"/>
      <c r="H124" s="307"/>
      <c r="I124" s="307"/>
      <c r="J124" s="307"/>
      <c r="K124" s="307"/>
      <c r="L124" s="307"/>
      <c r="M124" s="307"/>
      <c r="N124" s="307"/>
      <c r="O124" s="307"/>
      <c r="P124" s="307"/>
      <c r="Q124" s="307"/>
      <c r="R124" s="307"/>
      <c r="S124" s="307"/>
      <c r="T124" s="307"/>
      <c r="U124" s="307"/>
      <c r="V124" s="307"/>
      <c r="W124" s="307"/>
      <c r="X124" s="307"/>
      <c r="Y124" s="307"/>
    </row>
    <row r="125" spans="7:25" ht="14.25" customHeight="1" x14ac:dyDescent="0.25">
      <c r="G125" s="307"/>
      <c r="H125" s="307"/>
      <c r="I125" s="307"/>
      <c r="J125" s="307"/>
      <c r="K125" s="307"/>
      <c r="L125" s="307"/>
      <c r="M125" s="307"/>
      <c r="N125" s="307"/>
      <c r="O125" s="307"/>
      <c r="P125" s="307"/>
      <c r="Q125" s="307"/>
      <c r="R125" s="307"/>
      <c r="S125" s="307"/>
      <c r="T125" s="307"/>
      <c r="U125" s="307"/>
      <c r="V125" s="307"/>
      <c r="W125" s="307"/>
      <c r="X125" s="307"/>
      <c r="Y125" s="307"/>
    </row>
    <row r="126" spans="7:25" ht="14.25" customHeight="1" x14ac:dyDescent="0.25">
      <c r="G126" s="307"/>
      <c r="H126" s="307"/>
      <c r="I126" s="307"/>
      <c r="J126" s="307"/>
      <c r="K126" s="307"/>
      <c r="L126" s="307"/>
      <c r="M126" s="307"/>
      <c r="N126" s="307"/>
      <c r="O126" s="307"/>
      <c r="P126" s="307"/>
      <c r="Q126" s="307"/>
      <c r="R126" s="307"/>
      <c r="S126" s="307"/>
      <c r="T126" s="307"/>
      <c r="U126" s="307"/>
      <c r="V126" s="307"/>
      <c r="W126" s="307"/>
      <c r="X126" s="307"/>
      <c r="Y126" s="307"/>
    </row>
    <row r="127" spans="7:25" ht="14.25" customHeight="1" x14ac:dyDescent="0.25">
      <c r="G127" s="307"/>
      <c r="H127" s="307"/>
      <c r="I127" s="307"/>
      <c r="J127" s="307"/>
      <c r="K127" s="307"/>
      <c r="L127" s="307"/>
      <c r="M127" s="307"/>
      <c r="N127" s="307"/>
      <c r="O127" s="307"/>
      <c r="P127" s="307"/>
      <c r="Q127" s="307"/>
      <c r="R127" s="307"/>
      <c r="S127" s="307"/>
      <c r="T127" s="307"/>
      <c r="U127" s="307"/>
      <c r="V127" s="307"/>
      <c r="W127" s="307"/>
      <c r="X127" s="307"/>
      <c r="Y127" s="307"/>
    </row>
    <row r="128" spans="7:25" ht="14.25" customHeight="1" x14ac:dyDescent="0.25">
      <c r="G128" s="307"/>
      <c r="H128" s="307"/>
      <c r="I128" s="307"/>
      <c r="J128" s="307"/>
      <c r="K128" s="307"/>
      <c r="L128" s="307"/>
      <c r="M128" s="307"/>
      <c r="N128" s="307"/>
      <c r="O128" s="307"/>
      <c r="P128" s="307"/>
      <c r="Q128" s="307"/>
      <c r="R128" s="307"/>
      <c r="S128" s="307"/>
      <c r="T128" s="307"/>
      <c r="U128" s="307"/>
      <c r="V128" s="307"/>
      <c r="W128" s="307"/>
      <c r="X128" s="307"/>
      <c r="Y128" s="307"/>
    </row>
    <row r="129" spans="7:25" ht="14.25" customHeight="1" x14ac:dyDescent="0.25">
      <c r="G129" s="307"/>
      <c r="H129" s="307"/>
      <c r="I129" s="307"/>
      <c r="J129" s="307"/>
      <c r="K129" s="307"/>
      <c r="L129" s="307"/>
      <c r="M129" s="307"/>
      <c r="N129" s="307"/>
      <c r="O129" s="307"/>
      <c r="P129" s="307"/>
      <c r="Q129" s="307"/>
      <c r="R129" s="307"/>
      <c r="S129" s="307"/>
      <c r="T129" s="307"/>
      <c r="U129" s="307"/>
      <c r="V129" s="307"/>
      <c r="W129" s="307"/>
      <c r="X129" s="307"/>
      <c r="Y129" s="307"/>
    </row>
    <row r="130" spans="7:25" ht="14.25" customHeight="1" x14ac:dyDescent="0.25">
      <c r="G130" s="307"/>
      <c r="H130" s="307"/>
      <c r="I130" s="307"/>
      <c r="J130" s="307"/>
      <c r="K130" s="307"/>
      <c r="L130" s="307"/>
      <c r="M130" s="307"/>
      <c r="N130" s="307"/>
      <c r="O130" s="307"/>
      <c r="P130" s="307"/>
      <c r="Q130" s="307"/>
      <c r="R130" s="307"/>
      <c r="S130" s="307"/>
      <c r="T130" s="307"/>
      <c r="U130" s="307"/>
      <c r="V130" s="307"/>
      <c r="W130" s="307"/>
      <c r="X130" s="307"/>
      <c r="Y130" s="307"/>
    </row>
    <row r="131" spans="7:25" ht="14.25" customHeight="1" x14ac:dyDescent="0.25">
      <c r="G131" s="307"/>
      <c r="H131" s="307"/>
      <c r="I131" s="307"/>
      <c r="J131" s="307"/>
      <c r="K131" s="307"/>
      <c r="L131" s="307"/>
      <c r="M131" s="307"/>
      <c r="N131" s="307"/>
      <c r="O131" s="307"/>
      <c r="P131" s="307"/>
      <c r="Q131" s="307"/>
      <c r="R131" s="307"/>
      <c r="S131" s="307"/>
      <c r="T131" s="307"/>
      <c r="U131" s="307"/>
      <c r="V131" s="307"/>
      <c r="W131" s="307"/>
      <c r="X131" s="307"/>
      <c r="Y131" s="307"/>
    </row>
    <row r="132" spans="7:25" ht="14.25" customHeight="1" x14ac:dyDescent="0.25">
      <c r="G132" s="307"/>
      <c r="H132" s="307"/>
      <c r="I132" s="307"/>
      <c r="J132" s="307"/>
      <c r="K132" s="307"/>
      <c r="L132" s="307"/>
      <c r="M132" s="307"/>
      <c r="N132" s="307"/>
      <c r="O132" s="307"/>
      <c r="P132" s="307"/>
      <c r="Q132" s="307"/>
      <c r="R132" s="307"/>
      <c r="S132" s="307"/>
      <c r="T132" s="307"/>
      <c r="U132" s="307"/>
      <c r="V132" s="307"/>
      <c r="W132" s="307"/>
      <c r="X132" s="307"/>
      <c r="Y132" s="307"/>
    </row>
    <row r="133" spans="7:25" ht="14.25" customHeight="1" x14ac:dyDescent="0.25">
      <c r="G133" s="307"/>
      <c r="H133" s="307"/>
      <c r="I133" s="307"/>
      <c r="J133" s="307"/>
      <c r="K133" s="307"/>
      <c r="L133" s="307"/>
      <c r="M133" s="307"/>
      <c r="N133" s="307"/>
      <c r="O133" s="307"/>
      <c r="P133" s="307"/>
      <c r="Q133" s="307"/>
      <c r="R133" s="307"/>
      <c r="S133" s="307"/>
      <c r="T133" s="307"/>
      <c r="U133" s="307"/>
      <c r="V133" s="307"/>
      <c r="W133" s="307"/>
      <c r="X133" s="307"/>
      <c r="Y133" s="307"/>
    </row>
    <row r="134" spans="7:25" ht="14.25" customHeight="1" x14ac:dyDescent="0.25">
      <c r="G134" s="307"/>
      <c r="H134" s="307"/>
      <c r="I134" s="307"/>
      <c r="J134" s="307"/>
      <c r="K134" s="307"/>
      <c r="L134" s="307"/>
      <c r="M134" s="307"/>
      <c r="N134" s="307"/>
      <c r="O134" s="307"/>
      <c r="P134" s="307"/>
      <c r="Q134" s="307"/>
      <c r="R134" s="307"/>
      <c r="S134" s="307"/>
      <c r="T134" s="307"/>
      <c r="U134" s="307"/>
      <c r="V134" s="307"/>
      <c r="W134" s="307"/>
      <c r="X134" s="307"/>
      <c r="Y134" s="307"/>
    </row>
    <row r="135" spans="7:25" ht="14.25" customHeight="1" x14ac:dyDescent="0.25">
      <c r="G135" s="307"/>
      <c r="H135" s="307"/>
      <c r="I135" s="307"/>
      <c r="J135" s="307"/>
      <c r="K135" s="307"/>
      <c r="L135" s="307"/>
      <c r="M135" s="307"/>
      <c r="N135" s="307"/>
      <c r="O135" s="307"/>
      <c r="P135" s="307"/>
      <c r="Q135" s="307"/>
      <c r="R135" s="307"/>
      <c r="S135" s="307"/>
      <c r="T135" s="307"/>
      <c r="U135" s="307"/>
      <c r="V135" s="307"/>
      <c r="W135" s="307"/>
      <c r="X135" s="307"/>
      <c r="Y135" s="307"/>
    </row>
    <row r="136" spans="7:25" ht="14.25" customHeight="1" x14ac:dyDescent="0.25">
      <c r="G136" s="307"/>
      <c r="H136" s="307"/>
      <c r="I136" s="307"/>
      <c r="J136" s="307"/>
      <c r="K136" s="307"/>
      <c r="L136" s="307"/>
      <c r="M136" s="307"/>
      <c r="N136" s="307"/>
      <c r="O136" s="307"/>
      <c r="P136" s="307"/>
      <c r="Q136" s="307"/>
      <c r="R136" s="307"/>
      <c r="S136" s="307"/>
      <c r="T136" s="307"/>
      <c r="U136" s="307"/>
      <c r="V136" s="307"/>
      <c r="W136" s="307"/>
      <c r="X136" s="307"/>
      <c r="Y136" s="307"/>
    </row>
    <row r="137" spans="7:25" ht="14.25" customHeight="1" x14ac:dyDescent="0.25">
      <c r="G137" s="307"/>
      <c r="H137" s="307"/>
      <c r="I137" s="307"/>
      <c r="J137" s="307"/>
      <c r="K137" s="307"/>
      <c r="L137" s="307"/>
      <c r="M137" s="307"/>
      <c r="N137" s="307"/>
      <c r="O137" s="307"/>
      <c r="P137" s="307"/>
      <c r="Q137" s="307"/>
      <c r="R137" s="307"/>
      <c r="S137" s="307"/>
      <c r="T137" s="307"/>
      <c r="U137" s="307"/>
      <c r="V137" s="307"/>
      <c r="W137" s="307"/>
      <c r="X137" s="307"/>
      <c r="Y137" s="307"/>
    </row>
    <row r="138" spans="7:25" ht="14.25" customHeight="1" x14ac:dyDescent="0.25">
      <c r="G138" s="307"/>
      <c r="H138" s="307"/>
      <c r="I138" s="307"/>
      <c r="J138" s="307"/>
      <c r="K138" s="307"/>
      <c r="L138" s="307"/>
      <c r="M138" s="307"/>
      <c r="N138" s="307"/>
      <c r="O138" s="307"/>
      <c r="P138" s="307"/>
      <c r="Q138" s="307"/>
      <c r="R138" s="307"/>
      <c r="S138" s="307"/>
      <c r="T138" s="307"/>
      <c r="U138" s="307"/>
      <c r="V138" s="307"/>
      <c r="W138" s="307"/>
      <c r="X138" s="307"/>
      <c r="Y138" s="307"/>
    </row>
    <row r="139" spans="7:25" ht="14.25" customHeight="1" x14ac:dyDescent="0.25">
      <c r="G139" s="307"/>
      <c r="H139" s="307"/>
      <c r="I139" s="307"/>
      <c r="J139" s="307"/>
      <c r="K139" s="307"/>
      <c r="L139" s="307"/>
      <c r="M139" s="307"/>
      <c r="N139" s="307"/>
      <c r="O139" s="307"/>
      <c r="P139" s="307"/>
      <c r="Q139" s="307"/>
      <c r="R139" s="307"/>
      <c r="S139" s="307"/>
      <c r="T139" s="307"/>
      <c r="U139" s="307"/>
      <c r="V139" s="307"/>
      <c r="W139" s="307"/>
      <c r="X139" s="307"/>
      <c r="Y139" s="307"/>
    </row>
    <row r="140" spans="7:25" ht="14.25" customHeight="1" x14ac:dyDescent="0.25">
      <c r="G140" s="307"/>
      <c r="H140" s="307"/>
      <c r="I140" s="307"/>
      <c r="J140" s="307"/>
      <c r="K140" s="307"/>
      <c r="L140" s="307"/>
      <c r="M140" s="307"/>
      <c r="N140" s="307"/>
      <c r="O140" s="307"/>
      <c r="P140" s="307"/>
      <c r="Q140" s="307"/>
      <c r="R140" s="307"/>
      <c r="S140" s="307"/>
      <c r="T140" s="307"/>
      <c r="U140" s="307"/>
      <c r="V140" s="307"/>
      <c r="W140" s="307"/>
      <c r="X140" s="307"/>
      <c r="Y140" s="307"/>
    </row>
    <row r="141" spans="7:25" ht="14.25" customHeight="1" x14ac:dyDescent="0.25">
      <c r="G141" s="307"/>
      <c r="H141" s="307"/>
      <c r="I141" s="307"/>
      <c r="J141" s="307"/>
      <c r="K141" s="307"/>
      <c r="L141" s="307"/>
      <c r="M141" s="307"/>
      <c r="N141" s="307"/>
      <c r="O141" s="307"/>
      <c r="P141" s="307"/>
      <c r="Q141" s="307"/>
      <c r="R141" s="307"/>
      <c r="S141" s="307"/>
      <c r="T141" s="307"/>
      <c r="U141" s="307"/>
      <c r="V141" s="307"/>
      <c r="W141" s="307"/>
      <c r="X141" s="307"/>
      <c r="Y141" s="307"/>
    </row>
    <row r="142" spans="7:25" ht="14.25" customHeight="1" x14ac:dyDescent="0.25">
      <c r="G142" s="307"/>
      <c r="H142" s="307"/>
      <c r="I142" s="307"/>
      <c r="J142" s="307"/>
      <c r="K142" s="307"/>
      <c r="L142" s="307"/>
      <c r="M142" s="307"/>
      <c r="N142" s="307"/>
      <c r="O142" s="307"/>
      <c r="P142" s="307"/>
      <c r="Q142" s="307"/>
      <c r="R142" s="307"/>
      <c r="S142" s="307"/>
      <c r="T142" s="307"/>
      <c r="U142" s="307"/>
      <c r="V142" s="307"/>
      <c r="W142" s="307"/>
      <c r="X142" s="307"/>
      <c r="Y142" s="307"/>
    </row>
    <row r="143" spans="7:25" ht="14.25" customHeight="1" x14ac:dyDescent="0.25">
      <c r="G143" s="307"/>
      <c r="H143" s="307"/>
      <c r="I143" s="307"/>
      <c r="J143" s="307"/>
      <c r="K143" s="307"/>
      <c r="L143" s="307"/>
      <c r="M143" s="307"/>
      <c r="N143" s="307"/>
      <c r="O143" s="307"/>
      <c r="P143" s="307"/>
      <c r="Q143" s="307"/>
      <c r="R143" s="307"/>
      <c r="S143" s="307"/>
      <c r="T143" s="307"/>
      <c r="U143" s="307"/>
      <c r="V143" s="307"/>
      <c r="W143" s="307"/>
      <c r="X143" s="307"/>
      <c r="Y143" s="307"/>
    </row>
    <row r="144" spans="7:25" ht="14.25" customHeight="1" x14ac:dyDescent="0.25">
      <c r="G144" s="307"/>
      <c r="H144" s="307"/>
      <c r="I144" s="307"/>
      <c r="J144" s="307"/>
      <c r="K144" s="307"/>
      <c r="L144" s="307"/>
      <c r="M144" s="307"/>
      <c r="N144" s="307"/>
      <c r="O144" s="307"/>
      <c r="P144" s="307"/>
      <c r="Q144" s="307"/>
      <c r="R144" s="307"/>
      <c r="S144" s="307"/>
      <c r="T144" s="307"/>
      <c r="U144" s="307"/>
      <c r="V144" s="307"/>
      <c r="W144" s="307"/>
      <c r="X144" s="307"/>
      <c r="Y144" s="307"/>
    </row>
    <row r="145" spans="7:25" ht="14.25" customHeight="1" x14ac:dyDescent="0.25">
      <c r="G145" s="307"/>
      <c r="H145" s="307"/>
      <c r="I145" s="307"/>
      <c r="J145" s="307"/>
      <c r="K145" s="307"/>
      <c r="L145" s="307"/>
      <c r="M145" s="307"/>
      <c r="N145" s="307"/>
      <c r="O145" s="307"/>
      <c r="P145" s="307"/>
      <c r="Q145" s="307"/>
      <c r="R145" s="307"/>
      <c r="S145" s="307"/>
      <c r="T145" s="307"/>
      <c r="U145" s="307"/>
      <c r="V145" s="307"/>
      <c r="W145" s="307"/>
      <c r="X145" s="307"/>
      <c r="Y145" s="307"/>
    </row>
    <row r="146" spans="7:25" ht="14.25" customHeight="1" x14ac:dyDescent="0.25">
      <c r="G146" s="307"/>
      <c r="H146" s="307"/>
      <c r="I146" s="307"/>
      <c r="J146" s="307"/>
      <c r="K146" s="307"/>
      <c r="L146" s="307"/>
      <c r="M146" s="307"/>
      <c r="N146" s="307"/>
      <c r="O146" s="307"/>
      <c r="P146" s="307"/>
      <c r="Q146" s="307"/>
      <c r="R146" s="307"/>
      <c r="S146" s="307"/>
      <c r="T146" s="307"/>
      <c r="U146" s="307"/>
      <c r="V146" s="307"/>
      <c r="W146" s="307"/>
      <c r="X146" s="307"/>
      <c r="Y146" s="307"/>
    </row>
    <row r="147" spans="7:25" ht="14.25" customHeight="1" x14ac:dyDescent="0.25">
      <c r="G147" s="307"/>
      <c r="H147" s="307"/>
      <c r="I147" s="307"/>
      <c r="J147" s="307"/>
      <c r="K147" s="307"/>
      <c r="L147" s="307"/>
      <c r="M147" s="307"/>
      <c r="N147" s="307"/>
      <c r="O147" s="307"/>
      <c r="P147" s="307"/>
      <c r="Q147" s="307"/>
      <c r="R147" s="307"/>
      <c r="S147" s="307"/>
      <c r="T147" s="307"/>
      <c r="U147" s="307"/>
      <c r="V147" s="307"/>
      <c r="W147" s="307"/>
      <c r="X147" s="307"/>
      <c r="Y147" s="307"/>
    </row>
    <row r="148" spans="7:25" ht="14.25" customHeight="1" x14ac:dyDescent="0.25">
      <c r="G148" s="307"/>
      <c r="H148" s="307"/>
      <c r="I148" s="307"/>
      <c r="J148" s="307"/>
      <c r="K148" s="307"/>
      <c r="L148" s="307"/>
      <c r="M148" s="307"/>
      <c r="N148" s="307"/>
      <c r="O148" s="307"/>
      <c r="P148" s="307"/>
      <c r="Q148" s="307"/>
      <c r="R148" s="307"/>
      <c r="S148" s="307"/>
      <c r="T148" s="307"/>
      <c r="U148" s="307"/>
      <c r="V148" s="307"/>
      <c r="W148" s="307"/>
      <c r="X148" s="307"/>
      <c r="Y148" s="307"/>
    </row>
    <row r="149" spans="7:25" ht="14.25" customHeight="1" x14ac:dyDescent="0.25">
      <c r="G149" s="307"/>
      <c r="H149" s="307"/>
      <c r="I149" s="307"/>
      <c r="J149" s="307"/>
      <c r="K149" s="307"/>
      <c r="L149" s="307"/>
      <c r="M149" s="307"/>
      <c r="N149" s="307"/>
      <c r="O149" s="307"/>
      <c r="P149" s="307"/>
      <c r="Q149" s="307"/>
      <c r="R149" s="307"/>
      <c r="S149" s="307"/>
      <c r="T149" s="307"/>
      <c r="U149" s="307"/>
      <c r="V149" s="307"/>
      <c r="W149" s="307"/>
      <c r="X149" s="307"/>
      <c r="Y149" s="307"/>
    </row>
    <row r="150" spans="7:25" ht="14.25" customHeight="1" x14ac:dyDescent="0.25">
      <c r="G150" s="307"/>
      <c r="H150" s="307"/>
      <c r="I150" s="307"/>
      <c r="J150" s="307"/>
      <c r="K150" s="307"/>
      <c r="L150" s="307"/>
      <c r="M150" s="307"/>
      <c r="N150" s="307"/>
      <c r="O150" s="307"/>
      <c r="P150" s="307"/>
      <c r="Q150" s="307"/>
      <c r="R150" s="307"/>
      <c r="S150" s="307"/>
      <c r="T150" s="307"/>
      <c r="U150" s="307"/>
      <c r="V150" s="307"/>
      <c r="W150" s="307"/>
      <c r="X150" s="307"/>
      <c r="Y150" s="307"/>
    </row>
    <row r="151" spans="7:25" ht="14.25" customHeight="1" x14ac:dyDescent="0.25">
      <c r="G151" s="307"/>
      <c r="H151" s="307"/>
      <c r="I151" s="307"/>
      <c r="J151" s="307"/>
      <c r="K151" s="307"/>
      <c r="L151" s="307"/>
      <c r="M151" s="307"/>
      <c r="N151" s="307"/>
      <c r="O151" s="307"/>
      <c r="P151" s="307"/>
      <c r="Q151" s="307"/>
      <c r="R151" s="307"/>
      <c r="S151" s="307"/>
      <c r="T151" s="307"/>
      <c r="U151" s="307"/>
      <c r="V151" s="307"/>
      <c r="W151" s="307"/>
      <c r="X151" s="307"/>
      <c r="Y151" s="307"/>
    </row>
    <row r="152" spans="7:25" ht="14.25" customHeight="1" x14ac:dyDescent="0.25">
      <c r="G152" s="307"/>
      <c r="H152" s="307"/>
      <c r="I152" s="307"/>
      <c r="J152" s="307"/>
      <c r="K152" s="307"/>
      <c r="L152" s="307"/>
      <c r="M152" s="307"/>
      <c r="N152" s="307"/>
      <c r="O152" s="307"/>
      <c r="P152" s="307"/>
      <c r="Q152" s="307"/>
      <c r="R152" s="307"/>
      <c r="S152" s="307"/>
      <c r="T152" s="307"/>
      <c r="U152" s="307"/>
      <c r="V152" s="307"/>
      <c r="W152" s="307"/>
      <c r="X152" s="307"/>
      <c r="Y152" s="307"/>
    </row>
    <row r="153" spans="7:25" ht="14.25" customHeight="1" x14ac:dyDescent="0.25">
      <c r="G153" s="307"/>
      <c r="H153" s="307"/>
      <c r="I153" s="307"/>
      <c r="J153" s="307"/>
      <c r="K153" s="307"/>
      <c r="L153" s="307"/>
      <c r="M153" s="307"/>
      <c r="N153" s="307"/>
      <c r="O153" s="307"/>
      <c r="P153" s="307"/>
      <c r="Q153" s="307"/>
      <c r="R153" s="307"/>
      <c r="S153" s="307"/>
      <c r="T153" s="307"/>
      <c r="U153" s="307"/>
      <c r="V153" s="307"/>
      <c r="W153" s="307"/>
      <c r="X153" s="307"/>
      <c r="Y153" s="307"/>
    </row>
    <row r="154" spans="7:25" ht="14.25" customHeight="1" x14ac:dyDescent="0.25">
      <c r="G154" s="307"/>
      <c r="H154" s="307"/>
      <c r="I154" s="307"/>
      <c r="J154" s="307"/>
      <c r="K154" s="307"/>
      <c r="L154" s="307"/>
      <c r="M154" s="307"/>
      <c r="N154" s="307"/>
      <c r="O154" s="307"/>
      <c r="P154" s="307"/>
      <c r="Q154" s="307"/>
      <c r="R154" s="307"/>
      <c r="S154" s="307"/>
      <c r="T154" s="307"/>
      <c r="U154" s="307"/>
      <c r="V154" s="307"/>
      <c r="W154" s="307"/>
      <c r="X154" s="307"/>
      <c r="Y154" s="307"/>
    </row>
    <row r="155" spans="7:25" ht="14.25" customHeight="1" x14ac:dyDescent="0.25">
      <c r="G155" s="307"/>
      <c r="H155" s="307"/>
      <c r="I155" s="307"/>
      <c r="J155" s="307"/>
      <c r="K155" s="307"/>
      <c r="L155" s="307"/>
      <c r="M155" s="307"/>
      <c r="N155" s="307"/>
      <c r="O155" s="307"/>
      <c r="P155" s="307"/>
      <c r="Q155" s="307"/>
      <c r="R155" s="307"/>
      <c r="S155" s="307"/>
      <c r="T155" s="307"/>
      <c r="U155" s="307"/>
      <c r="V155" s="307"/>
      <c r="W155" s="307"/>
      <c r="X155" s="307"/>
      <c r="Y155" s="307"/>
    </row>
    <row r="156" spans="7:25" ht="14.25" customHeight="1" x14ac:dyDescent="0.25">
      <c r="G156" s="307"/>
      <c r="H156" s="307"/>
      <c r="I156" s="307"/>
      <c r="J156" s="307"/>
      <c r="K156" s="307"/>
      <c r="L156" s="307"/>
      <c r="M156" s="307"/>
      <c r="N156" s="307"/>
      <c r="O156" s="307"/>
      <c r="P156" s="307"/>
      <c r="Q156" s="307"/>
      <c r="R156" s="307"/>
      <c r="S156" s="307"/>
      <c r="T156" s="307"/>
      <c r="U156" s="307"/>
      <c r="V156" s="307"/>
      <c r="W156" s="307"/>
      <c r="X156" s="307"/>
      <c r="Y156" s="307"/>
    </row>
    <row r="157" spans="7:25" ht="14.25" customHeight="1" x14ac:dyDescent="0.25">
      <c r="G157" s="307"/>
      <c r="H157" s="307"/>
      <c r="I157" s="307"/>
      <c r="J157" s="307"/>
      <c r="K157" s="307"/>
      <c r="L157" s="307"/>
      <c r="M157" s="307"/>
      <c r="N157" s="307"/>
      <c r="O157" s="307"/>
      <c r="P157" s="307"/>
      <c r="Q157" s="307"/>
      <c r="R157" s="307"/>
      <c r="S157" s="307"/>
      <c r="T157" s="307"/>
      <c r="U157" s="307"/>
      <c r="V157" s="307"/>
      <c r="W157" s="307"/>
      <c r="X157" s="307"/>
      <c r="Y157" s="307"/>
    </row>
    <row r="158" spans="7:25" ht="14.25" customHeight="1" x14ac:dyDescent="0.25">
      <c r="G158" s="307"/>
      <c r="H158" s="307"/>
      <c r="I158" s="307"/>
      <c r="J158" s="307"/>
      <c r="K158" s="307"/>
      <c r="L158" s="307"/>
      <c r="M158" s="307"/>
      <c r="N158" s="307"/>
      <c r="O158" s="307"/>
      <c r="P158" s="307"/>
      <c r="Q158" s="307"/>
      <c r="R158" s="307"/>
      <c r="S158" s="307"/>
      <c r="T158" s="307"/>
      <c r="U158" s="307"/>
      <c r="V158" s="307"/>
      <c r="W158" s="307"/>
      <c r="X158" s="307"/>
      <c r="Y158" s="307"/>
    </row>
    <row r="159" spans="7:25" ht="14.25" customHeight="1" x14ac:dyDescent="0.25">
      <c r="G159" s="307"/>
      <c r="H159" s="307"/>
      <c r="I159" s="307"/>
      <c r="J159" s="307"/>
      <c r="K159" s="307"/>
      <c r="L159" s="307"/>
      <c r="M159" s="307"/>
      <c r="N159" s="307"/>
      <c r="O159" s="307"/>
      <c r="P159" s="307"/>
      <c r="Q159" s="307"/>
      <c r="R159" s="307"/>
      <c r="S159" s="307"/>
      <c r="T159" s="307"/>
      <c r="U159" s="307"/>
      <c r="V159" s="307"/>
      <c r="W159" s="307"/>
      <c r="X159" s="307"/>
      <c r="Y159" s="307"/>
    </row>
    <row r="160" spans="7:25" ht="14.25" customHeight="1" x14ac:dyDescent="0.25">
      <c r="G160" s="307"/>
      <c r="H160" s="307"/>
      <c r="I160" s="307"/>
      <c r="J160" s="307"/>
      <c r="K160" s="307"/>
      <c r="L160" s="307"/>
      <c r="M160" s="307"/>
      <c r="N160" s="307"/>
      <c r="O160" s="307"/>
      <c r="P160" s="307"/>
      <c r="Q160" s="307"/>
      <c r="R160" s="307"/>
      <c r="S160" s="307"/>
      <c r="T160" s="307"/>
      <c r="U160" s="307"/>
      <c r="V160" s="307"/>
      <c r="W160" s="307"/>
      <c r="X160" s="307"/>
      <c r="Y160" s="307"/>
    </row>
    <row r="161" spans="7:25" ht="14.25" customHeight="1" x14ac:dyDescent="0.25">
      <c r="G161" s="307"/>
      <c r="H161" s="307"/>
      <c r="I161" s="307"/>
      <c r="J161" s="307"/>
      <c r="K161" s="307"/>
      <c r="L161" s="307"/>
      <c r="M161" s="307"/>
      <c r="N161" s="307"/>
      <c r="O161" s="307"/>
      <c r="P161" s="307"/>
      <c r="Q161" s="307"/>
      <c r="R161" s="307"/>
      <c r="S161" s="307"/>
      <c r="T161" s="307"/>
      <c r="U161" s="307"/>
      <c r="V161" s="307"/>
      <c r="W161" s="307"/>
      <c r="X161" s="307"/>
      <c r="Y161" s="307"/>
    </row>
    <row r="162" spans="7:25" ht="14.25" customHeight="1" x14ac:dyDescent="0.25">
      <c r="G162" s="307"/>
      <c r="H162" s="307"/>
      <c r="I162" s="307"/>
      <c r="J162" s="307"/>
      <c r="K162" s="307"/>
      <c r="L162" s="307"/>
      <c r="M162" s="307"/>
      <c r="N162" s="307"/>
      <c r="O162" s="307"/>
      <c r="P162" s="307"/>
      <c r="Q162" s="307"/>
      <c r="R162" s="307"/>
      <c r="S162" s="307"/>
      <c r="T162" s="307"/>
      <c r="U162" s="307"/>
      <c r="V162" s="307"/>
      <c r="W162" s="307"/>
      <c r="X162" s="307"/>
      <c r="Y162" s="307"/>
    </row>
    <row r="163" spans="7:25" ht="14.25" customHeight="1" x14ac:dyDescent="0.25">
      <c r="G163" s="307"/>
      <c r="H163" s="307"/>
      <c r="I163" s="307"/>
      <c r="J163" s="307"/>
      <c r="K163" s="307"/>
      <c r="L163" s="307"/>
      <c r="M163" s="307"/>
      <c r="N163" s="307"/>
      <c r="O163" s="307"/>
      <c r="P163" s="307"/>
      <c r="Q163" s="307"/>
      <c r="R163" s="307"/>
      <c r="S163" s="307"/>
      <c r="T163" s="307"/>
      <c r="U163" s="307"/>
      <c r="V163" s="307"/>
      <c r="W163" s="307"/>
      <c r="X163" s="307"/>
      <c r="Y163" s="307"/>
    </row>
    <row r="164" spans="7:25" ht="14.25" customHeight="1" x14ac:dyDescent="0.25">
      <c r="G164" s="307"/>
      <c r="H164" s="307"/>
      <c r="I164" s="307"/>
      <c r="J164" s="307"/>
      <c r="K164" s="307"/>
      <c r="L164" s="307"/>
      <c r="M164" s="307"/>
      <c r="N164" s="307"/>
      <c r="O164" s="307"/>
      <c r="P164" s="307"/>
      <c r="Q164" s="307"/>
      <c r="R164" s="307"/>
      <c r="S164" s="307"/>
      <c r="T164" s="307"/>
      <c r="U164" s="307"/>
      <c r="V164" s="307"/>
      <c r="W164" s="307"/>
      <c r="X164" s="307"/>
      <c r="Y164" s="307"/>
    </row>
    <row r="165" spans="7:25" ht="14.25" customHeight="1" x14ac:dyDescent="0.25">
      <c r="G165" s="307"/>
      <c r="H165" s="307"/>
      <c r="I165" s="307"/>
      <c r="J165" s="307"/>
      <c r="K165" s="307"/>
      <c r="L165" s="307"/>
      <c r="M165" s="307"/>
      <c r="N165" s="307"/>
      <c r="O165" s="307"/>
      <c r="P165" s="307"/>
      <c r="Q165" s="307"/>
      <c r="R165" s="307"/>
      <c r="S165" s="307"/>
      <c r="T165" s="307"/>
      <c r="U165" s="307"/>
      <c r="V165" s="307"/>
      <c r="W165" s="307"/>
      <c r="X165" s="307"/>
      <c r="Y165" s="307"/>
    </row>
    <row r="166" spans="7:25" ht="14.25" customHeight="1" x14ac:dyDescent="0.25">
      <c r="G166" s="307"/>
      <c r="H166" s="307"/>
      <c r="I166" s="307"/>
      <c r="J166" s="307"/>
      <c r="K166" s="307"/>
      <c r="L166" s="307"/>
      <c r="M166" s="307"/>
      <c r="N166" s="307"/>
      <c r="O166" s="307"/>
      <c r="P166" s="307"/>
      <c r="Q166" s="307"/>
      <c r="R166" s="307"/>
      <c r="S166" s="307"/>
      <c r="T166" s="307"/>
      <c r="U166" s="307"/>
      <c r="V166" s="307"/>
      <c r="W166" s="307"/>
      <c r="X166" s="307"/>
      <c r="Y166" s="307"/>
    </row>
    <row r="167" spans="7:25" ht="14.25" customHeight="1" x14ac:dyDescent="0.25">
      <c r="G167" s="307"/>
      <c r="H167" s="307"/>
      <c r="I167" s="307"/>
      <c r="J167" s="307"/>
      <c r="K167" s="307"/>
      <c r="L167" s="307"/>
      <c r="M167" s="307"/>
      <c r="N167" s="307"/>
      <c r="O167" s="307"/>
      <c r="P167" s="307"/>
      <c r="Q167" s="307"/>
      <c r="R167" s="307"/>
      <c r="S167" s="307"/>
      <c r="T167" s="307"/>
      <c r="U167" s="307"/>
      <c r="V167" s="307"/>
      <c r="W167" s="307"/>
      <c r="X167" s="307"/>
      <c r="Y167" s="307"/>
    </row>
    <row r="168" spans="7:25" ht="14.25" customHeight="1" x14ac:dyDescent="0.25">
      <c r="G168" s="307"/>
      <c r="H168" s="307"/>
      <c r="I168" s="307"/>
      <c r="J168" s="307"/>
      <c r="K168" s="307"/>
      <c r="L168" s="307"/>
      <c r="M168" s="307"/>
      <c r="N168" s="307"/>
      <c r="O168" s="307"/>
      <c r="P168" s="307"/>
      <c r="Q168" s="307"/>
      <c r="R168" s="307"/>
      <c r="S168" s="307"/>
      <c r="T168" s="307"/>
      <c r="U168" s="307"/>
      <c r="V168" s="307"/>
      <c r="W168" s="307"/>
      <c r="X168" s="307"/>
      <c r="Y168" s="307"/>
    </row>
    <row r="169" spans="7:25" ht="14.25" customHeight="1" x14ac:dyDescent="0.25">
      <c r="G169" s="307"/>
      <c r="H169" s="307"/>
      <c r="I169" s="307"/>
      <c r="J169" s="307"/>
      <c r="K169" s="307"/>
      <c r="L169" s="307"/>
      <c r="M169" s="307"/>
      <c r="N169" s="307"/>
      <c r="O169" s="307"/>
      <c r="P169" s="307"/>
      <c r="Q169" s="307"/>
      <c r="R169" s="307"/>
      <c r="S169" s="307"/>
      <c r="T169" s="307"/>
      <c r="U169" s="307"/>
      <c r="V169" s="307"/>
      <c r="W169" s="307"/>
      <c r="X169" s="307"/>
      <c r="Y169" s="307"/>
    </row>
    <row r="170" spans="7:25" ht="14.25" customHeight="1" x14ac:dyDescent="0.25">
      <c r="G170" s="307"/>
      <c r="H170" s="307"/>
      <c r="I170" s="307"/>
      <c r="J170" s="307"/>
      <c r="K170" s="307"/>
      <c r="L170" s="307"/>
      <c r="M170" s="307"/>
      <c r="N170" s="307"/>
      <c r="O170" s="307"/>
      <c r="P170" s="307"/>
      <c r="Q170" s="307"/>
      <c r="R170" s="307"/>
      <c r="S170" s="307"/>
      <c r="T170" s="307"/>
      <c r="U170" s="307"/>
      <c r="V170" s="307"/>
      <c r="W170" s="307"/>
      <c r="X170" s="307"/>
      <c r="Y170" s="307"/>
    </row>
    <row r="171" spans="7:25" ht="14.25" customHeight="1" x14ac:dyDescent="0.25">
      <c r="G171" s="307"/>
      <c r="H171" s="307"/>
      <c r="I171" s="307"/>
      <c r="J171" s="307"/>
      <c r="K171" s="307"/>
      <c r="L171" s="307"/>
      <c r="M171" s="307"/>
      <c r="N171" s="307"/>
      <c r="O171" s="307"/>
      <c r="P171" s="307"/>
      <c r="Q171" s="307"/>
      <c r="R171" s="307"/>
      <c r="S171" s="307"/>
      <c r="T171" s="307"/>
      <c r="U171" s="307"/>
      <c r="V171" s="307"/>
      <c r="W171" s="307"/>
      <c r="X171" s="307"/>
      <c r="Y171" s="307"/>
    </row>
    <row r="172" spans="7:25" ht="14.25" customHeight="1" x14ac:dyDescent="0.25">
      <c r="G172" s="307"/>
      <c r="H172" s="307"/>
      <c r="I172" s="307"/>
      <c r="J172" s="307"/>
      <c r="K172" s="307"/>
      <c r="L172" s="307"/>
      <c r="M172" s="307"/>
      <c r="N172" s="307"/>
      <c r="O172" s="307"/>
      <c r="P172" s="307"/>
      <c r="Q172" s="307"/>
      <c r="R172" s="307"/>
      <c r="S172" s="307"/>
      <c r="T172" s="307"/>
      <c r="U172" s="307"/>
      <c r="V172" s="307"/>
      <c r="W172" s="307"/>
      <c r="X172" s="307"/>
      <c r="Y172" s="307"/>
    </row>
    <row r="173" spans="7:25" ht="14.25" customHeight="1" x14ac:dyDescent="0.25">
      <c r="G173" s="307"/>
      <c r="H173" s="307"/>
      <c r="I173" s="307"/>
      <c r="J173" s="307"/>
      <c r="K173" s="307"/>
      <c r="L173" s="307"/>
      <c r="M173" s="307"/>
      <c r="N173" s="307"/>
      <c r="O173" s="307"/>
      <c r="P173" s="307"/>
      <c r="Q173" s="307"/>
      <c r="R173" s="307"/>
      <c r="S173" s="307"/>
      <c r="T173" s="307"/>
      <c r="U173" s="307"/>
      <c r="V173" s="307"/>
      <c r="W173" s="307"/>
      <c r="X173" s="307"/>
      <c r="Y173" s="307"/>
    </row>
    <row r="174" spans="7:25" ht="14.25" customHeight="1" x14ac:dyDescent="0.25">
      <c r="G174" s="307"/>
      <c r="H174" s="307"/>
      <c r="I174" s="307"/>
      <c r="J174" s="307"/>
      <c r="K174" s="307"/>
      <c r="L174" s="307"/>
      <c r="M174" s="307"/>
      <c r="N174" s="307"/>
      <c r="O174" s="307"/>
      <c r="P174" s="307"/>
      <c r="Q174" s="307"/>
      <c r="R174" s="307"/>
      <c r="S174" s="307"/>
      <c r="T174" s="307"/>
      <c r="U174" s="307"/>
      <c r="V174" s="307"/>
      <c r="W174" s="307"/>
      <c r="X174" s="307"/>
      <c r="Y174" s="307"/>
    </row>
    <row r="175" spans="7:25" ht="14.25" customHeight="1" x14ac:dyDescent="0.25">
      <c r="G175" s="307"/>
      <c r="H175" s="307"/>
      <c r="I175" s="307"/>
      <c r="J175" s="307"/>
      <c r="K175" s="307"/>
      <c r="L175" s="307"/>
      <c r="M175" s="307"/>
      <c r="N175" s="307"/>
      <c r="O175" s="307"/>
      <c r="P175" s="307"/>
      <c r="Q175" s="307"/>
      <c r="R175" s="307"/>
      <c r="S175" s="307"/>
      <c r="T175" s="307"/>
      <c r="U175" s="307"/>
      <c r="V175" s="307"/>
      <c r="W175" s="307"/>
      <c r="X175" s="307"/>
      <c r="Y175" s="307"/>
    </row>
    <row r="176" spans="7:25" ht="14.25" customHeight="1" x14ac:dyDescent="0.25">
      <c r="G176" s="307"/>
      <c r="H176" s="307"/>
      <c r="I176" s="307"/>
      <c r="J176" s="307"/>
      <c r="K176" s="307"/>
      <c r="L176" s="307"/>
      <c r="M176" s="307"/>
      <c r="N176" s="307"/>
      <c r="O176" s="307"/>
      <c r="P176" s="307"/>
      <c r="Q176" s="307"/>
      <c r="R176" s="307"/>
      <c r="S176" s="307"/>
      <c r="T176" s="307"/>
      <c r="U176" s="307"/>
      <c r="V176" s="307"/>
      <c r="W176" s="307"/>
      <c r="X176" s="307"/>
      <c r="Y176" s="307"/>
    </row>
    <row r="177" spans="7:25" ht="14.25" customHeight="1" x14ac:dyDescent="0.25">
      <c r="G177" s="307"/>
      <c r="H177" s="307"/>
      <c r="I177" s="307"/>
      <c r="J177" s="307"/>
      <c r="K177" s="307"/>
      <c r="L177" s="307"/>
      <c r="M177" s="307"/>
      <c r="N177" s="307"/>
      <c r="O177" s="307"/>
      <c r="P177" s="307"/>
      <c r="Q177" s="307"/>
      <c r="R177" s="307"/>
      <c r="S177" s="307"/>
      <c r="T177" s="307"/>
      <c r="U177" s="307"/>
      <c r="V177" s="307"/>
      <c r="W177" s="307"/>
      <c r="X177" s="307"/>
      <c r="Y177" s="307"/>
    </row>
    <row r="178" spans="7:25" ht="14.25" customHeight="1" x14ac:dyDescent="0.25">
      <c r="G178" s="307"/>
      <c r="H178" s="307"/>
      <c r="I178" s="307"/>
      <c r="J178" s="307"/>
      <c r="K178" s="307"/>
      <c r="L178" s="307"/>
      <c r="M178" s="307"/>
      <c r="N178" s="307"/>
      <c r="O178" s="307"/>
      <c r="P178" s="307"/>
      <c r="Q178" s="307"/>
      <c r="R178" s="307"/>
      <c r="S178" s="307"/>
      <c r="T178" s="307"/>
      <c r="U178" s="307"/>
      <c r="V178" s="307"/>
      <c r="W178" s="307"/>
      <c r="X178" s="307"/>
      <c r="Y178" s="307"/>
    </row>
    <row r="179" spans="7:25" ht="14.25" customHeight="1" x14ac:dyDescent="0.25">
      <c r="G179" s="307"/>
      <c r="H179" s="307"/>
      <c r="I179" s="307"/>
      <c r="J179" s="307"/>
      <c r="K179" s="307"/>
      <c r="L179" s="307"/>
      <c r="M179" s="307"/>
      <c r="N179" s="307"/>
      <c r="O179" s="307"/>
      <c r="P179" s="307"/>
      <c r="Q179" s="307"/>
      <c r="R179" s="307"/>
      <c r="S179" s="307"/>
      <c r="T179" s="307"/>
      <c r="U179" s="307"/>
      <c r="V179" s="307"/>
      <c r="W179" s="307"/>
      <c r="X179" s="307"/>
      <c r="Y179" s="307"/>
    </row>
    <row r="180" spans="7:25" ht="14.25" customHeight="1" x14ac:dyDescent="0.25">
      <c r="G180" s="307"/>
      <c r="H180" s="307"/>
      <c r="I180" s="307"/>
      <c r="J180" s="307"/>
      <c r="K180" s="307"/>
      <c r="L180" s="307"/>
      <c r="M180" s="307"/>
      <c r="N180" s="307"/>
      <c r="O180" s="307"/>
      <c r="P180" s="307"/>
      <c r="Q180" s="307"/>
      <c r="R180" s="307"/>
      <c r="S180" s="307"/>
      <c r="T180" s="307"/>
      <c r="U180" s="307"/>
      <c r="V180" s="307"/>
      <c r="W180" s="307"/>
      <c r="X180" s="307"/>
      <c r="Y180" s="307"/>
    </row>
    <row r="181" spans="7:25" ht="14.25" customHeight="1" x14ac:dyDescent="0.25">
      <c r="G181" s="307"/>
      <c r="H181" s="307"/>
      <c r="I181" s="307"/>
      <c r="J181" s="307"/>
      <c r="K181" s="307"/>
      <c r="L181" s="307"/>
      <c r="M181" s="307"/>
      <c r="N181" s="307"/>
      <c r="O181" s="307"/>
      <c r="P181" s="307"/>
      <c r="Q181" s="307"/>
      <c r="R181" s="307"/>
      <c r="S181" s="307"/>
      <c r="T181" s="307"/>
      <c r="U181" s="307"/>
      <c r="V181" s="307"/>
      <c r="W181" s="307"/>
      <c r="X181" s="307"/>
      <c r="Y181" s="307"/>
    </row>
    <row r="182" spans="7:25" ht="14.25" customHeight="1" x14ac:dyDescent="0.25">
      <c r="G182" s="307"/>
      <c r="H182" s="307"/>
      <c r="I182" s="307"/>
      <c r="J182" s="307"/>
      <c r="K182" s="307"/>
      <c r="L182" s="307"/>
      <c r="M182" s="307"/>
      <c r="N182" s="307"/>
      <c r="O182" s="307"/>
      <c r="P182" s="307"/>
      <c r="Q182" s="307"/>
      <c r="R182" s="307"/>
      <c r="S182" s="307"/>
      <c r="T182" s="307"/>
      <c r="U182" s="307"/>
      <c r="V182" s="307"/>
      <c r="W182" s="307"/>
      <c r="X182" s="307"/>
      <c r="Y182" s="307"/>
    </row>
    <row r="183" spans="7:25" ht="14.25" customHeight="1" x14ac:dyDescent="0.25">
      <c r="G183" s="307"/>
      <c r="H183" s="307"/>
      <c r="I183" s="307"/>
      <c r="J183" s="307"/>
      <c r="K183" s="307"/>
      <c r="L183" s="307"/>
      <c r="M183" s="307"/>
      <c r="N183" s="307"/>
      <c r="O183" s="307"/>
      <c r="P183" s="307"/>
      <c r="Q183" s="307"/>
      <c r="R183" s="307"/>
      <c r="S183" s="307"/>
      <c r="T183" s="307"/>
      <c r="U183" s="307"/>
      <c r="V183" s="307"/>
      <c r="W183" s="307"/>
      <c r="X183" s="307"/>
      <c r="Y183" s="307"/>
    </row>
    <row r="184" spans="7:25" ht="14.25" customHeight="1" x14ac:dyDescent="0.25">
      <c r="G184" s="307"/>
      <c r="H184" s="307"/>
      <c r="I184" s="307"/>
      <c r="J184" s="307"/>
      <c r="K184" s="307"/>
      <c r="L184" s="307"/>
      <c r="M184" s="307"/>
      <c r="N184" s="307"/>
      <c r="O184" s="307"/>
      <c r="P184" s="307"/>
      <c r="Q184" s="307"/>
      <c r="R184" s="307"/>
      <c r="S184" s="307"/>
      <c r="T184" s="307"/>
      <c r="U184" s="307"/>
      <c r="V184" s="307"/>
      <c r="W184" s="307"/>
      <c r="X184" s="307"/>
      <c r="Y184" s="307"/>
    </row>
    <row r="185" spans="7:25" ht="14.25" customHeight="1" x14ac:dyDescent="0.25">
      <c r="G185" s="307"/>
      <c r="H185" s="307"/>
      <c r="I185" s="307"/>
      <c r="J185" s="307"/>
      <c r="K185" s="307"/>
      <c r="L185" s="307"/>
      <c r="M185" s="307"/>
      <c r="N185" s="307"/>
      <c r="O185" s="307"/>
      <c r="P185" s="307"/>
      <c r="Q185" s="307"/>
      <c r="R185" s="307"/>
      <c r="S185" s="307"/>
      <c r="T185" s="307"/>
      <c r="U185" s="307"/>
      <c r="V185" s="307"/>
      <c r="W185" s="307"/>
      <c r="X185" s="307"/>
      <c r="Y185" s="307"/>
    </row>
    <row r="186" spans="7:25" ht="14.25" customHeight="1" x14ac:dyDescent="0.25">
      <c r="G186" s="307"/>
      <c r="H186" s="307"/>
      <c r="I186" s="307"/>
      <c r="J186" s="307"/>
      <c r="K186" s="307"/>
      <c r="L186" s="307"/>
      <c r="M186" s="307"/>
      <c r="N186" s="307"/>
      <c r="O186" s="307"/>
      <c r="P186" s="307"/>
      <c r="Q186" s="307"/>
      <c r="R186" s="307"/>
      <c r="S186" s="307"/>
      <c r="T186" s="307"/>
      <c r="U186" s="307"/>
      <c r="V186" s="307"/>
      <c r="W186" s="307"/>
      <c r="X186" s="307"/>
      <c r="Y186" s="307"/>
    </row>
    <row r="187" spans="7:25" ht="14.25" customHeight="1" x14ac:dyDescent="0.25">
      <c r="G187" s="307"/>
      <c r="H187" s="307"/>
      <c r="I187" s="307"/>
      <c r="J187" s="307"/>
      <c r="K187" s="307"/>
      <c r="L187" s="307"/>
      <c r="M187" s="307"/>
      <c r="N187" s="307"/>
      <c r="O187" s="307"/>
      <c r="P187" s="307"/>
      <c r="Q187" s="307"/>
      <c r="R187" s="307"/>
      <c r="S187" s="307"/>
      <c r="T187" s="307"/>
      <c r="U187" s="307"/>
      <c r="V187" s="307"/>
      <c r="W187" s="307"/>
      <c r="X187" s="307"/>
      <c r="Y187" s="307"/>
    </row>
    <row r="188" spans="7:25" ht="14.25" customHeight="1" x14ac:dyDescent="0.25">
      <c r="G188" s="307"/>
      <c r="H188" s="307"/>
      <c r="I188" s="307"/>
      <c r="J188" s="307"/>
      <c r="K188" s="307"/>
      <c r="L188" s="307"/>
      <c r="M188" s="307"/>
      <c r="N188" s="307"/>
      <c r="O188" s="307"/>
      <c r="P188" s="307"/>
      <c r="Q188" s="307"/>
      <c r="R188" s="307"/>
      <c r="S188" s="307"/>
      <c r="T188" s="307"/>
      <c r="U188" s="307"/>
      <c r="V188" s="307"/>
      <c r="W188" s="307"/>
      <c r="X188" s="307"/>
      <c r="Y188" s="307"/>
    </row>
    <row r="189" spans="7:25" ht="14.25" customHeight="1" x14ac:dyDescent="0.25">
      <c r="G189" s="307"/>
      <c r="H189" s="307"/>
      <c r="I189" s="307"/>
      <c r="J189" s="307"/>
      <c r="K189" s="307"/>
      <c r="L189" s="307"/>
      <c r="M189" s="307"/>
      <c r="N189" s="307"/>
      <c r="O189" s="307"/>
      <c r="P189" s="307"/>
      <c r="Q189" s="307"/>
      <c r="R189" s="307"/>
      <c r="S189" s="307"/>
      <c r="T189" s="307"/>
      <c r="U189" s="307"/>
      <c r="V189" s="307"/>
      <c r="W189" s="307"/>
      <c r="X189" s="307"/>
      <c r="Y189" s="307"/>
    </row>
    <row r="190" spans="7:25" ht="14.25" customHeight="1" x14ac:dyDescent="0.25">
      <c r="G190" s="307"/>
      <c r="H190" s="307"/>
      <c r="I190" s="307"/>
      <c r="J190" s="307"/>
      <c r="K190" s="307"/>
      <c r="L190" s="307"/>
      <c r="M190" s="307"/>
      <c r="N190" s="307"/>
      <c r="O190" s="307"/>
      <c r="P190" s="307"/>
      <c r="Q190" s="307"/>
      <c r="R190" s="307"/>
      <c r="S190" s="307"/>
      <c r="T190" s="307"/>
      <c r="U190" s="307"/>
      <c r="V190" s="307"/>
      <c r="W190" s="307"/>
      <c r="X190" s="307"/>
      <c r="Y190" s="307"/>
    </row>
    <row r="191" spans="7:25" ht="14.25" customHeight="1" x14ac:dyDescent="0.25">
      <c r="G191" s="307"/>
      <c r="H191" s="307"/>
      <c r="I191" s="307"/>
      <c r="J191" s="307"/>
      <c r="K191" s="307"/>
      <c r="L191" s="307"/>
      <c r="M191" s="307"/>
      <c r="N191" s="307"/>
      <c r="O191" s="307"/>
      <c r="P191" s="307"/>
      <c r="Q191" s="307"/>
      <c r="R191" s="307"/>
      <c r="S191" s="307"/>
      <c r="T191" s="307"/>
      <c r="U191" s="307"/>
      <c r="V191" s="307"/>
      <c r="W191" s="307"/>
      <c r="X191" s="307"/>
      <c r="Y191" s="307"/>
    </row>
    <row r="192" spans="7:25" ht="14.25" customHeight="1" x14ac:dyDescent="0.25">
      <c r="G192" s="307"/>
      <c r="H192" s="307"/>
      <c r="I192" s="307"/>
      <c r="J192" s="307"/>
      <c r="K192" s="307"/>
      <c r="L192" s="307"/>
      <c r="M192" s="307"/>
      <c r="N192" s="307"/>
      <c r="O192" s="307"/>
      <c r="P192" s="307"/>
      <c r="Q192" s="307"/>
      <c r="R192" s="307"/>
      <c r="S192" s="307"/>
      <c r="T192" s="307"/>
      <c r="U192" s="307"/>
      <c r="V192" s="307"/>
      <c r="W192" s="307"/>
      <c r="X192" s="307"/>
      <c r="Y192" s="307"/>
    </row>
    <row r="193" spans="7:25" ht="14.25" customHeight="1" x14ac:dyDescent="0.25">
      <c r="G193" s="307"/>
      <c r="H193" s="307"/>
      <c r="I193" s="307"/>
      <c r="J193" s="307"/>
      <c r="K193" s="307"/>
      <c r="L193" s="307"/>
      <c r="M193" s="307"/>
      <c r="N193" s="307"/>
      <c r="O193" s="307"/>
      <c r="P193" s="307"/>
      <c r="Q193" s="307"/>
      <c r="R193" s="307"/>
      <c r="S193" s="307"/>
      <c r="T193" s="307"/>
      <c r="U193" s="307"/>
      <c r="V193" s="307"/>
      <c r="W193" s="307"/>
      <c r="X193" s="307"/>
      <c r="Y193" s="307"/>
    </row>
    <row r="194" spans="7:25" ht="14.25" customHeight="1" x14ac:dyDescent="0.25">
      <c r="G194" s="307"/>
      <c r="H194" s="307"/>
      <c r="I194" s="307"/>
      <c r="J194" s="307"/>
      <c r="K194" s="307"/>
      <c r="L194" s="307"/>
      <c r="M194" s="307"/>
      <c r="N194" s="307"/>
      <c r="O194" s="307"/>
      <c r="P194" s="307"/>
      <c r="Q194" s="307"/>
      <c r="R194" s="307"/>
      <c r="S194" s="307"/>
      <c r="T194" s="307"/>
      <c r="U194" s="307"/>
      <c r="V194" s="307"/>
      <c r="W194" s="307"/>
      <c r="X194" s="307"/>
      <c r="Y194" s="307"/>
    </row>
    <row r="195" spans="7:25" ht="14.25" customHeight="1" x14ac:dyDescent="0.25">
      <c r="G195" s="307"/>
      <c r="H195" s="307"/>
      <c r="I195" s="307"/>
      <c r="J195" s="307"/>
      <c r="K195" s="307"/>
      <c r="L195" s="307"/>
      <c r="M195" s="307"/>
      <c r="N195" s="307"/>
      <c r="O195" s="307"/>
      <c r="P195" s="307"/>
      <c r="Q195" s="307"/>
      <c r="R195" s="307"/>
      <c r="S195" s="307"/>
      <c r="T195" s="307"/>
      <c r="U195" s="307"/>
      <c r="V195" s="307"/>
      <c r="W195" s="307"/>
      <c r="X195" s="307"/>
      <c r="Y195" s="307"/>
    </row>
    <row r="196" spans="7:25" ht="14.25" customHeight="1" x14ac:dyDescent="0.25">
      <c r="G196" s="307"/>
      <c r="H196" s="307"/>
      <c r="I196" s="307"/>
      <c r="J196" s="307"/>
      <c r="K196" s="307"/>
      <c r="L196" s="307"/>
      <c r="M196" s="307"/>
      <c r="N196" s="307"/>
      <c r="O196" s="307"/>
      <c r="P196" s="307"/>
      <c r="Q196" s="307"/>
      <c r="R196" s="307"/>
      <c r="S196" s="307"/>
      <c r="T196" s="307"/>
      <c r="U196" s="307"/>
      <c r="V196" s="307"/>
      <c r="W196" s="307"/>
      <c r="X196" s="307"/>
      <c r="Y196" s="307"/>
    </row>
    <row r="197" spans="7:25" ht="14.25" customHeight="1" x14ac:dyDescent="0.25">
      <c r="G197" s="307"/>
      <c r="H197" s="307"/>
      <c r="I197" s="307"/>
      <c r="J197" s="307"/>
      <c r="K197" s="307"/>
      <c r="L197" s="307"/>
      <c r="M197" s="307"/>
      <c r="N197" s="307"/>
      <c r="O197" s="307"/>
      <c r="P197" s="307"/>
      <c r="Q197" s="307"/>
      <c r="R197" s="307"/>
      <c r="S197" s="307"/>
      <c r="T197" s="307"/>
      <c r="U197" s="307"/>
      <c r="V197" s="307"/>
      <c r="W197" s="307"/>
      <c r="X197" s="307"/>
      <c r="Y197" s="307"/>
    </row>
    <row r="198" spans="7:25" ht="14.25" customHeight="1" x14ac:dyDescent="0.25">
      <c r="G198" s="307"/>
      <c r="H198" s="307"/>
      <c r="I198" s="307"/>
      <c r="J198" s="307"/>
      <c r="K198" s="307"/>
      <c r="L198" s="307"/>
      <c r="M198" s="307"/>
      <c r="N198" s="307"/>
      <c r="O198" s="307"/>
      <c r="P198" s="307"/>
      <c r="Q198" s="307"/>
      <c r="R198" s="307"/>
      <c r="S198" s="307"/>
      <c r="T198" s="307"/>
      <c r="U198" s="307"/>
      <c r="V198" s="307"/>
      <c r="W198" s="307"/>
      <c r="X198" s="307"/>
      <c r="Y198" s="307"/>
    </row>
    <row r="199" spans="7:25" ht="14.25" customHeight="1" x14ac:dyDescent="0.25">
      <c r="G199" s="307"/>
      <c r="H199" s="307"/>
      <c r="I199" s="307"/>
      <c r="J199" s="307"/>
      <c r="K199" s="307"/>
      <c r="L199" s="307"/>
      <c r="M199" s="307"/>
      <c r="N199" s="307"/>
      <c r="O199" s="307"/>
      <c r="P199" s="307"/>
      <c r="Q199" s="307"/>
      <c r="R199" s="307"/>
      <c r="S199" s="307"/>
      <c r="T199" s="307"/>
      <c r="U199" s="307"/>
      <c r="V199" s="307"/>
      <c r="W199" s="307"/>
      <c r="X199" s="307"/>
      <c r="Y199" s="307"/>
    </row>
    <row r="200" spans="7:25" ht="14.25" customHeight="1" x14ac:dyDescent="0.25">
      <c r="G200" s="307"/>
      <c r="H200" s="307"/>
      <c r="I200" s="307"/>
      <c r="J200" s="307"/>
      <c r="K200" s="307"/>
      <c r="L200" s="307"/>
      <c r="M200" s="307"/>
      <c r="N200" s="307"/>
      <c r="O200" s="307"/>
      <c r="P200" s="307"/>
      <c r="Q200" s="307"/>
      <c r="R200" s="307"/>
      <c r="S200" s="307"/>
      <c r="T200" s="307"/>
      <c r="U200" s="307"/>
      <c r="V200" s="307"/>
      <c r="W200" s="307"/>
      <c r="X200" s="307"/>
      <c r="Y200" s="307"/>
    </row>
  </sheetData>
  <mergeCells count="151">
    <mergeCell ref="B36:E36"/>
    <mergeCell ref="J26:X26"/>
    <mergeCell ref="H39:I39"/>
    <mergeCell ref="AK49:AT49"/>
    <mergeCell ref="AK37:AT37"/>
    <mergeCell ref="AA27:AT27"/>
    <mergeCell ref="Z57:AQ57"/>
    <mergeCell ref="J30:X30"/>
    <mergeCell ref="H57:Y57"/>
    <mergeCell ref="AA53:AJ53"/>
    <mergeCell ref="AK44:AT44"/>
    <mergeCell ref="H43:I43"/>
    <mergeCell ref="J49:X49"/>
    <mergeCell ref="AA33:AT33"/>
    <mergeCell ref="Y50:Z50"/>
    <mergeCell ref="H52:I52"/>
    <mergeCell ref="J43:X43"/>
    <mergeCell ref="Y34:Z34"/>
    <mergeCell ref="AA26:AT26"/>
    <mergeCell ref="J29:X29"/>
    <mergeCell ref="J38:X38"/>
    <mergeCell ref="H33:I33"/>
    <mergeCell ref="Y32:Z32"/>
    <mergeCell ref="J40:X40"/>
    <mergeCell ref="G9:Z11"/>
    <mergeCell ref="AK46:AT46"/>
    <mergeCell ref="AK40:AT40"/>
    <mergeCell ref="H50:I50"/>
    <mergeCell ref="AA29:AT29"/>
    <mergeCell ref="AA51:AJ51"/>
    <mergeCell ref="B32:E32"/>
    <mergeCell ref="H34:I34"/>
    <mergeCell ref="H25:I25"/>
    <mergeCell ref="J32:X32"/>
    <mergeCell ref="Y51:Z51"/>
    <mergeCell ref="H49:I49"/>
    <mergeCell ref="B16:E16"/>
    <mergeCell ref="AA43:AJ43"/>
    <mergeCell ref="J47:X47"/>
    <mergeCell ref="Y26:Z26"/>
    <mergeCell ref="B28:E28"/>
    <mergeCell ref="H30:I30"/>
    <mergeCell ref="Y43:Z43"/>
    <mergeCell ref="H29:I29"/>
    <mergeCell ref="B30:E30"/>
    <mergeCell ref="Y33:Z33"/>
    <mergeCell ref="J34:X34"/>
    <mergeCell ref="H38:I38"/>
    <mergeCell ref="H53:Z53"/>
    <mergeCell ref="J51:X51"/>
    <mergeCell ref="H22:I22"/>
    <mergeCell ref="J23:X23"/>
    <mergeCell ref="AK51:AT51"/>
    <mergeCell ref="Y23:Z23"/>
    <mergeCell ref="H45:I45"/>
    <mergeCell ref="Y25:Z25"/>
    <mergeCell ref="J33:X33"/>
    <mergeCell ref="Y52:Z52"/>
    <mergeCell ref="Y49:Z49"/>
    <mergeCell ref="H37:I37"/>
    <mergeCell ref="AA39:AJ39"/>
    <mergeCell ref="AA25:AT25"/>
    <mergeCell ref="Y45:Z45"/>
    <mergeCell ref="AA49:AJ49"/>
    <mergeCell ref="Y37:Z37"/>
    <mergeCell ref="AA37:AJ37"/>
    <mergeCell ref="AK52:AT52"/>
    <mergeCell ref="AA23:AT23"/>
    <mergeCell ref="J24:X24"/>
    <mergeCell ref="Y24:Z24"/>
    <mergeCell ref="AA24:AT24"/>
    <mergeCell ref="H24:I24"/>
    <mergeCell ref="B10:E10"/>
    <mergeCell ref="H26:I26"/>
    <mergeCell ref="G7:AR7"/>
    <mergeCell ref="AA52:AJ52"/>
    <mergeCell ref="B18:E18"/>
    <mergeCell ref="AA40:AJ40"/>
    <mergeCell ref="H28:I28"/>
    <mergeCell ref="Y27:Z27"/>
    <mergeCell ref="H48:I48"/>
    <mergeCell ref="B17:E17"/>
    <mergeCell ref="B19:E19"/>
    <mergeCell ref="B34:E34"/>
    <mergeCell ref="B12:E12"/>
    <mergeCell ref="B14:E14"/>
    <mergeCell ref="J44:X44"/>
    <mergeCell ref="AA45:AJ45"/>
    <mergeCell ref="AK45:AT45"/>
    <mergeCell ref="B13:E13"/>
    <mergeCell ref="J28:X28"/>
    <mergeCell ref="H23:I23"/>
    <mergeCell ref="J37:X37"/>
    <mergeCell ref="J27:X27"/>
    <mergeCell ref="H44:I44"/>
    <mergeCell ref="B20:E20"/>
    <mergeCell ref="J22:X22"/>
    <mergeCell ref="J31:X31"/>
    <mergeCell ref="AA38:AJ38"/>
    <mergeCell ref="Y22:Z22"/>
    <mergeCell ref="Y31:Z31"/>
    <mergeCell ref="Y40:Z40"/>
    <mergeCell ref="AA44:AJ44"/>
    <mergeCell ref="Y28:Z28"/>
    <mergeCell ref="AK43:AT43"/>
    <mergeCell ref="AA31:AT31"/>
    <mergeCell ref="AA22:AT22"/>
    <mergeCell ref="AA32:AT32"/>
    <mergeCell ref="Y38:Z38"/>
    <mergeCell ref="J35:X35"/>
    <mergeCell ref="Y35:Z35"/>
    <mergeCell ref="AA50:AJ50"/>
    <mergeCell ref="H31:I31"/>
    <mergeCell ref="J45:X45"/>
    <mergeCell ref="H40:I40"/>
    <mergeCell ref="AA28:AT28"/>
    <mergeCell ref="AA47:AJ47"/>
    <mergeCell ref="Y39:Z39"/>
    <mergeCell ref="Y30:Z30"/>
    <mergeCell ref="Y29:Z29"/>
    <mergeCell ref="AK48:AT48"/>
    <mergeCell ref="AA30:AT30"/>
    <mergeCell ref="Y48:Z48"/>
    <mergeCell ref="Y47:Z47"/>
    <mergeCell ref="AA46:AJ46"/>
    <mergeCell ref="H35:I35"/>
    <mergeCell ref="AK50:AT50"/>
    <mergeCell ref="B4:E4"/>
    <mergeCell ref="H46:I46"/>
    <mergeCell ref="Y44:Z44"/>
    <mergeCell ref="J25:X25"/>
    <mergeCell ref="AA34:AT34"/>
    <mergeCell ref="H51:I51"/>
    <mergeCell ref="AK53:AT53"/>
    <mergeCell ref="J50:X50"/>
    <mergeCell ref="H32:I32"/>
    <mergeCell ref="J46:X46"/>
    <mergeCell ref="AK47:AT47"/>
    <mergeCell ref="AA48:AJ48"/>
    <mergeCell ref="J52:X52"/>
    <mergeCell ref="Y46:Z46"/>
    <mergeCell ref="AK39:AT39"/>
    <mergeCell ref="H47:I47"/>
    <mergeCell ref="J39:X39"/>
    <mergeCell ref="AA35:AT35"/>
    <mergeCell ref="H27:I27"/>
    <mergeCell ref="J48:X48"/>
    <mergeCell ref="B8:E8"/>
    <mergeCell ref="AK38:AT38"/>
    <mergeCell ref="B6:E6"/>
    <mergeCell ref="B15:E15"/>
  </mergeCells>
  <hyperlinks>
    <hyperlink ref="B4" location="PANDUAN!A1" display="PANDUAN" xr:uid="{00000000-0004-0000-5700-000000000000}"/>
    <hyperlink ref="B6" location="'EWS DIRECTORY'!A1" display="EWS DIRECTORY" xr:uid="{00000000-0004-0000-5700-000001000000}"/>
    <hyperlink ref="B8" location="'DATA PEMICU'!A1" display="DATA PEMICU" xr:uid="{00000000-0004-0000-5700-000002000000}"/>
    <hyperlink ref="B10" location="'DATA PENGUJI'!A1" display="DATA PENGUJI" xr:uid="{00000000-0004-0000-5700-000003000000}"/>
    <hyperlink ref="B12" location="'MAIN LEVEL'!A1" display="MAIN LEVEL" xr:uid="{00000000-0004-0000-5700-000004000000}"/>
  </hyperlinks>
  <pageMargins left="0.51181102362204722" right="0.15748031496062989" top="0.55118110236220474" bottom="0.55118110236220474" header="0" footer="0"/>
  <pageSetup paperSize="9" scale="60" orientation="landscape"/>
  <headerFooter>
    <oddFooter>&amp;Rhalaman &amp;P dari</oddFooter>
  </headerFooter>
  <legacyDrawing r:id="rId1"/>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0-000000000000}">
  <sheetPr codeName="Sheet349">
    <tabColor theme="4" tint="-0.249977111117893"/>
  </sheetPr>
  <dimension ref="A1:BO44"/>
  <sheetViews>
    <sheetView topLeftCell="E3" zoomScaleNormal="100" workbookViewId="0">
      <selection activeCell="AQ18" sqref="AQ18:AU18"/>
    </sheetView>
  </sheetViews>
  <sheetFormatPr defaultColWidth="3.88671875" defaultRowHeight="13.8" x14ac:dyDescent="0.25"/>
  <cols>
    <col min="1" max="1" width="0" style="110" hidden="1"/>
    <col min="2" max="5" width="3.88671875" style="177" customWidth="1"/>
    <col min="6" max="6" width="3.88671875" style="110" customWidth="1"/>
  </cols>
  <sheetData>
    <row r="1" spans="2:67" x14ac:dyDescent="0.25">
      <c r="G1" s="178"/>
      <c r="H1" s="55"/>
      <c r="I1" s="55"/>
      <c r="J1" s="55"/>
      <c r="K1" s="55"/>
      <c r="L1" s="55"/>
      <c r="M1" s="55"/>
      <c r="N1" s="55"/>
    </row>
    <row r="2" spans="2:67" x14ac:dyDescent="0.25">
      <c r="G2" s="55" t="s">
        <v>1674</v>
      </c>
      <c r="H2" s="55"/>
      <c r="I2" s="55"/>
      <c r="J2" s="55"/>
      <c r="K2" s="55"/>
      <c r="L2" s="55"/>
      <c r="M2" s="55"/>
      <c r="N2" s="55"/>
    </row>
    <row r="3" spans="2:67" x14ac:dyDescent="0.25">
      <c r="B3" s="111"/>
      <c r="C3" s="111"/>
      <c r="D3" s="111"/>
      <c r="E3" s="111"/>
      <c r="G3" s="55"/>
      <c r="H3" s="55"/>
      <c r="I3" s="55"/>
      <c r="J3" s="55"/>
      <c r="K3" s="55"/>
      <c r="L3" s="55"/>
      <c r="M3" s="55"/>
      <c r="N3" s="55"/>
    </row>
    <row r="4" spans="2:67" x14ac:dyDescent="0.25">
      <c r="B4" s="762" t="s">
        <v>79</v>
      </c>
      <c r="C4" s="761"/>
      <c r="D4" s="761"/>
      <c r="E4" s="761"/>
      <c r="G4" s="55"/>
      <c r="H4" s="55"/>
      <c r="I4" s="55"/>
      <c r="J4" s="55"/>
      <c r="K4" s="55"/>
      <c r="L4" s="55"/>
      <c r="M4" s="55"/>
      <c r="N4" s="55"/>
    </row>
    <row r="5" spans="2:67" x14ac:dyDescent="0.25">
      <c r="B5" s="111"/>
      <c r="C5" s="111"/>
      <c r="D5" s="111"/>
      <c r="E5" s="111"/>
      <c r="G5" s="55"/>
      <c r="H5" s="55"/>
      <c r="I5" s="55"/>
      <c r="J5" s="55"/>
      <c r="K5" s="55"/>
      <c r="L5" s="55"/>
      <c r="M5" s="55"/>
      <c r="N5" s="55"/>
    </row>
    <row r="6" spans="2:67" x14ac:dyDescent="0.25">
      <c r="B6" s="762" t="s">
        <v>87</v>
      </c>
      <c r="C6" s="761"/>
      <c r="D6" s="761"/>
      <c r="E6" s="761"/>
      <c r="G6" s="55"/>
      <c r="H6" s="55"/>
      <c r="I6" s="55"/>
      <c r="J6" s="55"/>
      <c r="K6" s="55"/>
      <c r="L6" s="55"/>
      <c r="M6" s="55"/>
      <c r="N6" s="55"/>
    </row>
    <row r="7" spans="2:67" x14ac:dyDescent="0.25">
      <c r="B7" s="111"/>
      <c r="C7" s="111"/>
      <c r="D7" s="111"/>
      <c r="E7" s="111"/>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58"/>
      <c r="AU7" s="58"/>
      <c r="AV7" s="58"/>
      <c r="AW7" s="58"/>
      <c r="AX7" s="58"/>
      <c r="AY7" s="58"/>
      <c r="AZ7" s="58"/>
      <c r="BA7" s="58"/>
      <c r="BB7" s="58"/>
      <c r="BC7" s="58"/>
      <c r="BD7" s="58"/>
      <c r="BE7" s="58"/>
      <c r="BF7" s="58"/>
      <c r="BG7" s="58"/>
      <c r="BH7" s="58"/>
      <c r="BI7" s="58"/>
      <c r="BJ7" s="58"/>
      <c r="BK7" s="58"/>
      <c r="BL7" s="58"/>
      <c r="BM7" s="58"/>
      <c r="BN7" s="58"/>
      <c r="BO7" s="58"/>
    </row>
    <row r="8" spans="2:67" x14ac:dyDescent="0.25">
      <c r="B8" s="762" t="s">
        <v>94</v>
      </c>
      <c r="C8" s="761"/>
      <c r="D8" s="761"/>
      <c r="E8" s="761"/>
      <c r="G8" s="55"/>
      <c r="H8" s="55"/>
      <c r="I8" s="55"/>
      <c r="J8" s="55"/>
      <c r="K8" s="55"/>
      <c r="L8" s="55"/>
      <c r="M8" s="55"/>
      <c r="N8" s="55"/>
    </row>
    <row r="9" spans="2:67" ht="14.4" customHeight="1" x14ac:dyDescent="0.25">
      <c r="B9" s="111"/>
      <c r="C9" s="111"/>
      <c r="D9" s="111"/>
      <c r="E9" s="111"/>
      <c r="G9" s="999" t="str">
        <f>"Rincian "&amp;'C-3'!G9&amp;" "&amp;'C-3-1'!M26</f>
        <v>Rincian Biaya Lainnya Berdasarkan Bahan Bukti Pidana</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303"/>
    </row>
    <row r="10" spans="2:67" x14ac:dyDescent="0.25">
      <c r="B10" s="762" t="s">
        <v>101</v>
      </c>
      <c r="C10" s="761"/>
      <c r="D10" s="761"/>
      <c r="E10" s="761"/>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304"/>
    </row>
    <row r="11" spans="2:67"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305"/>
    </row>
    <row r="12" spans="2:67" x14ac:dyDescent="0.25">
      <c r="B12" s="762" t="s">
        <v>106</v>
      </c>
      <c r="C12" s="761"/>
      <c r="D12" s="761"/>
      <c r="E12" s="761"/>
      <c r="G12" s="254"/>
      <c r="H12" s="254"/>
      <c r="I12" s="254"/>
      <c r="J12" s="254"/>
      <c r="K12" s="254"/>
      <c r="L12" s="254"/>
      <c r="M12" s="254"/>
      <c r="N12" s="254"/>
    </row>
    <row r="13" spans="2:67" ht="14.25" customHeight="1" x14ac:dyDescent="0.25">
      <c r="B13" s="962" t="str">
        <f>HYPERLINK("#'"&amp;'EWS DIRECTORY'!$J$82&amp;"'!A1",'EWS DIRECTORY'!$J$82)</f>
        <v>C-3</v>
      </c>
      <c r="C13" s="761"/>
      <c r="D13" s="761"/>
      <c r="E13" s="761"/>
      <c r="G13" s="55" t="s">
        <v>1680</v>
      </c>
      <c r="H13" s="55"/>
      <c r="I13" s="254"/>
      <c r="J13" s="254"/>
      <c r="K13" s="254"/>
      <c r="L13" s="254"/>
      <c r="M13" s="254"/>
      <c r="N13" s="254"/>
    </row>
    <row r="14" spans="2:67" x14ac:dyDescent="0.25">
      <c r="B14" s="931" t="str">
        <f>HYPERLINK("#'"&amp;'EWS DIRECTORY'!$J$83&amp;"'!A1",'EWS DIRECTORY'!$J$83)</f>
        <v>C-3-1</v>
      </c>
      <c r="C14" s="761"/>
      <c r="D14" s="761"/>
      <c r="E14" s="761"/>
      <c r="G14" s="55" t="s">
        <v>1681</v>
      </c>
      <c r="H14" s="55"/>
      <c r="I14" s="55"/>
      <c r="J14" s="254"/>
      <c r="K14" s="254"/>
      <c r="L14" s="254"/>
      <c r="M14" s="254"/>
      <c r="N14" s="254"/>
    </row>
    <row r="15" spans="2:67" ht="14.25" customHeight="1" x14ac:dyDescent="0.25">
      <c r="B15" s="929" t="str">
        <f>HYPERLINK("#'"&amp;'EWS DIRECTORY'!$J$84&amp;"'!A1",'EWS DIRECTORY'!$J$84)</f>
        <v>C-3-1-1</v>
      </c>
      <c r="C15" s="761"/>
      <c r="D15" s="761"/>
      <c r="E15" s="761"/>
      <c r="G15" s="55" t="s">
        <v>1744</v>
      </c>
      <c r="H15" s="55"/>
      <c r="I15" s="55" t="s">
        <v>1744</v>
      </c>
      <c r="J15" s="254"/>
      <c r="K15" s="254"/>
      <c r="L15" s="254"/>
      <c r="M15" s="254"/>
      <c r="N15" s="254"/>
    </row>
    <row r="16" spans="2:67" ht="14.25" customHeight="1" x14ac:dyDescent="0.25">
      <c r="B16" s="929" t="str">
        <f>HYPERLINK("#'"&amp;'EWS DIRECTORY'!$J$85&amp;"'!A1",'EWS DIRECTORY'!$J$85)</f>
        <v>C-3-1-2</v>
      </c>
      <c r="C16" s="761"/>
      <c r="D16" s="761"/>
      <c r="E16" s="761"/>
    </row>
    <row r="17" spans="2:42" ht="14.25" customHeight="1" x14ac:dyDescent="0.25">
      <c r="B17" s="929" t="str">
        <f>HYPERLINK("#'"&amp;'EWS DIRECTORY'!$J$86&amp;"'!A1",'EWS DIRECTORY'!$J$86)</f>
        <v>C-3-1-3</v>
      </c>
      <c r="C17" s="761"/>
      <c r="D17" s="761"/>
      <c r="E17" s="761"/>
      <c r="G17" s="55" t="s">
        <v>1798</v>
      </c>
    </row>
    <row r="18" spans="2:42" ht="14.25" customHeight="1" x14ac:dyDescent="0.25">
      <c r="B18" s="929" t="str">
        <f>HYPERLINK("#'"&amp;'EWS DIRECTORY'!$J$87&amp;"'!A1",'EWS DIRECTORY'!$J$87)</f>
        <v>C-3-1-4</v>
      </c>
      <c r="C18" s="761"/>
      <c r="D18" s="761"/>
      <c r="E18" s="761"/>
      <c r="G18" s="55"/>
    </row>
    <row r="19" spans="2:42" ht="12.75" customHeight="1" x14ac:dyDescent="0.25">
      <c r="B19" s="927" t="str">
        <f>HYPERLINK("#'"&amp;'EWS DIRECTORY'!$J$88&amp;"'!A1",'EWS DIRECTORY'!$J$88)</f>
        <v>C-3-1-5</v>
      </c>
      <c r="C19" s="761"/>
      <c r="D19" s="761"/>
      <c r="E19" s="761"/>
      <c r="G19" s="55"/>
      <c r="H19" s="1116" t="s">
        <v>1445</v>
      </c>
      <c r="I19" s="825"/>
      <c r="J19" s="1116" t="s">
        <v>1452</v>
      </c>
      <c r="K19" s="824"/>
      <c r="L19" s="824"/>
      <c r="M19" s="824"/>
      <c r="N19" s="824"/>
      <c r="O19" s="825"/>
      <c r="P19" s="1116" t="s">
        <v>1915</v>
      </c>
      <c r="Q19" s="824"/>
      <c r="R19" s="824"/>
      <c r="S19" s="824"/>
      <c r="T19" s="824"/>
      <c r="U19" s="825"/>
      <c r="V19" s="1116" t="s">
        <v>1916</v>
      </c>
      <c r="W19" s="824"/>
      <c r="X19" s="824"/>
      <c r="Y19" s="824"/>
      <c r="Z19" s="824"/>
      <c r="AA19" s="824"/>
      <c r="AB19" s="824"/>
      <c r="AC19" s="824"/>
      <c r="AD19" s="824"/>
      <c r="AE19" s="824"/>
      <c r="AF19" s="824"/>
      <c r="AG19" s="824"/>
      <c r="AH19" s="824"/>
      <c r="AI19" s="824"/>
      <c r="AJ19" s="824"/>
      <c r="AK19" s="825"/>
      <c r="AL19" s="1120" t="s">
        <v>1481</v>
      </c>
      <c r="AM19" s="1121"/>
      <c r="AN19" s="1121"/>
      <c r="AO19" s="1121"/>
      <c r="AP19" s="1122"/>
    </row>
    <row r="20" spans="2:42" ht="14.25" customHeight="1" x14ac:dyDescent="0.25">
      <c r="B20" s="929" t="str">
        <f>HYPERLINK("#'"&amp;'EWS DIRECTORY'!$J$89&amp;"'!A1",'EWS DIRECTORY'!$J$89)</f>
        <v>C-3-1-6</v>
      </c>
      <c r="C20" s="761"/>
      <c r="D20" s="761"/>
      <c r="E20" s="761"/>
      <c r="G20" s="55"/>
      <c r="H20" s="1117"/>
      <c r="I20" s="825"/>
      <c r="J20" s="1119"/>
      <c r="K20" s="824"/>
      <c r="L20" s="824"/>
      <c r="M20" s="824"/>
      <c r="N20" s="824"/>
      <c r="O20" s="825"/>
      <c r="P20" s="1117"/>
      <c r="Q20" s="824"/>
      <c r="R20" s="824"/>
      <c r="S20" s="824"/>
      <c r="T20" s="824"/>
      <c r="U20" s="825"/>
      <c r="V20" s="1117"/>
      <c r="W20" s="824"/>
      <c r="X20" s="824"/>
      <c r="Y20" s="824"/>
      <c r="Z20" s="824"/>
      <c r="AA20" s="824"/>
      <c r="AB20" s="824"/>
      <c r="AC20" s="824"/>
      <c r="AD20" s="824"/>
      <c r="AE20" s="824"/>
      <c r="AF20" s="824"/>
      <c r="AG20" s="824"/>
      <c r="AH20" s="824"/>
      <c r="AI20" s="824"/>
      <c r="AJ20" s="824"/>
      <c r="AK20" s="825"/>
      <c r="AL20" s="1063"/>
      <c r="AM20" s="764"/>
      <c r="AN20" s="764"/>
      <c r="AO20" s="764"/>
      <c r="AP20" s="765"/>
    </row>
    <row r="21" spans="2:42" ht="14.25" customHeight="1" x14ac:dyDescent="0.25">
      <c r="G21" s="55"/>
      <c r="H21" s="1117"/>
      <c r="I21" s="825"/>
      <c r="J21" s="1119"/>
      <c r="K21" s="824"/>
      <c r="L21" s="824"/>
      <c r="M21" s="824"/>
      <c r="N21" s="824"/>
      <c r="O21" s="825"/>
      <c r="P21" s="1117"/>
      <c r="Q21" s="824"/>
      <c r="R21" s="824"/>
      <c r="S21" s="824"/>
      <c r="T21" s="824"/>
      <c r="U21" s="825"/>
      <c r="V21" s="1117"/>
      <c r="W21" s="824"/>
      <c r="X21" s="824"/>
      <c r="Y21" s="824"/>
      <c r="Z21" s="824"/>
      <c r="AA21" s="824"/>
      <c r="AB21" s="824"/>
      <c r="AC21" s="824"/>
      <c r="AD21" s="824"/>
      <c r="AE21" s="824"/>
      <c r="AF21" s="824"/>
      <c r="AG21" s="824"/>
      <c r="AH21" s="824"/>
      <c r="AI21" s="824"/>
      <c r="AJ21" s="824"/>
      <c r="AK21" s="825"/>
      <c r="AL21" s="1063"/>
      <c r="AM21" s="764"/>
      <c r="AN21" s="764"/>
      <c r="AO21" s="764"/>
      <c r="AP21" s="765"/>
    </row>
    <row r="22" spans="2:42" ht="14.25" customHeight="1" x14ac:dyDescent="0.25">
      <c r="G22" s="55"/>
      <c r="H22" s="1117"/>
      <c r="I22" s="825"/>
      <c r="J22" s="1119"/>
      <c r="K22" s="824"/>
      <c r="L22" s="824"/>
      <c r="M22" s="824"/>
      <c r="N22" s="824"/>
      <c r="O22" s="825"/>
      <c r="P22" s="1117"/>
      <c r="Q22" s="824"/>
      <c r="R22" s="824"/>
      <c r="S22" s="824"/>
      <c r="T22" s="824"/>
      <c r="U22" s="825"/>
      <c r="V22" s="1117"/>
      <c r="W22" s="824"/>
      <c r="X22" s="824"/>
      <c r="Y22" s="824"/>
      <c r="Z22" s="824"/>
      <c r="AA22" s="824"/>
      <c r="AB22" s="824"/>
      <c r="AC22" s="824"/>
      <c r="AD22" s="824"/>
      <c r="AE22" s="824"/>
      <c r="AF22" s="824"/>
      <c r="AG22" s="824"/>
      <c r="AH22" s="824"/>
      <c r="AI22" s="824"/>
      <c r="AJ22" s="824"/>
      <c r="AK22" s="825"/>
      <c r="AL22" s="1063"/>
      <c r="AM22" s="764"/>
      <c r="AN22" s="764"/>
      <c r="AO22" s="764"/>
      <c r="AP22" s="765"/>
    </row>
    <row r="23" spans="2:42" ht="14.25" customHeight="1" x14ac:dyDescent="0.25">
      <c r="G23" s="55"/>
      <c r="H23" s="1117"/>
      <c r="I23" s="825"/>
      <c r="J23" s="1119"/>
      <c r="K23" s="824"/>
      <c r="L23" s="824"/>
      <c r="M23" s="824"/>
      <c r="N23" s="824"/>
      <c r="O23" s="825"/>
      <c r="P23" s="1117"/>
      <c r="Q23" s="824"/>
      <c r="R23" s="824"/>
      <c r="S23" s="824"/>
      <c r="T23" s="824"/>
      <c r="U23" s="825"/>
      <c r="V23" s="1117"/>
      <c r="W23" s="824"/>
      <c r="X23" s="824"/>
      <c r="Y23" s="824"/>
      <c r="Z23" s="824"/>
      <c r="AA23" s="824"/>
      <c r="AB23" s="824"/>
      <c r="AC23" s="824"/>
      <c r="AD23" s="824"/>
      <c r="AE23" s="824"/>
      <c r="AF23" s="824"/>
      <c r="AG23" s="824"/>
      <c r="AH23" s="824"/>
      <c r="AI23" s="824"/>
      <c r="AJ23" s="824"/>
      <c r="AK23" s="825"/>
      <c r="AL23" s="1063"/>
      <c r="AM23" s="764"/>
      <c r="AN23" s="764"/>
      <c r="AO23" s="764"/>
      <c r="AP23" s="765"/>
    </row>
    <row r="24" spans="2:42" ht="14.25" customHeight="1" x14ac:dyDescent="0.25">
      <c r="G24" s="55"/>
      <c r="H24" s="1117"/>
      <c r="I24" s="825"/>
      <c r="J24" s="1119"/>
      <c r="K24" s="824"/>
      <c r="L24" s="824"/>
      <c r="M24" s="824"/>
      <c r="N24" s="824"/>
      <c r="O24" s="825"/>
      <c r="P24" s="1117"/>
      <c r="Q24" s="824"/>
      <c r="R24" s="824"/>
      <c r="S24" s="824"/>
      <c r="T24" s="824"/>
      <c r="U24" s="825"/>
      <c r="V24" s="1117"/>
      <c r="W24" s="824"/>
      <c r="X24" s="824"/>
      <c r="Y24" s="824"/>
      <c r="Z24" s="824"/>
      <c r="AA24" s="824"/>
      <c r="AB24" s="824"/>
      <c r="AC24" s="824"/>
      <c r="AD24" s="824"/>
      <c r="AE24" s="824"/>
      <c r="AF24" s="824"/>
      <c r="AG24" s="824"/>
      <c r="AH24" s="824"/>
      <c r="AI24" s="824"/>
      <c r="AJ24" s="824"/>
      <c r="AK24" s="825"/>
      <c r="AL24" s="1063"/>
      <c r="AM24" s="764"/>
      <c r="AN24" s="764"/>
      <c r="AO24" s="764"/>
      <c r="AP24" s="765"/>
    </row>
    <row r="25" spans="2:42" ht="14.25" customHeight="1" x14ac:dyDescent="0.25">
      <c r="G25" s="55"/>
      <c r="H25" s="1117"/>
      <c r="I25" s="825"/>
      <c r="J25" s="1119"/>
      <c r="K25" s="824"/>
      <c r="L25" s="824"/>
      <c r="M25" s="824"/>
      <c r="N25" s="824"/>
      <c r="O25" s="825"/>
      <c r="P25" s="1117"/>
      <c r="Q25" s="824"/>
      <c r="R25" s="824"/>
      <c r="S25" s="824"/>
      <c r="T25" s="824"/>
      <c r="U25" s="825"/>
      <c r="V25" s="1117"/>
      <c r="W25" s="824"/>
      <c r="X25" s="824"/>
      <c r="Y25" s="824"/>
      <c r="Z25" s="824"/>
      <c r="AA25" s="824"/>
      <c r="AB25" s="824"/>
      <c r="AC25" s="824"/>
      <c r="AD25" s="824"/>
      <c r="AE25" s="824"/>
      <c r="AF25" s="824"/>
      <c r="AG25" s="824"/>
      <c r="AH25" s="824"/>
      <c r="AI25" s="824"/>
      <c r="AJ25" s="824"/>
      <c r="AK25" s="825"/>
      <c r="AL25" s="1063"/>
      <c r="AM25" s="764"/>
      <c r="AN25" s="764"/>
      <c r="AO25" s="764"/>
      <c r="AP25" s="765"/>
    </row>
    <row r="26" spans="2:42" ht="14.25" customHeight="1" x14ac:dyDescent="0.25">
      <c r="G26" s="55"/>
      <c r="H26" s="1117"/>
      <c r="I26" s="825"/>
      <c r="J26" s="1119"/>
      <c r="K26" s="824"/>
      <c r="L26" s="824"/>
      <c r="M26" s="824"/>
      <c r="N26" s="824"/>
      <c r="O26" s="825"/>
      <c r="P26" s="1117"/>
      <c r="Q26" s="824"/>
      <c r="R26" s="824"/>
      <c r="S26" s="824"/>
      <c r="T26" s="824"/>
      <c r="U26" s="825"/>
      <c r="V26" s="1117"/>
      <c r="W26" s="824"/>
      <c r="X26" s="824"/>
      <c r="Y26" s="824"/>
      <c r="Z26" s="824"/>
      <c r="AA26" s="824"/>
      <c r="AB26" s="824"/>
      <c r="AC26" s="824"/>
      <c r="AD26" s="824"/>
      <c r="AE26" s="824"/>
      <c r="AF26" s="824"/>
      <c r="AG26" s="824"/>
      <c r="AH26" s="824"/>
      <c r="AI26" s="824"/>
      <c r="AJ26" s="824"/>
      <c r="AK26" s="825"/>
      <c r="AL26" s="1063"/>
      <c r="AM26" s="764"/>
      <c r="AN26" s="764"/>
      <c r="AO26" s="764"/>
      <c r="AP26" s="765"/>
    </row>
    <row r="27" spans="2:42" x14ac:dyDescent="0.25">
      <c r="H27" s="1117"/>
      <c r="I27" s="825"/>
      <c r="J27" s="1119"/>
      <c r="K27" s="824"/>
      <c r="L27" s="824"/>
      <c r="M27" s="824"/>
      <c r="N27" s="824"/>
      <c r="O27" s="825"/>
      <c r="P27" s="1117"/>
      <c r="Q27" s="824"/>
      <c r="R27" s="824"/>
      <c r="S27" s="824"/>
      <c r="T27" s="824"/>
      <c r="U27" s="825"/>
      <c r="V27" s="1117"/>
      <c r="W27" s="824"/>
      <c r="X27" s="824"/>
      <c r="Y27" s="824"/>
      <c r="Z27" s="824"/>
      <c r="AA27" s="824"/>
      <c r="AB27" s="824"/>
      <c r="AC27" s="824"/>
      <c r="AD27" s="824"/>
      <c r="AE27" s="824"/>
      <c r="AF27" s="824"/>
      <c r="AG27" s="824"/>
      <c r="AH27" s="824"/>
      <c r="AI27" s="824"/>
      <c r="AJ27" s="824"/>
      <c r="AK27" s="825"/>
      <c r="AL27" s="1063"/>
      <c r="AM27" s="764"/>
      <c r="AN27" s="764"/>
      <c r="AO27" s="764"/>
      <c r="AP27" s="765"/>
    </row>
    <row r="28" spans="2:42" x14ac:dyDescent="0.25">
      <c r="B28" s="760"/>
      <c r="C28" s="761"/>
      <c r="D28" s="761"/>
      <c r="E28" s="761"/>
      <c r="H28" s="1117"/>
      <c r="I28" s="825"/>
      <c r="J28" s="1119"/>
      <c r="K28" s="824"/>
      <c r="L28" s="824"/>
      <c r="M28" s="824"/>
      <c r="N28" s="824"/>
      <c r="O28" s="825"/>
      <c r="P28" s="1117"/>
      <c r="Q28" s="824"/>
      <c r="R28" s="824"/>
      <c r="S28" s="824"/>
      <c r="T28" s="824"/>
      <c r="U28" s="825"/>
      <c r="V28" s="1117"/>
      <c r="W28" s="824"/>
      <c r="X28" s="824"/>
      <c r="Y28" s="824"/>
      <c r="Z28" s="824"/>
      <c r="AA28" s="824"/>
      <c r="AB28" s="824"/>
      <c r="AC28" s="824"/>
      <c r="AD28" s="824"/>
      <c r="AE28" s="824"/>
      <c r="AF28" s="824"/>
      <c r="AG28" s="824"/>
      <c r="AH28" s="824"/>
      <c r="AI28" s="824"/>
      <c r="AJ28" s="824"/>
      <c r="AK28" s="825"/>
      <c r="AL28" s="1063"/>
      <c r="AM28" s="764"/>
      <c r="AN28" s="764"/>
      <c r="AO28" s="764"/>
      <c r="AP28" s="765"/>
    </row>
    <row r="29" spans="2:42" x14ac:dyDescent="0.25">
      <c r="H29" s="1117"/>
      <c r="I29" s="825"/>
      <c r="J29" s="1119"/>
      <c r="K29" s="824"/>
      <c r="L29" s="824"/>
      <c r="M29" s="824"/>
      <c r="N29" s="824"/>
      <c r="O29" s="825"/>
      <c r="P29" s="1117"/>
      <c r="Q29" s="824"/>
      <c r="R29" s="824"/>
      <c r="S29" s="824"/>
      <c r="T29" s="824"/>
      <c r="U29" s="825"/>
      <c r="V29" s="1117"/>
      <c r="W29" s="824"/>
      <c r="X29" s="824"/>
      <c r="Y29" s="824"/>
      <c r="Z29" s="824"/>
      <c r="AA29" s="824"/>
      <c r="AB29" s="824"/>
      <c r="AC29" s="824"/>
      <c r="AD29" s="824"/>
      <c r="AE29" s="824"/>
      <c r="AF29" s="824"/>
      <c r="AG29" s="824"/>
      <c r="AH29" s="824"/>
      <c r="AI29" s="824"/>
      <c r="AJ29" s="824"/>
      <c r="AK29" s="825"/>
      <c r="AL29" s="1063"/>
      <c r="AM29" s="764"/>
      <c r="AN29" s="764"/>
      <c r="AO29" s="764"/>
      <c r="AP29" s="765"/>
    </row>
    <row r="30" spans="2:42" x14ac:dyDescent="0.25">
      <c r="B30" s="760"/>
      <c r="C30" s="761"/>
      <c r="D30" s="761"/>
      <c r="E30" s="761"/>
      <c r="H30" s="1117"/>
      <c r="I30" s="825"/>
      <c r="J30" s="1119"/>
      <c r="K30" s="824"/>
      <c r="L30" s="824"/>
      <c r="M30" s="824"/>
      <c r="N30" s="824"/>
      <c r="O30" s="825"/>
      <c r="P30" s="1117"/>
      <c r="Q30" s="824"/>
      <c r="R30" s="824"/>
      <c r="S30" s="824"/>
      <c r="T30" s="824"/>
      <c r="U30" s="825"/>
      <c r="V30" s="1117"/>
      <c r="W30" s="824"/>
      <c r="X30" s="824"/>
      <c r="Y30" s="824"/>
      <c r="Z30" s="824"/>
      <c r="AA30" s="824"/>
      <c r="AB30" s="824"/>
      <c r="AC30" s="824"/>
      <c r="AD30" s="824"/>
      <c r="AE30" s="824"/>
      <c r="AF30" s="824"/>
      <c r="AG30" s="824"/>
      <c r="AH30" s="824"/>
      <c r="AI30" s="824"/>
      <c r="AJ30" s="824"/>
      <c r="AK30" s="825"/>
      <c r="AL30" s="1063"/>
      <c r="AM30" s="764"/>
      <c r="AN30" s="764"/>
      <c r="AO30" s="764"/>
      <c r="AP30" s="765"/>
    </row>
    <row r="31" spans="2:42" x14ac:dyDescent="0.25">
      <c r="H31" s="1117"/>
      <c r="I31" s="825"/>
      <c r="J31" s="1119"/>
      <c r="K31" s="824"/>
      <c r="L31" s="824"/>
      <c r="M31" s="824"/>
      <c r="N31" s="824"/>
      <c r="O31" s="825"/>
      <c r="P31" s="1117"/>
      <c r="Q31" s="824"/>
      <c r="R31" s="824"/>
      <c r="S31" s="824"/>
      <c r="T31" s="824"/>
      <c r="U31" s="825"/>
      <c r="V31" s="1117"/>
      <c r="W31" s="824"/>
      <c r="X31" s="824"/>
      <c r="Y31" s="824"/>
      <c r="Z31" s="824"/>
      <c r="AA31" s="824"/>
      <c r="AB31" s="824"/>
      <c r="AC31" s="824"/>
      <c r="AD31" s="824"/>
      <c r="AE31" s="824"/>
      <c r="AF31" s="824"/>
      <c r="AG31" s="824"/>
      <c r="AH31" s="824"/>
      <c r="AI31" s="824"/>
      <c r="AJ31" s="824"/>
      <c r="AK31" s="825"/>
      <c r="AL31" s="1063"/>
      <c r="AM31" s="764"/>
      <c r="AN31" s="764"/>
      <c r="AO31" s="764"/>
      <c r="AP31" s="765"/>
    </row>
    <row r="32" spans="2:42" x14ac:dyDescent="0.25">
      <c r="B32" s="760"/>
      <c r="C32" s="761"/>
      <c r="D32" s="761"/>
      <c r="E32" s="761"/>
      <c r="H32" s="1117"/>
      <c r="I32" s="825"/>
      <c r="J32" s="1119"/>
      <c r="K32" s="824"/>
      <c r="L32" s="824"/>
      <c r="M32" s="824"/>
      <c r="N32" s="824"/>
      <c r="O32" s="825"/>
      <c r="P32" s="1117"/>
      <c r="Q32" s="824"/>
      <c r="R32" s="824"/>
      <c r="S32" s="824"/>
      <c r="T32" s="824"/>
      <c r="U32" s="825"/>
      <c r="V32" s="1117"/>
      <c r="W32" s="824"/>
      <c r="X32" s="824"/>
      <c r="Y32" s="824"/>
      <c r="Z32" s="824"/>
      <c r="AA32" s="824"/>
      <c r="AB32" s="824"/>
      <c r="AC32" s="824"/>
      <c r="AD32" s="824"/>
      <c r="AE32" s="824"/>
      <c r="AF32" s="824"/>
      <c r="AG32" s="824"/>
      <c r="AH32" s="824"/>
      <c r="AI32" s="824"/>
      <c r="AJ32" s="824"/>
      <c r="AK32" s="825"/>
      <c r="AL32" s="1063"/>
      <c r="AM32" s="764"/>
      <c r="AN32" s="764"/>
      <c r="AO32" s="764"/>
      <c r="AP32" s="765"/>
    </row>
    <row r="33" spans="2:43" x14ac:dyDescent="0.25">
      <c r="H33" s="1117"/>
      <c r="I33" s="825"/>
      <c r="J33" s="1119"/>
      <c r="K33" s="824"/>
      <c r="L33" s="824"/>
      <c r="M33" s="824"/>
      <c r="N33" s="824"/>
      <c r="O33" s="825"/>
      <c r="P33" s="1117"/>
      <c r="Q33" s="824"/>
      <c r="R33" s="824"/>
      <c r="S33" s="824"/>
      <c r="T33" s="824"/>
      <c r="U33" s="825"/>
      <c r="V33" s="1117"/>
      <c r="W33" s="824"/>
      <c r="X33" s="824"/>
      <c r="Y33" s="824"/>
      <c r="Z33" s="824"/>
      <c r="AA33" s="824"/>
      <c r="AB33" s="824"/>
      <c r="AC33" s="824"/>
      <c r="AD33" s="824"/>
      <c r="AE33" s="824"/>
      <c r="AF33" s="824"/>
      <c r="AG33" s="824"/>
      <c r="AH33" s="824"/>
      <c r="AI33" s="824"/>
      <c r="AJ33" s="824"/>
      <c r="AK33" s="825"/>
      <c r="AL33" s="1063"/>
      <c r="AM33" s="764"/>
      <c r="AN33" s="764"/>
      <c r="AO33" s="764"/>
      <c r="AP33" s="765"/>
    </row>
    <row r="34" spans="2:43" x14ac:dyDescent="0.25">
      <c r="B34" s="760"/>
      <c r="C34" s="761"/>
      <c r="D34" s="761"/>
      <c r="E34" s="761"/>
      <c r="H34" s="113"/>
      <c r="I34" s="114"/>
      <c r="J34" s="1161"/>
      <c r="K34" s="824"/>
      <c r="L34" s="824"/>
      <c r="M34" s="824"/>
      <c r="N34" s="824"/>
      <c r="O34" s="825"/>
      <c r="P34" s="1159"/>
      <c r="Q34" s="824"/>
      <c r="R34" s="824"/>
      <c r="S34" s="824"/>
      <c r="T34" s="824"/>
      <c r="U34" s="825"/>
      <c r="V34" s="1160"/>
      <c r="W34" s="824"/>
      <c r="X34" s="824"/>
      <c r="Y34" s="824"/>
      <c r="Z34" s="824"/>
      <c r="AA34" s="824"/>
      <c r="AB34" s="824"/>
      <c r="AC34" s="824"/>
      <c r="AD34" s="824"/>
      <c r="AE34" s="824"/>
      <c r="AF34" s="824"/>
      <c r="AG34" s="824"/>
      <c r="AH34" s="824"/>
      <c r="AI34" s="824"/>
      <c r="AJ34" s="824"/>
      <c r="AK34" s="1124"/>
      <c r="AL34" s="1065"/>
      <c r="AM34" s="764"/>
      <c r="AN34" s="764"/>
      <c r="AO34" s="764"/>
      <c r="AP34" s="765"/>
    </row>
    <row r="35" spans="2:43" x14ac:dyDescent="0.25">
      <c r="H35" s="1123" t="s">
        <v>1804</v>
      </c>
      <c r="I35" s="824"/>
      <c r="J35" s="824"/>
      <c r="K35" s="824"/>
      <c r="L35" s="824"/>
      <c r="M35" s="824"/>
      <c r="N35" s="824"/>
      <c r="O35" s="824"/>
      <c r="P35" s="824"/>
      <c r="Q35" s="824"/>
      <c r="R35" s="824"/>
      <c r="S35" s="824"/>
      <c r="T35" s="824"/>
      <c r="U35" s="824"/>
      <c r="V35" s="824"/>
      <c r="W35" s="824"/>
      <c r="X35" s="824"/>
      <c r="Y35" s="824"/>
      <c r="Z35" s="824"/>
      <c r="AA35" s="824"/>
      <c r="AB35" s="824"/>
      <c r="AC35" s="824"/>
      <c r="AD35" s="824"/>
      <c r="AE35" s="824"/>
      <c r="AF35" s="824"/>
      <c r="AG35" s="824"/>
      <c r="AH35" s="824"/>
      <c r="AI35" s="824"/>
      <c r="AJ35" s="824"/>
      <c r="AK35" s="1124"/>
      <c r="AL35" s="1063">
        <f>SUM(AL20:AP34)</f>
        <v>0</v>
      </c>
      <c r="AM35" s="764"/>
      <c r="AN35" s="764"/>
      <c r="AO35" s="764"/>
      <c r="AP35" s="765"/>
    </row>
    <row r="36" spans="2:43" x14ac:dyDescent="0.25">
      <c r="B36" s="760"/>
      <c r="C36" s="761"/>
      <c r="D36" s="761"/>
      <c r="E36" s="761"/>
    </row>
    <row r="37" spans="2:43" x14ac:dyDescent="0.25">
      <c r="H37" s="976" t="s">
        <v>1795</v>
      </c>
      <c r="I37" s="824"/>
      <c r="J37" s="824"/>
      <c r="K37" s="824"/>
      <c r="L37" s="824"/>
      <c r="M37" s="824"/>
      <c r="N37" s="824"/>
      <c r="O37" s="824"/>
      <c r="P37" s="824"/>
      <c r="Q37" s="824"/>
      <c r="R37" s="824"/>
      <c r="S37" s="824"/>
      <c r="T37" s="824"/>
      <c r="U37" s="824"/>
      <c r="V37" s="824"/>
      <c r="W37" s="824"/>
      <c r="X37" s="824"/>
      <c r="Y37" s="825"/>
      <c r="Z37" s="976" t="s">
        <v>1796</v>
      </c>
      <c r="AA37" s="824"/>
      <c r="AB37" s="824"/>
      <c r="AC37" s="824"/>
      <c r="AD37" s="824"/>
      <c r="AE37" s="824"/>
      <c r="AF37" s="824"/>
      <c r="AG37" s="824"/>
      <c r="AH37" s="824"/>
      <c r="AI37" s="824"/>
      <c r="AJ37" s="824"/>
      <c r="AK37" s="824"/>
      <c r="AL37" s="824"/>
      <c r="AM37" s="824"/>
      <c r="AN37" s="824"/>
      <c r="AO37" s="824"/>
      <c r="AP37" s="824"/>
      <c r="AQ37" s="825"/>
    </row>
    <row r="38" spans="2:43" x14ac:dyDescent="0.25">
      <c r="H38" s="257" t="s">
        <v>796</v>
      </c>
      <c r="I38" s="258"/>
      <c r="J38" s="258"/>
      <c r="K38" s="258"/>
      <c r="L38" s="258"/>
      <c r="M38" s="258"/>
      <c r="N38" s="258"/>
      <c r="O38" s="258"/>
      <c r="P38" s="258"/>
      <c r="Q38" s="259"/>
      <c r="R38" s="257" t="s">
        <v>1511</v>
      </c>
      <c r="S38" s="258"/>
      <c r="T38" s="258"/>
      <c r="U38" s="259"/>
      <c r="V38" s="257" t="s">
        <v>1510</v>
      </c>
      <c r="W38" s="258"/>
      <c r="X38" s="258"/>
      <c r="Y38" s="259"/>
      <c r="Z38" s="257" t="s">
        <v>796</v>
      </c>
      <c r="AA38" s="258"/>
      <c r="AB38" s="258"/>
      <c r="AC38" s="258"/>
      <c r="AD38" s="258"/>
      <c r="AE38" s="258"/>
      <c r="AF38" s="258"/>
      <c r="AG38" s="258"/>
      <c r="AH38" s="258"/>
      <c r="AI38" s="259"/>
      <c r="AJ38" s="257" t="s">
        <v>1511</v>
      </c>
      <c r="AK38" s="258"/>
      <c r="AL38" s="258"/>
      <c r="AM38" s="259"/>
      <c r="AN38" s="257" t="s">
        <v>1510</v>
      </c>
      <c r="AO38" s="258"/>
      <c r="AP38" s="258"/>
      <c r="AQ38" s="259"/>
    </row>
    <row r="39" spans="2:43" x14ac:dyDescent="0.25">
      <c r="H39" s="260"/>
      <c r="Q39" s="261"/>
      <c r="R39" s="260"/>
      <c r="U39" s="261"/>
      <c r="V39" s="260"/>
      <c r="Y39" s="261"/>
      <c r="Z39" s="260"/>
      <c r="AI39" s="261"/>
      <c r="AJ39" s="260"/>
      <c r="AM39" s="261"/>
      <c r="AN39" s="260"/>
      <c r="AQ39" s="261"/>
    </row>
    <row r="40" spans="2:43" x14ac:dyDescent="0.25">
      <c r="H40" s="260"/>
      <c r="Q40" s="261"/>
      <c r="R40" s="260"/>
      <c r="U40" s="261"/>
      <c r="V40" s="260"/>
      <c r="Y40" s="261"/>
      <c r="Z40" s="260"/>
      <c r="AI40" s="261"/>
      <c r="AJ40" s="260"/>
      <c r="AM40" s="261"/>
      <c r="AN40" s="260"/>
      <c r="AQ40" s="261"/>
    </row>
    <row r="41" spans="2:43" x14ac:dyDescent="0.25">
      <c r="H41" s="260"/>
      <c r="Q41" s="261"/>
      <c r="R41" s="260"/>
      <c r="U41" s="261"/>
      <c r="V41" s="260"/>
      <c r="Y41" s="261"/>
      <c r="Z41" s="260"/>
      <c r="AI41" s="261"/>
      <c r="AJ41" s="260"/>
      <c r="AM41" s="261"/>
      <c r="AN41" s="260"/>
      <c r="AQ41" s="261"/>
    </row>
    <row r="42" spans="2:43" x14ac:dyDescent="0.25">
      <c r="H42" s="260"/>
      <c r="Q42" s="261"/>
      <c r="R42" s="260"/>
      <c r="U42" s="261"/>
      <c r="V42" s="260"/>
      <c r="Y42" s="261"/>
      <c r="Z42" s="260"/>
      <c r="AI42" s="261"/>
      <c r="AJ42" s="260"/>
      <c r="AM42" s="261"/>
      <c r="AN42" s="260"/>
      <c r="AQ42" s="261"/>
    </row>
    <row r="43" spans="2:43" x14ac:dyDescent="0.25">
      <c r="H43" s="262"/>
      <c r="I43" s="263"/>
      <c r="J43" s="263"/>
      <c r="K43" s="263"/>
      <c r="L43" s="263"/>
      <c r="M43" s="263"/>
      <c r="N43" s="263"/>
      <c r="O43" s="263"/>
      <c r="P43" s="263"/>
      <c r="Q43" s="264"/>
      <c r="R43" s="262"/>
      <c r="S43" s="263"/>
      <c r="T43" s="263"/>
      <c r="U43" s="264"/>
      <c r="V43" s="262"/>
      <c r="W43" s="263"/>
      <c r="X43" s="263"/>
      <c r="Y43" s="264"/>
      <c r="Z43" s="262"/>
      <c r="AA43" s="263"/>
      <c r="AB43" s="263"/>
      <c r="AC43" s="263"/>
      <c r="AD43" s="263"/>
      <c r="AE43" s="263"/>
      <c r="AF43" s="263"/>
      <c r="AG43" s="263"/>
      <c r="AH43" s="263"/>
      <c r="AI43" s="264"/>
      <c r="AJ43" s="262"/>
      <c r="AK43" s="263"/>
      <c r="AL43" s="263"/>
      <c r="AM43" s="264"/>
      <c r="AN43" s="262"/>
      <c r="AO43" s="263"/>
      <c r="AP43" s="263"/>
      <c r="AQ43" s="264"/>
    </row>
    <row r="44" spans="2:43" x14ac:dyDescent="0.25">
      <c r="AM44" s="265" t="s">
        <v>1797</v>
      </c>
      <c r="AN44" s="55" t="str">
        <f>'C-3-1'!U26</f>
        <v>C-3-1-5</v>
      </c>
    </row>
  </sheetData>
  <mergeCells count="103">
    <mergeCell ref="Z37:AQ37"/>
    <mergeCell ref="B36:E36"/>
    <mergeCell ref="AL26:AP26"/>
    <mergeCell ref="AL25:AP25"/>
    <mergeCell ref="H37:Y37"/>
    <mergeCell ref="V33:AK33"/>
    <mergeCell ref="J33:O33"/>
    <mergeCell ref="B34:E34"/>
    <mergeCell ref="G7:AR7"/>
    <mergeCell ref="B18:E18"/>
    <mergeCell ref="P24:U24"/>
    <mergeCell ref="V32:AK32"/>
    <mergeCell ref="V23:AK23"/>
    <mergeCell ref="P33:U33"/>
    <mergeCell ref="AL24:AP24"/>
    <mergeCell ref="H19:I19"/>
    <mergeCell ref="AL33:AP33"/>
    <mergeCell ref="H28:I28"/>
    <mergeCell ref="P26:U26"/>
    <mergeCell ref="V24:AK24"/>
    <mergeCell ref="B28:E28"/>
    <mergeCell ref="B30:E30"/>
    <mergeCell ref="B20:E20"/>
    <mergeCell ref="AL22:AP22"/>
    <mergeCell ref="B6:E6"/>
    <mergeCell ref="B15:E15"/>
    <mergeCell ref="H31:I31"/>
    <mergeCell ref="J20:O20"/>
    <mergeCell ref="H21:I21"/>
    <mergeCell ref="V22:AK22"/>
    <mergeCell ref="J22:O22"/>
    <mergeCell ref="J31:O31"/>
    <mergeCell ref="G9:Z11"/>
    <mergeCell ref="B12:E12"/>
    <mergeCell ref="B14:E14"/>
    <mergeCell ref="P20:U20"/>
    <mergeCell ref="V19:AK19"/>
    <mergeCell ref="P29:U29"/>
    <mergeCell ref="V28:AK28"/>
    <mergeCell ref="J19:O19"/>
    <mergeCell ref="B13:E13"/>
    <mergeCell ref="J28:O28"/>
    <mergeCell ref="B16:E16"/>
    <mergeCell ref="V21:AK21"/>
    <mergeCell ref="P23:U23"/>
    <mergeCell ref="B17:E17"/>
    <mergeCell ref="V31:AK31"/>
    <mergeCell ref="B19:E19"/>
    <mergeCell ref="AL19:AP19"/>
    <mergeCell ref="H29:I29"/>
    <mergeCell ref="P27:U27"/>
    <mergeCell ref="V26:AK26"/>
    <mergeCell ref="B32:E32"/>
    <mergeCell ref="H25:I25"/>
    <mergeCell ref="P32:U32"/>
    <mergeCell ref="P21:U21"/>
    <mergeCell ref="H26:I26"/>
    <mergeCell ref="AL31:AP31"/>
    <mergeCell ref="AL20:AP20"/>
    <mergeCell ref="AL29:AP29"/>
    <mergeCell ref="H23:I23"/>
    <mergeCell ref="P22:U22"/>
    <mergeCell ref="P31:U31"/>
    <mergeCell ref="V30:AK30"/>
    <mergeCell ref="AL35:AP35"/>
    <mergeCell ref="P25:U25"/>
    <mergeCell ref="H35:AK35"/>
    <mergeCell ref="B4:E4"/>
    <mergeCell ref="P19:U19"/>
    <mergeCell ref="P28:U28"/>
    <mergeCell ref="AL28:AP28"/>
    <mergeCell ref="P30:U30"/>
    <mergeCell ref="H32:I32"/>
    <mergeCell ref="AL21:AP21"/>
    <mergeCell ref="V20:AK20"/>
    <mergeCell ref="V34:AK34"/>
    <mergeCell ref="V29:AK29"/>
    <mergeCell ref="H27:I27"/>
    <mergeCell ref="AL23:AP23"/>
    <mergeCell ref="J29:O29"/>
    <mergeCell ref="B8:E8"/>
    <mergeCell ref="H24:I24"/>
    <mergeCell ref="H33:I33"/>
    <mergeCell ref="B10:E10"/>
    <mergeCell ref="J34:O34"/>
    <mergeCell ref="V27:AK27"/>
    <mergeCell ref="J27:O27"/>
    <mergeCell ref="AL30:AP30"/>
    <mergeCell ref="P34:U34"/>
    <mergeCell ref="H30:I30"/>
    <mergeCell ref="J24:O24"/>
    <mergeCell ref="H20:I20"/>
    <mergeCell ref="AL34:AP34"/>
    <mergeCell ref="J26:O26"/>
    <mergeCell ref="AL27:AP27"/>
    <mergeCell ref="V25:AK25"/>
    <mergeCell ref="J25:O25"/>
    <mergeCell ref="J32:O32"/>
    <mergeCell ref="AL32:AP32"/>
    <mergeCell ref="J21:O21"/>
    <mergeCell ref="J23:O23"/>
    <mergeCell ref="H22:I22"/>
    <mergeCell ref="J30:O30"/>
  </mergeCells>
  <hyperlinks>
    <hyperlink ref="B4" location="PANDUAN!A1" display="PANDUAN" xr:uid="{00000000-0004-0000-5800-000000000000}"/>
    <hyperlink ref="B6" location="'EWS DIRECTORY'!A1" display="EWS DIRECTORY" xr:uid="{00000000-0004-0000-5800-000001000000}"/>
    <hyperlink ref="B8" location="'DATA PEMICU'!A1" display="DATA PEMICU" xr:uid="{00000000-0004-0000-5800-000002000000}"/>
    <hyperlink ref="B10" location="'DATA PENGUJI'!A1" display="DATA PENGUJI" xr:uid="{00000000-0004-0000-5800-000003000000}"/>
    <hyperlink ref="B12" location="'MAIN LEVEL'!A1" display="MAIN LEVEL" xr:uid="{00000000-0004-0000-5800-000004000000}"/>
  </hyperlinks>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900-000000000000}">
  <sheetPr codeName="Sheet350">
    <tabColor theme="4" tint="-0.249977111117893"/>
  </sheetPr>
  <dimension ref="A1:N44"/>
  <sheetViews>
    <sheetView topLeftCell="B1" zoomScaleNormal="100" workbookViewId="0"/>
  </sheetViews>
  <sheetFormatPr defaultColWidth="14.44140625" defaultRowHeight="15" customHeight="1" x14ac:dyDescent="0.25"/>
  <cols>
    <col min="1" max="1" width="3" style="110" hidden="1" customWidth="1"/>
    <col min="2" max="5" width="3.88671875" style="177" customWidth="1"/>
    <col min="6" max="6" width="3.88671875" style="110" customWidth="1"/>
    <col min="7" max="7" width="10" style="443" customWidth="1"/>
    <col min="8" max="8" width="18" style="443" bestFit="1" customWidth="1"/>
    <col min="9" max="10" width="25" style="443" customWidth="1"/>
    <col min="11" max="11" width="26" style="443" bestFit="1" customWidth="1"/>
    <col min="12" max="12" width="24.44140625" style="443" customWidth="1"/>
    <col min="13" max="13" width="28.5546875" style="443" customWidth="1"/>
    <col min="14" max="14" width="22.44140625" style="443" customWidth="1"/>
    <col min="15" max="15" width="14.44140625" style="443" customWidth="1"/>
    <col min="16" max="16384" width="14.44140625" style="443"/>
  </cols>
  <sheetData>
    <row r="1" spans="2:14" ht="14.25" customHeight="1" x14ac:dyDescent="0.25">
      <c r="G1" s="216"/>
      <c r="H1" s="78"/>
      <c r="I1" s="78"/>
    </row>
    <row r="2" spans="2:14" ht="14.25" customHeight="1" x14ac:dyDescent="0.25">
      <c r="G2" s="78" t="s">
        <v>1674</v>
      </c>
      <c r="H2" s="78"/>
      <c r="I2" s="78"/>
    </row>
    <row r="3" spans="2:14" ht="14.25" customHeight="1" x14ac:dyDescent="0.25">
      <c r="B3" s="111"/>
      <c r="C3" s="111"/>
      <c r="D3" s="111"/>
      <c r="E3" s="111"/>
    </row>
    <row r="4" spans="2:14" ht="14.25" customHeight="1" x14ac:dyDescent="0.25">
      <c r="B4" s="762" t="s">
        <v>79</v>
      </c>
      <c r="C4" s="761"/>
      <c r="D4" s="761"/>
      <c r="E4" s="761"/>
    </row>
    <row r="5" spans="2:14" ht="14.25" customHeight="1" x14ac:dyDescent="0.25">
      <c r="B5" s="111"/>
      <c r="C5" s="111"/>
      <c r="D5" s="111"/>
      <c r="E5" s="111"/>
    </row>
    <row r="6" spans="2:14" ht="14.25" customHeight="1" x14ac:dyDescent="0.25">
      <c r="B6" s="762" t="s">
        <v>87</v>
      </c>
      <c r="C6" s="761"/>
      <c r="D6" s="761"/>
      <c r="E6" s="761"/>
    </row>
    <row r="7" spans="2:14" ht="15" customHeight="1" x14ac:dyDescent="0.25">
      <c r="B7" s="111"/>
      <c r="C7" s="111"/>
      <c r="D7" s="111"/>
      <c r="E7" s="111"/>
      <c r="G7" s="1126" t="s">
        <v>1676</v>
      </c>
      <c r="H7" s="997"/>
      <c r="I7" s="997"/>
      <c r="J7" s="997"/>
      <c r="K7" s="997"/>
      <c r="L7" s="997"/>
      <c r="M7" s="997"/>
      <c r="N7" s="997"/>
    </row>
    <row r="8" spans="2:14" ht="14.25" customHeight="1" x14ac:dyDescent="0.25">
      <c r="B8" s="762" t="s">
        <v>94</v>
      </c>
      <c r="C8" s="761"/>
      <c r="D8" s="761"/>
      <c r="E8" s="761"/>
    </row>
    <row r="9" spans="2:14" ht="14.25" customHeight="1" x14ac:dyDescent="0.25">
      <c r="B9" s="111"/>
      <c r="C9" s="111"/>
      <c r="D9" s="111"/>
      <c r="E9" s="111"/>
      <c r="G9" s="1130" t="str">
        <f>"Rincian "&amp;'C-3'!G9&amp;" "&amp;'C-3-1'!M28</f>
        <v>Rincian Biaya Lainnya Berdasarkan Data Pemicu dan Data Penguji</v>
      </c>
      <c r="H9" s="789"/>
      <c r="I9" s="789"/>
      <c r="J9" s="789"/>
      <c r="K9" s="790"/>
      <c r="L9" s="217" t="s">
        <v>796</v>
      </c>
      <c r="M9" s="218" t="e">
        <f>": "&amp;NAMA_WP</f>
        <v>#N/A</v>
      </c>
      <c r="N9" s="88"/>
    </row>
    <row r="10" spans="2:14" ht="14.25" customHeight="1" x14ac:dyDescent="0.25">
      <c r="B10" s="762" t="s">
        <v>101</v>
      </c>
      <c r="C10" s="761"/>
      <c r="D10" s="761"/>
      <c r="E10" s="761"/>
      <c r="G10" s="804"/>
      <c r="H10" s="997"/>
      <c r="I10" s="997"/>
      <c r="J10" s="997"/>
      <c r="K10" s="805"/>
      <c r="L10" s="219" t="s">
        <v>1401</v>
      </c>
      <c r="M10" s="220" t="e">
        <f>": "&amp;NPWP</f>
        <v>#N/A</v>
      </c>
      <c r="N10" s="129"/>
    </row>
    <row r="11" spans="2:14" ht="14.25" customHeight="1" x14ac:dyDescent="0.25">
      <c r="G11" s="806"/>
      <c r="H11" s="794"/>
      <c r="I11" s="794"/>
      <c r="J11" s="794"/>
      <c r="K11" s="807"/>
      <c r="L11" s="221" t="s">
        <v>1679</v>
      </c>
      <c r="M11" s="222" t="e">
        <f>": "&amp;ID_MS_TH_PJK</f>
        <v>#N/A</v>
      </c>
      <c r="N11" s="130"/>
    </row>
    <row r="12" spans="2:14" ht="14.25" customHeight="1" x14ac:dyDescent="0.25">
      <c r="B12" s="762" t="s">
        <v>106</v>
      </c>
      <c r="C12" s="761"/>
      <c r="D12" s="761"/>
      <c r="E12" s="761"/>
      <c r="G12" s="223"/>
      <c r="H12" s="223"/>
      <c r="I12" s="223"/>
      <c r="J12" s="223"/>
      <c r="K12" s="223"/>
      <c r="L12" s="223"/>
      <c r="M12" s="223"/>
      <c r="N12" s="223"/>
    </row>
    <row r="13" spans="2:14" ht="14.25" customHeight="1" x14ac:dyDescent="0.25">
      <c r="B13" s="962" t="str">
        <f>HYPERLINK("#'"&amp;'EWS DIRECTORY'!$J$82&amp;"'!A1",'EWS DIRECTORY'!$J$82)</f>
        <v>C-3</v>
      </c>
      <c r="C13" s="761"/>
      <c r="D13" s="761"/>
      <c r="E13" s="761"/>
      <c r="G13" s="443" t="s">
        <v>1680</v>
      </c>
      <c r="J13" s="223"/>
      <c r="K13" s="223"/>
      <c r="L13" s="223"/>
      <c r="M13" s="223"/>
      <c r="N13" s="223"/>
    </row>
    <row r="14" spans="2:14" ht="14.25" customHeight="1" x14ac:dyDescent="0.25">
      <c r="B14" s="931" t="str">
        <f>HYPERLINK("#'"&amp;'EWS DIRECTORY'!$J$83&amp;"'!A1",'EWS DIRECTORY'!$J$83)</f>
        <v>C-3-1</v>
      </c>
      <c r="C14" s="761"/>
      <c r="D14" s="761"/>
      <c r="E14" s="761"/>
      <c r="G14" s="443" t="s">
        <v>1681</v>
      </c>
      <c r="J14" s="443" t="s">
        <v>1917</v>
      </c>
      <c r="K14" s="223"/>
      <c r="L14" s="223"/>
      <c r="M14" s="223"/>
      <c r="N14" s="223"/>
    </row>
    <row r="15" spans="2:14" ht="14.25" customHeight="1" x14ac:dyDescent="0.25">
      <c r="B15" s="929" t="str">
        <f>HYPERLINK("#'"&amp;'EWS DIRECTORY'!$J$84&amp;"'!A1",'EWS DIRECTORY'!$J$84)</f>
        <v>C-3-1-1</v>
      </c>
      <c r="C15" s="761"/>
      <c r="D15" s="761"/>
      <c r="E15" s="761"/>
      <c r="G15" s="443" t="s">
        <v>1681</v>
      </c>
      <c r="J15" s="443" t="s">
        <v>1918</v>
      </c>
      <c r="K15" s="223"/>
      <c r="L15" s="223"/>
      <c r="M15" s="223"/>
      <c r="N15" s="223"/>
    </row>
    <row r="16" spans="2:14" ht="14.25" customHeight="1" x14ac:dyDescent="0.25">
      <c r="B16" s="929" t="str">
        <f>HYPERLINK("#'"&amp;'EWS DIRECTORY'!$J$85&amp;"'!A1",'EWS DIRECTORY'!$J$85)</f>
        <v>C-3-1-2</v>
      </c>
      <c r="C16" s="761"/>
      <c r="D16" s="761"/>
      <c r="E16" s="761"/>
      <c r="K16" s="223"/>
      <c r="L16" s="223"/>
      <c r="M16" s="223"/>
      <c r="N16" s="223"/>
    </row>
    <row r="17" spans="2:14" ht="14.25" customHeight="1" x14ac:dyDescent="0.25">
      <c r="B17" s="929" t="str">
        <f>HYPERLINK("#'"&amp;'EWS DIRECTORY'!$J$86&amp;"'!A1",'EWS DIRECTORY'!$J$86)</f>
        <v>C-3-1-3</v>
      </c>
      <c r="C17" s="761"/>
      <c r="D17" s="761"/>
      <c r="E17" s="761"/>
      <c r="J17" s="223"/>
      <c r="K17" s="223"/>
      <c r="L17" s="223"/>
      <c r="M17" s="223"/>
      <c r="N17" s="223"/>
    </row>
    <row r="18" spans="2:14" ht="14.25" customHeight="1" x14ac:dyDescent="0.25">
      <c r="B18" s="929" t="str">
        <f>HYPERLINK("#'"&amp;'EWS DIRECTORY'!$J$87&amp;"'!A1",'EWS DIRECTORY'!$J$87)</f>
        <v>C-3-1-4</v>
      </c>
      <c r="C18" s="761"/>
      <c r="D18" s="761"/>
      <c r="E18" s="761"/>
      <c r="G18" s="443" t="s">
        <v>1919</v>
      </c>
      <c r="J18" s="223"/>
      <c r="K18" s="223"/>
      <c r="L18" s="223"/>
      <c r="M18" s="223"/>
      <c r="N18" s="223"/>
    </row>
    <row r="19" spans="2:14" ht="14.25" customHeight="1" x14ac:dyDescent="0.25">
      <c r="B19" s="929" t="str">
        <f>HYPERLINK("#'"&amp;'EWS DIRECTORY'!$J$88&amp;"'!A1",'EWS DIRECTORY'!$J$88)</f>
        <v>C-3-1-5</v>
      </c>
      <c r="C19" s="761"/>
      <c r="D19" s="761"/>
      <c r="E19" s="761"/>
      <c r="G19" s="223"/>
      <c r="H19" s="223"/>
      <c r="I19" s="223"/>
      <c r="J19" s="223"/>
      <c r="K19" s="223"/>
      <c r="L19" s="223"/>
      <c r="M19" s="223"/>
      <c r="N19" s="223"/>
    </row>
    <row r="20" spans="2:14" ht="14.25" customHeight="1" x14ac:dyDescent="0.25">
      <c r="B20" s="927" t="str">
        <f>HYPERLINK("#'"&amp;'EWS DIRECTORY'!$J$89&amp;"'!A1",'EWS DIRECTORY'!$J$89)</f>
        <v>C-3-1-6</v>
      </c>
      <c r="C20" s="761"/>
      <c r="D20" s="761"/>
      <c r="E20" s="761"/>
      <c r="G20" s="223" t="s">
        <v>1920</v>
      </c>
      <c r="H20" s="223"/>
      <c r="I20" s="223"/>
      <c r="J20" s="223"/>
      <c r="K20" s="223"/>
      <c r="L20" s="223"/>
      <c r="M20" s="223"/>
      <c r="N20" s="223"/>
    </row>
    <row r="21" spans="2:14" ht="14.25" customHeight="1" x14ac:dyDescent="0.25">
      <c r="G21" s="223"/>
      <c r="H21" s="223"/>
      <c r="I21" s="223"/>
      <c r="J21" s="223"/>
      <c r="K21" s="223"/>
      <c r="L21" s="223"/>
      <c r="M21" s="223"/>
      <c r="N21" s="223"/>
    </row>
    <row r="22" spans="2:14" ht="14.25" customHeight="1" x14ac:dyDescent="0.25">
      <c r="G22" s="1129" t="s">
        <v>1445</v>
      </c>
      <c r="H22" s="1131" t="s">
        <v>1446</v>
      </c>
      <c r="I22" s="764"/>
      <c r="J22" s="764"/>
      <c r="K22" s="764"/>
      <c r="L22" s="764"/>
      <c r="M22" s="764"/>
      <c r="N22" s="764"/>
    </row>
    <row r="23" spans="2:14" ht="14.25" customHeight="1" x14ac:dyDescent="0.25">
      <c r="G23" s="769"/>
      <c r="H23" s="403" t="s">
        <v>1452</v>
      </c>
      <c r="I23" s="1128" t="s">
        <v>1453</v>
      </c>
      <c r="J23" s="765"/>
      <c r="K23" s="80" t="s">
        <v>1454</v>
      </c>
      <c r="L23" s="80" t="s">
        <v>1455</v>
      </c>
      <c r="M23" s="80" t="s">
        <v>1456</v>
      </c>
      <c r="N23" s="80" t="s">
        <v>1457</v>
      </c>
    </row>
    <row r="24" spans="2:14" ht="37.5" customHeight="1" x14ac:dyDescent="0.25">
      <c r="G24" s="383">
        <v>1</v>
      </c>
      <c r="H24" s="446" t="e">
        <f>ID_MS_TH_PJK</f>
        <v>#N/A</v>
      </c>
      <c r="I24" s="1162" t="e">
        <f>NO_BPS</f>
        <v>#N/A</v>
      </c>
      <c r="J24" s="765"/>
      <c r="K24" s="382" t="e">
        <f>PEMBETULAN_KE</f>
        <v>#N/A</v>
      </c>
      <c r="L24" s="537" t="e">
        <f>TGL_TERIMA</f>
        <v>#N/A</v>
      </c>
      <c r="M24" s="384" t="str">
        <f>'C-3'!G9</f>
        <v>Biaya Lainnya</v>
      </c>
      <c r="N24" s="539">
        <f>'MAIN LEVEL'!AB29</f>
        <v>0</v>
      </c>
    </row>
    <row r="25" spans="2:14" ht="14.25" customHeight="1" x14ac:dyDescent="0.25">
      <c r="G25" s="223"/>
      <c r="H25" s="223"/>
      <c r="I25" s="223"/>
      <c r="J25" s="223"/>
      <c r="K25" s="223"/>
      <c r="L25" s="223"/>
      <c r="M25" s="223"/>
      <c r="N25" s="223"/>
    </row>
    <row r="26" spans="2:14" ht="14.25" customHeight="1" x14ac:dyDescent="0.25">
      <c r="G26" s="223"/>
      <c r="H26" s="223"/>
      <c r="I26" s="223"/>
      <c r="J26" s="223"/>
      <c r="K26" s="223"/>
      <c r="L26" s="223"/>
      <c r="M26" s="223"/>
      <c r="N26" s="223"/>
    </row>
    <row r="27" spans="2:14" ht="14.25" customHeight="1" x14ac:dyDescent="0.25">
      <c r="G27" s="223"/>
      <c r="H27" s="223"/>
      <c r="I27" s="223"/>
      <c r="J27" s="223"/>
      <c r="K27" s="223"/>
      <c r="L27" s="223"/>
      <c r="M27" s="223"/>
      <c r="N27" s="223"/>
    </row>
    <row r="28" spans="2:14" ht="30" customHeight="1" x14ac:dyDescent="0.25">
      <c r="B28" s="760"/>
      <c r="C28" s="761"/>
      <c r="D28" s="761"/>
      <c r="E28" s="761"/>
      <c r="G28" s="562" t="s">
        <v>1445</v>
      </c>
      <c r="H28" s="562" t="s">
        <v>1477</v>
      </c>
      <c r="I28" s="563" t="s">
        <v>1478</v>
      </c>
      <c r="J28" s="563" t="s">
        <v>1479</v>
      </c>
      <c r="K28" s="562" t="s">
        <v>1480</v>
      </c>
      <c r="L28" s="562" t="s">
        <v>1481</v>
      </c>
      <c r="M28" s="81"/>
      <c r="N28" s="81"/>
    </row>
    <row r="29" spans="2:14" ht="15" customHeight="1" x14ac:dyDescent="0.25">
      <c r="G29" s="409">
        <f t="array" ref="G29">IFERROR(_xlfn.SEQUENCE(COUNTA(H29:H31)),"")</f>
        <v>1</v>
      </c>
      <c r="H29" s="508" t="s">
        <v>2030</v>
      </c>
      <c r="I29" s="508"/>
      <c r="J29" s="508"/>
      <c r="K29" s="508"/>
      <c r="L29" s="508"/>
      <c r="M29" s="106"/>
      <c r="N29" s="106"/>
    </row>
    <row r="30" spans="2:14" ht="15" customHeight="1" x14ac:dyDescent="0.25">
      <c r="G30" s="410"/>
      <c r="H30" s="509" t="s">
        <v>1921</v>
      </c>
      <c r="I30" s="509"/>
      <c r="J30" s="509"/>
      <c r="K30" s="509"/>
      <c r="L30" s="509"/>
      <c r="M30" s="106"/>
      <c r="N30" s="106"/>
    </row>
    <row r="31" spans="2:14" ht="15" customHeight="1" x14ac:dyDescent="0.25">
      <c r="G31" s="510"/>
      <c r="H31" s="511"/>
      <c r="I31" s="511"/>
      <c r="J31" s="511"/>
      <c r="K31" s="511"/>
      <c r="L31" s="511"/>
      <c r="M31" s="106"/>
      <c r="N31" s="106"/>
    </row>
    <row r="32" spans="2:14" ht="15" customHeight="1" x14ac:dyDescent="0.25">
      <c r="G32" s="512"/>
      <c r="H32" s="507"/>
      <c r="I32" s="507"/>
      <c r="J32" s="507"/>
      <c r="K32" s="507" t="s">
        <v>1494</v>
      </c>
      <c r="L32" s="507">
        <f>SUM(L29:L31)</f>
        <v>0</v>
      </c>
      <c r="M32" s="106"/>
      <c r="N32" s="106"/>
    </row>
    <row r="33" spans="7:14" ht="15" customHeight="1" x14ac:dyDescent="0.25">
      <c r="G33" s="226"/>
      <c r="H33" s="226"/>
      <c r="I33" s="226"/>
      <c r="J33" s="107"/>
      <c r="K33" s="106"/>
      <c r="L33" s="106"/>
      <c r="M33" s="106"/>
      <c r="N33" s="106"/>
    </row>
    <row r="34" spans="7:14" ht="15" customHeight="1" x14ac:dyDescent="0.25">
      <c r="G34" s="107"/>
      <c r="H34" s="107"/>
      <c r="I34" s="107"/>
      <c r="J34" s="103"/>
      <c r="K34" s="108" t="s">
        <v>1500</v>
      </c>
      <c r="L34" s="507">
        <f>L32+N24</f>
        <v>0</v>
      </c>
      <c r="M34" s="106"/>
      <c r="N34" s="106"/>
    </row>
    <row r="35" spans="7:14" ht="15" customHeight="1" x14ac:dyDescent="0.25">
      <c r="G35" s="107"/>
      <c r="H35" s="107"/>
      <c r="I35" s="107"/>
      <c r="J35" s="107"/>
      <c r="K35" s="227"/>
      <c r="L35" s="106"/>
      <c r="M35" s="106"/>
      <c r="N35" s="106"/>
    </row>
    <row r="36" spans="7:14" ht="15" customHeight="1" x14ac:dyDescent="0.25">
      <c r="G36" s="107"/>
      <c r="H36" s="107"/>
      <c r="I36" s="107"/>
      <c r="J36" s="107"/>
      <c r="K36" s="227"/>
      <c r="L36" s="228"/>
      <c r="M36" s="228"/>
      <c r="N36" s="513"/>
    </row>
    <row r="37" spans="7:14" ht="15" customHeight="1" x14ac:dyDescent="0.25">
      <c r="G37" s="226"/>
      <c r="H37" s="226"/>
      <c r="I37" s="226"/>
      <c r="J37" s="107"/>
      <c r="K37" s="227"/>
      <c r="L37" s="228"/>
      <c r="M37" s="228"/>
      <c r="N37" s="513"/>
    </row>
    <row r="38" spans="7:14" ht="15" customHeight="1" x14ac:dyDescent="0.25">
      <c r="G38" s="103"/>
      <c r="H38" s="103"/>
      <c r="I38" s="103"/>
      <c r="J38" s="103"/>
      <c r="K38" s="103"/>
      <c r="L38" s="103"/>
      <c r="M38" s="103"/>
      <c r="N38" s="103"/>
    </row>
    <row r="39" spans="7:14" ht="15" customHeight="1" x14ac:dyDescent="0.25">
      <c r="G39" s="229"/>
      <c r="H39" s="770" t="s">
        <v>1507</v>
      </c>
      <c r="I39" s="764"/>
      <c r="J39" s="764"/>
      <c r="K39" s="763" t="s">
        <v>1508</v>
      </c>
      <c r="L39" s="764"/>
      <c r="M39" s="765"/>
      <c r="N39" s="133"/>
    </row>
    <row r="40" spans="7:14" ht="15" customHeight="1" x14ac:dyDescent="0.25">
      <c r="G40" s="229"/>
      <c r="H40" s="230" t="s">
        <v>796</v>
      </c>
      <c r="I40" s="427" t="s">
        <v>1510</v>
      </c>
      <c r="J40" s="428" t="s">
        <v>1511</v>
      </c>
      <c r="K40" s="428" t="s">
        <v>796</v>
      </c>
      <c r="L40" s="428" t="s">
        <v>1510</v>
      </c>
      <c r="M40" s="428" t="s">
        <v>1511</v>
      </c>
      <c r="N40" s="231"/>
    </row>
    <row r="41" spans="7:14" ht="15" customHeight="1" x14ac:dyDescent="0.25">
      <c r="G41" s="229"/>
      <c r="H41" s="226"/>
      <c r="I41" s="226"/>
      <c r="J41" s="226"/>
      <c r="K41" s="232"/>
      <c r="L41" s="232"/>
      <c r="M41" s="232"/>
      <c r="N41" s="232"/>
    </row>
    <row r="42" spans="7:14" ht="15" customHeight="1" x14ac:dyDescent="0.25">
      <c r="G42" s="233"/>
      <c r="H42" s="234"/>
      <c r="I42" s="234"/>
      <c r="J42" s="234"/>
      <c r="K42" s="235"/>
      <c r="L42" s="235"/>
      <c r="M42" s="235"/>
      <c r="N42" s="235"/>
    </row>
    <row r="43" spans="7:14" ht="15" customHeight="1" x14ac:dyDescent="0.25">
      <c r="G43" s="233"/>
      <c r="H43" s="234"/>
      <c r="I43" s="234"/>
      <c r="J43" s="234"/>
      <c r="K43" s="235"/>
      <c r="L43" s="235"/>
      <c r="M43" s="235"/>
      <c r="N43" s="235"/>
    </row>
    <row r="44" spans="7:14" ht="15" customHeight="1" x14ac:dyDescent="0.25">
      <c r="G44" s="229"/>
      <c r="H44" s="236"/>
      <c r="I44" s="236"/>
      <c r="J44" s="236"/>
      <c r="K44" s="237"/>
      <c r="L44" s="237"/>
      <c r="M44" s="237"/>
      <c r="N44" s="232"/>
    </row>
  </sheetData>
  <mergeCells count="22">
    <mergeCell ref="H39:J39"/>
    <mergeCell ref="K39:M39"/>
    <mergeCell ref="B20:E20"/>
    <mergeCell ref="I24:J24"/>
    <mergeCell ref="I23:J23"/>
    <mergeCell ref="G22:G23"/>
    <mergeCell ref="H22:N22"/>
    <mergeCell ref="B28:E28"/>
    <mergeCell ref="B15:E15"/>
    <mergeCell ref="B19:E19"/>
    <mergeCell ref="B4:E4"/>
    <mergeCell ref="G7:N7"/>
    <mergeCell ref="B16:E16"/>
    <mergeCell ref="B18:E18"/>
    <mergeCell ref="B12:E12"/>
    <mergeCell ref="B14:E14"/>
    <mergeCell ref="B17:E17"/>
    <mergeCell ref="B8:E8"/>
    <mergeCell ref="B13:E13"/>
    <mergeCell ref="B10:E10"/>
    <mergeCell ref="G9:K11"/>
    <mergeCell ref="B6:E6"/>
  </mergeCells>
  <hyperlinks>
    <hyperlink ref="B4" location="PANDUAN!A1" display="PANDUAN" xr:uid="{00000000-0004-0000-5900-000000000000}"/>
    <hyperlink ref="B6" location="'EWS DIRECTORY'!A1" display="EWS DIRECTORY" xr:uid="{00000000-0004-0000-5900-000001000000}"/>
    <hyperlink ref="B8" location="'DATA PEMICU'!A1" display="DATA PEMICU" xr:uid="{00000000-0004-0000-5900-000002000000}"/>
    <hyperlink ref="B10" location="'DATA PENGUJI'!A1" display="DATA PENGUJI" xr:uid="{00000000-0004-0000-5900-000003000000}"/>
    <hyperlink ref="B12" location="'MAIN LEVEL'!A1" display="MAIN LEVEL" xr:uid="{00000000-0004-0000-5900-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A00-000000000000}">
  <sheetPr codeName="Sheet34">
    <tabColor theme="4" tint="-0.249977111117893"/>
    <pageSetUpPr fitToPage="1"/>
  </sheetPr>
  <dimension ref="A1:AI51"/>
  <sheetViews>
    <sheetView topLeftCell="B1" zoomScaleNormal="100" workbookViewId="0">
      <selection activeCell="AQ18" sqref="AQ18:AU18"/>
    </sheetView>
  </sheetViews>
  <sheetFormatPr defaultColWidth="8.88671875" defaultRowHeight="13.8" x14ac:dyDescent="0.25"/>
  <cols>
    <col min="1" max="1" width="3" style="110" hidden="1" customWidth="1"/>
    <col min="2" max="5" width="3.88671875" style="177" customWidth="1"/>
    <col min="6" max="6" width="3.88671875" style="110" customWidth="1"/>
    <col min="7" max="35" width="3.5546875" style="254" customWidth="1"/>
    <col min="36" max="36" width="8.88671875" style="254" customWidth="1"/>
    <col min="37" max="16384" width="8.88671875" style="254"/>
  </cols>
  <sheetData>
    <row r="1" spans="2:35" x14ac:dyDescent="0.25">
      <c r="G1" s="178"/>
      <c r="H1" s="55"/>
      <c r="I1" s="55"/>
      <c r="J1" s="55"/>
      <c r="K1" s="55"/>
      <c r="L1" s="55"/>
      <c r="M1" s="55"/>
    </row>
    <row r="2" spans="2:35" ht="15" customHeight="1" x14ac:dyDescent="0.25">
      <c r="G2" s="124" t="s">
        <v>1674</v>
      </c>
      <c r="H2" s="124"/>
      <c r="I2" s="124"/>
      <c r="J2" s="124"/>
      <c r="K2" s="124"/>
      <c r="L2" s="124"/>
      <c r="M2" s="124"/>
      <c r="N2" s="124"/>
      <c r="O2" s="124"/>
      <c r="P2" s="124"/>
      <c r="Q2" s="124"/>
      <c r="R2" s="124"/>
      <c r="S2" s="124"/>
      <c r="T2" s="124"/>
      <c r="U2" s="124"/>
      <c r="V2" s="124"/>
      <c r="W2" s="124"/>
      <c r="X2" s="124"/>
      <c r="Y2" s="278"/>
      <c r="Z2" s="278"/>
      <c r="AA2" s="278"/>
      <c r="AB2" s="278"/>
      <c r="AC2" s="278"/>
      <c r="AD2" s="278"/>
      <c r="AE2" s="278"/>
      <c r="AF2" s="278"/>
      <c r="AG2" s="278"/>
      <c r="AH2" s="278"/>
      <c r="AI2" s="278"/>
    </row>
    <row r="3" spans="2:35" ht="15" customHeight="1" x14ac:dyDescent="0.25">
      <c r="B3" s="111"/>
      <c r="C3" s="111"/>
      <c r="D3" s="111"/>
      <c r="E3" s="111"/>
      <c r="G3" s="124" t="s">
        <v>1675</v>
      </c>
      <c r="H3" s="124"/>
      <c r="I3" s="124"/>
      <c r="J3" s="124"/>
      <c r="K3" s="124"/>
      <c r="L3" s="124"/>
      <c r="M3" s="124"/>
      <c r="N3" s="124"/>
      <c r="O3" s="124"/>
      <c r="P3" s="124"/>
      <c r="Q3" s="124"/>
      <c r="R3" s="124"/>
      <c r="S3" s="124"/>
      <c r="T3" s="124"/>
      <c r="U3" s="124"/>
      <c r="V3" s="124"/>
      <c r="W3" s="124"/>
      <c r="X3" s="124"/>
      <c r="Y3" s="278"/>
      <c r="Z3" s="278"/>
      <c r="AA3" s="278"/>
      <c r="AB3" s="278"/>
      <c r="AC3" s="278"/>
      <c r="AD3" s="278"/>
      <c r="AE3" s="278"/>
      <c r="AF3" s="278"/>
      <c r="AG3" s="278"/>
      <c r="AH3" s="278"/>
      <c r="AI3" s="278"/>
    </row>
    <row r="4" spans="2:35" ht="15" customHeight="1" x14ac:dyDescent="0.25">
      <c r="B4" s="762" t="s">
        <v>79</v>
      </c>
      <c r="C4" s="761"/>
      <c r="D4" s="761"/>
      <c r="E4" s="761"/>
      <c r="G4" s="124"/>
      <c r="H4" s="124"/>
      <c r="I4" s="124"/>
      <c r="J4" s="124"/>
      <c r="K4" s="124"/>
      <c r="L4" s="124"/>
      <c r="M4" s="124"/>
      <c r="N4" s="124"/>
      <c r="O4" s="124"/>
      <c r="P4" s="124"/>
      <c r="Q4" s="124"/>
      <c r="R4" s="124"/>
      <c r="S4" s="124"/>
      <c r="T4" s="124"/>
      <c r="U4" s="124"/>
      <c r="V4" s="124"/>
      <c r="W4" s="124"/>
      <c r="X4" s="124"/>
      <c r="Y4" s="278"/>
      <c r="Z4" s="278"/>
      <c r="AA4" s="278"/>
      <c r="AB4" s="278"/>
      <c r="AC4" s="278"/>
      <c r="AD4" s="278"/>
      <c r="AE4" s="278"/>
      <c r="AF4" s="278"/>
      <c r="AG4" s="278"/>
      <c r="AH4" s="278"/>
      <c r="AI4" s="278"/>
    </row>
    <row r="5" spans="2:35" ht="15" customHeight="1" x14ac:dyDescent="0.25">
      <c r="B5" s="111"/>
      <c r="C5" s="111"/>
      <c r="D5" s="111"/>
      <c r="E5" s="111"/>
      <c r="G5" s="124"/>
      <c r="H5" s="124"/>
      <c r="I5" s="124"/>
      <c r="J5" s="124"/>
      <c r="K5" s="124"/>
      <c r="L5" s="124"/>
      <c r="M5" s="124"/>
      <c r="N5" s="124"/>
      <c r="O5" s="124"/>
      <c r="P5" s="124"/>
      <c r="Q5" s="124"/>
      <c r="R5" s="124"/>
      <c r="S5" s="124"/>
      <c r="T5" s="124"/>
      <c r="U5" s="124"/>
      <c r="V5" s="124"/>
      <c r="W5" s="124"/>
      <c r="X5" s="124"/>
      <c r="Y5" s="278"/>
      <c r="Z5" s="278"/>
      <c r="AA5" s="278"/>
      <c r="AB5" s="278"/>
      <c r="AC5" s="278"/>
      <c r="AD5" s="278"/>
      <c r="AE5" s="278"/>
      <c r="AF5" s="278"/>
      <c r="AG5" s="278"/>
      <c r="AH5" s="278"/>
      <c r="AI5" s="278"/>
    </row>
    <row r="6" spans="2:35" ht="15" customHeight="1" x14ac:dyDescent="0.25">
      <c r="B6" s="762" t="s">
        <v>87</v>
      </c>
      <c r="C6" s="761"/>
      <c r="D6" s="761"/>
      <c r="E6" s="761"/>
      <c r="G6" s="124"/>
      <c r="H6" s="124"/>
      <c r="I6" s="124"/>
      <c r="J6" s="124"/>
      <c r="K6" s="124"/>
      <c r="L6" s="124"/>
      <c r="M6" s="124"/>
      <c r="N6" s="124"/>
      <c r="O6" s="124"/>
      <c r="P6" s="124"/>
      <c r="Q6" s="124"/>
      <c r="R6" s="124"/>
      <c r="S6" s="124"/>
      <c r="T6" s="124"/>
      <c r="U6" s="124"/>
      <c r="V6" s="124"/>
      <c r="W6" s="124"/>
      <c r="X6" s="124"/>
      <c r="Y6" s="278"/>
      <c r="Z6" s="278"/>
      <c r="AA6" s="278"/>
      <c r="AB6" s="278"/>
      <c r="AC6" s="278"/>
      <c r="AD6" s="278"/>
      <c r="AE6" s="278"/>
      <c r="AF6" s="278"/>
      <c r="AG6" s="278"/>
      <c r="AH6" s="278"/>
      <c r="AI6" s="278"/>
    </row>
    <row r="7" spans="2:35" ht="15" customHeight="1" x14ac:dyDescent="0.25">
      <c r="B7" s="111"/>
      <c r="C7" s="111"/>
      <c r="D7" s="111"/>
      <c r="E7" s="111"/>
      <c r="G7" s="798" t="s">
        <v>1676</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c r="AI7" s="278"/>
    </row>
    <row r="8" spans="2:35" ht="15" customHeight="1" x14ac:dyDescent="0.25">
      <c r="B8" s="762" t="s">
        <v>94</v>
      </c>
      <c r="C8" s="761"/>
      <c r="D8" s="761"/>
      <c r="E8" s="761"/>
      <c r="G8" s="124"/>
      <c r="H8" s="124"/>
      <c r="I8" s="124"/>
      <c r="J8" s="124"/>
      <c r="K8" s="124"/>
      <c r="L8" s="124"/>
      <c r="M8" s="124"/>
      <c r="N8" s="124"/>
      <c r="O8" s="124"/>
      <c r="P8" s="124"/>
      <c r="Q8" s="124"/>
      <c r="R8" s="124"/>
      <c r="S8" s="124"/>
      <c r="T8" s="124"/>
      <c r="U8" s="124"/>
      <c r="V8" s="124"/>
      <c r="W8" s="124"/>
      <c r="X8" s="124"/>
      <c r="Y8" s="278"/>
      <c r="Z8" s="278"/>
      <c r="AA8" s="278"/>
      <c r="AB8" s="278"/>
      <c r="AC8" s="278"/>
      <c r="AD8" s="278"/>
      <c r="AE8" s="278"/>
      <c r="AF8" s="278"/>
      <c r="AG8" s="278"/>
      <c r="AH8" s="278"/>
      <c r="AI8" s="278"/>
    </row>
    <row r="9" spans="2:35" ht="15" customHeight="1" x14ac:dyDescent="0.25">
      <c r="B9" s="111"/>
      <c r="C9" s="111"/>
      <c r="D9" s="111"/>
      <c r="E9" s="111"/>
      <c r="G9" s="803" t="str">
        <f>'MAIN LEVEL'!I30</f>
        <v>Persediaan Awal</v>
      </c>
      <c r="H9" s="789"/>
      <c r="I9" s="789"/>
      <c r="J9" s="789"/>
      <c r="K9" s="789"/>
      <c r="L9" s="789"/>
      <c r="M9" s="789"/>
      <c r="N9" s="789"/>
      <c r="O9" s="789"/>
      <c r="P9" s="789"/>
      <c r="Q9" s="789"/>
      <c r="R9" s="789"/>
      <c r="S9" s="789"/>
      <c r="T9" s="790"/>
      <c r="U9" s="279" t="s">
        <v>796</v>
      </c>
      <c r="V9" s="280"/>
      <c r="W9" s="280"/>
      <c r="X9" s="280"/>
      <c r="Y9" s="280"/>
      <c r="Z9" s="280" t="s">
        <v>1678</v>
      </c>
      <c r="AA9" s="182" t="e">
        <f>NAMA_WP</f>
        <v>#N/A</v>
      </c>
      <c r="AB9" s="281"/>
      <c r="AC9" s="281"/>
      <c r="AD9" s="281"/>
      <c r="AE9" s="281"/>
      <c r="AF9" s="281"/>
      <c r="AG9" s="281"/>
      <c r="AH9" s="282"/>
      <c r="AI9" s="278"/>
    </row>
    <row r="10" spans="2:35" ht="15" customHeight="1" x14ac:dyDescent="0.25">
      <c r="B10" s="762" t="s">
        <v>101</v>
      </c>
      <c r="C10" s="761"/>
      <c r="D10" s="761"/>
      <c r="E10" s="761"/>
      <c r="G10" s="804"/>
      <c r="H10" s="792"/>
      <c r="I10" s="792"/>
      <c r="J10" s="792"/>
      <c r="K10" s="792"/>
      <c r="L10" s="792"/>
      <c r="M10" s="792"/>
      <c r="N10" s="792"/>
      <c r="O10" s="792"/>
      <c r="P10" s="792"/>
      <c r="Q10" s="792"/>
      <c r="R10" s="792"/>
      <c r="S10" s="792"/>
      <c r="T10" s="805"/>
      <c r="U10" s="283" t="s">
        <v>1401</v>
      </c>
      <c r="V10" s="124"/>
      <c r="W10" s="124"/>
      <c r="X10" s="124"/>
      <c r="Y10" s="124"/>
      <c r="Z10" s="124" t="s">
        <v>1678</v>
      </c>
      <c r="AA10" s="124" t="e">
        <f>NPWP</f>
        <v>#N/A</v>
      </c>
      <c r="AB10" s="278"/>
      <c r="AC10" s="278"/>
      <c r="AD10" s="278"/>
      <c r="AE10" s="278"/>
      <c r="AF10" s="278"/>
      <c r="AG10" s="278"/>
      <c r="AH10" s="284"/>
      <c r="AI10" s="278"/>
    </row>
    <row r="11" spans="2:35" ht="15" customHeight="1" x14ac:dyDescent="0.25">
      <c r="G11" s="806"/>
      <c r="H11" s="794"/>
      <c r="I11" s="794"/>
      <c r="J11" s="794"/>
      <c r="K11" s="794"/>
      <c r="L11" s="794"/>
      <c r="M11" s="794"/>
      <c r="N11" s="794"/>
      <c r="O11" s="794"/>
      <c r="P11" s="794"/>
      <c r="Q11" s="794"/>
      <c r="R11" s="794"/>
      <c r="S11" s="794"/>
      <c r="T11" s="807"/>
      <c r="U11" s="285" t="s">
        <v>1679</v>
      </c>
      <c r="V11" s="190"/>
      <c r="W11" s="190"/>
      <c r="X11" s="190"/>
      <c r="Y11" s="190"/>
      <c r="Z11" s="190" t="s">
        <v>1678</v>
      </c>
      <c r="AA11" s="190" t="e">
        <f>ID_MS_TH_PJK</f>
        <v>#N/A</v>
      </c>
      <c r="AB11" s="286"/>
      <c r="AC11" s="286"/>
      <c r="AD11" s="286"/>
      <c r="AE11" s="286"/>
      <c r="AF11" s="286"/>
      <c r="AG11" s="286"/>
      <c r="AH11" s="287"/>
      <c r="AI11" s="278"/>
    </row>
    <row r="12" spans="2:35" ht="15" customHeight="1" x14ac:dyDescent="0.25">
      <c r="B12" s="762" t="s">
        <v>106</v>
      </c>
      <c r="C12" s="761"/>
      <c r="D12" s="761"/>
      <c r="E12" s="761"/>
      <c r="G12" s="124"/>
      <c r="H12" s="124"/>
      <c r="I12" s="124"/>
      <c r="J12" s="124"/>
      <c r="K12" s="124"/>
      <c r="L12" s="124"/>
      <c r="M12" s="124"/>
      <c r="N12" s="124"/>
      <c r="O12" s="124"/>
      <c r="P12" s="124"/>
      <c r="Q12" s="124"/>
      <c r="R12" s="124"/>
      <c r="S12" s="124"/>
      <c r="T12" s="124"/>
      <c r="U12" s="124"/>
      <c r="V12" s="124"/>
      <c r="W12" s="124"/>
      <c r="X12" s="124"/>
      <c r="Y12" s="278"/>
      <c r="Z12" s="278"/>
      <c r="AA12" s="278"/>
      <c r="AB12" s="278"/>
      <c r="AC12" s="278"/>
      <c r="AD12" s="278"/>
      <c r="AE12" s="278"/>
      <c r="AF12" s="278"/>
      <c r="AG12" s="278"/>
      <c r="AH12" s="278"/>
      <c r="AI12" s="278"/>
    </row>
    <row r="13" spans="2:35" ht="15" customHeight="1" x14ac:dyDescent="0.25">
      <c r="B13" s="927" t="str">
        <f>HYPERLINK("#'"&amp;'EWS DIRECTORY'!$J$90&amp;"'!A1",'EWS DIRECTORY'!$J$90)</f>
        <v>C-4</v>
      </c>
      <c r="C13" s="761"/>
      <c r="D13" s="761"/>
      <c r="E13" s="761"/>
      <c r="G13" s="928" t="str">
        <f>"Pengujian yang telah dilakukan atas pos "&amp;G9&amp;" dapat disimpulkan:"</f>
        <v>Pengujian yang telah dilakukan atas pos Persediaan Awal dapat disimpulkan:</v>
      </c>
      <c r="H13" s="792"/>
      <c r="I13" s="792"/>
      <c r="J13" s="792"/>
      <c r="K13" s="792"/>
      <c r="L13" s="792"/>
      <c r="M13" s="792"/>
      <c r="N13" s="792"/>
      <c r="O13" s="792"/>
      <c r="P13" s="792"/>
      <c r="Q13" s="792"/>
      <c r="R13" s="792"/>
      <c r="S13" s="792"/>
      <c r="T13" s="792"/>
      <c r="U13" s="792"/>
      <c r="V13" s="792"/>
      <c r="W13" s="792"/>
      <c r="X13" s="792"/>
      <c r="Y13" s="792"/>
      <c r="Z13" s="792"/>
      <c r="AA13" s="792"/>
      <c r="AB13" s="792"/>
      <c r="AC13" s="792"/>
      <c r="AD13" s="792"/>
      <c r="AE13" s="792"/>
      <c r="AF13" s="792"/>
      <c r="AG13" s="792"/>
      <c r="AH13" s="792"/>
      <c r="AI13" s="278"/>
    </row>
    <row r="14" spans="2:35" ht="15" customHeight="1" x14ac:dyDescent="0.25">
      <c r="B14" s="931" t="str">
        <f>HYPERLINK("#'"&amp;'EWS DIRECTORY'!$J$91&amp;"'!A1",'EWS DIRECTORY'!$J$91)</f>
        <v>C-4-1</v>
      </c>
      <c r="C14" s="761"/>
      <c r="D14" s="761"/>
      <c r="E14" s="761"/>
      <c r="G14" s="124"/>
      <c r="H14" s="124"/>
      <c r="I14" s="124"/>
      <c r="J14" s="124"/>
      <c r="K14" s="124"/>
      <c r="L14" s="124"/>
      <c r="M14" s="124"/>
      <c r="N14" s="124"/>
      <c r="O14" s="124"/>
      <c r="P14" s="124"/>
      <c r="Q14" s="124"/>
      <c r="R14" s="124"/>
      <c r="S14" s="124"/>
      <c r="T14" s="124"/>
      <c r="U14" s="124"/>
      <c r="V14" s="124"/>
      <c r="W14" s="124"/>
      <c r="X14" s="124"/>
      <c r="Y14" s="278"/>
      <c r="Z14" s="278"/>
      <c r="AA14" s="278"/>
      <c r="AB14" s="278"/>
      <c r="AC14" s="278"/>
      <c r="AD14" s="278"/>
      <c r="AE14" s="278"/>
      <c r="AF14" s="278"/>
      <c r="AG14" s="278"/>
      <c r="AH14" s="278"/>
      <c r="AI14" s="278"/>
    </row>
    <row r="15" spans="2:35" ht="15" customHeight="1" x14ac:dyDescent="0.25">
      <c r="B15" s="929" t="str">
        <f>HYPERLINK("#'"&amp;'EWS DIRECTORY'!$J$92&amp;"'!A1",'EWS DIRECTORY'!$J$92)</f>
        <v>C-4-1-1</v>
      </c>
      <c r="C15" s="761"/>
      <c r="D15" s="761"/>
      <c r="E15" s="761"/>
      <c r="G15" s="124"/>
      <c r="H15" s="124" t="str">
        <f>"Jumlah "&amp;G9&amp;" menurut petugas :"</f>
        <v>Jumlah Persediaan Awal menurut petugas :</v>
      </c>
      <c r="I15" s="124"/>
      <c r="J15" s="124"/>
      <c r="K15" s="124"/>
      <c r="L15" s="124"/>
      <c r="M15" s="124"/>
      <c r="N15" s="124"/>
      <c r="O15" s="124"/>
      <c r="P15" s="124"/>
      <c r="Q15" s="124"/>
      <c r="R15" s="124"/>
      <c r="S15" s="124"/>
      <c r="T15" s="124"/>
      <c r="U15" s="124"/>
      <c r="V15" s="124"/>
      <c r="W15" s="124"/>
      <c r="X15" s="124"/>
      <c r="Y15" s="278"/>
      <c r="Z15" s="278"/>
      <c r="AA15" s="278"/>
      <c r="AB15" s="278"/>
      <c r="AC15" s="278"/>
      <c r="AD15" s="278"/>
      <c r="AE15" s="278"/>
      <c r="AF15" s="278"/>
      <c r="AG15" s="278"/>
      <c r="AH15" s="278"/>
      <c r="AI15" s="278"/>
    </row>
    <row r="16" spans="2:35" ht="15" customHeight="1" x14ac:dyDescent="0.25">
      <c r="B16" s="929" t="str">
        <f>HYPERLINK("#'"&amp;'EWS DIRECTORY'!$J$93&amp;"'!A1",'EWS DIRECTORY'!$J$93)</f>
        <v>C-4-1-2</v>
      </c>
      <c r="C16" s="761"/>
      <c r="D16" s="761"/>
      <c r="E16" s="761"/>
      <c r="G16" s="82" t="s">
        <v>1445</v>
      </c>
      <c r="H16" s="1163" t="s">
        <v>1707</v>
      </c>
      <c r="I16" s="789"/>
      <c r="J16" s="789"/>
      <c r="K16" s="789"/>
      <c r="L16" s="789"/>
      <c r="M16" s="789"/>
      <c r="N16" s="789"/>
      <c r="O16" s="789"/>
      <c r="P16" s="789"/>
      <c r="Q16" s="789"/>
      <c r="R16" s="789"/>
      <c r="S16" s="937" t="s">
        <v>1767</v>
      </c>
      <c r="T16" s="765"/>
      <c r="U16" s="934" t="s">
        <v>1768</v>
      </c>
      <c r="V16" s="764"/>
      <c r="W16" s="764"/>
      <c r="X16" s="764"/>
      <c r="Y16" s="764"/>
      <c r="Z16" s="764"/>
      <c r="AA16" s="765"/>
      <c r="AB16" s="278"/>
      <c r="AC16" s="278"/>
      <c r="AD16" s="278"/>
      <c r="AE16" s="278"/>
      <c r="AF16" s="278"/>
      <c r="AG16" s="278"/>
      <c r="AH16" s="278"/>
      <c r="AI16" s="278"/>
    </row>
    <row r="17" spans="2:35" ht="15" customHeight="1" x14ac:dyDescent="0.25">
      <c r="B17" s="929" t="str">
        <f>HYPERLINK("#'"&amp;'EWS DIRECTORY'!$J$94&amp;"'!A1",'EWS DIRECTORY'!$J$94)</f>
        <v>C-4-1-3</v>
      </c>
      <c r="C17" s="761"/>
      <c r="D17" s="761"/>
      <c r="E17" s="761"/>
      <c r="G17" s="84">
        <v>1</v>
      </c>
      <c r="H17" s="926" t="e">
        <f>MASTER!N5</f>
        <v>#N/A</v>
      </c>
      <c r="I17" s="824"/>
      <c r="J17" s="824"/>
      <c r="K17" s="824"/>
      <c r="L17" s="824"/>
      <c r="M17" s="824"/>
      <c r="N17" s="824"/>
      <c r="O17" s="824"/>
      <c r="P17" s="824"/>
      <c r="Q17" s="824"/>
      <c r="R17" s="825"/>
      <c r="S17" s="936" t="s">
        <v>269</v>
      </c>
      <c r="T17" s="790"/>
      <c r="U17" s="923" t="str">
        <f>IF('C-4-1'!I38='C-4-1'!M18,'C-4-1'!AB18,
IF('C-4-1'!I38='C-4-1'!M20,'C-4-1'!AB20,
IF('C-4-1'!I38='C-4-1'!M22,'C-4-1'!AB22,
IF('C-4-1'!I38='C-4-1'!M24,'C-4-1'!AB24,
IF('C-4-1'!I38='C-4-1'!M26,'C-4-1'!AB26,
IF('C-4-1'!I38='C-4-1'!M28,'C-4-1'!AB28,"Tidak Ditemukan"))))))</f>
        <v>Tidak Ditemukan</v>
      </c>
      <c r="V17" s="764"/>
      <c r="W17" s="764"/>
      <c r="X17" s="764"/>
      <c r="Y17" s="764"/>
      <c r="Z17" s="764"/>
      <c r="AA17" s="765"/>
      <c r="AB17" s="278"/>
      <c r="AC17" s="278"/>
      <c r="AD17" s="278"/>
      <c r="AE17" s="278"/>
      <c r="AF17" s="278"/>
      <c r="AG17" s="278"/>
      <c r="AH17" s="278"/>
      <c r="AI17" s="278"/>
    </row>
    <row r="18" spans="2:35" ht="15" customHeight="1" x14ac:dyDescent="0.25">
      <c r="B18" s="929" t="str">
        <f>HYPERLINK("#'"&amp;'EWS DIRECTORY'!$J$95&amp;"'!A1",'EWS DIRECTORY'!$J$95)</f>
        <v>C-4-1-4</v>
      </c>
      <c r="C18" s="761"/>
      <c r="D18" s="761"/>
      <c r="E18" s="761"/>
      <c r="G18" s="84">
        <v>2</v>
      </c>
      <c r="H18" s="926" t="e">
        <f>MASTER!N6</f>
        <v>#N/A</v>
      </c>
      <c r="I18" s="824"/>
      <c r="J18" s="824"/>
      <c r="K18" s="824"/>
      <c r="L18" s="824"/>
      <c r="M18" s="824"/>
      <c r="N18" s="824"/>
      <c r="O18" s="824"/>
      <c r="P18" s="824"/>
      <c r="Q18" s="824"/>
      <c r="R18" s="825"/>
      <c r="S18" s="792"/>
      <c r="T18" s="805"/>
      <c r="U18" s="923" t="str">
        <f>IF('C-4-1'!I38='C-4-1'!M18,'C-4-1'!AG18,
IF('C-4-1'!I38='C-4-1'!M20,'C-4-1'!AG20,
IF('C-4-1'!I38='C-4-1'!M22,'C-4-1'!AG22,
IF('C-4-1'!I38='C-4-1'!M24,'C-4-1'!AG24,
IF('C-4-1'!I38='C-4-1'!M26,'C-4-1'!AG26,
IF('C-4-1'!I38='C-4-1'!M28,'C-4-1'!AG28,"Tidak Ditemukan"))))))</f>
        <v>Tidak Ditemukan</v>
      </c>
      <c r="V18" s="764"/>
      <c r="W18" s="764"/>
      <c r="X18" s="764"/>
      <c r="Y18" s="764"/>
      <c r="Z18" s="764"/>
      <c r="AA18" s="765"/>
      <c r="AB18" s="278"/>
      <c r="AC18" s="278"/>
      <c r="AD18" s="278"/>
      <c r="AE18" s="278"/>
      <c r="AF18" s="278"/>
      <c r="AG18" s="278"/>
      <c r="AH18" s="278"/>
      <c r="AI18" s="278"/>
    </row>
    <row r="19" spans="2:35" ht="15" customHeight="1" x14ac:dyDescent="0.25">
      <c r="B19" s="929" t="str">
        <f>HYPERLINK("#'"&amp;'EWS DIRECTORY'!$J$96&amp;"'!A1",'EWS DIRECTORY'!$J$96)</f>
        <v>C-4-1-5</v>
      </c>
      <c r="C19" s="761"/>
      <c r="D19" s="761"/>
      <c r="E19" s="761"/>
      <c r="G19" s="84">
        <v>3</v>
      </c>
      <c r="H19" s="926" t="e">
        <f>MASTER!N7</f>
        <v>#N/A</v>
      </c>
      <c r="I19" s="824"/>
      <c r="J19" s="824"/>
      <c r="K19" s="824"/>
      <c r="L19" s="824"/>
      <c r="M19" s="824"/>
      <c r="N19" s="824"/>
      <c r="O19" s="824"/>
      <c r="P19" s="824"/>
      <c r="Q19" s="824"/>
      <c r="R19" s="825"/>
      <c r="S19" s="792"/>
      <c r="T19" s="805"/>
      <c r="U19" s="923" t="str">
        <f>IF('C-4-1'!I38='C-4-1'!M18,'C-4-1'!AL18,
IF('C-4-1'!I38='C-4-1'!M20,'C-4-1'!AL20,
IF('C-4-1'!I38='C-4-1'!M22,'C-4-1'!AL22,
IF('C-4-1'!I38='C-4-1'!M24,'C-4-1'!AL24,
IF('C-4-1'!I38='C-4-1'!M26,'C-4-1'!AL26,
IF('C-4-1'!I38='C-4-1'!M28,'C-4-1'!AL28,"Tidak Ditemukan"))))))</f>
        <v>Tidak Ditemukan</v>
      </c>
      <c r="V19" s="764"/>
      <c r="W19" s="764"/>
      <c r="X19" s="764"/>
      <c r="Y19" s="764"/>
      <c r="Z19" s="764"/>
      <c r="AA19" s="765"/>
      <c r="AB19" s="278"/>
      <c r="AC19" s="278"/>
      <c r="AD19" s="278"/>
      <c r="AE19" s="278"/>
      <c r="AF19" s="278"/>
      <c r="AG19" s="278"/>
      <c r="AH19" s="278"/>
      <c r="AI19" s="278"/>
    </row>
    <row r="20" spans="2:35" ht="15" customHeight="1" x14ac:dyDescent="0.25">
      <c r="B20" s="929" t="str">
        <f>HYPERLINK("#'"&amp;'EWS DIRECTORY'!$J$97&amp;"'!A1",'EWS DIRECTORY'!$J$97)</f>
        <v>C-4-1-6</v>
      </c>
      <c r="C20" s="761"/>
      <c r="D20" s="761"/>
      <c r="E20" s="761"/>
      <c r="G20" s="84">
        <v>4</v>
      </c>
      <c r="H20" s="926" t="e">
        <f>MASTER!N8</f>
        <v>#N/A</v>
      </c>
      <c r="I20" s="824"/>
      <c r="J20" s="824"/>
      <c r="K20" s="824"/>
      <c r="L20" s="824"/>
      <c r="M20" s="824"/>
      <c r="N20" s="824"/>
      <c r="O20" s="824"/>
      <c r="P20" s="824"/>
      <c r="Q20" s="824"/>
      <c r="R20" s="825"/>
      <c r="S20" s="792"/>
      <c r="T20" s="805"/>
      <c r="U20" s="923" t="str">
        <f>IF('C-4-1'!I38='C-4-1'!M18,'C-4-1'!AQ18,
IF('C-4-1'!I38='C-4-1'!M20,'C-4-1'!AQ20,
IF('C-4-1'!I38='C-4-1'!M22,'C-4-1'!AQ22,
IF('C-4-1'!I38='C-4-1'!M24,'C-4-1'!AQ24,
IF('C-4-1'!I38='C-4-1'!M26,'C-4-1'!AQ26,
IF('C-4-1'!I38='C-4-1'!M28,'C-4-1'!AQ2,"Tidak Ditemukan"))))))</f>
        <v>Tidak Ditemukan</v>
      </c>
      <c r="V20" s="764"/>
      <c r="W20" s="764"/>
      <c r="X20" s="764"/>
      <c r="Y20" s="764"/>
      <c r="Z20" s="764"/>
      <c r="AA20" s="765"/>
      <c r="AB20" s="278"/>
      <c r="AC20" s="278"/>
      <c r="AD20" s="278"/>
      <c r="AE20" s="278"/>
      <c r="AF20" s="278"/>
      <c r="AG20" s="278"/>
      <c r="AH20" s="278"/>
      <c r="AI20" s="278"/>
    </row>
    <row r="21" spans="2:35" ht="15" customHeight="1" x14ac:dyDescent="0.25">
      <c r="G21" s="84">
        <v>5</v>
      </c>
      <c r="H21" s="926" t="e">
        <f>MASTER!N9</f>
        <v>#N/A</v>
      </c>
      <c r="I21" s="824"/>
      <c r="J21" s="824"/>
      <c r="K21" s="824"/>
      <c r="L21" s="824"/>
      <c r="M21" s="824"/>
      <c r="N21" s="824"/>
      <c r="O21" s="824"/>
      <c r="P21" s="824"/>
      <c r="Q21" s="824"/>
      <c r="R21" s="825"/>
      <c r="S21" s="792"/>
      <c r="T21" s="805"/>
      <c r="U21" s="923" t="str">
        <f>IF('C-4-1'!I38='C-4-1'!M18,'C-4-1'!AV18,
IF('C-4-1'!I38='C-4-1'!M20,'C-4-1'!AV20,
IF('C-4-1'!I38='C-4-1'!M22,'C-4-1'!AV22,
IF('C-4-1'!I38='C-4-1'!M24,'C-4-1'!AV24,
IF('C-4-1'!I38='C-4-1'!M26,'C-4-1'!AV26,
IF('C-4-1'!I38='C-4-1'!M28,'C-4-1'!AV28,"Tidak Ditemukan"))))))</f>
        <v>Tidak Ditemukan</v>
      </c>
      <c r="V21" s="764"/>
      <c r="W21" s="764"/>
      <c r="X21" s="764"/>
      <c r="Y21" s="764"/>
      <c r="Z21" s="764"/>
      <c r="AA21" s="765"/>
      <c r="AB21" s="278"/>
      <c r="AC21" s="278"/>
      <c r="AD21" s="278"/>
      <c r="AE21" s="278"/>
      <c r="AF21" s="278"/>
      <c r="AG21" s="278"/>
      <c r="AH21" s="278"/>
      <c r="AI21" s="278"/>
    </row>
    <row r="22" spans="2:35" ht="15" customHeight="1" x14ac:dyDescent="0.25">
      <c r="G22" s="84">
        <v>6</v>
      </c>
      <c r="H22" s="926" t="e">
        <f>MASTER!N10</f>
        <v>#N/A</v>
      </c>
      <c r="I22" s="824"/>
      <c r="J22" s="824"/>
      <c r="K22" s="824"/>
      <c r="L22" s="824"/>
      <c r="M22" s="824"/>
      <c r="N22" s="824"/>
      <c r="O22" s="824"/>
      <c r="P22" s="824"/>
      <c r="Q22" s="824"/>
      <c r="R22" s="825"/>
      <c r="S22" s="792"/>
      <c r="T22" s="805"/>
      <c r="U22" s="923" t="str">
        <f>IF('C-4-1'!I38='C-4-1'!M18,'C-4-1'!BA18,
IF('C-4-1'!I38='C-4-1'!M20,'C-4-1'!BA20,
IF('C-4-1'!I38='C-4-1'!M22,'C-4-1'!BA22,
IF('C-4-1'!I38='C-4-1'!M24,'C-4-1'!BA24,
IF('C-4-1'!I38='C-4-1'!M26,'C-4-1'!BA26,
IF('C-4-1'!I38='C-4-1'!M28,'C-4-1'!BA28,"Tidak Ditemukan"))))))</f>
        <v>Tidak Ditemukan</v>
      </c>
      <c r="V22" s="764"/>
      <c r="W22" s="764"/>
      <c r="X22" s="764"/>
      <c r="Y22" s="764"/>
      <c r="Z22" s="764"/>
      <c r="AA22" s="765"/>
      <c r="AB22" s="278"/>
      <c r="AC22" s="278"/>
      <c r="AD22" s="278"/>
      <c r="AE22" s="278"/>
      <c r="AF22" s="278"/>
      <c r="AG22" s="278"/>
      <c r="AH22" s="278"/>
      <c r="AI22" s="278"/>
    </row>
    <row r="23" spans="2:35" ht="15" customHeight="1" x14ac:dyDescent="0.25">
      <c r="G23" s="84">
        <v>7</v>
      </c>
      <c r="H23" s="926" t="e">
        <f>MASTER!N11</f>
        <v>#N/A</v>
      </c>
      <c r="I23" s="824"/>
      <c r="J23" s="824"/>
      <c r="K23" s="824"/>
      <c r="L23" s="824"/>
      <c r="M23" s="824"/>
      <c r="N23" s="824"/>
      <c r="O23" s="824"/>
      <c r="P23" s="824"/>
      <c r="Q23" s="824"/>
      <c r="R23" s="825"/>
      <c r="S23" s="792"/>
      <c r="T23" s="805"/>
      <c r="U23" s="923" t="str">
        <f>IF('C-4-1'!I38='C-4-1'!M18,'C-4-1'!BF18,
IF('C-4-1'!I38='C-4-1'!M20,'C-4-1'!BF20,
IF('C-4-1'!I38='C-4-1'!M22,'C-4-1'!BF22,
IF('C-4-1'!I38='C-4-1'!M24,'C-4-1'!BF24,
IF('C-4-1'!I38='C-4-1'!M26,'C-4-1'!BF26,
IF('C-4-1'!I38='C-4-1'!M28,'C-4-1'!BF28,"Tidak Ditemukan"))))))</f>
        <v>Tidak Ditemukan</v>
      </c>
      <c r="V23" s="764"/>
      <c r="W23" s="764"/>
      <c r="X23" s="764"/>
      <c r="Y23" s="764"/>
      <c r="Z23" s="764"/>
      <c r="AA23" s="765"/>
      <c r="AB23" s="278"/>
      <c r="AC23" s="278"/>
      <c r="AD23" s="278"/>
      <c r="AE23" s="278"/>
      <c r="AF23" s="278"/>
      <c r="AG23" s="278"/>
      <c r="AH23" s="278"/>
      <c r="AI23" s="278"/>
    </row>
    <row r="24" spans="2:35" ht="15" customHeight="1" x14ac:dyDescent="0.25">
      <c r="G24" s="84">
        <v>8</v>
      </c>
      <c r="H24" s="926" t="e">
        <f>MASTER!N12</f>
        <v>#N/A</v>
      </c>
      <c r="I24" s="824"/>
      <c r="J24" s="824"/>
      <c r="K24" s="824"/>
      <c r="L24" s="824"/>
      <c r="M24" s="824"/>
      <c r="N24" s="824"/>
      <c r="O24" s="824"/>
      <c r="P24" s="824"/>
      <c r="Q24" s="824"/>
      <c r="R24" s="825"/>
      <c r="S24" s="792"/>
      <c r="T24" s="805"/>
      <c r="U24" s="923" t="str">
        <f>IF('C-4-1'!I38='C-4-1'!M18,'C-4-1'!BK18,
IF('C-4-1'!I38='C-4-1'!M20,'C-4-1'!BK20,
IF('C-4-1'!I38='C-4-1'!M22,'C-4-1'!BK22,
IF('C-4-1'!I38='C-4-1'!M24,'C-4-1'!BK24,
IF('C-4-1'!I38='C-4-1'!M26,'C-4-1'!BK26,
IF('C-4-1'!I38='C-4-1'!M28,'C-4-1'!BK28,"Tidak Ditemukan"))))))</f>
        <v>Tidak Ditemukan</v>
      </c>
      <c r="V24" s="764"/>
      <c r="W24" s="764"/>
      <c r="X24" s="764"/>
      <c r="Y24" s="764"/>
      <c r="Z24" s="764"/>
      <c r="AA24" s="765"/>
      <c r="AB24" s="278"/>
      <c r="AC24" s="278"/>
      <c r="AD24" s="278"/>
      <c r="AE24" s="278"/>
      <c r="AF24" s="278"/>
      <c r="AG24" s="278"/>
      <c r="AH24" s="278"/>
      <c r="AI24" s="278"/>
    </row>
    <row r="25" spans="2:35" ht="15" customHeight="1" x14ac:dyDescent="0.25">
      <c r="G25" s="84">
        <v>9</v>
      </c>
      <c r="H25" s="926" t="e">
        <f>MASTER!N13</f>
        <v>#N/A</v>
      </c>
      <c r="I25" s="824"/>
      <c r="J25" s="824"/>
      <c r="K25" s="824"/>
      <c r="L25" s="824"/>
      <c r="M25" s="824"/>
      <c r="N25" s="824"/>
      <c r="O25" s="824"/>
      <c r="P25" s="824"/>
      <c r="Q25" s="824"/>
      <c r="R25" s="825"/>
      <c r="S25" s="792"/>
      <c r="T25" s="805"/>
      <c r="U25" s="923" t="str">
        <f>IF('C-4-1'!I38='C-4-1'!M18,'C-4-1'!BP18,
IF('C-4-1'!I38='C-4-1'!M20,'C-4-1'!BP20,
IF('C-4-1'!I38='C-4-1'!M22,'C-4-1'!BP22,
IF('C-4-1'!I38='C-4-1'!M24,'C-4-1'!BP24,
IF('C-4-1'!I38='C-4-1'!M26,'C-4-1'!BP26,
IF('C-4-1'!I38='C-4-1'!M28,'C-4-1'!BP28,"Tidak Ditemukan"))))))</f>
        <v>Tidak Ditemukan</v>
      </c>
      <c r="V25" s="764"/>
      <c r="W25" s="764"/>
      <c r="X25" s="764"/>
      <c r="Y25" s="764"/>
      <c r="Z25" s="764"/>
      <c r="AA25" s="765"/>
      <c r="AB25" s="278"/>
      <c r="AC25" s="278"/>
      <c r="AD25" s="278"/>
      <c r="AE25" s="278"/>
      <c r="AF25" s="278"/>
      <c r="AG25" s="278"/>
      <c r="AH25" s="278"/>
      <c r="AI25" s="278"/>
    </row>
    <row r="26" spans="2:35" ht="15" customHeight="1" x14ac:dyDescent="0.25">
      <c r="G26" s="84">
        <v>10</v>
      </c>
      <c r="H26" s="926" t="e">
        <f>MASTER!N14</f>
        <v>#N/A</v>
      </c>
      <c r="I26" s="824"/>
      <c r="J26" s="824"/>
      <c r="K26" s="824"/>
      <c r="L26" s="824"/>
      <c r="M26" s="824"/>
      <c r="N26" s="824"/>
      <c r="O26" s="824"/>
      <c r="P26" s="824"/>
      <c r="Q26" s="824"/>
      <c r="R26" s="825"/>
      <c r="S26" s="792"/>
      <c r="T26" s="805"/>
      <c r="U26" s="923" t="str">
        <f>IF('C-4-1'!I38='C-4-1'!M18,'C-4-1'!BU18,
IF('C-4-1'!I38='C-4-1'!M20,'C-4-1'!BU20,
IF('C-4-1'!I38='C-4-1'!M22,'C-4-1'!BU22,
IF('C-4-1'!I38='C-4-1'!M24,'C-4-1'!BU24,
IF('C-4-1'!I38='C-4-1'!M26,'C-4-1'!BU26,
IF('C-4-1'!I38='C-4-1'!M28,'C-4-1'!BU28,"Tidak Ditemukan"))))))</f>
        <v>Tidak Ditemukan</v>
      </c>
      <c r="V26" s="764"/>
      <c r="W26" s="764"/>
      <c r="X26" s="764"/>
      <c r="Y26" s="764"/>
      <c r="Z26" s="764"/>
      <c r="AA26" s="765"/>
      <c r="AB26" s="278"/>
      <c r="AC26" s="278"/>
      <c r="AD26" s="278"/>
      <c r="AE26" s="278"/>
      <c r="AF26" s="278"/>
      <c r="AG26" s="278"/>
      <c r="AH26" s="278"/>
      <c r="AI26" s="278"/>
    </row>
    <row r="27" spans="2:35" ht="15" customHeight="1" x14ac:dyDescent="0.25">
      <c r="G27" s="84">
        <v>11</v>
      </c>
      <c r="H27" s="926" t="e">
        <f>MASTER!N15</f>
        <v>#N/A</v>
      </c>
      <c r="I27" s="824"/>
      <c r="J27" s="824"/>
      <c r="K27" s="824"/>
      <c r="L27" s="824"/>
      <c r="M27" s="824"/>
      <c r="N27" s="824"/>
      <c r="O27" s="824"/>
      <c r="P27" s="824"/>
      <c r="Q27" s="824"/>
      <c r="R27" s="825"/>
      <c r="S27" s="792"/>
      <c r="T27" s="805"/>
      <c r="U27" s="923" t="str">
        <f>IF('C-4-1'!I38='C-4-1'!M18,'C-4-1'!BZ18,
IF('C-4-1'!I38='C-4-1'!M20,'C-4-1'!BZ20,
IF('C-4-1'!I38='C-4-1'!M22,'C-4-1'!BZ22,
IF('C-4-1'!I38='C-4-1'!M24,'C-4-1'!BZ24,
IF('C-4-1'!I38='C-4-1'!M26,'C-4-1'!BZ26,
IF('C-4-1'!I38='C-4-1'!M28,'C-4-1'!BZ28,"Tidak Ditemukan"))))))</f>
        <v>Tidak Ditemukan</v>
      </c>
      <c r="V27" s="764"/>
      <c r="W27" s="764"/>
      <c r="X27" s="764"/>
      <c r="Y27" s="764"/>
      <c r="Z27" s="764"/>
      <c r="AA27" s="765"/>
      <c r="AB27" s="278"/>
      <c r="AC27" s="278"/>
      <c r="AD27" s="278"/>
      <c r="AE27" s="278"/>
      <c r="AF27" s="278"/>
      <c r="AG27" s="278"/>
      <c r="AH27" s="278"/>
      <c r="AI27" s="278"/>
    </row>
    <row r="28" spans="2:35" ht="15" customHeight="1" x14ac:dyDescent="0.25">
      <c r="B28" s="760"/>
      <c r="C28" s="761"/>
      <c r="D28" s="761"/>
      <c r="E28" s="761"/>
      <c r="G28" s="84">
        <v>12</v>
      </c>
      <c r="H28" s="926" t="e">
        <f>MASTER!N16</f>
        <v>#N/A</v>
      </c>
      <c r="I28" s="824"/>
      <c r="J28" s="824"/>
      <c r="K28" s="824"/>
      <c r="L28" s="824"/>
      <c r="M28" s="824"/>
      <c r="N28" s="824"/>
      <c r="O28" s="824"/>
      <c r="P28" s="824"/>
      <c r="Q28" s="824"/>
      <c r="R28" s="825"/>
      <c r="S28" s="792"/>
      <c r="T28" s="805"/>
      <c r="U28" s="923" t="str">
        <f>IF('C-4-1'!I38='C-4-1'!M18,'C-4-1'!CE18,
IF('C-4-1'!I38='C-4-1'!M20,'C-4-1'!CE20,
IF('C-4-1'!I38='C-4-1'!M22,'C-4-1'!CE22,
IF('C-4-1'!I38='C-4-1'!M24,'C-4-1'!CE24,
IF('C-4-1'!I38='C-4-1'!M26,'C-4-1'!CE26,
IF('C-4-1'!I38='C-4-1'!M28,'C-4-1'!CE28,"Tidak Ditemukan"))))))</f>
        <v>Tidak Ditemukan</v>
      </c>
      <c r="V28" s="764"/>
      <c r="W28" s="764"/>
      <c r="X28" s="764"/>
      <c r="Y28" s="764"/>
      <c r="Z28" s="764"/>
      <c r="AA28" s="765"/>
      <c r="AB28" s="278"/>
      <c r="AC28" s="278"/>
      <c r="AD28" s="278"/>
      <c r="AE28" s="278"/>
      <c r="AF28" s="278"/>
      <c r="AG28" s="278"/>
      <c r="AH28" s="278"/>
      <c r="AI28" s="278"/>
    </row>
    <row r="29" spans="2:35" ht="15" customHeight="1" x14ac:dyDescent="0.25">
      <c r="G29" s="392"/>
      <c r="H29" s="933" t="s">
        <v>1769</v>
      </c>
      <c r="I29" s="824"/>
      <c r="J29" s="824"/>
      <c r="K29" s="824"/>
      <c r="L29" s="824"/>
      <c r="M29" s="824"/>
      <c r="N29" s="824"/>
      <c r="O29" s="824"/>
      <c r="P29" s="824"/>
      <c r="Q29" s="824"/>
      <c r="R29" s="825"/>
      <c r="S29" s="794"/>
      <c r="T29" s="807"/>
      <c r="U29" s="923" t="str">
        <f>IF('C-4-1'!I38='C-4-1'!M18,'C-4-1'!CJ18,
IF('C-4-1'!I38='C-4-1'!M20,'C-4-1'!CJ20,
IF('C-4-1'!I38='C-4-1'!M22,'C-4-1'!CJ22,
IF('C-4-1'!I38='C-4-1'!M24,'C-4-1'!CJ24,
IF('C-4-1'!I38='C-4-1'!M26,'C-4-1'!CJ26,
IF('C-4-1'!I38='C-4-1'!M28,'C-4-1'!CJ28,"Tidak Ditemukan"))))))</f>
        <v>Tidak Ditemukan</v>
      </c>
      <c r="V29" s="764"/>
      <c r="W29" s="764"/>
      <c r="X29" s="764"/>
      <c r="Y29" s="764"/>
      <c r="Z29" s="764"/>
      <c r="AA29" s="765"/>
      <c r="AB29" s="278"/>
      <c r="AC29" s="278"/>
      <c r="AD29" s="278"/>
      <c r="AE29" s="278"/>
      <c r="AF29" s="278"/>
      <c r="AG29" s="278"/>
      <c r="AH29" s="278"/>
      <c r="AI29" s="278"/>
    </row>
    <row r="30" spans="2:35" ht="15" customHeight="1" x14ac:dyDescent="0.25">
      <c r="B30" s="760"/>
      <c r="C30" s="761"/>
      <c r="D30" s="761"/>
      <c r="E30" s="761"/>
      <c r="G30" s="124"/>
      <c r="H30" s="938" t="s">
        <v>1770</v>
      </c>
      <c r="I30" s="824"/>
      <c r="J30" s="824"/>
      <c r="K30" s="824"/>
      <c r="L30" s="824"/>
      <c r="M30" s="824"/>
      <c r="N30" s="824"/>
      <c r="O30" s="824"/>
      <c r="P30" s="824"/>
      <c r="Q30" s="824"/>
      <c r="R30" s="825"/>
      <c r="S30" s="935"/>
      <c r="T30" s="765"/>
      <c r="U30" s="923">
        <f>IF(ISNUMBER(U29),IF(U29&gt;0,U29,SUM(U17:U28)),0)</f>
        <v>0</v>
      </c>
      <c r="V30" s="764"/>
      <c r="W30" s="764"/>
      <c r="X30" s="764"/>
      <c r="Y30" s="764"/>
      <c r="Z30" s="764"/>
      <c r="AA30" s="765"/>
      <c r="AB30" s="278"/>
      <c r="AC30" s="278"/>
      <c r="AD30" s="278"/>
      <c r="AE30" s="278"/>
      <c r="AF30" s="278"/>
      <c r="AG30" s="278"/>
      <c r="AH30" s="278"/>
      <c r="AI30" s="278"/>
    </row>
    <row r="31" spans="2:35" ht="15" customHeight="1" x14ac:dyDescent="0.25">
      <c r="G31" s="124"/>
      <c r="H31" s="124"/>
      <c r="I31" s="124"/>
      <c r="J31" s="300"/>
      <c r="K31" s="300"/>
      <c r="L31" s="300"/>
      <c r="M31" s="300"/>
      <c r="N31" s="300"/>
      <c r="O31" s="300"/>
      <c r="P31" s="300"/>
      <c r="Q31" s="300"/>
      <c r="R31" s="300"/>
      <c r="S31" s="300"/>
      <c r="T31" s="301"/>
      <c r="U31" s="515"/>
      <c r="V31" s="515"/>
      <c r="W31" s="515"/>
      <c r="X31" s="515"/>
      <c r="Y31" s="515"/>
      <c r="Z31" s="516"/>
      <c r="AA31" s="516"/>
      <c r="AB31" s="278"/>
      <c r="AC31" s="278"/>
      <c r="AD31" s="278"/>
      <c r="AE31" s="278"/>
      <c r="AF31" s="278"/>
      <c r="AG31" s="278"/>
      <c r="AH31" s="278"/>
      <c r="AI31" s="278"/>
    </row>
    <row r="32" spans="2:35" ht="15" customHeight="1" x14ac:dyDescent="0.25">
      <c r="B32" s="760"/>
      <c r="C32" s="761"/>
      <c r="D32" s="761"/>
      <c r="E32" s="761"/>
      <c r="G32" s="124"/>
      <c r="H32" s="297" t="s">
        <v>1771</v>
      </c>
      <c r="I32" s="298"/>
      <c r="J32" s="299"/>
      <c r="K32" s="299"/>
      <c r="L32" s="299"/>
      <c r="M32" s="299"/>
      <c r="N32" s="299"/>
      <c r="O32" s="299"/>
      <c r="P32" s="299"/>
      <c r="Q32" s="299"/>
      <c r="R32" s="299"/>
      <c r="S32" s="299"/>
      <c r="T32" s="302"/>
      <c r="U32" s="923">
        <f>'MAIN LEVEL'!$AB$30</f>
        <v>0</v>
      </c>
      <c r="V32" s="764"/>
      <c r="W32" s="764"/>
      <c r="X32" s="764"/>
      <c r="Y32" s="764"/>
      <c r="Z32" s="764"/>
      <c r="AA32" s="765"/>
      <c r="AB32" s="278"/>
      <c r="AC32" s="278"/>
      <c r="AD32" s="278"/>
      <c r="AE32" s="278"/>
      <c r="AF32" s="278"/>
      <c r="AG32" s="278"/>
      <c r="AH32" s="278"/>
      <c r="AI32" s="278"/>
    </row>
    <row r="33" spans="2:35" ht="15" customHeight="1" x14ac:dyDescent="0.25">
      <c r="G33" s="124"/>
      <c r="H33" s="297" t="s">
        <v>1772</v>
      </c>
      <c r="I33" s="298"/>
      <c r="J33" s="299"/>
      <c r="K33" s="299"/>
      <c r="L33" s="299"/>
      <c r="M33" s="299"/>
      <c r="N33" s="299"/>
      <c r="O33" s="299"/>
      <c r="P33" s="299"/>
      <c r="Q33" s="299"/>
      <c r="R33" s="299"/>
      <c r="S33" s="299"/>
      <c r="T33" s="302"/>
      <c r="U33" s="923">
        <f>U30-U32</f>
        <v>0</v>
      </c>
      <c r="V33" s="764"/>
      <c r="W33" s="764"/>
      <c r="X33" s="764"/>
      <c r="Y33" s="764"/>
      <c r="Z33" s="764"/>
      <c r="AA33" s="765"/>
      <c r="AB33" s="278"/>
      <c r="AC33" s="278"/>
      <c r="AD33" s="278"/>
      <c r="AE33" s="278"/>
      <c r="AF33" s="278"/>
      <c r="AG33" s="278"/>
      <c r="AH33" s="278"/>
      <c r="AI33" s="278"/>
    </row>
    <row r="34" spans="2:35" ht="15" customHeight="1" x14ac:dyDescent="0.25">
      <c r="B34" s="760"/>
      <c r="C34" s="761"/>
      <c r="D34" s="761"/>
      <c r="E34" s="761"/>
      <c r="G34" s="124"/>
      <c r="H34" s="124"/>
      <c r="I34" s="124"/>
      <c r="J34" s="124"/>
      <c r="K34" s="124"/>
      <c r="L34" s="124"/>
      <c r="M34" s="124"/>
      <c r="N34" s="124"/>
      <c r="O34" s="124"/>
      <c r="P34" s="124"/>
      <c r="Q34" s="124"/>
      <c r="R34" s="124"/>
      <c r="S34" s="124"/>
      <c r="T34" s="124"/>
      <c r="U34" s="124"/>
      <c r="V34" s="124"/>
      <c r="W34" s="124"/>
      <c r="X34" s="124"/>
      <c r="Y34" s="278"/>
      <c r="Z34" s="278"/>
      <c r="AA34" s="278"/>
      <c r="AB34" s="278"/>
      <c r="AC34" s="278"/>
      <c r="AD34" s="278"/>
      <c r="AE34" s="278"/>
      <c r="AF34" s="278"/>
      <c r="AG34" s="278"/>
      <c r="AH34" s="278"/>
      <c r="AI34" s="278"/>
    </row>
    <row r="35" spans="2:35" ht="15" customHeight="1" x14ac:dyDescent="0.25">
      <c r="G35" s="278"/>
      <c r="H35" s="278"/>
      <c r="I35" s="278"/>
      <c r="J35" s="278"/>
      <c r="K35" s="278"/>
      <c r="L35" s="278"/>
      <c r="M35" s="278"/>
      <c r="N35" s="278"/>
      <c r="O35" s="278"/>
      <c r="P35" s="278"/>
      <c r="Q35" s="278"/>
      <c r="R35" s="278"/>
      <c r="S35" s="278"/>
      <c r="T35" s="278"/>
      <c r="U35" s="278"/>
      <c r="V35" s="278"/>
      <c r="W35" s="278"/>
      <c r="X35" s="278"/>
      <c r="Y35" s="278"/>
      <c r="Z35" s="278"/>
      <c r="AA35" s="278"/>
      <c r="AB35" s="278"/>
      <c r="AC35" s="278"/>
      <c r="AD35" s="278"/>
      <c r="AE35" s="278"/>
      <c r="AF35" s="278"/>
      <c r="AG35" s="278"/>
      <c r="AH35" s="278"/>
      <c r="AI35" s="278"/>
    </row>
    <row r="36" spans="2:35" ht="15" customHeight="1" x14ac:dyDescent="0.25">
      <c r="B36" s="760"/>
      <c r="C36" s="761"/>
      <c r="D36" s="761"/>
      <c r="E36" s="761"/>
      <c r="G36" s="801" t="s">
        <v>1507</v>
      </c>
      <c r="H36" s="764"/>
      <c r="I36" s="764"/>
      <c r="J36" s="764"/>
      <c r="K36" s="764"/>
      <c r="L36" s="764"/>
      <c r="M36" s="764"/>
      <c r="N36" s="764"/>
      <c r="O36" s="764"/>
      <c r="P36" s="764"/>
      <c r="Q36" s="764"/>
      <c r="R36" s="764"/>
      <c r="S36" s="764"/>
      <c r="T36" s="764"/>
      <c r="U36" s="795" t="s">
        <v>1704</v>
      </c>
      <c r="V36" s="764"/>
      <c r="W36" s="764"/>
      <c r="X36" s="764"/>
      <c r="Y36" s="764"/>
      <c r="Z36" s="764"/>
      <c r="AA36" s="764"/>
      <c r="AB36" s="764"/>
      <c r="AC36" s="764"/>
      <c r="AD36" s="764"/>
      <c r="AE36" s="764"/>
      <c r="AF36" s="764"/>
      <c r="AG36" s="764"/>
      <c r="AH36" s="796"/>
      <c r="AI36" s="278"/>
    </row>
    <row r="37" spans="2:35" ht="15" customHeight="1" x14ac:dyDescent="0.25">
      <c r="G37" s="793" t="s">
        <v>796</v>
      </c>
      <c r="H37" s="794"/>
      <c r="I37" s="794"/>
      <c r="J37" s="794"/>
      <c r="K37" s="794"/>
      <c r="L37" s="794"/>
      <c r="M37" s="801" t="s">
        <v>1511</v>
      </c>
      <c r="N37" s="764"/>
      <c r="O37" s="764"/>
      <c r="P37" s="764"/>
      <c r="Q37" s="802" t="s">
        <v>1510</v>
      </c>
      <c r="R37" s="764"/>
      <c r="S37" s="764"/>
      <c r="T37" s="765"/>
      <c r="U37" s="793" t="s">
        <v>796</v>
      </c>
      <c r="V37" s="794"/>
      <c r="W37" s="794"/>
      <c r="X37" s="794"/>
      <c r="Y37" s="794"/>
      <c r="Z37" s="794"/>
      <c r="AA37" s="801" t="s">
        <v>1511</v>
      </c>
      <c r="AB37" s="764"/>
      <c r="AC37" s="764"/>
      <c r="AD37" s="764"/>
      <c r="AE37" s="802" t="s">
        <v>1510</v>
      </c>
      <c r="AF37" s="764"/>
      <c r="AG37" s="764"/>
      <c r="AH37" s="765"/>
      <c r="AI37" s="278"/>
    </row>
    <row r="38" spans="2:35" ht="15" customHeight="1" x14ac:dyDescent="0.25">
      <c r="G38" s="788"/>
      <c r="H38" s="789"/>
      <c r="I38" s="789"/>
      <c r="J38" s="789"/>
      <c r="K38" s="789"/>
      <c r="L38" s="790"/>
      <c r="M38" s="788"/>
      <c r="N38" s="789"/>
      <c r="O38" s="789"/>
      <c r="P38" s="790"/>
      <c r="Q38" s="788"/>
      <c r="R38" s="789"/>
      <c r="S38" s="789"/>
      <c r="T38" s="790"/>
      <c r="U38" s="788"/>
      <c r="V38" s="789"/>
      <c r="W38" s="789"/>
      <c r="X38" s="789"/>
      <c r="Y38" s="789"/>
      <c r="Z38" s="790"/>
      <c r="AA38" s="788"/>
      <c r="AB38" s="789"/>
      <c r="AC38" s="789"/>
      <c r="AD38" s="790"/>
      <c r="AE38" s="788"/>
      <c r="AF38" s="789"/>
      <c r="AG38" s="789"/>
      <c r="AH38" s="790"/>
      <c r="AI38" s="278"/>
    </row>
    <row r="39" spans="2:35" ht="15" customHeight="1" x14ac:dyDescent="0.25">
      <c r="G39" s="283"/>
      <c r="H39" s="124"/>
      <c r="I39" s="124"/>
      <c r="J39" s="124"/>
      <c r="K39" s="124"/>
      <c r="L39" s="124"/>
      <c r="M39" s="283"/>
      <c r="N39" s="124"/>
      <c r="O39" s="124"/>
      <c r="P39" s="124"/>
      <c r="Q39" s="283"/>
      <c r="R39" s="124"/>
      <c r="S39" s="124"/>
      <c r="T39" s="125"/>
      <c r="U39" s="124"/>
      <c r="V39" s="124"/>
      <c r="W39" s="124"/>
      <c r="X39" s="124"/>
      <c r="Y39" s="124"/>
      <c r="Z39" s="124"/>
      <c r="AA39" s="283"/>
      <c r="AB39" s="124"/>
      <c r="AC39" s="124"/>
      <c r="AD39" s="125"/>
      <c r="AE39" s="283"/>
      <c r="AF39" s="124"/>
      <c r="AG39" s="124"/>
      <c r="AH39" s="125"/>
      <c r="AI39" s="278"/>
    </row>
    <row r="40" spans="2:35" ht="15" customHeight="1" x14ac:dyDescent="0.25">
      <c r="G40" s="283"/>
      <c r="H40" s="124"/>
      <c r="I40" s="124"/>
      <c r="J40" s="124"/>
      <c r="K40" s="124"/>
      <c r="L40" s="124"/>
      <c r="M40" s="283"/>
      <c r="N40" s="124"/>
      <c r="O40" s="124"/>
      <c r="P40" s="124"/>
      <c r="Q40" s="283"/>
      <c r="R40" s="124"/>
      <c r="S40" s="124"/>
      <c r="T40" s="125"/>
      <c r="U40" s="124"/>
      <c r="V40" s="124"/>
      <c r="W40" s="124"/>
      <c r="X40" s="124"/>
      <c r="Y40" s="124"/>
      <c r="Z40" s="124"/>
      <c r="AA40" s="283"/>
      <c r="AB40" s="124"/>
      <c r="AC40" s="124"/>
      <c r="AD40" s="125"/>
      <c r="AE40" s="283"/>
      <c r="AF40" s="124"/>
      <c r="AG40" s="124"/>
      <c r="AH40" s="125"/>
      <c r="AI40" s="278"/>
    </row>
    <row r="41" spans="2:35" ht="15" customHeight="1" x14ac:dyDescent="0.25">
      <c r="G41" s="283"/>
      <c r="H41" s="124"/>
      <c r="I41" s="124"/>
      <c r="J41" s="124"/>
      <c r="K41" s="124"/>
      <c r="L41" s="124"/>
      <c r="M41" s="283"/>
      <c r="N41" s="124"/>
      <c r="O41" s="124"/>
      <c r="P41" s="124"/>
      <c r="Q41" s="283"/>
      <c r="R41" s="124"/>
      <c r="S41" s="124"/>
      <c r="T41" s="125"/>
      <c r="U41" s="124"/>
      <c r="V41" s="124"/>
      <c r="W41" s="124"/>
      <c r="X41" s="124"/>
      <c r="Y41" s="124"/>
      <c r="Z41" s="124"/>
      <c r="AA41" s="283"/>
      <c r="AB41" s="124"/>
      <c r="AC41" s="124"/>
      <c r="AD41" s="125"/>
      <c r="AE41" s="283"/>
      <c r="AF41" s="124"/>
      <c r="AG41" s="124"/>
      <c r="AH41" s="125"/>
      <c r="AI41" s="278"/>
    </row>
    <row r="42" spans="2:35" ht="15" customHeight="1" x14ac:dyDescent="0.25">
      <c r="G42" s="283"/>
      <c r="H42" s="124"/>
      <c r="I42" s="124"/>
      <c r="J42" s="124"/>
      <c r="K42" s="124"/>
      <c r="L42" s="124"/>
      <c r="M42" s="283"/>
      <c r="N42" s="124"/>
      <c r="O42" s="124"/>
      <c r="P42" s="124"/>
      <c r="Q42" s="283"/>
      <c r="R42" s="124"/>
      <c r="S42" s="124"/>
      <c r="T42" s="125"/>
      <c r="U42" s="124"/>
      <c r="V42" s="124"/>
      <c r="W42" s="124"/>
      <c r="X42" s="124"/>
      <c r="Y42" s="124"/>
      <c r="Z42" s="124"/>
      <c r="AA42" s="283"/>
      <c r="AB42" s="124"/>
      <c r="AC42" s="124"/>
      <c r="AD42" s="125"/>
      <c r="AE42" s="283"/>
      <c r="AF42" s="124"/>
      <c r="AG42" s="124"/>
      <c r="AH42" s="125"/>
      <c r="AI42" s="278"/>
    </row>
    <row r="43" spans="2:35" ht="15" customHeight="1" x14ac:dyDescent="0.25">
      <c r="G43" s="283"/>
      <c r="H43" s="124"/>
      <c r="I43" s="124"/>
      <c r="J43" s="124"/>
      <c r="K43" s="124"/>
      <c r="L43" s="124"/>
      <c r="M43" s="283"/>
      <c r="N43" s="124"/>
      <c r="O43" s="124"/>
      <c r="P43" s="124"/>
      <c r="Q43" s="283"/>
      <c r="R43" s="124"/>
      <c r="S43" s="124"/>
      <c r="T43" s="125"/>
      <c r="U43" s="124"/>
      <c r="V43" s="124"/>
      <c r="W43" s="124"/>
      <c r="X43" s="124"/>
      <c r="Y43" s="124"/>
      <c r="Z43" s="124"/>
      <c r="AA43" s="283"/>
      <c r="AB43" s="124"/>
      <c r="AC43" s="124"/>
      <c r="AD43" s="125"/>
      <c r="AE43" s="283"/>
      <c r="AF43" s="124"/>
      <c r="AG43" s="124"/>
      <c r="AH43" s="125"/>
      <c r="AI43" s="278"/>
    </row>
    <row r="44" spans="2:35" ht="15" customHeight="1" x14ac:dyDescent="0.25">
      <c r="G44" s="283"/>
      <c r="H44" s="124"/>
      <c r="I44" s="124"/>
      <c r="J44" s="124"/>
      <c r="K44" s="124"/>
      <c r="L44" s="124"/>
      <c r="M44" s="283"/>
      <c r="N44" s="124"/>
      <c r="O44" s="124"/>
      <c r="P44" s="124"/>
      <c r="Q44" s="283"/>
      <c r="R44" s="124"/>
      <c r="S44" s="124"/>
      <c r="T44" s="125"/>
      <c r="U44" s="124"/>
      <c r="V44" s="124"/>
      <c r="W44" s="124"/>
      <c r="X44" s="124"/>
      <c r="Y44" s="124"/>
      <c r="Z44" s="124"/>
      <c r="AA44" s="283"/>
      <c r="AB44" s="124"/>
      <c r="AC44" s="124"/>
      <c r="AD44" s="125"/>
      <c r="AE44" s="283"/>
      <c r="AF44" s="124"/>
      <c r="AG44" s="124"/>
      <c r="AH44" s="125"/>
      <c r="AI44" s="278"/>
    </row>
    <row r="45" spans="2:35" ht="15" customHeight="1" x14ac:dyDescent="0.25">
      <c r="G45" s="283"/>
      <c r="H45" s="124"/>
      <c r="I45" s="124"/>
      <c r="J45" s="124"/>
      <c r="K45" s="124"/>
      <c r="L45" s="124"/>
      <c r="M45" s="283"/>
      <c r="N45" s="124"/>
      <c r="O45" s="124"/>
      <c r="P45" s="124"/>
      <c r="Q45" s="283"/>
      <c r="R45" s="124"/>
      <c r="S45" s="124"/>
      <c r="T45" s="125"/>
      <c r="U45" s="124"/>
      <c r="V45" s="124"/>
      <c r="W45" s="124"/>
      <c r="X45" s="124"/>
      <c r="Y45" s="124"/>
      <c r="Z45" s="124"/>
      <c r="AA45" s="283"/>
      <c r="AB45" s="124"/>
      <c r="AC45" s="124"/>
      <c r="AD45" s="125"/>
      <c r="AE45" s="283"/>
      <c r="AF45" s="124"/>
      <c r="AG45" s="124"/>
      <c r="AH45" s="125"/>
      <c r="AI45" s="278"/>
    </row>
    <row r="46" spans="2:35" ht="15" customHeight="1" x14ac:dyDescent="0.25">
      <c r="G46" s="283"/>
      <c r="H46" s="124"/>
      <c r="I46" s="124"/>
      <c r="J46" s="124"/>
      <c r="K46" s="124"/>
      <c r="L46" s="124"/>
      <c r="M46" s="283"/>
      <c r="N46" s="124"/>
      <c r="O46" s="124"/>
      <c r="P46" s="124"/>
      <c r="Q46" s="283"/>
      <c r="R46" s="124"/>
      <c r="S46" s="124"/>
      <c r="T46" s="125"/>
      <c r="U46" s="124"/>
      <c r="V46" s="124"/>
      <c r="W46" s="124"/>
      <c r="X46" s="124"/>
      <c r="Y46" s="124"/>
      <c r="Z46" s="124"/>
      <c r="AA46" s="283"/>
      <c r="AB46" s="124"/>
      <c r="AC46" s="124"/>
      <c r="AD46" s="125"/>
      <c r="AE46" s="283"/>
      <c r="AF46" s="124"/>
      <c r="AG46" s="124"/>
      <c r="AH46" s="125"/>
      <c r="AI46" s="278"/>
    </row>
    <row r="47" spans="2:35" ht="15" customHeight="1" x14ac:dyDescent="0.25">
      <c r="G47" s="283"/>
      <c r="H47" s="124"/>
      <c r="I47" s="124"/>
      <c r="J47" s="124"/>
      <c r="K47" s="124"/>
      <c r="L47" s="124"/>
      <c r="M47" s="283"/>
      <c r="N47" s="124"/>
      <c r="O47" s="124"/>
      <c r="P47" s="124"/>
      <c r="Q47" s="283"/>
      <c r="R47" s="124"/>
      <c r="S47" s="124"/>
      <c r="T47" s="125"/>
      <c r="U47" s="124"/>
      <c r="V47" s="124"/>
      <c r="W47" s="124"/>
      <c r="X47" s="124"/>
      <c r="Y47" s="124"/>
      <c r="Z47" s="124"/>
      <c r="AA47" s="283"/>
      <c r="AB47" s="124"/>
      <c r="AC47" s="124"/>
      <c r="AD47" s="125"/>
      <c r="AE47" s="283"/>
      <c r="AF47" s="124"/>
      <c r="AG47" s="124"/>
      <c r="AH47" s="125"/>
      <c r="AI47" s="278"/>
    </row>
    <row r="48" spans="2:35" ht="15" customHeight="1" x14ac:dyDescent="0.25">
      <c r="G48" s="283"/>
      <c r="H48" s="124"/>
      <c r="I48" s="124"/>
      <c r="J48" s="124"/>
      <c r="K48" s="124"/>
      <c r="L48" s="124"/>
      <c r="M48" s="283"/>
      <c r="N48" s="124"/>
      <c r="O48" s="124"/>
      <c r="P48" s="124"/>
      <c r="Q48" s="283"/>
      <c r="R48" s="124"/>
      <c r="S48" s="124"/>
      <c r="T48" s="125"/>
      <c r="U48" s="124"/>
      <c r="V48" s="124"/>
      <c r="W48" s="124"/>
      <c r="X48" s="124"/>
      <c r="Y48" s="124"/>
      <c r="Z48" s="124"/>
      <c r="AA48" s="283"/>
      <c r="AB48" s="124"/>
      <c r="AC48" s="124"/>
      <c r="AD48" s="125"/>
      <c r="AE48" s="283"/>
      <c r="AF48" s="124"/>
      <c r="AG48" s="124"/>
      <c r="AH48" s="125"/>
      <c r="AI48" s="278"/>
    </row>
    <row r="49" spans="7:35" x14ac:dyDescent="0.25">
      <c r="G49" s="283"/>
      <c r="H49" s="124"/>
      <c r="I49" s="124"/>
      <c r="J49" s="124"/>
      <c r="K49" s="124"/>
      <c r="L49" s="124"/>
      <c r="M49" s="283"/>
      <c r="N49" s="124"/>
      <c r="O49" s="124"/>
      <c r="P49" s="124"/>
      <c r="Q49" s="283"/>
      <c r="R49" s="124"/>
      <c r="S49" s="124"/>
      <c r="T49" s="125"/>
      <c r="U49" s="124"/>
      <c r="V49" s="124"/>
      <c r="W49" s="124"/>
      <c r="X49" s="124"/>
      <c r="Y49" s="124"/>
      <c r="Z49" s="124"/>
      <c r="AA49" s="283"/>
      <c r="AB49" s="124"/>
      <c r="AC49" s="124"/>
      <c r="AD49" s="125"/>
      <c r="AE49" s="283"/>
      <c r="AF49" s="124"/>
      <c r="AG49" s="124"/>
      <c r="AH49" s="125"/>
      <c r="AI49" s="278"/>
    </row>
    <row r="50" spans="7:35" x14ac:dyDescent="0.25">
      <c r="G50" s="285"/>
      <c r="H50" s="190"/>
      <c r="I50" s="190"/>
      <c r="J50" s="190"/>
      <c r="K50" s="190"/>
      <c r="L50" s="190"/>
      <c r="M50" s="285"/>
      <c r="N50" s="190"/>
      <c r="O50" s="190"/>
      <c r="P50" s="190"/>
      <c r="Q50" s="285"/>
      <c r="R50" s="190"/>
      <c r="S50" s="190"/>
      <c r="T50" s="243"/>
      <c r="U50" s="190"/>
      <c r="V50" s="190"/>
      <c r="W50" s="190"/>
      <c r="X50" s="190"/>
      <c r="Y50" s="190"/>
      <c r="Z50" s="190"/>
      <c r="AA50" s="285"/>
      <c r="AB50" s="190"/>
      <c r="AC50" s="190"/>
      <c r="AD50" s="243"/>
      <c r="AE50" s="285"/>
      <c r="AF50" s="190"/>
      <c r="AG50" s="190"/>
      <c r="AH50" s="243"/>
      <c r="AI50" s="278"/>
    </row>
    <row r="51" spans="7:35" x14ac:dyDescent="0.25">
      <c r="G51" s="3"/>
      <c r="H51" s="55"/>
      <c r="I51" s="55"/>
      <c r="J51" s="55"/>
      <c r="K51" s="55"/>
      <c r="L51" s="288" t="s">
        <v>1705</v>
      </c>
      <c r="M51" s="55">
        <f>'MAIN LEVEL'!Z30</f>
        <v>0</v>
      </c>
    </row>
  </sheetData>
  <mergeCells count="70">
    <mergeCell ref="S16:T16"/>
    <mergeCell ref="U18:AA18"/>
    <mergeCell ref="G37:L37"/>
    <mergeCell ref="G9:T11"/>
    <mergeCell ref="H20:R20"/>
    <mergeCell ref="H23:R23"/>
    <mergeCell ref="U33:AA33"/>
    <mergeCell ref="H30:R30"/>
    <mergeCell ref="U24:AA24"/>
    <mergeCell ref="H26:R26"/>
    <mergeCell ref="B6:E6"/>
    <mergeCell ref="B30:E30"/>
    <mergeCell ref="H29:R29"/>
    <mergeCell ref="AE37:AH37"/>
    <mergeCell ref="B15:E15"/>
    <mergeCell ref="U37:Z37"/>
    <mergeCell ref="B20:E20"/>
    <mergeCell ref="U19:AA19"/>
    <mergeCell ref="H28:R28"/>
    <mergeCell ref="H27:R27"/>
    <mergeCell ref="U32:AA32"/>
    <mergeCell ref="S30:T30"/>
    <mergeCell ref="G7:AH7"/>
    <mergeCell ref="B8:E8"/>
    <mergeCell ref="S17:T29"/>
    <mergeCell ref="H18:R18"/>
    <mergeCell ref="AA38:AD38"/>
    <mergeCell ref="Q37:T37"/>
    <mergeCell ref="U38:Z38"/>
    <mergeCell ref="U30:AA30"/>
    <mergeCell ref="U27:AA27"/>
    <mergeCell ref="AA37:AD37"/>
    <mergeCell ref="Q38:T38"/>
    <mergeCell ref="B36:E36"/>
    <mergeCell ref="U23:AA23"/>
    <mergeCell ref="B32:E32"/>
    <mergeCell ref="U36:AH36"/>
    <mergeCell ref="H25:R25"/>
    <mergeCell ref="B4:E4"/>
    <mergeCell ref="U26:AA26"/>
    <mergeCell ref="U22:AA22"/>
    <mergeCell ref="B16:E16"/>
    <mergeCell ref="H21:R21"/>
    <mergeCell ref="B18:E18"/>
    <mergeCell ref="H17:R17"/>
    <mergeCell ref="B12:E12"/>
    <mergeCell ref="H16:R16"/>
    <mergeCell ref="U17:AA17"/>
    <mergeCell ref="H19:R19"/>
    <mergeCell ref="H22:R22"/>
    <mergeCell ref="U25:AA25"/>
    <mergeCell ref="B14:E14"/>
    <mergeCell ref="U16:AA16"/>
    <mergeCell ref="B17:E17"/>
    <mergeCell ref="AE38:AH38"/>
    <mergeCell ref="U21:AA21"/>
    <mergeCell ref="B10:E10"/>
    <mergeCell ref="B28:E28"/>
    <mergeCell ref="M37:P37"/>
    <mergeCell ref="G38:L38"/>
    <mergeCell ref="B34:E34"/>
    <mergeCell ref="B13:E13"/>
    <mergeCell ref="U28:AA28"/>
    <mergeCell ref="H24:R24"/>
    <mergeCell ref="G13:AH13"/>
    <mergeCell ref="B19:E19"/>
    <mergeCell ref="M38:P38"/>
    <mergeCell ref="U20:AA20"/>
    <mergeCell ref="U29:AA29"/>
    <mergeCell ref="G36:T36"/>
  </mergeCells>
  <hyperlinks>
    <hyperlink ref="B4" location="PANDUAN!A1" display="PANDUAN" xr:uid="{00000000-0004-0000-5A00-000000000000}"/>
    <hyperlink ref="B6" location="'EWS DIRECTORY'!A1" display="EWS DIRECTORY" xr:uid="{00000000-0004-0000-5A00-000001000000}"/>
    <hyperlink ref="B8" location="'DATA PEMICU'!A1" display="DATA PEMICU" xr:uid="{00000000-0004-0000-5A00-000002000000}"/>
    <hyperlink ref="B10" location="'DATA PENGUJI'!A1" display="DATA PENGUJI" xr:uid="{00000000-0004-0000-5A00-000003000000}"/>
    <hyperlink ref="B12" location="'MAIN LEVEL'!A1" display="MAIN LEVEL" xr:uid="{00000000-0004-0000-5A00-000004000000}"/>
  </hyperlinks>
  <pageMargins left="0.70866141732283472" right="0.17" top="0.74803149606299213" bottom="0.74803149606299213" header="0.31496062992125978" footer="0.31496062992125978"/>
  <pageSetup paperSize="9" scale="76" orientation="portrai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B00-000000000000}">
  <sheetPr codeName="Sheet48">
    <tabColor theme="4" tint="-0.249977111117893"/>
  </sheetPr>
  <dimension ref="A1:DG200"/>
  <sheetViews>
    <sheetView topLeftCell="B26"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7" width="4.109375" customWidth="1"/>
    <col min="8" max="9" width="3.5546875" customWidth="1"/>
    <col min="10" max="10" width="2.6640625" customWidth="1"/>
    <col min="11" max="16" width="3.5546875" customWidth="1"/>
    <col min="17" max="18" width="2.6640625" customWidth="1"/>
    <col min="19" max="19" width="4.5546875" customWidth="1"/>
    <col min="20" max="102" width="3.5546875" customWidth="1"/>
  </cols>
  <sheetData>
    <row r="1" spans="1:111" ht="14.25" customHeight="1" x14ac:dyDescent="0.25">
      <c r="G1" s="178"/>
      <c r="AL1" s="110"/>
      <c r="AM1" s="110"/>
      <c r="AN1" s="110"/>
      <c r="AO1" s="110"/>
      <c r="AP1" s="110"/>
      <c r="AQ1" s="110"/>
      <c r="AR1" s="110"/>
      <c r="AS1" s="110"/>
      <c r="AT1" s="110"/>
      <c r="AU1" s="110"/>
      <c r="AV1" s="110"/>
      <c r="AW1" s="110"/>
      <c r="AX1" s="110"/>
      <c r="AY1" s="110"/>
      <c r="AZ1" s="110"/>
      <c r="BA1" s="110"/>
      <c r="BB1" s="110"/>
      <c r="BC1" s="110"/>
      <c r="BD1" s="110"/>
      <c r="BE1" s="110"/>
      <c r="BF1" s="110"/>
      <c r="BG1" s="110"/>
      <c r="BH1" s="110"/>
      <c r="BI1" s="110"/>
      <c r="BJ1" s="110"/>
      <c r="BK1" s="110"/>
      <c r="BL1" s="110"/>
      <c r="BM1" s="110"/>
      <c r="BN1" s="110"/>
      <c r="BO1" s="110"/>
      <c r="BP1" s="110"/>
      <c r="BQ1" s="110"/>
      <c r="BR1" s="110"/>
      <c r="BS1" s="110"/>
      <c r="BT1" s="110"/>
      <c r="BU1" s="110"/>
      <c r="BV1" s="110"/>
      <c r="BW1" s="110"/>
      <c r="BX1" s="110"/>
      <c r="BY1" s="110"/>
      <c r="BZ1" s="110"/>
      <c r="CA1" s="110"/>
      <c r="CB1" s="110"/>
      <c r="CC1" s="110"/>
      <c r="CD1" s="110"/>
      <c r="CE1" s="110"/>
      <c r="CF1" s="110"/>
      <c r="CG1" s="110"/>
      <c r="CH1" s="110"/>
      <c r="CI1" s="110"/>
      <c r="CJ1" s="110"/>
      <c r="CK1" s="110"/>
      <c r="CL1" s="110"/>
      <c r="CM1" s="110"/>
      <c r="CN1" s="110"/>
      <c r="CO1" s="110"/>
      <c r="CP1" s="110"/>
      <c r="CQ1" s="110"/>
      <c r="CR1" s="110"/>
      <c r="CS1" s="110"/>
      <c r="CT1" s="110"/>
      <c r="CU1" s="110"/>
      <c r="CV1" s="110"/>
      <c r="CW1" s="110"/>
      <c r="CX1" s="110"/>
    </row>
    <row r="2" spans="1:111" ht="14.25" customHeight="1" x14ac:dyDescent="0.25">
      <c r="G2" t="s">
        <v>1674</v>
      </c>
      <c r="AL2" s="110"/>
      <c r="AM2" s="110"/>
      <c r="AN2" s="110"/>
      <c r="AO2" s="110"/>
      <c r="AP2" s="110"/>
      <c r="AQ2" s="110"/>
      <c r="AR2" s="110"/>
      <c r="AS2" s="110"/>
      <c r="AT2" s="110"/>
      <c r="AU2" s="110"/>
      <c r="AV2" s="110"/>
      <c r="AW2" s="110"/>
      <c r="AX2" s="110"/>
      <c r="AY2" s="110"/>
      <c r="AZ2" s="110"/>
      <c r="BA2" s="110"/>
      <c r="BB2" s="110"/>
      <c r="BC2" s="110"/>
      <c r="BD2" s="110"/>
      <c r="BE2" s="110"/>
      <c r="BF2" s="110"/>
      <c r="BG2" s="110"/>
      <c r="BH2" s="110"/>
      <c r="BI2" s="110"/>
      <c r="BJ2" s="110"/>
      <c r="BK2" s="110"/>
      <c r="BL2" s="110"/>
      <c r="BM2" s="110"/>
      <c r="BN2" s="110"/>
      <c r="BO2" s="110"/>
      <c r="BP2" s="110"/>
      <c r="BQ2" s="110"/>
      <c r="BR2" s="110"/>
      <c r="BS2" s="110"/>
      <c r="BT2" s="110"/>
      <c r="BU2" s="110"/>
      <c r="BV2" s="110"/>
      <c r="BW2" s="110"/>
      <c r="BX2" s="110"/>
      <c r="BY2" s="110"/>
      <c r="BZ2" s="110"/>
      <c r="CA2" s="110"/>
      <c r="CB2" s="110"/>
      <c r="CC2" s="110"/>
      <c r="CD2" s="110"/>
      <c r="CE2" s="110"/>
      <c r="CF2" s="110"/>
      <c r="CG2" s="110"/>
      <c r="CH2" s="110"/>
      <c r="CI2" s="110"/>
      <c r="CJ2" s="110"/>
      <c r="CK2" s="110"/>
      <c r="CL2" s="110"/>
      <c r="CM2" s="110"/>
      <c r="CN2" s="110"/>
      <c r="CO2" s="110"/>
      <c r="CP2" s="110"/>
      <c r="CQ2" s="110"/>
      <c r="CR2" s="110"/>
      <c r="CS2" s="110"/>
      <c r="CT2" s="110"/>
      <c r="CU2" s="110"/>
      <c r="CV2" s="110"/>
      <c r="CW2" s="110"/>
      <c r="CX2" s="110"/>
    </row>
    <row r="3" spans="1:111" ht="14.25" customHeight="1" x14ac:dyDescent="0.25">
      <c r="B3" s="111"/>
      <c r="C3" s="111"/>
      <c r="D3" s="111"/>
      <c r="E3" s="111"/>
      <c r="AL3" s="110"/>
      <c r="AM3" s="110"/>
      <c r="AN3" s="110"/>
      <c r="AO3" s="110"/>
      <c r="AP3" s="110"/>
      <c r="AQ3" s="110"/>
      <c r="AR3" s="110"/>
      <c r="AS3" s="110"/>
      <c r="AT3" s="110"/>
      <c r="AU3" s="110"/>
      <c r="AV3" s="110"/>
      <c r="AW3" s="110"/>
      <c r="AX3" s="110"/>
      <c r="AY3" s="110"/>
      <c r="AZ3" s="110"/>
      <c r="BA3" s="110"/>
      <c r="BB3" s="110"/>
      <c r="BC3" s="110"/>
      <c r="BD3" s="110"/>
      <c r="BE3" s="110"/>
      <c r="BF3" s="110"/>
      <c r="BG3" s="110"/>
      <c r="BH3" s="110"/>
      <c r="BI3" s="110"/>
      <c r="BJ3" s="110"/>
      <c r="BK3" s="110"/>
      <c r="BL3" s="110"/>
      <c r="BM3" s="110"/>
      <c r="BN3" s="110"/>
      <c r="BO3" s="110"/>
      <c r="BP3" s="110"/>
      <c r="BQ3" s="110"/>
      <c r="BR3" s="110"/>
      <c r="BS3" s="110"/>
      <c r="BT3" s="110"/>
      <c r="BU3" s="110"/>
      <c r="BV3" s="110"/>
      <c r="BW3" s="110"/>
      <c r="BX3" s="110"/>
      <c r="BY3" s="110"/>
      <c r="BZ3" s="110"/>
      <c r="CA3" s="110"/>
      <c r="CB3" s="110"/>
      <c r="CC3" s="110"/>
      <c r="CD3" s="110"/>
      <c r="CE3" s="110"/>
      <c r="CF3" s="110"/>
      <c r="CG3" s="110"/>
      <c r="CH3" s="110"/>
      <c r="CI3" s="110"/>
      <c r="CJ3" s="110"/>
      <c r="CK3" s="110"/>
      <c r="CL3" s="110"/>
      <c r="CM3" s="110"/>
      <c r="CN3" s="110"/>
      <c r="CO3" s="110"/>
      <c r="CP3" s="110"/>
      <c r="CQ3" s="110"/>
      <c r="CR3" s="110"/>
      <c r="CS3" s="110"/>
      <c r="CT3" s="110"/>
      <c r="CU3" s="110"/>
      <c r="CV3" s="110"/>
      <c r="CW3" s="110"/>
      <c r="CX3" s="110"/>
    </row>
    <row r="4" spans="1:111" ht="14.25" customHeight="1" x14ac:dyDescent="0.25">
      <c r="B4" s="762" t="s">
        <v>79</v>
      </c>
      <c r="C4" s="761"/>
      <c r="D4" s="761"/>
      <c r="E4" s="761"/>
      <c r="AL4" s="110"/>
      <c r="AM4" s="110"/>
      <c r="AN4" s="110"/>
      <c r="AO4" s="110"/>
      <c r="AP4" s="110"/>
      <c r="AQ4" s="110"/>
      <c r="AR4" s="110"/>
      <c r="AS4" s="110"/>
      <c r="AT4" s="110"/>
      <c r="AU4" s="110"/>
      <c r="AV4" s="110"/>
      <c r="AW4" s="110"/>
      <c r="AX4" s="110"/>
      <c r="AY4" s="110"/>
      <c r="AZ4" s="110"/>
      <c r="BA4" s="110"/>
      <c r="BB4" s="110"/>
      <c r="BC4" s="110"/>
      <c r="BD4" s="110"/>
      <c r="BE4" s="110"/>
      <c r="BF4" s="110"/>
      <c r="BG4" s="110"/>
      <c r="BH4" s="110"/>
      <c r="BI4" s="110"/>
      <c r="BJ4" s="110"/>
      <c r="BK4" s="110"/>
      <c r="BL4" s="110"/>
      <c r="BM4" s="110"/>
      <c r="BN4" s="110"/>
      <c r="BO4" s="110"/>
      <c r="BP4" s="110"/>
      <c r="BQ4" s="110"/>
      <c r="BR4" s="110"/>
      <c r="BS4" s="110"/>
      <c r="BT4" s="110"/>
      <c r="BU4" s="110"/>
      <c r="BV4" s="110"/>
      <c r="BW4" s="110"/>
      <c r="BX4" s="110"/>
      <c r="BY4" s="110"/>
      <c r="BZ4" s="110"/>
      <c r="CA4" s="110"/>
      <c r="CB4" s="110"/>
      <c r="CC4" s="110"/>
      <c r="CD4" s="110"/>
      <c r="CE4" s="110"/>
      <c r="CF4" s="110"/>
      <c r="CG4" s="110"/>
      <c r="CH4" s="110"/>
      <c r="CI4" s="110"/>
      <c r="CJ4" s="110"/>
      <c r="CK4" s="110"/>
      <c r="CL4" s="110"/>
      <c r="CM4" s="110"/>
      <c r="CN4" s="110"/>
      <c r="CO4" s="110"/>
      <c r="CP4" s="110"/>
      <c r="CQ4" s="110"/>
      <c r="CR4" s="110"/>
      <c r="CS4" s="110"/>
      <c r="CT4" s="110"/>
      <c r="CU4" s="110"/>
      <c r="CV4" s="110"/>
      <c r="CW4" s="110"/>
      <c r="CX4" s="110"/>
    </row>
    <row r="5" spans="1:111" ht="14.25" customHeight="1" x14ac:dyDescent="0.25">
      <c r="B5" s="111"/>
      <c r="C5" s="111"/>
      <c r="D5" s="111"/>
      <c r="E5" s="111"/>
      <c r="AL5" s="110"/>
      <c r="AM5" s="110"/>
      <c r="AN5" s="110"/>
      <c r="AO5" s="110"/>
      <c r="AP5" s="110"/>
      <c r="AQ5" s="110"/>
      <c r="AR5" s="110"/>
      <c r="AS5" s="110"/>
      <c r="AT5" s="110"/>
      <c r="AU5" s="110"/>
      <c r="AV5" s="110"/>
      <c r="AW5" s="110"/>
      <c r="AX5" s="110"/>
      <c r="AY5" s="110"/>
      <c r="AZ5" s="110"/>
      <c r="BA5" s="110"/>
      <c r="BB5" s="110"/>
      <c r="BC5" s="110"/>
      <c r="BD5" s="110"/>
      <c r="BE5" s="110"/>
      <c r="BF5" s="110"/>
      <c r="BG5" s="110"/>
      <c r="BH5" s="110"/>
      <c r="BI5" s="110"/>
      <c r="BJ5" s="110"/>
      <c r="BK5" s="110"/>
      <c r="BL5" s="110"/>
      <c r="BM5" s="110"/>
      <c r="BN5" s="110"/>
      <c r="BO5" s="110"/>
      <c r="BP5" s="110"/>
      <c r="BQ5" s="110"/>
      <c r="BR5" s="110"/>
      <c r="BS5" s="110"/>
      <c r="BT5" s="110"/>
      <c r="BU5" s="110"/>
      <c r="BV5" s="110"/>
      <c r="BW5" s="110"/>
      <c r="BX5" s="110"/>
      <c r="BY5" s="110"/>
      <c r="BZ5" s="110"/>
      <c r="CA5" s="110"/>
      <c r="CB5" s="110"/>
      <c r="CC5" s="110"/>
      <c r="CD5" s="110"/>
      <c r="CE5" s="110"/>
      <c r="CF5" s="110"/>
      <c r="CG5" s="110"/>
      <c r="CH5" s="110"/>
      <c r="CI5" s="110"/>
      <c r="CJ5" s="110"/>
      <c r="CK5" s="110"/>
      <c r="CL5" s="110"/>
      <c r="CM5" s="110"/>
      <c r="CN5" s="110"/>
      <c r="CO5" s="110"/>
      <c r="CP5" s="110"/>
      <c r="CQ5" s="110"/>
      <c r="CR5" s="110"/>
      <c r="CS5" s="110"/>
      <c r="CT5" s="110"/>
      <c r="CU5" s="110"/>
      <c r="CV5" s="110"/>
      <c r="CW5" s="110"/>
      <c r="CX5" s="110"/>
    </row>
    <row r="6" spans="1:111" ht="14.25" customHeight="1" x14ac:dyDescent="0.25">
      <c r="B6" s="762" t="s">
        <v>87</v>
      </c>
      <c r="C6" s="761"/>
      <c r="D6" s="761"/>
      <c r="E6" s="761"/>
      <c r="AL6" s="110"/>
      <c r="AM6" s="110"/>
      <c r="AN6" s="110"/>
      <c r="AO6" s="110"/>
      <c r="AP6" s="110"/>
      <c r="AQ6" s="110"/>
      <c r="AR6" s="110"/>
      <c r="AS6" s="110"/>
      <c r="AT6" s="110"/>
      <c r="AU6" s="110"/>
      <c r="AV6" s="110"/>
      <c r="AW6" s="110"/>
      <c r="AX6" s="110"/>
      <c r="AY6" s="110"/>
      <c r="AZ6" s="110"/>
      <c r="BA6" s="110"/>
      <c r="BB6" s="110"/>
      <c r="BC6" s="110"/>
      <c r="BD6" s="110"/>
      <c r="BE6" s="110"/>
      <c r="BF6" s="110"/>
      <c r="BG6" s="110"/>
      <c r="BH6" s="110"/>
      <c r="BI6" s="110"/>
      <c r="BJ6" s="110"/>
      <c r="BK6" s="110"/>
      <c r="BL6" s="110"/>
      <c r="BM6" s="110"/>
      <c r="BN6" s="110"/>
      <c r="BO6" s="110"/>
      <c r="BP6" s="110"/>
      <c r="BQ6" s="110"/>
      <c r="BR6" s="110"/>
      <c r="BS6" s="110"/>
      <c r="BT6" s="110"/>
      <c r="BU6" s="110"/>
      <c r="BV6" s="110"/>
      <c r="BW6" s="110"/>
      <c r="BX6" s="110"/>
      <c r="BY6" s="110"/>
      <c r="BZ6" s="110"/>
      <c r="CA6" s="110"/>
      <c r="CB6" s="110"/>
      <c r="CC6" s="110"/>
      <c r="CD6" s="110"/>
      <c r="CE6" s="110"/>
      <c r="CF6" s="110"/>
      <c r="CG6" s="110"/>
      <c r="CH6" s="110"/>
      <c r="CI6" s="110"/>
      <c r="CJ6" s="110"/>
      <c r="CK6" s="110"/>
      <c r="CL6" s="110"/>
      <c r="CM6" s="110"/>
      <c r="CN6" s="110"/>
      <c r="CO6" s="110"/>
      <c r="CP6" s="110"/>
      <c r="CQ6" s="110"/>
      <c r="CR6" s="110"/>
      <c r="CS6" s="110"/>
      <c r="CT6" s="110"/>
      <c r="CU6" s="110"/>
      <c r="CV6" s="110"/>
      <c r="CW6" s="110"/>
      <c r="CX6" s="110"/>
    </row>
    <row r="7" spans="1:111" ht="14.25" customHeight="1" x14ac:dyDescent="0.25">
      <c r="B7" s="111"/>
      <c r="C7" s="111"/>
      <c r="D7" s="111"/>
      <c r="E7" s="111"/>
      <c r="G7" s="960"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110"/>
      <c r="AM7" s="110"/>
      <c r="AN7" s="110"/>
      <c r="AO7" s="110"/>
      <c r="AP7" s="110"/>
      <c r="AQ7" s="110"/>
      <c r="AR7" s="110"/>
      <c r="AS7" s="110"/>
      <c r="AT7" s="110"/>
      <c r="AU7" s="110"/>
      <c r="AV7" s="110"/>
      <c r="AW7" s="110"/>
      <c r="AX7" s="110"/>
      <c r="AY7" s="110"/>
      <c r="AZ7" s="110"/>
      <c r="BA7" s="110"/>
      <c r="BB7" s="110"/>
      <c r="BC7" s="110"/>
      <c r="BD7" s="110"/>
      <c r="BE7" s="110"/>
      <c r="BF7" s="110"/>
      <c r="BG7" s="110"/>
      <c r="BH7" s="110"/>
      <c r="BI7" s="110"/>
      <c r="BJ7" s="110"/>
      <c r="BK7" s="110"/>
      <c r="BL7" s="110"/>
      <c r="BM7" s="110"/>
      <c r="BN7" s="110"/>
      <c r="BO7" s="110"/>
      <c r="BP7" s="110"/>
      <c r="BQ7" s="110"/>
      <c r="BR7" s="110"/>
      <c r="BS7" s="110"/>
      <c r="BT7" s="110"/>
      <c r="BU7" s="110"/>
      <c r="BV7" s="110"/>
      <c r="BW7" s="110"/>
      <c r="BX7" s="110"/>
      <c r="BY7" s="110"/>
      <c r="BZ7" s="110"/>
      <c r="CA7" s="110"/>
      <c r="CB7" s="110"/>
      <c r="CC7" s="110"/>
      <c r="CD7" s="110"/>
      <c r="CE7" s="110"/>
      <c r="CF7" s="110"/>
      <c r="CG7" s="110"/>
      <c r="CH7" s="110"/>
      <c r="CI7" s="110"/>
      <c r="CJ7" s="110"/>
      <c r="CK7" s="110"/>
      <c r="CL7" s="110"/>
      <c r="CM7" s="110"/>
      <c r="CN7" s="110"/>
      <c r="CO7" s="110"/>
      <c r="CP7" s="110"/>
      <c r="CQ7" s="110"/>
      <c r="CR7" s="110"/>
      <c r="CS7" s="110"/>
      <c r="CT7" s="110"/>
      <c r="CU7" s="110"/>
      <c r="CV7" s="110"/>
      <c r="CW7" s="110"/>
      <c r="CX7" s="110"/>
    </row>
    <row r="8" spans="1:111" ht="14.25" customHeight="1" x14ac:dyDescent="0.25">
      <c r="B8" s="762" t="s">
        <v>94</v>
      </c>
      <c r="C8" s="761"/>
      <c r="D8" s="761"/>
      <c r="E8" s="761"/>
      <c r="AL8" s="110"/>
      <c r="AM8" s="110"/>
      <c r="AN8" s="110"/>
      <c r="AO8" s="110"/>
      <c r="AP8" s="110"/>
      <c r="AQ8" s="110"/>
      <c r="AR8" s="110"/>
      <c r="AS8" s="110"/>
      <c r="AT8" s="110"/>
      <c r="AU8" s="110"/>
      <c r="AV8" s="110"/>
      <c r="AW8" s="110"/>
      <c r="AX8" s="110"/>
      <c r="AY8" s="110"/>
      <c r="AZ8" s="110"/>
      <c r="BA8" s="110"/>
      <c r="BB8" s="110"/>
      <c r="BC8" s="110"/>
      <c r="BD8" s="110"/>
      <c r="BE8" s="110"/>
      <c r="BF8" s="110"/>
      <c r="BG8" s="110"/>
      <c r="BH8" s="110"/>
      <c r="BI8" s="110"/>
      <c r="BJ8" s="110"/>
      <c r="BK8" s="110"/>
      <c r="BL8" s="110"/>
      <c r="BM8" s="110"/>
      <c r="BN8" s="110"/>
      <c r="BO8" s="110"/>
      <c r="BP8" s="110"/>
      <c r="BQ8" s="110"/>
      <c r="BR8" s="110"/>
      <c r="BS8" s="110"/>
      <c r="BT8" s="110"/>
      <c r="BU8" s="110"/>
      <c r="BV8" s="110"/>
      <c r="BW8" s="110"/>
      <c r="BX8" s="110"/>
      <c r="BY8" s="110"/>
      <c r="BZ8" s="110"/>
      <c r="CA8" s="110"/>
      <c r="CB8" s="110"/>
      <c r="CC8" s="110"/>
      <c r="CD8" s="110"/>
      <c r="CE8" s="110"/>
      <c r="CF8" s="110"/>
      <c r="CG8" s="110"/>
      <c r="CH8" s="110"/>
      <c r="CI8" s="110"/>
      <c r="CJ8" s="110"/>
      <c r="CK8" s="110"/>
      <c r="CL8" s="110"/>
      <c r="CM8" s="110"/>
      <c r="CN8" s="110"/>
      <c r="CO8" s="110"/>
      <c r="CP8" s="110"/>
      <c r="CQ8" s="110"/>
      <c r="CR8" s="110"/>
      <c r="CS8" s="110"/>
      <c r="CT8" s="110"/>
      <c r="CU8" s="110"/>
      <c r="CV8" s="110"/>
      <c r="CW8" s="110"/>
      <c r="CX8" s="110"/>
    </row>
    <row r="9" spans="1:111" ht="14.25" customHeight="1" x14ac:dyDescent="0.25">
      <c r="B9" s="111"/>
      <c r="C9" s="111"/>
      <c r="D9" s="111"/>
      <c r="E9" s="111"/>
      <c r="G9" s="961" t="str">
        <f>"Pengujian "&amp;'C-4'!G9</f>
        <v>Pengujian Persediaan Awal</v>
      </c>
      <c r="H9" s="789"/>
      <c r="I9" s="789"/>
      <c r="J9" s="789"/>
      <c r="K9" s="789"/>
      <c r="L9" s="789"/>
      <c r="M9" s="789"/>
      <c r="N9" s="789"/>
      <c r="O9" s="789"/>
      <c r="P9" s="789"/>
      <c r="Q9" s="789"/>
      <c r="R9" s="789"/>
      <c r="S9" s="789"/>
      <c r="T9" s="789"/>
      <c r="U9" s="789"/>
      <c r="V9" s="789"/>
      <c r="W9" s="789"/>
      <c r="X9" s="789"/>
      <c r="Y9" s="789"/>
      <c r="Z9" s="790"/>
      <c r="AA9" s="179" t="s">
        <v>796</v>
      </c>
      <c r="AB9" s="180"/>
      <c r="AC9" s="180"/>
      <c r="AD9" s="180"/>
      <c r="AE9" s="180"/>
      <c r="AF9" s="180" t="s">
        <v>1678</v>
      </c>
      <c r="AG9" s="182" t="e">
        <f>NAMA_WP</f>
        <v>#N/A</v>
      </c>
      <c r="AH9" s="180"/>
      <c r="AI9" s="180"/>
      <c r="AJ9" s="180"/>
      <c r="AK9" s="180"/>
      <c r="AL9" s="180"/>
      <c r="AM9" s="180"/>
      <c r="AN9" s="180"/>
      <c r="AO9" s="180"/>
      <c r="AP9" s="180"/>
      <c r="AQ9" s="180"/>
      <c r="AR9" s="180"/>
      <c r="AS9" s="180"/>
      <c r="AT9" s="183"/>
      <c r="AU9" s="110"/>
      <c r="AV9" s="110"/>
      <c r="AW9" s="110"/>
      <c r="AX9" s="110"/>
      <c r="AY9" s="110"/>
      <c r="AZ9" s="110"/>
      <c r="BA9" s="110"/>
      <c r="BB9" s="110"/>
      <c r="BC9" s="110"/>
      <c r="BD9" s="110"/>
      <c r="BE9" s="110"/>
      <c r="BF9" s="110"/>
      <c r="BG9" s="110"/>
      <c r="BH9" s="110"/>
      <c r="BI9" s="110"/>
      <c r="BJ9" s="110"/>
      <c r="BK9" s="110"/>
      <c r="BL9" s="110"/>
      <c r="BM9" s="110"/>
      <c r="BN9" s="110"/>
      <c r="BO9" s="110"/>
      <c r="BP9" s="110"/>
      <c r="BQ9" s="110"/>
      <c r="BR9" s="110"/>
      <c r="BS9" s="110"/>
      <c r="BT9" s="110"/>
      <c r="BU9" s="110"/>
      <c r="BV9" s="110"/>
      <c r="BW9" s="110"/>
      <c r="BX9" s="110"/>
      <c r="BY9" s="110"/>
      <c r="BZ9" s="110"/>
      <c r="CA9" s="110"/>
      <c r="CB9" s="110"/>
      <c r="CC9" s="110"/>
      <c r="CD9" s="110"/>
      <c r="CE9" s="110"/>
      <c r="CF9" s="110"/>
      <c r="CG9" s="110"/>
      <c r="CH9" s="110"/>
      <c r="CI9" s="110"/>
      <c r="CJ9" s="110"/>
      <c r="CK9" s="110"/>
      <c r="CL9" s="110"/>
      <c r="CM9" s="110"/>
      <c r="CN9" s="110"/>
      <c r="CO9" s="110"/>
      <c r="CP9" s="110"/>
      <c r="CQ9" s="110"/>
      <c r="CR9" s="110"/>
      <c r="CS9" s="110"/>
      <c r="CT9" s="110"/>
      <c r="CU9" s="110"/>
      <c r="CV9" s="110"/>
      <c r="CW9" s="110"/>
      <c r="CX9" s="110"/>
      <c r="CY9" s="110"/>
      <c r="CZ9" s="110"/>
      <c r="DA9" s="110"/>
      <c r="DB9" s="110"/>
      <c r="DC9" s="110"/>
      <c r="DD9" s="110"/>
      <c r="DE9" s="110"/>
      <c r="DF9" s="110"/>
      <c r="DG9" s="110"/>
    </row>
    <row r="10" spans="1:111" ht="14.25" customHeight="1" x14ac:dyDescent="0.25">
      <c r="B10" s="762" t="s">
        <v>101</v>
      </c>
      <c r="C10" s="761"/>
      <c r="D10" s="761"/>
      <c r="E10" s="761"/>
      <c r="G10" s="804"/>
      <c r="H10" s="940"/>
      <c r="I10" s="940"/>
      <c r="J10" s="940"/>
      <c r="K10" s="940"/>
      <c r="L10" s="940"/>
      <c r="M10" s="940"/>
      <c r="N10" s="940"/>
      <c r="O10" s="940"/>
      <c r="P10" s="940"/>
      <c r="Q10" s="940"/>
      <c r="R10" s="940"/>
      <c r="S10" s="940"/>
      <c r="T10" s="940"/>
      <c r="U10" s="940"/>
      <c r="V10" s="940"/>
      <c r="W10" s="940"/>
      <c r="X10" s="940"/>
      <c r="Y10" s="940"/>
      <c r="Z10" s="805"/>
      <c r="AA10" s="184" t="s">
        <v>1401</v>
      </c>
      <c r="AF10" t="s">
        <v>1678</v>
      </c>
      <c r="AG10" s="124" t="e">
        <f>NPWP</f>
        <v>#N/A</v>
      </c>
      <c r="AT10" s="186"/>
      <c r="AU10" s="110"/>
      <c r="AV10" s="110"/>
      <c r="AW10" s="110"/>
      <c r="AX10" s="110"/>
      <c r="AY10" s="110"/>
      <c r="AZ10" s="110"/>
      <c r="BA10" s="110"/>
      <c r="BB10" s="110"/>
      <c r="BC10" s="110"/>
      <c r="BD10" s="110"/>
      <c r="BE10" s="110"/>
      <c r="BF10" s="110"/>
      <c r="BG10" s="110"/>
      <c r="BH10" s="110"/>
      <c r="BI10" s="110"/>
      <c r="BJ10" s="110"/>
      <c r="BK10" s="110"/>
      <c r="BL10" s="110"/>
      <c r="BM10" s="110"/>
      <c r="BN10" s="110"/>
      <c r="BO10" s="110"/>
      <c r="BP10" s="110"/>
      <c r="BQ10" s="110"/>
      <c r="BR10" s="110"/>
      <c r="BS10" s="110"/>
      <c r="BT10" s="110"/>
      <c r="BU10" s="110"/>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c r="CY10" s="110"/>
      <c r="CZ10" s="110"/>
      <c r="DA10" s="110"/>
      <c r="DB10" s="110"/>
      <c r="DC10" s="110"/>
      <c r="DD10" s="110"/>
      <c r="DE10" s="110"/>
      <c r="DF10" s="110"/>
      <c r="DG10" s="110"/>
    </row>
    <row r="11" spans="1:111" ht="14.25" customHeight="1" x14ac:dyDescent="0.25">
      <c r="G11" s="806"/>
      <c r="H11" s="794"/>
      <c r="I11" s="794"/>
      <c r="J11" s="794"/>
      <c r="K11" s="794"/>
      <c r="L11" s="794"/>
      <c r="M11" s="794"/>
      <c r="N11" s="794"/>
      <c r="O11" s="794"/>
      <c r="P11" s="794"/>
      <c r="Q11" s="794"/>
      <c r="R11" s="794"/>
      <c r="S11" s="794"/>
      <c r="T11" s="794"/>
      <c r="U11" s="794"/>
      <c r="V11" s="794"/>
      <c r="W11" s="794"/>
      <c r="X11" s="794"/>
      <c r="Y11" s="794"/>
      <c r="Z11" s="807"/>
      <c r="AA11" s="187" t="s">
        <v>1679</v>
      </c>
      <c r="AB11" s="188"/>
      <c r="AC11" s="188"/>
      <c r="AD11" s="188"/>
      <c r="AE11" s="188"/>
      <c r="AF11" s="188" t="s">
        <v>1678</v>
      </c>
      <c r="AG11" s="190" t="e">
        <f>ID_MS_TH_PJK</f>
        <v>#N/A</v>
      </c>
      <c r="AH11" s="188"/>
      <c r="AI11" s="188"/>
      <c r="AJ11" s="188"/>
      <c r="AK11" s="188"/>
      <c r="AL11" s="188"/>
      <c r="AM11" s="188"/>
      <c r="AN11" s="188"/>
      <c r="AO11" s="188"/>
      <c r="AP11" s="188"/>
      <c r="AQ11" s="188"/>
      <c r="AR11" s="188"/>
      <c r="AS11" s="188"/>
      <c r="AT11" s="191"/>
      <c r="AU11" s="110"/>
      <c r="AV11" s="110"/>
      <c r="AW11" s="110"/>
      <c r="AX11" s="110"/>
      <c r="AY11" s="110"/>
      <c r="AZ11" s="110"/>
      <c r="BA11" s="110"/>
      <c r="BB11" s="110"/>
      <c r="BC11" s="110"/>
      <c r="BD11" s="110"/>
      <c r="BE11" s="110"/>
      <c r="BF11" s="110"/>
      <c r="BG11" s="110"/>
      <c r="BH11" s="110"/>
      <c r="BI11" s="110"/>
      <c r="BJ11" s="110"/>
      <c r="BK11" s="110"/>
      <c r="BL11" s="110"/>
      <c r="BM11" s="110"/>
      <c r="BN11" s="110"/>
      <c r="BO11" s="110"/>
      <c r="BP11" s="110"/>
      <c r="BQ11" s="110"/>
      <c r="BR11" s="110"/>
      <c r="BS11" s="110"/>
      <c r="BT11" s="110"/>
      <c r="BU11" s="11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c r="CY11" s="110"/>
      <c r="CZ11" s="110"/>
      <c r="DA11" s="110"/>
      <c r="DB11" s="110"/>
      <c r="DC11" s="110"/>
      <c r="DD11" s="110"/>
      <c r="DE11" s="110"/>
      <c r="DF11" s="110"/>
      <c r="DG11" s="110"/>
    </row>
    <row r="12" spans="1:111" ht="14.25" customHeight="1" x14ac:dyDescent="0.25">
      <c r="B12" s="762" t="s">
        <v>106</v>
      </c>
      <c r="C12" s="761"/>
      <c r="D12" s="761"/>
      <c r="E12" s="761"/>
      <c r="AL12" s="110"/>
      <c r="AM12" s="110"/>
      <c r="AN12" s="110"/>
      <c r="AO12" s="110"/>
      <c r="AP12" s="110"/>
      <c r="AQ12" s="110"/>
      <c r="AR12" s="110"/>
      <c r="AS12" s="110"/>
      <c r="AT12" s="110"/>
      <c r="AU12" s="110"/>
      <c r="AV12" s="110"/>
      <c r="AW12" s="110"/>
      <c r="AX12" s="110"/>
      <c r="AY12" s="110"/>
      <c r="AZ12" s="110"/>
      <c r="BA12" s="110"/>
      <c r="BB12" s="110"/>
      <c r="BC12" s="110"/>
      <c r="BD12" s="110"/>
      <c r="BE12" s="110"/>
      <c r="BF12" s="110"/>
      <c r="BG12" s="110"/>
      <c r="BH12" s="110"/>
      <c r="BI12" s="110"/>
      <c r="BJ12" s="110"/>
      <c r="BK12" s="110"/>
      <c r="BL12" s="110"/>
      <c r="BM12" s="110"/>
      <c r="BN12" s="110"/>
      <c r="BO12" s="110"/>
      <c r="BP12" s="110"/>
      <c r="BQ12" s="110"/>
      <c r="BR12" s="110"/>
      <c r="BS12" s="110"/>
      <c r="BT12" s="110"/>
      <c r="BU12" s="110"/>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row>
    <row r="13" spans="1:111" ht="14.25" customHeight="1" x14ac:dyDescent="0.25">
      <c r="B13" s="962" t="str">
        <f>HYPERLINK("#'"&amp;'EWS DIRECTORY'!$J$90&amp;"'!A1",'EWS DIRECTORY'!$J$90)</f>
        <v>C-4</v>
      </c>
      <c r="C13" s="761"/>
      <c r="D13" s="761"/>
      <c r="E13" s="761"/>
      <c r="G13" t="s">
        <v>1775</v>
      </c>
      <c r="AL13" s="110"/>
      <c r="AM13" s="110"/>
      <c r="AN13" s="110"/>
      <c r="AO13" s="110"/>
      <c r="AP13" s="110"/>
      <c r="AQ13" s="110"/>
      <c r="AR13" s="110"/>
      <c r="AS13" s="110"/>
      <c r="AT13" s="110"/>
      <c r="AU13" s="110"/>
      <c r="AV13" s="110"/>
      <c r="AW13" s="110"/>
      <c r="AX13" s="110"/>
      <c r="AY13" s="110"/>
      <c r="AZ13" s="110"/>
      <c r="BA13" s="110"/>
      <c r="BB13" s="110"/>
      <c r="BC13" s="110"/>
      <c r="BD13" s="110"/>
      <c r="BE13" s="110"/>
      <c r="BF13" s="110"/>
      <c r="BG13" s="110"/>
      <c r="BH13" s="110"/>
      <c r="BI13" s="110"/>
      <c r="BJ13" s="110"/>
      <c r="BK13" s="110"/>
      <c r="BL13" s="110"/>
      <c r="BM13" s="110"/>
      <c r="BN13" s="110"/>
      <c r="BO13" s="110"/>
      <c r="BP13" s="110"/>
      <c r="BQ13" s="110"/>
      <c r="BR13" s="110"/>
      <c r="BS13" s="110"/>
      <c r="BT13" s="110"/>
      <c r="BU13" s="110"/>
      <c r="BV13" s="110"/>
      <c r="BW13" s="110"/>
      <c r="BX13" s="110"/>
      <c r="BY13" s="110"/>
      <c r="BZ13" s="110"/>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row>
    <row r="14" spans="1:111" ht="14.25" customHeight="1" x14ac:dyDescent="0.25">
      <c r="B14" s="927" t="str">
        <f>HYPERLINK("#'"&amp;'EWS DIRECTORY'!$J$91&amp;"'!A1",'EWS DIRECTORY'!$J$91)</f>
        <v>C-4-1</v>
      </c>
      <c r="C14" s="761"/>
      <c r="D14" s="761"/>
      <c r="E14" s="761"/>
      <c r="G14" s="949" t="s">
        <v>1445</v>
      </c>
      <c r="H14" s="949" t="s">
        <v>1707</v>
      </c>
      <c r="I14" s="789"/>
      <c r="J14" s="789"/>
      <c r="K14" s="789"/>
      <c r="L14" s="789"/>
      <c r="M14" s="789"/>
      <c r="N14" s="789"/>
      <c r="O14" s="789"/>
      <c r="P14" s="789"/>
      <c r="Q14" s="789"/>
      <c r="R14" s="789"/>
      <c r="S14" s="789"/>
      <c r="T14" s="790"/>
      <c r="U14" s="949" t="s">
        <v>1708</v>
      </c>
      <c r="V14" s="790"/>
      <c r="W14" s="969" t="s">
        <v>1776</v>
      </c>
      <c r="X14" s="764"/>
      <c r="Y14" s="764"/>
      <c r="Z14" s="764"/>
      <c r="AA14" s="764"/>
      <c r="AB14" s="764"/>
      <c r="AC14" s="764"/>
      <c r="AD14" s="764"/>
      <c r="AE14" s="764"/>
      <c r="AF14" s="764"/>
      <c r="AG14" s="764"/>
      <c r="AH14" s="764"/>
      <c r="AI14" s="764"/>
      <c r="AJ14" s="764"/>
      <c r="AK14" s="764"/>
      <c r="AL14" s="764"/>
      <c r="AM14" s="764"/>
      <c r="AN14" s="764"/>
      <c r="AO14" s="764"/>
      <c r="AP14" s="764"/>
      <c r="AQ14" s="764"/>
      <c r="AR14" s="764"/>
      <c r="AS14" s="764"/>
      <c r="AT14" s="764"/>
      <c r="AU14" s="764"/>
      <c r="AV14" s="764"/>
      <c r="AW14" s="764"/>
      <c r="AX14" s="764"/>
      <c r="AY14" s="764"/>
      <c r="AZ14" s="764"/>
      <c r="BA14" s="764"/>
      <c r="BB14" s="764"/>
      <c r="BC14" s="764"/>
      <c r="BD14" s="764"/>
      <c r="BE14" s="764"/>
      <c r="BF14" s="764"/>
      <c r="BG14" s="764"/>
      <c r="BH14" s="764"/>
      <c r="BI14" s="764"/>
      <c r="BJ14" s="764"/>
      <c r="BK14" s="764"/>
      <c r="BL14" s="764"/>
      <c r="BM14" s="764"/>
      <c r="BN14" s="764"/>
      <c r="BO14" s="764"/>
      <c r="BP14" s="764"/>
      <c r="BQ14" s="764"/>
      <c r="BR14" s="764"/>
      <c r="BS14" s="764"/>
      <c r="BT14" s="764"/>
      <c r="BU14" s="764"/>
      <c r="BV14" s="764"/>
      <c r="BW14" s="764"/>
      <c r="BX14" s="764"/>
      <c r="BY14" s="764"/>
      <c r="BZ14" s="764"/>
      <c r="CA14" s="764"/>
      <c r="CB14" s="764"/>
      <c r="CC14" s="764"/>
      <c r="CD14" s="764"/>
      <c r="CE14" s="764"/>
      <c r="CF14" s="764"/>
      <c r="CG14" s="764"/>
      <c r="CH14" s="764"/>
      <c r="CI14" s="764"/>
      <c r="CJ14" s="764"/>
      <c r="CK14" s="764"/>
      <c r="CL14" s="764"/>
      <c r="CM14" s="764"/>
      <c r="CN14" s="764"/>
      <c r="CO14" s="764"/>
      <c r="CP14" s="764"/>
      <c r="CQ14" s="764"/>
      <c r="CR14" s="764"/>
      <c r="CS14" s="765"/>
      <c r="CT14" s="967" t="s">
        <v>1772</v>
      </c>
      <c r="CU14" s="789"/>
      <c r="CV14" s="789"/>
      <c r="CW14" s="789"/>
      <c r="CX14" s="790"/>
    </row>
    <row r="15" spans="1:111" ht="14.25" customHeight="1" x14ac:dyDescent="0.25">
      <c r="B15" s="929" t="str">
        <f>HYPERLINK("#'"&amp;'EWS DIRECTORY'!$J$92&amp;"'!A1",'EWS DIRECTORY'!$J$92)</f>
        <v>C-4-1-1</v>
      </c>
      <c r="C15" s="761"/>
      <c r="D15" s="761"/>
      <c r="E15" s="761"/>
      <c r="G15" s="975"/>
      <c r="H15" s="804"/>
      <c r="I15" s="940"/>
      <c r="J15" s="940"/>
      <c r="K15" s="940"/>
      <c r="L15" s="940"/>
      <c r="M15" s="940"/>
      <c r="N15" s="940"/>
      <c r="O15" s="940"/>
      <c r="P15" s="940"/>
      <c r="Q15" s="940"/>
      <c r="R15" s="940"/>
      <c r="S15" s="940"/>
      <c r="T15" s="805"/>
      <c r="U15" s="804"/>
      <c r="V15" s="805"/>
      <c r="W15" s="949" t="s">
        <v>1777</v>
      </c>
      <c r="X15" s="789"/>
      <c r="Y15" s="789"/>
      <c r="Z15" s="789"/>
      <c r="AA15" s="790"/>
      <c r="AB15" s="963" t="s">
        <v>1778</v>
      </c>
      <c r="AC15" s="764"/>
      <c r="AD15" s="764"/>
      <c r="AE15" s="764"/>
      <c r="AF15" s="764"/>
      <c r="AG15" s="764"/>
      <c r="AH15" s="764"/>
      <c r="AI15" s="764"/>
      <c r="AJ15" s="764"/>
      <c r="AK15" s="764"/>
      <c r="AL15" s="764"/>
      <c r="AM15" s="764"/>
      <c r="AN15" s="764"/>
      <c r="AO15" s="764"/>
      <c r="AP15" s="764"/>
      <c r="AQ15" s="764"/>
      <c r="AR15" s="764"/>
      <c r="AS15" s="764"/>
      <c r="AT15" s="764"/>
      <c r="AU15" s="764"/>
      <c r="AV15" s="764"/>
      <c r="AW15" s="764"/>
      <c r="AX15" s="764"/>
      <c r="AY15" s="764"/>
      <c r="AZ15" s="764"/>
      <c r="BA15" s="764"/>
      <c r="BB15" s="764"/>
      <c r="BC15" s="764"/>
      <c r="BD15" s="764"/>
      <c r="BE15" s="764"/>
      <c r="BF15" s="764"/>
      <c r="BG15" s="764"/>
      <c r="BH15" s="764"/>
      <c r="BI15" s="764"/>
      <c r="BJ15" s="764"/>
      <c r="BK15" s="764"/>
      <c r="BL15" s="764"/>
      <c r="BM15" s="764"/>
      <c r="BN15" s="764"/>
      <c r="BO15" s="764"/>
      <c r="BP15" s="764"/>
      <c r="BQ15" s="764"/>
      <c r="BR15" s="764"/>
      <c r="BS15" s="764"/>
      <c r="BT15" s="764"/>
      <c r="BU15" s="764"/>
      <c r="BV15" s="764"/>
      <c r="BW15" s="764"/>
      <c r="BX15" s="764"/>
      <c r="BY15" s="764"/>
      <c r="BZ15" s="764"/>
      <c r="CA15" s="764"/>
      <c r="CB15" s="764"/>
      <c r="CC15" s="764"/>
      <c r="CD15" s="764"/>
      <c r="CE15" s="764"/>
      <c r="CF15" s="764"/>
      <c r="CG15" s="764"/>
      <c r="CH15" s="764"/>
      <c r="CI15" s="764"/>
      <c r="CJ15" s="764"/>
      <c r="CK15" s="764"/>
      <c r="CL15" s="764"/>
      <c r="CM15" s="764"/>
      <c r="CN15" s="764"/>
      <c r="CO15" s="764"/>
      <c r="CP15" s="764"/>
      <c r="CQ15" s="764"/>
      <c r="CR15" s="764"/>
      <c r="CS15" s="765"/>
      <c r="CT15" s="804"/>
      <c r="CU15" s="940"/>
      <c r="CV15" s="940"/>
      <c r="CW15" s="940"/>
      <c r="CX15" s="805"/>
    </row>
    <row r="16" spans="1:111" ht="14.4" customHeight="1" x14ac:dyDescent="0.25">
      <c r="A16" s="110" t="e" cm="1" vm="3">
        <f t="array" aca="1" ref="A16" ca="1">_xlfn._xlws.FILTER(M16:M50,M16:M50&lt;&gt;"")</f>
        <v>#VALUE!</v>
      </c>
      <c r="B16" s="929" t="str">
        <f>HYPERLINK("#'"&amp;'EWS DIRECTORY'!$J$93&amp;"'!A1",'EWS DIRECTORY'!$J$93)</f>
        <v>C-4-1-2</v>
      </c>
      <c r="C16" s="761"/>
      <c r="D16" s="761"/>
      <c r="E16" s="761"/>
      <c r="G16" s="769"/>
      <c r="H16" s="806"/>
      <c r="I16" s="794"/>
      <c r="J16" s="794"/>
      <c r="K16" s="794"/>
      <c r="L16" s="794"/>
      <c r="M16" s="794"/>
      <c r="N16" s="794"/>
      <c r="O16" s="794"/>
      <c r="P16" s="794"/>
      <c r="Q16" s="794"/>
      <c r="R16" s="794"/>
      <c r="S16" s="794"/>
      <c r="T16" s="807"/>
      <c r="U16" s="806"/>
      <c r="V16" s="807"/>
      <c r="W16" s="806"/>
      <c r="X16" s="794"/>
      <c r="Y16" s="794"/>
      <c r="Z16" s="794"/>
      <c r="AA16" s="807"/>
      <c r="AB16" s="946" t="e">
        <f>MASTER!$N$5</f>
        <v>#N/A</v>
      </c>
      <c r="AC16" s="764"/>
      <c r="AD16" s="764"/>
      <c r="AE16" s="764"/>
      <c r="AF16" s="765"/>
      <c r="AG16" s="946" t="e">
        <f>MASTER!$N$6</f>
        <v>#N/A</v>
      </c>
      <c r="AH16" s="764"/>
      <c r="AI16" s="764"/>
      <c r="AJ16" s="764"/>
      <c r="AK16" s="765"/>
      <c r="AL16" s="946" t="e">
        <f>MASTER!$N$7</f>
        <v>#N/A</v>
      </c>
      <c r="AM16" s="764"/>
      <c r="AN16" s="764"/>
      <c r="AO16" s="764"/>
      <c r="AP16" s="765"/>
      <c r="AQ16" s="946" t="e">
        <f>MASTER!$N$8</f>
        <v>#N/A</v>
      </c>
      <c r="AR16" s="764"/>
      <c r="AS16" s="764"/>
      <c r="AT16" s="764"/>
      <c r="AU16" s="765"/>
      <c r="AV16" s="946" t="e">
        <f>MASTER!$N$9</f>
        <v>#N/A</v>
      </c>
      <c r="AW16" s="764"/>
      <c r="AX16" s="764"/>
      <c r="AY16" s="764"/>
      <c r="AZ16" s="765"/>
      <c r="BA16" s="946" t="e">
        <f>MASTER!$N$10</f>
        <v>#N/A</v>
      </c>
      <c r="BB16" s="764"/>
      <c r="BC16" s="764"/>
      <c r="BD16" s="764"/>
      <c r="BE16" s="765"/>
      <c r="BF16" s="946" t="e">
        <f>MASTER!$N$11</f>
        <v>#N/A</v>
      </c>
      <c r="BG16" s="764"/>
      <c r="BH16" s="764"/>
      <c r="BI16" s="764"/>
      <c r="BJ16" s="765"/>
      <c r="BK16" s="946" t="e">
        <f>MASTER!$N$12</f>
        <v>#N/A</v>
      </c>
      <c r="BL16" s="764"/>
      <c r="BM16" s="764"/>
      <c r="BN16" s="764"/>
      <c r="BO16" s="765"/>
      <c r="BP16" s="946" t="e">
        <f>MASTER!$N$13</f>
        <v>#N/A</v>
      </c>
      <c r="BQ16" s="764"/>
      <c r="BR16" s="764"/>
      <c r="BS16" s="764"/>
      <c r="BT16" s="765"/>
      <c r="BU16" s="946" t="e">
        <f>MASTER!$N$14</f>
        <v>#N/A</v>
      </c>
      <c r="BV16" s="764"/>
      <c r="BW16" s="764"/>
      <c r="BX16" s="764"/>
      <c r="BY16" s="765"/>
      <c r="BZ16" s="946" t="e">
        <f>MASTER!$N$15</f>
        <v>#N/A</v>
      </c>
      <c r="CA16" s="764"/>
      <c r="CB16" s="764"/>
      <c r="CC16" s="764"/>
      <c r="CD16" s="765"/>
      <c r="CE16" s="946" t="e">
        <f>MASTER!$N$16</f>
        <v>#N/A</v>
      </c>
      <c r="CF16" s="764"/>
      <c r="CG16" s="764"/>
      <c r="CH16" s="764"/>
      <c r="CI16" s="765"/>
      <c r="CJ16" s="963" t="s">
        <v>1769</v>
      </c>
      <c r="CK16" s="764"/>
      <c r="CL16" s="764"/>
      <c r="CM16" s="764"/>
      <c r="CN16" s="765"/>
      <c r="CO16" s="963" t="s">
        <v>1770</v>
      </c>
      <c r="CP16" s="764"/>
      <c r="CQ16" s="764"/>
      <c r="CR16" s="764"/>
      <c r="CS16" s="765"/>
      <c r="CT16" s="806"/>
      <c r="CU16" s="794"/>
      <c r="CV16" s="794"/>
      <c r="CW16" s="794"/>
      <c r="CX16" s="807"/>
    </row>
    <row r="17" spans="1:107" ht="22.2" customHeight="1" x14ac:dyDescent="0.25">
      <c r="A17" s="110" t="s">
        <v>2032</v>
      </c>
      <c r="B17" s="929" t="str">
        <f>HYPERLINK("#'"&amp;'EWS DIRECTORY'!$J$94&amp;"'!A1",'EWS DIRECTORY'!$J$94)</f>
        <v>C-4-1-3</v>
      </c>
      <c r="C17" s="761"/>
      <c r="D17" s="761"/>
      <c r="E17" s="761"/>
      <c r="G17" s="289"/>
      <c r="U17" s="436"/>
      <c r="V17" s="204"/>
      <c r="W17" s="952"/>
      <c r="X17" s="940"/>
      <c r="Y17" s="940"/>
      <c r="Z17" s="940"/>
      <c r="AA17" s="805"/>
      <c r="AB17" s="952"/>
      <c r="AC17" s="940"/>
      <c r="AD17" s="940"/>
      <c r="AE17" s="940"/>
      <c r="AF17" s="805"/>
      <c r="AG17" s="952"/>
      <c r="AH17" s="940"/>
      <c r="AI17" s="940"/>
      <c r="AJ17" s="940"/>
      <c r="AK17" s="805"/>
      <c r="AL17" s="952"/>
      <c r="AM17" s="940"/>
      <c r="AN17" s="940"/>
      <c r="AO17" s="940"/>
      <c r="AP17" s="805"/>
      <c r="AQ17" s="952"/>
      <c r="AR17" s="940"/>
      <c r="AS17" s="940"/>
      <c r="AT17" s="940"/>
      <c r="AU17" s="805"/>
      <c r="AV17" s="952"/>
      <c r="AW17" s="940"/>
      <c r="AX17" s="940"/>
      <c r="AY17" s="940"/>
      <c r="AZ17" s="805"/>
      <c r="BA17" s="952"/>
      <c r="BB17" s="940"/>
      <c r="BC17" s="940"/>
      <c r="BD17" s="940"/>
      <c r="BE17" s="805"/>
      <c r="BF17" s="952"/>
      <c r="BG17" s="940"/>
      <c r="BH17" s="940"/>
      <c r="BI17" s="940"/>
      <c r="BJ17" s="805"/>
      <c r="BK17" s="952"/>
      <c r="BL17" s="940"/>
      <c r="BM17" s="940"/>
      <c r="BN17" s="940"/>
      <c r="BO17" s="805"/>
      <c r="BP17" s="952"/>
      <c r="BQ17" s="940"/>
      <c r="BR17" s="940"/>
      <c r="BS17" s="940"/>
      <c r="BT17" s="805"/>
      <c r="BU17" s="952"/>
      <c r="BV17" s="940"/>
      <c r="BW17" s="940"/>
      <c r="BX17" s="940"/>
      <c r="BY17" s="805"/>
      <c r="BZ17" s="952"/>
      <c r="CA17" s="940"/>
      <c r="CB17" s="940"/>
      <c r="CC17" s="940"/>
      <c r="CD17" s="805"/>
      <c r="CE17" s="952"/>
      <c r="CF17" s="940"/>
      <c r="CG17" s="940"/>
      <c r="CH17" s="940"/>
      <c r="CI17" s="805"/>
      <c r="CJ17" s="952"/>
      <c r="CK17" s="940"/>
      <c r="CL17" s="940"/>
      <c r="CM17" s="940"/>
      <c r="CN17" s="805"/>
      <c r="CO17" s="952"/>
      <c r="CP17" s="940"/>
      <c r="CQ17" s="940"/>
      <c r="CR17" s="940"/>
      <c r="CS17" s="805"/>
      <c r="CT17" s="952"/>
      <c r="CU17" s="940"/>
      <c r="CV17" s="940"/>
      <c r="CW17" s="940"/>
      <c r="CX17" s="805"/>
    </row>
    <row r="18" spans="1:107" ht="14.4" customHeight="1" x14ac:dyDescent="0.25">
      <c r="A18" s="110" t="str" cm="1">
        <f t="array" ref="A18:A23">_xlfn._xlws.FILTER(M18:M52,M18:M52&lt;&gt;"")</f>
        <v>Berdasarkan Data Internal dan Eksternal yang dimiliki DJP</v>
      </c>
      <c r="B18" s="929" t="str">
        <f>HYPERLINK("#'"&amp;'EWS DIRECTORY'!$J$95&amp;"'!A1",'EWS DIRECTORY'!$J$95)</f>
        <v>C-4-1-4</v>
      </c>
      <c r="C18" s="761"/>
      <c r="D18" s="761"/>
      <c r="E18" s="761"/>
      <c r="G18" s="52">
        <v>1</v>
      </c>
      <c r="H18" s="944" t="str">
        <f>'C-4'!$G$9</f>
        <v>Persediaan Awal</v>
      </c>
      <c r="I18" s="940"/>
      <c r="J18" s="940"/>
      <c r="K18" s="940"/>
      <c r="L18" s="53" t="s">
        <v>1681</v>
      </c>
      <c r="M18" s="1158" t="s">
        <v>1442</v>
      </c>
      <c r="N18" s="940"/>
      <c r="O18" s="940"/>
      <c r="P18" s="940"/>
      <c r="Q18" s="940"/>
      <c r="R18" s="940"/>
      <c r="S18" s="940"/>
      <c r="T18" s="805"/>
      <c r="U18" s="964" t="s">
        <v>271</v>
      </c>
      <c r="V18" s="805"/>
      <c r="W18" s="1157">
        <f>'C-4'!$U$32</f>
        <v>0</v>
      </c>
      <c r="X18" s="940"/>
      <c r="Y18" s="940"/>
      <c r="Z18" s="940"/>
      <c r="AA18" s="805"/>
      <c r="AB18" s="945"/>
      <c r="AC18" s="940"/>
      <c r="AD18" s="940"/>
      <c r="AE18" s="940"/>
      <c r="AF18" s="805"/>
      <c r="AG18" s="945"/>
      <c r="AH18" s="940"/>
      <c r="AI18" s="940"/>
      <c r="AJ18" s="940"/>
      <c r="AK18" s="805"/>
      <c r="AL18" s="945"/>
      <c r="AM18" s="940"/>
      <c r="AN18" s="940"/>
      <c r="AO18" s="940"/>
      <c r="AP18" s="805"/>
      <c r="AQ18" s="945"/>
      <c r="AR18" s="940"/>
      <c r="AS18" s="940"/>
      <c r="AT18" s="940"/>
      <c r="AU18" s="805"/>
      <c r="AV18" s="945"/>
      <c r="AW18" s="940"/>
      <c r="AX18" s="940"/>
      <c r="AY18" s="940"/>
      <c r="AZ18" s="805"/>
      <c r="BA18" s="945"/>
      <c r="BB18" s="940"/>
      <c r="BC18" s="940"/>
      <c r="BD18" s="940"/>
      <c r="BE18" s="805"/>
      <c r="BF18" s="945"/>
      <c r="BG18" s="940"/>
      <c r="BH18" s="940"/>
      <c r="BI18" s="940"/>
      <c r="BJ18" s="805"/>
      <c r="BK18" s="945"/>
      <c r="BL18" s="940"/>
      <c r="BM18" s="940"/>
      <c r="BN18" s="940"/>
      <c r="BO18" s="805"/>
      <c r="BP18" s="945"/>
      <c r="BQ18" s="940"/>
      <c r="BR18" s="940"/>
      <c r="BS18" s="940"/>
      <c r="BT18" s="805"/>
      <c r="BU18" s="945"/>
      <c r="BV18" s="940"/>
      <c r="BW18" s="940"/>
      <c r="BX18" s="940"/>
      <c r="BY18" s="805"/>
      <c r="BZ18" s="945"/>
      <c r="CA18" s="940"/>
      <c r="CB18" s="940"/>
      <c r="CC18" s="940"/>
      <c r="CD18" s="805"/>
      <c r="CE18" s="945"/>
      <c r="CF18" s="940"/>
      <c r="CG18" s="940"/>
      <c r="CH18" s="940"/>
      <c r="CI18" s="805"/>
      <c r="CJ18" s="955">
        <f>'C-4-1-1'!AT24+'C-4-1-1'!AT51</f>
        <v>0</v>
      </c>
      <c r="CK18" s="940"/>
      <c r="CL18" s="940"/>
      <c r="CM18" s="940"/>
      <c r="CN18" s="805"/>
      <c r="CO18" s="955">
        <f>IF(CJ18&gt;0,CJ18,SUM(AB18:CI18))</f>
        <v>0</v>
      </c>
      <c r="CP18" s="940"/>
      <c r="CQ18" s="940"/>
      <c r="CR18" s="940"/>
      <c r="CS18" s="805"/>
      <c r="CT18" s="955">
        <f>CO18-W18</f>
        <v>0</v>
      </c>
      <c r="CU18" s="940"/>
      <c r="CV18" s="940"/>
      <c r="CW18" s="940"/>
      <c r="CX18" s="805"/>
    </row>
    <row r="19" spans="1:107" ht="14.4" customHeight="1" x14ac:dyDescent="0.25">
      <c r="A19" s="110" t="str">
        <v>Berdasarkan Analisis SPT dan Laporan Keuangan</v>
      </c>
      <c r="B19" s="929" t="str">
        <f>HYPERLINK("#'"&amp;'EWS DIRECTORY'!$J$96&amp;"'!A1",'EWS DIRECTORY'!$J$96)</f>
        <v>C-4-1-5</v>
      </c>
      <c r="C19" s="761"/>
      <c r="D19" s="761"/>
      <c r="E19" s="761"/>
      <c r="G19" s="289"/>
      <c r="H19" s="804"/>
      <c r="I19" s="940"/>
      <c r="J19" s="940"/>
      <c r="K19" s="940"/>
      <c r="M19" s="940"/>
      <c r="N19" s="940"/>
      <c r="O19" s="940"/>
      <c r="P19" s="940"/>
      <c r="Q19" s="940"/>
      <c r="R19" s="940"/>
      <c r="S19" s="940"/>
      <c r="T19" s="805"/>
      <c r="U19" s="964"/>
      <c r="V19" s="805"/>
      <c r="W19" s="1157"/>
      <c r="X19" s="940"/>
      <c r="Y19" s="940"/>
      <c r="Z19" s="940"/>
      <c r="AA19" s="805"/>
      <c r="AB19" s="952"/>
      <c r="AC19" s="940"/>
      <c r="AD19" s="940"/>
      <c r="AE19" s="940"/>
      <c r="AF19" s="805"/>
      <c r="AG19" s="952"/>
      <c r="AH19" s="940"/>
      <c r="AI19" s="940"/>
      <c r="AJ19" s="940"/>
      <c r="AK19" s="805"/>
      <c r="AL19" s="952"/>
      <c r="AM19" s="940"/>
      <c r="AN19" s="940"/>
      <c r="AO19" s="940"/>
      <c r="AP19" s="805"/>
      <c r="AQ19" s="952"/>
      <c r="AR19" s="940"/>
      <c r="AS19" s="940"/>
      <c r="AT19" s="940"/>
      <c r="AU19" s="805"/>
      <c r="AV19" s="952"/>
      <c r="AW19" s="940"/>
      <c r="AX19" s="940"/>
      <c r="AY19" s="940"/>
      <c r="AZ19" s="805"/>
      <c r="BA19" s="952"/>
      <c r="BB19" s="940"/>
      <c r="BC19" s="940"/>
      <c r="BD19" s="940"/>
      <c r="BE19" s="805"/>
      <c r="BF19" s="952"/>
      <c r="BG19" s="940"/>
      <c r="BH19" s="940"/>
      <c r="BI19" s="940"/>
      <c r="BJ19" s="805"/>
      <c r="BK19" s="952"/>
      <c r="BL19" s="940"/>
      <c r="BM19" s="940"/>
      <c r="BN19" s="940"/>
      <c r="BO19" s="805"/>
      <c r="BP19" s="952"/>
      <c r="BQ19" s="940"/>
      <c r="BR19" s="940"/>
      <c r="BS19" s="940"/>
      <c r="BT19" s="805"/>
      <c r="BU19" s="952"/>
      <c r="BV19" s="940"/>
      <c r="BW19" s="940"/>
      <c r="BX19" s="940"/>
      <c r="BY19" s="805"/>
      <c r="BZ19" s="952"/>
      <c r="CA19" s="940"/>
      <c r="CB19" s="940"/>
      <c r="CC19" s="940"/>
      <c r="CD19" s="805"/>
      <c r="CE19" s="952"/>
      <c r="CF19" s="940"/>
      <c r="CG19" s="940"/>
      <c r="CH19" s="940"/>
      <c r="CI19" s="805"/>
      <c r="CJ19" s="952"/>
      <c r="CK19" s="940"/>
      <c r="CL19" s="940"/>
      <c r="CM19" s="940"/>
      <c r="CN19" s="805"/>
      <c r="CO19" s="952"/>
      <c r="CP19" s="940"/>
      <c r="CQ19" s="940"/>
      <c r="CR19" s="940"/>
      <c r="CS19" s="805"/>
      <c r="CT19" s="952"/>
      <c r="CU19" s="940"/>
      <c r="CV19" s="940"/>
      <c r="CW19" s="940"/>
      <c r="CX19" s="805"/>
    </row>
    <row r="20" spans="1:107" ht="14.4" customHeight="1" x14ac:dyDescent="0.25">
      <c r="A20" s="110" t="str">
        <v>Berdasarkan pemeriksaan langsung terhadap bukti pendukung</v>
      </c>
      <c r="B20" s="929" t="str">
        <f>HYPERLINK("#'"&amp;'EWS DIRECTORY'!$J$97&amp;"'!A1",'EWS DIRECTORY'!$J$97)</f>
        <v>C-4-1-6</v>
      </c>
      <c r="C20" s="761"/>
      <c r="D20" s="761"/>
      <c r="E20" s="761"/>
      <c r="G20" s="52">
        <v>2</v>
      </c>
      <c r="H20" s="944" t="str">
        <f>'C-4'!$G$9</f>
        <v>Persediaan Awal</v>
      </c>
      <c r="I20" s="940"/>
      <c r="J20" s="940"/>
      <c r="K20" s="940"/>
      <c r="L20" s="53" t="s">
        <v>1681</v>
      </c>
      <c r="M20" s="1158" t="s">
        <v>1449</v>
      </c>
      <c r="N20" s="940"/>
      <c r="O20" s="940"/>
      <c r="P20" s="940"/>
      <c r="Q20" s="940"/>
      <c r="R20" s="940"/>
      <c r="S20" s="940"/>
      <c r="T20" s="805"/>
      <c r="U20" s="964" t="s">
        <v>273</v>
      </c>
      <c r="V20" s="805"/>
      <c r="W20" s="1157">
        <f>'C-4'!$U$32</f>
        <v>0</v>
      </c>
      <c r="X20" s="940"/>
      <c r="Y20" s="940"/>
      <c r="Z20" s="940"/>
      <c r="AA20" s="805"/>
      <c r="AB20" s="945"/>
      <c r="AC20" s="940"/>
      <c r="AD20" s="940"/>
      <c r="AE20" s="940"/>
      <c r="AF20" s="805"/>
      <c r="AG20" s="945"/>
      <c r="AH20" s="940"/>
      <c r="AI20" s="940"/>
      <c r="AJ20" s="940"/>
      <c r="AK20" s="805"/>
      <c r="AL20" s="945"/>
      <c r="AM20" s="940"/>
      <c r="AN20" s="940"/>
      <c r="AO20" s="940"/>
      <c r="AP20" s="805"/>
      <c r="AQ20" s="945"/>
      <c r="AR20" s="940"/>
      <c r="AS20" s="940"/>
      <c r="AT20" s="940"/>
      <c r="AU20" s="805"/>
      <c r="AV20" s="945"/>
      <c r="AW20" s="940"/>
      <c r="AX20" s="940"/>
      <c r="AY20" s="940"/>
      <c r="AZ20" s="805"/>
      <c r="BA20" s="945"/>
      <c r="BB20" s="940"/>
      <c r="BC20" s="940"/>
      <c r="BD20" s="940"/>
      <c r="BE20" s="805"/>
      <c r="BF20" s="945"/>
      <c r="BG20" s="940"/>
      <c r="BH20" s="940"/>
      <c r="BI20" s="940"/>
      <c r="BJ20" s="805"/>
      <c r="BK20" s="945"/>
      <c r="BL20" s="940"/>
      <c r="BM20" s="940"/>
      <c r="BN20" s="940"/>
      <c r="BO20" s="805"/>
      <c r="BP20" s="945"/>
      <c r="BQ20" s="940"/>
      <c r="BR20" s="940"/>
      <c r="BS20" s="940"/>
      <c r="BT20" s="805"/>
      <c r="BU20" s="945"/>
      <c r="BV20" s="940"/>
      <c r="BW20" s="940"/>
      <c r="BX20" s="940"/>
      <c r="BY20" s="805"/>
      <c r="BZ20" s="945"/>
      <c r="CA20" s="940"/>
      <c r="CB20" s="940"/>
      <c r="CC20" s="940"/>
      <c r="CD20" s="805"/>
      <c r="CE20" s="945"/>
      <c r="CF20" s="940"/>
      <c r="CG20" s="940"/>
      <c r="CH20" s="940"/>
      <c r="CI20" s="805"/>
      <c r="CJ20" s="955">
        <f>'C-4-1-2'!AO19</f>
        <v>0</v>
      </c>
      <c r="CK20" s="940"/>
      <c r="CL20" s="940"/>
      <c r="CM20" s="940"/>
      <c r="CN20" s="805"/>
      <c r="CO20" s="955">
        <f>IF(CJ20&gt;0,CJ20,SUM(AB20:CI20))</f>
        <v>0</v>
      </c>
      <c r="CP20" s="940"/>
      <c r="CQ20" s="940"/>
      <c r="CR20" s="940"/>
      <c r="CS20" s="805"/>
      <c r="CT20" s="955">
        <f>CO20-W20</f>
        <v>0</v>
      </c>
      <c r="CU20" s="940"/>
      <c r="CV20" s="940"/>
      <c r="CW20" s="940"/>
      <c r="CX20" s="805"/>
      <c r="CY20" s="517"/>
      <c r="CZ20" s="518"/>
      <c r="DA20" s="518"/>
      <c r="DB20" s="518"/>
      <c r="DC20" s="519"/>
    </row>
    <row r="21" spans="1:107" ht="14.4" customHeight="1" x14ac:dyDescent="0.25">
      <c r="A21" s="110" t="str">
        <v>Berdasarkan Analisis Kewajaran dan Kelaziman Usaha</v>
      </c>
      <c r="G21" s="52"/>
      <c r="H21" s="804"/>
      <c r="I21" s="940"/>
      <c r="J21" s="940"/>
      <c r="K21" s="940"/>
      <c r="M21" s="940"/>
      <c r="N21" s="940"/>
      <c r="O21" s="940"/>
      <c r="P21" s="940"/>
      <c r="Q21" s="940"/>
      <c r="R21" s="940"/>
      <c r="S21" s="940"/>
      <c r="T21" s="805"/>
      <c r="U21" s="964"/>
      <c r="V21" s="805"/>
      <c r="W21" s="1157"/>
      <c r="X21" s="940"/>
      <c r="Y21" s="940"/>
      <c r="Z21" s="940"/>
      <c r="AA21" s="805"/>
      <c r="AB21" s="952"/>
      <c r="AC21" s="940"/>
      <c r="AD21" s="940"/>
      <c r="AE21" s="940"/>
      <c r="AF21" s="805"/>
      <c r="AG21" s="952"/>
      <c r="AH21" s="940"/>
      <c r="AI21" s="940"/>
      <c r="AJ21" s="940"/>
      <c r="AK21" s="805"/>
      <c r="AL21" s="952"/>
      <c r="AM21" s="940"/>
      <c r="AN21" s="940"/>
      <c r="AO21" s="940"/>
      <c r="AP21" s="805"/>
      <c r="AQ21" s="952"/>
      <c r="AR21" s="940"/>
      <c r="AS21" s="940"/>
      <c r="AT21" s="940"/>
      <c r="AU21" s="805"/>
      <c r="AV21" s="952"/>
      <c r="AW21" s="940"/>
      <c r="AX21" s="940"/>
      <c r="AY21" s="940"/>
      <c r="AZ21" s="805"/>
      <c r="BA21" s="952"/>
      <c r="BB21" s="940"/>
      <c r="BC21" s="940"/>
      <c r="BD21" s="940"/>
      <c r="BE21" s="805"/>
      <c r="BF21" s="952"/>
      <c r="BG21" s="940"/>
      <c r="BH21" s="940"/>
      <c r="BI21" s="940"/>
      <c r="BJ21" s="805"/>
      <c r="BK21" s="952"/>
      <c r="BL21" s="940"/>
      <c r="BM21" s="940"/>
      <c r="BN21" s="940"/>
      <c r="BO21" s="805"/>
      <c r="BP21" s="952"/>
      <c r="BQ21" s="940"/>
      <c r="BR21" s="940"/>
      <c r="BS21" s="940"/>
      <c r="BT21" s="805"/>
      <c r="BU21" s="952"/>
      <c r="BV21" s="940"/>
      <c r="BW21" s="940"/>
      <c r="BX21" s="940"/>
      <c r="BY21" s="805"/>
      <c r="BZ21" s="952"/>
      <c r="CA21" s="940"/>
      <c r="CB21" s="940"/>
      <c r="CC21" s="940"/>
      <c r="CD21" s="805"/>
      <c r="CE21" s="952"/>
      <c r="CF21" s="940"/>
      <c r="CG21" s="940"/>
      <c r="CH21" s="940"/>
      <c r="CI21" s="805"/>
      <c r="CJ21" s="952"/>
      <c r="CK21" s="940"/>
      <c r="CL21" s="940"/>
      <c r="CM21" s="940"/>
      <c r="CN21" s="805"/>
      <c r="CO21" s="952"/>
      <c r="CP21" s="940"/>
      <c r="CQ21" s="940"/>
      <c r="CR21" s="940"/>
      <c r="CS21" s="805"/>
      <c r="CT21" s="952"/>
      <c r="CU21" s="940"/>
      <c r="CV21" s="940"/>
      <c r="CW21" s="940"/>
      <c r="CX21" s="805"/>
    </row>
    <row r="22" spans="1:107" ht="14.4" customHeight="1" x14ac:dyDescent="0.25">
      <c r="A22" s="110" t="str">
        <v>Berdasarkan Bahan Bukti Pidana</v>
      </c>
      <c r="G22" s="52">
        <v>3</v>
      </c>
      <c r="H22" s="944" t="str">
        <f>'C-4'!$G$9</f>
        <v>Persediaan Awal</v>
      </c>
      <c r="I22" s="940"/>
      <c r="J22" s="940"/>
      <c r="K22" s="940"/>
      <c r="L22" s="53" t="s">
        <v>1681</v>
      </c>
      <c r="M22" s="1158" t="s">
        <v>1460</v>
      </c>
      <c r="N22" s="940"/>
      <c r="O22" s="940"/>
      <c r="P22" s="940"/>
      <c r="Q22" s="940"/>
      <c r="R22" s="940"/>
      <c r="S22" s="940"/>
      <c r="T22" s="805"/>
      <c r="U22" s="964" t="s">
        <v>275</v>
      </c>
      <c r="V22" s="805"/>
      <c r="W22" s="1157">
        <f>'C-4'!$U$32</f>
        <v>0</v>
      </c>
      <c r="X22" s="940"/>
      <c r="Y22" s="940"/>
      <c r="Z22" s="940"/>
      <c r="AA22" s="805"/>
      <c r="AB22" s="953">
        <f>SUMIF('C-4-1-3'!$J$24:$M$40,TEXT(AB12,"MM")&amp;TEXT(AB12,"MM")&amp;"*",'C-4-1-3'!$AT$24:$AX$40)</f>
        <v>0</v>
      </c>
      <c r="AC22" s="940"/>
      <c r="AD22" s="940"/>
      <c r="AE22" s="940"/>
      <c r="AF22" s="805"/>
      <c r="AG22" s="953">
        <f>SUMIF('C-4-1-3'!$J$24:$M$40,TEXT(AG12,"MM")&amp;TEXT(AG12,"MM")&amp;"*",'C-4-1-3'!$AT$24:$AX$40)</f>
        <v>0</v>
      </c>
      <c r="AH22" s="940"/>
      <c r="AI22" s="940"/>
      <c r="AJ22" s="940"/>
      <c r="AK22" s="805"/>
      <c r="AL22" s="953">
        <f>SUMIF('C-4-1-3'!$J$24:$M$40,TEXT(AL12,"MM")&amp;TEXT(AL12,"MM")&amp;"*",'C-4-1-3'!$AT$24:$AX$40)</f>
        <v>0</v>
      </c>
      <c r="AM22" s="940"/>
      <c r="AN22" s="940"/>
      <c r="AO22" s="940"/>
      <c r="AP22" s="805"/>
      <c r="AQ22" s="953">
        <f>SUMIF('C-4-1-3'!$J$24:$M$40,TEXT(AQ12,"MM")&amp;TEXT(AQ12,"MM")&amp;"*",'C-4-1-3'!$AT$24:$AX$40)</f>
        <v>0</v>
      </c>
      <c r="AR22" s="940"/>
      <c r="AS22" s="940"/>
      <c r="AT22" s="940"/>
      <c r="AU22" s="805"/>
      <c r="AV22" s="953">
        <f>SUMIF('C-4-1-3'!$J$24:$M$40,TEXT(AV12,"MM")&amp;TEXT(AV12,"MM")&amp;"*",'C-4-1-3'!$AT$24:$AX$40)</f>
        <v>0</v>
      </c>
      <c r="AW22" s="940"/>
      <c r="AX22" s="940"/>
      <c r="AY22" s="940"/>
      <c r="AZ22" s="805"/>
      <c r="BA22" s="953">
        <f>SUMIF('C-4-1-3'!$J$24:$M$40,TEXT(BA12,"MM")&amp;TEXT(BA12,"MM")&amp;"*",'C-4-1-3'!$AT$24:$AX$40)</f>
        <v>0</v>
      </c>
      <c r="BB22" s="940"/>
      <c r="BC22" s="940"/>
      <c r="BD22" s="940"/>
      <c r="BE22" s="805"/>
      <c r="BF22" s="953">
        <f>SUMIF('C-4-1-3'!$J$24:$M$40,TEXT(BF12,"MM")&amp;TEXT(BF12,"MM")&amp;"*",'C-4-1-3'!$AT$24:$AX$40)</f>
        <v>0</v>
      </c>
      <c r="BG22" s="940"/>
      <c r="BH22" s="940"/>
      <c r="BI22" s="940"/>
      <c r="BJ22" s="805"/>
      <c r="BK22" s="953">
        <f>SUMIF('C-4-1-3'!$J$24:$M$40,TEXT(BK12,"MM")&amp;TEXT(BK12,"MM")&amp;"*",'C-4-1-3'!$AT$24:$AX$40)</f>
        <v>0</v>
      </c>
      <c r="BL22" s="940"/>
      <c r="BM22" s="940"/>
      <c r="BN22" s="940"/>
      <c r="BO22" s="805"/>
      <c r="BP22" s="953">
        <f>SUMIF('C-4-1-3'!$J$24:$M$40,TEXT(BP12,"MM")&amp;TEXT(BP12,"MM")&amp;"*",'C-4-1-3'!$AT$24:$AX$40)</f>
        <v>0</v>
      </c>
      <c r="BQ22" s="940"/>
      <c r="BR22" s="940"/>
      <c r="BS22" s="940"/>
      <c r="BT22" s="805"/>
      <c r="BU22" s="953">
        <f>SUMIF('C-4-1-3'!$J$24:$M$40,TEXT(BU12,"MM")&amp;TEXT(BU12,"MM")&amp;"*",'C-4-1-3'!$AT$24:$AX$40)</f>
        <v>0</v>
      </c>
      <c r="BV22" s="940"/>
      <c r="BW22" s="940"/>
      <c r="BX22" s="940"/>
      <c r="BY22" s="805"/>
      <c r="BZ22" s="953">
        <f>SUMIF('C-4-1-3'!$J$24:$M$40,TEXT(BZ12,"MM")&amp;TEXT(BZ12,"MM")&amp;"*",'C-4-1-3'!$AT$24:$AX$40)</f>
        <v>0</v>
      </c>
      <c r="CA22" s="940"/>
      <c r="CB22" s="940"/>
      <c r="CC22" s="940"/>
      <c r="CD22" s="805"/>
      <c r="CE22" s="953">
        <f>SUMIF('C-4-1-3'!$J$24:$M$40,TEXT(CE12,"MM")&amp;TEXT(CE12,"MM")&amp;"*",'C-4-1-3'!$AT$24:$AX$40)</f>
        <v>0</v>
      </c>
      <c r="CF22" s="940"/>
      <c r="CG22" s="940"/>
      <c r="CH22" s="940"/>
      <c r="CI22" s="805"/>
      <c r="CJ22" s="955">
        <f>SUMIF('C-4-1-3'!J20:M36,"0112"&amp;"*",'C-4-1-3'!AT20:AX36)+SUMIF('C-4-1-3'!J20:M36,"0201"&amp;"*",'C-4-1-3'!AT20:AX36)+SUMIF('C-4-1-3'!J20:M36,"0302"&amp;"*",'C-4-1-3'!AT20:AX36)+SUMIF('C-4-1-3'!J20:M36,"0403"&amp;"*",'C-4-1-3'!AT20:AX36)+SUMIF('C-4-1-3'!J20:M36,"0503"&amp;"*",'C-4-1-3'!AT20:AX36)+SUMIF('C-4-1-3'!J20:M36,"0605"&amp;"*",'C-4-1-3'!AT20:AX36)+SUMIF('C-4-1-3'!J20:M36,"0706"&amp;"*",'C-4-1-3'!AT20:AX36)+SUMIF('C-4-1-3'!J20:M36,"0807"&amp;"*",'C-4-1-3'!AT20:AX36)+SUMIF('C-4-1-3'!J20:M36,"0908"&amp;"*",'C-4-1-3'!AT20:AX36)+SUMIF('C-4-1-3'!J20:M36,"1009"&amp;"*",'C-4-1-3'!AT20:AX36)+SUMIF('C-4-1-3'!J20:M36,"1110"&amp;"*",'C-4-1-3'!AT20:AX36)+SUMIF('C-4-1-3'!J20:M36,"1201"&amp;"*",'C-4-1-3'!AT20:AX36)</f>
        <v>0</v>
      </c>
      <c r="CK22" s="940"/>
      <c r="CL22" s="940"/>
      <c r="CM22" s="940"/>
      <c r="CN22" s="805"/>
      <c r="CO22" s="955">
        <f>IF(CJ22&gt;0,CJ22,SUM(AB22:CI22))</f>
        <v>0</v>
      </c>
      <c r="CP22" s="940"/>
      <c r="CQ22" s="940"/>
      <c r="CR22" s="940"/>
      <c r="CS22" s="805"/>
      <c r="CT22" s="955">
        <f>CO22-W22</f>
        <v>0</v>
      </c>
      <c r="CU22" s="940"/>
      <c r="CV22" s="940"/>
      <c r="CW22" s="940"/>
      <c r="CX22" s="805"/>
    </row>
    <row r="23" spans="1:107" ht="14.4" customHeight="1" x14ac:dyDescent="0.25">
      <c r="A23" s="110" t="str">
        <v>Berdasarkan Data Pemicu dan Data Penguji</v>
      </c>
      <c r="G23" s="52"/>
      <c r="H23" s="804"/>
      <c r="I23" s="940"/>
      <c r="J23" s="940"/>
      <c r="K23" s="940"/>
      <c r="M23" s="940"/>
      <c r="N23" s="940"/>
      <c r="O23" s="940"/>
      <c r="P23" s="940"/>
      <c r="Q23" s="940"/>
      <c r="R23" s="940"/>
      <c r="S23" s="940"/>
      <c r="T23" s="805"/>
      <c r="U23" s="964"/>
      <c r="V23" s="805"/>
      <c r="W23" s="1157"/>
      <c r="X23" s="940"/>
      <c r="Y23" s="940"/>
      <c r="Z23" s="940"/>
      <c r="AA23" s="805"/>
      <c r="AB23" s="952"/>
      <c r="AC23" s="940"/>
      <c r="AD23" s="940"/>
      <c r="AE23" s="940"/>
      <c r="AF23" s="805"/>
      <c r="AG23" s="952"/>
      <c r="AH23" s="940"/>
      <c r="AI23" s="940"/>
      <c r="AJ23" s="940"/>
      <c r="AK23" s="805"/>
      <c r="AL23" s="952"/>
      <c r="AM23" s="940"/>
      <c r="AN23" s="940"/>
      <c r="AO23" s="940"/>
      <c r="AP23" s="805"/>
      <c r="AQ23" s="952"/>
      <c r="AR23" s="940"/>
      <c r="AS23" s="940"/>
      <c r="AT23" s="940"/>
      <c r="AU23" s="805"/>
      <c r="AV23" s="952"/>
      <c r="AW23" s="940"/>
      <c r="AX23" s="940"/>
      <c r="AY23" s="940"/>
      <c r="AZ23" s="805"/>
      <c r="BA23" s="952"/>
      <c r="BB23" s="940"/>
      <c r="BC23" s="940"/>
      <c r="BD23" s="940"/>
      <c r="BE23" s="805"/>
      <c r="BF23" s="952"/>
      <c r="BG23" s="940"/>
      <c r="BH23" s="940"/>
      <c r="BI23" s="940"/>
      <c r="BJ23" s="805"/>
      <c r="BK23" s="952"/>
      <c r="BL23" s="940"/>
      <c r="BM23" s="940"/>
      <c r="BN23" s="940"/>
      <c r="BO23" s="805"/>
      <c r="BP23" s="952"/>
      <c r="BQ23" s="940"/>
      <c r="BR23" s="940"/>
      <c r="BS23" s="940"/>
      <c r="BT23" s="805"/>
      <c r="BU23" s="952"/>
      <c r="BV23" s="940"/>
      <c r="BW23" s="940"/>
      <c r="BX23" s="940"/>
      <c r="BY23" s="805"/>
      <c r="BZ23" s="952"/>
      <c r="CA23" s="940"/>
      <c r="CB23" s="940"/>
      <c r="CC23" s="940"/>
      <c r="CD23" s="805"/>
      <c r="CE23" s="952"/>
      <c r="CF23" s="940"/>
      <c r="CG23" s="940"/>
      <c r="CH23" s="940"/>
      <c r="CI23" s="805"/>
      <c r="CJ23" s="952"/>
      <c r="CK23" s="940"/>
      <c r="CL23" s="940"/>
      <c r="CM23" s="940"/>
      <c r="CN23" s="805"/>
      <c r="CO23" s="952"/>
      <c r="CP23" s="940"/>
      <c r="CQ23" s="940"/>
      <c r="CR23" s="940"/>
      <c r="CS23" s="805"/>
      <c r="CT23" s="952"/>
      <c r="CU23" s="940"/>
      <c r="CV23" s="940"/>
      <c r="CW23" s="940"/>
      <c r="CX23" s="805"/>
    </row>
    <row r="24" spans="1:107" ht="14.4" customHeight="1" x14ac:dyDescent="0.25">
      <c r="G24" s="52">
        <v>4</v>
      </c>
      <c r="H24" s="944" t="str">
        <f>'C-4'!$G$9</f>
        <v>Persediaan Awal</v>
      </c>
      <c r="I24" s="940"/>
      <c r="J24" s="940"/>
      <c r="K24" s="940"/>
      <c r="L24" s="53" t="s">
        <v>1681</v>
      </c>
      <c r="M24" s="1158" t="s">
        <v>1464</v>
      </c>
      <c r="N24" s="940"/>
      <c r="O24" s="940"/>
      <c r="P24" s="940"/>
      <c r="Q24" s="940"/>
      <c r="R24" s="940"/>
      <c r="S24" s="940"/>
      <c r="T24" s="805"/>
      <c r="U24" s="964" t="s">
        <v>277</v>
      </c>
      <c r="V24" s="805"/>
      <c r="W24" s="1157">
        <f>'C-4'!$U$32</f>
        <v>0</v>
      </c>
      <c r="X24" s="940"/>
      <c r="Y24" s="940"/>
      <c r="Z24" s="940"/>
      <c r="AA24" s="805"/>
      <c r="AB24" s="945"/>
      <c r="AC24" s="940"/>
      <c r="AD24" s="940"/>
      <c r="AE24" s="940"/>
      <c r="AF24" s="805"/>
      <c r="AG24" s="945"/>
      <c r="AH24" s="940"/>
      <c r="AI24" s="940"/>
      <c r="AJ24" s="940"/>
      <c r="AK24" s="805"/>
      <c r="AL24" s="945"/>
      <c r="AM24" s="940"/>
      <c r="AN24" s="940"/>
      <c r="AO24" s="940"/>
      <c r="AP24" s="805"/>
      <c r="AQ24" s="945"/>
      <c r="AR24" s="940"/>
      <c r="AS24" s="940"/>
      <c r="AT24" s="940"/>
      <c r="AU24" s="805"/>
      <c r="AV24" s="945"/>
      <c r="AW24" s="940"/>
      <c r="AX24" s="940"/>
      <c r="AY24" s="940"/>
      <c r="AZ24" s="805"/>
      <c r="BA24" s="945"/>
      <c r="BB24" s="940"/>
      <c r="BC24" s="940"/>
      <c r="BD24" s="940"/>
      <c r="BE24" s="805"/>
      <c r="BF24" s="945"/>
      <c r="BG24" s="940"/>
      <c r="BH24" s="940"/>
      <c r="BI24" s="940"/>
      <c r="BJ24" s="805"/>
      <c r="BK24" s="945"/>
      <c r="BL24" s="940"/>
      <c r="BM24" s="940"/>
      <c r="BN24" s="940"/>
      <c r="BO24" s="805"/>
      <c r="BP24" s="945"/>
      <c r="BQ24" s="940"/>
      <c r="BR24" s="940"/>
      <c r="BS24" s="940"/>
      <c r="BT24" s="805"/>
      <c r="BU24" s="945"/>
      <c r="BV24" s="940"/>
      <c r="BW24" s="940"/>
      <c r="BX24" s="940"/>
      <c r="BY24" s="805"/>
      <c r="BZ24" s="945"/>
      <c r="CA24" s="940"/>
      <c r="CB24" s="940"/>
      <c r="CC24" s="940"/>
      <c r="CD24" s="805"/>
      <c r="CE24" s="945"/>
      <c r="CF24" s="940"/>
      <c r="CG24" s="940"/>
      <c r="CH24" s="940"/>
      <c r="CI24" s="805"/>
      <c r="CJ24" s="955">
        <f>'C-4-1-4'!AK40</f>
        <v>0</v>
      </c>
      <c r="CK24" s="940"/>
      <c r="CL24" s="940"/>
      <c r="CM24" s="940"/>
      <c r="CN24" s="805"/>
      <c r="CO24" s="955">
        <f>IF(CJ24&gt;0,CJ24,SUM(AB24:CI24))</f>
        <v>0</v>
      </c>
      <c r="CP24" s="940"/>
      <c r="CQ24" s="940"/>
      <c r="CR24" s="940"/>
      <c r="CS24" s="805"/>
      <c r="CT24" s="955">
        <f>CO24-W24</f>
        <v>0</v>
      </c>
      <c r="CU24" s="940"/>
      <c r="CV24" s="940"/>
      <c r="CW24" s="940"/>
      <c r="CX24" s="805"/>
    </row>
    <row r="25" spans="1:107" ht="25.5" customHeight="1" x14ac:dyDescent="0.25">
      <c r="G25" s="52"/>
      <c r="H25" s="804"/>
      <c r="I25" s="940"/>
      <c r="J25" s="940"/>
      <c r="K25" s="940"/>
      <c r="M25" s="940"/>
      <c r="N25" s="940"/>
      <c r="O25" s="940"/>
      <c r="P25" s="940"/>
      <c r="Q25" s="940"/>
      <c r="R25" s="940"/>
      <c r="S25" s="940"/>
      <c r="T25" s="805"/>
      <c r="U25" s="964"/>
      <c r="V25" s="805"/>
      <c r="W25" s="1157"/>
      <c r="X25" s="940"/>
      <c r="Y25" s="940"/>
      <c r="Z25" s="940"/>
      <c r="AA25" s="805"/>
      <c r="AB25" s="952"/>
      <c r="AC25" s="940"/>
      <c r="AD25" s="940"/>
      <c r="AE25" s="940"/>
      <c r="AF25" s="805"/>
      <c r="AG25" s="952"/>
      <c r="AH25" s="940"/>
      <c r="AI25" s="940"/>
      <c r="AJ25" s="940"/>
      <c r="AK25" s="805"/>
      <c r="AL25" s="952"/>
      <c r="AM25" s="940"/>
      <c r="AN25" s="940"/>
      <c r="AO25" s="940"/>
      <c r="AP25" s="805"/>
      <c r="AQ25" s="952"/>
      <c r="AR25" s="940"/>
      <c r="AS25" s="940"/>
      <c r="AT25" s="940"/>
      <c r="AU25" s="805"/>
      <c r="AV25" s="952"/>
      <c r="AW25" s="940"/>
      <c r="AX25" s="940"/>
      <c r="AY25" s="940"/>
      <c r="AZ25" s="805"/>
      <c r="BA25" s="952"/>
      <c r="BB25" s="940"/>
      <c r="BC25" s="940"/>
      <c r="BD25" s="940"/>
      <c r="BE25" s="805"/>
      <c r="BF25" s="952"/>
      <c r="BG25" s="940"/>
      <c r="BH25" s="940"/>
      <c r="BI25" s="940"/>
      <c r="BJ25" s="805"/>
      <c r="BK25" s="952"/>
      <c r="BL25" s="940"/>
      <c r="BM25" s="940"/>
      <c r="BN25" s="940"/>
      <c r="BO25" s="805"/>
      <c r="BP25" s="952"/>
      <c r="BQ25" s="940"/>
      <c r="BR25" s="940"/>
      <c r="BS25" s="940"/>
      <c r="BT25" s="805"/>
      <c r="BU25" s="952"/>
      <c r="BV25" s="940"/>
      <c r="BW25" s="940"/>
      <c r="BX25" s="940"/>
      <c r="BY25" s="805"/>
      <c r="BZ25" s="952"/>
      <c r="CA25" s="940"/>
      <c r="CB25" s="940"/>
      <c r="CC25" s="940"/>
      <c r="CD25" s="805"/>
      <c r="CE25" s="952"/>
      <c r="CF25" s="940"/>
      <c r="CG25" s="940"/>
      <c r="CH25" s="940"/>
      <c r="CI25" s="805"/>
      <c r="CJ25" s="952"/>
      <c r="CK25" s="940"/>
      <c r="CL25" s="940"/>
      <c r="CM25" s="940"/>
      <c r="CN25" s="805"/>
      <c r="CO25" s="952"/>
      <c r="CP25" s="940"/>
      <c r="CQ25" s="940"/>
      <c r="CR25" s="940"/>
      <c r="CS25" s="805"/>
      <c r="CT25" s="952"/>
      <c r="CU25" s="940"/>
      <c r="CV25" s="940"/>
      <c r="CW25" s="940"/>
      <c r="CX25" s="805"/>
    </row>
    <row r="26" spans="1:107" ht="14.4" customHeight="1" x14ac:dyDescent="0.25">
      <c r="G26" s="52">
        <v>5</v>
      </c>
      <c r="H26" s="944" t="str">
        <f>'C-4'!$G$9</f>
        <v>Persediaan Awal</v>
      </c>
      <c r="I26" s="940"/>
      <c r="J26" s="940"/>
      <c r="K26" s="940"/>
      <c r="L26" s="53" t="s">
        <v>1681</v>
      </c>
      <c r="M26" s="1158" t="s">
        <v>1468</v>
      </c>
      <c r="N26" s="940"/>
      <c r="O26" s="940"/>
      <c r="P26" s="940"/>
      <c r="Q26" s="940"/>
      <c r="R26" s="940"/>
      <c r="S26" s="940"/>
      <c r="T26" s="805"/>
      <c r="U26" s="964" t="s">
        <v>279</v>
      </c>
      <c r="V26" s="805"/>
      <c r="W26" s="1157">
        <f>'C-4'!$U$32</f>
        <v>0</v>
      </c>
      <c r="X26" s="940"/>
      <c r="Y26" s="940"/>
      <c r="Z26" s="940"/>
      <c r="AA26" s="805"/>
      <c r="AB26" s="953">
        <f ca="1">SUMIF('C-4-1-5'!$J$20:$O$34,TEXT(AB16,"MM")&amp;TEXT(AB16,"MM")&amp;"*",'C-4-1-5'!$AL$20:$AP$34)</f>
        <v>0</v>
      </c>
      <c r="AC26" s="940"/>
      <c r="AD26" s="940"/>
      <c r="AE26" s="940"/>
      <c r="AF26" s="805"/>
      <c r="AG26" s="953">
        <f ca="1">SUMIF('C-4-1-5'!$J$20:$O$34,TEXT(AG16,"MM")&amp;TEXT(AG16,"MM")&amp;"*",'C-4-1-5'!$AL$20:$AP$34)</f>
        <v>0</v>
      </c>
      <c r="AH26" s="940"/>
      <c r="AI26" s="940"/>
      <c r="AJ26" s="940"/>
      <c r="AK26" s="805"/>
      <c r="AL26" s="953">
        <f ca="1">SUMIF('C-4-1-5'!$J$20:$O$34,TEXT(AL16,"MM")&amp;TEXT(AL16,"MM")&amp;"*",'C-4-1-5'!$AL$20:$AP$34)</f>
        <v>0</v>
      </c>
      <c r="AM26" s="940"/>
      <c r="AN26" s="940"/>
      <c r="AO26" s="940"/>
      <c r="AP26" s="805"/>
      <c r="AQ26" s="953">
        <f ca="1">SUMIF('C-4-1-5'!$J$20:$O$34,TEXT(AQ16,"MM")&amp;TEXT(AQ16,"MM")&amp;"*",'C-4-1-5'!$AL$20:$AP$34)</f>
        <v>0</v>
      </c>
      <c r="AR26" s="940"/>
      <c r="AS26" s="940"/>
      <c r="AT26" s="940"/>
      <c r="AU26" s="805"/>
      <c r="AV26" s="953">
        <f ca="1">SUMIF('C-4-1-5'!$J$20:$O$34,TEXT(AV16,"MM")&amp;TEXT(AV16,"MM")&amp;"*",'C-4-1-5'!$AL$20:$AP$34)</f>
        <v>0</v>
      </c>
      <c r="AW26" s="940"/>
      <c r="AX26" s="940"/>
      <c r="AY26" s="940"/>
      <c r="AZ26" s="805"/>
      <c r="BA26" s="953">
        <f ca="1">SUMIF('C-4-1-5'!$J$20:$O$34,TEXT(BA16,"MM")&amp;TEXT(BA16,"MM")&amp;"*",'C-4-1-5'!$AL$20:$AP$34)</f>
        <v>0</v>
      </c>
      <c r="BB26" s="940"/>
      <c r="BC26" s="940"/>
      <c r="BD26" s="940"/>
      <c r="BE26" s="805"/>
      <c r="BF26" s="953">
        <f ca="1">SUMIF('C-4-1-5'!$J$20:$O$34,TEXT(BF16,"MM")&amp;TEXT(BF16,"MM")&amp;"*",'C-4-1-5'!$AL$20:$AP$34)</f>
        <v>0</v>
      </c>
      <c r="BG26" s="940"/>
      <c r="BH26" s="940"/>
      <c r="BI26" s="940"/>
      <c r="BJ26" s="805"/>
      <c r="BK26" s="953">
        <f ca="1">SUMIF('C-4-1-5'!$J$20:$O$34,TEXT(BK16,"MM")&amp;TEXT(BK16,"MM")&amp;"*",'C-4-1-5'!$AL$20:$AP$34)</f>
        <v>0</v>
      </c>
      <c r="BL26" s="940"/>
      <c r="BM26" s="940"/>
      <c r="BN26" s="940"/>
      <c r="BO26" s="805"/>
      <c r="BP26" s="953">
        <f ca="1">SUMIF('C-4-1-5'!$J$20:$O$34,TEXT(BP16,"MM")&amp;TEXT(BP16,"MM")&amp;"*",'C-4-1-5'!$AL$20:$AP$34)</f>
        <v>0</v>
      </c>
      <c r="BQ26" s="940"/>
      <c r="BR26" s="940"/>
      <c r="BS26" s="940"/>
      <c r="BT26" s="805"/>
      <c r="BU26" s="953">
        <f ca="1">SUMIF('C-4-1-5'!$J$20:$O$34,TEXT(BU16,"MM")&amp;TEXT(BU16,"MM")&amp;"*",'C-4-1-5'!$AL$20:$AP$34)</f>
        <v>0</v>
      </c>
      <c r="BV26" s="940"/>
      <c r="BW26" s="940"/>
      <c r="BX26" s="940"/>
      <c r="BY26" s="805"/>
      <c r="BZ26" s="953">
        <f ca="1">SUMIF('C-4-1-5'!$J$20:$O$34,TEXT(BZ16,"MM")&amp;TEXT(BZ16,"MM")&amp;"*",'C-4-1-5'!$AL$20:$AP$34)</f>
        <v>0</v>
      </c>
      <c r="CA26" s="940"/>
      <c r="CB26" s="940"/>
      <c r="CC26" s="940"/>
      <c r="CD26" s="805"/>
      <c r="CE26" s="953">
        <f ca="1">SUMIF('C-4-1-5'!$J$20:$O$34,TEXT(CE16,"MM")&amp;TEXT(CE16,"MM")&amp;"*",'C-4-1-5'!$AL$20:$AP$34)</f>
        <v>0</v>
      </c>
      <c r="CF26" s="940"/>
      <c r="CG26" s="940"/>
      <c r="CH26" s="940"/>
      <c r="CI26" s="805"/>
      <c r="CJ26" s="955">
        <f ca="1">SUMIF('C-4-1-5'!J20:O34,"0112"&amp;"*",'C-4-1-5'!AL20:AP34)+SUMIF('C-4-1-5'!J20:O34,"0201"&amp;"*",'C-4-1-5'!AL20:AP34)+SUMIF('C-4-1-5'!J20:O34,"0302"&amp;"*",'C-4-1-5'!AL20:AP34)+SUMIF('C-4-1-5'!J20:O34,"0403"&amp;"*",'C-4-1-5'!AL20:AP34)+SUMIF('C-4-1-5'!J20:O34,"0503"&amp;"*",'C-4-1-5'!AL20:AP34)+SUMIF('C-4-1-5'!J20:O34,"0605"&amp;"*",'C-4-1-5'!AL20:AP34)+SUMIF('C-4-1-5'!J20:O34,"0706"&amp;"*",'C-4-1-5'!AL20:AP34)+SUMIF('C-4-1-5'!J20:O34,"0807"&amp;"*",'C-4-1-5'!AL20:AP34)+SUMIF('C-4-1-5'!J20:O34,"0908"&amp;"*",'C-4-1-5'!AL20:AP34)+SUMIF('C-4-1-5'!J20:O34,"1009"&amp;"*",'C-4-1-5'!AL20:AP34)+SUMIF('C-4-1-5'!J20:O34,"1110"&amp;"*",'C-4-1-5'!AL20:AP34)+SUMIF('C-4-1-5'!J20:O34,"1201"&amp;"*",'C-4-1-5'!AL20:AP34)</f>
        <v>0</v>
      </c>
      <c r="CK26" s="940"/>
      <c r="CL26" s="940"/>
      <c r="CM26" s="940"/>
      <c r="CN26" s="805"/>
      <c r="CO26" s="955">
        <f ca="1">IF(CJ26&gt;0,CJ26,SUM(AB26:CI26))</f>
        <v>0</v>
      </c>
      <c r="CP26" s="940"/>
      <c r="CQ26" s="940"/>
      <c r="CR26" s="940"/>
      <c r="CS26" s="805"/>
      <c r="CT26" s="955">
        <f ca="1">CO26-W26</f>
        <v>0</v>
      </c>
      <c r="CU26" s="940"/>
      <c r="CV26" s="940"/>
      <c r="CW26" s="940"/>
      <c r="CX26" s="805"/>
    </row>
    <row r="27" spans="1:107" ht="14.25" customHeight="1" x14ac:dyDescent="0.25">
      <c r="G27" s="52"/>
      <c r="H27" s="804"/>
      <c r="I27" s="940"/>
      <c r="J27" s="940"/>
      <c r="K27" s="940"/>
      <c r="M27" s="940"/>
      <c r="N27" s="940"/>
      <c r="O27" s="940"/>
      <c r="P27" s="940"/>
      <c r="Q27" s="940"/>
      <c r="R27" s="940"/>
      <c r="S27" s="940"/>
      <c r="T27" s="805"/>
      <c r="U27" s="964"/>
      <c r="V27" s="805"/>
      <c r="W27" s="1157"/>
      <c r="X27" s="940"/>
      <c r="Y27" s="940"/>
      <c r="Z27" s="940"/>
      <c r="AA27" s="805"/>
      <c r="AB27" s="952"/>
      <c r="AC27" s="940"/>
      <c r="AD27" s="940"/>
      <c r="AE27" s="940"/>
      <c r="AF27" s="805"/>
      <c r="AG27" s="952"/>
      <c r="AH27" s="940"/>
      <c r="AI27" s="940"/>
      <c r="AJ27" s="940"/>
      <c r="AK27" s="805"/>
      <c r="AL27" s="952"/>
      <c r="AM27" s="940"/>
      <c r="AN27" s="940"/>
      <c r="AO27" s="940"/>
      <c r="AP27" s="805"/>
      <c r="AQ27" s="952"/>
      <c r="AR27" s="940"/>
      <c r="AS27" s="940"/>
      <c r="AT27" s="940"/>
      <c r="AU27" s="805"/>
      <c r="AV27" s="952"/>
      <c r="AW27" s="940"/>
      <c r="AX27" s="940"/>
      <c r="AY27" s="940"/>
      <c r="AZ27" s="805"/>
      <c r="BA27" s="952"/>
      <c r="BB27" s="940"/>
      <c r="BC27" s="940"/>
      <c r="BD27" s="940"/>
      <c r="BE27" s="805"/>
      <c r="BF27" s="952"/>
      <c r="BG27" s="940"/>
      <c r="BH27" s="940"/>
      <c r="BI27" s="940"/>
      <c r="BJ27" s="805"/>
      <c r="BK27" s="952"/>
      <c r="BL27" s="940"/>
      <c r="BM27" s="940"/>
      <c r="BN27" s="940"/>
      <c r="BO27" s="805"/>
      <c r="BP27" s="952"/>
      <c r="BQ27" s="940"/>
      <c r="BR27" s="940"/>
      <c r="BS27" s="940"/>
      <c r="BT27" s="805"/>
      <c r="BU27" s="952"/>
      <c r="BV27" s="940"/>
      <c r="BW27" s="940"/>
      <c r="BX27" s="940"/>
      <c r="BY27" s="805"/>
      <c r="BZ27" s="952"/>
      <c r="CA27" s="940"/>
      <c r="CB27" s="940"/>
      <c r="CC27" s="940"/>
      <c r="CD27" s="805"/>
      <c r="CE27" s="952"/>
      <c r="CF27" s="940"/>
      <c r="CG27" s="940"/>
      <c r="CH27" s="940"/>
      <c r="CI27" s="805"/>
      <c r="CJ27" s="952"/>
      <c r="CK27" s="940"/>
      <c r="CL27" s="940"/>
      <c r="CM27" s="940"/>
      <c r="CN27" s="805"/>
      <c r="CO27" s="952"/>
      <c r="CP27" s="940"/>
      <c r="CQ27" s="940"/>
      <c r="CR27" s="940"/>
      <c r="CS27" s="805"/>
      <c r="CT27" s="952"/>
      <c r="CU27" s="940"/>
      <c r="CV27" s="940"/>
      <c r="CW27" s="940"/>
      <c r="CX27" s="805"/>
    </row>
    <row r="28" spans="1:107" ht="14.4" customHeight="1" x14ac:dyDescent="0.25">
      <c r="B28" s="760"/>
      <c r="C28" s="761"/>
      <c r="D28" s="761"/>
      <c r="E28" s="761"/>
      <c r="G28" s="52">
        <v>6</v>
      </c>
      <c r="H28" s="944" t="str">
        <f>'C-4'!$G$9</f>
        <v>Persediaan Awal</v>
      </c>
      <c r="I28" s="940"/>
      <c r="J28" s="940"/>
      <c r="K28" s="940"/>
      <c r="L28" s="53" t="s">
        <v>1681</v>
      </c>
      <c r="M28" s="1158" t="s">
        <v>1472</v>
      </c>
      <c r="N28" s="940"/>
      <c r="O28" s="940"/>
      <c r="P28" s="940"/>
      <c r="Q28" s="940"/>
      <c r="R28" s="940"/>
      <c r="S28" s="940"/>
      <c r="T28" s="805"/>
      <c r="U28" s="964" t="s">
        <v>281</v>
      </c>
      <c r="V28" s="805"/>
      <c r="W28" s="1157">
        <f>'C-4'!$U$32</f>
        <v>0</v>
      </c>
      <c r="X28" s="940"/>
      <c r="Y28" s="940"/>
      <c r="Z28" s="940"/>
      <c r="AA28" s="805"/>
      <c r="AB28" s="945"/>
      <c r="AC28" s="940"/>
      <c r="AD28" s="940"/>
      <c r="AE28" s="940"/>
      <c r="AF28" s="805"/>
      <c r="AG28" s="945"/>
      <c r="AH28" s="940"/>
      <c r="AI28" s="940"/>
      <c r="AJ28" s="940"/>
      <c r="AK28" s="805"/>
      <c r="AL28" s="945"/>
      <c r="AM28" s="940"/>
      <c r="AN28" s="940"/>
      <c r="AO28" s="940"/>
      <c r="AP28" s="805"/>
      <c r="AQ28" s="945"/>
      <c r="AR28" s="940"/>
      <c r="AS28" s="940"/>
      <c r="AT28" s="940"/>
      <c r="AU28" s="805"/>
      <c r="AV28" s="945"/>
      <c r="AW28" s="940"/>
      <c r="AX28" s="940"/>
      <c r="AY28" s="940"/>
      <c r="AZ28" s="805"/>
      <c r="BA28" s="945"/>
      <c r="BB28" s="940"/>
      <c r="BC28" s="940"/>
      <c r="BD28" s="940"/>
      <c r="BE28" s="805"/>
      <c r="BF28" s="945"/>
      <c r="BG28" s="940"/>
      <c r="BH28" s="940"/>
      <c r="BI28" s="940"/>
      <c r="BJ28" s="805"/>
      <c r="BK28" s="945"/>
      <c r="BL28" s="940"/>
      <c r="BM28" s="940"/>
      <c r="BN28" s="940"/>
      <c r="BO28" s="805"/>
      <c r="BP28" s="945"/>
      <c r="BQ28" s="940"/>
      <c r="BR28" s="940"/>
      <c r="BS28" s="940"/>
      <c r="BT28" s="805"/>
      <c r="BU28" s="945"/>
      <c r="BV28" s="940"/>
      <c r="BW28" s="940"/>
      <c r="BX28" s="940"/>
      <c r="BY28" s="805"/>
      <c r="BZ28" s="945"/>
      <c r="CA28" s="940"/>
      <c r="CB28" s="940"/>
      <c r="CC28" s="940"/>
      <c r="CD28" s="805"/>
      <c r="CE28" s="945"/>
      <c r="CF28" s="940"/>
      <c r="CG28" s="940"/>
      <c r="CH28" s="940"/>
      <c r="CI28" s="805"/>
      <c r="CJ28" s="955" t="e">
        <f>'C-4-1-6'!#REF!</f>
        <v>#REF!</v>
      </c>
      <c r="CK28" s="940"/>
      <c r="CL28" s="940"/>
      <c r="CM28" s="940"/>
      <c r="CN28" s="805"/>
      <c r="CO28" s="955" t="e">
        <f>IF(CJ28&gt;0,CJ28,SUM(AB28:CI28))</f>
        <v>#REF!</v>
      </c>
      <c r="CP28" s="940"/>
      <c r="CQ28" s="940"/>
      <c r="CR28" s="940"/>
      <c r="CS28" s="805"/>
      <c r="CT28" s="955" t="e">
        <f>CO28-W28</f>
        <v>#REF!</v>
      </c>
      <c r="CU28" s="940"/>
      <c r="CV28" s="940"/>
      <c r="CW28" s="940"/>
      <c r="CX28" s="805"/>
    </row>
    <row r="29" spans="1:107" ht="14.4" customHeight="1" x14ac:dyDescent="0.25">
      <c r="G29" s="52"/>
      <c r="H29" s="804"/>
      <c r="I29" s="940"/>
      <c r="J29" s="940"/>
      <c r="K29" s="940"/>
      <c r="M29" s="940"/>
      <c r="N29" s="940"/>
      <c r="O29" s="940"/>
      <c r="P29" s="940"/>
      <c r="Q29" s="940"/>
      <c r="R29" s="940"/>
      <c r="S29" s="940"/>
      <c r="T29" s="805"/>
      <c r="U29" s="964"/>
      <c r="V29" s="805"/>
      <c r="W29" s="950"/>
      <c r="X29" s="940"/>
      <c r="Y29" s="940"/>
      <c r="Z29" s="940"/>
      <c r="AA29" s="805"/>
      <c r="AB29" s="952"/>
      <c r="AC29" s="940"/>
      <c r="AD29" s="940"/>
      <c r="AE29" s="940"/>
      <c r="AF29" s="805"/>
      <c r="AG29" s="952"/>
      <c r="AH29" s="940"/>
      <c r="AI29" s="940"/>
      <c r="AJ29" s="940"/>
      <c r="AK29" s="805"/>
      <c r="AL29" s="952"/>
      <c r="AM29" s="940"/>
      <c r="AN29" s="940"/>
      <c r="AO29" s="940"/>
      <c r="AP29" s="805"/>
      <c r="AQ29" s="952"/>
      <c r="AR29" s="940"/>
      <c r="AS29" s="940"/>
      <c r="AT29" s="940"/>
      <c r="AU29" s="805"/>
      <c r="AV29" s="952"/>
      <c r="AW29" s="940"/>
      <c r="AX29" s="940"/>
      <c r="AY29" s="940"/>
      <c r="AZ29" s="805"/>
      <c r="BA29" s="952"/>
      <c r="BB29" s="940"/>
      <c r="BC29" s="940"/>
      <c r="BD29" s="940"/>
      <c r="BE29" s="805"/>
      <c r="BF29" s="952"/>
      <c r="BG29" s="940"/>
      <c r="BH29" s="940"/>
      <c r="BI29" s="940"/>
      <c r="BJ29" s="805"/>
      <c r="BK29" s="952"/>
      <c r="BL29" s="940"/>
      <c r="BM29" s="940"/>
      <c r="BN29" s="940"/>
      <c r="BO29" s="805"/>
      <c r="BP29" s="952"/>
      <c r="BQ29" s="940"/>
      <c r="BR29" s="940"/>
      <c r="BS29" s="940"/>
      <c r="BT29" s="805"/>
      <c r="BU29" s="952"/>
      <c r="BV29" s="940"/>
      <c r="BW29" s="940"/>
      <c r="BX29" s="940"/>
      <c r="BY29" s="805"/>
      <c r="BZ29" s="952"/>
      <c r="CA29" s="940"/>
      <c r="CB29" s="940"/>
      <c r="CC29" s="940"/>
      <c r="CD29" s="805"/>
      <c r="CE29" s="952"/>
      <c r="CF29" s="940"/>
      <c r="CG29" s="940"/>
      <c r="CH29" s="940"/>
      <c r="CI29" s="805"/>
      <c r="CJ29" s="952"/>
      <c r="CK29" s="940"/>
      <c r="CL29" s="940"/>
      <c r="CM29" s="940"/>
      <c r="CN29" s="805"/>
      <c r="CO29" s="952"/>
      <c r="CP29" s="940"/>
      <c r="CQ29" s="940"/>
      <c r="CR29" s="940"/>
      <c r="CS29" s="805"/>
      <c r="CT29" s="952"/>
      <c r="CU29" s="940"/>
      <c r="CV29" s="940"/>
      <c r="CW29" s="940"/>
      <c r="CX29" s="805"/>
    </row>
    <row r="30" spans="1:107" ht="14.25" customHeight="1" thickBot="1" x14ac:dyDescent="0.3">
      <c r="G30" s="290"/>
      <c r="H30" s="291"/>
      <c r="I30" s="291"/>
      <c r="J30" s="291"/>
      <c r="K30" s="291"/>
      <c r="L30" s="291"/>
      <c r="M30" s="291"/>
      <c r="N30" s="291"/>
      <c r="O30" s="291"/>
      <c r="P30" s="291"/>
      <c r="Q30" s="291"/>
      <c r="R30" s="291"/>
      <c r="S30" s="291"/>
      <c r="T30" s="291"/>
      <c r="U30" s="292"/>
      <c r="V30" s="293"/>
      <c r="W30" s="941"/>
      <c r="X30" s="942"/>
      <c r="Y30" s="942"/>
      <c r="Z30" s="942"/>
      <c r="AA30" s="943"/>
      <c r="AB30" s="941"/>
      <c r="AC30" s="942"/>
      <c r="AD30" s="942"/>
      <c r="AE30" s="942"/>
      <c r="AF30" s="943"/>
      <c r="AG30" s="941"/>
      <c r="AH30" s="942"/>
      <c r="AI30" s="942"/>
      <c r="AJ30" s="942"/>
      <c r="AK30" s="943"/>
      <c r="AL30" s="941"/>
      <c r="AM30" s="942"/>
      <c r="AN30" s="942"/>
      <c r="AO30" s="942"/>
      <c r="AP30" s="943"/>
      <c r="AQ30" s="941"/>
      <c r="AR30" s="942"/>
      <c r="AS30" s="942"/>
      <c r="AT30" s="942"/>
      <c r="AU30" s="943"/>
      <c r="AV30" s="941"/>
      <c r="AW30" s="942"/>
      <c r="AX30" s="942"/>
      <c r="AY30" s="942"/>
      <c r="AZ30" s="943"/>
      <c r="BA30" s="941"/>
      <c r="BB30" s="942"/>
      <c r="BC30" s="942"/>
      <c r="BD30" s="942"/>
      <c r="BE30" s="943"/>
      <c r="BF30" s="941"/>
      <c r="BG30" s="942"/>
      <c r="BH30" s="942"/>
      <c r="BI30" s="942"/>
      <c r="BJ30" s="943"/>
      <c r="BK30" s="941"/>
      <c r="BL30" s="942"/>
      <c r="BM30" s="942"/>
      <c r="BN30" s="942"/>
      <c r="BO30" s="943"/>
      <c r="BP30" s="941"/>
      <c r="BQ30" s="942"/>
      <c r="BR30" s="942"/>
      <c r="BS30" s="942"/>
      <c r="BT30" s="943"/>
      <c r="BU30" s="941"/>
      <c r="BV30" s="942"/>
      <c r="BW30" s="942"/>
      <c r="BX30" s="942"/>
      <c r="BY30" s="943"/>
      <c r="BZ30" s="941"/>
      <c r="CA30" s="942"/>
      <c r="CB30" s="942"/>
      <c r="CC30" s="942"/>
      <c r="CD30" s="943"/>
      <c r="CE30" s="941"/>
      <c r="CF30" s="942"/>
      <c r="CG30" s="942"/>
      <c r="CH30" s="942"/>
      <c r="CI30" s="943"/>
      <c r="CJ30" s="941"/>
      <c r="CK30" s="942"/>
      <c r="CL30" s="942"/>
      <c r="CM30" s="942"/>
      <c r="CN30" s="943"/>
      <c r="CO30" s="941"/>
      <c r="CP30" s="942"/>
      <c r="CQ30" s="942"/>
      <c r="CR30" s="942"/>
      <c r="CS30" s="943"/>
      <c r="CT30" s="941"/>
      <c r="CU30" s="942"/>
      <c r="CV30" s="942"/>
      <c r="CW30" s="942"/>
      <c r="CX30" s="943"/>
    </row>
    <row r="31" spans="1:107" ht="15" customHeight="1" thickTop="1" x14ac:dyDescent="0.25">
      <c r="AL31" s="110"/>
      <c r="AM31" s="110"/>
      <c r="AN31" s="110"/>
      <c r="AO31" s="110"/>
      <c r="AP31" s="110"/>
      <c r="AQ31" s="110"/>
      <c r="AR31" s="110"/>
      <c r="AS31" s="110"/>
      <c r="AT31" s="110"/>
      <c r="AU31" s="110"/>
      <c r="AV31" s="110"/>
      <c r="AW31" s="110"/>
      <c r="AX31" s="110"/>
      <c r="AY31" s="110"/>
      <c r="AZ31" s="110"/>
      <c r="BA31" s="110"/>
      <c r="BB31" s="110"/>
      <c r="BC31" s="110"/>
      <c r="BD31" s="110"/>
      <c r="BE31" s="110"/>
      <c r="BF31" s="110"/>
      <c r="BG31" s="110"/>
      <c r="BH31" s="110"/>
      <c r="BI31" s="110"/>
      <c r="BJ31" s="110"/>
      <c r="BK31" s="110"/>
      <c r="BL31" s="110"/>
      <c r="BM31" s="110"/>
      <c r="BN31" s="110"/>
      <c r="BO31" s="110"/>
      <c r="BP31" s="110"/>
      <c r="BQ31" s="110"/>
      <c r="BR31" s="110"/>
      <c r="BS31" s="110"/>
      <c r="BT31" s="110"/>
      <c r="BU31" s="110"/>
      <c r="BV31" s="110"/>
      <c r="BW31" s="110"/>
      <c r="BX31" s="110"/>
      <c r="BY31" s="110"/>
      <c r="BZ31" s="110"/>
      <c r="CA31" s="110"/>
      <c r="CB31" s="110"/>
      <c r="CC31" s="110"/>
      <c r="CD31" s="110"/>
      <c r="CE31" s="110"/>
      <c r="CF31" s="110"/>
      <c r="CG31" s="110"/>
      <c r="CH31" s="110"/>
      <c r="CI31" s="110"/>
      <c r="CJ31" s="110"/>
      <c r="CK31" s="110"/>
      <c r="CL31" s="110"/>
      <c r="CM31" s="110"/>
      <c r="CN31" s="110"/>
      <c r="CO31" s="110"/>
      <c r="CP31" s="110"/>
      <c r="CQ31" s="110"/>
      <c r="CR31" s="110"/>
      <c r="CS31" s="110"/>
      <c r="CT31" s="110"/>
      <c r="CU31" s="110"/>
      <c r="CV31" s="110"/>
      <c r="CW31" s="110"/>
      <c r="CX31" s="110"/>
    </row>
    <row r="32" spans="1:107" ht="15" customHeight="1" x14ac:dyDescent="0.25">
      <c r="G32" s="198" t="s">
        <v>1779</v>
      </c>
      <c r="H32" s="199"/>
      <c r="I32" s="199"/>
      <c r="J32" s="199"/>
      <c r="K32" s="199"/>
      <c r="L32" s="199"/>
      <c r="M32" s="199"/>
      <c r="N32" s="199"/>
      <c r="O32" s="199"/>
      <c r="P32" s="199"/>
      <c r="Q32" s="199"/>
      <c r="R32" s="199"/>
      <c r="S32" s="199"/>
      <c r="T32" s="199"/>
      <c r="U32" s="199"/>
      <c r="V32" s="199"/>
      <c r="W32" s="199"/>
      <c r="X32" s="199"/>
      <c r="Y32" s="199"/>
      <c r="Z32" s="199"/>
      <c r="AA32" s="199"/>
      <c r="AB32" s="199"/>
      <c r="AC32" s="199"/>
      <c r="AD32" s="199"/>
      <c r="AE32" s="199"/>
      <c r="AF32" s="199"/>
      <c r="AG32" s="199"/>
      <c r="AH32" s="199"/>
      <c r="AI32" s="199"/>
      <c r="AJ32" s="199"/>
      <c r="AK32" s="200"/>
      <c r="AL32" s="110"/>
      <c r="AM32" s="110"/>
      <c r="AN32" s="110"/>
      <c r="AO32" s="110"/>
      <c r="AP32" s="110"/>
      <c r="AQ32" s="110"/>
      <c r="AR32" s="110"/>
      <c r="AS32" s="110"/>
      <c r="AT32" s="110"/>
      <c r="AU32" s="110"/>
      <c r="AV32" s="110"/>
      <c r="AW32" s="110"/>
      <c r="AX32" s="110"/>
      <c r="AY32" s="110"/>
      <c r="AZ32" s="110"/>
      <c r="BA32" s="110"/>
      <c r="BB32" s="110"/>
      <c r="BC32" s="110"/>
      <c r="BD32" s="110"/>
      <c r="BE32" s="110"/>
      <c r="BF32" s="110"/>
      <c r="BG32" s="110"/>
      <c r="BH32" s="110"/>
      <c r="BI32" s="110"/>
      <c r="BJ32" s="110"/>
      <c r="BK32" s="110"/>
      <c r="BL32" s="110"/>
      <c r="BM32" s="110"/>
      <c r="BN32" s="110"/>
      <c r="BO32" s="110"/>
      <c r="BP32" s="110"/>
      <c r="BQ32" s="110"/>
      <c r="BR32" s="110"/>
      <c r="BS32" s="110"/>
      <c r="BT32" s="110"/>
      <c r="BU32" s="110"/>
      <c r="BV32" s="110"/>
      <c r="BW32" s="110"/>
      <c r="BX32" s="110"/>
      <c r="BY32" s="110"/>
      <c r="BZ32" s="110"/>
      <c r="CA32" s="110"/>
      <c r="CB32" s="110"/>
      <c r="CC32" s="110"/>
      <c r="CD32" s="110"/>
      <c r="CE32" s="110"/>
      <c r="CF32" s="110"/>
      <c r="CG32" s="110"/>
      <c r="CH32" s="110"/>
      <c r="CI32" s="110"/>
      <c r="CJ32" s="110"/>
      <c r="CK32" s="110"/>
      <c r="CL32" s="110"/>
      <c r="CM32" s="110"/>
      <c r="CN32" s="110"/>
      <c r="CO32" s="110"/>
      <c r="CP32" s="110"/>
      <c r="CQ32" s="110"/>
      <c r="CR32" s="110"/>
      <c r="CS32" s="110"/>
      <c r="CT32" s="110"/>
      <c r="CU32" s="110"/>
      <c r="CV32" s="110"/>
      <c r="CW32" s="110"/>
      <c r="CX32" s="110"/>
    </row>
    <row r="33" spans="7:102" ht="15" customHeight="1" x14ac:dyDescent="0.25">
      <c r="G33" s="201" t="s">
        <v>1445</v>
      </c>
      <c r="H33" s="970" t="s">
        <v>1780</v>
      </c>
      <c r="I33" s="764"/>
      <c r="J33" s="764"/>
      <c r="K33" s="764"/>
      <c r="L33" s="764"/>
      <c r="M33" s="764"/>
      <c r="N33" s="764"/>
      <c r="O33" s="764"/>
      <c r="P33" s="764"/>
      <c r="Q33" s="764"/>
      <c r="R33" s="764"/>
      <c r="S33" s="764"/>
      <c r="T33" s="764"/>
      <c r="U33" s="764"/>
      <c r="V33" s="764"/>
      <c r="W33" s="764"/>
      <c r="X33" s="764"/>
      <c r="Y33" s="764"/>
      <c r="Z33" s="764"/>
      <c r="AA33" s="764"/>
      <c r="AB33" s="764"/>
      <c r="AC33" s="764"/>
      <c r="AD33" s="764"/>
      <c r="AE33" s="764"/>
      <c r="AF33" s="764"/>
      <c r="AG33" s="764"/>
      <c r="AH33" s="764"/>
      <c r="AI33" s="764"/>
      <c r="AJ33" s="764"/>
      <c r="AK33" s="765"/>
      <c r="AL33" s="110"/>
      <c r="AM33" s="110"/>
      <c r="AN33" s="110"/>
      <c r="AO33" s="110"/>
      <c r="AP33" s="110"/>
      <c r="AQ33" s="110"/>
      <c r="AR33" s="110"/>
      <c r="AS33" s="110"/>
      <c r="AT33" s="110"/>
      <c r="AU33" s="110"/>
      <c r="AV33" s="110"/>
      <c r="AW33" s="110"/>
      <c r="AX33" s="110"/>
      <c r="AY33" s="110"/>
      <c r="AZ33" s="110"/>
      <c r="BA33" s="110"/>
      <c r="BB33" s="110"/>
      <c r="BC33" s="110"/>
      <c r="BD33" s="110"/>
      <c r="BE33" s="110"/>
      <c r="BF33" s="110"/>
      <c r="BG33" s="110"/>
      <c r="BH33" s="110"/>
      <c r="BI33" s="110"/>
      <c r="BJ33" s="110"/>
      <c r="BK33" s="110"/>
      <c r="BL33" s="110"/>
      <c r="BM33" s="110"/>
      <c r="BN33" s="110"/>
      <c r="BO33" s="110"/>
      <c r="BP33" s="110"/>
      <c r="BQ33" s="110"/>
      <c r="BR33" s="110"/>
      <c r="BS33" s="110"/>
      <c r="BT33" s="110"/>
      <c r="BU33" s="110"/>
      <c r="BV33" s="110"/>
      <c r="BW33" s="110"/>
      <c r="BX33" s="110"/>
      <c r="BY33" s="110"/>
      <c r="BZ33" s="110"/>
      <c r="CA33" s="110"/>
      <c r="CB33" s="110"/>
      <c r="CC33" s="110"/>
      <c r="CD33" s="110"/>
      <c r="CE33" s="110"/>
      <c r="CF33" s="110"/>
      <c r="CG33" s="110"/>
      <c r="CH33" s="110"/>
      <c r="CI33" s="110"/>
      <c r="CJ33" s="110"/>
      <c r="CK33" s="110"/>
      <c r="CL33" s="110"/>
      <c r="CM33" s="110"/>
      <c r="CN33" s="110"/>
      <c r="CO33" s="110"/>
      <c r="CP33" s="110"/>
      <c r="CQ33" s="110"/>
      <c r="CR33" s="110"/>
      <c r="CS33" s="110"/>
      <c r="CT33" s="110"/>
      <c r="CU33" s="110"/>
      <c r="CV33" s="110"/>
      <c r="CW33" s="110"/>
      <c r="CX33" s="110"/>
    </row>
    <row r="34" spans="7:102" ht="15" customHeight="1" x14ac:dyDescent="0.25">
      <c r="G34" s="520" t="s">
        <v>1781</v>
      </c>
      <c r="H34" s="971" t="str">
        <f>"Berdasarkan hasil pengujian-pengujian tersebut, pemeriksaan atas "&amp;H18&amp;"  disimpulkan sebagai berikut :"</f>
        <v>Berdasarkan hasil pengujian-pengujian tersebut, pemeriksaan atas Persediaan Awal  disimpulkan sebagai berikut :</v>
      </c>
      <c r="I34" s="789"/>
      <c r="J34" s="789"/>
      <c r="K34" s="789"/>
      <c r="L34" s="789"/>
      <c r="M34" s="789"/>
      <c r="N34" s="789"/>
      <c r="O34" s="789"/>
      <c r="P34" s="789"/>
      <c r="Q34" s="789"/>
      <c r="R34" s="789"/>
      <c r="S34" s="789"/>
      <c r="T34" s="789"/>
      <c r="U34" s="789"/>
      <c r="V34" s="789"/>
      <c r="W34" s="789"/>
      <c r="X34" s="789"/>
      <c r="Y34" s="789"/>
      <c r="Z34" s="789"/>
      <c r="AA34" s="789"/>
      <c r="AB34" s="789"/>
      <c r="AC34" s="789"/>
      <c r="AD34" s="789"/>
      <c r="AE34" s="789"/>
      <c r="AF34" s="789"/>
      <c r="AG34" s="789"/>
      <c r="AH34" s="789"/>
      <c r="AI34" s="789"/>
      <c r="AJ34" s="789"/>
      <c r="AK34" s="790"/>
      <c r="AL34" s="110"/>
      <c r="AM34" s="110"/>
      <c r="AN34" s="110"/>
      <c r="AO34" s="110"/>
      <c r="AP34" s="110"/>
      <c r="AQ34" s="110"/>
      <c r="AR34" s="110"/>
      <c r="AS34" s="110"/>
      <c r="AT34" s="110"/>
      <c r="AU34" s="110"/>
      <c r="AV34" s="110"/>
      <c r="AW34" s="110"/>
      <c r="AX34" s="110"/>
      <c r="AY34" s="110"/>
      <c r="AZ34" s="110"/>
      <c r="BA34" s="110"/>
      <c r="BB34" s="110"/>
      <c r="BC34" s="110"/>
      <c r="BD34" s="110"/>
      <c r="BE34" s="110"/>
      <c r="BF34" s="110"/>
      <c r="BG34" s="110"/>
      <c r="BH34" s="110"/>
      <c r="BI34" s="110"/>
      <c r="BJ34" s="110"/>
      <c r="BK34" s="110"/>
      <c r="BL34" s="110"/>
      <c r="BM34" s="110"/>
      <c r="BN34" s="110"/>
      <c r="BO34" s="110"/>
      <c r="BP34" s="110"/>
      <c r="BQ34" s="110"/>
      <c r="BR34" s="110"/>
      <c r="BS34" s="110"/>
      <c r="BT34" s="110"/>
      <c r="BU34" s="110"/>
      <c r="BV34" s="110"/>
      <c r="BW34" s="110"/>
      <c r="BX34" s="110"/>
      <c r="BY34" s="110"/>
      <c r="BZ34" s="110"/>
      <c r="CA34" s="110"/>
      <c r="CB34" s="110"/>
      <c r="CC34" s="110"/>
      <c r="CD34" s="110"/>
      <c r="CE34" s="110"/>
      <c r="CF34" s="110"/>
      <c r="CG34" s="110"/>
      <c r="CH34" s="110"/>
      <c r="CI34" s="110"/>
      <c r="CJ34" s="110"/>
      <c r="CK34" s="110"/>
      <c r="CL34" s="110"/>
      <c r="CM34" s="110"/>
      <c r="CN34" s="110"/>
      <c r="CO34" s="110"/>
      <c r="CP34" s="110"/>
      <c r="CQ34" s="110"/>
      <c r="CR34" s="110"/>
      <c r="CS34" s="110"/>
      <c r="CT34" s="110"/>
      <c r="CU34" s="110"/>
      <c r="CV34" s="110"/>
      <c r="CW34" s="110"/>
      <c r="CX34" s="110"/>
    </row>
    <row r="35" spans="7:102" ht="15" customHeight="1" x14ac:dyDescent="0.25">
      <c r="G35" s="521"/>
      <c r="H35" s="804"/>
      <c r="I35" s="940"/>
      <c r="J35" s="940"/>
      <c r="K35" s="940"/>
      <c r="L35" s="940"/>
      <c r="M35" s="940"/>
      <c r="N35" s="940"/>
      <c r="O35" s="940"/>
      <c r="P35" s="940"/>
      <c r="Q35" s="940"/>
      <c r="R35" s="940"/>
      <c r="S35" s="940"/>
      <c r="T35" s="940"/>
      <c r="U35" s="940"/>
      <c r="V35" s="940"/>
      <c r="W35" s="940"/>
      <c r="X35" s="940"/>
      <c r="Y35" s="940"/>
      <c r="Z35" s="940"/>
      <c r="AA35" s="940"/>
      <c r="AB35" s="940"/>
      <c r="AC35" s="940"/>
      <c r="AD35" s="940"/>
      <c r="AE35" s="940"/>
      <c r="AF35" s="940"/>
      <c r="AG35" s="940"/>
      <c r="AH35" s="940"/>
      <c r="AI35" s="940"/>
      <c r="AJ35" s="940"/>
      <c r="AK35" s="805"/>
      <c r="AL35" s="110"/>
      <c r="AM35" s="110"/>
      <c r="AN35" s="110"/>
      <c r="AO35" s="110"/>
      <c r="AP35" s="110"/>
      <c r="AQ35" s="110"/>
      <c r="AR35" s="110"/>
      <c r="AS35" s="110"/>
      <c r="AT35" s="110"/>
      <c r="AU35" s="110"/>
      <c r="AV35" s="110"/>
      <c r="AW35" s="110"/>
      <c r="AX35" s="110"/>
      <c r="AY35" s="110"/>
      <c r="AZ35" s="110"/>
      <c r="BA35" s="110"/>
      <c r="BB35" s="110"/>
      <c r="BC35" s="110"/>
      <c r="BD35" s="110"/>
      <c r="BE35" s="110"/>
      <c r="BF35" s="110"/>
      <c r="BG35" s="110"/>
      <c r="BH35" s="110"/>
      <c r="BI35" s="110"/>
      <c r="BJ35" s="110"/>
      <c r="BK35" s="110"/>
      <c r="BL35" s="110"/>
      <c r="BM35" s="110"/>
      <c r="BN35" s="110"/>
      <c r="BO35" s="110"/>
      <c r="BP35" s="110"/>
      <c r="BQ35" s="110"/>
      <c r="BR35" s="110"/>
      <c r="BS35" s="110"/>
      <c r="BT35" s="110"/>
      <c r="BU35" s="110"/>
      <c r="BV35" s="110"/>
      <c r="BW35" s="110"/>
      <c r="BX35" s="110"/>
      <c r="BY35" s="110"/>
      <c r="BZ35" s="110"/>
      <c r="CA35" s="110"/>
      <c r="CB35" s="110"/>
      <c r="CC35" s="110"/>
      <c r="CD35" s="110"/>
      <c r="CE35" s="110"/>
      <c r="CF35" s="110"/>
      <c r="CG35" s="110"/>
      <c r="CH35" s="110"/>
      <c r="CI35" s="110"/>
      <c r="CJ35" s="110"/>
      <c r="CK35" s="110"/>
      <c r="CL35" s="110"/>
      <c r="CM35" s="110"/>
      <c r="CN35" s="110"/>
      <c r="CO35" s="110"/>
      <c r="CP35" s="110"/>
      <c r="CQ35" s="110"/>
      <c r="CR35" s="110"/>
      <c r="CS35" s="110"/>
      <c r="CT35" s="110"/>
      <c r="CU35" s="110"/>
      <c r="CV35" s="110"/>
      <c r="CW35" s="110"/>
      <c r="CX35" s="110"/>
    </row>
    <row r="36" spans="7:102" ht="15" customHeight="1" x14ac:dyDescent="0.25">
      <c r="G36" s="521"/>
      <c r="H36" s="202" t="str">
        <f>H18&amp;" menurut pemeriksa :"</f>
        <v>Persediaan Awal menurut pemeriksa :</v>
      </c>
      <c r="I36" s="203"/>
      <c r="J36" s="203"/>
      <c r="K36" s="203"/>
      <c r="L36" s="203"/>
      <c r="M36" s="203"/>
      <c r="N36" s="203"/>
      <c r="O36" s="203"/>
      <c r="P36" s="203"/>
      <c r="Q36" s="203"/>
      <c r="R36" s="203"/>
      <c r="S36" s="203"/>
      <c r="T36" s="203"/>
      <c r="U36" s="203"/>
      <c r="V36" s="203"/>
      <c r="W36" s="203"/>
      <c r="X36" s="203"/>
      <c r="Y36" s="203"/>
      <c r="Z36" s="203"/>
      <c r="AA36" s="203"/>
      <c r="AB36" s="203"/>
      <c r="AK36" s="186"/>
      <c r="AL36" s="110"/>
      <c r="AM36" s="110"/>
      <c r="AN36" s="110"/>
      <c r="AO36" s="110"/>
      <c r="AP36" s="110"/>
      <c r="AQ36" s="110"/>
      <c r="AR36" s="110"/>
      <c r="AS36" s="110"/>
      <c r="AT36" s="110"/>
      <c r="AU36" s="110"/>
      <c r="AV36" s="110"/>
      <c r="AW36" s="110"/>
      <c r="AX36" s="110"/>
      <c r="AY36" s="110"/>
      <c r="AZ36" s="110"/>
      <c r="BA36" s="110"/>
      <c r="BB36" s="110"/>
      <c r="BC36" s="110"/>
      <c r="BD36" s="110"/>
      <c r="BE36" s="110"/>
      <c r="BF36" s="110"/>
      <c r="BG36" s="110"/>
      <c r="BH36" s="110"/>
      <c r="BI36" s="110"/>
      <c r="BJ36" s="110"/>
      <c r="BK36" s="110"/>
      <c r="BL36" s="110"/>
      <c r="BM36" s="110"/>
      <c r="BN36" s="110"/>
      <c r="BO36" s="110"/>
      <c r="BP36" s="110"/>
      <c r="BQ36" s="110"/>
      <c r="BR36" s="110"/>
      <c r="BS36" s="110"/>
      <c r="BT36" s="110"/>
      <c r="BU36" s="110"/>
      <c r="BV36" s="110"/>
      <c r="BW36" s="110"/>
      <c r="BX36" s="110"/>
      <c r="BY36" s="110"/>
      <c r="BZ36" s="110"/>
      <c r="CA36" s="110"/>
      <c r="CB36" s="110"/>
      <c r="CC36" s="110"/>
      <c r="CD36" s="110"/>
      <c r="CE36" s="110"/>
      <c r="CF36" s="110"/>
      <c r="CG36" s="110"/>
      <c r="CH36" s="110"/>
      <c r="CI36" s="110"/>
      <c r="CJ36" s="110"/>
      <c r="CK36" s="110"/>
      <c r="CL36" s="110"/>
      <c r="CM36" s="110"/>
      <c r="CN36" s="110"/>
      <c r="CO36" s="110"/>
      <c r="CP36" s="110"/>
      <c r="CQ36" s="110"/>
      <c r="CR36" s="110"/>
      <c r="CS36" s="110"/>
      <c r="CT36" s="110"/>
      <c r="CU36" s="110"/>
      <c r="CV36" s="110"/>
      <c r="CW36" s="110"/>
      <c r="CX36" s="110"/>
    </row>
    <row r="37" spans="7:102" ht="15" customHeight="1" x14ac:dyDescent="0.25">
      <c r="G37" s="521"/>
      <c r="H37" s="202" t="s">
        <v>1681</v>
      </c>
      <c r="I37" s="939" t="s">
        <v>1782</v>
      </c>
      <c r="J37" s="940"/>
      <c r="K37" s="940"/>
      <c r="L37" s="940"/>
      <c r="M37" s="940"/>
      <c r="N37" s="940"/>
      <c r="O37" s="940"/>
      <c r="P37" s="940"/>
      <c r="Q37" s="940"/>
      <c r="R37" s="940"/>
      <c r="S37" s="940"/>
      <c r="T37" s="940"/>
      <c r="U37" s="940"/>
      <c r="V37" s="940"/>
      <c r="W37" s="203" t="s">
        <v>1684</v>
      </c>
      <c r="X37" s="974">
        <f>IF(I38="Tidak Dilakukan Pengujian",X39,
IF(I38=M18,CO18,
IF(I38=M20,CO20,
IF(I38=M22,CO22,
IF(I38=M24,CO24,
IF(I38=M26,CO26,
IF(I38=M28,CO28,"Pilih teknik yang lain")))))))</f>
        <v>0</v>
      </c>
      <c r="Y37" s="940"/>
      <c r="Z37" s="940"/>
      <c r="AA37" s="940"/>
      <c r="AB37" s="940"/>
      <c r="AK37" s="186"/>
      <c r="AL37" s="110"/>
      <c r="AM37" s="110"/>
      <c r="AN37" s="110"/>
      <c r="AO37" s="110"/>
      <c r="AP37" s="110"/>
      <c r="AQ37" s="110"/>
      <c r="AR37" s="110"/>
      <c r="AS37" s="110"/>
      <c r="AT37" s="110"/>
      <c r="AU37" s="110"/>
      <c r="AV37" s="110"/>
      <c r="AW37" s="110"/>
      <c r="AX37" s="110"/>
      <c r="AY37" s="110"/>
      <c r="AZ37" s="110"/>
      <c r="BA37" s="110"/>
      <c r="BB37" s="110"/>
      <c r="BC37" s="110"/>
      <c r="BD37" s="110"/>
      <c r="BE37" s="110"/>
      <c r="BF37" s="110"/>
      <c r="BG37" s="110"/>
      <c r="BH37" s="110"/>
      <c r="BI37" s="110"/>
      <c r="BJ37" s="110"/>
      <c r="BK37" s="110"/>
      <c r="BL37" s="110"/>
      <c r="BM37" s="110"/>
      <c r="BN37" s="110"/>
      <c r="BO37" s="110"/>
      <c r="BP37" s="110"/>
      <c r="BQ37" s="110"/>
      <c r="BR37" s="110"/>
      <c r="BS37" s="110"/>
      <c r="BT37" s="110"/>
      <c r="BU37" s="110"/>
      <c r="BV37" s="110"/>
      <c r="BW37" s="110"/>
      <c r="BX37" s="110"/>
      <c r="BY37" s="110"/>
      <c r="BZ37" s="110"/>
      <c r="CA37" s="110"/>
      <c r="CB37" s="110"/>
      <c r="CC37" s="110"/>
      <c r="CD37" s="110"/>
      <c r="CE37" s="110"/>
      <c r="CF37" s="110"/>
      <c r="CG37" s="110"/>
      <c r="CH37" s="110"/>
      <c r="CI37" s="110"/>
      <c r="CJ37" s="110"/>
      <c r="CK37" s="110"/>
      <c r="CL37" s="110"/>
      <c r="CM37" s="110"/>
      <c r="CN37" s="110"/>
      <c r="CO37" s="110"/>
      <c r="CP37" s="110"/>
      <c r="CQ37" s="110"/>
      <c r="CR37" s="110"/>
      <c r="CS37" s="110"/>
      <c r="CT37" s="110"/>
      <c r="CU37" s="110"/>
      <c r="CV37" s="110"/>
      <c r="CW37" s="110"/>
      <c r="CX37" s="110"/>
    </row>
    <row r="38" spans="7:102" ht="15" customHeight="1" x14ac:dyDescent="0.25">
      <c r="G38" s="521"/>
      <c r="H38" s="202"/>
      <c r="I38" s="939" t="s">
        <v>2032</v>
      </c>
      <c r="J38" s="940"/>
      <c r="K38" s="940"/>
      <c r="L38" s="940"/>
      <c r="M38" s="940"/>
      <c r="N38" s="940"/>
      <c r="O38" s="940"/>
      <c r="P38" s="940"/>
      <c r="Q38" s="940"/>
      <c r="R38" s="940"/>
      <c r="S38" s="940"/>
      <c r="T38" s="940"/>
      <c r="U38" s="940"/>
      <c r="V38" s="940"/>
      <c r="W38" s="203"/>
      <c r="X38" s="522"/>
      <c r="Y38" s="522"/>
      <c r="Z38" s="522"/>
      <c r="AA38" s="522"/>
      <c r="AB38" s="522"/>
      <c r="AC38" s="204"/>
      <c r="AD38" s="204"/>
      <c r="AE38" s="204"/>
      <c r="AF38" s="204"/>
      <c r="AG38" s="204"/>
      <c r="AH38" s="204"/>
      <c r="AI38" s="204"/>
      <c r="AJ38" s="204"/>
      <c r="AK38" s="444"/>
      <c r="AL38" s="110"/>
      <c r="AM38" s="110"/>
      <c r="AN38" s="110"/>
      <c r="AO38" s="110"/>
      <c r="AP38" s="110"/>
      <c r="AQ38" s="110"/>
      <c r="AR38" s="110"/>
      <c r="AS38" s="110"/>
      <c r="AT38" s="110"/>
      <c r="AU38" s="110"/>
      <c r="AV38" s="110"/>
      <c r="AW38" s="110"/>
      <c r="AX38" s="110"/>
      <c r="AY38" s="110"/>
      <c r="AZ38" s="110"/>
      <c r="BA38" s="110"/>
      <c r="BB38" s="110"/>
      <c r="BC38" s="110"/>
      <c r="BD38" s="110"/>
      <c r="BE38" s="110"/>
      <c r="BF38" s="110"/>
      <c r="BG38" s="110"/>
      <c r="BH38" s="110"/>
      <c r="BI38" s="110"/>
      <c r="BJ38" s="110"/>
      <c r="BK38" s="110"/>
      <c r="BL38" s="110"/>
      <c r="BM38" s="110"/>
      <c r="BN38" s="110"/>
      <c r="BO38" s="110"/>
      <c r="BP38" s="110"/>
      <c r="BQ38" s="110"/>
      <c r="BR38" s="110"/>
      <c r="BS38" s="110"/>
      <c r="BT38" s="110"/>
      <c r="BU38" s="110"/>
      <c r="BV38" s="110"/>
      <c r="BW38" s="110"/>
      <c r="BX38" s="110"/>
      <c r="BY38" s="110"/>
      <c r="BZ38" s="110"/>
      <c r="CA38" s="110"/>
      <c r="CB38" s="110"/>
      <c r="CC38" s="110"/>
      <c r="CD38" s="110"/>
      <c r="CE38" s="110"/>
      <c r="CF38" s="110"/>
      <c r="CG38" s="110"/>
      <c r="CH38" s="110"/>
      <c r="CI38" s="110"/>
      <c r="CJ38" s="110"/>
      <c r="CK38" s="110"/>
      <c r="CL38" s="110"/>
      <c r="CM38" s="110"/>
      <c r="CN38" s="110"/>
      <c r="CO38" s="110"/>
      <c r="CP38" s="110"/>
      <c r="CQ38" s="110"/>
      <c r="CR38" s="110"/>
      <c r="CS38" s="110"/>
      <c r="CT38" s="110"/>
      <c r="CU38" s="110"/>
      <c r="CV38" s="110"/>
      <c r="CW38" s="110"/>
      <c r="CX38" s="110"/>
    </row>
    <row r="39" spans="7:102" ht="15" customHeight="1" x14ac:dyDescent="0.25">
      <c r="G39" s="521"/>
      <c r="H39" s="202" t="s">
        <v>1681</v>
      </c>
      <c r="I39" s="939" t="s">
        <v>1783</v>
      </c>
      <c r="J39" s="940"/>
      <c r="K39" s="940"/>
      <c r="L39" s="940"/>
      <c r="M39" s="940"/>
      <c r="N39" s="940"/>
      <c r="O39" s="940"/>
      <c r="P39" s="940"/>
      <c r="Q39" s="940"/>
      <c r="R39" s="940"/>
      <c r="S39" s="940"/>
      <c r="T39" s="940"/>
      <c r="U39" s="940"/>
      <c r="V39" s="940"/>
      <c r="W39" s="203" t="s">
        <v>1684</v>
      </c>
      <c r="X39" s="968">
        <f>'C-4'!U32</f>
        <v>0</v>
      </c>
      <c r="Y39" s="794"/>
      <c r="Z39" s="794"/>
      <c r="AA39" s="794"/>
      <c r="AB39" s="794"/>
      <c r="AC39" s="204"/>
      <c r="AD39" s="204"/>
      <c r="AE39" s="204"/>
      <c r="AF39" s="204"/>
      <c r="AG39" s="204"/>
      <c r="AH39" s="204"/>
      <c r="AI39" s="204"/>
      <c r="AJ39" s="204"/>
      <c r="AK39" s="444"/>
      <c r="AL39" s="110"/>
      <c r="AM39" s="110"/>
      <c r="AN39" s="110"/>
      <c r="AO39" s="110"/>
      <c r="AP39" s="110"/>
      <c r="AQ39" s="110"/>
      <c r="AR39" s="110"/>
      <c r="AS39" s="110"/>
      <c r="AT39" s="110"/>
      <c r="AU39" s="110"/>
      <c r="AV39" s="110"/>
      <c r="AW39" s="110"/>
      <c r="AX39" s="110"/>
      <c r="AY39" s="110"/>
      <c r="AZ39" s="110"/>
      <c r="BA39" s="110"/>
      <c r="BB39" s="110"/>
      <c r="BC39" s="110"/>
      <c r="BD39" s="110"/>
      <c r="BE39" s="110"/>
      <c r="BF39" s="110"/>
      <c r="BG39" s="110"/>
      <c r="BH39" s="110"/>
      <c r="BI39" s="110"/>
      <c r="BJ39" s="110"/>
      <c r="BK39" s="110"/>
      <c r="BL39" s="110"/>
      <c r="BM39" s="110"/>
      <c r="BN39" s="110"/>
      <c r="BO39" s="110"/>
      <c r="BP39" s="110"/>
      <c r="BQ39" s="110"/>
      <c r="BR39" s="110"/>
      <c r="BS39" s="110"/>
      <c r="BT39" s="110"/>
      <c r="BU39" s="110"/>
      <c r="BV39" s="110"/>
      <c r="BW39" s="110"/>
      <c r="BX39" s="110"/>
      <c r="BY39" s="110"/>
      <c r="BZ39" s="110"/>
      <c r="CA39" s="110"/>
      <c r="CB39" s="110"/>
      <c r="CC39" s="110"/>
      <c r="CD39" s="110"/>
      <c r="CE39" s="110"/>
      <c r="CF39" s="110"/>
      <c r="CG39" s="110"/>
      <c r="CH39" s="110"/>
      <c r="CI39" s="110"/>
      <c r="CJ39" s="110"/>
      <c r="CK39" s="110"/>
      <c r="CL39" s="110"/>
      <c r="CM39" s="110"/>
      <c r="CN39" s="110"/>
      <c r="CO39" s="110"/>
      <c r="CP39" s="110"/>
      <c r="CQ39" s="110"/>
      <c r="CR39" s="110"/>
      <c r="CS39" s="110"/>
      <c r="CT39" s="110"/>
      <c r="CU39" s="110"/>
      <c r="CV39" s="110"/>
      <c r="CW39" s="110"/>
      <c r="CX39" s="110"/>
    </row>
    <row r="40" spans="7:102" ht="15" customHeight="1" x14ac:dyDescent="0.25">
      <c r="G40" s="521"/>
      <c r="H40" s="202" t="s">
        <v>1772</v>
      </c>
      <c r="I40" s="203"/>
      <c r="J40" s="203"/>
      <c r="K40" s="203"/>
      <c r="L40" s="203"/>
      <c r="M40" s="203"/>
      <c r="N40" s="203"/>
      <c r="O40" s="203"/>
      <c r="P40" s="203"/>
      <c r="Q40" s="203"/>
      <c r="R40" s="203"/>
      <c r="S40" s="203"/>
      <c r="T40" s="203"/>
      <c r="U40" s="203"/>
      <c r="V40" s="203"/>
      <c r="W40" s="203" t="s">
        <v>1684</v>
      </c>
      <c r="X40" s="966">
        <f>X37-X39</f>
        <v>0</v>
      </c>
      <c r="Y40" s="789"/>
      <c r="Z40" s="789"/>
      <c r="AA40" s="789"/>
      <c r="AB40" s="789"/>
      <c r="AC40" s="204"/>
      <c r="AD40" s="204"/>
      <c r="AE40" s="204"/>
      <c r="AF40" s="204"/>
      <c r="AG40" s="204"/>
      <c r="AH40" s="204"/>
      <c r="AI40" s="204"/>
      <c r="AJ40" s="204"/>
      <c r="AK40" s="444"/>
      <c r="AL40" s="110"/>
      <c r="AM40" s="110"/>
      <c r="AN40" s="110"/>
      <c r="AO40" s="110"/>
      <c r="AP40" s="110"/>
      <c r="AQ40" s="110"/>
      <c r="AR40" s="110"/>
      <c r="AS40" s="110"/>
      <c r="AT40" s="110"/>
      <c r="AU40" s="110"/>
      <c r="AV40" s="110"/>
      <c r="AW40" s="110"/>
      <c r="AX40" s="110"/>
      <c r="AY40" s="110"/>
      <c r="AZ40" s="110"/>
      <c r="BA40" s="110"/>
      <c r="BB40" s="110"/>
      <c r="BC40" s="110"/>
      <c r="BD40" s="110"/>
      <c r="BE40" s="110"/>
      <c r="BF40" s="110"/>
      <c r="BG40" s="110"/>
      <c r="BH40" s="110"/>
      <c r="BI40" s="110"/>
      <c r="BJ40" s="110"/>
      <c r="BK40" s="110"/>
      <c r="BL40" s="110"/>
      <c r="BM40" s="110"/>
      <c r="BN40" s="110"/>
      <c r="BO40" s="110"/>
      <c r="BP40" s="110"/>
      <c r="BQ40" s="110"/>
      <c r="BR40" s="110"/>
      <c r="BS40" s="110"/>
      <c r="BT40" s="110"/>
      <c r="BU40" s="110"/>
      <c r="BV40" s="110"/>
      <c r="BW40" s="110"/>
      <c r="BX40" s="110"/>
      <c r="BY40" s="110"/>
      <c r="BZ40" s="110"/>
      <c r="CA40" s="110"/>
      <c r="CB40" s="110"/>
      <c r="CC40" s="110"/>
      <c r="CD40" s="110"/>
      <c r="CE40" s="110"/>
      <c r="CF40" s="110"/>
      <c r="CG40" s="110"/>
      <c r="CH40" s="110"/>
      <c r="CI40" s="110"/>
      <c r="CJ40" s="110"/>
      <c r="CK40" s="110"/>
      <c r="CL40" s="110"/>
      <c r="CM40" s="110"/>
      <c r="CN40" s="110"/>
      <c r="CO40" s="110"/>
      <c r="CP40" s="110"/>
      <c r="CQ40" s="110"/>
      <c r="CR40" s="110"/>
      <c r="CS40" s="110"/>
      <c r="CT40" s="110"/>
      <c r="CU40" s="110"/>
      <c r="CV40" s="110"/>
      <c r="CW40" s="110"/>
      <c r="CX40" s="110"/>
    </row>
    <row r="41" spans="7:102" ht="15" customHeight="1" x14ac:dyDescent="0.25">
      <c r="G41" s="521"/>
      <c r="H41" s="202"/>
      <c r="I41" s="203"/>
      <c r="J41" s="203"/>
      <c r="K41" s="203"/>
      <c r="L41" s="203"/>
      <c r="M41" s="203"/>
      <c r="N41" s="203"/>
      <c r="O41" s="203"/>
      <c r="P41" s="203"/>
      <c r="Q41" s="203"/>
      <c r="R41" s="203"/>
      <c r="S41" s="203"/>
      <c r="T41" s="203"/>
      <c r="U41" s="203"/>
      <c r="V41" s="203"/>
      <c r="W41" s="203"/>
      <c r="X41" s="522"/>
      <c r="Y41" s="522"/>
      <c r="Z41" s="522"/>
      <c r="AA41" s="522"/>
      <c r="AB41" s="522"/>
      <c r="AC41" s="204"/>
      <c r="AD41" s="204"/>
      <c r="AE41" s="204"/>
      <c r="AF41" s="204"/>
      <c r="AG41" s="204"/>
      <c r="AH41" s="204"/>
      <c r="AI41" s="204"/>
      <c r="AJ41" s="204"/>
      <c r="AK41" s="444"/>
      <c r="AL41" s="110"/>
      <c r="AM41" s="110"/>
      <c r="AN41" s="110"/>
      <c r="AO41" s="110"/>
      <c r="AP41" s="110"/>
      <c r="AQ41" s="110"/>
      <c r="AR41" s="110"/>
      <c r="AS41" s="110"/>
      <c r="AT41" s="110"/>
      <c r="AU41" s="110"/>
      <c r="AV41" s="110"/>
      <c r="AW41" s="110"/>
      <c r="AX41" s="110"/>
      <c r="AY41" s="110"/>
      <c r="AZ41" s="110"/>
      <c r="BA41" s="110"/>
      <c r="BB41" s="110"/>
      <c r="BC41" s="110"/>
      <c r="BD41" s="110"/>
      <c r="BE41" s="110"/>
      <c r="BF41" s="110"/>
      <c r="BG41" s="110"/>
      <c r="BH41" s="110"/>
      <c r="BI41" s="110"/>
      <c r="BJ41" s="110"/>
      <c r="BK41" s="110"/>
      <c r="BL41" s="110"/>
      <c r="BM41" s="110"/>
      <c r="BN41" s="110"/>
      <c r="BO41" s="110"/>
      <c r="BP41" s="110"/>
      <c r="BQ41" s="110"/>
      <c r="BR41" s="110"/>
      <c r="BS41" s="110"/>
      <c r="BT41" s="110"/>
      <c r="BU41" s="110"/>
      <c r="BV41" s="110"/>
      <c r="BW41" s="110"/>
      <c r="BX41" s="110"/>
      <c r="BY41" s="110"/>
      <c r="BZ41" s="110"/>
      <c r="CA41" s="110"/>
      <c r="CB41" s="110"/>
      <c r="CC41" s="110"/>
      <c r="CD41" s="110"/>
      <c r="CE41" s="110"/>
      <c r="CF41" s="110"/>
      <c r="CG41" s="110"/>
      <c r="CH41" s="110"/>
      <c r="CI41" s="110"/>
      <c r="CJ41" s="110"/>
      <c r="CK41" s="110"/>
      <c r="CL41" s="110"/>
      <c r="CM41" s="110"/>
      <c r="CN41" s="110"/>
      <c r="CO41" s="110"/>
      <c r="CP41" s="110"/>
      <c r="CQ41" s="110"/>
      <c r="CR41" s="110"/>
      <c r="CS41" s="110"/>
      <c r="CT41" s="110"/>
      <c r="CU41" s="110"/>
      <c r="CV41" s="110"/>
      <c r="CW41" s="110"/>
      <c r="CX41" s="110"/>
    </row>
    <row r="42" spans="7:102" ht="15" customHeight="1" x14ac:dyDescent="0.25">
      <c r="G42" s="521" t="s">
        <v>1784</v>
      </c>
      <c r="H42" s="202" t="s">
        <v>1785</v>
      </c>
      <c r="I42" s="203"/>
      <c r="J42" s="203"/>
      <c r="K42" s="203"/>
      <c r="L42" s="203"/>
      <c r="M42" s="203"/>
      <c r="N42" s="203"/>
      <c r="O42" s="203"/>
      <c r="P42" s="203"/>
      <c r="Q42" s="203"/>
      <c r="R42" s="203"/>
      <c r="S42" s="203"/>
      <c r="T42" s="203"/>
      <c r="U42" s="203"/>
      <c r="V42" s="203"/>
      <c r="W42" s="203"/>
      <c r="X42" s="203"/>
      <c r="Y42" s="203"/>
      <c r="Z42" s="203"/>
      <c r="AA42" s="203"/>
      <c r="AB42" s="203"/>
      <c r="AC42" s="204"/>
      <c r="AD42" s="204"/>
      <c r="AE42" s="204"/>
      <c r="AF42" s="204"/>
      <c r="AG42" s="204"/>
      <c r="AH42" s="204"/>
      <c r="AI42" s="204"/>
      <c r="AJ42" s="204"/>
      <c r="AK42" s="444"/>
      <c r="AL42" s="110"/>
      <c r="AM42" s="110"/>
      <c r="AN42" s="110"/>
      <c r="AO42" s="110"/>
      <c r="AP42" s="110"/>
      <c r="AQ42" s="110"/>
      <c r="AR42" s="110"/>
      <c r="AS42" s="110"/>
      <c r="AT42" s="110"/>
      <c r="AU42" s="110"/>
      <c r="AV42" s="110"/>
      <c r="AW42" s="110"/>
      <c r="AX42" s="110"/>
      <c r="AY42" s="110"/>
      <c r="AZ42" s="110"/>
      <c r="BA42" s="110"/>
      <c r="BB42" s="110"/>
      <c r="BC42" s="110"/>
      <c r="BD42" s="110"/>
      <c r="BE42" s="110"/>
      <c r="BF42" s="110"/>
      <c r="BG42" s="110"/>
      <c r="BH42" s="110"/>
      <c r="BI42" s="110"/>
      <c r="BJ42" s="110"/>
      <c r="BK42" s="110"/>
      <c r="BL42" s="110"/>
      <c r="BM42" s="110"/>
      <c r="BN42" s="110"/>
      <c r="BO42" s="110"/>
      <c r="BP42" s="110"/>
      <c r="BQ42" s="110"/>
      <c r="BR42" s="110"/>
      <c r="BS42" s="110"/>
      <c r="BT42" s="110"/>
      <c r="BU42" s="110"/>
      <c r="BV42" s="110"/>
      <c r="BW42" s="110"/>
      <c r="BX42" s="110"/>
      <c r="BY42" s="110"/>
      <c r="BZ42" s="110"/>
      <c r="CA42" s="110"/>
      <c r="CB42" s="110"/>
      <c r="CC42" s="110"/>
      <c r="CD42" s="110"/>
      <c r="CE42" s="110"/>
      <c r="CF42" s="110"/>
      <c r="CG42" s="110"/>
      <c r="CH42" s="110"/>
      <c r="CI42" s="110"/>
      <c r="CJ42" s="110"/>
      <c r="CK42" s="110"/>
      <c r="CL42" s="110"/>
      <c r="CM42" s="110"/>
      <c r="CN42" s="110"/>
      <c r="CO42" s="110"/>
      <c r="CP42" s="110"/>
      <c r="CQ42" s="110"/>
      <c r="CR42" s="110"/>
      <c r="CS42" s="110"/>
      <c r="CT42" s="110"/>
      <c r="CU42" s="110"/>
      <c r="CV42" s="110"/>
      <c r="CW42" s="110"/>
      <c r="CX42" s="110"/>
    </row>
    <row r="43" spans="7:102" ht="15" customHeight="1" x14ac:dyDescent="0.25">
      <c r="G43" s="521"/>
      <c r="H43" s="972" t="s">
        <v>1786</v>
      </c>
      <c r="I43" s="940"/>
      <c r="J43" s="940"/>
      <c r="K43" s="940"/>
      <c r="L43" s="940"/>
      <c r="M43" s="940"/>
      <c r="N43" s="940"/>
      <c r="O43" s="940"/>
      <c r="P43" s="940"/>
      <c r="Q43" s="940"/>
      <c r="R43" s="940"/>
      <c r="S43" s="940"/>
      <c r="T43" s="940"/>
      <c r="U43" s="940"/>
      <c r="V43" s="940"/>
      <c r="W43" s="940"/>
      <c r="X43" s="940"/>
      <c r="Y43" s="940"/>
      <c r="Z43" s="940"/>
      <c r="AA43" s="940"/>
      <c r="AB43" s="940"/>
      <c r="AC43" s="940"/>
      <c r="AD43" s="940"/>
      <c r="AE43" s="940"/>
      <c r="AF43" s="940"/>
      <c r="AG43" s="940"/>
      <c r="AH43" s="940"/>
      <c r="AI43" s="940"/>
      <c r="AJ43" s="940"/>
      <c r="AK43" s="805"/>
      <c r="AL43" s="110"/>
      <c r="AM43" s="110"/>
      <c r="AN43" s="110"/>
      <c r="AO43" s="110"/>
      <c r="AP43" s="110"/>
      <c r="AQ43" s="110"/>
      <c r="AR43" s="110"/>
      <c r="AS43" s="110"/>
      <c r="AT43" s="110"/>
      <c r="AU43" s="110"/>
      <c r="AV43" s="110"/>
      <c r="AW43" s="110"/>
      <c r="AX43" s="110"/>
      <c r="AY43" s="110"/>
      <c r="AZ43" s="110"/>
      <c r="BA43" s="110"/>
      <c r="BB43" s="110"/>
      <c r="BC43" s="110"/>
      <c r="BD43" s="110"/>
      <c r="BE43" s="110"/>
      <c r="BF43" s="110"/>
      <c r="BG43" s="110"/>
      <c r="BH43" s="110"/>
      <c r="BI43" s="110"/>
      <c r="BJ43" s="110"/>
      <c r="BK43" s="110"/>
      <c r="BL43" s="110"/>
      <c r="BM43" s="110"/>
      <c r="BN43" s="110"/>
      <c r="BO43" s="110"/>
      <c r="BP43" s="110"/>
      <c r="BQ43" s="110"/>
      <c r="BR43" s="110"/>
      <c r="BS43" s="110"/>
      <c r="BT43" s="110"/>
      <c r="BU43" s="110"/>
      <c r="BV43" s="110"/>
      <c r="BW43" s="110"/>
      <c r="BX43" s="110"/>
      <c r="BY43" s="110"/>
      <c r="BZ43" s="110"/>
      <c r="CA43" s="110"/>
      <c r="CB43" s="110"/>
      <c r="CC43" s="110"/>
      <c r="CD43" s="110"/>
      <c r="CE43" s="110"/>
      <c r="CF43" s="110"/>
      <c r="CG43" s="110"/>
      <c r="CH43" s="110"/>
      <c r="CI43" s="110"/>
      <c r="CJ43" s="110"/>
      <c r="CK43" s="110"/>
      <c r="CL43" s="110"/>
      <c r="CM43" s="110"/>
      <c r="CN43" s="110"/>
      <c r="CO43" s="110"/>
      <c r="CP43" s="110"/>
      <c r="CQ43" s="110"/>
      <c r="CR43" s="110"/>
      <c r="CS43" s="110"/>
      <c r="CT43" s="110"/>
      <c r="CU43" s="110"/>
      <c r="CV43" s="110"/>
      <c r="CW43" s="110"/>
      <c r="CX43" s="110"/>
    </row>
    <row r="44" spans="7:102" ht="15" customHeight="1" x14ac:dyDescent="0.25">
      <c r="G44" s="521"/>
      <c r="H44" s="804"/>
      <c r="I44" s="940"/>
      <c r="J44" s="940"/>
      <c r="K44" s="940"/>
      <c r="L44" s="940"/>
      <c r="M44" s="940"/>
      <c r="N44" s="940"/>
      <c r="O44" s="940"/>
      <c r="P44" s="940"/>
      <c r="Q44" s="940"/>
      <c r="R44" s="940"/>
      <c r="S44" s="940"/>
      <c r="T44" s="940"/>
      <c r="U44" s="940"/>
      <c r="V44" s="940"/>
      <c r="W44" s="940"/>
      <c r="X44" s="940"/>
      <c r="Y44" s="940"/>
      <c r="Z44" s="940"/>
      <c r="AA44" s="940"/>
      <c r="AB44" s="940"/>
      <c r="AC44" s="940"/>
      <c r="AD44" s="940"/>
      <c r="AE44" s="940"/>
      <c r="AF44" s="940"/>
      <c r="AG44" s="940"/>
      <c r="AH44" s="940"/>
      <c r="AI44" s="940"/>
      <c r="AJ44" s="940"/>
      <c r="AK44" s="805"/>
      <c r="AL44" s="110"/>
      <c r="AM44" s="110"/>
      <c r="AN44" s="110"/>
      <c r="AO44" s="110"/>
      <c r="AP44" s="110"/>
      <c r="AQ44" s="110"/>
      <c r="AR44" s="110"/>
      <c r="AS44" s="110"/>
      <c r="AT44" s="110"/>
      <c r="AU44" s="110"/>
      <c r="AV44" s="110"/>
      <c r="AW44" s="110"/>
      <c r="AX44" s="110"/>
      <c r="AY44" s="110"/>
      <c r="AZ44" s="110"/>
      <c r="BA44" s="110"/>
      <c r="BB44" s="110"/>
      <c r="BC44" s="110"/>
      <c r="BD44" s="110"/>
      <c r="BE44" s="110"/>
      <c r="BF44" s="110"/>
      <c r="BG44" s="110"/>
      <c r="BH44" s="110"/>
      <c r="BI44" s="110"/>
      <c r="BJ44" s="110"/>
      <c r="BK44" s="110"/>
      <c r="BL44" s="110"/>
      <c r="BM44" s="110"/>
      <c r="BN44" s="110"/>
      <c r="BO44" s="110"/>
      <c r="BP44" s="110"/>
      <c r="BQ44" s="110"/>
      <c r="BR44" s="110"/>
      <c r="BS44" s="110"/>
      <c r="BT44" s="110"/>
      <c r="BU44" s="110"/>
      <c r="BV44" s="110"/>
      <c r="BW44" s="110"/>
      <c r="BX44" s="110"/>
      <c r="BY44" s="110"/>
      <c r="BZ44" s="110"/>
      <c r="CA44" s="110"/>
      <c r="CB44" s="110"/>
      <c r="CC44" s="110"/>
      <c r="CD44" s="110"/>
      <c r="CE44" s="110"/>
      <c r="CF44" s="110"/>
      <c r="CG44" s="110"/>
      <c r="CH44" s="110"/>
      <c r="CI44" s="110"/>
      <c r="CJ44" s="110"/>
      <c r="CK44" s="110"/>
      <c r="CL44" s="110"/>
      <c r="CM44" s="110"/>
      <c r="CN44" s="110"/>
      <c r="CO44" s="110"/>
      <c r="CP44" s="110"/>
      <c r="CQ44" s="110"/>
      <c r="CR44" s="110"/>
      <c r="CS44" s="110"/>
      <c r="CT44" s="110"/>
      <c r="CU44" s="110"/>
      <c r="CV44" s="110"/>
      <c r="CW44" s="110"/>
      <c r="CX44" s="110"/>
    </row>
    <row r="45" spans="7:102" ht="15" customHeight="1" x14ac:dyDescent="0.25">
      <c r="G45" s="521"/>
      <c r="H45" s="804"/>
      <c r="I45" s="940"/>
      <c r="J45" s="940"/>
      <c r="K45" s="940"/>
      <c r="L45" s="940"/>
      <c r="M45" s="940"/>
      <c r="N45" s="940"/>
      <c r="O45" s="940"/>
      <c r="P45" s="940"/>
      <c r="Q45" s="940"/>
      <c r="R45" s="940"/>
      <c r="S45" s="940"/>
      <c r="T45" s="940"/>
      <c r="U45" s="940"/>
      <c r="V45" s="940"/>
      <c r="W45" s="940"/>
      <c r="X45" s="940"/>
      <c r="Y45" s="940"/>
      <c r="Z45" s="940"/>
      <c r="AA45" s="940"/>
      <c r="AB45" s="940"/>
      <c r="AC45" s="940"/>
      <c r="AD45" s="940"/>
      <c r="AE45" s="940"/>
      <c r="AF45" s="940"/>
      <c r="AG45" s="940"/>
      <c r="AH45" s="940"/>
      <c r="AI45" s="940"/>
      <c r="AJ45" s="940"/>
      <c r="AK45" s="805"/>
      <c r="AL45" s="110"/>
      <c r="AM45" s="110"/>
      <c r="AN45" s="110"/>
      <c r="AO45" s="110"/>
      <c r="AP45" s="110"/>
      <c r="AQ45" s="110"/>
      <c r="AR45" s="110"/>
      <c r="AS45" s="110"/>
      <c r="AT45" s="110"/>
      <c r="AU45" s="110"/>
      <c r="AV45" s="110"/>
      <c r="AW45" s="110"/>
      <c r="AX45" s="110"/>
      <c r="AY45" s="110"/>
      <c r="AZ45" s="110"/>
      <c r="BA45" s="110"/>
      <c r="BB45" s="110"/>
      <c r="BC45" s="110"/>
      <c r="BD45" s="110"/>
      <c r="BE45" s="110"/>
      <c r="BF45" s="110"/>
      <c r="BG45" s="110"/>
      <c r="BH45" s="110"/>
      <c r="BI45" s="110"/>
      <c r="BJ45" s="110"/>
      <c r="BK45" s="110"/>
      <c r="BL45" s="110"/>
      <c r="BM45" s="110"/>
      <c r="BN45" s="110"/>
      <c r="BO45" s="110"/>
      <c r="BP45" s="110"/>
      <c r="BQ45" s="110"/>
      <c r="BR45" s="110"/>
      <c r="BS45" s="110"/>
      <c r="BT45" s="110"/>
      <c r="BU45" s="110"/>
      <c r="BV45" s="110"/>
      <c r="BW45" s="110"/>
      <c r="BX45" s="110"/>
      <c r="BY45" s="110"/>
      <c r="BZ45" s="110"/>
      <c r="CA45" s="110"/>
      <c r="CB45" s="110"/>
      <c r="CC45" s="110"/>
      <c r="CD45" s="110"/>
      <c r="CE45" s="110"/>
      <c r="CF45" s="110"/>
      <c r="CG45" s="110"/>
      <c r="CH45" s="110"/>
      <c r="CI45" s="110"/>
      <c r="CJ45" s="110"/>
      <c r="CK45" s="110"/>
      <c r="CL45" s="110"/>
      <c r="CM45" s="110"/>
      <c r="CN45" s="110"/>
      <c r="CO45" s="110"/>
      <c r="CP45" s="110"/>
      <c r="CQ45" s="110"/>
      <c r="CR45" s="110"/>
      <c r="CS45" s="110"/>
      <c r="CT45" s="110"/>
      <c r="CU45" s="110"/>
      <c r="CV45" s="110"/>
      <c r="CW45" s="110"/>
      <c r="CX45" s="110"/>
    </row>
    <row r="46" spans="7:102" ht="15" customHeight="1" x14ac:dyDescent="0.25">
      <c r="G46" s="521"/>
      <c r="H46" s="804"/>
      <c r="I46" s="940"/>
      <c r="J46" s="940"/>
      <c r="K46" s="940"/>
      <c r="L46" s="940"/>
      <c r="M46" s="940"/>
      <c r="N46" s="940"/>
      <c r="O46" s="940"/>
      <c r="P46" s="940"/>
      <c r="Q46" s="940"/>
      <c r="R46" s="940"/>
      <c r="S46" s="940"/>
      <c r="T46" s="940"/>
      <c r="U46" s="940"/>
      <c r="V46" s="940"/>
      <c r="W46" s="940"/>
      <c r="X46" s="940"/>
      <c r="Y46" s="940"/>
      <c r="Z46" s="940"/>
      <c r="AA46" s="940"/>
      <c r="AB46" s="940"/>
      <c r="AC46" s="940"/>
      <c r="AD46" s="940"/>
      <c r="AE46" s="940"/>
      <c r="AF46" s="940"/>
      <c r="AG46" s="940"/>
      <c r="AH46" s="940"/>
      <c r="AI46" s="940"/>
      <c r="AJ46" s="940"/>
      <c r="AK46" s="805"/>
      <c r="AL46" s="110"/>
      <c r="AM46" s="110"/>
      <c r="AN46" s="110"/>
      <c r="AO46" s="110"/>
      <c r="AP46" s="110"/>
      <c r="AQ46" s="110"/>
      <c r="AR46" s="110"/>
      <c r="AS46" s="110"/>
      <c r="AT46" s="110"/>
      <c r="AU46" s="110"/>
      <c r="AV46" s="110"/>
      <c r="AW46" s="110"/>
      <c r="AX46" s="110"/>
      <c r="AY46" s="110"/>
      <c r="AZ46" s="110"/>
      <c r="BA46" s="110"/>
      <c r="BB46" s="110"/>
      <c r="BC46" s="110"/>
      <c r="BD46" s="110"/>
      <c r="BE46" s="110"/>
      <c r="BF46" s="110"/>
      <c r="BG46" s="110"/>
      <c r="BH46" s="110"/>
      <c r="BI46" s="110"/>
      <c r="BJ46" s="110"/>
      <c r="BK46" s="110"/>
      <c r="BL46" s="110"/>
      <c r="BM46" s="110"/>
      <c r="BN46" s="110"/>
      <c r="BO46" s="110"/>
      <c r="BP46" s="110"/>
      <c r="BQ46" s="110"/>
      <c r="BR46" s="110"/>
      <c r="BS46" s="110"/>
      <c r="BT46" s="110"/>
      <c r="BU46" s="110"/>
      <c r="BV46" s="110"/>
      <c r="BW46" s="110"/>
      <c r="BX46" s="110"/>
      <c r="BY46" s="110"/>
      <c r="BZ46" s="110"/>
      <c r="CA46" s="110"/>
      <c r="CB46" s="110"/>
      <c r="CC46" s="110"/>
      <c r="CD46" s="110"/>
      <c r="CE46" s="110"/>
      <c r="CF46" s="110"/>
      <c r="CG46" s="110"/>
      <c r="CH46" s="110"/>
      <c r="CI46" s="110"/>
      <c r="CJ46" s="110"/>
      <c r="CK46" s="110"/>
      <c r="CL46" s="110"/>
      <c r="CM46" s="110"/>
      <c r="CN46" s="110"/>
      <c r="CO46" s="110"/>
      <c r="CP46" s="110"/>
      <c r="CQ46" s="110"/>
      <c r="CR46" s="110"/>
      <c r="CS46" s="110"/>
      <c r="CT46" s="110"/>
      <c r="CU46" s="110"/>
      <c r="CV46" s="110"/>
      <c r="CW46" s="110"/>
      <c r="CX46" s="110"/>
    </row>
    <row r="47" spans="7:102" ht="15" customHeight="1" x14ac:dyDescent="0.25">
      <c r="G47" s="521"/>
      <c r="H47" s="202" t="s">
        <v>1787</v>
      </c>
      <c r="I47" s="203"/>
      <c r="J47" s="203"/>
      <c r="K47" s="203"/>
      <c r="L47" s="203"/>
      <c r="M47" s="203"/>
      <c r="N47" s="203"/>
      <c r="O47" s="203"/>
      <c r="P47" s="203"/>
      <c r="Q47" s="203"/>
      <c r="R47" s="203"/>
      <c r="S47" s="203"/>
      <c r="T47" s="203"/>
      <c r="U47" s="203"/>
      <c r="V47" s="203"/>
      <c r="W47" s="203"/>
      <c r="X47" s="522"/>
      <c r="Y47" s="522"/>
      <c r="Z47" s="522"/>
      <c r="AA47" s="522"/>
      <c r="AB47" s="522"/>
      <c r="AC47" s="435"/>
      <c r="AD47" s="435"/>
      <c r="AE47" s="435"/>
      <c r="AF47" s="435"/>
      <c r="AG47" s="435"/>
      <c r="AH47" s="435"/>
      <c r="AI47" s="435"/>
      <c r="AJ47" s="435"/>
      <c r="AK47" s="437"/>
      <c r="AL47" s="110"/>
      <c r="AM47" s="110"/>
      <c r="AN47" s="110"/>
      <c r="AO47" s="110"/>
      <c r="AP47" s="110"/>
      <c r="AQ47" s="110"/>
      <c r="AR47" s="110"/>
      <c r="AS47" s="110"/>
      <c r="AT47" s="110"/>
      <c r="AU47" s="110"/>
      <c r="AV47" s="110"/>
      <c r="AW47" s="110"/>
      <c r="AX47" s="110"/>
      <c r="AY47" s="110"/>
      <c r="AZ47" s="110"/>
      <c r="BA47" s="110"/>
      <c r="BB47" s="110"/>
      <c r="BC47" s="110"/>
      <c r="BD47" s="110"/>
      <c r="BE47" s="110"/>
      <c r="BF47" s="110"/>
      <c r="BG47" s="110"/>
      <c r="BH47" s="110"/>
      <c r="BI47" s="110"/>
      <c r="BJ47" s="110"/>
      <c r="BK47" s="110"/>
      <c r="BL47" s="110"/>
      <c r="BM47" s="110"/>
      <c r="BN47" s="110"/>
      <c r="BO47" s="110"/>
      <c r="BP47" s="110"/>
      <c r="BQ47" s="110"/>
      <c r="BR47" s="110"/>
      <c r="BS47" s="110"/>
      <c r="BT47" s="110"/>
      <c r="BU47" s="110"/>
      <c r="BV47" s="110"/>
      <c r="BW47" s="110"/>
      <c r="BX47" s="110"/>
      <c r="BY47" s="110"/>
      <c r="BZ47" s="110"/>
      <c r="CA47" s="110"/>
      <c r="CB47" s="110"/>
      <c r="CC47" s="110"/>
      <c r="CD47" s="110"/>
      <c r="CE47" s="110"/>
      <c r="CF47" s="110"/>
      <c r="CG47" s="110"/>
      <c r="CH47" s="110"/>
      <c r="CI47" s="110"/>
      <c r="CJ47" s="110"/>
      <c r="CK47" s="110"/>
      <c r="CL47" s="110"/>
      <c r="CM47" s="110"/>
      <c r="CN47" s="110"/>
      <c r="CO47" s="110"/>
      <c r="CP47" s="110"/>
      <c r="CQ47" s="110"/>
      <c r="CR47" s="110"/>
      <c r="CS47" s="110"/>
      <c r="CT47" s="110"/>
      <c r="CU47" s="110"/>
      <c r="CV47" s="110"/>
      <c r="CW47" s="110"/>
      <c r="CX47" s="110"/>
    </row>
    <row r="48" spans="7:102" ht="15" customHeight="1" x14ac:dyDescent="0.25">
      <c r="G48" s="521"/>
      <c r="H48" s="202" t="s">
        <v>1681</v>
      </c>
      <c r="I48" s="973" t="s">
        <v>2031</v>
      </c>
      <c r="J48" s="940"/>
      <c r="K48" s="940"/>
      <c r="L48" s="940"/>
      <c r="M48" s="940"/>
      <c r="N48" s="940"/>
      <c r="O48" s="940"/>
      <c r="P48" s="940"/>
      <c r="Q48" s="940"/>
      <c r="R48" s="940"/>
      <c r="S48" s="940"/>
      <c r="T48" s="940"/>
      <c r="U48" s="940"/>
      <c r="V48" s="940"/>
      <c r="W48" s="940"/>
      <c r="X48" s="940"/>
      <c r="Y48" s="940"/>
      <c r="Z48" s="940"/>
      <c r="AA48" s="940"/>
      <c r="AB48" s="940"/>
      <c r="AC48" s="435"/>
      <c r="AD48" s="435"/>
      <c r="AE48" s="435"/>
      <c r="AF48" s="435"/>
      <c r="AG48" s="435"/>
      <c r="AH48" s="435"/>
      <c r="AI48" s="435"/>
      <c r="AJ48" s="435"/>
      <c r="AK48" s="437"/>
      <c r="AL48" s="110"/>
      <c r="AM48" s="110"/>
      <c r="AN48" s="110"/>
      <c r="AO48" s="110"/>
      <c r="AP48" s="110"/>
      <c r="AQ48" s="110"/>
      <c r="AR48" s="110"/>
      <c r="AS48" s="110"/>
      <c r="AT48" s="110"/>
      <c r="AU48" s="110"/>
      <c r="AV48" s="110"/>
      <c r="AW48" s="110"/>
      <c r="AX48" s="110"/>
      <c r="AY48" s="110"/>
      <c r="AZ48" s="110"/>
      <c r="BA48" s="110"/>
      <c r="BB48" s="110"/>
      <c r="BC48" s="110"/>
      <c r="BD48" s="110"/>
      <c r="BE48" s="110"/>
      <c r="BF48" s="110"/>
      <c r="BG48" s="110"/>
      <c r="BH48" s="110"/>
      <c r="BI48" s="110"/>
      <c r="BJ48" s="110"/>
      <c r="BK48" s="110"/>
      <c r="BL48" s="110"/>
      <c r="BM48" s="110"/>
      <c r="BN48" s="110"/>
      <c r="BO48" s="110"/>
      <c r="BP48" s="110"/>
      <c r="BQ48" s="110"/>
      <c r="BR48" s="110"/>
      <c r="BS48" s="110"/>
      <c r="BT48" s="110"/>
      <c r="BU48" s="110"/>
      <c r="BV48" s="110"/>
      <c r="BW48" s="110"/>
      <c r="BX48" s="110"/>
      <c r="BY48" s="110"/>
      <c r="BZ48" s="110"/>
      <c r="CA48" s="110"/>
      <c r="CB48" s="110"/>
      <c r="CC48" s="110"/>
      <c r="CD48" s="110"/>
      <c r="CE48" s="110"/>
      <c r="CF48" s="110"/>
      <c r="CG48" s="110"/>
      <c r="CH48" s="110"/>
      <c r="CI48" s="110"/>
      <c r="CJ48" s="110"/>
      <c r="CK48" s="110"/>
      <c r="CL48" s="110"/>
      <c r="CM48" s="110"/>
      <c r="CN48" s="110"/>
      <c r="CO48" s="110"/>
      <c r="CP48" s="110"/>
      <c r="CQ48" s="110"/>
      <c r="CR48" s="110"/>
      <c r="CS48" s="110"/>
      <c r="CT48" s="110"/>
      <c r="CU48" s="110"/>
      <c r="CV48" s="110"/>
      <c r="CW48" s="110"/>
      <c r="CX48" s="110"/>
    </row>
    <row r="49" spans="7:102" ht="15" customHeight="1" x14ac:dyDescent="0.25">
      <c r="G49" s="521"/>
      <c r="H49" s="205"/>
      <c r="I49" s="435"/>
      <c r="W49" s="203"/>
      <c r="X49" s="203"/>
      <c r="Y49" s="203"/>
      <c r="Z49" s="203"/>
      <c r="AA49" s="203"/>
      <c r="AB49" s="203"/>
      <c r="AC49" s="204"/>
      <c r="AD49" s="204"/>
      <c r="AE49" s="204"/>
      <c r="AF49" s="204"/>
      <c r="AG49" s="204"/>
      <c r="AH49" s="204"/>
      <c r="AI49" s="204"/>
      <c r="AJ49" s="204"/>
      <c r="AK49" s="444"/>
      <c r="AL49" s="110"/>
      <c r="AM49" s="110"/>
      <c r="AN49" s="110"/>
      <c r="AO49" s="110"/>
      <c r="AP49" s="110"/>
      <c r="AQ49" s="110"/>
      <c r="AR49" s="110"/>
      <c r="AS49" s="110"/>
      <c r="AT49" s="110"/>
      <c r="AU49" s="110"/>
      <c r="AV49" s="110"/>
      <c r="AW49" s="110"/>
      <c r="AX49" s="110"/>
      <c r="AY49" s="110"/>
      <c r="AZ49" s="110"/>
      <c r="BA49" s="110"/>
      <c r="BB49" s="110"/>
      <c r="BC49" s="110"/>
      <c r="BD49" s="110"/>
      <c r="BE49" s="110"/>
      <c r="BF49" s="110"/>
      <c r="BG49" s="110"/>
      <c r="BH49" s="110"/>
      <c r="BI49" s="110"/>
      <c r="BJ49" s="110"/>
      <c r="BK49" s="110"/>
      <c r="BL49" s="110"/>
      <c r="BM49" s="110"/>
      <c r="BN49" s="110"/>
      <c r="BO49" s="110"/>
      <c r="BP49" s="110"/>
      <c r="BQ49" s="110"/>
      <c r="BR49" s="110"/>
      <c r="BS49" s="110"/>
      <c r="BT49" s="110"/>
      <c r="BU49" s="110"/>
      <c r="BV49" s="110"/>
      <c r="BW49" s="110"/>
      <c r="BX49" s="110"/>
      <c r="BY49" s="110"/>
      <c r="BZ49" s="110"/>
      <c r="CA49" s="110"/>
      <c r="CB49" s="110"/>
      <c r="CC49" s="110"/>
      <c r="CD49" s="110"/>
      <c r="CE49" s="110"/>
      <c r="CF49" s="110"/>
      <c r="CG49" s="110"/>
      <c r="CH49" s="110"/>
      <c r="CI49" s="110"/>
      <c r="CJ49" s="110"/>
      <c r="CK49" s="110"/>
      <c r="CL49" s="110"/>
      <c r="CM49" s="110"/>
      <c r="CN49" s="110"/>
      <c r="CO49" s="110"/>
      <c r="CP49" s="110"/>
      <c r="CQ49" s="110"/>
      <c r="CR49" s="110"/>
      <c r="CS49" s="110"/>
      <c r="CT49" s="110"/>
      <c r="CU49" s="110"/>
      <c r="CV49" s="110"/>
      <c r="CW49" s="110"/>
      <c r="CX49" s="110"/>
    </row>
    <row r="50" spans="7:102" ht="15" customHeight="1" x14ac:dyDescent="0.25">
      <c r="G50" s="521" t="s">
        <v>1788</v>
      </c>
      <c r="H50" s="205" t="s">
        <v>1789</v>
      </c>
      <c r="I50" s="435"/>
      <c r="W50" s="203"/>
      <c r="X50" s="203"/>
      <c r="Y50" s="203"/>
      <c r="Z50" s="203"/>
      <c r="AA50" s="203"/>
      <c r="AB50" s="203"/>
      <c r="AC50" s="204"/>
      <c r="AD50" s="204"/>
      <c r="AE50" s="204"/>
      <c r="AF50" s="204"/>
      <c r="AG50" s="204"/>
      <c r="AH50" s="204"/>
      <c r="AI50" s="204"/>
      <c r="AJ50" s="204"/>
      <c r="AK50" s="444"/>
      <c r="AL50" s="110"/>
      <c r="AM50" s="110"/>
      <c r="AN50" s="110"/>
      <c r="AO50" s="110"/>
      <c r="AP50" s="110"/>
      <c r="AQ50" s="110"/>
      <c r="AR50" s="110"/>
      <c r="AS50" s="110"/>
      <c r="AT50" s="110"/>
      <c r="AU50" s="110"/>
      <c r="AV50" s="110"/>
      <c r="AW50" s="110"/>
      <c r="AX50" s="110"/>
      <c r="AY50" s="110"/>
      <c r="AZ50" s="110"/>
      <c r="BA50" s="110"/>
      <c r="BB50" s="110"/>
      <c r="BC50" s="110"/>
      <c r="BD50" s="110"/>
      <c r="BE50" s="110"/>
      <c r="BF50" s="110"/>
      <c r="BG50" s="110"/>
      <c r="BH50" s="110"/>
      <c r="BI50" s="110"/>
      <c r="BJ50" s="110"/>
      <c r="BK50" s="110"/>
      <c r="BL50" s="110"/>
      <c r="BM50" s="110"/>
      <c r="BN50" s="110"/>
      <c r="BO50" s="110"/>
      <c r="BP50" s="110"/>
      <c r="BQ50" s="110"/>
      <c r="BR50" s="110"/>
      <c r="BS50" s="110"/>
      <c r="BT50" s="110"/>
      <c r="BU50" s="110"/>
      <c r="BV50" s="110"/>
      <c r="BW50" s="110"/>
      <c r="BX50" s="110"/>
      <c r="BY50" s="110"/>
      <c r="BZ50" s="110"/>
      <c r="CA50" s="110"/>
      <c r="CB50" s="110"/>
      <c r="CC50" s="110"/>
      <c r="CD50" s="110"/>
      <c r="CE50" s="110"/>
      <c r="CF50" s="110"/>
      <c r="CG50" s="110"/>
      <c r="CH50" s="110"/>
      <c r="CI50" s="110"/>
      <c r="CJ50" s="110"/>
      <c r="CK50" s="110"/>
      <c r="CL50" s="110"/>
      <c r="CM50" s="110"/>
      <c r="CN50" s="110"/>
      <c r="CO50" s="110"/>
      <c r="CP50" s="110"/>
      <c r="CQ50" s="110"/>
      <c r="CR50" s="110"/>
      <c r="CS50" s="110"/>
      <c r="CT50" s="110"/>
      <c r="CU50" s="110"/>
      <c r="CV50" s="110"/>
      <c r="CW50" s="110"/>
      <c r="CX50" s="110"/>
    </row>
    <row r="51" spans="7:102" ht="15" customHeight="1" x14ac:dyDescent="0.25">
      <c r="G51" s="521"/>
      <c r="H51" s="205">
        <v>1</v>
      </c>
      <c r="I51" s="435"/>
      <c r="W51" s="203"/>
      <c r="X51" s="203"/>
      <c r="Y51" s="203"/>
      <c r="Z51" s="203"/>
      <c r="AA51" s="203"/>
      <c r="AB51" s="203"/>
      <c r="AC51" s="204"/>
      <c r="AD51" s="204"/>
      <c r="AE51" s="204"/>
      <c r="AF51" s="204"/>
      <c r="AG51" s="204"/>
      <c r="AH51" s="204"/>
      <c r="AI51" s="204"/>
      <c r="AJ51" s="204"/>
      <c r="AK51" s="444"/>
      <c r="AL51" s="110"/>
      <c r="AM51" s="110"/>
      <c r="AN51" s="110"/>
      <c r="AO51" s="110"/>
      <c r="AP51" s="110"/>
      <c r="AQ51" s="110"/>
      <c r="AR51" s="110"/>
      <c r="AS51" s="110"/>
      <c r="AT51" s="110"/>
      <c r="AU51" s="110"/>
      <c r="AV51" s="110"/>
      <c r="AW51" s="110"/>
      <c r="AX51" s="110"/>
      <c r="AY51" s="110"/>
      <c r="AZ51" s="110"/>
      <c r="BA51" s="110"/>
      <c r="BB51" s="110"/>
      <c r="BC51" s="110"/>
      <c r="BD51" s="110"/>
      <c r="BE51" s="110"/>
      <c r="BF51" s="110"/>
      <c r="BG51" s="110"/>
      <c r="BH51" s="110"/>
      <c r="BI51" s="110"/>
      <c r="BJ51" s="110"/>
      <c r="BK51" s="110"/>
      <c r="BL51" s="110"/>
      <c r="BM51" s="110"/>
      <c r="BN51" s="110"/>
      <c r="BO51" s="110"/>
      <c r="BP51" s="110"/>
      <c r="BQ51" s="110"/>
      <c r="BR51" s="110"/>
      <c r="BS51" s="110"/>
      <c r="BT51" s="110"/>
      <c r="BU51" s="110"/>
      <c r="BV51" s="110"/>
      <c r="BW51" s="110"/>
      <c r="BX51" s="110"/>
      <c r="BY51" s="110"/>
      <c r="BZ51" s="110"/>
      <c r="CA51" s="110"/>
      <c r="CB51" s="110"/>
      <c r="CC51" s="110"/>
      <c r="CD51" s="110"/>
      <c r="CE51" s="110"/>
      <c r="CF51" s="110"/>
      <c r="CG51" s="110"/>
      <c r="CH51" s="110"/>
      <c r="CI51" s="110"/>
      <c r="CJ51" s="110"/>
      <c r="CK51" s="110"/>
      <c r="CL51" s="110"/>
      <c r="CM51" s="110"/>
      <c r="CN51" s="110"/>
      <c r="CO51" s="110"/>
      <c r="CP51" s="110"/>
      <c r="CQ51" s="110"/>
      <c r="CR51" s="110"/>
      <c r="CS51" s="110"/>
      <c r="CT51" s="110"/>
      <c r="CU51" s="110"/>
      <c r="CV51" s="110"/>
      <c r="CW51" s="110"/>
      <c r="CX51" s="110"/>
    </row>
    <row r="52" spans="7:102" ht="15" customHeight="1" x14ac:dyDescent="0.25">
      <c r="G52" s="521"/>
      <c r="H52" s="205">
        <v>2</v>
      </c>
      <c r="I52" s="435"/>
      <c r="W52" s="203"/>
      <c r="X52" s="203"/>
      <c r="Y52" s="203"/>
      <c r="Z52" s="203"/>
      <c r="AA52" s="203"/>
      <c r="AB52" s="203"/>
      <c r="AC52" s="204"/>
      <c r="AD52" s="204"/>
      <c r="AE52" s="204"/>
      <c r="AF52" s="204"/>
      <c r="AG52" s="204"/>
      <c r="AH52" s="204"/>
      <c r="AI52" s="204"/>
      <c r="AJ52" s="204"/>
      <c r="AK52" s="444"/>
      <c r="AL52" s="110"/>
      <c r="AM52" s="110"/>
      <c r="AN52" s="110"/>
      <c r="AO52" s="110"/>
      <c r="AP52" s="110"/>
      <c r="AQ52" s="110"/>
      <c r="AR52" s="110"/>
      <c r="AS52" s="110"/>
      <c r="AT52" s="110"/>
      <c r="AU52" s="110"/>
      <c r="AV52" s="110"/>
      <c r="AW52" s="110"/>
      <c r="AX52" s="110"/>
      <c r="AY52" s="110"/>
      <c r="AZ52" s="110"/>
      <c r="BA52" s="110"/>
      <c r="BB52" s="110"/>
      <c r="BC52" s="110"/>
      <c r="BD52" s="110"/>
      <c r="BE52" s="110"/>
      <c r="BF52" s="110"/>
      <c r="BG52" s="110"/>
      <c r="BH52" s="110"/>
      <c r="BI52" s="110"/>
      <c r="BJ52" s="110"/>
      <c r="BK52" s="110"/>
      <c r="BL52" s="110"/>
      <c r="BM52" s="110"/>
      <c r="BN52" s="110"/>
      <c r="BO52" s="110"/>
      <c r="BP52" s="110"/>
      <c r="BQ52" s="110"/>
      <c r="BR52" s="110"/>
      <c r="BS52" s="110"/>
      <c r="BT52" s="110"/>
      <c r="BU52" s="110"/>
      <c r="BV52" s="110"/>
      <c r="BW52" s="110"/>
      <c r="BX52" s="110"/>
      <c r="BY52" s="110"/>
      <c r="BZ52" s="110"/>
      <c r="CA52" s="110"/>
      <c r="CB52" s="110"/>
      <c r="CC52" s="110"/>
      <c r="CD52" s="110"/>
      <c r="CE52" s="110"/>
      <c r="CF52" s="110"/>
      <c r="CG52" s="110"/>
      <c r="CH52" s="110"/>
      <c r="CI52" s="110"/>
      <c r="CJ52" s="110"/>
      <c r="CK52" s="110"/>
      <c r="CL52" s="110"/>
      <c r="CM52" s="110"/>
      <c r="CN52" s="110"/>
      <c r="CO52" s="110"/>
      <c r="CP52" s="110"/>
      <c r="CQ52" s="110"/>
      <c r="CR52" s="110"/>
      <c r="CS52" s="110"/>
      <c r="CT52" s="110"/>
      <c r="CU52" s="110"/>
      <c r="CV52" s="110"/>
      <c r="CW52" s="110"/>
      <c r="CX52" s="110"/>
    </row>
    <row r="53" spans="7:102" ht="15" customHeight="1" x14ac:dyDescent="0.25">
      <c r="G53" s="521"/>
      <c r="H53" s="205">
        <v>3</v>
      </c>
      <c r="I53" s="435"/>
      <c r="W53" s="203"/>
      <c r="X53" s="203"/>
      <c r="Y53" s="203"/>
      <c r="Z53" s="203"/>
      <c r="AA53" s="203"/>
      <c r="AB53" s="203"/>
      <c r="AC53" s="204"/>
      <c r="AD53" s="204"/>
      <c r="AE53" s="204"/>
      <c r="AF53" s="204"/>
      <c r="AG53" s="204"/>
      <c r="AH53" s="204"/>
      <c r="AI53" s="204"/>
      <c r="AJ53" s="204"/>
      <c r="AK53" s="444"/>
      <c r="AL53" s="110"/>
      <c r="AM53" s="110"/>
      <c r="AN53" s="110"/>
      <c r="AO53" s="110"/>
      <c r="AP53" s="110"/>
      <c r="AQ53" s="110"/>
      <c r="AR53" s="110"/>
      <c r="AS53" s="110"/>
      <c r="AT53" s="110"/>
      <c r="AU53" s="110"/>
      <c r="AV53" s="110"/>
      <c r="AW53" s="110"/>
      <c r="AX53" s="110"/>
      <c r="AY53" s="110"/>
      <c r="AZ53" s="110"/>
      <c r="BA53" s="110"/>
      <c r="BB53" s="110"/>
      <c r="BC53" s="110"/>
      <c r="BD53" s="110"/>
      <c r="BE53" s="110"/>
      <c r="BF53" s="110"/>
      <c r="BG53" s="110"/>
      <c r="BH53" s="110"/>
      <c r="BI53" s="110"/>
      <c r="BJ53" s="110"/>
      <c r="BK53" s="110"/>
      <c r="BL53" s="110"/>
      <c r="BM53" s="110"/>
      <c r="BN53" s="110"/>
      <c r="BO53" s="110"/>
      <c r="BP53" s="110"/>
      <c r="BQ53" s="110"/>
      <c r="BR53" s="110"/>
      <c r="BS53" s="110"/>
      <c r="BT53" s="110"/>
      <c r="BU53" s="110"/>
      <c r="BV53" s="110"/>
      <c r="BW53" s="110"/>
      <c r="BX53" s="110"/>
      <c r="BY53" s="110"/>
      <c r="BZ53" s="110"/>
      <c r="CA53" s="110"/>
      <c r="CB53" s="110"/>
      <c r="CC53" s="110"/>
      <c r="CD53" s="110"/>
      <c r="CE53" s="110"/>
      <c r="CF53" s="110"/>
      <c r="CG53" s="110"/>
      <c r="CH53" s="110"/>
      <c r="CI53" s="110"/>
      <c r="CJ53" s="110"/>
      <c r="CK53" s="110"/>
      <c r="CL53" s="110"/>
      <c r="CM53" s="110"/>
      <c r="CN53" s="110"/>
      <c r="CO53" s="110"/>
      <c r="CP53" s="110"/>
      <c r="CQ53" s="110"/>
      <c r="CR53" s="110"/>
      <c r="CS53" s="110"/>
      <c r="CT53" s="110"/>
      <c r="CU53" s="110"/>
      <c r="CV53" s="110"/>
      <c r="CW53" s="110"/>
      <c r="CX53" s="110"/>
    </row>
    <row r="54" spans="7:102" ht="15" customHeight="1" x14ac:dyDescent="0.25">
      <c r="G54" s="521"/>
      <c r="H54" s="205"/>
      <c r="I54" s="435"/>
      <c r="W54" s="203"/>
      <c r="X54" s="203"/>
      <c r="Y54" s="203"/>
      <c r="Z54" s="203"/>
      <c r="AA54" s="203"/>
      <c r="AB54" s="203"/>
      <c r="AC54" s="204"/>
      <c r="AD54" s="204"/>
      <c r="AE54" s="204"/>
      <c r="AF54" s="204"/>
      <c r="AG54" s="204"/>
      <c r="AH54" s="204"/>
      <c r="AI54" s="204"/>
      <c r="AJ54" s="204"/>
      <c r="AK54" s="444"/>
      <c r="AL54" s="110"/>
      <c r="AM54" s="110"/>
      <c r="AN54" s="110"/>
      <c r="AO54" s="110"/>
      <c r="AP54" s="110"/>
      <c r="AQ54" s="110"/>
      <c r="AR54" s="110"/>
      <c r="AS54" s="110"/>
      <c r="AT54" s="110"/>
      <c r="AU54" s="110"/>
      <c r="AV54" s="110"/>
      <c r="AW54" s="110"/>
      <c r="AX54" s="110"/>
      <c r="AY54" s="110"/>
      <c r="AZ54" s="110"/>
      <c r="BA54" s="110"/>
      <c r="BB54" s="110"/>
      <c r="BC54" s="110"/>
      <c r="BD54" s="110"/>
      <c r="BE54" s="110"/>
      <c r="BF54" s="110"/>
      <c r="BG54" s="110"/>
      <c r="BH54" s="110"/>
      <c r="BI54" s="110"/>
      <c r="BJ54" s="110"/>
      <c r="BK54" s="110"/>
      <c r="BL54" s="110"/>
      <c r="BM54" s="110"/>
      <c r="BN54" s="110"/>
      <c r="BO54" s="110"/>
      <c r="BP54" s="110"/>
      <c r="BQ54" s="110"/>
      <c r="BR54" s="110"/>
      <c r="BS54" s="110"/>
      <c r="BT54" s="110"/>
      <c r="BU54" s="110"/>
      <c r="BV54" s="110"/>
      <c r="BW54" s="110"/>
      <c r="BX54" s="110"/>
      <c r="BY54" s="110"/>
      <c r="BZ54" s="110"/>
      <c r="CA54" s="110"/>
      <c r="CB54" s="110"/>
      <c r="CC54" s="110"/>
      <c r="CD54" s="110"/>
      <c r="CE54" s="110"/>
      <c r="CF54" s="110"/>
      <c r="CG54" s="110"/>
      <c r="CH54" s="110"/>
      <c r="CI54" s="110"/>
      <c r="CJ54" s="110"/>
      <c r="CK54" s="110"/>
      <c r="CL54" s="110"/>
      <c r="CM54" s="110"/>
      <c r="CN54" s="110"/>
      <c r="CO54" s="110"/>
      <c r="CP54" s="110"/>
      <c r="CQ54" s="110"/>
      <c r="CR54" s="110"/>
      <c r="CS54" s="110"/>
      <c r="CT54" s="110"/>
      <c r="CU54" s="110"/>
      <c r="CV54" s="110"/>
      <c r="CW54" s="110"/>
      <c r="CX54" s="110"/>
    </row>
    <row r="55" spans="7:102" ht="15" customHeight="1" x14ac:dyDescent="0.25">
      <c r="G55" s="521">
        <v>4</v>
      </c>
      <c r="H55" s="205" t="s">
        <v>1790</v>
      </c>
      <c r="I55" s="435"/>
      <c r="W55" s="203"/>
      <c r="X55" s="203"/>
      <c r="Y55" s="203"/>
      <c r="Z55" s="203"/>
      <c r="AA55" s="203"/>
      <c r="AB55" s="203"/>
      <c r="AC55" s="204"/>
      <c r="AD55" s="204"/>
      <c r="AE55" s="204"/>
      <c r="AF55" s="204"/>
      <c r="AG55" s="204"/>
      <c r="AH55" s="204"/>
      <c r="AI55" s="204"/>
      <c r="AJ55" s="204"/>
      <c r="AK55" s="444"/>
      <c r="AL55" s="110"/>
      <c r="AM55" s="110"/>
      <c r="AN55" s="110"/>
      <c r="AO55" s="110"/>
      <c r="AP55" s="110"/>
      <c r="AQ55" s="110"/>
      <c r="AR55" s="110"/>
      <c r="AS55" s="110"/>
      <c r="AT55" s="110"/>
      <c r="AU55" s="110"/>
      <c r="AV55" s="110"/>
      <c r="AW55" s="110"/>
      <c r="AX55" s="110"/>
      <c r="AY55" s="110"/>
      <c r="AZ55" s="110"/>
      <c r="BA55" s="110"/>
      <c r="BB55" s="110"/>
      <c r="BC55" s="110"/>
      <c r="BD55" s="110"/>
      <c r="BE55" s="110"/>
      <c r="BF55" s="110"/>
      <c r="BG55" s="110"/>
      <c r="BH55" s="110"/>
      <c r="BI55" s="110"/>
      <c r="BJ55" s="110"/>
      <c r="BK55" s="110"/>
      <c r="BL55" s="110"/>
      <c r="BM55" s="110"/>
      <c r="BN55" s="110"/>
      <c r="BO55" s="110"/>
      <c r="BP55" s="110"/>
      <c r="BQ55" s="110"/>
      <c r="BR55" s="110"/>
      <c r="BS55" s="110"/>
      <c r="BT55" s="110"/>
      <c r="BU55" s="110"/>
      <c r="BV55" s="110"/>
      <c r="BW55" s="110"/>
      <c r="BX55" s="110"/>
      <c r="BY55" s="110"/>
      <c r="BZ55" s="110"/>
      <c r="CA55" s="110"/>
      <c r="CB55" s="110"/>
      <c r="CC55" s="110"/>
      <c r="CD55" s="110"/>
      <c r="CE55" s="110"/>
      <c r="CF55" s="110"/>
      <c r="CG55" s="110"/>
      <c r="CH55" s="110"/>
      <c r="CI55" s="110"/>
      <c r="CJ55" s="110"/>
      <c r="CK55" s="110"/>
      <c r="CL55" s="110"/>
      <c r="CM55" s="110"/>
      <c r="CN55" s="110"/>
      <c r="CO55" s="110"/>
      <c r="CP55" s="110"/>
      <c r="CQ55" s="110"/>
      <c r="CR55" s="110"/>
      <c r="CS55" s="110"/>
      <c r="CT55" s="110"/>
      <c r="CU55" s="110"/>
      <c r="CV55" s="110"/>
      <c r="CW55" s="110"/>
      <c r="CX55" s="110"/>
    </row>
    <row r="56" spans="7:102" ht="15" customHeight="1" x14ac:dyDescent="0.25">
      <c r="G56" s="521"/>
      <c r="H56" s="205">
        <v>1</v>
      </c>
      <c r="I56" s="435"/>
      <c r="W56" s="203"/>
      <c r="X56" s="203"/>
      <c r="Y56" s="203"/>
      <c r="Z56" s="203"/>
      <c r="AA56" s="203"/>
      <c r="AB56" s="203"/>
      <c r="AC56" s="204"/>
      <c r="AD56" s="204"/>
      <c r="AE56" s="204"/>
      <c r="AF56" s="204"/>
      <c r="AG56" s="204"/>
      <c r="AH56" s="204"/>
      <c r="AI56" s="204"/>
      <c r="AJ56" s="204"/>
      <c r="AK56" s="444"/>
      <c r="AL56" s="110"/>
      <c r="AM56" s="110"/>
      <c r="AN56" s="110"/>
      <c r="AO56" s="110"/>
      <c r="AP56" s="110"/>
      <c r="AQ56" s="110"/>
      <c r="AR56" s="110"/>
      <c r="AS56" s="110"/>
      <c r="AT56" s="110"/>
      <c r="AU56" s="110"/>
      <c r="AV56" s="110"/>
      <c r="AW56" s="110"/>
      <c r="AX56" s="110"/>
      <c r="AY56" s="110"/>
      <c r="AZ56" s="110"/>
      <c r="BA56" s="110"/>
      <c r="BB56" s="110"/>
      <c r="BC56" s="110"/>
      <c r="BD56" s="110"/>
      <c r="BE56" s="110"/>
      <c r="BF56" s="110"/>
      <c r="BG56" s="110"/>
      <c r="BH56" s="110"/>
      <c r="BI56" s="110"/>
      <c r="BJ56" s="110"/>
      <c r="BK56" s="110"/>
      <c r="BL56" s="110"/>
      <c r="BM56" s="110"/>
      <c r="BN56" s="110"/>
      <c r="BO56" s="110"/>
      <c r="BP56" s="110"/>
      <c r="BQ56" s="110"/>
      <c r="BR56" s="110"/>
      <c r="BS56" s="110"/>
      <c r="BT56" s="110"/>
      <c r="BU56" s="110"/>
      <c r="BV56" s="110"/>
      <c r="BW56" s="110"/>
      <c r="BX56" s="110"/>
      <c r="BY56" s="110"/>
      <c r="BZ56" s="110"/>
      <c r="CA56" s="110"/>
      <c r="CB56" s="110"/>
      <c r="CC56" s="110"/>
      <c r="CD56" s="110"/>
      <c r="CE56" s="110"/>
      <c r="CF56" s="110"/>
      <c r="CG56" s="110"/>
      <c r="CH56" s="110"/>
      <c r="CI56" s="110"/>
      <c r="CJ56" s="110"/>
      <c r="CK56" s="110"/>
      <c r="CL56" s="110"/>
      <c r="CM56" s="110"/>
      <c r="CN56" s="110"/>
      <c r="CO56" s="110"/>
      <c r="CP56" s="110"/>
      <c r="CQ56" s="110"/>
      <c r="CR56" s="110"/>
      <c r="CS56" s="110"/>
      <c r="CT56" s="110"/>
      <c r="CU56" s="110"/>
      <c r="CV56" s="110"/>
      <c r="CW56" s="110"/>
      <c r="CX56" s="110"/>
    </row>
    <row r="57" spans="7:102" ht="15" customHeight="1" x14ac:dyDescent="0.25">
      <c r="G57" s="521"/>
      <c r="H57" s="205">
        <v>2</v>
      </c>
      <c r="I57" s="435"/>
      <c r="W57" s="203"/>
      <c r="X57" s="203"/>
      <c r="Y57" s="203"/>
      <c r="Z57" s="203"/>
      <c r="AA57" s="203"/>
      <c r="AB57" s="203"/>
      <c r="AC57" s="204"/>
      <c r="AD57" s="204"/>
      <c r="AE57" s="204"/>
      <c r="AF57" s="204"/>
      <c r="AG57" s="204"/>
      <c r="AH57" s="204"/>
      <c r="AI57" s="204"/>
      <c r="AJ57" s="204"/>
      <c r="AK57" s="444"/>
      <c r="AL57" s="110"/>
      <c r="AM57" s="110"/>
      <c r="AN57" s="110"/>
      <c r="AO57" s="110"/>
      <c r="AP57" s="110"/>
      <c r="AQ57" s="110"/>
      <c r="AR57" s="110"/>
      <c r="AS57" s="110"/>
      <c r="AT57" s="110"/>
      <c r="AU57" s="110"/>
      <c r="AV57" s="110"/>
      <c r="AW57" s="110"/>
      <c r="AX57" s="110"/>
      <c r="AY57" s="110"/>
      <c r="AZ57" s="110"/>
      <c r="BA57" s="110"/>
      <c r="BB57" s="110"/>
      <c r="BC57" s="110"/>
      <c r="BD57" s="110"/>
      <c r="BE57" s="110"/>
      <c r="BF57" s="110"/>
      <c r="BG57" s="110"/>
      <c r="BH57" s="110"/>
      <c r="BI57" s="110"/>
      <c r="BJ57" s="110"/>
      <c r="BK57" s="110"/>
      <c r="BL57" s="110"/>
      <c r="BM57" s="110"/>
      <c r="BN57" s="110"/>
      <c r="BO57" s="110"/>
      <c r="BP57" s="110"/>
      <c r="BQ57" s="110"/>
      <c r="BR57" s="110"/>
      <c r="BS57" s="110"/>
      <c r="BT57" s="110"/>
      <c r="BU57" s="110"/>
      <c r="BV57" s="110"/>
      <c r="BW57" s="110"/>
      <c r="BX57" s="110"/>
      <c r="BY57" s="110"/>
      <c r="BZ57" s="110"/>
      <c r="CA57" s="110"/>
      <c r="CB57" s="110"/>
      <c r="CC57" s="110"/>
      <c r="CD57" s="110"/>
      <c r="CE57" s="110"/>
      <c r="CF57" s="110"/>
      <c r="CG57" s="110"/>
      <c r="CH57" s="110"/>
      <c r="CI57" s="110"/>
      <c r="CJ57" s="110"/>
      <c r="CK57" s="110"/>
      <c r="CL57" s="110"/>
      <c r="CM57" s="110"/>
      <c r="CN57" s="110"/>
      <c r="CO57" s="110"/>
      <c r="CP57" s="110"/>
      <c r="CQ57" s="110"/>
      <c r="CR57" s="110"/>
      <c r="CS57" s="110"/>
      <c r="CT57" s="110"/>
      <c r="CU57" s="110"/>
      <c r="CV57" s="110"/>
      <c r="CW57" s="110"/>
      <c r="CX57" s="110"/>
    </row>
    <row r="58" spans="7:102" ht="15" customHeight="1" x14ac:dyDescent="0.25">
      <c r="G58" s="521"/>
      <c r="H58" s="205">
        <v>3</v>
      </c>
      <c r="I58" s="435"/>
      <c r="W58" s="203"/>
      <c r="X58" s="203"/>
      <c r="Y58" s="203"/>
      <c r="Z58" s="203"/>
      <c r="AA58" s="203"/>
      <c r="AB58" s="203"/>
      <c r="AC58" s="204"/>
      <c r="AD58" s="204"/>
      <c r="AE58" s="204"/>
      <c r="AF58" s="204"/>
      <c r="AG58" s="204"/>
      <c r="AH58" s="204"/>
      <c r="AI58" s="204"/>
      <c r="AJ58" s="204"/>
      <c r="AK58" s="444"/>
      <c r="AL58" s="110"/>
      <c r="AM58" s="110"/>
      <c r="AN58" s="110"/>
      <c r="AO58" s="110"/>
      <c r="AP58" s="110"/>
      <c r="AQ58" s="110"/>
      <c r="AR58" s="110"/>
      <c r="AS58" s="110"/>
      <c r="AT58" s="110"/>
      <c r="AU58" s="110"/>
      <c r="AV58" s="110"/>
      <c r="AW58" s="110"/>
      <c r="AX58" s="110"/>
      <c r="AY58" s="110"/>
      <c r="AZ58" s="110"/>
      <c r="BA58" s="110"/>
      <c r="BB58" s="110"/>
      <c r="BC58" s="110"/>
      <c r="BD58" s="110"/>
      <c r="BE58" s="110"/>
      <c r="BF58" s="110"/>
      <c r="BG58" s="110"/>
      <c r="BH58" s="110"/>
      <c r="BI58" s="110"/>
      <c r="BJ58" s="110"/>
      <c r="BK58" s="110"/>
      <c r="BL58" s="110"/>
      <c r="BM58" s="110"/>
      <c r="BN58" s="110"/>
      <c r="BO58" s="110"/>
      <c r="BP58" s="110"/>
      <c r="BQ58" s="110"/>
      <c r="BR58" s="110"/>
      <c r="BS58" s="110"/>
      <c r="BT58" s="110"/>
      <c r="BU58" s="110"/>
      <c r="BV58" s="110"/>
      <c r="BW58" s="110"/>
      <c r="BX58" s="110"/>
      <c r="BY58" s="110"/>
      <c r="BZ58" s="110"/>
      <c r="CA58" s="110"/>
      <c r="CB58" s="110"/>
      <c r="CC58" s="110"/>
      <c r="CD58" s="110"/>
      <c r="CE58" s="110"/>
      <c r="CF58" s="110"/>
      <c r="CG58" s="110"/>
      <c r="CH58" s="110"/>
      <c r="CI58" s="110"/>
      <c r="CJ58" s="110"/>
      <c r="CK58" s="110"/>
      <c r="CL58" s="110"/>
      <c r="CM58" s="110"/>
      <c r="CN58" s="110"/>
      <c r="CO58" s="110"/>
      <c r="CP58" s="110"/>
      <c r="CQ58" s="110"/>
      <c r="CR58" s="110"/>
      <c r="CS58" s="110"/>
      <c r="CT58" s="110"/>
      <c r="CU58" s="110"/>
      <c r="CV58" s="110"/>
      <c r="CW58" s="110"/>
      <c r="CX58" s="110"/>
    </row>
    <row r="59" spans="7:102" ht="14.25" customHeight="1" x14ac:dyDescent="0.25">
      <c r="G59" s="521"/>
      <c r="H59" s="205"/>
      <c r="I59" s="435"/>
      <c r="W59" s="203"/>
      <c r="X59" s="203"/>
      <c r="Y59" s="203"/>
      <c r="Z59" s="203"/>
      <c r="AA59" s="203"/>
      <c r="AB59" s="203"/>
      <c r="AC59" s="204"/>
      <c r="AD59" s="204"/>
      <c r="AE59" s="204"/>
      <c r="AF59" s="204"/>
      <c r="AG59" s="204"/>
      <c r="AH59" s="204"/>
      <c r="AI59" s="204"/>
      <c r="AJ59" s="204"/>
      <c r="AK59" s="444"/>
      <c r="AL59" s="110"/>
      <c r="AM59" s="110"/>
      <c r="AN59" s="110"/>
      <c r="AO59" s="110"/>
      <c r="AP59" s="110"/>
      <c r="AQ59" s="110"/>
      <c r="AR59" s="110"/>
      <c r="AS59" s="110"/>
      <c r="AT59" s="110"/>
      <c r="AU59" s="110"/>
      <c r="AV59" s="110"/>
      <c r="AW59" s="110"/>
      <c r="AX59" s="110"/>
      <c r="AY59" s="110"/>
      <c r="AZ59" s="110"/>
      <c r="BA59" s="110"/>
      <c r="BB59" s="110"/>
      <c r="BC59" s="110"/>
      <c r="BD59" s="110"/>
      <c r="BE59" s="110"/>
      <c r="BF59" s="110"/>
      <c r="BG59" s="110"/>
      <c r="BH59" s="110"/>
      <c r="BI59" s="110"/>
      <c r="BJ59" s="110"/>
      <c r="BK59" s="110"/>
      <c r="BL59" s="110"/>
      <c r="BM59" s="110"/>
      <c r="BN59" s="110"/>
      <c r="BO59" s="110"/>
      <c r="BP59" s="110"/>
      <c r="BQ59" s="110"/>
      <c r="BR59" s="110"/>
      <c r="BS59" s="110"/>
      <c r="BT59" s="110"/>
      <c r="BU59" s="110"/>
      <c r="BV59" s="110"/>
      <c r="BW59" s="110"/>
      <c r="BX59" s="110"/>
      <c r="BY59" s="110"/>
      <c r="BZ59" s="110"/>
      <c r="CA59" s="110"/>
      <c r="CB59" s="110"/>
      <c r="CC59" s="110"/>
      <c r="CD59" s="110"/>
      <c r="CE59" s="110"/>
      <c r="CF59" s="110"/>
      <c r="CG59" s="110"/>
      <c r="CH59" s="110"/>
      <c r="CI59" s="110"/>
      <c r="CJ59" s="110"/>
      <c r="CK59" s="110"/>
      <c r="CL59" s="110"/>
      <c r="CM59" s="110"/>
      <c r="CN59" s="110"/>
      <c r="CO59" s="110"/>
      <c r="CP59" s="110"/>
      <c r="CQ59" s="110"/>
      <c r="CR59" s="110"/>
      <c r="CS59" s="110"/>
      <c r="CT59" s="110"/>
      <c r="CU59" s="110"/>
      <c r="CV59" s="110"/>
      <c r="CW59" s="110"/>
      <c r="CX59" s="110"/>
    </row>
    <row r="60" spans="7:102" ht="14.25" customHeight="1" x14ac:dyDescent="0.25">
      <c r="G60" s="523"/>
      <c r="H60" s="206"/>
      <c r="I60" s="207"/>
      <c r="J60" s="207"/>
      <c r="K60" s="207"/>
      <c r="L60" s="207"/>
      <c r="M60" s="207"/>
      <c r="N60" s="207"/>
      <c r="O60" s="207"/>
      <c r="P60" s="207"/>
      <c r="Q60" s="207"/>
      <c r="R60" s="207"/>
      <c r="S60" s="207"/>
      <c r="T60" s="207"/>
      <c r="U60" s="207"/>
      <c r="V60" s="207"/>
      <c r="W60" s="207"/>
      <c r="X60" s="207"/>
      <c r="Y60" s="207"/>
      <c r="Z60" s="207"/>
      <c r="AA60" s="207"/>
      <c r="AB60" s="207"/>
      <c r="AC60" s="188"/>
      <c r="AD60" s="440"/>
      <c r="AE60" s="440"/>
      <c r="AF60" s="440"/>
      <c r="AG60" s="440"/>
      <c r="AH60" s="440"/>
      <c r="AI60" s="440"/>
      <c r="AJ60" s="440"/>
      <c r="AK60" s="439"/>
      <c r="AL60" s="110"/>
      <c r="AM60" s="110"/>
      <c r="AN60" s="110"/>
      <c r="AO60" s="110"/>
      <c r="AP60" s="110"/>
      <c r="AQ60" s="110"/>
      <c r="AR60" s="110"/>
      <c r="AS60" s="110"/>
      <c r="AT60" s="110"/>
      <c r="AU60" s="110"/>
      <c r="AV60" s="110"/>
      <c r="AW60" s="110"/>
      <c r="AX60" s="110"/>
      <c r="AY60" s="110"/>
      <c r="AZ60" s="110"/>
      <c r="BA60" s="110"/>
      <c r="BB60" s="110"/>
      <c r="BC60" s="110"/>
      <c r="BD60" s="110"/>
      <c r="BE60" s="110"/>
      <c r="BF60" s="110"/>
      <c r="BG60" s="110"/>
      <c r="BH60" s="110"/>
      <c r="BI60" s="110"/>
      <c r="BJ60" s="110"/>
      <c r="BK60" s="110"/>
      <c r="BL60" s="110"/>
      <c r="BM60" s="110"/>
      <c r="BN60" s="110"/>
      <c r="BO60" s="110"/>
      <c r="BP60" s="110"/>
      <c r="BQ60" s="110"/>
      <c r="BR60" s="110"/>
      <c r="BS60" s="110"/>
      <c r="BT60" s="110"/>
      <c r="BU60" s="110"/>
      <c r="BV60" s="110"/>
      <c r="BW60" s="110"/>
      <c r="BX60" s="110"/>
      <c r="BY60" s="110"/>
      <c r="BZ60" s="110"/>
      <c r="CA60" s="110"/>
      <c r="CB60" s="110"/>
      <c r="CC60" s="110"/>
      <c r="CD60" s="110"/>
      <c r="CE60" s="110"/>
      <c r="CF60" s="110"/>
      <c r="CG60" s="110"/>
      <c r="CH60" s="110"/>
      <c r="CI60" s="110"/>
      <c r="CJ60" s="110"/>
      <c r="CK60" s="110"/>
      <c r="CL60" s="110"/>
      <c r="CM60" s="110"/>
      <c r="CN60" s="110"/>
      <c r="CO60" s="110"/>
      <c r="CP60" s="110"/>
      <c r="CQ60" s="110"/>
      <c r="CR60" s="110"/>
      <c r="CS60" s="110"/>
      <c r="CT60" s="110"/>
      <c r="CU60" s="110"/>
      <c r="CV60" s="110"/>
      <c r="CW60" s="110"/>
      <c r="CX60" s="110"/>
    </row>
    <row r="61" spans="7:102" ht="14.25" customHeight="1" x14ac:dyDescent="0.25">
      <c r="AL61" s="110"/>
      <c r="AM61" s="110"/>
      <c r="AN61" s="110"/>
      <c r="AO61" s="110"/>
      <c r="AP61" s="110"/>
      <c r="AQ61" s="110"/>
      <c r="AR61" s="110"/>
      <c r="AS61" s="110"/>
      <c r="AT61" s="110"/>
      <c r="AU61" s="110"/>
      <c r="AV61" s="110"/>
      <c r="AW61" s="110"/>
      <c r="AX61" s="110"/>
      <c r="AY61" s="110"/>
      <c r="AZ61" s="110"/>
      <c r="BA61" s="110"/>
      <c r="BB61" s="110"/>
      <c r="BC61" s="110"/>
      <c r="BD61" s="110"/>
      <c r="BE61" s="110"/>
      <c r="BF61" s="110"/>
      <c r="BG61" s="110"/>
      <c r="BH61" s="110"/>
      <c r="BI61" s="110"/>
      <c r="BJ61" s="110"/>
      <c r="BK61" s="110"/>
      <c r="BL61" s="110"/>
      <c r="BM61" s="110"/>
      <c r="BN61" s="110"/>
      <c r="BO61" s="110"/>
      <c r="BP61" s="110"/>
      <c r="BQ61" s="110"/>
      <c r="BR61" s="110"/>
      <c r="BS61" s="110"/>
      <c r="BT61" s="110"/>
      <c r="BU61" s="110"/>
      <c r="BV61" s="110"/>
      <c r="BW61" s="110"/>
      <c r="BX61" s="110"/>
      <c r="BY61" s="110"/>
      <c r="BZ61" s="110"/>
      <c r="CA61" s="110"/>
      <c r="CB61" s="110"/>
      <c r="CC61" s="110"/>
      <c r="CD61" s="110"/>
      <c r="CE61" s="110"/>
      <c r="CF61" s="110"/>
      <c r="CG61" s="110"/>
      <c r="CH61" s="110"/>
      <c r="CI61" s="110"/>
      <c r="CJ61" s="110"/>
      <c r="CK61" s="110"/>
      <c r="CL61" s="110"/>
      <c r="CM61" s="110"/>
      <c r="CN61" s="110"/>
      <c r="CO61" s="110"/>
      <c r="CP61" s="110"/>
      <c r="CQ61" s="110"/>
      <c r="CR61" s="110"/>
      <c r="CS61" s="110"/>
      <c r="CT61" s="110"/>
      <c r="CU61" s="110"/>
      <c r="CV61" s="110"/>
      <c r="CW61" s="110"/>
      <c r="CX61" s="110"/>
    </row>
    <row r="62" spans="7:102" ht="14.25" customHeight="1" x14ac:dyDescent="0.25">
      <c r="AL62" s="110"/>
      <c r="AM62" s="110"/>
      <c r="AN62" s="110"/>
      <c r="AO62" s="110"/>
      <c r="AP62" s="110"/>
      <c r="AQ62" s="110"/>
      <c r="AR62" s="110"/>
      <c r="AS62" s="110"/>
      <c r="AT62" s="110"/>
      <c r="AU62" s="110"/>
      <c r="AV62" s="110"/>
      <c r="AW62" s="110"/>
      <c r="AX62" s="110"/>
      <c r="AY62" s="110"/>
      <c r="AZ62" s="110"/>
      <c r="BA62" s="110"/>
      <c r="BB62" s="110"/>
      <c r="BC62" s="110"/>
      <c r="BD62" s="110"/>
      <c r="BE62" s="110"/>
      <c r="BF62" s="110"/>
      <c r="BG62" s="110"/>
      <c r="BH62" s="110"/>
      <c r="BI62" s="110"/>
      <c r="BJ62" s="110"/>
      <c r="BK62" s="110"/>
      <c r="BL62" s="110"/>
      <c r="BM62" s="110"/>
      <c r="BN62" s="110"/>
      <c r="BO62" s="110"/>
      <c r="BP62" s="110"/>
      <c r="BQ62" s="110"/>
      <c r="BR62" s="110"/>
      <c r="BS62" s="110"/>
      <c r="BT62" s="110"/>
      <c r="BU62" s="110"/>
      <c r="BV62" s="110"/>
      <c r="BW62" s="110"/>
      <c r="BX62" s="110"/>
      <c r="BY62" s="110"/>
      <c r="BZ62" s="110"/>
      <c r="CA62" s="110"/>
      <c r="CB62" s="110"/>
      <c r="CC62" s="110"/>
      <c r="CD62" s="110"/>
      <c r="CE62" s="110"/>
      <c r="CF62" s="110"/>
      <c r="CG62" s="110"/>
      <c r="CH62" s="110"/>
      <c r="CI62" s="110"/>
      <c r="CJ62" s="110"/>
      <c r="CK62" s="110"/>
      <c r="CL62" s="110"/>
      <c r="CM62" s="110"/>
      <c r="CN62" s="110"/>
      <c r="CO62" s="110"/>
      <c r="CP62" s="110"/>
      <c r="CQ62" s="110"/>
      <c r="CR62" s="110"/>
      <c r="CS62" s="110"/>
      <c r="CT62" s="110"/>
      <c r="CU62" s="110"/>
      <c r="CV62" s="110"/>
      <c r="CW62" s="110"/>
      <c r="CX62" s="110"/>
    </row>
    <row r="63" spans="7:102" ht="14.25" customHeight="1" x14ac:dyDescent="0.25">
      <c r="AL63" s="110"/>
      <c r="AM63" s="110"/>
      <c r="AN63" s="110"/>
      <c r="AO63" s="110"/>
      <c r="AP63" s="110"/>
      <c r="AQ63" s="110"/>
      <c r="AR63" s="110"/>
      <c r="AS63" s="110"/>
      <c r="AT63" s="110"/>
      <c r="AU63" s="110"/>
      <c r="AV63" s="110"/>
      <c r="AW63" s="110"/>
      <c r="AX63" s="110"/>
      <c r="AY63" s="110"/>
      <c r="AZ63" s="110"/>
      <c r="BA63" s="110"/>
      <c r="BB63" s="110"/>
      <c r="BC63" s="110"/>
      <c r="BD63" s="110"/>
      <c r="BE63" s="110"/>
      <c r="BF63" s="110"/>
      <c r="BG63" s="110"/>
      <c r="BH63" s="110"/>
      <c r="BI63" s="110"/>
      <c r="BJ63" s="110"/>
      <c r="BK63" s="110"/>
      <c r="BL63" s="110"/>
      <c r="BM63" s="110"/>
      <c r="BN63" s="110"/>
      <c r="BO63" s="110"/>
      <c r="BP63" s="110"/>
      <c r="BQ63" s="110"/>
      <c r="BR63" s="110"/>
      <c r="BS63" s="110"/>
      <c r="BT63" s="110"/>
      <c r="BU63" s="110"/>
      <c r="BV63" s="110"/>
      <c r="BW63" s="110"/>
      <c r="BX63" s="110"/>
      <c r="BY63" s="110"/>
      <c r="BZ63" s="110"/>
      <c r="CA63" s="110"/>
      <c r="CB63" s="110"/>
      <c r="CC63" s="110"/>
      <c r="CD63" s="110"/>
      <c r="CE63" s="110"/>
      <c r="CF63" s="110"/>
      <c r="CG63" s="110"/>
      <c r="CH63" s="110"/>
      <c r="CI63" s="110"/>
      <c r="CJ63" s="110"/>
      <c r="CK63" s="110"/>
      <c r="CL63" s="110"/>
      <c r="CM63" s="110"/>
      <c r="CN63" s="110"/>
      <c r="CO63" s="110"/>
      <c r="CP63" s="110"/>
      <c r="CQ63" s="110"/>
      <c r="CR63" s="110"/>
      <c r="CS63" s="110"/>
      <c r="CT63" s="110"/>
      <c r="CU63" s="110"/>
      <c r="CV63" s="110"/>
      <c r="CW63" s="110"/>
      <c r="CX63" s="110"/>
    </row>
    <row r="64" spans="7:102" ht="14.25" customHeight="1" x14ac:dyDescent="0.25">
      <c r="AL64" s="110"/>
      <c r="AM64" s="110"/>
      <c r="AN64" s="110"/>
      <c r="AO64" s="110"/>
      <c r="AP64" s="110"/>
      <c r="AQ64" s="110"/>
      <c r="AR64" s="110"/>
      <c r="AS64" s="110"/>
      <c r="AT64" s="110"/>
      <c r="AU64" s="110"/>
      <c r="AV64" s="110"/>
      <c r="AW64" s="110"/>
      <c r="AX64" s="110"/>
      <c r="AY64" s="110"/>
      <c r="AZ64" s="110"/>
      <c r="BA64" s="110"/>
      <c r="BB64" s="110"/>
      <c r="BC64" s="110"/>
      <c r="BD64" s="110"/>
      <c r="BE64" s="110"/>
      <c r="BF64" s="110"/>
      <c r="BG64" s="110"/>
      <c r="BH64" s="110"/>
      <c r="BI64" s="110"/>
      <c r="BJ64" s="110"/>
      <c r="BK64" s="110"/>
      <c r="BL64" s="110"/>
      <c r="BM64" s="110"/>
      <c r="BN64" s="110"/>
      <c r="BO64" s="110"/>
      <c r="BP64" s="110"/>
      <c r="BQ64" s="110"/>
      <c r="BR64" s="110"/>
      <c r="BS64" s="110"/>
      <c r="BT64" s="110"/>
      <c r="BU64" s="110"/>
      <c r="BV64" s="110"/>
      <c r="BW64" s="110"/>
      <c r="BX64" s="110"/>
      <c r="BY64" s="110"/>
      <c r="BZ64" s="110"/>
      <c r="CA64" s="110"/>
      <c r="CB64" s="110"/>
      <c r="CC64" s="110"/>
      <c r="CD64" s="110"/>
      <c r="CE64" s="110"/>
      <c r="CF64" s="110"/>
      <c r="CG64" s="110"/>
      <c r="CH64" s="110"/>
      <c r="CI64" s="110"/>
      <c r="CJ64" s="110"/>
      <c r="CK64" s="110"/>
      <c r="CL64" s="110"/>
      <c r="CM64" s="110"/>
      <c r="CN64" s="110"/>
      <c r="CO64" s="110"/>
      <c r="CP64" s="110"/>
      <c r="CQ64" s="110"/>
      <c r="CR64" s="110"/>
      <c r="CS64" s="110"/>
      <c r="CT64" s="110"/>
      <c r="CU64" s="110"/>
      <c r="CV64" s="110"/>
      <c r="CW64" s="110"/>
      <c r="CX64" s="110"/>
    </row>
    <row r="65" spans="7:102" ht="14.25" customHeight="1" x14ac:dyDescent="0.25">
      <c r="G65" s="958" t="s">
        <v>1507</v>
      </c>
      <c r="H65" s="764"/>
      <c r="I65" s="764"/>
      <c r="J65" s="764"/>
      <c r="K65" s="764"/>
      <c r="L65" s="764"/>
      <c r="M65" s="764"/>
      <c r="N65" s="764"/>
      <c r="O65" s="764"/>
      <c r="P65" s="764"/>
      <c r="Q65" s="764"/>
      <c r="R65" s="764"/>
      <c r="S65" s="764"/>
      <c r="T65" s="764"/>
      <c r="U65" s="965" t="s">
        <v>1508</v>
      </c>
      <c r="V65" s="764"/>
      <c r="W65" s="764"/>
      <c r="X65" s="764"/>
      <c r="Y65" s="764"/>
      <c r="Z65" s="764"/>
      <c r="AA65" s="764"/>
      <c r="AB65" s="764"/>
      <c r="AC65" s="764"/>
      <c r="AD65" s="764"/>
      <c r="AE65" s="764"/>
      <c r="AF65" s="764"/>
      <c r="AG65" s="764"/>
      <c r="AH65" s="765"/>
      <c r="AL65" s="110"/>
      <c r="AM65" s="110"/>
      <c r="AN65" s="110"/>
      <c r="AO65" s="110"/>
      <c r="AP65" s="110"/>
      <c r="AQ65" s="110"/>
      <c r="AR65" s="110"/>
      <c r="AS65" s="110"/>
      <c r="AT65" s="110"/>
      <c r="AU65" s="110"/>
      <c r="AV65" s="110"/>
      <c r="AW65" s="110"/>
      <c r="AX65" s="110"/>
      <c r="AY65" s="110"/>
      <c r="AZ65" s="110"/>
      <c r="BA65" s="110"/>
      <c r="BB65" s="110"/>
      <c r="BC65" s="110"/>
      <c r="BD65" s="110"/>
      <c r="BE65" s="110"/>
      <c r="BF65" s="110"/>
      <c r="BG65" s="110"/>
      <c r="BH65" s="110"/>
      <c r="BI65" s="110"/>
      <c r="BJ65" s="110"/>
      <c r="BK65" s="110"/>
      <c r="BL65" s="110"/>
      <c r="BM65" s="110"/>
      <c r="BN65" s="110"/>
      <c r="BO65" s="110"/>
      <c r="BP65" s="110"/>
      <c r="BQ65" s="110"/>
      <c r="BR65" s="110"/>
      <c r="BS65" s="110"/>
      <c r="BT65" s="110"/>
      <c r="BU65" s="110"/>
      <c r="BV65" s="110"/>
      <c r="BW65" s="110"/>
      <c r="BX65" s="110"/>
      <c r="BY65" s="110"/>
      <c r="BZ65" s="110"/>
      <c r="CA65" s="110"/>
      <c r="CB65" s="110"/>
      <c r="CC65" s="110"/>
      <c r="CD65" s="110"/>
      <c r="CE65" s="110"/>
      <c r="CF65" s="110"/>
      <c r="CG65" s="110"/>
      <c r="CH65" s="110"/>
      <c r="CI65" s="110"/>
      <c r="CJ65" s="110"/>
      <c r="CK65" s="110"/>
      <c r="CL65" s="110"/>
      <c r="CM65" s="110"/>
      <c r="CN65" s="110"/>
      <c r="CO65" s="110"/>
      <c r="CP65" s="110"/>
      <c r="CQ65" s="110"/>
      <c r="CR65" s="110"/>
      <c r="CS65" s="110"/>
      <c r="CT65" s="110"/>
      <c r="CU65" s="110"/>
      <c r="CV65" s="110"/>
      <c r="CW65" s="110"/>
      <c r="CX65" s="110"/>
    </row>
    <row r="66" spans="7:102" ht="14.25" customHeight="1" x14ac:dyDescent="0.25">
      <c r="G66" s="956" t="s">
        <v>796</v>
      </c>
      <c r="H66" s="794"/>
      <c r="I66" s="794"/>
      <c r="J66" s="794"/>
      <c r="K66" s="794"/>
      <c r="L66" s="794"/>
      <c r="M66" s="958" t="s">
        <v>1511</v>
      </c>
      <c r="N66" s="764"/>
      <c r="O66" s="764"/>
      <c r="P66" s="764"/>
      <c r="Q66" s="965" t="s">
        <v>1510</v>
      </c>
      <c r="R66" s="764"/>
      <c r="S66" s="764"/>
      <c r="T66" s="765"/>
      <c r="U66" s="957" t="s">
        <v>796</v>
      </c>
      <c r="V66" s="794"/>
      <c r="W66" s="794"/>
      <c r="X66" s="794"/>
      <c r="Y66" s="794"/>
      <c r="Z66" s="794"/>
      <c r="AA66" s="965" t="s">
        <v>1511</v>
      </c>
      <c r="AB66" s="764"/>
      <c r="AC66" s="764"/>
      <c r="AD66" s="765"/>
      <c r="AE66" s="965" t="s">
        <v>1510</v>
      </c>
      <c r="AF66" s="764"/>
      <c r="AG66" s="764"/>
      <c r="AH66" s="765"/>
      <c r="AL66" s="110"/>
      <c r="AM66" s="110"/>
      <c r="AN66" s="110"/>
      <c r="AO66" s="110"/>
      <c r="AP66" s="110"/>
      <c r="AQ66" s="110"/>
      <c r="AR66" s="110"/>
      <c r="AS66" s="110"/>
      <c r="AT66" s="110"/>
      <c r="AU66" s="110"/>
      <c r="AV66" s="110"/>
      <c r="AW66" s="110"/>
      <c r="AX66" s="110"/>
      <c r="AY66" s="110"/>
      <c r="AZ66" s="110"/>
      <c r="BA66" s="110"/>
      <c r="BB66" s="110"/>
      <c r="BC66" s="110"/>
      <c r="BD66" s="110"/>
      <c r="BE66" s="110"/>
      <c r="BF66" s="110"/>
      <c r="BG66" s="110"/>
      <c r="BH66" s="110"/>
      <c r="BI66" s="110"/>
      <c r="BJ66" s="110"/>
      <c r="BK66" s="110"/>
      <c r="BL66" s="110"/>
      <c r="BM66" s="110"/>
      <c r="BN66" s="110"/>
      <c r="BO66" s="110"/>
      <c r="BP66" s="110"/>
      <c r="BQ66" s="110"/>
      <c r="BR66" s="110"/>
      <c r="BS66" s="110"/>
      <c r="BT66" s="110"/>
      <c r="BU66" s="110"/>
      <c r="BV66" s="110"/>
      <c r="BW66" s="110"/>
      <c r="BX66" s="110"/>
      <c r="BY66" s="110"/>
      <c r="BZ66" s="110"/>
      <c r="CA66" s="110"/>
      <c r="CB66" s="110"/>
      <c r="CC66" s="110"/>
      <c r="CD66" s="110"/>
      <c r="CE66" s="110"/>
      <c r="CF66" s="110"/>
      <c r="CG66" s="110"/>
      <c r="CH66" s="110"/>
      <c r="CI66" s="110"/>
      <c r="CJ66" s="110"/>
      <c r="CK66" s="110"/>
      <c r="CL66" s="110"/>
      <c r="CM66" s="110"/>
      <c r="CN66" s="110"/>
      <c r="CO66" s="110"/>
      <c r="CP66" s="110"/>
      <c r="CQ66" s="110"/>
      <c r="CR66" s="110"/>
      <c r="CS66" s="110"/>
      <c r="CT66" s="110"/>
      <c r="CU66" s="110"/>
      <c r="CV66" s="110"/>
      <c r="CW66" s="110"/>
      <c r="CX66" s="110"/>
    </row>
    <row r="67" spans="7:102" ht="14.25" customHeight="1" x14ac:dyDescent="0.25">
      <c r="G67" s="184"/>
      <c r="M67" s="184"/>
      <c r="Q67" s="184"/>
      <c r="T67" s="186"/>
      <c r="AA67" s="184"/>
      <c r="AD67" s="186"/>
      <c r="AE67" s="184"/>
      <c r="AH67" s="186"/>
      <c r="AL67" s="110"/>
      <c r="AM67" s="110"/>
      <c r="AN67" s="110"/>
      <c r="AO67" s="110"/>
      <c r="AP67" s="110"/>
      <c r="AQ67" s="110"/>
      <c r="AR67" s="110"/>
      <c r="AS67" s="110"/>
      <c r="AT67" s="110"/>
      <c r="AU67" s="110"/>
      <c r="AV67" s="110"/>
      <c r="AW67" s="110"/>
      <c r="AX67" s="110"/>
      <c r="AY67" s="110"/>
      <c r="AZ67" s="110"/>
      <c r="BA67" s="110"/>
      <c r="BB67" s="110"/>
      <c r="BC67" s="110"/>
      <c r="BD67" s="110"/>
      <c r="BE67" s="110"/>
      <c r="BF67" s="110"/>
      <c r="BG67" s="110"/>
      <c r="BH67" s="110"/>
      <c r="BI67" s="110"/>
      <c r="BJ67" s="110"/>
      <c r="BK67" s="110"/>
      <c r="BL67" s="110"/>
      <c r="BM67" s="110"/>
      <c r="BN67" s="110"/>
      <c r="BO67" s="110"/>
      <c r="BP67" s="110"/>
      <c r="BQ67" s="110"/>
      <c r="BR67" s="110"/>
      <c r="BS67" s="110"/>
      <c r="BT67" s="110"/>
      <c r="BU67" s="110"/>
      <c r="BV67" s="110"/>
      <c r="BW67" s="110"/>
      <c r="BX67" s="110"/>
      <c r="BY67" s="110"/>
      <c r="BZ67" s="110"/>
      <c r="CA67" s="110"/>
      <c r="CB67" s="110"/>
      <c r="CC67" s="110"/>
      <c r="CD67" s="110"/>
      <c r="CE67" s="110"/>
      <c r="CF67" s="110"/>
      <c r="CG67" s="110"/>
      <c r="CH67" s="110"/>
      <c r="CI67" s="110"/>
      <c r="CJ67" s="110"/>
      <c r="CK67" s="110"/>
      <c r="CL67" s="110"/>
      <c r="CM67" s="110"/>
      <c r="CN67" s="110"/>
      <c r="CO67" s="110"/>
      <c r="CP67" s="110"/>
      <c r="CQ67" s="110"/>
      <c r="CR67" s="110"/>
      <c r="CS67" s="110"/>
      <c r="CT67" s="110"/>
      <c r="CU67" s="110"/>
      <c r="CV67" s="110"/>
      <c r="CW67" s="110"/>
      <c r="CX67" s="110"/>
    </row>
    <row r="68" spans="7:102" ht="14.25" customHeight="1" x14ac:dyDescent="0.25">
      <c r="G68" s="294" t="s">
        <v>1681</v>
      </c>
      <c r="H68" s="295"/>
      <c r="I68" s="295"/>
      <c r="J68" s="295"/>
      <c r="K68" s="295"/>
      <c r="L68" s="295"/>
      <c r="M68" s="294"/>
      <c r="N68" s="295"/>
      <c r="O68" s="295"/>
      <c r="P68" s="295"/>
      <c r="Q68" s="294"/>
      <c r="R68" s="295"/>
      <c r="S68" s="295"/>
      <c r="T68" s="296"/>
      <c r="U68" s="294" t="s">
        <v>1681</v>
      </c>
      <c r="V68" s="295"/>
      <c r="W68" s="295"/>
      <c r="X68" s="295"/>
      <c r="Y68" s="295"/>
      <c r="Z68" s="295"/>
      <c r="AA68" s="294"/>
      <c r="AB68" s="295"/>
      <c r="AC68" s="295"/>
      <c r="AD68" s="296"/>
      <c r="AE68" s="294"/>
      <c r="AF68" s="295"/>
      <c r="AG68" s="295"/>
      <c r="AH68" s="296"/>
      <c r="AL68" s="110"/>
      <c r="AM68" s="110"/>
      <c r="AN68" s="110"/>
      <c r="AO68" s="110"/>
      <c r="AP68" s="110"/>
      <c r="AQ68" s="110"/>
      <c r="AR68" s="110"/>
      <c r="AS68" s="110"/>
      <c r="AT68" s="110"/>
      <c r="AU68" s="110"/>
      <c r="AV68" s="110"/>
      <c r="AW68" s="110"/>
      <c r="AX68" s="110"/>
      <c r="AY68" s="110"/>
      <c r="AZ68" s="110"/>
      <c r="BA68" s="110"/>
      <c r="BB68" s="110"/>
      <c r="BC68" s="110"/>
      <c r="BD68" s="110"/>
      <c r="BE68" s="110"/>
      <c r="BF68" s="110"/>
      <c r="BG68" s="110"/>
      <c r="BH68" s="110"/>
      <c r="BI68" s="110"/>
      <c r="BJ68" s="110"/>
      <c r="BK68" s="110"/>
      <c r="BL68" s="110"/>
      <c r="BM68" s="110"/>
      <c r="BN68" s="110"/>
      <c r="BO68" s="110"/>
      <c r="BP68" s="110"/>
      <c r="BQ68" s="110"/>
      <c r="BR68" s="110"/>
      <c r="BS68" s="110"/>
      <c r="BT68" s="110"/>
      <c r="BU68" s="110"/>
      <c r="BV68" s="110"/>
      <c r="BW68" s="110"/>
      <c r="BX68" s="110"/>
      <c r="BY68" s="110"/>
      <c r="BZ68" s="110"/>
      <c r="CA68" s="110"/>
      <c r="CB68" s="110"/>
      <c r="CC68" s="110"/>
      <c r="CD68" s="110"/>
      <c r="CE68" s="110"/>
      <c r="CF68" s="110"/>
      <c r="CG68" s="110"/>
      <c r="CH68" s="110"/>
      <c r="CI68" s="110"/>
      <c r="CJ68" s="110"/>
      <c r="CK68" s="110"/>
      <c r="CL68" s="110"/>
      <c r="CM68" s="110"/>
      <c r="CN68" s="110"/>
      <c r="CO68" s="110"/>
      <c r="CP68" s="110"/>
      <c r="CQ68" s="110"/>
      <c r="CR68" s="110"/>
      <c r="CS68" s="110"/>
      <c r="CT68" s="110"/>
      <c r="CU68" s="110"/>
      <c r="CV68" s="110"/>
      <c r="CW68" s="110"/>
      <c r="CX68" s="110"/>
    </row>
    <row r="69" spans="7:102" ht="14.25" customHeight="1" x14ac:dyDescent="0.25">
      <c r="G69" s="294" t="s">
        <v>1681</v>
      </c>
      <c r="H69" s="295"/>
      <c r="I69" s="295"/>
      <c r="J69" s="295"/>
      <c r="K69" s="295"/>
      <c r="L69" s="295"/>
      <c r="M69" s="294"/>
      <c r="N69" s="295"/>
      <c r="O69" s="295"/>
      <c r="P69" s="295"/>
      <c r="Q69" s="294"/>
      <c r="R69" s="295"/>
      <c r="S69" s="295"/>
      <c r="T69" s="296"/>
      <c r="U69" s="294"/>
      <c r="V69" s="295"/>
      <c r="W69" s="295"/>
      <c r="X69" s="295"/>
      <c r="Y69" s="295"/>
      <c r="Z69" s="295"/>
      <c r="AA69" s="294"/>
      <c r="AB69" s="295"/>
      <c r="AC69" s="295"/>
      <c r="AD69" s="296"/>
      <c r="AE69" s="294"/>
      <c r="AF69" s="295"/>
      <c r="AG69" s="295"/>
      <c r="AH69" s="296"/>
      <c r="AL69" s="110"/>
      <c r="AM69" s="110"/>
      <c r="AN69" s="110"/>
      <c r="AO69" s="110"/>
      <c r="AP69" s="110"/>
      <c r="AQ69" s="110"/>
      <c r="AR69" s="110"/>
      <c r="AS69" s="110"/>
      <c r="AT69" s="110"/>
      <c r="AU69" s="110"/>
      <c r="AV69" s="110"/>
      <c r="AW69" s="110"/>
      <c r="AX69" s="110"/>
      <c r="AY69" s="110"/>
      <c r="AZ69" s="110"/>
      <c r="BA69" s="110"/>
      <c r="BB69" s="110"/>
      <c r="BC69" s="110"/>
      <c r="BD69" s="110"/>
      <c r="BE69" s="110"/>
      <c r="BF69" s="110"/>
      <c r="BG69" s="110"/>
      <c r="BH69" s="110"/>
      <c r="BI69" s="110"/>
      <c r="BJ69" s="110"/>
      <c r="BK69" s="110"/>
      <c r="BL69" s="110"/>
      <c r="BM69" s="110"/>
      <c r="BN69" s="110"/>
      <c r="BO69" s="110"/>
      <c r="BP69" s="110"/>
      <c r="BQ69" s="110"/>
      <c r="BR69" s="110"/>
      <c r="BS69" s="110"/>
      <c r="BT69" s="110"/>
      <c r="BU69" s="110"/>
      <c r="BV69" s="110"/>
      <c r="BW69" s="110"/>
      <c r="BX69" s="110"/>
      <c r="BY69" s="110"/>
      <c r="BZ69" s="110"/>
      <c r="CA69" s="110"/>
      <c r="CB69" s="110"/>
      <c r="CC69" s="110"/>
      <c r="CD69" s="110"/>
      <c r="CE69" s="110"/>
      <c r="CF69" s="110"/>
      <c r="CG69" s="110"/>
      <c r="CH69" s="110"/>
      <c r="CI69" s="110"/>
      <c r="CJ69" s="110"/>
      <c r="CK69" s="110"/>
      <c r="CL69" s="110"/>
      <c r="CM69" s="110"/>
      <c r="CN69" s="110"/>
      <c r="CO69" s="110"/>
      <c r="CP69" s="110"/>
      <c r="CQ69" s="110"/>
      <c r="CR69" s="110"/>
      <c r="CS69" s="110"/>
      <c r="CT69" s="110"/>
      <c r="CU69" s="110"/>
      <c r="CV69" s="110"/>
      <c r="CW69" s="110"/>
      <c r="CX69" s="110"/>
    </row>
    <row r="70" spans="7:102" ht="14.25" customHeight="1" x14ac:dyDescent="0.25">
      <c r="G70" s="294" t="s">
        <v>1681</v>
      </c>
      <c r="H70" s="295"/>
      <c r="I70" s="295"/>
      <c r="J70" s="295"/>
      <c r="K70" s="295"/>
      <c r="L70" s="295"/>
      <c r="M70" s="294"/>
      <c r="N70" s="295"/>
      <c r="O70" s="295"/>
      <c r="P70" s="295"/>
      <c r="Q70" s="294"/>
      <c r="R70" s="295"/>
      <c r="S70" s="295"/>
      <c r="T70" s="296"/>
      <c r="U70" s="294"/>
      <c r="V70" s="295"/>
      <c r="W70" s="295"/>
      <c r="X70" s="295"/>
      <c r="Y70" s="295"/>
      <c r="Z70" s="295"/>
      <c r="AA70" s="294"/>
      <c r="AB70" s="295"/>
      <c r="AC70" s="295"/>
      <c r="AD70" s="296"/>
      <c r="AE70" s="294"/>
      <c r="AF70" s="295"/>
      <c r="AG70" s="295"/>
      <c r="AH70" s="296"/>
      <c r="AL70" s="110"/>
      <c r="AM70" s="110"/>
      <c r="AN70" s="110"/>
      <c r="AO70" s="110"/>
      <c r="AP70" s="110"/>
      <c r="AQ70" s="110"/>
      <c r="AR70" s="110"/>
      <c r="AS70" s="110"/>
      <c r="AT70" s="110"/>
      <c r="AU70" s="110"/>
      <c r="AV70" s="110"/>
      <c r="AW70" s="110"/>
      <c r="AX70" s="110"/>
      <c r="AY70" s="110"/>
      <c r="AZ70" s="110"/>
      <c r="BA70" s="110"/>
      <c r="BB70" s="110"/>
      <c r="BC70" s="110"/>
      <c r="BD70" s="110"/>
      <c r="BE70" s="110"/>
      <c r="BF70" s="110"/>
      <c r="BG70" s="110"/>
      <c r="BH70" s="110"/>
      <c r="BI70" s="110"/>
      <c r="BJ70" s="110"/>
      <c r="BK70" s="110"/>
      <c r="BL70" s="110"/>
      <c r="BM70" s="110"/>
      <c r="BN70" s="110"/>
      <c r="BO70" s="110"/>
      <c r="BP70" s="110"/>
      <c r="BQ70" s="110"/>
      <c r="BR70" s="110"/>
      <c r="BS70" s="110"/>
      <c r="BT70" s="110"/>
      <c r="BU70" s="110"/>
      <c r="BV70" s="110"/>
      <c r="BW70" s="110"/>
      <c r="BX70" s="110"/>
      <c r="BY70" s="110"/>
      <c r="BZ70" s="110"/>
      <c r="CA70" s="110"/>
      <c r="CB70" s="110"/>
      <c r="CC70" s="110"/>
      <c r="CD70" s="110"/>
      <c r="CE70" s="110"/>
      <c r="CF70" s="110"/>
      <c r="CG70" s="110"/>
      <c r="CH70" s="110"/>
      <c r="CI70" s="110"/>
      <c r="CJ70" s="110"/>
      <c r="CK70" s="110"/>
      <c r="CL70" s="110"/>
      <c r="CM70" s="110"/>
      <c r="CN70" s="110"/>
      <c r="CO70" s="110"/>
      <c r="CP70" s="110"/>
      <c r="CQ70" s="110"/>
      <c r="CR70" s="110"/>
      <c r="CS70" s="110"/>
      <c r="CT70" s="110"/>
      <c r="CU70" s="110"/>
      <c r="CV70" s="110"/>
      <c r="CW70" s="110"/>
      <c r="CX70" s="110"/>
    </row>
    <row r="71" spans="7:102" ht="14.25" customHeight="1" x14ac:dyDescent="0.25">
      <c r="G71" s="294" t="s">
        <v>1681</v>
      </c>
      <c r="H71" s="295"/>
      <c r="I71" s="295"/>
      <c r="J71" s="295"/>
      <c r="K71" s="295"/>
      <c r="L71" s="295"/>
      <c r="M71" s="294"/>
      <c r="N71" s="295"/>
      <c r="O71" s="295"/>
      <c r="P71" s="295"/>
      <c r="Q71" s="294"/>
      <c r="R71" s="295"/>
      <c r="S71" s="295"/>
      <c r="T71" s="296"/>
      <c r="U71" s="294"/>
      <c r="V71" s="295"/>
      <c r="W71" s="295"/>
      <c r="X71" s="295"/>
      <c r="Y71" s="295"/>
      <c r="Z71" s="295"/>
      <c r="AA71" s="294"/>
      <c r="AB71" s="295"/>
      <c r="AC71" s="295"/>
      <c r="AD71" s="296"/>
      <c r="AE71" s="294"/>
      <c r="AF71" s="295"/>
      <c r="AG71" s="295"/>
      <c r="AH71" s="296"/>
      <c r="AI71" s="110"/>
      <c r="AJ71" s="110"/>
      <c r="AK71" s="110"/>
      <c r="AL71" s="110"/>
      <c r="AM71" s="110"/>
      <c r="AN71" s="110"/>
      <c r="AO71" s="110"/>
      <c r="AP71" s="110"/>
      <c r="AQ71" s="110"/>
      <c r="AR71" s="110"/>
      <c r="AS71" s="110"/>
      <c r="AT71" s="110"/>
      <c r="AU71" s="110"/>
      <c r="AV71" s="110"/>
      <c r="AW71" s="110"/>
      <c r="AX71" s="110"/>
      <c r="AY71" s="110"/>
      <c r="AZ71" s="110"/>
      <c r="BA71" s="110"/>
      <c r="BB71" s="110"/>
      <c r="BC71" s="110"/>
      <c r="BD71" s="110"/>
      <c r="BE71" s="110"/>
      <c r="BF71" s="110"/>
      <c r="BG71" s="110"/>
      <c r="BH71" s="110"/>
      <c r="BI71" s="110"/>
      <c r="BJ71" s="110"/>
      <c r="BK71" s="110"/>
      <c r="BL71" s="110"/>
      <c r="BM71" s="110"/>
      <c r="BN71" s="110"/>
      <c r="BO71" s="110"/>
      <c r="BP71" s="110"/>
      <c r="BQ71" s="110"/>
      <c r="BR71" s="110"/>
      <c r="BS71" s="110"/>
      <c r="BT71" s="110"/>
      <c r="BU71" s="110"/>
      <c r="BV71" s="110"/>
      <c r="BW71" s="110"/>
      <c r="BX71" s="110"/>
      <c r="BY71" s="110"/>
      <c r="BZ71" s="110"/>
      <c r="CA71" s="110"/>
      <c r="CB71" s="110"/>
      <c r="CC71" s="110"/>
      <c r="CD71" s="110"/>
      <c r="CE71" s="110"/>
      <c r="CF71" s="110"/>
      <c r="CG71" s="110"/>
      <c r="CH71" s="110"/>
      <c r="CI71" s="110"/>
      <c r="CJ71" s="110"/>
      <c r="CK71" s="110"/>
      <c r="CL71" s="110"/>
      <c r="CM71" s="110"/>
      <c r="CN71" s="110"/>
      <c r="CO71" s="110"/>
      <c r="CP71" s="110"/>
      <c r="CQ71" s="110"/>
      <c r="CR71" s="110"/>
      <c r="CS71" s="110"/>
      <c r="CT71" s="110"/>
      <c r="CU71" s="110"/>
      <c r="CV71" s="110"/>
      <c r="CW71" s="110"/>
      <c r="CX71" s="110"/>
    </row>
    <row r="72" spans="7:102" ht="14.25" customHeight="1" x14ac:dyDescent="0.25">
      <c r="G72" s="294" t="s">
        <v>1681</v>
      </c>
      <c r="H72" s="295"/>
      <c r="I72" s="295"/>
      <c r="J72" s="295"/>
      <c r="K72" s="295"/>
      <c r="L72" s="295"/>
      <c r="M72" s="294"/>
      <c r="N72" s="295"/>
      <c r="O72" s="295"/>
      <c r="P72" s="295"/>
      <c r="Q72" s="294"/>
      <c r="R72" s="295"/>
      <c r="S72" s="295"/>
      <c r="T72" s="296"/>
      <c r="U72" s="294"/>
      <c r="V72" s="295"/>
      <c r="W72" s="295"/>
      <c r="X72" s="295"/>
      <c r="Y72" s="295"/>
      <c r="Z72" s="295"/>
      <c r="AA72" s="294"/>
      <c r="AB72" s="295"/>
      <c r="AC72" s="295"/>
      <c r="AD72" s="296"/>
      <c r="AE72" s="294"/>
      <c r="AF72" s="295"/>
      <c r="AG72" s="295"/>
      <c r="AH72" s="296"/>
      <c r="AI72" s="110"/>
      <c r="AJ72" s="110"/>
      <c r="AK72" s="110"/>
      <c r="AL72" s="110"/>
      <c r="AM72" s="110"/>
      <c r="AN72" s="110"/>
      <c r="AO72" s="110"/>
      <c r="AP72" s="110"/>
      <c r="AQ72" s="110"/>
      <c r="AR72" s="110"/>
      <c r="AS72" s="110"/>
      <c r="AT72" s="110"/>
      <c r="AU72" s="110"/>
      <c r="AV72" s="110"/>
      <c r="AW72" s="110"/>
      <c r="AX72" s="110"/>
      <c r="AY72" s="110"/>
      <c r="AZ72" s="110"/>
      <c r="BA72" s="110"/>
      <c r="BB72" s="110"/>
      <c r="BC72" s="110"/>
      <c r="BD72" s="110"/>
      <c r="BE72" s="110"/>
      <c r="BF72" s="110"/>
      <c r="BG72" s="110"/>
      <c r="BH72" s="110"/>
      <c r="BI72" s="110"/>
      <c r="BJ72" s="110"/>
      <c r="BK72" s="110"/>
      <c r="BL72" s="110"/>
      <c r="BM72" s="110"/>
      <c r="BN72" s="110"/>
      <c r="BO72" s="110"/>
      <c r="BP72" s="110"/>
      <c r="BQ72" s="110"/>
      <c r="BR72" s="110"/>
      <c r="BS72" s="110"/>
      <c r="BT72" s="110"/>
      <c r="BU72" s="110"/>
      <c r="BV72" s="110"/>
      <c r="BW72" s="110"/>
      <c r="BX72" s="110"/>
      <c r="BY72" s="110"/>
      <c r="BZ72" s="110"/>
      <c r="CA72" s="110"/>
      <c r="CB72" s="110"/>
      <c r="CC72" s="110"/>
      <c r="CD72" s="110"/>
      <c r="CE72" s="110"/>
      <c r="CF72" s="110"/>
      <c r="CG72" s="110"/>
      <c r="CH72" s="110"/>
      <c r="CI72" s="110"/>
      <c r="CJ72" s="110"/>
      <c r="CK72" s="110"/>
      <c r="CL72" s="110"/>
      <c r="CM72" s="110"/>
      <c r="CN72" s="110"/>
      <c r="CO72" s="110"/>
      <c r="CP72" s="110"/>
      <c r="CQ72" s="110"/>
      <c r="CR72" s="110"/>
      <c r="CS72" s="110"/>
      <c r="CT72" s="110"/>
      <c r="CU72" s="110"/>
      <c r="CV72" s="110"/>
      <c r="CW72" s="110"/>
      <c r="CX72" s="110"/>
    </row>
    <row r="73" spans="7:102" ht="14.25" customHeight="1" x14ac:dyDescent="0.25">
      <c r="G73" s="294" t="s">
        <v>1681</v>
      </c>
      <c r="H73" s="295"/>
      <c r="I73" s="295"/>
      <c r="J73" s="295"/>
      <c r="K73" s="295"/>
      <c r="L73" s="295"/>
      <c r="M73" s="294"/>
      <c r="N73" s="295"/>
      <c r="O73" s="295"/>
      <c r="P73" s="295"/>
      <c r="Q73" s="294"/>
      <c r="R73" s="295"/>
      <c r="S73" s="295"/>
      <c r="T73" s="296"/>
      <c r="U73" s="294"/>
      <c r="V73" s="295"/>
      <c r="W73" s="295"/>
      <c r="X73" s="295"/>
      <c r="Y73" s="295"/>
      <c r="Z73" s="295"/>
      <c r="AA73" s="294"/>
      <c r="AB73" s="295"/>
      <c r="AC73" s="295"/>
      <c r="AD73" s="296"/>
      <c r="AE73" s="294"/>
      <c r="AF73" s="295"/>
      <c r="AG73" s="295"/>
      <c r="AH73" s="296"/>
      <c r="AI73" s="110"/>
      <c r="AJ73" s="110"/>
      <c r="AK73" s="110"/>
      <c r="AL73" s="110"/>
      <c r="AM73" s="110"/>
      <c r="AN73" s="110"/>
      <c r="AO73" s="110"/>
      <c r="AP73" s="110"/>
      <c r="AQ73" s="110"/>
      <c r="AR73" s="110"/>
      <c r="AS73" s="110"/>
      <c r="AT73" s="110"/>
      <c r="AU73" s="110"/>
      <c r="AV73" s="110"/>
      <c r="AW73" s="110"/>
      <c r="AX73" s="110"/>
      <c r="AY73" s="110"/>
      <c r="AZ73" s="110"/>
      <c r="BA73" s="110"/>
      <c r="BB73" s="110"/>
      <c r="BC73" s="110"/>
      <c r="BD73" s="110"/>
      <c r="BE73" s="110"/>
      <c r="BF73" s="110"/>
      <c r="BG73" s="110"/>
      <c r="BH73" s="110"/>
      <c r="BI73" s="110"/>
      <c r="BJ73" s="110"/>
      <c r="BK73" s="110"/>
      <c r="BL73" s="110"/>
      <c r="BM73" s="110"/>
      <c r="BN73" s="110"/>
      <c r="BO73" s="110"/>
      <c r="BP73" s="110"/>
      <c r="BQ73" s="110"/>
      <c r="BR73" s="110"/>
      <c r="BS73" s="110"/>
      <c r="BT73" s="110"/>
      <c r="BU73" s="110"/>
      <c r="BV73" s="110"/>
      <c r="BW73" s="110"/>
      <c r="BX73" s="110"/>
      <c r="BY73" s="110"/>
      <c r="BZ73" s="110"/>
      <c r="CA73" s="110"/>
      <c r="CB73" s="110"/>
      <c r="CC73" s="110"/>
      <c r="CD73" s="110"/>
      <c r="CE73" s="110"/>
      <c r="CF73" s="110"/>
      <c r="CG73" s="110"/>
      <c r="CH73" s="110"/>
      <c r="CI73" s="110"/>
      <c r="CJ73" s="110"/>
      <c r="CK73" s="110"/>
      <c r="CL73" s="110"/>
      <c r="CM73" s="110"/>
      <c r="CN73" s="110"/>
      <c r="CO73" s="110"/>
      <c r="CP73" s="110"/>
      <c r="CQ73" s="110"/>
      <c r="CR73" s="110"/>
      <c r="CS73" s="110"/>
      <c r="CT73" s="110"/>
      <c r="CU73" s="110"/>
      <c r="CV73" s="110"/>
      <c r="CW73" s="110"/>
      <c r="CX73" s="110"/>
    </row>
    <row r="74" spans="7:102" ht="14.25" customHeight="1" x14ac:dyDescent="0.25">
      <c r="G74" s="294" t="s">
        <v>1681</v>
      </c>
      <c r="H74" s="295"/>
      <c r="I74" s="295"/>
      <c r="J74" s="295"/>
      <c r="K74" s="295"/>
      <c r="L74" s="295"/>
      <c r="M74" s="294"/>
      <c r="N74" s="295"/>
      <c r="O74" s="295"/>
      <c r="P74" s="295"/>
      <c r="Q74" s="294"/>
      <c r="R74" s="295"/>
      <c r="S74" s="295"/>
      <c r="T74" s="296"/>
      <c r="U74" s="294"/>
      <c r="V74" s="295"/>
      <c r="W74" s="295"/>
      <c r="X74" s="295"/>
      <c r="Y74" s="295"/>
      <c r="Z74" s="295"/>
      <c r="AA74" s="294"/>
      <c r="AB74" s="295"/>
      <c r="AC74" s="295"/>
      <c r="AD74" s="296"/>
      <c r="AE74" s="294"/>
      <c r="AF74" s="295"/>
      <c r="AG74" s="295"/>
      <c r="AH74" s="296"/>
      <c r="AI74" s="110"/>
      <c r="AJ74" s="110"/>
      <c r="AK74" s="110"/>
      <c r="AL74" s="110"/>
      <c r="AM74" s="110"/>
      <c r="AN74" s="110"/>
      <c r="AO74" s="110"/>
      <c r="AP74" s="110"/>
      <c r="AQ74" s="110"/>
      <c r="AR74" s="110"/>
      <c r="AS74" s="110"/>
      <c r="AT74" s="110"/>
      <c r="AU74" s="110"/>
      <c r="AV74" s="110"/>
      <c r="AW74" s="110"/>
      <c r="AX74" s="110"/>
      <c r="AY74" s="110"/>
      <c r="AZ74" s="110"/>
      <c r="BA74" s="110"/>
      <c r="BB74" s="110"/>
      <c r="BC74" s="110"/>
      <c r="BD74" s="110"/>
      <c r="BE74" s="110"/>
      <c r="BF74" s="110"/>
      <c r="BG74" s="110"/>
      <c r="BH74" s="110"/>
      <c r="BI74" s="110"/>
      <c r="BJ74" s="110"/>
      <c r="BK74" s="110"/>
      <c r="BL74" s="110"/>
      <c r="BM74" s="110"/>
      <c r="BN74" s="110"/>
      <c r="BO74" s="110"/>
      <c r="BP74" s="110"/>
      <c r="BQ74" s="110"/>
      <c r="BR74" s="110"/>
      <c r="BS74" s="110"/>
      <c r="BT74" s="110"/>
      <c r="BU74" s="110"/>
      <c r="BV74" s="110"/>
      <c r="BW74" s="110"/>
      <c r="BX74" s="110"/>
      <c r="BY74" s="110"/>
      <c r="BZ74" s="110"/>
      <c r="CA74" s="110"/>
      <c r="CB74" s="110"/>
      <c r="CC74" s="110"/>
      <c r="CD74" s="110"/>
      <c r="CE74" s="110"/>
      <c r="CF74" s="110"/>
      <c r="CG74" s="110"/>
      <c r="CH74" s="110"/>
      <c r="CI74" s="110"/>
      <c r="CJ74" s="110"/>
      <c r="CK74" s="110"/>
      <c r="CL74" s="110"/>
      <c r="CM74" s="110"/>
      <c r="CN74" s="110"/>
      <c r="CO74" s="110"/>
      <c r="CP74" s="110"/>
      <c r="CQ74" s="110"/>
      <c r="CR74" s="110"/>
      <c r="CS74" s="110"/>
      <c r="CT74" s="110"/>
      <c r="CU74" s="110"/>
      <c r="CV74" s="110"/>
      <c r="CW74" s="110"/>
      <c r="CX74" s="110"/>
    </row>
    <row r="75" spans="7:102" ht="14.25" customHeight="1" x14ac:dyDescent="0.25">
      <c r="G75" s="294" t="s">
        <v>1681</v>
      </c>
      <c r="H75" s="295"/>
      <c r="I75" s="295"/>
      <c r="J75" s="295"/>
      <c r="K75" s="295"/>
      <c r="L75" s="295"/>
      <c r="M75" s="294"/>
      <c r="N75" s="295"/>
      <c r="O75" s="295"/>
      <c r="P75" s="295"/>
      <c r="Q75" s="294"/>
      <c r="R75" s="295"/>
      <c r="S75" s="295"/>
      <c r="T75" s="296"/>
      <c r="U75" s="294"/>
      <c r="V75" s="295"/>
      <c r="W75" s="295"/>
      <c r="X75" s="295"/>
      <c r="Y75" s="295"/>
      <c r="Z75" s="295"/>
      <c r="AA75" s="294"/>
      <c r="AB75" s="295"/>
      <c r="AC75" s="295"/>
      <c r="AD75" s="296"/>
      <c r="AE75" s="294"/>
      <c r="AF75" s="295"/>
      <c r="AG75" s="295"/>
      <c r="AH75" s="296"/>
      <c r="AI75" s="110"/>
      <c r="AJ75" s="110"/>
      <c r="AK75" s="110"/>
      <c r="AL75" s="110"/>
      <c r="AM75" s="110"/>
      <c r="AN75" s="110"/>
      <c r="AO75" s="110"/>
      <c r="AP75" s="110"/>
      <c r="AQ75" s="110"/>
      <c r="AR75" s="110"/>
      <c r="AS75" s="110"/>
      <c r="AT75" s="110"/>
      <c r="AU75" s="110"/>
      <c r="AV75" s="110"/>
      <c r="AW75" s="110"/>
      <c r="AX75" s="110"/>
      <c r="AY75" s="110"/>
      <c r="AZ75" s="110"/>
      <c r="BA75" s="110"/>
      <c r="BB75" s="110"/>
      <c r="BC75" s="110"/>
      <c r="BD75" s="110"/>
      <c r="BE75" s="110"/>
      <c r="BF75" s="110"/>
      <c r="BG75" s="110"/>
      <c r="BH75" s="110"/>
      <c r="BI75" s="110"/>
      <c r="BJ75" s="110"/>
      <c r="BK75" s="110"/>
      <c r="BL75" s="110"/>
      <c r="BM75" s="110"/>
      <c r="BN75" s="110"/>
      <c r="BO75" s="110"/>
      <c r="BP75" s="110"/>
      <c r="BQ75" s="110"/>
      <c r="BR75" s="110"/>
      <c r="BS75" s="110"/>
      <c r="BT75" s="110"/>
      <c r="BU75" s="110"/>
      <c r="BV75" s="110"/>
      <c r="BW75" s="110"/>
      <c r="BX75" s="110"/>
      <c r="BY75" s="110"/>
      <c r="BZ75" s="110"/>
      <c r="CA75" s="110"/>
      <c r="CB75" s="110"/>
      <c r="CC75" s="110"/>
      <c r="CD75" s="110"/>
      <c r="CE75" s="110"/>
      <c r="CF75" s="110"/>
      <c r="CG75" s="110"/>
      <c r="CH75" s="110"/>
      <c r="CI75" s="110"/>
      <c r="CJ75" s="110"/>
      <c r="CK75" s="110"/>
      <c r="CL75" s="110"/>
      <c r="CM75" s="110"/>
      <c r="CN75" s="110"/>
      <c r="CO75" s="110"/>
      <c r="CP75" s="110"/>
      <c r="CQ75" s="110"/>
      <c r="CR75" s="110"/>
      <c r="CS75" s="110"/>
      <c r="CT75" s="110"/>
      <c r="CU75" s="110"/>
      <c r="CV75" s="110"/>
      <c r="CW75" s="110"/>
      <c r="CX75" s="110"/>
    </row>
    <row r="76" spans="7:102" ht="14.25" customHeight="1" x14ac:dyDescent="0.25">
      <c r="G76" s="294" t="s">
        <v>1681</v>
      </c>
      <c r="H76" s="295"/>
      <c r="I76" s="295"/>
      <c r="J76" s="295"/>
      <c r="K76" s="295"/>
      <c r="L76" s="295"/>
      <c r="M76" s="294"/>
      <c r="N76" s="295"/>
      <c r="O76" s="295"/>
      <c r="P76" s="295"/>
      <c r="Q76" s="294"/>
      <c r="R76" s="295"/>
      <c r="S76" s="295"/>
      <c r="T76" s="296"/>
      <c r="U76" s="294"/>
      <c r="V76" s="295"/>
      <c r="W76" s="295"/>
      <c r="X76" s="295"/>
      <c r="Y76" s="295"/>
      <c r="Z76" s="295"/>
      <c r="AA76" s="294"/>
      <c r="AB76" s="295"/>
      <c r="AC76" s="295"/>
      <c r="AD76" s="296"/>
      <c r="AE76" s="294"/>
      <c r="AF76" s="295"/>
      <c r="AG76" s="295"/>
      <c r="AH76" s="296"/>
      <c r="AI76" s="110"/>
      <c r="AJ76" s="110"/>
      <c r="AK76" s="110"/>
      <c r="AL76" s="110"/>
      <c r="AM76" s="110"/>
      <c r="AN76" s="110"/>
      <c r="AO76" s="110"/>
      <c r="AP76" s="110"/>
      <c r="AQ76" s="110"/>
      <c r="AR76" s="110"/>
      <c r="AS76" s="110"/>
      <c r="AT76" s="110"/>
      <c r="AU76" s="110"/>
      <c r="AV76" s="110"/>
      <c r="AW76" s="110"/>
      <c r="AX76" s="110"/>
      <c r="AY76" s="110"/>
      <c r="AZ76" s="110"/>
      <c r="BA76" s="110"/>
      <c r="BB76" s="110"/>
      <c r="BC76" s="110"/>
      <c r="BD76" s="110"/>
      <c r="BE76" s="110"/>
      <c r="BF76" s="110"/>
      <c r="BG76" s="110"/>
      <c r="BH76" s="110"/>
      <c r="BI76" s="110"/>
      <c r="BJ76" s="110"/>
      <c r="BK76" s="110"/>
      <c r="BL76" s="110"/>
      <c r="BM76" s="110"/>
      <c r="BN76" s="110"/>
      <c r="BO76" s="110"/>
      <c r="BP76" s="110"/>
      <c r="BQ76" s="110"/>
      <c r="BR76" s="110"/>
      <c r="BS76" s="110"/>
      <c r="BT76" s="110"/>
      <c r="BU76" s="110"/>
      <c r="BV76" s="110"/>
      <c r="BW76" s="110"/>
      <c r="BX76" s="110"/>
      <c r="BY76" s="110"/>
      <c r="BZ76" s="110"/>
      <c r="CA76" s="110"/>
      <c r="CB76" s="110"/>
      <c r="CC76" s="110"/>
      <c r="CD76" s="110"/>
      <c r="CE76" s="110"/>
      <c r="CF76" s="110"/>
      <c r="CG76" s="110"/>
      <c r="CH76" s="110"/>
      <c r="CI76" s="110"/>
      <c r="CJ76" s="110"/>
      <c r="CK76" s="110"/>
      <c r="CL76" s="110"/>
      <c r="CM76" s="110"/>
      <c r="CN76" s="110"/>
      <c r="CO76" s="110"/>
      <c r="CP76" s="110"/>
      <c r="CQ76" s="110"/>
      <c r="CR76" s="110"/>
      <c r="CS76" s="110"/>
      <c r="CT76" s="110"/>
      <c r="CU76" s="110"/>
      <c r="CV76" s="110"/>
      <c r="CW76" s="110"/>
      <c r="CX76" s="110"/>
    </row>
    <row r="77" spans="7:102" ht="14.25" customHeight="1" x14ac:dyDescent="0.25">
      <c r="G77" s="294" t="s">
        <v>1681</v>
      </c>
      <c r="H77" s="295"/>
      <c r="I77" s="295"/>
      <c r="J77" s="295"/>
      <c r="K77" s="295"/>
      <c r="L77" s="295"/>
      <c r="M77" s="294"/>
      <c r="N77" s="295"/>
      <c r="O77" s="295"/>
      <c r="P77" s="295"/>
      <c r="Q77" s="294"/>
      <c r="R77" s="295"/>
      <c r="S77" s="295"/>
      <c r="T77" s="296"/>
      <c r="U77" s="294"/>
      <c r="V77" s="295"/>
      <c r="W77" s="295"/>
      <c r="X77" s="295"/>
      <c r="Y77" s="295"/>
      <c r="Z77" s="295"/>
      <c r="AA77" s="294"/>
      <c r="AB77" s="295"/>
      <c r="AC77" s="295"/>
      <c r="AD77" s="296"/>
      <c r="AE77" s="294"/>
      <c r="AF77" s="295"/>
      <c r="AG77" s="295"/>
      <c r="AH77" s="296"/>
      <c r="AI77" s="110"/>
      <c r="AJ77" s="110"/>
      <c r="AK77" s="110"/>
      <c r="AL77" s="110"/>
      <c r="AM77" s="110"/>
      <c r="AN77" s="110"/>
      <c r="AO77" s="110"/>
      <c r="AP77" s="110"/>
      <c r="AQ77" s="110"/>
      <c r="AR77" s="110"/>
      <c r="AS77" s="110"/>
      <c r="AT77" s="110"/>
      <c r="AU77" s="110"/>
      <c r="AV77" s="110"/>
      <c r="AW77" s="110"/>
      <c r="AX77" s="110"/>
      <c r="AY77" s="110"/>
      <c r="AZ77" s="110"/>
      <c r="BA77" s="110"/>
      <c r="BB77" s="110"/>
      <c r="BC77" s="110"/>
      <c r="BD77" s="110"/>
      <c r="BE77" s="110"/>
      <c r="BF77" s="110"/>
      <c r="BG77" s="110"/>
      <c r="BH77" s="110"/>
      <c r="BI77" s="110"/>
      <c r="BJ77" s="110"/>
      <c r="BK77" s="110"/>
      <c r="BL77" s="110"/>
      <c r="BM77" s="110"/>
      <c r="BN77" s="110"/>
      <c r="BO77" s="110"/>
      <c r="BP77" s="110"/>
      <c r="BQ77" s="110"/>
      <c r="BR77" s="110"/>
      <c r="BS77" s="110"/>
      <c r="BT77" s="110"/>
      <c r="BU77" s="110"/>
      <c r="BV77" s="110"/>
      <c r="BW77" s="110"/>
      <c r="BX77" s="110"/>
      <c r="BY77" s="110"/>
      <c r="BZ77" s="110"/>
      <c r="CA77" s="110"/>
      <c r="CB77" s="110"/>
      <c r="CC77" s="110"/>
      <c r="CD77" s="110"/>
      <c r="CE77" s="110"/>
      <c r="CF77" s="110"/>
      <c r="CG77" s="110"/>
      <c r="CH77" s="110"/>
      <c r="CI77" s="110"/>
      <c r="CJ77" s="110"/>
      <c r="CK77" s="110"/>
      <c r="CL77" s="110"/>
      <c r="CM77" s="110"/>
      <c r="CN77" s="110"/>
      <c r="CO77" s="110"/>
      <c r="CP77" s="110"/>
      <c r="CQ77" s="110"/>
      <c r="CR77" s="110"/>
      <c r="CS77" s="110"/>
      <c r="CT77" s="110"/>
      <c r="CU77" s="110"/>
      <c r="CV77" s="110"/>
      <c r="CW77" s="110"/>
      <c r="CX77" s="110"/>
    </row>
    <row r="78" spans="7:102" ht="14.25" customHeight="1" x14ac:dyDescent="0.25">
      <c r="G78" s="294" t="s">
        <v>1681</v>
      </c>
      <c r="H78" s="295"/>
      <c r="I78" s="295"/>
      <c r="J78" s="295"/>
      <c r="K78" s="295"/>
      <c r="L78" s="295"/>
      <c r="M78" s="294"/>
      <c r="N78" s="295"/>
      <c r="O78" s="295"/>
      <c r="P78" s="295"/>
      <c r="Q78" s="294"/>
      <c r="R78" s="295"/>
      <c r="S78" s="295"/>
      <c r="T78" s="296"/>
      <c r="U78" s="294"/>
      <c r="V78" s="295"/>
      <c r="W78" s="295"/>
      <c r="X78" s="295"/>
      <c r="Y78" s="295"/>
      <c r="Z78" s="295"/>
      <c r="AA78" s="294"/>
      <c r="AB78" s="295"/>
      <c r="AC78" s="295"/>
      <c r="AD78" s="296"/>
      <c r="AE78" s="294"/>
      <c r="AF78" s="295"/>
      <c r="AG78" s="295"/>
      <c r="AH78" s="296"/>
      <c r="AI78" s="110"/>
      <c r="AJ78" s="110"/>
      <c r="AK78" s="110"/>
      <c r="AL78" s="110"/>
      <c r="AM78" s="110"/>
      <c r="AN78" s="110"/>
      <c r="AO78" s="110"/>
      <c r="AP78" s="110"/>
      <c r="AQ78" s="110"/>
      <c r="AR78" s="110"/>
      <c r="AS78" s="110"/>
      <c r="AT78" s="110"/>
      <c r="AU78" s="110"/>
      <c r="AV78" s="110"/>
      <c r="AW78" s="110"/>
      <c r="AX78" s="110"/>
      <c r="AY78" s="110"/>
      <c r="AZ78" s="110"/>
      <c r="BA78" s="110"/>
      <c r="BB78" s="110"/>
      <c r="BC78" s="110"/>
      <c r="BD78" s="110"/>
      <c r="BE78" s="110"/>
      <c r="BF78" s="110"/>
      <c r="BG78" s="110"/>
      <c r="BH78" s="110"/>
      <c r="BI78" s="110"/>
      <c r="BJ78" s="110"/>
      <c r="BK78" s="110"/>
      <c r="BL78" s="110"/>
      <c r="BM78" s="110"/>
      <c r="BN78" s="110"/>
      <c r="BO78" s="110"/>
      <c r="BP78" s="110"/>
      <c r="BQ78" s="110"/>
      <c r="BR78" s="110"/>
      <c r="BS78" s="110"/>
      <c r="BT78" s="110"/>
      <c r="BU78" s="110"/>
      <c r="BV78" s="110"/>
      <c r="BW78" s="110"/>
      <c r="BX78" s="110"/>
      <c r="BY78" s="110"/>
      <c r="BZ78" s="110"/>
      <c r="CA78" s="110"/>
      <c r="CB78" s="110"/>
      <c r="CC78" s="110"/>
      <c r="CD78" s="110"/>
      <c r="CE78" s="110"/>
      <c r="CF78" s="110"/>
      <c r="CG78" s="110"/>
      <c r="CH78" s="110"/>
      <c r="CI78" s="110"/>
      <c r="CJ78" s="110"/>
      <c r="CK78" s="110"/>
      <c r="CL78" s="110"/>
      <c r="CM78" s="110"/>
      <c r="CN78" s="110"/>
      <c r="CO78" s="110"/>
      <c r="CP78" s="110"/>
      <c r="CQ78" s="110"/>
      <c r="CR78" s="110"/>
      <c r="CS78" s="110"/>
      <c r="CT78" s="110"/>
      <c r="CU78" s="110"/>
      <c r="CV78" s="110"/>
      <c r="CW78" s="110"/>
      <c r="CX78" s="110"/>
    </row>
    <row r="79" spans="7:102" ht="14.25" customHeight="1" x14ac:dyDescent="0.25">
      <c r="G79" s="187"/>
      <c r="H79" s="188"/>
      <c r="I79" s="188"/>
      <c r="J79" s="188"/>
      <c r="K79" s="188"/>
      <c r="L79" s="188"/>
      <c r="M79" s="187"/>
      <c r="N79" s="188"/>
      <c r="O79" s="188"/>
      <c r="P79" s="188"/>
      <c r="Q79" s="187"/>
      <c r="R79" s="188"/>
      <c r="S79" s="188"/>
      <c r="T79" s="191"/>
      <c r="U79" s="187"/>
      <c r="V79" s="188"/>
      <c r="W79" s="188"/>
      <c r="X79" s="188"/>
      <c r="Y79" s="188"/>
      <c r="Z79" s="188"/>
      <c r="AA79" s="187"/>
      <c r="AB79" s="188"/>
      <c r="AC79" s="188"/>
      <c r="AD79" s="191"/>
      <c r="AE79" s="187"/>
      <c r="AF79" s="188"/>
      <c r="AG79" s="188"/>
      <c r="AH79" s="191"/>
      <c r="AI79" s="110"/>
      <c r="AJ79" s="110"/>
      <c r="AK79" s="110"/>
      <c r="AL79" s="110"/>
      <c r="AM79" s="110"/>
      <c r="AN79" s="110"/>
      <c r="AO79" s="110"/>
      <c r="AP79" s="110"/>
      <c r="AQ79" s="110"/>
      <c r="AR79" s="110"/>
      <c r="AS79" s="110"/>
      <c r="AT79" s="110"/>
      <c r="AU79" s="110"/>
      <c r="AV79" s="110"/>
      <c r="AW79" s="110"/>
      <c r="AX79" s="110"/>
      <c r="AY79" s="110"/>
      <c r="AZ79" s="110"/>
      <c r="BA79" s="110"/>
      <c r="BB79" s="110"/>
      <c r="BC79" s="110"/>
      <c r="BD79" s="110"/>
      <c r="BE79" s="110"/>
      <c r="BF79" s="110"/>
      <c r="BG79" s="110"/>
      <c r="BH79" s="110"/>
      <c r="BI79" s="110"/>
      <c r="BJ79" s="110"/>
      <c r="BK79" s="110"/>
      <c r="BL79" s="110"/>
      <c r="BM79" s="110"/>
      <c r="BN79" s="110"/>
      <c r="BO79" s="110"/>
      <c r="BP79" s="110"/>
      <c r="BQ79" s="110"/>
      <c r="BR79" s="110"/>
      <c r="BS79" s="110"/>
      <c r="BT79" s="110"/>
      <c r="BU79" s="110"/>
      <c r="BV79" s="110"/>
      <c r="BW79" s="110"/>
      <c r="BX79" s="110"/>
      <c r="BY79" s="110"/>
      <c r="BZ79" s="110"/>
      <c r="CA79" s="110"/>
      <c r="CB79" s="110"/>
      <c r="CC79" s="110"/>
      <c r="CD79" s="110"/>
      <c r="CE79" s="110"/>
      <c r="CF79" s="110"/>
      <c r="CG79" s="110"/>
      <c r="CH79" s="110"/>
      <c r="CI79" s="110"/>
      <c r="CJ79" s="110"/>
      <c r="CK79" s="110"/>
      <c r="CL79" s="110"/>
      <c r="CM79" s="110"/>
      <c r="CN79" s="110"/>
      <c r="CO79" s="110"/>
      <c r="CP79" s="110"/>
      <c r="CQ79" s="110"/>
      <c r="CR79" s="110"/>
      <c r="CS79" s="110"/>
      <c r="CT79" s="110"/>
      <c r="CU79" s="110"/>
      <c r="CV79" s="110"/>
      <c r="CW79" s="110"/>
      <c r="CX79" s="110"/>
    </row>
    <row r="80" spans="7:102" ht="14.25" customHeight="1" x14ac:dyDescent="0.25">
      <c r="G80" s="110"/>
      <c r="H80" s="110"/>
      <c r="I80" s="110"/>
      <c r="J80" s="110"/>
      <c r="K80" s="110"/>
      <c r="L80" s="110"/>
      <c r="M80" s="110"/>
      <c r="N80" s="110"/>
      <c r="O80" s="110"/>
      <c r="P80" s="110"/>
      <c r="Q80" s="110"/>
      <c r="R80" s="110"/>
      <c r="S80" s="110"/>
      <c r="T80" s="110"/>
      <c r="U80" s="110"/>
      <c r="V80" s="110"/>
      <c r="W80" s="110"/>
      <c r="X80" s="110"/>
      <c r="Y80" s="110"/>
      <c r="Z80" s="110"/>
      <c r="AA80" s="110"/>
      <c r="AB80" s="110"/>
      <c r="AC80" s="110"/>
      <c r="AD80" s="110"/>
      <c r="AE80" s="110"/>
      <c r="AF80" s="110"/>
      <c r="AG80" s="110"/>
      <c r="AH80" s="110"/>
      <c r="AI80" s="110"/>
      <c r="AJ80" s="110"/>
      <c r="AK80" s="110"/>
      <c r="AL80" s="110"/>
      <c r="AM80" s="110"/>
      <c r="AN80" s="110"/>
      <c r="AO80" s="110"/>
      <c r="AP80" s="110"/>
      <c r="AQ80" s="110"/>
      <c r="AR80" s="110"/>
      <c r="AS80" s="110"/>
      <c r="AT80" s="110"/>
      <c r="AU80" s="110"/>
      <c r="AV80" s="110"/>
      <c r="AW80" s="110"/>
      <c r="AX80" s="110"/>
      <c r="AY80" s="110"/>
      <c r="AZ80" s="110"/>
      <c r="BA80" s="110"/>
      <c r="BB80" s="110"/>
      <c r="BC80" s="110"/>
      <c r="BD80" s="110"/>
      <c r="BE80" s="110"/>
      <c r="BF80" s="110"/>
      <c r="BG80" s="110"/>
      <c r="BH80" s="110"/>
      <c r="BI80" s="110"/>
      <c r="BJ80" s="110"/>
      <c r="BK80" s="110"/>
      <c r="BL80" s="110"/>
      <c r="BM80" s="110"/>
      <c r="BN80" s="110"/>
      <c r="BO80" s="110"/>
      <c r="BP80" s="110"/>
      <c r="BQ80" s="110"/>
      <c r="BR80" s="110"/>
      <c r="BS80" s="110"/>
      <c r="BT80" s="110"/>
      <c r="BU80" s="110"/>
      <c r="BV80" s="110"/>
      <c r="BW80" s="110"/>
      <c r="BX80" s="110"/>
      <c r="BY80" s="110"/>
      <c r="BZ80" s="110"/>
      <c r="CA80" s="110"/>
      <c r="CB80" s="110"/>
      <c r="CC80" s="110"/>
      <c r="CD80" s="110"/>
      <c r="CE80" s="110"/>
      <c r="CF80" s="110"/>
      <c r="CG80" s="110"/>
      <c r="CH80" s="110"/>
      <c r="CI80" s="110"/>
      <c r="CJ80" s="110"/>
      <c r="CK80" s="110"/>
      <c r="CL80" s="110"/>
      <c r="CM80" s="110"/>
      <c r="CN80" s="110"/>
      <c r="CO80" s="110"/>
      <c r="CP80" s="110"/>
      <c r="CQ80" s="110"/>
      <c r="CR80" s="110"/>
      <c r="CS80" s="110"/>
      <c r="CT80" s="110"/>
      <c r="CU80" s="110"/>
      <c r="CV80" s="110"/>
      <c r="CW80" s="110"/>
      <c r="CX80" s="110"/>
    </row>
    <row r="81" spans="7:102" ht="14.25" customHeight="1" x14ac:dyDescent="0.25">
      <c r="G81" s="110"/>
      <c r="H81" s="110"/>
      <c r="I81" s="110"/>
      <c r="J81" s="110"/>
      <c r="K81" s="110"/>
      <c r="L81" s="110"/>
      <c r="M81" s="110"/>
      <c r="N81" s="110"/>
      <c r="O81" s="110"/>
      <c r="P81" s="110"/>
      <c r="Q81" s="110"/>
      <c r="R81" s="110"/>
      <c r="S81" s="110"/>
      <c r="T81" s="110"/>
      <c r="U81" s="110"/>
      <c r="V81" s="110"/>
      <c r="W81" s="110"/>
      <c r="X81" s="110"/>
      <c r="Y81" s="110"/>
      <c r="Z81" s="110"/>
      <c r="AA81" s="110"/>
      <c r="AB81" s="110"/>
      <c r="AC81" s="110"/>
      <c r="AD81" t="s">
        <v>1765</v>
      </c>
      <c r="AG81" t="str">
        <f>'C-4'!S17</f>
        <v>C-4-1</v>
      </c>
      <c r="AI81" s="110"/>
      <c r="AJ81" s="110"/>
      <c r="AK81" s="110"/>
      <c r="AL81" s="110"/>
      <c r="AM81" s="110"/>
      <c r="AN81" s="110"/>
      <c r="AO81" s="110"/>
      <c r="AP81" s="110"/>
      <c r="AQ81" s="110"/>
      <c r="AR81" s="110"/>
      <c r="AS81" s="110"/>
      <c r="AT81" s="110"/>
      <c r="AU81" s="110"/>
      <c r="AV81" s="110"/>
      <c r="AW81" s="110"/>
      <c r="AX81" s="110"/>
      <c r="AY81" s="110"/>
      <c r="AZ81" s="110"/>
      <c r="BA81" s="110"/>
      <c r="BB81" s="110"/>
      <c r="BC81" s="110"/>
      <c r="BD81" s="110"/>
      <c r="BE81" s="110"/>
      <c r="BF81" s="110"/>
      <c r="BG81" s="110"/>
      <c r="BH81" s="110"/>
      <c r="BI81" s="110"/>
      <c r="BJ81" s="110"/>
      <c r="BK81" s="110"/>
      <c r="BL81" s="110"/>
      <c r="BM81" s="110"/>
      <c r="BN81" s="110"/>
      <c r="BO81" s="110"/>
      <c r="BP81" s="110"/>
      <c r="BQ81" s="110"/>
      <c r="BR81" s="110"/>
      <c r="BS81" s="110"/>
      <c r="BT81" s="110"/>
      <c r="BU81" s="110"/>
      <c r="BV81" s="110"/>
      <c r="BW81" s="110"/>
      <c r="BX81" s="110"/>
      <c r="BY81" s="110"/>
      <c r="BZ81" s="110"/>
      <c r="CA81" s="110"/>
      <c r="CB81" s="110"/>
      <c r="CC81" s="110"/>
      <c r="CD81" s="110"/>
      <c r="CE81" s="110"/>
      <c r="CF81" s="110"/>
      <c r="CG81" s="110"/>
      <c r="CH81" s="110"/>
      <c r="CI81" s="110"/>
      <c r="CJ81" s="110"/>
      <c r="CK81" s="110"/>
      <c r="CL81" s="110"/>
      <c r="CM81" s="110"/>
      <c r="CN81" s="110"/>
      <c r="CO81" s="110"/>
      <c r="CP81" s="110"/>
      <c r="CQ81" s="110"/>
      <c r="CR81" s="110"/>
      <c r="CS81" s="110"/>
      <c r="CT81" s="110"/>
      <c r="CU81" s="110"/>
      <c r="CV81" s="110"/>
      <c r="CW81" s="110"/>
      <c r="CX81" s="110"/>
    </row>
    <row r="82" spans="7:102" ht="14.25" customHeight="1" x14ac:dyDescent="0.25">
      <c r="G82" s="110"/>
      <c r="H82" s="110"/>
      <c r="I82" s="110"/>
      <c r="J82" s="110"/>
      <c r="K82" s="110"/>
      <c r="L82" s="110"/>
      <c r="M82" s="110"/>
      <c r="N82" s="110"/>
      <c r="O82" s="110"/>
      <c r="P82" s="110"/>
      <c r="Q82" s="110"/>
      <c r="R82" s="110"/>
      <c r="S82" s="110"/>
      <c r="T82" s="110"/>
      <c r="U82" s="110"/>
      <c r="V82" s="110"/>
      <c r="W82" s="110"/>
      <c r="X82" s="110"/>
      <c r="Y82" s="110"/>
      <c r="Z82" s="110"/>
      <c r="AA82" s="110"/>
      <c r="AB82" s="110"/>
      <c r="AC82" s="110"/>
      <c r="AD82" s="110"/>
      <c r="AE82" s="110"/>
      <c r="AF82" s="110"/>
      <c r="AG82" s="110"/>
      <c r="AH82" s="110"/>
      <c r="AI82" s="110"/>
      <c r="AJ82" s="110"/>
      <c r="AK82" s="110"/>
      <c r="AL82" s="110"/>
      <c r="AM82" s="110"/>
      <c r="AN82" s="110"/>
      <c r="AO82" s="110"/>
      <c r="AP82" s="110"/>
      <c r="AQ82" s="110"/>
      <c r="AR82" s="110"/>
      <c r="AS82" s="110"/>
      <c r="AT82" s="110"/>
      <c r="AU82" s="110"/>
      <c r="AV82" s="110"/>
      <c r="AW82" s="110"/>
      <c r="AX82" s="110"/>
      <c r="AY82" s="110"/>
      <c r="AZ82" s="110"/>
      <c r="BA82" s="110"/>
      <c r="BB82" s="110"/>
      <c r="BC82" s="110"/>
      <c r="BD82" s="110"/>
      <c r="BE82" s="110"/>
      <c r="BF82" s="110"/>
      <c r="BG82" s="110"/>
      <c r="BH82" s="110"/>
      <c r="BI82" s="110"/>
      <c r="BJ82" s="110"/>
      <c r="BK82" s="110"/>
      <c r="BL82" s="110"/>
      <c r="BM82" s="110"/>
      <c r="BN82" s="110"/>
      <c r="BO82" s="110"/>
      <c r="BP82" s="110"/>
      <c r="BQ82" s="110"/>
      <c r="BR82" s="110"/>
      <c r="BS82" s="110"/>
      <c r="BT82" s="110"/>
      <c r="BU82" s="110"/>
      <c r="BV82" s="110"/>
      <c r="BW82" s="110"/>
      <c r="BX82" s="110"/>
      <c r="BY82" s="110"/>
      <c r="BZ82" s="110"/>
      <c r="CA82" s="110"/>
      <c r="CB82" s="110"/>
      <c r="CC82" s="110"/>
      <c r="CD82" s="110"/>
      <c r="CE82" s="110"/>
      <c r="CF82" s="110"/>
      <c r="CG82" s="110"/>
      <c r="CH82" s="110"/>
      <c r="CI82" s="110"/>
      <c r="CJ82" s="110"/>
      <c r="CK82" s="110"/>
      <c r="CL82" s="110"/>
      <c r="CM82" s="110"/>
      <c r="CN82" s="110"/>
      <c r="CO82" s="110"/>
      <c r="CP82" s="110"/>
      <c r="CQ82" s="110"/>
      <c r="CR82" s="110"/>
      <c r="CS82" s="110"/>
      <c r="CT82" s="110"/>
      <c r="CU82" s="110"/>
      <c r="CV82" s="110"/>
      <c r="CW82" s="110"/>
      <c r="CX82" s="110"/>
    </row>
    <row r="83" spans="7:102" ht="14.25" customHeight="1" x14ac:dyDescent="0.25">
      <c r="G83" s="110"/>
      <c r="H83" s="110"/>
      <c r="I83" s="110"/>
      <c r="J83" s="110"/>
      <c r="K83" s="110"/>
      <c r="L83" s="110"/>
      <c r="M83" s="110"/>
      <c r="N83" s="110"/>
      <c r="O83" s="110"/>
      <c r="P83" s="110"/>
      <c r="Q83" s="110"/>
      <c r="R83" s="110"/>
      <c r="S83" s="110"/>
      <c r="T83" s="110"/>
      <c r="U83" s="110"/>
      <c r="V83" s="110"/>
      <c r="W83" s="110"/>
      <c r="X83" s="110"/>
      <c r="Y83" s="110"/>
      <c r="Z83" s="110"/>
      <c r="AA83" s="110"/>
      <c r="AB83" s="110"/>
      <c r="AC83" s="110"/>
      <c r="AD83" s="110"/>
      <c r="AE83" s="110"/>
      <c r="AF83" s="110"/>
      <c r="AG83" s="110"/>
      <c r="AH83" s="110"/>
      <c r="AI83" s="110"/>
      <c r="AJ83" s="110"/>
      <c r="AK83" s="110"/>
      <c r="AL83" s="110"/>
      <c r="AM83" s="110"/>
      <c r="AN83" s="110"/>
      <c r="AO83" s="110"/>
      <c r="AP83" s="110"/>
      <c r="AQ83" s="110"/>
      <c r="AR83" s="110"/>
      <c r="AS83" s="110"/>
      <c r="AT83" s="110"/>
      <c r="AU83" s="110"/>
      <c r="AV83" s="110"/>
      <c r="AW83" s="110"/>
      <c r="AX83" s="110"/>
      <c r="AY83" s="110"/>
      <c r="AZ83" s="110"/>
      <c r="BA83" s="110"/>
      <c r="BB83" s="110"/>
      <c r="BC83" s="110"/>
      <c r="BD83" s="110"/>
      <c r="BE83" s="110"/>
      <c r="BF83" s="110"/>
      <c r="BG83" s="110"/>
      <c r="BH83" s="110"/>
      <c r="BI83" s="110"/>
      <c r="BJ83" s="110"/>
      <c r="BK83" s="110"/>
      <c r="BL83" s="110"/>
      <c r="BM83" s="110"/>
      <c r="BN83" s="110"/>
      <c r="BO83" s="110"/>
      <c r="BP83" s="110"/>
      <c r="BQ83" s="110"/>
      <c r="BR83" s="110"/>
      <c r="BS83" s="110"/>
      <c r="BT83" s="110"/>
      <c r="BU83" s="110"/>
      <c r="BV83" s="110"/>
      <c r="BW83" s="110"/>
      <c r="BX83" s="110"/>
      <c r="BY83" s="110"/>
      <c r="BZ83" s="110"/>
      <c r="CA83" s="110"/>
      <c r="CB83" s="110"/>
      <c r="CC83" s="110"/>
      <c r="CD83" s="110"/>
      <c r="CE83" s="110"/>
      <c r="CF83" s="110"/>
      <c r="CG83" s="110"/>
      <c r="CH83" s="110"/>
      <c r="CI83" s="110"/>
      <c r="CJ83" s="110"/>
      <c r="CK83" s="110"/>
      <c r="CL83" s="110"/>
      <c r="CM83" s="110"/>
      <c r="CN83" s="110"/>
      <c r="CO83" s="110"/>
      <c r="CP83" s="110"/>
      <c r="CQ83" s="110"/>
      <c r="CR83" s="110"/>
      <c r="CS83" s="110"/>
      <c r="CT83" s="110"/>
      <c r="CU83" s="110"/>
      <c r="CV83" s="110"/>
      <c r="CW83" s="110"/>
      <c r="CX83" s="110"/>
    </row>
    <row r="84" spans="7:102" ht="14.25" customHeight="1" x14ac:dyDescent="0.25">
      <c r="G84" s="110"/>
      <c r="H84" s="110"/>
      <c r="I84" s="110"/>
      <c r="J84" s="110"/>
      <c r="K84" s="110"/>
      <c r="L84" s="110"/>
      <c r="M84" s="110"/>
      <c r="N84" s="110"/>
      <c r="O84" s="110"/>
      <c r="P84" s="110"/>
      <c r="Q84" s="110"/>
      <c r="R84" s="110"/>
      <c r="S84" s="110"/>
      <c r="T84" s="110"/>
      <c r="U84" s="110"/>
      <c r="V84" s="110"/>
      <c r="W84" s="110"/>
      <c r="X84" s="110"/>
      <c r="Y84" s="110"/>
      <c r="Z84" s="110"/>
      <c r="AA84" s="110"/>
      <c r="AB84" s="110"/>
      <c r="AC84" s="110"/>
      <c r="AD84" s="110"/>
      <c r="AE84" s="110"/>
      <c r="AF84" s="110"/>
      <c r="AG84" s="110"/>
      <c r="AH84" s="110"/>
      <c r="AI84" s="110"/>
      <c r="AJ84" s="110"/>
      <c r="AK84" s="110"/>
      <c r="AL84" s="110"/>
      <c r="AM84" s="110"/>
      <c r="AN84" s="110"/>
      <c r="AO84" s="110"/>
      <c r="AP84" s="110"/>
      <c r="AQ84" s="110"/>
      <c r="AR84" s="110"/>
      <c r="AS84" s="110"/>
      <c r="AT84" s="110"/>
      <c r="AU84" s="110"/>
      <c r="AV84" s="110"/>
      <c r="AW84" s="110"/>
      <c r="AX84" s="110"/>
      <c r="AY84" s="110"/>
      <c r="AZ84" s="110"/>
      <c r="BA84" s="110"/>
      <c r="BB84" s="110"/>
      <c r="BC84" s="110"/>
      <c r="BD84" s="110"/>
      <c r="BE84" s="110"/>
      <c r="BF84" s="110"/>
      <c r="BG84" s="110"/>
      <c r="BH84" s="110"/>
      <c r="BI84" s="110"/>
      <c r="BJ84" s="110"/>
      <c r="BK84" s="110"/>
      <c r="BL84" s="110"/>
      <c r="BM84" s="110"/>
      <c r="BN84" s="110"/>
      <c r="BO84" s="110"/>
      <c r="BP84" s="110"/>
      <c r="BQ84" s="110"/>
      <c r="BR84" s="110"/>
      <c r="BS84" s="110"/>
      <c r="BT84" s="110"/>
      <c r="BU84" s="110"/>
      <c r="BV84" s="110"/>
      <c r="BW84" s="110"/>
      <c r="BX84" s="110"/>
      <c r="BY84" s="110"/>
      <c r="BZ84" s="110"/>
      <c r="CA84" s="110"/>
      <c r="CB84" s="110"/>
      <c r="CC84" s="110"/>
      <c r="CD84" s="110"/>
      <c r="CE84" s="110"/>
      <c r="CF84" s="110"/>
      <c r="CG84" s="110"/>
      <c r="CH84" s="110"/>
      <c r="CI84" s="110"/>
      <c r="CJ84" s="110"/>
      <c r="CK84" s="110"/>
      <c r="CL84" s="110"/>
      <c r="CM84" s="110"/>
      <c r="CN84" s="110"/>
      <c r="CO84" s="110"/>
      <c r="CP84" s="110"/>
      <c r="CQ84" s="110"/>
      <c r="CR84" s="110"/>
      <c r="CS84" s="110"/>
      <c r="CT84" s="110"/>
      <c r="CU84" s="110"/>
      <c r="CV84" s="110"/>
      <c r="CW84" s="110"/>
      <c r="CX84" s="110"/>
    </row>
    <row r="85" spans="7:102" ht="14.25" customHeight="1" x14ac:dyDescent="0.25">
      <c r="G85" s="110"/>
      <c r="H85" s="110"/>
      <c r="I85" s="110"/>
      <c r="J85" s="110"/>
      <c r="K85" s="110"/>
      <c r="L85" s="110"/>
      <c r="M85" s="110"/>
      <c r="N85" s="110"/>
      <c r="O85" s="110"/>
      <c r="P85" s="110"/>
      <c r="Q85" s="110"/>
      <c r="R85" s="110"/>
      <c r="S85" s="110"/>
      <c r="T85" s="110"/>
      <c r="U85" s="110"/>
      <c r="V85" s="110"/>
      <c r="W85" s="110"/>
      <c r="X85" s="110"/>
      <c r="Y85" s="110"/>
      <c r="Z85" s="110"/>
      <c r="AA85" s="110"/>
      <c r="AB85" s="110"/>
      <c r="AC85" s="110"/>
      <c r="AD85" s="110"/>
      <c r="AE85" s="110"/>
      <c r="AF85" s="110"/>
      <c r="AG85" s="110"/>
      <c r="AH85" s="110"/>
      <c r="AI85" s="110"/>
      <c r="AJ85" s="110"/>
      <c r="AK85" s="110"/>
      <c r="AL85" s="110"/>
      <c r="AM85" s="110"/>
      <c r="AN85" s="110"/>
      <c r="AO85" s="110"/>
      <c r="AP85" s="110"/>
      <c r="AQ85" s="110"/>
      <c r="AR85" s="110"/>
      <c r="AS85" s="110"/>
      <c r="AT85" s="110"/>
      <c r="AU85" s="110"/>
      <c r="AV85" s="110"/>
      <c r="AW85" s="110"/>
      <c r="AX85" s="110"/>
      <c r="AY85" s="110"/>
      <c r="AZ85" s="110"/>
      <c r="BA85" s="110"/>
      <c r="BB85" s="110"/>
      <c r="BC85" s="110"/>
      <c r="BD85" s="110"/>
      <c r="BE85" s="110"/>
      <c r="BF85" s="110"/>
      <c r="BG85" s="110"/>
      <c r="BH85" s="110"/>
      <c r="BI85" s="110"/>
      <c r="BJ85" s="110"/>
      <c r="BK85" s="110"/>
      <c r="BL85" s="110"/>
      <c r="BM85" s="110"/>
      <c r="BN85" s="110"/>
      <c r="BO85" s="110"/>
      <c r="BP85" s="110"/>
      <c r="BQ85" s="110"/>
      <c r="BR85" s="110"/>
      <c r="BS85" s="110"/>
      <c r="BT85" s="110"/>
      <c r="BU85" s="110"/>
      <c r="BV85" s="110"/>
      <c r="BW85" s="110"/>
      <c r="BX85" s="110"/>
      <c r="BY85" s="110"/>
      <c r="BZ85" s="110"/>
      <c r="CA85" s="110"/>
      <c r="CB85" s="110"/>
      <c r="CC85" s="110"/>
      <c r="CD85" s="110"/>
      <c r="CE85" s="110"/>
      <c r="CF85" s="110"/>
      <c r="CG85" s="110"/>
      <c r="CH85" s="110"/>
      <c r="CI85" s="110"/>
      <c r="CJ85" s="110"/>
      <c r="CK85" s="110"/>
      <c r="CL85" s="110"/>
      <c r="CM85" s="110"/>
      <c r="CN85" s="110"/>
      <c r="CO85" s="110"/>
      <c r="CP85" s="110"/>
      <c r="CQ85" s="110"/>
      <c r="CR85" s="110"/>
      <c r="CS85" s="110"/>
      <c r="CT85" s="110"/>
      <c r="CU85" s="110"/>
      <c r="CV85" s="110"/>
      <c r="CW85" s="110"/>
      <c r="CX85" s="110"/>
    </row>
    <row r="86" spans="7:102" ht="14.25" customHeight="1" x14ac:dyDescent="0.25">
      <c r="G86" s="110"/>
      <c r="H86" s="110"/>
      <c r="I86" s="110"/>
      <c r="J86" s="110"/>
      <c r="K86" s="110"/>
      <c r="L86" s="110"/>
      <c r="M86" s="110"/>
      <c r="N86" s="110"/>
      <c r="O86" s="110"/>
      <c r="P86" s="110"/>
      <c r="Q86" s="110"/>
      <c r="R86" s="110"/>
      <c r="S86" s="110"/>
      <c r="T86" s="110"/>
      <c r="U86" s="110"/>
      <c r="V86" s="110"/>
      <c r="W86" s="110"/>
      <c r="X86" s="110"/>
      <c r="Y86" s="110"/>
      <c r="Z86" s="110"/>
      <c r="AA86" s="110"/>
      <c r="AB86" s="110"/>
      <c r="AC86" s="110"/>
      <c r="AD86" s="110"/>
      <c r="AE86" s="110"/>
      <c r="AF86" s="110"/>
      <c r="AG86" s="110"/>
      <c r="AH86" s="110"/>
      <c r="AI86" s="110"/>
      <c r="AJ86" s="110"/>
      <c r="AK86" s="110"/>
      <c r="AL86" s="110"/>
      <c r="AM86" s="110"/>
      <c r="AN86" s="110"/>
      <c r="AO86" s="110"/>
      <c r="AP86" s="110"/>
      <c r="AQ86" s="110"/>
      <c r="AR86" s="110"/>
      <c r="AS86" s="110"/>
      <c r="AT86" s="110"/>
      <c r="AU86" s="110"/>
      <c r="AV86" s="110"/>
      <c r="AW86" s="110"/>
      <c r="AX86" s="110"/>
      <c r="AY86" s="110"/>
      <c r="AZ86" s="110"/>
      <c r="BA86" s="110"/>
      <c r="BB86" s="110"/>
      <c r="BC86" s="110"/>
      <c r="BD86" s="110"/>
      <c r="BE86" s="110"/>
      <c r="BF86" s="110"/>
      <c r="BG86" s="110"/>
      <c r="BH86" s="110"/>
      <c r="BI86" s="110"/>
      <c r="BJ86" s="110"/>
      <c r="BK86" s="110"/>
      <c r="BL86" s="110"/>
      <c r="BM86" s="110"/>
      <c r="BN86" s="110"/>
      <c r="BO86" s="110"/>
      <c r="BP86" s="110"/>
      <c r="BQ86" s="110"/>
      <c r="BR86" s="110"/>
      <c r="BS86" s="110"/>
      <c r="BT86" s="110"/>
      <c r="BU86" s="110"/>
      <c r="BV86" s="110"/>
      <c r="BW86" s="110"/>
      <c r="BX86" s="110"/>
      <c r="BY86" s="110"/>
      <c r="BZ86" s="110"/>
      <c r="CA86" s="110"/>
      <c r="CB86" s="110"/>
      <c r="CC86" s="110"/>
      <c r="CD86" s="110"/>
      <c r="CE86" s="110"/>
      <c r="CF86" s="110"/>
      <c r="CG86" s="110"/>
      <c r="CH86" s="110"/>
      <c r="CI86" s="110"/>
      <c r="CJ86" s="110"/>
      <c r="CK86" s="110"/>
      <c r="CL86" s="110"/>
      <c r="CM86" s="110"/>
      <c r="CN86" s="110"/>
      <c r="CO86" s="110"/>
      <c r="CP86" s="110"/>
      <c r="CQ86" s="110"/>
      <c r="CR86" s="110"/>
      <c r="CS86" s="110"/>
      <c r="CT86" s="110"/>
      <c r="CU86" s="110"/>
      <c r="CV86" s="110"/>
      <c r="CW86" s="110"/>
      <c r="CX86" s="110"/>
    </row>
    <row r="87" spans="7:102" ht="14.25" customHeight="1" x14ac:dyDescent="0.25">
      <c r="G87" s="110"/>
      <c r="H87" s="110"/>
      <c r="I87" s="110"/>
      <c r="J87" s="110"/>
      <c r="K87" s="110"/>
      <c r="L87" s="110"/>
      <c r="M87" s="110"/>
      <c r="N87" s="110"/>
      <c r="O87" s="110"/>
      <c r="P87" s="110"/>
      <c r="Q87" s="110"/>
      <c r="R87" s="110"/>
      <c r="S87" s="110"/>
      <c r="T87" s="110"/>
      <c r="U87" s="110"/>
      <c r="V87" s="110"/>
      <c r="W87" s="110"/>
      <c r="X87" s="110"/>
      <c r="Y87" s="110"/>
      <c r="Z87" s="110"/>
      <c r="AA87" s="110"/>
      <c r="AB87" s="110"/>
      <c r="AC87" s="110"/>
      <c r="AD87" s="110"/>
      <c r="AE87" s="110"/>
      <c r="AF87" s="110"/>
      <c r="AG87" s="110"/>
      <c r="AH87" s="110"/>
      <c r="AI87" s="110"/>
      <c r="AJ87" s="110"/>
      <c r="AK87" s="110"/>
      <c r="AL87" s="110"/>
      <c r="AM87" s="110"/>
      <c r="AN87" s="110"/>
      <c r="AO87" s="110"/>
      <c r="AP87" s="110"/>
      <c r="AQ87" s="110"/>
      <c r="AR87" s="110"/>
      <c r="AS87" s="110"/>
      <c r="AT87" s="110"/>
      <c r="AU87" s="110"/>
      <c r="AV87" s="110"/>
      <c r="AW87" s="110"/>
      <c r="AX87" s="110"/>
      <c r="AY87" s="110"/>
      <c r="AZ87" s="110"/>
      <c r="BA87" s="110"/>
      <c r="BB87" s="110"/>
      <c r="BC87" s="110"/>
      <c r="BD87" s="110"/>
      <c r="BE87" s="110"/>
      <c r="BF87" s="110"/>
      <c r="BG87" s="110"/>
      <c r="BH87" s="110"/>
      <c r="BI87" s="110"/>
      <c r="BJ87" s="110"/>
      <c r="BK87" s="110"/>
      <c r="BL87" s="110"/>
      <c r="BM87" s="110"/>
      <c r="BN87" s="110"/>
      <c r="BO87" s="110"/>
      <c r="BP87" s="110"/>
      <c r="BQ87" s="110"/>
      <c r="BR87" s="110"/>
      <c r="BS87" s="110"/>
      <c r="BT87" s="110"/>
      <c r="BU87" s="110"/>
      <c r="BV87" s="110"/>
      <c r="BW87" s="110"/>
      <c r="BX87" s="110"/>
      <c r="BY87" s="110"/>
      <c r="BZ87" s="110"/>
      <c r="CA87" s="110"/>
      <c r="CB87" s="110"/>
      <c r="CC87" s="110"/>
      <c r="CD87" s="110"/>
      <c r="CE87" s="110"/>
      <c r="CF87" s="110"/>
      <c r="CG87" s="110"/>
      <c r="CH87" s="110"/>
      <c r="CI87" s="110"/>
      <c r="CJ87" s="110"/>
      <c r="CK87" s="110"/>
      <c r="CL87" s="110"/>
      <c r="CM87" s="110"/>
      <c r="CN87" s="110"/>
      <c r="CO87" s="110"/>
      <c r="CP87" s="110"/>
      <c r="CQ87" s="110"/>
      <c r="CR87" s="110"/>
      <c r="CS87" s="110"/>
      <c r="CT87" s="110"/>
      <c r="CU87" s="110"/>
      <c r="CV87" s="110"/>
      <c r="CW87" s="110"/>
      <c r="CX87" s="110"/>
    </row>
    <row r="88" spans="7:102" ht="14.25" customHeight="1" x14ac:dyDescent="0.25">
      <c r="G88" s="110"/>
      <c r="H88" s="110"/>
      <c r="I88" s="110"/>
      <c r="J88" s="110"/>
      <c r="K88" s="110"/>
      <c r="L88" s="110"/>
      <c r="M88" s="110"/>
      <c r="N88" s="110"/>
      <c r="O88" s="110"/>
      <c r="P88" s="110"/>
      <c r="Q88" s="110"/>
      <c r="R88" s="110"/>
      <c r="S88" s="110"/>
      <c r="T88" s="110"/>
      <c r="U88" s="110"/>
      <c r="V88" s="110"/>
      <c r="W88" s="110"/>
      <c r="X88" s="110"/>
      <c r="Y88" s="110"/>
      <c r="Z88" s="110"/>
      <c r="AA88" s="110"/>
      <c r="AB88" s="110"/>
      <c r="AC88" s="110"/>
      <c r="AD88" s="110"/>
      <c r="AE88" s="110"/>
      <c r="AF88" s="110"/>
      <c r="AG88" s="110"/>
      <c r="AH88" s="110"/>
      <c r="AI88" s="110"/>
      <c r="AJ88" s="110"/>
      <c r="AK88" s="110"/>
      <c r="AL88" s="110"/>
      <c r="AM88" s="110"/>
      <c r="AN88" s="110"/>
      <c r="AO88" s="110"/>
      <c r="AP88" s="110"/>
      <c r="AQ88" s="110"/>
      <c r="AR88" s="110"/>
      <c r="AS88" s="110"/>
      <c r="AT88" s="110"/>
      <c r="AU88" s="110"/>
      <c r="AV88" s="110"/>
      <c r="AW88" s="110"/>
      <c r="AX88" s="110"/>
      <c r="AY88" s="110"/>
      <c r="AZ88" s="110"/>
      <c r="BA88" s="110"/>
      <c r="BB88" s="110"/>
      <c r="BC88" s="110"/>
      <c r="BD88" s="110"/>
      <c r="BE88" s="110"/>
      <c r="BF88" s="110"/>
      <c r="BG88" s="110"/>
      <c r="BH88" s="110"/>
      <c r="BI88" s="110"/>
      <c r="BJ88" s="110"/>
      <c r="BK88" s="110"/>
      <c r="BL88" s="110"/>
      <c r="BM88" s="110"/>
      <c r="BN88" s="110"/>
      <c r="BO88" s="110"/>
      <c r="BP88" s="110"/>
      <c r="BQ88" s="110"/>
      <c r="BR88" s="110"/>
      <c r="BS88" s="110"/>
      <c r="BT88" s="110"/>
      <c r="BU88" s="110"/>
      <c r="BV88" s="110"/>
      <c r="BW88" s="110"/>
      <c r="BX88" s="110"/>
      <c r="BY88" s="110"/>
      <c r="BZ88" s="110"/>
      <c r="CA88" s="110"/>
      <c r="CB88" s="110"/>
      <c r="CC88" s="110"/>
      <c r="CD88" s="110"/>
      <c r="CE88" s="110"/>
      <c r="CF88" s="110"/>
      <c r="CG88" s="110"/>
      <c r="CH88" s="110"/>
      <c r="CI88" s="110"/>
      <c r="CJ88" s="110"/>
      <c r="CK88" s="110"/>
      <c r="CL88" s="110"/>
      <c r="CM88" s="110"/>
      <c r="CN88" s="110"/>
      <c r="CO88" s="110"/>
      <c r="CP88" s="110"/>
      <c r="CQ88" s="110"/>
      <c r="CR88" s="110"/>
      <c r="CS88" s="110"/>
      <c r="CT88" s="110"/>
      <c r="CU88" s="110"/>
      <c r="CV88" s="110"/>
      <c r="CW88" s="110"/>
      <c r="CX88" s="110"/>
    </row>
    <row r="89" spans="7:102" ht="14.25" customHeight="1" x14ac:dyDescent="0.25">
      <c r="G89" s="110"/>
      <c r="H89" s="110"/>
      <c r="I89" s="110"/>
      <c r="J89" s="110"/>
      <c r="K89" s="110"/>
      <c r="L89" s="110"/>
      <c r="M89" s="110"/>
      <c r="N89" s="110"/>
      <c r="O89" s="110"/>
      <c r="P89" s="110"/>
      <c r="Q89" s="110"/>
      <c r="R89" s="110"/>
      <c r="S89" s="110"/>
      <c r="T89" s="110"/>
      <c r="U89" s="110"/>
      <c r="V89" s="110"/>
      <c r="W89" s="110"/>
      <c r="X89" s="110"/>
      <c r="Y89" s="110"/>
      <c r="Z89" s="110"/>
      <c r="AA89" s="110"/>
      <c r="AB89" s="110"/>
      <c r="AC89" s="110"/>
      <c r="AD89" s="110"/>
      <c r="AE89" s="110"/>
      <c r="AF89" s="110"/>
      <c r="AG89" s="110"/>
      <c r="AH89" s="110"/>
      <c r="AI89" s="110"/>
      <c r="AJ89" s="110"/>
      <c r="AK89" s="110"/>
      <c r="AL89" s="110"/>
      <c r="AM89" s="110"/>
      <c r="AN89" s="110"/>
      <c r="AO89" s="110"/>
      <c r="AP89" s="110"/>
      <c r="AQ89" s="110"/>
      <c r="AR89" s="110"/>
      <c r="AS89" s="110"/>
      <c r="AT89" s="110"/>
      <c r="AU89" s="110"/>
      <c r="AV89" s="110"/>
      <c r="AW89" s="110"/>
      <c r="AX89" s="110"/>
      <c r="AY89" s="110"/>
      <c r="AZ89" s="110"/>
      <c r="BA89" s="110"/>
      <c r="BB89" s="110"/>
      <c r="BC89" s="110"/>
      <c r="BD89" s="110"/>
      <c r="BE89" s="110"/>
      <c r="BF89" s="110"/>
      <c r="BG89" s="110"/>
      <c r="BH89" s="110"/>
      <c r="BI89" s="110"/>
      <c r="BJ89" s="110"/>
      <c r="BK89" s="110"/>
      <c r="BL89" s="110"/>
      <c r="BM89" s="110"/>
      <c r="BN89" s="110"/>
      <c r="BO89" s="110"/>
      <c r="BP89" s="110"/>
      <c r="BQ89" s="110"/>
      <c r="BR89" s="110"/>
      <c r="BS89" s="110"/>
      <c r="BT89" s="110"/>
      <c r="BU89" s="110"/>
      <c r="BV89" s="110"/>
      <c r="BW89" s="110"/>
      <c r="BX89" s="110"/>
      <c r="BY89" s="110"/>
      <c r="BZ89" s="110"/>
      <c r="CA89" s="110"/>
      <c r="CB89" s="110"/>
      <c r="CC89" s="110"/>
      <c r="CD89" s="110"/>
      <c r="CE89" s="110"/>
      <c r="CF89" s="110"/>
      <c r="CG89" s="110"/>
      <c r="CH89" s="110"/>
      <c r="CI89" s="110"/>
      <c r="CJ89" s="110"/>
      <c r="CK89" s="110"/>
      <c r="CL89" s="110"/>
      <c r="CM89" s="110"/>
      <c r="CN89" s="110"/>
      <c r="CO89" s="110"/>
      <c r="CP89" s="110"/>
      <c r="CQ89" s="110"/>
      <c r="CR89" s="110"/>
      <c r="CS89" s="110"/>
      <c r="CT89" s="110"/>
      <c r="CU89" s="110"/>
      <c r="CV89" s="110"/>
      <c r="CW89" s="110"/>
      <c r="CX89" s="110"/>
    </row>
    <row r="90" spans="7:102" ht="14.25" customHeight="1" x14ac:dyDescent="0.25">
      <c r="G90" s="110"/>
      <c r="H90" s="110"/>
      <c r="I90" s="110"/>
      <c r="J90" s="110"/>
      <c r="K90" s="110"/>
      <c r="L90" s="110"/>
      <c r="M90" s="110"/>
      <c r="N90" s="110"/>
      <c r="O90" s="110"/>
      <c r="P90" s="110"/>
      <c r="Q90" s="110"/>
      <c r="R90" s="110"/>
      <c r="S90" s="110"/>
      <c r="T90" s="110"/>
      <c r="U90" s="110"/>
      <c r="V90" s="110"/>
      <c r="W90" s="110"/>
      <c r="X90" s="110"/>
      <c r="Y90" s="110"/>
      <c r="Z90" s="110"/>
      <c r="AA90" s="110"/>
      <c r="AB90" s="110"/>
      <c r="AC90" s="110"/>
      <c r="AD90" s="110"/>
      <c r="AE90" s="110"/>
      <c r="AF90" s="110"/>
      <c r="AG90" s="110"/>
      <c r="AH90" s="110"/>
      <c r="AI90" s="110"/>
      <c r="AJ90" s="110"/>
      <c r="AK90" s="110"/>
      <c r="AL90" s="110"/>
      <c r="AM90" s="110"/>
      <c r="AN90" s="110"/>
      <c r="AO90" s="110"/>
      <c r="AP90" s="110"/>
      <c r="AQ90" s="110"/>
      <c r="AR90" s="110"/>
      <c r="AS90" s="110"/>
      <c r="AT90" s="110"/>
      <c r="AU90" s="110"/>
      <c r="AV90" s="110"/>
      <c r="AW90" s="110"/>
      <c r="AX90" s="110"/>
      <c r="AY90" s="110"/>
      <c r="AZ90" s="110"/>
      <c r="BA90" s="110"/>
      <c r="BB90" s="110"/>
      <c r="BC90" s="110"/>
      <c r="BD90" s="110"/>
      <c r="BE90" s="110"/>
      <c r="BF90" s="110"/>
      <c r="BG90" s="110"/>
      <c r="BH90" s="110"/>
      <c r="BI90" s="110"/>
      <c r="BJ90" s="110"/>
      <c r="BK90" s="110"/>
      <c r="BL90" s="110"/>
      <c r="BM90" s="110"/>
      <c r="BN90" s="110"/>
      <c r="BO90" s="110"/>
      <c r="BP90" s="110"/>
      <c r="BQ90" s="110"/>
      <c r="BR90" s="110"/>
      <c r="BS90" s="110"/>
      <c r="BT90" s="110"/>
      <c r="BU90" s="110"/>
      <c r="BV90" s="110"/>
      <c r="BW90" s="110"/>
      <c r="BX90" s="110"/>
      <c r="BY90" s="110"/>
      <c r="BZ90" s="110"/>
      <c r="CA90" s="110"/>
      <c r="CB90" s="110"/>
      <c r="CC90" s="110"/>
      <c r="CD90" s="110"/>
      <c r="CE90" s="110"/>
      <c r="CF90" s="110"/>
      <c r="CG90" s="110"/>
      <c r="CH90" s="110"/>
      <c r="CI90" s="110"/>
      <c r="CJ90" s="110"/>
      <c r="CK90" s="110"/>
      <c r="CL90" s="110"/>
      <c r="CM90" s="110"/>
      <c r="CN90" s="110"/>
      <c r="CO90" s="110"/>
      <c r="CP90" s="110"/>
      <c r="CQ90" s="110"/>
      <c r="CR90" s="110"/>
      <c r="CS90" s="110"/>
      <c r="CT90" s="110"/>
      <c r="CU90" s="110"/>
      <c r="CV90" s="110"/>
      <c r="CW90" s="110"/>
      <c r="CX90" s="110"/>
    </row>
    <row r="91" spans="7:102" ht="14.25" customHeight="1" x14ac:dyDescent="0.25">
      <c r="G91" s="110"/>
      <c r="H91" s="110"/>
      <c r="I91" s="110"/>
      <c r="J91" s="110"/>
      <c r="K91" s="110"/>
      <c r="L91" s="110"/>
      <c r="M91" s="110"/>
      <c r="N91" s="110"/>
      <c r="O91" s="110"/>
      <c r="P91" s="110"/>
      <c r="Q91" s="110"/>
      <c r="R91" s="110"/>
      <c r="S91" s="110"/>
      <c r="T91" s="110"/>
      <c r="U91" s="110"/>
      <c r="V91" s="110"/>
      <c r="W91" s="110"/>
      <c r="X91" s="110"/>
      <c r="Y91" s="110"/>
      <c r="Z91" s="110"/>
      <c r="AA91" s="110"/>
      <c r="AB91" s="110"/>
      <c r="AC91" s="110"/>
      <c r="AD91" s="110"/>
      <c r="AE91" s="110"/>
      <c r="AF91" s="110"/>
      <c r="AG91" s="110"/>
      <c r="AH91" s="110"/>
      <c r="AI91" s="110"/>
      <c r="AJ91" s="110"/>
      <c r="AK91" s="110"/>
      <c r="AL91" s="110"/>
      <c r="AM91" s="110"/>
      <c r="AN91" s="110"/>
      <c r="AO91" s="110"/>
      <c r="AP91" s="110"/>
      <c r="AQ91" s="110"/>
      <c r="AR91" s="110"/>
      <c r="AS91" s="110"/>
      <c r="AT91" s="110"/>
      <c r="AU91" s="110"/>
      <c r="AV91" s="110"/>
      <c r="AW91" s="110"/>
      <c r="AX91" s="110"/>
      <c r="AY91" s="110"/>
      <c r="AZ91" s="110"/>
      <c r="BA91" s="110"/>
      <c r="BB91" s="110"/>
      <c r="BC91" s="110"/>
      <c r="BD91" s="110"/>
      <c r="BE91" s="110"/>
      <c r="BF91" s="110"/>
      <c r="BG91" s="110"/>
      <c r="BH91" s="110"/>
      <c r="BI91" s="110"/>
      <c r="BJ91" s="110"/>
      <c r="BK91" s="110"/>
      <c r="BL91" s="110"/>
      <c r="BM91" s="110"/>
      <c r="BN91" s="110"/>
      <c r="BO91" s="110"/>
      <c r="BP91" s="110"/>
      <c r="BQ91" s="110"/>
      <c r="BR91" s="110"/>
      <c r="BS91" s="110"/>
      <c r="BT91" s="110"/>
      <c r="BU91" s="110"/>
      <c r="BV91" s="110"/>
      <c r="BW91" s="110"/>
      <c r="BX91" s="110"/>
      <c r="BY91" s="110"/>
      <c r="BZ91" s="110"/>
      <c r="CA91" s="110"/>
      <c r="CB91" s="110"/>
      <c r="CC91" s="110"/>
      <c r="CD91" s="110"/>
      <c r="CE91" s="110"/>
      <c r="CF91" s="110"/>
      <c r="CG91" s="110"/>
      <c r="CH91" s="110"/>
      <c r="CI91" s="110"/>
      <c r="CJ91" s="110"/>
      <c r="CK91" s="110"/>
      <c r="CL91" s="110"/>
      <c r="CM91" s="110"/>
      <c r="CN91" s="110"/>
      <c r="CO91" s="110"/>
      <c r="CP91" s="110"/>
      <c r="CQ91" s="110"/>
      <c r="CR91" s="110"/>
      <c r="CS91" s="110"/>
      <c r="CT91" s="110"/>
      <c r="CU91" s="110"/>
      <c r="CV91" s="110"/>
      <c r="CW91" s="110"/>
      <c r="CX91" s="110"/>
    </row>
    <row r="92" spans="7:102" ht="14.25" customHeight="1" x14ac:dyDescent="0.25">
      <c r="G92" s="110"/>
      <c r="H92" s="110"/>
      <c r="I92" s="110"/>
      <c r="J92" s="110"/>
      <c r="K92" s="110"/>
      <c r="L92" s="110"/>
      <c r="M92" s="110"/>
      <c r="N92" s="110"/>
      <c r="O92" s="110"/>
      <c r="P92" s="110"/>
      <c r="Q92" s="110"/>
      <c r="R92" s="110"/>
      <c r="S92" s="110"/>
      <c r="T92" s="110"/>
      <c r="U92" s="110"/>
      <c r="V92" s="110"/>
      <c r="W92" s="110"/>
      <c r="X92" s="110"/>
      <c r="Y92" s="110"/>
      <c r="Z92" s="110"/>
      <c r="AA92" s="110"/>
      <c r="AB92" s="110"/>
      <c r="AC92" s="110"/>
      <c r="AD92" s="110"/>
      <c r="AE92" s="110"/>
      <c r="AF92" s="110"/>
      <c r="AG92" s="110"/>
      <c r="AH92" s="110"/>
      <c r="AI92" s="110"/>
      <c r="AJ92" s="110"/>
      <c r="AK92" s="110"/>
      <c r="AL92" s="110"/>
      <c r="AM92" s="110"/>
      <c r="AN92" s="110"/>
      <c r="AO92" s="110"/>
      <c r="AP92" s="110"/>
      <c r="AQ92" s="110"/>
      <c r="AR92" s="110"/>
      <c r="AS92" s="110"/>
      <c r="AT92" s="110"/>
      <c r="AU92" s="110"/>
      <c r="AV92" s="110"/>
      <c r="AW92" s="110"/>
      <c r="AX92" s="110"/>
      <c r="AY92" s="110"/>
      <c r="AZ92" s="110"/>
      <c r="BA92" s="110"/>
      <c r="BB92" s="110"/>
      <c r="BC92" s="110"/>
      <c r="BD92" s="110"/>
      <c r="BE92" s="110"/>
      <c r="BF92" s="110"/>
      <c r="BG92" s="110"/>
      <c r="BH92" s="110"/>
      <c r="BI92" s="110"/>
      <c r="BJ92" s="110"/>
      <c r="BK92" s="110"/>
      <c r="BL92" s="110"/>
      <c r="BM92" s="110"/>
      <c r="BN92" s="110"/>
      <c r="BO92" s="110"/>
      <c r="BP92" s="110"/>
      <c r="BQ92" s="110"/>
      <c r="BR92" s="110"/>
      <c r="BS92" s="110"/>
      <c r="BT92" s="110"/>
      <c r="BU92" s="110"/>
      <c r="BV92" s="110"/>
      <c r="BW92" s="110"/>
      <c r="BX92" s="110"/>
      <c r="BY92" s="110"/>
      <c r="BZ92" s="110"/>
      <c r="CA92" s="110"/>
      <c r="CB92" s="110"/>
      <c r="CC92" s="110"/>
      <c r="CD92" s="110"/>
      <c r="CE92" s="110"/>
      <c r="CF92" s="110"/>
      <c r="CG92" s="110"/>
      <c r="CH92" s="110"/>
      <c r="CI92" s="110"/>
      <c r="CJ92" s="110"/>
      <c r="CK92" s="110"/>
      <c r="CL92" s="110"/>
      <c r="CM92" s="110"/>
      <c r="CN92" s="110"/>
      <c r="CO92" s="110"/>
      <c r="CP92" s="110"/>
      <c r="CQ92" s="110"/>
      <c r="CR92" s="110"/>
      <c r="CS92" s="110"/>
      <c r="CT92" s="110"/>
      <c r="CU92" s="110"/>
      <c r="CV92" s="110"/>
      <c r="CW92" s="110"/>
      <c r="CX92" s="110"/>
    </row>
    <row r="93" spans="7:102" ht="14.25" customHeight="1" x14ac:dyDescent="0.25">
      <c r="G93" s="110"/>
      <c r="H93" s="110"/>
      <c r="I93" s="110"/>
      <c r="J93" s="110"/>
      <c r="K93" s="110"/>
      <c r="L93" s="110"/>
      <c r="M93" s="110"/>
      <c r="N93" s="110"/>
      <c r="O93" s="110"/>
      <c r="P93" s="110"/>
      <c r="Q93" s="110"/>
      <c r="R93" s="110"/>
      <c r="S93" s="110"/>
      <c r="T93" s="110"/>
      <c r="U93" s="110"/>
      <c r="V93" s="110"/>
      <c r="W93" s="110"/>
      <c r="X93" s="110"/>
      <c r="Y93" s="110"/>
      <c r="Z93" s="110"/>
      <c r="AA93" s="110"/>
      <c r="AB93" s="110"/>
      <c r="AC93" s="110"/>
      <c r="AD93" s="110"/>
      <c r="AE93" s="110"/>
      <c r="AF93" s="110"/>
      <c r="AG93" s="110"/>
      <c r="AH93" s="110"/>
      <c r="AI93" s="110"/>
      <c r="AJ93" s="110"/>
      <c r="AK93" s="110"/>
      <c r="AL93" s="110"/>
      <c r="AM93" s="110"/>
      <c r="AN93" s="110"/>
      <c r="AO93" s="110"/>
      <c r="AP93" s="110"/>
      <c r="AQ93" s="110"/>
      <c r="AR93" s="110"/>
      <c r="AS93" s="110"/>
      <c r="AT93" s="110"/>
      <c r="AU93" s="110"/>
      <c r="AV93" s="110"/>
      <c r="AW93" s="110"/>
      <c r="AX93" s="110"/>
      <c r="AY93" s="110"/>
      <c r="AZ93" s="110"/>
      <c r="BA93" s="110"/>
      <c r="BB93" s="110"/>
      <c r="BC93" s="110"/>
      <c r="BD93" s="110"/>
      <c r="BE93" s="110"/>
      <c r="BF93" s="110"/>
      <c r="BG93" s="110"/>
      <c r="BH93" s="110"/>
      <c r="BI93" s="110"/>
      <c r="BJ93" s="110"/>
      <c r="BK93" s="110"/>
      <c r="BL93" s="110"/>
      <c r="BM93" s="110"/>
      <c r="BN93" s="110"/>
      <c r="BO93" s="110"/>
      <c r="BP93" s="110"/>
      <c r="BQ93" s="110"/>
      <c r="BR93" s="110"/>
      <c r="BS93" s="110"/>
      <c r="BT93" s="110"/>
      <c r="BU93" s="110"/>
      <c r="BV93" s="110"/>
      <c r="BW93" s="110"/>
      <c r="BX93" s="110"/>
      <c r="BY93" s="110"/>
      <c r="BZ93" s="110"/>
      <c r="CA93" s="110"/>
      <c r="CB93" s="110"/>
      <c r="CC93" s="110"/>
      <c r="CD93" s="110"/>
      <c r="CE93" s="110"/>
      <c r="CF93" s="110"/>
      <c r="CG93" s="110"/>
      <c r="CH93" s="110"/>
      <c r="CI93" s="110"/>
      <c r="CJ93" s="110"/>
      <c r="CK93" s="110"/>
      <c r="CL93" s="110"/>
      <c r="CM93" s="110"/>
      <c r="CN93" s="110"/>
      <c r="CO93" s="110"/>
      <c r="CP93" s="110"/>
      <c r="CQ93" s="110"/>
      <c r="CR93" s="110"/>
      <c r="CS93" s="110"/>
      <c r="CT93" s="110"/>
      <c r="CU93" s="110"/>
      <c r="CV93" s="110"/>
      <c r="CW93" s="110"/>
      <c r="CX93" s="110"/>
    </row>
    <row r="94" spans="7:102" ht="14.25" customHeight="1" x14ac:dyDescent="0.25">
      <c r="G94" s="110"/>
      <c r="H94" s="110"/>
      <c r="I94" s="110"/>
      <c r="J94" s="110"/>
      <c r="K94" s="110"/>
      <c r="L94" s="110"/>
      <c r="M94" s="110"/>
      <c r="N94" s="110"/>
      <c r="O94" s="110"/>
      <c r="P94" s="110"/>
      <c r="Q94" s="110"/>
      <c r="R94" s="110"/>
      <c r="S94" s="110"/>
      <c r="T94" s="110"/>
      <c r="U94" s="110"/>
      <c r="V94" s="110"/>
      <c r="W94" s="110"/>
      <c r="X94" s="110"/>
      <c r="Y94" s="110"/>
      <c r="Z94" s="110"/>
      <c r="AA94" s="110"/>
      <c r="AB94" s="110"/>
      <c r="AC94" s="110"/>
      <c r="AD94" s="110"/>
      <c r="AE94" s="110"/>
      <c r="AF94" s="110"/>
      <c r="AG94" s="110"/>
      <c r="AH94" s="110"/>
      <c r="AI94" s="110"/>
      <c r="AJ94" s="110"/>
      <c r="AK94" s="110"/>
      <c r="AL94" s="110"/>
      <c r="AM94" s="110"/>
      <c r="AN94" s="110"/>
      <c r="AO94" s="110"/>
      <c r="AP94" s="110"/>
      <c r="AQ94" s="110"/>
      <c r="AR94" s="110"/>
      <c r="AS94" s="110"/>
      <c r="AT94" s="110"/>
      <c r="AU94" s="110"/>
      <c r="AV94" s="110"/>
      <c r="AW94" s="110"/>
      <c r="AX94" s="110"/>
      <c r="AY94" s="110"/>
      <c r="AZ94" s="110"/>
      <c r="BA94" s="110"/>
      <c r="BB94" s="110"/>
      <c r="BC94" s="110"/>
      <c r="BD94" s="110"/>
      <c r="BE94" s="110"/>
      <c r="BF94" s="110"/>
      <c r="BG94" s="110"/>
      <c r="BH94" s="110"/>
      <c r="BI94" s="110"/>
      <c r="BJ94" s="110"/>
      <c r="BK94" s="110"/>
      <c r="BL94" s="110"/>
      <c r="BM94" s="110"/>
      <c r="BN94" s="110"/>
      <c r="BO94" s="110"/>
      <c r="BP94" s="110"/>
      <c r="BQ94" s="110"/>
      <c r="BR94" s="110"/>
      <c r="BS94" s="110"/>
      <c r="BT94" s="110"/>
      <c r="BU94" s="110"/>
      <c r="BV94" s="110"/>
      <c r="BW94" s="110"/>
      <c r="BX94" s="110"/>
      <c r="BY94" s="110"/>
      <c r="BZ94" s="110"/>
      <c r="CA94" s="110"/>
      <c r="CB94" s="110"/>
      <c r="CC94" s="110"/>
      <c r="CD94" s="110"/>
      <c r="CE94" s="110"/>
      <c r="CF94" s="110"/>
      <c r="CG94" s="110"/>
      <c r="CH94" s="110"/>
      <c r="CI94" s="110"/>
      <c r="CJ94" s="110"/>
      <c r="CK94" s="110"/>
      <c r="CL94" s="110"/>
      <c r="CM94" s="110"/>
      <c r="CN94" s="110"/>
      <c r="CO94" s="110"/>
      <c r="CP94" s="110"/>
      <c r="CQ94" s="110"/>
      <c r="CR94" s="110"/>
      <c r="CS94" s="110"/>
      <c r="CT94" s="110"/>
      <c r="CU94" s="110"/>
      <c r="CV94" s="110"/>
      <c r="CW94" s="110"/>
      <c r="CX94" s="110"/>
    </row>
    <row r="95" spans="7:102" ht="14.25" customHeight="1" x14ac:dyDescent="0.25">
      <c r="G95" s="110"/>
      <c r="H95" s="110"/>
      <c r="I95" s="110"/>
      <c r="J95" s="110"/>
      <c r="K95" s="110"/>
      <c r="L95" s="110"/>
      <c r="M95" s="110"/>
      <c r="N95" s="110"/>
      <c r="O95" s="110"/>
      <c r="P95" s="110"/>
      <c r="Q95" s="110"/>
      <c r="R95" s="110"/>
      <c r="S95" s="110"/>
      <c r="T95" s="110"/>
      <c r="U95" s="110"/>
      <c r="V95" s="110"/>
      <c r="W95" s="110"/>
      <c r="X95" s="110"/>
      <c r="Y95" s="110"/>
      <c r="Z95" s="110"/>
      <c r="AA95" s="110"/>
      <c r="AB95" s="110"/>
      <c r="AC95" s="110"/>
      <c r="AD95" s="110"/>
      <c r="AE95" s="110"/>
      <c r="AF95" s="110"/>
      <c r="AG95" s="110"/>
      <c r="AH95" s="110"/>
      <c r="AI95" s="110"/>
      <c r="AJ95" s="110"/>
      <c r="AK95" s="110"/>
      <c r="AL95" s="110"/>
      <c r="AM95" s="110"/>
      <c r="AN95" s="110"/>
      <c r="AO95" s="110"/>
      <c r="AP95" s="110"/>
      <c r="AQ95" s="110"/>
      <c r="AR95" s="110"/>
      <c r="AS95" s="110"/>
      <c r="AT95" s="110"/>
      <c r="AU95" s="110"/>
      <c r="AV95" s="110"/>
      <c r="AW95" s="110"/>
      <c r="AX95" s="110"/>
      <c r="AY95" s="110"/>
      <c r="AZ95" s="110"/>
      <c r="BA95" s="110"/>
      <c r="BB95" s="110"/>
      <c r="BC95" s="110"/>
      <c r="BD95" s="110"/>
      <c r="BE95" s="110"/>
      <c r="BF95" s="110"/>
      <c r="BG95" s="110"/>
      <c r="BH95" s="110"/>
      <c r="BI95" s="110"/>
      <c r="BJ95" s="110"/>
      <c r="BK95" s="110"/>
      <c r="BL95" s="110"/>
      <c r="BM95" s="110"/>
      <c r="BN95" s="110"/>
      <c r="BO95" s="110"/>
      <c r="BP95" s="110"/>
      <c r="BQ95" s="110"/>
      <c r="BR95" s="110"/>
      <c r="BS95" s="110"/>
      <c r="BT95" s="110"/>
      <c r="BU95" s="110"/>
      <c r="BV95" s="110"/>
      <c r="BW95" s="110"/>
      <c r="BX95" s="110"/>
      <c r="BY95" s="110"/>
      <c r="BZ95" s="110"/>
      <c r="CA95" s="110"/>
      <c r="CB95" s="110"/>
      <c r="CC95" s="110"/>
      <c r="CD95" s="110"/>
      <c r="CE95" s="110"/>
      <c r="CF95" s="110"/>
      <c r="CG95" s="110"/>
      <c r="CH95" s="110"/>
      <c r="CI95" s="110"/>
      <c r="CJ95" s="110"/>
      <c r="CK95" s="110"/>
      <c r="CL95" s="110"/>
      <c r="CM95" s="110"/>
      <c r="CN95" s="110"/>
      <c r="CO95" s="110"/>
      <c r="CP95" s="110"/>
      <c r="CQ95" s="110"/>
      <c r="CR95" s="110"/>
      <c r="CS95" s="110"/>
      <c r="CT95" s="110"/>
      <c r="CU95" s="110"/>
      <c r="CV95" s="110"/>
      <c r="CW95" s="110"/>
      <c r="CX95" s="110"/>
    </row>
    <row r="96" spans="7:102" ht="14.25" customHeight="1" x14ac:dyDescent="0.25">
      <c r="G96" s="110"/>
      <c r="H96" s="110"/>
      <c r="I96" s="110"/>
      <c r="J96" s="110"/>
      <c r="K96" s="110"/>
      <c r="L96" s="110"/>
      <c r="M96" s="110"/>
      <c r="N96" s="110"/>
      <c r="O96" s="110"/>
      <c r="P96" s="110"/>
      <c r="Q96" s="110"/>
      <c r="R96" s="110"/>
      <c r="S96" s="110"/>
      <c r="T96" s="110"/>
      <c r="U96" s="110"/>
      <c r="V96" s="110"/>
      <c r="W96" s="110"/>
      <c r="X96" s="110"/>
      <c r="Y96" s="110"/>
      <c r="Z96" s="110"/>
      <c r="AA96" s="110"/>
      <c r="AB96" s="110"/>
      <c r="AC96" s="110"/>
      <c r="AD96" s="110"/>
      <c r="AE96" s="110"/>
      <c r="AF96" s="110"/>
      <c r="AG96" s="110"/>
      <c r="AH96" s="110"/>
      <c r="AI96" s="110"/>
      <c r="AJ96" s="110"/>
      <c r="AK96" s="110"/>
      <c r="AL96" s="110"/>
      <c r="AM96" s="110"/>
      <c r="AN96" s="110"/>
      <c r="AO96" s="110"/>
      <c r="AP96" s="110"/>
      <c r="AQ96" s="110"/>
      <c r="AR96" s="110"/>
      <c r="AS96" s="110"/>
      <c r="AT96" s="110"/>
      <c r="AU96" s="110"/>
      <c r="AV96" s="110"/>
      <c r="AW96" s="110"/>
      <c r="AX96" s="110"/>
      <c r="AY96" s="110"/>
      <c r="AZ96" s="110"/>
      <c r="BA96" s="110"/>
      <c r="BB96" s="110"/>
      <c r="BC96" s="110"/>
      <c r="BD96" s="110"/>
      <c r="BE96" s="110"/>
      <c r="BF96" s="110"/>
      <c r="BG96" s="110"/>
      <c r="BH96" s="110"/>
      <c r="BI96" s="110"/>
      <c r="BJ96" s="110"/>
      <c r="BK96" s="110"/>
      <c r="BL96" s="110"/>
      <c r="BM96" s="110"/>
      <c r="BN96" s="110"/>
      <c r="BO96" s="110"/>
      <c r="BP96" s="110"/>
      <c r="BQ96" s="110"/>
      <c r="BR96" s="110"/>
      <c r="BS96" s="110"/>
      <c r="BT96" s="110"/>
      <c r="BU96" s="110"/>
      <c r="BV96" s="110"/>
      <c r="BW96" s="110"/>
      <c r="BX96" s="110"/>
      <c r="BY96" s="110"/>
      <c r="BZ96" s="110"/>
      <c r="CA96" s="110"/>
      <c r="CB96" s="110"/>
      <c r="CC96" s="110"/>
      <c r="CD96" s="110"/>
      <c r="CE96" s="110"/>
      <c r="CF96" s="110"/>
      <c r="CG96" s="110"/>
      <c r="CH96" s="110"/>
      <c r="CI96" s="110"/>
      <c r="CJ96" s="110"/>
      <c r="CK96" s="110"/>
      <c r="CL96" s="110"/>
      <c r="CM96" s="110"/>
      <c r="CN96" s="110"/>
      <c r="CO96" s="110"/>
      <c r="CP96" s="110"/>
      <c r="CQ96" s="110"/>
      <c r="CR96" s="110"/>
      <c r="CS96" s="110"/>
      <c r="CT96" s="110"/>
      <c r="CU96" s="110"/>
      <c r="CV96" s="110"/>
      <c r="CW96" s="110"/>
      <c r="CX96" s="110"/>
    </row>
    <row r="97" spans="7:102" ht="14.25" customHeight="1" x14ac:dyDescent="0.25">
      <c r="G97" s="110"/>
      <c r="H97" s="110"/>
      <c r="I97" s="110"/>
      <c r="J97" s="110"/>
      <c r="K97" s="110"/>
      <c r="L97" s="110"/>
      <c r="M97" s="110"/>
      <c r="N97" s="110"/>
      <c r="O97" s="110"/>
      <c r="P97" s="110"/>
      <c r="Q97" s="110"/>
      <c r="R97" s="110"/>
      <c r="S97" s="110"/>
      <c r="T97" s="110"/>
      <c r="U97" s="110"/>
      <c r="V97" s="110"/>
      <c r="W97" s="110"/>
      <c r="X97" s="110"/>
      <c r="Y97" s="110"/>
      <c r="Z97" s="110"/>
      <c r="AA97" s="110"/>
      <c r="AB97" s="110"/>
      <c r="AC97" s="110"/>
      <c r="AD97" s="110"/>
      <c r="AE97" s="110"/>
      <c r="AF97" s="110"/>
      <c r="AG97" s="110"/>
      <c r="AH97" s="110"/>
      <c r="AI97" s="110"/>
      <c r="AJ97" s="110"/>
      <c r="AK97" s="110"/>
      <c r="AL97" s="110"/>
      <c r="AM97" s="110"/>
      <c r="AN97" s="110"/>
      <c r="AO97" s="110"/>
      <c r="AP97" s="110"/>
      <c r="AQ97" s="110"/>
      <c r="AR97" s="110"/>
      <c r="AS97" s="110"/>
      <c r="AT97" s="110"/>
      <c r="AU97" s="110"/>
      <c r="AV97" s="110"/>
      <c r="AW97" s="110"/>
      <c r="AX97" s="110"/>
      <c r="AY97" s="110"/>
      <c r="AZ97" s="110"/>
      <c r="BA97" s="110"/>
      <c r="BB97" s="110"/>
      <c r="BC97" s="110"/>
      <c r="BD97" s="110"/>
      <c r="BE97" s="110"/>
      <c r="BF97" s="110"/>
      <c r="BG97" s="110"/>
      <c r="BH97" s="110"/>
      <c r="BI97" s="110"/>
      <c r="BJ97" s="110"/>
      <c r="BK97" s="110"/>
      <c r="BL97" s="110"/>
      <c r="BM97" s="110"/>
      <c r="BN97" s="110"/>
      <c r="BO97" s="110"/>
      <c r="BP97" s="110"/>
      <c r="BQ97" s="110"/>
      <c r="BR97" s="110"/>
      <c r="BS97" s="110"/>
      <c r="BT97" s="110"/>
      <c r="BU97" s="110"/>
      <c r="BV97" s="110"/>
      <c r="BW97" s="110"/>
      <c r="BX97" s="110"/>
      <c r="BY97" s="110"/>
      <c r="BZ97" s="110"/>
      <c r="CA97" s="110"/>
      <c r="CB97" s="110"/>
      <c r="CC97" s="110"/>
      <c r="CD97" s="110"/>
      <c r="CE97" s="110"/>
      <c r="CF97" s="110"/>
      <c r="CG97" s="110"/>
      <c r="CH97" s="110"/>
      <c r="CI97" s="110"/>
      <c r="CJ97" s="110"/>
      <c r="CK97" s="110"/>
      <c r="CL97" s="110"/>
      <c r="CM97" s="110"/>
      <c r="CN97" s="110"/>
      <c r="CO97" s="110"/>
      <c r="CP97" s="110"/>
      <c r="CQ97" s="110"/>
      <c r="CR97" s="110"/>
      <c r="CS97" s="110"/>
      <c r="CT97" s="110"/>
      <c r="CU97" s="110"/>
      <c r="CV97" s="110"/>
      <c r="CW97" s="110"/>
      <c r="CX97" s="110"/>
    </row>
    <row r="98" spans="7:102" ht="14.25" customHeight="1" x14ac:dyDescent="0.25">
      <c r="G98" s="110"/>
      <c r="H98" s="110"/>
      <c r="I98" s="110"/>
      <c r="J98" s="110"/>
      <c r="K98" s="110"/>
      <c r="L98" s="110"/>
      <c r="M98" s="110"/>
      <c r="N98" s="110"/>
      <c r="O98" s="110"/>
      <c r="P98" s="110"/>
      <c r="Q98" s="110"/>
      <c r="R98" s="110"/>
      <c r="S98" s="110"/>
      <c r="T98" s="110"/>
      <c r="U98" s="110"/>
      <c r="V98" s="110"/>
      <c r="W98" s="110"/>
      <c r="X98" s="110"/>
      <c r="Y98" s="110"/>
      <c r="Z98" s="110"/>
      <c r="AA98" s="110"/>
      <c r="AB98" s="110"/>
      <c r="AC98" s="110"/>
      <c r="AD98" s="110"/>
      <c r="AE98" s="110"/>
      <c r="AF98" s="110"/>
      <c r="AG98" s="110"/>
      <c r="AH98" s="110"/>
      <c r="AI98" s="110"/>
      <c r="AJ98" s="110"/>
      <c r="AK98" s="110"/>
      <c r="AL98" s="110"/>
      <c r="AM98" s="110"/>
      <c r="AN98" s="110"/>
      <c r="AO98" s="110"/>
      <c r="AP98" s="110"/>
      <c r="AQ98" s="110"/>
      <c r="AR98" s="110"/>
      <c r="AS98" s="110"/>
      <c r="AT98" s="110"/>
      <c r="AU98" s="110"/>
      <c r="AV98" s="110"/>
      <c r="AW98" s="110"/>
      <c r="AX98" s="110"/>
      <c r="AY98" s="110"/>
      <c r="AZ98" s="110"/>
      <c r="BA98" s="110"/>
      <c r="BB98" s="110"/>
      <c r="BC98" s="110"/>
      <c r="BD98" s="110"/>
      <c r="BE98" s="110"/>
      <c r="BF98" s="110"/>
      <c r="BG98" s="110"/>
      <c r="BH98" s="110"/>
      <c r="BI98" s="110"/>
      <c r="BJ98" s="110"/>
      <c r="BK98" s="110"/>
      <c r="BL98" s="110"/>
      <c r="BM98" s="110"/>
      <c r="BN98" s="110"/>
      <c r="BO98" s="110"/>
      <c r="BP98" s="110"/>
      <c r="BQ98" s="110"/>
      <c r="BR98" s="110"/>
      <c r="BS98" s="110"/>
      <c r="BT98" s="110"/>
      <c r="BU98" s="110"/>
      <c r="BV98" s="110"/>
      <c r="BW98" s="110"/>
      <c r="BX98" s="110"/>
      <c r="BY98" s="110"/>
      <c r="BZ98" s="110"/>
      <c r="CA98" s="110"/>
      <c r="CB98" s="110"/>
      <c r="CC98" s="110"/>
      <c r="CD98" s="110"/>
      <c r="CE98" s="110"/>
      <c r="CF98" s="110"/>
      <c r="CG98" s="110"/>
      <c r="CH98" s="110"/>
      <c r="CI98" s="110"/>
      <c r="CJ98" s="110"/>
      <c r="CK98" s="110"/>
      <c r="CL98" s="110"/>
      <c r="CM98" s="110"/>
      <c r="CN98" s="110"/>
      <c r="CO98" s="110"/>
      <c r="CP98" s="110"/>
      <c r="CQ98" s="110"/>
      <c r="CR98" s="110"/>
      <c r="CS98" s="110"/>
      <c r="CT98" s="110"/>
      <c r="CU98" s="110"/>
      <c r="CV98" s="110"/>
      <c r="CW98" s="110"/>
      <c r="CX98" s="110"/>
    </row>
    <row r="99" spans="7:102" ht="14.25" customHeight="1" x14ac:dyDescent="0.25">
      <c r="G99" s="110"/>
      <c r="H99" s="110"/>
      <c r="I99" s="110"/>
      <c r="J99" s="110"/>
      <c r="K99" s="110"/>
      <c r="L99" s="110"/>
      <c r="M99" s="110"/>
      <c r="N99" s="110"/>
      <c r="O99" s="110"/>
      <c r="P99" s="110"/>
      <c r="Q99" s="110"/>
      <c r="R99" s="110"/>
      <c r="S99" s="110"/>
      <c r="T99" s="110"/>
      <c r="U99" s="110"/>
      <c r="V99" s="110"/>
      <c r="W99" s="110"/>
      <c r="X99" s="110"/>
      <c r="Y99" s="110"/>
      <c r="Z99" s="110"/>
      <c r="AA99" s="110"/>
      <c r="AB99" s="110"/>
      <c r="AC99" s="110"/>
      <c r="AD99" s="110"/>
      <c r="AE99" s="110"/>
      <c r="AF99" s="110"/>
      <c r="AG99" s="110"/>
      <c r="AH99" s="110"/>
      <c r="AI99" s="110"/>
      <c r="AJ99" s="110"/>
      <c r="AK99" s="110"/>
      <c r="AL99" s="110"/>
      <c r="AM99" s="110"/>
      <c r="AN99" s="110"/>
      <c r="AO99" s="110"/>
      <c r="AP99" s="110"/>
      <c r="AQ99" s="110"/>
      <c r="AR99" s="110"/>
      <c r="AS99" s="110"/>
      <c r="AT99" s="110"/>
      <c r="AU99" s="110"/>
      <c r="AV99" s="110"/>
      <c r="AW99" s="110"/>
      <c r="AX99" s="110"/>
      <c r="AY99" s="110"/>
      <c r="AZ99" s="110"/>
      <c r="BA99" s="110"/>
      <c r="BB99" s="110"/>
      <c r="BC99" s="110"/>
      <c r="BD99" s="110"/>
      <c r="BE99" s="110"/>
      <c r="BF99" s="110"/>
      <c r="BG99" s="110"/>
      <c r="BH99" s="110"/>
      <c r="BI99" s="110"/>
      <c r="BJ99" s="110"/>
      <c r="BK99" s="110"/>
      <c r="BL99" s="110"/>
      <c r="BM99" s="110"/>
      <c r="BN99" s="110"/>
      <c r="BO99" s="110"/>
      <c r="BP99" s="110"/>
      <c r="BQ99" s="110"/>
      <c r="BR99" s="110"/>
      <c r="BS99" s="110"/>
      <c r="BT99" s="110"/>
      <c r="BU99" s="110"/>
      <c r="BV99" s="110"/>
      <c r="BW99" s="110"/>
      <c r="BX99" s="110"/>
      <c r="BY99" s="110"/>
      <c r="BZ99" s="110"/>
      <c r="CA99" s="110"/>
      <c r="CB99" s="110"/>
      <c r="CC99" s="110"/>
      <c r="CD99" s="110"/>
      <c r="CE99" s="110"/>
      <c r="CF99" s="110"/>
      <c r="CG99" s="110"/>
      <c r="CH99" s="110"/>
      <c r="CI99" s="110"/>
      <c r="CJ99" s="110"/>
      <c r="CK99" s="110"/>
      <c r="CL99" s="110"/>
      <c r="CM99" s="110"/>
      <c r="CN99" s="110"/>
      <c r="CO99" s="110"/>
      <c r="CP99" s="110"/>
      <c r="CQ99" s="110"/>
      <c r="CR99" s="110"/>
      <c r="CS99" s="110"/>
      <c r="CT99" s="110"/>
      <c r="CU99" s="110"/>
      <c r="CV99" s="110"/>
      <c r="CW99" s="110"/>
      <c r="CX99" s="110"/>
    </row>
    <row r="100" spans="7:102" ht="14.25" customHeight="1" x14ac:dyDescent="0.25">
      <c r="G100" s="110"/>
      <c r="H100" s="110"/>
      <c r="I100" s="110"/>
      <c r="J100" s="110"/>
      <c r="K100" s="110"/>
      <c r="L100" s="110"/>
      <c r="M100" s="110"/>
      <c r="N100" s="110"/>
      <c r="O100" s="110"/>
      <c r="P100" s="110"/>
      <c r="Q100" s="110"/>
      <c r="R100" s="110"/>
      <c r="S100" s="110"/>
      <c r="T100" s="110"/>
      <c r="U100" s="110"/>
      <c r="V100" s="110"/>
      <c r="W100" s="110"/>
      <c r="X100" s="110"/>
      <c r="Y100" s="110"/>
      <c r="Z100" s="110"/>
      <c r="AA100" s="110"/>
      <c r="AB100" s="110"/>
      <c r="AC100" s="110"/>
      <c r="AD100" s="110"/>
      <c r="AE100" s="110"/>
      <c r="AF100" s="110"/>
      <c r="AG100" s="110"/>
      <c r="AH100" s="110"/>
      <c r="AI100" s="110"/>
      <c r="AJ100" s="110"/>
      <c r="AK100" s="110"/>
      <c r="AL100" s="110"/>
      <c r="AM100" s="110"/>
      <c r="AN100" s="110"/>
      <c r="AO100" s="110"/>
      <c r="AP100" s="110"/>
      <c r="AQ100" s="110"/>
      <c r="AR100" s="110"/>
      <c r="AS100" s="110"/>
      <c r="AT100" s="110"/>
      <c r="AU100" s="110"/>
      <c r="AV100" s="110"/>
      <c r="AW100" s="110"/>
      <c r="AX100" s="110"/>
      <c r="AY100" s="110"/>
      <c r="AZ100" s="110"/>
      <c r="BA100" s="110"/>
      <c r="BB100" s="110"/>
      <c r="BC100" s="110"/>
      <c r="BD100" s="110"/>
      <c r="BE100" s="110"/>
      <c r="BF100" s="110"/>
      <c r="BG100" s="110"/>
      <c r="BH100" s="110"/>
      <c r="BI100" s="110"/>
      <c r="BJ100" s="110"/>
      <c r="BK100" s="110"/>
      <c r="BL100" s="110"/>
      <c r="BM100" s="110"/>
      <c r="BN100" s="110"/>
      <c r="BO100" s="110"/>
      <c r="BP100" s="110"/>
      <c r="BQ100" s="110"/>
      <c r="BR100" s="110"/>
      <c r="BS100" s="110"/>
      <c r="BT100" s="110"/>
      <c r="BU100" s="110"/>
      <c r="BV100" s="110"/>
      <c r="BW100" s="110"/>
      <c r="BX100" s="110"/>
      <c r="BY100" s="110"/>
      <c r="BZ100" s="110"/>
      <c r="CA100" s="110"/>
      <c r="CB100" s="110"/>
      <c r="CC100" s="110"/>
      <c r="CD100" s="110"/>
      <c r="CE100" s="110"/>
      <c r="CF100" s="110"/>
      <c r="CG100" s="110"/>
      <c r="CH100" s="110"/>
      <c r="CI100" s="110"/>
      <c r="CJ100" s="110"/>
      <c r="CK100" s="110"/>
      <c r="CL100" s="110"/>
      <c r="CM100" s="110"/>
      <c r="CN100" s="110"/>
      <c r="CO100" s="110"/>
      <c r="CP100" s="110"/>
      <c r="CQ100" s="110"/>
      <c r="CR100" s="110"/>
      <c r="CS100" s="110"/>
      <c r="CT100" s="110"/>
      <c r="CU100" s="110"/>
      <c r="CV100" s="110"/>
      <c r="CW100" s="110"/>
      <c r="CX100" s="110"/>
    </row>
    <row r="101" spans="7:102" ht="14.25" customHeight="1" x14ac:dyDescent="0.25">
      <c r="G101" s="110"/>
      <c r="H101" s="110"/>
      <c r="I101" s="110"/>
      <c r="J101" s="110"/>
      <c r="K101" s="110"/>
      <c r="L101" s="110"/>
      <c r="M101" s="110"/>
      <c r="N101" s="110"/>
      <c r="O101" s="110"/>
      <c r="P101" s="110"/>
      <c r="Q101" s="110"/>
      <c r="R101" s="110"/>
      <c r="S101" s="110"/>
      <c r="T101" s="110"/>
      <c r="U101" s="110"/>
      <c r="V101" s="110"/>
      <c r="W101" s="110"/>
      <c r="X101" s="110"/>
      <c r="Y101" s="110"/>
      <c r="Z101" s="110"/>
      <c r="AA101" s="110"/>
      <c r="AB101" s="110"/>
      <c r="AC101" s="110"/>
      <c r="AD101" s="110"/>
      <c r="AE101" s="110"/>
      <c r="AF101" s="110"/>
      <c r="AG101" s="110"/>
      <c r="AH101" s="110"/>
      <c r="AI101" s="110"/>
      <c r="AJ101" s="110"/>
      <c r="AK101" s="110"/>
      <c r="AL101" s="110"/>
      <c r="AM101" s="110"/>
      <c r="AN101" s="110"/>
      <c r="AO101" s="110"/>
      <c r="AP101" s="110"/>
      <c r="AQ101" s="110"/>
      <c r="AR101" s="110"/>
      <c r="AS101" s="110"/>
      <c r="AT101" s="110"/>
      <c r="AU101" s="110"/>
      <c r="AV101" s="110"/>
      <c r="AW101" s="110"/>
      <c r="AX101" s="110"/>
      <c r="AY101" s="110"/>
      <c r="AZ101" s="110"/>
      <c r="BA101" s="110"/>
      <c r="BB101" s="110"/>
      <c r="BC101" s="110"/>
      <c r="BD101" s="110"/>
      <c r="BE101" s="110"/>
      <c r="BF101" s="110"/>
      <c r="BG101" s="110"/>
      <c r="BH101" s="110"/>
      <c r="BI101" s="110"/>
      <c r="BJ101" s="110"/>
      <c r="BK101" s="110"/>
      <c r="BL101" s="110"/>
      <c r="BM101" s="110"/>
      <c r="BN101" s="110"/>
      <c r="BO101" s="110"/>
      <c r="BP101" s="110"/>
      <c r="BQ101" s="110"/>
      <c r="BR101" s="110"/>
      <c r="BS101" s="110"/>
      <c r="BT101" s="110"/>
      <c r="BU101" s="110"/>
      <c r="BV101" s="110"/>
      <c r="BW101" s="110"/>
      <c r="BX101" s="110"/>
      <c r="BY101" s="110"/>
      <c r="BZ101" s="110"/>
      <c r="CA101" s="110"/>
      <c r="CB101" s="110"/>
      <c r="CC101" s="110"/>
      <c r="CD101" s="110"/>
      <c r="CE101" s="110"/>
      <c r="CF101" s="110"/>
      <c r="CG101" s="110"/>
      <c r="CH101" s="110"/>
      <c r="CI101" s="110"/>
      <c r="CJ101" s="110"/>
      <c r="CK101" s="110"/>
      <c r="CL101" s="110"/>
      <c r="CM101" s="110"/>
      <c r="CN101" s="110"/>
      <c r="CO101" s="110"/>
      <c r="CP101" s="110"/>
      <c r="CQ101" s="110"/>
      <c r="CR101" s="110"/>
      <c r="CS101" s="110"/>
      <c r="CT101" s="110"/>
      <c r="CU101" s="110"/>
      <c r="CV101" s="110"/>
      <c r="CW101" s="110"/>
      <c r="CX101" s="110"/>
    </row>
    <row r="102" spans="7:102" ht="14.25" customHeight="1" x14ac:dyDescent="0.25">
      <c r="G102" s="110"/>
      <c r="H102" s="110"/>
      <c r="I102" s="110"/>
      <c r="J102" s="110"/>
      <c r="K102" s="110"/>
      <c r="L102" s="110"/>
      <c r="M102" s="110"/>
      <c r="N102" s="110"/>
      <c r="O102" s="110"/>
      <c r="P102" s="110"/>
      <c r="Q102" s="110"/>
      <c r="R102" s="110"/>
      <c r="S102" s="110"/>
      <c r="T102" s="110"/>
      <c r="U102" s="110"/>
      <c r="V102" s="110"/>
      <c r="W102" s="110"/>
      <c r="X102" s="110"/>
      <c r="Y102" s="110"/>
      <c r="Z102" s="110"/>
      <c r="AA102" s="110"/>
      <c r="AB102" s="110"/>
      <c r="AC102" s="110"/>
      <c r="AD102" s="110"/>
      <c r="AE102" s="110"/>
      <c r="AF102" s="110"/>
      <c r="AG102" s="110"/>
      <c r="AH102" s="110"/>
      <c r="AI102" s="110"/>
      <c r="AJ102" s="110"/>
      <c r="AK102" s="110"/>
      <c r="AL102" s="110"/>
      <c r="AM102" s="110"/>
      <c r="AN102" s="110"/>
      <c r="AO102" s="110"/>
      <c r="AP102" s="110"/>
      <c r="AQ102" s="110"/>
      <c r="AR102" s="110"/>
      <c r="AS102" s="110"/>
      <c r="AT102" s="110"/>
      <c r="AU102" s="110"/>
      <c r="AV102" s="110"/>
      <c r="AW102" s="110"/>
      <c r="AX102" s="110"/>
      <c r="AY102" s="110"/>
      <c r="AZ102" s="110"/>
      <c r="BA102" s="110"/>
      <c r="BB102" s="110"/>
      <c r="BC102" s="110"/>
      <c r="BD102" s="110"/>
      <c r="BE102" s="110"/>
      <c r="BF102" s="110"/>
      <c r="BG102" s="110"/>
      <c r="BH102" s="110"/>
      <c r="BI102" s="110"/>
      <c r="BJ102" s="110"/>
      <c r="BK102" s="110"/>
      <c r="BL102" s="110"/>
      <c r="BM102" s="110"/>
      <c r="BN102" s="110"/>
      <c r="BO102" s="110"/>
      <c r="BP102" s="110"/>
      <c r="BQ102" s="110"/>
      <c r="BR102" s="110"/>
      <c r="BS102" s="110"/>
      <c r="BT102" s="110"/>
      <c r="BU102" s="110"/>
      <c r="BV102" s="110"/>
      <c r="BW102" s="110"/>
      <c r="BX102" s="110"/>
      <c r="BY102" s="110"/>
      <c r="BZ102" s="110"/>
      <c r="CA102" s="110"/>
      <c r="CB102" s="110"/>
      <c r="CC102" s="110"/>
      <c r="CD102" s="110"/>
      <c r="CE102" s="110"/>
      <c r="CF102" s="110"/>
      <c r="CG102" s="110"/>
      <c r="CH102" s="110"/>
      <c r="CI102" s="110"/>
      <c r="CJ102" s="110"/>
      <c r="CK102" s="110"/>
      <c r="CL102" s="110"/>
      <c r="CM102" s="110"/>
      <c r="CN102" s="110"/>
      <c r="CO102" s="110"/>
      <c r="CP102" s="110"/>
      <c r="CQ102" s="110"/>
      <c r="CR102" s="110"/>
      <c r="CS102" s="110"/>
      <c r="CT102" s="110"/>
      <c r="CU102" s="110"/>
      <c r="CV102" s="110"/>
      <c r="CW102" s="110"/>
      <c r="CX102" s="110"/>
    </row>
    <row r="103" spans="7:102" ht="14.25" customHeight="1" x14ac:dyDescent="0.25">
      <c r="G103" s="110"/>
      <c r="H103" s="110"/>
      <c r="I103" s="110"/>
      <c r="J103" s="110"/>
      <c r="K103" s="110"/>
      <c r="L103" s="110"/>
      <c r="M103" s="110"/>
      <c r="N103" s="110"/>
      <c r="O103" s="110"/>
      <c r="P103" s="110"/>
      <c r="Q103" s="110"/>
      <c r="R103" s="110"/>
      <c r="S103" s="110"/>
      <c r="T103" s="110"/>
      <c r="U103" s="110"/>
      <c r="V103" s="110"/>
      <c r="W103" s="110"/>
      <c r="X103" s="110"/>
      <c r="Y103" s="110"/>
      <c r="Z103" s="110"/>
      <c r="AA103" s="110"/>
      <c r="AB103" s="110"/>
      <c r="AC103" s="110"/>
      <c r="AD103" s="110"/>
      <c r="AE103" s="110"/>
      <c r="AF103" s="110"/>
      <c r="AG103" s="110"/>
      <c r="AH103" s="110"/>
      <c r="AI103" s="110"/>
      <c r="AJ103" s="110"/>
      <c r="AK103" s="110"/>
      <c r="AL103" s="110"/>
      <c r="AM103" s="110"/>
      <c r="AN103" s="110"/>
      <c r="AO103" s="110"/>
      <c r="AP103" s="110"/>
      <c r="AQ103" s="110"/>
      <c r="AR103" s="110"/>
      <c r="AS103" s="110"/>
      <c r="AT103" s="110"/>
      <c r="AU103" s="110"/>
      <c r="AV103" s="110"/>
      <c r="AW103" s="110"/>
      <c r="AX103" s="110"/>
      <c r="AY103" s="110"/>
      <c r="AZ103" s="110"/>
      <c r="BA103" s="110"/>
      <c r="BB103" s="110"/>
      <c r="BC103" s="110"/>
      <c r="BD103" s="110"/>
      <c r="BE103" s="110"/>
      <c r="BF103" s="110"/>
      <c r="BG103" s="110"/>
      <c r="BH103" s="110"/>
      <c r="BI103" s="110"/>
      <c r="BJ103" s="110"/>
      <c r="BK103" s="110"/>
      <c r="BL103" s="110"/>
      <c r="BM103" s="110"/>
      <c r="BN103" s="110"/>
      <c r="BO103" s="110"/>
      <c r="BP103" s="110"/>
      <c r="BQ103" s="110"/>
      <c r="BR103" s="110"/>
      <c r="BS103" s="110"/>
      <c r="BT103" s="110"/>
      <c r="BU103" s="110"/>
      <c r="BV103" s="110"/>
      <c r="BW103" s="110"/>
      <c r="BX103" s="110"/>
      <c r="BY103" s="110"/>
      <c r="BZ103" s="110"/>
      <c r="CA103" s="110"/>
      <c r="CB103" s="110"/>
      <c r="CC103" s="110"/>
      <c r="CD103" s="110"/>
      <c r="CE103" s="110"/>
      <c r="CF103" s="110"/>
      <c r="CG103" s="110"/>
      <c r="CH103" s="110"/>
      <c r="CI103" s="110"/>
      <c r="CJ103" s="110"/>
      <c r="CK103" s="110"/>
      <c r="CL103" s="110"/>
      <c r="CM103" s="110"/>
      <c r="CN103" s="110"/>
      <c r="CO103" s="110"/>
      <c r="CP103" s="110"/>
      <c r="CQ103" s="110"/>
      <c r="CR103" s="110"/>
      <c r="CS103" s="110"/>
      <c r="CT103" s="110"/>
      <c r="CU103" s="110"/>
      <c r="CV103" s="110"/>
      <c r="CW103" s="110"/>
      <c r="CX103" s="110"/>
    </row>
    <row r="104" spans="7:102" ht="14.25" customHeight="1" x14ac:dyDescent="0.25">
      <c r="G104" s="110"/>
      <c r="H104" s="110"/>
      <c r="I104" s="110"/>
      <c r="J104" s="110"/>
      <c r="K104" s="110"/>
      <c r="L104" s="110"/>
      <c r="M104" s="110"/>
      <c r="N104" s="110"/>
      <c r="O104" s="110"/>
      <c r="P104" s="110"/>
      <c r="Q104" s="110"/>
      <c r="R104" s="110"/>
      <c r="S104" s="110"/>
      <c r="T104" s="110"/>
      <c r="U104" s="110"/>
      <c r="V104" s="110"/>
      <c r="W104" s="110"/>
      <c r="X104" s="110"/>
      <c r="Y104" s="110"/>
      <c r="Z104" s="110"/>
      <c r="AA104" s="110"/>
      <c r="AB104" s="110"/>
      <c r="AC104" s="110"/>
      <c r="AD104" s="110"/>
      <c r="AE104" s="110"/>
      <c r="AF104" s="110"/>
      <c r="AG104" s="110"/>
      <c r="AH104" s="110"/>
      <c r="AI104" s="110"/>
      <c r="AJ104" s="110"/>
      <c r="AK104" s="110"/>
      <c r="AL104" s="110"/>
      <c r="AM104" s="110"/>
      <c r="AN104" s="110"/>
      <c r="AO104" s="110"/>
      <c r="AP104" s="110"/>
      <c r="AQ104" s="110"/>
      <c r="AR104" s="110"/>
      <c r="AS104" s="110"/>
      <c r="AT104" s="110"/>
      <c r="AU104" s="110"/>
      <c r="AV104" s="110"/>
      <c r="AW104" s="110"/>
      <c r="AX104" s="110"/>
      <c r="AY104" s="110"/>
      <c r="AZ104" s="110"/>
      <c r="BA104" s="110"/>
      <c r="BB104" s="110"/>
      <c r="BC104" s="110"/>
      <c r="BD104" s="110"/>
      <c r="BE104" s="110"/>
      <c r="BF104" s="110"/>
      <c r="BG104" s="110"/>
      <c r="BH104" s="110"/>
      <c r="BI104" s="110"/>
      <c r="BJ104" s="110"/>
      <c r="BK104" s="110"/>
      <c r="BL104" s="110"/>
      <c r="BM104" s="110"/>
      <c r="BN104" s="110"/>
      <c r="BO104" s="110"/>
      <c r="BP104" s="110"/>
      <c r="BQ104" s="110"/>
      <c r="BR104" s="110"/>
      <c r="BS104" s="110"/>
      <c r="BT104" s="110"/>
      <c r="BU104" s="110"/>
      <c r="BV104" s="110"/>
      <c r="BW104" s="110"/>
      <c r="BX104" s="110"/>
      <c r="BY104" s="110"/>
      <c r="BZ104" s="110"/>
      <c r="CA104" s="110"/>
      <c r="CB104" s="110"/>
      <c r="CC104" s="110"/>
      <c r="CD104" s="110"/>
      <c r="CE104" s="110"/>
      <c r="CF104" s="110"/>
      <c r="CG104" s="110"/>
      <c r="CH104" s="110"/>
      <c r="CI104" s="110"/>
      <c r="CJ104" s="110"/>
      <c r="CK104" s="110"/>
      <c r="CL104" s="110"/>
      <c r="CM104" s="110"/>
      <c r="CN104" s="110"/>
      <c r="CO104" s="110"/>
      <c r="CP104" s="110"/>
      <c r="CQ104" s="110"/>
      <c r="CR104" s="110"/>
      <c r="CS104" s="110"/>
      <c r="CT104" s="110"/>
      <c r="CU104" s="110"/>
      <c r="CV104" s="110"/>
      <c r="CW104" s="110"/>
      <c r="CX104" s="110"/>
    </row>
    <row r="105" spans="7:102" ht="14.25" customHeight="1" x14ac:dyDescent="0.25">
      <c r="G105" s="110"/>
      <c r="H105" s="110"/>
      <c r="I105" s="110"/>
      <c r="J105" s="110"/>
      <c r="K105" s="110"/>
      <c r="L105" s="110"/>
      <c r="M105" s="110"/>
      <c r="N105" s="110"/>
      <c r="O105" s="110"/>
      <c r="P105" s="110"/>
      <c r="Q105" s="110"/>
      <c r="R105" s="110"/>
      <c r="S105" s="110"/>
      <c r="T105" s="110"/>
      <c r="U105" s="110"/>
      <c r="V105" s="110"/>
      <c r="W105" s="110"/>
      <c r="X105" s="110"/>
      <c r="Y105" s="110"/>
      <c r="Z105" s="110"/>
      <c r="AA105" s="110"/>
      <c r="AB105" s="110"/>
      <c r="AC105" s="110"/>
      <c r="AD105" s="110"/>
      <c r="AE105" s="110"/>
      <c r="AF105" s="110"/>
      <c r="AG105" s="110"/>
      <c r="AH105" s="110"/>
      <c r="AI105" s="110"/>
      <c r="AJ105" s="110"/>
      <c r="AK105" s="110"/>
      <c r="AL105" s="110"/>
      <c r="AM105" s="110"/>
      <c r="AN105" s="110"/>
      <c r="AO105" s="110"/>
      <c r="AP105" s="110"/>
      <c r="AQ105" s="110"/>
      <c r="AR105" s="110"/>
      <c r="AS105" s="110"/>
      <c r="AT105" s="110"/>
      <c r="AU105" s="110"/>
      <c r="AV105" s="110"/>
      <c r="AW105" s="110"/>
      <c r="AX105" s="110"/>
      <c r="AY105" s="110"/>
      <c r="AZ105" s="110"/>
      <c r="BA105" s="110"/>
      <c r="BB105" s="110"/>
      <c r="BC105" s="110"/>
      <c r="BD105" s="110"/>
      <c r="BE105" s="110"/>
      <c r="BF105" s="110"/>
      <c r="BG105" s="110"/>
      <c r="BH105" s="110"/>
      <c r="BI105" s="110"/>
      <c r="BJ105" s="110"/>
      <c r="BK105" s="110"/>
      <c r="BL105" s="110"/>
      <c r="BM105" s="110"/>
      <c r="BN105" s="110"/>
      <c r="BO105" s="110"/>
      <c r="BP105" s="110"/>
      <c r="BQ105" s="110"/>
      <c r="BR105" s="110"/>
      <c r="BS105" s="110"/>
      <c r="BT105" s="110"/>
      <c r="BU105" s="110"/>
      <c r="BV105" s="110"/>
      <c r="BW105" s="110"/>
      <c r="BX105" s="110"/>
      <c r="BY105" s="110"/>
      <c r="BZ105" s="110"/>
      <c r="CA105" s="110"/>
      <c r="CB105" s="110"/>
      <c r="CC105" s="110"/>
      <c r="CD105" s="110"/>
      <c r="CE105" s="110"/>
      <c r="CF105" s="110"/>
      <c r="CG105" s="110"/>
      <c r="CH105" s="110"/>
      <c r="CI105" s="110"/>
      <c r="CJ105" s="110"/>
      <c r="CK105" s="110"/>
      <c r="CL105" s="110"/>
      <c r="CM105" s="110"/>
      <c r="CN105" s="110"/>
      <c r="CO105" s="110"/>
      <c r="CP105" s="110"/>
      <c r="CQ105" s="110"/>
      <c r="CR105" s="110"/>
      <c r="CS105" s="110"/>
      <c r="CT105" s="110"/>
      <c r="CU105" s="110"/>
      <c r="CV105" s="110"/>
      <c r="CW105" s="110"/>
      <c r="CX105" s="110"/>
    </row>
    <row r="106" spans="7:102" ht="14.25" customHeight="1" x14ac:dyDescent="0.25">
      <c r="G106" s="110"/>
      <c r="H106" s="110"/>
      <c r="I106" s="110"/>
      <c r="J106" s="110"/>
      <c r="K106" s="110"/>
      <c r="L106" s="110"/>
      <c r="M106" s="110"/>
      <c r="N106" s="110"/>
      <c r="O106" s="110"/>
      <c r="P106" s="110"/>
      <c r="Q106" s="110"/>
      <c r="R106" s="110"/>
      <c r="S106" s="110"/>
      <c r="T106" s="110"/>
      <c r="U106" s="110"/>
      <c r="V106" s="110"/>
      <c r="W106" s="110"/>
      <c r="X106" s="110"/>
      <c r="Y106" s="110"/>
      <c r="Z106" s="110"/>
      <c r="AA106" s="110"/>
      <c r="AB106" s="110"/>
      <c r="AC106" s="110"/>
      <c r="AD106" s="110"/>
      <c r="AE106" s="110"/>
      <c r="AF106" s="110"/>
      <c r="AG106" s="110"/>
      <c r="AH106" s="110"/>
      <c r="AI106" s="110"/>
      <c r="AJ106" s="110"/>
      <c r="AK106" s="110"/>
      <c r="AL106" s="110"/>
      <c r="AM106" s="110"/>
      <c r="AN106" s="110"/>
      <c r="AO106" s="110"/>
      <c r="AP106" s="110"/>
      <c r="AQ106" s="110"/>
      <c r="AR106" s="110"/>
      <c r="AS106" s="110"/>
      <c r="AT106" s="110"/>
      <c r="AU106" s="110"/>
      <c r="AV106" s="110"/>
      <c r="AW106" s="110"/>
      <c r="AX106" s="110"/>
      <c r="AY106" s="110"/>
      <c r="AZ106" s="110"/>
      <c r="BA106" s="110"/>
      <c r="BB106" s="110"/>
      <c r="BC106" s="110"/>
      <c r="BD106" s="110"/>
      <c r="BE106" s="110"/>
      <c r="BF106" s="110"/>
      <c r="BG106" s="110"/>
      <c r="BH106" s="110"/>
      <c r="BI106" s="110"/>
      <c r="BJ106" s="110"/>
      <c r="BK106" s="110"/>
      <c r="BL106" s="110"/>
      <c r="BM106" s="110"/>
      <c r="BN106" s="110"/>
      <c r="BO106" s="110"/>
      <c r="BP106" s="110"/>
      <c r="BQ106" s="110"/>
      <c r="BR106" s="110"/>
      <c r="BS106" s="110"/>
      <c r="BT106" s="110"/>
      <c r="BU106" s="110"/>
      <c r="BV106" s="110"/>
      <c r="BW106" s="110"/>
      <c r="BX106" s="110"/>
      <c r="BY106" s="110"/>
      <c r="BZ106" s="110"/>
      <c r="CA106" s="110"/>
      <c r="CB106" s="110"/>
      <c r="CC106" s="110"/>
      <c r="CD106" s="110"/>
      <c r="CE106" s="110"/>
      <c r="CF106" s="110"/>
      <c r="CG106" s="110"/>
      <c r="CH106" s="110"/>
      <c r="CI106" s="110"/>
      <c r="CJ106" s="110"/>
      <c r="CK106" s="110"/>
      <c r="CL106" s="110"/>
      <c r="CM106" s="110"/>
      <c r="CN106" s="110"/>
      <c r="CO106" s="110"/>
      <c r="CP106" s="110"/>
      <c r="CQ106" s="110"/>
      <c r="CR106" s="110"/>
      <c r="CS106" s="110"/>
      <c r="CT106" s="110"/>
      <c r="CU106" s="110"/>
      <c r="CV106" s="110"/>
      <c r="CW106" s="110"/>
      <c r="CX106" s="110"/>
    </row>
    <row r="107" spans="7:102" ht="14.25" customHeight="1" x14ac:dyDescent="0.25">
      <c r="G107" s="110"/>
      <c r="H107" s="110"/>
      <c r="I107" s="110"/>
      <c r="J107" s="110"/>
      <c r="K107" s="110"/>
      <c r="L107" s="110"/>
      <c r="M107" s="110"/>
      <c r="N107" s="110"/>
      <c r="O107" s="110"/>
      <c r="P107" s="110"/>
      <c r="Q107" s="110"/>
      <c r="R107" s="110"/>
      <c r="S107" s="110"/>
      <c r="T107" s="110"/>
      <c r="U107" s="110"/>
      <c r="V107" s="110"/>
      <c r="W107" s="110"/>
      <c r="X107" s="110"/>
      <c r="Y107" s="110"/>
      <c r="Z107" s="110"/>
      <c r="AA107" s="110"/>
      <c r="AB107" s="110"/>
      <c r="AC107" s="110"/>
      <c r="AD107" s="110"/>
      <c r="AE107" s="110"/>
      <c r="AF107" s="110"/>
      <c r="AG107" s="110"/>
      <c r="AH107" s="110"/>
      <c r="AI107" s="110"/>
      <c r="AJ107" s="110"/>
      <c r="AK107" s="110"/>
      <c r="AL107" s="110"/>
      <c r="AM107" s="110"/>
      <c r="AN107" s="110"/>
      <c r="AO107" s="110"/>
      <c r="AP107" s="110"/>
      <c r="AQ107" s="110"/>
      <c r="AR107" s="110"/>
      <c r="AS107" s="110"/>
      <c r="AT107" s="110"/>
      <c r="AU107" s="110"/>
      <c r="AV107" s="110"/>
      <c r="AW107" s="110"/>
      <c r="AX107" s="110"/>
      <c r="AY107" s="110"/>
      <c r="AZ107" s="110"/>
      <c r="BA107" s="110"/>
      <c r="BB107" s="110"/>
      <c r="BC107" s="110"/>
      <c r="BD107" s="110"/>
      <c r="BE107" s="110"/>
      <c r="BF107" s="110"/>
      <c r="BG107" s="110"/>
      <c r="BH107" s="110"/>
      <c r="BI107" s="110"/>
      <c r="BJ107" s="110"/>
      <c r="BK107" s="110"/>
      <c r="BL107" s="110"/>
      <c r="BM107" s="110"/>
      <c r="BN107" s="110"/>
      <c r="BO107" s="110"/>
      <c r="BP107" s="110"/>
      <c r="BQ107" s="110"/>
      <c r="BR107" s="110"/>
      <c r="BS107" s="110"/>
      <c r="BT107" s="110"/>
      <c r="BU107" s="110"/>
      <c r="BV107" s="110"/>
      <c r="BW107" s="110"/>
      <c r="BX107" s="110"/>
      <c r="BY107" s="110"/>
      <c r="BZ107" s="110"/>
      <c r="CA107" s="110"/>
      <c r="CB107" s="110"/>
      <c r="CC107" s="110"/>
      <c r="CD107" s="110"/>
      <c r="CE107" s="110"/>
      <c r="CF107" s="110"/>
      <c r="CG107" s="110"/>
      <c r="CH107" s="110"/>
      <c r="CI107" s="110"/>
      <c r="CJ107" s="110"/>
      <c r="CK107" s="110"/>
      <c r="CL107" s="110"/>
      <c r="CM107" s="110"/>
      <c r="CN107" s="110"/>
      <c r="CO107" s="110"/>
      <c r="CP107" s="110"/>
      <c r="CQ107" s="110"/>
      <c r="CR107" s="110"/>
      <c r="CS107" s="110"/>
      <c r="CT107" s="110"/>
      <c r="CU107" s="110"/>
      <c r="CV107" s="110"/>
      <c r="CW107" s="110"/>
      <c r="CX107" s="110"/>
    </row>
    <row r="108" spans="7:102" ht="14.25" customHeight="1" x14ac:dyDescent="0.25">
      <c r="G108" s="110"/>
      <c r="H108" s="110"/>
      <c r="I108" s="110"/>
      <c r="J108" s="110"/>
      <c r="K108" s="110"/>
      <c r="L108" s="110"/>
      <c r="M108" s="110"/>
      <c r="N108" s="110"/>
      <c r="O108" s="110"/>
      <c r="P108" s="110"/>
      <c r="Q108" s="110"/>
      <c r="R108" s="110"/>
      <c r="S108" s="110"/>
      <c r="T108" s="110"/>
      <c r="U108" s="110"/>
      <c r="V108" s="110"/>
      <c r="W108" s="110"/>
      <c r="X108" s="110"/>
      <c r="Y108" s="110"/>
      <c r="Z108" s="110"/>
      <c r="AA108" s="110"/>
      <c r="AB108" s="110"/>
      <c r="AC108" s="110"/>
      <c r="AD108" s="110"/>
      <c r="AE108" s="110"/>
      <c r="AF108" s="110"/>
      <c r="AG108" s="110"/>
      <c r="AH108" s="110"/>
      <c r="AI108" s="110"/>
      <c r="AJ108" s="110"/>
      <c r="AK108" s="110"/>
      <c r="AL108" s="110"/>
      <c r="AM108" s="110"/>
      <c r="AN108" s="110"/>
      <c r="AO108" s="110"/>
      <c r="AP108" s="110"/>
      <c r="AQ108" s="110"/>
      <c r="AR108" s="110"/>
      <c r="AS108" s="110"/>
      <c r="AT108" s="110"/>
      <c r="AU108" s="110"/>
      <c r="AV108" s="110"/>
      <c r="AW108" s="110"/>
      <c r="AX108" s="110"/>
      <c r="AY108" s="110"/>
      <c r="AZ108" s="110"/>
      <c r="BA108" s="110"/>
      <c r="BB108" s="110"/>
      <c r="BC108" s="110"/>
      <c r="BD108" s="110"/>
      <c r="BE108" s="110"/>
      <c r="BF108" s="110"/>
      <c r="BG108" s="110"/>
      <c r="BH108" s="110"/>
      <c r="BI108" s="110"/>
      <c r="BJ108" s="110"/>
      <c r="BK108" s="110"/>
      <c r="BL108" s="110"/>
      <c r="BM108" s="110"/>
      <c r="BN108" s="110"/>
      <c r="BO108" s="110"/>
      <c r="BP108" s="110"/>
      <c r="BQ108" s="110"/>
      <c r="BR108" s="110"/>
      <c r="BS108" s="110"/>
      <c r="BT108" s="110"/>
      <c r="BU108" s="110"/>
      <c r="BV108" s="110"/>
      <c r="BW108" s="110"/>
      <c r="BX108" s="110"/>
      <c r="BY108" s="110"/>
      <c r="BZ108" s="110"/>
      <c r="CA108" s="110"/>
      <c r="CB108" s="110"/>
      <c r="CC108" s="110"/>
      <c r="CD108" s="110"/>
      <c r="CE108" s="110"/>
      <c r="CF108" s="110"/>
      <c r="CG108" s="110"/>
      <c r="CH108" s="110"/>
      <c r="CI108" s="110"/>
      <c r="CJ108" s="110"/>
      <c r="CK108" s="110"/>
      <c r="CL108" s="110"/>
      <c r="CM108" s="110"/>
      <c r="CN108" s="110"/>
      <c r="CO108" s="110"/>
      <c r="CP108" s="110"/>
      <c r="CQ108" s="110"/>
      <c r="CR108" s="110"/>
      <c r="CS108" s="110"/>
      <c r="CT108" s="110"/>
      <c r="CU108" s="110"/>
      <c r="CV108" s="110"/>
      <c r="CW108" s="110"/>
      <c r="CX108" s="110"/>
    </row>
    <row r="109" spans="7:102" ht="14.25" customHeight="1" x14ac:dyDescent="0.25">
      <c r="G109" s="110"/>
      <c r="H109" s="110"/>
      <c r="I109" s="110"/>
      <c r="J109" s="110"/>
      <c r="K109" s="110"/>
      <c r="L109" s="110"/>
      <c r="M109" s="110"/>
      <c r="N109" s="110"/>
      <c r="O109" s="110"/>
      <c r="P109" s="110"/>
      <c r="Q109" s="110"/>
      <c r="R109" s="110"/>
      <c r="S109" s="110"/>
      <c r="T109" s="110"/>
      <c r="U109" s="110"/>
      <c r="V109" s="110"/>
      <c r="W109" s="110"/>
      <c r="X109" s="110"/>
      <c r="Y109" s="110"/>
      <c r="Z109" s="110"/>
      <c r="AA109" s="110"/>
      <c r="AB109" s="110"/>
      <c r="AC109" s="110"/>
      <c r="AD109" s="110"/>
      <c r="AE109" s="110"/>
      <c r="AF109" s="110"/>
      <c r="AG109" s="110"/>
      <c r="AH109" s="110"/>
      <c r="AI109" s="110"/>
      <c r="AJ109" s="110"/>
      <c r="AK109" s="110"/>
      <c r="AL109" s="110"/>
      <c r="AM109" s="110"/>
      <c r="AN109" s="110"/>
      <c r="AO109" s="110"/>
      <c r="AP109" s="110"/>
      <c r="AQ109" s="110"/>
      <c r="AR109" s="110"/>
      <c r="AS109" s="110"/>
      <c r="AT109" s="110"/>
      <c r="AU109" s="110"/>
      <c r="AV109" s="110"/>
      <c r="AW109" s="110"/>
      <c r="AX109" s="110"/>
      <c r="AY109" s="110"/>
      <c r="AZ109" s="110"/>
      <c r="BA109" s="110"/>
      <c r="BB109" s="110"/>
      <c r="BC109" s="110"/>
      <c r="BD109" s="110"/>
      <c r="BE109" s="110"/>
      <c r="BF109" s="110"/>
      <c r="BG109" s="110"/>
      <c r="BH109" s="110"/>
      <c r="BI109" s="110"/>
      <c r="BJ109" s="110"/>
      <c r="BK109" s="110"/>
      <c r="BL109" s="110"/>
      <c r="BM109" s="110"/>
      <c r="BN109" s="110"/>
      <c r="BO109" s="110"/>
      <c r="BP109" s="110"/>
      <c r="BQ109" s="110"/>
      <c r="BR109" s="110"/>
      <c r="BS109" s="110"/>
      <c r="BT109" s="110"/>
      <c r="BU109" s="110"/>
      <c r="BV109" s="110"/>
      <c r="BW109" s="110"/>
      <c r="BX109" s="110"/>
      <c r="BY109" s="110"/>
      <c r="BZ109" s="110"/>
      <c r="CA109" s="110"/>
      <c r="CB109" s="110"/>
      <c r="CC109" s="110"/>
      <c r="CD109" s="110"/>
      <c r="CE109" s="110"/>
      <c r="CF109" s="110"/>
      <c r="CG109" s="110"/>
      <c r="CH109" s="110"/>
      <c r="CI109" s="110"/>
      <c r="CJ109" s="110"/>
      <c r="CK109" s="110"/>
      <c r="CL109" s="110"/>
      <c r="CM109" s="110"/>
      <c r="CN109" s="110"/>
      <c r="CO109" s="110"/>
      <c r="CP109" s="110"/>
      <c r="CQ109" s="110"/>
      <c r="CR109" s="110"/>
      <c r="CS109" s="110"/>
      <c r="CT109" s="110"/>
      <c r="CU109" s="110"/>
      <c r="CV109" s="110"/>
      <c r="CW109" s="110"/>
      <c r="CX109" s="110"/>
    </row>
    <row r="110" spans="7:102" ht="14.25" customHeight="1" x14ac:dyDescent="0.25">
      <c r="G110" s="110"/>
      <c r="H110" s="110"/>
      <c r="I110" s="110"/>
      <c r="J110" s="110"/>
      <c r="K110" s="110"/>
      <c r="L110" s="110"/>
      <c r="M110" s="110"/>
      <c r="N110" s="110"/>
      <c r="O110" s="110"/>
      <c r="P110" s="110"/>
      <c r="Q110" s="110"/>
      <c r="R110" s="110"/>
      <c r="S110" s="110"/>
      <c r="T110" s="110"/>
      <c r="U110" s="110"/>
      <c r="V110" s="110"/>
      <c r="W110" s="110"/>
      <c r="X110" s="110"/>
      <c r="Y110" s="110"/>
      <c r="Z110" s="110"/>
      <c r="AA110" s="110"/>
      <c r="AB110" s="110"/>
      <c r="AC110" s="110"/>
      <c r="AD110" s="110"/>
      <c r="AE110" s="110"/>
      <c r="AF110" s="110"/>
      <c r="AG110" s="110"/>
      <c r="AH110" s="110"/>
      <c r="AI110" s="110"/>
      <c r="AJ110" s="110"/>
      <c r="AK110" s="110"/>
      <c r="AL110" s="110"/>
      <c r="AM110" s="110"/>
      <c r="AN110" s="110"/>
      <c r="AO110" s="110"/>
      <c r="AP110" s="110"/>
      <c r="AQ110" s="110"/>
      <c r="AR110" s="110"/>
      <c r="AS110" s="110"/>
      <c r="AT110" s="110"/>
      <c r="AU110" s="110"/>
      <c r="AV110" s="110"/>
      <c r="AW110" s="110"/>
      <c r="AX110" s="110"/>
      <c r="AY110" s="110"/>
      <c r="AZ110" s="110"/>
      <c r="BA110" s="110"/>
      <c r="BB110" s="110"/>
      <c r="BC110" s="110"/>
      <c r="BD110" s="110"/>
      <c r="BE110" s="110"/>
      <c r="BF110" s="110"/>
      <c r="BG110" s="110"/>
      <c r="BH110" s="110"/>
      <c r="BI110" s="110"/>
      <c r="BJ110" s="110"/>
      <c r="BK110" s="110"/>
      <c r="BL110" s="110"/>
      <c r="BM110" s="110"/>
      <c r="BN110" s="110"/>
      <c r="BO110" s="110"/>
      <c r="BP110" s="110"/>
      <c r="BQ110" s="110"/>
      <c r="BR110" s="110"/>
      <c r="BS110" s="110"/>
      <c r="BT110" s="110"/>
      <c r="BU110" s="110"/>
      <c r="BV110" s="110"/>
      <c r="BW110" s="110"/>
      <c r="BX110" s="110"/>
      <c r="BY110" s="110"/>
      <c r="BZ110" s="110"/>
      <c r="CA110" s="110"/>
      <c r="CB110" s="110"/>
      <c r="CC110" s="110"/>
      <c r="CD110" s="110"/>
      <c r="CE110" s="110"/>
      <c r="CF110" s="110"/>
      <c r="CG110" s="110"/>
      <c r="CH110" s="110"/>
      <c r="CI110" s="110"/>
      <c r="CJ110" s="110"/>
      <c r="CK110" s="110"/>
      <c r="CL110" s="110"/>
      <c r="CM110" s="110"/>
      <c r="CN110" s="110"/>
      <c r="CO110" s="110"/>
      <c r="CP110" s="110"/>
      <c r="CQ110" s="110"/>
      <c r="CR110" s="110"/>
      <c r="CS110" s="110"/>
      <c r="CT110" s="110"/>
      <c r="CU110" s="110"/>
      <c r="CV110" s="110"/>
      <c r="CW110" s="110"/>
      <c r="CX110" s="110"/>
    </row>
    <row r="111" spans="7:102" ht="14.25" customHeight="1" x14ac:dyDescent="0.25">
      <c r="G111" s="110"/>
      <c r="H111" s="110"/>
      <c r="I111" s="110"/>
      <c r="J111" s="110"/>
      <c r="K111" s="110"/>
      <c r="L111" s="110"/>
      <c r="M111" s="110"/>
      <c r="N111" s="110"/>
      <c r="O111" s="110"/>
      <c r="P111" s="110"/>
      <c r="Q111" s="110"/>
      <c r="R111" s="110"/>
      <c r="S111" s="110"/>
      <c r="T111" s="110"/>
      <c r="U111" s="110"/>
      <c r="V111" s="110"/>
      <c r="W111" s="110"/>
      <c r="X111" s="110"/>
      <c r="Y111" s="110"/>
      <c r="Z111" s="110"/>
      <c r="AA111" s="110"/>
      <c r="AB111" s="110"/>
      <c r="AC111" s="110"/>
      <c r="AD111" s="110"/>
      <c r="AE111" s="110"/>
      <c r="AF111" s="110"/>
      <c r="AG111" s="110"/>
      <c r="AH111" s="110"/>
      <c r="AI111" s="110"/>
      <c r="AJ111" s="110"/>
      <c r="AK111" s="110"/>
      <c r="AL111" s="110"/>
      <c r="AM111" s="110"/>
      <c r="AN111" s="110"/>
      <c r="AO111" s="110"/>
      <c r="AP111" s="110"/>
      <c r="AQ111" s="110"/>
      <c r="AR111" s="110"/>
      <c r="AS111" s="110"/>
      <c r="AT111" s="110"/>
      <c r="AU111" s="110"/>
      <c r="AV111" s="110"/>
      <c r="AW111" s="110"/>
      <c r="AX111" s="110"/>
      <c r="AY111" s="110"/>
      <c r="AZ111" s="110"/>
      <c r="BA111" s="110"/>
      <c r="BB111" s="110"/>
      <c r="BC111" s="110"/>
      <c r="BD111" s="110"/>
      <c r="BE111" s="110"/>
      <c r="BF111" s="110"/>
      <c r="BG111" s="110"/>
      <c r="BH111" s="110"/>
      <c r="BI111" s="110"/>
      <c r="BJ111" s="110"/>
      <c r="BK111" s="110"/>
      <c r="BL111" s="110"/>
      <c r="BM111" s="110"/>
      <c r="BN111" s="110"/>
      <c r="BO111" s="110"/>
      <c r="BP111" s="110"/>
      <c r="BQ111" s="110"/>
      <c r="BR111" s="110"/>
      <c r="BS111" s="110"/>
      <c r="BT111" s="110"/>
      <c r="BU111" s="110"/>
      <c r="BV111" s="110"/>
      <c r="BW111" s="110"/>
      <c r="BX111" s="110"/>
      <c r="BY111" s="110"/>
      <c r="BZ111" s="110"/>
      <c r="CA111" s="110"/>
      <c r="CB111" s="110"/>
      <c r="CC111" s="110"/>
      <c r="CD111" s="110"/>
      <c r="CE111" s="110"/>
      <c r="CF111" s="110"/>
      <c r="CG111" s="110"/>
      <c r="CH111" s="110"/>
      <c r="CI111" s="110"/>
      <c r="CJ111" s="110"/>
      <c r="CK111" s="110"/>
      <c r="CL111" s="110"/>
      <c r="CM111" s="110"/>
      <c r="CN111" s="110"/>
      <c r="CO111" s="110"/>
      <c r="CP111" s="110"/>
      <c r="CQ111" s="110"/>
      <c r="CR111" s="110"/>
      <c r="CS111" s="110"/>
      <c r="CT111" s="110"/>
      <c r="CU111" s="110"/>
      <c r="CV111" s="110"/>
      <c r="CW111" s="110"/>
      <c r="CX111" s="110"/>
    </row>
    <row r="112" spans="7:102" ht="14.25" customHeight="1" x14ac:dyDescent="0.25">
      <c r="G112" s="110"/>
      <c r="H112" s="110"/>
      <c r="I112" s="110"/>
      <c r="J112" s="110"/>
      <c r="K112" s="110"/>
      <c r="L112" s="110"/>
      <c r="M112" s="110"/>
      <c r="N112" s="110"/>
      <c r="O112" s="110"/>
      <c r="P112" s="110"/>
      <c r="Q112" s="110"/>
      <c r="R112" s="110"/>
      <c r="S112" s="110"/>
      <c r="T112" s="110"/>
      <c r="U112" s="110"/>
      <c r="V112" s="110"/>
      <c r="W112" s="110"/>
      <c r="X112" s="110"/>
      <c r="Y112" s="110"/>
      <c r="Z112" s="110"/>
      <c r="AA112" s="110"/>
      <c r="AB112" s="110"/>
      <c r="AC112" s="110"/>
      <c r="AD112" s="110"/>
      <c r="AE112" s="110"/>
      <c r="AF112" s="110"/>
      <c r="AG112" s="110"/>
      <c r="AH112" s="110"/>
      <c r="AI112" s="110"/>
      <c r="AJ112" s="110"/>
      <c r="AK112" s="110"/>
      <c r="AL112" s="110"/>
      <c r="AM112" s="110"/>
      <c r="AN112" s="110"/>
      <c r="AO112" s="110"/>
      <c r="AP112" s="110"/>
      <c r="AQ112" s="110"/>
      <c r="AR112" s="110"/>
      <c r="AS112" s="110"/>
      <c r="AT112" s="110"/>
      <c r="AU112" s="110"/>
      <c r="AV112" s="110"/>
      <c r="AW112" s="110"/>
      <c r="AX112" s="110"/>
      <c r="AY112" s="110"/>
      <c r="AZ112" s="110"/>
      <c r="BA112" s="110"/>
      <c r="BB112" s="110"/>
      <c r="BC112" s="110"/>
      <c r="BD112" s="110"/>
      <c r="BE112" s="110"/>
      <c r="BF112" s="110"/>
      <c r="BG112" s="110"/>
      <c r="BH112" s="110"/>
      <c r="BI112" s="110"/>
      <c r="BJ112" s="110"/>
      <c r="BK112" s="110"/>
      <c r="BL112" s="110"/>
      <c r="BM112" s="110"/>
      <c r="BN112" s="110"/>
      <c r="BO112" s="110"/>
      <c r="BP112" s="110"/>
      <c r="BQ112" s="110"/>
      <c r="BR112" s="110"/>
      <c r="BS112" s="110"/>
      <c r="BT112" s="110"/>
      <c r="BU112" s="110"/>
      <c r="BV112" s="110"/>
      <c r="BW112" s="110"/>
      <c r="BX112" s="110"/>
      <c r="BY112" s="110"/>
      <c r="BZ112" s="110"/>
      <c r="CA112" s="110"/>
      <c r="CB112" s="110"/>
      <c r="CC112" s="110"/>
      <c r="CD112" s="110"/>
      <c r="CE112" s="110"/>
      <c r="CF112" s="110"/>
      <c r="CG112" s="110"/>
      <c r="CH112" s="110"/>
      <c r="CI112" s="110"/>
      <c r="CJ112" s="110"/>
      <c r="CK112" s="110"/>
      <c r="CL112" s="110"/>
      <c r="CM112" s="110"/>
      <c r="CN112" s="110"/>
      <c r="CO112" s="110"/>
      <c r="CP112" s="110"/>
      <c r="CQ112" s="110"/>
      <c r="CR112" s="110"/>
      <c r="CS112" s="110"/>
      <c r="CT112" s="110"/>
      <c r="CU112" s="110"/>
      <c r="CV112" s="110"/>
      <c r="CW112" s="110"/>
      <c r="CX112" s="110"/>
    </row>
    <row r="113" spans="7:102" ht="14.25" customHeight="1" x14ac:dyDescent="0.25">
      <c r="G113" s="110"/>
      <c r="H113" s="110"/>
      <c r="I113" s="110"/>
      <c r="J113" s="110"/>
      <c r="K113" s="110"/>
      <c r="L113" s="110"/>
      <c r="M113" s="110"/>
      <c r="N113" s="110"/>
      <c r="O113" s="110"/>
      <c r="P113" s="110"/>
      <c r="Q113" s="110"/>
      <c r="R113" s="110"/>
      <c r="S113" s="110"/>
      <c r="T113" s="110"/>
      <c r="U113" s="110"/>
      <c r="V113" s="110"/>
      <c r="W113" s="110"/>
      <c r="X113" s="110"/>
      <c r="Y113" s="110"/>
      <c r="Z113" s="110"/>
      <c r="AA113" s="110"/>
      <c r="AB113" s="110"/>
      <c r="AC113" s="110"/>
      <c r="AD113" s="110"/>
      <c r="AE113" s="110"/>
      <c r="AF113" s="110"/>
      <c r="AG113" s="110"/>
      <c r="AH113" s="110"/>
      <c r="AI113" s="110"/>
      <c r="AJ113" s="110"/>
      <c r="AK113" s="110"/>
      <c r="AL113" s="110"/>
      <c r="AM113" s="110"/>
      <c r="AN113" s="110"/>
      <c r="AO113" s="110"/>
      <c r="AP113" s="110"/>
      <c r="AQ113" s="110"/>
      <c r="AR113" s="110"/>
      <c r="AS113" s="110"/>
      <c r="AT113" s="110"/>
      <c r="AU113" s="110"/>
      <c r="AV113" s="110"/>
      <c r="AW113" s="110"/>
      <c r="AX113" s="110"/>
      <c r="AY113" s="110"/>
      <c r="AZ113" s="110"/>
      <c r="BA113" s="110"/>
      <c r="BB113" s="110"/>
      <c r="BC113" s="110"/>
      <c r="BD113" s="110"/>
      <c r="BE113" s="110"/>
      <c r="BF113" s="110"/>
      <c r="BG113" s="110"/>
      <c r="BH113" s="110"/>
      <c r="BI113" s="110"/>
      <c r="BJ113" s="110"/>
      <c r="BK113" s="110"/>
      <c r="BL113" s="110"/>
      <c r="BM113" s="110"/>
      <c r="BN113" s="110"/>
      <c r="BO113" s="110"/>
      <c r="BP113" s="110"/>
      <c r="BQ113" s="110"/>
      <c r="BR113" s="110"/>
      <c r="BS113" s="110"/>
      <c r="BT113" s="110"/>
      <c r="BU113" s="110"/>
      <c r="BV113" s="110"/>
      <c r="BW113" s="110"/>
      <c r="BX113" s="110"/>
      <c r="BY113" s="110"/>
      <c r="BZ113" s="110"/>
      <c r="CA113" s="110"/>
      <c r="CB113" s="110"/>
      <c r="CC113" s="110"/>
      <c r="CD113" s="110"/>
      <c r="CE113" s="110"/>
      <c r="CF113" s="110"/>
      <c r="CG113" s="110"/>
      <c r="CH113" s="110"/>
      <c r="CI113" s="110"/>
      <c r="CJ113" s="110"/>
      <c r="CK113" s="110"/>
      <c r="CL113" s="110"/>
      <c r="CM113" s="110"/>
      <c r="CN113" s="110"/>
      <c r="CO113" s="110"/>
      <c r="CP113" s="110"/>
      <c r="CQ113" s="110"/>
      <c r="CR113" s="110"/>
      <c r="CS113" s="110"/>
      <c r="CT113" s="110"/>
      <c r="CU113" s="110"/>
      <c r="CV113" s="110"/>
      <c r="CW113" s="110"/>
      <c r="CX113" s="110"/>
    </row>
    <row r="114" spans="7:102" ht="14.25" customHeight="1" x14ac:dyDescent="0.25">
      <c r="G114" s="110"/>
      <c r="H114" s="110"/>
      <c r="I114" s="110"/>
      <c r="J114" s="110"/>
      <c r="K114" s="110"/>
      <c r="L114" s="110"/>
      <c r="M114" s="110"/>
      <c r="N114" s="110"/>
      <c r="O114" s="110"/>
      <c r="P114" s="110"/>
      <c r="Q114" s="110"/>
      <c r="R114" s="110"/>
      <c r="S114" s="110"/>
      <c r="T114" s="110"/>
      <c r="U114" s="110"/>
      <c r="V114" s="110"/>
      <c r="W114" s="110"/>
      <c r="X114" s="110"/>
      <c r="Y114" s="110"/>
      <c r="Z114" s="110"/>
      <c r="AA114" s="110"/>
      <c r="AB114" s="110"/>
      <c r="AC114" s="110"/>
      <c r="AD114" s="110"/>
      <c r="AE114" s="110"/>
      <c r="AF114" s="110"/>
      <c r="AG114" s="110"/>
      <c r="AH114" s="110"/>
      <c r="AI114" s="110"/>
      <c r="AJ114" s="110"/>
      <c r="AK114" s="110"/>
      <c r="AL114" s="110"/>
      <c r="AM114" s="110"/>
      <c r="AN114" s="110"/>
      <c r="AO114" s="110"/>
      <c r="AP114" s="110"/>
      <c r="AQ114" s="110"/>
      <c r="AR114" s="110"/>
      <c r="AS114" s="110"/>
      <c r="AT114" s="110"/>
      <c r="AU114" s="110"/>
      <c r="AV114" s="110"/>
      <c r="AW114" s="110"/>
      <c r="AX114" s="110"/>
      <c r="AY114" s="110"/>
      <c r="AZ114" s="110"/>
      <c r="BA114" s="110"/>
      <c r="BB114" s="110"/>
      <c r="BC114" s="110"/>
      <c r="BD114" s="110"/>
      <c r="BE114" s="110"/>
      <c r="BF114" s="110"/>
      <c r="BG114" s="110"/>
      <c r="BH114" s="110"/>
      <c r="BI114" s="110"/>
      <c r="BJ114" s="110"/>
      <c r="BK114" s="110"/>
      <c r="BL114" s="110"/>
      <c r="BM114" s="110"/>
      <c r="BN114" s="110"/>
      <c r="BO114" s="110"/>
      <c r="BP114" s="110"/>
      <c r="BQ114" s="110"/>
      <c r="BR114" s="110"/>
      <c r="BS114" s="110"/>
      <c r="BT114" s="110"/>
      <c r="BU114" s="110"/>
      <c r="BV114" s="110"/>
      <c r="BW114" s="110"/>
      <c r="BX114" s="110"/>
      <c r="BY114" s="110"/>
      <c r="BZ114" s="110"/>
      <c r="CA114" s="110"/>
      <c r="CB114" s="110"/>
      <c r="CC114" s="110"/>
      <c r="CD114" s="110"/>
      <c r="CE114" s="110"/>
      <c r="CF114" s="110"/>
      <c r="CG114" s="110"/>
      <c r="CH114" s="110"/>
      <c r="CI114" s="110"/>
      <c r="CJ114" s="110"/>
      <c r="CK114" s="110"/>
      <c r="CL114" s="110"/>
      <c r="CM114" s="110"/>
      <c r="CN114" s="110"/>
      <c r="CO114" s="110"/>
      <c r="CP114" s="110"/>
      <c r="CQ114" s="110"/>
      <c r="CR114" s="110"/>
      <c r="CS114" s="110"/>
      <c r="CT114" s="110"/>
      <c r="CU114" s="110"/>
      <c r="CV114" s="110"/>
      <c r="CW114" s="110"/>
      <c r="CX114" s="110"/>
    </row>
    <row r="115" spans="7:102" ht="14.25" customHeight="1" x14ac:dyDescent="0.25">
      <c r="G115" s="110"/>
      <c r="H115" s="110"/>
      <c r="I115" s="110"/>
      <c r="J115" s="110"/>
      <c r="K115" s="110"/>
      <c r="L115" s="110"/>
      <c r="M115" s="110"/>
      <c r="N115" s="110"/>
      <c r="O115" s="110"/>
      <c r="P115" s="110"/>
      <c r="Q115" s="110"/>
      <c r="R115" s="110"/>
      <c r="S115" s="110"/>
      <c r="T115" s="110"/>
      <c r="U115" s="110"/>
      <c r="V115" s="110"/>
      <c r="W115" s="110"/>
      <c r="X115" s="110"/>
      <c r="Y115" s="110"/>
      <c r="Z115" s="110"/>
      <c r="AA115" s="110"/>
      <c r="AB115" s="110"/>
      <c r="AC115" s="110"/>
      <c r="AD115" s="110"/>
      <c r="AE115" s="110"/>
      <c r="AF115" s="110"/>
      <c r="AG115" s="110"/>
      <c r="AH115" s="110"/>
      <c r="AI115" s="110"/>
      <c r="AJ115" s="110"/>
      <c r="AK115" s="110"/>
      <c r="AL115" s="110"/>
      <c r="AM115" s="110"/>
      <c r="AN115" s="110"/>
      <c r="AO115" s="110"/>
      <c r="AP115" s="110"/>
      <c r="AQ115" s="110"/>
      <c r="AR115" s="110"/>
      <c r="AS115" s="110"/>
      <c r="AT115" s="110"/>
      <c r="AU115" s="110"/>
      <c r="AV115" s="110"/>
      <c r="AW115" s="110"/>
      <c r="AX115" s="110"/>
      <c r="AY115" s="110"/>
      <c r="AZ115" s="110"/>
      <c r="BA115" s="110"/>
      <c r="BB115" s="110"/>
      <c r="BC115" s="110"/>
      <c r="BD115" s="110"/>
      <c r="BE115" s="110"/>
      <c r="BF115" s="110"/>
      <c r="BG115" s="110"/>
      <c r="BH115" s="110"/>
      <c r="BI115" s="110"/>
      <c r="BJ115" s="110"/>
      <c r="BK115" s="110"/>
      <c r="BL115" s="110"/>
      <c r="BM115" s="110"/>
      <c r="BN115" s="110"/>
      <c r="BO115" s="110"/>
      <c r="BP115" s="110"/>
      <c r="BQ115" s="110"/>
      <c r="BR115" s="110"/>
      <c r="BS115" s="110"/>
      <c r="BT115" s="110"/>
      <c r="BU115" s="110"/>
      <c r="BV115" s="110"/>
      <c r="BW115" s="110"/>
      <c r="BX115" s="110"/>
      <c r="BY115" s="110"/>
      <c r="BZ115" s="110"/>
      <c r="CA115" s="110"/>
      <c r="CB115" s="110"/>
      <c r="CC115" s="110"/>
      <c r="CD115" s="110"/>
      <c r="CE115" s="110"/>
      <c r="CF115" s="110"/>
      <c r="CG115" s="110"/>
      <c r="CH115" s="110"/>
      <c r="CI115" s="110"/>
      <c r="CJ115" s="110"/>
      <c r="CK115" s="110"/>
      <c r="CL115" s="110"/>
      <c r="CM115" s="110"/>
      <c r="CN115" s="110"/>
      <c r="CO115" s="110"/>
      <c r="CP115" s="110"/>
      <c r="CQ115" s="110"/>
      <c r="CR115" s="110"/>
      <c r="CS115" s="110"/>
      <c r="CT115" s="110"/>
      <c r="CU115" s="110"/>
      <c r="CV115" s="110"/>
      <c r="CW115" s="110"/>
      <c r="CX115" s="110"/>
    </row>
    <row r="116" spans="7:102" ht="14.25" customHeight="1" x14ac:dyDescent="0.25">
      <c r="G116" s="110"/>
      <c r="H116" s="110"/>
      <c r="I116" s="110"/>
      <c r="J116" s="110"/>
      <c r="K116" s="110"/>
      <c r="L116" s="110"/>
      <c r="M116" s="110"/>
      <c r="N116" s="110"/>
      <c r="O116" s="110"/>
      <c r="P116" s="110"/>
      <c r="Q116" s="110"/>
      <c r="R116" s="110"/>
      <c r="S116" s="110"/>
      <c r="T116" s="110"/>
      <c r="U116" s="110"/>
      <c r="V116" s="110"/>
      <c r="W116" s="110"/>
      <c r="X116" s="110"/>
      <c r="Y116" s="110"/>
      <c r="Z116" s="110"/>
      <c r="AA116" s="110"/>
      <c r="AB116" s="110"/>
      <c r="AC116" s="110"/>
      <c r="AD116" s="110"/>
      <c r="AE116" s="110"/>
      <c r="AF116" s="110"/>
      <c r="AG116" s="110"/>
      <c r="AH116" s="110"/>
      <c r="AI116" s="110"/>
      <c r="AJ116" s="110"/>
      <c r="AK116" s="110"/>
      <c r="AL116" s="110"/>
      <c r="AM116" s="110"/>
      <c r="AN116" s="110"/>
      <c r="AO116" s="110"/>
      <c r="AP116" s="110"/>
      <c r="AQ116" s="110"/>
      <c r="AR116" s="110"/>
      <c r="AS116" s="110"/>
      <c r="AT116" s="110"/>
      <c r="AU116" s="110"/>
      <c r="AV116" s="110"/>
      <c r="AW116" s="110"/>
      <c r="AX116" s="110"/>
      <c r="AY116" s="110"/>
      <c r="AZ116" s="110"/>
      <c r="BA116" s="110"/>
      <c r="BB116" s="110"/>
      <c r="BC116" s="110"/>
      <c r="BD116" s="110"/>
      <c r="BE116" s="110"/>
      <c r="BF116" s="110"/>
      <c r="BG116" s="110"/>
      <c r="BH116" s="110"/>
      <c r="BI116" s="110"/>
      <c r="BJ116" s="110"/>
      <c r="BK116" s="110"/>
      <c r="BL116" s="110"/>
      <c r="BM116" s="110"/>
      <c r="BN116" s="110"/>
      <c r="BO116" s="110"/>
      <c r="BP116" s="110"/>
      <c r="BQ116" s="110"/>
      <c r="BR116" s="110"/>
      <c r="BS116" s="110"/>
      <c r="BT116" s="110"/>
      <c r="BU116" s="110"/>
      <c r="BV116" s="110"/>
      <c r="BW116" s="110"/>
      <c r="BX116" s="110"/>
      <c r="BY116" s="110"/>
      <c r="BZ116" s="110"/>
      <c r="CA116" s="110"/>
      <c r="CB116" s="110"/>
      <c r="CC116" s="110"/>
      <c r="CD116" s="110"/>
      <c r="CE116" s="110"/>
      <c r="CF116" s="110"/>
      <c r="CG116" s="110"/>
      <c r="CH116" s="110"/>
      <c r="CI116" s="110"/>
      <c r="CJ116" s="110"/>
      <c r="CK116" s="110"/>
      <c r="CL116" s="110"/>
      <c r="CM116" s="110"/>
      <c r="CN116" s="110"/>
      <c r="CO116" s="110"/>
      <c r="CP116" s="110"/>
      <c r="CQ116" s="110"/>
      <c r="CR116" s="110"/>
      <c r="CS116" s="110"/>
      <c r="CT116" s="110"/>
      <c r="CU116" s="110"/>
      <c r="CV116" s="110"/>
      <c r="CW116" s="110"/>
      <c r="CX116" s="110"/>
    </row>
    <row r="117" spans="7:102" ht="14.25" customHeight="1" x14ac:dyDescent="0.25">
      <c r="G117" s="110"/>
      <c r="H117" s="110"/>
      <c r="I117" s="110"/>
      <c r="J117" s="110"/>
      <c r="K117" s="110"/>
      <c r="L117" s="110"/>
      <c r="M117" s="110"/>
      <c r="N117" s="110"/>
      <c r="O117" s="110"/>
      <c r="P117" s="110"/>
      <c r="Q117" s="110"/>
      <c r="R117" s="110"/>
      <c r="S117" s="110"/>
      <c r="T117" s="110"/>
      <c r="U117" s="110"/>
      <c r="V117" s="110"/>
      <c r="W117" s="110"/>
      <c r="X117" s="110"/>
      <c r="Y117" s="110"/>
      <c r="Z117" s="110"/>
      <c r="AA117" s="110"/>
      <c r="AB117" s="110"/>
      <c r="AC117" s="110"/>
      <c r="AD117" s="110"/>
      <c r="AE117" s="110"/>
      <c r="AF117" s="110"/>
      <c r="AG117" s="110"/>
      <c r="AH117" s="110"/>
      <c r="AI117" s="110"/>
      <c r="AJ117" s="110"/>
      <c r="AK117" s="110"/>
      <c r="AL117" s="110"/>
      <c r="AM117" s="110"/>
      <c r="AN117" s="110"/>
      <c r="AO117" s="110"/>
      <c r="AP117" s="110"/>
      <c r="AQ117" s="110"/>
      <c r="AR117" s="110"/>
      <c r="AS117" s="110"/>
      <c r="AT117" s="110"/>
      <c r="AU117" s="110"/>
      <c r="AV117" s="110"/>
      <c r="AW117" s="110"/>
      <c r="AX117" s="110"/>
      <c r="AY117" s="110"/>
      <c r="AZ117" s="110"/>
      <c r="BA117" s="110"/>
      <c r="BB117" s="110"/>
      <c r="BC117" s="110"/>
      <c r="BD117" s="110"/>
      <c r="BE117" s="110"/>
      <c r="BF117" s="110"/>
      <c r="BG117" s="110"/>
      <c r="BH117" s="110"/>
      <c r="BI117" s="110"/>
      <c r="BJ117" s="110"/>
      <c r="BK117" s="110"/>
      <c r="BL117" s="110"/>
      <c r="BM117" s="110"/>
      <c r="BN117" s="110"/>
      <c r="BO117" s="110"/>
      <c r="BP117" s="110"/>
      <c r="BQ117" s="110"/>
      <c r="BR117" s="110"/>
      <c r="BS117" s="110"/>
      <c r="BT117" s="110"/>
      <c r="BU117" s="110"/>
      <c r="BV117" s="110"/>
      <c r="BW117" s="110"/>
      <c r="BX117" s="110"/>
      <c r="BY117" s="110"/>
      <c r="BZ117" s="110"/>
      <c r="CA117" s="110"/>
      <c r="CB117" s="110"/>
      <c r="CC117" s="110"/>
      <c r="CD117" s="110"/>
      <c r="CE117" s="110"/>
      <c r="CF117" s="110"/>
      <c r="CG117" s="110"/>
      <c r="CH117" s="110"/>
      <c r="CI117" s="110"/>
      <c r="CJ117" s="110"/>
      <c r="CK117" s="110"/>
      <c r="CL117" s="110"/>
      <c r="CM117" s="110"/>
      <c r="CN117" s="110"/>
      <c r="CO117" s="110"/>
      <c r="CP117" s="110"/>
      <c r="CQ117" s="110"/>
      <c r="CR117" s="110"/>
      <c r="CS117" s="110"/>
      <c r="CT117" s="110"/>
      <c r="CU117" s="110"/>
      <c r="CV117" s="110"/>
      <c r="CW117" s="110"/>
      <c r="CX117" s="110"/>
    </row>
    <row r="118" spans="7:102" ht="14.25" customHeight="1" x14ac:dyDescent="0.25">
      <c r="G118" s="110"/>
      <c r="H118" s="110"/>
      <c r="I118" s="110"/>
      <c r="J118" s="110"/>
      <c r="K118" s="110"/>
      <c r="L118" s="110"/>
      <c r="M118" s="110"/>
      <c r="N118" s="110"/>
      <c r="O118" s="110"/>
      <c r="P118" s="110"/>
      <c r="Q118" s="110"/>
      <c r="R118" s="110"/>
      <c r="S118" s="110"/>
      <c r="T118" s="110"/>
      <c r="U118" s="110"/>
      <c r="V118" s="110"/>
      <c r="W118" s="110"/>
      <c r="X118" s="110"/>
      <c r="Y118" s="110"/>
      <c r="Z118" s="110"/>
      <c r="AA118" s="110"/>
      <c r="AB118" s="110"/>
      <c r="AC118" s="110"/>
      <c r="AD118" s="110"/>
      <c r="AE118" s="110"/>
      <c r="AF118" s="110"/>
      <c r="AG118" s="110"/>
      <c r="AH118" s="110"/>
      <c r="AI118" s="110"/>
      <c r="AJ118" s="110"/>
      <c r="AK118" s="110"/>
      <c r="AL118" s="110"/>
      <c r="AM118" s="110"/>
      <c r="AN118" s="110"/>
      <c r="AO118" s="110"/>
      <c r="AP118" s="110"/>
      <c r="AQ118" s="110"/>
      <c r="AR118" s="110"/>
      <c r="AS118" s="110"/>
      <c r="AT118" s="110"/>
      <c r="AU118" s="110"/>
      <c r="AV118" s="110"/>
      <c r="AW118" s="110"/>
      <c r="AX118" s="110"/>
      <c r="AY118" s="110"/>
      <c r="AZ118" s="110"/>
      <c r="BA118" s="110"/>
      <c r="BB118" s="110"/>
      <c r="BC118" s="110"/>
      <c r="BD118" s="110"/>
      <c r="BE118" s="110"/>
      <c r="BF118" s="110"/>
      <c r="BG118" s="110"/>
      <c r="BH118" s="110"/>
      <c r="BI118" s="110"/>
      <c r="BJ118" s="110"/>
      <c r="BK118" s="110"/>
      <c r="BL118" s="110"/>
      <c r="BM118" s="110"/>
      <c r="BN118" s="110"/>
      <c r="BO118" s="110"/>
      <c r="BP118" s="110"/>
      <c r="BQ118" s="110"/>
      <c r="BR118" s="110"/>
      <c r="BS118" s="110"/>
      <c r="BT118" s="110"/>
      <c r="BU118" s="110"/>
      <c r="BV118" s="110"/>
      <c r="BW118" s="110"/>
      <c r="BX118" s="110"/>
      <c r="BY118" s="110"/>
      <c r="BZ118" s="110"/>
      <c r="CA118" s="110"/>
      <c r="CB118" s="110"/>
      <c r="CC118" s="110"/>
      <c r="CD118" s="110"/>
      <c r="CE118" s="110"/>
      <c r="CF118" s="110"/>
      <c r="CG118" s="110"/>
      <c r="CH118" s="110"/>
      <c r="CI118" s="110"/>
      <c r="CJ118" s="110"/>
      <c r="CK118" s="110"/>
      <c r="CL118" s="110"/>
      <c r="CM118" s="110"/>
      <c r="CN118" s="110"/>
      <c r="CO118" s="110"/>
      <c r="CP118" s="110"/>
      <c r="CQ118" s="110"/>
      <c r="CR118" s="110"/>
      <c r="CS118" s="110"/>
      <c r="CT118" s="110"/>
      <c r="CU118" s="110"/>
      <c r="CV118" s="110"/>
      <c r="CW118" s="110"/>
      <c r="CX118" s="110"/>
    </row>
    <row r="119" spans="7:102" ht="14.25" customHeight="1" x14ac:dyDescent="0.25">
      <c r="G119" s="110"/>
      <c r="H119" s="110"/>
      <c r="I119" s="110"/>
      <c r="J119" s="110"/>
      <c r="K119" s="110"/>
      <c r="L119" s="110"/>
      <c r="M119" s="110"/>
      <c r="N119" s="110"/>
      <c r="O119" s="110"/>
      <c r="P119" s="110"/>
      <c r="Q119" s="110"/>
      <c r="R119" s="110"/>
      <c r="S119" s="110"/>
      <c r="T119" s="110"/>
      <c r="U119" s="110"/>
      <c r="V119" s="110"/>
      <c r="W119" s="110"/>
      <c r="X119" s="110"/>
      <c r="Y119" s="110"/>
      <c r="Z119" s="110"/>
      <c r="AA119" s="110"/>
      <c r="AB119" s="110"/>
      <c r="AC119" s="110"/>
      <c r="AD119" s="110"/>
      <c r="AE119" s="110"/>
      <c r="AF119" s="110"/>
      <c r="AG119" s="110"/>
      <c r="AH119" s="110"/>
      <c r="AI119" s="110"/>
      <c r="AJ119" s="110"/>
      <c r="AK119" s="110"/>
      <c r="AL119" s="110"/>
      <c r="AM119" s="110"/>
      <c r="AN119" s="110"/>
      <c r="AO119" s="110"/>
      <c r="AP119" s="110"/>
      <c r="AQ119" s="110"/>
      <c r="AR119" s="110"/>
      <c r="AS119" s="110"/>
      <c r="AT119" s="110"/>
      <c r="AU119" s="110"/>
      <c r="AV119" s="110"/>
      <c r="AW119" s="110"/>
      <c r="AX119" s="110"/>
      <c r="AY119" s="110"/>
      <c r="AZ119" s="110"/>
      <c r="BA119" s="110"/>
      <c r="BB119" s="110"/>
      <c r="BC119" s="110"/>
      <c r="BD119" s="110"/>
      <c r="BE119" s="110"/>
      <c r="BF119" s="110"/>
      <c r="BG119" s="110"/>
      <c r="BH119" s="110"/>
      <c r="BI119" s="110"/>
      <c r="BJ119" s="110"/>
      <c r="BK119" s="110"/>
      <c r="BL119" s="110"/>
      <c r="BM119" s="110"/>
      <c r="BN119" s="110"/>
      <c r="BO119" s="110"/>
      <c r="BP119" s="110"/>
      <c r="BQ119" s="110"/>
      <c r="BR119" s="110"/>
      <c r="BS119" s="110"/>
      <c r="BT119" s="110"/>
      <c r="BU119" s="110"/>
      <c r="BV119" s="110"/>
      <c r="BW119" s="110"/>
      <c r="BX119" s="110"/>
      <c r="BY119" s="110"/>
      <c r="BZ119" s="110"/>
      <c r="CA119" s="110"/>
      <c r="CB119" s="110"/>
      <c r="CC119" s="110"/>
      <c r="CD119" s="110"/>
      <c r="CE119" s="110"/>
      <c r="CF119" s="110"/>
      <c r="CG119" s="110"/>
      <c r="CH119" s="110"/>
      <c r="CI119" s="110"/>
      <c r="CJ119" s="110"/>
      <c r="CK119" s="110"/>
      <c r="CL119" s="110"/>
      <c r="CM119" s="110"/>
      <c r="CN119" s="110"/>
      <c r="CO119" s="110"/>
      <c r="CP119" s="110"/>
      <c r="CQ119" s="110"/>
      <c r="CR119" s="110"/>
      <c r="CS119" s="110"/>
      <c r="CT119" s="110"/>
      <c r="CU119" s="110"/>
      <c r="CV119" s="110"/>
      <c r="CW119" s="110"/>
      <c r="CX119" s="110"/>
    </row>
    <row r="120" spans="7:102" ht="14.25" customHeight="1" x14ac:dyDescent="0.25">
      <c r="G120" s="110"/>
      <c r="H120" s="110"/>
      <c r="I120" s="110"/>
      <c r="J120" s="110"/>
      <c r="K120" s="110"/>
      <c r="L120" s="110"/>
      <c r="M120" s="110"/>
      <c r="N120" s="110"/>
      <c r="O120" s="110"/>
      <c r="P120" s="110"/>
      <c r="Q120" s="110"/>
      <c r="R120" s="110"/>
      <c r="S120" s="110"/>
      <c r="T120" s="110"/>
      <c r="U120" s="110"/>
      <c r="V120" s="110"/>
      <c r="W120" s="110"/>
      <c r="X120" s="110"/>
      <c r="Y120" s="110"/>
      <c r="Z120" s="110"/>
      <c r="AA120" s="110"/>
      <c r="AB120" s="110"/>
      <c r="AC120" s="110"/>
      <c r="AD120" s="110"/>
      <c r="AE120" s="110"/>
      <c r="AF120" s="110"/>
      <c r="AG120" s="110"/>
      <c r="AH120" s="110"/>
      <c r="AI120" s="110"/>
      <c r="AJ120" s="110"/>
      <c r="AK120" s="110"/>
      <c r="AL120" s="110"/>
      <c r="AM120" s="110"/>
      <c r="AN120" s="110"/>
      <c r="AO120" s="110"/>
      <c r="AP120" s="110"/>
      <c r="AQ120" s="110"/>
      <c r="AR120" s="110"/>
      <c r="AS120" s="110"/>
      <c r="AT120" s="110"/>
      <c r="AU120" s="110"/>
      <c r="AV120" s="110"/>
      <c r="AW120" s="110"/>
      <c r="AX120" s="110"/>
      <c r="AY120" s="110"/>
      <c r="AZ120" s="110"/>
      <c r="BA120" s="110"/>
      <c r="BB120" s="110"/>
      <c r="BC120" s="110"/>
      <c r="BD120" s="110"/>
      <c r="BE120" s="110"/>
      <c r="BF120" s="110"/>
      <c r="BG120" s="110"/>
      <c r="BH120" s="110"/>
      <c r="BI120" s="110"/>
      <c r="BJ120" s="110"/>
      <c r="BK120" s="110"/>
      <c r="BL120" s="110"/>
      <c r="BM120" s="110"/>
      <c r="BN120" s="110"/>
      <c r="BO120" s="110"/>
      <c r="BP120" s="110"/>
      <c r="BQ120" s="110"/>
      <c r="BR120" s="110"/>
      <c r="BS120" s="110"/>
      <c r="BT120" s="110"/>
      <c r="BU120" s="110"/>
      <c r="BV120" s="110"/>
      <c r="BW120" s="110"/>
      <c r="BX120" s="110"/>
      <c r="BY120" s="110"/>
      <c r="BZ120" s="110"/>
      <c r="CA120" s="110"/>
      <c r="CB120" s="110"/>
      <c r="CC120" s="110"/>
      <c r="CD120" s="110"/>
      <c r="CE120" s="110"/>
      <c r="CF120" s="110"/>
      <c r="CG120" s="110"/>
      <c r="CH120" s="110"/>
      <c r="CI120" s="110"/>
      <c r="CJ120" s="110"/>
      <c r="CK120" s="110"/>
      <c r="CL120" s="110"/>
      <c r="CM120" s="110"/>
      <c r="CN120" s="110"/>
      <c r="CO120" s="110"/>
      <c r="CP120" s="110"/>
      <c r="CQ120" s="110"/>
      <c r="CR120" s="110"/>
      <c r="CS120" s="110"/>
      <c r="CT120" s="110"/>
      <c r="CU120" s="110"/>
      <c r="CV120" s="110"/>
      <c r="CW120" s="110"/>
      <c r="CX120" s="110"/>
    </row>
    <row r="121" spans="7:102" ht="14.25" customHeight="1" x14ac:dyDescent="0.25">
      <c r="G121" s="110"/>
      <c r="H121" s="110"/>
      <c r="I121" s="110"/>
      <c r="J121" s="110"/>
      <c r="K121" s="110"/>
      <c r="L121" s="110"/>
      <c r="M121" s="110"/>
      <c r="N121" s="110"/>
      <c r="O121" s="110"/>
      <c r="P121" s="110"/>
      <c r="Q121" s="110"/>
      <c r="R121" s="110"/>
      <c r="S121" s="110"/>
      <c r="T121" s="110"/>
      <c r="U121" s="110"/>
      <c r="V121" s="110"/>
      <c r="W121" s="110"/>
      <c r="X121" s="110"/>
      <c r="Y121" s="110"/>
      <c r="Z121" s="110"/>
      <c r="AA121" s="110"/>
      <c r="AB121" s="110"/>
      <c r="AC121" s="110"/>
      <c r="AD121" s="110"/>
      <c r="AE121" s="110"/>
      <c r="AF121" s="110"/>
      <c r="AG121" s="110"/>
      <c r="AH121" s="110"/>
      <c r="AI121" s="110"/>
      <c r="AJ121" s="110"/>
      <c r="AK121" s="110"/>
      <c r="AL121" s="110"/>
      <c r="AM121" s="110"/>
      <c r="AN121" s="110"/>
      <c r="AO121" s="110"/>
      <c r="AP121" s="110"/>
      <c r="AQ121" s="110"/>
      <c r="AR121" s="110"/>
      <c r="AS121" s="110"/>
      <c r="AT121" s="110"/>
      <c r="AU121" s="110"/>
      <c r="AV121" s="110"/>
      <c r="AW121" s="110"/>
      <c r="AX121" s="110"/>
      <c r="AY121" s="110"/>
      <c r="AZ121" s="110"/>
      <c r="BA121" s="110"/>
      <c r="BB121" s="110"/>
      <c r="BC121" s="110"/>
      <c r="BD121" s="110"/>
      <c r="BE121" s="110"/>
      <c r="BF121" s="110"/>
      <c r="BG121" s="110"/>
      <c r="BH121" s="110"/>
      <c r="BI121" s="110"/>
      <c r="BJ121" s="110"/>
      <c r="BK121" s="110"/>
      <c r="BL121" s="110"/>
      <c r="BM121" s="110"/>
      <c r="BN121" s="110"/>
      <c r="BO121" s="110"/>
      <c r="BP121" s="110"/>
      <c r="BQ121" s="110"/>
      <c r="BR121" s="110"/>
      <c r="BS121" s="110"/>
      <c r="BT121" s="110"/>
      <c r="BU121" s="110"/>
      <c r="BV121" s="110"/>
      <c r="BW121" s="110"/>
      <c r="BX121" s="110"/>
      <c r="BY121" s="110"/>
      <c r="BZ121" s="110"/>
      <c r="CA121" s="110"/>
      <c r="CB121" s="110"/>
      <c r="CC121" s="110"/>
      <c r="CD121" s="110"/>
      <c r="CE121" s="110"/>
      <c r="CF121" s="110"/>
      <c r="CG121" s="110"/>
      <c r="CH121" s="110"/>
      <c r="CI121" s="110"/>
      <c r="CJ121" s="110"/>
      <c r="CK121" s="110"/>
      <c r="CL121" s="110"/>
      <c r="CM121" s="110"/>
      <c r="CN121" s="110"/>
      <c r="CO121" s="110"/>
      <c r="CP121" s="110"/>
      <c r="CQ121" s="110"/>
      <c r="CR121" s="110"/>
      <c r="CS121" s="110"/>
      <c r="CT121" s="110"/>
      <c r="CU121" s="110"/>
      <c r="CV121" s="110"/>
      <c r="CW121" s="110"/>
      <c r="CX121" s="110"/>
    </row>
    <row r="122" spans="7:102" ht="14.25" customHeight="1" x14ac:dyDescent="0.25">
      <c r="G122" s="110"/>
      <c r="H122" s="110"/>
      <c r="I122" s="110"/>
      <c r="J122" s="110"/>
      <c r="K122" s="110"/>
      <c r="L122" s="110"/>
      <c r="M122" s="110"/>
      <c r="N122" s="110"/>
      <c r="O122" s="110"/>
      <c r="P122" s="110"/>
      <c r="Q122" s="110"/>
      <c r="R122" s="110"/>
      <c r="S122" s="110"/>
      <c r="T122" s="110"/>
      <c r="U122" s="110"/>
      <c r="V122" s="110"/>
      <c r="W122" s="110"/>
      <c r="X122" s="110"/>
      <c r="Y122" s="110"/>
      <c r="Z122" s="110"/>
      <c r="AA122" s="110"/>
      <c r="AB122" s="110"/>
      <c r="AC122" s="110"/>
      <c r="AD122" s="110"/>
      <c r="AE122" s="110"/>
      <c r="AF122" s="110"/>
      <c r="AG122" s="110"/>
      <c r="AH122" s="110"/>
      <c r="AI122" s="110"/>
      <c r="AJ122" s="110"/>
      <c r="AK122" s="110"/>
      <c r="AL122" s="110"/>
      <c r="AM122" s="110"/>
      <c r="AN122" s="110"/>
      <c r="AO122" s="110"/>
      <c r="AP122" s="110"/>
      <c r="AQ122" s="110"/>
      <c r="AR122" s="110"/>
      <c r="AS122" s="110"/>
      <c r="AT122" s="110"/>
      <c r="AU122" s="110"/>
      <c r="AV122" s="110"/>
      <c r="AW122" s="110"/>
      <c r="AX122" s="110"/>
      <c r="AY122" s="110"/>
      <c r="AZ122" s="110"/>
      <c r="BA122" s="110"/>
      <c r="BB122" s="110"/>
      <c r="BC122" s="110"/>
      <c r="BD122" s="110"/>
      <c r="BE122" s="110"/>
      <c r="BF122" s="110"/>
      <c r="BG122" s="110"/>
      <c r="BH122" s="110"/>
      <c r="BI122" s="110"/>
      <c r="BJ122" s="110"/>
      <c r="BK122" s="110"/>
      <c r="BL122" s="110"/>
      <c r="BM122" s="110"/>
      <c r="BN122" s="110"/>
      <c r="BO122" s="110"/>
      <c r="BP122" s="110"/>
      <c r="BQ122" s="110"/>
      <c r="BR122" s="110"/>
      <c r="BS122" s="110"/>
      <c r="BT122" s="110"/>
      <c r="BU122" s="110"/>
      <c r="BV122" s="110"/>
      <c r="BW122" s="110"/>
      <c r="BX122" s="110"/>
      <c r="BY122" s="110"/>
      <c r="BZ122" s="110"/>
      <c r="CA122" s="110"/>
      <c r="CB122" s="110"/>
      <c r="CC122" s="110"/>
      <c r="CD122" s="110"/>
      <c r="CE122" s="110"/>
      <c r="CF122" s="110"/>
      <c r="CG122" s="110"/>
      <c r="CH122" s="110"/>
      <c r="CI122" s="110"/>
      <c r="CJ122" s="110"/>
      <c r="CK122" s="110"/>
      <c r="CL122" s="110"/>
      <c r="CM122" s="110"/>
      <c r="CN122" s="110"/>
      <c r="CO122" s="110"/>
      <c r="CP122" s="110"/>
      <c r="CQ122" s="110"/>
      <c r="CR122" s="110"/>
      <c r="CS122" s="110"/>
      <c r="CT122" s="110"/>
      <c r="CU122" s="110"/>
      <c r="CV122" s="110"/>
      <c r="CW122" s="110"/>
      <c r="CX122" s="110"/>
    </row>
    <row r="123" spans="7:102" ht="14.25" customHeight="1" x14ac:dyDescent="0.25">
      <c r="G123" s="110"/>
      <c r="H123" s="110"/>
      <c r="I123" s="110"/>
      <c r="J123" s="110"/>
      <c r="K123" s="110"/>
      <c r="L123" s="110"/>
      <c r="M123" s="110"/>
      <c r="N123" s="110"/>
      <c r="O123" s="110"/>
      <c r="P123" s="110"/>
      <c r="Q123" s="110"/>
      <c r="R123" s="110"/>
      <c r="S123" s="110"/>
      <c r="T123" s="110"/>
      <c r="U123" s="110"/>
      <c r="V123" s="110"/>
      <c r="W123" s="110"/>
      <c r="X123" s="110"/>
      <c r="Y123" s="110"/>
      <c r="Z123" s="110"/>
      <c r="AA123" s="110"/>
      <c r="AB123" s="110"/>
      <c r="AC123" s="110"/>
      <c r="AD123" s="110"/>
      <c r="AE123" s="110"/>
      <c r="AF123" s="110"/>
      <c r="AG123" s="110"/>
      <c r="AH123" s="110"/>
      <c r="AI123" s="110"/>
      <c r="AJ123" s="110"/>
      <c r="AK123" s="110"/>
      <c r="AL123" s="110"/>
      <c r="AM123" s="110"/>
      <c r="AN123" s="110"/>
      <c r="AO123" s="110"/>
      <c r="AP123" s="110"/>
      <c r="AQ123" s="110"/>
      <c r="AR123" s="110"/>
      <c r="AS123" s="110"/>
      <c r="AT123" s="110"/>
      <c r="AU123" s="110"/>
      <c r="AV123" s="110"/>
      <c r="AW123" s="110"/>
      <c r="AX123" s="110"/>
      <c r="AY123" s="110"/>
      <c r="AZ123" s="110"/>
      <c r="BA123" s="110"/>
      <c r="BB123" s="110"/>
      <c r="BC123" s="110"/>
      <c r="BD123" s="110"/>
      <c r="BE123" s="110"/>
      <c r="BF123" s="110"/>
      <c r="BG123" s="110"/>
      <c r="BH123" s="110"/>
      <c r="BI123" s="110"/>
      <c r="BJ123" s="110"/>
      <c r="BK123" s="110"/>
      <c r="BL123" s="110"/>
      <c r="BM123" s="110"/>
      <c r="BN123" s="110"/>
      <c r="BO123" s="110"/>
      <c r="BP123" s="110"/>
      <c r="BQ123" s="110"/>
      <c r="BR123" s="110"/>
      <c r="BS123" s="110"/>
      <c r="BT123" s="110"/>
      <c r="BU123" s="110"/>
      <c r="BV123" s="110"/>
      <c r="BW123" s="110"/>
      <c r="BX123" s="110"/>
      <c r="BY123" s="110"/>
      <c r="BZ123" s="110"/>
      <c r="CA123" s="110"/>
      <c r="CB123" s="110"/>
      <c r="CC123" s="110"/>
      <c r="CD123" s="110"/>
      <c r="CE123" s="110"/>
      <c r="CF123" s="110"/>
      <c r="CG123" s="110"/>
      <c r="CH123" s="110"/>
      <c r="CI123" s="110"/>
      <c r="CJ123" s="110"/>
      <c r="CK123" s="110"/>
      <c r="CL123" s="110"/>
      <c r="CM123" s="110"/>
      <c r="CN123" s="110"/>
      <c r="CO123" s="110"/>
      <c r="CP123" s="110"/>
      <c r="CQ123" s="110"/>
      <c r="CR123" s="110"/>
      <c r="CS123" s="110"/>
      <c r="CT123" s="110"/>
      <c r="CU123" s="110"/>
      <c r="CV123" s="110"/>
      <c r="CW123" s="110"/>
      <c r="CX123" s="110"/>
    </row>
    <row r="124" spans="7:102" ht="14.25" customHeight="1" x14ac:dyDescent="0.25">
      <c r="G124" s="110"/>
      <c r="H124" s="110"/>
      <c r="I124" s="110"/>
      <c r="J124" s="110"/>
      <c r="K124" s="110"/>
      <c r="L124" s="110"/>
      <c r="M124" s="110"/>
      <c r="N124" s="110"/>
      <c r="O124" s="110"/>
      <c r="P124" s="110"/>
      <c r="Q124" s="110"/>
      <c r="R124" s="110"/>
      <c r="S124" s="110"/>
      <c r="T124" s="110"/>
      <c r="U124" s="110"/>
      <c r="V124" s="110"/>
      <c r="W124" s="110"/>
      <c r="X124" s="110"/>
      <c r="Y124" s="110"/>
      <c r="Z124" s="110"/>
      <c r="AA124" s="110"/>
      <c r="AB124" s="110"/>
      <c r="AC124" s="110"/>
      <c r="AD124" s="110"/>
      <c r="AE124" s="110"/>
      <c r="AF124" s="110"/>
      <c r="AG124" s="110"/>
      <c r="AH124" s="110"/>
      <c r="AI124" s="110"/>
      <c r="AJ124" s="110"/>
      <c r="AK124" s="110"/>
      <c r="AL124" s="110"/>
      <c r="AM124" s="110"/>
      <c r="AN124" s="110"/>
      <c r="AO124" s="110"/>
      <c r="AP124" s="110"/>
      <c r="AQ124" s="110"/>
      <c r="AR124" s="110"/>
      <c r="AS124" s="110"/>
      <c r="AT124" s="110"/>
      <c r="AU124" s="110"/>
      <c r="AV124" s="110"/>
      <c r="AW124" s="110"/>
      <c r="AX124" s="110"/>
      <c r="AY124" s="110"/>
      <c r="AZ124" s="110"/>
      <c r="BA124" s="110"/>
      <c r="BB124" s="110"/>
      <c r="BC124" s="110"/>
      <c r="BD124" s="110"/>
      <c r="BE124" s="110"/>
      <c r="BF124" s="110"/>
      <c r="BG124" s="110"/>
      <c r="BH124" s="110"/>
      <c r="BI124" s="110"/>
      <c r="BJ124" s="110"/>
      <c r="BK124" s="110"/>
      <c r="BL124" s="110"/>
      <c r="BM124" s="110"/>
      <c r="BN124" s="110"/>
      <c r="BO124" s="110"/>
      <c r="BP124" s="110"/>
      <c r="BQ124" s="110"/>
      <c r="BR124" s="110"/>
      <c r="BS124" s="110"/>
      <c r="BT124" s="110"/>
      <c r="BU124" s="110"/>
      <c r="BV124" s="110"/>
      <c r="BW124" s="110"/>
      <c r="BX124" s="110"/>
      <c r="BY124" s="110"/>
      <c r="BZ124" s="110"/>
      <c r="CA124" s="110"/>
      <c r="CB124" s="110"/>
      <c r="CC124" s="110"/>
      <c r="CD124" s="110"/>
      <c r="CE124" s="110"/>
      <c r="CF124" s="110"/>
      <c r="CG124" s="110"/>
      <c r="CH124" s="110"/>
      <c r="CI124" s="110"/>
      <c r="CJ124" s="110"/>
      <c r="CK124" s="110"/>
      <c r="CL124" s="110"/>
      <c r="CM124" s="110"/>
      <c r="CN124" s="110"/>
      <c r="CO124" s="110"/>
      <c r="CP124" s="110"/>
      <c r="CQ124" s="110"/>
      <c r="CR124" s="110"/>
      <c r="CS124" s="110"/>
      <c r="CT124" s="110"/>
      <c r="CU124" s="110"/>
      <c r="CV124" s="110"/>
      <c r="CW124" s="110"/>
      <c r="CX124" s="110"/>
    </row>
    <row r="125" spans="7:102" ht="14.25" customHeight="1" x14ac:dyDescent="0.25">
      <c r="G125" s="110"/>
      <c r="H125" s="110"/>
      <c r="I125" s="110"/>
      <c r="J125" s="110"/>
      <c r="K125" s="110"/>
      <c r="L125" s="110"/>
      <c r="M125" s="110"/>
      <c r="N125" s="110"/>
      <c r="O125" s="110"/>
      <c r="P125" s="110"/>
      <c r="Q125" s="110"/>
      <c r="R125" s="110"/>
      <c r="S125" s="110"/>
      <c r="T125" s="110"/>
      <c r="U125" s="110"/>
      <c r="V125" s="110"/>
      <c r="W125" s="110"/>
      <c r="X125" s="110"/>
      <c r="Y125" s="110"/>
      <c r="Z125" s="110"/>
      <c r="AA125" s="110"/>
      <c r="AB125" s="110"/>
      <c r="AC125" s="110"/>
      <c r="AD125" s="110"/>
      <c r="AE125" s="110"/>
      <c r="AF125" s="110"/>
      <c r="AG125" s="110"/>
      <c r="AH125" s="110"/>
      <c r="AI125" s="110"/>
      <c r="AJ125" s="110"/>
      <c r="AK125" s="110"/>
      <c r="AL125" s="110"/>
      <c r="AM125" s="110"/>
      <c r="AN125" s="110"/>
      <c r="AO125" s="110"/>
      <c r="AP125" s="110"/>
      <c r="AQ125" s="110"/>
      <c r="AR125" s="110"/>
      <c r="AS125" s="110"/>
      <c r="AT125" s="110"/>
      <c r="AU125" s="110"/>
      <c r="AV125" s="110"/>
      <c r="AW125" s="110"/>
      <c r="AX125" s="110"/>
      <c r="AY125" s="110"/>
      <c r="AZ125" s="110"/>
      <c r="BA125" s="110"/>
      <c r="BB125" s="110"/>
      <c r="BC125" s="110"/>
      <c r="BD125" s="110"/>
      <c r="BE125" s="110"/>
      <c r="BF125" s="110"/>
      <c r="BG125" s="110"/>
      <c r="BH125" s="110"/>
      <c r="BI125" s="110"/>
      <c r="BJ125" s="110"/>
      <c r="BK125" s="110"/>
      <c r="BL125" s="110"/>
      <c r="BM125" s="110"/>
      <c r="BN125" s="110"/>
      <c r="BO125" s="110"/>
      <c r="BP125" s="110"/>
      <c r="BQ125" s="110"/>
      <c r="BR125" s="110"/>
      <c r="BS125" s="110"/>
      <c r="BT125" s="110"/>
      <c r="BU125" s="110"/>
      <c r="BV125" s="110"/>
      <c r="BW125" s="110"/>
      <c r="BX125" s="110"/>
      <c r="BY125" s="110"/>
      <c r="BZ125" s="110"/>
      <c r="CA125" s="110"/>
      <c r="CB125" s="110"/>
      <c r="CC125" s="110"/>
      <c r="CD125" s="110"/>
      <c r="CE125" s="110"/>
      <c r="CF125" s="110"/>
      <c r="CG125" s="110"/>
      <c r="CH125" s="110"/>
      <c r="CI125" s="110"/>
      <c r="CJ125" s="110"/>
      <c r="CK125" s="110"/>
      <c r="CL125" s="110"/>
      <c r="CM125" s="110"/>
      <c r="CN125" s="110"/>
      <c r="CO125" s="110"/>
      <c r="CP125" s="110"/>
      <c r="CQ125" s="110"/>
      <c r="CR125" s="110"/>
      <c r="CS125" s="110"/>
      <c r="CT125" s="110"/>
      <c r="CU125" s="110"/>
      <c r="CV125" s="110"/>
      <c r="CW125" s="110"/>
      <c r="CX125" s="110"/>
    </row>
    <row r="126" spans="7:102" ht="14.25" customHeight="1" x14ac:dyDescent="0.25">
      <c r="G126" s="110"/>
      <c r="H126" s="110"/>
      <c r="I126" s="110"/>
      <c r="J126" s="110"/>
      <c r="K126" s="110"/>
      <c r="L126" s="110"/>
      <c r="M126" s="110"/>
      <c r="N126" s="110"/>
      <c r="O126" s="110"/>
      <c r="P126" s="110"/>
      <c r="Q126" s="110"/>
      <c r="R126" s="110"/>
      <c r="S126" s="110"/>
      <c r="T126" s="110"/>
      <c r="U126" s="110"/>
      <c r="V126" s="110"/>
      <c r="W126" s="110"/>
      <c r="X126" s="110"/>
      <c r="Y126" s="110"/>
      <c r="Z126" s="110"/>
      <c r="AA126" s="110"/>
      <c r="AB126" s="110"/>
      <c r="AC126" s="110"/>
      <c r="AD126" s="110"/>
      <c r="AE126" s="110"/>
      <c r="AF126" s="110"/>
      <c r="AG126" s="110"/>
      <c r="AH126" s="110"/>
      <c r="AI126" s="110"/>
      <c r="AJ126" s="110"/>
      <c r="AK126" s="110"/>
      <c r="AL126" s="110"/>
      <c r="AM126" s="110"/>
      <c r="AN126" s="110"/>
      <c r="AO126" s="110"/>
      <c r="AP126" s="110"/>
      <c r="AQ126" s="110"/>
      <c r="AR126" s="110"/>
      <c r="AS126" s="110"/>
      <c r="AT126" s="110"/>
      <c r="AU126" s="110"/>
      <c r="AV126" s="110"/>
      <c r="AW126" s="110"/>
      <c r="AX126" s="110"/>
      <c r="AY126" s="110"/>
      <c r="AZ126" s="110"/>
      <c r="BA126" s="110"/>
      <c r="BB126" s="110"/>
      <c r="BC126" s="110"/>
      <c r="BD126" s="110"/>
      <c r="BE126" s="110"/>
      <c r="BF126" s="110"/>
      <c r="BG126" s="110"/>
      <c r="BH126" s="110"/>
      <c r="BI126" s="110"/>
      <c r="BJ126" s="110"/>
      <c r="BK126" s="110"/>
      <c r="BL126" s="110"/>
      <c r="BM126" s="110"/>
      <c r="BN126" s="110"/>
      <c r="BO126" s="110"/>
      <c r="BP126" s="110"/>
      <c r="BQ126" s="110"/>
      <c r="BR126" s="110"/>
      <c r="BS126" s="110"/>
      <c r="BT126" s="110"/>
      <c r="BU126" s="110"/>
      <c r="BV126" s="110"/>
      <c r="BW126" s="110"/>
      <c r="BX126" s="110"/>
      <c r="BY126" s="110"/>
      <c r="BZ126" s="110"/>
      <c r="CA126" s="110"/>
      <c r="CB126" s="110"/>
      <c r="CC126" s="110"/>
      <c r="CD126" s="110"/>
      <c r="CE126" s="110"/>
      <c r="CF126" s="110"/>
      <c r="CG126" s="110"/>
      <c r="CH126" s="110"/>
      <c r="CI126" s="110"/>
      <c r="CJ126" s="110"/>
      <c r="CK126" s="110"/>
      <c r="CL126" s="110"/>
      <c r="CM126" s="110"/>
      <c r="CN126" s="110"/>
      <c r="CO126" s="110"/>
      <c r="CP126" s="110"/>
      <c r="CQ126" s="110"/>
      <c r="CR126" s="110"/>
      <c r="CS126" s="110"/>
      <c r="CT126" s="110"/>
      <c r="CU126" s="110"/>
      <c r="CV126" s="110"/>
      <c r="CW126" s="110"/>
      <c r="CX126" s="110"/>
    </row>
    <row r="127" spans="7:102" ht="14.25" customHeight="1" x14ac:dyDescent="0.25">
      <c r="G127" s="110"/>
      <c r="H127" s="110"/>
      <c r="I127" s="110"/>
      <c r="J127" s="110"/>
      <c r="K127" s="110"/>
      <c r="L127" s="110"/>
      <c r="M127" s="110"/>
      <c r="N127" s="110"/>
      <c r="O127" s="110"/>
      <c r="P127" s="110"/>
      <c r="Q127" s="110"/>
      <c r="R127" s="110"/>
      <c r="S127" s="110"/>
      <c r="T127" s="110"/>
      <c r="U127" s="110"/>
      <c r="V127" s="110"/>
      <c r="W127" s="110"/>
      <c r="X127" s="110"/>
      <c r="Y127" s="110"/>
      <c r="Z127" s="110"/>
      <c r="AA127" s="110"/>
      <c r="AB127" s="110"/>
      <c r="AC127" s="110"/>
      <c r="AD127" s="110"/>
      <c r="AE127" s="110"/>
      <c r="AF127" s="110"/>
      <c r="AG127" s="110"/>
      <c r="AH127" s="110"/>
      <c r="AI127" s="110"/>
      <c r="AJ127" s="110"/>
      <c r="AK127" s="110"/>
      <c r="AL127" s="110"/>
      <c r="AM127" s="110"/>
      <c r="AN127" s="110"/>
      <c r="AO127" s="110"/>
      <c r="AP127" s="110"/>
      <c r="AQ127" s="110"/>
      <c r="AR127" s="110"/>
      <c r="AS127" s="110"/>
      <c r="AT127" s="110"/>
      <c r="AU127" s="110"/>
      <c r="AV127" s="110"/>
      <c r="AW127" s="110"/>
      <c r="AX127" s="110"/>
      <c r="AY127" s="110"/>
      <c r="AZ127" s="110"/>
      <c r="BA127" s="110"/>
      <c r="BB127" s="110"/>
      <c r="BC127" s="110"/>
      <c r="BD127" s="110"/>
      <c r="BE127" s="110"/>
      <c r="BF127" s="110"/>
      <c r="BG127" s="110"/>
      <c r="BH127" s="110"/>
      <c r="BI127" s="110"/>
      <c r="BJ127" s="110"/>
      <c r="BK127" s="110"/>
      <c r="BL127" s="110"/>
      <c r="BM127" s="110"/>
      <c r="BN127" s="110"/>
      <c r="BO127" s="110"/>
      <c r="BP127" s="110"/>
      <c r="BQ127" s="110"/>
      <c r="BR127" s="110"/>
      <c r="BS127" s="110"/>
      <c r="BT127" s="110"/>
      <c r="BU127" s="110"/>
      <c r="BV127" s="110"/>
      <c r="BW127" s="110"/>
      <c r="BX127" s="110"/>
      <c r="BY127" s="110"/>
      <c r="BZ127" s="110"/>
      <c r="CA127" s="110"/>
      <c r="CB127" s="110"/>
      <c r="CC127" s="110"/>
      <c r="CD127" s="110"/>
      <c r="CE127" s="110"/>
      <c r="CF127" s="110"/>
      <c r="CG127" s="110"/>
      <c r="CH127" s="110"/>
      <c r="CI127" s="110"/>
      <c r="CJ127" s="110"/>
      <c r="CK127" s="110"/>
      <c r="CL127" s="110"/>
      <c r="CM127" s="110"/>
      <c r="CN127" s="110"/>
      <c r="CO127" s="110"/>
      <c r="CP127" s="110"/>
      <c r="CQ127" s="110"/>
      <c r="CR127" s="110"/>
      <c r="CS127" s="110"/>
      <c r="CT127" s="110"/>
      <c r="CU127" s="110"/>
      <c r="CV127" s="110"/>
      <c r="CW127" s="110"/>
      <c r="CX127" s="110"/>
    </row>
    <row r="128" spans="7:102" ht="14.25" customHeight="1" x14ac:dyDescent="0.25">
      <c r="G128" s="110"/>
      <c r="H128" s="110"/>
      <c r="I128" s="110"/>
      <c r="J128" s="110"/>
      <c r="K128" s="110"/>
      <c r="L128" s="110"/>
      <c r="M128" s="110"/>
      <c r="N128" s="110"/>
      <c r="O128" s="110"/>
      <c r="P128" s="110"/>
      <c r="Q128" s="110"/>
      <c r="R128" s="110"/>
      <c r="S128" s="110"/>
      <c r="T128" s="110"/>
      <c r="U128" s="110"/>
      <c r="V128" s="110"/>
      <c r="W128" s="110"/>
      <c r="X128" s="110"/>
      <c r="Y128" s="110"/>
      <c r="Z128" s="110"/>
      <c r="AA128" s="110"/>
      <c r="AB128" s="110"/>
      <c r="AC128" s="110"/>
      <c r="AD128" s="110"/>
      <c r="AE128" s="110"/>
      <c r="AF128" s="110"/>
      <c r="AG128" s="110"/>
      <c r="AH128" s="110"/>
      <c r="AI128" s="110"/>
      <c r="AJ128" s="110"/>
      <c r="AK128" s="110"/>
      <c r="AL128" s="110"/>
      <c r="AM128" s="110"/>
      <c r="AN128" s="110"/>
      <c r="AO128" s="110"/>
      <c r="AP128" s="110"/>
      <c r="AQ128" s="110"/>
      <c r="AR128" s="110"/>
      <c r="AS128" s="110"/>
      <c r="AT128" s="110"/>
      <c r="AU128" s="110"/>
      <c r="AV128" s="110"/>
      <c r="AW128" s="110"/>
      <c r="AX128" s="110"/>
      <c r="AY128" s="110"/>
      <c r="AZ128" s="110"/>
      <c r="BA128" s="110"/>
      <c r="BB128" s="110"/>
      <c r="BC128" s="110"/>
      <c r="BD128" s="110"/>
      <c r="BE128" s="110"/>
      <c r="BF128" s="110"/>
      <c r="BG128" s="110"/>
      <c r="BH128" s="110"/>
      <c r="BI128" s="110"/>
      <c r="BJ128" s="110"/>
      <c r="BK128" s="110"/>
      <c r="BL128" s="110"/>
      <c r="BM128" s="110"/>
      <c r="BN128" s="110"/>
      <c r="BO128" s="110"/>
      <c r="BP128" s="110"/>
      <c r="BQ128" s="110"/>
      <c r="BR128" s="110"/>
      <c r="BS128" s="110"/>
      <c r="BT128" s="110"/>
      <c r="BU128" s="110"/>
      <c r="BV128" s="110"/>
      <c r="BW128" s="110"/>
      <c r="BX128" s="110"/>
      <c r="BY128" s="110"/>
      <c r="BZ128" s="110"/>
      <c r="CA128" s="110"/>
      <c r="CB128" s="110"/>
      <c r="CC128" s="110"/>
      <c r="CD128" s="110"/>
      <c r="CE128" s="110"/>
      <c r="CF128" s="110"/>
      <c r="CG128" s="110"/>
      <c r="CH128" s="110"/>
      <c r="CI128" s="110"/>
      <c r="CJ128" s="110"/>
      <c r="CK128" s="110"/>
      <c r="CL128" s="110"/>
      <c r="CM128" s="110"/>
      <c r="CN128" s="110"/>
      <c r="CO128" s="110"/>
      <c r="CP128" s="110"/>
      <c r="CQ128" s="110"/>
      <c r="CR128" s="110"/>
      <c r="CS128" s="110"/>
      <c r="CT128" s="110"/>
      <c r="CU128" s="110"/>
      <c r="CV128" s="110"/>
      <c r="CW128" s="110"/>
      <c r="CX128" s="110"/>
    </row>
    <row r="129" spans="7:102" ht="14.25" customHeight="1" x14ac:dyDescent="0.25">
      <c r="G129" s="110"/>
      <c r="H129" s="110"/>
      <c r="I129" s="110"/>
      <c r="J129" s="110"/>
      <c r="K129" s="110"/>
      <c r="L129" s="110"/>
      <c r="M129" s="110"/>
      <c r="N129" s="110"/>
      <c r="O129" s="110"/>
      <c r="P129" s="110"/>
      <c r="Q129" s="110"/>
      <c r="R129" s="110"/>
      <c r="S129" s="110"/>
      <c r="T129" s="110"/>
      <c r="U129" s="110"/>
      <c r="V129" s="110"/>
      <c r="W129" s="110"/>
      <c r="X129" s="110"/>
      <c r="Y129" s="110"/>
      <c r="Z129" s="110"/>
      <c r="AA129" s="110"/>
      <c r="AB129" s="110"/>
      <c r="AC129" s="110"/>
      <c r="AD129" s="110"/>
      <c r="AE129" s="110"/>
      <c r="AF129" s="110"/>
      <c r="AG129" s="110"/>
      <c r="AH129" s="110"/>
      <c r="AI129" s="110"/>
      <c r="AJ129" s="110"/>
      <c r="AK129" s="110"/>
      <c r="AL129" s="110"/>
      <c r="AM129" s="110"/>
      <c r="AN129" s="110"/>
      <c r="AO129" s="110"/>
      <c r="AP129" s="110"/>
      <c r="AQ129" s="110"/>
      <c r="AR129" s="110"/>
      <c r="AS129" s="110"/>
      <c r="AT129" s="110"/>
      <c r="AU129" s="110"/>
      <c r="AV129" s="110"/>
      <c r="AW129" s="110"/>
      <c r="AX129" s="110"/>
      <c r="AY129" s="110"/>
      <c r="AZ129" s="110"/>
      <c r="BA129" s="110"/>
      <c r="BB129" s="110"/>
      <c r="BC129" s="110"/>
      <c r="BD129" s="110"/>
      <c r="BE129" s="110"/>
      <c r="BF129" s="110"/>
      <c r="BG129" s="110"/>
      <c r="BH129" s="110"/>
      <c r="BI129" s="110"/>
      <c r="BJ129" s="110"/>
      <c r="BK129" s="110"/>
      <c r="BL129" s="110"/>
      <c r="BM129" s="110"/>
      <c r="BN129" s="110"/>
      <c r="BO129" s="110"/>
      <c r="BP129" s="110"/>
      <c r="BQ129" s="110"/>
      <c r="BR129" s="110"/>
      <c r="BS129" s="110"/>
      <c r="BT129" s="110"/>
      <c r="BU129" s="110"/>
      <c r="BV129" s="110"/>
      <c r="BW129" s="110"/>
      <c r="BX129" s="110"/>
      <c r="BY129" s="110"/>
      <c r="BZ129" s="110"/>
      <c r="CA129" s="110"/>
      <c r="CB129" s="110"/>
      <c r="CC129" s="110"/>
      <c r="CD129" s="110"/>
      <c r="CE129" s="110"/>
      <c r="CF129" s="110"/>
      <c r="CG129" s="110"/>
      <c r="CH129" s="110"/>
      <c r="CI129" s="110"/>
      <c r="CJ129" s="110"/>
      <c r="CK129" s="110"/>
      <c r="CL129" s="110"/>
      <c r="CM129" s="110"/>
      <c r="CN129" s="110"/>
      <c r="CO129" s="110"/>
      <c r="CP129" s="110"/>
      <c r="CQ129" s="110"/>
      <c r="CR129" s="110"/>
      <c r="CS129" s="110"/>
      <c r="CT129" s="110"/>
      <c r="CU129" s="110"/>
      <c r="CV129" s="110"/>
      <c r="CW129" s="110"/>
      <c r="CX129" s="110"/>
    </row>
    <row r="130" spans="7:102" ht="14.25" customHeight="1" x14ac:dyDescent="0.25">
      <c r="G130" s="110"/>
      <c r="H130" s="110"/>
      <c r="I130" s="110"/>
      <c r="J130" s="110"/>
      <c r="K130" s="110"/>
      <c r="L130" s="110"/>
      <c r="M130" s="110"/>
      <c r="N130" s="110"/>
      <c r="O130" s="110"/>
      <c r="P130" s="110"/>
      <c r="Q130" s="110"/>
      <c r="R130" s="110"/>
      <c r="S130" s="110"/>
      <c r="T130" s="110"/>
      <c r="U130" s="110"/>
      <c r="V130" s="110"/>
      <c r="W130" s="110"/>
      <c r="X130" s="110"/>
      <c r="Y130" s="110"/>
      <c r="Z130" s="110"/>
      <c r="AA130" s="110"/>
      <c r="AB130" s="110"/>
      <c r="AC130" s="110"/>
      <c r="AD130" s="110"/>
      <c r="AE130" s="110"/>
      <c r="AF130" s="110"/>
      <c r="AG130" s="110"/>
      <c r="AH130" s="110"/>
      <c r="AI130" s="110"/>
      <c r="AJ130" s="110"/>
      <c r="AK130" s="110"/>
      <c r="AL130" s="110"/>
      <c r="AM130" s="110"/>
      <c r="AN130" s="110"/>
      <c r="AO130" s="110"/>
      <c r="AP130" s="110"/>
      <c r="AQ130" s="110"/>
      <c r="AR130" s="110"/>
      <c r="AS130" s="110"/>
      <c r="AT130" s="110"/>
      <c r="AU130" s="110"/>
      <c r="AV130" s="110"/>
      <c r="AW130" s="110"/>
      <c r="AX130" s="110"/>
      <c r="AY130" s="110"/>
      <c r="AZ130" s="110"/>
      <c r="BA130" s="110"/>
      <c r="BB130" s="110"/>
      <c r="BC130" s="110"/>
      <c r="BD130" s="110"/>
      <c r="BE130" s="110"/>
      <c r="BF130" s="110"/>
      <c r="BG130" s="110"/>
      <c r="BH130" s="110"/>
      <c r="BI130" s="110"/>
      <c r="BJ130" s="110"/>
      <c r="BK130" s="110"/>
      <c r="BL130" s="110"/>
      <c r="BM130" s="110"/>
      <c r="BN130" s="110"/>
      <c r="BO130" s="110"/>
      <c r="BP130" s="110"/>
      <c r="BQ130" s="110"/>
      <c r="BR130" s="110"/>
      <c r="BS130" s="110"/>
      <c r="BT130" s="110"/>
      <c r="BU130" s="110"/>
      <c r="BV130" s="110"/>
      <c r="BW130" s="110"/>
      <c r="BX130" s="110"/>
      <c r="BY130" s="110"/>
      <c r="BZ130" s="110"/>
      <c r="CA130" s="110"/>
      <c r="CB130" s="110"/>
      <c r="CC130" s="110"/>
      <c r="CD130" s="110"/>
      <c r="CE130" s="110"/>
      <c r="CF130" s="110"/>
      <c r="CG130" s="110"/>
      <c r="CH130" s="110"/>
      <c r="CI130" s="110"/>
      <c r="CJ130" s="110"/>
      <c r="CK130" s="110"/>
      <c r="CL130" s="110"/>
      <c r="CM130" s="110"/>
      <c r="CN130" s="110"/>
      <c r="CO130" s="110"/>
      <c r="CP130" s="110"/>
      <c r="CQ130" s="110"/>
      <c r="CR130" s="110"/>
      <c r="CS130" s="110"/>
      <c r="CT130" s="110"/>
      <c r="CU130" s="110"/>
      <c r="CV130" s="110"/>
      <c r="CW130" s="110"/>
      <c r="CX130" s="110"/>
    </row>
    <row r="131" spans="7:102" ht="14.25" customHeight="1" x14ac:dyDescent="0.25">
      <c r="G131" s="110"/>
      <c r="H131" s="110"/>
      <c r="I131" s="110"/>
      <c r="J131" s="110"/>
      <c r="K131" s="110"/>
      <c r="L131" s="110"/>
      <c r="M131" s="110"/>
      <c r="N131" s="110"/>
      <c r="O131" s="110"/>
      <c r="P131" s="110"/>
      <c r="Q131" s="110"/>
      <c r="R131" s="110"/>
      <c r="S131" s="110"/>
      <c r="T131" s="110"/>
      <c r="U131" s="110"/>
      <c r="V131" s="110"/>
      <c r="W131" s="110"/>
      <c r="X131" s="110"/>
      <c r="Y131" s="110"/>
      <c r="Z131" s="110"/>
      <c r="AA131" s="110"/>
      <c r="AB131" s="110"/>
      <c r="AC131" s="110"/>
      <c r="AD131" s="110"/>
      <c r="AE131" s="110"/>
      <c r="AF131" s="110"/>
      <c r="AG131" s="110"/>
      <c r="AH131" s="110"/>
      <c r="AI131" s="110"/>
      <c r="AJ131" s="110"/>
      <c r="AK131" s="110"/>
      <c r="AL131" s="110"/>
      <c r="AM131" s="110"/>
      <c r="AN131" s="110"/>
      <c r="AO131" s="110"/>
      <c r="AP131" s="110"/>
      <c r="AQ131" s="110"/>
      <c r="AR131" s="110"/>
      <c r="AS131" s="110"/>
      <c r="AT131" s="110"/>
      <c r="AU131" s="110"/>
      <c r="AV131" s="110"/>
      <c r="AW131" s="110"/>
      <c r="AX131" s="110"/>
      <c r="AY131" s="110"/>
      <c r="AZ131" s="110"/>
      <c r="BA131" s="110"/>
      <c r="BB131" s="110"/>
      <c r="BC131" s="110"/>
      <c r="BD131" s="110"/>
      <c r="BE131" s="110"/>
      <c r="BF131" s="110"/>
      <c r="BG131" s="110"/>
      <c r="BH131" s="110"/>
      <c r="BI131" s="110"/>
      <c r="BJ131" s="110"/>
      <c r="BK131" s="110"/>
      <c r="BL131" s="110"/>
      <c r="BM131" s="110"/>
      <c r="BN131" s="110"/>
      <c r="BO131" s="110"/>
      <c r="BP131" s="110"/>
      <c r="BQ131" s="110"/>
      <c r="BR131" s="110"/>
      <c r="BS131" s="110"/>
      <c r="BT131" s="110"/>
      <c r="BU131" s="110"/>
      <c r="BV131" s="110"/>
      <c r="BW131" s="110"/>
      <c r="BX131" s="110"/>
      <c r="BY131" s="110"/>
      <c r="BZ131" s="110"/>
      <c r="CA131" s="110"/>
      <c r="CB131" s="110"/>
      <c r="CC131" s="110"/>
      <c r="CD131" s="110"/>
      <c r="CE131" s="110"/>
      <c r="CF131" s="110"/>
      <c r="CG131" s="110"/>
      <c r="CH131" s="110"/>
      <c r="CI131" s="110"/>
      <c r="CJ131" s="110"/>
      <c r="CK131" s="110"/>
      <c r="CL131" s="110"/>
      <c r="CM131" s="110"/>
      <c r="CN131" s="110"/>
      <c r="CO131" s="110"/>
      <c r="CP131" s="110"/>
      <c r="CQ131" s="110"/>
      <c r="CR131" s="110"/>
      <c r="CS131" s="110"/>
      <c r="CT131" s="110"/>
      <c r="CU131" s="110"/>
      <c r="CV131" s="110"/>
      <c r="CW131" s="110"/>
      <c r="CX131" s="110"/>
    </row>
    <row r="132" spans="7:102" ht="14.25" customHeight="1" x14ac:dyDescent="0.25">
      <c r="G132" s="110"/>
      <c r="H132" s="110"/>
      <c r="I132" s="110"/>
      <c r="J132" s="110"/>
      <c r="K132" s="110"/>
      <c r="L132" s="110"/>
      <c r="M132" s="110"/>
      <c r="N132" s="110"/>
      <c r="O132" s="110"/>
      <c r="P132" s="110"/>
      <c r="Q132" s="110"/>
      <c r="R132" s="110"/>
      <c r="S132" s="110"/>
      <c r="T132" s="110"/>
      <c r="U132" s="110"/>
      <c r="V132" s="110"/>
      <c r="W132" s="110"/>
      <c r="X132" s="110"/>
      <c r="Y132" s="110"/>
      <c r="Z132" s="110"/>
      <c r="AA132" s="110"/>
      <c r="AB132" s="110"/>
      <c r="AC132" s="110"/>
      <c r="AD132" s="110"/>
      <c r="AE132" s="110"/>
      <c r="AF132" s="110"/>
      <c r="AG132" s="110"/>
      <c r="AH132" s="110"/>
      <c r="AI132" s="110"/>
      <c r="AJ132" s="110"/>
      <c r="AK132" s="110"/>
      <c r="AL132" s="110"/>
      <c r="AM132" s="110"/>
      <c r="AN132" s="110"/>
      <c r="AO132" s="110"/>
      <c r="AP132" s="110"/>
      <c r="AQ132" s="110"/>
      <c r="AR132" s="110"/>
      <c r="AS132" s="110"/>
      <c r="AT132" s="110"/>
      <c r="AU132" s="110"/>
      <c r="AV132" s="110"/>
      <c r="AW132" s="110"/>
      <c r="AX132" s="110"/>
      <c r="AY132" s="110"/>
      <c r="AZ132" s="110"/>
      <c r="BA132" s="110"/>
      <c r="BB132" s="110"/>
      <c r="BC132" s="110"/>
      <c r="BD132" s="110"/>
      <c r="BE132" s="110"/>
      <c r="BF132" s="110"/>
      <c r="BG132" s="110"/>
      <c r="BH132" s="110"/>
      <c r="BI132" s="110"/>
      <c r="BJ132" s="110"/>
      <c r="BK132" s="110"/>
      <c r="BL132" s="110"/>
      <c r="BM132" s="110"/>
      <c r="BN132" s="110"/>
      <c r="BO132" s="110"/>
      <c r="BP132" s="110"/>
      <c r="BQ132" s="110"/>
      <c r="BR132" s="110"/>
      <c r="BS132" s="110"/>
      <c r="BT132" s="110"/>
      <c r="BU132" s="110"/>
      <c r="BV132" s="110"/>
      <c r="BW132" s="110"/>
      <c r="BX132" s="110"/>
      <c r="BY132" s="110"/>
      <c r="BZ132" s="110"/>
      <c r="CA132" s="110"/>
      <c r="CB132" s="110"/>
      <c r="CC132" s="110"/>
      <c r="CD132" s="110"/>
      <c r="CE132" s="110"/>
      <c r="CF132" s="110"/>
      <c r="CG132" s="110"/>
      <c r="CH132" s="110"/>
      <c r="CI132" s="110"/>
      <c r="CJ132" s="110"/>
      <c r="CK132" s="110"/>
      <c r="CL132" s="110"/>
      <c r="CM132" s="110"/>
      <c r="CN132" s="110"/>
      <c r="CO132" s="110"/>
      <c r="CP132" s="110"/>
      <c r="CQ132" s="110"/>
      <c r="CR132" s="110"/>
      <c r="CS132" s="110"/>
      <c r="CT132" s="110"/>
      <c r="CU132" s="110"/>
      <c r="CV132" s="110"/>
      <c r="CW132" s="110"/>
      <c r="CX132" s="110"/>
    </row>
    <row r="133" spans="7:102" ht="14.25" customHeight="1" x14ac:dyDescent="0.25">
      <c r="G133" s="110"/>
      <c r="H133" s="110"/>
      <c r="I133" s="110"/>
      <c r="J133" s="110"/>
      <c r="K133" s="110"/>
      <c r="L133" s="110"/>
      <c r="M133" s="110"/>
      <c r="N133" s="110"/>
      <c r="O133" s="110"/>
      <c r="P133" s="110"/>
      <c r="Q133" s="110"/>
      <c r="R133" s="110"/>
      <c r="S133" s="110"/>
      <c r="T133" s="110"/>
      <c r="U133" s="110"/>
      <c r="V133" s="110"/>
      <c r="W133" s="110"/>
      <c r="X133" s="110"/>
      <c r="Y133" s="110"/>
      <c r="Z133" s="110"/>
      <c r="AA133" s="110"/>
      <c r="AB133" s="110"/>
      <c r="AC133" s="110"/>
      <c r="AD133" s="110"/>
      <c r="AE133" s="110"/>
      <c r="AF133" s="110"/>
      <c r="AG133" s="110"/>
      <c r="AH133" s="110"/>
      <c r="AI133" s="110"/>
      <c r="AJ133" s="110"/>
      <c r="AK133" s="110"/>
      <c r="AL133" s="110"/>
      <c r="AM133" s="110"/>
      <c r="AN133" s="110"/>
      <c r="AO133" s="110"/>
      <c r="AP133" s="110"/>
      <c r="AQ133" s="110"/>
      <c r="AR133" s="110"/>
      <c r="AS133" s="110"/>
      <c r="AT133" s="110"/>
      <c r="AU133" s="110"/>
      <c r="AV133" s="110"/>
      <c r="AW133" s="110"/>
      <c r="AX133" s="110"/>
      <c r="AY133" s="110"/>
      <c r="AZ133" s="110"/>
      <c r="BA133" s="110"/>
      <c r="BB133" s="110"/>
      <c r="BC133" s="110"/>
      <c r="BD133" s="110"/>
      <c r="BE133" s="110"/>
      <c r="BF133" s="110"/>
      <c r="BG133" s="110"/>
      <c r="BH133" s="110"/>
      <c r="BI133" s="110"/>
      <c r="BJ133" s="110"/>
      <c r="BK133" s="110"/>
      <c r="BL133" s="110"/>
      <c r="BM133" s="110"/>
      <c r="BN133" s="110"/>
      <c r="BO133" s="110"/>
      <c r="BP133" s="110"/>
      <c r="BQ133" s="110"/>
      <c r="BR133" s="110"/>
      <c r="BS133" s="110"/>
      <c r="BT133" s="110"/>
      <c r="BU133" s="110"/>
      <c r="BV133" s="110"/>
      <c r="BW133" s="110"/>
      <c r="BX133" s="110"/>
      <c r="BY133" s="110"/>
      <c r="BZ133" s="110"/>
      <c r="CA133" s="110"/>
      <c r="CB133" s="110"/>
      <c r="CC133" s="110"/>
      <c r="CD133" s="110"/>
      <c r="CE133" s="110"/>
      <c r="CF133" s="110"/>
      <c r="CG133" s="110"/>
      <c r="CH133" s="110"/>
      <c r="CI133" s="110"/>
      <c r="CJ133" s="110"/>
      <c r="CK133" s="110"/>
      <c r="CL133" s="110"/>
      <c r="CM133" s="110"/>
      <c r="CN133" s="110"/>
      <c r="CO133" s="110"/>
      <c r="CP133" s="110"/>
      <c r="CQ133" s="110"/>
      <c r="CR133" s="110"/>
      <c r="CS133" s="110"/>
      <c r="CT133" s="110"/>
      <c r="CU133" s="110"/>
      <c r="CV133" s="110"/>
      <c r="CW133" s="110"/>
      <c r="CX133" s="110"/>
    </row>
    <row r="134" spans="7:102" ht="14.25" customHeight="1" x14ac:dyDescent="0.25">
      <c r="G134" s="110"/>
      <c r="H134" s="110"/>
      <c r="I134" s="110"/>
      <c r="J134" s="110"/>
      <c r="K134" s="110"/>
      <c r="L134" s="110"/>
      <c r="M134" s="110"/>
      <c r="N134" s="110"/>
      <c r="O134" s="110"/>
      <c r="P134" s="110"/>
      <c r="Q134" s="110"/>
      <c r="R134" s="110"/>
      <c r="S134" s="110"/>
      <c r="T134" s="110"/>
      <c r="U134" s="110"/>
      <c r="V134" s="110"/>
      <c r="W134" s="110"/>
      <c r="X134" s="110"/>
      <c r="Y134" s="110"/>
      <c r="Z134" s="110"/>
      <c r="AA134" s="110"/>
      <c r="AB134" s="110"/>
      <c r="AC134" s="110"/>
      <c r="AD134" s="110"/>
      <c r="AE134" s="110"/>
      <c r="AF134" s="110"/>
      <c r="AG134" s="110"/>
      <c r="AH134" s="110"/>
      <c r="AI134" s="110"/>
      <c r="AJ134" s="110"/>
      <c r="AK134" s="110"/>
      <c r="AL134" s="110"/>
      <c r="AM134" s="110"/>
      <c r="AN134" s="110"/>
      <c r="AO134" s="110"/>
      <c r="AP134" s="110"/>
      <c r="AQ134" s="110"/>
      <c r="AR134" s="110"/>
      <c r="AS134" s="110"/>
      <c r="AT134" s="110"/>
      <c r="AU134" s="110"/>
      <c r="AV134" s="110"/>
      <c r="AW134" s="110"/>
      <c r="AX134" s="110"/>
      <c r="AY134" s="110"/>
      <c r="AZ134" s="110"/>
      <c r="BA134" s="110"/>
      <c r="BB134" s="110"/>
      <c r="BC134" s="110"/>
      <c r="BD134" s="110"/>
      <c r="BE134" s="110"/>
      <c r="BF134" s="110"/>
      <c r="BG134" s="110"/>
      <c r="BH134" s="110"/>
      <c r="BI134" s="110"/>
      <c r="BJ134" s="110"/>
      <c r="BK134" s="110"/>
      <c r="BL134" s="110"/>
      <c r="BM134" s="110"/>
      <c r="BN134" s="110"/>
      <c r="BO134" s="110"/>
      <c r="BP134" s="110"/>
      <c r="BQ134" s="110"/>
      <c r="BR134" s="110"/>
      <c r="BS134" s="110"/>
      <c r="BT134" s="110"/>
      <c r="BU134" s="110"/>
      <c r="BV134" s="110"/>
      <c r="BW134" s="110"/>
      <c r="BX134" s="110"/>
      <c r="BY134" s="110"/>
      <c r="BZ134" s="110"/>
      <c r="CA134" s="110"/>
      <c r="CB134" s="110"/>
      <c r="CC134" s="110"/>
      <c r="CD134" s="110"/>
      <c r="CE134" s="110"/>
      <c r="CF134" s="110"/>
      <c r="CG134" s="110"/>
      <c r="CH134" s="110"/>
      <c r="CI134" s="110"/>
      <c r="CJ134" s="110"/>
      <c r="CK134" s="110"/>
      <c r="CL134" s="110"/>
      <c r="CM134" s="110"/>
      <c r="CN134" s="110"/>
      <c r="CO134" s="110"/>
      <c r="CP134" s="110"/>
      <c r="CQ134" s="110"/>
      <c r="CR134" s="110"/>
      <c r="CS134" s="110"/>
      <c r="CT134" s="110"/>
      <c r="CU134" s="110"/>
      <c r="CV134" s="110"/>
      <c r="CW134" s="110"/>
      <c r="CX134" s="110"/>
    </row>
    <row r="135" spans="7:102" ht="14.25" customHeight="1" x14ac:dyDescent="0.25">
      <c r="G135" s="110"/>
      <c r="H135" s="110"/>
      <c r="I135" s="110"/>
      <c r="J135" s="110"/>
      <c r="K135" s="110"/>
      <c r="L135" s="110"/>
      <c r="M135" s="110"/>
      <c r="N135" s="110"/>
      <c r="O135" s="110"/>
      <c r="P135" s="110"/>
      <c r="Q135" s="110"/>
      <c r="R135" s="110"/>
      <c r="S135" s="110"/>
      <c r="T135" s="110"/>
      <c r="U135" s="110"/>
      <c r="V135" s="110"/>
      <c r="W135" s="110"/>
      <c r="X135" s="110"/>
      <c r="Y135" s="110"/>
      <c r="Z135" s="110"/>
      <c r="AA135" s="110"/>
      <c r="AB135" s="110"/>
      <c r="AC135" s="110"/>
      <c r="AD135" s="110"/>
      <c r="AE135" s="110"/>
      <c r="AF135" s="110"/>
      <c r="AG135" s="110"/>
      <c r="AH135" s="110"/>
      <c r="AI135" s="110"/>
      <c r="AJ135" s="110"/>
      <c r="AK135" s="110"/>
      <c r="AL135" s="110"/>
      <c r="AM135" s="110"/>
      <c r="AN135" s="110"/>
      <c r="AO135" s="110"/>
      <c r="AP135" s="110"/>
      <c r="AQ135" s="110"/>
      <c r="AR135" s="110"/>
      <c r="AS135" s="110"/>
      <c r="AT135" s="110"/>
      <c r="AU135" s="110"/>
      <c r="AV135" s="110"/>
      <c r="AW135" s="110"/>
      <c r="AX135" s="110"/>
      <c r="AY135" s="110"/>
      <c r="AZ135" s="110"/>
      <c r="BA135" s="110"/>
      <c r="BB135" s="110"/>
      <c r="BC135" s="110"/>
      <c r="BD135" s="110"/>
      <c r="BE135" s="110"/>
      <c r="BF135" s="110"/>
      <c r="BG135" s="110"/>
      <c r="BH135" s="110"/>
      <c r="BI135" s="110"/>
      <c r="BJ135" s="110"/>
      <c r="BK135" s="110"/>
      <c r="BL135" s="110"/>
      <c r="BM135" s="110"/>
      <c r="BN135" s="110"/>
      <c r="BO135" s="110"/>
      <c r="BP135" s="110"/>
      <c r="BQ135" s="110"/>
      <c r="BR135" s="110"/>
      <c r="BS135" s="110"/>
      <c r="BT135" s="110"/>
      <c r="BU135" s="110"/>
      <c r="BV135" s="110"/>
      <c r="BW135" s="110"/>
      <c r="BX135" s="110"/>
      <c r="BY135" s="110"/>
      <c r="BZ135" s="110"/>
      <c r="CA135" s="110"/>
      <c r="CB135" s="110"/>
      <c r="CC135" s="110"/>
      <c r="CD135" s="110"/>
      <c r="CE135" s="110"/>
      <c r="CF135" s="110"/>
      <c r="CG135" s="110"/>
      <c r="CH135" s="110"/>
      <c r="CI135" s="110"/>
      <c r="CJ135" s="110"/>
      <c r="CK135" s="110"/>
      <c r="CL135" s="110"/>
      <c r="CM135" s="110"/>
      <c r="CN135" s="110"/>
      <c r="CO135" s="110"/>
      <c r="CP135" s="110"/>
      <c r="CQ135" s="110"/>
      <c r="CR135" s="110"/>
      <c r="CS135" s="110"/>
      <c r="CT135" s="110"/>
      <c r="CU135" s="110"/>
      <c r="CV135" s="110"/>
      <c r="CW135" s="110"/>
      <c r="CX135" s="110"/>
    </row>
    <row r="136" spans="7:102" ht="14.25" customHeight="1" x14ac:dyDescent="0.25">
      <c r="G136" s="110"/>
      <c r="H136" s="110"/>
      <c r="I136" s="110"/>
      <c r="J136" s="110"/>
      <c r="K136" s="110"/>
      <c r="L136" s="110"/>
      <c r="M136" s="110"/>
      <c r="N136" s="110"/>
      <c r="O136" s="110"/>
      <c r="P136" s="110"/>
      <c r="Q136" s="110"/>
      <c r="R136" s="110"/>
      <c r="S136" s="110"/>
      <c r="T136" s="110"/>
      <c r="U136" s="110"/>
      <c r="V136" s="110"/>
      <c r="W136" s="110"/>
      <c r="X136" s="110"/>
      <c r="Y136" s="110"/>
      <c r="Z136" s="110"/>
      <c r="AA136" s="110"/>
      <c r="AB136" s="110"/>
      <c r="AC136" s="110"/>
      <c r="AD136" s="110"/>
      <c r="AE136" s="110"/>
      <c r="AF136" s="110"/>
      <c r="AG136" s="110"/>
      <c r="AH136" s="110"/>
      <c r="AI136" s="110"/>
      <c r="AJ136" s="110"/>
      <c r="AK136" s="110"/>
      <c r="AL136" s="110"/>
      <c r="AM136" s="110"/>
      <c r="AN136" s="110"/>
      <c r="AO136" s="110"/>
      <c r="AP136" s="110"/>
      <c r="AQ136" s="110"/>
      <c r="AR136" s="110"/>
      <c r="AS136" s="110"/>
      <c r="AT136" s="110"/>
      <c r="AU136" s="110"/>
      <c r="AV136" s="110"/>
      <c r="AW136" s="110"/>
      <c r="AX136" s="110"/>
      <c r="AY136" s="110"/>
      <c r="AZ136" s="110"/>
      <c r="BA136" s="110"/>
      <c r="BB136" s="110"/>
      <c r="BC136" s="110"/>
      <c r="BD136" s="110"/>
      <c r="BE136" s="110"/>
      <c r="BF136" s="110"/>
      <c r="BG136" s="110"/>
      <c r="BH136" s="110"/>
      <c r="BI136" s="110"/>
      <c r="BJ136" s="110"/>
      <c r="BK136" s="110"/>
      <c r="BL136" s="110"/>
      <c r="BM136" s="110"/>
      <c r="BN136" s="110"/>
      <c r="BO136" s="110"/>
      <c r="BP136" s="110"/>
      <c r="BQ136" s="110"/>
      <c r="BR136" s="110"/>
      <c r="BS136" s="110"/>
      <c r="BT136" s="110"/>
      <c r="BU136" s="110"/>
      <c r="BV136" s="110"/>
      <c r="BW136" s="110"/>
      <c r="BX136" s="110"/>
      <c r="BY136" s="110"/>
      <c r="BZ136" s="110"/>
      <c r="CA136" s="110"/>
      <c r="CB136" s="110"/>
      <c r="CC136" s="110"/>
      <c r="CD136" s="110"/>
      <c r="CE136" s="110"/>
      <c r="CF136" s="110"/>
      <c r="CG136" s="110"/>
      <c r="CH136" s="110"/>
      <c r="CI136" s="110"/>
      <c r="CJ136" s="110"/>
      <c r="CK136" s="110"/>
      <c r="CL136" s="110"/>
      <c r="CM136" s="110"/>
      <c r="CN136" s="110"/>
      <c r="CO136" s="110"/>
      <c r="CP136" s="110"/>
      <c r="CQ136" s="110"/>
      <c r="CR136" s="110"/>
      <c r="CS136" s="110"/>
      <c r="CT136" s="110"/>
      <c r="CU136" s="110"/>
      <c r="CV136" s="110"/>
      <c r="CW136" s="110"/>
      <c r="CX136" s="110"/>
    </row>
    <row r="137" spans="7:102" ht="14.25" customHeight="1" x14ac:dyDescent="0.25">
      <c r="G137" s="110"/>
      <c r="H137" s="110"/>
      <c r="I137" s="110"/>
      <c r="J137" s="110"/>
      <c r="K137" s="110"/>
      <c r="L137" s="110"/>
      <c r="M137" s="110"/>
      <c r="N137" s="110"/>
      <c r="O137" s="110"/>
      <c r="P137" s="110"/>
      <c r="Q137" s="110"/>
      <c r="R137" s="110"/>
      <c r="S137" s="110"/>
      <c r="T137" s="110"/>
      <c r="U137" s="110"/>
      <c r="V137" s="110"/>
      <c r="W137" s="110"/>
      <c r="X137" s="110"/>
      <c r="Y137" s="110"/>
      <c r="Z137" s="110"/>
      <c r="AA137" s="110"/>
      <c r="AB137" s="110"/>
      <c r="AC137" s="110"/>
      <c r="AD137" s="110"/>
      <c r="AE137" s="110"/>
      <c r="AF137" s="110"/>
      <c r="AG137" s="110"/>
      <c r="AH137" s="110"/>
      <c r="AI137" s="110"/>
      <c r="AJ137" s="110"/>
      <c r="AK137" s="110"/>
      <c r="AL137" s="110"/>
      <c r="AM137" s="110"/>
      <c r="AN137" s="110"/>
      <c r="AO137" s="110"/>
      <c r="AP137" s="110"/>
      <c r="AQ137" s="110"/>
      <c r="AR137" s="110"/>
      <c r="AS137" s="110"/>
      <c r="AT137" s="110"/>
      <c r="AU137" s="110"/>
      <c r="AV137" s="110"/>
      <c r="AW137" s="110"/>
      <c r="AX137" s="110"/>
      <c r="AY137" s="110"/>
      <c r="AZ137" s="110"/>
      <c r="BA137" s="110"/>
      <c r="BB137" s="110"/>
      <c r="BC137" s="110"/>
      <c r="BD137" s="110"/>
      <c r="BE137" s="110"/>
      <c r="BF137" s="110"/>
      <c r="BG137" s="110"/>
      <c r="BH137" s="110"/>
      <c r="BI137" s="110"/>
      <c r="BJ137" s="110"/>
      <c r="BK137" s="110"/>
      <c r="BL137" s="110"/>
      <c r="BM137" s="110"/>
      <c r="BN137" s="110"/>
      <c r="BO137" s="110"/>
      <c r="BP137" s="110"/>
      <c r="BQ137" s="110"/>
      <c r="BR137" s="110"/>
      <c r="BS137" s="110"/>
      <c r="BT137" s="110"/>
      <c r="BU137" s="110"/>
      <c r="BV137" s="110"/>
      <c r="BW137" s="110"/>
      <c r="BX137" s="110"/>
      <c r="BY137" s="110"/>
      <c r="BZ137" s="110"/>
      <c r="CA137" s="110"/>
      <c r="CB137" s="110"/>
      <c r="CC137" s="110"/>
      <c r="CD137" s="110"/>
      <c r="CE137" s="110"/>
      <c r="CF137" s="110"/>
      <c r="CG137" s="110"/>
      <c r="CH137" s="110"/>
      <c r="CI137" s="110"/>
      <c r="CJ137" s="110"/>
      <c r="CK137" s="110"/>
      <c r="CL137" s="110"/>
      <c r="CM137" s="110"/>
      <c r="CN137" s="110"/>
      <c r="CO137" s="110"/>
      <c r="CP137" s="110"/>
      <c r="CQ137" s="110"/>
      <c r="CR137" s="110"/>
      <c r="CS137" s="110"/>
      <c r="CT137" s="110"/>
      <c r="CU137" s="110"/>
      <c r="CV137" s="110"/>
      <c r="CW137" s="110"/>
      <c r="CX137" s="110"/>
    </row>
    <row r="138" spans="7:102" ht="14.25" customHeight="1" x14ac:dyDescent="0.25">
      <c r="G138" s="110"/>
      <c r="H138" s="110"/>
      <c r="I138" s="110"/>
      <c r="J138" s="110"/>
      <c r="K138" s="110"/>
      <c r="L138" s="110"/>
      <c r="M138" s="110"/>
      <c r="N138" s="110"/>
      <c r="O138" s="110"/>
      <c r="P138" s="110"/>
      <c r="Q138" s="110"/>
      <c r="R138" s="110"/>
      <c r="S138" s="110"/>
      <c r="T138" s="110"/>
      <c r="U138" s="110"/>
      <c r="V138" s="110"/>
      <c r="W138" s="110"/>
      <c r="X138" s="110"/>
      <c r="Y138" s="110"/>
      <c r="Z138" s="110"/>
      <c r="AA138" s="110"/>
      <c r="AB138" s="110"/>
      <c r="AC138" s="110"/>
      <c r="AD138" s="110"/>
      <c r="AE138" s="110"/>
      <c r="AF138" s="110"/>
      <c r="AG138" s="110"/>
      <c r="AH138" s="110"/>
      <c r="AI138" s="110"/>
      <c r="AJ138" s="110"/>
      <c r="AK138" s="110"/>
      <c r="AL138" s="110"/>
      <c r="AM138" s="110"/>
      <c r="AN138" s="110"/>
      <c r="AO138" s="110"/>
      <c r="AP138" s="110"/>
      <c r="AQ138" s="110"/>
      <c r="AR138" s="110"/>
      <c r="AS138" s="110"/>
      <c r="AT138" s="110"/>
      <c r="AU138" s="110"/>
      <c r="AV138" s="110"/>
      <c r="AW138" s="110"/>
      <c r="AX138" s="110"/>
      <c r="AY138" s="110"/>
      <c r="AZ138" s="110"/>
      <c r="BA138" s="110"/>
      <c r="BB138" s="110"/>
      <c r="BC138" s="110"/>
      <c r="BD138" s="110"/>
      <c r="BE138" s="110"/>
      <c r="BF138" s="110"/>
      <c r="BG138" s="110"/>
      <c r="BH138" s="110"/>
      <c r="BI138" s="110"/>
      <c r="BJ138" s="110"/>
      <c r="BK138" s="110"/>
      <c r="BL138" s="110"/>
      <c r="BM138" s="110"/>
      <c r="BN138" s="110"/>
      <c r="BO138" s="110"/>
      <c r="BP138" s="110"/>
      <c r="BQ138" s="110"/>
      <c r="BR138" s="110"/>
      <c r="BS138" s="110"/>
      <c r="BT138" s="110"/>
      <c r="BU138" s="110"/>
      <c r="BV138" s="110"/>
      <c r="BW138" s="110"/>
      <c r="BX138" s="110"/>
      <c r="BY138" s="110"/>
      <c r="BZ138" s="110"/>
      <c r="CA138" s="110"/>
      <c r="CB138" s="110"/>
      <c r="CC138" s="110"/>
      <c r="CD138" s="110"/>
      <c r="CE138" s="110"/>
      <c r="CF138" s="110"/>
      <c r="CG138" s="110"/>
      <c r="CH138" s="110"/>
      <c r="CI138" s="110"/>
      <c r="CJ138" s="110"/>
      <c r="CK138" s="110"/>
      <c r="CL138" s="110"/>
      <c r="CM138" s="110"/>
      <c r="CN138" s="110"/>
      <c r="CO138" s="110"/>
      <c r="CP138" s="110"/>
      <c r="CQ138" s="110"/>
      <c r="CR138" s="110"/>
      <c r="CS138" s="110"/>
      <c r="CT138" s="110"/>
      <c r="CU138" s="110"/>
      <c r="CV138" s="110"/>
      <c r="CW138" s="110"/>
      <c r="CX138" s="110"/>
    </row>
    <row r="139" spans="7:102" ht="14.25" customHeight="1" x14ac:dyDescent="0.25">
      <c r="G139" s="110"/>
      <c r="H139" s="110"/>
      <c r="I139" s="110"/>
      <c r="J139" s="110"/>
      <c r="K139" s="110"/>
      <c r="L139" s="110"/>
      <c r="M139" s="110"/>
      <c r="N139" s="110"/>
      <c r="O139" s="110"/>
      <c r="P139" s="110"/>
      <c r="Q139" s="110"/>
      <c r="R139" s="110"/>
      <c r="S139" s="110"/>
      <c r="T139" s="110"/>
      <c r="U139" s="110"/>
      <c r="V139" s="110"/>
      <c r="W139" s="110"/>
      <c r="X139" s="110"/>
      <c r="Y139" s="110"/>
      <c r="Z139" s="110"/>
      <c r="AA139" s="110"/>
      <c r="AB139" s="110"/>
      <c r="AC139" s="110"/>
      <c r="AD139" s="110"/>
      <c r="AE139" s="110"/>
      <c r="AF139" s="110"/>
      <c r="AG139" s="110"/>
      <c r="AH139" s="110"/>
      <c r="AI139" s="110"/>
      <c r="AJ139" s="110"/>
      <c r="AK139" s="110"/>
      <c r="AL139" s="110"/>
      <c r="AM139" s="110"/>
      <c r="AN139" s="110"/>
      <c r="AO139" s="110"/>
      <c r="AP139" s="110"/>
      <c r="AQ139" s="110"/>
      <c r="AR139" s="110"/>
      <c r="AS139" s="110"/>
      <c r="AT139" s="110"/>
      <c r="AU139" s="110"/>
      <c r="AV139" s="110"/>
      <c r="AW139" s="110"/>
      <c r="AX139" s="110"/>
      <c r="AY139" s="110"/>
      <c r="AZ139" s="110"/>
      <c r="BA139" s="110"/>
      <c r="BB139" s="110"/>
      <c r="BC139" s="110"/>
      <c r="BD139" s="110"/>
      <c r="BE139" s="110"/>
      <c r="BF139" s="110"/>
      <c r="BG139" s="110"/>
      <c r="BH139" s="110"/>
      <c r="BI139" s="110"/>
      <c r="BJ139" s="110"/>
      <c r="BK139" s="110"/>
      <c r="BL139" s="110"/>
      <c r="BM139" s="110"/>
      <c r="BN139" s="110"/>
      <c r="BO139" s="110"/>
      <c r="BP139" s="110"/>
      <c r="BQ139" s="110"/>
      <c r="BR139" s="110"/>
      <c r="BS139" s="110"/>
      <c r="BT139" s="110"/>
      <c r="BU139" s="110"/>
      <c r="BV139" s="110"/>
      <c r="BW139" s="110"/>
      <c r="BX139" s="110"/>
      <c r="BY139" s="110"/>
      <c r="BZ139" s="110"/>
      <c r="CA139" s="110"/>
      <c r="CB139" s="110"/>
      <c r="CC139" s="110"/>
      <c r="CD139" s="110"/>
      <c r="CE139" s="110"/>
      <c r="CF139" s="110"/>
      <c r="CG139" s="110"/>
      <c r="CH139" s="110"/>
      <c r="CI139" s="110"/>
      <c r="CJ139" s="110"/>
      <c r="CK139" s="110"/>
      <c r="CL139" s="110"/>
      <c r="CM139" s="110"/>
      <c r="CN139" s="110"/>
      <c r="CO139" s="110"/>
      <c r="CP139" s="110"/>
      <c r="CQ139" s="110"/>
      <c r="CR139" s="110"/>
      <c r="CS139" s="110"/>
      <c r="CT139" s="110"/>
      <c r="CU139" s="110"/>
      <c r="CV139" s="110"/>
      <c r="CW139" s="110"/>
      <c r="CX139" s="110"/>
    </row>
    <row r="140" spans="7:102" ht="14.25" customHeight="1" x14ac:dyDescent="0.25">
      <c r="G140" s="110"/>
      <c r="H140" s="110"/>
      <c r="I140" s="110"/>
      <c r="J140" s="110"/>
      <c r="K140" s="110"/>
      <c r="L140" s="110"/>
      <c r="M140" s="110"/>
      <c r="N140" s="110"/>
      <c r="O140" s="110"/>
      <c r="P140" s="110"/>
      <c r="Q140" s="110"/>
      <c r="R140" s="110"/>
      <c r="S140" s="110"/>
      <c r="T140" s="110"/>
      <c r="U140" s="110"/>
      <c r="V140" s="110"/>
      <c r="W140" s="110"/>
      <c r="X140" s="110"/>
      <c r="Y140" s="110"/>
      <c r="Z140" s="110"/>
      <c r="AA140" s="110"/>
      <c r="AB140" s="110"/>
      <c r="AC140" s="110"/>
      <c r="AD140" s="110"/>
      <c r="AE140" s="110"/>
      <c r="AF140" s="110"/>
      <c r="AG140" s="110"/>
      <c r="AH140" s="110"/>
      <c r="AI140" s="110"/>
      <c r="AJ140" s="110"/>
      <c r="AK140" s="110"/>
      <c r="AL140" s="110"/>
      <c r="AM140" s="110"/>
      <c r="AN140" s="110"/>
      <c r="AO140" s="110"/>
      <c r="AP140" s="110"/>
      <c r="AQ140" s="110"/>
      <c r="AR140" s="110"/>
      <c r="AS140" s="110"/>
      <c r="AT140" s="110"/>
      <c r="AU140" s="110"/>
      <c r="AV140" s="110"/>
      <c r="AW140" s="110"/>
      <c r="AX140" s="110"/>
      <c r="AY140" s="110"/>
      <c r="AZ140" s="110"/>
      <c r="BA140" s="110"/>
      <c r="BB140" s="110"/>
      <c r="BC140" s="110"/>
      <c r="BD140" s="110"/>
      <c r="BE140" s="110"/>
      <c r="BF140" s="110"/>
      <c r="BG140" s="110"/>
      <c r="BH140" s="110"/>
      <c r="BI140" s="110"/>
      <c r="BJ140" s="110"/>
      <c r="BK140" s="110"/>
      <c r="BL140" s="110"/>
      <c r="BM140" s="110"/>
      <c r="BN140" s="110"/>
      <c r="BO140" s="110"/>
      <c r="BP140" s="110"/>
      <c r="BQ140" s="110"/>
      <c r="BR140" s="110"/>
      <c r="BS140" s="110"/>
      <c r="BT140" s="110"/>
      <c r="BU140" s="110"/>
      <c r="BV140" s="110"/>
      <c r="BW140" s="110"/>
      <c r="BX140" s="110"/>
      <c r="BY140" s="110"/>
      <c r="BZ140" s="110"/>
      <c r="CA140" s="110"/>
      <c r="CB140" s="110"/>
      <c r="CC140" s="110"/>
      <c r="CD140" s="110"/>
      <c r="CE140" s="110"/>
      <c r="CF140" s="110"/>
      <c r="CG140" s="110"/>
      <c r="CH140" s="110"/>
      <c r="CI140" s="110"/>
      <c r="CJ140" s="110"/>
      <c r="CK140" s="110"/>
      <c r="CL140" s="110"/>
      <c r="CM140" s="110"/>
      <c r="CN140" s="110"/>
      <c r="CO140" s="110"/>
      <c r="CP140" s="110"/>
      <c r="CQ140" s="110"/>
      <c r="CR140" s="110"/>
      <c r="CS140" s="110"/>
      <c r="CT140" s="110"/>
      <c r="CU140" s="110"/>
      <c r="CV140" s="110"/>
      <c r="CW140" s="110"/>
      <c r="CX140" s="110"/>
    </row>
    <row r="141" spans="7:102" ht="14.25" customHeight="1" x14ac:dyDescent="0.25">
      <c r="G141" s="110"/>
      <c r="H141" s="110"/>
      <c r="I141" s="110"/>
      <c r="J141" s="110"/>
      <c r="K141" s="110"/>
      <c r="L141" s="110"/>
      <c r="M141" s="110"/>
      <c r="N141" s="110"/>
      <c r="O141" s="110"/>
      <c r="P141" s="110"/>
      <c r="Q141" s="110"/>
      <c r="R141" s="110"/>
      <c r="S141" s="110"/>
      <c r="T141" s="110"/>
      <c r="U141" s="110"/>
      <c r="V141" s="110"/>
      <c r="W141" s="110"/>
      <c r="X141" s="110"/>
      <c r="Y141" s="110"/>
      <c r="Z141" s="110"/>
      <c r="AA141" s="110"/>
      <c r="AB141" s="110"/>
      <c r="AC141" s="110"/>
      <c r="AD141" s="110"/>
      <c r="AE141" s="110"/>
      <c r="AF141" s="110"/>
      <c r="AG141" s="110"/>
      <c r="AH141" s="110"/>
      <c r="AI141" s="110"/>
      <c r="AJ141" s="110"/>
      <c r="AK141" s="110"/>
      <c r="AL141" s="110"/>
      <c r="AM141" s="110"/>
      <c r="AN141" s="110"/>
      <c r="AO141" s="110"/>
      <c r="AP141" s="110"/>
      <c r="AQ141" s="110"/>
      <c r="AR141" s="110"/>
      <c r="AS141" s="110"/>
      <c r="AT141" s="110"/>
      <c r="AU141" s="110"/>
      <c r="AV141" s="110"/>
      <c r="AW141" s="110"/>
      <c r="AX141" s="110"/>
      <c r="AY141" s="110"/>
      <c r="AZ141" s="110"/>
      <c r="BA141" s="110"/>
      <c r="BB141" s="110"/>
      <c r="BC141" s="110"/>
      <c r="BD141" s="110"/>
      <c r="BE141" s="110"/>
      <c r="BF141" s="110"/>
      <c r="BG141" s="110"/>
      <c r="BH141" s="110"/>
      <c r="BI141" s="110"/>
      <c r="BJ141" s="110"/>
      <c r="BK141" s="110"/>
      <c r="BL141" s="110"/>
      <c r="BM141" s="110"/>
      <c r="BN141" s="110"/>
      <c r="BO141" s="110"/>
      <c r="BP141" s="110"/>
      <c r="BQ141" s="110"/>
      <c r="BR141" s="110"/>
      <c r="BS141" s="110"/>
      <c r="BT141" s="110"/>
      <c r="BU141" s="110"/>
      <c r="BV141" s="110"/>
      <c r="BW141" s="110"/>
      <c r="BX141" s="110"/>
      <c r="BY141" s="110"/>
      <c r="BZ141" s="110"/>
      <c r="CA141" s="110"/>
      <c r="CB141" s="110"/>
      <c r="CC141" s="110"/>
      <c r="CD141" s="110"/>
      <c r="CE141" s="110"/>
      <c r="CF141" s="110"/>
      <c r="CG141" s="110"/>
      <c r="CH141" s="110"/>
      <c r="CI141" s="110"/>
      <c r="CJ141" s="110"/>
      <c r="CK141" s="110"/>
      <c r="CL141" s="110"/>
      <c r="CM141" s="110"/>
      <c r="CN141" s="110"/>
      <c r="CO141" s="110"/>
      <c r="CP141" s="110"/>
      <c r="CQ141" s="110"/>
      <c r="CR141" s="110"/>
      <c r="CS141" s="110"/>
      <c r="CT141" s="110"/>
      <c r="CU141" s="110"/>
      <c r="CV141" s="110"/>
      <c r="CW141" s="110"/>
      <c r="CX141" s="110"/>
    </row>
    <row r="142" spans="7:102" ht="14.25" customHeight="1" x14ac:dyDescent="0.25">
      <c r="G142" s="110"/>
      <c r="H142" s="110"/>
      <c r="I142" s="110"/>
      <c r="J142" s="110"/>
      <c r="K142" s="110"/>
      <c r="L142" s="110"/>
      <c r="M142" s="110"/>
      <c r="N142" s="110"/>
      <c r="O142" s="110"/>
      <c r="P142" s="110"/>
      <c r="Q142" s="110"/>
      <c r="R142" s="110"/>
      <c r="S142" s="110"/>
      <c r="T142" s="110"/>
      <c r="U142" s="110"/>
      <c r="V142" s="110"/>
      <c r="W142" s="110"/>
      <c r="X142" s="110"/>
      <c r="Y142" s="110"/>
      <c r="Z142" s="110"/>
      <c r="AA142" s="110"/>
      <c r="AB142" s="110"/>
      <c r="AC142" s="110"/>
      <c r="AD142" s="110"/>
      <c r="AE142" s="110"/>
      <c r="AF142" s="110"/>
      <c r="AG142" s="110"/>
      <c r="AH142" s="110"/>
      <c r="AI142" s="110"/>
      <c r="AJ142" s="110"/>
      <c r="AK142" s="110"/>
      <c r="AL142" s="110"/>
      <c r="AM142" s="110"/>
      <c r="AN142" s="110"/>
      <c r="AO142" s="110"/>
      <c r="AP142" s="110"/>
      <c r="AQ142" s="110"/>
      <c r="AR142" s="110"/>
      <c r="AS142" s="110"/>
      <c r="AT142" s="110"/>
      <c r="AU142" s="110"/>
      <c r="AV142" s="110"/>
      <c r="AW142" s="110"/>
      <c r="AX142" s="110"/>
      <c r="AY142" s="110"/>
      <c r="AZ142" s="110"/>
      <c r="BA142" s="110"/>
      <c r="BB142" s="110"/>
      <c r="BC142" s="110"/>
      <c r="BD142" s="110"/>
      <c r="BE142" s="110"/>
      <c r="BF142" s="110"/>
      <c r="BG142" s="110"/>
      <c r="BH142" s="110"/>
      <c r="BI142" s="110"/>
      <c r="BJ142" s="110"/>
      <c r="BK142" s="110"/>
      <c r="BL142" s="110"/>
      <c r="BM142" s="110"/>
      <c r="BN142" s="110"/>
      <c r="BO142" s="110"/>
      <c r="BP142" s="110"/>
      <c r="BQ142" s="110"/>
      <c r="BR142" s="110"/>
      <c r="BS142" s="110"/>
      <c r="BT142" s="110"/>
      <c r="BU142" s="110"/>
      <c r="BV142" s="110"/>
      <c r="BW142" s="110"/>
      <c r="BX142" s="110"/>
      <c r="BY142" s="110"/>
      <c r="BZ142" s="110"/>
      <c r="CA142" s="110"/>
      <c r="CB142" s="110"/>
      <c r="CC142" s="110"/>
      <c r="CD142" s="110"/>
      <c r="CE142" s="110"/>
      <c r="CF142" s="110"/>
      <c r="CG142" s="110"/>
      <c r="CH142" s="110"/>
      <c r="CI142" s="110"/>
      <c r="CJ142" s="110"/>
      <c r="CK142" s="110"/>
      <c r="CL142" s="110"/>
      <c r="CM142" s="110"/>
      <c r="CN142" s="110"/>
      <c r="CO142" s="110"/>
      <c r="CP142" s="110"/>
      <c r="CQ142" s="110"/>
      <c r="CR142" s="110"/>
      <c r="CS142" s="110"/>
      <c r="CT142" s="110"/>
      <c r="CU142" s="110"/>
      <c r="CV142" s="110"/>
      <c r="CW142" s="110"/>
      <c r="CX142" s="110"/>
    </row>
    <row r="143" spans="7:102" ht="14.25" customHeight="1" x14ac:dyDescent="0.25">
      <c r="G143" s="110"/>
      <c r="H143" s="110"/>
      <c r="I143" s="110"/>
      <c r="J143" s="110"/>
      <c r="K143" s="110"/>
      <c r="L143" s="110"/>
      <c r="M143" s="110"/>
      <c r="N143" s="110"/>
      <c r="O143" s="110"/>
      <c r="P143" s="110"/>
      <c r="Q143" s="110"/>
      <c r="R143" s="110"/>
      <c r="S143" s="110"/>
      <c r="T143" s="110"/>
      <c r="U143" s="110"/>
      <c r="V143" s="110"/>
      <c r="W143" s="110"/>
      <c r="X143" s="110"/>
      <c r="Y143" s="110"/>
      <c r="Z143" s="110"/>
      <c r="AA143" s="110"/>
      <c r="AB143" s="110"/>
      <c r="AC143" s="110"/>
      <c r="AD143" s="110"/>
      <c r="AE143" s="110"/>
      <c r="AF143" s="110"/>
      <c r="AG143" s="110"/>
      <c r="AH143" s="110"/>
      <c r="AI143" s="110"/>
      <c r="AJ143" s="110"/>
      <c r="AK143" s="110"/>
      <c r="AL143" s="110"/>
      <c r="AM143" s="110"/>
      <c r="AN143" s="110"/>
      <c r="AO143" s="110"/>
      <c r="AP143" s="110"/>
      <c r="AQ143" s="110"/>
      <c r="AR143" s="110"/>
      <c r="AS143" s="110"/>
      <c r="AT143" s="110"/>
      <c r="AU143" s="110"/>
      <c r="AV143" s="110"/>
      <c r="AW143" s="110"/>
      <c r="AX143" s="110"/>
      <c r="AY143" s="110"/>
      <c r="AZ143" s="110"/>
      <c r="BA143" s="110"/>
      <c r="BB143" s="110"/>
      <c r="BC143" s="110"/>
      <c r="BD143" s="110"/>
      <c r="BE143" s="110"/>
      <c r="BF143" s="110"/>
      <c r="BG143" s="110"/>
      <c r="BH143" s="110"/>
      <c r="BI143" s="110"/>
      <c r="BJ143" s="110"/>
      <c r="BK143" s="110"/>
      <c r="BL143" s="110"/>
      <c r="BM143" s="110"/>
      <c r="BN143" s="110"/>
      <c r="BO143" s="110"/>
      <c r="BP143" s="110"/>
      <c r="BQ143" s="110"/>
      <c r="BR143" s="110"/>
      <c r="BS143" s="110"/>
      <c r="BT143" s="110"/>
      <c r="BU143" s="110"/>
      <c r="BV143" s="110"/>
      <c r="BW143" s="110"/>
      <c r="BX143" s="110"/>
      <c r="BY143" s="110"/>
      <c r="BZ143" s="110"/>
      <c r="CA143" s="110"/>
      <c r="CB143" s="110"/>
      <c r="CC143" s="110"/>
      <c r="CD143" s="110"/>
      <c r="CE143" s="110"/>
      <c r="CF143" s="110"/>
      <c r="CG143" s="110"/>
      <c r="CH143" s="110"/>
      <c r="CI143" s="110"/>
      <c r="CJ143" s="110"/>
      <c r="CK143" s="110"/>
      <c r="CL143" s="110"/>
      <c r="CM143" s="110"/>
      <c r="CN143" s="110"/>
      <c r="CO143" s="110"/>
      <c r="CP143" s="110"/>
      <c r="CQ143" s="110"/>
      <c r="CR143" s="110"/>
      <c r="CS143" s="110"/>
      <c r="CT143" s="110"/>
      <c r="CU143" s="110"/>
      <c r="CV143" s="110"/>
      <c r="CW143" s="110"/>
      <c r="CX143" s="110"/>
    </row>
    <row r="144" spans="7:102" ht="14.25" customHeight="1" x14ac:dyDescent="0.25">
      <c r="G144" s="110"/>
      <c r="H144" s="110"/>
      <c r="I144" s="110"/>
      <c r="J144" s="110"/>
      <c r="K144" s="110"/>
      <c r="L144" s="110"/>
      <c r="M144" s="110"/>
      <c r="N144" s="110"/>
      <c r="O144" s="110"/>
      <c r="P144" s="110"/>
      <c r="Q144" s="110"/>
      <c r="R144" s="110"/>
      <c r="S144" s="110"/>
      <c r="T144" s="110"/>
      <c r="U144" s="110"/>
      <c r="V144" s="110"/>
      <c r="W144" s="110"/>
      <c r="X144" s="110"/>
      <c r="Y144" s="110"/>
      <c r="Z144" s="110"/>
      <c r="AA144" s="110"/>
      <c r="AB144" s="110"/>
      <c r="AC144" s="110"/>
      <c r="AD144" s="110"/>
      <c r="AE144" s="110"/>
      <c r="AF144" s="110"/>
      <c r="AG144" s="110"/>
      <c r="AH144" s="110"/>
      <c r="AI144" s="110"/>
      <c r="AJ144" s="110"/>
      <c r="AK144" s="110"/>
      <c r="AL144" s="110"/>
      <c r="AM144" s="110"/>
      <c r="AN144" s="110"/>
      <c r="AO144" s="110"/>
      <c r="AP144" s="110"/>
      <c r="AQ144" s="110"/>
      <c r="AR144" s="110"/>
      <c r="AS144" s="110"/>
      <c r="AT144" s="110"/>
      <c r="AU144" s="110"/>
      <c r="AV144" s="110"/>
      <c r="AW144" s="110"/>
      <c r="AX144" s="110"/>
      <c r="AY144" s="110"/>
      <c r="AZ144" s="110"/>
      <c r="BA144" s="110"/>
      <c r="BB144" s="110"/>
      <c r="BC144" s="110"/>
      <c r="BD144" s="110"/>
      <c r="BE144" s="110"/>
      <c r="BF144" s="110"/>
      <c r="BG144" s="110"/>
      <c r="BH144" s="110"/>
      <c r="BI144" s="110"/>
      <c r="BJ144" s="110"/>
      <c r="BK144" s="110"/>
      <c r="BL144" s="110"/>
      <c r="BM144" s="110"/>
      <c r="BN144" s="110"/>
      <c r="BO144" s="110"/>
      <c r="BP144" s="110"/>
      <c r="BQ144" s="110"/>
      <c r="BR144" s="110"/>
      <c r="BS144" s="110"/>
      <c r="BT144" s="110"/>
      <c r="BU144" s="110"/>
      <c r="BV144" s="110"/>
      <c r="BW144" s="110"/>
      <c r="BX144" s="110"/>
      <c r="BY144" s="110"/>
      <c r="BZ144" s="110"/>
      <c r="CA144" s="110"/>
      <c r="CB144" s="110"/>
      <c r="CC144" s="110"/>
      <c r="CD144" s="110"/>
      <c r="CE144" s="110"/>
      <c r="CF144" s="110"/>
      <c r="CG144" s="110"/>
      <c r="CH144" s="110"/>
      <c r="CI144" s="110"/>
      <c r="CJ144" s="110"/>
      <c r="CK144" s="110"/>
      <c r="CL144" s="110"/>
      <c r="CM144" s="110"/>
      <c r="CN144" s="110"/>
      <c r="CO144" s="110"/>
      <c r="CP144" s="110"/>
      <c r="CQ144" s="110"/>
      <c r="CR144" s="110"/>
      <c r="CS144" s="110"/>
      <c r="CT144" s="110"/>
      <c r="CU144" s="110"/>
      <c r="CV144" s="110"/>
      <c r="CW144" s="110"/>
      <c r="CX144" s="110"/>
    </row>
    <row r="145" spans="7:102" ht="14.25" customHeight="1" x14ac:dyDescent="0.25">
      <c r="G145" s="110"/>
      <c r="H145" s="110"/>
      <c r="I145" s="110"/>
      <c r="J145" s="110"/>
      <c r="K145" s="110"/>
      <c r="L145" s="110"/>
      <c r="M145" s="110"/>
      <c r="N145" s="110"/>
      <c r="O145" s="110"/>
      <c r="P145" s="110"/>
      <c r="Q145" s="110"/>
      <c r="R145" s="110"/>
      <c r="S145" s="110"/>
      <c r="T145" s="110"/>
      <c r="U145" s="110"/>
      <c r="V145" s="110"/>
      <c r="W145" s="110"/>
      <c r="X145" s="110"/>
      <c r="Y145" s="110"/>
      <c r="Z145" s="110"/>
      <c r="AA145" s="110"/>
      <c r="AB145" s="110"/>
      <c r="AC145" s="110"/>
      <c r="AD145" s="110"/>
      <c r="AE145" s="110"/>
      <c r="AF145" s="110"/>
      <c r="AG145" s="110"/>
      <c r="AH145" s="110"/>
      <c r="AI145" s="110"/>
      <c r="AJ145" s="110"/>
      <c r="AK145" s="110"/>
      <c r="AL145" s="110"/>
      <c r="AM145" s="110"/>
      <c r="AN145" s="110"/>
      <c r="AO145" s="110"/>
      <c r="AP145" s="110"/>
      <c r="AQ145" s="110"/>
      <c r="AR145" s="110"/>
      <c r="AS145" s="110"/>
      <c r="AT145" s="110"/>
      <c r="AU145" s="110"/>
      <c r="AV145" s="110"/>
      <c r="AW145" s="110"/>
      <c r="AX145" s="110"/>
      <c r="AY145" s="110"/>
      <c r="AZ145" s="110"/>
      <c r="BA145" s="110"/>
      <c r="BB145" s="110"/>
      <c r="BC145" s="110"/>
      <c r="BD145" s="110"/>
      <c r="BE145" s="110"/>
      <c r="BF145" s="110"/>
      <c r="BG145" s="110"/>
      <c r="BH145" s="110"/>
      <c r="BI145" s="110"/>
      <c r="BJ145" s="110"/>
      <c r="BK145" s="110"/>
      <c r="BL145" s="110"/>
      <c r="BM145" s="110"/>
      <c r="BN145" s="110"/>
      <c r="BO145" s="110"/>
      <c r="BP145" s="110"/>
      <c r="BQ145" s="110"/>
      <c r="BR145" s="110"/>
      <c r="BS145" s="110"/>
      <c r="BT145" s="110"/>
      <c r="BU145" s="110"/>
      <c r="BV145" s="110"/>
      <c r="BW145" s="110"/>
      <c r="BX145" s="110"/>
      <c r="BY145" s="110"/>
      <c r="BZ145" s="110"/>
      <c r="CA145" s="110"/>
      <c r="CB145" s="110"/>
      <c r="CC145" s="110"/>
      <c r="CD145" s="110"/>
      <c r="CE145" s="110"/>
      <c r="CF145" s="110"/>
      <c r="CG145" s="110"/>
      <c r="CH145" s="110"/>
      <c r="CI145" s="110"/>
      <c r="CJ145" s="110"/>
      <c r="CK145" s="110"/>
      <c r="CL145" s="110"/>
      <c r="CM145" s="110"/>
      <c r="CN145" s="110"/>
      <c r="CO145" s="110"/>
      <c r="CP145" s="110"/>
      <c r="CQ145" s="110"/>
      <c r="CR145" s="110"/>
      <c r="CS145" s="110"/>
      <c r="CT145" s="110"/>
      <c r="CU145" s="110"/>
      <c r="CV145" s="110"/>
      <c r="CW145" s="110"/>
      <c r="CX145" s="110"/>
    </row>
    <row r="146" spans="7:102" ht="14.25" customHeight="1" x14ac:dyDescent="0.25">
      <c r="G146" s="110"/>
      <c r="H146" s="110"/>
      <c r="I146" s="110"/>
      <c r="J146" s="110"/>
      <c r="K146" s="110"/>
      <c r="L146" s="110"/>
      <c r="M146" s="110"/>
      <c r="N146" s="110"/>
      <c r="O146" s="110"/>
      <c r="P146" s="110"/>
      <c r="Q146" s="110"/>
      <c r="R146" s="110"/>
      <c r="S146" s="110"/>
      <c r="T146" s="110"/>
      <c r="U146" s="110"/>
      <c r="V146" s="110"/>
      <c r="W146" s="110"/>
      <c r="X146" s="110"/>
      <c r="Y146" s="110"/>
      <c r="Z146" s="110"/>
      <c r="AA146" s="110"/>
      <c r="AB146" s="110"/>
      <c r="AC146" s="110"/>
      <c r="AD146" s="110"/>
      <c r="AE146" s="110"/>
      <c r="AF146" s="110"/>
      <c r="AG146" s="110"/>
      <c r="AH146" s="110"/>
      <c r="AI146" s="110"/>
      <c r="AJ146" s="110"/>
      <c r="AK146" s="110"/>
      <c r="AL146" s="110"/>
      <c r="AM146" s="110"/>
      <c r="AN146" s="110"/>
      <c r="AO146" s="110"/>
      <c r="AP146" s="110"/>
      <c r="AQ146" s="110"/>
      <c r="AR146" s="110"/>
      <c r="AS146" s="110"/>
      <c r="AT146" s="110"/>
      <c r="AU146" s="110"/>
      <c r="AV146" s="110"/>
      <c r="AW146" s="110"/>
      <c r="AX146" s="110"/>
      <c r="AY146" s="110"/>
      <c r="AZ146" s="110"/>
      <c r="BA146" s="110"/>
      <c r="BB146" s="110"/>
      <c r="BC146" s="110"/>
      <c r="BD146" s="110"/>
      <c r="BE146" s="110"/>
      <c r="BF146" s="110"/>
      <c r="BG146" s="110"/>
      <c r="BH146" s="110"/>
      <c r="BI146" s="110"/>
      <c r="BJ146" s="110"/>
      <c r="BK146" s="110"/>
      <c r="BL146" s="110"/>
      <c r="BM146" s="110"/>
      <c r="BN146" s="110"/>
      <c r="BO146" s="110"/>
      <c r="BP146" s="110"/>
      <c r="BQ146" s="110"/>
      <c r="BR146" s="110"/>
      <c r="BS146" s="110"/>
      <c r="BT146" s="110"/>
      <c r="BU146" s="110"/>
      <c r="BV146" s="110"/>
      <c r="BW146" s="110"/>
      <c r="BX146" s="110"/>
      <c r="BY146" s="110"/>
      <c r="BZ146" s="110"/>
      <c r="CA146" s="110"/>
      <c r="CB146" s="110"/>
      <c r="CC146" s="110"/>
      <c r="CD146" s="110"/>
      <c r="CE146" s="110"/>
      <c r="CF146" s="110"/>
      <c r="CG146" s="110"/>
      <c r="CH146" s="110"/>
      <c r="CI146" s="110"/>
      <c r="CJ146" s="110"/>
      <c r="CK146" s="110"/>
      <c r="CL146" s="110"/>
      <c r="CM146" s="110"/>
      <c r="CN146" s="110"/>
      <c r="CO146" s="110"/>
      <c r="CP146" s="110"/>
      <c r="CQ146" s="110"/>
      <c r="CR146" s="110"/>
      <c r="CS146" s="110"/>
      <c r="CT146" s="110"/>
      <c r="CU146" s="110"/>
      <c r="CV146" s="110"/>
      <c r="CW146" s="110"/>
      <c r="CX146" s="110"/>
    </row>
    <row r="147" spans="7:102" ht="14.25" customHeight="1" x14ac:dyDescent="0.25">
      <c r="G147" s="110"/>
      <c r="H147" s="110"/>
      <c r="I147" s="110"/>
      <c r="J147" s="110"/>
      <c r="K147" s="110"/>
      <c r="L147" s="110"/>
      <c r="M147" s="110"/>
      <c r="N147" s="110"/>
      <c r="O147" s="110"/>
      <c r="P147" s="110"/>
      <c r="Q147" s="110"/>
      <c r="R147" s="110"/>
      <c r="S147" s="110"/>
      <c r="T147" s="110"/>
      <c r="U147" s="110"/>
      <c r="V147" s="110"/>
      <c r="W147" s="110"/>
      <c r="X147" s="110"/>
      <c r="Y147" s="110"/>
      <c r="Z147" s="110"/>
      <c r="AA147" s="110"/>
      <c r="AB147" s="110"/>
      <c r="AC147" s="110"/>
      <c r="AD147" s="110"/>
      <c r="AE147" s="110"/>
      <c r="AF147" s="110"/>
      <c r="AG147" s="110"/>
      <c r="AH147" s="110"/>
      <c r="AI147" s="110"/>
      <c r="AJ147" s="110"/>
      <c r="AK147" s="110"/>
      <c r="AL147" s="110"/>
      <c r="AM147" s="110"/>
      <c r="AN147" s="110"/>
      <c r="AO147" s="110"/>
      <c r="AP147" s="110"/>
      <c r="AQ147" s="110"/>
      <c r="AR147" s="110"/>
      <c r="AS147" s="110"/>
      <c r="AT147" s="110"/>
      <c r="AU147" s="110"/>
      <c r="AV147" s="110"/>
      <c r="AW147" s="110"/>
      <c r="AX147" s="110"/>
      <c r="AY147" s="110"/>
      <c r="AZ147" s="110"/>
      <c r="BA147" s="110"/>
      <c r="BB147" s="110"/>
      <c r="BC147" s="110"/>
      <c r="BD147" s="110"/>
      <c r="BE147" s="110"/>
      <c r="BF147" s="110"/>
      <c r="BG147" s="110"/>
      <c r="BH147" s="110"/>
      <c r="BI147" s="110"/>
      <c r="BJ147" s="110"/>
      <c r="BK147" s="110"/>
      <c r="BL147" s="110"/>
      <c r="BM147" s="110"/>
      <c r="BN147" s="110"/>
      <c r="BO147" s="110"/>
      <c r="BP147" s="110"/>
      <c r="BQ147" s="110"/>
      <c r="BR147" s="110"/>
      <c r="BS147" s="110"/>
      <c r="BT147" s="110"/>
      <c r="BU147" s="110"/>
      <c r="BV147" s="110"/>
      <c r="BW147" s="110"/>
      <c r="BX147" s="110"/>
      <c r="BY147" s="110"/>
      <c r="BZ147" s="110"/>
      <c r="CA147" s="110"/>
      <c r="CB147" s="110"/>
      <c r="CC147" s="110"/>
      <c r="CD147" s="110"/>
      <c r="CE147" s="110"/>
      <c r="CF147" s="110"/>
      <c r="CG147" s="110"/>
      <c r="CH147" s="110"/>
      <c r="CI147" s="110"/>
      <c r="CJ147" s="110"/>
      <c r="CK147" s="110"/>
      <c r="CL147" s="110"/>
      <c r="CM147" s="110"/>
      <c r="CN147" s="110"/>
      <c r="CO147" s="110"/>
      <c r="CP147" s="110"/>
      <c r="CQ147" s="110"/>
      <c r="CR147" s="110"/>
      <c r="CS147" s="110"/>
      <c r="CT147" s="110"/>
      <c r="CU147" s="110"/>
      <c r="CV147" s="110"/>
      <c r="CW147" s="110"/>
      <c r="CX147" s="110"/>
    </row>
    <row r="148" spans="7:102" ht="14.25" customHeight="1" x14ac:dyDescent="0.25">
      <c r="G148" s="110"/>
      <c r="H148" s="110"/>
      <c r="I148" s="110"/>
      <c r="J148" s="110"/>
      <c r="K148" s="110"/>
      <c r="L148" s="110"/>
      <c r="M148" s="110"/>
      <c r="N148" s="110"/>
      <c r="O148" s="110"/>
      <c r="P148" s="110"/>
      <c r="Q148" s="110"/>
      <c r="R148" s="110"/>
      <c r="S148" s="110"/>
      <c r="T148" s="110"/>
      <c r="U148" s="110"/>
      <c r="V148" s="110"/>
      <c r="W148" s="110"/>
      <c r="X148" s="110"/>
      <c r="Y148" s="110"/>
      <c r="Z148" s="110"/>
      <c r="AA148" s="110"/>
      <c r="AB148" s="110"/>
      <c r="AC148" s="110"/>
      <c r="AD148" s="110"/>
      <c r="AE148" s="110"/>
      <c r="AF148" s="110"/>
      <c r="AG148" s="110"/>
      <c r="AH148" s="110"/>
      <c r="AI148" s="110"/>
      <c r="AJ148" s="110"/>
      <c r="AK148" s="110"/>
      <c r="AL148" s="110"/>
      <c r="AM148" s="110"/>
      <c r="AN148" s="110"/>
      <c r="AO148" s="110"/>
      <c r="AP148" s="110"/>
      <c r="AQ148" s="110"/>
      <c r="AR148" s="110"/>
      <c r="AS148" s="110"/>
      <c r="AT148" s="110"/>
      <c r="AU148" s="110"/>
      <c r="AV148" s="110"/>
      <c r="AW148" s="110"/>
      <c r="AX148" s="110"/>
      <c r="AY148" s="110"/>
      <c r="AZ148" s="110"/>
      <c r="BA148" s="110"/>
      <c r="BB148" s="110"/>
      <c r="BC148" s="110"/>
      <c r="BD148" s="110"/>
      <c r="BE148" s="110"/>
      <c r="BF148" s="110"/>
      <c r="BG148" s="110"/>
      <c r="BH148" s="110"/>
      <c r="BI148" s="110"/>
      <c r="BJ148" s="110"/>
      <c r="BK148" s="110"/>
      <c r="BL148" s="110"/>
      <c r="BM148" s="110"/>
      <c r="BN148" s="110"/>
      <c r="BO148" s="110"/>
      <c r="BP148" s="110"/>
      <c r="BQ148" s="110"/>
      <c r="BR148" s="110"/>
      <c r="BS148" s="110"/>
      <c r="BT148" s="110"/>
      <c r="BU148" s="110"/>
      <c r="BV148" s="110"/>
      <c r="BW148" s="110"/>
      <c r="BX148" s="110"/>
      <c r="BY148" s="110"/>
      <c r="BZ148" s="110"/>
      <c r="CA148" s="110"/>
      <c r="CB148" s="110"/>
      <c r="CC148" s="110"/>
      <c r="CD148" s="110"/>
      <c r="CE148" s="110"/>
      <c r="CF148" s="110"/>
      <c r="CG148" s="110"/>
      <c r="CH148" s="110"/>
      <c r="CI148" s="110"/>
      <c r="CJ148" s="110"/>
      <c r="CK148" s="110"/>
      <c r="CL148" s="110"/>
      <c r="CM148" s="110"/>
      <c r="CN148" s="110"/>
      <c r="CO148" s="110"/>
      <c r="CP148" s="110"/>
      <c r="CQ148" s="110"/>
      <c r="CR148" s="110"/>
      <c r="CS148" s="110"/>
      <c r="CT148" s="110"/>
      <c r="CU148" s="110"/>
      <c r="CV148" s="110"/>
      <c r="CW148" s="110"/>
      <c r="CX148" s="110"/>
    </row>
    <row r="149" spans="7:102" ht="14.25" customHeight="1" x14ac:dyDescent="0.25">
      <c r="G149" s="110"/>
      <c r="H149" s="110"/>
      <c r="I149" s="110"/>
      <c r="J149" s="110"/>
      <c r="K149" s="110"/>
      <c r="L149" s="110"/>
      <c r="M149" s="110"/>
      <c r="N149" s="110"/>
      <c r="O149" s="110"/>
      <c r="P149" s="110"/>
      <c r="Q149" s="110"/>
      <c r="R149" s="110"/>
      <c r="S149" s="110"/>
      <c r="T149" s="110"/>
      <c r="U149" s="110"/>
      <c r="V149" s="110"/>
      <c r="W149" s="110"/>
      <c r="X149" s="110"/>
      <c r="Y149" s="110"/>
      <c r="Z149" s="110"/>
      <c r="AA149" s="110"/>
      <c r="AB149" s="110"/>
      <c r="AC149" s="110"/>
      <c r="AD149" s="110"/>
      <c r="AE149" s="110"/>
      <c r="AF149" s="110"/>
      <c r="AG149" s="110"/>
      <c r="AH149" s="110"/>
      <c r="AI149" s="110"/>
      <c r="AJ149" s="110"/>
      <c r="AK149" s="110"/>
      <c r="AL149" s="110"/>
      <c r="AM149" s="110"/>
      <c r="AN149" s="110"/>
      <c r="AO149" s="110"/>
      <c r="AP149" s="110"/>
      <c r="AQ149" s="110"/>
      <c r="AR149" s="110"/>
      <c r="AS149" s="110"/>
      <c r="AT149" s="110"/>
      <c r="AU149" s="110"/>
      <c r="AV149" s="110"/>
      <c r="AW149" s="110"/>
      <c r="AX149" s="110"/>
      <c r="AY149" s="110"/>
      <c r="AZ149" s="110"/>
      <c r="BA149" s="110"/>
      <c r="BB149" s="110"/>
      <c r="BC149" s="110"/>
      <c r="BD149" s="110"/>
      <c r="BE149" s="110"/>
      <c r="BF149" s="110"/>
      <c r="BG149" s="110"/>
      <c r="BH149" s="110"/>
      <c r="BI149" s="110"/>
      <c r="BJ149" s="110"/>
      <c r="BK149" s="110"/>
      <c r="BL149" s="110"/>
      <c r="BM149" s="110"/>
      <c r="BN149" s="110"/>
      <c r="BO149" s="110"/>
      <c r="BP149" s="110"/>
      <c r="BQ149" s="110"/>
      <c r="BR149" s="110"/>
      <c r="BS149" s="110"/>
      <c r="BT149" s="110"/>
      <c r="BU149" s="110"/>
      <c r="BV149" s="110"/>
      <c r="BW149" s="110"/>
      <c r="BX149" s="110"/>
      <c r="BY149" s="110"/>
      <c r="BZ149" s="110"/>
      <c r="CA149" s="110"/>
      <c r="CB149" s="110"/>
      <c r="CC149" s="110"/>
      <c r="CD149" s="110"/>
      <c r="CE149" s="110"/>
      <c r="CF149" s="110"/>
      <c r="CG149" s="110"/>
      <c r="CH149" s="110"/>
      <c r="CI149" s="110"/>
      <c r="CJ149" s="110"/>
      <c r="CK149" s="110"/>
      <c r="CL149" s="110"/>
      <c r="CM149" s="110"/>
      <c r="CN149" s="110"/>
      <c r="CO149" s="110"/>
      <c r="CP149" s="110"/>
      <c r="CQ149" s="110"/>
      <c r="CR149" s="110"/>
      <c r="CS149" s="110"/>
      <c r="CT149" s="110"/>
      <c r="CU149" s="110"/>
      <c r="CV149" s="110"/>
      <c r="CW149" s="110"/>
      <c r="CX149" s="110"/>
    </row>
    <row r="150" spans="7:102" ht="14.25" customHeight="1" x14ac:dyDescent="0.25">
      <c r="G150" s="110"/>
      <c r="H150" s="110"/>
      <c r="I150" s="110"/>
      <c r="J150" s="110"/>
      <c r="K150" s="110"/>
      <c r="L150" s="110"/>
      <c r="M150" s="110"/>
      <c r="N150" s="110"/>
      <c r="O150" s="110"/>
      <c r="P150" s="110"/>
      <c r="Q150" s="110"/>
      <c r="R150" s="110"/>
      <c r="S150" s="110"/>
      <c r="T150" s="110"/>
      <c r="U150" s="110"/>
      <c r="V150" s="110"/>
      <c r="W150" s="110"/>
      <c r="X150" s="110"/>
      <c r="Y150" s="110"/>
      <c r="Z150" s="110"/>
      <c r="AA150" s="110"/>
      <c r="AB150" s="110"/>
      <c r="AC150" s="110"/>
      <c r="AD150" s="110"/>
      <c r="AE150" s="110"/>
      <c r="AF150" s="110"/>
      <c r="AG150" s="110"/>
      <c r="AH150" s="110"/>
      <c r="AI150" s="110"/>
      <c r="AJ150" s="110"/>
      <c r="AK150" s="110"/>
      <c r="AL150" s="110"/>
      <c r="AM150" s="110"/>
      <c r="AN150" s="110"/>
      <c r="AO150" s="110"/>
      <c r="AP150" s="110"/>
      <c r="AQ150" s="110"/>
      <c r="AR150" s="110"/>
      <c r="AS150" s="110"/>
      <c r="AT150" s="110"/>
      <c r="AU150" s="110"/>
      <c r="AV150" s="110"/>
      <c r="AW150" s="110"/>
      <c r="AX150" s="110"/>
      <c r="AY150" s="110"/>
      <c r="AZ150" s="110"/>
      <c r="BA150" s="110"/>
      <c r="BB150" s="110"/>
      <c r="BC150" s="110"/>
      <c r="BD150" s="110"/>
      <c r="BE150" s="110"/>
      <c r="BF150" s="110"/>
      <c r="BG150" s="110"/>
      <c r="BH150" s="110"/>
      <c r="BI150" s="110"/>
      <c r="BJ150" s="110"/>
      <c r="BK150" s="110"/>
      <c r="BL150" s="110"/>
      <c r="BM150" s="110"/>
      <c r="BN150" s="110"/>
      <c r="BO150" s="110"/>
      <c r="BP150" s="110"/>
      <c r="BQ150" s="110"/>
      <c r="BR150" s="110"/>
      <c r="BS150" s="110"/>
      <c r="BT150" s="110"/>
      <c r="BU150" s="110"/>
      <c r="BV150" s="110"/>
      <c r="BW150" s="110"/>
      <c r="BX150" s="110"/>
      <c r="BY150" s="110"/>
      <c r="BZ150" s="110"/>
      <c r="CA150" s="110"/>
      <c r="CB150" s="110"/>
      <c r="CC150" s="110"/>
      <c r="CD150" s="110"/>
      <c r="CE150" s="110"/>
      <c r="CF150" s="110"/>
      <c r="CG150" s="110"/>
      <c r="CH150" s="110"/>
      <c r="CI150" s="110"/>
      <c r="CJ150" s="110"/>
      <c r="CK150" s="110"/>
      <c r="CL150" s="110"/>
      <c r="CM150" s="110"/>
      <c r="CN150" s="110"/>
      <c r="CO150" s="110"/>
      <c r="CP150" s="110"/>
      <c r="CQ150" s="110"/>
      <c r="CR150" s="110"/>
      <c r="CS150" s="110"/>
      <c r="CT150" s="110"/>
      <c r="CU150" s="110"/>
      <c r="CV150" s="110"/>
      <c r="CW150" s="110"/>
      <c r="CX150" s="110"/>
    </row>
    <row r="151" spans="7:102" ht="14.25" customHeight="1" x14ac:dyDescent="0.25">
      <c r="G151" s="110"/>
      <c r="H151" s="110"/>
      <c r="I151" s="110"/>
      <c r="J151" s="110"/>
      <c r="K151" s="110"/>
      <c r="L151" s="110"/>
      <c r="M151" s="110"/>
      <c r="N151" s="110"/>
      <c r="O151" s="110"/>
      <c r="P151" s="110"/>
      <c r="Q151" s="110"/>
      <c r="R151" s="110"/>
      <c r="S151" s="110"/>
      <c r="T151" s="110"/>
      <c r="U151" s="110"/>
      <c r="V151" s="110"/>
      <c r="W151" s="110"/>
      <c r="X151" s="110"/>
      <c r="Y151" s="110"/>
      <c r="Z151" s="110"/>
      <c r="AA151" s="110"/>
      <c r="AB151" s="110"/>
      <c r="AC151" s="110"/>
      <c r="AD151" s="110"/>
      <c r="AE151" s="110"/>
      <c r="AF151" s="110"/>
      <c r="AG151" s="110"/>
      <c r="AH151" s="110"/>
      <c r="AI151" s="110"/>
      <c r="AJ151" s="110"/>
      <c r="AK151" s="110"/>
      <c r="AL151" s="110"/>
      <c r="AM151" s="110"/>
      <c r="AN151" s="110"/>
      <c r="AO151" s="110"/>
      <c r="AP151" s="110"/>
      <c r="AQ151" s="110"/>
      <c r="AR151" s="110"/>
      <c r="AS151" s="110"/>
      <c r="AT151" s="110"/>
      <c r="AU151" s="110"/>
      <c r="AV151" s="110"/>
      <c r="AW151" s="110"/>
      <c r="AX151" s="110"/>
      <c r="AY151" s="110"/>
      <c r="AZ151" s="110"/>
      <c r="BA151" s="110"/>
      <c r="BB151" s="110"/>
      <c r="BC151" s="110"/>
      <c r="BD151" s="110"/>
      <c r="BE151" s="110"/>
      <c r="BF151" s="110"/>
      <c r="BG151" s="110"/>
      <c r="BH151" s="110"/>
      <c r="BI151" s="110"/>
      <c r="BJ151" s="110"/>
      <c r="BK151" s="110"/>
      <c r="BL151" s="110"/>
      <c r="BM151" s="110"/>
      <c r="BN151" s="110"/>
      <c r="BO151" s="110"/>
      <c r="BP151" s="110"/>
      <c r="BQ151" s="110"/>
      <c r="BR151" s="110"/>
      <c r="BS151" s="110"/>
      <c r="BT151" s="110"/>
      <c r="BU151" s="110"/>
      <c r="BV151" s="110"/>
      <c r="BW151" s="110"/>
      <c r="BX151" s="110"/>
      <c r="BY151" s="110"/>
      <c r="BZ151" s="110"/>
      <c r="CA151" s="110"/>
      <c r="CB151" s="110"/>
      <c r="CC151" s="110"/>
      <c r="CD151" s="110"/>
      <c r="CE151" s="110"/>
      <c r="CF151" s="110"/>
      <c r="CG151" s="110"/>
      <c r="CH151" s="110"/>
      <c r="CI151" s="110"/>
      <c r="CJ151" s="110"/>
      <c r="CK151" s="110"/>
      <c r="CL151" s="110"/>
      <c r="CM151" s="110"/>
      <c r="CN151" s="110"/>
      <c r="CO151" s="110"/>
      <c r="CP151" s="110"/>
      <c r="CQ151" s="110"/>
      <c r="CR151" s="110"/>
      <c r="CS151" s="110"/>
      <c r="CT151" s="110"/>
      <c r="CU151" s="110"/>
      <c r="CV151" s="110"/>
      <c r="CW151" s="110"/>
      <c r="CX151" s="110"/>
    </row>
    <row r="152" spans="7:102" ht="14.25" customHeight="1" x14ac:dyDescent="0.25">
      <c r="G152" s="110"/>
      <c r="H152" s="110"/>
      <c r="I152" s="110"/>
      <c r="J152" s="110"/>
      <c r="K152" s="110"/>
      <c r="L152" s="110"/>
      <c r="M152" s="110"/>
      <c r="N152" s="110"/>
      <c r="O152" s="110"/>
      <c r="P152" s="110"/>
      <c r="Q152" s="110"/>
      <c r="R152" s="110"/>
      <c r="S152" s="110"/>
      <c r="T152" s="110"/>
      <c r="U152" s="110"/>
      <c r="V152" s="110"/>
      <c r="W152" s="110"/>
      <c r="X152" s="110"/>
      <c r="Y152" s="110"/>
      <c r="Z152" s="110"/>
      <c r="AA152" s="110"/>
      <c r="AB152" s="110"/>
      <c r="AC152" s="110"/>
      <c r="AD152" s="110"/>
      <c r="AE152" s="110"/>
      <c r="AF152" s="110"/>
      <c r="AG152" s="110"/>
      <c r="AH152" s="110"/>
      <c r="AI152" s="110"/>
      <c r="AJ152" s="110"/>
      <c r="AK152" s="110"/>
      <c r="AL152" s="110"/>
      <c r="AM152" s="110"/>
      <c r="AN152" s="110"/>
      <c r="AO152" s="110"/>
      <c r="AP152" s="110"/>
      <c r="AQ152" s="110"/>
      <c r="AR152" s="110"/>
      <c r="AS152" s="110"/>
      <c r="AT152" s="110"/>
      <c r="AU152" s="110"/>
      <c r="AV152" s="110"/>
      <c r="AW152" s="110"/>
      <c r="AX152" s="110"/>
      <c r="AY152" s="110"/>
      <c r="AZ152" s="110"/>
      <c r="BA152" s="110"/>
      <c r="BB152" s="110"/>
      <c r="BC152" s="110"/>
      <c r="BD152" s="110"/>
      <c r="BE152" s="110"/>
      <c r="BF152" s="110"/>
      <c r="BG152" s="110"/>
      <c r="BH152" s="110"/>
      <c r="BI152" s="110"/>
      <c r="BJ152" s="110"/>
      <c r="BK152" s="110"/>
      <c r="BL152" s="110"/>
      <c r="BM152" s="110"/>
      <c r="BN152" s="110"/>
      <c r="BO152" s="110"/>
      <c r="BP152" s="110"/>
      <c r="BQ152" s="110"/>
      <c r="BR152" s="110"/>
      <c r="BS152" s="110"/>
      <c r="BT152" s="110"/>
      <c r="BU152" s="110"/>
      <c r="BV152" s="110"/>
      <c r="BW152" s="110"/>
      <c r="BX152" s="110"/>
      <c r="BY152" s="110"/>
      <c r="BZ152" s="110"/>
      <c r="CA152" s="110"/>
      <c r="CB152" s="110"/>
      <c r="CC152" s="110"/>
      <c r="CD152" s="110"/>
      <c r="CE152" s="110"/>
      <c r="CF152" s="110"/>
      <c r="CG152" s="110"/>
      <c r="CH152" s="110"/>
      <c r="CI152" s="110"/>
      <c r="CJ152" s="110"/>
      <c r="CK152" s="110"/>
      <c r="CL152" s="110"/>
      <c r="CM152" s="110"/>
      <c r="CN152" s="110"/>
      <c r="CO152" s="110"/>
      <c r="CP152" s="110"/>
      <c r="CQ152" s="110"/>
      <c r="CR152" s="110"/>
      <c r="CS152" s="110"/>
      <c r="CT152" s="110"/>
      <c r="CU152" s="110"/>
      <c r="CV152" s="110"/>
      <c r="CW152" s="110"/>
      <c r="CX152" s="110"/>
    </row>
    <row r="153" spans="7:102" ht="14.25" customHeight="1" x14ac:dyDescent="0.25">
      <c r="G153" s="110"/>
      <c r="H153" s="110"/>
      <c r="I153" s="110"/>
      <c r="J153" s="110"/>
      <c r="K153" s="110"/>
      <c r="L153" s="110"/>
      <c r="M153" s="110"/>
      <c r="N153" s="110"/>
      <c r="O153" s="110"/>
      <c r="P153" s="110"/>
      <c r="Q153" s="110"/>
      <c r="R153" s="110"/>
      <c r="S153" s="110"/>
      <c r="T153" s="110"/>
      <c r="U153" s="110"/>
      <c r="V153" s="110"/>
      <c r="W153" s="110"/>
      <c r="X153" s="110"/>
      <c r="Y153" s="110"/>
      <c r="Z153" s="110"/>
      <c r="AA153" s="110"/>
      <c r="AB153" s="110"/>
      <c r="AC153" s="110"/>
      <c r="AD153" s="110"/>
      <c r="AE153" s="110"/>
      <c r="AF153" s="110"/>
      <c r="AG153" s="110"/>
      <c r="AH153" s="110"/>
      <c r="AI153" s="110"/>
      <c r="AJ153" s="110"/>
      <c r="AK153" s="110"/>
      <c r="AL153" s="110"/>
      <c r="AM153" s="110"/>
      <c r="AN153" s="110"/>
      <c r="AO153" s="110"/>
      <c r="AP153" s="110"/>
      <c r="AQ153" s="110"/>
      <c r="AR153" s="110"/>
      <c r="AS153" s="110"/>
      <c r="AT153" s="110"/>
      <c r="AU153" s="110"/>
      <c r="AV153" s="110"/>
      <c r="AW153" s="110"/>
      <c r="AX153" s="110"/>
      <c r="AY153" s="110"/>
      <c r="AZ153" s="110"/>
      <c r="BA153" s="110"/>
      <c r="BB153" s="110"/>
      <c r="BC153" s="110"/>
      <c r="BD153" s="110"/>
      <c r="BE153" s="110"/>
      <c r="BF153" s="110"/>
      <c r="BG153" s="110"/>
      <c r="BH153" s="110"/>
      <c r="BI153" s="110"/>
      <c r="BJ153" s="110"/>
      <c r="BK153" s="110"/>
      <c r="BL153" s="110"/>
      <c r="BM153" s="110"/>
      <c r="BN153" s="110"/>
      <c r="BO153" s="110"/>
      <c r="BP153" s="110"/>
      <c r="BQ153" s="110"/>
      <c r="BR153" s="110"/>
      <c r="BS153" s="110"/>
      <c r="BT153" s="110"/>
      <c r="BU153" s="110"/>
      <c r="BV153" s="110"/>
      <c r="BW153" s="110"/>
      <c r="BX153" s="110"/>
      <c r="BY153" s="110"/>
      <c r="BZ153" s="110"/>
      <c r="CA153" s="110"/>
      <c r="CB153" s="110"/>
      <c r="CC153" s="110"/>
      <c r="CD153" s="110"/>
      <c r="CE153" s="110"/>
      <c r="CF153" s="110"/>
      <c r="CG153" s="110"/>
      <c r="CH153" s="110"/>
      <c r="CI153" s="110"/>
      <c r="CJ153" s="110"/>
      <c r="CK153" s="110"/>
      <c r="CL153" s="110"/>
      <c r="CM153" s="110"/>
      <c r="CN153" s="110"/>
      <c r="CO153" s="110"/>
      <c r="CP153" s="110"/>
      <c r="CQ153" s="110"/>
      <c r="CR153" s="110"/>
      <c r="CS153" s="110"/>
      <c r="CT153" s="110"/>
      <c r="CU153" s="110"/>
      <c r="CV153" s="110"/>
      <c r="CW153" s="110"/>
      <c r="CX153" s="110"/>
    </row>
    <row r="154" spans="7:102" ht="14.25" customHeight="1" x14ac:dyDescent="0.25">
      <c r="G154" s="110"/>
      <c r="H154" s="110"/>
      <c r="I154" s="110"/>
      <c r="J154" s="110"/>
      <c r="K154" s="110"/>
      <c r="L154" s="110"/>
      <c r="M154" s="110"/>
      <c r="N154" s="110"/>
      <c r="O154" s="110"/>
      <c r="P154" s="110"/>
      <c r="Q154" s="110"/>
      <c r="R154" s="110"/>
      <c r="S154" s="110"/>
      <c r="T154" s="110"/>
      <c r="U154" s="110"/>
      <c r="V154" s="110"/>
      <c r="W154" s="110"/>
      <c r="X154" s="110"/>
      <c r="Y154" s="110"/>
      <c r="Z154" s="110"/>
      <c r="AA154" s="110"/>
      <c r="AB154" s="110"/>
      <c r="AC154" s="110"/>
      <c r="AD154" s="110"/>
      <c r="AE154" s="110"/>
      <c r="AF154" s="110"/>
      <c r="AG154" s="110"/>
      <c r="AH154" s="110"/>
      <c r="AI154" s="110"/>
      <c r="AJ154" s="110"/>
      <c r="AK154" s="110"/>
      <c r="AL154" s="110"/>
      <c r="AM154" s="110"/>
      <c r="AN154" s="110"/>
      <c r="AO154" s="110"/>
      <c r="AP154" s="110"/>
      <c r="AQ154" s="110"/>
      <c r="AR154" s="110"/>
      <c r="AS154" s="110"/>
      <c r="AT154" s="110"/>
      <c r="AU154" s="110"/>
      <c r="AV154" s="110"/>
      <c r="AW154" s="110"/>
      <c r="AX154" s="110"/>
      <c r="AY154" s="110"/>
      <c r="AZ154" s="110"/>
      <c r="BA154" s="110"/>
      <c r="BB154" s="110"/>
      <c r="BC154" s="110"/>
      <c r="BD154" s="110"/>
      <c r="BE154" s="110"/>
      <c r="BF154" s="110"/>
      <c r="BG154" s="110"/>
      <c r="BH154" s="110"/>
      <c r="BI154" s="110"/>
      <c r="BJ154" s="110"/>
      <c r="BK154" s="110"/>
      <c r="BL154" s="110"/>
      <c r="BM154" s="110"/>
      <c r="BN154" s="110"/>
      <c r="BO154" s="110"/>
      <c r="BP154" s="110"/>
      <c r="BQ154" s="110"/>
      <c r="BR154" s="110"/>
      <c r="BS154" s="110"/>
      <c r="BT154" s="110"/>
      <c r="BU154" s="110"/>
      <c r="BV154" s="110"/>
      <c r="BW154" s="110"/>
      <c r="BX154" s="110"/>
      <c r="BY154" s="110"/>
      <c r="BZ154" s="110"/>
      <c r="CA154" s="110"/>
      <c r="CB154" s="110"/>
      <c r="CC154" s="110"/>
      <c r="CD154" s="110"/>
      <c r="CE154" s="110"/>
      <c r="CF154" s="110"/>
      <c r="CG154" s="110"/>
      <c r="CH154" s="110"/>
      <c r="CI154" s="110"/>
      <c r="CJ154" s="110"/>
      <c r="CK154" s="110"/>
      <c r="CL154" s="110"/>
      <c r="CM154" s="110"/>
      <c r="CN154" s="110"/>
      <c r="CO154" s="110"/>
      <c r="CP154" s="110"/>
      <c r="CQ154" s="110"/>
      <c r="CR154" s="110"/>
      <c r="CS154" s="110"/>
      <c r="CT154" s="110"/>
      <c r="CU154" s="110"/>
      <c r="CV154" s="110"/>
      <c r="CW154" s="110"/>
      <c r="CX154" s="110"/>
    </row>
    <row r="155" spans="7:102" ht="14.25" customHeight="1" x14ac:dyDescent="0.25">
      <c r="G155" s="110"/>
      <c r="H155" s="110"/>
      <c r="I155" s="110"/>
      <c r="J155" s="110"/>
      <c r="K155" s="110"/>
      <c r="L155" s="110"/>
      <c r="M155" s="110"/>
      <c r="N155" s="110"/>
      <c r="O155" s="110"/>
      <c r="P155" s="110"/>
      <c r="Q155" s="110"/>
      <c r="R155" s="110"/>
      <c r="S155" s="110"/>
      <c r="T155" s="110"/>
      <c r="U155" s="110"/>
      <c r="V155" s="110"/>
      <c r="W155" s="110"/>
      <c r="X155" s="110"/>
      <c r="Y155" s="110"/>
      <c r="Z155" s="110"/>
      <c r="AA155" s="110"/>
      <c r="AB155" s="110"/>
      <c r="AC155" s="110"/>
      <c r="AD155" s="110"/>
      <c r="AE155" s="110"/>
      <c r="AF155" s="110"/>
      <c r="AG155" s="110"/>
      <c r="AH155" s="110"/>
      <c r="AI155" s="110"/>
      <c r="AJ155" s="110"/>
      <c r="AK155" s="110"/>
      <c r="AL155" s="110"/>
      <c r="AM155" s="110"/>
      <c r="AN155" s="110"/>
      <c r="AO155" s="110"/>
      <c r="AP155" s="110"/>
      <c r="AQ155" s="110"/>
      <c r="AR155" s="110"/>
      <c r="AS155" s="110"/>
      <c r="AT155" s="110"/>
      <c r="AU155" s="110"/>
      <c r="AV155" s="110"/>
      <c r="AW155" s="110"/>
      <c r="AX155" s="110"/>
      <c r="AY155" s="110"/>
      <c r="AZ155" s="110"/>
      <c r="BA155" s="110"/>
      <c r="BB155" s="110"/>
      <c r="BC155" s="110"/>
      <c r="BD155" s="110"/>
      <c r="BE155" s="110"/>
      <c r="BF155" s="110"/>
      <c r="BG155" s="110"/>
      <c r="BH155" s="110"/>
      <c r="BI155" s="110"/>
      <c r="BJ155" s="110"/>
      <c r="BK155" s="110"/>
      <c r="BL155" s="110"/>
      <c r="BM155" s="110"/>
      <c r="BN155" s="110"/>
      <c r="BO155" s="110"/>
      <c r="BP155" s="110"/>
      <c r="BQ155" s="110"/>
      <c r="BR155" s="110"/>
      <c r="BS155" s="110"/>
      <c r="BT155" s="110"/>
      <c r="BU155" s="110"/>
      <c r="BV155" s="110"/>
      <c r="BW155" s="110"/>
      <c r="BX155" s="110"/>
      <c r="BY155" s="110"/>
      <c r="BZ155" s="110"/>
      <c r="CA155" s="110"/>
      <c r="CB155" s="110"/>
      <c r="CC155" s="110"/>
      <c r="CD155" s="110"/>
      <c r="CE155" s="110"/>
      <c r="CF155" s="110"/>
      <c r="CG155" s="110"/>
      <c r="CH155" s="110"/>
      <c r="CI155" s="110"/>
      <c r="CJ155" s="110"/>
      <c r="CK155" s="110"/>
      <c r="CL155" s="110"/>
      <c r="CM155" s="110"/>
      <c r="CN155" s="110"/>
      <c r="CO155" s="110"/>
      <c r="CP155" s="110"/>
      <c r="CQ155" s="110"/>
      <c r="CR155" s="110"/>
      <c r="CS155" s="110"/>
      <c r="CT155" s="110"/>
      <c r="CU155" s="110"/>
      <c r="CV155" s="110"/>
      <c r="CW155" s="110"/>
      <c r="CX155" s="110"/>
    </row>
    <row r="156" spans="7:102" ht="14.25" customHeight="1" x14ac:dyDescent="0.25">
      <c r="G156" s="110"/>
      <c r="H156" s="110"/>
      <c r="I156" s="110"/>
      <c r="J156" s="110"/>
      <c r="K156" s="110"/>
      <c r="L156" s="110"/>
      <c r="M156" s="110"/>
      <c r="N156" s="110"/>
      <c r="O156" s="110"/>
      <c r="P156" s="110"/>
      <c r="Q156" s="110"/>
      <c r="R156" s="110"/>
      <c r="S156" s="110"/>
      <c r="T156" s="110"/>
      <c r="U156" s="110"/>
      <c r="V156" s="110"/>
      <c r="W156" s="110"/>
      <c r="X156" s="110"/>
      <c r="Y156" s="110"/>
      <c r="Z156" s="110"/>
      <c r="AA156" s="110"/>
      <c r="AB156" s="110"/>
      <c r="AC156" s="110"/>
      <c r="AD156" s="110"/>
      <c r="AE156" s="110"/>
      <c r="AF156" s="110"/>
      <c r="AG156" s="110"/>
      <c r="AH156" s="110"/>
      <c r="AI156" s="110"/>
      <c r="AJ156" s="110"/>
      <c r="AK156" s="110"/>
      <c r="AL156" s="110"/>
      <c r="AM156" s="110"/>
      <c r="AN156" s="110"/>
      <c r="AO156" s="110"/>
      <c r="AP156" s="110"/>
      <c r="AQ156" s="110"/>
      <c r="AR156" s="110"/>
      <c r="AS156" s="110"/>
      <c r="AT156" s="110"/>
      <c r="AU156" s="110"/>
      <c r="AV156" s="110"/>
      <c r="AW156" s="110"/>
      <c r="AX156" s="110"/>
      <c r="AY156" s="110"/>
      <c r="AZ156" s="110"/>
      <c r="BA156" s="110"/>
      <c r="BB156" s="110"/>
      <c r="BC156" s="110"/>
      <c r="BD156" s="110"/>
      <c r="BE156" s="110"/>
      <c r="BF156" s="110"/>
      <c r="BG156" s="110"/>
      <c r="BH156" s="110"/>
      <c r="BI156" s="110"/>
      <c r="BJ156" s="110"/>
      <c r="BK156" s="110"/>
      <c r="BL156" s="110"/>
      <c r="BM156" s="110"/>
      <c r="BN156" s="110"/>
      <c r="BO156" s="110"/>
      <c r="BP156" s="110"/>
      <c r="BQ156" s="110"/>
      <c r="BR156" s="110"/>
      <c r="BS156" s="110"/>
      <c r="BT156" s="110"/>
      <c r="BU156" s="110"/>
      <c r="BV156" s="110"/>
      <c r="BW156" s="110"/>
      <c r="BX156" s="110"/>
      <c r="BY156" s="110"/>
      <c r="BZ156" s="110"/>
      <c r="CA156" s="110"/>
      <c r="CB156" s="110"/>
      <c r="CC156" s="110"/>
      <c r="CD156" s="110"/>
      <c r="CE156" s="110"/>
      <c r="CF156" s="110"/>
      <c r="CG156" s="110"/>
      <c r="CH156" s="110"/>
      <c r="CI156" s="110"/>
      <c r="CJ156" s="110"/>
      <c r="CK156" s="110"/>
      <c r="CL156" s="110"/>
      <c r="CM156" s="110"/>
      <c r="CN156" s="110"/>
      <c r="CO156" s="110"/>
      <c r="CP156" s="110"/>
      <c r="CQ156" s="110"/>
      <c r="CR156" s="110"/>
      <c r="CS156" s="110"/>
      <c r="CT156" s="110"/>
      <c r="CU156" s="110"/>
      <c r="CV156" s="110"/>
      <c r="CW156" s="110"/>
      <c r="CX156" s="110"/>
    </row>
    <row r="157" spans="7:102" ht="14.25" customHeight="1" x14ac:dyDescent="0.25">
      <c r="G157" s="110"/>
      <c r="H157" s="110"/>
      <c r="I157" s="110"/>
      <c r="J157" s="110"/>
      <c r="K157" s="110"/>
      <c r="L157" s="110"/>
      <c r="M157" s="110"/>
      <c r="N157" s="110"/>
      <c r="O157" s="110"/>
      <c r="P157" s="110"/>
      <c r="Q157" s="110"/>
      <c r="R157" s="110"/>
      <c r="S157" s="110"/>
      <c r="T157" s="110"/>
      <c r="U157" s="110"/>
      <c r="V157" s="110"/>
      <c r="W157" s="110"/>
      <c r="X157" s="110"/>
      <c r="Y157" s="110"/>
      <c r="Z157" s="110"/>
      <c r="AA157" s="110"/>
      <c r="AB157" s="110"/>
      <c r="AC157" s="110"/>
      <c r="AD157" s="110"/>
      <c r="AE157" s="110"/>
      <c r="AF157" s="110"/>
      <c r="AG157" s="110"/>
      <c r="AH157" s="110"/>
      <c r="AI157" s="110"/>
      <c r="AJ157" s="110"/>
      <c r="AK157" s="110"/>
      <c r="AL157" s="110"/>
      <c r="AM157" s="110"/>
      <c r="AN157" s="110"/>
      <c r="AO157" s="110"/>
      <c r="AP157" s="110"/>
      <c r="AQ157" s="110"/>
      <c r="AR157" s="110"/>
      <c r="AS157" s="110"/>
      <c r="AT157" s="110"/>
      <c r="AU157" s="110"/>
      <c r="AV157" s="110"/>
      <c r="AW157" s="110"/>
      <c r="AX157" s="110"/>
      <c r="AY157" s="110"/>
      <c r="AZ157" s="110"/>
      <c r="BA157" s="110"/>
      <c r="BB157" s="110"/>
      <c r="BC157" s="110"/>
      <c r="BD157" s="110"/>
      <c r="BE157" s="110"/>
      <c r="BF157" s="110"/>
      <c r="BG157" s="110"/>
      <c r="BH157" s="110"/>
      <c r="BI157" s="110"/>
      <c r="BJ157" s="110"/>
      <c r="BK157" s="110"/>
      <c r="BL157" s="110"/>
      <c r="BM157" s="110"/>
      <c r="BN157" s="110"/>
      <c r="BO157" s="110"/>
      <c r="BP157" s="110"/>
      <c r="BQ157" s="110"/>
      <c r="BR157" s="110"/>
      <c r="BS157" s="110"/>
      <c r="BT157" s="110"/>
      <c r="BU157" s="110"/>
      <c r="BV157" s="110"/>
      <c r="BW157" s="110"/>
      <c r="BX157" s="110"/>
      <c r="BY157" s="110"/>
      <c r="BZ157" s="110"/>
      <c r="CA157" s="110"/>
      <c r="CB157" s="110"/>
      <c r="CC157" s="110"/>
      <c r="CD157" s="110"/>
      <c r="CE157" s="110"/>
      <c r="CF157" s="110"/>
      <c r="CG157" s="110"/>
      <c r="CH157" s="110"/>
      <c r="CI157" s="110"/>
      <c r="CJ157" s="110"/>
      <c r="CK157" s="110"/>
      <c r="CL157" s="110"/>
      <c r="CM157" s="110"/>
      <c r="CN157" s="110"/>
      <c r="CO157" s="110"/>
      <c r="CP157" s="110"/>
      <c r="CQ157" s="110"/>
      <c r="CR157" s="110"/>
      <c r="CS157" s="110"/>
      <c r="CT157" s="110"/>
      <c r="CU157" s="110"/>
      <c r="CV157" s="110"/>
      <c r="CW157" s="110"/>
      <c r="CX157" s="110"/>
    </row>
    <row r="158" spans="7:102" ht="14.25" customHeight="1" x14ac:dyDescent="0.25">
      <c r="G158" s="110"/>
      <c r="H158" s="110"/>
      <c r="I158" s="110"/>
      <c r="J158" s="110"/>
      <c r="K158" s="110"/>
      <c r="L158" s="110"/>
      <c r="M158" s="110"/>
      <c r="N158" s="110"/>
      <c r="O158" s="110"/>
      <c r="P158" s="110"/>
      <c r="Q158" s="110"/>
      <c r="R158" s="110"/>
      <c r="S158" s="110"/>
      <c r="T158" s="110"/>
      <c r="U158" s="110"/>
      <c r="V158" s="110"/>
      <c r="W158" s="110"/>
      <c r="X158" s="110"/>
      <c r="Y158" s="110"/>
      <c r="Z158" s="110"/>
      <c r="AA158" s="110"/>
      <c r="AB158" s="110"/>
      <c r="AC158" s="110"/>
      <c r="AD158" s="110"/>
      <c r="AE158" s="110"/>
      <c r="AF158" s="110"/>
      <c r="AG158" s="110"/>
      <c r="AH158" s="110"/>
      <c r="AI158" s="110"/>
      <c r="AJ158" s="110"/>
      <c r="AK158" s="110"/>
      <c r="AL158" s="110"/>
      <c r="AM158" s="110"/>
      <c r="AN158" s="110"/>
      <c r="AO158" s="110"/>
      <c r="AP158" s="110"/>
      <c r="AQ158" s="110"/>
      <c r="AR158" s="110"/>
      <c r="AS158" s="110"/>
      <c r="AT158" s="110"/>
      <c r="AU158" s="110"/>
      <c r="AV158" s="110"/>
      <c r="AW158" s="110"/>
      <c r="AX158" s="110"/>
      <c r="AY158" s="110"/>
      <c r="AZ158" s="110"/>
      <c r="BA158" s="110"/>
      <c r="BB158" s="110"/>
      <c r="BC158" s="110"/>
      <c r="BD158" s="110"/>
      <c r="BE158" s="110"/>
      <c r="BF158" s="110"/>
      <c r="BG158" s="110"/>
      <c r="BH158" s="110"/>
      <c r="BI158" s="110"/>
      <c r="BJ158" s="110"/>
      <c r="BK158" s="110"/>
      <c r="BL158" s="110"/>
      <c r="BM158" s="110"/>
      <c r="BN158" s="110"/>
      <c r="BO158" s="110"/>
      <c r="BP158" s="110"/>
      <c r="BQ158" s="110"/>
      <c r="BR158" s="110"/>
      <c r="BS158" s="110"/>
      <c r="BT158" s="110"/>
      <c r="BU158" s="110"/>
      <c r="BV158" s="110"/>
      <c r="BW158" s="110"/>
      <c r="BX158" s="110"/>
      <c r="BY158" s="110"/>
      <c r="BZ158" s="110"/>
      <c r="CA158" s="110"/>
      <c r="CB158" s="110"/>
      <c r="CC158" s="110"/>
      <c r="CD158" s="110"/>
      <c r="CE158" s="110"/>
      <c r="CF158" s="110"/>
      <c r="CG158" s="110"/>
      <c r="CH158" s="110"/>
      <c r="CI158" s="110"/>
      <c r="CJ158" s="110"/>
      <c r="CK158" s="110"/>
      <c r="CL158" s="110"/>
      <c r="CM158" s="110"/>
      <c r="CN158" s="110"/>
      <c r="CO158" s="110"/>
      <c r="CP158" s="110"/>
      <c r="CQ158" s="110"/>
      <c r="CR158" s="110"/>
      <c r="CS158" s="110"/>
      <c r="CT158" s="110"/>
      <c r="CU158" s="110"/>
      <c r="CV158" s="110"/>
      <c r="CW158" s="110"/>
      <c r="CX158" s="110"/>
    </row>
    <row r="159" spans="7:102" ht="14.25" customHeight="1" x14ac:dyDescent="0.25">
      <c r="G159" s="110"/>
      <c r="H159" s="110"/>
      <c r="I159" s="110"/>
      <c r="J159" s="110"/>
      <c r="K159" s="110"/>
      <c r="L159" s="110"/>
      <c r="M159" s="110"/>
      <c r="N159" s="110"/>
      <c r="O159" s="110"/>
      <c r="P159" s="110"/>
      <c r="Q159" s="110"/>
      <c r="R159" s="110"/>
      <c r="S159" s="110"/>
      <c r="T159" s="110"/>
      <c r="U159" s="110"/>
      <c r="V159" s="110"/>
      <c r="W159" s="110"/>
      <c r="X159" s="110"/>
      <c r="Y159" s="110"/>
      <c r="Z159" s="110"/>
      <c r="AA159" s="110"/>
      <c r="AB159" s="110"/>
      <c r="AC159" s="110"/>
      <c r="AD159" s="110"/>
      <c r="AE159" s="110"/>
      <c r="AF159" s="110"/>
      <c r="AG159" s="110"/>
      <c r="AH159" s="110"/>
      <c r="AI159" s="110"/>
      <c r="AJ159" s="110"/>
      <c r="AK159" s="110"/>
      <c r="AL159" s="110"/>
      <c r="AM159" s="110"/>
      <c r="AN159" s="110"/>
      <c r="AO159" s="110"/>
      <c r="AP159" s="110"/>
      <c r="AQ159" s="110"/>
      <c r="AR159" s="110"/>
      <c r="AS159" s="110"/>
      <c r="AT159" s="110"/>
      <c r="AU159" s="110"/>
      <c r="AV159" s="110"/>
      <c r="AW159" s="110"/>
      <c r="AX159" s="110"/>
      <c r="AY159" s="110"/>
      <c r="AZ159" s="110"/>
      <c r="BA159" s="110"/>
      <c r="BB159" s="110"/>
      <c r="BC159" s="110"/>
      <c r="BD159" s="110"/>
      <c r="BE159" s="110"/>
      <c r="BF159" s="110"/>
      <c r="BG159" s="110"/>
      <c r="BH159" s="110"/>
      <c r="BI159" s="110"/>
      <c r="BJ159" s="110"/>
      <c r="BK159" s="110"/>
      <c r="BL159" s="110"/>
      <c r="BM159" s="110"/>
      <c r="BN159" s="110"/>
      <c r="BO159" s="110"/>
      <c r="BP159" s="110"/>
      <c r="BQ159" s="110"/>
      <c r="BR159" s="110"/>
      <c r="BS159" s="110"/>
      <c r="BT159" s="110"/>
      <c r="BU159" s="110"/>
      <c r="BV159" s="110"/>
      <c r="BW159" s="110"/>
      <c r="BX159" s="110"/>
      <c r="BY159" s="110"/>
      <c r="BZ159" s="110"/>
      <c r="CA159" s="110"/>
      <c r="CB159" s="110"/>
      <c r="CC159" s="110"/>
      <c r="CD159" s="110"/>
      <c r="CE159" s="110"/>
      <c r="CF159" s="110"/>
      <c r="CG159" s="110"/>
      <c r="CH159" s="110"/>
      <c r="CI159" s="110"/>
      <c r="CJ159" s="110"/>
      <c r="CK159" s="110"/>
      <c r="CL159" s="110"/>
      <c r="CM159" s="110"/>
      <c r="CN159" s="110"/>
      <c r="CO159" s="110"/>
      <c r="CP159" s="110"/>
      <c r="CQ159" s="110"/>
      <c r="CR159" s="110"/>
      <c r="CS159" s="110"/>
      <c r="CT159" s="110"/>
      <c r="CU159" s="110"/>
      <c r="CV159" s="110"/>
      <c r="CW159" s="110"/>
      <c r="CX159" s="110"/>
    </row>
    <row r="160" spans="7:102" ht="14.25" customHeight="1" x14ac:dyDescent="0.25">
      <c r="G160" s="110"/>
      <c r="H160" s="110"/>
      <c r="I160" s="110"/>
      <c r="J160" s="110"/>
      <c r="K160" s="110"/>
      <c r="L160" s="110"/>
      <c r="M160" s="110"/>
      <c r="N160" s="110"/>
      <c r="O160" s="110"/>
      <c r="P160" s="110"/>
      <c r="Q160" s="110"/>
      <c r="R160" s="110"/>
      <c r="S160" s="110"/>
      <c r="T160" s="110"/>
      <c r="U160" s="110"/>
      <c r="V160" s="110"/>
      <c r="W160" s="110"/>
      <c r="X160" s="110"/>
      <c r="Y160" s="110"/>
      <c r="Z160" s="110"/>
      <c r="AA160" s="110"/>
      <c r="AB160" s="110"/>
      <c r="AC160" s="110"/>
      <c r="AD160" s="110"/>
      <c r="AE160" s="110"/>
      <c r="AF160" s="110"/>
      <c r="AG160" s="110"/>
      <c r="AH160" s="110"/>
      <c r="AI160" s="110"/>
      <c r="AJ160" s="110"/>
      <c r="AK160" s="110"/>
      <c r="AL160" s="110"/>
      <c r="AM160" s="110"/>
      <c r="AN160" s="110"/>
      <c r="AO160" s="110"/>
      <c r="AP160" s="110"/>
      <c r="AQ160" s="110"/>
      <c r="AR160" s="110"/>
      <c r="AS160" s="110"/>
      <c r="AT160" s="110"/>
      <c r="AU160" s="110"/>
      <c r="AV160" s="110"/>
      <c r="AW160" s="110"/>
      <c r="AX160" s="110"/>
      <c r="AY160" s="110"/>
      <c r="AZ160" s="110"/>
      <c r="BA160" s="110"/>
      <c r="BB160" s="110"/>
      <c r="BC160" s="110"/>
      <c r="BD160" s="110"/>
      <c r="BE160" s="110"/>
      <c r="BF160" s="110"/>
      <c r="BG160" s="110"/>
      <c r="BH160" s="110"/>
      <c r="BI160" s="110"/>
      <c r="BJ160" s="110"/>
      <c r="BK160" s="110"/>
      <c r="BL160" s="110"/>
      <c r="BM160" s="110"/>
      <c r="BN160" s="110"/>
      <c r="BO160" s="110"/>
      <c r="BP160" s="110"/>
      <c r="BQ160" s="110"/>
      <c r="BR160" s="110"/>
      <c r="BS160" s="110"/>
      <c r="BT160" s="110"/>
      <c r="BU160" s="110"/>
      <c r="BV160" s="110"/>
      <c r="BW160" s="110"/>
      <c r="BX160" s="110"/>
      <c r="BY160" s="110"/>
      <c r="BZ160" s="110"/>
      <c r="CA160" s="110"/>
      <c r="CB160" s="110"/>
      <c r="CC160" s="110"/>
      <c r="CD160" s="110"/>
      <c r="CE160" s="110"/>
      <c r="CF160" s="110"/>
      <c r="CG160" s="110"/>
      <c r="CH160" s="110"/>
      <c r="CI160" s="110"/>
      <c r="CJ160" s="110"/>
      <c r="CK160" s="110"/>
      <c r="CL160" s="110"/>
      <c r="CM160" s="110"/>
      <c r="CN160" s="110"/>
      <c r="CO160" s="110"/>
      <c r="CP160" s="110"/>
      <c r="CQ160" s="110"/>
      <c r="CR160" s="110"/>
      <c r="CS160" s="110"/>
      <c r="CT160" s="110"/>
      <c r="CU160" s="110"/>
      <c r="CV160" s="110"/>
      <c r="CW160" s="110"/>
      <c r="CX160" s="110"/>
    </row>
    <row r="161" spans="7:102" ht="14.25" customHeight="1" x14ac:dyDescent="0.25">
      <c r="G161" s="110"/>
      <c r="H161" s="110"/>
      <c r="I161" s="110"/>
      <c r="J161" s="110"/>
      <c r="K161" s="110"/>
      <c r="L161" s="110"/>
      <c r="M161" s="110"/>
      <c r="N161" s="110"/>
      <c r="O161" s="110"/>
      <c r="P161" s="110"/>
      <c r="Q161" s="110"/>
      <c r="R161" s="110"/>
      <c r="S161" s="110"/>
      <c r="T161" s="110"/>
      <c r="U161" s="110"/>
      <c r="V161" s="110"/>
      <c r="W161" s="110"/>
      <c r="X161" s="110"/>
      <c r="Y161" s="110"/>
      <c r="Z161" s="110"/>
      <c r="AA161" s="110"/>
      <c r="AB161" s="110"/>
      <c r="AC161" s="110"/>
      <c r="AD161" s="110"/>
      <c r="AE161" s="110"/>
      <c r="AF161" s="110"/>
      <c r="AG161" s="110"/>
      <c r="AH161" s="110"/>
      <c r="AI161" s="110"/>
      <c r="AJ161" s="110"/>
      <c r="AK161" s="110"/>
      <c r="AL161" s="110"/>
      <c r="AM161" s="110"/>
      <c r="AN161" s="110"/>
      <c r="AO161" s="110"/>
      <c r="AP161" s="110"/>
      <c r="AQ161" s="110"/>
      <c r="AR161" s="110"/>
      <c r="AS161" s="110"/>
      <c r="AT161" s="110"/>
      <c r="AU161" s="110"/>
      <c r="AV161" s="110"/>
      <c r="AW161" s="110"/>
      <c r="AX161" s="110"/>
      <c r="AY161" s="110"/>
      <c r="AZ161" s="110"/>
      <c r="BA161" s="110"/>
      <c r="BB161" s="110"/>
      <c r="BC161" s="110"/>
      <c r="BD161" s="110"/>
      <c r="BE161" s="110"/>
      <c r="BF161" s="110"/>
      <c r="BG161" s="110"/>
      <c r="BH161" s="110"/>
      <c r="BI161" s="110"/>
      <c r="BJ161" s="110"/>
      <c r="BK161" s="110"/>
      <c r="BL161" s="110"/>
      <c r="BM161" s="110"/>
      <c r="BN161" s="110"/>
      <c r="BO161" s="110"/>
      <c r="BP161" s="110"/>
      <c r="BQ161" s="110"/>
      <c r="BR161" s="110"/>
      <c r="BS161" s="110"/>
      <c r="BT161" s="110"/>
      <c r="BU161" s="110"/>
      <c r="BV161" s="110"/>
      <c r="BW161" s="110"/>
      <c r="BX161" s="110"/>
      <c r="BY161" s="110"/>
      <c r="BZ161" s="110"/>
      <c r="CA161" s="110"/>
      <c r="CB161" s="110"/>
      <c r="CC161" s="110"/>
      <c r="CD161" s="110"/>
      <c r="CE161" s="110"/>
      <c r="CF161" s="110"/>
      <c r="CG161" s="110"/>
      <c r="CH161" s="110"/>
      <c r="CI161" s="110"/>
      <c r="CJ161" s="110"/>
      <c r="CK161" s="110"/>
      <c r="CL161" s="110"/>
      <c r="CM161" s="110"/>
      <c r="CN161" s="110"/>
      <c r="CO161" s="110"/>
      <c r="CP161" s="110"/>
      <c r="CQ161" s="110"/>
      <c r="CR161" s="110"/>
      <c r="CS161" s="110"/>
      <c r="CT161" s="110"/>
      <c r="CU161" s="110"/>
      <c r="CV161" s="110"/>
      <c r="CW161" s="110"/>
      <c r="CX161" s="110"/>
    </row>
    <row r="162" spans="7:102" ht="14.25" customHeight="1" x14ac:dyDescent="0.25">
      <c r="G162" s="110"/>
      <c r="H162" s="110"/>
      <c r="I162" s="110"/>
      <c r="J162" s="110"/>
      <c r="K162" s="110"/>
      <c r="L162" s="110"/>
      <c r="M162" s="110"/>
      <c r="N162" s="110"/>
      <c r="O162" s="110"/>
      <c r="P162" s="110"/>
      <c r="Q162" s="110"/>
      <c r="R162" s="110"/>
      <c r="S162" s="110"/>
      <c r="T162" s="110"/>
      <c r="U162" s="110"/>
      <c r="V162" s="110"/>
      <c r="W162" s="110"/>
      <c r="X162" s="110"/>
      <c r="Y162" s="110"/>
      <c r="Z162" s="110"/>
      <c r="AA162" s="110"/>
      <c r="AB162" s="110"/>
      <c r="AC162" s="110"/>
      <c r="AD162" s="110"/>
      <c r="AE162" s="110"/>
      <c r="AF162" s="110"/>
      <c r="AG162" s="110"/>
      <c r="AH162" s="110"/>
      <c r="AI162" s="110"/>
      <c r="AJ162" s="110"/>
      <c r="AK162" s="110"/>
      <c r="AL162" s="110"/>
      <c r="AM162" s="110"/>
      <c r="AN162" s="110"/>
      <c r="AO162" s="110"/>
      <c r="AP162" s="110"/>
      <c r="AQ162" s="110"/>
      <c r="AR162" s="110"/>
      <c r="AS162" s="110"/>
      <c r="AT162" s="110"/>
      <c r="AU162" s="110"/>
      <c r="AV162" s="110"/>
      <c r="AW162" s="110"/>
      <c r="AX162" s="110"/>
      <c r="AY162" s="110"/>
      <c r="AZ162" s="110"/>
      <c r="BA162" s="110"/>
      <c r="BB162" s="110"/>
      <c r="BC162" s="110"/>
      <c r="BD162" s="110"/>
      <c r="BE162" s="110"/>
      <c r="BF162" s="110"/>
      <c r="BG162" s="110"/>
      <c r="BH162" s="110"/>
      <c r="BI162" s="110"/>
      <c r="BJ162" s="110"/>
      <c r="BK162" s="110"/>
      <c r="BL162" s="110"/>
      <c r="BM162" s="110"/>
      <c r="BN162" s="110"/>
      <c r="BO162" s="110"/>
      <c r="BP162" s="110"/>
      <c r="BQ162" s="110"/>
      <c r="BR162" s="110"/>
      <c r="BS162" s="110"/>
      <c r="BT162" s="110"/>
      <c r="BU162" s="110"/>
      <c r="BV162" s="110"/>
      <c r="BW162" s="110"/>
      <c r="BX162" s="110"/>
      <c r="BY162" s="110"/>
      <c r="BZ162" s="110"/>
      <c r="CA162" s="110"/>
      <c r="CB162" s="110"/>
      <c r="CC162" s="110"/>
      <c r="CD162" s="110"/>
      <c r="CE162" s="110"/>
      <c r="CF162" s="110"/>
      <c r="CG162" s="110"/>
      <c r="CH162" s="110"/>
      <c r="CI162" s="110"/>
      <c r="CJ162" s="110"/>
      <c r="CK162" s="110"/>
      <c r="CL162" s="110"/>
      <c r="CM162" s="110"/>
      <c r="CN162" s="110"/>
      <c r="CO162" s="110"/>
      <c r="CP162" s="110"/>
      <c r="CQ162" s="110"/>
      <c r="CR162" s="110"/>
      <c r="CS162" s="110"/>
      <c r="CT162" s="110"/>
      <c r="CU162" s="110"/>
      <c r="CV162" s="110"/>
      <c r="CW162" s="110"/>
      <c r="CX162" s="110"/>
    </row>
    <row r="163" spans="7:102" ht="14.25" customHeight="1" x14ac:dyDescent="0.25">
      <c r="G163" s="110"/>
      <c r="H163" s="110"/>
      <c r="I163" s="110"/>
      <c r="J163" s="110"/>
      <c r="K163" s="110"/>
      <c r="L163" s="110"/>
      <c r="M163" s="110"/>
      <c r="N163" s="110"/>
      <c r="O163" s="110"/>
      <c r="P163" s="110"/>
      <c r="Q163" s="110"/>
      <c r="R163" s="110"/>
      <c r="S163" s="110"/>
      <c r="T163" s="110"/>
      <c r="U163" s="110"/>
      <c r="V163" s="110"/>
      <c r="W163" s="110"/>
      <c r="X163" s="110"/>
      <c r="Y163" s="110"/>
      <c r="Z163" s="110"/>
      <c r="AA163" s="110"/>
      <c r="AB163" s="110"/>
      <c r="AC163" s="110"/>
      <c r="AD163" s="110"/>
      <c r="AE163" s="110"/>
      <c r="AF163" s="110"/>
      <c r="AG163" s="110"/>
      <c r="AH163" s="110"/>
      <c r="AI163" s="110"/>
      <c r="AJ163" s="110"/>
      <c r="AK163" s="110"/>
      <c r="AL163" s="110"/>
      <c r="AM163" s="110"/>
      <c r="AN163" s="110"/>
      <c r="AO163" s="110"/>
      <c r="AP163" s="110"/>
      <c r="AQ163" s="110"/>
      <c r="AR163" s="110"/>
      <c r="AS163" s="110"/>
      <c r="AT163" s="110"/>
      <c r="AU163" s="110"/>
      <c r="AV163" s="110"/>
      <c r="AW163" s="110"/>
      <c r="AX163" s="110"/>
      <c r="AY163" s="110"/>
      <c r="AZ163" s="110"/>
      <c r="BA163" s="110"/>
      <c r="BB163" s="110"/>
      <c r="BC163" s="110"/>
      <c r="BD163" s="110"/>
      <c r="BE163" s="110"/>
      <c r="BF163" s="110"/>
      <c r="BG163" s="110"/>
      <c r="BH163" s="110"/>
      <c r="BI163" s="110"/>
      <c r="BJ163" s="110"/>
      <c r="BK163" s="110"/>
      <c r="BL163" s="110"/>
      <c r="BM163" s="110"/>
      <c r="BN163" s="110"/>
      <c r="BO163" s="110"/>
      <c r="BP163" s="110"/>
      <c r="BQ163" s="110"/>
      <c r="BR163" s="110"/>
      <c r="BS163" s="110"/>
      <c r="BT163" s="110"/>
      <c r="BU163" s="110"/>
      <c r="BV163" s="110"/>
      <c r="BW163" s="110"/>
      <c r="BX163" s="110"/>
      <c r="BY163" s="110"/>
      <c r="BZ163" s="110"/>
      <c r="CA163" s="110"/>
      <c r="CB163" s="110"/>
      <c r="CC163" s="110"/>
      <c r="CD163" s="110"/>
      <c r="CE163" s="110"/>
      <c r="CF163" s="110"/>
      <c r="CG163" s="110"/>
      <c r="CH163" s="110"/>
      <c r="CI163" s="110"/>
      <c r="CJ163" s="110"/>
      <c r="CK163" s="110"/>
      <c r="CL163" s="110"/>
      <c r="CM163" s="110"/>
      <c r="CN163" s="110"/>
      <c r="CO163" s="110"/>
      <c r="CP163" s="110"/>
      <c r="CQ163" s="110"/>
      <c r="CR163" s="110"/>
      <c r="CS163" s="110"/>
      <c r="CT163" s="110"/>
      <c r="CU163" s="110"/>
      <c r="CV163" s="110"/>
      <c r="CW163" s="110"/>
      <c r="CX163" s="110"/>
    </row>
    <row r="164" spans="7:102" ht="14.25" customHeight="1" x14ac:dyDescent="0.25">
      <c r="G164" s="110"/>
      <c r="H164" s="110"/>
      <c r="I164" s="110"/>
      <c r="J164" s="110"/>
      <c r="K164" s="110"/>
      <c r="L164" s="110"/>
      <c r="M164" s="110"/>
      <c r="N164" s="110"/>
      <c r="O164" s="110"/>
      <c r="P164" s="110"/>
      <c r="Q164" s="110"/>
      <c r="R164" s="110"/>
      <c r="S164" s="110"/>
      <c r="T164" s="110"/>
      <c r="U164" s="110"/>
      <c r="V164" s="110"/>
      <c r="W164" s="110"/>
      <c r="X164" s="110"/>
      <c r="Y164" s="110"/>
      <c r="Z164" s="110"/>
      <c r="AA164" s="110"/>
      <c r="AB164" s="110"/>
      <c r="AC164" s="110"/>
      <c r="AD164" s="110"/>
      <c r="AE164" s="110"/>
      <c r="AF164" s="110"/>
      <c r="AG164" s="110"/>
      <c r="AH164" s="110"/>
      <c r="AI164" s="110"/>
      <c r="AJ164" s="110"/>
      <c r="AK164" s="110"/>
      <c r="AL164" s="110"/>
      <c r="AM164" s="110"/>
      <c r="AN164" s="110"/>
      <c r="AO164" s="110"/>
      <c r="AP164" s="110"/>
      <c r="AQ164" s="110"/>
      <c r="AR164" s="110"/>
      <c r="AS164" s="110"/>
      <c r="AT164" s="110"/>
      <c r="AU164" s="110"/>
      <c r="AV164" s="110"/>
      <c r="AW164" s="110"/>
      <c r="AX164" s="110"/>
      <c r="AY164" s="110"/>
      <c r="AZ164" s="110"/>
      <c r="BA164" s="110"/>
      <c r="BB164" s="110"/>
      <c r="BC164" s="110"/>
      <c r="BD164" s="110"/>
      <c r="BE164" s="110"/>
      <c r="BF164" s="110"/>
      <c r="BG164" s="110"/>
      <c r="BH164" s="110"/>
      <c r="BI164" s="110"/>
      <c r="BJ164" s="110"/>
      <c r="BK164" s="110"/>
      <c r="BL164" s="110"/>
      <c r="BM164" s="110"/>
      <c r="BN164" s="110"/>
      <c r="BO164" s="110"/>
      <c r="BP164" s="110"/>
      <c r="BQ164" s="110"/>
      <c r="BR164" s="110"/>
      <c r="BS164" s="110"/>
      <c r="BT164" s="110"/>
      <c r="BU164" s="110"/>
      <c r="BV164" s="110"/>
      <c r="BW164" s="110"/>
      <c r="BX164" s="110"/>
      <c r="BY164" s="110"/>
      <c r="BZ164" s="110"/>
      <c r="CA164" s="110"/>
      <c r="CB164" s="110"/>
      <c r="CC164" s="110"/>
      <c r="CD164" s="110"/>
      <c r="CE164" s="110"/>
      <c r="CF164" s="110"/>
      <c r="CG164" s="110"/>
      <c r="CH164" s="110"/>
      <c r="CI164" s="110"/>
      <c r="CJ164" s="110"/>
      <c r="CK164" s="110"/>
      <c r="CL164" s="110"/>
      <c r="CM164" s="110"/>
      <c r="CN164" s="110"/>
      <c r="CO164" s="110"/>
      <c r="CP164" s="110"/>
      <c r="CQ164" s="110"/>
      <c r="CR164" s="110"/>
      <c r="CS164" s="110"/>
      <c r="CT164" s="110"/>
      <c r="CU164" s="110"/>
      <c r="CV164" s="110"/>
      <c r="CW164" s="110"/>
      <c r="CX164" s="110"/>
    </row>
    <row r="165" spans="7:102" ht="14.25" customHeight="1" x14ac:dyDescent="0.25">
      <c r="G165" s="110"/>
      <c r="H165" s="110"/>
      <c r="I165" s="110"/>
      <c r="J165" s="110"/>
      <c r="K165" s="110"/>
      <c r="L165" s="110"/>
      <c r="M165" s="110"/>
      <c r="N165" s="110"/>
      <c r="O165" s="110"/>
      <c r="P165" s="110"/>
      <c r="Q165" s="110"/>
      <c r="R165" s="110"/>
      <c r="S165" s="110"/>
      <c r="T165" s="110"/>
      <c r="U165" s="110"/>
      <c r="V165" s="110"/>
      <c r="W165" s="110"/>
      <c r="X165" s="110"/>
      <c r="Y165" s="110"/>
      <c r="Z165" s="110"/>
      <c r="AA165" s="110"/>
      <c r="AB165" s="110"/>
      <c r="AC165" s="110"/>
      <c r="AD165" s="110"/>
      <c r="AE165" s="110"/>
      <c r="AF165" s="110"/>
      <c r="AG165" s="110"/>
      <c r="AH165" s="110"/>
      <c r="AI165" s="110"/>
      <c r="AJ165" s="110"/>
      <c r="AK165" s="110"/>
      <c r="AL165" s="110"/>
      <c r="AM165" s="110"/>
      <c r="AN165" s="110"/>
      <c r="AO165" s="110"/>
      <c r="AP165" s="110"/>
      <c r="AQ165" s="110"/>
      <c r="AR165" s="110"/>
      <c r="AS165" s="110"/>
      <c r="AT165" s="110"/>
      <c r="AU165" s="110"/>
      <c r="AV165" s="110"/>
      <c r="AW165" s="110"/>
      <c r="AX165" s="110"/>
      <c r="AY165" s="110"/>
      <c r="AZ165" s="110"/>
      <c r="BA165" s="110"/>
      <c r="BB165" s="110"/>
      <c r="BC165" s="110"/>
      <c r="BD165" s="110"/>
      <c r="BE165" s="110"/>
      <c r="BF165" s="110"/>
      <c r="BG165" s="110"/>
      <c r="BH165" s="110"/>
      <c r="BI165" s="110"/>
      <c r="BJ165" s="110"/>
      <c r="BK165" s="110"/>
      <c r="BL165" s="110"/>
      <c r="BM165" s="110"/>
      <c r="BN165" s="110"/>
      <c r="BO165" s="110"/>
      <c r="BP165" s="110"/>
      <c r="BQ165" s="110"/>
      <c r="BR165" s="110"/>
      <c r="BS165" s="110"/>
      <c r="BT165" s="110"/>
      <c r="BU165" s="110"/>
      <c r="BV165" s="110"/>
      <c r="BW165" s="110"/>
      <c r="BX165" s="110"/>
      <c r="BY165" s="110"/>
      <c r="BZ165" s="110"/>
      <c r="CA165" s="110"/>
      <c r="CB165" s="110"/>
      <c r="CC165" s="110"/>
      <c r="CD165" s="110"/>
      <c r="CE165" s="110"/>
      <c r="CF165" s="110"/>
      <c r="CG165" s="110"/>
      <c r="CH165" s="110"/>
      <c r="CI165" s="110"/>
      <c r="CJ165" s="110"/>
      <c r="CK165" s="110"/>
      <c r="CL165" s="110"/>
      <c r="CM165" s="110"/>
      <c r="CN165" s="110"/>
      <c r="CO165" s="110"/>
      <c r="CP165" s="110"/>
      <c r="CQ165" s="110"/>
      <c r="CR165" s="110"/>
      <c r="CS165" s="110"/>
      <c r="CT165" s="110"/>
      <c r="CU165" s="110"/>
      <c r="CV165" s="110"/>
      <c r="CW165" s="110"/>
      <c r="CX165" s="110"/>
    </row>
    <row r="166" spans="7:102" ht="14.25" customHeight="1" x14ac:dyDescent="0.25">
      <c r="G166" s="110"/>
      <c r="H166" s="110"/>
      <c r="I166" s="110"/>
      <c r="J166" s="110"/>
      <c r="K166" s="110"/>
      <c r="L166" s="110"/>
      <c r="M166" s="110"/>
      <c r="N166" s="110"/>
      <c r="O166" s="110"/>
      <c r="P166" s="110"/>
      <c r="Q166" s="110"/>
      <c r="R166" s="110"/>
      <c r="S166" s="110"/>
      <c r="T166" s="110"/>
      <c r="U166" s="110"/>
      <c r="V166" s="110"/>
      <c r="W166" s="110"/>
      <c r="X166" s="110"/>
      <c r="Y166" s="110"/>
      <c r="Z166" s="110"/>
      <c r="AA166" s="110"/>
      <c r="AB166" s="110"/>
      <c r="AC166" s="110"/>
      <c r="AD166" s="110"/>
      <c r="AE166" s="110"/>
      <c r="AF166" s="110"/>
      <c r="AG166" s="110"/>
      <c r="AH166" s="110"/>
      <c r="AI166" s="110"/>
      <c r="AJ166" s="110"/>
      <c r="AK166" s="110"/>
      <c r="AL166" s="110"/>
      <c r="AM166" s="110"/>
      <c r="AN166" s="110"/>
      <c r="AO166" s="110"/>
      <c r="AP166" s="110"/>
      <c r="AQ166" s="110"/>
      <c r="AR166" s="110"/>
      <c r="AS166" s="110"/>
      <c r="AT166" s="110"/>
      <c r="AU166" s="110"/>
      <c r="AV166" s="110"/>
      <c r="AW166" s="110"/>
      <c r="AX166" s="110"/>
      <c r="AY166" s="110"/>
      <c r="AZ166" s="110"/>
      <c r="BA166" s="110"/>
      <c r="BB166" s="110"/>
      <c r="BC166" s="110"/>
      <c r="BD166" s="110"/>
      <c r="BE166" s="110"/>
      <c r="BF166" s="110"/>
      <c r="BG166" s="110"/>
      <c r="BH166" s="110"/>
      <c r="BI166" s="110"/>
      <c r="BJ166" s="110"/>
      <c r="BK166" s="110"/>
      <c r="BL166" s="110"/>
      <c r="BM166" s="110"/>
      <c r="BN166" s="110"/>
      <c r="BO166" s="110"/>
      <c r="BP166" s="110"/>
      <c r="BQ166" s="110"/>
      <c r="BR166" s="110"/>
      <c r="BS166" s="110"/>
      <c r="BT166" s="110"/>
      <c r="BU166" s="110"/>
      <c r="BV166" s="110"/>
      <c r="BW166" s="110"/>
      <c r="BX166" s="110"/>
      <c r="BY166" s="110"/>
      <c r="BZ166" s="110"/>
      <c r="CA166" s="110"/>
      <c r="CB166" s="110"/>
      <c r="CC166" s="110"/>
      <c r="CD166" s="110"/>
      <c r="CE166" s="110"/>
      <c r="CF166" s="110"/>
      <c r="CG166" s="110"/>
      <c r="CH166" s="110"/>
      <c r="CI166" s="110"/>
      <c r="CJ166" s="110"/>
      <c r="CK166" s="110"/>
      <c r="CL166" s="110"/>
      <c r="CM166" s="110"/>
      <c r="CN166" s="110"/>
      <c r="CO166" s="110"/>
      <c r="CP166" s="110"/>
      <c r="CQ166" s="110"/>
      <c r="CR166" s="110"/>
      <c r="CS166" s="110"/>
      <c r="CT166" s="110"/>
      <c r="CU166" s="110"/>
      <c r="CV166" s="110"/>
      <c r="CW166" s="110"/>
      <c r="CX166" s="110"/>
    </row>
    <row r="167" spans="7:102" ht="14.25" customHeight="1" x14ac:dyDescent="0.25">
      <c r="G167" s="110"/>
      <c r="H167" s="110"/>
      <c r="I167" s="110"/>
      <c r="J167" s="110"/>
      <c r="K167" s="110"/>
      <c r="L167" s="110"/>
      <c r="M167" s="110"/>
      <c r="N167" s="110"/>
      <c r="O167" s="110"/>
      <c r="P167" s="110"/>
      <c r="Q167" s="110"/>
      <c r="R167" s="110"/>
      <c r="S167" s="110"/>
      <c r="T167" s="110"/>
      <c r="U167" s="110"/>
      <c r="V167" s="110"/>
      <c r="W167" s="110"/>
      <c r="X167" s="110"/>
      <c r="Y167" s="110"/>
      <c r="Z167" s="110"/>
      <c r="AA167" s="110"/>
      <c r="AB167" s="110"/>
      <c r="AC167" s="110"/>
      <c r="AD167" s="110"/>
      <c r="AE167" s="110"/>
      <c r="AF167" s="110"/>
      <c r="AG167" s="110"/>
      <c r="AH167" s="110"/>
      <c r="AI167" s="110"/>
      <c r="AJ167" s="110"/>
      <c r="AK167" s="110"/>
      <c r="AL167" s="110"/>
      <c r="AM167" s="110"/>
      <c r="AN167" s="110"/>
      <c r="AO167" s="110"/>
      <c r="AP167" s="110"/>
      <c r="AQ167" s="110"/>
      <c r="AR167" s="110"/>
      <c r="AS167" s="110"/>
      <c r="AT167" s="110"/>
      <c r="AU167" s="110"/>
      <c r="AV167" s="110"/>
      <c r="AW167" s="110"/>
      <c r="AX167" s="110"/>
      <c r="AY167" s="110"/>
      <c r="AZ167" s="110"/>
      <c r="BA167" s="110"/>
      <c r="BB167" s="110"/>
      <c r="BC167" s="110"/>
      <c r="BD167" s="110"/>
      <c r="BE167" s="110"/>
      <c r="BF167" s="110"/>
      <c r="BG167" s="110"/>
      <c r="BH167" s="110"/>
      <c r="BI167" s="110"/>
      <c r="BJ167" s="110"/>
      <c r="BK167" s="110"/>
      <c r="BL167" s="110"/>
      <c r="BM167" s="110"/>
      <c r="BN167" s="110"/>
      <c r="BO167" s="110"/>
      <c r="BP167" s="110"/>
      <c r="BQ167" s="110"/>
      <c r="BR167" s="110"/>
      <c r="BS167" s="110"/>
      <c r="BT167" s="110"/>
      <c r="BU167" s="110"/>
      <c r="BV167" s="110"/>
      <c r="BW167" s="110"/>
      <c r="BX167" s="110"/>
      <c r="BY167" s="110"/>
      <c r="BZ167" s="110"/>
      <c r="CA167" s="110"/>
      <c r="CB167" s="110"/>
      <c r="CC167" s="110"/>
      <c r="CD167" s="110"/>
      <c r="CE167" s="110"/>
      <c r="CF167" s="110"/>
      <c r="CG167" s="110"/>
      <c r="CH167" s="110"/>
      <c r="CI167" s="110"/>
      <c r="CJ167" s="110"/>
      <c r="CK167" s="110"/>
      <c r="CL167" s="110"/>
      <c r="CM167" s="110"/>
      <c r="CN167" s="110"/>
      <c r="CO167" s="110"/>
      <c r="CP167" s="110"/>
      <c r="CQ167" s="110"/>
      <c r="CR167" s="110"/>
      <c r="CS167" s="110"/>
      <c r="CT167" s="110"/>
      <c r="CU167" s="110"/>
      <c r="CV167" s="110"/>
      <c r="CW167" s="110"/>
      <c r="CX167" s="110"/>
    </row>
    <row r="168" spans="7:102" ht="14.25" customHeight="1" x14ac:dyDescent="0.25">
      <c r="G168" s="110"/>
      <c r="H168" s="110"/>
      <c r="I168" s="110"/>
      <c r="J168" s="110"/>
      <c r="K168" s="110"/>
      <c r="L168" s="110"/>
      <c r="M168" s="110"/>
      <c r="N168" s="110"/>
      <c r="O168" s="110"/>
      <c r="P168" s="110"/>
      <c r="Q168" s="110"/>
      <c r="R168" s="110"/>
      <c r="S168" s="110"/>
      <c r="T168" s="110"/>
      <c r="U168" s="110"/>
      <c r="V168" s="110"/>
      <c r="W168" s="110"/>
      <c r="X168" s="110"/>
      <c r="Y168" s="110"/>
      <c r="Z168" s="110"/>
      <c r="AA168" s="110"/>
      <c r="AB168" s="110"/>
      <c r="AC168" s="110"/>
      <c r="AD168" s="110"/>
      <c r="AE168" s="110"/>
      <c r="AF168" s="110"/>
      <c r="AG168" s="110"/>
      <c r="AH168" s="110"/>
      <c r="AI168" s="110"/>
      <c r="AJ168" s="110"/>
      <c r="AK168" s="110"/>
      <c r="AL168" s="110"/>
      <c r="AM168" s="110"/>
      <c r="AN168" s="110"/>
      <c r="AO168" s="110"/>
      <c r="AP168" s="110"/>
      <c r="AQ168" s="110"/>
      <c r="AR168" s="110"/>
      <c r="AS168" s="110"/>
      <c r="AT168" s="110"/>
      <c r="AU168" s="110"/>
      <c r="AV168" s="110"/>
      <c r="AW168" s="110"/>
      <c r="AX168" s="110"/>
      <c r="AY168" s="110"/>
      <c r="AZ168" s="110"/>
      <c r="BA168" s="110"/>
      <c r="BB168" s="110"/>
      <c r="BC168" s="110"/>
      <c r="BD168" s="110"/>
      <c r="BE168" s="110"/>
      <c r="BF168" s="110"/>
      <c r="BG168" s="110"/>
      <c r="BH168" s="110"/>
      <c r="BI168" s="110"/>
      <c r="BJ168" s="110"/>
      <c r="BK168" s="110"/>
      <c r="BL168" s="110"/>
      <c r="BM168" s="110"/>
      <c r="BN168" s="110"/>
      <c r="BO168" s="110"/>
      <c r="BP168" s="110"/>
      <c r="BQ168" s="110"/>
      <c r="BR168" s="110"/>
      <c r="BS168" s="110"/>
      <c r="BT168" s="110"/>
      <c r="BU168" s="110"/>
      <c r="BV168" s="110"/>
      <c r="BW168" s="110"/>
      <c r="BX168" s="110"/>
      <c r="BY168" s="110"/>
      <c r="BZ168" s="110"/>
      <c r="CA168" s="110"/>
      <c r="CB168" s="110"/>
      <c r="CC168" s="110"/>
      <c r="CD168" s="110"/>
      <c r="CE168" s="110"/>
      <c r="CF168" s="110"/>
      <c r="CG168" s="110"/>
      <c r="CH168" s="110"/>
      <c r="CI168" s="110"/>
      <c r="CJ168" s="110"/>
      <c r="CK168" s="110"/>
      <c r="CL168" s="110"/>
      <c r="CM168" s="110"/>
      <c r="CN168" s="110"/>
      <c r="CO168" s="110"/>
      <c r="CP168" s="110"/>
      <c r="CQ168" s="110"/>
      <c r="CR168" s="110"/>
      <c r="CS168" s="110"/>
      <c r="CT168" s="110"/>
      <c r="CU168" s="110"/>
      <c r="CV168" s="110"/>
      <c r="CW168" s="110"/>
      <c r="CX168" s="110"/>
    </row>
    <row r="169" spans="7:102" ht="14.25" customHeight="1" x14ac:dyDescent="0.25">
      <c r="G169" s="110"/>
      <c r="H169" s="110"/>
      <c r="I169" s="110"/>
      <c r="J169" s="110"/>
      <c r="K169" s="110"/>
      <c r="L169" s="110"/>
      <c r="M169" s="110"/>
      <c r="N169" s="110"/>
      <c r="O169" s="110"/>
      <c r="P169" s="110"/>
      <c r="Q169" s="110"/>
      <c r="R169" s="110"/>
      <c r="S169" s="110"/>
      <c r="T169" s="110"/>
      <c r="U169" s="110"/>
      <c r="V169" s="110"/>
      <c r="W169" s="110"/>
      <c r="X169" s="110"/>
      <c r="Y169" s="110"/>
      <c r="Z169" s="110"/>
      <c r="AA169" s="110"/>
      <c r="AB169" s="110"/>
      <c r="AC169" s="110"/>
      <c r="AD169" s="110"/>
      <c r="AE169" s="110"/>
      <c r="AF169" s="110"/>
      <c r="AG169" s="110"/>
      <c r="AH169" s="110"/>
      <c r="AI169" s="110"/>
      <c r="AJ169" s="110"/>
      <c r="AK169" s="110"/>
      <c r="AL169" s="110"/>
      <c r="AM169" s="110"/>
      <c r="AN169" s="110"/>
      <c r="AO169" s="110"/>
      <c r="AP169" s="110"/>
      <c r="AQ169" s="110"/>
      <c r="AR169" s="110"/>
      <c r="AS169" s="110"/>
      <c r="AT169" s="110"/>
      <c r="AU169" s="110"/>
      <c r="AV169" s="110"/>
      <c r="AW169" s="110"/>
      <c r="AX169" s="110"/>
      <c r="AY169" s="110"/>
      <c r="AZ169" s="110"/>
      <c r="BA169" s="110"/>
      <c r="BB169" s="110"/>
      <c r="BC169" s="110"/>
      <c r="BD169" s="110"/>
      <c r="BE169" s="110"/>
      <c r="BF169" s="110"/>
      <c r="BG169" s="110"/>
      <c r="BH169" s="110"/>
      <c r="BI169" s="110"/>
      <c r="BJ169" s="110"/>
      <c r="BK169" s="110"/>
      <c r="BL169" s="110"/>
      <c r="BM169" s="110"/>
      <c r="BN169" s="110"/>
      <c r="BO169" s="110"/>
      <c r="BP169" s="110"/>
      <c r="BQ169" s="110"/>
      <c r="BR169" s="110"/>
      <c r="BS169" s="110"/>
      <c r="BT169" s="110"/>
      <c r="BU169" s="110"/>
      <c r="BV169" s="110"/>
      <c r="BW169" s="110"/>
      <c r="BX169" s="110"/>
      <c r="BY169" s="110"/>
      <c r="BZ169" s="110"/>
      <c r="CA169" s="110"/>
      <c r="CB169" s="110"/>
      <c r="CC169" s="110"/>
      <c r="CD169" s="110"/>
      <c r="CE169" s="110"/>
      <c r="CF169" s="110"/>
      <c r="CG169" s="110"/>
      <c r="CH169" s="110"/>
      <c r="CI169" s="110"/>
      <c r="CJ169" s="110"/>
      <c r="CK169" s="110"/>
      <c r="CL169" s="110"/>
      <c r="CM169" s="110"/>
      <c r="CN169" s="110"/>
      <c r="CO169" s="110"/>
      <c r="CP169" s="110"/>
      <c r="CQ169" s="110"/>
      <c r="CR169" s="110"/>
      <c r="CS169" s="110"/>
      <c r="CT169" s="110"/>
      <c r="CU169" s="110"/>
      <c r="CV169" s="110"/>
      <c r="CW169" s="110"/>
      <c r="CX169" s="110"/>
    </row>
    <row r="170" spans="7:102" ht="14.25" customHeight="1" x14ac:dyDescent="0.25">
      <c r="G170" s="110"/>
      <c r="H170" s="110"/>
      <c r="I170" s="110"/>
      <c r="J170" s="110"/>
      <c r="K170" s="110"/>
      <c r="L170" s="110"/>
      <c r="M170" s="110"/>
      <c r="N170" s="110"/>
      <c r="O170" s="110"/>
      <c r="P170" s="110"/>
      <c r="Q170" s="110"/>
      <c r="R170" s="110"/>
      <c r="S170" s="110"/>
      <c r="T170" s="110"/>
      <c r="U170" s="110"/>
      <c r="V170" s="110"/>
      <c r="W170" s="110"/>
      <c r="X170" s="110"/>
      <c r="Y170" s="110"/>
      <c r="Z170" s="110"/>
      <c r="AA170" s="110"/>
      <c r="AB170" s="110"/>
      <c r="AC170" s="110"/>
      <c r="AD170" s="110"/>
      <c r="AE170" s="110"/>
      <c r="AF170" s="110"/>
      <c r="AG170" s="110"/>
      <c r="AH170" s="110"/>
      <c r="AI170" s="110"/>
      <c r="AJ170" s="110"/>
      <c r="AK170" s="110"/>
      <c r="AL170" s="110"/>
      <c r="AM170" s="110"/>
      <c r="AN170" s="110"/>
      <c r="AO170" s="110"/>
      <c r="AP170" s="110"/>
      <c r="AQ170" s="110"/>
      <c r="AR170" s="110"/>
      <c r="AS170" s="110"/>
      <c r="AT170" s="110"/>
      <c r="AU170" s="110"/>
      <c r="AV170" s="110"/>
      <c r="AW170" s="110"/>
      <c r="AX170" s="110"/>
      <c r="AY170" s="110"/>
      <c r="AZ170" s="110"/>
      <c r="BA170" s="110"/>
      <c r="BB170" s="110"/>
      <c r="BC170" s="110"/>
      <c r="BD170" s="110"/>
      <c r="BE170" s="110"/>
      <c r="BF170" s="110"/>
      <c r="BG170" s="110"/>
      <c r="BH170" s="110"/>
      <c r="BI170" s="110"/>
      <c r="BJ170" s="110"/>
      <c r="BK170" s="110"/>
      <c r="BL170" s="110"/>
      <c r="BM170" s="110"/>
      <c r="BN170" s="110"/>
      <c r="BO170" s="110"/>
      <c r="BP170" s="110"/>
      <c r="BQ170" s="110"/>
      <c r="BR170" s="110"/>
      <c r="BS170" s="110"/>
      <c r="BT170" s="110"/>
      <c r="BU170" s="110"/>
      <c r="BV170" s="110"/>
      <c r="BW170" s="110"/>
      <c r="BX170" s="110"/>
      <c r="BY170" s="110"/>
      <c r="BZ170" s="110"/>
      <c r="CA170" s="110"/>
      <c r="CB170" s="110"/>
      <c r="CC170" s="110"/>
      <c r="CD170" s="110"/>
      <c r="CE170" s="110"/>
      <c r="CF170" s="110"/>
      <c r="CG170" s="110"/>
      <c r="CH170" s="110"/>
      <c r="CI170" s="110"/>
      <c r="CJ170" s="110"/>
      <c r="CK170" s="110"/>
      <c r="CL170" s="110"/>
      <c r="CM170" s="110"/>
      <c r="CN170" s="110"/>
      <c r="CO170" s="110"/>
      <c r="CP170" s="110"/>
      <c r="CQ170" s="110"/>
      <c r="CR170" s="110"/>
      <c r="CS170" s="110"/>
      <c r="CT170" s="110"/>
      <c r="CU170" s="110"/>
      <c r="CV170" s="110"/>
      <c r="CW170" s="110"/>
      <c r="CX170" s="110"/>
    </row>
    <row r="171" spans="7:102" ht="14.25" customHeight="1" x14ac:dyDescent="0.25">
      <c r="G171" s="110"/>
      <c r="H171" s="110"/>
      <c r="I171" s="110"/>
      <c r="J171" s="110"/>
      <c r="K171" s="110"/>
      <c r="L171" s="110"/>
      <c r="M171" s="110"/>
      <c r="N171" s="110"/>
      <c r="O171" s="110"/>
      <c r="P171" s="110"/>
      <c r="Q171" s="110"/>
      <c r="R171" s="110"/>
      <c r="S171" s="110"/>
      <c r="T171" s="110"/>
      <c r="U171" s="110"/>
      <c r="V171" s="110"/>
      <c r="W171" s="110"/>
      <c r="X171" s="110"/>
      <c r="Y171" s="110"/>
      <c r="Z171" s="110"/>
      <c r="AA171" s="110"/>
      <c r="AB171" s="110"/>
      <c r="AC171" s="110"/>
      <c r="AD171" s="110"/>
      <c r="AE171" s="110"/>
      <c r="AF171" s="110"/>
      <c r="AG171" s="110"/>
      <c r="AH171" s="110"/>
      <c r="AI171" s="110"/>
      <c r="AJ171" s="110"/>
      <c r="AK171" s="110"/>
      <c r="AL171" s="110"/>
      <c r="AM171" s="110"/>
      <c r="AN171" s="110"/>
      <c r="AO171" s="110"/>
      <c r="AP171" s="110"/>
      <c r="AQ171" s="110"/>
      <c r="AR171" s="110"/>
      <c r="AS171" s="110"/>
      <c r="AT171" s="110"/>
      <c r="AU171" s="110"/>
      <c r="AV171" s="110"/>
      <c r="AW171" s="110"/>
      <c r="AX171" s="110"/>
      <c r="AY171" s="110"/>
      <c r="AZ171" s="110"/>
      <c r="BA171" s="110"/>
      <c r="BB171" s="110"/>
      <c r="BC171" s="110"/>
      <c r="BD171" s="110"/>
      <c r="BE171" s="110"/>
      <c r="BF171" s="110"/>
      <c r="BG171" s="110"/>
      <c r="BH171" s="110"/>
      <c r="BI171" s="110"/>
      <c r="BJ171" s="110"/>
      <c r="BK171" s="110"/>
      <c r="BL171" s="110"/>
      <c r="BM171" s="110"/>
      <c r="BN171" s="110"/>
      <c r="BO171" s="110"/>
      <c r="BP171" s="110"/>
      <c r="BQ171" s="110"/>
      <c r="BR171" s="110"/>
      <c r="BS171" s="110"/>
      <c r="BT171" s="110"/>
      <c r="BU171" s="110"/>
      <c r="BV171" s="110"/>
      <c r="BW171" s="110"/>
      <c r="BX171" s="110"/>
      <c r="BY171" s="110"/>
      <c r="BZ171" s="110"/>
      <c r="CA171" s="110"/>
      <c r="CB171" s="110"/>
      <c r="CC171" s="110"/>
      <c r="CD171" s="110"/>
      <c r="CE171" s="110"/>
      <c r="CF171" s="110"/>
      <c r="CG171" s="110"/>
      <c r="CH171" s="110"/>
      <c r="CI171" s="110"/>
      <c r="CJ171" s="110"/>
      <c r="CK171" s="110"/>
      <c r="CL171" s="110"/>
      <c r="CM171" s="110"/>
      <c r="CN171" s="110"/>
      <c r="CO171" s="110"/>
      <c r="CP171" s="110"/>
      <c r="CQ171" s="110"/>
      <c r="CR171" s="110"/>
      <c r="CS171" s="110"/>
      <c r="CT171" s="110"/>
      <c r="CU171" s="110"/>
      <c r="CV171" s="110"/>
      <c r="CW171" s="110"/>
      <c r="CX171" s="110"/>
    </row>
    <row r="172" spans="7:102" ht="14.25" customHeight="1" x14ac:dyDescent="0.25">
      <c r="G172" s="110"/>
      <c r="H172" s="110"/>
      <c r="I172" s="110"/>
      <c r="J172" s="110"/>
      <c r="K172" s="110"/>
      <c r="L172" s="110"/>
      <c r="M172" s="110"/>
      <c r="N172" s="110"/>
      <c r="O172" s="110"/>
      <c r="P172" s="110"/>
      <c r="Q172" s="110"/>
      <c r="R172" s="110"/>
      <c r="S172" s="110"/>
      <c r="T172" s="110"/>
      <c r="U172" s="110"/>
      <c r="V172" s="110"/>
      <c r="W172" s="110"/>
      <c r="X172" s="110"/>
      <c r="Y172" s="110"/>
      <c r="Z172" s="110"/>
      <c r="AA172" s="110"/>
      <c r="AB172" s="110"/>
      <c r="AC172" s="110"/>
      <c r="AD172" s="110"/>
      <c r="AE172" s="110"/>
      <c r="AF172" s="110"/>
      <c r="AG172" s="110"/>
      <c r="AH172" s="110"/>
      <c r="AI172" s="110"/>
      <c r="AJ172" s="110"/>
      <c r="AK172" s="110"/>
      <c r="AL172" s="110"/>
      <c r="AM172" s="110"/>
      <c r="AN172" s="110"/>
      <c r="AO172" s="110"/>
      <c r="AP172" s="110"/>
      <c r="AQ172" s="110"/>
      <c r="AR172" s="110"/>
      <c r="AS172" s="110"/>
      <c r="AT172" s="110"/>
      <c r="AU172" s="110"/>
      <c r="AV172" s="110"/>
      <c r="AW172" s="110"/>
      <c r="AX172" s="110"/>
      <c r="AY172" s="110"/>
      <c r="AZ172" s="110"/>
      <c r="BA172" s="110"/>
      <c r="BB172" s="110"/>
      <c r="BC172" s="110"/>
      <c r="BD172" s="110"/>
      <c r="BE172" s="110"/>
      <c r="BF172" s="110"/>
      <c r="BG172" s="110"/>
      <c r="BH172" s="110"/>
      <c r="BI172" s="110"/>
      <c r="BJ172" s="110"/>
      <c r="BK172" s="110"/>
      <c r="BL172" s="110"/>
      <c r="BM172" s="110"/>
      <c r="BN172" s="110"/>
      <c r="BO172" s="110"/>
      <c r="BP172" s="110"/>
      <c r="BQ172" s="110"/>
      <c r="BR172" s="110"/>
      <c r="BS172" s="110"/>
      <c r="BT172" s="110"/>
      <c r="BU172" s="110"/>
      <c r="BV172" s="110"/>
      <c r="BW172" s="110"/>
      <c r="BX172" s="110"/>
      <c r="BY172" s="110"/>
      <c r="BZ172" s="110"/>
      <c r="CA172" s="110"/>
      <c r="CB172" s="110"/>
      <c r="CC172" s="110"/>
      <c r="CD172" s="110"/>
      <c r="CE172" s="110"/>
      <c r="CF172" s="110"/>
      <c r="CG172" s="110"/>
      <c r="CH172" s="110"/>
      <c r="CI172" s="110"/>
      <c r="CJ172" s="110"/>
      <c r="CK172" s="110"/>
      <c r="CL172" s="110"/>
      <c r="CM172" s="110"/>
      <c r="CN172" s="110"/>
      <c r="CO172" s="110"/>
      <c r="CP172" s="110"/>
      <c r="CQ172" s="110"/>
      <c r="CR172" s="110"/>
      <c r="CS172" s="110"/>
      <c r="CT172" s="110"/>
      <c r="CU172" s="110"/>
      <c r="CV172" s="110"/>
      <c r="CW172" s="110"/>
      <c r="CX172" s="110"/>
    </row>
    <row r="173" spans="7:102" ht="14.25" customHeight="1" x14ac:dyDescent="0.25">
      <c r="G173" s="110"/>
      <c r="H173" s="110"/>
      <c r="I173" s="110"/>
      <c r="J173" s="110"/>
      <c r="K173" s="110"/>
      <c r="L173" s="110"/>
      <c r="M173" s="110"/>
      <c r="N173" s="110"/>
      <c r="O173" s="110"/>
      <c r="P173" s="110"/>
      <c r="Q173" s="110"/>
      <c r="R173" s="110"/>
      <c r="S173" s="110"/>
      <c r="T173" s="110"/>
      <c r="U173" s="110"/>
      <c r="V173" s="110"/>
      <c r="W173" s="110"/>
      <c r="X173" s="110"/>
      <c r="Y173" s="110"/>
      <c r="Z173" s="110"/>
      <c r="AA173" s="110"/>
      <c r="AB173" s="110"/>
      <c r="AC173" s="110"/>
      <c r="AD173" s="110"/>
      <c r="AE173" s="110"/>
      <c r="AF173" s="110"/>
      <c r="AG173" s="110"/>
      <c r="AH173" s="110"/>
      <c r="AI173" s="110"/>
      <c r="AJ173" s="110"/>
      <c r="AK173" s="110"/>
      <c r="AL173" s="110"/>
      <c r="AM173" s="110"/>
      <c r="AN173" s="110"/>
      <c r="AO173" s="110"/>
      <c r="AP173" s="110"/>
      <c r="AQ173" s="110"/>
      <c r="AR173" s="110"/>
      <c r="AS173" s="110"/>
      <c r="AT173" s="110"/>
      <c r="AU173" s="110"/>
      <c r="AV173" s="110"/>
      <c r="AW173" s="110"/>
      <c r="AX173" s="110"/>
      <c r="AY173" s="110"/>
      <c r="AZ173" s="110"/>
      <c r="BA173" s="110"/>
      <c r="BB173" s="110"/>
      <c r="BC173" s="110"/>
      <c r="BD173" s="110"/>
      <c r="BE173" s="110"/>
      <c r="BF173" s="110"/>
      <c r="BG173" s="110"/>
      <c r="BH173" s="110"/>
      <c r="BI173" s="110"/>
      <c r="BJ173" s="110"/>
      <c r="BK173" s="110"/>
      <c r="BL173" s="110"/>
      <c r="BM173" s="110"/>
      <c r="BN173" s="110"/>
      <c r="BO173" s="110"/>
      <c r="BP173" s="110"/>
      <c r="BQ173" s="110"/>
      <c r="BR173" s="110"/>
      <c r="BS173" s="110"/>
      <c r="BT173" s="110"/>
      <c r="BU173" s="110"/>
      <c r="BV173" s="110"/>
      <c r="BW173" s="110"/>
      <c r="BX173" s="110"/>
      <c r="BY173" s="110"/>
      <c r="BZ173" s="110"/>
      <c r="CA173" s="110"/>
      <c r="CB173" s="110"/>
      <c r="CC173" s="110"/>
      <c r="CD173" s="110"/>
      <c r="CE173" s="110"/>
      <c r="CF173" s="110"/>
      <c r="CG173" s="110"/>
      <c r="CH173" s="110"/>
      <c r="CI173" s="110"/>
      <c r="CJ173" s="110"/>
      <c r="CK173" s="110"/>
      <c r="CL173" s="110"/>
      <c r="CM173" s="110"/>
      <c r="CN173" s="110"/>
      <c r="CO173" s="110"/>
      <c r="CP173" s="110"/>
      <c r="CQ173" s="110"/>
      <c r="CR173" s="110"/>
      <c r="CS173" s="110"/>
      <c r="CT173" s="110"/>
      <c r="CU173" s="110"/>
      <c r="CV173" s="110"/>
      <c r="CW173" s="110"/>
      <c r="CX173" s="110"/>
    </row>
    <row r="174" spans="7:102" ht="14.25" customHeight="1" x14ac:dyDescent="0.25">
      <c r="G174" s="110"/>
      <c r="H174" s="110"/>
      <c r="I174" s="110"/>
      <c r="J174" s="110"/>
      <c r="K174" s="110"/>
      <c r="L174" s="110"/>
      <c r="M174" s="110"/>
      <c r="N174" s="110"/>
      <c r="O174" s="110"/>
      <c r="P174" s="110"/>
      <c r="Q174" s="110"/>
      <c r="R174" s="110"/>
      <c r="S174" s="110"/>
      <c r="T174" s="110"/>
      <c r="U174" s="110"/>
      <c r="V174" s="110"/>
      <c r="W174" s="110"/>
      <c r="X174" s="110"/>
      <c r="Y174" s="110"/>
      <c r="Z174" s="110"/>
      <c r="AA174" s="110"/>
      <c r="AB174" s="110"/>
      <c r="AC174" s="110"/>
      <c r="AD174" s="110"/>
      <c r="AE174" s="110"/>
      <c r="AF174" s="110"/>
      <c r="AG174" s="110"/>
      <c r="AH174" s="110"/>
      <c r="AI174" s="110"/>
      <c r="AJ174" s="110"/>
      <c r="AK174" s="110"/>
      <c r="AL174" s="110"/>
      <c r="AM174" s="110"/>
      <c r="AN174" s="110"/>
      <c r="AO174" s="110"/>
      <c r="AP174" s="110"/>
      <c r="AQ174" s="110"/>
      <c r="AR174" s="110"/>
      <c r="AS174" s="110"/>
      <c r="AT174" s="110"/>
      <c r="AU174" s="110"/>
      <c r="AV174" s="110"/>
      <c r="AW174" s="110"/>
      <c r="AX174" s="110"/>
      <c r="AY174" s="110"/>
      <c r="AZ174" s="110"/>
      <c r="BA174" s="110"/>
      <c r="BB174" s="110"/>
      <c r="BC174" s="110"/>
      <c r="BD174" s="110"/>
      <c r="BE174" s="110"/>
      <c r="BF174" s="110"/>
      <c r="BG174" s="110"/>
      <c r="BH174" s="110"/>
      <c r="BI174" s="110"/>
      <c r="BJ174" s="110"/>
      <c r="BK174" s="110"/>
      <c r="BL174" s="110"/>
      <c r="BM174" s="110"/>
      <c r="BN174" s="110"/>
      <c r="BO174" s="110"/>
      <c r="BP174" s="110"/>
      <c r="BQ174" s="110"/>
      <c r="BR174" s="110"/>
      <c r="BS174" s="110"/>
      <c r="BT174" s="110"/>
      <c r="BU174" s="110"/>
      <c r="BV174" s="110"/>
      <c r="BW174" s="110"/>
      <c r="BX174" s="110"/>
      <c r="BY174" s="110"/>
      <c r="BZ174" s="110"/>
      <c r="CA174" s="110"/>
      <c r="CB174" s="110"/>
      <c r="CC174" s="110"/>
      <c r="CD174" s="110"/>
      <c r="CE174" s="110"/>
      <c r="CF174" s="110"/>
      <c r="CG174" s="110"/>
      <c r="CH174" s="110"/>
      <c r="CI174" s="110"/>
      <c r="CJ174" s="110"/>
      <c r="CK174" s="110"/>
      <c r="CL174" s="110"/>
      <c r="CM174" s="110"/>
      <c r="CN174" s="110"/>
      <c r="CO174" s="110"/>
      <c r="CP174" s="110"/>
      <c r="CQ174" s="110"/>
      <c r="CR174" s="110"/>
      <c r="CS174" s="110"/>
      <c r="CT174" s="110"/>
      <c r="CU174" s="110"/>
      <c r="CV174" s="110"/>
      <c r="CW174" s="110"/>
      <c r="CX174" s="110"/>
    </row>
    <row r="175" spans="7:102" ht="14.25" customHeight="1" x14ac:dyDescent="0.25">
      <c r="G175" s="110"/>
      <c r="H175" s="110"/>
      <c r="I175" s="110"/>
      <c r="J175" s="110"/>
      <c r="K175" s="110"/>
      <c r="L175" s="110"/>
      <c r="M175" s="110"/>
      <c r="N175" s="110"/>
      <c r="O175" s="110"/>
      <c r="P175" s="110"/>
      <c r="Q175" s="110"/>
      <c r="R175" s="110"/>
      <c r="S175" s="110"/>
      <c r="T175" s="110"/>
      <c r="U175" s="110"/>
      <c r="V175" s="110"/>
      <c r="W175" s="110"/>
      <c r="X175" s="110"/>
      <c r="Y175" s="110"/>
      <c r="Z175" s="110"/>
      <c r="AA175" s="110"/>
      <c r="AB175" s="110"/>
      <c r="AC175" s="110"/>
      <c r="AD175" s="110"/>
      <c r="AE175" s="110"/>
      <c r="AF175" s="110"/>
      <c r="AG175" s="110"/>
      <c r="AH175" s="110"/>
      <c r="AI175" s="110"/>
      <c r="AJ175" s="110"/>
      <c r="AK175" s="110"/>
      <c r="AL175" s="110"/>
      <c r="AM175" s="110"/>
      <c r="AN175" s="110"/>
      <c r="AO175" s="110"/>
      <c r="AP175" s="110"/>
      <c r="AQ175" s="110"/>
      <c r="AR175" s="110"/>
      <c r="AS175" s="110"/>
      <c r="AT175" s="110"/>
      <c r="AU175" s="110"/>
      <c r="AV175" s="110"/>
      <c r="AW175" s="110"/>
      <c r="AX175" s="110"/>
      <c r="AY175" s="110"/>
      <c r="AZ175" s="110"/>
      <c r="BA175" s="110"/>
      <c r="BB175" s="110"/>
      <c r="BC175" s="110"/>
      <c r="BD175" s="110"/>
      <c r="BE175" s="110"/>
      <c r="BF175" s="110"/>
      <c r="BG175" s="110"/>
      <c r="BH175" s="110"/>
      <c r="BI175" s="110"/>
      <c r="BJ175" s="110"/>
      <c r="BK175" s="110"/>
      <c r="BL175" s="110"/>
      <c r="BM175" s="110"/>
      <c r="BN175" s="110"/>
      <c r="BO175" s="110"/>
      <c r="BP175" s="110"/>
      <c r="BQ175" s="110"/>
      <c r="BR175" s="110"/>
      <c r="BS175" s="110"/>
      <c r="BT175" s="110"/>
      <c r="BU175" s="110"/>
      <c r="BV175" s="110"/>
      <c r="BW175" s="110"/>
      <c r="BX175" s="110"/>
      <c r="BY175" s="110"/>
      <c r="BZ175" s="110"/>
      <c r="CA175" s="110"/>
      <c r="CB175" s="110"/>
      <c r="CC175" s="110"/>
      <c r="CD175" s="110"/>
      <c r="CE175" s="110"/>
      <c r="CF175" s="110"/>
      <c r="CG175" s="110"/>
      <c r="CH175" s="110"/>
      <c r="CI175" s="110"/>
      <c r="CJ175" s="110"/>
      <c r="CK175" s="110"/>
      <c r="CL175" s="110"/>
      <c r="CM175" s="110"/>
      <c r="CN175" s="110"/>
      <c r="CO175" s="110"/>
      <c r="CP175" s="110"/>
      <c r="CQ175" s="110"/>
      <c r="CR175" s="110"/>
      <c r="CS175" s="110"/>
      <c r="CT175" s="110"/>
      <c r="CU175" s="110"/>
      <c r="CV175" s="110"/>
      <c r="CW175" s="110"/>
      <c r="CX175" s="110"/>
    </row>
    <row r="176" spans="7:102" ht="14.25" customHeight="1" x14ac:dyDescent="0.25">
      <c r="G176" s="110"/>
      <c r="H176" s="110"/>
      <c r="I176" s="110"/>
      <c r="J176" s="110"/>
      <c r="K176" s="110"/>
      <c r="L176" s="110"/>
      <c r="M176" s="110"/>
      <c r="N176" s="110"/>
      <c r="O176" s="110"/>
      <c r="P176" s="110"/>
      <c r="Q176" s="110"/>
      <c r="R176" s="110"/>
      <c r="S176" s="110"/>
      <c r="T176" s="110"/>
      <c r="U176" s="110"/>
      <c r="V176" s="110"/>
      <c r="W176" s="110"/>
      <c r="X176" s="110"/>
      <c r="Y176" s="110"/>
      <c r="Z176" s="110"/>
      <c r="AA176" s="110"/>
      <c r="AB176" s="110"/>
      <c r="AC176" s="110"/>
      <c r="AD176" s="110"/>
      <c r="AE176" s="110"/>
      <c r="AF176" s="110"/>
      <c r="AG176" s="110"/>
      <c r="AH176" s="110"/>
      <c r="AI176" s="110"/>
      <c r="AJ176" s="110"/>
      <c r="AK176" s="110"/>
      <c r="AL176" s="110"/>
      <c r="AM176" s="110"/>
      <c r="AN176" s="110"/>
      <c r="AO176" s="110"/>
      <c r="AP176" s="110"/>
      <c r="AQ176" s="110"/>
      <c r="AR176" s="110"/>
      <c r="AS176" s="110"/>
      <c r="AT176" s="110"/>
      <c r="AU176" s="110"/>
      <c r="AV176" s="110"/>
      <c r="AW176" s="110"/>
      <c r="AX176" s="110"/>
      <c r="AY176" s="110"/>
      <c r="AZ176" s="110"/>
      <c r="BA176" s="110"/>
      <c r="BB176" s="110"/>
      <c r="BC176" s="110"/>
      <c r="BD176" s="110"/>
      <c r="BE176" s="110"/>
      <c r="BF176" s="110"/>
      <c r="BG176" s="110"/>
      <c r="BH176" s="110"/>
      <c r="BI176" s="110"/>
      <c r="BJ176" s="110"/>
      <c r="BK176" s="110"/>
      <c r="BL176" s="110"/>
      <c r="BM176" s="110"/>
      <c r="BN176" s="110"/>
      <c r="BO176" s="110"/>
      <c r="BP176" s="110"/>
      <c r="BQ176" s="110"/>
      <c r="BR176" s="110"/>
      <c r="BS176" s="110"/>
      <c r="BT176" s="110"/>
      <c r="BU176" s="110"/>
      <c r="BV176" s="110"/>
      <c r="BW176" s="110"/>
      <c r="BX176" s="110"/>
      <c r="BY176" s="110"/>
      <c r="BZ176" s="110"/>
      <c r="CA176" s="110"/>
      <c r="CB176" s="110"/>
      <c r="CC176" s="110"/>
      <c r="CD176" s="110"/>
      <c r="CE176" s="110"/>
      <c r="CF176" s="110"/>
      <c r="CG176" s="110"/>
      <c r="CH176" s="110"/>
      <c r="CI176" s="110"/>
      <c r="CJ176" s="110"/>
      <c r="CK176" s="110"/>
      <c r="CL176" s="110"/>
      <c r="CM176" s="110"/>
      <c r="CN176" s="110"/>
      <c r="CO176" s="110"/>
      <c r="CP176" s="110"/>
      <c r="CQ176" s="110"/>
      <c r="CR176" s="110"/>
      <c r="CS176" s="110"/>
      <c r="CT176" s="110"/>
      <c r="CU176" s="110"/>
      <c r="CV176" s="110"/>
      <c r="CW176" s="110"/>
      <c r="CX176" s="110"/>
    </row>
    <row r="177" spans="7:102" ht="14.25" customHeight="1" x14ac:dyDescent="0.25">
      <c r="G177" s="110"/>
      <c r="H177" s="110"/>
      <c r="I177" s="110"/>
      <c r="J177" s="110"/>
      <c r="K177" s="110"/>
      <c r="L177" s="110"/>
      <c r="M177" s="110"/>
      <c r="N177" s="110"/>
      <c r="O177" s="110"/>
      <c r="P177" s="110"/>
      <c r="Q177" s="110"/>
      <c r="R177" s="110"/>
      <c r="S177" s="110"/>
      <c r="T177" s="110"/>
      <c r="U177" s="110"/>
      <c r="V177" s="110"/>
      <c r="W177" s="110"/>
      <c r="X177" s="110"/>
      <c r="Y177" s="110"/>
      <c r="Z177" s="110"/>
      <c r="AA177" s="110"/>
      <c r="AB177" s="110"/>
      <c r="AC177" s="110"/>
      <c r="AD177" s="110"/>
      <c r="AE177" s="110"/>
      <c r="AF177" s="110"/>
      <c r="AG177" s="110"/>
      <c r="AH177" s="110"/>
      <c r="AI177" s="110"/>
      <c r="AJ177" s="110"/>
      <c r="AK177" s="110"/>
      <c r="AL177" s="110"/>
      <c r="AM177" s="110"/>
      <c r="AN177" s="110"/>
      <c r="AO177" s="110"/>
      <c r="AP177" s="110"/>
      <c r="AQ177" s="110"/>
      <c r="AR177" s="110"/>
      <c r="AS177" s="110"/>
      <c r="AT177" s="110"/>
      <c r="AU177" s="110"/>
      <c r="AV177" s="110"/>
      <c r="AW177" s="110"/>
      <c r="AX177" s="110"/>
      <c r="AY177" s="110"/>
      <c r="AZ177" s="110"/>
      <c r="BA177" s="110"/>
      <c r="BB177" s="110"/>
      <c r="BC177" s="110"/>
      <c r="BD177" s="110"/>
      <c r="BE177" s="110"/>
      <c r="BF177" s="110"/>
      <c r="BG177" s="110"/>
      <c r="BH177" s="110"/>
      <c r="BI177" s="110"/>
      <c r="BJ177" s="110"/>
      <c r="BK177" s="110"/>
      <c r="BL177" s="110"/>
      <c r="BM177" s="110"/>
      <c r="BN177" s="110"/>
      <c r="BO177" s="110"/>
      <c r="BP177" s="110"/>
      <c r="BQ177" s="110"/>
      <c r="BR177" s="110"/>
      <c r="BS177" s="110"/>
      <c r="BT177" s="110"/>
      <c r="BU177" s="110"/>
      <c r="BV177" s="110"/>
      <c r="BW177" s="110"/>
      <c r="BX177" s="110"/>
      <c r="BY177" s="110"/>
      <c r="BZ177" s="110"/>
      <c r="CA177" s="110"/>
      <c r="CB177" s="110"/>
      <c r="CC177" s="110"/>
      <c r="CD177" s="110"/>
      <c r="CE177" s="110"/>
      <c r="CF177" s="110"/>
      <c r="CG177" s="110"/>
      <c r="CH177" s="110"/>
      <c r="CI177" s="110"/>
      <c r="CJ177" s="110"/>
      <c r="CK177" s="110"/>
      <c r="CL177" s="110"/>
      <c r="CM177" s="110"/>
      <c r="CN177" s="110"/>
      <c r="CO177" s="110"/>
      <c r="CP177" s="110"/>
      <c r="CQ177" s="110"/>
      <c r="CR177" s="110"/>
      <c r="CS177" s="110"/>
      <c r="CT177" s="110"/>
      <c r="CU177" s="110"/>
      <c r="CV177" s="110"/>
      <c r="CW177" s="110"/>
      <c r="CX177" s="110"/>
    </row>
    <row r="178" spans="7:102" ht="14.25" customHeight="1" x14ac:dyDescent="0.25">
      <c r="G178" s="110"/>
      <c r="H178" s="110"/>
      <c r="I178" s="110"/>
      <c r="J178" s="110"/>
      <c r="K178" s="110"/>
      <c r="L178" s="110"/>
      <c r="M178" s="110"/>
      <c r="N178" s="110"/>
      <c r="O178" s="110"/>
      <c r="P178" s="110"/>
      <c r="Q178" s="110"/>
      <c r="R178" s="110"/>
      <c r="S178" s="110"/>
      <c r="T178" s="110"/>
      <c r="U178" s="110"/>
      <c r="V178" s="110"/>
      <c r="W178" s="110"/>
      <c r="X178" s="110"/>
      <c r="Y178" s="110"/>
      <c r="Z178" s="110"/>
      <c r="AA178" s="110"/>
      <c r="AB178" s="110"/>
      <c r="AC178" s="110"/>
      <c r="AD178" s="110"/>
      <c r="AE178" s="110"/>
      <c r="AF178" s="110"/>
      <c r="AG178" s="110"/>
      <c r="AH178" s="110"/>
      <c r="AI178" s="110"/>
      <c r="AJ178" s="110"/>
      <c r="AK178" s="110"/>
      <c r="AL178" s="110"/>
      <c r="AM178" s="110"/>
      <c r="AN178" s="110"/>
      <c r="AO178" s="110"/>
      <c r="AP178" s="110"/>
      <c r="AQ178" s="110"/>
      <c r="AR178" s="110"/>
      <c r="AS178" s="110"/>
      <c r="AT178" s="110"/>
      <c r="AU178" s="110"/>
      <c r="AV178" s="110"/>
      <c r="AW178" s="110"/>
      <c r="AX178" s="110"/>
      <c r="AY178" s="110"/>
      <c r="AZ178" s="110"/>
      <c r="BA178" s="110"/>
      <c r="BB178" s="110"/>
      <c r="BC178" s="110"/>
      <c r="BD178" s="110"/>
      <c r="BE178" s="110"/>
      <c r="BF178" s="110"/>
      <c r="BG178" s="110"/>
      <c r="BH178" s="110"/>
      <c r="BI178" s="110"/>
      <c r="BJ178" s="110"/>
      <c r="BK178" s="110"/>
      <c r="BL178" s="110"/>
      <c r="BM178" s="110"/>
      <c r="BN178" s="110"/>
      <c r="BO178" s="110"/>
      <c r="BP178" s="110"/>
      <c r="BQ178" s="110"/>
      <c r="BR178" s="110"/>
      <c r="BS178" s="110"/>
      <c r="BT178" s="110"/>
      <c r="BU178" s="110"/>
      <c r="BV178" s="110"/>
      <c r="BW178" s="110"/>
      <c r="BX178" s="110"/>
      <c r="BY178" s="110"/>
      <c r="BZ178" s="110"/>
      <c r="CA178" s="110"/>
      <c r="CB178" s="110"/>
      <c r="CC178" s="110"/>
      <c r="CD178" s="110"/>
      <c r="CE178" s="110"/>
      <c r="CF178" s="110"/>
      <c r="CG178" s="110"/>
      <c r="CH178" s="110"/>
      <c r="CI178" s="110"/>
      <c r="CJ178" s="110"/>
      <c r="CK178" s="110"/>
      <c r="CL178" s="110"/>
      <c r="CM178" s="110"/>
      <c r="CN178" s="110"/>
      <c r="CO178" s="110"/>
      <c r="CP178" s="110"/>
      <c r="CQ178" s="110"/>
      <c r="CR178" s="110"/>
      <c r="CS178" s="110"/>
      <c r="CT178" s="110"/>
      <c r="CU178" s="110"/>
      <c r="CV178" s="110"/>
      <c r="CW178" s="110"/>
      <c r="CX178" s="110"/>
    </row>
    <row r="179" spans="7:102" ht="14.25" customHeight="1" x14ac:dyDescent="0.25">
      <c r="G179" s="110"/>
      <c r="H179" s="110"/>
      <c r="I179" s="110"/>
      <c r="J179" s="110"/>
      <c r="K179" s="110"/>
      <c r="L179" s="110"/>
      <c r="M179" s="110"/>
      <c r="N179" s="110"/>
      <c r="O179" s="110"/>
      <c r="P179" s="110"/>
      <c r="Q179" s="110"/>
      <c r="R179" s="110"/>
      <c r="S179" s="110"/>
      <c r="T179" s="110"/>
      <c r="U179" s="110"/>
      <c r="V179" s="110"/>
      <c r="W179" s="110"/>
      <c r="X179" s="110"/>
      <c r="Y179" s="110"/>
      <c r="Z179" s="110"/>
      <c r="AA179" s="110"/>
      <c r="AB179" s="110"/>
      <c r="AC179" s="110"/>
      <c r="AD179" s="110"/>
      <c r="AE179" s="110"/>
      <c r="AF179" s="110"/>
      <c r="AG179" s="110"/>
      <c r="AH179" s="110"/>
      <c r="AI179" s="110"/>
      <c r="AJ179" s="110"/>
      <c r="AK179" s="110"/>
      <c r="AL179" s="110"/>
      <c r="AM179" s="110"/>
      <c r="AN179" s="110"/>
      <c r="AO179" s="110"/>
      <c r="AP179" s="110"/>
      <c r="AQ179" s="110"/>
      <c r="AR179" s="110"/>
      <c r="AS179" s="110"/>
      <c r="AT179" s="110"/>
      <c r="AU179" s="110"/>
      <c r="AV179" s="110"/>
      <c r="AW179" s="110"/>
      <c r="AX179" s="110"/>
      <c r="AY179" s="110"/>
      <c r="AZ179" s="110"/>
      <c r="BA179" s="110"/>
      <c r="BB179" s="110"/>
      <c r="BC179" s="110"/>
      <c r="BD179" s="110"/>
      <c r="BE179" s="110"/>
      <c r="BF179" s="110"/>
      <c r="BG179" s="110"/>
      <c r="BH179" s="110"/>
      <c r="BI179" s="110"/>
      <c r="BJ179" s="110"/>
      <c r="BK179" s="110"/>
      <c r="BL179" s="110"/>
      <c r="BM179" s="110"/>
      <c r="BN179" s="110"/>
      <c r="BO179" s="110"/>
      <c r="BP179" s="110"/>
      <c r="BQ179" s="110"/>
      <c r="BR179" s="110"/>
      <c r="BS179" s="110"/>
      <c r="BT179" s="110"/>
      <c r="BU179" s="110"/>
      <c r="BV179" s="110"/>
      <c r="BW179" s="110"/>
      <c r="BX179" s="110"/>
      <c r="BY179" s="110"/>
      <c r="BZ179" s="110"/>
      <c r="CA179" s="110"/>
      <c r="CB179" s="110"/>
      <c r="CC179" s="110"/>
      <c r="CD179" s="110"/>
      <c r="CE179" s="110"/>
      <c r="CF179" s="110"/>
      <c r="CG179" s="110"/>
      <c r="CH179" s="110"/>
      <c r="CI179" s="110"/>
      <c r="CJ179" s="110"/>
      <c r="CK179" s="110"/>
      <c r="CL179" s="110"/>
      <c r="CM179" s="110"/>
      <c r="CN179" s="110"/>
      <c r="CO179" s="110"/>
      <c r="CP179" s="110"/>
      <c r="CQ179" s="110"/>
      <c r="CR179" s="110"/>
      <c r="CS179" s="110"/>
      <c r="CT179" s="110"/>
      <c r="CU179" s="110"/>
      <c r="CV179" s="110"/>
      <c r="CW179" s="110"/>
      <c r="CX179" s="110"/>
    </row>
    <row r="180" spans="7:102" ht="14.25" customHeight="1" x14ac:dyDescent="0.25">
      <c r="G180" s="110"/>
      <c r="H180" s="110"/>
      <c r="I180" s="110"/>
      <c r="J180" s="110"/>
      <c r="K180" s="110"/>
      <c r="L180" s="110"/>
      <c r="M180" s="110"/>
      <c r="N180" s="110"/>
      <c r="O180" s="110"/>
      <c r="P180" s="110"/>
      <c r="Q180" s="110"/>
      <c r="R180" s="110"/>
      <c r="S180" s="110"/>
      <c r="T180" s="110"/>
      <c r="U180" s="110"/>
      <c r="V180" s="110"/>
      <c r="W180" s="110"/>
      <c r="X180" s="110"/>
      <c r="Y180" s="110"/>
      <c r="Z180" s="110"/>
      <c r="AA180" s="110"/>
      <c r="AB180" s="110"/>
      <c r="AC180" s="110"/>
      <c r="AD180" s="110"/>
      <c r="AE180" s="110"/>
      <c r="AF180" s="110"/>
      <c r="AG180" s="110"/>
      <c r="AH180" s="110"/>
      <c r="AI180" s="110"/>
      <c r="AJ180" s="110"/>
      <c r="AK180" s="110"/>
      <c r="AL180" s="110"/>
      <c r="AM180" s="110"/>
      <c r="AN180" s="110"/>
      <c r="AO180" s="110"/>
      <c r="AP180" s="110"/>
      <c r="AQ180" s="110"/>
      <c r="AR180" s="110"/>
      <c r="AS180" s="110"/>
      <c r="AT180" s="110"/>
      <c r="AU180" s="110"/>
      <c r="AV180" s="110"/>
      <c r="AW180" s="110"/>
      <c r="AX180" s="110"/>
      <c r="AY180" s="110"/>
      <c r="AZ180" s="110"/>
      <c r="BA180" s="110"/>
      <c r="BB180" s="110"/>
      <c r="BC180" s="110"/>
      <c r="BD180" s="110"/>
      <c r="BE180" s="110"/>
      <c r="BF180" s="110"/>
      <c r="BG180" s="110"/>
      <c r="BH180" s="110"/>
      <c r="BI180" s="110"/>
      <c r="BJ180" s="110"/>
      <c r="BK180" s="110"/>
      <c r="BL180" s="110"/>
      <c r="BM180" s="110"/>
      <c r="BN180" s="110"/>
      <c r="BO180" s="110"/>
      <c r="BP180" s="110"/>
      <c r="BQ180" s="110"/>
      <c r="BR180" s="110"/>
      <c r="BS180" s="110"/>
      <c r="BT180" s="110"/>
      <c r="BU180" s="110"/>
      <c r="BV180" s="110"/>
      <c r="BW180" s="110"/>
      <c r="BX180" s="110"/>
      <c r="BY180" s="110"/>
      <c r="BZ180" s="110"/>
      <c r="CA180" s="110"/>
      <c r="CB180" s="110"/>
      <c r="CC180" s="110"/>
      <c r="CD180" s="110"/>
      <c r="CE180" s="110"/>
      <c r="CF180" s="110"/>
      <c r="CG180" s="110"/>
      <c r="CH180" s="110"/>
      <c r="CI180" s="110"/>
      <c r="CJ180" s="110"/>
      <c r="CK180" s="110"/>
      <c r="CL180" s="110"/>
      <c r="CM180" s="110"/>
      <c r="CN180" s="110"/>
      <c r="CO180" s="110"/>
      <c r="CP180" s="110"/>
      <c r="CQ180" s="110"/>
      <c r="CR180" s="110"/>
      <c r="CS180" s="110"/>
      <c r="CT180" s="110"/>
      <c r="CU180" s="110"/>
      <c r="CV180" s="110"/>
      <c r="CW180" s="110"/>
      <c r="CX180" s="110"/>
    </row>
    <row r="181" spans="7:102" ht="14.25" customHeight="1" x14ac:dyDescent="0.25">
      <c r="G181" s="110"/>
      <c r="H181" s="110"/>
      <c r="I181" s="110"/>
      <c r="J181" s="110"/>
      <c r="K181" s="110"/>
      <c r="L181" s="110"/>
      <c r="M181" s="110"/>
      <c r="N181" s="110"/>
      <c r="O181" s="110"/>
      <c r="P181" s="110"/>
      <c r="Q181" s="110"/>
      <c r="R181" s="110"/>
      <c r="S181" s="110"/>
      <c r="T181" s="110"/>
      <c r="U181" s="110"/>
      <c r="V181" s="110"/>
      <c r="W181" s="110"/>
      <c r="X181" s="110"/>
      <c r="Y181" s="110"/>
      <c r="Z181" s="110"/>
      <c r="AA181" s="110"/>
      <c r="AB181" s="110"/>
      <c r="AC181" s="110"/>
      <c r="AD181" s="110"/>
      <c r="AE181" s="110"/>
      <c r="AF181" s="110"/>
      <c r="AG181" s="110"/>
      <c r="AH181" s="110"/>
      <c r="AI181" s="110"/>
      <c r="AJ181" s="110"/>
      <c r="AK181" s="110"/>
      <c r="AL181" s="110"/>
      <c r="AM181" s="110"/>
      <c r="AN181" s="110"/>
      <c r="AO181" s="110"/>
      <c r="AP181" s="110"/>
      <c r="AQ181" s="110"/>
      <c r="AR181" s="110"/>
      <c r="AS181" s="110"/>
      <c r="AT181" s="110"/>
      <c r="AU181" s="110"/>
      <c r="AV181" s="110"/>
      <c r="AW181" s="110"/>
      <c r="AX181" s="110"/>
      <c r="AY181" s="110"/>
      <c r="AZ181" s="110"/>
      <c r="BA181" s="110"/>
      <c r="BB181" s="110"/>
      <c r="BC181" s="110"/>
      <c r="BD181" s="110"/>
      <c r="BE181" s="110"/>
      <c r="BF181" s="110"/>
      <c r="BG181" s="110"/>
      <c r="BH181" s="110"/>
      <c r="BI181" s="110"/>
      <c r="BJ181" s="110"/>
      <c r="BK181" s="110"/>
      <c r="BL181" s="110"/>
      <c r="BM181" s="110"/>
      <c r="BN181" s="110"/>
      <c r="BO181" s="110"/>
      <c r="BP181" s="110"/>
      <c r="BQ181" s="110"/>
      <c r="BR181" s="110"/>
      <c r="BS181" s="110"/>
      <c r="BT181" s="110"/>
      <c r="BU181" s="110"/>
      <c r="BV181" s="110"/>
      <c r="BW181" s="110"/>
      <c r="BX181" s="110"/>
      <c r="BY181" s="110"/>
      <c r="BZ181" s="110"/>
      <c r="CA181" s="110"/>
      <c r="CB181" s="110"/>
      <c r="CC181" s="110"/>
      <c r="CD181" s="110"/>
      <c r="CE181" s="110"/>
      <c r="CF181" s="110"/>
      <c r="CG181" s="110"/>
      <c r="CH181" s="110"/>
      <c r="CI181" s="110"/>
      <c r="CJ181" s="110"/>
      <c r="CK181" s="110"/>
      <c r="CL181" s="110"/>
      <c r="CM181" s="110"/>
      <c r="CN181" s="110"/>
      <c r="CO181" s="110"/>
      <c r="CP181" s="110"/>
      <c r="CQ181" s="110"/>
      <c r="CR181" s="110"/>
      <c r="CS181" s="110"/>
      <c r="CT181" s="110"/>
      <c r="CU181" s="110"/>
      <c r="CV181" s="110"/>
      <c r="CW181" s="110"/>
      <c r="CX181" s="110"/>
    </row>
    <row r="182" spans="7:102" ht="14.25" customHeight="1" x14ac:dyDescent="0.25">
      <c r="G182" s="110"/>
      <c r="H182" s="110"/>
      <c r="I182" s="110"/>
      <c r="J182" s="110"/>
      <c r="K182" s="110"/>
      <c r="L182" s="110"/>
      <c r="M182" s="110"/>
      <c r="N182" s="110"/>
      <c r="O182" s="110"/>
      <c r="P182" s="110"/>
      <c r="Q182" s="110"/>
      <c r="R182" s="110"/>
      <c r="S182" s="110"/>
      <c r="T182" s="110"/>
      <c r="U182" s="110"/>
      <c r="V182" s="110"/>
      <c r="W182" s="110"/>
      <c r="X182" s="110"/>
      <c r="Y182" s="110"/>
      <c r="Z182" s="110"/>
      <c r="AA182" s="110"/>
      <c r="AB182" s="110"/>
      <c r="AC182" s="110"/>
      <c r="AD182" s="110"/>
      <c r="AE182" s="110"/>
      <c r="AF182" s="110"/>
      <c r="AG182" s="110"/>
      <c r="AH182" s="110"/>
      <c r="AI182" s="110"/>
      <c r="AJ182" s="110"/>
      <c r="AK182" s="110"/>
      <c r="AL182" s="110"/>
      <c r="AM182" s="110"/>
      <c r="AN182" s="110"/>
      <c r="AO182" s="110"/>
      <c r="AP182" s="110"/>
      <c r="AQ182" s="110"/>
      <c r="AR182" s="110"/>
      <c r="AS182" s="110"/>
      <c r="AT182" s="110"/>
      <c r="AU182" s="110"/>
      <c r="AV182" s="110"/>
      <c r="AW182" s="110"/>
      <c r="AX182" s="110"/>
      <c r="AY182" s="110"/>
      <c r="AZ182" s="110"/>
      <c r="BA182" s="110"/>
      <c r="BB182" s="110"/>
      <c r="BC182" s="110"/>
      <c r="BD182" s="110"/>
      <c r="BE182" s="110"/>
      <c r="BF182" s="110"/>
      <c r="BG182" s="110"/>
      <c r="BH182" s="110"/>
      <c r="BI182" s="110"/>
      <c r="BJ182" s="110"/>
      <c r="BK182" s="110"/>
      <c r="BL182" s="110"/>
      <c r="BM182" s="110"/>
      <c r="BN182" s="110"/>
      <c r="BO182" s="110"/>
      <c r="BP182" s="110"/>
      <c r="BQ182" s="110"/>
      <c r="BR182" s="110"/>
      <c r="BS182" s="110"/>
      <c r="BT182" s="110"/>
      <c r="BU182" s="110"/>
      <c r="BV182" s="110"/>
      <c r="BW182" s="110"/>
      <c r="BX182" s="110"/>
      <c r="BY182" s="110"/>
      <c r="BZ182" s="110"/>
      <c r="CA182" s="110"/>
      <c r="CB182" s="110"/>
      <c r="CC182" s="110"/>
      <c r="CD182" s="110"/>
      <c r="CE182" s="110"/>
      <c r="CF182" s="110"/>
      <c r="CG182" s="110"/>
      <c r="CH182" s="110"/>
      <c r="CI182" s="110"/>
      <c r="CJ182" s="110"/>
      <c r="CK182" s="110"/>
      <c r="CL182" s="110"/>
      <c r="CM182" s="110"/>
      <c r="CN182" s="110"/>
      <c r="CO182" s="110"/>
      <c r="CP182" s="110"/>
      <c r="CQ182" s="110"/>
      <c r="CR182" s="110"/>
      <c r="CS182" s="110"/>
      <c r="CT182" s="110"/>
      <c r="CU182" s="110"/>
      <c r="CV182" s="110"/>
      <c r="CW182" s="110"/>
      <c r="CX182" s="110"/>
    </row>
    <row r="183" spans="7:102" ht="14.25" customHeight="1" x14ac:dyDescent="0.25">
      <c r="G183" s="110"/>
      <c r="H183" s="110"/>
      <c r="I183" s="110"/>
      <c r="J183" s="110"/>
      <c r="K183" s="110"/>
      <c r="L183" s="110"/>
      <c r="M183" s="110"/>
      <c r="N183" s="110"/>
      <c r="O183" s="110"/>
      <c r="P183" s="110"/>
      <c r="Q183" s="110"/>
      <c r="R183" s="110"/>
      <c r="S183" s="110"/>
      <c r="T183" s="110"/>
      <c r="U183" s="110"/>
      <c r="V183" s="110"/>
      <c r="W183" s="110"/>
      <c r="X183" s="110"/>
      <c r="Y183" s="110"/>
      <c r="Z183" s="110"/>
      <c r="AA183" s="110"/>
      <c r="AB183" s="110"/>
      <c r="AC183" s="110"/>
      <c r="AD183" s="110"/>
      <c r="AE183" s="110"/>
      <c r="AF183" s="110"/>
      <c r="AG183" s="110"/>
      <c r="AH183" s="110"/>
      <c r="AI183" s="110"/>
      <c r="AJ183" s="110"/>
      <c r="AK183" s="110"/>
      <c r="AL183" s="110"/>
      <c r="AM183" s="110"/>
      <c r="AN183" s="110"/>
      <c r="AO183" s="110"/>
      <c r="AP183" s="110"/>
      <c r="AQ183" s="110"/>
      <c r="AR183" s="110"/>
      <c r="AS183" s="110"/>
      <c r="AT183" s="110"/>
      <c r="AU183" s="110"/>
      <c r="AV183" s="110"/>
      <c r="AW183" s="110"/>
      <c r="AX183" s="110"/>
      <c r="AY183" s="110"/>
      <c r="AZ183" s="110"/>
      <c r="BA183" s="110"/>
      <c r="BB183" s="110"/>
      <c r="BC183" s="110"/>
      <c r="BD183" s="110"/>
      <c r="BE183" s="110"/>
      <c r="BF183" s="110"/>
      <c r="BG183" s="110"/>
      <c r="BH183" s="110"/>
      <c r="BI183" s="110"/>
      <c r="BJ183" s="110"/>
      <c r="BK183" s="110"/>
      <c r="BL183" s="110"/>
      <c r="BM183" s="110"/>
      <c r="BN183" s="110"/>
      <c r="BO183" s="110"/>
      <c r="BP183" s="110"/>
      <c r="BQ183" s="110"/>
      <c r="BR183" s="110"/>
      <c r="BS183" s="110"/>
      <c r="BT183" s="110"/>
      <c r="BU183" s="110"/>
      <c r="BV183" s="110"/>
      <c r="BW183" s="110"/>
      <c r="BX183" s="110"/>
      <c r="BY183" s="110"/>
      <c r="BZ183" s="110"/>
      <c r="CA183" s="110"/>
      <c r="CB183" s="110"/>
      <c r="CC183" s="110"/>
      <c r="CD183" s="110"/>
      <c r="CE183" s="110"/>
      <c r="CF183" s="110"/>
      <c r="CG183" s="110"/>
      <c r="CH183" s="110"/>
      <c r="CI183" s="110"/>
      <c r="CJ183" s="110"/>
      <c r="CK183" s="110"/>
      <c r="CL183" s="110"/>
      <c r="CM183" s="110"/>
      <c r="CN183" s="110"/>
      <c r="CO183" s="110"/>
      <c r="CP183" s="110"/>
      <c r="CQ183" s="110"/>
      <c r="CR183" s="110"/>
      <c r="CS183" s="110"/>
      <c r="CT183" s="110"/>
      <c r="CU183" s="110"/>
      <c r="CV183" s="110"/>
      <c r="CW183" s="110"/>
      <c r="CX183" s="110"/>
    </row>
    <row r="184" spans="7:102" ht="14.25" customHeight="1" x14ac:dyDescent="0.25">
      <c r="G184" s="110"/>
      <c r="H184" s="110"/>
      <c r="I184" s="110"/>
      <c r="J184" s="110"/>
      <c r="K184" s="110"/>
      <c r="L184" s="110"/>
      <c r="M184" s="110"/>
      <c r="N184" s="110"/>
      <c r="O184" s="110"/>
      <c r="P184" s="110"/>
      <c r="Q184" s="110"/>
      <c r="R184" s="110"/>
      <c r="S184" s="110"/>
      <c r="T184" s="110"/>
      <c r="U184" s="110"/>
      <c r="V184" s="110"/>
      <c r="W184" s="110"/>
      <c r="X184" s="110"/>
      <c r="Y184" s="110"/>
      <c r="Z184" s="110"/>
      <c r="AA184" s="110"/>
      <c r="AB184" s="110"/>
      <c r="AC184" s="110"/>
      <c r="AD184" s="110"/>
      <c r="AE184" s="110"/>
      <c r="AF184" s="110"/>
      <c r="AG184" s="110"/>
      <c r="AH184" s="110"/>
      <c r="AI184" s="110"/>
      <c r="AJ184" s="110"/>
      <c r="AK184" s="110"/>
      <c r="AL184" s="110"/>
      <c r="AM184" s="110"/>
      <c r="AN184" s="110"/>
      <c r="AO184" s="110"/>
      <c r="AP184" s="110"/>
      <c r="AQ184" s="110"/>
      <c r="AR184" s="110"/>
      <c r="AS184" s="110"/>
      <c r="AT184" s="110"/>
      <c r="AU184" s="110"/>
      <c r="AV184" s="110"/>
      <c r="AW184" s="110"/>
      <c r="AX184" s="110"/>
      <c r="AY184" s="110"/>
      <c r="AZ184" s="110"/>
      <c r="BA184" s="110"/>
      <c r="BB184" s="110"/>
      <c r="BC184" s="110"/>
      <c r="BD184" s="110"/>
      <c r="BE184" s="110"/>
      <c r="BF184" s="110"/>
      <c r="BG184" s="110"/>
      <c r="BH184" s="110"/>
      <c r="BI184" s="110"/>
      <c r="BJ184" s="110"/>
      <c r="BK184" s="110"/>
      <c r="BL184" s="110"/>
      <c r="BM184" s="110"/>
      <c r="BN184" s="110"/>
      <c r="BO184" s="110"/>
      <c r="BP184" s="110"/>
      <c r="BQ184" s="110"/>
      <c r="BR184" s="110"/>
      <c r="BS184" s="110"/>
      <c r="BT184" s="110"/>
      <c r="BU184" s="110"/>
      <c r="BV184" s="110"/>
      <c r="BW184" s="110"/>
      <c r="BX184" s="110"/>
      <c r="BY184" s="110"/>
      <c r="BZ184" s="110"/>
      <c r="CA184" s="110"/>
      <c r="CB184" s="110"/>
      <c r="CC184" s="110"/>
      <c r="CD184" s="110"/>
      <c r="CE184" s="110"/>
      <c r="CF184" s="110"/>
      <c r="CG184" s="110"/>
      <c r="CH184" s="110"/>
      <c r="CI184" s="110"/>
      <c r="CJ184" s="110"/>
      <c r="CK184" s="110"/>
      <c r="CL184" s="110"/>
      <c r="CM184" s="110"/>
      <c r="CN184" s="110"/>
      <c r="CO184" s="110"/>
      <c r="CP184" s="110"/>
      <c r="CQ184" s="110"/>
      <c r="CR184" s="110"/>
      <c r="CS184" s="110"/>
      <c r="CT184" s="110"/>
      <c r="CU184" s="110"/>
      <c r="CV184" s="110"/>
      <c r="CW184" s="110"/>
      <c r="CX184" s="110"/>
    </row>
    <row r="185" spans="7:102" ht="14.25" customHeight="1" x14ac:dyDescent="0.25">
      <c r="G185" s="110"/>
      <c r="H185" s="110"/>
      <c r="I185" s="110"/>
      <c r="J185" s="110"/>
      <c r="K185" s="110"/>
      <c r="L185" s="110"/>
      <c r="M185" s="110"/>
      <c r="N185" s="110"/>
      <c r="O185" s="110"/>
      <c r="P185" s="110"/>
      <c r="Q185" s="110"/>
      <c r="R185" s="110"/>
      <c r="S185" s="110"/>
      <c r="T185" s="110"/>
      <c r="U185" s="110"/>
      <c r="V185" s="110"/>
      <c r="W185" s="110"/>
      <c r="X185" s="110"/>
      <c r="Y185" s="110"/>
      <c r="Z185" s="110"/>
      <c r="AA185" s="110"/>
      <c r="AB185" s="110"/>
      <c r="AC185" s="110"/>
      <c r="AD185" s="110"/>
      <c r="AE185" s="110"/>
      <c r="AF185" s="110"/>
      <c r="AG185" s="110"/>
      <c r="AH185" s="110"/>
      <c r="AI185" s="110"/>
      <c r="AJ185" s="110"/>
      <c r="AK185" s="110"/>
      <c r="AL185" s="110"/>
      <c r="AM185" s="110"/>
      <c r="AN185" s="110"/>
      <c r="AO185" s="110"/>
      <c r="AP185" s="110"/>
      <c r="AQ185" s="110"/>
      <c r="AR185" s="110"/>
      <c r="AS185" s="110"/>
      <c r="AT185" s="110"/>
      <c r="AU185" s="110"/>
      <c r="AV185" s="110"/>
      <c r="AW185" s="110"/>
      <c r="AX185" s="110"/>
      <c r="AY185" s="110"/>
      <c r="AZ185" s="110"/>
      <c r="BA185" s="110"/>
      <c r="BB185" s="110"/>
      <c r="BC185" s="110"/>
      <c r="BD185" s="110"/>
      <c r="BE185" s="110"/>
      <c r="BF185" s="110"/>
      <c r="BG185" s="110"/>
      <c r="BH185" s="110"/>
      <c r="BI185" s="110"/>
      <c r="BJ185" s="110"/>
      <c r="BK185" s="110"/>
      <c r="BL185" s="110"/>
      <c r="BM185" s="110"/>
      <c r="BN185" s="110"/>
      <c r="BO185" s="110"/>
      <c r="BP185" s="110"/>
      <c r="BQ185" s="110"/>
      <c r="BR185" s="110"/>
      <c r="BS185" s="110"/>
      <c r="BT185" s="110"/>
      <c r="BU185" s="110"/>
      <c r="BV185" s="110"/>
      <c r="BW185" s="110"/>
      <c r="BX185" s="110"/>
      <c r="BY185" s="110"/>
      <c r="BZ185" s="110"/>
      <c r="CA185" s="110"/>
      <c r="CB185" s="110"/>
      <c r="CC185" s="110"/>
      <c r="CD185" s="110"/>
      <c r="CE185" s="110"/>
      <c r="CF185" s="110"/>
      <c r="CG185" s="110"/>
      <c r="CH185" s="110"/>
      <c r="CI185" s="110"/>
      <c r="CJ185" s="110"/>
      <c r="CK185" s="110"/>
      <c r="CL185" s="110"/>
      <c r="CM185" s="110"/>
      <c r="CN185" s="110"/>
      <c r="CO185" s="110"/>
      <c r="CP185" s="110"/>
      <c r="CQ185" s="110"/>
      <c r="CR185" s="110"/>
      <c r="CS185" s="110"/>
      <c r="CT185" s="110"/>
      <c r="CU185" s="110"/>
      <c r="CV185" s="110"/>
      <c r="CW185" s="110"/>
      <c r="CX185" s="110"/>
    </row>
    <row r="186" spans="7:102" ht="14.25" customHeight="1" x14ac:dyDescent="0.25">
      <c r="G186" s="110"/>
      <c r="H186" s="110"/>
      <c r="I186" s="110"/>
      <c r="J186" s="110"/>
      <c r="K186" s="110"/>
      <c r="L186" s="110"/>
      <c r="M186" s="110"/>
      <c r="N186" s="110"/>
      <c r="O186" s="110"/>
      <c r="P186" s="110"/>
      <c r="Q186" s="110"/>
      <c r="R186" s="110"/>
      <c r="S186" s="110"/>
      <c r="T186" s="110"/>
      <c r="U186" s="110"/>
      <c r="V186" s="110"/>
      <c r="W186" s="110"/>
      <c r="X186" s="110"/>
      <c r="Y186" s="110"/>
      <c r="Z186" s="110"/>
      <c r="AA186" s="110"/>
      <c r="AB186" s="110"/>
      <c r="AC186" s="110"/>
      <c r="AD186" s="110"/>
      <c r="AE186" s="110"/>
      <c r="AF186" s="110"/>
      <c r="AG186" s="110"/>
      <c r="AH186" s="110"/>
      <c r="AI186" s="110"/>
      <c r="AJ186" s="110"/>
      <c r="AK186" s="110"/>
      <c r="AL186" s="110"/>
      <c r="AM186" s="110"/>
      <c r="AN186" s="110"/>
      <c r="AO186" s="110"/>
      <c r="AP186" s="110"/>
      <c r="AQ186" s="110"/>
      <c r="AR186" s="110"/>
      <c r="AS186" s="110"/>
      <c r="AT186" s="110"/>
      <c r="AU186" s="110"/>
      <c r="AV186" s="110"/>
      <c r="AW186" s="110"/>
      <c r="AX186" s="110"/>
      <c r="AY186" s="110"/>
      <c r="AZ186" s="110"/>
      <c r="BA186" s="110"/>
      <c r="BB186" s="110"/>
      <c r="BC186" s="110"/>
      <c r="BD186" s="110"/>
      <c r="BE186" s="110"/>
      <c r="BF186" s="110"/>
      <c r="BG186" s="110"/>
      <c r="BH186" s="110"/>
      <c r="BI186" s="110"/>
      <c r="BJ186" s="110"/>
      <c r="BK186" s="110"/>
      <c r="BL186" s="110"/>
      <c r="BM186" s="110"/>
      <c r="BN186" s="110"/>
      <c r="BO186" s="110"/>
      <c r="BP186" s="110"/>
      <c r="BQ186" s="110"/>
      <c r="BR186" s="110"/>
      <c r="BS186" s="110"/>
      <c r="BT186" s="110"/>
      <c r="BU186" s="110"/>
      <c r="BV186" s="110"/>
      <c r="BW186" s="110"/>
      <c r="BX186" s="110"/>
      <c r="BY186" s="110"/>
      <c r="BZ186" s="110"/>
      <c r="CA186" s="110"/>
      <c r="CB186" s="110"/>
      <c r="CC186" s="110"/>
      <c r="CD186" s="110"/>
      <c r="CE186" s="110"/>
      <c r="CF186" s="110"/>
      <c r="CG186" s="110"/>
      <c r="CH186" s="110"/>
      <c r="CI186" s="110"/>
      <c r="CJ186" s="110"/>
      <c r="CK186" s="110"/>
      <c r="CL186" s="110"/>
      <c r="CM186" s="110"/>
      <c r="CN186" s="110"/>
      <c r="CO186" s="110"/>
      <c r="CP186" s="110"/>
      <c r="CQ186" s="110"/>
      <c r="CR186" s="110"/>
      <c r="CS186" s="110"/>
      <c r="CT186" s="110"/>
      <c r="CU186" s="110"/>
      <c r="CV186" s="110"/>
      <c r="CW186" s="110"/>
      <c r="CX186" s="110"/>
    </row>
    <row r="187" spans="7:102" ht="14.25" customHeight="1" x14ac:dyDescent="0.25">
      <c r="G187" s="110"/>
      <c r="H187" s="110"/>
      <c r="I187" s="110"/>
      <c r="J187" s="110"/>
      <c r="K187" s="110"/>
      <c r="L187" s="110"/>
      <c r="M187" s="110"/>
      <c r="N187" s="110"/>
      <c r="O187" s="110"/>
      <c r="P187" s="110"/>
      <c r="Q187" s="110"/>
      <c r="R187" s="110"/>
      <c r="S187" s="110"/>
      <c r="T187" s="110"/>
      <c r="U187" s="110"/>
      <c r="V187" s="110"/>
      <c r="W187" s="110"/>
      <c r="X187" s="110"/>
      <c r="Y187" s="110"/>
      <c r="Z187" s="110"/>
      <c r="AA187" s="110"/>
      <c r="AB187" s="110"/>
      <c r="AC187" s="110"/>
      <c r="AD187" s="110"/>
      <c r="AE187" s="110"/>
      <c r="AF187" s="110"/>
      <c r="AG187" s="110"/>
      <c r="AH187" s="110"/>
      <c r="AI187" s="110"/>
      <c r="AJ187" s="110"/>
      <c r="AK187" s="110"/>
      <c r="AL187" s="110"/>
      <c r="AM187" s="110"/>
      <c r="AN187" s="110"/>
      <c r="AO187" s="110"/>
      <c r="AP187" s="110"/>
      <c r="AQ187" s="110"/>
      <c r="AR187" s="110"/>
      <c r="AS187" s="110"/>
      <c r="AT187" s="110"/>
      <c r="AU187" s="110"/>
      <c r="AV187" s="110"/>
      <c r="AW187" s="110"/>
      <c r="AX187" s="110"/>
      <c r="AY187" s="110"/>
      <c r="AZ187" s="110"/>
      <c r="BA187" s="110"/>
      <c r="BB187" s="110"/>
      <c r="BC187" s="110"/>
      <c r="BD187" s="110"/>
      <c r="BE187" s="110"/>
      <c r="BF187" s="110"/>
      <c r="BG187" s="110"/>
      <c r="BH187" s="110"/>
      <c r="BI187" s="110"/>
      <c r="BJ187" s="110"/>
      <c r="BK187" s="110"/>
      <c r="BL187" s="110"/>
      <c r="BM187" s="110"/>
      <c r="BN187" s="110"/>
      <c r="BO187" s="110"/>
      <c r="BP187" s="110"/>
      <c r="BQ187" s="110"/>
      <c r="BR187" s="110"/>
      <c r="BS187" s="110"/>
      <c r="BT187" s="110"/>
      <c r="BU187" s="110"/>
      <c r="BV187" s="110"/>
      <c r="BW187" s="110"/>
      <c r="BX187" s="110"/>
      <c r="BY187" s="110"/>
      <c r="BZ187" s="110"/>
      <c r="CA187" s="110"/>
      <c r="CB187" s="110"/>
      <c r="CC187" s="110"/>
      <c r="CD187" s="110"/>
      <c r="CE187" s="110"/>
      <c r="CF187" s="110"/>
      <c r="CG187" s="110"/>
      <c r="CH187" s="110"/>
      <c r="CI187" s="110"/>
      <c r="CJ187" s="110"/>
      <c r="CK187" s="110"/>
      <c r="CL187" s="110"/>
      <c r="CM187" s="110"/>
      <c r="CN187" s="110"/>
      <c r="CO187" s="110"/>
      <c r="CP187" s="110"/>
      <c r="CQ187" s="110"/>
      <c r="CR187" s="110"/>
      <c r="CS187" s="110"/>
      <c r="CT187" s="110"/>
      <c r="CU187" s="110"/>
      <c r="CV187" s="110"/>
      <c r="CW187" s="110"/>
      <c r="CX187" s="110"/>
    </row>
    <row r="188" spans="7:102" ht="14.25" customHeight="1" x14ac:dyDescent="0.25">
      <c r="G188" s="110"/>
      <c r="H188" s="110"/>
      <c r="I188" s="110"/>
      <c r="J188" s="110"/>
      <c r="K188" s="110"/>
      <c r="L188" s="110"/>
      <c r="M188" s="110"/>
      <c r="N188" s="110"/>
      <c r="O188" s="110"/>
      <c r="P188" s="110"/>
      <c r="Q188" s="110"/>
      <c r="R188" s="110"/>
      <c r="S188" s="110"/>
      <c r="T188" s="110"/>
      <c r="U188" s="110"/>
      <c r="V188" s="110"/>
      <c r="W188" s="110"/>
      <c r="X188" s="110"/>
      <c r="Y188" s="110"/>
      <c r="Z188" s="110"/>
      <c r="AA188" s="110"/>
      <c r="AB188" s="110"/>
      <c r="AC188" s="110"/>
      <c r="AD188" s="110"/>
      <c r="AE188" s="110"/>
      <c r="AF188" s="110"/>
      <c r="AG188" s="110"/>
      <c r="AH188" s="110"/>
      <c r="AI188" s="110"/>
      <c r="AJ188" s="110"/>
      <c r="AK188" s="110"/>
      <c r="AL188" s="110"/>
      <c r="AM188" s="110"/>
      <c r="AN188" s="110"/>
      <c r="AO188" s="110"/>
      <c r="AP188" s="110"/>
      <c r="AQ188" s="110"/>
      <c r="AR188" s="110"/>
      <c r="AS188" s="110"/>
      <c r="AT188" s="110"/>
      <c r="AU188" s="110"/>
      <c r="AV188" s="110"/>
      <c r="AW188" s="110"/>
      <c r="AX188" s="110"/>
      <c r="AY188" s="110"/>
      <c r="AZ188" s="110"/>
      <c r="BA188" s="110"/>
      <c r="BB188" s="110"/>
      <c r="BC188" s="110"/>
      <c r="BD188" s="110"/>
      <c r="BE188" s="110"/>
      <c r="BF188" s="110"/>
      <c r="BG188" s="110"/>
      <c r="BH188" s="110"/>
      <c r="BI188" s="110"/>
      <c r="BJ188" s="110"/>
      <c r="BK188" s="110"/>
      <c r="BL188" s="110"/>
      <c r="BM188" s="110"/>
      <c r="BN188" s="110"/>
      <c r="BO188" s="110"/>
      <c r="BP188" s="110"/>
      <c r="BQ188" s="110"/>
      <c r="BR188" s="110"/>
      <c r="BS188" s="110"/>
      <c r="BT188" s="110"/>
      <c r="BU188" s="110"/>
      <c r="BV188" s="110"/>
      <c r="BW188" s="110"/>
      <c r="BX188" s="110"/>
      <c r="BY188" s="110"/>
      <c r="BZ188" s="110"/>
      <c r="CA188" s="110"/>
      <c r="CB188" s="110"/>
      <c r="CC188" s="110"/>
      <c r="CD188" s="110"/>
      <c r="CE188" s="110"/>
      <c r="CF188" s="110"/>
      <c r="CG188" s="110"/>
      <c r="CH188" s="110"/>
      <c r="CI188" s="110"/>
      <c r="CJ188" s="110"/>
      <c r="CK188" s="110"/>
      <c r="CL188" s="110"/>
      <c r="CM188" s="110"/>
      <c r="CN188" s="110"/>
      <c r="CO188" s="110"/>
      <c r="CP188" s="110"/>
      <c r="CQ188" s="110"/>
      <c r="CR188" s="110"/>
      <c r="CS188" s="110"/>
      <c r="CT188" s="110"/>
      <c r="CU188" s="110"/>
      <c r="CV188" s="110"/>
      <c r="CW188" s="110"/>
      <c r="CX188" s="110"/>
    </row>
    <row r="189" spans="7:102" ht="14.25" customHeight="1" x14ac:dyDescent="0.25">
      <c r="G189" s="110"/>
      <c r="H189" s="110"/>
      <c r="I189" s="110"/>
      <c r="J189" s="110"/>
      <c r="K189" s="110"/>
      <c r="L189" s="110"/>
      <c r="M189" s="110"/>
      <c r="N189" s="110"/>
      <c r="O189" s="110"/>
      <c r="P189" s="110"/>
      <c r="Q189" s="110"/>
      <c r="R189" s="110"/>
      <c r="S189" s="110"/>
      <c r="T189" s="110"/>
      <c r="U189" s="110"/>
      <c r="V189" s="110"/>
      <c r="W189" s="110"/>
      <c r="X189" s="110"/>
      <c r="Y189" s="110"/>
      <c r="Z189" s="110"/>
      <c r="AA189" s="110"/>
      <c r="AB189" s="110"/>
      <c r="AC189" s="110"/>
      <c r="AD189" s="110"/>
      <c r="AE189" s="110"/>
      <c r="AF189" s="110"/>
      <c r="AG189" s="110"/>
      <c r="AH189" s="110"/>
      <c r="AI189" s="110"/>
      <c r="AJ189" s="110"/>
      <c r="AK189" s="110"/>
      <c r="AL189" s="110"/>
      <c r="AM189" s="110"/>
      <c r="AN189" s="110"/>
      <c r="AO189" s="110"/>
      <c r="AP189" s="110"/>
      <c r="AQ189" s="110"/>
      <c r="AR189" s="110"/>
      <c r="AS189" s="110"/>
      <c r="AT189" s="110"/>
      <c r="AU189" s="110"/>
      <c r="AV189" s="110"/>
      <c r="AW189" s="110"/>
      <c r="AX189" s="110"/>
      <c r="AY189" s="110"/>
      <c r="AZ189" s="110"/>
      <c r="BA189" s="110"/>
      <c r="BB189" s="110"/>
      <c r="BC189" s="110"/>
      <c r="BD189" s="110"/>
      <c r="BE189" s="110"/>
      <c r="BF189" s="110"/>
      <c r="BG189" s="110"/>
      <c r="BH189" s="110"/>
      <c r="BI189" s="110"/>
      <c r="BJ189" s="110"/>
      <c r="BK189" s="110"/>
      <c r="BL189" s="110"/>
      <c r="BM189" s="110"/>
      <c r="BN189" s="110"/>
      <c r="BO189" s="110"/>
      <c r="BP189" s="110"/>
      <c r="BQ189" s="110"/>
      <c r="BR189" s="110"/>
      <c r="BS189" s="110"/>
      <c r="BT189" s="110"/>
      <c r="BU189" s="110"/>
      <c r="BV189" s="110"/>
      <c r="BW189" s="110"/>
      <c r="BX189" s="110"/>
      <c r="BY189" s="110"/>
      <c r="BZ189" s="110"/>
      <c r="CA189" s="110"/>
      <c r="CB189" s="110"/>
      <c r="CC189" s="110"/>
      <c r="CD189" s="110"/>
      <c r="CE189" s="110"/>
      <c r="CF189" s="110"/>
      <c r="CG189" s="110"/>
      <c r="CH189" s="110"/>
      <c r="CI189" s="110"/>
      <c r="CJ189" s="110"/>
      <c r="CK189" s="110"/>
      <c r="CL189" s="110"/>
      <c r="CM189" s="110"/>
      <c r="CN189" s="110"/>
      <c r="CO189" s="110"/>
      <c r="CP189" s="110"/>
      <c r="CQ189" s="110"/>
      <c r="CR189" s="110"/>
      <c r="CS189" s="110"/>
      <c r="CT189" s="110"/>
      <c r="CU189" s="110"/>
      <c r="CV189" s="110"/>
      <c r="CW189" s="110"/>
      <c r="CX189" s="110"/>
    </row>
    <row r="190" spans="7:102" ht="14.25" customHeight="1" x14ac:dyDescent="0.25">
      <c r="G190" s="110"/>
      <c r="H190" s="110"/>
      <c r="I190" s="110"/>
      <c r="J190" s="110"/>
      <c r="K190" s="110"/>
      <c r="L190" s="110"/>
      <c r="M190" s="110"/>
      <c r="N190" s="110"/>
      <c r="O190" s="110"/>
      <c r="P190" s="110"/>
      <c r="Q190" s="110"/>
      <c r="R190" s="110"/>
      <c r="S190" s="110"/>
      <c r="T190" s="110"/>
      <c r="U190" s="110"/>
      <c r="V190" s="110"/>
      <c r="W190" s="110"/>
      <c r="X190" s="110"/>
      <c r="Y190" s="110"/>
      <c r="Z190" s="110"/>
      <c r="AA190" s="110"/>
      <c r="AB190" s="110"/>
      <c r="AC190" s="110"/>
      <c r="AD190" s="110"/>
      <c r="AE190" s="110"/>
      <c r="AF190" s="110"/>
      <c r="AG190" s="110"/>
      <c r="AH190" s="110"/>
      <c r="AI190" s="110"/>
      <c r="AJ190" s="110"/>
      <c r="AK190" s="110"/>
      <c r="AL190" s="110"/>
      <c r="AM190" s="110"/>
      <c r="AN190" s="110"/>
      <c r="AO190" s="110"/>
      <c r="AP190" s="110"/>
      <c r="AQ190" s="110"/>
      <c r="AR190" s="110"/>
      <c r="AS190" s="110"/>
      <c r="AT190" s="110"/>
      <c r="AU190" s="110"/>
      <c r="AV190" s="110"/>
      <c r="AW190" s="110"/>
      <c r="AX190" s="110"/>
      <c r="AY190" s="110"/>
      <c r="AZ190" s="110"/>
      <c r="BA190" s="110"/>
      <c r="BB190" s="110"/>
      <c r="BC190" s="110"/>
      <c r="BD190" s="110"/>
      <c r="BE190" s="110"/>
      <c r="BF190" s="110"/>
      <c r="BG190" s="110"/>
      <c r="BH190" s="110"/>
      <c r="BI190" s="110"/>
      <c r="BJ190" s="110"/>
      <c r="BK190" s="110"/>
      <c r="BL190" s="110"/>
      <c r="BM190" s="110"/>
      <c r="BN190" s="110"/>
      <c r="BO190" s="110"/>
      <c r="BP190" s="110"/>
      <c r="BQ190" s="110"/>
      <c r="BR190" s="110"/>
      <c r="BS190" s="110"/>
      <c r="BT190" s="110"/>
      <c r="BU190" s="110"/>
      <c r="BV190" s="110"/>
      <c r="BW190" s="110"/>
      <c r="BX190" s="110"/>
      <c r="BY190" s="110"/>
      <c r="BZ190" s="110"/>
      <c r="CA190" s="110"/>
      <c r="CB190" s="110"/>
      <c r="CC190" s="110"/>
      <c r="CD190" s="110"/>
      <c r="CE190" s="110"/>
      <c r="CF190" s="110"/>
      <c r="CG190" s="110"/>
      <c r="CH190" s="110"/>
      <c r="CI190" s="110"/>
      <c r="CJ190" s="110"/>
      <c r="CK190" s="110"/>
      <c r="CL190" s="110"/>
      <c r="CM190" s="110"/>
      <c r="CN190" s="110"/>
      <c r="CO190" s="110"/>
      <c r="CP190" s="110"/>
      <c r="CQ190" s="110"/>
      <c r="CR190" s="110"/>
      <c r="CS190" s="110"/>
      <c r="CT190" s="110"/>
      <c r="CU190" s="110"/>
      <c r="CV190" s="110"/>
      <c r="CW190" s="110"/>
      <c r="CX190" s="110"/>
    </row>
    <row r="191" spans="7:102" ht="14.25" customHeight="1" x14ac:dyDescent="0.25">
      <c r="G191" s="110"/>
      <c r="H191" s="110"/>
      <c r="I191" s="110"/>
      <c r="J191" s="110"/>
      <c r="K191" s="110"/>
      <c r="L191" s="110"/>
      <c r="M191" s="110"/>
      <c r="N191" s="110"/>
      <c r="O191" s="110"/>
      <c r="P191" s="110"/>
      <c r="Q191" s="110"/>
      <c r="R191" s="110"/>
      <c r="S191" s="110"/>
      <c r="T191" s="110"/>
      <c r="U191" s="110"/>
      <c r="V191" s="110"/>
      <c r="W191" s="110"/>
      <c r="X191" s="110"/>
      <c r="Y191" s="110"/>
      <c r="Z191" s="110"/>
      <c r="AA191" s="110"/>
      <c r="AB191" s="110"/>
      <c r="AC191" s="110"/>
      <c r="AD191" s="110"/>
      <c r="AE191" s="110"/>
      <c r="AF191" s="110"/>
      <c r="AG191" s="110"/>
      <c r="AH191" s="110"/>
      <c r="AI191" s="110"/>
      <c r="AJ191" s="110"/>
      <c r="AK191" s="110"/>
      <c r="AL191" s="110"/>
      <c r="AM191" s="110"/>
      <c r="AN191" s="110"/>
      <c r="AO191" s="110"/>
      <c r="AP191" s="110"/>
      <c r="AQ191" s="110"/>
      <c r="AR191" s="110"/>
      <c r="AS191" s="110"/>
      <c r="AT191" s="110"/>
      <c r="AU191" s="110"/>
      <c r="AV191" s="110"/>
      <c r="AW191" s="110"/>
      <c r="AX191" s="110"/>
      <c r="AY191" s="110"/>
      <c r="AZ191" s="110"/>
      <c r="BA191" s="110"/>
      <c r="BB191" s="110"/>
      <c r="BC191" s="110"/>
      <c r="BD191" s="110"/>
      <c r="BE191" s="110"/>
      <c r="BF191" s="110"/>
      <c r="BG191" s="110"/>
      <c r="BH191" s="110"/>
      <c r="BI191" s="110"/>
      <c r="BJ191" s="110"/>
      <c r="BK191" s="110"/>
      <c r="BL191" s="110"/>
      <c r="BM191" s="110"/>
      <c r="BN191" s="110"/>
      <c r="BO191" s="110"/>
      <c r="BP191" s="110"/>
      <c r="BQ191" s="110"/>
      <c r="BR191" s="110"/>
      <c r="BS191" s="110"/>
      <c r="BT191" s="110"/>
      <c r="BU191" s="110"/>
      <c r="BV191" s="110"/>
      <c r="BW191" s="110"/>
      <c r="BX191" s="110"/>
      <c r="BY191" s="110"/>
      <c r="BZ191" s="110"/>
      <c r="CA191" s="110"/>
      <c r="CB191" s="110"/>
      <c r="CC191" s="110"/>
      <c r="CD191" s="110"/>
      <c r="CE191" s="110"/>
      <c r="CF191" s="110"/>
      <c r="CG191" s="110"/>
      <c r="CH191" s="110"/>
      <c r="CI191" s="110"/>
      <c r="CJ191" s="110"/>
      <c r="CK191" s="110"/>
      <c r="CL191" s="110"/>
      <c r="CM191" s="110"/>
      <c r="CN191" s="110"/>
      <c r="CO191" s="110"/>
      <c r="CP191" s="110"/>
      <c r="CQ191" s="110"/>
      <c r="CR191" s="110"/>
      <c r="CS191" s="110"/>
      <c r="CT191" s="110"/>
      <c r="CU191" s="110"/>
      <c r="CV191" s="110"/>
      <c r="CW191" s="110"/>
      <c r="CX191" s="110"/>
    </row>
    <row r="192" spans="7:102" ht="14.25" customHeight="1" x14ac:dyDescent="0.25">
      <c r="G192" s="110"/>
      <c r="H192" s="110"/>
      <c r="I192" s="110"/>
      <c r="J192" s="110"/>
      <c r="K192" s="110"/>
      <c r="L192" s="110"/>
      <c r="M192" s="110"/>
      <c r="N192" s="110"/>
      <c r="O192" s="110"/>
      <c r="P192" s="110"/>
      <c r="Q192" s="110"/>
      <c r="R192" s="110"/>
      <c r="S192" s="110"/>
      <c r="T192" s="110"/>
      <c r="U192" s="110"/>
      <c r="V192" s="110"/>
      <c r="W192" s="110"/>
      <c r="X192" s="110"/>
      <c r="Y192" s="110"/>
      <c r="Z192" s="110"/>
      <c r="AA192" s="110"/>
      <c r="AB192" s="110"/>
      <c r="AC192" s="110"/>
      <c r="AD192" s="110"/>
      <c r="AE192" s="110"/>
      <c r="AF192" s="110"/>
      <c r="AG192" s="110"/>
      <c r="AH192" s="110"/>
      <c r="AI192" s="110"/>
      <c r="AJ192" s="110"/>
      <c r="AK192" s="110"/>
      <c r="AL192" s="110"/>
      <c r="AM192" s="110"/>
      <c r="AN192" s="110"/>
      <c r="AO192" s="110"/>
      <c r="AP192" s="110"/>
      <c r="AQ192" s="110"/>
      <c r="AR192" s="110"/>
      <c r="AS192" s="110"/>
      <c r="AT192" s="110"/>
      <c r="AU192" s="110"/>
      <c r="AV192" s="110"/>
      <c r="AW192" s="110"/>
      <c r="AX192" s="110"/>
      <c r="AY192" s="110"/>
      <c r="AZ192" s="110"/>
      <c r="BA192" s="110"/>
      <c r="BB192" s="110"/>
      <c r="BC192" s="110"/>
      <c r="BD192" s="110"/>
      <c r="BE192" s="110"/>
      <c r="BF192" s="110"/>
      <c r="BG192" s="110"/>
      <c r="BH192" s="110"/>
      <c r="BI192" s="110"/>
      <c r="BJ192" s="110"/>
      <c r="BK192" s="110"/>
      <c r="BL192" s="110"/>
      <c r="BM192" s="110"/>
      <c r="BN192" s="110"/>
      <c r="BO192" s="110"/>
      <c r="BP192" s="110"/>
      <c r="BQ192" s="110"/>
      <c r="BR192" s="110"/>
      <c r="BS192" s="110"/>
      <c r="BT192" s="110"/>
      <c r="BU192" s="110"/>
      <c r="BV192" s="110"/>
      <c r="BW192" s="110"/>
      <c r="BX192" s="110"/>
      <c r="BY192" s="110"/>
      <c r="BZ192" s="110"/>
      <c r="CA192" s="110"/>
      <c r="CB192" s="110"/>
      <c r="CC192" s="110"/>
      <c r="CD192" s="110"/>
      <c r="CE192" s="110"/>
      <c r="CF192" s="110"/>
      <c r="CG192" s="110"/>
      <c r="CH192" s="110"/>
      <c r="CI192" s="110"/>
      <c r="CJ192" s="110"/>
      <c r="CK192" s="110"/>
      <c r="CL192" s="110"/>
      <c r="CM192" s="110"/>
      <c r="CN192" s="110"/>
      <c r="CO192" s="110"/>
      <c r="CP192" s="110"/>
      <c r="CQ192" s="110"/>
      <c r="CR192" s="110"/>
      <c r="CS192" s="110"/>
      <c r="CT192" s="110"/>
      <c r="CU192" s="110"/>
      <c r="CV192" s="110"/>
      <c r="CW192" s="110"/>
      <c r="CX192" s="110"/>
    </row>
    <row r="193" spans="7:102" ht="14.25" customHeight="1" x14ac:dyDescent="0.25">
      <c r="G193" s="110"/>
      <c r="H193" s="110"/>
      <c r="I193" s="110"/>
      <c r="J193" s="110"/>
      <c r="K193" s="110"/>
      <c r="L193" s="110"/>
      <c r="M193" s="110"/>
      <c r="N193" s="110"/>
      <c r="O193" s="110"/>
      <c r="P193" s="110"/>
      <c r="Q193" s="110"/>
      <c r="R193" s="110"/>
      <c r="S193" s="110"/>
      <c r="T193" s="110"/>
      <c r="U193" s="110"/>
      <c r="V193" s="110"/>
      <c r="W193" s="110"/>
      <c r="X193" s="110"/>
      <c r="Y193" s="110"/>
      <c r="Z193" s="110"/>
      <c r="AA193" s="110"/>
      <c r="AB193" s="110"/>
      <c r="AC193" s="110"/>
      <c r="AD193" s="110"/>
      <c r="AE193" s="110"/>
      <c r="AF193" s="110"/>
      <c r="AG193" s="110"/>
      <c r="AH193" s="110"/>
      <c r="AI193" s="110"/>
      <c r="AJ193" s="110"/>
      <c r="AK193" s="110"/>
      <c r="AL193" s="110"/>
      <c r="AM193" s="110"/>
      <c r="AN193" s="110"/>
      <c r="AO193" s="110"/>
      <c r="AP193" s="110"/>
      <c r="AQ193" s="110"/>
      <c r="AR193" s="110"/>
      <c r="AS193" s="110"/>
      <c r="AT193" s="110"/>
      <c r="AU193" s="110"/>
      <c r="AV193" s="110"/>
      <c r="AW193" s="110"/>
      <c r="AX193" s="110"/>
      <c r="AY193" s="110"/>
      <c r="AZ193" s="110"/>
      <c r="BA193" s="110"/>
      <c r="BB193" s="110"/>
      <c r="BC193" s="110"/>
      <c r="BD193" s="110"/>
      <c r="BE193" s="110"/>
      <c r="BF193" s="110"/>
      <c r="BG193" s="110"/>
      <c r="BH193" s="110"/>
      <c r="BI193" s="110"/>
      <c r="BJ193" s="110"/>
      <c r="BK193" s="110"/>
      <c r="BL193" s="110"/>
      <c r="BM193" s="110"/>
      <c r="BN193" s="110"/>
      <c r="BO193" s="110"/>
      <c r="BP193" s="110"/>
      <c r="BQ193" s="110"/>
      <c r="BR193" s="110"/>
      <c r="BS193" s="110"/>
      <c r="BT193" s="110"/>
      <c r="BU193" s="110"/>
      <c r="BV193" s="110"/>
      <c r="BW193" s="110"/>
      <c r="BX193" s="110"/>
      <c r="BY193" s="110"/>
      <c r="BZ193" s="110"/>
      <c r="CA193" s="110"/>
      <c r="CB193" s="110"/>
      <c r="CC193" s="110"/>
      <c r="CD193" s="110"/>
      <c r="CE193" s="110"/>
      <c r="CF193" s="110"/>
      <c r="CG193" s="110"/>
      <c r="CH193" s="110"/>
      <c r="CI193" s="110"/>
      <c r="CJ193" s="110"/>
      <c r="CK193" s="110"/>
      <c r="CL193" s="110"/>
      <c r="CM193" s="110"/>
      <c r="CN193" s="110"/>
      <c r="CO193" s="110"/>
      <c r="CP193" s="110"/>
      <c r="CQ193" s="110"/>
      <c r="CR193" s="110"/>
      <c r="CS193" s="110"/>
      <c r="CT193" s="110"/>
      <c r="CU193" s="110"/>
      <c r="CV193" s="110"/>
      <c r="CW193" s="110"/>
      <c r="CX193" s="110"/>
    </row>
    <row r="194" spans="7:102" ht="14.25" customHeight="1" x14ac:dyDescent="0.25">
      <c r="G194" s="110"/>
      <c r="H194" s="110"/>
      <c r="I194" s="110"/>
      <c r="J194" s="110"/>
      <c r="K194" s="110"/>
      <c r="L194" s="110"/>
      <c r="M194" s="110"/>
      <c r="N194" s="110"/>
      <c r="O194" s="110"/>
      <c r="P194" s="110"/>
      <c r="Q194" s="110"/>
      <c r="R194" s="110"/>
      <c r="S194" s="110"/>
      <c r="T194" s="110"/>
      <c r="U194" s="110"/>
      <c r="V194" s="110"/>
      <c r="W194" s="110"/>
      <c r="X194" s="110"/>
      <c r="Y194" s="110"/>
      <c r="Z194" s="110"/>
      <c r="AA194" s="110"/>
      <c r="AB194" s="110"/>
      <c r="AC194" s="110"/>
      <c r="AD194" s="110"/>
      <c r="AE194" s="110"/>
      <c r="AF194" s="110"/>
      <c r="AG194" s="110"/>
      <c r="AH194" s="110"/>
      <c r="AI194" s="110"/>
      <c r="AJ194" s="110"/>
      <c r="AK194" s="110"/>
      <c r="AL194" s="110"/>
      <c r="AM194" s="110"/>
      <c r="AN194" s="110"/>
      <c r="AO194" s="110"/>
      <c r="AP194" s="110"/>
      <c r="AQ194" s="110"/>
      <c r="AR194" s="110"/>
      <c r="AS194" s="110"/>
      <c r="AT194" s="110"/>
      <c r="AU194" s="110"/>
      <c r="AV194" s="110"/>
      <c r="AW194" s="110"/>
      <c r="AX194" s="110"/>
      <c r="AY194" s="110"/>
      <c r="AZ194" s="110"/>
      <c r="BA194" s="110"/>
      <c r="BB194" s="110"/>
      <c r="BC194" s="110"/>
      <c r="BD194" s="110"/>
      <c r="BE194" s="110"/>
      <c r="BF194" s="110"/>
      <c r="BG194" s="110"/>
      <c r="BH194" s="110"/>
      <c r="BI194" s="110"/>
      <c r="BJ194" s="110"/>
      <c r="BK194" s="110"/>
      <c r="BL194" s="110"/>
      <c r="BM194" s="110"/>
      <c r="BN194" s="110"/>
      <c r="BO194" s="110"/>
      <c r="BP194" s="110"/>
      <c r="BQ194" s="110"/>
      <c r="BR194" s="110"/>
      <c r="BS194" s="110"/>
      <c r="BT194" s="110"/>
      <c r="BU194" s="110"/>
      <c r="BV194" s="110"/>
      <c r="BW194" s="110"/>
      <c r="BX194" s="110"/>
      <c r="BY194" s="110"/>
      <c r="BZ194" s="110"/>
      <c r="CA194" s="110"/>
      <c r="CB194" s="110"/>
      <c r="CC194" s="110"/>
      <c r="CD194" s="110"/>
      <c r="CE194" s="110"/>
      <c r="CF194" s="110"/>
      <c r="CG194" s="110"/>
      <c r="CH194" s="110"/>
      <c r="CI194" s="110"/>
      <c r="CJ194" s="110"/>
      <c r="CK194" s="110"/>
      <c r="CL194" s="110"/>
      <c r="CM194" s="110"/>
      <c r="CN194" s="110"/>
      <c r="CO194" s="110"/>
      <c r="CP194" s="110"/>
      <c r="CQ194" s="110"/>
      <c r="CR194" s="110"/>
      <c r="CS194" s="110"/>
      <c r="CT194" s="110"/>
      <c r="CU194" s="110"/>
      <c r="CV194" s="110"/>
      <c r="CW194" s="110"/>
      <c r="CX194" s="110"/>
    </row>
    <row r="195" spans="7:102" ht="14.25" customHeight="1" x14ac:dyDescent="0.25">
      <c r="G195" s="110"/>
      <c r="H195" s="110"/>
      <c r="I195" s="110"/>
      <c r="J195" s="110"/>
      <c r="K195" s="110"/>
      <c r="L195" s="110"/>
      <c r="M195" s="110"/>
      <c r="N195" s="110"/>
      <c r="O195" s="110"/>
      <c r="P195" s="110"/>
      <c r="Q195" s="110"/>
      <c r="R195" s="110"/>
      <c r="S195" s="110"/>
      <c r="T195" s="110"/>
      <c r="U195" s="110"/>
      <c r="V195" s="110"/>
      <c r="W195" s="110"/>
      <c r="X195" s="110"/>
      <c r="Y195" s="110"/>
      <c r="Z195" s="110"/>
      <c r="AA195" s="110"/>
      <c r="AB195" s="110"/>
      <c r="AC195" s="110"/>
      <c r="AD195" s="110"/>
      <c r="AE195" s="110"/>
      <c r="AF195" s="110"/>
      <c r="AG195" s="110"/>
      <c r="AH195" s="110"/>
      <c r="AI195" s="110"/>
      <c r="AJ195" s="110"/>
      <c r="AK195" s="110"/>
      <c r="AL195" s="110"/>
      <c r="AM195" s="110"/>
      <c r="AN195" s="110"/>
      <c r="AO195" s="110"/>
      <c r="AP195" s="110"/>
      <c r="AQ195" s="110"/>
      <c r="AR195" s="110"/>
      <c r="AS195" s="110"/>
      <c r="AT195" s="110"/>
      <c r="AU195" s="110"/>
      <c r="AV195" s="110"/>
      <c r="AW195" s="110"/>
      <c r="AX195" s="110"/>
      <c r="AY195" s="110"/>
      <c r="AZ195" s="110"/>
      <c r="BA195" s="110"/>
      <c r="BB195" s="110"/>
      <c r="BC195" s="110"/>
      <c r="BD195" s="110"/>
      <c r="BE195" s="110"/>
      <c r="BF195" s="110"/>
      <c r="BG195" s="110"/>
      <c r="BH195" s="110"/>
      <c r="BI195" s="110"/>
      <c r="BJ195" s="110"/>
      <c r="BK195" s="110"/>
      <c r="BL195" s="110"/>
      <c r="BM195" s="110"/>
      <c r="BN195" s="110"/>
      <c r="BO195" s="110"/>
      <c r="BP195" s="110"/>
      <c r="BQ195" s="110"/>
      <c r="BR195" s="110"/>
      <c r="BS195" s="110"/>
      <c r="BT195" s="110"/>
      <c r="BU195" s="110"/>
      <c r="BV195" s="110"/>
      <c r="BW195" s="110"/>
      <c r="BX195" s="110"/>
      <c r="BY195" s="110"/>
      <c r="BZ195" s="110"/>
      <c r="CA195" s="110"/>
      <c r="CB195" s="110"/>
      <c r="CC195" s="110"/>
      <c r="CD195" s="110"/>
      <c r="CE195" s="110"/>
      <c r="CF195" s="110"/>
      <c r="CG195" s="110"/>
      <c r="CH195" s="110"/>
      <c r="CI195" s="110"/>
      <c r="CJ195" s="110"/>
      <c r="CK195" s="110"/>
      <c r="CL195" s="110"/>
      <c r="CM195" s="110"/>
      <c r="CN195" s="110"/>
      <c r="CO195" s="110"/>
      <c r="CP195" s="110"/>
      <c r="CQ195" s="110"/>
      <c r="CR195" s="110"/>
      <c r="CS195" s="110"/>
      <c r="CT195" s="110"/>
      <c r="CU195" s="110"/>
      <c r="CV195" s="110"/>
      <c r="CW195" s="110"/>
      <c r="CX195" s="110"/>
    </row>
    <row r="196" spans="7:102" ht="14.25" customHeight="1" x14ac:dyDescent="0.25">
      <c r="G196" s="110"/>
      <c r="H196" s="110"/>
      <c r="I196" s="110"/>
      <c r="J196" s="110"/>
      <c r="K196" s="110"/>
      <c r="L196" s="110"/>
      <c r="M196" s="110"/>
      <c r="N196" s="110"/>
      <c r="O196" s="110"/>
      <c r="P196" s="110"/>
      <c r="Q196" s="110"/>
      <c r="R196" s="110"/>
      <c r="S196" s="110"/>
      <c r="T196" s="110"/>
      <c r="U196" s="110"/>
      <c r="V196" s="110"/>
      <c r="W196" s="110"/>
      <c r="X196" s="110"/>
      <c r="Y196" s="110"/>
      <c r="Z196" s="110"/>
      <c r="AA196" s="110"/>
      <c r="AB196" s="110"/>
      <c r="AC196" s="110"/>
      <c r="AD196" s="110"/>
      <c r="AE196" s="110"/>
      <c r="AF196" s="110"/>
      <c r="AG196" s="110"/>
      <c r="AH196" s="110"/>
      <c r="AI196" s="110"/>
      <c r="AJ196" s="110"/>
      <c r="AK196" s="110"/>
      <c r="AL196" s="110"/>
      <c r="AM196" s="110"/>
      <c r="AN196" s="110"/>
      <c r="AO196" s="110"/>
      <c r="AP196" s="110"/>
      <c r="AQ196" s="110"/>
      <c r="AR196" s="110"/>
      <c r="AS196" s="110"/>
      <c r="AT196" s="110"/>
      <c r="AU196" s="110"/>
      <c r="AV196" s="110"/>
      <c r="AW196" s="110"/>
      <c r="AX196" s="110"/>
      <c r="AY196" s="110"/>
      <c r="AZ196" s="110"/>
      <c r="BA196" s="110"/>
      <c r="BB196" s="110"/>
      <c r="BC196" s="110"/>
      <c r="BD196" s="110"/>
      <c r="BE196" s="110"/>
      <c r="BF196" s="110"/>
      <c r="BG196" s="110"/>
      <c r="BH196" s="110"/>
      <c r="BI196" s="110"/>
      <c r="BJ196" s="110"/>
      <c r="BK196" s="110"/>
      <c r="BL196" s="110"/>
      <c r="BM196" s="110"/>
      <c r="BN196" s="110"/>
      <c r="BO196" s="110"/>
      <c r="BP196" s="110"/>
      <c r="BQ196" s="110"/>
      <c r="BR196" s="110"/>
      <c r="BS196" s="110"/>
      <c r="BT196" s="110"/>
      <c r="BU196" s="110"/>
      <c r="BV196" s="110"/>
      <c r="BW196" s="110"/>
      <c r="BX196" s="110"/>
      <c r="BY196" s="110"/>
      <c r="BZ196" s="110"/>
      <c r="CA196" s="110"/>
      <c r="CB196" s="110"/>
      <c r="CC196" s="110"/>
      <c r="CD196" s="110"/>
      <c r="CE196" s="110"/>
      <c r="CF196" s="110"/>
      <c r="CG196" s="110"/>
      <c r="CH196" s="110"/>
      <c r="CI196" s="110"/>
      <c r="CJ196" s="110"/>
      <c r="CK196" s="110"/>
      <c r="CL196" s="110"/>
      <c r="CM196" s="110"/>
      <c r="CN196" s="110"/>
      <c r="CO196" s="110"/>
      <c r="CP196" s="110"/>
      <c r="CQ196" s="110"/>
      <c r="CR196" s="110"/>
      <c r="CS196" s="110"/>
      <c r="CT196" s="110"/>
      <c r="CU196" s="110"/>
      <c r="CV196" s="110"/>
      <c r="CW196" s="110"/>
      <c r="CX196" s="110"/>
    </row>
    <row r="197" spans="7:102" ht="14.25" customHeight="1" x14ac:dyDescent="0.25">
      <c r="G197" s="110"/>
      <c r="H197" s="110"/>
      <c r="I197" s="110"/>
      <c r="J197" s="110"/>
      <c r="K197" s="110"/>
      <c r="L197" s="110"/>
      <c r="M197" s="110"/>
      <c r="N197" s="110"/>
      <c r="O197" s="110"/>
      <c r="P197" s="110"/>
      <c r="Q197" s="110"/>
      <c r="R197" s="110"/>
      <c r="S197" s="110"/>
      <c r="T197" s="110"/>
      <c r="U197" s="110"/>
      <c r="V197" s="110"/>
      <c r="W197" s="110"/>
      <c r="X197" s="110"/>
      <c r="Y197" s="110"/>
      <c r="Z197" s="110"/>
      <c r="AA197" s="110"/>
      <c r="AB197" s="110"/>
      <c r="AC197" s="110"/>
      <c r="AD197" s="110"/>
      <c r="AE197" s="110"/>
      <c r="AF197" s="110"/>
      <c r="AG197" s="110"/>
      <c r="AH197" s="110"/>
      <c r="AI197" s="110"/>
      <c r="AJ197" s="110"/>
      <c r="AK197" s="110"/>
      <c r="AL197" s="110"/>
      <c r="AM197" s="110"/>
      <c r="AN197" s="110"/>
      <c r="AO197" s="110"/>
      <c r="AP197" s="110"/>
      <c r="AQ197" s="110"/>
      <c r="AR197" s="110"/>
      <c r="AS197" s="110"/>
      <c r="AT197" s="110"/>
      <c r="AU197" s="110"/>
      <c r="AV197" s="110"/>
      <c r="AW197" s="110"/>
      <c r="AX197" s="110"/>
      <c r="AY197" s="110"/>
      <c r="AZ197" s="110"/>
      <c r="BA197" s="110"/>
      <c r="BB197" s="110"/>
      <c r="BC197" s="110"/>
      <c r="BD197" s="110"/>
      <c r="BE197" s="110"/>
      <c r="BF197" s="110"/>
      <c r="BG197" s="110"/>
      <c r="BH197" s="110"/>
      <c r="BI197" s="110"/>
      <c r="BJ197" s="110"/>
      <c r="BK197" s="110"/>
      <c r="BL197" s="110"/>
      <c r="BM197" s="110"/>
      <c r="BN197" s="110"/>
      <c r="BO197" s="110"/>
      <c r="BP197" s="110"/>
      <c r="BQ197" s="110"/>
      <c r="BR197" s="110"/>
      <c r="BS197" s="110"/>
      <c r="BT197" s="110"/>
      <c r="BU197" s="110"/>
      <c r="BV197" s="110"/>
      <c r="BW197" s="110"/>
      <c r="BX197" s="110"/>
      <c r="BY197" s="110"/>
      <c r="BZ197" s="110"/>
      <c r="CA197" s="110"/>
      <c r="CB197" s="110"/>
      <c r="CC197" s="110"/>
      <c r="CD197" s="110"/>
      <c r="CE197" s="110"/>
      <c r="CF197" s="110"/>
      <c r="CG197" s="110"/>
      <c r="CH197" s="110"/>
      <c r="CI197" s="110"/>
      <c r="CJ197" s="110"/>
      <c r="CK197" s="110"/>
      <c r="CL197" s="110"/>
      <c r="CM197" s="110"/>
      <c r="CN197" s="110"/>
      <c r="CO197" s="110"/>
      <c r="CP197" s="110"/>
      <c r="CQ197" s="110"/>
      <c r="CR197" s="110"/>
      <c r="CS197" s="110"/>
      <c r="CT197" s="110"/>
      <c r="CU197" s="110"/>
      <c r="CV197" s="110"/>
      <c r="CW197" s="110"/>
      <c r="CX197" s="110"/>
    </row>
    <row r="198" spans="7:102" ht="14.25" customHeight="1" x14ac:dyDescent="0.25">
      <c r="G198" s="110"/>
      <c r="H198" s="110"/>
      <c r="I198" s="110"/>
      <c r="J198" s="110"/>
      <c r="K198" s="110"/>
      <c r="L198" s="110"/>
      <c r="M198" s="110"/>
      <c r="N198" s="110"/>
      <c r="O198" s="110"/>
      <c r="P198" s="110"/>
      <c r="Q198" s="110"/>
      <c r="R198" s="110"/>
      <c r="S198" s="110"/>
      <c r="T198" s="110"/>
      <c r="U198" s="110"/>
      <c r="V198" s="110"/>
      <c r="W198" s="110"/>
      <c r="X198" s="110"/>
      <c r="Y198" s="110"/>
      <c r="Z198" s="110"/>
      <c r="AA198" s="110"/>
      <c r="AB198" s="110"/>
      <c r="AC198" s="110"/>
      <c r="AD198" s="110"/>
      <c r="AE198" s="110"/>
      <c r="AF198" s="110"/>
      <c r="AG198" s="110"/>
      <c r="AH198" s="110"/>
      <c r="AI198" s="110"/>
      <c r="AJ198" s="110"/>
      <c r="AK198" s="110"/>
      <c r="AL198" s="110"/>
      <c r="AM198" s="110"/>
      <c r="AN198" s="110"/>
      <c r="AO198" s="110"/>
      <c r="AP198" s="110"/>
      <c r="AQ198" s="110"/>
      <c r="AR198" s="110"/>
      <c r="AS198" s="110"/>
      <c r="AT198" s="110"/>
      <c r="AU198" s="110"/>
      <c r="AV198" s="110"/>
      <c r="AW198" s="110"/>
      <c r="AX198" s="110"/>
      <c r="AY198" s="110"/>
      <c r="AZ198" s="110"/>
      <c r="BA198" s="110"/>
      <c r="BB198" s="110"/>
      <c r="BC198" s="110"/>
      <c r="BD198" s="110"/>
      <c r="BE198" s="110"/>
      <c r="BF198" s="110"/>
      <c r="BG198" s="110"/>
      <c r="BH198" s="110"/>
      <c r="BI198" s="110"/>
      <c r="BJ198" s="110"/>
      <c r="BK198" s="110"/>
      <c r="BL198" s="110"/>
      <c r="BM198" s="110"/>
      <c r="BN198" s="110"/>
      <c r="BO198" s="110"/>
      <c r="BP198" s="110"/>
      <c r="BQ198" s="110"/>
      <c r="BR198" s="110"/>
      <c r="BS198" s="110"/>
      <c r="BT198" s="110"/>
      <c r="BU198" s="110"/>
      <c r="BV198" s="110"/>
      <c r="BW198" s="110"/>
      <c r="BX198" s="110"/>
      <c r="BY198" s="110"/>
      <c r="BZ198" s="110"/>
      <c r="CA198" s="110"/>
      <c r="CB198" s="110"/>
      <c r="CC198" s="110"/>
      <c r="CD198" s="110"/>
      <c r="CE198" s="110"/>
      <c r="CF198" s="110"/>
      <c r="CG198" s="110"/>
      <c r="CH198" s="110"/>
      <c r="CI198" s="110"/>
      <c r="CJ198" s="110"/>
      <c r="CK198" s="110"/>
      <c r="CL198" s="110"/>
      <c r="CM198" s="110"/>
      <c r="CN198" s="110"/>
      <c r="CO198" s="110"/>
      <c r="CP198" s="110"/>
      <c r="CQ198" s="110"/>
      <c r="CR198" s="110"/>
      <c r="CS198" s="110"/>
      <c r="CT198" s="110"/>
      <c r="CU198" s="110"/>
      <c r="CV198" s="110"/>
      <c r="CW198" s="110"/>
      <c r="CX198" s="110"/>
    </row>
    <row r="199" spans="7:102" ht="14.25" customHeight="1" x14ac:dyDescent="0.25">
      <c r="G199" s="110"/>
      <c r="H199" s="110"/>
      <c r="I199" s="110"/>
      <c r="J199" s="110"/>
      <c r="K199" s="110"/>
      <c r="L199" s="110"/>
      <c r="M199" s="110"/>
      <c r="N199" s="110"/>
      <c r="O199" s="110"/>
      <c r="P199" s="110"/>
      <c r="Q199" s="110"/>
      <c r="R199" s="110"/>
      <c r="S199" s="110"/>
      <c r="T199" s="110"/>
      <c r="U199" s="110"/>
      <c r="V199" s="110"/>
      <c r="W199" s="110"/>
      <c r="X199" s="110"/>
      <c r="Y199" s="110"/>
      <c r="Z199" s="110"/>
      <c r="AA199" s="110"/>
      <c r="AB199" s="110"/>
      <c r="AC199" s="110"/>
      <c r="AD199" s="110"/>
      <c r="AE199" s="110"/>
      <c r="AF199" s="110"/>
      <c r="AG199" s="110"/>
      <c r="AH199" s="110"/>
      <c r="AI199" s="110"/>
      <c r="AJ199" s="110"/>
      <c r="AK199" s="110"/>
      <c r="AL199" s="110"/>
      <c r="AM199" s="110"/>
      <c r="AN199" s="110"/>
      <c r="AO199" s="110"/>
      <c r="AP199" s="110"/>
      <c r="AQ199" s="110"/>
      <c r="AR199" s="110"/>
      <c r="AS199" s="110"/>
      <c r="AT199" s="110"/>
      <c r="AU199" s="110"/>
      <c r="AV199" s="110"/>
      <c r="AW199" s="110"/>
      <c r="AX199" s="110"/>
      <c r="AY199" s="110"/>
      <c r="AZ199" s="110"/>
      <c r="BA199" s="110"/>
      <c r="BB199" s="110"/>
      <c r="BC199" s="110"/>
      <c r="BD199" s="110"/>
      <c r="BE199" s="110"/>
      <c r="BF199" s="110"/>
      <c r="BG199" s="110"/>
      <c r="BH199" s="110"/>
      <c r="BI199" s="110"/>
      <c r="BJ199" s="110"/>
      <c r="BK199" s="110"/>
      <c r="BL199" s="110"/>
      <c r="BM199" s="110"/>
      <c r="BN199" s="110"/>
      <c r="BO199" s="110"/>
      <c r="BP199" s="110"/>
      <c r="BQ199" s="110"/>
      <c r="BR199" s="110"/>
      <c r="BS199" s="110"/>
      <c r="BT199" s="110"/>
      <c r="BU199" s="110"/>
      <c r="BV199" s="110"/>
      <c r="BW199" s="110"/>
      <c r="BX199" s="110"/>
      <c r="BY199" s="110"/>
      <c r="BZ199" s="110"/>
      <c r="CA199" s="110"/>
      <c r="CB199" s="110"/>
      <c r="CC199" s="110"/>
      <c r="CD199" s="110"/>
      <c r="CE199" s="110"/>
      <c r="CF199" s="110"/>
      <c r="CG199" s="110"/>
      <c r="CH199" s="110"/>
      <c r="CI199" s="110"/>
      <c r="CJ199" s="110"/>
      <c r="CK199" s="110"/>
      <c r="CL199" s="110"/>
      <c r="CM199" s="110"/>
      <c r="CN199" s="110"/>
      <c r="CO199" s="110"/>
      <c r="CP199" s="110"/>
      <c r="CQ199" s="110"/>
      <c r="CR199" s="110"/>
      <c r="CS199" s="110"/>
      <c r="CT199" s="110"/>
      <c r="CU199" s="110"/>
      <c r="CV199" s="110"/>
      <c r="CW199" s="110"/>
      <c r="CX199" s="110"/>
    </row>
    <row r="200" spans="7:102" ht="14.25" customHeight="1" x14ac:dyDescent="0.25">
      <c r="G200" s="110"/>
      <c r="H200" s="110"/>
      <c r="I200" s="110"/>
      <c r="J200" s="110"/>
      <c r="K200" s="110"/>
      <c r="L200" s="110"/>
      <c r="M200" s="110"/>
      <c r="N200" s="110"/>
      <c r="O200" s="110"/>
      <c r="P200" s="110"/>
      <c r="Q200" s="110"/>
      <c r="R200" s="110"/>
      <c r="S200" s="110"/>
      <c r="T200" s="110"/>
      <c r="U200" s="110"/>
      <c r="V200" s="110"/>
      <c r="W200" s="110"/>
      <c r="X200" s="110"/>
      <c r="Y200" s="110"/>
      <c r="Z200" s="110"/>
      <c r="AA200" s="110"/>
      <c r="AB200" s="110"/>
      <c r="AC200" s="110"/>
      <c r="AD200" s="110"/>
      <c r="AE200" s="110"/>
      <c r="AF200" s="110"/>
      <c r="AG200" s="110"/>
      <c r="AH200" s="110"/>
      <c r="AI200" s="110"/>
      <c r="AJ200" s="110"/>
      <c r="AK200" s="110"/>
      <c r="AL200" s="110"/>
      <c r="AM200" s="110"/>
      <c r="AN200" s="110"/>
      <c r="AO200" s="110"/>
      <c r="AP200" s="110"/>
      <c r="AQ200" s="110"/>
      <c r="AR200" s="110"/>
      <c r="AS200" s="110"/>
      <c r="AT200" s="110"/>
      <c r="AU200" s="110"/>
      <c r="AV200" s="110"/>
      <c r="AW200" s="110"/>
      <c r="AX200" s="110"/>
      <c r="AY200" s="110"/>
      <c r="AZ200" s="110"/>
      <c r="BA200" s="110"/>
      <c r="BB200" s="110"/>
      <c r="BC200" s="110"/>
      <c r="BD200" s="110"/>
      <c r="BE200" s="110"/>
      <c r="BF200" s="110"/>
      <c r="BG200" s="110"/>
      <c r="BH200" s="110"/>
      <c r="BI200" s="110"/>
      <c r="BJ200" s="110"/>
      <c r="BK200" s="110"/>
      <c r="BL200" s="110"/>
      <c r="BM200" s="110"/>
      <c r="BN200" s="110"/>
      <c r="BO200" s="110"/>
      <c r="BP200" s="110"/>
      <c r="BQ200" s="110"/>
      <c r="BR200" s="110"/>
      <c r="BS200" s="110"/>
      <c r="BT200" s="110"/>
      <c r="BU200" s="110"/>
      <c r="BV200" s="110"/>
      <c r="BW200" s="110"/>
      <c r="BX200" s="110"/>
      <c r="BY200" s="110"/>
      <c r="BZ200" s="110"/>
      <c r="CA200" s="110"/>
      <c r="CB200" s="110"/>
      <c r="CC200" s="110"/>
      <c r="CD200" s="110"/>
      <c r="CE200" s="110"/>
      <c r="CF200" s="110"/>
      <c r="CG200" s="110"/>
      <c r="CH200" s="110"/>
      <c r="CI200" s="110"/>
      <c r="CJ200" s="110"/>
      <c r="CK200" s="110"/>
      <c r="CL200" s="110"/>
      <c r="CM200" s="110"/>
      <c r="CN200" s="110"/>
      <c r="CO200" s="110"/>
      <c r="CP200" s="110"/>
      <c r="CQ200" s="110"/>
      <c r="CR200" s="110"/>
      <c r="CS200" s="110"/>
      <c r="CT200" s="110"/>
      <c r="CU200" s="110"/>
      <c r="CV200" s="110"/>
      <c r="CW200" s="110"/>
      <c r="CX200" s="110"/>
    </row>
  </sheetData>
  <mergeCells count="303">
    <mergeCell ref="CT27:CX27"/>
    <mergeCell ref="CJ18:CN18"/>
    <mergeCell ref="X40:AB40"/>
    <mergeCell ref="W25:AA25"/>
    <mergeCell ref="AQ20:AU20"/>
    <mergeCell ref="AB25:AF25"/>
    <mergeCell ref="CJ29:CN29"/>
    <mergeCell ref="CT21:CX21"/>
    <mergeCell ref="CO29:CS29"/>
    <mergeCell ref="CT28:CX28"/>
    <mergeCell ref="AG22:AK22"/>
    <mergeCell ref="CE28:CI28"/>
    <mergeCell ref="CJ24:CN24"/>
    <mergeCell ref="CJ28:CN28"/>
    <mergeCell ref="CT30:CX30"/>
    <mergeCell ref="CT19:CX19"/>
    <mergeCell ref="CO18:CS18"/>
    <mergeCell ref="CT18:CX18"/>
    <mergeCell ref="CT22:CX22"/>
    <mergeCell ref="CO23:CS23"/>
    <mergeCell ref="CJ20:CN20"/>
    <mergeCell ref="CT20:CX20"/>
    <mergeCell ref="CT23:CX23"/>
    <mergeCell ref="BK22:BO22"/>
    <mergeCell ref="AQ30:AU30"/>
    <mergeCell ref="BK30:BO30"/>
    <mergeCell ref="AG29:AK29"/>
    <mergeCell ref="W22:AA22"/>
    <mergeCell ref="BU28:BY28"/>
    <mergeCell ref="BZ24:CD24"/>
    <mergeCell ref="CO19:CS19"/>
    <mergeCell ref="AL26:AP26"/>
    <mergeCell ref="AQ22:AU22"/>
    <mergeCell ref="BF27:BJ27"/>
    <mergeCell ref="AG21:AK21"/>
    <mergeCell ref="BF26:BJ26"/>
    <mergeCell ref="AG20:AK20"/>
    <mergeCell ref="BP26:BT26"/>
    <mergeCell ref="BP25:BT25"/>
    <mergeCell ref="CO27:CS27"/>
    <mergeCell ref="B14:E14"/>
    <mergeCell ref="BF30:BJ30"/>
    <mergeCell ref="AV30:AZ30"/>
    <mergeCell ref="B13:E13"/>
    <mergeCell ref="AL20:AP20"/>
    <mergeCell ref="BP30:BT30"/>
    <mergeCell ref="AL29:AP29"/>
    <mergeCell ref="AQ24:AU24"/>
    <mergeCell ref="AV20:AZ20"/>
    <mergeCell ref="U20:V20"/>
    <mergeCell ref="BK19:BO19"/>
    <mergeCell ref="W14:CS14"/>
    <mergeCell ref="AL22:AP22"/>
    <mergeCell ref="M18:T19"/>
    <mergeCell ref="CE30:CI30"/>
    <mergeCell ref="CJ26:CN26"/>
    <mergeCell ref="AL25:AP25"/>
    <mergeCell ref="BF24:BJ24"/>
    <mergeCell ref="H22:K23"/>
    <mergeCell ref="BU29:BY29"/>
    <mergeCell ref="CE20:CI20"/>
    <mergeCell ref="U22:V22"/>
    <mergeCell ref="AQ26:AU26"/>
    <mergeCell ref="CJ25:CN25"/>
    <mergeCell ref="X39:AB39"/>
    <mergeCell ref="G66:L66"/>
    <mergeCell ref="CE17:CI17"/>
    <mergeCell ref="G9:Z11"/>
    <mergeCell ref="AB24:AF24"/>
    <mergeCell ref="M28:T29"/>
    <mergeCell ref="AG25:AK25"/>
    <mergeCell ref="CJ21:CN21"/>
    <mergeCell ref="G14:G16"/>
    <mergeCell ref="U66:Z66"/>
    <mergeCell ref="AQ25:AU25"/>
    <mergeCell ref="M24:T25"/>
    <mergeCell ref="BZ23:CD23"/>
    <mergeCell ref="CE19:CI19"/>
    <mergeCell ref="Q66:T66"/>
    <mergeCell ref="W30:AA30"/>
    <mergeCell ref="AB26:AF26"/>
    <mergeCell ref="CJ23:CN23"/>
    <mergeCell ref="BA17:BE17"/>
    <mergeCell ref="BA22:BE22"/>
    <mergeCell ref="W20:AA20"/>
    <mergeCell ref="BK29:BO29"/>
    <mergeCell ref="U18:V18"/>
    <mergeCell ref="G65:T65"/>
    <mergeCell ref="B18:E18"/>
    <mergeCell ref="BP17:BT17"/>
    <mergeCell ref="BA30:BE30"/>
    <mergeCell ref="W21:AA21"/>
    <mergeCell ref="AL24:AP24"/>
    <mergeCell ref="BU30:BY30"/>
    <mergeCell ref="AQ29:AU29"/>
    <mergeCell ref="U24:V24"/>
    <mergeCell ref="AV24:AZ24"/>
    <mergeCell ref="BF23:BJ23"/>
    <mergeCell ref="AQ23:AU23"/>
    <mergeCell ref="M20:T21"/>
    <mergeCell ref="AV19:AZ19"/>
    <mergeCell ref="U28:V28"/>
    <mergeCell ref="AV28:AZ28"/>
    <mergeCell ref="BK24:BO24"/>
    <mergeCell ref="BP20:BT20"/>
    <mergeCell ref="BF25:BJ25"/>
    <mergeCell ref="AV25:AZ25"/>
    <mergeCell ref="BA21:BE21"/>
    <mergeCell ref="H18:K19"/>
    <mergeCell ref="W18:AA18"/>
    <mergeCell ref="AL30:AP30"/>
    <mergeCell ref="BF22:BJ22"/>
    <mergeCell ref="G7:AK7"/>
    <mergeCell ref="CO22:CS22"/>
    <mergeCell ref="CO25:CS25"/>
    <mergeCell ref="AB19:AF19"/>
    <mergeCell ref="BZ25:CD25"/>
    <mergeCell ref="CE21:CI21"/>
    <mergeCell ref="CJ17:CN17"/>
    <mergeCell ref="AB28:AF28"/>
    <mergeCell ref="AG24:AK24"/>
    <mergeCell ref="H20:K21"/>
    <mergeCell ref="CO21:CS21"/>
    <mergeCell ref="AL19:AP19"/>
    <mergeCell ref="U19:V19"/>
    <mergeCell ref="BF20:BJ20"/>
    <mergeCell ref="BZ27:CD27"/>
    <mergeCell ref="AG26:AK26"/>
    <mergeCell ref="AB16:AF16"/>
    <mergeCell ref="BA19:BE19"/>
    <mergeCell ref="BK28:BO28"/>
    <mergeCell ref="BA28:BE28"/>
    <mergeCell ref="BP28:BT28"/>
    <mergeCell ref="BZ19:CD19"/>
    <mergeCell ref="AB27:AF27"/>
    <mergeCell ref="CE23:CI23"/>
    <mergeCell ref="B6:E6"/>
    <mergeCell ref="AB29:AF29"/>
    <mergeCell ref="CE16:CI16"/>
    <mergeCell ref="AV22:AZ22"/>
    <mergeCell ref="BA23:BE23"/>
    <mergeCell ref="BK27:BO27"/>
    <mergeCell ref="BF19:BJ19"/>
    <mergeCell ref="BP22:BT22"/>
    <mergeCell ref="BF28:BJ28"/>
    <mergeCell ref="BU27:BY27"/>
    <mergeCell ref="BU18:BY18"/>
    <mergeCell ref="W26:AA26"/>
    <mergeCell ref="BZ28:CD28"/>
    <mergeCell ref="AQ16:AU16"/>
    <mergeCell ref="CE18:CI18"/>
    <mergeCell ref="AV21:AZ21"/>
    <mergeCell ref="BP21:BT21"/>
    <mergeCell ref="BU17:BY17"/>
    <mergeCell ref="AG27:AK27"/>
    <mergeCell ref="M26:T27"/>
    <mergeCell ref="AV29:AZ29"/>
    <mergeCell ref="AQ18:AU18"/>
    <mergeCell ref="AV23:AZ23"/>
    <mergeCell ref="W15:AA16"/>
    <mergeCell ref="AG17:AK17"/>
    <mergeCell ref="BP23:BT23"/>
    <mergeCell ref="CJ22:CN22"/>
    <mergeCell ref="BU19:BY19"/>
    <mergeCell ref="AQ17:AU17"/>
    <mergeCell ref="U21:V21"/>
    <mergeCell ref="BF29:BJ29"/>
    <mergeCell ref="AG19:AK19"/>
    <mergeCell ref="CE25:CI25"/>
    <mergeCell ref="AG28:AK28"/>
    <mergeCell ref="AQ19:AU19"/>
    <mergeCell ref="AG23:AK23"/>
    <mergeCell ref="AV26:AZ26"/>
    <mergeCell ref="BP27:BT27"/>
    <mergeCell ref="BK23:BO23"/>
    <mergeCell ref="CE22:CI22"/>
    <mergeCell ref="BP19:BT19"/>
    <mergeCell ref="AL17:AP17"/>
    <mergeCell ref="CJ27:CN27"/>
    <mergeCell ref="BK21:BO21"/>
    <mergeCell ref="AB20:AF20"/>
    <mergeCell ref="BP18:BT18"/>
    <mergeCell ref="BZ18:CD18"/>
    <mergeCell ref="BP16:BT16"/>
    <mergeCell ref="AL16:AP16"/>
    <mergeCell ref="I39:V39"/>
    <mergeCell ref="H43:AK46"/>
    <mergeCell ref="CJ30:CN30"/>
    <mergeCell ref="CO26:CS26"/>
    <mergeCell ref="B17:E17"/>
    <mergeCell ref="CE27:CI27"/>
    <mergeCell ref="BZ26:CD26"/>
    <mergeCell ref="AB17:AF17"/>
    <mergeCell ref="BA20:BE20"/>
    <mergeCell ref="AG30:AK30"/>
    <mergeCell ref="BA29:BE29"/>
    <mergeCell ref="BF21:BJ21"/>
    <mergeCell ref="BU20:BY20"/>
    <mergeCell ref="I38:V38"/>
    <mergeCell ref="BK17:BO17"/>
    <mergeCell ref="W29:AA29"/>
    <mergeCell ref="W23:AA23"/>
    <mergeCell ref="B19:E19"/>
    <mergeCell ref="B28:E28"/>
    <mergeCell ref="U26:V26"/>
    <mergeCell ref="BA18:BE18"/>
    <mergeCell ref="AB30:AF30"/>
    <mergeCell ref="CT17:CX17"/>
    <mergeCell ref="BU16:BY16"/>
    <mergeCell ref="BF17:BJ17"/>
    <mergeCell ref="BZ17:CD17"/>
    <mergeCell ref="CT24:CX24"/>
    <mergeCell ref="B10:E10"/>
    <mergeCell ref="AV27:AZ27"/>
    <mergeCell ref="AV18:AZ18"/>
    <mergeCell ref="BU25:BY25"/>
    <mergeCell ref="W17:AA17"/>
    <mergeCell ref="AB15:CS15"/>
    <mergeCell ref="CT14:CX16"/>
    <mergeCell ref="BF16:BJ16"/>
    <mergeCell ref="BU21:BY21"/>
    <mergeCell ref="CO20:CS20"/>
    <mergeCell ref="W24:AA24"/>
    <mergeCell ref="AL27:AP27"/>
    <mergeCell ref="CO16:CS16"/>
    <mergeCell ref="BZ16:CD16"/>
    <mergeCell ref="CJ16:CN16"/>
    <mergeCell ref="AL18:AP18"/>
    <mergeCell ref="BU24:BY24"/>
    <mergeCell ref="BU26:BY26"/>
    <mergeCell ref="CO17:CS17"/>
    <mergeCell ref="U65:AH65"/>
    <mergeCell ref="M66:P66"/>
    <mergeCell ref="BK26:BO26"/>
    <mergeCell ref="BF18:BJ18"/>
    <mergeCell ref="BU23:BY23"/>
    <mergeCell ref="CT26:CX26"/>
    <mergeCell ref="BZ29:CD29"/>
    <mergeCell ref="AB23:AF23"/>
    <mergeCell ref="AG18:AK18"/>
    <mergeCell ref="AL23:AP23"/>
    <mergeCell ref="BA26:BE26"/>
    <mergeCell ref="CT25:CX25"/>
    <mergeCell ref="I48:AB48"/>
    <mergeCell ref="CT29:CX29"/>
    <mergeCell ref="BU22:BY22"/>
    <mergeCell ref="H26:K27"/>
    <mergeCell ref="I37:V37"/>
    <mergeCell ref="CE29:CI29"/>
    <mergeCell ref="AE66:AH66"/>
    <mergeCell ref="H33:AK33"/>
    <mergeCell ref="H24:K25"/>
    <mergeCell ref="M22:T23"/>
    <mergeCell ref="H34:AK35"/>
    <mergeCell ref="AA66:AD66"/>
    <mergeCell ref="B4:E4"/>
    <mergeCell ref="AQ21:AU21"/>
    <mergeCell ref="AV17:AZ17"/>
    <mergeCell ref="U25:V25"/>
    <mergeCell ref="CO28:CS28"/>
    <mergeCell ref="X37:AB37"/>
    <mergeCell ref="AB22:AF22"/>
    <mergeCell ref="CE24:CI24"/>
    <mergeCell ref="CJ19:CN19"/>
    <mergeCell ref="AL28:AP28"/>
    <mergeCell ref="CO24:CS24"/>
    <mergeCell ref="BA27:BE27"/>
    <mergeCell ref="BK18:BO18"/>
    <mergeCell ref="CO30:CS30"/>
    <mergeCell ref="AB21:AF21"/>
    <mergeCell ref="AG16:AK16"/>
    <mergeCell ref="BZ30:CD30"/>
    <mergeCell ref="CE26:CI26"/>
    <mergeCell ref="AL21:AP21"/>
    <mergeCell ref="BA24:BE24"/>
    <mergeCell ref="BP29:BT29"/>
    <mergeCell ref="BZ20:CD20"/>
    <mergeCell ref="H28:K29"/>
    <mergeCell ref="W27:AA27"/>
    <mergeCell ref="B8:E8"/>
    <mergeCell ref="BZ22:CD22"/>
    <mergeCell ref="U29:V29"/>
    <mergeCell ref="U23:V23"/>
    <mergeCell ref="BK20:BO20"/>
    <mergeCell ref="BA16:BE16"/>
    <mergeCell ref="BA25:BE25"/>
    <mergeCell ref="BK16:BO16"/>
    <mergeCell ref="BP24:BT24"/>
    <mergeCell ref="U14:V16"/>
    <mergeCell ref="W19:AA19"/>
    <mergeCell ref="BZ21:CD21"/>
    <mergeCell ref="W28:AA28"/>
    <mergeCell ref="AQ27:AU27"/>
    <mergeCell ref="AB18:AF18"/>
    <mergeCell ref="B20:E20"/>
    <mergeCell ref="U27:V27"/>
    <mergeCell ref="BK25:BO25"/>
    <mergeCell ref="AV16:AZ16"/>
    <mergeCell ref="AQ28:AU28"/>
    <mergeCell ref="H14:T16"/>
    <mergeCell ref="B15:E15"/>
    <mergeCell ref="B16:E16"/>
    <mergeCell ref="B12:E12"/>
  </mergeCells>
  <dataValidations count="1">
    <dataValidation type="list" allowBlank="1" showInputMessage="1" showErrorMessage="1" sqref="I38:V38" xr:uid="{2393D0F0-A509-478D-9F69-FFACAC6EAC8B}">
      <formula1>_xlfn.ANCHORARRAY($A$16)</formula1>
    </dataValidation>
  </dataValidations>
  <hyperlinks>
    <hyperlink ref="B4" location="PANDUAN!A1" display="PANDUAN" xr:uid="{00000000-0004-0000-5B00-000000000000}"/>
    <hyperlink ref="B6" location="'EWS DIRECTORY'!A1" display="EWS DIRECTORY" xr:uid="{00000000-0004-0000-5B00-000001000000}"/>
    <hyperlink ref="B8" location="'DATA PEMICU'!A1" display="DATA PEMICU" xr:uid="{00000000-0004-0000-5B00-000002000000}"/>
    <hyperlink ref="B10" location="'DATA PENGUJI'!A1" display="DATA PENGUJI" xr:uid="{00000000-0004-0000-5B00-000003000000}"/>
    <hyperlink ref="B12" location="'MAIN LEVEL'!A1" display="MAIN LEVEL" xr:uid="{00000000-0004-0000-5B00-000004000000}"/>
  </hyperlinks>
  <pageMargins left="0.70866141732283472" right="0.31496062992125978" top="0.55118110236220474" bottom="0.55118110236220474" header="0" footer="0"/>
  <pageSetup paperSize="9" scale="77" orientation="portrait"/>
  <extLst>
    <ext xmlns:x14="http://schemas.microsoft.com/office/spreadsheetml/2009/9/main" uri="{CCE6A557-97BC-4b89-ADB6-D9C93CAAB3DF}">
      <x14:dataValidations xmlns:xm="http://schemas.microsoft.com/office/excel/2006/main" count="1">
        <x14:dataValidation type="list" allowBlank="1" showInputMessage="1" showErrorMessage="1" xr:uid="{6F34F70B-B1FE-4DDE-9354-6C3CB9BF953A}">
          <x14:formula1>
            <xm:f>MASTER!$Q$2:$Q$6</xm:f>
          </x14:formula1>
          <xm:sqref>I48:AB48</xm:sqref>
        </x14:dataValidation>
      </x14:dataValidation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C00-000000000000}">
  <sheetPr codeName="Sheet50">
    <tabColor theme="4" tint="-0.249977111117893"/>
  </sheetPr>
  <dimension ref="A1:AX64"/>
  <sheetViews>
    <sheetView topLeftCell="B19"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50" width="3.6640625" style="443" customWidth="1"/>
    <col min="51" max="51" width="14.44140625" style="443" customWidth="1"/>
    <col min="52" max="16384" width="14.44140625" style="443"/>
  </cols>
  <sheetData>
    <row r="1" spans="2:46" ht="14.25" customHeight="1" x14ac:dyDescent="0.25">
      <c r="G1" s="223"/>
      <c r="H1" s="223"/>
      <c r="I1" s="223"/>
      <c r="J1" s="223"/>
      <c r="K1" s="223"/>
      <c r="L1" s="223"/>
      <c r="M1" s="223"/>
      <c r="N1" s="223"/>
      <c r="O1" s="223"/>
      <c r="P1" s="223"/>
      <c r="Q1" s="223"/>
      <c r="R1" s="223"/>
      <c r="S1" s="223"/>
      <c r="T1" s="223"/>
      <c r="U1" s="223"/>
      <c r="V1" s="223"/>
      <c r="W1" s="223"/>
      <c r="X1" s="223"/>
    </row>
    <row r="2" spans="2:46" ht="14.25" customHeight="1" x14ac:dyDescent="0.25">
      <c r="G2" s="55" t="s">
        <v>1674</v>
      </c>
      <c r="H2" s="55"/>
      <c r="I2" s="55"/>
      <c r="J2" s="55"/>
      <c r="K2" s="55"/>
      <c r="L2" s="55"/>
      <c r="M2" s="55"/>
      <c r="N2" s="55"/>
    </row>
    <row r="3" spans="2:46" ht="14.25" customHeight="1" x14ac:dyDescent="0.25">
      <c r="B3" s="111"/>
      <c r="C3" s="111"/>
      <c r="D3" s="111"/>
      <c r="E3" s="111"/>
      <c r="G3" s="55"/>
      <c r="H3" s="55"/>
      <c r="I3" s="55"/>
      <c r="J3" s="55"/>
      <c r="K3" s="55"/>
      <c r="L3" s="55"/>
      <c r="M3" s="55"/>
      <c r="N3" s="55"/>
    </row>
    <row r="4" spans="2:46" ht="14.25" customHeight="1" x14ac:dyDescent="0.25">
      <c r="B4" s="762" t="s">
        <v>79</v>
      </c>
      <c r="C4" s="761"/>
      <c r="D4" s="761"/>
      <c r="E4" s="761"/>
      <c r="G4" s="55"/>
      <c r="H4" s="55"/>
      <c r="I4" s="55"/>
      <c r="J4" s="55"/>
      <c r="K4" s="55"/>
      <c r="L4" s="55"/>
      <c r="M4" s="55"/>
      <c r="N4" s="55"/>
    </row>
    <row r="5" spans="2:46" ht="14.25" customHeight="1" x14ac:dyDescent="0.25">
      <c r="B5" s="111"/>
      <c r="C5" s="111"/>
      <c r="D5" s="111"/>
      <c r="E5" s="111"/>
      <c r="G5" s="55"/>
      <c r="H5" s="55"/>
      <c r="I5" s="55"/>
      <c r="J5" s="55"/>
      <c r="K5" s="55"/>
      <c r="L5" s="55"/>
      <c r="M5" s="55"/>
      <c r="N5" s="55"/>
    </row>
    <row r="6" spans="2:46" ht="14.25" customHeight="1" x14ac:dyDescent="0.25">
      <c r="B6" s="762" t="s">
        <v>87</v>
      </c>
      <c r="C6" s="761"/>
      <c r="D6" s="761"/>
      <c r="E6" s="761"/>
      <c r="G6" s="55"/>
      <c r="H6" s="55"/>
      <c r="I6" s="55"/>
      <c r="J6" s="55"/>
      <c r="K6" s="55"/>
      <c r="L6" s="55"/>
      <c r="M6" s="55"/>
      <c r="N6" s="55"/>
    </row>
    <row r="7" spans="2:46" ht="15" customHeight="1" x14ac:dyDescent="0.25">
      <c r="B7" s="111"/>
      <c r="C7" s="111"/>
      <c r="D7" s="111"/>
      <c r="E7" s="111"/>
      <c r="G7" s="996" t="s">
        <v>1774</v>
      </c>
      <c r="H7" s="997"/>
      <c r="I7" s="997"/>
      <c r="J7" s="997"/>
      <c r="K7" s="997"/>
      <c r="L7" s="997"/>
      <c r="M7" s="997"/>
      <c r="N7" s="997"/>
      <c r="O7" s="997"/>
      <c r="P7" s="997"/>
      <c r="Q7" s="997"/>
      <c r="R7" s="997"/>
      <c r="S7" s="997"/>
      <c r="T7" s="997"/>
      <c r="U7" s="997"/>
      <c r="V7" s="997"/>
      <c r="W7" s="997"/>
      <c r="X7" s="997"/>
      <c r="Y7" s="997"/>
      <c r="Z7" s="997"/>
      <c r="AA7" s="997"/>
      <c r="AB7" s="997"/>
      <c r="AC7" s="997"/>
      <c r="AD7" s="997"/>
      <c r="AE7" s="997"/>
      <c r="AF7" s="997"/>
      <c r="AG7" s="997"/>
      <c r="AH7" s="997"/>
      <c r="AI7" s="997"/>
      <c r="AJ7" s="997"/>
      <c r="AK7" s="997"/>
      <c r="AL7" s="997"/>
      <c r="AM7" s="997"/>
      <c r="AN7" s="997"/>
      <c r="AO7" s="997"/>
      <c r="AP7" s="997"/>
      <c r="AQ7" s="997"/>
      <c r="AR7" s="997"/>
      <c r="AS7" s="58"/>
    </row>
    <row r="8" spans="2:46" ht="14.25" customHeight="1" x14ac:dyDescent="0.25">
      <c r="B8" s="762" t="s">
        <v>94</v>
      </c>
      <c r="C8" s="761"/>
      <c r="D8" s="761"/>
      <c r="E8" s="761"/>
      <c r="G8" s="55"/>
      <c r="H8" s="55"/>
      <c r="I8" s="55"/>
      <c r="J8" s="55"/>
      <c r="K8" s="55"/>
      <c r="L8" s="55"/>
      <c r="M8" s="55"/>
      <c r="N8" s="55"/>
    </row>
    <row r="9" spans="2:46" ht="14.25" customHeight="1" x14ac:dyDescent="0.25">
      <c r="B9" s="111"/>
      <c r="C9" s="111"/>
      <c r="D9" s="111"/>
      <c r="E9" s="111"/>
      <c r="G9" s="999" t="str">
        <f>"Rincian "&amp;'C-4'!G9&amp;" "&amp;'C-4-1'!M18</f>
        <v>Rincian Persediaan Awal Berdasarkan Data Internal dan Eksternal yang dimiliki DJP</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997"/>
      <c r="I10" s="997"/>
      <c r="J10" s="997"/>
      <c r="K10" s="997"/>
      <c r="L10" s="997"/>
      <c r="M10" s="997"/>
      <c r="N10" s="997"/>
      <c r="O10" s="997"/>
      <c r="P10" s="997"/>
      <c r="Q10" s="997"/>
      <c r="R10" s="997"/>
      <c r="S10" s="997"/>
      <c r="T10" s="997"/>
      <c r="U10" s="997"/>
      <c r="V10" s="997"/>
      <c r="W10" s="997"/>
      <c r="X10" s="997"/>
      <c r="Y10" s="997"/>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row>
    <row r="13" spans="2:46" ht="14.25" customHeight="1" x14ac:dyDescent="0.25">
      <c r="B13" s="962" t="str">
        <f>HYPERLINK("#'"&amp;'EWS DIRECTORY'!$J$90&amp;"'!A1",'EWS DIRECTORY'!$J$90)</f>
        <v>C-4</v>
      </c>
      <c r="C13" s="761"/>
      <c r="D13" s="761"/>
      <c r="E13" s="761"/>
      <c r="G13" s="55" t="s">
        <v>1680</v>
      </c>
      <c r="H13" s="55"/>
      <c r="I13" s="254"/>
      <c r="J13" s="254"/>
      <c r="K13" s="254"/>
      <c r="L13" s="254"/>
      <c r="M13" s="254"/>
      <c r="N13" s="254"/>
    </row>
    <row r="14" spans="2:46" ht="14.25" customHeight="1" x14ac:dyDescent="0.25">
      <c r="B14" s="931" t="str">
        <f>HYPERLINK("#'"&amp;'EWS DIRECTORY'!$J$91&amp;"'!A1",'EWS DIRECTORY'!$J$91)</f>
        <v>C-4-1</v>
      </c>
      <c r="C14" s="761"/>
      <c r="D14" s="761"/>
      <c r="E14" s="761"/>
      <c r="G14" s="55"/>
      <c r="H14" s="55"/>
      <c r="I14" s="254"/>
      <c r="J14" s="254"/>
      <c r="K14" s="254"/>
      <c r="L14" s="254"/>
      <c r="M14" s="254"/>
      <c r="N14" s="254"/>
    </row>
    <row r="15" spans="2:46" ht="14.25" customHeight="1" x14ac:dyDescent="0.25">
      <c r="B15" s="927" t="str">
        <f>HYPERLINK("#'"&amp;'EWS DIRECTORY'!$J$92&amp;"'!A1",'EWS DIRECTORY'!$J$92)</f>
        <v>C-4-1-1</v>
      </c>
      <c r="C15" s="761"/>
      <c r="D15" s="761"/>
      <c r="E15" s="761"/>
      <c r="G15" s="55"/>
      <c r="H15" s="55"/>
      <c r="I15" s="254"/>
      <c r="J15" s="254"/>
      <c r="K15" s="254"/>
      <c r="L15" s="254"/>
      <c r="M15" s="254"/>
      <c r="N15" s="254"/>
    </row>
    <row r="16" spans="2:46" ht="14.25" customHeight="1" x14ac:dyDescent="0.25">
      <c r="B16" s="929" t="str">
        <f>HYPERLINK("#'"&amp;'EWS DIRECTORY'!$J$93&amp;"'!A1",'EWS DIRECTORY'!$J$93)</f>
        <v>C-4-1-2</v>
      </c>
      <c r="C16" s="761"/>
      <c r="D16" s="761"/>
      <c r="E16" s="761"/>
      <c r="G16" s="55"/>
      <c r="H16" s="55"/>
      <c r="I16" s="254"/>
      <c r="J16" s="254"/>
      <c r="K16" s="254"/>
      <c r="L16" s="254"/>
      <c r="M16" s="254"/>
      <c r="N16" s="254"/>
    </row>
    <row r="17" spans="2:50" ht="14.25" customHeight="1" x14ac:dyDescent="0.25">
      <c r="B17" s="929" t="str">
        <f>HYPERLINK("#'"&amp;'EWS DIRECTORY'!$J$94&amp;"'!A1",'EWS DIRECTORY'!$J$94)</f>
        <v>C-4-1-3</v>
      </c>
      <c r="C17" s="761"/>
      <c r="D17" s="761"/>
      <c r="E17" s="761"/>
      <c r="G17" s="55" t="s">
        <v>1681</v>
      </c>
      <c r="H17" s="55"/>
      <c r="I17" s="55"/>
      <c r="J17" s="254"/>
      <c r="K17" s="254"/>
      <c r="L17" s="254"/>
      <c r="M17" s="254"/>
      <c r="N17" s="254"/>
    </row>
    <row r="18" spans="2:50" ht="14.25" customHeight="1" x14ac:dyDescent="0.25">
      <c r="B18" s="929" t="str">
        <f>HYPERLINK("#'"&amp;'EWS DIRECTORY'!$J$95&amp;"'!A1",'EWS DIRECTORY'!$J$95)</f>
        <v>C-4-1-4</v>
      </c>
      <c r="C18" s="761"/>
      <c r="D18" s="761"/>
      <c r="E18" s="761"/>
      <c r="G18" s="55" t="s">
        <v>1744</v>
      </c>
      <c r="H18" s="55"/>
      <c r="I18" s="55" t="s">
        <v>1744</v>
      </c>
      <c r="J18" s="254"/>
      <c r="K18" s="254"/>
      <c r="L18" s="254"/>
      <c r="M18" s="254"/>
      <c r="N18" s="254"/>
    </row>
    <row r="19" spans="2:50" ht="14.25" customHeight="1" x14ac:dyDescent="0.25">
      <c r="B19" s="929" t="str">
        <f>HYPERLINK("#'"&amp;'EWS DIRECTORY'!$J$96&amp;"'!A1",'EWS DIRECTORY'!$J$96)</f>
        <v>C-4-1-5</v>
      </c>
      <c r="C19" s="761"/>
      <c r="D19" s="761"/>
      <c r="E19" s="761"/>
    </row>
    <row r="20" spans="2:50" ht="14.25" customHeight="1" x14ac:dyDescent="0.25">
      <c r="B20" s="929" t="str">
        <f>HYPERLINK("#'"&amp;'EWS DIRECTORY'!$J$97&amp;"'!A1",'EWS DIRECTORY'!$J$97)</f>
        <v>C-4-1-6</v>
      </c>
      <c r="C20" s="761"/>
      <c r="D20" s="761"/>
      <c r="E20" s="761"/>
      <c r="G20" s="55" t="s">
        <v>1791</v>
      </c>
    </row>
    <row r="21" spans="2:50" ht="14.25" customHeight="1" x14ac:dyDescent="0.25">
      <c r="G21" s="55"/>
    </row>
    <row r="22" spans="2:50" ht="14.25" customHeight="1" x14ac:dyDescent="0.25">
      <c r="G22" s="55"/>
      <c r="H22" s="990" t="s">
        <v>1445</v>
      </c>
      <c r="I22" s="790"/>
      <c r="J22" s="994" t="s">
        <v>1446</v>
      </c>
      <c r="K22" s="764"/>
      <c r="L22" s="764"/>
      <c r="M22" s="764"/>
      <c r="N22" s="764"/>
      <c r="O22" s="764"/>
      <c r="P22" s="764"/>
      <c r="Q22" s="764"/>
      <c r="R22" s="764"/>
      <c r="S22" s="764"/>
      <c r="T22" s="764"/>
      <c r="U22" s="764"/>
      <c r="V22" s="764"/>
      <c r="W22" s="764"/>
      <c r="X22" s="764"/>
      <c r="Y22" s="764"/>
      <c r="Z22" s="764"/>
      <c r="AA22" s="764"/>
      <c r="AB22" s="764"/>
      <c r="AC22" s="764"/>
      <c r="AD22" s="764"/>
      <c r="AE22" s="764"/>
      <c r="AF22" s="764"/>
      <c r="AG22" s="764"/>
      <c r="AH22" s="764"/>
      <c r="AI22" s="764"/>
      <c r="AJ22" s="764"/>
      <c r="AK22" s="764"/>
      <c r="AL22" s="764"/>
      <c r="AM22" s="764"/>
      <c r="AN22" s="764"/>
      <c r="AO22" s="764"/>
      <c r="AP22" s="764"/>
      <c r="AQ22" s="764"/>
      <c r="AR22" s="764"/>
      <c r="AS22" s="764"/>
      <c r="AT22" s="764"/>
      <c r="AU22" s="764"/>
      <c r="AV22" s="764"/>
      <c r="AW22" s="764"/>
      <c r="AX22" s="765"/>
    </row>
    <row r="23" spans="2:50" ht="14.25" customHeight="1" x14ac:dyDescent="0.25">
      <c r="G23" s="55"/>
      <c r="H23" s="806"/>
      <c r="I23" s="807"/>
      <c r="J23" s="978" t="s">
        <v>1452</v>
      </c>
      <c r="K23" s="764"/>
      <c r="L23" s="764"/>
      <c r="M23" s="764"/>
      <c r="N23" s="764"/>
      <c r="O23" s="764"/>
      <c r="P23" s="765"/>
      <c r="Q23" s="978" t="s">
        <v>1453</v>
      </c>
      <c r="R23" s="764"/>
      <c r="S23" s="764"/>
      <c r="T23" s="764"/>
      <c r="U23" s="764"/>
      <c r="V23" s="764"/>
      <c r="W23" s="765"/>
      <c r="X23" s="978" t="s">
        <v>1454</v>
      </c>
      <c r="Y23" s="764"/>
      <c r="Z23" s="764"/>
      <c r="AA23" s="764"/>
      <c r="AB23" s="764"/>
      <c r="AC23" s="764"/>
      <c r="AD23" s="765"/>
      <c r="AE23" s="978" t="s">
        <v>1455</v>
      </c>
      <c r="AF23" s="764"/>
      <c r="AG23" s="764"/>
      <c r="AH23" s="764"/>
      <c r="AI23" s="764"/>
      <c r="AJ23" s="764"/>
      <c r="AK23" s="765"/>
      <c r="AL23" s="978" t="s">
        <v>1456</v>
      </c>
      <c r="AM23" s="764"/>
      <c r="AN23" s="764"/>
      <c r="AO23" s="764"/>
      <c r="AP23" s="764"/>
      <c r="AQ23" s="764"/>
      <c r="AR23" s="764"/>
      <c r="AS23" s="765"/>
      <c r="AT23" s="978" t="s">
        <v>1457</v>
      </c>
      <c r="AU23" s="764"/>
      <c r="AV23" s="764"/>
      <c r="AW23" s="764"/>
      <c r="AX23" s="765"/>
    </row>
    <row r="24" spans="2:50" ht="40.5" customHeight="1" x14ac:dyDescent="0.25">
      <c r="G24" s="55"/>
      <c r="H24" s="991">
        <v>1</v>
      </c>
      <c r="I24" s="765"/>
      <c r="J24" s="984" t="e">
        <f>ID_MS_TH_PJK</f>
        <v>#N/A</v>
      </c>
      <c r="K24" s="764"/>
      <c r="L24" s="764"/>
      <c r="M24" s="764"/>
      <c r="N24" s="764"/>
      <c r="O24" s="764"/>
      <c r="P24" s="765"/>
      <c r="Q24" s="984" t="e">
        <f>NO_BPS</f>
        <v>#N/A</v>
      </c>
      <c r="R24" s="764"/>
      <c r="S24" s="764"/>
      <c r="T24" s="764"/>
      <c r="U24" s="764"/>
      <c r="V24" s="764"/>
      <c r="W24" s="765"/>
      <c r="X24" s="984" t="e">
        <f>PEMBETULAN_KE</f>
        <v>#N/A</v>
      </c>
      <c r="Y24" s="764"/>
      <c r="Z24" s="764"/>
      <c r="AA24" s="764"/>
      <c r="AB24" s="764"/>
      <c r="AC24" s="764"/>
      <c r="AD24" s="765"/>
      <c r="AE24" s="984" t="e">
        <f>TGL_TERIMA</f>
        <v>#N/A</v>
      </c>
      <c r="AF24" s="764"/>
      <c r="AG24" s="764"/>
      <c r="AH24" s="764"/>
      <c r="AI24" s="764"/>
      <c r="AJ24" s="764"/>
      <c r="AK24" s="765"/>
      <c r="AL24" s="984" t="s">
        <v>1482</v>
      </c>
      <c r="AM24" s="764"/>
      <c r="AN24" s="764"/>
      <c r="AO24" s="764"/>
      <c r="AP24" s="764"/>
      <c r="AQ24" s="764"/>
      <c r="AR24" s="764"/>
      <c r="AS24" s="765"/>
      <c r="AT24" s="1135">
        <f>'MAIN LEVEL'!$AB$30</f>
        <v>0</v>
      </c>
      <c r="AU24" s="764"/>
      <c r="AV24" s="764"/>
      <c r="AW24" s="764"/>
      <c r="AX24" s="765"/>
    </row>
    <row r="25" spans="2:50" ht="14.25" customHeight="1" x14ac:dyDescent="0.25">
      <c r="G25" s="55"/>
      <c r="H25" s="255"/>
      <c r="I25" s="255"/>
      <c r="J25" s="255"/>
      <c r="K25" s="255"/>
      <c r="L25" s="255"/>
      <c r="M25" s="255"/>
      <c r="N25" s="255"/>
      <c r="O25" s="255"/>
      <c r="P25" s="255"/>
      <c r="Q25" s="255"/>
      <c r="R25" s="255"/>
      <c r="AT25" s="536"/>
      <c r="AU25" s="536"/>
      <c r="AV25" s="536"/>
      <c r="AW25" s="536"/>
      <c r="AX25" s="536"/>
    </row>
    <row r="26" spans="2:50" ht="14.25" customHeight="1" x14ac:dyDescent="0.25">
      <c r="G26" s="55"/>
      <c r="H26" s="255"/>
      <c r="I26" s="255"/>
      <c r="J26" s="255"/>
      <c r="K26" s="255"/>
      <c r="L26" s="255"/>
      <c r="M26" s="255"/>
      <c r="N26" s="255"/>
      <c r="O26" s="255"/>
      <c r="P26" s="255"/>
      <c r="Q26" s="255"/>
      <c r="R26" s="255"/>
      <c r="AT26" s="536"/>
      <c r="AU26" s="536"/>
      <c r="AV26" s="536"/>
      <c r="AW26" s="536"/>
      <c r="AX26" s="536"/>
    </row>
    <row r="27" spans="2:50" ht="14.25" customHeight="1" x14ac:dyDescent="0.25">
      <c r="G27" s="55"/>
      <c r="H27" s="255"/>
      <c r="I27" s="255"/>
      <c r="J27" s="255"/>
      <c r="K27" s="255"/>
      <c r="L27" s="255"/>
      <c r="M27" s="255"/>
      <c r="N27" s="255"/>
      <c r="O27" s="255"/>
      <c r="P27" s="255"/>
      <c r="Q27" s="255"/>
      <c r="R27" s="255"/>
      <c r="AT27" s="536"/>
      <c r="AU27" s="536"/>
      <c r="AV27" s="536"/>
      <c r="AW27" s="536"/>
      <c r="AX27" s="536"/>
    </row>
    <row r="28" spans="2:50" ht="14.25" customHeight="1" x14ac:dyDescent="0.25">
      <c r="B28" s="760"/>
      <c r="C28" s="761"/>
      <c r="D28" s="761"/>
      <c r="E28" s="761"/>
      <c r="G28" s="55"/>
      <c r="H28" s="990" t="s">
        <v>1445</v>
      </c>
      <c r="I28" s="790"/>
      <c r="J28" s="990" t="s">
        <v>1478</v>
      </c>
      <c r="K28" s="789"/>
      <c r="L28" s="789"/>
      <c r="M28" s="790"/>
      <c r="N28" s="994" t="s">
        <v>1792</v>
      </c>
      <c r="O28" s="764"/>
      <c r="P28" s="764"/>
      <c r="Q28" s="764"/>
      <c r="R28" s="764"/>
      <c r="S28" s="764"/>
      <c r="T28" s="764"/>
      <c r="U28" s="764"/>
      <c r="V28" s="764"/>
      <c r="W28" s="764"/>
      <c r="X28" s="764"/>
      <c r="Y28" s="764"/>
      <c r="Z28" s="765"/>
      <c r="AA28" s="994" t="s">
        <v>1793</v>
      </c>
      <c r="AB28" s="764"/>
      <c r="AC28" s="764"/>
      <c r="AD28" s="764"/>
      <c r="AE28" s="764"/>
      <c r="AF28" s="764"/>
      <c r="AG28" s="764"/>
      <c r="AH28" s="764"/>
      <c r="AI28" s="764"/>
      <c r="AJ28" s="764"/>
      <c r="AK28" s="764"/>
      <c r="AL28" s="764"/>
      <c r="AM28" s="764"/>
      <c r="AN28" s="764"/>
      <c r="AO28" s="764"/>
      <c r="AP28" s="764"/>
      <c r="AQ28" s="764"/>
      <c r="AR28" s="764"/>
      <c r="AS28" s="765"/>
      <c r="AT28" s="990" t="s">
        <v>1481</v>
      </c>
      <c r="AU28" s="789"/>
      <c r="AV28" s="789"/>
      <c r="AW28" s="789"/>
      <c r="AX28" s="790"/>
    </row>
    <row r="29" spans="2:50" ht="14.25" customHeight="1" x14ac:dyDescent="0.25">
      <c r="G29" s="55"/>
      <c r="H29" s="806"/>
      <c r="I29" s="807"/>
      <c r="J29" s="806"/>
      <c r="K29" s="794"/>
      <c r="L29" s="794"/>
      <c r="M29" s="807"/>
      <c r="N29" s="978" t="s">
        <v>796</v>
      </c>
      <c r="O29" s="764"/>
      <c r="P29" s="764"/>
      <c r="Q29" s="764"/>
      <c r="R29" s="764"/>
      <c r="S29" s="764"/>
      <c r="T29" s="765"/>
      <c r="U29" s="978" t="s">
        <v>1401</v>
      </c>
      <c r="V29" s="764"/>
      <c r="W29" s="764"/>
      <c r="X29" s="764"/>
      <c r="Y29" s="764"/>
      <c r="Z29" s="765"/>
      <c r="AA29" s="978" t="s">
        <v>796</v>
      </c>
      <c r="AB29" s="764"/>
      <c r="AC29" s="764"/>
      <c r="AD29" s="764"/>
      <c r="AE29" s="764"/>
      <c r="AF29" s="765"/>
      <c r="AG29" s="978" t="s">
        <v>1794</v>
      </c>
      <c r="AH29" s="764"/>
      <c r="AI29" s="764"/>
      <c r="AJ29" s="764"/>
      <c r="AK29" s="764"/>
      <c r="AL29" s="764"/>
      <c r="AM29" s="765"/>
      <c r="AN29" s="978" t="s">
        <v>1510</v>
      </c>
      <c r="AO29" s="764"/>
      <c r="AP29" s="764"/>
      <c r="AQ29" s="764"/>
      <c r="AR29" s="764"/>
      <c r="AS29" s="765"/>
      <c r="AT29" s="806"/>
      <c r="AU29" s="794"/>
      <c r="AV29" s="794"/>
      <c r="AW29" s="794"/>
      <c r="AX29" s="807"/>
    </row>
    <row r="30" spans="2:50" ht="14.25" customHeight="1" x14ac:dyDescent="0.25">
      <c r="B30" s="760"/>
      <c r="C30" s="761"/>
      <c r="D30" s="761"/>
      <c r="E30" s="761"/>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2:50" ht="14.2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2:50" ht="15" customHeight="1" x14ac:dyDescent="0.25">
      <c r="B32" s="760"/>
      <c r="C32" s="761"/>
      <c r="D32" s="761"/>
      <c r="E32" s="761"/>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2:50" ht="15" customHeight="1"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2:50" ht="15" customHeight="1" x14ac:dyDescent="0.25">
      <c r="B34" s="760"/>
      <c r="C34" s="761"/>
      <c r="D34" s="761"/>
      <c r="E34" s="761"/>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2:50" ht="15" customHeight="1" x14ac:dyDescent="0.25">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2:50" ht="15"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2:50" ht="15"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2:50" ht="15" customHeight="1" x14ac:dyDescent="0.25">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2:50" ht="15" customHeight="1" x14ac:dyDescent="0.25">
      <c r="G40" s="223"/>
      <c r="H40" s="980"/>
      <c r="I40" s="765"/>
      <c r="J40" s="979"/>
      <c r="K40" s="764"/>
      <c r="L40" s="764"/>
      <c r="M40" s="765"/>
      <c r="N40" s="980"/>
      <c r="O40" s="764"/>
      <c r="P40" s="764"/>
      <c r="Q40" s="764"/>
      <c r="R40" s="764"/>
      <c r="S40" s="764"/>
      <c r="T40" s="765"/>
      <c r="U40" s="977"/>
      <c r="V40" s="764"/>
      <c r="W40" s="764"/>
      <c r="X40" s="764"/>
      <c r="Y40" s="764"/>
      <c r="Z40" s="765"/>
      <c r="AA40" s="980"/>
      <c r="AB40" s="764"/>
      <c r="AC40" s="764"/>
      <c r="AD40" s="764"/>
      <c r="AE40" s="764"/>
      <c r="AF40" s="765"/>
      <c r="AG40" s="980"/>
      <c r="AH40" s="764"/>
      <c r="AI40" s="764"/>
      <c r="AJ40" s="764"/>
      <c r="AK40" s="764"/>
      <c r="AL40" s="764"/>
      <c r="AM40" s="765"/>
      <c r="AN40" s="983"/>
      <c r="AO40" s="764"/>
      <c r="AP40" s="764"/>
      <c r="AQ40" s="764"/>
      <c r="AR40" s="764"/>
      <c r="AS40" s="765"/>
      <c r="AT40" s="1063"/>
      <c r="AU40" s="764"/>
      <c r="AV40" s="764"/>
      <c r="AW40" s="764"/>
      <c r="AX40" s="765"/>
    </row>
    <row r="41" spans="2:50" ht="15" customHeight="1" x14ac:dyDescent="0.25">
      <c r="G41" s="223"/>
      <c r="H41" s="980"/>
      <c r="I41" s="765"/>
      <c r="J41" s="979"/>
      <c r="K41" s="764"/>
      <c r="L41" s="764"/>
      <c r="M41" s="765"/>
      <c r="N41" s="980"/>
      <c r="O41" s="764"/>
      <c r="P41" s="764"/>
      <c r="Q41" s="764"/>
      <c r="R41" s="764"/>
      <c r="S41" s="764"/>
      <c r="T41" s="765"/>
      <c r="U41" s="977"/>
      <c r="V41" s="764"/>
      <c r="W41" s="764"/>
      <c r="X41" s="764"/>
      <c r="Y41" s="764"/>
      <c r="Z41" s="765"/>
      <c r="AA41" s="980"/>
      <c r="AB41" s="764"/>
      <c r="AC41" s="764"/>
      <c r="AD41" s="764"/>
      <c r="AE41" s="764"/>
      <c r="AF41" s="765"/>
      <c r="AG41" s="980"/>
      <c r="AH41" s="764"/>
      <c r="AI41" s="764"/>
      <c r="AJ41" s="764"/>
      <c r="AK41" s="764"/>
      <c r="AL41" s="764"/>
      <c r="AM41" s="765"/>
      <c r="AN41" s="983"/>
      <c r="AO41" s="764"/>
      <c r="AP41" s="764"/>
      <c r="AQ41" s="764"/>
      <c r="AR41" s="764"/>
      <c r="AS41" s="765"/>
      <c r="AT41" s="1063"/>
      <c r="AU41" s="764"/>
      <c r="AV41" s="764"/>
      <c r="AW41" s="764"/>
      <c r="AX41" s="765"/>
    </row>
    <row r="42" spans="2:50" ht="15" customHeight="1" x14ac:dyDescent="0.25">
      <c r="G42" s="223"/>
      <c r="H42" s="980"/>
      <c r="I42" s="765"/>
      <c r="J42" s="979"/>
      <c r="K42" s="764"/>
      <c r="L42" s="764"/>
      <c r="M42" s="765"/>
      <c r="N42" s="980"/>
      <c r="O42" s="764"/>
      <c r="P42" s="764"/>
      <c r="Q42" s="764"/>
      <c r="R42" s="764"/>
      <c r="S42" s="764"/>
      <c r="T42" s="765"/>
      <c r="U42" s="977"/>
      <c r="V42" s="764"/>
      <c r="W42" s="764"/>
      <c r="X42" s="764"/>
      <c r="Y42" s="764"/>
      <c r="Z42" s="765"/>
      <c r="AA42" s="980"/>
      <c r="AB42" s="764"/>
      <c r="AC42" s="764"/>
      <c r="AD42" s="764"/>
      <c r="AE42" s="764"/>
      <c r="AF42" s="765"/>
      <c r="AG42" s="980"/>
      <c r="AH42" s="764"/>
      <c r="AI42" s="764"/>
      <c r="AJ42" s="764"/>
      <c r="AK42" s="764"/>
      <c r="AL42" s="764"/>
      <c r="AM42" s="765"/>
      <c r="AN42" s="983"/>
      <c r="AO42" s="764"/>
      <c r="AP42" s="764"/>
      <c r="AQ42" s="764"/>
      <c r="AR42" s="764"/>
      <c r="AS42" s="765"/>
      <c r="AT42" s="1063"/>
      <c r="AU42" s="764"/>
      <c r="AV42" s="764"/>
      <c r="AW42" s="764"/>
      <c r="AX42" s="765"/>
    </row>
    <row r="43" spans="2:50" ht="15" customHeight="1" x14ac:dyDescent="0.25">
      <c r="G43" s="223"/>
      <c r="H43" s="980"/>
      <c r="I43" s="765"/>
      <c r="J43" s="979"/>
      <c r="K43" s="764"/>
      <c r="L43" s="764"/>
      <c r="M43" s="765"/>
      <c r="N43" s="980"/>
      <c r="O43" s="764"/>
      <c r="P43" s="764"/>
      <c r="Q43" s="764"/>
      <c r="R43" s="764"/>
      <c r="S43" s="764"/>
      <c r="T43" s="765"/>
      <c r="U43" s="977"/>
      <c r="V43" s="764"/>
      <c r="W43" s="764"/>
      <c r="X43" s="764"/>
      <c r="Y43" s="764"/>
      <c r="Z43" s="765"/>
      <c r="AA43" s="980"/>
      <c r="AB43" s="764"/>
      <c r="AC43" s="764"/>
      <c r="AD43" s="764"/>
      <c r="AE43" s="764"/>
      <c r="AF43" s="765"/>
      <c r="AG43" s="980"/>
      <c r="AH43" s="764"/>
      <c r="AI43" s="764"/>
      <c r="AJ43" s="764"/>
      <c r="AK43" s="764"/>
      <c r="AL43" s="764"/>
      <c r="AM43" s="765"/>
      <c r="AN43" s="983"/>
      <c r="AO43" s="764"/>
      <c r="AP43" s="764"/>
      <c r="AQ43" s="764"/>
      <c r="AR43" s="764"/>
      <c r="AS43" s="765"/>
      <c r="AT43" s="1063"/>
      <c r="AU43" s="764"/>
      <c r="AV43" s="764"/>
      <c r="AW43" s="764"/>
      <c r="AX43" s="765"/>
    </row>
    <row r="44" spans="2:50" ht="14.25" customHeight="1" x14ac:dyDescent="0.25">
      <c r="G44" s="223"/>
      <c r="H44" s="980"/>
      <c r="I44" s="765"/>
      <c r="J44" s="979"/>
      <c r="K44" s="764"/>
      <c r="L44" s="764"/>
      <c r="M44" s="765"/>
      <c r="N44" s="980"/>
      <c r="O44" s="764"/>
      <c r="P44" s="764"/>
      <c r="Q44" s="764"/>
      <c r="R44" s="764"/>
      <c r="S44" s="764"/>
      <c r="T44" s="765"/>
      <c r="U44" s="977"/>
      <c r="V44" s="764"/>
      <c r="W44" s="764"/>
      <c r="X44" s="764"/>
      <c r="Y44" s="764"/>
      <c r="Z44" s="765"/>
      <c r="AA44" s="980"/>
      <c r="AB44" s="764"/>
      <c r="AC44" s="764"/>
      <c r="AD44" s="764"/>
      <c r="AE44" s="764"/>
      <c r="AF44" s="765"/>
      <c r="AG44" s="980"/>
      <c r="AH44" s="764"/>
      <c r="AI44" s="764"/>
      <c r="AJ44" s="764"/>
      <c r="AK44" s="764"/>
      <c r="AL44" s="764"/>
      <c r="AM44" s="765"/>
      <c r="AN44" s="983"/>
      <c r="AO44" s="764"/>
      <c r="AP44" s="764"/>
      <c r="AQ44" s="764"/>
      <c r="AR44" s="764"/>
      <c r="AS44" s="765"/>
      <c r="AT44" s="1063"/>
      <c r="AU44" s="764"/>
      <c r="AV44" s="764"/>
      <c r="AW44" s="764"/>
      <c r="AX44" s="765"/>
    </row>
    <row r="45" spans="2:50" ht="14.25" customHeight="1" x14ac:dyDescent="0.25">
      <c r="G45" s="223"/>
      <c r="H45" s="980"/>
      <c r="I45" s="765"/>
      <c r="J45" s="979"/>
      <c r="K45" s="764"/>
      <c r="L45" s="764"/>
      <c r="M45" s="765"/>
      <c r="N45" s="980"/>
      <c r="O45" s="764"/>
      <c r="P45" s="764"/>
      <c r="Q45" s="764"/>
      <c r="R45" s="764"/>
      <c r="S45" s="764"/>
      <c r="T45" s="765"/>
      <c r="U45" s="977"/>
      <c r="V45" s="764"/>
      <c r="W45" s="764"/>
      <c r="X45" s="764"/>
      <c r="Y45" s="764"/>
      <c r="Z45" s="765"/>
      <c r="AA45" s="980"/>
      <c r="AB45" s="764"/>
      <c r="AC45" s="764"/>
      <c r="AD45" s="764"/>
      <c r="AE45" s="764"/>
      <c r="AF45" s="765"/>
      <c r="AG45" s="980"/>
      <c r="AH45" s="764"/>
      <c r="AI45" s="764"/>
      <c r="AJ45" s="764"/>
      <c r="AK45" s="764"/>
      <c r="AL45" s="764"/>
      <c r="AM45" s="765"/>
      <c r="AN45" s="983"/>
      <c r="AO45" s="764"/>
      <c r="AP45" s="764"/>
      <c r="AQ45" s="764"/>
      <c r="AR45" s="764"/>
      <c r="AS45" s="765"/>
      <c r="AT45" s="1063"/>
      <c r="AU45" s="764"/>
      <c r="AV45" s="764"/>
      <c r="AW45" s="764"/>
      <c r="AX45" s="765"/>
    </row>
    <row r="46" spans="2:50" ht="14.25" customHeight="1" x14ac:dyDescent="0.25">
      <c r="G46" s="223"/>
      <c r="H46" s="980"/>
      <c r="I46" s="765"/>
      <c r="J46" s="979"/>
      <c r="K46" s="764"/>
      <c r="L46" s="764"/>
      <c r="M46" s="765"/>
      <c r="N46" s="980"/>
      <c r="O46" s="764"/>
      <c r="P46" s="764"/>
      <c r="Q46" s="764"/>
      <c r="R46" s="764"/>
      <c r="S46" s="764"/>
      <c r="T46" s="765"/>
      <c r="U46" s="977"/>
      <c r="V46" s="764"/>
      <c r="W46" s="764"/>
      <c r="X46" s="764"/>
      <c r="Y46" s="764"/>
      <c r="Z46" s="765"/>
      <c r="AA46" s="980"/>
      <c r="AB46" s="764"/>
      <c r="AC46" s="764"/>
      <c r="AD46" s="764"/>
      <c r="AE46" s="764"/>
      <c r="AF46" s="765"/>
      <c r="AG46" s="980"/>
      <c r="AH46" s="764"/>
      <c r="AI46" s="764"/>
      <c r="AJ46" s="764"/>
      <c r="AK46" s="764"/>
      <c r="AL46" s="764"/>
      <c r="AM46" s="765"/>
      <c r="AN46" s="983"/>
      <c r="AO46" s="764"/>
      <c r="AP46" s="764"/>
      <c r="AQ46" s="764"/>
      <c r="AR46" s="764"/>
      <c r="AS46" s="765"/>
      <c r="AT46" s="1063"/>
      <c r="AU46" s="764"/>
      <c r="AV46" s="764"/>
      <c r="AW46" s="764"/>
      <c r="AX46" s="765"/>
    </row>
    <row r="47" spans="2:50" ht="14.25" customHeight="1" x14ac:dyDescent="0.25">
      <c r="G47" s="256"/>
      <c r="H47" s="980"/>
      <c r="I47" s="765"/>
      <c r="J47" s="979"/>
      <c r="K47" s="764"/>
      <c r="L47" s="764"/>
      <c r="M47" s="765"/>
      <c r="N47" s="980"/>
      <c r="O47" s="764"/>
      <c r="P47" s="764"/>
      <c r="Q47" s="764"/>
      <c r="R47" s="764"/>
      <c r="S47" s="764"/>
      <c r="T47" s="765"/>
      <c r="U47" s="977"/>
      <c r="V47" s="764"/>
      <c r="W47" s="764"/>
      <c r="X47" s="764"/>
      <c r="Y47" s="764"/>
      <c r="Z47" s="765"/>
      <c r="AA47" s="980"/>
      <c r="AB47" s="764"/>
      <c r="AC47" s="764"/>
      <c r="AD47" s="764"/>
      <c r="AE47" s="764"/>
      <c r="AF47" s="765"/>
      <c r="AG47" s="980"/>
      <c r="AH47" s="764"/>
      <c r="AI47" s="764"/>
      <c r="AJ47" s="764"/>
      <c r="AK47" s="764"/>
      <c r="AL47" s="764"/>
      <c r="AM47" s="765"/>
      <c r="AN47" s="983"/>
      <c r="AO47" s="764"/>
      <c r="AP47" s="764"/>
      <c r="AQ47" s="764"/>
      <c r="AR47" s="764"/>
      <c r="AS47" s="765"/>
      <c r="AT47" s="1063"/>
      <c r="AU47" s="764"/>
      <c r="AV47" s="764"/>
      <c r="AW47" s="764"/>
      <c r="AX47" s="765"/>
    </row>
    <row r="48" spans="2:50" ht="14.25" customHeight="1" x14ac:dyDescent="0.25">
      <c r="G48" s="256"/>
      <c r="H48" s="980"/>
      <c r="I48" s="765"/>
      <c r="J48" s="979"/>
      <c r="K48" s="764"/>
      <c r="L48" s="764"/>
      <c r="M48" s="765"/>
      <c r="N48" s="980"/>
      <c r="O48" s="764"/>
      <c r="P48" s="764"/>
      <c r="Q48" s="764"/>
      <c r="R48" s="764"/>
      <c r="S48" s="764"/>
      <c r="T48" s="765"/>
      <c r="U48" s="977"/>
      <c r="V48" s="764"/>
      <c r="W48" s="764"/>
      <c r="X48" s="764"/>
      <c r="Y48" s="764"/>
      <c r="Z48" s="765"/>
      <c r="AA48" s="980"/>
      <c r="AB48" s="764"/>
      <c r="AC48" s="764"/>
      <c r="AD48" s="764"/>
      <c r="AE48" s="764"/>
      <c r="AF48" s="765"/>
      <c r="AG48" s="980"/>
      <c r="AH48" s="764"/>
      <c r="AI48" s="764"/>
      <c r="AJ48" s="764"/>
      <c r="AK48" s="764"/>
      <c r="AL48" s="764"/>
      <c r="AM48" s="765"/>
      <c r="AN48" s="983"/>
      <c r="AO48" s="764"/>
      <c r="AP48" s="764"/>
      <c r="AQ48" s="764"/>
      <c r="AR48" s="764"/>
      <c r="AS48" s="765"/>
      <c r="AT48" s="1063"/>
      <c r="AU48" s="764"/>
      <c r="AV48" s="764"/>
      <c r="AW48" s="764"/>
      <c r="AX48" s="765"/>
    </row>
    <row r="49" spans="7:50" ht="14.25" customHeight="1" x14ac:dyDescent="0.25">
      <c r="G49" s="256"/>
      <c r="H49" s="980"/>
      <c r="I49" s="765"/>
      <c r="J49" s="979"/>
      <c r="K49" s="764"/>
      <c r="L49" s="764"/>
      <c r="M49" s="765"/>
      <c r="N49" s="980"/>
      <c r="O49" s="764"/>
      <c r="P49" s="764"/>
      <c r="Q49" s="764"/>
      <c r="R49" s="764"/>
      <c r="S49" s="764"/>
      <c r="T49" s="765"/>
      <c r="U49" s="977"/>
      <c r="V49" s="764"/>
      <c r="W49" s="764"/>
      <c r="X49" s="764"/>
      <c r="Y49" s="764"/>
      <c r="Z49" s="765"/>
      <c r="AA49" s="980"/>
      <c r="AB49" s="764"/>
      <c r="AC49" s="764"/>
      <c r="AD49" s="764"/>
      <c r="AE49" s="764"/>
      <c r="AF49" s="765"/>
      <c r="AG49" s="980"/>
      <c r="AH49" s="764"/>
      <c r="AI49" s="764"/>
      <c r="AJ49" s="764"/>
      <c r="AK49" s="764"/>
      <c r="AL49" s="764"/>
      <c r="AM49" s="765"/>
      <c r="AN49" s="983"/>
      <c r="AO49" s="764"/>
      <c r="AP49" s="764"/>
      <c r="AQ49" s="764"/>
      <c r="AR49" s="764"/>
      <c r="AS49" s="765"/>
      <c r="AT49" s="1063"/>
      <c r="AU49" s="764"/>
      <c r="AV49" s="764"/>
      <c r="AW49" s="764"/>
      <c r="AX49" s="765"/>
    </row>
    <row r="50" spans="7:50" ht="14.25" customHeight="1" x14ac:dyDescent="0.25">
      <c r="G50" s="256"/>
      <c r="H50" s="993"/>
      <c r="I50" s="765"/>
      <c r="J50" s="993"/>
      <c r="K50" s="764"/>
      <c r="L50" s="764"/>
      <c r="M50" s="765"/>
      <c r="N50" s="993"/>
      <c r="O50" s="764"/>
      <c r="P50" s="764"/>
      <c r="Q50" s="764"/>
      <c r="R50" s="764"/>
      <c r="S50" s="764"/>
      <c r="T50" s="765"/>
      <c r="U50" s="986"/>
      <c r="V50" s="764"/>
      <c r="W50" s="764"/>
      <c r="X50" s="764"/>
      <c r="Y50" s="764"/>
      <c r="Z50" s="765"/>
      <c r="AA50" s="993"/>
      <c r="AB50" s="764"/>
      <c r="AC50" s="764"/>
      <c r="AD50" s="764"/>
      <c r="AE50" s="764"/>
      <c r="AF50" s="765"/>
      <c r="AG50" s="993"/>
      <c r="AH50" s="764"/>
      <c r="AI50" s="764"/>
      <c r="AJ50" s="764"/>
      <c r="AK50" s="764"/>
      <c r="AL50" s="764"/>
      <c r="AM50" s="765"/>
      <c r="AN50" s="995"/>
      <c r="AO50" s="764"/>
      <c r="AP50" s="764"/>
      <c r="AQ50" s="764"/>
      <c r="AR50" s="764"/>
      <c r="AS50" s="765"/>
      <c r="AT50" s="1065"/>
      <c r="AU50" s="764"/>
      <c r="AV50" s="764"/>
      <c r="AW50" s="764"/>
      <c r="AX50" s="765"/>
    </row>
    <row r="51" spans="7:50" ht="14.25" customHeight="1" x14ac:dyDescent="0.25">
      <c r="G51" s="223"/>
      <c r="H51" s="1092" t="s">
        <v>1494</v>
      </c>
      <c r="I51" s="764"/>
      <c r="J51" s="764"/>
      <c r="K51" s="764"/>
      <c r="L51" s="764"/>
      <c r="M51" s="764"/>
      <c r="N51" s="764"/>
      <c r="O51" s="764"/>
      <c r="P51" s="764"/>
      <c r="Q51" s="764"/>
      <c r="R51" s="764"/>
      <c r="S51" s="764"/>
      <c r="T51" s="764"/>
      <c r="U51" s="764"/>
      <c r="V51" s="764"/>
      <c r="W51" s="764"/>
      <c r="X51" s="764"/>
      <c r="Y51" s="764"/>
      <c r="Z51" s="764"/>
      <c r="AA51" s="764"/>
      <c r="AB51" s="764"/>
      <c r="AC51" s="764"/>
      <c r="AD51" s="764"/>
      <c r="AE51" s="764"/>
      <c r="AF51" s="764"/>
      <c r="AG51" s="764"/>
      <c r="AH51" s="764"/>
      <c r="AI51" s="764"/>
      <c r="AJ51" s="764"/>
      <c r="AK51" s="764"/>
      <c r="AL51" s="764"/>
      <c r="AM51" s="764"/>
      <c r="AN51" s="764"/>
      <c r="AO51" s="764"/>
      <c r="AP51" s="764"/>
      <c r="AQ51" s="764"/>
      <c r="AR51" s="764"/>
      <c r="AS51" s="765"/>
      <c r="AT51" s="1134">
        <f>SUM(AT30:AT50)</f>
        <v>0</v>
      </c>
      <c r="AU51" s="764"/>
      <c r="AV51" s="764"/>
      <c r="AW51" s="764"/>
      <c r="AX51" s="765"/>
    </row>
    <row r="52" spans="7:50" ht="14.25" customHeight="1" x14ac:dyDescent="0.25">
      <c r="G52" s="223"/>
    </row>
    <row r="53" spans="7:50" ht="14.25" customHeight="1" x14ac:dyDescent="0.25">
      <c r="G53" s="223"/>
    </row>
    <row r="54" spans="7:50" ht="15" customHeight="1" x14ac:dyDescent="0.25">
      <c r="G54" s="223"/>
    </row>
    <row r="55" spans="7:50" ht="14.25" customHeight="1" x14ac:dyDescent="0.25">
      <c r="G55" s="223"/>
      <c r="H55" s="976" t="s">
        <v>1795</v>
      </c>
      <c r="I55" s="824"/>
      <c r="J55" s="824"/>
      <c r="K55" s="824"/>
      <c r="L55" s="824"/>
      <c r="M55" s="824"/>
      <c r="N55" s="824"/>
      <c r="O55" s="824"/>
      <c r="P55" s="824"/>
      <c r="Q55" s="824"/>
      <c r="R55" s="824"/>
      <c r="S55" s="824"/>
      <c r="T55" s="824"/>
      <c r="U55" s="824"/>
      <c r="V55" s="824"/>
      <c r="W55" s="824"/>
      <c r="X55" s="824"/>
      <c r="Y55" s="825"/>
      <c r="Z55" s="976" t="s">
        <v>1796</v>
      </c>
      <c r="AA55" s="824"/>
      <c r="AB55" s="824"/>
      <c r="AC55" s="824"/>
      <c r="AD55" s="824"/>
      <c r="AE55" s="824"/>
      <c r="AF55" s="824"/>
      <c r="AG55" s="824"/>
      <c r="AH55" s="824"/>
      <c r="AI55" s="824"/>
      <c r="AJ55" s="824"/>
      <c r="AK55" s="824"/>
      <c r="AL55" s="824"/>
      <c r="AM55" s="824"/>
      <c r="AN55" s="824"/>
      <c r="AO55" s="824"/>
      <c r="AP55" s="824"/>
      <c r="AQ55" s="825"/>
    </row>
    <row r="56" spans="7:50" ht="14.25" customHeight="1" x14ac:dyDescent="0.25">
      <c r="G56" s="223"/>
      <c r="H56" s="257" t="s">
        <v>796</v>
      </c>
      <c r="I56" s="258"/>
      <c r="J56" s="258"/>
      <c r="K56" s="258"/>
      <c r="L56" s="258"/>
      <c r="M56" s="258"/>
      <c r="N56" s="258"/>
      <c r="O56" s="258"/>
      <c r="P56" s="258"/>
      <c r="Q56" s="259"/>
      <c r="R56" s="257" t="s">
        <v>1511</v>
      </c>
      <c r="S56" s="258"/>
      <c r="T56" s="258"/>
      <c r="U56" s="259"/>
      <c r="V56" s="257" t="s">
        <v>1510</v>
      </c>
      <c r="W56" s="258"/>
      <c r="X56" s="258"/>
      <c r="Y56" s="259"/>
      <c r="Z56" s="257" t="s">
        <v>796</v>
      </c>
      <c r="AA56" s="258"/>
      <c r="AB56" s="258"/>
      <c r="AC56" s="258"/>
      <c r="AD56" s="258"/>
      <c r="AE56" s="258"/>
      <c r="AF56" s="258"/>
      <c r="AG56" s="258"/>
      <c r="AH56" s="258"/>
      <c r="AI56" s="259"/>
      <c r="AJ56" s="257" t="s">
        <v>1511</v>
      </c>
      <c r="AK56" s="258"/>
      <c r="AL56" s="258"/>
      <c r="AM56" s="259"/>
      <c r="AN56" s="257" t="s">
        <v>1510</v>
      </c>
      <c r="AO56" s="258"/>
      <c r="AP56" s="258"/>
      <c r="AQ56" s="259"/>
    </row>
    <row r="57" spans="7:50" ht="14.25" customHeight="1" x14ac:dyDescent="0.25">
      <c r="G57" s="223"/>
      <c r="H57" s="260"/>
      <c r="Q57" s="261"/>
      <c r="R57" s="260"/>
      <c r="U57" s="261"/>
      <c r="V57" s="260"/>
      <c r="Y57" s="261"/>
      <c r="Z57" s="260"/>
      <c r="AI57" s="261"/>
      <c r="AJ57" s="260"/>
      <c r="AM57" s="261"/>
      <c r="AN57" s="260"/>
      <c r="AQ57" s="261"/>
    </row>
    <row r="58" spans="7:50" ht="14.25" customHeight="1" x14ac:dyDescent="0.25">
      <c r="G58" s="223"/>
      <c r="H58" s="260"/>
      <c r="Q58" s="261"/>
      <c r="R58" s="260"/>
      <c r="U58" s="261"/>
      <c r="V58" s="260"/>
      <c r="Y58" s="261"/>
      <c r="Z58" s="260"/>
      <c r="AI58" s="261"/>
      <c r="AJ58" s="260"/>
      <c r="AM58" s="261"/>
      <c r="AN58" s="260"/>
      <c r="AQ58" s="261"/>
    </row>
    <row r="59" spans="7:50" ht="14.25" customHeight="1" x14ac:dyDescent="0.25">
      <c r="G59" s="223"/>
      <c r="H59" s="260"/>
      <c r="Q59" s="261"/>
      <c r="R59" s="260"/>
      <c r="U59" s="261"/>
      <c r="V59" s="260"/>
      <c r="Y59" s="261"/>
      <c r="Z59" s="260"/>
      <c r="AI59" s="261"/>
      <c r="AJ59" s="260"/>
      <c r="AM59" s="261"/>
      <c r="AN59" s="260"/>
      <c r="AQ59" s="261"/>
    </row>
    <row r="60" spans="7:50" ht="14.25" customHeight="1" x14ac:dyDescent="0.25">
      <c r="G60" s="223"/>
      <c r="H60" s="260"/>
      <c r="Q60" s="261"/>
      <c r="R60" s="260"/>
      <c r="U60" s="261"/>
      <c r="V60" s="260"/>
      <c r="Y60" s="261"/>
      <c r="Z60" s="260"/>
      <c r="AI60" s="261"/>
      <c r="AJ60" s="260"/>
      <c r="AM60" s="261"/>
      <c r="AN60" s="260"/>
      <c r="AQ60" s="261"/>
    </row>
    <row r="61" spans="7:50" ht="14.25" customHeight="1" x14ac:dyDescent="0.25">
      <c r="G61" s="223"/>
      <c r="H61" s="262"/>
      <c r="I61" s="263"/>
      <c r="J61" s="263"/>
      <c r="K61" s="263"/>
      <c r="L61" s="263"/>
      <c r="M61" s="263"/>
      <c r="N61" s="263"/>
      <c r="O61" s="263"/>
      <c r="P61" s="263"/>
      <c r="Q61" s="264"/>
      <c r="R61" s="262"/>
      <c r="S61" s="263"/>
      <c r="T61" s="263"/>
      <c r="U61" s="264"/>
      <c r="V61" s="262"/>
      <c r="W61" s="263"/>
      <c r="X61" s="263"/>
      <c r="Y61" s="264"/>
      <c r="Z61" s="262"/>
      <c r="AA61" s="263"/>
      <c r="AB61" s="263"/>
      <c r="AC61" s="263"/>
      <c r="AD61" s="263"/>
      <c r="AE61" s="263"/>
      <c r="AF61" s="263"/>
      <c r="AG61" s="263"/>
      <c r="AH61" s="263"/>
      <c r="AI61" s="264"/>
      <c r="AJ61" s="262"/>
      <c r="AK61" s="263"/>
      <c r="AL61" s="263"/>
      <c r="AM61" s="264"/>
      <c r="AN61" s="262"/>
      <c r="AO61" s="263"/>
      <c r="AP61" s="263"/>
      <c r="AQ61" s="264"/>
    </row>
    <row r="62" spans="7:50" ht="14.25" customHeight="1" x14ac:dyDescent="0.25">
      <c r="G62" s="223"/>
      <c r="AM62" s="265" t="s">
        <v>1797</v>
      </c>
      <c r="AN62" s="55" t="str">
        <f>'C-4-1'!U18</f>
        <v>C-4-1-1</v>
      </c>
    </row>
    <row r="63" spans="7:50" ht="14.25" customHeight="1" x14ac:dyDescent="0.25">
      <c r="G63" s="223"/>
    </row>
    <row r="64" spans="7:50" ht="14.25" customHeight="1" x14ac:dyDescent="0.25">
      <c r="G64" s="223"/>
      <c r="H64" s="223"/>
      <c r="I64" s="223"/>
      <c r="J64" s="223"/>
      <c r="K64" s="223"/>
      <c r="L64" s="223"/>
      <c r="M64" s="223"/>
      <c r="N64" s="223"/>
      <c r="O64" s="223"/>
      <c r="P64" s="223"/>
      <c r="Q64" s="223"/>
      <c r="R64" s="223"/>
      <c r="S64" s="223"/>
      <c r="T64" s="223"/>
      <c r="U64" s="223"/>
      <c r="V64" s="223"/>
      <c r="W64" s="223"/>
      <c r="X64" s="223"/>
    </row>
  </sheetData>
  <mergeCells count="216">
    <mergeCell ref="H22:I23"/>
    <mergeCell ref="AA49:AF49"/>
    <mergeCell ref="N31:T31"/>
    <mergeCell ref="AN32:AS32"/>
    <mergeCell ref="N40:T40"/>
    <mergeCell ref="J43:M43"/>
    <mergeCell ref="AN41:AS41"/>
    <mergeCell ref="AA36:AF36"/>
    <mergeCell ref="AN47:AS47"/>
    <mergeCell ref="J33:M33"/>
    <mergeCell ref="J42:M42"/>
    <mergeCell ref="H39:I39"/>
    <mergeCell ref="AN43:AS43"/>
    <mergeCell ref="J23:P23"/>
    <mergeCell ref="AA35:AF35"/>
    <mergeCell ref="H45:I45"/>
    <mergeCell ref="AG29:AM29"/>
    <mergeCell ref="AG38:AM38"/>
    <mergeCell ref="H38:I38"/>
    <mergeCell ref="J31:M31"/>
    <mergeCell ref="H43:I43"/>
    <mergeCell ref="J48:M48"/>
    <mergeCell ref="J45:M45"/>
    <mergeCell ref="H35:I35"/>
    <mergeCell ref="N50:T50"/>
    <mergeCell ref="AT35:AX35"/>
    <mergeCell ref="U29:Z29"/>
    <mergeCell ref="AG44:AM44"/>
    <mergeCell ref="U38:Z38"/>
    <mergeCell ref="AG31:AM31"/>
    <mergeCell ref="AT49:AX49"/>
    <mergeCell ref="N42:T42"/>
    <mergeCell ref="AA43:AF43"/>
    <mergeCell ref="N44:T44"/>
    <mergeCell ref="AN45:AS45"/>
    <mergeCell ref="AT37:AX37"/>
    <mergeCell ref="AT30:AX30"/>
    <mergeCell ref="AN50:AS50"/>
    <mergeCell ref="AA44:AF44"/>
    <mergeCell ref="AG45:AM45"/>
    <mergeCell ref="AN35:AS35"/>
    <mergeCell ref="U48:Z48"/>
    <mergeCell ref="U32:Z32"/>
    <mergeCell ref="AG47:AM47"/>
    <mergeCell ref="U41:Z41"/>
    <mergeCell ref="N34:T34"/>
    <mergeCell ref="AN46:AS46"/>
    <mergeCell ref="AN39:AS39"/>
    <mergeCell ref="B12:E12"/>
    <mergeCell ref="AA32:AF32"/>
    <mergeCell ref="AT34:AX34"/>
    <mergeCell ref="H37:I37"/>
    <mergeCell ref="J30:M30"/>
    <mergeCell ref="U31:Z31"/>
    <mergeCell ref="AL24:AS24"/>
    <mergeCell ref="U40:Z40"/>
    <mergeCell ref="Q23:W23"/>
    <mergeCell ref="AN34:AS34"/>
    <mergeCell ref="B14:E14"/>
    <mergeCell ref="AT39:AX39"/>
    <mergeCell ref="AA38:AF38"/>
    <mergeCell ref="AT36:AX36"/>
    <mergeCell ref="AE23:AK23"/>
    <mergeCell ref="AG32:AM32"/>
    <mergeCell ref="B13:E13"/>
    <mergeCell ref="AN36:AS36"/>
    <mergeCell ref="J22:AX22"/>
    <mergeCell ref="AA40:AF40"/>
    <mergeCell ref="AA37:AF37"/>
    <mergeCell ref="AN29:AS29"/>
    <mergeCell ref="AA33:AF33"/>
    <mergeCell ref="B32:E32"/>
    <mergeCell ref="G7:AR7"/>
    <mergeCell ref="N41:T41"/>
    <mergeCell ref="B18:E18"/>
    <mergeCell ref="X23:AD23"/>
    <mergeCell ref="N38:T38"/>
    <mergeCell ref="AA47:AF47"/>
    <mergeCell ref="J34:M34"/>
    <mergeCell ref="N43:T43"/>
    <mergeCell ref="J24:P24"/>
    <mergeCell ref="AL23:AS23"/>
    <mergeCell ref="N33:T33"/>
    <mergeCell ref="G9:Z11"/>
    <mergeCell ref="J47:M47"/>
    <mergeCell ref="AN44:AS44"/>
    <mergeCell ref="H41:I41"/>
    <mergeCell ref="N30:T30"/>
    <mergeCell ref="AN31:AS31"/>
    <mergeCell ref="AG33:AM33"/>
    <mergeCell ref="AG42:AM42"/>
    <mergeCell ref="H34:I34"/>
    <mergeCell ref="AG43:AM43"/>
    <mergeCell ref="U42:Z42"/>
    <mergeCell ref="AG35:AM35"/>
    <mergeCell ref="AG39:AM39"/>
    <mergeCell ref="J50:M50"/>
    <mergeCell ref="U37:Z37"/>
    <mergeCell ref="AT24:AX24"/>
    <mergeCell ref="B16:E16"/>
    <mergeCell ref="AT38:AX38"/>
    <mergeCell ref="H36:I36"/>
    <mergeCell ref="AA50:AF50"/>
    <mergeCell ref="AG34:AM34"/>
    <mergeCell ref="N32:T32"/>
    <mergeCell ref="J49:M49"/>
    <mergeCell ref="AT41:AX41"/>
    <mergeCell ref="AT48:AX48"/>
    <mergeCell ref="AT45:AX45"/>
    <mergeCell ref="AT42:AX42"/>
    <mergeCell ref="AT32:AX32"/>
    <mergeCell ref="H50:I50"/>
    <mergeCell ref="H49:I49"/>
    <mergeCell ref="H44:I44"/>
    <mergeCell ref="AG30:AM30"/>
    <mergeCell ref="AT33:AX33"/>
    <mergeCell ref="AA31:AF31"/>
    <mergeCell ref="J44:M44"/>
    <mergeCell ref="U39:Z39"/>
    <mergeCell ref="AN49:AS49"/>
    <mergeCell ref="B6:E6"/>
    <mergeCell ref="B15:E15"/>
    <mergeCell ref="J46:M46"/>
    <mergeCell ref="J28:M29"/>
    <mergeCell ref="U47:Z47"/>
    <mergeCell ref="H31:I31"/>
    <mergeCell ref="H40:I40"/>
    <mergeCell ref="AE24:AK24"/>
    <mergeCell ref="U43:Z43"/>
    <mergeCell ref="N36:T36"/>
    <mergeCell ref="N45:T45"/>
    <mergeCell ref="AA41:AF41"/>
    <mergeCell ref="U33:Z33"/>
    <mergeCell ref="J38:M38"/>
    <mergeCell ref="B17:E17"/>
    <mergeCell ref="H42:I42"/>
    <mergeCell ref="B19:E19"/>
    <mergeCell ref="B34:E34"/>
    <mergeCell ref="B28:E28"/>
    <mergeCell ref="H30:I30"/>
    <mergeCell ref="AG37:AM37"/>
    <mergeCell ref="N28:Z28"/>
    <mergeCell ref="AA45:AF45"/>
    <mergeCell ref="B30:E30"/>
    <mergeCell ref="AT28:AX29"/>
    <mergeCell ref="N48:T48"/>
    <mergeCell ref="AT51:AX51"/>
    <mergeCell ref="U49:Z49"/>
    <mergeCell ref="H33:I33"/>
    <mergeCell ref="B20:E20"/>
    <mergeCell ref="N49:T49"/>
    <mergeCell ref="B4:E4"/>
    <mergeCell ref="H46:I46"/>
    <mergeCell ref="J39:M39"/>
    <mergeCell ref="N35:T35"/>
    <mergeCell ref="AA46:AF46"/>
    <mergeCell ref="AN42:AS42"/>
    <mergeCell ref="H28:I29"/>
    <mergeCell ref="J37:M37"/>
    <mergeCell ref="B8:E8"/>
    <mergeCell ref="H24:I24"/>
    <mergeCell ref="AT23:AX23"/>
    <mergeCell ref="N47:T47"/>
    <mergeCell ref="AN48:AS48"/>
    <mergeCell ref="AG41:AM41"/>
    <mergeCell ref="Q24:W24"/>
    <mergeCell ref="AG50:AM50"/>
    <mergeCell ref="AT47:AX47"/>
    <mergeCell ref="AT50:AX50"/>
    <mergeCell ref="U50:Z50"/>
    <mergeCell ref="U35:Z35"/>
    <mergeCell ref="AT44:AX44"/>
    <mergeCell ref="H47:I47"/>
    <mergeCell ref="U44:Z44"/>
    <mergeCell ref="N46:T46"/>
    <mergeCell ref="AT31:AX31"/>
    <mergeCell ref="U34:Z34"/>
    <mergeCell ref="N39:T39"/>
    <mergeCell ref="N37:T37"/>
    <mergeCell ref="J40:M40"/>
    <mergeCell ref="AN38:AS38"/>
    <mergeCell ref="AT43:AX43"/>
    <mergeCell ref="AA42:AF42"/>
    <mergeCell ref="AT46:AX46"/>
    <mergeCell ref="AG49:AM49"/>
    <mergeCell ref="AN40:AS40"/>
    <mergeCell ref="AG36:AM36"/>
    <mergeCell ref="J35:M35"/>
    <mergeCell ref="AN33:AS33"/>
    <mergeCell ref="U45:Z45"/>
    <mergeCell ref="AT40:AX40"/>
    <mergeCell ref="AA39:AF39"/>
    <mergeCell ref="H55:Y55"/>
    <mergeCell ref="U36:Z36"/>
    <mergeCell ref="N29:T29"/>
    <mergeCell ref="J32:M32"/>
    <mergeCell ref="B10:E10"/>
    <mergeCell ref="AA34:AF34"/>
    <mergeCell ref="J41:M41"/>
    <mergeCell ref="H51:AS51"/>
    <mergeCell ref="AG46:AM46"/>
    <mergeCell ref="AG40:AM40"/>
    <mergeCell ref="AA28:AS28"/>
    <mergeCell ref="H32:I32"/>
    <mergeCell ref="AN37:AS37"/>
    <mergeCell ref="AN30:AS30"/>
    <mergeCell ref="U30:Z30"/>
    <mergeCell ref="X24:AD24"/>
    <mergeCell ref="AA48:AF48"/>
    <mergeCell ref="AA30:AF30"/>
    <mergeCell ref="Z55:AQ55"/>
    <mergeCell ref="J36:M36"/>
    <mergeCell ref="AA29:AF29"/>
    <mergeCell ref="H48:I48"/>
    <mergeCell ref="U46:Z46"/>
    <mergeCell ref="AG48:AM48"/>
  </mergeCells>
  <hyperlinks>
    <hyperlink ref="B4" location="PANDUAN!A1" display="PANDUAN" xr:uid="{00000000-0004-0000-5C00-000000000000}"/>
    <hyperlink ref="B6" location="'EWS DIRECTORY'!A1" display="EWS DIRECTORY" xr:uid="{00000000-0004-0000-5C00-000001000000}"/>
    <hyperlink ref="B8" location="'DATA PEMICU'!A1" display="DATA PEMICU" xr:uid="{00000000-0004-0000-5C00-000002000000}"/>
    <hyperlink ref="B10" location="'DATA PENGUJI'!A1" display="DATA PENGUJI" xr:uid="{00000000-0004-0000-5C00-000003000000}"/>
    <hyperlink ref="B12" location="'MAIN LEVEL'!A1" display="MAIN LEVEL" xr:uid="{00000000-0004-0000-5C00-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D00-000000000000}">
  <sheetPr codeName="Sheet254">
    <tabColor theme="4" tint="-0.249977111117893"/>
  </sheetPr>
  <dimension ref="A1:BJ200"/>
  <sheetViews>
    <sheetView topLeftCell="B6"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62" width="3.6640625" customWidth="1"/>
  </cols>
  <sheetData>
    <row r="1" spans="2:62" ht="14.25" customHeight="1" x14ac:dyDescent="0.25">
      <c r="G1" s="110"/>
      <c r="H1" s="110"/>
      <c r="I1" s="110"/>
      <c r="J1" s="110"/>
      <c r="K1" s="110"/>
      <c r="L1" s="110"/>
      <c r="M1" s="110"/>
      <c r="N1" s="110"/>
      <c r="O1" s="110"/>
      <c r="P1" s="110"/>
      <c r="Q1" s="110"/>
      <c r="R1" s="110"/>
      <c r="S1" s="110"/>
      <c r="T1" s="110"/>
      <c r="U1" s="110"/>
      <c r="V1" s="110"/>
      <c r="W1" s="110"/>
      <c r="X1" s="110"/>
    </row>
    <row r="2" spans="2:62" ht="14.25" customHeight="1" x14ac:dyDescent="0.25">
      <c r="G2" s="55" t="s">
        <v>1674</v>
      </c>
      <c r="H2" s="55"/>
      <c r="I2" s="55"/>
      <c r="J2" s="55"/>
      <c r="K2" s="55"/>
      <c r="L2" s="55"/>
      <c r="M2" s="55"/>
      <c r="N2" s="55"/>
      <c r="AT2" s="443"/>
      <c r="AU2" s="443"/>
      <c r="AV2" s="443"/>
      <c r="AW2" s="443"/>
      <c r="AX2" s="443"/>
      <c r="AY2" s="254"/>
      <c r="AZ2" s="254"/>
      <c r="BA2" s="254"/>
      <c r="BB2" s="254"/>
      <c r="BC2" s="254"/>
      <c r="BD2" s="254"/>
      <c r="BE2" s="254"/>
      <c r="BF2" s="254"/>
      <c r="BG2" s="254"/>
      <c r="BH2" s="254"/>
      <c r="BI2" s="254"/>
      <c r="BJ2" s="254"/>
    </row>
    <row r="3" spans="2:62" ht="14.25" customHeight="1" x14ac:dyDescent="0.25">
      <c r="B3" s="111"/>
      <c r="C3" s="111"/>
      <c r="D3" s="111"/>
      <c r="E3" s="111"/>
      <c r="G3" s="55"/>
      <c r="H3" s="55"/>
      <c r="I3" s="55"/>
      <c r="J3" s="55"/>
      <c r="K3" s="55"/>
      <c r="L3" s="55"/>
      <c r="M3" s="55"/>
      <c r="N3" s="55"/>
      <c r="AT3" s="443"/>
      <c r="AU3" s="443"/>
      <c r="AV3" s="443"/>
      <c r="AW3" s="443"/>
      <c r="AX3" s="443"/>
      <c r="AY3" s="254"/>
      <c r="AZ3" s="254"/>
      <c r="BA3" s="254"/>
      <c r="BB3" s="254"/>
      <c r="BC3" s="254"/>
      <c r="BD3" s="254"/>
      <c r="BE3" s="254"/>
      <c r="BF3" s="254"/>
      <c r="BG3" s="254"/>
      <c r="BH3" s="254"/>
      <c r="BI3" s="254"/>
      <c r="BJ3" s="254"/>
    </row>
    <row r="4" spans="2:62" ht="14.25" customHeight="1" x14ac:dyDescent="0.25">
      <c r="B4" s="762" t="s">
        <v>79</v>
      </c>
      <c r="C4" s="761"/>
      <c r="D4" s="761"/>
      <c r="E4" s="761"/>
      <c r="G4" s="55"/>
      <c r="H4" s="55"/>
      <c r="I4" s="55"/>
      <c r="J4" s="55"/>
      <c r="K4" s="55"/>
      <c r="L4" s="55"/>
      <c r="M4" s="55"/>
      <c r="N4" s="55"/>
      <c r="AT4" s="443"/>
      <c r="AU4" s="443"/>
      <c r="AV4" s="443"/>
      <c r="AW4" s="443"/>
      <c r="AX4" s="443"/>
      <c r="AY4" s="254"/>
      <c r="AZ4" s="254"/>
      <c r="BA4" s="254"/>
      <c r="BB4" s="254"/>
      <c r="BC4" s="254"/>
      <c r="BD4" s="254"/>
      <c r="BE4" s="254"/>
      <c r="BF4" s="254"/>
      <c r="BG4" s="254"/>
      <c r="BH4" s="254"/>
      <c r="BI4" s="254"/>
      <c r="BJ4" s="254"/>
    </row>
    <row r="5" spans="2:62" ht="14.25" customHeight="1" x14ac:dyDescent="0.25">
      <c r="B5" s="111"/>
      <c r="C5" s="111"/>
      <c r="D5" s="111"/>
      <c r="E5" s="111"/>
      <c r="G5" s="55"/>
      <c r="H5" s="55"/>
      <c r="I5" s="55"/>
      <c r="J5" s="55"/>
      <c r="K5" s="55"/>
      <c r="L5" s="55"/>
      <c r="M5" s="55"/>
      <c r="N5" s="55"/>
      <c r="AT5" s="443"/>
      <c r="AU5" s="443"/>
      <c r="AV5" s="443"/>
      <c r="AW5" s="443"/>
      <c r="AX5" s="443"/>
      <c r="AY5" s="254"/>
      <c r="AZ5" s="254"/>
      <c r="BA5" s="254"/>
      <c r="BB5" s="254"/>
      <c r="BC5" s="254"/>
      <c r="BD5" s="254"/>
      <c r="BE5" s="254"/>
      <c r="BF5" s="254"/>
      <c r="BG5" s="254"/>
      <c r="BH5" s="254"/>
      <c r="BI5" s="254"/>
      <c r="BJ5" s="254"/>
    </row>
    <row r="6" spans="2:62" ht="14.25" customHeight="1" x14ac:dyDescent="0.25">
      <c r="B6" s="762" t="s">
        <v>87</v>
      </c>
      <c r="C6" s="761"/>
      <c r="D6" s="761"/>
      <c r="E6" s="761"/>
      <c r="G6" s="55"/>
      <c r="H6" s="55"/>
      <c r="I6" s="55"/>
      <c r="J6" s="55"/>
      <c r="K6" s="55"/>
      <c r="L6" s="55"/>
      <c r="M6" s="55"/>
      <c r="N6" s="55"/>
      <c r="AT6" s="443"/>
      <c r="AU6" s="443"/>
      <c r="AV6" s="443"/>
      <c r="AW6" s="443"/>
      <c r="AX6" s="443"/>
      <c r="AY6" s="254"/>
      <c r="AZ6" s="254"/>
      <c r="BA6" s="254"/>
      <c r="BB6" s="254"/>
      <c r="BC6" s="254"/>
      <c r="BD6" s="254"/>
      <c r="BE6" s="254"/>
      <c r="BF6" s="254"/>
      <c r="BG6" s="254"/>
      <c r="BH6" s="254"/>
      <c r="BI6" s="254"/>
      <c r="BJ6" s="254"/>
    </row>
    <row r="7" spans="2:62" ht="15" customHeight="1" x14ac:dyDescent="0.25">
      <c r="B7" s="111"/>
      <c r="C7" s="111"/>
      <c r="D7" s="111"/>
      <c r="E7" s="111"/>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443"/>
      <c r="AU7" s="443"/>
      <c r="AV7" s="443"/>
      <c r="AW7" s="443"/>
      <c r="AX7" s="443"/>
      <c r="AY7" s="254"/>
      <c r="AZ7" s="254"/>
      <c r="BA7" s="254"/>
      <c r="BB7" s="254"/>
      <c r="BC7" s="254"/>
      <c r="BD7" s="254"/>
      <c r="BE7" s="254"/>
      <c r="BF7" s="254"/>
      <c r="BG7" s="254"/>
      <c r="BH7" s="254"/>
      <c r="BI7" s="254"/>
      <c r="BJ7" s="254"/>
    </row>
    <row r="8" spans="2:62" ht="14.25" customHeight="1" x14ac:dyDescent="0.25">
      <c r="B8" s="762" t="s">
        <v>94</v>
      </c>
      <c r="C8" s="761"/>
      <c r="D8" s="761"/>
      <c r="E8" s="761"/>
      <c r="G8" s="55"/>
      <c r="H8" s="55"/>
      <c r="I8" s="55"/>
      <c r="J8" s="55"/>
      <c r="K8" s="55"/>
      <c r="L8" s="55"/>
      <c r="M8" s="55"/>
      <c r="N8" s="55"/>
      <c r="AT8" s="443"/>
      <c r="AU8" s="443"/>
      <c r="AV8" s="443"/>
      <c r="AW8" s="443"/>
      <c r="AX8" s="443"/>
      <c r="AY8" s="254"/>
      <c r="AZ8" s="254"/>
      <c r="BA8" s="254"/>
      <c r="BB8" s="254"/>
      <c r="BC8" s="254"/>
      <c r="BD8" s="254"/>
      <c r="BE8" s="254"/>
      <c r="BF8" s="254"/>
      <c r="BG8" s="254"/>
      <c r="BH8" s="254"/>
      <c r="BI8" s="254"/>
      <c r="BJ8" s="254"/>
    </row>
    <row r="9" spans="2:62" ht="14.25" customHeight="1" x14ac:dyDescent="0.25">
      <c r="B9" s="111"/>
      <c r="C9" s="111"/>
      <c r="D9" s="111"/>
      <c r="E9" s="111"/>
      <c r="G9" s="999" t="str">
        <f>"Rincian "&amp;'C-4'!G9&amp;" "&amp;'C-4-1'!M20</f>
        <v>Rincian Persediaan Awal Berdasarkan Analisis SPT dan Laporan Keuangan</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c r="AU9" s="443"/>
      <c r="AV9" s="443"/>
      <c r="AW9" s="443"/>
      <c r="AX9" s="443"/>
      <c r="AY9" s="254"/>
      <c r="AZ9" s="254"/>
      <c r="BA9" s="254"/>
      <c r="BB9" s="254"/>
      <c r="BC9" s="254"/>
      <c r="BD9" s="254"/>
      <c r="BE9" s="254"/>
      <c r="BF9" s="254"/>
      <c r="BG9" s="254"/>
      <c r="BH9" s="254"/>
      <c r="BI9" s="254"/>
      <c r="BJ9" s="254"/>
    </row>
    <row r="10" spans="2:62" ht="14.25" customHeight="1" x14ac:dyDescent="0.25">
      <c r="B10" s="762" t="s">
        <v>101</v>
      </c>
      <c r="C10" s="761"/>
      <c r="D10" s="761"/>
      <c r="E10" s="761"/>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c r="AU10" s="443"/>
      <c r="AV10" s="443"/>
      <c r="AW10" s="443"/>
      <c r="AX10" s="443"/>
      <c r="AY10" s="254"/>
      <c r="AZ10" s="254"/>
      <c r="BA10" s="254"/>
      <c r="BB10" s="254"/>
      <c r="BC10" s="254"/>
      <c r="BD10" s="254"/>
      <c r="BE10" s="254"/>
      <c r="BF10" s="254"/>
      <c r="BG10" s="254"/>
      <c r="BH10" s="254"/>
      <c r="BI10" s="254"/>
      <c r="BJ10" s="254"/>
    </row>
    <row r="11" spans="2:62"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c r="AU11" s="443"/>
      <c r="AV11" s="443"/>
      <c r="AW11" s="443"/>
      <c r="AX11" s="443"/>
      <c r="AY11" s="254"/>
      <c r="AZ11" s="254"/>
      <c r="BA11" s="254"/>
      <c r="BB11" s="254"/>
      <c r="BC11" s="254"/>
      <c r="BD11" s="254"/>
      <c r="BE11" s="254"/>
      <c r="BF11" s="254"/>
      <c r="BG11" s="254"/>
      <c r="BH11" s="254"/>
      <c r="BI11" s="254"/>
      <c r="BJ11" s="254"/>
    </row>
    <row r="12" spans="2:62" ht="14.25" customHeight="1" x14ac:dyDescent="0.25">
      <c r="B12" s="762" t="s">
        <v>106</v>
      </c>
      <c r="C12" s="761"/>
      <c r="D12" s="761"/>
      <c r="E12" s="761"/>
      <c r="G12" s="254"/>
      <c r="H12" s="254"/>
      <c r="I12" s="254"/>
      <c r="J12" s="254"/>
      <c r="K12" s="254"/>
      <c r="L12" s="254"/>
      <c r="M12" s="254"/>
      <c r="N12" s="254"/>
      <c r="AT12" s="443"/>
      <c r="AU12" s="443"/>
      <c r="AV12" s="443"/>
      <c r="AW12" s="443"/>
      <c r="AX12" s="443"/>
      <c r="AY12" s="254"/>
      <c r="AZ12" s="254"/>
      <c r="BA12" s="254"/>
      <c r="BB12" s="254"/>
      <c r="BC12" s="254"/>
      <c r="BD12" s="254"/>
      <c r="BE12" s="254"/>
      <c r="BF12" s="254"/>
      <c r="BG12" s="254"/>
      <c r="BH12" s="254"/>
      <c r="BI12" s="254"/>
      <c r="BJ12" s="254"/>
    </row>
    <row r="13" spans="2:62" ht="14.25" customHeight="1" x14ac:dyDescent="0.25">
      <c r="B13" s="962" t="str">
        <f>HYPERLINK("#'"&amp;'EWS DIRECTORY'!$J$90&amp;"'!A1",'EWS DIRECTORY'!$J$90)</f>
        <v>C-4</v>
      </c>
      <c r="C13" s="761"/>
      <c r="D13" s="761"/>
      <c r="E13" s="761"/>
      <c r="G13" s="55" t="s">
        <v>1680</v>
      </c>
      <c r="H13" s="55"/>
      <c r="I13" s="254"/>
      <c r="J13" s="254"/>
      <c r="K13" s="254"/>
      <c r="L13" s="254"/>
      <c r="M13" s="254"/>
      <c r="N13" s="254"/>
      <c r="AT13" s="443"/>
      <c r="AU13" s="443"/>
      <c r="AV13" s="443"/>
      <c r="AW13" s="443"/>
      <c r="AX13" s="443"/>
      <c r="AY13" s="254"/>
      <c r="AZ13" s="254"/>
      <c r="BA13" s="254"/>
      <c r="BB13" s="254"/>
      <c r="BC13" s="254"/>
      <c r="BD13" s="254"/>
      <c r="BE13" s="254"/>
      <c r="BF13" s="254"/>
      <c r="BG13" s="254"/>
      <c r="BH13" s="254"/>
      <c r="BI13" s="254"/>
      <c r="BJ13" s="254"/>
    </row>
    <row r="14" spans="2:62" ht="14.25" customHeight="1" x14ac:dyDescent="0.25">
      <c r="B14" s="931" t="str">
        <f>HYPERLINK("#'"&amp;'EWS DIRECTORY'!$J$91&amp;"'!A1",'EWS DIRECTORY'!$J$91)</f>
        <v>C-4-1</v>
      </c>
      <c r="C14" s="761"/>
      <c r="D14" s="761"/>
      <c r="E14" s="761"/>
      <c r="G14" s="55"/>
      <c r="H14" s="55"/>
      <c r="I14" s="254"/>
      <c r="J14" s="254"/>
      <c r="K14" s="254"/>
      <c r="L14" s="254"/>
      <c r="M14" s="254"/>
      <c r="N14" s="254"/>
      <c r="AT14" s="443"/>
      <c r="AU14" s="443"/>
      <c r="AV14" s="443"/>
      <c r="AW14" s="443"/>
      <c r="AX14" s="443"/>
      <c r="AY14" s="254"/>
      <c r="AZ14" s="254"/>
      <c r="BA14" s="254"/>
      <c r="BB14" s="254"/>
      <c r="BC14" s="254"/>
      <c r="BD14" s="254"/>
      <c r="BE14" s="254"/>
      <c r="BF14" s="254"/>
      <c r="BG14" s="254"/>
      <c r="BH14" s="254"/>
      <c r="BI14" s="254"/>
      <c r="BJ14" s="254"/>
    </row>
    <row r="15" spans="2:62" ht="14.25" customHeight="1" x14ac:dyDescent="0.25">
      <c r="B15" s="929" t="str">
        <f>HYPERLINK("#'"&amp;'EWS DIRECTORY'!$J$92&amp;"'!A1",'EWS DIRECTORY'!$J$92)</f>
        <v>C-4-1-1</v>
      </c>
      <c r="C15" s="761"/>
      <c r="D15" s="761"/>
      <c r="E15" s="761"/>
      <c r="G15" s="55"/>
      <c r="H15" s="55"/>
      <c r="I15" s="254"/>
      <c r="J15" s="254"/>
      <c r="K15" s="254"/>
      <c r="L15" s="254"/>
      <c r="M15" s="254"/>
      <c r="N15" s="254"/>
      <c r="AT15" s="443"/>
      <c r="AU15" s="443"/>
      <c r="AV15" s="443"/>
      <c r="AW15" s="443"/>
      <c r="AX15" s="443"/>
      <c r="AY15" s="254"/>
      <c r="AZ15" s="254"/>
      <c r="BA15" s="254"/>
      <c r="BB15" s="254"/>
      <c r="BC15" s="254"/>
      <c r="BD15" s="254"/>
      <c r="BE15" s="254"/>
      <c r="BF15" s="254"/>
      <c r="BG15" s="254"/>
      <c r="BH15" s="254"/>
      <c r="BI15" s="254"/>
      <c r="BJ15" s="254"/>
    </row>
    <row r="16" spans="2:62" ht="14.25" customHeight="1" x14ac:dyDescent="0.25">
      <c r="B16" s="927" t="str">
        <f>HYPERLINK("#'"&amp;'EWS DIRECTORY'!$J$93&amp;"'!A1",'EWS DIRECTORY'!$J$93)</f>
        <v>C-4-1-2</v>
      </c>
      <c r="C16" s="761"/>
      <c r="D16" s="761"/>
      <c r="E16" s="761"/>
      <c r="G16" s="55"/>
      <c r="H16" s="55"/>
      <c r="I16" s="254"/>
      <c r="J16" s="254"/>
      <c r="K16" s="254"/>
      <c r="L16" s="254"/>
      <c r="M16" s="254"/>
      <c r="N16" s="254"/>
      <c r="AT16" s="443"/>
      <c r="AU16" s="443"/>
      <c r="AV16" s="443"/>
      <c r="AW16" s="443"/>
      <c r="AX16" s="443"/>
      <c r="AY16" s="254"/>
      <c r="AZ16" s="254"/>
      <c r="BA16" s="254"/>
      <c r="BB16" s="254"/>
      <c r="BC16" s="254"/>
      <c r="BD16" s="254"/>
      <c r="BE16" s="254"/>
      <c r="BF16" s="254"/>
      <c r="BG16" s="254"/>
      <c r="BH16" s="254"/>
      <c r="BI16" s="254"/>
      <c r="BJ16" s="254"/>
    </row>
    <row r="17" spans="2:62" ht="14.25" customHeight="1" x14ac:dyDescent="0.25">
      <c r="B17" s="929" t="str">
        <f>HYPERLINK("#'"&amp;'EWS DIRECTORY'!$J$94&amp;"'!A1",'EWS DIRECTORY'!$J$94)</f>
        <v>C-4-1-3</v>
      </c>
      <c r="C17" s="761"/>
      <c r="D17" s="761"/>
      <c r="E17" s="761"/>
      <c r="G17" s="55" t="s">
        <v>1681</v>
      </c>
      <c r="H17" s="55"/>
      <c r="I17" s="55"/>
      <c r="J17" s="254"/>
      <c r="K17" s="254"/>
      <c r="L17" s="254"/>
      <c r="M17" s="254"/>
      <c r="N17" s="254"/>
      <c r="AT17" s="443"/>
      <c r="AU17" s="443"/>
      <c r="AV17" s="443"/>
      <c r="AW17" s="443"/>
      <c r="AX17" s="443"/>
      <c r="AY17" s="254"/>
      <c r="AZ17" s="254"/>
      <c r="BA17" s="254"/>
      <c r="BB17" s="254"/>
      <c r="BC17" s="254"/>
      <c r="BD17" s="254"/>
      <c r="BE17" s="254"/>
      <c r="BF17" s="254"/>
      <c r="BG17" s="254"/>
      <c r="BH17" s="254"/>
      <c r="BI17" s="254"/>
      <c r="BJ17" s="254"/>
    </row>
    <row r="18" spans="2:62" ht="14.25" customHeight="1" x14ac:dyDescent="0.25">
      <c r="B18" s="929" t="str">
        <f>HYPERLINK("#'"&amp;'EWS DIRECTORY'!$J$95&amp;"'!A1",'EWS DIRECTORY'!$J$95)</f>
        <v>C-4-1-4</v>
      </c>
      <c r="C18" s="761"/>
      <c r="D18" s="761"/>
      <c r="E18" s="761"/>
      <c r="G18" s="55" t="s">
        <v>1744</v>
      </c>
      <c r="H18" s="55"/>
      <c r="I18" s="55" t="s">
        <v>1744</v>
      </c>
      <c r="J18" s="254"/>
      <c r="K18" s="254"/>
      <c r="L18" s="254"/>
      <c r="M18" s="254"/>
      <c r="N18" s="254"/>
      <c r="AT18" s="443"/>
      <c r="AU18" s="443"/>
      <c r="AV18" s="443"/>
      <c r="AW18" s="443"/>
      <c r="AX18" s="443"/>
      <c r="AY18" s="271"/>
      <c r="AZ18" s="271"/>
      <c r="BA18" s="271"/>
      <c r="BB18" s="271"/>
      <c r="BC18" s="271"/>
      <c r="BD18" s="271"/>
      <c r="BE18" s="271"/>
      <c r="BF18" s="271"/>
      <c r="BG18" s="271"/>
      <c r="BH18" s="271"/>
      <c r="BI18" s="271"/>
      <c r="BJ18" s="271"/>
    </row>
    <row r="19" spans="2:62" ht="14.25" customHeight="1" x14ac:dyDescent="0.25">
      <c r="B19" s="929" t="str">
        <f>HYPERLINK("#'"&amp;'EWS DIRECTORY'!$J$96&amp;"'!A1",'EWS DIRECTORY'!$J$96)</f>
        <v>C-4-1-5</v>
      </c>
      <c r="C19" s="761"/>
      <c r="D19" s="761"/>
      <c r="E19" s="761"/>
      <c r="AT19" s="443"/>
      <c r="AU19" s="443"/>
      <c r="AV19" s="443"/>
      <c r="AW19" s="443"/>
      <c r="AX19" s="443"/>
      <c r="AY19" s="254"/>
      <c r="AZ19" s="254"/>
      <c r="BA19" s="254"/>
      <c r="BB19" s="254"/>
      <c r="BC19" s="254"/>
      <c r="BD19" s="254"/>
      <c r="BE19" s="254"/>
      <c r="BF19" s="254"/>
      <c r="BG19" s="254"/>
      <c r="BH19" s="254"/>
      <c r="BI19" s="254"/>
      <c r="BJ19" s="254"/>
    </row>
    <row r="20" spans="2:62" ht="14.25" customHeight="1" x14ac:dyDescent="0.25">
      <c r="B20" s="929" t="str">
        <f>HYPERLINK("#'"&amp;'EWS DIRECTORY'!$J$97&amp;"'!A1",'EWS DIRECTORY'!$J$97)</f>
        <v>C-4-1-6</v>
      </c>
      <c r="C20" s="761"/>
      <c r="D20" s="761"/>
      <c r="E20" s="761"/>
      <c r="G20" s="55" t="s">
        <v>1851</v>
      </c>
      <c r="AT20" s="443"/>
      <c r="AU20" s="443"/>
      <c r="AV20" s="443"/>
      <c r="AW20" s="443"/>
      <c r="AX20" s="443"/>
      <c r="AY20" s="254"/>
      <c r="AZ20" s="254"/>
      <c r="BA20" s="254"/>
      <c r="BB20" s="254"/>
      <c r="BC20" s="254"/>
      <c r="BD20" s="254"/>
      <c r="BE20" s="254"/>
      <c r="BF20" s="254"/>
      <c r="BG20" s="254"/>
      <c r="BH20" s="254"/>
      <c r="BI20" s="254"/>
      <c r="BJ20" s="254"/>
    </row>
    <row r="21" spans="2:62" ht="14.25" customHeight="1" x14ac:dyDescent="0.25">
      <c r="G21" s="55"/>
      <c r="AT21" s="443"/>
      <c r="AU21" s="443"/>
      <c r="AV21" s="443"/>
      <c r="AW21" s="443"/>
      <c r="AX21" s="443"/>
      <c r="AY21" s="254"/>
      <c r="AZ21" s="254"/>
      <c r="BA21" s="254"/>
      <c r="BB21" s="254"/>
      <c r="BC21" s="254"/>
      <c r="BD21" s="254"/>
      <c r="BE21" s="254"/>
      <c r="BF21" s="254"/>
      <c r="BG21" s="254"/>
      <c r="BH21" s="254"/>
      <c r="BI21" s="254"/>
      <c r="BJ21" s="254"/>
    </row>
    <row r="22" spans="2:62" ht="14.25" customHeight="1" x14ac:dyDescent="0.25">
      <c r="G22" s="55"/>
      <c r="H22" s="1086" t="s">
        <v>107</v>
      </c>
      <c r="I22" s="790"/>
      <c r="J22" s="1087" t="s">
        <v>1767</v>
      </c>
      <c r="K22" s="789"/>
      <c r="L22" s="1082" t="s">
        <v>1852</v>
      </c>
      <c r="M22" s="764"/>
      <c r="N22" s="764"/>
      <c r="O22" s="764"/>
      <c r="P22" s="764"/>
      <c r="Q22" s="764"/>
      <c r="R22" s="764"/>
      <c r="S22" s="764"/>
      <c r="T22" s="764"/>
      <c r="U22" s="765"/>
      <c r="V22" s="1083" t="s">
        <v>1853</v>
      </c>
      <c r="W22" s="764"/>
      <c r="X22" s="764"/>
      <c r="Y22" s="764"/>
      <c r="Z22" s="764"/>
      <c r="AA22" s="764"/>
      <c r="AB22" s="764"/>
      <c r="AC22" s="764"/>
      <c r="AD22" s="764"/>
      <c r="AE22" s="764"/>
      <c r="AF22" s="764"/>
      <c r="AG22" s="764"/>
      <c r="AH22" s="764"/>
      <c r="AI22" s="764"/>
      <c r="AJ22" s="764"/>
      <c r="AK22" s="764"/>
      <c r="AL22" s="764"/>
      <c r="AM22" s="764"/>
      <c r="AN22" s="765"/>
      <c r="AO22" s="1084" t="s">
        <v>1770</v>
      </c>
      <c r="AP22" s="764"/>
      <c r="AQ22" s="764"/>
      <c r="AR22" s="764"/>
      <c r="AS22" s="764"/>
      <c r="AT22" s="765"/>
      <c r="AU22" s="308"/>
    </row>
    <row r="23" spans="2:62" ht="15" customHeight="1" x14ac:dyDescent="0.25">
      <c r="G23" s="55"/>
      <c r="H23" s="1077">
        <v>1</v>
      </c>
      <c r="I23" s="765"/>
      <c r="J23" s="1081"/>
      <c r="K23" s="764"/>
      <c r="L23" s="1077"/>
      <c r="M23" s="764"/>
      <c r="N23" s="764"/>
      <c r="O23" s="764"/>
      <c r="P23" s="764"/>
      <c r="Q23" s="764"/>
      <c r="R23" s="764"/>
      <c r="S23" s="764"/>
      <c r="T23" s="764"/>
      <c r="U23" s="765"/>
      <c r="V23" s="1085"/>
      <c r="W23" s="764"/>
      <c r="X23" s="764"/>
      <c r="Y23" s="764"/>
      <c r="Z23" s="764"/>
      <c r="AA23" s="764"/>
      <c r="AB23" s="764"/>
      <c r="AC23" s="764"/>
      <c r="AD23" s="764"/>
      <c r="AE23" s="764"/>
      <c r="AF23" s="764"/>
      <c r="AG23" s="764"/>
      <c r="AH23" s="764"/>
      <c r="AI23" s="764"/>
      <c r="AJ23" s="764"/>
      <c r="AK23" s="764"/>
      <c r="AL23" s="764"/>
      <c r="AM23" s="764"/>
      <c r="AN23" s="765"/>
      <c r="AO23" s="1078"/>
      <c r="AP23" s="764"/>
      <c r="AQ23" s="764"/>
      <c r="AR23" s="764"/>
      <c r="AS23" s="764"/>
      <c r="AT23" s="765"/>
      <c r="AU23" s="254"/>
    </row>
    <row r="24" spans="2:62" ht="14.25" customHeight="1" x14ac:dyDescent="0.25">
      <c r="AT24" s="443"/>
      <c r="AU24" s="254"/>
    </row>
    <row r="25" spans="2:62" ht="14.25" customHeight="1" x14ac:dyDescent="0.25">
      <c r="AS25" s="443"/>
      <c r="AT25" s="443"/>
      <c r="AU25" s="254"/>
    </row>
    <row r="26" spans="2:62" ht="15" customHeight="1" x14ac:dyDescent="0.25">
      <c r="AS26" s="443"/>
      <c r="AT26" s="443"/>
      <c r="AU26" s="254"/>
    </row>
    <row r="27" spans="2:62" ht="15" customHeight="1" x14ac:dyDescent="0.25">
      <c r="H27" s="976" t="s">
        <v>1795</v>
      </c>
      <c r="I27" s="824"/>
      <c r="J27" s="824"/>
      <c r="K27" s="824"/>
      <c r="L27" s="824"/>
      <c r="M27" s="824"/>
      <c r="N27" s="824"/>
      <c r="O27" s="824"/>
      <c r="P27" s="824"/>
      <c r="Q27" s="824"/>
      <c r="R27" s="824"/>
      <c r="S27" s="824"/>
      <c r="T27" s="824"/>
      <c r="U27" s="824"/>
      <c r="V27" s="824"/>
      <c r="W27" s="824"/>
      <c r="X27" s="824"/>
      <c r="Y27" s="825"/>
      <c r="Z27" s="976" t="s">
        <v>1796</v>
      </c>
      <c r="AA27" s="824"/>
      <c r="AB27" s="824"/>
      <c r="AC27" s="824"/>
      <c r="AD27" s="824"/>
      <c r="AE27" s="824"/>
      <c r="AF27" s="824"/>
      <c r="AG27" s="824"/>
      <c r="AH27" s="824"/>
      <c r="AI27" s="824"/>
      <c r="AJ27" s="824"/>
      <c r="AK27" s="824"/>
      <c r="AL27" s="824"/>
      <c r="AM27" s="824"/>
      <c r="AN27" s="824"/>
      <c r="AO27" s="824"/>
      <c r="AP27" s="824"/>
      <c r="AQ27" s="825"/>
      <c r="AS27" s="443"/>
      <c r="AT27" s="443"/>
      <c r="AU27" s="254"/>
    </row>
    <row r="28" spans="2:62" ht="14.25" customHeight="1" x14ac:dyDescent="0.25">
      <c r="B28" s="760"/>
      <c r="C28" s="761"/>
      <c r="D28" s="761"/>
      <c r="E28" s="761"/>
      <c r="H28" s="257" t="s">
        <v>796</v>
      </c>
      <c r="I28" s="258"/>
      <c r="J28" s="258"/>
      <c r="K28" s="258"/>
      <c r="L28" s="258"/>
      <c r="M28" s="258"/>
      <c r="N28" s="258"/>
      <c r="O28" s="258"/>
      <c r="P28" s="258"/>
      <c r="Q28" s="259"/>
      <c r="R28" s="257" t="s">
        <v>1511</v>
      </c>
      <c r="S28" s="258"/>
      <c r="T28" s="258"/>
      <c r="U28" s="259"/>
      <c r="V28" s="257" t="s">
        <v>1510</v>
      </c>
      <c r="W28" s="258"/>
      <c r="X28" s="258"/>
      <c r="Y28" s="259"/>
      <c r="Z28" s="257" t="s">
        <v>796</v>
      </c>
      <c r="AA28" s="258"/>
      <c r="AB28" s="258"/>
      <c r="AC28" s="258"/>
      <c r="AD28" s="258"/>
      <c r="AE28" s="258"/>
      <c r="AF28" s="258"/>
      <c r="AG28" s="258"/>
      <c r="AH28" s="258"/>
      <c r="AI28" s="259"/>
      <c r="AJ28" s="257" t="s">
        <v>1511</v>
      </c>
      <c r="AK28" s="258"/>
      <c r="AL28" s="258"/>
      <c r="AM28" s="259"/>
      <c r="AN28" s="257" t="s">
        <v>1510</v>
      </c>
      <c r="AO28" s="258"/>
      <c r="AP28" s="258"/>
      <c r="AQ28" s="259"/>
      <c r="AS28" s="443"/>
      <c r="AT28" s="443"/>
      <c r="AU28" s="254"/>
    </row>
    <row r="29" spans="2:62" ht="14.25" customHeight="1" x14ac:dyDescent="0.25">
      <c r="H29" s="260"/>
      <c r="Q29" s="261"/>
      <c r="R29" s="260"/>
      <c r="U29" s="261"/>
      <c r="V29" s="260"/>
      <c r="Y29" s="261"/>
      <c r="Z29" s="260"/>
      <c r="AI29" s="261"/>
      <c r="AJ29" s="260"/>
      <c r="AM29" s="261"/>
      <c r="AN29" s="260"/>
      <c r="AQ29" s="261"/>
      <c r="AS29" s="443"/>
      <c r="AT29" s="443"/>
      <c r="AU29" s="254"/>
    </row>
    <row r="30" spans="2:62" ht="14.25" customHeight="1" x14ac:dyDescent="0.25">
      <c r="B30" s="760"/>
      <c r="C30" s="761"/>
      <c r="D30" s="761"/>
      <c r="E30" s="761"/>
      <c r="H30" s="260"/>
      <c r="Q30" s="261"/>
      <c r="R30" s="260"/>
      <c r="U30" s="261"/>
      <c r="V30" s="260"/>
      <c r="Y30" s="261"/>
      <c r="Z30" s="260"/>
      <c r="AI30" s="261"/>
      <c r="AJ30" s="260"/>
      <c r="AM30" s="261"/>
      <c r="AN30" s="260"/>
      <c r="AQ30" s="261"/>
      <c r="AS30" s="443"/>
      <c r="AT30" s="443"/>
      <c r="AU30" s="254"/>
    </row>
    <row r="31" spans="2:62" ht="14.25" customHeight="1" x14ac:dyDescent="0.25">
      <c r="H31" s="260"/>
      <c r="Q31" s="261"/>
      <c r="R31" s="260"/>
      <c r="U31" s="261"/>
      <c r="V31" s="260"/>
      <c r="Y31" s="261"/>
      <c r="Z31" s="260"/>
      <c r="AI31" s="261"/>
      <c r="AJ31" s="260"/>
      <c r="AM31" s="261"/>
      <c r="AN31" s="260"/>
      <c r="AQ31" s="261"/>
      <c r="AS31" s="443"/>
      <c r="AT31" s="443"/>
      <c r="AU31" s="443"/>
      <c r="AV31" s="443"/>
      <c r="AW31" s="443"/>
      <c r="AX31" s="443"/>
      <c r="AY31" s="254"/>
      <c r="AZ31" s="254"/>
      <c r="BA31" s="254"/>
      <c r="BB31" s="254"/>
      <c r="BC31" s="254"/>
      <c r="BD31" s="254"/>
      <c r="BE31" s="254"/>
      <c r="BF31" s="254"/>
      <c r="BG31" s="254"/>
      <c r="BH31" s="254"/>
      <c r="BI31" s="254"/>
      <c r="BJ31" s="254"/>
    </row>
    <row r="32" spans="2:62" ht="14.25" customHeight="1" x14ac:dyDescent="0.25">
      <c r="B32" s="760"/>
      <c r="C32" s="761"/>
      <c r="D32" s="761"/>
      <c r="E32" s="761"/>
      <c r="H32" s="260"/>
      <c r="Q32" s="261"/>
      <c r="R32" s="260"/>
      <c r="U32" s="261"/>
      <c r="V32" s="260"/>
      <c r="Y32" s="261"/>
      <c r="Z32" s="260"/>
      <c r="AI32" s="261"/>
      <c r="AJ32" s="260"/>
      <c r="AM32" s="261"/>
      <c r="AN32" s="260"/>
      <c r="AQ32" s="261"/>
      <c r="AS32" s="443"/>
      <c r="AT32" s="443"/>
      <c r="AU32" s="443"/>
      <c r="AV32" s="443"/>
      <c r="AW32" s="443"/>
      <c r="AX32" s="443"/>
      <c r="AY32" s="254"/>
      <c r="AZ32" s="254"/>
      <c r="BA32" s="254"/>
      <c r="BB32" s="254"/>
      <c r="BC32" s="254"/>
      <c r="BD32" s="254"/>
      <c r="BE32" s="254"/>
      <c r="BF32" s="254"/>
      <c r="BG32" s="254"/>
      <c r="BH32" s="254"/>
      <c r="BI32" s="254"/>
      <c r="BJ32" s="254"/>
    </row>
    <row r="33" spans="2:62" ht="14.25" customHeight="1" x14ac:dyDescent="0.25">
      <c r="H33" s="262"/>
      <c r="I33" s="263"/>
      <c r="J33" s="263"/>
      <c r="K33" s="263"/>
      <c r="L33" s="263"/>
      <c r="M33" s="263"/>
      <c r="N33" s="263"/>
      <c r="O33" s="263"/>
      <c r="P33" s="263"/>
      <c r="Q33" s="264"/>
      <c r="R33" s="262"/>
      <c r="S33" s="263"/>
      <c r="T33" s="263"/>
      <c r="U33" s="264"/>
      <c r="V33" s="262"/>
      <c r="W33" s="263"/>
      <c r="X33" s="263"/>
      <c r="Y33" s="264"/>
      <c r="Z33" s="262"/>
      <c r="AA33" s="263"/>
      <c r="AB33" s="263"/>
      <c r="AC33" s="263"/>
      <c r="AD33" s="263"/>
      <c r="AE33" s="263"/>
      <c r="AF33" s="263"/>
      <c r="AG33" s="263"/>
      <c r="AH33" s="263"/>
      <c r="AI33" s="264"/>
      <c r="AJ33" s="262"/>
      <c r="AK33" s="263"/>
      <c r="AL33" s="263"/>
      <c r="AM33" s="264"/>
      <c r="AN33" s="262"/>
      <c r="AO33" s="263"/>
      <c r="AP33" s="263"/>
      <c r="AQ33" s="264"/>
      <c r="AS33" s="443"/>
      <c r="AT33" s="443"/>
      <c r="AU33" s="443"/>
      <c r="AV33" s="443"/>
      <c r="AW33" s="443"/>
      <c r="AX33" s="443"/>
      <c r="AY33" s="254"/>
      <c r="AZ33" s="254"/>
      <c r="BA33" s="254"/>
      <c r="BB33" s="254"/>
      <c r="BC33" s="254"/>
      <c r="BD33" s="254"/>
      <c r="BE33" s="254"/>
      <c r="BF33" s="254"/>
      <c r="BG33" s="254"/>
      <c r="BH33" s="254"/>
      <c r="BI33" s="254"/>
      <c r="BJ33" s="254"/>
    </row>
    <row r="34" spans="2:62" ht="14.25" customHeight="1" x14ac:dyDescent="0.25">
      <c r="B34" s="760"/>
      <c r="C34" s="761"/>
      <c r="D34" s="761"/>
      <c r="E34" s="761"/>
      <c r="G34" s="223"/>
      <c r="AM34" s="265" t="s">
        <v>1797</v>
      </c>
      <c r="AN34" s="131" t="str">
        <f>'C-4-1'!U20</f>
        <v>C-4-1-2</v>
      </c>
      <c r="AS34" s="443"/>
      <c r="AT34" s="443"/>
      <c r="AU34" s="443"/>
      <c r="AV34" s="443"/>
      <c r="AW34" s="443"/>
      <c r="AX34" s="443"/>
      <c r="AY34" s="254"/>
      <c r="AZ34" s="254"/>
      <c r="BA34" s="254"/>
      <c r="BB34" s="254"/>
      <c r="BC34" s="254"/>
      <c r="BD34" s="254"/>
      <c r="BE34" s="254"/>
      <c r="BF34" s="254"/>
      <c r="BG34" s="254"/>
      <c r="BH34" s="254"/>
      <c r="BI34" s="254"/>
      <c r="BJ34" s="254"/>
    </row>
    <row r="35" spans="2:62" ht="14.25" customHeight="1" x14ac:dyDescent="0.25">
      <c r="G35" s="223"/>
      <c r="AS35" s="443"/>
      <c r="AT35" s="443"/>
      <c r="AU35" s="443"/>
      <c r="AV35" s="443"/>
      <c r="AW35" s="443"/>
      <c r="AX35" s="443"/>
      <c r="AY35" s="254"/>
      <c r="AZ35" s="254"/>
      <c r="BA35" s="254"/>
      <c r="BB35" s="254"/>
      <c r="BC35" s="254"/>
      <c r="BD35" s="254"/>
      <c r="BE35" s="254"/>
      <c r="BF35" s="254"/>
      <c r="BG35" s="254"/>
      <c r="BH35" s="254"/>
      <c r="BI35" s="254"/>
      <c r="BJ35" s="254"/>
    </row>
    <row r="36" spans="2:62" ht="14.25" customHeight="1" x14ac:dyDescent="0.25">
      <c r="B36" s="760"/>
      <c r="C36" s="761"/>
      <c r="D36" s="761"/>
      <c r="E36" s="761"/>
      <c r="G36" s="223"/>
      <c r="H36" s="110"/>
      <c r="I36" s="110"/>
      <c r="J36" s="110"/>
      <c r="K36" s="110"/>
      <c r="L36" s="110"/>
      <c r="M36" s="110"/>
      <c r="N36" s="110"/>
      <c r="O36" s="110"/>
      <c r="P36" s="110"/>
      <c r="Q36" s="110"/>
      <c r="R36" s="110"/>
      <c r="S36" s="110"/>
      <c r="T36" s="110"/>
      <c r="U36" s="110"/>
      <c r="V36" s="110"/>
      <c r="W36" s="110"/>
      <c r="X36" s="110"/>
      <c r="AU36" s="443"/>
      <c r="AV36" s="443"/>
      <c r="AW36" s="443"/>
      <c r="AX36" s="443"/>
      <c r="AY36" s="254"/>
      <c r="AZ36" s="254"/>
      <c r="BA36" s="254"/>
      <c r="BB36" s="254"/>
      <c r="BC36" s="254"/>
      <c r="BD36" s="254"/>
      <c r="BE36" s="254"/>
      <c r="BF36" s="254"/>
      <c r="BG36" s="254"/>
      <c r="BH36" s="254"/>
      <c r="BI36" s="254"/>
      <c r="BJ36" s="254"/>
    </row>
    <row r="37" spans="2:62" ht="14.25" customHeight="1" x14ac:dyDescent="0.25">
      <c r="G37" s="223"/>
      <c r="H37" s="110"/>
      <c r="I37" s="110"/>
      <c r="J37" s="110"/>
      <c r="K37" s="110"/>
      <c r="L37" s="110"/>
      <c r="M37" s="110"/>
      <c r="N37" s="110"/>
      <c r="O37" s="110"/>
      <c r="P37" s="110"/>
      <c r="Q37" s="110"/>
      <c r="R37" s="110"/>
      <c r="S37" s="110"/>
      <c r="T37" s="110"/>
      <c r="U37" s="110"/>
      <c r="V37" s="110"/>
      <c r="W37" s="110"/>
      <c r="X37" s="110"/>
      <c r="AU37" s="443"/>
      <c r="AV37" s="443"/>
      <c r="AW37" s="443"/>
      <c r="AX37" s="443"/>
      <c r="AY37" s="254"/>
      <c r="AZ37" s="254"/>
      <c r="BA37" s="254"/>
      <c r="BB37" s="254"/>
      <c r="BC37" s="254"/>
      <c r="BD37" s="254"/>
      <c r="BE37" s="254"/>
      <c r="BF37" s="254"/>
      <c r="BG37" s="254"/>
      <c r="BH37" s="254"/>
      <c r="BI37" s="254"/>
      <c r="BJ37" s="254"/>
    </row>
    <row r="38" spans="2:62" ht="14.25" customHeight="1" x14ac:dyDescent="0.25">
      <c r="G38" s="223"/>
      <c r="H38" s="110"/>
      <c r="I38" s="110"/>
      <c r="J38" s="110"/>
      <c r="K38" s="110"/>
      <c r="L38" s="110"/>
      <c r="M38" s="110"/>
      <c r="N38" s="110"/>
      <c r="O38" s="110"/>
      <c r="P38" s="110"/>
      <c r="Q38" s="110"/>
      <c r="R38" s="110"/>
      <c r="S38" s="110"/>
      <c r="T38" s="110"/>
      <c r="U38" s="110"/>
      <c r="V38" s="110"/>
      <c r="W38" s="110"/>
      <c r="X38" s="110"/>
      <c r="AU38" s="443"/>
      <c r="AV38" s="443"/>
      <c r="AW38" s="443"/>
      <c r="AX38" s="443"/>
      <c r="AY38" s="254"/>
      <c r="AZ38" s="254"/>
      <c r="BA38" s="254"/>
      <c r="BB38" s="254"/>
      <c r="BC38" s="254"/>
      <c r="BD38" s="254"/>
      <c r="BE38" s="254"/>
      <c r="BF38" s="254"/>
      <c r="BG38" s="254"/>
      <c r="BH38" s="254"/>
      <c r="BI38" s="254"/>
      <c r="BJ38" s="254"/>
    </row>
    <row r="39" spans="2:62" ht="15" customHeight="1" x14ac:dyDescent="0.25">
      <c r="G39" s="223"/>
      <c r="H39" s="110"/>
      <c r="I39" s="110"/>
      <c r="J39" s="110"/>
      <c r="K39" s="110"/>
      <c r="L39" s="110"/>
      <c r="M39" s="110"/>
      <c r="N39" s="110"/>
      <c r="O39" s="110"/>
      <c r="P39" s="110"/>
      <c r="Q39" s="110"/>
      <c r="R39" s="110"/>
      <c r="S39" s="110"/>
      <c r="T39" s="110"/>
      <c r="U39" s="110"/>
      <c r="V39" s="110"/>
      <c r="W39" s="110"/>
      <c r="X39" s="110"/>
      <c r="AU39" s="443"/>
      <c r="AV39" s="443"/>
      <c r="AW39" s="443"/>
      <c r="AX39" s="443"/>
      <c r="AY39" s="254"/>
      <c r="AZ39" s="254"/>
      <c r="BA39" s="254"/>
      <c r="BB39" s="254"/>
      <c r="BC39" s="254"/>
      <c r="BD39" s="254"/>
      <c r="BE39" s="254"/>
      <c r="BF39" s="254"/>
      <c r="BG39" s="254"/>
      <c r="BH39" s="254"/>
      <c r="BI39" s="254"/>
      <c r="BJ39" s="254"/>
    </row>
    <row r="40" spans="2:62" ht="14.25" customHeight="1" x14ac:dyDescent="0.25">
      <c r="G40" s="223"/>
      <c r="H40" s="110"/>
      <c r="I40" s="110"/>
      <c r="J40" s="110"/>
      <c r="K40" s="110"/>
      <c r="L40" s="110"/>
      <c r="M40" s="110"/>
      <c r="N40" s="110"/>
      <c r="O40" s="110"/>
      <c r="P40" s="110"/>
      <c r="Q40" s="110"/>
      <c r="R40" s="110"/>
      <c r="S40" s="110"/>
      <c r="T40" s="110"/>
      <c r="U40" s="110"/>
      <c r="V40" s="110"/>
      <c r="W40" s="110"/>
      <c r="X40" s="110"/>
      <c r="AU40" s="443"/>
      <c r="AV40" s="443"/>
      <c r="AW40" s="443"/>
      <c r="AX40" s="443"/>
      <c r="AY40" s="254"/>
      <c r="AZ40" s="254"/>
      <c r="BA40" s="254"/>
      <c r="BB40" s="254"/>
      <c r="BC40" s="254"/>
      <c r="BD40" s="254"/>
      <c r="BE40" s="254"/>
      <c r="BF40" s="254"/>
      <c r="BG40" s="254"/>
      <c r="BH40" s="254"/>
      <c r="BI40" s="254"/>
      <c r="BJ40" s="254"/>
    </row>
    <row r="41" spans="2:62" ht="14.25" customHeight="1" x14ac:dyDescent="0.25">
      <c r="G41" s="256"/>
      <c r="H41" s="110"/>
      <c r="I41" s="110"/>
      <c r="J41" s="110"/>
      <c r="K41" s="110"/>
      <c r="L41" s="110"/>
      <c r="M41" s="110"/>
      <c r="N41" s="110"/>
      <c r="O41" s="110"/>
      <c r="P41" s="110"/>
      <c r="Q41" s="110"/>
      <c r="R41" s="110"/>
      <c r="S41" s="110"/>
      <c r="T41" s="110"/>
      <c r="U41" s="110"/>
      <c r="V41" s="110"/>
      <c r="W41" s="110"/>
      <c r="X41" s="110"/>
      <c r="AU41" s="443"/>
      <c r="AV41" s="443"/>
      <c r="AW41" s="443"/>
      <c r="AX41" s="443"/>
      <c r="AY41" s="254"/>
      <c r="AZ41" s="254"/>
      <c r="BA41" s="254"/>
      <c r="BB41" s="254"/>
      <c r="BC41" s="254"/>
      <c r="BD41" s="254"/>
      <c r="BE41" s="254"/>
      <c r="BF41" s="254"/>
      <c r="BG41" s="254"/>
      <c r="BH41" s="254"/>
      <c r="BI41" s="254"/>
      <c r="BJ41" s="254"/>
    </row>
    <row r="42" spans="2:62" ht="14.25" customHeight="1" x14ac:dyDescent="0.25">
      <c r="G42" s="256"/>
      <c r="H42" s="110"/>
      <c r="I42" s="110"/>
      <c r="J42" s="110"/>
      <c r="K42" s="110"/>
      <c r="L42" s="110"/>
      <c r="M42" s="110"/>
      <c r="N42" s="110"/>
      <c r="O42" s="110"/>
      <c r="P42" s="110"/>
      <c r="Q42" s="110"/>
      <c r="R42" s="110"/>
      <c r="S42" s="110"/>
      <c r="T42" s="110"/>
      <c r="U42" s="110"/>
      <c r="V42" s="110"/>
      <c r="W42" s="110"/>
      <c r="X42" s="110"/>
      <c r="AU42" s="443"/>
      <c r="AV42" s="443"/>
      <c r="AW42" s="443"/>
      <c r="AX42" s="443"/>
      <c r="AY42" s="254"/>
      <c r="AZ42" s="254"/>
      <c r="BA42" s="254"/>
      <c r="BB42" s="254"/>
      <c r="BC42" s="254"/>
      <c r="BD42" s="254"/>
      <c r="BE42" s="254"/>
      <c r="BF42" s="254"/>
      <c r="BG42" s="254"/>
      <c r="BH42" s="254"/>
      <c r="BI42" s="254"/>
      <c r="BJ42" s="254"/>
    </row>
    <row r="43" spans="2:62" ht="14.25" customHeight="1" x14ac:dyDescent="0.25">
      <c r="G43" s="110"/>
      <c r="H43" s="110"/>
      <c r="I43" s="110"/>
      <c r="J43" s="110"/>
      <c r="K43" s="110"/>
      <c r="L43" s="110"/>
      <c r="M43" s="110"/>
      <c r="N43" s="110"/>
      <c r="O43" s="110"/>
      <c r="P43" s="110"/>
      <c r="Q43" s="110"/>
      <c r="R43" s="110"/>
      <c r="S43" s="110"/>
      <c r="T43" s="110"/>
      <c r="U43" s="110"/>
      <c r="V43" s="110"/>
      <c r="W43" s="110"/>
      <c r="X43" s="110"/>
    </row>
    <row r="44" spans="2:62" ht="14.25" customHeight="1" x14ac:dyDescent="0.25">
      <c r="G44" s="110"/>
      <c r="H44" s="110"/>
      <c r="I44" s="110"/>
      <c r="J44" s="110"/>
      <c r="K44" s="110"/>
      <c r="L44" s="110"/>
      <c r="M44" s="110"/>
      <c r="N44" s="110"/>
      <c r="O44" s="110"/>
      <c r="P44" s="110"/>
      <c r="Q44" s="110"/>
      <c r="R44" s="110"/>
      <c r="S44" s="110"/>
      <c r="T44" s="110"/>
      <c r="U44" s="110"/>
      <c r="V44" s="110"/>
      <c r="W44" s="110"/>
      <c r="X44" s="110"/>
    </row>
    <row r="45" spans="2:62" ht="14.25" customHeight="1" x14ac:dyDescent="0.25">
      <c r="G45" s="110"/>
      <c r="H45" s="110"/>
      <c r="I45" s="110"/>
      <c r="J45" s="110"/>
      <c r="K45" s="110"/>
      <c r="L45" s="110"/>
      <c r="M45" s="110"/>
      <c r="N45" s="110"/>
      <c r="O45" s="110"/>
      <c r="P45" s="110"/>
      <c r="Q45" s="110"/>
      <c r="R45" s="110"/>
      <c r="S45" s="110"/>
      <c r="T45" s="110"/>
      <c r="U45" s="110"/>
      <c r="V45" s="110"/>
      <c r="W45" s="110"/>
      <c r="X45" s="110"/>
    </row>
    <row r="46" spans="2:62" ht="14.25" customHeight="1" x14ac:dyDescent="0.25">
      <c r="G46" s="110"/>
      <c r="H46" s="110"/>
      <c r="I46" s="110"/>
      <c r="J46" s="110"/>
      <c r="K46" s="110"/>
      <c r="L46" s="110"/>
      <c r="M46" s="110"/>
      <c r="N46" s="110"/>
      <c r="O46" s="110"/>
      <c r="P46" s="110"/>
      <c r="Q46" s="110"/>
      <c r="R46" s="110"/>
      <c r="S46" s="110"/>
      <c r="T46" s="110"/>
      <c r="U46" s="110"/>
      <c r="V46" s="110"/>
      <c r="W46" s="110"/>
      <c r="X46" s="110"/>
    </row>
    <row r="47" spans="2:62" ht="14.25" customHeight="1" x14ac:dyDescent="0.25">
      <c r="G47" s="110"/>
      <c r="H47" s="110"/>
      <c r="I47" s="110"/>
      <c r="J47" s="110"/>
      <c r="K47" s="110"/>
      <c r="L47" s="110"/>
      <c r="M47" s="110"/>
      <c r="N47" s="110"/>
      <c r="O47" s="110"/>
      <c r="P47" s="110"/>
      <c r="Q47" s="110"/>
      <c r="R47" s="110"/>
      <c r="S47" s="110"/>
      <c r="T47" s="110"/>
      <c r="U47" s="110"/>
      <c r="V47" s="110"/>
      <c r="W47" s="110"/>
      <c r="X47" s="110"/>
    </row>
    <row r="48" spans="2:62" ht="14.25" customHeight="1" x14ac:dyDescent="0.25">
      <c r="G48" s="110"/>
      <c r="H48" s="110"/>
      <c r="I48" s="110"/>
      <c r="J48" s="110"/>
      <c r="K48" s="110"/>
      <c r="L48" s="110"/>
      <c r="M48" s="110"/>
      <c r="N48" s="110"/>
      <c r="O48" s="110"/>
      <c r="P48" s="110"/>
      <c r="Q48" s="110"/>
      <c r="R48" s="110"/>
      <c r="S48" s="110"/>
      <c r="T48" s="110"/>
      <c r="U48" s="110"/>
      <c r="V48" s="110"/>
      <c r="W48" s="110"/>
      <c r="X48" s="110"/>
    </row>
    <row r="49" spans="7:24" ht="14.25" customHeight="1" x14ac:dyDescent="0.25">
      <c r="G49" s="110"/>
      <c r="H49" s="110"/>
      <c r="I49" s="110"/>
      <c r="J49" s="110"/>
      <c r="K49" s="110"/>
      <c r="L49" s="110"/>
      <c r="M49" s="110"/>
      <c r="N49" s="110"/>
      <c r="O49" s="110"/>
      <c r="P49" s="110"/>
      <c r="Q49" s="110"/>
      <c r="R49" s="110"/>
      <c r="S49" s="110"/>
      <c r="T49" s="110"/>
      <c r="U49" s="110"/>
      <c r="V49" s="110"/>
      <c r="W49" s="110"/>
      <c r="X49" s="110"/>
    </row>
    <row r="50" spans="7:24" ht="14.25" customHeight="1" x14ac:dyDescent="0.25">
      <c r="G50" s="110"/>
      <c r="H50" s="110"/>
      <c r="I50" s="110"/>
      <c r="J50" s="110"/>
      <c r="K50" s="110"/>
      <c r="L50" s="110"/>
      <c r="M50" s="110"/>
      <c r="N50" s="110"/>
      <c r="O50" s="110"/>
      <c r="P50" s="110"/>
      <c r="Q50" s="110"/>
      <c r="R50" s="110"/>
      <c r="S50" s="110"/>
      <c r="T50" s="110"/>
      <c r="U50" s="110"/>
      <c r="V50" s="110"/>
      <c r="W50" s="110"/>
      <c r="X50" s="110"/>
    </row>
    <row r="51" spans="7:24" ht="14.25" customHeight="1" x14ac:dyDescent="0.25">
      <c r="G51" s="110"/>
      <c r="H51" s="110"/>
      <c r="I51" s="110"/>
      <c r="J51" s="110"/>
      <c r="K51" s="110"/>
      <c r="L51" s="110"/>
      <c r="M51" s="110"/>
      <c r="N51" s="110"/>
      <c r="O51" s="110"/>
      <c r="P51" s="110"/>
      <c r="Q51" s="110"/>
      <c r="R51" s="110"/>
      <c r="S51" s="110"/>
      <c r="T51" s="110"/>
      <c r="U51" s="110"/>
      <c r="V51" s="110"/>
      <c r="W51" s="110"/>
      <c r="X51" s="110"/>
    </row>
    <row r="52" spans="7:24" ht="14.25" customHeight="1" x14ac:dyDescent="0.25">
      <c r="G52" s="110"/>
      <c r="H52" s="110"/>
      <c r="I52" s="110"/>
      <c r="J52" s="110"/>
      <c r="K52" s="110"/>
      <c r="L52" s="110"/>
      <c r="M52" s="110"/>
      <c r="N52" s="110"/>
      <c r="O52" s="110"/>
      <c r="P52" s="110"/>
      <c r="Q52" s="110"/>
      <c r="R52" s="110"/>
      <c r="S52" s="110"/>
      <c r="T52" s="110"/>
      <c r="U52" s="110"/>
      <c r="V52" s="110"/>
      <c r="W52" s="110"/>
      <c r="X52" s="110"/>
    </row>
    <row r="53" spans="7:24" ht="14.25" customHeight="1" x14ac:dyDescent="0.25">
      <c r="G53" s="110"/>
      <c r="H53" s="110"/>
      <c r="I53" s="110"/>
      <c r="J53" s="110"/>
      <c r="K53" s="110"/>
      <c r="L53" s="110"/>
      <c r="M53" s="110"/>
      <c r="N53" s="110"/>
      <c r="O53" s="110"/>
      <c r="P53" s="110"/>
      <c r="Q53" s="110"/>
      <c r="R53" s="110"/>
      <c r="S53" s="110"/>
      <c r="T53" s="110"/>
      <c r="U53" s="110"/>
      <c r="V53" s="110"/>
      <c r="W53" s="110"/>
      <c r="X53" s="110"/>
    </row>
    <row r="54" spans="7:24" ht="14.25" customHeight="1" x14ac:dyDescent="0.25">
      <c r="G54" s="110"/>
      <c r="H54" s="110"/>
      <c r="I54" s="110"/>
      <c r="J54" s="110"/>
      <c r="K54" s="110"/>
      <c r="L54" s="110"/>
      <c r="M54" s="110"/>
      <c r="N54" s="110"/>
      <c r="O54" s="110"/>
      <c r="P54" s="110"/>
      <c r="Q54" s="110"/>
      <c r="R54" s="110"/>
      <c r="S54" s="110"/>
      <c r="T54" s="110"/>
      <c r="U54" s="110"/>
      <c r="V54" s="110"/>
      <c r="W54" s="110"/>
      <c r="X54" s="110"/>
    </row>
    <row r="55" spans="7:24" ht="14.25" customHeight="1" x14ac:dyDescent="0.25">
      <c r="G55" s="110"/>
      <c r="H55" s="110"/>
      <c r="I55" s="110"/>
      <c r="J55" s="110"/>
      <c r="K55" s="110"/>
      <c r="L55" s="110"/>
      <c r="M55" s="110"/>
      <c r="N55" s="110"/>
      <c r="O55" s="110"/>
      <c r="P55" s="110"/>
      <c r="Q55" s="110"/>
      <c r="R55" s="110"/>
      <c r="S55" s="110"/>
      <c r="T55" s="110"/>
      <c r="U55" s="110"/>
      <c r="V55" s="110"/>
      <c r="W55" s="110"/>
      <c r="X55" s="110"/>
    </row>
    <row r="56" spans="7:24" ht="14.25" customHeight="1" x14ac:dyDescent="0.25">
      <c r="G56" s="110"/>
      <c r="H56" s="110"/>
      <c r="I56" s="110"/>
      <c r="J56" s="110"/>
      <c r="K56" s="110"/>
      <c r="L56" s="110"/>
      <c r="M56" s="110"/>
      <c r="N56" s="110"/>
      <c r="O56" s="110"/>
      <c r="P56" s="110"/>
      <c r="Q56" s="110"/>
      <c r="R56" s="110"/>
      <c r="S56" s="110"/>
      <c r="T56" s="110"/>
      <c r="U56" s="110"/>
      <c r="V56" s="110"/>
      <c r="W56" s="110"/>
      <c r="X56" s="110"/>
    </row>
    <row r="57" spans="7:24" ht="14.25" customHeight="1" x14ac:dyDescent="0.25">
      <c r="G57" s="110"/>
      <c r="H57" s="110"/>
      <c r="I57" s="110"/>
      <c r="J57" s="110"/>
      <c r="K57" s="110"/>
      <c r="L57" s="110"/>
      <c r="M57" s="110"/>
      <c r="N57" s="110"/>
      <c r="O57" s="110"/>
      <c r="P57" s="110"/>
      <c r="Q57" s="110"/>
      <c r="R57" s="110"/>
      <c r="S57" s="110"/>
      <c r="T57" s="110"/>
      <c r="U57" s="110"/>
      <c r="V57" s="110"/>
      <c r="W57" s="110"/>
      <c r="X57" s="110"/>
    </row>
    <row r="58" spans="7:24" ht="14.25" customHeight="1" x14ac:dyDescent="0.25">
      <c r="G58" s="110"/>
      <c r="H58" s="110"/>
      <c r="I58" s="110"/>
      <c r="J58" s="110"/>
      <c r="K58" s="110"/>
      <c r="L58" s="110"/>
      <c r="M58" s="110"/>
      <c r="N58" s="110"/>
      <c r="O58" s="110"/>
      <c r="P58" s="110"/>
      <c r="Q58" s="110"/>
      <c r="R58" s="110"/>
      <c r="S58" s="110"/>
      <c r="T58" s="110"/>
      <c r="U58" s="110"/>
      <c r="V58" s="110"/>
      <c r="W58" s="110"/>
      <c r="X58" s="110"/>
    </row>
    <row r="59" spans="7:24" ht="14.25" customHeight="1" x14ac:dyDescent="0.25">
      <c r="G59" s="110"/>
      <c r="H59" s="110"/>
      <c r="I59" s="110"/>
      <c r="J59" s="110"/>
      <c r="K59" s="110"/>
      <c r="L59" s="110"/>
      <c r="M59" s="110"/>
      <c r="N59" s="110"/>
      <c r="O59" s="110"/>
      <c r="P59" s="110"/>
      <c r="Q59" s="110"/>
      <c r="R59" s="110"/>
      <c r="S59" s="110"/>
      <c r="T59" s="110"/>
      <c r="U59" s="110"/>
      <c r="V59" s="110"/>
      <c r="W59" s="110"/>
      <c r="X59" s="110"/>
    </row>
    <row r="60" spans="7:24" ht="14.25" customHeight="1" x14ac:dyDescent="0.25">
      <c r="G60" s="110"/>
      <c r="H60" s="110"/>
      <c r="I60" s="110"/>
      <c r="J60" s="110"/>
      <c r="K60" s="110"/>
      <c r="L60" s="110"/>
      <c r="M60" s="110"/>
      <c r="N60" s="110"/>
      <c r="O60" s="110"/>
      <c r="P60" s="110"/>
      <c r="Q60" s="110"/>
      <c r="R60" s="110"/>
      <c r="S60" s="110"/>
      <c r="T60" s="110"/>
      <c r="U60" s="110"/>
      <c r="V60" s="110"/>
      <c r="W60" s="110"/>
      <c r="X60" s="110"/>
    </row>
    <row r="61" spans="7:24" ht="14.25" customHeight="1" x14ac:dyDescent="0.25">
      <c r="G61" s="110"/>
      <c r="H61" s="110"/>
      <c r="I61" s="110"/>
      <c r="J61" s="110"/>
      <c r="K61" s="110"/>
      <c r="L61" s="110"/>
      <c r="M61" s="110"/>
      <c r="N61" s="110"/>
      <c r="O61" s="110"/>
      <c r="P61" s="110"/>
      <c r="Q61" s="110"/>
      <c r="R61" s="110"/>
      <c r="S61" s="110"/>
      <c r="T61" s="110"/>
      <c r="U61" s="110"/>
      <c r="V61" s="110"/>
      <c r="W61" s="110"/>
      <c r="X61" s="110"/>
    </row>
    <row r="62" spans="7:24" ht="14.25" customHeight="1" x14ac:dyDescent="0.25">
      <c r="G62" s="110"/>
      <c r="H62" s="110"/>
      <c r="I62" s="110"/>
      <c r="J62" s="110"/>
      <c r="K62" s="110"/>
      <c r="L62" s="110"/>
      <c r="M62" s="110"/>
      <c r="N62" s="110"/>
      <c r="O62" s="110"/>
      <c r="P62" s="110"/>
      <c r="Q62" s="110"/>
      <c r="R62" s="110"/>
      <c r="S62" s="110"/>
      <c r="T62" s="110"/>
      <c r="U62" s="110"/>
      <c r="V62" s="110"/>
      <c r="W62" s="110"/>
      <c r="X62" s="110"/>
    </row>
    <row r="63" spans="7:24" ht="14.25" customHeight="1" x14ac:dyDescent="0.25">
      <c r="G63" s="110"/>
      <c r="H63" s="110"/>
      <c r="I63" s="110"/>
      <c r="J63" s="110"/>
      <c r="K63" s="110"/>
      <c r="L63" s="110"/>
      <c r="M63" s="110"/>
      <c r="N63" s="110"/>
      <c r="O63" s="110"/>
      <c r="P63" s="110"/>
      <c r="Q63" s="110"/>
      <c r="R63" s="110"/>
      <c r="S63" s="110"/>
      <c r="T63" s="110"/>
      <c r="U63" s="110"/>
      <c r="V63" s="110"/>
      <c r="W63" s="110"/>
      <c r="X63" s="110"/>
    </row>
    <row r="64" spans="7:24" ht="14.25" customHeight="1" x14ac:dyDescent="0.25">
      <c r="G64" s="110"/>
      <c r="H64" s="110"/>
      <c r="I64" s="110"/>
      <c r="J64" s="110"/>
      <c r="K64" s="110"/>
      <c r="L64" s="110"/>
      <c r="M64" s="110"/>
      <c r="N64" s="110"/>
      <c r="O64" s="110"/>
      <c r="P64" s="110"/>
      <c r="Q64" s="110"/>
      <c r="R64" s="110"/>
      <c r="S64" s="110"/>
      <c r="T64" s="110"/>
      <c r="U64" s="110"/>
      <c r="V64" s="110"/>
      <c r="W64" s="110"/>
      <c r="X64" s="110"/>
    </row>
    <row r="65" spans="7:24" ht="14.25" customHeight="1" x14ac:dyDescent="0.25">
      <c r="G65" s="110"/>
      <c r="H65" s="110"/>
      <c r="I65" s="110"/>
      <c r="J65" s="110"/>
      <c r="K65" s="110"/>
      <c r="L65" s="110"/>
      <c r="M65" s="110"/>
      <c r="N65" s="110"/>
      <c r="O65" s="110"/>
      <c r="P65" s="110"/>
      <c r="Q65" s="110"/>
      <c r="R65" s="110"/>
      <c r="S65" s="110"/>
      <c r="T65" s="110"/>
      <c r="U65" s="110"/>
      <c r="V65" s="110"/>
      <c r="W65" s="110"/>
      <c r="X65" s="110"/>
    </row>
    <row r="66" spans="7:24" ht="14.25" customHeight="1" x14ac:dyDescent="0.25">
      <c r="G66" s="110"/>
      <c r="H66" s="110"/>
      <c r="I66" s="110"/>
      <c r="J66" s="110"/>
      <c r="K66" s="110"/>
      <c r="L66" s="110"/>
      <c r="M66" s="110"/>
      <c r="N66" s="110"/>
      <c r="O66" s="110"/>
      <c r="P66" s="110"/>
      <c r="Q66" s="110"/>
      <c r="R66" s="110"/>
      <c r="S66" s="110"/>
      <c r="T66" s="110"/>
      <c r="U66" s="110"/>
      <c r="V66" s="110"/>
      <c r="W66" s="110"/>
      <c r="X66" s="110"/>
    </row>
    <row r="67" spans="7:24" ht="14.25" customHeight="1" x14ac:dyDescent="0.25">
      <c r="G67" s="110"/>
      <c r="H67" s="110"/>
      <c r="I67" s="110"/>
      <c r="J67" s="110"/>
      <c r="K67" s="110"/>
      <c r="L67" s="110"/>
      <c r="M67" s="110"/>
      <c r="N67" s="110"/>
      <c r="O67" s="110"/>
      <c r="P67" s="110"/>
      <c r="Q67" s="110"/>
      <c r="R67" s="110"/>
      <c r="S67" s="110"/>
      <c r="T67" s="110"/>
      <c r="U67" s="110"/>
      <c r="V67" s="110"/>
      <c r="W67" s="110"/>
      <c r="X67" s="110"/>
    </row>
    <row r="68" spans="7:24" ht="14.25" customHeight="1" x14ac:dyDescent="0.25">
      <c r="G68" s="110"/>
      <c r="H68" s="110"/>
      <c r="I68" s="110"/>
      <c r="J68" s="110"/>
      <c r="K68" s="110"/>
      <c r="L68" s="110"/>
      <c r="M68" s="110"/>
      <c r="N68" s="110"/>
      <c r="O68" s="110"/>
      <c r="P68" s="110"/>
      <c r="Q68" s="110"/>
      <c r="R68" s="110"/>
      <c r="S68" s="110"/>
      <c r="T68" s="110"/>
      <c r="U68" s="110"/>
      <c r="V68" s="110"/>
      <c r="W68" s="110"/>
      <c r="X68" s="110"/>
    </row>
    <row r="69" spans="7:24" ht="14.25" customHeight="1" x14ac:dyDescent="0.25">
      <c r="G69" s="110"/>
      <c r="H69" s="110"/>
      <c r="I69" s="110"/>
      <c r="J69" s="110"/>
      <c r="K69" s="110"/>
      <c r="L69" s="110"/>
      <c r="M69" s="110"/>
      <c r="N69" s="110"/>
      <c r="O69" s="110"/>
      <c r="P69" s="110"/>
      <c r="Q69" s="110"/>
      <c r="R69" s="110"/>
      <c r="S69" s="110"/>
      <c r="T69" s="110"/>
      <c r="U69" s="110"/>
      <c r="V69" s="110"/>
      <c r="W69" s="110"/>
      <c r="X69" s="110"/>
    </row>
    <row r="70" spans="7:24" ht="14.25" customHeight="1" x14ac:dyDescent="0.25">
      <c r="G70" s="110"/>
      <c r="H70" s="110"/>
      <c r="I70" s="110"/>
      <c r="J70" s="110"/>
      <c r="K70" s="110"/>
      <c r="L70" s="110"/>
      <c r="M70" s="110"/>
      <c r="N70" s="110"/>
      <c r="O70" s="110"/>
      <c r="P70" s="110"/>
      <c r="Q70" s="110"/>
      <c r="R70" s="110"/>
      <c r="S70" s="110"/>
      <c r="T70" s="110"/>
      <c r="U70" s="110"/>
      <c r="V70" s="110"/>
      <c r="W70" s="110"/>
      <c r="X70" s="110"/>
    </row>
    <row r="71" spans="7:24" ht="14.25" customHeight="1" x14ac:dyDescent="0.25">
      <c r="G71" s="110"/>
      <c r="H71" s="110"/>
      <c r="I71" s="110"/>
      <c r="J71" s="110"/>
      <c r="K71" s="110"/>
      <c r="L71" s="110"/>
      <c r="M71" s="110"/>
      <c r="N71" s="110"/>
      <c r="O71" s="110"/>
      <c r="P71" s="110"/>
      <c r="Q71" s="110"/>
      <c r="R71" s="110"/>
      <c r="S71" s="110"/>
      <c r="T71" s="110"/>
      <c r="U71" s="110"/>
      <c r="V71" s="110"/>
      <c r="W71" s="110"/>
      <c r="X71" s="110"/>
    </row>
    <row r="72" spans="7:24" ht="14.25" customHeight="1" x14ac:dyDescent="0.25">
      <c r="G72" s="110"/>
      <c r="H72" s="110"/>
      <c r="I72" s="110"/>
      <c r="J72" s="110"/>
      <c r="K72" s="110"/>
      <c r="L72" s="110"/>
      <c r="M72" s="110"/>
      <c r="N72" s="110"/>
      <c r="O72" s="110"/>
      <c r="P72" s="110"/>
      <c r="Q72" s="110"/>
      <c r="R72" s="110"/>
      <c r="S72" s="110"/>
      <c r="T72" s="110"/>
      <c r="U72" s="110"/>
      <c r="V72" s="110"/>
      <c r="W72" s="110"/>
      <c r="X72" s="110"/>
    </row>
    <row r="73" spans="7:24" ht="14.25" customHeight="1" x14ac:dyDescent="0.25">
      <c r="G73" s="110"/>
      <c r="H73" s="110"/>
      <c r="I73" s="110"/>
      <c r="J73" s="110"/>
      <c r="K73" s="110"/>
      <c r="L73" s="110"/>
      <c r="M73" s="110"/>
      <c r="N73" s="110"/>
      <c r="O73" s="110"/>
      <c r="P73" s="110"/>
      <c r="Q73" s="110"/>
      <c r="R73" s="110"/>
      <c r="S73" s="110"/>
      <c r="T73" s="110"/>
      <c r="U73" s="110"/>
      <c r="V73" s="110"/>
      <c r="W73" s="110"/>
      <c r="X73" s="110"/>
    </row>
    <row r="74" spans="7:24" ht="14.25" customHeight="1" x14ac:dyDescent="0.25">
      <c r="G74" s="110"/>
      <c r="H74" s="110"/>
      <c r="I74" s="110"/>
      <c r="J74" s="110"/>
      <c r="K74" s="110"/>
      <c r="L74" s="110"/>
      <c r="M74" s="110"/>
      <c r="N74" s="110"/>
      <c r="O74" s="110"/>
      <c r="P74" s="110"/>
      <c r="Q74" s="110"/>
      <c r="R74" s="110"/>
      <c r="S74" s="110"/>
      <c r="T74" s="110"/>
      <c r="U74" s="110"/>
      <c r="V74" s="110"/>
      <c r="W74" s="110"/>
      <c r="X74" s="110"/>
    </row>
    <row r="75" spans="7:24" ht="14.25" customHeight="1" x14ac:dyDescent="0.25">
      <c r="G75" s="110"/>
      <c r="H75" s="110"/>
      <c r="I75" s="110"/>
      <c r="J75" s="110"/>
      <c r="K75" s="110"/>
      <c r="L75" s="110"/>
      <c r="M75" s="110"/>
      <c r="N75" s="110"/>
      <c r="O75" s="110"/>
      <c r="P75" s="110"/>
      <c r="Q75" s="110"/>
      <c r="R75" s="110"/>
      <c r="S75" s="110"/>
      <c r="T75" s="110"/>
      <c r="U75" s="110"/>
      <c r="V75" s="110"/>
      <c r="W75" s="110"/>
      <c r="X75" s="110"/>
    </row>
    <row r="76" spans="7:24" ht="14.25" customHeight="1" x14ac:dyDescent="0.25">
      <c r="G76" s="110"/>
      <c r="H76" s="110"/>
      <c r="I76" s="110"/>
      <c r="J76" s="110"/>
      <c r="K76" s="110"/>
      <c r="L76" s="110"/>
      <c r="M76" s="110"/>
      <c r="N76" s="110"/>
      <c r="O76" s="110"/>
      <c r="P76" s="110"/>
      <c r="Q76" s="110"/>
      <c r="R76" s="110"/>
      <c r="S76" s="110"/>
      <c r="T76" s="110"/>
      <c r="U76" s="110"/>
      <c r="V76" s="110"/>
      <c r="W76" s="110"/>
      <c r="X76" s="110"/>
    </row>
    <row r="77" spans="7:24" ht="14.25" customHeight="1" x14ac:dyDescent="0.25">
      <c r="G77" s="110"/>
      <c r="H77" s="110"/>
      <c r="I77" s="110"/>
      <c r="J77" s="110"/>
      <c r="K77" s="110"/>
      <c r="L77" s="110"/>
      <c r="M77" s="110"/>
      <c r="N77" s="110"/>
      <c r="O77" s="110"/>
      <c r="P77" s="110"/>
      <c r="Q77" s="110"/>
      <c r="R77" s="110"/>
      <c r="S77" s="110"/>
      <c r="T77" s="110"/>
      <c r="U77" s="110"/>
      <c r="V77" s="110"/>
      <c r="W77" s="110"/>
      <c r="X77" s="110"/>
    </row>
    <row r="78" spans="7:24" ht="14.25" customHeight="1" x14ac:dyDescent="0.25">
      <c r="G78" s="110"/>
      <c r="H78" s="110"/>
      <c r="I78" s="110"/>
      <c r="J78" s="110"/>
      <c r="K78" s="110"/>
      <c r="L78" s="110"/>
      <c r="M78" s="110"/>
      <c r="N78" s="110"/>
      <c r="O78" s="110"/>
      <c r="P78" s="110"/>
      <c r="Q78" s="110"/>
      <c r="R78" s="110"/>
      <c r="S78" s="110"/>
      <c r="T78" s="110"/>
      <c r="U78" s="110"/>
      <c r="V78" s="110"/>
      <c r="W78" s="110"/>
      <c r="X78" s="110"/>
    </row>
    <row r="79" spans="7:24" ht="14.25" customHeight="1" x14ac:dyDescent="0.25">
      <c r="G79" s="110"/>
      <c r="H79" s="110"/>
      <c r="I79" s="110"/>
      <c r="J79" s="110"/>
      <c r="K79" s="110"/>
      <c r="L79" s="110"/>
      <c r="M79" s="110"/>
      <c r="N79" s="110"/>
      <c r="O79" s="110"/>
      <c r="P79" s="110"/>
      <c r="Q79" s="110"/>
      <c r="R79" s="110"/>
      <c r="S79" s="110"/>
      <c r="T79" s="110"/>
      <c r="U79" s="110"/>
      <c r="V79" s="110"/>
      <c r="W79" s="110"/>
      <c r="X79" s="110"/>
    </row>
    <row r="80" spans="7:24" ht="14.25" customHeight="1" x14ac:dyDescent="0.25">
      <c r="G80" s="110"/>
      <c r="H80" s="110"/>
      <c r="I80" s="110"/>
      <c r="J80" s="110"/>
      <c r="K80" s="110"/>
      <c r="L80" s="110"/>
      <c r="M80" s="110"/>
      <c r="N80" s="110"/>
      <c r="O80" s="110"/>
      <c r="P80" s="110"/>
      <c r="Q80" s="110"/>
      <c r="R80" s="110"/>
      <c r="S80" s="110"/>
      <c r="T80" s="110"/>
      <c r="U80" s="110"/>
      <c r="V80" s="110"/>
      <c r="W80" s="110"/>
      <c r="X80" s="110"/>
    </row>
    <row r="81" spans="7:24" ht="14.25" customHeight="1" x14ac:dyDescent="0.25">
      <c r="G81" s="110"/>
      <c r="H81" s="110"/>
      <c r="I81" s="110"/>
      <c r="J81" s="110"/>
      <c r="K81" s="110"/>
      <c r="L81" s="110"/>
      <c r="M81" s="110"/>
      <c r="N81" s="110"/>
      <c r="O81" s="110"/>
      <c r="P81" s="110"/>
      <c r="Q81" s="110"/>
      <c r="R81" s="110"/>
      <c r="S81" s="110"/>
      <c r="T81" s="110"/>
      <c r="U81" s="110"/>
      <c r="V81" s="110"/>
      <c r="W81" s="110"/>
      <c r="X81" s="110"/>
    </row>
    <row r="82" spans="7:24" ht="14.25" customHeight="1" x14ac:dyDescent="0.25">
      <c r="G82" s="110"/>
      <c r="H82" s="110"/>
      <c r="I82" s="110"/>
      <c r="J82" s="110"/>
      <c r="K82" s="110"/>
      <c r="L82" s="110"/>
      <c r="M82" s="110"/>
      <c r="N82" s="110"/>
      <c r="O82" s="110"/>
      <c r="P82" s="110"/>
      <c r="Q82" s="110"/>
      <c r="R82" s="110"/>
      <c r="S82" s="110"/>
      <c r="T82" s="110"/>
      <c r="U82" s="110"/>
      <c r="V82" s="110"/>
      <c r="W82" s="110"/>
      <c r="X82" s="110"/>
    </row>
    <row r="83" spans="7:24" ht="14.25" customHeight="1" x14ac:dyDescent="0.25">
      <c r="G83" s="110"/>
      <c r="H83" s="110"/>
      <c r="I83" s="110"/>
      <c r="J83" s="110"/>
      <c r="K83" s="110"/>
      <c r="L83" s="110"/>
      <c r="M83" s="110"/>
      <c r="N83" s="110"/>
      <c r="O83" s="110"/>
      <c r="P83" s="110"/>
      <c r="Q83" s="110"/>
      <c r="R83" s="110"/>
      <c r="S83" s="110"/>
      <c r="T83" s="110"/>
      <c r="U83" s="110"/>
      <c r="V83" s="110"/>
      <c r="W83" s="110"/>
      <c r="X83" s="110"/>
    </row>
    <row r="84" spans="7:24" ht="14.25" customHeight="1" x14ac:dyDescent="0.25">
      <c r="G84" s="110"/>
      <c r="H84" s="110"/>
      <c r="I84" s="110"/>
      <c r="J84" s="110"/>
      <c r="K84" s="110"/>
      <c r="L84" s="110"/>
      <c r="M84" s="110"/>
      <c r="N84" s="110"/>
      <c r="O84" s="110"/>
      <c r="P84" s="110"/>
      <c r="Q84" s="110"/>
      <c r="R84" s="110"/>
      <c r="S84" s="110"/>
      <c r="T84" s="110"/>
      <c r="U84" s="110"/>
      <c r="V84" s="110"/>
      <c r="W84" s="110"/>
      <c r="X84" s="110"/>
    </row>
    <row r="85" spans="7:24" ht="14.25" customHeight="1" x14ac:dyDescent="0.25">
      <c r="G85" s="110"/>
      <c r="H85" s="110"/>
      <c r="I85" s="110"/>
      <c r="J85" s="110"/>
      <c r="K85" s="110"/>
      <c r="L85" s="110"/>
      <c r="M85" s="110"/>
      <c r="N85" s="110"/>
      <c r="O85" s="110"/>
      <c r="P85" s="110"/>
      <c r="Q85" s="110"/>
      <c r="R85" s="110"/>
      <c r="S85" s="110"/>
      <c r="T85" s="110"/>
      <c r="U85" s="110"/>
      <c r="V85" s="110"/>
      <c r="W85" s="110"/>
      <c r="X85" s="110"/>
    </row>
    <row r="86" spans="7:24" ht="14.25" customHeight="1" x14ac:dyDescent="0.25">
      <c r="G86" s="110"/>
      <c r="H86" s="110"/>
      <c r="I86" s="110"/>
      <c r="J86" s="110"/>
      <c r="K86" s="110"/>
      <c r="L86" s="110"/>
      <c r="M86" s="110"/>
      <c r="N86" s="110"/>
      <c r="O86" s="110"/>
      <c r="P86" s="110"/>
      <c r="Q86" s="110"/>
      <c r="R86" s="110"/>
      <c r="S86" s="110"/>
      <c r="T86" s="110"/>
      <c r="U86" s="110"/>
      <c r="V86" s="110"/>
      <c r="W86" s="110"/>
      <c r="X86" s="110"/>
    </row>
    <row r="87" spans="7:24" ht="14.25" customHeight="1" x14ac:dyDescent="0.25">
      <c r="G87" s="110"/>
      <c r="H87" s="110"/>
      <c r="I87" s="110"/>
      <c r="J87" s="110"/>
      <c r="K87" s="110"/>
      <c r="L87" s="110"/>
      <c r="M87" s="110"/>
      <c r="N87" s="110"/>
      <c r="O87" s="110"/>
      <c r="P87" s="110"/>
      <c r="Q87" s="110"/>
      <c r="R87" s="110"/>
      <c r="S87" s="110"/>
      <c r="T87" s="110"/>
      <c r="U87" s="110"/>
      <c r="V87" s="110"/>
      <c r="W87" s="110"/>
      <c r="X87" s="110"/>
    </row>
    <row r="88" spans="7:24" ht="14.25" customHeight="1" x14ac:dyDescent="0.25">
      <c r="G88" s="110"/>
      <c r="H88" s="110"/>
      <c r="I88" s="110"/>
      <c r="J88" s="110"/>
      <c r="K88" s="110"/>
      <c r="L88" s="110"/>
      <c r="M88" s="110"/>
      <c r="N88" s="110"/>
      <c r="O88" s="110"/>
      <c r="P88" s="110"/>
      <c r="Q88" s="110"/>
      <c r="R88" s="110"/>
      <c r="S88" s="110"/>
      <c r="T88" s="110"/>
      <c r="U88" s="110"/>
      <c r="V88" s="110"/>
      <c r="W88" s="110"/>
      <c r="X88" s="110"/>
    </row>
    <row r="89" spans="7:24" ht="14.25" customHeight="1" x14ac:dyDescent="0.25">
      <c r="G89" s="110"/>
      <c r="H89" s="110"/>
      <c r="I89" s="110"/>
      <c r="J89" s="110"/>
      <c r="K89" s="110"/>
      <c r="L89" s="110"/>
      <c r="M89" s="110"/>
      <c r="N89" s="110"/>
      <c r="O89" s="110"/>
      <c r="P89" s="110"/>
      <c r="Q89" s="110"/>
      <c r="R89" s="110"/>
      <c r="S89" s="110"/>
      <c r="T89" s="110"/>
      <c r="U89" s="110"/>
      <c r="V89" s="110"/>
      <c r="W89" s="110"/>
      <c r="X89" s="110"/>
    </row>
    <row r="90" spans="7:24" ht="14.25" customHeight="1" x14ac:dyDescent="0.25">
      <c r="G90" s="110"/>
      <c r="H90" s="110"/>
      <c r="I90" s="110"/>
      <c r="J90" s="110"/>
      <c r="K90" s="110"/>
      <c r="L90" s="110"/>
      <c r="M90" s="110"/>
      <c r="N90" s="110"/>
      <c r="O90" s="110"/>
      <c r="P90" s="110"/>
      <c r="Q90" s="110"/>
      <c r="R90" s="110"/>
      <c r="S90" s="110"/>
      <c r="T90" s="110"/>
      <c r="U90" s="110"/>
      <c r="V90" s="110"/>
      <c r="W90" s="110"/>
      <c r="X90" s="110"/>
    </row>
    <row r="91" spans="7:24" ht="14.25" customHeight="1" x14ac:dyDescent="0.25">
      <c r="G91" s="110"/>
      <c r="H91" s="110"/>
      <c r="I91" s="110"/>
      <c r="J91" s="110"/>
      <c r="K91" s="110"/>
      <c r="L91" s="110"/>
      <c r="M91" s="110"/>
      <c r="N91" s="110"/>
      <c r="O91" s="110"/>
      <c r="P91" s="110"/>
      <c r="Q91" s="110"/>
      <c r="R91" s="110"/>
      <c r="S91" s="110"/>
      <c r="T91" s="110"/>
      <c r="U91" s="110"/>
      <c r="V91" s="110"/>
      <c r="W91" s="110"/>
      <c r="X91" s="110"/>
    </row>
    <row r="92" spans="7:24" ht="14.25" customHeight="1" x14ac:dyDescent="0.25">
      <c r="G92" s="110"/>
      <c r="H92" s="110"/>
      <c r="I92" s="110"/>
      <c r="J92" s="110"/>
      <c r="K92" s="110"/>
      <c r="L92" s="110"/>
      <c r="M92" s="110"/>
      <c r="N92" s="110"/>
      <c r="O92" s="110"/>
      <c r="P92" s="110"/>
      <c r="Q92" s="110"/>
      <c r="R92" s="110"/>
      <c r="S92" s="110"/>
      <c r="T92" s="110"/>
      <c r="U92" s="110"/>
      <c r="V92" s="110"/>
      <c r="W92" s="110"/>
      <c r="X92" s="110"/>
    </row>
    <row r="93" spans="7:24" ht="14.25" customHeight="1" x14ac:dyDescent="0.25">
      <c r="G93" s="110"/>
      <c r="H93" s="110"/>
      <c r="I93" s="110"/>
      <c r="J93" s="110"/>
      <c r="K93" s="110"/>
      <c r="L93" s="110"/>
      <c r="M93" s="110"/>
      <c r="N93" s="110"/>
      <c r="O93" s="110"/>
      <c r="P93" s="110"/>
      <c r="Q93" s="110"/>
      <c r="R93" s="110"/>
      <c r="S93" s="110"/>
      <c r="T93" s="110"/>
      <c r="U93" s="110"/>
      <c r="V93" s="110"/>
      <c r="W93" s="110"/>
      <c r="X93" s="110"/>
    </row>
    <row r="94" spans="7:24" ht="14.25" customHeight="1" x14ac:dyDescent="0.25">
      <c r="G94" s="110"/>
      <c r="H94" s="110"/>
      <c r="I94" s="110"/>
      <c r="J94" s="110"/>
      <c r="K94" s="110"/>
      <c r="L94" s="110"/>
      <c r="M94" s="110"/>
      <c r="N94" s="110"/>
      <c r="O94" s="110"/>
      <c r="P94" s="110"/>
      <c r="Q94" s="110"/>
      <c r="R94" s="110"/>
      <c r="S94" s="110"/>
      <c r="T94" s="110"/>
      <c r="U94" s="110"/>
      <c r="V94" s="110"/>
      <c r="W94" s="110"/>
      <c r="X94" s="110"/>
    </row>
    <row r="95" spans="7:24" ht="14.25" customHeight="1" x14ac:dyDescent="0.25">
      <c r="G95" s="110"/>
      <c r="H95" s="110"/>
      <c r="I95" s="110"/>
      <c r="J95" s="110"/>
      <c r="K95" s="110"/>
      <c r="L95" s="110"/>
      <c r="M95" s="110"/>
      <c r="N95" s="110"/>
      <c r="O95" s="110"/>
      <c r="P95" s="110"/>
      <c r="Q95" s="110"/>
      <c r="R95" s="110"/>
      <c r="S95" s="110"/>
      <c r="T95" s="110"/>
      <c r="U95" s="110"/>
      <c r="V95" s="110"/>
      <c r="W95" s="110"/>
      <c r="X95" s="110"/>
    </row>
    <row r="96" spans="7:24" ht="14.25" customHeight="1" x14ac:dyDescent="0.25">
      <c r="G96" s="110"/>
      <c r="H96" s="110"/>
      <c r="I96" s="110"/>
      <c r="J96" s="110"/>
      <c r="K96" s="110"/>
      <c r="L96" s="110"/>
      <c r="M96" s="110"/>
      <c r="N96" s="110"/>
      <c r="O96" s="110"/>
      <c r="P96" s="110"/>
      <c r="Q96" s="110"/>
      <c r="R96" s="110"/>
      <c r="S96" s="110"/>
      <c r="T96" s="110"/>
      <c r="U96" s="110"/>
      <c r="V96" s="110"/>
      <c r="W96" s="110"/>
      <c r="X96" s="110"/>
    </row>
    <row r="97" spans="7:24" ht="14.25" customHeight="1" x14ac:dyDescent="0.25">
      <c r="G97" s="110"/>
      <c r="H97" s="110"/>
      <c r="I97" s="110"/>
      <c r="J97" s="110"/>
      <c r="K97" s="110"/>
      <c r="L97" s="110"/>
      <c r="M97" s="110"/>
      <c r="N97" s="110"/>
      <c r="O97" s="110"/>
      <c r="P97" s="110"/>
      <c r="Q97" s="110"/>
      <c r="R97" s="110"/>
      <c r="S97" s="110"/>
      <c r="T97" s="110"/>
      <c r="U97" s="110"/>
      <c r="V97" s="110"/>
      <c r="W97" s="110"/>
      <c r="X97" s="110"/>
    </row>
    <row r="98" spans="7:24" ht="14.25" customHeight="1" x14ac:dyDescent="0.25">
      <c r="G98" s="110"/>
      <c r="H98" s="110"/>
      <c r="I98" s="110"/>
      <c r="J98" s="110"/>
      <c r="K98" s="110"/>
      <c r="L98" s="110"/>
      <c r="M98" s="110"/>
      <c r="N98" s="110"/>
      <c r="O98" s="110"/>
      <c r="P98" s="110"/>
      <c r="Q98" s="110"/>
      <c r="R98" s="110"/>
      <c r="S98" s="110"/>
      <c r="T98" s="110"/>
      <c r="U98" s="110"/>
      <c r="V98" s="110"/>
      <c r="W98" s="110"/>
      <c r="X98" s="110"/>
    </row>
    <row r="99" spans="7:24" ht="14.25" customHeight="1" x14ac:dyDescent="0.25">
      <c r="G99" s="110"/>
      <c r="H99" s="110"/>
      <c r="I99" s="110"/>
      <c r="J99" s="110"/>
      <c r="K99" s="110"/>
      <c r="L99" s="110"/>
      <c r="M99" s="110"/>
      <c r="N99" s="110"/>
      <c r="O99" s="110"/>
      <c r="P99" s="110"/>
      <c r="Q99" s="110"/>
      <c r="R99" s="110"/>
      <c r="S99" s="110"/>
      <c r="T99" s="110"/>
      <c r="U99" s="110"/>
      <c r="V99" s="110"/>
      <c r="W99" s="110"/>
      <c r="X99" s="110"/>
    </row>
    <row r="100" spans="7:24" ht="14.25" customHeight="1" x14ac:dyDescent="0.25">
      <c r="G100" s="110"/>
      <c r="H100" s="110"/>
      <c r="I100" s="110"/>
      <c r="J100" s="110"/>
      <c r="K100" s="110"/>
      <c r="L100" s="110"/>
      <c r="M100" s="110"/>
      <c r="N100" s="110"/>
      <c r="O100" s="110"/>
      <c r="P100" s="110"/>
      <c r="Q100" s="110"/>
      <c r="R100" s="110"/>
      <c r="S100" s="110"/>
      <c r="T100" s="110"/>
      <c r="U100" s="110"/>
      <c r="V100" s="110"/>
      <c r="W100" s="110"/>
      <c r="X100" s="110"/>
    </row>
    <row r="101" spans="7:24" ht="14.25" customHeight="1" x14ac:dyDescent="0.25">
      <c r="G101" s="110"/>
      <c r="H101" s="110"/>
      <c r="I101" s="110"/>
      <c r="J101" s="110"/>
      <c r="K101" s="110"/>
      <c r="L101" s="110"/>
      <c r="M101" s="110"/>
      <c r="N101" s="110"/>
      <c r="O101" s="110"/>
      <c r="P101" s="110"/>
      <c r="Q101" s="110"/>
      <c r="R101" s="110"/>
      <c r="S101" s="110"/>
      <c r="T101" s="110"/>
      <c r="U101" s="110"/>
      <c r="V101" s="110"/>
      <c r="W101" s="110"/>
      <c r="X101" s="110"/>
    </row>
    <row r="102" spans="7:24" ht="14.25" customHeight="1" x14ac:dyDescent="0.25">
      <c r="G102" s="110"/>
      <c r="H102" s="110"/>
      <c r="I102" s="110"/>
      <c r="J102" s="110"/>
      <c r="K102" s="110"/>
      <c r="L102" s="110"/>
      <c r="M102" s="110"/>
      <c r="N102" s="110"/>
      <c r="O102" s="110"/>
      <c r="P102" s="110"/>
      <c r="Q102" s="110"/>
      <c r="R102" s="110"/>
      <c r="S102" s="110"/>
      <c r="T102" s="110"/>
      <c r="U102" s="110"/>
      <c r="V102" s="110"/>
      <c r="W102" s="110"/>
      <c r="X102" s="110"/>
    </row>
    <row r="103" spans="7:24" ht="14.25" customHeight="1" x14ac:dyDescent="0.25">
      <c r="G103" s="110"/>
      <c r="H103" s="110"/>
      <c r="I103" s="110"/>
      <c r="J103" s="110"/>
      <c r="K103" s="110"/>
      <c r="L103" s="110"/>
      <c r="M103" s="110"/>
      <c r="N103" s="110"/>
      <c r="O103" s="110"/>
      <c r="P103" s="110"/>
      <c r="Q103" s="110"/>
      <c r="R103" s="110"/>
      <c r="S103" s="110"/>
      <c r="T103" s="110"/>
      <c r="U103" s="110"/>
      <c r="V103" s="110"/>
      <c r="W103" s="110"/>
      <c r="X103" s="110"/>
    </row>
    <row r="104" spans="7:24" ht="14.25" customHeight="1" x14ac:dyDescent="0.25">
      <c r="G104" s="110"/>
      <c r="H104" s="110"/>
      <c r="I104" s="110"/>
      <c r="J104" s="110"/>
      <c r="K104" s="110"/>
      <c r="L104" s="110"/>
      <c r="M104" s="110"/>
      <c r="N104" s="110"/>
      <c r="O104" s="110"/>
      <c r="P104" s="110"/>
      <c r="Q104" s="110"/>
      <c r="R104" s="110"/>
      <c r="S104" s="110"/>
      <c r="T104" s="110"/>
      <c r="U104" s="110"/>
      <c r="V104" s="110"/>
      <c r="W104" s="110"/>
      <c r="X104" s="110"/>
    </row>
    <row r="105" spans="7:24" ht="14.25" customHeight="1" x14ac:dyDescent="0.25">
      <c r="G105" s="110"/>
      <c r="H105" s="110"/>
      <c r="I105" s="110"/>
      <c r="J105" s="110"/>
      <c r="K105" s="110"/>
      <c r="L105" s="110"/>
      <c r="M105" s="110"/>
      <c r="N105" s="110"/>
      <c r="O105" s="110"/>
      <c r="P105" s="110"/>
      <c r="Q105" s="110"/>
      <c r="R105" s="110"/>
      <c r="S105" s="110"/>
      <c r="T105" s="110"/>
      <c r="U105" s="110"/>
      <c r="V105" s="110"/>
      <c r="W105" s="110"/>
      <c r="X105" s="110"/>
    </row>
    <row r="106" spans="7:24" ht="14.25" customHeight="1" x14ac:dyDescent="0.25">
      <c r="G106" s="110"/>
      <c r="H106" s="110"/>
      <c r="I106" s="110"/>
      <c r="J106" s="110"/>
      <c r="K106" s="110"/>
      <c r="L106" s="110"/>
      <c r="M106" s="110"/>
      <c r="N106" s="110"/>
      <c r="O106" s="110"/>
      <c r="P106" s="110"/>
      <c r="Q106" s="110"/>
      <c r="R106" s="110"/>
      <c r="S106" s="110"/>
      <c r="T106" s="110"/>
      <c r="U106" s="110"/>
      <c r="V106" s="110"/>
      <c r="W106" s="110"/>
      <c r="X106" s="110"/>
    </row>
    <row r="107" spans="7:24" ht="14.25" customHeight="1" x14ac:dyDescent="0.25">
      <c r="G107" s="110"/>
      <c r="H107" s="110"/>
      <c r="I107" s="110"/>
      <c r="J107" s="110"/>
      <c r="K107" s="110"/>
      <c r="L107" s="110"/>
      <c r="M107" s="110"/>
      <c r="N107" s="110"/>
      <c r="O107" s="110"/>
      <c r="P107" s="110"/>
      <c r="Q107" s="110"/>
      <c r="R107" s="110"/>
      <c r="S107" s="110"/>
      <c r="T107" s="110"/>
      <c r="U107" s="110"/>
      <c r="V107" s="110"/>
      <c r="W107" s="110"/>
      <c r="X107" s="110"/>
    </row>
    <row r="108" spans="7:24" ht="14.25" customHeight="1" x14ac:dyDescent="0.25">
      <c r="G108" s="110"/>
      <c r="H108" s="110"/>
      <c r="I108" s="110"/>
      <c r="J108" s="110"/>
      <c r="K108" s="110"/>
      <c r="L108" s="110"/>
      <c r="M108" s="110"/>
      <c r="N108" s="110"/>
      <c r="O108" s="110"/>
      <c r="P108" s="110"/>
      <c r="Q108" s="110"/>
      <c r="R108" s="110"/>
      <c r="S108" s="110"/>
      <c r="T108" s="110"/>
      <c r="U108" s="110"/>
      <c r="V108" s="110"/>
      <c r="W108" s="110"/>
      <c r="X108" s="110"/>
    </row>
    <row r="109" spans="7:24" ht="14.25" customHeight="1" x14ac:dyDescent="0.25">
      <c r="G109" s="110"/>
      <c r="H109" s="110"/>
      <c r="I109" s="110"/>
      <c r="J109" s="110"/>
      <c r="K109" s="110"/>
      <c r="L109" s="110"/>
      <c r="M109" s="110"/>
      <c r="N109" s="110"/>
      <c r="O109" s="110"/>
      <c r="P109" s="110"/>
      <c r="Q109" s="110"/>
      <c r="R109" s="110"/>
      <c r="S109" s="110"/>
      <c r="T109" s="110"/>
      <c r="U109" s="110"/>
      <c r="V109" s="110"/>
      <c r="W109" s="110"/>
      <c r="X109" s="110"/>
    </row>
    <row r="110" spans="7:24" ht="14.25" customHeight="1" x14ac:dyDescent="0.25">
      <c r="G110" s="110"/>
      <c r="H110" s="110"/>
      <c r="I110" s="110"/>
      <c r="J110" s="110"/>
      <c r="K110" s="110"/>
      <c r="L110" s="110"/>
      <c r="M110" s="110"/>
      <c r="N110" s="110"/>
      <c r="O110" s="110"/>
      <c r="P110" s="110"/>
      <c r="Q110" s="110"/>
      <c r="R110" s="110"/>
      <c r="S110" s="110"/>
      <c r="T110" s="110"/>
      <c r="U110" s="110"/>
      <c r="V110" s="110"/>
      <c r="W110" s="110"/>
      <c r="X110" s="110"/>
    </row>
    <row r="111" spans="7:24" ht="14.25" customHeight="1" x14ac:dyDescent="0.25">
      <c r="G111" s="110"/>
      <c r="H111" s="110"/>
      <c r="I111" s="110"/>
      <c r="J111" s="110"/>
      <c r="K111" s="110"/>
      <c r="L111" s="110"/>
      <c r="M111" s="110"/>
      <c r="N111" s="110"/>
      <c r="O111" s="110"/>
      <c r="P111" s="110"/>
      <c r="Q111" s="110"/>
      <c r="R111" s="110"/>
      <c r="S111" s="110"/>
      <c r="T111" s="110"/>
      <c r="U111" s="110"/>
      <c r="V111" s="110"/>
      <c r="W111" s="110"/>
      <c r="X111" s="110"/>
    </row>
    <row r="112" spans="7:24" ht="14.25" customHeight="1" x14ac:dyDescent="0.25">
      <c r="G112" s="110"/>
      <c r="H112" s="110"/>
      <c r="I112" s="110"/>
      <c r="J112" s="110"/>
      <c r="K112" s="110"/>
      <c r="L112" s="110"/>
      <c r="M112" s="110"/>
      <c r="N112" s="110"/>
      <c r="O112" s="110"/>
      <c r="P112" s="110"/>
      <c r="Q112" s="110"/>
      <c r="R112" s="110"/>
      <c r="S112" s="110"/>
      <c r="T112" s="110"/>
      <c r="U112" s="110"/>
      <c r="V112" s="110"/>
      <c r="W112" s="110"/>
      <c r="X112" s="110"/>
    </row>
    <row r="113" spans="7:24" ht="14.25" customHeight="1" x14ac:dyDescent="0.25">
      <c r="G113" s="110"/>
      <c r="H113" s="110"/>
      <c r="I113" s="110"/>
      <c r="J113" s="110"/>
      <c r="K113" s="110"/>
      <c r="L113" s="110"/>
      <c r="M113" s="110"/>
      <c r="N113" s="110"/>
      <c r="O113" s="110"/>
      <c r="P113" s="110"/>
      <c r="Q113" s="110"/>
      <c r="R113" s="110"/>
      <c r="S113" s="110"/>
      <c r="T113" s="110"/>
      <c r="U113" s="110"/>
      <c r="V113" s="110"/>
      <c r="W113" s="110"/>
      <c r="X113" s="110"/>
    </row>
    <row r="114" spans="7:24" ht="14.25" customHeight="1" x14ac:dyDescent="0.25">
      <c r="G114" s="110"/>
      <c r="H114" s="110"/>
      <c r="I114" s="110"/>
      <c r="J114" s="110"/>
      <c r="K114" s="110"/>
      <c r="L114" s="110"/>
      <c r="M114" s="110"/>
      <c r="N114" s="110"/>
      <c r="O114" s="110"/>
      <c r="P114" s="110"/>
      <c r="Q114" s="110"/>
      <c r="R114" s="110"/>
      <c r="S114" s="110"/>
      <c r="T114" s="110"/>
      <c r="U114" s="110"/>
      <c r="V114" s="110"/>
      <c r="W114" s="110"/>
      <c r="X114" s="110"/>
    </row>
    <row r="115" spans="7:24" ht="14.25" customHeight="1" x14ac:dyDescent="0.25">
      <c r="G115" s="110"/>
      <c r="H115" s="110"/>
      <c r="I115" s="110"/>
      <c r="J115" s="110"/>
      <c r="K115" s="110"/>
      <c r="L115" s="110"/>
      <c r="M115" s="110"/>
      <c r="N115" s="110"/>
      <c r="O115" s="110"/>
      <c r="P115" s="110"/>
      <c r="Q115" s="110"/>
      <c r="R115" s="110"/>
      <c r="S115" s="110"/>
      <c r="T115" s="110"/>
      <c r="U115" s="110"/>
      <c r="V115" s="110"/>
      <c r="W115" s="110"/>
      <c r="X115" s="110"/>
    </row>
    <row r="116" spans="7:24" ht="14.25" customHeight="1" x14ac:dyDescent="0.25">
      <c r="G116" s="110"/>
      <c r="H116" s="110"/>
      <c r="I116" s="110"/>
      <c r="J116" s="110"/>
      <c r="K116" s="110"/>
      <c r="L116" s="110"/>
      <c r="M116" s="110"/>
      <c r="N116" s="110"/>
      <c r="O116" s="110"/>
      <c r="P116" s="110"/>
      <c r="Q116" s="110"/>
      <c r="R116" s="110"/>
      <c r="S116" s="110"/>
      <c r="T116" s="110"/>
      <c r="U116" s="110"/>
      <c r="V116" s="110"/>
      <c r="W116" s="110"/>
      <c r="X116" s="110"/>
    </row>
    <row r="117" spans="7:24" ht="14.25" customHeight="1" x14ac:dyDescent="0.25">
      <c r="G117" s="110"/>
      <c r="H117" s="110"/>
      <c r="I117" s="110"/>
      <c r="J117" s="110"/>
      <c r="K117" s="110"/>
      <c r="L117" s="110"/>
      <c r="M117" s="110"/>
      <c r="N117" s="110"/>
      <c r="O117" s="110"/>
      <c r="P117" s="110"/>
      <c r="Q117" s="110"/>
      <c r="R117" s="110"/>
      <c r="S117" s="110"/>
      <c r="T117" s="110"/>
      <c r="U117" s="110"/>
      <c r="V117" s="110"/>
      <c r="W117" s="110"/>
      <c r="X117" s="110"/>
    </row>
    <row r="118" spans="7:24" ht="14.25" customHeight="1" x14ac:dyDescent="0.25">
      <c r="G118" s="110"/>
      <c r="H118" s="110"/>
      <c r="I118" s="110"/>
      <c r="J118" s="110"/>
      <c r="K118" s="110"/>
      <c r="L118" s="110"/>
      <c r="M118" s="110"/>
      <c r="N118" s="110"/>
      <c r="O118" s="110"/>
      <c r="P118" s="110"/>
      <c r="Q118" s="110"/>
      <c r="R118" s="110"/>
      <c r="S118" s="110"/>
      <c r="T118" s="110"/>
      <c r="U118" s="110"/>
      <c r="V118" s="110"/>
      <c r="W118" s="110"/>
      <c r="X118" s="110"/>
    </row>
    <row r="119" spans="7:24" ht="14.25" customHeight="1" x14ac:dyDescent="0.25">
      <c r="G119" s="110"/>
      <c r="H119" s="110"/>
      <c r="I119" s="110"/>
      <c r="J119" s="110"/>
      <c r="K119" s="110"/>
      <c r="L119" s="110"/>
      <c r="M119" s="110"/>
      <c r="N119" s="110"/>
      <c r="O119" s="110"/>
      <c r="P119" s="110"/>
      <c r="Q119" s="110"/>
      <c r="R119" s="110"/>
      <c r="S119" s="110"/>
      <c r="T119" s="110"/>
      <c r="U119" s="110"/>
      <c r="V119" s="110"/>
      <c r="W119" s="110"/>
      <c r="X119" s="110"/>
    </row>
    <row r="120" spans="7:24" ht="14.25" customHeight="1" x14ac:dyDescent="0.25">
      <c r="G120" s="110"/>
      <c r="H120" s="110"/>
      <c r="I120" s="110"/>
      <c r="J120" s="110"/>
      <c r="K120" s="110"/>
      <c r="L120" s="110"/>
      <c r="M120" s="110"/>
      <c r="N120" s="110"/>
      <c r="O120" s="110"/>
      <c r="P120" s="110"/>
      <c r="Q120" s="110"/>
      <c r="R120" s="110"/>
      <c r="S120" s="110"/>
      <c r="T120" s="110"/>
      <c r="U120" s="110"/>
      <c r="V120" s="110"/>
      <c r="W120" s="110"/>
      <c r="X120" s="110"/>
    </row>
    <row r="121" spans="7:24" ht="14.25" customHeight="1" x14ac:dyDescent="0.25">
      <c r="G121" s="110"/>
      <c r="H121" s="110"/>
      <c r="I121" s="110"/>
      <c r="J121" s="110"/>
      <c r="K121" s="110"/>
      <c r="L121" s="110"/>
      <c r="M121" s="110"/>
      <c r="N121" s="110"/>
      <c r="O121" s="110"/>
      <c r="P121" s="110"/>
      <c r="Q121" s="110"/>
      <c r="R121" s="110"/>
      <c r="S121" s="110"/>
      <c r="T121" s="110"/>
      <c r="U121" s="110"/>
      <c r="V121" s="110"/>
      <c r="W121" s="110"/>
      <c r="X121" s="110"/>
    </row>
    <row r="122" spans="7:24" ht="14.25" customHeight="1" x14ac:dyDescent="0.25">
      <c r="G122" s="110"/>
      <c r="H122" s="110"/>
      <c r="I122" s="110"/>
      <c r="J122" s="110"/>
      <c r="K122" s="110"/>
      <c r="L122" s="110"/>
      <c r="M122" s="110"/>
      <c r="N122" s="110"/>
      <c r="O122" s="110"/>
      <c r="P122" s="110"/>
      <c r="Q122" s="110"/>
      <c r="R122" s="110"/>
      <c r="S122" s="110"/>
      <c r="T122" s="110"/>
      <c r="U122" s="110"/>
      <c r="V122" s="110"/>
      <c r="W122" s="110"/>
      <c r="X122" s="110"/>
    </row>
    <row r="123" spans="7:24" ht="14.25" customHeight="1" x14ac:dyDescent="0.25">
      <c r="G123" s="110"/>
      <c r="H123" s="110"/>
      <c r="I123" s="110"/>
      <c r="J123" s="110"/>
      <c r="K123" s="110"/>
      <c r="L123" s="110"/>
      <c r="M123" s="110"/>
      <c r="N123" s="110"/>
      <c r="O123" s="110"/>
      <c r="P123" s="110"/>
      <c r="Q123" s="110"/>
      <c r="R123" s="110"/>
      <c r="S123" s="110"/>
      <c r="T123" s="110"/>
      <c r="U123" s="110"/>
      <c r="V123" s="110"/>
      <c r="W123" s="110"/>
      <c r="X123" s="110"/>
    </row>
    <row r="124" spans="7:24" ht="14.25" customHeight="1" x14ac:dyDescent="0.25">
      <c r="G124" s="110"/>
      <c r="H124" s="110"/>
      <c r="I124" s="110"/>
      <c r="J124" s="110"/>
      <c r="K124" s="110"/>
      <c r="L124" s="110"/>
      <c r="M124" s="110"/>
      <c r="N124" s="110"/>
      <c r="O124" s="110"/>
      <c r="P124" s="110"/>
      <c r="Q124" s="110"/>
      <c r="R124" s="110"/>
      <c r="S124" s="110"/>
      <c r="T124" s="110"/>
      <c r="U124" s="110"/>
      <c r="V124" s="110"/>
      <c r="W124" s="110"/>
      <c r="X124" s="110"/>
    </row>
    <row r="125" spans="7:24" ht="14.25" customHeight="1" x14ac:dyDescent="0.25">
      <c r="G125" s="110"/>
      <c r="H125" s="110"/>
      <c r="I125" s="110"/>
      <c r="J125" s="110"/>
      <c r="K125" s="110"/>
      <c r="L125" s="110"/>
      <c r="M125" s="110"/>
      <c r="N125" s="110"/>
      <c r="O125" s="110"/>
      <c r="P125" s="110"/>
      <c r="Q125" s="110"/>
      <c r="R125" s="110"/>
      <c r="S125" s="110"/>
      <c r="T125" s="110"/>
      <c r="U125" s="110"/>
      <c r="V125" s="110"/>
      <c r="W125" s="110"/>
      <c r="X125" s="110"/>
    </row>
    <row r="126" spans="7:24" ht="14.25" customHeight="1" x14ac:dyDescent="0.25">
      <c r="G126" s="110"/>
      <c r="H126" s="110"/>
      <c r="I126" s="110"/>
      <c r="J126" s="110"/>
      <c r="K126" s="110"/>
      <c r="L126" s="110"/>
      <c r="M126" s="110"/>
      <c r="N126" s="110"/>
      <c r="O126" s="110"/>
      <c r="P126" s="110"/>
      <c r="Q126" s="110"/>
      <c r="R126" s="110"/>
      <c r="S126" s="110"/>
      <c r="T126" s="110"/>
      <c r="U126" s="110"/>
      <c r="V126" s="110"/>
      <c r="W126" s="110"/>
      <c r="X126" s="110"/>
    </row>
    <row r="127" spans="7:24" ht="14.25" customHeight="1" x14ac:dyDescent="0.25">
      <c r="G127" s="110"/>
      <c r="H127" s="110"/>
      <c r="I127" s="110"/>
      <c r="J127" s="110"/>
      <c r="K127" s="110"/>
      <c r="L127" s="110"/>
      <c r="M127" s="110"/>
      <c r="N127" s="110"/>
      <c r="O127" s="110"/>
      <c r="P127" s="110"/>
      <c r="Q127" s="110"/>
      <c r="R127" s="110"/>
      <c r="S127" s="110"/>
      <c r="T127" s="110"/>
      <c r="U127" s="110"/>
      <c r="V127" s="110"/>
      <c r="W127" s="110"/>
      <c r="X127" s="110"/>
    </row>
    <row r="128" spans="7:24" ht="14.25" customHeight="1" x14ac:dyDescent="0.25">
      <c r="G128" s="110"/>
      <c r="H128" s="110"/>
      <c r="I128" s="110"/>
      <c r="J128" s="110"/>
      <c r="K128" s="110"/>
      <c r="L128" s="110"/>
      <c r="M128" s="110"/>
      <c r="N128" s="110"/>
      <c r="O128" s="110"/>
      <c r="P128" s="110"/>
      <c r="Q128" s="110"/>
      <c r="R128" s="110"/>
      <c r="S128" s="110"/>
      <c r="T128" s="110"/>
      <c r="U128" s="110"/>
      <c r="V128" s="110"/>
      <c r="W128" s="110"/>
      <c r="X128" s="110"/>
    </row>
    <row r="129" spans="7:24" ht="14.25" customHeight="1" x14ac:dyDescent="0.25">
      <c r="G129" s="110"/>
      <c r="H129" s="110"/>
      <c r="I129" s="110"/>
      <c r="J129" s="110"/>
      <c r="K129" s="110"/>
      <c r="L129" s="110"/>
      <c r="M129" s="110"/>
      <c r="N129" s="110"/>
      <c r="O129" s="110"/>
      <c r="P129" s="110"/>
      <c r="Q129" s="110"/>
      <c r="R129" s="110"/>
      <c r="S129" s="110"/>
      <c r="T129" s="110"/>
      <c r="U129" s="110"/>
      <c r="V129" s="110"/>
      <c r="W129" s="110"/>
      <c r="X129" s="110"/>
    </row>
    <row r="130" spans="7:24" ht="14.25" customHeight="1" x14ac:dyDescent="0.25">
      <c r="G130" s="110"/>
      <c r="H130" s="110"/>
      <c r="I130" s="110"/>
      <c r="J130" s="110"/>
      <c r="K130" s="110"/>
      <c r="L130" s="110"/>
      <c r="M130" s="110"/>
      <c r="N130" s="110"/>
      <c r="O130" s="110"/>
      <c r="P130" s="110"/>
      <c r="Q130" s="110"/>
      <c r="R130" s="110"/>
      <c r="S130" s="110"/>
      <c r="T130" s="110"/>
      <c r="U130" s="110"/>
      <c r="V130" s="110"/>
      <c r="W130" s="110"/>
      <c r="X130" s="110"/>
    </row>
    <row r="131" spans="7:24" ht="14.25" customHeight="1" x14ac:dyDescent="0.25">
      <c r="G131" s="110"/>
      <c r="H131" s="110"/>
      <c r="I131" s="110"/>
      <c r="J131" s="110"/>
      <c r="K131" s="110"/>
      <c r="L131" s="110"/>
      <c r="M131" s="110"/>
      <c r="N131" s="110"/>
      <c r="O131" s="110"/>
      <c r="P131" s="110"/>
      <c r="Q131" s="110"/>
      <c r="R131" s="110"/>
      <c r="S131" s="110"/>
      <c r="T131" s="110"/>
      <c r="U131" s="110"/>
      <c r="V131" s="110"/>
      <c r="W131" s="110"/>
      <c r="X131" s="110"/>
    </row>
    <row r="132" spans="7:24" ht="14.25" customHeight="1" x14ac:dyDescent="0.25">
      <c r="G132" s="110"/>
      <c r="H132" s="110"/>
      <c r="I132" s="110"/>
      <c r="J132" s="110"/>
      <c r="K132" s="110"/>
      <c r="L132" s="110"/>
      <c r="M132" s="110"/>
      <c r="N132" s="110"/>
      <c r="O132" s="110"/>
      <c r="P132" s="110"/>
      <c r="Q132" s="110"/>
      <c r="R132" s="110"/>
      <c r="S132" s="110"/>
      <c r="T132" s="110"/>
      <c r="U132" s="110"/>
      <c r="V132" s="110"/>
      <c r="W132" s="110"/>
      <c r="X132" s="110"/>
    </row>
    <row r="133" spans="7:24" ht="14.25" customHeight="1" x14ac:dyDescent="0.25">
      <c r="G133" s="110"/>
      <c r="H133" s="110"/>
      <c r="I133" s="110"/>
      <c r="J133" s="110"/>
      <c r="K133" s="110"/>
      <c r="L133" s="110"/>
      <c r="M133" s="110"/>
      <c r="N133" s="110"/>
      <c r="O133" s="110"/>
      <c r="P133" s="110"/>
      <c r="Q133" s="110"/>
      <c r="R133" s="110"/>
      <c r="S133" s="110"/>
      <c r="T133" s="110"/>
      <c r="U133" s="110"/>
      <c r="V133" s="110"/>
      <c r="W133" s="110"/>
      <c r="X133" s="110"/>
    </row>
    <row r="134" spans="7:24" ht="14.25" customHeight="1" x14ac:dyDescent="0.25">
      <c r="G134" s="110"/>
      <c r="H134" s="110"/>
      <c r="I134" s="110"/>
      <c r="J134" s="110"/>
      <c r="K134" s="110"/>
      <c r="L134" s="110"/>
      <c r="M134" s="110"/>
      <c r="N134" s="110"/>
      <c r="O134" s="110"/>
      <c r="P134" s="110"/>
      <c r="Q134" s="110"/>
      <c r="R134" s="110"/>
      <c r="S134" s="110"/>
      <c r="T134" s="110"/>
      <c r="U134" s="110"/>
      <c r="V134" s="110"/>
      <c r="W134" s="110"/>
      <c r="X134" s="110"/>
    </row>
    <row r="135" spans="7:24" ht="14.25" customHeight="1" x14ac:dyDescent="0.25">
      <c r="G135" s="110"/>
      <c r="H135" s="110"/>
      <c r="I135" s="110"/>
      <c r="J135" s="110"/>
      <c r="K135" s="110"/>
      <c r="L135" s="110"/>
      <c r="M135" s="110"/>
      <c r="N135" s="110"/>
      <c r="O135" s="110"/>
      <c r="P135" s="110"/>
      <c r="Q135" s="110"/>
      <c r="R135" s="110"/>
      <c r="S135" s="110"/>
      <c r="T135" s="110"/>
      <c r="U135" s="110"/>
      <c r="V135" s="110"/>
      <c r="W135" s="110"/>
      <c r="X135" s="110"/>
    </row>
    <row r="136" spans="7:24" ht="14.25" customHeight="1" x14ac:dyDescent="0.25">
      <c r="G136" s="110"/>
      <c r="H136" s="110"/>
      <c r="I136" s="110"/>
      <c r="J136" s="110"/>
      <c r="K136" s="110"/>
      <c r="L136" s="110"/>
      <c r="M136" s="110"/>
      <c r="N136" s="110"/>
      <c r="O136" s="110"/>
      <c r="P136" s="110"/>
      <c r="Q136" s="110"/>
      <c r="R136" s="110"/>
      <c r="S136" s="110"/>
      <c r="T136" s="110"/>
      <c r="U136" s="110"/>
      <c r="V136" s="110"/>
      <c r="W136" s="110"/>
      <c r="X136" s="110"/>
    </row>
    <row r="137" spans="7:24" ht="14.25" customHeight="1" x14ac:dyDescent="0.25">
      <c r="G137" s="110"/>
      <c r="H137" s="110"/>
      <c r="I137" s="110"/>
      <c r="J137" s="110"/>
      <c r="K137" s="110"/>
      <c r="L137" s="110"/>
      <c r="M137" s="110"/>
      <c r="N137" s="110"/>
      <c r="O137" s="110"/>
      <c r="P137" s="110"/>
      <c r="Q137" s="110"/>
      <c r="R137" s="110"/>
      <c r="S137" s="110"/>
      <c r="T137" s="110"/>
      <c r="U137" s="110"/>
      <c r="V137" s="110"/>
      <c r="W137" s="110"/>
      <c r="X137" s="110"/>
    </row>
    <row r="138" spans="7:24" ht="14.25" customHeight="1" x14ac:dyDescent="0.25">
      <c r="G138" s="110"/>
      <c r="H138" s="110"/>
      <c r="I138" s="110"/>
      <c r="J138" s="110"/>
      <c r="K138" s="110"/>
      <c r="L138" s="110"/>
      <c r="M138" s="110"/>
      <c r="N138" s="110"/>
      <c r="O138" s="110"/>
      <c r="P138" s="110"/>
      <c r="Q138" s="110"/>
      <c r="R138" s="110"/>
      <c r="S138" s="110"/>
      <c r="T138" s="110"/>
      <c r="U138" s="110"/>
      <c r="V138" s="110"/>
      <c r="W138" s="110"/>
      <c r="X138" s="110"/>
    </row>
    <row r="139" spans="7:24" ht="14.25" customHeight="1" x14ac:dyDescent="0.25">
      <c r="G139" s="110"/>
      <c r="H139" s="110"/>
      <c r="I139" s="110"/>
      <c r="J139" s="110"/>
      <c r="K139" s="110"/>
      <c r="L139" s="110"/>
      <c r="M139" s="110"/>
      <c r="N139" s="110"/>
      <c r="O139" s="110"/>
      <c r="P139" s="110"/>
      <c r="Q139" s="110"/>
      <c r="R139" s="110"/>
      <c r="S139" s="110"/>
      <c r="T139" s="110"/>
      <c r="U139" s="110"/>
      <c r="V139" s="110"/>
      <c r="W139" s="110"/>
      <c r="X139" s="110"/>
    </row>
    <row r="140" spans="7:24" ht="14.25" customHeight="1" x14ac:dyDescent="0.25">
      <c r="G140" s="110"/>
      <c r="H140" s="110"/>
      <c r="I140" s="110"/>
      <c r="J140" s="110"/>
      <c r="K140" s="110"/>
      <c r="L140" s="110"/>
      <c r="M140" s="110"/>
      <c r="N140" s="110"/>
      <c r="O140" s="110"/>
      <c r="P140" s="110"/>
      <c r="Q140" s="110"/>
      <c r="R140" s="110"/>
      <c r="S140" s="110"/>
      <c r="T140" s="110"/>
      <c r="U140" s="110"/>
      <c r="V140" s="110"/>
      <c r="W140" s="110"/>
      <c r="X140" s="110"/>
    </row>
    <row r="141" spans="7:24" ht="14.25" customHeight="1" x14ac:dyDescent="0.25">
      <c r="G141" s="110"/>
      <c r="H141" s="110"/>
      <c r="I141" s="110"/>
      <c r="J141" s="110"/>
      <c r="K141" s="110"/>
      <c r="L141" s="110"/>
      <c r="M141" s="110"/>
      <c r="N141" s="110"/>
      <c r="O141" s="110"/>
      <c r="P141" s="110"/>
      <c r="Q141" s="110"/>
      <c r="R141" s="110"/>
      <c r="S141" s="110"/>
      <c r="T141" s="110"/>
      <c r="U141" s="110"/>
      <c r="V141" s="110"/>
      <c r="W141" s="110"/>
      <c r="X141" s="110"/>
    </row>
    <row r="142" spans="7:24" ht="14.25" customHeight="1" x14ac:dyDescent="0.25">
      <c r="G142" s="110"/>
      <c r="H142" s="110"/>
      <c r="I142" s="110"/>
      <c r="J142" s="110"/>
      <c r="K142" s="110"/>
      <c r="L142" s="110"/>
      <c r="M142" s="110"/>
      <c r="N142" s="110"/>
      <c r="O142" s="110"/>
      <c r="P142" s="110"/>
      <c r="Q142" s="110"/>
      <c r="R142" s="110"/>
      <c r="S142" s="110"/>
      <c r="T142" s="110"/>
      <c r="U142" s="110"/>
      <c r="V142" s="110"/>
      <c r="W142" s="110"/>
      <c r="X142" s="110"/>
    </row>
    <row r="143" spans="7:24" ht="14.25" customHeight="1" x14ac:dyDescent="0.25">
      <c r="G143" s="110"/>
      <c r="H143" s="110"/>
      <c r="I143" s="110"/>
      <c r="J143" s="110"/>
      <c r="K143" s="110"/>
      <c r="L143" s="110"/>
      <c r="M143" s="110"/>
      <c r="N143" s="110"/>
      <c r="O143" s="110"/>
      <c r="P143" s="110"/>
      <c r="Q143" s="110"/>
      <c r="R143" s="110"/>
      <c r="S143" s="110"/>
      <c r="T143" s="110"/>
      <c r="U143" s="110"/>
      <c r="V143" s="110"/>
      <c r="W143" s="110"/>
      <c r="X143" s="110"/>
    </row>
    <row r="144" spans="7:24" ht="14.25" customHeight="1" x14ac:dyDescent="0.25">
      <c r="G144" s="110"/>
      <c r="H144" s="110"/>
      <c r="I144" s="110"/>
      <c r="J144" s="110"/>
      <c r="K144" s="110"/>
      <c r="L144" s="110"/>
      <c r="M144" s="110"/>
      <c r="N144" s="110"/>
      <c r="O144" s="110"/>
      <c r="P144" s="110"/>
      <c r="Q144" s="110"/>
      <c r="R144" s="110"/>
      <c r="S144" s="110"/>
      <c r="T144" s="110"/>
      <c r="U144" s="110"/>
      <c r="V144" s="110"/>
      <c r="W144" s="110"/>
      <c r="X144" s="110"/>
    </row>
    <row r="145" spans="7:24" ht="14.25" customHeight="1" x14ac:dyDescent="0.25">
      <c r="G145" s="110"/>
      <c r="H145" s="110"/>
      <c r="I145" s="110"/>
      <c r="J145" s="110"/>
      <c r="K145" s="110"/>
      <c r="L145" s="110"/>
      <c r="M145" s="110"/>
      <c r="N145" s="110"/>
      <c r="O145" s="110"/>
      <c r="P145" s="110"/>
      <c r="Q145" s="110"/>
      <c r="R145" s="110"/>
      <c r="S145" s="110"/>
      <c r="T145" s="110"/>
      <c r="U145" s="110"/>
      <c r="V145" s="110"/>
      <c r="W145" s="110"/>
      <c r="X145" s="110"/>
    </row>
    <row r="146" spans="7:24" ht="14.25" customHeight="1" x14ac:dyDescent="0.25">
      <c r="G146" s="110"/>
      <c r="H146" s="110"/>
      <c r="I146" s="110"/>
      <c r="J146" s="110"/>
      <c r="K146" s="110"/>
      <c r="L146" s="110"/>
      <c r="M146" s="110"/>
      <c r="N146" s="110"/>
      <c r="O146" s="110"/>
      <c r="P146" s="110"/>
      <c r="Q146" s="110"/>
      <c r="R146" s="110"/>
      <c r="S146" s="110"/>
      <c r="T146" s="110"/>
      <c r="U146" s="110"/>
      <c r="V146" s="110"/>
      <c r="W146" s="110"/>
      <c r="X146" s="110"/>
    </row>
    <row r="147" spans="7:24" ht="14.25" customHeight="1" x14ac:dyDescent="0.25">
      <c r="G147" s="110"/>
      <c r="H147" s="110"/>
      <c r="I147" s="110"/>
      <c r="J147" s="110"/>
      <c r="K147" s="110"/>
      <c r="L147" s="110"/>
      <c r="M147" s="110"/>
      <c r="N147" s="110"/>
      <c r="O147" s="110"/>
      <c r="P147" s="110"/>
      <c r="Q147" s="110"/>
      <c r="R147" s="110"/>
      <c r="S147" s="110"/>
      <c r="T147" s="110"/>
      <c r="U147" s="110"/>
      <c r="V147" s="110"/>
      <c r="W147" s="110"/>
      <c r="X147" s="110"/>
    </row>
    <row r="148" spans="7:24" ht="14.25" customHeight="1" x14ac:dyDescent="0.25">
      <c r="G148" s="110"/>
      <c r="H148" s="110"/>
      <c r="I148" s="110"/>
      <c r="J148" s="110"/>
      <c r="K148" s="110"/>
      <c r="L148" s="110"/>
      <c r="M148" s="110"/>
      <c r="N148" s="110"/>
      <c r="O148" s="110"/>
      <c r="P148" s="110"/>
      <c r="Q148" s="110"/>
      <c r="R148" s="110"/>
      <c r="S148" s="110"/>
      <c r="T148" s="110"/>
      <c r="U148" s="110"/>
      <c r="V148" s="110"/>
      <c r="W148" s="110"/>
      <c r="X148" s="110"/>
    </row>
    <row r="149" spans="7:24" ht="14.25" customHeight="1" x14ac:dyDescent="0.25">
      <c r="G149" s="110"/>
      <c r="H149" s="110"/>
      <c r="I149" s="110"/>
      <c r="J149" s="110"/>
      <c r="K149" s="110"/>
      <c r="L149" s="110"/>
      <c r="M149" s="110"/>
      <c r="N149" s="110"/>
      <c r="O149" s="110"/>
      <c r="P149" s="110"/>
      <c r="Q149" s="110"/>
      <c r="R149" s="110"/>
      <c r="S149" s="110"/>
      <c r="T149" s="110"/>
      <c r="U149" s="110"/>
      <c r="V149" s="110"/>
      <c r="W149" s="110"/>
      <c r="X149" s="110"/>
    </row>
    <row r="150" spans="7:24" ht="14.25" customHeight="1" x14ac:dyDescent="0.25">
      <c r="G150" s="110"/>
      <c r="H150" s="110"/>
      <c r="I150" s="110"/>
      <c r="J150" s="110"/>
      <c r="K150" s="110"/>
      <c r="L150" s="110"/>
      <c r="M150" s="110"/>
      <c r="N150" s="110"/>
      <c r="O150" s="110"/>
      <c r="P150" s="110"/>
      <c r="Q150" s="110"/>
      <c r="R150" s="110"/>
      <c r="S150" s="110"/>
      <c r="T150" s="110"/>
      <c r="U150" s="110"/>
      <c r="V150" s="110"/>
      <c r="W150" s="110"/>
      <c r="X150" s="110"/>
    </row>
    <row r="151" spans="7:24" ht="14.25" customHeight="1" x14ac:dyDescent="0.25">
      <c r="G151" s="110"/>
      <c r="H151" s="110"/>
      <c r="I151" s="110"/>
      <c r="J151" s="110"/>
      <c r="K151" s="110"/>
      <c r="L151" s="110"/>
      <c r="M151" s="110"/>
      <c r="N151" s="110"/>
      <c r="O151" s="110"/>
      <c r="P151" s="110"/>
      <c r="Q151" s="110"/>
      <c r="R151" s="110"/>
      <c r="S151" s="110"/>
      <c r="T151" s="110"/>
      <c r="U151" s="110"/>
      <c r="V151" s="110"/>
      <c r="W151" s="110"/>
      <c r="X151" s="110"/>
    </row>
    <row r="152" spans="7:24" ht="14.25" customHeight="1" x14ac:dyDescent="0.25">
      <c r="G152" s="110"/>
      <c r="H152" s="110"/>
      <c r="I152" s="110"/>
      <c r="J152" s="110"/>
      <c r="K152" s="110"/>
      <c r="L152" s="110"/>
      <c r="M152" s="110"/>
      <c r="N152" s="110"/>
      <c r="O152" s="110"/>
      <c r="P152" s="110"/>
      <c r="Q152" s="110"/>
      <c r="R152" s="110"/>
      <c r="S152" s="110"/>
      <c r="T152" s="110"/>
      <c r="U152" s="110"/>
      <c r="V152" s="110"/>
      <c r="W152" s="110"/>
      <c r="X152" s="110"/>
    </row>
    <row r="153" spans="7:24" ht="14.25" customHeight="1" x14ac:dyDescent="0.25">
      <c r="G153" s="110"/>
      <c r="H153" s="110"/>
      <c r="I153" s="110"/>
      <c r="J153" s="110"/>
      <c r="K153" s="110"/>
      <c r="L153" s="110"/>
      <c r="M153" s="110"/>
      <c r="N153" s="110"/>
      <c r="O153" s="110"/>
      <c r="P153" s="110"/>
      <c r="Q153" s="110"/>
      <c r="R153" s="110"/>
      <c r="S153" s="110"/>
      <c r="T153" s="110"/>
      <c r="U153" s="110"/>
      <c r="V153" s="110"/>
      <c r="W153" s="110"/>
      <c r="X153" s="110"/>
    </row>
    <row r="154" spans="7:24" ht="14.25" customHeight="1" x14ac:dyDescent="0.25">
      <c r="G154" s="110"/>
      <c r="H154" s="110"/>
      <c r="I154" s="110"/>
      <c r="J154" s="110"/>
      <c r="K154" s="110"/>
      <c r="L154" s="110"/>
      <c r="M154" s="110"/>
      <c r="N154" s="110"/>
      <c r="O154" s="110"/>
      <c r="P154" s="110"/>
      <c r="Q154" s="110"/>
      <c r="R154" s="110"/>
      <c r="S154" s="110"/>
      <c r="T154" s="110"/>
      <c r="U154" s="110"/>
      <c r="V154" s="110"/>
      <c r="W154" s="110"/>
      <c r="X154" s="110"/>
    </row>
    <row r="155" spans="7:24" ht="14.25" customHeight="1" x14ac:dyDescent="0.25">
      <c r="G155" s="110"/>
      <c r="H155" s="110"/>
      <c r="I155" s="110"/>
      <c r="J155" s="110"/>
      <c r="K155" s="110"/>
      <c r="L155" s="110"/>
      <c r="M155" s="110"/>
      <c r="N155" s="110"/>
      <c r="O155" s="110"/>
      <c r="P155" s="110"/>
      <c r="Q155" s="110"/>
      <c r="R155" s="110"/>
      <c r="S155" s="110"/>
      <c r="T155" s="110"/>
      <c r="U155" s="110"/>
      <c r="V155" s="110"/>
      <c r="W155" s="110"/>
      <c r="X155" s="110"/>
    </row>
    <row r="156" spans="7:24" ht="14.25" customHeight="1" x14ac:dyDescent="0.25">
      <c r="G156" s="110"/>
      <c r="H156" s="110"/>
      <c r="I156" s="110"/>
      <c r="J156" s="110"/>
      <c r="K156" s="110"/>
      <c r="L156" s="110"/>
      <c r="M156" s="110"/>
      <c r="N156" s="110"/>
      <c r="O156" s="110"/>
      <c r="P156" s="110"/>
      <c r="Q156" s="110"/>
      <c r="R156" s="110"/>
      <c r="S156" s="110"/>
      <c r="T156" s="110"/>
      <c r="U156" s="110"/>
      <c r="V156" s="110"/>
      <c r="W156" s="110"/>
      <c r="X156" s="110"/>
    </row>
    <row r="157" spans="7:24" ht="14.25" customHeight="1" x14ac:dyDescent="0.25">
      <c r="G157" s="110"/>
      <c r="H157" s="110"/>
      <c r="I157" s="110"/>
      <c r="J157" s="110"/>
      <c r="K157" s="110"/>
      <c r="L157" s="110"/>
      <c r="M157" s="110"/>
      <c r="N157" s="110"/>
      <c r="O157" s="110"/>
      <c r="P157" s="110"/>
      <c r="Q157" s="110"/>
      <c r="R157" s="110"/>
      <c r="S157" s="110"/>
      <c r="T157" s="110"/>
      <c r="U157" s="110"/>
      <c r="V157" s="110"/>
      <c r="W157" s="110"/>
      <c r="X157" s="110"/>
    </row>
    <row r="158" spans="7:24" ht="14.25" customHeight="1" x14ac:dyDescent="0.25">
      <c r="G158" s="110"/>
      <c r="H158" s="110"/>
      <c r="I158" s="110"/>
      <c r="J158" s="110"/>
      <c r="K158" s="110"/>
      <c r="L158" s="110"/>
      <c r="M158" s="110"/>
      <c r="N158" s="110"/>
      <c r="O158" s="110"/>
      <c r="P158" s="110"/>
      <c r="Q158" s="110"/>
      <c r="R158" s="110"/>
      <c r="S158" s="110"/>
      <c r="T158" s="110"/>
      <c r="U158" s="110"/>
      <c r="V158" s="110"/>
      <c r="W158" s="110"/>
      <c r="X158" s="110"/>
    </row>
    <row r="159" spans="7:24" ht="14.25" customHeight="1" x14ac:dyDescent="0.25">
      <c r="G159" s="110"/>
      <c r="H159" s="110"/>
      <c r="I159" s="110"/>
      <c r="J159" s="110"/>
      <c r="K159" s="110"/>
      <c r="L159" s="110"/>
      <c r="M159" s="110"/>
      <c r="N159" s="110"/>
      <c r="O159" s="110"/>
      <c r="P159" s="110"/>
      <c r="Q159" s="110"/>
      <c r="R159" s="110"/>
      <c r="S159" s="110"/>
      <c r="T159" s="110"/>
      <c r="U159" s="110"/>
      <c r="V159" s="110"/>
      <c r="W159" s="110"/>
      <c r="X159" s="110"/>
    </row>
    <row r="160" spans="7:24" ht="14.25" customHeight="1" x14ac:dyDescent="0.25">
      <c r="G160" s="110"/>
      <c r="H160" s="110"/>
      <c r="I160" s="110"/>
      <c r="J160" s="110"/>
      <c r="K160" s="110"/>
      <c r="L160" s="110"/>
      <c r="M160" s="110"/>
      <c r="N160" s="110"/>
      <c r="O160" s="110"/>
      <c r="P160" s="110"/>
      <c r="Q160" s="110"/>
      <c r="R160" s="110"/>
      <c r="S160" s="110"/>
      <c r="T160" s="110"/>
      <c r="U160" s="110"/>
      <c r="V160" s="110"/>
      <c r="W160" s="110"/>
      <c r="X160" s="110"/>
    </row>
    <row r="161" spans="7:24" ht="14.25" customHeight="1" x14ac:dyDescent="0.25">
      <c r="G161" s="110"/>
      <c r="H161" s="110"/>
      <c r="I161" s="110"/>
      <c r="J161" s="110"/>
      <c r="K161" s="110"/>
      <c r="L161" s="110"/>
      <c r="M161" s="110"/>
      <c r="N161" s="110"/>
      <c r="O161" s="110"/>
      <c r="P161" s="110"/>
      <c r="Q161" s="110"/>
      <c r="R161" s="110"/>
      <c r="S161" s="110"/>
      <c r="T161" s="110"/>
      <c r="U161" s="110"/>
      <c r="V161" s="110"/>
      <c r="W161" s="110"/>
      <c r="X161" s="110"/>
    </row>
    <row r="162" spans="7:24" ht="14.25" customHeight="1" x14ac:dyDescent="0.25">
      <c r="G162" s="110"/>
      <c r="H162" s="110"/>
      <c r="I162" s="110"/>
      <c r="J162" s="110"/>
      <c r="K162" s="110"/>
      <c r="L162" s="110"/>
      <c r="M162" s="110"/>
      <c r="N162" s="110"/>
      <c r="O162" s="110"/>
      <c r="P162" s="110"/>
      <c r="Q162" s="110"/>
      <c r="R162" s="110"/>
      <c r="S162" s="110"/>
      <c r="T162" s="110"/>
      <c r="U162" s="110"/>
      <c r="V162" s="110"/>
      <c r="W162" s="110"/>
      <c r="X162" s="110"/>
    </row>
    <row r="163" spans="7:24" ht="14.25" customHeight="1" x14ac:dyDescent="0.25">
      <c r="G163" s="110"/>
      <c r="H163" s="110"/>
      <c r="I163" s="110"/>
      <c r="J163" s="110"/>
      <c r="K163" s="110"/>
      <c r="L163" s="110"/>
      <c r="M163" s="110"/>
      <c r="N163" s="110"/>
      <c r="O163" s="110"/>
      <c r="P163" s="110"/>
      <c r="Q163" s="110"/>
      <c r="R163" s="110"/>
      <c r="S163" s="110"/>
      <c r="T163" s="110"/>
      <c r="U163" s="110"/>
      <c r="V163" s="110"/>
      <c r="W163" s="110"/>
      <c r="X163" s="110"/>
    </row>
    <row r="164" spans="7:24" ht="14.25" customHeight="1" x14ac:dyDescent="0.25">
      <c r="G164" s="110"/>
      <c r="H164" s="110"/>
      <c r="I164" s="110"/>
      <c r="J164" s="110"/>
      <c r="K164" s="110"/>
      <c r="L164" s="110"/>
      <c r="M164" s="110"/>
      <c r="N164" s="110"/>
      <c r="O164" s="110"/>
      <c r="P164" s="110"/>
      <c r="Q164" s="110"/>
      <c r="R164" s="110"/>
      <c r="S164" s="110"/>
      <c r="T164" s="110"/>
      <c r="U164" s="110"/>
      <c r="V164" s="110"/>
      <c r="W164" s="110"/>
      <c r="X164" s="110"/>
    </row>
    <row r="165" spans="7:24" ht="14.25" customHeight="1" x14ac:dyDescent="0.25">
      <c r="G165" s="110"/>
      <c r="H165" s="110"/>
      <c r="I165" s="110"/>
      <c r="J165" s="110"/>
      <c r="K165" s="110"/>
      <c r="L165" s="110"/>
      <c r="M165" s="110"/>
      <c r="N165" s="110"/>
      <c r="O165" s="110"/>
      <c r="P165" s="110"/>
      <c r="Q165" s="110"/>
      <c r="R165" s="110"/>
      <c r="S165" s="110"/>
      <c r="T165" s="110"/>
      <c r="U165" s="110"/>
      <c r="V165" s="110"/>
      <c r="W165" s="110"/>
      <c r="X165" s="110"/>
    </row>
    <row r="166" spans="7:24" ht="14.25" customHeight="1" x14ac:dyDescent="0.25">
      <c r="G166" s="110"/>
      <c r="H166" s="110"/>
      <c r="I166" s="110"/>
      <c r="J166" s="110"/>
      <c r="K166" s="110"/>
      <c r="L166" s="110"/>
      <c r="M166" s="110"/>
      <c r="N166" s="110"/>
      <c r="O166" s="110"/>
      <c r="P166" s="110"/>
      <c r="Q166" s="110"/>
      <c r="R166" s="110"/>
      <c r="S166" s="110"/>
      <c r="T166" s="110"/>
      <c r="U166" s="110"/>
      <c r="V166" s="110"/>
      <c r="W166" s="110"/>
      <c r="X166" s="110"/>
    </row>
    <row r="167" spans="7:24" ht="14.25" customHeight="1" x14ac:dyDescent="0.25">
      <c r="G167" s="110"/>
      <c r="H167" s="110"/>
      <c r="I167" s="110"/>
      <c r="J167" s="110"/>
      <c r="K167" s="110"/>
      <c r="L167" s="110"/>
      <c r="M167" s="110"/>
      <c r="N167" s="110"/>
      <c r="O167" s="110"/>
      <c r="P167" s="110"/>
      <c r="Q167" s="110"/>
      <c r="R167" s="110"/>
      <c r="S167" s="110"/>
      <c r="T167" s="110"/>
      <c r="U167" s="110"/>
      <c r="V167" s="110"/>
      <c r="W167" s="110"/>
      <c r="X167" s="110"/>
    </row>
    <row r="168" spans="7:24" ht="14.25" customHeight="1" x14ac:dyDescent="0.25">
      <c r="G168" s="110"/>
      <c r="H168" s="110"/>
      <c r="I168" s="110"/>
      <c r="J168" s="110"/>
      <c r="K168" s="110"/>
      <c r="L168" s="110"/>
      <c r="M168" s="110"/>
      <c r="N168" s="110"/>
      <c r="O168" s="110"/>
      <c r="P168" s="110"/>
      <c r="Q168" s="110"/>
      <c r="R168" s="110"/>
      <c r="S168" s="110"/>
      <c r="T168" s="110"/>
      <c r="U168" s="110"/>
      <c r="V168" s="110"/>
      <c r="W168" s="110"/>
      <c r="X168" s="110"/>
    </row>
    <row r="169" spans="7:24" ht="14.25" customHeight="1" x14ac:dyDescent="0.25">
      <c r="G169" s="110"/>
      <c r="H169" s="110"/>
      <c r="I169" s="110"/>
      <c r="J169" s="110"/>
      <c r="K169" s="110"/>
      <c r="L169" s="110"/>
      <c r="M169" s="110"/>
      <c r="N169" s="110"/>
      <c r="O169" s="110"/>
      <c r="P169" s="110"/>
      <c r="Q169" s="110"/>
      <c r="R169" s="110"/>
      <c r="S169" s="110"/>
      <c r="T169" s="110"/>
      <c r="U169" s="110"/>
      <c r="V169" s="110"/>
      <c r="W169" s="110"/>
      <c r="X169" s="110"/>
    </row>
    <row r="170" spans="7:24" ht="14.25" customHeight="1" x14ac:dyDescent="0.25">
      <c r="G170" s="110"/>
      <c r="H170" s="110"/>
      <c r="I170" s="110"/>
      <c r="J170" s="110"/>
      <c r="K170" s="110"/>
      <c r="L170" s="110"/>
      <c r="M170" s="110"/>
      <c r="N170" s="110"/>
      <c r="O170" s="110"/>
      <c r="P170" s="110"/>
      <c r="Q170" s="110"/>
      <c r="R170" s="110"/>
      <c r="S170" s="110"/>
      <c r="T170" s="110"/>
      <c r="U170" s="110"/>
      <c r="V170" s="110"/>
      <c r="W170" s="110"/>
      <c r="X170" s="110"/>
    </row>
    <row r="171" spans="7:24" ht="14.25" customHeight="1" x14ac:dyDescent="0.25">
      <c r="G171" s="110"/>
      <c r="H171" s="110"/>
      <c r="I171" s="110"/>
      <c r="J171" s="110"/>
      <c r="K171" s="110"/>
      <c r="L171" s="110"/>
      <c r="M171" s="110"/>
      <c r="N171" s="110"/>
      <c r="O171" s="110"/>
      <c r="P171" s="110"/>
      <c r="Q171" s="110"/>
      <c r="R171" s="110"/>
      <c r="S171" s="110"/>
      <c r="T171" s="110"/>
      <c r="U171" s="110"/>
      <c r="V171" s="110"/>
      <c r="W171" s="110"/>
      <c r="X171" s="110"/>
    </row>
    <row r="172" spans="7:24" ht="14.25" customHeight="1" x14ac:dyDescent="0.25">
      <c r="G172" s="110"/>
      <c r="H172" s="110"/>
      <c r="I172" s="110"/>
      <c r="J172" s="110"/>
      <c r="K172" s="110"/>
      <c r="L172" s="110"/>
      <c r="M172" s="110"/>
      <c r="N172" s="110"/>
      <c r="O172" s="110"/>
      <c r="P172" s="110"/>
      <c r="Q172" s="110"/>
      <c r="R172" s="110"/>
      <c r="S172" s="110"/>
      <c r="T172" s="110"/>
      <c r="U172" s="110"/>
      <c r="V172" s="110"/>
      <c r="W172" s="110"/>
      <c r="X172" s="110"/>
    </row>
    <row r="173" spans="7:24" ht="14.25" customHeight="1" x14ac:dyDescent="0.25">
      <c r="G173" s="110"/>
      <c r="H173" s="110"/>
      <c r="I173" s="110"/>
      <c r="J173" s="110"/>
      <c r="K173" s="110"/>
      <c r="L173" s="110"/>
      <c r="M173" s="110"/>
      <c r="N173" s="110"/>
      <c r="O173" s="110"/>
      <c r="P173" s="110"/>
      <c r="Q173" s="110"/>
      <c r="R173" s="110"/>
      <c r="S173" s="110"/>
      <c r="T173" s="110"/>
      <c r="U173" s="110"/>
      <c r="V173" s="110"/>
      <c r="W173" s="110"/>
      <c r="X173" s="110"/>
    </row>
    <row r="174" spans="7:24" ht="14.25" customHeight="1" x14ac:dyDescent="0.25">
      <c r="G174" s="110"/>
      <c r="H174" s="110"/>
      <c r="I174" s="110"/>
      <c r="J174" s="110"/>
      <c r="K174" s="110"/>
      <c r="L174" s="110"/>
      <c r="M174" s="110"/>
      <c r="N174" s="110"/>
      <c r="O174" s="110"/>
      <c r="P174" s="110"/>
      <c r="Q174" s="110"/>
      <c r="R174" s="110"/>
      <c r="S174" s="110"/>
      <c r="T174" s="110"/>
      <c r="U174" s="110"/>
      <c r="V174" s="110"/>
      <c r="W174" s="110"/>
      <c r="X174" s="110"/>
    </row>
    <row r="175" spans="7:24" ht="14.25" customHeight="1" x14ac:dyDescent="0.25">
      <c r="G175" s="110"/>
      <c r="H175" s="110"/>
      <c r="I175" s="110"/>
      <c r="J175" s="110"/>
      <c r="K175" s="110"/>
      <c r="L175" s="110"/>
      <c r="M175" s="110"/>
      <c r="N175" s="110"/>
      <c r="O175" s="110"/>
      <c r="P175" s="110"/>
      <c r="Q175" s="110"/>
      <c r="R175" s="110"/>
      <c r="S175" s="110"/>
      <c r="T175" s="110"/>
      <c r="U175" s="110"/>
      <c r="V175" s="110"/>
      <c r="W175" s="110"/>
      <c r="X175" s="110"/>
    </row>
    <row r="176" spans="7:24" ht="14.25" customHeight="1" x14ac:dyDescent="0.25">
      <c r="G176" s="110"/>
      <c r="H176" s="110"/>
      <c r="I176" s="110"/>
      <c r="J176" s="110"/>
      <c r="K176" s="110"/>
      <c r="L176" s="110"/>
      <c r="M176" s="110"/>
      <c r="N176" s="110"/>
      <c r="O176" s="110"/>
      <c r="P176" s="110"/>
      <c r="Q176" s="110"/>
      <c r="R176" s="110"/>
      <c r="S176" s="110"/>
      <c r="T176" s="110"/>
      <c r="U176" s="110"/>
      <c r="V176" s="110"/>
      <c r="W176" s="110"/>
      <c r="X176" s="110"/>
    </row>
    <row r="177" spans="7:24" ht="14.25" customHeight="1" x14ac:dyDescent="0.25">
      <c r="G177" s="110"/>
      <c r="H177" s="110"/>
      <c r="I177" s="110"/>
      <c r="J177" s="110"/>
      <c r="K177" s="110"/>
      <c r="L177" s="110"/>
      <c r="M177" s="110"/>
      <c r="N177" s="110"/>
      <c r="O177" s="110"/>
      <c r="P177" s="110"/>
      <c r="Q177" s="110"/>
      <c r="R177" s="110"/>
      <c r="S177" s="110"/>
      <c r="T177" s="110"/>
      <c r="U177" s="110"/>
      <c r="V177" s="110"/>
      <c r="W177" s="110"/>
      <c r="X177" s="110"/>
    </row>
    <row r="178" spans="7:24" ht="14.25" customHeight="1" x14ac:dyDescent="0.25">
      <c r="G178" s="110"/>
      <c r="H178" s="110"/>
      <c r="I178" s="110"/>
      <c r="J178" s="110"/>
      <c r="K178" s="110"/>
      <c r="L178" s="110"/>
      <c r="M178" s="110"/>
      <c r="N178" s="110"/>
      <c r="O178" s="110"/>
      <c r="P178" s="110"/>
      <c r="Q178" s="110"/>
      <c r="R178" s="110"/>
      <c r="S178" s="110"/>
      <c r="T178" s="110"/>
      <c r="U178" s="110"/>
      <c r="V178" s="110"/>
      <c r="W178" s="110"/>
      <c r="X178" s="110"/>
    </row>
    <row r="179" spans="7:24" ht="14.25" customHeight="1" x14ac:dyDescent="0.25">
      <c r="G179" s="110"/>
      <c r="H179" s="110"/>
      <c r="I179" s="110"/>
      <c r="J179" s="110"/>
      <c r="K179" s="110"/>
      <c r="L179" s="110"/>
      <c r="M179" s="110"/>
      <c r="N179" s="110"/>
      <c r="O179" s="110"/>
      <c r="P179" s="110"/>
      <c r="Q179" s="110"/>
      <c r="R179" s="110"/>
      <c r="S179" s="110"/>
      <c r="T179" s="110"/>
      <c r="U179" s="110"/>
      <c r="V179" s="110"/>
      <c r="W179" s="110"/>
      <c r="X179" s="110"/>
    </row>
    <row r="180" spans="7:24" ht="14.25" customHeight="1" x14ac:dyDescent="0.25">
      <c r="G180" s="110"/>
      <c r="H180" s="110"/>
      <c r="I180" s="110"/>
      <c r="J180" s="110"/>
      <c r="K180" s="110"/>
      <c r="L180" s="110"/>
      <c r="M180" s="110"/>
      <c r="N180" s="110"/>
      <c r="O180" s="110"/>
      <c r="P180" s="110"/>
      <c r="Q180" s="110"/>
      <c r="R180" s="110"/>
      <c r="S180" s="110"/>
      <c r="T180" s="110"/>
      <c r="U180" s="110"/>
      <c r="V180" s="110"/>
      <c r="W180" s="110"/>
      <c r="X180" s="110"/>
    </row>
    <row r="181" spans="7:24" ht="14.25" customHeight="1" x14ac:dyDescent="0.25">
      <c r="G181" s="110"/>
      <c r="H181" s="110"/>
      <c r="I181" s="110"/>
      <c r="J181" s="110"/>
      <c r="K181" s="110"/>
      <c r="L181" s="110"/>
      <c r="M181" s="110"/>
      <c r="N181" s="110"/>
      <c r="O181" s="110"/>
      <c r="P181" s="110"/>
      <c r="Q181" s="110"/>
      <c r="R181" s="110"/>
      <c r="S181" s="110"/>
      <c r="T181" s="110"/>
      <c r="U181" s="110"/>
      <c r="V181" s="110"/>
      <c r="W181" s="110"/>
      <c r="X181" s="110"/>
    </row>
    <row r="182" spans="7:24" ht="14.25" customHeight="1" x14ac:dyDescent="0.25">
      <c r="G182" s="110"/>
      <c r="H182" s="110"/>
      <c r="I182" s="110"/>
      <c r="J182" s="110"/>
      <c r="K182" s="110"/>
      <c r="L182" s="110"/>
      <c r="M182" s="110"/>
      <c r="N182" s="110"/>
      <c r="O182" s="110"/>
      <c r="P182" s="110"/>
      <c r="Q182" s="110"/>
      <c r="R182" s="110"/>
      <c r="S182" s="110"/>
      <c r="T182" s="110"/>
      <c r="U182" s="110"/>
      <c r="V182" s="110"/>
      <c r="W182" s="110"/>
      <c r="X182" s="110"/>
    </row>
    <row r="183" spans="7:24" ht="14.25" customHeight="1" x14ac:dyDescent="0.25">
      <c r="G183" s="110"/>
      <c r="H183" s="110"/>
      <c r="I183" s="110"/>
      <c r="J183" s="110"/>
      <c r="K183" s="110"/>
      <c r="L183" s="110"/>
      <c r="M183" s="110"/>
      <c r="N183" s="110"/>
      <c r="O183" s="110"/>
      <c r="P183" s="110"/>
      <c r="Q183" s="110"/>
      <c r="R183" s="110"/>
      <c r="S183" s="110"/>
      <c r="T183" s="110"/>
      <c r="U183" s="110"/>
      <c r="V183" s="110"/>
      <c r="W183" s="110"/>
      <c r="X183" s="110"/>
    </row>
    <row r="184" spans="7:24" ht="14.25" customHeight="1" x14ac:dyDescent="0.25">
      <c r="G184" s="110"/>
      <c r="H184" s="110"/>
      <c r="I184" s="110"/>
      <c r="J184" s="110"/>
      <c r="K184" s="110"/>
      <c r="L184" s="110"/>
      <c r="M184" s="110"/>
      <c r="N184" s="110"/>
      <c r="O184" s="110"/>
      <c r="P184" s="110"/>
      <c r="Q184" s="110"/>
      <c r="R184" s="110"/>
      <c r="S184" s="110"/>
      <c r="T184" s="110"/>
      <c r="U184" s="110"/>
      <c r="V184" s="110"/>
      <c r="W184" s="110"/>
      <c r="X184" s="110"/>
    </row>
    <row r="185" spans="7:24" ht="14.25" customHeight="1" x14ac:dyDescent="0.25">
      <c r="G185" s="110"/>
      <c r="H185" s="110"/>
      <c r="I185" s="110"/>
      <c r="J185" s="110"/>
      <c r="K185" s="110"/>
      <c r="L185" s="110"/>
      <c r="M185" s="110"/>
      <c r="N185" s="110"/>
      <c r="O185" s="110"/>
      <c r="P185" s="110"/>
      <c r="Q185" s="110"/>
      <c r="R185" s="110"/>
      <c r="S185" s="110"/>
      <c r="T185" s="110"/>
      <c r="U185" s="110"/>
      <c r="V185" s="110"/>
      <c r="W185" s="110"/>
      <c r="X185" s="110"/>
    </row>
    <row r="186" spans="7:24" ht="14.25" customHeight="1" x14ac:dyDescent="0.25">
      <c r="G186" s="110"/>
      <c r="H186" s="110"/>
      <c r="I186" s="110"/>
      <c r="J186" s="110"/>
      <c r="K186" s="110"/>
      <c r="L186" s="110"/>
      <c r="M186" s="110"/>
      <c r="N186" s="110"/>
      <c r="O186" s="110"/>
      <c r="P186" s="110"/>
      <c r="Q186" s="110"/>
      <c r="R186" s="110"/>
      <c r="S186" s="110"/>
      <c r="T186" s="110"/>
      <c r="U186" s="110"/>
      <c r="V186" s="110"/>
      <c r="W186" s="110"/>
      <c r="X186" s="110"/>
    </row>
    <row r="187" spans="7:24" ht="14.25" customHeight="1" x14ac:dyDescent="0.25">
      <c r="G187" s="110"/>
      <c r="H187" s="110"/>
      <c r="I187" s="110"/>
      <c r="J187" s="110"/>
      <c r="K187" s="110"/>
      <c r="L187" s="110"/>
      <c r="M187" s="110"/>
      <c r="N187" s="110"/>
      <c r="O187" s="110"/>
      <c r="P187" s="110"/>
      <c r="Q187" s="110"/>
      <c r="R187" s="110"/>
      <c r="S187" s="110"/>
      <c r="T187" s="110"/>
      <c r="U187" s="110"/>
      <c r="V187" s="110"/>
      <c r="W187" s="110"/>
      <c r="X187" s="110"/>
    </row>
    <row r="188" spans="7:24" ht="14.25" customHeight="1" x14ac:dyDescent="0.25">
      <c r="G188" s="110"/>
      <c r="H188" s="110"/>
      <c r="I188" s="110"/>
      <c r="J188" s="110"/>
      <c r="K188" s="110"/>
      <c r="L188" s="110"/>
      <c r="M188" s="110"/>
      <c r="N188" s="110"/>
      <c r="O188" s="110"/>
      <c r="P188" s="110"/>
      <c r="Q188" s="110"/>
      <c r="R188" s="110"/>
      <c r="S188" s="110"/>
      <c r="T188" s="110"/>
      <c r="U188" s="110"/>
      <c r="V188" s="110"/>
      <c r="W188" s="110"/>
      <c r="X188" s="110"/>
    </row>
    <row r="189" spans="7:24" ht="14.25" customHeight="1" x14ac:dyDescent="0.25">
      <c r="G189" s="110"/>
      <c r="H189" s="110"/>
      <c r="I189" s="110"/>
      <c r="J189" s="110"/>
      <c r="K189" s="110"/>
      <c r="L189" s="110"/>
      <c r="M189" s="110"/>
      <c r="N189" s="110"/>
      <c r="O189" s="110"/>
      <c r="P189" s="110"/>
      <c r="Q189" s="110"/>
      <c r="R189" s="110"/>
      <c r="S189" s="110"/>
      <c r="T189" s="110"/>
      <c r="U189" s="110"/>
      <c r="V189" s="110"/>
      <c r="W189" s="110"/>
      <c r="X189" s="110"/>
    </row>
    <row r="190" spans="7:24" ht="14.25" customHeight="1" x14ac:dyDescent="0.25">
      <c r="G190" s="110"/>
      <c r="H190" s="110"/>
      <c r="I190" s="110"/>
      <c r="J190" s="110"/>
      <c r="K190" s="110"/>
      <c r="L190" s="110"/>
      <c r="M190" s="110"/>
      <c r="N190" s="110"/>
      <c r="O190" s="110"/>
      <c r="P190" s="110"/>
      <c r="Q190" s="110"/>
      <c r="R190" s="110"/>
      <c r="S190" s="110"/>
      <c r="T190" s="110"/>
      <c r="U190" s="110"/>
      <c r="V190" s="110"/>
      <c r="W190" s="110"/>
      <c r="X190" s="110"/>
    </row>
    <row r="191" spans="7:24" ht="14.25" customHeight="1" x14ac:dyDescent="0.25">
      <c r="G191" s="110"/>
      <c r="H191" s="110"/>
      <c r="I191" s="110"/>
      <c r="J191" s="110"/>
      <c r="K191" s="110"/>
      <c r="L191" s="110"/>
      <c r="M191" s="110"/>
      <c r="N191" s="110"/>
      <c r="O191" s="110"/>
      <c r="P191" s="110"/>
      <c r="Q191" s="110"/>
      <c r="R191" s="110"/>
      <c r="S191" s="110"/>
      <c r="T191" s="110"/>
      <c r="U191" s="110"/>
      <c r="V191" s="110"/>
      <c r="W191" s="110"/>
      <c r="X191" s="110"/>
    </row>
    <row r="192" spans="7:24" ht="14.25" customHeight="1" x14ac:dyDescent="0.25">
      <c r="G192" s="110"/>
      <c r="H192" s="110"/>
      <c r="I192" s="110"/>
      <c r="J192" s="110"/>
      <c r="K192" s="110"/>
      <c r="L192" s="110"/>
      <c r="M192" s="110"/>
      <c r="N192" s="110"/>
      <c r="O192" s="110"/>
      <c r="P192" s="110"/>
      <c r="Q192" s="110"/>
      <c r="R192" s="110"/>
      <c r="S192" s="110"/>
      <c r="T192" s="110"/>
      <c r="U192" s="110"/>
      <c r="V192" s="110"/>
      <c r="W192" s="110"/>
      <c r="X192" s="110"/>
    </row>
    <row r="193" spans="7:24" ht="14.25" customHeight="1" x14ac:dyDescent="0.25">
      <c r="G193" s="110"/>
      <c r="H193" s="110"/>
      <c r="I193" s="110"/>
      <c r="J193" s="110"/>
      <c r="K193" s="110"/>
      <c r="L193" s="110"/>
      <c r="M193" s="110"/>
      <c r="N193" s="110"/>
      <c r="O193" s="110"/>
      <c r="P193" s="110"/>
      <c r="Q193" s="110"/>
      <c r="R193" s="110"/>
      <c r="S193" s="110"/>
      <c r="T193" s="110"/>
      <c r="U193" s="110"/>
      <c r="V193" s="110"/>
      <c r="W193" s="110"/>
      <c r="X193" s="110"/>
    </row>
    <row r="194" spans="7:24" ht="14.25" customHeight="1" x14ac:dyDescent="0.25">
      <c r="G194" s="110"/>
      <c r="H194" s="110"/>
      <c r="I194" s="110"/>
      <c r="J194" s="110"/>
      <c r="K194" s="110"/>
      <c r="L194" s="110"/>
      <c r="M194" s="110"/>
      <c r="N194" s="110"/>
      <c r="O194" s="110"/>
      <c r="P194" s="110"/>
      <c r="Q194" s="110"/>
      <c r="R194" s="110"/>
      <c r="S194" s="110"/>
      <c r="T194" s="110"/>
      <c r="U194" s="110"/>
      <c r="V194" s="110"/>
      <c r="W194" s="110"/>
      <c r="X194" s="110"/>
    </row>
    <row r="195" spans="7:24" ht="14.25" customHeight="1" x14ac:dyDescent="0.25">
      <c r="G195" s="110"/>
      <c r="H195" s="110"/>
      <c r="I195" s="110"/>
      <c r="J195" s="110"/>
      <c r="K195" s="110"/>
      <c r="L195" s="110"/>
      <c r="M195" s="110"/>
      <c r="N195" s="110"/>
      <c r="O195" s="110"/>
      <c r="P195" s="110"/>
      <c r="Q195" s="110"/>
      <c r="R195" s="110"/>
      <c r="S195" s="110"/>
      <c r="T195" s="110"/>
      <c r="U195" s="110"/>
      <c r="V195" s="110"/>
      <c r="W195" s="110"/>
      <c r="X195" s="110"/>
    </row>
    <row r="196" spans="7:24" ht="14.25" customHeight="1" x14ac:dyDescent="0.25">
      <c r="G196" s="110"/>
      <c r="H196" s="110"/>
      <c r="I196" s="110"/>
      <c r="J196" s="110"/>
      <c r="K196" s="110"/>
      <c r="L196" s="110"/>
      <c r="M196" s="110"/>
      <c r="N196" s="110"/>
      <c r="O196" s="110"/>
      <c r="P196" s="110"/>
      <c r="Q196" s="110"/>
      <c r="R196" s="110"/>
      <c r="S196" s="110"/>
      <c r="T196" s="110"/>
      <c r="U196" s="110"/>
      <c r="V196" s="110"/>
      <c r="W196" s="110"/>
      <c r="X196" s="110"/>
    </row>
    <row r="197" spans="7:24" ht="14.25" customHeight="1" x14ac:dyDescent="0.25">
      <c r="G197" s="110"/>
      <c r="H197" s="110"/>
      <c r="I197" s="110"/>
      <c r="J197" s="110"/>
      <c r="K197" s="110"/>
      <c r="L197" s="110"/>
      <c r="M197" s="110"/>
      <c r="N197" s="110"/>
      <c r="O197" s="110"/>
      <c r="P197" s="110"/>
      <c r="Q197" s="110"/>
      <c r="R197" s="110"/>
      <c r="S197" s="110"/>
      <c r="T197" s="110"/>
      <c r="U197" s="110"/>
      <c r="V197" s="110"/>
      <c r="W197" s="110"/>
      <c r="X197" s="110"/>
    </row>
    <row r="198" spans="7:24" ht="14.25" customHeight="1" x14ac:dyDescent="0.25">
      <c r="G198" s="110"/>
      <c r="H198" s="110"/>
      <c r="I198" s="110"/>
      <c r="J198" s="110"/>
      <c r="K198" s="110"/>
      <c r="L198" s="110"/>
      <c r="M198" s="110"/>
      <c r="N198" s="110"/>
      <c r="O198" s="110"/>
      <c r="P198" s="110"/>
      <c r="Q198" s="110"/>
      <c r="R198" s="110"/>
      <c r="S198" s="110"/>
      <c r="T198" s="110"/>
      <c r="U198" s="110"/>
      <c r="V198" s="110"/>
      <c r="W198" s="110"/>
      <c r="X198" s="110"/>
    </row>
    <row r="199" spans="7:24" ht="14.25" customHeight="1" x14ac:dyDescent="0.25">
      <c r="G199" s="110"/>
      <c r="H199" s="110"/>
      <c r="I199" s="110"/>
      <c r="J199" s="110"/>
      <c r="K199" s="110"/>
      <c r="L199" s="110"/>
      <c r="M199" s="110"/>
      <c r="N199" s="110"/>
      <c r="O199" s="110"/>
      <c r="P199" s="110"/>
      <c r="Q199" s="110"/>
      <c r="R199" s="110"/>
      <c r="S199" s="110"/>
      <c r="T199" s="110"/>
      <c r="U199" s="110"/>
      <c r="V199" s="110"/>
      <c r="W199" s="110"/>
      <c r="X199" s="110"/>
    </row>
    <row r="200" spans="7:24" ht="14.25" customHeight="1" x14ac:dyDescent="0.25">
      <c r="G200" s="110"/>
      <c r="H200" s="110"/>
      <c r="I200" s="110"/>
      <c r="J200" s="110"/>
      <c r="K200" s="110"/>
      <c r="L200" s="110"/>
      <c r="M200" s="110"/>
      <c r="N200" s="110"/>
      <c r="O200" s="110"/>
      <c r="P200" s="110"/>
      <c r="Q200" s="110"/>
      <c r="R200" s="110"/>
      <c r="S200" s="110"/>
      <c r="T200" s="110"/>
      <c r="U200" s="110"/>
      <c r="V200" s="110"/>
      <c r="W200" s="110"/>
      <c r="X200" s="110"/>
    </row>
  </sheetData>
  <mergeCells count="32">
    <mergeCell ref="B36:E36"/>
    <mergeCell ref="B32:E32"/>
    <mergeCell ref="B4:E4"/>
    <mergeCell ref="V22:AN22"/>
    <mergeCell ref="B16:E16"/>
    <mergeCell ref="B19:E19"/>
    <mergeCell ref="J23:K23"/>
    <mergeCell ref="B10:E10"/>
    <mergeCell ref="B28:E28"/>
    <mergeCell ref="B34:E34"/>
    <mergeCell ref="L22:U22"/>
    <mergeCell ref="G9:Z11"/>
    <mergeCell ref="B6:E6"/>
    <mergeCell ref="B30:E30"/>
    <mergeCell ref="B15:E15"/>
    <mergeCell ref="B20:E20"/>
    <mergeCell ref="AO22:AT22"/>
    <mergeCell ref="G7:AR7"/>
    <mergeCell ref="H27:Y27"/>
    <mergeCell ref="B18:E18"/>
    <mergeCell ref="V23:AN23"/>
    <mergeCell ref="B12:E12"/>
    <mergeCell ref="H22:I22"/>
    <mergeCell ref="J22:K22"/>
    <mergeCell ref="B14:E14"/>
    <mergeCell ref="B17:E17"/>
    <mergeCell ref="B8:E8"/>
    <mergeCell ref="L23:U23"/>
    <mergeCell ref="AO23:AT23"/>
    <mergeCell ref="B13:E13"/>
    <mergeCell ref="Z27:AQ27"/>
    <mergeCell ref="H23:I23"/>
  </mergeCells>
  <hyperlinks>
    <hyperlink ref="B4" location="PANDUAN!A1" display="PANDUAN" xr:uid="{00000000-0004-0000-5D00-000000000000}"/>
    <hyperlink ref="B6" location="'EWS DIRECTORY'!A1" display="EWS DIRECTORY" xr:uid="{00000000-0004-0000-5D00-000001000000}"/>
    <hyperlink ref="B8" location="'DATA PEMICU'!A1" display="DATA PEMICU" xr:uid="{00000000-0004-0000-5D00-000002000000}"/>
    <hyperlink ref="B10" location="'DATA PENGUJI'!A1" display="DATA PENGUJI" xr:uid="{00000000-0004-0000-5D00-000003000000}"/>
    <hyperlink ref="B12" location="'MAIN LEVEL'!A1" display="MAIN LEVEL" xr:uid="{00000000-0004-0000-5D00-000004000000}"/>
  </hyperlinks>
  <pageMargins left="0.51181102362204722" right="0.15748031496062989" top="0.55118110236220474" bottom="0.55118110236220474" header="0" footer="0"/>
  <pageSetup paperSize="9" scale="60" orientation="landscape"/>
  <headerFooter>
    <oddFooter>&amp;Rhalaman &amp;P dari</oddFooter>
  </headerFooter>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E00-000000000000}">
  <sheetPr codeName="Sheet332">
    <tabColor theme="4" tint="-0.249977111117893"/>
  </sheetPr>
  <dimension ref="A2:AX55"/>
  <sheetViews>
    <sheetView topLeftCell="B9" zoomScaleNormal="100" workbookViewId="0">
      <selection activeCell="AQ18" sqref="AQ18:AU18"/>
    </sheetView>
  </sheetViews>
  <sheetFormatPr defaultColWidth="3.5546875" defaultRowHeight="13.8" x14ac:dyDescent="0.25"/>
  <cols>
    <col min="1" max="1" width="3" style="110" hidden="1" customWidth="1"/>
    <col min="2" max="5" width="3.88671875" style="177" customWidth="1"/>
    <col min="6" max="6" width="3.88671875" style="110" customWidth="1"/>
    <col min="7" max="45" width="3.6640625" style="254" customWidth="1"/>
    <col min="46" max="46" width="4.44140625" style="254" customWidth="1"/>
    <col min="47" max="47" width="3.6640625" style="254" customWidth="1"/>
    <col min="48" max="48" width="3.5546875" style="254" customWidth="1"/>
    <col min="49" max="16384" width="3.5546875" style="254"/>
  </cols>
  <sheetData>
    <row r="2" spans="2:47" x14ac:dyDescent="0.25">
      <c r="G2" s="55" t="s">
        <v>1674</v>
      </c>
      <c r="H2" s="55"/>
      <c r="I2" s="55"/>
      <c r="J2" s="55"/>
      <c r="K2" s="55"/>
      <c r="L2" s="55"/>
      <c r="M2" s="55"/>
      <c r="N2" s="55"/>
      <c r="AT2" s="443"/>
      <c r="AU2" s="443"/>
    </row>
    <row r="3" spans="2:47" x14ac:dyDescent="0.25">
      <c r="B3" s="111"/>
      <c r="C3" s="111"/>
      <c r="D3" s="111"/>
      <c r="E3" s="111"/>
      <c r="G3" s="55"/>
      <c r="H3" s="55"/>
      <c r="I3" s="55"/>
      <c r="J3" s="55"/>
      <c r="K3" s="55"/>
      <c r="L3" s="55"/>
      <c r="M3" s="55"/>
      <c r="N3" s="55"/>
      <c r="AT3" s="443"/>
      <c r="AU3" s="443"/>
    </row>
    <row r="4" spans="2:47" x14ac:dyDescent="0.25">
      <c r="B4" s="762" t="s">
        <v>79</v>
      </c>
      <c r="C4" s="761"/>
      <c r="D4" s="761"/>
      <c r="E4" s="761"/>
      <c r="G4" s="55"/>
      <c r="H4" s="55"/>
      <c r="I4" s="55"/>
      <c r="J4" s="55"/>
      <c r="K4" s="55"/>
      <c r="L4" s="55"/>
      <c r="M4" s="55"/>
      <c r="N4" s="55"/>
      <c r="AT4" s="443"/>
      <c r="AU4" s="443"/>
    </row>
    <row r="5" spans="2:47" x14ac:dyDescent="0.25">
      <c r="B5" s="111"/>
      <c r="C5" s="111"/>
      <c r="D5" s="111"/>
      <c r="E5" s="111"/>
      <c r="G5" s="55"/>
      <c r="H5" s="55"/>
      <c r="I5" s="55"/>
      <c r="J5" s="55"/>
      <c r="K5" s="55"/>
      <c r="L5" s="55"/>
      <c r="M5" s="55"/>
      <c r="N5" s="55"/>
      <c r="AT5" s="443"/>
      <c r="AU5" s="443"/>
    </row>
    <row r="6" spans="2:47" x14ac:dyDescent="0.25">
      <c r="B6" s="762" t="s">
        <v>87</v>
      </c>
      <c r="C6" s="761"/>
      <c r="D6" s="761"/>
      <c r="E6" s="761"/>
      <c r="G6" s="55"/>
      <c r="H6" s="55"/>
      <c r="I6" s="55"/>
      <c r="J6" s="55"/>
      <c r="K6" s="55"/>
      <c r="L6" s="55"/>
      <c r="M6" s="55"/>
      <c r="N6" s="55"/>
      <c r="AT6" s="443"/>
      <c r="AU6" s="443"/>
    </row>
    <row r="7" spans="2:47" ht="15" customHeight="1" x14ac:dyDescent="0.25">
      <c r="B7" s="111"/>
      <c r="C7" s="111"/>
      <c r="D7" s="111"/>
      <c r="E7" s="111"/>
      <c r="G7" s="996" t="s">
        <v>1774</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c r="AI7" s="792"/>
      <c r="AJ7" s="792"/>
      <c r="AK7" s="792"/>
      <c r="AL7" s="792"/>
      <c r="AM7" s="792"/>
      <c r="AN7" s="792"/>
      <c r="AO7" s="792"/>
      <c r="AP7" s="792"/>
      <c r="AQ7" s="792"/>
      <c r="AR7" s="792"/>
      <c r="AS7" s="58"/>
      <c r="AT7" s="443"/>
      <c r="AU7" s="443"/>
    </row>
    <row r="8" spans="2:47" x14ac:dyDescent="0.25">
      <c r="B8" s="762" t="s">
        <v>94</v>
      </c>
      <c r="C8" s="761"/>
      <c r="D8" s="761"/>
      <c r="E8" s="761"/>
      <c r="G8" s="55"/>
      <c r="H8" s="55"/>
      <c r="I8" s="55"/>
      <c r="J8" s="55"/>
      <c r="K8" s="55"/>
      <c r="L8" s="55"/>
      <c r="M8" s="55"/>
      <c r="N8" s="55"/>
      <c r="AT8" s="443"/>
      <c r="AU8" s="443"/>
    </row>
    <row r="9" spans="2:47" x14ac:dyDescent="0.25">
      <c r="B9" s="111"/>
      <c r="C9" s="111"/>
      <c r="D9" s="111"/>
      <c r="E9" s="111"/>
      <c r="G9" s="999" t="str">
        <f>"Rincian "&amp;'C-4'!G9&amp;" "&amp;'C-4-1'!M22</f>
        <v>Rincian Persediaan Awal Berdasarkan pemeriksaan langsung terhadap bukti pendukung</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c r="AU9" s="443"/>
    </row>
    <row r="10" spans="2:47" x14ac:dyDescent="0.25">
      <c r="B10" s="762" t="s">
        <v>101</v>
      </c>
      <c r="C10" s="761"/>
      <c r="D10" s="761"/>
      <c r="E10" s="761"/>
      <c r="G10" s="1001"/>
      <c r="H10" s="792"/>
      <c r="I10" s="792"/>
      <c r="J10" s="792"/>
      <c r="K10" s="792"/>
      <c r="L10" s="792"/>
      <c r="M10" s="792"/>
      <c r="N10" s="792"/>
      <c r="O10" s="792"/>
      <c r="P10" s="792"/>
      <c r="Q10" s="792"/>
      <c r="R10" s="792"/>
      <c r="S10" s="792"/>
      <c r="T10" s="792"/>
      <c r="U10" s="792"/>
      <c r="V10" s="792"/>
      <c r="W10" s="792"/>
      <c r="X10" s="792"/>
      <c r="Y10" s="792"/>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c r="AU10" s="443"/>
    </row>
    <row r="11" spans="2:47"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c r="AU11" s="443"/>
    </row>
    <row r="12" spans="2:47" x14ac:dyDescent="0.25">
      <c r="B12" s="762" t="s">
        <v>106</v>
      </c>
      <c r="C12" s="761"/>
      <c r="D12" s="761"/>
      <c r="E12" s="761"/>
      <c r="AT12" s="443"/>
      <c r="AU12" s="443"/>
    </row>
    <row r="13" spans="2:47" x14ac:dyDescent="0.25">
      <c r="B13" s="962" t="str">
        <f>HYPERLINK("#'"&amp;'EWS DIRECTORY'!$J$90&amp;"'!A1",'EWS DIRECTORY'!$J$90)</f>
        <v>C-4</v>
      </c>
      <c r="C13" s="761"/>
      <c r="D13" s="761"/>
      <c r="E13" s="761"/>
      <c r="G13" s="55" t="s">
        <v>1680</v>
      </c>
      <c r="H13" s="55"/>
      <c r="AT13" s="443"/>
      <c r="AU13" s="443"/>
    </row>
    <row r="14" spans="2:47" x14ac:dyDescent="0.25">
      <c r="B14" s="931" t="str">
        <f>HYPERLINK("#'"&amp;'EWS DIRECTORY'!$J$91&amp;"'!A1",'EWS DIRECTORY'!$J$91)</f>
        <v>C-4-1</v>
      </c>
      <c r="C14" s="761"/>
      <c r="D14" s="761"/>
      <c r="E14" s="761"/>
      <c r="G14" s="55"/>
      <c r="H14" s="55"/>
      <c r="AT14" s="443"/>
      <c r="AU14" s="443"/>
    </row>
    <row r="15" spans="2:47" x14ac:dyDescent="0.25">
      <c r="B15" s="929" t="str">
        <f>HYPERLINK("#'"&amp;'EWS DIRECTORY'!$J$92&amp;"'!A1",'EWS DIRECTORY'!$J$92)</f>
        <v>C-4-1-1</v>
      </c>
      <c r="C15" s="761"/>
      <c r="D15" s="761"/>
      <c r="E15" s="761"/>
      <c r="G15" s="55"/>
      <c r="H15" s="55"/>
      <c r="AT15" s="443"/>
      <c r="AU15" s="443"/>
    </row>
    <row r="16" spans="2:47" x14ac:dyDescent="0.25">
      <c r="B16" s="929" t="str">
        <f>HYPERLINK("#'"&amp;'EWS DIRECTORY'!$J$93&amp;"'!A1",'EWS DIRECTORY'!$J$93)</f>
        <v>C-4-1-2</v>
      </c>
      <c r="C16" s="761"/>
      <c r="D16" s="761"/>
      <c r="E16" s="761"/>
      <c r="G16" s="55"/>
      <c r="H16" s="55"/>
      <c r="AT16" s="443"/>
      <c r="AU16" s="443"/>
    </row>
    <row r="17" spans="1:50" x14ac:dyDescent="0.25">
      <c r="B17" s="927" t="str">
        <f>HYPERLINK("#'"&amp;'EWS DIRECTORY'!$J$94&amp;"'!A1",'EWS DIRECTORY'!$J$94)</f>
        <v>C-4-1-3</v>
      </c>
      <c r="C17" s="761"/>
      <c r="D17" s="761"/>
      <c r="E17" s="761"/>
      <c r="G17" s="55" t="s">
        <v>1681</v>
      </c>
      <c r="H17" s="55"/>
      <c r="I17" s="55"/>
      <c r="AT17" s="443"/>
      <c r="AU17" s="443"/>
    </row>
    <row r="18" spans="1:50" x14ac:dyDescent="0.25">
      <c r="B18" s="929" t="str">
        <f>HYPERLINK("#'"&amp;'EWS DIRECTORY'!$J$95&amp;"'!A1",'EWS DIRECTORY'!$J$95)</f>
        <v>C-4-1-4</v>
      </c>
      <c r="C18" s="761"/>
      <c r="D18" s="761"/>
      <c r="E18" s="761"/>
      <c r="G18" s="55" t="s">
        <v>1744</v>
      </c>
      <c r="H18" s="55"/>
      <c r="I18" s="55" t="s">
        <v>1744</v>
      </c>
      <c r="AT18" s="443"/>
      <c r="AU18" s="443"/>
    </row>
    <row r="19" spans="1:50" x14ac:dyDescent="0.25">
      <c r="B19" s="929" t="str">
        <f>HYPERLINK("#'"&amp;'EWS DIRECTORY'!$J$96&amp;"'!A1",'EWS DIRECTORY'!$J$96)</f>
        <v>C-4-1-5</v>
      </c>
      <c r="C19" s="761"/>
      <c r="D19" s="761"/>
      <c r="E19" s="761"/>
      <c r="AT19" s="443"/>
      <c r="AU19" s="443"/>
    </row>
    <row r="20" spans="1:50" s="271" customFormat="1" x14ac:dyDescent="0.25">
      <c r="A20" s="110"/>
      <c r="B20" s="929" t="str">
        <f>HYPERLINK("#'"&amp;'EWS DIRECTORY'!$J$97&amp;"'!A1",'EWS DIRECTORY'!$J$97)</f>
        <v>C-4-1-6</v>
      </c>
      <c r="C20" s="896"/>
      <c r="D20" s="896"/>
      <c r="E20" s="896"/>
      <c r="F20" s="110"/>
      <c r="G20" s="55" t="s">
        <v>1851</v>
      </c>
      <c r="AT20" s="443"/>
      <c r="AU20" s="443"/>
    </row>
    <row r="21" spans="1:50" x14ac:dyDescent="0.25">
      <c r="G21" s="55"/>
      <c r="AT21" s="443"/>
      <c r="AU21" s="443"/>
    </row>
    <row r="22" spans="1:50" ht="15" customHeight="1" x14ac:dyDescent="0.25">
      <c r="G22" s="55"/>
      <c r="H22" s="990" t="s">
        <v>1445</v>
      </c>
      <c r="I22" s="790"/>
      <c r="J22" s="990" t="s">
        <v>1478</v>
      </c>
      <c r="K22" s="789"/>
      <c r="L22" s="789"/>
      <c r="M22" s="790"/>
      <c r="N22" s="994" t="s">
        <v>1792</v>
      </c>
      <c r="O22" s="764"/>
      <c r="P22" s="764"/>
      <c r="Q22" s="764"/>
      <c r="R22" s="764"/>
      <c r="S22" s="764"/>
      <c r="T22" s="764"/>
      <c r="U22" s="764"/>
      <c r="V22" s="764"/>
      <c r="W22" s="764"/>
      <c r="X22" s="764"/>
      <c r="Y22" s="764"/>
      <c r="Z22" s="765"/>
      <c r="AA22" s="994" t="s">
        <v>1793</v>
      </c>
      <c r="AB22" s="764"/>
      <c r="AC22" s="764"/>
      <c r="AD22" s="764"/>
      <c r="AE22" s="764"/>
      <c r="AF22" s="764"/>
      <c r="AG22" s="764"/>
      <c r="AH22" s="764"/>
      <c r="AI22" s="764"/>
      <c r="AJ22" s="764"/>
      <c r="AK22" s="764"/>
      <c r="AL22" s="764"/>
      <c r="AM22" s="764"/>
      <c r="AN22" s="764"/>
      <c r="AO22" s="764"/>
      <c r="AP22" s="764"/>
      <c r="AQ22" s="764"/>
      <c r="AR22" s="764"/>
      <c r="AS22" s="765"/>
      <c r="AT22" s="990" t="s">
        <v>1481</v>
      </c>
      <c r="AU22" s="789"/>
      <c r="AV22" s="789"/>
      <c r="AW22" s="789"/>
      <c r="AX22" s="790"/>
    </row>
    <row r="23" spans="1:50" x14ac:dyDescent="0.25">
      <c r="G23" s="55"/>
      <c r="H23" s="806"/>
      <c r="I23" s="807"/>
      <c r="J23" s="806"/>
      <c r="K23" s="794"/>
      <c r="L23" s="794"/>
      <c r="M23" s="807"/>
      <c r="N23" s="978" t="s">
        <v>796</v>
      </c>
      <c r="O23" s="764"/>
      <c r="P23" s="764"/>
      <c r="Q23" s="764"/>
      <c r="R23" s="764"/>
      <c r="S23" s="764"/>
      <c r="T23" s="765"/>
      <c r="U23" s="978" t="s">
        <v>1401</v>
      </c>
      <c r="V23" s="764"/>
      <c r="W23" s="764"/>
      <c r="X23" s="764"/>
      <c r="Y23" s="764"/>
      <c r="Z23" s="765"/>
      <c r="AA23" s="978" t="s">
        <v>796</v>
      </c>
      <c r="AB23" s="764"/>
      <c r="AC23" s="764"/>
      <c r="AD23" s="764"/>
      <c r="AE23" s="764"/>
      <c r="AF23" s="765"/>
      <c r="AG23" s="978" t="s">
        <v>1794</v>
      </c>
      <c r="AH23" s="764"/>
      <c r="AI23" s="764"/>
      <c r="AJ23" s="764"/>
      <c r="AK23" s="764"/>
      <c r="AL23" s="764"/>
      <c r="AM23" s="765"/>
      <c r="AN23" s="978" t="s">
        <v>1510</v>
      </c>
      <c r="AO23" s="764"/>
      <c r="AP23" s="764"/>
      <c r="AQ23" s="764"/>
      <c r="AR23" s="764"/>
      <c r="AS23" s="765"/>
      <c r="AT23" s="806"/>
      <c r="AU23" s="794"/>
      <c r="AV23" s="794"/>
      <c r="AW23" s="794"/>
      <c r="AX23" s="807"/>
    </row>
    <row r="24" spans="1:50" x14ac:dyDescent="0.25">
      <c r="H24" s="980"/>
      <c r="I24" s="765"/>
      <c r="J24" s="979"/>
      <c r="K24" s="764"/>
      <c r="L24" s="764"/>
      <c r="M24" s="765"/>
      <c r="N24" s="980"/>
      <c r="O24" s="764"/>
      <c r="P24" s="764"/>
      <c r="Q24" s="764"/>
      <c r="R24" s="764"/>
      <c r="S24" s="764"/>
      <c r="T24" s="765"/>
      <c r="U24" s="977"/>
      <c r="V24" s="764"/>
      <c r="W24" s="764"/>
      <c r="X24" s="764"/>
      <c r="Y24" s="764"/>
      <c r="Z24" s="765"/>
      <c r="AA24" s="980"/>
      <c r="AB24" s="764"/>
      <c r="AC24" s="764"/>
      <c r="AD24" s="764"/>
      <c r="AE24" s="764"/>
      <c r="AF24" s="765"/>
      <c r="AG24" s="980"/>
      <c r="AH24" s="764"/>
      <c r="AI24" s="764"/>
      <c r="AJ24" s="764"/>
      <c r="AK24" s="764"/>
      <c r="AL24" s="764"/>
      <c r="AM24" s="765"/>
      <c r="AN24" s="979"/>
      <c r="AO24" s="764"/>
      <c r="AP24" s="764"/>
      <c r="AQ24" s="764"/>
      <c r="AR24" s="764"/>
      <c r="AS24" s="765"/>
      <c r="AT24" s="1063"/>
      <c r="AU24" s="764"/>
      <c r="AV24" s="764"/>
      <c r="AW24" s="764"/>
      <c r="AX24" s="765"/>
    </row>
    <row r="25" spans="1:50" x14ac:dyDescent="0.25">
      <c r="H25" s="980"/>
      <c r="I25" s="765"/>
      <c r="J25" s="979"/>
      <c r="K25" s="764"/>
      <c r="L25" s="764"/>
      <c r="M25" s="765"/>
      <c r="N25" s="980"/>
      <c r="O25" s="764"/>
      <c r="P25" s="764"/>
      <c r="Q25" s="764"/>
      <c r="R25" s="764"/>
      <c r="S25" s="764"/>
      <c r="T25" s="765"/>
      <c r="U25" s="977"/>
      <c r="V25" s="764"/>
      <c r="W25" s="764"/>
      <c r="X25" s="764"/>
      <c r="Y25" s="764"/>
      <c r="Z25" s="765"/>
      <c r="AA25" s="980"/>
      <c r="AB25" s="764"/>
      <c r="AC25" s="764"/>
      <c r="AD25" s="764"/>
      <c r="AE25" s="764"/>
      <c r="AF25" s="765"/>
      <c r="AG25" s="980"/>
      <c r="AH25" s="764"/>
      <c r="AI25" s="764"/>
      <c r="AJ25" s="764"/>
      <c r="AK25" s="764"/>
      <c r="AL25" s="764"/>
      <c r="AM25" s="765"/>
      <c r="AN25" s="979"/>
      <c r="AO25" s="764"/>
      <c r="AP25" s="764"/>
      <c r="AQ25" s="764"/>
      <c r="AR25" s="764"/>
      <c r="AS25" s="765"/>
      <c r="AT25" s="1063"/>
      <c r="AU25" s="764"/>
      <c r="AV25" s="764"/>
      <c r="AW25" s="764"/>
      <c r="AX25" s="765"/>
    </row>
    <row r="26" spans="1:50" x14ac:dyDescent="0.25">
      <c r="H26" s="980"/>
      <c r="I26" s="765"/>
      <c r="J26" s="979"/>
      <c r="K26" s="764"/>
      <c r="L26" s="764"/>
      <c r="M26" s="765"/>
      <c r="N26" s="980"/>
      <c r="O26" s="764"/>
      <c r="P26" s="764"/>
      <c r="Q26" s="764"/>
      <c r="R26" s="764"/>
      <c r="S26" s="764"/>
      <c r="T26" s="765"/>
      <c r="U26" s="977"/>
      <c r="V26" s="764"/>
      <c r="W26" s="764"/>
      <c r="X26" s="764"/>
      <c r="Y26" s="764"/>
      <c r="Z26" s="765"/>
      <c r="AA26" s="980"/>
      <c r="AB26" s="764"/>
      <c r="AC26" s="764"/>
      <c r="AD26" s="764"/>
      <c r="AE26" s="764"/>
      <c r="AF26" s="765"/>
      <c r="AG26" s="980"/>
      <c r="AH26" s="764"/>
      <c r="AI26" s="764"/>
      <c r="AJ26" s="764"/>
      <c r="AK26" s="764"/>
      <c r="AL26" s="764"/>
      <c r="AM26" s="765"/>
      <c r="AN26" s="979"/>
      <c r="AO26" s="764"/>
      <c r="AP26" s="764"/>
      <c r="AQ26" s="764"/>
      <c r="AR26" s="764"/>
      <c r="AS26" s="765"/>
      <c r="AT26" s="1063"/>
      <c r="AU26" s="764"/>
      <c r="AV26" s="764"/>
      <c r="AW26" s="764"/>
      <c r="AX26" s="765"/>
    </row>
    <row r="27" spans="1:50" x14ac:dyDescent="0.25">
      <c r="H27" s="980"/>
      <c r="I27" s="765"/>
      <c r="J27" s="979"/>
      <c r="K27" s="764"/>
      <c r="L27" s="764"/>
      <c r="M27" s="765"/>
      <c r="N27" s="980"/>
      <c r="O27" s="764"/>
      <c r="P27" s="764"/>
      <c r="Q27" s="764"/>
      <c r="R27" s="764"/>
      <c r="S27" s="764"/>
      <c r="T27" s="765"/>
      <c r="U27" s="977"/>
      <c r="V27" s="764"/>
      <c r="W27" s="764"/>
      <c r="X27" s="764"/>
      <c r="Y27" s="764"/>
      <c r="Z27" s="765"/>
      <c r="AA27" s="980"/>
      <c r="AB27" s="764"/>
      <c r="AC27" s="764"/>
      <c r="AD27" s="764"/>
      <c r="AE27" s="764"/>
      <c r="AF27" s="765"/>
      <c r="AG27" s="980"/>
      <c r="AH27" s="764"/>
      <c r="AI27" s="764"/>
      <c r="AJ27" s="764"/>
      <c r="AK27" s="764"/>
      <c r="AL27" s="764"/>
      <c r="AM27" s="765"/>
      <c r="AN27" s="979"/>
      <c r="AO27" s="764"/>
      <c r="AP27" s="764"/>
      <c r="AQ27" s="764"/>
      <c r="AR27" s="764"/>
      <c r="AS27" s="765"/>
      <c r="AT27" s="1063"/>
      <c r="AU27" s="764"/>
      <c r="AV27" s="764"/>
      <c r="AW27" s="764"/>
      <c r="AX27" s="765"/>
    </row>
    <row r="28" spans="1:50" x14ac:dyDescent="0.25">
      <c r="B28" s="760"/>
      <c r="C28" s="761"/>
      <c r="D28" s="761"/>
      <c r="E28" s="761"/>
      <c r="H28" s="980"/>
      <c r="I28" s="765"/>
      <c r="J28" s="979"/>
      <c r="K28" s="764"/>
      <c r="L28" s="764"/>
      <c r="M28" s="765"/>
      <c r="N28" s="980"/>
      <c r="O28" s="764"/>
      <c r="P28" s="764"/>
      <c r="Q28" s="764"/>
      <c r="R28" s="764"/>
      <c r="S28" s="764"/>
      <c r="T28" s="765"/>
      <c r="U28" s="977"/>
      <c r="V28" s="764"/>
      <c r="W28" s="764"/>
      <c r="X28" s="764"/>
      <c r="Y28" s="764"/>
      <c r="Z28" s="765"/>
      <c r="AA28" s="980"/>
      <c r="AB28" s="764"/>
      <c r="AC28" s="764"/>
      <c r="AD28" s="764"/>
      <c r="AE28" s="764"/>
      <c r="AF28" s="765"/>
      <c r="AG28" s="980"/>
      <c r="AH28" s="764"/>
      <c r="AI28" s="764"/>
      <c r="AJ28" s="764"/>
      <c r="AK28" s="764"/>
      <c r="AL28" s="764"/>
      <c r="AM28" s="765"/>
      <c r="AN28" s="979"/>
      <c r="AO28" s="764"/>
      <c r="AP28" s="764"/>
      <c r="AQ28" s="764"/>
      <c r="AR28" s="764"/>
      <c r="AS28" s="765"/>
      <c r="AT28" s="1063"/>
      <c r="AU28" s="764"/>
      <c r="AV28" s="764"/>
      <c r="AW28" s="764"/>
      <c r="AX28" s="765"/>
    </row>
    <row r="29" spans="1:50" x14ac:dyDescent="0.25">
      <c r="H29" s="980"/>
      <c r="I29" s="765"/>
      <c r="J29" s="979"/>
      <c r="K29" s="764"/>
      <c r="L29" s="764"/>
      <c r="M29" s="765"/>
      <c r="N29" s="980"/>
      <c r="O29" s="764"/>
      <c r="P29" s="764"/>
      <c r="Q29" s="764"/>
      <c r="R29" s="764"/>
      <c r="S29" s="764"/>
      <c r="T29" s="765"/>
      <c r="U29" s="977"/>
      <c r="V29" s="764"/>
      <c r="W29" s="764"/>
      <c r="X29" s="764"/>
      <c r="Y29" s="764"/>
      <c r="Z29" s="765"/>
      <c r="AA29" s="980"/>
      <c r="AB29" s="764"/>
      <c r="AC29" s="764"/>
      <c r="AD29" s="764"/>
      <c r="AE29" s="764"/>
      <c r="AF29" s="765"/>
      <c r="AG29" s="980"/>
      <c r="AH29" s="764"/>
      <c r="AI29" s="764"/>
      <c r="AJ29" s="764"/>
      <c r="AK29" s="764"/>
      <c r="AL29" s="764"/>
      <c r="AM29" s="765"/>
      <c r="AN29" s="983"/>
      <c r="AO29" s="764"/>
      <c r="AP29" s="764"/>
      <c r="AQ29" s="764"/>
      <c r="AR29" s="764"/>
      <c r="AS29" s="765"/>
      <c r="AT29" s="1063"/>
      <c r="AU29" s="764"/>
      <c r="AV29" s="764"/>
      <c r="AW29" s="764"/>
      <c r="AX29" s="765"/>
    </row>
    <row r="30" spans="1:50" x14ac:dyDescent="0.25">
      <c r="B30" s="760"/>
      <c r="C30" s="761"/>
      <c r="D30" s="761"/>
      <c r="E30" s="761"/>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1:50" ht="1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1:50" x14ac:dyDescent="0.25">
      <c r="B32" s="760"/>
      <c r="C32" s="761"/>
      <c r="D32" s="761"/>
      <c r="E32" s="761"/>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2:50"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2:50" ht="15" customHeight="1" x14ac:dyDescent="0.25">
      <c r="B34" s="760"/>
      <c r="C34" s="761"/>
      <c r="D34" s="761"/>
      <c r="E34" s="761"/>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2:50" x14ac:dyDescent="0.25">
      <c r="B36" s="760"/>
      <c r="C36" s="761"/>
      <c r="D36" s="761"/>
      <c r="E36" s="761"/>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2:50" ht="14.4"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2:50" ht="14.4"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2:50" ht="14.4" customHeight="1" x14ac:dyDescent="0.25">
      <c r="G39" s="223"/>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2:50" x14ac:dyDescent="0.25">
      <c r="G40" s="223"/>
      <c r="H40" s="993"/>
      <c r="I40" s="765"/>
      <c r="J40" s="993"/>
      <c r="K40" s="764"/>
      <c r="L40" s="764"/>
      <c r="M40" s="765"/>
      <c r="N40" s="993"/>
      <c r="O40" s="764"/>
      <c r="P40" s="764"/>
      <c r="Q40" s="764"/>
      <c r="R40" s="764"/>
      <c r="S40" s="764"/>
      <c r="T40" s="765"/>
      <c r="U40" s="986"/>
      <c r="V40" s="764"/>
      <c r="W40" s="764"/>
      <c r="X40" s="764"/>
      <c r="Y40" s="764"/>
      <c r="Z40" s="765"/>
      <c r="AA40" s="993"/>
      <c r="AB40" s="764"/>
      <c r="AC40" s="764"/>
      <c r="AD40" s="764"/>
      <c r="AE40" s="764"/>
      <c r="AF40" s="765"/>
      <c r="AG40" s="993"/>
      <c r="AH40" s="764"/>
      <c r="AI40" s="764"/>
      <c r="AJ40" s="764"/>
      <c r="AK40" s="764"/>
      <c r="AL40" s="764"/>
      <c r="AM40" s="765"/>
      <c r="AN40" s="995"/>
      <c r="AO40" s="764"/>
      <c r="AP40" s="764"/>
      <c r="AQ40" s="764"/>
      <c r="AR40" s="764"/>
      <c r="AS40" s="765"/>
      <c r="AT40" s="1065"/>
      <c r="AU40" s="764"/>
      <c r="AV40" s="764"/>
      <c r="AW40" s="764"/>
      <c r="AX40" s="765"/>
    </row>
    <row r="41" spans="2:50" x14ac:dyDescent="0.25">
      <c r="G41" s="223"/>
      <c r="H41" s="1092" t="s">
        <v>1770</v>
      </c>
      <c r="I41" s="764"/>
      <c r="J41" s="764"/>
      <c r="K41" s="764"/>
      <c r="L41" s="764"/>
      <c r="M41" s="764"/>
      <c r="N41" s="764"/>
      <c r="O41" s="764"/>
      <c r="P41" s="764"/>
      <c r="Q41" s="764"/>
      <c r="R41" s="764"/>
      <c r="S41" s="764"/>
      <c r="T41" s="764"/>
      <c r="U41" s="764"/>
      <c r="V41" s="764"/>
      <c r="W41" s="764"/>
      <c r="X41" s="764"/>
      <c r="Y41" s="764"/>
      <c r="Z41" s="764"/>
      <c r="AA41" s="764"/>
      <c r="AB41" s="764"/>
      <c r="AC41" s="764"/>
      <c r="AD41" s="764"/>
      <c r="AE41" s="764"/>
      <c r="AF41" s="764"/>
      <c r="AG41" s="764"/>
      <c r="AH41" s="764"/>
      <c r="AI41" s="764"/>
      <c r="AJ41" s="764"/>
      <c r="AK41" s="764"/>
      <c r="AL41" s="764"/>
      <c r="AM41" s="764"/>
      <c r="AN41" s="764"/>
      <c r="AO41" s="764"/>
      <c r="AP41" s="764"/>
      <c r="AQ41" s="764"/>
      <c r="AR41" s="764"/>
      <c r="AS41" s="765"/>
      <c r="AT41" s="1134">
        <f>SUM(AT24:AX40)</f>
        <v>0</v>
      </c>
      <c r="AU41" s="764"/>
      <c r="AV41" s="764"/>
      <c r="AW41" s="764"/>
      <c r="AX41" s="765"/>
    </row>
    <row r="42" spans="2:50" x14ac:dyDescent="0.25">
      <c r="G42" s="223"/>
      <c r="AS42" s="443"/>
      <c r="AT42" s="443"/>
    </row>
    <row r="43" spans="2:50" x14ac:dyDescent="0.25">
      <c r="G43" s="223"/>
      <c r="AS43" s="443"/>
      <c r="AT43" s="443"/>
      <c r="AU43" s="443"/>
    </row>
    <row r="44" spans="2:50" x14ac:dyDescent="0.25">
      <c r="H44" s="976" t="s">
        <v>1795</v>
      </c>
      <c r="I44" s="824"/>
      <c r="J44" s="824"/>
      <c r="K44" s="824"/>
      <c r="L44" s="824"/>
      <c r="M44" s="824"/>
      <c r="N44" s="824"/>
      <c r="O44" s="824"/>
      <c r="P44" s="824"/>
      <c r="Q44" s="824"/>
      <c r="R44" s="824"/>
      <c r="S44" s="824"/>
      <c r="T44" s="824"/>
      <c r="U44" s="824"/>
      <c r="V44" s="824"/>
      <c r="W44" s="824"/>
      <c r="X44" s="824"/>
      <c r="Y44" s="825"/>
      <c r="Z44" s="976" t="s">
        <v>1796</v>
      </c>
      <c r="AA44" s="824"/>
      <c r="AB44" s="824"/>
      <c r="AC44" s="824"/>
      <c r="AD44" s="824"/>
      <c r="AE44" s="824"/>
      <c r="AF44" s="824"/>
      <c r="AG44" s="824"/>
      <c r="AH44" s="824"/>
      <c r="AI44" s="824"/>
      <c r="AJ44" s="824"/>
      <c r="AK44" s="824"/>
      <c r="AL44" s="824"/>
      <c r="AM44" s="824"/>
      <c r="AN44" s="824"/>
      <c r="AO44" s="824"/>
      <c r="AP44" s="824"/>
      <c r="AQ44" s="825"/>
      <c r="AS44" s="443"/>
      <c r="AT44" s="443"/>
      <c r="AU44" s="443"/>
    </row>
    <row r="45" spans="2:50" x14ac:dyDescent="0.25">
      <c r="H45" s="257" t="s">
        <v>796</v>
      </c>
      <c r="I45" s="258"/>
      <c r="J45" s="258"/>
      <c r="K45" s="258"/>
      <c r="L45" s="258"/>
      <c r="M45" s="258"/>
      <c r="N45" s="258"/>
      <c r="O45" s="258"/>
      <c r="P45" s="258"/>
      <c r="Q45" s="259"/>
      <c r="R45" s="257" t="s">
        <v>1511</v>
      </c>
      <c r="S45" s="258"/>
      <c r="T45" s="258"/>
      <c r="U45" s="259"/>
      <c r="V45" s="257" t="s">
        <v>1510</v>
      </c>
      <c r="W45" s="258"/>
      <c r="X45" s="258"/>
      <c r="Y45" s="259"/>
      <c r="Z45" s="257" t="s">
        <v>796</v>
      </c>
      <c r="AA45" s="258"/>
      <c r="AB45" s="258"/>
      <c r="AC45" s="258"/>
      <c r="AD45" s="258"/>
      <c r="AE45" s="258"/>
      <c r="AF45" s="258"/>
      <c r="AG45" s="258"/>
      <c r="AH45" s="258"/>
      <c r="AI45" s="259"/>
      <c r="AJ45" s="257" t="s">
        <v>1511</v>
      </c>
      <c r="AK45" s="258"/>
      <c r="AL45" s="258"/>
      <c r="AM45" s="259"/>
      <c r="AN45" s="257" t="s">
        <v>1510</v>
      </c>
      <c r="AO45" s="258"/>
      <c r="AP45" s="258"/>
      <c r="AQ45" s="259"/>
      <c r="AS45" s="443"/>
      <c r="AT45" s="443"/>
      <c r="AU45" s="443"/>
    </row>
    <row r="46" spans="2:50" x14ac:dyDescent="0.25">
      <c r="H46" s="260"/>
      <c r="Q46" s="261"/>
      <c r="R46" s="260"/>
      <c r="U46" s="261"/>
      <c r="V46" s="260"/>
      <c r="Y46" s="261"/>
      <c r="Z46" s="260"/>
      <c r="AI46" s="261"/>
      <c r="AJ46" s="260"/>
      <c r="AM46" s="261"/>
      <c r="AN46" s="260"/>
      <c r="AQ46" s="261"/>
      <c r="AS46" s="443"/>
      <c r="AT46" s="443"/>
      <c r="AU46" s="443"/>
    </row>
    <row r="47" spans="2:50" x14ac:dyDescent="0.25">
      <c r="H47" s="260"/>
      <c r="Q47" s="261"/>
      <c r="R47" s="260"/>
      <c r="U47" s="261"/>
      <c r="V47" s="260"/>
      <c r="Y47" s="261"/>
      <c r="Z47" s="260"/>
      <c r="AI47" s="261"/>
      <c r="AJ47" s="260"/>
      <c r="AM47" s="261"/>
      <c r="AN47" s="260"/>
      <c r="AQ47" s="261"/>
      <c r="AS47" s="443"/>
      <c r="AT47" s="443"/>
      <c r="AU47" s="443"/>
    </row>
    <row r="48" spans="2:50" ht="15" customHeight="1" x14ac:dyDescent="0.25">
      <c r="H48" s="260"/>
      <c r="Q48" s="261"/>
      <c r="R48" s="260"/>
      <c r="U48" s="261"/>
      <c r="V48" s="260"/>
      <c r="Y48" s="261"/>
      <c r="Z48" s="260"/>
      <c r="AI48" s="261"/>
      <c r="AJ48" s="260"/>
      <c r="AM48" s="261"/>
      <c r="AN48" s="260"/>
      <c r="AQ48" s="261"/>
      <c r="AS48" s="443"/>
      <c r="AT48" s="443"/>
      <c r="AU48" s="443"/>
    </row>
    <row r="49" spans="8:47" x14ac:dyDescent="0.25">
      <c r="H49" s="260"/>
      <c r="Q49" s="261"/>
      <c r="R49" s="260"/>
      <c r="U49" s="261"/>
      <c r="V49" s="260"/>
      <c r="Y49" s="261"/>
      <c r="Z49" s="260"/>
      <c r="AI49" s="261"/>
      <c r="AJ49" s="260"/>
      <c r="AM49" s="261"/>
      <c r="AN49" s="260"/>
      <c r="AQ49" s="261"/>
      <c r="AS49" s="443"/>
      <c r="AT49" s="443"/>
      <c r="AU49" s="443"/>
    </row>
    <row r="50" spans="8:47" x14ac:dyDescent="0.25">
      <c r="H50" s="262"/>
      <c r="I50" s="263"/>
      <c r="J50" s="263"/>
      <c r="K50" s="263"/>
      <c r="L50" s="263"/>
      <c r="M50" s="263"/>
      <c r="N50" s="263"/>
      <c r="O50" s="263"/>
      <c r="P50" s="263"/>
      <c r="Q50" s="264"/>
      <c r="R50" s="262"/>
      <c r="S50" s="263"/>
      <c r="T50" s="263"/>
      <c r="U50" s="264"/>
      <c r="V50" s="262"/>
      <c r="W50" s="263"/>
      <c r="X50" s="263"/>
      <c r="Y50" s="264"/>
      <c r="Z50" s="262"/>
      <c r="AA50" s="263"/>
      <c r="AB50" s="263"/>
      <c r="AC50" s="263"/>
      <c r="AD50" s="263"/>
      <c r="AE50" s="263"/>
      <c r="AF50" s="263"/>
      <c r="AG50" s="263"/>
      <c r="AH50" s="263"/>
      <c r="AI50" s="264"/>
      <c r="AJ50" s="262"/>
      <c r="AK50" s="263"/>
      <c r="AL50" s="263"/>
      <c r="AM50" s="264"/>
      <c r="AN50" s="262"/>
      <c r="AO50" s="263"/>
      <c r="AP50" s="263"/>
      <c r="AQ50" s="264"/>
      <c r="AS50" s="443"/>
      <c r="AT50" s="443"/>
      <c r="AU50" s="443"/>
    </row>
    <row r="51" spans="8:47" x14ac:dyDescent="0.25">
      <c r="AM51" s="265" t="s">
        <v>1797</v>
      </c>
      <c r="AN51" s="131" t="str">
        <f>'C-4-1'!U22</f>
        <v>C-4-1-3</v>
      </c>
      <c r="AS51" s="443"/>
      <c r="AT51" s="443"/>
    </row>
    <row r="52" spans="8:47" x14ac:dyDescent="0.25">
      <c r="AS52" s="443"/>
      <c r="AT52" s="443"/>
    </row>
    <row r="53" spans="8:47" x14ac:dyDescent="0.25">
      <c r="H53" s="110"/>
      <c r="I53" s="110"/>
      <c r="J53" s="110"/>
      <c r="K53" s="110"/>
      <c r="L53" s="110"/>
      <c r="M53" s="110"/>
      <c r="N53" s="110"/>
      <c r="O53" s="110"/>
      <c r="P53" s="110"/>
      <c r="Q53" s="110"/>
      <c r="R53" s="110"/>
      <c r="S53" s="110"/>
      <c r="T53" s="110"/>
      <c r="U53" s="110"/>
      <c r="V53" s="110"/>
      <c r="W53" s="110"/>
      <c r="X53" s="110"/>
    </row>
    <row r="54" spans="8:47" x14ac:dyDescent="0.25">
      <c r="H54" s="110"/>
      <c r="I54" s="110"/>
      <c r="J54" s="110"/>
      <c r="K54" s="110"/>
      <c r="L54" s="110"/>
      <c r="M54" s="110"/>
      <c r="N54" s="110"/>
      <c r="O54" s="110"/>
      <c r="P54" s="110"/>
      <c r="Q54" s="110"/>
      <c r="R54" s="110"/>
      <c r="S54" s="110"/>
      <c r="T54" s="110"/>
      <c r="U54" s="110"/>
      <c r="V54" s="110"/>
      <c r="W54" s="110"/>
      <c r="X54" s="110"/>
    </row>
    <row r="55" spans="8:47" x14ac:dyDescent="0.25">
      <c r="H55" s="110"/>
      <c r="I55" s="110"/>
      <c r="J55" s="110"/>
      <c r="K55" s="110"/>
      <c r="L55" s="110"/>
      <c r="M55" s="110"/>
      <c r="N55" s="110"/>
      <c r="O55" s="110"/>
      <c r="P55" s="110"/>
      <c r="Q55" s="110"/>
      <c r="R55" s="110"/>
      <c r="S55" s="110"/>
      <c r="T55" s="110"/>
      <c r="U55" s="110"/>
      <c r="V55" s="110"/>
      <c r="W55" s="110"/>
      <c r="X55" s="110"/>
    </row>
  </sheetData>
  <mergeCells count="170">
    <mergeCell ref="AN37:AS37"/>
    <mergeCell ref="U35:Z35"/>
    <mergeCell ref="U36:Z36"/>
    <mergeCell ref="U37:Z37"/>
    <mergeCell ref="AA35:AF35"/>
    <mergeCell ref="AN30:AS30"/>
    <mergeCell ref="AG27:AM27"/>
    <mergeCell ref="AT31:AX31"/>
    <mergeCell ref="AT30:AX30"/>
    <mergeCell ref="AT22:AX23"/>
    <mergeCell ref="AT24:AX24"/>
    <mergeCell ref="H36:I36"/>
    <mergeCell ref="J36:M36"/>
    <mergeCell ref="B12:E12"/>
    <mergeCell ref="N22:Z22"/>
    <mergeCell ref="AA32:AF32"/>
    <mergeCell ref="AT34:AX34"/>
    <mergeCell ref="B13:E13"/>
    <mergeCell ref="AN27:AS27"/>
    <mergeCell ref="AA31:AF31"/>
    <mergeCell ref="U25:Z25"/>
    <mergeCell ref="N30:T30"/>
    <mergeCell ref="AN31:AS31"/>
    <mergeCell ref="AA26:AF26"/>
    <mergeCell ref="AG33:AM33"/>
    <mergeCell ref="B32:E32"/>
    <mergeCell ref="H34:I34"/>
    <mergeCell ref="H25:I25"/>
    <mergeCell ref="AA25:AF25"/>
    <mergeCell ref="AT33:AX33"/>
    <mergeCell ref="N26:T26"/>
    <mergeCell ref="B16:E16"/>
    <mergeCell ref="AN23:AS23"/>
    <mergeCell ref="B19:E19"/>
    <mergeCell ref="J31:M31"/>
    <mergeCell ref="U32:Z32"/>
    <mergeCell ref="AN25:AS25"/>
    <mergeCell ref="AG30:AM30"/>
    <mergeCell ref="B20:E20"/>
    <mergeCell ref="AA34:AF34"/>
    <mergeCell ref="N27:T27"/>
    <mergeCell ref="AG23:AM23"/>
    <mergeCell ref="U27:Z27"/>
    <mergeCell ref="J24:M24"/>
    <mergeCell ref="N28:T28"/>
    <mergeCell ref="AN29:AS29"/>
    <mergeCell ref="AA33:AF33"/>
    <mergeCell ref="H31:I31"/>
    <mergeCell ref="B30:E30"/>
    <mergeCell ref="B34:E34"/>
    <mergeCell ref="B28:E28"/>
    <mergeCell ref="J30:M30"/>
    <mergeCell ref="U29:Z29"/>
    <mergeCell ref="H22:I23"/>
    <mergeCell ref="U23:Z23"/>
    <mergeCell ref="AG32:AM32"/>
    <mergeCell ref="J33:M33"/>
    <mergeCell ref="AT25:AX25"/>
    <mergeCell ref="AG34:AM34"/>
    <mergeCell ref="AG25:AM25"/>
    <mergeCell ref="N32:T32"/>
    <mergeCell ref="AG31:AM31"/>
    <mergeCell ref="AT35:AX35"/>
    <mergeCell ref="H40:I40"/>
    <mergeCell ref="H37:I37"/>
    <mergeCell ref="AA36:AF36"/>
    <mergeCell ref="AN34:AS34"/>
    <mergeCell ref="N36:T36"/>
    <mergeCell ref="U40:Z40"/>
    <mergeCell ref="N40:T40"/>
    <mergeCell ref="H38:I38"/>
    <mergeCell ref="AT39:AX39"/>
    <mergeCell ref="AA38:AF38"/>
    <mergeCell ref="AT36:AX36"/>
    <mergeCell ref="AT27:AX27"/>
    <mergeCell ref="AN36:AS36"/>
    <mergeCell ref="AA27:AF27"/>
    <mergeCell ref="U28:Z28"/>
    <mergeCell ref="AT28:AX28"/>
    <mergeCell ref="AN28:AS28"/>
    <mergeCell ref="U38:Z38"/>
    <mergeCell ref="H41:AS41"/>
    <mergeCell ref="U33:Z33"/>
    <mergeCell ref="AG26:AM26"/>
    <mergeCell ref="AT32:AX32"/>
    <mergeCell ref="J38:M38"/>
    <mergeCell ref="AT29:AX29"/>
    <mergeCell ref="AN39:AS39"/>
    <mergeCell ref="AT26:AX26"/>
    <mergeCell ref="AT40:AX40"/>
    <mergeCell ref="J34:M34"/>
    <mergeCell ref="H28:I28"/>
    <mergeCell ref="J27:M27"/>
    <mergeCell ref="N33:T33"/>
    <mergeCell ref="AA29:AF29"/>
    <mergeCell ref="AA40:AF40"/>
    <mergeCell ref="AA37:AF37"/>
    <mergeCell ref="AT37:AX37"/>
    <mergeCell ref="U31:Z31"/>
    <mergeCell ref="AG39:AM39"/>
    <mergeCell ref="AN32:AS32"/>
    <mergeCell ref="AG29:AM29"/>
    <mergeCell ref="J28:M28"/>
    <mergeCell ref="AT41:AX41"/>
    <mergeCell ref="AG40:AM40"/>
    <mergeCell ref="G7:AR7"/>
    <mergeCell ref="B18:E18"/>
    <mergeCell ref="J25:M25"/>
    <mergeCell ref="AT38:AX38"/>
    <mergeCell ref="N24:T24"/>
    <mergeCell ref="Z44:AQ44"/>
    <mergeCell ref="N37:T37"/>
    <mergeCell ref="J40:M40"/>
    <mergeCell ref="AN38:AS38"/>
    <mergeCell ref="N29:T29"/>
    <mergeCell ref="AN40:AS40"/>
    <mergeCell ref="AG36:AM36"/>
    <mergeCell ref="J26:M26"/>
    <mergeCell ref="AA28:AF28"/>
    <mergeCell ref="J35:M35"/>
    <mergeCell ref="AN33:AS33"/>
    <mergeCell ref="H44:Y44"/>
    <mergeCell ref="AA39:AF39"/>
    <mergeCell ref="H30:I30"/>
    <mergeCell ref="AN26:AS26"/>
    <mergeCell ref="U30:Z30"/>
    <mergeCell ref="H26:I26"/>
    <mergeCell ref="AG35:AM35"/>
    <mergeCell ref="H39:I39"/>
    <mergeCell ref="B4:E4"/>
    <mergeCell ref="J39:M39"/>
    <mergeCell ref="N35:T35"/>
    <mergeCell ref="AA22:AS22"/>
    <mergeCell ref="J29:M29"/>
    <mergeCell ref="N25:T25"/>
    <mergeCell ref="J37:M37"/>
    <mergeCell ref="B8:E8"/>
    <mergeCell ref="AG28:AM28"/>
    <mergeCell ref="AN35:AS35"/>
    <mergeCell ref="AG37:AM37"/>
    <mergeCell ref="H29:I29"/>
    <mergeCell ref="N23:T23"/>
    <mergeCell ref="AN24:AS24"/>
    <mergeCell ref="B6:E6"/>
    <mergeCell ref="N34:T34"/>
    <mergeCell ref="B15:E15"/>
    <mergeCell ref="B14:E14"/>
    <mergeCell ref="B10:E10"/>
    <mergeCell ref="G9:Z11"/>
    <mergeCell ref="B17:E17"/>
    <mergeCell ref="H32:I32"/>
    <mergeCell ref="AA23:AF23"/>
    <mergeCell ref="N39:T39"/>
    <mergeCell ref="B36:E36"/>
    <mergeCell ref="U39:Z39"/>
    <mergeCell ref="AG38:AM38"/>
    <mergeCell ref="U26:Z26"/>
    <mergeCell ref="J22:M23"/>
    <mergeCell ref="J32:M32"/>
    <mergeCell ref="H27:I27"/>
    <mergeCell ref="U34:Z34"/>
    <mergeCell ref="H24:I24"/>
    <mergeCell ref="H33:I33"/>
    <mergeCell ref="AA30:AF30"/>
    <mergeCell ref="AG24:AM24"/>
    <mergeCell ref="U24:Z24"/>
    <mergeCell ref="AA24:AF24"/>
    <mergeCell ref="H35:I35"/>
    <mergeCell ref="N31:T31"/>
    <mergeCell ref="N38:T38"/>
  </mergeCells>
  <hyperlinks>
    <hyperlink ref="B4" location="PANDUAN!A1" display="PANDUAN" xr:uid="{00000000-0004-0000-5E00-000000000000}"/>
    <hyperlink ref="B6" location="'EWS DIRECTORY'!A1" display="EWS DIRECTORY" xr:uid="{00000000-0004-0000-5E00-000001000000}"/>
    <hyperlink ref="B8" location="'DATA PEMICU'!A1" display="DATA PEMICU" xr:uid="{00000000-0004-0000-5E00-000002000000}"/>
    <hyperlink ref="B10" location="'DATA PENGUJI'!A1" display="DATA PENGUJI" xr:uid="{00000000-0004-0000-5E00-000003000000}"/>
    <hyperlink ref="B12" location="'MAIN LEVEL'!A1" display="MAIN LEVEL" xr:uid="{00000000-0004-0000-5E00-000004000000}"/>
  </hyperlinks>
  <pageMargins left="0.51181102362204722" right="0.15748031496062989" top="0.55118110236220474" bottom="0.55118110236220474" header="0.31496062992125978" footer="0.31496062992125978"/>
  <pageSetup paperSize="9" scale="60" orientation="landscape"/>
  <headerFooter>
    <oddFooter>&amp;Rhalaman &amp;P dari &amp;N</oddFooter>
  </headerFooter>
</worksheet>
</file>

<file path=xl/worksheets/sheet9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F00-000000000000}">
  <sheetPr codeName="Sheet352">
    <tabColor theme="4" tint="-0.249977111117893"/>
  </sheetPr>
  <dimension ref="A1:AX200"/>
  <sheetViews>
    <sheetView topLeftCell="B18"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47" width="3.6640625" style="306" customWidth="1"/>
    <col min="48" max="48" width="14.44140625" style="306" customWidth="1"/>
    <col min="49" max="16384" width="14.44140625" style="306"/>
  </cols>
  <sheetData>
    <row r="1" spans="2:50" ht="14.25" customHeight="1" x14ac:dyDescent="0.25">
      <c r="G1" s="110"/>
      <c r="H1" s="110"/>
      <c r="I1" s="110"/>
      <c r="J1" s="110"/>
      <c r="K1" s="110"/>
      <c r="L1" s="110"/>
      <c r="M1" s="110"/>
      <c r="N1" s="110"/>
      <c r="O1" s="110"/>
      <c r="P1" s="110"/>
      <c r="Q1" s="110"/>
      <c r="R1" s="110"/>
      <c r="S1" s="110"/>
      <c r="T1" s="110"/>
      <c r="U1" s="110"/>
      <c r="V1" s="110"/>
      <c r="W1" s="110"/>
      <c r="X1" s="110"/>
      <c r="Y1" s="110"/>
    </row>
    <row r="2" spans="2:50" ht="14.25" customHeight="1" x14ac:dyDescent="0.25">
      <c r="G2" s="55" t="s">
        <v>1674</v>
      </c>
      <c r="H2" s="55"/>
      <c r="I2" s="55"/>
      <c r="J2" s="55"/>
      <c r="K2" s="55"/>
      <c r="L2" s="55"/>
      <c r="M2" s="55"/>
      <c r="N2" s="55"/>
      <c r="AT2" s="443"/>
      <c r="AU2" s="443"/>
      <c r="AV2" s="254"/>
      <c r="AW2" s="254"/>
      <c r="AX2" s="254"/>
    </row>
    <row r="3" spans="2:50" ht="14.25" customHeight="1" x14ac:dyDescent="0.25">
      <c r="B3" s="111"/>
      <c r="C3" s="111"/>
      <c r="D3" s="111"/>
      <c r="E3" s="111"/>
      <c r="G3" s="55"/>
      <c r="H3" s="55"/>
      <c r="I3" s="55"/>
      <c r="J3" s="55"/>
      <c r="K3" s="55"/>
      <c r="L3" s="55"/>
      <c r="M3" s="55"/>
      <c r="N3" s="55"/>
      <c r="AT3" s="443"/>
      <c r="AU3" s="443"/>
      <c r="AV3" s="254"/>
      <c r="AW3" s="254"/>
      <c r="AX3" s="254"/>
    </row>
    <row r="4" spans="2:50" ht="14.25" customHeight="1" x14ac:dyDescent="0.25">
      <c r="B4" s="762" t="s">
        <v>79</v>
      </c>
      <c r="C4" s="761"/>
      <c r="D4" s="761"/>
      <c r="E4" s="761"/>
      <c r="G4" s="55"/>
      <c r="H4" s="55"/>
      <c r="I4" s="55"/>
      <c r="J4" s="55"/>
      <c r="K4" s="55"/>
      <c r="L4" s="55"/>
      <c r="M4" s="55"/>
      <c r="N4" s="55"/>
      <c r="AT4" s="443"/>
      <c r="AU4" s="443"/>
      <c r="AV4" s="254"/>
      <c r="AW4" s="254"/>
      <c r="AX4" s="254"/>
    </row>
    <row r="5" spans="2:50" ht="14.25" customHeight="1" x14ac:dyDescent="0.25">
      <c r="B5" s="111"/>
      <c r="C5" s="111"/>
      <c r="D5" s="111"/>
      <c r="E5" s="111"/>
      <c r="G5" s="55"/>
      <c r="H5" s="55"/>
      <c r="I5" s="55"/>
      <c r="J5" s="55"/>
      <c r="K5" s="55"/>
      <c r="L5" s="55"/>
      <c r="M5" s="55"/>
      <c r="N5" s="55"/>
      <c r="AT5" s="443"/>
      <c r="AU5" s="443"/>
      <c r="AV5" s="254"/>
      <c r="AW5" s="254"/>
      <c r="AX5" s="254"/>
    </row>
    <row r="6" spans="2:50" ht="14.25" customHeight="1" x14ac:dyDescent="0.25">
      <c r="B6" s="762" t="s">
        <v>87</v>
      </c>
      <c r="C6" s="761"/>
      <c r="D6" s="761"/>
      <c r="E6" s="761"/>
      <c r="G6" s="55"/>
      <c r="H6" s="55"/>
      <c r="I6" s="55"/>
      <c r="J6" s="55"/>
      <c r="K6" s="55"/>
      <c r="L6" s="55"/>
      <c r="M6" s="55"/>
      <c r="N6" s="55"/>
      <c r="AT6" s="443"/>
      <c r="AU6" s="443"/>
      <c r="AV6" s="254"/>
      <c r="AW6" s="254"/>
      <c r="AX6" s="254"/>
    </row>
    <row r="7" spans="2:50" ht="15" customHeight="1" x14ac:dyDescent="0.25">
      <c r="B7" s="111"/>
      <c r="C7" s="111"/>
      <c r="D7" s="111"/>
      <c r="E7" s="111"/>
      <c r="G7" s="996" t="s">
        <v>1774</v>
      </c>
      <c r="H7" s="1111"/>
      <c r="I7" s="1111"/>
      <c r="J7" s="1111"/>
      <c r="K7" s="1111"/>
      <c r="L7" s="1111"/>
      <c r="M7" s="1111"/>
      <c r="N7" s="1111"/>
      <c r="O7" s="1111"/>
      <c r="P7" s="1111"/>
      <c r="Q7" s="1111"/>
      <c r="R7" s="1111"/>
      <c r="S7" s="1111"/>
      <c r="T7" s="1111"/>
      <c r="U7" s="1111"/>
      <c r="V7" s="1111"/>
      <c r="W7" s="1111"/>
      <c r="X7" s="1111"/>
      <c r="Y7" s="1111"/>
      <c r="Z7" s="1111"/>
      <c r="AA7" s="1111"/>
      <c r="AB7" s="1111"/>
      <c r="AC7" s="1111"/>
      <c r="AD7" s="1111"/>
      <c r="AE7" s="1111"/>
      <c r="AF7" s="1111"/>
      <c r="AG7" s="1111"/>
      <c r="AH7" s="1111"/>
      <c r="AI7" s="1111"/>
      <c r="AJ7" s="1111"/>
      <c r="AK7" s="1111"/>
      <c r="AL7" s="1111"/>
      <c r="AM7" s="1111"/>
      <c r="AN7" s="1111"/>
      <c r="AO7" s="1111"/>
      <c r="AP7" s="1111"/>
      <c r="AQ7" s="1111"/>
      <c r="AR7" s="1111"/>
      <c r="AS7" s="58"/>
      <c r="AT7" s="443"/>
      <c r="AU7" s="443"/>
      <c r="AV7" s="254"/>
      <c r="AW7" s="254"/>
      <c r="AX7" s="254"/>
    </row>
    <row r="8" spans="2:50" ht="14.25" customHeight="1" x14ac:dyDescent="0.25">
      <c r="B8" s="762" t="s">
        <v>94</v>
      </c>
      <c r="C8" s="761"/>
      <c r="D8" s="761"/>
      <c r="E8" s="761"/>
      <c r="G8" s="55"/>
      <c r="H8" s="55"/>
      <c r="I8" s="55"/>
      <c r="J8" s="55"/>
      <c r="K8" s="55"/>
      <c r="L8" s="55"/>
      <c r="M8" s="55"/>
      <c r="N8" s="55"/>
      <c r="AT8" s="443"/>
      <c r="AU8" s="443"/>
      <c r="AV8" s="254"/>
      <c r="AW8" s="254"/>
      <c r="AX8" s="254"/>
    </row>
    <row r="9" spans="2:50" ht="14.25" customHeight="1" x14ac:dyDescent="0.25">
      <c r="B9" s="111"/>
      <c r="C9" s="111"/>
      <c r="D9" s="111"/>
      <c r="E9" s="111"/>
      <c r="G9" s="999" t="str">
        <f>"Rincian "&amp;'C-4'!G9&amp;" "&amp;'C-4-1'!M24</f>
        <v>Rincian Persediaan Awal Berdasarkan Analisis Kewajaran dan Kelaziman Usaha</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c r="AU9" s="443"/>
      <c r="AV9" s="254"/>
      <c r="AW9" s="254"/>
      <c r="AX9" s="254"/>
    </row>
    <row r="10" spans="2:50" ht="14.25" customHeight="1" x14ac:dyDescent="0.25">
      <c r="B10" s="762" t="s">
        <v>101</v>
      </c>
      <c r="C10" s="761"/>
      <c r="D10" s="761"/>
      <c r="E10" s="761"/>
      <c r="G10" s="1001"/>
      <c r="H10" s="1111"/>
      <c r="I10" s="1111"/>
      <c r="J10" s="1111"/>
      <c r="K10" s="1111"/>
      <c r="L10" s="1111"/>
      <c r="M10" s="1111"/>
      <c r="N10" s="1111"/>
      <c r="O10" s="1111"/>
      <c r="P10" s="1111"/>
      <c r="Q10" s="1111"/>
      <c r="R10" s="1111"/>
      <c r="S10" s="1111"/>
      <c r="T10" s="1111"/>
      <c r="U10" s="1111"/>
      <c r="V10" s="1111"/>
      <c r="W10" s="1111"/>
      <c r="X10" s="1111"/>
      <c r="Y10" s="1111"/>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c r="AU10" s="443"/>
      <c r="AV10" s="254"/>
      <c r="AW10" s="254"/>
      <c r="AX10" s="254"/>
    </row>
    <row r="11" spans="2:50"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c r="AU11" s="443"/>
      <c r="AV11" s="254"/>
      <c r="AW11" s="254"/>
      <c r="AX11" s="254"/>
    </row>
    <row r="12" spans="2:50" ht="14.25" customHeight="1" x14ac:dyDescent="0.25">
      <c r="B12" s="762" t="s">
        <v>106</v>
      </c>
      <c r="C12" s="761"/>
      <c r="D12" s="761"/>
      <c r="E12" s="761"/>
      <c r="G12" s="254"/>
      <c r="H12" s="254"/>
      <c r="I12" s="254"/>
      <c r="J12" s="254"/>
      <c r="K12" s="254"/>
      <c r="L12" s="254"/>
      <c r="M12" s="254"/>
      <c r="N12" s="254"/>
      <c r="AT12" s="443"/>
      <c r="AU12" s="443"/>
      <c r="AV12" s="254"/>
      <c r="AW12" s="254"/>
      <c r="AX12" s="254"/>
    </row>
    <row r="13" spans="2:50" ht="14.25" customHeight="1" x14ac:dyDescent="0.25">
      <c r="B13" s="962" t="str">
        <f>HYPERLINK("#'"&amp;'EWS DIRECTORY'!$J$90&amp;"'!A1",'EWS DIRECTORY'!$J$90)</f>
        <v>C-4</v>
      </c>
      <c r="C13" s="761"/>
      <c r="D13" s="761"/>
      <c r="E13" s="761"/>
      <c r="G13" s="55" t="s">
        <v>1680</v>
      </c>
      <c r="H13" s="55"/>
      <c r="I13" s="254"/>
      <c r="J13" s="254"/>
      <c r="K13" s="254"/>
      <c r="L13" s="254"/>
      <c r="M13" s="254"/>
      <c r="N13" s="254"/>
      <c r="AT13" s="443"/>
      <c r="AU13" s="443"/>
      <c r="AV13" s="254"/>
      <c r="AW13" s="254"/>
      <c r="AX13" s="254"/>
    </row>
    <row r="14" spans="2:50" ht="14.25" customHeight="1" x14ac:dyDescent="0.25">
      <c r="B14" s="931" t="str">
        <f>HYPERLINK("#'"&amp;'EWS DIRECTORY'!$J$91&amp;"'!A1",'EWS DIRECTORY'!$J$91)</f>
        <v>C-4-1</v>
      </c>
      <c r="C14" s="761"/>
      <c r="D14" s="761"/>
      <c r="E14" s="761"/>
      <c r="G14" s="55" t="s">
        <v>1891</v>
      </c>
      <c r="H14" s="55"/>
      <c r="I14" s="254"/>
      <c r="J14" s="254"/>
      <c r="K14" s="254"/>
      <c r="L14" s="254"/>
      <c r="M14" s="254"/>
      <c r="N14" s="254"/>
      <c r="AT14" s="443"/>
      <c r="AU14" s="443"/>
      <c r="AV14" s="254"/>
      <c r="AW14" s="254"/>
      <c r="AX14" s="254"/>
    </row>
    <row r="15" spans="2:50" ht="14.25" customHeight="1" x14ac:dyDescent="0.25">
      <c r="B15" s="929" t="str">
        <f>HYPERLINK("#'"&amp;'EWS DIRECTORY'!$J$92&amp;"'!A1",'EWS DIRECTORY'!$J$92)</f>
        <v>C-4-1-1</v>
      </c>
      <c r="C15" s="761"/>
      <c r="D15" s="761"/>
      <c r="E15" s="761"/>
      <c r="G15" s="55" t="s">
        <v>1892</v>
      </c>
      <c r="H15" s="55"/>
      <c r="I15" s="254"/>
      <c r="J15" s="254"/>
      <c r="K15" s="254"/>
      <c r="L15" s="254"/>
      <c r="M15" s="254"/>
      <c r="N15" s="254"/>
      <c r="AT15" s="443"/>
      <c r="AU15" s="443"/>
      <c r="AV15" s="254"/>
      <c r="AW15" s="254"/>
      <c r="AX15" s="254"/>
    </row>
    <row r="16" spans="2:50" ht="14.25" customHeight="1" x14ac:dyDescent="0.25">
      <c r="B16" s="929" t="str">
        <f>HYPERLINK("#'"&amp;'EWS DIRECTORY'!$J$93&amp;"'!A1",'EWS DIRECTORY'!$J$93)</f>
        <v>C-4-1-2</v>
      </c>
      <c r="C16" s="761"/>
      <c r="D16" s="761"/>
      <c r="E16" s="761"/>
      <c r="G16" s="55" t="s">
        <v>1893</v>
      </c>
      <c r="H16" s="55"/>
      <c r="I16" s="254"/>
      <c r="J16" s="254"/>
      <c r="K16" s="254"/>
      <c r="L16" s="254"/>
      <c r="M16" s="254"/>
      <c r="N16" s="254"/>
      <c r="AT16" s="443"/>
      <c r="AU16" s="443"/>
      <c r="AV16" s="254"/>
      <c r="AW16" s="254"/>
      <c r="AX16" s="254"/>
    </row>
    <row r="17" spans="2:50" ht="14.25" customHeight="1" x14ac:dyDescent="0.25">
      <c r="B17" s="929" t="str">
        <f>HYPERLINK("#'"&amp;'EWS DIRECTORY'!$J$94&amp;"'!A1",'EWS DIRECTORY'!$J$94)</f>
        <v>C-4-1-3</v>
      </c>
      <c r="C17" s="761"/>
      <c r="D17" s="761"/>
      <c r="E17" s="761"/>
      <c r="G17" s="55" t="s">
        <v>1681</v>
      </c>
      <c r="H17" s="55"/>
      <c r="I17" s="55"/>
      <c r="J17" s="254"/>
      <c r="K17" s="254"/>
      <c r="L17" s="254"/>
      <c r="M17" s="254"/>
      <c r="N17" s="254"/>
      <c r="AT17" s="443"/>
      <c r="AU17" s="443"/>
      <c r="AV17" s="254"/>
      <c r="AW17" s="254"/>
      <c r="AX17" s="254"/>
    </row>
    <row r="18" spans="2:50" ht="14.25" customHeight="1" x14ac:dyDescent="0.25">
      <c r="B18" s="927" t="str">
        <f>HYPERLINK("#'"&amp;'EWS DIRECTORY'!$J$95&amp;"'!A1",'EWS DIRECTORY'!$J$95)</f>
        <v>C-4-1-4</v>
      </c>
      <c r="C18" s="761"/>
      <c r="D18" s="761"/>
      <c r="E18" s="761"/>
      <c r="G18" s="55" t="s">
        <v>1744</v>
      </c>
      <c r="H18" s="55"/>
      <c r="I18" s="55" t="s">
        <v>1744</v>
      </c>
      <c r="J18" s="254"/>
      <c r="K18" s="254"/>
      <c r="L18" s="254"/>
      <c r="M18" s="254"/>
      <c r="N18" s="254"/>
      <c r="AT18" s="443"/>
      <c r="AU18" s="443"/>
      <c r="AV18" s="254"/>
      <c r="AW18" s="254"/>
      <c r="AX18" s="254"/>
    </row>
    <row r="19" spans="2:50" ht="14.25" customHeight="1" x14ac:dyDescent="0.25">
      <c r="B19" s="929" t="str">
        <f>HYPERLINK("#'"&amp;'EWS DIRECTORY'!$J$96&amp;"'!A1",'EWS DIRECTORY'!$J$96)</f>
        <v>C-4-1-5</v>
      </c>
      <c r="C19" s="761"/>
      <c r="D19" s="761"/>
      <c r="E19" s="761"/>
      <c r="AT19" s="443"/>
      <c r="AU19" s="443"/>
      <c r="AV19" s="254"/>
      <c r="AW19" s="254"/>
      <c r="AX19" s="254"/>
    </row>
    <row r="20" spans="2:50" ht="14.25" customHeight="1" x14ac:dyDescent="0.25">
      <c r="B20" s="929" t="str">
        <f>HYPERLINK("#'"&amp;'EWS DIRECTORY'!$J$97&amp;"'!A1",'EWS DIRECTORY'!$J$97)</f>
        <v>C-4-1-6</v>
      </c>
      <c r="C20" s="761"/>
      <c r="D20" s="761"/>
      <c r="E20" s="761"/>
      <c r="G20" s="55" t="s">
        <v>1851</v>
      </c>
      <c r="AT20" s="443"/>
      <c r="AU20" s="443"/>
      <c r="AV20" s="271"/>
      <c r="AW20" s="271"/>
      <c r="AX20" s="271"/>
    </row>
    <row r="21" spans="2:50" ht="14.25" customHeight="1" x14ac:dyDescent="0.25">
      <c r="G21" s="55"/>
      <c r="AT21" s="443"/>
      <c r="AU21" s="443"/>
      <c r="AV21" s="254"/>
      <c r="AW21" s="254"/>
      <c r="AX21" s="254"/>
    </row>
    <row r="22" spans="2:50" ht="13.8" x14ac:dyDescent="0.25">
      <c r="G22" s="55"/>
      <c r="H22" s="1082" t="s">
        <v>1445</v>
      </c>
      <c r="I22" s="765"/>
      <c r="J22" s="1109" t="s">
        <v>1894</v>
      </c>
      <c r="K22" s="764"/>
      <c r="L22" s="764"/>
      <c r="M22" s="764"/>
      <c r="N22" s="764"/>
      <c r="O22" s="764"/>
      <c r="P22" s="764"/>
      <c r="Q22" s="764"/>
      <c r="R22" s="764"/>
      <c r="S22" s="764"/>
      <c r="T22" s="764"/>
      <c r="U22" s="764"/>
      <c r="V22" s="764"/>
      <c r="W22" s="764"/>
      <c r="X22" s="765"/>
      <c r="Y22" s="1082" t="s">
        <v>1767</v>
      </c>
      <c r="Z22" s="765"/>
      <c r="AA22" s="1082" t="s">
        <v>1895</v>
      </c>
      <c r="AB22" s="764"/>
      <c r="AC22" s="764"/>
      <c r="AD22" s="764"/>
      <c r="AE22" s="764"/>
      <c r="AF22" s="764"/>
      <c r="AG22" s="764"/>
      <c r="AH22" s="764"/>
      <c r="AI22" s="764"/>
      <c r="AJ22" s="764"/>
      <c r="AK22" s="764"/>
      <c r="AL22" s="764"/>
      <c r="AM22" s="764"/>
      <c r="AN22" s="764"/>
      <c r="AO22" s="764"/>
      <c r="AP22" s="764"/>
      <c r="AQ22" s="764"/>
      <c r="AR22" s="764"/>
      <c r="AS22" s="764"/>
      <c r="AT22" s="765"/>
    </row>
    <row r="23" spans="2:50" ht="15" customHeight="1" x14ac:dyDescent="0.25">
      <c r="G23" s="55"/>
      <c r="H23" s="1104">
        <v>1</v>
      </c>
      <c r="I23" s="765"/>
      <c r="J23" s="1105" t="s">
        <v>1896</v>
      </c>
      <c r="K23" s="764"/>
      <c r="L23" s="764"/>
      <c r="M23" s="764"/>
      <c r="N23" s="764"/>
      <c r="O23" s="764"/>
      <c r="P23" s="764"/>
      <c r="Q23" s="764"/>
      <c r="R23" s="764"/>
      <c r="S23" s="764"/>
      <c r="T23" s="764"/>
      <c r="U23" s="764"/>
      <c r="V23" s="764"/>
      <c r="W23" s="764"/>
      <c r="X23" s="765"/>
      <c r="Y23" s="1009"/>
      <c r="Z23" s="765"/>
      <c r="AA23" s="1009"/>
      <c r="AB23" s="764"/>
      <c r="AC23" s="764"/>
      <c r="AD23" s="764"/>
      <c r="AE23" s="764"/>
      <c r="AF23" s="764"/>
      <c r="AG23" s="764"/>
      <c r="AH23" s="764"/>
      <c r="AI23" s="764"/>
      <c r="AJ23" s="764"/>
      <c r="AK23" s="764"/>
      <c r="AL23" s="764"/>
      <c r="AM23" s="764"/>
      <c r="AN23" s="764"/>
      <c r="AO23" s="764"/>
      <c r="AP23" s="764"/>
      <c r="AQ23" s="764"/>
      <c r="AR23" s="764"/>
      <c r="AS23" s="764"/>
      <c r="AT23" s="765"/>
    </row>
    <row r="24" spans="2:50" ht="15" customHeight="1" x14ac:dyDescent="0.25">
      <c r="H24" s="1104">
        <v>2</v>
      </c>
      <c r="I24" s="765"/>
      <c r="J24" s="1105" t="s">
        <v>1897</v>
      </c>
      <c r="K24" s="764"/>
      <c r="L24" s="764"/>
      <c r="M24" s="764"/>
      <c r="N24" s="764"/>
      <c r="O24" s="764"/>
      <c r="P24" s="764"/>
      <c r="Q24" s="764"/>
      <c r="R24" s="764"/>
      <c r="S24" s="764"/>
      <c r="T24" s="764"/>
      <c r="U24" s="764"/>
      <c r="V24" s="764"/>
      <c r="W24" s="764"/>
      <c r="X24" s="765"/>
      <c r="Y24" s="1009"/>
      <c r="Z24" s="765"/>
      <c r="AA24" s="1009"/>
      <c r="AB24" s="764"/>
      <c r="AC24" s="764"/>
      <c r="AD24" s="764"/>
      <c r="AE24" s="764"/>
      <c r="AF24" s="764"/>
      <c r="AG24" s="764"/>
      <c r="AH24" s="764"/>
      <c r="AI24" s="764"/>
      <c r="AJ24" s="764"/>
      <c r="AK24" s="764"/>
      <c r="AL24" s="764"/>
      <c r="AM24" s="764"/>
      <c r="AN24" s="764"/>
      <c r="AO24" s="764"/>
      <c r="AP24" s="764"/>
      <c r="AQ24" s="764"/>
      <c r="AR24" s="764"/>
      <c r="AS24" s="764"/>
      <c r="AT24" s="765"/>
    </row>
    <row r="25" spans="2:50" ht="15" customHeight="1" x14ac:dyDescent="0.25">
      <c r="H25" s="1104">
        <v>3</v>
      </c>
      <c r="I25" s="765"/>
      <c r="J25" s="1105" t="s">
        <v>1898</v>
      </c>
      <c r="K25" s="764"/>
      <c r="L25" s="764"/>
      <c r="M25" s="764"/>
      <c r="N25" s="764"/>
      <c r="O25" s="764"/>
      <c r="P25" s="764"/>
      <c r="Q25" s="764"/>
      <c r="R25" s="764"/>
      <c r="S25" s="764"/>
      <c r="T25" s="764"/>
      <c r="U25" s="764"/>
      <c r="V25" s="764"/>
      <c r="W25" s="764"/>
      <c r="X25" s="765"/>
      <c r="Y25" s="1009"/>
      <c r="Z25" s="765"/>
      <c r="AA25" s="1009"/>
      <c r="AB25" s="764"/>
      <c r="AC25" s="764"/>
      <c r="AD25" s="764"/>
      <c r="AE25" s="764"/>
      <c r="AF25" s="764"/>
      <c r="AG25" s="764"/>
      <c r="AH25" s="764"/>
      <c r="AI25" s="764"/>
      <c r="AJ25" s="764"/>
      <c r="AK25" s="764"/>
      <c r="AL25" s="764"/>
      <c r="AM25" s="764"/>
      <c r="AN25" s="764"/>
      <c r="AO25" s="764"/>
      <c r="AP25" s="764"/>
      <c r="AQ25" s="764"/>
      <c r="AR25" s="764"/>
      <c r="AS25" s="764"/>
      <c r="AT25" s="765"/>
    </row>
    <row r="26" spans="2:50" ht="15" customHeight="1" x14ac:dyDescent="0.25">
      <c r="H26" s="1104">
        <v>4</v>
      </c>
      <c r="I26" s="765"/>
      <c r="J26" s="1105" t="s">
        <v>1899</v>
      </c>
      <c r="K26" s="764"/>
      <c r="L26" s="764"/>
      <c r="M26" s="764"/>
      <c r="N26" s="764"/>
      <c r="O26" s="764"/>
      <c r="P26" s="764"/>
      <c r="Q26" s="764"/>
      <c r="R26" s="764"/>
      <c r="S26" s="764"/>
      <c r="T26" s="764"/>
      <c r="U26" s="764"/>
      <c r="V26" s="764"/>
      <c r="W26" s="764"/>
      <c r="X26" s="765"/>
      <c r="Y26" s="1009"/>
      <c r="Z26" s="765"/>
      <c r="AA26" s="1009"/>
      <c r="AB26" s="764"/>
      <c r="AC26" s="764"/>
      <c r="AD26" s="764"/>
      <c r="AE26" s="764"/>
      <c r="AF26" s="764"/>
      <c r="AG26" s="764"/>
      <c r="AH26" s="764"/>
      <c r="AI26" s="764"/>
      <c r="AJ26" s="764"/>
      <c r="AK26" s="764"/>
      <c r="AL26" s="764"/>
      <c r="AM26" s="764"/>
      <c r="AN26" s="764"/>
      <c r="AO26" s="764"/>
      <c r="AP26" s="764"/>
      <c r="AQ26" s="764"/>
      <c r="AR26" s="764"/>
      <c r="AS26" s="764"/>
      <c r="AT26" s="765"/>
    </row>
    <row r="27" spans="2:50" ht="15" customHeight="1" x14ac:dyDescent="0.25">
      <c r="H27" s="1104">
        <v>5</v>
      </c>
      <c r="I27" s="765"/>
      <c r="J27" s="1105" t="s">
        <v>1900</v>
      </c>
      <c r="K27" s="764"/>
      <c r="L27" s="764"/>
      <c r="M27" s="764"/>
      <c r="N27" s="764"/>
      <c r="O27" s="764"/>
      <c r="P27" s="764"/>
      <c r="Q27" s="764"/>
      <c r="R27" s="764"/>
      <c r="S27" s="764"/>
      <c r="T27" s="764"/>
      <c r="U27" s="764"/>
      <c r="V27" s="764"/>
      <c r="W27" s="764"/>
      <c r="X27" s="765"/>
      <c r="Y27" s="1009"/>
      <c r="Z27" s="765"/>
      <c r="AA27" s="1009"/>
      <c r="AB27" s="764"/>
      <c r="AC27" s="764"/>
      <c r="AD27" s="764"/>
      <c r="AE27" s="764"/>
      <c r="AF27" s="764"/>
      <c r="AG27" s="764"/>
      <c r="AH27" s="764"/>
      <c r="AI27" s="764"/>
      <c r="AJ27" s="764"/>
      <c r="AK27" s="764"/>
      <c r="AL27" s="764"/>
      <c r="AM27" s="764"/>
      <c r="AN27" s="764"/>
      <c r="AO27" s="764"/>
      <c r="AP27" s="764"/>
      <c r="AQ27" s="764"/>
      <c r="AR27" s="764"/>
      <c r="AS27" s="764"/>
      <c r="AT27" s="765"/>
    </row>
    <row r="28" spans="2:50" ht="15" customHeight="1" x14ac:dyDescent="0.25">
      <c r="B28" s="760"/>
      <c r="C28" s="761"/>
      <c r="D28" s="761"/>
      <c r="E28" s="761"/>
      <c r="H28" s="1104">
        <v>6</v>
      </c>
      <c r="I28" s="765"/>
      <c r="J28" s="1105" t="s">
        <v>1901</v>
      </c>
      <c r="K28" s="764"/>
      <c r="L28" s="764"/>
      <c r="M28" s="764"/>
      <c r="N28" s="764"/>
      <c r="O28" s="764"/>
      <c r="P28" s="764"/>
      <c r="Q28" s="764"/>
      <c r="R28" s="764"/>
      <c r="S28" s="764"/>
      <c r="T28" s="764"/>
      <c r="U28" s="764"/>
      <c r="V28" s="764"/>
      <c r="W28" s="764"/>
      <c r="X28" s="765"/>
      <c r="Y28" s="1009"/>
      <c r="Z28" s="765"/>
      <c r="AA28" s="1009"/>
      <c r="AB28" s="764"/>
      <c r="AC28" s="764"/>
      <c r="AD28" s="764"/>
      <c r="AE28" s="764"/>
      <c r="AF28" s="764"/>
      <c r="AG28" s="764"/>
      <c r="AH28" s="764"/>
      <c r="AI28" s="764"/>
      <c r="AJ28" s="764"/>
      <c r="AK28" s="764"/>
      <c r="AL28" s="764"/>
      <c r="AM28" s="764"/>
      <c r="AN28" s="764"/>
      <c r="AO28" s="764"/>
      <c r="AP28" s="764"/>
      <c r="AQ28" s="764"/>
      <c r="AR28" s="764"/>
      <c r="AS28" s="764"/>
      <c r="AT28" s="765"/>
    </row>
    <row r="29" spans="2:50" ht="15" customHeight="1" x14ac:dyDescent="0.25">
      <c r="H29" s="1104">
        <v>7</v>
      </c>
      <c r="I29" s="765"/>
      <c r="J29" s="1105" t="s">
        <v>1902</v>
      </c>
      <c r="K29" s="764"/>
      <c r="L29" s="764"/>
      <c r="M29" s="764"/>
      <c r="N29" s="764"/>
      <c r="O29" s="764"/>
      <c r="P29" s="764"/>
      <c r="Q29" s="764"/>
      <c r="R29" s="764"/>
      <c r="S29" s="764"/>
      <c r="T29" s="764"/>
      <c r="U29" s="764"/>
      <c r="V29" s="764"/>
      <c r="W29" s="764"/>
      <c r="X29" s="765"/>
      <c r="Y29" s="1009"/>
      <c r="Z29" s="765"/>
      <c r="AA29" s="1009"/>
      <c r="AB29" s="764"/>
      <c r="AC29" s="764"/>
      <c r="AD29" s="764"/>
      <c r="AE29" s="764"/>
      <c r="AF29" s="764"/>
      <c r="AG29" s="764"/>
      <c r="AH29" s="764"/>
      <c r="AI29" s="764"/>
      <c r="AJ29" s="764"/>
      <c r="AK29" s="764"/>
      <c r="AL29" s="764"/>
      <c r="AM29" s="764"/>
      <c r="AN29" s="764"/>
      <c r="AO29" s="764"/>
      <c r="AP29" s="764"/>
      <c r="AQ29" s="764"/>
      <c r="AR29" s="764"/>
      <c r="AS29" s="764"/>
      <c r="AT29" s="765"/>
    </row>
    <row r="30" spans="2:50" ht="15" customHeight="1" x14ac:dyDescent="0.25">
      <c r="B30" s="760"/>
      <c r="C30" s="761"/>
      <c r="D30" s="761"/>
      <c r="E30" s="761"/>
      <c r="H30" s="1104">
        <v>8</v>
      </c>
      <c r="I30" s="765"/>
      <c r="J30" s="1105" t="s">
        <v>1903</v>
      </c>
      <c r="K30" s="764"/>
      <c r="L30" s="764"/>
      <c r="M30" s="764"/>
      <c r="N30" s="764"/>
      <c r="O30" s="764"/>
      <c r="P30" s="764"/>
      <c r="Q30" s="764"/>
      <c r="R30" s="764"/>
      <c r="S30" s="764"/>
      <c r="T30" s="764"/>
      <c r="U30" s="764"/>
      <c r="V30" s="764"/>
      <c r="W30" s="764"/>
      <c r="X30" s="765"/>
      <c r="Y30" s="1009"/>
      <c r="Z30" s="765"/>
      <c r="AA30" s="1009"/>
      <c r="AB30" s="764"/>
      <c r="AC30" s="764"/>
      <c r="AD30" s="764"/>
      <c r="AE30" s="764"/>
      <c r="AF30" s="764"/>
      <c r="AG30" s="764"/>
      <c r="AH30" s="764"/>
      <c r="AI30" s="764"/>
      <c r="AJ30" s="764"/>
      <c r="AK30" s="764"/>
      <c r="AL30" s="764"/>
      <c r="AM30" s="764"/>
      <c r="AN30" s="764"/>
      <c r="AO30" s="764"/>
      <c r="AP30" s="764"/>
      <c r="AQ30" s="764"/>
      <c r="AR30" s="764"/>
      <c r="AS30" s="764"/>
      <c r="AT30" s="765"/>
    </row>
    <row r="31" spans="2:50" ht="15" customHeight="1" x14ac:dyDescent="0.25">
      <c r="H31" s="1104">
        <v>9</v>
      </c>
      <c r="I31" s="765"/>
      <c r="J31" s="1105" t="s">
        <v>1904</v>
      </c>
      <c r="K31" s="764"/>
      <c r="L31" s="764"/>
      <c r="M31" s="764"/>
      <c r="N31" s="764"/>
      <c r="O31" s="764"/>
      <c r="P31" s="764"/>
      <c r="Q31" s="764"/>
      <c r="R31" s="764"/>
      <c r="S31" s="764"/>
      <c r="T31" s="764"/>
      <c r="U31" s="764"/>
      <c r="V31" s="764"/>
      <c r="W31" s="764"/>
      <c r="X31" s="765"/>
      <c r="Y31" s="1009"/>
      <c r="Z31" s="765"/>
      <c r="AA31" s="1009"/>
      <c r="AB31" s="764"/>
      <c r="AC31" s="764"/>
      <c r="AD31" s="764"/>
      <c r="AE31" s="764"/>
      <c r="AF31" s="764"/>
      <c r="AG31" s="764"/>
      <c r="AH31" s="764"/>
      <c r="AI31" s="764"/>
      <c r="AJ31" s="764"/>
      <c r="AK31" s="764"/>
      <c r="AL31" s="764"/>
      <c r="AM31" s="764"/>
      <c r="AN31" s="764"/>
      <c r="AO31" s="764"/>
      <c r="AP31" s="764"/>
      <c r="AQ31" s="764"/>
      <c r="AR31" s="764"/>
      <c r="AS31" s="764"/>
      <c r="AT31" s="765"/>
    </row>
    <row r="32" spans="2:50" ht="15" customHeight="1" x14ac:dyDescent="0.25">
      <c r="B32" s="760"/>
      <c r="C32" s="761"/>
      <c r="D32" s="761"/>
      <c r="E32" s="761"/>
      <c r="H32" s="1104">
        <v>10</v>
      </c>
      <c r="I32" s="765"/>
      <c r="J32" s="1105" t="s">
        <v>1905</v>
      </c>
      <c r="K32" s="764"/>
      <c r="L32" s="764"/>
      <c r="M32" s="764"/>
      <c r="N32" s="764"/>
      <c r="O32" s="764"/>
      <c r="P32" s="764"/>
      <c r="Q32" s="764"/>
      <c r="R32" s="764"/>
      <c r="S32" s="764"/>
      <c r="T32" s="764"/>
      <c r="U32" s="764"/>
      <c r="V32" s="764"/>
      <c r="W32" s="764"/>
      <c r="X32" s="765"/>
      <c r="Y32" s="1009"/>
      <c r="Z32" s="765"/>
      <c r="AA32" s="1009"/>
      <c r="AB32" s="764"/>
      <c r="AC32" s="764"/>
      <c r="AD32" s="764"/>
      <c r="AE32" s="764"/>
      <c r="AF32" s="764"/>
      <c r="AG32" s="764"/>
      <c r="AH32" s="764"/>
      <c r="AI32" s="764"/>
      <c r="AJ32" s="764"/>
      <c r="AK32" s="764"/>
      <c r="AL32" s="764"/>
      <c r="AM32" s="764"/>
      <c r="AN32" s="764"/>
      <c r="AO32" s="764"/>
      <c r="AP32" s="764"/>
      <c r="AQ32" s="764"/>
      <c r="AR32" s="764"/>
      <c r="AS32" s="764"/>
      <c r="AT32" s="765"/>
      <c r="AU32" s="254"/>
      <c r="AV32" s="254"/>
      <c r="AW32" s="254"/>
      <c r="AX32" s="254"/>
    </row>
    <row r="33" spans="2:50" ht="15" customHeight="1" x14ac:dyDescent="0.25">
      <c r="H33" s="1104">
        <v>11</v>
      </c>
      <c r="I33" s="765"/>
      <c r="J33" s="1105" t="s">
        <v>1906</v>
      </c>
      <c r="K33" s="764"/>
      <c r="L33" s="764"/>
      <c r="M33" s="764"/>
      <c r="N33" s="764"/>
      <c r="O33" s="764"/>
      <c r="P33" s="764"/>
      <c r="Q33" s="764"/>
      <c r="R33" s="764"/>
      <c r="S33" s="764"/>
      <c r="T33" s="764"/>
      <c r="U33" s="764"/>
      <c r="V33" s="764"/>
      <c r="W33" s="764"/>
      <c r="X33" s="765"/>
      <c r="Y33" s="1009"/>
      <c r="Z33" s="765"/>
      <c r="AA33" s="1009"/>
      <c r="AB33" s="764"/>
      <c r="AC33" s="764"/>
      <c r="AD33" s="764"/>
      <c r="AE33" s="764"/>
      <c r="AF33" s="764"/>
      <c r="AG33" s="764"/>
      <c r="AH33" s="764"/>
      <c r="AI33" s="764"/>
      <c r="AJ33" s="764"/>
      <c r="AK33" s="764"/>
      <c r="AL33" s="764"/>
      <c r="AM33" s="764"/>
      <c r="AN33" s="764"/>
      <c r="AO33" s="764"/>
      <c r="AP33" s="764"/>
      <c r="AQ33" s="764"/>
      <c r="AR33" s="764"/>
      <c r="AS33" s="764"/>
      <c r="AT33" s="765"/>
      <c r="AU33" s="254"/>
      <c r="AV33" s="254"/>
      <c r="AW33" s="254"/>
      <c r="AX33" s="254"/>
    </row>
    <row r="34" spans="2:50" ht="15" customHeight="1" x14ac:dyDescent="0.25">
      <c r="B34" s="760"/>
      <c r="C34" s="761"/>
      <c r="D34" s="761"/>
      <c r="E34" s="761"/>
      <c r="H34" s="1104">
        <v>12</v>
      </c>
      <c r="I34" s="765"/>
      <c r="J34" s="1105" t="s">
        <v>1907</v>
      </c>
      <c r="K34" s="764"/>
      <c r="L34" s="764"/>
      <c r="M34" s="764"/>
      <c r="N34" s="764"/>
      <c r="O34" s="764"/>
      <c r="P34" s="764"/>
      <c r="Q34" s="764"/>
      <c r="R34" s="764"/>
      <c r="S34" s="764"/>
      <c r="T34" s="764"/>
      <c r="U34" s="764"/>
      <c r="V34" s="764"/>
      <c r="W34" s="764"/>
      <c r="X34" s="765"/>
      <c r="Y34" s="1009"/>
      <c r="Z34" s="765"/>
      <c r="AA34" s="1009"/>
      <c r="AB34" s="764"/>
      <c r="AC34" s="764"/>
      <c r="AD34" s="764"/>
      <c r="AE34" s="764"/>
      <c r="AF34" s="764"/>
      <c r="AG34" s="764"/>
      <c r="AH34" s="764"/>
      <c r="AI34" s="764"/>
      <c r="AJ34" s="764"/>
      <c r="AK34" s="764"/>
      <c r="AL34" s="764"/>
      <c r="AM34" s="764"/>
      <c r="AN34" s="764"/>
      <c r="AO34" s="764"/>
      <c r="AP34" s="764"/>
      <c r="AQ34" s="764"/>
      <c r="AR34" s="764"/>
      <c r="AS34" s="764"/>
      <c r="AT34" s="765"/>
      <c r="AU34" s="254"/>
      <c r="AV34" s="254"/>
      <c r="AW34" s="254"/>
      <c r="AX34" s="254"/>
    </row>
    <row r="35" spans="2:50" ht="15" customHeight="1" x14ac:dyDescent="0.25">
      <c r="H35" s="1104">
        <v>13</v>
      </c>
      <c r="I35" s="765"/>
      <c r="J35" s="1105" t="s">
        <v>1908</v>
      </c>
      <c r="K35" s="764"/>
      <c r="L35" s="764"/>
      <c r="M35" s="764"/>
      <c r="N35" s="764"/>
      <c r="O35" s="764"/>
      <c r="P35" s="764"/>
      <c r="Q35" s="764"/>
      <c r="R35" s="764"/>
      <c r="S35" s="764"/>
      <c r="T35" s="764"/>
      <c r="U35" s="764"/>
      <c r="V35" s="764"/>
      <c r="W35" s="764"/>
      <c r="X35" s="765"/>
      <c r="Y35" s="1009"/>
      <c r="Z35" s="765"/>
      <c r="AA35" s="1009"/>
      <c r="AB35" s="764"/>
      <c r="AC35" s="764"/>
      <c r="AD35" s="764"/>
      <c r="AE35" s="764"/>
      <c r="AF35" s="764"/>
      <c r="AG35" s="764"/>
      <c r="AH35" s="764"/>
      <c r="AI35" s="764"/>
      <c r="AJ35" s="764"/>
      <c r="AK35" s="764"/>
      <c r="AL35" s="764"/>
      <c r="AM35" s="764"/>
      <c r="AN35" s="764"/>
      <c r="AO35" s="764"/>
      <c r="AP35" s="764"/>
      <c r="AQ35" s="764"/>
      <c r="AR35" s="764"/>
      <c r="AS35" s="764"/>
      <c r="AT35" s="765"/>
      <c r="AU35" s="254"/>
      <c r="AV35" s="254"/>
      <c r="AW35" s="254"/>
      <c r="AX35" s="254"/>
    </row>
    <row r="36" spans="2:50" ht="15" customHeight="1" x14ac:dyDescent="0.25">
      <c r="B36" s="760"/>
      <c r="C36" s="761"/>
      <c r="D36" s="761"/>
      <c r="E36" s="761"/>
      <c r="H36" s="204"/>
      <c r="I36" s="204"/>
      <c r="AS36" s="443"/>
      <c r="AT36" s="443"/>
      <c r="AU36" s="254"/>
      <c r="AV36" s="254"/>
      <c r="AW36" s="254"/>
      <c r="AX36" s="254"/>
    </row>
    <row r="37" spans="2:50" ht="15" customHeight="1" x14ac:dyDescent="0.25">
      <c r="H37" s="1082" t="s">
        <v>1445</v>
      </c>
      <c r="I37" s="765"/>
      <c r="J37" s="1109" t="s">
        <v>1780</v>
      </c>
      <c r="K37" s="764"/>
      <c r="L37" s="764"/>
      <c r="M37" s="764"/>
      <c r="N37" s="764"/>
      <c r="O37" s="764"/>
      <c r="P37" s="764"/>
      <c r="Q37" s="764"/>
      <c r="R37" s="764"/>
      <c r="S37" s="764"/>
      <c r="T37" s="764"/>
      <c r="U37" s="764"/>
      <c r="V37" s="764"/>
      <c r="W37" s="764"/>
      <c r="X37" s="765"/>
      <c r="Y37" s="1082" t="s">
        <v>1767</v>
      </c>
      <c r="Z37" s="765"/>
      <c r="AA37" s="1110" t="s">
        <v>1909</v>
      </c>
      <c r="AB37" s="764"/>
      <c r="AC37" s="764"/>
      <c r="AD37" s="764"/>
      <c r="AE37" s="764"/>
      <c r="AF37" s="764"/>
      <c r="AG37" s="764"/>
      <c r="AH37" s="764"/>
      <c r="AI37" s="764"/>
      <c r="AJ37" s="765"/>
      <c r="AK37" s="1110" t="s">
        <v>1910</v>
      </c>
      <c r="AL37" s="764"/>
      <c r="AM37" s="764"/>
      <c r="AN37" s="764"/>
      <c r="AO37" s="764"/>
      <c r="AP37" s="764"/>
      <c r="AQ37" s="764"/>
      <c r="AR37" s="764"/>
      <c r="AS37" s="764"/>
      <c r="AT37" s="765"/>
      <c r="AU37" s="254"/>
      <c r="AV37" s="254"/>
      <c r="AW37" s="254"/>
      <c r="AX37" s="254"/>
    </row>
    <row r="38" spans="2:50" ht="15" customHeight="1" x14ac:dyDescent="0.25">
      <c r="H38" s="1104">
        <v>1</v>
      </c>
      <c r="I38" s="765"/>
      <c r="J38" s="1105" t="s">
        <v>1911</v>
      </c>
      <c r="K38" s="764"/>
      <c r="L38" s="764"/>
      <c r="M38" s="764"/>
      <c r="N38" s="764"/>
      <c r="O38" s="764"/>
      <c r="P38" s="764"/>
      <c r="Q38" s="764"/>
      <c r="R38" s="764"/>
      <c r="S38" s="764"/>
      <c r="T38" s="764"/>
      <c r="U38" s="764"/>
      <c r="V38" s="764"/>
      <c r="W38" s="764"/>
      <c r="X38" s="765"/>
      <c r="Y38" s="1009"/>
      <c r="Z38" s="765"/>
      <c r="AA38" s="1106">
        <f>AA53</f>
        <v>0</v>
      </c>
      <c r="AB38" s="764"/>
      <c r="AC38" s="764"/>
      <c r="AD38" s="764"/>
      <c r="AE38" s="764"/>
      <c r="AF38" s="764"/>
      <c r="AG38" s="764"/>
      <c r="AH38" s="764"/>
      <c r="AI38" s="764"/>
      <c r="AJ38" s="765"/>
      <c r="AK38" s="1106">
        <f>AK53</f>
        <v>0</v>
      </c>
      <c r="AL38" s="764"/>
      <c r="AM38" s="764"/>
      <c r="AN38" s="764"/>
      <c r="AO38" s="764"/>
      <c r="AP38" s="764"/>
      <c r="AQ38" s="764"/>
      <c r="AR38" s="764"/>
      <c r="AS38" s="764"/>
      <c r="AT38" s="765"/>
      <c r="AU38" s="254"/>
      <c r="AV38" s="254"/>
      <c r="AW38" s="254"/>
      <c r="AX38" s="254"/>
    </row>
    <row r="39" spans="2:50" ht="15" customHeight="1" x14ac:dyDescent="0.25">
      <c r="H39" s="1104">
        <v>2</v>
      </c>
      <c r="I39" s="765"/>
      <c r="J39" s="1105" t="s">
        <v>1912</v>
      </c>
      <c r="K39" s="764"/>
      <c r="L39" s="764"/>
      <c r="M39" s="764"/>
      <c r="N39" s="764"/>
      <c r="O39" s="764"/>
      <c r="P39" s="764"/>
      <c r="Q39" s="764"/>
      <c r="R39" s="764"/>
      <c r="S39" s="764"/>
      <c r="T39" s="764"/>
      <c r="U39" s="764"/>
      <c r="V39" s="764"/>
      <c r="W39" s="764"/>
      <c r="X39" s="765"/>
      <c r="Y39" s="1009"/>
      <c r="Z39" s="765"/>
      <c r="AA39" s="1114"/>
      <c r="AB39" s="764"/>
      <c r="AC39" s="764"/>
      <c r="AD39" s="764"/>
      <c r="AE39" s="764"/>
      <c r="AF39" s="764"/>
      <c r="AG39" s="764"/>
      <c r="AH39" s="764"/>
      <c r="AI39" s="764"/>
      <c r="AJ39" s="796"/>
      <c r="AK39" s="1108"/>
      <c r="AL39" s="764"/>
      <c r="AM39" s="764"/>
      <c r="AN39" s="764"/>
      <c r="AO39" s="764"/>
      <c r="AP39" s="764"/>
      <c r="AQ39" s="764"/>
      <c r="AR39" s="764"/>
      <c r="AS39" s="764"/>
      <c r="AT39" s="796"/>
      <c r="AU39" s="254"/>
      <c r="AV39" s="254"/>
      <c r="AW39" s="254"/>
      <c r="AX39" s="254"/>
    </row>
    <row r="40" spans="2:50" ht="15" customHeight="1" x14ac:dyDescent="0.25">
      <c r="H40" s="1104">
        <v>3</v>
      </c>
      <c r="I40" s="765"/>
      <c r="J40" s="1105" t="s">
        <v>1913</v>
      </c>
      <c r="K40" s="764"/>
      <c r="L40" s="764"/>
      <c r="M40" s="764"/>
      <c r="N40" s="764"/>
      <c r="O40" s="764"/>
      <c r="P40" s="764"/>
      <c r="Q40" s="764"/>
      <c r="R40" s="764"/>
      <c r="S40" s="764"/>
      <c r="T40" s="764"/>
      <c r="U40" s="764"/>
      <c r="V40" s="764"/>
      <c r="W40" s="764"/>
      <c r="X40" s="765"/>
      <c r="Y40" s="1009"/>
      <c r="Z40" s="765"/>
      <c r="AA40" s="1106">
        <f>SUM(AA38:AT39)</f>
        <v>0</v>
      </c>
      <c r="AB40" s="764"/>
      <c r="AC40" s="764"/>
      <c r="AD40" s="764"/>
      <c r="AE40" s="764"/>
      <c r="AF40" s="764"/>
      <c r="AG40" s="764"/>
      <c r="AH40" s="764"/>
      <c r="AI40" s="764"/>
      <c r="AJ40" s="765"/>
      <c r="AK40" s="1106">
        <f>SUM(AK38:BD39)</f>
        <v>0</v>
      </c>
      <c r="AL40" s="764"/>
      <c r="AM40" s="764"/>
      <c r="AN40" s="764"/>
      <c r="AO40" s="764"/>
      <c r="AP40" s="764"/>
      <c r="AQ40" s="764"/>
      <c r="AR40" s="764"/>
      <c r="AS40" s="764"/>
      <c r="AT40" s="765"/>
      <c r="AU40" s="254"/>
      <c r="AV40" s="254"/>
      <c r="AW40" s="254"/>
      <c r="AX40" s="254"/>
    </row>
    <row r="41" spans="2:50" ht="15" customHeight="1" x14ac:dyDescent="0.25">
      <c r="H41" s="204"/>
      <c r="I41" s="204"/>
      <c r="AS41" s="226"/>
      <c r="AT41" s="226"/>
      <c r="AU41" s="254"/>
      <c r="AV41" s="254"/>
      <c r="AW41" s="254"/>
      <c r="AX41" s="254"/>
    </row>
    <row r="42" spans="2:50" ht="15" customHeight="1" x14ac:dyDescent="0.25">
      <c r="H42" s="87" t="s">
        <v>1914</v>
      </c>
      <c r="I42" s="204"/>
      <c r="AS42" s="226"/>
      <c r="AT42" s="226"/>
      <c r="AU42" s="254"/>
      <c r="AV42" s="254"/>
      <c r="AW42" s="254"/>
      <c r="AX42" s="254"/>
    </row>
    <row r="43" spans="2:50" ht="15" customHeight="1" x14ac:dyDescent="0.25">
      <c r="H43" s="1082" t="s">
        <v>1445</v>
      </c>
      <c r="I43" s="765"/>
      <c r="J43" s="1109" t="s">
        <v>1780</v>
      </c>
      <c r="K43" s="764"/>
      <c r="L43" s="764"/>
      <c r="M43" s="764"/>
      <c r="N43" s="764"/>
      <c r="O43" s="764"/>
      <c r="P43" s="764"/>
      <c r="Q43" s="764"/>
      <c r="R43" s="764"/>
      <c r="S43" s="764"/>
      <c r="T43" s="764"/>
      <c r="U43" s="764"/>
      <c r="V43" s="764"/>
      <c r="W43" s="764"/>
      <c r="X43" s="765"/>
      <c r="Y43" s="1082" t="s">
        <v>1767</v>
      </c>
      <c r="Z43" s="765"/>
      <c r="AA43" s="1110" t="s">
        <v>1909</v>
      </c>
      <c r="AB43" s="764"/>
      <c r="AC43" s="764"/>
      <c r="AD43" s="764"/>
      <c r="AE43" s="764"/>
      <c r="AF43" s="764"/>
      <c r="AG43" s="764"/>
      <c r="AH43" s="764"/>
      <c r="AI43" s="764"/>
      <c r="AJ43" s="765"/>
      <c r="AK43" s="1110" t="s">
        <v>1910</v>
      </c>
      <c r="AL43" s="764"/>
      <c r="AM43" s="764"/>
      <c r="AN43" s="764"/>
      <c r="AO43" s="764"/>
      <c r="AP43" s="764"/>
      <c r="AQ43" s="764"/>
      <c r="AR43" s="764"/>
      <c r="AS43" s="764"/>
      <c r="AT43" s="765"/>
      <c r="AU43" s="254"/>
      <c r="AV43" s="254"/>
      <c r="AW43" s="254"/>
      <c r="AX43" s="254"/>
    </row>
    <row r="44" spans="2:50" ht="15" customHeight="1" x14ac:dyDescent="0.25">
      <c r="H44" s="1104">
        <v>1</v>
      </c>
      <c r="I44" s="765"/>
      <c r="J44" s="1105"/>
      <c r="K44" s="764"/>
      <c r="L44" s="764"/>
      <c r="M44" s="764"/>
      <c r="N44" s="764"/>
      <c r="O44" s="764"/>
      <c r="P44" s="764"/>
      <c r="Q44" s="764"/>
      <c r="R44" s="764"/>
      <c r="S44" s="764"/>
      <c r="T44" s="764"/>
      <c r="U44" s="764"/>
      <c r="V44" s="764"/>
      <c r="W44" s="764"/>
      <c r="X44" s="765"/>
      <c r="Y44" s="1009"/>
      <c r="Z44" s="765"/>
      <c r="AA44" s="1106"/>
      <c r="AB44" s="764"/>
      <c r="AC44" s="764"/>
      <c r="AD44" s="764"/>
      <c r="AE44" s="764"/>
      <c r="AF44" s="764"/>
      <c r="AG44" s="764"/>
      <c r="AH44" s="764"/>
      <c r="AI44" s="764"/>
      <c r="AJ44" s="765"/>
      <c r="AK44" s="1106"/>
      <c r="AL44" s="764"/>
      <c r="AM44" s="764"/>
      <c r="AN44" s="764"/>
      <c r="AO44" s="764"/>
      <c r="AP44" s="764"/>
      <c r="AQ44" s="764"/>
      <c r="AR44" s="764"/>
      <c r="AS44" s="764"/>
      <c r="AT44" s="765"/>
      <c r="AU44" s="254"/>
      <c r="AV44" s="254"/>
      <c r="AW44" s="254"/>
      <c r="AX44" s="254"/>
    </row>
    <row r="45" spans="2:50" ht="15" customHeight="1" x14ac:dyDescent="0.25">
      <c r="H45" s="1104">
        <v>2</v>
      </c>
      <c r="I45" s="765"/>
      <c r="J45" s="1105"/>
      <c r="K45" s="764"/>
      <c r="L45" s="764"/>
      <c r="M45" s="764"/>
      <c r="N45" s="764"/>
      <c r="O45" s="764"/>
      <c r="P45" s="764"/>
      <c r="Q45" s="764"/>
      <c r="R45" s="764"/>
      <c r="S45" s="764"/>
      <c r="T45" s="764"/>
      <c r="U45" s="764"/>
      <c r="V45" s="764"/>
      <c r="W45" s="764"/>
      <c r="X45" s="765"/>
      <c r="Y45" s="1009"/>
      <c r="Z45" s="765"/>
      <c r="AA45" s="1106"/>
      <c r="AB45" s="764"/>
      <c r="AC45" s="764"/>
      <c r="AD45" s="764"/>
      <c r="AE45" s="764"/>
      <c r="AF45" s="764"/>
      <c r="AG45" s="764"/>
      <c r="AH45" s="764"/>
      <c r="AI45" s="764"/>
      <c r="AJ45" s="765"/>
      <c r="AK45" s="1106"/>
      <c r="AL45" s="764"/>
      <c r="AM45" s="764"/>
      <c r="AN45" s="764"/>
      <c r="AO45" s="764"/>
      <c r="AP45" s="764"/>
      <c r="AQ45" s="764"/>
      <c r="AR45" s="764"/>
      <c r="AS45" s="764"/>
      <c r="AT45" s="765"/>
      <c r="AU45" s="254"/>
      <c r="AV45" s="254"/>
      <c r="AW45" s="254"/>
      <c r="AX45" s="254"/>
    </row>
    <row r="46" spans="2:50" ht="15" customHeight="1" x14ac:dyDescent="0.25">
      <c r="H46" s="1104">
        <v>3</v>
      </c>
      <c r="I46" s="765"/>
      <c r="J46" s="1105"/>
      <c r="K46" s="764"/>
      <c r="L46" s="764"/>
      <c r="M46" s="764"/>
      <c r="N46" s="764"/>
      <c r="O46" s="764"/>
      <c r="P46" s="764"/>
      <c r="Q46" s="764"/>
      <c r="R46" s="764"/>
      <c r="S46" s="764"/>
      <c r="T46" s="764"/>
      <c r="U46" s="764"/>
      <c r="V46" s="764"/>
      <c r="W46" s="764"/>
      <c r="X46" s="765"/>
      <c r="Y46" s="1009"/>
      <c r="Z46" s="765"/>
      <c r="AA46" s="1106"/>
      <c r="AB46" s="764"/>
      <c r="AC46" s="764"/>
      <c r="AD46" s="764"/>
      <c r="AE46" s="764"/>
      <c r="AF46" s="764"/>
      <c r="AG46" s="764"/>
      <c r="AH46" s="764"/>
      <c r="AI46" s="764"/>
      <c r="AJ46" s="765"/>
      <c r="AK46" s="1106"/>
      <c r="AL46" s="764"/>
      <c r="AM46" s="764"/>
      <c r="AN46" s="764"/>
      <c r="AO46" s="764"/>
      <c r="AP46" s="764"/>
      <c r="AQ46" s="764"/>
      <c r="AR46" s="764"/>
      <c r="AS46" s="764"/>
      <c r="AT46" s="765"/>
      <c r="AU46" s="254"/>
      <c r="AV46" s="254"/>
      <c r="AW46" s="254"/>
      <c r="AX46" s="254"/>
    </row>
    <row r="47" spans="2:50" ht="15" customHeight="1" x14ac:dyDescent="0.25">
      <c r="H47" s="1104">
        <v>4</v>
      </c>
      <c r="I47" s="765"/>
      <c r="J47" s="1105"/>
      <c r="K47" s="764"/>
      <c r="L47" s="764"/>
      <c r="M47" s="764"/>
      <c r="N47" s="764"/>
      <c r="O47" s="764"/>
      <c r="P47" s="764"/>
      <c r="Q47" s="764"/>
      <c r="R47" s="764"/>
      <c r="S47" s="764"/>
      <c r="T47" s="764"/>
      <c r="U47" s="764"/>
      <c r="V47" s="764"/>
      <c r="W47" s="764"/>
      <c r="X47" s="765"/>
      <c r="Y47" s="1009"/>
      <c r="Z47" s="765"/>
      <c r="AA47" s="1106"/>
      <c r="AB47" s="764"/>
      <c r="AC47" s="764"/>
      <c r="AD47" s="764"/>
      <c r="AE47" s="764"/>
      <c r="AF47" s="764"/>
      <c r="AG47" s="764"/>
      <c r="AH47" s="764"/>
      <c r="AI47" s="764"/>
      <c r="AJ47" s="765"/>
      <c r="AK47" s="1106"/>
      <c r="AL47" s="764"/>
      <c r="AM47" s="764"/>
      <c r="AN47" s="764"/>
      <c r="AO47" s="764"/>
      <c r="AP47" s="764"/>
      <c r="AQ47" s="764"/>
      <c r="AR47" s="764"/>
      <c r="AS47" s="764"/>
      <c r="AT47" s="765"/>
      <c r="AU47" s="254"/>
      <c r="AV47" s="254"/>
      <c r="AW47" s="254"/>
      <c r="AX47" s="254"/>
    </row>
    <row r="48" spans="2:50" ht="15" customHeight="1" x14ac:dyDescent="0.25">
      <c r="H48" s="1104">
        <v>5</v>
      </c>
      <c r="I48" s="765"/>
      <c r="J48" s="1105"/>
      <c r="K48" s="764"/>
      <c r="L48" s="764"/>
      <c r="M48" s="764"/>
      <c r="N48" s="764"/>
      <c r="O48" s="764"/>
      <c r="P48" s="764"/>
      <c r="Q48" s="764"/>
      <c r="R48" s="764"/>
      <c r="S48" s="764"/>
      <c r="T48" s="764"/>
      <c r="U48" s="764"/>
      <c r="V48" s="764"/>
      <c r="W48" s="764"/>
      <c r="X48" s="765"/>
      <c r="Y48" s="1009"/>
      <c r="Z48" s="765"/>
      <c r="AA48" s="1106"/>
      <c r="AB48" s="764"/>
      <c r="AC48" s="764"/>
      <c r="AD48" s="764"/>
      <c r="AE48" s="764"/>
      <c r="AF48" s="764"/>
      <c r="AG48" s="764"/>
      <c r="AH48" s="764"/>
      <c r="AI48" s="764"/>
      <c r="AJ48" s="765"/>
      <c r="AK48" s="1106"/>
      <c r="AL48" s="764"/>
      <c r="AM48" s="764"/>
      <c r="AN48" s="764"/>
      <c r="AO48" s="764"/>
      <c r="AP48" s="764"/>
      <c r="AQ48" s="764"/>
      <c r="AR48" s="764"/>
      <c r="AS48" s="764"/>
      <c r="AT48" s="765"/>
      <c r="AU48" s="254"/>
      <c r="AV48" s="254"/>
      <c r="AW48" s="254"/>
      <c r="AX48" s="254"/>
    </row>
    <row r="49" spans="8:50" ht="15" customHeight="1" x14ac:dyDescent="0.25">
      <c r="H49" s="1104">
        <v>6</v>
      </c>
      <c r="I49" s="765"/>
      <c r="J49" s="1105"/>
      <c r="K49" s="764"/>
      <c r="L49" s="764"/>
      <c r="M49" s="764"/>
      <c r="N49" s="764"/>
      <c r="O49" s="764"/>
      <c r="P49" s="764"/>
      <c r="Q49" s="764"/>
      <c r="R49" s="764"/>
      <c r="S49" s="764"/>
      <c r="T49" s="764"/>
      <c r="U49" s="764"/>
      <c r="V49" s="764"/>
      <c r="W49" s="764"/>
      <c r="X49" s="765"/>
      <c r="Y49" s="1009"/>
      <c r="Z49" s="765"/>
      <c r="AA49" s="1106"/>
      <c r="AB49" s="764"/>
      <c r="AC49" s="764"/>
      <c r="AD49" s="764"/>
      <c r="AE49" s="764"/>
      <c r="AF49" s="764"/>
      <c r="AG49" s="764"/>
      <c r="AH49" s="764"/>
      <c r="AI49" s="764"/>
      <c r="AJ49" s="765"/>
      <c r="AK49" s="1106"/>
      <c r="AL49" s="764"/>
      <c r="AM49" s="764"/>
      <c r="AN49" s="764"/>
      <c r="AO49" s="764"/>
      <c r="AP49" s="764"/>
      <c r="AQ49" s="764"/>
      <c r="AR49" s="764"/>
      <c r="AS49" s="764"/>
      <c r="AT49" s="765"/>
      <c r="AU49" s="254"/>
      <c r="AV49" s="254"/>
      <c r="AW49" s="254"/>
      <c r="AX49" s="254"/>
    </row>
    <row r="50" spans="8:50" ht="15" customHeight="1" x14ac:dyDescent="0.25">
      <c r="H50" s="1104">
        <v>7</v>
      </c>
      <c r="I50" s="765"/>
      <c r="J50" s="1105"/>
      <c r="K50" s="764"/>
      <c r="L50" s="764"/>
      <c r="M50" s="764"/>
      <c r="N50" s="764"/>
      <c r="O50" s="764"/>
      <c r="P50" s="764"/>
      <c r="Q50" s="764"/>
      <c r="R50" s="764"/>
      <c r="S50" s="764"/>
      <c r="T50" s="764"/>
      <c r="U50" s="764"/>
      <c r="V50" s="764"/>
      <c r="W50" s="764"/>
      <c r="X50" s="765"/>
      <c r="Y50" s="1009"/>
      <c r="Z50" s="765"/>
      <c r="AA50" s="1106"/>
      <c r="AB50" s="764"/>
      <c r="AC50" s="764"/>
      <c r="AD50" s="764"/>
      <c r="AE50" s="764"/>
      <c r="AF50" s="764"/>
      <c r="AG50" s="764"/>
      <c r="AH50" s="764"/>
      <c r="AI50" s="764"/>
      <c r="AJ50" s="765"/>
      <c r="AK50" s="1106"/>
      <c r="AL50" s="764"/>
      <c r="AM50" s="764"/>
      <c r="AN50" s="764"/>
      <c r="AO50" s="764"/>
      <c r="AP50" s="764"/>
      <c r="AQ50" s="764"/>
      <c r="AR50" s="764"/>
      <c r="AS50" s="764"/>
      <c r="AT50" s="765"/>
      <c r="AU50" s="254"/>
      <c r="AV50" s="254"/>
      <c r="AW50" s="254"/>
      <c r="AX50" s="254"/>
    </row>
    <row r="51" spans="8:50" ht="15" customHeight="1" x14ac:dyDescent="0.25">
      <c r="H51" s="1104">
        <v>8</v>
      </c>
      <c r="I51" s="765"/>
      <c r="J51" s="1105"/>
      <c r="K51" s="764"/>
      <c r="L51" s="764"/>
      <c r="M51" s="764"/>
      <c r="N51" s="764"/>
      <c r="O51" s="764"/>
      <c r="P51" s="764"/>
      <c r="Q51" s="764"/>
      <c r="R51" s="764"/>
      <c r="S51" s="764"/>
      <c r="T51" s="764"/>
      <c r="U51" s="764"/>
      <c r="V51" s="764"/>
      <c r="W51" s="764"/>
      <c r="X51" s="765"/>
      <c r="Y51" s="1009"/>
      <c r="Z51" s="765"/>
      <c r="AA51" s="1106"/>
      <c r="AB51" s="764"/>
      <c r="AC51" s="764"/>
      <c r="AD51" s="764"/>
      <c r="AE51" s="764"/>
      <c r="AF51" s="764"/>
      <c r="AG51" s="764"/>
      <c r="AH51" s="764"/>
      <c r="AI51" s="764"/>
      <c r="AJ51" s="765"/>
      <c r="AK51" s="1106"/>
      <c r="AL51" s="764"/>
      <c r="AM51" s="764"/>
      <c r="AN51" s="764"/>
      <c r="AO51" s="764"/>
      <c r="AP51" s="764"/>
      <c r="AQ51" s="764"/>
      <c r="AR51" s="764"/>
      <c r="AS51" s="764"/>
      <c r="AT51" s="765"/>
      <c r="AU51" s="254"/>
      <c r="AV51" s="254"/>
      <c r="AW51" s="254"/>
      <c r="AX51" s="254"/>
    </row>
    <row r="52" spans="8:50" ht="15" customHeight="1" x14ac:dyDescent="0.25">
      <c r="H52" s="1115"/>
      <c r="I52" s="765"/>
      <c r="J52" s="1107"/>
      <c r="K52" s="764"/>
      <c r="L52" s="764"/>
      <c r="M52" s="764"/>
      <c r="N52" s="764"/>
      <c r="O52" s="764"/>
      <c r="P52" s="764"/>
      <c r="Q52" s="764"/>
      <c r="R52" s="764"/>
      <c r="S52" s="764"/>
      <c r="T52" s="764"/>
      <c r="U52" s="764"/>
      <c r="V52" s="764"/>
      <c r="W52" s="764"/>
      <c r="X52" s="765"/>
      <c r="Y52" s="1113"/>
      <c r="Z52" s="765"/>
      <c r="AA52" s="1110"/>
      <c r="AB52" s="764"/>
      <c r="AC52" s="764"/>
      <c r="AD52" s="764"/>
      <c r="AE52" s="764"/>
      <c r="AF52" s="764"/>
      <c r="AG52" s="764"/>
      <c r="AH52" s="764"/>
      <c r="AI52" s="764"/>
      <c r="AJ52" s="765"/>
      <c r="AK52" s="1110"/>
      <c r="AL52" s="764"/>
      <c r="AM52" s="764"/>
      <c r="AN52" s="764"/>
      <c r="AO52" s="764"/>
      <c r="AP52" s="764"/>
      <c r="AQ52" s="764"/>
      <c r="AR52" s="764"/>
      <c r="AS52" s="764"/>
      <c r="AT52" s="765"/>
      <c r="AU52" s="254"/>
      <c r="AV52" s="254"/>
      <c r="AW52" s="254"/>
      <c r="AX52" s="254"/>
    </row>
    <row r="53" spans="8:50" ht="15" customHeight="1" x14ac:dyDescent="0.25">
      <c r="H53" s="1112" t="s">
        <v>1832</v>
      </c>
      <c r="I53" s="764"/>
      <c r="J53" s="764"/>
      <c r="K53" s="764"/>
      <c r="L53" s="764"/>
      <c r="M53" s="764"/>
      <c r="N53" s="764"/>
      <c r="O53" s="764"/>
      <c r="P53" s="764"/>
      <c r="Q53" s="764"/>
      <c r="R53" s="764"/>
      <c r="S53" s="764"/>
      <c r="T53" s="764"/>
      <c r="U53" s="764"/>
      <c r="V53" s="764"/>
      <c r="W53" s="764"/>
      <c r="X53" s="764"/>
      <c r="Y53" s="764"/>
      <c r="Z53" s="765"/>
      <c r="AA53" s="1106">
        <f>SUM(AA44:AT52)</f>
        <v>0</v>
      </c>
      <c r="AB53" s="764"/>
      <c r="AC53" s="764"/>
      <c r="AD53" s="764"/>
      <c r="AE53" s="764"/>
      <c r="AF53" s="764"/>
      <c r="AG53" s="764"/>
      <c r="AH53" s="764"/>
      <c r="AI53" s="764"/>
      <c r="AJ53" s="765"/>
      <c r="AK53" s="1106">
        <f>SUM(AK44:BD52)</f>
        <v>0</v>
      </c>
      <c r="AL53" s="764"/>
      <c r="AM53" s="764"/>
      <c r="AN53" s="764"/>
      <c r="AO53" s="764"/>
      <c r="AP53" s="764"/>
      <c r="AQ53" s="764"/>
      <c r="AR53" s="764"/>
      <c r="AS53" s="764"/>
      <c r="AT53" s="765"/>
      <c r="AU53" s="254"/>
      <c r="AV53" s="254"/>
      <c r="AW53" s="254"/>
      <c r="AX53" s="254"/>
    </row>
    <row r="54" spans="8:50" ht="14.25" customHeight="1" x14ac:dyDescent="0.25">
      <c r="AS54" s="443"/>
      <c r="AT54" s="443"/>
      <c r="AU54" s="254"/>
      <c r="AV54" s="254"/>
      <c r="AW54" s="254"/>
      <c r="AX54" s="254"/>
    </row>
    <row r="55" spans="8:50" ht="14.25" customHeight="1" x14ac:dyDescent="0.25">
      <c r="AS55" s="443"/>
      <c r="AT55" s="443"/>
      <c r="AU55" s="254"/>
      <c r="AV55" s="254"/>
      <c r="AW55" s="254"/>
      <c r="AX55" s="254"/>
    </row>
    <row r="56" spans="8:50" ht="14.25" customHeight="1" x14ac:dyDescent="0.25">
      <c r="AS56" s="443"/>
      <c r="AT56" s="443"/>
      <c r="AU56" s="254"/>
      <c r="AV56" s="254"/>
      <c r="AW56" s="254"/>
      <c r="AX56" s="254"/>
    </row>
    <row r="57" spans="8:50" ht="14.25" customHeight="1" x14ac:dyDescent="0.25">
      <c r="H57" s="976" t="s">
        <v>1795</v>
      </c>
      <c r="I57" s="824"/>
      <c r="J57" s="824"/>
      <c r="K57" s="824"/>
      <c r="L57" s="824"/>
      <c r="M57" s="824"/>
      <c r="N57" s="824"/>
      <c r="O57" s="824"/>
      <c r="P57" s="824"/>
      <c r="Q57" s="824"/>
      <c r="R57" s="824"/>
      <c r="S57" s="824"/>
      <c r="T57" s="824"/>
      <c r="U57" s="824"/>
      <c r="V57" s="824"/>
      <c r="W57" s="824"/>
      <c r="X57" s="824"/>
      <c r="Y57" s="825"/>
      <c r="Z57" s="976" t="s">
        <v>1796</v>
      </c>
      <c r="AA57" s="824"/>
      <c r="AB57" s="824"/>
      <c r="AC57" s="824"/>
      <c r="AD57" s="824"/>
      <c r="AE57" s="824"/>
      <c r="AF57" s="824"/>
      <c r="AG57" s="824"/>
      <c r="AH57" s="824"/>
      <c r="AI57" s="824"/>
      <c r="AJ57" s="824"/>
      <c r="AK57" s="824"/>
      <c r="AL57" s="824"/>
      <c r="AM57" s="824"/>
      <c r="AN57" s="824"/>
      <c r="AO57" s="824"/>
      <c r="AP57" s="824"/>
      <c r="AQ57" s="825"/>
      <c r="AS57" s="443"/>
      <c r="AT57" s="443"/>
      <c r="AU57" s="443"/>
      <c r="AV57" s="254"/>
      <c r="AW57" s="254"/>
      <c r="AX57" s="254"/>
    </row>
    <row r="58" spans="8:50" ht="14.25" customHeight="1" x14ac:dyDescent="0.25">
      <c r="H58" s="257" t="s">
        <v>796</v>
      </c>
      <c r="I58" s="258"/>
      <c r="J58" s="258"/>
      <c r="K58" s="258"/>
      <c r="L58" s="258"/>
      <c r="M58" s="258"/>
      <c r="N58" s="258"/>
      <c r="O58" s="258"/>
      <c r="P58" s="258"/>
      <c r="Q58" s="259"/>
      <c r="R58" s="257" t="s">
        <v>1511</v>
      </c>
      <c r="S58" s="258"/>
      <c r="T58" s="258"/>
      <c r="U58" s="259"/>
      <c r="V58" s="257" t="s">
        <v>1510</v>
      </c>
      <c r="W58" s="258"/>
      <c r="X58" s="258"/>
      <c r="Y58" s="259"/>
      <c r="Z58" s="257" t="s">
        <v>796</v>
      </c>
      <c r="AA58" s="258"/>
      <c r="AB58" s="258"/>
      <c r="AC58" s="258"/>
      <c r="AD58" s="258"/>
      <c r="AE58" s="258"/>
      <c r="AF58" s="258"/>
      <c r="AG58" s="258"/>
      <c r="AH58" s="258"/>
      <c r="AI58" s="259"/>
      <c r="AJ58" s="257" t="s">
        <v>1511</v>
      </c>
      <c r="AK58" s="258"/>
      <c r="AL58" s="258"/>
      <c r="AM58" s="259"/>
      <c r="AN58" s="257" t="s">
        <v>1510</v>
      </c>
      <c r="AO58" s="258"/>
      <c r="AP58" s="258"/>
      <c r="AQ58" s="259"/>
      <c r="AS58" s="443"/>
      <c r="AT58" s="443"/>
      <c r="AU58" s="443"/>
      <c r="AV58" s="254"/>
      <c r="AW58" s="254"/>
      <c r="AX58" s="254"/>
    </row>
    <row r="59" spans="8:50" ht="14.25" customHeight="1" x14ac:dyDescent="0.25">
      <c r="H59" s="260"/>
      <c r="Q59" s="261"/>
      <c r="R59" s="260"/>
      <c r="U59" s="261"/>
      <c r="V59" s="260"/>
      <c r="Y59" s="261"/>
      <c r="Z59" s="260"/>
      <c r="AI59" s="261"/>
      <c r="AJ59" s="260"/>
      <c r="AM59" s="261"/>
      <c r="AN59" s="260"/>
      <c r="AQ59" s="261"/>
      <c r="AS59" s="443"/>
      <c r="AT59" s="443"/>
      <c r="AU59" s="443"/>
      <c r="AV59" s="254"/>
      <c r="AW59" s="254"/>
      <c r="AX59" s="254"/>
    </row>
    <row r="60" spans="8:50" ht="14.25" customHeight="1" x14ac:dyDescent="0.25">
      <c r="H60" s="260"/>
      <c r="Q60" s="261"/>
      <c r="R60" s="260"/>
      <c r="U60" s="261"/>
      <c r="V60" s="260"/>
      <c r="Y60" s="261"/>
      <c r="Z60" s="260"/>
      <c r="AI60" s="261"/>
      <c r="AJ60" s="260"/>
      <c r="AM60" s="261"/>
      <c r="AN60" s="260"/>
      <c r="AQ60" s="261"/>
      <c r="AS60" s="443"/>
      <c r="AT60" s="443"/>
      <c r="AU60" s="443"/>
      <c r="AV60" s="254"/>
      <c r="AW60" s="254"/>
      <c r="AX60" s="254"/>
    </row>
    <row r="61" spans="8:50" ht="14.25" customHeight="1" x14ac:dyDescent="0.25">
      <c r="H61" s="260"/>
      <c r="Q61" s="261"/>
      <c r="R61" s="260"/>
      <c r="U61" s="261"/>
      <c r="V61" s="260"/>
      <c r="Y61" s="261"/>
      <c r="Z61" s="260"/>
      <c r="AI61" s="261"/>
      <c r="AJ61" s="260"/>
      <c r="AM61" s="261"/>
      <c r="AN61" s="260"/>
      <c r="AQ61" s="261"/>
      <c r="AS61" s="443"/>
      <c r="AT61" s="443"/>
      <c r="AU61" s="443"/>
      <c r="AV61" s="254"/>
      <c r="AW61" s="254"/>
      <c r="AX61" s="254"/>
    </row>
    <row r="62" spans="8:50" ht="14.25" customHeight="1" x14ac:dyDescent="0.25">
      <c r="H62" s="260"/>
      <c r="Q62" s="261"/>
      <c r="R62" s="260"/>
      <c r="U62" s="261"/>
      <c r="V62" s="260"/>
      <c r="Y62" s="261"/>
      <c r="Z62" s="260"/>
      <c r="AI62" s="261"/>
      <c r="AJ62" s="260"/>
      <c r="AM62" s="261"/>
      <c r="AN62" s="260"/>
      <c r="AQ62" s="261"/>
      <c r="AS62" s="443"/>
      <c r="AT62" s="443"/>
      <c r="AU62" s="443"/>
      <c r="AV62" s="254"/>
      <c r="AW62" s="254"/>
      <c r="AX62" s="254"/>
    </row>
    <row r="63" spans="8:50" ht="14.25" customHeight="1" x14ac:dyDescent="0.25">
      <c r="H63" s="262"/>
      <c r="I63" s="263"/>
      <c r="J63" s="263"/>
      <c r="K63" s="263"/>
      <c r="L63" s="263"/>
      <c r="M63" s="263"/>
      <c r="N63" s="263"/>
      <c r="O63" s="263"/>
      <c r="P63" s="263"/>
      <c r="Q63" s="264"/>
      <c r="R63" s="262"/>
      <c r="S63" s="263"/>
      <c r="T63" s="263"/>
      <c r="U63" s="264"/>
      <c r="V63" s="262"/>
      <c r="W63" s="263"/>
      <c r="X63" s="263"/>
      <c r="Y63" s="264"/>
      <c r="Z63" s="262"/>
      <c r="AA63" s="263"/>
      <c r="AB63" s="263"/>
      <c r="AC63" s="263"/>
      <c r="AD63" s="263"/>
      <c r="AE63" s="263"/>
      <c r="AF63" s="263"/>
      <c r="AG63" s="263"/>
      <c r="AH63" s="263"/>
      <c r="AI63" s="264"/>
      <c r="AJ63" s="262"/>
      <c r="AK63" s="263"/>
      <c r="AL63" s="263"/>
      <c r="AM63" s="264"/>
      <c r="AN63" s="262"/>
      <c r="AO63" s="263"/>
      <c r="AP63" s="263"/>
      <c r="AQ63" s="264"/>
      <c r="AS63" s="443"/>
      <c r="AT63" s="443"/>
      <c r="AU63" s="443"/>
      <c r="AV63" s="254"/>
      <c r="AW63" s="254"/>
      <c r="AX63" s="254"/>
    </row>
    <row r="64" spans="8:50" ht="14.25" customHeight="1" x14ac:dyDescent="0.25">
      <c r="AM64" s="265" t="s">
        <v>1797</v>
      </c>
      <c r="AN64" s="131" t="str">
        <f>'C-4-1'!U24</f>
        <v>C-4-1-4</v>
      </c>
      <c r="AS64" s="443"/>
      <c r="AT64" s="443"/>
      <c r="AU64" s="443"/>
      <c r="AV64" s="254"/>
      <c r="AW64" s="254"/>
      <c r="AX64" s="254"/>
    </row>
    <row r="65" spans="7:50" ht="14.25" customHeight="1" x14ac:dyDescent="0.25">
      <c r="G65" s="223"/>
      <c r="AS65" s="443"/>
      <c r="AT65" s="443"/>
      <c r="AU65" s="254"/>
      <c r="AV65" s="254"/>
      <c r="AW65" s="254"/>
      <c r="AX65" s="254"/>
    </row>
    <row r="66" spans="7:50" ht="14.25" customHeight="1" x14ac:dyDescent="0.25">
      <c r="G66" s="223"/>
      <c r="H66" s="307"/>
      <c r="I66" s="307"/>
      <c r="J66" s="307"/>
      <c r="K66" s="307"/>
      <c r="L66" s="307"/>
      <c r="M66" s="307"/>
      <c r="N66" s="307"/>
      <c r="O66" s="307"/>
      <c r="P66" s="307"/>
      <c r="Q66" s="307"/>
      <c r="R66" s="307"/>
      <c r="S66" s="307"/>
      <c r="T66" s="307"/>
      <c r="U66" s="307"/>
      <c r="V66" s="307"/>
      <c r="W66" s="307"/>
      <c r="X66" s="307"/>
      <c r="Y66" s="307"/>
      <c r="AU66" s="254"/>
      <c r="AV66" s="254"/>
      <c r="AW66" s="254"/>
      <c r="AX66" s="254"/>
    </row>
    <row r="67" spans="7:50" ht="14.25" customHeight="1" x14ac:dyDescent="0.25">
      <c r="G67" s="307"/>
      <c r="H67" s="307"/>
      <c r="I67" s="307"/>
      <c r="J67" s="307"/>
      <c r="K67" s="307"/>
      <c r="L67" s="307"/>
      <c r="M67" s="307"/>
      <c r="N67" s="307"/>
      <c r="O67" s="307"/>
      <c r="P67" s="307"/>
      <c r="Q67" s="307"/>
      <c r="R67" s="307"/>
      <c r="S67" s="307"/>
      <c r="T67" s="307"/>
      <c r="U67" s="307"/>
      <c r="V67" s="307"/>
      <c r="W67" s="307"/>
      <c r="X67" s="307"/>
      <c r="Y67" s="307"/>
    </row>
    <row r="68" spans="7:50" ht="14.25" customHeight="1" x14ac:dyDescent="0.25">
      <c r="G68" s="307"/>
      <c r="H68" s="307"/>
      <c r="I68" s="307"/>
      <c r="J68" s="307"/>
      <c r="K68" s="307"/>
      <c r="L68" s="307"/>
      <c r="M68" s="307"/>
      <c r="N68" s="307"/>
      <c r="O68" s="307"/>
      <c r="P68" s="307"/>
      <c r="Q68" s="307"/>
      <c r="R68" s="307"/>
      <c r="S68" s="307"/>
      <c r="T68" s="307"/>
      <c r="U68" s="307"/>
      <c r="V68" s="307"/>
      <c r="W68" s="307"/>
      <c r="X68" s="307"/>
      <c r="Y68" s="307"/>
    </row>
    <row r="69" spans="7:50" ht="14.25" customHeight="1" x14ac:dyDescent="0.25">
      <c r="G69" s="307"/>
      <c r="H69" s="307"/>
      <c r="I69" s="307"/>
      <c r="J69" s="307"/>
      <c r="K69" s="307"/>
      <c r="L69" s="307"/>
      <c r="M69" s="307"/>
      <c r="N69" s="307"/>
      <c r="O69" s="307"/>
      <c r="P69" s="307"/>
      <c r="Q69" s="307"/>
      <c r="R69" s="307"/>
      <c r="S69" s="307"/>
      <c r="T69" s="307"/>
      <c r="U69" s="307"/>
      <c r="V69" s="307"/>
      <c r="W69" s="307"/>
      <c r="X69" s="307"/>
      <c r="Y69" s="307"/>
    </row>
    <row r="70" spans="7:50" ht="14.25" customHeight="1" x14ac:dyDescent="0.25">
      <c r="G70" s="307"/>
      <c r="H70" s="307"/>
      <c r="I70" s="307"/>
      <c r="J70" s="307"/>
      <c r="K70" s="307"/>
      <c r="L70" s="307"/>
      <c r="M70" s="307"/>
      <c r="N70" s="307"/>
      <c r="O70" s="307"/>
      <c r="P70" s="307"/>
      <c r="Q70" s="307"/>
      <c r="R70" s="307"/>
      <c r="S70" s="307"/>
      <c r="T70" s="307"/>
      <c r="U70" s="307"/>
      <c r="V70" s="307"/>
      <c r="W70" s="307"/>
      <c r="X70" s="307"/>
      <c r="Y70" s="307"/>
    </row>
    <row r="71" spans="7:50" ht="14.25" customHeight="1" x14ac:dyDescent="0.25">
      <c r="G71" s="307"/>
      <c r="H71" s="307"/>
      <c r="I71" s="307"/>
      <c r="J71" s="307"/>
      <c r="K71" s="307"/>
      <c r="L71" s="307"/>
      <c r="M71" s="307"/>
      <c r="N71" s="307"/>
      <c r="O71" s="307"/>
      <c r="P71" s="307"/>
      <c r="Q71" s="307"/>
      <c r="R71" s="307"/>
      <c r="S71" s="307"/>
      <c r="T71" s="307"/>
      <c r="U71" s="307"/>
      <c r="V71" s="307"/>
      <c r="W71" s="307"/>
      <c r="X71" s="307"/>
      <c r="Y71" s="307"/>
    </row>
    <row r="72" spans="7:50" ht="14.25" customHeight="1" x14ac:dyDescent="0.25">
      <c r="G72" s="307"/>
      <c r="H72" s="307"/>
      <c r="I72" s="307"/>
      <c r="J72" s="307"/>
      <c r="K72" s="307"/>
      <c r="L72" s="307"/>
      <c r="M72" s="307"/>
      <c r="N72" s="307"/>
      <c r="O72" s="307"/>
      <c r="P72" s="307"/>
      <c r="Q72" s="307"/>
      <c r="R72" s="307"/>
      <c r="S72" s="307"/>
      <c r="T72" s="307"/>
      <c r="U72" s="307"/>
      <c r="V72" s="307"/>
      <c r="W72" s="307"/>
      <c r="X72" s="307"/>
      <c r="Y72" s="307"/>
    </row>
    <row r="73" spans="7:50" ht="14.25" customHeight="1" x14ac:dyDescent="0.25">
      <c r="G73" s="307"/>
      <c r="H73" s="307"/>
      <c r="I73" s="307"/>
      <c r="J73" s="307"/>
      <c r="K73" s="307"/>
      <c r="L73" s="307"/>
      <c r="M73" s="307"/>
      <c r="N73" s="307"/>
      <c r="O73" s="307"/>
      <c r="P73" s="307"/>
      <c r="Q73" s="307"/>
      <c r="R73" s="307"/>
      <c r="S73" s="307"/>
      <c r="T73" s="307"/>
      <c r="U73" s="307"/>
      <c r="V73" s="307"/>
      <c r="W73" s="307"/>
      <c r="X73" s="307"/>
      <c r="Y73" s="307"/>
    </row>
    <row r="74" spans="7:50" ht="14.25" customHeight="1" x14ac:dyDescent="0.25">
      <c r="G74" s="307"/>
      <c r="H74" s="307"/>
      <c r="I74" s="307"/>
      <c r="J74" s="307"/>
      <c r="K74" s="307"/>
      <c r="L74" s="307"/>
      <c r="M74" s="307"/>
      <c r="N74" s="307"/>
      <c r="O74" s="307"/>
      <c r="P74" s="307"/>
      <c r="Q74" s="307"/>
      <c r="R74" s="307"/>
      <c r="S74" s="307"/>
      <c r="T74" s="307"/>
      <c r="U74" s="307"/>
      <c r="V74" s="307"/>
      <c r="W74" s="307"/>
      <c r="X74" s="307"/>
      <c r="Y74" s="307"/>
    </row>
    <row r="75" spans="7:50" ht="14.25" customHeight="1" x14ac:dyDescent="0.25">
      <c r="G75" s="307"/>
      <c r="H75" s="307"/>
      <c r="I75" s="307"/>
      <c r="J75" s="307"/>
      <c r="K75" s="307"/>
      <c r="L75" s="307"/>
      <c r="M75" s="307"/>
      <c r="N75" s="307"/>
      <c r="O75" s="307"/>
      <c r="P75" s="307"/>
      <c r="Q75" s="307"/>
      <c r="R75" s="307"/>
      <c r="S75" s="307"/>
      <c r="T75" s="307"/>
      <c r="U75" s="307"/>
      <c r="V75" s="307"/>
      <c r="W75" s="307"/>
      <c r="X75" s="307"/>
      <c r="Y75" s="307"/>
    </row>
    <row r="76" spans="7:50" ht="14.25" customHeight="1" x14ac:dyDescent="0.25">
      <c r="G76" s="307"/>
      <c r="H76" s="307"/>
      <c r="I76" s="307"/>
      <c r="J76" s="307"/>
      <c r="K76" s="307"/>
      <c r="L76" s="307"/>
      <c r="M76" s="307"/>
      <c r="N76" s="307"/>
      <c r="O76" s="307"/>
      <c r="P76" s="307"/>
      <c r="Q76" s="307"/>
      <c r="R76" s="307"/>
      <c r="S76" s="307"/>
      <c r="T76" s="307"/>
      <c r="U76" s="307"/>
      <c r="V76" s="307"/>
      <c r="W76" s="307"/>
      <c r="X76" s="307"/>
      <c r="Y76" s="307"/>
    </row>
    <row r="77" spans="7:50" ht="14.25" customHeight="1" x14ac:dyDescent="0.25">
      <c r="G77" s="307"/>
      <c r="H77" s="307"/>
      <c r="I77" s="307"/>
      <c r="J77" s="307"/>
      <c r="K77" s="307"/>
      <c r="L77" s="307"/>
      <c r="M77" s="307"/>
      <c r="N77" s="307"/>
      <c r="O77" s="307"/>
      <c r="P77" s="307"/>
      <c r="Q77" s="307"/>
      <c r="R77" s="307"/>
      <c r="S77" s="307"/>
      <c r="T77" s="307"/>
      <c r="U77" s="307"/>
      <c r="V77" s="307"/>
      <c r="W77" s="307"/>
      <c r="X77" s="307"/>
      <c r="Y77" s="307"/>
    </row>
    <row r="78" spans="7:50" ht="14.25" customHeight="1" x14ac:dyDescent="0.25">
      <c r="G78" s="307"/>
      <c r="H78" s="307"/>
      <c r="I78" s="307"/>
      <c r="J78" s="307"/>
      <c r="K78" s="307"/>
      <c r="L78" s="307"/>
      <c r="M78" s="307"/>
      <c r="N78" s="307"/>
      <c r="O78" s="307"/>
      <c r="P78" s="307"/>
      <c r="Q78" s="307"/>
      <c r="R78" s="307"/>
      <c r="S78" s="307"/>
      <c r="T78" s="307"/>
      <c r="U78" s="307"/>
      <c r="V78" s="307"/>
      <c r="W78" s="307"/>
      <c r="X78" s="307"/>
      <c r="Y78" s="307"/>
    </row>
    <row r="79" spans="7:50" ht="14.25" customHeight="1" x14ac:dyDescent="0.25">
      <c r="G79" s="307"/>
      <c r="H79" s="307"/>
      <c r="I79" s="307"/>
      <c r="J79" s="307"/>
      <c r="K79" s="307"/>
      <c r="L79" s="307"/>
      <c r="M79" s="307"/>
      <c r="N79" s="307"/>
      <c r="O79" s="307"/>
      <c r="P79" s="307"/>
      <c r="Q79" s="307"/>
      <c r="R79" s="307"/>
      <c r="S79" s="307"/>
      <c r="T79" s="307"/>
      <c r="U79" s="307"/>
      <c r="V79" s="307"/>
      <c r="W79" s="307"/>
      <c r="X79" s="307"/>
      <c r="Y79" s="307"/>
    </row>
    <row r="80" spans="7:50" ht="14.25" customHeight="1" x14ac:dyDescent="0.25">
      <c r="G80" s="307"/>
      <c r="H80" s="307"/>
      <c r="I80" s="307"/>
      <c r="J80" s="307"/>
      <c r="K80" s="307"/>
      <c r="L80" s="307"/>
      <c r="M80" s="307"/>
      <c r="N80" s="307"/>
      <c r="O80" s="307"/>
      <c r="P80" s="307"/>
      <c r="Q80" s="307"/>
      <c r="R80" s="307"/>
      <c r="S80" s="307"/>
      <c r="T80" s="307"/>
      <c r="U80" s="307"/>
      <c r="V80" s="307"/>
      <c r="W80" s="307"/>
      <c r="X80" s="307"/>
      <c r="Y80" s="307"/>
    </row>
    <row r="81" spans="7:25" ht="14.25" customHeight="1" x14ac:dyDescent="0.25">
      <c r="G81" s="307"/>
      <c r="H81" s="307"/>
      <c r="I81" s="307"/>
      <c r="J81" s="307"/>
      <c r="K81" s="307"/>
      <c r="L81" s="307"/>
      <c r="M81" s="307"/>
      <c r="N81" s="307"/>
      <c r="O81" s="307"/>
      <c r="P81" s="307"/>
      <c r="Q81" s="307"/>
      <c r="R81" s="307"/>
      <c r="S81" s="307"/>
      <c r="T81" s="307"/>
      <c r="U81" s="307"/>
      <c r="V81" s="307"/>
      <c r="W81" s="307"/>
      <c r="X81" s="307"/>
      <c r="Y81" s="307"/>
    </row>
    <row r="82" spans="7:25" ht="14.25" customHeight="1" x14ac:dyDescent="0.25">
      <c r="G82" s="307"/>
      <c r="H82" s="307"/>
      <c r="I82" s="307"/>
      <c r="J82" s="307"/>
      <c r="K82" s="307"/>
      <c r="L82" s="307"/>
      <c r="M82" s="307"/>
      <c r="N82" s="307"/>
      <c r="O82" s="307"/>
      <c r="P82" s="307"/>
      <c r="Q82" s="307"/>
      <c r="R82" s="307"/>
      <c r="S82" s="307"/>
      <c r="T82" s="307"/>
      <c r="U82" s="307"/>
      <c r="V82" s="307"/>
      <c r="W82" s="307"/>
      <c r="X82" s="307"/>
      <c r="Y82" s="307"/>
    </row>
    <row r="83" spans="7:25" ht="14.25" customHeight="1" x14ac:dyDescent="0.25">
      <c r="G83" s="307"/>
      <c r="H83" s="307"/>
      <c r="I83" s="307"/>
      <c r="J83" s="307"/>
      <c r="K83" s="307"/>
      <c r="L83" s="307"/>
      <c r="M83" s="307"/>
      <c r="N83" s="307"/>
      <c r="O83" s="307"/>
      <c r="P83" s="307"/>
      <c r="Q83" s="307"/>
      <c r="R83" s="307"/>
      <c r="S83" s="307"/>
      <c r="T83" s="307"/>
      <c r="U83" s="307"/>
      <c r="V83" s="307"/>
      <c r="W83" s="307"/>
      <c r="X83" s="307"/>
      <c r="Y83" s="307"/>
    </row>
    <row r="84" spans="7:25" ht="14.25" customHeight="1" x14ac:dyDescent="0.25">
      <c r="G84" s="307"/>
      <c r="H84" s="307"/>
      <c r="I84" s="307"/>
      <c r="J84" s="307"/>
      <c r="K84" s="307"/>
      <c r="L84" s="307"/>
      <c r="M84" s="307"/>
      <c r="N84" s="307"/>
      <c r="O84" s="307"/>
      <c r="P84" s="307"/>
      <c r="Q84" s="307"/>
      <c r="R84" s="307"/>
      <c r="S84" s="307"/>
      <c r="T84" s="307"/>
      <c r="U84" s="307"/>
      <c r="V84" s="307"/>
      <c r="W84" s="307"/>
      <c r="X84" s="307"/>
      <c r="Y84" s="307"/>
    </row>
    <row r="85" spans="7:25" ht="14.25" customHeight="1" x14ac:dyDescent="0.25">
      <c r="G85" s="307"/>
      <c r="H85" s="307"/>
      <c r="I85" s="307"/>
      <c r="J85" s="307"/>
      <c r="K85" s="307"/>
      <c r="L85" s="307"/>
      <c r="M85" s="307"/>
      <c r="N85" s="307"/>
      <c r="O85" s="307"/>
      <c r="P85" s="307"/>
      <c r="Q85" s="307"/>
      <c r="R85" s="307"/>
      <c r="S85" s="307"/>
      <c r="T85" s="307"/>
      <c r="U85" s="307"/>
      <c r="V85" s="307"/>
      <c r="W85" s="307"/>
      <c r="X85" s="307"/>
      <c r="Y85" s="307"/>
    </row>
    <row r="86" spans="7:25" ht="14.25" customHeight="1" x14ac:dyDescent="0.25">
      <c r="G86" s="307"/>
      <c r="H86" s="307"/>
      <c r="I86" s="307"/>
      <c r="J86" s="307"/>
      <c r="K86" s="307"/>
      <c r="L86" s="307"/>
      <c r="M86" s="307"/>
      <c r="N86" s="307"/>
      <c r="O86" s="307"/>
      <c r="P86" s="307"/>
      <c r="Q86" s="307"/>
      <c r="R86" s="307"/>
      <c r="S86" s="307"/>
      <c r="T86" s="307"/>
      <c r="U86" s="307"/>
      <c r="V86" s="307"/>
      <c r="W86" s="307"/>
      <c r="X86" s="307"/>
      <c r="Y86" s="307"/>
    </row>
    <row r="87" spans="7:25" ht="14.25" customHeight="1" x14ac:dyDescent="0.25">
      <c r="G87" s="307"/>
      <c r="H87" s="307"/>
      <c r="I87" s="307"/>
      <c r="J87" s="307"/>
      <c r="K87" s="307"/>
      <c r="L87" s="307"/>
      <c r="M87" s="307"/>
      <c r="N87" s="307"/>
      <c r="O87" s="307"/>
      <c r="P87" s="307"/>
      <c r="Q87" s="307"/>
      <c r="R87" s="307"/>
      <c r="S87" s="307"/>
      <c r="T87" s="307"/>
      <c r="U87" s="307"/>
      <c r="V87" s="307"/>
      <c r="W87" s="307"/>
      <c r="X87" s="307"/>
      <c r="Y87" s="307"/>
    </row>
    <row r="88" spans="7:25" ht="14.25" customHeight="1" x14ac:dyDescent="0.25">
      <c r="G88" s="307"/>
      <c r="H88" s="307"/>
      <c r="I88" s="307"/>
      <c r="J88" s="307"/>
      <c r="K88" s="307"/>
      <c r="L88" s="307"/>
      <c r="M88" s="307"/>
      <c r="N88" s="307"/>
      <c r="O88" s="307"/>
      <c r="P88" s="307"/>
      <c r="Q88" s="307"/>
      <c r="R88" s="307"/>
      <c r="S88" s="307"/>
      <c r="T88" s="307"/>
      <c r="U88" s="307"/>
      <c r="V88" s="307"/>
      <c r="W88" s="307"/>
      <c r="X88" s="307"/>
      <c r="Y88" s="307"/>
    </row>
    <row r="89" spans="7:25" ht="14.25" customHeight="1" x14ac:dyDescent="0.25">
      <c r="G89" s="307"/>
      <c r="H89" s="307"/>
      <c r="I89" s="307"/>
      <c r="J89" s="307"/>
      <c r="K89" s="307"/>
      <c r="L89" s="307"/>
      <c r="M89" s="307"/>
      <c r="N89" s="307"/>
      <c r="O89" s="307"/>
      <c r="P89" s="307"/>
      <c r="Q89" s="307"/>
      <c r="R89" s="307"/>
      <c r="S89" s="307"/>
      <c r="T89" s="307"/>
      <c r="U89" s="307"/>
      <c r="V89" s="307"/>
      <c r="W89" s="307"/>
      <c r="X89" s="307"/>
      <c r="Y89" s="307"/>
    </row>
    <row r="90" spans="7:25" ht="14.25" customHeight="1" x14ac:dyDescent="0.25">
      <c r="G90" s="307"/>
      <c r="H90" s="307"/>
      <c r="I90" s="307"/>
      <c r="J90" s="307"/>
      <c r="K90" s="307"/>
      <c r="L90" s="307"/>
      <c r="M90" s="307"/>
      <c r="N90" s="307"/>
      <c r="O90" s="307"/>
      <c r="P90" s="307"/>
      <c r="Q90" s="307"/>
      <c r="R90" s="307"/>
      <c r="S90" s="307"/>
      <c r="T90" s="307"/>
      <c r="U90" s="307"/>
      <c r="V90" s="307"/>
      <c r="W90" s="307"/>
      <c r="X90" s="307"/>
      <c r="Y90" s="307"/>
    </row>
    <row r="91" spans="7:25" ht="14.25" customHeight="1" x14ac:dyDescent="0.25">
      <c r="G91" s="307"/>
      <c r="H91" s="307"/>
      <c r="I91" s="307"/>
      <c r="J91" s="307"/>
      <c r="K91" s="307"/>
      <c r="L91" s="307"/>
      <c r="M91" s="307"/>
      <c r="N91" s="307"/>
      <c r="O91" s="307"/>
      <c r="P91" s="307"/>
      <c r="Q91" s="307"/>
      <c r="R91" s="307"/>
      <c r="S91" s="307"/>
      <c r="T91" s="307"/>
      <c r="U91" s="307"/>
      <c r="V91" s="307"/>
      <c r="W91" s="307"/>
      <c r="X91" s="307"/>
      <c r="Y91" s="307"/>
    </row>
    <row r="92" spans="7:25" ht="14.25" customHeight="1" x14ac:dyDescent="0.25">
      <c r="G92" s="307"/>
      <c r="H92" s="307"/>
      <c r="I92" s="307"/>
      <c r="J92" s="307"/>
      <c r="K92" s="307"/>
      <c r="L92" s="307"/>
      <c r="M92" s="307"/>
      <c r="N92" s="307"/>
      <c r="O92" s="307"/>
      <c r="P92" s="307"/>
      <c r="Q92" s="307"/>
      <c r="R92" s="307"/>
      <c r="S92" s="307"/>
      <c r="T92" s="307"/>
      <c r="U92" s="307"/>
      <c r="V92" s="307"/>
      <c r="W92" s="307"/>
      <c r="X92" s="307"/>
      <c r="Y92" s="307"/>
    </row>
    <row r="93" spans="7:25" ht="14.25" customHeight="1" x14ac:dyDescent="0.25">
      <c r="G93" s="307"/>
      <c r="H93" s="307"/>
      <c r="I93" s="307"/>
      <c r="J93" s="307"/>
      <c r="K93" s="307"/>
      <c r="L93" s="307"/>
      <c r="M93" s="307"/>
      <c r="N93" s="307"/>
      <c r="O93" s="307"/>
      <c r="P93" s="307"/>
      <c r="Q93" s="307"/>
      <c r="R93" s="307"/>
      <c r="S93" s="307"/>
      <c r="T93" s="307"/>
      <c r="U93" s="307"/>
      <c r="V93" s="307"/>
      <c r="W93" s="307"/>
      <c r="X93" s="307"/>
      <c r="Y93" s="307"/>
    </row>
    <row r="94" spans="7:25" ht="14.25" customHeight="1" x14ac:dyDescent="0.25">
      <c r="G94" s="307"/>
      <c r="H94" s="307"/>
      <c r="I94" s="307"/>
      <c r="J94" s="307"/>
      <c r="K94" s="307"/>
      <c r="L94" s="307"/>
      <c r="M94" s="307"/>
      <c r="N94" s="307"/>
      <c r="O94" s="307"/>
      <c r="P94" s="307"/>
      <c r="Q94" s="307"/>
      <c r="R94" s="307"/>
      <c r="S94" s="307"/>
      <c r="T94" s="307"/>
      <c r="U94" s="307"/>
      <c r="V94" s="307"/>
      <c r="W94" s="307"/>
      <c r="X94" s="307"/>
      <c r="Y94" s="307"/>
    </row>
    <row r="95" spans="7:25" ht="14.25" customHeight="1" x14ac:dyDescent="0.25">
      <c r="G95" s="307"/>
      <c r="H95" s="307"/>
      <c r="I95" s="307"/>
      <c r="J95" s="307"/>
      <c r="K95" s="307"/>
      <c r="L95" s="307"/>
      <c r="M95" s="307"/>
      <c r="N95" s="307"/>
      <c r="O95" s="307"/>
      <c r="P95" s="307"/>
      <c r="Q95" s="307"/>
      <c r="R95" s="307"/>
      <c r="S95" s="307"/>
      <c r="T95" s="307"/>
      <c r="U95" s="307"/>
      <c r="V95" s="307"/>
      <c r="W95" s="307"/>
      <c r="X95" s="307"/>
      <c r="Y95" s="307"/>
    </row>
    <row r="96" spans="7:25" ht="14.25" customHeight="1" x14ac:dyDescent="0.25">
      <c r="G96" s="307"/>
      <c r="H96" s="307"/>
      <c r="I96" s="307"/>
      <c r="J96" s="307"/>
      <c r="K96" s="307"/>
      <c r="L96" s="307"/>
      <c r="M96" s="307"/>
      <c r="N96" s="307"/>
      <c r="O96" s="307"/>
      <c r="P96" s="307"/>
      <c r="Q96" s="307"/>
      <c r="R96" s="307"/>
      <c r="S96" s="307"/>
      <c r="T96" s="307"/>
      <c r="U96" s="307"/>
      <c r="V96" s="307"/>
      <c r="W96" s="307"/>
      <c r="X96" s="307"/>
      <c r="Y96" s="307"/>
    </row>
    <row r="97" spans="7:25" ht="14.25" customHeight="1" x14ac:dyDescent="0.25">
      <c r="G97" s="307"/>
      <c r="H97" s="307"/>
      <c r="I97" s="307"/>
      <c r="J97" s="307"/>
      <c r="K97" s="307"/>
      <c r="L97" s="307"/>
      <c r="M97" s="307"/>
      <c r="N97" s="307"/>
      <c r="O97" s="307"/>
      <c r="P97" s="307"/>
      <c r="Q97" s="307"/>
      <c r="R97" s="307"/>
      <c r="S97" s="307"/>
      <c r="T97" s="307"/>
      <c r="U97" s="307"/>
      <c r="V97" s="307"/>
      <c r="W97" s="307"/>
      <c r="X97" s="307"/>
      <c r="Y97" s="307"/>
    </row>
    <row r="98" spans="7:25" ht="14.25" customHeight="1" x14ac:dyDescent="0.25">
      <c r="G98" s="307"/>
      <c r="H98" s="307"/>
      <c r="I98" s="307"/>
      <c r="J98" s="307"/>
      <c r="K98" s="307"/>
      <c r="L98" s="307"/>
      <c r="M98" s="307"/>
      <c r="N98" s="307"/>
      <c r="O98" s="307"/>
      <c r="P98" s="307"/>
      <c r="Q98" s="307"/>
      <c r="R98" s="307"/>
      <c r="S98" s="307"/>
      <c r="T98" s="307"/>
      <c r="U98" s="307"/>
      <c r="V98" s="307"/>
      <c r="W98" s="307"/>
      <c r="X98" s="307"/>
      <c r="Y98" s="307"/>
    </row>
    <row r="99" spans="7:25" ht="14.25" customHeight="1" x14ac:dyDescent="0.25">
      <c r="G99" s="307"/>
      <c r="H99" s="307"/>
      <c r="I99" s="307"/>
      <c r="J99" s="307"/>
      <c r="K99" s="307"/>
      <c r="L99" s="307"/>
      <c r="M99" s="307"/>
      <c r="N99" s="307"/>
      <c r="O99" s="307"/>
      <c r="P99" s="307"/>
      <c r="Q99" s="307"/>
      <c r="R99" s="307"/>
      <c r="S99" s="307"/>
      <c r="T99" s="307"/>
      <c r="U99" s="307"/>
      <c r="V99" s="307"/>
      <c r="W99" s="307"/>
      <c r="X99" s="307"/>
      <c r="Y99" s="307"/>
    </row>
    <row r="100" spans="7:25" ht="14.25" customHeight="1" x14ac:dyDescent="0.25">
      <c r="G100" s="307"/>
      <c r="H100" s="307"/>
      <c r="I100" s="307"/>
      <c r="J100" s="307"/>
      <c r="K100" s="307"/>
      <c r="L100" s="307"/>
      <c r="M100" s="307"/>
      <c r="N100" s="307"/>
      <c r="O100" s="307"/>
      <c r="P100" s="307"/>
      <c r="Q100" s="307"/>
      <c r="R100" s="307"/>
      <c r="S100" s="307"/>
      <c r="T100" s="307"/>
      <c r="U100" s="307"/>
      <c r="V100" s="307"/>
      <c r="W100" s="307"/>
      <c r="X100" s="307"/>
      <c r="Y100" s="307"/>
    </row>
    <row r="101" spans="7:25" ht="14.25" customHeight="1" x14ac:dyDescent="0.25">
      <c r="G101" s="307"/>
      <c r="H101" s="307"/>
      <c r="I101" s="307"/>
      <c r="J101" s="307"/>
      <c r="K101" s="307"/>
      <c r="L101" s="307"/>
      <c r="M101" s="307"/>
      <c r="N101" s="307"/>
      <c r="O101" s="307"/>
      <c r="P101" s="307"/>
      <c r="Q101" s="307"/>
      <c r="R101" s="307"/>
      <c r="S101" s="307"/>
      <c r="T101" s="307"/>
      <c r="U101" s="307"/>
      <c r="V101" s="307"/>
      <c r="W101" s="307"/>
      <c r="X101" s="307"/>
      <c r="Y101" s="307"/>
    </row>
    <row r="102" spans="7:25" ht="14.25" customHeight="1" x14ac:dyDescent="0.25">
      <c r="G102" s="307"/>
      <c r="H102" s="307"/>
      <c r="I102" s="307"/>
      <c r="J102" s="307"/>
      <c r="K102" s="307"/>
      <c r="L102" s="307"/>
      <c r="M102" s="307"/>
      <c r="N102" s="307"/>
      <c r="O102" s="307"/>
      <c r="P102" s="307"/>
      <c r="Q102" s="307"/>
      <c r="R102" s="307"/>
      <c r="S102" s="307"/>
      <c r="T102" s="307"/>
      <c r="U102" s="307"/>
      <c r="V102" s="307"/>
      <c r="W102" s="307"/>
      <c r="X102" s="307"/>
      <c r="Y102" s="307"/>
    </row>
    <row r="103" spans="7:25" ht="14.25" customHeight="1" x14ac:dyDescent="0.25">
      <c r="G103" s="307"/>
      <c r="H103" s="307"/>
      <c r="I103" s="307"/>
      <c r="J103" s="307"/>
      <c r="K103" s="307"/>
      <c r="L103" s="307"/>
      <c r="M103" s="307"/>
      <c r="N103" s="307"/>
      <c r="O103" s="307"/>
      <c r="P103" s="307"/>
      <c r="Q103" s="307"/>
      <c r="R103" s="307"/>
      <c r="S103" s="307"/>
      <c r="T103" s="307"/>
      <c r="U103" s="307"/>
      <c r="V103" s="307"/>
      <c r="W103" s="307"/>
      <c r="X103" s="307"/>
      <c r="Y103" s="307"/>
    </row>
    <row r="104" spans="7:25" ht="14.25" customHeight="1" x14ac:dyDescent="0.25">
      <c r="G104" s="307"/>
      <c r="H104" s="307"/>
      <c r="I104" s="307"/>
      <c r="J104" s="307"/>
      <c r="K104" s="307"/>
      <c r="L104" s="307"/>
      <c r="M104" s="307"/>
      <c r="N104" s="307"/>
      <c r="O104" s="307"/>
      <c r="P104" s="307"/>
      <c r="Q104" s="307"/>
      <c r="R104" s="307"/>
      <c r="S104" s="307"/>
      <c r="T104" s="307"/>
      <c r="U104" s="307"/>
      <c r="V104" s="307"/>
      <c r="W104" s="307"/>
      <c r="X104" s="307"/>
      <c r="Y104" s="307"/>
    </row>
    <row r="105" spans="7:25" ht="14.25" customHeight="1" x14ac:dyDescent="0.25">
      <c r="G105" s="307"/>
      <c r="H105" s="307"/>
      <c r="I105" s="307"/>
      <c r="J105" s="307"/>
      <c r="K105" s="307"/>
      <c r="L105" s="307"/>
      <c r="M105" s="307"/>
      <c r="N105" s="307"/>
      <c r="O105" s="307"/>
      <c r="P105" s="307"/>
      <c r="Q105" s="307"/>
      <c r="R105" s="307"/>
      <c r="S105" s="307"/>
      <c r="T105" s="307"/>
      <c r="U105" s="307"/>
      <c r="V105" s="307"/>
      <c r="W105" s="307"/>
      <c r="X105" s="307"/>
      <c r="Y105" s="307"/>
    </row>
    <row r="106" spans="7:25" ht="14.25" customHeight="1" x14ac:dyDescent="0.25">
      <c r="G106" s="307"/>
      <c r="H106" s="307"/>
      <c r="I106" s="307"/>
      <c r="J106" s="307"/>
      <c r="K106" s="307"/>
      <c r="L106" s="307"/>
      <c r="M106" s="307"/>
      <c r="N106" s="307"/>
      <c r="O106" s="307"/>
      <c r="P106" s="307"/>
      <c r="Q106" s="307"/>
      <c r="R106" s="307"/>
      <c r="S106" s="307"/>
      <c r="T106" s="307"/>
      <c r="U106" s="307"/>
      <c r="V106" s="307"/>
      <c r="W106" s="307"/>
      <c r="X106" s="307"/>
      <c r="Y106" s="307"/>
    </row>
    <row r="107" spans="7:25" ht="14.25" customHeight="1" x14ac:dyDescent="0.25">
      <c r="G107" s="307"/>
      <c r="H107" s="307"/>
      <c r="I107" s="307"/>
      <c r="J107" s="307"/>
      <c r="K107" s="307"/>
      <c r="L107" s="307"/>
      <c r="M107" s="307"/>
      <c r="N107" s="307"/>
      <c r="O107" s="307"/>
      <c r="P107" s="307"/>
      <c r="Q107" s="307"/>
      <c r="R107" s="307"/>
      <c r="S107" s="307"/>
      <c r="T107" s="307"/>
      <c r="U107" s="307"/>
      <c r="V107" s="307"/>
      <c r="W107" s="307"/>
      <c r="X107" s="307"/>
      <c r="Y107" s="307"/>
    </row>
    <row r="108" spans="7:25" ht="14.25" customHeight="1" x14ac:dyDescent="0.25">
      <c r="G108" s="307"/>
      <c r="H108" s="307"/>
      <c r="I108" s="307"/>
      <c r="J108" s="307"/>
      <c r="K108" s="307"/>
      <c r="L108" s="307"/>
      <c r="M108" s="307"/>
      <c r="N108" s="307"/>
      <c r="O108" s="307"/>
      <c r="P108" s="307"/>
      <c r="Q108" s="307"/>
      <c r="R108" s="307"/>
      <c r="S108" s="307"/>
      <c r="T108" s="307"/>
      <c r="U108" s="307"/>
      <c r="V108" s="307"/>
      <c r="W108" s="307"/>
      <c r="X108" s="307"/>
      <c r="Y108" s="307"/>
    </row>
    <row r="109" spans="7:25" ht="14.25" customHeight="1" x14ac:dyDescent="0.25">
      <c r="G109" s="307"/>
      <c r="H109" s="307"/>
      <c r="I109" s="307"/>
      <c r="J109" s="307"/>
      <c r="K109" s="307"/>
      <c r="L109" s="307"/>
      <c r="M109" s="307"/>
      <c r="N109" s="307"/>
      <c r="O109" s="307"/>
      <c r="P109" s="307"/>
      <c r="Q109" s="307"/>
      <c r="R109" s="307"/>
      <c r="S109" s="307"/>
      <c r="T109" s="307"/>
      <c r="U109" s="307"/>
      <c r="V109" s="307"/>
      <c r="W109" s="307"/>
      <c r="X109" s="307"/>
      <c r="Y109" s="307"/>
    </row>
    <row r="110" spans="7:25" ht="14.25" customHeight="1" x14ac:dyDescent="0.25">
      <c r="G110" s="307"/>
      <c r="H110" s="307"/>
      <c r="I110" s="307"/>
      <c r="J110" s="307"/>
      <c r="K110" s="307"/>
      <c r="L110" s="307"/>
      <c r="M110" s="307"/>
      <c r="N110" s="307"/>
      <c r="O110" s="307"/>
      <c r="P110" s="307"/>
      <c r="Q110" s="307"/>
      <c r="R110" s="307"/>
      <c r="S110" s="307"/>
      <c r="T110" s="307"/>
      <c r="U110" s="307"/>
      <c r="V110" s="307"/>
      <c r="W110" s="307"/>
      <c r="X110" s="307"/>
      <c r="Y110" s="307"/>
    </row>
    <row r="111" spans="7:25" ht="14.25" customHeight="1" x14ac:dyDescent="0.25">
      <c r="G111" s="307"/>
      <c r="H111" s="307"/>
      <c r="I111" s="307"/>
      <c r="J111" s="307"/>
      <c r="K111" s="307"/>
      <c r="L111" s="307"/>
      <c r="M111" s="307"/>
      <c r="N111" s="307"/>
      <c r="O111" s="307"/>
      <c r="P111" s="307"/>
      <c r="Q111" s="307"/>
      <c r="R111" s="307"/>
      <c r="S111" s="307"/>
      <c r="T111" s="307"/>
      <c r="U111" s="307"/>
      <c r="V111" s="307"/>
      <c r="W111" s="307"/>
      <c r="X111" s="307"/>
      <c r="Y111" s="307"/>
    </row>
    <row r="112" spans="7:25" ht="14.25" customHeight="1" x14ac:dyDescent="0.25">
      <c r="G112" s="307"/>
      <c r="H112" s="307"/>
      <c r="I112" s="307"/>
      <c r="J112" s="307"/>
      <c r="K112" s="307"/>
      <c r="L112" s="307"/>
      <c r="M112" s="307"/>
      <c r="N112" s="307"/>
      <c r="O112" s="307"/>
      <c r="P112" s="307"/>
      <c r="Q112" s="307"/>
      <c r="R112" s="307"/>
      <c r="S112" s="307"/>
      <c r="T112" s="307"/>
      <c r="U112" s="307"/>
      <c r="V112" s="307"/>
      <c r="W112" s="307"/>
      <c r="X112" s="307"/>
      <c r="Y112" s="307"/>
    </row>
    <row r="113" spans="7:25" ht="14.25" customHeight="1" x14ac:dyDescent="0.25">
      <c r="G113" s="307"/>
      <c r="H113" s="307"/>
      <c r="I113" s="307"/>
      <c r="J113" s="307"/>
      <c r="K113" s="307"/>
      <c r="L113" s="307"/>
      <c r="M113" s="307"/>
      <c r="N113" s="307"/>
      <c r="O113" s="307"/>
      <c r="P113" s="307"/>
      <c r="Q113" s="307"/>
      <c r="R113" s="307"/>
      <c r="S113" s="307"/>
      <c r="T113" s="307"/>
      <c r="U113" s="307"/>
      <c r="V113" s="307"/>
      <c r="W113" s="307"/>
      <c r="X113" s="307"/>
      <c r="Y113" s="307"/>
    </row>
    <row r="114" spans="7:25" ht="14.25" customHeight="1" x14ac:dyDescent="0.25">
      <c r="G114" s="307"/>
      <c r="H114" s="307"/>
      <c r="I114" s="307"/>
      <c r="J114" s="307"/>
      <c r="K114" s="307"/>
      <c r="L114" s="307"/>
      <c r="M114" s="307"/>
      <c r="N114" s="307"/>
      <c r="O114" s="307"/>
      <c r="P114" s="307"/>
      <c r="Q114" s="307"/>
      <c r="R114" s="307"/>
      <c r="S114" s="307"/>
      <c r="T114" s="307"/>
      <c r="U114" s="307"/>
      <c r="V114" s="307"/>
      <c r="W114" s="307"/>
      <c r="X114" s="307"/>
      <c r="Y114" s="307"/>
    </row>
    <row r="115" spans="7:25" ht="14.25" customHeight="1" x14ac:dyDescent="0.25">
      <c r="G115" s="307"/>
      <c r="H115" s="307"/>
      <c r="I115" s="307"/>
      <c r="J115" s="307"/>
      <c r="K115" s="307"/>
      <c r="L115" s="307"/>
      <c r="M115" s="307"/>
      <c r="N115" s="307"/>
      <c r="O115" s="307"/>
      <c r="P115" s="307"/>
      <c r="Q115" s="307"/>
      <c r="R115" s="307"/>
      <c r="S115" s="307"/>
      <c r="T115" s="307"/>
      <c r="U115" s="307"/>
      <c r="V115" s="307"/>
      <c r="W115" s="307"/>
      <c r="X115" s="307"/>
      <c r="Y115" s="307"/>
    </row>
    <row r="116" spans="7:25" ht="14.25" customHeight="1" x14ac:dyDescent="0.25">
      <c r="G116" s="307"/>
      <c r="H116" s="307"/>
      <c r="I116" s="307"/>
      <c r="J116" s="307"/>
      <c r="K116" s="307"/>
      <c r="L116" s="307"/>
      <c r="M116" s="307"/>
      <c r="N116" s="307"/>
      <c r="O116" s="307"/>
      <c r="P116" s="307"/>
      <c r="Q116" s="307"/>
      <c r="R116" s="307"/>
      <c r="S116" s="307"/>
      <c r="T116" s="307"/>
      <c r="U116" s="307"/>
      <c r="V116" s="307"/>
      <c r="W116" s="307"/>
      <c r="X116" s="307"/>
      <c r="Y116" s="307"/>
    </row>
    <row r="117" spans="7:25" ht="14.25" customHeight="1" x14ac:dyDescent="0.25">
      <c r="G117" s="307"/>
      <c r="H117" s="307"/>
      <c r="I117" s="307"/>
      <c r="J117" s="307"/>
      <c r="K117" s="307"/>
      <c r="L117" s="307"/>
      <c r="M117" s="307"/>
      <c r="N117" s="307"/>
      <c r="O117" s="307"/>
      <c r="P117" s="307"/>
      <c r="Q117" s="307"/>
      <c r="R117" s="307"/>
      <c r="S117" s="307"/>
      <c r="T117" s="307"/>
      <c r="U117" s="307"/>
      <c r="V117" s="307"/>
      <c r="W117" s="307"/>
      <c r="X117" s="307"/>
      <c r="Y117" s="307"/>
    </row>
    <row r="118" spans="7:25" ht="14.25" customHeight="1" x14ac:dyDescent="0.25">
      <c r="G118" s="307"/>
      <c r="H118" s="307"/>
      <c r="I118" s="307"/>
      <c r="J118" s="307"/>
      <c r="K118" s="307"/>
      <c r="L118" s="307"/>
      <c r="M118" s="307"/>
      <c r="N118" s="307"/>
      <c r="O118" s="307"/>
      <c r="P118" s="307"/>
      <c r="Q118" s="307"/>
      <c r="R118" s="307"/>
      <c r="S118" s="307"/>
      <c r="T118" s="307"/>
      <c r="U118" s="307"/>
      <c r="V118" s="307"/>
      <c r="W118" s="307"/>
      <c r="X118" s="307"/>
      <c r="Y118" s="307"/>
    </row>
    <row r="119" spans="7:25" ht="14.25" customHeight="1" x14ac:dyDescent="0.25">
      <c r="G119" s="307"/>
      <c r="H119" s="307"/>
      <c r="I119" s="307"/>
      <c r="J119" s="307"/>
      <c r="K119" s="307"/>
      <c r="L119" s="307"/>
      <c r="M119" s="307"/>
      <c r="N119" s="307"/>
      <c r="O119" s="307"/>
      <c r="P119" s="307"/>
      <c r="Q119" s="307"/>
      <c r="R119" s="307"/>
      <c r="S119" s="307"/>
      <c r="T119" s="307"/>
      <c r="U119" s="307"/>
      <c r="V119" s="307"/>
      <c r="W119" s="307"/>
      <c r="X119" s="307"/>
      <c r="Y119" s="307"/>
    </row>
    <row r="120" spans="7:25" ht="14.25" customHeight="1" x14ac:dyDescent="0.25">
      <c r="G120" s="307"/>
      <c r="H120" s="307"/>
      <c r="I120" s="307"/>
      <c r="J120" s="307"/>
      <c r="K120" s="307"/>
      <c r="L120" s="307"/>
      <c r="M120" s="307"/>
      <c r="N120" s="307"/>
      <c r="O120" s="307"/>
      <c r="P120" s="307"/>
      <c r="Q120" s="307"/>
      <c r="R120" s="307"/>
      <c r="S120" s="307"/>
      <c r="T120" s="307"/>
      <c r="U120" s="307"/>
      <c r="V120" s="307"/>
      <c r="W120" s="307"/>
      <c r="X120" s="307"/>
      <c r="Y120" s="307"/>
    </row>
    <row r="121" spans="7:25" ht="14.25" customHeight="1" x14ac:dyDescent="0.25">
      <c r="G121" s="307"/>
      <c r="H121" s="307"/>
      <c r="I121" s="307"/>
      <c r="J121" s="307"/>
      <c r="K121" s="307"/>
      <c r="L121" s="307"/>
      <c r="M121" s="307"/>
      <c r="N121" s="307"/>
      <c r="O121" s="307"/>
      <c r="P121" s="307"/>
      <c r="Q121" s="307"/>
      <c r="R121" s="307"/>
      <c r="S121" s="307"/>
      <c r="T121" s="307"/>
      <c r="U121" s="307"/>
      <c r="V121" s="307"/>
      <c r="W121" s="307"/>
      <c r="X121" s="307"/>
      <c r="Y121" s="307"/>
    </row>
    <row r="122" spans="7:25" ht="14.25" customHeight="1" x14ac:dyDescent="0.25">
      <c r="G122" s="307"/>
      <c r="H122" s="307"/>
      <c r="I122" s="307"/>
      <c r="J122" s="307"/>
      <c r="K122" s="307"/>
      <c r="L122" s="307"/>
      <c r="M122" s="307"/>
      <c r="N122" s="307"/>
      <c r="O122" s="307"/>
      <c r="P122" s="307"/>
      <c r="Q122" s="307"/>
      <c r="R122" s="307"/>
      <c r="S122" s="307"/>
      <c r="T122" s="307"/>
      <c r="U122" s="307"/>
      <c r="V122" s="307"/>
      <c r="W122" s="307"/>
      <c r="X122" s="307"/>
      <c r="Y122" s="307"/>
    </row>
    <row r="123" spans="7:25" ht="14.25" customHeight="1" x14ac:dyDescent="0.25">
      <c r="G123" s="307"/>
      <c r="H123" s="307"/>
      <c r="I123" s="307"/>
      <c r="J123" s="307"/>
      <c r="K123" s="307"/>
      <c r="L123" s="307"/>
      <c r="M123" s="307"/>
      <c r="N123" s="307"/>
      <c r="O123" s="307"/>
      <c r="P123" s="307"/>
      <c r="Q123" s="307"/>
      <c r="R123" s="307"/>
      <c r="S123" s="307"/>
      <c r="T123" s="307"/>
      <c r="U123" s="307"/>
      <c r="V123" s="307"/>
      <c r="W123" s="307"/>
      <c r="X123" s="307"/>
      <c r="Y123" s="307"/>
    </row>
    <row r="124" spans="7:25" ht="14.25" customHeight="1" x14ac:dyDescent="0.25">
      <c r="G124" s="307"/>
      <c r="H124" s="307"/>
      <c r="I124" s="307"/>
      <c r="J124" s="307"/>
      <c r="K124" s="307"/>
      <c r="L124" s="307"/>
      <c r="M124" s="307"/>
      <c r="N124" s="307"/>
      <c r="O124" s="307"/>
      <c r="P124" s="307"/>
      <c r="Q124" s="307"/>
      <c r="R124" s="307"/>
      <c r="S124" s="307"/>
      <c r="T124" s="307"/>
      <c r="U124" s="307"/>
      <c r="V124" s="307"/>
      <c r="W124" s="307"/>
      <c r="X124" s="307"/>
      <c r="Y124" s="307"/>
    </row>
    <row r="125" spans="7:25" ht="14.25" customHeight="1" x14ac:dyDescent="0.25">
      <c r="G125" s="307"/>
      <c r="H125" s="307"/>
      <c r="I125" s="307"/>
      <c r="J125" s="307"/>
      <c r="K125" s="307"/>
      <c r="L125" s="307"/>
      <c r="M125" s="307"/>
      <c r="N125" s="307"/>
      <c r="O125" s="307"/>
      <c r="P125" s="307"/>
      <c r="Q125" s="307"/>
      <c r="R125" s="307"/>
      <c r="S125" s="307"/>
      <c r="T125" s="307"/>
      <c r="U125" s="307"/>
      <c r="V125" s="307"/>
      <c r="W125" s="307"/>
      <c r="X125" s="307"/>
      <c r="Y125" s="307"/>
    </row>
    <row r="126" spans="7:25" ht="14.25" customHeight="1" x14ac:dyDescent="0.25">
      <c r="G126" s="307"/>
      <c r="H126" s="307"/>
      <c r="I126" s="307"/>
      <c r="J126" s="307"/>
      <c r="K126" s="307"/>
      <c r="L126" s="307"/>
      <c r="M126" s="307"/>
      <c r="N126" s="307"/>
      <c r="O126" s="307"/>
      <c r="P126" s="307"/>
      <c r="Q126" s="307"/>
      <c r="R126" s="307"/>
      <c r="S126" s="307"/>
      <c r="T126" s="307"/>
      <c r="U126" s="307"/>
      <c r="V126" s="307"/>
      <c r="W126" s="307"/>
      <c r="X126" s="307"/>
      <c r="Y126" s="307"/>
    </row>
    <row r="127" spans="7:25" ht="14.25" customHeight="1" x14ac:dyDescent="0.25">
      <c r="G127" s="307"/>
      <c r="H127" s="307"/>
      <c r="I127" s="307"/>
      <c r="J127" s="307"/>
      <c r="K127" s="307"/>
      <c r="L127" s="307"/>
      <c r="M127" s="307"/>
      <c r="N127" s="307"/>
      <c r="O127" s="307"/>
      <c r="P127" s="307"/>
      <c r="Q127" s="307"/>
      <c r="R127" s="307"/>
      <c r="S127" s="307"/>
      <c r="T127" s="307"/>
      <c r="U127" s="307"/>
      <c r="V127" s="307"/>
      <c r="W127" s="307"/>
      <c r="X127" s="307"/>
      <c r="Y127" s="307"/>
    </row>
    <row r="128" spans="7:25" ht="14.25" customHeight="1" x14ac:dyDescent="0.25">
      <c r="G128" s="307"/>
      <c r="H128" s="307"/>
      <c r="I128" s="307"/>
      <c r="J128" s="307"/>
      <c r="K128" s="307"/>
      <c r="L128" s="307"/>
      <c r="M128" s="307"/>
      <c r="N128" s="307"/>
      <c r="O128" s="307"/>
      <c r="P128" s="307"/>
      <c r="Q128" s="307"/>
      <c r="R128" s="307"/>
      <c r="S128" s="307"/>
      <c r="T128" s="307"/>
      <c r="U128" s="307"/>
      <c r="V128" s="307"/>
      <c r="W128" s="307"/>
      <c r="X128" s="307"/>
      <c r="Y128" s="307"/>
    </row>
    <row r="129" spans="7:25" ht="14.25" customHeight="1" x14ac:dyDescent="0.25">
      <c r="G129" s="307"/>
      <c r="H129" s="307"/>
      <c r="I129" s="307"/>
      <c r="J129" s="307"/>
      <c r="K129" s="307"/>
      <c r="L129" s="307"/>
      <c r="M129" s="307"/>
      <c r="N129" s="307"/>
      <c r="O129" s="307"/>
      <c r="P129" s="307"/>
      <c r="Q129" s="307"/>
      <c r="R129" s="307"/>
      <c r="S129" s="307"/>
      <c r="T129" s="307"/>
      <c r="U129" s="307"/>
      <c r="V129" s="307"/>
      <c r="W129" s="307"/>
      <c r="X129" s="307"/>
      <c r="Y129" s="307"/>
    </row>
    <row r="130" spans="7:25" ht="14.25" customHeight="1" x14ac:dyDescent="0.25">
      <c r="G130" s="307"/>
      <c r="H130" s="307"/>
      <c r="I130" s="307"/>
      <c r="J130" s="307"/>
      <c r="K130" s="307"/>
      <c r="L130" s="307"/>
      <c r="M130" s="307"/>
      <c r="N130" s="307"/>
      <c r="O130" s="307"/>
      <c r="P130" s="307"/>
      <c r="Q130" s="307"/>
      <c r="R130" s="307"/>
      <c r="S130" s="307"/>
      <c r="T130" s="307"/>
      <c r="U130" s="307"/>
      <c r="V130" s="307"/>
      <c r="W130" s="307"/>
      <c r="X130" s="307"/>
      <c r="Y130" s="307"/>
    </row>
    <row r="131" spans="7:25" ht="14.25" customHeight="1" x14ac:dyDescent="0.25">
      <c r="G131" s="307"/>
      <c r="H131" s="307"/>
      <c r="I131" s="307"/>
      <c r="J131" s="307"/>
      <c r="K131" s="307"/>
      <c r="L131" s="307"/>
      <c r="M131" s="307"/>
      <c r="N131" s="307"/>
      <c r="O131" s="307"/>
      <c r="P131" s="307"/>
      <c r="Q131" s="307"/>
      <c r="R131" s="307"/>
      <c r="S131" s="307"/>
      <c r="T131" s="307"/>
      <c r="U131" s="307"/>
      <c r="V131" s="307"/>
      <c r="W131" s="307"/>
      <c r="X131" s="307"/>
      <c r="Y131" s="307"/>
    </row>
    <row r="132" spans="7:25" ht="14.25" customHeight="1" x14ac:dyDescent="0.25">
      <c r="G132" s="307"/>
      <c r="H132" s="307"/>
      <c r="I132" s="307"/>
      <c r="J132" s="307"/>
      <c r="K132" s="307"/>
      <c r="L132" s="307"/>
      <c r="M132" s="307"/>
      <c r="N132" s="307"/>
      <c r="O132" s="307"/>
      <c r="P132" s="307"/>
      <c r="Q132" s="307"/>
      <c r="R132" s="307"/>
      <c r="S132" s="307"/>
      <c r="T132" s="307"/>
      <c r="U132" s="307"/>
      <c r="V132" s="307"/>
      <c r="W132" s="307"/>
      <c r="X132" s="307"/>
      <c r="Y132" s="307"/>
    </row>
    <row r="133" spans="7:25" ht="14.25" customHeight="1" x14ac:dyDescent="0.25">
      <c r="G133" s="307"/>
      <c r="H133" s="307"/>
      <c r="I133" s="307"/>
      <c r="J133" s="307"/>
      <c r="K133" s="307"/>
      <c r="L133" s="307"/>
      <c r="M133" s="307"/>
      <c r="N133" s="307"/>
      <c r="O133" s="307"/>
      <c r="P133" s="307"/>
      <c r="Q133" s="307"/>
      <c r="R133" s="307"/>
      <c r="S133" s="307"/>
      <c r="T133" s="307"/>
      <c r="U133" s="307"/>
      <c r="V133" s="307"/>
      <c r="W133" s="307"/>
      <c r="X133" s="307"/>
      <c r="Y133" s="307"/>
    </row>
    <row r="134" spans="7:25" ht="14.25" customHeight="1" x14ac:dyDescent="0.25">
      <c r="G134" s="307"/>
      <c r="H134" s="307"/>
      <c r="I134" s="307"/>
      <c r="J134" s="307"/>
      <c r="K134" s="307"/>
      <c r="L134" s="307"/>
      <c r="M134" s="307"/>
      <c r="N134" s="307"/>
      <c r="O134" s="307"/>
      <c r="P134" s="307"/>
      <c r="Q134" s="307"/>
      <c r="R134" s="307"/>
      <c r="S134" s="307"/>
      <c r="T134" s="307"/>
      <c r="U134" s="307"/>
      <c r="V134" s="307"/>
      <c r="W134" s="307"/>
      <c r="X134" s="307"/>
      <c r="Y134" s="307"/>
    </row>
    <row r="135" spans="7:25" ht="14.25" customHeight="1" x14ac:dyDescent="0.25">
      <c r="G135" s="307"/>
      <c r="H135" s="307"/>
      <c r="I135" s="307"/>
      <c r="J135" s="307"/>
      <c r="K135" s="307"/>
      <c r="L135" s="307"/>
      <c r="M135" s="307"/>
      <c r="N135" s="307"/>
      <c r="O135" s="307"/>
      <c r="P135" s="307"/>
      <c r="Q135" s="307"/>
      <c r="R135" s="307"/>
      <c r="S135" s="307"/>
      <c r="T135" s="307"/>
      <c r="U135" s="307"/>
      <c r="V135" s="307"/>
      <c r="W135" s="307"/>
      <c r="X135" s="307"/>
      <c r="Y135" s="307"/>
    </row>
    <row r="136" spans="7:25" ht="14.25" customHeight="1" x14ac:dyDescent="0.25">
      <c r="G136" s="307"/>
      <c r="H136" s="307"/>
      <c r="I136" s="307"/>
      <c r="J136" s="307"/>
      <c r="K136" s="307"/>
      <c r="L136" s="307"/>
      <c r="M136" s="307"/>
      <c r="N136" s="307"/>
      <c r="O136" s="307"/>
      <c r="P136" s="307"/>
      <c r="Q136" s="307"/>
      <c r="R136" s="307"/>
      <c r="S136" s="307"/>
      <c r="T136" s="307"/>
      <c r="U136" s="307"/>
      <c r="V136" s="307"/>
      <c r="W136" s="307"/>
      <c r="X136" s="307"/>
      <c r="Y136" s="307"/>
    </row>
    <row r="137" spans="7:25" ht="14.25" customHeight="1" x14ac:dyDescent="0.25">
      <c r="G137" s="307"/>
      <c r="H137" s="307"/>
      <c r="I137" s="307"/>
      <c r="J137" s="307"/>
      <c r="K137" s="307"/>
      <c r="L137" s="307"/>
      <c r="M137" s="307"/>
      <c r="N137" s="307"/>
      <c r="O137" s="307"/>
      <c r="P137" s="307"/>
      <c r="Q137" s="307"/>
      <c r="R137" s="307"/>
      <c r="S137" s="307"/>
      <c r="T137" s="307"/>
      <c r="U137" s="307"/>
      <c r="V137" s="307"/>
      <c r="W137" s="307"/>
      <c r="X137" s="307"/>
      <c r="Y137" s="307"/>
    </row>
    <row r="138" spans="7:25" ht="14.25" customHeight="1" x14ac:dyDescent="0.25">
      <c r="G138" s="307"/>
      <c r="H138" s="307"/>
      <c r="I138" s="307"/>
      <c r="J138" s="307"/>
      <c r="K138" s="307"/>
      <c r="L138" s="307"/>
      <c r="M138" s="307"/>
      <c r="N138" s="307"/>
      <c r="O138" s="307"/>
      <c r="P138" s="307"/>
      <c r="Q138" s="307"/>
      <c r="R138" s="307"/>
      <c r="S138" s="307"/>
      <c r="T138" s="307"/>
      <c r="U138" s="307"/>
      <c r="V138" s="307"/>
      <c r="W138" s="307"/>
      <c r="X138" s="307"/>
      <c r="Y138" s="307"/>
    </row>
    <row r="139" spans="7:25" ht="14.25" customHeight="1" x14ac:dyDescent="0.25">
      <c r="G139" s="307"/>
      <c r="H139" s="307"/>
      <c r="I139" s="307"/>
      <c r="J139" s="307"/>
      <c r="K139" s="307"/>
      <c r="L139" s="307"/>
      <c r="M139" s="307"/>
      <c r="N139" s="307"/>
      <c r="O139" s="307"/>
      <c r="P139" s="307"/>
      <c r="Q139" s="307"/>
      <c r="R139" s="307"/>
      <c r="S139" s="307"/>
      <c r="T139" s="307"/>
      <c r="U139" s="307"/>
      <c r="V139" s="307"/>
      <c r="W139" s="307"/>
      <c r="X139" s="307"/>
      <c r="Y139" s="307"/>
    </row>
    <row r="140" spans="7:25" ht="14.25" customHeight="1" x14ac:dyDescent="0.25">
      <c r="G140" s="307"/>
      <c r="H140" s="307"/>
      <c r="I140" s="307"/>
      <c r="J140" s="307"/>
      <c r="K140" s="307"/>
      <c r="L140" s="307"/>
      <c r="M140" s="307"/>
      <c r="N140" s="307"/>
      <c r="O140" s="307"/>
      <c r="P140" s="307"/>
      <c r="Q140" s="307"/>
      <c r="R140" s="307"/>
      <c r="S140" s="307"/>
      <c r="T140" s="307"/>
      <c r="U140" s="307"/>
      <c r="V140" s="307"/>
      <c r="W140" s="307"/>
      <c r="X140" s="307"/>
      <c r="Y140" s="307"/>
    </row>
    <row r="141" spans="7:25" ht="14.25" customHeight="1" x14ac:dyDescent="0.25">
      <c r="G141" s="307"/>
      <c r="H141" s="307"/>
      <c r="I141" s="307"/>
      <c r="J141" s="307"/>
      <c r="K141" s="307"/>
      <c r="L141" s="307"/>
      <c r="M141" s="307"/>
      <c r="N141" s="307"/>
      <c r="O141" s="307"/>
      <c r="P141" s="307"/>
      <c r="Q141" s="307"/>
      <c r="R141" s="307"/>
      <c r="S141" s="307"/>
      <c r="T141" s="307"/>
      <c r="U141" s="307"/>
      <c r="V141" s="307"/>
      <c r="W141" s="307"/>
      <c r="X141" s="307"/>
      <c r="Y141" s="307"/>
    </row>
    <row r="142" spans="7:25" ht="14.25" customHeight="1" x14ac:dyDescent="0.25">
      <c r="G142" s="307"/>
      <c r="H142" s="307"/>
      <c r="I142" s="307"/>
      <c r="J142" s="307"/>
      <c r="K142" s="307"/>
      <c r="L142" s="307"/>
      <c r="M142" s="307"/>
      <c r="N142" s="307"/>
      <c r="O142" s="307"/>
      <c r="P142" s="307"/>
      <c r="Q142" s="307"/>
      <c r="R142" s="307"/>
      <c r="S142" s="307"/>
      <c r="T142" s="307"/>
      <c r="U142" s="307"/>
      <c r="V142" s="307"/>
      <c r="W142" s="307"/>
      <c r="X142" s="307"/>
      <c r="Y142" s="307"/>
    </row>
    <row r="143" spans="7:25" ht="14.25" customHeight="1" x14ac:dyDescent="0.25">
      <c r="G143" s="307"/>
      <c r="H143" s="307"/>
      <c r="I143" s="307"/>
      <c r="J143" s="307"/>
      <c r="K143" s="307"/>
      <c r="L143" s="307"/>
      <c r="M143" s="307"/>
      <c r="N143" s="307"/>
      <c r="O143" s="307"/>
      <c r="P143" s="307"/>
      <c r="Q143" s="307"/>
      <c r="R143" s="307"/>
      <c r="S143" s="307"/>
      <c r="T143" s="307"/>
      <c r="U143" s="307"/>
      <c r="V143" s="307"/>
      <c r="W143" s="307"/>
      <c r="X143" s="307"/>
      <c r="Y143" s="307"/>
    </row>
    <row r="144" spans="7:25" ht="14.25" customHeight="1" x14ac:dyDescent="0.25">
      <c r="G144" s="307"/>
      <c r="H144" s="307"/>
      <c r="I144" s="307"/>
      <c r="J144" s="307"/>
      <c r="K144" s="307"/>
      <c r="L144" s="307"/>
      <c r="M144" s="307"/>
      <c r="N144" s="307"/>
      <c r="O144" s="307"/>
      <c r="P144" s="307"/>
      <c r="Q144" s="307"/>
      <c r="R144" s="307"/>
      <c r="S144" s="307"/>
      <c r="T144" s="307"/>
      <c r="U144" s="307"/>
      <c r="V144" s="307"/>
      <c r="W144" s="307"/>
      <c r="X144" s="307"/>
      <c r="Y144" s="307"/>
    </row>
    <row r="145" spans="7:25" ht="14.25" customHeight="1" x14ac:dyDescent="0.25">
      <c r="G145" s="307"/>
      <c r="H145" s="307"/>
      <c r="I145" s="307"/>
      <c r="J145" s="307"/>
      <c r="K145" s="307"/>
      <c r="L145" s="307"/>
      <c r="M145" s="307"/>
      <c r="N145" s="307"/>
      <c r="O145" s="307"/>
      <c r="P145" s="307"/>
      <c r="Q145" s="307"/>
      <c r="R145" s="307"/>
      <c r="S145" s="307"/>
      <c r="T145" s="307"/>
      <c r="U145" s="307"/>
      <c r="V145" s="307"/>
      <c r="W145" s="307"/>
      <c r="X145" s="307"/>
      <c r="Y145" s="307"/>
    </row>
    <row r="146" spans="7:25" ht="14.25" customHeight="1" x14ac:dyDescent="0.25">
      <c r="G146" s="307"/>
      <c r="H146" s="307"/>
      <c r="I146" s="307"/>
      <c r="J146" s="307"/>
      <c r="K146" s="307"/>
      <c r="L146" s="307"/>
      <c r="M146" s="307"/>
      <c r="N146" s="307"/>
      <c r="O146" s="307"/>
      <c r="P146" s="307"/>
      <c r="Q146" s="307"/>
      <c r="R146" s="307"/>
      <c r="S146" s="307"/>
      <c r="T146" s="307"/>
      <c r="U146" s="307"/>
      <c r="V146" s="307"/>
      <c r="W146" s="307"/>
      <c r="X146" s="307"/>
      <c r="Y146" s="307"/>
    </row>
    <row r="147" spans="7:25" ht="14.25" customHeight="1" x14ac:dyDescent="0.25">
      <c r="G147" s="307"/>
      <c r="H147" s="307"/>
      <c r="I147" s="307"/>
      <c r="J147" s="307"/>
      <c r="K147" s="307"/>
      <c r="L147" s="307"/>
      <c r="M147" s="307"/>
      <c r="N147" s="307"/>
      <c r="O147" s="307"/>
      <c r="P147" s="307"/>
      <c r="Q147" s="307"/>
      <c r="R147" s="307"/>
      <c r="S147" s="307"/>
      <c r="T147" s="307"/>
      <c r="U147" s="307"/>
      <c r="V147" s="307"/>
      <c r="W147" s="307"/>
      <c r="X147" s="307"/>
      <c r="Y147" s="307"/>
    </row>
    <row r="148" spans="7:25" ht="14.25" customHeight="1" x14ac:dyDescent="0.25">
      <c r="G148" s="307"/>
      <c r="H148" s="307"/>
      <c r="I148" s="307"/>
      <c r="J148" s="307"/>
      <c r="K148" s="307"/>
      <c r="L148" s="307"/>
      <c r="M148" s="307"/>
      <c r="N148" s="307"/>
      <c r="O148" s="307"/>
      <c r="P148" s="307"/>
      <c r="Q148" s="307"/>
      <c r="R148" s="307"/>
      <c r="S148" s="307"/>
      <c r="T148" s="307"/>
      <c r="U148" s="307"/>
      <c r="V148" s="307"/>
      <c r="W148" s="307"/>
      <c r="X148" s="307"/>
      <c r="Y148" s="307"/>
    </row>
    <row r="149" spans="7:25" ht="14.25" customHeight="1" x14ac:dyDescent="0.25">
      <c r="G149" s="307"/>
      <c r="H149" s="307"/>
      <c r="I149" s="307"/>
      <c r="J149" s="307"/>
      <c r="K149" s="307"/>
      <c r="L149" s="307"/>
      <c r="M149" s="307"/>
      <c r="N149" s="307"/>
      <c r="O149" s="307"/>
      <c r="P149" s="307"/>
      <c r="Q149" s="307"/>
      <c r="R149" s="307"/>
      <c r="S149" s="307"/>
      <c r="T149" s="307"/>
      <c r="U149" s="307"/>
      <c r="V149" s="307"/>
      <c r="W149" s="307"/>
      <c r="X149" s="307"/>
      <c r="Y149" s="307"/>
    </row>
    <row r="150" spans="7:25" ht="14.25" customHeight="1" x14ac:dyDescent="0.25">
      <c r="G150" s="307"/>
      <c r="H150" s="307"/>
      <c r="I150" s="307"/>
      <c r="J150" s="307"/>
      <c r="K150" s="307"/>
      <c r="L150" s="307"/>
      <c r="M150" s="307"/>
      <c r="N150" s="307"/>
      <c r="O150" s="307"/>
      <c r="P150" s="307"/>
      <c r="Q150" s="307"/>
      <c r="R150" s="307"/>
      <c r="S150" s="307"/>
      <c r="T150" s="307"/>
      <c r="U150" s="307"/>
      <c r="V150" s="307"/>
      <c r="W150" s="307"/>
      <c r="X150" s="307"/>
      <c r="Y150" s="307"/>
    </row>
    <row r="151" spans="7:25" ht="14.25" customHeight="1" x14ac:dyDescent="0.25">
      <c r="G151" s="307"/>
      <c r="H151" s="307"/>
      <c r="I151" s="307"/>
      <c r="J151" s="307"/>
      <c r="K151" s="307"/>
      <c r="L151" s="307"/>
      <c r="M151" s="307"/>
      <c r="N151" s="307"/>
      <c r="O151" s="307"/>
      <c r="P151" s="307"/>
      <c r="Q151" s="307"/>
      <c r="R151" s="307"/>
      <c r="S151" s="307"/>
      <c r="T151" s="307"/>
      <c r="U151" s="307"/>
      <c r="V151" s="307"/>
      <c r="W151" s="307"/>
      <c r="X151" s="307"/>
      <c r="Y151" s="307"/>
    </row>
    <row r="152" spans="7:25" ht="14.25" customHeight="1" x14ac:dyDescent="0.25">
      <c r="G152" s="307"/>
      <c r="H152" s="307"/>
      <c r="I152" s="307"/>
      <c r="J152" s="307"/>
      <c r="K152" s="307"/>
      <c r="L152" s="307"/>
      <c r="M152" s="307"/>
      <c r="N152" s="307"/>
      <c r="O152" s="307"/>
      <c r="P152" s="307"/>
      <c r="Q152" s="307"/>
      <c r="R152" s="307"/>
      <c r="S152" s="307"/>
      <c r="T152" s="307"/>
      <c r="U152" s="307"/>
      <c r="V152" s="307"/>
      <c r="W152" s="307"/>
      <c r="X152" s="307"/>
      <c r="Y152" s="307"/>
    </row>
    <row r="153" spans="7:25" ht="14.25" customHeight="1" x14ac:dyDescent="0.25">
      <c r="G153" s="307"/>
      <c r="H153" s="307"/>
      <c r="I153" s="307"/>
      <c r="J153" s="307"/>
      <c r="K153" s="307"/>
      <c r="L153" s="307"/>
      <c r="M153" s="307"/>
      <c r="N153" s="307"/>
      <c r="O153" s="307"/>
      <c r="P153" s="307"/>
      <c r="Q153" s="307"/>
      <c r="R153" s="307"/>
      <c r="S153" s="307"/>
      <c r="T153" s="307"/>
      <c r="U153" s="307"/>
      <c r="V153" s="307"/>
      <c r="W153" s="307"/>
      <c r="X153" s="307"/>
      <c r="Y153" s="307"/>
    </row>
    <row r="154" spans="7:25" ht="14.25" customHeight="1" x14ac:dyDescent="0.25">
      <c r="G154" s="307"/>
      <c r="H154" s="307"/>
      <c r="I154" s="307"/>
      <c r="J154" s="307"/>
      <c r="K154" s="307"/>
      <c r="L154" s="307"/>
      <c r="M154" s="307"/>
      <c r="N154" s="307"/>
      <c r="O154" s="307"/>
      <c r="P154" s="307"/>
      <c r="Q154" s="307"/>
      <c r="R154" s="307"/>
      <c r="S154" s="307"/>
      <c r="T154" s="307"/>
      <c r="U154" s="307"/>
      <c r="V154" s="307"/>
      <c r="W154" s="307"/>
      <c r="X154" s="307"/>
      <c r="Y154" s="307"/>
    </row>
    <row r="155" spans="7:25" ht="14.25" customHeight="1" x14ac:dyDescent="0.25">
      <c r="G155" s="307"/>
      <c r="H155" s="307"/>
      <c r="I155" s="307"/>
      <c r="J155" s="307"/>
      <c r="K155" s="307"/>
      <c r="L155" s="307"/>
      <c r="M155" s="307"/>
      <c r="N155" s="307"/>
      <c r="O155" s="307"/>
      <c r="P155" s="307"/>
      <c r="Q155" s="307"/>
      <c r="R155" s="307"/>
      <c r="S155" s="307"/>
      <c r="T155" s="307"/>
      <c r="U155" s="307"/>
      <c r="V155" s="307"/>
      <c r="W155" s="307"/>
      <c r="X155" s="307"/>
      <c r="Y155" s="307"/>
    </row>
    <row r="156" spans="7:25" ht="14.25" customHeight="1" x14ac:dyDescent="0.25">
      <c r="G156" s="307"/>
      <c r="H156" s="307"/>
      <c r="I156" s="307"/>
      <c r="J156" s="307"/>
      <c r="K156" s="307"/>
      <c r="L156" s="307"/>
      <c r="M156" s="307"/>
      <c r="N156" s="307"/>
      <c r="O156" s="307"/>
      <c r="P156" s="307"/>
      <c r="Q156" s="307"/>
      <c r="R156" s="307"/>
      <c r="S156" s="307"/>
      <c r="T156" s="307"/>
      <c r="U156" s="307"/>
      <c r="V156" s="307"/>
      <c r="W156" s="307"/>
      <c r="X156" s="307"/>
      <c r="Y156" s="307"/>
    </row>
    <row r="157" spans="7:25" ht="14.25" customHeight="1" x14ac:dyDescent="0.25">
      <c r="G157" s="307"/>
      <c r="H157" s="307"/>
      <c r="I157" s="307"/>
      <c r="J157" s="307"/>
      <c r="K157" s="307"/>
      <c r="L157" s="307"/>
      <c r="M157" s="307"/>
      <c r="N157" s="307"/>
      <c r="O157" s="307"/>
      <c r="P157" s="307"/>
      <c r="Q157" s="307"/>
      <c r="R157" s="307"/>
      <c r="S157" s="307"/>
      <c r="T157" s="307"/>
      <c r="U157" s="307"/>
      <c r="V157" s="307"/>
      <c r="W157" s="307"/>
      <c r="X157" s="307"/>
      <c r="Y157" s="307"/>
    </row>
    <row r="158" spans="7:25" ht="14.25" customHeight="1" x14ac:dyDescent="0.25">
      <c r="G158" s="307"/>
      <c r="H158" s="307"/>
      <c r="I158" s="307"/>
      <c r="J158" s="307"/>
      <c r="K158" s="307"/>
      <c r="L158" s="307"/>
      <c r="M158" s="307"/>
      <c r="N158" s="307"/>
      <c r="O158" s="307"/>
      <c r="P158" s="307"/>
      <c r="Q158" s="307"/>
      <c r="R158" s="307"/>
      <c r="S158" s="307"/>
      <c r="T158" s="307"/>
      <c r="U158" s="307"/>
      <c r="V158" s="307"/>
      <c r="W158" s="307"/>
      <c r="X158" s="307"/>
      <c r="Y158" s="307"/>
    </row>
    <row r="159" spans="7:25" ht="14.25" customHeight="1" x14ac:dyDescent="0.25">
      <c r="G159" s="307"/>
      <c r="H159" s="307"/>
      <c r="I159" s="307"/>
      <c r="J159" s="307"/>
      <c r="K159" s="307"/>
      <c r="L159" s="307"/>
      <c r="M159" s="307"/>
      <c r="N159" s="307"/>
      <c r="O159" s="307"/>
      <c r="P159" s="307"/>
      <c r="Q159" s="307"/>
      <c r="R159" s="307"/>
      <c r="S159" s="307"/>
      <c r="T159" s="307"/>
      <c r="U159" s="307"/>
      <c r="V159" s="307"/>
      <c r="W159" s="307"/>
      <c r="X159" s="307"/>
      <c r="Y159" s="307"/>
    </row>
    <row r="160" spans="7:25" ht="14.25" customHeight="1" x14ac:dyDescent="0.25">
      <c r="G160" s="307"/>
      <c r="H160" s="307"/>
      <c r="I160" s="307"/>
      <c r="J160" s="307"/>
      <c r="K160" s="307"/>
      <c r="L160" s="307"/>
      <c r="M160" s="307"/>
      <c r="N160" s="307"/>
      <c r="O160" s="307"/>
      <c r="P160" s="307"/>
      <c r="Q160" s="307"/>
      <c r="R160" s="307"/>
      <c r="S160" s="307"/>
      <c r="T160" s="307"/>
      <c r="U160" s="307"/>
      <c r="V160" s="307"/>
      <c r="W160" s="307"/>
      <c r="X160" s="307"/>
      <c r="Y160" s="307"/>
    </row>
    <row r="161" spans="7:25" ht="14.25" customHeight="1" x14ac:dyDescent="0.25">
      <c r="G161" s="307"/>
      <c r="H161" s="307"/>
      <c r="I161" s="307"/>
      <c r="J161" s="307"/>
      <c r="K161" s="307"/>
      <c r="L161" s="307"/>
      <c r="M161" s="307"/>
      <c r="N161" s="307"/>
      <c r="O161" s="307"/>
      <c r="P161" s="307"/>
      <c r="Q161" s="307"/>
      <c r="R161" s="307"/>
      <c r="S161" s="307"/>
      <c r="T161" s="307"/>
      <c r="U161" s="307"/>
      <c r="V161" s="307"/>
      <c r="W161" s="307"/>
      <c r="X161" s="307"/>
      <c r="Y161" s="307"/>
    </row>
    <row r="162" spans="7:25" ht="14.25" customHeight="1" x14ac:dyDescent="0.25">
      <c r="G162" s="307"/>
      <c r="H162" s="307"/>
      <c r="I162" s="307"/>
      <c r="J162" s="307"/>
      <c r="K162" s="307"/>
      <c r="L162" s="307"/>
      <c r="M162" s="307"/>
      <c r="N162" s="307"/>
      <c r="O162" s="307"/>
      <c r="P162" s="307"/>
      <c r="Q162" s="307"/>
      <c r="R162" s="307"/>
      <c r="S162" s="307"/>
      <c r="T162" s="307"/>
      <c r="U162" s="307"/>
      <c r="V162" s="307"/>
      <c r="W162" s="307"/>
      <c r="X162" s="307"/>
      <c r="Y162" s="307"/>
    </row>
    <row r="163" spans="7:25" ht="14.25" customHeight="1" x14ac:dyDescent="0.25">
      <c r="G163" s="307"/>
      <c r="H163" s="307"/>
      <c r="I163" s="307"/>
      <c r="J163" s="307"/>
      <c r="K163" s="307"/>
      <c r="L163" s="307"/>
      <c r="M163" s="307"/>
      <c r="N163" s="307"/>
      <c r="O163" s="307"/>
      <c r="P163" s="307"/>
      <c r="Q163" s="307"/>
      <c r="R163" s="307"/>
      <c r="S163" s="307"/>
      <c r="T163" s="307"/>
      <c r="U163" s="307"/>
      <c r="V163" s="307"/>
      <c r="W163" s="307"/>
      <c r="X163" s="307"/>
      <c r="Y163" s="307"/>
    </row>
    <row r="164" spans="7:25" ht="14.25" customHeight="1" x14ac:dyDescent="0.25">
      <c r="G164" s="307"/>
      <c r="H164" s="307"/>
      <c r="I164" s="307"/>
      <c r="J164" s="307"/>
      <c r="K164" s="307"/>
      <c r="L164" s="307"/>
      <c r="M164" s="307"/>
      <c r="N164" s="307"/>
      <c r="O164" s="307"/>
      <c r="P164" s="307"/>
      <c r="Q164" s="307"/>
      <c r="R164" s="307"/>
      <c r="S164" s="307"/>
      <c r="T164" s="307"/>
      <c r="U164" s="307"/>
      <c r="V164" s="307"/>
      <c r="W164" s="307"/>
      <c r="X164" s="307"/>
      <c r="Y164" s="307"/>
    </row>
    <row r="165" spans="7:25" ht="14.25" customHeight="1" x14ac:dyDescent="0.25">
      <c r="G165" s="307"/>
      <c r="H165" s="307"/>
      <c r="I165" s="307"/>
      <c r="J165" s="307"/>
      <c r="K165" s="307"/>
      <c r="L165" s="307"/>
      <c r="M165" s="307"/>
      <c r="N165" s="307"/>
      <c r="O165" s="307"/>
      <c r="P165" s="307"/>
      <c r="Q165" s="307"/>
      <c r="R165" s="307"/>
      <c r="S165" s="307"/>
      <c r="T165" s="307"/>
      <c r="U165" s="307"/>
      <c r="V165" s="307"/>
      <c r="W165" s="307"/>
      <c r="X165" s="307"/>
      <c r="Y165" s="307"/>
    </row>
    <row r="166" spans="7:25" ht="14.25" customHeight="1" x14ac:dyDescent="0.25">
      <c r="G166" s="307"/>
      <c r="H166" s="307"/>
      <c r="I166" s="307"/>
      <c r="J166" s="307"/>
      <c r="K166" s="307"/>
      <c r="L166" s="307"/>
      <c r="M166" s="307"/>
      <c r="N166" s="307"/>
      <c r="O166" s="307"/>
      <c r="P166" s="307"/>
      <c r="Q166" s="307"/>
      <c r="R166" s="307"/>
      <c r="S166" s="307"/>
      <c r="T166" s="307"/>
      <c r="U166" s="307"/>
      <c r="V166" s="307"/>
      <c r="W166" s="307"/>
      <c r="X166" s="307"/>
      <c r="Y166" s="307"/>
    </row>
    <row r="167" spans="7:25" ht="14.25" customHeight="1" x14ac:dyDescent="0.25">
      <c r="G167" s="307"/>
      <c r="H167" s="307"/>
      <c r="I167" s="307"/>
      <c r="J167" s="307"/>
      <c r="K167" s="307"/>
      <c r="L167" s="307"/>
      <c r="M167" s="307"/>
      <c r="N167" s="307"/>
      <c r="O167" s="307"/>
      <c r="P167" s="307"/>
      <c r="Q167" s="307"/>
      <c r="R167" s="307"/>
      <c r="S167" s="307"/>
      <c r="T167" s="307"/>
      <c r="U167" s="307"/>
      <c r="V167" s="307"/>
      <c r="W167" s="307"/>
      <c r="X167" s="307"/>
      <c r="Y167" s="307"/>
    </row>
    <row r="168" spans="7:25" ht="14.25" customHeight="1" x14ac:dyDescent="0.25">
      <c r="G168" s="307"/>
      <c r="H168" s="307"/>
      <c r="I168" s="307"/>
      <c r="J168" s="307"/>
      <c r="K168" s="307"/>
      <c r="L168" s="307"/>
      <c r="M168" s="307"/>
      <c r="N168" s="307"/>
      <c r="O168" s="307"/>
      <c r="P168" s="307"/>
      <c r="Q168" s="307"/>
      <c r="R168" s="307"/>
      <c r="S168" s="307"/>
      <c r="T168" s="307"/>
      <c r="U168" s="307"/>
      <c r="V168" s="307"/>
      <c r="W168" s="307"/>
      <c r="X168" s="307"/>
      <c r="Y168" s="307"/>
    </row>
    <row r="169" spans="7:25" ht="14.25" customHeight="1" x14ac:dyDescent="0.25">
      <c r="G169" s="307"/>
      <c r="H169" s="307"/>
      <c r="I169" s="307"/>
      <c r="J169" s="307"/>
      <c r="K169" s="307"/>
      <c r="L169" s="307"/>
      <c r="M169" s="307"/>
      <c r="N169" s="307"/>
      <c r="O169" s="307"/>
      <c r="P169" s="307"/>
      <c r="Q169" s="307"/>
      <c r="R169" s="307"/>
      <c r="S169" s="307"/>
      <c r="T169" s="307"/>
      <c r="U169" s="307"/>
      <c r="V169" s="307"/>
      <c r="W169" s="307"/>
      <c r="X169" s="307"/>
      <c r="Y169" s="307"/>
    </row>
    <row r="170" spans="7:25" ht="14.25" customHeight="1" x14ac:dyDescent="0.25">
      <c r="G170" s="307"/>
      <c r="H170" s="307"/>
      <c r="I170" s="307"/>
      <c r="J170" s="307"/>
      <c r="K170" s="307"/>
      <c r="L170" s="307"/>
      <c r="M170" s="307"/>
      <c r="N170" s="307"/>
      <c r="O170" s="307"/>
      <c r="P170" s="307"/>
      <c r="Q170" s="307"/>
      <c r="R170" s="307"/>
      <c r="S170" s="307"/>
      <c r="T170" s="307"/>
      <c r="U170" s="307"/>
      <c r="V170" s="307"/>
      <c r="W170" s="307"/>
      <c r="X170" s="307"/>
      <c r="Y170" s="307"/>
    </row>
    <row r="171" spans="7:25" ht="14.25" customHeight="1" x14ac:dyDescent="0.25">
      <c r="G171" s="307"/>
      <c r="H171" s="307"/>
      <c r="I171" s="307"/>
      <c r="J171" s="307"/>
      <c r="K171" s="307"/>
      <c r="L171" s="307"/>
      <c r="M171" s="307"/>
      <c r="N171" s="307"/>
      <c r="O171" s="307"/>
      <c r="P171" s="307"/>
      <c r="Q171" s="307"/>
      <c r="R171" s="307"/>
      <c r="S171" s="307"/>
      <c r="T171" s="307"/>
      <c r="U171" s="307"/>
      <c r="V171" s="307"/>
      <c r="W171" s="307"/>
      <c r="X171" s="307"/>
      <c r="Y171" s="307"/>
    </row>
    <row r="172" spans="7:25" ht="14.25" customHeight="1" x14ac:dyDescent="0.25">
      <c r="G172" s="307"/>
      <c r="H172" s="307"/>
      <c r="I172" s="307"/>
      <c r="J172" s="307"/>
      <c r="K172" s="307"/>
      <c r="L172" s="307"/>
      <c r="M172" s="307"/>
      <c r="N172" s="307"/>
      <c r="O172" s="307"/>
      <c r="P172" s="307"/>
      <c r="Q172" s="307"/>
      <c r="R172" s="307"/>
      <c r="S172" s="307"/>
      <c r="T172" s="307"/>
      <c r="U172" s="307"/>
      <c r="V172" s="307"/>
      <c r="W172" s="307"/>
      <c r="X172" s="307"/>
      <c r="Y172" s="307"/>
    </row>
    <row r="173" spans="7:25" ht="14.25" customHeight="1" x14ac:dyDescent="0.25">
      <c r="G173" s="307"/>
      <c r="H173" s="307"/>
      <c r="I173" s="307"/>
      <c r="J173" s="307"/>
      <c r="K173" s="307"/>
      <c r="L173" s="307"/>
      <c r="M173" s="307"/>
      <c r="N173" s="307"/>
      <c r="O173" s="307"/>
      <c r="P173" s="307"/>
      <c r="Q173" s="307"/>
      <c r="R173" s="307"/>
      <c r="S173" s="307"/>
      <c r="T173" s="307"/>
      <c r="U173" s="307"/>
      <c r="V173" s="307"/>
      <c r="W173" s="307"/>
      <c r="X173" s="307"/>
      <c r="Y173" s="307"/>
    </row>
    <row r="174" spans="7:25" ht="14.25" customHeight="1" x14ac:dyDescent="0.25">
      <c r="G174" s="307"/>
      <c r="H174" s="307"/>
      <c r="I174" s="307"/>
      <c r="J174" s="307"/>
      <c r="K174" s="307"/>
      <c r="L174" s="307"/>
      <c r="M174" s="307"/>
      <c r="N174" s="307"/>
      <c r="O174" s="307"/>
      <c r="P174" s="307"/>
      <c r="Q174" s="307"/>
      <c r="R174" s="307"/>
      <c r="S174" s="307"/>
      <c r="T174" s="307"/>
      <c r="U174" s="307"/>
      <c r="V174" s="307"/>
      <c r="W174" s="307"/>
      <c r="X174" s="307"/>
      <c r="Y174" s="307"/>
    </row>
    <row r="175" spans="7:25" ht="14.25" customHeight="1" x14ac:dyDescent="0.25">
      <c r="G175" s="307"/>
      <c r="H175" s="307"/>
      <c r="I175" s="307"/>
      <c r="J175" s="307"/>
      <c r="K175" s="307"/>
      <c r="L175" s="307"/>
      <c r="M175" s="307"/>
      <c r="N175" s="307"/>
      <c r="O175" s="307"/>
      <c r="P175" s="307"/>
      <c r="Q175" s="307"/>
      <c r="R175" s="307"/>
      <c r="S175" s="307"/>
      <c r="T175" s="307"/>
      <c r="U175" s="307"/>
      <c r="V175" s="307"/>
      <c r="W175" s="307"/>
      <c r="X175" s="307"/>
      <c r="Y175" s="307"/>
    </row>
    <row r="176" spans="7:25" ht="14.25" customHeight="1" x14ac:dyDescent="0.25">
      <c r="G176" s="307"/>
      <c r="H176" s="307"/>
      <c r="I176" s="307"/>
      <c r="J176" s="307"/>
      <c r="K176" s="307"/>
      <c r="L176" s="307"/>
      <c r="M176" s="307"/>
      <c r="N176" s="307"/>
      <c r="O176" s="307"/>
      <c r="P176" s="307"/>
      <c r="Q176" s="307"/>
      <c r="R176" s="307"/>
      <c r="S176" s="307"/>
      <c r="T176" s="307"/>
      <c r="U176" s="307"/>
      <c r="V176" s="307"/>
      <c r="W176" s="307"/>
      <c r="X176" s="307"/>
      <c r="Y176" s="307"/>
    </row>
    <row r="177" spans="7:25" ht="14.25" customHeight="1" x14ac:dyDescent="0.25">
      <c r="G177" s="307"/>
      <c r="H177" s="307"/>
      <c r="I177" s="307"/>
      <c r="J177" s="307"/>
      <c r="K177" s="307"/>
      <c r="L177" s="307"/>
      <c r="M177" s="307"/>
      <c r="N177" s="307"/>
      <c r="O177" s="307"/>
      <c r="P177" s="307"/>
      <c r="Q177" s="307"/>
      <c r="R177" s="307"/>
      <c r="S177" s="307"/>
      <c r="T177" s="307"/>
      <c r="U177" s="307"/>
      <c r="V177" s="307"/>
      <c r="W177" s="307"/>
      <c r="X177" s="307"/>
      <c r="Y177" s="307"/>
    </row>
    <row r="178" spans="7:25" ht="14.25" customHeight="1" x14ac:dyDescent="0.25">
      <c r="G178" s="307"/>
      <c r="H178" s="307"/>
      <c r="I178" s="307"/>
      <c r="J178" s="307"/>
      <c r="K178" s="307"/>
      <c r="L178" s="307"/>
      <c r="M178" s="307"/>
      <c r="N178" s="307"/>
      <c r="O178" s="307"/>
      <c r="P178" s="307"/>
      <c r="Q178" s="307"/>
      <c r="R178" s="307"/>
      <c r="S178" s="307"/>
      <c r="T178" s="307"/>
      <c r="U178" s="307"/>
      <c r="V178" s="307"/>
      <c r="W178" s="307"/>
      <c r="X178" s="307"/>
      <c r="Y178" s="307"/>
    </row>
    <row r="179" spans="7:25" ht="14.25" customHeight="1" x14ac:dyDescent="0.25">
      <c r="G179" s="307"/>
      <c r="H179" s="307"/>
      <c r="I179" s="307"/>
      <c r="J179" s="307"/>
      <c r="K179" s="307"/>
      <c r="L179" s="307"/>
      <c r="M179" s="307"/>
      <c r="N179" s="307"/>
      <c r="O179" s="307"/>
      <c r="P179" s="307"/>
      <c r="Q179" s="307"/>
      <c r="R179" s="307"/>
      <c r="S179" s="307"/>
      <c r="T179" s="307"/>
      <c r="U179" s="307"/>
      <c r="V179" s="307"/>
      <c r="W179" s="307"/>
      <c r="X179" s="307"/>
      <c r="Y179" s="307"/>
    </row>
    <row r="180" spans="7:25" ht="14.25" customHeight="1" x14ac:dyDescent="0.25">
      <c r="G180" s="307"/>
      <c r="H180" s="307"/>
      <c r="I180" s="307"/>
      <c r="J180" s="307"/>
      <c r="K180" s="307"/>
      <c r="L180" s="307"/>
      <c r="M180" s="307"/>
      <c r="N180" s="307"/>
      <c r="O180" s="307"/>
      <c r="P180" s="307"/>
      <c r="Q180" s="307"/>
      <c r="R180" s="307"/>
      <c r="S180" s="307"/>
      <c r="T180" s="307"/>
      <c r="U180" s="307"/>
      <c r="V180" s="307"/>
      <c r="W180" s="307"/>
      <c r="X180" s="307"/>
      <c r="Y180" s="307"/>
    </row>
    <row r="181" spans="7:25" ht="14.25" customHeight="1" x14ac:dyDescent="0.25">
      <c r="G181" s="307"/>
      <c r="H181" s="307"/>
      <c r="I181" s="307"/>
      <c r="J181" s="307"/>
      <c r="K181" s="307"/>
      <c r="L181" s="307"/>
      <c r="M181" s="307"/>
      <c r="N181" s="307"/>
      <c r="O181" s="307"/>
      <c r="P181" s="307"/>
      <c r="Q181" s="307"/>
      <c r="R181" s="307"/>
      <c r="S181" s="307"/>
      <c r="T181" s="307"/>
      <c r="U181" s="307"/>
      <c r="V181" s="307"/>
      <c r="W181" s="307"/>
      <c r="X181" s="307"/>
      <c r="Y181" s="307"/>
    </row>
    <row r="182" spans="7:25" ht="14.25" customHeight="1" x14ac:dyDescent="0.25">
      <c r="G182" s="307"/>
      <c r="H182" s="307"/>
      <c r="I182" s="307"/>
      <c r="J182" s="307"/>
      <c r="K182" s="307"/>
      <c r="L182" s="307"/>
      <c r="M182" s="307"/>
      <c r="N182" s="307"/>
      <c r="O182" s="307"/>
      <c r="P182" s="307"/>
      <c r="Q182" s="307"/>
      <c r="R182" s="307"/>
      <c r="S182" s="307"/>
      <c r="T182" s="307"/>
      <c r="U182" s="307"/>
      <c r="V182" s="307"/>
      <c r="W182" s="307"/>
      <c r="X182" s="307"/>
      <c r="Y182" s="307"/>
    </row>
    <row r="183" spans="7:25" ht="14.25" customHeight="1" x14ac:dyDescent="0.25">
      <c r="G183" s="307"/>
      <c r="H183" s="307"/>
      <c r="I183" s="307"/>
      <c r="J183" s="307"/>
      <c r="K183" s="307"/>
      <c r="L183" s="307"/>
      <c r="M183" s="307"/>
      <c r="N183" s="307"/>
      <c r="O183" s="307"/>
      <c r="P183" s="307"/>
      <c r="Q183" s="307"/>
      <c r="R183" s="307"/>
      <c r="S183" s="307"/>
      <c r="T183" s="307"/>
      <c r="U183" s="307"/>
      <c r="V183" s="307"/>
      <c r="W183" s="307"/>
      <c r="X183" s="307"/>
      <c r="Y183" s="307"/>
    </row>
    <row r="184" spans="7:25" ht="14.25" customHeight="1" x14ac:dyDescent="0.25">
      <c r="G184" s="307"/>
      <c r="H184" s="307"/>
      <c r="I184" s="307"/>
      <c r="J184" s="307"/>
      <c r="K184" s="307"/>
      <c r="L184" s="307"/>
      <c r="M184" s="307"/>
      <c r="N184" s="307"/>
      <c r="O184" s="307"/>
      <c r="P184" s="307"/>
      <c r="Q184" s="307"/>
      <c r="R184" s="307"/>
      <c r="S184" s="307"/>
      <c r="T184" s="307"/>
      <c r="U184" s="307"/>
      <c r="V184" s="307"/>
      <c r="W184" s="307"/>
      <c r="X184" s="307"/>
      <c r="Y184" s="307"/>
    </row>
    <row r="185" spans="7:25" ht="14.25" customHeight="1" x14ac:dyDescent="0.25">
      <c r="G185" s="307"/>
      <c r="H185" s="307"/>
      <c r="I185" s="307"/>
      <c r="J185" s="307"/>
      <c r="K185" s="307"/>
      <c r="L185" s="307"/>
      <c r="M185" s="307"/>
      <c r="N185" s="307"/>
      <c r="O185" s="307"/>
      <c r="P185" s="307"/>
      <c r="Q185" s="307"/>
      <c r="R185" s="307"/>
      <c r="S185" s="307"/>
      <c r="T185" s="307"/>
      <c r="U185" s="307"/>
      <c r="V185" s="307"/>
      <c r="W185" s="307"/>
      <c r="X185" s="307"/>
      <c r="Y185" s="307"/>
    </row>
    <row r="186" spans="7:25" ht="14.25" customHeight="1" x14ac:dyDescent="0.25">
      <c r="G186" s="307"/>
      <c r="H186" s="307"/>
      <c r="I186" s="307"/>
      <c r="J186" s="307"/>
      <c r="K186" s="307"/>
      <c r="L186" s="307"/>
      <c r="M186" s="307"/>
      <c r="N186" s="307"/>
      <c r="O186" s="307"/>
      <c r="P186" s="307"/>
      <c r="Q186" s="307"/>
      <c r="R186" s="307"/>
      <c r="S186" s="307"/>
      <c r="T186" s="307"/>
      <c r="U186" s="307"/>
      <c r="V186" s="307"/>
      <c r="W186" s="307"/>
      <c r="X186" s="307"/>
      <c r="Y186" s="307"/>
    </row>
    <row r="187" spans="7:25" ht="14.25" customHeight="1" x14ac:dyDescent="0.25">
      <c r="G187" s="307"/>
      <c r="H187" s="307"/>
      <c r="I187" s="307"/>
      <c r="J187" s="307"/>
      <c r="K187" s="307"/>
      <c r="L187" s="307"/>
      <c r="M187" s="307"/>
      <c r="N187" s="307"/>
      <c r="O187" s="307"/>
      <c r="P187" s="307"/>
      <c r="Q187" s="307"/>
      <c r="R187" s="307"/>
      <c r="S187" s="307"/>
      <c r="T187" s="307"/>
      <c r="U187" s="307"/>
      <c r="V187" s="307"/>
      <c r="W187" s="307"/>
      <c r="X187" s="307"/>
      <c r="Y187" s="307"/>
    </row>
    <row r="188" spans="7:25" ht="14.25" customHeight="1" x14ac:dyDescent="0.25">
      <c r="G188" s="307"/>
      <c r="H188" s="307"/>
      <c r="I188" s="307"/>
      <c r="J188" s="307"/>
      <c r="K188" s="307"/>
      <c r="L188" s="307"/>
      <c r="M188" s="307"/>
      <c r="N188" s="307"/>
      <c r="O188" s="307"/>
      <c r="P188" s="307"/>
      <c r="Q188" s="307"/>
      <c r="R188" s="307"/>
      <c r="S188" s="307"/>
      <c r="T188" s="307"/>
      <c r="U188" s="307"/>
      <c r="V188" s="307"/>
      <c r="W188" s="307"/>
      <c r="X188" s="307"/>
      <c r="Y188" s="307"/>
    </row>
    <row r="189" spans="7:25" ht="14.25" customHeight="1" x14ac:dyDescent="0.25">
      <c r="G189" s="307"/>
      <c r="H189" s="307"/>
      <c r="I189" s="307"/>
      <c r="J189" s="307"/>
      <c r="K189" s="307"/>
      <c r="L189" s="307"/>
      <c r="M189" s="307"/>
      <c r="N189" s="307"/>
      <c r="O189" s="307"/>
      <c r="P189" s="307"/>
      <c r="Q189" s="307"/>
      <c r="R189" s="307"/>
      <c r="S189" s="307"/>
      <c r="T189" s="307"/>
      <c r="U189" s="307"/>
      <c r="V189" s="307"/>
      <c r="W189" s="307"/>
      <c r="X189" s="307"/>
      <c r="Y189" s="307"/>
    </row>
    <row r="190" spans="7:25" ht="14.25" customHeight="1" x14ac:dyDescent="0.25">
      <c r="G190" s="307"/>
      <c r="H190" s="307"/>
      <c r="I190" s="307"/>
      <c r="J190" s="307"/>
      <c r="K190" s="307"/>
      <c r="L190" s="307"/>
      <c r="M190" s="307"/>
      <c r="N190" s="307"/>
      <c r="O190" s="307"/>
      <c r="P190" s="307"/>
      <c r="Q190" s="307"/>
      <c r="R190" s="307"/>
      <c r="S190" s="307"/>
      <c r="T190" s="307"/>
      <c r="U190" s="307"/>
      <c r="V190" s="307"/>
      <c r="W190" s="307"/>
      <c r="X190" s="307"/>
      <c r="Y190" s="307"/>
    </row>
    <row r="191" spans="7:25" ht="14.25" customHeight="1" x14ac:dyDescent="0.25">
      <c r="G191" s="307"/>
      <c r="H191" s="307"/>
      <c r="I191" s="307"/>
      <c r="J191" s="307"/>
      <c r="K191" s="307"/>
      <c r="L191" s="307"/>
      <c r="M191" s="307"/>
      <c r="N191" s="307"/>
      <c r="O191" s="307"/>
      <c r="P191" s="307"/>
      <c r="Q191" s="307"/>
      <c r="R191" s="307"/>
      <c r="S191" s="307"/>
      <c r="T191" s="307"/>
      <c r="U191" s="307"/>
      <c r="V191" s="307"/>
      <c r="W191" s="307"/>
      <c r="X191" s="307"/>
      <c r="Y191" s="307"/>
    </row>
    <row r="192" spans="7:25" ht="14.25" customHeight="1" x14ac:dyDescent="0.25">
      <c r="G192" s="307"/>
      <c r="H192" s="307"/>
      <c r="I192" s="307"/>
      <c r="J192" s="307"/>
      <c r="K192" s="307"/>
      <c r="L192" s="307"/>
      <c r="M192" s="307"/>
      <c r="N192" s="307"/>
      <c r="O192" s="307"/>
      <c r="P192" s="307"/>
      <c r="Q192" s="307"/>
      <c r="R192" s="307"/>
      <c r="S192" s="307"/>
      <c r="T192" s="307"/>
      <c r="U192" s="307"/>
      <c r="V192" s="307"/>
      <c r="W192" s="307"/>
      <c r="X192" s="307"/>
      <c r="Y192" s="307"/>
    </row>
    <row r="193" spans="7:25" ht="14.25" customHeight="1" x14ac:dyDescent="0.25">
      <c r="G193" s="307"/>
      <c r="H193" s="307"/>
      <c r="I193" s="307"/>
      <c r="J193" s="307"/>
      <c r="K193" s="307"/>
      <c r="L193" s="307"/>
      <c r="M193" s="307"/>
      <c r="N193" s="307"/>
      <c r="O193" s="307"/>
      <c r="P193" s="307"/>
      <c r="Q193" s="307"/>
      <c r="R193" s="307"/>
      <c r="S193" s="307"/>
      <c r="T193" s="307"/>
      <c r="U193" s="307"/>
      <c r="V193" s="307"/>
      <c r="W193" s="307"/>
      <c r="X193" s="307"/>
      <c r="Y193" s="307"/>
    </row>
    <row r="194" spans="7:25" ht="14.25" customHeight="1" x14ac:dyDescent="0.25">
      <c r="G194" s="307"/>
      <c r="H194" s="307"/>
      <c r="I194" s="307"/>
      <c r="J194" s="307"/>
      <c r="K194" s="307"/>
      <c r="L194" s="307"/>
      <c r="M194" s="307"/>
      <c r="N194" s="307"/>
      <c r="O194" s="307"/>
      <c r="P194" s="307"/>
      <c r="Q194" s="307"/>
      <c r="R194" s="307"/>
      <c r="S194" s="307"/>
      <c r="T194" s="307"/>
      <c r="U194" s="307"/>
      <c r="V194" s="307"/>
      <c r="W194" s="307"/>
      <c r="X194" s="307"/>
      <c r="Y194" s="307"/>
    </row>
    <row r="195" spans="7:25" ht="14.25" customHeight="1" x14ac:dyDescent="0.25">
      <c r="G195" s="307"/>
      <c r="H195" s="307"/>
      <c r="I195" s="307"/>
      <c r="J195" s="307"/>
      <c r="K195" s="307"/>
      <c r="L195" s="307"/>
      <c r="M195" s="307"/>
      <c r="N195" s="307"/>
      <c r="O195" s="307"/>
      <c r="P195" s="307"/>
      <c r="Q195" s="307"/>
      <c r="R195" s="307"/>
      <c r="S195" s="307"/>
      <c r="T195" s="307"/>
      <c r="U195" s="307"/>
      <c r="V195" s="307"/>
      <c r="W195" s="307"/>
      <c r="X195" s="307"/>
      <c r="Y195" s="307"/>
    </row>
    <row r="196" spans="7:25" ht="14.25" customHeight="1" x14ac:dyDescent="0.25">
      <c r="G196" s="307"/>
      <c r="H196" s="307"/>
      <c r="I196" s="307"/>
      <c r="J196" s="307"/>
      <c r="K196" s="307"/>
      <c r="L196" s="307"/>
      <c r="M196" s="307"/>
      <c r="N196" s="307"/>
      <c r="O196" s="307"/>
      <c r="P196" s="307"/>
      <c r="Q196" s="307"/>
      <c r="R196" s="307"/>
      <c r="S196" s="307"/>
      <c r="T196" s="307"/>
      <c r="U196" s="307"/>
      <c r="V196" s="307"/>
      <c r="W196" s="307"/>
      <c r="X196" s="307"/>
      <c r="Y196" s="307"/>
    </row>
    <row r="197" spans="7:25" ht="14.25" customHeight="1" x14ac:dyDescent="0.25">
      <c r="G197" s="307"/>
      <c r="H197" s="307"/>
      <c r="I197" s="307"/>
      <c r="J197" s="307"/>
      <c r="K197" s="307"/>
      <c r="L197" s="307"/>
      <c r="M197" s="307"/>
      <c r="N197" s="307"/>
      <c r="O197" s="307"/>
      <c r="P197" s="307"/>
      <c r="Q197" s="307"/>
      <c r="R197" s="307"/>
      <c r="S197" s="307"/>
      <c r="T197" s="307"/>
      <c r="U197" s="307"/>
      <c r="V197" s="307"/>
      <c r="W197" s="307"/>
      <c r="X197" s="307"/>
      <c r="Y197" s="307"/>
    </row>
    <row r="198" spans="7:25" ht="14.25" customHeight="1" x14ac:dyDescent="0.25">
      <c r="G198" s="307"/>
      <c r="H198" s="307"/>
      <c r="I198" s="307"/>
      <c r="J198" s="307"/>
      <c r="K198" s="307"/>
      <c r="L198" s="307"/>
      <c r="M198" s="307"/>
      <c r="N198" s="307"/>
      <c r="O198" s="307"/>
      <c r="P198" s="307"/>
      <c r="Q198" s="307"/>
      <c r="R198" s="307"/>
      <c r="S198" s="307"/>
      <c r="T198" s="307"/>
      <c r="U198" s="307"/>
      <c r="V198" s="307"/>
      <c r="W198" s="307"/>
      <c r="X198" s="307"/>
      <c r="Y198" s="307"/>
    </row>
    <row r="199" spans="7:25" ht="14.25" customHeight="1" x14ac:dyDescent="0.25">
      <c r="G199" s="307"/>
      <c r="H199" s="307"/>
      <c r="I199" s="307"/>
      <c r="J199" s="307"/>
      <c r="K199" s="307"/>
      <c r="L199" s="307"/>
      <c r="M199" s="307"/>
      <c r="N199" s="307"/>
      <c r="O199" s="307"/>
      <c r="P199" s="307"/>
      <c r="Q199" s="307"/>
      <c r="R199" s="307"/>
      <c r="S199" s="307"/>
      <c r="T199" s="307"/>
      <c r="U199" s="307"/>
      <c r="V199" s="307"/>
      <c r="W199" s="307"/>
      <c r="X199" s="307"/>
      <c r="Y199" s="307"/>
    </row>
    <row r="200" spans="7:25" ht="14.25" customHeight="1" x14ac:dyDescent="0.25">
      <c r="G200" s="307"/>
      <c r="H200" s="307"/>
      <c r="I200" s="307"/>
      <c r="J200" s="307"/>
      <c r="K200" s="307"/>
      <c r="L200" s="307"/>
      <c r="M200" s="307"/>
      <c r="N200" s="307"/>
      <c r="O200" s="307"/>
      <c r="P200" s="307"/>
      <c r="Q200" s="307"/>
      <c r="R200" s="307"/>
      <c r="S200" s="307"/>
      <c r="T200" s="307"/>
      <c r="U200" s="307"/>
      <c r="V200" s="307"/>
      <c r="W200" s="307"/>
      <c r="X200" s="307"/>
      <c r="Y200" s="307"/>
    </row>
  </sheetData>
  <mergeCells count="151">
    <mergeCell ref="B36:E36"/>
    <mergeCell ref="J26:X26"/>
    <mergeCell ref="H39:I39"/>
    <mergeCell ref="AK49:AT49"/>
    <mergeCell ref="AK37:AT37"/>
    <mergeCell ref="AA27:AT27"/>
    <mergeCell ref="Z57:AQ57"/>
    <mergeCell ref="J30:X30"/>
    <mergeCell ref="H57:Y57"/>
    <mergeCell ref="AA53:AJ53"/>
    <mergeCell ref="AK44:AT44"/>
    <mergeCell ref="H43:I43"/>
    <mergeCell ref="J49:X49"/>
    <mergeCell ref="AA33:AT33"/>
    <mergeCell ref="Y50:Z50"/>
    <mergeCell ref="H52:I52"/>
    <mergeCell ref="J43:X43"/>
    <mergeCell ref="Y34:Z34"/>
    <mergeCell ref="AA26:AT26"/>
    <mergeCell ref="J29:X29"/>
    <mergeCell ref="J38:X38"/>
    <mergeCell ref="H33:I33"/>
    <mergeCell ref="Y32:Z32"/>
    <mergeCell ref="J40:X40"/>
    <mergeCell ref="G9:Z11"/>
    <mergeCell ref="AK46:AT46"/>
    <mergeCell ref="AK40:AT40"/>
    <mergeCell ref="H50:I50"/>
    <mergeCell ref="AA29:AT29"/>
    <mergeCell ref="AA51:AJ51"/>
    <mergeCell ref="B32:E32"/>
    <mergeCell ref="H34:I34"/>
    <mergeCell ref="H25:I25"/>
    <mergeCell ref="J32:X32"/>
    <mergeCell ref="Y51:Z51"/>
    <mergeCell ref="H49:I49"/>
    <mergeCell ref="B16:E16"/>
    <mergeCell ref="AA43:AJ43"/>
    <mergeCell ref="J47:X47"/>
    <mergeCell ref="Y26:Z26"/>
    <mergeCell ref="B28:E28"/>
    <mergeCell ref="H30:I30"/>
    <mergeCell ref="Y43:Z43"/>
    <mergeCell ref="H29:I29"/>
    <mergeCell ref="B30:E30"/>
    <mergeCell ref="Y33:Z33"/>
    <mergeCell ref="J34:X34"/>
    <mergeCell ref="H38:I38"/>
    <mergeCell ref="H53:Z53"/>
    <mergeCell ref="J51:X51"/>
    <mergeCell ref="H22:I22"/>
    <mergeCell ref="J23:X23"/>
    <mergeCell ref="AK51:AT51"/>
    <mergeCell ref="Y23:Z23"/>
    <mergeCell ref="H45:I45"/>
    <mergeCell ref="Y25:Z25"/>
    <mergeCell ref="J33:X33"/>
    <mergeCell ref="Y52:Z52"/>
    <mergeCell ref="Y49:Z49"/>
    <mergeCell ref="H37:I37"/>
    <mergeCell ref="AA39:AJ39"/>
    <mergeCell ref="AA25:AT25"/>
    <mergeCell ref="Y45:Z45"/>
    <mergeCell ref="AA49:AJ49"/>
    <mergeCell ref="Y37:Z37"/>
    <mergeCell ref="AA37:AJ37"/>
    <mergeCell ref="AK52:AT52"/>
    <mergeCell ref="AA23:AT23"/>
    <mergeCell ref="J24:X24"/>
    <mergeCell ref="Y24:Z24"/>
    <mergeCell ref="AA24:AT24"/>
    <mergeCell ref="H24:I24"/>
    <mergeCell ref="B10:E10"/>
    <mergeCell ref="H26:I26"/>
    <mergeCell ref="G7:AR7"/>
    <mergeCell ref="AA52:AJ52"/>
    <mergeCell ref="B18:E18"/>
    <mergeCell ref="AA40:AJ40"/>
    <mergeCell ref="H28:I28"/>
    <mergeCell ref="Y27:Z27"/>
    <mergeCell ref="H48:I48"/>
    <mergeCell ref="B17:E17"/>
    <mergeCell ref="B19:E19"/>
    <mergeCell ref="B34:E34"/>
    <mergeCell ref="B12:E12"/>
    <mergeCell ref="B14:E14"/>
    <mergeCell ref="J44:X44"/>
    <mergeCell ref="AA45:AJ45"/>
    <mergeCell ref="AK45:AT45"/>
    <mergeCell ref="B13:E13"/>
    <mergeCell ref="J28:X28"/>
    <mergeCell ref="H23:I23"/>
    <mergeCell ref="J37:X37"/>
    <mergeCell ref="J27:X27"/>
    <mergeCell ref="H44:I44"/>
    <mergeCell ref="B20:E20"/>
    <mergeCell ref="J22:X22"/>
    <mergeCell ref="J31:X31"/>
    <mergeCell ref="AA38:AJ38"/>
    <mergeCell ref="Y22:Z22"/>
    <mergeCell ref="Y31:Z31"/>
    <mergeCell ref="Y40:Z40"/>
    <mergeCell ref="AA44:AJ44"/>
    <mergeCell ref="Y28:Z28"/>
    <mergeCell ref="AK43:AT43"/>
    <mergeCell ref="AA31:AT31"/>
    <mergeCell ref="AA22:AT22"/>
    <mergeCell ref="AA32:AT32"/>
    <mergeCell ref="Y38:Z38"/>
    <mergeCell ref="J35:X35"/>
    <mergeCell ref="Y35:Z35"/>
    <mergeCell ref="AA50:AJ50"/>
    <mergeCell ref="H31:I31"/>
    <mergeCell ref="J45:X45"/>
    <mergeCell ref="H40:I40"/>
    <mergeCell ref="AA28:AT28"/>
    <mergeCell ref="AA47:AJ47"/>
    <mergeCell ref="Y39:Z39"/>
    <mergeCell ref="Y30:Z30"/>
    <mergeCell ref="Y29:Z29"/>
    <mergeCell ref="AK48:AT48"/>
    <mergeCell ref="AA30:AT30"/>
    <mergeCell ref="Y48:Z48"/>
    <mergeCell ref="Y47:Z47"/>
    <mergeCell ref="AA46:AJ46"/>
    <mergeCell ref="H35:I35"/>
    <mergeCell ref="AK50:AT50"/>
    <mergeCell ref="B4:E4"/>
    <mergeCell ref="H46:I46"/>
    <mergeCell ref="Y44:Z44"/>
    <mergeCell ref="J25:X25"/>
    <mergeCell ref="AA34:AT34"/>
    <mergeCell ref="H51:I51"/>
    <mergeCell ref="AK53:AT53"/>
    <mergeCell ref="J50:X50"/>
    <mergeCell ref="H32:I32"/>
    <mergeCell ref="J46:X46"/>
    <mergeCell ref="AK47:AT47"/>
    <mergeCell ref="AA48:AJ48"/>
    <mergeCell ref="J52:X52"/>
    <mergeCell ref="Y46:Z46"/>
    <mergeCell ref="AK39:AT39"/>
    <mergeCell ref="H47:I47"/>
    <mergeCell ref="J39:X39"/>
    <mergeCell ref="AA35:AT35"/>
    <mergeCell ref="H27:I27"/>
    <mergeCell ref="J48:X48"/>
    <mergeCell ref="B8:E8"/>
    <mergeCell ref="AK38:AT38"/>
    <mergeCell ref="B6:E6"/>
    <mergeCell ref="B15:E15"/>
  </mergeCells>
  <hyperlinks>
    <hyperlink ref="B4" location="PANDUAN!A1" display="PANDUAN" xr:uid="{00000000-0004-0000-5F00-000000000000}"/>
    <hyperlink ref="B6" location="'EWS DIRECTORY'!A1" display="EWS DIRECTORY" xr:uid="{00000000-0004-0000-5F00-000001000000}"/>
    <hyperlink ref="B8" location="'DATA PEMICU'!A1" display="DATA PEMICU" xr:uid="{00000000-0004-0000-5F00-000002000000}"/>
    <hyperlink ref="B10" location="'DATA PENGUJI'!A1" display="DATA PENGUJI" xr:uid="{00000000-0004-0000-5F00-000003000000}"/>
    <hyperlink ref="B12" location="'MAIN LEVEL'!A1" display="MAIN LEVEL" xr:uid="{00000000-0004-0000-5F00-000004000000}"/>
  </hyperlinks>
  <pageMargins left="0.51181102362204722" right="0.15748031496062989" top="0.55118110236220474" bottom="0.55118110236220474" header="0" footer="0"/>
  <pageSetup paperSize="9" scale="60" orientation="landscape"/>
  <headerFooter>
    <oddFooter>&amp;Rhalaman &amp;P dari</oddFooter>
  </headerFooter>
  <legacyDrawing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000-000000000000}">
  <sheetPr codeName="Sheet353">
    <tabColor theme="4" tint="-0.249977111117893"/>
  </sheetPr>
  <dimension ref="A1:BO44"/>
  <sheetViews>
    <sheetView topLeftCell="E3" zoomScaleNormal="100" workbookViewId="0">
      <selection activeCell="AQ18" sqref="AQ18:AU18"/>
    </sheetView>
  </sheetViews>
  <sheetFormatPr defaultColWidth="3.88671875" defaultRowHeight="13.8" x14ac:dyDescent="0.25"/>
  <cols>
    <col min="1" max="1" width="0" style="110" hidden="1"/>
    <col min="2" max="5" width="3.88671875" style="177" customWidth="1"/>
    <col min="6" max="6" width="3.88671875" style="110" customWidth="1"/>
  </cols>
  <sheetData>
    <row r="1" spans="2:67" x14ac:dyDescent="0.25">
      <c r="G1" s="178"/>
      <c r="H1" s="55"/>
      <c r="I1" s="55"/>
      <c r="J1" s="55"/>
      <c r="K1" s="55"/>
      <c r="L1" s="55"/>
      <c r="M1" s="55"/>
      <c r="N1" s="55"/>
    </row>
    <row r="2" spans="2:67" x14ac:dyDescent="0.25">
      <c r="G2" s="55" t="s">
        <v>1674</v>
      </c>
      <c r="H2" s="55"/>
      <c r="I2" s="55"/>
      <c r="J2" s="55"/>
      <c r="K2" s="55"/>
      <c r="L2" s="55"/>
      <c r="M2" s="55"/>
      <c r="N2" s="55"/>
    </row>
    <row r="3" spans="2:67" x14ac:dyDescent="0.25">
      <c r="B3" s="111"/>
      <c r="C3" s="111"/>
      <c r="D3" s="111"/>
      <c r="E3" s="111"/>
      <c r="G3" s="55"/>
      <c r="H3" s="55"/>
      <c r="I3" s="55"/>
      <c r="J3" s="55"/>
      <c r="K3" s="55"/>
      <c r="L3" s="55"/>
      <c r="M3" s="55"/>
      <c r="N3" s="55"/>
    </row>
    <row r="4" spans="2:67" x14ac:dyDescent="0.25">
      <c r="B4" s="762" t="s">
        <v>79</v>
      </c>
      <c r="C4" s="761"/>
      <c r="D4" s="761"/>
      <c r="E4" s="761"/>
      <c r="G4" s="55"/>
      <c r="H4" s="55"/>
      <c r="I4" s="55"/>
      <c r="J4" s="55"/>
      <c r="K4" s="55"/>
      <c r="L4" s="55"/>
      <c r="M4" s="55"/>
      <c r="N4" s="55"/>
    </row>
    <row r="5" spans="2:67" x14ac:dyDescent="0.25">
      <c r="B5" s="111"/>
      <c r="C5" s="111"/>
      <c r="D5" s="111"/>
      <c r="E5" s="111"/>
      <c r="G5" s="55"/>
      <c r="H5" s="55"/>
      <c r="I5" s="55"/>
      <c r="J5" s="55"/>
      <c r="K5" s="55"/>
      <c r="L5" s="55"/>
      <c r="M5" s="55"/>
      <c r="N5" s="55"/>
    </row>
    <row r="6" spans="2:67" x14ac:dyDescent="0.25">
      <c r="B6" s="762" t="s">
        <v>87</v>
      </c>
      <c r="C6" s="761"/>
      <c r="D6" s="761"/>
      <c r="E6" s="761"/>
      <c r="G6" s="55"/>
      <c r="H6" s="55"/>
      <c r="I6" s="55"/>
      <c r="J6" s="55"/>
      <c r="K6" s="55"/>
      <c r="L6" s="55"/>
      <c r="M6" s="55"/>
      <c r="N6" s="55"/>
    </row>
    <row r="7" spans="2:67" x14ac:dyDescent="0.25">
      <c r="B7" s="111"/>
      <c r="C7" s="111"/>
      <c r="D7" s="111"/>
      <c r="E7" s="111"/>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58"/>
      <c r="AU7" s="58"/>
      <c r="AV7" s="58"/>
      <c r="AW7" s="58"/>
      <c r="AX7" s="58"/>
      <c r="AY7" s="58"/>
      <c r="AZ7" s="58"/>
      <c r="BA7" s="58"/>
      <c r="BB7" s="58"/>
      <c r="BC7" s="58"/>
      <c r="BD7" s="58"/>
      <c r="BE7" s="58"/>
      <c r="BF7" s="58"/>
      <c r="BG7" s="58"/>
      <c r="BH7" s="58"/>
      <c r="BI7" s="58"/>
      <c r="BJ7" s="58"/>
      <c r="BK7" s="58"/>
      <c r="BL7" s="58"/>
      <c r="BM7" s="58"/>
      <c r="BN7" s="58"/>
      <c r="BO7" s="58"/>
    </row>
    <row r="8" spans="2:67" x14ac:dyDescent="0.25">
      <c r="B8" s="762" t="s">
        <v>94</v>
      </c>
      <c r="C8" s="761"/>
      <c r="D8" s="761"/>
      <c r="E8" s="761"/>
      <c r="G8" s="55"/>
      <c r="H8" s="55"/>
      <c r="I8" s="55"/>
      <c r="J8" s="55"/>
      <c r="K8" s="55"/>
      <c r="L8" s="55"/>
      <c r="M8" s="55"/>
      <c r="N8" s="55"/>
    </row>
    <row r="9" spans="2:67" ht="14.4" customHeight="1" x14ac:dyDescent="0.25">
      <c r="B9" s="111"/>
      <c r="C9" s="111"/>
      <c r="D9" s="111"/>
      <c r="E9" s="111"/>
      <c r="G9" s="999" t="str">
        <f>"Rincian "&amp;'C-4'!G9&amp;" "&amp;'C-4-1'!M26</f>
        <v>Rincian Persediaan Awal Berdasarkan Bahan Bukti Pidana</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303"/>
    </row>
    <row r="10" spans="2:67" x14ac:dyDescent="0.25">
      <c r="B10" s="762" t="s">
        <v>101</v>
      </c>
      <c r="C10" s="761"/>
      <c r="D10" s="761"/>
      <c r="E10" s="761"/>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304"/>
    </row>
    <row r="11" spans="2:67"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305"/>
    </row>
    <row r="12" spans="2:67" x14ac:dyDescent="0.25">
      <c r="B12" s="762" t="s">
        <v>106</v>
      </c>
      <c r="C12" s="761"/>
      <c r="D12" s="761"/>
      <c r="E12" s="761"/>
      <c r="G12" s="254"/>
      <c r="H12" s="254"/>
      <c r="I12" s="254"/>
      <c r="J12" s="254"/>
      <c r="K12" s="254"/>
      <c r="L12" s="254"/>
      <c r="M12" s="254"/>
      <c r="N12" s="254"/>
    </row>
    <row r="13" spans="2:67" ht="14.25" customHeight="1" x14ac:dyDescent="0.25">
      <c r="B13" s="962" t="str">
        <f>HYPERLINK("#'"&amp;'EWS DIRECTORY'!$J$90&amp;"'!A1",'EWS DIRECTORY'!$J$90)</f>
        <v>C-4</v>
      </c>
      <c r="C13" s="761"/>
      <c r="D13" s="761"/>
      <c r="E13" s="761"/>
      <c r="G13" s="55" t="s">
        <v>1680</v>
      </c>
      <c r="H13" s="55"/>
      <c r="I13" s="254"/>
      <c r="J13" s="254"/>
      <c r="K13" s="254"/>
      <c r="L13" s="254"/>
      <c r="M13" s="254"/>
      <c r="N13" s="254"/>
    </row>
    <row r="14" spans="2:67" x14ac:dyDescent="0.25">
      <c r="B14" s="931" t="str">
        <f>HYPERLINK("#'"&amp;'EWS DIRECTORY'!$J$91&amp;"'!A1",'EWS DIRECTORY'!$J$91)</f>
        <v>C-4-1</v>
      </c>
      <c r="C14" s="761"/>
      <c r="D14" s="761"/>
      <c r="E14" s="761"/>
      <c r="G14" s="55" t="s">
        <v>1681</v>
      </c>
      <c r="H14" s="55"/>
      <c r="I14" s="55"/>
      <c r="J14" s="254"/>
      <c r="K14" s="254"/>
      <c r="L14" s="254"/>
      <c r="M14" s="254"/>
      <c r="N14" s="254"/>
    </row>
    <row r="15" spans="2:67" ht="14.25" customHeight="1" x14ac:dyDescent="0.25">
      <c r="B15" s="929" t="str">
        <f>HYPERLINK("#'"&amp;'EWS DIRECTORY'!$J$92&amp;"'!A1",'EWS DIRECTORY'!$J$92)</f>
        <v>C-4-1-1</v>
      </c>
      <c r="C15" s="761"/>
      <c r="D15" s="761"/>
      <c r="E15" s="761"/>
      <c r="G15" s="55" t="s">
        <v>1744</v>
      </c>
      <c r="H15" s="55"/>
      <c r="I15" s="55" t="s">
        <v>1744</v>
      </c>
      <c r="J15" s="254"/>
      <c r="K15" s="254"/>
      <c r="L15" s="254"/>
      <c r="M15" s="254"/>
      <c r="N15" s="254"/>
    </row>
    <row r="16" spans="2:67" ht="14.25" customHeight="1" x14ac:dyDescent="0.25">
      <c r="B16" s="929" t="str">
        <f>HYPERLINK("#'"&amp;'EWS DIRECTORY'!$J$93&amp;"'!A1",'EWS DIRECTORY'!$J$93)</f>
        <v>C-4-1-2</v>
      </c>
      <c r="C16" s="761"/>
      <c r="D16" s="761"/>
      <c r="E16" s="761"/>
    </row>
    <row r="17" spans="2:42" ht="14.25" customHeight="1" x14ac:dyDescent="0.25">
      <c r="B17" s="929" t="str">
        <f>HYPERLINK("#'"&amp;'EWS DIRECTORY'!$J$94&amp;"'!A1",'EWS DIRECTORY'!$J$94)</f>
        <v>C-4-1-3</v>
      </c>
      <c r="C17" s="761"/>
      <c r="D17" s="761"/>
      <c r="E17" s="761"/>
      <c r="G17" s="55" t="s">
        <v>1798</v>
      </c>
    </row>
    <row r="18" spans="2:42" ht="14.25" customHeight="1" x14ac:dyDescent="0.25">
      <c r="B18" s="929" t="str">
        <f>HYPERLINK("#'"&amp;'EWS DIRECTORY'!$J$95&amp;"'!A1",'EWS DIRECTORY'!$J$95)</f>
        <v>C-4-1-4</v>
      </c>
      <c r="C18" s="761"/>
      <c r="D18" s="761"/>
      <c r="E18" s="761"/>
      <c r="G18" s="55"/>
    </row>
    <row r="19" spans="2:42" ht="12.75" customHeight="1" x14ac:dyDescent="0.25">
      <c r="B19" s="927" t="str">
        <f>HYPERLINK("#'"&amp;'EWS DIRECTORY'!$J$96&amp;"'!A1",'EWS DIRECTORY'!$J$96)</f>
        <v>C-4-1-5</v>
      </c>
      <c r="C19" s="761"/>
      <c r="D19" s="761"/>
      <c r="E19" s="761"/>
      <c r="G19" s="55"/>
      <c r="H19" s="1116" t="s">
        <v>1445</v>
      </c>
      <c r="I19" s="825"/>
      <c r="J19" s="1116" t="s">
        <v>1452</v>
      </c>
      <c r="K19" s="824"/>
      <c r="L19" s="824"/>
      <c r="M19" s="824"/>
      <c r="N19" s="824"/>
      <c r="O19" s="825"/>
      <c r="P19" s="1116" t="s">
        <v>1915</v>
      </c>
      <c r="Q19" s="824"/>
      <c r="R19" s="824"/>
      <c r="S19" s="824"/>
      <c r="T19" s="824"/>
      <c r="U19" s="825"/>
      <c r="V19" s="1116" t="s">
        <v>1916</v>
      </c>
      <c r="W19" s="824"/>
      <c r="X19" s="824"/>
      <c r="Y19" s="824"/>
      <c r="Z19" s="824"/>
      <c r="AA19" s="824"/>
      <c r="AB19" s="824"/>
      <c r="AC19" s="824"/>
      <c r="AD19" s="824"/>
      <c r="AE19" s="824"/>
      <c r="AF19" s="824"/>
      <c r="AG19" s="824"/>
      <c r="AH19" s="824"/>
      <c r="AI19" s="824"/>
      <c r="AJ19" s="824"/>
      <c r="AK19" s="825"/>
      <c r="AL19" s="1120" t="s">
        <v>1481</v>
      </c>
      <c r="AM19" s="1121"/>
      <c r="AN19" s="1121"/>
      <c r="AO19" s="1121"/>
      <c r="AP19" s="1122"/>
    </row>
    <row r="20" spans="2:42" ht="14.25" customHeight="1" x14ac:dyDescent="0.25">
      <c r="B20" s="929" t="str">
        <f>HYPERLINK("#'"&amp;'EWS DIRECTORY'!$J$97&amp;"'!A1",'EWS DIRECTORY'!$J$97)</f>
        <v>C-4-1-6</v>
      </c>
      <c r="C20" s="761"/>
      <c r="D20" s="761"/>
      <c r="E20" s="761"/>
      <c r="G20" s="55"/>
      <c r="H20" s="1117"/>
      <c r="I20" s="825"/>
      <c r="J20" s="1119"/>
      <c r="K20" s="824"/>
      <c r="L20" s="824"/>
      <c r="M20" s="824"/>
      <c r="N20" s="824"/>
      <c r="O20" s="825"/>
      <c r="P20" s="1117"/>
      <c r="Q20" s="824"/>
      <c r="R20" s="824"/>
      <c r="S20" s="824"/>
      <c r="T20" s="824"/>
      <c r="U20" s="825"/>
      <c r="V20" s="1117"/>
      <c r="W20" s="824"/>
      <c r="X20" s="824"/>
      <c r="Y20" s="824"/>
      <c r="Z20" s="824"/>
      <c r="AA20" s="824"/>
      <c r="AB20" s="824"/>
      <c r="AC20" s="824"/>
      <c r="AD20" s="824"/>
      <c r="AE20" s="824"/>
      <c r="AF20" s="824"/>
      <c r="AG20" s="824"/>
      <c r="AH20" s="824"/>
      <c r="AI20" s="824"/>
      <c r="AJ20" s="824"/>
      <c r="AK20" s="825"/>
      <c r="AL20" s="1063"/>
      <c r="AM20" s="764"/>
      <c r="AN20" s="764"/>
      <c r="AO20" s="764"/>
      <c r="AP20" s="765"/>
    </row>
    <row r="21" spans="2:42" ht="14.25" customHeight="1" x14ac:dyDescent="0.25">
      <c r="G21" s="55"/>
      <c r="H21" s="1117"/>
      <c r="I21" s="825"/>
      <c r="J21" s="1119"/>
      <c r="K21" s="824"/>
      <c r="L21" s="824"/>
      <c r="M21" s="824"/>
      <c r="N21" s="824"/>
      <c r="O21" s="825"/>
      <c r="P21" s="1117"/>
      <c r="Q21" s="824"/>
      <c r="R21" s="824"/>
      <c r="S21" s="824"/>
      <c r="T21" s="824"/>
      <c r="U21" s="825"/>
      <c r="V21" s="1117"/>
      <c r="W21" s="824"/>
      <c r="X21" s="824"/>
      <c r="Y21" s="824"/>
      <c r="Z21" s="824"/>
      <c r="AA21" s="824"/>
      <c r="AB21" s="824"/>
      <c r="AC21" s="824"/>
      <c r="AD21" s="824"/>
      <c r="AE21" s="824"/>
      <c r="AF21" s="824"/>
      <c r="AG21" s="824"/>
      <c r="AH21" s="824"/>
      <c r="AI21" s="824"/>
      <c r="AJ21" s="824"/>
      <c r="AK21" s="825"/>
      <c r="AL21" s="1063"/>
      <c r="AM21" s="764"/>
      <c r="AN21" s="764"/>
      <c r="AO21" s="764"/>
      <c r="AP21" s="765"/>
    </row>
    <row r="22" spans="2:42" ht="14.25" customHeight="1" x14ac:dyDescent="0.25">
      <c r="G22" s="55"/>
      <c r="H22" s="1117"/>
      <c r="I22" s="825"/>
      <c r="J22" s="1119"/>
      <c r="K22" s="824"/>
      <c r="L22" s="824"/>
      <c r="M22" s="824"/>
      <c r="N22" s="824"/>
      <c r="O22" s="825"/>
      <c r="P22" s="1117"/>
      <c r="Q22" s="824"/>
      <c r="R22" s="824"/>
      <c r="S22" s="824"/>
      <c r="T22" s="824"/>
      <c r="U22" s="825"/>
      <c r="V22" s="1117"/>
      <c r="W22" s="824"/>
      <c r="X22" s="824"/>
      <c r="Y22" s="824"/>
      <c r="Z22" s="824"/>
      <c r="AA22" s="824"/>
      <c r="AB22" s="824"/>
      <c r="AC22" s="824"/>
      <c r="AD22" s="824"/>
      <c r="AE22" s="824"/>
      <c r="AF22" s="824"/>
      <c r="AG22" s="824"/>
      <c r="AH22" s="824"/>
      <c r="AI22" s="824"/>
      <c r="AJ22" s="824"/>
      <c r="AK22" s="825"/>
      <c r="AL22" s="1063"/>
      <c r="AM22" s="764"/>
      <c r="AN22" s="764"/>
      <c r="AO22" s="764"/>
      <c r="AP22" s="765"/>
    </row>
    <row r="23" spans="2:42" ht="14.25" customHeight="1" x14ac:dyDescent="0.25">
      <c r="G23" s="55"/>
      <c r="H23" s="1117"/>
      <c r="I23" s="825"/>
      <c r="J23" s="1119"/>
      <c r="K23" s="824"/>
      <c r="L23" s="824"/>
      <c r="M23" s="824"/>
      <c r="N23" s="824"/>
      <c r="O23" s="825"/>
      <c r="P23" s="1117"/>
      <c r="Q23" s="824"/>
      <c r="R23" s="824"/>
      <c r="S23" s="824"/>
      <c r="T23" s="824"/>
      <c r="U23" s="825"/>
      <c r="V23" s="1117"/>
      <c r="W23" s="824"/>
      <c r="X23" s="824"/>
      <c r="Y23" s="824"/>
      <c r="Z23" s="824"/>
      <c r="AA23" s="824"/>
      <c r="AB23" s="824"/>
      <c r="AC23" s="824"/>
      <c r="AD23" s="824"/>
      <c r="AE23" s="824"/>
      <c r="AF23" s="824"/>
      <c r="AG23" s="824"/>
      <c r="AH23" s="824"/>
      <c r="AI23" s="824"/>
      <c r="AJ23" s="824"/>
      <c r="AK23" s="825"/>
      <c r="AL23" s="1063"/>
      <c r="AM23" s="764"/>
      <c r="AN23" s="764"/>
      <c r="AO23" s="764"/>
      <c r="AP23" s="765"/>
    </row>
    <row r="24" spans="2:42" ht="14.25" customHeight="1" x14ac:dyDescent="0.25">
      <c r="G24" s="55"/>
      <c r="H24" s="1117"/>
      <c r="I24" s="825"/>
      <c r="J24" s="1119"/>
      <c r="K24" s="824"/>
      <c r="L24" s="824"/>
      <c r="M24" s="824"/>
      <c r="N24" s="824"/>
      <c r="O24" s="825"/>
      <c r="P24" s="1117"/>
      <c r="Q24" s="824"/>
      <c r="R24" s="824"/>
      <c r="S24" s="824"/>
      <c r="T24" s="824"/>
      <c r="U24" s="825"/>
      <c r="V24" s="1117"/>
      <c r="W24" s="824"/>
      <c r="X24" s="824"/>
      <c r="Y24" s="824"/>
      <c r="Z24" s="824"/>
      <c r="AA24" s="824"/>
      <c r="AB24" s="824"/>
      <c r="AC24" s="824"/>
      <c r="AD24" s="824"/>
      <c r="AE24" s="824"/>
      <c r="AF24" s="824"/>
      <c r="AG24" s="824"/>
      <c r="AH24" s="824"/>
      <c r="AI24" s="824"/>
      <c r="AJ24" s="824"/>
      <c r="AK24" s="825"/>
      <c r="AL24" s="1063"/>
      <c r="AM24" s="764"/>
      <c r="AN24" s="764"/>
      <c r="AO24" s="764"/>
      <c r="AP24" s="765"/>
    </row>
    <row r="25" spans="2:42" ht="14.25" customHeight="1" x14ac:dyDescent="0.25">
      <c r="G25" s="55"/>
      <c r="H25" s="1117"/>
      <c r="I25" s="825"/>
      <c r="J25" s="1119"/>
      <c r="K25" s="824"/>
      <c r="L25" s="824"/>
      <c r="M25" s="824"/>
      <c r="N25" s="824"/>
      <c r="O25" s="825"/>
      <c r="P25" s="1117"/>
      <c r="Q25" s="824"/>
      <c r="R25" s="824"/>
      <c r="S25" s="824"/>
      <c r="T25" s="824"/>
      <c r="U25" s="825"/>
      <c r="V25" s="1117"/>
      <c r="W25" s="824"/>
      <c r="X25" s="824"/>
      <c r="Y25" s="824"/>
      <c r="Z25" s="824"/>
      <c r="AA25" s="824"/>
      <c r="AB25" s="824"/>
      <c r="AC25" s="824"/>
      <c r="AD25" s="824"/>
      <c r="AE25" s="824"/>
      <c r="AF25" s="824"/>
      <c r="AG25" s="824"/>
      <c r="AH25" s="824"/>
      <c r="AI25" s="824"/>
      <c r="AJ25" s="824"/>
      <c r="AK25" s="825"/>
      <c r="AL25" s="1063"/>
      <c r="AM25" s="764"/>
      <c r="AN25" s="764"/>
      <c r="AO25" s="764"/>
      <c r="AP25" s="765"/>
    </row>
    <row r="26" spans="2:42" ht="14.25" customHeight="1" x14ac:dyDescent="0.25">
      <c r="G26" s="55"/>
      <c r="H26" s="1117"/>
      <c r="I26" s="825"/>
      <c r="J26" s="1119"/>
      <c r="K26" s="824"/>
      <c r="L26" s="824"/>
      <c r="M26" s="824"/>
      <c r="N26" s="824"/>
      <c r="O26" s="825"/>
      <c r="P26" s="1117"/>
      <c r="Q26" s="824"/>
      <c r="R26" s="824"/>
      <c r="S26" s="824"/>
      <c r="T26" s="824"/>
      <c r="U26" s="825"/>
      <c r="V26" s="1117"/>
      <c r="W26" s="824"/>
      <c r="X26" s="824"/>
      <c r="Y26" s="824"/>
      <c r="Z26" s="824"/>
      <c r="AA26" s="824"/>
      <c r="AB26" s="824"/>
      <c r="AC26" s="824"/>
      <c r="AD26" s="824"/>
      <c r="AE26" s="824"/>
      <c r="AF26" s="824"/>
      <c r="AG26" s="824"/>
      <c r="AH26" s="824"/>
      <c r="AI26" s="824"/>
      <c r="AJ26" s="824"/>
      <c r="AK26" s="825"/>
      <c r="AL26" s="1063"/>
      <c r="AM26" s="764"/>
      <c r="AN26" s="764"/>
      <c r="AO26" s="764"/>
      <c r="AP26" s="765"/>
    </row>
    <row r="27" spans="2:42" x14ac:dyDescent="0.25">
      <c r="H27" s="1117"/>
      <c r="I27" s="825"/>
      <c r="J27" s="1119"/>
      <c r="K27" s="824"/>
      <c r="L27" s="824"/>
      <c r="M27" s="824"/>
      <c r="N27" s="824"/>
      <c r="O27" s="825"/>
      <c r="P27" s="1117"/>
      <c r="Q27" s="824"/>
      <c r="R27" s="824"/>
      <c r="S27" s="824"/>
      <c r="T27" s="824"/>
      <c r="U27" s="825"/>
      <c r="V27" s="1117"/>
      <c r="W27" s="824"/>
      <c r="X27" s="824"/>
      <c r="Y27" s="824"/>
      <c r="Z27" s="824"/>
      <c r="AA27" s="824"/>
      <c r="AB27" s="824"/>
      <c r="AC27" s="824"/>
      <c r="AD27" s="824"/>
      <c r="AE27" s="824"/>
      <c r="AF27" s="824"/>
      <c r="AG27" s="824"/>
      <c r="AH27" s="824"/>
      <c r="AI27" s="824"/>
      <c r="AJ27" s="824"/>
      <c r="AK27" s="825"/>
      <c r="AL27" s="1063"/>
      <c r="AM27" s="764"/>
      <c r="AN27" s="764"/>
      <c r="AO27" s="764"/>
      <c r="AP27" s="765"/>
    </row>
    <row r="28" spans="2:42" x14ac:dyDescent="0.25">
      <c r="B28" s="760"/>
      <c r="C28" s="761"/>
      <c r="D28" s="761"/>
      <c r="E28" s="761"/>
      <c r="H28" s="1117"/>
      <c r="I28" s="825"/>
      <c r="J28" s="1119"/>
      <c r="K28" s="824"/>
      <c r="L28" s="824"/>
      <c r="M28" s="824"/>
      <c r="N28" s="824"/>
      <c r="O28" s="825"/>
      <c r="P28" s="1117"/>
      <c r="Q28" s="824"/>
      <c r="R28" s="824"/>
      <c r="S28" s="824"/>
      <c r="T28" s="824"/>
      <c r="U28" s="825"/>
      <c r="V28" s="1117"/>
      <c r="W28" s="824"/>
      <c r="X28" s="824"/>
      <c r="Y28" s="824"/>
      <c r="Z28" s="824"/>
      <c r="AA28" s="824"/>
      <c r="AB28" s="824"/>
      <c r="AC28" s="824"/>
      <c r="AD28" s="824"/>
      <c r="AE28" s="824"/>
      <c r="AF28" s="824"/>
      <c r="AG28" s="824"/>
      <c r="AH28" s="824"/>
      <c r="AI28" s="824"/>
      <c r="AJ28" s="824"/>
      <c r="AK28" s="825"/>
      <c r="AL28" s="1063"/>
      <c r="AM28" s="764"/>
      <c r="AN28" s="764"/>
      <c r="AO28" s="764"/>
      <c r="AP28" s="765"/>
    </row>
    <row r="29" spans="2:42" x14ac:dyDescent="0.25">
      <c r="H29" s="1117"/>
      <c r="I29" s="825"/>
      <c r="J29" s="1119"/>
      <c r="K29" s="824"/>
      <c r="L29" s="824"/>
      <c r="M29" s="824"/>
      <c r="N29" s="824"/>
      <c r="O29" s="825"/>
      <c r="P29" s="1117"/>
      <c r="Q29" s="824"/>
      <c r="R29" s="824"/>
      <c r="S29" s="824"/>
      <c r="T29" s="824"/>
      <c r="U29" s="825"/>
      <c r="V29" s="1117"/>
      <c r="W29" s="824"/>
      <c r="X29" s="824"/>
      <c r="Y29" s="824"/>
      <c r="Z29" s="824"/>
      <c r="AA29" s="824"/>
      <c r="AB29" s="824"/>
      <c r="AC29" s="824"/>
      <c r="AD29" s="824"/>
      <c r="AE29" s="824"/>
      <c r="AF29" s="824"/>
      <c r="AG29" s="824"/>
      <c r="AH29" s="824"/>
      <c r="AI29" s="824"/>
      <c r="AJ29" s="824"/>
      <c r="AK29" s="825"/>
      <c r="AL29" s="1063"/>
      <c r="AM29" s="764"/>
      <c r="AN29" s="764"/>
      <c r="AO29" s="764"/>
      <c r="AP29" s="765"/>
    </row>
    <row r="30" spans="2:42" x14ac:dyDescent="0.25">
      <c r="B30" s="760"/>
      <c r="C30" s="761"/>
      <c r="D30" s="761"/>
      <c r="E30" s="761"/>
      <c r="H30" s="1117"/>
      <c r="I30" s="825"/>
      <c r="J30" s="1119"/>
      <c r="K30" s="824"/>
      <c r="L30" s="824"/>
      <c r="M30" s="824"/>
      <c r="N30" s="824"/>
      <c r="O30" s="825"/>
      <c r="P30" s="1117"/>
      <c r="Q30" s="824"/>
      <c r="R30" s="824"/>
      <c r="S30" s="824"/>
      <c r="T30" s="824"/>
      <c r="U30" s="825"/>
      <c r="V30" s="1117"/>
      <c r="W30" s="824"/>
      <c r="X30" s="824"/>
      <c r="Y30" s="824"/>
      <c r="Z30" s="824"/>
      <c r="AA30" s="824"/>
      <c r="AB30" s="824"/>
      <c r="AC30" s="824"/>
      <c r="AD30" s="824"/>
      <c r="AE30" s="824"/>
      <c r="AF30" s="824"/>
      <c r="AG30" s="824"/>
      <c r="AH30" s="824"/>
      <c r="AI30" s="824"/>
      <c r="AJ30" s="824"/>
      <c r="AK30" s="825"/>
      <c r="AL30" s="1063"/>
      <c r="AM30" s="764"/>
      <c r="AN30" s="764"/>
      <c r="AO30" s="764"/>
      <c r="AP30" s="765"/>
    </row>
    <row r="31" spans="2:42" x14ac:dyDescent="0.25">
      <c r="H31" s="1117"/>
      <c r="I31" s="825"/>
      <c r="J31" s="1119"/>
      <c r="K31" s="824"/>
      <c r="L31" s="824"/>
      <c r="M31" s="824"/>
      <c r="N31" s="824"/>
      <c r="O31" s="825"/>
      <c r="P31" s="1117"/>
      <c r="Q31" s="824"/>
      <c r="R31" s="824"/>
      <c r="S31" s="824"/>
      <c r="T31" s="824"/>
      <c r="U31" s="825"/>
      <c r="V31" s="1117"/>
      <c r="W31" s="824"/>
      <c r="X31" s="824"/>
      <c r="Y31" s="824"/>
      <c r="Z31" s="824"/>
      <c r="AA31" s="824"/>
      <c r="AB31" s="824"/>
      <c r="AC31" s="824"/>
      <c r="AD31" s="824"/>
      <c r="AE31" s="824"/>
      <c r="AF31" s="824"/>
      <c r="AG31" s="824"/>
      <c r="AH31" s="824"/>
      <c r="AI31" s="824"/>
      <c r="AJ31" s="824"/>
      <c r="AK31" s="825"/>
      <c r="AL31" s="1063"/>
      <c r="AM31" s="764"/>
      <c r="AN31" s="764"/>
      <c r="AO31" s="764"/>
      <c r="AP31" s="765"/>
    </row>
    <row r="32" spans="2:42" x14ac:dyDescent="0.25">
      <c r="B32" s="760"/>
      <c r="C32" s="761"/>
      <c r="D32" s="761"/>
      <c r="E32" s="761"/>
      <c r="H32" s="1117"/>
      <c r="I32" s="825"/>
      <c r="J32" s="1119"/>
      <c r="K32" s="824"/>
      <c r="L32" s="824"/>
      <c r="M32" s="824"/>
      <c r="N32" s="824"/>
      <c r="O32" s="825"/>
      <c r="P32" s="1117"/>
      <c r="Q32" s="824"/>
      <c r="R32" s="824"/>
      <c r="S32" s="824"/>
      <c r="T32" s="824"/>
      <c r="U32" s="825"/>
      <c r="V32" s="1117"/>
      <c r="W32" s="824"/>
      <c r="X32" s="824"/>
      <c r="Y32" s="824"/>
      <c r="Z32" s="824"/>
      <c r="AA32" s="824"/>
      <c r="AB32" s="824"/>
      <c r="AC32" s="824"/>
      <c r="AD32" s="824"/>
      <c r="AE32" s="824"/>
      <c r="AF32" s="824"/>
      <c r="AG32" s="824"/>
      <c r="AH32" s="824"/>
      <c r="AI32" s="824"/>
      <c r="AJ32" s="824"/>
      <c r="AK32" s="825"/>
      <c r="AL32" s="1063"/>
      <c r="AM32" s="764"/>
      <c r="AN32" s="764"/>
      <c r="AO32" s="764"/>
      <c r="AP32" s="765"/>
    </row>
    <row r="33" spans="2:43" x14ac:dyDescent="0.25">
      <c r="H33" s="1117"/>
      <c r="I33" s="825"/>
      <c r="J33" s="1119"/>
      <c r="K33" s="824"/>
      <c r="L33" s="824"/>
      <c r="M33" s="824"/>
      <c r="N33" s="824"/>
      <c r="O33" s="825"/>
      <c r="P33" s="1117"/>
      <c r="Q33" s="824"/>
      <c r="R33" s="824"/>
      <c r="S33" s="824"/>
      <c r="T33" s="824"/>
      <c r="U33" s="825"/>
      <c r="V33" s="1117"/>
      <c r="W33" s="824"/>
      <c r="X33" s="824"/>
      <c r="Y33" s="824"/>
      <c r="Z33" s="824"/>
      <c r="AA33" s="824"/>
      <c r="AB33" s="824"/>
      <c r="AC33" s="824"/>
      <c r="AD33" s="824"/>
      <c r="AE33" s="824"/>
      <c r="AF33" s="824"/>
      <c r="AG33" s="824"/>
      <c r="AH33" s="824"/>
      <c r="AI33" s="824"/>
      <c r="AJ33" s="824"/>
      <c r="AK33" s="825"/>
      <c r="AL33" s="1063"/>
      <c r="AM33" s="764"/>
      <c r="AN33" s="764"/>
      <c r="AO33" s="764"/>
      <c r="AP33" s="765"/>
    </row>
    <row r="34" spans="2:43" x14ac:dyDescent="0.25">
      <c r="B34" s="760"/>
      <c r="C34" s="761"/>
      <c r="D34" s="761"/>
      <c r="E34" s="761"/>
      <c r="H34" s="113"/>
      <c r="I34" s="114"/>
      <c r="J34" s="1161"/>
      <c r="K34" s="824"/>
      <c r="L34" s="824"/>
      <c r="M34" s="824"/>
      <c r="N34" s="824"/>
      <c r="O34" s="825"/>
      <c r="P34" s="1159"/>
      <c r="Q34" s="824"/>
      <c r="R34" s="824"/>
      <c r="S34" s="824"/>
      <c r="T34" s="824"/>
      <c r="U34" s="825"/>
      <c r="V34" s="1160"/>
      <c r="W34" s="824"/>
      <c r="X34" s="824"/>
      <c r="Y34" s="824"/>
      <c r="Z34" s="824"/>
      <c r="AA34" s="824"/>
      <c r="AB34" s="824"/>
      <c r="AC34" s="824"/>
      <c r="AD34" s="824"/>
      <c r="AE34" s="824"/>
      <c r="AF34" s="824"/>
      <c r="AG34" s="824"/>
      <c r="AH34" s="824"/>
      <c r="AI34" s="824"/>
      <c r="AJ34" s="824"/>
      <c r="AK34" s="1124"/>
      <c r="AL34" s="1065"/>
      <c r="AM34" s="764"/>
      <c r="AN34" s="764"/>
      <c r="AO34" s="764"/>
      <c r="AP34" s="765"/>
    </row>
    <row r="35" spans="2:43" x14ac:dyDescent="0.25">
      <c r="H35" s="1123" t="s">
        <v>1804</v>
      </c>
      <c r="I35" s="824"/>
      <c r="J35" s="824"/>
      <c r="K35" s="824"/>
      <c r="L35" s="824"/>
      <c r="M35" s="824"/>
      <c r="N35" s="824"/>
      <c r="O35" s="824"/>
      <c r="P35" s="824"/>
      <c r="Q35" s="824"/>
      <c r="R35" s="824"/>
      <c r="S35" s="824"/>
      <c r="T35" s="824"/>
      <c r="U35" s="824"/>
      <c r="V35" s="824"/>
      <c r="W35" s="824"/>
      <c r="X35" s="824"/>
      <c r="Y35" s="824"/>
      <c r="Z35" s="824"/>
      <c r="AA35" s="824"/>
      <c r="AB35" s="824"/>
      <c r="AC35" s="824"/>
      <c r="AD35" s="824"/>
      <c r="AE35" s="824"/>
      <c r="AF35" s="824"/>
      <c r="AG35" s="824"/>
      <c r="AH35" s="824"/>
      <c r="AI35" s="824"/>
      <c r="AJ35" s="824"/>
      <c r="AK35" s="1124"/>
      <c r="AL35" s="1063">
        <f>SUM(AL20:AP34)</f>
        <v>0</v>
      </c>
      <c r="AM35" s="764"/>
      <c r="AN35" s="764"/>
      <c r="AO35" s="764"/>
      <c r="AP35" s="765"/>
    </row>
    <row r="36" spans="2:43" x14ac:dyDescent="0.25">
      <c r="B36" s="760"/>
      <c r="C36" s="761"/>
      <c r="D36" s="761"/>
      <c r="E36" s="761"/>
    </row>
    <row r="37" spans="2:43" x14ac:dyDescent="0.25">
      <c r="H37" s="976" t="s">
        <v>1795</v>
      </c>
      <c r="I37" s="824"/>
      <c r="J37" s="824"/>
      <c r="K37" s="824"/>
      <c r="L37" s="824"/>
      <c r="M37" s="824"/>
      <c r="N37" s="824"/>
      <c r="O37" s="824"/>
      <c r="P37" s="824"/>
      <c r="Q37" s="824"/>
      <c r="R37" s="824"/>
      <c r="S37" s="824"/>
      <c r="T37" s="824"/>
      <c r="U37" s="824"/>
      <c r="V37" s="824"/>
      <c r="W37" s="824"/>
      <c r="X37" s="824"/>
      <c r="Y37" s="825"/>
      <c r="Z37" s="976" t="s">
        <v>1796</v>
      </c>
      <c r="AA37" s="824"/>
      <c r="AB37" s="824"/>
      <c r="AC37" s="824"/>
      <c r="AD37" s="824"/>
      <c r="AE37" s="824"/>
      <c r="AF37" s="824"/>
      <c r="AG37" s="824"/>
      <c r="AH37" s="824"/>
      <c r="AI37" s="824"/>
      <c r="AJ37" s="824"/>
      <c r="AK37" s="824"/>
      <c r="AL37" s="824"/>
      <c r="AM37" s="824"/>
      <c r="AN37" s="824"/>
      <c r="AO37" s="824"/>
      <c r="AP37" s="824"/>
      <c r="AQ37" s="825"/>
    </row>
    <row r="38" spans="2:43" x14ac:dyDescent="0.25">
      <c r="H38" s="257" t="s">
        <v>796</v>
      </c>
      <c r="I38" s="258"/>
      <c r="J38" s="258"/>
      <c r="K38" s="258"/>
      <c r="L38" s="258"/>
      <c r="M38" s="258"/>
      <c r="N38" s="258"/>
      <c r="O38" s="258"/>
      <c r="P38" s="258"/>
      <c r="Q38" s="259"/>
      <c r="R38" s="257" t="s">
        <v>1511</v>
      </c>
      <c r="S38" s="258"/>
      <c r="T38" s="258"/>
      <c r="U38" s="259"/>
      <c r="V38" s="257" t="s">
        <v>1510</v>
      </c>
      <c r="W38" s="258"/>
      <c r="X38" s="258"/>
      <c r="Y38" s="259"/>
      <c r="Z38" s="257" t="s">
        <v>796</v>
      </c>
      <c r="AA38" s="258"/>
      <c r="AB38" s="258"/>
      <c r="AC38" s="258"/>
      <c r="AD38" s="258"/>
      <c r="AE38" s="258"/>
      <c r="AF38" s="258"/>
      <c r="AG38" s="258"/>
      <c r="AH38" s="258"/>
      <c r="AI38" s="259"/>
      <c r="AJ38" s="257" t="s">
        <v>1511</v>
      </c>
      <c r="AK38" s="258"/>
      <c r="AL38" s="258"/>
      <c r="AM38" s="259"/>
      <c r="AN38" s="257" t="s">
        <v>1510</v>
      </c>
      <c r="AO38" s="258"/>
      <c r="AP38" s="258"/>
      <c r="AQ38" s="259"/>
    </row>
    <row r="39" spans="2:43" x14ac:dyDescent="0.25">
      <c r="H39" s="260"/>
      <c r="Q39" s="261"/>
      <c r="R39" s="260"/>
      <c r="U39" s="261"/>
      <c r="V39" s="260"/>
      <c r="Y39" s="261"/>
      <c r="Z39" s="260"/>
      <c r="AI39" s="261"/>
      <c r="AJ39" s="260"/>
      <c r="AM39" s="261"/>
      <c r="AN39" s="260"/>
      <c r="AQ39" s="261"/>
    </row>
    <row r="40" spans="2:43" x14ac:dyDescent="0.25">
      <c r="H40" s="260"/>
      <c r="Q40" s="261"/>
      <c r="R40" s="260"/>
      <c r="U40" s="261"/>
      <c r="V40" s="260"/>
      <c r="Y40" s="261"/>
      <c r="Z40" s="260"/>
      <c r="AI40" s="261"/>
      <c r="AJ40" s="260"/>
      <c r="AM40" s="261"/>
      <c r="AN40" s="260"/>
      <c r="AQ40" s="261"/>
    </row>
    <row r="41" spans="2:43" x14ac:dyDescent="0.25">
      <c r="H41" s="260"/>
      <c r="Q41" s="261"/>
      <c r="R41" s="260"/>
      <c r="U41" s="261"/>
      <c r="V41" s="260"/>
      <c r="Y41" s="261"/>
      <c r="Z41" s="260"/>
      <c r="AI41" s="261"/>
      <c r="AJ41" s="260"/>
      <c r="AM41" s="261"/>
      <c r="AN41" s="260"/>
      <c r="AQ41" s="261"/>
    </row>
    <row r="42" spans="2:43" x14ac:dyDescent="0.25">
      <c r="H42" s="260"/>
      <c r="Q42" s="261"/>
      <c r="R42" s="260"/>
      <c r="U42" s="261"/>
      <c r="V42" s="260"/>
      <c r="Y42" s="261"/>
      <c r="Z42" s="260"/>
      <c r="AI42" s="261"/>
      <c r="AJ42" s="260"/>
      <c r="AM42" s="261"/>
      <c r="AN42" s="260"/>
      <c r="AQ42" s="261"/>
    </row>
    <row r="43" spans="2:43" x14ac:dyDescent="0.25">
      <c r="H43" s="262"/>
      <c r="I43" s="263"/>
      <c r="J43" s="263"/>
      <c r="K43" s="263"/>
      <c r="L43" s="263"/>
      <c r="M43" s="263"/>
      <c r="N43" s="263"/>
      <c r="O43" s="263"/>
      <c r="P43" s="263"/>
      <c r="Q43" s="264"/>
      <c r="R43" s="262"/>
      <c r="S43" s="263"/>
      <c r="T43" s="263"/>
      <c r="U43" s="264"/>
      <c r="V43" s="262"/>
      <c r="W43" s="263"/>
      <c r="X43" s="263"/>
      <c r="Y43" s="264"/>
      <c r="Z43" s="262"/>
      <c r="AA43" s="263"/>
      <c r="AB43" s="263"/>
      <c r="AC43" s="263"/>
      <c r="AD43" s="263"/>
      <c r="AE43" s="263"/>
      <c r="AF43" s="263"/>
      <c r="AG43" s="263"/>
      <c r="AH43" s="263"/>
      <c r="AI43" s="264"/>
      <c r="AJ43" s="262"/>
      <c r="AK43" s="263"/>
      <c r="AL43" s="263"/>
      <c r="AM43" s="264"/>
      <c r="AN43" s="262"/>
      <c r="AO43" s="263"/>
      <c r="AP43" s="263"/>
      <c r="AQ43" s="264"/>
    </row>
    <row r="44" spans="2:43" x14ac:dyDescent="0.25">
      <c r="AM44" s="265" t="s">
        <v>1797</v>
      </c>
      <c r="AN44" s="55" t="str">
        <f>'C-4-1'!U26</f>
        <v>C-4-1-5</v>
      </c>
    </row>
  </sheetData>
  <mergeCells count="103">
    <mergeCell ref="Z37:AQ37"/>
    <mergeCell ref="B36:E36"/>
    <mergeCell ref="AL26:AP26"/>
    <mergeCell ref="AL25:AP25"/>
    <mergeCell ref="H37:Y37"/>
    <mergeCell ref="V33:AK33"/>
    <mergeCell ref="J33:O33"/>
    <mergeCell ref="B34:E34"/>
    <mergeCell ref="G7:AR7"/>
    <mergeCell ref="B18:E18"/>
    <mergeCell ref="P24:U24"/>
    <mergeCell ref="V32:AK32"/>
    <mergeCell ref="V23:AK23"/>
    <mergeCell ref="P33:U33"/>
    <mergeCell ref="AL24:AP24"/>
    <mergeCell ref="H19:I19"/>
    <mergeCell ref="AL33:AP33"/>
    <mergeCell ref="H28:I28"/>
    <mergeCell ref="P26:U26"/>
    <mergeCell ref="V24:AK24"/>
    <mergeCell ref="B28:E28"/>
    <mergeCell ref="B30:E30"/>
    <mergeCell ref="B20:E20"/>
    <mergeCell ref="AL22:AP22"/>
    <mergeCell ref="B6:E6"/>
    <mergeCell ref="B15:E15"/>
    <mergeCell ref="H31:I31"/>
    <mergeCell ref="J20:O20"/>
    <mergeCell ref="H21:I21"/>
    <mergeCell ref="V22:AK22"/>
    <mergeCell ref="J22:O22"/>
    <mergeCell ref="J31:O31"/>
    <mergeCell ref="G9:Z11"/>
    <mergeCell ref="B12:E12"/>
    <mergeCell ref="B14:E14"/>
    <mergeCell ref="P20:U20"/>
    <mergeCell ref="V19:AK19"/>
    <mergeCell ref="P29:U29"/>
    <mergeCell ref="V28:AK28"/>
    <mergeCell ref="J19:O19"/>
    <mergeCell ref="B13:E13"/>
    <mergeCell ref="J28:O28"/>
    <mergeCell ref="B16:E16"/>
    <mergeCell ref="V21:AK21"/>
    <mergeCell ref="P23:U23"/>
    <mergeCell ref="B17:E17"/>
    <mergeCell ref="V31:AK31"/>
    <mergeCell ref="B19:E19"/>
    <mergeCell ref="AL19:AP19"/>
    <mergeCell ref="H29:I29"/>
    <mergeCell ref="P27:U27"/>
    <mergeCell ref="V26:AK26"/>
    <mergeCell ref="B32:E32"/>
    <mergeCell ref="H25:I25"/>
    <mergeCell ref="P32:U32"/>
    <mergeCell ref="P21:U21"/>
    <mergeCell ref="H26:I26"/>
    <mergeCell ref="AL31:AP31"/>
    <mergeCell ref="AL20:AP20"/>
    <mergeCell ref="AL29:AP29"/>
    <mergeCell ref="H23:I23"/>
    <mergeCell ref="P22:U22"/>
    <mergeCell ref="P31:U31"/>
    <mergeCell ref="V30:AK30"/>
    <mergeCell ref="AL35:AP35"/>
    <mergeCell ref="P25:U25"/>
    <mergeCell ref="H35:AK35"/>
    <mergeCell ref="B4:E4"/>
    <mergeCell ref="P19:U19"/>
    <mergeCell ref="P28:U28"/>
    <mergeCell ref="AL28:AP28"/>
    <mergeCell ref="P30:U30"/>
    <mergeCell ref="H32:I32"/>
    <mergeCell ref="AL21:AP21"/>
    <mergeCell ref="V20:AK20"/>
    <mergeCell ref="V34:AK34"/>
    <mergeCell ref="V29:AK29"/>
    <mergeCell ref="H27:I27"/>
    <mergeCell ref="AL23:AP23"/>
    <mergeCell ref="J29:O29"/>
    <mergeCell ref="B8:E8"/>
    <mergeCell ref="H24:I24"/>
    <mergeCell ref="H33:I33"/>
    <mergeCell ref="B10:E10"/>
    <mergeCell ref="J34:O34"/>
    <mergeCell ref="V27:AK27"/>
    <mergeCell ref="J27:O27"/>
    <mergeCell ref="AL30:AP30"/>
    <mergeCell ref="P34:U34"/>
    <mergeCell ref="H30:I30"/>
    <mergeCell ref="J24:O24"/>
    <mergeCell ref="H20:I20"/>
    <mergeCell ref="AL34:AP34"/>
    <mergeCell ref="J26:O26"/>
    <mergeCell ref="AL27:AP27"/>
    <mergeCell ref="V25:AK25"/>
    <mergeCell ref="J25:O25"/>
    <mergeCell ref="J32:O32"/>
    <mergeCell ref="AL32:AP32"/>
    <mergeCell ref="J21:O21"/>
    <mergeCell ref="J23:O23"/>
    <mergeCell ref="H22:I22"/>
    <mergeCell ref="J30:O30"/>
  </mergeCells>
  <hyperlinks>
    <hyperlink ref="B4" location="PANDUAN!A1" display="PANDUAN" xr:uid="{00000000-0004-0000-6000-000000000000}"/>
    <hyperlink ref="B6" location="'EWS DIRECTORY'!A1" display="EWS DIRECTORY" xr:uid="{00000000-0004-0000-6000-000001000000}"/>
    <hyperlink ref="B8" location="'DATA PEMICU'!A1" display="DATA PEMICU" xr:uid="{00000000-0004-0000-6000-000002000000}"/>
    <hyperlink ref="B10" location="'DATA PENGUJI'!A1" display="DATA PENGUJI" xr:uid="{00000000-0004-0000-6000-000003000000}"/>
    <hyperlink ref="B12" location="'MAIN LEVEL'!A1" display="MAIN LEVEL" xr:uid="{00000000-0004-0000-6000-000004000000}"/>
  </hyperlinks>
  <pageMargins left="0.7" right="0.7" top="0.75" bottom="0.75" header="0.3" footer="0.3"/>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100-000000000000}">
  <sheetPr codeName="Sheet354">
    <tabColor theme="4" tint="-0.249977111117893"/>
  </sheetPr>
  <dimension ref="A1:N44"/>
  <sheetViews>
    <sheetView topLeftCell="B1" zoomScaleNormal="100" workbookViewId="0"/>
  </sheetViews>
  <sheetFormatPr defaultColWidth="14.44140625" defaultRowHeight="15" customHeight="1" x14ac:dyDescent="0.25"/>
  <cols>
    <col min="1" max="1" width="3" style="110" hidden="1" customWidth="1"/>
    <col min="2" max="5" width="3.88671875" style="177" customWidth="1"/>
    <col min="6" max="6" width="3.88671875" style="110" customWidth="1"/>
    <col min="7" max="7" width="10" style="443" customWidth="1"/>
    <col min="8" max="8" width="18" style="443" bestFit="1" customWidth="1"/>
    <col min="9" max="10" width="25" style="443" customWidth="1"/>
    <col min="11" max="11" width="26" style="443" bestFit="1" customWidth="1"/>
    <col min="12" max="12" width="24.44140625" style="443" customWidth="1"/>
    <col min="13" max="13" width="28.5546875" style="443" customWidth="1"/>
    <col min="14" max="14" width="22.44140625" style="443" customWidth="1"/>
    <col min="15" max="15" width="14.44140625" style="443" customWidth="1"/>
    <col min="16" max="16384" width="14.44140625" style="443"/>
  </cols>
  <sheetData>
    <row r="1" spans="2:14" ht="14.25" customHeight="1" x14ac:dyDescent="0.25">
      <c r="G1" s="216"/>
      <c r="H1" s="78"/>
      <c r="I1" s="78"/>
    </row>
    <row r="2" spans="2:14" ht="14.25" customHeight="1" x14ac:dyDescent="0.25">
      <c r="G2" s="78" t="s">
        <v>1674</v>
      </c>
      <c r="H2" s="78"/>
      <c r="I2" s="78"/>
    </row>
    <row r="3" spans="2:14" ht="14.25" customHeight="1" x14ac:dyDescent="0.25">
      <c r="B3" s="111"/>
      <c r="C3" s="111"/>
      <c r="D3" s="111"/>
      <c r="E3" s="111"/>
    </row>
    <row r="4" spans="2:14" ht="14.25" customHeight="1" x14ac:dyDescent="0.25">
      <c r="B4" s="762" t="s">
        <v>79</v>
      </c>
      <c r="C4" s="761"/>
      <c r="D4" s="761"/>
      <c r="E4" s="761"/>
    </row>
    <row r="5" spans="2:14" ht="14.25" customHeight="1" x14ac:dyDescent="0.25">
      <c r="B5" s="111"/>
      <c r="C5" s="111"/>
      <c r="D5" s="111"/>
      <c r="E5" s="111"/>
    </row>
    <row r="6" spans="2:14" ht="14.25" customHeight="1" x14ac:dyDescent="0.25">
      <c r="B6" s="762" t="s">
        <v>87</v>
      </c>
      <c r="C6" s="761"/>
      <c r="D6" s="761"/>
      <c r="E6" s="761"/>
    </row>
    <row r="7" spans="2:14" ht="15" customHeight="1" x14ac:dyDescent="0.25">
      <c r="B7" s="111"/>
      <c r="C7" s="111"/>
      <c r="D7" s="111"/>
      <c r="E7" s="111"/>
      <c r="G7" s="1126" t="s">
        <v>1676</v>
      </c>
      <c r="H7" s="997"/>
      <c r="I7" s="997"/>
      <c r="J7" s="997"/>
      <c r="K7" s="997"/>
      <c r="L7" s="997"/>
      <c r="M7" s="997"/>
      <c r="N7" s="997"/>
    </row>
    <row r="8" spans="2:14" ht="14.25" customHeight="1" x14ac:dyDescent="0.25">
      <c r="B8" s="762" t="s">
        <v>94</v>
      </c>
      <c r="C8" s="761"/>
      <c r="D8" s="761"/>
      <c r="E8" s="761"/>
    </row>
    <row r="9" spans="2:14" ht="14.25" customHeight="1" x14ac:dyDescent="0.25">
      <c r="B9" s="111"/>
      <c r="C9" s="111"/>
      <c r="D9" s="111"/>
      <c r="E9" s="111"/>
      <c r="G9" s="1130" t="str">
        <f>"Rincian "&amp;'C-4'!G9&amp;" "&amp;'C-4-1'!M28</f>
        <v>Rincian Persediaan Awal Berdasarkan Data Pemicu dan Data Penguji</v>
      </c>
      <c r="H9" s="789"/>
      <c r="I9" s="789"/>
      <c r="J9" s="789"/>
      <c r="K9" s="790"/>
      <c r="L9" s="217" t="s">
        <v>796</v>
      </c>
      <c r="M9" s="218" t="e">
        <f>": "&amp;NAMA_WP</f>
        <v>#N/A</v>
      </c>
      <c r="N9" s="88"/>
    </row>
    <row r="10" spans="2:14" ht="14.25" customHeight="1" x14ac:dyDescent="0.25">
      <c r="B10" s="762" t="s">
        <v>101</v>
      </c>
      <c r="C10" s="761"/>
      <c r="D10" s="761"/>
      <c r="E10" s="761"/>
      <c r="G10" s="804"/>
      <c r="H10" s="997"/>
      <c r="I10" s="997"/>
      <c r="J10" s="997"/>
      <c r="K10" s="805"/>
      <c r="L10" s="219" t="s">
        <v>1401</v>
      </c>
      <c r="M10" s="220" t="e">
        <f>": "&amp;NPWP</f>
        <v>#N/A</v>
      </c>
      <c r="N10" s="129"/>
    </row>
    <row r="11" spans="2:14" ht="14.25" customHeight="1" x14ac:dyDescent="0.25">
      <c r="G11" s="806"/>
      <c r="H11" s="794"/>
      <c r="I11" s="794"/>
      <c r="J11" s="794"/>
      <c r="K11" s="807"/>
      <c r="L11" s="221" t="s">
        <v>1679</v>
      </c>
      <c r="M11" s="222" t="e">
        <f>": "&amp;ID_MS_TH_PJK</f>
        <v>#N/A</v>
      </c>
      <c r="N11" s="130"/>
    </row>
    <row r="12" spans="2:14" ht="14.25" customHeight="1" x14ac:dyDescent="0.25">
      <c r="B12" s="762" t="s">
        <v>106</v>
      </c>
      <c r="C12" s="761"/>
      <c r="D12" s="761"/>
      <c r="E12" s="761"/>
      <c r="G12" s="223"/>
      <c r="H12" s="223"/>
      <c r="I12" s="223"/>
      <c r="J12" s="223"/>
      <c r="K12" s="223"/>
      <c r="L12" s="223"/>
      <c r="M12" s="223"/>
      <c r="N12" s="223"/>
    </row>
    <row r="13" spans="2:14" ht="14.25" customHeight="1" x14ac:dyDescent="0.25">
      <c r="B13" s="962" t="str">
        <f>HYPERLINK("#'"&amp;'EWS DIRECTORY'!$J$90&amp;"'!A1",'EWS DIRECTORY'!$J$90)</f>
        <v>C-4</v>
      </c>
      <c r="C13" s="761"/>
      <c r="D13" s="761"/>
      <c r="E13" s="761"/>
      <c r="G13" s="443" t="s">
        <v>1680</v>
      </c>
      <c r="J13" s="223"/>
      <c r="K13" s="223"/>
      <c r="L13" s="223"/>
      <c r="M13" s="223"/>
      <c r="N13" s="223"/>
    </row>
    <row r="14" spans="2:14" ht="14.25" customHeight="1" x14ac:dyDescent="0.25">
      <c r="B14" s="931" t="str">
        <f>HYPERLINK("#'"&amp;'EWS DIRECTORY'!$J$91&amp;"'!A1",'EWS DIRECTORY'!$J$91)</f>
        <v>C-4-1</v>
      </c>
      <c r="C14" s="761"/>
      <c r="D14" s="761"/>
      <c r="E14" s="761"/>
      <c r="G14" s="443" t="s">
        <v>1681</v>
      </c>
      <c r="J14" s="443" t="s">
        <v>1917</v>
      </c>
      <c r="K14" s="223"/>
      <c r="L14" s="223"/>
      <c r="M14" s="223"/>
      <c r="N14" s="223"/>
    </row>
    <row r="15" spans="2:14" ht="14.25" customHeight="1" x14ac:dyDescent="0.25">
      <c r="B15" s="929" t="str">
        <f>HYPERLINK("#'"&amp;'EWS DIRECTORY'!$J$92&amp;"'!A1",'EWS DIRECTORY'!$J$92)</f>
        <v>C-4-1-1</v>
      </c>
      <c r="C15" s="761"/>
      <c r="D15" s="761"/>
      <c r="E15" s="761"/>
      <c r="G15" s="443" t="s">
        <v>1681</v>
      </c>
      <c r="J15" s="443" t="s">
        <v>1918</v>
      </c>
      <c r="K15" s="223"/>
      <c r="L15" s="223"/>
      <c r="M15" s="223"/>
      <c r="N15" s="223"/>
    </row>
    <row r="16" spans="2:14" ht="14.25" customHeight="1" x14ac:dyDescent="0.25">
      <c r="B16" s="929" t="str">
        <f>HYPERLINK("#'"&amp;'EWS DIRECTORY'!$J$93&amp;"'!A1",'EWS DIRECTORY'!$J$93)</f>
        <v>C-4-1-2</v>
      </c>
      <c r="C16" s="761"/>
      <c r="D16" s="761"/>
      <c r="E16" s="761"/>
      <c r="K16" s="223"/>
      <c r="L16" s="223"/>
      <c r="M16" s="223"/>
      <c r="N16" s="223"/>
    </row>
    <row r="17" spans="2:14" ht="14.25" customHeight="1" x14ac:dyDescent="0.25">
      <c r="B17" s="929" t="str">
        <f>HYPERLINK("#'"&amp;'EWS DIRECTORY'!$J$94&amp;"'!A1",'EWS DIRECTORY'!$J$94)</f>
        <v>C-4-1-3</v>
      </c>
      <c r="C17" s="761"/>
      <c r="D17" s="761"/>
      <c r="E17" s="761"/>
      <c r="J17" s="223"/>
      <c r="K17" s="223"/>
      <c r="L17" s="223"/>
      <c r="M17" s="223"/>
      <c r="N17" s="223"/>
    </row>
    <row r="18" spans="2:14" ht="14.25" customHeight="1" x14ac:dyDescent="0.25">
      <c r="B18" s="929" t="str">
        <f>HYPERLINK("#'"&amp;'EWS DIRECTORY'!$J$95&amp;"'!A1",'EWS DIRECTORY'!$J$95)</f>
        <v>C-4-1-4</v>
      </c>
      <c r="C18" s="761"/>
      <c r="D18" s="761"/>
      <c r="E18" s="761"/>
      <c r="G18" s="443" t="s">
        <v>1919</v>
      </c>
      <c r="J18" s="223"/>
      <c r="K18" s="223"/>
      <c r="L18" s="223"/>
      <c r="M18" s="223"/>
      <c r="N18" s="223"/>
    </row>
    <row r="19" spans="2:14" ht="14.25" customHeight="1" x14ac:dyDescent="0.25">
      <c r="B19" s="929" t="str">
        <f>HYPERLINK("#'"&amp;'EWS DIRECTORY'!$J$96&amp;"'!A1",'EWS DIRECTORY'!$J$96)</f>
        <v>C-4-1-5</v>
      </c>
      <c r="C19" s="761"/>
      <c r="D19" s="761"/>
      <c r="E19" s="761"/>
      <c r="G19" s="223"/>
      <c r="H19" s="223"/>
      <c r="I19" s="223"/>
      <c r="J19" s="223"/>
      <c r="K19" s="223"/>
      <c r="L19" s="223"/>
      <c r="M19" s="223"/>
      <c r="N19" s="223"/>
    </row>
    <row r="20" spans="2:14" ht="14.25" customHeight="1" x14ac:dyDescent="0.25">
      <c r="B20" s="927" t="str">
        <f>HYPERLINK("#'"&amp;'EWS DIRECTORY'!$J$97&amp;"'!A1",'EWS DIRECTORY'!$J$97)</f>
        <v>C-4-1-6</v>
      </c>
      <c r="C20" s="761"/>
      <c r="D20" s="761"/>
      <c r="E20" s="761"/>
      <c r="G20" s="223" t="s">
        <v>1920</v>
      </c>
      <c r="H20" s="223"/>
      <c r="I20" s="223"/>
      <c r="J20" s="223"/>
      <c r="K20" s="223"/>
      <c r="L20" s="223"/>
      <c r="M20" s="223"/>
      <c r="N20" s="223"/>
    </row>
    <row r="21" spans="2:14" ht="14.25" customHeight="1" x14ac:dyDescent="0.25">
      <c r="G21" s="223"/>
      <c r="H21" s="223"/>
      <c r="I21" s="223"/>
      <c r="J21" s="223"/>
      <c r="K21" s="223"/>
      <c r="L21" s="223"/>
      <c r="M21" s="223"/>
      <c r="N21" s="223"/>
    </row>
    <row r="22" spans="2:14" ht="14.25" customHeight="1" x14ac:dyDescent="0.25">
      <c r="G22" s="1129" t="s">
        <v>1445</v>
      </c>
      <c r="H22" s="1131" t="s">
        <v>1446</v>
      </c>
      <c r="I22" s="764"/>
      <c r="J22" s="764"/>
      <c r="K22" s="764"/>
      <c r="L22" s="764"/>
      <c r="M22" s="764"/>
      <c r="N22" s="764"/>
    </row>
    <row r="23" spans="2:14" ht="14.25" customHeight="1" x14ac:dyDescent="0.25">
      <c r="G23" s="769"/>
      <c r="H23" s="403" t="s">
        <v>1452</v>
      </c>
      <c r="I23" s="1128" t="s">
        <v>1453</v>
      </c>
      <c r="J23" s="765"/>
      <c r="K23" s="80" t="s">
        <v>1454</v>
      </c>
      <c r="L23" s="80" t="s">
        <v>1455</v>
      </c>
      <c r="M23" s="80" t="s">
        <v>1456</v>
      </c>
      <c r="N23" s="80" t="s">
        <v>1457</v>
      </c>
    </row>
    <row r="24" spans="2:14" ht="37.5" customHeight="1" x14ac:dyDescent="0.25">
      <c r="G24" s="383">
        <v>1</v>
      </c>
      <c r="H24" s="446" t="e">
        <f>ID_MS_TH_PJK</f>
        <v>#N/A</v>
      </c>
      <c r="I24" s="1162" t="e">
        <f>NO_BPS</f>
        <v>#N/A</v>
      </c>
      <c r="J24" s="765"/>
      <c r="K24" s="382" t="e">
        <f>PEMBETULAN_KE</f>
        <v>#N/A</v>
      </c>
      <c r="L24" s="537" t="e">
        <f>TGL_TERIMA</f>
        <v>#N/A</v>
      </c>
      <c r="M24" s="384" t="str">
        <f>'C-4'!G9</f>
        <v>Persediaan Awal</v>
      </c>
      <c r="N24" s="539">
        <f>'MAIN LEVEL'!AB30</f>
        <v>0</v>
      </c>
    </row>
    <row r="25" spans="2:14" ht="14.25" customHeight="1" x14ac:dyDescent="0.25">
      <c r="G25" s="223"/>
      <c r="H25" s="223"/>
      <c r="I25" s="223"/>
      <c r="J25" s="223"/>
      <c r="K25" s="223"/>
      <c r="L25" s="223"/>
      <c r="M25" s="223"/>
      <c r="N25" s="223"/>
    </row>
    <row r="26" spans="2:14" ht="14.25" customHeight="1" x14ac:dyDescent="0.25">
      <c r="G26" s="223"/>
      <c r="H26" s="223"/>
      <c r="I26" s="223"/>
      <c r="J26" s="223"/>
      <c r="K26" s="223"/>
      <c r="L26" s="223"/>
      <c r="M26" s="223"/>
      <c r="N26" s="223"/>
    </row>
    <row r="27" spans="2:14" ht="14.25" customHeight="1" x14ac:dyDescent="0.25">
      <c r="G27" s="223"/>
      <c r="H27" s="223"/>
      <c r="I27" s="223"/>
      <c r="J27" s="223"/>
      <c r="K27" s="223"/>
      <c r="L27" s="223"/>
      <c r="M27" s="223"/>
      <c r="N27" s="223"/>
    </row>
    <row r="28" spans="2:14" ht="30" customHeight="1" x14ac:dyDescent="0.25">
      <c r="B28" s="760"/>
      <c r="C28" s="761"/>
      <c r="D28" s="761"/>
      <c r="E28" s="761"/>
      <c r="G28" s="562" t="s">
        <v>1445</v>
      </c>
      <c r="H28" s="562" t="s">
        <v>1477</v>
      </c>
      <c r="I28" s="563" t="s">
        <v>1478</v>
      </c>
      <c r="J28" s="563" t="s">
        <v>1479</v>
      </c>
      <c r="K28" s="562" t="s">
        <v>1480</v>
      </c>
      <c r="L28" s="562" t="s">
        <v>1481</v>
      </c>
      <c r="M28" s="81"/>
      <c r="N28" s="81"/>
    </row>
    <row r="29" spans="2:14" ht="15" customHeight="1" x14ac:dyDescent="0.25">
      <c r="G29" s="409">
        <f t="array" ref="G29">IFERROR(_xlfn.SEQUENCE(COUNTA(H29:H31)),"")</f>
        <v>1</v>
      </c>
      <c r="H29" s="508" t="s">
        <v>2030</v>
      </c>
      <c r="I29" s="508"/>
      <c r="J29" s="508"/>
      <c r="K29" s="508"/>
      <c r="L29" s="508"/>
      <c r="M29" s="106"/>
      <c r="N29" s="106"/>
    </row>
    <row r="30" spans="2:14" ht="15" customHeight="1" x14ac:dyDescent="0.25">
      <c r="G30" s="410"/>
      <c r="H30" s="509" t="s">
        <v>1921</v>
      </c>
      <c r="I30" s="509"/>
      <c r="J30" s="509"/>
      <c r="K30" s="509"/>
      <c r="L30" s="509"/>
      <c r="M30" s="106"/>
      <c r="N30" s="106"/>
    </row>
    <row r="31" spans="2:14" ht="15" customHeight="1" x14ac:dyDescent="0.25">
      <c r="G31" s="510"/>
      <c r="H31" s="511"/>
      <c r="I31" s="511"/>
      <c r="J31" s="511"/>
      <c r="K31" s="511"/>
      <c r="L31" s="511"/>
      <c r="M31" s="106"/>
      <c r="N31" s="106"/>
    </row>
    <row r="32" spans="2:14" ht="15" customHeight="1" x14ac:dyDescent="0.25">
      <c r="G32" s="512"/>
      <c r="H32" s="507"/>
      <c r="I32" s="507"/>
      <c r="J32" s="507"/>
      <c r="K32" s="507" t="s">
        <v>1494</v>
      </c>
      <c r="L32" s="507">
        <f>SUM(L29:L31)</f>
        <v>0</v>
      </c>
      <c r="M32" s="106"/>
      <c r="N32" s="106"/>
    </row>
    <row r="33" spans="7:14" ht="15" customHeight="1" x14ac:dyDescent="0.25">
      <c r="G33" s="226"/>
      <c r="H33" s="226"/>
      <c r="I33" s="226"/>
      <c r="J33" s="107"/>
      <c r="K33" s="106"/>
      <c r="L33" s="106"/>
      <c r="M33" s="106"/>
      <c r="N33" s="106"/>
    </row>
    <row r="34" spans="7:14" ht="15" customHeight="1" x14ac:dyDescent="0.25">
      <c r="G34" s="107"/>
      <c r="H34" s="107"/>
      <c r="I34" s="107"/>
      <c r="J34" s="103"/>
      <c r="K34" s="108" t="s">
        <v>1500</v>
      </c>
      <c r="L34" s="507">
        <f>L32+N24</f>
        <v>0</v>
      </c>
      <c r="M34" s="106"/>
      <c r="N34" s="106"/>
    </row>
    <row r="35" spans="7:14" ht="15" customHeight="1" x14ac:dyDescent="0.25">
      <c r="G35" s="107"/>
      <c r="H35" s="107"/>
      <c r="I35" s="107"/>
      <c r="J35" s="107"/>
      <c r="K35" s="227"/>
      <c r="L35" s="106"/>
      <c r="M35" s="106"/>
      <c r="N35" s="106"/>
    </row>
    <row r="36" spans="7:14" ht="15" customHeight="1" x14ac:dyDescent="0.25">
      <c r="G36" s="107"/>
      <c r="H36" s="107"/>
      <c r="I36" s="107"/>
      <c r="J36" s="107"/>
      <c r="K36" s="227"/>
      <c r="L36" s="228"/>
      <c r="M36" s="228"/>
      <c r="N36" s="513"/>
    </row>
    <row r="37" spans="7:14" ht="15" customHeight="1" x14ac:dyDescent="0.25">
      <c r="G37" s="226"/>
      <c r="H37" s="226"/>
      <c r="I37" s="226"/>
      <c r="J37" s="107"/>
      <c r="K37" s="227"/>
      <c r="L37" s="228"/>
      <c r="M37" s="228"/>
      <c r="N37" s="513"/>
    </row>
    <row r="38" spans="7:14" ht="15" customHeight="1" x14ac:dyDescent="0.25">
      <c r="G38" s="103"/>
      <c r="H38" s="103"/>
      <c r="I38" s="103"/>
      <c r="J38" s="103"/>
      <c r="K38" s="103"/>
      <c r="L38" s="103"/>
      <c r="M38" s="103"/>
      <c r="N38" s="103"/>
    </row>
    <row r="39" spans="7:14" ht="15" customHeight="1" x14ac:dyDescent="0.25">
      <c r="G39" s="229"/>
      <c r="H39" s="770" t="s">
        <v>1507</v>
      </c>
      <c r="I39" s="764"/>
      <c r="J39" s="764"/>
      <c r="K39" s="763" t="s">
        <v>1508</v>
      </c>
      <c r="L39" s="764"/>
      <c r="M39" s="765"/>
      <c r="N39" s="133"/>
    </row>
    <row r="40" spans="7:14" ht="15" customHeight="1" x14ac:dyDescent="0.25">
      <c r="G40" s="229"/>
      <c r="H40" s="230" t="s">
        <v>796</v>
      </c>
      <c r="I40" s="427" t="s">
        <v>1510</v>
      </c>
      <c r="J40" s="428" t="s">
        <v>1511</v>
      </c>
      <c r="K40" s="428" t="s">
        <v>796</v>
      </c>
      <c r="L40" s="428" t="s">
        <v>1510</v>
      </c>
      <c r="M40" s="428" t="s">
        <v>1511</v>
      </c>
      <c r="N40" s="231"/>
    </row>
    <row r="41" spans="7:14" ht="15" customHeight="1" x14ac:dyDescent="0.25">
      <c r="G41" s="229"/>
      <c r="H41" s="226"/>
      <c r="I41" s="226"/>
      <c r="J41" s="226"/>
      <c r="K41" s="232"/>
      <c r="L41" s="232"/>
      <c r="M41" s="232"/>
      <c r="N41" s="232"/>
    </row>
    <row r="42" spans="7:14" ht="15" customHeight="1" x14ac:dyDescent="0.25">
      <c r="G42" s="233"/>
      <c r="H42" s="234"/>
      <c r="I42" s="234"/>
      <c r="J42" s="234"/>
      <c r="K42" s="235"/>
      <c r="L42" s="235"/>
      <c r="M42" s="235"/>
      <c r="N42" s="235"/>
    </row>
    <row r="43" spans="7:14" ht="15" customHeight="1" x14ac:dyDescent="0.25">
      <c r="G43" s="233"/>
      <c r="H43" s="234"/>
      <c r="I43" s="234"/>
      <c r="J43" s="234"/>
      <c r="K43" s="235"/>
      <c r="L43" s="235"/>
      <c r="M43" s="235"/>
      <c r="N43" s="235"/>
    </row>
    <row r="44" spans="7:14" ht="15" customHeight="1" x14ac:dyDescent="0.25">
      <c r="G44" s="229"/>
      <c r="H44" s="236"/>
      <c r="I44" s="236"/>
      <c r="J44" s="236"/>
      <c r="K44" s="237"/>
      <c r="L44" s="237"/>
      <c r="M44" s="237"/>
      <c r="N44" s="232"/>
    </row>
  </sheetData>
  <mergeCells count="22">
    <mergeCell ref="G9:K11"/>
    <mergeCell ref="H22:N22"/>
    <mergeCell ref="B6:E6"/>
    <mergeCell ref="B28:E28"/>
    <mergeCell ref="B15:E15"/>
    <mergeCell ref="B20:E20"/>
    <mergeCell ref="H39:J39"/>
    <mergeCell ref="K39:M39"/>
    <mergeCell ref="B4:E4"/>
    <mergeCell ref="G7:N7"/>
    <mergeCell ref="B16:E16"/>
    <mergeCell ref="B18:E18"/>
    <mergeCell ref="B12:E12"/>
    <mergeCell ref="I24:J24"/>
    <mergeCell ref="I23:J23"/>
    <mergeCell ref="B14:E14"/>
    <mergeCell ref="G22:G23"/>
    <mergeCell ref="B17:E17"/>
    <mergeCell ref="B8:E8"/>
    <mergeCell ref="B13:E13"/>
    <mergeCell ref="B19:E19"/>
    <mergeCell ref="B10:E10"/>
  </mergeCells>
  <hyperlinks>
    <hyperlink ref="B4" location="PANDUAN!A1" display="PANDUAN" xr:uid="{00000000-0004-0000-6100-000000000000}"/>
    <hyperlink ref="B6" location="'EWS DIRECTORY'!A1" display="EWS DIRECTORY" xr:uid="{00000000-0004-0000-6100-000001000000}"/>
    <hyperlink ref="B8" location="'DATA PEMICU'!A1" display="DATA PEMICU" xr:uid="{00000000-0004-0000-6100-000002000000}"/>
    <hyperlink ref="B10" location="'DATA PENGUJI'!A1" display="DATA PENGUJI" xr:uid="{00000000-0004-0000-6100-000003000000}"/>
    <hyperlink ref="B12" location="'MAIN LEVEL'!A1" display="MAIN LEVEL" xr:uid="{00000000-0004-0000-6100-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200-000000000000}">
  <sheetPr codeName="Sheet35">
    <tabColor theme="4" tint="-0.249977111117893"/>
    <pageSetUpPr fitToPage="1"/>
  </sheetPr>
  <dimension ref="A1:AI51"/>
  <sheetViews>
    <sheetView topLeftCell="B1" zoomScaleNormal="100" workbookViewId="0">
      <selection activeCell="AQ18" sqref="AQ18:AU18"/>
    </sheetView>
  </sheetViews>
  <sheetFormatPr defaultColWidth="8.88671875" defaultRowHeight="13.8" x14ac:dyDescent="0.25"/>
  <cols>
    <col min="1" max="1" width="3" style="110" hidden="1" customWidth="1"/>
    <col min="2" max="5" width="3.88671875" style="177" customWidth="1"/>
    <col min="6" max="6" width="3.88671875" style="110" customWidth="1"/>
    <col min="7" max="35" width="3.5546875" style="254" customWidth="1"/>
    <col min="36" max="36" width="8.88671875" style="254" customWidth="1"/>
    <col min="37" max="16384" width="8.88671875" style="254"/>
  </cols>
  <sheetData>
    <row r="1" spans="2:35" x14ac:dyDescent="0.25">
      <c r="G1" s="178"/>
      <c r="H1" s="55"/>
      <c r="I1" s="55"/>
      <c r="J1" s="55"/>
      <c r="K1" s="55"/>
      <c r="L1" s="55"/>
      <c r="M1" s="55"/>
    </row>
    <row r="2" spans="2:35" ht="15" customHeight="1" x14ac:dyDescent="0.25">
      <c r="G2" s="124" t="s">
        <v>1674</v>
      </c>
      <c r="H2" s="124"/>
      <c r="I2" s="124"/>
      <c r="J2" s="124"/>
      <c r="K2" s="124"/>
      <c r="L2" s="124"/>
      <c r="M2" s="124"/>
      <c r="N2" s="124"/>
      <c r="O2" s="124"/>
      <c r="P2" s="124"/>
      <c r="Q2" s="124"/>
      <c r="R2" s="124"/>
      <c r="S2" s="124"/>
      <c r="T2" s="124"/>
      <c r="U2" s="124"/>
      <c r="V2" s="124"/>
      <c r="W2" s="124"/>
      <c r="X2" s="124"/>
      <c r="Y2" s="278"/>
      <c r="Z2" s="278"/>
      <c r="AA2" s="278"/>
      <c r="AB2" s="278"/>
      <c r="AC2" s="278"/>
      <c r="AD2" s="278"/>
      <c r="AE2" s="278"/>
      <c r="AF2" s="278"/>
      <c r="AG2" s="278"/>
      <c r="AH2" s="278"/>
      <c r="AI2" s="278"/>
    </row>
    <row r="3" spans="2:35" ht="15" customHeight="1" x14ac:dyDescent="0.25">
      <c r="B3" s="111"/>
      <c r="C3" s="111"/>
      <c r="D3" s="111"/>
      <c r="E3" s="111"/>
      <c r="G3" s="124" t="s">
        <v>1675</v>
      </c>
      <c r="H3" s="124"/>
      <c r="I3" s="124"/>
      <c r="J3" s="124"/>
      <c r="K3" s="124"/>
      <c r="L3" s="124"/>
      <c r="M3" s="124"/>
      <c r="N3" s="124"/>
      <c r="O3" s="124"/>
      <c r="P3" s="124"/>
      <c r="Q3" s="124"/>
      <c r="R3" s="124"/>
      <c r="S3" s="124"/>
      <c r="T3" s="124"/>
      <c r="U3" s="124"/>
      <c r="V3" s="124"/>
      <c r="W3" s="124"/>
      <c r="X3" s="124"/>
      <c r="Y3" s="278"/>
      <c r="Z3" s="278"/>
      <c r="AA3" s="278"/>
      <c r="AB3" s="278"/>
      <c r="AC3" s="278"/>
      <c r="AD3" s="278"/>
      <c r="AE3" s="278"/>
      <c r="AF3" s="278"/>
      <c r="AG3" s="278"/>
      <c r="AH3" s="278"/>
      <c r="AI3" s="278"/>
    </row>
    <row r="4" spans="2:35" ht="15" customHeight="1" x14ac:dyDescent="0.25">
      <c r="B4" s="762" t="s">
        <v>79</v>
      </c>
      <c r="C4" s="761"/>
      <c r="D4" s="761"/>
      <c r="E4" s="761"/>
      <c r="G4" s="124"/>
      <c r="H4" s="124"/>
      <c r="I4" s="124"/>
      <c r="J4" s="124"/>
      <c r="K4" s="124"/>
      <c r="L4" s="124"/>
      <c r="M4" s="124"/>
      <c r="N4" s="124"/>
      <c r="O4" s="124"/>
      <c r="P4" s="124"/>
      <c r="Q4" s="124"/>
      <c r="R4" s="124"/>
      <c r="S4" s="124"/>
      <c r="T4" s="124"/>
      <c r="U4" s="124"/>
      <c r="V4" s="124"/>
      <c r="W4" s="124"/>
      <c r="X4" s="124"/>
      <c r="Y4" s="278"/>
      <c r="Z4" s="278"/>
      <c r="AA4" s="278"/>
      <c r="AB4" s="278"/>
      <c r="AC4" s="278"/>
      <c r="AD4" s="278"/>
      <c r="AE4" s="278"/>
      <c r="AF4" s="278"/>
      <c r="AG4" s="278"/>
      <c r="AH4" s="278"/>
      <c r="AI4" s="278"/>
    </row>
    <row r="5" spans="2:35" ht="15" customHeight="1" x14ac:dyDescent="0.25">
      <c r="B5" s="111"/>
      <c r="C5" s="111"/>
      <c r="D5" s="111"/>
      <c r="E5" s="111"/>
      <c r="G5" s="124"/>
      <c r="H5" s="124"/>
      <c r="I5" s="124"/>
      <c r="J5" s="124"/>
      <c r="K5" s="124"/>
      <c r="L5" s="124"/>
      <c r="M5" s="124"/>
      <c r="N5" s="124"/>
      <c r="O5" s="124"/>
      <c r="P5" s="124"/>
      <c r="Q5" s="124"/>
      <c r="R5" s="124"/>
      <c r="S5" s="124"/>
      <c r="T5" s="124"/>
      <c r="U5" s="124"/>
      <c r="V5" s="124"/>
      <c r="W5" s="124"/>
      <c r="X5" s="124"/>
      <c r="Y5" s="278"/>
      <c r="Z5" s="278"/>
      <c r="AA5" s="278"/>
      <c r="AB5" s="278"/>
      <c r="AC5" s="278"/>
      <c r="AD5" s="278"/>
      <c r="AE5" s="278"/>
      <c r="AF5" s="278"/>
      <c r="AG5" s="278"/>
      <c r="AH5" s="278"/>
      <c r="AI5" s="278"/>
    </row>
    <row r="6" spans="2:35" ht="15" customHeight="1" x14ac:dyDescent="0.25">
      <c r="B6" s="762" t="s">
        <v>87</v>
      </c>
      <c r="C6" s="761"/>
      <c r="D6" s="761"/>
      <c r="E6" s="761"/>
      <c r="G6" s="124"/>
      <c r="H6" s="124"/>
      <c r="I6" s="124"/>
      <c r="J6" s="124"/>
      <c r="K6" s="124"/>
      <c r="L6" s="124"/>
      <c r="M6" s="124"/>
      <c r="N6" s="124"/>
      <c r="O6" s="124"/>
      <c r="P6" s="124"/>
      <c r="Q6" s="124"/>
      <c r="R6" s="124"/>
      <c r="S6" s="124"/>
      <c r="T6" s="124"/>
      <c r="U6" s="124"/>
      <c r="V6" s="124"/>
      <c r="W6" s="124"/>
      <c r="X6" s="124"/>
      <c r="Y6" s="278"/>
      <c r="Z6" s="278"/>
      <c r="AA6" s="278"/>
      <c r="AB6" s="278"/>
      <c r="AC6" s="278"/>
      <c r="AD6" s="278"/>
      <c r="AE6" s="278"/>
      <c r="AF6" s="278"/>
      <c r="AG6" s="278"/>
      <c r="AH6" s="278"/>
      <c r="AI6" s="278"/>
    </row>
    <row r="7" spans="2:35" ht="15" customHeight="1" x14ac:dyDescent="0.25">
      <c r="B7" s="111"/>
      <c r="C7" s="111"/>
      <c r="D7" s="111"/>
      <c r="E7" s="111"/>
      <c r="G7" s="798" t="s">
        <v>1676</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c r="AI7" s="278"/>
    </row>
    <row r="8" spans="2:35" ht="15" customHeight="1" x14ac:dyDescent="0.25">
      <c r="B8" s="762" t="s">
        <v>94</v>
      </c>
      <c r="C8" s="761"/>
      <c r="D8" s="761"/>
      <c r="E8" s="761"/>
      <c r="G8" s="124"/>
      <c r="H8" s="124"/>
      <c r="I8" s="124"/>
      <c r="J8" s="124"/>
      <c r="K8" s="124"/>
      <c r="L8" s="124"/>
      <c r="M8" s="124"/>
      <c r="N8" s="124"/>
      <c r="O8" s="124"/>
      <c r="P8" s="124"/>
      <c r="Q8" s="124"/>
      <c r="R8" s="124"/>
      <c r="S8" s="124"/>
      <c r="T8" s="124"/>
      <c r="U8" s="124"/>
      <c r="V8" s="124"/>
      <c r="W8" s="124"/>
      <c r="X8" s="124"/>
      <c r="Y8" s="278"/>
      <c r="Z8" s="278"/>
      <c r="AA8" s="278"/>
      <c r="AB8" s="278"/>
      <c r="AC8" s="278"/>
      <c r="AD8" s="278"/>
      <c r="AE8" s="278"/>
      <c r="AF8" s="278"/>
      <c r="AG8" s="278"/>
      <c r="AH8" s="278"/>
      <c r="AI8" s="278"/>
    </row>
    <row r="9" spans="2:35" ht="15" customHeight="1" x14ac:dyDescent="0.25">
      <c r="B9" s="111"/>
      <c r="C9" s="111"/>
      <c r="D9" s="111"/>
      <c r="E9" s="111"/>
      <c r="G9" s="803" t="s">
        <v>1485</v>
      </c>
      <c r="H9" s="789"/>
      <c r="I9" s="789"/>
      <c r="J9" s="789"/>
      <c r="K9" s="789"/>
      <c r="L9" s="789"/>
      <c r="M9" s="789"/>
      <c r="N9" s="789"/>
      <c r="O9" s="789"/>
      <c r="P9" s="789"/>
      <c r="Q9" s="789"/>
      <c r="R9" s="789"/>
      <c r="S9" s="789"/>
      <c r="T9" s="790"/>
      <c r="U9" s="279" t="s">
        <v>796</v>
      </c>
      <c r="V9" s="280"/>
      <c r="W9" s="280"/>
      <c r="X9" s="280"/>
      <c r="Y9" s="280"/>
      <c r="Z9" s="280" t="s">
        <v>1678</v>
      </c>
      <c r="AA9" s="182" t="e">
        <f>NAMA_WP</f>
        <v>#N/A</v>
      </c>
      <c r="AB9" s="281"/>
      <c r="AC9" s="281"/>
      <c r="AD9" s="281"/>
      <c r="AE9" s="281"/>
      <c r="AF9" s="281"/>
      <c r="AG9" s="281"/>
      <c r="AH9" s="282"/>
      <c r="AI9" s="278"/>
    </row>
    <row r="10" spans="2:35" ht="15" customHeight="1" x14ac:dyDescent="0.25">
      <c r="B10" s="762" t="s">
        <v>101</v>
      </c>
      <c r="C10" s="761"/>
      <c r="D10" s="761"/>
      <c r="E10" s="761"/>
      <c r="G10" s="804"/>
      <c r="H10" s="792"/>
      <c r="I10" s="792"/>
      <c r="J10" s="792"/>
      <c r="K10" s="792"/>
      <c r="L10" s="792"/>
      <c r="M10" s="792"/>
      <c r="N10" s="792"/>
      <c r="O10" s="792"/>
      <c r="P10" s="792"/>
      <c r="Q10" s="792"/>
      <c r="R10" s="792"/>
      <c r="S10" s="792"/>
      <c r="T10" s="805"/>
      <c r="U10" s="283" t="s">
        <v>1401</v>
      </c>
      <c r="V10" s="124"/>
      <c r="W10" s="124"/>
      <c r="X10" s="124"/>
      <c r="Y10" s="124"/>
      <c r="Z10" s="124" t="s">
        <v>1678</v>
      </c>
      <c r="AA10" s="124" t="e">
        <f>NPWP</f>
        <v>#N/A</v>
      </c>
      <c r="AB10" s="278"/>
      <c r="AC10" s="278"/>
      <c r="AD10" s="278"/>
      <c r="AE10" s="278"/>
      <c r="AF10" s="278"/>
      <c r="AG10" s="278"/>
      <c r="AH10" s="284"/>
      <c r="AI10" s="278"/>
    </row>
    <row r="11" spans="2:35" ht="15" customHeight="1" x14ac:dyDescent="0.25">
      <c r="G11" s="806"/>
      <c r="H11" s="794"/>
      <c r="I11" s="794"/>
      <c r="J11" s="794"/>
      <c r="K11" s="794"/>
      <c r="L11" s="794"/>
      <c r="M11" s="794"/>
      <c r="N11" s="794"/>
      <c r="O11" s="794"/>
      <c r="P11" s="794"/>
      <c r="Q11" s="794"/>
      <c r="R11" s="794"/>
      <c r="S11" s="794"/>
      <c r="T11" s="807"/>
      <c r="U11" s="285" t="s">
        <v>1679</v>
      </c>
      <c r="V11" s="190"/>
      <c r="W11" s="190"/>
      <c r="X11" s="190"/>
      <c r="Y11" s="190"/>
      <c r="Z11" s="190" t="s">
        <v>1678</v>
      </c>
      <c r="AA11" s="190" t="e">
        <f>ID_MS_TH_PJK</f>
        <v>#N/A</v>
      </c>
      <c r="AB11" s="286"/>
      <c r="AC11" s="286"/>
      <c r="AD11" s="286"/>
      <c r="AE11" s="286"/>
      <c r="AF11" s="286"/>
      <c r="AG11" s="286"/>
      <c r="AH11" s="287"/>
      <c r="AI11" s="278"/>
    </row>
    <row r="12" spans="2:35" ht="15" customHeight="1" x14ac:dyDescent="0.25">
      <c r="B12" s="762" t="s">
        <v>106</v>
      </c>
      <c r="C12" s="761"/>
      <c r="D12" s="761"/>
      <c r="E12" s="761"/>
      <c r="G12" s="124"/>
      <c r="H12" s="124"/>
      <c r="I12" s="124"/>
      <c r="J12" s="124"/>
      <c r="K12" s="124"/>
      <c r="L12" s="124"/>
      <c r="M12" s="124"/>
      <c r="N12" s="124"/>
      <c r="O12" s="124"/>
      <c r="P12" s="124"/>
      <c r="Q12" s="124"/>
      <c r="R12" s="124"/>
      <c r="S12" s="124"/>
      <c r="T12" s="124"/>
      <c r="U12" s="124"/>
      <c r="V12" s="124"/>
      <c r="W12" s="124"/>
      <c r="X12" s="124"/>
      <c r="Y12" s="278"/>
      <c r="Z12" s="278"/>
      <c r="AA12" s="278"/>
      <c r="AB12" s="278"/>
      <c r="AC12" s="278"/>
      <c r="AD12" s="278"/>
      <c r="AE12" s="278"/>
      <c r="AF12" s="278"/>
      <c r="AG12" s="278"/>
      <c r="AH12" s="278"/>
      <c r="AI12" s="278"/>
    </row>
    <row r="13" spans="2:35" ht="15" customHeight="1" x14ac:dyDescent="0.25">
      <c r="B13" s="927" t="str">
        <f>HYPERLINK("#'"&amp;'EWS DIRECTORY'!$J$98&amp;"'!A1",'EWS DIRECTORY'!$J$98)</f>
        <v>C-5</v>
      </c>
      <c r="C13" s="761"/>
      <c r="D13" s="761"/>
      <c r="E13" s="761"/>
      <c r="G13" s="928" t="str">
        <f>"Pengujian yang telah dilakukan atas pos "&amp;G9&amp;" dapat disimpulkan:"</f>
        <v>Pengujian yang telah dilakukan atas pos Persediaan Akhir dapat disimpulkan:</v>
      </c>
      <c r="H13" s="792"/>
      <c r="I13" s="792"/>
      <c r="J13" s="792"/>
      <c r="K13" s="792"/>
      <c r="L13" s="792"/>
      <c r="M13" s="792"/>
      <c r="N13" s="792"/>
      <c r="O13" s="792"/>
      <c r="P13" s="792"/>
      <c r="Q13" s="792"/>
      <c r="R13" s="792"/>
      <c r="S13" s="792"/>
      <c r="T13" s="792"/>
      <c r="U13" s="792"/>
      <c r="V13" s="792"/>
      <c r="W13" s="792"/>
      <c r="X13" s="792"/>
      <c r="Y13" s="792"/>
      <c r="Z13" s="792"/>
      <c r="AA13" s="792"/>
      <c r="AB13" s="792"/>
      <c r="AC13" s="792"/>
      <c r="AD13" s="792"/>
      <c r="AE13" s="792"/>
      <c r="AF13" s="792"/>
      <c r="AG13" s="792"/>
      <c r="AH13" s="792"/>
      <c r="AI13" s="278"/>
    </row>
    <row r="14" spans="2:35" ht="15" customHeight="1" x14ac:dyDescent="0.25">
      <c r="B14" s="931" t="str">
        <f>HYPERLINK("#'"&amp;'EWS DIRECTORY'!$J$99&amp;"'!A1",'EWS DIRECTORY'!$J$99)</f>
        <v>C-5-1</v>
      </c>
      <c r="C14" s="761"/>
      <c r="D14" s="761"/>
      <c r="E14" s="761"/>
      <c r="G14" s="124"/>
      <c r="H14" s="124"/>
      <c r="I14" s="124"/>
      <c r="J14" s="124"/>
      <c r="K14" s="124"/>
      <c r="L14" s="124"/>
      <c r="M14" s="124"/>
      <c r="N14" s="124"/>
      <c r="O14" s="124"/>
      <c r="P14" s="124"/>
      <c r="Q14" s="124"/>
      <c r="R14" s="124"/>
      <c r="S14" s="124"/>
      <c r="T14" s="124"/>
      <c r="U14" s="124"/>
      <c r="V14" s="124"/>
      <c r="W14" s="124"/>
      <c r="X14" s="124"/>
      <c r="Y14" s="278"/>
      <c r="Z14" s="278"/>
      <c r="AA14" s="278"/>
      <c r="AB14" s="278"/>
      <c r="AC14" s="278"/>
      <c r="AD14" s="278"/>
      <c r="AE14" s="278"/>
      <c r="AF14" s="278"/>
      <c r="AG14" s="278"/>
      <c r="AH14" s="278"/>
      <c r="AI14" s="278"/>
    </row>
    <row r="15" spans="2:35" ht="15" customHeight="1" x14ac:dyDescent="0.25">
      <c r="B15" s="929" t="str">
        <f>HYPERLINK("#'"&amp;'EWS DIRECTORY'!$J$100&amp;"'!A1",'EWS DIRECTORY'!$J$100)</f>
        <v>C-5-1-1</v>
      </c>
      <c r="C15" s="761"/>
      <c r="D15" s="761"/>
      <c r="E15" s="761"/>
      <c r="G15" s="124"/>
      <c r="H15" s="124" t="str">
        <f>"Jumlah "&amp;G9&amp;" menurut petugas :"</f>
        <v>Jumlah Persediaan Akhir menurut petugas :</v>
      </c>
      <c r="I15" s="124"/>
      <c r="J15" s="124"/>
      <c r="K15" s="124"/>
      <c r="L15" s="124"/>
      <c r="M15" s="124"/>
      <c r="N15" s="124"/>
      <c r="O15" s="124"/>
      <c r="P15" s="124"/>
      <c r="Q15" s="124"/>
      <c r="R15" s="124"/>
      <c r="S15" s="124"/>
      <c r="T15" s="124"/>
      <c r="U15" s="124"/>
      <c r="V15" s="124"/>
      <c r="W15" s="124"/>
      <c r="X15" s="124"/>
      <c r="Y15" s="278"/>
      <c r="Z15" s="278"/>
      <c r="AA15" s="278"/>
      <c r="AB15" s="278"/>
      <c r="AC15" s="278"/>
      <c r="AD15" s="278"/>
      <c r="AE15" s="278"/>
      <c r="AF15" s="278"/>
      <c r="AG15" s="278"/>
      <c r="AH15" s="278"/>
      <c r="AI15" s="278"/>
    </row>
    <row r="16" spans="2:35" ht="15" customHeight="1" x14ac:dyDescent="0.25">
      <c r="B16" s="929" t="str">
        <f>HYPERLINK("#'"&amp;'EWS DIRECTORY'!$J$101&amp;"'!A1",'EWS DIRECTORY'!$J$101)</f>
        <v>C-5-1-2</v>
      </c>
      <c r="C16" s="761"/>
      <c r="D16" s="761"/>
      <c r="E16" s="761"/>
      <c r="G16" s="82" t="s">
        <v>1445</v>
      </c>
      <c r="H16" s="1163" t="s">
        <v>1707</v>
      </c>
      <c r="I16" s="789"/>
      <c r="J16" s="789"/>
      <c r="K16" s="789"/>
      <c r="L16" s="789"/>
      <c r="M16" s="789"/>
      <c r="N16" s="789"/>
      <c r="O16" s="789"/>
      <c r="P16" s="789"/>
      <c r="Q16" s="789"/>
      <c r="R16" s="789"/>
      <c r="S16" s="937" t="s">
        <v>1767</v>
      </c>
      <c r="T16" s="765"/>
      <c r="U16" s="934" t="s">
        <v>1768</v>
      </c>
      <c r="V16" s="764"/>
      <c r="W16" s="764"/>
      <c r="X16" s="764"/>
      <c r="Y16" s="764"/>
      <c r="Z16" s="764"/>
      <c r="AA16" s="765"/>
      <c r="AB16" s="278"/>
      <c r="AC16" s="278"/>
      <c r="AD16" s="278"/>
      <c r="AE16" s="278"/>
      <c r="AF16" s="278"/>
      <c r="AG16" s="278"/>
      <c r="AH16" s="278"/>
      <c r="AI16" s="278"/>
    </row>
    <row r="17" spans="2:35" ht="15" customHeight="1" x14ac:dyDescent="0.25">
      <c r="B17" s="929" t="str">
        <f>HYPERLINK("#'"&amp;'EWS DIRECTORY'!$J$102&amp;"'!A1",'EWS DIRECTORY'!$J$102)</f>
        <v>C-5-1-3</v>
      </c>
      <c r="C17" s="761"/>
      <c r="D17" s="761"/>
      <c r="E17" s="761"/>
      <c r="G17" s="84">
        <v>1</v>
      </c>
      <c r="H17" s="926" t="e">
        <f>MASTER!N5</f>
        <v>#N/A</v>
      </c>
      <c r="I17" s="824"/>
      <c r="J17" s="824"/>
      <c r="K17" s="824"/>
      <c r="L17" s="824"/>
      <c r="M17" s="824"/>
      <c r="N17" s="824"/>
      <c r="O17" s="824"/>
      <c r="P17" s="824"/>
      <c r="Q17" s="824"/>
      <c r="R17" s="825"/>
      <c r="S17" s="936" t="s">
        <v>285</v>
      </c>
      <c r="T17" s="790"/>
      <c r="U17" s="923" t="str">
        <f>IF('C-5-1'!I38='C-5-1'!M18,'C-5-1'!AB18,
IF('C-5-1'!I38='C-5-1'!M20,'C-5-1'!AB20,
IF('C-5-1'!I38='C-5-1'!M22,'C-5-1'!AB22,
IF('C-5-1'!I38='C-5-1'!M24,'C-5-1'!AB24,
IF('C-5-1'!I38='C-5-1'!M26,'C-5-1'!AB26,
IF('C-5-1'!I38='C-5-1'!M28,'C-5-1'!AB28,"Tidak Ditemukan"))))))</f>
        <v>Tidak Ditemukan</v>
      </c>
      <c r="V17" s="764"/>
      <c r="W17" s="764"/>
      <c r="X17" s="764"/>
      <c r="Y17" s="764"/>
      <c r="Z17" s="764"/>
      <c r="AA17" s="765"/>
      <c r="AB17" s="278"/>
      <c r="AC17" s="278"/>
      <c r="AD17" s="278"/>
      <c r="AE17" s="278"/>
      <c r="AF17" s="278"/>
      <c r="AG17" s="278"/>
      <c r="AH17" s="278"/>
      <c r="AI17" s="278"/>
    </row>
    <row r="18" spans="2:35" ht="15" customHeight="1" x14ac:dyDescent="0.25">
      <c r="B18" s="929" t="str">
        <f>HYPERLINK("#'"&amp;'EWS DIRECTORY'!$J$103&amp;"'!A1",'EWS DIRECTORY'!$J$103)</f>
        <v>C-5-1-4</v>
      </c>
      <c r="C18" s="761"/>
      <c r="D18" s="761"/>
      <c r="E18" s="761"/>
      <c r="G18" s="84">
        <v>2</v>
      </c>
      <c r="H18" s="926" t="e">
        <f>MASTER!N6</f>
        <v>#N/A</v>
      </c>
      <c r="I18" s="824"/>
      <c r="J18" s="824"/>
      <c r="K18" s="824"/>
      <c r="L18" s="824"/>
      <c r="M18" s="824"/>
      <c r="N18" s="824"/>
      <c r="O18" s="824"/>
      <c r="P18" s="824"/>
      <c r="Q18" s="824"/>
      <c r="R18" s="825"/>
      <c r="S18" s="792"/>
      <c r="T18" s="805"/>
      <c r="U18" s="923" t="str">
        <f>IF('C-5-1'!I38='C-5-1'!M18,'C-5-1'!AG18,
IF('C-5-1'!I38='C-5-1'!M20,'C-5-1'!AG20,
IF('C-5-1'!I38='C-5-1'!M22,'C-5-1'!AG22,
IF('C-5-1'!I38='C-5-1'!M24,'C-5-1'!AG24,
IF('C-5-1'!I38='C-5-1'!M26,'C-5-1'!AG26,
IF('C-5-1'!I38='C-5-1'!M28,'C-5-1'!AG28,"Tidak Ditemukan"))))))</f>
        <v>Tidak Ditemukan</v>
      </c>
      <c r="V18" s="764"/>
      <c r="W18" s="764"/>
      <c r="X18" s="764"/>
      <c r="Y18" s="764"/>
      <c r="Z18" s="764"/>
      <c r="AA18" s="765"/>
      <c r="AB18" s="278"/>
      <c r="AC18" s="278"/>
      <c r="AD18" s="278"/>
      <c r="AE18" s="278"/>
      <c r="AF18" s="278"/>
      <c r="AG18" s="278"/>
      <c r="AH18" s="278"/>
      <c r="AI18" s="278"/>
    </row>
    <row r="19" spans="2:35" ht="15" customHeight="1" x14ac:dyDescent="0.25">
      <c r="B19" s="929" t="str">
        <f>HYPERLINK("#'"&amp;'EWS DIRECTORY'!$J$104&amp;"'!A1",'EWS DIRECTORY'!$J$104)</f>
        <v>C-5-1-5</v>
      </c>
      <c r="C19" s="761"/>
      <c r="D19" s="761"/>
      <c r="E19" s="761"/>
      <c r="G19" s="84">
        <v>3</v>
      </c>
      <c r="H19" s="926" t="e">
        <f>MASTER!N7</f>
        <v>#N/A</v>
      </c>
      <c r="I19" s="824"/>
      <c r="J19" s="824"/>
      <c r="K19" s="824"/>
      <c r="L19" s="824"/>
      <c r="M19" s="824"/>
      <c r="N19" s="824"/>
      <c r="O19" s="824"/>
      <c r="P19" s="824"/>
      <c r="Q19" s="824"/>
      <c r="R19" s="825"/>
      <c r="S19" s="792"/>
      <c r="T19" s="805"/>
      <c r="U19" s="923" t="str">
        <f>IF('C-5-1'!I38='C-5-1'!M18,'C-5-1'!AL18,
IF('C-5-1'!I38='C-5-1'!M20,'C-5-1'!AL20,
IF('C-5-1'!I38='C-5-1'!M22,'C-5-1'!AL22,
IF('C-5-1'!I38='C-5-1'!M24,'C-5-1'!AL24,
IF('C-5-1'!I38='C-5-1'!M26,'C-5-1'!AL26,
IF('C-5-1'!I38='C-5-1'!M28,'C-5-1'!AL28,"Tidak Ditemukan"))))))</f>
        <v>Tidak Ditemukan</v>
      </c>
      <c r="V19" s="764"/>
      <c r="W19" s="764"/>
      <c r="X19" s="764"/>
      <c r="Y19" s="764"/>
      <c r="Z19" s="764"/>
      <c r="AA19" s="765"/>
      <c r="AB19" s="278"/>
      <c r="AC19" s="278"/>
      <c r="AD19" s="278"/>
      <c r="AE19" s="278"/>
      <c r="AF19" s="278"/>
      <c r="AG19" s="278"/>
      <c r="AH19" s="278"/>
      <c r="AI19" s="278"/>
    </row>
    <row r="20" spans="2:35" ht="15" customHeight="1" x14ac:dyDescent="0.25">
      <c r="B20" s="929" t="str">
        <f>HYPERLINK("#'"&amp;'EWS DIRECTORY'!$J$105&amp;"'!A1",'EWS DIRECTORY'!$J$105)</f>
        <v>C-5-1-6</v>
      </c>
      <c r="C20" s="761"/>
      <c r="D20" s="761"/>
      <c r="E20" s="761"/>
      <c r="G20" s="84">
        <v>4</v>
      </c>
      <c r="H20" s="926" t="e">
        <f>MASTER!N8</f>
        <v>#N/A</v>
      </c>
      <c r="I20" s="824"/>
      <c r="J20" s="824"/>
      <c r="K20" s="824"/>
      <c r="L20" s="824"/>
      <c r="M20" s="824"/>
      <c r="N20" s="824"/>
      <c r="O20" s="824"/>
      <c r="P20" s="824"/>
      <c r="Q20" s="824"/>
      <c r="R20" s="825"/>
      <c r="S20" s="792"/>
      <c r="T20" s="805"/>
      <c r="U20" s="923" t="str">
        <f>IF('C-5-1'!I38='C-5-1'!M18,'C-5-1'!AQ18,
IF('C-5-1'!I38='C-5-1'!M20,'C-5-1'!AQ20,
IF('C-5-1'!I38='C-5-1'!M22,'C-5-1'!AQ22,
IF('C-5-1'!I38='C-5-1'!M24,'C-5-1'!AQ24,
IF('C-5-1'!I38='C-5-1'!M26,'C-5-1'!AQ26,
IF('C-5-1'!I38='C-5-1'!M28,'C-5-1'!AQ2,"Tidak Ditemukan"))))))</f>
        <v>Tidak Ditemukan</v>
      </c>
      <c r="V20" s="764"/>
      <c r="W20" s="764"/>
      <c r="X20" s="764"/>
      <c r="Y20" s="764"/>
      <c r="Z20" s="764"/>
      <c r="AA20" s="765"/>
      <c r="AB20" s="278"/>
      <c r="AC20" s="278"/>
      <c r="AD20" s="278"/>
      <c r="AE20" s="278"/>
      <c r="AF20" s="278"/>
      <c r="AG20" s="278"/>
      <c r="AH20" s="278"/>
      <c r="AI20" s="278"/>
    </row>
    <row r="21" spans="2:35" ht="15" customHeight="1" x14ac:dyDescent="0.25">
      <c r="G21" s="84">
        <v>5</v>
      </c>
      <c r="H21" s="926" t="e">
        <f>MASTER!N9</f>
        <v>#N/A</v>
      </c>
      <c r="I21" s="824"/>
      <c r="J21" s="824"/>
      <c r="K21" s="824"/>
      <c r="L21" s="824"/>
      <c r="M21" s="824"/>
      <c r="N21" s="824"/>
      <c r="O21" s="824"/>
      <c r="P21" s="824"/>
      <c r="Q21" s="824"/>
      <c r="R21" s="825"/>
      <c r="S21" s="792"/>
      <c r="T21" s="805"/>
      <c r="U21" s="923" t="str">
        <f>IF('C-5-1'!I38='C-5-1'!M18,'C-5-1'!AV18,
IF('C-5-1'!I38='C-5-1'!M20,'C-5-1'!AV20,
IF('C-5-1'!I38='C-5-1'!M22,'C-5-1'!AV22,
IF('C-5-1'!I38='C-5-1'!M24,'C-5-1'!AV24,
IF('C-5-1'!I38='C-5-1'!M26,'C-5-1'!AV26,
IF('C-5-1'!I38='C-5-1'!M28,'C-5-1'!AV28,"Tidak Ditemukan"))))))</f>
        <v>Tidak Ditemukan</v>
      </c>
      <c r="V21" s="764"/>
      <c r="W21" s="764"/>
      <c r="X21" s="764"/>
      <c r="Y21" s="764"/>
      <c r="Z21" s="764"/>
      <c r="AA21" s="765"/>
      <c r="AB21" s="278"/>
      <c r="AC21" s="278"/>
      <c r="AD21" s="278"/>
      <c r="AE21" s="278"/>
      <c r="AF21" s="278"/>
      <c r="AG21" s="278"/>
      <c r="AH21" s="278"/>
      <c r="AI21" s="278"/>
    </row>
    <row r="22" spans="2:35" ht="15" customHeight="1" x14ac:dyDescent="0.25">
      <c r="G22" s="84">
        <v>6</v>
      </c>
      <c r="H22" s="926" t="e">
        <f>MASTER!N10</f>
        <v>#N/A</v>
      </c>
      <c r="I22" s="824"/>
      <c r="J22" s="824"/>
      <c r="K22" s="824"/>
      <c r="L22" s="824"/>
      <c r="M22" s="824"/>
      <c r="N22" s="824"/>
      <c r="O22" s="824"/>
      <c r="P22" s="824"/>
      <c r="Q22" s="824"/>
      <c r="R22" s="825"/>
      <c r="S22" s="792"/>
      <c r="T22" s="805"/>
      <c r="U22" s="923" t="str">
        <f>IF('C-5-1'!I38='C-5-1'!M18,'C-5-1'!BA18,
IF('C-5-1'!I38='C-5-1'!M20,'C-5-1'!BA20,
IF('C-5-1'!I38='C-5-1'!M22,'C-5-1'!BA22,
IF('C-5-1'!I38='C-5-1'!M24,'C-5-1'!BA24,
IF('C-5-1'!I38='C-5-1'!M26,'C-5-1'!BA26,
IF('C-5-1'!I38='C-5-1'!M28,'C-5-1'!BA28,"Tidak Ditemukan"))))))</f>
        <v>Tidak Ditemukan</v>
      </c>
      <c r="V22" s="764"/>
      <c r="W22" s="764"/>
      <c r="X22" s="764"/>
      <c r="Y22" s="764"/>
      <c r="Z22" s="764"/>
      <c r="AA22" s="765"/>
      <c r="AB22" s="278"/>
      <c r="AC22" s="278"/>
      <c r="AD22" s="278"/>
      <c r="AE22" s="278"/>
      <c r="AF22" s="278"/>
      <c r="AG22" s="278"/>
      <c r="AH22" s="278"/>
      <c r="AI22" s="278"/>
    </row>
    <row r="23" spans="2:35" ht="15" customHeight="1" x14ac:dyDescent="0.25">
      <c r="G23" s="84">
        <v>7</v>
      </c>
      <c r="H23" s="926" t="e">
        <f>MASTER!N11</f>
        <v>#N/A</v>
      </c>
      <c r="I23" s="824"/>
      <c r="J23" s="824"/>
      <c r="K23" s="824"/>
      <c r="L23" s="824"/>
      <c r="M23" s="824"/>
      <c r="N23" s="824"/>
      <c r="O23" s="824"/>
      <c r="P23" s="824"/>
      <c r="Q23" s="824"/>
      <c r="R23" s="825"/>
      <c r="S23" s="792"/>
      <c r="T23" s="805"/>
      <c r="U23" s="923" t="str">
        <f>IF('C-5-1'!I38='C-5-1'!M18,'C-5-1'!BF18,
IF('C-5-1'!I38='C-5-1'!M20,'C-5-1'!BF20,
IF('C-5-1'!I38='C-5-1'!M22,'C-5-1'!BF22,
IF('C-5-1'!I38='C-5-1'!M24,'C-5-1'!BF24,
IF('C-5-1'!I38='C-5-1'!M26,'C-5-1'!BF26,
IF('C-5-1'!I38='C-5-1'!M28,'C-5-1'!BF28,"Tidak Ditemukan"))))))</f>
        <v>Tidak Ditemukan</v>
      </c>
      <c r="V23" s="764"/>
      <c r="W23" s="764"/>
      <c r="X23" s="764"/>
      <c r="Y23" s="764"/>
      <c r="Z23" s="764"/>
      <c r="AA23" s="765"/>
      <c r="AB23" s="278"/>
      <c r="AC23" s="278"/>
      <c r="AD23" s="278"/>
      <c r="AE23" s="278"/>
      <c r="AF23" s="278"/>
      <c r="AG23" s="278"/>
      <c r="AH23" s="278"/>
      <c r="AI23" s="278"/>
    </row>
    <row r="24" spans="2:35" ht="15" customHeight="1" x14ac:dyDescent="0.25">
      <c r="G24" s="84">
        <v>8</v>
      </c>
      <c r="H24" s="926" t="e">
        <f>MASTER!N12</f>
        <v>#N/A</v>
      </c>
      <c r="I24" s="824"/>
      <c r="J24" s="824"/>
      <c r="K24" s="824"/>
      <c r="L24" s="824"/>
      <c r="M24" s="824"/>
      <c r="N24" s="824"/>
      <c r="O24" s="824"/>
      <c r="P24" s="824"/>
      <c r="Q24" s="824"/>
      <c r="R24" s="825"/>
      <c r="S24" s="792"/>
      <c r="T24" s="805"/>
      <c r="U24" s="923" t="str">
        <f>IF('C-5-1'!I38='C-5-1'!M18,'C-5-1'!BK18,
IF('C-5-1'!I38='C-5-1'!M20,'C-5-1'!BK20,
IF('C-5-1'!I38='C-5-1'!M22,'C-5-1'!BK22,
IF('C-5-1'!I38='C-5-1'!M24,'C-5-1'!BK24,
IF('C-5-1'!I38='C-5-1'!M26,'C-5-1'!BK26,
IF('C-5-1'!I38='C-5-1'!M28,'C-5-1'!BK28,"Tidak Ditemukan"))))))</f>
        <v>Tidak Ditemukan</v>
      </c>
      <c r="V24" s="764"/>
      <c r="W24" s="764"/>
      <c r="X24" s="764"/>
      <c r="Y24" s="764"/>
      <c r="Z24" s="764"/>
      <c r="AA24" s="765"/>
      <c r="AB24" s="278"/>
      <c r="AC24" s="278"/>
      <c r="AD24" s="278"/>
      <c r="AE24" s="278"/>
      <c r="AF24" s="278"/>
      <c r="AG24" s="278"/>
      <c r="AH24" s="278"/>
      <c r="AI24" s="278"/>
    </row>
    <row r="25" spans="2:35" ht="15" customHeight="1" x14ac:dyDescent="0.25">
      <c r="G25" s="84">
        <v>9</v>
      </c>
      <c r="H25" s="926" t="e">
        <f>MASTER!N13</f>
        <v>#N/A</v>
      </c>
      <c r="I25" s="824"/>
      <c r="J25" s="824"/>
      <c r="K25" s="824"/>
      <c r="L25" s="824"/>
      <c r="M25" s="824"/>
      <c r="N25" s="824"/>
      <c r="O25" s="824"/>
      <c r="P25" s="824"/>
      <c r="Q25" s="824"/>
      <c r="R25" s="825"/>
      <c r="S25" s="792"/>
      <c r="T25" s="805"/>
      <c r="U25" s="923" t="str">
        <f>IF('C-5-1'!I38='C-5-1'!M18,'C-5-1'!BP18,
IF('C-5-1'!I38='C-5-1'!M20,'C-5-1'!BP20,
IF('C-5-1'!I38='C-5-1'!M22,'C-5-1'!BP22,
IF('C-5-1'!I38='C-5-1'!M24,'C-5-1'!BP24,
IF('C-5-1'!I38='C-5-1'!M26,'C-5-1'!BP26,
IF('C-5-1'!I38='C-5-1'!M28,'C-5-1'!BP28,"Tidak Ditemukan"))))))</f>
        <v>Tidak Ditemukan</v>
      </c>
      <c r="V25" s="764"/>
      <c r="W25" s="764"/>
      <c r="X25" s="764"/>
      <c r="Y25" s="764"/>
      <c r="Z25" s="764"/>
      <c r="AA25" s="765"/>
      <c r="AB25" s="278"/>
      <c r="AC25" s="278"/>
      <c r="AD25" s="278"/>
      <c r="AE25" s="278"/>
      <c r="AF25" s="278"/>
      <c r="AG25" s="278"/>
      <c r="AH25" s="278"/>
      <c r="AI25" s="278"/>
    </row>
    <row r="26" spans="2:35" ht="15" customHeight="1" x14ac:dyDescent="0.25">
      <c r="G26" s="84">
        <v>10</v>
      </c>
      <c r="H26" s="926" t="e">
        <f>MASTER!N14</f>
        <v>#N/A</v>
      </c>
      <c r="I26" s="824"/>
      <c r="J26" s="824"/>
      <c r="K26" s="824"/>
      <c r="L26" s="824"/>
      <c r="M26" s="824"/>
      <c r="N26" s="824"/>
      <c r="O26" s="824"/>
      <c r="P26" s="824"/>
      <c r="Q26" s="824"/>
      <c r="R26" s="825"/>
      <c r="S26" s="792"/>
      <c r="T26" s="805"/>
      <c r="U26" s="923" t="str">
        <f>IF('C-5-1'!I38='C-5-1'!M18,'C-5-1'!BU18,
IF('C-5-1'!I38='C-5-1'!M20,'C-5-1'!BU20,
IF('C-5-1'!I38='C-5-1'!M22,'C-5-1'!BU22,
IF('C-5-1'!I38='C-5-1'!M24,'C-5-1'!BU24,
IF('C-5-1'!I38='C-5-1'!M26,'C-5-1'!BU26,
IF('C-5-1'!I38='C-5-1'!M28,'C-5-1'!BU28,"Tidak Ditemukan"))))))</f>
        <v>Tidak Ditemukan</v>
      </c>
      <c r="V26" s="764"/>
      <c r="W26" s="764"/>
      <c r="X26" s="764"/>
      <c r="Y26" s="764"/>
      <c r="Z26" s="764"/>
      <c r="AA26" s="765"/>
      <c r="AB26" s="278"/>
      <c r="AC26" s="278"/>
      <c r="AD26" s="278"/>
      <c r="AE26" s="278"/>
      <c r="AF26" s="278"/>
      <c r="AG26" s="278"/>
      <c r="AH26" s="278"/>
      <c r="AI26" s="278"/>
    </row>
    <row r="27" spans="2:35" ht="15" customHeight="1" x14ac:dyDescent="0.25">
      <c r="G27" s="84">
        <v>11</v>
      </c>
      <c r="H27" s="926" t="e">
        <f>MASTER!N15</f>
        <v>#N/A</v>
      </c>
      <c r="I27" s="824"/>
      <c r="J27" s="824"/>
      <c r="K27" s="824"/>
      <c r="L27" s="824"/>
      <c r="M27" s="824"/>
      <c r="N27" s="824"/>
      <c r="O27" s="824"/>
      <c r="P27" s="824"/>
      <c r="Q27" s="824"/>
      <c r="R27" s="825"/>
      <c r="S27" s="792"/>
      <c r="T27" s="805"/>
      <c r="U27" s="923" t="str">
        <f>IF('C-5-1'!I38='C-5-1'!M18,'C-5-1'!BZ18,
IF('C-5-1'!I38='C-5-1'!M20,'C-5-1'!BZ20,
IF('C-5-1'!I38='C-5-1'!M22,'C-5-1'!BZ22,
IF('C-5-1'!I38='C-5-1'!M24,'C-5-1'!BZ24,
IF('C-5-1'!I38='C-5-1'!M26,'C-5-1'!BZ26,
IF('C-5-1'!I38='C-5-1'!M28,'C-5-1'!BZ28,"Tidak Ditemukan"))))))</f>
        <v>Tidak Ditemukan</v>
      </c>
      <c r="V27" s="764"/>
      <c r="W27" s="764"/>
      <c r="X27" s="764"/>
      <c r="Y27" s="764"/>
      <c r="Z27" s="764"/>
      <c r="AA27" s="765"/>
      <c r="AB27" s="278"/>
      <c r="AC27" s="278"/>
      <c r="AD27" s="278"/>
      <c r="AE27" s="278"/>
      <c r="AF27" s="278"/>
      <c r="AG27" s="278"/>
      <c r="AH27" s="278"/>
      <c r="AI27" s="278"/>
    </row>
    <row r="28" spans="2:35" ht="15" customHeight="1" x14ac:dyDescent="0.25">
      <c r="B28" s="760"/>
      <c r="C28" s="761"/>
      <c r="D28" s="761"/>
      <c r="E28" s="761"/>
      <c r="G28" s="84">
        <v>12</v>
      </c>
      <c r="H28" s="926" t="e">
        <f>MASTER!N16</f>
        <v>#N/A</v>
      </c>
      <c r="I28" s="824"/>
      <c r="J28" s="824"/>
      <c r="K28" s="824"/>
      <c r="L28" s="824"/>
      <c r="M28" s="824"/>
      <c r="N28" s="824"/>
      <c r="O28" s="824"/>
      <c r="P28" s="824"/>
      <c r="Q28" s="824"/>
      <c r="R28" s="825"/>
      <c r="S28" s="792"/>
      <c r="T28" s="805"/>
      <c r="U28" s="923" t="str">
        <f>IF('C-5-1'!I38='C-5-1'!M18,'C-5-1'!CE18,
IF('C-5-1'!I38='C-5-1'!M20,'C-5-1'!CE20,
IF('C-5-1'!I38='C-5-1'!M22,'C-5-1'!CE22,
IF('C-5-1'!I38='C-5-1'!M24,'C-5-1'!CE24,
IF('C-5-1'!I38='C-5-1'!M26,'C-5-1'!CE26,
IF('C-5-1'!I38='C-5-1'!M28,'C-5-1'!CE28,"Tidak Ditemukan"))))))</f>
        <v>Tidak Ditemukan</v>
      </c>
      <c r="V28" s="764"/>
      <c r="W28" s="764"/>
      <c r="X28" s="764"/>
      <c r="Y28" s="764"/>
      <c r="Z28" s="764"/>
      <c r="AA28" s="765"/>
      <c r="AB28" s="278"/>
      <c r="AC28" s="278"/>
      <c r="AD28" s="278"/>
      <c r="AE28" s="278"/>
      <c r="AF28" s="278"/>
      <c r="AG28" s="278"/>
      <c r="AH28" s="278"/>
      <c r="AI28" s="278"/>
    </row>
    <row r="29" spans="2:35" ht="15" customHeight="1" x14ac:dyDescent="0.25">
      <c r="G29" s="392"/>
      <c r="H29" s="1165" t="s">
        <v>1769</v>
      </c>
      <c r="I29" s="824"/>
      <c r="J29" s="824"/>
      <c r="K29" s="824"/>
      <c r="L29" s="824"/>
      <c r="M29" s="824"/>
      <c r="N29" s="824"/>
      <c r="O29" s="824"/>
      <c r="P29" s="824"/>
      <c r="Q29" s="824"/>
      <c r="R29" s="825"/>
      <c r="S29" s="794"/>
      <c r="T29" s="807"/>
      <c r="U29" s="923" t="str">
        <f>IF('C-5-1'!I38='C-5-1'!M18,'C-5-1'!CJ18,
IF('C-5-1'!I38='C-5-1'!M20,'C-5-1'!CJ20,
IF('C-5-1'!I38='C-5-1'!M22,'C-5-1'!CJ22,
IF('C-5-1'!I38='C-5-1'!M24,'C-5-1'!CJ24,
IF('C-5-1'!I38='C-5-1'!M26,'C-5-1'!CJ26,
IF('C-5-1'!I38='C-5-1'!M28,'C-5-1'!CJ28,"Tidak Ditemukan"))))))</f>
        <v>Tidak Ditemukan</v>
      </c>
      <c r="V29" s="764"/>
      <c r="W29" s="764"/>
      <c r="X29" s="764"/>
      <c r="Y29" s="764"/>
      <c r="Z29" s="764"/>
      <c r="AA29" s="765"/>
      <c r="AB29" s="278"/>
      <c r="AC29" s="278"/>
      <c r="AD29" s="278"/>
      <c r="AE29" s="278"/>
      <c r="AF29" s="278"/>
      <c r="AG29" s="278"/>
      <c r="AH29" s="278"/>
      <c r="AI29" s="278"/>
    </row>
    <row r="30" spans="2:35" ht="15" customHeight="1" x14ac:dyDescent="0.25">
      <c r="B30" s="760"/>
      <c r="C30" s="761"/>
      <c r="D30" s="761"/>
      <c r="E30" s="761"/>
      <c r="G30" s="124"/>
      <c r="H30" s="938" t="s">
        <v>1770</v>
      </c>
      <c r="I30" s="824"/>
      <c r="J30" s="824"/>
      <c r="K30" s="824"/>
      <c r="L30" s="824"/>
      <c r="M30" s="824"/>
      <c r="N30" s="824"/>
      <c r="O30" s="824"/>
      <c r="P30" s="824"/>
      <c r="Q30" s="824"/>
      <c r="R30" s="825"/>
      <c r="S30" s="935"/>
      <c r="T30" s="765"/>
      <c r="U30" s="923">
        <f>IF(ISNUMBER(U29),IF(U29&gt;0,U29,SUM(U17:U28)),0)</f>
        <v>0</v>
      </c>
      <c r="V30" s="764"/>
      <c r="W30" s="764"/>
      <c r="X30" s="764"/>
      <c r="Y30" s="764"/>
      <c r="Z30" s="764"/>
      <c r="AA30" s="765"/>
      <c r="AB30" s="278"/>
      <c r="AC30" s="278"/>
      <c r="AD30" s="278"/>
      <c r="AE30" s="278"/>
      <c r="AF30" s="278"/>
      <c r="AG30" s="278"/>
      <c r="AH30" s="278"/>
      <c r="AI30" s="278"/>
    </row>
    <row r="31" spans="2:35" ht="15" customHeight="1" x14ac:dyDescent="0.25">
      <c r="G31" s="124"/>
      <c r="H31" s="124"/>
      <c r="I31" s="124"/>
      <c r="J31" s="300"/>
      <c r="K31" s="300"/>
      <c r="L31" s="300"/>
      <c r="M31" s="300"/>
      <c r="N31" s="300"/>
      <c r="O31" s="300"/>
      <c r="P31" s="300"/>
      <c r="Q31" s="300"/>
      <c r="R31" s="300"/>
      <c r="S31" s="300"/>
      <c r="T31" s="301"/>
      <c r="U31" s="515"/>
      <c r="V31" s="515"/>
      <c r="W31" s="515"/>
      <c r="X31" s="515"/>
      <c r="Y31" s="515"/>
      <c r="Z31" s="516"/>
      <c r="AA31" s="516"/>
      <c r="AB31" s="278"/>
      <c r="AC31" s="278"/>
      <c r="AD31" s="278"/>
      <c r="AE31" s="278"/>
      <c r="AF31" s="278"/>
      <c r="AG31" s="278"/>
      <c r="AH31" s="278"/>
      <c r="AI31" s="278"/>
    </row>
    <row r="32" spans="2:35" ht="15" customHeight="1" x14ac:dyDescent="0.25">
      <c r="B32" s="760"/>
      <c r="C32" s="761"/>
      <c r="D32" s="761"/>
      <c r="E32" s="761"/>
      <c r="G32" s="124"/>
      <c r="H32" s="297" t="s">
        <v>1771</v>
      </c>
      <c r="I32" s="298"/>
      <c r="J32" s="299"/>
      <c r="K32" s="299"/>
      <c r="L32" s="299"/>
      <c r="M32" s="299"/>
      <c r="N32" s="299"/>
      <c r="O32" s="299"/>
      <c r="P32" s="299"/>
      <c r="Q32" s="299"/>
      <c r="R32" s="299"/>
      <c r="S32" s="299"/>
      <c r="T32" s="302"/>
      <c r="U32" s="923">
        <f>'MAIN LEVEL'!$AB$31</f>
        <v>0</v>
      </c>
      <c r="V32" s="764"/>
      <c r="W32" s="764"/>
      <c r="X32" s="764"/>
      <c r="Y32" s="764"/>
      <c r="Z32" s="764"/>
      <c r="AA32" s="765"/>
      <c r="AB32" s="278"/>
      <c r="AC32" s="278"/>
      <c r="AD32" s="278"/>
      <c r="AE32" s="278"/>
      <c r="AF32" s="278"/>
      <c r="AG32" s="278"/>
      <c r="AH32" s="278"/>
      <c r="AI32" s="278"/>
    </row>
    <row r="33" spans="2:35" ht="15" customHeight="1" x14ac:dyDescent="0.25">
      <c r="G33" s="124"/>
      <c r="H33" s="297" t="s">
        <v>1772</v>
      </c>
      <c r="I33" s="298"/>
      <c r="J33" s="299"/>
      <c r="K33" s="299"/>
      <c r="L33" s="299"/>
      <c r="M33" s="299"/>
      <c r="N33" s="299"/>
      <c r="O33" s="299"/>
      <c r="P33" s="299"/>
      <c r="Q33" s="299"/>
      <c r="R33" s="299"/>
      <c r="S33" s="299"/>
      <c r="T33" s="302"/>
      <c r="U33" s="923">
        <f>U30-U32</f>
        <v>0</v>
      </c>
      <c r="V33" s="764"/>
      <c r="W33" s="764"/>
      <c r="X33" s="764"/>
      <c r="Y33" s="764"/>
      <c r="Z33" s="764"/>
      <c r="AA33" s="765"/>
      <c r="AB33" s="278"/>
      <c r="AC33" s="278"/>
      <c r="AD33" s="278"/>
      <c r="AE33" s="278"/>
      <c r="AF33" s="278"/>
      <c r="AG33" s="278"/>
      <c r="AH33" s="278"/>
      <c r="AI33" s="278"/>
    </row>
    <row r="34" spans="2:35" ht="15" customHeight="1" x14ac:dyDescent="0.25">
      <c r="B34" s="760"/>
      <c r="C34" s="761"/>
      <c r="D34" s="761"/>
      <c r="E34" s="761"/>
      <c r="G34" s="124"/>
      <c r="H34" s="124"/>
      <c r="I34" s="124"/>
      <c r="J34" s="124"/>
      <c r="K34" s="124"/>
      <c r="L34" s="124"/>
      <c r="M34" s="124"/>
      <c r="N34" s="124"/>
      <c r="O34" s="124"/>
      <c r="P34" s="124"/>
      <c r="Q34" s="124"/>
      <c r="R34" s="124"/>
      <c r="S34" s="124"/>
      <c r="T34" s="124"/>
      <c r="U34" s="124"/>
      <c r="V34" s="124"/>
      <c r="W34" s="124"/>
      <c r="X34" s="124"/>
      <c r="Y34" s="278"/>
      <c r="Z34" s="278"/>
      <c r="AA34" s="278"/>
      <c r="AB34" s="278"/>
      <c r="AC34" s="278"/>
      <c r="AD34" s="278"/>
      <c r="AE34" s="278"/>
      <c r="AF34" s="278"/>
      <c r="AG34" s="278"/>
      <c r="AH34" s="278"/>
      <c r="AI34" s="278"/>
    </row>
    <row r="35" spans="2:35" ht="15" customHeight="1" x14ac:dyDescent="0.25">
      <c r="G35" s="278"/>
      <c r="H35" s="278"/>
      <c r="I35" s="278"/>
      <c r="J35" s="278"/>
      <c r="K35" s="278"/>
      <c r="L35" s="278"/>
      <c r="M35" s="278"/>
      <c r="N35" s="278"/>
      <c r="O35" s="278"/>
      <c r="P35" s="278"/>
      <c r="Q35" s="278"/>
      <c r="R35" s="278"/>
      <c r="S35" s="278"/>
      <c r="T35" s="278"/>
      <c r="U35" s="278"/>
      <c r="V35" s="278"/>
      <c r="W35" s="278"/>
      <c r="X35" s="278"/>
      <c r="Y35" s="278"/>
      <c r="Z35" s="278"/>
      <c r="AA35" s="278"/>
      <c r="AB35" s="278"/>
      <c r="AC35" s="278"/>
      <c r="AD35" s="278"/>
      <c r="AE35" s="278"/>
      <c r="AF35" s="278"/>
      <c r="AG35" s="278"/>
      <c r="AH35" s="278"/>
      <c r="AI35" s="278"/>
    </row>
    <row r="36" spans="2:35" ht="15" customHeight="1" x14ac:dyDescent="0.25">
      <c r="B36" s="760"/>
      <c r="C36" s="761"/>
      <c r="D36" s="761"/>
      <c r="E36" s="761"/>
      <c r="G36" s="801" t="s">
        <v>1507</v>
      </c>
      <c r="H36" s="764"/>
      <c r="I36" s="764"/>
      <c r="J36" s="764"/>
      <c r="K36" s="764"/>
      <c r="L36" s="764"/>
      <c r="M36" s="764"/>
      <c r="N36" s="764"/>
      <c r="O36" s="764"/>
      <c r="P36" s="764"/>
      <c r="Q36" s="764"/>
      <c r="R36" s="764"/>
      <c r="S36" s="764"/>
      <c r="T36" s="764"/>
      <c r="U36" s="795" t="s">
        <v>1704</v>
      </c>
      <c r="V36" s="764"/>
      <c r="W36" s="764"/>
      <c r="X36" s="764"/>
      <c r="Y36" s="764"/>
      <c r="Z36" s="764"/>
      <c r="AA36" s="764"/>
      <c r="AB36" s="764"/>
      <c r="AC36" s="764"/>
      <c r="AD36" s="764"/>
      <c r="AE36" s="764"/>
      <c r="AF36" s="764"/>
      <c r="AG36" s="764"/>
      <c r="AH36" s="796"/>
      <c r="AI36" s="278"/>
    </row>
    <row r="37" spans="2:35" ht="15" customHeight="1" x14ac:dyDescent="0.25">
      <c r="G37" s="793" t="s">
        <v>796</v>
      </c>
      <c r="H37" s="794"/>
      <c r="I37" s="794"/>
      <c r="J37" s="794"/>
      <c r="K37" s="794"/>
      <c r="L37" s="794"/>
      <c r="M37" s="801" t="s">
        <v>1511</v>
      </c>
      <c r="N37" s="764"/>
      <c r="O37" s="764"/>
      <c r="P37" s="764"/>
      <c r="Q37" s="802" t="s">
        <v>1510</v>
      </c>
      <c r="R37" s="764"/>
      <c r="S37" s="764"/>
      <c r="T37" s="765"/>
      <c r="U37" s="793" t="s">
        <v>796</v>
      </c>
      <c r="V37" s="794"/>
      <c r="W37" s="794"/>
      <c r="X37" s="794"/>
      <c r="Y37" s="794"/>
      <c r="Z37" s="794"/>
      <c r="AA37" s="801" t="s">
        <v>1511</v>
      </c>
      <c r="AB37" s="764"/>
      <c r="AC37" s="764"/>
      <c r="AD37" s="764"/>
      <c r="AE37" s="802" t="s">
        <v>1510</v>
      </c>
      <c r="AF37" s="764"/>
      <c r="AG37" s="764"/>
      <c r="AH37" s="765"/>
      <c r="AI37" s="278"/>
    </row>
    <row r="38" spans="2:35" ht="15" customHeight="1" x14ac:dyDescent="0.25">
      <c r="G38" s="788"/>
      <c r="H38" s="789"/>
      <c r="I38" s="789"/>
      <c r="J38" s="789"/>
      <c r="K38" s="789"/>
      <c r="L38" s="790"/>
      <c r="M38" s="788"/>
      <c r="N38" s="789"/>
      <c r="O38" s="789"/>
      <c r="P38" s="790"/>
      <c r="Q38" s="788"/>
      <c r="R38" s="789"/>
      <c r="S38" s="789"/>
      <c r="T38" s="790"/>
      <c r="U38" s="788"/>
      <c r="V38" s="789"/>
      <c r="W38" s="789"/>
      <c r="X38" s="789"/>
      <c r="Y38" s="789"/>
      <c r="Z38" s="790"/>
      <c r="AA38" s="788"/>
      <c r="AB38" s="789"/>
      <c r="AC38" s="789"/>
      <c r="AD38" s="790"/>
      <c r="AE38" s="788"/>
      <c r="AF38" s="789"/>
      <c r="AG38" s="789"/>
      <c r="AH38" s="790"/>
      <c r="AI38" s="278"/>
    </row>
    <row r="39" spans="2:35" ht="15" customHeight="1" x14ac:dyDescent="0.25">
      <c r="G39" s="283"/>
      <c r="H39" s="124"/>
      <c r="I39" s="124"/>
      <c r="J39" s="124"/>
      <c r="K39" s="124"/>
      <c r="L39" s="124"/>
      <c r="M39" s="283"/>
      <c r="N39" s="124"/>
      <c r="O39" s="124"/>
      <c r="P39" s="124"/>
      <c r="Q39" s="283"/>
      <c r="R39" s="124"/>
      <c r="S39" s="124"/>
      <c r="T39" s="125"/>
      <c r="U39" s="124"/>
      <c r="V39" s="124"/>
      <c r="W39" s="124"/>
      <c r="X39" s="124"/>
      <c r="Y39" s="124"/>
      <c r="Z39" s="124"/>
      <c r="AA39" s="283"/>
      <c r="AB39" s="124"/>
      <c r="AC39" s="124"/>
      <c r="AD39" s="125"/>
      <c r="AE39" s="283"/>
      <c r="AF39" s="124"/>
      <c r="AG39" s="124"/>
      <c r="AH39" s="125"/>
      <c r="AI39" s="278"/>
    </row>
    <row r="40" spans="2:35" ht="15" customHeight="1" x14ac:dyDescent="0.25">
      <c r="G40" s="283"/>
      <c r="H40" s="124"/>
      <c r="I40" s="124"/>
      <c r="J40" s="124"/>
      <c r="K40" s="124"/>
      <c r="L40" s="124"/>
      <c r="M40" s="283"/>
      <c r="N40" s="124"/>
      <c r="O40" s="124"/>
      <c r="P40" s="124"/>
      <c r="Q40" s="283"/>
      <c r="R40" s="124"/>
      <c r="S40" s="124"/>
      <c r="T40" s="125"/>
      <c r="U40" s="124"/>
      <c r="V40" s="124"/>
      <c r="W40" s="124"/>
      <c r="X40" s="124"/>
      <c r="Y40" s="124"/>
      <c r="Z40" s="124"/>
      <c r="AA40" s="283"/>
      <c r="AB40" s="124"/>
      <c r="AC40" s="124"/>
      <c r="AD40" s="125"/>
      <c r="AE40" s="283"/>
      <c r="AF40" s="124"/>
      <c r="AG40" s="124"/>
      <c r="AH40" s="125"/>
      <c r="AI40" s="278"/>
    </row>
    <row r="41" spans="2:35" ht="15" customHeight="1" x14ac:dyDescent="0.25">
      <c r="G41" s="283"/>
      <c r="H41" s="124"/>
      <c r="I41" s="124"/>
      <c r="J41" s="124"/>
      <c r="K41" s="124"/>
      <c r="L41" s="124"/>
      <c r="M41" s="283"/>
      <c r="N41" s="124"/>
      <c r="O41" s="124"/>
      <c r="P41" s="124"/>
      <c r="Q41" s="283"/>
      <c r="R41" s="124"/>
      <c r="S41" s="124"/>
      <c r="T41" s="125"/>
      <c r="U41" s="124"/>
      <c r="V41" s="124"/>
      <c r="W41" s="124"/>
      <c r="X41" s="124"/>
      <c r="Y41" s="124"/>
      <c r="Z41" s="124"/>
      <c r="AA41" s="283"/>
      <c r="AB41" s="124"/>
      <c r="AC41" s="124"/>
      <c r="AD41" s="125"/>
      <c r="AE41" s="283"/>
      <c r="AF41" s="124"/>
      <c r="AG41" s="124"/>
      <c r="AH41" s="125"/>
      <c r="AI41" s="278"/>
    </row>
    <row r="42" spans="2:35" ht="15" customHeight="1" x14ac:dyDescent="0.25">
      <c r="G42" s="283"/>
      <c r="H42" s="124"/>
      <c r="I42" s="124"/>
      <c r="J42" s="124"/>
      <c r="K42" s="124"/>
      <c r="L42" s="124"/>
      <c r="M42" s="283"/>
      <c r="N42" s="124"/>
      <c r="O42" s="124"/>
      <c r="P42" s="124"/>
      <c r="Q42" s="283"/>
      <c r="R42" s="124"/>
      <c r="S42" s="124"/>
      <c r="T42" s="125"/>
      <c r="U42" s="124"/>
      <c r="V42" s="124"/>
      <c r="W42" s="124"/>
      <c r="X42" s="124"/>
      <c r="Y42" s="124"/>
      <c r="Z42" s="124"/>
      <c r="AA42" s="283"/>
      <c r="AB42" s="124"/>
      <c r="AC42" s="124"/>
      <c r="AD42" s="125"/>
      <c r="AE42" s="283"/>
      <c r="AF42" s="124"/>
      <c r="AG42" s="124"/>
      <c r="AH42" s="125"/>
      <c r="AI42" s="278"/>
    </row>
    <row r="43" spans="2:35" ht="15" customHeight="1" x14ac:dyDescent="0.25">
      <c r="G43" s="283"/>
      <c r="H43" s="124"/>
      <c r="I43" s="124"/>
      <c r="J43" s="124"/>
      <c r="K43" s="124"/>
      <c r="L43" s="124"/>
      <c r="M43" s="283"/>
      <c r="N43" s="124"/>
      <c r="O43" s="124"/>
      <c r="P43" s="124"/>
      <c r="Q43" s="283"/>
      <c r="R43" s="124"/>
      <c r="S43" s="124"/>
      <c r="T43" s="125"/>
      <c r="U43" s="124"/>
      <c r="V43" s="124"/>
      <c r="W43" s="124"/>
      <c r="X43" s="124"/>
      <c r="Y43" s="124"/>
      <c r="Z43" s="124"/>
      <c r="AA43" s="283"/>
      <c r="AB43" s="124"/>
      <c r="AC43" s="124"/>
      <c r="AD43" s="125"/>
      <c r="AE43" s="283"/>
      <c r="AF43" s="124"/>
      <c r="AG43" s="124"/>
      <c r="AH43" s="125"/>
      <c r="AI43" s="278"/>
    </row>
    <row r="44" spans="2:35" ht="15" customHeight="1" x14ac:dyDescent="0.25">
      <c r="G44" s="283"/>
      <c r="H44" s="124"/>
      <c r="I44" s="124"/>
      <c r="J44" s="124"/>
      <c r="K44" s="124"/>
      <c r="L44" s="124"/>
      <c r="M44" s="283"/>
      <c r="N44" s="124"/>
      <c r="O44" s="124"/>
      <c r="P44" s="124"/>
      <c r="Q44" s="283"/>
      <c r="R44" s="124"/>
      <c r="S44" s="124"/>
      <c r="T44" s="125"/>
      <c r="U44" s="124"/>
      <c r="V44" s="124"/>
      <c r="W44" s="124"/>
      <c r="X44" s="124"/>
      <c r="Y44" s="124"/>
      <c r="Z44" s="124"/>
      <c r="AA44" s="283"/>
      <c r="AB44" s="124"/>
      <c r="AC44" s="124"/>
      <c r="AD44" s="125"/>
      <c r="AE44" s="283"/>
      <c r="AF44" s="124"/>
      <c r="AG44" s="124"/>
      <c r="AH44" s="125"/>
      <c r="AI44" s="278"/>
    </row>
    <row r="45" spans="2:35" ht="15" customHeight="1" x14ac:dyDescent="0.25">
      <c r="G45" s="283"/>
      <c r="H45" s="124"/>
      <c r="I45" s="124"/>
      <c r="J45" s="124"/>
      <c r="K45" s="124"/>
      <c r="L45" s="124"/>
      <c r="M45" s="283"/>
      <c r="N45" s="124"/>
      <c r="O45" s="124"/>
      <c r="P45" s="124"/>
      <c r="Q45" s="283"/>
      <c r="R45" s="124"/>
      <c r="S45" s="124"/>
      <c r="T45" s="125"/>
      <c r="U45" s="124"/>
      <c r="V45" s="124"/>
      <c r="W45" s="124"/>
      <c r="X45" s="124"/>
      <c r="Y45" s="124"/>
      <c r="Z45" s="124"/>
      <c r="AA45" s="283"/>
      <c r="AB45" s="124"/>
      <c r="AC45" s="124"/>
      <c r="AD45" s="125"/>
      <c r="AE45" s="283"/>
      <c r="AF45" s="124"/>
      <c r="AG45" s="124"/>
      <c r="AH45" s="125"/>
      <c r="AI45" s="278"/>
    </row>
    <row r="46" spans="2:35" ht="15" customHeight="1" x14ac:dyDescent="0.25">
      <c r="G46" s="283"/>
      <c r="H46" s="124"/>
      <c r="I46" s="124"/>
      <c r="J46" s="124"/>
      <c r="K46" s="124"/>
      <c r="L46" s="124"/>
      <c r="M46" s="283"/>
      <c r="N46" s="124"/>
      <c r="O46" s="124"/>
      <c r="P46" s="124"/>
      <c r="Q46" s="283"/>
      <c r="R46" s="124"/>
      <c r="S46" s="124"/>
      <c r="T46" s="125"/>
      <c r="U46" s="124"/>
      <c r="V46" s="124"/>
      <c r="W46" s="124"/>
      <c r="X46" s="124"/>
      <c r="Y46" s="124"/>
      <c r="Z46" s="124"/>
      <c r="AA46" s="283"/>
      <c r="AB46" s="124"/>
      <c r="AC46" s="124"/>
      <c r="AD46" s="125"/>
      <c r="AE46" s="283"/>
      <c r="AF46" s="124"/>
      <c r="AG46" s="124"/>
      <c r="AH46" s="125"/>
      <c r="AI46" s="278"/>
    </row>
    <row r="47" spans="2:35" ht="15" customHeight="1" x14ac:dyDescent="0.25">
      <c r="G47" s="283"/>
      <c r="H47" s="124"/>
      <c r="I47" s="124"/>
      <c r="J47" s="124"/>
      <c r="K47" s="124"/>
      <c r="L47" s="124"/>
      <c r="M47" s="283"/>
      <c r="N47" s="124"/>
      <c r="O47" s="124"/>
      <c r="P47" s="124"/>
      <c r="Q47" s="283"/>
      <c r="R47" s="124"/>
      <c r="S47" s="124"/>
      <c r="T47" s="125"/>
      <c r="U47" s="124"/>
      <c r="V47" s="124"/>
      <c r="W47" s="124"/>
      <c r="X47" s="124"/>
      <c r="Y47" s="124"/>
      <c r="Z47" s="124"/>
      <c r="AA47" s="283"/>
      <c r="AB47" s="124"/>
      <c r="AC47" s="124"/>
      <c r="AD47" s="125"/>
      <c r="AE47" s="283"/>
      <c r="AF47" s="124"/>
      <c r="AG47" s="124"/>
      <c r="AH47" s="125"/>
      <c r="AI47" s="278"/>
    </row>
    <row r="48" spans="2:35" ht="15" customHeight="1" x14ac:dyDescent="0.25">
      <c r="G48" s="283"/>
      <c r="H48" s="124"/>
      <c r="I48" s="124"/>
      <c r="J48" s="124"/>
      <c r="K48" s="124"/>
      <c r="L48" s="124"/>
      <c r="M48" s="283"/>
      <c r="N48" s="124"/>
      <c r="O48" s="124"/>
      <c r="P48" s="124"/>
      <c r="Q48" s="283"/>
      <c r="R48" s="124"/>
      <c r="S48" s="124"/>
      <c r="T48" s="125"/>
      <c r="U48" s="124"/>
      <c r="V48" s="124"/>
      <c r="W48" s="124"/>
      <c r="X48" s="124"/>
      <c r="Y48" s="124"/>
      <c r="Z48" s="124"/>
      <c r="AA48" s="283"/>
      <c r="AB48" s="124"/>
      <c r="AC48" s="124"/>
      <c r="AD48" s="125"/>
      <c r="AE48" s="283"/>
      <c r="AF48" s="124"/>
      <c r="AG48" s="124"/>
      <c r="AH48" s="125"/>
      <c r="AI48" s="278"/>
    </row>
    <row r="49" spans="7:35" x14ac:dyDescent="0.25">
      <c r="G49" s="283"/>
      <c r="H49" s="124"/>
      <c r="I49" s="124"/>
      <c r="J49" s="124"/>
      <c r="K49" s="124"/>
      <c r="L49" s="124"/>
      <c r="M49" s="283"/>
      <c r="N49" s="124"/>
      <c r="O49" s="124"/>
      <c r="P49" s="124"/>
      <c r="Q49" s="283"/>
      <c r="R49" s="124"/>
      <c r="S49" s="124"/>
      <c r="T49" s="125"/>
      <c r="U49" s="124"/>
      <c r="V49" s="124"/>
      <c r="W49" s="124"/>
      <c r="X49" s="124"/>
      <c r="Y49" s="124"/>
      <c r="Z49" s="124"/>
      <c r="AA49" s="283"/>
      <c r="AB49" s="124"/>
      <c r="AC49" s="124"/>
      <c r="AD49" s="125"/>
      <c r="AE49" s="283"/>
      <c r="AF49" s="124"/>
      <c r="AG49" s="124"/>
      <c r="AH49" s="125"/>
      <c r="AI49" s="278"/>
    </row>
    <row r="50" spans="7:35" x14ac:dyDescent="0.25">
      <c r="G50" s="285"/>
      <c r="H50" s="190"/>
      <c r="I50" s="190"/>
      <c r="J50" s="190"/>
      <c r="K50" s="190"/>
      <c r="L50" s="190"/>
      <c r="M50" s="285"/>
      <c r="N50" s="190"/>
      <c r="O50" s="190"/>
      <c r="P50" s="190"/>
      <c r="Q50" s="285"/>
      <c r="R50" s="190"/>
      <c r="S50" s="190"/>
      <c r="T50" s="243"/>
      <c r="U50" s="190"/>
      <c r="V50" s="190"/>
      <c r="W50" s="190"/>
      <c r="X50" s="190"/>
      <c r="Y50" s="190"/>
      <c r="Z50" s="190"/>
      <c r="AA50" s="285"/>
      <c r="AB50" s="190"/>
      <c r="AC50" s="190"/>
      <c r="AD50" s="243"/>
      <c r="AE50" s="285"/>
      <c r="AF50" s="190"/>
      <c r="AG50" s="190"/>
      <c r="AH50" s="243"/>
      <c r="AI50" s="278"/>
    </row>
    <row r="51" spans="7:35" x14ac:dyDescent="0.25">
      <c r="G51" s="3"/>
      <c r="H51" s="55"/>
      <c r="I51" s="55"/>
      <c r="J51" s="55"/>
      <c r="K51" s="55"/>
      <c r="L51" s="288" t="s">
        <v>1705</v>
      </c>
      <c r="M51" s="55">
        <f>'MAIN LEVEL'!Z31</f>
        <v>0</v>
      </c>
    </row>
  </sheetData>
  <mergeCells count="70">
    <mergeCell ref="S16:T16"/>
    <mergeCell ref="U18:AA18"/>
    <mergeCell ref="G37:L37"/>
    <mergeCell ref="G9:T11"/>
    <mergeCell ref="H20:R20"/>
    <mergeCell ref="H23:R23"/>
    <mergeCell ref="U33:AA33"/>
    <mergeCell ref="H30:R30"/>
    <mergeCell ref="U24:AA24"/>
    <mergeCell ref="H26:R26"/>
    <mergeCell ref="B6:E6"/>
    <mergeCell ref="B30:E30"/>
    <mergeCell ref="H29:R29"/>
    <mergeCell ref="AE37:AH37"/>
    <mergeCell ref="B15:E15"/>
    <mergeCell ref="U37:Z37"/>
    <mergeCell ref="B20:E20"/>
    <mergeCell ref="U19:AA19"/>
    <mergeCell ref="H28:R28"/>
    <mergeCell ref="H27:R27"/>
    <mergeCell ref="U32:AA32"/>
    <mergeCell ref="S30:T30"/>
    <mergeCell ref="G7:AH7"/>
    <mergeCell ref="B8:E8"/>
    <mergeCell ref="S17:T29"/>
    <mergeCell ref="H18:R18"/>
    <mergeCell ref="AA38:AD38"/>
    <mergeCell ref="Q37:T37"/>
    <mergeCell ref="U38:Z38"/>
    <mergeCell ref="U30:AA30"/>
    <mergeCell ref="U27:AA27"/>
    <mergeCell ref="AA37:AD37"/>
    <mergeCell ref="Q38:T38"/>
    <mergeCell ref="B36:E36"/>
    <mergeCell ref="U23:AA23"/>
    <mergeCell ref="B32:E32"/>
    <mergeCell ref="U36:AH36"/>
    <mergeCell ref="H25:R25"/>
    <mergeCell ref="B4:E4"/>
    <mergeCell ref="U26:AA26"/>
    <mergeCell ref="U22:AA22"/>
    <mergeCell ref="B16:E16"/>
    <mergeCell ref="H21:R21"/>
    <mergeCell ref="B18:E18"/>
    <mergeCell ref="H17:R17"/>
    <mergeCell ref="B12:E12"/>
    <mergeCell ref="H16:R16"/>
    <mergeCell ref="U17:AA17"/>
    <mergeCell ref="H19:R19"/>
    <mergeCell ref="H22:R22"/>
    <mergeCell ref="U25:AA25"/>
    <mergeCell ref="B14:E14"/>
    <mergeCell ref="U16:AA16"/>
    <mergeCell ref="B17:E17"/>
    <mergeCell ref="AE38:AH38"/>
    <mergeCell ref="U21:AA21"/>
    <mergeCell ref="B10:E10"/>
    <mergeCell ref="B28:E28"/>
    <mergeCell ref="M37:P37"/>
    <mergeCell ref="G38:L38"/>
    <mergeCell ref="B34:E34"/>
    <mergeCell ref="B13:E13"/>
    <mergeCell ref="U28:AA28"/>
    <mergeCell ref="H24:R24"/>
    <mergeCell ref="G13:AH13"/>
    <mergeCell ref="B19:E19"/>
    <mergeCell ref="M38:P38"/>
    <mergeCell ref="U20:AA20"/>
    <mergeCell ref="U29:AA29"/>
    <mergeCell ref="G36:T36"/>
  </mergeCells>
  <hyperlinks>
    <hyperlink ref="B4" location="PANDUAN!A1" display="PANDUAN" xr:uid="{00000000-0004-0000-6200-000000000000}"/>
    <hyperlink ref="B6" location="'EWS DIRECTORY'!A1" display="EWS DIRECTORY" xr:uid="{00000000-0004-0000-6200-000001000000}"/>
    <hyperlink ref="B8" location="'DATA PEMICU'!A1" display="DATA PEMICU" xr:uid="{00000000-0004-0000-6200-000002000000}"/>
    <hyperlink ref="B10" location="'DATA PENGUJI'!A1" display="DATA PENGUJI" xr:uid="{00000000-0004-0000-6200-000003000000}"/>
    <hyperlink ref="B12" location="'MAIN LEVEL'!A1" display="MAIN LEVEL" xr:uid="{00000000-0004-0000-6200-000004000000}"/>
  </hyperlinks>
  <pageMargins left="0.70866141732283472" right="0.17" top="0.74803149606299213" bottom="0.74803149606299213" header="0.31496062992125978" footer="0.31496062992125978"/>
  <pageSetup paperSize="9" scale="76" orientation="portrait"/>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300-000000000000}">
  <sheetPr codeName="Sheet54">
    <tabColor theme="4" tint="-0.249977111117893"/>
  </sheetPr>
  <dimension ref="A1:DG200"/>
  <sheetViews>
    <sheetView topLeftCell="B25"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7" width="4.109375" customWidth="1"/>
    <col min="8" max="9" width="3.5546875" customWidth="1"/>
    <col min="10" max="10" width="2.6640625" customWidth="1"/>
    <col min="11" max="16" width="3.5546875" customWidth="1"/>
    <col min="17" max="18" width="2.6640625" customWidth="1"/>
    <col min="19" max="19" width="4.5546875" customWidth="1"/>
    <col min="20" max="102" width="3.5546875" customWidth="1"/>
  </cols>
  <sheetData>
    <row r="1" spans="1:111" ht="14.25" customHeight="1" x14ac:dyDescent="0.25">
      <c r="G1" s="178"/>
      <c r="AL1" s="110"/>
      <c r="AM1" s="110"/>
      <c r="AN1" s="110"/>
      <c r="AO1" s="110"/>
      <c r="AP1" s="110"/>
      <c r="AQ1" s="110"/>
      <c r="AR1" s="110"/>
      <c r="AS1" s="110"/>
      <c r="AT1" s="110"/>
      <c r="AU1" s="110"/>
      <c r="AV1" s="110"/>
      <c r="AW1" s="110"/>
      <c r="AX1" s="110"/>
      <c r="AY1" s="110"/>
      <c r="AZ1" s="110"/>
      <c r="BA1" s="110"/>
      <c r="BB1" s="110"/>
      <c r="BC1" s="110"/>
      <c r="BD1" s="110"/>
      <c r="BE1" s="110"/>
      <c r="BF1" s="110"/>
      <c r="BG1" s="110"/>
      <c r="BH1" s="110"/>
      <c r="BI1" s="110"/>
      <c r="BJ1" s="110"/>
      <c r="BK1" s="110"/>
      <c r="BL1" s="110"/>
      <c r="BM1" s="110"/>
      <c r="BN1" s="110"/>
      <c r="BO1" s="110"/>
      <c r="BP1" s="110"/>
      <c r="BQ1" s="110"/>
      <c r="BR1" s="110"/>
      <c r="BS1" s="110"/>
      <c r="BT1" s="110"/>
      <c r="BU1" s="110"/>
      <c r="BV1" s="110"/>
      <c r="BW1" s="110"/>
      <c r="BX1" s="110"/>
      <c r="BY1" s="110"/>
      <c r="BZ1" s="110"/>
      <c r="CA1" s="110"/>
      <c r="CB1" s="110"/>
      <c r="CC1" s="110"/>
      <c r="CD1" s="110"/>
      <c r="CE1" s="110"/>
      <c r="CF1" s="110"/>
      <c r="CG1" s="110"/>
      <c r="CH1" s="110"/>
      <c r="CI1" s="110"/>
      <c r="CJ1" s="110"/>
      <c r="CK1" s="110"/>
      <c r="CL1" s="110"/>
      <c r="CM1" s="110"/>
      <c r="CN1" s="110"/>
      <c r="CO1" s="110"/>
      <c r="CP1" s="110"/>
      <c r="CQ1" s="110"/>
      <c r="CR1" s="110"/>
      <c r="CS1" s="110"/>
      <c r="CT1" s="110"/>
      <c r="CU1" s="110"/>
      <c r="CV1" s="110"/>
      <c r="CW1" s="110"/>
      <c r="CX1" s="110"/>
    </row>
    <row r="2" spans="1:111" ht="14.25" customHeight="1" x14ac:dyDescent="0.25">
      <c r="G2" t="s">
        <v>1674</v>
      </c>
      <c r="AL2" s="110"/>
      <c r="AM2" s="110"/>
      <c r="AN2" s="110"/>
      <c r="AO2" s="110"/>
      <c r="AP2" s="110"/>
      <c r="AQ2" s="110"/>
      <c r="AR2" s="110"/>
      <c r="AS2" s="110"/>
      <c r="AT2" s="110"/>
      <c r="AU2" s="110"/>
      <c r="AV2" s="110"/>
      <c r="AW2" s="110"/>
      <c r="AX2" s="110"/>
      <c r="AY2" s="110"/>
      <c r="AZ2" s="110"/>
      <c r="BA2" s="110"/>
      <c r="BB2" s="110"/>
      <c r="BC2" s="110"/>
      <c r="BD2" s="110"/>
      <c r="BE2" s="110"/>
      <c r="BF2" s="110"/>
      <c r="BG2" s="110"/>
      <c r="BH2" s="110"/>
      <c r="BI2" s="110"/>
      <c r="BJ2" s="110"/>
      <c r="BK2" s="110"/>
      <c r="BL2" s="110"/>
      <c r="BM2" s="110"/>
      <c r="BN2" s="110"/>
      <c r="BO2" s="110"/>
      <c r="BP2" s="110"/>
      <c r="BQ2" s="110"/>
      <c r="BR2" s="110"/>
      <c r="BS2" s="110"/>
      <c r="BT2" s="110"/>
      <c r="BU2" s="110"/>
      <c r="BV2" s="110"/>
      <c r="BW2" s="110"/>
      <c r="BX2" s="110"/>
      <c r="BY2" s="110"/>
      <c r="BZ2" s="110"/>
      <c r="CA2" s="110"/>
      <c r="CB2" s="110"/>
      <c r="CC2" s="110"/>
      <c r="CD2" s="110"/>
      <c r="CE2" s="110"/>
      <c r="CF2" s="110"/>
      <c r="CG2" s="110"/>
      <c r="CH2" s="110"/>
      <c r="CI2" s="110"/>
      <c r="CJ2" s="110"/>
      <c r="CK2" s="110"/>
      <c r="CL2" s="110"/>
      <c r="CM2" s="110"/>
      <c r="CN2" s="110"/>
      <c r="CO2" s="110"/>
      <c r="CP2" s="110"/>
      <c r="CQ2" s="110"/>
      <c r="CR2" s="110"/>
      <c r="CS2" s="110"/>
      <c r="CT2" s="110"/>
      <c r="CU2" s="110"/>
      <c r="CV2" s="110"/>
      <c r="CW2" s="110"/>
      <c r="CX2" s="110"/>
    </row>
    <row r="3" spans="1:111" ht="14.25" customHeight="1" x14ac:dyDescent="0.25">
      <c r="B3" s="111"/>
      <c r="C3" s="111"/>
      <c r="D3" s="111"/>
      <c r="E3" s="111"/>
      <c r="AL3" s="110"/>
      <c r="AM3" s="110"/>
      <c r="AN3" s="110"/>
      <c r="AO3" s="110"/>
      <c r="AP3" s="110"/>
      <c r="AQ3" s="110"/>
      <c r="AR3" s="110"/>
      <c r="AS3" s="110"/>
      <c r="AT3" s="110"/>
      <c r="AU3" s="110"/>
      <c r="AV3" s="110"/>
      <c r="AW3" s="110"/>
      <c r="AX3" s="110"/>
      <c r="AY3" s="110"/>
      <c r="AZ3" s="110"/>
      <c r="BA3" s="110"/>
      <c r="BB3" s="110"/>
      <c r="BC3" s="110"/>
      <c r="BD3" s="110"/>
      <c r="BE3" s="110"/>
      <c r="BF3" s="110"/>
      <c r="BG3" s="110"/>
      <c r="BH3" s="110"/>
      <c r="BI3" s="110"/>
      <c r="BJ3" s="110"/>
      <c r="BK3" s="110"/>
      <c r="BL3" s="110"/>
      <c r="BM3" s="110"/>
      <c r="BN3" s="110"/>
      <c r="BO3" s="110"/>
      <c r="BP3" s="110"/>
      <c r="BQ3" s="110"/>
      <c r="BR3" s="110"/>
      <c r="BS3" s="110"/>
      <c r="BT3" s="110"/>
      <c r="BU3" s="110"/>
      <c r="BV3" s="110"/>
      <c r="BW3" s="110"/>
      <c r="BX3" s="110"/>
      <c r="BY3" s="110"/>
      <c r="BZ3" s="110"/>
      <c r="CA3" s="110"/>
      <c r="CB3" s="110"/>
      <c r="CC3" s="110"/>
      <c r="CD3" s="110"/>
      <c r="CE3" s="110"/>
      <c r="CF3" s="110"/>
      <c r="CG3" s="110"/>
      <c r="CH3" s="110"/>
      <c r="CI3" s="110"/>
      <c r="CJ3" s="110"/>
      <c r="CK3" s="110"/>
      <c r="CL3" s="110"/>
      <c r="CM3" s="110"/>
      <c r="CN3" s="110"/>
      <c r="CO3" s="110"/>
      <c r="CP3" s="110"/>
      <c r="CQ3" s="110"/>
      <c r="CR3" s="110"/>
      <c r="CS3" s="110"/>
      <c r="CT3" s="110"/>
      <c r="CU3" s="110"/>
      <c r="CV3" s="110"/>
      <c r="CW3" s="110"/>
      <c r="CX3" s="110"/>
    </row>
    <row r="4" spans="1:111" ht="14.25" customHeight="1" x14ac:dyDescent="0.25">
      <c r="B4" s="762" t="s">
        <v>79</v>
      </c>
      <c r="C4" s="761"/>
      <c r="D4" s="761"/>
      <c r="E4" s="761"/>
      <c r="AL4" s="110"/>
      <c r="AM4" s="110"/>
      <c r="AN4" s="110"/>
      <c r="AO4" s="110"/>
      <c r="AP4" s="110"/>
      <c r="AQ4" s="110"/>
      <c r="AR4" s="110"/>
      <c r="AS4" s="110"/>
      <c r="AT4" s="110"/>
      <c r="AU4" s="110"/>
      <c r="AV4" s="110"/>
      <c r="AW4" s="110"/>
      <c r="AX4" s="110"/>
      <c r="AY4" s="110"/>
      <c r="AZ4" s="110"/>
      <c r="BA4" s="110"/>
      <c r="BB4" s="110"/>
      <c r="BC4" s="110"/>
      <c r="BD4" s="110"/>
      <c r="BE4" s="110"/>
      <c r="BF4" s="110"/>
      <c r="BG4" s="110"/>
      <c r="BH4" s="110"/>
      <c r="BI4" s="110"/>
      <c r="BJ4" s="110"/>
      <c r="BK4" s="110"/>
      <c r="BL4" s="110"/>
      <c r="BM4" s="110"/>
      <c r="BN4" s="110"/>
      <c r="BO4" s="110"/>
      <c r="BP4" s="110"/>
      <c r="BQ4" s="110"/>
      <c r="BR4" s="110"/>
      <c r="BS4" s="110"/>
      <c r="BT4" s="110"/>
      <c r="BU4" s="110"/>
      <c r="BV4" s="110"/>
      <c r="BW4" s="110"/>
      <c r="BX4" s="110"/>
      <c r="BY4" s="110"/>
      <c r="BZ4" s="110"/>
      <c r="CA4" s="110"/>
      <c r="CB4" s="110"/>
      <c r="CC4" s="110"/>
      <c r="CD4" s="110"/>
      <c r="CE4" s="110"/>
      <c r="CF4" s="110"/>
      <c r="CG4" s="110"/>
      <c r="CH4" s="110"/>
      <c r="CI4" s="110"/>
      <c r="CJ4" s="110"/>
      <c r="CK4" s="110"/>
      <c r="CL4" s="110"/>
      <c r="CM4" s="110"/>
      <c r="CN4" s="110"/>
      <c r="CO4" s="110"/>
      <c r="CP4" s="110"/>
      <c r="CQ4" s="110"/>
      <c r="CR4" s="110"/>
      <c r="CS4" s="110"/>
      <c r="CT4" s="110"/>
      <c r="CU4" s="110"/>
      <c r="CV4" s="110"/>
      <c r="CW4" s="110"/>
      <c r="CX4" s="110"/>
    </row>
    <row r="5" spans="1:111" ht="14.25" customHeight="1" x14ac:dyDescent="0.25">
      <c r="B5" s="111"/>
      <c r="C5" s="111"/>
      <c r="D5" s="111"/>
      <c r="E5" s="111"/>
      <c r="AL5" s="110"/>
      <c r="AM5" s="110"/>
      <c r="AN5" s="110"/>
      <c r="AO5" s="110"/>
      <c r="AP5" s="110"/>
      <c r="AQ5" s="110"/>
      <c r="AR5" s="110"/>
      <c r="AS5" s="110"/>
      <c r="AT5" s="110"/>
      <c r="AU5" s="110"/>
      <c r="AV5" s="110"/>
      <c r="AW5" s="110"/>
      <c r="AX5" s="110"/>
      <c r="AY5" s="110"/>
      <c r="AZ5" s="110"/>
      <c r="BA5" s="110"/>
      <c r="BB5" s="110"/>
      <c r="BC5" s="110"/>
      <c r="BD5" s="110"/>
      <c r="BE5" s="110"/>
      <c r="BF5" s="110"/>
      <c r="BG5" s="110"/>
      <c r="BH5" s="110"/>
      <c r="BI5" s="110"/>
      <c r="BJ5" s="110"/>
      <c r="BK5" s="110"/>
      <c r="BL5" s="110"/>
      <c r="BM5" s="110"/>
      <c r="BN5" s="110"/>
      <c r="BO5" s="110"/>
      <c r="BP5" s="110"/>
      <c r="BQ5" s="110"/>
      <c r="BR5" s="110"/>
      <c r="BS5" s="110"/>
      <c r="BT5" s="110"/>
      <c r="BU5" s="110"/>
      <c r="BV5" s="110"/>
      <c r="BW5" s="110"/>
      <c r="BX5" s="110"/>
      <c r="BY5" s="110"/>
      <c r="BZ5" s="110"/>
      <c r="CA5" s="110"/>
      <c r="CB5" s="110"/>
      <c r="CC5" s="110"/>
      <c r="CD5" s="110"/>
      <c r="CE5" s="110"/>
      <c r="CF5" s="110"/>
      <c r="CG5" s="110"/>
      <c r="CH5" s="110"/>
      <c r="CI5" s="110"/>
      <c r="CJ5" s="110"/>
      <c r="CK5" s="110"/>
      <c r="CL5" s="110"/>
      <c r="CM5" s="110"/>
      <c r="CN5" s="110"/>
      <c r="CO5" s="110"/>
      <c r="CP5" s="110"/>
      <c r="CQ5" s="110"/>
      <c r="CR5" s="110"/>
      <c r="CS5" s="110"/>
      <c r="CT5" s="110"/>
      <c r="CU5" s="110"/>
      <c r="CV5" s="110"/>
      <c r="CW5" s="110"/>
      <c r="CX5" s="110"/>
    </row>
    <row r="6" spans="1:111" ht="14.25" customHeight="1" x14ac:dyDescent="0.25">
      <c r="B6" s="762" t="s">
        <v>87</v>
      </c>
      <c r="C6" s="761"/>
      <c r="D6" s="761"/>
      <c r="E6" s="761"/>
      <c r="AL6" s="110"/>
      <c r="AM6" s="110"/>
      <c r="AN6" s="110"/>
      <c r="AO6" s="110"/>
      <c r="AP6" s="110"/>
      <c r="AQ6" s="110"/>
      <c r="AR6" s="110"/>
      <c r="AS6" s="110"/>
      <c r="AT6" s="110"/>
      <c r="AU6" s="110"/>
      <c r="AV6" s="110"/>
      <c r="AW6" s="110"/>
      <c r="AX6" s="110"/>
      <c r="AY6" s="110"/>
      <c r="AZ6" s="110"/>
      <c r="BA6" s="110"/>
      <c r="BB6" s="110"/>
      <c r="BC6" s="110"/>
      <c r="BD6" s="110"/>
      <c r="BE6" s="110"/>
      <c r="BF6" s="110"/>
      <c r="BG6" s="110"/>
      <c r="BH6" s="110"/>
      <c r="BI6" s="110"/>
      <c r="BJ6" s="110"/>
      <c r="BK6" s="110"/>
      <c r="BL6" s="110"/>
      <c r="BM6" s="110"/>
      <c r="BN6" s="110"/>
      <c r="BO6" s="110"/>
      <c r="BP6" s="110"/>
      <c r="BQ6" s="110"/>
      <c r="BR6" s="110"/>
      <c r="BS6" s="110"/>
      <c r="BT6" s="110"/>
      <c r="BU6" s="110"/>
      <c r="BV6" s="110"/>
      <c r="BW6" s="110"/>
      <c r="BX6" s="110"/>
      <c r="BY6" s="110"/>
      <c r="BZ6" s="110"/>
      <c r="CA6" s="110"/>
      <c r="CB6" s="110"/>
      <c r="CC6" s="110"/>
      <c r="CD6" s="110"/>
      <c r="CE6" s="110"/>
      <c r="CF6" s="110"/>
      <c r="CG6" s="110"/>
      <c r="CH6" s="110"/>
      <c r="CI6" s="110"/>
      <c r="CJ6" s="110"/>
      <c r="CK6" s="110"/>
      <c r="CL6" s="110"/>
      <c r="CM6" s="110"/>
      <c r="CN6" s="110"/>
      <c r="CO6" s="110"/>
      <c r="CP6" s="110"/>
      <c r="CQ6" s="110"/>
      <c r="CR6" s="110"/>
      <c r="CS6" s="110"/>
      <c r="CT6" s="110"/>
      <c r="CU6" s="110"/>
      <c r="CV6" s="110"/>
      <c r="CW6" s="110"/>
      <c r="CX6" s="110"/>
    </row>
    <row r="7" spans="1:111" ht="14.25" customHeight="1" x14ac:dyDescent="0.25">
      <c r="B7" s="111"/>
      <c r="C7" s="111"/>
      <c r="D7" s="111"/>
      <c r="E7" s="111"/>
      <c r="G7" s="960"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110"/>
      <c r="AM7" s="110"/>
      <c r="AN7" s="110"/>
      <c r="AO7" s="110"/>
      <c r="AP7" s="110"/>
      <c r="AQ7" s="110"/>
      <c r="AR7" s="110"/>
      <c r="AS7" s="110"/>
      <c r="AT7" s="110"/>
      <c r="AU7" s="110"/>
      <c r="AV7" s="110"/>
      <c r="AW7" s="110"/>
      <c r="AX7" s="110"/>
      <c r="AY7" s="110"/>
      <c r="AZ7" s="110"/>
      <c r="BA7" s="110"/>
      <c r="BB7" s="110"/>
      <c r="BC7" s="110"/>
      <c r="BD7" s="110"/>
      <c r="BE7" s="110"/>
      <c r="BF7" s="110"/>
      <c r="BG7" s="110"/>
      <c r="BH7" s="110"/>
      <c r="BI7" s="110"/>
      <c r="BJ7" s="110"/>
      <c r="BK7" s="110"/>
      <c r="BL7" s="110"/>
      <c r="BM7" s="110"/>
      <c r="BN7" s="110"/>
      <c r="BO7" s="110"/>
      <c r="BP7" s="110"/>
      <c r="BQ7" s="110"/>
      <c r="BR7" s="110"/>
      <c r="BS7" s="110"/>
      <c r="BT7" s="110"/>
      <c r="BU7" s="110"/>
      <c r="BV7" s="110"/>
      <c r="BW7" s="110"/>
      <c r="BX7" s="110"/>
      <c r="BY7" s="110"/>
      <c r="BZ7" s="110"/>
      <c r="CA7" s="110"/>
      <c r="CB7" s="110"/>
      <c r="CC7" s="110"/>
      <c r="CD7" s="110"/>
      <c r="CE7" s="110"/>
      <c r="CF7" s="110"/>
      <c r="CG7" s="110"/>
      <c r="CH7" s="110"/>
      <c r="CI7" s="110"/>
      <c r="CJ7" s="110"/>
      <c r="CK7" s="110"/>
      <c r="CL7" s="110"/>
      <c r="CM7" s="110"/>
      <c r="CN7" s="110"/>
      <c r="CO7" s="110"/>
      <c r="CP7" s="110"/>
      <c r="CQ7" s="110"/>
      <c r="CR7" s="110"/>
      <c r="CS7" s="110"/>
      <c r="CT7" s="110"/>
      <c r="CU7" s="110"/>
      <c r="CV7" s="110"/>
      <c r="CW7" s="110"/>
      <c r="CX7" s="110"/>
    </row>
    <row r="8" spans="1:111" ht="14.25" customHeight="1" x14ac:dyDescent="0.25">
      <c r="B8" s="762" t="s">
        <v>94</v>
      </c>
      <c r="C8" s="761"/>
      <c r="D8" s="761"/>
      <c r="E8" s="761"/>
      <c r="AL8" s="110"/>
      <c r="AM8" s="110"/>
      <c r="AN8" s="110"/>
      <c r="AO8" s="110"/>
      <c r="AP8" s="110"/>
      <c r="AQ8" s="110"/>
      <c r="AR8" s="110"/>
      <c r="AS8" s="110"/>
      <c r="AT8" s="110"/>
      <c r="AU8" s="110"/>
      <c r="AV8" s="110"/>
      <c r="AW8" s="110"/>
      <c r="AX8" s="110"/>
      <c r="AY8" s="110"/>
      <c r="AZ8" s="110"/>
      <c r="BA8" s="110"/>
      <c r="BB8" s="110"/>
      <c r="BC8" s="110"/>
      <c r="BD8" s="110"/>
      <c r="BE8" s="110"/>
      <c r="BF8" s="110"/>
      <c r="BG8" s="110"/>
      <c r="BH8" s="110"/>
      <c r="BI8" s="110"/>
      <c r="BJ8" s="110"/>
      <c r="BK8" s="110"/>
      <c r="BL8" s="110"/>
      <c r="BM8" s="110"/>
      <c r="BN8" s="110"/>
      <c r="BO8" s="110"/>
      <c r="BP8" s="110"/>
      <c r="BQ8" s="110"/>
      <c r="BR8" s="110"/>
      <c r="BS8" s="110"/>
      <c r="BT8" s="110"/>
      <c r="BU8" s="110"/>
      <c r="BV8" s="110"/>
      <c r="BW8" s="110"/>
      <c r="BX8" s="110"/>
      <c r="BY8" s="110"/>
      <c r="BZ8" s="110"/>
      <c r="CA8" s="110"/>
      <c r="CB8" s="110"/>
      <c r="CC8" s="110"/>
      <c r="CD8" s="110"/>
      <c r="CE8" s="110"/>
      <c r="CF8" s="110"/>
      <c r="CG8" s="110"/>
      <c r="CH8" s="110"/>
      <c r="CI8" s="110"/>
      <c r="CJ8" s="110"/>
      <c r="CK8" s="110"/>
      <c r="CL8" s="110"/>
      <c r="CM8" s="110"/>
      <c r="CN8" s="110"/>
      <c r="CO8" s="110"/>
      <c r="CP8" s="110"/>
      <c r="CQ8" s="110"/>
      <c r="CR8" s="110"/>
      <c r="CS8" s="110"/>
      <c r="CT8" s="110"/>
      <c r="CU8" s="110"/>
      <c r="CV8" s="110"/>
      <c r="CW8" s="110"/>
      <c r="CX8" s="110"/>
    </row>
    <row r="9" spans="1:111" ht="14.25" customHeight="1" x14ac:dyDescent="0.25">
      <c r="B9" s="111"/>
      <c r="C9" s="111"/>
      <c r="D9" s="111"/>
      <c r="E9" s="111"/>
      <c r="G9" s="961" t="str">
        <f>"Pengujian "&amp;'C-5'!G9</f>
        <v>Pengujian Persediaan Akhir</v>
      </c>
      <c r="H9" s="789"/>
      <c r="I9" s="789"/>
      <c r="J9" s="789"/>
      <c r="K9" s="789"/>
      <c r="L9" s="789"/>
      <c r="M9" s="789"/>
      <c r="N9" s="789"/>
      <c r="O9" s="789"/>
      <c r="P9" s="789"/>
      <c r="Q9" s="789"/>
      <c r="R9" s="789"/>
      <c r="S9" s="789"/>
      <c r="T9" s="789"/>
      <c r="U9" s="789"/>
      <c r="V9" s="789"/>
      <c r="W9" s="789"/>
      <c r="X9" s="789"/>
      <c r="Y9" s="789"/>
      <c r="Z9" s="790"/>
      <c r="AA9" s="179" t="s">
        <v>796</v>
      </c>
      <c r="AB9" s="180"/>
      <c r="AC9" s="180"/>
      <c r="AD9" s="180"/>
      <c r="AE9" s="180"/>
      <c r="AF9" s="180" t="s">
        <v>1678</v>
      </c>
      <c r="AG9" s="182" t="e">
        <f>NAMA_WP</f>
        <v>#N/A</v>
      </c>
      <c r="AH9" s="180"/>
      <c r="AI9" s="180"/>
      <c r="AJ9" s="180"/>
      <c r="AK9" s="180"/>
      <c r="AL9" s="180"/>
      <c r="AM9" s="180"/>
      <c r="AN9" s="180"/>
      <c r="AO9" s="180"/>
      <c r="AP9" s="180"/>
      <c r="AQ9" s="180"/>
      <c r="AR9" s="180"/>
      <c r="AS9" s="180"/>
      <c r="AT9" s="183"/>
      <c r="AU9" s="110"/>
      <c r="AV9" s="110"/>
      <c r="AW9" s="110"/>
      <c r="AX9" s="110"/>
      <c r="AY9" s="110"/>
      <c r="AZ9" s="110"/>
      <c r="BA9" s="110"/>
      <c r="BB9" s="110"/>
      <c r="BC9" s="110"/>
      <c r="BD9" s="110"/>
      <c r="BE9" s="110"/>
      <c r="BF9" s="110"/>
      <c r="BG9" s="110"/>
      <c r="BH9" s="110"/>
      <c r="BI9" s="110"/>
      <c r="BJ9" s="110"/>
      <c r="BK9" s="110"/>
      <c r="BL9" s="110"/>
      <c r="BM9" s="110"/>
      <c r="BN9" s="110"/>
      <c r="BO9" s="110"/>
      <c r="BP9" s="110"/>
      <c r="BQ9" s="110"/>
      <c r="BR9" s="110"/>
      <c r="BS9" s="110"/>
      <c r="BT9" s="110"/>
      <c r="BU9" s="110"/>
      <c r="BV9" s="110"/>
      <c r="BW9" s="110"/>
      <c r="BX9" s="110"/>
      <c r="BY9" s="110"/>
      <c r="BZ9" s="110"/>
      <c r="CA9" s="110"/>
      <c r="CB9" s="110"/>
      <c r="CC9" s="110"/>
      <c r="CD9" s="110"/>
      <c r="CE9" s="110"/>
      <c r="CF9" s="110"/>
      <c r="CG9" s="110"/>
      <c r="CH9" s="110"/>
      <c r="CI9" s="110"/>
      <c r="CJ9" s="110"/>
      <c r="CK9" s="110"/>
      <c r="CL9" s="110"/>
      <c r="CM9" s="110"/>
      <c r="CN9" s="110"/>
      <c r="CO9" s="110"/>
      <c r="CP9" s="110"/>
      <c r="CQ9" s="110"/>
      <c r="CR9" s="110"/>
      <c r="CS9" s="110"/>
      <c r="CT9" s="110"/>
      <c r="CU9" s="110"/>
      <c r="CV9" s="110"/>
      <c r="CW9" s="110"/>
      <c r="CX9" s="110"/>
      <c r="CY9" s="110"/>
      <c r="CZ9" s="110"/>
      <c r="DA9" s="110"/>
      <c r="DB9" s="110"/>
      <c r="DC9" s="110"/>
      <c r="DD9" s="110"/>
      <c r="DE9" s="110"/>
      <c r="DF9" s="110"/>
      <c r="DG9" s="110"/>
    </row>
    <row r="10" spans="1:111" ht="14.25" customHeight="1" x14ac:dyDescent="0.25">
      <c r="B10" s="762" t="s">
        <v>101</v>
      </c>
      <c r="C10" s="761"/>
      <c r="D10" s="761"/>
      <c r="E10" s="761"/>
      <c r="G10" s="804"/>
      <c r="H10" s="940"/>
      <c r="I10" s="940"/>
      <c r="J10" s="940"/>
      <c r="K10" s="940"/>
      <c r="L10" s="940"/>
      <c r="M10" s="940"/>
      <c r="N10" s="940"/>
      <c r="O10" s="940"/>
      <c r="P10" s="940"/>
      <c r="Q10" s="940"/>
      <c r="R10" s="940"/>
      <c r="S10" s="940"/>
      <c r="T10" s="940"/>
      <c r="U10" s="940"/>
      <c r="V10" s="940"/>
      <c r="W10" s="940"/>
      <c r="X10" s="940"/>
      <c r="Y10" s="940"/>
      <c r="Z10" s="805"/>
      <c r="AA10" s="184" t="s">
        <v>1401</v>
      </c>
      <c r="AF10" t="s">
        <v>1678</v>
      </c>
      <c r="AG10" s="124" t="e">
        <f>NPWP</f>
        <v>#N/A</v>
      </c>
      <c r="AT10" s="186"/>
      <c r="AU10" s="110"/>
      <c r="AV10" s="110"/>
      <c r="AW10" s="110"/>
      <c r="AX10" s="110"/>
      <c r="AY10" s="110"/>
      <c r="AZ10" s="110"/>
      <c r="BA10" s="110"/>
      <c r="BB10" s="110"/>
      <c r="BC10" s="110"/>
      <c r="BD10" s="110"/>
      <c r="BE10" s="110"/>
      <c r="BF10" s="110"/>
      <c r="BG10" s="110"/>
      <c r="BH10" s="110"/>
      <c r="BI10" s="110"/>
      <c r="BJ10" s="110"/>
      <c r="BK10" s="110"/>
      <c r="BL10" s="110"/>
      <c r="BM10" s="110"/>
      <c r="BN10" s="110"/>
      <c r="BO10" s="110"/>
      <c r="BP10" s="110"/>
      <c r="BQ10" s="110"/>
      <c r="BR10" s="110"/>
      <c r="BS10" s="110"/>
      <c r="BT10" s="110"/>
      <c r="BU10" s="110"/>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c r="CY10" s="110"/>
      <c r="CZ10" s="110"/>
      <c r="DA10" s="110"/>
      <c r="DB10" s="110"/>
      <c r="DC10" s="110"/>
      <c r="DD10" s="110"/>
      <c r="DE10" s="110"/>
      <c r="DF10" s="110"/>
      <c r="DG10" s="110"/>
    </row>
    <row r="11" spans="1:111" ht="14.25" customHeight="1" x14ac:dyDescent="0.25">
      <c r="G11" s="806"/>
      <c r="H11" s="794"/>
      <c r="I11" s="794"/>
      <c r="J11" s="794"/>
      <c r="K11" s="794"/>
      <c r="L11" s="794"/>
      <c r="M11" s="794"/>
      <c r="N11" s="794"/>
      <c r="O11" s="794"/>
      <c r="P11" s="794"/>
      <c r="Q11" s="794"/>
      <c r="R11" s="794"/>
      <c r="S11" s="794"/>
      <c r="T11" s="794"/>
      <c r="U11" s="794"/>
      <c r="V11" s="794"/>
      <c r="W11" s="794"/>
      <c r="X11" s="794"/>
      <c r="Y11" s="794"/>
      <c r="Z11" s="807"/>
      <c r="AA11" s="187" t="s">
        <v>1679</v>
      </c>
      <c r="AB11" s="188"/>
      <c r="AC11" s="188"/>
      <c r="AD11" s="188"/>
      <c r="AE11" s="188"/>
      <c r="AF11" s="188" t="s">
        <v>1678</v>
      </c>
      <c r="AG11" s="190" t="e">
        <f>ID_MS_TH_PJK</f>
        <v>#N/A</v>
      </c>
      <c r="AH11" s="188"/>
      <c r="AI11" s="188"/>
      <c r="AJ11" s="188"/>
      <c r="AK11" s="188"/>
      <c r="AL11" s="188"/>
      <c r="AM11" s="188"/>
      <c r="AN11" s="188"/>
      <c r="AO11" s="188"/>
      <c r="AP11" s="188"/>
      <c r="AQ11" s="188"/>
      <c r="AR11" s="188"/>
      <c r="AS11" s="188"/>
      <c r="AT11" s="191"/>
      <c r="AU11" s="110"/>
      <c r="AV11" s="110"/>
      <c r="AW11" s="110"/>
      <c r="AX11" s="110"/>
      <c r="AY11" s="110"/>
      <c r="AZ11" s="110"/>
      <c r="BA11" s="110"/>
      <c r="BB11" s="110"/>
      <c r="BC11" s="110"/>
      <c r="BD11" s="110"/>
      <c r="BE11" s="110"/>
      <c r="BF11" s="110"/>
      <c r="BG11" s="110"/>
      <c r="BH11" s="110"/>
      <c r="BI11" s="110"/>
      <c r="BJ11" s="110"/>
      <c r="BK11" s="110"/>
      <c r="BL11" s="110"/>
      <c r="BM11" s="110"/>
      <c r="BN11" s="110"/>
      <c r="BO11" s="110"/>
      <c r="BP11" s="110"/>
      <c r="BQ11" s="110"/>
      <c r="BR11" s="110"/>
      <c r="BS11" s="110"/>
      <c r="BT11" s="110"/>
      <c r="BU11" s="11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c r="CY11" s="110"/>
      <c r="CZ11" s="110"/>
      <c r="DA11" s="110"/>
      <c r="DB11" s="110"/>
      <c r="DC11" s="110"/>
      <c r="DD11" s="110"/>
      <c r="DE11" s="110"/>
      <c r="DF11" s="110"/>
      <c r="DG11" s="110"/>
    </row>
    <row r="12" spans="1:111" ht="14.25" customHeight="1" x14ac:dyDescent="0.25">
      <c r="B12" s="762" t="s">
        <v>106</v>
      </c>
      <c r="C12" s="761"/>
      <c r="D12" s="761"/>
      <c r="E12" s="761"/>
      <c r="AL12" s="110"/>
      <c r="AM12" s="110"/>
      <c r="AN12" s="110"/>
      <c r="AO12" s="110"/>
      <c r="AP12" s="110"/>
      <c r="AQ12" s="110"/>
      <c r="AR12" s="110"/>
      <c r="AS12" s="110"/>
      <c r="AT12" s="110"/>
      <c r="AU12" s="110"/>
      <c r="AV12" s="110"/>
      <c r="AW12" s="110"/>
      <c r="AX12" s="110"/>
      <c r="AY12" s="110"/>
      <c r="AZ12" s="110"/>
      <c r="BA12" s="110"/>
      <c r="BB12" s="110"/>
      <c r="BC12" s="110"/>
      <c r="BD12" s="110"/>
      <c r="BE12" s="110"/>
      <c r="BF12" s="110"/>
      <c r="BG12" s="110"/>
      <c r="BH12" s="110"/>
      <c r="BI12" s="110"/>
      <c r="BJ12" s="110"/>
      <c r="BK12" s="110"/>
      <c r="BL12" s="110"/>
      <c r="BM12" s="110"/>
      <c r="BN12" s="110"/>
      <c r="BO12" s="110"/>
      <c r="BP12" s="110"/>
      <c r="BQ12" s="110"/>
      <c r="BR12" s="110"/>
      <c r="BS12" s="110"/>
      <c r="BT12" s="110"/>
      <c r="BU12" s="110"/>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row>
    <row r="13" spans="1:111" ht="14.25" customHeight="1" x14ac:dyDescent="0.25">
      <c r="B13" s="962" t="str">
        <f>HYPERLINK("#'"&amp;'EWS DIRECTORY'!$J$98&amp;"'!A1",'EWS DIRECTORY'!$J$98)</f>
        <v>C-5</v>
      </c>
      <c r="C13" s="761"/>
      <c r="D13" s="761"/>
      <c r="E13" s="761"/>
      <c r="G13" t="s">
        <v>1775</v>
      </c>
      <c r="AL13" s="110"/>
      <c r="AM13" s="110"/>
      <c r="AN13" s="110"/>
      <c r="AO13" s="110"/>
      <c r="AP13" s="110"/>
      <c r="AQ13" s="110"/>
      <c r="AR13" s="110"/>
      <c r="AS13" s="110"/>
      <c r="AT13" s="110"/>
      <c r="AU13" s="110"/>
      <c r="AV13" s="110"/>
      <c r="AW13" s="110"/>
      <c r="AX13" s="110"/>
      <c r="AY13" s="110"/>
      <c r="AZ13" s="110"/>
      <c r="BA13" s="110"/>
      <c r="BB13" s="110"/>
      <c r="BC13" s="110"/>
      <c r="BD13" s="110"/>
      <c r="BE13" s="110"/>
      <c r="BF13" s="110"/>
      <c r="BG13" s="110"/>
      <c r="BH13" s="110"/>
      <c r="BI13" s="110"/>
      <c r="BJ13" s="110"/>
      <c r="BK13" s="110"/>
      <c r="BL13" s="110"/>
      <c r="BM13" s="110"/>
      <c r="BN13" s="110"/>
      <c r="BO13" s="110"/>
      <c r="BP13" s="110"/>
      <c r="BQ13" s="110"/>
      <c r="BR13" s="110"/>
      <c r="BS13" s="110"/>
      <c r="BT13" s="110"/>
      <c r="BU13" s="110"/>
      <c r="BV13" s="110"/>
      <c r="BW13" s="110"/>
      <c r="BX13" s="110"/>
      <c r="BY13" s="110"/>
      <c r="BZ13" s="110"/>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row>
    <row r="14" spans="1:111" ht="14.25" customHeight="1" x14ac:dyDescent="0.25">
      <c r="B14" s="927" t="str">
        <f>HYPERLINK("#'"&amp;'EWS DIRECTORY'!$J$99&amp;"'!A1",'EWS DIRECTORY'!$J$99)</f>
        <v>C-5-1</v>
      </c>
      <c r="C14" s="761"/>
      <c r="D14" s="761"/>
      <c r="E14" s="761"/>
      <c r="G14" s="949" t="s">
        <v>1445</v>
      </c>
      <c r="H14" s="949" t="s">
        <v>1707</v>
      </c>
      <c r="I14" s="789"/>
      <c r="J14" s="789"/>
      <c r="K14" s="789"/>
      <c r="L14" s="789"/>
      <c r="M14" s="789"/>
      <c r="N14" s="789"/>
      <c r="O14" s="789"/>
      <c r="P14" s="789"/>
      <c r="Q14" s="789"/>
      <c r="R14" s="789"/>
      <c r="S14" s="789"/>
      <c r="T14" s="790"/>
      <c r="U14" s="949" t="s">
        <v>1708</v>
      </c>
      <c r="V14" s="790"/>
      <c r="W14" s="969" t="s">
        <v>1776</v>
      </c>
      <c r="X14" s="764"/>
      <c r="Y14" s="764"/>
      <c r="Z14" s="764"/>
      <c r="AA14" s="764"/>
      <c r="AB14" s="764"/>
      <c r="AC14" s="764"/>
      <c r="AD14" s="764"/>
      <c r="AE14" s="764"/>
      <c r="AF14" s="764"/>
      <c r="AG14" s="764"/>
      <c r="AH14" s="764"/>
      <c r="AI14" s="764"/>
      <c r="AJ14" s="764"/>
      <c r="AK14" s="764"/>
      <c r="AL14" s="764"/>
      <c r="AM14" s="764"/>
      <c r="AN14" s="764"/>
      <c r="AO14" s="764"/>
      <c r="AP14" s="764"/>
      <c r="AQ14" s="764"/>
      <c r="AR14" s="764"/>
      <c r="AS14" s="764"/>
      <c r="AT14" s="764"/>
      <c r="AU14" s="764"/>
      <c r="AV14" s="764"/>
      <c r="AW14" s="764"/>
      <c r="AX14" s="764"/>
      <c r="AY14" s="764"/>
      <c r="AZ14" s="764"/>
      <c r="BA14" s="764"/>
      <c r="BB14" s="764"/>
      <c r="BC14" s="764"/>
      <c r="BD14" s="764"/>
      <c r="BE14" s="764"/>
      <c r="BF14" s="764"/>
      <c r="BG14" s="764"/>
      <c r="BH14" s="764"/>
      <c r="BI14" s="764"/>
      <c r="BJ14" s="764"/>
      <c r="BK14" s="764"/>
      <c r="BL14" s="764"/>
      <c r="BM14" s="764"/>
      <c r="BN14" s="764"/>
      <c r="BO14" s="764"/>
      <c r="BP14" s="764"/>
      <c r="BQ14" s="764"/>
      <c r="BR14" s="764"/>
      <c r="BS14" s="764"/>
      <c r="BT14" s="764"/>
      <c r="BU14" s="764"/>
      <c r="BV14" s="764"/>
      <c r="BW14" s="764"/>
      <c r="BX14" s="764"/>
      <c r="BY14" s="764"/>
      <c r="BZ14" s="764"/>
      <c r="CA14" s="764"/>
      <c r="CB14" s="764"/>
      <c r="CC14" s="764"/>
      <c r="CD14" s="764"/>
      <c r="CE14" s="764"/>
      <c r="CF14" s="764"/>
      <c r="CG14" s="764"/>
      <c r="CH14" s="764"/>
      <c r="CI14" s="764"/>
      <c r="CJ14" s="764"/>
      <c r="CK14" s="764"/>
      <c r="CL14" s="764"/>
      <c r="CM14" s="764"/>
      <c r="CN14" s="764"/>
      <c r="CO14" s="764"/>
      <c r="CP14" s="764"/>
      <c r="CQ14" s="764"/>
      <c r="CR14" s="764"/>
      <c r="CS14" s="765"/>
      <c r="CT14" s="967" t="s">
        <v>1772</v>
      </c>
      <c r="CU14" s="789"/>
      <c r="CV14" s="789"/>
      <c r="CW14" s="789"/>
      <c r="CX14" s="790"/>
    </row>
    <row r="15" spans="1:111" ht="14.25" customHeight="1" x14ac:dyDescent="0.25">
      <c r="B15" s="929" t="str">
        <f>HYPERLINK("#'"&amp;'EWS DIRECTORY'!$J$100&amp;"'!A1",'EWS DIRECTORY'!$J$100)</f>
        <v>C-5-1-1</v>
      </c>
      <c r="C15" s="761"/>
      <c r="D15" s="761"/>
      <c r="E15" s="761"/>
      <c r="G15" s="975"/>
      <c r="H15" s="804"/>
      <c r="I15" s="940"/>
      <c r="J15" s="940"/>
      <c r="K15" s="940"/>
      <c r="L15" s="940"/>
      <c r="M15" s="940"/>
      <c r="N15" s="940"/>
      <c r="O15" s="940"/>
      <c r="P15" s="940"/>
      <c r="Q15" s="940"/>
      <c r="R15" s="940"/>
      <c r="S15" s="940"/>
      <c r="T15" s="805"/>
      <c r="U15" s="804"/>
      <c r="V15" s="805"/>
      <c r="W15" s="949" t="s">
        <v>1777</v>
      </c>
      <c r="X15" s="789"/>
      <c r="Y15" s="789"/>
      <c r="Z15" s="789"/>
      <c r="AA15" s="790"/>
      <c r="AB15" s="963" t="s">
        <v>1778</v>
      </c>
      <c r="AC15" s="764"/>
      <c r="AD15" s="764"/>
      <c r="AE15" s="764"/>
      <c r="AF15" s="764"/>
      <c r="AG15" s="764"/>
      <c r="AH15" s="764"/>
      <c r="AI15" s="764"/>
      <c r="AJ15" s="764"/>
      <c r="AK15" s="764"/>
      <c r="AL15" s="764"/>
      <c r="AM15" s="764"/>
      <c r="AN15" s="764"/>
      <c r="AO15" s="764"/>
      <c r="AP15" s="764"/>
      <c r="AQ15" s="764"/>
      <c r="AR15" s="764"/>
      <c r="AS15" s="764"/>
      <c r="AT15" s="764"/>
      <c r="AU15" s="764"/>
      <c r="AV15" s="764"/>
      <c r="AW15" s="764"/>
      <c r="AX15" s="764"/>
      <c r="AY15" s="764"/>
      <c r="AZ15" s="764"/>
      <c r="BA15" s="764"/>
      <c r="BB15" s="764"/>
      <c r="BC15" s="764"/>
      <c r="BD15" s="764"/>
      <c r="BE15" s="764"/>
      <c r="BF15" s="764"/>
      <c r="BG15" s="764"/>
      <c r="BH15" s="764"/>
      <c r="BI15" s="764"/>
      <c r="BJ15" s="764"/>
      <c r="BK15" s="764"/>
      <c r="BL15" s="764"/>
      <c r="BM15" s="764"/>
      <c r="BN15" s="764"/>
      <c r="BO15" s="764"/>
      <c r="BP15" s="764"/>
      <c r="BQ15" s="764"/>
      <c r="BR15" s="764"/>
      <c r="BS15" s="764"/>
      <c r="BT15" s="764"/>
      <c r="BU15" s="764"/>
      <c r="BV15" s="764"/>
      <c r="BW15" s="764"/>
      <c r="BX15" s="764"/>
      <c r="BY15" s="764"/>
      <c r="BZ15" s="764"/>
      <c r="CA15" s="764"/>
      <c r="CB15" s="764"/>
      <c r="CC15" s="764"/>
      <c r="CD15" s="764"/>
      <c r="CE15" s="764"/>
      <c r="CF15" s="764"/>
      <c r="CG15" s="764"/>
      <c r="CH15" s="764"/>
      <c r="CI15" s="764"/>
      <c r="CJ15" s="764"/>
      <c r="CK15" s="764"/>
      <c r="CL15" s="764"/>
      <c r="CM15" s="764"/>
      <c r="CN15" s="764"/>
      <c r="CO15" s="764"/>
      <c r="CP15" s="764"/>
      <c r="CQ15" s="764"/>
      <c r="CR15" s="764"/>
      <c r="CS15" s="765"/>
      <c r="CT15" s="804"/>
      <c r="CU15" s="940"/>
      <c r="CV15" s="940"/>
      <c r="CW15" s="940"/>
      <c r="CX15" s="805"/>
    </row>
    <row r="16" spans="1:111" ht="14.4" customHeight="1" x14ac:dyDescent="0.25">
      <c r="A16" s="110" t="e" cm="1" vm="3">
        <f t="array" aca="1" ref="A16" ca="1">_xlfn._xlws.FILTER(M16:M50,M16:M50&lt;&gt;"")</f>
        <v>#VALUE!</v>
      </c>
      <c r="B16" s="929" t="str">
        <f>HYPERLINK("#'"&amp;'EWS DIRECTORY'!$J$101&amp;"'!A1",'EWS DIRECTORY'!$J$101)</f>
        <v>C-5-1-2</v>
      </c>
      <c r="C16" s="761"/>
      <c r="D16" s="761"/>
      <c r="E16" s="761"/>
      <c r="G16" s="769"/>
      <c r="H16" s="806"/>
      <c r="I16" s="794"/>
      <c r="J16" s="794"/>
      <c r="K16" s="794"/>
      <c r="L16" s="794"/>
      <c r="M16" s="794"/>
      <c r="N16" s="794"/>
      <c r="O16" s="794"/>
      <c r="P16" s="794"/>
      <c r="Q16" s="794"/>
      <c r="R16" s="794"/>
      <c r="S16" s="794"/>
      <c r="T16" s="807"/>
      <c r="U16" s="806"/>
      <c r="V16" s="807"/>
      <c r="W16" s="806"/>
      <c r="X16" s="794"/>
      <c r="Y16" s="794"/>
      <c r="Z16" s="794"/>
      <c r="AA16" s="807"/>
      <c r="AB16" s="946" t="e">
        <f>MASTER!$N$5</f>
        <v>#N/A</v>
      </c>
      <c r="AC16" s="764"/>
      <c r="AD16" s="764"/>
      <c r="AE16" s="764"/>
      <c r="AF16" s="765"/>
      <c r="AG16" s="946" t="e">
        <f>MASTER!$N$6</f>
        <v>#N/A</v>
      </c>
      <c r="AH16" s="764"/>
      <c r="AI16" s="764"/>
      <c r="AJ16" s="764"/>
      <c r="AK16" s="765"/>
      <c r="AL16" s="946" t="e">
        <f>MASTER!$N$7</f>
        <v>#N/A</v>
      </c>
      <c r="AM16" s="764"/>
      <c r="AN16" s="764"/>
      <c r="AO16" s="764"/>
      <c r="AP16" s="765"/>
      <c r="AQ16" s="946" t="e">
        <f>MASTER!$N$8</f>
        <v>#N/A</v>
      </c>
      <c r="AR16" s="764"/>
      <c r="AS16" s="764"/>
      <c r="AT16" s="764"/>
      <c r="AU16" s="765"/>
      <c r="AV16" s="946" t="e">
        <f>MASTER!$N$9</f>
        <v>#N/A</v>
      </c>
      <c r="AW16" s="764"/>
      <c r="AX16" s="764"/>
      <c r="AY16" s="764"/>
      <c r="AZ16" s="765"/>
      <c r="BA16" s="946" t="e">
        <f>MASTER!$N$10</f>
        <v>#N/A</v>
      </c>
      <c r="BB16" s="764"/>
      <c r="BC16" s="764"/>
      <c r="BD16" s="764"/>
      <c r="BE16" s="765"/>
      <c r="BF16" s="946" t="e">
        <f>MASTER!$N$11</f>
        <v>#N/A</v>
      </c>
      <c r="BG16" s="764"/>
      <c r="BH16" s="764"/>
      <c r="BI16" s="764"/>
      <c r="BJ16" s="765"/>
      <c r="BK16" s="946" t="e">
        <f>MASTER!$N$12</f>
        <v>#N/A</v>
      </c>
      <c r="BL16" s="764"/>
      <c r="BM16" s="764"/>
      <c r="BN16" s="764"/>
      <c r="BO16" s="765"/>
      <c r="BP16" s="946" t="e">
        <f>MASTER!$N$13</f>
        <v>#N/A</v>
      </c>
      <c r="BQ16" s="764"/>
      <c r="BR16" s="764"/>
      <c r="BS16" s="764"/>
      <c r="BT16" s="765"/>
      <c r="BU16" s="946" t="e">
        <f>MASTER!$N$14</f>
        <v>#N/A</v>
      </c>
      <c r="BV16" s="764"/>
      <c r="BW16" s="764"/>
      <c r="BX16" s="764"/>
      <c r="BY16" s="765"/>
      <c r="BZ16" s="946" t="e">
        <f>MASTER!$N$15</f>
        <v>#N/A</v>
      </c>
      <c r="CA16" s="764"/>
      <c r="CB16" s="764"/>
      <c r="CC16" s="764"/>
      <c r="CD16" s="765"/>
      <c r="CE16" s="946" t="e">
        <f>MASTER!$N$16</f>
        <v>#N/A</v>
      </c>
      <c r="CF16" s="764"/>
      <c r="CG16" s="764"/>
      <c r="CH16" s="764"/>
      <c r="CI16" s="765"/>
      <c r="CJ16" s="963" t="s">
        <v>1769</v>
      </c>
      <c r="CK16" s="764"/>
      <c r="CL16" s="764"/>
      <c r="CM16" s="764"/>
      <c r="CN16" s="765"/>
      <c r="CO16" s="963" t="s">
        <v>1770</v>
      </c>
      <c r="CP16" s="764"/>
      <c r="CQ16" s="764"/>
      <c r="CR16" s="764"/>
      <c r="CS16" s="765"/>
      <c r="CT16" s="806"/>
      <c r="CU16" s="794"/>
      <c r="CV16" s="794"/>
      <c r="CW16" s="794"/>
      <c r="CX16" s="807"/>
    </row>
    <row r="17" spans="1:107" ht="22.2" customHeight="1" x14ac:dyDescent="0.25">
      <c r="A17" s="110" t="s">
        <v>2032</v>
      </c>
      <c r="B17" s="929" t="str">
        <f>HYPERLINK("#'"&amp;'EWS DIRECTORY'!$J$102&amp;"'!A1",'EWS DIRECTORY'!$J$102)</f>
        <v>C-5-1-3</v>
      </c>
      <c r="C17" s="761"/>
      <c r="D17" s="761"/>
      <c r="E17" s="761"/>
      <c r="G17" s="289"/>
      <c r="U17" s="436"/>
      <c r="V17" s="204"/>
      <c r="W17" s="952"/>
      <c r="X17" s="940"/>
      <c r="Y17" s="940"/>
      <c r="Z17" s="940"/>
      <c r="AA17" s="805"/>
      <c r="AB17" s="952"/>
      <c r="AC17" s="940"/>
      <c r="AD17" s="940"/>
      <c r="AE17" s="940"/>
      <c r="AF17" s="805"/>
      <c r="AG17" s="952"/>
      <c r="AH17" s="940"/>
      <c r="AI17" s="940"/>
      <c r="AJ17" s="940"/>
      <c r="AK17" s="805"/>
      <c r="AL17" s="952"/>
      <c r="AM17" s="940"/>
      <c r="AN17" s="940"/>
      <c r="AO17" s="940"/>
      <c r="AP17" s="805"/>
      <c r="AQ17" s="952"/>
      <c r="AR17" s="940"/>
      <c r="AS17" s="940"/>
      <c r="AT17" s="940"/>
      <c r="AU17" s="805"/>
      <c r="AV17" s="952"/>
      <c r="AW17" s="940"/>
      <c r="AX17" s="940"/>
      <c r="AY17" s="940"/>
      <c r="AZ17" s="805"/>
      <c r="BA17" s="952"/>
      <c r="BB17" s="940"/>
      <c r="BC17" s="940"/>
      <c r="BD17" s="940"/>
      <c r="BE17" s="805"/>
      <c r="BF17" s="952"/>
      <c r="BG17" s="940"/>
      <c r="BH17" s="940"/>
      <c r="BI17" s="940"/>
      <c r="BJ17" s="805"/>
      <c r="BK17" s="952"/>
      <c r="BL17" s="940"/>
      <c r="BM17" s="940"/>
      <c r="BN17" s="940"/>
      <c r="BO17" s="805"/>
      <c r="BP17" s="952"/>
      <c r="BQ17" s="940"/>
      <c r="BR17" s="940"/>
      <c r="BS17" s="940"/>
      <c r="BT17" s="805"/>
      <c r="BU17" s="952"/>
      <c r="BV17" s="940"/>
      <c r="BW17" s="940"/>
      <c r="BX17" s="940"/>
      <c r="BY17" s="805"/>
      <c r="BZ17" s="952"/>
      <c r="CA17" s="940"/>
      <c r="CB17" s="940"/>
      <c r="CC17" s="940"/>
      <c r="CD17" s="805"/>
      <c r="CE17" s="952"/>
      <c r="CF17" s="940"/>
      <c r="CG17" s="940"/>
      <c r="CH17" s="940"/>
      <c r="CI17" s="805"/>
      <c r="CJ17" s="952"/>
      <c r="CK17" s="940"/>
      <c r="CL17" s="940"/>
      <c r="CM17" s="940"/>
      <c r="CN17" s="805"/>
      <c r="CO17" s="952"/>
      <c r="CP17" s="940"/>
      <c r="CQ17" s="940"/>
      <c r="CR17" s="940"/>
      <c r="CS17" s="805"/>
      <c r="CT17" s="952"/>
      <c r="CU17" s="940"/>
      <c r="CV17" s="940"/>
      <c r="CW17" s="940"/>
      <c r="CX17" s="805"/>
    </row>
    <row r="18" spans="1:107" ht="14.4" customHeight="1" x14ac:dyDescent="0.25">
      <c r="A18" s="110" t="str" cm="1">
        <f t="array" ref="A18:A23">_xlfn._xlws.FILTER(M18:M52,M18:M52&lt;&gt;"")</f>
        <v>Berdasarkan Data Internal dan Eksternal yang dimiliki DJP</v>
      </c>
      <c r="B18" s="929" t="str">
        <f>HYPERLINK("#'"&amp;'EWS DIRECTORY'!$J$103&amp;"'!A1",'EWS DIRECTORY'!$J$103)</f>
        <v>C-5-1-4</v>
      </c>
      <c r="C18" s="761"/>
      <c r="D18" s="761"/>
      <c r="E18" s="761"/>
      <c r="G18" s="52">
        <v>1</v>
      </c>
      <c r="H18" s="944" t="str">
        <f>'C-5'!$G$9</f>
        <v>Persediaan Akhir</v>
      </c>
      <c r="I18" s="940"/>
      <c r="J18" s="940"/>
      <c r="K18" s="940"/>
      <c r="L18" s="53" t="s">
        <v>1681</v>
      </c>
      <c r="M18" s="1158" t="s">
        <v>1442</v>
      </c>
      <c r="N18" s="940"/>
      <c r="O18" s="940"/>
      <c r="P18" s="940"/>
      <c r="Q18" s="940"/>
      <c r="R18" s="940"/>
      <c r="S18" s="940"/>
      <c r="T18" s="805"/>
      <c r="U18" s="964" t="s">
        <v>287</v>
      </c>
      <c r="V18" s="805"/>
      <c r="W18" s="1157">
        <f>'C-5'!$U$32</f>
        <v>0</v>
      </c>
      <c r="X18" s="940"/>
      <c r="Y18" s="940"/>
      <c r="Z18" s="940"/>
      <c r="AA18" s="805"/>
      <c r="AB18" s="945"/>
      <c r="AC18" s="940"/>
      <c r="AD18" s="940"/>
      <c r="AE18" s="940"/>
      <c r="AF18" s="805"/>
      <c r="AG18" s="945"/>
      <c r="AH18" s="940"/>
      <c r="AI18" s="940"/>
      <c r="AJ18" s="940"/>
      <c r="AK18" s="805"/>
      <c r="AL18" s="945"/>
      <c r="AM18" s="940"/>
      <c r="AN18" s="940"/>
      <c r="AO18" s="940"/>
      <c r="AP18" s="805"/>
      <c r="AQ18" s="945"/>
      <c r="AR18" s="940"/>
      <c r="AS18" s="940"/>
      <c r="AT18" s="940"/>
      <c r="AU18" s="805"/>
      <c r="AV18" s="945"/>
      <c r="AW18" s="940"/>
      <c r="AX18" s="940"/>
      <c r="AY18" s="940"/>
      <c r="AZ18" s="805"/>
      <c r="BA18" s="945"/>
      <c r="BB18" s="940"/>
      <c r="BC18" s="940"/>
      <c r="BD18" s="940"/>
      <c r="BE18" s="805"/>
      <c r="BF18" s="945"/>
      <c r="BG18" s="940"/>
      <c r="BH18" s="940"/>
      <c r="BI18" s="940"/>
      <c r="BJ18" s="805"/>
      <c r="BK18" s="945"/>
      <c r="BL18" s="940"/>
      <c r="BM18" s="940"/>
      <c r="BN18" s="940"/>
      <c r="BO18" s="805"/>
      <c r="BP18" s="945"/>
      <c r="BQ18" s="940"/>
      <c r="BR18" s="940"/>
      <c r="BS18" s="940"/>
      <c r="BT18" s="805"/>
      <c r="BU18" s="945"/>
      <c r="BV18" s="940"/>
      <c r="BW18" s="940"/>
      <c r="BX18" s="940"/>
      <c r="BY18" s="805"/>
      <c r="BZ18" s="945"/>
      <c r="CA18" s="940"/>
      <c r="CB18" s="940"/>
      <c r="CC18" s="940"/>
      <c r="CD18" s="805"/>
      <c r="CE18" s="945"/>
      <c r="CF18" s="940"/>
      <c r="CG18" s="940"/>
      <c r="CH18" s="940"/>
      <c r="CI18" s="805"/>
      <c r="CJ18" s="955">
        <f>'C-5-1-1'!AT24+'C-5-1-1'!AT51</f>
        <v>0</v>
      </c>
      <c r="CK18" s="940"/>
      <c r="CL18" s="940"/>
      <c r="CM18" s="940"/>
      <c r="CN18" s="805"/>
      <c r="CO18" s="955">
        <f>IF(CJ18&gt;0,CJ18,SUM(AB18:CI18))</f>
        <v>0</v>
      </c>
      <c r="CP18" s="940"/>
      <c r="CQ18" s="940"/>
      <c r="CR18" s="940"/>
      <c r="CS18" s="805"/>
      <c r="CT18" s="955">
        <f>CO18-W18</f>
        <v>0</v>
      </c>
      <c r="CU18" s="940"/>
      <c r="CV18" s="940"/>
      <c r="CW18" s="940"/>
      <c r="CX18" s="805"/>
    </row>
    <row r="19" spans="1:107" ht="14.4" customHeight="1" x14ac:dyDescent="0.25">
      <c r="A19" s="110" t="str">
        <v>Berdasarkan Analisis SPT dan Laporan Keuangan</v>
      </c>
      <c r="B19" s="929" t="str">
        <f>HYPERLINK("#'"&amp;'EWS DIRECTORY'!$J$104&amp;"'!A1",'EWS DIRECTORY'!$J$104)</f>
        <v>C-5-1-5</v>
      </c>
      <c r="C19" s="761"/>
      <c r="D19" s="761"/>
      <c r="E19" s="761"/>
      <c r="G19" s="289"/>
      <c r="H19" s="804"/>
      <c r="I19" s="940"/>
      <c r="J19" s="940"/>
      <c r="K19" s="940"/>
      <c r="M19" s="940"/>
      <c r="N19" s="940"/>
      <c r="O19" s="940"/>
      <c r="P19" s="940"/>
      <c r="Q19" s="940"/>
      <c r="R19" s="940"/>
      <c r="S19" s="940"/>
      <c r="T19" s="805"/>
      <c r="U19" s="964"/>
      <c r="V19" s="805"/>
      <c r="W19" s="1157"/>
      <c r="X19" s="940"/>
      <c r="Y19" s="940"/>
      <c r="Z19" s="940"/>
      <c r="AA19" s="805"/>
      <c r="AB19" s="952"/>
      <c r="AC19" s="940"/>
      <c r="AD19" s="940"/>
      <c r="AE19" s="940"/>
      <c r="AF19" s="805"/>
      <c r="AG19" s="952"/>
      <c r="AH19" s="940"/>
      <c r="AI19" s="940"/>
      <c r="AJ19" s="940"/>
      <c r="AK19" s="805"/>
      <c r="AL19" s="952"/>
      <c r="AM19" s="940"/>
      <c r="AN19" s="940"/>
      <c r="AO19" s="940"/>
      <c r="AP19" s="805"/>
      <c r="AQ19" s="952"/>
      <c r="AR19" s="940"/>
      <c r="AS19" s="940"/>
      <c r="AT19" s="940"/>
      <c r="AU19" s="805"/>
      <c r="AV19" s="952"/>
      <c r="AW19" s="940"/>
      <c r="AX19" s="940"/>
      <c r="AY19" s="940"/>
      <c r="AZ19" s="805"/>
      <c r="BA19" s="952"/>
      <c r="BB19" s="940"/>
      <c r="BC19" s="940"/>
      <c r="BD19" s="940"/>
      <c r="BE19" s="805"/>
      <c r="BF19" s="952"/>
      <c r="BG19" s="940"/>
      <c r="BH19" s="940"/>
      <c r="BI19" s="940"/>
      <c r="BJ19" s="805"/>
      <c r="BK19" s="952"/>
      <c r="BL19" s="940"/>
      <c r="BM19" s="940"/>
      <c r="BN19" s="940"/>
      <c r="BO19" s="805"/>
      <c r="BP19" s="952"/>
      <c r="BQ19" s="940"/>
      <c r="BR19" s="940"/>
      <c r="BS19" s="940"/>
      <c r="BT19" s="805"/>
      <c r="BU19" s="952"/>
      <c r="BV19" s="940"/>
      <c r="BW19" s="940"/>
      <c r="BX19" s="940"/>
      <c r="BY19" s="805"/>
      <c r="BZ19" s="952"/>
      <c r="CA19" s="940"/>
      <c r="CB19" s="940"/>
      <c r="CC19" s="940"/>
      <c r="CD19" s="805"/>
      <c r="CE19" s="952"/>
      <c r="CF19" s="940"/>
      <c r="CG19" s="940"/>
      <c r="CH19" s="940"/>
      <c r="CI19" s="805"/>
      <c r="CJ19" s="952"/>
      <c r="CK19" s="940"/>
      <c r="CL19" s="940"/>
      <c r="CM19" s="940"/>
      <c r="CN19" s="805"/>
      <c r="CO19" s="952"/>
      <c r="CP19" s="940"/>
      <c r="CQ19" s="940"/>
      <c r="CR19" s="940"/>
      <c r="CS19" s="805"/>
      <c r="CT19" s="952"/>
      <c r="CU19" s="940"/>
      <c r="CV19" s="940"/>
      <c r="CW19" s="940"/>
      <c r="CX19" s="805"/>
    </row>
    <row r="20" spans="1:107" ht="14.4" customHeight="1" x14ac:dyDescent="0.25">
      <c r="A20" s="110" t="str">
        <v>Berdasarkan pemeriksaan langsung terhadap bukti pendukung</v>
      </c>
      <c r="B20" s="929" t="str">
        <f>HYPERLINK("#'"&amp;'EWS DIRECTORY'!$J$105&amp;"'!A1",'EWS DIRECTORY'!$J$105)</f>
        <v>C-5-1-6</v>
      </c>
      <c r="C20" s="761"/>
      <c r="D20" s="761"/>
      <c r="E20" s="761"/>
      <c r="G20" s="52">
        <v>2</v>
      </c>
      <c r="H20" s="944" t="str">
        <f>'C-5'!$G$9</f>
        <v>Persediaan Akhir</v>
      </c>
      <c r="I20" s="940"/>
      <c r="J20" s="940"/>
      <c r="K20" s="940"/>
      <c r="L20" s="53" t="s">
        <v>1681</v>
      </c>
      <c r="M20" s="1158" t="s">
        <v>1449</v>
      </c>
      <c r="N20" s="940"/>
      <c r="O20" s="940"/>
      <c r="P20" s="940"/>
      <c r="Q20" s="940"/>
      <c r="R20" s="940"/>
      <c r="S20" s="940"/>
      <c r="T20" s="805"/>
      <c r="U20" s="964" t="s">
        <v>289</v>
      </c>
      <c r="V20" s="805"/>
      <c r="W20" s="1157">
        <f>'C-5'!$U$32</f>
        <v>0</v>
      </c>
      <c r="X20" s="940"/>
      <c r="Y20" s="940"/>
      <c r="Z20" s="940"/>
      <c r="AA20" s="805"/>
      <c r="AB20" s="945"/>
      <c r="AC20" s="940"/>
      <c r="AD20" s="940"/>
      <c r="AE20" s="940"/>
      <c r="AF20" s="805"/>
      <c r="AG20" s="945"/>
      <c r="AH20" s="940"/>
      <c r="AI20" s="940"/>
      <c r="AJ20" s="940"/>
      <c r="AK20" s="805"/>
      <c r="AL20" s="945"/>
      <c r="AM20" s="940"/>
      <c r="AN20" s="940"/>
      <c r="AO20" s="940"/>
      <c r="AP20" s="805"/>
      <c r="AQ20" s="945"/>
      <c r="AR20" s="940"/>
      <c r="AS20" s="940"/>
      <c r="AT20" s="940"/>
      <c r="AU20" s="805"/>
      <c r="AV20" s="945"/>
      <c r="AW20" s="940"/>
      <c r="AX20" s="940"/>
      <c r="AY20" s="940"/>
      <c r="AZ20" s="805"/>
      <c r="BA20" s="945"/>
      <c r="BB20" s="940"/>
      <c r="BC20" s="940"/>
      <c r="BD20" s="940"/>
      <c r="BE20" s="805"/>
      <c r="BF20" s="945"/>
      <c r="BG20" s="940"/>
      <c r="BH20" s="940"/>
      <c r="BI20" s="940"/>
      <c r="BJ20" s="805"/>
      <c r="BK20" s="945"/>
      <c r="BL20" s="940"/>
      <c r="BM20" s="940"/>
      <c r="BN20" s="940"/>
      <c r="BO20" s="805"/>
      <c r="BP20" s="945"/>
      <c r="BQ20" s="940"/>
      <c r="BR20" s="940"/>
      <c r="BS20" s="940"/>
      <c r="BT20" s="805"/>
      <c r="BU20" s="945"/>
      <c r="BV20" s="940"/>
      <c r="BW20" s="940"/>
      <c r="BX20" s="940"/>
      <c r="BY20" s="805"/>
      <c r="BZ20" s="945"/>
      <c r="CA20" s="940"/>
      <c r="CB20" s="940"/>
      <c r="CC20" s="940"/>
      <c r="CD20" s="805"/>
      <c r="CE20" s="945"/>
      <c r="CF20" s="940"/>
      <c r="CG20" s="940"/>
      <c r="CH20" s="940"/>
      <c r="CI20" s="805"/>
      <c r="CJ20" s="955">
        <f>'C-5-1-2'!AO19</f>
        <v>0</v>
      </c>
      <c r="CK20" s="940"/>
      <c r="CL20" s="940"/>
      <c r="CM20" s="940"/>
      <c r="CN20" s="805"/>
      <c r="CO20" s="955">
        <f>IF(CJ20&gt;0,CJ20,SUM(AB20:CI20))</f>
        <v>0</v>
      </c>
      <c r="CP20" s="940"/>
      <c r="CQ20" s="940"/>
      <c r="CR20" s="940"/>
      <c r="CS20" s="805"/>
      <c r="CT20" s="955">
        <f>CO20-W20</f>
        <v>0</v>
      </c>
      <c r="CU20" s="940"/>
      <c r="CV20" s="940"/>
      <c r="CW20" s="940"/>
      <c r="CX20" s="805"/>
      <c r="CY20" s="517"/>
      <c r="CZ20" s="518"/>
      <c r="DA20" s="518"/>
      <c r="DB20" s="518"/>
      <c r="DC20" s="519"/>
    </row>
    <row r="21" spans="1:107" ht="14.4" customHeight="1" x14ac:dyDescent="0.25">
      <c r="A21" s="110" t="str">
        <v>Berdasarkan Analisis Kewajaran dan Kelaziman Usaha</v>
      </c>
      <c r="G21" s="52"/>
      <c r="H21" s="804"/>
      <c r="I21" s="940"/>
      <c r="J21" s="940"/>
      <c r="K21" s="940"/>
      <c r="M21" s="940"/>
      <c r="N21" s="940"/>
      <c r="O21" s="940"/>
      <c r="P21" s="940"/>
      <c r="Q21" s="940"/>
      <c r="R21" s="940"/>
      <c r="S21" s="940"/>
      <c r="T21" s="805"/>
      <c r="U21" s="964"/>
      <c r="V21" s="805"/>
      <c r="W21" s="1157"/>
      <c r="X21" s="940"/>
      <c r="Y21" s="940"/>
      <c r="Z21" s="940"/>
      <c r="AA21" s="805"/>
      <c r="AB21" s="952"/>
      <c r="AC21" s="940"/>
      <c r="AD21" s="940"/>
      <c r="AE21" s="940"/>
      <c r="AF21" s="805"/>
      <c r="AG21" s="952"/>
      <c r="AH21" s="940"/>
      <c r="AI21" s="940"/>
      <c r="AJ21" s="940"/>
      <c r="AK21" s="805"/>
      <c r="AL21" s="952"/>
      <c r="AM21" s="940"/>
      <c r="AN21" s="940"/>
      <c r="AO21" s="940"/>
      <c r="AP21" s="805"/>
      <c r="AQ21" s="952"/>
      <c r="AR21" s="940"/>
      <c r="AS21" s="940"/>
      <c r="AT21" s="940"/>
      <c r="AU21" s="805"/>
      <c r="AV21" s="952"/>
      <c r="AW21" s="940"/>
      <c r="AX21" s="940"/>
      <c r="AY21" s="940"/>
      <c r="AZ21" s="805"/>
      <c r="BA21" s="952"/>
      <c r="BB21" s="940"/>
      <c r="BC21" s="940"/>
      <c r="BD21" s="940"/>
      <c r="BE21" s="805"/>
      <c r="BF21" s="952"/>
      <c r="BG21" s="940"/>
      <c r="BH21" s="940"/>
      <c r="BI21" s="940"/>
      <c r="BJ21" s="805"/>
      <c r="BK21" s="952"/>
      <c r="BL21" s="940"/>
      <c r="BM21" s="940"/>
      <c r="BN21" s="940"/>
      <c r="BO21" s="805"/>
      <c r="BP21" s="952"/>
      <c r="BQ21" s="940"/>
      <c r="BR21" s="940"/>
      <c r="BS21" s="940"/>
      <c r="BT21" s="805"/>
      <c r="BU21" s="952"/>
      <c r="BV21" s="940"/>
      <c r="BW21" s="940"/>
      <c r="BX21" s="940"/>
      <c r="BY21" s="805"/>
      <c r="BZ21" s="952"/>
      <c r="CA21" s="940"/>
      <c r="CB21" s="940"/>
      <c r="CC21" s="940"/>
      <c r="CD21" s="805"/>
      <c r="CE21" s="952"/>
      <c r="CF21" s="940"/>
      <c r="CG21" s="940"/>
      <c r="CH21" s="940"/>
      <c r="CI21" s="805"/>
      <c r="CJ21" s="952"/>
      <c r="CK21" s="940"/>
      <c r="CL21" s="940"/>
      <c r="CM21" s="940"/>
      <c r="CN21" s="805"/>
      <c r="CO21" s="952"/>
      <c r="CP21" s="940"/>
      <c r="CQ21" s="940"/>
      <c r="CR21" s="940"/>
      <c r="CS21" s="805"/>
      <c r="CT21" s="952"/>
      <c r="CU21" s="940"/>
      <c r="CV21" s="940"/>
      <c r="CW21" s="940"/>
      <c r="CX21" s="805"/>
    </row>
    <row r="22" spans="1:107" ht="14.4" customHeight="1" x14ac:dyDescent="0.25">
      <c r="A22" s="110" t="str">
        <v>Berdasarkan Bahan Bukti Pidana</v>
      </c>
      <c r="G22" s="52">
        <v>3</v>
      </c>
      <c r="H22" s="944" t="str">
        <f>'C-5'!$G$9</f>
        <v>Persediaan Akhir</v>
      </c>
      <c r="I22" s="940"/>
      <c r="J22" s="940"/>
      <c r="K22" s="940"/>
      <c r="L22" s="53" t="s">
        <v>1681</v>
      </c>
      <c r="M22" s="1158" t="s">
        <v>1460</v>
      </c>
      <c r="N22" s="940"/>
      <c r="O22" s="940"/>
      <c r="P22" s="940"/>
      <c r="Q22" s="940"/>
      <c r="R22" s="940"/>
      <c r="S22" s="940"/>
      <c r="T22" s="805"/>
      <c r="U22" s="964" t="s">
        <v>291</v>
      </c>
      <c r="V22" s="805"/>
      <c r="W22" s="1157">
        <f>'C-5'!$U$32</f>
        <v>0</v>
      </c>
      <c r="X22" s="940"/>
      <c r="Y22" s="940"/>
      <c r="Z22" s="940"/>
      <c r="AA22" s="805"/>
      <c r="AB22" s="953">
        <f>SUMIF('C-5-1-3'!$J$24:$M$40,TEXT(AB12,"MM")&amp;TEXT(AB12,"MM")&amp;"*",'C-5-1-3'!$AT$24:$AX$40)</f>
        <v>0</v>
      </c>
      <c r="AC22" s="940"/>
      <c r="AD22" s="940"/>
      <c r="AE22" s="940"/>
      <c r="AF22" s="805"/>
      <c r="AG22" s="953">
        <f>SUMIF('C-5-1-3'!$J$24:$M$40,TEXT(AG12,"MM")&amp;TEXT(AG12,"MM")&amp;"*",'C-5-1-3'!$AT$24:$AX$40)</f>
        <v>0</v>
      </c>
      <c r="AH22" s="940"/>
      <c r="AI22" s="940"/>
      <c r="AJ22" s="940"/>
      <c r="AK22" s="805"/>
      <c r="AL22" s="953">
        <f>SUMIF('C-5-1-3'!$J$24:$M$40,TEXT(AL12,"MM")&amp;TEXT(AL12,"MM")&amp;"*",'C-5-1-3'!$AT$24:$AX$40)</f>
        <v>0</v>
      </c>
      <c r="AM22" s="940"/>
      <c r="AN22" s="940"/>
      <c r="AO22" s="940"/>
      <c r="AP22" s="805"/>
      <c r="AQ22" s="953">
        <f>SUMIF('C-5-1-3'!$J$24:$M$40,TEXT(AQ12,"MM")&amp;TEXT(AQ12,"MM")&amp;"*",'C-5-1-3'!$AT$24:$AX$40)</f>
        <v>0</v>
      </c>
      <c r="AR22" s="940"/>
      <c r="AS22" s="940"/>
      <c r="AT22" s="940"/>
      <c r="AU22" s="805"/>
      <c r="AV22" s="953">
        <f>SUMIF('C-5-1-3'!$J$24:$M$40,TEXT(AV12,"MM")&amp;TEXT(AV12,"MM")&amp;"*",'C-5-1-3'!$AT$24:$AX$40)</f>
        <v>0</v>
      </c>
      <c r="AW22" s="940"/>
      <c r="AX22" s="940"/>
      <c r="AY22" s="940"/>
      <c r="AZ22" s="805"/>
      <c r="BA22" s="953">
        <f>SUMIF('C-5-1-3'!$J$24:$M$40,TEXT(BA12,"MM")&amp;TEXT(BA12,"MM")&amp;"*",'C-5-1-3'!$AT$24:$AX$40)</f>
        <v>0</v>
      </c>
      <c r="BB22" s="940"/>
      <c r="BC22" s="940"/>
      <c r="BD22" s="940"/>
      <c r="BE22" s="805"/>
      <c r="BF22" s="953">
        <f>SUMIF('C-5-1-3'!$J$24:$M$40,TEXT(BF12,"MM")&amp;TEXT(BF12,"MM")&amp;"*",'C-5-1-3'!$AT$24:$AX$40)</f>
        <v>0</v>
      </c>
      <c r="BG22" s="940"/>
      <c r="BH22" s="940"/>
      <c r="BI22" s="940"/>
      <c r="BJ22" s="805"/>
      <c r="BK22" s="953">
        <f>SUMIF('C-5-1-3'!$J$24:$M$40,TEXT(BK12,"MM")&amp;TEXT(BK12,"MM")&amp;"*",'C-5-1-3'!$AT$24:$AX$40)</f>
        <v>0</v>
      </c>
      <c r="BL22" s="940"/>
      <c r="BM22" s="940"/>
      <c r="BN22" s="940"/>
      <c r="BO22" s="805"/>
      <c r="BP22" s="953">
        <f>SUMIF('C-5-1-3'!$J$24:$M$40,TEXT(BP12,"MM")&amp;TEXT(BP12,"MM")&amp;"*",'C-5-1-3'!$AT$24:$AX$40)</f>
        <v>0</v>
      </c>
      <c r="BQ22" s="940"/>
      <c r="BR22" s="940"/>
      <c r="BS22" s="940"/>
      <c r="BT22" s="805"/>
      <c r="BU22" s="953">
        <f>SUMIF('C-5-1-3'!$J$24:$M$40,TEXT(BU12,"MM")&amp;TEXT(BU12,"MM")&amp;"*",'C-5-1-3'!$AT$24:$AX$40)</f>
        <v>0</v>
      </c>
      <c r="BV22" s="940"/>
      <c r="BW22" s="940"/>
      <c r="BX22" s="940"/>
      <c r="BY22" s="805"/>
      <c r="BZ22" s="953">
        <f>SUMIF('C-5-1-3'!$J$24:$M$40,TEXT(BZ12,"MM")&amp;TEXT(BZ12,"MM")&amp;"*",'C-5-1-3'!$AT$24:$AX$40)</f>
        <v>0</v>
      </c>
      <c r="CA22" s="940"/>
      <c r="CB22" s="940"/>
      <c r="CC22" s="940"/>
      <c r="CD22" s="805"/>
      <c r="CE22" s="953">
        <f>SUMIF('C-5-1-3'!$J$24:$M$40,TEXT(CE12,"MM")&amp;TEXT(CE12,"MM")&amp;"*",'C-5-1-3'!$AT$24:$AX$40)</f>
        <v>0</v>
      </c>
      <c r="CF22" s="940"/>
      <c r="CG22" s="940"/>
      <c r="CH22" s="940"/>
      <c r="CI22" s="805"/>
      <c r="CJ22" s="955">
        <f>SUMIF('C-5-1-3'!J20:M36,"0112"&amp;"*",'C-5-1-3'!AT20:AX36)+SUMIF('C-5-1-3'!J20:M36,"0201"&amp;"*",'C-5-1-3'!AT20:AX36)+SUMIF('C-5-1-3'!J20:M36,"0302"&amp;"*",'C-5-1-3'!AT20:AX36)+SUMIF('C-5-1-3'!J20:M36,"0403"&amp;"*",'C-5-1-3'!AT20:AX36)+SUMIF('C-5-1-3'!J20:M36,"0503"&amp;"*",'C-5-1-3'!AT20:AX36)+SUMIF('C-5-1-3'!J20:M36,"0605"&amp;"*",'C-5-1-3'!AT20:AX36)+SUMIF('C-5-1-3'!J20:M36,"0706"&amp;"*",'C-5-1-3'!AT20:AX36)+SUMIF('C-5-1-3'!J20:M36,"0807"&amp;"*",'C-5-1-3'!AT20:AX36)+SUMIF('C-5-1-3'!J20:M36,"0908"&amp;"*",'C-5-1-3'!AT20:AX36)+SUMIF('C-5-1-3'!J20:M36,"1009"&amp;"*",'C-5-1-3'!AT20:AX36)+SUMIF('C-5-1-3'!J20:M36,"1110"&amp;"*",'C-5-1-3'!AT20:AX36)+SUMIF('C-5-1-3'!J20:M36,"1201"&amp;"*",'C-5-1-3'!AT20:AX36)</f>
        <v>0</v>
      </c>
      <c r="CK22" s="940"/>
      <c r="CL22" s="940"/>
      <c r="CM22" s="940"/>
      <c r="CN22" s="805"/>
      <c r="CO22" s="955">
        <f>IF(CJ22&gt;0,CJ22,SUM(AB22:CI22))</f>
        <v>0</v>
      </c>
      <c r="CP22" s="940"/>
      <c r="CQ22" s="940"/>
      <c r="CR22" s="940"/>
      <c r="CS22" s="805"/>
      <c r="CT22" s="955">
        <f>CO22-W22</f>
        <v>0</v>
      </c>
      <c r="CU22" s="940"/>
      <c r="CV22" s="940"/>
      <c r="CW22" s="940"/>
      <c r="CX22" s="805"/>
    </row>
    <row r="23" spans="1:107" ht="14.4" customHeight="1" x14ac:dyDescent="0.25">
      <c r="A23" s="110" t="str">
        <v>Berdasarkan Data Pemicu dan Data Penguji</v>
      </c>
      <c r="G23" s="52"/>
      <c r="H23" s="804"/>
      <c r="I23" s="940"/>
      <c r="J23" s="940"/>
      <c r="K23" s="940"/>
      <c r="M23" s="940"/>
      <c r="N23" s="940"/>
      <c r="O23" s="940"/>
      <c r="P23" s="940"/>
      <c r="Q23" s="940"/>
      <c r="R23" s="940"/>
      <c r="S23" s="940"/>
      <c r="T23" s="805"/>
      <c r="U23" s="964"/>
      <c r="V23" s="805"/>
      <c r="W23" s="1157"/>
      <c r="X23" s="940"/>
      <c r="Y23" s="940"/>
      <c r="Z23" s="940"/>
      <c r="AA23" s="805"/>
      <c r="AB23" s="952"/>
      <c r="AC23" s="940"/>
      <c r="AD23" s="940"/>
      <c r="AE23" s="940"/>
      <c r="AF23" s="805"/>
      <c r="AG23" s="952"/>
      <c r="AH23" s="940"/>
      <c r="AI23" s="940"/>
      <c r="AJ23" s="940"/>
      <c r="AK23" s="805"/>
      <c r="AL23" s="952"/>
      <c r="AM23" s="940"/>
      <c r="AN23" s="940"/>
      <c r="AO23" s="940"/>
      <c r="AP23" s="805"/>
      <c r="AQ23" s="952"/>
      <c r="AR23" s="940"/>
      <c r="AS23" s="940"/>
      <c r="AT23" s="940"/>
      <c r="AU23" s="805"/>
      <c r="AV23" s="952"/>
      <c r="AW23" s="940"/>
      <c r="AX23" s="940"/>
      <c r="AY23" s="940"/>
      <c r="AZ23" s="805"/>
      <c r="BA23" s="952"/>
      <c r="BB23" s="940"/>
      <c r="BC23" s="940"/>
      <c r="BD23" s="940"/>
      <c r="BE23" s="805"/>
      <c r="BF23" s="952"/>
      <c r="BG23" s="940"/>
      <c r="BH23" s="940"/>
      <c r="BI23" s="940"/>
      <c r="BJ23" s="805"/>
      <c r="BK23" s="952"/>
      <c r="BL23" s="940"/>
      <c r="BM23" s="940"/>
      <c r="BN23" s="940"/>
      <c r="BO23" s="805"/>
      <c r="BP23" s="952"/>
      <c r="BQ23" s="940"/>
      <c r="BR23" s="940"/>
      <c r="BS23" s="940"/>
      <c r="BT23" s="805"/>
      <c r="BU23" s="952"/>
      <c r="BV23" s="940"/>
      <c r="BW23" s="940"/>
      <c r="BX23" s="940"/>
      <c r="BY23" s="805"/>
      <c r="BZ23" s="952"/>
      <c r="CA23" s="940"/>
      <c r="CB23" s="940"/>
      <c r="CC23" s="940"/>
      <c r="CD23" s="805"/>
      <c r="CE23" s="952"/>
      <c r="CF23" s="940"/>
      <c r="CG23" s="940"/>
      <c r="CH23" s="940"/>
      <c r="CI23" s="805"/>
      <c r="CJ23" s="952"/>
      <c r="CK23" s="940"/>
      <c r="CL23" s="940"/>
      <c r="CM23" s="940"/>
      <c r="CN23" s="805"/>
      <c r="CO23" s="952"/>
      <c r="CP23" s="940"/>
      <c r="CQ23" s="940"/>
      <c r="CR23" s="940"/>
      <c r="CS23" s="805"/>
      <c r="CT23" s="952"/>
      <c r="CU23" s="940"/>
      <c r="CV23" s="940"/>
      <c r="CW23" s="940"/>
      <c r="CX23" s="805"/>
    </row>
    <row r="24" spans="1:107" ht="14.4" customHeight="1" x14ac:dyDescent="0.25">
      <c r="G24" s="52">
        <v>4</v>
      </c>
      <c r="H24" s="944" t="str">
        <f>'C-5'!$G$9</f>
        <v>Persediaan Akhir</v>
      </c>
      <c r="I24" s="940"/>
      <c r="J24" s="940"/>
      <c r="K24" s="940"/>
      <c r="L24" s="53" t="s">
        <v>1681</v>
      </c>
      <c r="M24" s="1158" t="s">
        <v>1464</v>
      </c>
      <c r="N24" s="940"/>
      <c r="O24" s="940"/>
      <c r="P24" s="940"/>
      <c r="Q24" s="940"/>
      <c r="R24" s="940"/>
      <c r="S24" s="940"/>
      <c r="T24" s="805"/>
      <c r="U24" s="964" t="s">
        <v>293</v>
      </c>
      <c r="V24" s="805"/>
      <c r="W24" s="1157">
        <f>'C-5'!$U$32</f>
        <v>0</v>
      </c>
      <c r="X24" s="940"/>
      <c r="Y24" s="940"/>
      <c r="Z24" s="940"/>
      <c r="AA24" s="805"/>
      <c r="AB24" s="945"/>
      <c r="AC24" s="940"/>
      <c r="AD24" s="940"/>
      <c r="AE24" s="940"/>
      <c r="AF24" s="805"/>
      <c r="AG24" s="945"/>
      <c r="AH24" s="940"/>
      <c r="AI24" s="940"/>
      <c r="AJ24" s="940"/>
      <c r="AK24" s="805"/>
      <c r="AL24" s="945"/>
      <c r="AM24" s="940"/>
      <c r="AN24" s="940"/>
      <c r="AO24" s="940"/>
      <c r="AP24" s="805"/>
      <c r="AQ24" s="945"/>
      <c r="AR24" s="940"/>
      <c r="AS24" s="940"/>
      <c r="AT24" s="940"/>
      <c r="AU24" s="805"/>
      <c r="AV24" s="945"/>
      <c r="AW24" s="940"/>
      <c r="AX24" s="940"/>
      <c r="AY24" s="940"/>
      <c r="AZ24" s="805"/>
      <c r="BA24" s="945"/>
      <c r="BB24" s="940"/>
      <c r="BC24" s="940"/>
      <c r="BD24" s="940"/>
      <c r="BE24" s="805"/>
      <c r="BF24" s="945"/>
      <c r="BG24" s="940"/>
      <c r="BH24" s="940"/>
      <c r="BI24" s="940"/>
      <c r="BJ24" s="805"/>
      <c r="BK24" s="945"/>
      <c r="BL24" s="940"/>
      <c r="BM24" s="940"/>
      <c r="BN24" s="940"/>
      <c r="BO24" s="805"/>
      <c r="BP24" s="945"/>
      <c r="BQ24" s="940"/>
      <c r="BR24" s="940"/>
      <c r="BS24" s="940"/>
      <c r="BT24" s="805"/>
      <c r="BU24" s="945"/>
      <c r="BV24" s="940"/>
      <c r="BW24" s="940"/>
      <c r="BX24" s="940"/>
      <c r="BY24" s="805"/>
      <c r="BZ24" s="945"/>
      <c r="CA24" s="940"/>
      <c r="CB24" s="940"/>
      <c r="CC24" s="940"/>
      <c r="CD24" s="805"/>
      <c r="CE24" s="945"/>
      <c r="CF24" s="940"/>
      <c r="CG24" s="940"/>
      <c r="CH24" s="940"/>
      <c r="CI24" s="805"/>
      <c r="CJ24" s="955">
        <f>'C-5-1-4'!AK40</f>
        <v>0</v>
      </c>
      <c r="CK24" s="940"/>
      <c r="CL24" s="940"/>
      <c r="CM24" s="940"/>
      <c r="CN24" s="805"/>
      <c r="CO24" s="955">
        <f>IF(CJ24&gt;0,CJ24,SUM(AB24:CI24))</f>
        <v>0</v>
      </c>
      <c r="CP24" s="940"/>
      <c r="CQ24" s="940"/>
      <c r="CR24" s="940"/>
      <c r="CS24" s="805"/>
      <c r="CT24" s="955">
        <f>CO24-W24</f>
        <v>0</v>
      </c>
      <c r="CU24" s="940"/>
      <c r="CV24" s="940"/>
      <c r="CW24" s="940"/>
      <c r="CX24" s="805"/>
    </row>
    <row r="25" spans="1:107" ht="14.25" customHeight="1" x14ac:dyDescent="0.25">
      <c r="G25" s="52"/>
      <c r="H25" s="804"/>
      <c r="I25" s="940"/>
      <c r="J25" s="940"/>
      <c r="K25" s="940"/>
      <c r="M25" s="940"/>
      <c r="N25" s="940"/>
      <c r="O25" s="940"/>
      <c r="P25" s="940"/>
      <c r="Q25" s="940"/>
      <c r="R25" s="940"/>
      <c r="S25" s="940"/>
      <c r="T25" s="805"/>
      <c r="U25" s="964"/>
      <c r="V25" s="805"/>
      <c r="W25" s="1157"/>
      <c r="X25" s="940"/>
      <c r="Y25" s="940"/>
      <c r="Z25" s="940"/>
      <c r="AA25" s="805"/>
      <c r="AB25" s="952"/>
      <c r="AC25" s="940"/>
      <c r="AD25" s="940"/>
      <c r="AE25" s="940"/>
      <c r="AF25" s="805"/>
      <c r="AG25" s="952"/>
      <c r="AH25" s="940"/>
      <c r="AI25" s="940"/>
      <c r="AJ25" s="940"/>
      <c r="AK25" s="805"/>
      <c r="AL25" s="952"/>
      <c r="AM25" s="940"/>
      <c r="AN25" s="940"/>
      <c r="AO25" s="940"/>
      <c r="AP25" s="805"/>
      <c r="AQ25" s="952"/>
      <c r="AR25" s="940"/>
      <c r="AS25" s="940"/>
      <c r="AT25" s="940"/>
      <c r="AU25" s="805"/>
      <c r="AV25" s="952"/>
      <c r="AW25" s="940"/>
      <c r="AX25" s="940"/>
      <c r="AY25" s="940"/>
      <c r="AZ25" s="805"/>
      <c r="BA25" s="952"/>
      <c r="BB25" s="940"/>
      <c r="BC25" s="940"/>
      <c r="BD25" s="940"/>
      <c r="BE25" s="805"/>
      <c r="BF25" s="952"/>
      <c r="BG25" s="940"/>
      <c r="BH25" s="940"/>
      <c r="BI25" s="940"/>
      <c r="BJ25" s="805"/>
      <c r="BK25" s="952"/>
      <c r="BL25" s="940"/>
      <c r="BM25" s="940"/>
      <c r="BN25" s="940"/>
      <c r="BO25" s="805"/>
      <c r="BP25" s="952"/>
      <c r="BQ25" s="940"/>
      <c r="BR25" s="940"/>
      <c r="BS25" s="940"/>
      <c r="BT25" s="805"/>
      <c r="BU25" s="952"/>
      <c r="BV25" s="940"/>
      <c r="BW25" s="940"/>
      <c r="BX25" s="940"/>
      <c r="BY25" s="805"/>
      <c r="BZ25" s="952"/>
      <c r="CA25" s="940"/>
      <c r="CB25" s="940"/>
      <c r="CC25" s="940"/>
      <c r="CD25" s="805"/>
      <c r="CE25" s="952"/>
      <c r="CF25" s="940"/>
      <c r="CG25" s="940"/>
      <c r="CH25" s="940"/>
      <c r="CI25" s="805"/>
      <c r="CJ25" s="952"/>
      <c r="CK25" s="940"/>
      <c r="CL25" s="940"/>
      <c r="CM25" s="940"/>
      <c r="CN25" s="805"/>
      <c r="CO25" s="952"/>
      <c r="CP25" s="940"/>
      <c r="CQ25" s="940"/>
      <c r="CR25" s="940"/>
      <c r="CS25" s="805"/>
      <c r="CT25" s="952"/>
      <c r="CU25" s="940"/>
      <c r="CV25" s="940"/>
      <c r="CW25" s="940"/>
      <c r="CX25" s="805"/>
    </row>
    <row r="26" spans="1:107" ht="14.4" customHeight="1" x14ac:dyDescent="0.25">
      <c r="G26" s="52">
        <v>5</v>
      </c>
      <c r="H26" s="944" t="str">
        <f>'C-5'!$G$9</f>
        <v>Persediaan Akhir</v>
      </c>
      <c r="I26" s="940"/>
      <c r="J26" s="940"/>
      <c r="K26" s="940"/>
      <c r="L26" s="53" t="s">
        <v>1681</v>
      </c>
      <c r="M26" s="1158" t="s">
        <v>1468</v>
      </c>
      <c r="N26" s="940"/>
      <c r="O26" s="940"/>
      <c r="P26" s="940"/>
      <c r="Q26" s="940"/>
      <c r="R26" s="940"/>
      <c r="S26" s="940"/>
      <c r="T26" s="805"/>
      <c r="U26" s="964" t="s">
        <v>295</v>
      </c>
      <c r="V26" s="805"/>
      <c r="W26" s="1157">
        <f>'C-5'!$U$32</f>
        <v>0</v>
      </c>
      <c r="X26" s="940"/>
      <c r="Y26" s="940"/>
      <c r="Z26" s="940"/>
      <c r="AA26" s="805"/>
      <c r="AB26" s="953">
        <f ca="1">SUMIF('C-5-1-5'!$J$20:$O$34,TEXT(AB16,"MM")&amp;TEXT(AB16,"MM")&amp;"*",'C-5-1-5'!$AL$20:$AP$34)</f>
        <v>0</v>
      </c>
      <c r="AC26" s="940"/>
      <c r="AD26" s="940"/>
      <c r="AE26" s="940"/>
      <c r="AF26" s="805"/>
      <c r="AG26" s="953">
        <f ca="1">SUMIF('C-5-1-5'!$J$20:$O$34,TEXT(AG16,"MM")&amp;TEXT(AG16,"MM")&amp;"*",'C-5-1-5'!$AL$20:$AP$34)</f>
        <v>0</v>
      </c>
      <c r="AH26" s="940"/>
      <c r="AI26" s="940"/>
      <c r="AJ26" s="940"/>
      <c r="AK26" s="805"/>
      <c r="AL26" s="953">
        <f ca="1">SUMIF('C-5-1-5'!$J$20:$O$34,TEXT(AL16,"MM")&amp;TEXT(AL16,"MM")&amp;"*",'C-5-1-5'!$AL$20:$AP$34)</f>
        <v>0</v>
      </c>
      <c r="AM26" s="940"/>
      <c r="AN26" s="940"/>
      <c r="AO26" s="940"/>
      <c r="AP26" s="805"/>
      <c r="AQ26" s="953">
        <f ca="1">SUMIF('C-5-1-5'!$J$20:$O$34,TEXT(AQ16,"MM")&amp;TEXT(AQ16,"MM")&amp;"*",'C-5-1-5'!$AL$20:$AP$34)</f>
        <v>0</v>
      </c>
      <c r="AR26" s="940"/>
      <c r="AS26" s="940"/>
      <c r="AT26" s="940"/>
      <c r="AU26" s="805"/>
      <c r="AV26" s="953">
        <f ca="1">SUMIF('C-5-1-5'!$J$20:$O$34,TEXT(AV16,"MM")&amp;TEXT(AV16,"MM")&amp;"*",'C-5-1-5'!$AL$20:$AP$34)</f>
        <v>0</v>
      </c>
      <c r="AW26" s="940"/>
      <c r="AX26" s="940"/>
      <c r="AY26" s="940"/>
      <c r="AZ26" s="805"/>
      <c r="BA26" s="953">
        <f ca="1">SUMIF('C-5-1-5'!$J$20:$O$34,TEXT(BA16,"MM")&amp;TEXT(BA16,"MM")&amp;"*",'C-5-1-5'!$AL$20:$AP$34)</f>
        <v>0</v>
      </c>
      <c r="BB26" s="940"/>
      <c r="BC26" s="940"/>
      <c r="BD26" s="940"/>
      <c r="BE26" s="805"/>
      <c r="BF26" s="953">
        <f ca="1">SUMIF('C-5-1-5'!$J$20:$O$34,TEXT(BF16,"MM")&amp;TEXT(BF16,"MM")&amp;"*",'C-5-1-5'!$AL$20:$AP$34)</f>
        <v>0</v>
      </c>
      <c r="BG26" s="940"/>
      <c r="BH26" s="940"/>
      <c r="BI26" s="940"/>
      <c r="BJ26" s="805"/>
      <c r="BK26" s="953">
        <f ca="1">SUMIF('C-5-1-5'!$J$20:$O$34,TEXT(BK16,"MM")&amp;TEXT(BK16,"MM")&amp;"*",'C-5-1-5'!$AL$20:$AP$34)</f>
        <v>0</v>
      </c>
      <c r="BL26" s="940"/>
      <c r="BM26" s="940"/>
      <c r="BN26" s="940"/>
      <c r="BO26" s="805"/>
      <c r="BP26" s="953">
        <f ca="1">SUMIF('C-5-1-5'!$J$20:$O$34,TEXT(BP16,"MM")&amp;TEXT(BP16,"MM")&amp;"*",'C-5-1-5'!$AL$20:$AP$34)</f>
        <v>0</v>
      </c>
      <c r="BQ26" s="940"/>
      <c r="BR26" s="940"/>
      <c r="BS26" s="940"/>
      <c r="BT26" s="805"/>
      <c r="BU26" s="953">
        <f ca="1">SUMIF('C-5-1-5'!$J$20:$O$34,TEXT(BU16,"MM")&amp;TEXT(BU16,"MM")&amp;"*",'C-5-1-5'!$AL$20:$AP$34)</f>
        <v>0</v>
      </c>
      <c r="BV26" s="940"/>
      <c r="BW26" s="940"/>
      <c r="BX26" s="940"/>
      <c r="BY26" s="805"/>
      <c r="BZ26" s="953">
        <f ca="1">SUMIF('C-5-1-5'!$J$20:$O$34,TEXT(BZ16,"MM")&amp;TEXT(BZ16,"MM")&amp;"*",'C-5-1-5'!$AL$20:$AP$34)</f>
        <v>0</v>
      </c>
      <c r="CA26" s="940"/>
      <c r="CB26" s="940"/>
      <c r="CC26" s="940"/>
      <c r="CD26" s="805"/>
      <c r="CE26" s="953">
        <f ca="1">SUMIF('C-5-1-5'!$J$20:$O$34,TEXT(CE16,"MM")&amp;TEXT(CE16,"MM")&amp;"*",'C-5-1-5'!$AL$20:$AP$34)</f>
        <v>0</v>
      </c>
      <c r="CF26" s="940"/>
      <c r="CG26" s="940"/>
      <c r="CH26" s="940"/>
      <c r="CI26" s="805"/>
      <c r="CJ26" s="955">
        <f ca="1">SUMIF('C-5-1-5'!J20:O34,"0112"&amp;"*",'C-5-1-5'!AL20:AP34)+SUMIF('C-5-1-5'!J20:O34,"0201"&amp;"*",'C-5-1-5'!AL20:AP34)+SUMIF('C-5-1-5'!J20:O34,"0302"&amp;"*",'C-5-1-5'!AL20:AP34)+SUMIF('C-5-1-5'!J20:O34,"0403"&amp;"*",'C-5-1-5'!AL20:AP34)+SUMIF('C-5-1-5'!J20:O34,"0503"&amp;"*",'C-5-1-5'!AL20:AP34)+SUMIF('C-5-1-5'!J20:O34,"0605"&amp;"*",'C-5-1-5'!AL20:AP34)+SUMIF('C-5-1-5'!J20:O34,"0706"&amp;"*",'C-5-1-5'!AL20:AP34)+SUMIF('C-5-1-5'!J20:O34,"0807"&amp;"*",'C-5-1-5'!AL20:AP34)+SUMIF('C-5-1-5'!J20:O34,"0908"&amp;"*",'C-5-1-5'!AL20:AP34)+SUMIF('C-5-1-5'!J20:O34,"1009"&amp;"*",'C-5-1-5'!AL20:AP34)+SUMIF('C-5-1-5'!J20:O34,"1110"&amp;"*",'C-5-1-5'!AL20:AP34)+SUMIF('C-5-1-5'!J20:O34,"1201"&amp;"*",'C-5-1-5'!AL20:AP34)</f>
        <v>0</v>
      </c>
      <c r="CK26" s="940"/>
      <c r="CL26" s="940"/>
      <c r="CM26" s="940"/>
      <c r="CN26" s="805"/>
      <c r="CO26" s="955">
        <f ca="1">IF(CJ26&gt;0,CJ26,SUM(AB26:CI26))</f>
        <v>0</v>
      </c>
      <c r="CP26" s="940"/>
      <c r="CQ26" s="940"/>
      <c r="CR26" s="940"/>
      <c r="CS26" s="805"/>
      <c r="CT26" s="955">
        <f ca="1">CO26-W26</f>
        <v>0</v>
      </c>
      <c r="CU26" s="940"/>
      <c r="CV26" s="940"/>
      <c r="CW26" s="940"/>
      <c r="CX26" s="805"/>
    </row>
    <row r="27" spans="1:107" ht="14.25" customHeight="1" x14ac:dyDescent="0.25">
      <c r="G27" s="52"/>
      <c r="H27" s="804"/>
      <c r="I27" s="940"/>
      <c r="J27" s="940"/>
      <c r="K27" s="940"/>
      <c r="M27" s="940"/>
      <c r="N27" s="940"/>
      <c r="O27" s="940"/>
      <c r="P27" s="940"/>
      <c r="Q27" s="940"/>
      <c r="R27" s="940"/>
      <c r="S27" s="940"/>
      <c r="T27" s="805"/>
      <c r="U27" s="964"/>
      <c r="V27" s="805"/>
      <c r="W27" s="1157"/>
      <c r="X27" s="940"/>
      <c r="Y27" s="940"/>
      <c r="Z27" s="940"/>
      <c r="AA27" s="805"/>
      <c r="AB27" s="952"/>
      <c r="AC27" s="940"/>
      <c r="AD27" s="940"/>
      <c r="AE27" s="940"/>
      <c r="AF27" s="805"/>
      <c r="AG27" s="952"/>
      <c r="AH27" s="940"/>
      <c r="AI27" s="940"/>
      <c r="AJ27" s="940"/>
      <c r="AK27" s="805"/>
      <c r="AL27" s="952"/>
      <c r="AM27" s="940"/>
      <c r="AN27" s="940"/>
      <c r="AO27" s="940"/>
      <c r="AP27" s="805"/>
      <c r="AQ27" s="952"/>
      <c r="AR27" s="940"/>
      <c r="AS27" s="940"/>
      <c r="AT27" s="940"/>
      <c r="AU27" s="805"/>
      <c r="AV27" s="952"/>
      <c r="AW27" s="940"/>
      <c r="AX27" s="940"/>
      <c r="AY27" s="940"/>
      <c r="AZ27" s="805"/>
      <c r="BA27" s="952"/>
      <c r="BB27" s="940"/>
      <c r="BC27" s="940"/>
      <c r="BD27" s="940"/>
      <c r="BE27" s="805"/>
      <c r="BF27" s="952"/>
      <c r="BG27" s="940"/>
      <c r="BH27" s="940"/>
      <c r="BI27" s="940"/>
      <c r="BJ27" s="805"/>
      <c r="BK27" s="952"/>
      <c r="BL27" s="940"/>
      <c r="BM27" s="940"/>
      <c r="BN27" s="940"/>
      <c r="BO27" s="805"/>
      <c r="BP27" s="952"/>
      <c r="BQ27" s="940"/>
      <c r="BR27" s="940"/>
      <c r="BS27" s="940"/>
      <c r="BT27" s="805"/>
      <c r="BU27" s="952"/>
      <c r="BV27" s="940"/>
      <c r="BW27" s="940"/>
      <c r="BX27" s="940"/>
      <c r="BY27" s="805"/>
      <c r="BZ27" s="952"/>
      <c r="CA27" s="940"/>
      <c r="CB27" s="940"/>
      <c r="CC27" s="940"/>
      <c r="CD27" s="805"/>
      <c r="CE27" s="952"/>
      <c r="CF27" s="940"/>
      <c r="CG27" s="940"/>
      <c r="CH27" s="940"/>
      <c r="CI27" s="805"/>
      <c r="CJ27" s="952"/>
      <c r="CK27" s="940"/>
      <c r="CL27" s="940"/>
      <c r="CM27" s="940"/>
      <c r="CN27" s="805"/>
      <c r="CO27" s="952"/>
      <c r="CP27" s="940"/>
      <c r="CQ27" s="940"/>
      <c r="CR27" s="940"/>
      <c r="CS27" s="805"/>
      <c r="CT27" s="952"/>
      <c r="CU27" s="940"/>
      <c r="CV27" s="940"/>
      <c r="CW27" s="940"/>
      <c r="CX27" s="805"/>
    </row>
    <row r="28" spans="1:107" ht="14.4" customHeight="1" x14ac:dyDescent="0.25">
      <c r="B28" s="760"/>
      <c r="C28" s="761"/>
      <c r="D28" s="761"/>
      <c r="E28" s="761"/>
      <c r="G28" s="52">
        <v>6</v>
      </c>
      <c r="H28" s="944" t="str">
        <f>'C-5'!$G$9</f>
        <v>Persediaan Akhir</v>
      </c>
      <c r="I28" s="940"/>
      <c r="J28" s="940"/>
      <c r="K28" s="940"/>
      <c r="L28" s="53" t="s">
        <v>1681</v>
      </c>
      <c r="M28" s="1158" t="s">
        <v>1472</v>
      </c>
      <c r="N28" s="940"/>
      <c r="O28" s="940"/>
      <c r="P28" s="940"/>
      <c r="Q28" s="940"/>
      <c r="R28" s="940"/>
      <c r="S28" s="940"/>
      <c r="T28" s="805"/>
      <c r="U28" s="964" t="s">
        <v>297</v>
      </c>
      <c r="V28" s="805"/>
      <c r="W28" s="1157">
        <f>'C-5'!$U$32</f>
        <v>0</v>
      </c>
      <c r="X28" s="940"/>
      <c r="Y28" s="940"/>
      <c r="Z28" s="940"/>
      <c r="AA28" s="805"/>
      <c r="AB28" s="945"/>
      <c r="AC28" s="940"/>
      <c r="AD28" s="940"/>
      <c r="AE28" s="940"/>
      <c r="AF28" s="805"/>
      <c r="AG28" s="945"/>
      <c r="AH28" s="940"/>
      <c r="AI28" s="940"/>
      <c r="AJ28" s="940"/>
      <c r="AK28" s="805"/>
      <c r="AL28" s="945"/>
      <c r="AM28" s="940"/>
      <c r="AN28" s="940"/>
      <c r="AO28" s="940"/>
      <c r="AP28" s="805"/>
      <c r="AQ28" s="945"/>
      <c r="AR28" s="940"/>
      <c r="AS28" s="940"/>
      <c r="AT28" s="940"/>
      <c r="AU28" s="805"/>
      <c r="AV28" s="945"/>
      <c r="AW28" s="940"/>
      <c r="AX28" s="940"/>
      <c r="AY28" s="940"/>
      <c r="AZ28" s="805"/>
      <c r="BA28" s="945"/>
      <c r="BB28" s="940"/>
      <c r="BC28" s="940"/>
      <c r="BD28" s="940"/>
      <c r="BE28" s="805"/>
      <c r="BF28" s="945"/>
      <c r="BG28" s="940"/>
      <c r="BH28" s="940"/>
      <c r="BI28" s="940"/>
      <c r="BJ28" s="805"/>
      <c r="BK28" s="945"/>
      <c r="BL28" s="940"/>
      <c r="BM28" s="940"/>
      <c r="BN28" s="940"/>
      <c r="BO28" s="805"/>
      <c r="BP28" s="945"/>
      <c r="BQ28" s="940"/>
      <c r="BR28" s="940"/>
      <c r="BS28" s="940"/>
      <c r="BT28" s="805"/>
      <c r="BU28" s="945"/>
      <c r="BV28" s="940"/>
      <c r="BW28" s="940"/>
      <c r="BX28" s="940"/>
      <c r="BY28" s="805"/>
      <c r="BZ28" s="945"/>
      <c r="CA28" s="940"/>
      <c r="CB28" s="940"/>
      <c r="CC28" s="940"/>
      <c r="CD28" s="805"/>
      <c r="CE28" s="945"/>
      <c r="CF28" s="940"/>
      <c r="CG28" s="940"/>
      <c r="CH28" s="940"/>
      <c r="CI28" s="805"/>
      <c r="CJ28" s="955" t="e">
        <f>'C-5-1-6'!#REF!</f>
        <v>#REF!</v>
      </c>
      <c r="CK28" s="940"/>
      <c r="CL28" s="940"/>
      <c r="CM28" s="940"/>
      <c r="CN28" s="805"/>
      <c r="CO28" s="955" t="e">
        <f>IF(CJ28&gt;0,CJ28,SUM(AB28:CI28))</f>
        <v>#REF!</v>
      </c>
      <c r="CP28" s="940"/>
      <c r="CQ28" s="940"/>
      <c r="CR28" s="940"/>
      <c r="CS28" s="805"/>
      <c r="CT28" s="955" t="e">
        <f>CO28-W28</f>
        <v>#REF!</v>
      </c>
      <c r="CU28" s="940"/>
      <c r="CV28" s="940"/>
      <c r="CW28" s="940"/>
      <c r="CX28" s="805"/>
    </row>
    <row r="29" spans="1:107" ht="14.4" customHeight="1" x14ac:dyDescent="0.25">
      <c r="G29" s="52"/>
      <c r="H29" s="804"/>
      <c r="I29" s="940"/>
      <c r="J29" s="940"/>
      <c r="K29" s="940"/>
      <c r="M29" s="940"/>
      <c r="N29" s="940"/>
      <c r="O29" s="940"/>
      <c r="P29" s="940"/>
      <c r="Q29" s="940"/>
      <c r="R29" s="940"/>
      <c r="S29" s="940"/>
      <c r="T29" s="805"/>
      <c r="U29" s="964"/>
      <c r="V29" s="805"/>
      <c r="W29" s="950"/>
      <c r="X29" s="940"/>
      <c r="Y29" s="940"/>
      <c r="Z29" s="940"/>
      <c r="AA29" s="805"/>
      <c r="AB29" s="952"/>
      <c r="AC29" s="940"/>
      <c r="AD29" s="940"/>
      <c r="AE29" s="940"/>
      <c r="AF29" s="805"/>
      <c r="AG29" s="952"/>
      <c r="AH29" s="940"/>
      <c r="AI29" s="940"/>
      <c r="AJ29" s="940"/>
      <c r="AK29" s="805"/>
      <c r="AL29" s="952"/>
      <c r="AM29" s="940"/>
      <c r="AN29" s="940"/>
      <c r="AO29" s="940"/>
      <c r="AP29" s="805"/>
      <c r="AQ29" s="952"/>
      <c r="AR29" s="940"/>
      <c r="AS29" s="940"/>
      <c r="AT29" s="940"/>
      <c r="AU29" s="805"/>
      <c r="AV29" s="952"/>
      <c r="AW29" s="940"/>
      <c r="AX29" s="940"/>
      <c r="AY29" s="940"/>
      <c r="AZ29" s="805"/>
      <c r="BA29" s="952"/>
      <c r="BB29" s="940"/>
      <c r="BC29" s="940"/>
      <c r="BD29" s="940"/>
      <c r="BE29" s="805"/>
      <c r="BF29" s="952"/>
      <c r="BG29" s="940"/>
      <c r="BH29" s="940"/>
      <c r="BI29" s="940"/>
      <c r="BJ29" s="805"/>
      <c r="BK29" s="952"/>
      <c r="BL29" s="940"/>
      <c r="BM29" s="940"/>
      <c r="BN29" s="940"/>
      <c r="BO29" s="805"/>
      <c r="BP29" s="952"/>
      <c r="BQ29" s="940"/>
      <c r="BR29" s="940"/>
      <c r="BS29" s="940"/>
      <c r="BT29" s="805"/>
      <c r="BU29" s="952"/>
      <c r="BV29" s="940"/>
      <c r="BW29" s="940"/>
      <c r="BX29" s="940"/>
      <c r="BY29" s="805"/>
      <c r="BZ29" s="952"/>
      <c r="CA29" s="940"/>
      <c r="CB29" s="940"/>
      <c r="CC29" s="940"/>
      <c r="CD29" s="805"/>
      <c r="CE29" s="952"/>
      <c r="CF29" s="940"/>
      <c r="CG29" s="940"/>
      <c r="CH29" s="940"/>
      <c r="CI29" s="805"/>
      <c r="CJ29" s="952"/>
      <c r="CK29" s="940"/>
      <c r="CL29" s="940"/>
      <c r="CM29" s="940"/>
      <c r="CN29" s="805"/>
      <c r="CO29" s="952"/>
      <c r="CP29" s="940"/>
      <c r="CQ29" s="940"/>
      <c r="CR29" s="940"/>
      <c r="CS29" s="805"/>
      <c r="CT29" s="952"/>
      <c r="CU29" s="940"/>
      <c r="CV29" s="940"/>
      <c r="CW29" s="940"/>
      <c r="CX29" s="805"/>
    </row>
    <row r="30" spans="1:107" ht="14.25" customHeight="1" thickBot="1" x14ac:dyDescent="0.3">
      <c r="G30" s="290"/>
      <c r="H30" s="291"/>
      <c r="I30" s="291"/>
      <c r="J30" s="291"/>
      <c r="K30" s="291"/>
      <c r="L30" s="291"/>
      <c r="M30" s="291"/>
      <c r="N30" s="291"/>
      <c r="O30" s="291"/>
      <c r="P30" s="291"/>
      <c r="Q30" s="291"/>
      <c r="R30" s="291"/>
      <c r="S30" s="291"/>
      <c r="T30" s="291"/>
      <c r="U30" s="292"/>
      <c r="V30" s="293"/>
      <c r="W30" s="941"/>
      <c r="X30" s="942"/>
      <c r="Y30" s="942"/>
      <c r="Z30" s="942"/>
      <c r="AA30" s="943"/>
      <c r="AB30" s="941"/>
      <c r="AC30" s="942"/>
      <c r="AD30" s="942"/>
      <c r="AE30" s="942"/>
      <c r="AF30" s="943"/>
      <c r="AG30" s="941"/>
      <c r="AH30" s="942"/>
      <c r="AI30" s="942"/>
      <c r="AJ30" s="942"/>
      <c r="AK30" s="943"/>
      <c r="AL30" s="941"/>
      <c r="AM30" s="942"/>
      <c r="AN30" s="942"/>
      <c r="AO30" s="942"/>
      <c r="AP30" s="943"/>
      <c r="AQ30" s="941"/>
      <c r="AR30" s="942"/>
      <c r="AS30" s="942"/>
      <c r="AT30" s="942"/>
      <c r="AU30" s="943"/>
      <c r="AV30" s="941"/>
      <c r="AW30" s="942"/>
      <c r="AX30" s="942"/>
      <c r="AY30" s="942"/>
      <c r="AZ30" s="943"/>
      <c r="BA30" s="941"/>
      <c r="BB30" s="942"/>
      <c r="BC30" s="942"/>
      <c r="BD30" s="942"/>
      <c r="BE30" s="943"/>
      <c r="BF30" s="941"/>
      <c r="BG30" s="942"/>
      <c r="BH30" s="942"/>
      <c r="BI30" s="942"/>
      <c r="BJ30" s="943"/>
      <c r="BK30" s="941"/>
      <c r="BL30" s="942"/>
      <c r="BM30" s="942"/>
      <c r="BN30" s="942"/>
      <c r="BO30" s="943"/>
      <c r="BP30" s="941"/>
      <c r="BQ30" s="942"/>
      <c r="BR30" s="942"/>
      <c r="BS30" s="942"/>
      <c r="BT30" s="943"/>
      <c r="BU30" s="941"/>
      <c r="BV30" s="942"/>
      <c r="BW30" s="942"/>
      <c r="BX30" s="942"/>
      <c r="BY30" s="943"/>
      <c r="BZ30" s="941"/>
      <c r="CA30" s="942"/>
      <c r="CB30" s="942"/>
      <c r="CC30" s="942"/>
      <c r="CD30" s="943"/>
      <c r="CE30" s="941"/>
      <c r="CF30" s="942"/>
      <c r="CG30" s="942"/>
      <c r="CH30" s="942"/>
      <c r="CI30" s="943"/>
      <c r="CJ30" s="941"/>
      <c r="CK30" s="942"/>
      <c r="CL30" s="942"/>
      <c r="CM30" s="942"/>
      <c r="CN30" s="943"/>
      <c r="CO30" s="941"/>
      <c r="CP30" s="942"/>
      <c r="CQ30" s="942"/>
      <c r="CR30" s="942"/>
      <c r="CS30" s="943"/>
      <c r="CT30" s="941"/>
      <c r="CU30" s="942"/>
      <c r="CV30" s="942"/>
      <c r="CW30" s="942"/>
      <c r="CX30" s="943"/>
    </row>
    <row r="31" spans="1:107" ht="15" customHeight="1" thickTop="1" x14ac:dyDescent="0.25">
      <c r="AL31" s="110"/>
      <c r="AM31" s="110"/>
      <c r="AN31" s="110"/>
      <c r="AO31" s="110"/>
      <c r="AP31" s="110"/>
      <c r="AQ31" s="110"/>
      <c r="AR31" s="110"/>
      <c r="AS31" s="110"/>
      <c r="AT31" s="110"/>
      <c r="AU31" s="110"/>
      <c r="AV31" s="110"/>
      <c r="AW31" s="110"/>
      <c r="AX31" s="110"/>
      <c r="AY31" s="110"/>
      <c r="AZ31" s="110"/>
      <c r="BA31" s="110"/>
      <c r="BB31" s="110"/>
      <c r="BC31" s="110"/>
      <c r="BD31" s="110"/>
      <c r="BE31" s="110"/>
      <c r="BF31" s="110"/>
      <c r="BG31" s="110"/>
      <c r="BH31" s="110"/>
      <c r="BI31" s="110"/>
      <c r="BJ31" s="110"/>
      <c r="BK31" s="110"/>
      <c r="BL31" s="110"/>
      <c r="BM31" s="110"/>
      <c r="BN31" s="110"/>
      <c r="BO31" s="110"/>
      <c r="BP31" s="110"/>
      <c r="BQ31" s="110"/>
      <c r="BR31" s="110"/>
      <c r="BS31" s="110"/>
      <c r="BT31" s="110"/>
      <c r="BU31" s="110"/>
      <c r="BV31" s="110"/>
      <c r="BW31" s="110"/>
      <c r="BX31" s="110"/>
      <c r="BY31" s="110"/>
      <c r="BZ31" s="110"/>
      <c r="CA31" s="110"/>
      <c r="CB31" s="110"/>
      <c r="CC31" s="110"/>
      <c r="CD31" s="110"/>
      <c r="CE31" s="110"/>
      <c r="CF31" s="110"/>
      <c r="CG31" s="110"/>
      <c r="CH31" s="110"/>
      <c r="CI31" s="110"/>
      <c r="CJ31" s="110"/>
      <c r="CK31" s="110"/>
      <c r="CL31" s="110"/>
      <c r="CM31" s="110"/>
      <c r="CN31" s="110"/>
      <c r="CO31" s="110"/>
      <c r="CP31" s="110"/>
      <c r="CQ31" s="110"/>
      <c r="CR31" s="110"/>
      <c r="CS31" s="110"/>
      <c r="CT31" s="110"/>
      <c r="CU31" s="110"/>
      <c r="CV31" s="110"/>
      <c r="CW31" s="110"/>
      <c r="CX31" s="110"/>
    </row>
    <row r="32" spans="1:107" ht="15" customHeight="1" x14ac:dyDescent="0.25">
      <c r="G32" s="198" t="s">
        <v>1779</v>
      </c>
      <c r="H32" s="199"/>
      <c r="I32" s="199"/>
      <c r="J32" s="199"/>
      <c r="K32" s="199"/>
      <c r="L32" s="199"/>
      <c r="M32" s="199"/>
      <c r="N32" s="199"/>
      <c r="O32" s="199"/>
      <c r="P32" s="199"/>
      <c r="Q32" s="199"/>
      <c r="R32" s="199"/>
      <c r="S32" s="199"/>
      <c r="T32" s="199"/>
      <c r="U32" s="199"/>
      <c r="V32" s="199"/>
      <c r="W32" s="199"/>
      <c r="X32" s="199"/>
      <c r="Y32" s="199"/>
      <c r="Z32" s="199"/>
      <c r="AA32" s="199"/>
      <c r="AB32" s="199"/>
      <c r="AC32" s="199"/>
      <c r="AD32" s="199"/>
      <c r="AE32" s="199"/>
      <c r="AF32" s="199"/>
      <c r="AG32" s="199"/>
      <c r="AH32" s="199"/>
      <c r="AI32" s="199"/>
      <c r="AJ32" s="199"/>
      <c r="AK32" s="200"/>
      <c r="AL32" s="110"/>
      <c r="AM32" s="110"/>
      <c r="AN32" s="110"/>
      <c r="AO32" s="110"/>
      <c r="AP32" s="110"/>
      <c r="AQ32" s="110"/>
      <c r="AR32" s="110"/>
      <c r="AS32" s="110"/>
      <c r="AT32" s="110"/>
      <c r="AU32" s="110"/>
      <c r="AV32" s="110"/>
      <c r="AW32" s="110"/>
      <c r="AX32" s="110"/>
      <c r="AY32" s="110"/>
      <c r="AZ32" s="110"/>
      <c r="BA32" s="110"/>
      <c r="BB32" s="110"/>
      <c r="BC32" s="110"/>
      <c r="BD32" s="110"/>
      <c r="BE32" s="110"/>
      <c r="BF32" s="110"/>
      <c r="BG32" s="110"/>
      <c r="BH32" s="110"/>
      <c r="BI32" s="110"/>
      <c r="BJ32" s="110"/>
      <c r="BK32" s="110"/>
      <c r="BL32" s="110"/>
      <c r="BM32" s="110"/>
      <c r="BN32" s="110"/>
      <c r="BO32" s="110"/>
      <c r="BP32" s="110"/>
      <c r="BQ32" s="110"/>
      <c r="BR32" s="110"/>
      <c r="BS32" s="110"/>
      <c r="BT32" s="110"/>
      <c r="BU32" s="110"/>
      <c r="BV32" s="110"/>
      <c r="BW32" s="110"/>
      <c r="BX32" s="110"/>
      <c r="BY32" s="110"/>
      <c r="BZ32" s="110"/>
      <c r="CA32" s="110"/>
      <c r="CB32" s="110"/>
      <c r="CC32" s="110"/>
      <c r="CD32" s="110"/>
      <c r="CE32" s="110"/>
      <c r="CF32" s="110"/>
      <c r="CG32" s="110"/>
      <c r="CH32" s="110"/>
      <c r="CI32" s="110"/>
      <c r="CJ32" s="110"/>
      <c r="CK32" s="110"/>
      <c r="CL32" s="110"/>
      <c r="CM32" s="110"/>
      <c r="CN32" s="110"/>
      <c r="CO32" s="110"/>
      <c r="CP32" s="110"/>
      <c r="CQ32" s="110"/>
      <c r="CR32" s="110"/>
      <c r="CS32" s="110"/>
      <c r="CT32" s="110"/>
      <c r="CU32" s="110"/>
      <c r="CV32" s="110"/>
      <c r="CW32" s="110"/>
      <c r="CX32" s="110"/>
    </row>
    <row r="33" spans="7:102" ht="15" customHeight="1" x14ac:dyDescent="0.25">
      <c r="G33" s="201" t="s">
        <v>1445</v>
      </c>
      <c r="H33" s="970" t="s">
        <v>1780</v>
      </c>
      <c r="I33" s="764"/>
      <c r="J33" s="764"/>
      <c r="K33" s="764"/>
      <c r="L33" s="764"/>
      <c r="M33" s="764"/>
      <c r="N33" s="764"/>
      <c r="O33" s="764"/>
      <c r="P33" s="764"/>
      <c r="Q33" s="764"/>
      <c r="R33" s="764"/>
      <c r="S33" s="764"/>
      <c r="T33" s="764"/>
      <c r="U33" s="764"/>
      <c r="V33" s="764"/>
      <c r="W33" s="764"/>
      <c r="X33" s="764"/>
      <c r="Y33" s="764"/>
      <c r="Z33" s="764"/>
      <c r="AA33" s="764"/>
      <c r="AB33" s="764"/>
      <c r="AC33" s="764"/>
      <c r="AD33" s="764"/>
      <c r="AE33" s="764"/>
      <c r="AF33" s="764"/>
      <c r="AG33" s="764"/>
      <c r="AH33" s="764"/>
      <c r="AI33" s="764"/>
      <c r="AJ33" s="764"/>
      <c r="AK33" s="765"/>
      <c r="AL33" s="110"/>
      <c r="AM33" s="110"/>
      <c r="AN33" s="110"/>
      <c r="AO33" s="110"/>
      <c r="AP33" s="110"/>
      <c r="AQ33" s="110"/>
      <c r="AR33" s="110"/>
      <c r="AS33" s="110"/>
      <c r="AT33" s="110"/>
      <c r="AU33" s="110"/>
      <c r="AV33" s="110"/>
      <c r="AW33" s="110"/>
      <c r="AX33" s="110"/>
      <c r="AY33" s="110"/>
      <c r="AZ33" s="110"/>
      <c r="BA33" s="110"/>
      <c r="BB33" s="110"/>
      <c r="BC33" s="110"/>
      <c r="BD33" s="110"/>
      <c r="BE33" s="110"/>
      <c r="BF33" s="110"/>
      <c r="BG33" s="110"/>
      <c r="BH33" s="110"/>
      <c r="BI33" s="110"/>
      <c r="BJ33" s="110"/>
      <c r="BK33" s="110"/>
      <c r="BL33" s="110"/>
      <c r="BM33" s="110"/>
      <c r="BN33" s="110"/>
      <c r="BO33" s="110"/>
      <c r="BP33" s="110"/>
      <c r="BQ33" s="110"/>
      <c r="BR33" s="110"/>
      <c r="BS33" s="110"/>
      <c r="BT33" s="110"/>
      <c r="BU33" s="110"/>
      <c r="BV33" s="110"/>
      <c r="BW33" s="110"/>
      <c r="BX33" s="110"/>
      <c r="BY33" s="110"/>
      <c r="BZ33" s="110"/>
      <c r="CA33" s="110"/>
      <c r="CB33" s="110"/>
      <c r="CC33" s="110"/>
      <c r="CD33" s="110"/>
      <c r="CE33" s="110"/>
      <c r="CF33" s="110"/>
      <c r="CG33" s="110"/>
      <c r="CH33" s="110"/>
      <c r="CI33" s="110"/>
      <c r="CJ33" s="110"/>
      <c r="CK33" s="110"/>
      <c r="CL33" s="110"/>
      <c r="CM33" s="110"/>
      <c r="CN33" s="110"/>
      <c r="CO33" s="110"/>
      <c r="CP33" s="110"/>
      <c r="CQ33" s="110"/>
      <c r="CR33" s="110"/>
      <c r="CS33" s="110"/>
      <c r="CT33" s="110"/>
      <c r="CU33" s="110"/>
      <c r="CV33" s="110"/>
      <c r="CW33" s="110"/>
      <c r="CX33" s="110"/>
    </row>
    <row r="34" spans="7:102" ht="15" customHeight="1" x14ac:dyDescent="0.25">
      <c r="G34" s="520" t="s">
        <v>1781</v>
      </c>
      <c r="H34" s="971" t="str">
        <f>"Berdasarkan hasil pengujian-pengujian tersebut, pemeriksaan atas "&amp;H18&amp;"  disimpulkan sebagai berikut :"</f>
        <v>Berdasarkan hasil pengujian-pengujian tersebut, pemeriksaan atas Persediaan Akhir  disimpulkan sebagai berikut :</v>
      </c>
      <c r="I34" s="789"/>
      <c r="J34" s="789"/>
      <c r="K34" s="789"/>
      <c r="L34" s="789"/>
      <c r="M34" s="789"/>
      <c r="N34" s="789"/>
      <c r="O34" s="789"/>
      <c r="P34" s="789"/>
      <c r="Q34" s="789"/>
      <c r="R34" s="789"/>
      <c r="S34" s="789"/>
      <c r="T34" s="789"/>
      <c r="U34" s="789"/>
      <c r="V34" s="789"/>
      <c r="W34" s="789"/>
      <c r="X34" s="789"/>
      <c r="Y34" s="789"/>
      <c r="Z34" s="789"/>
      <c r="AA34" s="789"/>
      <c r="AB34" s="789"/>
      <c r="AC34" s="789"/>
      <c r="AD34" s="789"/>
      <c r="AE34" s="789"/>
      <c r="AF34" s="789"/>
      <c r="AG34" s="789"/>
      <c r="AH34" s="789"/>
      <c r="AI34" s="789"/>
      <c r="AJ34" s="789"/>
      <c r="AK34" s="790"/>
      <c r="AL34" s="110"/>
      <c r="AM34" s="110"/>
      <c r="AN34" s="110"/>
      <c r="AO34" s="110"/>
      <c r="AP34" s="110"/>
      <c r="AQ34" s="110"/>
      <c r="AR34" s="110"/>
      <c r="AS34" s="110"/>
      <c r="AT34" s="110"/>
      <c r="AU34" s="110"/>
      <c r="AV34" s="110"/>
      <c r="AW34" s="110"/>
      <c r="AX34" s="110"/>
      <c r="AY34" s="110"/>
      <c r="AZ34" s="110"/>
      <c r="BA34" s="110"/>
      <c r="BB34" s="110"/>
      <c r="BC34" s="110"/>
      <c r="BD34" s="110"/>
      <c r="BE34" s="110"/>
      <c r="BF34" s="110"/>
      <c r="BG34" s="110"/>
      <c r="BH34" s="110"/>
      <c r="BI34" s="110"/>
      <c r="BJ34" s="110"/>
      <c r="BK34" s="110"/>
      <c r="BL34" s="110"/>
      <c r="BM34" s="110"/>
      <c r="BN34" s="110"/>
      <c r="BO34" s="110"/>
      <c r="BP34" s="110"/>
      <c r="BQ34" s="110"/>
      <c r="BR34" s="110"/>
      <c r="BS34" s="110"/>
      <c r="BT34" s="110"/>
      <c r="BU34" s="110"/>
      <c r="BV34" s="110"/>
      <c r="BW34" s="110"/>
      <c r="BX34" s="110"/>
      <c r="BY34" s="110"/>
      <c r="BZ34" s="110"/>
      <c r="CA34" s="110"/>
      <c r="CB34" s="110"/>
      <c r="CC34" s="110"/>
      <c r="CD34" s="110"/>
      <c r="CE34" s="110"/>
      <c r="CF34" s="110"/>
      <c r="CG34" s="110"/>
      <c r="CH34" s="110"/>
      <c r="CI34" s="110"/>
      <c r="CJ34" s="110"/>
      <c r="CK34" s="110"/>
      <c r="CL34" s="110"/>
      <c r="CM34" s="110"/>
      <c r="CN34" s="110"/>
      <c r="CO34" s="110"/>
      <c r="CP34" s="110"/>
      <c r="CQ34" s="110"/>
      <c r="CR34" s="110"/>
      <c r="CS34" s="110"/>
      <c r="CT34" s="110"/>
      <c r="CU34" s="110"/>
      <c r="CV34" s="110"/>
      <c r="CW34" s="110"/>
      <c r="CX34" s="110"/>
    </row>
    <row r="35" spans="7:102" ht="15" customHeight="1" x14ac:dyDescent="0.25">
      <c r="G35" s="521"/>
      <c r="H35" s="804"/>
      <c r="I35" s="940"/>
      <c r="J35" s="940"/>
      <c r="K35" s="940"/>
      <c r="L35" s="940"/>
      <c r="M35" s="940"/>
      <c r="N35" s="940"/>
      <c r="O35" s="940"/>
      <c r="P35" s="940"/>
      <c r="Q35" s="940"/>
      <c r="R35" s="940"/>
      <c r="S35" s="940"/>
      <c r="T35" s="940"/>
      <c r="U35" s="940"/>
      <c r="V35" s="940"/>
      <c r="W35" s="940"/>
      <c r="X35" s="940"/>
      <c r="Y35" s="940"/>
      <c r="Z35" s="940"/>
      <c r="AA35" s="940"/>
      <c r="AB35" s="940"/>
      <c r="AC35" s="940"/>
      <c r="AD35" s="940"/>
      <c r="AE35" s="940"/>
      <c r="AF35" s="940"/>
      <c r="AG35" s="940"/>
      <c r="AH35" s="940"/>
      <c r="AI35" s="940"/>
      <c r="AJ35" s="940"/>
      <c r="AK35" s="805"/>
      <c r="AL35" s="110"/>
      <c r="AM35" s="110"/>
      <c r="AN35" s="110"/>
      <c r="AO35" s="110"/>
      <c r="AP35" s="110"/>
      <c r="AQ35" s="110"/>
      <c r="AR35" s="110"/>
      <c r="AS35" s="110"/>
      <c r="AT35" s="110"/>
      <c r="AU35" s="110"/>
      <c r="AV35" s="110"/>
      <c r="AW35" s="110"/>
      <c r="AX35" s="110"/>
      <c r="AY35" s="110"/>
      <c r="AZ35" s="110"/>
      <c r="BA35" s="110"/>
      <c r="BB35" s="110"/>
      <c r="BC35" s="110"/>
      <c r="BD35" s="110"/>
      <c r="BE35" s="110"/>
      <c r="BF35" s="110"/>
      <c r="BG35" s="110"/>
      <c r="BH35" s="110"/>
      <c r="BI35" s="110"/>
      <c r="BJ35" s="110"/>
      <c r="BK35" s="110"/>
      <c r="BL35" s="110"/>
      <c r="BM35" s="110"/>
      <c r="BN35" s="110"/>
      <c r="BO35" s="110"/>
      <c r="BP35" s="110"/>
      <c r="BQ35" s="110"/>
      <c r="BR35" s="110"/>
      <c r="BS35" s="110"/>
      <c r="BT35" s="110"/>
      <c r="BU35" s="110"/>
      <c r="BV35" s="110"/>
      <c r="BW35" s="110"/>
      <c r="BX35" s="110"/>
      <c r="BY35" s="110"/>
      <c r="BZ35" s="110"/>
      <c r="CA35" s="110"/>
      <c r="CB35" s="110"/>
      <c r="CC35" s="110"/>
      <c r="CD35" s="110"/>
      <c r="CE35" s="110"/>
      <c r="CF35" s="110"/>
      <c r="CG35" s="110"/>
      <c r="CH35" s="110"/>
      <c r="CI35" s="110"/>
      <c r="CJ35" s="110"/>
      <c r="CK35" s="110"/>
      <c r="CL35" s="110"/>
      <c r="CM35" s="110"/>
      <c r="CN35" s="110"/>
      <c r="CO35" s="110"/>
      <c r="CP35" s="110"/>
      <c r="CQ35" s="110"/>
      <c r="CR35" s="110"/>
      <c r="CS35" s="110"/>
      <c r="CT35" s="110"/>
      <c r="CU35" s="110"/>
      <c r="CV35" s="110"/>
      <c r="CW35" s="110"/>
      <c r="CX35" s="110"/>
    </row>
    <row r="36" spans="7:102" ht="15" customHeight="1" x14ac:dyDescent="0.25">
      <c r="G36" s="521"/>
      <c r="H36" s="202" t="str">
        <f>H18&amp;" menurut pemeriksa :"</f>
        <v>Persediaan Akhir menurut pemeriksa :</v>
      </c>
      <c r="I36" s="203"/>
      <c r="J36" s="203"/>
      <c r="K36" s="203"/>
      <c r="L36" s="203"/>
      <c r="M36" s="203"/>
      <c r="N36" s="203"/>
      <c r="O36" s="203"/>
      <c r="P36" s="203"/>
      <c r="Q36" s="203"/>
      <c r="R36" s="203"/>
      <c r="S36" s="203"/>
      <c r="T36" s="203"/>
      <c r="U36" s="203"/>
      <c r="V36" s="203"/>
      <c r="W36" s="203"/>
      <c r="X36" s="203"/>
      <c r="Y36" s="203"/>
      <c r="Z36" s="203"/>
      <c r="AA36" s="203"/>
      <c r="AB36" s="203"/>
      <c r="AK36" s="186"/>
      <c r="AL36" s="110"/>
      <c r="AM36" s="110"/>
      <c r="AN36" s="110"/>
      <c r="AO36" s="110"/>
      <c r="AP36" s="110"/>
      <c r="AQ36" s="110"/>
      <c r="AR36" s="110"/>
      <c r="AS36" s="110"/>
      <c r="AT36" s="110"/>
      <c r="AU36" s="110"/>
      <c r="AV36" s="110"/>
      <c r="AW36" s="110"/>
      <c r="AX36" s="110"/>
      <c r="AY36" s="110"/>
      <c r="AZ36" s="110"/>
      <c r="BA36" s="110"/>
      <c r="BB36" s="110"/>
      <c r="BC36" s="110"/>
      <c r="BD36" s="110"/>
      <c r="BE36" s="110"/>
      <c r="BF36" s="110"/>
      <c r="BG36" s="110"/>
      <c r="BH36" s="110"/>
      <c r="BI36" s="110"/>
      <c r="BJ36" s="110"/>
      <c r="BK36" s="110"/>
      <c r="BL36" s="110"/>
      <c r="BM36" s="110"/>
      <c r="BN36" s="110"/>
      <c r="BO36" s="110"/>
      <c r="BP36" s="110"/>
      <c r="BQ36" s="110"/>
      <c r="BR36" s="110"/>
      <c r="BS36" s="110"/>
      <c r="BT36" s="110"/>
      <c r="BU36" s="110"/>
      <c r="BV36" s="110"/>
      <c r="BW36" s="110"/>
      <c r="BX36" s="110"/>
      <c r="BY36" s="110"/>
      <c r="BZ36" s="110"/>
      <c r="CA36" s="110"/>
      <c r="CB36" s="110"/>
      <c r="CC36" s="110"/>
      <c r="CD36" s="110"/>
      <c r="CE36" s="110"/>
      <c r="CF36" s="110"/>
      <c r="CG36" s="110"/>
      <c r="CH36" s="110"/>
      <c r="CI36" s="110"/>
      <c r="CJ36" s="110"/>
      <c r="CK36" s="110"/>
      <c r="CL36" s="110"/>
      <c r="CM36" s="110"/>
      <c r="CN36" s="110"/>
      <c r="CO36" s="110"/>
      <c r="CP36" s="110"/>
      <c r="CQ36" s="110"/>
      <c r="CR36" s="110"/>
      <c r="CS36" s="110"/>
      <c r="CT36" s="110"/>
      <c r="CU36" s="110"/>
      <c r="CV36" s="110"/>
      <c r="CW36" s="110"/>
      <c r="CX36" s="110"/>
    </row>
    <row r="37" spans="7:102" ht="15" customHeight="1" x14ac:dyDescent="0.25">
      <c r="G37" s="521"/>
      <c r="H37" s="202" t="s">
        <v>1681</v>
      </c>
      <c r="I37" s="939" t="s">
        <v>1782</v>
      </c>
      <c r="J37" s="940"/>
      <c r="K37" s="940"/>
      <c r="L37" s="940"/>
      <c r="M37" s="940"/>
      <c r="N37" s="940"/>
      <c r="O37" s="940"/>
      <c r="P37" s="940"/>
      <c r="Q37" s="940"/>
      <c r="R37" s="940"/>
      <c r="S37" s="940"/>
      <c r="T37" s="940"/>
      <c r="U37" s="940"/>
      <c r="V37" s="940"/>
      <c r="W37" s="203" t="s">
        <v>1684</v>
      </c>
      <c r="X37" s="974">
        <f>IF(I38="Tidak Dilakukan Pengujian",X39,
IF(I38=M18,CO18,
IF(I38=M20,CO20,
IF(I38=M22,CO22,
IF(I38=M24,CO24,
IF(I38=M26,CO26,
IF(I38=M28,CO28,
"Pilih teknik yang lain")))))))</f>
        <v>0</v>
      </c>
      <c r="Y37" s="940"/>
      <c r="Z37" s="940"/>
      <c r="AA37" s="940"/>
      <c r="AB37" s="940"/>
      <c r="AK37" s="186"/>
      <c r="AL37" s="110"/>
      <c r="AM37" s="110"/>
      <c r="AN37" s="110"/>
      <c r="AO37" s="110"/>
      <c r="AP37" s="110"/>
      <c r="AQ37" s="110"/>
      <c r="AR37" s="110"/>
      <c r="AS37" s="110"/>
      <c r="AT37" s="110"/>
      <c r="AU37" s="110"/>
      <c r="AV37" s="110"/>
      <c r="AW37" s="110"/>
      <c r="AX37" s="110"/>
      <c r="AY37" s="110"/>
      <c r="AZ37" s="110"/>
      <c r="BA37" s="110"/>
      <c r="BB37" s="110"/>
      <c r="BC37" s="110"/>
      <c r="BD37" s="110"/>
      <c r="BE37" s="110"/>
      <c r="BF37" s="110"/>
      <c r="BG37" s="110"/>
      <c r="BH37" s="110"/>
      <c r="BI37" s="110"/>
      <c r="BJ37" s="110"/>
      <c r="BK37" s="110"/>
      <c r="BL37" s="110"/>
      <c r="BM37" s="110"/>
      <c r="BN37" s="110"/>
      <c r="BO37" s="110"/>
      <c r="BP37" s="110"/>
      <c r="BQ37" s="110"/>
      <c r="BR37" s="110"/>
      <c r="BS37" s="110"/>
      <c r="BT37" s="110"/>
      <c r="BU37" s="110"/>
      <c r="BV37" s="110"/>
      <c r="BW37" s="110"/>
      <c r="BX37" s="110"/>
      <c r="BY37" s="110"/>
      <c r="BZ37" s="110"/>
      <c r="CA37" s="110"/>
      <c r="CB37" s="110"/>
      <c r="CC37" s="110"/>
      <c r="CD37" s="110"/>
      <c r="CE37" s="110"/>
      <c r="CF37" s="110"/>
      <c r="CG37" s="110"/>
      <c r="CH37" s="110"/>
      <c r="CI37" s="110"/>
      <c r="CJ37" s="110"/>
      <c r="CK37" s="110"/>
      <c r="CL37" s="110"/>
      <c r="CM37" s="110"/>
      <c r="CN37" s="110"/>
      <c r="CO37" s="110"/>
      <c r="CP37" s="110"/>
      <c r="CQ37" s="110"/>
      <c r="CR37" s="110"/>
      <c r="CS37" s="110"/>
      <c r="CT37" s="110"/>
      <c r="CU37" s="110"/>
      <c r="CV37" s="110"/>
      <c r="CW37" s="110"/>
      <c r="CX37" s="110"/>
    </row>
    <row r="38" spans="7:102" ht="15" customHeight="1" x14ac:dyDescent="0.25">
      <c r="G38" s="521"/>
      <c r="H38" s="202"/>
      <c r="I38" s="939" t="s">
        <v>2032</v>
      </c>
      <c r="J38" s="940"/>
      <c r="K38" s="940"/>
      <c r="L38" s="940"/>
      <c r="M38" s="940"/>
      <c r="N38" s="940"/>
      <c r="O38" s="940"/>
      <c r="P38" s="940"/>
      <c r="Q38" s="940"/>
      <c r="R38" s="940"/>
      <c r="S38" s="940"/>
      <c r="T38" s="940"/>
      <c r="U38" s="940"/>
      <c r="V38" s="940"/>
      <c r="W38" s="203"/>
      <c r="X38" s="522"/>
      <c r="Y38" s="522"/>
      <c r="Z38" s="522"/>
      <c r="AA38" s="522"/>
      <c r="AB38" s="522"/>
      <c r="AC38" s="204"/>
      <c r="AD38" s="204"/>
      <c r="AE38" s="204"/>
      <c r="AF38" s="204"/>
      <c r="AG38" s="204"/>
      <c r="AH38" s="204"/>
      <c r="AI38" s="204"/>
      <c r="AJ38" s="204"/>
      <c r="AK38" s="444"/>
      <c r="AL38" s="110"/>
      <c r="AM38" s="110"/>
      <c r="AN38" s="110"/>
      <c r="AO38" s="110"/>
      <c r="AP38" s="110"/>
      <c r="AQ38" s="110"/>
      <c r="AR38" s="110"/>
      <c r="AS38" s="110"/>
      <c r="AT38" s="110"/>
      <c r="AU38" s="110"/>
      <c r="AV38" s="110"/>
      <c r="AW38" s="110"/>
      <c r="AX38" s="110"/>
      <c r="AY38" s="110"/>
      <c r="AZ38" s="110"/>
      <c r="BA38" s="110"/>
      <c r="BB38" s="110"/>
      <c r="BC38" s="110"/>
      <c r="BD38" s="110"/>
      <c r="BE38" s="110"/>
      <c r="BF38" s="110"/>
      <c r="BG38" s="110"/>
      <c r="BH38" s="110"/>
      <c r="BI38" s="110"/>
      <c r="BJ38" s="110"/>
      <c r="BK38" s="110"/>
      <c r="BL38" s="110"/>
      <c r="BM38" s="110"/>
      <c r="BN38" s="110"/>
      <c r="BO38" s="110"/>
      <c r="BP38" s="110"/>
      <c r="BQ38" s="110"/>
      <c r="BR38" s="110"/>
      <c r="BS38" s="110"/>
      <c r="BT38" s="110"/>
      <c r="BU38" s="110"/>
      <c r="BV38" s="110"/>
      <c r="BW38" s="110"/>
      <c r="BX38" s="110"/>
      <c r="BY38" s="110"/>
      <c r="BZ38" s="110"/>
      <c r="CA38" s="110"/>
      <c r="CB38" s="110"/>
      <c r="CC38" s="110"/>
      <c r="CD38" s="110"/>
      <c r="CE38" s="110"/>
      <c r="CF38" s="110"/>
      <c r="CG38" s="110"/>
      <c r="CH38" s="110"/>
      <c r="CI38" s="110"/>
      <c r="CJ38" s="110"/>
      <c r="CK38" s="110"/>
      <c r="CL38" s="110"/>
      <c r="CM38" s="110"/>
      <c r="CN38" s="110"/>
      <c r="CO38" s="110"/>
      <c r="CP38" s="110"/>
      <c r="CQ38" s="110"/>
      <c r="CR38" s="110"/>
      <c r="CS38" s="110"/>
      <c r="CT38" s="110"/>
      <c r="CU38" s="110"/>
      <c r="CV38" s="110"/>
      <c r="CW38" s="110"/>
      <c r="CX38" s="110"/>
    </row>
    <row r="39" spans="7:102" ht="15" customHeight="1" x14ac:dyDescent="0.25">
      <c r="G39" s="521"/>
      <c r="H39" s="202" t="s">
        <v>1681</v>
      </c>
      <c r="I39" s="939" t="s">
        <v>1783</v>
      </c>
      <c r="J39" s="940"/>
      <c r="K39" s="940"/>
      <c r="L39" s="940"/>
      <c r="M39" s="940"/>
      <c r="N39" s="940"/>
      <c r="O39" s="940"/>
      <c r="P39" s="940"/>
      <c r="Q39" s="940"/>
      <c r="R39" s="940"/>
      <c r="S39" s="940"/>
      <c r="T39" s="940"/>
      <c r="U39" s="940"/>
      <c r="V39" s="940"/>
      <c r="W39" s="203" t="s">
        <v>1684</v>
      </c>
      <c r="X39" s="968">
        <f>'C-5'!U32</f>
        <v>0</v>
      </c>
      <c r="Y39" s="794"/>
      <c r="Z39" s="794"/>
      <c r="AA39" s="794"/>
      <c r="AB39" s="794"/>
      <c r="AC39" s="204"/>
      <c r="AD39" s="204"/>
      <c r="AE39" s="204"/>
      <c r="AF39" s="204"/>
      <c r="AG39" s="204"/>
      <c r="AH39" s="204"/>
      <c r="AI39" s="204"/>
      <c r="AJ39" s="204"/>
      <c r="AK39" s="444"/>
      <c r="AL39" s="110"/>
      <c r="AM39" s="110"/>
      <c r="AN39" s="110"/>
      <c r="AO39" s="110"/>
      <c r="AP39" s="110"/>
      <c r="AQ39" s="110"/>
      <c r="AR39" s="110"/>
      <c r="AS39" s="110"/>
      <c r="AT39" s="110"/>
      <c r="AU39" s="110"/>
      <c r="AV39" s="110"/>
      <c r="AW39" s="110"/>
      <c r="AX39" s="110"/>
      <c r="AY39" s="110"/>
      <c r="AZ39" s="110"/>
      <c r="BA39" s="110"/>
      <c r="BB39" s="110"/>
      <c r="BC39" s="110"/>
      <c r="BD39" s="110"/>
      <c r="BE39" s="110"/>
      <c r="BF39" s="110"/>
      <c r="BG39" s="110"/>
      <c r="BH39" s="110"/>
      <c r="BI39" s="110"/>
      <c r="BJ39" s="110"/>
      <c r="BK39" s="110"/>
      <c r="BL39" s="110"/>
      <c r="BM39" s="110"/>
      <c r="BN39" s="110"/>
      <c r="BO39" s="110"/>
      <c r="BP39" s="110"/>
      <c r="BQ39" s="110"/>
      <c r="BR39" s="110"/>
      <c r="BS39" s="110"/>
      <c r="BT39" s="110"/>
      <c r="BU39" s="110"/>
      <c r="BV39" s="110"/>
      <c r="BW39" s="110"/>
      <c r="BX39" s="110"/>
      <c r="BY39" s="110"/>
      <c r="BZ39" s="110"/>
      <c r="CA39" s="110"/>
      <c r="CB39" s="110"/>
      <c r="CC39" s="110"/>
      <c r="CD39" s="110"/>
      <c r="CE39" s="110"/>
      <c r="CF39" s="110"/>
      <c r="CG39" s="110"/>
      <c r="CH39" s="110"/>
      <c r="CI39" s="110"/>
      <c r="CJ39" s="110"/>
      <c r="CK39" s="110"/>
      <c r="CL39" s="110"/>
      <c r="CM39" s="110"/>
      <c r="CN39" s="110"/>
      <c r="CO39" s="110"/>
      <c r="CP39" s="110"/>
      <c r="CQ39" s="110"/>
      <c r="CR39" s="110"/>
      <c r="CS39" s="110"/>
      <c r="CT39" s="110"/>
      <c r="CU39" s="110"/>
      <c r="CV39" s="110"/>
      <c r="CW39" s="110"/>
      <c r="CX39" s="110"/>
    </row>
    <row r="40" spans="7:102" ht="15" customHeight="1" x14ac:dyDescent="0.25">
      <c r="G40" s="521"/>
      <c r="H40" s="202" t="s">
        <v>1772</v>
      </c>
      <c r="I40" s="203"/>
      <c r="J40" s="203"/>
      <c r="K40" s="203"/>
      <c r="L40" s="203"/>
      <c r="M40" s="203"/>
      <c r="N40" s="203"/>
      <c r="O40" s="203"/>
      <c r="P40" s="203"/>
      <c r="Q40" s="203"/>
      <c r="R40" s="203"/>
      <c r="S40" s="203"/>
      <c r="T40" s="203"/>
      <c r="U40" s="203"/>
      <c r="V40" s="203"/>
      <c r="W40" s="203" t="s">
        <v>1684</v>
      </c>
      <c r="X40" s="966">
        <f>X37-X39</f>
        <v>0</v>
      </c>
      <c r="Y40" s="789"/>
      <c r="Z40" s="789"/>
      <c r="AA40" s="789"/>
      <c r="AB40" s="789"/>
      <c r="AC40" s="204"/>
      <c r="AD40" s="204"/>
      <c r="AE40" s="204"/>
      <c r="AF40" s="204"/>
      <c r="AG40" s="204"/>
      <c r="AH40" s="204"/>
      <c r="AI40" s="204"/>
      <c r="AJ40" s="204"/>
      <c r="AK40" s="444"/>
      <c r="AL40" s="110"/>
      <c r="AM40" s="110"/>
      <c r="AN40" s="110"/>
      <c r="AO40" s="110"/>
      <c r="AP40" s="110"/>
      <c r="AQ40" s="110"/>
      <c r="AR40" s="110"/>
      <c r="AS40" s="110"/>
      <c r="AT40" s="110"/>
      <c r="AU40" s="110"/>
      <c r="AV40" s="110"/>
      <c r="AW40" s="110"/>
      <c r="AX40" s="110"/>
      <c r="AY40" s="110"/>
      <c r="AZ40" s="110"/>
      <c r="BA40" s="110"/>
      <c r="BB40" s="110"/>
      <c r="BC40" s="110"/>
      <c r="BD40" s="110"/>
      <c r="BE40" s="110"/>
      <c r="BF40" s="110"/>
      <c r="BG40" s="110"/>
      <c r="BH40" s="110"/>
      <c r="BI40" s="110"/>
      <c r="BJ40" s="110"/>
      <c r="BK40" s="110"/>
      <c r="BL40" s="110"/>
      <c r="BM40" s="110"/>
      <c r="BN40" s="110"/>
      <c r="BO40" s="110"/>
      <c r="BP40" s="110"/>
      <c r="BQ40" s="110"/>
      <c r="BR40" s="110"/>
      <c r="BS40" s="110"/>
      <c r="BT40" s="110"/>
      <c r="BU40" s="110"/>
      <c r="BV40" s="110"/>
      <c r="BW40" s="110"/>
      <c r="BX40" s="110"/>
      <c r="BY40" s="110"/>
      <c r="BZ40" s="110"/>
      <c r="CA40" s="110"/>
      <c r="CB40" s="110"/>
      <c r="CC40" s="110"/>
      <c r="CD40" s="110"/>
      <c r="CE40" s="110"/>
      <c r="CF40" s="110"/>
      <c r="CG40" s="110"/>
      <c r="CH40" s="110"/>
      <c r="CI40" s="110"/>
      <c r="CJ40" s="110"/>
      <c r="CK40" s="110"/>
      <c r="CL40" s="110"/>
      <c r="CM40" s="110"/>
      <c r="CN40" s="110"/>
      <c r="CO40" s="110"/>
      <c r="CP40" s="110"/>
      <c r="CQ40" s="110"/>
      <c r="CR40" s="110"/>
      <c r="CS40" s="110"/>
      <c r="CT40" s="110"/>
      <c r="CU40" s="110"/>
      <c r="CV40" s="110"/>
      <c r="CW40" s="110"/>
      <c r="CX40" s="110"/>
    </row>
    <row r="41" spans="7:102" ht="15" customHeight="1" x14ac:dyDescent="0.25">
      <c r="G41" s="521"/>
      <c r="H41" s="202"/>
      <c r="I41" s="203"/>
      <c r="J41" s="203"/>
      <c r="K41" s="203"/>
      <c r="L41" s="203"/>
      <c r="M41" s="203"/>
      <c r="N41" s="203"/>
      <c r="O41" s="203"/>
      <c r="P41" s="203"/>
      <c r="Q41" s="203"/>
      <c r="R41" s="203"/>
      <c r="S41" s="203"/>
      <c r="T41" s="203"/>
      <c r="U41" s="203"/>
      <c r="V41" s="203"/>
      <c r="W41" s="203"/>
      <c r="X41" s="522"/>
      <c r="Y41" s="522"/>
      <c r="Z41" s="522"/>
      <c r="AA41" s="522"/>
      <c r="AB41" s="522"/>
      <c r="AC41" s="204"/>
      <c r="AD41" s="204"/>
      <c r="AE41" s="204"/>
      <c r="AF41" s="204"/>
      <c r="AG41" s="204"/>
      <c r="AH41" s="204"/>
      <c r="AI41" s="204"/>
      <c r="AJ41" s="204"/>
      <c r="AK41" s="444"/>
      <c r="AL41" s="110"/>
      <c r="AM41" s="110"/>
      <c r="AN41" s="110"/>
      <c r="AO41" s="110"/>
      <c r="AP41" s="110"/>
      <c r="AQ41" s="110"/>
      <c r="AR41" s="110"/>
      <c r="AS41" s="110"/>
      <c r="AT41" s="110"/>
      <c r="AU41" s="110"/>
      <c r="AV41" s="110"/>
      <c r="AW41" s="110"/>
      <c r="AX41" s="110"/>
      <c r="AY41" s="110"/>
      <c r="AZ41" s="110"/>
      <c r="BA41" s="110"/>
      <c r="BB41" s="110"/>
      <c r="BC41" s="110"/>
      <c r="BD41" s="110"/>
      <c r="BE41" s="110"/>
      <c r="BF41" s="110"/>
      <c r="BG41" s="110"/>
      <c r="BH41" s="110"/>
      <c r="BI41" s="110"/>
      <c r="BJ41" s="110"/>
      <c r="BK41" s="110"/>
      <c r="BL41" s="110"/>
      <c r="BM41" s="110"/>
      <c r="BN41" s="110"/>
      <c r="BO41" s="110"/>
      <c r="BP41" s="110"/>
      <c r="BQ41" s="110"/>
      <c r="BR41" s="110"/>
      <c r="BS41" s="110"/>
      <c r="BT41" s="110"/>
      <c r="BU41" s="110"/>
      <c r="BV41" s="110"/>
      <c r="BW41" s="110"/>
      <c r="BX41" s="110"/>
      <c r="BY41" s="110"/>
      <c r="BZ41" s="110"/>
      <c r="CA41" s="110"/>
      <c r="CB41" s="110"/>
      <c r="CC41" s="110"/>
      <c r="CD41" s="110"/>
      <c r="CE41" s="110"/>
      <c r="CF41" s="110"/>
      <c r="CG41" s="110"/>
      <c r="CH41" s="110"/>
      <c r="CI41" s="110"/>
      <c r="CJ41" s="110"/>
      <c r="CK41" s="110"/>
      <c r="CL41" s="110"/>
      <c r="CM41" s="110"/>
      <c r="CN41" s="110"/>
      <c r="CO41" s="110"/>
      <c r="CP41" s="110"/>
      <c r="CQ41" s="110"/>
      <c r="CR41" s="110"/>
      <c r="CS41" s="110"/>
      <c r="CT41" s="110"/>
      <c r="CU41" s="110"/>
      <c r="CV41" s="110"/>
      <c r="CW41" s="110"/>
      <c r="CX41" s="110"/>
    </row>
    <row r="42" spans="7:102" ht="15" customHeight="1" x14ac:dyDescent="0.25">
      <c r="G42" s="521" t="s">
        <v>1784</v>
      </c>
      <c r="H42" s="202" t="s">
        <v>1785</v>
      </c>
      <c r="I42" s="203"/>
      <c r="J42" s="203"/>
      <c r="K42" s="203"/>
      <c r="L42" s="203"/>
      <c r="M42" s="203"/>
      <c r="N42" s="203"/>
      <c r="O42" s="203"/>
      <c r="P42" s="203"/>
      <c r="Q42" s="203"/>
      <c r="R42" s="203"/>
      <c r="S42" s="203"/>
      <c r="T42" s="203"/>
      <c r="U42" s="203"/>
      <c r="V42" s="203"/>
      <c r="W42" s="203"/>
      <c r="X42" s="203"/>
      <c r="Y42" s="203"/>
      <c r="Z42" s="203"/>
      <c r="AA42" s="203"/>
      <c r="AB42" s="203"/>
      <c r="AC42" s="204"/>
      <c r="AD42" s="204"/>
      <c r="AE42" s="204"/>
      <c r="AF42" s="204"/>
      <c r="AG42" s="204"/>
      <c r="AH42" s="204"/>
      <c r="AI42" s="204"/>
      <c r="AJ42" s="204"/>
      <c r="AK42" s="444"/>
      <c r="AL42" s="110"/>
      <c r="AM42" s="110"/>
      <c r="AN42" s="110"/>
      <c r="AO42" s="110"/>
      <c r="AP42" s="110"/>
      <c r="AQ42" s="110"/>
      <c r="AR42" s="110"/>
      <c r="AS42" s="110"/>
      <c r="AT42" s="110"/>
      <c r="AU42" s="110"/>
      <c r="AV42" s="110"/>
      <c r="AW42" s="110"/>
      <c r="AX42" s="110"/>
      <c r="AY42" s="110"/>
      <c r="AZ42" s="110"/>
      <c r="BA42" s="110"/>
      <c r="BB42" s="110"/>
      <c r="BC42" s="110"/>
      <c r="BD42" s="110"/>
      <c r="BE42" s="110"/>
      <c r="BF42" s="110"/>
      <c r="BG42" s="110"/>
      <c r="BH42" s="110"/>
      <c r="BI42" s="110"/>
      <c r="BJ42" s="110"/>
      <c r="BK42" s="110"/>
      <c r="BL42" s="110"/>
      <c r="BM42" s="110"/>
      <c r="BN42" s="110"/>
      <c r="BO42" s="110"/>
      <c r="BP42" s="110"/>
      <c r="BQ42" s="110"/>
      <c r="BR42" s="110"/>
      <c r="BS42" s="110"/>
      <c r="BT42" s="110"/>
      <c r="BU42" s="110"/>
      <c r="BV42" s="110"/>
      <c r="BW42" s="110"/>
      <c r="BX42" s="110"/>
      <c r="BY42" s="110"/>
      <c r="BZ42" s="110"/>
      <c r="CA42" s="110"/>
      <c r="CB42" s="110"/>
      <c r="CC42" s="110"/>
      <c r="CD42" s="110"/>
      <c r="CE42" s="110"/>
      <c r="CF42" s="110"/>
      <c r="CG42" s="110"/>
      <c r="CH42" s="110"/>
      <c r="CI42" s="110"/>
      <c r="CJ42" s="110"/>
      <c r="CK42" s="110"/>
      <c r="CL42" s="110"/>
      <c r="CM42" s="110"/>
      <c r="CN42" s="110"/>
      <c r="CO42" s="110"/>
      <c r="CP42" s="110"/>
      <c r="CQ42" s="110"/>
      <c r="CR42" s="110"/>
      <c r="CS42" s="110"/>
      <c r="CT42" s="110"/>
      <c r="CU42" s="110"/>
      <c r="CV42" s="110"/>
      <c r="CW42" s="110"/>
      <c r="CX42" s="110"/>
    </row>
    <row r="43" spans="7:102" ht="15" customHeight="1" x14ac:dyDescent="0.25">
      <c r="G43" s="521"/>
      <c r="H43" s="972" t="s">
        <v>1786</v>
      </c>
      <c r="I43" s="940"/>
      <c r="J43" s="940"/>
      <c r="K43" s="940"/>
      <c r="L43" s="940"/>
      <c r="M43" s="940"/>
      <c r="N43" s="940"/>
      <c r="O43" s="940"/>
      <c r="P43" s="940"/>
      <c r="Q43" s="940"/>
      <c r="R43" s="940"/>
      <c r="S43" s="940"/>
      <c r="T43" s="940"/>
      <c r="U43" s="940"/>
      <c r="V43" s="940"/>
      <c r="W43" s="940"/>
      <c r="X43" s="940"/>
      <c r="Y43" s="940"/>
      <c r="Z43" s="940"/>
      <c r="AA43" s="940"/>
      <c r="AB43" s="940"/>
      <c r="AC43" s="940"/>
      <c r="AD43" s="940"/>
      <c r="AE43" s="940"/>
      <c r="AF43" s="940"/>
      <c r="AG43" s="940"/>
      <c r="AH43" s="940"/>
      <c r="AI43" s="940"/>
      <c r="AJ43" s="940"/>
      <c r="AK43" s="805"/>
      <c r="AL43" s="110"/>
      <c r="AM43" s="110"/>
      <c r="AN43" s="110"/>
      <c r="AO43" s="110"/>
      <c r="AP43" s="110"/>
      <c r="AQ43" s="110"/>
      <c r="AR43" s="110"/>
      <c r="AS43" s="110"/>
      <c r="AT43" s="110"/>
      <c r="AU43" s="110"/>
      <c r="AV43" s="110"/>
      <c r="AW43" s="110"/>
      <c r="AX43" s="110"/>
      <c r="AY43" s="110"/>
      <c r="AZ43" s="110"/>
      <c r="BA43" s="110"/>
      <c r="BB43" s="110"/>
      <c r="BC43" s="110"/>
      <c r="BD43" s="110"/>
      <c r="BE43" s="110"/>
      <c r="BF43" s="110"/>
      <c r="BG43" s="110"/>
      <c r="BH43" s="110"/>
      <c r="BI43" s="110"/>
      <c r="BJ43" s="110"/>
      <c r="BK43" s="110"/>
      <c r="BL43" s="110"/>
      <c r="BM43" s="110"/>
      <c r="BN43" s="110"/>
      <c r="BO43" s="110"/>
      <c r="BP43" s="110"/>
      <c r="BQ43" s="110"/>
      <c r="BR43" s="110"/>
      <c r="BS43" s="110"/>
      <c r="BT43" s="110"/>
      <c r="BU43" s="110"/>
      <c r="BV43" s="110"/>
      <c r="BW43" s="110"/>
      <c r="BX43" s="110"/>
      <c r="BY43" s="110"/>
      <c r="BZ43" s="110"/>
      <c r="CA43" s="110"/>
      <c r="CB43" s="110"/>
      <c r="CC43" s="110"/>
      <c r="CD43" s="110"/>
      <c r="CE43" s="110"/>
      <c r="CF43" s="110"/>
      <c r="CG43" s="110"/>
      <c r="CH43" s="110"/>
      <c r="CI43" s="110"/>
      <c r="CJ43" s="110"/>
      <c r="CK43" s="110"/>
      <c r="CL43" s="110"/>
      <c r="CM43" s="110"/>
      <c r="CN43" s="110"/>
      <c r="CO43" s="110"/>
      <c r="CP43" s="110"/>
      <c r="CQ43" s="110"/>
      <c r="CR43" s="110"/>
      <c r="CS43" s="110"/>
      <c r="CT43" s="110"/>
      <c r="CU43" s="110"/>
      <c r="CV43" s="110"/>
      <c r="CW43" s="110"/>
      <c r="CX43" s="110"/>
    </row>
    <row r="44" spans="7:102" ht="15" customHeight="1" x14ac:dyDescent="0.25">
      <c r="G44" s="521"/>
      <c r="H44" s="804"/>
      <c r="I44" s="940"/>
      <c r="J44" s="940"/>
      <c r="K44" s="940"/>
      <c r="L44" s="940"/>
      <c r="M44" s="940"/>
      <c r="N44" s="940"/>
      <c r="O44" s="940"/>
      <c r="P44" s="940"/>
      <c r="Q44" s="940"/>
      <c r="R44" s="940"/>
      <c r="S44" s="940"/>
      <c r="T44" s="940"/>
      <c r="U44" s="940"/>
      <c r="V44" s="940"/>
      <c r="W44" s="940"/>
      <c r="X44" s="940"/>
      <c r="Y44" s="940"/>
      <c r="Z44" s="940"/>
      <c r="AA44" s="940"/>
      <c r="AB44" s="940"/>
      <c r="AC44" s="940"/>
      <c r="AD44" s="940"/>
      <c r="AE44" s="940"/>
      <c r="AF44" s="940"/>
      <c r="AG44" s="940"/>
      <c r="AH44" s="940"/>
      <c r="AI44" s="940"/>
      <c r="AJ44" s="940"/>
      <c r="AK44" s="805"/>
      <c r="AL44" s="110"/>
      <c r="AM44" s="110"/>
      <c r="AN44" s="110"/>
      <c r="AO44" s="110"/>
      <c r="AP44" s="110"/>
      <c r="AQ44" s="110"/>
      <c r="AR44" s="110"/>
      <c r="AS44" s="110"/>
      <c r="AT44" s="110"/>
      <c r="AU44" s="110"/>
      <c r="AV44" s="110"/>
      <c r="AW44" s="110"/>
      <c r="AX44" s="110"/>
      <c r="AY44" s="110"/>
      <c r="AZ44" s="110"/>
      <c r="BA44" s="110"/>
      <c r="BB44" s="110"/>
      <c r="BC44" s="110"/>
      <c r="BD44" s="110"/>
      <c r="BE44" s="110"/>
      <c r="BF44" s="110"/>
      <c r="BG44" s="110"/>
      <c r="BH44" s="110"/>
      <c r="BI44" s="110"/>
      <c r="BJ44" s="110"/>
      <c r="BK44" s="110"/>
      <c r="BL44" s="110"/>
      <c r="BM44" s="110"/>
      <c r="BN44" s="110"/>
      <c r="BO44" s="110"/>
      <c r="BP44" s="110"/>
      <c r="BQ44" s="110"/>
      <c r="BR44" s="110"/>
      <c r="BS44" s="110"/>
      <c r="BT44" s="110"/>
      <c r="BU44" s="110"/>
      <c r="BV44" s="110"/>
      <c r="BW44" s="110"/>
      <c r="BX44" s="110"/>
      <c r="BY44" s="110"/>
      <c r="BZ44" s="110"/>
      <c r="CA44" s="110"/>
      <c r="CB44" s="110"/>
      <c r="CC44" s="110"/>
      <c r="CD44" s="110"/>
      <c r="CE44" s="110"/>
      <c r="CF44" s="110"/>
      <c r="CG44" s="110"/>
      <c r="CH44" s="110"/>
      <c r="CI44" s="110"/>
      <c r="CJ44" s="110"/>
      <c r="CK44" s="110"/>
      <c r="CL44" s="110"/>
      <c r="CM44" s="110"/>
      <c r="CN44" s="110"/>
      <c r="CO44" s="110"/>
      <c r="CP44" s="110"/>
      <c r="CQ44" s="110"/>
      <c r="CR44" s="110"/>
      <c r="CS44" s="110"/>
      <c r="CT44" s="110"/>
      <c r="CU44" s="110"/>
      <c r="CV44" s="110"/>
      <c r="CW44" s="110"/>
      <c r="CX44" s="110"/>
    </row>
    <row r="45" spans="7:102" ht="15" customHeight="1" x14ac:dyDescent="0.25">
      <c r="G45" s="521"/>
      <c r="H45" s="804"/>
      <c r="I45" s="940"/>
      <c r="J45" s="940"/>
      <c r="K45" s="940"/>
      <c r="L45" s="940"/>
      <c r="M45" s="940"/>
      <c r="N45" s="940"/>
      <c r="O45" s="940"/>
      <c r="P45" s="940"/>
      <c r="Q45" s="940"/>
      <c r="R45" s="940"/>
      <c r="S45" s="940"/>
      <c r="T45" s="940"/>
      <c r="U45" s="940"/>
      <c r="V45" s="940"/>
      <c r="W45" s="940"/>
      <c r="X45" s="940"/>
      <c r="Y45" s="940"/>
      <c r="Z45" s="940"/>
      <c r="AA45" s="940"/>
      <c r="AB45" s="940"/>
      <c r="AC45" s="940"/>
      <c r="AD45" s="940"/>
      <c r="AE45" s="940"/>
      <c r="AF45" s="940"/>
      <c r="AG45" s="940"/>
      <c r="AH45" s="940"/>
      <c r="AI45" s="940"/>
      <c r="AJ45" s="940"/>
      <c r="AK45" s="805"/>
      <c r="AL45" s="110"/>
      <c r="AM45" s="110"/>
      <c r="AN45" s="110"/>
      <c r="AO45" s="110"/>
      <c r="AP45" s="110"/>
      <c r="AQ45" s="110"/>
      <c r="AR45" s="110"/>
      <c r="AS45" s="110"/>
      <c r="AT45" s="110"/>
      <c r="AU45" s="110"/>
      <c r="AV45" s="110"/>
      <c r="AW45" s="110"/>
      <c r="AX45" s="110"/>
      <c r="AY45" s="110"/>
      <c r="AZ45" s="110"/>
      <c r="BA45" s="110"/>
      <c r="BB45" s="110"/>
      <c r="BC45" s="110"/>
      <c r="BD45" s="110"/>
      <c r="BE45" s="110"/>
      <c r="BF45" s="110"/>
      <c r="BG45" s="110"/>
      <c r="BH45" s="110"/>
      <c r="BI45" s="110"/>
      <c r="BJ45" s="110"/>
      <c r="BK45" s="110"/>
      <c r="BL45" s="110"/>
      <c r="BM45" s="110"/>
      <c r="BN45" s="110"/>
      <c r="BO45" s="110"/>
      <c r="BP45" s="110"/>
      <c r="BQ45" s="110"/>
      <c r="BR45" s="110"/>
      <c r="BS45" s="110"/>
      <c r="BT45" s="110"/>
      <c r="BU45" s="110"/>
      <c r="BV45" s="110"/>
      <c r="BW45" s="110"/>
      <c r="BX45" s="110"/>
      <c r="BY45" s="110"/>
      <c r="BZ45" s="110"/>
      <c r="CA45" s="110"/>
      <c r="CB45" s="110"/>
      <c r="CC45" s="110"/>
      <c r="CD45" s="110"/>
      <c r="CE45" s="110"/>
      <c r="CF45" s="110"/>
      <c r="CG45" s="110"/>
      <c r="CH45" s="110"/>
      <c r="CI45" s="110"/>
      <c r="CJ45" s="110"/>
      <c r="CK45" s="110"/>
      <c r="CL45" s="110"/>
      <c r="CM45" s="110"/>
      <c r="CN45" s="110"/>
      <c r="CO45" s="110"/>
      <c r="CP45" s="110"/>
      <c r="CQ45" s="110"/>
      <c r="CR45" s="110"/>
      <c r="CS45" s="110"/>
      <c r="CT45" s="110"/>
      <c r="CU45" s="110"/>
      <c r="CV45" s="110"/>
      <c r="CW45" s="110"/>
      <c r="CX45" s="110"/>
    </row>
    <row r="46" spans="7:102" ht="15" customHeight="1" x14ac:dyDescent="0.25">
      <c r="G46" s="521"/>
      <c r="H46" s="804"/>
      <c r="I46" s="940"/>
      <c r="J46" s="940"/>
      <c r="K46" s="940"/>
      <c r="L46" s="940"/>
      <c r="M46" s="940"/>
      <c r="N46" s="940"/>
      <c r="O46" s="940"/>
      <c r="P46" s="940"/>
      <c r="Q46" s="940"/>
      <c r="R46" s="940"/>
      <c r="S46" s="940"/>
      <c r="T46" s="940"/>
      <c r="U46" s="940"/>
      <c r="V46" s="940"/>
      <c r="W46" s="940"/>
      <c r="X46" s="940"/>
      <c r="Y46" s="940"/>
      <c r="Z46" s="940"/>
      <c r="AA46" s="940"/>
      <c r="AB46" s="940"/>
      <c r="AC46" s="940"/>
      <c r="AD46" s="940"/>
      <c r="AE46" s="940"/>
      <c r="AF46" s="940"/>
      <c r="AG46" s="940"/>
      <c r="AH46" s="940"/>
      <c r="AI46" s="940"/>
      <c r="AJ46" s="940"/>
      <c r="AK46" s="805"/>
      <c r="AL46" s="110"/>
      <c r="AM46" s="110"/>
      <c r="AN46" s="110"/>
      <c r="AO46" s="110"/>
      <c r="AP46" s="110"/>
      <c r="AQ46" s="110"/>
      <c r="AR46" s="110"/>
      <c r="AS46" s="110"/>
      <c r="AT46" s="110"/>
      <c r="AU46" s="110"/>
      <c r="AV46" s="110"/>
      <c r="AW46" s="110"/>
      <c r="AX46" s="110"/>
      <c r="AY46" s="110"/>
      <c r="AZ46" s="110"/>
      <c r="BA46" s="110"/>
      <c r="BB46" s="110"/>
      <c r="BC46" s="110"/>
      <c r="BD46" s="110"/>
      <c r="BE46" s="110"/>
      <c r="BF46" s="110"/>
      <c r="BG46" s="110"/>
      <c r="BH46" s="110"/>
      <c r="BI46" s="110"/>
      <c r="BJ46" s="110"/>
      <c r="BK46" s="110"/>
      <c r="BL46" s="110"/>
      <c r="BM46" s="110"/>
      <c r="BN46" s="110"/>
      <c r="BO46" s="110"/>
      <c r="BP46" s="110"/>
      <c r="BQ46" s="110"/>
      <c r="BR46" s="110"/>
      <c r="BS46" s="110"/>
      <c r="BT46" s="110"/>
      <c r="BU46" s="110"/>
      <c r="BV46" s="110"/>
      <c r="BW46" s="110"/>
      <c r="BX46" s="110"/>
      <c r="BY46" s="110"/>
      <c r="BZ46" s="110"/>
      <c r="CA46" s="110"/>
      <c r="CB46" s="110"/>
      <c r="CC46" s="110"/>
      <c r="CD46" s="110"/>
      <c r="CE46" s="110"/>
      <c r="CF46" s="110"/>
      <c r="CG46" s="110"/>
      <c r="CH46" s="110"/>
      <c r="CI46" s="110"/>
      <c r="CJ46" s="110"/>
      <c r="CK46" s="110"/>
      <c r="CL46" s="110"/>
      <c r="CM46" s="110"/>
      <c r="CN46" s="110"/>
      <c r="CO46" s="110"/>
      <c r="CP46" s="110"/>
      <c r="CQ46" s="110"/>
      <c r="CR46" s="110"/>
      <c r="CS46" s="110"/>
      <c r="CT46" s="110"/>
      <c r="CU46" s="110"/>
      <c r="CV46" s="110"/>
      <c r="CW46" s="110"/>
      <c r="CX46" s="110"/>
    </row>
    <row r="47" spans="7:102" ht="15" customHeight="1" x14ac:dyDescent="0.25">
      <c r="G47" s="521"/>
      <c r="H47" s="202" t="s">
        <v>1787</v>
      </c>
      <c r="I47" s="203"/>
      <c r="J47" s="203"/>
      <c r="K47" s="203"/>
      <c r="L47" s="203"/>
      <c r="M47" s="203"/>
      <c r="N47" s="203"/>
      <c r="O47" s="203"/>
      <c r="P47" s="203"/>
      <c r="Q47" s="203"/>
      <c r="R47" s="203"/>
      <c r="S47" s="203"/>
      <c r="T47" s="203"/>
      <c r="U47" s="203"/>
      <c r="V47" s="203"/>
      <c r="W47" s="203"/>
      <c r="X47" s="522"/>
      <c r="Y47" s="522"/>
      <c r="Z47" s="522"/>
      <c r="AA47" s="522"/>
      <c r="AB47" s="522"/>
      <c r="AC47" s="435"/>
      <c r="AD47" s="435"/>
      <c r="AE47" s="435"/>
      <c r="AF47" s="435"/>
      <c r="AG47" s="435"/>
      <c r="AH47" s="435"/>
      <c r="AI47" s="435"/>
      <c r="AJ47" s="435"/>
      <c r="AK47" s="437"/>
      <c r="AL47" s="110"/>
      <c r="AM47" s="110"/>
      <c r="AN47" s="110"/>
      <c r="AO47" s="110"/>
      <c r="AP47" s="110"/>
      <c r="AQ47" s="110"/>
      <c r="AR47" s="110"/>
      <c r="AS47" s="110"/>
      <c r="AT47" s="110"/>
      <c r="AU47" s="110"/>
      <c r="AV47" s="110"/>
      <c r="AW47" s="110"/>
      <c r="AX47" s="110"/>
      <c r="AY47" s="110"/>
      <c r="AZ47" s="110"/>
      <c r="BA47" s="110"/>
      <c r="BB47" s="110"/>
      <c r="BC47" s="110"/>
      <c r="BD47" s="110"/>
      <c r="BE47" s="110"/>
      <c r="BF47" s="110"/>
      <c r="BG47" s="110"/>
      <c r="BH47" s="110"/>
      <c r="BI47" s="110"/>
      <c r="BJ47" s="110"/>
      <c r="BK47" s="110"/>
      <c r="BL47" s="110"/>
      <c r="BM47" s="110"/>
      <c r="BN47" s="110"/>
      <c r="BO47" s="110"/>
      <c r="BP47" s="110"/>
      <c r="BQ47" s="110"/>
      <c r="BR47" s="110"/>
      <c r="BS47" s="110"/>
      <c r="BT47" s="110"/>
      <c r="BU47" s="110"/>
      <c r="BV47" s="110"/>
      <c r="BW47" s="110"/>
      <c r="BX47" s="110"/>
      <c r="BY47" s="110"/>
      <c r="BZ47" s="110"/>
      <c r="CA47" s="110"/>
      <c r="CB47" s="110"/>
      <c r="CC47" s="110"/>
      <c r="CD47" s="110"/>
      <c r="CE47" s="110"/>
      <c r="CF47" s="110"/>
      <c r="CG47" s="110"/>
      <c r="CH47" s="110"/>
      <c r="CI47" s="110"/>
      <c r="CJ47" s="110"/>
      <c r="CK47" s="110"/>
      <c r="CL47" s="110"/>
      <c r="CM47" s="110"/>
      <c r="CN47" s="110"/>
      <c r="CO47" s="110"/>
      <c r="CP47" s="110"/>
      <c r="CQ47" s="110"/>
      <c r="CR47" s="110"/>
      <c r="CS47" s="110"/>
      <c r="CT47" s="110"/>
      <c r="CU47" s="110"/>
      <c r="CV47" s="110"/>
      <c r="CW47" s="110"/>
      <c r="CX47" s="110"/>
    </row>
    <row r="48" spans="7:102" ht="15" customHeight="1" x14ac:dyDescent="0.25">
      <c r="G48" s="521"/>
      <c r="H48" s="202" t="s">
        <v>1681</v>
      </c>
      <c r="I48" s="973" t="s">
        <v>2031</v>
      </c>
      <c r="J48" s="940"/>
      <c r="K48" s="940"/>
      <c r="L48" s="940"/>
      <c r="M48" s="940"/>
      <c r="N48" s="940"/>
      <c r="O48" s="940"/>
      <c r="P48" s="940"/>
      <c r="Q48" s="940"/>
      <c r="R48" s="940"/>
      <c r="S48" s="940"/>
      <c r="T48" s="940"/>
      <c r="U48" s="940"/>
      <c r="V48" s="940"/>
      <c r="W48" s="940"/>
      <c r="X48" s="940"/>
      <c r="Y48" s="940"/>
      <c r="Z48" s="940"/>
      <c r="AA48" s="940"/>
      <c r="AB48" s="940"/>
      <c r="AC48" s="435"/>
      <c r="AD48" s="435"/>
      <c r="AE48" s="435"/>
      <c r="AF48" s="435"/>
      <c r="AG48" s="435"/>
      <c r="AH48" s="435"/>
      <c r="AI48" s="435"/>
      <c r="AJ48" s="435"/>
      <c r="AK48" s="437"/>
      <c r="AL48" s="110"/>
      <c r="AM48" s="110"/>
      <c r="AN48" s="110"/>
      <c r="AO48" s="110"/>
      <c r="AP48" s="110"/>
      <c r="AQ48" s="110"/>
      <c r="AR48" s="110"/>
      <c r="AS48" s="110"/>
      <c r="AT48" s="110"/>
      <c r="AU48" s="110"/>
      <c r="AV48" s="110"/>
      <c r="AW48" s="110"/>
      <c r="AX48" s="110"/>
      <c r="AY48" s="110"/>
      <c r="AZ48" s="110"/>
      <c r="BA48" s="110"/>
      <c r="BB48" s="110"/>
      <c r="BC48" s="110"/>
      <c r="BD48" s="110"/>
      <c r="BE48" s="110"/>
      <c r="BF48" s="110"/>
      <c r="BG48" s="110"/>
      <c r="BH48" s="110"/>
      <c r="BI48" s="110"/>
      <c r="BJ48" s="110"/>
      <c r="BK48" s="110"/>
      <c r="BL48" s="110"/>
      <c r="BM48" s="110"/>
      <c r="BN48" s="110"/>
      <c r="BO48" s="110"/>
      <c r="BP48" s="110"/>
      <c r="BQ48" s="110"/>
      <c r="BR48" s="110"/>
      <c r="BS48" s="110"/>
      <c r="BT48" s="110"/>
      <c r="BU48" s="110"/>
      <c r="BV48" s="110"/>
      <c r="BW48" s="110"/>
      <c r="BX48" s="110"/>
      <c r="BY48" s="110"/>
      <c r="BZ48" s="110"/>
      <c r="CA48" s="110"/>
      <c r="CB48" s="110"/>
      <c r="CC48" s="110"/>
      <c r="CD48" s="110"/>
      <c r="CE48" s="110"/>
      <c r="CF48" s="110"/>
      <c r="CG48" s="110"/>
      <c r="CH48" s="110"/>
      <c r="CI48" s="110"/>
      <c r="CJ48" s="110"/>
      <c r="CK48" s="110"/>
      <c r="CL48" s="110"/>
      <c r="CM48" s="110"/>
      <c r="CN48" s="110"/>
      <c r="CO48" s="110"/>
      <c r="CP48" s="110"/>
      <c r="CQ48" s="110"/>
      <c r="CR48" s="110"/>
      <c r="CS48" s="110"/>
      <c r="CT48" s="110"/>
      <c r="CU48" s="110"/>
      <c r="CV48" s="110"/>
      <c r="CW48" s="110"/>
      <c r="CX48" s="110"/>
    </row>
    <row r="49" spans="7:102" ht="15" customHeight="1" x14ac:dyDescent="0.25">
      <c r="G49" s="521"/>
      <c r="H49" s="205"/>
      <c r="I49" s="435"/>
      <c r="W49" s="203"/>
      <c r="X49" s="203"/>
      <c r="Y49" s="203"/>
      <c r="Z49" s="203"/>
      <c r="AA49" s="203"/>
      <c r="AB49" s="203"/>
      <c r="AC49" s="204"/>
      <c r="AD49" s="204"/>
      <c r="AE49" s="204"/>
      <c r="AF49" s="204"/>
      <c r="AG49" s="204"/>
      <c r="AH49" s="204"/>
      <c r="AI49" s="204"/>
      <c r="AJ49" s="204"/>
      <c r="AK49" s="444"/>
      <c r="AL49" s="110"/>
      <c r="AM49" s="110"/>
      <c r="AN49" s="110"/>
      <c r="AO49" s="110"/>
      <c r="AP49" s="110"/>
      <c r="AQ49" s="110"/>
      <c r="AR49" s="110"/>
      <c r="AS49" s="110"/>
      <c r="AT49" s="110"/>
      <c r="AU49" s="110"/>
      <c r="AV49" s="110"/>
      <c r="AW49" s="110"/>
      <c r="AX49" s="110"/>
      <c r="AY49" s="110"/>
      <c r="AZ49" s="110"/>
      <c r="BA49" s="110"/>
      <c r="BB49" s="110"/>
      <c r="BC49" s="110"/>
      <c r="BD49" s="110"/>
      <c r="BE49" s="110"/>
      <c r="BF49" s="110"/>
      <c r="BG49" s="110"/>
      <c r="BH49" s="110"/>
      <c r="BI49" s="110"/>
      <c r="BJ49" s="110"/>
      <c r="BK49" s="110"/>
      <c r="BL49" s="110"/>
      <c r="BM49" s="110"/>
      <c r="BN49" s="110"/>
      <c r="BO49" s="110"/>
      <c r="BP49" s="110"/>
      <c r="BQ49" s="110"/>
      <c r="BR49" s="110"/>
      <c r="BS49" s="110"/>
      <c r="BT49" s="110"/>
      <c r="BU49" s="110"/>
      <c r="BV49" s="110"/>
      <c r="BW49" s="110"/>
      <c r="BX49" s="110"/>
      <c r="BY49" s="110"/>
      <c r="BZ49" s="110"/>
      <c r="CA49" s="110"/>
      <c r="CB49" s="110"/>
      <c r="CC49" s="110"/>
      <c r="CD49" s="110"/>
      <c r="CE49" s="110"/>
      <c r="CF49" s="110"/>
      <c r="CG49" s="110"/>
      <c r="CH49" s="110"/>
      <c r="CI49" s="110"/>
      <c r="CJ49" s="110"/>
      <c r="CK49" s="110"/>
      <c r="CL49" s="110"/>
      <c r="CM49" s="110"/>
      <c r="CN49" s="110"/>
      <c r="CO49" s="110"/>
      <c r="CP49" s="110"/>
      <c r="CQ49" s="110"/>
      <c r="CR49" s="110"/>
      <c r="CS49" s="110"/>
      <c r="CT49" s="110"/>
      <c r="CU49" s="110"/>
      <c r="CV49" s="110"/>
      <c r="CW49" s="110"/>
      <c r="CX49" s="110"/>
    </row>
    <row r="50" spans="7:102" ht="15" customHeight="1" x14ac:dyDescent="0.25">
      <c r="G50" s="521" t="s">
        <v>1788</v>
      </c>
      <c r="H50" s="205" t="s">
        <v>1789</v>
      </c>
      <c r="I50" s="435"/>
      <c r="W50" s="203"/>
      <c r="X50" s="203"/>
      <c r="Y50" s="203"/>
      <c r="Z50" s="203"/>
      <c r="AA50" s="203"/>
      <c r="AB50" s="203"/>
      <c r="AC50" s="204"/>
      <c r="AD50" s="204"/>
      <c r="AE50" s="204"/>
      <c r="AF50" s="204"/>
      <c r="AG50" s="204"/>
      <c r="AH50" s="204"/>
      <c r="AI50" s="204"/>
      <c r="AJ50" s="204"/>
      <c r="AK50" s="444"/>
      <c r="AL50" s="110"/>
      <c r="AM50" s="110"/>
      <c r="AN50" s="110"/>
      <c r="AO50" s="110"/>
      <c r="AP50" s="110"/>
      <c r="AQ50" s="110"/>
      <c r="AR50" s="110"/>
      <c r="AS50" s="110"/>
      <c r="AT50" s="110"/>
      <c r="AU50" s="110"/>
      <c r="AV50" s="110"/>
      <c r="AW50" s="110"/>
      <c r="AX50" s="110"/>
      <c r="AY50" s="110"/>
      <c r="AZ50" s="110"/>
      <c r="BA50" s="110"/>
      <c r="BB50" s="110"/>
      <c r="BC50" s="110"/>
      <c r="BD50" s="110"/>
      <c r="BE50" s="110"/>
      <c r="BF50" s="110"/>
      <c r="BG50" s="110"/>
      <c r="BH50" s="110"/>
      <c r="BI50" s="110"/>
      <c r="BJ50" s="110"/>
      <c r="BK50" s="110"/>
      <c r="BL50" s="110"/>
      <c r="BM50" s="110"/>
      <c r="BN50" s="110"/>
      <c r="BO50" s="110"/>
      <c r="BP50" s="110"/>
      <c r="BQ50" s="110"/>
      <c r="BR50" s="110"/>
      <c r="BS50" s="110"/>
      <c r="BT50" s="110"/>
      <c r="BU50" s="110"/>
      <c r="BV50" s="110"/>
      <c r="BW50" s="110"/>
      <c r="BX50" s="110"/>
      <c r="BY50" s="110"/>
      <c r="BZ50" s="110"/>
      <c r="CA50" s="110"/>
      <c r="CB50" s="110"/>
      <c r="CC50" s="110"/>
      <c r="CD50" s="110"/>
      <c r="CE50" s="110"/>
      <c r="CF50" s="110"/>
      <c r="CG50" s="110"/>
      <c r="CH50" s="110"/>
      <c r="CI50" s="110"/>
      <c r="CJ50" s="110"/>
      <c r="CK50" s="110"/>
      <c r="CL50" s="110"/>
      <c r="CM50" s="110"/>
      <c r="CN50" s="110"/>
      <c r="CO50" s="110"/>
      <c r="CP50" s="110"/>
      <c r="CQ50" s="110"/>
      <c r="CR50" s="110"/>
      <c r="CS50" s="110"/>
      <c r="CT50" s="110"/>
      <c r="CU50" s="110"/>
      <c r="CV50" s="110"/>
      <c r="CW50" s="110"/>
      <c r="CX50" s="110"/>
    </row>
    <row r="51" spans="7:102" ht="15" customHeight="1" x14ac:dyDescent="0.25">
      <c r="G51" s="521"/>
      <c r="H51" s="205">
        <v>1</v>
      </c>
      <c r="I51" s="435"/>
      <c r="W51" s="203"/>
      <c r="X51" s="203"/>
      <c r="Y51" s="203"/>
      <c r="Z51" s="203"/>
      <c r="AA51" s="203"/>
      <c r="AB51" s="203"/>
      <c r="AC51" s="204"/>
      <c r="AD51" s="204"/>
      <c r="AE51" s="204"/>
      <c r="AF51" s="204"/>
      <c r="AG51" s="204"/>
      <c r="AH51" s="204"/>
      <c r="AI51" s="204"/>
      <c r="AJ51" s="204"/>
      <c r="AK51" s="444"/>
      <c r="AL51" s="110"/>
      <c r="AM51" s="110"/>
      <c r="AN51" s="110"/>
      <c r="AO51" s="110"/>
      <c r="AP51" s="110"/>
      <c r="AQ51" s="110"/>
      <c r="AR51" s="110"/>
      <c r="AS51" s="110"/>
      <c r="AT51" s="110"/>
      <c r="AU51" s="110"/>
      <c r="AV51" s="110"/>
      <c r="AW51" s="110"/>
      <c r="AX51" s="110"/>
      <c r="AY51" s="110"/>
      <c r="AZ51" s="110"/>
      <c r="BA51" s="110"/>
      <c r="BB51" s="110"/>
      <c r="BC51" s="110"/>
      <c r="BD51" s="110"/>
      <c r="BE51" s="110"/>
      <c r="BF51" s="110"/>
      <c r="BG51" s="110"/>
      <c r="BH51" s="110"/>
      <c r="BI51" s="110"/>
      <c r="BJ51" s="110"/>
      <c r="BK51" s="110"/>
      <c r="BL51" s="110"/>
      <c r="BM51" s="110"/>
      <c r="BN51" s="110"/>
      <c r="BO51" s="110"/>
      <c r="BP51" s="110"/>
      <c r="BQ51" s="110"/>
      <c r="BR51" s="110"/>
      <c r="BS51" s="110"/>
      <c r="BT51" s="110"/>
      <c r="BU51" s="110"/>
      <c r="BV51" s="110"/>
      <c r="BW51" s="110"/>
      <c r="BX51" s="110"/>
      <c r="BY51" s="110"/>
      <c r="BZ51" s="110"/>
      <c r="CA51" s="110"/>
      <c r="CB51" s="110"/>
      <c r="CC51" s="110"/>
      <c r="CD51" s="110"/>
      <c r="CE51" s="110"/>
      <c r="CF51" s="110"/>
      <c r="CG51" s="110"/>
      <c r="CH51" s="110"/>
      <c r="CI51" s="110"/>
      <c r="CJ51" s="110"/>
      <c r="CK51" s="110"/>
      <c r="CL51" s="110"/>
      <c r="CM51" s="110"/>
      <c r="CN51" s="110"/>
      <c r="CO51" s="110"/>
      <c r="CP51" s="110"/>
      <c r="CQ51" s="110"/>
      <c r="CR51" s="110"/>
      <c r="CS51" s="110"/>
      <c r="CT51" s="110"/>
      <c r="CU51" s="110"/>
      <c r="CV51" s="110"/>
      <c r="CW51" s="110"/>
      <c r="CX51" s="110"/>
    </row>
    <row r="52" spans="7:102" ht="15" customHeight="1" x14ac:dyDescent="0.25">
      <c r="G52" s="521"/>
      <c r="H52" s="205">
        <v>2</v>
      </c>
      <c r="I52" s="435"/>
      <c r="W52" s="203"/>
      <c r="X52" s="203"/>
      <c r="Y52" s="203"/>
      <c r="Z52" s="203"/>
      <c r="AA52" s="203"/>
      <c r="AB52" s="203"/>
      <c r="AC52" s="204"/>
      <c r="AD52" s="204"/>
      <c r="AE52" s="204"/>
      <c r="AF52" s="204"/>
      <c r="AG52" s="204"/>
      <c r="AH52" s="204"/>
      <c r="AI52" s="204"/>
      <c r="AJ52" s="204"/>
      <c r="AK52" s="444"/>
      <c r="AL52" s="110"/>
      <c r="AM52" s="110"/>
      <c r="AN52" s="110"/>
      <c r="AO52" s="110"/>
      <c r="AP52" s="110"/>
      <c r="AQ52" s="110"/>
      <c r="AR52" s="110"/>
      <c r="AS52" s="110"/>
      <c r="AT52" s="110"/>
      <c r="AU52" s="110"/>
      <c r="AV52" s="110"/>
      <c r="AW52" s="110"/>
      <c r="AX52" s="110"/>
      <c r="AY52" s="110"/>
      <c r="AZ52" s="110"/>
      <c r="BA52" s="110"/>
      <c r="BB52" s="110"/>
      <c r="BC52" s="110"/>
      <c r="BD52" s="110"/>
      <c r="BE52" s="110"/>
      <c r="BF52" s="110"/>
      <c r="BG52" s="110"/>
      <c r="BH52" s="110"/>
      <c r="BI52" s="110"/>
      <c r="BJ52" s="110"/>
      <c r="BK52" s="110"/>
      <c r="BL52" s="110"/>
      <c r="BM52" s="110"/>
      <c r="BN52" s="110"/>
      <c r="BO52" s="110"/>
      <c r="BP52" s="110"/>
      <c r="BQ52" s="110"/>
      <c r="BR52" s="110"/>
      <c r="BS52" s="110"/>
      <c r="BT52" s="110"/>
      <c r="BU52" s="110"/>
      <c r="BV52" s="110"/>
      <c r="BW52" s="110"/>
      <c r="BX52" s="110"/>
      <c r="BY52" s="110"/>
      <c r="BZ52" s="110"/>
      <c r="CA52" s="110"/>
      <c r="CB52" s="110"/>
      <c r="CC52" s="110"/>
      <c r="CD52" s="110"/>
      <c r="CE52" s="110"/>
      <c r="CF52" s="110"/>
      <c r="CG52" s="110"/>
      <c r="CH52" s="110"/>
      <c r="CI52" s="110"/>
      <c r="CJ52" s="110"/>
      <c r="CK52" s="110"/>
      <c r="CL52" s="110"/>
      <c r="CM52" s="110"/>
      <c r="CN52" s="110"/>
      <c r="CO52" s="110"/>
      <c r="CP52" s="110"/>
      <c r="CQ52" s="110"/>
      <c r="CR52" s="110"/>
      <c r="CS52" s="110"/>
      <c r="CT52" s="110"/>
      <c r="CU52" s="110"/>
      <c r="CV52" s="110"/>
      <c r="CW52" s="110"/>
      <c r="CX52" s="110"/>
    </row>
    <row r="53" spans="7:102" ht="15" customHeight="1" x14ac:dyDescent="0.25">
      <c r="G53" s="521"/>
      <c r="H53" s="205">
        <v>3</v>
      </c>
      <c r="I53" s="435"/>
      <c r="W53" s="203"/>
      <c r="X53" s="203"/>
      <c r="Y53" s="203"/>
      <c r="Z53" s="203"/>
      <c r="AA53" s="203"/>
      <c r="AB53" s="203"/>
      <c r="AC53" s="204"/>
      <c r="AD53" s="204"/>
      <c r="AE53" s="204"/>
      <c r="AF53" s="204"/>
      <c r="AG53" s="204"/>
      <c r="AH53" s="204"/>
      <c r="AI53" s="204"/>
      <c r="AJ53" s="204"/>
      <c r="AK53" s="444"/>
      <c r="AL53" s="110"/>
      <c r="AM53" s="110"/>
      <c r="AN53" s="110"/>
      <c r="AO53" s="110"/>
      <c r="AP53" s="110"/>
      <c r="AQ53" s="110"/>
      <c r="AR53" s="110"/>
      <c r="AS53" s="110"/>
      <c r="AT53" s="110"/>
      <c r="AU53" s="110"/>
      <c r="AV53" s="110"/>
      <c r="AW53" s="110"/>
      <c r="AX53" s="110"/>
      <c r="AY53" s="110"/>
      <c r="AZ53" s="110"/>
      <c r="BA53" s="110"/>
      <c r="BB53" s="110"/>
      <c r="BC53" s="110"/>
      <c r="BD53" s="110"/>
      <c r="BE53" s="110"/>
      <c r="BF53" s="110"/>
      <c r="BG53" s="110"/>
      <c r="BH53" s="110"/>
      <c r="BI53" s="110"/>
      <c r="BJ53" s="110"/>
      <c r="BK53" s="110"/>
      <c r="BL53" s="110"/>
      <c r="BM53" s="110"/>
      <c r="BN53" s="110"/>
      <c r="BO53" s="110"/>
      <c r="BP53" s="110"/>
      <c r="BQ53" s="110"/>
      <c r="BR53" s="110"/>
      <c r="BS53" s="110"/>
      <c r="BT53" s="110"/>
      <c r="BU53" s="110"/>
      <c r="BV53" s="110"/>
      <c r="BW53" s="110"/>
      <c r="BX53" s="110"/>
      <c r="BY53" s="110"/>
      <c r="BZ53" s="110"/>
      <c r="CA53" s="110"/>
      <c r="CB53" s="110"/>
      <c r="CC53" s="110"/>
      <c r="CD53" s="110"/>
      <c r="CE53" s="110"/>
      <c r="CF53" s="110"/>
      <c r="CG53" s="110"/>
      <c r="CH53" s="110"/>
      <c r="CI53" s="110"/>
      <c r="CJ53" s="110"/>
      <c r="CK53" s="110"/>
      <c r="CL53" s="110"/>
      <c r="CM53" s="110"/>
      <c r="CN53" s="110"/>
      <c r="CO53" s="110"/>
      <c r="CP53" s="110"/>
      <c r="CQ53" s="110"/>
      <c r="CR53" s="110"/>
      <c r="CS53" s="110"/>
      <c r="CT53" s="110"/>
      <c r="CU53" s="110"/>
      <c r="CV53" s="110"/>
      <c r="CW53" s="110"/>
      <c r="CX53" s="110"/>
    </row>
    <row r="54" spans="7:102" ht="15" customHeight="1" x14ac:dyDescent="0.25">
      <c r="G54" s="521"/>
      <c r="H54" s="205"/>
      <c r="I54" s="435"/>
      <c r="W54" s="203"/>
      <c r="X54" s="203"/>
      <c r="Y54" s="203"/>
      <c r="Z54" s="203"/>
      <c r="AA54" s="203"/>
      <c r="AB54" s="203"/>
      <c r="AC54" s="204"/>
      <c r="AD54" s="204"/>
      <c r="AE54" s="204"/>
      <c r="AF54" s="204"/>
      <c r="AG54" s="204"/>
      <c r="AH54" s="204"/>
      <c r="AI54" s="204"/>
      <c r="AJ54" s="204"/>
      <c r="AK54" s="444"/>
      <c r="AL54" s="110"/>
      <c r="AM54" s="110"/>
      <c r="AN54" s="110"/>
      <c r="AO54" s="110"/>
      <c r="AP54" s="110"/>
      <c r="AQ54" s="110"/>
      <c r="AR54" s="110"/>
      <c r="AS54" s="110"/>
      <c r="AT54" s="110"/>
      <c r="AU54" s="110"/>
      <c r="AV54" s="110"/>
      <c r="AW54" s="110"/>
      <c r="AX54" s="110"/>
      <c r="AY54" s="110"/>
      <c r="AZ54" s="110"/>
      <c r="BA54" s="110"/>
      <c r="BB54" s="110"/>
      <c r="BC54" s="110"/>
      <c r="BD54" s="110"/>
      <c r="BE54" s="110"/>
      <c r="BF54" s="110"/>
      <c r="BG54" s="110"/>
      <c r="BH54" s="110"/>
      <c r="BI54" s="110"/>
      <c r="BJ54" s="110"/>
      <c r="BK54" s="110"/>
      <c r="BL54" s="110"/>
      <c r="BM54" s="110"/>
      <c r="BN54" s="110"/>
      <c r="BO54" s="110"/>
      <c r="BP54" s="110"/>
      <c r="BQ54" s="110"/>
      <c r="BR54" s="110"/>
      <c r="BS54" s="110"/>
      <c r="BT54" s="110"/>
      <c r="BU54" s="110"/>
      <c r="BV54" s="110"/>
      <c r="BW54" s="110"/>
      <c r="BX54" s="110"/>
      <c r="BY54" s="110"/>
      <c r="BZ54" s="110"/>
      <c r="CA54" s="110"/>
      <c r="CB54" s="110"/>
      <c r="CC54" s="110"/>
      <c r="CD54" s="110"/>
      <c r="CE54" s="110"/>
      <c r="CF54" s="110"/>
      <c r="CG54" s="110"/>
      <c r="CH54" s="110"/>
      <c r="CI54" s="110"/>
      <c r="CJ54" s="110"/>
      <c r="CK54" s="110"/>
      <c r="CL54" s="110"/>
      <c r="CM54" s="110"/>
      <c r="CN54" s="110"/>
      <c r="CO54" s="110"/>
      <c r="CP54" s="110"/>
      <c r="CQ54" s="110"/>
      <c r="CR54" s="110"/>
      <c r="CS54" s="110"/>
      <c r="CT54" s="110"/>
      <c r="CU54" s="110"/>
      <c r="CV54" s="110"/>
      <c r="CW54" s="110"/>
      <c r="CX54" s="110"/>
    </row>
    <row r="55" spans="7:102" ht="15" customHeight="1" x14ac:dyDescent="0.25">
      <c r="G55" s="521">
        <v>4</v>
      </c>
      <c r="H55" s="205" t="s">
        <v>1790</v>
      </c>
      <c r="I55" s="435"/>
      <c r="W55" s="203"/>
      <c r="X55" s="203"/>
      <c r="Y55" s="203"/>
      <c r="Z55" s="203"/>
      <c r="AA55" s="203"/>
      <c r="AB55" s="203"/>
      <c r="AC55" s="204"/>
      <c r="AD55" s="204"/>
      <c r="AE55" s="204"/>
      <c r="AF55" s="204"/>
      <c r="AG55" s="204"/>
      <c r="AH55" s="204"/>
      <c r="AI55" s="204"/>
      <c r="AJ55" s="204"/>
      <c r="AK55" s="444"/>
      <c r="AL55" s="110"/>
      <c r="AM55" s="110"/>
      <c r="AN55" s="110"/>
      <c r="AO55" s="110"/>
      <c r="AP55" s="110"/>
      <c r="AQ55" s="110"/>
      <c r="AR55" s="110"/>
      <c r="AS55" s="110"/>
      <c r="AT55" s="110"/>
      <c r="AU55" s="110"/>
      <c r="AV55" s="110"/>
      <c r="AW55" s="110"/>
      <c r="AX55" s="110"/>
      <c r="AY55" s="110"/>
      <c r="AZ55" s="110"/>
      <c r="BA55" s="110"/>
      <c r="BB55" s="110"/>
      <c r="BC55" s="110"/>
      <c r="BD55" s="110"/>
      <c r="BE55" s="110"/>
      <c r="BF55" s="110"/>
      <c r="BG55" s="110"/>
      <c r="BH55" s="110"/>
      <c r="BI55" s="110"/>
      <c r="BJ55" s="110"/>
      <c r="BK55" s="110"/>
      <c r="BL55" s="110"/>
      <c r="BM55" s="110"/>
      <c r="BN55" s="110"/>
      <c r="BO55" s="110"/>
      <c r="BP55" s="110"/>
      <c r="BQ55" s="110"/>
      <c r="BR55" s="110"/>
      <c r="BS55" s="110"/>
      <c r="BT55" s="110"/>
      <c r="BU55" s="110"/>
      <c r="BV55" s="110"/>
      <c r="BW55" s="110"/>
      <c r="BX55" s="110"/>
      <c r="BY55" s="110"/>
      <c r="BZ55" s="110"/>
      <c r="CA55" s="110"/>
      <c r="CB55" s="110"/>
      <c r="CC55" s="110"/>
      <c r="CD55" s="110"/>
      <c r="CE55" s="110"/>
      <c r="CF55" s="110"/>
      <c r="CG55" s="110"/>
      <c r="CH55" s="110"/>
      <c r="CI55" s="110"/>
      <c r="CJ55" s="110"/>
      <c r="CK55" s="110"/>
      <c r="CL55" s="110"/>
      <c r="CM55" s="110"/>
      <c r="CN55" s="110"/>
      <c r="CO55" s="110"/>
      <c r="CP55" s="110"/>
      <c r="CQ55" s="110"/>
      <c r="CR55" s="110"/>
      <c r="CS55" s="110"/>
      <c r="CT55" s="110"/>
      <c r="CU55" s="110"/>
      <c r="CV55" s="110"/>
      <c r="CW55" s="110"/>
      <c r="CX55" s="110"/>
    </row>
    <row r="56" spans="7:102" ht="15" customHeight="1" x14ac:dyDescent="0.25">
      <c r="G56" s="521"/>
      <c r="H56" s="205">
        <v>1</v>
      </c>
      <c r="I56" s="435"/>
      <c r="W56" s="203"/>
      <c r="X56" s="203"/>
      <c r="Y56" s="203"/>
      <c r="Z56" s="203"/>
      <c r="AA56" s="203"/>
      <c r="AB56" s="203"/>
      <c r="AC56" s="204"/>
      <c r="AD56" s="204"/>
      <c r="AE56" s="204"/>
      <c r="AF56" s="204"/>
      <c r="AG56" s="204"/>
      <c r="AH56" s="204"/>
      <c r="AI56" s="204"/>
      <c r="AJ56" s="204"/>
      <c r="AK56" s="444"/>
      <c r="AL56" s="110"/>
      <c r="AM56" s="110"/>
      <c r="AN56" s="110"/>
      <c r="AO56" s="110"/>
      <c r="AP56" s="110"/>
      <c r="AQ56" s="110"/>
      <c r="AR56" s="110"/>
      <c r="AS56" s="110"/>
      <c r="AT56" s="110"/>
      <c r="AU56" s="110"/>
      <c r="AV56" s="110"/>
      <c r="AW56" s="110"/>
      <c r="AX56" s="110"/>
      <c r="AY56" s="110"/>
      <c r="AZ56" s="110"/>
      <c r="BA56" s="110"/>
      <c r="BB56" s="110"/>
      <c r="BC56" s="110"/>
      <c r="BD56" s="110"/>
      <c r="BE56" s="110"/>
      <c r="BF56" s="110"/>
      <c r="BG56" s="110"/>
      <c r="BH56" s="110"/>
      <c r="BI56" s="110"/>
      <c r="BJ56" s="110"/>
      <c r="BK56" s="110"/>
      <c r="BL56" s="110"/>
      <c r="BM56" s="110"/>
      <c r="BN56" s="110"/>
      <c r="BO56" s="110"/>
      <c r="BP56" s="110"/>
      <c r="BQ56" s="110"/>
      <c r="BR56" s="110"/>
      <c r="BS56" s="110"/>
      <c r="BT56" s="110"/>
      <c r="BU56" s="110"/>
      <c r="BV56" s="110"/>
      <c r="BW56" s="110"/>
      <c r="BX56" s="110"/>
      <c r="BY56" s="110"/>
      <c r="BZ56" s="110"/>
      <c r="CA56" s="110"/>
      <c r="CB56" s="110"/>
      <c r="CC56" s="110"/>
      <c r="CD56" s="110"/>
      <c r="CE56" s="110"/>
      <c r="CF56" s="110"/>
      <c r="CG56" s="110"/>
      <c r="CH56" s="110"/>
      <c r="CI56" s="110"/>
      <c r="CJ56" s="110"/>
      <c r="CK56" s="110"/>
      <c r="CL56" s="110"/>
      <c r="CM56" s="110"/>
      <c r="CN56" s="110"/>
      <c r="CO56" s="110"/>
      <c r="CP56" s="110"/>
      <c r="CQ56" s="110"/>
      <c r="CR56" s="110"/>
      <c r="CS56" s="110"/>
      <c r="CT56" s="110"/>
      <c r="CU56" s="110"/>
      <c r="CV56" s="110"/>
      <c r="CW56" s="110"/>
      <c r="CX56" s="110"/>
    </row>
    <row r="57" spans="7:102" ht="15" customHeight="1" x14ac:dyDescent="0.25">
      <c r="G57" s="521"/>
      <c r="H57" s="205">
        <v>2</v>
      </c>
      <c r="I57" s="435"/>
      <c r="W57" s="203"/>
      <c r="X57" s="203"/>
      <c r="Y57" s="203"/>
      <c r="Z57" s="203"/>
      <c r="AA57" s="203"/>
      <c r="AB57" s="203"/>
      <c r="AC57" s="204"/>
      <c r="AD57" s="204"/>
      <c r="AE57" s="204"/>
      <c r="AF57" s="204"/>
      <c r="AG57" s="204"/>
      <c r="AH57" s="204"/>
      <c r="AI57" s="204"/>
      <c r="AJ57" s="204"/>
      <c r="AK57" s="444"/>
      <c r="AL57" s="110"/>
      <c r="AM57" s="110"/>
      <c r="AN57" s="110"/>
      <c r="AO57" s="110"/>
      <c r="AP57" s="110"/>
      <c r="AQ57" s="110"/>
      <c r="AR57" s="110"/>
      <c r="AS57" s="110"/>
      <c r="AT57" s="110"/>
      <c r="AU57" s="110"/>
      <c r="AV57" s="110"/>
      <c r="AW57" s="110"/>
      <c r="AX57" s="110"/>
      <c r="AY57" s="110"/>
      <c r="AZ57" s="110"/>
      <c r="BA57" s="110"/>
      <c r="BB57" s="110"/>
      <c r="BC57" s="110"/>
      <c r="BD57" s="110"/>
      <c r="BE57" s="110"/>
      <c r="BF57" s="110"/>
      <c r="BG57" s="110"/>
      <c r="BH57" s="110"/>
      <c r="BI57" s="110"/>
      <c r="BJ57" s="110"/>
      <c r="BK57" s="110"/>
      <c r="BL57" s="110"/>
      <c r="BM57" s="110"/>
      <c r="BN57" s="110"/>
      <c r="BO57" s="110"/>
      <c r="BP57" s="110"/>
      <c r="BQ57" s="110"/>
      <c r="BR57" s="110"/>
      <c r="BS57" s="110"/>
      <c r="BT57" s="110"/>
      <c r="BU57" s="110"/>
      <c r="BV57" s="110"/>
      <c r="BW57" s="110"/>
      <c r="BX57" s="110"/>
      <c r="BY57" s="110"/>
      <c r="BZ57" s="110"/>
      <c r="CA57" s="110"/>
      <c r="CB57" s="110"/>
      <c r="CC57" s="110"/>
      <c r="CD57" s="110"/>
      <c r="CE57" s="110"/>
      <c r="CF57" s="110"/>
      <c r="CG57" s="110"/>
      <c r="CH57" s="110"/>
      <c r="CI57" s="110"/>
      <c r="CJ57" s="110"/>
      <c r="CK57" s="110"/>
      <c r="CL57" s="110"/>
      <c r="CM57" s="110"/>
      <c r="CN57" s="110"/>
      <c r="CO57" s="110"/>
      <c r="CP57" s="110"/>
      <c r="CQ57" s="110"/>
      <c r="CR57" s="110"/>
      <c r="CS57" s="110"/>
      <c r="CT57" s="110"/>
      <c r="CU57" s="110"/>
      <c r="CV57" s="110"/>
      <c r="CW57" s="110"/>
      <c r="CX57" s="110"/>
    </row>
    <row r="58" spans="7:102" ht="15" customHeight="1" x14ac:dyDescent="0.25">
      <c r="G58" s="521"/>
      <c r="H58" s="205">
        <v>3</v>
      </c>
      <c r="I58" s="435"/>
      <c r="W58" s="203"/>
      <c r="X58" s="203"/>
      <c r="Y58" s="203"/>
      <c r="Z58" s="203"/>
      <c r="AA58" s="203"/>
      <c r="AB58" s="203"/>
      <c r="AC58" s="204"/>
      <c r="AD58" s="204"/>
      <c r="AE58" s="204"/>
      <c r="AF58" s="204"/>
      <c r="AG58" s="204"/>
      <c r="AH58" s="204"/>
      <c r="AI58" s="204"/>
      <c r="AJ58" s="204"/>
      <c r="AK58" s="444"/>
      <c r="AL58" s="110"/>
      <c r="AM58" s="110"/>
      <c r="AN58" s="110"/>
      <c r="AO58" s="110"/>
      <c r="AP58" s="110"/>
      <c r="AQ58" s="110"/>
      <c r="AR58" s="110"/>
      <c r="AS58" s="110"/>
      <c r="AT58" s="110"/>
      <c r="AU58" s="110"/>
      <c r="AV58" s="110"/>
      <c r="AW58" s="110"/>
      <c r="AX58" s="110"/>
      <c r="AY58" s="110"/>
      <c r="AZ58" s="110"/>
      <c r="BA58" s="110"/>
      <c r="BB58" s="110"/>
      <c r="BC58" s="110"/>
      <c r="BD58" s="110"/>
      <c r="BE58" s="110"/>
      <c r="BF58" s="110"/>
      <c r="BG58" s="110"/>
      <c r="BH58" s="110"/>
      <c r="BI58" s="110"/>
      <c r="BJ58" s="110"/>
      <c r="BK58" s="110"/>
      <c r="BL58" s="110"/>
      <c r="BM58" s="110"/>
      <c r="BN58" s="110"/>
      <c r="BO58" s="110"/>
      <c r="BP58" s="110"/>
      <c r="BQ58" s="110"/>
      <c r="BR58" s="110"/>
      <c r="BS58" s="110"/>
      <c r="BT58" s="110"/>
      <c r="BU58" s="110"/>
      <c r="BV58" s="110"/>
      <c r="BW58" s="110"/>
      <c r="BX58" s="110"/>
      <c r="BY58" s="110"/>
      <c r="BZ58" s="110"/>
      <c r="CA58" s="110"/>
      <c r="CB58" s="110"/>
      <c r="CC58" s="110"/>
      <c r="CD58" s="110"/>
      <c r="CE58" s="110"/>
      <c r="CF58" s="110"/>
      <c r="CG58" s="110"/>
      <c r="CH58" s="110"/>
      <c r="CI58" s="110"/>
      <c r="CJ58" s="110"/>
      <c r="CK58" s="110"/>
      <c r="CL58" s="110"/>
      <c r="CM58" s="110"/>
      <c r="CN58" s="110"/>
      <c r="CO58" s="110"/>
      <c r="CP58" s="110"/>
      <c r="CQ58" s="110"/>
      <c r="CR58" s="110"/>
      <c r="CS58" s="110"/>
      <c r="CT58" s="110"/>
      <c r="CU58" s="110"/>
      <c r="CV58" s="110"/>
      <c r="CW58" s="110"/>
      <c r="CX58" s="110"/>
    </row>
    <row r="59" spans="7:102" ht="14.25" customHeight="1" x14ac:dyDescent="0.25">
      <c r="G59" s="521"/>
      <c r="H59" s="205"/>
      <c r="I59" s="435"/>
      <c r="W59" s="203"/>
      <c r="X59" s="203"/>
      <c r="Y59" s="203"/>
      <c r="Z59" s="203"/>
      <c r="AA59" s="203"/>
      <c r="AB59" s="203"/>
      <c r="AC59" s="204"/>
      <c r="AD59" s="204"/>
      <c r="AE59" s="204"/>
      <c r="AF59" s="204"/>
      <c r="AG59" s="204"/>
      <c r="AH59" s="204"/>
      <c r="AI59" s="204"/>
      <c r="AJ59" s="204"/>
      <c r="AK59" s="444"/>
      <c r="AL59" s="110"/>
      <c r="AM59" s="110"/>
      <c r="AN59" s="110"/>
      <c r="AO59" s="110"/>
      <c r="AP59" s="110"/>
      <c r="AQ59" s="110"/>
      <c r="AR59" s="110"/>
      <c r="AS59" s="110"/>
      <c r="AT59" s="110"/>
      <c r="AU59" s="110"/>
      <c r="AV59" s="110"/>
      <c r="AW59" s="110"/>
      <c r="AX59" s="110"/>
      <c r="AY59" s="110"/>
      <c r="AZ59" s="110"/>
      <c r="BA59" s="110"/>
      <c r="BB59" s="110"/>
      <c r="BC59" s="110"/>
      <c r="BD59" s="110"/>
      <c r="BE59" s="110"/>
      <c r="BF59" s="110"/>
      <c r="BG59" s="110"/>
      <c r="BH59" s="110"/>
      <c r="BI59" s="110"/>
      <c r="BJ59" s="110"/>
      <c r="BK59" s="110"/>
      <c r="BL59" s="110"/>
      <c r="BM59" s="110"/>
      <c r="BN59" s="110"/>
      <c r="BO59" s="110"/>
      <c r="BP59" s="110"/>
      <c r="BQ59" s="110"/>
      <c r="BR59" s="110"/>
      <c r="BS59" s="110"/>
      <c r="BT59" s="110"/>
      <c r="BU59" s="110"/>
      <c r="BV59" s="110"/>
      <c r="BW59" s="110"/>
      <c r="BX59" s="110"/>
      <c r="BY59" s="110"/>
      <c r="BZ59" s="110"/>
      <c r="CA59" s="110"/>
      <c r="CB59" s="110"/>
      <c r="CC59" s="110"/>
      <c r="CD59" s="110"/>
      <c r="CE59" s="110"/>
      <c r="CF59" s="110"/>
      <c r="CG59" s="110"/>
      <c r="CH59" s="110"/>
      <c r="CI59" s="110"/>
      <c r="CJ59" s="110"/>
      <c r="CK59" s="110"/>
      <c r="CL59" s="110"/>
      <c r="CM59" s="110"/>
      <c r="CN59" s="110"/>
      <c r="CO59" s="110"/>
      <c r="CP59" s="110"/>
      <c r="CQ59" s="110"/>
      <c r="CR59" s="110"/>
      <c r="CS59" s="110"/>
      <c r="CT59" s="110"/>
      <c r="CU59" s="110"/>
      <c r="CV59" s="110"/>
      <c r="CW59" s="110"/>
      <c r="CX59" s="110"/>
    </row>
    <row r="60" spans="7:102" ht="14.25" customHeight="1" x14ac:dyDescent="0.25">
      <c r="G60" s="523"/>
      <c r="H60" s="206"/>
      <c r="I60" s="207"/>
      <c r="J60" s="207"/>
      <c r="K60" s="207"/>
      <c r="L60" s="207"/>
      <c r="M60" s="207"/>
      <c r="N60" s="207"/>
      <c r="O60" s="207"/>
      <c r="P60" s="207"/>
      <c r="Q60" s="207"/>
      <c r="R60" s="207"/>
      <c r="S60" s="207"/>
      <c r="T60" s="207"/>
      <c r="U60" s="207"/>
      <c r="V60" s="207"/>
      <c r="W60" s="207"/>
      <c r="X60" s="207"/>
      <c r="Y60" s="207"/>
      <c r="Z60" s="207"/>
      <c r="AA60" s="207"/>
      <c r="AB60" s="207"/>
      <c r="AC60" s="188"/>
      <c r="AD60" s="440"/>
      <c r="AE60" s="440"/>
      <c r="AF60" s="440"/>
      <c r="AG60" s="440"/>
      <c r="AH60" s="440"/>
      <c r="AI60" s="440"/>
      <c r="AJ60" s="440"/>
      <c r="AK60" s="439"/>
      <c r="AL60" s="110"/>
      <c r="AM60" s="110"/>
      <c r="AN60" s="110"/>
      <c r="AO60" s="110"/>
      <c r="AP60" s="110"/>
      <c r="AQ60" s="110"/>
      <c r="AR60" s="110"/>
      <c r="AS60" s="110"/>
      <c r="AT60" s="110"/>
      <c r="AU60" s="110"/>
      <c r="AV60" s="110"/>
      <c r="AW60" s="110"/>
      <c r="AX60" s="110"/>
      <c r="AY60" s="110"/>
      <c r="AZ60" s="110"/>
      <c r="BA60" s="110"/>
      <c r="BB60" s="110"/>
      <c r="BC60" s="110"/>
      <c r="BD60" s="110"/>
      <c r="BE60" s="110"/>
      <c r="BF60" s="110"/>
      <c r="BG60" s="110"/>
      <c r="BH60" s="110"/>
      <c r="BI60" s="110"/>
      <c r="BJ60" s="110"/>
      <c r="BK60" s="110"/>
      <c r="BL60" s="110"/>
      <c r="BM60" s="110"/>
      <c r="BN60" s="110"/>
      <c r="BO60" s="110"/>
      <c r="BP60" s="110"/>
      <c r="BQ60" s="110"/>
      <c r="BR60" s="110"/>
      <c r="BS60" s="110"/>
      <c r="BT60" s="110"/>
      <c r="BU60" s="110"/>
      <c r="BV60" s="110"/>
      <c r="BW60" s="110"/>
      <c r="BX60" s="110"/>
      <c r="BY60" s="110"/>
      <c r="BZ60" s="110"/>
      <c r="CA60" s="110"/>
      <c r="CB60" s="110"/>
      <c r="CC60" s="110"/>
      <c r="CD60" s="110"/>
      <c r="CE60" s="110"/>
      <c r="CF60" s="110"/>
      <c r="CG60" s="110"/>
      <c r="CH60" s="110"/>
      <c r="CI60" s="110"/>
      <c r="CJ60" s="110"/>
      <c r="CK60" s="110"/>
      <c r="CL60" s="110"/>
      <c r="CM60" s="110"/>
      <c r="CN60" s="110"/>
      <c r="CO60" s="110"/>
      <c r="CP60" s="110"/>
      <c r="CQ60" s="110"/>
      <c r="CR60" s="110"/>
      <c r="CS60" s="110"/>
      <c r="CT60" s="110"/>
      <c r="CU60" s="110"/>
      <c r="CV60" s="110"/>
      <c r="CW60" s="110"/>
      <c r="CX60" s="110"/>
    </row>
    <row r="61" spans="7:102" ht="14.25" customHeight="1" x14ac:dyDescent="0.25">
      <c r="AL61" s="110"/>
      <c r="AM61" s="110"/>
      <c r="AN61" s="110"/>
      <c r="AO61" s="110"/>
      <c r="AP61" s="110"/>
      <c r="AQ61" s="110"/>
      <c r="AR61" s="110"/>
      <c r="AS61" s="110"/>
      <c r="AT61" s="110"/>
      <c r="AU61" s="110"/>
      <c r="AV61" s="110"/>
      <c r="AW61" s="110"/>
      <c r="AX61" s="110"/>
      <c r="AY61" s="110"/>
      <c r="AZ61" s="110"/>
      <c r="BA61" s="110"/>
      <c r="BB61" s="110"/>
      <c r="BC61" s="110"/>
      <c r="BD61" s="110"/>
      <c r="BE61" s="110"/>
      <c r="BF61" s="110"/>
      <c r="BG61" s="110"/>
      <c r="BH61" s="110"/>
      <c r="BI61" s="110"/>
      <c r="BJ61" s="110"/>
      <c r="BK61" s="110"/>
      <c r="BL61" s="110"/>
      <c r="BM61" s="110"/>
      <c r="BN61" s="110"/>
      <c r="BO61" s="110"/>
      <c r="BP61" s="110"/>
      <c r="BQ61" s="110"/>
      <c r="BR61" s="110"/>
      <c r="BS61" s="110"/>
      <c r="BT61" s="110"/>
      <c r="BU61" s="110"/>
      <c r="BV61" s="110"/>
      <c r="BW61" s="110"/>
      <c r="BX61" s="110"/>
      <c r="BY61" s="110"/>
      <c r="BZ61" s="110"/>
      <c r="CA61" s="110"/>
      <c r="CB61" s="110"/>
      <c r="CC61" s="110"/>
      <c r="CD61" s="110"/>
      <c r="CE61" s="110"/>
      <c r="CF61" s="110"/>
      <c r="CG61" s="110"/>
      <c r="CH61" s="110"/>
      <c r="CI61" s="110"/>
      <c r="CJ61" s="110"/>
      <c r="CK61" s="110"/>
      <c r="CL61" s="110"/>
      <c r="CM61" s="110"/>
      <c r="CN61" s="110"/>
      <c r="CO61" s="110"/>
      <c r="CP61" s="110"/>
      <c r="CQ61" s="110"/>
      <c r="CR61" s="110"/>
      <c r="CS61" s="110"/>
      <c r="CT61" s="110"/>
      <c r="CU61" s="110"/>
      <c r="CV61" s="110"/>
      <c r="CW61" s="110"/>
      <c r="CX61" s="110"/>
    </row>
    <row r="62" spans="7:102" ht="14.25" customHeight="1" x14ac:dyDescent="0.25">
      <c r="AL62" s="110"/>
      <c r="AM62" s="110"/>
      <c r="AN62" s="110"/>
      <c r="AO62" s="110"/>
      <c r="AP62" s="110"/>
      <c r="AQ62" s="110"/>
      <c r="AR62" s="110"/>
      <c r="AS62" s="110"/>
      <c r="AT62" s="110"/>
      <c r="AU62" s="110"/>
      <c r="AV62" s="110"/>
      <c r="AW62" s="110"/>
      <c r="AX62" s="110"/>
      <c r="AY62" s="110"/>
      <c r="AZ62" s="110"/>
      <c r="BA62" s="110"/>
      <c r="BB62" s="110"/>
      <c r="BC62" s="110"/>
      <c r="BD62" s="110"/>
      <c r="BE62" s="110"/>
      <c r="BF62" s="110"/>
      <c r="BG62" s="110"/>
      <c r="BH62" s="110"/>
      <c r="BI62" s="110"/>
      <c r="BJ62" s="110"/>
      <c r="BK62" s="110"/>
      <c r="BL62" s="110"/>
      <c r="BM62" s="110"/>
      <c r="BN62" s="110"/>
      <c r="BO62" s="110"/>
      <c r="BP62" s="110"/>
      <c r="BQ62" s="110"/>
      <c r="BR62" s="110"/>
      <c r="BS62" s="110"/>
      <c r="BT62" s="110"/>
      <c r="BU62" s="110"/>
      <c r="BV62" s="110"/>
      <c r="BW62" s="110"/>
      <c r="BX62" s="110"/>
      <c r="BY62" s="110"/>
      <c r="BZ62" s="110"/>
      <c r="CA62" s="110"/>
      <c r="CB62" s="110"/>
      <c r="CC62" s="110"/>
      <c r="CD62" s="110"/>
      <c r="CE62" s="110"/>
      <c r="CF62" s="110"/>
      <c r="CG62" s="110"/>
      <c r="CH62" s="110"/>
      <c r="CI62" s="110"/>
      <c r="CJ62" s="110"/>
      <c r="CK62" s="110"/>
      <c r="CL62" s="110"/>
      <c r="CM62" s="110"/>
      <c r="CN62" s="110"/>
      <c r="CO62" s="110"/>
      <c r="CP62" s="110"/>
      <c r="CQ62" s="110"/>
      <c r="CR62" s="110"/>
      <c r="CS62" s="110"/>
      <c r="CT62" s="110"/>
      <c r="CU62" s="110"/>
      <c r="CV62" s="110"/>
      <c r="CW62" s="110"/>
      <c r="CX62" s="110"/>
    </row>
    <row r="63" spans="7:102" ht="14.25" customHeight="1" x14ac:dyDescent="0.25">
      <c r="AL63" s="110"/>
      <c r="AM63" s="110"/>
      <c r="AN63" s="110"/>
      <c r="AO63" s="110"/>
      <c r="AP63" s="110"/>
      <c r="AQ63" s="110"/>
      <c r="AR63" s="110"/>
      <c r="AS63" s="110"/>
      <c r="AT63" s="110"/>
      <c r="AU63" s="110"/>
      <c r="AV63" s="110"/>
      <c r="AW63" s="110"/>
      <c r="AX63" s="110"/>
      <c r="AY63" s="110"/>
      <c r="AZ63" s="110"/>
      <c r="BA63" s="110"/>
      <c r="BB63" s="110"/>
      <c r="BC63" s="110"/>
      <c r="BD63" s="110"/>
      <c r="BE63" s="110"/>
      <c r="BF63" s="110"/>
      <c r="BG63" s="110"/>
      <c r="BH63" s="110"/>
      <c r="BI63" s="110"/>
      <c r="BJ63" s="110"/>
      <c r="BK63" s="110"/>
      <c r="BL63" s="110"/>
      <c r="BM63" s="110"/>
      <c r="BN63" s="110"/>
      <c r="BO63" s="110"/>
      <c r="BP63" s="110"/>
      <c r="BQ63" s="110"/>
      <c r="BR63" s="110"/>
      <c r="BS63" s="110"/>
      <c r="BT63" s="110"/>
      <c r="BU63" s="110"/>
      <c r="BV63" s="110"/>
      <c r="BW63" s="110"/>
      <c r="BX63" s="110"/>
      <c r="BY63" s="110"/>
      <c r="BZ63" s="110"/>
      <c r="CA63" s="110"/>
      <c r="CB63" s="110"/>
      <c r="CC63" s="110"/>
      <c r="CD63" s="110"/>
      <c r="CE63" s="110"/>
      <c r="CF63" s="110"/>
      <c r="CG63" s="110"/>
      <c r="CH63" s="110"/>
      <c r="CI63" s="110"/>
      <c r="CJ63" s="110"/>
      <c r="CK63" s="110"/>
      <c r="CL63" s="110"/>
      <c r="CM63" s="110"/>
      <c r="CN63" s="110"/>
      <c r="CO63" s="110"/>
      <c r="CP63" s="110"/>
      <c r="CQ63" s="110"/>
      <c r="CR63" s="110"/>
      <c r="CS63" s="110"/>
      <c r="CT63" s="110"/>
      <c r="CU63" s="110"/>
      <c r="CV63" s="110"/>
      <c r="CW63" s="110"/>
      <c r="CX63" s="110"/>
    </row>
    <row r="64" spans="7:102" ht="14.25" customHeight="1" x14ac:dyDescent="0.25">
      <c r="AL64" s="110"/>
      <c r="AM64" s="110"/>
      <c r="AN64" s="110"/>
      <c r="AO64" s="110"/>
      <c r="AP64" s="110"/>
      <c r="AQ64" s="110"/>
      <c r="AR64" s="110"/>
      <c r="AS64" s="110"/>
      <c r="AT64" s="110"/>
      <c r="AU64" s="110"/>
      <c r="AV64" s="110"/>
      <c r="AW64" s="110"/>
      <c r="AX64" s="110"/>
      <c r="AY64" s="110"/>
      <c r="AZ64" s="110"/>
      <c r="BA64" s="110"/>
      <c r="BB64" s="110"/>
      <c r="BC64" s="110"/>
      <c r="BD64" s="110"/>
      <c r="BE64" s="110"/>
      <c r="BF64" s="110"/>
      <c r="BG64" s="110"/>
      <c r="BH64" s="110"/>
      <c r="BI64" s="110"/>
      <c r="BJ64" s="110"/>
      <c r="BK64" s="110"/>
      <c r="BL64" s="110"/>
      <c r="BM64" s="110"/>
      <c r="BN64" s="110"/>
      <c r="BO64" s="110"/>
      <c r="BP64" s="110"/>
      <c r="BQ64" s="110"/>
      <c r="BR64" s="110"/>
      <c r="BS64" s="110"/>
      <c r="BT64" s="110"/>
      <c r="BU64" s="110"/>
      <c r="BV64" s="110"/>
      <c r="BW64" s="110"/>
      <c r="BX64" s="110"/>
      <c r="BY64" s="110"/>
      <c r="BZ64" s="110"/>
      <c r="CA64" s="110"/>
      <c r="CB64" s="110"/>
      <c r="CC64" s="110"/>
      <c r="CD64" s="110"/>
      <c r="CE64" s="110"/>
      <c r="CF64" s="110"/>
      <c r="CG64" s="110"/>
      <c r="CH64" s="110"/>
      <c r="CI64" s="110"/>
      <c r="CJ64" s="110"/>
      <c r="CK64" s="110"/>
      <c r="CL64" s="110"/>
      <c r="CM64" s="110"/>
      <c r="CN64" s="110"/>
      <c r="CO64" s="110"/>
      <c r="CP64" s="110"/>
      <c r="CQ64" s="110"/>
      <c r="CR64" s="110"/>
      <c r="CS64" s="110"/>
      <c r="CT64" s="110"/>
      <c r="CU64" s="110"/>
      <c r="CV64" s="110"/>
      <c r="CW64" s="110"/>
      <c r="CX64" s="110"/>
    </row>
    <row r="65" spans="7:102" ht="14.25" customHeight="1" x14ac:dyDescent="0.25">
      <c r="G65" s="958" t="s">
        <v>1507</v>
      </c>
      <c r="H65" s="764"/>
      <c r="I65" s="764"/>
      <c r="J65" s="764"/>
      <c r="K65" s="764"/>
      <c r="L65" s="764"/>
      <c r="M65" s="764"/>
      <c r="N65" s="764"/>
      <c r="O65" s="764"/>
      <c r="P65" s="764"/>
      <c r="Q65" s="764"/>
      <c r="R65" s="764"/>
      <c r="S65" s="764"/>
      <c r="T65" s="764"/>
      <c r="U65" s="965" t="s">
        <v>1508</v>
      </c>
      <c r="V65" s="764"/>
      <c r="W65" s="764"/>
      <c r="X65" s="764"/>
      <c r="Y65" s="764"/>
      <c r="Z65" s="764"/>
      <c r="AA65" s="764"/>
      <c r="AB65" s="764"/>
      <c r="AC65" s="764"/>
      <c r="AD65" s="764"/>
      <c r="AE65" s="764"/>
      <c r="AF65" s="764"/>
      <c r="AG65" s="764"/>
      <c r="AH65" s="765"/>
      <c r="AL65" s="110"/>
      <c r="AM65" s="110"/>
      <c r="AN65" s="110"/>
      <c r="AO65" s="110"/>
      <c r="AP65" s="110"/>
      <c r="AQ65" s="110"/>
      <c r="AR65" s="110"/>
      <c r="AS65" s="110"/>
      <c r="AT65" s="110"/>
      <c r="AU65" s="110"/>
      <c r="AV65" s="110"/>
      <c r="AW65" s="110"/>
      <c r="AX65" s="110"/>
      <c r="AY65" s="110"/>
      <c r="AZ65" s="110"/>
      <c r="BA65" s="110"/>
      <c r="BB65" s="110"/>
      <c r="BC65" s="110"/>
      <c r="BD65" s="110"/>
      <c r="BE65" s="110"/>
      <c r="BF65" s="110"/>
      <c r="BG65" s="110"/>
      <c r="BH65" s="110"/>
      <c r="BI65" s="110"/>
      <c r="BJ65" s="110"/>
      <c r="BK65" s="110"/>
      <c r="BL65" s="110"/>
      <c r="BM65" s="110"/>
      <c r="BN65" s="110"/>
      <c r="BO65" s="110"/>
      <c r="BP65" s="110"/>
      <c r="BQ65" s="110"/>
      <c r="BR65" s="110"/>
      <c r="BS65" s="110"/>
      <c r="BT65" s="110"/>
      <c r="BU65" s="110"/>
      <c r="BV65" s="110"/>
      <c r="BW65" s="110"/>
      <c r="BX65" s="110"/>
      <c r="BY65" s="110"/>
      <c r="BZ65" s="110"/>
      <c r="CA65" s="110"/>
      <c r="CB65" s="110"/>
      <c r="CC65" s="110"/>
      <c r="CD65" s="110"/>
      <c r="CE65" s="110"/>
      <c r="CF65" s="110"/>
      <c r="CG65" s="110"/>
      <c r="CH65" s="110"/>
      <c r="CI65" s="110"/>
      <c r="CJ65" s="110"/>
      <c r="CK65" s="110"/>
      <c r="CL65" s="110"/>
      <c r="CM65" s="110"/>
      <c r="CN65" s="110"/>
      <c r="CO65" s="110"/>
      <c r="CP65" s="110"/>
      <c r="CQ65" s="110"/>
      <c r="CR65" s="110"/>
      <c r="CS65" s="110"/>
      <c r="CT65" s="110"/>
      <c r="CU65" s="110"/>
      <c r="CV65" s="110"/>
      <c r="CW65" s="110"/>
      <c r="CX65" s="110"/>
    </row>
    <row r="66" spans="7:102" ht="14.25" customHeight="1" x14ac:dyDescent="0.25">
      <c r="G66" s="956" t="s">
        <v>796</v>
      </c>
      <c r="H66" s="794"/>
      <c r="I66" s="794"/>
      <c r="J66" s="794"/>
      <c r="K66" s="794"/>
      <c r="L66" s="794"/>
      <c r="M66" s="958" t="s">
        <v>1511</v>
      </c>
      <c r="N66" s="764"/>
      <c r="O66" s="764"/>
      <c r="P66" s="764"/>
      <c r="Q66" s="965" t="s">
        <v>1510</v>
      </c>
      <c r="R66" s="764"/>
      <c r="S66" s="764"/>
      <c r="T66" s="765"/>
      <c r="U66" s="957" t="s">
        <v>796</v>
      </c>
      <c r="V66" s="794"/>
      <c r="W66" s="794"/>
      <c r="X66" s="794"/>
      <c r="Y66" s="794"/>
      <c r="Z66" s="794"/>
      <c r="AA66" s="965" t="s">
        <v>1511</v>
      </c>
      <c r="AB66" s="764"/>
      <c r="AC66" s="764"/>
      <c r="AD66" s="765"/>
      <c r="AE66" s="965" t="s">
        <v>1510</v>
      </c>
      <c r="AF66" s="764"/>
      <c r="AG66" s="764"/>
      <c r="AH66" s="765"/>
      <c r="AL66" s="110"/>
      <c r="AM66" s="110"/>
      <c r="AN66" s="110"/>
      <c r="AO66" s="110"/>
      <c r="AP66" s="110"/>
      <c r="AQ66" s="110"/>
      <c r="AR66" s="110"/>
      <c r="AS66" s="110"/>
      <c r="AT66" s="110"/>
      <c r="AU66" s="110"/>
      <c r="AV66" s="110"/>
      <c r="AW66" s="110"/>
      <c r="AX66" s="110"/>
      <c r="AY66" s="110"/>
      <c r="AZ66" s="110"/>
      <c r="BA66" s="110"/>
      <c r="BB66" s="110"/>
      <c r="BC66" s="110"/>
      <c r="BD66" s="110"/>
      <c r="BE66" s="110"/>
      <c r="BF66" s="110"/>
      <c r="BG66" s="110"/>
      <c r="BH66" s="110"/>
      <c r="BI66" s="110"/>
      <c r="BJ66" s="110"/>
      <c r="BK66" s="110"/>
      <c r="BL66" s="110"/>
      <c r="BM66" s="110"/>
      <c r="BN66" s="110"/>
      <c r="BO66" s="110"/>
      <c r="BP66" s="110"/>
      <c r="BQ66" s="110"/>
      <c r="BR66" s="110"/>
      <c r="BS66" s="110"/>
      <c r="BT66" s="110"/>
      <c r="BU66" s="110"/>
      <c r="BV66" s="110"/>
      <c r="BW66" s="110"/>
      <c r="BX66" s="110"/>
      <c r="BY66" s="110"/>
      <c r="BZ66" s="110"/>
      <c r="CA66" s="110"/>
      <c r="CB66" s="110"/>
      <c r="CC66" s="110"/>
      <c r="CD66" s="110"/>
      <c r="CE66" s="110"/>
      <c r="CF66" s="110"/>
      <c r="CG66" s="110"/>
      <c r="CH66" s="110"/>
      <c r="CI66" s="110"/>
      <c r="CJ66" s="110"/>
      <c r="CK66" s="110"/>
      <c r="CL66" s="110"/>
      <c r="CM66" s="110"/>
      <c r="CN66" s="110"/>
      <c r="CO66" s="110"/>
      <c r="CP66" s="110"/>
      <c r="CQ66" s="110"/>
      <c r="CR66" s="110"/>
      <c r="CS66" s="110"/>
      <c r="CT66" s="110"/>
      <c r="CU66" s="110"/>
      <c r="CV66" s="110"/>
      <c r="CW66" s="110"/>
      <c r="CX66" s="110"/>
    </row>
    <row r="67" spans="7:102" ht="14.25" customHeight="1" x14ac:dyDescent="0.25">
      <c r="G67" s="184"/>
      <c r="M67" s="184"/>
      <c r="Q67" s="184"/>
      <c r="T67" s="186"/>
      <c r="AA67" s="184"/>
      <c r="AD67" s="186"/>
      <c r="AE67" s="184"/>
      <c r="AH67" s="186"/>
      <c r="AL67" s="110"/>
      <c r="AM67" s="110"/>
      <c r="AN67" s="110"/>
      <c r="AO67" s="110"/>
      <c r="AP67" s="110"/>
      <c r="AQ67" s="110"/>
      <c r="AR67" s="110"/>
      <c r="AS67" s="110"/>
      <c r="AT67" s="110"/>
      <c r="AU67" s="110"/>
      <c r="AV67" s="110"/>
      <c r="AW67" s="110"/>
      <c r="AX67" s="110"/>
      <c r="AY67" s="110"/>
      <c r="AZ67" s="110"/>
      <c r="BA67" s="110"/>
      <c r="BB67" s="110"/>
      <c r="BC67" s="110"/>
      <c r="BD67" s="110"/>
      <c r="BE67" s="110"/>
      <c r="BF67" s="110"/>
      <c r="BG67" s="110"/>
      <c r="BH67" s="110"/>
      <c r="BI67" s="110"/>
      <c r="BJ67" s="110"/>
      <c r="BK67" s="110"/>
      <c r="BL67" s="110"/>
      <c r="BM67" s="110"/>
      <c r="BN67" s="110"/>
      <c r="BO67" s="110"/>
      <c r="BP67" s="110"/>
      <c r="BQ67" s="110"/>
      <c r="BR67" s="110"/>
      <c r="BS67" s="110"/>
      <c r="BT67" s="110"/>
      <c r="BU67" s="110"/>
      <c r="BV67" s="110"/>
      <c r="BW67" s="110"/>
      <c r="BX67" s="110"/>
      <c r="BY67" s="110"/>
      <c r="BZ67" s="110"/>
      <c r="CA67" s="110"/>
      <c r="CB67" s="110"/>
      <c r="CC67" s="110"/>
      <c r="CD67" s="110"/>
      <c r="CE67" s="110"/>
      <c r="CF67" s="110"/>
      <c r="CG67" s="110"/>
      <c r="CH67" s="110"/>
      <c r="CI67" s="110"/>
      <c r="CJ67" s="110"/>
      <c r="CK67" s="110"/>
      <c r="CL67" s="110"/>
      <c r="CM67" s="110"/>
      <c r="CN67" s="110"/>
      <c r="CO67" s="110"/>
      <c r="CP67" s="110"/>
      <c r="CQ67" s="110"/>
      <c r="CR67" s="110"/>
      <c r="CS67" s="110"/>
      <c r="CT67" s="110"/>
      <c r="CU67" s="110"/>
      <c r="CV67" s="110"/>
      <c r="CW67" s="110"/>
      <c r="CX67" s="110"/>
    </row>
    <row r="68" spans="7:102" ht="14.25" customHeight="1" x14ac:dyDescent="0.25">
      <c r="G68" s="294" t="s">
        <v>1681</v>
      </c>
      <c r="H68" s="295"/>
      <c r="I68" s="295"/>
      <c r="J68" s="295"/>
      <c r="K68" s="295"/>
      <c r="L68" s="295"/>
      <c r="M68" s="294"/>
      <c r="N68" s="295"/>
      <c r="O68" s="295"/>
      <c r="P68" s="295"/>
      <c r="Q68" s="294"/>
      <c r="R68" s="295"/>
      <c r="S68" s="295"/>
      <c r="T68" s="296"/>
      <c r="U68" s="294" t="s">
        <v>1681</v>
      </c>
      <c r="V68" s="295"/>
      <c r="W68" s="295"/>
      <c r="X68" s="295"/>
      <c r="Y68" s="295"/>
      <c r="Z68" s="295"/>
      <c r="AA68" s="294"/>
      <c r="AB68" s="295"/>
      <c r="AC68" s="295"/>
      <c r="AD68" s="296"/>
      <c r="AE68" s="294"/>
      <c r="AF68" s="295"/>
      <c r="AG68" s="295"/>
      <c r="AH68" s="296"/>
      <c r="AL68" s="110"/>
      <c r="AM68" s="110"/>
      <c r="AN68" s="110"/>
      <c r="AO68" s="110"/>
      <c r="AP68" s="110"/>
      <c r="AQ68" s="110"/>
      <c r="AR68" s="110"/>
      <c r="AS68" s="110"/>
      <c r="AT68" s="110"/>
      <c r="AU68" s="110"/>
      <c r="AV68" s="110"/>
      <c r="AW68" s="110"/>
      <c r="AX68" s="110"/>
      <c r="AY68" s="110"/>
      <c r="AZ68" s="110"/>
      <c r="BA68" s="110"/>
      <c r="BB68" s="110"/>
      <c r="BC68" s="110"/>
      <c r="BD68" s="110"/>
      <c r="BE68" s="110"/>
      <c r="BF68" s="110"/>
      <c r="BG68" s="110"/>
      <c r="BH68" s="110"/>
      <c r="BI68" s="110"/>
      <c r="BJ68" s="110"/>
      <c r="BK68" s="110"/>
      <c r="BL68" s="110"/>
      <c r="BM68" s="110"/>
      <c r="BN68" s="110"/>
      <c r="BO68" s="110"/>
      <c r="BP68" s="110"/>
      <c r="BQ68" s="110"/>
      <c r="BR68" s="110"/>
      <c r="BS68" s="110"/>
      <c r="BT68" s="110"/>
      <c r="BU68" s="110"/>
      <c r="BV68" s="110"/>
      <c r="BW68" s="110"/>
      <c r="BX68" s="110"/>
      <c r="BY68" s="110"/>
      <c r="BZ68" s="110"/>
      <c r="CA68" s="110"/>
      <c r="CB68" s="110"/>
      <c r="CC68" s="110"/>
      <c r="CD68" s="110"/>
      <c r="CE68" s="110"/>
      <c r="CF68" s="110"/>
      <c r="CG68" s="110"/>
      <c r="CH68" s="110"/>
      <c r="CI68" s="110"/>
      <c r="CJ68" s="110"/>
      <c r="CK68" s="110"/>
      <c r="CL68" s="110"/>
      <c r="CM68" s="110"/>
      <c r="CN68" s="110"/>
      <c r="CO68" s="110"/>
      <c r="CP68" s="110"/>
      <c r="CQ68" s="110"/>
      <c r="CR68" s="110"/>
      <c r="CS68" s="110"/>
      <c r="CT68" s="110"/>
      <c r="CU68" s="110"/>
      <c r="CV68" s="110"/>
      <c r="CW68" s="110"/>
      <c r="CX68" s="110"/>
    </row>
    <row r="69" spans="7:102" ht="14.25" customHeight="1" x14ac:dyDescent="0.25">
      <c r="G69" s="294" t="s">
        <v>1681</v>
      </c>
      <c r="H69" s="295"/>
      <c r="I69" s="295"/>
      <c r="J69" s="295"/>
      <c r="K69" s="295"/>
      <c r="L69" s="295"/>
      <c r="M69" s="294"/>
      <c r="N69" s="295"/>
      <c r="O69" s="295"/>
      <c r="P69" s="295"/>
      <c r="Q69" s="294"/>
      <c r="R69" s="295"/>
      <c r="S69" s="295"/>
      <c r="T69" s="296"/>
      <c r="U69" s="294"/>
      <c r="V69" s="295"/>
      <c r="W69" s="295"/>
      <c r="X69" s="295"/>
      <c r="Y69" s="295"/>
      <c r="Z69" s="295"/>
      <c r="AA69" s="294"/>
      <c r="AB69" s="295"/>
      <c r="AC69" s="295"/>
      <c r="AD69" s="296"/>
      <c r="AE69" s="294"/>
      <c r="AF69" s="295"/>
      <c r="AG69" s="295"/>
      <c r="AH69" s="296"/>
      <c r="AL69" s="110"/>
      <c r="AM69" s="110"/>
      <c r="AN69" s="110"/>
      <c r="AO69" s="110"/>
      <c r="AP69" s="110"/>
      <c r="AQ69" s="110"/>
      <c r="AR69" s="110"/>
      <c r="AS69" s="110"/>
      <c r="AT69" s="110"/>
      <c r="AU69" s="110"/>
      <c r="AV69" s="110"/>
      <c r="AW69" s="110"/>
      <c r="AX69" s="110"/>
      <c r="AY69" s="110"/>
      <c r="AZ69" s="110"/>
      <c r="BA69" s="110"/>
      <c r="BB69" s="110"/>
      <c r="BC69" s="110"/>
      <c r="BD69" s="110"/>
      <c r="BE69" s="110"/>
      <c r="BF69" s="110"/>
      <c r="BG69" s="110"/>
      <c r="BH69" s="110"/>
      <c r="BI69" s="110"/>
      <c r="BJ69" s="110"/>
      <c r="BK69" s="110"/>
      <c r="BL69" s="110"/>
      <c r="BM69" s="110"/>
      <c r="BN69" s="110"/>
      <c r="BO69" s="110"/>
      <c r="BP69" s="110"/>
      <c r="BQ69" s="110"/>
      <c r="BR69" s="110"/>
      <c r="BS69" s="110"/>
      <c r="BT69" s="110"/>
      <c r="BU69" s="110"/>
      <c r="BV69" s="110"/>
      <c r="BW69" s="110"/>
      <c r="BX69" s="110"/>
      <c r="BY69" s="110"/>
      <c r="BZ69" s="110"/>
      <c r="CA69" s="110"/>
      <c r="CB69" s="110"/>
      <c r="CC69" s="110"/>
      <c r="CD69" s="110"/>
      <c r="CE69" s="110"/>
      <c r="CF69" s="110"/>
      <c r="CG69" s="110"/>
      <c r="CH69" s="110"/>
      <c r="CI69" s="110"/>
      <c r="CJ69" s="110"/>
      <c r="CK69" s="110"/>
      <c r="CL69" s="110"/>
      <c r="CM69" s="110"/>
      <c r="CN69" s="110"/>
      <c r="CO69" s="110"/>
      <c r="CP69" s="110"/>
      <c r="CQ69" s="110"/>
      <c r="CR69" s="110"/>
      <c r="CS69" s="110"/>
      <c r="CT69" s="110"/>
      <c r="CU69" s="110"/>
      <c r="CV69" s="110"/>
      <c r="CW69" s="110"/>
      <c r="CX69" s="110"/>
    </row>
    <row r="70" spans="7:102" ht="14.25" customHeight="1" x14ac:dyDescent="0.25">
      <c r="G70" s="294" t="s">
        <v>1681</v>
      </c>
      <c r="H70" s="295"/>
      <c r="I70" s="295"/>
      <c r="J70" s="295"/>
      <c r="K70" s="295"/>
      <c r="L70" s="295"/>
      <c r="M70" s="294"/>
      <c r="N70" s="295"/>
      <c r="O70" s="295"/>
      <c r="P70" s="295"/>
      <c r="Q70" s="294"/>
      <c r="R70" s="295"/>
      <c r="S70" s="295"/>
      <c r="T70" s="296"/>
      <c r="U70" s="294"/>
      <c r="V70" s="295"/>
      <c r="W70" s="295"/>
      <c r="X70" s="295"/>
      <c r="Y70" s="295"/>
      <c r="Z70" s="295"/>
      <c r="AA70" s="294"/>
      <c r="AB70" s="295"/>
      <c r="AC70" s="295"/>
      <c r="AD70" s="296"/>
      <c r="AE70" s="294"/>
      <c r="AF70" s="295"/>
      <c r="AG70" s="295"/>
      <c r="AH70" s="296"/>
      <c r="AL70" s="110"/>
      <c r="AM70" s="110"/>
      <c r="AN70" s="110"/>
      <c r="AO70" s="110"/>
      <c r="AP70" s="110"/>
      <c r="AQ70" s="110"/>
      <c r="AR70" s="110"/>
      <c r="AS70" s="110"/>
      <c r="AT70" s="110"/>
      <c r="AU70" s="110"/>
      <c r="AV70" s="110"/>
      <c r="AW70" s="110"/>
      <c r="AX70" s="110"/>
      <c r="AY70" s="110"/>
      <c r="AZ70" s="110"/>
      <c r="BA70" s="110"/>
      <c r="BB70" s="110"/>
      <c r="BC70" s="110"/>
      <c r="BD70" s="110"/>
      <c r="BE70" s="110"/>
      <c r="BF70" s="110"/>
      <c r="BG70" s="110"/>
      <c r="BH70" s="110"/>
      <c r="BI70" s="110"/>
      <c r="BJ70" s="110"/>
      <c r="BK70" s="110"/>
      <c r="BL70" s="110"/>
      <c r="BM70" s="110"/>
      <c r="BN70" s="110"/>
      <c r="BO70" s="110"/>
      <c r="BP70" s="110"/>
      <c r="BQ70" s="110"/>
      <c r="BR70" s="110"/>
      <c r="BS70" s="110"/>
      <c r="BT70" s="110"/>
      <c r="BU70" s="110"/>
      <c r="BV70" s="110"/>
      <c r="BW70" s="110"/>
      <c r="BX70" s="110"/>
      <c r="BY70" s="110"/>
      <c r="BZ70" s="110"/>
      <c r="CA70" s="110"/>
      <c r="CB70" s="110"/>
      <c r="CC70" s="110"/>
      <c r="CD70" s="110"/>
      <c r="CE70" s="110"/>
      <c r="CF70" s="110"/>
      <c r="CG70" s="110"/>
      <c r="CH70" s="110"/>
      <c r="CI70" s="110"/>
      <c r="CJ70" s="110"/>
      <c r="CK70" s="110"/>
      <c r="CL70" s="110"/>
      <c r="CM70" s="110"/>
      <c r="CN70" s="110"/>
      <c r="CO70" s="110"/>
      <c r="CP70" s="110"/>
      <c r="CQ70" s="110"/>
      <c r="CR70" s="110"/>
      <c r="CS70" s="110"/>
      <c r="CT70" s="110"/>
      <c r="CU70" s="110"/>
      <c r="CV70" s="110"/>
      <c r="CW70" s="110"/>
      <c r="CX70" s="110"/>
    </row>
    <row r="71" spans="7:102" ht="14.25" customHeight="1" x14ac:dyDescent="0.25">
      <c r="G71" s="294" t="s">
        <v>1681</v>
      </c>
      <c r="H71" s="295"/>
      <c r="I71" s="295"/>
      <c r="J71" s="295"/>
      <c r="K71" s="295"/>
      <c r="L71" s="295"/>
      <c r="M71" s="294"/>
      <c r="N71" s="295"/>
      <c r="O71" s="295"/>
      <c r="P71" s="295"/>
      <c r="Q71" s="294"/>
      <c r="R71" s="295"/>
      <c r="S71" s="295"/>
      <c r="T71" s="296"/>
      <c r="U71" s="294"/>
      <c r="V71" s="295"/>
      <c r="W71" s="295"/>
      <c r="X71" s="295"/>
      <c r="Y71" s="295"/>
      <c r="Z71" s="295"/>
      <c r="AA71" s="294"/>
      <c r="AB71" s="295"/>
      <c r="AC71" s="295"/>
      <c r="AD71" s="296"/>
      <c r="AE71" s="294"/>
      <c r="AF71" s="295"/>
      <c r="AG71" s="295"/>
      <c r="AH71" s="296"/>
      <c r="AI71" s="110"/>
      <c r="AJ71" s="110"/>
      <c r="AK71" s="110"/>
      <c r="AL71" s="110"/>
      <c r="AM71" s="110"/>
      <c r="AN71" s="110"/>
      <c r="AO71" s="110"/>
      <c r="AP71" s="110"/>
      <c r="AQ71" s="110"/>
      <c r="AR71" s="110"/>
      <c r="AS71" s="110"/>
      <c r="AT71" s="110"/>
      <c r="AU71" s="110"/>
      <c r="AV71" s="110"/>
      <c r="AW71" s="110"/>
      <c r="AX71" s="110"/>
      <c r="AY71" s="110"/>
      <c r="AZ71" s="110"/>
      <c r="BA71" s="110"/>
      <c r="BB71" s="110"/>
      <c r="BC71" s="110"/>
      <c r="BD71" s="110"/>
      <c r="BE71" s="110"/>
      <c r="BF71" s="110"/>
      <c r="BG71" s="110"/>
      <c r="BH71" s="110"/>
      <c r="BI71" s="110"/>
      <c r="BJ71" s="110"/>
      <c r="BK71" s="110"/>
      <c r="BL71" s="110"/>
      <c r="BM71" s="110"/>
      <c r="BN71" s="110"/>
      <c r="BO71" s="110"/>
      <c r="BP71" s="110"/>
      <c r="BQ71" s="110"/>
      <c r="BR71" s="110"/>
      <c r="BS71" s="110"/>
      <c r="BT71" s="110"/>
      <c r="BU71" s="110"/>
      <c r="BV71" s="110"/>
      <c r="BW71" s="110"/>
      <c r="BX71" s="110"/>
      <c r="BY71" s="110"/>
      <c r="BZ71" s="110"/>
      <c r="CA71" s="110"/>
      <c r="CB71" s="110"/>
      <c r="CC71" s="110"/>
      <c r="CD71" s="110"/>
      <c r="CE71" s="110"/>
      <c r="CF71" s="110"/>
      <c r="CG71" s="110"/>
      <c r="CH71" s="110"/>
      <c r="CI71" s="110"/>
      <c r="CJ71" s="110"/>
      <c r="CK71" s="110"/>
      <c r="CL71" s="110"/>
      <c r="CM71" s="110"/>
      <c r="CN71" s="110"/>
      <c r="CO71" s="110"/>
      <c r="CP71" s="110"/>
      <c r="CQ71" s="110"/>
      <c r="CR71" s="110"/>
      <c r="CS71" s="110"/>
      <c r="CT71" s="110"/>
      <c r="CU71" s="110"/>
      <c r="CV71" s="110"/>
      <c r="CW71" s="110"/>
      <c r="CX71" s="110"/>
    </row>
    <row r="72" spans="7:102" ht="14.25" customHeight="1" x14ac:dyDescent="0.25">
      <c r="G72" s="294" t="s">
        <v>1681</v>
      </c>
      <c r="H72" s="295"/>
      <c r="I72" s="295"/>
      <c r="J72" s="295"/>
      <c r="K72" s="295"/>
      <c r="L72" s="295"/>
      <c r="M72" s="294"/>
      <c r="N72" s="295"/>
      <c r="O72" s="295"/>
      <c r="P72" s="295"/>
      <c r="Q72" s="294"/>
      <c r="R72" s="295"/>
      <c r="S72" s="295"/>
      <c r="T72" s="296"/>
      <c r="U72" s="294"/>
      <c r="V72" s="295"/>
      <c r="W72" s="295"/>
      <c r="X72" s="295"/>
      <c r="Y72" s="295"/>
      <c r="Z72" s="295"/>
      <c r="AA72" s="294"/>
      <c r="AB72" s="295"/>
      <c r="AC72" s="295"/>
      <c r="AD72" s="296"/>
      <c r="AE72" s="294"/>
      <c r="AF72" s="295"/>
      <c r="AG72" s="295"/>
      <c r="AH72" s="296"/>
      <c r="AI72" s="110"/>
      <c r="AJ72" s="110"/>
      <c r="AK72" s="110"/>
      <c r="AL72" s="110"/>
      <c r="AM72" s="110"/>
      <c r="AN72" s="110"/>
      <c r="AO72" s="110"/>
      <c r="AP72" s="110"/>
      <c r="AQ72" s="110"/>
      <c r="AR72" s="110"/>
      <c r="AS72" s="110"/>
      <c r="AT72" s="110"/>
      <c r="AU72" s="110"/>
      <c r="AV72" s="110"/>
      <c r="AW72" s="110"/>
      <c r="AX72" s="110"/>
      <c r="AY72" s="110"/>
      <c r="AZ72" s="110"/>
      <c r="BA72" s="110"/>
      <c r="BB72" s="110"/>
      <c r="BC72" s="110"/>
      <c r="BD72" s="110"/>
      <c r="BE72" s="110"/>
      <c r="BF72" s="110"/>
      <c r="BG72" s="110"/>
      <c r="BH72" s="110"/>
      <c r="BI72" s="110"/>
      <c r="BJ72" s="110"/>
      <c r="BK72" s="110"/>
      <c r="BL72" s="110"/>
      <c r="BM72" s="110"/>
      <c r="BN72" s="110"/>
      <c r="BO72" s="110"/>
      <c r="BP72" s="110"/>
      <c r="BQ72" s="110"/>
      <c r="BR72" s="110"/>
      <c r="BS72" s="110"/>
      <c r="BT72" s="110"/>
      <c r="BU72" s="110"/>
      <c r="BV72" s="110"/>
      <c r="BW72" s="110"/>
      <c r="BX72" s="110"/>
      <c r="BY72" s="110"/>
      <c r="BZ72" s="110"/>
      <c r="CA72" s="110"/>
      <c r="CB72" s="110"/>
      <c r="CC72" s="110"/>
      <c r="CD72" s="110"/>
      <c r="CE72" s="110"/>
      <c r="CF72" s="110"/>
      <c r="CG72" s="110"/>
      <c r="CH72" s="110"/>
      <c r="CI72" s="110"/>
      <c r="CJ72" s="110"/>
      <c r="CK72" s="110"/>
      <c r="CL72" s="110"/>
      <c r="CM72" s="110"/>
      <c r="CN72" s="110"/>
      <c r="CO72" s="110"/>
      <c r="CP72" s="110"/>
      <c r="CQ72" s="110"/>
      <c r="CR72" s="110"/>
      <c r="CS72" s="110"/>
      <c r="CT72" s="110"/>
      <c r="CU72" s="110"/>
      <c r="CV72" s="110"/>
      <c r="CW72" s="110"/>
      <c r="CX72" s="110"/>
    </row>
    <row r="73" spans="7:102" ht="14.25" customHeight="1" x14ac:dyDescent="0.25">
      <c r="G73" s="294" t="s">
        <v>1681</v>
      </c>
      <c r="H73" s="295"/>
      <c r="I73" s="295"/>
      <c r="J73" s="295"/>
      <c r="K73" s="295"/>
      <c r="L73" s="295"/>
      <c r="M73" s="294"/>
      <c r="N73" s="295"/>
      <c r="O73" s="295"/>
      <c r="P73" s="295"/>
      <c r="Q73" s="294"/>
      <c r="R73" s="295"/>
      <c r="S73" s="295"/>
      <c r="T73" s="296"/>
      <c r="U73" s="294"/>
      <c r="V73" s="295"/>
      <c r="W73" s="295"/>
      <c r="X73" s="295"/>
      <c r="Y73" s="295"/>
      <c r="Z73" s="295"/>
      <c r="AA73" s="294"/>
      <c r="AB73" s="295"/>
      <c r="AC73" s="295"/>
      <c r="AD73" s="296"/>
      <c r="AE73" s="294"/>
      <c r="AF73" s="295"/>
      <c r="AG73" s="295"/>
      <c r="AH73" s="296"/>
      <c r="AI73" s="110"/>
      <c r="AJ73" s="110"/>
      <c r="AK73" s="110"/>
      <c r="AL73" s="110"/>
      <c r="AM73" s="110"/>
      <c r="AN73" s="110"/>
      <c r="AO73" s="110"/>
      <c r="AP73" s="110"/>
      <c r="AQ73" s="110"/>
      <c r="AR73" s="110"/>
      <c r="AS73" s="110"/>
      <c r="AT73" s="110"/>
      <c r="AU73" s="110"/>
      <c r="AV73" s="110"/>
      <c r="AW73" s="110"/>
      <c r="AX73" s="110"/>
      <c r="AY73" s="110"/>
      <c r="AZ73" s="110"/>
      <c r="BA73" s="110"/>
      <c r="BB73" s="110"/>
      <c r="BC73" s="110"/>
      <c r="BD73" s="110"/>
      <c r="BE73" s="110"/>
      <c r="BF73" s="110"/>
      <c r="BG73" s="110"/>
      <c r="BH73" s="110"/>
      <c r="BI73" s="110"/>
      <c r="BJ73" s="110"/>
      <c r="BK73" s="110"/>
      <c r="BL73" s="110"/>
      <c r="BM73" s="110"/>
      <c r="BN73" s="110"/>
      <c r="BO73" s="110"/>
      <c r="BP73" s="110"/>
      <c r="BQ73" s="110"/>
      <c r="BR73" s="110"/>
      <c r="BS73" s="110"/>
      <c r="BT73" s="110"/>
      <c r="BU73" s="110"/>
      <c r="BV73" s="110"/>
      <c r="BW73" s="110"/>
      <c r="BX73" s="110"/>
      <c r="BY73" s="110"/>
      <c r="BZ73" s="110"/>
      <c r="CA73" s="110"/>
      <c r="CB73" s="110"/>
      <c r="CC73" s="110"/>
      <c r="CD73" s="110"/>
      <c r="CE73" s="110"/>
      <c r="CF73" s="110"/>
      <c r="CG73" s="110"/>
      <c r="CH73" s="110"/>
      <c r="CI73" s="110"/>
      <c r="CJ73" s="110"/>
      <c r="CK73" s="110"/>
      <c r="CL73" s="110"/>
      <c r="CM73" s="110"/>
      <c r="CN73" s="110"/>
      <c r="CO73" s="110"/>
      <c r="CP73" s="110"/>
      <c r="CQ73" s="110"/>
      <c r="CR73" s="110"/>
      <c r="CS73" s="110"/>
      <c r="CT73" s="110"/>
      <c r="CU73" s="110"/>
      <c r="CV73" s="110"/>
      <c r="CW73" s="110"/>
      <c r="CX73" s="110"/>
    </row>
    <row r="74" spans="7:102" ht="14.25" customHeight="1" x14ac:dyDescent="0.25">
      <c r="G74" s="294" t="s">
        <v>1681</v>
      </c>
      <c r="H74" s="295"/>
      <c r="I74" s="295"/>
      <c r="J74" s="295"/>
      <c r="K74" s="295"/>
      <c r="L74" s="295"/>
      <c r="M74" s="294"/>
      <c r="N74" s="295"/>
      <c r="O74" s="295"/>
      <c r="P74" s="295"/>
      <c r="Q74" s="294"/>
      <c r="R74" s="295"/>
      <c r="S74" s="295"/>
      <c r="T74" s="296"/>
      <c r="U74" s="294"/>
      <c r="V74" s="295"/>
      <c r="W74" s="295"/>
      <c r="X74" s="295"/>
      <c r="Y74" s="295"/>
      <c r="Z74" s="295"/>
      <c r="AA74" s="294"/>
      <c r="AB74" s="295"/>
      <c r="AC74" s="295"/>
      <c r="AD74" s="296"/>
      <c r="AE74" s="294"/>
      <c r="AF74" s="295"/>
      <c r="AG74" s="295"/>
      <c r="AH74" s="296"/>
      <c r="AI74" s="110"/>
      <c r="AJ74" s="110"/>
      <c r="AK74" s="110"/>
      <c r="AL74" s="110"/>
      <c r="AM74" s="110"/>
      <c r="AN74" s="110"/>
      <c r="AO74" s="110"/>
      <c r="AP74" s="110"/>
      <c r="AQ74" s="110"/>
      <c r="AR74" s="110"/>
      <c r="AS74" s="110"/>
      <c r="AT74" s="110"/>
      <c r="AU74" s="110"/>
      <c r="AV74" s="110"/>
      <c r="AW74" s="110"/>
      <c r="AX74" s="110"/>
      <c r="AY74" s="110"/>
      <c r="AZ74" s="110"/>
      <c r="BA74" s="110"/>
      <c r="BB74" s="110"/>
      <c r="BC74" s="110"/>
      <c r="BD74" s="110"/>
      <c r="BE74" s="110"/>
      <c r="BF74" s="110"/>
      <c r="BG74" s="110"/>
      <c r="BH74" s="110"/>
      <c r="BI74" s="110"/>
      <c r="BJ74" s="110"/>
      <c r="BK74" s="110"/>
      <c r="BL74" s="110"/>
      <c r="BM74" s="110"/>
      <c r="BN74" s="110"/>
      <c r="BO74" s="110"/>
      <c r="BP74" s="110"/>
      <c r="BQ74" s="110"/>
      <c r="BR74" s="110"/>
      <c r="BS74" s="110"/>
      <c r="BT74" s="110"/>
      <c r="BU74" s="110"/>
      <c r="BV74" s="110"/>
      <c r="BW74" s="110"/>
      <c r="BX74" s="110"/>
      <c r="BY74" s="110"/>
      <c r="BZ74" s="110"/>
      <c r="CA74" s="110"/>
      <c r="CB74" s="110"/>
      <c r="CC74" s="110"/>
      <c r="CD74" s="110"/>
      <c r="CE74" s="110"/>
      <c r="CF74" s="110"/>
      <c r="CG74" s="110"/>
      <c r="CH74" s="110"/>
      <c r="CI74" s="110"/>
      <c r="CJ74" s="110"/>
      <c r="CK74" s="110"/>
      <c r="CL74" s="110"/>
      <c r="CM74" s="110"/>
      <c r="CN74" s="110"/>
      <c r="CO74" s="110"/>
      <c r="CP74" s="110"/>
      <c r="CQ74" s="110"/>
      <c r="CR74" s="110"/>
      <c r="CS74" s="110"/>
      <c r="CT74" s="110"/>
      <c r="CU74" s="110"/>
      <c r="CV74" s="110"/>
      <c r="CW74" s="110"/>
      <c r="CX74" s="110"/>
    </row>
    <row r="75" spans="7:102" ht="14.25" customHeight="1" x14ac:dyDescent="0.25">
      <c r="G75" s="294" t="s">
        <v>1681</v>
      </c>
      <c r="H75" s="295"/>
      <c r="I75" s="295"/>
      <c r="J75" s="295"/>
      <c r="K75" s="295"/>
      <c r="L75" s="295"/>
      <c r="M75" s="294"/>
      <c r="N75" s="295"/>
      <c r="O75" s="295"/>
      <c r="P75" s="295"/>
      <c r="Q75" s="294"/>
      <c r="R75" s="295"/>
      <c r="S75" s="295"/>
      <c r="T75" s="296"/>
      <c r="U75" s="294"/>
      <c r="V75" s="295"/>
      <c r="W75" s="295"/>
      <c r="X75" s="295"/>
      <c r="Y75" s="295"/>
      <c r="Z75" s="295"/>
      <c r="AA75" s="294"/>
      <c r="AB75" s="295"/>
      <c r="AC75" s="295"/>
      <c r="AD75" s="296"/>
      <c r="AE75" s="294"/>
      <c r="AF75" s="295"/>
      <c r="AG75" s="295"/>
      <c r="AH75" s="296"/>
      <c r="AI75" s="110"/>
      <c r="AJ75" s="110"/>
      <c r="AK75" s="110"/>
      <c r="AL75" s="110"/>
      <c r="AM75" s="110"/>
      <c r="AN75" s="110"/>
      <c r="AO75" s="110"/>
      <c r="AP75" s="110"/>
      <c r="AQ75" s="110"/>
      <c r="AR75" s="110"/>
      <c r="AS75" s="110"/>
      <c r="AT75" s="110"/>
      <c r="AU75" s="110"/>
      <c r="AV75" s="110"/>
      <c r="AW75" s="110"/>
      <c r="AX75" s="110"/>
      <c r="AY75" s="110"/>
      <c r="AZ75" s="110"/>
      <c r="BA75" s="110"/>
      <c r="BB75" s="110"/>
      <c r="BC75" s="110"/>
      <c r="BD75" s="110"/>
      <c r="BE75" s="110"/>
      <c r="BF75" s="110"/>
      <c r="BG75" s="110"/>
      <c r="BH75" s="110"/>
      <c r="BI75" s="110"/>
      <c r="BJ75" s="110"/>
      <c r="BK75" s="110"/>
      <c r="BL75" s="110"/>
      <c r="BM75" s="110"/>
      <c r="BN75" s="110"/>
      <c r="BO75" s="110"/>
      <c r="BP75" s="110"/>
      <c r="BQ75" s="110"/>
      <c r="BR75" s="110"/>
      <c r="BS75" s="110"/>
      <c r="BT75" s="110"/>
      <c r="BU75" s="110"/>
      <c r="BV75" s="110"/>
      <c r="BW75" s="110"/>
      <c r="BX75" s="110"/>
      <c r="BY75" s="110"/>
      <c r="BZ75" s="110"/>
      <c r="CA75" s="110"/>
      <c r="CB75" s="110"/>
      <c r="CC75" s="110"/>
      <c r="CD75" s="110"/>
      <c r="CE75" s="110"/>
      <c r="CF75" s="110"/>
      <c r="CG75" s="110"/>
      <c r="CH75" s="110"/>
      <c r="CI75" s="110"/>
      <c r="CJ75" s="110"/>
      <c r="CK75" s="110"/>
      <c r="CL75" s="110"/>
      <c r="CM75" s="110"/>
      <c r="CN75" s="110"/>
      <c r="CO75" s="110"/>
      <c r="CP75" s="110"/>
      <c r="CQ75" s="110"/>
      <c r="CR75" s="110"/>
      <c r="CS75" s="110"/>
      <c r="CT75" s="110"/>
      <c r="CU75" s="110"/>
      <c r="CV75" s="110"/>
      <c r="CW75" s="110"/>
      <c r="CX75" s="110"/>
    </row>
    <row r="76" spans="7:102" ht="14.25" customHeight="1" x14ac:dyDescent="0.25">
      <c r="G76" s="294" t="s">
        <v>1681</v>
      </c>
      <c r="H76" s="295"/>
      <c r="I76" s="295"/>
      <c r="J76" s="295"/>
      <c r="K76" s="295"/>
      <c r="L76" s="295"/>
      <c r="M76" s="294"/>
      <c r="N76" s="295"/>
      <c r="O76" s="295"/>
      <c r="P76" s="295"/>
      <c r="Q76" s="294"/>
      <c r="R76" s="295"/>
      <c r="S76" s="295"/>
      <c r="T76" s="296"/>
      <c r="U76" s="294"/>
      <c r="V76" s="295"/>
      <c r="W76" s="295"/>
      <c r="X76" s="295"/>
      <c r="Y76" s="295"/>
      <c r="Z76" s="295"/>
      <c r="AA76" s="294"/>
      <c r="AB76" s="295"/>
      <c r="AC76" s="295"/>
      <c r="AD76" s="296"/>
      <c r="AE76" s="294"/>
      <c r="AF76" s="295"/>
      <c r="AG76" s="295"/>
      <c r="AH76" s="296"/>
      <c r="AI76" s="110"/>
      <c r="AJ76" s="110"/>
      <c r="AK76" s="110"/>
      <c r="AL76" s="110"/>
      <c r="AM76" s="110"/>
      <c r="AN76" s="110"/>
      <c r="AO76" s="110"/>
      <c r="AP76" s="110"/>
      <c r="AQ76" s="110"/>
      <c r="AR76" s="110"/>
      <c r="AS76" s="110"/>
      <c r="AT76" s="110"/>
      <c r="AU76" s="110"/>
      <c r="AV76" s="110"/>
      <c r="AW76" s="110"/>
      <c r="AX76" s="110"/>
      <c r="AY76" s="110"/>
      <c r="AZ76" s="110"/>
      <c r="BA76" s="110"/>
      <c r="BB76" s="110"/>
      <c r="BC76" s="110"/>
      <c r="BD76" s="110"/>
      <c r="BE76" s="110"/>
      <c r="BF76" s="110"/>
      <c r="BG76" s="110"/>
      <c r="BH76" s="110"/>
      <c r="BI76" s="110"/>
      <c r="BJ76" s="110"/>
      <c r="BK76" s="110"/>
      <c r="BL76" s="110"/>
      <c r="BM76" s="110"/>
      <c r="BN76" s="110"/>
      <c r="BO76" s="110"/>
      <c r="BP76" s="110"/>
      <c r="BQ76" s="110"/>
      <c r="BR76" s="110"/>
      <c r="BS76" s="110"/>
      <c r="BT76" s="110"/>
      <c r="BU76" s="110"/>
      <c r="BV76" s="110"/>
      <c r="BW76" s="110"/>
      <c r="BX76" s="110"/>
      <c r="BY76" s="110"/>
      <c r="BZ76" s="110"/>
      <c r="CA76" s="110"/>
      <c r="CB76" s="110"/>
      <c r="CC76" s="110"/>
      <c r="CD76" s="110"/>
      <c r="CE76" s="110"/>
      <c r="CF76" s="110"/>
      <c r="CG76" s="110"/>
      <c r="CH76" s="110"/>
      <c r="CI76" s="110"/>
      <c r="CJ76" s="110"/>
      <c r="CK76" s="110"/>
      <c r="CL76" s="110"/>
      <c r="CM76" s="110"/>
      <c r="CN76" s="110"/>
      <c r="CO76" s="110"/>
      <c r="CP76" s="110"/>
      <c r="CQ76" s="110"/>
      <c r="CR76" s="110"/>
      <c r="CS76" s="110"/>
      <c r="CT76" s="110"/>
      <c r="CU76" s="110"/>
      <c r="CV76" s="110"/>
      <c r="CW76" s="110"/>
      <c r="CX76" s="110"/>
    </row>
    <row r="77" spans="7:102" ht="14.25" customHeight="1" x14ac:dyDescent="0.25">
      <c r="G77" s="294" t="s">
        <v>1681</v>
      </c>
      <c r="H77" s="295"/>
      <c r="I77" s="295"/>
      <c r="J77" s="295"/>
      <c r="K77" s="295"/>
      <c r="L77" s="295"/>
      <c r="M77" s="294"/>
      <c r="N77" s="295"/>
      <c r="O77" s="295"/>
      <c r="P77" s="295"/>
      <c r="Q77" s="294"/>
      <c r="R77" s="295"/>
      <c r="S77" s="295"/>
      <c r="T77" s="296"/>
      <c r="U77" s="294"/>
      <c r="V77" s="295"/>
      <c r="W77" s="295"/>
      <c r="X77" s="295"/>
      <c r="Y77" s="295"/>
      <c r="Z77" s="295"/>
      <c r="AA77" s="294"/>
      <c r="AB77" s="295"/>
      <c r="AC77" s="295"/>
      <c r="AD77" s="296"/>
      <c r="AE77" s="294"/>
      <c r="AF77" s="295"/>
      <c r="AG77" s="295"/>
      <c r="AH77" s="296"/>
      <c r="AI77" s="110"/>
      <c r="AJ77" s="110"/>
      <c r="AK77" s="110"/>
      <c r="AL77" s="110"/>
      <c r="AM77" s="110"/>
      <c r="AN77" s="110"/>
      <c r="AO77" s="110"/>
      <c r="AP77" s="110"/>
      <c r="AQ77" s="110"/>
      <c r="AR77" s="110"/>
      <c r="AS77" s="110"/>
      <c r="AT77" s="110"/>
      <c r="AU77" s="110"/>
      <c r="AV77" s="110"/>
      <c r="AW77" s="110"/>
      <c r="AX77" s="110"/>
      <c r="AY77" s="110"/>
      <c r="AZ77" s="110"/>
      <c r="BA77" s="110"/>
      <c r="BB77" s="110"/>
      <c r="BC77" s="110"/>
      <c r="BD77" s="110"/>
      <c r="BE77" s="110"/>
      <c r="BF77" s="110"/>
      <c r="BG77" s="110"/>
      <c r="BH77" s="110"/>
      <c r="BI77" s="110"/>
      <c r="BJ77" s="110"/>
      <c r="BK77" s="110"/>
      <c r="BL77" s="110"/>
      <c r="BM77" s="110"/>
      <c r="BN77" s="110"/>
      <c r="BO77" s="110"/>
      <c r="BP77" s="110"/>
      <c r="BQ77" s="110"/>
      <c r="BR77" s="110"/>
      <c r="BS77" s="110"/>
      <c r="BT77" s="110"/>
      <c r="BU77" s="110"/>
      <c r="BV77" s="110"/>
      <c r="BW77" s="110"/>
      <c r="BX77" s="110"/>
      <c r="BY77" s="110"/>
      <c r="BZ77" s="110"/>
      <c r="CA77" s="110"/>
      <c r="CB77" s="110"/>
      <c r="CC77" s="110"/>
      <c r="CD77" s="110"/>
      <c r="CE77" s="110"/>
      <c r="CF77" s="110"/>
      <c r="CG77" s="110"/>
      <c r="CH77" s="110"/>
      <c r="CI77" s="110"/>
      <c r="CJ77" s="110"/>
      <c r="CK77" s="110"/>
      <c r="CL77" s="110"/>
      <c r="CM77" s="110"/>
      <c r="CN77" s="110"/>
      <c r="CO77" s="110"/>
      <c r="CP77" s="110"/>
      <c r="CQ77" s="110"/>
      <c r="CR77" s="110"/>
      <c r="CS77" s="110"/>
      <c r="CT77" s="110"/>
      <c r="CU77" s="110"/>
      <c r="CV77" s="110"/>
      <c r="CW77" s="110"/>
      <c r="CX77" s="110"/>
    </row>
    <row r="78" spans="7:102" ht="14.25" customHeight="1" x14ac:dyDescent="0.25">
      <c r="G78" s="294" t="s">
        <v>1681</v>
      </c>
      <c r="H78" s="295"/>
      <c r="I78" s="295"/>
      <c r="J78" s="295"/>
      <c r="K78" s="295"/>
      <c r="L78" s="295"/>
      <c r="M78" s="294"/>
      <c r="N78" s="295"/>
      <c r="O78" s="295"/>
      <c r="P78" s="295"/>
      <c r="Q78" s="294"/>
      <c r="R78" s="295"/>
      <c r="S78" s="295"/>
      <c r="T78" s="296"/>
      <c r="U78" s="294"/>
      <c r="V78" s="295"/>
      <c r="W78" s="295"/>
      <c r="X78" s="295"/>
      <c r="Y78" s="295"/>
      <c r="Z78" s="295"/>
      <c r="AA78" s="294"/>
      <c r="AB78" s="295"/>
      <c r="AC78" s="295"/>
      <c r="AD78" s="296"/>
      <c r="AE78" s="294"/>
      <c r="AF78" s="295"/>
      <c r="AG78" s="295"/>
      <c r="AH78" s="296"/>
      <c r="AI78" s="110"/>
      <c r="AJ78" s="110"/>
      <c r="AK78" s="110"/>
      <c r="AL78" s="110"/>
      <c r="AM78" s="110"/>
      <c r="AN78" s="110"/>
      <c r="AO78" s="110"/>
      <c r="AP78" s="110"/>
      <c r="AQ78" s="110"/>
      <c r="AR78" s="110"/>
      <c r="AS78" s="110"/>
      <c r="AT78" s="110"/>
      <c r="AU78" s="110"/>
      <c r="AV78" s="110"/>
      <c r="AW78" s="110"/>
      <c r="AX78" s="110"/>
      <c r="AY78" s="110"/>
      <c r="AZ78" s="110"/>
      <c r="BA78" s="110"/>
      <c r="BB78" s="110"/>
      <c r="BC78" s="110"/>
      <c r="BD78" s="110"/>
      <c r="BE78" s="110"/>
      <c r="BF78" s="110"/>
      <c r="BG78" s="110"/>
      <c r="BH78" s="110"/>
      <c r="BI78" s="110"/>
      <c r="BJ78" s="110"/>
      <c r="BK78" s="110"/>
      <c r="BL78" s="110"/>
      <c r="BM78" s="110"/>
      <c r="BN78" s="110"/>
      <c r="BO78" s="110"/>
      <c r="BP78" s="110"/>
      <c r="BQ78" s="110"/>
      <c r="BR78" s="110"/>
      <c r="BS78" s="110"/>
      <c r="BT78" s="110"/>
      <c r="BU78" s="110"/>
      <c r="BV78" s="110"/>
      <c r="BW78" s="110"/>
      <c r="BX78" s="110"/>
      <c r="BY78" s="110"/>
      <c r="BZ78" s="110"/>
      <c r="CA78" s="110"/>
      <c r="CB78" s="110"/>
      <c r="CC78" s="110"/>
      <c r="CD78" s="110"/>
      <c r="CE78" s="110"/>
      <c r="CF78" s="110"/>
      <c r="CG78" s="110"/>
      <c r="CH78" s="110"/>
      <c r="CI78" s="110"/>
      <c r="CJ78" s="110"/>
      <c r="CK78" s="110"/>
      <c r="CL78" s="110"/>
      <c r="CM78" s="110"/>
      <c r="CN78" s="110"/>
      <c r="CO78" s="110"/>
      <c r="CP78" s="110"/>
      <c r="CQ78" s="110"/>
      <c r="CR78" s="110"/>
      <c r="CS78" s="110"/>
      <c r="CT78" s="110"/>
      <c r="CU78" s="110"/>
      <c r="CV78" s="110"/>
      <c r="CW78" s="110"/>
      <c r="CX78" s="110"/>
    </row>
    <row r="79" spans="7:102" ht="14.25" customHeight="1" x14ac:dyDescent="0.25">
      <c r="G79" s="187"/>
      <c r="H79" s="188"/>
      <c r="I79" s="188"/>
      <c r="J79" s="188"/>
      <c r="K79" s="188"/>
      <c r="L79" s="188"/>
      <c r="M79" s="187"/>
      <c r="N79" s="188"/>
      <c r="O79" s="188"/>
      <c r="P79" s="188"/>
      <c r="Q79" s="187"/>
      <c r="R79" s="188"/>
      <c r="S79" s="188"/>
      <c r="T79" s="191"/>
      <c r="U79" s="187"/>
      <c r="V79" s="188"/>
      <c r="W79" s="188"/>
      <c r="X79" s="188"/>
      <c r="Y79" s="188"/>
      <c r="Z79" s="188"/>
      <c r="AA79" s="187"/>
      <c r="AB79" s="188"/>
      <c r="AC79" s="188"/>
      <c r="AD79" s="191"/>
      <c r="AE79" s="187"/>
      <c r="AF79" s="188"/>
      <c r="AG79" s="188"/>
      <c r="AH79" s="191"/>
      <c r="AI79" s="110"/>
      <c r="AJ79" s="110"/>
      <c r="AK79" s="110"/>
      <c r="AL79" s="110"/>
      <c r="AM79" s="110"/>
      <c r="AN79" s="110"/>
      <c r="AO79" s="110"/>
      <c r="AP79" s="110"/>
      <c r="AQ79" s="110"/>
      <c r="AR79" s="110"/>
      <c r="AS79" s="110"/>
      <c r="AT79" s="110"/>
      <c r="AU79" s="110"/>
      <c r="AV79" s="110"/>
      <c r="AW79" s="110"/>
      <c r="AX79" s="110"/>
      <c r="AY79" s="110"/>
      <c r="AZ79" s="110"/>
      <c r="BA79" s="110"/>
      <c r="BB79" s="110"/>
      <c r="BC79" s="110"/>
      <c r="BD79" s="110"/>
      <c r="BE79" s="110"/>
      <c r="BF79" s="110"/>
      <c r="BG79" s="110"/>
      <c r="BH79" s="110"/>
      <c r="BI79" s="110"/>
      <c r="BJ79" s="110"/>
      <c r="BK79" s="110"/>
      <c r="BL79" s="110"/>
      <c r="BM79" s="110"/>
      <c r="BN79" s="110"/>
      <c r="BO79" s="110"/>
      <c r="BP79" s="110"/>
      <c r="BQ79" s="110"/>
      <c r="BR79" s="110"/>
      <c r="BS79" s="110"/>
      <c r="BT79" s="110"/>
      <c r="BU79" s="110"/>
      <c r="BV79" s="110"/>
      <c r="BW79" s="110"/>
      <c r="BX79" s="110"/>
      <c r="BY79" s="110"/>
      <c r="BZ79" s="110"/>
      <c r="CA79" s="110"/>
      <c r="CB79" s="110"/>
      <c r="CC79" s="110"/>
      <c r="CD79" s="110"/>
      <c r="CE79" s="110"/>
      <c r="CF79" s="110"/>
      <c r="CG79" s="110"/>
      <c r="CH79" s="110"/>
      <c r="CI79" s="110"/>
      <c r="CJ79" s="110"/>
      <c r="CK79" s="110"/>
      <c r="CL79" s="110"/>
      <c r="CM79" s="110"/>
      <c r="CN79" s="110"/>
      <c r="CO79" s="110"/>
      <c r="CP79" s="110"/>
      <c r="CQ79" s="110"/>
      <c r="CR79" s="110"/>
      <c r="CS79" s="110"/>
      <c r="CT79" s="110"/>
      <c r="CU79" s="110"/>
      <c r="CV79" s="110"/>
      <c r="CW79" s="110"/>
      <c r="CX79" s="110"/>
    </row>
    <row r="80" spans="7:102" ht="14.25" customHeight="1" x14ac:dyDescent="0.25">
      <c r="G80" s="110"/>
      <c r="H80" s="110"/>
      <c r="I80" s="110"/>
      <c r="J80" s="110"/>
      <c r="K80" s="110"/>
      <c r="L80" s="110"/>
      <c r="M80" s="110"/>
      <c r="N80" s="110"/>
      <c r="O80" s="110"/>
      <c r="P80" s="110"/>
      <c r="Q80" s="110"/>
      <c r="R80" s="110"/>
      <c r="S80" s="110"/>
      <c r="T80" s="110"/>
      <c r="U80" s="110"/>
      <c r="V80" s="110"/>
      <c r="W80" s="110"/>
      <c r="X80" s="110"/>
      <c r="Y80" s="110"/>
      <c r="Z80" s="110"/>
      <c r="AA80" s="110"/>
      <c r="AB80" s="110"/>
      <c r="AC80" s="110"/>
      <c r="AD80" s="110"/>
      <c r="AE80" s="110"/>
      <c r="AF80" s="110"/>
      <c r="AG80" s="110"/>
      <c r="AH80" s="110"/>
      <c r="AI80" s="110"/>
      <c r="AJ80" s="110"/>
      <c r="AK80" s="110"/>
      <c r="AL80" s="110"/>
      <c r="AM80" s="110"/>
      <c r="AN80" s="110"/>
      <c r="AO80" s="110"/>
      <c r="AP80" s="110"/>
      <c r="AQ80" s="110"/>
      <c r="AR80" s="110"/>
      <c r="AS80" s="110"/>
      <c r="AT80" s="110"/>
      <c r="AU80" s="110"/>
      <c r="AV80" s="110"/>
      <c r="AW80" s="110"/>
      <c r="AX80" s="110"/>
      <c r="AY80" s="110"/>
      <c r="AZ80" s="110"/>
      <c r="BA80" s="110"/>
      <c r="BB80" s="110"/>
      <c r="BC80" s="110"/>
      <c r="BD80" s="110"/>
      <c r="BE80" s="110"/>
      <c r="BF80" s="110"/>
      <c r="BG80" s="110"/>
      <c r="BH80" s="110"/>
      <c r="BI80" s="110"/>
      <c r="BJ80" s="110"/>
      <c r="BK80" s="110"/>
      <c r="BL80" s="110"/>
      <c r="BM80" s="110"/>
      <c r="BN80" s="110"/>
      <c r="BO80" s="110"/>
      <c r="BP80" s="110"/>
      <c r="BQ80" s="110"/>
      <c r="BR80" s="110"/>
      <c r="BS80" s="110"/>
      <c r="BT80" s="110"/>
      <c r="BU80" s="110"/>
      <c r="BV80" s="110"/>
      <c r="BW80" s="110"/>
      <c r="BX80" s="110"/>
      <c r="BY80" s="110"/>
      <c r="BZ80" s="110"/>
      <c r="CA80" s="110"/>
      <c r="CB80" s="110"/>
      <c r="CC80" s="110"/>
      <c r="CD80" s="110"/>
      <c r="CE80" s="110"/>
      <c r="CF80" s="110"/>
      <c r="CG80" s="110"/>
      <c r="CH80" s="110"/>
      <c r="CI80" s="110"/>
      <c r="CJ80" s="110"/>
      <c r="CK80" s="110"/>
      <c r="CL80" s="110"/>
      <c r="CM80" s="110"/>
      <c r="CN80" s="110"/>
      <c r="CO80" s="110"/>
      <c r="CP80" s="110"/>
      <c r="CQ80" s="110"/>
      <c r="CR80" s="110"/>
      <c r="CS80" s="110"/>
      <c r="CT80" s="110"/>
      <c r="CU80" s="110"/>
      <c r="CV80" s="110"/>
      <c r="CW80" s="110"/>
      <c r="CX80" s="110"/>
    </row>
    <row r="81" spans="7:102" ht="14.25" customHeight="1" x14ac:dyDescent="0.25">
      <c r="G81" s="110"/>
      <c r="H81" s="110"/>
      <c r="I81" s="110"/>
      <c r="J81" s="110"/>
      <c r="K81" s="110"/>
      <c r="L81" s="110"/>
      <c r="M81" s="110"/>
      <c r="N81" s="110"/>
      <c r="O81" s="110"/>
      <c r="P81" s="110"/>
      <c r="Q81" s="110"/>
      <c r="R81" s="110"/>
      <c r="S81" s="110"/>
      <c r="T81" s="110"/>
      <c r="U81" s="110"/>
      <c r="V81" s="110"/>
      <c r="W81" s="110"/>
      <c r="X81" s="110"/>
      <c r="Y81" s="110"/>
      <c r="Z81" s="110"/>
      <c r="AA81" s="110"/>
      <c r="AB81" s="110"/>
      <c r="AC81" s="110"/>
      <c r="AD81" t="s">
        <v>1765</v>
      </c>
      <c r="AG81" t="str">
        <f>'C-5'!S17</f>
        <v>C-5-1</v>
      </c>
      <c r="AI81" s="110"/>
      <c r="AJ81" s="110"/>
      <c r="AK81" s="110"/>
      <c r="AL81" s="110"/>
      <c r="AM81" s="110"/>
      <c r="AN81" s="110"/>
      <c r="AO81" s="110"/>
      <c r="AP81" s="110"/>
      <c r="AQ81" s="110"/>
      <c r="AR81" s="110"/>
      <c r="AS81" s="110"/>
      <c r="AT81" s="110"/>
      <c r="AU81" s="110"/>
      <c r="AV81" s="110"/>
      <c r="AW81" s="110"/>
      <c r="AX81" s="110"/>
      <c r="AY81" s="110"/>
      <c r="AZ81" s="110"/>
      <c r="BA81" s="110"/>
      <c r="BB81" s="110"/>
      <c r="BC81" s="110"/>
      <c r="BD81" s="110"/>
      <c r="BE81" s="110"/>
      <c r="BF81" s="110"/>
      <c r="BG81" s="110"/>
      <c r="BH81" s="110"/>
      <c r="BI81" s="110"/>
      <c r="BJ81" s="110"/>
      <c r="BK81" s="110"/>
      <c r="BL81" s="110"/>
      <c r="BM81" s="110"/>
      <c r="BN81" s="110"/>
      <c r="BO81" s="110"/>
      <c r="BP81" s="110"/>
      <c r="BQ81" s="110"/>
      <c r="BR81" s="110"/>
      <c r="BS81" s="110"/>
      <c r="BT81" s="110"/>
      <c r="BU81" s="110"/>
      <c r="BV81" s="110"/>
      <c r="BW81" s="110"/>
      <c r="BX81" s="110"/>
      <c r="BY81" s="110"/>
      <c r="BZ81" s="110"/>
      <c r="CA81" s="110"/>
      <c r="CB81" s="110"/>
      <c r="CC81" s="110"/>
      <c r="CD81" s="110"/>
      <c r="CE81" s="110"/>
      <c r="CF81" s="110"/>
      <c r="CG81" s="110"/>
      <c r="CH81" s="110"/>
      <c r="CI81" s="110"/>
      <c r="CJ81" s="110"/>
      <c r="CK81" s="110"/>
      <c r="CL81" s="110"/>
      <c r="CM81" s="110"/>
      <c r="CN81" s="110"/>
      <c r="CO81" s="110"/>
      <c r="CP81" s="110"/>
      <c r="CQ81" s="110"/>
      <c r="CR81" s="110"/>
      <c r="CS81" s="110"/>
      <c r="CT81" s="110"/>
      <c r="CU81" s="110"/>
      <c r="CV81" s="110"/>
      <c r="CW81" s="110"/>
      <c r="CX81" s="110"/>
    </row>
    <row r="82" spans="7:102" ht="14.25" customHeight="1" x14ac:dyDescent="0.25">
      <c r="G82" s="110"/>
      <c r="H82" s="110"/>
      <c r="I82" s="110"/>
      <c r="J82" s="110"/>
      <c r="K82" s="110"/>
      <c r="L82" s="110"/>
      <c r="M82" s="110"/>
      <c r="N82" s="110"/>
      <c r="O82" s="110"/>
      <c r="P82" s="110"/>
      <c r="Q82" s="110"/>
      <c r="R82" s="110"/>
      <c r="S82" s="110"/>
      <c r="T82" s="110"/>
      <c r="U82" s="110"/>
      <c r="V82" s="110"/>
      <c r="W82" s="110"/>
      <c r="X82" s="110"/>
      <c r="Y82" s="110"/>
      <c r="Z82" s="110"/>
      <c r="AA82" s="110"/>
      <c r="AB82" s="110"/>
      <c r="AC82" s="110"/>
      <c r="AD82" s="110"/>
      <c r="AE82" s="110"/>
      <c r="AF82" s="110"/>
      <c r="AG82" s="110"/>
      <c r="AH82" s="110"/>
      <c r="AI82" s="110"/>
      <c r="AJ82" s="110"/>
      <c r="AK82" s="110"/>
      <c r="AL82" s="110"/>
      <c r="AM82" s="110"/>
      <c r="AN82" s="110"/>
      <c r="AO82" s="110"/>
      <c r="AP82" s="110"/>
      <c r="AQ82" s="110"/>
      <c r="AR82" s="110"/>
      <c r="AS82" s="110"/>
      <c r="AT82" s="110"/>
      <c r="AU82" s="110"/>
      <c r="AV82" s="110"/>
      <c r="AW82" s="110"/>
      <c r="AX82" s="110"/>
      <c r="AY82" s="110"/>
      <c r="AZ82" s="110"/>
      <c r="BA82" s="110"/>
      <c r="BB82" s="110"/>
      <c r="BC82" s="110"/>
      <c r="BD82" s="110"/>
      <c r="BE82" s="110"/>
      <c r="BF82" s="110"/>
      <c r="BG82" s="110"/>
      <c r="BH82" s="110"/>
      <c r="BI82" s="110"/>
      <c r="BJ82" s="110"/>
      <c r="BK82" s="110"/>
      <c r="BL82" s="110"/>
      <c r="BM82" s="110"/>
      <c r="BN82" s="110"/>
      <c r="BO82" s="110"/>
      <c r="BP82" s="110"/>
      <c r="BQ82" s="110"/>
      <c r="BR82" s="110"/>
      <c r="BS82" s="110"/>
      <c r="BT82" s="110"/>
      <c r="BU82" s="110"/>
      <c r="BV82" s="110"/>
      <c r="BW82" s="110"/>
      <c r="BX82" s="110"/>
      <c r="BY82" s="110"/>
      <c r="BZ82" s="110"/>
      <c r="CA82" s="110"/>
      <c r="CB82" s="110"/>
      <c r="CC82" s="110"/>
      <c r="CD82" s="110"/>
      <c r="CE82" s="110"/>
      <c r="CF82" s="110"/>
      <c r="CG82" s="110"/>
      <c r="CH82" s="110"/>
      <c r="CI82" s="110"/>
      <c r="CJ82" s="110"/>
      <c r="CK82" s="110"/>
      <c r="CL82" s="110"/>
      <c r="CM82" s="110"/>
      <c r="CN82" s="110"/>
      <c r="CO82" s="110"/>
      <c r="CP82" s="110"/>
      <c r="CQ82" s="110"/>
      <c r="CR82" s="110"/>
      <c r="CS82" s="110"/>
      <c r="CT82" s="110"/>
      <c r="CU82" s="110"/>
      <c r="CV82" s="110"/>
      <c r="CW82" s="110"/>
      <c r="CX82" s="110"/>
    </row>
    <row r="83" spans="7:102" ht="14.25" customHeight="1" x14ac:dyDescent="0.25">
      <c r="G83" s="110"/>
      <c r="H83" s="110"/>
      <c r="I83" s="110"/>
      <c r="J83" s="110"/>
      <c r="K83" s="110"/>
      <c r="L83" s="110"/>
      <c r="M83" s="110"/>
      <c r="N83" s="110"/>
      <c r="O83" s="110"/>
      <c r="P83" s="110"/>
      <c r="Q83" s="110"/>
      <c r="R83" s="110"/>
      <c r="S83" s="110"/>
      <c r="T83" s="110"/>
      <c r="U83" s="110"/>
      <c r="V83" s="110"/>
      <c r="W83" s="110"/>
      <c r="X83" s="110"/>
      <c r="Y83" s="110"/>
      <c r="Z83" s="110"/>
      <c r="AA83" s="110"/>
      <c r="AB83" s="110"/>
      <c r="AC83" s="110"/>
      <c r="AD83" s="110"/>
      <c r="AE83" s="110"/>
      <c r="AF83" s="110"/>
      <c r="AG83" s="110"/>
      <c r="AH83" s="110"/>
      <c r="AI83" s="110"/>
      <c r="AJ83" s="110"/>
      <c r="AK83" s="110"/>
      <c r="AL83" s="110"/>
      <c r="AM83" s="110"/>
      <c r="AN83" s="110"/>
      <c r="AO83" s="110"/>
      <c r="AP83" s="110"/>
      <c r="AQ83" s="110"/>
      <c r="AR83" s="110"/>
      <c r="AS83" s="110"/>
      <c r="AT83" s="110"/>
      <c r="AU83" s="110"/>
      <c r="AV83" s="110"/>
      <c r="AW83" s="110"/>
      <c r="AX83" s="110"/>
      <c r="AY83" s="110"/>
      <c r="AZ83" s="110"/>
      <c r="BA83" s="110"/>
      <c r="BB83" s="110"/>
      <c r="BC83" s="110"/>
      <c r="BD83" s="110"/>
      <c r="BE83" s="110"/>
      <c r="BF83" s="110"/>
      <c r="BG83" s="110"/>
      <c r="BH83" s="110"/>
      <c r="BI83" s="110"/>
      <c r="BJ83" s="110"/>
      <c r="BK83" s="110"/>
      <c r="BL83" s="110"/>
      <c r="BM83" s="110"/>
      <c r="BN83" s="110"/>
      <c r="BO83" s="110"/>
      <c r="BP83" s="110"/>
      <c r="BQ83" s="110"/>
      <c r="BR83" s="110"/>
      <c r="BS83" s="110"/>
      <c r="BT83" s="110"/>
      <c r="BU83" s="110"/>
      <c r="BV83" s="110"/>
      <c r="BW83" s="110"/>
      <c r="BX83" s="110"/>
      <c r="BY83" s="110"/>
      <c r="BZ83" s="110"/>
      <c r="CA83" s="110"/>
      <c r="CB83" s="110"/>
      <c r="CC83" s="110"/>
      <c r="CD83" s="110"/>
      <c r="CE83" s="110"/>
      <c r="CF83" s="110"/>
      <c r="CG83" s="110"/>
      <c r="CH83" s="110"/>
      <c r="CI83" s="110"/>
      <c r="CJ83" s="110"/>
      <c r="CK83" s="110"/>
      <c r="CL83" s="110"/>
      <c r="CM83" s="110"/>
      <c r="CN83" s="110"/>
      <c r="CO83" s="110"/>
      <c r="CP83" s="110"/>
      <c r="CQ83" s="110"/>
      <c r="CR83" s="110"/>
      <c r="CS83" s="110"/>
      <c r="CT83" s="110"/>
      <c r="CU83" s="110"/>
      <c r="CV83" s="110"/>
      <c r="CW83" s="110"/>
      <c r="CX83" s="110"/>
    </row>
    <row r="84" spans="7:102" ht="14.25" customHeight="1" x14ac:dyDescent="0.25">
      <c r="G84" s="110"/>
      <c r="H84" s="110"/>
      <c r="I84" s="110"/>
      <c r="J84" s="110"/>
      <c r="K84" s="110"/>
      <c r="L84" s="110"/>
      <c r="M84" s="110"/>
      <c r="N84" s="110"/>
      <c r="O84" s="110"/>
      <c r="P84" s="110"/>
      <c r="Q84" s="110"/>
      <c r="R84" s="110"/>
      <c r="S84" s="110"/>
      <c r="T84" s="110"/>
      <c r="U84" s="110"/>
      <c r="V84" s="110"/>
      <c r="W84" s="110"/>
      <c r="X84" s="110"/>
      <c r="Y84" s="110"/>
      <c r="Z84" s="110"/>
      <c r="AA84" s="110"/>
      <c r="AB84" s="110"/>
      <c r="AC84" s="110"/>
      <c r="AD84" s="110"/>
      <c r="AE84" s="110"/>
      <c r="AF84" s="110"/>
      <c r="AG84" s="110"/>
      <c r="AH84" s="110"/>
      <c r="AI84" s="110"/>
      <c r="AJ84" s="110"/>
      <c r="AK84" s="110"/>
      <c r="AL84" s="110"/>
      <c r="AM84" s="110"/>
      <c r="AN84" s="110"/>
      <c r="AO84" s="110"/>
      <c r="AP84" s="110"/>
      <c r="AQ84" s="110"/>
      <c r="AR84" s="110"/>
      <c r="AS84" s="110"/>
      <c r="AT84" s="110"/>
      <c r="AU84" s="110"/>
      <c r="AV84" s="110"/>
      <c r="AW84" s="110"/>
      <c r="AX84" s="110"/>
      <c r="AY84" s="110"/>
      <c r="AZ84" s="110"/>
      <c r="BA84" s="110"/>
      <c r="BB84" s="110"/>
      <c r="BC84" s="110"/>
      <c r="BD84" s="110"/>
      <c r="BE84" s="110"/>
      <c r="BF84" s="110"/>
      <c r="BG84" s="110"/>
      <c r="BH84" s="110"/>
      <c r="BI84" s="110"/>
      <c r="BJ84" s="110"/>
      <c r="BK84" s="110"/>
      <c r="BL84" s="110"/>
      <c r="BM84" s="110"/>
      <c r="BN84" s="110"/>
      <c r="BO84" s="110"/>
      <c r="BP84" s="110"/>
      <c r="BQ84" s="110"/>
      <c r="BR84" s="110"/>
      <c r="BS84" s="110"/>
      <c r="BT84" s="110"/>
      <c r="BU84" s="110"/>
      <c r="BV84" s="110"/>
      <c r="BW84" s="110"/>
      <c r="BX84" s="110"/>
      <c r="BY84" s="110"/>
      <c r="BZ84" s="110"/>
      <c r="CA84" s="110"/>
      <c r="CB84" s="110"/>
      <c r="CC84" s="110"/>
      <c r="CD84" s="110"/>
      <c r="CE84" s="110"/>
      <c r="CF84" s="110"/>
      <c r="CG84" s="110"/>
      <c r="CH84" s="110"/>
      <c r="CI84" s="110"/>
      <c r="CJ84" s="110"/>
      <c r="CK84" s="110"/>
      <c r="CL84" s="110"/>
      <c r="CM84" s="110"/>
      <c r="CN84" s="110"/>
      <c r="CO84" s="110"/>
      <c r="CP84" s="110"/>
      <c r="CQ84" s="110"/>
      <c r="CR84" s="110"/>
      <c r="CS84" s="110"/>
      <c r="CT84" s="110"/>
      <c r="CU84" s="110"/>
      <c r="CV84" s="110"/>
      <c r="CW84" s="110"/>
      <c r="CX84" s="110"/>
    </row>
    <row r="85" spans="7:102" ht="14.25" customHeight="1" x14ac:dyDescent="0.25">
      <c r="G85" s="110"/>
      <c r="H85" s="110"/>
      <c r="I85" s="110"/>
      <c r="J85" s="110"/>
      <c r="K85" s="110"/>
      <c r="L85" s="110"/>
      <c r="M85" s="110"/>
      <c r="N85" s="110"/>
      <c r="O85" s="110"/>
      <c r="P85" s="110"/>
      <c r="Q85" s="110"/>
      <c r="R85" s="110"/>
      <c r="S85" s="110"/>
      <c r="T85" s="110"/>
      <c r="U85" s="110"/>
      <c r="V85" s="110"/>
      <c r="W85" s="110"/>
      <c r="X85" s="110"/>
      <c r="Y85" s="110"/>
      <c r="Z85" s="110"/>
      <c r="AA85" s="110"/>
      <c r="AB85" s="110"/>
      <c r="AC85" s="110"/>
      <c r="AD85" s="110"/>
      <c r="AE85" s="110"/>
      <c r="AF85" s="110"/>
      <c r="AG85" s="110"/>
      <c r="AH85" s="110"/>
      <c r="AI85" s="110"/>
      <c r="AJ85" s="110"/>
      <c r="AK85" s="110"/>
      <c r="AL85" s="110"/>
      <c r="AM85" s="110"/>
      <c r="AN85" s="110"/>
      <c r="AO85" s="110"/>
      <c r="AP85" s="110"/>
      <c r="AQ85" s="110"/>
      <c r="AR85" s="110"/>
      <c r="AS85" s="110"/>
      <c r="AT85" s="110"/>
      <c r="AU85" s="110"/>
      <c r="AV85" s="110"/>
      <c r="AW85" s="110"/>
      <c r="AX85" s="110"/>
      <c r="AY85" s="110"/>
      <c r="AZ85" s="110"/>
      <c r="BA85" s="110"/>
      <c r="BB85" s="110"/>
      <c r="BC85" s="110"/>
      <c r="BD85" s="110"/>
      <c r="BE85" s="110"/>
      <c r="BF85" s="110"/>
      <c r="BG85" s="110"/>
      <c r="BH85" s="110"/>
      <c r="BI85" s="110"/>
      <c r="BJ85" s="110"/>
      <c r="BK85" s="110"/>
      <c r="BL85" s="110"/>
      <c r="BM85" s="110"/>
      <c r="BN85" s="110"/>
      <c r="BO85" s="110"/>
      <c r="BP85" s="110"/>
      <c r="BQ85" s="110"/>
      <c r="BR85" s="110"/>
      <c r="BS85" s="110"/>
      <c r="BT85" s="110"/>
      <c r="BU85" s="110"/>
      <c r="BV85" s="110"/>
      <c r="BW85" s="110"/>
      <c r="BX85" s="110"/>
      <c r="BY85" s="110"/>
      <c r="BZ85" s="110"/>
      <c r="CA85" s="110"/>
      <c r="CB85" s="110"/>
      <c r="CC85" s="110"/>
      <c r="CD85" s="110"/>
      <c r="CE85" s="110"/>
      <c r="CF85" s="110"/>
      <c r="CG85" s="110"/>
      <c r="CH85" s="110"/>
      <c r="CI85" s="110"/>
      <c r="CJ85" s="110"/>
      <c r="CK85" s="110"/>
      <c r="CL85" s="110"/>
      <c r="CM85" s="110"/>
      <c r="CN85" s="110"/>
      <c r="CO85" s="110"/>
      <c r="CP85" s="110"/>
      <c r="CQ85" s="110"/>
      <c r="CR85" s="110"/>
      <c r="CS85" s="110"/>
      <c r="CT85" s="110"/>
      <c r="CU85" s="110"/>
      <c r="CV85" s="110"/>
      <c r="CW85" s="110"/>
      <c r="CX85" s="110"/>
    </row>
    <row r="86" spans="7:102" ht="14.25" customHeight="1" x14ac:dyDescent="0.25">
      <c r="G86" s="110"/>
      <c r="H86" s="110"/>
      <c r="I86" s="110"/>
      <c r="J86" s="110"/>
      <c r="K86" s="110"/>
      <c r="L86" s="110"/>
      <c r="M86" s="110"/>
      <c r="N86" s="110"/>
      <c r="O86" s="110"/>
      <c r="P86" s="110"/>
      <c r="Q86" s="110"/>
      <c r="R86" s="110"/>
      <c r="S86" s="110"/>
      <c r="T86" s="110"/>
      <c r="U86" s="110"/>
      <c r="V86" s="110"/>
      <c r="W86" s="110"/>
      <c r="X86" s="110"/>
      <c r="Y86" s="110"/>
      <c r="Z86" s="110"/>
      <c r="AA86" s="110"/>
      <c r="AB86" s="110"/>
      <c r="AC86" s="110"/>
      <c r="AD86" s="110"/>
      <c r="AE86" s="110"/>
      <c r="AF86" s="110"/>
      <c r="AG86" s="110"/>
      <c r="AH86" s="110"/>
      <c r="AI86" s="110"/>
      <c r="AJ86" s="110"/>
      <c r="AK86" s="110"/>
      <c r="AL86" s="110"/>
      <c r="AM86" s="110"/>
      <c r="AN86" s="110"/>
      <c r="AO86" s="110"/>
      <c r="AP86" s="110"/>
      <c r="AQ86" s="110"/>
      <c r="AR86" s="110"/>
      <c r="AS86" s="110"/>
      <c r="AT86" s="110"/>
      <c r="AU86" s="110"/>
      <c r="AV86" s="110"/>
      <c r="AW86" s="110"/>
      <c r="AX86" s="110"/>
      <c r="AY86" s="110"/>
      <c r="AZ86" s="110"/>
      <c r="BA86" s="110"/>
      <c r="BB86" s="110"/>
      <c r="BC86" s="110"/>
      <c r="BD86" s="110"/>
      <c r="BE86" s="110"/>
      <c r="BF86" s="110"/>
      <c r="BG86" s="110"/>
      <c r="BH86" s="110"/>
      <c r="BI86" s="110"/>
      <c r="BJ86" s="110"/>
      <c r="BK86" s="110"/>
      <c r="BL86" s="110"/>
      <c r="BM86" s="110"/>
      <c r="BN86" s="110"/>
      <c r="BO86" s="110"/>
      <c r="BP86" s="110"/>
      <c r="BQ86" s="110"/>
      <c r="BR86" s="110"/>
      <c r="BS86" s="110"/>
      <c r="BT86" s="110"/>
      <c r="BU86" s="110"/>
      <c r="BV86" s="110"/>
      <c r="BW86" s="110"/>
      <c r="BX86" s="110"/>
      <c r="BY86" s="110"/>
      <c r="BZ86" s="110"/>
      <c r="CA86" s="110"/>
      <c r="CB86" s="110"/>
      <c r="CC86" s="110"/>
      <c r="CD86" s="110"/>
      <c r="CE86" s="110"/>
      <c r="CF86" s="110"/>
      <c r="CG86" s="110"/>
      <c r="CH86" s="110"/>
      <c r="CI86" s="110"/>
      <c r="CJ86" s="110"/>
      <c r="CK86" s="110"/>
      <c r="CL86" s="110"/>
      <c r="CM86" s="110"/>
      <c r="CN86" s="110"/>
      <c r="CO86" s="110"/>
      <c r="CP86" s="110"/>
      <c r="CQ86" s="110"/>
      <c r="CR86" s="110"/>
      <c r="CS86" s="110"/>
      <c r="CT86" s="110"/>
      <c r="CU86" s="110"/>
      <c r="CV86" s="110"/>
      <c r="CW86" s="110"/>
      <c r="CX86" s="110"/>
    </row>
    <row r="87" spans="7:102" ht="14.25" customHeight="1" x14ac:dyDescent="0.25">
      <c r="G87" s="110"/>
      <c r="H87" s="110"/>
      <c r="I87" s="110"/>
      <c r="J87" s="110"/>
      <c r="K87" s="110"/>
      <c r="L87" s="110"/>
      <c r="M87" s="110"/>
      <c r="N87" s="110"/>
      <c r="O87" s="110"/>
      <c r="P87" s="110"/>
      <c r="Q87" s="110"/>
      <c r="R87" s="110"/>
      <c r="S87" s="110"/>
      <c r="T87" s="110"/>
      <c r="U87" s="110"/>
      <c r="V87" s="110"/>
      <c r="W87" s="110"/>
      <c r="X87" s="110"/>
      <c r="Y87" s="110"/>
      <c r="Z87" s="110"/>
      <c r="AA87" s="110"/>
      <c r="AB87" s="110"/>
      <c r="AC87" s="110"/>
      <c r="AD87" s="110"/>
      <c r="AE87" s="110"/>
      <c r="AF87" s="110"/>
      <c r="AG87" s="110"/>
      <c r="AH87" s="110"/>
      <c r="AI87" s="110"/>
      <c r="AJ87" s="110"/>
      <c r="AK87" s="110"/>
      <c r="AL87" s="110"/>
      <c r="AM87" s="110"/>
      <c r="AN87" s="110"/>
      <c r="AO87" s="110"/>
      <c r="AP87" s="110"/>
      <c r="AQ87" s="110"/>
      <c r="AR87" s="110"/>
      <c r="AS87" s="110"/>
      <c r="AT87" s="110"/>
      <c r="AU87" s="110"/>
      <c r="AV87" s="110"/>
      <c r="AW87" s="110"/>
      <c r="AX87" s="110"/>
      <c r="AY87" s="110"/>
      <c r="AZ87" s="110"/>
      <c r="BA87" s="110"/>
      <c r="BB87" s="110"/>
      <c r="BC87" s="110"/>
      <c r="BD87" s="110"/>
      <c r="BE87" s="110"/>
      <c r="BF87" s="110"/>
      <c r="BG87" s="110"/>
      <c r="BH87" s="110"/>
      <c r="BI87" s="110"/>
      <c r="BJ87" s="110"/>
      <c r="BK87" s="110"/>
      <c r="BL87" s="110"/>
      <c r="BM87" s="110"/>
      <c r="BN87" s="110"/>
      <c r="BO87" s="110"/>
      <c r="BP87" s="110"/>
      <c r="BQ87" s="110"/>
      <c r="BR87" s="110"/>
      <c r="BS87" s="110"/>
      <c r="BT87" s="110"/>
      <c r="BU87" s="110"/>
      <c r="BV87" s="110"/>
      <c r="BW87" s="110"/>
      <c r="BX87" s="110"/>
      <c r="BY87" s="110"/>
      <c r="BZ87" s="110"/>
      <c r="CA87" s="110"/>
      <c r="CB87" s="110"/>
      <c r="CC87" s="110"/>
      <c r="CD87" s="110"/>
      <c r="CE87" s="110"/>
      <c r="CF87" s="110"/>
      <c r="CG87" s="110"/>
      <c r="CH87" s="110"/>
      <c r="CI87" s="110"/>
      <c r="CJ87" s="110"/>
      <c r="CK87" s="110"/>
      <c r="CL87" s="110"/>
      <c r="CM87" s="110"/>
      <c r="CN87" s="110"/>
      <c r="CO87" s="110"/>
      <c r="CP87" s="110"/>
      <c r="CQ87" s="110"/>
      <c r="CR87" s="110"/>
      <c r="CS87" s="110"/>
      <c r="CT87" s="110"/>
      <c r="CU87" s="110"/>
      <c r="CV87" s="110"/>
      <c r="CW87" s="110"/>
      <c r="CX87" s="110"/>
    </row>
    <row r="88" spans="7:102" ht="14.25" customHeight="1" x14ac:dyDescent="0.25">
      <c r="G88" s="110"/>
      <c r="H88" s="110"/>
      <c r="I88" s="110"/>
      <c r="J88" s="110"/>
      <c r="K88" s="110"/>
      <c r="L88" s="110"/>
      <c r="M88" s="110"/>
      <c r="N88" s="110"/>
      <c r="O88" s="110"/>
      <c r="P88" s="110"/>
      <c r="Q88" s="110"/>
      <c r="R88" s="110"/>
      <c r="S88" s="110"/>
      <c r="T88" s="110"/>
      <c r="U88" s="110"/>
      <c r="V88" s="110"/>
      <c r="W88" s="110"/>
      <c r="X88" s="110"/>
      <c r="Y88" s="110"/>
      <c r="Z88" s="110"/>
      <c r="AA88" s="110"/>
      <c r="AB88" s="110"/>
      <c r="AC88" s="110"/>
      <c r="AD88" s="110"/>
      <c r="AE88" s="110"/>
      <c r="AF88" s="110"/>
      <c r="AG88" s="110"/>
      <c r="AH88" s="110"/>
      <c r="AI88" s="110"/>
      <c r="AJ88" s="110"/>
      <c r="AK88" s="110"/>
      <c r="AL88" s="110"/>
      <c r="AM88" s="110"/>
      <c r="AN88" s="110"/>
      <c r="AO88" s="110"/>
      <c r="AP88" s="110"/>
      <c r="AQ88" s="110"/>
      <c r="AR88" s="110"/>
      <c r="AS88" s="110"/>
      <c r="AT88" s="110"/>
      <c r="AU88" s="110"/>
      <c r="AV88" s="110"/>
      <c r="AW88" s="110"/>
      <c r="AX88" s="110"/>
      <c r="AY88" s="110"/>
      <c r="AZ88" s="110"/>
      <c r="BA88" s="110"/>
      <c r="BB88" s="110"/>
      <c r="BC88" s="110"/>
      <c r="BD88" s="110"/>
      <c r="BE88" s="110"/>
      <c r="BF88" s="110"/>
      <c r="BG88" s="110"/>
      <c r="BH88" s="110"/>
      <c r="BI88" s="110"/>
      <c r="BJ88" s="110"/>
      <c r="BK88" s="110"/>
      <c r="BL88" s="110"/>
      <c r="BM88" s="110"/>
      <c r="BN88" s="110"/>
      <c r="BO88" s="110"/>
      <c r="BP88" s="110"/>
      <c r="BQ88" s="110"/>
      <c r="BR88" s="110"/>
      <c r="BS88" s="110"/>
      <c r="BT88" s="110"/>
      <c r="BU88" s="110"/>
      <c r="BV88" s="110"/>
      <c r="BW88" s="110"/>
      <c r="BX88" s="110"/>
      <c r="BY88" s="110"/>
      <c r="BZ88" s="110"/>
      <c r="CA88" s="110"/>
      <c r="CB88" s="110"/>
      <c r="CC88" s="110"/>
      <c r="CD88" s="110"/>
      <c r="CE88" s="110"/>
      <c r="CF88" s="110"/>
      <c r="CG88" s="110"/>
      <c r="CH88" s="110"/>
      <c r="CI88" s="110"/>
      <c r="CJ88" s="110"/>
      <c r="CK88" s="110"/>
      <c r="CL88" s="110"/>
      <c r="CM88" s="110"/>
      <c r="CN88" s="110"/>
      <c r="CO88" s="110"/>
      <c r="CP88" s="110"/>
      <c r="CQ88" s="110"/>
      <c r="CR88" s="110"/>
      <c r="CS88" s="110"/>
      <c r="CT88" s="110"/>
      <c r="CU88" s="110"/>
      <c r="CV88" s="110"/>
      <c r="CW88" s="110"/>
      <c r="CX88" s="110"/>
    </row>
    <row r="89" spans="7:102" ht="14.25" customHeight="1" x14ac:dyDescent="0.25">
      <c r="G89" s="110"/>
      <c r="H89" s="110"/>
      <c r="I89" s="110"/>
      <c r="J89" s="110"/>
      <c r="K89" s="110"/>
      <c r="L89" s="110"/>
      <c r="M89" s="110"/>
      <c r="N89" s="110"/>
      <c r="O89" s="110"/>
      <c r="P89" s="110"/>
      <c r="Q89" s="110"/>
      <c r="R89" s="110"/>
      <c r="S89" s="110"/>
      <c r="T89" s="110"/>
      <c r="U89" s="110"/>
      <c r="V89" s="110"/>
      <c r="W89" s="110"/>
      <c r="X89" s="110"/>
      <c r="Y89" s="110"/>
      <c r="Z89" s="110"/>
      <c r="AA89" s="110"/>
      <c r="AB89" s="110"/>
      <c r="AC89" s="110"/>
      <c r="AD89" s="110"/>
      <c r="AE89" s="110"/>
      <c r="AF89" s="110"/>
      <c r="AG89" s="110"/>
      <c r="AH89" s="110"/>
      <c r="AI89" s="110"/>
      <c r="AJ89" s="110"/>
      <c r="AK89" s="110"/>
      <c r="AL89" s="110"/>
      <c r="AM89" s="110"/>
      <c r="AN89" s="110"/>
      <c r="AO89" s="110"/>
      <c r="AP89" s="110"/>
      <c r="AQ89" s="110"/>
      <c r="AR89" s="110"/>
      <c r="AS89" s="110"/>
      <c r="AT89" s="110"/>
      <c r="AU89" s="110"/>
      <c r="AV89" s="110"/>
      <c r="AW89" s="110"/>
      <c r="AX89" s="110"/>
      <c r="AY89" s="110"/>
      <c r="AZ89" s="110"/>
      <c r="BA89" s="110"/>
      <c r="BB89" s="110"/>
      <c r="BC89" s="110"/>
      <c r="BD89" s="110"/>
      <c r="BE89" s="110"/>
      <c r="BF89" s="110"/>
      <c r="BG89" s="110"/>
      <c r="BH89" s="110"/>
      <c r="BI89" s="110"/>
      <c r="BJ89" s="110"/>
      <c r="BK89" s="110"/>
      <c r="BL89" s="110"/>
      <c r="BM89" s="110"/>
      <c r="BN89" s="110"/>
      <c r="BO89" s="110"/>
      <c r="BP89" s="110"/>
      <c r="BQ89" s="110"/>
      <c r="BR89" s="110"/>
      <c r="BS89" s="110"/>
      <c r="BT89" s="110"/>
      <c r="BU89" s="110"/>
      <c r="BV89" s="110"/>
      <c r="BW89" s="110"/>
      <c r="BX89" s="110"/>
      <c r="BY89" s="110"/>
      <c r="BZ89" s="110"/>
      <c r="CA89" s="110"/>
      <c r="CB89" s="110"/>
      <c r="CC89" s="110"/>
      <c r="CD89" s="110"/>
      <c r="CE89" s="110"/>
      <c r="CF89" s="110"/>
      <c r="CG89" s="110"/>
      <c r="CH89" s="110"/>
      <c r="CI89" s="110"/>
      <c r="CJ89" s="110"/>
      <c r="CK89" s="110"/>
      <c r="CL89" s="110"/>
      <c r="CM89" s="110"/>
      <c r="CN89" s="110"/>
      <c r="CO89" s="110"/>
      <c r="CP89" s="110"/>
      <c r="CQ89" s="110"/>
      <c r="CR89" s="110"/>
      <c r="CS89" s="110"/>
      <c r="CT89" s="110"/>
      <c r="CU89" s="110"/>
      <c r="CV89" s="110"/>
      <c r="CW89" s="110"/>
      <c r="CX89" s="110"/>
    </row>
    <row r="90" spans="7:102" ht="14.25" customHeight="1" x14ac:dyDescent="0.25">
      <c r="G90" s="110"/>
      <c r="H90" s="110"/>
      <c r="I90" s="110"/>
      <c r="J90" s="110"/>
      <c r="K90" s="110"/>
      <c r="L90" s="110"/>
      <c r="M90" s="110"/>
      <c r="N90" s="110"/>
      <c r="O90" s="110"/>
      <c r="P90" s="110"/>
      <c r="Q90" s="110"/>
      <c r="R90" s="110"/>
      <c r="S90" s="110"/>
      <c r="T90" s="110"/>
      <c r="U90" s="110"/>
      <c r="V90" s="110"/>
      <c r="W90" s="110"/>
      <c r="X90" s="110"/>
      <c r="Y90" s="110"/>
      <c r="Z90" s="110"/>
      <c r="AA90" s="110"/>
      <c r="AB90" s="110"/>
      <c r="AC90" s="110"/>
      <c r="AD90" s="110"/>
      <c r="AE90" s="110"/>
      <c r="AF90" s="110"/>
      <c r="AG90" s="110"/>
      <c r="AH90" s="110"/>
      <c r="AI90" s="110"/>
      <c r="AJ90" s="110"/>
      <c r="AK90" s="110"/>
      <c r="AL90" s="110"/>
      <c r="AM90" s="110"/>
      <c r="AN90" s="110"/>
      <c r="AO90" s="110"/>
      <c r="AP90" s="110"/>
      <c r="AQ90" s="110"/>
      <c r="AR90" s="110"/>
      <c r="AS90" s="110"/>
      <c r="AT90" s="110"/>
      <c r="AU90" s="110"/>
      <c r="AV90" s="110"/>
      <c r="AW90" s="110"/>
      <c r="AX90" s="110"/>
      <c r="AY90" s="110"/>
      <c r="AZ90" s="110"/>
      <c r="BA90" s="110"/>
      <c r="BB90" s="110"/>
      <c r="BC90" s="110"/>
      <c r="BD90" s="110"/>
      <c r="BE90" s="110"/>
      <c r="BF90" s="110"/>
      <c r="BG90" s="110"/>
      <c r="BH90" s="110"/>
      <c r="BI90" s="110"/>
      <c r="BJ90" s="110"/>
      <c r="BK90" s="110"/>
      <c r="BL90" s="110"/>
      <c r="BM90" s="110"/>
      <c r="BN90" s="110"/>
      <c r="BO90" s="110"/>
      <c r="BP90" s="110"/>
      <c r="BQ90" s="110"/>
      <c r="BR90" s="110"/>
      <c r="BS90" s="110"/>
      <c r="BT90" s="110"/>
      <c r="BU90" s="110"/>
      <c r="BV90" s="110"/>
      <c r="BW90" s="110"/>
      <c r="BX90" s="110"/>
      <c r="BY90" s="110"/>
      <c r="BZ90" s="110"/>
      <c r="CA90" s="110"/>
      <c r="CB90" s="110"/>
      <c r="CC90" s="110"/>
      <c r="CD90" s="110"/>
      <c r="CE90" s="110"/>
      <c r="CF90" s="110"/>
      <c r="CG90" s="110"/>
      <c r="CH90" s="110"/>
      <c r="CI90" s="110"/>
      <c r="CJ90" s="110"/>
      <c r="CK90" s="110"/>
      <c r="CL90" s="110"/>
      <c r="CM90" s="110"/>
      <c r="CN90" s="110"/>
      <c r="CO90" s="110"/>
      <c r="CP90" s="110"/>
      <c r="CQ90" s="110"/>
      <c r="CR90" s="110"/>
      <c r="CS90" s="110"/>
      <c r="CT90" s="110"/>
      <c r="CU90" s="110"/>
      <c r="CV90" s="110"/>
      <c r="CW90" s="110"/>
      <c r="CX90" s="110"/>
    </row>
    <row r="91" spans="7:102" ht="14.25" customHeight="1" x14ac:dyDescent="0.25">
      <c r="G91" s="110"/>
      <c r="H91" s="110"/>
      <c r="I91" s="110"/>
      <c r="J91" s="110"/>
      <c r="K91" s="110"/>
      <c r="L91" s="110"/>
      <c r="M91" s="110"/>
      <c r="N91" s="110"/>
      <c r="O91" s="110"/>
      <c r="P91" s="110"/>
      <c r="Q91" s="110"/>
      <c r="R91" s="110"/>
      <c r="S91" s="110"/>
      <c r="T91" s="110"/>
      <c r="U91" s="110"/>
      <c r="V91" s="110"/>
      <c r="W91" s="110"/>
      <c r="X91" s="110"/>
      <c r="Y91" s="110"/>
      <c r="Z91" s="110"/>
      <c r="AA91" s="110"/>
      <c r="AB91" s="110"/>
      <c r="AC91" s="110"/>
      <c r="AD91" s="110"/>
      <c r="AE91" s="110"/>
      <c r="AF91" s="110"/>
      <c r="AG91" s="110"/>
      <c r="AH91" s="110"/>
      <c r="AI91" s="110"/>
      <c r="AJ91" s="110"/>
      <c r="AK91" s="110"/>
      <c r="AL91" s="110"/>
      <c r="AM91" s="110"/>
      <c r="AN91" s="110"/>
      <c r="AO91" s="110"/>
      <c r="AP91" s="110"/>
      <c r="AQ91" s="110"/>
      <c r="AR91" s="110"/>
      <c r="AS91" s="110"/>
      <c r="AT91" s="110"/>
      <c r="AU91" s="110"/>
      <c r="AV91" s="110"/>
      <c r="AW91" s="110"/>
      <c r="AX91" s="110"/>
      <c r="AY91" s="110"/>
      <c r="AZ91" s="110"/>
      <c r="BA91" s="110"/>
      <c r="BB91" s="110"/>
      <c r="BC91" s="110"/>
      <c r="BD91" s="110"/>
      <c r="BE91" s="110"/>
      <c r="BF91" s="110"/>
      <c r="BG91" s="110"/>
      <c r="BH91" s="110"/>
      <c r="BI91" s="110"/>
      <c r="BJ91" s="110"/>
      <c r="BK91" s="110"/>
      <c r="BL91" s="110"/>
      <c r="BM91" s="110"/>
      <c r="BN91" s="110"/>
      <c r="BO91" s="110"/>
      <c r="BP91" s="110"/>
      <c r="BQ91" s="110"/>
      <c r="BR91" s="110"/>
      <c r="BS91" s="110"/>
      <c r="BT91" s="110"/>
      <c r="BU91" s="110"/>
      <c r="BV91" s="110"/>
      <c r="BW91" s="110"/>
      <c r="BX91" s="110"/>
      <c r="BY91" s="110"/>
      <c r="BZ91" s="110"/>
      <c r="CA91" s="110"/>
      <c r="CB91" s="110"/>
      <c r="CC91" s="110"/>
      <c r="CD91" s="110"/>
      <c r="CE91" s="110"/>
      <c r="CF91" s="110"/>
      <c r="CG91" s="110"/>
      <c r="CH91" s="110"/>
      <c r="CI91" s="110"/>
      <c r="CJ91" s="110"/>
      <c r="CK91" s="110"/>
      <c r="CL91" s="110"/>
      <c r="CM91" s="110"/>
      <c r="CN91" s="110"/>
      <c r="CO91" s="110"/>
      <c r="CP91" s="110"/>
      <c r="CQ91" s="110"/>
      <c r="CR91" s="110"/>
      <c r="CS91" s="110"/>
      <c r="CT91" s="110"/>
      <c r="CU91" s="110"/>
      <c r="CV91" s="110"/>
      <c r="CW91" s="110"/>
      <c r="CX91" s="110"/>
    </row>
    <row r="92" spans="7:102" ht="14.25" customHeight="1" x14ac:dyDescent="0.25">
      <c r="G92" s="110"/>
      <c r="H92" s="110"/>
      <c r="I92" s="110"/>
      <c r="J92" s="110"/>
      <c r="K92" s="110"/>
      <c r="L92" s="110"/>
      <c r="M92" s="110"/>
      <c r="N92" s="110"/>
      <c r="O92" s="110"/>
      <c r="P92" s="110"/>
      <c r="Q92" s="110"/>
      <c r="R92" s="110"/>
      <c r="S92" s="110"/>
      <c r="T92" s="110"/>
      <c r="U92" s="110"/>
      <c r="V92" s="110"/>
      <c r="W92" s="110"/>
      <c r="X92" s="110"/>
      <c r="Y92" s="110"/>
      <c r="Z92" s="110"/>
      <c r="AA92" s="110"/>
      <c r="AB92" s="110"/>
      <c r="AC92" s="110"/>
      <c r="AD92" s="110"/>
      <c r="AE92" s="110"/>
      <c r="AF92" s="110"/>
      <c r="AG92" s="110"/>
      <c r="AH92" s="110"/>
      <c r="AI92" s="110"/>
      <c r="AJ92" s="110"/>
      <c r="AK92" s="110"/>
      <c r="AL92" s="110"/>
      <c r="AM92" s="110"/>
      <c r="AN92" s="110"/>
      <c r="AO92" s="110"/>
      <c r="AP92" s="110"/>
      <c r="AQ92" s="110"/>
      <c r="AR92" s="110"/>
      <c r="AS92" s="110"/>
      <c r="AT92" s="110"/>
      <c r="AU92" s="110"/>
      <c r="AV92" s="110"/>
      <c r="AW92" s="110"/>
      <c r="AX92" s="110"/>
      <c r="AY92" s="110"/>
      <c r="AZ92" s="110"/>
      <c r="BA92" s="110"/>
      <c r="BB92" s="110"/>
      <c r="BC92" s="110"/>
      <c r="BD92" s="110"/>
      <c r="BE92" s="110"/>
      <c r="BF92" s="110"/>
      <c r="BG92" s="110"/>
      <c r="BH92" s="110"/>
      <c r="BI92" s="110"/>
      <c r="BJ92" s="110"/>
      <c r="BK92" s="110"/>
      <c r="BL92" s="110"/>
      <c r="BM92" s="110"/>
      <c r="BN92" s="110"/>
      <c r="BO92" s="110"/>
      <c r="BP92" s="110"/>
      <c r="BQ92" s="110"/>
      <c r="BR92" s="110"/>
      <c r="BS92" s="110"/>
      <c r="BT92" s="110"/>
      <c r="BU92" s="110"/>
      <c r="BV92" s="110"/>
      <c r="BW92" s="110"/>
      <c r="BX92" s="110"/>
      <c r="BY92" s="110"/>
      <c r="BZ92" s="110"/>
      <c r="CA92" s="110"/>
      <c r="CB92" s="110"/>
      <c r="CC92" s="110"/>
      <c r="CD92" s="110"/>
      <c r="CE92" s="110"/>
      <c r="CF92" s="110"/>
      <c r="CG92" s="110"/>
      <c r="CH92" s="110"/>
      <c r="CI92" s="110"/>
      <c r="CJ92" s="110"/>
      <c r="CK92" s="110"/>
      <c r="CL92" s="110"/>
      <c r="CM92" s="110"/>
      <c r="CN92" s="110"/>
      <c r="CO92" s="110"/>
      <c r="CP92" s="110"/>
      <c r="CQ92" s="110"/>
      <c r="CR92" s="110"/>
      <c r="CS92" s="110"/>
      <c r="CT92" s="110"/>
      <c r="CU92" s="110"/>
      <c r="CV92" s="110"/>
      <c r="CW92" s="110"/>
      <c r="CX92" s="110"/>
    </row>
    <row r="93" spans="7:102" ht="14.25" customHeight="1" x14ac:dyDescent="0.25">
      <c r="G93" s="110"/>
      <c r="H93" s="110"/>
      <c r="I93" s="110"/>
      <c r="J93" s="110"/>
      <c r="K93" s="110"/>
      <c r="L93" s="110"/>
      <c r="M93" s="110"/>
      <c r="N93" s="110"/>
      <c r="O93" s="110"/>
      <c r="P93" s="110"/>
      <c r="Q93" s="110"/>
      <c r="R93" s="110"/>
      <c r="S93" s="110"/>
      <c r="T93" s="110"/>
      <c r="U93" s="110"/>
      <c r="V93" s="110"/>
      <c r="W93" s="110"/>
      <c r="X93" s="110"/>
      <c r="Y93" s="110"/>
      <c r="Z93" s="110"/>
      <c r="AA93" s="110"/>
      <c r="AB93" s="110"/>
      <c r="AC93" s="110"/>
      <c r="AD93" s="110"/>
      <c r="AE93" s="110"/>
      <c r="AF93" s="110"/>
      <c r="AG93" s="110"/>
      <c r="AH93" s="110"/>
      <c r="AI93" s="110"/>
      <c r="AJ93" s="110"/>
      <c r="AK93" s="110"/>
      <c r="AL93" s="110"/>
      <c r="AM93" s="110"/>
      <c r="AN93" s="110"/>
      <c r="AO93" s="110"/>
      <c r="AP93" s="110"/>
      <c r="AQ93" s="110"/>
      <c r="AR93" s="110"/>
      <c r="AS93" s="110"/>
      <c r="AT93" s="110"/>
      <c r="AU93" s="110"/>
      <c r="AV93" s="110"/>
      <c r="AW93" s="110"/>
      <c r="AX93" s="110"/>
      <c r="AY93" s="110"/>
      <c r="AZ93" s="110"/>
      <c r="BA93" s="110"/>
      <c r="BB93" s="110"/>
      <c r="BC93" s="110"/>
      <c r="BD93" s="110"/>
      <c r="BE93" s="110"/>
      <c r="BF93" s="110"/>
      <c r="BG93" s="110"/>
      <c r="BH93" s="110"/>
      <c r="BI93" s="110"/>
      <c r="BJ93" s="110"/>
      <c r="BK93" s="110"/>
      <c r="BL93" s="110"/>
      <c r="BM93" s="110"/>
      <c r="BN93" s="110"/>
      <c r="BO93" s="110"/>
      <c r="BP93" s="110"/>
      <c r="BQ93" s="110"/>
      <c r="BR93" s="110"/>
      <c r="BS93" s="110"/>
      <c r="BT93" s="110"/>
      <c r="BU93" s="110"/>
      <c r="BV93" s="110"/>
      <c r="BW93" s="110"/>
      <c r="BX93" s="110"/>
      <c r="BY93" s="110"/>
      <c r="BZ93" s="110"/>
      <c r="CA93" s="110"/>
      <c r="CB93" s="110"/>
      <c r="CC93" s="110"/>
      <c r="CD93" s="110"/>
      <c r="CE93" s="110"/>
      <c r="CF93" s="110"/>
      <c r="CG93" s="110"/>
      <c r="CH93" s="110"/>
      <c r="CI93" s="110"/>
      <c r="CJ93" s="110"/>
      <c r="CK93" s="110"/>
      <c r="CL93" s="110"/>
      <c r="CM93" s="110"/>
      <c r="CN93" s="110"/>
      <c r="CO93" s="110"/>
      <c r="CP93" s="110"/>
      <c r="CQ93" s="110"/>
      <c r="CR93" s="110"/>
      <c r="CS93" s="110"/>
      <c r="CT93" s="110"/>
      <c r="CU93" s="110"/>
      <c r="CV93" s="110"/>
      <c r="CW93" s="110"/>
      <c r="CX93" s="110"/>
    </row>
    <row r="94" spans="7:102" ht="14.25" customHeight="1" x14ac:dyDescent="0.25">
      <c r="G94" s="110"/>
      <c r="H94" s="110"/>
      <c r="I94" s="110"/>
      <c r="J94" s="110"/>
      <c r="K94" s="110"/>
      <c r="L94" s="110"/>
      <c r="M94" s="110"/>
      <c r="N94" s="110"/>
      <c r="O94" s="110"/>
      <c r="P94" s="110"/>
      <c r="Q94" s="110"/>
      <c r="R94" s="110"/>
      <c r="S94" s="110"/>
      <c r="T94" s="110"/>
      <c r="U94" s="110"/>
      <c r="V94" s="110"/>
      <c r="W94" s="110"/>
      <c r="X94" s="110"/>
      <c r="Y94" s="110"/>
      <c r="Z94" s="110"/>
      <c r="AA94" s="110"/>
      <c r="AB94" s="110"/>
      <c r="AC94" s="110"/>
      <c r="AD94" s="110"/>
      <c r="AE94" s="110"/>
      <c r="AF94" s="110"/>
      <c r="AG94" s="110"/>
      <c r="AH94" s="110"/>
      <c r="AI94" s="110"/>
      <c r="AJ94" s="110"/>
      <c r="AK94" s="110"/>
      <c r="AL94" s="110"/>
      <c r="AM94" s="110"/>
      <c r="AN94" s="110"/>
      <c r="AO94" s="110"/>
      <c r="AP94" s="110"/>
      <c r="AQ94" s="110"/>
      <c r="AR94" s="110"/>
      <c r="AS94" s="110"/>
      <c r="AT94" s="110"/>
      <c r="AU94" s="110"/>
      <c r="AV94" s="110"/>
      <c r="AW94" s="110"/>
      <c r="AX94" s="110"/>
      <c r="AY94" s="110"/>
      <c r="AZ94" s="110"/>
      <c r="BA94" s="110"/>
      <c r="BB94" s="110"/>
      <c r="BC94" s="110"/>
      <c r="BD94" s="110"/>
      <c r="BE94" s="110"/>
      <c r="BF94" s="110"/>
      <c r="BG94" s="110"/>
      <c r="BH94" s="110"/>
      <c r="BI94" s="110"/>
      <c r="BJ94" s="110"/>
      <c r="BK94" s="110"/>
      <c r="BL94" s="110"/>
      <c r="BM94" s="110"/>
      <c r="BN94" s="110"/>
      <c r="BO94" s="110"/>
      <c r="BP94" s="110"/>
      <c r="BQ94" s="110"/>
      <c r="BR94" s="110"/>
      <c r="BS94" s="110"/>
      <c r="BT94" s="110"/>
      <c r="BU94" s="110"/>
      <c r="BV94" s="110"/>
      <c r="BW94" s="110"/>
      <c r="BX94" s="110"/>
      <c r="BY94" s="110"/>
      <c r="BZ94" s="110"/>
      <c r="CA94" s="110"/>
      <c r="CB94" s="110"/>
      <c r="CC94" s="110"/>
      <c r="CD94" s="110"/>
      <c r="CE94" s="110"/>
      <c r="CF94" s="110"/>
      <c r="CG94" s="110"/>
      <c r="CH94" s="110"/>
      <c r="CI94" s="110"/>
      <c r="CJ94" s="110"/>
      <c r="CK94" s="110"/>
      <c r="CL94" s="110"/>
      <c r="CM94" s="110"/>
      <c r="CN94" s="110"/>
      <c r="CO94" s="110"/>
      <c r="CP94" s="110"/>
      <c r="CQ94" s="110"/>
      <c r="CR94" s="110"/>
      <c r="CS94" s="110"/>
      <c r="CT94" s="110"/>
      <c r="CU94" s="110"/>
      <c r="CV94" s="110"/>
      <c r="CW94" s="110"/>
      <c r="CX94" s="110"/>
    </row>
    <row r="95" spans="7:102" ht="14.25" customHeight="1" x14ac:dyDescent="0.25">
      <c r="G95" s="110"/>
      <c r="H95" s="110"/>
      <c r="I95" s="110"/>
      <c r="J95" s="110"/>
      <c r="K95" s="110"/>
      <c r="L95" s="110"/>
      <c r="M95" s="110"/>
      <c r="N95" s="110"/>
      <c r="O95" s="110"/>
      <c r="P95" s="110"/>
      <c r="Q95" s="110"/>
      <c r="R95" s="110"/>
      <c r="S95" s="110"/>
      <c r="T95" s="110"/>
      <c r="U95" s="110"/>
      <c r="V95" s="110"/>
      <c r="W95" s="110"/>
      <c r="X95" s="110"/>
      <c r="Y95" s="110"/>
      <c r="Z95" s="110"/>
      <c r="AA95" s="110"/>
      <c r="AB95" s="110"/>
      <c r="AC95" s="110"/>
      <c r="AD95" s="110"/>
      <c r="AE95" s="110"/>
      <c r="AF95" s="110"/>
      <c r="AG95" s="110"/>
      <c r="AH95" s="110"/>
      <c r="AI95" s="110"/>
      <c r="AJ95" s="110"/>
      <c r="AK95" s="110"/>
      <c r="AL95" s="110"/>
      <c r="AM95" s="110"/>
      <c r="AN95" s="110"/>
      <c r="AO95" s="110"/>
      <c r="AP95" s="110"/>
      <c r="AQ95" s="110"/>
      <c r="AR95" s="110"/>
      <c r="AS95" s="110"/>
      <c r="AT95" s="110"/>
      <c r="AU95" s="110"/>
      <c r="AV95" s="110"/>
      <c r="AW95" s="110"/>
      <c r="AX95" s="110"/>
      <c r="AY95" s="110"/>
      <c r="AZ95" s="110"/>
      <c r="BA95" s="110"/>
      <c r="BB95" s="110"/>
      <c r="BC95" s="110"/>
      <c r="BD95" s="110"/>
      <c r="BE95" s="110"/>
      <c r="BF95" s="110"/>
      <c r="BG95" s="110"/>
      <c r="BH95" s="110"/>
      <c r="BI95" s="110"/>
      <c r="BJ95" s="110"/>
      <c r="BK95" s="110"/>
      <c r="BL95" s="110"/>
      <c r="BM95" s="110"/>
      <c r="BN95" s="110"/>
      <c r="BO95" s="110"/>
      <c r="BP95" s="110"/>
      <c r="BQ95" s="110"/>
      <c r="BR95" s="110"/>
      <c r="BS95" s="110"/>
      <c r="BT95" s="110"/>
      <c r="BU95" s="110"/>
      <c r="BV95" s="110"/>
      <c r="BW95" s="110"/>
      <c r="BX95" s="110"/>
      <c r="BY95" s="110"/>
      <c r="BZ95" s="110"/>
      <c r="CA95" s="110"/>
      <c r="CB95" s="110"/>
      <c r="CC95" s="110"/>
      <c r="CD95" s="110"/>
      <c r="CE95" s="110"/>
      <c r="CF95" s="110"/>
      <c r="CG95" s="110"/>
      <c r="CH95" s="110"/>
      <c r="CI95" s="110"/>
      <c r="CJ95" s="110"/>
      <c r="CK95" s="110"/>
      <c r="CL95" s="110"/>
      <c r="CM95" s="110"/>
      <c r="CN95" s="110"/>
      <c r="CO95" s="110"/>
      <c r="CP95" s="110"/>
      <c r="CQ95" s="110"/>
      <c r="CR95" s="110"/>
      <c r="CS95" s="110"/>
      <c r="CT95" s="110"/>
      <c r="CU95" s="110"/>
      <c r="CV95" s="110"/>
      <c r="CW95" s="110"/>
      <c r="CX95" s="110"/>
    </row>
    <row r="96" spans="7:102" ht="14.25" customHeight="1" x14ac:dyDescent="0.25">
      <c r="G96" s="110"/>
      <c r="H96" s="110"/>
      <c r="I96" s="110"/>
      <c r="J96" s="110"/>
      <c r="K96" s="110"/>
      <c r="L96" s="110"/>
      <c r="M96" s="110"/>
      <c r="N96" s="110"/>
      <c r="O96" s="110"/>
      <c r="P96" s="110"/>
      <c r="Q96" s="110"/>
      <c r="R96" s="110"/>
      <c r="S96" s="110"/>
      <c r="T96" s="110"/>
      <c r="U96" s="110"/>
      <c r="V96" s="110"/>
      <c r="W96" s="110"/>
      <c r="X96" s="110"/>
      <c r="Y96" s="110"/>
      <c r="Z96" s="110"/>
      <c r="AA96" s="110"/>
      <c r="AB96" s="110"/>
      <c r="AC96" s="110"/>
      <c r="AD96" s="110"/>
      <c r="AE96" s="110"/>
      <c r="AF96" s="110"/>
      <c r="AG96" s="110"/>
      <c r="AH96" s="110"/>
      <c r="AI96" s="110"/>
      <c r="AJ96" s="110"/>
      <c r="AK96" s="110"/>
      <c r="AL96" s="110"/>
      <c r="AM96" s="110"/>
      <c r="AN96" s="110"/>
      <c r="AO96" s="110"/>
      <c r="AP96" s="110"/>
      <c r="AQ96" s="110"/>
      <c r="AR96" s="110"/>
      <c r="AS96" s="110"/>
      <c r="AT96" s="110"/>
      <c r="AU96" s="110"/>
      <c r="AV96" s="110"/>
      <c r="AW96" s="110"/>
      <c r="AX96" s="110"/>
      <c r="AY96" s="110"/>
      <c r="AZ96" s="110"/>
      <c r="BA96" s="110"/>
      <c r="BB96" s="110"/>
      <c r="BC96" s="110"/>
      <c r="BD96" s="110"/>
      <c r="BE96" s="110"/>
      <c r="BF96" s="110"/>
      <c r="BG96" s="110"/>
      <c r="BH96" s="110"/>
      <c r="BI96" s="110"/>
      <c r="BJ96" s="110"/>
      <c r="BK96" s="110"/>
      <c r="BL96" s="110"/>
      <c r="BM96" s="110"/>
      <c r="BN96" s="110"/>
      <c r="BO96" s="110"/>
      <c r="BP96" s="110"/>
      <c r="BQ96" s="110"/>
      <c r="BR96" s="110"/>
      <c r="BS96" s="110"/>
      <c r="BT96" s="110"/>
      <c r="BU96" s="110"/>
      <c r="BV96" s="110"/>
      <c r="BW96" s="110"/>
      <c r="BX96" s="110"/>
      <c r="BY96" s="110"/>
      <c r="BZ96" s="110"/>
      <c r="CA96" s="110"/>
      <c r="CB96" s="110"/>
      <c r="CC96" s="110"/>
      <c r="CD96" s="110"/>
      <c r="CE96" s="110"/>
      <c r="CF96" s="110"/>
      <c r="CG96" s="110"/>
      <c r="CH96" s="110"/>
      <c r="CI96" s="110"/>
      <c r="CJ96" s="110"/>
      <c r="CK96" s="110"/>
      <c r="CL96" s="110"/>
      <c r="CM96" s="110"/>
      <c r="CN96" s="110"/>
      <c r="CO96" s="110"/>
      <c r="CP96" s="110"/>
      <c r="CQ96" s="110"/>
      <c r="CR96" s="110"/>
      <c r="CS96" s="110"/>
      <c r="CT96" s="110"/>
      <c r="CU96" s="110"/>
      <c r="CV96" s="110"/>
      <c r="CW96" s="110"/>
      <c r="CX96" s="110"/>
    </row>
    <row r="97" spans="7:102" ht="14.25" customHeight="1" x14ac:dyDescent="0.25">
      <c r="G97" s="110"/>
      <c r="H97" s="110"/>
      <c r="I97" s="110"/>
      <c r="J97" s="110"/>
      <c r="K97" s="110"/>
      <c r="L97" s="110"/>
      <c r="M97" s="110"/>
      <c r="N97" s="110"/>
      <c r="O97" s="110"/>
      <c r="P97" s="110"/>
      <c r="Q97" s="110"/>
      <c r="R97" s="110"/>
      <c r="S97" s="110"/>
      <c r="T97" s="110"/>
      <c r="U97" s="110"/>
      <c r="V97" s="110"/>
      <c r="W97" s="110"/>
      <c r="X97" s="110"/>
      <c r="Y97" s="110"/>
      <c r="Z97" s="110"/>
      <c r="AA97" s="110"/>
      <c r="AB97" s="110"/>
      <c r="AC97" s="110"/>
      <c r="AD97" s="110"/>
      <c r="AE97" s="110"/>
      <c r="AF97" s="110"/>
      <c r="AG97" s="110"/>
      <c r="AH97" s="110"/>
      <c r="AI97" s="110"/>
      <c r="AJ97" s="110"/>
      <c r="AK97" s="110"/>
      <c r="AL97" s="110"/>
      <c r="AM97" s="110"/>
      <c r="AN97" s="110"/>
      <c r="AO97" s="110"/>
      <c r="AP97" s="110"/>
      <c r="AQ97" s="110"/>
      <c r="AR97" s="110"/>
      <c r="AS97" s="110"/>
      <c r="AT97" s="110"/>
      <c r="AU97" s="110"/>
      <c r="AV97" s="110"/>
      <c r="AW97" s="110"/>
      <c r="AX97" s="110"/>
      <c r="AY97" s="110"/>
      <c r="AZ97" s="110"/>
      <c r="BA97" s="110"/>
      <c r="BB97" s="110"/>
      <c r="BC97" s="110"/>
      <c r="BD97" s="110"/>
      <c r="BE97" s="110"/>
      <c r="BF97" s="110"/>
      <c r="BG97" s="110"/>
      <c r="BH97" s="110"/>
      <c r="BI97" s="110"/>
      <c r="BJ97" s="110"/>
      <c r="BK97" s="110"/>
      <c r="BL97" s="110"/>
      <c r="BM97" s="110"/>
      <c r="BN97" s="110"/>
      <c r="BO97" s="110"/>
      <c r="BP97" s="110"/>
      <c r="BQ97" s="110"/>
      <c r="BR97" s="110"/>
      <c r="BS97" s="110"/>
      <c r="BT97" s="110"/>
      <c r="BU97" s="110"/>
      <c r="BV97" s="110"/>
      <c r="BW97" s="110"/>
      <c r="BX97" s="110"/>
      <c r="BY97" s="110"/>
      <c r="BZ97" s="110"/>
      <c r="CA97" s="110"/>
      <c r="CB97" s="110"/>
      <c r="CC97" s="110"/>
      <c r="CD97" s="110"/>
      <c r="CE97" s="110"/>
      <c r="CF97" s="110"/>
      <c r="CG97" s="110"/>
      <c r="CH97" s="110"/>
      <c r="CI97" s="110"/>
      <c r="CJ97" s="110"/>
      <c r="CK97" s="110"/>
      <c r="CL97" s="110"/>
      <c r="CM97" s="110"/>
      <c r="CN97" s="110"/>
      <c r="CO97" s="110"/>
      <c r="CP97" s="110"/>
      <c r="CQ97" s="110"/>
      <c r="CR97" s="110"/>
      <c r="CS97" s="110"/>
      <c r="CT97" s="110"/>
      <c r="CU97" s="110"/>
      <c r="CV97" s="110"/>
      <c r="CW97" s="110"/>
      <c r="CX97" s="110"/>
    </row>
    <row r="98" spans="7:102" ht="14.25" customHeight="1" x14ac:dyDescent="0.25">
      <c r="G98" s="110"/>
      <c r="H98" s="110"/>
      <c r="I98" s="110"/>
      <c r="J98" s="110"/>
      <c r="K98" s="110"/>
      <c r="L98" s="110"/>
      <c r="M98" s="110"/>
      <c r="N98" s="110"/>
      <c r="O98" s="110"/>
      <c r="P98" s="110"/>
      <c r="Q98" s="110"/>
      <c r="R98" s="110"/>
      <c r="S98" s="110"/>
      <c r="T98" s="110"/>
      <c r="U98" s="110"/>
      <c r="V98" s="110"/>
      <c r="W98" s="110"/>
      <c r="X98" s="110"/>
      <c r="Y98" s="110"/>
      <c r="Z98" s="110"/>
      <c r="AA98" s="110"/>
      <c r="AB98" s="110"/>
      <c r="AC98" s="110"/>
      <c r="AD98" s="110"/>
      <c r="AE98" s="110"/>
      <c r="AF98" s="110"/>
      <c r="AG98" s="110"/>
      <c r="AH98" s="110"/>
      <c r="AI98" s="110"/>
      <c r="AJ98" s="110"/>
      <c r="AK98" s="110"/>
      <c r="AL98" s="110"/>
      <c r="AM98" s="110"/>
      <c r="AN98" s="110"/>
      <c r="AO98" s="110"/>
      <c r="AP98" s="110"/>
      <c r="AQ98" s="110"/>
      <c r="AR98" s="110"/>
      <c r="AS98" s="110"/>
      <c r="AT98" s="110"/>
      <c r="AU98" s="110"/>
      <c r="AV98" s="110"/>
      <c r="AW98" s="110"/>
      <c r="AX98" s="110"/>
      <c r="AY98" s="110"/>
      <c r="AZ98" s="110"/>
      <c r="BA98" s="110"/>
      <c r="BB98" s="110"/>
      <c r="BC98" s="110"/>
      <c r="BD98" s="110"/>
      <c r="BE98" s="110"/>
      <c r="BF98" s="110"/>
      <c r="BG98" s="110"/>
      <c r="BH98" s="110"/>
      <c r="BI98" s="110"/>
      <c r="BJ98" s="110"/>
      <c r="BK98" s="110"/>
      <c r="BL98" s="110"/>
      <c r="BM98" s="110"/>
      <c r="BN98" s="110"/>
      <c r="BO98" s="110"/>
      <c r="BP98" s="110"/>
      <c r="BQ98" s="110"/>
      <c r="BR98" s="110"/>
      <c r="BS98" s="110"/>
      <c r="BT98" s="110"/>
      <c r="BU98" s="110"/>
      <c r="BV98" s="110"/>
      <c r="BW98" s="110"/>
      <c r="BX98" s="110"/>
      <c r="BY98" s="110"/>
      <c r="BZ98" s="110"/>
      <c r="CA98" s="110"/>
      <c r="CB98" s="110"/>
      <c r="CC98" s="110"/>
      <c r="CD98" s="110"/>
      <c r="CE98" s="110"/>
      <c r="CF98" s="110"/>
      <c r="CG98" s="110"/>
      <c r="CH98" s="110"/>
      <c r="CI98" s="110"/>
      <c r="CJ98" s="110"/>
      <c r="CK98" s="110"/>
      <c r="CL98" s="110"/>
      <c r="CM98" s="110"/>
      <c r="CN98" s="110"/>
      <c r="CO98" s="110"/>
      <c r="CP98" s="110"/>
      <c r="CQ98" s="110"/>
      <c r="CR98" s="110"/>
      <c r="CS98" s="110"/>
      <c r="CT98" s="110"/>
      <c r="CU98" s="110"/>
      <c r="CV98" s="110"/>
      <c r="CW98" s="110"/>
      <c r="CX98" s="110"/>
    </row>
    <row r="99" spans="7:102" ht="14.25" customHeight="1" x14ac:dyDescent="0.25">
      <c r="G99" s="110"/>
      <c r="H99" s="110"/>
      <c r="I99" s="110"/>
      <c r="J99" s="110"/>
      <c r="K99" s="110"/>
      <c r="L99" s="110"/>
      <c r="M99" s="110"/>
      <c r="N99" s="110"/>
      <c r="O99" s="110"/>
      <c r="P99" s="110"/>
      <c r="Q99" s="110"/>
      <c r="R99" s="110"/>
      <c r="S99" s="110"/>
      <c r="T99" s="110"/>
      <c r="U99" s="110"/>
      <c r="V99" s="110"/>
      <c r="W99" s="110"/>
      <c r="X99" s="110"/>
      <c r="Y99" s="110"/>
      <c r="Z99" s="110"/>
      <c r="AA99" s="110"/>
      <c r="AB99" s="110"/>
      <c r="AC99" s="110"/>
      <c r="AD99" s="110"/>
      <c r="AE99" s="110"/>
      <c r="AF99" s="110"/>
      <c r="AG99" s="110"/>
      <c r="AH99" s="110"/>
      <c r="AI99" s="110"/>
      <c r="AJ99" s="110"/>
      <c r="AK99" s="110"/>
      <c r="AL99" s="110"/>
      <c r="AM99" s="110"/>
      <c r="AN99" s="110"/>
      <c r="AO99" s="110"/>
      <c r="AP99" s="110"/>
      <c r="AQ99" s="110"/>
      <c r="AR99" s="110"/>
      <c r="AS99" s="110"/>
      <c r="AT99" s="110"/>
      <c r="AU99" s="110"/>
      <c r="AV99" s="110"/>
      <c r="AW99" s="110"/>
      <c r="AX99" s="110"/>
      <c r="AY99" s="110"/>
      <c r="AZ99" s="110"/>
      <c r="BA99" s="110"/>
      <c r="BB99" s="110"/>
      <c r="BC99" s="110"/>
      <c r="BD99" s="110"/>
      <c r="BE99" s="110"/>
      <c r="BF99" s="110"/>
      <c r="BG99" s="110"/>
      <c r="BH99" s="110"/>
      <c r="BI99" s="110"/>
      <c r="BJ99" s="110"/>
      <c r="BK99" s="110"/>
      <c r="BL99" s="110"/>
      <c r="BM99" s="110"/>
      <c r="BN99" s="110"/>
      <c r="BO99" s="110"/>
      <c r="BP99" s="110"/>
      <c r="BQ99" s="110"/>
      <c r="BR99" s="110"/>
      <c r="BS99" s="110"/>
      <c r="BT99" s="110"/>
      <c r="BU99" s="110"/>
      <c r="BV99" s="110"/>
      <c r="BW99" s="110"/>
      <c r="BX99" s="110"/>
      <c r="BY99" s="110"/>
      <c r="BZ99" s="110"/>
      <c r="CA99" s="110"/>
      <c r="CB99" s="110"/>
      <c r="CC99" s="110"/>
      <c r="CD99" s="110"/>
      <c r="CE99" s="110"/>
      <c r="CF99" s="110"/>
      <c r="CG99" s="110"/>
      <c r="CH99" s="110"/>
      <c r="CI99" s="110"/>
      <c r="CJ99" s="110"/>
      <c r="CK99" s="110"/>
      <c r="CL99" s="110"/>
      <c r="CM99" s="110"/>
      <c r="CN99" s="110"/>
      <c r="CO99" s="110"/>
      <c r="CP99" s="110"/>
      <c r="CQ99" s="110"/>
      <c r="CR99" s="110"/>
      <c r="CS99" s="110"/>
      <c r="CT99" s="110"/>
      <c r="CU99" s="110"/>
      <c r="CV99" s="110"/>
      <c r="CW99" s="110"/>
      <c r="CX99" s="110"/>
    </row>
    <row r="100" spans="7:102" ht="14.25" customHeight="1" x14ac:dyDescent="0.25">
      <c r="G100" s="110"/>
      <c r="H100" s="110"/>
      <c r="I100" s="110"/>
      <c r="J100" s="110"/>
      <c r="K100" s="110"/>
      <c r="L100" s="110"/>
      <c r="M100" s="110"/>
      <c r="N100" s="110"/>
      <c r="O100" s="110"/>
      <c r="P100" s="110"/>
      <c r="Q100" s="110"/>
      <c r="R100" s="110"/>
      <c r="S100" s="110"/>
      <c r="T100" s="110"/>
      <c r="U100" s="110"/>
      <c r="V100" s="110"/>
      <c r="W100" s="110"/>
      <c r="X100" s="110"/>
      <c r="Y100" s="110"/>
      <c r="Z100" s="110"/>
      <c r="AA100" s="110"/>
      <c r="AB100" s="110"/>
      <c r="AC100" s="110"/>
      <c r="AD100" s="110"/>
      <c r="AE100" s="110"/>
      <c r="AF100" s="110"/>
      <c r="AG100" s="110"/>
      <c r="AH100" s="110"/>
      <c r="AI100" s="110"/>
      <c r="AJ100" s="110"/>
      <c r="AK100" s="110"/>
      <c r="AL100" s="110"/>
      <c r="AM100" s="110"/>
      <c r="AN100" s="110"/>
      <c r="AO100" s="110"/>
      <c r="AP100" s="110"/>
      <c r="AQ100" s="110"/>
      <c r="AR100" s="110"/>
      <c r="AS100" s="110"/>
      <c r="AT100" s="110"/>
      <c r="AU100" s="110"/>
      <c r="AV100" s="110"/>
      <c r="AW100" s="110"/>
      <c r="AX100" s="110"/>
      <c r="AY100" s="110"/>
      <c r="AZ100" s="110"/>
      <c r="BA100" s="110"/>
      <c r="BB100" s="110"/>
      <c r="BC100" s="110"/>
      <c r="BD100" s="110"/>
      <c r="BE100" s="110"/>
      <c r="BF100" s="110"/>
      <c r="BG100" s="110"/>
      <c r="BH100" s="110"/>
      <c r="BI100" s="110"/>
      <c r="BJ100" s="110"/>
      <c r="BK100" s="110"/>
      <c r="BL100" s="110"/>
      <c r="BM100" s="110"/>
      <c r="BN100" s="110"/>
      <c r="BO100" s="110"/>
      <c r="BP100" s="110"/>
      <c r="BQ100" s="110"/>
      <c r="BR100" s="110"/>
      <c r="BS100" s="110"/>
      <c r="BT100" s="110"/>
      <c r="BU100" s="110"/>
      <c r="BV100" s="110"/>
      <c r="BW100" s="110"/>
      <c r="BX100" s="110"/>
      <c r="BY100" s="110"/>
      <c r="BZ100" s="110"/>
      <c r="CA100" s="110"/>
      <c r="CB100" s="110"/>
      <c r="CC100" s="110"/>
      <c r="CD100" s="110"/>
      <c r="CE100" s="110"/>
      <c r="CF100" s="110"/>
      <c r="CG100" s="110"/>
      <c r="CH100" s="110"/>
      <c r="CI100" s="110"/>
      <c r="CJ100" s="110"/>
      <c r="CK100" s="110"/>
      <c r="CL100" s="110"/>
      <c r="CM100" s="110"/>
      <c r="CN100" s="110"/>
      <c r="CO100" s="110"/>
      <c r="CP100" s="110"/>
      <c r="CQ100" s="110"/>
      <c r="CR100" s="110"/>
      <c r="CS100" s="110"/>
      <c r="CT100" s="110"/>
      <c r="CU100" s="110"/>
      <c r="CV100" s="110"/>
      <c r="CW100" s="110"/>
      <c r="CX100" s="110"/>
    </row>
    <row r="101" spans="7:102" ht="14.25" customHeight="1" x14ac:dyDescent="0.25">
      <c r="G101" s="110"/>
      <c r="H101" s="110"/>
      <c r="I101" s="110"/>
      <c r="J101" s="110"/>
      <c r="K101" s="110"/>
      <c r="L101" s="110"/>
      <c r="M101" s="110"/>
      <c r="N101" s="110"/>
      <c r="O101" s="110"/>
      <c r="P101" s="110"/>
      <c r="Q101" s="110"/>
      <c r="R101" s="110"/>
      <c r="S101" s="110"/>
      <c r="T101" s="110"/>
      <c r="U101" s="110"/>
      <c r="V101" s="110"/>
      <c r="W101" s="110"/>
      <c r="X101" s="110"/>
      <c r="Y101" s="110"/>
      <c r="Z101" s="110"/>
      <c r="AA101" s="110"/>
      <c r="AB101" s="110"/>
      <c r="AC101" s="110"/>
      <c r="AD101" s="110"/>
      <c r="AE101" s="110"/>
      <c r="AF101" s="110"/>
      <c r="AG101" s="110"/>
      <c r="AH101" s="110"/>
      <c r="AI101" s="110"/>
      <c r="AJ101" s="110"/>
      <c r="AK101" s="110"/>
      <c r="AL101" s="110"/>
      <c r="AM101" s="110"/>
      <c r="AN101" s="110"/>
      <c r="AO101" s="110"/>
      <c r="AP101" s="110"/>
      <c r="AQ101" s="110"/>
      <c r="AR101" s="110"/>
      <c r="AS101" s="110"/>
      <c r="AT101" s="110"/>
      <c r="AU101" s="110"/>
      <c r="AV101" s="110"/>
      <c r="AW101" s="110"/>
      <c r="AX101" s="110"/>
      <c r="AY101" s="110"/>
      <c r="AZ101" s="110"/>
      <c r="BA101" s="110"/>
      <c r="BB101" s="110"/>
      <c r="BC101" s="110"/>
      <c r="BD101" s="110"/>
      <c r="BE101" s="110"/>
      <c r="BF101" s="110"/>
      <c r="BG101" s="110"/>
      <c r="BH101" s="110"/>
      <c r="BI101" s="110"/>
      <c r="BJ101" s="110"/>
      <c r="BK101" s="110"/>
      <c r="BL101" s="110"/>
      <c r="BM101" s="110"/>
      <c r="BN101" s="110"/>
      <c r="BO101" s="110"/>
      <c r="BP101" s="110"/>
      <c r="BQ101" s="110"/>
      <c r="BR101" s="110"/>
      <c r="BS101" s="110"/>
      <c r="BT101" s="110"/>
      <c r="BU101" s="110"/>
      <c r="BV101" s="110"/>
      <c r="BW101" s="110"/>
      <c r="BX101" s="110"/>
      <c r="BY101" s="110"/>
      <c r="BZ101" s="110"/>
      <c r="CA101" s="110"/>
      <c r="CB101" s="110"/>
      <c r="CC101" s="110"/>
      <c r="CD101" s="110"/>
      <c r="CE101" s="110"/>
      <c r="CF101" s="110"/>
      <c r="CG101" s="110"/>
      <c r="CH101" s="110"/>
      <c r="CI101" s="110"/>
      <c r="CJ101" s="110"/>
      <c r="CK101" s="110"/>
      <c r="CL101" s="110"/>
      <c r="CM101" s="110"/>
      <c r="CN101" s="110"/>
      <c r="CO101" s="110"/>
      <c r="CP101" s="110"/>
      <c r="CQ101" s="110"/>
      <c r="CR101" s="110"/>
      <c r="CS101" s="110"/>
      <c r="CT101" s="110"/>
      <c r="CU101" s="110"/>
      <c r="CV101" s="110"/>
      <c r="CW101" s="110"/>
      <c r="CX101" s="110"/>
    </row>
    <row r="102" spans="7:102" ht="14.25" customHeight="1" x14ac:dyDescent="0.25">
      <c r="G102" s="110"/>
      <c r="H102" s="110"/>
      <c r="I102" s="110"/>
      <c r="J102" s="110"/>
      <c r="K102" s="110"/>
      <c r="L102" s="110"/>
      <c r="M102" s="110"/>
      <c r="N102" s="110"/>
      <c r="O102" s="110"/>
      <c r="P102" s="110"/>
      <c r="Q102" s="110"/>
      <c r="R102" s="110"/>
      <c r="S102" s="110"/>
      <c r="T102" s="110"/>
      <c r="U102" s="110"/>
      <c r="V102" s="110"/>
      <c r="W102" s="110"/>
      <c r="X102" s="110"/>
      <c r="Y102" s="110"/>
      <c r="Z102" s="110"/>
      <c r="AA102" s="110"/>
      <c r="AB102" s="110"/>
      <c r="AC102" s="110"/>
      <c r="AD102" s="110"/>
      <c r="AE102" s="110"/>
      <c r="AF102" s="110"/>
      <c r="AG102" s="110"/>
      <c r="AH102" s="110"/>
      <c r="AI102" s="110"/>
      <c r="AJ102" s="110"/>
      <c r="AK102" s="110"/>
      <c r="AL102" s="110"/>
      <c r="AM102" s="110"/>
      <c r="AN102" s="110"/>
      <c r="AO102" s="110"/>
      <c r="AP102" s="110"/>
      <c r="AQ102" s="110"/>
      <c r="AR102" s="110"/>
      <c r="AS102" s="110"/>
      <c r="AT102" s="110"/>
      <c r="AU102" s="110"/>
      <c r="AV102" s="110"/>
      <c r="AW102" s="110"/>
      <c r="AX102" s="110"/>
      <c r="AY102" s="110"/>
      <c r="AZ102" s="110"/>
      <c r="BA102" s="110"/>
      <c r="BB102" s="110"/>
      <c r="BC102" s="110"/>
      <c r="BD102" s="110"/>
      <c r="BE102" s="110"/>
      <c r="BF102" s="110"/>
      <c r="BG102" s="110"/>
      <c r="BH102" s="110"/>
      <c r="BI102" s="110"/>
      <c r="BJ102" s="110"/>
      <c r="BK102" s="110"/>
      <c r="BL102" s="110"/>
      <c r="BM102" s="110"/>
      <c r="BN102" s="110"/>
      <c r="BO102" s="110"/>
      <c r="BP102" s="110"/>
      <c r="BQ102" s="110"/>
      <c r="BR102" s="110"/>
      <c r="BS102" s="110"/>
      <c r="BT102" s="110"/>
      <c r="BU102" s="110"/>
      <c r="BV102" s="110"/>
      <c r="BW102" s="110"/>
      <c r="BX102" s="110"/>
      <c r="BY102" s="110"/>
      <c r="BZ102" s="110"/>
      <c r="CA102" s="110"/>
      <c r="CB102" s="110"/>
      <c r="CC102" s="110"/>
      <c r="CD102" s="110"/>
      <c r="CE102" s="110"/>
      <c r="CF102" s="110"/>
      <c r="CG102" s="110"/>
      <c r="CH102" s="110"/>
      <c r="CI102" s="110"/>
      <c r="CJ102" s="110"/>
      <c r="CK102" s="110"/>
      <c r="CL102" s="110"/>
      <c r="CM102" s="110"/>
      <c r="CN102" s="110"/>
      <c r="CO102" s="110"/>
      <c r="CP102" s="110"/>
      <c r="CQ102" s="110"/>
      <c r="CR102" s="110"/>
      <c r="CS102" s="110"/>
      <c r="CT102" s="110"/>
      <c r="CU102" s="110"/>
      <c r="CV102" s="110"/>
      <c r="CW102" s="110"/>
      <c r="CX102" s="110"/>
    </row>
    <row r="103" spans="7:102" ht="14.25" customHeight="1" x14ac:dyDescent="0.25">
      <c r="G103" s="110"/>
      <c r="H103" s="110"/>
      <c r="I103" s="110"/>
      <c r="J103" s="110"/>
      <c r="K103" s="110"/>
      <c r="L103" s="110"/>
      <c r="M103" s="110"/>
      <c r="N103" s="110"/>
      <c r="O103" s="110"/>
      <c r="P103" s="110"/>
      <c r="Q103" s="110"/>
      <c r="R103" s="110"/>
      <c r="S103" s="110"/>
      <c r="T103" s="110"/>
      <c r="U103" s="110"/>
      <c r="V103" s="110"/>
      <c r="W103" s="110"/>
      <c r="X103" s="110"/>
      <c r="Y103" s="110"/>
      <c r="Z103" s="110"/>
      <c r="AA103" s="110"/>
      <c r="AB103" s="110"/>
      <c r="AC103" s="110"/>
      <c r="AD103" s="110"/>
      <c r="AE103" s="110"/>
      <c r="AF103" s="110"/>
      <c r="AG103" s="110"/>
      <c r="AH103" s="110"/>
      <c r="AI103" s="110"/>
      <c r="AJ103" s="110"/>
      <c r="AK103" s="110"/>
      <c r="AL103" s="110"/>
      <c r="AM103" s="110"/>
      <c r="AN103" s="110"/>
      <c r="AO103" s="110"/>
      <c r="AP103" s="110"/>
      <c r="AQ103" s="110"/>
      <c r="AR103" s="110"/>
      <c r="AS103" s="110"/>
      <c r="AT103" s="110"/>
      <c r="AU103" s="110"/>
      <c r="AV103" s="110"/>
      <c r="AW103" s="110"/>
      <c r="AX103" s="110"/>
      <c r="AY103" s="110"/>
      <c r="AZ103" s="110"/>
      <c r="BA103" s="110"/>
      <c r="BB103" s="110"/>
      <c r="BC103" s="110"/>
      <c r="BD103" s="110"/>
      <c r="BE103" s="110"/>
      <c r="BF103" s="110"/>
      <c r="BG103" s="110"/>
      <c r="BH103" s="110"/>
      <c r="BI103" s="110"/>
      <c r="BJ103" s="110"/>
      <c r="BK103" s="110"/>
      <c r="BL103" s="110"/>
      <c r="BM103" s="110"/>
      <c r="BN103" s="110"/>
      <c r="BO103" s="110"/>
      <c r="BP103" s="110"/>
      <c r="BQ103" s="110"/>
      <c r="BR103" s="110"/>
      <c r="BS103" s="110"/>
      <c r="BT103" s="110"/>
      <c r="BU103" s="110"/>
      <c r="BV103" s="110"/>
      <c r="BW103" s="110"/>
      <c r="BX103" s="110"/>
      <c r="BY103" s="110"/>
      <c r="BZ103" s="110"/>
      <c r="CA103" s="110"/>
      <c r="CB103" s="110"/>
      <c r="CC103" s="110"/>
      <c r="CD103" s="110"/>
      <c r="CE103" s="110"/>
      <c r="CF103" s="110"/>
      <c r="CG103" s="110"/>
      <c r="CH103" s="110"/>
      <c r="CI103" s="110"/>
      <c r="CJ103" s="110"/>
      <c r="CK103" s="110"/>
      <c r="CL103" s="110"/>
      <c r="CM103" s="110"/>
      <c r="CN103" s="110"/>
      <c r="CO103" s="110"/>
      <c r="CP103" s="110"/>
      <c r="CQ103" s="110"/>
      <c r="CR103" s="110"/>
      <c r="CS103" s="110"/>
      <c r="CT103" s="110"/>
      <c r="CU103" s="110"/>
      <c r="CV103" s="110"/>
      <c r="CW103" s="110"/>
      <c r="CX103" s="110"/>
    </row>
    <row r="104" spans="7:102" ht="14.25" customHeight="1" x14ac:dyDescent="0.25">
      <c r="G104" s="110"/>
      <c r="H104" s="110"/>
      <c r="I104" s="110"/>
      <c r="J104" s="110"/>
      <c r="K104" s="110"/>
      <c r="L104" s="110"/>
      <c r="M104" s="110"/>
      <c r="N104" s="110"/>
      <c r="O104" s="110"/>
      <c r="P104" s="110"/>
      <c r="Q104" s="110"/>
      <c r="R104" s="110"/>
      <c r="S104" s="110"/>
      <c r="T104" s="110"/>
      <c r="U104" s="110"/>
      <c r="V104" s="110"/>
      <c r="W104" s="110"/>
      <c r="X104" s="110"/>
      <c r="Y104" s="110"/>
      <c r="Z104" s="110"/>
      <c r="AA104" s="110"/>
      <c r="AB104" s="110"/>
      <c r="AC104" s="110"/>
      <c r="AD104" s="110"/>
      <c r="AE104" s="110"/>
      <c r="AF104" s="110"/>
      <c r="AG104" s="110"/>
      <c r="AH104" s="110"/>
      <c r="AI104" s="110"/>
      <c r="AJ104" s="110"/>
      <c r="AK104" s="110"/>
      <c r="AL104" s="110"/>
      <c r="AM104" s="110"/>
      <c r="AN104" s="110"/>
      <c r="AO104" s="110"/>
      <c r="AP104" s="110"/>
      <c r="AQ104" s="110"/>
      <c r="AR104" s="110"/>
      <c r="AS104" s="110"/>
      <c r="AT104" s="110"/>
      <c r="AU104" s="110"/>
      <c r="AV104" s="110"/>
      <c r="AW104" s="110"/>
      <c r="AX104" s="110"/>
      <c r="AY104" s="110"/>
      <c r="AZ104" s="110"/>
      <c r="BA104" s="110"/>
      <c r="BB104" s="110"/>
      <c r="BC104" s="110"/>
      <c r="BD104" s="110"/>
      <c r="BE104" s="110"/>
      <c r="BF104" s="110"/>
      <c r="BG104" s="110"/>
      <c r="BH104" s="110"/>
      <c r="BI104" s="110"/>
      <c r="BJ104" s="110"/>
      <c r="BK104" s="110"/>
      <c r="BL104" s="110"/>
      <c r="BM104" s="110"/>
      <c r="BN104" s="110"/>
      <c r="BO104" s="110"/>
      <c r="BP104" s="110"/>
      <c r="BQ104" s="110"/>
      <c r="BR104" s="110"/>
      <c r="BS104" s="110"/>
      <c r="BT104" s="110"/>
      <c r="BU104" s="110"/>
      <c r="BV104" s="110"/>
      <c r="BW104" s="110"/>
      <c r="BX104" s="110"/>
      <c r="BY104" s="110"/>
      <c r="BZ104" s="110"/>
      <c r="CA104" s="110"/>
      <c r="CB104" s="110"/>
      <c r="CC104" s="110"/>
      <c r="CD104" s="110"/>
      <c r="CE104" s="110"/>
      <c r="CF104" s="110"/>
      <c r="CG104" s="110"/>
      <c r="CH104" s="110"/>
      <c r="CI104" s="110"/>
      <c r="CJ104" s="110"/>
      <c r="CK104" s="110"/>
      <c r="CL104" s="110"/>
      <c r="CM104" s="110"/>
      <c r="CN104" s="110"/>
      <c r="CO104" s="110"/>
      <c r="CP104" s="110"/>
      <c r="CQ104" s="110"/>
      <c r="CR104" s="110"/>
      <c r="CS104" s="110"/>
      <c r="CT104" s="110"/>
      <c r="CU104" s="110"/>
      <c r="CV104" s="110"/>
      <c r="CW104" s="110"/>
      <c r="CX104" s="110"/>
    </row>
    <row r="105" spans="7:102" ht="14.25" customHeight="1" x14ac:dyDescent="0.25">
      <c r="G105" s="110"/>
      <c r="H105" s="110"/>
      <c r="I105" s="110"/>
      <c r="J105" s="110"/>
      <c r="K105" s="110"/>
      <c r="L105" s="110"/>
      <c r="M105" s="110"/>
      <c r="N105" s="110"/>
      <c r="O105" s="110"/>
      <c r="P105" s="110"/>
      <c r="Q105" s="110"/>
      <c r="R105" s="110"/>
      <c r="S105" s="110"/>
      <c r="T105" s="110"/>
      <c r="U105" s="110"/>
      <c r="V105" s="110"/>
      <c r="W105" s="110"/>
      <c r="X105" s="110"/>
      <c r="Y105" s="110"/>
      <c r="Z105" s="110"/>
      <c r="AA105" s="110"/>
      <c r="AB105" s="110"/>
      <c r="AC105" s="110"/>
      <c r="AD105" s="110"/>
      <c r="AE105" s="110"/>
      <c r="AF105" s="110"/>
      <c r="AG105" s="110"/>
      <c r="AH105" s="110"/>
      <c r="AI105" s="110"/>
      <c r="AJ105" s="110"/>
      <c r="AK105" s="110"/>
      <c r="AL105" s="110"/>
      <c r="AM105" s="110"/>
      <c r="AN105" s="110"/>
      <c r="AO105" s="110"/>
      <c r="AP105" s="110"/>
      <c r="AQ105" s="110"/>
      <c r="AR105" s="110"/>
      <c r="AS105" s="110"/>
      <c r="AT105" s="110"/>
      <c r="AU105" s="110"/>
      <c r="AV105" s="110"/>
      <c r="AW105" s="110"/>
      <c r="AX105" s="110"/>
      <c r="AY105" s="110"/>
      <c r="AZ105" s="110"/>
      <c r="BA105" s="110"/>
      <c r="BB105" s="110"/>
      <c r="BC105" s="110"/>
      <c r="BD105" s="110"/>
      <c r="BE105" s="110"/>
      <c r="BF105" s="110"/>
      <c r="BG105" s="110"/>
      <c r="BH105" s="110"/>
      <c r="BI105" s="110"/>
      <c r="BJ105" s="110"/>
      <c r="BK105" s="110"/>
      <c r="BL105" s="110"/>
      <c r="BM105" s="110"/>
      <c r="BN105" s="110"/>
      <c r="BO105" s="110"/>
      <c r="BP105" s="110"/>
      <c r="BQ105" s="110"/>
      <c r="BR105" s="110"/>
      <c r="BS105" s="110"/>
      <c r="BT105" s="110"/>
      <c r="BU105" s="110"/>
      <c r="BV105" s="110"/>
      <c r="BW105" s="110"/>
      <c r="BX105" s="110"/>
      <c r="BY105" s="110"/>
      <c r="BZ105" s="110"/>
      <c r="CA105" s="110"/>
      <c r="CB105" s="110"/>
      <c r="CC105" s="110"/>
      <c r="CD105" s="110"/>
      <c r="CE105" s="110"/>
      <c r="CF105" s="110"/>
      <c r="CG105" s="110"/>
      <c r="CH105" s="110"/>
      <c r="CI105" s="110"/>
      <c r="CJ105" s="110"/>
      <c r="CK105" s="110"/>
      <c r="CL105" s="110"/>
      <c r="CM105" s="110"/>
      <c r="CN105" s="110"/>
      <c r="CO105" s="110"/>
      <c r="CP105" s="110"/>
      <c r="CQ105" s="110"/>
      <c r="CR105" s="110"/>
      <c r="CS105" s="110"/>
      <c r="CT105" s="110"/>
      <c r="CU105" s="110"/>
      <c r="CV105" s="110"/>
      <c r="CW105" s="110"/>
      <c r="CX105" s="110"/>
    </row>
    <row r="106" spans="7:102" ht="14.25" customHeight="1" x14ac:dyDescent="0.25">
      <c r="G106" s="110"/>
      <c r="H106" s="110"/>
      <c r="I106" s="110"/>
      <c r="J106" s="110"/>
      <c r="K106" s="110"/>
      <c r="L106" s="110"/>
      <c r="M106" s="110"/>
      <c r="N106" s="110"/>
      <c r="O106" s="110"/>
      <c r="P106" s="110"/>
      <c r="Q106" s="110"/>
      <c r="R106" s="110"/>
      <c r="S106" s="110"/>
      <c r="T106" s="110"/>
      <c r="U106" s="110"/>
      <c r="V106" s="110"/>
      <c r="W106" s="110"/>
      <c r="X106" s="110"/>
      <c r="Y106" s="110"/>
      <c r="Z106" s="110"/>
      <c r="AA106" s="110"/>
      <c r="AB106" s="110"/>
      <c r="AC106" s="110"/>
      <c r="AD106" s="110"/>
      <c r="AE106" s="110"/>
      <c r="AF106" s="110"/>
      <c r="AG106" s="110"/>
      <c r="AH106" s="110"/>
      <c r="AI106" s="110"/>
      <c r="AJ106" s="110"/>
      <c r="AK106" s="110"/>
      <c r="AL106" s="110"/>
      <c r="AM106" s="110"/>
      <c r="AN106" s="110"/>
      <c r="AO106" s="110"/>
      <c r="AP106" s="110"/>
      <c r="AQ106" s="110"/>
      <c r="AR106" s="110"/>
      <c r="AS106" s="110"/>
      <c r="AT106" s="110"/>
      <c r="AU106" s="110"/>
      <c r="AV106" s="110"/>
      <c r="AW106" s="110"/>
      <c r="AX106" s="110"/>
      <c r="AY106" s="110"/>
      <c r="AZ106" s="110"/>
      <c r="BA106" s="110"/>
      <c r="BB106" s="110"/>
      <c r="BC106" s="110"/>
      <c r="BD106" s="110"/>
      <c r="BE106" s="110"/>
      <c r="BF106" s="110"/>
      <c r="BG106" s="110"/>
      <c r="BH106" s="110"/>
      <c r="BI106" s="110"/>
      <c r="BJ106" s="110"/>
      <c r="BK106" s="110"/>
      <c r="BL106" s="110"/>
      <c r="BM106" s="110"/>
      <c r="BN106" s="110"/>
      <c r="BO106" s="110"/>
      <c r="BP106" s="110"/>
      <c r="BQ106" s="110"/>
      <c r="BR106" s="110"/>
      <c r="BS106" s="110"/>
      <c r="BT106" s="110"/>
      <c r="BU106" s="110"/>
      <c r="BV106" s="110"/>
      <c r="BW106" s="110"/>
      <c r="BX106" s="110"/>
      <c r="BY106" s="110"/>
      <c r="BZ106" s="110"/>
      <c r="CA106" s="110"/>
      <c r="CB106" s="110"/>
      <c r="CC106" s="110"/>
      <c r="CD106" s="110"/>
      <c r="CE106" s="110"/>
      <c r="CF106" s="110"/>
      <c r="CG106" s="110"/>
      <c r="CH106" s="110"/>
      <c r="CI106" s="110"/>
      <c r="CJ106" s="110"/>
      <c r="CK106" s="110"/>
      <c r="CL106" s="110"/>
      <c r="CM106" s="110"/>
      <c r="CN106" s="110"/>
      <c r="CO106" s="110"/>
      <c r="CP106" s="110"/>
      <c r="CQ106" s="110"/>
      <c r="CR106" s="110"/>
      <c r="CS106" s="110"/>
      <c r="CT106" s="110"/>
      <c r="CU106" s="110"/>
      <c r="CV106" s="110"/>
      <c r="CW106" s="110"/>
      <c r="CX106" s="110"/>
    </row>
    <row r="107" spans="7:102" ht="14.25" customHeight="1" x14ac:dyDescent="0.25">
      <c r="G107" s="110"/>
      <c r="H107" s="110"/>
      <c r="I107" s="110"/>
      <c r="J107" s="110"/>
      <c r="K107" s="110"/>
      <c r="L107" s="110"/>
      <c r="M107" s="110"/>
      <c r="N107" s="110"/>
      <c r="O107" s="110"/>
      <c r="P107" s="110"/>
      <c r="Q107" s="110"/>
      <c r="R107" s="110"/>
      <c r="S107" s="110"/>
      <c r="T107" s="110"/>
      <c r="U107" s="110"/>
      <c r="V107" s="110"/>
      <c r="W107" s="110"/>
      <c r="X107" s="110"/>
      <c r="Y107" s="110"/>
      <c r="Z107" s="110"/>
      <c r="AA107" s="110"/>
      <c r="AB107" s="110"/>
      <c r="AC107" s="110"/>
      <c r="AD107" s="110"/>
      <c r="AE107" s="110"/>
      <c r="AF107" s="110"/>
      <c r="AG107" s="110"/>
      <c r="AH107" s="110"/>
      <c r="AI107" s="110"/>
      <c r="AJ107" s="110"/>
      <c r="AK107" s="110"/>
      <c r="AL107" s="110"/>
      <c r="AM107" s="110"/>
      <c r="AN107" s="110"/>
      <c r="AO107" s="110"/>
      <c r="AP107" s="110"/>
      <c r="AQ107" s="110"/>
      <c r="AR107" s="110"/>
      <c r="AS107" s="110"/>
      <c r="AT107" s="110"/>
      <c r="AU107" s="110"/>
      <c r="AV107" s="110"/>
      <c r="AW107" s="110"/>
      <c r="AX107" s="110"/>
      <c r="AY107" s="110"/>
      <c r="AZ107" s="110"/>
      <c r="BA107" s="110"/>
      <c r="BB107" s="110"/>
      <c r="BC107" s="110"/>
      <c r="BD107" s="110"/>
      <c r="BE107" s="110"/>
      <c r="BF107" s="110"/>
      <c r="BG107" s="110"/>
      <c r="BH107" s="110"/>
      <c r="BI107" s="110"/>
      <c r="BJ107" s="110"/>
      <c r="BK107" s="110"/>
      <c r="BL107" s="110"/>
      <c r="BM107" s="110"/>
      <c r="BN107" s="110"/>
      <c r="BO107" s="110"/>
      <c r="BP107" s="110"/>
      <c r="BQ107" s="110"/>
      <c r="BR107" s="110"/>
      <c r="BS107" s="110"/>
      <c r="BT107" s="110"/>
      <c r="BU107" s="110"/>
      <c r="BV107" s="110"/>
      <c r="BW107" s="110"/>
      <c r="BX107" s="110"/>
      <c r="BY107" s="110"/>
      <c r="BZ107" s="110"/>
      <c r="CA107" s="110"/>
      <c r="CB107" s="110"/>
      <c r="CC107" s="110"/>
      <c r="CD107" s="110"/>
      <c r="CE107" s="110"/>
      <c r="CF107" s="110"/>
      <c r="CG107" s="110"/>
      <c r="CH107" s="110"/>
      <c r="CI107" s="110"/>
      <c r="CJ107" s="110"/>
      <c r="CK107" s="110"/>
      <c r="CL107" s="110"/>
      <c r="CM107" s="110"/>
      <c r="CN107" s="110"/>
      <c r="CO107" s="110"/>
      <c r="CP107" s="110"/>
      <c r="CQ107" s="110"/>
      <c r="CR107" s="110"/>
      <c r="CS107" s="110"/>
      <c r="CT107" s="110"/>
      <c r="CU107" s="110"/>
      <c r="CV107" s="110"/>
      <c r="CW107" s="110"/>
      <c r="CX107" s="110"/>
    </row>
    <row r="108" spans="7:102" ht="14.25" customHeight="1" x14ac:dyDescent="0.25">
      <c r="G108" s="110"/>
      <c r="H108" s="110"/>
      <c r="I108" s="110"/>
      <c r="J108" s="110"/>
      <c r="K108" s="110"/>
      <c r="L108" s="110"/>
      <c r="M108" s="110"/>
      <c r="N108" s="110"/>
      <c r="O108" s="110"/>
      <c r="P108" s="110"/>
      <c r="Q108" s="110"/>
      <c r="R108" s="110"/>
      <c r="S108" s="110"/>
      <c r="T108" s="110"/>
      <c r="U108" s="110"/>
      <c r="V108" s="110"/>
      <c r="W108" s="110"/>
      <c r="X108" s="110"/>
      <c r="Y108" s="110"/>
      <c r="Z108" s="110"/>
      <c r="AA108" s="110"/>
      <c r="AB108" s="110"/>
      <c r="AC108" s="110"/>
      <c r="AD108" s="110"/>
      <c r="AE108" s="110"/>
      <c r="AF108" s="110"/>
      <c r="AG108" s="110"/>
      <c r="AH108" s="110"/>
      <c r="AI108" s="110"/>
      <c r="AJ108" s="110"/>
      <c r="AK108" s="110"/>
      <c r="AL108" s="110"/>
      <c r="AM108" s="110"/>
      <c r="AN108" s="110"/>
      <c r="AO108" s="110"/>
      <c r="AP108" s="110"/>
      <c r="AQ108" s="110"/>
      <c r="AR108" s="110"/>
      <c r="AS108" s="110"/>
      <c r="AT108" s="110"/>
      <c r="AU108" s="110"/>
      <c r="AV108" s="110"/>
      <c r="AW108" s="110"/>
      <c r="AX108" s="110"/>
      <c r="AY108" s="110"/>
      <c r="AZ108" s="110"/>
      <c r="BA108" s="110"/>
      <c r="BB108" s="110"/>
      <c r="BC108" s="110"/>
      <c r="BD108" s="110"/>
      <c r="BE108" s="110"/>
      <c r="BF108" s="110"/>
      <c r="BG108" s="110"/>
      <c r="BH108" s="110"/>
      <c r="BI108" s="110"/>
      <c r="BJ108" s="110"/>
      <c r="BK108" s="110"/>
      <c r="BL108" s="110"/>
      <c r="BM108" s="110"/>
      <c r="BN108" s="110"/>
      <c r="BO108" s="110"/>
      <c r="BP108" s="110"/>
      <c r="BQ108" s="110"/>
      <c r="BR108" s="110"/>
      <c r="BS108" s="110"/>
      <c r="BT108" s="110"/>
      <c r="BU108" s="110"/>
      <c r="BV108" s="110"/>
      <c r="BW108" s="110"/>
      <c r="BX108" s="110"/>
      <c r="BY108" s="110"/>
      <c r="BZ108" s="110"/>
      <c r="CA108" s="110"/>
      <c r="CB108" s="110"/>
      <c r="CC108" s="110"/>
      <c r="CD108" s="110"/>
      <c r="CE108" s="110"/>
      <c r="CF108" s="110"/>
      <c r="CG108" s="110"/>
      <c r="CH108" s="110"/>
      <c r="CI108" s="110"/>
      <c r="CJ108" s="110"/>
      <c r="CK108" s="110"/>
      <c r="CL108" s="110"/>
      <c r="CM108" s="110"/>
      <c r="CN108" s="110"/>
      <c r="CO108" s="110"/>
      <c r="CP108" s="110"/>
      <c r="CQ108" s="110"/>
      <c r="CR108" s="110"/>
      <c r="CS108" s="110"/>
      <c r="CT108" s="110"/>
      <c r="CU108" s="110"/>
      <c r="CV108" s="110"/>
      <c r="CW108" s="110"/>
      <c r="CX108" s="110"/>
    </row>
    <row r="109" spans="7:102" ht="14.25" customHeight="1" x14ac:dyDescent="0.25">
      <c r="G109" s="110"/>
      <c r="H109" s="110"/>
      <c r="I109" s="110"/>
      <c r="J109" s="110"/>
      <c r="K109" s="110"/>
      <c r="L109" s="110"/>
      <c r="M109" s="110"/>
      <c r="N109" s="110"/>
      <c r="O109" s="110"/>
      <c r="P109" s="110"/>
      <c r="Q109" s="110"/>
      <c r="R109" s="110"/>
      <c r="S109" s="110"/>
      <c r="T109" s="110"/>
      <c r="U109" s="110"/>
      <c r="V109" s="110"/>
      <c r="W109" s="110"/>
      <c r="X109" s="110"/>
      <c r="Y109" s="110"/>
      <c r="Z109" s="110"/>
      <c r="AA109" s="110"/>
      <c r="AB109" s="110"/>
      <c r="AC109" s="110"/>
      <c r="AD109" s="110"/>
      <c r="AE109" s="110"/>
      <c r="AF109" s="110"/>
      <c r="AG109" s="110"/>
      <c r="AH109" s="110"/>
      <c r="AI109" s="110"/>
      <c r="AJ109" s="110"/>
      <c r="AK109" s="110"/>
      <c r="AL109" s="110"/>
      <c r="AM109" s="110"/>
      <c r="AN109" s="110"/>
      <c r="AO109" s="110"/>
      <c r="AP109" s="110"/>
      <c r="AQ109" s="110"/>
      <c r="AR109" s="110"/>
      <c r="AS109" s="110"/>
      <c r="AT109" s="110"/>
      <c r="AU109" s="110"/>
      <c r="AV109" s="110"/>
      <c r="AW109" s="110"/>
      <c r="AX109" s="110"/>
      <c r="AY109" s="110"/>
      <c r="AZ109" s="110"/>
      <c r="BA109" s="110"/>
      <c r="BB109" s="110"/>
      <c r="BC109" s="110"/>
      <c r="BD109" s="110"/>
      <c r="BE109" s="110"/>
      <c r="BF109" s="110"/>
      <c r="BG109" s="110"/>
      <c r="BH109" s="110"/>
      <c r="BI109" s="110"/>
      <c r="BJ109" s="110"/>
      <c r="BK109" s="110"/>
      <c r="BL109" s="110"/>
      <c r="BM109" s="110"/>
      <c r="BN109" s="110"/>
      <c r="BO109" s="110"/>
      <c r="BP109" s="110"/>
      <c r="BQ109" s="110"/>
      <c r="BR109" s="110"/>
      <c r="BS109" s="110"/>
      <c r="BT109" s="110"/>
      <c r="BU109" s="110"/>
      <c r="BV109" s="110"/>
      <c r="BW109" s="110"/>
      <c r="BX109" s="110"/>
      <c r="BY109" s="110"/>
      <c r="BZ109" s="110"/>
      <c r="CA109" s="110"/>
      <c r="CB109" s="110"/>
      <c r="CC109" s="110"/>
      <c r="CD109" s="110"/>
      <c r="CE109" s="110"/>
      <c r="CF109" s="110"/>
      <c r="CG109" s="110"/>
      <c r="CH109" s="110"/>
      <c r="CI109" s="110"/>
      <c r="CJ109" s="110"/>
      <c r="CK109" s="110"/>
      <c r="CL109" s="110"/>
      <c r="CM109" s="110"/>
      <c r="CN109" s="110"/>
      <c r="CO109" s="110"/>
      <c r="CP109" s="110"/>
      <c r="CQ109" s="110"/>
      <c r="CR109" s="110"/>
      <c r="CS109" s="110"/>
      <c r="CT109" s="110"/>
      <c r="CU109" s="110"/>
      <c r="CV109" s="110"/>
      <c r="CW109" s="110"/>
      <c r="CX109" s="110"/>
    </row>
    <row r="110" spans="7:102" ht="14.25" customHeight="1" x14ac:dyDescent="0.25">
      <c r="G110" s="110"/>
      <c r="H110" s="110"/>
      <c r="I110" s="110"/>
      <c r="J110" s="110"/>
      <c r="K110" s="110"/>
      <c r="L110" s="110"/>
      <c r="M110" s="110"/>
      <c r="N110" s="110"/>
      <c r="O110" s="110"/>
      <c r="P110" s="110"/>
      <c r="Q110" s="110"/>
      <c r="R110" s="110"/>
      <c r="S110" s="110"/>
      <c r="T110" s="110"/>
      <c r="U110" s="110"/>
      <c r="V110" s="110"/>
      <c r="W110" s="110"/>
      <c r="X110" s="110"/>
      <c r="Y110" s="110"/>
      <c r="Z110" s="110"/>
      <c r="AA110" s="110"/>
      <c r="AB110" s="110"/>
      <c r="AC110" s="110"/>
      <c r="AD110" s="110"/>
      <c r="AE110" s="110"/>
      <c r="AF110" s="110"/>
      <c r="AG110" s="110"/>
      <c r="AH110" s="110"/>
      <c r="AI110" s="110"/>
      <c r="AJ110" s="110"/>
      <c r="AK110" s="110"/>
      <c r="AL110" s="110"/>
      <c r="AM110" s="110"/>
      <c r="AN110" s="110"/>
      <c r="AO110" s="110"/>
      <c r="AP110" s="110"/>
      <c r="AQ110" s="110"/>
      <c r="AR110" s="110"/>
      <c r="AS110" s="110"/>
      <c r="AT110" s="110"/>
      <c r="AU110" s="110"/>
      <c r="AV110" s="110"/>
      <c r="AW110" s="110"/>
      <c r="AX110" s="110"/>
      <c r="AY110" s="110"/>
      <c r="AZ110" s="110"/>
      <c r="BA110" s="110"/>
      <c r="BB110" s="110"/>
      <c r="BC110" s="110"/>
      <c r="BD110" s="110"/>
      <c r="BE110" s="110"/>
      <c r="BF110" s="110"/>
      <c r="BG110" s="110"/>
      <c r="BH110" s="110"/>
      <c r="BI110" s="110"/>
      <c r="BJ110" s="110"/>
      <c r="BK110" s="110"/>
      <c r="BL110" s="110"/>
      <c r="BM110" s="110"/>
      <c r="BN110" s="110"/>
      <c r="BO110" s="110"/>
      <c r="BP110" s="110"/>
      <c r="BQ110" s="110"/>
      <c r="BR110" s="110"/>
      <c r="BS110" s="110"/>
      <c r="BT110" s="110"/>
      <c r="BU110" s="110"/>
      <c r="BV110" s="110"/>
      <c r="BW110" s="110"/>
      <c r="BX110" s="110"/>
      <c r="BY110" s="110"/>
      <c r="BZ110" s="110"/>
      <c r="CA110" s="110"/>
      <c r="CB110" s="110"/>
      <c r="CC110" s="110"/>
      <c r="CD110" s="110"/>
      <c r="CE110" s="110"/>
      <c r="CF110" s="110"/>
      <c r="CG110" s="110"/>
      <c r="CH110" s="110"/>
      <c r="CI110" s="110"/>
      <c r="CJ110" s="110"/>
      <c r="CK110" s="110"/>
      <c r="CL110" s="110"/>
      <c r="CM110" s="110"/>
      <c r="CN110" s="110"/>
      <c r="CO110" s="110"/>
      <c r="CP110" s="110"/>
      <c r="CQ110" s="110"/>
      <c r="CR110" s="110"/>
      <c r="CS110" s="110"/>
      <c r="CT110" s="110"/>
      <c r="CU110" s="110"/>
      <c r="CV110" s="110"/>
      <c r="CW110" s="110"/>
      <c r="CX110" s="110"/>
    </row>
    <row r="111" spans="7:102" ht="14.25" customHeight="1" x14ac:dyDescent="0.25">
      <c r="G111" s="110"/>
      <c r="H111" s="110"/>
      <c r="I111" s="110"/>
      <c r="J111" s="110"/>
      <c r="K111" s="110"/>
      <c r="L111" s="110"/>
      <c r="M111" s="110"/>
      <c r="N111" s="110"/>
      <c r="O111" s="110"/>
      <c r="P111" s="110"/>
      <c r="Q111" s="110"/>
      <c r="R111" s="110"/>
      <c r="S111" s="110"/>
      <c r="T111" s="110"/>
      <c r="U111" s="110"/>
      <c r="V111" s="110"/>
      <c r="W111" s="110"/>
      <c r="X111" s="110"/>
      <c r="Y111" s="110"/>
      <c r="Z111" s="110"/>
      <c r="AA111" s="110"/>
      <c r="AB111" s="110"/>
      <c r="AC111" s="110"/>
      <c r="AD111" s="110"/>
      <c r="AE111" s="110"/>
      <c r="AF111" s="110"/>
      <c r="AG111" s="110"/>
      <c r="AH111" s="110"/>
      <c r="AI111" s="110"/>
      <c r="AJ111" s="110"/>
      <c r="AK111" s="110"/>
      <c r="AL111" s="110"/>
      <c r="AM111" s="110"/>
      <c r="AN111" s="110"/>
      <c r="AO111" s="110"/>
      <c r="AP111" s="110"/>
      <c r="AQ111" s="110"/>
      <c r="AR111" s="110"/>
      <c r="AS111" s="110"/>
      <c r="AT111" s="110"/>
      <c r="AU111" s="110"/>
      <c r="AV111" s="110"/>
      <c r="AW111" s="110"/>
      <c r="AX111" s="110"/>
      <c r="AY111" s="110"/>
      <c r="AZ111" s="110"/>
      <c r="BA111" s="110"/>
      <c r="BB111" s="110"/>
      <c r="BC111" s="110"/>
      <c r="BD111" s="110"/>
      <c r="BE111" s="110"/>
      <c r="BF111" s="110"/>
      <c r="BG111" s="110"/>
      <c r="BH111" s="110"/>
      <c r="BI111" s="110"/>
      <c r="BJ111" s="110"/>
      <c r="BK111" s="110"/>
      <c r="BL111" s="110"/>
      <c r="BM111" s="110"/>
      <c r="BN111" s="110"/>
      <c r="BO111" s="110"/>
      <c r="BP111" s="110"/>
      <c r="BQ111" s="110"/>
      <c r="BR111" s="110"/>
      <c r="BS111" s="110"/>
      <c r="BT111" s="110"/>
      <c r="BU111" s="110"/>
      <c r="BV111" s="110"/>
      <c r="BW111" s="110"/>
      <c r="BX111" s="110"/>
      <c r="BY111" s="110"/>
      <c r="BZ111" s="110"/>
      <c r="CA111" s="110"/>
      <c r="CB111" s="110"/>
      <c r="CC111" s="110"/>
      <c r="CD111" s="110"/>
      <c r="CE111" s="110"/>
      <c r="CF111" s="110"/>
      <c r="CG111" s="110"/>
      <c r="CH111" s="110"/>
      <c r="CI111" s="110"/>
      <c r="CJ111" s="110"/>
      <c r="CK111" s="110"/>
      <c r="CL111" s="110"/>
      <c r="CM111" s="110"/>
      <c r="CN111" s="110"/>
      <c r="CO111" s="110"/>
      <c r="CP111" s="110"/>
      <c r="CQ111" s="110"/>
      <c r="CR111" s="110"/>
      <c r="CS111" s="110"/>
      <c r="CT111" s="110"/>
      <c r="CU111" s="110"/>
      <c r="CV111" s="110"/>
      <c r="CW111" s="110"/>
      <c r="CX111" s="110"/>
    </row>
    <row r="112" spans="7:102" ht="14.25" customHeight="1" x14ac:dyDescent="0.25">
      <c r="G112" s="110"/>
      <c r="H112" s="110"/>
      <c r="I112" s="110"/>
      <c r="J112" s="110"/>
      <c r="K112" s="110"/>
      <c r="L112" s="110"/>
      <c r="M112" s="110"/>
      <c r="N112" s="110"/>
      <c r="O112" s="110"/>
      <c r="P112" s="110"/>
      <c r="Q112" s="110"/>
      <c r="R112" s="110"/>
      <c r="S112" s="110"/>
      <c r="T112" s="110"/>
      <c r="U112" s="110"/>
      <c r="V112" s="110"/>
      <c r="W112" s="110"/>
      <c r="X112" s="110"/>
      <c r="Y112" s="110"/>
      <c r="Z112" s="110"/>
      <c r="AA112" s="110"/>
      <c r="AB112" s="110"/>
      <c r="AC112" s="110"/>
      <c r="AD112" s="110"/>
      <c r="AE112" s="110"/>
      <c r="AF112" s="110"/>
      <c r="AG112" s="110"/>
      <c r="AH112" s="110"/>
      <c r="AI112" s="110"/>
      <c r="AJ112" s="110"/>
      <c r="AK112" s="110"/>
      <c r="AL112" s="110"/>
      <c r="AM112" s="110"/>
      <c r="AN112" s="110"/>
      <c r="AO112" s="110"/>
      <c r="AP112" s="110"/>
      <c r="AQ112" s="110"/>
      <c r="AR112" s="110"/>
      <c r="AS112" s="110"/>
      <c r="AT112" s="110"/>
      <c r="AU112" s="110"/>
      <c r="AV112" s="110"/>
      <c r="AW112" s="110"/>
      <c r="AX112" s="110"/>
      <c r="AY112" s="110"/>
      <c r="AZ112" s="110"/>
      <c r="BA112" s="110"/>
      <c r="BB112" s="110"/>
      <c r="BC112" s="110"/>
      <c r="BD112" s="110"/>
      <c r="BE112" s="110"/>
      <c r="BF112" s="110"/>
      <c r="BG112" s="110"/>
      <c r="BH112" s="110"/>
      <c r="BI112" s="110"/>
      <c r="BJ112" s="110"/>
      <c r="BK112" s="110"/>
      <c r="BL112" s="110"/>
      <c r="BM112" s="110"/>
      <c r="BN112" s="110"/>
      <c r="BO112" s="110"/>
      <c r="BP112" s="110"/>
      <c r="BQ112" s="110"/>
      <c r="BR112" s="110"/>
      <c r="BS112" s="110"/>
      <c r="BT112" s="110"/>
      <c r="BU112" s="110"/>
      <c r="BV112" s="110"/>
      <c r="BW112" s="110"/>
      <c r="BX112" s="110"/>
      <c r="BY112" s="110"/>
      <c r="BZ112" s="110"/>
      <c r="CA112" s="110"/>
      <c r="CB112" s="110"/>
      <c r="CC112" s="110"/>
      <c r="CD112" s="110"/>
      <c r="CE112" s="110"/>
      <c r="CF112" s="110"/>
      <c r="CG112" s="110"/>
      <c r="CH112" s="110"/>
      <c r="CI112" s="110"/>
      <c r="CJ112" s="110"/>
      <c r="CK112" s="110"/>
      <c r="CL112" s="110"/>
      <c r="CM112" s="110"/>
      <c r="CN112" s="110"/>
      <c r="CO112" s="110"/>
      <c r="CP112" s="110"/>
      <c r="CQ112" s="110"/>
      <c r="CR112" s="110"/>
      <c r="CS112" s="110"/>
      <c r="CT112" s="110"/>
      <c r="CU112" s="110"/>
      <c r="CV112" s="110"/>
      <c r="CW112" s="110"/>
      <c r="CX112" s="110"/>
    </row>
    <row r="113" spans="7:102" ht="14.25" customHeight="1" x14ac:dyDescent="0.25">
      <c r="G113" s="110"/>
      <c r="H113" s="110"/>
      <c r="I113" s="110"/>
      <c r="J113" s="110"/>
      <c r="K113" s="110"/>
      <c r="L113" s="110"/>
      <c r="M113" s="110"/>
      <c r="N113" s="110"/>
      <c r="O113" s="110"/>
      <c r="P113" s="110"/>
      <c r="Q113" s="110"/>
      <c r="R113" s="110"/>
      <c r="S113" s="110"/>
      <c r="T113" s="110"/>
      <c r="U113" s="110"/>
      <c r="V113" s="110"/>
      <c r="W113" s="110"/>
      <c r="X113" s="110"/>
      <c r="Y113" s="110"/>
      <c r="Z113" s="110"/>
      <c r="AA113" s="110"/>
      <c r="AB113" s="110"/>
      <c r="AC113" s="110"/>
      <c r="AD113" s="110"/>
      <c r="AE113" s="110"/>
      <c r="AF113" s="110"/>
      <c r="AG113" s="110"/>
      <c r="AH113" s="110"/>
      <c r="AI113" s="110"/>
      <c r="AJ113" s="110"/>
      <c r="AK113" s="110"/>
      <c r="AL113" s="110"/>
      <c r="AM113" s="110"/>
      <c r="AN113" s="110"/>
      <c r="AO113" s="110"/>
      <c r="AP113" s="110"/>
      <c r="AQ113" s="110"/>
      <c r="AR113" s="110"/>
      <c r="AS113" s="110"/>
      <c r="AT113" s="110"/>
      <c r="AU113" s="110"/>
      <c r="AV113" s="110"/>
      <c r="AW113" s="110"/>
      <c r="AX113" s="110"/>
      <c r="AY113" s="110"/>
      <c r="AZ113" s="110"/>
      <c r="BA113" s="110"/>
      <c r="BB113" s="110"/>
      <c r="BC113" s="110"/>
      <c r="BD113" s="110"/>
      <c r="BE113" s="110"/>
      <c r="BF113" s="110"/>
      <c r="BG113" s="110"/>
      <c r="BH113" s="110"/>
      <c r="BI113" s="110"/>
      <c r="BJ113" s="110"/>
      <c r="BK113" s="110"/>
      <c r="BL113" s="110"/>
      <c r="BM113" s="110"/>
      <c r="BN113" s="110"/>
      <c r="BO113" s="110"/>
      <c r="BP113" s="110"/>
      <c r="BQ113" s="110"/>
      <c r="BR113" s="110"/>
      <c r="BS113" s="110"/>
      <c r="BT113" s="110"/>
      <c r="BU113" s="110"/>
      <c r="BV113" s="110"/>
      <c r="BW113" s="110"/>
      <c r="BX113" s="110"/>
      <c r="BY113" s="110"/>
      <c r="BZ113" s="110"/>
      <c r="CA113" s="110"/>
      <c r="CB113" s="110"/>
      <c r="CC113" s="110"/>
      <c r="CD113" s="110"/>
      <c r="CE113" s="110"/>
      <c r="CF113" s="110"/>
      <c r="CG113" s="110"/>
      <c r="CH113" s="110"/>
      <c r="CI113" s="110"/>
      <c r="CJ113" s="110"/>
      <c r="CK113" s="110"/>
      <c r="CL113" s="110"/>
      <c r="CM113" s="110"/>
      <c r="CN113" s="110"/>
      <c r="CO113" s="110"/>
      <c r="CP113" s="110"/>
      <c r="CQ113" s="110"/>
      <c r="CR113" s="110"/>
      <c r="CS113" s="110"/>
      <c r="CT113" s="110"/>
      <c r="CU113" s="110"/>
      <c r="CV113" s="110"/>
      <c r="CW113" s="110"/>
      <c r="CX113" s="110"/>
    </row>
    <row r="114" spans="7:102" ht="14.25" customHeight="1" x14ac:dyDescent="0.25">
      <c r="G114" s="110"/>
      <c r="H114" s="110"/>
      <c r="I114" s="110"/>
      <c r="J114" s="110"/>
      <c r="K114" s="110"/>
      <c r="L114" s="110"/>
      <c r="M114" s="110"/>
      <c r="N114" s="110"/>
      <c r="O114" s="110"/>
      <c r="P114" s="110"/>
      <c r="Q114" s="110"/>
      <c r="R114" s="110"/>
      <c r="S114" s="110"/>
      <c r="T114" s="110"/>
      <c r="U114" s="110"/>
      <c r="V114" s="110"/>
      <c r="W114" s="110"/>
      <c r="X114" s="110"/>
      <c r="Y114" s="110"/>
      <c r="Z114" s="110"/>
      <c r="AA114" s="110"/>
      <c r="AB114" s="110"/>
      <c r="AC114" s="110"/>
      <c r="AD114" s="110"/>
      <c r="AE114" s="110"/>
      <c r="AF114" s="110"/>
      <c r="AG114" s="110"/>
      <c r="AH114" s="110"/>
      <c r="AI114" s="110"/>
      <c r="AJ114" s="110"/>
      <c r="AK114" s="110"/>
      <c r="AL114" s="110"/>
      <c r="AM114" s="110"/>
      <c r="AN114" s="110"/>
      <c r="AO114" s="110"/>
      <c r="AP114" s="110"/>
      <c r="AQ114" s="110"/>
      <c r="AR114" s="110"/>
      <c r="AS114" s="110"/>
      <c r="AT114" s="110"/>
      <c r="AU114" s="110"/>
      <c r="AV114" s="110"/>
      <c r="AW114" s="110"/>
      <c r="AX114" s="110"/>
      <c r="AY114" s="110"/>
      <c r="AZ114" s="110"/>
      <c r="BA114" s="110"/>
      <c r="BB114" s="110"/>
      <c r="BC114" s="110"/>
      <c r="BD114" s="110"/>
      <c r="BE114" s="110"/>
      <c r="BF114" s="110"/>
      <c r="BG114" s="110"/>
      <c r="BH114" s="110"/>
      <c r="BI114" s="110"/>
      <c r="BJ114" s="110"/>
      <c r="BK114" s="110"/>
      <c r="BL114" s="110"/>
      <c r="BM114" s="110"/>
      <c r="BN114" s="110"/>
      <c r="BO114" s="110"/>
      <c r="BP114" s="110"/>
      <c r="BQ114" s="110"/>
      <c r="BR114" s="110"/>
      <c r="BS114" s="110"/>
      <c r="BT114" s="110"/>
      <c r="BU114" s="110"/>
      <c r="BV114" s="110"/>
      <c r="BW114" s="110"/>
      <c r="BX114" s="110"/>
      <c r="BY114" s="110"/>
      <c r="BZ114" s="110"/>
      <c r="CA114" s="110"/>
      <c r="CB114" s="110"/>
      <c r="CC114" s="110"/>
      <c r="CD114" s="110"/>
      <c r="CE114" s="110"/>
      <c r="CF114" s="110"/>
      <c r="CG114" s="110"/>
      <c r="CH114" s="110"/>
      <c r="CI114" s="110"/>
      <c r="CJ114" s="110"/>
      <c r="CK114" s="110"/>
      <c r="CL114" s="110"/>
      <c r="CM114" s="110"/>
      <c r="CN114" s="110"/>
      <c r="CO114" s="110"/>
      <c r="CP114" s="110"/>
      <c r="CQ114" s="110"/>
      <c r="CR114" s="110"/>
      <c r="CS114" s="110"/>
      <c r="CT114" s="110"/>
      <c r="CU114" s="110"/>
      <c r="CV114" s="110"/>
      <c r="CW114" s="110"/>
      <c r="CX114" s="110"/>
    </row>
    <row r="115" spans="7:102" ht="14.25" customHeight="1" x14ac:dyDescent="0.25">
      <c r="G115" s="110"/>
      <c r="H115" s="110"/>
      <c r="I115" s="110"/>
      <c r="J115" s="110"/>
      <c r="K115" s="110"/>
      <c r="L115" s="110"/>
      <c r="M115" s="110"/>
      <c r="N115" s="110"/>
      <c r="O115" s="110"/>
      <c r="P115" s="110"/>
      <c r="Q115" s="110"/>
      <c r="R115" s="110"/>
      <c r="S115" s="110"/>
      <c r="T115" s="110"/>
      <c r="U115" s="110"/>
      <c r="V115" s="110"/>
      <c r="W115" s="110"/>
      <c r="X115" s="110"/>
      <c r="Y115" s="110"/>
      <c r="Z115" s="110"/>
      <c r="AA115" s="110"/>
      <c r="AB115" s="110"/>
      <c r="AC115" s="110"/>
      <c r="AD115" s="110"/>
      <c r="AE115" s="110"/>
      <c r="AF115" s="110"/>
      <c r="AG115" s="110"/>
      <c r="AH115" s="110"/>
      <c r="AI115" s="110"/>
      <c r="AJ115" s="110"/>
      <c r="AK115" s="110"/>
      <c r="AL115" s="110"/>
      <c r="AM115" s="110"/>
      <c r="AN115" s="110"/>
      <c r="AO115" s="110"/>
      <c r="AP115" s="110"/>
      <c r="AQ115" s="110"/>
      <c r="AR115" s="110"/>
      <c r="AS115" s="110"/>
      <c r="AT115" s="110"/>
      <c r="AU115" s="110"/>
      <c r="AV115" s="110"/>
      <c r="AW115" s="110"/>
      <c r="AX115" s="110"/>
      <c r="AY115" s="110"/>
      <c r="AZ115" s="110"/>
      <c r="BA115" s="110"/>
      <c r="BB115" s="110"/>
      <c r="BC115" s="110"/>
      <c r="BD115" s="110"/>
      <c r="BE115" s="110"/>
      <c r="BF115" s="110"/>
      <c r="BG115" s="110"/>
      <c r="BH115" s="110"/>
      <c r="BI115" s="110"/>
      <c r="BJ115" s="110"/>
      <c r="BK115" s="110"/>
      <c r="BL115" s="110"/>
      <c r="BM115" s="110"/>
      <c r="BN115" s="110"/>
      <c r="BO115" s="110"/>
      <c r="BP115" s="110"/>
      <c r="BQ115" s="110"/>
      <c r="BR115" s="110"/>
      <c r="BS115" s="110"/>
      <c r="BT115" s="110"/>
      <c r="BU115" s="110"/>
      <c r="BV115" s="110"/>
      <c r="BW115" s="110"/>
      <c r="BX115" s="110"/>
      <c r="BY115" s="110"/>
      <c r="BZ115" s="110"/>
      <c r="CA115" s="110"/>
      <c r="CB115" s="110"/>
      <c r="CC115" s="110"/>
      <c r="CD115" s="110"/>
      <c r="CE115" s="110"/>
      <c r="CF115" s="110"/>
      <c r="CG115" s="110"/>
      <c r="CH115" s="110"/>
      <c r="CI115" s="110"/>
      <c r="CJ115" s="110"/>
      <c r="CK115" s="110"/>
      <c r="CL115" s="110"/>
      <c r="CM115" s="110"/>
      <c r="CN115" s="110"/>
      <c r="CO115" s="110"/>
      <c r="CP115" s="110"/>
      <c r="CQ115" s="110"/>
      <c r="CR115" s="110"/>
      <c r="CS115" s="110"/>
      <c r="CT115" s="110"/>
      <c r="CU115" s="110"/>
      <c r="CV115" s="110"/>
      <c r="CW115" s="110"/>
      <c r="CX115" s="110"/>
    </row>
    <row r="116" spans="7:102" ht="14.25" customHeight="1" x14ac:dyDescent="0.25">
      <c r="G116" s="110"/>
      <c r="H116" s="110"/>
      <c r="I116" s="110"/>
      <c r="J116" s="110"/>
      <c r="K116" s="110"/>
      <c r="L116" s="110"/>
      <c r="M116" s="110"/>
      <c r="N116" s="110"/>
      <c r="O116" s="110"/>
      <c r="P116" s="110"/>
      <c r="Q116" s="110"/>
      <c r="R116" s="110"/>
      <c r="S116" s="110"/>
      <c r="T116" s="110"/>
      <c r="U116" s="110"/>
      <c r="V116" s="110"/>
      <c r="W116" s="110"/>
      <c r="X116" s="110"/>
      <c r="Y116" s="110"/>
      <c r="Z116" s="110"/>
      <c r="AA116" s="110"/>
      <c r="AB116" s="110"/>
      <c r="AC116" s="110"/>
      <c r="AD116" s="110"/>
      <c r="AE116" s="110"/>
      <c r="AF116" s="110"/>
      <c r="AG116" s="110"/>
      <c r="AH116" s="110"/>
      <c r="AI116" s="110"/>
      <c r="AJ116" s="110"/>
      <c r="AK116" s="110"/>
      <c r="AL116" s="110"/>
      <c r="AM116" s="110"/>
      <c r="AN116" s="110"/>
      <c r="AO116" s="110"/>
      <c r="AP116" s="110"/>
      <c r="AQ116" s="110"/>
      <c r="AR116" s="110"/>
      <c r="AS116" s="110"/>
      <c r="AT116" s="110"/>
      <c r="AU116" s="110"/>
      <c r="AV116" s="110"/>
      <c r="AW116" s="110"/>
      <c r="AX116" s="110"/>
      <c r="AY116" s="110"/>
      <c r="AZ116" s="110"/>
      <c r="BA116" s="110"/>
      <c r="BB116" s="110"/>
      <c r="BC116" s="110"/>
      <c r="BD116" s="110"/>
      <c r="BE116" s="110"/>
      <c r="BF116" s="110"/>
      <c r="BG116" s="110"/>
      <c r="BH116" s="110"/>
      <c r="BI116" s="110"/>
      <c r="BJ116" s="110"/>
      <c r="BK116" s="110"/>
      <c r="BL116" s="110"/>
      <c r="BM116" s="110"/>
      <c r="BN116" s="110"/>
      <c r="BO116" s="110"/>
      <c r="BP116" s="110"/>
      <c r="BQ116" s="110"/>
      <c r="BR116" s="110"/>
      <c r="BS116" s="110"/>
      <c r="BT116" s="110"/>
      <c r="BU116" s="110"/>
      <c r="BV116" s="110"/>
      <c r="BW116" s="110"/>
      <c r="BX116" s="110"/>
      <c r="BY116" s="110"/>
      <c r="BZ116" s="110"/>
      <c r="CA116" s="110"/>
      <c r="CB116" s="110"/>
      <c r="CC116" s="110"/>
      <c r="CD116" s="110"/>
      <c r="CE116" s="110"/>
      <c r="CF116" s="110"/>
      <c r="CG116" s="110"/>
      <c r="CH116" s="110"/>
      <c r="CI116" s="110"/>
      <c r="CJ116" s="110"/>
      <c r="CK116" s="110"/>
      <c r="CL116" s="110"/>
      <c r="CM116" s="110"/>
      <c r="CN116" s="110"/>
      <c r="CO116" s="110"/>
      <c r="CP116" s="110"/>
      <c r="CQ116" s="110"/>
      <c r="CR116" s="110"/>
      <c r="CS116" s="110"/>
      <c r="CT116" s="110"/>
      <c r="CU116" s="110"/>
      <c r="CV116" s="110"/>
      <c r="CW116" s="110"/>
      <c r="CX116" s="110"/>
    </row>
    <row r="117" spans="7:102" ht="14.25" customHeight="1" x14ac:dyDescent="0.25">
      <c r="G117" s="110"/>
      <c r="H117" s="110"/>
      <c r="I117" s="110"/>
      <c r="J117" s="110"/>
      <c r="K117" s="110"/>
      <c r="L117" s="110"/>
      <c r="M117" s="110"/>
      <c r="N117" s="110"/>
      <c r="O117" s="110"/>
      <c r="P117" s="110"/>
      <c r="Q117" s="110"/>
      <c r="R117" s="110"/>
      <c r="S117" s="110"/>
      <c r="T117" s="110"/>
      <c r="U117" s="110"/>
      <c r="V117" s="110"/>
      <c r="W117" s="110"/>
      <c r="X117" s="110"/>
      <c r="Y117" s="110"/>
      <c r="Z117" s="110"/>
      <c r="AA117" s="110"/>
      <c r="AB117" s="110"/>
      <c r="AC117" s="110"/>
      <c r="AD117" s="110"/>
      <c r="AE117" s="110"/>
      <c r="AF117" s="110"/>
      <c r="AG117" s="110"/>
      <c r="AH117" s="110"/>
      <c r="AI117" s="110"/>
      <c r="AJ117" s="110"/>
      <c r="AK117" s="110"/>
      <c r="AL117" s="110"/>
      <c r="AM117" s="110"/>
      <c r="AN117" s="110"/>
      <c r="AO117" s="110"/>
      <c r="AP117" s="110"/>
      <c r="AQ117" s="110"/>
      <c r="AR117" s="110"/>
      <c r="AS117" s="110"/>
      <c r="AT117" s="110"/>
      <c r="AU117" s="110"/>
      <c r="AV117" s="110"/>
      <c r="AW117" s="110"/>
      <c r="AX117" s="110"/>
      <c r="AY117" s="110"/>
      <c r="AZ117" s="110"/>
      <c r="BA117" s="110"/>
      <c r="BB117" s="110"/>
      <c r="BC117" s="110"/>
      <c r="BD117" s="110"/>
      <c r="BE117" s="110"/>
      <c r="BF117" s="110"/>
      <c r="BG117" s="110"/>
      <c r="BH117" s="110"/>
      <c r="BI117" s="110"/>
      <c r="BJ117" s="110"/>
      <c r="BK117" s="110"/>
      <c r="BL117" s="110"/>
      <c r="BM117" s="110"/>
      <c r="BN117" s="110"/>
      <c r="BO117" s="110"/>
      <c r="BP117" s="110"/>
      <c r="BQ117" s="110"/>
      <c r="BR117" s="110"/>
      <c r="BS117" s="110"/>
      <c r="BT117" s="110"/>
      <c r="BU117" s="110"/>
      <c r="BV117" s="110"/>
      <c r="BW117" s="110"/>
      <c r="BX117" s="110"/>
      <c r="BY117" s="110"/>
      <c r="BZ117" s="110"/>
      <c r="CA117" s="110"/>
      <c r="CB117" s="110"/>
      <c r="CC117" s="110"/>
      <c r="CD117" s="110"/>
      <c r="CE117" s="110"/>
      <c r="CF117" s="110"/>
      <c r="CG117" s="110"/>
      <c r="CH117" s="110"/>
      <c r="CI117" s="110"/>
      <c r="CJ117" s="110"/>
      <c r="CK117" s="110"/>
      <c r="CL117" s="110"/>
      <c r="CM117" s="110"/>
      <c r="CN117" s="110"/>
      <c r="CO117" s="110"/>
      <c r="CP117" s="110"/>
      <c r="CQ117" s="110"/>
      <c r="CR117" s="110"/>
      <c r="CS117" s="110"/>
      <c r="CT117" s="110"/>
      <c r="CU117" s="110"/>
      <c r="CV117" s="110"/>
      <c r="CW117" s="110"/>
      <c r="CX117" s="110"/>
    </row>
    <row r="118" spans="7:102" ht="14.25" customHeight="1" x14ac:dyDescent="0.25">
      <c r="G118" s="110"/>
      <c r="H118" s="110"/>
      <c r="I118" s="110"/>
      <c r="J118" s="110"/>
      <c r="K118" s="110"/>
      <c r="L118" s="110"/>
      <c r="M118" s="110"/>
      <c r="N118" s="110"/>
      <c r="O118" s="110"/>
      <c r="P118" s="110"/>
      <c r="Q118" s="110"/>
      <c r="R118" s="110"/>
      <c r="S118" s="110"/>
      <c r="T118" s="110"/>
      <c r="U118" s="110"/>
      <c r="V118" s="110"/>
      <c r="W118" s="110"/>
      <c r="X118" s="110"/>
      <c r="Y118" s="110"/>
      <c r="Z118" s="110"/>
      <c r="AA118" s="110"/>
      <c r="AB118" s="110"/>
      <c r="AC118" s="110"/>
      <c r="AD118" s="110"/>
      <c r="AE118" s="110"/>
      <c r="AF118" s="110"/>
      <c r="AG118" s="110"/>
      <c r="AH118" s="110"/>
      <c r="AI118" s="110"/>
      <c r="AJ118" s="110"/>
      <c r="AK118" s="110"/>
      <c r="AL118" s="110"/>
      <c r="AM118" s="110"/>
      <c r="AN118" s="110"/>
      <c r="AO118" s="110"/>
      <c r="AP118" s="110"/>
      <c r="AQ118" s="110"/>
      <c r="AR118" s="110"/>
      <c r="AS118" s="110"/>
      <c r="AT118" s="110"/>
      <c r="AU118" s="110"/>
      <c r="AV118" s="110"/>
      <c r="AW118" s="110"/>
      <c r="AX118" s="110"/>
      <c r="AY118" s="110"/>
      <c r="AZ118" s="110"/>
      <c r="BA118" s="110"/>
      <c r="BB118" s="110"/>
      <c r="BC118" s="110"/>
      <c r="BD118" s="110"/>
      <c r="BE118" s="110"/>
      <c r="BF118" s="110"/>
      <c r="BG118" s="110"/>
      <c r="BH118" s="110"/>
      <c r="BI118" s="110"/>
      <c r="BJ118" s="110"/>
      <c r="BK118" s="110"/>
      <c r="BL118" s="110"/>
      <c r="BM118" s="110"/>
      <c r="BN118" s="110"/>
      <c r="BO118" s="110"/>
      <c r="BP118" s="110"/>
      <c r="BQ118" s="110"/>
      <c r="BR118" s="110"/>
      <c r="BS118" s="110"/>
      <c r="BT118" s="110"/>
      <c r="BU118" s="110"/>
      <c r="BV118" s="110"/>
      <c r="BW118" s="110"/>
      <c r="BX118" s="110"/>
      <c r="BY118" s="110"/>
      <c r="BZ118" s="110"/>
      <c r="CA118" s="110"/>
      <c r="CB118" s="110"/>
      <c r="CC118" s="110"/>
      <c r="CD118" s="110"/>
      <c r="CE118" s="110"/>
      <c r="CF118" s="110"/>
      <c r="CG118" s="110"/>
      <c r="CH118" s="110"/>
      <c r="CI118" s="110"/>
      <c r="CJ118" s="110"/>
      <c r="CK118" s="110"/>
      <c r="CL118" s="110"/>
      <c r="CM118" s="110"/>
      <c r="CN118" s="110"/>
      <c r="CO118" s="110"/>
      <c r="CP118" s="110"/>
      <c r="CQ118" s="110"/>
      <c r="CR118" s="110"/>
      <c r="CS118" s="110"/>
      <c r="CT118" s="110"/>
      <c r="CU118" s="110"/>
      <c r="CV118" s="110"/>
      <c r="CW118" s="110"/>
      <c r="CX118" s="110"/>
    </row>
    <row r="119" spans="7:102" ht="14.25" customHeight="1" x14ac:dyDescent="0.25">
      <c r="G119" s="110"/>
      <c r="H119" s="110"/>
      <c r="I119" s="110"/>
      <c r="J119" s="110"/>
      <c r="K119" s="110"/>
      <c r="L119" s="110"/>
      <c r="M119" s="110"/>
      <c r="N119" s="110"/>
      <c r="O119" s="110"/>
      <c r="P119" s="110"/>
      <c r="Q119" s="110"/>
      <c r="R119" s="110"/>
      <c r="S119" s="110"/>
      <c r="T119" s="110"/>
      <c r="U119" s="110"/>
      <c r="V119" s="110"/>
      <c r="W119" s="110"/>
      <c r="X119" s="110"/>
      <c r="Y119" s="110"/>
      <c r="Z119" s="110"/>
      <c r="AA119" s="110"/>
      <c r="AB119" s="110"/>
      <c r="AC119" s="110"/>
      <c r="AD119" s="110"/>
      <c r="AE119" s="110"/>
      <c r="AF119" s="110"/>
      <c r="AG119" s="110"/>
      <c r="AH119" s="110"/>
      <c r="AI119" s="110"/>
      <c r="AJ119" s="110"/>
      <c r="AK119" s="110"/>
      <c r="AL119" s="110"/>
      <c r="AM119" s="110"/>
      <c r="AN119" s="110"/>
      <c r="AO119" s="110"/>
      <c r="AP119" s="110"/>
      <c r="AQ119" s="110"/>
      <c r="AR119" s="110"/>
      <c r="AS119" s="110"/>
      <c r="AT119" s="110"/>
      <c r="AU119" s="110"/>
      <c r="AV119" s="110"/>
      <c r="AW119" s="110"/>
      <c r="AX119" s="110"/>
      <c r="AY119" s="110"/>
      <c r="AZ119" s="110"/>
      <c r="BA119" s="110"/>
      <c r="BB119" s="110"/>
      <c r="BC119" s="110"/>
      <c r="BD119" s="110"/>
      <c r="BE119" s="110"/>
      <c r="BF119" s="110"/>
      <c r="BG119" s="110"/>
      <c r="BH119" s="110"/>
      <c r="BI119" s="110"/>
      <c r="BJ119" s="110"/>
      <c r="BK119" s="110"/>
      <c r="BL119" s="110"/>
      <c r="BM119" s="110"/>
      <c r="BN119" s="110"/>
      <c r="BO119" s="110"/>
      <c r="BP119" s="110"/>
      <c r="BQ119" s="110"/>
      <c r="BR119" s="110"/>
      <c r="BS119" s="110"/>
      <c r="BT119" s="110"/>
      <c r="BU119" s="110"/>
      <c r="BV119" s="110"/>
      <c r="BW119" s="110"/>
      <c r="BX119" s="110"/>
      <c r="BY119" s="110"/>
      <c r="BZ119" s="110"/>
      <c r="CA119" s="110"/>
      <c r="CB119" s="110"/>
      <c r="CC119" s="110"/>
      <c r="CD119" s="110"/>
      <c r="CE119" s="110"/>
      <c r="CF119" s="110"/>
      <c r="CG119" s="110"/>
      <c r="CH119" s="110"/>
      <c r="CI119" s="110"/>
      <c r="CJ119" s="110"/>
      <c r="CK119" s="110"/>
      <c r="CL119" s="110"/>
      <c r="CM119" s="110"/>
      <c r="CN119" s="110"/>
      <c r="CO119" s="110"/>
      <c r="CP119" s="110"/>
      <c r="CQ119" s="110"/>
      <c r="CR119" s="110"/>
      <c r="CS119" s="110"/>
      <c r="CT119" s="110"/>
      <c r="CU119" s="110"/>
      <c r="CV119" s="110"/>
      <c r="CW119" s="110"/>
      <c r="CX119" s="110"/>
    </row>
    <row r="120" spans="7:102" ht="14.25" customHeight="1" x14ac:dyDescent="0.25">
      <c r="G120" s="110"/>
      <c r="H120" s="110"/>
      <c r="I120" s="110"/>
      <c r="J120" s="110"/>
      <c r="K120" s="110"/>
      <c r="L120" s="110"/>
      <c r="M120" s="110"/>
      <c r="N120" s="110"/>
      <c r="O120" s="110"/>
      <c r="P120" s="110"/>
      <c r="Q120" s="110"/>
      <c r="R120" s="110"/>
      <c r="S120" s="110"/>
      <c r="T120" s="110"/>
      <c r="U120" s="110"/>
      <c r="V120" s="110"/>
      <c r="W120" s="110"/>
      <c r="X120" s="110"/>
      <c r="Y120" s="110"/>
      <c r="Z120" s="110"/>
      <c r="AA120" s="110"/>
      <c r="AB120" s="110"/>
      <c r="AC120" s="110"/>
      <c r="AD120" s="110"/>
      <c r="AE120" s="110"/>
      <c r="AF120" s="110"/>
      <c r="AG120" s="110"/>
      <c r="AH120" s="110"/>
      <c r="AI120" s="110"/>
      <c r="AJ120" s="110"/>
      <c r="AK120" s="110"/>
      <c r="AL120" s="110"/>
      <c r="AM120" s="110"/>
      <c r="AN120" s="110"/>
      <c r="AO120" s="110"/>
      <c r="AP120" s="110"/>
      <c r="AQ120" s="110"/>
      <c r="AR120" s="110"/>
      <c r="AS120" s="110"/>
      <c r="AT120" s="110"/>
      <c r="AU120" s="110"/>
      <c r="AV120" s="110"/>
      <c r="AW120" s="110"/>
      <c r="AX120" s="110"/>
      <c r="AY120" s="110"/>
      <c r="AZ120" s="110"/>
      <c r="BA120" s="110"/>
      <c r="BB120" s="110"/>
      <c r="BC120" s="110"/>
      <c r="BD120" s="110"/>
      <c r="BE120" s="110"/>
      <c r="BF120" s="110"/>
      <c r="BG120" s="110"/>
      <c r="BH120" s="110"/>
      <c r="BI120" s="110"/>
      <c r="BJ120" s="110"/>
      <c r="BK120" s="110"/>
      <c r="BL120" s="110"/>
      <c r="BM120" s="110"/>
      <c r="BN120" s="110"/>
      <c r="BO120" s="110"/>
      <c r="BP120" s="110"/>
      <c r="BQ120" s="110"/>
      <c r="BR120" s="110"/>
      <c r="BS120" s="110"/>
      <c r="BT120" s="110"/>
      <c r="BU120" s="110"/>
      <c r="BV120" s="110"/>
      <c r="BW120" s="110"/>
      <c r="BX120" s="110"/>
      <c r="BY120" s="110"/>
      <c r="BZ120" s="110"/>
      <c r="CA120" s="110"/>
      <c r="CB120" s="110"/>
      <c r="CC120" s="110"/>
      <c r="CD120" s="110"/>
      <c r="CE120" s="110"/>
      <c r="CF120" s="110"/>
      <c r="CG120" s="110"/>
      <c r="CH120" s="110"/>
      <c r="CI120" s="110"/>
      <c r="CJ120" s="110"/>
      <c r="CK120" s="110"/>
      <c r="CL120" s="110"/>
      <c r="CM120" s="110"/>
      <c r="CN120" s="110"/>
      <c r="CO120" s="110"/>
      <c r="CP120" s="110"/>
      <c r="CQ120" s="110"/>
      <c r="CR120" s="110"/>
      <c r="CS120" s="110"/>
      <c r="CT120" s="110"/>
      <c r="CU120" s="110"/>
      <c r="CV120" s="110"/>
      <c r="CW120" s="110"/>
      <c r="CX120" s="110"/>
    </row>
    <row r="121" spans="7:102" ht="14.25" customHeight="1" x14ac:dyDescent="0.25">
      <c r="G121" s="110"/>
      <c r="H121" s="110"/>
      <c r="I121" s="110"/>
      <c r="J121" s="110"/>
      <c r="K121" s="110"/>
      <c r="L121" s="110"/>
      <c r="M121" s="110"/>
      <c r="N121" s="110"/>
      <c r="O121" s="110"/>
      <c r="P121" s="110"/>
      <c r="Q121" s="110"/>
      <c r="R121" s="110"/>
      <c r="S121" s="110"/>
      <c r="T121" s="110"/>
      <c r="U121" s="110"/>
      <c r="V121" s="110"/>
      <c r="W121" s="110"/>
      <c r="X121" s="110"/>
      <c r="Y121" s="110"/>
      <c r="Z121" s="110"/>
      <c r="AA121" s="110"/>
      <c r="AB121" s="110"/>
      <c r="AC121" s="110"/>
      <c r="AD121" s="110"/>
      <c r="AE121" s="110"/>
      <c r="AF121" s="110"/>
      <c r="AG121" s="110"/>
      <c r="AH121" s="110"/>
      <c r="AI121" s="110"/>
      <c r="AJ121" s="110"/>
      <c r="AK121" s="110"/>
      <c r="AL121" s="110"/>
      <c r="AM121" s="110"/>
      <c r="AN121" s="110"/>
      <c r="AO121" s="110"/>
      <c r="AP121" s="110"/>
      <c r="AQ121" s="110"/>
      <c r="AR121" s="110"/>
      <c r="AS121" s="110"/>
      <c r="AT121" s="110"/>
      <c r="AU121" s="110"/>
      <c r="AV121" s="110"/>
      <c r="AW121" s="110"/>
      <c r="AX121" s="110"/>
      <c r="AY121" s="110"/>
      <c r="AZ121" s="110"/>
      <c r="BA121" s="110"/>
      <c r="BB121" s="110"/>
      <c r="BC121" s="110"/>
      <c r="BD121" s="110"/>
      <c r="BE121" s="110"/>
      <c r="BF121" s="110"/>
      <c r="BG121" s="110"/>
      <c r="BH121" s="110"/>
      <c r="BI121" s="110"/>
      <c r="BJ121" s="110"/>
      <c r="BK121" s="110"/>
      <c r="BL121" s="110"/>
      <c r="BM121" s="110"/>
      <c r="BN121" s="110"/>
      <c r="BO121" s="110"/>
      <c r="BP121" s="110"/>
      <c r="BQ121" s="110"/>
      <c r="BR121" s="110"/>
      <c r="BS121" s="110"/>
      <c r="BT121" s="110"/>
      <c r="BU121" s="110"/>
      <c r="BV121" s="110"/>
      <c r="BW121" s="110"/>
      <c r="BX121" s="110"/>
      <c r="BY121" s="110"/>
      <c r="BZ121" s="110"/>
      <c r="CA121" s="110"/>
      <c r="CB121" s="110"/>
      <c r="CC121" s="110"/>
      <c r="CD121" s="110"/>
      <c r="CE121" s="110"/>
      <c r="CF121" s="110"/>
      <c r="CG121" s="110"/>
      <c r="CH121" s="110"/>
      <c r="CI121" s="110"/>
      <c r="CJ121" s="110"/>
      <c r="CK121" s="110"/>
      <c r="CL121" s="110"/>
      <c r="CM121" s="110"/>
      <c r="CN121" s="110"/>
      <c r="CO121" s="110"/>
      <c r="CP121" s="110"/>
      <c r="CQ121" s="110"/>
      <c r="CR121" s="110"/>
      <c r="CS121" s="110"/>
      <c r="CT121" s="110"/>
      <c r="CU121" s="110"/>
      <c r="CV121" s="110"/>
      <c r="CW121" s="110"/>
      <c r="CX121" s="110"/>
    </row>
    <row r="122" spans="7:102" ht="14.25" customHeight="1" x14ac:dyDescent="0.25">
      <c r="G122" s="110"/>
      <c r="H122" s="110"/>
      <c r="I122" s="110"/>
      <c r="J122" s="110"/>
      <c r="K122" s="110"/>
      <c r="L122" s="110"/>
      <c r="M122" s="110"/>
      <c r="N122" s="110"/>
      <c r="O122" s="110"/>
      <c r="P122" s="110"/>
      <c r="Q122" s="110"/>
      <c r="R122" s="110"/>
      <c r="S122" s="110"/>
      <c r="T122" s="110"/>
      <c r="U122" s="110"/>
      <c r="V122" s="110"/>
      <c r="W122" s="110"/>
      <c r="X122" s="110"/>
      <c r="Y122" s="110"/>
      <c r="Z122" s="110"/>
      <c r="AA122" s="110"/>
      <c r="AB122" s="110"/>
      <c r="AC122" s="110"/>
      <c r="AD122" s="110"/>
      <c r="AE122" s="110"/>
      <c r="AF122" s="110"/>
      <c r="AG122" s="110"/>
      <c r="AH122" s="110"/>
      <c r="AI122" s="110"/>
      <c r="AJ122" s="110"/>
      <c r="AK122" s="110"/>
      <c r="AL122" s="110"/>
      <c r="AM122" s="110"/>
      <c r="AN122" s="110"/>
      <c r="AO122" s="110"/>
      <c r="AP122" s="110"/>
      <c r="AQ122" s="110"/>
      <c r="AR122" s="110"/>
      <c r="AS122" s="110"/>
      <c r="AT122" s="110"/>
      <c r="AU122" s="110"/>
      <c r="AV122" s="110"/>
      <c r="AW122" s="110"/>
      <c r="AX122" s="110"/>
      <c r="AY122" s="110"/>
      <c r="AZ122" s="110"/>
      <c r="BA122" s="110"/>
      <c r="BB122" s="110"/>
      <c r="BC122" s="110"/>
      <c r="BD122" s="110"/>
      <c r="BE122" s="110"/>
      <c r="BF122" s="110"/>
      <c r="BG122" s="110"/>
      <c r="BH122" s="110"/>
      <c r="BI122" s="110"/>
      <c r="BJ122" s="110"/>
      <c r="BK122" s="110"/>
      <c r="BL122" s="110"/>
      <c r="BM122" s="110"/>
      <c r="BN122" s="110"/>
      <c r="BO122" s="110"/>
      <c r="BP122" s="110"/>
      <c r="BQ122" s="110"/>
      <c r="BR122" s="110"/>
      <c r="BS122" s="110"/>
      <c r="BT122" s="110"/>
      <c r="BU122" s="110"/>
      <c r="BV122" s="110"/>
      <c r="BW122" s="110"/>
      <c r="BX122" s="110"/>
      <c r="BY122" s="110"/>
      <c r="BZ122" s="110"/>
      <c r="CA122" s="110"/>
      <c r="CB122" s="110"/>
      <c r="CC122" s="110"/>
      <c r="CD122" s="110"/>
      <c r="CE122" s="110"/>
      <c r="CF122" s="110"/>
      <c r="CG122" s="110"/>
      <c r="CH122" s="110"/>
      <c r="CI122" s="110"/>
      <c r="CJ122" s="110"/>
      <c r="CK122" s="110"/>
      <c r="CL122" s="110"/>
      <c r="CM122" s="110"/>
      <c r="CN122" s="110"/>
      <c r="CO122" s="110"/>
      <c r="CP122" s="110"/>
      <c r="CQ122" s="110"/>
      <c r="CR122" s="110"/>
      <c r="CS122" s="110"/>
      <c r="CT122" s="110"/>
      <c r="CU122" s="110"/>
      <c r="CV122" s="110"/>
      <c r="CW122" s="110"/>
      <c r="CX122" s="110"/>
    </row>
    <row r="123" spans="7:102" ht="14.25" customHeight="1" x14ac:dyDescent="0.25">
      <c r="G123" s="110"/>
      <c r="H123" s="110"/>
      <c r="I123" s="110"/>
      <c r="J123" s="110"/>
      <c r="K123" s="110"/>
      <c r="L123" s="110"/>
      <c r="M123" s="110"/>
      <c r="N123" s="110"/>
      <c r="O123" s="110"/>
      <c r="P123" s="110"/>
      <c r="Q123" s="110"/>
      <c r="R123" s="110"/>
      <c r="S123" s="110"/>
      <c r="T123" s="110"/>
      <c r="U123" s="110"/>
      <c r="V123" s="110"/>
      <c r="W123" s="110"/>
      <c r="X123" s="110"/>
      <c r="Y123" s="110"/>
      <c r="Z123" s="110"/>
      <c r="AA123" s="110"/>
      <c r="AB123" s="110"/>
      <c r="AC123" s="110"/>
      <c r="AD123" s="110"/>
      <c r="AE123" s="110"/>
      <c r="AF123" s="110"/>
      <c r="AG123" s="110"/>
      <c r="AH123" s="110"/>
      <c r="AI123" s="110"/>
      <c r="AJ123" s="110"/>
      <c r="AK123" s="110"/>
      <c r="AL123" s="110"/>
      <c r="AM123" s="110"/>
      <c r="AN123" s="110"/>
      <c r="AO123" s="110"/>
      <c r="AP123" s="110"/>
      <c r="AQ123" s="110"/>
      <c r="AR123" s="110"/>
      <c r="AS123" s="110"/>
      <c r="AT123" s="110"/>
      <c r="AU123" s="110"/>
      <c r="AV123" s="110"/>
      <c r="AW123" s="110"/>
      <c r="AX123" s="110"/>
      <c r="AY123" s="110"/>
      <c r="AZ123" s="110"/>
      <c r="BA123" s="110"/>
      <c r="BB123" s="110"/>
      <c r="BC123" s="110"/>
      <c r="BD123" s="110"/>
      <c r="BE123" s="110"/>
      <c r="BF123" s="110"/>
      <c r="BG123" s="110"/>
      <c r="BH123" s="110"/>
      <c r="BI123" s="110"/>
      <c r="BJ123" s="110"/>
      <c r="BK123" s="110"/>
      <c r="BL123" s="110"/>
      <c r="BM123" s="110"/>
      <c r="BN123" s="110"/>
      <c r="BO123" s="110"/>
      <c r="BP123" s="110"/>
      <c r="BQ123" s="110"/>
      <c r="BR123" s="110"/>
      <c r="BS123" s="110"/>
      <c r="BT123" s="110"/>
      <c r="BU123" s="110"/>
      <c r="BV123" s="110"/>
      <c r="BW123" s="110"/>
      <c r="BX123" s="110"/>
      <c r="BY123" s="110"/>
      <c r="BZ123" s="110"/>
      <c r="CA123" s="110"/>
      <c r="CB123" s="110"/>
      <c r="CC123" s="110"/>
      <c r="CD123" s="110"/>
      <c r="CE123" s="110"/>
      <c r="CF123" s="110"/>
      <c r="CG123" s="110"/>
      <c r="CH123" s="110"/>
      <c r="CI123" s="110"/>
      <c r="CJ123" s="110"/>
      <c r="CK123" s="110"/>
      <c r="CL123" s="110"/>
      <c r="CM123" s="110"/>
      <c r="CN123" s="110"/>
      <c r="CO123" s="110"/>
      <c r="CP123" s="110"/>
      <c r="CQ123" s="110"/>
      <c r="CR123" s="110"/>
      <c r="CS123" s="110"/>
      <c r="CT123" s="110"/>
      <c r="CU123" s="110"/>
      <c r="CV123" s="110"/>
      <c r="CW123" s="110"/>
      <c r="CX123" s="110"/>
    </row>
    <row r="124" spans="7:102" ht="14.25" customHeight="1" x14ac:dyDescent="0.25">
      <c r="G124" s="110"/>
      <c r="H124" s="110"/>
      <c r="I124" s="110"/>
      <c r="J124" s="110"/>
      <c r="K124" s="110"/>
      <c r="L124" s="110"/>
      <c r="M124" s="110"/>
      <c r="N124" s="110"/>
      <c r="O124" s="110"/>
      <c r="P124" s="110"/>
      <c r="Q124" s="110"/>
      <c r="R124" s="110"/>
      <c r="S124" s="110"/>
      <c r="T124" s="110"/>
      <c r="U124" s="110"/>
      <c r="V124" s="110"/>
      <c r="W124" s="110"/>
      <c r="X124" s="110"/>
      <c r="Y124" s="110"/>
      <c r="Z124" s="110"/>
      <c r="AA124" s="110"/>
      <c r="AB124" s="110"/>
      <c r="AC124" s="110"/>
      <c r="AD124" s="110"/>
      <c r="AE124" s="110"/>
      <c r="AF124" s="110"/>
      <c r="AG124" s="110"/>
      <c r="AH124" s="110"/>
      <c r="AI124" s="110"/>
      <c r="AJ124" s="110"/>
      <c r="AK124" s="110"/>
      <c r="AL124" s="110"/>
      <c r="AM124" s="110"/>
      <c r="AN124" s="110"/>
      <c r="AO124" s="110"/>
      <c r="AP124" s="110"/>
      <c r="AQ124" s="110"/>
      <c r="AR124" s="110"/>
      <c r="AS124" s="110"/>
      <c r="AT124" s="110"/>
      <c r="AU124" s="110"/>
      <c r="AV124" s="110"/>
      <c r="AW124" s="110"/>
      <c r="AX124" s="110"/>
      <c r="AY124" s="110"/>
      <c r="AZ124" s="110"/>
      <c r="BA124" s="110"/>
      <c r="BB124" s="110"/>
      <c r="BC124" s="110"/>
      <c r="BD124" s="110"/>
      <c r="BE124" s="110"/>
      <c r="BF124" s="110"/>
      <c r="BG124" s="110"/>
      <c r="BH124" s="110"/>
      <c r="BI124" s="110"/>
      <c r="BJ124" s="110"/>
      <c r="BK124" s="110"/>
      <c r="BL124" s="110"/>
      <c r="BM124" s="110"/>
      <c r="BN124" s="110"/>
      <c r="BO124" s="110"/>
      <c r="BP124" s="110"/>
      <c r="BQ124" s="110"/>
      <c r="BR124" s="110"/>
      <c r="BS124" s="110"/>
      <c r="BT124" s="110"/>
      <c r="BU124" s="110"/>
      <c r="BV124" s="110"/>
      <c r="BW124" s="110"/>
      <c r="BX124" s="110"/>
      <c r="BY124" s="110"/>
      <c r="BZ124" s="110"/>
      <c r="CA124" s="110"/>
      <c r="CB124" s="110"/>
      <c r="CC124" s="110"/>
      <c r="CD124" s="110"/>
      <c r="CE124" s="110"/>
      <c r="CF124" s="110"/>
      <c r="CG124" s="110"/>
      <c r="CH124" s="110"/>
      <c r="CI124" s="110"/>
      <c r="CJ124" s="110"/>
      <c r="CK124" s="110"/>
      <c r="CL124" s="110"/>
      <c r="CM124" s="110"/>
      <c r="CN124" s="110"/>
      <c r="CO124" s="110"/>
      <c r="CP124" s="110"/>
      <c r="CQ124" s="110"/>
      <c r="CR124" s="110"/>
      <c r="CS124" s="110"/>
      <c r="CT124" s="110"/>
      <c r="CU124" s="110"/>
      <c r="CV124" s="110"/>
      <c r="CW124" s="110"/>
      <c r="CX124" s="110"/>
    </row>
    <row r="125" spans="7:102" ht="14.25" customHeight="1" x14ac:dyDescent="0.25">
      <c r="G125" s="110"/>
      <c r="H125" s="110"/>
      <c r="I125" s="110"/>
      <c r="J125" s="110"/>
      <c r="K125" s="110"/>
      <c r="L125" s="110"/>
      <c r="M125" s="110"/>
      <c r="N125" s="110"/>
      <c r="O125" s="110"/>
      <c r="P125" s="110"/>
      <c r="Q125" s="110"/>
      <c r="R125" s="110"/>
      <c r="S125" s="110"/>
      <c r="T125" s="110"/>
      <c r="U125" s="110"/>
      <c r="V125" s="110"/>
      <c r="W125" s="110"/>
      <c r="X125" s="110"/>
      <c r="Y125" s="110"/>
      <c r="Z125" s="110"/>
      <c r="AA125" s="110"/>
      <c r="AB125" s="110"/>
      <c r="AC125" s="110"/>
      <c r="AD125" s="110"/>
      <c r="AE125" s="110"/>
      <c r="AF125" s="110"/>
      <c r="AG125" s="110"/>
      <c r="AH125" s="110"/>
      <c r="AI125" s="110"/>
      <c r="AJ125" s="110"/>
      <c r="AK125" s="110"/>
      <c r="AL125" s="110"/>
      <c r="AM125" s="110"/>
      <c r="AN125" s="110"/>
      <c r="AO125" s="110"/>
      <c r="AP125" s="110"/>
      <c r="AQ125" s="110"/>
      <c r="AR125" s="110"/>
      <c r="AS125" s="110"/>
      <c r="AT125" s="110"/>
      <c r="AU125" s="110"/>
      <c r="AV125" s="110"/>
      <c r="AW125" s="110"/>
      <c r="AX125" s="110"/>
      <c r="AY125" s="110"/>
      <c r="AZ125" s="110"/>
      <c r="BA125" s="110"/>
      <c r="BB125" s="110"/>
      <c r="BC125" s="110"/>
      <c r="BD125" s="110"/>
      <c r="BE125" s="110"/>
      <c r="BF125" s="110"/>
      <c r="BG125" s="110"/>
      <c r="BH125" s="110"/>
      <c r="BI125" s="110"/>
      <c r="BJ125" s="110"/>
      <c r="BK125" s="110"/>
      <c r="BL125" s="110"/>
      <c r="BM125" s="110"/>
      <c r="BN125" s="110"/>
      <c r="BO125" s="110"/>
      <c r="BP125" s="110"/>
      <c r="BQ125" s="110"/>
      <c r="BR125" s="110"/>
      <c r="BS125" s="110"/>
      <c r="BT125" s="110"/>
      <c r="BU125" s="110"/>
      <c r="BV125" s="110"/>
      <c r="BW125" s="110"/>
      <c r="BX125" s="110"/>
      <c r="BY125" s="110"/>
      <c r="BZ125" s="110"/>
      <c r="CA125" s="110"/>
      <c r="CB125" s="110"/>
      <c r="CC125" s="110"/>
      <c r="CD125" s="110"/>
      <c r="CE125" s="110"/>
      <c r="CF125" s="110"/>
      <c r="CG125" s="110"/>
      <c r="CH125" s="110"/>
      <c r="CI125" s="110"/>
      <c r="CJ125" s="110"/>
      <c r="CK125" s="110"/>
      <c r="CL125" s="110"/>
      <c r="CM125" s="110"/>
      <c r="CN125" s="110"/>
      <c r="CO125" s="110"/>
      <c r="CP125" s="110"/>
      <c r="CQ125" s="110"/>
      <c r="CR125" s="110"/>
      <c r="CS125" s="110"/>
      <c r="CT125" s="110"/>
      <c r="CU125" s="110"/>
      <c r="CV125" s="110"/>
      <c r="CW125" s="110"/>
      <c r="CX125" s="110"/>
    </row>
    <row r="126" spans="7:102" ht="14.25" customHeight="1" x14ac:dyDescent="0.25">
      <c r="G126" s="110"/>
      <c r="H126" s="110"/>
      <c r="I126" s="110"/>
      <c r="J126" s="110"/>
      <c r="K126" s="110"/>
      <c r="L126" s="110"/>
      <c r="M126" s="110"/>
      <c r="N126" s="110"/>
      <c r="O126" s="110"/>
      <c r="P126" s="110"/>
      <c r="Q126" s="110"/>
      <c r="R126" s="110"/>
      <c r="S126" s="110"/>
      <c r="T126" s="110"/>
      <c r="U126" s="110"/>
      <c r="V126" s="110"/>
      <c r="W126" s="110"/>
      <c r="X126" s="110"/>
      <c r="Y126" s="110"/>
      <c r="Z126" s="110"/>
      <c r="AA126" s="110"/>
      <c r="AB126" s="110"/>
      <c r="AC126" s="110"/>
      <c r="AD126" s="110"/>
      <c r="AE126" s="110"/>
      <c r="AF126" s="110"/>
      <c r="AG126" s="110"/>
      <c r="AH126" s="110"/>
      <c r="AI126" s="110"/>
      <c r="AJ126" s="110"/>
      <c r="AK126" s="110"/>
      <c r="AL126" s="110"/>
      <c r="AM126" s="110"/>
      <c r="AN126" s="110"/>
      <c r="AO126" s="110"/>
      <c r="AP126" s="110"/>
      <c r="AQ126" s="110"/>
      <c r="AR126" s="110"/>
      <c r="AS126" s="110"/>
      <c r="AT126" s="110"/>
      <c r="AU126" s="110"/>
      <c r="AV126" s="110"/>
      <c r="AW126" s="110"/>
      <c r="AX126" s="110"/>
      <c r="AY126" s="110"/>
      <c r="AZ126" s="110"/>
      <c r="BA126" s="110"/>
      <c r="BB126" s="110"/>
      <c r="BC126" s="110"/>
      <c r="BD126" s="110"/>
      <c r="BE126" s="110"/>
      <c r="BF126" s="110"/>
      <c r="BG126" s="110"/>
      <c r="BH126" s="110"/>
      <c r="BI126" s="110"/>
      <c r="BJ126" s="110"/>
      <c r="BK126" s="110"/>
      <c r="BL126" s="110"/>
      <c r="BM126" s="110"/>
      <c r="BN126" s="110"/>
      <c r="BO126" s="110"/>
      <c r="BP126" s="110"/>
      <c r="BQ126" s="110"/>
      <c r="BR126" s="110"/>
      <c r="BS126" s="110"/>
      <c r="BT126" s="110"/>
      <c r="BU126" s="110"/>
      <c r="BV126" s="110"/>
      <c r="BW126" s="110"/>
      <c r="BX126" s="110"/>
      <c r="BY126" s="110"/>
      <c r="BZ126" s="110"/>
      <c r="CA126" s="110"/>
      <c r="CB126" s="110"/>
      <c r="CC126" s="110"/>
      <c r="CD126" s="110"/>
      <c r="CE126" s="110"/>
      <c r="CF126" s="110"/>
      <c r="CG126" s="110"/>
      <c r="CH126" s="110"/>
      <c r="CI126" s="110"/>
      <c r="CJ126" s="110"/>
      <c r="CK126" s="110"/>
      <c r="CL126" s="110"/>
      <c r="CM126" s="110"/>
      <c r="CN126" s="110"/>
      <c r="CO126" s="110"/>
      <c r="CP126" s="110"/>
      <c r="CQ126" s="110"/>
      <c r="CR126" s="110"/>
      <c r="CS126" s="110"/>
      <c r="CT126" s="110"/>
      <c r="CU126" s="110"/>
      <c r="CV126" s="110"/>
      <c r="CW126" s="110"/>
      <c r="CX126" s="110"/>
    </row>
    <row r="127" spans="7:102" ht="14.25" customHeight="1" x14ac:dyDescent="0.25">
      <c r="G127" s="110"/>
      <c r="H127" s="110"/>
      <c r="I127" s="110"/>
      <c r="J127" s="110"/>
      <c r="K127" s="110"/>
      <c r="L127" s="110"/>
      <c r="M127" s="110"/>
      <c r="N127" s="110"/>
      <c r="O127" s="110"/>
      <c r="P127" s="110"/>
      <c r="Q127" s="110"/>
      <c r="R127" s="110"/>
      <c r="S127" s="110"/>
      <c r="T127" s="110"/>
      <c r="U127" s="110"/>
      <c r="V127" s="110"/>
      <c r="W127" s="110"/>
      <c r="X127" s="110"/>
      <c r="Y127" s="110"/>
      <c r="Z127" s="110"/>
      <c r="AA127" s="110"/>
      <c r="AB127" s="110"/>
      <c r="AC127" s="110"/>
      <c r="AD127" s="110"/>
      <c r="AE127" s="110"/>
      <c r="AF127" s="110"/>
      <c r="AG127" s="110"/>
      <c r="AH127" s="110"/>
      <c r="AI127" s="110"/>
      <c r="AJ127" s="110"/>
      <c r="AK127" s="110"/>
      <c r="AL127" s="110"/>
      <c r="AM127" s="110"/>
      <c r="AN127" s="110"/>
      <c r="AO127" s="110"/>
      <c r="AP127" s="110"/>
      <c r="AQ127" s="110"/>
      <c r="AR127" s="110"/>
      <c r="AS127" s="110"/>
      <c r="AT127" s="110"/>
      <c r="AU127" s="110"/>
      <c r="AV127" s="110"/>
      <c r="AW127" s="110"/>
      <c r="AX127" s="110"/>
      <c r="AY127" s="110"/>
      <c r="AZ127" s="110"/>
      <c r="BA127" s="110"/>
      <c r="BB127" s="110"/>
      <c r="BC127" s="110"/>
      <c r="BD127" s="110"/>
      <c r="BE127" s="110"/>
      <c r="BF127" s="110"/>
      <c r="BG127" s="110"/>
      <c r="BH127" s="110"/>
      <c r="BI127" s="110"/>
      <c r="BJ127" s="110"/>
      <c r="BK127" s="110"/>
      <c r="BL127" s="110"/>
      <c r="BM127" s="110"/>
      <c r="BN127" s="110"/>
      <c r="BO127" s="110"/>
      <c r="BP127" s="110"/>
      <c r="BQ127" s="110"/>
      <c r="BR127" s="110"/>
      <c r="BS127" s="110"/>
      <c r="BT127" s="110"/>
      <c r="BU127" s="110"/>
      <c r="BV127" s="110"/>
      <c r="BW127" s="110"/>
      <c r="BX127" s="110"/>
      <c r="BY127" s="110"/>
      <c r="BZ127" s="110"/>
      <c r="CA127" s="110"/>
      <c r="CB127" s="110"/>
      <c r="CC127" s="110"/>
      <c r="CD127" s="110"/>
      <c r="CE127" s="110"/>
      <c r="CF127" s="110"/>
      <c r="CG127" s="110"/>
      <c r="CH127" s="110"/>
      <c r="CI127" s="110"/>
      <c r="CJ127" s="110"/>
      <c r="CK127" s="110"/>
      <c r="CL127" s="110"/>
      <c r="CM127" s="110"/>
      <c r="CN127" s="110"/>
      <c r="CO127" s="110"/>
      <c r="CP127" s="110"/>
      <c r="CQ127" s="110"/>
      <c r="CR127" s="110"/>
      <c r="CS127" s="110"/>
      <c r="CT127" s="110"/>
      <c r="CU127" s="110"/>
      <c r="CV127" s="110"/>
      <c r="CW127" s="110"/>
      <c r="CX127" s="110"/>
    </row>
    <row r="128" spans="7:102" ht="14.25" customHeight="1" x14ac:dyDescent="0.25">
      <c r="G128" s="110"/>
      <c r="H128" s="110"/>
      <c r="I128" s="110"/>
      <c r="J128" s="110"/>
      <c r="K128" s="110"/>
      <c r="L128" s="110"/>
      <c r="M128" s="110"/>
      <c r="N128" s="110"/>
      <c r="O128" s="110"/>
      <c r="P128" s="110"/>
      <c r="Q128" s="110"/>
      <c r="R128" s="110"/>
      <c r="S128" s="110"/>
      <c r="T128" s="110"/>
      <c r="U128" s="110"/>
      <c r="V128" s="110"/>
      <c r="W128" s="110"/>
      <c r="X128" s="110"/>
      <c r="Y128" s="110"/>
      <c r="Z128" s="110"/>
      <c r="AA128" s="110"/>
      <c r="AB128" s="110"/>
      <c r="AC128" s="110"/>
      <c r="AD128" s="110"/>
      <c r="AE128" s="110"/>
      <c r="AF128" s="110"/>
      <c r="AG128" s="110"/>
      <c r="AH128" s="110"/>
      <c r="AI128" s="110"/>
      <c r="AJ128" s="110"/>
      <c r="AK128" s="110"/>
      <c r="AL128" s="110"/>
      <c r="AM128" s="110"/>
      <c r="AN128" s="110"/>
      <c r="AO128" s="110"/>
      <c r="AP128" s="110"/>
      <c r="AQ128" s="110"/>
      <c r="AR128" s="110"/>
      <c r="AS128" s="110"/>
      <c r="AT128" s="110"/>
      <c r="AU128" s="110"/>
      <c r="AV128" s="110"/>
      <c r="AW128" s="110"/>
      <c r="AX128" s="110"/>
      <c r="AY128" s="110"/>
      <c r="AZ128" s="110"/>
      <c r="BA128" s="110"/>
      <c r="BB128" s="110"/>
      <c r="BC128" s="110"/>
      <c r="BD128" s="110"/>
      <c r="BE128" s="110"/>
      <c r="BF128" s="110"/>
      <c r="BG128" s="110"/>
      <c r="BH128" s="110"/>
      <c r="BI128" s="110"/>
      <c r="BJ128" s="110"/>
      <c r="BK128" s="110"/>
      <c r="BL128" s="110"/>
      <c r="BM128" s="110"/>
      <c r="BN128" s="110"/>
      <c r="BO128" s="110"/>
      <c r="BP128" s="110"/>
      <c r="BQ128" s="110"/>
      <c r="BR128" s="110"/>
      <c r="BS128" s="110"/>
      <c r="BT128" s="110"/>
      <c r="BU128" s="110"/>
      <c r="BV128" s="110"/>
      <c r="BW128" s="110"/>
      <c r="BX128" s="110"/>
      <c r="BY128" s="110"/>
      <c r="BZ128" s="110"/>
      <c r="CA128" s="110"/>
      <c r="CB128" s="110"/>
      <c r="CC128" s="110"/>
      <c r="CD128" s="110"/>
      <c r="CE128" s="110"/>
      <c r="CF128" s="110"/>
      <c r="CG128" s="110"/>
      <c r="CH128" s="110"/>
      <c r="CI128" s="110"/>
      <c r="CJ128" s="110"/>
      <c r="CK128" s="110"/>
      <c r="CL128" s="110"/>
      <c r="CM128" s="110"/>
      <c r="CN128" s="110"/>
      <c r="CO128" s="110"/>
      <c r="CP128" s="110"/>
      <c r="CQ128" s="110"/>
      <c r="CR128" s="110"/>
      <c r="CS128" s="110"/>
      <c r="CT128" s="110"/>
      <c r="CU128" s="110"/>
      <c r="CV128" s="110"/>
      <c r="CW128" s="110"/>
      <c r="CX128" s="110"/>
    </row>
    <row r="129" spans="7:102" ht="14.25" customHeight="1" x14ac:dyDescent="0.25">
      <c r="G129" s="110"/>
      <c r="H129" s="110"/>
      <c r="I129" s="110"/>
      <c r="J129" s="110"/>
      <c r="K129" s="110"/>
      <c r="L129" s="110"/>
      <c r="M129" s="110"/>
      <c r="N129" s="110"/>
      <c r="O129" s="110"/>
      <c r="P129" s="110"/>
      <c r="Q129" s="110"/>
      <c r="R129" s="110"/>
      <c r="S129" s="110"/>
      <c r="T129" s="110"/>
      <c r="U129" s="110"/>
      <c r="V129" s="110"/>
      <c r="W129" s="110"/>
      <c r="X129" s="110"/>
      <c r="Y129" s="110"/>
      <c r="Z129" s="110"/>
      <c r="AA129" s="110"/>
      <c r="AB129" s="110"/>
      <c r="AC129" s="110"/>
      <c r="AD129" s="110"/>
      <c r="AE129" s="110"/>
      <c r="AF129" s="110"/>
      <c r="AG129" s="110"/>
      <c r="AH129" s="110"/>
      <c r="AI129" s="110"/>
      <c r="AJ129" s="110"/>
      <c r="AK129" s="110"/>
      <c r="AL129" s="110"/>
      <c r="AM129" s="110"/>
      <c r="AN129" s="110"/>
      <c r="AO129" s="110"/>
      <c r="AP129" s="110"/>
      <c r="AQ129" s="110"/>
      <c r="AR129" s="110"/>
      <c r="AS129" s="110"/>
      <c r="AT129" s="110"/>
      <c r="AU129" s="110"/>
      <c r="AV129" s="110"/>
      <c r="AW129" s="110"/>
      <c r="AX129" s="110"/>
      <c r="AY129" s="110"/>
      <c r="AZ129" s="110"/>
      <c r="BA129" s="110"/>
      <c r="BB129" s="110"/>
      <c r="BC129" s="110"/>
      <c r="BD129" s="110"/>
      <c r="BE129" s="110"/>
      <c r="BF129" s="110"/>
      <c r="BG129" s="110"/>
      <c r="BH129" s="110"/>
      <c r="BI129" s="110"/>
      <c r="BJ129" s="110"/>
      <c r="BK129" s="110"/>
      <c r="BL129" s="110"/>
      <c r="BM129" s="110"/>
      <c r="BN129" s="110"/>
      <c r="BO129" s="110"/>
      <c r="BP129" s="110"/>
      <c r="BQ129" s="110"/>
      <c r="BR129" s="110"/>
      <c r="BS129" s="110"/>
      <c r="BT129" s="110"/>
      <c r="BU129" s="110"/>
      <c r="BV129" s="110"/>
      <c r="BW129" s="110"/>
      <c r="BX129" s="110"/>
      <c r="BY129" s="110"/>
      <c r="BZ129" s="110"/>
      <c r="CA129" s="110"/>
      <c r="CB129" s="110"/>
      <c r="CC129" s="110"/>
      <c r="CD129" s="110"/>
      <c r="CE129" s="110"/>
      <c r="CF129" s="110"/>
      <c r="CG129" s="110"/>
      <c r="CH129" s="110"/>
      <c r="CI129" s="110"/>
      <c r="CJ129" s="110"/>
      <c r="CK129" s="110"/>
      <c r="CL129" s="110"/>
      <c r="CM129" s="110"/>
      <c r="CN129" s="110"/>
      <c r="CO129" s="110"/>
      <c r="CP129" s="110"/>
      <c r="CQ129" s="110"/>
      <c r="CR129" s="110"/>
      <c r="CS129" s="110"/>
      <c r="CT129" s="110"/>
      <c r="CU129" s="110"/>
      <c r="CV129" s="110"/>
      <c r="CW129" s="110"/>
      <c r="CX129" s="110"/>
    </row>
    <row r="130" spans="7:102" ht="14.25" customHeight="1" x14ac:dyDescent="0.25">
      <c r="G130" s="110"/>
      <c r="H130" s="110"/>
      <c r="I130" s="110"/>
      <c r="J130" s="110"/>
      <c r="K130" s="110"/>
      <c r="L130" s="110"/>
      <c r="M130" s="110"/>
      <c r="N130" s="110"/>
      <c r="O130" s="110"/>
      <c r="P130" s="110"/>
      <c r="Q130" s="110"/>
      <c r="R130" s="110"/>
      <c r="S130" s="110"/>
      <c r="T130" s="110"/>
      <c r="U130" s="110"/>
      <c r="V130" s="110"/>
      <c r="W130" s="110"/>
      <c r="X130" s="110"/>
      <c r="Y130" s="110"/>
      <c r="Z130" s="110"/>
      <c r="AA130" s="110"/>
      <c r="AB130" s="110"/>
      <c r="AC130" s="110"/>
      <c r="AD130" s="110"/>
      <c r="AE130" s="110"/>
      <c r="AF130" s="110"/>
      <c r="AG130" s="110"/>
      <c r="AH130" s="110"/>
      <c r="AI130" s="110"/>
      <c r="AJ130" s="110"/>
      <c r="AK130" s="110"/>
      <c r="AL130" s="110"/>
      <c r="AM130" s="110"/>
      <c r="AN130" s="110"/>
      <c r="AO130" s="110"/>
      <c r="AP130" s="110"/>
      <c r="AQ130" s="110"/>
      <c r="AR130" s="110"/>
      <c r="AS130" s="110"/>
      <c r="AT130" s="110"/>
      <c r="AU130" s="110"/>
      <c r="AV130" s="110"/>
      <c r="AW130" s="110"/>
      <c r="AX130" s="110"/>
      <c r="AY130" s="110"/>
      <c r="AZ130" s="110"/>
      <c r="BA130" s="110"/>
      <c r="BB130" s="110"/>
      <c r="BC130" s="110"/>
      <c r="BD130" s="110"/>
      <c r="BE130" s="110"/>
      <c r="BF130" s="110"/>
      <c r="BG130" s="110"/>
      <c r="BH130" s="110"/>
      <c r="BI130" s="110"/>
      <c r="BJ130" s="110"/>
      <c r="BK130" s="110"/>
      <c r="BL130" s="110"/>
      <c r="BM130" s="110"/>
      <c r="BN130" s="110"/>
      <c r="BO130" s="110"/>
      <c r="BP130" s="110"/>
      <c r="BQ130" s="110"/>
      <c r="BR130" s="110"/>
      <c r="BS130" s="110"/>
      <c r="BT130" s="110"/>
      <c r="BU130" s="110"/>
      <c r="BV130" s="110"/>
      <c r="BW130" s="110"/>
      <c r="BX130" s="110"/>
      <c r="BY130" s="110"/>
      <c r="BZ130" s="110"/>
      <c r="CA130" s="110"/>
      <c r="CB130" s="110"/>
      <c r="CC130" s="110"/>
      <c r="CD130" s="110"/>
      <c r="CE130" s="110"/>
      <c r="CF130" s="110"/>
      <c r="CG130" s="110"/>
      <c r="CH130" s="110"/>
      <c r="CI130" s="110"/>
      <c r="CJ130" s="110"/>
      <c r="CK130" s="110"/>
      <c r="CL130" s="110"/>
      <c r="CM130" s="110"/>
      <c r="CN130" s="110"/>
      <c r="CO130" s="110"/>
      <c r="CP130" s="110"/>
      <c r="CQ130" s="110"/>
      <c r="CR130" s="110"/>
      <c r="CS130" s="110"/>
      <c r="CT130" s="110"/>
      <c r="CU130" s="110"/>
      <c r="CV130" s="110"/>
      <c r="CW130" s="110"/>
      <c r="CX130" s="110"/>
    </row>
    <row r="131" spans="7:102" ht="14.25" customHeight="1" x14ac:dyDescent="0.25">
      <c r="G131" s="110"/>
      <c r="H131" s="110"/>
      <c r="I131" s="110"/>
      <c r="J131" s="110"/>
      <c r="K131" s="110"/>
      <c r="L131" s="110"/>
      <c r="M131" s="110"/>
      <c r="N131" s="110"/>
      <c r="O131" s="110"/>
      <c r="P131" s="110"/>
      <c r="Q131" s="110"/>
      <c r="R131" s="110"/>
      <c r="S131" s="110"/>
      <c r="T131" s="110"/>
      <c r="U131" s="110"/>
      <c r="V131" s="110"/>
      <c r="W131" s="110"/>
      <c r="X131" s="110"/>
      <c r="Y131" s="110"/>
      <c r="Z131" s="110"/>
      <c r="AA131" s="110"/>
      <c r="AB131" s="110"/>
      <c r="AC131" s="110"/>
      <c r="AD131" s="110"/>
      <c r="AE131" s="110"/>
      <c r="AF131" s="110"/>
      <c r="AG131" s="110"/>
      <c r="AH131" s="110"/>
      <c r="AI131" s="110"/>
      <c r="AJ131" s="110"/>
      <c r="AK131" s="110"/>
      <c r="AL131" s="110"/>
      <c r="AM131" s="110"/>
      <c r="AN131" s="110"/>
      <c r="AO131" s="110"/>
      <c r="AP131" s="110"/>
      <c r="AQ131" s="110"/>
      <c r="AR131" s="110"/>
      <c r="AS131" s="110"/>
      <c r="AT131" s="110"/>
      <c r="AU131" s="110"/>
      <c r="AV131" s="110"/>
      <c r="AW131" s="110"/>
      <c r="AX131" s="110"/>
      <c r="AY131" s="110"/>
      <c r="AZ131" s="110"/>
      <c r="BA131" s="110"/>
      <c r="BB131" s="110"/>
      <c r="BC131" s="110"/>
      <c r="BD131" s="110"/>
      <c r="BE131" s="110"/>
      <c r="BF131" s="110"/>
      <c r="BG131" s="110"/>
      <c r="BH131" s="110"/>
      <c r="BI131" s="110"/>
      <c r="BJ131" s="110"/>
      <c r="BK131" s="110"/>
      <c r="BL131" s="110"/>
      <c r="BM131" s="110"/>
      <c r="BN131" s="110"/>
      <c r="BO131" s="110"/>
      <c r="BP131" s="110"/>
      <c r="BQ131" s="110"/>
      <c r="BR131" s="110"/>
      <c r="BS131" s="110"/>
      <c r="BT131" s="110"/>
      <c r="BU131" s="110"/>
      <c r="BV131" s="110"/>
      <c r="BW131" s="110"/>
      <c r="BX131" s="110"/>
      <c r="BY131" s="110"/>
      <c r="BZ131" s="110"/>
      <c r="CA131" s="110"/>
      <c r="CB131" s="110"/>
      <c r="CC131" s="110"/>
      <c r="CD131" s="110"/>
      <c r="CE131" s="110"/>
      <c r="CF131" s="110"/>
      <c r="CG131" s="110"/>
      <c r="CH131" s="110"/>
      <c r="CI131" s="110"/>
      <c r="CJ131" s="110"/>
      <c r="CK131" s="110"/>
      <c r="CL131" s="110"/>
      <c r="CM131" s="110"/>
      <c r="CN131" s="110"/>
      <c r="CO131" s="110"/>
      <c r="CP131" s="110"/>
      <c r="CQ131" s="110"/>
      <c r="CR131" s="110"/>
      <c r="CS131" s="110"/>
      <c r="CT131" s="110"/>
      <c r="CU131" s="110"/>
      <c r="CV131" s="110"/>
      <c r="CW131" s="110"/>
      <c r="CX131" s="110"/>
    </row>
    <row r="132" spans="7:102" ht="14.25" customHeight="1" x14ac:dyDescent="0.25">
      <c r="G132" s="110"/>
      <c r="H132" s="110"/>
      <c r="I132" s="110"/>
      <c r="J132" s="110"/>
      <c r="K132" s="110"/>
      <c r="L132" s="110"/>
      <c r="M132" s="110"/>
      <c r="N132" s="110"/>
      <c r="O132" s="110"/>
      <c r="P132" s="110"/>
      <c r="Q132" s="110"/>
      <c r="R132" s="110"/>
      <c r="S132" s="110"/>
      <c r="T132" s="110"/>
      <c r="U132" s="110"/>
      <c r="V132" s="110"/>
      <c r="W132" s="110"/>
      <c r="X132" s="110"/>
      <c r="Y132" s="110"/>
      <c r="Z132" s="110"/>
      <c r="AA132" s="110"/>
      <c r="AB132" s="110"/>
      <c r="AC132" s="110"/>
      <c r="AD132" s="110"/>
      <c r="AE132" s="110"/>
      <c r="AF132" s="110"/>
      <c r="AG132" s="110"/>
      <c r="AH132" s="110"/>
      <c r="AI132" s="110"/>
      <c r="AJ132" s="110"/>
      <c r="AK132" s="110"/>
      <c r="AL132" s="110"/>
      <c r="AM132" s="110"/>
      <c r="AN132" s="110"/>
      <c r="AO132" s="110"/>
      <c r="AP132" s="110"/>
      <c r="AQ132" s="110"/>
      <c r="AR132" s="110"/>
      <c r="AS132" s="110"/>
      <c r="AT132" s="110"/>
      <c r="AU132" s="110"/>
      <c r="AV132" s="110"/>
      <c r="AW132" s="110"/>
      <c r="AX132" s="110"/>
      <c r="AY132" s="110"/>
      <c r="AZ132" s="110"/>
      <c r="BA132" s="110"/>
      <c r="BB132" s="110"/>
      <c r="BC132" s="110"/>
      <c r="BD132" s="110"/>
      <c r="BE132" s="110"/>
      <c r="BF132" s="110"/>
      <c r="BG132" s="110"/>
      <c r="BH132" s="110"/>
      <c r="BI132" s="110"/>
      <c r="BJ132" s="110"/>
      <c r="BK132" s="110"/>
      <c r="BL132" s="110"/>
      <c r="BM132" s="110"/>
      <c r="BN132" s="110"/>
      <c r="BO132" s="110"/>
      <c r="BP132" s="110"/>
      <c r="BQ132" s="110"/>
      <c r="BR132" s="110"/>
      <c r="BS132" s="110"/>
      <c r="BT132" s="110"/>
      <c r="BU132" s="110"/>
      <c r="BV132" s="110"/>
      <c r="BW132" s="110"/>
      <c r="BX132" s="110"/>
      <c r="BY132" s="110"/>
      <c r="BZ132" s="110"/>
      <c r="CA132" s="110"/>
      <c r="CB132" s="110"/>
      <c r="CC132" s="110"/>
      <c r="CD132" s="110"/>
      <c r="CE132" s="110"/>
      <c r="CF132" s="110"/>
      <c r="CG132" s="110"/>
      <c r="CH132" s="110"/>
      <c r="CI132" s="110"/>
      <c r="CJ132" s="110"/>
      <c r="CK132" s="110"/>
      <c r="CL132" s="110"/>
      <c r="CM132" s="110"/>
      <c r="CN132" s="110"/>
      <c r="CO132" s="110"/>
      <c r="CP132" s="110"/>
      <c r="CQ132" s="110"/>
      <c r="CR132" s="110"/>
      <c r="CS132" s="110"/>
      <c r="CT132" s="110"/>
      <c r="CU132" s="110"/>
      <c r="CV132" s="110"/>
      <c r="CW132" s="110"/>
      <c r="CX132" s="110"/>
    </row>
    <row r="133" spans="7:102" ht="14.25" customHeight="1" x14ac:dyDescent="0.25">
      <c r="G133" s="110"/>
      <c r="H133" s="110"/>
      <c r="I133" s="110"/>
      <c r="J133" s="110"/>
      <c r="K133" s="110"/>
      <c r="L133" s="110"/>
      <c r="M133" s="110"/>
      <c r="N133" s="110"/>
      <c r="O133" s="110"/>
      <c r="P133" s="110"/>
      <c r="Q133" s="110"/>
      <c r="R133" s="110"/>
      <c r="S133" s="110"/>
      <c r="T133" s="110"/>
      <c r="U133" s="110"/>
      <c r="V133" s="110"/>
      <c r="W133" s="110"/>
      <c r="X133" s="110"/>
      <c r="Y133" s="110"/>
      <c r="Z133" s="110"/>
      <c r="AA133" s="110"/>
      <c r="AB133" s="110"/>
      <c r="AC133" s="110"/>
      <c r="AD133" s="110"/>
      <c r="AE133" s="110"/>
      <c r="AF133" s="110"/>
      <c r="AG133" s="110"/>
      <c r="AH133" s="110"/>
      <c r="AI133" s="110"/>
      <c r="AJ133" s="110"/>
      <c r="AK133" s="110"/>
      <c r="AL133" s="110"/>
      <c r="AM133" s="110"/>
      <c r="AN133" s="110"/>
      <c r="AO133" s="110"/>
      <c r="AP133" s="110"/>
      <c r="AQ133" s="110"/>
      <c r="AR133" s="110"/>
      <c r="AS133" s="110"/>
      <c r="AT133" s="110"/>
      <c r="AU133" s="110"/>
      <c r="AV133" s="110"/>
      <c r="AW133" s="110"/>
      <c r="AX133" s="110"/>
      <c r="AY133" s="110"/>
      <c r="AZ133" s="110"/>
      <c r="BA133" s="110"/>
      <c r="BB133" s="110"/>
      <c r="BC133" s="110"/>
      <c r="BD133" s="110"/>
      <c r="BE133" s="110"/>
      <c r="BF133" s="110"/>
      <c r="BG133" s="110"/>
      <c r="BH133" s="110"/>
      <c r="BI133" s="110"/>
      <c r="BJ133" s="110"/>
      <c r="BK133" s="110"/>
      <c r="BL133" s="110"/>
      <c r="BM133" s="110"/>
      <c r="BN133" s="110"/>
      <c r="BO133" s="110"/>
      <c r="BP133" s="110"/>
      <c r="BQ133" s="110"/>
      <c r="BR133" s="110"/>
      <c r="BS133" s="110"/>
      <c r="BT133" s="110"/>
      <c r="BU133" s="110"/>
      <c r="BV133" s="110"/>
      <c r="BW133" s="110"/>
      <c r="BX133" s="110"/>
      <c r="BY133" s="110"/>
      <c r="BZ133" s="110"/>
      <c r="CA133" s="110"/>
      <c r="CB133" s="110"/>
      <c r="CC133" s="110"/>
      <c r="CD133" s="110"/>
      <c r="CE133" s="110"/>
      <c r="CF133" s="110"/>
      <c r="CG133" s="110"/>
      <c r="CH133" s="110"/>
      <c r="CI133" s="110"/>
      <c r="CJ133" s="110"/>
      <c r="CK133" s="110"/>
      <c r="CL133" s="110"/>
      <c r="CM133" s="110"/>
      <c r="CN133" s="110"/>
      <c r="CO133" s="110"/>
      <c r="CP133" s="110"/>
      <c r="CQ133" s="110"/>
      <c r="CR133" s="110"/>
      <c r="CS133" s="110"/>
      <c r="CT133" s="110"/>
      <c r="CU133" s="110"/>
      <c r="CV133" s="110"/>
      <c r="CW133" s="110"/>
      <c r="CX133" s="110"/>
    </row>
    <row r="134" spans="7:102" ht="14.25" customHeight="1" x14ac:dyDescent="0.25">
      <c r="G134" s="110"/>
      <c r="H134" s="110"/>
      <c r="I134" s="110"/>
      <c r="J134" s="110"/>
      <c r="K134" s="110"/>
      <c r="L134" s="110"/>
      <c r="M134" s="110"/>
      <c r="N134" s="110"/>
      <c r="O134" s="110"/>
      <c r="P134" s="110"/>
      <c r="Q134" s="110"/>
      <c r="R134" s="110"/>
      <c r="S134" s="110"/>
      <c r="T134" s="110"/>
      <c r="U134" s="110"/>
      <c r="V134" s="110"/>
      <c r="W134" s="110"/>
      <c r="X134" s="110"/>
      <c r="Y134" s="110"/>
      <c r="Z134" s="110"/>
      <c r="AA134" s="110"/>
      <c r="AB134" s="110"/>
      <c r="AC134" s="110"/>
      <c r="AD134" s="110"/>
      <c r="AE134" s="110"/>
      <c r="AF134" s="110"/>
      <c r="AG134" s="110"/>
      <c r="AH134" s="110"/>
      <c r="AI134" s="110"/>
      <c r="AJ134" s="110"/>
      <c r="AK134" s="110"/>
      <c r="AL134" s="110"/>
      <c r="AM134" s="110"/>
      <c r="AN134" s="110"/>
      <c r="AO134" s="110"/>
      <c r="AP134" s="110"/>
      <c r="AQ134" s="110"/>
      <c r="AR134" s="110"/>
      <c r="AS134" s="110"/>
      <c r="AT134" s="110"/>
      <c r="AU134" s="110"/>
      <c r="AV134" s="110"/>
      <c r="AW134" s="110"/>
      <c r="AX134" s="110"/>
      <c r="AY134" s="110"/>
      <c r="AZ134" s="110"/>
      <c r="BA134" s="110"/>
      <c r="BB134" s="110"/>
      <c r="BC134" s="110"/>
      <c r="BD134" s="110"/>
      <c r="BE134" s="110"/>
      <c r="BF134" s="110"/>
      <c r="BG134" s="110"/>
      <c r="BH134" s="110"/>
      <c r="BI134" s="110"/>
      <c r="BJ134" s="110"/>
      <c r="BK134" s="110"/>
      <c r="BL134" s="110"/>
      <c r="BM134" s="110"/>
      <c r="BN134" s="110"/>
      <c r="BO134" s="110"/>
      <c r="BP134" s="110"/>
      <c r="BQ134" s="110"/>
      <c r="BR134" s="110"/>
      <c r="BS134" s="110"/>
      <c r="BT134" s="110"/>
      <c r="BU134" s="110"/>
      <c r="BV134" s="110"/>
      <c r="BW134" s="110"/>
      <c r="BX134" s="110"/>
      <c r="BY134" s="110"/>
      <c r="BZ134" s="110"/>
      <c r="CA134" s="110"/>
      <c r="CB134" s="110"/>
      <c r="CC134" s="110"/>
      <c r="CD134" s="110"/>
      <c r="CE134" s="110"/>
      <c r="CF134" s="110"/>
      <c r="CG134" s="110"/>
      <c r="CH134" s="110"/>
      <c r="CI134" s="110"/>
      <c r="CJ134" s="110"/>
      <c r="CK134" s="110"/>
      <c r="CL134" s="110"/>
      <c r="CM134" s="110"/>
      <c r="CN134" s="110"/>
      <c r="CO134" s="110"/>
      <c r="CP134" s="110"/>
      <c r="CQ134" s="110"/>
      <c r="CR134" s="110"/>
      <c r="CS134" s="110"/>
      <c r="CT134" s="110"/>
      <c r="CU134" s="110"/>
      <c r="CV134" s="110"/>
      <c r="CW134" s="110"/>
      <c r="CX134" s="110"/>
    </row>
    <row r="135" spans="7:102" ht="14.25" customHeight="1" x14ac:dyDescent="0.25">
      <c r="G135" s="110"/>
      <c r="H135" s="110"/>
      <c r="I135" s="110"/>
      <c r="J135" s="110"/>
      <c r="K135" s="110"/>
      <c r="L135" s="110"/>
      <c r="M135" s="110"/>
      <c r="N135" s="110"/>
      <c r="O135" s="110"/>
      <c r="P135" s="110"/>
      <c r="Q135" s="110"/>
      <c r="R135" s="110"/>
      <c r="S135" s="110"/>
      <c r="T135" s="110"/>
      <c r="U135" s="110"/>
      <c r="V135" s="110"/>
      <c r="W135" s="110"/>
      <c r="X135" s="110"/>
      <c r="Y135" s="110"/>
      <c r="Z135" s="110"/>
      <c r="AA135" s="110"/>
      <c r="AB135" s="110"/>
      <c r="AC135" s="110"/>
      <c r="AD135" s="110"/>
      <c r="AE135" s="110"/>
      <c r="AF135" s="110"/>
      <c r="AG135" s="110"/>
      <c r="AH135" s="110"/>
      <c r="AI135" s="110"/>
      <c r="AJ135" s="110"/>
      <c r="AK135" s="110"/>
      <c r="AL135" s="110"/>
      <c r="AM135" s="110"/>
      <c r="AN135" s="110"/>
      <c r="AO135" s="110"/>
      <c r="AP135" s="110"/>
      <c r="AQ135" s="110"/>
      <c r="AR135" s="110"/>
      <c r="AS135" s="110"/>
      <c r="AT135" s="110"/>
      <c r="AU135" s="110"/>
      <c r="AV135" s="110"/>
      <c r="AW135" s="110"/>
      <c r="AX135" s="110"/>
      <c r="AY135" s="110"/>
      <c r="AZ135" s="110"/>
      <c r="BA135" s="110"/>
      <c r="BB135" s="110"/>
      <c r="BC135" s="110"/>
      <c r="BD135" s="110"/>
      <c r="BE135" s="110"/>
      <c r="BF135" s="110"/>
      <c r="BG135" s="110"/>
      <c r="BH135" s="110"/>
      <c r="BI135" s="110"/>
      <c r="BJ135" s="110"/>
      <c r="BK135" s="110"/>
      <c r="BL135" s="110"/>
      <c r="BM135" s="110"/>
      <c r="BN135" s="110"/>
      <c r="BO135" s="110"/>
      <c r="BP135" s="110"/>
      <c r="BQ135" s="110"/>
      <c r="BR135" s="110"/>
      <c r="BS135" s="110"/>
      <c r="BT135" s="110"/>
      <c r="BU135" s="110"/>
      <c r="BV135" s="110"/>
      <c r="BW135" s="110"/>
      <c r="BX135" s="110"/>
      <c r="BY135" s="110"/>
      <c r="BZ135" s="110"/>
      <c r="CA135" s="110"/>
      <c r="CB135" s="110"/>
      <c r="CC135" s="110"/>
      <c r="CD135" s="110"/>
      <c r="CE135" s="110"/>
      <c r="CF135" s="110"/>
      <c r="CG135" s="110"/>
      <c r="CH135" s="110"/>
      <c r="CI135" s="110"/>
      <c r="CJ135" s="110"/>
      <c r="CK135" s="110"/>
      <c r="CL135" s="110"/>
      <c r="CM135" s="110"/>
      <c r="CN135" s="110"/>
      <c r="CO135" s="110"/>
      <c r="CP135" s="110"/>
      <c r="CQ135" s="110"/>
      <c r="CR135" s="110"/>
      <c r="CS135" s="110"/>
      <c r="CT135" s="110"/>
      <c r="CU135" s="110"/>
      <c r="CV135" s="110"/>
      <c r="CW135" s="110"/>
      <c r="CX135" s="110"/>
    </row>
    <row r="136" spans="7:102" ht="14.25" customHeight="1" x14ac:dyDescent="0.25">
      <c r="G136" s="110"/>
      <c r="H136" s="110"/>
      <c r="I136" s="110"/>
      <c r="J136" s="110"/>
      <c r="K136" s="110"/>
      <c r="L136" s="110"/>
      <c r="M136" s="110"/>
      <c r="N136" s="110"/>
      <c r="O136" s="110"/>
      <c r="P136" s="110"/>
      <c r="Q136" s="110"/>
      <c r="R136" s="110"/>
      <c r="S136" s="110"/>
      <c r="T136" s="110"/>
      <c r="U136" s="110"/>
      <c r="V136" s="110"/>
      <c r="W136" s="110"/>
      <c r="X136" s="110"/>
      <c r="Y136" s="110"/>
      <c r="Z136" s="110"/>
      <c r="AA136" s="110"/>
      <c r="AB136" s="110"/>
      <c r="AC136" s="110"/>
      <c r="AD136" s="110"/>
      <c r="AE136" s="110"/>
      <c r="AF136" s="110"/>
      <c r="AG136" s="110"/>
      <c r="AH136" s="110"/>
      <c r="AI136" s="110"/>
      <c r="AJ136" s="110"/>
      <c r="AK136" s="110"/>
      <c r="AL136" s="110"/>
      <c r="AM136" s="110"/>
      <c r="AN136" s="110"/>
      <c r="AO136" s="110"/>
      <c r="AP136" s="110"/>
      <c r="AQ136" s="110"/>
      <c r="AR136" s="110"/>
      <c r="AS136" s="110"/>
      <c r="AT136" s="110"/>
      <c r="AU136" s="110"/>
      <c r="AV136" s="110"/>
      <c r="AW136" s="110"/>
      <c r="AX136" s="110"/>
      <c r="AY136" s="110"/>
      <c r="AZ136" s="110"/>
      <c r="BA136" s="110"/>
      <c r="BB136" s="110"/>
      <c r="BC136" s="110"/>
      <c r="BD136" s="110"/>
      <c r="BE136" s="110"/>
      <c r="BF136" s="110"/>
      <c r="BG136" s="110"/>
      <c r="BH136" s="110"/>
      <c r="BI136" s="110"/>
      <c r="BJ136" s="110"/>
      <c r="BK136" s="110"/>
      <c r="BL136" s="110"/>
      <c r="BM136" s="110"/>
      <c r="BN136" s="110"/>
      <c r="BO136" s="110"/>
      <c r="BP136" s="110"/>
      <c r="BQ136" s="110"/>
      <c r="BR136" s="110"/>
      <c r="BS136" s="110"/>
      <c r="BT136" s="110"/>
      <c r="BU136" s="110"/>
      <c r="BV136" s="110"/>
      <c r="BW136" s="110"/>
      <c r="BX136" s="110"/>
      <c r="BY136" s="110"/>
      <c r="BZ136" s="110"/>
      <c r="CA136" s="110"/>
      <c r="CB136" s="110"/>
      <c r="CC136" s="110"/>
      <c r="CD136" s="110"/>
      <c r="CE136" s="110"/>
      <c r="CF136" s="110"/>
      <c r="CG136" s="110"/>
      <c r="CH136" s="110"/>
      <c r="CI136" s="110"/>
      <c r="CJ136" s="110"/>
      <c r="CK136" s="110"/>
      <c r="CL136" s="110"/>
      <c r="CM136" s="110"/>
      <c r="CN136" s="110"/>
      <c r="CO136" s="110"/>
      <c r="CP136" s="110"/>
      <c r="CQ136" s="110"/>
      <c r="CR136" s="110"/>
      <c r="CS136" s="110"/>
      <c r="CT136" s="110"/>
      <c r="CU136" s="110"/>
      <c r="CV136" s="110"/>
      <c r="CW136" s="110"/>
      <c r="CX136" s="110"/>
    </row>
    <row r="137" spans="7:102" ht="14.25" customHeight="1" x14ac:dyDescent="0.25">
      <c r="G137" s="110"/>
      <c r="H137" s="110"/>
      <c r="I137" s="110"/>
      <c r="J137" s="110"/>
      <c r="K137" s="110"/>
      <c r="L137" s="110"/>
      <c r="M137" s="110"/>
      <c r="N137" s="110"/>
      <c r="O137" s="110"/>
      <c r="P137" s="110"/>
      <c r="Q137" s="110"/>
      <c r="R137" s="110"/>
      <c r="S137" s="110"/>
      <c r="T137" s="110"/>
      <c r="U137" s="110"/>
      <c r="V137" s="110"/>
      <c r="W137" s="110"/>
      <c r="X137" s="110"/>
      <c r="Y137" s="110"/>
      <c r="Z137" s="110"/>
      <c r="AA137" s="110"/>
      <c r="AB137" s="110"/>
      <c r="AC137" s="110"/>
      <c r="AD137" s="110"/>
      <c r="AE137" s="110"/>
      <c r="AF137" s="110"/>
      <c r="AG137" s="110"/>
      <c r="AH137" s="110"/>
      <c r="AI137" s="110"/>
      <c r="AJ137" s="110"/>
      <c r="AK137" s="110"/>
      <c r="AL137" s="110"/>
      <c r="AM137" s="110"/>
      <c r="AN137" s="110"/>
      <c r="AO137" s="110"/>
      <c r="AP137" s="110"/>
      <c r="AQ137" s="110"/>
      <c r="AR137" s="110"/>
      <c r="AS137" s="110"/>
      <c r="AT137" s="110"/>
      <c r="AU137" s="110"/>
      <c r="AV137" s="110"/>
      <c r="AW137" s="110"/>
      <c r="AX137" s="110"/>
      <c r="AY137" s="110"/>
      <c r="AZ137" s="110"/>
      <c r="BA137" s="110"/>
      <c r="BB137" s="110"/>
      <c r="BC137" s="110"/>
      <c r="BD137" s="110"/>
      <c r="BE137" s="110"/>
      <c r="BF137" s="110"/>
      <c r="BG137" s="110"/>
      <c r="BH137" s="110"/>
      <c r="BI137" s="110"/>
      <c r="BJ137" s="110"/>
      <c r="BK137" s="110"/>
      <c r="BL137" s="110"/>
      <c r="BM137" s="110"/>
      <c r="BN137" s="110"/>
      <c r="BO137" s="110"/>
      <c r="BP137" s="110"/>
      <c r="BQ137" s="110"/>
      <c r="BR137" s="110"/>
      <c r="BS137" s="110"/>
      <c r="BT137" s="110"/>
      <c r="BU137" s="110"/>
      <c r="BV137" s="110"/>
      <c r="BW137" s="110"/>
      <c r="BX137" s="110"/>
      <c r="BY137" s="110"/>
      <c r="BZ137" s="110"/>
      <c r="CA137" s="110"/>
      <c r="CB137" s="110"/>
      <c r="CC137" s="110"/>
      <c r="CD137" s="110"/>
      <c r="CE137" s="110"/>
      <c r="CF137" s="110"/>
      <c r="CG137" s="110"/>
      <c r="CH137" s="110"/>
      <c r="CI137" s="110"/>
      <c r="CJ137" s="110"/>
      <c r="CK137" s="110"/>
      <c r="CL137" s="110"/>
      <c r="CM137" s="110"/>
      <c r="CN137" s="110"/>
      <c r="CO137" s="110"/>
      <c r="CP137" s="110"/>
      <c r="CQ137" s="110"/>
      <c r="CR137" s="110"/>
      <c r="CS137" s="110"/>
      <c r="CT137" s="110"/>
      <c r="CU137" s="110"/>
      <c r="CV137" s="110"/>
      <c r="CW137" s="110"/>
      <c r="CX137" s="110"/>
    </row>
    <row r="138" spans="7:102" ht="14.25" customHeight="1" x14ac:dyDescent="0.25">
      <c r="G138" s="110"/>
      <c r="H138" s="110"/>
      <c r="I138" s="110"/>
      <c r="J138" s="110"/>
      <c r="K138" s="110"/>
      <c r="L138" s="110"/>
      <c r="M138" s="110"/>
      <c r="N138" s="110"/>
      <c r="O138" s="110"/>
      <c r="P138" s="110"/>
      <c r="Q138" s="110"/>
      <c r="R138" s="110"/>
      <c r="S138" s="110"/>
      <c r="T138" s="110"/>
      <c r="U138" s="110"/>
      <c r="V138" s="110"/>
      <c r="W138" s="110"/>
      <c r="X138" s="110"/>
      <c r="Y138" s="110"/>
      <c r="Z138" s="110"/>
      <c r="AA138" s="110"/>
      <c r="AB138" s="110"/>
      <c r="AC138" s="110"/>
      <c r="AD138" s="110"/>
      <c r="AE138" s="110"/>
      <c r="AF138" s="110"/>
      <c r="AG138" s="110"/>
      <c r="AH138" s="110"/>
      <c r="AI138" s="110"/>
      <c r="AJ138" s="110"/>
      <c r="AK138" s="110"/>
      <c r="AL138" s="110"/>
      <c r="AM138" s="110"/>
      <c r="AN138" s="110"/>
      <c r="AO138" s="110"/>
      <c r="AP138" s="110"/>
      <c r="AQ138" s="110"/>
      <c r="AR138" s="110"/>
      <c r="AS138" s="110"/>
      <c r="AT138" s="110"/>
      <c r="AU138" s="110"/>
      <c r="AV138" s="110"/>
      <c r="AW138" s="110"/>
      <c r="AX138" s="110"/>
      <c r="AY138" s="110"/>
      <c r="AZ138" s="110"/>
      <c r="BA138" s="110"/>
      <c r="BB138" s="110"/>
      <c r="BC138" s="110"/>
      <c r="BD138" s="110"/>
      <c r="BE138" s="110"/>
      <c r="BF138" s="110"/>
      <c r="BG138" s="110"/>
      <c r="BH138" s="110"/>
      <c r="BI138" s="110"/>
      <c r="BJ138" s="110"/>
      <c r="BK138" s="110"/>
      <c r="BL138" s="110"/>
      <c r="BM138" s="110"/>
      <c r="BN138" s="110"/>
      <c r="BO138" s="110"/>
      <c r="BP138" s="110"/>
      <c r="BQ138" s="110"/>
      <c r="BR138" s="110"/>
      <c r="BS138" s="110"/>
      <c r="BT138" s="110"/>
      <c r="BU138" s="110"/>
      <c r="BV138" s="110"/>
      <c r="BW138" s="110"/>
      <c r="BX138" s="110"/>
      <c r="BY138" s="110"/>
      <c r="BZ138" s="110"/>
      <c r="CA138" s="110"/>
      <c r="CB138" s="110"/>
      <c r="CC138" s="110"/>
      <c r="CD138" s="110"/>
      <c r="CE138" s="110"/>
      <c r="CF138" s="110"/>
      <c r="CG138" s="110"/>
      <c r="CH138" s="110"/>
      <c r="CI138" s="110"/>
      <c r="CJ138" s="110"/>
      <c r="CK138" s="110"/>
      <c r="CL138" s="110"/>
      <c r="CM138" s="110"/>
      <c r="CN138" s="110"/>
      <c r="CO138" s="110"/>
      <c r="CP138" s="110"/>
      <c r="CQ138" s="110"/>
      <c r="CR138" s="110"/>
      <c r="CS138" s="110"/>
      <c r="CT138" s="110"/>
      <c r="CU138" s="110"/>
      <c r="CV138" s="110"/>
      <c r="CW138" s="110"/>
      <c r="CX138" s="110"/>
    </row>
    <row r="139" spans="7:102" ht="14.25" customHeight="1" x14ac:dyDescent="0.25">
      <c r="G139" s="110"/>
      <c r="H139" s="110"/>
      <c r="I139" s="110"/>
      <c r="J139" s="110"/>
      <c r="K139" s="110"/>
      <c r="L139" s="110"/>
      <c r="M139" s="110"/>
      <c r="N139" s="110"/>
      <c r="O139" s="110"/>
      <c r="P139" s="110"/>
      <c r="Q139" s="110"/>
      <c r="R139" s="110"/>
      <c r="S139" s="110"/>
      <c r="T139" s="110"/>
      <c r="U139" s="110"/>
      <c r="V139" s="110"/>
      <c r="W139" s="110"/>
      <c r="X139" s="110"/>
      <c r="Y139" s="110"/>
      <c r="Z139" s="110"/>
      <c r="AA139" s="110"/>
      <c r="AB139" s="110"/>
      <c r="AC139" s="110"/>
      <c r="AD139" s="110"/>
      <c r="AE139" s="110"/>
      <c r="AF139" s="110"/>
      <c r="AG139" s="110"/>
      <c r="AH139" s="110"/>
      <c r="AI139" s="110"/>
      <c r="AJ139" s="110"/>
      <c r="AK139" s="110"/>
      <c r="AL139" s="110"/>
      <c r="AM139" s="110"/>
      <c r="AN139" s="110"/>
      <c r="AO139" s="110"/>
      <c r="AP139" s="110"/>
      <c r="AQ139" s="110"/>
      <c r="AR139" s="110"/>
      <c r="AS139" s="110"/>
      <c r="AT139" s="110"/>
      <c r="AU139" s="110"/>
      <c r="AV139" s="110"/>
      <c r="AW139" s="110"/>
      <c r="AX139" s="110"/>
      <c r="AY139" s="110"/>
      <c r="AZ139" s="110"/>
      <c r="BA139" s="110"/>
      <c r="BB139" s="110"/>
      <c r="BC139" s="110"/>
      <c r="BD139" s="110"/>
      <c r="BE139" s="110"/>
      <c r="BF139" s="110"/>
      <c r="BG139" s="110"/>
      <c r="BH139" s="110"/>
      <c r="BI139" s="110"/>
      <c r="BJ139" s="110"/>
      <c r="BK139" s="110"/>
      <c r="BL139" s="110"/>
      <c r="BM139" s="110"/>
      <c r="BN139" s="110"/>
      <c r="BO139" s="110"/>
      <c r="BP139" s="110"/>
      <c r="BQ139" s="110"/>
      <c r="BR139" s="110"/>
      <c r="BS139" s="110"/>
      <c r="BT139" s="110"/>
      <c r="BU139" s="110"/>
      <c r="BV139" s="110"/>
      <c r="BW139" s="110"/>
      <c r="BX139" s="110"/>
      <c r="BY139" s="110"/>
      <c r="BZ139" s="110"/>
      <c r="CA139" s="110"/>
      <c r="CB139" s="110"/>
      <c r="CC139" s="110"/>
      <c r="CD139" s="110"/>
      <c r="CE139" s="110"/>
      <c r="CF139" s="110"/>
      <c r="CG139" s="110"/>
      <c r="CH139" s="110"/>
      <c r="CI139" s="110"/>
      <c r="CJ139" s="110"/>
      <c r="CK139" s="110"/>
      <c r="CL139" s="110"/>
      <c r="CM139" s="110"/>
      <c r="CN139" s="110"/>
      <c r="CO139" s="110"/>
      <c r="CP139" s="110"/>
      <c r="CQ139" s="110"/>
      <c r="CR139" s="110"/>
      <c r="CS139" s="110"/>
      <c r="CT139" s="110"/>
      <c r="CU139" s="110"/>
      <c r="CV139" s="110"/>
      <c r="CW139" s="110"/>
      <c r="CX139" s="110"/>
    </row>
    <row r="140" spans="7:102" ht="14.25" customHeight="1" x14ac:dyDescent="0.25">
      <c r="G140" s="110"/>
      <c r="H140" s="110"/>
      <c r="I140" s="110"/>
      <c r="J140" s="110"/>
      <c r="K140" s="110"/>
      <c r="L140" s="110"/>
      <c r="M140" s="110"/>
      <c r="N140" s="110"/>
      <c r="O140" s="110"/>
      <c r="P140" s="110"/>
      <c r="Q140" s="110"/>
      <c r="R140" s="110"/>
      <c r="S140" s="110"/>
      <c r="T140" s="110"/>
      <c r="U140" s="110"/>
      <c r="V140" s="110"/>
      <c r="W140" s="110"/>
      <c r="X140" s="110"/>
      <c r="Y140" s="110"/>
      <c r="Z140" s="110"/>
      <c r="AA140" s="110"/>
      <c r="AB140" s="110"/>
      <c r="AC140" s="110"/>
      <c r="AD140" s="110"/>
      <c r="AE140" s="110"/>
      <c r="AF140" s="110"/>
      <c r="AG140" s="110"/>
      <c r="AH140" s="110"/>
      <c r="AI140" s="110"/>
      <c r="AJ140" s="110"/>
      <c r="AK140" s="110"/>
      <c r="AL140" s="110"/>
      <c r="AM140" s="110"/>
      <c r="AN140" s="110"/>
      <c r="AO140" s="110"/>
      <c r="AP140" s="110"/>
      <c r="AQ140" s="110"/>
      <c r="AR140" s="110"/>
      <c r="AS140" s="110"/>
      <c r="AT140" s="110"/>
      <c r="AU140" s="110"/>
      <c r="AV140" s="110"/>
      <c r="AW140" s="110"/>
      <c r="AX140" s="110"/>
      <c r="AY140" s="110"/>
      <c r="AZ140" s="110"/>
      <c r="BA140" s="110"/>
      <c r="BB140" s="110"/>
      <c r="BC140" s="110"/>
      <c r="BD140" s="110"/>
      <c r="BE140" s="110"/>
      <c r="BF140" s="110"/>
      <c r="BG140" s="110"/>
      <c r="BH140" s="110"/>
      <c r="BI140" s="110"/>
      <c r="BJ140" s="110"/>
      <c r="BK140" s="110"/>
      <c r="BL140" s="110"/>
      <c r="BM140" s="110"/>
      <c r="BN140" s="110"/>
      <c r="BO140" s="110"/>
      <c r="BP140" s="110"/>
      <c r="BQ140" s="110"/>
      <c r="BR140" s="110"/>
      <c r="BS140" s="110"/>
      <c r="BT140" s="110"/>
      <c r="BU140" s="110"/>
      <c r="BV140" s="110"/>
      <c r="BW140" s="110"/>
      <c r="BX140" s="110"/>
      <c r="BY140" s="110"/>
      <c r="BZ140" s="110"/>
      <c r="CA140" s="110"/>
      <c r="CB140" s="110"/>
      <c r="CC140" s="110"/>
      <c r="CD140" s="110"/>
      <c r="CE140" s="110"/>
      <c r="CF140" s="110"/>
      <c r="CG140" s="110"/>
      <c r="CH140" s="110"/>
      <c r="CI140" s="110"/>
      <c r="CJ140" s="110"/>
      <c r="CK140" s="110"/>
      <c r="CL140" s="110"/>
      <c r="CM140" s="110"/>
      <c r="CN140" s="110"/>
      <c r="CO140" s="110"/>
      <c r="CP140" s="110"/>
      <c r="CQ140" s="110"/>
      <c r="CR140" s="110"/>
      <c r="CS140" s="110"/>
      <c r="CT140" s="110"/>
      <c r="CU140" s="110"/>
      <c r="CV140" s="110"/>
      <c r="CW140" s="110"/>
      <c r="CX140" s="110"/>
    </row>
    <row r="141" spans="7:102" ht="14.25" customHeight="1" x14ac:dyDescent="0.25">
      <c r="G141" s="110"/>
      <c r="H141" s="110"/>
      <c r="I141" s="110"/>
      <c r="J141" s="110"/>
      <c r="K141" s="110"/>
      <c r="L141" s="110"/>
      <c r="M141" s="110"/>
      <c r="N141" s="110"/>
      <c r="O141" s="110"/>
      <c r="P141" s="110"/>
      <c r="Q141" s="110"/>
      <c r="R141" s="110"/>
      <c r="S141" s="110"/>
      <c r="T141" s="110"/>
      <c r="U141" s="110"/>
      <c r="V141" s="110"/>
      <c r="W141" s="110"/>
      <c r="X141" s="110"/>
      <c r="Y141" s="110"/>
      <c r="Z141" s="110"/>
      <c r="AA141" s="110"/>
      <c r="AB141" s="110"/>
      <c r="AC141" s="110"/>
      <c r="AD141" s="110"/>
      <c r="AE141" s="110"/>
      <c r="AF141" s="110"/>
      <c r="AG141" s="110"/>
      <c r="AH141" s="110"/>
      <c r="AI141" s="110"/>
      <c r="AJ141" s="110"/>
      <c r="AK141" s="110"/>
      <c r="AL141" s="110"/>
      <c r="AM141" s="110"/>
      <c r="AN141" s="110"/>
      <c r="AO141" s="110"/>
      <c r="AP141" s="110"/>
      <c r="AQ141" s="110"/>
      <c r="AR141" s="110"/>
      <c r="AS141" s="110"/>
      <c r="AT141" s="110"/>
      <c r="AU141" s="110"/>
      <c r="AV141" s="110"/>
      <c r="AW141" s="110"/>
      <c r="AX141" s="110"/>
      <c r="AY141" s="110"/>
      <c r="AZ141" s="110"/>
      <c r="BA141" s="110"/>
      <c r="BB141" s="110"/>
      <c r="BC141" s="110"/>
      <c r="BD141" s="110"/>
      <c r="BE141" s="110"/>
      <c r="BF141" s="110"/>
      <c r="BG141" s="110"/>
      <c r="BH141" s="110"/>
      <c r="BI141" s="110"/>
      <c r="BJ141" s="110"/>
      <c r="BK141" s="110"/>
      <c r="BL141" s="110"/>
      <c r="BM141" s="110"/>
      <c r="BN141" s="110"/>
      <c r="BO141" s="110"/>
      <c r="BP141" s="110"/>
      <c r="BQ141" s="110"/>
      <c r="BR141" s="110"/>
      <c r="BS141" s="110"/>
      <c r="BT141" s="110"/>
      <c r="BU141" s="110"/>
      <c r="BV141" s="110"/>
      <c r="BW141" s="110"/>
      <c r="BX141" s="110"/>
      <c r="BY141" s="110"/>
      <c r="BZ141" s="110"/>
      <c r="CA141" s="110"/>
      <c r="CB141" s="110"/>
      <c r="CC141" s="110"/>
      <c r="CD141" s="110"/>
      <c r="CE141" s="110"/>
      <c r="CF141" s="110"/>
      <c r="CG141" s="110"/>
      <c r="CH141" s="110"/>
      <c r="CI141" s="110"/>
      <c r="CJ141" s="110"/>
      <c r="CK141" s="110"/>
      <c r="CL141" s="110"/>
      <c r="CM141" s="110"/>
      <c r="CN141" s="110"/>
      <c r="CO141" s="110"/>
      <c r="CP141" s="110"/>
      <c r="CQ141" s="110"/>
      <c r="CR141" s="110"/>
      <c r="CS141" s="110"/>
      <c r="CT141" s="110"/>
      <c r="CU141" s="110"/>
      <c r="CV141" s="110"/>
      <c r="CW141" s="110"/>
      <c r="CX141" s="110"/>
    </row>
    <row r="142" spans="7:102" ht="14.25" customHeight="1" x14ac:dyDescent="0.25">
      <c r="G142" s="110"/>
      <c r="H142" s="110"/>
      <c r="I142" s="110"/>
      <c r="J142" s="110"/>
      <c r="K142" s="110"/>
      <c r="L142" s="110"/>
      <c r="M142" s="110"/>
      <c r="N142" s="110"/>
      <c r="O142" s="110"/>
      <c r="P142" s="110"/>
      <c r="Q142" s="110"/>
      <c r="R142" s="110"/>
      <c r="S142" s="110"/>
      <c r="T142" s="110"/>
      <c r="U142" s="110"/>
      <c r="V142" s="110"/>
      <c r="W142" s="110"/>
      <c r="X142" s="110"/>
      <c r="Y142" s="110"/>
      <c r="Z142" s="110"/>
      <c r="AA142" s="110"/>
      <c r="AB142" s="110"/>
      <c r="AC142" s="110"/>
      <c r="AD142" s="110"/>
      <c r="AE142" s="110"/>
      <c r="AF142" s="110"/>
      <c r="AG142" s="110"/>
      <c r="AH142" s="110"/>
      <c r="AI142" s="110"/>
      <c r="AJ142" s="110"/>
      <c r="AK142" s="110"/>
      <c r="AL142" s="110"/>
      <c r="AM142" s="110"/>
      <c r="AN142" s="110"/>
      <c r="AO142" s="110"/>
      <c r="AP142" s="110"/>
      <c r="AQ142" s="110"/>
      <c r="AR142" s="110"/>
      <c r="AS142" s="110"/>
      <c r="AT142" s="110"/>
      <c r="AU142" s="110"/>
      <c r="AV142" s="110"/>
      <c r="AW142" s="110"/>
      <c r="AX142" s="110"/>
      <c r="AY142" s="110"/>
      <c r="AZ142" s="110"/>
      <c r="BA142" s="110"/>
      <c r="BB142" s="110"/>
      <c r="BC142" s="110"/>
      <c r="BD142" s="110"/>
      <c r="BE142" s="110"/>
      <c r="BF142" s="110"/>
      <c r="BG142" s="110"/>
      <c r="BH142" s="110"/>
      <c r="BI142" s="110"/>
      <c r="BJ142" s="110"/>
      <c r="BK142" s="110"/>
      <c r="BL142" s="110"/>
      <c r="BM142" s="110"/>
      <c r="BN142" s="110"/>
      <c r="BO142" s="110"/>
      <c r="BP142" s="110"/>
      <c r="BQ142" s="110"/>
      <c r="BR142" s="110"/>
      <c r="BS142" s="110"/>
      <c r="BT142" s="110"/>
      <c r="BU142" s="110"/>
      <c r="BV142" s="110"/>
      <c r="BW142" s="110"/>
      <c r="BX142" s="110"/>
      <c r="BY142" s="110"/>
      <c r="BZ142" s="110"/>
      <c r="CA142" s="110"/>
      <c r="CB142" s="110"/>
      <c r="CC142" s="110"/>
      <c r="CD142" s="110"/>
      <c r="CE142" s="110"/>
      <c r="CF142" s="110"/>
      <c r="CG142" s="110"/>
      <c r="CH142" s="110"/>
      <c r="CI142" s="110"/>
      <c r="CJ142" s="110"/>
      <c r="CK142" s="110"/>
      <c r="CL142" s="110"/>
      <c r="CM142" s="110"/>
      <c r="CN142" s="110"/>
      <c r="CO142" s="110"/>
      <c r="CP142" s="110"/>
      <c r="CQ142" s="110"/>
      <c r="CR142" s="110"/>
      <c r="CS142" s="110"/>
      <c r="CT142" s="110"/>
      <c r="CU142" s="110"/>
      <c r="CV142" s="110"/>
      <c r="CW142" s="110"/>
      <c r="CX142" s="110"/>
    </row>
    <row r="143" spans="7:102" ht="14.25" customHeight="1" x14ac:dyDescent="0.25">
      <c r="G143" s="110"/>
      <c r="H143" s="110"/>
      <c r="I143" s="110"/>
      <c r="J143" s="110"/>
      <c r="K143" s="110"/>
      <c r="L143" s="110"/>
      <c r="M143" s="110"/>
      <c r="N143" s="110"/>
      <c r="O143" s="110"/>
      <c r="P143" s="110"/>
      <c r="Q143" s="110"/>
      <c r="R143" s="110"/>
      <c r="S143" s="110"/>
      <c r="T143" s="110"/>
      <c r="U143" s="110"/>
      <c r="V143" s="110"/>
      <c r="W143" s="110"/>
      <c r="X143" s="110"/>
      <c r="Y143" s="110"/>
      <c r="Z143" s="110"/>
      <c r="AA143" s="110"/>
      <c r="AB143" s="110"/>
      <c r="AC143" s="110"/>
      <c r="AD143" s="110"/>
      <c r="AE143" s="110"/>
      <c r="AF143" s="110"/>
      <c r="AG143" s="110"/>
      <c r="AH143" s="110"/>
      <c r="AI143" s="110"/>
      <c r="AJ143" s="110"/>
      <c r="AK143" s="110"/>
      <c r="AL143" s="110"/>
      <c r="AM143" s="110"/>
      <c r="AN143" s="110"/>
      <c r="AO143" s="110"/>
      <c r="AP143" s="110"/>
      <c r="AQ143" s="110"/>
      <c r="AR143" s="110"/>
      <c r="AS143" s="110"/>
      <c r="AT143" s="110"/>
      <c r="AU143" s="110"/>
      <c r="AV143" s="110"/>
      <c r="AW143" s="110"/>
      <c r="AX143" s="110"/>
      <c r="AY143" s="110"/>
      <c r="AZ143" s="110"/>
      <c r="BA143" s="110"/>
      <c r="BB143" s="110"/>
      <c r="BC143" s="110"/>
      <c r="BD143" s="110"/>
      <c r="BE143" s="110"/>
      <c r="BF143" s="110"/>
      <c r="BG143" s="110"/>
      <c r="BH143" s="110"/>
      <c r="BI143" s="110"/>
      <c r="BJ143" s="110"/>
      <c r="BK143" s="110"/>
      <c r="BL143" s="110"/>
      <c r="BM143" s="110"/>
      <c r="BN143" s="110"/>
      <c r="BO143" s="110"/>
      <c r="BP143" s="110"/>
      <c r="BQ143" s="110"/>
      <c r="BR143" s="110"/>
      <c r="BS143" s="110"/>
      <c r="BT143" s="110"/>
      <c r="BU143" s="110"/>
      <c r="BV143" s="110"/>
      <c r="BW143" s="110"/>
      <c r="BX143" s="110"/>
      <c r="BY143" s="110"/>
      <c r="BZ143" s="110"/>
      <c r="CA143" s="110"/>
      <c r="CB143" s="110"/>
      <c r="CC143" s="110"/>
      <c r="CD143" s="110"/>
      <c r="CE143" s="110"/>
      <c r="CF143" s="110"/>
      <c r="CG143" s="110"/>
      <c r="CH143" s="110"/>
      <c r="CI143" s="110"/>
      <c r="CJ143" s="110"/>
      <c r="CK143" s="110"/>
      <c r="CL143" s="110"/>
      <c r="CM143" s="110"/>
      <c r="CN143" s="110"/>
      <c r="CO143" s="110"/>
      <c r="CP143" s="110"/>
      <c r="CQ143" s="110"/>
      <c r="CR143" s="110"/>
      <c r="CS143" s="110"/>
      <c r="CT143" s="110"/>
      <c r="CU143" s="110"/>
      <c r="CV143" s="110"/>
      <c r="CW143" s="110"/>
      <c r="CX143" s="110"/>
    </row>
    <row r="144" spans="7:102" ht="14.25" customHeight="1" x14ac:dyDescent="0.25">
      <c r="G144" s="110"/>
      <c r="H144" s="110"/>
      <c r="I144" s="110"/>
      <c r="J144" s="110"/>
      <c r="K144" s="110"/>
      <c r="L144" s="110"/>
      <c r="M144" s="110"/>
      <c r="N144" s="110"/>
      <c r="O144" s="110"/>
      <c r="P144" s="110"/>
      <c r="Q144" s="110"/>
      <c r="R144" s="110"/>
      <c r="S144" s="110"/>
      <c r="T144" s="110"/>
      <c r="U144" s="110"/>
      <c r="V144" s="110"/>
      <c r="W144" s="110"/>
      <c r="X144" s="110"/>
      <c r="Y144" s="110"/>
      <c r="Z144" s="110"/>
      <c r="AA144" s="110"/>
      <c r="AB144" s="110"/>
      <c r="AC144" s="110"/>
      <c r="AD144" s="110"/>
      <c r="AE144" s="110"/>
      <c r="AF144" s="110"/>
      <c r="AG144" s="110"/>
      <c r="AH144" s="110"/>
      <c r="AI144" s="110"/>
      <c r="AJ144" s="110"/>
      <c r="AK144" s="110"/>
      <c r="AL144" s="110"/>
      <c r="AM144" s="110"/>
      <c r="AN144" s="110"/>
      <c r="AO144" s="110"/>
      <c r="AP144" s="110"/>
      <c r="AQ144" s="110"/>
      <c r="AR144" s="110"/>
      <c r="AS144" s="110"/>
      <c r="AT144" s="110"/>
      <c r="AU144" s="110"/>
      <c r="AV144" s="110"/>
      <c r="AW144" s="110"/>
      <c r="AX144" s="110"/>
      <c r="AY144" s="110"/>
      <c r="AZ144" s="110"/>
      <c r="BA144" s="110"/>
      <c r="BB144" s="110"/>
      <c r="BC144" s="110"/>
      <c r="BD144" s="110"/>
      <c r="BE144" s="110"/>
      <c r="BF144" s="110"/>
      <c r="BG144" s="110"/>
      <c r="BH144" s="110"/>
      <c r="BI144" s="110"/>
      <c r="BJ144" s="110"/>
      <c r="BK144" s="110"/>
      <c r="BL144" s="110"/>
      <c r="BM144" s="110"/>
      <c r="BN144" s="110"/>
      <c r="BO144" s="110"/>
      <c r="BP144" s="110"/>
      <c r="BQ144" s="110"/>
      <c r="BR144" s="110"/>
      <c r="BS144" s="110"/>
      <c r="BT144" s="110"/>
      <c r="BU144" s="110"/>
      <c r="BV144" s="110"/>
      <c r="BW144" s="110"/>
      <c r="BX144" s="110"/>
      <c r="BY144" s="110"/>
      <c r="BZ144" s="110"/>
      <c r="CA144" s="110"/>
      <c r="CB144" s="110"/>
      <c r="CC144" s="110"/>
      <c r="CD144" s="110"/>
      <c r="CE144" s="110"/>
      <c r="CF144" s="110"/>
      <c r="CG144" s="110"/>
      <c r="CH144" s="110"/>
      <c r="CI144" s="110"/>
      <c r="CJ144" s="110"/>
      <c r="CK144" s="110"/>
      <c r="CL144" s="110"/>
      <c r="CM144" s="110"/>
      <c r="CN144" s="110"/>
      <c r="CO144" s="110"/>
      <c r="CP144" s="110"/>
      <c r="CQ144" s="110"/>
      <c r="CR144" s="110"/>
      <c r="CS144" s="110"/>
      <c r="CT144" s="110"/>
      <c r="CU144" s="110"/>
      <c r="CV144" s="110"/>
      <c r="CW144" s="110"/>
      <c r="CX144" s="110"/>
    </row>
    <row r="145" spans="7:102" ht="14.25" customHeight="1" x14ac:dyDescent="0.25">
      <c r="G145" s="110"/>
      <c r="H145" s="110"/>
      <c r="I145" s="110"/>
      <c r="J145" s="110"/>
      <c r="K145" s="110"/>
      <c r="L145" s="110"/>
      <c r="M145" s="110"/>
      <c r="N145" s="110"/>
      <c r="O145" s="110"/>
      <c r="P145" s="110"/>
      <c r="Q145" s="110"/>
      <c r="R145" s="110"/>
      <c r="S145" s="110"/>
      <c r="T145" s="110"/>
      <c r="U145" s="110"/>
      <c r="V145" s="110"/>
      <c r="W145" s="110"/>
      <c r="X145" s="110"/>
      <c r="Y145" s="110"/>
      <c r="Z145" s="110"/>
      <c r="AA145" s="110"/>
      <c r="AB145" s="110"/>
      <c r="AC145" s="110"/>
      <c r="AD145" s="110"/>
      <c r="AE145" s="110"/>
      <c r="AF145" s="110"/>
      <c r="AG145" s="110"/>
      <c r="AH145" s="110"/>
      <c r="AI145" s="110"/>
      <c r="AJ145" s="110"/>
      <c r="AK145" s="110"/>
      <c r="AL145" s="110"/>
      <c r="AM145" s="110"/>
      <c r="AN145" s="110"/>
      <c r="AO145" s="110"/>
      <c r="AP145" s="110"/>
      <c r="AQ145" s="110"/>
      <c r="AR145" s="110"/>
      <c r="AS145" s="110"/>
      <c r="AT145" s="110"/>
      <c r="AU145" s="110"/>
      <c r="AV145" s="110"/>
      <c r="AW145" s="110"/>
      <c r="AX145" s="110"/>
      <c r="AY145" s="110"/>
      <c r="AZ145" s="110"/>
      <c r="BA145" s="110"/>
      <c r="BB145" s="110"/>
      <c r="BC145" s="110"/>
      <c r="BD145" s="110"/>
      <c r="BE145" s="110"/>
      <c r="BF145" s="110"/>
      <c r="BG145" s="110"/>
      <c r="BH145" s="110"/>
      <c r="BI145" s="110"/>
      <c r="BJ145" s="110"/>
      <c r="BK145" s="110"/>
      <c r="BL145" s="110"/>
      <c r="BM145" s="110"/>
      <c r="BN145" s="110"/>
      <c r="BO145" s="110"/>
      <c r="BP145" s="110"/>
      <c r="BQ145" s="110"/>
      <c r="BR145" s="110"/>
      <c r="BS145" s="110"/>
      <c r="BT145" s="110"/>
      <c r="BU145" s="110"/>
      <c r="BV145" s="110"/>
      <c r="BW145" s="110"/>
      <c r="BX145" s="110"/>
      <c r="BY145" s="110"/>
      <c r="BZ145" s="110"/>
      <c r="CA145" s="110"/>
      <c r="CB145" s="110"/>
      <c r="CC145" s="110"/>
      <c r="CD145" s="110"/>
      <c r="CE145" s="110"/>
      <c r="CF145" s="110"/>
      <c r="CG145" s="110"/>
      <c r="CH145" s="110"/>
      <c r="CI145" s="110"/>
      <c r="CJ145" s="110"/>
      <c r="CK145" s="110"/>
      <c r="CL145" s="110"/>
      <c r="CM145" s="110"/>
      <c r="CN145" s="110"/>
      <c r="CO145" s="110"/>
      <c r="CP145" s="110"/>
      <c r="CQ145" s="110"/>
      <c r="CR145" s="110"/>
      <c r="CS145" s="110"/>
      <c r="CT145" s="110"/>
      <c r="CU145" s="110"/>
      <c r="CV145" s="110"/>
      <c r="CW145" s="110"/>
      <c r="CX145" s="110"/>
    </row>
    <row r="146" spans="7:102" ht="14.25" customHeight="1" x14ac:dyDescent="0.25">
      <c r="G146" s="110"/>
      <c r="H146" s="110"/>
      <c r="I146" s="110"/>
      <c r="J146" s="110"/>
      <c r="K146" s="110"/>
      <c r="L146" s="110"/>
      <c r="M146" s="110"/>
      <c r="N146" s="110"/>
      <c r="O146" s="110"/>
      <c r="P146" s="110"/>
      <c r="Q146" s="110"/>
      <c r="R146" s="110"/>
      <c r="S146" s="110"/>
      <c r="T146" s="110"/>
      <c r="U146" s="110"/>
      <c r="V146" s="110"/>
      <c r="W146" s="110"/>
      <c r="X146" s="110"/>
      <c r="Y146" s="110"/>
      <c r="Z146" s="110"/>
      <c r="AA146" s="110"/>
      <c r="AB146" s="110"/>
      <c r="AC146" s="110"/>
      <c r="AD146" s="110"/>
      <c r="AE146" s="110"/>
      <c r="AF146" s="110"/>
      <c r="AG146" s="110"/>
      <c r="AH146" s="110"/>
      <c r="AI146" s="110"/>
      <c r="AJ146" s="110"/>
      <c r="AK146" s="110"/>
      <c r="AL146" s="110"/>
      <c r="AM146" s="110"/>
      <c r="AN146" s="110"/>
      <c r="AO146" s="110"/>
      <c r="AP146" s="110"/>
      <c r="AQ146" s="110"/>
      <c r="AR146" s="110"/>
      <c r="AS146" s="110"/>
      <c r="AT146" s="110"/>
      <c r="AU146" s="110"/>
      <c r="AV146" s="110"/>
      <c r="AW146" s="110"/>
      <c r="AX146" s="110"/>
      <c r="AY146" s="110"/>
      <c r="AZ146" s="110"/>
      <c r="BA146" s="110"/>
      <c r="BB146" s="110"/>
      <c r="BC146" s="110"/>
      <c r="BD146" s="110"/>
      <c r="BE146" s="110"/>
      <c r="BF146" s="110"/>
      <c r="BG146" s="110"/>
      <c r="BH146" s="110"/>
      <c r="BI146" s="110"/>
      <c r="BJ146" s="110"/>
      <c r="BK146" s="110"/>
      <c r="BL146" s="110"/>
      <c r="BM146" s="110"/>
      <c r="BN146" s="110"/>
      <c r="BO146" s="110"/>
      <c r="BP146" s="110"/>
      <c r="BQ146" s="110"/>
      <c r="BR146" s="110"/>
      <c r="BS146" s="110"/>
      <c r="BT146" s="110"/>
      <c r="BU146" s="110"/>
      <c r="BV146" s="110"/>
      <c r="BW146" s="110"/>
      <c r="BX146" s="110"/>
      <c r="BY146" s="110"/>
      <c r="BZ146" s="110"/>
      <c r="CA146" s="110"/>
      <c r="CB146" s="110"/>
      <c r="CC146" s="110"/>
      <c r="CD146" s="110"/>
      <c r="CE146" s="110"/>
      <c r="CF146" s="110"/>
      <c r="CG146" s="110"/>
      <c r="CH146" s="110"/>
      <c r="CI146" s="110"/>
      <c r="CJ146" s="110"/>
      <c r="CK146" s="110"/>
      <c r="CL146" s="110"/>
      <c r="CM146" s="110"/>
      <c r="CN146" s="110"/>
      <c r="CO146" s="110"/>
      <c r="CP146" s="110"/>
      <c r="CQ146" s="110"/>
      <c r="CR146" s="110"/>
      <c r="CS146" s="110"/>
      <c r="CT146" s="110"/>
      <c r="CU146" s="110"/>
      <c r="CV146" s="110"/>
      <c r="CW146" s="110"/>
      <c r="CX146" s="110"/>
    </row>
    <row r="147" spans="7:102" ht="14.25" customHeight="1" x14ac:dyDescent="0.25">
      <c r="G147" s="110"/>
      <c r="H147" s="110"/>
      <c r="I147" s="110"/>
      <c r="J147" s="110"/>
      <c r="K147" s="110"/>
      <c r="L147" s="110"/>
      <c r="M147" s="110"/>
      <c r="N147" s="110"/>
      <c r="O147" s="110"/>
      <c r="P147" s="110"/>
      <c r="Q147" s="110"/>
      <c r="R147" s="110"/>
      <c r="S147" s="110"/>
      <c r="T147" s="110"/>
      <c r="U147" s="110"/>
      <c r="V147" s="110"/>
      <c r="W147" s="110"/>
      <c r="X147" s="110"/>
      <c r="Y147" s="110"/>
      <c r="Z147" s="110"/>
      <c r="AA147" s="110"/>
      <c r="AB147" s="110"/>
      <c r="AC147" s="110"/>
      <c r="AD147" s="110"/>
      <c r="AE147" s="110"/>
      <c r="AF147" s="110"/>
      <c r="AG147" s="110"/>
      <c r="AH147" s="110"/>
      <c r="AI147" s="110"/>
      <c r="AJ147" s="110"/>
      <c r="AK147" s="110"/>
      <c r="AL147" s="110"/>
      <c r="AM147" s="110"/>
      <c r="AN147" s="110"/>
      <c r="AO147" s="110"/>
      <c r="AP147" s="110"/>
      <c r="AQ147" s="110"/>
      <c r="AR147" s="110"/>
      <c r="AS147" s="110"/>
      <c r="AT147" s="110"/>
      <c r="AU147" s="110"/>
      <c r="AV147" s="110"/>
      <c r="AW147" s="110"/>
      <c r="AX147" s="110"/>
      <c r="AY147" s="110"/>
      <c r="AZ147" s="110"/>
      <c r="BA147" s="110"/>
      <c r="BB147" s="110"/>
      <c r="BC147" s="110"/>
      <c r="BD147" s="110"/>
      <c r="BE147" s="110"/>
      <c r="BF147" s="110"/>
      <c r="BG147" s="110"/>
      <c r="BH147" s="110"/>
      <c r="BI147" s="110"/>
      <c r="BJ147" s="110"/>
      <c r="BK147" s="110"/>
      <c r="BL147" s="110"/>
      <c r="BM147" s="110"/>
      <c r="BN147" s="110"/>
      <c r="BO147" s="110"/>
      <c r="BP147" s="110"/>
      <c r="BQ147" s="110"/>
      <c r="BR147" s="110"/>
      <c r="BS147" s="110"/>
      <c r="BT147" s="110"/>
      <c r="BU147" s="110"/>
      <c r="BV147" s="110"/>
      <c r="BW147" s="110"/>
      <c r="BX147" s="110"/>
      <c r="BY147" s="110"/>
      <c r="BZ147" s="110"/>
      <c r="CA147" s="110"/>
      <c r="CB147" s="110"/>
      <c r="CC147" s="110"/>
      <c r="CD147" s="110"/>
      <c r="CE147" s="110"/>
      <c r="CF147" s="110"/>
      <c r="CG147" s="110"/>
      <c r="CH147" s="110"/>
      <c r="CI147" s="110"/>
      <c r="CJ147" s="110"/>
      <c r="CK147" s="110"/>
      <c r="CL147" s="110"/>
      <c r="CM147" s="110"/>
      <c r="CN147" s="110"/>
      <c r="CO147" s="110"/>
      <c r="CP147" s="110"/>
      <c r="CQ147" s="110"/>
      <c r="CR147" s="110"/>
      <c r="CS147" s="110"/>
      <c r="CT147" s="110"/>
      <c r="CU147" s="110"/>
      <c r="CV147" s="110"/>
      <c r="CW147" s="110"/>
      <c r="CX147" s="110"/>
    </row>
    <row r="148" spans="7:102" ht="14.25" customHeight="1" x14ac:dyDescent="0.25">
      <c r="G148" s="110"/>
      <c r="H148" s="110"/>
      <c r="I148" s="110"/>
      <c r="J148" s="110"/>
      <c r="K148" s="110"/>
      <c r="L148" s="110"/>
      <c r="M148" s="110"/>
      <c r="N148" s="110"/>
      <c r="O148" s="110"/>
      <c r="P148" s="110"/>
      <c r="Q148" s="110"/>
      <c r="R148" s="110"/>
      <c r="S148" s="110"/>
      <c r="T148" s="110"/>
      <c r="U148" s="110"/>
      <c r="V148" s="110"/>
      <c r="W148" s="110"/>
      <c r="X148" s="110"/>
      <c r="Y148" s="110"/>
      <c r="Z148" s="110"/>
      <c r="AA148" s="110"/>
      <c r="AB148" s="110"/>
      <c r="AC148" s="110"/>
      <c r="AD148" s="110"/>
      <c r="AE148" s="110"/>
      <c r="AF148" s="110"/>
      <c r="AG148" s="110"/>
      <c r="AH148" s="110"/>
      <c r="AI148" s="110"/>
      <c r="AJ148" s="110"/>
      <c r="AK148" s="110"/>
      <c r="AL148" s="110"/>
      <c r="AM148" s="110"/>
      <c r="AN148" s="110"/>
      <c r="AO148" s="110"/>
      <c r="AP148" s="110"/>
      <c r="AQ148" s="110"/>
      <c r="AR148" s="110"/>
      <c r="AS148" s="110"/>
      <c r="AT148" s="110"/>
      <c r="AU148" s="110"/>
      <c r="AV148" s="110"/>
      <c r="AW148" s="110"/>
      <c r="AX148" s="110"/>
      <c r="AY148" s="110"/>
      <c r="AZ148" s="110"/>
      <c r="BA148" s="110"/>
      <c r="BB148" s="110"/>
      <c r="BC148" s="110"/>
      <c r="BD148" s="110"/>
      <c r="BE148" s="110"/>
      <c r="BF148" s="110"/>
      <c r="BG148" s="110"/>
      <c r="BH148" s="110"/>
      <c r="BI148" s="110"/>
      <c r="BJ148" s="110"/>
      <c r="BK148" s="110"/>
      <c r="BL148" s="110"/>
      <c r="BM148" s="110"/>
      <c r="BN148" s="110"/>
      <c r="BO148" s="110"/>
      <c r="BP148" s="110"/>
      <c r="BQ148" s="110"/>
      <c r="BR148" s="110"/>
      <c r="BS148" s="110"/>
      <c r="BT148" s="110"/>
      <c r="BU148" s="110"/>
      <c r="BV148" s="110"/>
      <c r="BW148" s="110"/>
      <c r="BX148" s="110"/>
      <c r="BY148" s="110"/>
      <c r="BZ148" s="110"/>
      <c r="CA148" s="110"/>
      <c r="CB148" s="110"/>
      <c r="CC148" s="110"/>
      <c r="CD148" s="110"/>
      <c r="CE148" s="110"/>
      <c r="CF148" s="110"/>
      <c r="CG148" s="110"/>
      <c r="CH148" s="110"/>
      <c r="CI148" s="110"/>
      <c r="CJ148" s="110"/>
      <c r="CK148" s="110"/>
      <c r="CL148" s="110"/>
      <c r="CM148" s="110"/>
      <c r="CN148" s="110"/>
      <c r="CO148" s="110"/>
      <c r="CP148" s="110"/>
      <c r="CQ148" s="110"/>
      <c r="CR148" s="110"/>
      <c r="CS148" s="110"/>
      <c r="CT148" s="110"/>
      <c r="CU148" s="110"/>
      <c r="CV148" s="110"/>
      <c r="CW148" s="110"/>
      <c r="CX148" s="110"/>
    </row>
    <row r="149" spans="7:102" ht="14.25" customHeight="1" x14ac:dyDescent="0.25">
      <c r="G149" s="110"/>
      <c r="H149" s="110"/>
      <c r="I149" s="110"/>
      <c r="J149" s="110"/>
      <c r="K149" s="110"/>
      <c r="L149" s="110"/>
      <c r="M149" s="110"/>
      <c r="N149" s="110"/>
      <c r="O149" s="110"/>
      <c r="P149" s="110"/>
      <c r="Q149" s="110"/>
      <c r="R149" s="110"/>
      <c r="S149" s="110"/>
      <c r="T149" s="110"/>
      <c r="U149" s="110"/>
      <c r="V149" s="110"/>
      <c r="W149" s="110"/>
      <c r="X149" s="110"/>
      <c r="Y149" s="110"/>
      <c r="Z149" s="110"/>
      <c r="AA149" s="110"/>
      <c r="AB149" s="110"/>
      <c r="AC149" s="110"/>
      <c r="AD149" s="110"/>
      <c r="AE149" s="110"/>
      <c r="AF149" s="110"/>
      <c r="AG149" s="110"/>
      <c r="AH149" s="110"/>
      <c r="AI149" s="110"/>
      <c r="AJ149" s="110"/>
      <c r="AK149" s="110"/>
      <c r="AL149" s="110"/>
      <c r="AM149" s="110"/>
      <c r="AN149" s="110"/>
      <c r="AO149" s="110"/>
      <c r="AP149" s="110"/>
      <c r="AQ149" s="110"/>
      <c r="AR149" s="110"/>
      <c r="AS149" s="110"/>
      <c r="AT149" s="110"/>
      <c r="AU149" s="110"/>
      <c r="AV149" s="110"/>
      <c r="AW149" s="110"/>
      <c r="AX149" s="110"/>
      <c r="AY149" s="110"/>
      <c r="AZ149" s="110"/>
      <c r="BA149" s="110"/>
      <c r="BB149" s="110"/>
      <c r="BC149" s="110"/>
      <c r="BD149" s="110"/>
      <c r="BE149" s="110"/>
      <c r="BF149" s="110"/>
      <c r="BG149" s="110"/>
      <c r="BH149" s="110"/>
      <c r="BI149" s="110"/>
      <c r="BJ149" s="110"/>
      <c r="BK149" s="110"/>
      <c r="BL149" s="110"/>
      <c r="BM149" s="110"/>
      <c r="BN149" s="110"/>
      <c r="BO149" s="110"/>
      <c r="BP149" s="110"/>
      <c r="BQ149" s="110"/>
      <c r="BR149" s="110"/>
      <c r="BS149" s="110"/>
      <c r="BT149" s="110"/>
      <c r="BU149" s="110"/>
      <c r="BV149" s="110"/>
      <c r="BW149" s="110"/>
      <c r="BX149" s="110"/>
      <c r="BY149" s="110"/>
      <c r="BZ149" s="110"/>
      <c r="CA149" s="110"/>
      <c r="CB149" s="110"/>
      <c r="CC149" s="110"/>
      <c r="CD149" s="110"/>
      <c r="CE149" s="110"/>
      <c r="CF149" s="110"/>
      <c r="CG149" s="110"/>
      <c r="CH149" s="110"/>
      <c r="CI149" s="110"/>
      <c r="CJ149" s="110"/>
      <c r="CK149" s="110"/>
      <c r="CL149" s="110"/>
      <c r="CM149" s="110"/>
      <c r="CN149" s="110"/>
      <c r="CO149" s="110"/>
      <c r="CP149" s="110"/>
      <c r="CQ149" s="110"/>
      <c r="CR149" s="110"/>
      <c r="CS149" s="110"/>
      <c r="CT149" s="110"/>
      <c r="CU149" s="110"/>
      <c r="CV149" s="110"/>
      <c r="CW149" s="110"/>
      <c r="CX149" s="110"/>
    </row>
    <row r="150" spans="7:102" ht="14.25" customHeight="1" x14ac:dyDescent="0.25">
      <c r="G150" s="110"/>
      <c r="H150" s="110"/>
      <c r="I150" s="110"/>
      <c r="J150" s="110"/>
      <c r="K150" s="110"/>
      <c r="L150" s="110"/>
      <c r="M150" s="110"/>
      <c r="N150" s="110"/>
      <c r="O150" s="110"/>
      <c r="P150" s="110"/>
      <c r="Q150" s="110"/>
      <c r="R150" s="110"/>
      <c r="S150" s="110"/>
      <c r="T150" s="110"/>
      <c r="U150" s="110"/>
      <c r="V150" s="110"/>
      <c r="W150" s="110"/>
      <c r="X150" s="110"/>
      <c r="Y150" s="110"/>
      <c r="Z150" s="110"/>
      <c r="AA150" s="110"/>
      <c r="AB150" s="110"/>
      <c r="AC150" s="110"/>
      <c r="AD150" s="110"/>
      <c r="AE150" s="110"/>
      <c r="AF150" s="110"/>
      <c r="AG150" s="110"/>
      <c r="AH150" s="110"/>
      <c r="AI150" s="110"/>
      <c r="AJ150" s="110"/>
      <c r="AK150" s="110"/>
      <c r="AL150" s="110"/>
      <c r="AM150" s="110"/>
      <c r="AN150" s="110"/>
      <c r="AO150" s="110"/>
      <c r="AP150" s="110"/>
      <c r="AQ150" s="110"/>
      <c r="AR150" s="110"/>
      <c r="AS150" s="110"/>
      <c r="AT150" s="110"/>
      <c r="AU150" s="110"/>
      <c r="AV150" s="110"/>
      <c r="AW150" s="110"/>
      <c r="AX150" s="110"/>
      <c r="AY150" s="110"/>
      <c r="AZ150" s="110"/>
      <c r="BA150" s="110"/>
      <c r="BB150" s="110"/>
      <c r="BC150" s="110"/>
      <c r="BD150" s="110"/>
      <c r="BE150" s="110"/>
      <c r="BF150" s="110"/>
      <c r="BG150" s="110"/>
      <c r="BH150" s="110"/>
      <c r="BI150" s="110"/>
      <c r="BJ150" s="110"/>
      <c r="BK150" s="110"/>
      <c r="BL150" s="110"/>
      <c r="BM150" s="110"/>
      <c r="BN150" s="110"/>
      <c r="BO150" s="110"/>
      <c r="BP150" s="110"/>
      <c r="BQ150" s="110"/>
      <c r="BR150" s="110"/>
      <c r="BS150" s="110"/>
      <c r="BT150" s="110"/>
      <c r="BU150" s="110"/>
      <c r="BV150" s="110"/>
      <c r="BW150" s="110"/>
      <c r="BX150" s="110"/>
      <c r="BY150" s="110"/>
      <c r="BZ150" s="110"/>
      <c r="CA150" s="110"/>
      <c r="CB150" s="110"/>
      <c r="CC150" s="110"/>
      <c r="CD150" s="110"/>
      <c r="CE150" s="110"/>
      <c r="CF150" s="110"/>
      <c r="CG150" s="110"/>
      <c r="CH150" s="110"/>
      <c r="CI150" s="110"/>
      <c r="CJ150" s="110"/>
      <c r="CK150" s="110"/>
      <c r="CL150" s="110"/>
      <c r="CM150" s="110"/>
      <c r="CN150" s="110"/>
      <c r="CO150" s="110"/>
      <c r="CP150" s="110"/>
      <c r="CQ150" s="110"/>
      <c r="CR150" s="110"/>
      <c r="CS150" s="110"/>
      <c r="CT150" s="110"/>
      <c r="CU150" s="110"/>
      <c r="CV150" s="110"/>
      <c r="CW150" s="110"/>
      <c r="CX150" s="110"/>
    </row>
    <row r="151" spans="7:102" ht="14.25" customHeight="1" x14ac:dyDescent="0.25">
      <c r="G151" s="110"/>
      <c r="H151" s="110"/>
      <c r="I151" s="110"/>
      <c r="J151" s="110"/>
      <c r="K151" s="110"/>
      <c r="L151" s="110"/>
      <c r="M151" s="110"/>
      <c r="N151" s="110"/>
      <c r="O151" s="110"/>
      <c r="P151" s="110"/>
      <c r="Q151" s="110"/>
      <c r="R151" s="110"/>
      <c r="S151" s="110"/>
      <c r="T151" s="110"/>
      <c r="U151" s="110"/>
      <c r="V151" s="110"/>
      <c r="W151" s="110"/>
      <c r="X151" s="110"/>
      <c r="Y151" s="110"/>
      <c r="Z151" s="110"/>
      <c r="AA151" s="110"/>
      <c r="AB151" s="110"/>
      <c r="AC151" s="110"/>
      <c r="AD151" s="110"/>
      <c r="AE151" s="110"/>
      <c r="AF151" s="110"/>
      <c r="AG151" s="110"/>
      <c r="AH151" s="110"/>
      <c r="AI151" s="110"/>
      <c r="AJ151" s="110"/>
      <c r="AK151" s="110"/>
      <c r="AL151" s="110"/>
      <c r="AM151" s="110"/>
      <c r="AN151" s="110"/>
      <c r="AO151" s="110"/>
      <c r="AP151" s="110"/>
      <c r="AQ151" s="110"/>
      <c r="AR151" s="110"/>
      <c r="AS151" s="110"/>
      <c r="AT151" s="110"/>
      <c r="AU151" s="110"/>
      <c r="AV151" s="110"/>
      <c r="AW151" s="110"/>
      <c r="AX151" s="110"/>
      <c r="AY151" s="110"/>
      <c r="AZ151" s="110"/>
      <c r="BA151" s="110"/>
      <c r="BB151" s="110"/>
      <c r="BC151" s="110"/>
      <c r="BD151" s="110"/>
      <c r="BE151" s="110"/>
      <c r="BF151" s="110"/>
      <c r="BG151" s="110"/>
      <c r="BH151" s="110"/>
      <c r="BI151" s="110"/>
      <c r="BJ151" s="110"/>
      <c r="BK151" s="110"/>
      <c r="BL151" s="110"/>
      <c r="BM151" s="110"/>
      <c r="BN151" s="110"/>
      <c r="BO151" s="110"/>
      <c r="BP151" s="110"/>
      <c r="BQ151" s="110"/>
      <c r="BR151" s="110"/>
      <c r="BS151" s="110"/>
      <c r="BT151" s="110"/>
      <c r="BU151" s="110"/>
      <c r="BV151" s="110"/>
      <c r="BW151" s="110"/>
      <c r="BX151" s="110"/>
      <c r="BY151" s="110"/>
      <c r="BZ151" s="110"/>
      <c r="CA151" s="110"/>
      <c r="CB151" s="110"/>
      <c r="CC151" s="110"/>
      <c r="CD151" s="110"/>
      <c r="CE151" s="110"/>
      <c r="CF151" s="110"/>
      <c r="CG151" s="110"/>
      <c r="CH151" s="110"/>
      <c r="CI151" s="110"/>
      <c r="CJ151" s="110"/>
      <c r="CK151" s="110"/>
      <c r="CL151" s="110"/>
      <c r="CM151" s="110"/>
      <c r="CN151" s="110"/>
      <c r="CO151" s="110"/>
      <c r="CP151" s="110"/>
      <c r="CQ151" s="110"/>
      <c r="CR151" s="110"/>
      <c r="CS151" s="110"/>
      <c r="CT151" s="110"/>
      <c r="CU151" s="110"/>
      <c r="CV151" s="110"/>
      <c r="CW151" s="110"/>
      <c r="CX151" s="110"/>
    </row>
    <row r="152" spans="7:102" ht="14.25" customHeight="1" x14ac:dyDescent="0.25">
      <c r="G152" s="110"/>
      <c r="H152" s="110"/>
      <c r="I152" s="110"/>
      <c r="J152" s="110"/>
      <c r="K152" s="110"/>
      <c r="L152" s="110"/>
      <c r="M152" s="110"/>
      <c r="N152" s="110"/>
      <c r="O152" s="110"/>
      <c r="P152" s="110"/>
      <c r="Q152" s="110"/>
      <c r="R152" s="110"/>
      <c r="S152" s="110"/>
      <c r="T152" s="110"/>
      <c r="U152" s="110"/>
      <c r="V152" s="110"/>
      <c r="W152" s="110"/>
      <c r="X152" s="110"/>
      <c r="Y152" s="110"/>
      <c r="Z152" s="110"/>
      <c r="AA152" s="110"/>
      <c r="AB152" s="110"/>
      <c r="AC152" s="110"/>
      <c r="AD152" s="110"/>
      <c r="AE152" s="110"/>
      <c r="AF152" s="110"/>
      <c r="AG152" s="110"/>
      <c r="AH152" s="110"/>
      <c r="AI152" s="110"/>
      <c r="AJ152" s="110"/>
      <c r="AK152" s="110"/>
      <c r="AL152" s="110"/>
      <c r="AM152" s="110"/>
      <c r="AN152" s="110"/>
      <c r="AO152" s="110"/>
      <c r="AP152" s="110"/>
      <c r="AQ152" s="110"/>
      <c r="AR152" s="110"/>
      <c r="AS152" s="110"/>
      <c r="AT152" s="110"/>
      <c r="AU152" s="110"/>
      <c r="AV152" s="110"/>
      <c r="AW152" s="110"/>
      <c r="AX152" s="110"/>
      <c r="AY152" s="110"/>
      <c r="AZ152" s="110"/>
      <c r="BA152" s="110"/>
      <c r="BB152" s="110"/>
      <c r="BC152" s="110"/>
      <c r="BD152" s="110"/>
      <c r="BE152" s="110"/>
      <c r="BF152" s="110"/>
      <c r="BG152" s="110"/>
      <c r="BH152" s="110"/>
      <c r="BI152" s="110"/>
      <c r="BJ152" s="110"/>
      <c r="BK152" s="110"/>
      <c r="BL152" s="110"/>
      <c r="BM152" s="110"/>
      <c r="BN152" s="110"/>
      <c r="BO152" s="110"/>
      <c r="BP152" s="110"/>
      <c r="BQ152" s="110"/>
      <c r="BR152" s="110"/>
      <c r="BS152" s="110"/>
      <c r="BT152" s="110"/>
      <c r="BU152" s="110"/>
      <c r="BV152" s="110"/>
      <c r="BW152" s="110"/>
      <c r="BX152" s="110"/>
      <c r="BY152" s="110"/>
      <c r="BZ152" s="110"/>
      <c r="CA152" s="110"/>
      <c r="CB152" s="110"/>
      <c r="CC152" s="110"/>
      <c r="CD152" s="110"/>
      <c r="CE152" s="110"/>
      <c r="CF152" s="110"/>
      <c r="CG152" s="110"/>
      <c r="CH152" s="110"/>
      <c r="CI152" s="110"/>
      <c r="CJ152" s="110"/>
      <c r="CK152" s="110"/>
      <c r="CL152" s="110"/>
      <c r="CM152" s="110"/>
      <c r="CN152" s="110"/>
      <c r="CO152" s="110"/>
      <c r="CP152" s="110"/>
      <c r="CQ152" s="110"/>
      <c r="CR152" s="110"/>
      <c r="CS152" s="110"/>
      <c r="CT152" s="110"/>
      <c r="CU152" s="110"/>
      <c r="CV152" s="110"/>
      <c r="CW152" s="110"/>
      <c r="CX152" s="110"/>
    </row>
    <row r="153" spans="7:102" ht="14.25" customHeight="1" x14ac:dyDescent="0.25">
      <c r="G153" s="110"/>
      <c r="H153" s="110"/>
      <c r="I153" s="110"/>
      <c r="J153" s="110"/>
      <c r="K153" s="110"/>
      <c r="L153" s="110"/>
      <c r="M153" s="110"/>
      <c r="N153" s="110"/>
      <c r="O153" s="110"/>
      <c r="P153" s="110"/>
      <c r="Q153" s="110"/>
      <c r="R153" s="110"/>
      <c r="S153" s="110"/>
      <c r="T153" s="110"/>
      <c r="U153" s="110"/>
      <c r="V153" s="110"/>
      <c r="W153" s="110"/>
      <c r="X153" s="110"/>
      <c r="Y153" s="110"/>
      <c r="Z153" s="110"/>
      <c r="AA153" s="110"/>
      <c r="AB153" s="110"/>
      <c r="AC153" s="110"/>
      <c r="AD153" s="110"/>
      <c r="AE153" s="110"/>
      <c r="AF153" s="110"/>
      <c r="AG153" s="110"/>
      <c r="AH153" s="110"/>
      <c r="AI153" s="110"/>
      <c r="AJ153" s="110"/>
      <c r="AK153" s="110"/>
      <c r="AL153" s="110"/>
      <c r="AM153" s="110"/>
      <c r="AN153" s="110"/>
      <c r="AO153" s="110"/>
      <c r="AP153" s="110"/>
      <c r="AQ153" s="110"/>
      <c r="AR153" s="110"/>
      <c r="AS153" s="110"/>
      <c r="AT153" s="110"/>
      <c r="AU153" s="110"/>
      <c r="AV153" s="110"/>
      <c r="AW153" s="110"/>
      <c r="AX153" s="110"/>
      <c r="AY153" s="110"/>
      <c r="AZ153" s="110"/>
      <c r="BA153" s="110"/>
      <c r="BB153" s="110"/>
      <c r="BC153" s="110"/>
      <c r="BD153" s="110"/>
      <c r="BE153" s="110"/>
      <c r="BF153" s="110"/>
      <c r="BG153" s="110"/>
      <c r="BH153" s="110"/>
      <c r="BI153" s="110"/>
      <c r="BJ153" s="110"/>
      <c r="BK153" s="110"/>
      <c r="BL153" s="110"/>
      <c r="BM153" s="110"/>
      <c r="BN153" s="110"/>
      <c r="BO153" s="110"/>
      <c r="BP153" s="110"/>
      <c r="BQ153" s="110"/>
      <c r="BR153" s="110"/>
      <c r="BS153" s="110"/>
      <c r="BT153" s="110"/>
      <c r="BU153" s="110"/>
      <c r="BV153" s="110"/>
      <c r="BW153" s="110"/>
      <c r="BX153" s="110"/>
      <c r="BY153" s="110"/>
      <c r="BZ153" s="110"/>
      <c r="CA153" s="110"/>
      <c r="CB153" s="110"/>
      <c r="CC153" s="110"/>
      <c r="CD153" s="110"/>
      <c r="CE153" s="110"/>
      <c r="CF153" s="110"/>
      <c r="CG153" s="110"/>
      <c r="CH153" s="110"/>
      <c r="CI153" s="110"/>
      <c r="CJ153" s="110"/>
      <c r="CK153" s="110"/>
      <c r="CL153" s="110"/>
      <c r="CM153" s="110"/>
      <c r="CN153" s="110"/>
      <c r="CO153" s="110"/>
      <c r="CP153" s="110"/>
      <c r="CQ153" s="110"/>
      <c r="CR153" s="110"/>
      <c r="CS153" s="110"/>
      <c r="CT153" s="110"/>
      <c r="CU153" s="110"/>
      <c r="CV153" s="110"/>
      <c r="CW153" s="110"/>
      <c r="CX153" s="110"/>
    </row>
    <row r="154" spans="7:102" ht="14.25" customHeight="1" x14ac:dyDescent="0.25">
      <c r="G154" s="110"/>
      <c r="H154" s="110"/>
      <c r="I154" s="110"/>
      <c r="J154" s="110"/>
      <c r="K154" s="110"/>
      <c r="L154" s="110"/>
      <c r="M154" s="110"/>
      <c r="N154" s="110"/>
      <c r="O154" s="110"/>
      <c r="P154" s="110"/>
      <c r="Q154" s="110"/>
      <c r="R154" s="110"/>
      <c r="S154" s="110"/>
      <c r="T154" s="110"/>
      <c r="U154" s="110"/>
      <c r="V154" s="110"/>
      <c r="W154" s="110"/>
      <c r="X154" s="110"/>
      <c r="Y154" s="110"/>
      <c r="Z154" s="110"/>
      <c r="AA154" s="110"/>
      <c r="AB154" s="110"/>
      <c r="AC154" s="110"/>
      <c r="AD154" s="110"/>
      <c r="AE154" s="110"/>
      <c r="AF154" s="110"/>
      <c r="AG154" s="110"/>
      <c r="AH154" s="110"/>
      <c r="AI154" s="110"/>
      <c r="AJ154" s="110"/>
      <c r="AK154" s="110"/>
      <c r="AL154" s="110"/>
      <c r="AM154" s="110"/>
      <c r="AN154" s="110"/>
      <c r="AO154" s="110"/>
      <c r="AP154" s="110"/>
      <c r="AQ154" s="110"/>
      <c r="AR154" s="110"/>
      <c r="AS154" s="110"/>
      <c r="AT154" s="110"/>
      <c r="AU154" s="110"/>
      <c r="AV154" s="110"/>
      <c r="AW154" s="110"/>
      <c r="AX154" s="110"/>
      <c r="AY154" s="110"/>
      <c r="AZ154" s="110"/>
      <c r="BA154" s="110"/>
      <c r="BB154" s="110"/>
      <c r="BC154" s="110"/>
      <c r="BD154" s="110"/>
      <c r="BE154" s="110"/>
      <c r="BF154" s="110"/>
      <c r="BG154" s="110"/>
      <c r="BH154" s="110"/>
      <c r="BI154" s="110"/>
      <c r="BJ154" s="110"/>
      <c r="BK154" s="110"/>
      <c r="BL154" s="110"/>
      <c r="BM154" s="110"/>
      <c r="BN154" s="110"/>
      <c r="BO154" s="110"/>
      <c r="BP154" s="110"/>
      <c r="BQ154" s="110"/>
      <c r="BR154" s="110"/>
      <c r="BS154" s="110"/>
      <c r="BT154" s="110"/>
      <c r="BU154" s="110"/>
      <c r="BV154" s="110"/>
      <c r="BW154" s="110"/>
      <c r="BX154" s="110"/>
      <c r="BY154" s="110"/>
      <c r="BZ154" s="110"/>
      <c r="CA154" s="110"/>
      <c r="CB154" s="110"/>
      <c r="CC154" s="110"/>
      <c r="CD154" s="110"/>
      <c r="CE154" s="110"/>
      <c r="CF154" s="110"/>
      <c r="CG154" s="110"/>
      <c r="CH154" s="110"/>
      <c r="CI154" s="110"/>
      <c r="CJ154" s="110"/>
      <c r="CK154" s="110"/>
      <c r="CL154" s="110"/>
      <c r="CM154" s="110"/>
      <c r="CN154" s="110"/>
      <c r="CO154" s="110"/>
      <c r="CP154" s="110"/>
      <c r="CQ154" s="110"/>
      <c r="CR154" s="110"/>
      <c r="CS154" s="110"/>
      <c r="CT154" s="110"/>
      <c r="CU154" s="110"/>
      <c r="CV154" s="110"/>
      <c r="CW154" s="110"/>
      <c r="CX154" s="110"/>
    </row>
    <row r="155" spans="7:102" ht="14.25" customHeight="1" x14ac:dyDescent="0.25">
      <c r="G155" s="110"/>
      <c r="H155" s="110"/>
      <c r="I155" s="110"/>
      <c r="J155" s="110"/>
      <c r="K155" s="110"/>
      <c r="L155" s="110"/>
      <c r="M155" s="110"/>
      <c r="N155" s="110"/>
      <c r="O155" s="110"/>
      <c r="P155" s="110"/>
      <c r="Q155" s="110"/>
      <c r="R155" s="110"/>
      <c r="S155" s="110"/>
      <c r="T155" s="110"/>
      <c r="U155" s="110"/>
      <c r="V155" s="110"/>
      <c r="W155" s="110"/>
      <c r="X155" s="110"/>
      <c r="Y155" s="110"/>
      <c r="Z155" s="110"/>
      <c r="AA155" s="110"/>
      <c r="AB155" s="110"/>
      <c r="AC155" s="110"/>
      <c r="AD155" s="110"/>
      <c r="AE155" s="110"/>
      <c r="AF155" s="110"/>
      <c r="AG155" s="110"/>
      <c r="AH155" s="110"/>
      <c r="AI155" s="110"/>
      <c r="AJ155" s="110"/>
      <c r="AK155" s="110"/>
      <c r="AL155" s="110"/>
      <c r="AM155" s="110"/>
      <c r="AN155" s="110"/>
      <c r="AO155" s="110"/>
      <c r="AP155" s="110"/>
      <c r="AQ155" s="110"/>
      <c r="AR155" s="110"/>
      <c r="AS155" s="110"/>
      <c r="AT155" s="110"/>
      <c r="AU155" s="110"/>
      <c r="AV155" s="110"/>
      <c r="AW155" s="110"/>
      <c r="AX155" s="110"/>
      <c r="AY155" s="110"/>
      <c r="AZ155" s="110"/>
      <c r="BA155" s="110"/>
      <c r="BB155" s="110"/>
      <c r="BC155" s="110"/>
      <c r="BD155" s="110"/>
      <c r="BE155" s="110"/>
      <c r="BF155" s="110"/>
      <c r="BG155" s="110"/>
      <c r="BH155" s="110"/>
      <c r="BI155" s="110"/>
      <c r="BJ155" s="110"/>
      <c r="BK155" s="110"/>
      <c r="BL155" s="110"/>
      <c r="BM155" s="110"/>
      <c r="BN155" s="110"/>
      <c r="BO155" s="110"/>
      <c r="BP155" s="110"/>
      <c r="BQ155" s="110"/>
      <c r="BR155" s="110"/>
      <c r="BS155" s="110"/>
      <c r="BT155" s="110"/>
      <c r="BU155" s="110"/>
      <c r="BV155" s="110"/>
      <c r="BW155" s="110"/>
      <c r="BX155" s="110"/>
      <c r="BY155" s="110"/>
      <c r="BZ155" s="110"/>
      <c r="CA155" s="110"/>
      <c r="CB155" s="110"/>
      <c r="CC155" s="110"/>
      <c r="CD155" s="110"/>
      <c r="CE155" s="110"/>
      <c r="CF155" s="110"/>
      <c r="CG155" s="110"/>
      <c r="CH155" s="110"/>
      <c r="CI155" s="110"/>
      <c r="CJ155" s="110"/>
      <c r="CK155" s="110"/>
      <c r="CL155" s="110"/>
      <c r="CM155" s="110"/>
      <c r="CN155" s="110"/>
      <c r="CO155" s="110"/>
      <c r="CP155" s="110"/>
      <c r="CQ155" s="110"/>
      <c r="CR155" s="110"/>
      <c r="CS155" s="110"/>
      <c r="CT155" s="110"/>
      <c r="CU155" s="110"/>
      <c r="CV155" s="110"/>
      <c r="CW155" s="110"/>
      <c r="CX155" s="110"/>
    </row>
    <row r="156" spans="7:102" ht="14.25" customHeight="1" x14ac:dyDescent="0.25">
      <c r="G156" s="110"/>
      <c r="H156" s="110"/>
      <c r="I156" s="110"/>
      <c r="J156" s="110"/>
      <c r="K156" s="110"/>
      <c r="L156" s="110"/>
      <c r="M156" s="110"/>
      <c r="N156" s="110"/>
      <c r="O156" s="110"/>
      <c r="P156" s="110"/>
      <c r="Q156" s="110"/>
      <c r="R156" s="110"/>
      <c r="S156" s="110"/>
      <c r="T156" s="110"/>
      <c r="U156" s="110"/>
      <c r="V156" s="110"/>
      <c r="W156" s="110"/>
      <c r="X156" s="110"/>
      <c r="Y156" s="110"/>
      <c r="Z156" s="110"/>
      <c r="AA156" s="110"/>
      <c r="AB156" s="110"/>
      <c r="AC156" s="110"/>
      <c r="AD156" s="110"/>
      <c r="AE156" s="110"/>
      <c r="AF156" s="110"/>
      <c r="AG156" s="110"/>
      <c r="AH156" s="110"/>
      <c r="AI156" s="110"/>
      <c r="AJ156" s="110"/>
      <c r="AK156" s="110"/>
      <c r="AL156" s="110"/>
      <c r="AM156" s="110"/>
      <c r="AN156" s="110"/>
      <c r="AO156" s="110"/>
      <c r="AP156" s="110"/>
      <c r="AQ156" s="110"/>
      <c r="AR156" s="110"/>
      <c r="AS156" s="110"/>
      <c r="AT156" s="110"/>
      <c r="AU156" s="110"/>
      <c r="AV156" s="110"/>
      <c r="AW156" s="110"/>
      <c r="AX156" s="110"/>
      <c r="AY156" s="110"/>
      <c r="AZ156" s="110"/>
      <c r="BA156" s="110"/>
      <c r="BB156" s="110"/>
      <c r="BC156" s="110"/>
      <c r="BD156" s="110"/>
      <c r="BE156" s="110"/>
      <c r="BF156" s="110"/>
      <c r="BG156" s="110"/>
      <c r="BH156" s="110"/>
      <c r="BI156" s="110"/>
      <c r="BJ156" s="110"/>
      <c r="BK156" s="110"/>
      <c r="BL156" s="110"/>
      <c r="BM156" s="110"/>
      <c r="BN156" s="110"/>
      <c r="BO156" s="110"/>
      <c r="BP156" s="110"/>
      <c r="BQ156" s="110"/>
      <c r="BR156" s="110"/>
      <c r="BS156" s="110"/>
      <c r="BT156" s="110"/>
      <c r="BU156" s="110"/>
      <c r="BV156" s="110"/>
      <c r="BW156" s="110"/>
      <c r="BX156" s="110"/>
      <c r="BY156" s="110"/>
      <c r="BZ156" s="110"/>
      <c r="CA156" s="110"/>
      <c r="CB156" s="110"/>
      <c r="CC156" s="110"/>
      <c r="CD156" s="110"/>
      <c r="CE156" s="110"/>
      <c r="CF156" s="110"/>
      <c r="CG156" s="110"/>
      <c r="CH156" s="110"/>
      <c r="CI156" s="110"/>
      <c r="CJ156" s="110"/>
      <c r="CK156" s="110"/>
      <c r="CL156" s="110"/>
      <c r="CM156" s="110"/>
      <c r="CN156" s="110"/>
      <c r="CO156" s="110"/>
      <c r="CP156" s="110"/>
      <c r="CQ156" s="110"/>
      <c r="CR156" s="110"/>
      <c r="CS156" s="110"/>
      <c r="CT156" s="110"/>
      <c r="CU156" s="110"/>
      <c r="CV156" s="110"/>
      <c r="CW156" s="110"/>
      <c r="CX156" s="110"/>
    </row>
    <row r="157" spans="7:102" ht="14.25" customHeight="1" x14ac:dyDescent="0.25">
      <c r="G157" s="110"/>
      <c r="H157" s="110"/>
      <c r="I157" s="110"/>
      <c r="J157" s="110"/>
      <c r="K157" s="110"/>
      <c r="L157" s="110"/>
      <c r="M157" s="110"/>
      <c r="N157" s="110"/>
      <c r="O157" s="110"/>
      <c r="P157" s="110"/>
      <c r="Q157" s="110"/>
      <c r="R157" s="110"/>
      <c r="S157" s="110"/>
      <c r="T157" s="110"/>
      <c r="U157" s="110"/>
      <c r="V157" s="110"/>
      <c r="W157" s="110"/>
      <c r="X157" s="110"/>
      <c r="Y157" s="110"/>
      <c r="Z157" s="110"/>
      <c r="AA157" s="110"/>
      <c r="AB157" s="110"/>
      <c r="AC157" s="110"/>
      <c r="AD157" s="110"/>
      <c r="AE157" s="110"/>
      <c r="AF157" s="110"/>
      <c r="AG157" s="110"/>
      <c r="AH157" s="110"/>
      <c r="AI157" s="110"/>
      <c r="AJ157" s="110"/>
      <c r="AK157" s="110"/>
      <c r="AL157" s="110"/>
      <c r="AM157" s="110"/>
      <c r="AN157" s="110"/>
      <c r="AO157" s="110"/>
      <c r="AP157" s="110"/>
      <c r="AQ157" s="110"/>
      <c r="AR157" s="110"/>
      <c r="AS157" s="110"/>
      <c r="AT157" s="110"/>
      <c r="AU157" s="110"/>
      <c r="AV157" s="110"/>
      <c r="AW157" s="110"/>
      <c r="AX157" s="110"/>
      <c r="AY157" s="110"/>
      <c r="AZ157" s="110"/>
      <c r="BA157" s="110"/>
      <c r="BB157" s="110"/>
      <c r="BC157" s="110"/>
      <c r="BD157" s="110"/>
      <c r="BE157" s="110"/>
      <c r="BF157" s="110"/>
      <c r="BG157" s="110"/>
      <c r="BH157" s="110"/>
      <c r="BI157" s="110"/>
      <c r="BJ157" s="110"/>
      <c r="BK157" s="110"/>
      <c r="BL157" s="110"/>
      <c r="BM157" s="110"/>
      <c r="BN157" s="110"/>
      <c r="BO157" s="110"/>
      <c r="BP157" s="110"/>
      <c r="BQ157" s="110"/>
      <c r="BR157" s="110"/>
      <c r="BS157" s="110"/>
      <c r="BT157" s="110"/>
      <c r="BU157" s="110"/>
      <c r="BV157" s="110"/>
      <c r="BW157" s="110"/>
      <c r="BX157" s="110"/>
      <c r="BY157" s="110"/>
      <c r="BZ157" s="110"/>
      <c r="CA157" s="110"/>
      <c r="CB157" s="110"/>
      <c r="CC157" s="110"/>
      <c r="CD157" s="110"/>
      <c r="CE157" s="110"/>
      <c r="CF157" s="110"/>
      <c r="CG157" s="110"/>
      <c r="CH157" s="110"/>
      <c r="CI157" s="110"/>
      <c r="CJ157" s="110"/>
      <c r="CK157" s="110"/>
      <c r="CL157" s="110"/>
      <c r="CM157" s="110"/>
      <c r="CN157" s="110"/>
      <c r="CO157" s="110"/>
      <c r="CP157" s="110"/>
      <c r="CQ157" s="110"/>
      <c r="CR157" s="110"/>
      <c r="CS157" s="110"/>
      <c r="CT157" s="110"/>
      <c r="CU157" s="110"/>
      <c r="CV157" s="110"/>
      <c r="CW157" s="110"/>
      <c r="CX157" s="110"/>
    </row>
    <row r="158" spans="7:102" ht="14.25" customHeight="1" x14ac:dyDescent="0.25">
      <c r="G158" s="110"/>
      <c r="H158" s="110"/>
      <c r="I158" s="110"/>
      <c r="J158" s="110"/>
      <c r="K158" s="110"/>
      <c r="L158" s="110"/>
      <c r="M158" s="110"/>
      <c r="N158" s="110"/>
      <c r="O158" s="110"/>
      <c r="P158" s="110"/>
      <c r="Q158" s="110"/>
      <c r="R158" s="110"/>
      <c r="S158" s="110"/>
      <c r="T158" s="110"/>
      <c r="U158" s="110"/>
      <c r="V158" s="110"/>
      <c r="W158" s="110"/>
      <c r="X158" s="110"/>
      <c r="Y158" s="110"/>
      <c r="Z158" s="110"/>
      <c r="AA158" s="110"/>
      <c r="AB158" s="110"/>
      <c r="AC158" s="110"/>
      <c r="AD158" s="110"/>
      <c r="AE158" s="110"/>
      <c r="AF158" s="110"/>
      <c r="AG158" s="110"/>
      <c r="AH158" s="110"/>
      <c r="AI158" s="110"/>
      <c r="AJ158" s="110"/>
      <c r="AK158" s="110"/>
      <c r="AL158" s="110"/>
      <c r="AM158" s="110"/>
      <c r="AN158" s="110"/>
      <c r="AO158" s="110"/>
      <c r="AP158" s="110"/>
      <c r="AQ158" s="110"/>
      <c r="AR158" s="110"/>
      <c r="AS158" s="110"/>
      <c r="AT158" s="110"/>
      <c r="AU158" s="110"/>
      <c r="AV158" s="110"/>
      <c r="AW158" s="110"/>
      <c r="AX158" s="110"/>
      <c r="AY158" s="110"/>
      <c r="AZ158" s="110"/>
      <c r="BA158" s="110"/>
      <c r="BB158" s="110"/>
      <c r="BC158" s="110"/>
      <c r="BD158" s="110"/>
      <c r="BE158" s="110"/>
      <c r="BF158" s="110"/>
      <c r="BG158" s="110"/>
      <c r="BH158" s="110"/>
      <c r="BI158" s="110"/>
      <c r="BJ158" s="110"/>
      <c r="BK158" s="110"/>
      <c r="BL158" s="110"/>
      <c r="BM158" s="110"/>
      <c r="BN158" s="110"/>
      <c r="BO158" s="110"/>
      <c r="BP158" s="110"/>
      <c r="BQ158" s="110"/>
      <c r="BR158" s="110"/>
      <c r="BS158" s="110"/>
      <c r="BT158" s="110"/>
      <c r="BU158" s="110"/>
      <c r="BV158" s="110"/>
      <c r="BW158" s="110"/>
      <c r="BX158" s="110"/>
      <c r="BY158" s="110"/>
      <c r="BZ158" s="110"/>
      <c r="CA158" s="110"/>
      <c r="CB158" s="110"/>
      <c r="CC158" s="110"/>
      <c r="CD158" s="110"/>
      <c r="CE158" s="110"/>
      <c r="CF158" s="110"/>
      <c r="CG158" s="110"/>
      <c r="CH158" s="110"/>
      <c r="CI158" s="110"/>
      <c r="CJ158" s="110"/>
      <c r="CK158" s="110"/>
      <c r="CL158" s="110"/>
      <c r="CM158" s="110"/>
      <c r="CN158" s="110"/>
      <c r="CO158" s="110"/>
      <c r="CP158" s="110"/>
      <c r="CQ158" s="110"/>
      <c r="CR158" s="110"/>
      <c r="CS158" s="110"/>
      <c r="CT158" s="110"/>
      <c r="CU158" s="110"/>
      <c r="CV158" s="110"/>
      <c r="CW158" s="110"/>
      <c r="CX158" s="110"/>
    </row>
    <row r="159" spans="7:102" ht="14.25" customHeight="1" x14ac:dyDescent="0.25">
      <c r="G159" s="110"/>
      <c r="H159" s="110"/>
      <c r="I159" s="110"/>
      <c r="J159" s="110"/>
      <c r="K159" s="110"/>
      <c r="L159" s="110"/>
      <c r="M159" s="110"/>
      <c r="N159" s="110"/>
      <c r="O159" s="110"/>
      <c r="P159" s="110"/>
      <c r="Q159" s="110"/>
      <c r="R159" s="110"/>
      <c r="S159" s="110"/>
      <c r="T159" s="110"/>
      <c r="U159" s="110"/>
      <c r="V159" s="110"/>
      <c r="W159" s="110"/>
      <c r="X159" s="110"/>
      <c r="Y159" s="110"/>
      <c r="Z159" s="110"/>
      <c r="AA159" s="110"/>
      <c r="AB159" s="110"/>
      <c r="AC159" s="110"/>
      <c r="AD159" s="110"/>
      <c r="AE159" s="110"/>
      <c r="AF159" s="110"/>
      <c r="AG159" s="110"/>
      <c r="AH159" s="110"/>
      <c r="AI159" s="110"/>
      <c r="AJ159" s="110"/>
      <c r="AK159" s="110"/>
      <c r="AL159" s="110"/>
      <c r="AM159" s="110"/>
      <c r="AN159" s="110"/>
      <c r="AO159" s="110"/>
      <c r="AP159" s="110"/>
      <c r="AQ159" s="110"/>
      <c r="AR159" s="110"/>
      <c r="AS159" s="110"/>
      <c r="AT159" s="110"/>
      <c r="AU159" s="110"/>
      <c r="AV159" s="110"/>
      <c r="AW159" s="110"/>
      <c r="AX159" s="110"/>
      <c r="AY159" s="110"/>
      <c r="AZ159" s="110"/>
      <c r="BA159" s="110"/>
      <c r="BB159" s="110"/>
      <c r="BC159" s="110"/>
      <c r="BD159" s="110"/>
      <c r="BE159" s="110"/>
      <c r="BF159" s="110"/>
      <c r="BG159" s="110"/>
      <c r="BH159" s="110"/>
      <c r="BI159" s="110"/>
      <c r="BJ159" s="110"/>
      <c r="BK159" s="110"/>
      <c r="BL159" s="110"/>
      <c r="BM159" s="110"/>
      <c r="BN159" s="110"/>
      <c r="BO159" s="110"/>
      <c r="BP159" s="110"/>
      <c r="BQ159" s="110"/>
      <c r="BR159" s="110"/>
      <c r="BS159" s="110"/>
      <c r="BT159" s="110"/>
      <c r="BU159" s="110"/>
      <c r="BV159" s="110"/>
      <c r="BW159" s="110"/>
      <c r="BX159" s="110"/>
      <c r="BY159" s="110"/>
      <c r="BZ159" s="110"/>
      <c r="CA159" s="110"/>
      <c r="CB159" s="110"/>
      <c r="CC159" s="110"/>
      <c r="CD159" s="110"/>
      <c r="CE159" s="110"/>
      <c r="CF159" s="110"/>
      <c r="CG159" s="110"/>
      <c r="CH159" s="110"/>
      <c r="CI159" s="110"/>
      <c r="CJ159" s="110"/>
      <c r="CK159" s="110"/>
      <c r="CL159" s="110"/>
      <c r="CM159" s="110"/>
      <c r="CN159" s="110"/>
      <c r="CO159" s="110"/>
      <c r="CP159" s="110"/>
      <c r="CQ159" s="110"/>
      <c r="CR159" s="110"/>
      <c r="CS159" s="110"/>
      <c r="CT159" s="110"/>
      <c r="CU159" s="110"/>
      <c r="CV159" s="110"/>
      <c r="CW159" s="110"/>
      <c r="CX159" s="110"/>
    </row>
    <row r="160" spans="7:102" ht="14.25" customHeight="1" x14ac:dyDescent="0.25">
      <c r="G160" s="110"/>
      <c r="H160" s="110"/>
      <c r="I160" s="110"/>
      <c r="J160" s="110"/>
      <c r="K160" s="110"/>
      <c r="L160" s="110"/>
      <c r="M160" s="110"/>
      <c r="N160" s="110"/>
      <c r="O160" s="110"/>
      <c r="P160" s="110"/>
      <c r="Q160" s="110"/>
      <c r="R160" s="110"/>
      <c r="S160" s="110"/>
      <c r="T160" s="110"/>
      <c r="U160" s="110"/>
      <c r="V160" s="110"/>
      <c r="W160" s="110"/>
      <c r="X160" s="110"/>
      <c r="Y160" s="110"/>
      <c r="Z160" s="110"/>
      <c r="AA160" s="110"/>
      <c r="AB160" s="110"/>
      <c r="AC160" s="110"/>
      <c r="AD160" s="110"/>
      <c r="AE160" s="110"/>
      <c r="AF160" s="110"/>
      <c r="AG160" s="110"/>
      <c r="AH160" s="110"/>
      <c r="AI160" s="110"/>
      <c r="AJ160" s="110"/>
      <c r="AK160" s="110"/>
      <c r="AL160" s="110"/>
      <c r="AM160" s="110"/>
      <c r="AN160" s="110"/>
      <c r="AO160" s="110"/>
      <c r="AP160" s="110"/>
      <c r="AQ160" s="110"/>
      <c r="AR160" s="110"/>
      <c r="AS160" s="110"/>
      <c r="AT160" s="110"/>
      <c r="AU160" s="110"/>
      <c r="AV160" s="110"/>
      <c r="AW160" s="110"/>
      <c r="AX160" s="110"/>
      <c r="AY160" s="110"/>
      <c r="AZ160" s="110"/>
      <c r="BA160" s="110"/>
      <c r="BB160" s="110"/>
      <c r="BC160" s="110"/>
      <c r="BD160" s="110"/>
      <c r="BE160" s="110"/>
      <c r="BF160" s="110"/>
      <c r="BG160" s="110"/>
      <c r="BH160" s="110"/>
      <c r="BI160" s="110"/>
      <c r="BJ160" s="110"/>
      <c r="BK160" s="110"/>
      <c r="BL160" s="110"/>
      <c r="BM160" s="110"/>
      <c r="BN160" s="110"/>
      <c r="BO160" s="110"/>
      <c r="BP160" s="110"/>
      <c r="BQ160" s="110"/>
      <c r="BR160" s="110"/>
      <c r="BS160" s="110"/>
      <c r="BT160" s="110"/>
      <c r="BU160" s="110"/>
      <c r="BV160" s="110"/>
      <c r="BW160" s="110"/>
      <c r="BX160" s="110"/>
      <c r="BY160" s="110"/>
      <c r="BZ160" s="110"/>
      <c r="CA160" s="110"/>
      <c r="CB160" s="110"/>
      <c r="CC160" s="110"/>
      <c r="CD160" s="110"/>
      <c r="CE160" s="110"/>
      <c r="CF160" s="110"/>
      <c r="CG160" s="110"/>
      <c r="CH160" s="110"/>
      <c r="CI160" s="110"/>
      <c r="CJ160" s="110"/>
      <c r="CK160" s="110"/>
      <c r="CL160" s="110"/>
      <c r="CM160" s="110"/>
      <c r="CN160" s="110"/>
      <c r="CO160" s="110"/>
      <c r="CP160" s="110"/>
      <c r="CQ160" s="110"/>
      <c r="CR160" s="110"/>
      <c r="CS160" s="110"/>
      <c r="CT160" s="110"/>
      <c r="CU160" s="110"/>
      <c r="CV160" s="110"/>
      <c r="CW160" s="110"/>
      <c r="CX160" s="110"/>
    </row>
    <row r="161" spans="7:102" ht="14.25" customHeight="1" x14ac:dyDescent="0.25">
      <c r="G161" s="110"/>
      <c r="H161" s="110"/>
      <c r="I161" s="110"/>
      <c r="J161" s="110"/>
      <c r="K161" s="110"/>
      <c r="L161" s="110"/>
      <c r="M161" s="110"/>
      <c r="N161" s="110"/>
      <c r="O161" s="110"/>
      <c r="P161" s="110"/>
      <c r="Q161" s="110"/>
      <c r="R161" s="110"/>
      <c r="S161" s="110"/>
      <c r="T161" s="110"/>
      <c r="U161" s="110"/>
      <c r="V161" s="110"/>
      <c r="W161" s="110"/>
      <c r="X161" s="110"/>
      <c r="Y161" s="110"/>
      <c r="Z161" s="110"/>
      <c r="AA161" s="110"/>
      <c r="AB161" s="110"/>
      <c r="AC161" s="110"/>
      <c r="AD161" s="110"/>
      <c r="AE161" s="110"/>
      <c r="AF161" s="110"/>
      <c r="AG161" s="110"/>
      <c r="AH161" s="110"/>
      <c r="AI161" s="110"/>
      <c r="AJ161" s="110"/>
      <c r="AK161" s="110"/>
      <c r="AL161" s="110"/>
      <c r="AM161" s="110"/>
      <c r="AN161" s="110"/>
      <c r="AO161" s="110"/>
      <c r="AP161" s="110"/>
      <c r="AQ161" s="110"/>
      <c r="AR161" s="110"/>
      <c r="AS161" s="110"/>
      <c r="AT161" s="110"/>
      <c r="AU161" s="110"/>
      <c r="AV161" s="110"/>
      <c r="AW161" s="110"/>
      <c r="AX161" s="110"/>
      <c r="AY161" s="110"/>
      <c r="AZ161" s="110"/>
      <c r="BA161" s="110"/>
      <c r="BB161" s="110"/>
      <c r="BC161" s="110"/>
      <c r="BD161" s="110"/>
      <c r="BE161" s="110"/>
      <c r="BF161" s="110"/>
      <c r="BG161" s="110"/>
      <c r="BH161" s="110"/>
      <c r="BI161" s="110"/>
      <c r="BJ161" s="110"/>
      <c r="BK161" s="110"/>
      <c r="BL161" s="110"/>
      <c r="BM161" s="110"/>
      <c r="BN161" s="110"/>
      <c r="BO161" s="110"/>
      <c r="BP161" s="110"/>
      <c r="BQ161" s="110"/>
      <c r="BR161" s="110"/>
      <c r="BS161" s="110"/>
      <c r="BT161" s="110"/>
      <c r="BU161" s="110"/>
      <c r="BV161" s="110"/>
      <c r="BW161" s="110"/>
      <c r="BX161" s="110"/>
      <c r="BY161" s="110"/>
      <c r="BZ161" s="110"/>
      <c r="CA161" s="110"/>
      <c r="CB161" s="110"/>
      <c r="CC161" s="110"/>
      <c r="CD161" s="110"/>
      <c r="CE161" s="110"/>
      <c r="CF161" s="110"/>
      <c r="CG161" s="110"/>
      <c r="CH161" s="110"/>
      <c r="CI161" s="110"/>
      <c r="CJ161" s="110"/>
      <c r="CK161" s="110"/>
      <c r="CL161" s="110"/>
      <c r="CM161" s="110"/>
      <c r="CN161" s="110"/>
      <c r="CO161" s="110"/>
      <c r="CP161" s="110"/>
      <c r="CQ161" s="110"/>
      <c r="CR161" s="110"/>
      <c r="CS161" s="110"/>
      <c r="CT161" s="110"/>
      <c r="CU161" s="110"/>
      <c r="CV161" s="110"/>
      <c r="CW161" s="110"/>
      <c r="CX161" s="110"/>
    </row>
    <row r="162" spans="7:102" ht="14.25" customHeight="1" x14ac:dyDescent="0.25">
      <c r="G162" s="110"/>
      <c r="H162" s="110"/>
      <c r="I162" s="110"/>
      <c r="J162" s="110"/>
      <c r="K162" s="110"/>
      <c r="L162" s="110"/>
      <c r="M162" s="110"/>
      <c r="N162" s="110"/>
      <c r="O162" s="110"/>
      <c r="P162" s="110"/>
      <c r="Q162" s="110"/>
      <c r="R162" s="110"/>
      <c r="S162" s="110"/>
      <c r="T162" s="110"/>
      <c r="U162" s="110"/>
      <c r="V162" s="110"/>
      <c r="W162" s="110"/>
      <c r="X162" s="110"/>
      <c r="Y162" s="110"/>
      <c r="Z162" s="110"/>
      <c r="AA162" s="110"/>
      <c r="AB162" s="110"/>
      <c r="AC162" s="110"/>
      <c r="AD162" s="110"/>
      <c r="AE162" s="110"/>
      <c r="AF162" s="110"/>
      <c r="AG162" s="110"/>
      <c r="AH162" s="110"/>
      <c r="AI162" s="110"/>
      <c r="AJ162" s="110"/>
      <c r="AK162" s="110"/>
      <c r="AL162" s="110"/>
      <c r="AM162" s="110"/>
      <c r="AN162" s="110"/>
      <c r="AO162" s="110"/>
      <c r="AP162" s="110"/>
      <c r="AQ162" s="110"/>
      <c r="AR162" s="110"/>
      <c r="AS162" s="110"/>
      <c r="AT162" s="110"/>
      <c r="AU162" s="110"/>
      <c r="AV162" s="110"/>
      <c r="AW162" s="110"/>
      <c r="AX162" s="110"/>
      <c r="AY162" s="110"/>
      <c r="AZ162" s="110"/>
      <c r="BA162" s="110"/>
      <c r="BB162" s="110"/>
      <c r="BC162" s="110"/>
      <c r="BD162" s="110"/>
      <c r="BE162" s="110"/>
      <c r="BF162" s="110"/>
      <c r="BG162" s="110"/>
      <c r="BH162" s="110"/>
      <c r="BI162" s="110"/>
      <c r="BJ162" s="110"/>
      <c r="BK162" s="110"/>
      <c r="BL162" s="110"/>
      <c r="BM162" s="110"/>
      <c r="BN162" s="110"/>
      <c r="BO162" s="110"/>
      <c r="BP162" s="110"/>
      <c r="BQ162" s="110"/>
      <c r="BR162" s="110"/>
      <c r="BS162" s="110"/>
      <c r="BT162" s="110"/>
      <c r="BU162" s="110"/>
      <c r="BV162" s="110"/>
      <c r="BW162" s="110"/>
      <c r="BX162" s="110"/>
      <c r="BY162" s="110"/>
      <c r="BZ162" s="110"/>
      <c r="CA162" s="110"/>
      <c r="CB162" s="110"/>
      <c r="CC162" s="110"/>
      <c r="CD162" s="110"/>
      <c r="CE162" s="110"/>
      <c r="CF162" s="110"/>
      <c r="CG162" s="110"/>
      <c r="CH162" s="110"/>
      <c r="CI162" s="110"/>
      <c r="CJ162" s="110"/>
      <c r="CK162" s="110"/>
      <c r="CL162" s="110"/>
      <c r="CM162" s="110"/>
      <c r="CN162" s="110"/>
      <c r="CO162" s="110"/>
      <c r="CP162" s="110"/>
      <c r="CQ162" s="110"/>
      <c r="CR162" s="110"/>
      <c r="CS162" s="110"/>
      <c r="CT162" s="110"/>
      <c r="CU162" s="110"/>
      <c r="CV162" s="110"/>
      <c r="CW162" s="110"/>
      <c r="CX162" s="110"/>
    </row>
    <row r="163" spans="7:102" ht="14.25" customHeight="1" x14ac:dyDescent="0.25">
      <c r="G163" s="110"/>
      <c r="H163" s="110"/>
      <c r="I163" s="110"/>
      <c r="J163" s="110"/>
      <c r="K163" s="110"/>
      <c r="L163" s="110"/>
      <c r="M163" s="110"/>
      <c r="N163" s="110"/>
      <c r="O163" s="110"/>
      <c r="P163" s="110"/>
      <c r="Q163" s="110"/>
      <c r="R163" s="110"/>
      <c r="S163" s="110"/>
      <c r="T163" s="110"/>
      <c r="U163" s="110"/>
      <c r="V163" s="110"/>
      <c r="W163" s="110"/>
      <c r="X163" s="110"/>
      <c r="Y163" s="110"/>
      <c r="Z163" s="110"/>
      <c r="AA163" s="110"/>
      <c r="AB163" s="110"/>
      <c r="AC163" s="110"/>
      <c r="AD163" s="110"/>
      <c r="AE163" s="110"/>
      <c r="AF163" s="110"/>
      <c r="AG163" s="110"/>
      <c r="AH163" s="110"/>
      <c r="AI163" s="110"/>
      <c r="AJ163" s="110"/>
      <c r="AK163" s="110"/>
      <c r="AL163" s="110"/>
      <c r="AM163" s="110"/>
      <c r="AN163" s="110"/>
      <c r="AO163" s="110"/>
      <c r="AP163" s="110"/>
      <c r="AQ163" s="110"/>
      <c r="AR163" s="110"/>
      <c r="AS163" s="110"/>
      <c r="AT163" s="110"/>
      <c r="AU163" s="110"/>
      <c r="AV163" s="110"/>
      <c r="AW163" s="110"/>
      <c r="AX163" s="110"/>
      <c r="AY163" s="110"/>
      <c r="AZ163" s="110"/>
      <c r="BA163" s="110"/>
      <c r="BB163" s="110"/>
      <c r="BC163" s="110"/>
      <c r="BD163" s="110"/>
      <c r="BE163" s="110"/>
      <c r="BF163" s="110"/>
      <c r="BG163" s="110"/>
      <c r="BH163" s="110"/>
      <c r="BI163" s="110"/>
      <c r="BJ163" s="110"/>
      <c r="BK163" s="110"/>
      <c r="BL163" s="110"/>
      <c r="BM163" s="110"/>
      <c r="BN163" s="110"/>
      <c r="BO163" s="110"/>
      <c r="BP163" s="110"/>
      <c r="BQ163" s="110"/>
      <c r="BR163" s="110"/>
      <c r="BS163" s="110"/>
      <c r="BT163" s="110"/>
      <c r="BU163" s="110"/>
      <c r="BV163" s="110"/>
      <c r="BW163" s="110"/>
      <c r="BX163" s="110"/>
      <c r="BY163" s="110"/>
      <c r="BZ163" s="110"/>
      <c r="CA163" s="110"/>
      <c r="CB163" s="110"/>
      <c r="CC163" s="110"/>
      <c r="CD163" s="110"/>
      <c r="CE163" s="110"/>
      <c r="CF163" s="110"/>
      <c r="CG163" s="110"/>
      <c r="CH163" s="110"/>
      <c r="CI163" s="110"/>
      <c r="CJ163" s="110"/>
      <c r="CK163" s="110"/>
      <c r="CL163" s="110"/>
      <c r="CM163" s="110"/>
      <c r="CN163" s="110"/>
      <c r="CO163" s="110"/>
      <c r="CP163" s="110"/>
      <c r="CQ163" s="110"/>
      <c r="CR163" s="110"/>
      <c r="CS163" s="110"/>
      <c r="CT163" s="110"/>
      <c r="CU163" s="110"/>
      <c r="CV163" s="110"/>
      <c r="CW163" s="110"/>
      <c r="CX163" s="110"/>
    </row>
    <row r="164" spans="7:102" ht="14.25" customHeight="1" x14ac:dyDescent="0.25">
      <c r="G164" s="110"/>
      <c r="H164" s="110"/>
      <c r="I164" s="110"/>
      <c r="J164" s="110"/>
      <c r="K164" s="110"/>
      <c r="L164" s="110"/>
      <c r="M164" s="110"/>
      <c r="N164" s="110"/>
      <c r="O164" s="110"/>
      <c r="P164" s="110"/>
      <c r="Q164" s="110"/>
      <c r="R164" s="110"/>
      <c r="S164" s="110"/>
      <c r="T164" s="110"/>
      <c r="U164" s="110"/>
      <c r="V164" s="110"/>
      <c r="W164" s="110"/>
      <c r="X164" s="110"/>
      <c r="Y164" s="110"/>
      <c r="Z164" s="110"/>
      <c r="AA164" s="110"/>
      <c r="AB164" s="110"/>
      <c r="AC164" s="110"/>
      <c r="AD164" s="110"/>
      <c r="AE164" s="110"/>
      <c r="AF164" s="110"/>
      <c r="AG164" s="110"/>
      <c r="AH164" s="110"/>
      <c r="AI164" s="110"/>
      <c r="AJ164" s="110"/>
      <c r="AK164" s="110"/>
      <c r="AL164" s="110"/>
      <c r="AM164" s="110"/>
      <c r="AN164" s="110"/>
      <c r="AO164" s="110"/>
      <c r="AP164" s="110"/>
      <c r="AQ164" s="110"/>
      <c r="AR164" s="110"/>
      <c r="AS164" s="110"/>
      <c r="AT164" s="110"/>
      <c r="AU164" s="110"/>
      <c r="AV164" s="110"/>
      <c r="AW164" s="110"/>
      <c r="AX164" s="110"/>
      <c r="AY164" s="110"/>
      <c r="AZ164" s="110"/>
      <c r="BA164" s="110"/>
      <c r="BB164" s="110"/>
      <c r="BC164" s="110"/>
      <c r="BD164" s="110"/>
      <c r="BE164" s="110"/>
      <c r="BF164" s="110"/>
      <c r="BG164" s="110"/>
      <c r="BH164" s="110"/>
      <c r="BI164" s="110"/>
      <c r="BJ164" s="110"/>
      <c r="BK164" s="110"/>
      <c r="BL164" s="110"/>
      <c r="BM164" s="110"/>
      <c r="BN164" s="110"/>
      <c r="BO164" s="110"/>
      <c r="BP164" s="110"/>
      <c r="BQ164" s="110"/>
      <c r="BR164" s="110"/>
      <c r="BS164" s="110"/>
      <c r="BT164" s="110"/>
      <c r="BU164" s="110"/>
      <c r="BV164" s="110"/>
      <c r="BW164" s="110"/>
      <c r="BX164" s="110"/>
      <c r="BY164" s="110"/>
      <c r="BZ164" s="110"/>
      <c r="CA164" s="110"/>
      <c r="CB164" s="110"/>
      <c r="CC164" s="110"/>
      <c r="CD164" s="110"/>
      <c r="CE164" s="110"/>
      <c r="CF164" s="110"/>
      <c r="CG164" s="110"/>
      <c r="CH164" s="110"/>
      <c r="CI164" s="110"/>
      <c r="CJ164" s="110"/>
      <c r="CK164" s="110"/>
      <c r="CL164" s="110"/>
      <c r="CM164" s="110"/>
      <c r="CN164" s="110"/>
      <c r="CO164" s="110"/>
      <c r="CP164" s="110"/>
      <c r="CQ164" s="110"/>
      <c r="CR164" s="110"/>
      <c r="CS164" s="110"/>
      <c r="CT164" s="110"/>
      <c r="CU164" s="110"/>
      <c r="CV164" s="110"/>
      <c r="CW164" s="110"/>
      <c r="CX164" s="110"/>
    </row>
    <row r="165" spans="7:102" ht="14.25" customHeight="1" x14ac:dyDescent="0.25">
      <c r="G165" s="110"/>
      <c r="H165" s="110"/>
      <c r="I165" s="110"/>
      <c r="J165" s="110"/>
      <c r="K165" s="110"/>
      <c r="L165" s="110"/>
      <c r="M165" s="110"/>
      <c r="N165" s="110"/>
      <c r="O165" s="110"/>
      <c r="P165" s="110"/>
      <c r="Q165" s="110"/>
      <c r="R165" s="110"/>
      <c r="S165" s="110"/>
      <c r="T165" s="110"/>
      <c r="U165" s="110"/>
      <c r="V165" s="110"/>
      <c r="W165" s="110"/>
      <c r="X165" s="110"/>
      <c r="Y165" s="110"/>
      <c r="Z165" s="110"/>
      <c r="AA165" s="110"/>
      <c r="AB165" s="110"/>
      <c r="AC165" s="110"/>
      <c r="AD165" s="110"/>
      <c r="AE165" s="110"/>
      <c r="AF165" s="110"/>
      <c r="AG165" s="110"/>
      <c r="AH165" s="110"/>
      <c r="AI165" s="110"/>
      <c r="AJ165" s="110"/>
      <c r="AK165" s="110"/>
      <c r="AL165" s="110"/>
      <c r="AM165" s="110"/>
      <c r="AN165" s="110"/>
      <c r="AO165" s="110"/>
      <c r="AP165" s="110"/>
      <c r="AQ165" s="110"/>
      <c r="AR165" s="110"/>
      <c r="AS165" s="110"/>
      <c r="AT165" s="110"/>
      <c r="AU165" s="110"/>
      <c r="AV165" s="110"/>
      <c r="AW165" s="110"/>
      <c r="AX165" s="110"/>
      <c r="AY165" s="110"/>
      <c r="AZ165" s="110"/>
      <c r="BA165" s="110"/>
      <c r="BB165" s="110"/>
      <c r="BC165" s="110"/>
      <c r="BD165" s="110"/>
      <c r="BE165" s="110"/>
      <c r="BF165" s="110"/>
      <c r="BG165" s="110"/>
      <c r="BH165" s="110"/>
      <c r="BI165" s="110"/>
      <c r="BJ165" s="110"/>
      <c r="BK165" s="110"/>
      <c r="BL165" s="110"/>
      <c r="BM165" s="110"/>
      <c r="BN165" s="110"/>
      <c r="BO165" s="110"/>
      <c r="BP165" s="110"/>
      <c r="BQ165" s="110"/>
      <c r="BR165" s="110"/>
      <c r="BS165" s="110"/>
      <c r="BT165" s="110"/>
      <c r="BU165" s="110"/>
      <c r="BV165" s="110"/>
      <c r="BW165" s="110"/>
      <c r="BX165" s="110"/>
      <c r="BY165" s="110"/>
      <c r="BZ165" s="110"/>
      <c r="CA165" s="110"/>
      <c r="CB165" s="110"/>
      <c r="CC165" s="110"/>
      <c r="CD165" s="110"/>
      <c r="CE165" s="110"/>
      <c r="CF165" s="110"/>
      <c r="CG165" s="110"/>
      <c r="CH165" s="110"/>
      <c r="CI165" s="110"/>
      <c r="CJ165" s="110"/>
      <c r="CK165" s="110"/>
      <c r="CL165" s="110"/>
      <c r="CM165" s="110"/>
      <c r="CN165" s="110"/>
      <c r="CO165" s="110"/>
      <c r="CP165" s="110"/>
      <c r="CQ165" s="110"/>
      <c r="CR165" s="110"/>
      <c r="CS165" s="110"/>
      <c r="CT165" s="110"/>
      <c r="CU165" s="110"/>
      <c r="CV165" s="110"/>
      <c r="CW165" s="110"/>
      <c r="CX165" s="110"/>
    </row>
    <row r="166" spans="7:102" ht="14.25" customHeight="1" x14ac:dyDescent="0.25">
      <c r="G166" s="110"/>
      <c r="H166" s="110"/>
      <c r="I166" s="110"/>
      <c r="J166" s="110"/>
      <c r="K166" s="110"/>
      <c r="L166" s="110"/>
      <c r="M166" s="110"/>
      <c r="N166" s="110"/>
      <c r="O166" s="110"/>
      <c r="P166" s="110"/>
      <c r="Q166" s="110"/>
      <c r="R166" s="110"/>
      <c r="S166" s="110"/>
      <c r="T166" s="110"/>
      <c r="U166" s="110"/>
      <c r="V166" s="110"/>
      <c r="W166" s="110"/>
      <c r="X166" s="110"/>
      <c r="Y166" s="110"/>
      <c r="Z166" s="110"/>
      <c r="AA166" s="110"/>
      <c r="AB166" s="110"/>
      <c r="AC166" s="110"/>
      <c r="AD166" s="110"/>
      <c r="AE166" s="110"/>
      <c r="AF166" s="110"/>
      <c r="AG166" s="110"/>
      <c r="AH166" s="110"/>
      <c r="AI166" s="110"/>
      <c r="AJ166" s="110"/>
      <c r="AK166" s="110"/>
      <c r="AL166" s="110"/>
      <c r="AM166" s="110"/>
      <c r="AN166" s="110"/>
      <c r="AO166" s="110"/>
      <c r="AP166" s="110"/>
      <c r="AQ166" s="110"/>
      <c r="AR166" s="110"/>
      <c r="AS166" s="110"/>
      <c r="AT166" s="110"/>
      <c r="AU166" s="110"/>
      <c r="AV166" s="110"/>
      <c r="AW166" s="110"/>
      <c r="AX166" s="110"/>
      <c r="AY166" s="110"/>
      <c r="AZ166" s="110"/>
      <c r="BA166" s="110"/>
      <c r="BB166" s="110"/>
      <c r="BC166" s="110"/>
      <c r="BD166" s="110"/>
      <c r="BE166" s="110"/>
      <c r="BF166" s="110"/>
      <c r="BG166" s="110"/>
      <c r="BH166" s="110"/>
      <c r="BI166" s="110"/>
      <c r="BJ166" s="110"/>
      <c r="BK166" s="110"/>
      <c r="BL166" s="110"/>
      <c r="BM166" s="110"/>
      <c r="BN166" s="110"/>
      <c r="BO166" s="110"/>
      <c r="BP166" s="110"/>
      <c r="BQ166" s="110"/>
      <c r="BR166" s="110"/>
      <c r="BS166" s="110"/>
      <c r="BT166" s="110"/>
      <c r="BU166" s="110"/>
      <c r="BV166" s="110"/>
      <c r="BW166" s="110"/>
      <c r="BX166" s="110"/>
      <c r="BY166" s="110"/>
      <c r="BZ166" s="110"/>
      <c r="CA166" s="110"/>
      <c r="CB166" s="110"/>
      <c r="CC166" s="110"/>
      <c r="CD166" s="110"/>
      <c r="CE166" s="110"/>
      <c r="CF166" s="110"/>
      <c r="CG166" s="110"/>
      <c r="CH166" s="110"/>
      <c r="CI166" s="110"/>
      <c r="CJ166" s="110"/>
      <c r="CK166" s="110"/>
      <c r="CL166" s="110"/>
      <c r="CM166" s="110"/>
      <c r="CN166" s="110"/>
      <c r="CO166" s="110"/>
      <c r="CP166" s="110"/>
      <c r="CQ166" s="110"/>
      <c r="CR166" s="110"/>
      <c r="CS166" s="110"/>
      <c r="CT166" s="110"/>
      <c r="CU166" s="110"/>
      <c r="CV166" s="110"/>
      <c r="CW166" s="110"/>
      <c r="CX166" s="110"/>
    </row>
    <row r="167" spans="7:102" ht="14.25" customHeight="1" x14ac:dyDescent="0.25">
      <c r="G167" s="110"/>
      <c r="H167" s="110"/>
      <c r="I167" s="110"/>
      <c r="J167" s="110"/>
      <c r="K167" s="110"/>
      <c r="L167" s="110"/>
      <c r="M167" s="110"/>
      <c r="N167" s="110"/>
      <c r="O167" s="110"/>
      <c r="P167" s="110"/>
      <c r="Q167" s="110"/>
      <c r="R167" s="110"/>
      <c r="S167" s="110"/>
      <c r="T167" s="110"/>
      <c r="U167" s="110"/>
      <c r="V167" s="110"/>
      <c r="W167" s="110"/>
      <c r="X167" s="110"/>
      <c r="Y167" s="110"/>
      <c r="Z167" s="110"/>
      <c r="AA167" s="110"/>
      <c r="AB167" s="110"/>
      <c r="AC167" s="110"/>
      <c r="AD167" s="110"/>
      <c r="AE167" s="110"/>
      <c r="AF167" s="110"/>
      <c r="AG167" s="110"/>
      <c r="AH167" s="110"/>
      <c r="AI167" s="110"/>
      <c r="AJ167" s="110"/>
      <c r="AK167" s="110"/>
      <c r="AL167" s="110"/>
      <c r="AM167" s="110"/>
      <c r="AN167" s="110"/>
      <c r="AO167" s="110"/>
      <c r="AP167" s="110"/>
      <c r="AQ167" s="110"/>
      <c r="AR167" s="110"/>
      <c r="AS167" s="110"/>
      <c r="AT167" s="110"/>
      <c r="AU167" s="110"/>
      <c r="AV167" s="110"/>
      <c r="AW167" s="110"/>
      <c r="AX167" s="110"/>
      <c r="AY167" s="110"/>
      <c r="AZ167" s="110"/>
      <c r="BA167" s="110"/>
      <c r="BB167" s="110"/>
      <c r="BC167" s="110"/>
      <c r="BD167" s="110"/>
      <c r="BE167" s="110"/>
      <c r="BF167" s="110"/>
      <c r="BG167" s="110"/>
      <c r="BH167" s="110"/>
      <c r="BI167" s="110"/>
      <c r="BJ167" s="110"/>
      <c r="BK167" s="110"/>
      <c r="BL167" s="110"/>
      <c r="BM167" s="110"/>
      <c r="BN167" s="110"/>
      <c r="BO167" s="110"/>
      <c r="BP167" s="110"/>
      <c r="BQ167" s="110"/>
      <c r="BR167" s="110"/>
      <c r="BS167" s="110"/>
      <c r="BT167" s="110"/>
      <c r="BU167" s="110"/>
      <c r="BV167" s="110"/>
      <c r="BW167" s="110"/>
      <c r="BX167" s="110"/>
      <c r="BY167" s="110"/>
      <c r="BZ167" s="110"/>
      <c r="CA167" s="110"/>
      <c r="CB167" s="110"/>
      <c r="CC167" s="110"/>
      <c r="CD167" s="110"/>
      <c r="CE167" s="110"/>
      <c r="CF167" s="110"/>
      <c r="CG167" s="110"/>
      <c r="CH167" s="110"/>
      <c r="CI167" s="110"/>
      <c r="CJ167" s="110"/>
      <c r="CK167" s="110"/>
      <c r="CL167" s="110"/>
      <c r="CM167" s="110"/>
      <c r="CN167" s="110"/>
      <c r="CO167" s="110"/>
      <c r="CP167" s="110"/>
      <c r="CQ167" s="110"/>
      <c r="CR167" s="110"/>
      <c r="CS167" s="110"/>
      <c r="CT167" s="110"/>
      <c r="CU167" s="110"/>
      <c r="CV167" s="110"/>
      <c r="CW167" s="110"/>
      <c r="CX167" s="110"/>
    </row>
    <row r="168" spans="7:102" ht="14.25" customHeight="1" x14ac:dyDescent="0.25">
      <c r="G168" s="110"/>
      <c r="H168" s="110"/>
      <c r="I168" s="110"/>
      <c r="J168" s="110"/>
      <c r="K168" s="110"/>
      <c r="L168" s="110"/>
      <c r="M168" s="110"/>
      <c r="N168" s="110"/>
      <c r="O168" s="110"/>
      <c r="P168" s="110"/>
      <c r="Q168" s="110"/>
      <c r="R168" s="110"/>
      <c r="S168" s="110"/>
      <c r="T168" s="110"/>
      <c r="U168" s="110"/>
      <c r="V168" s="110"/>
      <c r="W168" s="110"/>
      <c r="X168" s="110"/>
      <c r="Y168" s="110"/>
      <c r="Z168" s="110"/>
      <c r="AA168" s="110"/>
      <c r="AB168" s="110"/>
      <c r="AC168" s="110"/>
      <c r="AD168" s="110"/>
      <c r="AE168" s="110"/>
      <c r="AF168" s="110"/>
      <c r="AG168" s="110"/>
      <c r="AH168" s="110"/>
      <c r="AI168" s="110"/>
      <c r="AJ168" s="110"/>
      <c r="AK168" s="110"/>
      <c r="AL168" s="110"/>
      <c r="AM168" s="110"/>
      <c r="AN168" s="110"/>
      <c r="AO168" s="110"/>
      <c r="AP168" s="110"/>
      <c r="AQ168" s="110"/>
      <c r="AR168" s="110"/>
      <c r="AS168" s="110"/>
      <c r="AT168" s="110"/>
      <c r="AU168" s="110"/>
      <c r="AV168" s="110"/>
      <c r="AW168" s="110"/>
      <c r="AX168" s="110"/>
      <c r="AY168" s="110"/>
      <c r="AZ168" s="110"/>
      <c r="BA168" s="110"/>
      <c r="BB168" s="110"/>
      <c r="BC168" s="110"/>
      <c r="BD168" s="110"/>
      <c r="BE168" s="110"/>
      <c r="BF168" s="110"/>
      <c r="BG168" s="110"/>
      <c r="BH168" s="110"/>
      <c r="BI168" s="110"/>
      <c r="BJ168" s="110"/>
      <c r="BK168" s="110"/>
      <c r="BL168" s="110"/>
      <c r="BM168" s="110"/>
      <c r="BN168" s="110"/>
      <c r="BO168" s="110"/>
      <c r="BP168" s="110"/>
      <c r="BQ168" s="110"/>
      <c r="BR168" s="110"/>
      <c r="BS168" s="110"/>
      <c r="BT168" s="110"/>
      <c r="BU168" s="110"/>
      <c r="BV168" s="110"/>
      <c r="BW168" s="110"/>
      <c r="BX168" s="110"/>
      <c r="BY168" s="110"/>
      <c r="BZ168" s="110"/>
      <c r="CA168" s="110"/>
      <c r="CB168" s="110"/>
      <c r="CC168" s="110"/>
      <c r="CD168" s="110"/>
      <c r="CE168" s="110"/>
      <c r="CF168" s="110"/>
      <c r="CG168" s="110"/>
      <c r="CH168" s="110"/>
      <c r="CI168" s="110"/>
      <c r="CJ168" s="110"/>
      <c r="CK168" s="110"/>
      <c r="CL168" s="110"/>
      <c r="CM168" s="110"/>
      <c r="CN168" s="110"/>
      <c r="CO168" s="110"/>
      <c r="CP168" s="110"/>
      <c r="CQ168" s="110"/>
      <c r="CR168" s="110"/>
      <c r="CS168" s="110"/>
      <c r="CT168" s="110"/>
      <c r="CU168" s="110"/>
      <c r="CV168" s="110"/>
      <c r="CW168" s="110"/>
      <c r="CX168" s="110"/>
    </row>
    <row r="169" spans="7:102" ht="14.25" customHeight="1" x14ac:dyDescent="0.25">
      <c r="G169" s="110"/>
      <c r="H169" s="110"/>
      <c r="I169" s="110"/>
      <c r="J169" s="110"/>
      <c r="K169" s="110"/>
      <c r="L169" s="110"/>
      <c r="M169" s="110"/>
      <c r="N169" s="110"/>
      <c r="O169" s="110"/>
      <c r="P169" s="110"/>
      <c r="Q169" s="110"/>
      <c r="R169" s="110"/>
      <c r="S169" s="110"/>
      <c r="T169" s="110"/>
      <c r="U169" s="110"/>
      <c r="V169" s="110"/>
      <c r="W169" s="110"/>
      <c r="X169" s="110"/>
      <c r="Y169" s="110"/>
      <c r="Z169" s="110"/>
      <c r="AA169" s="110"/>
      <c r="AB169" s="110"/>
      <c r="AC169" s="110"/>
      <c r="AD169" s="110"/>
      <c r="AE169" s="110"/>
      <c r="AF169" s="110"/>
      <c r="AG169" s="110"/>
      <c r="AH169" s="110"/>
      <c r="AI169" s="110"/>
      <c r="AJ169" s="110"/>
      <c r="AK169" s="110"/>
      <c r="AL169" s="110"/>
      <c r="AM169" s="110"/>
      <c r="AN169" s="110"/>
      <c r="AO169" s="110"/>
      <c r="AP169" s="110"/>
      <c r="AQ169" s="110"/>
      <c r="AR169" s="110"/>
      <c r="AS169" s="110"/>
      <c r="AT169" s="110"/>
      <c r="AU169" s="110"/>
      <c r="AV169" s="110"/>
      <c r="AW169" s="110"/>
      <c r="AX169" s="110"/>
      <c r="AY169" s="110"/>
      <c r="AZ169" s="110"/>
      <c r="BA169" s="110"/>
      <c r="BB169" s="110"/>
      <c r="BC169" s="110"/>
      <c r="BD169" s="110"/>
      <c r="BE169" s="110"/>
      <c r="BF169" s="110"/>
      <c r="BG169" s="110"/>
      <c r="BH169" s="110"/>
      <c r="BI169" s="110"/>
      <c r="BJ169" s="110"/>
      <c r="BK169" s="110"/>
      <c r="BL169" s="110"/>
      <c r="BM169" s="110"/>
      <c r="BN169" s="110"/>
      <c r="BO169" s="110"/>
      <c r="BP169" s="110"/>
      <c r="BQ169" s="110"/>
      <c r="BR169" s="110"/>
      <c r="BS169" s="110"/>
      <c r="BT169" s="110"/>
      <c r="BU169" s="110"/>
      <c r="BV169" s="110"/>
      <c r="BW169" s="110"/>
      <c r="BX169" s="110"/>
      <c r="BY169" s="110"/>
      <c r="BZ169" s="110"/>
      <c r="CA169" s="110"/>
      <c r="CB169" s="110"/>
      <c r="CC169" s="110"/>
      <c r="CD169" s="110"/>
      <c r="CE169" s="110"/>
      <c r="CF169" s="110"/>
      <c r="CG169" s="110"/>
      <c r="CH169" s="110"/>
      <c r="CI169" s="110"/>
      <c r="CJ169" s="110"/>
      <c r="CK169" s="110"/>
      <c r="CL169" s="110"/>
      <c r="CM169" s="110"/>
      <c r="CN169" s="110"/>
      <c r="CO169" s="110"/>
      <c r="CP169" s="110"/>
      <c r="CQ169" s="110"/>
      <c r="CR169" s="110"/>
      <c r="CS169" s="110"/>
      <c r="CT169" s="110"/>
      <c r="CU169" s="110"/>
      <c r="CV169" s="110"/>
      <c r="CW169" s="110"/>
      <c r="CX169" s="110"/>
    </row>
    <row r="170" spans="7:102" ht="14.25" customHeight="1" x14ac:dyDescent="0.25">
      <c r="G170" s="110"/>
      <c r="H170" s="110"/>
      <c r="I170" s="110"/>
      <c r="J170" s="110"/>
      <c r="K170" s="110"/>
      <c r="L170" s="110"/>
      <c r="M170" s="110"/>
      <c r="N170" s="110"/>
      <c r="O170" s="110"/>
      <c r="P170" s="110"/>
      <c r="Q170" s="110"/>
      <c r="R170" s="110"/>
      <c r="S170" s="110"/>
      <c r="T170" s="110"/>
      <c r="U170" s="110"/>
      <c r="V170" s="110"/>
      <c r="W170" s="110"/>
      <c r="X170" s="110"/>
      <c r="Y170" s="110"/>
      <c r="Z170" s="110"/>
      <c r="AA170" s="110"/>
      <c r="AB170" s="110"/>
      <c r="AC170" s="110"/>
      <c r="AD170" s="110"/>
      <c r="AE170" s="110"/>
      <c r="AF170" s="110"/>
      <c r="AG170" s="110"/>
      <c r="AH170" s="110"/>
      <c r="AI170" s="110"/>
      <c r="AJ170" s="110"/>
      <c r="AK170" s="110"/>
      <c r="AL170" s="110"/>
      <c r="AM170" s="110"/>
      <c r="AN170" s="110"/>
      <c r="AO170" s="110"/>
      <c r="AP170" s="110"/>
      <c r="AQ170" s="110"/>
      <c r="AR170" s="110"/>
      <c r="AS170" s="110"/>
      <c r="AT170" s="110"/>
      <c r="AU170" s="110"/>
      <c r="AV170" s="110"/>
      <c r="AW170" s="110"/>
      <c r="AX170" s="110"/>
      <c r="AY170" s="110"/>
      <c r="AZ170" s="110"/>
      <c r="BA170" s="110"/>
      <c r="BB170" s="110"/>
      <c r="BC170" s="110"/>
      <c r="BD170" s="110"/>
      <c r="BE170" s="110"/>
      <c r="BF170" s="110"/>
      <c r="BG170" s="110"/>
      <c r="BH170" s="110"/>
      <c r="BI170" s="110"/>
      <c r="BJ170" s="110"/>
      <c r="BK170" s="110"/>
      <c r="BL170" s="110"/>
      <c r="BM170" s="110"/>
      <c r="BN170" s="110"/>
      <c r="BO170" s="110"/>
      <c r="BP170" s="110"/>
      <c r="BQ170" s="110"/>
      <c r="BR170" s="110"/>
      <c r="BS170" s="110"/>
      <c r="BT170" s="110"/>
      <c r="BU170" s="110"/>
      <c r="BV170" s="110"/>
      <c r="BW170" s="110"/>
      <c r="BX170" s="110"/>
      <c r="BY170" s="110"/>
      <c r="BZ170" s="110"/>
      <c r="CA170" s="110"/>
      <c r="CB170" s="110"/>
      <c r="CC170" s="110"/>
      <c r="CD170" s="110"/>
      <c r="CE170" s="110"/>
      <c r="CF170" s="110"/>
      <c r="CG170" s="110"/>
      <c r="CH170" s="110"/>
      <c r="CI170" s="110"/>
      <c r="CJ170" s="110"/>
      <c r="CK170" s="110"/>
      <c r="CL170" s="110"/>
      <c r="CM170" s="110"/>
      <c r="CN170" s="110"/>
      <c r="CO170" s="110"/>
      <c r="CP170" s="110"/>
      <c r="CQ170" s="110"/>
      <c r="CR170" s="110"/>
      <c r="CS170" s="110"/>
      <c r="CT170" s="110"/>
      <c r="CU170" s="110"/>
      <c r="CV170" s="110"/>
      <c r="CW170" s="110"/>
      <c r="CX170" s="110"/>
    </row>
    <row r="171" spans="7:102" ht="14.25" customHeight="1" x14ac:dyDescent="0.25">
      <c r="G171" s="110"/>
      <c r="H171" s="110"/>
      <c r="I171" s="110"/>
      <c r="J171" s="110"/>
      <c r="K171" s="110"/>
      <c r="L171" s="110"/>
      <c r="M171" s="110"/>
      <c r="N171" s="110"/>
      <c r="O171" s="110"/>
      <c r="P171" s="110"/>
      <c r="Q171" s="110"/>
      <c r="R171" s="110"/>
      <c r="S171" s="110"/>
      <c r="T171" s="110"/>
      <c r="U171" s="110"/>
      <c r="V171" s="110"/>
      <c r="W171" s="110"/>
      <c r="X171" s="110"/>
      <c r="Y171" s="110"/>
      <c r="Z171" s="110"/>
      <c r="AA171" s="110"/>
      <c r="AB171" s="110"/>
      <c r="AC171" s="110"/>
      <c r="AD171" s="110"/>
      <c r="AE171" s="110"/>
      <c r="AF171" s="110"/>
      <c r="AG171" s="110"/>
      <c r="AH171" s="110"/>
      <c r="AI171" s="110"/>
      <c r="AJ171" s="110"/>
      <c r="AK171" s="110"/>
      <c r="AL171" s="110"/>
      <c r="AM171" s="110"/>
      <c r="AN171" s="110"/>
      <c r="AO171" s="110"/>
      <c r="AP171" s="110"/>
      <c r="AQ171" s="110"/>
      <c r="AR171" s="110"/>
      <c r="AS171" s="110"/>
      <c r="AT171" s="110"/>
      <c r="AU171" s="110"/>
      <c r="AV171" s="110"/>
      <c r="AW171" s="110"/>
      <c r="AX171" s="110"/>
      <c r="AY171" s="110"/>
      <c r="AZ171" s="110"/>
      <c r="BA171" s="110"/>
      <c r="BB171" s="110"/>
      <c r="BC171" s="110"/>
      <c r="BD171" s="110"/>
      <c r="BE171" s="110"/>
      <c r="BF171" s="110"/>
      <c r="BG171" s="110"/>
      <c r="BH171" s="110"/>
      <c r="BI171" s="110"/>
      <c r="BJ171" s="110"/>
      <c r="BK171" s="110"/>
      <c r="BL171" s="110"/>
      <c r="BM171" s="110"/>
      <c r="BN171" s="110"/>
      <c r="BO171" s="110"/>
      <c r="BP171" s="110"/>
      <c r="BQ171" s="110"/>
      <c r="BR171" s="110"/>
      <c r="BS171" s="110"/>
      <c r="BT171" s="110"/>
      <c r="BU171" s="110"/>
      <c r="BV171" s="110"/>
      <c r="BW171" s="110"/>
      <c r="BX171" s="110"/>
      <c r="BY171" s="110"/>
      <c r="BZ171" s="110"/>
      <c r="CA171" s="110"/>
      <c r="CB171" s="110"/>
      <c r="CC171" s="110"/>
      <c r="CD171" s="110"/>
      <c r="CE171" s="110"/>
      <c r="CF171" s="110"/>
      <c r="CG171" s="110"/>
      <c r="CH171" s="110"/>
      <c r="CI171" s="110"/>
      <c r="CJ171" s="110"/>
      <c r="CK171" s="110"/>
      <c r="CL171" s="110"/>
      <c r="CM171" s="110"/>
      <c r="CN171" s="110"/>
      <c r="CO171" s="110"/>
      <c r="CP171" s="110"/>
      <c r="CQ171" s="110"/>
      <c r="CR171" s="110"/>
      <c r="CS171" s="110"/>
      <c r="CT171" s="110"/>
      <c r="CU171" s="110"/>
      <c r="CV171" s="110"/>
      <c r="CW171" s="110"/>
      <c r="CX171" s="110"/>
    </row>
    <row r="172" spans="7:102" ht="14.25" customHeight="1" x14ac:dyDescent="0.25">
      <c r="G172" s="110"/>
      <c r="H172" s="110"/>
      <c r="I172" s="110"/>
      <c r="J172" s="110"/>
      <c r="K172" s="110"/>
      <c r="L172" s="110"/>
      <c r="M172" s="110"/>
      <c r="N172" s="110"/>
      <c r="O172" s="110"/>
      <c r="P172" s="110"/>
      <c r="Q172" s="110"/>
      <c r="R172" s="110"/>
      <c r="S172" s="110"/>
      <c r="T172" s="110"/>
      <c r="U172" s="110"/>
      <c r="V172" s="110"/>
      <c r="W172" s="110"/>
      <c r="X172" s="110"/>
      <c r="Y172" s="110"/>
      <c r="Z172" s="110"/>
      <c r="AA172" s="110"/>
      <c r="AB172" s="110"/>
      <c r="AC172" s="110"/>
      <c r="AD172" s="110"/>
      <c r="AE172" s="110"/>
      <c r="AF172" s="110"/>
      <c r="AG172" s="110"/>
      <c r="AH172" s="110"/>
      <c r="AI172" s="110"/>
      <c r="AJ172" s="110"/>
      <c r="AK172" s="110"/>
      <c r="AL172" s="110"/>
      <c r="AM172" s="110"/>
      <c r="AN172" s="110"/>
      <c r="AO172" s="110"/>
      <c r="AP172" s="110"/>
      <c r="AQ172" s="110"/>
      <c r="AR172" s="110"/>
      <c r="AS172" s="110"/>
      <c r="AT172" s="110"/>
      <c r="AU172" s="110"/>
      <c r="AV172" s="110"/>
      <c r="AW172" s="110"/>
      <c r="AX172" s="110"/>
      <c r="AY172" s="110"/>
      <c r="AZ172" s="110"/>
      <c r="BA172" s="110"/>
      <c r="BB172" s="110"/>
      <c r="BC172" s="110"/>
      <c r="BD172" s="110"/>
      <c r="BE172" s="110"/>
      <c r="BF172" s="110"/>
      <c r="BG172" s="110"/>
      <c r="BH172" s="110"/>
      <c r="BI172" s="110"/>
      <c r="BJ172" s="110"/>
      <c r="BK172" s="110"/>
      <c r="BL172" s="110"/>
      <c r="BM172" s="110"/>
      <c r="BN172" s="110"/>
      <c r="BO172" s="110"/>
      <c r="BP172" s="110"/>
      <c r="BQ172" s="110"/>
      <c r="BR172" s="110"/>
      <c r="BS172" s="110"/>
      <c r="BT172" s="110"/>
      <c r="BU172" s="110"/>
      <c r="BV172" s="110"/>
      <c r="BW172" s="110"/>
      <c r="BX172" s="110"/>
      <c r="BY172" s="110"/>
      <c r="BZ172" s="110"/>
      <c r="CA172" s="110"/>
      <c r="CB172" s="110"/>
      <c r="CC172" s="110"/>
      <c r="CD172" s="110"/>
      <c r="CE172" s="110"/>
      <c r="CF172" s="110"/>
      <c r="CG172" s="110"/>
      <c r="CH172" s="110"/>
      <c r="CI172" s="110"/>
      <c r="CJ172" s="110"/>
      <c r="CK172" s="110"/>
      <c r="CL172" s="110"/>
      <c r="CM172" s="110"/>
      <c r="CN172" s="110"/>
      <c r="CO172" s="110"/>
      <c r="CP172" s="110"/>
      <c r="CQ172" s="110"/>
      <c r="CR172" s="110"/>
      <c r="CS172" s="110"/>
      <c r="CT172" s="110"/>
      <c r="CU172" s="110"/>
      <c r="CV172" s="110"/>
      <c r="CW172" s="110"/>
      <c r="CX172" s="110"/>
    </row>
    <row r="173" spans="7:102" ht="14.25" customHeight="1" x14ac:dyDescent="0.25">
      <c r="G173" s="110"/>
      <c r="H173" s="110"/>
      <c r="I173" s="110"/>
      <c r="J173" s="110"/>
      <c r="K173" s="110"/>
      <c r="L173" s="110"/>
      <c r="M173" s="110"/>
      <c r="N173" s="110"/>
      <c r="O173" s="110"/>
      <c r="P173" s="110"/>
      <c r="Q173" s="110"/>
      <c r="R173" s="110"/>
      <c r="S173" s="110"/>
      <c r="T173" s="110"/>
      <c r="U173" s="110"/>
      <c r="V173" s="110"/>
      <c r="W173" s="110"/>
      <c r="X173" s="110"/>
      <c r="Y173" s="110"/>
      <c r="Z173" s="110"/>
      <c r="AA173" s="110"/>
      <c r="AB173" s="110"/>
      <c r="AC173" s="110"/>
      <c r="AD173" s="110"/>
      <c r="AE173" s="110"/>
      <c r="AF173" s="110"/>
      <c r="AG173" s="110"/>
      <c r="AH173" s="110"/>
      <c r="AI173" s="110"/>
      <c r="AJ173" s="110"/>
      <c r="AK173" s="110"/>
      <c r="AL173" s="110"/>
      <c r="AM173" s="110"/>
      <c r="AN173" s="110"/>
      <c r="AO173" s="110"/>
      <c r="AP173" s="110"/>
      <c r="AQ173" s="110"/>
      <c r="AR173" s="110"/>
      <c r="AS173" s="110"/>
      <c r="AT173" s="110"/>
      <c r="AU173" s="110"/>
      <c r="AV173" s="110"/>
      <c r="AW173" s="110"/>
      <c r="AX173" s="110"/>
      <c r="AY173" s="110"/>
      <c r="AZ173" s="110"/>
      <c r="BA173" s="110"/>
      <c r="BB173" s="110"/>
      <c r="BC173" s="110"/>
      <c r="BD173" s="110"/>
      <c r="BE173" s="110"/>
      <c r="BF173" s="110"/>
      <c r="BG173" s="110"/>
      <c r="BH173" s="110"/>
      <c r="BI173" s="110"/>
      <c r="BJ173" s="110"/>
      <c r="BK173" s="110"/>
      <c r="BL173" s="110"/>
      <c r="BM173" s="110"/>
      <c r="BN173" s="110"/>
      <c r="BO173" s="110"/>
      <c r="BP173" s="110"/>
      <c r="BQ173" s="110"/>
      <c r="BR173" s="110"/>
      <c r="BS173" s="110"/>
      <c r="BT173" s="110"/>
      <c r="BU173" s="110"/>
      <c r="BV173" s="110"/>
      <c r="BW173" s="110"/>
      <c r="BX173" s="110"/>
      <c r="BY173" s="110"/>
      <c r="BZ173" s="110"/>
      <c r="CA173" s="110"/>
      <c r="CB173" s="110"/>
      <c r="CC173" s="110"/>
      <c r="CD173" s="110"/>
      <c r="CE173" s="110"/>
      <c r="CF173" s="110"/>
      <c r="CG173" s="110"/>
      <c r="CH173" s="110"/>
      <c r="CI173" s="110"/>
      <c r="CJ173" s="110"/>
      <c r="CK173" s="110"/>
      <c r="CL173" s="110"/>
      <c r="CM173" s="110"/>
      <c r="CN173" s="110"/>
      <c r="CO173" s="110"/>
      <c r="CP173" s="110"/>
      <c r="CQ173" s="110"/>
      <c r="CR173" s="110"/>
      <c r="CS173" s="110"/>
      <c r="CT173" s="110"/>
      <c r="CU173" s="110"/>
      <c r="CV173" s="110"/>
      <c r="CW173" s="110"/>
      <c r="CX173" s="110"/>
    </row>
    <row r="174" spans="7:102" ht="14.25" customHeight="1" x14ac:dyDescent="0.25">
      <c r="G174" s="110"/>
      <c r="H174" s="110"/>
      <c r="I174" s="110"/>
      <c r="J174" s="110"/>
      <c r="K174" s="110"/>
      <c r="L174" s="110"/>
      <c r="M174" s="110"/>
      <c r="N174" s="110"/>
      <c r="O174" s="110"/>
      <c r="P174" s="110"/>
      <c r="Q174" s="110"/>
      <c r="R174" s="110"/>
      <c r="S174" s="110"/>
      <c r="T174" s="110"/>
      <c r="U174" s="110"/>
      <c r="V174" s="110"/>
      <c r="W174" s="110"/>
      <c r="X174" s="110"/>
      <c r="Y174" s="110"/>
      <c r="Z174" s="110"/>
      <c r="AA174" s="110"/>
      <c r="AB174" s="110"/>
      <c r="AC174" s="110"/>
      <c r="AD174" s="110"/>
      <c r="AE174" s="110"/>
      <c r="AF174" s="110"/>
      <c r="AG174" s="110"/>
      <c r="AH174" s="110"/>
      <c r="AI174" s="110"/>
      <c r="AJ174" s="110"/>
      <c r="AK174" s="110"/>
      <c r="AL174" s="110"/>
      <c r="AM174" s="110"/>
      <c r="AN174" s="110"/>
      <c r="AO174" s="110"/>
      <c r="AP174" s="110"/>
      <c r="AQ174" s="110"/>
      <c r="AR174" s="110"/>
      <c r="AS174" s="110"/>
      <c r="AT174" s="110"/>
      <c r="AU174" s="110"/>
      <c r="AV174" s="110"/>
      <c r="AW174" s="110"/>
      <c r="AX174" s="110"/>
      <c r="AY174" s="110"/>
      <c r="AZ174" s="110"/>
      <c r="BA174" s="110"/>
      <c r="BB174" s="110"/>
      <c r="BC174" s="110"/>
      <c r="BD174" s="110"/>
      <c r="BE174" s="110"/>
      <c r="BF174" s="110"/>
      <c r="BG174" s="110"/>
      <c r="BH174" s="110"/>
      <c r="BI174" s="110"/>
      <c r="BJ174" s="110"/>
      <c r="BK174" s="110"/>
      <c r="BL174" s="110"/>
      <c r="BM174" s="110"/>
      <c r="BN174" s="110"/>
      <c r="BO174" s="110"/>
      <c r="BP174" s="110"/>
      <c r="BQ174" s="110"/>
      <c r="BR174" s="110"/>
      <c r="BS174" s="110"/>
      <c r="BT174" s="110"/>
      <c r="BU174" s="110"/>
      <c r="BV174" s="110"/>
      <c r="BW174" s="110"/>
      <c r="BX174" s="110"/>
      <c r="BY174" s="110"/>
      <c r="BZ174" s="110"/>
      <c r="CA174" s="110"/>
      <c r="CB174" s="110"/>
      <c r="CC174" s="110"/>
      <c r="CD174" s="110"/>
      <c r="CE174" s="110"/>
      <c r="CF174" s="110"/>
      <c r="CG174" s="110"/>
      <c r="CH174" s="110"/>
      <c r="CI174" s="110"/>
      <c r="CJ174" s="110"/>
      <c r="CK174" s="110"/>
      <c r="CL174" s="110"/>
      <c r="CM174" s="110"/>
      <c r="CN174" s="110"/>
      <c r="CO174" s="110"/>
      <c r="CP174" s="110"/>
      <c r="CQ174" s="110"/>
      <c r="CR174" s="110"/>
      <c r="CS174" s="110"/>
      <c r="CT174" s="110"/>
      <c r="CU174" s="110"/>
      <c r="CV174" s="110"/>
      <c r="CW174" s="110"/>
      <c r="CX174" s="110"/>
    </row>
    <row r="175" spans="7:102" ht="14.25" customHeight="1" x14ac:dyDescent="0.25">
      <c r="G175" s="110"/>
      <c r="H175" s="110"/>
      <c r="I175" s="110"/>
      <c r="J175" s="110"/>
      <c r="K175" s="110"/>
      <c r="L175" s="110"/>
      <c r="M175" s="110"/>
      <c r="N175" s="110"/>
      <c r="O175" s="110"/>
      <c r="P175" s="110"/>
      <c r="Q175" s="110"/>
      <c r="R175" s="110"/>
      <c r="S175" s="110"/>
      <c r="T175" s="110"/>
      <c r="U175" s="110"/>
      <c r="V175" s="110"/>
      <c r="W175" s="110"/>
      <c r="X175" s="110"/>
      <c r="Y175" s="110"/>
      <c r="Z175" s="110"/>
      <c r="AA175" s="110"/>
      <c r="AB175" s="110"/>
      <c r="AC175" s="110"/>
      <c r="AD175" s="110"/>
      <c r="AE175" s="110"/>
      <c r="AF175" s="110"/>
      <c r="AG175" s="110"/>
      <c r="AH175" s="110"/>
      <c r="AI175" s="110"/>
      <c r="AJ175" s="110"/>
      <c r="AK175" s="110"/>
      <c r="AL175" s="110"/>
      <c r="AM175" s="110"/>
      <c r="AN175" s="110"/>
      <c r="AO175" s="110"/>
      <c r="AP175" s="110"/>
      <c r="AQ175" s="110"/>
      <c r="AR175" s="110"/>
      <c r="AS175" s="110"/>
      <c r="AT175" s="110"/>
      <c r="AU175" s="110"/>
      <c r="AV175" s="110"/>
      <c r="AW175" s="110"/>
      <c r="AX175" s="110"/>
      <c r="AY175" s="110"/>
      <c r="AZ175" s="110"/>
      <c r="BA175" s="110"/>
      <c r="BB175" s="110"/>
      <c r="BC175" s="110"/>
      <c r="BD175" s="110"/>
      <c r="BE175" s="110"/>
      <c r="BF175" s="110"/>
      <c r="BG175" s="110"/>
      <c r="BH175" s="110"/>
      <c r="BI175" s="110"/>
      <c r="BJ175" s="110"/>
      <c r="BK175" s="110"/>
      <c r="BL175" s="110"/>
      <c r="BM175" s="110"/>
      <c r="BN175" s="110"/>
      <c r="BO175" s="110"/>
      <c r="BP175" s="110"/>
      <c r="BQ175" s="110"/>
      <c r="BR175" s="110"/>
      <c r="BS175" s="110"/>
      <c r="BT175" s="110"/>
      <c r="BU175" s="110"/>
      <c r="BV175" s="110"/>
      <c r="BW175" s="110"/>
      <c r="BX175" s="110"/>
      <c r="BY175" s="110"/>
      <c r="BZ175" s="110"/>
      <c r="CA175" s="110"/>
      <c r="CB175" s="110"/>
      <c r="CC175" s="110"/>
      <c r="CD175" s="110"/>
      <c r="CE175" s="110"/>
      <c r="CF175" s="110"/>
      <c r="CG175" s="110"/>
      <c r="CH175" s="110"/>
      <c r="CI175" s="110"/>
      <c r="CJ175" s="110"/>
      <c r="CK175" s="110"/>
      <c r="CL175" s="110"/>
      <c r="CM175" s="110"/>
      <c r="CN175" s="110"/>
      <c r="CO175" s="110"/>
      <c r="CP175" s="110"/>
      <c r="CQ175" s="110"/>
      <c r="CR175" s="110"/>
      <c r="CS175" s="110"/>
      <c r="CT175" s="110"/>
      <c r="CU175" s="110"/>
      <c r="CV175" s="110"/>
      <c r="CW175" s="110"/>
      <c r="CX175" s="110"/>
    </row>
    <row r="176" spans="7:102" ht="14.25" customHeight="1" x14ac:dyDescent="0.25">
      <c r="G176" s="110"/>
      <c r="H176" s="110"/>
      <c r="I176" s="110"/>
      <c r="J176" s="110"/>
      <c r="K176" s="110"/>
      <c r="L176" s="110"/>
      <c r="M176" s="110"/>
      <c r="N176" s="110"/>
      <c r="O176" s="110"/>
      <c r="P176" s="110"/>
      <c r="Q176" s="110"/>
      <c r="R176" s="110"/>
      <c r="S176" s="110"/>
      <c r="T176" s="110"/>
      <c r="U176" s="110"/>
      <c r="V176" s="110"/>
      <c r="W176" s="110"/>
      <c r="X176" s="110"/>
      <c r="Y176" s="110"/>
      <c r="Z176" s="110"/>
      <c r="AA176" s="110"/>
      <c r="AB176" s="110"/>
      <c r="AC176" s="110"/>
      <c r="AD176" s="110"/>
      <c r="AE176" s="110"/>
      <c r="AF176" s="110"/>
      <c r="AG176" s="110"/>
      <c r="AH176" s="110"/>
      <c r="AI176" s="110"/>
      <c r="AJ176" s="110"/>
      <c r="AK176" s="110"/>
      <c r="AL176" s="110"/>
      <c r="AM176" s="110"/>
      <c r="AN176" s="110"/>
      <c r="AO176" s="110"/>
      <c r="AP176" s="110"/>
      <c r="AQ176" s="110"/>
      <c r="AR176" s="110"/>
      <c r="AS176" s="110"/>
      <c r="AT176" s="110"/>
      <c r="AU176" s="110"/>
      <c r="AV176" s="110"/>
      <c r="AW176" s="110"/>
      <c r="AX176" s="110"/>
      <c r="AY176" s="110"/>
      <c r="AZ176" s="110"/>
      <c r="BA176" s="110"/>
      <c r="BB176" s="110"/>
      <c r="BC176" s="110"/>
      <c r="BD176" s="110"/>
      <c r="BE176" s="110"/>
      <c r="BF176" s="110"/>
      <c r="BG176" s="110"/>
      <c r="BH176" s="110"/>
      <c r="BI176" s="110"/>
      <c r="BJ176" s="110"/>
      <c r="BK176" s="110"/>
      <c r="BL176" s="110"/>
      <c r="BM176" s="110"/>
      <c r="BN176" s="110"/>
      <c r="BO176" s="110"/>
      <c r="BP176" s="110"/>
      <c r="BQ176" s="110"/>
      <c r="BR176" s="110"/>
      <c r="BS176" s="110"/>
      <c r="BT176" s="110"/>
      <c r="BU176" s="110"/>
      <c r="BV176" s="110"/>
      <c r="BW176" s="110"/>
      <c r="BX176" s="110"/>
      <c r="BY176" s="110"/>
      <c r="BZ176" s="110"/>
      <c r="CA176" s="110"/>
      <c r="CB176" s="110"/>
      <c r="CC176" s="110"/>
      <c r="CD176" s="110"/>
      <c r="CE176" s="110"/>
      <c r="CF176" s="110"/>
      <c r="CG176" s="110"/>
      <c r="CH176" s="110"/>
      <c r="CI176" s="110"/>
      <c r="CJ176" s="110"/>
      <c r="CK176" s="110"/>
      <c r="CL176" s="110"/>
      <c r="CM176" s="110"/>
      <c r="CN176" s="110"/>
      <c r="CO176" s="110"/>
      <c r="CP176" s="110"/>
      <c r="CQ176" s="110"/>
      <c r="CR176" s="110"/>
      <c r="CS176" s="110"/>
      <c r="CT176" s="110"/>
      <c r="CU176" s="110"/>
      <c r="CV176" s="110"/>
      <c r="CW176" s="110"/>
      <c r="CX176" s="110"/>
    </row>
    <row r="177" spans="7:102" ht="14.25" customHeight="1" x14ac:dyDescent="0.25">
      <c r="G177" s="110"/>
      <c r="H177" s="110"/>
      <c r="I177" s="110"/>
      <c r="J177" s="110"/>
      <c r="K177" s="110"/>
      <c r="L177" s="110"/>
      <c r="M177" s="110"/>
      <c r="N177" s="110"/>
      <c r="O177" s="110"/>
      <c r="P177" s="110"/>
      <c r="Q177" s="110"/>
      <c r="R177" s="110"/>
      <c r="S177" s="110"/>
      <c r="T177" s="110"/>
      <c r="U177" s="110"/>
      <c r="V177" s="110"/>
      <c r="W177" s="110"/>
      <c r="X177" s="110"/>
      <c r="Y177" s="110"/>
      <c r="Z177" s="110"/>
      <c r="AA177" s="110"/>
      <c r="AB177" s="110"/>
      <c r="AC177" s="110"/>
      <c r="AD177" s="110"/>
      <c r="AE177" s="110"/>
      <c r="AF177" s="110"/>
      <c r="AG177" s="110"/>
      <c r="AH177" s="110"/>
      <c r="AI177" s="110"/>
      <c r="AJ177" s="110"/>
      <c r="AK177" s="110"/>
      <c r="AL177" s="110"/>
      <c r="AM177" s="110"/>
      <c r="AN177" s="110"/>
      <c r="AO177" s="110"/>
      <c r="AP177" s="110"/>
      <c r="AQ177" s="110"/>
      <c r="AR177" s="110"/>
      <c r="AS177" s="110"/>
      <c r="AT177" s="110"/>
      <c r="AU177" s="110"/>
      <c r="AV177" s="110"/>
      <c r="AW177" s="110"/>
      <c r="AX177" s="110"/>
      <c r="AY177" s="110"/>
      <c r="AZ177" s="110"/>
      <c r="BA177" s="110"/>
      <c r="BB177" s="110"/>
      <c r="BC177" s="110"/>
      <c r="BD177" s="110"/>
      <c r="BE177" s="110"/>
      <c r="BF177" s="110"/>
      <c r="BG177" s="110"/>
      <c r="BH177" s="110"/>
      <c r="BI177" s="110"/>
      <c r="BJ177" s="110"/>
      <c r="BK177" s="110"/>
      <c r="BL177" s="110"/>
      <c r="BM177" s="110"/>
      <c r="BN177" s="110"/>
      <c r="BO177" s="110"/>
      <c r="BP177" s="110"/>
      <c r="BQ177" s="110"/>
      <c r="BR177" s="110"/>
      <c r="BS177" s="110"/>
      <c r="BT177" s="110"/>
      <c r="BU177" s="110"/>
      <c r="BV177" s="110"/>
      <c r="BW177" s="110"/>
      <c r="BX177" s="110"/>
      <c r="BY177" s="110"/>
      <c r="BZ177" s="110"/>
      <c r="CA177" s="110"/>
      <c r="CB177" s="110"/>
      <c r="CC177" s="110"/>
      <c r="CD177" s="110"/>
      <c r="CE177" s="110"/>
      <c r="CF177" s="110"/>
      <c r="CG177" s="110"/>
      <c r="CH177" s="110"/>
      <c r="CI177" s="110"/>
      <c r="CJ177" s="110"/>
      <c r="CK177" s="110"/>
      <c r="CL177" s="110"/>
      <c r="CM177" s="110"/>
      <c r="CN177" s="110"/>
      <c r="CO177" s="110"/>
      <c r="CP177" s="110"/>
      <c r="CQ177" s="110"/>
      <c r="CR177" s="110"/>
      <c r="CS177" s="110"/>
      <c r="CT177" s="110"/>
      <c r="CU177" s="110"/>
      <c r="CV177" s="110"/>
      <c r="CW177" s="110"/>
      <c r="CX177" s="110"/>
    </row>
    <row r="178" spans="7:102" ht="14.25" customHeight="1" x14ac:dyDescent="0.25">
      <c r="G178" s="110"/>
      <c r="H178" s="110"/>
      <c r="I178" s="110"/>
      <c r="J178" s="110"/>
      <c r="K178" s="110"/>
      <c r="L178" s="110"/>
      <c r="M178" s="110"/>
      <c r="N178" s="110"/>
      <c r="O178" s="110"/>
      <c r="P178" s="110"/>
      <c r="Q178" s="110"/>
      <c r="R178" s="110"/>
      <c r="S178" s="110"/>
      <c r="T178" s="110"/>
      <c r="U178" s="110"/>
      <c r="V178" s="110"/>
      <c r="W178" s="110"/>
      <c r="X178" s="110"/>
      <c r="Y178" s="110"/>
      <c r="Z178" s="110"/>
      <c r="AA178" s="110"/>
      <c r="AB178" s="110"/>
      <c r="AC178" s="110"/>
      <c r="AD178" s="110"/>
      <c r="AE178" s="110"/>
      <c r="AF178" s="110"/>
      <c r="AG178" s="110"/>
      <c r="AH178" s="110"/>
      <c r="AI178" s="110"/>
      <c r="AJ178" s="110"/>
      <c r="AK178" s="110"/>
      <c r="AL178" s="110"/>
      <c r="AM178" s="110"/>
      <c r="AN178" s="110"/>
      <c r="AO178" s="110"/>
      <c r="AP178" s="110"/>
      <c r="AQ178" s="110"/>
      <c r="AR178" s="110"/>
      <c r="AS178" s="110"/>
      <c r="AT178" s="110"/>
      <c r="AU178" s="110"/>
      <c r="AV178" s="110"/>
      <c r="AW178" s="110"/>
      <c r="AX178" s="110"/>
      <c r="AY178" s="110"/>
      <c r="AZ178" s="110"/>
      <c r="BA178" s="110"/>
      <c r="BB178" s="110"/>
      <c r="BC178" s="110"/>
      <c r="BD178" s="110"/>
      <c r="BE178" s="110"/>
      <c r="BF178" s="110"/>
      <c r="BG178" s="110"/>
      <c r="BH178" s="110"/>
      <c r="BI178" s="110"/>
      <c r="BJ178" s="110"/>
      <c r="BK178" s="110"/>
      <c r="BL178" s="110"/>
      <c r="BM178" s="110"/>
      <c r="BN178" s="110"/>
      <c r="BO178" s="110"/>
      <c r="BP178" s="110"/>
      <c r="BQ178" s="110"/>
      <c r="BR178" s="110"/>
      <c r="BS178" s="110"/>
      <c r="BT178" s="110"/>
      <c r="BU178" s="110"/>
      <c r="BV178" s="110"/>
      <c r="BW178" s="110"/>
      <c r="BX178" s="110"/>
      <c r="BY178" s="110"/>
      <c r="BZ178" s="110"/>
      <c r="CA178" s="110"/>
      <c r="CB178" s="110"/>
      <c r="CC178" s="110"/>
      <c r="CD178" s="110"/>
      <c r="CE178" s="110"/>
      <c r="CF178" s="110"/>
      <c r="CG178" s="110"/>
      <c r="CH178" s="110"/>
      <c r="CI178" s="110"/>
      <c r="CJ178" s="110"/>
      <c r="CK178" s="110"/>
      <c r="CL178" s="110"/>
      <c r="CM178" s="110"/>
      <c r="CN178" s="110"/>
      <c r="CO178" s="110"/>
      <c r="CP178" s="110"/>
      <c r="CQ178" s="110"/>
      <c r="CR178" s="110"/>
      <c r="CS178" s="110"/>
      <c r="CT178" s="110"/>
      <c r="CU178" s="110"/>
      <c r="CV178" s="110"/>
      <c r="CW178" s="110"/>
      <c r="CX178" s="110"/>
    </row>
    <row r="179" spans="7:102" ht="14.25" customHeight="1" x14ac:dyDescent="0.25">
      <c r="G179" s="110"/>
      <c r="H179" s="110"/>
      <c r="I179" s="110"/>
      <c r="J179" s="110"/>
      <c r="K179" s="110"/>
      <c r="L179" s="110"/>
      <c r="M179" s="110"/>
      <c r="N179" s="110"/>
      <c r="O179" s="110"/>
      <c r="P179" s="110"/>
      <c r="Q179" s="110"/>
      <c r="R179" s="110"/>
      <c r="S179" s="110"/>
      <c r="T179" s="110"/>
      <c r="U179" s="110"/>
      <c r="V179" s="110"/>
      <c r="W179" s="110"/>
      <c r="X179" s="110"/>
      <c r="Y179" s="110"/>
      <c r="Z179" s="110"/>
      <c r="AA179" s="110"/>
      <c r="AB179" s="110"/>
      <c r="AC179" s="110"/>
      <c r="AD179" s="110"/>
      <c r="AE179" s="110"/>
      <c r="AF179" s="110"/>
      <c r="AG179" s="110"/>
      <c r="AH179" s="110"/>
      <c r="AI179" s="110"/>
      <c r="AJ179" s="110"/>
      <c r="AK179" s="110"/>
      <c r="AL179" s="110"/>
      <c r="AM179" s="110"/>
      <c r="AN179" s="110"/>
      <c r="AO179" s="110"/>
      <c r="AP179" s="110"/>
      <c r="AQ179" s="110"/>
      <c r="AR179" s="110"/>
      <c r="AS179" s="110"/>
      <c r="AT179" s="110"/>
      <c r="AU179" s="110"/>
      <c r="AV179" s="110"/>
      <c r="AW179" s="110"/>
      <c r="AX179" s="110"/>
      <c r="AY179" s="110"/>
      <c r="AZ179" s="110"/>
      <c r="BA179" s="110"/>
      <c r="BB179" s="110"/>
      <c r="BC179" s="110"/>
      <c r="BD179" s="110"/>
      <c r="BE179" s="110"/>
      <c r="BF179" s="110"/>
      <c r="BG179" s="110"/>
      <c r="BH179" s="110"/>
      <c r="BI179" s="110"/>
      <c r="BJ179" s="110"/>
      <c r="BK179" s="110"/>
      <c r="BL179" s="110"/>
      <c r="BM179" s="110"/>
      <c r="BN179" s="110"/>
      <c r="BO179" s="110"/>
      <c r="BP179" s="110"/>
      <c r="BQ179" s="110"/>
      <c r="BR179" s="110"/>
      <c r="BS179" s="110"/>
      <c r="BT179" s="110"/>
      <c r="BU179" s="110"/>
      <c r="BV179" s="110"/>
      <c r="BW179" s="110"/>
      <c r="BX179" s="110"/>
      <c r="BY179" s="110"/>
      <c r="BZ179" s="110"/>
      <c r="CA179" s="110"/>
      <c r="CB179" s="110"/>
      <c r="CC179" s="110"/>
      <c r="CD179" s="110"/>
      <c r="CE179" s="110"/>
      <c r="CF179" s="110"/>
      <c r="CG179" s="110"/>
      <c r="CH179" s="110"/>
      <c r="CI179" s="110"/>
      <c r="CJ179" s="110"/>
      <c r="CK179" s="110"/>
      <c r="CL179" s="110"/>
      <c r="CM179" s="110"/>
      <c r="CN179" s="110"/>
      <c r="CO179" s="110"/>
      <c r="CP179" s="110"/>
      <c r="CQ179" s="110"/>
      <c r="CR179" s="110"/>
      <c r="CS179" s="110"/>
      <c r="CT179" s="110"/>
      <c r="CU179" s="110"/>
      <c r="CV179" s="110"/>
      <c r="CW179" s="110"/>
      <c r="CX179" s="110"/>
    </row>
    <row r="180" spans="7:102" ht="14.25" customHeight="1" x14ac:dyDescent="0.25">
      <c r="G180" s="110"/>
      <c r="H180" s="110"/>
      <c r="I180" s="110"/>
      <c r="J180" s="110"/>
      <c r="K180" s="110"/>
      <c r="L180" s="110"/>
      <c r="M180" s="110"/>
      <c r="N180" s="110"/>
      <c r="O180" s="110"/>
      <c r="P180" s="110"/>
      <c r="Q180" s="110"/>
      <c r="R180" s="110"/>
      <c r="S180" s="110"/>
      <c r="T180" s="110"/>
      <c r="U180" s="110"/>
      <c r="V180" s="110"/>
      <c r="W180" s="110"/>
      <c r="X180" s="110"/>
      <c r="Y180" s="110"/>
      <c r="Z180" s="110"/>
      <c r="AA180" s="110"/>
      <c r="AB180" s="110"/>
      <c r="AC180" s="110"/>
      <c r="AD180" s="110"/>
      <c r="AE180" s="110"/>
      <c r="AF180" s="110"/>
      <c r="AG180" s="110"/>
      <c r="AH180" s="110"/>
      <c r="AI180" s="110"/>
      <c r="AJ180" s="110"/>
      <c r="AK180" s="110"/>
      <c r="AL180" s="110"/>
      <c r="AM180" s="110"/>
      <c r="AN180" s="110"/>
      <c r="AO180" s="110"/>
      <c r="AP180" s="110"/>
      <c r="AQ180" s="110"/>
      <c r="AR180" s="110"/>
      <c r="AS180" s="110"/>
      <c r="AT180" s="110"/>
      <c r="AU180" s="110"/>
      <c r="AV180" s="110"/>
      <c r="AW180" s="110"/>
      <c r="AX180" s="110"/>
      <c r="AY180" s="110"/>
      <c r="AZ180" s="110"/>
      <c r="BA180" s="110"/>
      <c r="BB180" s="110"/>
      <c r="BC180" s="110"/>
      <c r="BD180" s="110"/>
      <c r="BE180" s="110"/>
      <c r="BF180" s="110"/>
      <c r="BG180" s="110"/>
      <c r="BH180" s="110"/>
      <c r="BI180" s="110"/>
      <c r="BJ180" s="110"/>
      <c r="BK180" s="110"/>
      <c r="BL180" s="110"/>
      <c r="BM180" s="110"/>
      <c r="BN180" s="110"/>
      <c r="BO180" s="110"/>
      <c r="BP180" s="110"/>
      <c r="BQ180" s="110"/>
      <c r="BR180" s="110"/>
      <c r="BS180" s="110"/>
      <c r="BT180" s="110"/>
      <c r="BU180" s="110"/>
      <c r="BV180" s="110"/>
      <c r="BW180" s="110"/>
      <c r="BX180" s="110"/>
      <c r="BY180" s="110"/>
      <c r="BZ180" s="110"/>
      <c r="CA180" s="110"/>
      <c r="CB180" s="110"/>
      <c r="CC180" s="110"/>
      <c r="CD180" s="110"/>
      <c r="CE180" s="110"/>
      <c r="CF180" s="110"/>
      <c r="CG180" s="110"/>
      <c r="CH180" s="110"/>
      <c r="CI180" s="110"/>
      <c r="CJ180" s="110"/>
      <c r="CK180" s="110"/>
      <c r="CL180" s="110"/>
      <c r="CM180" s="110"/>
      <c r="CN180" s="110"/>
      <c r="CO180" s="110"/>
      <c r="CP180" s="110"/>
      <c r="CQ180" s="110"/>
      <c r="CR180" s="110"/>
      <c r="CS180" s="110"/>
      <c r="CT180" s="110"/>
      <c r="CU180" s="110"/>
      <c r="CV180" s="110"/>
      <c r="CW180" s="110"/>
      <c r="CX180" s="110"/>
    </row>
    <row r="181" spans="7:102" ht="14.25" customHeight="1" x14ac:dyDescent="0.25">
      <c r="G181" s="110"/>
      <c r="H181" s="110"/>
      <c r="I181" s="110"/>
      <c r="J181" s="110"/>
      <c r="K181" s="110"/>
      <c r="L181" s="110"/>
      <c r="M181" s="110"/>
      <c r="N181" s="110"/>
      <c r="O181" s="110"/>
      <c r="P181" s="110"/>
      <c r="Q181" s="110"/>
      <c r="R181" s="110"/>
      <c r="S181" s="110"/>
      <c r="T181" s="110"/>
      <c r="U181" s="110"/>
      <c r="V181" s="110"/>
      <c r="W181" s="110"/>
      <c r="X181" s="110"/>
      <c r="Y181" s="110"/>
      <c r="Z181" s="110"/>
      <c r="AA181" s="110"/>
      <c r="AB181" s="110"/>
      <c r="AC181" s="110"/>
      <c r="AD181" s="110"/>
      <c r="AE181" s="110"/>
      <c r="AF181" s="110"/>
      <c r="AG181" s="110"/>
      <c r="AH181" s="110"/>
      <c r="AI181" s="110"/>
      <c r="AJ181" s="110"/>
      <c r="AK181" s="110"/>
      <c r="AL181" s="110"/>
      <c r="AM181" s="110"/>
      <c r="AN181" s="110"/>
      <c r="AO181" s="110"/>
      <c r="AP181" s="110"/>
      <c r="AQ181" s="110"/>
      <c r="AR181" s="110"/>
      <c r="AS181" s="110"/>
      <c r="AT181" s="110"/>
      <c r="AU181" s="110"/>
      <c r="AV181" s="110"/>
      <c r="AW181" s="110"/>
      <c r="AX181" s="110"/>
      <c r="AY181" s="110"/>
      <c r="AZ181" s="110"/>
      <c r="BA181" s="110"/>
      <c r="BB181" s="110"/>
      <c r="BC181" s="110"/>
      <c r="BD181" s="110"/>
      <c r="BE181" s="110"/>
      <c r="BF181" s="110"/>
      <c r="BG181" s="110"/>
      <c r="BH181" s="110"/>
      <c r="BI181" s="110"/>
      <c r="BJ181" s="110"/>
      <c r="BK181" s="110"/>
      <c r="BL181" s="110"/>
      <c r="BM181" s="110"/>
      <c r="BN181" s="110"/>
      <c r="BO181" s="110"/>
      <c r="BP181" s="110"/>
      <c r="BQ181" s="110"/>
      <c r="BR181" s="110"/>
      <c r="BS181" s="110"/>
      <c r="BT181" s="110"/>
      <c r="BU181" s="110"/>
      <c r="BV181" s="110"/>
      <c r="BW181" s="110"/>
      <c r="BX181" s="110"/>
      <c r="BY181" s="110"/>
      <c r="BZ181" s="110"/>
      <c r="CA181" s="110"/>
      <c r="CB181" s="110"/>
      <c r="CC181" s="110"/>
      <c r="CD181" s="110"/>
      <c r="CE181" s="110"/>
      <c r="CF181" s="110"/>
      <c r="CG181" s="110"/>
      <c r="CH181" s="110"/>
      <c r="CI181" s="110"/>
      <c r="CJ181" s="110"/>
      <c r="CK181" s="110"/>
      <c r="CL181" s="110"/>
      <c r="CM181" s="110"/>
      <c r="CN181" s="110"/>
      <c r="CO181" s="110"/>
      <c r="CP181" s="110"/>
      <c r="CQ181" s="110"/>
      <c r="CR181" s="110"/>
      <c r="CS181" s="110"/>
      <c r="CT181" s="110"/>
      <c r="CU181" s="110"/>
      <c r="CV181" s="110"/>
      <c r="CW181" s="110"/>
      <c r="CX181" s="110"/>
    </row>
    <row r="182" spans="7:102" ht="14.25" customHeight="1" x14ac:dyDescent="0.25">
      <c r="G182" s="110"/>
      <c r="H182" s="110"/>
      <c r="I182" s="110"/>
      <c r="J182" s="110"/>
      <c r="K182" s="110"/>
      <c r="L182" s="110"/>
      <c r="M182" s="110"/>
      <c r="N182" s="110"/>
      <c r="O182" s="110"/>
      <c r="P182" s="110"/>
      <c r="Q182" s="110"/>
      <c r="R182" s="110"/>
      <c r="S182" s="110"/>
      <c r="T182" s="110"/>
      <c r="U182" s="110"/>
      <c r="V182" s="110"/>
      <c r="W182" s="110"/>
      <c r="X182" s="110"/>
      <c r="Y182" s="110"/>
      <c r="Z182" s="110"/>
      <c r="AA182" s="110"/>
      <c r="AB182" s="110"/>
      <c r="AC182" s="110"/>
      <c r="AD182" s="110"/>
      <c r="AE182" s="110"/>
      <c r="AF182" s="110"/>
      <c r="AG182" s="110"/>
      <c r="AH182" s="110"/>
      <c r="AI182" s="110"/>
      <c r="AJ182" s="110"/>
      <c r="AK182" s="110"/>
      <c r="AL182" s="110"/>
      <c r="AM182" s="110"/>
      <c r="AN182" s="110"/>
      <c r="AO182" s="110"/>
      <c r="AP182" s="110"/>
      <c r="AQ182" s="110"/>
      <c r="AR182" s="110"/>
      <c r="AS182" s="110"/>
      <c r="AT182" s="110"/>
      <c r="AU182" s="110"/>
      <c r="AV182" s="110"/>
      <c r="AW182" s="110"/>
      <c r="AX182" s="110"/>
      <c r="AY182" s="110"/>
      <c r="AZ182" s="110"/>
      <c r="BA182" s="110"/>
      <c r="BB182" s="110"/>
      <c r="BC182" s="110"/>
      <c r="BD182" s="110"/>
      <c r="BE182" s="110"/>
      <c r="BF182" s="110"/>
      <c r="BG182" s="110"/>
      <c r="BH182" s="110"/>
      <c r="BI182" s="110"/>
      <c r="BJ182" s="110"/>
      <c r="BK182" s="110"/>
      <c r="BL182" s="110"/>
      <c r="BM182" s="110"/>
      <c r="BN182" s="110"/>
      <c r="BO182" s="110"/>
      <c r="BP182" s="110"/>
      <c r="BQ182" s="110"/>
      <c r="BR182" s="110"/>
      <c r="BS182" s="110"/>
      <c r="BT182" s="110"/>
      <c r="BU182" s="110"/>
      <c r="BV182" s="110"/>
      <c r="BW182" s="110"/>
      <c r="BX182" s="110"/>
      <c r="BY182" s="110"/>
      <c r="BZ182" s="110"/>
      <c r="CA182" s="110"/>
      <c r="CB182" s="110"/>
      <c r="CC182" s="110"/>
      <c r="CD182" s="110"/>
      <c r="CE182" s="110"/>
      <c r="CF182" s="110"/>
      <c r="CG182" s="110"/>
      <c r="CH182" s="110"/>
      <c r="CI182" s="110"/>
      <c r="CJ182" s="110"/>
      <c r="CK182" s="110"/>
      <c r="CL182" s="110"/>
      <c r="CM182" s="110"/>
      <c r="CN182" s="110"/>
      <c r="CO182" s="110"/>
      <c r="CP182" s="110"/>
      <c r="CQ182" s="110"/>
      <c r="CR182" s="110"/>
      <c r="CS182" s="110"/>
      <c r="CT182" s="110"/>
      <c r="CU182" s="110"/>
      <c r="CV182" s="110"/>
      <c r="CW182" s="110"/>
      <c r="CX182" s="110"/>
    </row>
    <row r="183" spans="7:102" ht="14.25" customHeight="1" x14ac:dyDescent="0.25">
      <c r="G183" s="110"/>
      <c r="H183" s="110"/>
      <c r="I183" s="110"/>
      <c r="J183" s="110"/>
      <c r="K183" s="110"/>
      <c r="L183" s="110"/>
      <c r="M183" s="110"/>
      <c r="N183" s="110"/>
      <c r="O183" s="110"/>
      <c r="P183" s="110"/>
      <c r="Q183" s="110"/>
      <c r="R183" s="110"/>
      <c r="S183" s="110"/>
      <c r="T183" s="110"/>
      <c r="U183" s="110"/>
      <c r="V183" s="110"/>
      <c r="W183" s="110"/>
      <c r="X183" s="110"/>
      <c r="Y183" s="110"/>
      <c r="Z183" s="110"/>
      <c r="AA183" s="110"/>
      <c r="AB183" s="110"/>
      <c r="AC183" s="110"/>
      <c r="AD183" s="110"/>
      <c r="AE183" s="110"/>
      <c r="AF183" s="110"/>
      <c r="AG183" s="110"/>
      <c r="AH183" s="110"/>
      <c r="AI183" s="110"/>
      <c r="AJ183" s="110"/>
      <c r="AK183" s="110"/>
      <c r="AL183" s="110"/>
      <c r="AM183" s="110"/>
      <c r="AN183" s="110"/>
      <c r="AO183" s="110"/>
      <c r="AP183" s="110"/>
      <c r="AQ183" s="110"/>
      <c r="AR183" s="110"/>
      <c r="AS183" s="110"/>
      <c r="AT183" s="110"/>
      <c r="AU183" s="110"/>
      <c r="AV183" s="110"/>
      <c r="AW183" s="110"/>
      <c r="AX183" s="110"/>
      <c r="AY183" s="110"/>
      <c r="AZ183" s="110"/>
      <c r="BA183" s="110"/>
      <c r="BB183" s="110"/>
      <c r="BC183" s="110"/>
      <c r="BD183" s="110"/>
      <c r="BE183" s="110"/>
      <c r="BF183" s="110"/>
      <c r="BG183" s="110"/>
      <c r="BH183" s="110"/>
      <c r="BI183" s="110"/>
      <c r="BJ183" s="110"/>
      <c r="BK183" s="110"/>
      <c r="BL183" s="110"/>
      <c r="BM183" s="110"/>
      <c r="BN183" s="110"/>
      <c r="BO183" s="110"/>
      <c r="BP183" s="110"/>
      <c r="BQ183" s="110"/>
      <c r="BR183" s="110"/>
      <c r="BS183" s="110"/>
      <c r="BT183" s="110"/>
      <c r="BU183" s="110"/>
      <c r="BV183" s="110"/>
      <c r="BW183" s="110"/>
      <c r="BX183" s="110"/>
      <c r="BY183" s="110"/>
      <c r="BZ183" s="110"/>
      <c r="CA183" s="110"/>
      <c r="CB183" s="110"/>
      <c r="CC183" s="110"/>
      <c r="CD183" s="110"/>
      <c r="CE183" s="110"/>
      <c r="CF183" s="110"/>
      <c r="CG183" s="110"/>
      <c r="CH183" s="110"/>
      <c r="CI183" s="110"/>
      <c r="CJ183" s="110"/>
      <c r="CK183" s="110"/>
      <c r="CL183" s="110"/>
      <c r="CM183" s="110"/>
      <c r="CN183" s="110"/>
      <c r="CO183" s="110"/>
      <c r="CP183" s="110"/>
      <c r="CQ183" s="110"/>
      <c r="CR183" s="110"/>
      <c r="CS183" s="110"/>
      <c r="CT183" s="110"/>
      <c r="CU183" s="110"/>
      <c r="CV183" s="110"/>
      <c r="CW183" s="110"/>
      <c r="CX183" s="110"/>
    </row>
    <row r="184" spans="7:102" ht="14.25" customHeight="1" x14ac:dyDescent="0.25">
      <c r="G184" s="110"/>
      <c r="H184" s="110"/>
      <c r="I184" s="110"/>
      <c r="J184" s="110"/>
      <c r="K184" s="110"/>
      <c r="L184" s="110"/>
      <c r="M184" s="110"/>
      <c r="N184" s="110"/>
      <c r="O184" s="110"/>
      <c r="P184" s="110"/>
      <c r="Q184" s="110"/>
      <c r="R184" s="110"/>
      <c r="S184" s="110"/>
      <c r="T184" s="110"/>
      <c r="U184" s="110"/>
      <c r="V184" s="110"/>
      <c r="W184" s="110"/>
      <c r="X184" s="110"/>
      <c r="Y184" s="110"/>
      <c r="Z184" s="110"/>
      <c r="AA184" s="110"/>
      <c r="AB184" s="110"/>
      <c r="AC184" s="110"/>
      <c r="AD184" s="110"/>
      <c r="AE184" s="110"/>
      <c r="AF184" s="110"/>
      <c r="AG184" s="110"/>
      <c r="AH184" s="110"/>
      <c r="AI184" s="110"/>
      <c r="AJ184" s="110"/>
      <c r="AK184" s="110"/>
      <c r="AL184" s="110"/>
      <c r="AM184" s="110"/>
      <c r="AN184" s="110"/>
      <c r="AO184" s="110"/>
      <c r="AP184" s="110"/>
      <c r="AQ184" s="110"/>
      <c r="AR184" s="110"/>
      <c r="AS184" s="110"/>
      <c r="AT184" s="110"/>
      <c r="AU184" s="110"/>
      <c r="AV184" s="110"/>
      <c r="AW184" s="110"/>
      <c r="AX184" s="110"/>
      <c r="AY184" s="110"/>
      <c r="AZ184" s="110"/>
      <c r="BA184" s="110"/>
      <c r="BB184" s="110"/>
      <c r="BC184" s="110"/>
      <c r="BD184" s="110"/>
      <c r="BE184" s="110"/>
      <c r="BF184" s="110"/>
      <c r="BG184" s="110"/>
      <c r="BH184" s="110"/>
      <c r="BI184" s="110"/>
      <c r="BJ184" s="110"/>
      <c r="BK184" s="110"/>
      <c r="BL184" s="110"/>
      <c r="BM184" s="110"/>
      <c r="BN184" s="110"/>
      <c r="BO184" s="110"/>
      <c r="BP184" s="110"/>
      <c r="BQ184" s="110"/>
      <c r="BR184" s="110"/>
      <c r="BS184" s="110"/>
      <c r="BT184" s="110"/>
      <c r="BU184" s="110"/>
      <c r="BV184" s="110"/>
      <c r="BW184" s="110"/>
      <c r="BX184" s="110"/>
      <c r="BY184" s="110"/>
      <c r="BZ184" s="110"/>
      <c r="CA184" s="110"/>
      <c r="CB184" s="110"/>
      <c r="CC184" s="110"/>
      <c r="CD184" s="110"/>
      <c r="CE184" s="110"/>
      <c r="CF184" s="110"/>
      <c r="CG184" s="110"/>
      <c r="CH184" s="110"/>
      <c r="CI184" s="110"/>
      <c r="CJ184" s="110"/>
      <c r="CK184" s="110"/>
      <c r="CL184" s="110"/>
      <c r="CM184" s="110"/>
      <c r="CN184" s="110"/>
      <c r="CO184" s="110"/>
      <c r="CP184" s="110"/>
      <c r="CQ184" s="110"/>
      <c r="CR184" s="110"/>
      <c r="CS184" s="110"/>
      <c r="CT184" s="110"/>
      <c r="CU184" s="110"/>
      <c r="CV184" s="110"/>
      <c r="CW184" s="110"/>
      <c r="CX184" s="110"/>
    </row>
    <row r="185" spans="7:102" ht="14.25" customHeight="1" x14ac:dyDescent="0.25">
      <c r="G185" s="110"/>
      <c r="H185" s="110"/>
      <c r="I185" s="110"/>
      <c r="J185" s="110"/>
      <c r="K185" s="110"/>
      <c r="L185" s="110"/>
      <c r="M185" s="110"/>
      <c r="N185" s="110"/>
      <c r="O185" s="110"/>
      <c r="P185" s="110"/>
      <c r="Q185" s="110"/>
      <c r="R185" s="110"/>
      <c r="S185" s="110"/>
      <c r="T185" s="110"/>
      <c r="U185" s="110"/>
      <c r="V185" s="110"/>
      <c r="W185" s="110"/>
      <c r="X185" s="110"/>
      <c r="Y185" s="110"/>
      <c r="Z185" s="110"/>
      <c r="AA185" s="110"/>
      <c r="AB185" s="110"/>
      <c r="AC185" s="110"/>
      <c r="AD185" s="110"/>
      <c r="AE185" s="110"/>
      <c r="AF185" s="110"/>
      <c r="AG185" s="110"/>
      <c r="AH185" s="110"/>
      <c r="AI185" s="110"/>
      <c r="AJ185" s="110"/>
      <c r="AK185" s="110"/>
      <c r="AL185" s="110"/>
      <c r="AM185" s="110"/>
      <c r="AN185" s="110"/>
      <c r="AO185" s="110"/>
      <c r="AP185" s="110"/>
      <c r="AQ185" s="110"/>
      <c r="AR185" s="110"/>
      <c r="AS185" s="110"/>
      <c r="AT185" s="110"/>
      <c r="AU185" s="110"/>
      <c r="AV185" s="110"/>
      <c r="AW185" s="110"/>
      <c r="AX185" s="110"/>
      <c r="AY185" s="110"/>
      <c r="AZ185" s="110"/>
      <c r="BA185" s="110"/>
      <c r="BB185" s="110"/>
      <c r="BC185" s="110"/>
      <c r="BD185" s="110"/>
      <c r="BE185" s="110"/>
      <c r="BF185" s="110"/>
      <c r="BG185" s="110"/>
      <c r="BH185" s="110"/>
      <c r="BI185" s="110"/>
      <c r="BJ185" s="110"/>
      <c r="BK185" s="110"/>
      <c r="BL185" s="110"/>
      <c r="BM185" s="110"/>
      <c r="BN185" s="110"/>
      <c r="BO185" s="110"/>
      <c r="BP185" s="110"/>
      <c r="BQ185" s="110"/>
      <c r="BR185" s="110"/>
      <c r="BS185" s="110"/>
      <c r="BT185" s="110"/>
      <c r="BU185" s="110"/>
      <c r="BV185" s="110"/>
      <c r="BW185" s="110"/>
      <c r="BX185" s="110"/>
      <c r="BY185" s="110"/>
      <c r="BZ185" s="110"/>
      <c r="CA185" s="110"/>
      <c r="CB185" s="110"/>
      <c r="CC185" s="110"/>
      <c r="CD185" s="110"/>
      <c r="CE185" s="110"/>
      <c r="CF185" s="110"/>
      <c r="CG185" s="110"/>
      <c r="CH185" s="110"/>
      <c r="CI185" s="110"/>
      <c r="CJ185" s="110"/>
      <c r="CK185" s="110"/>
      <c r="CL185" s="110"/>
      <c r="CM185" s="110"/>
      <c r="CN185" s="110"/>
      <c r="CO185" s="110"/>
      <c r="CP185" s="110"/>
      <c r="CQ185" s="110"/>
      <c r="CR185" s="110"/>
      <c r="CS185" s="110"/>
      <c r="CT185" s="110"/>
      <c r="CU185" s="110"/>
      <c r="CV185" s="110"/>
      <c r="CW185" s="110"/>
      <c r="CX185" s="110"/>
    </row>
    <row r="186" spans="7:102" ht="14.25" customHeight="1" x14ac:dyDescent="0.25">
      <c r="G186" s="110"/>
      <c r="H186" s="110"/>
      <c r="I186" s="110"/>
      <c r="J186" s="110"/>
      <c r="K186" s="110"/>
      <c r="L186" s="110"/>
      <c r="M186" s="110"/>
      <c r="N186" s="110"/>
      <c r="O186" s="110"/>
      <c r="P186" s="110"/>
      <c r="Q186" s="110"/>
      <c r="R186" s="110"/>
      <c r="S186" s="110"/>
      <c r="T186" s="110"/>
      <c r="U186" s="110"/>
      <c r="V186" s="110"/>
      <c r="W186" s="110"/>
      <c r="X186" s="110"/>
      <c r="Y186" s="110"/>
      <c r="Z186" s="110"/>
      <c r="AA186" s="110"/>
      <c r="AB186" s="110"/>
      <c r="AC186" s="110"/>
      <c r="AD186" s="110"/>
      <c r="AE186" s="110"/>
      <c r="AF186" s="110"/>
      <c r="AG186" s="110"/>
      <c r="AH186" s="110"/>
      <c r="AI186" s="110"/>
      <c r="AJ186" s="110"/>
      <c r="AK186" s="110"/>
      <c r="AL186" s="110"/>
      <c r="AM186" s="110"/>
      <c r="AN186" s="110"/>
      <c r="AO186" s="110"/>
      <c r="AP186" s="110"/>
      <c r="AQ186" s="110"/>
      <c r="AR186" s="110"/>
      <c r="AS186" s="110"/>
      <c r="AT186" s="110"/>
      <c r="AU186" s="110"/>
      <c r="AV186" s="110"/>
      <c r="AW186" s="110"/>
      <c r="AX186" s="110"/>
      <c r="AY186" s="110"/>
      <c r="AZ186" s="110"/>
      <c r="BA186" s="110"/>
      <c r="BB186" s="110"/>
      <c r="BC186" s="110"/>
      <c r="BD186" s="110"/>
      <c r="BE186" s="110"/>
      <c r="BF186" s="110"/>
      <c r="BG186" s="110"/>
      <c r="BH186" s="110"/>
      <c r="BI186" s="110"/>
      <c r="BJ186" s="110"/>
      <c r="BK186" s="110"/>
      <c r="BL186" s="110"/>
      <c r="BM186" s="110"/>
      <c r="BN186" s="110"/>
      <c r="BO186" s="110"/>
      <c r="BP186" s="110"/>
      <c r="BQ186" s="110"/>
      <c r="BR186" s="110"/>
      <c r="BS186" s="110"/>
      <c r="BT186" s="110"/>
      <c r="BU186" s="110"/>
      <c r="BV186" s="110"/>
      <c r="BW186" s="110"/>
      <c r="BX186" s="110"/>
      <c r="BY186" s="110"/>
      <c r="BZ186" s="110"/>
      <c r="CA186" s="110"/>
      <c r="CB186" s="110"/>
      <c r="CC186" s="110"/>
      <c r="CD186" s="110"/>
      <c r="CE186" s="110"/>
      <c r="CF186" s="110"/>
      <c r="CG186" s="110"/>
      <c r="CH186" s="110"/>
      <c r="CI186" s="110"/>
      <c r="CJ186" s="110"/>
      <c r="CK186" s="110"/>
      <c r="CL186" s="110"/>
      <c r="CM186" s="110"/>
      <c r="CN186" s="110"/>
      <c r="CO186" s="110"/>
      <c r="CP186" s="110"/>
      <c r="CQ186" s="110"/>
      <c r="CR186" s="110"/>
      <c r="CS186" s="110"/>
      <c r="CT186" s="110"/>
      <c r="CU186" s="110"/>
      <c r="CV186" s="110"/>
      <c r="CW186" s="110"/>
      <c r="CX186" s="110"/>
    </row>
    <row r="187" spans="7:102" ht="14.25" customHeight="1" x14ac:dyDescent="0.25">
      <c r="G187" s="110"/>
      <c r="H187" s="110"/>
      <c r="I187" s="110"/>
      <c r="J187" s="110"/>
      <c r="K187" s="110"/>
      <c r="L187" s="110"/>
      <c r="M187" s="110"/>
      <c r="N187" s="110"/>
      <c r="O187" s="110"/>
      <c r="P187" s="110"/>
      <c r="Q187" s="110"/>
      <c r="R187" s="110"/>
      <c r="S187" s="110"/>
      <c r="T187" s="110"/>
      <c r="U187" s="110"/>
      <c r="V187" s="110"/>
      <c r="W187" s="110"/>
      <c r="X187" s="110"/>
      <c r="Y187" s="110"/>
      <c r="Z187" s="110"/>
      <c r="AA187" s="110"/>
      <c r="AB187" s="110"/>
      <c r="AC187" s="110"/>
      <c r="AD187" s="110"/>
      <c r="AE187" s="110"/>
      <c r="AF187" s="110"/>
      <c r="AG187" s="110"/>
      <c r="AH187" s="110"/>
      <c r="AI187" s="110"/>
      <c r="AJ187" s="110"/>
      <c r="AK187" s="110"/>
      <c r="AL187" s="110"/>
      <c r="AM187" s="110"/>
      <c r="AN187" s="110"/>
      <c r="AO187" s="110"/>
      <c r="AP187" s="110"/>
      <c r="AQ187" s="110"/>
      <c r="AR187" s="110"/>
      <c r="AS187" s="110"/>
      <c r="AT187" s="110"/>
      <c r="AU187" s="110"/>
      <c r="AV187" s="110"/>
      <c r="AW187" s="110"/>
      <c r="AX187" s="110"/>
      <c r="AY187" s="110"/>
      <c r="AZ187" s="110"/>
      <c r="BA187" s="110"/>
      <c r="BB187" s="110"/>
      <c r="BC187" s="110"/>
      <c r="BD187" s="110"/>
      <c r="BE187" s="110"/>
      <c r="BF187" s="110"/>
      <c r="BG187" s="110"/>
      <c r="BH187" s="110"/>
      <c r="BI187" s="110"/>
      <c r="BJ187" s="110"/>
      <c r="BK187" s="110"/>
      <c r="BL187" s="110"/>
      <c r="BM187" s="110"/>
      <c r="BN187" s="110"/>
      <c r="BO187" s="110"/>
      <c r="BP187" s="110"/>
      <c r="BQ187" s="110"/>
      <c r="BR187" s="110"/>
      <c r="BS187" s="110"/>
      <c r="BT187" s="110"/>
      <c r="BU187" s="110"/>
      <c r="BV187" s="110"/>
      <c r="BW187" s="110"/>
      <c r="BX187" s="110"/>
      <c r="BY187" s="110"/>
      <c r="BZ187" s="110"/>
      <c r="CA187" s="110"/>
      <c r="CB187" s="110"/>
      <c r="CC187" s="110"/>
      <c r="CD187" s="110"/>
      <c r="CE187" s="110"/>
      <c r="CF187" s="110"/>
      <c r="CG187" s="110"/>
      <c r="CH187" s="110"/>
      <c r="CI187" s="110"/>
      <c r="CJ187" s="110"/>
      <c r="CK187" s="110"/>
      <c r="CL187" s="110"/>
      <c r="CM187" s="110"/>
      <c r="CN187" s="110"/>
      <c r="CO187" s="110"/>
      <c r="CP187" s="110"/>
      <c r="CQ187" s="110"/>
      <c r="CR187" s="110"/>
      <c r="CS187" s="110"/>
      <c r="CT187" s="110"/>
      <c r="CU187" s="110"/>
      <c r="CV187" s="110"/>
      <c r="CW187" s="110"/>
      <c r="CX187" s="110"/>
    </row>
    <row r="188" spans="7:102" ht="14.25" customHeight="1" x14ac:dyDescent="0.25">
      <c r="G188" s="110"/>
      <c r="H188" s="110"/>
      <c r="I188" s="110"/>
      <c r="J188" s="110"/>
      <c r="K188" s="110"/>
      <c r="L188" s="110"/>
      <c r="M188" s="110"/>
      <c r="N188" s="110"/>
      <c r="O188" s="110"/>
      <c r="P188" s="110"/>
      <c r="Q188" s="110"/>
      <c r="R188" s="110"/>
      <c r="S188" s="110"/>
      <c r="T188" s="110"/>
      <c r="U188" s="110"/>
      <c r="V188" s="110"/>
      <c r="W188" s="110"/>
      <c r="X188" s="110"/>
      <c r="Y188" s="110"/>
      <c r="Z188" s="110"/>
      <c r="AA188" s="110"/>
      <c r="AB188" s="110"/>
      <c r="AC188" s="110"/>
      <c r="AD188" s="110"/>
      <c r="AE188" s="110"/>
      <c r="AF188" s="110"/>
      <c r="AG188" s="110"/>
      <c r="AH188" s="110"/>
      <c r="AI188" s="110"/>
      <c r="AJ188" s="110"/>
      <c r="AK188" s="110"/>
      <c r="AL188" s="110"/>
      <c r="AM188" s="110"/>
      <c r="AN188" s="110"/>
      <c r="AO188" s="110"/>
      <c r="AP188" s="110"/>
      <c r="AQ188" s="110"/>
      <c r="AR188" s="110"/>
      <c r="AS188" s="110"/>
      <c r="AT188" s="110"/>
      <c r="AU188" s="110"/>
      <c r="AV188" s="110"/>
      <c r="AW188" s="110"/>
      <c r="AX188" s="110"/>
      <c r="AY188" s="110"/>
      <c r="AZ188" s="110"/>
      <c r="BA188" s="110"/>
      <c r="BB188" s="110"/>
      <c r="BC188" s="110"/>
      <c r="BD188" s="110"/>
      <c r="BE188" s="110"/>
      <c r="BF188" s="110"/>
      <c r="BG188" s="110"/>
      <c r="BH188" s="110"/>
      <c r="BI188" s="110"/>
      <c r="BJ188" s="110"/>
      <c r="BK188" s="110"/>
      <c r="BL188" s="110"/>
      <c r="BM188" s="110"/>
      <c r="BN188" s="110"/>
      <c r="BO188" s="110"/>
      <c r="BP188" s="110"/>
      <c r="BQ188" s="110"/>
      <c r="BR188" s="110"/>
      <c r="BS188" s="110"/>
      <c r="BT188" s="110"/>
      <c r="BU188" s="110"/>
      <c r="BV188" s="110"/>
      <c r="BW188" s="110"/>
      <c r="BX188" s="110"/>
      <c r="BY188" s="110"/>
      <c r="BZ188" s="110"/>
      <c r="CA188" s="110"/>
      <c r="CB188" s="110"/>
      <c r="CC188" s="110"/>
      <c r="CD188" s="110"/>
      <c r="CE188" s="110"/>
      <c r="CF188" s="110"/>
      <c r="CG188" s="110"/>
      <c r="CH188" s="110"/>
      <c r="CI188" s="110"/>
      <c r="CJ188" s="110"/>
      <c r="CK188" s="110"/>
      <c r="CL188" s="110"/>
      <c r="CM188" s="110"/>
      <c r="CN188" s="110"/>
      <c r="CO188" s="110"/>
      <c r="CP188" s="110"/>
      <c r="CQ188" s="110"/>
      <c r="CR188" s="110"/>
      <c r="CS188" s="110"/>
      <c r="CT188" s="110"/>
      <c r="CU188" s="110"/>
      <c r="CV188" s="110"/>
      <c r="CW188" s="110"/>
      <c r="CX188" s="110"/>
    </row>
    <row r="189" spans="7:102" ht="14.25" customHeight="1" x14ac:dyDescent="0.25">
      <c r="G189" s="110"/>
      <c r="H189" s="110"/>
      <c r="I189" s="110"/>
      <c r="J189" s="110"/>
      <c r="K189" s="110"/>
      <c r="L189" s="110"/>
      <c r="M189" s="110"/>
      <c r="N189" s="110"/>
      <c r="O189" s="110"/>
      <c r="P189" s="110"/>
      <c r="Q189" s="110"/>
      <c r="R189" s="110"/>
      <c r="S189" s="110"/>
      <c r="T189" s="110"/>
      <c r="U189" s="110"/>
      <c r="V189" s="110"/>
      <c r="W189" s="110"/>
      <c r="X189" s="110"/>
      <c r="Y189" s="110"/>
      <c r="Z189" s="110"/>
      <c r="AA189" s="110"/>
      <c r="AB189" s="110"/>
      <c r="AC189" s="110"/>
      <c r="AD189" s="110"/>
      <c r="AE189" s="110"/>
      <c r="AF189" s="110"/>
      <c r="AG189" s="110"/>
      <c r="AH189" s="110"/>
      <c r="AI189" s="110"/>
      <c r="AJ189" s="110"/>
      <c r="AK189" s="110"/>
      <c r="AL189" s="110"/>
      <c r="AM189" s="110"/>
      <c r="AN189" s="110"/>
      <c r="AO189" s="110"/>
      <c r="AP189" s="110"/>
      <c r="AQ189" s="110"/>
      <c r="AR189" s="110"/>
      <c r="AS189" s="110"/>
      <c r="AT189" s="110"/>
      <c r="AU189" s="110"/>
      <c r="AV189" s="110"/>
      <c r="AW189" s="110"/>
      <c r="AX189" s="110"/>
      <c r="AY189" s="110"/>
      <c r="AZ189" s="110"/>
      <c r="BA189" s="110"/>
      <c r="BB189" s="110"/>
      <c r="BC189" s="110"/>
      <c r="BD189" s="110"/>
      <c r="BE189" s="110"/>
      <c r="BF189" s="110"/>
      <c r="BG189" s="110"/>
      <c r="BH189" s="110"/>
      <c r="BI189" s="110"/>
      <c r="BJ189" s="110"/>
      <c r="BK189" s="110"/>
      <c r="BL189" s="110"/>
      <c r="BM189" s="110"/>
      <c r="BN189" s="110"/>
      <c r="BO189" s="110"/>
      <c r="BP189" s="110"/>
      <c r="BQ189" s="110"/>
      <c r="BR189" s="110"/>
      <c r="BS189" s="110"/>
      <c r="BT189" s="110"/>
      <c r="BU189" s="110"/>
      <c r="BV189" s="110"/>
      <c r="BW189" s="110"/>
      <c r="BX189" s="110"/>
      <c r="BY189" s="110"/>
      <c r="BZ189" s="110"/>
      <c r="CA189" s="110"/>
      <c r="CB189" s="110"/>
      <c r="CC189" s="110"/>
      <c r="CD189" s="110"/>
      <c r="CE189" s="110"/>
      <c r="CF189" s="110"/>
      <c r="CG189" s="110"/>
      <c r="CH189" s="110"/>
      <c r="CI189" s="110"/>
      <c r="CJ189" s="110"/>
      <c r="CK189" s="110"/>
      <c r="CL189" s="110"/>
      <c r="CM189" s="110"/>
      <c r="CN189" s="110"/>
      <c r="CO189" s="110"/>
      <c r="CP189" s="110"/>
      <c r="CQ189" s="110"/>
      <c r="CR189" s="110"/>
      <c r="CS189" s="110"/>
      <c r="CT189" s="110"/>
      <c r="CU189" s="110"/>
      <c r="CV189" s="110"/>
      <c r="CW189" s="110"/>
      <c r="CX189" s="110"/>
    </row>
    <row r="190" spans="7:102" ht="14.25" customHeight="1" x14ac:dyDescent="0.25">
      <c r="G190" s="110"/>
      <c r="H190" s="110"/>
      <c r="I190" s="110"/>
      <c r="J190" s="110"/>
      <c r="K190" s="110"/>
      <c r="L190" s="110"/>
      <c r="M190" s="110"/>
      <c r="N190" s="110"/>
      <c r="O190" s="110"/>
      <c r="P190" s="110"/>
      <c r="Q190" s="110"/>
      <c r="R190" s="110"/>
      <c r="S190" s="110"/>
      <c r="T190" s="110"/>
      <c r="U190" s="110"/>
      <c r="V190" s="110"/>
      <c r="W190" s="110"/>
      <c r="X190" s="110"/>
      <c r="Y190" s="110"/>
      <c r="Z190" s="110"/>
      <c r="AA190" s="110"/>
      <c r="AB190" s="110"/>
      <c r="AC190" s="110"/>
      <c r="AD190" s="110"/>
      <c r="AE190" s="110"/>
      <c r="AF190" s="110"/>
      <c r="AG190" s="110"/>
      <c r="AH190" s="110"/>
      <c r="AI190" s="110"/>
      <c r="AJ190" s="110"/>
      <c r="AK190" s="110"/>
      <c r="AL190" s="110"/>
      <c r="AM190" s="110"/>
      <c r="AN190" s="110"/>
      <c r="AO190" s="110"/>
      <c r="AP190" s="110"/>
      <c r="AQ190" s="110"/>
      <c r="AR190" s="110"/>
      <c r="AS190" s="110"/>
      <c r="AT190" s="110"/>
      <c r="AU190" s="110"/>
      <c r="AV190" s="110"/>
      <c r="AW190" s="110"/>
      <c r="AX190" s="110"/>
      <c r="AY190" s="110"/>
      <c r="AZ190" s="110"/>
      <c r="BA190" s="110"/>
      <c r="BB190" s="110"/>
      <c r="BC190" s="110"/>
      <c r="BD190" s="110"/>
      <c r="BE190" s="110"/>
      <c r="BF190" s="110"/>
      <c r="BG190" s="110"/>
      <c r="BH190" s="110"/>
      <c r="BI190" s="110"/>
      <c r="BJ190" s="110"/>
      <c r="BK190" s="110"/>
      <c r="BL190" s="110"/>
      <c r="BM190" s="110"/>
      <c r="BN190" s="110"/>
      <c r="BO190" s="110"/>
      <c r="BP190" s="110"/>
      <c r="BQ190" s="110"/>
      <c r="BR190" s="110"/>
      <c r="BS190" s="110"/>
      <c r="BT190" s="110"/>
      <c r="BU190" s="110"/>
      <c r="BV190" s="110"/>
      <c r="BW190" s="110"/>
      <c r="BX190" s="110"/>
      <c r="BY190" s="110"/>
      <c r="BZ190" s="110"/>
      <c r="CA190" s="110"/>
      <c r="CB190" s="110"/>
      <c r="CC190" s="110"/>
      <c r="CD190" s="110"/>
      <c r="CE190" s="110"/>
      <c r="CF190" s="110"/>
      <c r="CG190" s="110"/>
      <c r="CH190" s="110"/>
      <c r="CI190" s="110"/>
      <c r="CJ190" s="110"/>
      <c r="CK190" s="110"/>
      <c r="CL190" s="110"/>
      <c r="CM190" s="110"/>
      <c r="CN190" s="110"/>
      <c r="CO190" s="110"/>
      <c r="CP190" s="110"/>
      <c r="CQ190" s="110"/>
      <c r="CR190" s="110"/>
      <c r="CS190" s="110"/>
      <c r="CT190" s="110"/>
      <c r="CU190" s="110"/>
      <c r="CV190" s="110"/>
      <c r="CW190" s="110"/>
      <c r="CX190" s="110"/>
    </row>
    <row r="191" spans="7:102" ht="14.25" customHeight="1" x14ac:dyDescent="0.25">
      <c r="G191" s="110"/>
      <c r="H191" s="110"/>
      <c r="I191" s="110"/>
      <c r="J191" s="110"/>
      <c r="K191" s="110"/>
      <c r="L191" s="110"/>
      <c r="M191" s="110"/>
      <c r="N191" s="110"/>
      <c r="O191" s="110"/>
      <c r="P191" s="110"/>
      <c r="Q191" s="110"/>
      <c r="R191" s="110"/>
      <c r="S191" s="110"/>
      <c r="T191" s="110"/>
      <c r="U191" s="110"/>
      <c r="V191" s="110"/>
      <c r="W191" s="110"/>
      <c r="X191" s="110"/>
      <c r="Y191" s="110"/>
      <c r="Z191" s="110"/>
      <c r="AA191" s="110"/>
      <c r="AB191" s="110"/>
      <c r="AC191" s="110"/>
      <c r="AD191" s="110"/>
      <c r="AE191" s="110"/>
      <c r="AF191" s="110"/>
      <c r="AG191" s="110"/>
      <c r="AH191" s="110"/>
      <c r="AI191" s="110"/>
      <c r="AJ191" s="110"/>
      <c r="AK191" s="110"/>
      <c r="AL191" s="110"/>
      <c r="AM191" s="110"/>
      <c r="AN191" s="110"/>
      <c r="AO191" s="110"/>
      <c r="AP191" s="110"/>
      <c r="AQ191" s="110"/>
      <c r="AR191" s="110"/>
      <c r="AS191" s="110"/>
      <c r="AT191" s="110"/>
      <c r="AU191" s="110"/>
      <c r="AV191" s="110"/>
      <c r="AW191" s="110"/>
      <c r="AX191" s="110"/>
      <c r="AY191" s="110"/>
      <c r="AZ191" s="110"/>
      <c r="BA191" s="110"/>
      <c r="BB191" s="110"/>
      <c r="BC191" s="110"/>
      <c r="BD191" s="110"/>
      <c r="BE191" s="110"/>
      <c r="BF191" s="110"/>
      <c r="BG191" s="110"/>
      <c r="BH191" s="110"/>
      <c r="BI191" s="110"/>
      <c r="BJ191" s="110"/>
      <c r="BK191" s="110"/>
      <c r="BL191" s="110"/>
      <c r="BM191" s="110"/>
      <c r="BN191" s="110"/>
      <c r="BO191" s="110"/>
      <c r="BP191" s="110"/>
      <c r="BQ191" s="110"/>
      <c r="BR191" s="110"/>
      <c r="BS191" s="110"/>
      <c r="BT191" s="110"/>
      <c r="BU191" s="110"/>
      <c r="BV191" s="110"/>
      <c r="BW191" s="110"/>
      <c r="BX191" s="110"/>
      <c r="BY191" s="110"/>
      <c r="BZ191" s="110"/>
      <c r="CA191" s="110"/>
      <c r="CB191" s="110"/>
      <c r="CC191" s="110"/>
      <c r="CD191" s="110"/>
      <c r="CE191" s="110"/>
      <c r="CF191" s="110"/>
      <c r="CG191" s="110"/>
      <c r="CH191" s="110"/>
      <c r="CI191" s="110"/>
      <c r="CJ191" s="110"/>
      <c r="CK191" s="110"/>
      <c r="CL191" s="110"/>
      <c r="CM191" s="110"/>
      <c r="CN191" s="110"/>
      <c r="CO191" s="110"/>
      <c r="CP191" s="110"/>
      <c r="CQ191" s="110"/>
      <c r="CR191" s="110"/>
      <c r="CS191" s="110"/>
      <c r="CT191" s="110"/>
      <c r="CU191" s="110"/>
      <c r="CV191" s="110"/>
      <c r="CW191" s="110"/>
      <c r="CX191" s="110"/>
    </row>
    <row r="192" spans="7:102" ht="14.25" customHeight="1" x14ac:dyDescent="0.25">
      <c r="G192" s="110"/>
      <c r="H192" s="110"/>
      <c r="I192" s="110"/>
      <c r="J192" s="110"/>
      <c r="K192" s="110"/>
      <c r="L192" s="110"/>
      <c r="M192" s="110"/>
      <c r="N192" s="110"/>
      <c r="O192" s="110"/>
      <c r="P192" s="110"/>
      <c r="Q192" s="110"/>
      <c r="R192" s="110"/>
      <c r="S192" s="110"/>
      <c r="T192" s="110"/>
      <c r="U192" s="110"/>
      <c r="V192" s="110"/>
      <c r="W192" s="110"/>
      <c r="X192" s="110"/>
      <c r="Y192" s="110"/>
      <c r="Z192" s="110"/>
      <c r="AA192" s="110"/>
      <c r="AB192" s="110"/>
      <c r="AC192" s="110"/>
      <c r="AD192" s="110"/>
      <c r="AE192" s="110"/>
      <c r="AF192" s="110"/>
      <c r="AG192" s="110"/>
      <c r="AH192" s="110"/>
      <c r="AI192" s="110"/>
      <c r="AJ192" s="110"/>
      <c r="AK192" s="110"/>
      <c r="AL192" s="110"/>
      <c r="AM192" s="110"/>
      <c r="AN192" s="110"/>
      <c r="AO192" s="110"/>
      <c r="AP192" s="110"/>
      <c r="AQ192" s="110"/>
      <c r="AR192" s="110"/>
      <c r="AS192" s="110"/>
      <c r="AT192" s="110"/>
      <c r="AU192" s="110"/>
      <c r="AV192" s="110"/>
      <c r="AW192" s="110"/>
      <c r="AX192" s="110"/>
      <c r="AY192" s="110"/>
      <c r="AZ192" s="110"/>
      <c r="BA192" s="110"/>
      <c r="BB192" s="110"/>
      <c r="BC192" s="110"/>
      <c r="BD192" s="110"/>
      <c r="BE192" s="110"/>
      <c r="BF192" s="110"/>
      <c r="BG192" s="110"/>
      <c r="BH192" s="110"/>
      <c r="BI192" s="110"/>
      <c r="BJ192" s="110"/>
      <c r="BK192" s="110"/>
      <c r="BL192" s="110"/>
      <c r="BM192" s="110"/>
      <c r="BN192" s="110"/>
      <c r="BO192" s="110"/>
      <c r="BP192" s="110"/>
      <c r="BQ192" s="110"/>
      <c r="BR192" s="110"/>
      <c r="BS192" s="110"/>
      <c r="BT192" s="110"/>
      <c r="BU192" s="110"/>
      <c r="BV192" s="110"/>
      <c r="BW192" s="110"/>
      <c r="BX192" s="110"/>
      <c r="BY192" s="110"/>
      <c r="BZ192" s="110"/>
      <c r="CA192" s="110"/>
      <c r="CB192" s="110"/>
      <c r="CC192" s="110"/>
      <c r="CD192" s="110"/>
      <c r="CE192" s="110"/>
      <c r="CF192" s="110"/>
      <c r="CG192" s="110"/>
      <c r="CH192" s="110"/>
      <c r="CI192" s="110"/>
      <c r="CJ192" s="110"/>
      <c r="CK192" s="110"/>
      <c r="CL192" s="110"/>
      <c r="CM192" s="110"/>
      <c r="CN192" s="110"/>
      <c r="CO192" s="110"/>
      <c r="CP192" s="110"/>
      <c r="CQ192" s="110"/>
      <c r="CR192" s="110"/>
      <c r="CS192" s="110"/>
      <c r="CT192" s="110"/>
      <c r="CU192" s="110"/>
      <c r="CV192" s="110"/>
      <c r="CW192" s="110"/>
      <c r="CX192" s="110"/>
    </row>
    <row r="193" spans="7:102" ht="14.25" customHeight="1" x14ac:dyDescent="0.25">
      <c r="G193" s="110"/>
      <c r="H193" s="110"/>
      <c r="I193" s="110"/>
      <c r="J193" s="110"/>
      <c r="K193" s="110"/>
      <c r="L193" s="110"/>
      <c r="M193" s="110"/>
      <c r="N193" s="110"/>
      <c r="O193" s="110"/>
      <c r="P193" s="110"/>
      <c r="Q193" s="110"/>
      <c r="R193" s="110"/>
      <c r="S193" s="110"/>
      <c r="T193" s="110"/>
      <c r="U193" s="110"/>
      <c r="V193" s="110"/>
      <c r="W193" s="110"/>
      <c r="X193" s="110"/>
      <c r="Y193" s="110"/>
      <c r="Z193" s="110"/>
      <c r="AA193" s="110"/>
      <c r="AB193" s="110"/>
      <c r="AC193" s="110"/>
      <c r="AD193" s="110"/>
      <c r="AE193" s="110"/>
      <c r="AF193" s="110"/>
      <c r="AG193" s="110"/>
      <c r="AH193" s="110"/>
      <c r="AI193" s="110"/>
      <c r="AJ193" s="110"/>
      <c r="AK193" s="110"/>
      <c r="AL193" s="110"/>
      <c r="AM193" s="110"/>
      <c r="AN193" s="110"/>
      <c r="AO193" s="110"/>
      <c r="AP193" s="110"/>
      <c r="AQ193" s="110"/>
      <c r="AR193" s="110"/>
      <c r="AS193" s="110"/>
      <c r="AT193" s="110"/>
      <c r="AU193" s="110"/>
      <c r="AV193" s="110"/>
      <c r="AW193" s="110"/>
      <c r="AX193" s="110"/>
      <c r="AY193" s="110"/>
      <c r="AZ193" s="110"/>
      <c r="BA193" s="110"/>
      <c r="BB193" s="110"/>
      <c r="BC193" s="110"/>
      <c r="BD193" s="110"/>
      <c r="BE193" s="110"/>
      <c r="BF193" s="110"/>
      <c r="BG193" s="110"/>
      <c r="BH193" s="110"/>
      <c r="BI193" s="110"/>
      <c r="BJ193" s="110"/>
      <c r="BK193" s="110"/>
      <c r="BL193" s="110"/>
      <c r="BM193" s="110"/>
      <c r="BN193" s="110"/>
      <c r="BO193" s="110"/>
      <c r="BP193" s="110"/>
      <c r="BQ193" s="110"/>
      <c r="BR193" s="110"/>
      <c r="BS193" s="110"/>
      <c r="BT193" s="110"/>
      <c r="BU193" s="110"/>
      <c r="BV193" s="110"/>
      <c r="BW193" s="110"/>
      <c r="BX193" s="110"/>
      <c r="BY193" s="110"/>
      <c r="BZ193" s="110"/>
      <c r="CA193" s="110"/>
      <c r="CB193" s="110"/>
      <c r="CC193" s="110"/>
      <c r="CD193" s="110"/>
      <c r="CE193" s="110"/>
      <c r="CF193" s="110"/>
      <c r="CG193" s="110"/>
      <c r="CH193" s="110"/>
      <c r="CI193" s="110"/>
      <c r="CJ193" s="110"/>
      <c r="CK193" s="110"/>
      <c r="CL193" s="110"/>
      <c r="CM193" s="110"/>
      <c r="CN193" s="110"/>
      <c r="CO193" s="110"/>
      <c r="CP193" s="110"/>
      <c r="CQ193" s="110"/>
      <c r="CR193" s="110"/>
      <c r="CS193" s="110"/>
      <c r="CT193" s="110"/>
      <c r="CU193" s="110"/>
      <c r="CV193" s="110"/>
      <c r="CW193" s="110"/>
      <c r="CX193" s="110"/>
    </row>
    <row r="194" spans="7:102" ht="14.25" customHeight="1" x14ac:dyDescent="0.25">
      <c r="G194" s="110"/>
      <c r="H194" s="110"/>
      <c r="I194" s="110"/>
      <c r="J194" s="110"/>
      <c r="K194" s="110"/>
      <c r="L194" s="110"/>
      <c r="M194" s="110"/>
      <c r="N194" s="110"/>
      <c r="O194" s="110"/>
      <c r="P194" s="110"/>
      <c r="Q194" s="110"/>
      <c r="R194" s="110"/>
      <c r="S194" s="110"/>
      <c r="T194" s="110"/>
      <c r="U194" s="110"/>
      <c r="V194" s="110"/>
      <c r="W194" s="110"/>
      <c r="X194" s="110"/>
      <c r="Y194" s="110"/>
      <c r="Z194" s="110"/>
      <c r="AA194" s="110"/>
      <c r="AB194" s="110"/>
      <c r="AC194" s="110"/>
      <c r="AD194" s="110"/>
      <c r="AE194" s="110"/>
      <c r="AF194" s="110"/>
      <c r="AG194" s="110"/>
      <c r="AH194" s="110"/>
      <c r="AI194" s="110"/>
      <c r="AJ194" s="110"/>
      <c r="AK194" s="110"/>
      <c r="AL194" s="110"/>
      <c r="AM194" s="110"/>
      <c r="AN194" s="110"/>
      <c r="AO194" s="110"/>
      <c r="AP194" s="110"/>
      <c r="AQ194" s="110"/>
      <c r="AR194" s="110"/>
      <c r="AS194" s="110"/>
      <c r="AT194" s="110"/>
      <c r="AU194" s="110"/>
      <c r="AV194" s="110"/>
      <c r="AW194" s="110"/>
      <c r="AX194" s="110"/>
      <c r="AY194" s="110"/>
      <c r="AZ194" s="110"/>
      <c r="BA194" s="110"/>
      <c r="BB194" s="110"/>
      <c r="BC194" s="110"/>
      <c r="BD194" s="110"/>
      <c r="BE194" s="110"/>
      <c r="BF194" s="110"/>
      <c r="BG194" s="110"/>
      <c r="BH194" s="110"/>
      <c r="BI194" s="110"/>
      <c r="BJ194" s="110"/>
      <c r="BK194" s="110"/>
      <c r="BL194" s="110"/>
      <c r="BM194" s="110"/>
      <c r="BN194" s="110"/>
      <c r="BO194" s="110"/>
      <c r="BP194" s="110"/>
      <c r="BQ194" s="110"/>
      <c r="BR194" s="110"/>
      <c r="BS194" s="110"/>
      <c r="BT194" s="110"/>
      <c r="BU194" s="110"/>
      <c r="BV194" s="110"/>
      <c r="BW194" s="110"/>
      <c r="BX194" s="110"/>
      <c r="BY194" s="110"/>
      <c r="BZ194" s="110"/>
      <c r="CA194" s="110"/>
      <c r="CB194" s="110"/>
      <c r="CC194" s="110"/>
      <c r="CD194" s="110"/>
      <c r="CE194" s="110"/>
      <c r="CF194" s="110"/>
      <c r="CG194" s="110"/>
      <c r="CH194" s="110"/>
      <c r="CI194" s="110"/>
      <c r="CJ194" s="110"/>
      <c r="CK194" s="110"/>
      <c r="CL194" s="110"/>
      <c r="CM194" s="110"/>
      <c r="CN194" s="110"/>
      <c r="CO194" s="110"/>
      <c r="CP194" s="110"/>
      <c r="CQ194" s="110"/>
      <c r="CR194" s="110"/>
      <c r="CS194" s="110"/>
      <c r="CT194" s="110"/>
      <c r="CU194" s="110"/>
      <c r="CV194" s="110"/>
      <c r="CW194" s="110"/>
      <c r="CX194" s="110"/>
    </row>
    <row r="195" spans="7:102" ht="14.25" customHeight="1" x14ac:dyDescent="0.25">
      <c r="G195" s="110"/>
      <c r="H195" s="110"/>
      <c r="I195" s="110"/>
      <c r="J195" s="110"/>
      <c r="K195" s="110"/>
      <c r="L195" s="110"/>
      <c r="M195" s="110"/>
      <c r="N195" s="110"/>
      <c r="O195" s="110"/>
      <c r="P195" s="110"/>
      <c r="Q195" s="110"/>
      <c r="R195" s="110"/>
      <c r="S195" s="110"/>
      <c r="T195" s="110"/>
      <c r="U195" s="110"/>
      <c r="V195" s="110"/>
      <c r="W195" s="110"/>
      <c r="X195" s="110"/>
      <c r="Y195" s="110"/>
      <c r="Z195" s="110"/>
      <c r="AA195" s="110"/>
      <c r="AB195" s="110"/>
      <c r="AC195" s="110"/>
      <c r="AD195" s="110"/>
      <c r="AE195" s="110"/>
      <c r="AF195" s="110"/>
      <c r="AG195" s="110"/>
      <c r="AH195" s="110"/>
      <c r="AI195" s="110"/>
      <c r="AJ195" s="110"/>
      <c r="AK195" s="110"/>
      <c r="AL195" s="110"/>
      <c r="AM195" s="110"/>
      <c r="AN195" s="110"/>
      <c r="AO195" s="110"/>
      <c r="AP195" s="110"/>
      <c r="AQ195" s="110"/>
      <c r="AR195" s="110"/>
      <c r="AS195" s="110"/>
      <c r="AT195" s="110"/>
      <c r="AU195" s="110"/>
      <c r="AV195" s="110"/>
      <c r="AW195" s="110"/>
      <c r="AX195" s="110"/>
      <c r="AY195" s="110"/>
      <c r="AZ195" s="110"/>
      <c r="BA195" s="110"/>
      <c r="BB195" s="110"/>
      <c r="BC195" s="110"/>
      <c r="BD195" s="110"/>
      <c r="BE195" s="110"/>
      <c r="BF195" s="110"/>
      <c r="BG195" s="110"/>
      <c r="BH195" s="110"/>
      <c r="BI195" s="110"/>
      <c r="BJ195" s="110"/>
      <c r="BK195" s="110"/>
      <c r="BL195" s="110"/>
      <c r="BM195" s="110"/>
      <c r="BN195" s="110"/>
      <c r="BO195" s="110"/>
      <c r="BP195" s="110"/>
      <c r="BQ195" s="110"/>
      <c r="BR195" s="110"/>
      <c r="BS195" s="110"/>
      <c r="BT195" s="110"/>
      <c r="BU195" s="110"/>
      <c r="BV195" s="110"/>
      <c r="BW195" s="110"/>
      <c r="BX195" s="110"/>
      <c r="BY195" s="110"/>
      <c r="BZ195" s="110"/>
      <c r="CA195" s="110"/>
      <c r="CB195" s="110"/>
      <c r="CC195" s="110"/>
      <c r="CD195" s="110"/>
      <c r="CE195" s="110"/>
      <c r="CF195" s="110"/>
      <c r="CG195" s="110"/>
      <c r="CH195" s="110"/>
      <c r="CI195" s="110"/>
      <c r="CJ195" s="110"/>
      <c r="CK195" s="110"/>
      <c r="CL195" s="110"/>
      <c r="CM195" s="110"/>
      <c r="CN195" s="110"/>
      <c r="CO195" s="110"/>
      <c r="CP195" s="110"/>
      <c r="CQ195" s="110"/>
      <c r="CR195" s="110"/>
      <c r="CS195" s="110"/>
      <c r="CT195" s="110"/>
      <c r="CU195" s="110"/>
      <c r="CV195" s="110"/>
      <c r="CW195" s="110"/>
      <c r="CX195" s="110"/>
    </row>
    <row r="196" spans="7:102" ht="14.25" customHeight="1" x14ac:dyDescent="0.25">
      <c r="G196" s="110"/>
      <c r="H196" s="110"/>
      <c r="I196" s="110"/>
      <c r="J196" s="110"/>
      <c r="K196" s="110"/>
      <c r="L196" s="110"/>
      <c r="M196" s="110"/>
      <c r="N196" s="110"/>
      <c r="O196" s="110"/>
      <c r="P196" s="110"/>
      <c r="Q196" s="110"/>
      <c r="R196" s="110"/>
      <c r="S196" s="110"/>
      <c r="T196" s="110"/>
      <c r="U196" s="110"/>
      <c r="V196" s="110"/>
      <c r="W196" s="110"/>
      <c r="X196" s="110"/>
      <c r="Y196" s="110"/>
      <c r="Z196" s="110"/>
      <c r="AA196" s="110"/>
      <c r="AB196" s="110"/>
      <c r="AC196" s="110"/>
      <c r="AD196" s="110"/>
      <c r="AE196" s="110"/>
      <c r="AF196" s="110"/>
      <c r="AG196" s="110"/>
      <c r="AH196" s="110"/>
      <c r="AI196" s="110"/>
      <c r="AJ196" s="110"/>
      <c r="AK196" s="110"/>
      <c r="AL196" s="110"/>
      <c r="AM196" s="110"/>
      <c r="AN196" s="110"/>
      <c r="AO196" s="110"/>
      <c r="AP196" s="110"/>
      <c r="AQ196" s="110"/>
      <c r="AR196" s="110"/>
      <c r="AS196" s="110"/>
      <c r="AT196" s="110"/>
      <c r="AU196" s="110"/>
      <c r="AV196" s="110"/>
      <c r="AW196" s="110"/>
      <c r="AX196" s="110"/>
      <c r="AY196" s="110"/>
      <c r="AZ196" s="110"/>
      <c r="BA196" s="110"/>
      <c r="BB196" s="110"/>
      <c r="BC196" s="110"/>
      <c r="BD196" s="110"/>
      <c r="BE196" s="110"/>
      <c r="BF196" s="110"/>
      <c r="BG196" s="110"/>
      <c r="BH196" s="110"/>
      <c r="BI196" s="110"/>
      <c r="BJ196" s="110"/>
      <c r="BK196" s="110"/>
      <c r="BL196" s="110"/>
      <c r="BM196" s="110"/>
      <c r="BN196" s="110"/>
      <c r="BO196" s="110"/>
      <c r="BP196" s="110"/>
      <c r="BQ196" s="110"/>
      <c r="BR196" s="110"/>
      <c r="BS196" s="110"/>
      <c r="BT196" s="110"/>
      <c r="BU196" s="110"/>
      <c r="BV196" s="110"/>
      <c r="BW196" s="110"/>
      <c r="BX196" s="110"/>
      <c r="BY196" s="110"/>
      <c r="BZ196" s="110"/>
      <c r="CA196" s="110"/>
      <c r="CB196" s="110"/>
      <c r="CC196" s="110"/>
      <c r="CD196" s="110"/>
      <c r="CE196" s="110"/>
      <c r="CF196" s="110"/>
      <c r="CG196" s="110"/>
      <c r="CH196" s="110"/>
      <c r="CI196" s="110"/>
      <c r="CJ196" s="110"/>
      <c r="CK196" s="110"/>
      <c r="CL196" s="110"/>
      <c r="CM196" s="110"/>
      <c r="CN196" s="110"/>
      <c r="CO196" s="110"/>
      <c r="CP196" s="110"/>
      <c r="CQ196" s="110"/>
      <c r="CR196" s="110"/>
      <c r="CS196" s="110"/>
      <c r="CT196" s="110"/>
      <c r="CU196" s="110"/>
      <c r="CV196" s="110"/>
      <c r="CW196" s="110"/>
      <c r="CX196" s="110"/>
    </row>
    <row r="197" spans="7:102" ht="14.25" customHeight="1" x14ac:dyDescent="0.25">
      <c r="G197" s="110"/>
      <c r="H197" s="110"/>
      <c r="I197" s="110"/>
      <c r="J197" s="110"/>
      <c r="K197" s="110"/>
      <c r="L197" s="110"/>
      <c r="M197" s="110"/>
      <c r="N197" s="110"/>
      <c r="O197" s="110"/>
      <c r="P197" s="110"/>
      <c r="Q197" s="110"/>
      <c r="R197" s="110"/>
      <c r="S197" s="110"/>
      <c r="T197" s="110"/>
      <c r="U197" s="110"/>
      <c r="V197" s="110"/>
      <c r="W197" s="110"/>
      <c r="X197" s="110"/>
      <c r="Y197" s="110"/>
      <c r="Z197" s="110"/>
      <c r="AA197" s="110"/>
      <c r="AB197" s="110"/>
      <c r="AC197" s="110"/>
      <c r="AD197" s="110"/>
      <c r="AE197" s="110"/>
      <c r="AF197" s="110"/>
      <c r="AG197" s="110"/>
      <c r="AH197" s="110"/>
      <c r="AI197" s="110"/>
      <c r="AJ197" s="110"/>
      <c r="AK197" s="110"/>
      <c r="AL197" s="110"/>
      <c r="AM197" s="110"/>
      <c r="AN197" s="110"/>
      <c r="AO197" s="110"/>
      <c r="AP197" s="110"/>
      <c r="AQ197" s="110"/>
      <c r="AR197" s="110"/>
      <c r="AS197" s="110"/>
      <c r="AT197" s="110"/>
      <c r="AU197" s="110"/>
      <c r="AV197" s="110"/>
      <c r="AW197" s="110"/>
      <c r="AX197" s="110"/>
      <c r="AY197" s="110"/>
      <c r="AZ197" s="110"/>
      <c r="BA197" s="110"/>
      <c r="BB197" s="110"/>
      <c r="BC197" s="110"/>
      <c r="BD197" s="110"/>
      <c r="BE197" s="110"/>
      <c r="BF197" s="110"/>
      <c r="BG197" s="110"/>
      <c r="BH197" s="110"/>
      <c r="BI197" s="110"/>
      <c r="BJ197" s="110"/>
      <c r="BK197" s="110"/>
      <c r="BL197" s="110"/>
      <c r="BM197" s="110"/>
      <c r="BN197" s="110"/>
      <c r="BO197" s="110"/>
      <c r="BP197" s="110"/>
      <c r="BQ197" s="110"/>
      <c r="BR197" s="110"/>
      <c r="BS197" s="110"/>
      <c r="BT197" s="110"/>
      <c r="BU197" s="110"/>
      <c r="BV197" s="110"/>
      <c r="BW197" s="110"/>
      <c r="BX197" s="110"/>
      <c r="BY197" s="110"/>
      <c r="BZ197" s="110"/>
      <c r="CA197" s="110"/>
      <c r="CB197" s="110"/>
      <c r="CC197" s="110"/>
      <c r="CD197" s="110"/>
      <c r="CE197" s="110"/>
      <c r="CF197" s="110"/>
      <c r="CG197" s="110"/>
      <c r="CH197" s="110"/>
      <c r="CI197" s="110"/>
      <c r="CJ197" s="110"/>
      <c r="CK197" s="110"/>
      <c r="CL197" s="110"/>
      <c r="CM197" s="110"/>
      <c r="CN197" s="110"/>
      <c r="CO197" s="110"/>
      <c r="CP197" s="110"/>
      <c r="CQ197" s="110"/>
      <c r="CR197" s="110"/>
      <c r="CS197" s="110"/>
      <c r="CT197" s="110"/>
      <c r="CU197" s="110"/>
      <c r="CV197" s="110"/>
      <c r="CW197" s="110"/>
      <c r="CX197" s="110"/>
    </row>
    <row r="198" spans="7:102" ht="14.25" customHeight="1" x14ac:dyDescent="0.25">
      <c r="G198" s="110"/>
      <c r="H198" s="110"/>
      <c r="I198" s="110"/>
      <c r="J198" s="110"/>
      <c r="K198" s="110"/>
      <c r="L198" s="110"/>
      <c r="M198" s="110"/>
      <c r="N198" s="110"/>
      <c r="O198" s="110"/>
      <c r="P198" s="110"/>
      <c r="Q198" s="110"/>
      <c r="R198" s="110"/>
      <c r="S198" s="110"/>
      <c r="T198" s="110"/>
      <c r="U198" s="110"/>
      <c r="V198" s="110"/>
      <c r="W198" s="110"/>
      <c r="X198" s="110"/>
      <c r="Y198" s="110"/>
      <c r="Z198" s="110"/>
      <c r="AA198" s="110"/>
      <c r="AB198" s="110"/>
      <c r="AC198" s="110"/>
      <c r="AD198" s="110"/>
      <c r="AE198" s="110"/>
      <c r="AF198" s="110"/>
      <c r="AG198" s="110"/>
      <c r="AH198" s="110"/>
      <c r="AI198" s="110"/>
      <c r="AJ198" s="110"/>
      <c r="AK198" s="110"/>
      <c r="AL198" s="110"/>
      <c r="AM198" s="110"/>
      <c r="AN198" s="110"/>
      <c r="AO198" s="110"/>
      <c r="AP198" s="110"/>
      <c r="AQ198" s="110"/>
      <c r="AR198" s="110"/>
      <c r="AS198" s="110"/>
      <c r="AT198" s="110"/>
      <c r="AU198" s="110"/>
      <c r="AV198" s="110"/>
      <c r="AW198" s="110"/>
      <c r="AX198" s="110"/>
      <c r="AY198" s="110"/>
      <c r="AZ198" s="110"/>
      <c r="BA198" s="110"/>
      <c r="BB198" s="110"/>
      <c r="BC198" s="110"/>
      <c r="BD198" s="110"/>
      <c r="BE198" s="110"/>
      <c r="BF198" s="110"/>
      <c r="BG198" s="110"/>
      <c r="BH198" s="110"/>
      <c r="BI198" s="110"/>
      <c r="BJ198" s="110"/>
      <c r="BK198" s="110"/>
      <c r="BL198" s="110"/>
      <c r="BM198" s="110"/>
      <c r="BN198" s="110"/>
      <c r="BO198" s="110"/>
      <c r="BP198" s="110"/>
      <c r="BQ198" s="110"/>
      <c r="BR198" s="110"/>
      <c r="BS198" s="110"/>
      <c r="BT198" s="110"/>
      <c r="BU198" s="110"/>
      <c r="BV198" s="110"/>
      <c r="BW198" s="110"/>
      <c r="BX198" s="110"/>
      <c r="BY198" s="110"/>
      <c r="BZ198" s="110"/>
      <c r="CA198" s="110"/>
      <c r="CB198" s="110"/>
      <c r="CC198" s="110"/>
      <c r="CD198" s="110"/>
      <c r="CE198" s="110"/>
      <c r="CF198" s="110"/>
      <c r="CG198" s="110"/>
      <c r="CH198" s="110"/>
      <c r="CI198" s="110"/>
      <c r="CJ198" s="110"/>
      <c r="CK198" s="110"/>
      <c r="CL198" s="110"/>
      <c r="CM198" s="110"/>
      <c r="CN198" s="110"/>
      <c r="CO198" s="110"/>
      <c r="CP198" s="110"/>
      <c r="CQ198" s="110"/>
      <c r="CR198" s="110"/>
      <c r="CS198" s="110"/>
      <c r="CT198" s="110"/>
      <c r="CU198" s="110"/>
      <c r="CV198" s="110"/>
      <c r="CW198" s="110"/>
      <c r="CX198" s="110"/>
    </row>
    <row r="199" spans="7:102" ht="14.25" customHeight="1" x14ac:dyDescent="0.25">
      <c r="G199" s="110"/>
      <c r="H199" s="110"/>
      <c r="I199" s="110"/>
      <c r="J199" s="110"/>
      <c r="K199" s="110"/>
      <c r="L199" s="110"/>
      <c r="M199" s="110"/>
      <c r="N199" s="110"/>
      <c r="O199" s="110"/>
      <c r="P199" s="110"/>
      <c r="Q199" s="110"/>
      <c r="R199" s="110"/>
      <c r="S199" s="110"/>
      <c r="T199" s="110"/>
      <c r="U199" s="110"/>
      <c r="V199" s="110"/>
      <c r="W199" s="110"/>
      <c r="X199" s="110"/>
      <c r="Y199" s="110"/>
      <c r="Z199" s="110"/>
      <c r="AA199" s="110"/>
      <c r="AB199" s="110"/>
      <c r="AC199" s="110"/>
      <c r="AD199" s="110"/>
      <c r="AE199" s="110"/>
      <c r="AF199" s="110"/>
      <c r="AG199" s="110"/>
      <c r="AH199" s="110"/>
      <c r="AI199" s="110"/>
      <c r="AJ199" s="110"/>
      <c r="AK199" s="110"/>
      <c r="AL199" s="110"/>
      <c r="AM199" s="110"/>
      <c r="AN199" s="110"/>
      <c r="AO199" s="110"/>
      <c r="AP199" s="110"/>
      <c r="AQ199" s="110"/>
      <c r="AR199" s="110"/>
      <c r="AS199" s="110"/>
      <c r="AT199" s="110"/>
      <c r="AU199" s="110"/>
      <c r="AV199" s="110"/>
      <c r="AW199" s="110"/>
      <c r="AX199" s="110"/>
      <c r="AY199" s="110"/>
      <c r="AZ199" s="110"/>
      <c r="BA199" s="110"/>
      <c r="BB199" s="110"/>
      <c r="BC199" s="110"/>
      <c r="BD199" s="110"/>
      <c r="BE199" s="110"/>
      <c r="BF199" s="110"/>
      <c r="BG199" s="110"/>
      <c r="BH199" s="110"/>
      <c r="BI199" s="110"/>
      <c r="BJ199" s="110"/>
      <c r="BK199" s="110"/>
      <c r="BL199" s="110"/>
      <c r="BM199" s="110"/>
      <c r="BN199" s="110"/>
      <c r="BO199" s="110"/>
      <c r="BP199" s="110"/>
      <c r="BQ199" s="110"/>
      <c r="BR199" s="110"/>
      <c r="BS199" s="110"/>
      <c r="BT199" s="110"/>
      <c r="BU199" s="110"/>
      <c r="BV199" s="110"/>
      <c r="BW199" s="110"/>
      <c r="BX199" s="110"/>
      <c r="BY199" s="110"/>
      <c r="BZ199" s="110"/>
      <c r="CA199" s="110"/>
      <c r="CB199" s="110"/>
      <c r="CC199" s="110"/>
      <c r="CD199" s="110"/>
      <c r="CE199" s="110"/>
      <c r="CF199" s="110"/>
      <c r="CG199" s="110"/>
      <c r="CH199" s="110"/>
      <c r="CI199" s="110"/>
      <c r="CJ199" s="110"/>
      <c r="CK199" s="110"/>
      <c r="CL199" s="110"/>
      <c r="CM199" s="110"/>
      <c r="CN199" s="110"/>
      <c r="CO199" s="110"/>
      <c r="CP199" s="110"/>
      <c r="CQ199" s="110"/>
      <c r="CR199" s="110"/>
      <c r="CS199" s="110"/>
      <c r="CT199" s="110"/>
      <c r="CU199" s="110"/>
      <c r="CV199" s="110"/>
      <c r="CW199" s="110"/>
      <c r="CX199" s="110"/>
    </row>
    <row r="200" spans="7:102" ht="14.25" customHeight="1" x14ac:dyDescent="0.25">
      <c r="G200" s="110"/>
      <c r="H200" s="110"/>
      <c r="I200" s="110"/>
      <c r="J200" s="110"/>
      <c r="K200" s="110"/>
      <c r="L200" s="110"/>
      <c r="M200" s="110"/>
      <c r="N200" s="110"/>
      <c r="O200" s="110"/>
      <c r="P200" s="110"/>
      <c r="Q200" s="110"/>
      <c r="R200" s="110"/>
      <c r="S200" s="110"/>
      <c r="T200" s="110"/>
      <c r="U200" s="110"/>
      <c r="V200" s="110"/>
      <c r="W200" s="110"/>
      <c r="X200" s="110"/>
      <c r="Y200" s="110"/>
      <c r="Z200" s="110"/>
      <c r="AA200" s="110"/>
      <c r="AB200" s="110"/>
      <c r="AC200" s="110"/>
      <c r="AD200" s="110"/>
      <c r="AE200" s="110"/>
      <c r="AF200" s="110"/>
      <c r="AG200" s="110"/>
      <c r="AH200" s="110"/>
      <c r="AI200" s="110"/>
      <c r="AJ200" s="110"/>
      <c r="AK200" s="110"/>
      <c r="AL200" s="110"/>
      <c r="AM200" s="110"/>
      <c r="AN200" s="110"/>
      <c r="AO200" s="110"/>
      <c r="AP200" s="110"/>
      <c r="AQ200" s="110"/>
      <c r="AR200" s="110"/>
      <c r="AS200" s="110"/>
      <c r="AT200" s="110"/>
      <c r="AU200" s="110"/>
      <c r="AV200" s="110"/>
      <c r="AW200" s="110"/>
      <c r="AX200" s="110"/>
      <c r="AY200" s="110"/>
      <c r="AZ200" s="110"/>
      <c r="BA200" s="110"/>
      <c r="BB200" s="110"/>
      <c r="BC200" s="110"/>
      <c r="BD200" s="110"/>
      <c r="BE200" s="110"/>
      <c r="BF200" s="110"/>
      <c r="BG200" s="110"/>
      <c r="BH200" s="110"/>
      <c r="BI200" s="110"/>
      <c r="BJ200" s="110"/>
      <c r="BK200" s="110"/>
      <c r="BL200" s="110"/>
      <c r="BM200" s="110"/>
      <c r="BN200" s="110"/>
      <c r="BO200" s="110"/>
      <c r="BP200" s="110"/>
      <c r="BQ200" s="110"/>
      <c r="BR200" s="110"/>
      <c r="BS200" s="110"/>
      <c r="BT200" s="110"/>
      <c r="BU200" s="110"/>
      <c r="BV200" s="110"/>
      <c r="BW200" s="110"/>
      <c r="BX200" s="110"/>
      <c r="BY200" s="110"/>
      <c r="BZ200" s="110"/>
      <c r="CA200" s="110"/>
      <c r="CB200" s="110"/>
      <c r="CC200" s="110"/>
      <c r="CD200" s="110"/>
      <c r="CE200" s="110"/>
      <c r="CF200" s="110"/>
      <c r="CG200" s="110"/>
      <c r="CH200" s="110"/>
      <c r="CI200" s="110"/>
      <c r="CJ200" s="110"/>
      <c r="CK200" s="110"/>
      <c r="CL200" s="110"/>
      <c r="CM200" s="110"/>
      <c r="CN200" s="110"/>
      <c r="CO200" s="110"/>
      <c r="CP200" s="110"/>
      <c r="CQ200" s="110"/>
      <c r="CR200" s="110"/>
      <c r="CS200" s="110"/>
      <c r="CT200" s="110"/>
      <c r="CU200" s="110"/>
      <c r="CV200" s="110"/>
      <c r="CW200" s="110"/>
      <c r="CX200" s="110"/>
    </row>
  </sheetData>
  <mergeCells count="303">
    <mergeCell ref="CT27:CX27"/>
    <mergeCell ref="CJ18:CN18"/>
    <mergeCell ref="X40:AB40"/>
    <mergeCell ref="W25:AA25"/>
    <mergeCell ref="AQ20:AU20"/>
    <mergeCell ref="AB25:AF25"/>
    <mergeCell ref="CJ29:CN29"/>
    <mergeCell ref="CT21:CX21"/>
    <mergeCell ref="CO29:CS29"/>
    <mergeCell ref="CT28:CX28"/>
    <mergeCell ref="AG22:AK22"/>
    <mergeCell ref="CE28:CI28"/>
    <mergeCell ref="CJ24:CN24"/>
    <mergeCell ref="CJ28:CN28"/>
    <mergeCell ref="CT30:CX30"/>
    <mergeCell ref="CT19:CX19"/>
    <mergeCell ref="CO18:CS18"/>
    <mergeCell ref="CT18:CX18"/>
    <mergeCell ref="CT22:CX22"/>
    <mergeCell ref="CO23:CS23"/>
    <mergeCell ref="CJ20:CN20"/>
    <mergeCell ref="CT20:CX20"/>
    <mergeCell ref="CT23:CX23"/>
    <mergeCell ref="BK22:BO22"/>
    <mergeCell ref="AQ30:AU30"/>
    <mergeCell ref="BK30:BO30"/>
    <mergeCell ref="AG29:AK29"/>
    <mergeCell ref="W22:AA22"/>
    <mergeCell ref="BU28:BY28"/>
    <mergeCell ref="BZ24:CD24"/>
    <mergeCell ref="CO19:CS19"/>
    <mergeCell ref="AL26:AP26"/>
    <mergeCell ref="AQ22:AU22"/>
    <mergeCell ref="BF27:BJ27"/>
    <mergeCell ref="AG21:AK21"/>
    <mergeCell ref="BF26:BJ26"/>
    <mergeCell ref="AG20:AK20"/>
    <mergeCell ref="BP26:BT26"/>
    <mergeCell ref="BP25:BT25"/>
    <mergeCell ref="CO27:CS27"/>
    <mergeCell ref="B14:E14"/>
    <mergeCell ref="BF30:BJ30"/>
    <mergeCell ref="AV30:AZ30"/>
    <mergeCell ref="B13:E13"/>
    <mergeCell ref="AL20:AP20"/>
    <mergeCell ref="BP30:BT30"/>
    <mergeCell ref="AL29:AP29"/>
    <mergeCell ref="AQ24:AU24"/>
    <mergeCell ref="AV20:AZ20"/>
    <mergeCell ref="U20:V20"/>
    <mergeCell ref="BK19:BO19"/>
    <mergeCell ref="W14:CS14"/>
    <mergeCell ref="AL22:AP22"/>
    <mergeCell ref="M18:T19"/>
    <mergeCell ref="CE30:CI30"/>
    <mergeCell ref="CJ26:CN26"/>
    <mergeCell ref="AL25:AP25"/>
    <mergeCell ref="BF24:BJ24"/>
    <mergeCell ref="H22:K23"/>
    <mergeCell ref="BU29:BY29"/>
    <mergeCell ref="CE20:CI20"/>
    <mergeCell ref="U22:V22"/>
    <mergeCell ref="AQ26:AU26"/>
    <mergeCell ref="CJ25:CN25"/>
    <mergeCell ref="X39:AB39"/>
    <mergeCell ref="G66:L66"/>
    <mergeCell ref="CE17:CI17"/>
    <mergeCell ref="G9:Z11"/>
    <mergeCell ref="AB24:AF24"/>
    <mergeCell ref="M28:T29"/>
    <mergeCell ref="AG25:AK25"/>
    <mergeCell ref="CJ21:CN21"/>
    <mergeCell ref="G14:G16"/>
    <mergeCell ref="U66:Z66"/>
    <mergeCell ref="AQ25:AU25"/>
    <mergeCell ref="M24:T25"/>
    <mergeCell ref="BZ23:CD23"/>
    <mergeCell ref="CE19:CI19"/>
    <mergeCell ref="Q66:T66"/>
    <mergeCell ref="W30:AA30"/>
    <mergeCell ref="AB26:AF26"/>
    <mergeCell ref="CJ23:CN23"/>
    <mergeCell ref="BA17:BE17"/>
    <mergeCell ref="BA22:BE22"/>
    <mergeCell ref="W20:AA20"/>
    <mergeCell ref="BK29:BO29"/>
    <mergeCell ref="U18:V18"/>
    <mergeCell ref="G65:T65"/>
    <mergeCell ref="B18:E18"/>
    <mergeCell ref="BP17:BT17"/>
    <mergeCell ref="BA30:BE30"/>
    <mergeCell ref="W21:AA21"/>
    <mergeCell ref="AL24:AP24"/>
    <mergeCell ref="BU30:BY30"/>
    <mergeCell ref="AQ29:AU29"/>
    <mergeCell ref="U24:V24"/>
    <mergeCell ref="AV24:AZ24"/>
    <mergeCell ref="BF23:BJ23"/>
    <mergeCell ref="AQ23:AU23"/>
    <mergeCell ref="M20:T21"/>
    <mergeCell ref="AV19:AZ19"/>
    <mergeCell ref="U28:V28"/>
    <mergeCell ref="AV28:AZ28"/>
    <mergeCell ref="BK24:BO24"/>
    <mergeCell ref="BP20:BT20"/>
    <mergeCell ref="BF25:BJ25"/>
    <mergeCell ref="AV25:AZ25"/>
    <mergeCell ref="BA21:BE21"/>
    <mergeCell ref="H18:K19"/>
    <mergeCell ref="W18:AA18"/>
    <mergeCell ref="AL30:AP30"/>
    <mergeCell ref="BF22:BJ22"/>
    <mergeCell ref="G7:AK7"/>
    <mergeCell ref="CO22:CS22"/>
    <mergeCell ref="CO25:CS25"/>
    <mergeCell ref="AB19:AF19"/>
    <mergeCell ref="BZ25:CD25"/>
    <mergeCell ref="CE21:CI21"/>
    <mergeCell ref="CJ17:CN17"/>
    <mergeCell ref="AB28:AF28"/>
    <mergeCell ref="AG24:AK24"/>
    <mergeCell ref="H20:K21"/>
    <mergeCell ref="CO21:CS21"/>
    <mergeCell ref="AL19:AP19"/>
    <mergeCell ref="U19:V19"/>
    <mergeCell ref="BF20:BJ20"/>
    <mergeCell ref="BZ27:CD27"/>
    <mergeCell ref="AG26:AK26"/>
    <mergeCell ref="AB16:AF16"/>
    <mergeCell ref="BA19:BE19"/>
    <mergeCell ref="BK28:BO28"/>
    <mergeCell ref="BA28:BE28"/>
    <mergeCell ref="BP28:BT28"/>
    <mergeCell ref="BZ19:CD19"/>
    <mergeCell ref="AB27:AF27"/>
    <mergeCell ref="CE23:CI23"/>
    <mergeCell ref="B6:E6"/>
    <mergeCell ref="AB29:AF29"/>
    <mergeCell ref="CE16:CI16"/>
    <mergeCell ref="AV22:AZ22"/>
    <mergeCell ref="BA23:BE23"/>
    <mergeCell ref="BK27:BO27"/>
    <mergeCell ref="BF19:BJ19"/>
    <mergeCell ref="BP22:BT22"/>
    <mergeCell ref="BF28:BJ28"/>
    <mergeCell ref="BU27:BY27"/>
    <mergeCell ref="BU18:BY18"/>
    <mergeCell ref="W26:AA26"/>
    <mergeCell ref="BZ28:CD28"/>
    <mergeCell ref="AQ16:AU16"/>
    <mergeCell ref="CE18:CI18"/>
    <mergeCell ref="AV21:AZ21"/>
    <mergeCell ref="BP21:BT21"/>
    <mergeCell ref="BU17:BY17"/>
    <mergeCell ref="AG27:AK27"/>
    <mergeCell ref="M26:T27"/>
    <mergeCell ref="AV29:AZ29"/>
    <mergeCell ref="AQ18:AU18"/>
    <mergeCell ref="AV23:AZ23"/>
    <mergeCell ref="W15:AA16"/>
    <mergeCell ref="AG17:AK17"/>
    <mergeCell ref="BP23:BT23"/>
    <mergeCell ref="CJ22:CN22"/>
    <mergeCell ref="BU19:BY19"/>
    <mergeCell ref="AQ17:AU17"/>
    <mergeCell ref="U21:V21"/>
    <mergeCell ref="BF29:BJ29"/>
    <mergeCell ref="AG19:AK19"/>
    <mergeCell ref="CE25:CI25"/>
    <mergeCell ref="AG28:AK28"/>
    <mergeCell ref="AQ19:AU19"/>
    <mergeCell ref="AG23:AK23"/>
    <mergeCell ref="AV26:AZ26"/>
    <mergeCell ref="BP27:BT27"/>
    <mergeCell ref="BK23:BO23"/>
    <mergeCell ref="CE22:CI22"/>
    <mergeCell ref="BP19:BT19"/>
    <mergeCell ref="AL17:AP17"/>
    <mergeCell ref="CJ27:CN27"/>
    <mergeCell ref="BK21:BO21"/>
    <mergeCell ref="AB20:AF20"/>
    <mergeCell ref="BP18:BT18"/>
    <mergeCell ref="BZ18:CD18"/>
    <mergeCell ref="BP16:BT16"/>
    <mergeCell ref="AL16:AP16"/>
    <mergeCell ref="I39:V39"/>
    <mergeCell ref="H43:AK46"/>
    <mergeCell ref="CJ30:CN30"/>
    <mergeCell ref="CO26:CS26"/>
    <mergeCell ref="B17:E17"/>
    <mergeCell ref="CE27:CI27"/>
    <mergeCell ref="BZ26:CD26"/>
    <mergeCell ref="AB17:AF17"/>
    <mergeCell ref="BA20:BE20"/>
    <mergeCell ref="AG30:AK30"/>
    <mergeCell ref="BA29:BE29"/>
    <mergeCell ref="BF21:BJ21"/>
    <mergeCell ref="BU20:BY20"/>
    <mergeCell ref="I38:V38"/>
    <mergeCell ref="BK17:BO17"/>
    <mergeCell ref="W29:AA29"/>
    <mergeCell ref="W23:AA23"/>
    <mergeCell ref="B19:E19"/>
    <mergeCell ref="B28:E28"/>
    <mergeCell ref="U26:V26"/>
    <mergeCell ref="BA18:BE18"/>
    <mergeCell ref="AB30:AF30"/>
    <mergeCell ref="CT17:CX17"/>
    <mergeCell ref="BU16:BY16"/>
    <mergeCell ref="BF17:BJ17"/>
    <mergeCell ref="BZ17:CD17"/>
    <mergeCell ref="CT24:CX24"/>
    <mergeCell ref="B10:E10"/>
    <mergeCell ref="AV27:AZ27"/>
    <mergeCell ref="AV18:AZ18"/>
    <mergeCell ref="BU25:BY25"/>
    <mergeCell ref="W17:AA17"/>
    <mergeCell ref="AB15:CS15"/>
    <mergeCell ref="CT14:CX16"/>
    <mergeCell ref="BF16:BJ16"/>
    <mergeCell ref="BU21:BY21"/>
    <mergeCell ref="CO20:CS20"/>
    <mergeCell ref="W24:AA24"/>
    <mergeCell ref="AL27:AP27"/>
    <mergeCell ref="CO16:CS16"/>
    <mergeCell ref="BZ16:CD16"/>
    <mergeCell ref="CJ16:CN16"/>
    <mergeCell ref="AL18:AP18"/>
    <mergeCell ref="BU24:BY24"/>
    <mergeCell ref="BU26:BY26"/>
    <mergeCell ref="CO17:CS17"/>
    <mergeCell ref="U65:AH65"/>
    <mergeCell ref="M66:P66"/>
    <mergeCell ref="BK26:BO26"/>
    <mergeCell ref="BF18:BJ18"/>
    <mergeCell ref="BU23:BY23"/>
    <mergeCell ref="CT26:CX26"/>
    <mergeCell ref="BZ29:CD29"/>
    <mergeCell ref="AB23:AF23"/>
    <mergeCell ref="AG18:AK18"/>
    <mergeCell ref="AL23:AP23"/>
    <mergeCell ref="BA26:BE26"/>
    <mergeCell ref="CT25:CX25"/>
    <mergeCell ref="I48:AB48"/>
    <mergeCell ref="CT29:CX29"/>
    <mergeCell ref="BU22:BY22"/>
    <mergeCell ref="H26:K27"/>
    <mergeCell ref="I37:V37"/>
    <mergeCell ref="CE29:CI29"/>
    <mergeCell ref="AE66:AH66"/>
    <mergeCell ref="H33:AK33"/>
    <mergeCell ref="H24:K25"/>
    <mergeCell ref="M22:T23"/>
    <mergeCell ref="H34:AK35"/>
    <mergeCell ref="AA66:AD66"/>
    <mergeCell ref="B4:E4"/>
    <mergeCell ref="AQ21:AU21"/>
    <mergeCell ref="AV17:AZ17"/>
    <mergeCell ref="U25:V25"/>
    <mergeCell ref="CO28:CS28"/>
    <mergeCell ref="X37:AB37"/>
    <mergeCell ref="AB22:AF22"/>
    <mergeCell ref="CE24:CI24"/>
    <mergeCell ref="CJ19:CN19"/>
    <mergeCell ref="AL28:AP28"/>
    <mergeCell ref="CO24:CS24"/>
    <mergeCell ref="BA27:BE27"/>
    <mergeCell ref="BK18:BO18"/>
    <mergeCell ref="CO30:CS30"/>
    <mergeCell ref="AB21:AF21"/>
    <mergeCell ref="AG16:AK16"/>
    <mergeCell ref="BZ30:CD30"/>
    <mergeCell ref="CE26:CI26"/>
    <mergeCell ref="AL21:AP21"/>
    <mergeCell ref="BA24:BE24"/>
    <mergeCell ref="BP29:BT29"/>
    <mergeCell ref="BZ20:CD20"/>
    <mergeCell ref="H28:K29"/>
    <mergeCell ref="W27:AA27"/>
    <mergeCell ref="B8:E8"/>
    <mergeCell ref="BZ22:CD22"/>
    <mergeCell ref="U29:V29"/>
    <mergeCell ref="U23:V23"/>
    <mergeCell ref="BK20:BO20"/>
    <mergeCell ref="BA16:BE16"/>
    <mergeCell ref="BA25:BE25"/>
    <mergeCell ref="BK16:BO16"/>
    <mergeCell ref="BP24:BT24"/>
    <mergeCell ref="U14:V16"/>
    <mergeCell ref="W19:AA19"/>
    <mergeCell ref="BZ21:CD21"/>
    <mergeCell ref="W28:AA28"/>
    <mergeCell ref="AQ27:AU27"/>
    <mergeCell ref="AB18:AF18"/>
    <mergeCell ref="B20:E20"/>
    <mergeCell ref="U27:V27"/>
    <mergeCell ref="BK25:BO25"/>
    <mergeCell ref="AV16:AZ16"/>
    <mergeCell ref="AQ28:AU28"/>
    <mergeCell ref="H14:T16"/>
    <mergeCell ref="B15:E15"/>
    <mergeCell ref="B16:E16"/>
    <mergeCell ref="B12:E12"/>
  </mergeCells>
  <dataValidations count="1">
    <dataValidation type="list" allowBlank="1" showInputMessage="1" showErrorMessage="1" sqref="I38:V38" xr:uid="{4BBDC5FD-2997-4755-9D73-89E8DAD6CA08}">
      <formula1>_xlfn.ANCHORARRAY($A$16)</formula1>
    </dataValidation>
  </dataValidations>
  <hyperlinks>
    <hyperlink ref="B4" location="PANDUAN!A1" display="PANDUAN" xr:uid="{00000000-0004-0000-6300-000000000000}"/>
    <hyperlink ref="B6" location="'EWS DIRECTORY'!A1" display="EWS DIRECTORY" xr:uid="{00000000-0004-0000-6300-000001000000}"/>
    <hyperlink ref="B8" location="'DATA PEMICU'!A1" display="DATA PEMICU" xr:uid="{00000000-0004-0000-6300-000002000000}"/>
    <hyperlink ref="B10" location="'DATA PENGUJI'!A1" display="DATA PENGUJI" xr:uid="{00000000-0004-0000-6300-000003000000}"/>
    <hyperlink ref="B12" location="'MAIN LEVEL'!A1" display="MAIN LEVEL" xr:uid="{00000000-0004-0000-6300-000004000000}"/>
  </hyperlinks>
  <pageMargins left="0.70866141732283472" right="0.31496062992125978" top="0.55118110236220474" bottom="0.55118110236220474" header="0" footer="0"/>
  <pageSetup paperSize="9" scale="77" orientation="portrait"/>
  <extLst>
    <ext xmlns:x14="http://schemas.microsoft.com/office/spreadsheetml/2009/9/main" uri="{CCE6A557-97BC-4b89-ADB6-D9C93CAAB3DF}">
      <x14:dataValidations xmlns:xm="http://schemas.microsoft.com/office/excel/2006/main" count="1">
        <x14:dataValidation type="list" allowBlank="1" showInputMessage="1" showErrorMessage="1" xr:uid="{5263EE15-E078-4732-8F53-2BD73B26F040}">
          <x14:formula1>
            <xm:f>MASTER!$Q$2:$Q$6</xm:f>
          </x14:formula1>
          <xm:sqref>I48:AB48</xm:sqref>
        </x14:dataValidation>
      </x14:dataValidations>
    </ext>
  </extLst>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400-000000000000}">
  <sheetPr codeName="Sheet55">
    <tabColor theme="4" tint="-0.249977111117893"/>
  </sheetPr>
  <dimension ref="A1:AX64"/>
  <sheetViews>
    <sheetView topLeftCell="B19"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50" width="3.6640625" style="443" customWidth="1"/>
    <col min="51" max="51" width="14.44140625" style="443" customWidth="1"/>
    <col min="52" max="16384" width="14.44140625" style="443"/>
  </cols>
  <sheetData>
    <row r="1" spans="2:46" ht="14.25" customHeight="1" x14ac:dyDescent="0.25">
      <c r="G1" s="223"/>
      <c r="H1" s="223"/>
      <c r="I1" s="223"/>
      <c r="J1" s="223"/>
      <c r="K1" s="223"/>
      <c r="L1" s="223"/>
      <c r="M1" s="223"/>
      <c r="N1" s="223"/>
      <c r="O1" s="223"/>
      <c r="P1" s="223"/>
      <c r="Q1" s="223"/>
      <c r="R1" s="223"/>
      <c r="S1" s="223"/>
      <c r="T1" s="223"/>
      <c r="U1" s="223"/>
      <c r="V1" s="223"/>
      <c r="W1" s="223"/>
      <c r="X1" s="223"/>
    </row>
    <row r="2" spans="2:46" ht="14.25" customHeight="1" x14ac:dyDescent="0.25">
      <c r="G2" s="55" t="s">
        <v>1674</v>
      </c>
      <c r="H2" s="55"/>
      <c r="I2" s="55"/>
      <c r="J2" s="55"/>
      <c r="K2" s="55"/>
      <c r="L2" s="55"/>
      <c r="M2" s="55"/>
      <c r="N2" s="55"/>
    </row>
    <row r="3" spans="2:46" ht="14.25" customHeight="1" x14ac:dyDescent="0.25">
      <c r="B3" s="111"/>
      <c r="C3" s="111"/>
      <c r="D3" s="111"/>
      <c r="E3" s="111"/>
      <c r="G3" s="55"/>
      <c r="H3" s="55"/>
      <c r="I3" s="55"/>
      <c r="J3" s="55"/>
      <c r="K3" s="55"/>
      <c r="L3" s="55"/>
      <c r="M3" s="55"/>
      <c r="N3" s="55"/>
    </row>
    <row r="4" spans="2:46" ht="14.25" customHeight="1" x14ac:dyDescent="0.25">
      <c r="B4" s="762" t="s">
        <v>79</v>
      </c>
      <c r="C4" s="761"/>
      <c r="D4" s="761"/>
      <c r="E4" s="761"/>
      <c r="G4" s="55"/>
      <c r="H4" s="55"/>
      <c r="I4" s="55"/>
      <c r="J4" s="55"/>
      <c r="K4" s="55"/>
      <c r="L4" s="55"/>
      <c r="M4" s="55"/>
      <c r="N4" s="55"/>
    </row>
    <row r="5" spans="2:46" ht="14.25" customHeight="1" x14ac:dyDescent="0.25">
      <c r="B5" s="111"/>
      <c r="C5" s="111"/>
      <c r="D5" s="111"/>
      <c r="E5" s="111"/>
      <c r="G5" s="55"/>
      <c r="H5" s="55"/>
      <c r="I5" s="55"/>
      <c r="J5" s="55"/>
      <c r="K5" s="55"/>
      <c r="L5" s="55"/>
      <c r="M5" s="55"/>
      <c r="N5" s="55"/>
    </row>
    <row r="6" spans="2:46" ht="14.25" customHeight="1" x14ac:dyDescent="0.25">
      <c r="B6" s="762" t="s">
        <v>87</v>
      </c>
      <c r="C6" s="761"/>
      <c r="D6" s="761"/>
      <c r="E6" s="761"/>
      <c r="G6" s="55"/>
      <c r="H6" s="55"/>
      <c r="I6" s="55"/>
      <c r="J6" s="55"/>
      <c r="K6" s="55"/>
      <c r="L6" s="55"/>
      <c r="M6" s="55"/>
      <c r="N6" s="55"/>
    </row>
    <row r="7" spans="2:46" ht="15" customHeight="1" x14ac:dyDescent="0.25">
      <c r="B7" s="111"/>
      <c r="C7" s="111"/>
      <c r="D7" s="111"/>
      <c r="E7" s="111"/>
      <c r="G7" s="996" t="s">
        <v>1774</v>
      </c>
      <c r="H7" s="997"/>
      <c r="I7" s="997"/>
      <c r="J7" s="997"/>
      <c r="K7" s="997"/>
      <c r="L7" s="997"/>
      <c r="M7" s="997"/>
      <c r="N7" s="997"/>
      <c r="O7" s="997"/>
      <c r="P7" s="997"/>
      <c r="Q7" s="997"/>
      <c r="R7" s="997"/>
      <c r="S7" s="997"/>
      <c r="T7" s="997"/>
      <c r="U7" s="997"/>
      <c r="V7" s="997"/>
      <c r="W7" s="997"/>
      <c r="X7" s="997"/>
      <c r="Y7" s="997"/>
      <c r="Z7" s="997"/>
      <c r="AA7" s="997"/>
      <c r="AB7" s="997"/>
      <c r="AC7" s="997"/>
      <c r="AD7" s="997"/>
      <c r="AE7" s="997"/>
      <c r="AF7" s="997"/>
      <c r="AG7" s="997"/>
      <c r="AH7" s="997"/>
      <c r="AI7" s="997"/>
      <c r="AJ7" s="997"/>
      <c r="AK7" s="997"/>
      <c r="AL7" s="997"/>
      <c r="AM7" s="997"/>
      <c r="AN7" s="997"/>
      <c r="AO7" s="997"/>
      <c r="AP7" s="997"/>
      <c r="AQ7" s="997"/>
      <c r="AR7" s="997"/>
      <c r="AS7" s="58"/>
    </row>
    <row r="8" spans="2:46" ht="14.25" customHeight="1" x14ac:dyDescent="0.25">
      <c r="B8" s="762" t="s">
        <v>94</v>
      </c>
      <c r="C8" s="761"/>
      <c r="D8" s="761"/>
      <c r="E8" s="761"/>
      <c r="G8" s="55"/>
      <c r="H8" s="55"/>
      <c r="I8" s="55"/>
      <c r="J8" s="55"/>
      <c r="K8" s="55"/>
      <c r="L8" s="55"/>
      <c r="M8" s="55"/>
      <c r="N8" s="55"/>
    </row>
    <row r="9" spans="2:46" ht="14.25" customHeight="1" x14ac:dyDescent="0.25">
      <c r="B9" s="111"/>
      <c r="C9" s="111"/>
      <c r="D9" s="111"/>
      <c r="E9" s="111"/>
      <c r="G9" s="999" t="str">
        <f>"Rincian "&amp;'C-5'!G9&amp;" "&amp;'C-5-1'!M18</f>
        <v>Rincian Persediaan Akhir Berdasarkan Data Internal dan Eksternal yang dimiliki DJP</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997"/>
      <c r="I10" s="997"/>
      <c r="J10" s="997"/>
      <c r="K10" s="997"/>
      <c r="L10" s="997"/>
      <c r="M10" s="997"/>
      <c r="N10" s="997"/>
      <c r="O10" s="997"/>
      <c r="P10" s="997"/>
      <c r="Q10" s="997"/>
      <c r="R10" s="997"/>
      <c r="S10" s="997"/>
      <c r="T10" s="997"/>
      <c r="U10" s="997"/>
      <c r="V10" s="997"/>
      <c r="W10" s="997"/>
      <c r="X10" s="997"/>
      <c r="Y10" s="997"/>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row>
    <row r="13" spans="2:46" ht="14.25" customHeight="1" x14ac:dyDescent="0.25">
      <c r="B13" s="962" t="str">
        <f>HYPERLINK("#'"&amp;'EWS DIRECTORY'!$J$98&amp;"'!A1",'EWS DIRECTORY'!$J$98)</f>
        <v>C-5</v>
      </c>
      <c r="C13" s="761"/>
      <c r="D13" s="761"/>
      <c r="E13" s="761"/>
      <c r="G13" s="55" t="s">
        <v>1680</v>
      </c>
      <c r="H13" s="55"/>
      <c r="I13" s="254"/>
      <c r="J13" s="254"/>
      <c r="K13" s="254"/>
      <c r="L13" s="254"/>
      <c r="M13" s="254"/>
      <c r="N13" s="254"/>
    </row>
    <row r="14" spans="2:46" ht="14.25" customHeight="1" x14ac:dyDescent="0.25">
      <c r="B14" s="931" t="str">
        <f>HYPERLINK("#'"&amp;'EWS DIRECTORY'!$J$99&amp;"'!A1",'EWS DIRECTORY'!$J$99)</f>
        <v>C-5-1</v>
      </c>
      <c r="C14" s="761"/>
      <c r="D14" s="761"/>
      <c r="E14" s="761"/>
      <c r="G14" s="55"/>
      <c r="H14" s="55"/>
      <c r="I14" s="254"/>
      <c r="J14" s="254"/>
      <c r="K14" s="254"/>
      <c r="L14" s="254"/>
      <c r="M14" s="254"/>
      <c r="N14" s="254"/>
    </row>
    <row r="15" spans="2:46" ht="14.25" customHeight="1" x14ac:dyDescent="0.25">
      <c r="B15" s="927" t="str">
        <f>HYPERLINK("#'"&amp;'EWS DIRECTORY'!$J$100&amp;"'!A1",'EWS DIRECTORY'!$J$100)</f>
        <v>C-5-1-1</v>
      </c>
      <c r="C15" s="761"/>
      <c r="D15" s="761"/>
      <c r="E15" s="761"/>
      <c r="G15" s="55"/>
      <c r="H15" s="55"/>
      <c r="I15" s="254"/>
      <c r="J15" s="254"/>
      <c r="K15" s="254"/>
      <c r="L15" s="254"/>
      <c r="M15" s="254"/>
      <c r="N15" s="254"/>
    </row>
    <row r="16" spans="2:46" ht="14.25" customHeight="1" x14ac:dyDescent="0.25">
      <c r="B16" s="929" t="str">
        <f>HYPERLINK("#'"&amp;'EWS DIRECTORY'!$J$101&amp;"'!A1",'EWS DIRECTORY'!$J$101)</f>
        <v>C-5-1-2</v>
      </c>
      <c r="C16" s="761"/>
      <c r="D16" s="761"/>
      <c r="E16" s="761"/>
      <c r="G16" s="55"/>
      <c r="H16" s="55"/>
      <c r="I16" s="254"/>
      <c r="J16" s="254"/>
      <c r="K16" s="254"/>
      <c r="L16" s="254"/>
      <c r="M16" s="254"/>
      <c r="N16" s="254"/>
    </row>
    <row r="17" spans="2:50" ht="14.25" customHeight="1" x14ac:dyDescent="0.25">
      <c r="B17" s="929" t="str">
        <f>HYPERLINK("#'"&amp;'EWS DIRECTORY'!$J$102&amp;"'!A1",'EWS DIRECTORY'!$J$102)</f>
        <v>C-5-1-3</v>
      </c>
      <c r="C17" s="761"/>
      <c r="D17" s="761"/>
      <c r="E17" s="761"/>
      <c r="G17" s="55" t="s">
        <v>1681</v>
      </c>
      <c r="H17" s="55"/>
      <c r="I17" s="55"/>
      <c r="J17" s="254"/>
      <c r="K17" s="254"/>
      <c r="L17" s="254"/>
      <c r="M17" s="254"/>
      <c r="N17" s="254"/>
    </row>
    <row r="18" spans="2:50" ht="14.25" customHeight="1" x14ac:dyDescent="0.25">
      <c r="B18" s="929" t="str">
        <f>HYPERLINK("#'"&amp;'EWS DIRECTORY'!$J$103&amp;"'!A1",'EWS DIRECTORY'!$J$103)</f>
        <v>C-5-1-4</v>
      </c>
      <c r="C18" s="761"/>
      <c r="D18" s="761"/>
      <c r="E18" s="761"/>
      <c r="G18" s="55" t="s">
        <v>1744</v>
      </c>
      <c r="H18" s="55"/>
      <c r="I18" s="55" t="s">
        <v>1744</v>
      </c>
      <c r="J18" s="254"/>
      <c r="K18" s="254"/>
      <c r="L18" s="254"/>
      <c r="M18" s="254"/>
      <c r="N18" s="254"/>
    </row>
    <row r="19" spans="2:50" ht="14.25" customHeight="1" x14ac:dyDescent="0.25">
      <c r="B19" s="929" t="str">
        <f>HYPERLINK("#'"&amp;'EWS DIRECTORY'!$J$104&amp;"'!A1",'EWS DIRECTORY'!$J$104)</f>
        <v>C-5-1-5</v>
      </c>
      <c r="C19" s="761"/>
      <c r="D19" s="761"/>
      <c r="E19" s="761"/>
    </row>
    <row r="20" spans="2:50" ht="14.25" customHeight="1" x14ac:dyDescent="0.25">
      <c r="B20" s="929" t="str">
        <f>HYPERLINK("#'"&amp;'EWS DIRECTORY'!$J$105&amp;"'!A1",'EWS DIRECTORY'!$J$105)</f>
        <v>C-5-1-6</v>
      </c>
      <c r="C20" s="761"/>
      <c r="D20" s="761"/>
      <c r="E20" s="761"/>
      <c r="G20" s="55" t="s">
        <v>1791</v>
      </c>
    </row>
    <row r="21" spans="2:50" ht="14.25" customHeight="1" x14ac:dyDescent="0.25">
      <c r="G21" s="55"/>
    </row>
    <row r="22" spans="2:50" ht="14.25" customHeight="1" x14ac:dyDescent="0.25">
      <c r="G22" s="55"/>
      <c r="H22" s="990" t="s">
        <v>1445</v>
      </c>
      <c r="I22" s="790"/>
      <c r="J22" s="994" t="s">
        <v>1446</v>
      </c>
      <c r="K22" s="764"/>
      <c r="L22" s="764"/>
      <c r="M22" s="764"/>
      <c r="N22" s="764"/>
      <c r="O22" s="764"/>
      <c r="P22" s="764"/>
      <c r="Q22" s="764"/>
      <c r="R22" s="764"/>
      <c r="S22" s="764"/>
      <c r="T22" s="764"/>
      <c r="U22" s="764"/>
      <c r="V22" s="764"/>
      <c r="W22" s="764"/>
      <c r="X22" s="764"/>
      <c r="Y22" s="764"/>
      <c r="Z22" s="764"/>
      <c r="AA22" s="764"/>
      <c r="AB22" s="764"/>
      <c r="AC22" s="764"/>
      <c r="AD22" s="764"/>
      <c r="AE22" s="764"/>
      <c r="AF22" s="764"/>
      <c r="AG22" s="764"/>
      <c r="AH22" s="764"/>
      <c r="AI22" s="764"/>
      <c r="AJ22" s="764"/>
      <c r="AK22" s="764"/>
      <c r="AL22" s="764"/>
      <c r="AM22" s="764"/>
      <c r="AN22" s="764"/>
      <c r="AO22" s="764"/>
      <c r="AP22" s="764"/>
      <c r="AQ22" s="764"/>
      <c r="AR22" s="764"/>
      <c r="AS22" s="764"/>
      <c r="AT22" s="764"/>
      <c r="AU22" s="764"/>
      <c r="AV22" s="764"/>
      <c r="AW22" s="764"/>
      <c r="AX22" s="765"/>
    </row>
    <row r="23" spans="2:50" ht="14.25" customHeight="1" x14ac:dyDescent="0.25">
      <c r="G23" s="55"/>
      <c r="H23" s="806"/>
      <c r="I23" s="807"/>
      <c r="J23" s="978" t="s">
        <v>1452</v>
      </c>
      <c r="K23" s="764"/>
      <c r="L23" s="764"/>
      <c r="M23" s="764"/>
      <c r="N23" s="764"/>
      <c r="O23" s="764"/>
      <c r="P23" s="765"/>
      <c r="Q23" s="978" t="s">
        <v>1453</v>
      </c>
      <c r="R23" s="764"/>
      <c r="S23" s="764"/>
      <c r="T23" s="764"/>
      <c r="U23" s="764"/>
      <c r="V23" s="764"/>
      <c r="W23" s="765"/>
      <c r="X23" s="978" t="s">
        <v>1454</v>
      </c>
      <c r="Y23" s="764"/>
      <c r="Z23" s="764"/>
      <c r="AA23" s="764"/>
      <c r="AB23" s="764"/>
      <c r="AC23" s="764"/>
      <c r="AD23" s="765"/>
      <c r="AE23" s="978" t="s">
        <v>1455</v>
      </c>
      <c r="AF23" s="764"/>
      <c r="AG23" s="764"/>
      <c r="AH23" s="764"/>
      <c r="AI23" s="764"/>
      <c r="AJ23" s="764"/>
      <c r="AK23" s="765"/>
      <c r="AL23" s="978" t="s">
        <v>1456</v>
      </c>
      <c r="AM23" s="764"/>
      <c r="AN23" s="764"/>
      <c r="AO23" s="764"/>
      <c r="AP23" s="764"/>
      <c r="AQ23" s="764"/>
      <c r="AR23" s="764"/>
      <c r="AS23" s="765"/>
      <c r="AT23" s="978" t="s">
        <v>1457</v>
      </c>
      <c r="AU23" s="764"/>
      <c r="AV23" s="764"/>
      <c r="AW23" s="764"/>
      <c r="AX23" s="765"/>
    </row>
    <row r="24" spans="2:50" ht="40.5" customHeight="1" x14ac:dyDescent="0.25">
      <c r="G24" s="55"/>
      <c r="H24" s="991">
        <v>1</v>
      </c>
      <c r="I24" s="765"/>
      <c r="J24" s="984" t="e">
        <f>ID_MS_TH_PJK</f>
        <v>#N/A</v>
      </c>
      <c r="K24" s="764"/>
      <c r="L24" s="764"/>
      <c r="M24" s="764"/>
      <c r="N24" s="764"/>
      <c r="O24" s="764"/>
      <c r="P24" s="765"/>
      <c r="Q24" s="984" t="e">
        <f>NO_BPS</f>
        <v>#N/A</v>
      </c>
      <c r="R24" s="764"/>
      <c r="S24" s="764"/>
      <c r="T24" s="764"/>
      <c r="U24" s="764"/>
      <c r="V24" s="764"/>
      <c r="W24" s="765"/>
      <c r="X24" s="984" t="e">
        <f>PEMBETULAN_KE</f>
        <v>#N/A</v>
      </c>
      <c r="Y24" s="764"/>
      <c r="Z24" s="764"/>
      <c r="AA24" s="764"/>
      <c r="AB24" s="764"/>
      <c r="AC24" s="764"/>
      <c r="AD24" s="765"/>
      <c r="AE24" s="984" t="e">
        <f>TGL_TERIMA</f>
        <v>#N/A</v>
      </c>
      <c r="AF24" s="764"/>
      <c r="AG24" s="764"/>
      <c r="AH24" s="764"/>
      <c r="AI24" s="764"/>
      <c r="AJ24" s="764"/>
      <c r="AK24" s="765"/>
      <c r="AL24" s="984" t="s">
        <v>1485</v>
      </c>
      <c r="AM24" s="764"/>
      <c r="AN24" s="764"/>
      <c r="AO24" s="764"/>
      <c r="AP24" s="764"/>
      <c r="AQ24" s="764"/>
      <c r="AR24" s="764"/>
      <c r="AS24" s="765"/>
      <c r="AT24" s="1135">
        <f>'MAIN LEVEL'!AB31</f>
        <v>0</v>
      </c>
      <c r="AU24" s="764"/>
      <c r="AV24" s="764"/>
      <c r="AW24" s="764"/>
      <c r="AX24" s="765"/>
    </row>
    <row r="25" spans="2:50" ht="14.25" customHeight="1" x14ac:dyDescent="0.25">
      <c r="G25" s="55"/>
      <c r="H25" s="255"/>
      <c r="I25" s="255"/>
      <c r="J25" s="255"/>
      <c r="K25" s="255"/>
      <c r="L25" s="255"/>
      <c r="M25" s="255"/>
      <c r="N25" s="255"/>
      <c r="O25" s="255"/>
      <c r="P25" s="255"/>
      <c r="Q25" s="255"/>
      <c r="R25" s="255"/>
      <c r="AT25" s="536"/>
      <c r="AU25" s="536"/>
      <c r="AV25" s="536"/>
      <c r="AW25" s="536"/>
      <c r="AX25" s="536"/>
    </row>
    <row r="26" spans="2:50" ht="14.25" customHeight="1" x14ac:dyDescent="0.25">
      <c r="G26" s="55"/>
      <c r="H26" s="255"/>
      <c r="I26" s="255"/>
      <c r="J26" s="255"/>
      <c r="K26" s="255"/>
      <c r="L26" s="255"/>
      <c r="M26" s="255"/>
      <c r="N26" s="255"/>
      <c r="O26" s="255"/>
      <c r="P26" s="255"/>
      <c r="Q26" s="255"/>
      <c r="R26" s="255"/>
      <c r="AT26" s="536"/>
      <c r="AU26" s="536"/>
      <c r="AV26" s="536"/>
      <c r="AW26" s="536"/>
      <c r="AX26" s="536"/>
    </row>
    <row r="27" spans="2:50" ht="14.25" customHeight="1" x14ac:dyDescent="0.25">
      <c r="G27" s="55"/>
      <c r="H27" s="255"/>
      <c r="I27" s="255"/>
      <c r="J27" s="255"/>
      <c r="K27" s="255"/>
      <c r="L27" s="255"/>
      <c r="M27" s="255"/>
      <c r="N27" s="255"/>
      <c r="O27" s="255"/>
      <c r="P27" s="255"/>
      <c r="Q27" s="255"/>
      <c r="R27" s="255"/>
      <c r="AT27" s="536"/>
      <c r="AU27" s="536"/>
      <c r="AV27" s="536"/>
      <c r="AW27" s="536"/>
      <c r="AX27" s="536"/>
    </row>
    <row r="28" spans="2:50" ht="14.25" customHeight="1" x14ac:dyDescent="0.25">
      <c r="B28" s="760"/>
      <c r="C28" s="761"/>
      <c r="D28" s="761"/>
      <c r="E28" s="761"/>
      <c r="G28" s="55"/>
      <c r="H28" s="990" t="s">
        <v>1445</v>
      </c>
      <c r="I28" s="790"/>
      <c r="J28" s="990" t="s">
        <v>1478</v>
      </c>
      <c r="K28" s="789"/>
      <c r="L28" s="789"/>
      <c r="M28" s="790"/>
      <c r="N28" s="994" t="s">
        <v>1792</v>
      </c>
      <c r="O28" s="764"/>
      <c r="P28" s="764"/>
      <c r="Q28" s="764"/>
      <c r="R28" s="764"/>
      <c r="S28" s="764"/>
      <c r="T28" s="764"/>
      <c r="U28" s="764"/>
      <c r="V28" s="764"/>
      <c r="W28" s="764"/>
      <c r="X28" s="764"/>
      <c r="Y28" s="764"/>
      <c r="Z28" s="765"/>
      <c r="AA28" s="994" t="s">
        <v>1793</v>
      </c>
      <c r="AB28" s="764"/>
      <c r="AC28" s="764"/>
      <c r="AD28" s="764"/>
      <c r="AE28" s="764"/>
      <c r="AF28" s="764"/>
      <c r="AG28" s="764"/>
      <c r="AH28" s="764"/>
      <c r="AI28" s="764"/>
      <c r="AJ28" s="764"/>
      <c r="AK28" s="764"/>
      <c r="AL28" s="764"/>
      <c r="AM28" s="764"/>
      <c r="AN28" s="764"/>
      <c r="AO28" s="764"/>
      <c r="AP28" s="764"/>
      <c r="AQ28" s="764"/>
      <c r="AR28" s="764"/>
      <c r="AS28" s="765"/>
      <c r="AT28" s="990" t="s">
        <v>1481</v>
      </c>
      <c r="AU28" s="789"/>
      <c r="AV28" s="789"/>
      <c r="AW28" s="789"/>
      <c r="AX28" s="790"/>
    </row>
    <row r="29" spans="2:50" ht="14.25" customHeight="1" x14ac:dyDescent="0.25">
      <c r="G29" s="55"/>
      <c r="H29" s="806"/>
      <c r="I29" s="807"/>
      <c r="J29" s="806"/>
      <c r="K29" s="794"/>
      <c r="L29" s="794"/>
      <c r="M29" s="807"/>
      <c r="N29" s="978" t="s">
        <v>796</v>
      </c>
      <c r="O29" s="764"/>
      <c r="P29" s="764"/>
      <c r="Q29" s="764"/>
      <c r="R29" s="764"/>
      <c r="S29" s="764"/>
      <c r="T29" s="765"/>
      <c r="U29" s="978" t="s">
        <v>1401</v>
      </c>
      <c r="V29" s="764"/>
      <c r="W29" s="764"/>
      <c r="X29" s="764"/>
      <c r="Y29" s="764"/>
      <c r="Z29" s="765"/>
      <c r="AA29" s="978" t="s">
        <v>796</v>
      </c>
      <c r="AB29" s="764"/>
      <c r="AC29" s="764"/>
      <c r="AD29" s="764"/>
      <c r="AE29" s="764"/>
      <c r="AF29" s="765"/>
      <c r="AG29" s="978" t="s">
        <v>1794</v>
      </c>
      <c r="AH29" s="764"/>
      <c r="AI29" s="764"/>
      <c r="AJ29" s="764"/>
      <c r="AK29" s="764"/>
      <c r="AL29" s="764"/>
      <c r="AM29" s="765"/>
      <c r="AN29" s="978" t="s">
        <v>1510</v>
      </c>
      <c r="AO29" s="764"/>
      <c r="AP29" s="764"/>
      <c r="AQ29" s="764"/>
      <c r="AR29" s="764"/>
      <c r="AS29" s="765"/>
      <c r="AT29" s="806"/>
      <c r="AU29" s="794"/>
      <c r="AV29" s="794"/>
      <c r="AW29" s="794"/>
      <c r="AX29" s="807"/>
    </row>
    <row r="30" spans="2:50" ht="14.25" customHeight="1" x14ac:dyDescent="0.25">
      <c r="B30" s="760"/>
      <c r="C30" s="761"/>
      <c r="D30" s="761"/>
      <c r="E30" s="761"/>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2:50" ht="14.2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2:50" ht="15" customHeight="1" x14ac:dyDescent="0.25">
      <c r="B32" s="760"/>
      <c r="C32" s="761"/>
      <c r="D32" s="761"/>
      <c r="E32" s="761"/>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2:50" ht="15" customHeight="1"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2:50" ht="15" customHeight="1" x14ac:dyDescent="0.25">
      <c r="B34" s="760"/>
      <c r="C34" s="761"/>
      <c r="D34" s="761"/>
      <c r="E34" s="761"/>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2:50" ht="15" customHeight="1" x14ac:dyDescent="0.25">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2:50" ht="15"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2:50" ht="15"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2:50" ht="15" customHeight="1" x14ac:dyDescent="0.25">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2:50" ht="15" customHeight="1" x14ac:dyDescent="0.25">
      <c r="G40" s="223"/>
      <c r="H40" s="980"/>
      <c r="I40" s="765"/>
      <c r="J40" s="979"/>
      <c r="K40" s="764"/>
      <c r="L40" s="764"/>
      <c r="M40" s="765"/>
      <c r="N40" s="980"/>
      <c r="O40" s="764"/>
      <c r="P40" s="764"/>
      <c r="Q40" s="764"/>
      <c r="R40" s="764"/>
      <c r="S40" s="764"/>
      <c r="T40" s="765"/>
      <c r="U40" s="977"/>
      <c r="V40" s="764"/>
      <c r="W40" s="764"/>
      <c r="X40" s="764"/>
      <c r="Y40" s="764"/>
      <c r="Z40" s="765"/>
      <c r="AA40" s="980"/>
      <c r="AB40" s="764"/>
      <c r="AC40" s="764"/>
      <c r="AD40" s="764"/>
      <c r="AE40" s="764"/>
      <c r="AF40" s="765"/>
      <c r="AG40" s="980"/>
      <c r="AH40" s="764"/>
      <c r="AI40" s="764"/>
      <c r="AJ40" s="764"/>
      <c r="AK40" s="764"/>
      <c r="AL40" s="764"/>
      <c r="AM40" s="765"/>
      <c r="AN40" s="983"/>
      <c r="AO40" s="764"/>
      <c r="AP40" s="764"/>
      <c r="AQ40" s="764"/>
      <c r="AR40" s="764"/>
      <c r="AS40" s="765"/>
      <c r="AT40" s="1063"/>
      <c r="AU40" s="764"/>
      <c r="AV40" s="764"/>
      <c r="AW40" s="764"/>
      <c r="AX40" s="765"/>
    </row>
    <row r="41" spans="2:50" ht="15" customHeight="1" x14ac:dyDescent="0.25">
      <c r="G41" s="223"/>
      <c r="H41" s="980"/>
      <c r="I41" s="765"/>
      <c r="J41" s="979"/>
      <c r="K41" s="764"/>
      <c r="L41" s="764"/>
      <c r="M41" s="765"/>
      <c r="N41" s="980"/>
      <c r="O41" s="764"/>
      <c r="P41" s="764"/>
      <c r="Q41" s="764"/>
      <c r="R41" s="764"/>
      <c r="S41" s="764"/>
      <c r="T41" s="765"/>
      <c r="U41" s="977"/>
      <c r="V41" s="764"/>
      <c r="W41" s="764"/>
      <c r="X41" s="764"/>
      <c r="Y41" s="764"/>
      <c r="Z41" s="765"/>
      <c r="AA41" s="980"/>
      <c r="AB41" s="764"/>
      <c r="AC41" s="764"/>
      <c r="AD41" s="764"/>
      <c r="AE41" s="764"/>
      <c r="AF41" s="765"/>
      <c r="AG41" s="980"/>
      <c r="AH41" s="764"/>
      <c r="AI41" s="764"/>
      <c r="AJ41" s="764"/>
      <c r="AK41" s="764"/>
      <c r="AL41" s="764"/>
      <c r="AM41" s="765"/>
      <c r="AN41" s="983"/>
      <c r="AO41" s="764"/>
      <c r="AP41" s="764"/>
      <c r="AQ41" s="764"/>
      <c r="AR41" s="764"/>
      <c r="AS41" s="765"/>
      <c r="AT41" s="1063"/>
      <c r="AU41" s="764"/>
      <c r="AV41" s="764"/>
      <c r="AW41" s="764"/>
      <c r="AX41" s="765"/>
    </row>
    <row r="42" spans="2:50" ht="15" customHeight="1" x14ac:dyDescent="0.25">
      <c r="G42" s="223"/>
      <c r="H42" s="980"/>
      <c r="I42" s="765"/>
      <c r="J42" s="979"/>
      <c r="K42" s="764"/>
      <c r="L42" s="764"/>
      <c r="M42" s="765"/>
      <c r="N42" s="980"/>
      <c r="O42" s="764"/>
      <c r="P42" s="764"/>
      <c r="Q42" s="764"/>
      <c r="R42" s="764"/>
      <c r="S42" s="764"/>
      <c r="T42" s="765"/>
      <c r="U42" s="977"/>
      <c r="V42" s="764"/>
      <c r="W42" s="764"/>
      <c r="X42" s="764"/>
      <c r="Y42" s="764"/>
      <c r="Z42" s="765"/>
      <c r="AA42" s="980"/>
      <c r="AB42" s="764"/>
      <c r="AC42" s="764"/>
      <c r="AD42" s="764"/>
      <c r="AE42" s="764"/>
      <c r="AF42" s="765"/>
      <c r="AG42" s="980"/>
      <c r="AH42" s="764"/>
      <c r="AI42" s="764"/>
      <c r="AJ42" s="764"/>
      <c r="AK42" s="764"/>
      <c r="AL42" s="764"/>
      <c r="AM42" s="765"/>
      <c r="AN42" s="983"/>
      <c r="AO42" s="764"/>
      <c r="AP42" s="764"/>
      <c r="AQ42" s="764"/>
      <c r="AR42" s="764"/>
      <c r="AS42" s="765"/>
      <c r="AT42" s="1063"/>
      <c r="AU42" s="764"/>
      <c r="AV42" s="764"/>
      <c r="AW42" s="764"/>
      <c r="AX42" s="765"/>
    </row>
    <row r="43" spans="2:50" ht="15" customHeight="1" x14ac:dyDescent="0.25">
      <c r="G43" s="223"/>
      <c r="H43" s="980"/>
      <c r="I43" s="765"/>
      <c r="J43" s="979"/>
      <c r="K43" s="764"/>
      <c r="L43" s="764"/>
      <c r="M43" s="765"/>
      <c r="N43" s="980"/>
      <c r="O43" s="764"/>
      <c r="P43" s="764"/>
      <c r="Q43" s="764"/>
      <c r="R43" s="764"/>
      <c r="S43" s="764"/>
      <c r="T43" s="765"/>
      <c r="U43" s="977"/>
      <c r="V43" s="764"/>
      <c r="W43" s="764"/>
      <c r="X43" s="764"/>
      <c r="Y43" s="764"/>
      <c r="Z43" s="765"/>
      <c r="AA43" s="980"/>
      <c r="AB43" s="764"/>
      <c r="AC43" s="764"/>
      <c r="AD43" s="764"/>
      <c r="AE43" s="764"/>
      <c r="AF43" s="765"/>
      <c r="AG43" s="980"/>
      <c r="AH43" s="764"/>
      <c r="AI43" s="764"/>
      <c r="AJ43" s="764"/>
      <c r="AK43" s="764"/>
      <c r="AL43" s="764"/>
      <c r="AM43" s="765"/>
      <c r="AN43" s="983"/>
      <c r="AO43" s="764"/>
      <c r="AP43" s="764"/>
      <c r="AQ43" s="764"/>
      <c r="AR43" s="764"/>
      <c r="AS43" s="765"/>
      <c r="AT43" s="1063"/>
      <c r="AU43" s="764"/>
      <c r="AV43" s="764"/>
      <c r="AW43" s="764"/>
      <c r="AX43" s="765"/>
    </row>
    <row r="44" spans="2:50" ht="14.25" customHeight="1" x14ac:dyDescent="0.25">
      <c r="G44" s="223"/>
      <c r="H44" s="980"/>
      <c r="I44" s="765"/>
      <c r="J44" s="979"/>
      <c r="K44" s="764"/>
      <c r="L44" s="764"/>
      <c r="M44" s="765"/>
      <c r="N44" s="980"/>
      <c r="O44" s="764"/>
      <c r="P44" s="764"/>
      <c r="Q44" s="764"/>
      <c r="R44" s="764"/>
      <c r="S44" s="764"/>
      <c r="T44" s="765"/>
      <c r="U44" s="977"/>
      <c r="V44" s="764"/>
      <c r="W44" s="764"/>
      <c r="X44" s="764"/>
      <c r="Y44" s="764"/>
      <c r="Z44" s="765"/>
      <c r="AA44" s="980"/>
      <c r="AB44" s="764"/>
      <c r="AC44" s="764"/>
      <c r="AD44" s="764"/>
      <c r="AE44" s="764"/>
      <c r="AF44" s="765"/>
      <c r="AG44" s="980"/>
      <c r="AH44" s="764"/>
      <c r="AI44" s="764"/>
      <c r="AJ44" s="764"/>
      <c r="AK44" s="764"/>
      <c r="AL44" s="764"/>
      <c r="AM44" s="765"/>
      <c r="AN44" s="983"/>
      <c r="AO44" s="764"/>
      <c r="AP44" s="764"/>
      <c r="AQ44" s="764"/>
      <c r="AR44" s="764"/>
      <c r="AS44" s="765"/>
      <c r="AT44" s="1063"/>
      <c r="AU44" s="764"/>
      <c r="AV44" s="764"/>
      <c r="AW44" s="764"/>
      <c r="AX44" s="765"/>
    </row>
    <row r="45" spans="2:50" ht="14.25" customHeight="1" x14ac:dyDescent="0.25">
      <c r="G45" s="223"/>
      <c r="H45" s="980"/>
      <c r="I45" s="765"/>
      <c r="J45" s="979"/>
      <c r="K45" s="764"/>
      <c r="L45" s="764"/>
      <c r="M45" s="765"/>
      <c r="N45" s="980"/>
      <c r="O45" s="764"/>
      <c r="P45" s="764"/>
      <c r="Q45" s="764"/>
      <c r="R45" s="764"/>
      <c r="S45" s="764"/>
      <c r="T45" s="765"/>
      <c r="U45" s="977"/>
      <c r="V45" s="764"/>
      <c r="W45" s="764"/>
      <c r="X45" s="764"/>
      <c r="Y45" s="764"/>
      <c r="Z45" s="765"/>
      <c r="AA45" s="980"/>
      <c r="AB45" s="764"/>
      <c r="AC45" s="764"/>
      <c r="AD45" s="764"/>
      <c r="AE45" s="764"/>
      <c r="AF45" s="765"/>
      <c r="AG45" s="980"/>
      <c r="AH45" s="764"/>
      <c r="AI45" s="764"/>
      <c r="AJ45" s="764"/>
      <c r="AK45" s="764"/>
      <c r="AL45" s="764"/>
      <c r="AM45" s="765"/>
      <c r="AN45" s="983"/>
      <c r="AO45" s="764"/>
      <c r="AP45" s="764"/>
      <c r="AQ45" s="764"/>
      <c r="AR45" s="764"/>
      <c r="AS45" s="765"/>
      <c r="AT45" s="1063"/>
      <c r="AU45" s="764"/>
      <c r="AV45" s="764"/>
      <c r="AW45" s="764"/>
      <c r="AX45" s="765"/>
    </row>
    <row r="46" spans="2:50" ht="14.25" customHeight="1" x14ac:dyDescent="0.25">
      <c r="G46" s="223"/>
      <c r="H46" s="980"/>
      <c r="I46" s="765"/>
      <c r="J46" s="979"/>
      <c r="K46" s="764"/>
      <c r="L46" s="764"/>
      <c r="M46" s="765"/>
      <c r="N46" s="980"/>
      <c r="O46" s="764"/>
      <c r="P46" s="764"/>
      <c r="Q46" s="764"/>
      <c r="R46" s="764"/>
      <c r="S46" s="764"/>
      <c r="T46" s="765"/>
      <c r="U46" s="977"/>
      <c r="V46" s="764"/>
      <c r="W46" s="764"/>
      <c r="X46" s="764"/>
      <c r="Y46" s="764"/>
      <c r="Z46" s="765"/>
      <c r="AA46" s="980"/>
      <c r="AB46" s="764"/>
      <c r="AC46" s="764"/>
      <c r="AD46" s="764"/>
      <c r="AE46" s="764"/>
      <c r="AF46" s="765"/>
      <c r="AG46" s="980"/>
      <c r="AH46" s="764"/>
      <c r="AI46" s="764"/>
      <c r="AJ46" s="764"/>
      <c r="AK46" s="764"/>
      <c r="AL46" s="764"/>
      <c r="AM46" s="765"/>
      <c r="AN46" s="983"/>
      <c r="AO46" s="764"/>
      <c r="AP46" s="764"/>
      <c r="AQ46" s="764"/>
      <c r="AR46" s="764"/>
      <c r="AS46" s="765"/>
      <c r="AT46" s="1063"/>
      <c r="AU46" s="764"/>
      <c r="AV46" s="764"/>
      <c r="AW46" s="764"/>
      <c r="AX46" s="765"/>
    </row>
    <row r="47" spans="2:50" ht="14.25" customHeight="1" x14ac:dyDescent="0.25">
      <c r="G47" s="256"/>
      <c r="H47" s="980"/>
      <c r="I47" s="765"/>
      <c r="J47" s="979"/>
      <c r="K47" s="764"/>
      <c r="L47" s="764"/>
      <c r="M47" s="765"/>
      <c r="N47" s="980"/>
      <c r="O47" s="764"/>
      <c r="P47" s="764"/>
      <c r="Q47" s="764"/>
      <c r="R47" s="764"/>
      <c r="S47" s="764"/>
      <c r="T47" s="765"/>
      <c r="U47" s="977"/>
      <c r="V47" s="764"/>
      <c r="W47" s="764"/>
      <c r="X47" s="764"/>
      <c r="Y47" s="764"/>
      <c r="Z47" s="765"/>
      <c r="AA47" s="980"/>
      <c r="AB47" s="764"/>
      <c r="AC47" s="764"/>
      <c r="AD47" s="764"/>
      <c r="AE47" s="764"/>
      <c r="AF47" s="765"/>
      <c r="AG47" s="980"/>
      <c r="AH47" s="764"/>
      <c r="AI47" s="764"/>
      <c r="AJ47" s="764"/>
      <c r="AK47" s="764"/>
      <c r="AL47" s="764"/>
      <c r="AM47" s="765"/>
      <c r="AN47" s="983"/>
      <c r="AO47" s="764"/>
      <c r="AP47" s="764"/>
      <c r="AQ47" s="764"/>
      <c r="AR47" s="764"/>
      <c r="AS47" s="765"/>
      <c r="AT47" s="1063"/>
      <c r="AU47" s="764"/>
      <c r="AV47" s="764"/>
      <c r="AW47" s="764"/>
      <c r="AX47" s="765"/>
    </row>
    <row r="48" spans="2:50" ht="14.25" customHeight="1" x14ac:dyDescent="0.25">
      <c r="G48" s="256"/>
      <c r="H48" s="980"/>
      <c r="I48" s="765"/>
      <c r="J48" s="979"/>
      <c r="K48" s="764"/>
      <c r="L48" s="764"/>
      <c r="M48" s="765"/>
      <c r="N48" s="980"/>
      <c r="O48" s="764"/>
      <c r="P48" s="764"/>
      <c r="Q48" s="764"/>
      <c r="R48" s="764"/>
      <c r="S48" s="764"/>
      <c r="T48" s="765"/>
      <c r="U48" s="977"/>
      <c r="V48" s="764"/>
      <c r="W48" s="764"/>
      <c r="X48" s="764"/>
      <c r="Y48" s="764"/>
      <c r="Z48" s="765"/>
      <c r="AA48" s="980"/>
      <c r="AB48" s="764"/>
      <c r="AC48" s="764"/>
      <c r="AD48" s="764"/>
      <c r="AE48" s="764"/>
      <c r="AF48" s="765"/>
      <c r="AG48" s="980"/>
      <c r="AH48" s="764"/>
      <c r="AI48" s="764"/>
      <c r="AJ48" s="764"/>
      <c r="AK48" s="764"/>
      <c r="AL48" s="764"/>
      <c r="AM48" s="765"/>
      <c r="AN48" s="983"/>
      <c r="AO48" s="764"/>
      <c r="AP48" s="764"/>
      <c r="AQ48" s="764"/>
      <c r="AR48" s="764"/>
      <c r="AS48" s="765"/>
      <c r="AT48" s="1063"/>
      <c r="AU48" s="764"/>
      <c r="AV48" s="764"/>
      <c r="AW48" s="764"/>
      <c r="AX48" s="765"/>
    </row>
    <row r="49" spans="7:50" ht="14.25" customHeight="1" x14ac:dyDescent="0.25">
      <c r="G49" s="256"/>
      <c r="H49" s="980"/>
      <c r="I49" s="765"/>
      <c r="J49" s="979"/>
      <c r="K49" s="764"/>
      <c r="L49" s="764"/>
      <c r="M49" s="765"/>
      <c r="N49" s="980"/>
      <c r="O49" s="764"/>
      <c r="P49" s="764"/>
      <c r="Q49" s="764"/>
      <c r="R49" s="764"/>
      <c r="S49" s="764"/>
      <c r="T49" s="765"/>
      <c r="U49" s="977"/>
      <c r="V49" s="764"/>
      <c r="W49" s="764"/>
      <c r="X49" s="764"/>
      <c r="Y49" s="764"/>
      <c r="Z49" s="765"/>
      <c r="AA49" s="980"/>
      <c r="AB49" s="764"/>
      <c r="AC49" s="764"/>
      <c r="AD49" s="764"/>
      <c r="AE49" s="764"/>
      <c r="AF49" s="765"/>
      <c r="AG49" s="980"/>
      <c r="AH49" s="764"/>
      <c r="AI49" s="764"/>
      <c r="AJ49" s="764"/>
      <c r="AK49" s="764"/>
      <c r="AL49" s="764"/>
      <c r="AM49" s="765"/>
      <c r="AN49" s="983"/>
      <c r="AO49" s="764"/>
      <c r="AP49" s="764"/>
      <c r="AQ49" s="764"/>
      <c r="AR49" s="764"/>
      <c r="AS49" s="765"/>
      <c r="AT49" s="1063"/>
      <c r="AU49" s="764"/>
      <c r="AV49" s="764"/>
      <c r="AW49" s="764"/>
      <c r="AX49" s="765"/>
    </row>
    <row r="50" spans="7:50" ht="14.25" customHeight="1" x14ac:dyDescent="0.25">
      <c r="G50" s="256"/>
      <c r="H50" s="993"/>
      <c r="I50" s="765"/>
      <c r="J50" s="993"/>
      <c r="K50" s="764"/>
      <c r="L50" s="764"/>
      <c r="M50" s="765"/>
      <c r="N50" s="993"/>
      <c r="O50" s="764"/>
      <c r="P50" s="764"/>
      <c r="Q50" s="764"/>
      <c r="R50" s="764"/>
      <c r="S50" s="764"/>
      <c r="T50" s="765"/>
      <c r="U50" s="986"/>
      <c r="V50" s="764"/>
      <c r="W50" s="764"/>
      <c r="X50" s="764"/>
      <c r="Y50" s="764"/>
      <c r="Z50" s="765"/>
      <c r="AA50" s="993"/>
      <c r="AB50" s="764"/>
      <c r="AC50" s="764"/>
      <c r="AD50" s="764"/>
      <c r="AE50" s="764"/>
      <c r="AF50" s="765"/>
      <c r="AG50" s="993"/>
      <c r="AH50" s="764"/>
      <c r="AI50" s="764"/>
      <c r="AJ50" s="764"/>
      <c r="AK50" s="764"/>
      <c r="AL50" s="764"/>
      <c r="AM50" s="765"/>
      <c r="AN50" s="995"/>
      <c r="AO50" s="764"/>
      <c r="AP50" s="764"/>
      <c r="AQ50" s="764"/>
      <c r="AR50" s="764"/>
      <c r="AS50" s="765"/>
      <c r="AT50" s="1065"/>
      <c r="AU50" s="764"/>
      <c r="AV50" s="764"/>
      <c r="AW50" s="764"/>
      <c r="AX50" s="765"/>
    </row>
    <row r="51" spans="7:50" ht="14.25" customHeight="1" x14ac:dyDescent="0.25">
      <c r="G51" s="223"/>
      <c r="H51" s="1092" t="s">
        <v>1494</v>
      </c>
      <c r="I51" s="764"/>
      <c r="J51" s="764"/>
      <c r="K51" s="764"/>
      <c r="L51" s="764"/>
      <c r="M51" s="764"/>
      <c r="N51" s="764"/>
      <c r="O51" s="764"/>
      <c r="P51" s="764"/>
      <c r="Q51" s="764"/>
      <c r="R51" s="764"/>
      <c r="S51" s="764"/>
      <c r="T51" s="764"/>
      <c r="U51" s="764"/>
      <c r="V51" s="764"/>
      <c r="W51" s="764"/>
      <c r="X51" s="764"/>
      <c r="Y51" s="764"/>
      <c r="Z51" s="764"/>
      <c r="AA51" s="764"/>
      <c r="AB51" s="764"/>
      <c r="AC51" s="764"/>
      <c r="AD51" s="764"/>
      <c r="AE51" s="764"/>
      <c r="AF51" s="764"/>
      <c r="AG51" s="764"/>
      <c r="AH51" s="764"/>
      <c r="AI51" s="764"/>
      <c r="AJ51" s="764"/>
      <c r="AK51" s="764"/>
      <c r="AL51" s="764"/>
      <c r="AM51" s="764"/>
      <c r="AN51" s="764"/>
      <c r="AO51" s="764"/>
      <c r="AP51" s="764"/>
      <c r="AQ51" s="764"/>
      <c r="AR51" s="764"/>
      <c r="AS51" s="765"/>
      <c r="AT51" s="1134">
        <f>SUM(AT30:AT50)</f>
        <v>0</v>
      </c>
      <c r="AU51" s="764"/>
      <c r="AV51" s="764"/>
      <c r="AW51" s="764"/>
      <c r="AX51" s="765"/>
    </row>
    <row r="52" spans="7:50" ht="14.25" customHeight="1" x14ac:dyDescent="0.25">
      <c r="G52" s="223"/>
    </row>
    <row r="53" spans="7:50" ht="14.25" customHeight="1" x14ac:dyDescent="0.25">
      <c r="G53" s="223"/>
    </row>
    <row r="54" spans="7:50" ht="15" customHeight="1" x14ac:dyDescent="0.25">
      <c r="G54" s="223"/>
    </row>
    <row r="55" spans="7:50" ht="14.25" customHeight="1" x14ac:dyDescent="0.25">
      <c r="G55" s="223"/>
      <c r="H55" s="976" t="s">
        <v>1795</v>
      </c>
      <c r="I55" s="824"/>
      <c r="J55" s="824"/>
      <c r="K55" s="824"/>
      <c r="L55" s="824"/>
      <c r="M55" s="824"/>
      <c r="N55" s="824"/>
      <c r="O55" s="824"/>
      <c r="P55" s="824"/>
      <c r="Q55" s="824"/>
      <c r="R55" s="824"/>
      <c r="S55" s="824"/>
      <c r="T55" s="824"/>
      <c r="U55" s="824"/>
      <c r="V55" s="824"/>
      <c r="W55" s="824"/>
      <c r="X55" s="824"/>
      <c r="Y55" s="825"/>
      <c r="Z55" s="976" t="s">
        <v>1796</v>
      </c>
      <c r="AA55" s="824"/>
      <c r="AB55" s="824"/>
      <c r="AC55" s="824"/>
      <c r="AD55" s="824"/>
      <c r="AE55" s="824"/>
      <c r="AF55" s="824"/>
      <c r="AG55" s="824"/>
      <c r="AH55" s="824"/>
      <c r="AI55" s="824"/>
      <c r="AJ55" s="824"/>
      <c r="AK55" s="824"/>
      <c r="AL55" s="824"/>
      <c r="AM55" s="824"/>
      <c r="AN55" s="824"/>
      <c r="AO55" s="824"/>
      <c r="AP55" s="824"/>
      <c r="AQ55" s="825"/>
    </row>
    <row r="56" spans="7:50" ht="14.25" customHeight="1" x14ac:dyDescent="0.25">
      <c r="G56" s="223"/>
      <c r="H56" s="257" t="s">
        <v>796</v>
      </c>
      <c r="I56" s="258"/>
      <c r="J56" s="258"/>
      <c r="K56" s="258"/>
      <c r="L56" s="258"/>
      <c r="M56" s="258"/>
      <c r="N56" s="258"/>
      <c r="O56" s="258"/>
      <c r="P56" s="258"/>
      <c r="Q56" s="259"/>
      <c r="R56" s="257" t="s">
        <v>1511</v>
      </c>
      <c r="S56" s="258"/>
      <c r="T56" s="258"/>
      <c r="U56" s="259"/>
      <c r="V56" s="257" t="s">
        <v>1510</v>
      </c>
      <c r="W56" s="258"/>
      <c r="X56" s="258"/>
      <c r="Y56" s="259"/>
      <c r="Z56" s="257" t="s">
        <v>796</v>
      </c>
      <c r="AA56" s="258"/>
      <c r="AB56" s="258"/>
      <c r="AC56" s="258"/>
      <c r="AD56" s="258"/>
      <c r="AE56" s="258"/>
      <c r="AF56" s="258"/>
      <c r="AG56" s="258"/>
      <c r="AH56" s="258"/>
      <c r="AI56" s="259"/>
      <c r="AJ56" s="257" t="s">
        <v>1511</v>
      </c>
      <c r="AK56" s="258"/>
      <c r="AL56" s="258"/>
      <c r="AM56" s="259"/>
      <c r="AN56" s="257" t="s">
        <v>1510</v>
      </c>
      <c r="AO56" s="258"/>
      <c r="AP56" s="258"/>
      <c r="AQ56" s="259"/>
    </row>
    <row r="57" spans="7:50" ht="14.25" customHeight="1" x14ac:dyDescent="0.25">
      <c r="G57" s="223"/>
      <c r="H57" s="260"/>
      <c r="Q57" s="261"/>
      <c r="R57" s="260"/>
      <c r="U57" s="261"/>
      <c r="V57" s="260"/>
      <c r="Y57" s="261"/>
      <c r="Z57" s="260"/>
      <c r="AI57" s="261"/>
      <c r="AJ57" s="260"/>
      <c r="AM57" s="261"/>
      <c r="AN57" s="260"/>
      <c r="AQ57" s="261"/>
    </row>
    <row r="58" spans="7:50" ht="14.25" customHeight="1" x14ac:dyDescent="0.25">
      <c r="G58" s="223"/>
      <c r="H58" s="260"/>
      <c r="Q58" s="261"/>
      <c r="R58" s="260"/>
      <c r="U58" s="261"/>
      <c r="V58" s="260"/>
      <c r="Y58" s="261"/>
      <c r="Z58" s="260"/>
      <c r="AI58" s="261"/>
      <c r="AJ58" s="260"/>
      <c r="AM58" s="261"/>
      <c r="AN58" s="260"/>
      <c r="AQ58" s="261"/>
    </row>
    <row r="59" spans="7:50" ht="14.25" customHeight="1" x14ac:dyDescent="0.25">
      <c r="G59" s="223"/>
      <c r="H59" s="260"/>
      <c r="Q59" s="261"/>
      <c r="R59" s="260"/>
      <c r="U59" s="261"/>
      <c r="V59" s="260"/>
      <c r="Y59" s="261"/>
      <c r="Z59" s="260"/>
      <c r="AI59" s="261"/>
      <c r="AJ59" s="260"/>
      <c r="AM59" s="261"/>
      <c r="AN59" s="260"/>
      <c r="AQ59" s="261"/>
    </row>
    <row r="60" spans="7:50" ht="14.25" customHeight="1" x14ac:dyDescent="0.25">
      <c r="G60" s="223"/>
      <c r="H60" s="260"/>
      <c r="Q60" s="261"/>
      <c r="R60" s="260"/>
      <c r="U60" s="261"/>
      <c r="V60" s="260"/>
      <c r="Y60" s="261"/>
      <c r="Z60" s="260"/>
      <c r="AI60" s="261"/>
      <c r="AJ60" s="260"/>
      <c r="AM60" s="261"/>
      <c r="AN60" s="260"/>
      <c r="AQ60" s="261"/>
    </row>
    <row r="61" spans="7:50" ht="14.25" customHeight="1" x14ac:dyDescent="0.25">
      <c r="G61" s="223"/>
      <c r="H61" s="262"/>
      <c r="I61" s="263"/>
      <c r="J61" s="263"/>
      <c r="K61" s="263"/>
      <c r="L61" s="263"/>
      <c r="M61" s="263"/>
      <c r="N61" s="263"/>
      <c r="O61" s="263"/>
      <c r="P61" s="263"/>
      <c r="Q61" s="264"/>
      <c r="R61" s="262"/>
      <c r="S61" s="263"/>
      <c r="T61" s="263"/>
      <c r="U61" s="264"/>
      <c r="V61" s="262"/>
      <c r="W61" s="263"/>
      <c r="X61" s="263"/>
      <c r="Y61" s="264"/>
      <c r="Z61" s="262"/>
      <c r="AA61" s="263"/>
      <c r="AB61" s="263"/>
      <c r="AC61" s="263"/>
      <c r="AD61" s="263"/>
      <c r="AE61" s="263"/>
      <c r="AF61" s="263"/>
      <c r="AG61" s="263"/>
      <c r="AH61" s="263"/>
      <c r="AI61" s="264"/>
      <c r="AJ61" s="262"/>
      <c r="AK61" s="263"/>
      <c r="AL61" s="263"/>
      <c r="AM61" s="264"/>
      <c r="AN61" s="262"/>
      <c r="AO61" s="263"/>
      <c r="AP61" s="263"/>
      <c r="AQ61" s="264"/>
    </row>
    <row r="62" spans="7:50" ht="14.25" customHeight="1" x14ac:dyDescent="0.25">
      <c r="G62" s="223"/>
      <c r="AM62" s="265" t="s">
        <v>1797</v>
      </c>
      <c r="AN62" s="55" t="str">
        <f>'C-5-1'!U18</f>
        <v>C-5-1-1</v>
      </c>
    </row>
    <row r="63" spans="7:50" ht="14.25" customHeight="1" x14ac:dyDescent="0.25">
      <c r="G63" s="223"/>
    </row>
    <row r="64" spans="7:50" ht="14.25" customHeight="1" x14ac:dyDescent="0.25">
      <c r="G64" s="223"/>
      <c r="H64" s="223"/>
      <c r="I64" s="223"/>
      <c r="J64" s="223"/>
      <c r="K64" s="223"/>
      <c r="L64" s="223"/>
      <c r="M64" s="223"/>
      <c r="N64" s="223"/>
      <c r="O64" s="223"/>
      <c r="P64" s="223"/>
      <c r="Q64" s="223"/>
      <c r="R64" s="223"/>
      <c r="S64" s="223"/>
      <c r="T64" s="223"/>
      <c r="U64" s="223"/>
      <c r="V64" s="223"/>
      <c r="W64" s="223"/>
      <c r="X64" s="223"/>
    </row>
  </sheetData>
  <mergeCells count="216">
    <mergeCell ref="H22:I23"/>
    <mergeCell ref="AA49:AF49"/>
    <mergeCell ref="N31:T31"/>
    <mergeCell ref="AN32:AS32"/>
    <mergeCell ref="N40:T40"/>
    <mergeCell ref="J43:M43"/>
    <mergeCell ref="AN41:AS41"/>
    <mergeCell ref="AA36:AF36"/>
    <mergeCell ref="AN47:AS47"/>
    <mergeCell ref="J33:M33"/>
    <mergeCell ref="J42:M42"/>
    <mergeCell ref="H39:I39"/>
    <mergeCell ref="AN43:AS43"/>
    <mergeCell ref="J23:P23"/>
    <mergeCell ref="AA35:AF35"/>
    <mergeCell ref="H45:I45"/>
    <mergeCell ref="AG29:AM29"/>
    <mergeCell ref="AG38:AM38"/>
    <mergeCell ref="H38:I38"/>
    <mergeCell ref="J31:M31"/>
    <mergeCell ref="H43:I43"/>
    <mergeCell ref="J48:M48"/>
    <mergeCell ref="J45:M45"/>
    <mergeCell ref="H35:I35"/>
    <mergeCell ref="N50:T50"/>
    <mergeCell ref="AT35:AX35"/>
    <mergeCell ref="U29:Z29"/>
    <mergeCell ref="AG44:AM44"/>
    <mergeCell ref="U38:Z38"/>
    <mergeCell ref="AG31:AM31"/>
    <mergeCell ref="AT49:AX49"/>
    <mergeCell ref="N42:T42"/>
    <mergeCell ref="AA43:AF43"/>
    <mergeCell ref="N44:T44"/>
    <mergeCell ref="AN45:AS45"/>
    <mergeCell ref="AT37:AX37"/>
    <mergeCell ref="AT30:AX30"/>
    <mergeCell ref="AN50:AS50"/>
    <mergeCell ref="AA44:AF44"/>
    <mergeCell ref="AG45:AM45"/>
    <mergeCell ref="AN35:AS35"/>
    <mergeCell ref="U48:Z48"/>
    <mergeCell ref="U32:Z32"/>
    <mergeCell ref="AG47:AM47"/>
    <mergeCell ref="U41:Z41"/>
    <mergeCell ref="N34:T34"/>
    <mergeCell ref="AN46:AS46"/>
    <mergeCell ref="AN39:AS39"/>
    <mergeCell ref="B12:E12"/>
    <mergeCell ref="AA32:AF32"/>
    <mergeCell ref="AT34:AX34"/>
    <mergeCell ref="H37:I37"/>
    <mergeCell ref="J30:M30"/>
    <mergeCell ref="U31:Z31"/>
    <mergeCell ref="AL24:AS24"/>
    <mergeCell ref="U40:Z40"/>
    <mergeCell ref="Q23:W23"/>
    <mergeCell ref="AN34:AS34"/>
    <mergeCell ref="B14:E14"/>
    <mergeCell ref="AT39:AX39"/>
    <mergeCell ref="AA38:AF38"/>
    <mergeCell ref="AT36:AX36"/>
    <mergeCell ref="AE23:AK23"/>
    <mergeCell ref="AG32:AM32"/>
    <mergeCell ref="B13:E13"/>
    <mergeCell ref="AN36:AS36"/>
    <mergeCell ref="J22:AX22"/>
    <mergeCell ref="AA40:AF40"/>
    <mergeCell ref="AA37:AF37"/>
    <mergeCell ref="AN29:AS29"/>
    <mergeCell ref="AA33:AF33"/>
    <mergeCell ref="B32:E32"/>
    <mergeCell ref="G7:AR7"/>
    <mergeCell ref="N41:T41"/>
    <mergeCell ref="B18:E18"/>
    <mergeCell ref="X23:AD23"/>
    <mergeCell ref="N38:T38"/>
    <mergeCell ref="AA47:AF47"/>
    <mergeCell ref="J34:M34"/>
    <mergeCell ref="N43:T43"/>
    <mergeCell ref="J24:P24"/>
    <mergeCell ref="AL23:AS23"/>
    <mergeCell ref="N33:T33"/>
    <mergeCell ref="G9:Z11"/>
    <mergeCell ref="J47:M47"/>
    <mergeCell ref="AN44:AS44"/>
    <mergeCell ref="H41:I41"/>
    <mergeCell ref="N30:T30"/>
    <mergeCell ref="AN31:AS31"/>
    <mergeCell ref="AG33:AM33"/>
    <mergeCell ref="AG42:AM42"/>
    <mergeCell ref="H34:I34"/>
    <mergeCell ref="AG43:AM43"/>
    <mergeCell ref="U42:Z42"/>
    <mergeCell ref="AG35:AM35"/>
    <mergeCell ref="AG39:AM39"/>
    <mergeCell ref="J50:M50"/>
    <mergeCell ref="U37:Z37"/>
    <mergeCell ref="AT24:AX24"/>
    <mergeCell ref="B16:E16"/>
    <mergeCell ref="AT38:AX38"/>
    <mergeCell ref="H36:I36"/>
    <mergeCell ref="AA50:AF50"/>
    <mergeCell ref="AG34:AM34"/>
    <mergeCell ref="N32:T32"/>
    <mergeCell ref="J49:M49"/>
    <mergeCell ref="AT41:AX41"/>
    <mergeCell ref="AT48:AX48"/>
    <mergeCell ref="AT45:AX45"/>
    <mergeCell ref="AT42:AX42"/>
    <mergeCell ref="AT32:AX32"/>
    <mergeCell ref="H50:I50"/>
    <mergeCell ref="H49:I49"/>
    <mergeCell ref="H44:I44"/>
    <mergeCell ref="AG30:AM30"/>
    <mergeCell ref="AT33:AX33"/>
    <mergeCell ref="AA31:AF31"/>
    <mergeCell ref="J44:M44"/>
    <mergeCell ref="U39:Z39"/>
    <mergeCell ref="AN49:AS49"/>
    <mergeCell ref="B6:E6"/>
    <mergeCell ref="B15:E15"/>
    <mergeCell ref="J46:M46"/>
    <mergeCell ref="J28:M29"/>
    <mergeCell ref="U47:Z47"/>
    <mergeCell ref="H31:I31"/>
    <mergeCell ref="H40:I40"/>
    <mergeCell ref="AE24:AK24"/>
    <mergeCell ref="U43:Z43"/>
    <mergeCell ref="N36:T36"/>
    <mergeCell ref="N45:T45"/>
    <mergeCell ref="AA41:AF41"/>
    <mergeCell ref="U33:Z33"/>
    <mergeCell ref="J38:M38"/>
    <mergeCell ref="B17:E17"/>
    <mergeCell ref="H42:I42"/>
    <mergeCell ref="B19:E19"/>
    <mergeCell ref="B34:E34"/>
    <mergeCell ref="B28:E28"/>
    <mergeCell ref="H30:I30"/>
    <mergeCell ref="AG37:AM37"/>
    <mergeCell ref="N28:Z28"/>
    <mergeCell ref="AA45:AF45"/>
    <mergeCell ref="B30:E30"/>
    <mergeCell ref="AT28:AX29"/>
    <mergeCell ref="N48:T48"/>
    <mergeCell ref="AT51:AX51"/>
    <mergeCell ref="U49:Z49"/>
    <mergeCell ref="H33:I33"/>
    <mergeCell ref="B20:E20"/>
    <mergeCell ref="N49:T49"/>
    <mergeCell ref="B4:E4"/>
    <mergeCell ref="H46:I46"/>
    <mergeCell ref="J39:M39"/>
    <mergeCell ref="N35:T35"/>
    <mergeCell ref="AA46:AF46"/>
    <mergeCell ref="AN42:AS42"/>
    <mergeCell ref="H28:I29"/>
    <mergeCell ref="J37:M37"/>
    <mergeCell ref="B8:E8"/>
    <mergeCell ref="H24:I24"/>
    <mergeCell ref="AT23:AX23"/>
    <mergeCell ref="N47:T47"/>
    <mergeCell ref="AN48:AS48"/>
    <mergeCell ref="AG41:AM41"/>
    <mergeCell ref="Q24:W24"/>
    <mergeCell ref="AG50:AM50"/>
    <mergeCell ref="AT47:AX47"/>
    <mergeCell ref="AT50:AX50"/>
    <mergeCell ref="U50:Z50"/>
    <mergeCell ref="U35:Z35"/>
    <mergeCell ref="AT44:AX44"/>
    <mergeCell ref="H47:I47"/>
    <mergeCell ref="U44:Z44"/>
    <mergeCell ref="N46:T46"/>
    <mergeCell ref="AT31:AX31"/>
    <mergeCell ref="U34:Z34"/>
    <mergeCell ref="N39:T39"/>
    <mergeCell ref="N37:T37"/>
    <mergeCell ref="J40:M40"/>
    <mergeCell ref="AN38:AS38"/>
    <mergeCell ref="AT43:AX43"/>
    <mergeCell ref="AA42:AF42"/>
    <mergeCell ref="AT46:AX46"/>
    <mergeCell ref="AG49:AM49"/>
    <mergeCell ref="AN40:AS40"/>
    <mergeCell ref="AG36:AM36"/>
    <mergeCell ref="J35:M35"/>
    <mergeCell ref="AN33:AS33"/>
    <mergeCell ref="U45:Z45"/>
    <mergeCell ref="AT40:AX40"/>
    <mergeCell ref="AA39:AF39"/>
    <mergeCell ref="H55:Y55"/>
    <mergeCell ref="U36:Z36"/>
    <mergeCell ref="N29:T29"/>
    <mergeCell ref="J32:M32"/>
    <mergeCell ref="B10:E10"/>
    <mergeCell ref="AA34:AF34"/>
    <mergeCell ref="J41:M41"/>
    <mergeCell ref="H51:AS51"/>
    <mergeCell ref="AG46:AM46"/>
    <mergeCell ref="AG40:AM40"/>
    <mergeCell ref="AA28:AS28"/>
    <mergeCell ref="H32:I32"/>
    <mergeCell ref="AN37:AS37"/>
    <mergeCell ref="AN30:AS30"/>
    <mergeCell ref="U30:Z30"/>
    <mergeCell ref="X24:AD24"/>
    <mergeCell ref="AA48:AF48"/>
    <mergeCell ref="AA30:AF30"/>
    <mergeCell ref="Z55:AQ55"/>
    <mergeCell ref="J36:M36"/>
    <mergeCell ref="AA29:AF29"/>
    <mergeCell ref="H48:I48"/>
    <mergeCell ref="U46:Z46"/>
    <mergeCell ref="AG48:AM48"/>
  </mergeCells>
  <hyperlinks>
    <hyperlink ref="B4" location="PANDUAN!A1" display="PANDUAN" xr:uid="{00000000-0004-0000-6400-000000000000}"/>
    <hyperlink ref="B6" location="'EWS DIRECTORY'!A1" display="EWS DIRECTORY" xr:uid="{00000000-0004-0000-6400-000001000000}"/>
    <hyperlink ref="B8" location="'DATA PEMICU'!A1" display="DATA PEMICU" xr:uid="{00000000-0004-0000-6400-000002000000}"/>
    <hyperlink ref="B10" location="'DATA PENGUJI'!A1" display="DATA PENGUJI" xr:uid="{00000000-0004-0000-6400-000003000000}"/>
    <hyperlink ref="B12" location="'MAIN LEVEL'!A1" display="MAIN LEVEL" xr:uid="{00000000-0004-0000-6400-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500-000000000000}">
  <sheetPr codeName="Sheet255">
    <tabColor theme="4" tint="-0.249977111117893"/>
  </sheetPr>
  <dimension ref="A1:BJ200"/>
  <sheetViews>
    <sheetView topLeftCell="B6"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62" width="3.6640625" customWidth="1"/>
  </cols>
  <sheetData>
    <row r="1" spans="2:62" ht="14.25" customHeight="1" x14ac:dyDescent="0.25">
      <c r="G1" s="110"/>
      <c r="H1" s="110"/>
      <c r="I1" s="110"/>
      <c r="J1" s="110"/>
      <c r="K1" s="110"/>
      <c r="L1" s="110"/>
      <c r="M1" s="110"/>
      <c r="N1" s="110"/>
      <c r="O1" s="110"/>
      <c r="P1" s="110"/>
      <c r="Q1" s="110"/>
      <c r="R1" s="110"/>
      <c r="S1" s="110"/>
      <c r="T1" s="110"/>
      <c r="U1" s="110"/>
      <c r="V1" s="110"/>
      <c r="W1" s="110"/>
      <c r="X1" s="110"/>
    </row>
    <row r="2" spans="2:62" ht="14.25" customHeight="1" x14ac:dyDescent="0.25">
      <c r="G2" s="55" t="s">
        <v>1674</v>
      </c>
      <c r="H2" s="55"/>
      <c r="I2" s="55"/>
      <c r="J2" s="55"/>
      <c r="K2" s="55"/>
      <c r="L2" s="55"/>
      <c r="M2" s="55"/>
      <c r="N2" s="55"/>
      <c r="AT2" s="443"/>
      <c r="AU2" s="443"/>
      <c r="AV2" s="443"/>
      <c r="AW2" s="443"/>
      <c r="AX2" s="443"/>
      <c r="AY2" s="254"/>
      <c r="AZ2" s="254"/>
      <c r="BA2" s="254"/>
      <c r="BB2" s="254"/>
      <c r="BC2" s="254"/>
      <c r="BD2" s="254"/>
      <c r="BE2" s="254"/>
      <c r="BF2" s="254"/>
      <c r="BG2" s="254"/>
      <c r="BH2" s="254"/>
      <c r="BI2" s="254"/>
      <c r="BJ2" s="254"/>
    </row>
    <row r="3" spans="2:62" ht="14.25" customHeight="1" x14ac:dyDescent="0.25">
      <c r="B3" s="111"/>
      <c r="C3" s="111"/>
      <c r="D3" s="111"/>
      <c r="E3" s="111"/>
      <c r="G3" s="55"/>
      <c r="H3" s="55"/>
      <c r="I3" s="55"/>
      <c r="J3" s="55"/>
      <c r="K3" s="55"/>
      <c r="L3" s="55"/>
      <c r="M3" s="55"/>
      <c r="N3" s="55"/>
      <c r="AT3" s="443"/>
      <c r="AU3" s="443"/>
      <c r="AV3" s="443"/>
      <c r="AW3" s="443"/>
      <c r="AX3" s="443"/>
      <c r="AY3" s="254"/>
      <c r="AZ3" s="254"/>
      <c r="BA3" s="254"/>
      <c r="BB3" s="254"/>
      <c r="BC3" s="254"/>
      <c r="BD3" s="254"/>
      <c r="BE3" s="254"/>
      <c r="BF3" s="254"/>
      <c r="BG3" s="254"/>
      <c r="BH3" s="254"/>
      <c r="BI3" s="254"/>
      <c r="BJ3" s="254"/>
    </row>
    <row r="4" spans="2:62" ht="14.25" customHeight="1" x14ac:dyDescent="0.25">
      <c r="B4" s="762" t="s">
        <v>79</v>
      </c>
      <c r="C4" s="761"/>
      <c r="D4" s="761"/>
      <c r="E4" s="761"/>
      <c r="G4" s="55"/>
      <c r="H4" s="55"/>
      <c r="I4" s="55"/>
      <c r="J4" s="55"/>
      <c r="K4" s="55"/>
      <c r="L4" s="55"/>
      <c r="M4" s="55"/>
      <c r="N4" s="55"/>
      <c r="AT4" s="443"/>
      <c r="AU4" s="443"/>
      <c r="AV4" s="443"/>
      <c r="AW4" s="443"/>
      <c r="AX4" s="443"/>
      <c r="AY4" s="254"/>
      <c r="AZ4" s="254"/>
      <c r="BA4" s="254"/>
      <c r="BB4" s="254"/>
      <c r="BC4" s="254"/>
      <c r="BD4" s="254"/>
      <c r="BE4" s="254"/>
      <c r="BF4" s="254"/>
      <c r="BG4" s="254"/>
      <c r="BH4" s="254"/>
      <c r="BI4" s="254"/>
      <c r="BJ4" s="254"/>
    </row>
    <row r="5" spans="2:62" ht="14.25" customHeight="1" x14ac:dyDescent="0.25">
      <c r="B5" s="111"/>
      <c r="C5" s="111"/>
      <c r="D5" s="111"/>
      <c r="E5" s="111"/>
      <c r="G5" s="55"/>
      <c r="H5" s="55"/>
      <c r="I5" s="55"/>
      <c r="J5" s="55"/>
      <c r="K5" s="55"/>
      <c r="L5" s="55"/>
      <c r="M5" s="55"/>
      <c r="N5" s="55"/>
      <c r="AT5" s="443"/>
      <c r="AU5" s="443"/>
      <c r="AV5" s="443"/>
      <c r="AW5" s="443"/>
      <c r="AX5" s="443"/>
      <c r="AY5" s="254"/>
      <c r="AZ5" s="254"/>
      <c r="BA5" s="254"/>
      <c r="BB5" s="254"/>
      <c r="BC5" s="254"/>
      <c r="BD5" s="254"/>
      <c r="BE5" s="254"/>
      <c r="BF5" s="254"/>
      <c r="BG5" s="254"/>
      <c r="BH5" s="254"/>
      <c r="BI5" s="254"/>
      <c r="BJ5" s="254"/>
    </row>
    <row r="6" spans="2:62" ht="14.25" customHeight="1" x14ac:dyDescent="0.25">
      <c r="B6" s="762" t="s">
        <v>87</v>
      </c>
      <c r="C6" s="761"/>
      <c r="D6" s="761"/>
      <c r="E6" s="761"/>
      <c r="G6" s="55"/>
      <c r="H6" s="55"/>
      <c r="I6" s="55"/>
      <c r="J6" s="55"/>
      <c r="K6" s="55"/>
      <c r="L6" s="55"/>
      <c r="M6" s="55"/>
      <c r="N6" s="55"/>
      <c r="AT6" s="443"/>
      <c r="AU6" s="443"/>
      <c r="AV6" s="443"/>
      <c r="AW6" s="443"/>
      <c r="AX6" s="443"/>
      <c r="AY6" s="254"/>
      <c r="AZ6" s="254"/>
      <c r="BA6" s="254"/>
      <c r="BB6" s="254"/>
      <c r="BC6" s="254"/>
      <c r="BD6" s="254"/>
      <c r="BE6" s="254"/>
      <c r="BF6" s="254"/>
      <c r="BG6" s="254"/>
      <c r="BH6" s="254"/>
      <c r="BI6" s="254"/>
      <c r="BJ6" s="254"/>
    </row>
    <row r="7" spans="2:62" ht="15" customHeight="1" x14ac:dyDescent="0.25">
      <c r="B7" s="111"/>
      <c r="C7" s="111"/>
      <c r="D7" s="111"/>
      <c r="E7" s="111"/>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443"/>
      <c r="AU7" s="443"/>
      <c r="AV7" s="443"/>
      <c r="AW7" s="443"/>
      <c r="AX7" s="443"/>
      <c r="AY7" s="254"/>
      <c r="AZ7" s="254"/>
      <c r="BA7" s="254"/>
      <c r="BB7" s="254"/>
      <c r="BC7" s="254"/>
      <c r="BD7" s="254"/>
      <c r="BE7" s="254"/>
      <c r="BF7" s="254"/>
      <c r="BG7" s="254"/>
      <c r="BH7" s="254"/>
      <c r="BI7" s="254"/>
      <c r="BJ7" s="254"/>
    </row>
    <row r="8" spans="2:62" ht="14.25" customHeight="1" x14ac:dyDescent="0.25">
      <c r="B8" s="762" t="s">
        <v>94</v>
      </c>
      <c r="C8" s="761"/>
      <c r="D8" s="761"/>
      <c r="E8" s="761"/>
      <c r="G8" s="55"/>
      <c r="H8" s="55"/>
      <c r="I8" s="55"/>
      <c r="J8" s="55"/>
      <c r="K8" s="55"/>
      <c r="L8" s="55"/>
      <c r="M8" s="55"/>
      <c r="N8" s="55"/>
      <c r="AT8" s="443"/>
      <c r="AU8" s="443"/>
      <c r="AV8" s="443"/>
      <c r="AW8" s="443"/>
      <c r="AX8" s="443"/>
      <c r="AY8" s="254"/>
      <c r="AZ8" s="254"/>
      <c r="BA8" s="254"/>
      <c r="BB8" s="254"/>
      <c r="BC8" s="254"/>
      <c r="BD8" s="254"/>
      <c r="BE8" s="254"/>
      <c r="BF8" s="254"/>
      <c r="BG8" s="254"/>
      <c r="BH8" s="254"/>
      <c r="BI8" s="254"/>
      <c r="BJ8" s="254"/>
    </row>
    <row r="9" spans="2:62" ht="14.25" customHeight="1" x14ac:dyDescent="0.25">
      <c r="B9" s="111"/>
      <c r="C9" s="111"/>
      <c r="D9" s="111"/>
      <c r="E9" s="111"/>
      <c r="G9" s="999" t="str">
        <f>"Rincian "&amp;'C-5'!G9&amp;" "&amp;'C-5-1'!M20</f>
        <v>Rincian Persediaan Akhir Berdasarkan Analisis SPT dan Laporan Keuangan</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c r="AU9" s="443"/>
      <c r="AV9" s="443"/>
      <c r="AW9" s="443"/>
      <c r="AX9" s="443"/>
      <c r="AY9" s="254"/>
      <c r="AZ9" s="254"/>
      <c r="BA9" s="254"/>
      <c r="BB9" s="254"/>
      <c r="BC9" s="254"/>
      <c r="BD9" s="254"/>
      <c r="BE9" s="254"/>
      <c r="BF9" s="254"/>
      <c r="BG9" s="254"/>
      <c r="BH9" s="254"/>
      <c r="BI9" s="254"/>
      <c r="BJ9" s="254"/>
    </row>
    <row r="10" spans="2:62" ht="14.25" customHeight="1" x14ac:dyDescent="0.25">
      <c r="B10" s="762" t="s">
        <v>101</v>
      </c>
      <c r="C10" s="761"/>
      <c r="D10" s="761"/>
      <c r="E10" s="761"/>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c r="AU10" s="443"/>
      <c r="AV10" s="443"/>
      <c r="AW10" s="443"/>
      <c r="AX10" s="443"/>
      <c r="AY10" s="254"/>
      <c r="AZ10" s="254"/>
      <c r="BA10" s="254"/>
      <c r="BB10" s="254"/>
      <c r="BC10" s="254"/>
      <c r="BD10" s="254"/>
      <c r="BE10" s="254"/>
      <c r="BF10" s="254"/>
      <c r="BG10" s="254"/>
      <c r="BH10" s="254"/>
      <c r="BI10" s="254"/>
      <c r="BJ10" s="254"/>
    </row>
    <row r="11" spans="2:62"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c r="AU11" s="443"/>
      <c r="AV11" s="443"/>
      <c r="AW11" s="443"/>
      <c r="AX11" s="443"/>
      <c r="AY11" s="254"/>
      <c r="AZ11" s="254"/>
      <c r="BA11" s="254"/>
      <c r="BB11" s="254"/>
      <c r="BC11" s="254"/>
      <c r="BD11" s="254"/>
      <c r="BE11" s="254"/>
      <c r="BF11" s="254"/>
      <c r="BG11" s="254"/>
      <c r="BH11" s="254"/>
      <c r="BI11" s="254"/>
      <c r="BJ11" s="254"/>
    </row>
    <row r="12" spans="2:62" ht="14.25" customHeight="1" x14ac:dyDescent="0.25">
      <c r="B12" s="762" t="s">
        <v>106</v>
      </c>
      <c r="C12" s="761"/>
      <c r="D12" s="761"/>
      <c r="E12" s="761"/>
      <c r="G12" s="254"/>
      <c r="H12" s="254"/>
      <c r="I12" s="254"/>
      <c r="J12" s="254"/>
      <c r="K12" s="254"/>
      <c r="L12" s="254"/>
      <c r="M12" s="254"/>
      <c r="N12" s="254"/>
      <c r="AT12" s="443"/>
      <c r="AU12" s="443"/>
      <c r="AV12" s="443"/>
      <c r="AW12" s="443"/>
      <c r="AX12" s="443"/>
      <c r="AY12" s="254"/>
      <c r="AZ12" s="254"/>
      <c r="BA12" s="254"/>
      <c r="BB12" s="254"/>
      <c r="BC12" s="254"/>
      <c r="BD12" s="254"/>
      <c r="BE12" s="254"/>
      <c r="BF12" s="254"/>
      <c r="BG12" s="254"/>
      <c r="BH12" s="254"/>
      <c r="BI12" s="254"/>
      <c r="BJ12" s="254"/>
    </row>
    <row r="13" spans="2:62" ht="14.25" customHeight="1" x14ac:dyDescent="0.25">
      <c r="B13" s="962" t="str">
        <f>HYPERLINK("#'"&amp;'EWS DIRECTORY'!$J$98&amp;"'!A1",'EWS DIRECTORY'!$J$98)</f>
        <v>C-5</v>
      </c>
      <c r="C13" s="761"/>
      <c r="D13" s="761"/>
      <c r="E13" s="761"/>
      <c r="G13" s="55" t="s">
        <v>1680</v>
      </c>
      <c r="H13" s="55"/>
      <c r="I13" s="254"/>
      <c r="J13" s="254"/>
      <c r="K13" s="254"/>
      <c r="L13" s="254"/>
      <c r="M13" s="254"/>
      <c r="N13" s="254"/>
      <c r="AT13" s="443"/>
      <c r="AU13" s="443"/>
      <c r="AV13" s="443"/>
      <c r="AW13" s="443"/>
      <c r="AX13" s="443"/>
      <c r="AY13" s="254"/>
      <c r="AZ13" s="254"/>
      <c r="BA13" s="254"/>
      <c r="BB13" s="254"/>
      <c r="BC13" s="254"/>
      <c r="BD13" s="254"/>
      <c r="BE13" s="254"/>
      <c r="BF13" s="254"/>
      <c r="BG13" s="254"/>
      <c r="BH13" s="254"/>
      <c r="BI13" s="254"/>
      <c r="BJ13" s="254"/>
    </row>
    <row r="14" spans="2:62" ht="14.25" customHeight="1" x14ac:dyDescent="0.25">
      <c r="B14" s="931" t="str">
        <f>HYPERLINK("#'"&amp;'EWS DIRECTORY'!$J$99&amp;"'!A1",'EWS DIRECTORY'!$J$99)</f>
        <v>C-5-1</v>
      </c>
      <c r="C14" s="761"/>
      <c r="D14" s="761"/>
      <c r="E14" s="761"/>
      <c r="G14" s="55"/>
      <c r="H14" s="55"/>
      <c r="I14" s="254"/>
      <c r="J14" s="254"/>
      <c r="K14" s="254"/>
      <c r="L14" s="254"/>
      <c r="M14" s="254"/>
      <c r="N14" s="254"/>
      <c r="AT14" s="443"/>
      <c r="AU14" s="443"/>
      <c r="AV14" s="443"/>
      <c r="AW14" s="443"/>
      <c r="AX14" s="443"/>
      <c r="AY14" s="254"/>
      <c r="AZ14" s="254"/>
      <c r="BA14" s="254"/>
      <c r="BB14" s="254"/>
      <c r="BC14" s="254"/>
      <c r="BD14" s="254"/>
      <c r="BE14" s="254"/>
      <c r="BF14" s="254"/>
      <c r="BG14" s="254"/>
      <c r="BH14" s="254"/>
      <c r="BI14" s="254"/>
      <c r="BJ14" s="254"/>
    </row>
    <row r="15" spans="2:62" ht="14.25" customHeight="1" x14ac:dyDescent="0.25">
      <c r="B15" s="929" t="str">
        <f>HYPERLINK("#'"&amp;'EWS DIRECTORY'!$J$100&amp;"'!A1",'EWS DIRECTORY'!$J$100)</f>
        <v>C-5-1-1</v>
      </c>
      <c r="C15" s="761"/>
      <c r="D15" s="761"/>
      <c r="E15" s="761"/>
      <c r="G15" s="55"/>
      <c r="H15" s="55"/>
      <c r="I15" s="254"/>
      <c r="J15" s="254"/>
      <c r="K15" s="254"/>
      <c r="L15" s="254"/>
      <c r="M15" s="254"/>
      <c r="N15" s="254"/>
      <c r="AT15" s="443"/>
      <c r="AU15" s="443"/>
      <c r="AV15" s="443"/>
      <c r="AW15" s="443"/>
      <c r="AX15" s="443"/>
      <c r="AY15" s="254"/>
      <c r="AZ15" s="254"/>
      <c r="BA15" s="254"/>
      <c r="BB15" s="254"/>
      <c r="BC15" s="254"/>
      <c r="BD15" s="254"/>
      <c r="BE15" s="254"/>
      <c r="BF15" s="254"/>
      <c r="BG15" s="254"/>
      <c r="BH15" s="254"/>
      <c r="BI15" s="254"/>
      <c r="BJ15" s="254"/>
    </row>
    <row r="16" spans="2:62" ht="14.25" customHeight="1" x14ac:dyDescent="0.25">
      <c r="B16" s="927" t="str">
        <f>HYPERLINK("#'"&amp;'EWS DIRECTORY'!$J$101&amp;"'!A1",'EWS DIRECTORY'!$J$101)</f>
        <v>C-5-1-2</v>
      </c>
      <c r="C16" s="761"/>
      <c r="D16" s="761"/>
      <c r="E16" s="761"/>
      <c r="G16" s="55"/>
      <c r="H16" s="55"/>
      <c r="I16" s="254"/>
      <c r="J16" s="254"/>
      <c r="K16" s="254"/>
      <c r="L16" s="254"/>
      <c r="M16" s="254"/>
      <c r="N16" s="254"/>
      <c r="AT16" s="443"/>
      <c r="AU16" s="443"/>
      <c r="AV16" s="443"/>
      <c r="AW16" s="443"/>
      <c r="AX16" s="443"/>
      <c r="AY16" s="254"/>
      <c r="AZ16" s="254"/>
      <c r="BA16" s="254"/>
      <c r="BB16" s="254"/>
      <c r="BC16" s="254"/>
      <c r="BD16" s="254"/>
      <c r="BE16" s="254"/>
      <c r="BF16" s="254"/>
      <c r="BG16" s="254"/>
      <c r="BH16" s="254"/>
      <c r="BI16" s="254"/>
      <c r="BJ16" s="254"/>
    </row>
    <row r="17" spans="2:62" ht="14.25" customHeight="1" x14ac:dyDescent="0.25">
      <c r="B17" s="929" t="str">
        <f>HYPERLINK("#'"&amp;'EWS DIRECTORY'!$J$102&amp;"'!A1",'EWS DIRECTORY'!$J$102)</f>
        <v>C-5-1-3</v>
      </c>
      <c r="C17" s="761"/>
      <c r="D17" s="761"/>
      <c r="E17" s="761"/>
      <c r="G17" s="55" t="s">
        <v>1681</v>
      </c>
      <c r="H17" s="55"/>
      <c r="I17" s="55"/>
      <c r="J17" s="254"/>
      <c r="K17" s="254"/>
      <c r="L17" s="254"/>
      <c r="M17" s="254"/>
      <c r="N17" s="254"/>
      <c r="AT17" s="443"/>
      <c r="AU17" s="443"/>
      <c r="AV17" s="443"/>
      <c r="AW17" s="443"/>
      <c r="AX17" s="443"/>
      <c r="AY17" s="254"/>
      <c r="AZ17" s="254"/>
      <c r="BA17" s="254"/>
      <c r="BB17" s="254"/>
      <c r="BC17" s="254"/>
      <c r="BD17" s="254"/>
      <c r="BE17" s="254"/>
      <c r="BF17" s="254"/>
      <c r="BG17" s="254"/>
      <c r="BH17" s="254"/>
      <c r="BI17" s="254"/>
      <c r="BJ17" s="254"/>
    </row>
    <row r="18" spans="2:62" ht="14.25" customHeight="1" x14ac:dyDescent="0.25">
      <c r="B18" s="929" t="str">
        <f>HYPERLINK("#'"&amp;'EWS DIRECTORY'!$J$103&amp;"'!A1",'EWS DIRECTORY'!$J$103)</f>
        <v>C-5-1-4</v>
      </c>
      <c r="C18" s="761"/>
      <c r="D18" s="761"/>
      <c r="E18" s="761"/>
      <c r="G18" s="55" t="s">
        <v>1744</v>
      </c>
      <c r="H18" s="55"/>
      <c r="I18" s="55" t="s">
        <v>1744</v>
      </c>
      <c r="J18" s="254"/>
      <c r="K18" s="254"/>
      <c r="L18" s="254"/>
      <c r="M18" s="254"/>
      <c r="N18" s="254"/>
      <c r="AT18" s="443"/>
      <c r="AU18" s="443"/>
      <c r="AV18" s="443"/>
      <c r="AW18" s="443"/>
      <c r="AX18" s="443"/>
      <c r="AY18" s="271"/>
      <c r="AZ18" s="271"/>
      <c r="BA18" s="271"/>
      <c r="BB18" s="271"/>
      <c r="BC18" s="271"/>
      <c r="BD18" s="271"/>
      <c r="BE18" s="271"/>
      <c r="BF18" s="271"/>
      <c r="BG18" s="271"/>
      <c r="BH18" s="271"/>
      <c r="BI18" s="271"/>
      <c r="BJ18" s="271"/>
    </row>
    <row r="19" spans="2:62" ht="14.25" customHeight="1" x14ac:dyDescent="0.25">
      <c r="B19" s="929" t="str">
        <f>HYPERLINK("#'"&amp;'EWS DIRECTORY'!$J$104&amp;"'!A1",'EWS DIRECTORY'!$J$104)</f>
        <v>C-5-1-5</v>
      </c>
      <c r="C19" s="761"/>
      <c r="D19" s="761"/>
      <c r="E19" s="761"/>
      <c r="AT19" s="443"/>
      <c r="AU19" s="443"/>
      <c r="AV19" s="443"/>
      <c r="AW19" s="443"/>
      <c r="AX19" s="443"/>
      <c r="AY19" s="254"/>
      <c r="AZ19" s="254"/>
      <c r="BA19" s="254"/>
      <c r="BB19" s="254"/>
      <c r="BC19" s="254"/>
      <c r="BD19" s="254"/>
      <c r="BE19" s="254"/>
      <c r="BF19" s="254"/>
      <c r="BG19" s="254"/>
      <c r="BH19" s="254"/>
      <c r="BI19" s="254"/>
      <c r="BJ19" s="254"/>
    </row>
    <row r="20" spans="2:62" ht="14.25" customHeight="1" x14ac:dyDescent="0.25">
      <c r="B20" s="929" t="str">
        <f>HYPERLINK("#'"&amp;'EWS DIRECTORY'!$J$105&amp;"'!A1",'EWS DIRECTORY'!$J$105)</f>
        <v>C-5-1-6</v>
      </c>
      <c r="C20" s="761"/>
      <c r="D20" s="761"/>
      <c r="E20" s="761"/>
      <c r="G20" s="55" t="s">
        <v>1851</v>
      </c>
      <c r="AT20" s="443"/>
      <c r="AU20" s="443"/>
      <c r="AV20" s="443"/>
      <c r="AW20" s="443"/>
      <c r="AX20" s="443"/>
      <c r="AY20" s="254"/>
      <c r="AZ20" s="254"/>
      <c r="BA20" s="254"/>
      <c r="BB20" s="254"/>
      <c r="BC20" s="254"/>
      <c r="BD20" s="254"/>
      <c r="BE20" s="254"/>
      <c r="BF20" s="254"/>
      <c r="BG20" s="254"/>
      <c r="BH20" s="254"/>
      <c r="BI20" s="254"/>
      <c r="BJ20" s="254"/>
    </row>
    <row r="21" spans="2:62" ht="14.25" customHeight="1" x14ac:dyDescent="0.25">
      <c r="G21" s="55"/>
      <c r="AT21" s="443"/>
      <c r="AU21" s="443"/>
      <c r="AV21" s="443"/>
      <c r="AW21" s="443"/>
      <c r="AX21" s="443"/>
      <c r="AY21" s="254"/>
      <c r="AZ21" s="254"/>
      <c r="BA21" s="254"/>
      <c r="BB21" s="254"/>
      <c r="BC21" s="254"/>
      <c r="BD21" s="254"/>
      <c r="BE21" s="254"/>
      <c r="BF21" s="254"/>
      <c r="BG21" s="254"/>
      <c r="BH21" s="254"/>
      <c r="BI21" s="254"/>
      <c r="BJ21" s="254"/>
    </row>
    <row r="22" spans="2:62" ht="14.25" customHeight="1" x14ac:dyDescent="0.25">
      <c r="G22" s="55"/>
      <c r="H22" s="1086" t="s">
        <v>107</v>
      </c>
      <c r="I22" s="790"/>
      <c r="J22" s="1087" t="s">
        <v>1767</v>
      </c>
      <c r="K22" s="789"/>
      <c r="L22" s="1082" t="s">
        <v>1852</v>
      </c>
      <c r="M22" s="764"/>
      <c r="N22" s="764"/>
      <c r="O22" s="764"/>
      <c r="P22" s="764"/>
      <c r="Q22" s="764"/>
      <c r="R22" s="764"/>
      <c r="S22" s="764"/>
      <c r="T22" s="764"/>
      <c r="U22" s="765"/>
      <c r="V22" s="1083" t="s">
        <v>1853</v>
      </c>
      <c r="W22" s="764"/>
      <c r="X22" s="764"/>
      <c r="Y22" s="764"/>
      <c r="Z22" s="764"/>
      <c r="AA22" s="764"/>
      <c r="AB22" s="764"/>
      <c r="AC22" s="764"/>
      <c r="AD22" s="764"/>
      <c r="AE22" s="764"/>
      <c r="AF22" s="764"/>
      <c r="AG22" s="764"/>
      <c r="AH22" s="764"/>
      <c r="AI22" s="764"/>
      <c r="AJ22" s="764"/>
      <c r="AK22" s="764"/>
      <c r="AL22" s="764"/>
      <c r="AM22" s="764"/>
      <c r="AN22" s="765"/>
      <c r="AO22" s="1084" t="s">
        <v>1770</v>
      </c>
      <c r="AP22" s="764"/>
      <c r="AQ22" s="764"/>
      <c r="AR22" s="764"/>
      <c r="AS22" s="764"/>
      <c r="AT22" s="765"/>
      <c r="AU22" s="308"/>
    </row>
    <row r="23" spans="2:62" ht="15" customHeight="1" x14ac:dyDescent="0.25">
      <c r="G23" s="55"/>
      <c r="H23" s="1077">
        <v>1</v>
      </c>
      <c r="I23" s="765"/>
      <c r="J23" s="1081"/>
      <c r="K23" s="764"/>
      <c r="L23" s="1077"/>
      <c r="M23" s="764"/>
      <c r="N23" s="764"/>
      <c r="O23" s="764"/>
      <c r="P23" s="764"/>
      <c r="Q23" s="764"/>
      <c r="R23" s="764"/>
      <c r="S23" s="764"/>
      <c r="T23" s="764"/>
      <c r="U23" s="765"/>
      <c r="V23" s="1085"/>
      <c r="W23" s="764"/>
      <c r="X23" s="764"/>
      <c r="Y23" s="764"/>
      <c r="Z23" s="764"/>
      <c r="AA23" s="764"/>
      <c r="AB23" s="764"/>
      <c r="AC23" s="764"/>
      <c r="AD23" s="764"/>
      <c r="AE23" s="764"/>
      <c r="AF23" s="764"/>
      <c r="AG23" s="764"/>
      <c r="AH23" s="764"/>
      <c r="AI23" s="764"/>
      <c r="AJ23" s="764"/>
      <c r="AK23" s="764"/>
      <c r="AL23" s="764"/>
      <c r="AM23" s="764"/>
      <c r="AN23" s="765"/>
      <c r="AO23" s="1078"/>
      <c r="AP23" s="764"/>
      <c r="AQ23" s="764"/>
      <c r="AR23" s="764"/>
      <c r="AS23" s="764"/>
      <c r="AT23" s="765"/>
      <c r="AU23" s="254"/>
    </row>
    <row r="24" spans="2:62" ht="14.25" customHeight="1" x14ac:dyDescent="0.25">
      <c r="AT24" s="443"/>
      <c r="AU24" s="254"/>
    </row>
    <row r="25" spans="2:62" ht="14.25" customHeight="1" x14ac:dyDescent="0.25">
      <c r="AS25" s="443"/>
      <c r="AT25" s="443"/>
      <c r="AU25" s="254"/>
    </row>
    <row r="26" spans="2:62" ht="15" customHeight="1" x14ac:dyDescent="0.25">
      <c r="AS26" s="443"/>
      <c r="AT26" s="443"/>
      <c r="AU26" s="254"/>
    </row>
    <row r="27" spans="2:62" ht="15" customHeight="1" x14ac:dyDescent="0.25">
      <c r="H27" s="976" t="s">
        <v>1795</v>
      </c>
      <c r="I27" s="824"/>
      <c r="J27" s="824"/>
      <c r="K27" s="824"/>
      <c r="L27" s="824"/>
      <c r="M27" s="824"/>
      <c r="N27" s="824"/>
      <c r="O27" s="824"/>
      <c r="P27" s="824"/>
      <c r="Q27" s="824"/>
      <c r="R27" s="824"/>
      <c r="S27" s="824"/>
      <c r="T27" s="824"/>
      <c r="U27" s="824"/>
      <c r="V27" s="824"/>
      <c r="W27" s="824"/>
      <c r="X27" s="824"/>
      <c r="Y27" s="825"/>
      <c r="Z27" s="976" t="s">
        <v>1796</v>
      </c>
      <c r="AA27" s="824"/>
      <c r="AB27" s="824"/>
      <c r="AC27" s="824"/>
      <c r="AD27" s="824"/>
      <c r="AE27" s="824"/>
      <c r="AF27" s="824"/>
      <c r="AG27" s="824"/>
      <c r="AH27" s="824"/>
      <c r="AI27" s="824"/>
      <c r="AJ27" s="824"/>
      <c r="AK27" s="824"/>
      <c r="AL27" s="824"/>
      <c r="AM27" s="824"/>
      <c r="AN27" s="824"/>
      <c r="AO27" s="824"/>
      <c r="AP27" s="824"/>
      <c r="AQ27" s="825"/>
      <c r="AS27" s="443"/>
      <c r="AT27" s="443"/>
      <c r="AU27" s="254"/>
    </row>
    <row r="28" spans="2:62" ht="14.25" customHeight="1" x14ac:dyDescent="0.25">
      <c r="B28" s="760"/>
      <c r="C28" s="761"/>
      <c r="D28" s="761"/>
      <c r="E28" s="761"/>
      <c r="H28" s="257" t="s">
        <v>796</v>
      </c>
      <c r="I28" s="258"/>
      <c r="J28" s="258"/>
      <c r="K28" s="258"/>
      <c r="L28" s="258"/>
      <c r="M28" s="258"/>
      <c r="N28" s="258"/>
      <c r="O28" s="258"/>
      <c r="P28" s="258"/>
      <c r="Q28" s="259"/>
      <c r="R28" s="257" t="s">
        <v>1511</v>
      </c>
      <c r="S28" s="258"/>
      <c r="T28" s="258"/>
      <c r="U28" s="259"/>
      <c r="V28" s="257" t="s">
        <v>1510</v>
      </c>
      <c r="W28" s="258"/>
      <c r="X28" s="258"/>
      <c r="Y28" s="259"/>
      <c r="Z28" s="257" t="s">
        <v>796</v>
      </c>
      <c r="AA28" s="258"/>
      <c r="AB28" s="258"/>
      <c r="AC28" s="258"/>
      <c r="AD28" s="258"/>
      <c r="AE28" s="258"/>
      <c r="AF28" s="258"/>
      <c r="AG28" s="258"/>
      <c r="AH28" s="258"/>
      <c r="AI28" s="259"/>
      <c r="AJ28" s="257" t="s">
        <v>1511</v>
      </c>
      <c r="AK28" s="258"/>
      <c r="AL28" s="258"/>
      <c r="AM28" s="259"/>
      <c r="AN28" s="257" t="s">
        <v>1510</v>
      </c>
      <c r="AO28" s="258"/>
      <c r="AP28" s="258"/>
      <c r="AQ28" s="259"/>
      <c r="AS28" s="443"/>
      <c r="AT28" s="443"/>
      <c r="AU28" s="254"/>
    </row>
    <row r="29" spans="2:62" ht="14.25" customHeight="1" x14ac:dyDescent="0.25">
      <c r="H29" s="260"/>
      <c r="Q29" s="261"/>
      <c r="R29" s="260"/>
      <c r="U29" s="261"/>
      <c r="V29" s="260"/>
      <c r="Y29" s="261"/>
      <c r="Z29" s="260"/>
      <c r="AI29" s="261"/>
      <c r="AJ29" s="260"/>
      <c r="AM29" s="261"/>
      <c r="AN29" s="260"/>
      <c r="AQ29" s="261"/>
      <c r="AS29" s="443"/>
      <c r="AT29" s="443"/>
      <c r="AU29" s="254"/>
    </row>
    <row r="30" spans="2:62" ht="14.25" customHeight="1" x14ac:dyDescent="0.25">
      <c r="B30" s="760"/>
      <c r="C30" s="761"/>
      <c r="D30" s="761"/>
      <c r="E30" s="761"/>
      <c r="H30" s="260"/>
      <c r="Q30" s="261"/>
      <c r="R30" s="260"/>
      <c r="U30" s="261"/>
      <c r="V30" s="260"/>
      <c r="Y30" s="261"/>
      <c r="Z30" s="260"/>
      <c r="AI30" s="261"/>
      <c r="AJ30" s="260"/>
      <c r="AM30" s="261"/>
      <c r="AN30" s="260"/>
      <c r="AQ30" s="261"/>
      <c r="AS30" s="443"/>
      <c r="AT30" s="443"/>
      <c r="AU30" s="254"/>
    </row>
    <row r="31" spans="2:62" ht="14.25" customHeight="1" x14ac:dyDescent="0.25">
      <c r="H31" s="260"/>
      <c r="Q31" s="261"/>
      <c r="R31" s="260"/>
      <c r="U31" s="261"/>
      <c r="V31" s="260"/>
      <c r="Y31" s="261"/>
      <c r="Z31" s="260"/>
      <c r="AI31" s="261"/>
      <c r="AJ31" s="260"/>
      <c r="AM31" s="261"/>
      <c r="AN31" s="260"/>
      <c r="AQ31" s="261"/>
      <c r="AS31" s="443"/>
      <c r="AT31" s="443"/>
      <c r="AU31" s="443"/>
      <c r="AV31" s="443"/>
      <c r="AW31" s="443"/>
      <c r="AX31" s="443"/>
      <c r="AY31" s="254"/>
      <c r="AZ31" s="254"/>
      <c r="BA31" s="254"/>
      <c r="BB31" s="254"/>
      <c r="BC31" s="254"/>
      <c r="BD31" s="254"/>
      <c r="BE31" s="254"/>
      <c r="BF31" s="254"/>
      <c r="BG31" s="254"/>
      <c r="BH31" s="254"/>
      <c r="BI31" s="254"/>
      <c r="BJ31" s="254"/>
    </row>
    <row r="32" spans="2:62" ht="14.25" customHeight="1" x14ac:dyDescent="0.25">
      <c r="B32" s="760"/>
      <c r="C32" s="761"/>
      <c r="D32" s="761"/>
      <c r="E32" s="761"/>
      <c r="H32" s="260"/>
      <c r="Q32" s="261"/>
      <c r="R32" s="260"/>
      <c r="U32" s="261"/>
      <c r="V32" s="260"/>
      <c r="Y32" s="261"/>
      <c r="Z32" s="260"/>
      <c r="AI32" s="261"/>
      <c r="AJ32" s="260"/>
      <c r="AM32" s="261"/>
      <c r="AN32" s="260"/>
      <c r="AQ32" s="261"/>
      <c r="AS32" s="443"/>
      <c r="AT32" s="443"/>
      <c r="AU32" s="443"/>
      <c r="AV32" s="443"/>
      <c r="AW32" s="443"/>
      <c r="AX32" s="443"/>
      <c r="AY32" s="254"/>
      <c r="AZ32" s="254"/>
      <c r="BA32" s="254"/>
      <c r="BB32" s="254"/>
      <c r="BC32" s="254"/>
      <c r="BD32" s="254"/>
      <c r="BE32" s="254"/>
      <c r="BF32" s="254"/>
      <c r="BG32" s="254"/>
      <c r="BH32" s="254"/>
      <c r="BI32" s="254"/>
      <c r="BJ32" s="254"/>
    </row>
    <row r="33" spans="2:62" ht="14.25" customHeight="1" x14ac:dyDescent="0.25">
      <c r="H33" s="262"/>
      <c r="I33" s="263"/>
      <c r="J33" s="263"/>
      <c r="K33" s="263"/>
      <c r="L33" s="263"/>
      <c r="M33" s="263"/>
      <c r="N33" s="263"/>
      <c r="O33" s="263"/>
      <c r="P33" s="263"/>
      <c r="Q33" s="264"/>
      <c r="R33" s="262"/>
      <c r="S33" s="263"/>
      <c r="T33" s="263"/>
      <c r="U33" s="264"/>
      <c r="V33" s="262"/>
      <c r="W33" s="263"/>
      <c r="X33" s="263"/>
      <c r="Y33" s="264"/>
      <c r="Z33" s="262"/>
      <c r="AA33" s="263"/>
      <c r="AB33" s="263"/>
      <c r="AC33" s="263"/>
      <c r="AD33" s="263"/>
      <c r="AE33" s="263"/>
      <c r="AF33" s="263"/>
      <c r="AG33" s="263"/>
      <c r="AH33" s="263"/>
      <c r="AI33" s="264"/>
      <c r="AJ33" s="262"/>
      <c r="AK33" s="263"/>
      <c r="AL33" s="263"/>
      <c r="AM33" s="264"/>
      <c r="AN33" s="262"/>
      <c r="AO33" s="263"/>
      <c r="AP33" s="263"/>
      <c r="AQ33" s="264"/>
      <c r="AS33" s="443"/>
      <c r="AT33" s="443"/>
      <c r="AU33" s="443"/>
      <c r="AV33" s="443"/>
      <c r="AW33" s="443"/>
      <c r="AX33" s="443"/>
      <c r="AY33" s="254"/>
      <c r="AZ33" s="254"/>
      <c r="BA33" s="254"/>
      <c r="BB33" s="254"/>
      <c r="BC33" s="254"/>
      <c r="BD33" s="254"/>
      <c r="BE33" s="254"/>
      <c r="BF33" s="254"/>
      <c r="BG33" s="254"/>
      <c r="BH33" s="254"/>
      <c r="BI33" s="254"/>
      <c r="BJ33" s="254"/>
    </row>
    <row r="34" spans="2:62" ht="14.25" customHeight="1" x14ac:dyDescent="0.25">
      <c r="B34" s="760"/>
      <c r="C34" s="761"/>
      <c r="D34" s="761"/>
      <c r="E34" s="761"/>
      <c r="G34" s="223"/>
      <c r="AM34" s="265" t="s">
        <v>1797</v>
      </c>
      <c r="AN34" s="131" t="str">
        <f>'C-5-1'!U20</f>
        <v>C-5-1-2</v>
      </c>
      <c r="AS34" s="443"/>
      <c r="AT34" s="443"/>
      <c r="AU34" s="443"/>
      <c r="AV34" s="443"/>
      <c r="AW34" s="443"/>
      <c r="AX34" s="443"/>
      <c r="AY34" s="254"/>
      <c r="AZ34" s="254"/>
      <c r="BA34" s="254"/>
      <c r="BB34" s="254"/>
      <c r="BC34" s="254"/>
      <c r="BD34" s="254"/>
      <c r="BE34" s="254"/>
      <c r="BF34" s="254"/>
      <c r="BG34" s="254"/>
      <c r="BH34" s="254"/>
      <c r="BI34" s="254"/>
      <c r="BJ34" s="254"/>
    </row>
    <row r="35" spans="2:62" ht="14.25" customHeight="1" x14ac:dyDescent="0.25">
      <c r="G35" s="223"/>
      <c r="AS35" s="443"/>
      <c r="AT35" s="443"/>
      <c r="AU35" s="443"/>
      <c r="AV35" s="443"/>
      <c r="AW35" s="443"/>
      <c r="AX35" s="443"/>
      <c r="AY35" s="254"/>
      <c r="AZ35" s="254"/>
      <c r="BA35" s="254"/>
      <c r="BB35" s="254"/>
      <c r="BC35" s="254"/>
      <c r="BD35" s="254"/>
      <c r="BE35" s="254"/>
      <c r="BF35" s="254"/>
      <c r="BG35" s="254"/>
      <c r="BH35" s="254"/>
      <c r="BI35" s="254"/>
      <c r="BJ35" s="254"/>
    </row>
    <row r="36" spans="2:62" ht="14.25" customHeight="1" x14ac:dyDescent="0.25">
      <c r="B36" s="760"/>
      <c r="C36" s="761"/>
      <c r="D36" s="761"/>
      <c r="E36" s="761"/>
      <c r="G36" s="223"/>
      <c r="H36" s="110"/>
      <c r="I36" s="110"/>
      <c r="J36" s="110"/>
      <c r="K36" s="110"/>
      <c r="L36" s="110"/>
      <c r="M36" s="110"/>
      <c r="N36" s="110"/>
      <c r="O36" s="110"/>
      <c r="P36" s="110"/>
      <c r="Q36" s="110"/>
      <c r="R36" s="110"/>
      <c r="S36" s="110"/>
      <c r="T36" s="110"/>
      <c r="U36" s="110"/>
      <c r="V36" s="110"/>
      <c r="W36" s="110"/>
      <c r="X36" s="110"/>
      <c r="AU36" s="443"/>
      <c r="AV36" s="443"/>
      <c r="AW36" s="443"/>
      <c r="AX36" s="443"/>
      <c r="AY36" s="254"/>
      <c r="AZ36" s="254"/>
      <c r="BA36" s="254"/>
      <c r="BB36" s="254"/>
      <c r="BC36" s="254"/>
      <c r="BD36" s="254"/>
      <c r="BE36" s="254"/>
      <c r="BF36" s="254"/>
      <c r="BG36" s="254"/>
      <c r="BH36" s="254"/>
      <c r="BI36" s="254"/>
      <c r="BJ36" s="254"/>
    </row>
    <row r="37" spans="2:62" ht="14.25" customHeight="1" x14ac:dyDescent="0.25">
      <c r="G37" s="223"/>
      <c r="H37" s="110"/>
      <c r="I37" s="110"/>
      <c r="J37" s="110"/>
      <c r="K37" s="110"/>
      <c r="L37" s="110"/>
      <c r="M37" s="110"/>
      <c r="N37" s="110"/>
      <c r="O37" s="110"/>
      <c r="P37" s="110"/>
      <c r="Q37" s="110"/>
      <c r="R37" s="110"/>
      <c r="S37" s="110"/>
      <c r="T37" s="110"/>
      <c r="U37" s="110"/>
      <c r="V37" s="110"/>
      <c r="W37" s="110"/>
      <c r="X37" s="110"/>
      <c r="AU37" s="443"/>
      <c r="AV37" s="443"/>
      <c r="AW37" s="443"/>
      <c r="AX37" s="443"/>
      <c r="AY37" s="254"/>
      <c r="AZ37" s="254"/>
      <c r="BA37" s="254"/>
      <c r="BB37" s="254"/>
      <c r="BC37" s="254"/>
      <c r="BD37" s="254"/>
      <c r="BE37" s="254"/>
      <c r="BF37" s="254"/>
      <c r="BG37" s="254"/>
      <c r="BH37" s="254"/>
      <c r="BI37" s="254"/>
      <c r="BJ37" s="254"/>
    </row>
    <row r="38" spans="2:62" ht="14.25" customHeight="1" x14ac:dyDescent="0.25">
      <c r="G38" s="223"/>
      <c r="H38" s="110"/>
      <c r="I38" s="110"/>
      <c r="J38" s="110"/>
      <c r="K38" s="110"/>
      <c r="L38" s="110"/>
      <c r="M38" s="110"/>
      <c r="N38" s="110"/>
      <c r="O38" s="110"/>
      <c r="P38" s="110"/>
      <c r="Q38" s="110"/>
      <c r="R38" s="110"/>
      <c r="S38" s="110"/>
      <c r="T38" s="110"/>
      <c r="U38" s="110"/>
      <c r="V38" s="110"/>
      <c r="W38" s="110"/>
      <c r="X38" s="110"/>
      <c r="AU38" s="443"/>
      <c r="AV38" s="443"/>
      <c r="AW38" s="443"/>
      <c r="AX38" s="443"/>
      <c r="AY38" s="254"/>
      <c r="AZ38" s="254"/>
      <c r="BA38" s="254"/>
      <c r="BB38" s="254"/>
      <c r="BC38" s="254"/>
      <c r="BD38" s="254"/>
      <c r="BE38" s="254"/>
      <c r="BF38" s="254"/>
      <c r="BG38" s="254"/>
      <c r="BH38" s="254"/>
      <c r="BI38" s="254"/>
      <c r="BJ38" s="254"/>
    </row>
    <row r="39" spans="2:62" ht="15" customHeight="1" x14ac:dyDescent="0.25">
      <c r="G39" s="223"/>
      <c r="H39" s="110"/>
      <c r="I39" s="110"/>
      <c r="J39" s="110"/>
      <c r="K39" s="110"/>
      <c r="L39" s="110"/>
      <c r="M39" s="110"/>
      <c r="N39" s="110"/>
      <c r="O39" s="110"/>
      <c r="P39" s="110"/>
      <c r="Q39" s="110"/>
      <c r="R39" s="110"/>
      <c r="S39" s="110"/>
      <c r="T39" s="110"/>
      <c r="U39" s="110"/>
      <c r="V39" s="110"/>
      <c r="W39" s="110"/>
      <c r="X39" s="110"/>
      <c r="AU39" s="443"/>
      <c r="AV39" s="443"/>
      <c r="AW39" s="443"/>
      <c r="AX39" s="443"/>
      <c r="AY39" s="254"/>
      <c r="AZ39" s="254"/>
      <c r="BA39" s="254"/>
      <c r="BB39" s="254"/>
      <c r="BC39" s="254"/>
      <c r="BD39" s="254"/>
      <c r="BE39" s="254"/>
      <c r="BF39" s="254"/>
      <c r="BG39" s="254"/>
      <c r="BH39" s="254"/>
      <c r="BI39" s="254"/>
      <c r="BJ39" s="254"/>
    </row>
    <row r="40" spans="2:62" ht="14.25" customHeight="1" x14ac:dyDescent="0.25">
      <c r="G40" s="223"/>
      <c r="H40" s="110"/>
      <c r="I40" s="110"/>
      <c r="J40" s="110"/>
      <c r="K40" s="110"/>
      <c r="L40" s="110"/>
      <c r="M40" s="110"/>
      <c r="N40" s="110"/>
      <c r="O40" s="110"/>
      <c r="P40" s="110"/>
      <c r="Q40" s="110"/>
      <c r="R40" s="110"/>
      <c r="S40" s="110"/>
      <c r="T40" s="110"/>
      <c r="U40" s="110"/>
      <c r="V40" s="110"/>
      <c r="W40" s="110"/>
      <c r="X40" s="110"/>
      <c r="AU40" s="443"/>
      <c r="AV40" s="443"/>
      <c r="AW40" s="443"/>
      <c r="AX40" s="443"/>
      <c r="AY40" s="254"/>
      <c r="AZ40" s="254"/>
      <c r="BA40" s="254"/>
      <c r="BB40" s="254"/>
      <c r="BC40" s="254"/>
      <c r="BD40" s="254"/>
      <c r="BE40" s="254"/>
      <c r="BF40" s="254"/>
      <c r="BG40" s="254"/>
      <c r="BH40" s="254"/>
      <c r="BI40" s="254"/>
      <c r="BJ40" s="254"/>
    </row>
    <row r="41" spans="2:62" ht="14.25" customHeight="1" x14ac:dyDescent="0.25">
      <c r="G41" s="256"/>
      <c r="H41" s="110"/>
      <c r="I41" s="110"/>
      <c r="J41" s="110"/>
      <c r="K41" s="110"/>
      <c r="L41" s="110"/>
      <c r="M41" s="110"/>
      <c r="N41" s="110"/>
      <c r="O41" s="110"/>
      <c r="P41" s="110"/>
      <c r="Q41" s="110"/>
      <c r="R41" s="110"/>
      <c r="S41" s="110"/>
      <c r="T41" s="110"/>
      <c r="U41" s="110"/>
      <c r="V41" s="110"/>
      <c r="W41" s="110"/>
      <c r="X41" s="110"/>
      <c r="AU41" s="443"/>
      <c r="AV41" s="443"/>
      <c r="AW41" s="443"/>
      <c r="AX41" s="443"/>
      <c r="AY41" s="254"/>
      <c r="AZ41" s="254"/>
      <c r="BA41" s="254"/>
      <c r="BB41" s="254"/>
      <c r="BC41" s="254"/>
      <c r="BD41" s="254"/>
      <c r="BE41" s="254"/>
      <c r="BF41" s="254"/>
      <c r="BG41" s="254"/>
      <c r="BH41" s="254"/>
      <c r="BI41" s="254"/>
      <c r="BJ41" s="254"/>
    </row>
    <row r="42" spans="2:62" ht="14.25" customHeight="1" x14ac:dyDescent="0.25">
      <c r="G42" s="256"/>
      <c r="H42" s="110"/>
      <c r="I42" s="110"/>
      <c r="J42" s="110"/>
      <c r="K42" s="110"/>
      <c r="L42" s="110"/>
      <c r="M42" s="110"/>
      <c r="N42" s="110"/>
      <c r="O42" s="110"/>
      <c r="P42" s="110"/>
      <c r="Q42" s="110"/>
      <c r="R42" s="110"/>
      <c r="S42" s="110"/>
      <c r="T42" s="110"/>
      <c r="U42" s="110"/>
      <c r="V42" s="110"/>
      <c r="W42" s="110"/>
      <c r="X42" s="110"/>
      <c r="AU42" s="443"/>
      <c r="AV42" s="443"/>
      <c r="AW42" s="443"/>
      <c r="AX42" s="443"/>
      <c r="AY42" s="254"/>
      <c r="AZ42" s="254"/>
      <c r="BA42" s="254"/>
      <c r="BB42" s="254"/>
      <c r="BC42" s="254"/>
      <c r="BD42" s="254"/>
      <c r="BE42" s="254"/>
      <c r="BF42" s="254"/>
      <c r="BG42" s="254"/>
      <c r="BH42" s="254"/>
      <c r="BI42" s="254"/>
      <c r="BJ42" s="254"/>
    </row>
    <row r="43" spans="2:62" ht="14.25" customHeight="1" x14ac:dyDescent="0.25">
      <c r="G43" s="110"/>
      <c r="H43" s="110"/>
      <c r="I43" s="110"/>
      <c r="J43" s="110"/>
      <c r="K43" s="110"/>
      <c r="L43" s="110"/>
      <c r="M43" s="110"/>
      <c r="N43" s="110"/>
      <c r="O43" s="110"/>
      <c r="P43" s="110"/>
      <c r="Q43" s="110"/>
      <c r="R43" s="110"/>
      <c r="S43" s="110"/>
      <c r="T43" s="110"/>
      <c r="U43" s="110"/>
      <c r="V43" s="110"/>
      <c r="W43" s="110"/>
      <c r="X43" s="110"/>
    </row>
    <row r="44" spans="2:62" ht="14.25" customHeight="1" x14ac:dyDescent="0.25">
      <c r="G44" s="110"/>
      <c r="H44" s="110"/>
      <c r="I44" s="110"/>
      <c r="J44" s="110"/>
      <c r="K44" s="110"/>
      <c r="L44" s="110"/>
      <c r="M44" s="110"/>
      <c r="N44" s="110"/>
      <c r="O44" s="110"/>
      <c r="P44" s="110"/>
      <c r="Q44" s="110"/>
      <c r="R44" s="110"/>
      <c r="S44" s="110"/>
      <c r="T44" s="110"/>
      <c r="U44" s="110"/>
      <c r="V44" s="110"/>
      <c r="W44" s="110"/>
      <c r="X44" s="110"/>
    </row>
    <row r="45" spans="2:62" ht="14.25" customHeight="1" x14ac:dyDescent="0.25">
      <c r="G45" s="110"/>
      <c r="H45" s="110"/>
      <c r="I45" s="110"/>
      <c r="J45" s="110"/>
      <c r="K45" s="110"/>
      <c r="L45" s="110"/>
      <c r="M45" s="110"/>
      <c r="N45" s="110"/>
      <c r="O45" s="110"/>
      <c r="P45" s="110"/>
      <c r="Q45" s="110"/>
      <c r="R45" s="110"/>
      <c r="S45" s="110"/>
      <c r="T45" s="110"/>
      <c r="U45" s="110"/>
      <c r="V45" s="110"/>
      <c r="W45" s="110"/>
      <c r="X45" s="110"/>
    </row>
    <row r="46" spans="2:62" ht="14.25" customHeight="1" x14ac:dyDescent="0.25">
      <c r="G46" s="110"/>
      <c r="H46" s="110"/>
      <c r="I46" s="110"/>
      <c r="J46" s="110"/>
      <c r="K46" s="110"/>
      <c r="L46" s="110"/>
      <c r="M46" s="110"/>
      <c r="N46" s="110"/>
      <c r="O46" s="110"/>
      <c r="P46" s="110"/>
      <c r="Q46" s="110"/>
      <c r="R46" s="110"/>
      <c r="S46" s="110"/>
      <c r="T46" s="110"/>
      <c r="U46" s="110"/>
      <c r="V46" s="110"/>
      <c r="W46" s="110"/>
      <c r="X46" s="110"/>
    </row>
    <row r="47" spans="2:62" ht="14.25" customHeight="1" x14ac:dyDescent="0.25">
      <c r="G47" s="110"/>
      <c r="H47" s="110"/>
      <c r="I47" s="110"/>
      <c r="J47" s="110"/>
      <c r="K47" s="110"/>
      <c r="L47" s="110"/>
      <c r="M47" s="110"/>
      <c r="N47" s="110"/>
      <c r="O47" s="110"/>
      <c r="P47" s="110"/>
      <c r="Q47" s="110"/>
      <c r="R47" s="110"/>
      <c r="S47" s="110"/>
      <c r="T47" s="110"/>
      <c r="U47" s="110"/>
      <c r="V47" s="110"/>
      <c r="W47" s="110"/>
      <c r="X47" s="110"/>
    </row>
    <row r="48" spans="2:62" ht="14.25" customHeight="1" x14ac:dyDescent="0.25">
      <c r="G48" s="110"/>
      <c r="H48" s="110"/>
      <c r="I48" s="110"/>
      <c r="J48" s="110"/>
      <c r="K48" s="110"/>
      <c r="L48" s="110"/>
      <c r="M48" s="110"/>
      <c r="N48" s="110"/>
      <c r="O48" s="110"/>
      <c r="P48" s="110"/>
      <c r="Q48" s="110"/>
      <c r="R48" s="110"/>
      <c r="S48" s="110"/>
      <c r="T48" s="110"/>
      <c r="U48" s="110"/>
      <c r="V48" s="110"/>
      <c r="W48" s="110"/>
      <c r="X48" s="110"/>
    </row>
    <row r="49" spans="7:24" ht="14.25" customHeight="1" x14ac:dyDescent="0.25">
      <c r="G49" s="110"/>
      <c r="H49" s="110"/>
      <c r="I49" s="110"/>
      <c r="J49" s="110"/>
      <c r="K49" s="110"/>
      <c r="L49" s="110"/>
      <c r="M49" s="110"/>
      <c r="N49" s="110"/>
      <c r="O49" s="110"/>
      <c r="P49" s="110"/>
      <c r="Q49" s="110"/>
      <c r="R49" s="110"/>
      <c r="S49" s="110"/>
      <c r="T49" s="110"/>
      <c r="U49" s="110"/>
      <c r="V49" s="110"/>
      <c r="W49" s="110"/>
      <c r="X49" s="110"/>
    </row>
    <row r="50" spans="7:24" ht="14.25" customHeight="1" x14ac:dyDescent="0.25">
      <c r="G50" s="110"/>
      <c r="H50" s="110"/>
      <c r="I50" s="110"/>
      <c r="J50" s="110"/>
      <c r="K50" s="110"/>
      <c r="L50" s="110"/>
      <c r="M50" s="110"/>
      <c r="N50" s="110"/>
      <c r="O50" s="110"/>
      <c r="P50" s="110"/>
      <c r="Q50" s="110"/>
      <c r="R50" s="110"/>
      <c r="S50" s="110"/>
      <c r="T50" s="110"/>
      <c r="U50" s="110"/>
      <c r="V50" s="110"/>
      <c r="W50" s="110"/>
      <c r="X50" s="110"/>
    </row>
    <row r="51" spans="7:24" ht="14.25" customHeight="1" x14ac:dyDescent="0.25">
      <c r="G51" s="110"/>
      <c r="H51" s="110"/>
      <c r="I51" s="110"/>
      <c r="J51" s="110"/>
      <c r="K51" s="110"/>
      <c r="L51" s="110"/>
      <c r="M51" s="110"/>
      <c r="N51" s="110"/>
      <c r="O51" s="110"/>
      <c r="P51" s="110"/>
      <c r="Q51" s="110"/>
      <c r="R51" s="110"/>
      <c r="S51" s="110"/>
      <c r="T51" s="110"/>
      <c r="U51" s="110"/>
      <c r="V51" s="110"/>
      <c r="W51" s="110"/>
      <c r="X51" s="110"/>
    </row>
    <row r="52" spans="7:24" ht="14.25" customHeight="1" x14ac:dyDescent="0.25">
      <c r="G52" s="110"/>
      <c r="H52" s="110"/>
      <c r="I52" s="110"/>
      <c r="J52" s="110"/>
      <c r="K52" s="110"/>
      <c r="L52" s="110"/>
      <c r="M52" s="110"/>
      <c r="N52" s="110"/>
      <c r="O52" s="110"/>
      <c r="P52" s="110"/>
      <c r="Q52" s="110"/>
      <c r="R52" s="110"/>
      <c r="S52" s="110"/>
      <c r="T52" s="110"/>
      <c r="U52" s="110"/>
      <c r="V52" s="110"/>
      <c r="W52" s="110"/>
      <c r="X52" s="110"/>
    </row>
    <row r="53" spans="7:24" ht="14.25" customHeight="1" x14ac:dyDescent="0.25">
      <c r="G53" s="110"/>
      <c r="H53" s="110"/>
      <c r="I53" s="110"/>
      <c r="J53" s="110"/>
      <c r="K53" s="110"/>
      <c r="L53" s="110"/>
      <c r="M53" s="110"/>
      <c r="N53" s="110"/>
      <c r="O53" s="110"/>
      <c r="P53" s="110"/>
      <c r="Q53" s="110"/>
      <c r="R53" s="110"/>
      <c r="S53" s="110"/>
      <c r="T53" s="110"/>
      <c r="U53" s="110"/>
      <c r="V53" s="110"/>
      <c r="W53" s="110"/>
      <c r="X53" s="110"/>
    </row>
    <row r="54" spans="7:24" ht="14.25" customHeight="1" x14ac:dyDescent="0.25">
      <c r="G54" s="110"/>
      <c r="H54" s="110"/>
      <c r="I54" s="110"/>
      <c r="J54" s="110"/>
      <c r="K54" s="110"/>
      <c r="L54" s="110"/>
      <c r="M54" s="110"/>
      <c r="N54" s="110"/>
      <c r="O54" s="110"/>
      <c r="P54" s="110"/>
      <c r="Q54" s="110"/>
      <c r="R54" s="110"/>
      <c r="S54" s="110"/>
      <c r="T54" s="110"/>
      <c r="U54" s="110"/>
      <c r="V54" s="110"/>
      <c r="W54" s="110"/>
      <c r="X54" s="110"/>
    </row>
    <row r="55" spans="7:24" ht="14.25" customHeight="1" x14ac:dyDescent="0.25">
      <c r="G55" s="110"/>
      <c r="H55" s="110"/>
      <c r="I55" s="110"/>
      <c r="J55" s="110"/>
      <c r="K55" s="110"/>
      <c r="L55" s="110"/>
      <c r="M55" s="110"/>
      <c r="N55" s="110"/>
      <c r="O55" s="110"/>
      <c r="P55" s="110"/>
      <c r="Q55" s="110"/>
      <c r="R55" s="110"/>
      <c r="S55" s="110"/>
      <c r="T55" s="110"/>
      <c r="U55" s="110"/>
      <c r="V55" s="110"/>
      <c r="W55" s="110"/>
      <c r="X55" s="110"/>
    </row>
    <row r="56" spans="7:24" ht="14.25" customHeight="1" x14ac:dyDescent="0.25">
      <c r="G56" s="110"/>
      <c r="H56" s="110"/>
      <c r="I56" s="110"/>
      <c r="J56" s="110"/>
      <c r="K56" s="110"/>
      <c r="L56" s="110"/>
      <c r="M56" s="110"/>
      <c r="N56" s="110"/>
      <c r="O56" s="110"/>
      <c r="P56" s="110"/>
      <c r="Q56" s="110"/>
      <c r="R56" s="110"/>
      <c r="S56" s="110"/>
      <c r="T56" s="110"/>
      <c r="U56" s="110"/>
      <c r="V56" s="110"/>
      <c r="W56" s="110"/>
      <c r="X56" s="110"/>
    </row>
    <row r="57" spans="7:24" ht="14.25" customHeight="1" x14ac:dyDescent="0.25">
      <c r="G57" s="110"/>
      <c r="H57" s="110"/>
      <c r="I57" s="110"/>
      <c r="J57" s="110"/>
      <c r="K57" s="110"/>
      <c r="L57" s="110"/>
      <c r="M57" s="110"/>
      <c r="N57" s="110"/>
      <c r="O57" s="110"/>
      <c r="P57" s="110"/>
      <c r="Q57" s="110"/>
      <c r="R57" s="110"/>
      <c r="S57" s="110"/>
      <c r="T57" s="110"/>
      <c r="U57" s="110"/>
      <c r="V57" s="110"/>
      <c r="W57" s="110"/>
      <c r="X57" s="110"/>
    </row>
    <row r="58" spans="7:24" ht="14.25" customHeight="1" x14ac:dyDescent="0.25">
      <c r="G58" s="110"/>
      <c r="H58" s="110"/>
      <c r="I58" s="110"/>
      <c r="J58" s="110"/>
      <c r="K58" s="110"/>
      <c r="L58" s="110"/>
      <c r="M58" s="110"/>
      <c r="N58" s="110"/>
      <c r="O58" s="110"/>
      <c r="P58" s="110"/>
      <c r="Q58" s="110"/>
      <c r="R58" s="110"/>
      <c r="S58" s="110"/>
      <c r="T58" s="110"/>
      <c r="U58" s="110"/>
      <c r="V58" s="110"/>
      <c r="W58" s="110"/>
      <c r="X58" s="110"/>
    </row>
    <row r="59" spans="7:24" ht="14.25" customHeight="1" x14ac:dyDescent="0.25">
      <c r="G59" s="110"/>
      <c r="H59" s="110"/>
      <c r="I59" s="110"/>
      <c r="J59" s="110"/>
      <c r="K59" s="110"/>
      <c r="L59" s="110"/>
      <c r="M59" s="110"/>
      <c r="N59" s="110"/>
      <c r="O59" s="110"/>
      <c r="P59" s="110"/>
      <c r="Q59" s="110"/>
      <c r="R59" s="110"/>
      <c r="S59" s="110"/>
      <c r="T59" s="110"/>
      <c r="U59" s="110"/>
      <c r="V59" s="110"/>
      <c r="W59" s="110"/>
      <c r="X59" s="110"/>
    </row>
    <row r="60" spans="7:24" ht="14.25" customHeight="1" x14ac:dyDescent="0.25">
      <c r="G60" s="110"/>
      <c r="H60" s="110"/>
      <c r="I60" s="110"/>
      <c r="J60" s="110"/>
      <c r="K60" s="110"/>
      <c r="L60" s="110"/>
      <c r="M60" s="110"/>
      <c r="N60" s="110"/>
      <c r="O60" s="110"/>
      <c r="P60" s="110"/>
      <c r="Q60" s="110"/>
      <c r="R60" s="110"/>
      <c r="S60" s="110"/>
      <c r="T60" s="110"/>
      <c r="U60" s="110"/>
      <c r="V60" s="110"/>
      <c r="W60" s="110"/>
      <c r="X60" s="110"/>
    </row>
    <row r="61" spans="7:24" ht="14.25" customHeight="1" x14ac:dyDescent="0.25">
      <c r="G61" s="110"/>
      <c r="H61" s="110"/>
      <c r="I61" s="110"/>
      <c r="J61" s="110"/>
      <c r="K61" s="110"/>
      <c r="L61" s="110"/>
      <c r="M61" s="110"/>
      <c r="N61" s="110"/>
      <c r="O61" s="110"/>
      <c r="P61" s="110"/>
      <c r="Q61" s="110"/>
      <c r="R61" s="110"/>
      <c r="S61" s="110"/>
      <c r="T61" s="110"/>
      <c r="U61" s="110"/>
      <c r="V61" s="110"/>
      <c r="W61" s="110"/>
      <c r="X61" s="110"/>
    </row>
    <row r="62" spans="7:24" ht="14.25" customHeight="1" x14ac:dyDescent="0.25">
      <c r="G62" s="110"/>
      <c r="H62" s="110"/>
      <c r="I62" s="110"/>
      <c r="J62" s="110"/>
      <c r="K62" s="110"/>
      <c r="L62" s="110"/>
      <c r="M62" s="110"/>
      <c r="N62" s="110"/>
      <c r="O62" s="110"/>
      <c r="P62" s="110"/>
      <c r="Q62" s="110"/>
      <c r="R62" s="110"/>
      <c r="S62" s="110"/>
      <c r="T62" s="110"/>
      <c r="U62" s="110"/>
      <c r="V62" s="110"/>
      <c r="W62" s="110"/>
      <c r="X62" s="110"/>
    </row>
    <row r="63" spans="7:24" ht="14.25" customHeight="1" x14ac:dyDescent="0.25">
      <c r="G63" s="110"/>
      <c r="H63" s="110"/>
      <c r="I63" s="110"/>
      <c r="J63" s="110"/>
      <c r="K63" s="110"/>
      <c r="L63" s="110"/>
      <c r="M63" s="110"/>
      <c r="N63" s="110"/>
      <c r="O63" s="110"/>
      <c r="P63" s="110"/>
      <c r="Q63" s="110"/>
      <c r="R63" s="110"/>
      <c r="S63" s="110"/>
      <c r="T63" s="110"/>
      <c r="U63" s="110"/>
      <c r="V63" s="110"/>
      <c r="W63" s="110"/>
      <c r="X63" s="110"/>
    </row>
    <row r="64" spans="7:24" ht="14.25" customHeight="1" x14ac:dyDescent="0.25">
      <c r="G64" s="110"/>
      <c r="H64" s="110"/>
      <c r="I64" s="110"/>
      <c r="J64" s="110"/>
      <c r="K64" s="110"/>
      <c r="L64" s="110"/>
      <c r="M64" s="110"/>
      <c r="N64" s="110"/>
      <c r="O64" s="110"/>
      <c r="P64" s="110"/>
      <c r="Q64" s="110"/>
      <c r="R64" s="110"/>
      <c r="S64" s="110"/>
      <c r="T64" s="110"/>
      <c r="U64" s="110"/>
      <c r="V64" s="110"/>
      <c r="W64" s="110"/>
      <c r="X64" s="110"/>
    </row>
    <row r="65" spans="7:24" ht="14.25" customHeight="1" x14ac:dyDescent="0.25">
      <c r="G65" s="110"/>
      <c r="H65" s="110"/>
      <c r="I65" s="110"/>
      <c r="J65" s="110"/>
      <c r="K65" s="110"/>
      <c r="L65" s="110"/>
      <c r="M65" s="110"/>
      <c r="N65" s="110"/>
      <c r="O65" s="110"/>
      <c r="P65" s="110"/>
      <c r="Q65" s="110"/>
      <c r="R65" s="110"/>
      <c r="S65" s="110"/>
      <c r="T65" s="110"/>
      <c r="U65" s="110"/>
      <c r="V65" s="110"/>
      <c r="W65" s="110"/>
      <c r="X65" s="110"/>
    </row>
    <row r="66" spans="7:24" ht="14.25" customHeight="1" x14ac:dyDescent="0.25">
      <c r="G66" s="110"/>
      <c r="H66" s="110"/>
      <c r="I66" s="110"/>
      <c r="J66" s="110"/>
      <c r="K66" s="110"/>
      <c r="L66" s="110"/>
      <c r="M66" s="110"/>
      <c r="N66" s="110"/>
      <c r="O66" s="110"/>
      <c r="P66" s="110"/>
      <c r="Q66" s="110"/>
      <c r="R66" s="110"/>
      <c r="S66" s="110"/>
      <c r="T66" s="110"/>
      <c r="U66" s="110"/>
      <c r="V66" s="110"/>
      <c r="W66" s="110"/>
      <c r="X66" s="110"/>
    </row>
    <row r="67" spans="7:24" ht="14.25" customHeight="1" x14ac:dyDescent="0.25">
      <c r="G67" s="110"/>
      <c r="H67" s="110"/>
      <c r="I67" s="110"/>
      <c r="J67" s="110"/>
      <c r="K67" s="110"/>
      <c r="L67" s="110"/>
      <c r="M67" s="110"/>
      <c r="N67" s="110"/>
      <c r="O67" s="110"/>
      <c r="P67" s="110"/>
      <c r="Q67" s="110"/>
      <c r="R67" s="110"/>
      <c r="S67" s="110"/>
      <c r="T67" s="110"/>
      <c r="U67" s="110"/>
      <c r="V67" s="110"/>
      <c r="W67" s="110"/>
      <c r="X67" s="110"/>
    </row>
    <row r="68" spans="7:24" ht="14.25" customHeight="1" x14ac:dyDescent="0.25">
      <c r="G68" s="110"/>
      <c r="H68" s="110"/>
      <c r="I68" s="110"/>
      <c r="J68" s="110"/>
      <c r="K68" s="110"/>
      <c r="L68" s="110"/>
      <c r="M68" s="110"/>
      <c r="N68" s="110"/>
      <c r="O68" s="110"/>
      <c r="P68" s="110"/>
      <c r="Q68" s="110"/>
      <c r="R68" s="110"/>
      <c r="S68" s="110"/>
      <c r="T68" s="110"/>
      <c r="U68" s="110"/>
      <c r="V68" s="110"/>
      <c r="W68" s="110"/>
      <c r="X68" s="110"/>
    </row>
    <row r="69" spans="7:24" ht="14.25" customHeight="1" x14ac:dyDescent="0.25">
      <c r="G69" s="110"/>
      <c r="H69" s="110"/>
      <c r="I69" s="110"/>
      <c r="J69" s="110"/>
      <c r="K69" s="110"/>
      <c r="L69" s="110"/>
      <c r="M69" s="110"/>
      <c r="N69" s="110"/>
      <c r="O69" s="110"/>
      <c r="P69" s="110"/>
      <c r="Q69" s="110"/>
      <c r="R69" s="110"/>
      <c r="S69" s="110"/>
      <c r="T69" s="110"/>
      <c r="U69" s="110"/>
      <c r="V69" s="110"/>
      <c r="W69" s="110"/>
      <c r="X69" s="110"/>
    </row>
    <row r="70" spans="7:24" ht="14.25" customHeight="1" x14ac:dyDescent="0.25">
      <c r="G70" s="110"/>
      <c r="H70" s="110"/>
      <c r="I70" s="110"/>
      <c r="J70" s="110"/>
      <c r="K70" s="110"/>
      <c r="L70" s="110"/>
      <c r="M70" s="110"/>
      <c r="N70" s="110"/>
      <c r="O70" s="110"/>
      <c r="P70" s="110"/>
      <c r="Q70" s="110"/>
      <c r="R70" s="110"/>
      <c r="S70" s="110"/>
      <c r="T70" s="110"/>
      <c r="U70" s="110"/>
      <c r="V70" s="110"/>
      <c r="W70" s="110"/>
      <c r="X70" s="110"/>
    </row>
    <row r="71" spans="7:24" ht="14.25" customHeight="1" x14ac:dyDescent="0.25">
      <c r="G71" s="110"/>
      <c r="H71" s="110"/>
      <c r="I71" s="110"/>
      <c r="J71" s="110"/>
      <c r="K71" s="110"/>
      <c r="L71" s="110"/>
      <c r="M71" s="110"/>
      <c r="N71" s="110"/>
      <c r="O71" s="110"/>
      <c r="P71" s="110"/>
      <c r="Q71" s="110"/>
      <c r="R71" s="110"/>
      <c r="S71" s="110"/>
      <c r="T71" s="110"/>
      <c r="U71" s="110"/>
      <c r="V71" s="110"/>
      <c r="W71" s="110"/>
      <c r="X71" s="110"/>
    </row>
    <row r="72" spans="7:24" ht="14.25" customHeight="1" x14ac:dyDescent="0.25">
      <c r="G72" s="110"/>
      <c r="H72" s="110"/>
      <c r="I72" s="110"/>
      <c r="J72" s="110"/>
      <c r="K72" s="110"/>
      <c r="L72" s="110"/>
      <c r="M72" s="110"/>
      <c r="N72" s="110"/>
      <c r="O72" s="110"/>
      <c r="P72" s="110"/>
      <c r="Q72" s="110"/>
      <c r="R72" s="110"/>
      <c r="S72" s="110"/>
      <c r="T72" s="110"/>
      <c r="U72" s="110"/>
      <c r="V72" s="110"/>
      <c r="W72" s="110"/>
      <c r="X72" s="110"/>
    </row>
    <row r="73" spans="7:24" ht="14.25" customHeight="1" x14ac:dyDescent="0.25">
      <c r="G73" s="110"/>
      <c r="H73" s="110"/>
      <c r="I73" s="110"/>
      <c r="J73" s="110"/>
      <c r="K73" s="110"/>
      <c r="L73" s="110"/>
      <c r="M73" s="110"/>
      <c r="N73" s="110"/>
      <c r="O73" s="110"/>
      <c r="P73" s="110"/>
      <c r="Q73" s="110"/>
      <c r="R73" s="110"/>
      <c r="S73" s="110"/>
      <c r="T73" s="110"/>
      <c r="U73" s="110"/>
      <c r="V73" s="110"/>
      <c r="W73" s="110"/>
      <c r="X73" s="110"/>
    </row>
    <row r="74" spans="7:24" ht="14.25" customHeight="1" x14ac:dyDescent="0.25">
      <c r="G74" s="110"/>
      <c r="H74" s="110"/>
      <c r="I74" s="110"/>
      <c r="J74" s="110"/>
      <c r="K74" s="110"/>
      <c r="L74" s="110"/>
      <c r="M74" s="110"/>
      <c r="N74" s="110"/>
      <c r="O74" s="110"/>
      <c r="P74" s="110"/>
      <c r="Q74" s="110"/>
      <c r="R74" s="110"/>
      <c r="S74" s="110"/>
      <c r="T74" s="110"/>
      <c r="U74" s="110"/>
      <c r="V74" s="110"/>
      <c r="W74" s="110"/>
      <c r="X74" s="110"/>
    </row>
    <row r="75" spans="7:24" ht="14.25" customHeight="1" x14ac:dyDescent="0.25">
      <c r="G75" s="110"/>
      <c r="H75" s="110"/>
      <c r="I75" s="110"/>
      <c r="J75" s="110"/>
      <c r="K75" s="110"/>
      <c r="L75" s="110"/>
      <c r="M75" s="110"/>
      <c r="N75" s="110"/>
      <c r="O75" s="110"/>
      <c r="P75" s="110"/>
      <c r="Q75" s="110"/>
      <c r="R75" s="110"/>
      <c r="S75" s="110"/>
      <c r="T75" s="110"/>
      <c r="U75" s="110"/>
      <c r="V75" s="110"/>
      <c r="W75" s="110"/>
      <c r="X75" s="110"/>
    </row>
    <row r="76" spans="7:24" ht="14.25" customHeight="1" x14ac:dyDescent="0.25">
      <c r="G76" s="110"/>
      <c r="H76" s="110"/>
      <c r="I76" s="110"/>
      <c r="J76" s="110"/>
      <c r="K76" s="110"/>
      <c r="L76" s="110"/>
      <c r="M76" s="110"/>
      <c r="N76" s="110"/>
      <c r="O76" s="110"/>
      <c r="P76" s="110"/>
      <c r="Q76" s="110"/>
      <c r="R76" s="110"/>
      <c r="S76" s="110"/>
      <c r="T76" s="110"/>
      <c r="U76" s="110"/>
      <c r="V76" s="110"/>
      <c r="W76" s="110"/>
      <c r="X76" s="110"/>
    </row>
    <row r="77" spans="7:24" ht="14.25" customHeight="1" x14ac:dyDescent="0.25">
      <c r="G77" s="110"/>
      <c r="H77" s="110"/>
      <c r="I77" s="110"/>
      <c r="J77" s="110"/>
      <c r="K77" s="110"/>
      <c r="L77" s="110"/>
      <c r="M77" s="110"/>
      <c r="N77" s="110"/>
      <c r="O77" s="110"/>
      <c r="P77" s="110"/>
      <c r="Q77" s="110"/>
      <c r="R77" s="110"/>
      <c r="S77" s="110"/>
      <c r="T77" s="110"/>
      <c r="U77" s="110"/>
      <c r="V77" s="110"/>
      <c r="W77" s="110"/>
      <c r="X77" s="110"/>
    </row>
    <row r="78" spans="7:24" ht="14.25" customHeight="1" x14ac:dyDescent="0.25">
      <c r="G78" s="110"/>
      <c r="H78" s="110"/>
      <c r="I78" s="110"/>
      <c r="J78" s="110"/>
      <c r="K78" s="110"/>
      <c r="L78" s="110"/>
      <c r="M78" s="110"/>
      <c r="N78" s="110"/>
      <c r="O78" s="110"/>
      <c r="P78" s="110"/>
      <c r="Q78" s="110"/>
      <c r="R78" s="110"/>
      <c r="S78" s="110"/>
      <c r="T78" s="110"/>
      <c r="U78" s="110"/>
      <c r="V78" s="110"/>
      <c r="W78" s="110"/>
      <c r="X78" s="110"/>
    </row>
    <row r="79" spans="7:24" ht="14.25" customHeight="1" x14ac:dyDescent="0.25">
      <c r="G79" s="110"/>
      <c r="H79" s="110"/>
      <c r="I79" s="110"/>
      <c r="J79" s="110"/>
      <c r="K79" s="110"/>
      <c r="L79" s="110"/>
      <c r="M79" s="110"/>
      <c r="N79" s="110"/>
      <c r="O79" s="110"/>
      <c r="P79" s="110"/>
      <c r="Q79" s="110"/>
      <c r="R79" s="110"/>
      <c r="S79" s="110"/>
      <c r="T79" s="110"/>
      <c r="U79" s="110"/>
      <c r="V79" s="110"/>
      <c r="W79" s="110"/>
      <c r="X79" s="110"/>
    </row>
    <row r="80" spans="7:24" ht="14.25" customHeight="1" x14ac:dyDescent="0.25">
      <c r="G80" s="110"/>
      <c r="H80" s="110"/>
      <c r="I80" s="110"/>
      <c r="J80" s="110"/>
      <c r="K80" s="110"/>
      <c r="L80" s="110"/>
      <c r="M80" s="110"/>
      <c r="N80" s="110"/>
      <c r="O80" s="110"/>
      <c r="P80" s="110"/>
      <c r="Q80" s="110"/>
      <c r="R80" s="110"/>
      <c r="S80" s="110"/>
      <c r="T80" s="110"/>
      <c r="U80" s="110"/>
      <c r="V80" s="110"/>
      <c r="W80" s="110"/>
      <c r="X80" s="110"/>
    </row>
    <row r="81" spans="7:24" ht="14.25" customHeight="1" x14ac:dyDescent="0.25">
      <c r="G81" s="110"/>
      <c r="H81" s="110"/>
      <c r="I81" s="110"/>
      <c r="J81" s="110"/>
      <c r="K81" s="110"/>
      <c r="L81" s="110"/>
      <c r="M81" s="110"/>
      <c r="N81" s="110"/>
      <c r="O81" s="110"/>
      <c r="P81" s="110"/>
      <c r="Q81" s="110"/>
      <c r="R81" s="110"/>
      <c r="S81" s="110"/>
      <c r="T81" s="110"/>
      <c r="U81" s="110"/>
      <c r="V81" s="110"/>
      <c r="W81" s="110"/>
      <c r="X81" s="110"/>
    </row>
    <row r="82" spans="7:24" ht="14.25" customHeight="1" x14ac:dyDescent="0.25">
      <c r="G82" s="110"/>
      <c r="H82" s="110"/>
      <c r="I82" s="110"/>
      <c r="J82" s="110"/>
      <c r="K82" s="110"/>
      <c r="L82" s="110"/>
      <c r="M82" s="110"/>
      <c r="N82" s="110"/>
      <c r="O82" s="110"/>
      <c r="P82" s="110"/>
      <c r="Q82" s="110"/>
      <c r="R82" s="110"/>
      <c r="S82" s="110"/>
      <c r="T82" s="110"/>
      <c r="U82" s="110"/>
      <c r="V82" s="110"/>
      <c r="W82" s="110"/>
      <c r="X82" s="110"/>
    </row>
    <row r="83" spans="7:24" ht="14.25" customHeight="1" x14ac:dyDescent="0.25">
      <c r="G83" s="110"/>
      <c r="H83" s="110"/>
      <c r="I83" s="110"/>
      <c r="J83" s="110"/>
      <c r="K83" s="110"/>
      <c r="L83" s="110"/>
      <c r="M83" s="110"/>
      <c r="N83" s="110"/>
      <c r="O83" s="110"/>
      <c r="P83" s="110"/>
      <c r="Q83" s="110"/>
      <c r="R83" s="110"/>
      <c r="S83" s="110"/>
      <c r="T83" s="110"/>
      <c r="U83" s="110"/>
      <c r="V83" s="110"/>
      <c r="W83" s="110"/>
      <c r="X83" s="110"/>
    </row>
    <row r="84" spans="7:24" ht="14.25" customHeight="1" x14ac:dyDescent="0.25">
      <c r="G84" s="110"/>
      <c r="H84" s="110"/>
      <c r="I84" s="110"/>
      <c r="J84" s="110"/>
      <c r="K84" s="110"/>
      <c r="L84" s="110"/>
      <c r="M84" s="110"/>
      <c r="N84" s="110"/>
      <c r="O84" s="110"/>
      <c r="P84" s="110"/>
      <c r="Q84" s="110"/>
      <c r="R84" s="110"/>
      <c r="S84" s="110"/>
      <c r="T84" s="110"/>
      <c r="U84" s="110"/>
      <c r="V84" s="110"/>
      <c r="W84" s="110"/>
      <c r="X84" s="110"/>
    </row>
    <row r="85" spans="7:24" ht="14.25" customHeight="1" x14ac:dyDescent="0.25">
      <c r="G85" s="110"/>
      <c r="H85" s="110"/>
      <c r="I85" s="110"/>
      <c r="J85" s="110"/>
      <c r="K85" s="110"/>
      <c r="L85" s="110"/>
      <c r="M85" s="110"/>
      <c r="N85" s="110"/>
      <c r="O85" s="110"/>
      <c r="P85" s="110"/>
      <c r="Q85" s="110"/>
      <c r="R85" s="110"/>
      <c r="S85" s="110"/>
      <c r="T85" s="110"/>
      <c r="U85" s="110"/>
      <c r="V85" s="110"/>
      <c r="W85" s="110"/>
      <c r="X85" s="110"/>
    </row>
    <row r="86" spans="7:24" ht="14.25" customHeight="1" x14ac:dyDescent="0.25">
      <c r="G86" s="110"/>
      <c r="H86" s="110"/>
      <c r="I86" s="110"/>
      <c r="J86" s="110"/>
      <c r="K86" s="110"/>
      <c r="L86" s="110"/>
      <c r="M86" s="110"/>
      <c r="N86" s="110"/>
      <c r="O86" s="110"/>
      <c r="P86" s="110"/>
      <c r="Q86" s="110"/>
      <c r="R86" s="110"/>
      <c r="S86" s="110"/>
      <c r="T86" s="110"/>
      <c r="U86" s="110"/>
      <c r="V86" s="110"/>
      <c r="W86" s="110"/>
      <c r="X86" s="110"/>
    </row>
    <row r="87" spans="7:24" ht="14.25" customHeight="1" x14ac:dyDescent="0.25">
      <c r="G87" s="110"/>
      <c r="H87" s="110"/>
      <c r="I87" s="110"/>
      <c r="J87" s="110"/>
      <c r="K87" s="110"/>
      <c r="L87" s="110"/>
      <c r="M87" s="110"/>
      <c r="N87" s="110"/>
      <c r="O87" s="110"/>
      <c r="P87" s="110"/>
      <c r="Q87" s="110"/>
      <c r="R87" s="110"/>
      <c r="S87" s="110"/>
      <c r="T87" s="110"/>
      <c r="U87" s="110"/>
      <c r="V87" s="110"/>
      <c r="W87" s="110"/>
      <c r="X87" s="110"/>
    </row>
    <row r="88" spans="7:24" ht="14.25" customHeight="1" x14ac:dyDescent="0.25">
      <c r="G88" s="110"/>
      <c r="H88" s="110"/>
      <c r="I88" s="110"/>
      <c r="J88" s="110"/>
      <c r="K88" s="110"/>
      <c r="L88" s="110"/>
      <c r="M88" s="110"/>
      <c r="N88" s="110"/>
      <c r="O88" s="110"/>
      <c r="P88" s="110"/>
      <c r="Q88" s="110"/>
      <c r="R88" s="110"/>
      <c r="S88" s="110"/>
      <c r="T88" s="110"/>
      <c r="U88" s="110"/>
      <c r="V88" s="110"/>
      <c r="W88" s="110"/>
      <c r="X88" s="110"/>
    </row>
    <row r="89" spans="7:24" ht="14.25" customHeight="1" x14ac:dyDescent="0.25">
      <c r="G89" s="110"/>
      <c r="H89" s="110"/>
      <c r="I89" s="110"/>
      <c r="J89" s="110"/>
      <c r="K89" s="110"/>
      <c r="L89" s="110"/>
      <c r="M89" s="110"/>
      <c r="N89" s="110"/>
      <c r="O89" s="110"/>
      <c r="P89" s="110"/>
      <c r="Q89" s="110"/>
      <c r="R89" s="110"/>
      <c r="S89" s="110"/>
      <c r="T89" s="110"/>
      <c r="U89" s="110"/>
      <c r="V89" s="110"/>
      <c r="W89" s="110"/>
      <c r="X89" s="110"/>
    </row>
    <row r="90" spans="7:24" ht="14.25" customHeight="1" x14ac:dyDescent="0.25">
      <c r="G90" s="110"/>
      <c r="H90" s="110"/>
      <c r="I90" s="110"/>
      <c r="J90" s="110"/>
      <c r="K90" s="110"/>
      <c r="L90" s="110"/>
      <c r="M90" s="110"/>
      <c r="N90" s="110"/>
      <c r="O90" s="110"/>
      <c r="P90" s="110"/>
      <c r="Q90" s="110"/>
      <c r="R90" s="110"/>
      <c r="S90" s="110"/>
      <c r="T90" s="110"/>
      <c r="U90" s="110"/>
      <c r="V90" s="110"/>
      <c r="W90" s="110"/>
      <c r="X90" s="110"/>
    </row>
    <row r="91" spans="7:24" ht="14.25" customHeight="1" x14ac:dyDescent="0.25">
      <c r="G91" s="110"/>
      <c r="H91" s="110"/>
      <c r="I91" s="110"/>
      <c r="J91" s="110"/>
      <c r="K91" s="110"/>
      <c r="L91" s="110"/>
      <c r="M91" s="110"/>
      <c r="N91" s="110"/>
      <c r="O91" s="110"/>
      <c r="P91" s="110"/>
      <c r="Q91" s="110"/>
      <c r="R91" s="110"/>
      <c r="S91" s="110"/>
      <c r="T91" s="110"/>
      <c r="U91" s="110"/>
      <c r="V91" s="110"/>
      <c r="W91" s="110"/>
      <c r="X91" s="110"/>
    </row>
    <row r="92" spans="7:24" ht="14.25" customHeight="1" x14ac:dyDescent="0.25">
      <c r="G92" s="110"/>
      <c r="H92" s="110"/>
      <c r="I92" s="110"/>
      <c r="J92" s="110"/>
      <c r="K92" s="110"/>
      <c r="L92" s="110"/>
      <c r="M92" s="110"/>
      <c r="N92" s="110"/>
      <c r="O92" s="110"/>
      <c r="P92" s="110"/>
      <c r="Q92" s="110"/>
      <c r="R92" s="110"/>
      <c r="S92" s="110"/>
      <c r="T92" s="110"/>
      <c r="U92" s="110"/>
      <c r="V92" s="110"/>
      <c r="W92" s="110"/>
      <c r="X92" s="110"/>
    </row>
    <row r="93" spans="7:24" ht="14.25" customHeight="1" x14ac:dyDescent="0.25">
      <c r="G93" s="110"/>
      <c r="H93" s="110"/>
      <c r="I93" s="110"/>
      <c r="J93" s="110"/>
      <c r="K93" s="110"/>
      <c r="L93" s="110"/>
      <c r="M93" s="110"/>
      <c r="N93" s="110"/>
      <c r="O93" s="110"/>
      <c r="P93" s="110"/>
      <c r="Q93" s="110"/>
      <c r="R93" s="110"/>
      <c r="S93" s="110"/>
      <c r="T93" s="110"/>
      <c r="U93" s="110"/>
      <c r="V93" s="110"/>
      <c r="W93" s="110"/>
      <c r="X93" s="110"/>
    </row>
    <row r="94" spans="7:24" ht="14.25" customHeight="1" x14ac:dyDescent="0.25">
      <c r="G94" s="110"/>
      <c r="H94" s="110"/>
      <c r="I94" s="110"/>
      <c r="J94" s="110"/>
      <c r="K94" s="110"/>
      <c r="L94" s="110"/>
      <c r="M94" s="110"/>
      <c r="N94" s="110"/>
      <c r="O94" s="110"/>
      <c r="P94" s="110"/>
      <c r="Q94" s="110"/>
      <c r="R94" s="110"/>
      <c r="S94" s="110"/>
      <c r="T94" s="110"/>
      <c r="U94" s="110"/>
      <c r="V94" s="110"/>
      <c r="W94" s="110"/>
      <c r="X94" s="110"/>
    </row>
    <row r="95" spans="7:24" ht="14.25" customHeight="1" x14ac:dyDescent="0.25">
      <c r="G95" s="110"/>
      <c r="H95" s="110"/>
      <c r="I95" s="110"/>
      <c r="J95" s="110"/>
      <c r="K95" s="110"/>
      <c r="L95" s="110"/>
      <c r="M95" s="110"/>
      <c r="N95" s="110"/>
      <c r="O95" s="110"/>
      <c r="P95" s="110"/>
      <c r="Q95" s="110"/>
      <c r="R95" s="110"/>
      <c r="S95" s="110"/>
      <c r="T95" s="110"/>
      <c r="U95" s="110"/>
      <c r="V95" s="110"/>
      <c r="W95" s="110"/>
      <c r="X95" s="110"/>
    </row>
    <row r="96" spans="7:24" ht="14.25" customHeight="1" x14ac:dyDescent="0.25">
      <c r="G96" s="110"/>
      <c r="H96" s="110"/>
      <c r="I96" s="110"/>
      <c r="J96" s="110"/>
      <c r="K96" s="110"/>
      <c r="L96" s="110"/>
      <c r="M96" s="110"/>
      <c r="N96" s="110"/>
      <c r="O96" s="110"/>
      <c r="P96" s="110"/>
      <c r="Q96" s="110"/>
      <c r="R96" s="110"/>
      <c r="S96" s="110"/>
      <c r="T96" s="110"/>
      <c r="U96" s="110"/>
      <c r="V96" s="110"/>
      <c r="W96" s="110"/>
      <c r="X96" s="110"/>
    </row>
    <row r="97" spans="7:24" ht="14.25" customHeight="1" x14ac:dyDescent="0.25">
      <c r="G97" s="110"/>
      <c r="H97" s="110"/>
      <c r="I97" s="110"/>
      <c r="J97" s="110"/>
      <c r="K97" s="110"/>
      <c r="L97" s="110"/>
      <c r="M97" s="110"/>
      <c r="N97" s="110"/>
      <c r="O97" s="110"/>
      <c r="P97" s="110"/>
      <c r="Q97" s="110"/>
      <c r="R97" s="110"/>
      <c r="S97" s="110"/>
      <c r="T97" s="110"/>
      <c r="U97" s="110"/>
      <c r="V97" s="110"/>
      <c r="W97" s="110"/>
      <c r="X97" s="110"/>
    </row>
    <row r="98" spans="7:24" ht="14.25" customHeight="1" x14ac:dyDescent="0.25">
      <c r="G98" s="110"/>
      <c r="H98" s="110"/>
      <c r="I98" s="110"/>
      <c r="J98" s="110"/>
      <c r="K98" s="110"/>
      <c r="L98" s="110"/>
      <c r="M98" s="110"/>
      <c r="N98" s="110"/>
      <c r="O98" s="110"/>
      <c r="P98" s="110"/>
      <c r="Q98" s="110"/>
      <c r="R98" s="110"/>
      <c r="S98" s="110"/>
      <c r="T98" s="110"/>
      <c r="U98" s="110"/>
      <c r="V98" s="110"/>
      <c r="W98" s="110"/>
      <c r="X98" s="110"/>
    </row>
    <row r="99" spans="7:24" ht="14.25" customHeight="1" x14ac:dyDescent="0.25">
      <c r="G99" s="110"/>
      <c r="H99" s="110"/>
      <c r="I99" s="110"/>
      <c r="J99" s="110"/>
      <c r="K99" s="110"/>
      <c r="L99" s="110"/>
      <c r="M99" s="110"/>
      <c r="N99" s="110"/>
      <c r="O99" s="110"/>
      <c r="P99" s="110"/>
      <c r="Q99" s="110"/>
      <c r="R99" s="110"/>
      <c r="S99" s="110"/>
      <c r="T99" s="110"/>
      <c r="U99" s="110"/>
      <c r="V99" s="110"/>
      <c r="W99" s="110"/>
      <c r="X99" s="110"/>
    </row>
    <row r="100" spans="7:24" ht="14.25" customHeight="1" x14ac:dyDescent="0.25">
      <c r="G100" s="110"/>
      <c r="H100" s="110"/>
      <c r="I100" s="110"/>
      <c r="J100" s="110"/>
      <c r="K100" s="110"/>
      <c r="L100" s="110"/>
      <c r="M100" s="110"/>
      <c r="N100" s="110"/>
      <c r="O100" s="110"/>
      <c r="P100" s="110"/>
      <c r="Q100" s="110"/>
      <c r="R100" s="110"/>
      <c r="S100" s="110"/>
      <c r="T100" s="110"/>
      <c r="U100" s="110"/>
      <c r="V100" s="110"/>
      <c r="W100" s="110"/>
      <c r="X100" s="110"/>
    </row>
    <row r="101" spans="7:24" ht="14.25" customHeight="1" x14ac:dyDescent="0.25">
      <c r="G101" s="110"/>
      <c r="H101" s="110"/>
      <c r="I101" s="110"/>
      <c r="J101" s="110"/>
      <c r="K101" s="110"/>
      <c r="L101" s="110"/>
      <c r="M101" s="110"/>
      <c r="N101" s="110"/>
      <c r="O101" s="110"/>
      <c r="P101" s="110"/>
      <c r="Q101" s="110"/>
      <c r="R101" s="110"/>
      <c r="S101" s="110"/>
      <c r="T101" s="110"/>
      <c r="U101" s="110"/>
      <c r="V101" s="110"/>
      <c r="W101" s="110"/>
      <c r="X101" s="110"/>
    </row>
    <row r="102" spans="7:24" ht="14.25" customHeight="1" x14ac:dyDescent="0.25">
      <c r="G102" s="110"/>
      <c r="H102" s="110"/>
      <c r="I102" s="110"/>
      <c r="J102" s="110"/>
      <c r="K102" s="110"/>
      <c r="L102" s="110"/>
      <c r="M102" s="110"/>
      <c r="N102" s="110"/>
      <c r="O102" s="110"/>
      <c r="P102" s="110"/>
      <c r="Q102" s="110"/>
      <c r="R102" s="110"/>
      <c r="S102" s="110"/>
      <c r="T102" s="110"/>
      <c r="U102" s="110"/>
      <c r="V102" s="110"/>
      <c r="W102" s="110"/>
      <c r="X102" s="110"/>
    </row>
    <row r="103" spans="7:24" ht="14.25" customHeight="1" x14ac:dyDescent="0.25">
      <c r="G103" s="110"/>
      <c r="H103" s="110"/>
      <c r="I103" s="110"/>
      <c r="J103" s="110"/>
      <c r="K103" s="110"/>
      <c r="L103" s="110"/>
      <c r="M103" s="110"/>
      <c r="N103" s="110"/>
      <c r="O103" s="110"/>
      <c r="P103" s="110"/>
      <c r="Q103" s="110"/>
      <c r="R103" s="110"/>
      <c r="S103" s="110"/>
      <c r="T103" s="110"/>
      <c r="U103" s="110"/>
      <c r="V103" s="110"/>
      <c r="W103" s="110"/>
      <c r="X103" s="110"/>
    </row>
    <row r="104" spans="7:24" ht="14.25" customHeight="1" x14ac:dyDescent="0.25">
      <c r="G104" s="110"/>
      <c r="H104" s="110"/>
      <c r="I104" s="110"/>
      <c r="J104" s="110"/>
      <c r="K104" s="110"/>
      <c r="L104" s="110"/>
      <c r="M104" s="110"/>
      <c r="N104" s="110"/>
      <c r="O104" s="110"/>
      <c r="P104" s="110"/>
      <c r="Q104" s="110"/>
      <c r="R104" s="110"/>
      <c r="S104" s="110"/>
      <c r="T104" s="110"/>
      <c r="U104" s="110"/>
      <c r="V104" s="110"/>
      <c r="W104" s="110"/>
      <c r="X104" s="110"/>
    </row>
    <row r="105" spans="7:24" ht="14.25" customHeight="1" x14ac:dyDescent="0.25">
      <c r="G105" s="110"/>
      <c r="H105" s="110"/>
      <c r="I105" s="110"/>
      <c r="J105" s="110"/>
      <c r="K105" s="110"/>
      <c r="L105" s="110"/>
      <c r="M105" s="110"/>
      <c r="N105" s="110"/>
      <c r="O105" s="110"/>
      <c r="P105" s="110"/>
      <c r="Q105" s="110"/>
      <c r="R105" s="110"/>
      <c r="S105" s="110"/>
      <c r="T105" s="110"/>
      <c r="U105" s="110"/>
      <c r="V105" s="110"/>
      <c r="W105" s="110"/>
      <c r="X105" s="110"/>
    </row>
    <row r="106" spans="7:24" ht="14.25" customHeight="1" x14ac:dyDescent="0.25">
      <c r="G106" s="110"/>
      <c r="H106" s="110"/>
      <c r="I106" s="110"/>
      <c r="J106" s="110"/>
      <c r="K106" s="110"/>
      <c r="L106" s="110"/>
      <c r="M106" s="110"/>
      <c r="N106" s="110"/>
      <c r="O106" s="110"/>
      <c r="P106" s="110"/>
      <c r="Q106" s="110"/>
      <c r="R106" s="110"/>
      <c r="S106" s="110"/>
      <c r="T106" s="110"/>
      <c r="U106" s="110"/>
      <c r="V106" s="110"/>
      <c r="W106" s="110"/>
      <c r="X106" s="110"/>
    </row>
    <row r="107" spans="7:24" ht="14.25" customHeight="1" x14ac:dyDescent="0.25">
      <c r="G107" s="110"/>
      <c r="H107" s="110"/>
      <c r="I107" s="110"/>
      <c r="J107" s="110"/>
      <c r="K107" s="110"/>
      <c r="L107" s="110"/>
      <c r="M107" s="110"/>
      <c r="N107" s="110"/>
      <c r="O107" s="110"/>
      <c r="P107" s="110"/>
      <c r="Q107" s="110"/>
      <c r="R107" s="110"/>
      <c r="S107" s="110"/>
      <c r="T107" s="110"/>
      <c r="U107" s="110"/>
      <c r="V107" s="110"/>
      <c r="W107" s="110"/>
      <c r="X107" s="110"/>
    </row>
    <row r="108" spans="7:24" ht="14.25" customHeight="1" x14ac:dyDescent="0.25">
      <c r="G108" s="110"/>
      <c r="H108" s="110"/>
      <c r="I108" s="110"/>
      <c r="J108" s="110"/>
      <c r="K108" s="110"/>
      <c r="L108" s="110"/>
      <c r="M108" s="110"/>
      <c r="N108" s="110"/>
      <c r="O108" s="110"/>
      <c r="P108" s="110"/>
      <c r="Q108" s="110"/>
      <c r="R108" s="110"/>
      <c r="S108" s="110"/>
      <c r="T108" s="110"/>
      <c r="U108" s="110"/>
      <c r="V108" s="110"/>
      <c r="W108" s="110"/>
      <c r="X108" s="110"/>
    </row>
    <row r="109" spans="7:24" ht="14.25" customHeight="1" x14ac:dyDescent="0.25">
      <c r="G109" s="110"/>
      <c r="H109" s="110"/>
      <c r="I109" s="110"/>
      <c r="J109" s="110"/>
      <c r="K109" s="110"/>
      <c r="L109" s="110"/>
      <c r="M109" s="110"/>
      <c r="N109" s="110"/>
      <c r="O109" s="110"/>
      <c r="P109" s="110"/>
      <c r="Q109" s="110"/>
      <c r="R109" s="110"/>
      <c r="S109" s="110"/>
      <c r="T109" s="110"/>
      <c r="U109" s="110"/>
      <c r="V109" s="110"/>
      <c r="W109" s="110"/>
      <c r="X109" s="110"/>
    </row>
    <row r="110" spans="7:24" ht="14.25" customHeight="1" x14ac:dyDescent="0.25">
      <c r="G110" s="110"/>
      <c r="H110" s="110"/>
      <c r="I110" s="110"/>
      <c r="J110" s="110"/>
      <c r="K110" s="110"/>
      <c r="L110" s="110"/>
      <c r="M110" s="110"/>
      <c r="N110" s="110"/>
      <c r="O110" s="110"/>
      <c r="P110" s="110"/>
      <c r="Q110" s="110"/>
      <c r="R110" s="110"/>
      <c r="S110" s="110"/>
      <c r="T110" s="110"/>
      <c r="U110" s="110"/>
      <c r="V110" s="110"/>
      <c r="W110" s="110"/>
      <c r="X110" s="110"/>
    </row>
    <row r="111" spans="7:24" ht="14.25" customHeight="1" x14ac:dyDescent="0.25">
      <c r="G111" s="110"/>
      <c r="H111" s="110"/>
      <c r="I111" s="110"/>
      <c r="J111" s="110"/>
      <c r="K111" s="110"/>
      <c r="L111" s="110"/>
      <c r="M111" s="110"/>
      <c r="N111" s="110"/>
      <c r="O111" s="110"/>
      <c r="P111" s="110"/>
      <c r="Q111" s="110"/>
      <c r="R111" s="110"/>
      <c r="S111" s="110"/>
      <c r="T111" s="110"/>
      <c r="U111" s="110"/>
      <c r="V111" s="110"/>
      <c r="W111" s="110"/>
      <c r="X111" s="110"/>
    </row>
    <row r="112" spans="7:24" ht="14.25" customHeight="1" x14ac:dyDescent="0.25">
      <c r="G112" s="110"/>
      <c r="H112" s="110"/>
      <c r="I112" s="110"/>
      <c r="J112" s="110"/>
      <c r="K112" s="110"/>
      <c r="L112" s="110"/>
      <c r="M112" s="110"/>
      <c r="N112" s="110"/>
      <c r="O112" s="110"/>
      <c r="P112" s="110"/>
      <c r="Q112" s="110"/>
      <c r="R112" s="110"/>
      <c r="S112" s="110"/>
      <c r="T112" s="110"/>
      <c r="U112" s="110"/>
      <c r="V112" s="110"/>
      <c r="W112" s="110"/>
      <c r="X112" s="110"/>
    </row>
    <row r="113" spans="7:24" ht="14.25" customHeight="1" x14ac:dyDescent="0.25">
      <c r="G113" s="110"/>
      <c r="H113" s="110"/>
      <c r="I113" s="110"/>
      <c r="J113" s="110"/>
      <c r="K113" s="110"/>
      <c r="L113" s="110"/>
      <c r="M113" s="110"/>
      <c r="N113" s="110"/>
      <c r="O113" s="110"/>
      <c r="P113" s="110"/>
      <c r="Q113" s="110"/>
      <c r="R113" s="110"/>
      <c r="S113" s="110"/>
      <c r="T113" s="110"/>
      <c r="U113" s="110"/>
      <c r="V113" s="110"/>
      <c r="W113" s="110"/>
      <c r="X113" s="110"/>
    </row>
    <row r="114" spans="7:24" ht="14.25" customHeight="1" x14ac:dyDescent="0.25">
      <c r="G114" s="110"/>
      <c r="H114" s="110"/>
      <c r="I114" s="110"/>
      <c r="J114" s="110"/>
      <c r="K114" s="110"/>
      <c r="L114" s="110"/>
      <c r="M114" s="110"/>
      <c r="N114" s="110"/>
      <c r="O114" s="110"/>
      <c r="P114" s="110"/>
      <c r="Q114" s="110"/>
      <c r="R114" s="110"/>
      <c r="S114" s="110"/>
      <c r="T114" s="110"/>
      <c r="U114" s="110"/>
      <c r="V114" s="110"/>
      <c r="W114" s="110"/>
      <c r="X114" s="110"/>
    </row>
    <row r="115" spans="7:24" ht="14.25" customHeight="1" x14ac:dyDescent="0.25">
      <c r="G115" s="110"/>
      <c r="H115" s="110"/>
      <c r="I115" s="110"/>
      <c r="J115" s="110"/>
      <c r="K115" s="110"/>
      <c r="L115" s="110"/>
      <c r="M115" s="110"/>
      <c r="N115" s="110"/>
      <c r="O115" s="110"/>
      <c r="P115" s="110"/>
      <c r="Q115" s="110"/>
      <c r="R115" s="110"/>
      <c r="S115" s="110"/>
      <c r="T115" s="110"/>
      <c r="U115" s="110"/>
      <c r="V115" s="110"/>
      <c r="W115" s="110"/>
      <c r="X115" s="110"/>
    </row>
    <row r="116" spans="7:24" ht="14.25" customHeight="1" x14ac:dyDescent="0.25">
      <c r="G116" s="110"/>
      <c r="H116" s="110"/>
      <c r="I116" s="110"/>
      <c r="J116" s="110"/>
      <c r="K116" s="110"/>
      <c r="L116" s="110"/>
      <c r="M116" s="110"/>
      <c r="N116" s="110"/>
      <c r="O116" s="110"/>
      <c r="P116" s="110"/>
      <c r="Q116" s="110"/>
      <c r="R116" s="110"/>
      <c r="S116" s="110"/>
      <c r="T116" s="110"/>
      <c r="U116" s="110"/>
      <c r="V116" s="110"/>
      <c r="W116" s="110"/>
      <c r="X116" s="110"/>
    </row>
    <row r="117" spans="7:24" ht="14.25" customHeight="1" x14ac:dyDescent="0.25">
      <c r="G117" s="110"/>
      <c r="H117" s="110"/>
      <c r="I117" s="110"/>
      <c r="J117" s="110"/>
      <c r="K117" s="110"/>
      <c r="L117" s="110"/>
      <c r="M117" s="110"/>
      <c r="N117" s="110"/>
      <c r="O117" s="110"/>
      <c r="P117" s="110"/>
      <c r="Q117" s="110"/>
      <c r="R117" s="110"/>
      <c r="S117" s="110"/>
      <c r="T117" s="110"/>
      <c r="U117" s="110"/>
      <c r="V117" s="110"/>
      <c r="W117" s="110"/>
      <c r="X117" s="110"/>
    </row>
    <row r="118" spans="7:24" ht="14.25" customHeight="1" x14ac:dyDescent="0.25">
      <c r="G118" s="110"/>
      <c r="H118" s="110"/>
      <c r="I118" s="110"/>
      <c r="J118" s="110"/>
      <c r="K118" s="110"/>
      <c r="L118" s="110"/>
      <c r="M118" s="110"/>
      <c r="N118" s="110"/>
      <c r="O118" s="110"/>
      <c r="P118" s="110"/>
      <c r="Q118" s="110"/>
      <c r="R118" s="110"/>
      <c r="S118" s="110"/>
      <c r="T118" s="110"/>
      <c r="U118" s="110"/>
      <c r="V118" s="110"/>
      <c r="W118" s="110"/>
      <c r="X118" s="110"/>
    </row>
    <row r="119" spans="7:24" ht="14.25" customHeight="1" x14ac:dyDescent="0.25">
      <c r="G119" s="110"/>
      <c r="H119" s="110"/>
      <c r="I119" s="110"/>
      <c r="J119" s="110"/>
      <c r="K119" s="110"/>
      <c r="L119" s="110"/>
      <c r="M119" s="110"/>
      <c r="N119" s="110"/>
      <c r="O119" s="110"/>
      <c r="P119" s="110"/>
      <c r="Q119" s="110"/>
      <c r="R119" s="110"/>
      <c r="S119" s="110"/>
      <c r="T119" s="110"/>
      <c r="U119" s="110"/>
      <c r="V119" s="110"/>
      <c r="W119" s="110"/>
      <c r="X119" s="110"/>
    </row>
    <row r="120" spans="7:24" ht="14.25" customHeight="1" x14ac:dyDescent="0.25">
      <c r="G120" s="110"/>
      <c r="H120" s="110"/>
      <c r="I120" s="110"/>
      <c r="J120" s="110"/>
      <c r="K120" s="110"/>
      <c r="L120" s="110"/>
      <c r="M120" s="110"/>
      <c r="N120" s="110"/>
      <c r="O120" s="110"/>
      <c r="P120" s="110"/>
      <c r="Q120" s="110"/>
      <c r="R120" s="110"/>
      <c r="S120" s="110"/>
      <c r="T120" s="110"/>
      <c r="U120" s="110"/>
      <c r="V120" s="110"/>
      <c r="W120" s="110"/>
      <c r="X120" s="110"/>
    </row>
    <row r="121" spans="7:24" ht="14.25" customHeight="1" x14ac:dyDescent="0.25">
      <c r="G121" s="110"/>
      <c r="H121" s="110"/>
      <c r="I121" s="110"/>
      <c r="J121" s="110"/>
      <c r="K121" s="110"/>
      <c r="L121" s="110"/>
      <c r="M121" s="110"/>
      <c r="N121" s="110"/>
      <c r="O121" s="110"/>
      <c r="P121" s="110"/>
      <c r="Q121" s="110"/>
      <c r="R121" s="110"/>
      <c r="S121" s="110"/>
      <c r="T121" s="110"/>
      <c r="U121" s="110"/>
      <c r="V121" s="110"/>
      <c r="W121" s="110"/>
      <c r="X121" s="110"/>
    </row>
    <row r="122" spans="7:24" ht="14.25" customHeight="1" x14ac:dyDescent="0.25">
      <c r="G122" s="110"/>
      <c r="H122" s="110"/>
      <c r="I122" s="110"/>
      <c r="J122" s="110"/>
      <c r="K122" s="110"/>
      <c r="L122" s="110"/>
      <c r="M122" s="110"/>
      <c r="N122" s="110"/>
      <c r="O122" s="110"/>
      <c r="P122" s="110"/>
      <c r="Q122" s="110"/>
      <c r="R122" s="110"/>
      <c r="S122" s="110"/>
      <c r="T122" s="110"/>
      <c r="U122" s="110"/>
      <c r="V122" s="110"/>
      <c r="W122" s="110"/>
      <c r="X122" s="110"/>
    </row>
    <row r="123" spans="7:24" ht="14.25" customHeight="1" x14ac:dyDescent="0.25">
      <c r="G123" s="110"/>
      <c r="H123" s="110"/>
      <c r="I123" s="110"/>
      <c r="J123" s="110"/>
      <c r="K123" s="110"/>
      <c r="L123" s="110"/>
      <c r="M123" s="110"/>
      <c r="N123" s="110"/>
      <c r="O123" s="110"/>
      <c r="P123" s="110"/>
      <c r="Q123" s="110"/>
      <c r="R123" s="110"/>
      <c r="S123" s="110"/>
      <c r="T123" s="110"/>
      <c r="U123" s="110"/>
      <c r="V123" s="110"/>
      <c r="W123" s="110"/>
      <c r="X123" s="110"/>
    </row>
    <row r="124" spans="7:24" ht="14.25" customHeight="1" x14ac:dyDescent="0.25">
      <c r="G124" s="110"/>
      <c r="H124" s="110"/>
      <c r="I124" s="110"/>
      <c r="J124" s="110"/>
      <c r="K124" s="110"/>
      <c r="L124" s="110"/>
      <c r="M124" s="110"/>
      <c r="N124" s="110"/>
      <c r="O124" s="110"/>
      <c r="P124" s="110"/>
      <c r="Q124" s="110"/>
      <c r="R124" s="110"/>
      <c r="S124" s="110"/>
      <c r="T124" s="110"/>
      <c r="U124" s="110"/>
      <c r="V124" s="110"/>
      <c r="W124" s="110"/>
      <c r="X124" s="110"/>
    </row>
    <row r="125" spans="7:24" ht="14.25" customHeight="1" x14ac:dyDescent="0.25">
      <c r="G125" s="110"/>
      <c r="H125" s="110"/>
      <c r="I125" s="110"/>
      <c r="J125" s="110"/>
      <c r="K125" s="110"/>
      <c r="L125" s="110"/>
      <c r="M125" s="110"/>
      <c r="N125" s="110"/>
      <c r="O125" s="110"/>
      <c r="P125" s="110"/>
      <c r="Q125" s="110"/>
      <c r="R125" s="110"/>
      <c r="S125" s="110"/>
      <c r="T125" s="110"/>
      <c r="U125" s="110"/>
      <c r="V125" s="110"/>
      <c r="W125" s="110"/>
      <c r="X125" s="110"/>
    </row>
    <row r="126" spans="7:24" ht="14.25" customHeight="1" x14ac:dyDescent="0.25">
      <c r="G126" s="110"/>
      <c r="H126" s="110"/>
      <c r="I126" s="110"/>
      <c r="J126" s="110"/>
      <c r="K126" s="110"/>
      <c r="L126" s="110"/>
      <c r="M126" s="110"/>
      <c r="N126" s="110"/>
      <c r="O126" s="110"/>
      <c r="P126" s="110"/>
      <c r="Q126" s="110"/>
      <c r="R126" s="110"/>
      <c r="S126" s="110"/>
      <c r="T126" s="110"/>
      <c r="U126" s="110"/>
      <c r="V126" s="110"/>
      <c r="W126" s="110"/>
      <c r="X126" s="110"/>
    </row>
    <row r="127" spans="7:24" ht="14.25" customHeight="1" x14ac:dyDescent="0.25">
      <c r="G127" s="110"/>
      <c r="H127" s="110"/>
      <c r="I127" s="110"/>
      <c r="J127" s="110"/>
      <c r="K127" s="110"/>
      <c r="L127" s="110"/>
      <c r="M127" s="110"/>
      <c r="N127" s="110"/>
      <c r="O127" s="110"/>
      <c r="P127" s="110"/>
      <c r="Q127" s="110"/>
      <c r="R127" s="110"/>
      <c r="S127" s="110"/>
      <c r="T127" s="110"/>
      <c r="U127" s="110"/>
      <c r="V127" s="110"/>
      <c r="W127" s="110"/>
      <c r="X127" s="110"/>
    </row>
    <row r="128" spans="7:24" ht="14.25" customHeight="1" x14ac:dyDescent="0.25">
      <c r="G128" s="110"/>
      <c r="H128" s="110"/>
      <c r="I128" s="110"/>
      <c r="J128" s="110"/>
      <c r="K128" s="110"/>
      <c r="L128" s="110"/>
      <c r="M128" s="110"/>
      <c r="N128" s="110"/>
      <c r="O128" s="110"/>
      <c r="P128" s="110"/>
      <c r="Q128" s="110"/>
      <c r="R128" s="110"/>
      <c r="S128" s="110"/>
      <c r="T128" s="110"/>
      <c r="U128" s="110"/>
      <c r="V128" s="110"/>
      <c r="W128" s="110"/>
      <c r="X128" s="110"/>
    </row>
    <row r="129" spans="7:24" ht="14.25" customHeight="1" x14ac:dyDescent="0.25">
      <c r="G129" s="110"/>
      <c r="H129" s="110"/>
      <c r="I129" s="110"/>
      <c r="J129" s="110"/>
      <c r="K129" s="110"/>
      <c r="L129" s="110"/>
      <c r="M129" s="110"/>
      <c r="N129" s="110"/>
      <c r="O129" s="110"/>
      <c r="P129" s="110"/>
      <c r="Q129" s="110"/>
      <c r="R129" s="110"/>
      <c r="S129" s="110"/>
      <c r="T129" s="110"/>
      <c r="U129" s="110"/>
      <c r="V129" s="110"/>
      <c r="W129" s="110"/>
      <c r="X129" s="110"/>
    </row>
    <row r="130" spans="7:24" ht="14.25" customHeight="1" x14ac:dyDescent="0.25">
      <c r="G130" s="110"/>
      <c r="H130" s="110"/>
      <c r="I130" s="110"/>
      <c r="J130" s="110"/>
      <c r="K130" s="110"/>
      <c r="L130" s="110"/>
      <c r="M130" s="110"/>
      <c r="N130" s="110"/>
      <c r="O130" s="110"/>
      <c r="P130" s="110"/>
      <c r="Q130" s="110"/>
      <c r="R130" s="110"/>
      <c r="S130" s="110"/>
      <c r="T130" s="110"/>
      <c r="U130" s="110"/>
      <c r="V130" s="110"/>
      <c r="W130" s="110"/>
      <c r="X130" s="110"/>
    </row>
    <row r="131" spans="7:24" ht="14.25" customHeight="1" x14ac:dyDescent="0.25">
      <c r="G131" s="110"/>
      <c r="H131" s="110"/>
      <c r="I131" s="110"/>
      <c r="J131" s="110"/>
      <c r="K131" s="110"/>
      <c r="L131" s="110"/>
      <c r="M131" s="110"/>
      <c r="N131" s="110"/>
      <c r="O131" s="110"/>
      <c r="P131" s="110"/>
      <c r="Q131" s="110"/>
      <c r="R131" s="110"/>
      <c r="S131" s="110"/>
      <c r="T131" s="110"/>
      <c r="U131" s="110"/>
      <c r="V131" s="110"/>
      <c r="W131" s="110"/>
      <c r="X131" s="110"/>
    </row>
    <row r="132" spans="7:24" ht="14.25" customHeight="1" x14ac:dyDescent="0.25">
      <c r="G132" s="110"/>
      <c r="H132" s="110"/>
      <c r="I132" s="110"/>
      <c r="J132" s="110"/>
      <c r="K132" s="110"/>
      <c r="L132" s="110"/>
      <c r="M132" s="110"/>
      <c r="N132" s="110"/>
      <c r="O132" s="110"/>
      <c r="P132" s="110"/>
      <c r="Q132" s="110"/>
      <c r="R132" s="110"/>
      <c r="S132" s="110"/>
      <c r="T132" s="110"/>
      <c r="U132" s="110"/>
      <c r="V132" s="110"/>
      <c r="W132" s="110"/>
      <c r="X132" s="110"/>
    </row>
    <row r="133" spans="7:24" ht="14.25" customHeight="1" x14ac:dyDescent="0.25">
      <c r="G133" s="110"/>
      <c r="H133" s="110"/>
      <c r="I133" s="110"/>
      <c r="J133" s="110"/>
      <c r="K133" s="110"/>
      <c r="L133" s="110"/>
      <c r="M133" s="110"/>
      <c r="N133" s="110"/>
      <c r="O133" s="110"/>
      <c r="P133" s="110"/>
      <c r="Q133" s="110"/>
      <c r="R133" s="110"/>
      <c r="S133" s="110"/>
      <c r="T133" s="110"/>
      <c r="U133" s="110"/>
      <c r="V133" s="110"/>
      <c r="W133" s="110"/>
      <c r="X133" s="110"/>
    </row>
    <row r="134" spans="7:24" ht="14.25" customHeight="1" x14ac:dyDescent="0.25">
      <c r="G134" s="110"/>
      <c r="H134" s="110"/>
      <c r="I134" s="110"/>
      <c r="J134" s="110"/>
      <c r="K134" s="110"/>
      <c r="L134" s="110"/>
      <c r="M134" s="110"/>
      <c r="N134" s="110"/>
      <c r="O134" s="110"/>
      <c r="P134" s="110"/>
      <c r="Q134" s="110"/>
      <c r="R134" s="110"/>
      <c r="S134" s="110"/>
      <c r="T134" s="110"/>
      <c r="U134" s="110"/>
      <c r="V134" s="110"/>
      <c r="W134" s="110"/>
      <c r="X134" s="110"/>
    </row>
    <row r="135" spans="7:24" ht="14.25" customHeight="1" x14ac:dyDescent="0.25">
      <c r="G135" s="110"/>
      <c r="H135" s="110"/>
      <c r="I135" s="110"/>
      <c r="J135" s="110"/>
      <c r="K135" s="110"/>
      <c r="L135" s="110"/>
      <c r="M135" s="110"/>
      <c r="N135" s="110"/>
      <c r="O135" s="110"/>
      <c r="P135" s="110"/>
      <c r="Q135" s="110"/>
      <c r="R135" s="110"/>
      <c r="S135" s="110"/>
      <c r="T135" s="110"/>
      <c r="U135" s="110"/>
      <c r="V135" s="110"/>
      <c r="W135" s="110"/>
      <c r="X135" s="110"/>
    </row>
    <row r="136" spans="7:24" ht="14.25" customHeight="1" x14ac:dyDescent="0.25">
      <c r="G136" s="110"/>
      <c r="H136" s="110"/>
      <c r="I136" s="110"/>
      <c r="J136" s="110"/>
      <c r="K136" s="110"/>
      <c r="L136" s="110"/>
      <c r="M136" s="110"/>
      <c r="N136" s="110"/>
      <c r="O136" s="110"/>
      <c r="P136" s="110"/>
      <c r="Q136" s="110"/>
      <c r="R136" s="110"/>
      <c r="S136" s="110"/>
      <c r="T136" s="110"/>
      <c r="U136" s="110"/>
      <c r="V136" s="110"/>
      <c r="W136" s="110"/>
      <c r="X136" s="110"/>
    </row>
    <row r="137" spans="7:24" ht="14.25" customHeight="1" x14ac:dyDescent="0.25">
      <c r="G137" s="110"/>
      <c r="H137" s="110"/>
      <c r="I137" s="110"/>
      <c r="J137" s="110"/>
      <c r="K137" s="110"/>
      <c r="L137" s="110"/>
      <c r="M137" s="110"/>
      <c r="N137" s="110"/>
      <c r="O137" s="110"/>
      <c r="P137" s="110"/>
      <c r="Q137" s="110"/>
      <c r="R137" s="110"/>
      <c r="S137" s="110"/>
      <c r="T137" s="110"/>
      <c r="U137" s="110"/>
      <c r="V137" s="110"/>
      <c r="W137" s="110"/>
      <c r="X137" s="110"/>
    </row>
    <row r="138" spans="7:24" ht="14.25" customHeight="1" x14ac:dyDescent="0.25">
      <c r="G138" s="110"/>
      <c r="H138" s="110"/>
      <c r="I138" s="110"/>
      <c r="J138" s="110"/>
      <c r="K138" s="110"/>
      <c r="L138" s="110"/>
      <c r="M138" s="110"/>
      <c r="N138" s="110"/>
      <c r="O138" s="110"/>
      <c r="P138" s="110"/>
      <c r="Q138" s="110"/>
      <c r="R138" s="110"/>
      <c r="S138" s="110"/>
      <c r="T138" s="110"/>
      <c r="U138" s="110"/>
      <c r="V138" s="110"/>
      <c r="W138" s="110"/>
      <c r="X138" s="110"/>
    </row>
    <row r="139" spans="7:24" ht="14.25" customHeight="1" x14ac:dyDescent="0.25">
      <c r="G139" s="110"/>
      <c r="H139" s="110"/>
      <c r="I139" s="110"/>
      <c r="J139" s="110"/>
      <c r="K139" s="110"/>
      <c r="L139" s="110"/>
      <c r="M139" s="110"/>
      <c r="N139" s="110"/>
      <c r="O139" s="110"/>
      <c r="P139" s="110"/>
      <c r="Q139" s="110"/>
      <c r="R139" s="110"/>
      <c r="S139" s="110"/>
      <c r="T139" s="110"/>
      <c r="U139" s="110"/>
      <c r="V139" s="110"/>
      <c r="W139" s="110"/>
      <c r="X139" s="110"/>
    </row>
    <row r="140" spans="7:24" ht="14.25" customHeight="1" x14ac:dyDescent="0.25">
      <c r="G140" s="110"/>
      <c r="H140" s="110"/>
      <c r="I140" s="110"/>
      <c r="J140" s="110"/>
      <c r="K140" s="110"/>
      <c r="L140" s="110"/>
      <c r="M140" s="110"/>
      <c r="N140" s="110"/>
      <c r="O140" s="110"/>
      <c r="P140" s="110"/>
      <c r="Q140" s="110"/>
      <c r="R140" s="110"/>
      <c r="S140" s="110"/>
      <c r="T140" s="110"/>
      <c r="U140" s="110"/>
      <c r="V140" s="110"/>
      <c r="W140" s="110"/>
      <c r="X140" s="110"/>
    </row>
    <row r="141" spans="7:24" ht="14.25" customHeight="1" x14ac:dyDescent="0.25">
      <c r="G141" s="110"/>
      <c r="H141" s="110"/>
      <c r="I141" s="110"/>
      <c r="J141" s="110"/>
      <c r="K141" s="110"/>
      <c r="L141" s="110"/>
      <c r="M141" s="110"/>
      <c r="N141" s="110"/>
      <c r="O141" s="110"/>
      <c r="P141" s="110"/>
      <c r="Q141" s="110"/>
      <c r="R141" s="110"/>
      <c r="S141" s="110"/>
      <c r="T141" s="110"/>
      <c r="U141" s="110"/>
      <c r="V141" s="110"/>
      <c r="W141" s="110"/>
      <c r="X141" s="110"/>
    </row>
    <row r="142" spans="7:24" ht="14.25" customHeight="1" x14ac:dyDescent="0.25">
      <c r="G142" s="110"/>
      <c r="H142" s="110"/>
      <c r="I142" s="110"/>
      <c r="J142" s="110"/>
      <c r="K142" s="110"/>
      <c r="L142" s="110"/>
      <c r="M142" s="110"/>
      <c r="N142" s="110"/>
      <c r="O142" s="110"/>
      <c r="P142" s="110"/>
      <c r="Q142" s="110"/>
      <c r="R142" s="110"/>
      <c r="S142" s="110"/>
      <c r="T142" s="110"/>
      <c r="U142" s="110"/>
      <c r="V142" s="110"/>
      <c r="W142" s="110"/>
      <c r="X142" s="110"/>
    </row>
    <row r="143" spans="7:24" ht="14.25" customHeight="1" x14ac:dyDescent="0.25">
      <c r="G143" s="110"/>
      <c r="H143" s="110"/>
      <c r="I143" s="110"/>
      <c r="J143" s="110"/>
      <c r="K143" s="110"/>
      <c r="L143" s="110"/>
      <c r="M143" s="110"/>
      <c r="N143" s="110"/>
      <c r="O143" s="110"/>
      <c r="P143" s="110"/>
      <c r="Q143" s="110"/>
      <c r="R143" s="110"/>
      <c r="S143" s="110"/>
      <c r="T143" s="110"/>
      <c r="U143" s="110"/>
      <c r="V143" s="110"/>
      <c r="W143" s="110"/>
      <c r="X143" s="110"/>
    </row>
    <row r="144" spans="7:24" ht="14.25" customHeight="1" x14ac:dyDescent="0.25">
      <c r="G144" s="110"/>
      <c r="H144" s="110"/>
      <c r="I144" s="110"/>
      <c r="J144" s="110"/>
      <c r="K144" s="110"/>
      <c r="L144" s="110"/>
      <c r="M144" s="110"/>
      <c r="N144" s="110"/>
      <c r="O144" s="110"/>
      <c r="P144" s="110"/>
      <c r="Q144" s="110"/>
      <c r="R144" s="110"/>
      <c r="S144" s="110"/>
      <c r="T144" s="110"/>
      <c r="U144" s="110"/>
      <c r="V144" s="110"/>
      <c r="W144" s="110"/>
      <c r="X144" s="110"/>
    </row>
    <row r="145" spans="7:24" ht="14.25" customHeight="1" x14ac:dyDescent="0.25">
      <c r="G145" s="110"/>
      <c r="H145" s="110"/>
      <c r="I145" s="110"/>
      <c r="J145" s="110"/>
      <c r="K145" s="110"/>
      <c r="L145" s="110"/>
      <c r="M145" s="110"/>
      <c r="N145" s="110"/>
      <c r="O145" s="110"/>
      <c r="P145" s="110"/>
      <c r="Q145" s="110"/>
      <c r="R145" s="110"/>
      <c r="S145" s="110"/>
      <c r="T145" s="110"/>
      <c r="U145" s="110"/>
      <c r="V145" s="110"/>
      <c r="W145" s="110"/>
      <c r="X145" s="110"/>
    </row>
    <row r="146" spans="7:24" ht="14.25" customHeight="1" x14ac:dyDescent="0.25">
      <c r="G146" s="110"/>
      <c r="H146" s="110"/>
      <c r="I146" s="110"/>
      <c r="J146" s="110"/>
      <c r="K146" s="110"/>
      <c r="L146" s="110"/>
      <c r="M146" s="110"/>
      <c r="N146" s="110"/>
      <c r="O146" s="110"/>
      <c r="P146" s="110"/>
      <c r="Q146" s="110"/>
      <c r="R146" s="110"/>
      <c r="S146" s="110"/>
      <c r="T146" s="110"/>
      <c r="U146" s="110"/>
      <c r="V146" s="110"/>
      <c r="W146" s="110"/>
      <c r="X146" s="110"/>
    </row>
    <row r="147" spans="7:24" ht="14.25" customHeight="1" x14ac:dyDescent="0.25">
      <c r="G147" s="110"/>
      <c r="H147" s="110"/>
      <c r="I147" s="110"/>
      <c r="J147" s="110"/>
      <c r="K147" s="110"/>
      <c r="L147" s="110"/>
      <c r="M147" s="110"/>
      <c r="N147" s="110"/>
      <c r="O147" s="110"/>
      <c r="P147" s="110"/>
      <c r="Q147" s="110"/>
      <c r="R147" s="110"/>
      <c r="S147" s="110"/>
      <c r="T147" s="110"/>
      <c r="U147" s="110"/>
      <c r="V147" s="110"/>
      <c r="W147" s="110"/>
      <c r="X147" s="110"/>
    </row>
    <row r="148" spans="7:24" ht="14.25" customHeight="1" x14ac:dyDescent="0.25">
      <c r="G148" s="110"/>
      <c r="H148" s="110"/>
      <c r="I148" s="110"/>
      <c r="J148" s="110"/>
      <c r="K148" s="110"/>
      <c r="L148" s="110"/>
      <c r="M148" s="110"/>
      <c r="N148" s="110"/>
      <c r="O148" s="110"/>
      <c r="P148" s="110"/>
      <c r="Q148" s="110"/>
      <c r="R148" s="110"/>
      <c r="S148" s="110"/>
      <c r="T148" s="110"/>
      <c r="U148" s="110"/>
      <c r="V148" s="110"/>
      <c r="W148" s="110"/>
      <c r="X148" s="110"/>
    </row>
    <row r="149" spans="7:24" ht="14.25" customHeight="1" x14ac:dyDescent="0.25">
      <c r="G149" s="110"/>
      <c r="H149" s="110"/>
      <c r="I149" s="110"/>
      <c r="J149" s="110"/>
      <c r="K149" s="110"/>
      <c r="L149" s="110"/>
      <c r="M149" s="110"/>
      <c r="N149" s="110"/>
      <c r="O149" s="110"/>
      <c r="P149" s="110"/>
      <c r="Q149" s="110"/>
      <c r="R149" s="110"/>
      <c r="S149" s="110"/>
      <c r="T149" s="110"/>
      <c r="U149" s="110"/>
      <c r="V149" s="110"/>
      <c r="W149" s="110"/>
      <c r="X149" s="110"/>
    </row>
    <row r="150" spans="7:24" ht="14.25" customHeight="1" x14ac:dyDescent="0.25">
      <c r="G150" s="110"/>
      <c r="H150" s="110"/>
      <c r="I150" s="110"/>
      <c r="J150" s="110"/>
      <c r="K150" s="110"/>
      <c r="L150" s="110"/>
      <c r="M150" s="110"/>
      <c r="N150" s="110"/>
      <c r="O150" s="110"/>
      <c r="P150" s="110"/>
      <c r="Q150" s="110"/>
      <c r="R150" s="110"/>
      <c r="S150" s="110"/>
      <c r="T150" s="110"/>
      <c r="U150" s="110"/>
      <c r="V150" s="110"/>
      <c r="W150" s="110"/>
      <c r="X150" s="110"/>
    </row>
    <row r="151" spans="7:24" ht="14.25" customHeight="1" x14ac:dyDescent="0.25">
      <c r="G151" s="110"/>
      <c r="H151" s="110"/>
      <c r="I151" s="110"/>
      <c r="J151" s="110"/>
      <c r="K151" s="110"/>
      <c r="L151" s="110"/>
      <c r="M151" s="110"/>
      <c r="N151" s="110"/>
      <c r="O151" s="110"/>
      <c r="P151" s="110"/>
      <c r="Q151" s="110"/>
      <c r="R151" s="110"/>
      <c r="S151" s="110"/>
      <c r="T151" s="110"/>
      <c r="U151" s="110"/>
      <c r="V151" s="110"/>
      <c r="W151" s="110"/>
      <c r="X151" s="110"/>
    </row>
    <row r="152" spans="7:24" ht="14.25" customHeight="1" x14ac:dyDescent="0.25">
      <c r="G152" s="110"/>
      <c r="H152" s="110"/>
      <c r="I152" s="110"/>
      <c r="J152" s="110"/>
      <c r="K152" s="110"/>
      <c r="L152" s="110"/>
      <c r="M152" s="110"/>
      <c r="N152" s="110"/>
      <c r="O152" s="110"/>
      <c r="P152" s="110"/>
      <c r="Q152" s="110"/>
      <c r="R152" s="110"/>
      <c r="S152" s="110"/>
      <c r="T152" s="110"/>
      <c r="U152" s="110"/>
      <c r="V152" s="110"/>
      <c r="W152" s="110"/>
      <c r="X152" s="110"/>
    </row>
    <row r="153" spans="7:24" ht="14.25" customHeight="1" x14ac:dyDescent="0.25">
      <c r="G153" s="110"/>
      <c r="H153" s="110"/>
      <c r="I153" s="110"/>
      <c r="J153" s="110"/>
      <c r="K153" s="110"/>
      <c r="L153" s="110"/>
      <c r="M153" s="110"/>
      <c r="N153" s="110"/>
      <c r="O153" s="110"/>
      <c r="P153" s="110"/>
      <c r="Q153" s="110"/>
      <c r="R153" s="110"/>
      <c r="S153" s="110"/>
      <c r="T153" s="110"/>
      <c r="U153" s="110"/>
      <c r="V153" s="110"/>
      <c r="W153" s="110"/>
      <c r="X153" s="110"/>
    </row>
    <row r="154" spans="7:24" ht="14.25" customHeight="1" x14ac:dyDescent="0.25">
      <c r="G154" s="110"/>
      <c r="H154" s="110"/>
      <c r="I154" s="110"/>
      <c r="J154" s="110"/>
      <c r="K154" s="110"/>
      <c r="L154" s="110"/>
      <c r="M154" s="110"/>
      <c r="N154" s="110"/>
      <c r="O154" s="110"/>
      <c r="P154" s="110"/>
      <c r="Q154" s="110"/>
      <c r="R154" s="110"/>
      <c r="S154" s="110"/>
      <c r="T154" s="110"/>
      <c r="U154" s="110"/>
      <c r="V154" s="110"/>
      <c r="W154" s="110"/>
      <c r="X154" s="110"/>
    </row>
    <row r="155" spans="7:24" ht="14.25" customHeight="1" x14ac:dyDescent="0.25">
      <c r="G155" s="110"/>
      <c r="H155" s="110"/>
      <c r="I155" s="110"/>
      <c r="J155" s="110"/>
      <c r="K155" s="110"/>
      <c r="L155" s="110"/>
      <c r="M155" s="110"/>
      <c r="N155" s="110"/>
      <c r="O155" s="110"/>
      <c r="P155" s="110"/>
      <c r="Q155" s="110"/>
      <c r="R155" s="110"/>
      <c r="S155" s="110"/>
      <c r="T155" s="110"/>
      <c r="U155" s="110"/>
      <c r="V155" s="110"/>
      <c r="W155" s="110"/>
      <c r="X155" s="110"/>
    </row>
    <row r="156" spans="7:24" ht="14.25" customHeight="1" x14ac:dyDescent="0.25">
      <c r="G156" s="110"/>
      <c r="H156" s="110"/>
      <c r="I156" s="110"/>
      <c r="J156" s="110"/>
      <c r="K156" s="110"/>
      <c r="L156" s="110"/>
      <c r="M156" s="110"/>
      <c r="N156" s="110"/>
      <c r="O156" s="110"/>
      <c r="P156" s="110"/>
      <c r="Q156" s="110"/>
      <c r="R156" s="110"/>
      <c r="S156" s="110"/>
      <c r="T156" s="110"/>
      <c r="U156" s="110"/>
      <c r="V156" s="110"/>
      <c r="W156" s="110"/>
      <c r="X156" s="110"/>
    </row>
    <row r="157" spans="7:24" ht="14.25" customHeight="1" x14ac:dyDescent="0.25">
      <c r="G157" s="110"/>
      <c r="H157" s="110"/>
      <c r="I157" s="110"/>
      <c r="J157" s="110"/>
      <c r="K157" s="110"/>
      <c r="L157" s="110"/>
      <c r="M157" s="110"/>
      <c r="N157" s="110"/>
      <c r="O157" s="110"/>
      <c r="P157" s="110"/>
      <c r="Q157" s="110"/>
      <c r="R157" s="110"/>
      <c r="S157" s="110"/>
      <c r="T157" s="110"/>
      <c r="U157" s="110"/>
      <c r="V157" s="110"/>
      <c r="W157" s="110"/>
      <c r="X157" s="110"/>
    </row>
    <row r="158" spans="7:24" ht="14.25" customHeight="1" x14ac:dyDescent="0.25">
      <c r="G158" s="110"/>
      <c r="H158" s="110"/>
      <c r="I158" s="110"/>
      <c r="J158" s="110"/>
      <c r="K158" s="110"/>
      <c r="L158" s="110"/>
      <c r="M158" s="110"/>
      <c r="N158" s="110"/>
      <c r="O158" s="110"/>
      <c r="P158" s="110"/>
      <c r="Q158" s="110"/>
      <c r="R158" s="110"/>
      <c r="S158" s="110"/>
      <c r="T158" s="110"/>
      <c r="U158" s="110"/>
      <c r="V158" s="110"/>
      <c r="W158" s="110"/>
      <c r="X158" s="110"/>
    </row>
    <row r="159" spans="7:24" ht="14.25" customHeight="1" x14ac:dyDescent="0.25">
      <c r="G159" s="110"/>
      <c r="H159" s="110"/>
      <c r="I159" s="110"/>
      <c r="J159" s="110"/>
      <c r="K159" s="110"/>
      <c r="L159" s="110"/>
      <c r="M159" s="110"/>
      <c r="N159" s="110"/>
      <c r="O159" s="110"/>
      <c r="P159" s="110"/>
      <c r="Q159" s="110"/>
      <c r="R159" s="110"/>
      <c r="S159" s="110"/>
      <c r="T159" s="110"/>
      <c r="U159" s="110"/>
      <c r="V159" s="110"/>
      <c r="W159" s="110"/>
      <c r="X159" s="110"/>
    </row>
    <row r="160" spans="7:24" ht="14.25" customHeight="1" x14ac:dyDescent="0.25">
      <c r="G160" s="110"/>
      <c r="H160" s="110"/>
      <c r="I160" s="110"/>
      <c r="J160" s="110"/>
      <c r="K160" s="110"/>
      <c r="L160" s="110"/>
      <c r="M160" s="110"/>
      <c r="N160" s="110"/>
      <c r="O160" s="110"/>
      <c r="P160" s="110"/>
      <c r="Q160" s="110"/>
      <c r="R160" s="110"/>
      <c r="S160" s="110"/>
      <c r="T160" s="110"/>
      <c r="U160" s="110"/>
      <c r="V160" s="110"/>
      <c r="W160" s="110"/>
      <c r="X160" s="110"/>
    </row>
    <row r="161" spans="7:24" ht="14.25" customHeight="1" x14ac:dyDescent="0.25">
      <c r="G161" s="110"/>
      <c r="H161" s="110"/>
      <c r="I161" s="110"/>
      <c r="J161" s="110"/>
      <c r="K161" s="110"/>
      <c r="L161" s="110"/>
      <c r="M161" s="110"/>
      <c r="N161" s="110"/>
      <c r="O161" s="110"/>
      <c r="P161" s="110"/>
      <c r="Q161" s="110"/>
      <c r="R161" s="110"/>
      <c r="S161" s="110"/>
      <c r="T161" s="110"/>
      <c r="U161" s="110"/>
      <c r="V161" s="110"/>
      <c r="W161" s="110"/>
      <c r="X161" s="110"/>
    </row>
    <row r="162" spans="7:24" ht="14.25" customHeight="1" x14ac:dyDescent="0.25">
      <c r="G162" s="110"/>
      <c r="H162" s="110"/>
      <c r="I162" s="110"/>
      <c r="J162" s="110"/>
      <c r="K162" s="110"/>
      <c r="L162" s="110"/>
      <c r="M162" s="110"/>
      <c r="N162" s="110"/>
      <c r="O162" s="110"/>
      <c r="P162" s="110"/>
      <c r="Q162" s="110"/>
      <c r="R162" s="110"/>
      <c r="S162" s="110"/>
      <c r="T162" s="110"/>
      <c r="U162" s="110"/>
      <c r="V162" s="110"/>
      <c r="W162" s="110"/>
      <c r="X162" s="110"/>
    </row>
    <row r="163" spans="7:24" ht="14.25" customHeight="1" x14ac:dyDescent="0.25">
      <c r="G163" s="110"/>
      <c r="H163" s="110"/>
      <c r="I163" s="110"/>
      <c r="J163" s="110"/>
      <c r="K163" s="110"/>
      <c r="L163" s="110"/>
      <c r="M163" s="110"/>
      <c r="N163" s="110"/>
      <c r="O163" s="110"/>
      <c r="P163" s="110"/>
      <c r="Q163" s="110"/>
      <c r="R163" s="110"/>
      <c r="S163" s="110"/>
      <c r="T163" s="110"/>
      <c r="U163" s="110"/>
      <c r="V163" s="110"/>
      <c r="W163" s="110"/>
      <c r="X163" s="110"/>
    </row>
    <row r="164" spans="7:24" ht="14.25" customHeight="1" x14ac:dyDescent="0.25">
      <c r="G164" s="110"/>
      <c r="H164" s="110"/>
      <c r="I164" s="110"/>
      <c r="J164" s="110"/>
      <c r="K164" s="110"/>
      <c r="L164" s="110"/>
      <c r="M164" s="110"/>
      <c r="N164" s="110"/>
      <c r="O164" s="110"/>
      <c r="P164" s="110"/>
      <c r="Q164" s="110"/>
      <c r="R164" s="110"/>
      <c r="S164" s="110"/>
      <c r="T164" s="110"/>
      <c r="U164" s="110"/>
      <c r="V164" s="110"/>
      <c r="W164" s="110"/>
      <c r="X164" s="110"/>
    </row>
    <row r="165" spans="7:24" ht="14.25" customHeight="1" x14ac:dyDescent="0.25">
      <c r="G165" s="110"/>
      <c r="H165" s="110"/>
      <c r="I165" s="110"/>
      <c r="J165" s="110"/>
      <c r="K165" s="110"/>
      <c r="L165" s="110"/>
      <c r="M165" s="110"/>
      <c r="N165" s="110"/>
      <c r="O165" s="110"/>
      <c r="P165" s="110"/>
      <c r="Q165" s="110"/>
      <c r="R165" s="110"/>
      <c r="S165" s="110"/>
      <c r="T165" s="110"/>
      <c r="U165" s="110"/>
      <c r="V165" s="110"/>
      <c r="W165" s="110"/>
      <c r="X165" s="110"/>
    </row>
    <row r="166" spans="7:24" ht="14.25" customHeight="1" x14ac:dyDescent="0.25">
      <c r="G166" s="110"/>
      <c r="H166" s="110"/>
      <c r="I166" s="110"/>
      <c r="J166" s="110"/>
      <c r="K166" s="110"/>
      <c r="L166" s="110"/>
      <c r="M166" s="110"/>
      <c r="N166" s="110"/>
      <c r="O166" s="110"/>
      <c r="P166" s="110"/>
      <c r="Q166" s="110"/>
      <c r="R166" s="110"/>
      <c r="S166" s="110"/>
      <c r="T166" s="110"/>
      <c r="U166" s="110"/>
      <c r="V166" s="110"/>
      <c r="W166" s="110"/>
      <c r="X166" s="110"/>
    </row>
    <row r="167" spans="7:24" ht="14.25" customHeight="1" x14ac:dyDescent="0.25">
      <c r="G167" s="110"/>
      <c r="H167" s="110"/>
      <c r="I167" s="110"/>
      <c r="J167" s="110"/>
      <c r="K167" s="110"/>
      <c r="L167" s="110"/>
      <c r="M167" s="110"/>
      <c r="N167" s="110"/>
      <c r="O167" s="110"/>
      <c r="P167" s="110"/>
      <c r="Q167" s="110"/>
      <c r="R167" s="110"/>
      <c r="S167" s="110"/>
      <c r="T167" s="110"/>
      <c r="U167" s="110"/>
      <c r="V167" s="110"/>
      <c r="W167" s="110"/>
      <c r="X167" s="110"/>
    </row>
    <row r="168" spans="7:24" ht="14.25" customHeight="1" x14ac:dyDescent="0.25">
      <c r="G168" s="110"/>
      <c r="H168" s="110"/>
      <c r="I168" s="110"/>
      <c r="J168" s="110"/>
      <c r="K168" s="110"/>
      <c r="L168" s="110"/>
      <c r="M168" s="110"/>
      <c r="N168" s="110"/>
      <c r="O168" s="110"/>
      <c r="P168" s="110"/>
      <c r="Q168" s="110"/>
      <c r="R168" s="110"/>
      <c r="S168" s="110"/>
      <c r="T168" s="110"/>
      <c r="U168" s="110"/>
      <c r="V168" s="110"/>
      <c r="W168" s="110"/>
      <c r="X168" s="110"/>
    </row>
    <row r="169" spans="7:24" ht="14.25" customHeight="1" x14ac:dyDescent="0.25">
      <c r="G169" s="110"/>
      <c r="H169" s="110"/>
      <c r="I169" s="110"/>
      <c r="J169" s="110"/>
      <c r="K169" s="110"/>
      <c r="L169" s="110"/>
      <c r="M169" s="110"/>
      <c r="N169" s="110"/>
      <c r="O169" s="110"/>
      <c r="P169" s="110"/>
      <c r="Q169" s="110"/>
      <c r="R169" s="110"/>
      <c r="S169" s="110"/>
      <c r="T169" s="110"/>
      <c r="U169" s="110"/>
      <c r="V169" s="110"/>
      <c r="W169" s="110"/>
      <c r="X169" s="110"/>
    </row>
    <row r="170" spans="7:24" ht="14.25" customHeight="1" x14ac:dyDescent="0.25">
      <c r="G170" s="110"/>
      <c r="H170" s="110"/>
      <c r="I170" s="110"/>
      <c r="J170" s="110"/>
      <c r="K170" s="110"/>
      <c r="L170" s="110"/>
      <c r="M170" s="110"/>
      <c r="N170" s="110"/>
      <c r="O170" s="110"/>
      <c r="P170" s="110"/>
      <c r="Q170" s="110"/>
      <c r="R170" s="110"/>
      <c r="S170" s="110"/>
      <c r="T170" s="110"/>
      <c r="U170" s="110"/>
      <c r="V170" s="110"/>
      <c r="W170" s="110"/>
      <c r="X170" s="110"/>
    </row>
    <row r="171" spans="7:24" ht="14.25" customHeight="1" x14ac:dyDescent="0.25">
      <c r="G171" s="110"/>
      <c r="H171" s="110"/>
      <c r="I171" s="110"/>
      <c r="J171" s="110"/>
      <c r="K171" s="110"/>
      <c r="L171" s="110"/>
      <c r="M171" s="110"/>
      <c r="N171" s="110"/>
      <c r="O171" s="110"/>
      <c r="P171" s="110"/>
      <c r="Q171" s="110"/>
      <c r="R171" s="110"/>
      <c r="S171" s="110"/>
      <c r="T171" s="110"/>
      <c r="U171" s="110"/>
      <c r="V171" s="110"/>
      <c r="W171" s="110"/>
      <c r="X171" s="110"/>
    </row>
    <row r="172" spans="7:24" ht="14.25" customHeight="1" x14ac:dyDescent="0.25">
      <c r="G172" s="110"/>
      <c r="H172" s="110"/>
      <c r="I172" s="110"/>
      <c r="J172" s="110"/>
      <c r="K172" s="110"/>
      <c r="L172" s="110"/>
      <c r="M172" s="110"/>
      <c r="N172" s="110"/>
      <c r="O172" s="110"/>
      <c r="P172" s="110"/>
      <c r="Q172" s="110"/>
      <c r="R172" s="110"/>
      <c r="S172" s="110"/>
      <c r="T172" s="110"/>
      <c r="U172" s="110"/>
      <c r="V172" s="110"/>
      <c r="W172" s="110"/>
      <c r="X172" s="110"/>
    </row>
    <row r="173" spans="7:24" ht="14.25" customHeight="1" x14ac:dyDescent="0.25">
      <c r="G173" s="110"/>
      <c r="H173" s="110"/>
      <c r="I173" s="110"/>
      <c r="J173" s="110"/>
      <c r="K173" s="110"/>
      <c r="L173" s="110"/>
      <c r="M173" s="110"/>
      <c r="N173" s="110"/>
      <c r="O173" s="110"/>
      <c r="P173" s="110"/>
      <c r="Q173" s="110"/>
      <c r="R173" s="110"/>
      <c r="S173" s="110"/>
      <c r="T173" s="110"/>
      <c r="U173" s="110"/>
      <c r="V173" s="110"/>
      <c r="W173" s="110"/>
      <c r="X173" s="110"/>
    </row>
    <row r="174" spans="7:24" ht="14.25" customHeight="1" x14ac:dyDescent="0.25">
      <c r="G174" s="110"/>
      <c r="H174" s="110"/>
      <c r="I174" s="110"/>
      <c r="J174" s="110"/>
      <c r="K174" s="110"/>
      <c r="L174" s="110"/>
      <c r="M174" s="110"/>
      <c r="N174" s="110"/>
      <c r="O174" s="110"/>
      <c r="P174" s="110"/>
      <c r="Q174" s="110"/>
      <c r="R174" s="110"/>
      <c r="S174" s="110"/>
      <c r="T174" s="110"/>
      <c r="U174" s="110"/>
      <c r="V174" s="110"/>
      <c r="W174" s="110"/>
      <c r="X174" s="110"/>
    </row>
    <row r="175" spans="7:24" ht="14.25" customHeight="1" x14ac:dyDescent="0.25">
      <c r="G175" s="110"/>
      <c r="H175" s="110"/>
      <c r="I175" s="110"/>
      <c r="J175" s="110"/>
      <c r="K175" s="110"/>
      <c r="L175" s="110"/>
      <c r="M175" s="110"/>
      <c r="N175" s="110"/>
      <c r="O175" s="110"/>
      <c r="P175" s="110"/>
      <c r="Q175" s="110"/>
      <c r="R175" s="110"/>
      <c r="S175" s="110"/>
      <c r="T175" s="110"/>
      <c r="U175" s="110"/>
      <c r="V175" s="110"/>
      <c r="W175" s="110"/>
      <c r="X175" s="110"/>
    </row>
    <row r="176" spans="7:24" ht="14.25" customHeight="1" x14ac:dyDescent="0.25">
      <c r="G176" s="110"/>
      <c r="H176" s="110"/>
      <c r="I176" s="110"/>
      <c r="J176" s="110"/>
      <c r="K176" s="110"/>
      <c r="L176" s="110"/>
      <c r="M176" s="110"/>
      <c r="N176" s="110"/>
      <c r="O176" s="110"/>
      <c r="P176" s="110"/>
      <c r="Q176" s="110"/>
      <c r="R176" s="110"/>
      <c r="S176" s="110"/>
      <c r="T176" s="110"/>
      <c r="U176" s="110"/>
      <c r="V176" s="110"/>
      <c r="W176" s="110"/>
      <c r="X176" s="110"/>
    </row>
    <row r="177" spans="7:24" ht="14.25" customHeight="1" x14ac:dyDescent="0.25">
      <c r="G177" s="110"/>
      <c r="H177" s="110"/>
      <c r="I177" s="110"/>
      <c r="J177" s="110"/>
      <c r="K177" s="110"/>
      <c r="L177" s="110"/>
      <c r="M177" s="110"/>
      <c r="N177" s="110"/>
      <c r="O177" s="110"/>
      <c r="P177" s="110"/>
      <c r="Q177" s="110"/>
      <c r="R177" s="110"/>
      <c r="S177" s="110"/>
      <c r="T177" s="110"/>
      <c r="U177" s="110"/>
      <c r="V177" s="110"/>
      <c r="W177" s="110"/>
      <c r="X177" s="110"/>
    </row>
    <row r="178" spans="7:24" ht="14.25" customHeight="1" x14ac:dyDescent="0.25">
      <c r="G178" s="110"/>
      <c r="H178" s="110"/>
      <c r="I178" s="110"/>
      <c r="J178" s="110"/>
      <c r="K178" s="110"/>
      <c r="L178" s="110"/>
      <c r="M178" s="110"/>
      <c r="N178" s="110"/>
      <c r="O178" s="110"/>
      <c r="P178" s="110"/>
      <c r="Q178" s="110"/>
      <c r="R178" s="110"/>
      <c r="S178" s="110"/>
      <c r="T178" s="110"/>
      <c r="U178" s="110"/>
      <c r="V178" s="110"/>
      <c r="W178" s="110"/>
      <c r="X178" s="110"/>
    </row>
    <row r="179" spans="7:24" ht="14.25" customHeight="1" x14ac:dyDescent="0.25">
      <c r="G179" s="110"/>
      <c r="H179" s="110"/>
      <c r="I179" s="110"/>
      <c r="J179" s="110"/>
      <c r="K179" s="110"/>
      <c r="L179" s="110"/>
      <c r="M179" s="110"/>
      <c r="N179" s="110"/>
      <c r="O179" s="110"/>
      <c r="P179" s="110"/>
      <c r="Q179" s="110"/>
      <c r="R179" s="110"/>
      <c r="S179" s="110"/>
      <c r="T179" s="110"/>
      <c r="U179" s="110"/>
      <c r="V179" s="110"/>
      <c r="W179" s="110"/>
      <c r="X179" s="110"/>
    </row>
    <row r="180" spans="7:24" ht="14.25" customHeight="1" x14ac:dyDescent="0.25">
      <c r="G180" s="110"/>
      <c r="H180" s="110"/>
      <c r="I180" s="110"/>
      <c r="J180" s="110"/>
      <c r="K180" s="110"/>
      <c r="L180" s="110"/>
      <c r="M180" s="110"/>
      <c r="N180" s="110"/>
      <c r="O180" s="110"/>
      <c r="P180" s="110"/>
      <c r="Q180" s="110"/>
      <c r="R180" s="110"/>
      <c r="S180" s="110"/>
      <c r="T180" s="110"/>
      <c r="U180" s="110"/>
      <c r="V180" s="110"/>
      <c r="W180" s="110"/>
      <c r="X180" s="110"/>
    </row>
    <row r="181" spans="7:24" ht="14.25" customHeight="1" x14ac:dyDescent="0.25">
      <c r="G181" s="110"/>
      <c r="H181" s="110"/>
      <c r="I181" s="110"/>
      <c r="J181" s="110"/>
      <c r="K181" s="110"/>
      <c r="L181" s="110"/>
      <c r="M181" s="110"/>
      <c r="N181" s="110"/>
      <c r="O181" s="110"/>
      <c r="P181" s="110"/>
      <c r="Q181" s="110"/>
      <c r="R181" s="110"/>
      <c r="S181" s="110"/>
      <c r="T181" s="110"/>
      <c r="U181" s="110"/>
      <c r="V181" s="110"/>
      <c r="W181" s="110"/>
      <c r="X181" s="110"/>
    </row>
    <row r="182" spans="7:24" ht="14.25" customHeight="1" x14ac:dyDescent="0.25">
      <c r="G182" s="110"/>
      <c r="H182" s="110"/>
      <c r="I182" s="110"/>
      <c r="J182" s="110"/>
      <c r="K182" s="110"/>
      <c r="L182" s="110"/>
      <c r="M182" s="110"/>
      <c r="N182" s="110"/>
      <c r="O182" s="110"/>
      <c r="P182" s="110"/>
      <c r="Q182" s="110"/>
      <c r="R182" s="110"/>
      <c r="S182" s="110"/>
      <c r="T182" s="110"/>
      <c r="U182" s="110"/>
      <c r="V182" s="110"/>
      <c r="W182" s="110"/>
      <c r="X182" s="110"/>
    </row>
    <row r="183" spans="7:24" ht="14.25" customHeight="1" x14ac:dyDescent="0.25">
      <c r="G183" s="110"/>
      <c r="H183" s="110"/>
      <c r="I183" s="110"/>
      <c r="J183" s="110"/>
      <c r="K183" s="110"/>
      <c r="L183" s="110"/>
      <c r="M183" s="110"/>
      <c r="N183" s="110"/>
      <c r="O183" s="110"/>
      <c r="P183" s="110"/>
      <c r="Q183" s="110"/>
      <c r="R183" s="110"/>
      <c r="S183" s="110"/>
      <c r="T183" s="110"/>
      <c r="U183" s="110"/>
      <c r="V183" s="110"/>
      <c r="W183" s="110"/>
      <c r="X183" s="110"/>
    </row>
    <row r="184" spans="7:24" ht="14.25" customHeight="1" x14ac:dyDescent="0.25">
      <c r="G184" s="110"/>
      <c r="H184" s="110"/>
      <c r="I184" s="110"/>
      <c r="J184" s="110"/>
      <c r="K184" s="110"/>
      <c r="L184" s="110"/>
      <c r="M184" s="110"/>
      <c r="N184" s="110"/>
      <c r="O184" s="110"/>
      <c r="P184" s="110"/>
      <c r="Q184" s="110"/>
      <c r="R184" s="110"/>
      <c r="S184" s="110"/>
      <c r="T184" s="110"/>
      <c r="U184" s="110"/>
      <c r="V184" s="110"/>
      <c r="W184" s="110"/>
      <c r="X184" s="110"/>
    </row>
    <row r="185" spans="7:24" ht="14.25" customHeight="1" x14ac:dyDescent="0.25">
      <c r="G185" s="110"/>
      <c r="H185" s="110"/>
      <c r="I185" s="110"/>
      <c r="J185" s="110"/>
      <c r="K185" s="110"/>
      <c r="L185" s="110"/>
      <c r="M185" s="110"/>
      <c r="N185" s="110"/>
      <c r="O185" s="110"/>
      <c r="P185" s="110"/>
      <c r="Q185" s="110"/>
      <c r="R185" s="110"/>
      <c r="S185" s="110"/>
      <c r="T185" s="110"/>
      <c r="U185" s="110"/>
      <c r="V185" s="110"/>
      <c r="W185" s="110"/>
      <c r="X185" s="110"/>
    </row>
    <row r="186" spans="7:24" ht="14.25" customHeight="1" x14ac:dyDescent="0.25">
      <c r="G186" s="110"/>
      <c r="H186" s="110"/>
      <c r="I186" s="110"/>
      <c r="J186" s="110"/>
      <c r="K186" s="110"/>
      <c r="L186" s="110"/>
      <c r="M186" s="110"/>
      <c r="N186" s="110"/>
      <c r="O186" s="110"/>
      <c r="P186" s="110"/>
      <c r="Q186" s="110"/>
      <c r="R186" s="110"/>
      <c r="S186" s="110"/>
      <c r="T186" s="110"/>
      <c r="U186" s="110"/>
      <c r="V186" s="110"/>
      <c r="W186" s="110"/>
      <c r="X186" s="110"/>
    </row>
    <row r="187" spans="7:24" ht="14.25" customHeight="1" x14ac:dyDescent="0.25">
      <c r="G187" s="110"/>
      <c r="H187" s="110"/>
      <c r="I187" s="110"/>
      <c r="J187" s="110"/>
      <c r="K187" s="110"/>
      <c r="L187" s="110"/>
      <c r="M187" s="110"/>
      <c r="N187" s="110"/>
      <c r="O187" s="110"/>
      <c r="P187" s="110"/>
      <c r="Q187" s="110"/>
      <c r="R187" s="110"/>
      <c r="S187" s="110"/>
      <c r="T187" s="110"/>
      <c r="U187" s="110"/>
      <c r="V187" s="110"/>
      <c r="W187" s="110"/>
      <c r="X187" s="110"/>
    </row>
    <row r="188" spans="7:24" ht="14.25" customHeight="1" x14ac:dyDescent="0.25">
      <c r="G188" s="110"/>
      <c r="H188" s="110"/>
      <c r="I188" s="110"/>
      <c r="J188" s="110"/>
      <c r="K188" s="110"/>
      <c r="L188" s="110"/>
      <c r="M188" s="110"/>
      <c r="N188" s="110"/>
      <c r="O188" s="110"/>
      <c r="P188" s="110"/>
      <c r="Q188" s="110"/>
      <c r="R188" s="110"/>
      <c r="S188" s="110"/>
      <c r="T188" s="110"/>
      <c r="U188" s="110"/>
      <c r="V188" s="110"/>
      <c r="W188" s="110"/>
      <c r="X188" s="110"/>
    </row>
    <row r="189" spans="7:24" ht="14.25" customHeight="1" x14ac:dyDescent="0.25">
      <c r="G189" s="110"/>
      <c r="H189" s="110"/>
      <c r="I189" s="110"/>
      <c r="J189" s="110"/>
      <c r="K189" s="110"/>
      <c r="L189" s="110"/>
      <c r="M189" s="110"/>
      <c r="N189" s="110"/>
      <c r="O189" s="110"/>
      <c r="P189" s="110"/>
      <c r="Q189" s="110"/>
      <c r="R189" s="110"/>
      <c r="S189" s="110"/>
      <c r="T189" s="110"/>
      <c r="U189" s="110"/>
      <c r="V189" s="110"/>
      <c r="W189" s="110"/>
      <c r="X189" s="110"/>
    </row>
    <row r="190" spans="7:24" ht="14.25" customHeight="1" x14ac:dyDescent="0.25">
      <c r="G190" s="110"/>
      <c r="H190" s="110"/>
      <c r="I190" s="110"/>
      <c r="J190" s="110"/>
      <c r="K190" s="110"/>
      <c r="L190" s="110"/>
      <c r="M190" s="110"/>
      <c r="N190" s="110"/>
      <c r="O190" s="110"/>
      <c r="P190" s="110"/>
      <c r="Q190" s="110"/>
      <c r="R190" s="110"/>
      <c r="S190" s="110"/>
      <c r="T190" s="110"/>
      <c r="U190" s="110"/>
      <c r="V190" s="110"/>
      <c r="W190" s="110"/>
      <c r="X190" s="110"/>
    </row>
    <row r="191" spans="7:24" ht="14.25" customHeight="1" x14ac:dyDescent="0.25">
      <c r="G191" s="110"/>
      <c r="H191" s="110"/>
      <c r="I191" s="110"/>
      <c r="J191" s="110"/>
      <c r="K191" s="110"/>
      <c r="L191" s="110"/>
      <c r="M191" s="110"/>
      <c r="N191" s="110"/>
      <c r="O191" s="110"/>
      <c r="P191" s="110"/>
      <c r="Q191" s="110"/>
      <c r="R191" s="110"/>
      <c r="S191" s="110"/>
      <c r="T191" s="110"/>
      <c r="U191" s="110"/>
      <c r="V191" s="110"/>
      <c r="W191" s="110"/>
      <c r="X191" s="110"/>
    </row>
    <row r="192" spans="7:24" ht="14.25" customHeight="1" x14ac:dyDescent="0.25">
      <c r="G192" s="110"/>
      <c r="H192" s="110"/>
      <c r="I192" s="110"/>
      <c r="J192" s="110"/>
      <c r="K192" s="110"/>
      <c r="L192" s="110"/>
      <c r="M192" s="110"/>
      <c r="N192" s="110"/>
      <c r="O192" s="110"/>
      <c r="P192" s="110"/>
      <c r="Q192" s="110"/>
      <c r="R192" s="110"/>
      <c r="S192" s="110"/>
      <c r="T192" s="110"/>
      <c r="U192" s="110"/>
      <c r="V192" s="110"/>
      <c r="W192" s="110"/>
      <c r="X192" s="110"/>
    </row>
    <row r="193" spans="7:24" ht="14.25" customHeight="1" x14ac:dyDescent="0.25">
      <c r="G193" s="110"/>
      <c r="H193" s="110"/>
      <c r="I193" s="110"/>
      <c r="J193" s="110"/>
      <c r="K193" s="110"/>
      <c r="L193" s="110"/>
      <c r="M193" s="110"/>
      <c r="N193" s="110"/>
      <c r="O193" s="110"/>
      <c r="P193" s="110"/>
      <c r="Q193" s="110"/>
      <c r="R193" s="110"/>
      <c r="S193" s="110"/>
      <c r="T193" s="110"/>
      <c r="U193" s="110"/>
      <c r="V193" s="110"/>
      <c r="W193" s="110"/>
      <c r="X193" s="110"/>
    </row>
    <row r="194" spans="7:24" ht="14.25" customHeight="1" x14ac:dyDescent="0.25">
      <c r="G194" s="110"/>
      <c r="H194" s="110"/>
      <c r="I194" s="110"/>
      <c r="J194" s="110"/>
      <c r="K194" s="110"/>
      <c r="L194" s="110"/>
      <c r="M194" s="110"/>
      <c r="N194" s="110"/>
      <c r="O194" s="110"/>
      <c r="P194" s="110"/>
      <c r="Q194" s="110"/>
      <c r="R194" s="110"/>
      <c r="S194" s="110"/>
      <c r="T194" s="110"/>
      <c r="U194" s="110"/>
      <c r="V194" s="110"/>
      <c r="W194" s="110"/>
      <c r="X194" s="110"/>
    </row>
    <row r="195" spans="7:24" ht="14.25" customHeight="1" x14ac:dyDescent="0.25">
      <c r="G195" s="110"/>
      <c r="H195" s="110"/>
      <c r="I195" s="110"/>
      <c r="J195" s="110"/>
      <c r="K195" s="110"/>
      <c r="L195" s="110"/>
      <c r="M195" s="110"/>
      <c r="N195" s="110"/>
      <c r="O195" s="110"/>
      <c r="P195" s="110"/>
      <c r="Q195" s="110"/>
      <c r="R195" s="110"/>
      <c r="S195" s="110"/>
      <c r="T195" s="110"/>
      <c r="U195" s="110"/>
      <c r="V195" s="110"/>
      <c r="W195" s="110"/>
      <c r="X195" s="110"/>
    </row>
    <row r="196" spans="7:24" ht="14.25" customHeight="1" x14ac:dyDescent="0.25">
      <c r="G196" s="110"/>
      <c r="H196" s="110"/>
      <c r="I196" s="110"/>
      <c r="J196" s="110"/>
      <c r="K196" s="110"/>
      <c r="L196" s="110"/>
      <c r="M196" s="110"/>
      <c r="N196" s="110"/>
      <c r="O196" s="110"/>
      <c r="P196" s="110"/>
      <c r="Q196" s="110"/>
      <c r="R196" s="110"/>
      <c r="S196" s="110"/>
      <c r="T196" s="110"/>
      <c r="U196" s="110"/>
      <c r="V196" s="110"/>
      <c r="W196" s="110"/>
      <c r="X196" s="110"/>
    </row>
    <row r="197" spans="7:24" ht="14.25" customHeight="1" x14ac:dyDescent="0.25">
      <c r="G197" s="110"/>
      <c r="H197" s="110"/>
      <c r="I197" s="110"/>
      <c r="J197" s="110"/>
      <c r="K197" s="110"/>
      <c r="L197" s="110"/>
      <c r="M197" s="110"/>
      <c r="N197" s="110"/>
      <c r="O197" s="110"/>
      <c r="P197" s="110"/>
      <c r="Q197" s="110"/>
      <c r="R197" s="110"/>
      <c r="S197" s="110"/>
      <c r="T197" s="110"/>
      <c r="U197" s="110"/>
      <c r="V197" s="110"/>
      <c r="W197" s="110"/>
      <c r="X197" s="110"/>
    </row>
    <row r="198" spans="7:24" ht="14.25" customHeight="1" x14ac:dyDescent="0.25">
      <c r="G198" s="110"/>
      <c r="H198" s="110"/>
      <c r="I198" s="110"/>
      <c r="J198" s="110"/>
      <c r="K198" s="110"/>
      <c r="L198" s="110"/>
      <c r="M198" s="110"/>
      <c r="N198" s="110"/>
      <c r="O198" s="110"/>
      <c r="P198" s="110"/>
      <c r="Q198" s="110"/>
      <c r="R198" s="110"/>
      <c r="S198" s="110"/>
      <c r="T198" s="110"/>
      <c r="U198" s="110"/>
      <c r="V198" s="110"/>
      <c r="W198" s="110"/>
      <c r="X198" s="110"/>
    </row>
    <row r="199" spans="7:24" ht="14.25" customHeight="1" x14ac:dyDescent="0.25">
      <c r="G199" s="110"/>
      <c r="H199" s="110"/>
      <c r="I199" s="110"/>
      <c r="J199" s="110"/>
      <c r="K199" s="110"/>
      <c r="L199" s="110"/>
      <c r="M199" s="110"/>
      <c r="N199" s="110"/>
      <c r="O199" s="110"/>
      <c r="P199" s="110"/>
      <c r="Q199" s="110"/>
      <c r="R199" s="110"/>
      <c r="S199" s="110"/>
      <c r="T199" s="110"/>
      <c r="U199" s="110"/>
      <c r="V199" s="110"/>
      <c r="W199" s="110"/>
      <c r="X199" s="110"/>
    </row>
    <row r="200" spans="7:24" ht="14.25" customHeight="1" x14ac:dyDescent="0.25">
      <c r="G200" s="110"/>
      <c r="H200" s="110"/>
      <c r="I200" s="110"/>
      <c r="J200" s="110"/>
      <c r="K200" s="110"/>
      <c r="L200" s="110"/>
      <c r="M200" s="110"/>
      <c r="N200" s="110"/>
      <c r="O200" s="110"/>
      <c r="P200" s="110"/>
      <c r="Q200" s="110"/>
      <c r="R200" s="110"/>
      <c r="S200" s="110"/>
      <c r="T200" s="110"/>
      <c r="U200" s="110"/>
      <c r="V200" s="110"/>
      <c r="W200" s="110"/>
      <c r="X200" s="110"/>
    </row>
  </sheetData>
  <mergeCells count="32">
    <mergeCell ref="B36:E36"/>
    <mergeCell ref="B32:E32"/>
    <mergeCell ref="B4:E4"/>
    <mergeCell ref="V22:AN22"/>
    <mergeCell ref="B16:E16"/>
    <mergeCell ref="B19:E19"/>
    <mergeCell ref="J23:K23"/>
    <mergeCell ref="B10:E10"/>
    <mergeCell ref="B28:E28"/>
    <mergeCell ref="B34:E34"/>
    <mergeCell ref="L22:U22"/>
    <mergeCell ref="G9:Z11"/>
    <mergeCell ref="B6:E6"/>
    <mergeCell ref="B30:E30"/>
    <mergeCell ref="B15:E15"/>
    <mergeCell ref="B20:E20"/>
    <mergeCell ref="AO22:AT22"/>
    <mergeCell ref="G7:AR7"/>
    <mergeCell ref="H27:Y27"/>
    <mergeCell ref="B18:E18"/>
    <mergeCell ref="V23:AN23"/>
    <mergeCell ref="B12:E12"/>
    <mergeCell ref="H22:I22"/>
    <mergeCell ref="J22:K22"/>
    <mergeCell ref="B14:E14"/>
    <mergeCell ref="B17:E17"/>
    <mergeCell ref="B8:E8"/>
    <mergeCell ref="L23:U23"/>
    <mergeCell ref="AO23:AT23"/>
    <mergeCell ref="B13:E13"/>
    <mergeCell ref="Z27:AQ27"/>
    <mergeCell ref="H23:I23"/>
  </mergeCells>
  <hyperlinks>
    <hyperlink ref="B4" location="PANDUAN!A1" display="PANDUAN" xr:uid="{00000000-0004-0000-6500-000000000000}"/>
    <hyperlink ref="B6" location="'EWS DIRECTORY'!A1" display="EWS DIRECTORY" xr:uid="{00000000-0004-0000-6500-000001000000}"/>
    <hyperlink ref="B8" location="'DATA PEMICU'!A1" display="DATA PEMICU" xr:uid="{00000000-0004-0000-6500-000002000000}"/>
    <hyperlink ref="B10" location="'DATA PENGUJI'!A1" display="DATA PENGUJI" xr:uid="{00000000-0004-0000-6500-000003000000}"/>
    <hyperlink ref="B12" location="'MAIN LEVEL'!A1" display="MAIN LEVEL" xr:uid="{00000000-0004-0000-6500-000004000000}"/>
  </hyperlinks>
  <pageMargins left="0.51181102362204722" right="0.15748031496062989" top="0.55118110236220474" bottom="0.55118110236220474" header="0" footer="0"/>
  <pageSetup paperSize="9" scale="60" orientation="landscape"/>
  <headerFooter>
    <oddFooter>&amp;Rhalaman &amp;P dari</oddFooter>
  </headerFooter>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600-000000000000}">
  <sheetPr codeName="Sheet355">
    <tabColor theme="4" tint="-0.249977111117893"/>
  </sheetPr>
  <dimension ref="A2:AX55"/>
  <sheetViews>
    <sheetView topLeftCell="B9" zoomScaleNormal="100" workbookViewId="0">
      <selection activeCell="AQ18" sqref="AQ18:AU18"/>
    </sheetView>
  </sheetViews>
  <sheetFormatPr defaultColWidth="3.5546875" defaultRowHeight="13.8" x14ac:dyDescent="0.25"/>
  <cols>
    <col min="1" max="1" width="3" style="110" hidden="1" customWidth="1"/>
    <col min="2" max="5" width="3.88671875" style="177" customWidth="1"/>
    <col min="6" max="6" width="3.88671875" style="110" customWidth="1"/>
    <col min="7" max="45" width="3.6640625" style="254" customWidth="1"/>
    <col min="46" max="46" width="4.44140625" style="254" customWidth="1"/>
    <col min="47" max="47" width="3.6640625" style="254" customWidth="1"/>
    <col min="48" max="48" width="3.5546875" style="254" customWidth="1"/>
    <col min="49" max="16384" width="3.5546875" style="254"/>
  </cols>
  <sheetData>
    <row r="2" spans="2:47" x14ac:dyDescent="0.25">
      <c r="G2" s="55" t="s">
        <v>1674</v>
      </c>
      <c r="H2" s="55"/>
      <c r="I2" s="55"/>
      <c r="J2" s="55"/>
      <c r="K2" s="55"/>
      <c r="L2" s="55"/>
      <c r="M2" s="55"/>
      <c r="N2" s="55"/>
      <c r="AT2" s="443"/>
      <c r="AU2" s="443"/>
    </row>
    <row r="3" spans="2:47" x14ac:dyDescent="0.25">
      <c r="B3" s="111"/>
      <c r="C3" s="111"/>
      <c r="D3" s="111"/>
      <c r="E3" s="111"/>
      <c r="G3" s="55"/>
      <c r="H3" s="55"/>
      <c r="I3" s="55"/>
      <c r="J3" s="55"/>
      <c r="K3" s="55"/>
      <c r="L3" s="55"/>
      <c r="M3" s="55"/>
      <c r="N3" s="55"/>
      <c r="AT3" s="443"/>
      <c r="AU3" s="443"/>
    </row>
    <row r="4" spans="2:47" x14ac:dyDescent="0.25">
      <c r="B4" s="762" t="s">
        <v>79</v>
      </c>
      <c r="C4" s="761"/>
      <c r="D4" s="761"/>
      <c r="E4" s="761"/>
      <c r="G4" s="55"/>
      <c r="H4" s="55"/>
      <c r="I4" s="55"/>
      <c r="J4" s="55"/>
      <c r="K4" s="55"/>
      <c r="L4" s="55"/>
      <c r="M4" s="55"/>
      <c r="N4" s="55"/>
      <c r="AT4" s="443"/>
      <c r="AU4" s="443"/>
    </row>
    <row r="5" spans="2:47" x14ac:dyDescent="0.25">
      <c r="B5" s="111"/>
      <c r="C5" s="111"/>
      <c r="D5" s="111"/>
      <c r="E5" s="111"/>
      <c r="G5" s="55"/>
      <c r="H5" s="55"/>
      <c r="I5" s="55"/>
      <c r="J5" s="55"/>
      <c r="K5" s="55"/>
      <c r="L5" s="55"/>
      <c r="M5" s="55"/>
      <c r="N5" s="55"/>
      <c r="AT5" s="443"/>
      <c r="AU5" s="443"/>
    </row>
    <row r="6" spans="2:47" x14ac:dyDescent="0.25">
      <c r="B6" s="762" t="s">
        <v>87</v>
      </c>
      <c r="C6" s="761"/>
      <c r="D6" s="761"/>
      <c r="E6" s="761"/>
      <c r="G6" s="55"/>
      <c r="H6" s="55"/>
      <c r="I6" s="55"/>
      <c r="J6" s="55"/>
      <c r="K6" s="55"/>
      <c r="L6" s="55"/>
      <c r="M6" s="55"/>
      <c r="N6" s="55"/>
      <c r="AT6" s="443"/>
      <c r="AU6" s="443"/>
    </row>
    <row r="7" spans="2:47" ht="15" customHeight="1" x14ac:dyDescent="0.25">
      <c r="B7" s="111"/>
      <c r="C7" s="111"/>
      <c r="D7" s="111"/>
      <c r="E7" s="111"/>
      <c r="G7" s="996" t="s">
        <v>1774</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c r="AI7" s="792"/>
      <c r="AJ7" s="792"/>
      <c r="AK7" s="792"/>
      <c r="AL7" s="792"/>
      <c r="AM7" s="792"/>
      <c r="AN7" s="792"/>
      <c r="AO7" s="792"/>
      <c r="AP7" s="792"/>
      <c r="AQ7" s="792"/>
      <c r="AR7" s="792"/>
      <c r="AS7" s="58"/>
      <c r="AT7" s="443"/>
      <c r="AU7" s="443"/>
    </row>
    <row r="8" spans="2:47" x14ac:dyDescent="0.25">
      <c r="B8" s="762" t="s">
        <v>94</v>
      </c>
      <c r="C8" s="761"/>
      <c r="D8" s="761"/>
      <c r="E8" s="761"/>
      <c r="G8" s="55"/>
      <c r="H8" s="55"/>
      <c r="I8" s="55"/>
      <c r="J8" s="55"/>
      <c r="K8" s="55"/>
      <c r="L8" s="55"/>
      <c r="M8" s="55"/>
      <c r="N8" s="55"/>
      <c r="AT8" s="443"/>
      <c r="AU8" s="443"/>
    </row>
    <row r="9" spans="2:47" x14ac:dyDescent="0.25">
      <c r="B9" s="111"/>
      <c r="C9" s="111"/>
      <c r="D9" s="111"/>
      <c r="E9" s="111"/>
      <c r="G9" s="999" t="str">
        <f>"Rincian "&amp;'C-5'!G9&amp;" "&amp;'C-5-1'!M22</f>
        <v>Rincian Persediaan Akhir Berdasarkan pemeriksaan langsung terhadap bukti pendukung</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c r="AU9" s="443"/>
    </row>
    <row r="10" spans="2:47" x14ac:dyDescent="0.25">
      <c r="B10" s="762" t="s">
        <v>101</v>
      </c>
      <c r="C10" s="761"/>
      <c r="D10" s="761"/>
      <c r="E10" s="761"/>
      <c r="G10" s="1001"/>
      <c r="H10" s="792"/>
      <c r="I10" s="792"/>
      <c r="J10" s="792"/>
      <c r="K10" s="792"/>
      <c r="L10" s="792"/>
      <c r="M10" s="792"/>
      <c r="N10" s="792"/>
      <c r="O10" s="792"/>
      <c r="P10" s="792"/>
      <c r="Q10" s="792"/>
      <c r="R10" s="792"/>
      <c r="S10" s="792"/>
      <c r="T10" s="792"/>
      <c r="U10" s="792"/>
      <c r="V10" s="792"/>
      <c r="W10" s="792"/>
      <c r="X10" s="792"/>
      <c r="Y10" s="792"/>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c r="AU10" s="443"/>
    </row>
    <row r="11" spans="2:47"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c r="AU11" s="443"/>
    </row>
    <row r="12" spans="2:47" x14ac:dyDescent="0.25">
      <c r="B12" s="762" t="s">
        <v>106</v>
      </c>
      <c r="C12" s="761"/>
      <c r="D12" s="761"/>
      <c r="E12" s="761"/>
      <c r="AT12" s="443"/>
      <c r="AU12" s="443"/>
    </row>
    <row r="13" spans="2:47" x14ac:dyDescent="0.25">
      <c r="B13" s="962" t="str">
        <f>HYPERLINK("#'"&amp;'EWS DIRECTORY'!$J$98&amp;"'!A1",'EWS DIRECTORY'!$J$98)</f>
        <v>C-5</v>
      </c>
      <c r="C13" s="761"/>
      <c r="D13" s="761"/>
      <c r="E13" s="761"/>
      <c r="G13" s="55" t="s">
        <v>1680</v>
      </c>
      <c r="H13" s="55"/>
      <c r="AT13" s="443"/>
      <c r="AU13" s="443"/>
    </row>
    <row r="14" spans="2:47" x14ac:dyDescent="0.25">
      <c r="B14" s="931" t="str">
        <f>HYPERLINK("#'"&amp;'EWS DIRECTORY'!$J$99&amp;"'!A1",'EWS DIRECTORY'!$J$99)</f>
        <v>C-5-1</v>
      </c>
      <c r="C14" s="761"/>
      <c r="D14" s="761"/>
      <c r="E14" s="761"/>
      <c r="G14" s="55"/>
      <c r="H14" s="55"/>
      <c r="AT14" s="443"/>
      <c r="AU14" s="443"/>
    </row>
    <row r="15" spans="2:47" x14ac:dyDescent="0.25">
      <c r="B15" s="929" t="str">
        <f>HYPERLINK("#'"&amp;'EWS DIRECTORY'!$J$100&amp;"'!A1",'EWS DIRECTORY'!$J$100)</f>
        <v>C-5-1-1</v>
      </c>
      <c r="C15" s="761"/>
      <c r="D15" s="761"/>
      <c r="E15" s="761"/>
      <c r="G15" s="55"/>
      <c r="H15" s="55"/>
      <c r="AT15" s="443"/>
      <c r="AU15" s="443"/>
    </row>
    <row r="16" spans="2:47" x14ac:dyDescent="0.25">
      <c r="B16" s="929" t="str">
        <f>HYPERLINK("#'"&amp;'EWS DIRECTORY'!$J$101&amp;"'!A1",'EWS DIRECTORY'!$J$101)</f>
        <v>C-5-1-2</v>
      </c>
      <c r="C16" s="761"/>
      <c r="D16" s="761"/>
      <c r="E16" s="761"/>
      <c r="G16" s="55"/>
      <c r="H16" s="55"/>
      <c r="AT16" s="443"/>
      <c r="AU16" s="443"/>
    </row>
    <row r="17" spans="1:50" x14ac:dyDescent="0.25">
      <c r="B17" s="927" t="str">
        <f>HYPERLINK("#'"&amp;'EWS DIRECTORY'!$J$102&amp;"'!A1",'EWS DIRECTORY'!$J$102)</f>
        <v>C-5-1-3</v>
      </c>
      <c r="C17" s="761"/>
      <c r="D17" s="761"/>
      <c r="E17" s="761"/>
      <c r="G17" s="55" t="s">
        <v>1681</v>
      </c>
      <c r="H17" s="55"/>
      <c r="I17" s="55"/>
      <c r="AT17" s="443"/>
      <c r="AU17" s="443"/>
    </row>
    <row r="18" spans="1:50" x14ac:dyDescent="0.25">
      <c r="B18" s="929" t="str">
        <f>HYPERLINK("#'"&amp;'EWS DIRECTORY'!$J$103&amp;"'!A1",'EWS DIRECTORY'!$J$103)</f>
        <v>C-5-1-4</v>
      </c>
      <c r="C18" s="761"/>
      <c r="D18" s="761"/>
      <c r="E18" s="761"/>
      <c r="G18" s="55" t="s">
        <v>1744</v>
      </c>
      <c r="H18" s="55"/>
      <c r="I18" s="55" t="s">
        <v>1744</v>
      </c>
      <c r="AT18" s="443"/>
      <c r="AU18" s="443"/>
    </row>
    <row r="19" spans="1:50" x14ac:dyDescent="0.25">
      <c r="B19" s="929" t="str">
        <f>HYPERLINK("#'"&amp;'EWS DIRECTORY'!$J$104&amp;"'!A1",'EWS DIRECTORY'!$J$104)</f>
        <v>C-5-1-5</v>
      </c>
      <c r="C19" s="761"/>
      <c r="D19" s="761"/>
      <c r="E19" s="761"/>
      <c r="AT19" s="443"/>
      <c r="AU19" s="443"/>
    </row>
    <row r="20" spans="1:50" s="271" customFormat="1" x14ac:dyDescent="0.25">
      <c r="A20" s="110"/>
      <c r="B20" s="929" t="str">
        <f>HYPERLINK("#'"&amp;'EWS DIRECTORY'!$J$105&amp;"'!A1",'EWS DIRECTORY'!$J$105)</f>
        <v>C-5-1-6</v>
      </c>
      <c r="C20" s="896"/>
      <c r="D20" s="896"/>
      <c r="E20" s="896"/>
      <c r="F20" s="110"/>
      <c r="G20" s="55" t="s">
        <v>1851</v>
      </c>
      <c r="AT20" s="443"/>
      <c r="AU20" s="443"/>
    </row>
    <row r="21" spans="1:50" x14ac:dyDescent="0.25">
      <c r="G21" s="55"/>
      <c r="AT21" s="443"/>
      <c r="AU21" s="443"/>
    </row>
    <row r="22" spans="1:50" ht="15" customHeight="1" x14ac:dyDescent="0.25">
      <c r="G22" s="55"/>
      <c r="H22" s="990" t="s">
        <v>1445</v>
      </c>
      <c r="I22" s="790"/>
      <c r="J22" s="990" t="s">
        <v>1478</v>
      </c>
      <c r="K22" s="789"/>
      <c r="L22" s="789"/>
      <c r="M22" s="790"/>
      <c r="N22" s="994" t="s">
        <v>1792</v>
      </c>
      <c r="O22" s="764"/>
      <c r="P22" s="764"/>
      <c r="Q22" s="764"/>
      <c r="R22" s="764"/>
      <c r="S22" s="764"/>
      <c r="T22" s="764"/>
      <c r="U22" s="764"/>
      <c r="V22" s="764"/>
      <c r="W22" s="764"/>
      <c r="X22" s="764"/>
      <c r="Y22" s="764"/>
      <c r="Z22" s="765"/>
      <c r="AA22" s="994" t="s">
        <v>1793</v>
      </c>
      <c r="AB22" s="764"/>
      <c r="AC22" s="764"/>
      <c r="AD22" s="764"/>
      <c r="AE22" s="764"/>
      <c r="AF22" s="764"/>
      <c r="AG22" s="764"/>
      <c r="AH22" s="764"/>
      <c r="AI22" s="764"/>
      <c r="AJ22" s="764"/>
      <c r="AK22" s="764"/>
      <c r="AL22" s="764"/>
      <c r="AM22" s="764"/>
      <c r="AN22" s="764"/>
      <c r="AO22" s="764"/>
      <c r="AP22" s="764"/>
      <c r="AQ22" s="764"/>
      <c r="AR22" s="764"/>
      <c r="AS22" s="765"/>
      <c r="AT22" s="990" t="s">
        <v>1481</v>
      </c>
      <c r="AU22" s="789"/>
      <c r="AV22" s="789"/>
      <c r="AW22" s="789"/>
      <c r="AX22" s="790"/>
    </row>
    <row r="23" spans="1:50" x14ac:dyDescent="0.25">
      <c r="G23" s="55"/>
      <c r="H23" s="806"/>
      <c r="I23" s="807"/>
      <c r="J23" s="806"/>
      <c r="K23" s="794"/>
      <c r="L23" s="794"/>
      <c r="M23" s="807"/>
      <c r="N23" s="978" t="s">
        <v>796</v>
      </c>
      <c r="O23" s="764"/>
      <c r="P23" s="764"/>
      <c r="Q23" s="764"/>
      <c r="R23" s="764"/>
      <c r="S23" s="764"/>
      <c r="T23" s="765"/>
      <c r="U23" s="978" t="s">
        <v>1401</v>
      </c>
      <c r="V23" s="764"/>
      <c r="W23" s="764"/>
      <c r="X23" s="764"/>
      <c r="Y23" s="764"/>
      <c r="Z23" s="765"/>
      <c r="AA23" s="978" t="s">
        <v>796</v>
      </c>
      <c r="AB23" s="764"/>
      <c r="AC23" s="764"/>
      <c r="AD23" s="764"/>
      <c r="AE23" s="764"/>
      <c r="AF23" s="765"/>
      <c r="AG23" s="978" t="s">
        <v>1794</v>
      </c>
      <c r="AH23" s="764"/>
      <c r="AI23" s="764"/>
      <c r="AJ23" s="764"/>
      <c r="AK23" s="764"/>
      <c r="AL23" s="764"/>
      <c r="AM23" s="765"/>
      <c r="AN23" s="978" t="s">
        <v>1510</v>
      </c>
      <c r="AO23" s="764"/>
      <c r="AP23" s="764"/>
      <c r="AQ23" s="764"/>
      <c r="AR23" s="764"/>
      <c r="AS23" s="765"/>
      <c r="AT23" s="806"/>
      <c r="AU23" s="794"/>
      <c r="AV23" s="794"/>
      <c r="AW23" s="794"/>
      <c r="AX23" s="807"/>
    </row>
    <row r="24" spans="1:50" x14ac:dyDescent="0.25">
      <c r="H24" s="980"/>
      <c r="I24" s="765"/>
      <c r="J24" s="979"/>
      <c r="K24" s="764"/>
      <c r="L24" s="764"/>
      <c r="M24" s="765"/>
      <c r="N24" s="980"/>
      <c r="O24" s="764"/>
      <c r="P24" s="764"/>
      <c r="Q24" s="764"/>
      <c r="R24" s="764"/>
      <c r="S24" s="764"/>
      <c r="T24" s="765"/>
      <c r="U24" s="977"/>
      <c r="V24" s="764"/>
      <c r="W24" s="764"/>
      <c r="X24" s="764"/>
      <c r="Y24" s="764"/>
      <c r="Z24" s="765"/>
      <c r="AA24" s="980"/>
      <c r="AB24" s="764"/>
      <c r="AC24" s="764"/>
      <c r="AD24" s="764"/>
      <c r="AE24" s="764"/>
      <c r="AF24" s="765"/>
      <c r="AG24" s="980"/>
      <c r="AH24" s="764"/>
      <c r="AI24" s="764"/>
      <c r="AJ24" s="764"/>
      <c r="AK24" s="764"/>
      <c r="AL24" s="764"/>
      <c r="AM24" s="765"/>
      <c r="AN24" s="979"/>
      <c r="AO24" s="764"/>
      <c r="AP24" s="764"/>
      <c r="AQ24" s="764"/>
      <c r="AR24" s="764"/>
      <c r="AS24" s="765"/>
      <c r="AT24" s="1063"/>
      <c r="AU24" s="764"/>
      <c r="AV24" s="764"/>
      <c r="AW24" s="764"/>
      <c r="AX24" s="765"/>
    </row>
    <row r="25" spans="1:50" x14ac:dyDescent="0.25">
      <c r="H25" s="980"/>
      <c r="I25" s="765"/>
      <c r="J25" s="979"/>
      <c r="K25" s="764"/>
      <c r="L25" s="764"/>
      <c r="M25" s="765"/>
      <c r="N25" s="980"/>
      <c r="O25" s="764"/>
      <c r="P25" s="764"/>
      <c r="Q25" s="764"/>
      <c r="R25" s="764"/>
      <c r="S25" s="764"/>
      <c r="T25" s="765"/>
      <c r="U25" s="977"/>
      <c r="V25" s="764"/>
      <c r="W25" s="764"/>
      <c r="X25" s="764"/>
      <c r="Y25" s="764"/>
      <c r="Z25" s="765"/>
      <c r="AA25" s="980"/>
      <c r="AB25" s="764"/>
      <c r="AC25" s="764"/>
      <c r="AD25" s="764"/>
      <c r="AE25" s="764"/>
      <c r="AF25" s="765"/>
      <c r="AG25" s="980"/>
      <c r="AH25" s="764"/>
      <c r="AI25" s="764"/>
      <c r="AJ25" s="764"/>
      <c r="AK25" s="764"/>
      <c r="AL25" s="764"/>
      <c r="AM25" s="765"/>
      <c r="AN25" s="979"/>
      <c r="AO25" s="764"/>
      <c r="AP25" s="764"/>
      <c r="AQ25" s="764"/>
      <c r="AR25" s="764"/>
      <c r="AS25" s="765"/>
      <c r="AT25" s="1063"/>
      <c r="AU25" s="764"/>
      <c r="AV25" s="764"/>
      <c r="AW25" s="764"/>
      <c r="AX25" s="765"/>
    </row>
    <row r="26" spans="1:50" x14ac:dyDescent="0.25">
      <c r="H26" s="980"/>
      <c r="I26" s="765"/>
      <c r="J26" s="979"/>
      <c r="K26" s="764"/>
      <c r="L26" s="764"/>
      <c r="M26" s="765"/>
      <c r="N26" s="980"/>
      <c r="O26" s="764"/>
      <c r="P26" s="764"/>
      <c r="Q26" s="764"/>
      <c r="R26" s="764"/>
      <c r="S26" s="764"/>
      <c r="T26" s="765"/>
      <c r="U26" s="977"/>
      <c r="V26" s="764"/>
      <c r="W26" s="764"/>
      <c r="X26" s="764"/>
      <c r="Y26" s="764"/>
      <c r="Z26" s="765"/>
      <c r="AA26" s="980"/>
      <c r="AB26" s="764"/>
      <c r="AC26" s="764"/>
      <c r="AD26" s="764"/>
      <c r="AE26" s="764"/>
      <c r="AF26" s="765"/>
      <c r="AG26" s="980"/>
      <c r="AH26" s="764"/>
      <c r="AI26" s="764"/>
      <c r="AJ26" s="764"/>
      <c r="AK26" s="764"/>
      <c r="AL26" s="764"/>
      <c r="AM26" s="765"/>
      <c r="AN26" s="979"/>
      <c r="AO26" s="764"/>
      <c r="AP26" s="764"/>
      <c r="AQ26" s="764"/>
      <c r="AR26" s="764"/>
      <c r="AS26" s="765"/>
      <c r="AT26" s="1063"/>
      <c r="AU26" s="764"/>
      <c r="AV26" s="764"/>
      <c r="AW26" s="764"/>
      <c r="AX26" s="765"/>
    </row>
    <row r="27" spans="1:50" x14ac:dyDescent="0.25">
      <c r="H27" s="980"/>
      <c r="I27" s="765"/>
      <c r="J27" s="979"/>
      <c r="K27" s="764"/>
      <c r="L27" s="764"/>
      <c r="M27" s="765"/>
      <c r="N27" s="980"/>
      <c r="O27" s="764"/>
      <c r="P27" s="764"/>
      <c r="Q27" s="764"/>
      <c r="R27" s="764"/>
      <c r="S27" s="764"/>
      <c r="T27" s="765"/>
      <c r="U27" s="977"/>
      <c r="V27" s="764"/>
      <c r="W27" s="764"/>
      <c r="X27" s="764"/>
      <c r="Y27" s="764"/>
      <c r="Z27" s="765"/>
      <c r="AA27" s="980"/>
      <c r="AB27" s="764"/>
      <c r="AC27" s="764"/>
      <c r="AD27" s="764"/>
      <c r="AE27" s="764"/>
      <c r="AF27" s="765"/>
      <c r="AG27" s="980"/>
      <c r="AH27" s="764"/>
      <c r="AI27" s="764"/>
      <c r="AJ27" s="764"/>
      <c r="AK27" s="764"/>
      <c r="AL27" s="764"/>
      <c r="AM27" s="765"/>
      <c r="AN27" s="979"/>
      <c r="AO27" s="764"/>
      <c r="AP27" s="764"/>
      <c r="AQ27" s="764"/>
      <c r="AR27" s="764"/>
      <c r="AS27" s="765"/>
      <c r="AT27" s="1063"/>
      <c r="AU27" s="764"/>
      <c r="AV27" s="764"/>
      <c r="AW27" s="764"/>
      <c r="AX27" s="765"/>
    </row>
    <row r="28" spans="1:50" x14ac:dyDescent="0.25">
      <c r="B28" s="760"/>
      <c r="C28" s="761"/>
      <c r="D28" s="761"/>
      <c r="E28" s="761"/>
      <c r="H28" s="980"/>
      <c r="I28" s="765"/>
      <c r="J28" s="979"/>
      <c r="K28" s="764"/>
      <c r="L28" s="764"/>
      <c r="M28" s="765"/>
      <c r="N28" s="980"/>
      <c r="O28" s="764"/>
      <c r="P28" s="764"/>
      <c r="Q28" s="764"/>
      <c r="R28" s="764"/>
      <c r="S28" s="764"/>
      <c r="T28" s="765"/>
      <c r="U28" s="977"/>
      <c r="V28" s="764"/>
      <c r="W28" s="764"/>
      <c r="X28" s="764"/>
      <c r="Y28" s="764"/>
      <c r="Z28" s="765"/>
      <c r="AA28" s="980"/>
      <c r="AB28" s="764"/>
      <c r="AC28" s="764"/>
      <c r="AD28" s="764"/>
      <c r="AE28" s="764"/>
      <c r="AF28" s="765"/>
      <c r="AG28" s="980"/>
      <c r="AH28" s="764"/>
      <c r="AI28" s="764"/>
      <c r="AJ28" s="764"/>
      <c r="AK28" s="764"/>
      <c r="AL28" s="764"/>
      <c r="AM28" s="765"/>
      <c r="AN28" s="979"/>
      <c r="AO28" s="764"/>
      <c r="AP28" s="764"/>
      <c r="AQ28" s="764"/>
      <c r="AR28" s="764"/>
      <c r="AS28" s="765"/>
      <c r="AT28" s="1063"/>
      <c r="AU28" s="764"/>
      <c r="AV28" s="764"/>
      <c r="AW28" s="764"/>
      <c r="AX28" s="765"/>
    </row>
    <row r="29" spans="1:50" x14ac:dyDescent="0.25">
      <c r="H29" s="980"/>
      <c r="I29" s="765"/>
      <c r="J29" s="979"/>
      <c r="K29" s="764"/>
      <c r="L29" s="764"/>
      <c r="M29" s="765"/>
      <c r="N29" s="980"/>
      <c r="O29" s="764"/>
      <c r="P29" s="764"/>
      <c r="Q29" s="764"/>
      <c r="R29" s="764"/>
      <c r="S29" s="764"/>
      <c r="T29" s="765"/>
      <c r="U29" s="977"/>
      <c r="V29" s="764"/>
      <c r="W29" s="764"/>
      <c r="X29" s="764"/>
      <c r="Y29" s="764"/>
      <c r="Z29" s="765"/>
      <c r="AA29" s="980"/>
      <c r="AB29" s="764"/>
      <c r="AC29" s="764"/>
      <c r="AD29" s="764"/>
      <c r="AE29" s="764"/>
      <c r="AF29" s="765"/>
      <c r="AG29" s="980"/>
      <c r="AH29" s="764"/>
      <c r="AI29" s="764"/>
      <c r="AJ29" s="764"/>
      <c r="AK29" s="764"/>
      <c r="AL29" s="764"/>
      <c r="AM29" s="765"/>
      <c r="AN29" s="983"/>
      <c r="AO29" s="764"/>
      <c r="AP29" s="764"/>
      <c r="AQ29" s="764"/>
      <c r="AR29" s="764"/>
      <c r="AS29" s="765"/>
      <c r="AT29" s="1063"/>
      <c r="AU29" s="764"/>
      <c r="AV29" s="764"/>
      <c r="AW29" s="764"/>
      <c r="AX29" s="765"/>
    </row>
    <row r="30" spans="1:50" x14ac:dyDescent="0.25">
      <c r="B30" s="760"/>
      <c r="C30" s="761"/>
      <c r="D30" s="761"/>
      <c r="E30" s="761"/>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1:50" ht="1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1:50" x14ac:dyDescent="0.25">
      <c r="B32" s="760"/>
      <c r="C32" s="761"/>
      <c r="D32" s="761"/>
      <c r="E32" s="761"/>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2:50"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2:50" ht="15" customHeight="1" x14ac:dyDescent="0.25">
      <c r="B34" s="760"/>
      <c r="C34" s="761"/>
      <c r="D34" s="761"/>
      <c r="E34" s="761"/>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2:50" x14ac:dyDescent="0.25">
      <c r="B36" s="760"/>
      <c r="C36" s="761"/>
      <c r="D36" s="761"/>
      <c r="E36" s="761"/>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2:50" ht="14.4"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2:50" ht="14.4"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2:50" ht="14.4" customHeight="1" x14ac:dyDescent="0.25">
      <c r="G39" s="223"/>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2:50" x14ac:dyDescent="0.25">
      <c r="G40" s="223"/>
      <c r="H40" s="993"/>
      <c r="I40" s="765"/>
      <c r="J40" s="993"/>
      <c r="K40" s="764"/>
      <c r="L40" s="764"/>
      <c r="M40" s="765"/>
      <c r="N40" s="993"/>
      <c r="O40" s="764"/>
      <c r="P40" s="764"/>
      <c r="Q40" s="764"/>
      <c r="R40" s="764"/>
      <c r="S40" s="764"/>
      <c r="T40" s="765"/>
      <c r="U40" s="986"/>
      <c r="V40" s="764"/>
      <c r="W40" s="764"/>
      <c r="X40" s="764"/>
      <c r="Y40" s="764"/>
      <c r="Z40" s="765"/>
      <c r="AA40" s="993"/>
      <c r="AB40" s="764"/>
      <c r="AC40" s="764"/>
      <c r="AD40" s="764"/>
      <c r="AE40" s="764"/>
      <c r="AF40" s="765"/>
      <c r="AG40" s="993"/>
      <c r="AH40" s="764"/>
      <c r="AI40" s="764"/>
      <c r="AJ40" s="764"/>
      <c r="AK40" s="764"/>
      <c r="AL40" s="764"/>
      <c r="AM40" s="765"/>
      <c r="AN40" s="995"/>
      <c r="AO40" s="764"/>
      <c r="AP40" s="764"/>
      <c r="AQ40" s="764"/>
      <c r="AR40" s="764"/>
      <c r="AS40" s="765"/>
      <c r="AT40" s="1065"/>
      <c r="AU40" s="764"/>
      <c r="AV40" s="764"/>
      <c r="AW40" s="764"/>
      <c r="AX40" s="765"/>
    </row>
    <row r="41" spans="2:50" x14ac:dyDescent="0.25">
      <c r="G41" s="223"/>
      <c r="H41" s="1092" t="s">
        <v>1770</v>
      </c>
      <c r="I41" s="764"/>
      <c r="J41" s="764"/>
      <c r="K41" s="764"/>
      <c r="L41" s="764"/>
      <c r="M41" s="764"/>
      <c r="N41" s="764"/>
      <c r="O41" s="764"/>
      <c r="P41" s="764"/>
      <c r="Q41" s="764"/>
      <c r="R41" s="764"/>
      <c r="S41" s="764"/>
      <c r="T41" s="764"/>
      <c r="U41" s="764"/>
      <c r="V41" s="764"/>
      <c r="W41" s="764"/>
      <c r="X41" s="764"/>
      <c r="Y41" s="764"/>
      <c r="Z41" s="764"/>
      <c r="AA41" s="764"/>
      <c r="AB41" s="764"/>
      <c r="AC41" s="764"/>
      <c r="AD41" s="764"/>
      <c r="AE41" s="764"/>
      <c r="AF41" s="764"/>
      <c r="AG41" s="764"/>
      <c r="AH41" s="764"/>
      <c r="AI41" s="764"/>
      <c r="AJ41" s="764"/>
      <c r="AK41" s="764"/>
      <c r="AL41" s="764"/>
      <c r="AM41" s="764"/>
      <c r="AN41" s="764"/>
      <c r="AO41" s="764"/>
      <c r="AP41" s="764"/>
      <c r="AQ41" s="764"/>
      <c r="AR41" s="764"/>
      <c r="AS41" s="765"/>
      <c r="AT41" s="1134">
        <f>SUM(AT24:AX40)</f>
        <v>0</v>
      </c>
      <c r="AU41" s="764"/>
      <c r="AV41" s="764"/>
      <c r="AW41" s="764"/>
      <c r="AX41" s="765"/>
    </row>
    <row r="42" spans="2:50" x14ac:dyDescent="0.25">
      <c r="G42" s="223"/>
      <c r="AS42" s="443"/>
      <c r="AT42" s="443"/>
    </row>
    <row r="43" spans="2:50" x14ac:dyDescent="0.25">
      <c r="G43" s="223"/>
      <c r="AS43" s="443"/>
      <c r="AT43" s="443"/>
      <c r="AU43" s="443"/>
    </row>
    <row r="44" spans="2:50" x14ac:dyDescent="0.25">
      <c r="H44" s="976" t="s">
        <v>1795</v>
      </c>
      <c r="I44" s="824"/>
      <c r="J44" s="824"/>
      <c r="K44" s="824"/>
      <c r="L44" s="824"/>
      <c r="M44" s="824"/>
      <c r="N44" s="824"/>
      <c r="O44" s="824"/>
      <c r="P44" s="824"/>
      <c r="Q44" s="824"/>
      <c r="R44" s="824"/>
      <c r="S44" s="824"/>
      <c r="T44" s="824"/>
      <c r="U44" s="824"/>
      <c r="V44" s="824"/>
      <c r="W44" s="824"/>
      <c r="X44" s="824"/>
      <c r="Y44" s="825"/>
      <c r="Z44" s="976" t="s">
        <v>1796</v>
      </c>
      <c r="AA44" s="824"/>
      <c r="AB44" s="824"/>
      <c r="AC44" s="824"/>
      <c r="AD44" s="824"/>
      <c r="AE44" s="824"/>
      <c r="AF44" s="824"/>
      <c r="AG44" s="824"/>
      <c r="AH44" s="824"/>
      <c r="AI44" s="824"/>
      <c r="AJ44" s="824"/>
      <c r="AK44" s="824"/>
      <c r="AL44" s="824"/>
      <c r="AM44" s="824"/>
      <c r="AN44" s="824"/>
      <c r="AO44" s="824"/>
      <c r="AP44" s="824"/>
      <c r="AQ44" s="825"/>
      <c r="AS44" s="443"/>
      <c r="AT44" s="443"/>
      <c r="AU44" s="443"/>
    </row>
    <row r="45" spans="2:50" x14ac:dyDescent="0.25">
      <c r="H45" s="257" t="s">
        <v>796</v>
      </c>
      <c r="I45" s="258"/>
      <c r="J45" s="258"/>
      <c r="K45" s="258"/>
      <c r="L45" s="258"/>
      <c r="M45" s="258"/>
      <c r="N45" s="258"/>
      <c r="O45" s="258"/>
      <c r="P45" s="258"/>
      <c r="Q45" s="259"/>
      <c r="R45" s="257" t="s">
        <v>1511</v>
      </c>
      <c r="S45" s="258"/>
      <c r="T45" s="258"/>
      <c r="U45" s="259"/>
      <c r="V45" s="257" t="s">
        <v>1510</v>
      </c>
      <c r="W45" s="258"/>
      <c r="X45" s="258"/>
      <c r="Y45" s="259"/>
      <c r="Z45" s="257" t="s">
        <v>796</v>
      </c>
      <c r="AA45" s="258"/>
      <c r="AB45" s="258"/>
      <c r="AC45" s="258"/>
      <c r="AD45" s="258"/>
      <c r="AE45" s="258"/>
      <c r="AF45" s="258"/>
      <c r="AG45" s="258"/>
      <c r="AH45" s="258"/>
      <c r="AI45" s="259"/>
      <c r="AJ45" s="257" t="s">
        <v>1511</v>
      </c>
      <c r="AK45" s="258"/>
      <c r="AL45" s="258"/>
      <c r="AM45" s="259"/>
      <c r="AN45" s="257" t="s">
        <v>1510</v>
      </c>
      <c r="AO45" s="258"/>
      <c r="AP45" s="258"/>
      <c r="AQ45" s="259"/>
      <c r="AS45" s="443"/>
      <c r="AT45" s="443"/>
      <c r="AU45" s="443"/>
    </row>
    <row r="46" spans="2:50" x14ac:dyDescent="0.25">
      <c r="H46" s="260"/>
      <c r="Q46" s="261"/>
      <c r="R46" s="260"/>
      <c r="U46" s="261"/>
      <c r="V46" s="260"/>
      <c r="Y46" s="261"/>
      <c r="Z46" s="260"/>
      <c r="AI46" s="261"/>
      <c r="AJ46" s="260"/>
      <c r="AM46" s="261"/>
      <c r="AN46" s="260"/>
      <c r="AQ46" s="261"/>
      <c r="AS46" s="443"/>
      <c r="AT46" s="443"/>
      <c r="AU46" s="443"/>
    </row>
    <row r="47" spans="2:50" x14ac:dyDescent="0.25">
      <c r="H47" s="260"/>
      <c r="Q47" s="261"/>
      <c r="R47" s="260"/>
      <c r="U47" s="261"/>
      <c r="V47" s="260"/>
      <c r="Y47" s="261"/>
      <c r="Z47" s="260"/>
      <c r="AI47" s="261"/>
      <c r="AJ47" s="260"/>
      <c r="AM47" s="261"/>
      <c r="AN47" s="260"/>
      <c r="AQ47" s="261"/>
      <c r="AS47" s="443"/>
      <c r="AT47" s="443"/>
      <c r="AU47" s="443"/>
    </row>
    <row r="48" spans="2:50" ht="15" customHeight="1" x14ac:dyDescent="0.25">
      <c r="H48" s="260"/>
      <c r="Q48" s="261"/>
      <c r="R48" s="260"/>
      <c r="U48" s="261"/>
      <c r="V48" s="260"/>
      <c r="Y48" s="261"/>
      <c r="Z48" s="260"/>
      <c r="AI48" s="261"/>
      <c r="AJ48" s="260"/>
      <c r="AM48" s="261"/>
      <c r="AN48" s="260"/>
      <c r="AQ48" s="261"/>
      <c r="AS48" s="443"/>
      <c r="AT48" s="443"/>
      <c r="AU48" s="443"/>
    </row>
    <row r="49" spans="8:47" x14ac:dyDescent="0.25">
      <c r="H49" s="260"/>
      <c r="Q49" s="261"/>
      <c r="R49" s="260"/>
      <c r="U49" s="261"/>
      <c r="V49" s="260"/>
      <c r="Y49" s="261"/>
      <c r="Z49" s="260"/>
      <c r="AI49" s="261"/>
      <c r="AJ49" s="260"/>
      <c r="AM49" s="261"/>
      <c r="AN49" s="260"/>
      <c r="AQ49" s="261"/>
      <c r="AS49" s="443"/>
      <c r="AT49" s="443"/>
      <c r="AU49" s="443"/>
    </row>
    <row r="50" spans="8:47" x14ac:dyDescent="0.25">
      <c r="H50" s="262"/>
      <c r="I50" s="263"/>
      <c r="J50" s="263"/>
      <c r="K50" s="263"/>
      <c r="L50" s="263"/>
      <c r="M50" s="263"/>
      <c r="N50" s="263"/>
      <c r="O50" s="263"/>
      <c r="P50" s="263"/>
      <c r="Q50" s="264"/>
      <c r="R50" s="262"/>
      <c r="S50" s="263"/>
      <c r="T50" s="263"/>
      <c r="U50" s="264"/>
      <c r="V50" s="262"/>
      <c r="W50" s="263"/>
      <c r="X50" s="263"/>
      <c r="Y50" s="264"/>
      <c r="Z50" s="262"/>
      <c r="AA50" s="263"/>
      <c r="AB50" s="263"/>
      <c r="AC50" s="263"/>
      <c r="AD50" s="263"/>
      <c r="AE50" s="263"/>
      <c r="AF50" s="263"/>
      <c r="AG50" s="263"/>
      <c r="AH50" s="263"/>
      <c r="AI50" s="264"/>
      <c r="AJ50" s="262"/>
      <c r="AK50" s="263"/>
      <c r="AL50" s="263"/>
      <c r="AM50" s="264"/>
      <c r="AN50" s="262"/>
      <c r="AO50" s="263"/>
      <c r="AP50" s="263"/>
      <c r="AQ50" s="264"/>
      <c r="AS50" s="443"/>
      <c r="AT50" s="443"/>
      <c r="AU50" s="443"/>
    </row>
    <row r="51" spans="8:47" x14ac:dyDescent="0.25">
      <c r="AM51" s="265" t="s">
        <v>1797</v>
      </c>
      <c r="AN51" s="131" t="str">
        <f>'C-5-1'!U22</f>
        <v>C-5-1-3</v>
      </c>
      <c r="AS51" s="443"/>
      <c r="AT51" s="443"/>
    </row>
    <row r="52" spans="8:47" x14ac:dyDescent="0.25">
      <c r="AS52" s="443"/>
      <c r="AT52" s="443"/>
    </row>
    <row r="53" spans="8:47" x14ac:dyDescent="0.25">
      <c r="H53" s="110"/>
      <c r="I53" s="110"/>
      <c r="J53" s="110"/>
      <c r="K53" s="110"/>
      <c r="L53" s="110"/>
      <c r="M53" s="110"/>
      <c r="N53" s="110"/>
      <c r="O53" s="110"/>
      <c r="P53" s="110"/>
      <c r="Q53" s="110"/>
      <c r="R53" s="110"/>
      <c r="S53" s="110"/>
      <c r="T53" s="110"/>
      <c r="U53" s="110"/>
      <c r="V53" s="110"/>
      <c r="W53" s="110"/>
      <c r="X53" s="110"/>
    </row>
    <row r="54" spans="8:47" x14ac:dyDescent="0.25">
      <c r="H54" s="110"/>
      <c r="I54" s="110"/>
      <c r="J54" s="110"/>
      <c r="K54" s="110"/>
      <c r="L54" s="110"/>
      <c r="M54" s="110"/>
      <c r="N54" s="110"/>
      <c r="O54" s="110"/>
      <c r="P54" s="110"/>
      <c r="Q54" s="110"/>
      <c r="R54" s="110"/>
      <c r="S54" s="110"/>
      <c r="T54" s="110"/>
      <c r="U54" s="110"/>
      <c r="V54" s="110"/>
      <c r="W54" s="110"/>
      <c r="X54" s="110"/>
    </row>
    <row r="55" spans="8:47" x14ac:dyDescent="0.25">
      <c r="H55" s="110"/>
      <c r="I55" s="110"/>
      <c r="J55" s="110"/>
      <c r="K55" s="110"/>
      <c r="L55" s="110"/>
      <c r="M55" s="110"/>
      <c r="N55" s="110"/>
      <c r="O55" s="110"/>
      <c r="P55" s="110"/>
      <c r="Q55" s="110"/>
      <c r="R55" s="110"/>
      <c r="S55" s="110"/>
      <c r="T55" s="110"/>
      <c r="U55" s="110"/>
      <c r="V55" s="110"/>
      <c r="W55" s="110"/>
      <c r="X55" s="110"/>
    </row>
  </sheetData>
  <mergeCells count="170">
    <mergeCell ref="AN37:AS37"/>
    <mergeCell ref="U35:Z35"/>
    <mergeCell ref="U36:Z36"/>
    <mergeCell ref="U37:Z37"/>
    <mergeCell ref="AA35:AF35"/>
    <mergeCell ref="AN30:AS30"/>
    <mergeCell ref="AG27:AM27"/>
    <mergeCell ref="AT31:AX31"/>
    <mergeCell ref="AT30:AX30"/>
    <mergeCell ref="AT22:AX23"/>
    <mergeCell ref="AT24:AX24"/>
    <mergeCell ref="H36:I36"/>
    <mergeCell ref="J36:M36"/>
    <mergeCell ref="B12:E12"/>
    <mergeCell ref="N22:Z22"/>
    <mergeCell ref="AA32:AF32"/>
    <mergeCell ref="AT34:AX34"/>
    <mergeCell ref="B13:E13"/>
    <mergeCell ref="AN27:AS27"/>
    <mergeCell ref="AA31:AF31"/>
    <mergeCell ref="U25:Z25"/>
    <mergeCell ref="N30:T30"/>
    <mergeCell ref="AN31:AS31"/>
    <mergeCell ref="AA26:AF26"/>
    <mergeCell ref="AG33:AM33"/>
    <mergeCell ref="B32:E32"/>
    <mergeCell ref="H34:I34"/>
    <mergeCell ref="H25:I25"/>
    <mergeCell ref="AA25:AF25"/>
    <mergeCell ref="AT33:AX33"/>
    <mergeCell ref="N26:T26"/>
    <mergeCell ref="B16:E16"/>
    <mergeCell ref="AN23:AS23"/>
    <mergeCell ref="B19:E19"/>
    <mergeCell ref="J31:M31"/>
    <mergeCell ref="U32:Z32"/>
    <mergeCell ref="AN25:AS25"/>
    <mergeCell ref="AG30:AM30"/>
    <mergeCell ref="B20:E20"/>
    <mergeCell ref="AA34:AF34"/>
    <mergeCell ref="N27:T27"/>
    <mergeCell ref="AG23:AM23"/>
    <mergeCell ref="U27:Z27"/>
    <mergeCell ref="J24:M24"/>
    <mergeCell ref="N28:T28"/>
    <mergeCell ref="AN29:AS29"/>
    <mergeCell ref="AA33:AF33"/>
    <mergeCell ref="H31:I31"/>
    <mergeCell ref="B30:E30"/>
    <mergeCell ref="B34:E34"/>
    <mergeCell ref="B28:E28"/>
    <mergeCell ref="J30:M30"/>
    <mergeCell ref="U29:Z29"/>
    <mergeCell ref="H22:I23"/>
    <mergeCell ref="U23:Z23"/>
    <mergeCell ref="AG32:AM32"/>
    <mergeCell ref="J33:M33"/>
    <mergeCell ref="AT25:AX25"/>
    <mergeCell ref="AG34:AM34"/>
    <mergeCell ref="AG25:AM25"/>
    <mergeCell ref="N32:T32"/>
    <mergeCell ref="AG31:AM31"/>
    <mergeCell ref="AT35:AX35"/>
    <mergeCell ref="H40:I40"/>
    <mergeCell ref="H37:I37"/>
    <mergeCell ref="AA36:AF36"/>
    <mergeCell ref="AN34:AS34"/>
    <mergeCell ref="N36:T36"/>
    <mergeCell ref="U40:Z40"/>
    <mergeCell ref="N40:T40"/>
    <mergeCell ref="H38:I38"/>
    <mergeCell ref="AT39:AX39"/>
    <mergeCell ref="AA38:AF38"/>
    <mergeCell ref="AT36:AX36"/>
    <mergeCell ref="AT27:AX27"/>
    <mergeCell ref="AN36:AS36"/>
    <mergeCell ref="AA27:AF27"/>
    <mergeCell ref="U28:Z28"/>
    <mergeCell ref="AT28:AX28"/>
    <mergeCell ref="AN28:AS28"/>
    <mergeCell ref="U38:Z38"/>
    <mergeCell ref="H41:AS41"/>
    <mergeCell ref="U33:Z33"/>
    <mergeCell ref="AG26:AM26"/>
    <mergeCell ref="AT32:AX32"/>
    <mergeCell ref="J38:M38"/>
    <mergeCell ref="AT29:AX29"/>
    <mergeCell ref="AN39:AS39"/>
    <mergeCell ref="AT26:AX26"/>
    <mergeCell ref="AT40:AX40"/>
    <mergeCell ref="J34:M34"/>
    <mergeCell ref="H28:I28"/>
    <mergeCell ref="J27:M27"/>
    <mergeCell ref="N33:T33"/>
    <mergeCell ref="AA29:AF29"/>
    <mergeCell ref="AA40:AF40"/>
    <mergeCell ref="AA37:AF37"/>
    <mergeCell ref="AT37:AX37"/>
    <mergeCell ref="U31:Z31"/>
    <mergeCell ref="AG39:AM39"/>
    <mergeCell ref="AN32:AS32"/>
    <mergeCell ref="AG29:AM29"/>
    <mergeCell ref="J28:M28"/>
    <mergeCell ref="AT41:AX41"/>
    <mergeCell ref="AG40:AM40"/>
    <mergeCell ref="G7:AR7"/>
    <mergeCell ref="B18:E18"/>
    <mergeCell ref="J25:M25"/>
    <mergeCell ref="AT38:AX38"/>
    <mergeCell ref="N24:T24"/>
    <mergeCell ref="Z44:AQ44"/>
    <mergeCell ref="N37:T37"/>
    <mergeCell ref="J40:M40"/>
    <mergeCell ref="AN38:AS38"/>
    <mergeCell ref="N29:T29"/>
    <mergeCell ref="AN40:AS40"/>
    <mergeCell ref="AG36:AM36"/>
    <mergeCell ref="J26:M26"/>
    <mergeCell ref="AA28:AF28"/>
    <mergeCell ref="J35:M35"/>
    <mergeCell ref="AN33:AS33"/>
    <mergeCell ref="H44:Y44"/>
    <mergeCell ref="AA39:AF39"/>
    <mergeCell ref="H30:I30"/>
    <mergeCell ref="AN26:AS26"/>
    <mergeCell ref="U30:Z30"/>
    <mergeCell ref="H26:I26"/>
    <mergeCell ref="AG35:AM35"/>
    <mergeCell ref="H39:I39"/>
    <mergeCell ref="B4:E4"/>
    <mergeCell ref="J39:M39"/>
    <mergeCell ref="N35:T35"/>
    <mergeCell ref="AA22:AS22"/>
    <mergeCell ref="J29:M29"/>
    <mergeCell ref="N25:T25"/>
    <mergeCell ref="J37:M37"/>
    <mergeCell ref="B8:E8"/>
    <mergeCell ref="AG28:AM28"/>
    <mergeCell ref="AN35:AS35"/>
    <mergeCell ref="AG37:AM37"/>
    <mergeCell ref="H29:I29"/>
    <mergeCell ref="N23:T23"/>
    <mergeCell ref="AN24:AS24"/>
    <mergeCell ref="B6:E6"/>
    <mergeCell ref="N34:T34"/>
    <mergeCell ref="B15:E15"/>
    <mergeCell ref="B14:E14"/>
    <mergeCell ref="B10:E10"/>
    <mergeCell ref="G9:Z11"/>
    <mergeCell ref="B17:E17"/>
    <mergeCell ref="H32:I32"/>
    <mergeCell ref="AA23:AF23"/>
    <mergeCell ref="N39:T39"/>
    <mergeCell ref="B36:E36"/>
    <mergeCell ref="U39:Z39"/>
    <mergeCell ref="AG38:AM38"/>
    <mergeCell ref="U26:Z26"/>
    <mergeCell ref="J22:M23"/>
    <mergeCell ref="J32:M32"/>
    <mergeCell ref="H27:I27"/>
    <mergeCell ref="U34:Z34"/>
    <mergeCell ref="H24:I24"/>
    <mergeCell ref="H33:I33"/>
    <mergeCell ref="AA30:AF30"/>
    <mergeCell ref="AG24:AM24"/>
    <mergeCell ref="U24:Z24"/>
    <mergeCell ref="AA24:AF24"/>
    <mergeCell ref="H35:I35"/>
    <mergeCell ref="N31:T31"/>
    <mergeCell ref="N38:T38"/>
  </mergeCells>
  <hyperlinks>
    <hyperlink ref="B4" location="PANDUAN!A1" display="PANDUAN" xr:uid="{00000000-0004-0000-6600-000000000000}"/>
    <hyperlink ref="B6" location="'EWS DIRECTORY'!A1" display="EWS DIRECTORY" xr:uid="{00000000-0004-0000-6600-000001000000}"/>
    <hyperlink ref="B8" location="'DATA PEMICU'!A1" display="DATA PEMICU" xr:uid="{00000000-0004-0000-6600-000002000000}"/>
    <hyperlink ref="B10" location="'DATA PENGUJI'!A1" display="DATA PENGUJI" xr:uid="{00000000-0004-0000-6600-000003000000}"/>
    <hyperlink ref="B12" location="'MAIN LEVEL'!A1" display="MAIN LEVEL" xr:uid="{00000000-0004-0000-6600-000004000000}"/>
  </hyperlinks>
  <pageMargins left="0.51181102362204722" right="0.15748031496062989" top="0.55118110236220474" bottom="0.55118110236220474" header="0.31496062992125978" footer="0.31496062992125978"/>
  <pageSetup paperSize="9" scale="60" orientation="landscape"/>
  <headerFooter>
    <oddFooter>&amp;Rhalaman &amp;P dari &amp;N</oddFooter>
  </headerFooter>
</worksheet>
</file>

<file path=xl/worksheets/sheet10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700-000000000000}">
  <sheetPr codeName="Sheet356">
    <tabColor theme="4" tint="-0.249977111117893"/>
  </sheetPr>
  <dimension ref="A1:AX200"/>
  <sheetViews>
    <sheetView topLeftCell="B23"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47" width="3.6640625" style="306" customWidth="1"/>
    <col min="48" max="48" width="14.44140625" style="306" customWidth="1"/>
    <col min="49" max="16384" width="14.44140625" style="306"/>
  </cols>
  <sheetData>
    <row r="1" spans="2:50" ht="14.25" customHeight="1" x14ac:dyDescent="0.25">
      <c r="G1" s="110"/>
      <c r="H1" s="110"/>
      <c r="I1" s="110"/>
      <c r="J1" s="110"/>
      <c r="K1" s="110"/>
      <c r="L1" s="110"/>
      <c r="M1" s="110"/>
      <c r="N1" s="110"/>
      <c r="O1" s="110"/>
      <c r="P1" s="110"/>
      <c r="Q1" s="110"/>
      <c r="R1" s="110"/>
      <c r="S1" s="110"/>
      <c r="T1" s="110"/>
      <c r="U1" s="110"/>
      <c r="V1" s="110"/>
      <c r="W1" s="110"/>
      <c r="X1" s="110"/>
      <c r="Y1" s="110"/>
    </row>
    <row r="2" spans="2:50" ht="14.25" customHeight="1" x14ac:dyDescent="0.25">
      <c r="G2" s="55" t="s">
        <v>1674</v>
      </c>
      <c r="H2" s="55"/>
      <c r="I2" s="55"/>
      <c r="J2" s="55"/>
      <c r="K2" s="55"/>
      <c r="L2" s="55"/>
      <c r="M2" s="55"/>
      <c r="N2" s="55"/>
      <c r="AT2" s="443"/>
      <c r="AU2" s="443"/>
      <c r="AV2" s="254"/>
      <c r="AW2" s="254"/>
      <c r="AX2" s="254"/>
    </row>
    <row r="3" spans="2:50" ht="14.25" customHeight="1" x14ac:dyDescent="0.25">
      <c r="B3" s="111"/>
      <c r="C3" s="111"/>
      <c r="D3" s="111"/>
      <c r="E3" s="111"/>
      <c r="G3" s="55"/>
      <c r="H3" s="55"/>
      <c r="I3" s="55"/>
      <c r="J3" s="55"/>
      <c r="K3" s="55"/>
      <c r="L3" s="55"/>
      <c r="M3" s="55"/>
      <c r="N3" s="55"/>
      <c r="AT3" s="443"/>
      <c r="AU3" s="443"/>
      <c r="AV3" s="254"/>
      <c r="AW3" s="254"/>
      <c r="AX3" s="254"/>
    </row>
    <row r="4" spans="2:50" ht="14.25" customHeight="1" x14ac:dyDescent="0.25">
      <c r="B4" s="762" t="s">
        <v>79</v>
      </c>
      <c r="C4" s="761"/>
      <c r="D4" s="761"/>
      <c r="E4" s="761"/>
      <c r="G4" s="55"/>
      <c r="H4" s="55"/>
      <c r="I4" s="55"/>
      <c r="J4" s="55"/>
      <c r="K4" s="55"/>
      <c r="L4" s="55"/>
      <c r="M4" s="55"/>
      <c r="N4" s="55"/>
      <c r="AT4" s="443"/>
      <c r="AU4" s="443"/>
      <c r="AV4" s="254"/>
      <c r="AW4" s="254"/>
      <c r="AX4" s="254"/>
    </row>
    <row r="5" spans="2:50" ht="14.25" customHeight="1" x14ac:dyDescent="0.25">
      <c r="B5" s="111"/>
      <c r="C5" s="111"/>
      <c r="D5" s="111"/>
      <c r="E5" s="111"/>
      <c r="G5" s="55"/>
      <c r="H5" s="55"/>
      <c r="I5" s="55"/>
      <c r="J5" s="55"/>
      <c r="K5" s="55"/>
      <c r="L5" s="55"/>
      <c r="M5" s="55"/>
      <c r="N5" s="55"/>
      <c r="AT5" s="443"/>
      <c r="AU5" s="443"/>
      <c r="AV5" s="254"/>
      <c r="AW5" s="254"/>
      <c r="AX5" s="254"/>
    </row>
    <row r="6" spans="2:50" ht="14.25" customHeight="1" x14ac:dyDescent="0.25">
      <c r="B6" s="762" t="s">
        <v>87</v>
      </c>
      <c r="C6" s="761"/>
      <c r="D6" s="761"/>
      <c r="E6" s="761"/>
      <c r="G6" s="55"/>
      <c r="H6" s="55"/>
      <c r="I6" s="55"/>
      <c r="J6" s="55"/>
      <c r="K6" s="55"/>
      <c r="L6" s="55"/>
      <c r="M6" s="55"/>
      <c r="N6" s="55"/>
      <c r="AT6" s="443"/>
      <c r="AU6" s="443"/>
      <c r="AV6" s="254"/>
      <c r="AW6" s="254"/>
      <c r="AX6" s="254"/>
    </row>
    <row r="7" spans="2:50" ht="15" customHeight="1" x14ac:dyDescent="0.25">
      <c r="B7" s="111"/>
      <c r="C7" s="111"/>
      <c r="D7" s="111"/>
      <c r="E7" s="111"/>
      <c r="G7" s="996" t="s">
        <v>1774</v>
      </c>
      <c r="H7" s="1111"/>
      <c r="I7" s="1111"/>
      <c r="J7" s="1111"/>
      <c r="K7" s="1111"/>
      <c r="L7" s="1111"/>
      <c r="M7" s="1111"/>
      <c r="N7" s="1111"/>
      <c r="O7" s="1111"/>
      <c r="P7" s="1111"/>
      <c r="Q7" s="1111"/>
      <c r="R7" s="1111"/>
      <c r="S7" s="1111"/>
      <c r="T7" s="1111"/>
      <c r="U7" s="1111"/>
      <c r="V7" s="1111"/>
      <c r="W7" s="1111"/>
      <c r="X7" s="1111"/>
      <c r="Y7" s="1111"/>
      <c r="Z7" s="1111"/>
      <c r="AA7" s="1111"/>
      <c r="AB7" s="1111"/>
      <c r="AC7" s="1111"/>
      <c r="AD7" s="1111"/>
      <c r="AE7" s="1111"/>
      <c r="AF7" s="1111"/>
      <c r="AG7" s="1111"/>
      <c r="AH7" s="1111"/>
      <c r="AI7" s="1111"/>
      <c r="AJ7" s="1111"/>
      <c r="AK7" s="1111"/>
      <c r="AL7" s="1111"/>
      <c r="AM7" s="1111"/>
      <c r="AN7" s="1111"/>
      <c r="AO7" s="1111"/>
      <c r="AP7" s="1111"/>
      <c r="AQ7" s="1111"/>
      <c r="AR7" s="1111"/>
      <c r="AS7" s="58"/>
      <c r="AT7" s="443"/>
      <c r="AU7" s="443"/>
      <c r="AV7" s="254"/>
      <c r="AW7" s="254"/>
      <c r="AX7" s="254"/>
    </row>
    <row r="8" spans="2:50" ht="14.25" customHeight="1" x14ac:dyDescent="0.25">
      <c r="B8" s="762" t="s">
        <v>94</v>
      </c>
      <c r="C8" s="761"/>
      <c r="D8" s="761"/>
      <c r="E8" s="761"/>
      <c r="G8" s="55"/>
      <c r="H8" s="55"/>
      <c r="I8" s="55"/>
      <c r="J8" s="55"/>
      <c r="K8" s="55"/>
      <c r="L8" s="55"/>
      <c r="M8" s="55"/>
      <c r="N8" s="55"/>
      <c r="AT8" s="443"/>
      <c r="AU8" s="443"/>
      <c r="AV8" s="254"/>
      <c r="AW8" s="254"/>
      <c r="AX8" s="254"/>
    </row>
    <row r="9" spans="2:50" ht="14.25" customHeight="1" x14ac:dyDescent="0.25">
      <c r="B9" s="111"/>
      <c r="C9" s="111"/>
      <c r="D9" s="111"/>
      <c r="E9" s="111"/>
      <c r="G9" s="999" t="str">
        <f>"Rincian "&amp;'C-5'!G9&amp;" "&amp;'C-5-1'!M24</f>
        <v>Rincian Persediaan Akhir Berdasarkan Analisis Kewajaran dan Kelaziman Usaha</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c r="AU9" s="443"/>
      <c r="AV9" s="254"/>
      <c r="AW9" s="254"/>
      <c r="AX9" s="254"/>
    </row>
    <row r="10" spans="2:50" ht="14.25" customHeight="1" x14ac:dyDescent="0.25">
      <c r="B10" s="762" t="s">
        <v>101</v>
      </c>
      <c r="C10" s="761"/>
      <c r="D10" s="761"/>
      <c r="E10" s="761"/>
      <c r="G10" s="1001"/>
      <c r="H10" s="1111"/>
      <c r="I10" s="1111"/>
      <c r="J10" s="1111"/>
      <c r="K10" s="1111"/>
      <c r="L10" s="1111"/>
      <c r="M10" s="1111"/>
      <c r="N10" s="1111"/>
      <c r="O10" s="1111"/>
      <c r="P10" s="1111"/>
      <c r="Q10" s="1111"/>
      <c r="R10" s="1111"/>
      <c r="S10" s="1111"/>
      <c r="T10" s="1111"/>
      <c r="U10" s="1111"/>
      <c r="V10" s="1111"/>
      <c r="W10" s="1111"/>
      <c r="X10" s="1111"/>
      <c r="Y10" s="1111"/>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c r="AU10" s="443"/>
      <c r="AV10" s="254"/>
      <c r="AW10" s="254"/>
      <c r="AX10" s="254"/>
    </row>
    <row r="11" spans="2:50"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c r="AU11" s="443"/>
      <c r="AV11" s="254"/>
      <c r="AW11" s="254"/>
      <c r="AX11" s="254"/>
    </row>
    <row r="12" spans="2:50" ht="14.25" customHeight="1" x14ac:dyDescent="0.25">
      <c r="B12" s="762" t="s">
        <v>106</v>
      </c>
      <c r="C12" s="761"/>
      <c r="D12" s="761"/>
      <c r="E12" s="761"/>
      <c r="G12" s="254"/>
      <c r="H12" s="254"/>
      <c r="I12" s="254"/>
      <c r="J12" s="254"/>
      <c r="K12" s="254"/>
      <c r="L12" s="254"/>
      <c r="M12" s="254"/>
      <c r="N12" s="254"/>
      <c r="AT12" s="443"/>
      <c r="AU12" s="443"/>
      <c r="AV12" s="254"/>
      <c r="AW12" s="254"/>
      <c r="AX12" s="254"/>
    </row>
    <row r="13" spans="2:50" ht="14.25" customHeight="1" x14ac:dyDescent="0.25">
      <c r="B13" s="962" t="str">
        <f>HYPERLINK("#'"&amp;'EWS DIRECTORY'!$J$98&amp;"'!A1",'EWS DIRECTORY'!$J$98)</f>
        <v>C-5</v>
      </c>
      <c r="C13" s="761"/>
      <c r="D13" s="761"/>
      <c r="E13" s="761"/>
      <c r="G13" s="55" t="s">
        <v>1680</v>
      </c>
      <c r="H13" s="55"/>
      <c r="I13" s="254"/>
      <c r="J13" s="254"/>
      <c r="K13" s="254"/>
      <c r="L13" s="254"/>
      <c r="M13" s="254"/>
      <c r="N13" s="254"/>
      <c r="AT13" s="443"/>
      <c r="AU13" s="443"/>
      <c r="AV13" s="254"/>
      <c r="AW13" s="254"/>
      <c r="AX13" s="254"/>
    </row>
    <row r="14" spans="2:50" ht="14.25" customHeight="1" x14ac:dyDescent="0.25">
      <c r="B14" s="931" t="str">
        <f>HYPERLINK("#'"&amp;'EWS DIRECTORY'!$J$99&amp;"'!A1",'EWS DIRECTORY'!$J$99)</f>
        <v>C-5-1</v>
      </c>
      <c r="C14" s="761"/>
      <c r="D14" s="761"/>
      <c r="E14" s="761"/>
      <c r="G14" s="55" t="s">
        <v>1891</v>
      </c>
      <c r="H14" s="55"/>
      <c r="I14" s="254"/>
      <c r="J14" s="254"/>
      <c r="K14" s="254"/>
      <c r="L14" s="254"/>
      <c r="M14" s="254"/>
      <c r="N14" s="254"/>
      <c r="AT14" s="443"/>
      <c r="AU14" s="443"/>
      <c r="AV14" s="254"/>
      <c r="AW14" s="254"/>
      <c r="AX14" s="254"/>
    </row>
    <row r="15" spans="2:50" ht="14.25" customHeight="1" x14ac:dyDescent="0.25">
      <c r="B15" s="929" t="str">
        <f>HYPERLINK("#'"&amp;'EWS DIRECTORY'!$J$100&amp;"'!A1",'EWS DIRECTORY'!$J$100)</f>
        <v>C-5-1-1</v>
      </c>
      <c r="C15" s="761"/>
      <c r="D15" s="761"/>
      <c r="E15" s="761"/>
      <c r="G15" s="55" t="s">
        <v>1892</v>
      </c>
      <c r="H15" s="55"/>
      <c r="I15" s="254"/>
      <c r="J15" s="254"/>
      <c r="K15" s="254"/>
      <c r="L15" s="254"/>
      <c r="M15" s="254"/>
      <c r="N15" s="254"/>
      <c r="AT15" s="443"/>
      <c r="AU15" s="443"/>
      <c r="AV15" s="254"/>
      <c r="AW15" s="254"/>
      <c r="AX15" s="254"/>
    </row>
    <row r="16" spans="2:50" ht="14.25" customHeight="1" x14ac:dyDescent="0.25">
      <c r="B16" s="929" t="str">
        <f>HYPERLINK("#'"&amp;'EWS DIRECTORY'!$J$101&amp;"'!A1",'EWS DIRECTORY'!$J$101)</f>
        <v>C-5-1-2</v>
      </c>
      <c r="C16" s="761"/>
      <c r="D16" s="761"/>
      <c r="E16" s="761"/>
      <c r="G16" s="55" t="s">
        <v>1893</v>
      </c>
      <c r="H16" s="55"/>
      <c r="I16" s="254"/>
      <c r="J16" s="254"/>
      <c r="K16" s="254"/>
      <c r="L16" s="254"/>
      <c r="M16" s="254"/>
      <c r="N16" s="254"/>
      <c r="AT16" s="443"/>
      <c r="AU16" s="443"/>
      <c r="AV16" s="254"/>
      <c r="AW16" s="254"/>
      <c r="AX16" s="254"/>
    </row>
    <row r="17" spans="2:50" ht="14.25" customHeight="1" x14ac:dyDescent="0.25">
      <c r="B17" s="929" t="str">
        <f>HYPERLINK("#'"&amp;'EWS DIRECTORY'!$J$102&amp;"'!A1",'EWS DIRECTORY'!$J$102)</f>
        <v>C-5-1-3</v>
      </c>
      <c r="C17" s="761"/>
      <c r="D17" s="761"/>
      <c r="E17" s="761"/>
      <c r="G17" s="55" t="s">
        <v>1681</v>
      </c>
      <c r="H17" s="55"/>
      <c r="I17" s="55"/>
      <c r="J17" s="254"/>
      <c r="K17" s="254"/>
      <c r="L17" s="254"/>
      <c r="M17" s="254"/>
      <c r="N17" s="254"/>
      <c r="AT17" s="443"/>
      <c r="AU17" s="443"/>
      <c r="AV17" s="254"/>
      <c r="AW17" s="254"/>
      <c r="AX17" s="254"/>
    </row>
    <row r="18" spans="2:50" ht="14.25" customHeight="1" x14ac:dyDescent="0.25">
      <c r="B18" s="927" t="str">
        <f>HYPERLINK("#'"&amp;'EWS DIRECTORY'!$J$103&amp;"'!A1",'EWS DIRECTORY'!$J$103)</f>
        <v>C-5-1-4</v>
      </c>
      <c r="C18" s="761"/>
      <c r="D18" s="761"/>
      <c r="E18" s="761"/>
      <c r="G18" s="55" t="s">
        <v>1744</v>
      </c>
      <c r="H18" s="55"/>
      <c r="I18" s="55" t="s">
        <v>1744</v>
      </c>
      <c r="J18" s="254"/>
      <c r="K18" s="254"/>
      <c r="L18" s="254"/>
      <c r="M18" s="254"/>
      <c r="N18" s="254"/>
      <c r="AT18" s="443"/>
      <c r="AU18" s="443"/>
      <c r="AV18" s="254"/>
      <c r="AW18" s="254"/>
      <c r="AX18" s="254"/>
    </row>
    <row r="19" spans="2:50" ht="14.25" customHeight="1" x14ac:dyDescent="0.25">
      <c r="B19" s="929" t="str">
        <f>HYPERLINK("#'"&amp;'EWS DIRECTORY'!$J$104&amp;"'!A1",'EWS DIRECTORY'!$J$104)</f>
        <v>C-5-1-5</v>
      </c>
      <c r="C19" s="761"/>
      <c r="D19" s="761"/>
      <c r="E19" s="761"/>
      <c r="AT19" s="443"/>
      <c r="AU19" s="443"/>
      <c r="AV19" s="254"/>
      <c r="AW19" s="254"/>
      <c r="AX19" s="254"/>
    </row>
    <row r="20" spans="2:50" ht="14.25" customHeight="1" x14ac:dyDescent="0.25">
      <c r="B20" s="929" t="str">
        <f>HYPERLINK("#'"&amp;'EWS DIRECTORY'!$J$105&amp;"'!A1",'EWS DIRECTORY'!$J$105)</f>
        <v>C-5-1-6</v>
      </c>
      <c r="C20" s="761"/>
      <c r="D20" s="761"/>
      <c r="E20" s="761"/>
      <c r="G20" s="55" t="s">
        <v>1851</v>
      </c>
      <c r="AT20" s="443"/>
      <c r="AU20" s="443"/>
      <c r="AV20" s="271"/>
      <c r="AW20" s="271"/>
      <c r="AX20" s="271"/>
    </row>
    <row r="21" spans="2:50" ht="14.25" customHeight="1" x14ac:dyDescent="0.25">
      <c r="G21" s="55"/>
      <c r="AT21" s="443"/>
      <c r="AU21" s="443"/>
      <c r="AV21" s="254"/>
      <c r="AW21" s="254"/>
      <c r="AX21" s="254"/>
    </row>
    <row r="22" spans="2:50" ht="13.8" x14ac:dyDescent="0.25">
      <c r="G22" s="55"/>
      <c r="H22" s="1082" t="s">
        <v>1445</v>
      </c>
      <c r="I22" s="765"/>
      <c r="J22" s="1109" t="s">
        <v>1894</v>
      </c>
      <c r="K22" s="764"/>
      <c r="L22" s="764"/>
      <c r="M22" s="764"/>
      <c r="N22" s="764"/>
      <c r="O22" s="764"/>
      <c r="P22" s="764"/>
      <c r="Q22" s="764"/>
      <c r="R22" s="764"/>
      <c r="S22" s="764"/>
      <c r="T22" s="764"/>
      <c r="U22" s="764"/>
      <c r="V22" s="764"/>
      <c r="W22" s="764"/>
      <c r="X22" s="765"/>
      <c r="Y22" s="1082" t="s">
        <v>1767</v>
      </c>
      <c r="Z22" s="765"/>
      <c r="AA22" s="1082" t="s">
        <v>1895</v>
      </c>
      <c r="AB22" s="764"/>
      <c r="AC22" s="764"/>
      <c r="AD22" s="764"/>
      <c r="AE22" s="764"/>
      <c r="AF22" s="764"/>
      <c r="AG22" s="764"/>
      <c r="AH22" s="764"/>
      <c r="AI22" s="764"/>
      <c r="AJ22" s="764"/>
      <c r="AK22" s="764"/>
      <c r="AL22" s="764"/>
      <c r="AM22" s="764"/>
      <c r="AN22" s="764"/>
      <c r="AO22" s="764"/>
      <c r="AP22" s="764"/>
      <c r="AQ22" s="764"/>
      <c r="AR22" s="764"/>
      <c r="AS22" s="764"/>
      <c r="AT22" s="765"/>
    </row>
    <row r="23" spans="2:50" ht="15" customHeight="1" x14ac:dyDescent="0.25">
      <c r="G23" s="55"/>
      <c r="H23" s="1104">
        <v>1</v>
      </c>
      <c r="I23" s="765"/>
      <c r="J23" s="1105" t="s">
        <v>1896</v>
      </c>
      <c r="K23" s="764"/>
      <c r="L23" s="764"/>
      <c r="M23" s="764"/>
      <c r="N23" s="764"/>
      <c r="O23" s="764"/>
      <c r="P23" s="764"/>
      <c r="Q23" s="764"/>
      <c r="R23" s="764"/>
      <c r="S23" s="764"/>
      <c r="T23" s="764"/>
      <c r="U23" s="764"/>
      <c r="V23" s="764"/>
      <c r="W23" s="764"/>
      <c r="X23" s="765"/>
      <c r="Y23" s="1009"/>
      <c r="Z23" s="765"/>
      <c r="AA23" s="1009"/>
      <c r="AB23" s="764"/>
      <c r="AC23" s="764"/>
      <c r="AD23" s="764"/>
      <c r="AE23" s="764"/>
      <c r="AF23" s="764"/>
      <c r="AG23" s="764"/>
      <c r="AH23" s="764"/>
      <c r="AI23" s="764"/>
      <c r="AJ23" s="764"/>
      <c r="AK23" s="764"/>
      <c r="AL23" s="764"/>
      <c r="AM23" s="764"/>
      <c r="AN23" s="764"/>
      <c r="AO23" s="764"/>
      <c r="AP23" s="764"/>
      <c r="AQ23" s="764"/>
      <c r="AR23" s="764"/>
      <c r="AS23" s="764"/>
      <c r="AT23" s="765"/>
    </row>
    <row r="24" spans="2:50" ht="15" customHeight="1" x14ac:dyDescent="0.25">
      <c r="H24" s="1104">
        <v>2</v>
      </c>
      <c r="I24" s="765"/>
      <c r="J24" s="1105" t="s">
        <v>1897</v>
      </c>
      <c r="K24" s="764"/>
      <c r="L24" s="764"/>
      <c r="M24" s="764"/>
      <c r="N24" s="764"/>
      <c r="O24" s="764"/>
      <c r="P24" s="764"/>
      <c r="Q24" s="764"/>
      <c r="R24" s="764"/>
      <c r="S24" s="764"/>
      <c r="T24" s="764"/>
      <c r="U24" s="764"/>
      <c r="V24" s="764"/>
      <c r="W24" s="764"/>
      <c r="X24" s="765"/>
      <c r="Y24" s="1009"/>
      <c r="Z24" s="765"/>
      <c r="AA24" s="1009"/>
      <c r="AB24" s="764"/>
      <c r="AC24" s="764"/>
      <c r="AD24" s="764"/>
      <c r="AE24" s="764"/>
      <c r="AF24" s="764"/>
      <c r="AG24" s="764"/>
      <c r="AH24" s="764"/>
      <c r="AI24" s="764"/>
      <c r="AJ24" s="764"/>
      <c r="AK24" s="764"/>
      <c r="AL24" s="764"/>
      <c r="AM24" s="764"/>
      <c r="AN24" s="764"/>
      <c r="AO24" s="764"/>
      <c r="AP24" s="764"/>
      <c r="AQ24" s="764"/>
      <c r="AR24" s="764"/>
      <c r="AS24" s="764"/>
      <c r="AT24" s="765"/>
    </row>
    <row r="25" spans="2:50" ht="15" customHeight="1" x14ac:dyDescent="0.25">
      <c r="H25" s="1104">
        <v>3</v>
      </c>
      <c r="I25" s="765"/>
      <c r="J25" s="1105" t="s">
        <v>1898</v>
      </c>
      <c r="K25" s="764"/>
      <c r="L25" s="764"/>
      <c r="M25" s="764"/>
      <c r="N25" s="764"/>
      <c r="O25" s="764"/>
      <c r="P25" s="764"/>
      <c r="Q25" s="764"/>
      <c r="R25" s="764"/>
      <c r="S25" s="764"/>
      <c r="T25" s="764"/>
      <c r="U25" s="764"/>
      <c r="V25" s="764"/>
      <c r="W25" s="764"/>
      <c r="X25" s="765"/>
      <c r="Y25" s="1009"/>
      <c r="Z25" s="765"/>
      <c r="AA25" s="1009"/>
      <c r="AB25" s="764"/>
      <c r="AC25" s="764"/>
      <c r="AD25" s="764"/>
      <c r="AE25" s="764"/>
      <c r="AF25" s="764"/>
      <c r="AG25" s="764"/>
      <c r="AH25" s="764"/>
      <c r="AI25" s="764"/>
      <c r="AJ25" s="764"/>
      <c r="AK25" s="764"/>
      <c r="AL25" s="764"/>
      <c r="AM25" s="764"/>
      <c r="AN25" s="764"/>
      <c r="AO25" s="764"/>
      <c r="AP25" s="764"/>
      <c r="AQ25" s="764"/>
      <c r="AR25" s="764"/>
      <c r="AS25" s="764"/>
      <c r="AT25" s="765"/>
    </row>
    <row r="26" spans="2:50" ht="15" customHeight="1" x14ac:dyDescent="0.25">
      <c r="H26" s="1104">
        <v>4</v>
      </c>
      <c r="I26" s="765"/>
      <c r="J26" s="1105" t="s">
        <v>1899</v>
      </c>
      <c r="K26" s="764"/>
      <c r="L26" s="764"/>
      <c r="M26" s="764"/>
      <c r="N26" s="764"/>
      <c r="O26" s="764"/>
      <c r="P26" s="764"/>
      <c r="Q26" s="764"/>
      <c r="R26" s="764"/>
      <c r="S26" s="764"/>
      <c r="T26" s="764"/>
      <c r="U26" s="764"/>
      <c r="V26" s="764"/>
      <c r="W26" s="764"/>
      <c r="X26" s="765"/>
      <c r="Y26" s="1009"/>
      <c r="Z26" s="765"/>
      <c r="AA26" s="1009"/>
      <c r="AB26" s="764"/>
      <c r="AC26" s="764"/>
      <c r="AD26" s="764"/>
      <c r="AE26" s="764"/>
      <c r="AF26" s="764"/>
      <c r="AG26" s="764"/>
      <c r="AH26" s="764"/>
      <c r="AI26" s="764"/>
      <c r="AJ26" s="764"/>
      <c r="AK26" s="764"/>
      <c r="AL26" s="764"/>
      <c r="AM26" s="764"/>
      <c r="AN26" s="764"/>
      <c r="AO26" s="764"/>
      <c r="AP26" s="764"/>
      <c r="AQ26" s="764"/>
      <c r="AR26" s="764"/>
      <c r="AS26" s="764"/>
      <c r="AT26" s="765"/>
    </row>
    <row r="27" spans="2:50" ht="15" customHeight="1" x14ac:dyDescent="0.25">
      <c r="H27" s="1104">
        <v>5</v>
      </c>
      <c r="I27" s="765"/>
      <c r="J27" s="1105" t="s">
        <v>1900</v>
      </c>
      <c r="K27" s="764"/>
      <c r="L27" s="764"/>
      <c r="M27" s="764"/>
      <c r="N27" s="764"/>
      <c r="O27" s="764"/>
      <c r="P27" s="764"/>
      <c r="Q27" s="764"/>
      <c r="R27" s="764"/>
      <c r="S27" s="764"/>
      <c r="T27" s="764"/>
      <c r="U27" s="764"/>
      <c r="V27" s="764"/>
      <c r="W27" s="764"/>
      <c r="X27" s="765"/>
      <c r="Y27" s="1009"/>
      <c r="Z27" s="765"/>
      <c r="AA27" s="1009"/>
      <c r="AB27" s="764"/>
      <c r="AC27" s="764"/>
      <c r="AD27" s="764"/>
      <c r="AE27" s="764"/>
      <c r="AF27" s="764"/>
      <c r="AG27" s="764"/>
      <c r="AH27" s="764"/>
      <c r="AI27" s="764"/>
      <c r="AJ27" s="764"/>
      <c r="AK27" s="764"/>
      <c r="AL27" s="764"/>
      <c r="AM27" s="764"/>
      <c r="AN27" s="764"/>
      <c r="AO27" s="764"/>
      <c r="AP27" s="764"/>
      <c r="AQ27" s="764"/>
      <c r="AR27" s="764"/>
      <c r="AS27" s="764"/>
      <c r="AT27" s="765"/>
    </row>
    <row r="28" spans="2:50" ht="15" customHeight="1" x14ac:dyDescent="0.25">
      <c r="B28" s="760"/>
      <c r="C28" s="761"/>
      <c r="D28" s="761"/>
      <c r="E28" s="761"/>
      <c r="H28" s="1104">
        <v>6</v>
      </c>
      <c r="I28" s="765"/>
      <c r="J28" s="1105" t="s">
        <v>1901</v>
      </c>
      <c r="K28" s="764"/>
      <c r="L28" s="764"/>
      <c r="M28" s="764"/>
      <c r="N28" s="764"/>
      <c r="O28" s="764"/>
      <c r="P28" s="764"/>
      <c r="Q28" s="764"/>
      <c r="R28" s="764"/>
      <c r="S28" s="764"/>
      <c r="T28" s="764"/>
      <c r="U28" s="764"/>
      <c r="V28" s="764"/>
      <c r="W28" s="764"/>
      <c r="X28" s="765"/>
      <c r="Y28" s="1009"/>
      <c r="Z28" s="765"/>
      <c r="AA28" s="1009"/>
      <c r="AB28" s="764"/>
      <c r="AC28" s="764"/>
      <c r="AD28" s="764"/>
      <c r="AE28" s="764"/>
      <c r="AF28" s="764"/>
      <c r="AG28" s="764"/>
      <c r="AH28" s="764"/>
      <c r="AI28" s="764"/>
      <c r="AJ28" s="764"/>
      <c r="AK28" s="764"/>
      <c r="AL28" s="764"/>
      <c r="AM28" s="764"/>
      <c r="AN28" s="764"/>
      <c r="AO28" s="764"/>
      <c r="AP28" s="764"/>
      <c r="AQ28" s="764"/>
      <c r="AR28" s="764"/>
      <c r="AS28" s="764"/>
      <c r="AT28" s="765"/>
    </row>
    <row r="29" spans="2:50" ht="15" customHeight="1" x14ac:dyDescent="0.25">
      <c r="H29" s="1104">
        <v>7</v>
      </c>
      <c r="I29" s="765"/>
      <c r="J29" s="1105" t="s">
        <v>1902</v>
      </c>
      <c r="K29" s="764"/>
      <c r="L29" s="764"/>
      <c r="M29" s="764"/>
      <c r="N29" s="764"/>
      <c r="O29" s="764"/>
      <c r="P29" s="764"/>
      <c r="Q29" s="764"/>
      <c r="R29" s="764"/>
      <c r="S29" s="764"/>
      <c r="T29" s="764"/>
      <c r="U29" s="764"/>
      <c r="V29" s="764"/>
      <c r="W29" s="764"/>
      <c r="X29" s="765"/>
      <c r="Y29" s="1009"/>
      <c r="Z29" s="765"/>
      <c r="AA29" s="1009"/>
      <c r="AB29" s="764"/>
      <c r="AC29" s="764"/>
      <c r="AD29" s="764"/>
      <c r="AE29" s="764"/>
      <c r="AF29" s="764"/>
      <c r="AG29" s="764"/>
      <c r="AH29" s="764"/>
      <c r="AI29" s="764"/>
      <c r="AJ29" s="764"/>
      <c r="AK29" s="764"/>
      <c r="AL29" s="764"/>
      <c r="AM29" s="764"/>
      <c r="AN29" s="764"/>
      <c r="AO29" s="764"/>
      <c r="AP29" s="764"/>
      <c r="AQ29" s="764"/>
      <c r="AR29" s="764"/>
      <c r="AS29" s="764"/>
      <c r="AT29" s="765"/>
    </row>
    <row r="30" spans="2:50" ht="15" customHeight="1" x14ac:dyDescent="0.25">
      <c r="B30" s="760"/>
      <c r="C30" s="761"/>
      <c r="D30" s="761"/>
      <c r="E30" s="761"/>
      <c r="H30" s="1104">
        <v>8</v>
      </c>
      <c r="I30" s="765"/>
      <c r="J30" s="1105" t="s">
        <v>1903</v>
      </c>
      <c r="K30" s="764"/>
      <c r="L30" s="764"/>
      <c r="M30" s="764"/>
      <c r="N30" s="764"/>
      <c r="O30" s="764"/>
      <c r="P30" s="764"/>
      <c r="Q30" s="764"/>
      <c r="R30" s="764"/>
      <c r="S30" s="764"/>
      <c r="T30" s="764"/>
      <c r="U30" s="764"/>
      <c r="V30" s="764"/>
      <c r="W30" s="764"/>
      <c r="X30" s="765"/>
      <c r="Y30" s="1009"/>
      <c r="Z30" s="765"/>
      <c r="AA30" s="1009"/>
      <c r="AB30" s="764"/>
      <c r="AC30" s="764"/>
      <c r="AD30" s="764"/>
      <c r="AE30" s="764"/>
      <c r="AF30" s="764"/>
      <c r="AG30" s="764"/>
      <c r="AH30" s="764"/>
      <c r="AI30" s="764"/>
      <c r="AJ30" s="764"/>
      <c r="AK30" s="764"/>
      <c r="AL30" s="764"/>
      <c r="AM30" s="764"/>
      <c r="AN30" s="764"/>
      <c r="AO30" s="764"/>
      <c r="AP30" s="764"/>
      <c r="AQ30" s="764"/>
      <c r="AR30" s="764"/>
      <c r="AS30" s="764"/>
      <c r="AT30" s="765"/>
    </row>
    <row r="31" spans="2:50" ht="15" customHeight="1" x14ac:dyDescent="0.25">
      <c r="H31" s="1104">
        <v>9</v>
      </c>
      <c r="I31" s="765"/>
      <c r="J31" s="1105" t="s">
        <v>1904</v>
      </c>
      <c r="K31" s="764"/>
      <c r="L31" s="764"/>
      <c r="M31" s="764"/>
      <c r="N31" s="764"/>
      <c r="O31" s="764"/>
      <c r="P31" s="764"/>
      <c r="Q31" s="764"/>
      <c r="R31" s="764"/>
      <c r="S31" s="764"/>
      <c r="T31" s="764"/>
      <c r="U31" s="764"/>
      <c r="V31" s="764"/>
      <c r="W31" s="764"/>
      <c r="X31" s="765"/>
      <c r="Y31" s="1009"/>
      <c r="Z31" s="765"/>
      <c r="AA31" s="1009"/>
      <c r="AB31" s="764"/>
      <c r="AC31" s="764"/>
      <c r="AD31" s="764"/>
      <c r="AE31" s="764"/>
      <c r="AF31" s="764"/>
      <c r="AG31" s="764"/>
      <c r="AH31" s="764"/>
      <c r="AI31" s="764"/>
      <c r="AJ31" s="764"/>
      <c r="AK31" s="764"/>
      <c r="AL31" s="764"/>
      <c r="AM31" s="764"/>
      <c r="AN31" s="764"/>
      <c r="AO31" s="764"/>
      <c r="AP31" s="764"/>
      <c r="AQ31" s="764"/>
      <c r="AR31" s="764"/>
      <c r="AS31" s="764"/>
      <c r="AT31" s="765"/>
    </row>
    <row r="32" spans="2:50" ht="15" customHeight="1" x14ac:dyDescent="0.25">
      <c r="B32" s="760"/>
      <c r="C32" s="761"/>
      <c r="D32" s="761"/>
      <c r="E32" s="761"/>
      <c r="H32" s="1104">
        <v>10</v>
      </c>
      <c r="I32" s="765"/>
      <c r="J32" s="1105" t="s">
        <v>1905</v>
      </c>
      <c r="K32" s="764"/>
      <c r="L32" s="764"/>
      <c r="M32" s="764"/>
      <c r="N32" s="764"/>
      <c r="O32" s="764"/>
      <c r="P32" s="764"/>
      <c r="Q32" s="764"/>
      <c r="R32" s="764"/>
      <c r="S32" s="764"/>
      <c r="T32" s="764"/>
      <c r="U32" s="764"/>
      <c r="V32" s="764"/>
      <c r="W32" s="764"/>
      <c r="X32" s="765"/>
      <c r="Y32" s="1009"/>
      <c r="Z32" s="765"/>
      <c r="AA32" s="1009"/>
      <c r="AB32" s="764"/>
      <c r="AC32" s="764"/>
      <c r="AD32" s="764"/>
      <c r="AE32" s="764"/>
      <c r="AF32" s="764"/>
      <c r="AG32" s="764"/>
      <c r="AH32" s="764"/>
      <c r="AI32" s="764"/>
      <c r="AJ32" s="764"/>
      <c r="AK32" s="764"/>
      <c r="AL32" s="764"/>
      <c r="AM32" s="764"/>
      <c r="AN32" s="764"/>
      <c r="AO32" s="764"/>
      <c r="AP32" s="764"/>
      <c r="AQ32" s="764"/>
      <c r="AR32" s="764"/>
      <c r="AS32" s="764"/>
      <c r="AT32" s="765"/>
      <c r="AU32" s="254"/>
      <c r="AV32" s="254"/>
      <c r="AW32" s="254"/>
      <c r="AX32" s="254"/>
    </row>
    <row r="33" spans="2:50" ht="15" customHeight="1" x14ac:dyDescent="0.25">
      <c r="H33" s="1104">
        <v>11</v>
      </c>
      <c r="I33" s="765"/>
      <c r="J33" s="1105" t="s">
        <v>1906</v>
      </c>
      <c r="K33" s="764"/>
      <c r="L33" s="764"/>
      <c r="M33" s="764"/>
      <c r="N33" s="764"/>
      <c r="O33" s="764"/>
      <c r="P33" s="764"/>
      <c r="Q33" s="764"/>
      <c r="R33" s="764"/>
      <c r="S33" s="764"/>
      <c r="T33" s="764"/>
      <c r="U33" s="764"/>
      <c r="V33" s="764"/>
      <c r="W33" s="764"/>
      <c r="X33" s="765"/>
      <c r="Y33" s="1009"/>
      <c r="Z33" s="765"/>
      <c r="AA33" s="1009"/>
      <c r="AB33" s="764"/>
      <c r="AC33" s="764"/>
      <c r="AD33" s="764"/>
      <c r="AE33" s="764"/>
      <c r="AF33" s="764"/>
      <c r="AG33" s="764"/>
      <c r="AH33" s="764"/>
      <c r="AI33" s="764"/>
      <c r="AJ33" s="764"/>
      <c r="AK33" s="764"/>
      <c r="AL33" s="764"/>
      <c r="AM33" s="764"/>
      <c r="AN33" s="764"/>
      <c r="AO33" s="764"/>
      <c r="AP33" s="764"/>
      <c r="AQ33" s="764"/>
      <c r="AR33" s="764"/>
      <c r="AS33" s="764"/>
      <c r="AT33" s="765"/>
      <c r="AU33" s="254"/>
      <c r="AV33" s="254"/>
      <c r="AW33" s="254"/>
      <c r="AX33" s="254"/>
    </row>
    <row r="34" spans="2:50" ht="15" customHeight="1" x14ac:dyDescent="0.25">
      <c r="B34" s="760"/>
      <c r="C34" s="761"/>
      <c r="D34" s="761"/>
      <c r="E34" s="761"/>
      <c r="H34" s="1104">
        <v>12</v>
      </c>
      <c r="I34" s="765"/>
      <c r="J34" s="1105" t="s">
        <v>1907</v>
      </c>
      <c r="K34" s="764"/>
      <c r="L34" s="764"/>
      <c r="M34" s="764"/>
      <c r="N34" s="764"/>
      <c r="O34" s="764"/>
      <c r="P34" s="764"/>
      <c r="Q34" s="764"/>
      <c r="R34" s="764"/>
      <c r="S34" s="764"/>
      <c r="T34" s="764"/>
      <c r="U34" s="764"/>
      <c r="V34" s="764"/>
      <c r="W34" s="764"/>
      <c r="X34" s="765"/>
      <c r="Y34" s="1009"/>
      <c r="Z34" s="765"/>
      <c r="AA34" s="1009"/>
      <c r="AB34" s="764"/>
      <c r="AC34" s="764"/>
      <c r="AD34" s="764"/>
      <c r="AE34" s="764"/>
      <c r="AF34" s="764"/>
      <c r="AG34" s="764"/>
      <c r="AH34" s="764"/>
      <c r="AI34" s="764"/>
      <c r="AJ34" s="764"/>
      <c r="AK34" s="764"/>
      <c r="AL34" s="764"/>
      <c r="AM34" s="764"/>
      <c r="AN34" s="764"/>
      <c r="AO34" s="764"/>
      <c r="AP34" s="764"/>
      <c r="AQ34" s="764"/>
      <c r="AR34" s="764"/>
      <c r="AS34" s="764"/>
      <c r="AT34" s="765"/>
      <c r="AU34" s="254"/>
      <c r="AV34" s="254"/>
      <c r="AW34" s="254"/>
      <c r="AX34" s="254"/>
    </row>
    <row r="35" spans="2:50" ht="15" customHeight="1" x14ac:dyDescent="0.25">
      <c r="H35" s="1104">
        <v>13</v>
      </c>
      <c r="I35" s="765"/>
      <c r="J35" s="1105" t="s">
        <v>1908</v>
      </c>
      <c r="K35" s="764"/>
      <c r="L35" s="764"/>
      <c r="M35" s="764"/>
      <c r="N35" s="764"/>
      <c r="O35" s="764"/>
      <c r="P35" s="764"/>
      <c r="Q35" s="764"/>
      <c r="R35" s="764"/>
      <c r="S35" s="764"/>
      <c r="T35" s="764"/>
      <c r="U35" s="764"/>
      <c r="V35" s="764"/>
      <c r="W35" s="764"/>
      <c r="X35" s="765"/>
      <c r="Y35" s="1009"/>
      <c r="Z35" s="765"/>
      <c r="AA35" s="1009"/>
      <c r="AB35" s="764"/>
      <c r="AC35" s="764"/>
      <c r="AD35" s="764"/>
      <c r="AE35" s="764"/>
      <c r="AF35" s="764"/>
      <c r="AG35" s="764"/>
      <c r="AH35" s="764"/>
      <c r="AI35" s="764"/>
      <c r="AJ35" s="764"/>
      <c r="AK35" s="764"/>
      <c r="AL35" s="764"/>
      <c r="AM35" s="764"/>
      <c r="AN35" s="764"/>
      <c r="AO35" s="764"/>
      <c r="AP35" s="764"/>
      <c r="AQ35" s="764"/>
      <c r="AR35" s="764"/>
      <c r="AS35" s="764"/>
      <c r="AT35" s="765"/>
      <c r="AU35" s="254"/>
      <c r="AV35" s="254"/>
      <c r="AW35" s="254"/>
      <c r="AX35" s="254"/>
    </row>
    <row r="36" spans="2:50" ht="15" customHeight="1" x14ac:dyDescent="0.25">
      <c r="B36" s="760"/>
      <c r="C36" s="761"/>
      <c r="D36" s="761"/>
      <c r="E36" s="761"/>
      <c r="H36" s="204"/>
      <c r="I36" s="204"/>
      <c r="AS36" s="443"/>
      <c r="AT36" s="443"/>
      <c r="AU36" s="254"/>
      <c r="AV36" s="254"/>
      <c r="AW36" s="254"/>
      <c r="AX36" s="254"/>
    </row>
    <row r="37" spans="2:50" ht="15" customHeight="1" x14ac:dyDescent="0.25">
      <c r="H37" s="1082" t="s">
        <v>1445</v>
      </c>
      <c r="I37" s="765"/>
      <c r="J37" s="1109" t="s">
        <v>1780</v>
      </c>
      <c r="K37" s="764"/>
      <c r="L37" s="764"/>
      <c r="M37" s="764"/>
      <c r="N37" s="764"/>
      <c r="O37" s="764"/>
      <c r="P37" s="764"/>
      <c r="Q37" s="764"/>
      <c r="R37" s="764"/>
      <c r="S37" s="764"/>
      <c r="T37" s="764"/>
      <c r="U37" s="764"/>
      <c r="V37" s="764"/>
      <c r="W37" s="764"/>
      <c r="X37" s="765"/>
      <c r="Y37" s="1082" t="s">
        <v>1767</v>
      </c>
      <c r="Z37" s="765"/>
      <c r="AA37" s="1110" t="s">
        <v>1909</v>
      </c>
      <c r="AB37" s="764"/>
      <c r="AC37" s="764"/>
      <c r="AD37" s="764"/>
      <c r="AE37" s="764"/>
      <c r="AF37" s="764"/>
      <c r="AG37" s="764"/>
      <c r="AH37" s="764"/>
      <c r="AI37" s="764"/>
      <c r="AJ37" s="765"/>
      <c r="AK37" s="1110" t="s">
        <v>1910</v>
      </c>
      <c r="AL37" s="764"/>
      <c r="AM37" s="764"/>
      <c r="AN37" s="764"/>
      <c r="AO37" s="764"/>
      <c r="AP37" s="764"/>
      <c r="AQ37" s="764"/>
      <c r="AR37" s="764"/>
      <c r="AS37" s="764"/>
      <c r="AT37" s="765"/>
      <c r="AU37" s="254"/>
      <c r="AV37" s="254"/>
      <c r="AW37" s="254"/>
      <c r="AX37" s="254"/>
    </row>
    <row r="38" spans="2:50" ht="15" customHeight="1" x14ac:dyDescent="0.25">
      <c r="H38" s="1104">
        <v>1</v>
      </c>
      <c r="I38" s="765"/>
      <c r="J38" s="1105" t="s">
        <v>1911</v>
      </c>
      <c r="K38" s="764"/>
      <c r="L38" s="764"/>
      <c r="M38" s="764"/>
      <c r="N38" s="764"/>
      <c r="O38" s="764"/>
      <c r="P38" s="764"/>
      <c r="Q38" s="764"/>
      <c r="R38" s="764"/>
      <c r="S38" s="764"/>
      <c r="T38" s="764"/>
      <c r="U38" s="764"/>
      <c r="V38" s="764"/>
      <c r="W38" s="764"/>
      <c r="X38" s="765"/>
      <c r="Y38" s="1009"/>
      <c r="Z38" s="765"/>
      <c r="AA38" s="1106">
        <f>AA53</f>
        <v>0</v>
      </c>
      <c r="AB38" s="764"/>
      <c r="AC38" s="764"/>
      <c r="AD38" s="764"/>
      <c r="AE38" s="764"/>
      <c r="AF38" s="764"/>
      <c r="AG38" s="764"/>
      <c r="AH38" s="764"/>
      <c r="AI38" s="764"/>
      <c r="AJ38" s="765"/>
      <c r="AK38" s="1106">
        <f>AK53</f>
        <v>0</v>
      </c>
      <c r="AL38" s="764"/>
      <c r="AM38" s="764"/>
      <c r="AN38" s="764"/>
      <c r="AO38" s="764"/>
      <c r="AP38" s="764"/>
      <c r="AQ38" s="764"/>
      <c r="AR38" s="764"/>
      <c r="AS38" s="764"/>
      <c r="AT38" s="765"/>
      <c r="AU38" s="254"/>
      <c r="AV38" s="254"/>
      <c r="AW38" s="254"/>
      <c r="AX38" s="254"/>
    </row>
    <row r="39" spans="2:50" ht="15" customHeight="1" x14ac:dyDescent="0.25">
      <c r="H39" s="1104">
        <v>2</v>
      </c>
      <c r="I39" s="765"/>
      <c r="J39" s="1105" t="s">
        <v>1912</v>
      </c>
      <c r="K39" s="764"/>
      <c r="L39" s="764"/>
      <c r="M39" s="764"/>
      <c r="N39" s="764"/>
      <c r="O39" s="764"/>
      <c r="P39" s="764"/>
      <c r="Q39" s="764"/>
      <c r="R39" s="764"/>
      <c r="S39" s="764"/>
      <c r="T39" s="764"/>
      <c r="U39" s="764"/>
      <c r="V39" s="764"/>
      <c r="W39" s="764"/>
      <c r="X39" s="765"/>
      <c r="Y39" s="1009"/>
      <c r="Z39" s="765"/>
      <c r="AA39" s="1114"/>
      <c r="AB39" s="764"/>
      <c r="AC39" s="764"/>
      <c r="AD39" s="764"/>
      <c r="AE39" s="764"/>
      <c r="AF39" s="764"/>
      <c r="AG39" s="764"/>
      <c r="AH39" s="764"/>
      <c r="AI39" s="764"/>
      <c r="AJ39" s="796"/>
      <c r="AK39" s="1108"/>
      <c r="AL39" s="764"/>
      <c r="AM39" s="764"/>
      <c r="AN39" s="764"/>
      <c r="AO39" s="764"/>
      <c r="AP39" s="764"/>
      <c r="AQ39" s="764"/>
      <c r="AR39" s="764"/>
      <c r="AS39" s="764"/>
      <c r="AT39" s="796"/>
      <c r="AU39" s="254"/>
      <c r="AV39" s="254"/>
      <c r="AW39" s="254"/>
      <c r="AX39" s="254"/>
    </row>
    <row r="40" spans="2:50" ht="15" customHeight="1" x14ac:dyDescent="0.25">
      <c r="H40" s="1104">
        <v>3</v>
      </c>
      <c r="I40" s="765"/>
      <c r="J40" s="1105" t="s">
        <v>1913</v>
      </c>
      <c r="K40" s="764"/>
      <c r="L40" s="764"/>
      <c r="M40" s="764"/>
      <c r="N40" s="764"/>
      <c r="O40" s="764"/>
      <c r="P40" s="764"/>
      <c r="Q40" s="764"/>
      <c r="R40" s="764"/>
      <c r="S40" s="764"/>
      <c r="T40" s="764"/>
      <c r="U40" s="764"/>
      <c r="V40" s="764"/>
      <c r="W40" s="764"/>
      <c r="X40" s="765"/>
      <c r="Y40" s="1009"/>
      <c r="Z40" s="765"/>
      <c r="AA40" s="1106">
        <f>SUM(AA38:AT39)</f>
        <v>0</v>
      </c>
      <c r="AB40" s="764"/>
      <c r="AC40" s="764"/>
      <c r="AD40" s="764"/>
      <c r="AE40" s="764"/>
      <c r="AF40" s="764"/>
      <c r="AG40" s="764"/>
      <c r="AH40" s="764"/>
      <c r="AI40" s="764"/>
      <c r="AJ40" s="765"/>
      <c r="AK40" s="1106">
        <f>SUM(AK38:BD39)</f>
        <v>0</v>
      </c>
      <c r="AL40" s="764"/>
      <c r="AM40" s="764"/>
      <c r="AN40" s="764"/>
      <c r="AO40" s="764"/>
      <c r="AP40" s="764"/>
      <c r="AQ40" s="764"/>
      <c r="AR40" s="764"/>
      <c r="AS40" s="764"/>
      <c r="AT40" s="765"/>
      <c r="AU40" s="254"/>
      <c r="AV40" s="254"/>
      <c r="AW40" s="254"/>
      <c r="AX40" s="254"/>
    </row>
    <row r="41" spans="2:50" ht="15" customHeight="1" x14ac:dyDescent="0.25">
      <c r="H41" s="204"/>
      <c r="I41" s="204"/>
      <c r="AS41" s="226"/>
      <c r="AT41" s="226"/>
      <c r="AU41" s="254"/>
      <c r="AV41" s="254"/>
      <c r="AW41" s="254"/>
      <c r="AX41" s="254"/>
    </row>
    <row r="42" spans="2:50" ht="15" customHeight="1" x14ac:dyDescent="0.25">
      <c r="H42" s="87" t="s">
        <v>1914</v>
      </c>
      <c r="I42" s="204"/>
      <c r="AS42" s="226"/>
      <c r="AT42" s="226"/>
      <c r="AU42" s="254"/>
      <c r="AV42" s="254"/>
      <c r="AW42" s="254"/>
      <c r="AX42" s="254"/>
    </row>
    <row r="43" spans="2:50" ht="15" customHeight="1" x14ac:dyDescent="0.25">
      <c r="H43" s="1082" t="s">
        <v>1445</v>
      </c>
      <c r="I43" s="765"/>
      <c r="J43" s="1109" t="s">
        <v>1780</v>
      </c>
      <c r="K43" s="764"/>
      <c r="L43" s="764"/>
      <c r="M43" s="764"/>
      <c r="N43" s="764"/>
      <c r="O43" s="764"/>
      <c r="P43" s="764"/>
      <c r="Q43" s="764"/>
      <c r="R43" s="764"/>
      <c r="S43" s="764"/>
      <c r="T43" s="764"/>
      <c r="U43" s="764"/>
      <c r="V43" s="764"/>
      <c r="W43" s="764"/>
      <c r="X43" s="765"/>
      <c r="Y43" s="1082" t="s">
        <v>1767</v>
      </c>
      <c r="Z43" s="765"/>
      <c r="AA43" s="1110" t="s">
        <v>1909</v>
      </c>
      <c r="AB43" s="764"/>
      <c r="AC43" s="764"/>
      <c r="AD43" s="764"/>
      <c r="AE43" s="764"/>
      <c r="AF43" s="764"/>
      <c r="AG43" s="764"/>
      <c r="AH43" s="764"/>
      <c r="AI43" s="764"/>
      <c r="AJ43" s="765"/>
      <c r="AK43" s="1110" t="s">
        <v>1910</v>
      </c>
      <c r="AL43" s="764"/>
      <c r="AM43" s="764"/>
      <c r="AN43" s="764"/>
      <c r="AO43" s="764"/>
      <c r="AP43" s="764"/>
      <c r="AQ43" s="764"/>
      <c r="AR43" s="764"/>
      <c r="AS43" s="764"/>
      <c r="AT43" s="765"/>
      <c r="AU43" s="254"/>
      <c r="AV43" s="254"/>
      <c r="AW43" s="254"/>
      <c r="AX43" s="254"/>
    </row>
    <row r="44" spans="2:50" ht="15" customHeight="1" x14ac:dyDescent="0.25">
      <c r="H44" s="1104">
        <v>1</v>
      </c>
      <c r="I44" s="765"/>
      <c r="J44" s="1105"/>
      <c r="K44" s="764"/>
      <c r="L44" s="764"/>
      <c r="M44" s="764"/>
      <c r="N44" s="764"/>
      <c r="O44" s="764"/>
      <c r="P44" s="764"/>
      <c r="Q44" s="764"/>
      <c r="R44" s="764"/>
      <c r="S44" s="764"/>
      <c r="T44" s="764"/>
      <c r="U44" s="764"/>
      <c r="V44" s="764"/>
      <c r="W44" s="764"/>
      <c r="X44" s="765"/>
      <c r="Y44" s="1009"/>
      <c r="Z44" s="765"/>
      <c r="AA44" s="1106"/>
      <c r="AB44" s="764"/>
      <c r="AC44" s="764"/>
      <c r="AD44" s="764"/>
      <c r="AE44" s="764"/>
      <c r="AF44" s="764"/>
      <c r="AG44" s="764"/>
      <c r="AH44" s="764"/>
      <c r="AI44" s="764"/>
      <c r="AJ44" s="765"/>
      <c r="AK44" s="1106"/>
      <c r="AL44" s="764"/>
      <c r="AM44" s="764"/>
      <c r="AN44" s="764"/>
      <c r="AO44" s="764"/>
      <c r="AP44" s="764"/>
      <c r="AQ44" s="764"/>
      <c r="AR44" s="764"/>
      <c r="AS44" s="764"/>
      <c r="AT44" s="765"/>
      <c r="AU44" s="254"/>
      <c r="AV44" s="254"/>
      <c r="AW44" s="254"/>
      <c r="AX44" s="254"/>
    </row>
    <row r="45" spans="2:50" ht="15" customHeight="1" x14ac:dyDescent="0.25">
      <c r="H45" s="1104">
        <v>2</v>
      </c>
      <c r="I45" s="765"/>
      <c r="J45" s="1105"/>
      <c r="K45" s="764"/>
      <c r="L45" s="764"/>
      <c r="M45" s="764"/>
      <c r="N45" s="764"/>
      <c r="O45" s="764"/>
      <c r="P45" s="764"/>
      <c r="Q45" s="764"/>
      <c r="R45" s="764"/>
      <c r="S45" s="764"/>
      <c r="T45" s="764"/>
      <c r="U45" s="764"/>
      <c r="V45" s="764"/>
      <c r="W45" s="764"/>
      <c r="X45" s="765"/>
      <c r="Y45" s="1009"/>
      <c r="Z45" s="765"/>
      <c r="AA45" s="1106"/>
      <c r="AB45" s="764"/>
      <c r="AC45" s="764"/>
      <c r="AD45" s="764"/>
      <c r="AE45" s="764"/>
      <c r="AF45" s="764"/>
      <c r="AG45" s="764"/>
      <c r="AH45" s="764"/>
      <c r="AI45" s="764"/>
      <c r="AJ45" s="765"/>
      <c r="AK45" s="1106"/>
      <c r="AL45" s="764"/>
      <c r="AM45" s="764"/>
      <c r="AN45" s="764"/>
      <c r="AO45" s="764"/>
      <c r="AP45" s="764"/>
      <c r="AQ45" s="764"/>
      <c r="AR45" s="764"/>
      <c r="AS45" s="764"/>
      <c r="AT45" s="765"/>
      <c r="AU45" s="254"/>
      <c r="AV45" s="254"/>
      <c r="AW45" s="254"/>
      <c r="AX45" s="254"/>
    </row>
    <row r="46" spans="2:50" ht="15" customHeight="1" x14ac:dyDescent="0.25">
      <c r="H46" s="1104">
        <v>3</v>
      </c>
      <c r="I46" s="765"/>
      <c r="J46" s="1105"/>
      <c r="K46" s="764"/>
      <c r="L46" s="764"/>
      <c r="M46" s="764"/>
      <c r="N46" s="764"/>
      <c r="O46" s="764"/>
      <c r="P46" s="764"/>
      <c r="Q46" s="764"/>
      <c r="R46" s="764"/>
      <c r="S46" s="764"/>
      <c r="T46" s="764"/>
      <c r="U46" s="764"/>
      <c r="V46" s="764"/>
      <c r="W46" s="764"/>
      <c r="X46" s="765"/>
      <c r="Y46" s="1009"/>
      <c r="Z46" s="765"/>
      <c r="AA46" s="1106"/>
      <c r="AB46" s="764"/>
      <c r="AC46" s="764"/>
      <c r="AD46" s="764"/>
      <c r="AE46" s="764"/>
      <c r="AF46" s="764"/>
      <c r="AG46" s="764"/>
      <c r="AH46" s="764"/>
      <c r="AI46" s="764"/>
      <c r="AJ46" s="765"/>
      <c r="AK46" s="1106"/>
      <c r="AL46" s="764"/>
      <c r="AM46" s="764"/>
      <c r="AN46" s="764"/>
      <c r="AO46" s="764"/>
      <c r="AP46" s="764"/>
      <c r="AQ46" s="764"/>
      <c r="AR46" s="764"/>
      <c r="AS46" s="764"/>
      <c r="AT46" s="765"/>
      <c r="AU46" s="254"/>
      <c r="AV46" s="254"/>
      <c r="AW46" s="254"/>
      <c r="AX46" s="254"/>
    </row>
    <row r="47" spans="2:50" ht="15" customHeight="1" x14ac:dyDescent="0.25">
      <c r="H47" s="1104">
        <v>4</v>
      </c>
      <c r="I47" s="765"/>
      <c r="J47" s="1105"/>
      <c r="K47" s="764"/>
      <c r="L47" s="764"/>
      <c r="M47" s="764"/>
      <c r="N47" s="764"/>
      <c r="O47" s="764"/>
      <c r="P47" s="764"/>
      <c r="Q47" s="764"/>
      <c r="R47" s="764"/>
      <c r="S47" s="764"/>
      <c r="T47" s="764"/>
      <c r="U47" s="764"/>
      <c r="V47" s="764"/>
      <c r="W47" s="764"/>
      <c r="X47" s="765"/>
      <c r="Y47" s="1009"/>
      <c r="Z47" s="765"/>
      <c r="AA47" s="1106"/>
      <c r="AB47" s="764"/>
      <c r="AC47" s="764"/>
      <c r="AD47" s="764"/>
      <c r="AE47" s="764"/>
      <c r="AF47" s="764"/>
      <c r="AG47" s="764"/>
      <c r="AH47" s="764"/>
      <c r="AI47" s="764"/>
      <c r="AJ47" s="765"/>
      <c r="AK47" s="1106"/>
      <c r="AL47" s="764"/>
      <c r="AM47" s="764"/>
      <c r="AN47" s="764"/>
      <c r="AO47" s="764"/>
      <c r="AP47" s="764"/>
      <c r="AQ47" s="764"/>
      <c r="AR47" s="764"/>
      <c r="AS47" s="764"/>
      <c r="AT47" s="765"/>
      <c r="AU47" s="254"/>
      <c r="AV47" s="254"/>
      <c r="AW47" s="254"/>
      <c r="AX47" s="254"/>
    </row>
    <row r="48" spans="2:50" ht="15" customHeight="1" x14ac:dyDescent="0.25">
      <c r="H48" s="1104">
        <v>5</v>
      </c>
      <c r="I48" s="765"/>
      <c r="J48" s="1105"/>
      <c r="K48" s="764"/>
      <c r="L48" s="764"/>
      <c r="M48" s="764"/>
      <c r="N48" s="764"/>
      <c r="O48" s="764"/>
      <c r="P48" s="764"/>
      <c r="Q48" s="764"/>
      <c r="R48" s="764"/>
      <c r="S48" s="764"/>
      <c r="T48" s="764"/>
      <c r="U48" s="764"/>
      <c r="V48" s="764"/>
      <c r="W48" s="764"/>
      <c r="X48" s="765"/>
      <c r="Y48" s="1009"/>
      <c r="Z48" s="765"/>
      <c r="AA48" s="1106"/>
      <c r="AB48" s="764"/>
      <c r="AC48" s="764"/>
      <c r="AD48" s="764"/>
      <c r="AE48" s="764"/>
      <c r="AF48" s="764"/>
      <c r="AG48" s="764"/>
      <c r="AH48" s="764"/>
      <c r="AI48" s="764"/>
      <c r="AJ48" s="765"/>
      <c r="AK48" s="1106"/>
      <c r="AL48" s="764"/>
      <c r="AM48" s="764"/>
      <c r="AN48" s="764"/>
      <c r="AO48" s="764"/>
      <c r="AP48" s="764"/>
      <c r="AQ48" s="764"/>
      <c r="AR48" s="764"/>
      <c r="AS48" s="764"/>
      <c r="AT48" s="765"/>
      <c r="AU48" s="254"/>
      <c r="AV48" s="254"/>
      <c r="AW48" s="254"/>
      <c r="AX48" s="254"/>
    </row>
    <row r="49" spans="8:50" ht="15" customHeight="1" x14ac:dyDescent="0.25">
      <c r="H49" s="1104">
        <v>6</v>
      </c>
      <c r="I49" s="765"/>
      <c r="J49" s="1105"/>
      <c r="K49" s="764"/>
      <c r="L49" s="764"/>
      <c r="M49" s="764"/>
      <c r="N49" s="764"/>
      <c r="O49" s="764"/>
      <c r="P49" s="764"/>
      <c r="Q49" s="764"/>
      <c r="R49" s="764"/>
      <c r="S49" s="764"/>
      <c r="T49" s="764"/>
      <c r="U49" s="764"/>
      <c r="V49" s="764"/>
      <c r="W49" s="764"/>
      <c r="X49" s="765"/>
      <c r="Y49" s="1009"/>
      <c r="Z49" s="765"/>
      <c r="AA49" s="1106"/>
      <c r="AB49" s="764"/>
      <c r="AC49" s="764"/>
      <c r="AD49" s="764"/>
      <c r="AE49" s="764"/>
      <c r="AF49" s="764"/>
      <c r="AG49" s="764"/>
      <c r="AH49" s="764"/>
      <c r="AI49" s="764"/>
      <c r="AJ49" s="765"/>
      <c r="AK49" s="1106"/>
      <c r="AL49" s="764"/>
      <c r="AM49" s="764"/>
      <c r="AN49" s="764"/>
      <c r="AO49" s="764"/>
      <c r="AP49" s="764"/>
      <c r="AQ49" s="764"/>
      <c r="AR49" s="764"/>
      <c r="AS49" s="764"/>
      <c r="AT49" s="765"/>
      <c r="AU49" s="254"/>
      <c r="AV49" s="254"/>
      <c r="AW49" s="254"/>
      <c r="AX49" s="254"/>
    </row>
    <row r="50" spans="8:50" ht="15" customHeight="1" x14ac:dyDescent="0.25">
      <c r="H50" s="1104">
        <v>7</v>
      </c>
      <c r="I50" s="765"/>
      <c r="J50" s="1105"/>
      <c r="K50" s="764"/>
      <c r="L50" s="764"/>
      <c r="M50" s="764"/>
      <c r="N50" s="764"/>
      <c r="O50" s="764"/>
      <c r="P50" s="764"/>
      <c r="Q50" s="764"/>
      <c r="R50" s="764"/>
      <c r="S50" s="764"/>
      <c r="T50" s="764"/>
      <c r="U50" s="764"/>
      <c r="V50" s="764"/>
      <c r="W50" s="764"/>
      <c r="X50" s="765"/>
      <c r="Y50" s="1009"/>
      <c r="Z50" s="765"/>
      <c r="AA50" s="1106"/>
      <c r="AB50" s="764"/>
      <c r="AC50" s="764"/>
      <c r="AD50" s="764"/>
      <c r="AE50" s="764"/>
      <c r="AF50" s="764"/>
      <c r="AG50" s="764"/>
      <c r="AH50" s="764"/>
      <c r="AI50" s="764"/>
      <c r="AJ50" s="765"/>
      <c r="AK50" s="1106"/>
      <c r="AL50" s="764"/>
      <c r="AM50" s="764"/>
      <c r="AN50" s="764"/>
      <c r="AO50" s="764"/>
      <c r="AP50" s="764"/>
      <c r="AQ50" s="764"/>
      <c r="AR50" s="764"/>
      <c r="AS50" s="764"/>
      <c r="AT50" s="765"/>
      <c r="AU50" s="254"/>
      <c r="AV50" s="254"/>
      <c r="AW50" s="254"/>
      <c r="AX50" s="254"/>
    </row>
    <row r="51" spans="8:50" ht="15" customHeight="1" x14ac:dyDescent="0.25">
      <c r="H51" s="1104">
        <v>8</v>
      </c>
      <c r="I51" s="765"/>
      <c r="J51" s="1105"/>
      <c r="K51" s="764"/>
      <c r="L51" s="764"/>
      <c r="M51" s="764"/>
      <c r="N51" s="764"/>
      <c r="O51" s="764"/>
      <c r="P51" s="764"/>
      <c r="Q51" s="764"/>
      <c r="R51" s="764"/>
      <c r="S51" s="764"/>
      <c r="T51" s="764"/>
      <c r="U51" s="764"/>
      <c r="V51" s="764"/>
      <c r="W51" s="764"/>
      <c r="X51" s="765"/>
      <c r="Y51" s="1009"/>
      <c r="Z51" s="765"/>
      <c r="AA51" s="1106"/>
      <c r="AB51" s="764"/>
      <c r="AC51" s="764"/>
      <c r="AD51" s="764"/>
      <c r="AE51" s="764"/>
      <c r="AF51" s="764"/>
      <c r="AG51" s="764"/>
      <c r="AH51" s="764"/>
      <c r="AI51" s="764"/>
      <c r="AJ51" s="765"/>
      <c r="AK51" s="1106"/>
      <c r="AL51" s="764"/>
      <c r="AM51" s="764"/>
      <c r="AN51" s="764"/>
      <c r="AO51" s="764"/>
      <c r="AP51" s="764"/>
      <c r="AQ51" s="764"/>
      <c r="AR51" s="764"/>
      <c r="AS51" s="764"/>
      <c r="AT51" s="765"/>
      <c r="AU51" s="254"/>
      <c r="AV51" s="254"/>
      <c r="AW51" s="254"/>
      <c r="AX51" s="254"/>
    </row>
    <row r="52" spans="8:50" ht="15" customHeight="1" x14ac:dyDescent="0.25">
      <c r="H52" s="1115"/>
      <c r="I52" s="765"/>
      <c r="J52" s="1107"/>
      <c r="K52" s="764"/>
      <c r="L52" s="764"/>
      <c r="M52" s="764"/>
      <c r="N52" s="764"/>
      <c r="O52" s="764"/>
      <c r="P52" s="764"/>
      <c r="Q52" s="764"/>
      <c r="R52" s="764"/>
      <c r="S52" s="764"/>
      <c r="T52" s="764"/>
      <c r="U52" s="764"/>
      <c r="V52" s="764"/>
      <c r="W52" s="764"/>
      <c r="X52" s="765"/>
      <c r="Y52" s="1113"/>
      <c r="Z52" s="765"/>
      <c r="AA52" s="1110"/>
      <c r="AB52" s="764"/>
      <c r="AC52" s="764"/>
      <c r="AD52" s="764"/>
      <c r="AE52" s="764"/>
      <c r="AF52" s="764"/>
      <c r="AG52" s="764"/>
      <c r="AH52" s="764"/>
      <c r="AI52" s="764"/>
      <c r="AJ52" s="765"/>
      <c r="AK52" s="1110"/>
      <c r="AL52" s="764"/>
      <c r="AM52" s="764"/>
      <c r="AN52" s="764"/>
      <c r="AO52" s="764"/>
      <c r="AP52" s="764"/>
      <c r="AQ52" s="764"/>
      <c r="AR52" s="764"/>
      <c r="AS52" s="764"/>
      <c r="AT52" s="765"/>
      <c r="AU52" s="254"/>
      <c r="AV52" s="254"/>
      <c r="AW52" s="254"/>
      <c r="AX52" s="254"/>
    </row>
    <row r="53" spans="8:50" ht="15" customHeight="1" x14ac:dyDescent="0.25">
      <c r="H53" s="1112" t="s">
        <v>1832</v>
      </c>
      <c r="I53" s="764"/>
      <c r="J53" s="764"/>
      <c r="K53" s="764"/>
      <c r="L53" s="764"/>
      <c r="M53" s="764"/>
      <c r="N53" s="764"/>
      <c r="O53" s="764"/>
      <c r="P53" s="764"/>
      <c r="Q53" s="764"/>
      <c r="R53" s="764"/>
      <c r="S53" s="764"/>
      <c r="T53" s="764"/>
      <c r="U53" s="764"/>
      <c r="V53" s="764"/>
      <c r="W53" s="764"/>
      <c r="X53" s="764"/>
      <c r="Y53" s="764"/>
      <c r="Z53" s="765"/>
      <c r="AA53" s="1106">
        <f>SUM(AA44:AT52)</f>
        <v>0</v>
      </c>
      <c r="AB53" s="764"/>
      <c r="AC53" s="764"/>
      <c r="AD53" s="764"/>
      <c r="AE53" s="764"/>
      <c r="AF53" s="764"/>
      <c r="AG53" s="764"/>
      <c r="AH53" s="764"/>
      <c r="AI53" s="764"/>
      <c r="AJ53" s="765"/>
      <c r="AK53" s="1106">
        <f>SUM(AK44:BD52)</f>
        <v>0</v>
      </c>
      <c r="AL53" s="764"/>
      <c r="AM53" s="764"/>
      <c r="AN53" s="764"/>
      <c r="AO53" s="764"/>
      <c r="AP53" s="764"/>
      <c r="AQ53" s="764"/>
      <c r="AR53" s="764"/>
      <c r="AS53" s="764"/>
      <c r="AT53" s="765"/>
      <c r="AU53" s="254"/>
      <c r="AV53" s="254"/>
      <c r="AW53" s="254"/>
      <c r="AX53" s="254"/>
    </row>
    <row r="54" spans="8:50" ht="14.25" customHeight="1" x14ac:dyDescent="0.25">
      <c r="AS54" s="443"/>
      <c r="AT54" s="443"/>
      <c r="AU54" s="254"/>
      <c r="AV54" s="254"/>
      <c r="AW54" s="254"/>
      <c r="AX54" s="254"/>
    </row>
    <row r="55" spans="8:50" ht="14.25" customHeight="1" x14ac:dyDescent="0.25">
      <c r="AS55" s="443"/>
      <c r="AT55" s="443"/>
      <c r="AU55" s="254"/>
      <c r="AV55" s="254"/>
      <c r="AW55" s="254"/>
      <c r="AX55" s="254"/>
    </row>
    <row r="56" spans="8:50" ht="14.25" customHeight="1" x14ac:dyDescent="0.25">
      <c r="AS56" s="443"/>
      <c r="AT56" s="443"/>
      <c r="AU56" s="254"/>
      <c r="AV56" s="254"/>
      <c r="AW56" s="254"/>
      <c r="AX56" s="254"/>
    </row>
    <row r="57" spans="8:50" ht="14.25" customHeight="1" x14ac:dyDescent="0.25">
      <c r="H57" s="976" t="s">
        <v>1795</v>
      </c>
      <c r="I57" s="824"/>
      <c r="J57" s="824"/>
      <c r="K57" s="824"/>
      <c r="L57" s="824"/>
      <c r="M57" s="824"/>
      <c r="N57" s="824"/>
      <c r="O57" s="824"/>
      <c r="P57" s="824"/>
      <c r="Q57" s="824"/>
      <c r="R57" s="824"/>
      <c r="S57" s="824"/>
      <c r="T57" s="824"/>
      <c r="U57" s="824"/>
      <c r="V57" s="824"/>
      <c r="W57" s="824"/>
      <c r="X57" s="824"/>
      <c r="Y57" s="825"/>
      <c r="Z57" s="976" t="s">
        <v>1796</v>
      </c>
      <c r="AA57" s="824"/>
      <c r="AB57" s="824"/>
      <c r="AC57" s="824"/>
      <c r="AD57" s="824"/>
      <c r="AE57" s="824"/>
      <c r="AF57" s="824"/>
      <c r="AG57" s="824"/>
      <c r="AH57" s="824"/>
      <c r="AI57" s="824"/>
      <c r="AJ57" s="824"/>
      <c r="AK57" s="824"/>
      <c r="AL57" s="824"/>
      <c r="AM57" s="824"/>
      <c r="AN57" s="824"/>
      <c r="AO57" s="824"/>
      <c r="AP57" s="824"/>
      <c r="AQ57" s="825"/>
      <c r="AS57" s="443"/>
      <c r="AT57" s="443"/>
      <c r="AU57" s="443"/>
      <c r="AV57" s="254"/>
      <c r="AW57" s="254"/>
      <c r="AX57" s="254"/>
    </row>
    <row r="58" spans="8:50" ht="14.25" customHeight="1" x14ac:dyDescent="0.25">
      <c r="H58" s="257" t="s">
        <v>796</v>
      </c>
      <c r="I58" s="258"/>
      <c r="J58" s="258"/>
      <c r="K58" s="258"/>
      <c r="L58" s="258"/>
      <c r="M58" s="258"/>
      <c r="N58" s="258"/>
      <c r="O58" s="258"/>
      <c r="P58" s="258"/>
      <c r="Q58" s="259"/>
      <c r="R58" s="257" t="s">
        <v>1511</v>
      </c>
      <c r="S58" s="258"/>
      <c r="T58" s="258"/>
      <c r="U58" s="259"/>
      <c r="V58" s="257" t="s">
        <v>1510</v>
      </c>
      <c r="W58" s="258"/>
      <c r="X58" s="258"/>
      <c r="Y58" s="259"/>
      <c r="Z58" s="257" t="s">
        <v>796</v>
      </c>
      <c r="AA58" s="258"/>
      <c r="AB58" s="258"/>
      <c r="AC58" s="258"/>
      <c r="AD58" s="258"/>
      <c r="AE58" s="258"/>
      <c r="AF58" s="258"/>
      <c r="AG58" s="258"/>
      <c r="AH58" s="258"/>
      <c r="AI58" s="259"/>
      <c r="AJ58" s="257" t="s">
        <v>1511</v>
      </c>
      <c r="AK58" s="258"/>
      <c r="AL58" s="258"/>
      <c r="AM58" s="259"/>
      <c r="AN58" s="257" t="s">
        <v>1510</v>
      </c>
      <c r="AO58" s="258"/>
      <c r="AP58" s="258"/>
      <c r="AQ58" s="259"/>
      <c r="AS58" s="443"/>
      <c r="AT58" s="443"/>
      <c r="AU58" s="443"/>
      <c r="AV58" s="254"/>
      <c r="AW58" s="254"/>
      <c r="AX58" s="254"/>
    </row>
    <row r="59" spans="8:50" ht="14.25" customHeight="1" x14ac:dyDescent="0.25">
      <c r="H59" s="260"/>
      <c r="Q59" s="261"/>
      <c r="R59" s="260"/>
      <c r="U59" s="261"/>
      <c r="V59" s="260"/>
      <c r="Y59" s="261"/>
      <c r="Z59" s="260"/>
      <c r="AI59" s="261"/>
      <c r="AJ59" s="260"/>
      <c r="AM59" s="261"/>
      <c r="AN59" s="260"/>
      <c r="AQ59" s="261"/>
      <c r="AS59" s="443"/>
      <c r="AT59" s="443"/>
      <c r="AU59" s="443"/>
      <c r="AV59" s="254"/>
      <c r="AW59" s="254"/>
      <c r="AX59" s="254"/>
    </row>
    <row r="60" spans="8:50" ht="14.25" customHeight="1" x14ac:dyDescent="0.25">
      <c r="H60" s="260"/>
      <c r="Q60" s="261"/>
      <c r="R60" s="260"/>
      <c r="U60" s="261"/>
      <c r="V60" s="260"/>
      <c r="Y60" s="261"/>
      <c r="Z60" s="260"/>
      <c r="AI60" s="261"/>
      <c r="AJ60" s="260"/>
      <c r="AM60" s="261"/>
      <c r="AN60" s="260"/>
      <c r="AQ60" s="261"/>
      <c r="AS60" s="443"/>
      <c r="AT60" s="443"/>
      <c r="AU60" s="443"/>
      <c r="AV60" s="254"/>
      <c r="AW60" s="254"/>
      <c r="AX60" s="254"/>
    </row>
    <row r="61" spans="8:50" ht="14.25" customHeight="1" x14ac:dyDescent="0.25">
      <c r="H61" s="260"/>
      <c r="Q61" s="261"/>
      <c r="R61" s="260"/>
      <c r="U61" s="261"/>
      <c r="V61" s="260"/>
      <c r="Y61" s="261"/>
      <c r="Z61" s="260"/>
      <c r="AI61" s="261"/>
      <c r="AJ61" s="260"/>
      <c r="AM61" s="261"/>
      <c r="AN61" s="260"/>
      <c r="AQ61" s="261"/>
      <c r="AS61" s="443"/>
      <c r="AT61" s="443"/>
      <c r="AU61" s="443"/>
      <c r="AV61" s="254"/>
      <c r="AW61" s="254"/>
      <c r="AX61" s="254"/>
    </row>
    <row r="62" spans="8:50" ht="14.25" customHeight="1" x14ac:dyDescent="0.25">
      <c r="H62" s="260"/>
      <c r="Q62" s="261"/>
      <c r="R62" s="260"/>
      <c r="U62" s="261"/>
      <c r="V62" s="260"/>
      <c r="Y62" s="261"/>
      <c r="Z62" s="260"/>
      <c r="AI62" s="261"/>
      <c r="AJ62" s="260"/>
      <c r="AM62" s="261"/>
      <c r="AN62" s="260"/>
      <c r="AQ62" s="261"/>
      <c r="AS62" s="443"/>
      <c r="AT62" s="443"/>
      <c r="AU62" s="443"/>
      <c r="AV62" s="254"/>
      <c r="AW62" s="254"/>
      <c r="AX62" s="254"/>
    </row>
    <row r="63" spans="8:50" ht="14.25" customHeight="1" x14ac:dyDescent="0.25">
      <c r="H63" s="262"/>
      <c r="I63" s="263"/>
      <c r="J63" s="263"/>
      <c r="K63" s="263"/>
      <c r="L63" s="263"/>
      <c r="M63" s="263"/>
      <c r="N63" s="263"/>
      <c r="O63" s="263"/>
      <c r="P63" s="263"/>
      <c r="Q63" s="264"/>
      <c r="R63" s="262"/>
      <c r="S63" s="263"/>
      <c r="T63" s="263"/>
      <c r="U63" s="264"/>
      <c r="V63" s="262"/>
      <c r="W63" s="263"/>
      <c r="X63" s="263"/>
      <c r="Y63" s="264"/>
      <c r="Z63" s="262"/>
      <c r="AA63" s="263"/>
      <c r="AB63" s="263"/>
      <c r="AC63" s="263"/>
      <c r="AD63" s="263"/>
      <c r="AE63" s="263"/>
      <c r="AF63" s="263"/>
      <c r="AG63" s="263"/>
      <c r="AH63" s="263"/>
      <c r="AI63" s="264"/>
      <c r="AJ63" s="262"/>
      <c r="AK63" s="263"/>
      <c r="AL63" s="263"/>
      <c r="AM63" s="264"/>
      <c r="AN63" s="262"/>
      <c r="AO63" s="263"/>
      <c r="AP63" s="263"/>
      <c r="AQ63" s="264"/>
      <c r="AS63" s="443"/>
      <c r="AT63" s="443"/>
      <c r="AU63" s="443"/>
      <c r="AV63" s="254"/>
      <c r="AW63" s="254"/>
      <c r="AX63" s="254"/>
    </row>
    <row r="64" spans="8:50" ht="14.25" customHeight="1" x14ac:dyDescent="0.25">
      <c r="AM64" s="265" t="s">
        <v>1797</v>
      </c>
      <c r="AN64" s="131" t="str">
        <f>'C-5-1'!U24</f>
        <v>C-5-1-4</v>
      </c>
      <c r="AS64" s="443"/>
      <c r="AT64" s="443"/>
      <c r="AU64" s="443"/>
      <c r="AV64" s="254"/>
      <c r="AW64" s="254"/>
      <c r="AX64" s="254"/>
    </row>
    <row r="65" spans="7:50" ht="14.25" customHeight="1" x14ac:dyDescent="0.25">
      <c r="G65" s="223"/>
      <c r="AS65" s="443"/>
      <c r="AT65" s="443"/>
      <c r="AU65" s="254"/>
      <c r="AV65" s="254"/>
      <c r="AW65" s="254"/>
      <c r="AX65" s="254"/>
    </row>
    <row r="66" spans="7:50" ht="14.25" customHeight="1" x14ac:dyDescent="0.25">
      <c r="G66" s="223"/>
      <c r="H66" s="307"/>
      <c r="I66" s="307"/>
      <c r="J66" s="307"/>
      <c r="K66" s="307"/>
      <c r="L66" s="307"/>
      <c r="M66" s="307"/>
      <c r="N66" s="307"/>
      <c r="O66" s="307"/>
      <c r="P66" s="307"/>
      <c r="Q66" s="307"/>
      <c r="R66" s="307"/>
      <c r="S66" s="307"/>
      <c r="T66" s="307"/>
      <c r="U66" s="307"/>
      <c r="V66" s="307"/>
      <c r="W66" s="307"/>
      <c r="X66" s="307"/>
      <c r="Y66" s="307"/>
      <c r="AU66" s="254"/>
      <c r="AV66" s="254"/>
      <c r="AW66" s="254"/>
      <c r="AX66" s="254"/>
    </row>
    <row r="67" spans="7:50" ht="14.25" customHeight="1" x14ac:dyDescent="0.25">
      <c r="G67" s="307"/>
      <c r="H67" s="307"/>
      <c r="I67" s="307"/>
      <c r="J67" s="307"/>
      <c r="K67" s="307"/>
      <c r="L67" s="307"/>
      <c r="M67" s="307"/>
      <c r="N67" s="307"/>
      <c r="O67" s="307"/>
      <c r="P67" s="307"/>
      <c r="Q67" s="307"/>
      <c r="R67" s="307"/>
      <c r="S67" s="307"/>
      <c r="T67" s="307"/>
      <c r="U67" s="307"/>
      <c r="V67" s="307"/>
      <c r="W67" s="307"/>
      <c r="X67" s="307"/>
      <c r="Y67" s="307"/>
    </row>
    <row r="68" spans="7:50" ht="14.25" customHeight="1" x14ac:dyDescent="0.25">
      <c r="G68" s="307"/>
      <c r="H68" s="307"/>
      <c r="I68" s="307"/>
      <c r="J68" s="307"/>
      <c r="K68" s="307"/>
      <c r="L68" s="307"/>
      <c r="M68" s="307"/>
      <c r="N68" s="307"/>
      <c r="O68" s="307"/>
      <c r="P68" s="307"/>
      <c r="Q68" s="307"/>
      <c r="R68" s="307"/>
      <c r="S68" s="307"/>
      <c r="T68" s="307"/>
      <c r="U68" s="307"/>
      <c r="V68" s="307"/>
      <c r="W68" s="307"/>
      <c r="X68" s="307"/>
      <c r="Y68" s="307"/>
    </row>
    <row r="69" spans="7:50" ht="14.25" customHeight="1" x14ac:dyDescent="0.25">
      <c r="G69" s="307"/>
      <c r="H69" s="307"/>
      <c r="I69" s="307"/>
      <c r="J69" s="307"/>
      <c r="K69" s="307"/>
      <c r="L69" s="307"/>
      <c r="M69" s="307"/>
      <c r="N69" s="307"/>
      <c r="O69" s="307"/>
      <c r="P69" s="307"/>
      <c r="Q69" s="307"/>
      <c r="R69" s="307"/>
      <c r="S69" s="307"/>
      <c r="T69" s="307"/>
      <c r="U69" s="307"/>
      <c r="V69" s="307"/>
      <c r="W69" s="307"/>
      <c r="X69" s="307"/>
      <c r="Y69" s="307"/>
    </row>
    <row r="70" spans="7:50" ht="14.25" customHeight="1" x14ac:dyDescent="0.25">
      <c r="G70" s="307"/>
      <c r="H70" s="307"/>
      <c r="I70" s="307"/>
      <c r="J70" s="307"/>
      <c r="K70" s="307"/>
      <c r="L70" s="307"/>
      <c r="M70" s="307"/>
      <c r="N70" s="307"/>
      <c r="O70" s="307"/>
      <c r="P70" s="307"/>
      <c r="Q70" s="307"/>
      <c r="R70" s="307"/>
      <c r="S70" s="307"/>
      <c r="T70" s="307"/>
      <c r="U70" s="307"/>
      <c r="V70" s="307"/>
      <c r="W70" s="307"/>
      <c r="X70" s="307"/>
      <c r="Y70" s="307"/>
    </row>
    <row r="71" spans="7:50" ht="14.25" customHeight="1" x14ac:dyDescent="0.25">
      <c r="G71" s="307"/>
      <c r="H71" s="307"/>
      <c r="I71" s="307"/>
      <c r="J71" s="307"/>
      <c r="K71" s="307"/>
      <c r="L71" s="307"/>
      <c r="M71" s="307"/>
      <c r="N71" s="307"/>
      <c r="O71" s="307"/>
      <c r="P71" s="307"/>
      <c r="Q71" s="307"/>
      <c r="R71" s="307"/>
      <c r="S71" s="307"/>
      <c r="T71" s="307"/>
      <c r="U71" s="307"/>
      <c r="V71" s="307"/>
      <c r="W71" s="307"/>
      <c r="X71" s="307"/>
      <c r="Y71" s="307"/>
    </row>
    <row r="72" spans="7:50" ht="14.25" customHeight="1" x14ac:dyDescent="0.25">
      <c r="G72" s="307"/>
      <c r="H72" s="307"/>
      <c r="I72" s="307"/>
      <c r="J72" s="307"/>
      <c r="K72" s="307"/>
      <c r="L72" s="307"/>
      <c r="M72" s="307"/>
      <c r="N72" s="307"/>
      <c r="O72" s="307"/>
      <c r="P72" s="307"/>
      <c r="Q72" s="307"/>
      <c r="R72" s="307"/>
      <c r="S72" s="307"/>
      <c r="T72" s="307"/>
      <c r="U72" s="307"/>
      <c r="V72" s="307"/>
      <c r="W72" s="307"/>
      <c r="X72" s="307"/>
      <c r="Y72" s="307"/>
    </row>
    <row r="73" spans="7:50" ht="14.25" customHeight="1" x14ac:dyDescent="0.25">
      <c r="G73" s="307"/>
      <c r="H73" s="307"/>
      <c r="I73" s="307"/>
      <c r="J73" s="307"/>
      <c r="K73" s="307"/>
      <c r="L73" s="307"/>
      <c r="M73" s="307"/>
      <c r="N73" s="307"/>
      <c r="O73" s="307"/>
      <c r="P73" s="307"/>
      <c r="Q73" s="307"/>
      <c r="R73" s="307"/>
      <c r="S73" s="307"/>
      <c r="T73" s="307"/>
      <c r="U73" s="307"/>
      <c r="V73" s="307"/>
      <c r="W73" s="307"/>
      <c r="X73" s="307"/>
      <c r="Y73" s="307"/>
    </row>
    <row r="74" spans="7:50" ht="14.25" customHeight="1" x14ac:dyDescent="0.25">
      <c r="G74" s="307"/>
      <c r="H74" s="307"/>
      <c r="I74" s="307"/>
      <c r="J74" s="307"/>
      <c r="K74" s="307"/>
      <c r="L74" s="307"/>
      <c r="M74" s="307"/>
      <c r="N74" s="307"/>
      <c r="O74" s="307"/>
      <c r="P74" s="307"/>
      <c r="Q74" s="307"/>
      <c r="R74" s="307"/>
      <c r="S74" s="307"/>
      <c r="T74" s="307"/>
      <c r="U74" s="307"/>
      <c r="V74" s="307"/>
      <c r="W74" s="307"/>
      <c r="X74" s="307"/>
      <c r="Y74" s="307"/>
    </row>
    <row r="75" spans="7:50" ht="14.25" customHeight="1" x14ac:dyDescent="0.25">
      <c r="G75" s="307"/>
      <c r="H75" s="307"/>
      <c r="I75" s="307"/>
      <c r="J75" s="307"/>
      <c r="K75" s="307"/>
      <c r="L75" s="307"/>
      <c r="M75" s="307"/>
      <c r="N75" s="307"/>
      <c r="O75" s="307"/>
      <c r="P75" s="307"/>
      <c r="Q75" s="307"/>
      <c r="R75" s="307"/>
      <c r="S75" s="307"/>
      <c r="T75" s="307"/>
      <c r="U75" s="307"/>
      <c r="V75" s="307"/>
      <c r="W75" s="307"/>
      <c r="X75" s="307"/>
      <c r="Y75" s="307"/>
    </row>
    <row r="76" spans="7:50" ht="14.25" customHeight="1" x14ac:dyDescent="0.25">
      <c r="G76" s="307"/>
      <c r="H76" s="307"/>
      <c r="I76" s="307"/>
      <c r="J76" s="307"/>
      <c r="K76" s="307"/>
      <c r="L76" s="307"/>
      <c r="M76" s="307"/>
      <c r="N76" s="307"/>
      <c r="O76" s="307"/>
      <c r="P76" s="307"/>
      <c r="Q76" s="307"/>
      <c r="R76" s="307"/>
      <c r="S76" s="307"/>
      <c r="T76" s="307"/>
      <c r="U76" s="307"/>
      <c r="V76" s="307"/>
      <c r="W76" s="307"/>
      <c r="X76" s="307"/>
      <c r="Y76" s="307"/>
    </row>
    <row r="77" spans="7:50" ht="14.25" customHeight="1" x14ac:dyDescent="0.25">
      <c r="G77" s="307"/>
      <c r="H77" s="307"/>
      <c r="I77" s="307"/>
      <c r="J77" s="307"/>
      <c r="K77" s="307"/>
      <c r="L77" s="307"/>
      <c r="M77" s="307"/>
      <c r="N77" s="307"/>
      <c r="O77" s="307"/>
      <c r="P77" s="307"/>
      <c r="Q77" s="307"/>
      <c r="R77" s="307"/>
      <c r="S77" s="307"/>
      <c r="T77" s="307"/>
      <c r="U77" s="307"/>
      <c r="V77" s="307"/>
      <c r="W77" s="307"/>
      <c r="X77" s="307"/>
      <c r="Y77" s="307"/>
    </row>
    <row r="78" spans="7:50" ht="14.25" customHeight="1" x14ac:dyDescent="0.25">
      <c r="G78" s="307"/>
      <c r="H78" s="307"/>
      <c r="I78" s="307"/>
      <c r="J78" s="307"/>
      <c r="K78" s="307"/>
      <c r="L78" s="307"/>
      <c r="M78" s="307"/>
      <c r="N78" s="307"/>
      <c r="O78" s="307"/>
      <c r="P78" s="307"/>
      <c r="Q78" s="307"/>
      <c r="R78" s="307"/>
      <c r="S78" s="307"/>
      <c r="T78" s="307"/>
      <c r="U78" s="307"/>
      <c r="V78" s="307"/>
      <c r="W78" s="307"/>
      <c r="X78" s="307"/>
      <c r="Y78" s="307"/>
    </row>
    <row r="79" spans="7:50" ht="14.25" customHeight="1" x14ac:dyDescent="0.25">
      <c r="G79" s="307"/>
      <c r="H79" s="307"/>
      <c r="I79" s="307"/>
      <c r="J79" s="307"/>
      <c r="K79" s="307"/>
      <c r="L79" s="307"/>
      <c r="M79" s="307"/>
      <c r="N79" s="307"/>
      <c r="O79" s="307"/>
      <c r="P79" s="307"/>
      <c r="Q79" s="307"/>
      <c r="R79" s="307"/>
      <c r="S79" s="307"/>
      <c r="T79" s="307"/>
      <c r="U79" s="307"/>
      <c r="V79" s="307"/>
      <c r="W79" s="307"/>
      <c r="X79" s="307"/>
      <c r="Y79" s="307"/>
    </row>
    <row r="80" spans="7:50" ht="14.25" customHeight="1" x14ac:dyDescent="0.25">
      <c r="G80" s="307"/>
      <c r="H80" s="307"/>
      <c r="I80" s="307"/>
      <c r="J80" s="307"/>
      <c r="K80" s="307"/>
      <c r="L80" s="307"/>
      <c r="M80" s="307"/>
      <c r="N80" s="307"/>
      <c r="O80" s="307"/>
      <c r="P80" s="307"/>
      <c r="Q80" s="307"/>
      <c r="R80" s="307"/>
      <c r="S80" s="307"/>
      <c r="T80" s="307"/>
      <c r="U80" s="307"/>
      <c r="V80" s="307"/>
      <c r="W80" s="307"/>
      <c r="X80" s="307"/>
      <c r="Y80" s="307"/>
    </row>
    <row r="81" spans="7:25" ht="14.25" customHeight="1" x14ac:dyDescent="0.25">
      <c r="G81" s="307"/>
      <c r="H81" s="307"/>
      <c r="I81" s="307"/>
      <c r="J81" s="307"/>
      <c r="K81" s="307"/>
      <c r="L81" s="307"/>
      <c r="M81" s="307"/>
      <c r="N81" s="307"/>
      <c r="O81" s="307"/>
      <c r="P81" s="307"/>
      <c r="Q81" s="307"/>
      <c r="R81" s="307"/>
      <c r="S81" s="307"/>
      <c r="T81" s="307"/>
      <c r="U81" s="307"/>
      <c r="V81" s="307"/>
      <c r="W81" s="307"/>
      <c r="X81" s="307"/>
      <c r="Y81" s="307"/>
    </row>
    <row r="82" spans="7:25" ht="14.25" customHeight="1" x14ac:dyDescent="0.25">
      <c r="G82" s="307"/>
      <c r="H82" s="307"/>
      <c r="I82" s="307"/>
      <c r="J82" s="307"/>
      <c r="K82" s="307"/>
      <c r="L82" s="307"/>
      <c r="M82" s="307"/>
      <c r="N82" s="307"/>
      <c r="O82" s="307"/>
      <c r="P82" s="307"/>
      <c r="Q82" s="307"/>
      <c r="R82" s="307"/>
      <c r="S82" s="307"/>
      <c r="T82" s="307"/>
      <c r="U82" s="307"/>
      <c r="V82" s="307"/>
      <c r="W82" s="307"/>
      <c r="X82" s="307"/>
      <c r="Y82" s="307"/>
    </row>
    <row r="83" spans="7:25" ht="14.25" customHeight="1" x14ac:dyDescent="0.25">
      <c r="G83" s="307"/>
      <c r="H83" s="307"/>
      <c r="I83" s="307"/>
      <c r="J83" s="307"/>
      <c r="K83" s="307"/>
      <c r="L83" s="307"/>
      <c r="M83" s="307"/>
      <c r="N83" s="307"/>
      <c r="O83" s="307"/>
      <c r="P83" s="307"/>
      <c r="Q83" s="307"/>
      <c r="R83" s="307"/>
      <c r="S83" s="307"/>
      <c r="T83" s="307"/>
      <c r="U83" s="307"/>
      <c r="V83" s="307"/>
      <c r="W83" s="307"/>
      <c r="X83" s="307"/>
      <c r="Y83" s="307"/>
    </row>
    <row r="84" spans="7:25" ht="14.25" customHeight="1" x14ac:dyDescent="0.25">
      <c r="G84" s="307"/>
      <c r="H84" s="307"/>
      <c r="I84" s="307"/>
      <c r="J84" s="307"/>
      <c r="K84" s="307"/>
      <c r="L84" s="307"/>
      <c r="M84" s="307"/>
      <c r="N84" s="307"/>
      <c r="O84" s="307"/>
      <c r="P84" s="307"/>
      <c r="Q84" s="307"/>
      <c r="R84" s="307"/>
      <c r="S84" s="307"/>
      <c r="T84" s="307"/>
      <c r="U84" s="307"/>
      <c r="V84" s="307"/>
      <c r="W84" s="307"/>
      <c r="X84" s="307"/>
      <c r="Y84" s="307"/>
    </row>
    <row r="85" spans="7:25" ht="14.25" customHeight="1" x14ac:dyDescent="0.25">
      <c r="G85" s="307"/>
      <c r="H85" s="307"/>
      <c r="I85" s="307"/>
      <c r="J85" s="307"/>
      <c r="K85" s="307"/>
      <c r="L85" s="307"/>
      <c r="M85" s="307"/>
      <c r="N85" s="307"/>
      <c r="O85" s="307"/>
      <c r="P85" s="307"/>
      <c r="Q85" s="307"/>
      <c r="R85" s="307"/>
      <c r="S85" s="307"/>
      <c r="T85" s="307"/>
      <c r="U85" s="307"/>
      <c r="V85" s="307"/>
      <c r="W85" s="307"/>
      <c r="X85" s="307"/>
      <c r="Y85" s="307"/>
    </row>
    <row r="86" spans="7:25" ht="14.25" customHeight="1" x14ac:dyDescent="0.25">
      <c r="G86" s="307"/>
      <c r="H86" s="307"/>
      <c r="I86" s="307"/>
      <c r="J86" s="307"/>
      <c r="K86" s="307"/>
      <c r="L86" s="307"/>
      <c r="M86" s="307"/>
      <c r="N86" s="307"/>
      <c r="O86" s="307"/>
      <c r="P86" s="307"/>
      <c r="Q86" s="307"/>
      <c r="R86" s="307"/>
      <c r="S86" s="307"/>
      <c r="T86" s="307"/>
      <c r="U86" s="307"/>
      <c r="V86" s="307"/>
      <c r="W86" s="307"/>
      <c r="X86" s="307"/>
      <c r="Y86" s="307"/>
    </row>
    <row r="87" spans="7:25" ht="14.25" customHeight="1" x14ac:dyDescent="0.25">
      <c r="G87" s="307"/>
      <c r="H87" s="307"/>
      <c r="I87" s="307"/>
      <c r="J87" s="307"/>
      <c r="K87" s="307"/>
      <c r="L87" s="307"/>
      <c r="M87" s="307"/>
      <c r="N87" s="307"/>
      <c r="O87" s="307"/>
      <c r="P87" s="307"/>
      <c r="Q87" s="307"/>
      <c r="R87" s="307"/>
      <c r="S87" s="307"/>
      <c r="T87" s="307"/>
      <c r="U87" s="307"/>
      <c r="V87" s="307"/>
      <c r="W87" s="307"/>
      <c r="X87" s="307"/>
      <c r="Y87" s="307"/>
    </row>
    <row r="88" spans="7:25" ht="14.25" customHeight="1" x14ac:dyDescent="0.25">
      <c r="G88" s="307"/>
      <c r="H88" s="307"/>
      <c r="I88" s="307"/>
      <c r="J88" s="307"/>
      <c r="K88" s="307"/>
      <c r="L88" s="307"/>
      <c r="M88" s="307"/>
      <c r="N88" s="307"/>
      <c r="O88" s="307"/>
      <c r="P88" s="307"/>
      <c r="Q88" s="307"/>
      <c r="R88" s="307"/>
      <c r="S88" s="307"/>
      <c r="T88" s="307"/>
      <c r="U88" s="307"/>
      <c r="V88" s="307"/>
      <c r="W88" s="307"/>
      <c r="X88" s="307"/>
      <c r="Y88" s="307"/>
    </row>
    <row r="89" spans="7:25" ht="14.25" customHeight="1" x14ac:dyDescent="0.25">
      <c r="G89" s="307"/>
      <c r="H89" s="307"/>
      <c r="I89" s="307"/>
      <c r="J89" s="307"/>
      <c r="K89" s="307"/>
      <c r="L89" s="307"/>
      <c r="M89" s="307"/>
      <c r="N89" s="307"/>
      <c r="O89" s="307"/>
      <c r="P89" s="307"/>
      <c r="Q89" s="307"/>
      <c r="R89" s="307"/>
      <c r="S89" s="307"/>
      <c r="T89" s="307"/>
      <c r="U89" s="307"/>
      <c r="V89" s="307"/>
      <c r="W89" s="307"/>
      <c r="X89" s="307"/>
      <c r="Y89" s="307"/>
    </row>
    <row r="90" spans="7:25" ht="14.25" customHeight="1" x14ac:dyDescent="0.25">
      <c r="G90" s="307"/>
      <c r="H90" s="307"/>
      <c r="I90" s="307"/>
      <c r="J90" s="307"/>
      <c r="K90" s="307"/>
      <c r="L90" s="307"/>
      <c r="M90" s="307"/>
      <c r="N90" s="307"/>
      <c r="O90" s="307"/>
      <c r="P90" s="307"/>
      <c r="Q90" s="307"/>
      <c r="R90" s="307"/>
      <c r="S90" s="307"/>
      <c r="T90" s="307"/>
      <c r="U90" s="307"/>
      <c r="V90" s="307"/>
      <c r="W90" s="307"/>
      <c r="X90" s="307"/>
      <c r="Y90" s="307"/>
    </row>
    <row r="91" spans="7:25" ht="14.25" customHeight="1" x14ac:dyDescent="0.25">
      <c r="G91" s="307"/>
      <c r="H91" s="307"/>
      <c r="I91" s="307"/>
      <c r="J91" s="307"/>
      <c r="K91" s="307"/>
      <c r="L91" s="307"/>
      <c r="M91" s="307"/>
      <c r="N91" s="307"/>
      <c r="O91" s="307"/>
      <c r="P91" s="307"/>
      <c r="Q91" s="307"/>
      <c r="R91" s="307"/>
      <c r="S91" s="307"/>
      <c r="T91" s="307"/>
      <c r="U91" s="307"/>
      <c r="V91" s="307"/>
      <c r="W91" s="307"/>
      <c r="X91" s="307"/>
      <c r="Y91" s="307"/>
    </row>
    <row r="92" spans="7:25" ht="14.25" customHeight="1" x14ac:dyDescent="0.25">
      <c r="G92" s="307"/>
      <c r="H92" s="307"/>
      <c r="I92" s="307"/>
      <c r="J92" s="307"/>
      <c r="K92" s="307"/>
      <c r="L92" s="307"/>
      <c r="M92" s="307"/>
      <c r="N92" s="307"/>
      <c r="O92" s="307"/>
      <c r="P92" s="307"/>
      <c r="Q92" s="307"/>
      <c r="R92" s="307"/>
      <c r="S92" s="307"/>
      <c r="T92" s="307"/>
      <c r="U92" s="307"/>
      <c r="V92" s="307"/>
      <c r="W92" s="307"/>
      <c r="X92" s="307"/>
      <c r="Y92" s="307"/>
    </row>
    <row r="93" spans="7:25" ht="14.25" customHeight="1" x14ac:dyDescent="0.25">
      <c r="G93" s="307"/>
      <c r="H93" s="307"/>
      <c r="I93" s="307"/>
      <c r="J93" s="307"/>
      <c r="K93" s="307"/>
      <c r="L93" s="307"/>
      <c r="M93" s="307"/>
      <c r="N93" s="307"/>
      <c r="O93" s="307"/>
      <c r="P93" s="307"/>
      <c r="Q93" s="307"/>
      <c r="R93" s="307"/>
      <c r="S93" s="307"/>
      <c r="T93" s="307"/>
      <c r="U93" s="307"/>
      <c r="V93" s="307"/>
      <c r="W93" s="307"/>
      <c r="X93" s="307"/>
      <c r="Y93" s="307"/>
    </row>
    <row r="94" spans="7:25" ht="14.25" customHeight="1" x14ac:dyDescent="0.25">
      <c r="G94" s="307"/>
      <c r="H94" s="307"/>
      <c r="I94" s="307"/>
      <c r="J94" s="307"/>
      <c r="K94" s="307"/>
      <c r="L94" s="307"/>
      <c r="M94" s="307"/>
      <c r="N94" s="307"/>
      <c r="O94" s="307"/>
      <c r="P94" s="307"/>
      <c r="Q94" s="307"/>
      <c r="R94" s="307"/>
      <c r="S94" s="307"/>
      <c r="T94" s="307"/>
      <c r="U94" s="307"/>
      <c r="V94" s="307"/>
      <c r="W94" s="307"/>
      <c r="X94" s="307"/>
      <c r="Y94" s="307"/>
    </row>
    <row r="95" spans="7:25" ht="14.25" customHeight="1" x14ac:dyDescent="0.25">
      <c r="G95" s="307"/>
      <c r="H95" s="307"/>
      <c r="I95" s="307"/>
      <c r="J95" s="307"/>
      <c r="K95" s="307"/>
      <c r="L95" s="307"/>
      <c r="M95" s="307"/>
      <c r="N95" s="307"/>
      <c r="O95" s="307"/>
      <c r="P95" s="307"/>
      <c r="Q95" s="307"/>
      <c r="R95" s="307"/>
      <c r="S95" s="307"/>
      <c r="T95" s="307"/>
      <c r="U95" s="307"/>
      <c r="V95" s="307"/>
      <c r="W95" s="307"/>
      <c r="X95" s="307"/>
      <c r="Y95" s="307"/>
    </row>
    <row r="96" spans="7:25" ht="14.25" customHeight="1" x14ac:dyDescent="0.25">
      <c r="G96" s="307"/>
      <c r="H96" s="307"/>
      <c r="I96" s="307"/>
      <c r="J96" s="307"/>
      <c r="K96" s="307"/>
      <c r="L96" s="307"/>
      <c r="M96" s="307"/>
      <c r="N96" s="307"/>
      <c r="O96" s="307"/>
      <c r="P96" s="307"/>
      <c r="Q96" s="307"/>
      <c r="R96" s="307"/>
      <c r="S96" s="307"/>
      <c r="T96" s="307"/>
      <c r="U96" s="307"/>
      <c r="V96" s="307"/>
      <c r="W96" s="307"/>
      <c r="X96" s="307"/>
      <c r="Y96" s="307"/>
    </row>
    <row r="97" spans="7:25" ht="14.25" customHeight="1" x14ac:dyDescent="0.25">
      <c r="G97" s="307"/>
      <c r="H97" s="307"/>
      <c r="I97" s="307"/>
      <c r="J97" s="307"/>
      <c r="K97" s="307"/>
      <c r="L97" s="307"/>
      <c r="M97" s="307"/>
      <c r="N97" s="307"/>
      <c r="O97" s="307"/>
      <c r="P97" s="307"/>
      <c r="Q97" s="307"/>
      <c r="R97" s="307"/>
      <c r="S97" s="307"/>
      <c r="T97" s="307"/>
      <c r="U97" s="307"/>
      <c r="V97" s="307"/>
      <c r="W97" s="307"/>
      <c r="X97" s="307"/>
      <c r="Y97" s="307"/>
    </row>
    <row r="98" spans="7:25" ht="14.25" customHeight="1" x14ac:dyDescent="0.25">
      <c r="G98" s="307"/>
      <c r="H98" s="307"/>
      <c r="I98" s="307"/>
      <c r="J98" s="307"/>
      <c r="K98" s="307"/>
      <c r="L98" s="307"/>
      <c r="M98" s="307"/>
      <c r="N98" s="307"/>
      <c r="O98" s="307"/>
      <c r="P98" s="307"/>
      <c r="Q98" s="307"/>
      <c r="R98" s="307"/>
      <c r="S98" s="307"/>
      <c r="T98" s="307"/>
      <c r="U98" s="307"/>
      <c r="V98" s="307"/>
      <c r="W98" s="307"/>
      <c r="X98" s="307"/>
      <c r="Y98" s="307"/>
    </row>
    <row r="99" spans="7:25" ht="14.25" customHeight="1" x14ac:dyDescent="0.25">
      <c r="G99" s="307"/>
      <c r="H99" s="307"/>
      <c r="I99" s="307"/>
      <c r="J99" s="307"/>
      <c r="K99" s="307"/>
      <c r="L99" s="307"/>
      <c r="M99" s="307"/>
      <c r="N99" s="307"/>
      <c r="O99" s="307"/>
      <c r="P99" s="307"/>
      <c r="Q99" s="307"/>
      <c r="R99" s="307"/>
      <c r="S99" s="307"/>
      <c r="T99" s="307"/>
      <c r="U99" s="307"/>
      <c r="V99" s="307"/>
      <c r="W99" s="307"/>
      <c r="X99" s="307"/>
      <c r="Y99" s="307"/>
    </row>
    <row r="100" spans="7:25" ht="14.25" customHeight="1" x14ac:dyDescent="0.25">
      <c r="G100" s="307"/>
      <c r="H100" s="307"/>
      <c r="I100" s="307"/>
      <c r="J100" s="307"/>
      <c r="K100" s="307"/>
      <c r="L100" s="307"/>
      <c r="M100" s="307"/>
      <c r="N100" s="307"/>
      <c r="O100" s="307"/>
      <c r="P100" s="307"/>
      <c r="Q100" s="307"/>
      <c r="R100" s="307"/>
      <c r="S100" s="307"/>
      <c r="T100" s="307"/>
      <c r="U100" s="307"/>
      <c r="V100" s="307"/>
      <c r="W100" s="307"/>
      <c r="X100" s="307"/>
      <c r="Y100" s="307"/>
    </row>
    <row r="101" spans="7:25" ht="14.25" customHeight="1" x14ac:dyDescent="0.25">
      <c r="G101" s="307"/>
      <c r="H101" s="307"/>
      <c r="I101" s="307"/>
      <c r="J101" s="307"/>
      <c r="K101" s="307"/>
      <c r="L101" s="307"/>
      <c r="M101" s="307"/>
      <c r="N101" s="307"/>
      <c r="O101" s="307"/>
      <c r="P101" s="307"/>
      <c r="Q101" s="307"/>
      <c r="R101" s="307"/>
      <c r="S101" s="307"/>
      <c r="T101" s="307"/>
      <c r="U101" s="307"/>
      <c r="V101" s="307"/>
      <c r="W101" s="307"/>
      <c r="X101" s="307"/>
      <c r="Y101" s="307"/>
    </row>
    <row r="102" spans="7:25" ht="14.25" customHeight="1" x14ac:dyDescent="0.25">
      <c r="G102" s="307"/>
      <c r="H102" s="307"/>
      <c r="I102" s="307"/>
      <c r="J102" s="307"/>
      <c r="K102" s="307"/>
      <c r="L102" s="307"/>
      <c r="M102" s="307"/>
      <c r="N102" s="307"/>
      <c r="O102" s="307"/>
      <c r="P102" s="307"/>
      <c r="Q102" s="307"/>
      <c r="R102" s="307"/>
      <c r="S102" s="307"/>
      <c r="T102" s="307"/>
      <c r="U102" s="307"/>
      <c r="V102" s="307"/>
      <c r="W102" s="307"/>
      <c r="X102" s="307"/>
      <c r="Y102" s="307"/>
    </row>
    <row r="103" spans="7:25" ht="14.25" customHeight="1" x14ac:dyDescent="0.25">
      <c r="G103" s="307"/>
      <c r="H103" s="307"/>
      <c r="I103" s="307"/>
      <c r="J103" s="307"/>
      <c r="K103" s="307"/>
      <c r="L103" s="307"/>
      <c r="M103" s="307"/>
      <c r="N103" s="307"/>
      <c r="O103" s="307"/>
      <c r="P103" s="307"/>
      <c r="Q103" s="307"/>
      <c r="R103" s="307"/>
      <c r="S103" s="307"/>
      <c r="T103" s="307"/>
      <c r="U103" s="307"/>
      <c r="V103" s="307"/>
      <c r="W103" s="307"/>
      <c r="X103" s="307"/>
      <c r="Y103" s="307"/>
    </row>
    <row r="104" spans="7:25" ht="14.25" customHeight="1" x14ac:dyDescent="0.25">
      <c r="G104" s="307"/>
      <c r="H104" s="307"/>
      <c r="I104" s="307"/>
      <c r="J104" s="307"/>
      <c r="K104" s="307"/>
      <c r="L104" s="307"/>
      <c r="M104" s="307"/>
      <c r="N104" s="307"/>
      <c r="O104" s="307"/>
      <c r="P104" s="307"/>
      <c r="Q104" s="307"/>
      <c r="R104" s="307"/>
      <c r="S104" s="307"/>
      <c r="T104" s="307"/>
      <c r="U104" s="307"/>
      <c r="V104" s="307"/>
      <c r="W104" s="307"/>
      <c r="X104" s="307"/>
      <c r="Y104" s="307"/>
    </row>
    <row r="105" spans="7:25" ht="14.25" customHeight="1" x14ac:dyDescent="0.25">
      <c r="G105" s="307"/>
      <c r="H105" s="307"/>
      <c r="I105" s="307"/>
      <c r="J105" s="307"/>
      <c r="K105" s="307"/>
      <c r="L105" s="307"/>
      <c r="M105" s="307"/>
      <c r="N105" s="307"/>
      <c r="O105" s="307"/>
      <c r="P105" s="307"/>
      <c r="Q105" s="307"/>
      <c r="R105" s="307"/>
      <c r="S105" s="307"/>
      <c r="T105" s="307"/>
      <c r="U105" s="307"/>
      <c r="V105" s="307"/>
      <c r="W105" s="307"/>
      <c r="X105" s="307"/>
      <c r="Y105" s="307"/>
    </row>
    <row r="106" spans="7:25" ht="14.25" customHeight="1" x14ac:dyDescent="0.25">
      <c r="G106" s="307"/>
      <c r="H106" s="307"/>
      <c r="I106" s="307"/>
      <c r="J106" s="307"/>
      <c r="K106" s="307"/>
      <c r="L106" s="307"/>
      <c r="M106" s="307"/>
      <c r="N106" s="307"/>
      <c r="O106" s="307"/>
      <c r="P106" s="307"/>
      <c r="Q106" s="307"/>
      <c r="R106" s="307"/>
      <c r="S106" s="307"/>
      <c r="T106" s="307"/>
      <c r="U106" s="307"/>
      <c r="V106" s="307"/>
      <c r="W106" s="307"/>
      <c r="X106" s="307"/>
      <c r="Y106" s="307"/>
    </row>
    <row r="107" spans="7:25" ht="14.25" customHeight="1" x14ac:dyDescent="0.25">
      <c r="G107" s="307"/>
      <c r="H107" s="307"/>
      <c r="I107" s="307"/>
      <c r="J107" s="307"/>
      <c r="K107" s="307"/>
      <c r="L107" s="307"/>
      <c r="M107" s="307"/>
      <c r="N107" s="307"/>
      <c r="O107" s="307"/>
      <c r="P107" s="307"/>
      <c r="Q107" s="307"/>
      <c r="R107" s="307"/>
      <c r="S107" s="307"/>
      <c r="T107" s="307"/>
      <c r="U107" s="307"/>
      <c r="V107" s="307"/>
      <c r="W107" s="307"/>
      <c r="X107" s="307"/>
      <c r="Y107" s="307"/>
    </row>
    <row r="108" spans="7:25" ht="14.25" customHeight="1" x14ac:dyDescent="0.25">
      <c r="G108" s="307"/>
      <c r="H108" s="307"/>
      <c r="I108" s="307"/>
      <c r="J108" s="307"/>
      <c r="K108" s="307"/>
      <c r="L108" s="307"/>
      <c r="M108" s="307"/>
      <c r="N108" s="307"/>
      <c r="O108" s="307"/>
      <c r="P108" s="307"/>
      <c r="Q108" s="307"/>
      <c r="R108" s="307"/>
      <c r="S108" s="307"/>
      <c r="T108" s="307"/>
      <c r="U108" s="307"/>
      <c r="V108" s="307"/>
      <c r="W108" s="307"/>
      <c r="X108" s="307"/>
      <c r="Y108" s="307"/>
    </row>
    <row r="109" spans="7:25" ht="14.25" customHeight="1" x14ac:dyDescent="0.25">
      <c r="G109" s="307"/>
      <c r="H109" s="307"/>
      <c r="I109" s="307"/>
      <c r="J109" s="307"/>
      <c r="K109" s="307"/>
      <c r="L109" s="307"/>
      <c r="M109" s="307"/>
      <c r="N109" s="307"/>
      <c r="O109" s="307"/>
      <c r="P109" s="307"/>
      <c r="Q109" s="307"/>
      <c r="R109" s="307"/>
      <c r="S109" s="307"/>
      <c r="T109" s="307"/>
      <c r="U109" s="307"/>
      <c r="V109" s="307"/>
      <c r="W109" s="307"/>
      <c r="X109" s="307"/>
      <c r="Y109" s="307"/>
    </row>
    <row r="110" spans="7:25" ht="14.25" customHeight="1" x14ac:dyDescent="0.25">
      <c r="G110" s="307"/>
      <c r="H110" s="307"/>
      <c r="I110" s="307"/>
      <c r="J110" s="307"/>
      <c r="K110" s="307"/>
      <c r="L110" s="307"/>
      <c r="M110" s="307"/>
      <c r="N110" s="307"/>
      <c r="O110" s="307"/>
      <c r="P110" s="307"/>
      <c r="Q110" s="307"/>
      <c r="R110" s="307"/>
      <c r="S110" s="307"/>
      <c r="T110" s="307"/>
      <c r="U110" s="307"/>
      <c r="V110" s="307"/>
      <c r="W110" s="307"/>
      <c r="X110" s="307"/>
      <c r="Y110" s="307"/>
    </row>
    <row r="111" spans="7:25" ht="14.25" customHeight="1" x14ac:dyDescent="0.25">
      <c r="G111" s="307"/>
      <c r="H111" s="307"/>
      <c r="I111" s="307"/>
      <c r="J111" s="307"/>
      <c r="K111" s="307"/>
      <c r="L111" s="307"/>
      <c r="M111" s="307"/>
      <c r="N111" s="307"/>
      <c r="O111" s="307"/>
      <c r="P111" s="307"/>
      <c r="Q111" s="307"/>
      <c r="R111" s="307"/>
      <c r="S111" s="307"/>
      <c r="T111" s="307"/>
      <c r="U111" s="307"/>
      <c r="V111" s="307"/>
      <c r="W111" s="307"/>
      <c r="X111" s="307"/>
      <c r="Y111" s="307"/>
    </row>
    <row r="112" spans="7:25" ht="14.25" customHeight="1" x14ac:dyDescent="0.25">
      <c r="G112" s="307"/>
      <c r="H112" s="307"/>
      <c r="I112" s="307"/>
      <c r="J112" s="307"/>
      <c r="K112" s="307"/>
      <c r="L112" s="307"/>
      <c r="M112" s="307"/>
      <c r="N112" s="307"/>
      <c r="O112" s="307"/>
      <c r="P112" s="307"/>
      <c r="Q112" s="307"/>
      <c r="R112" s="307"/>
      <c r="S112" s="307"/>
      <c r="T112" s="307"/>
      <c r="U112" s="307"/>
      <c r="V112" s="307"/>
      <c r="W112" s="307"/>
      <c r="X112" s="307"/>
      <c r="Y112" s="307"/>
    </row>
    <row r="113" spans="7:25" ht="14.25" customHeight="1" x14ac:dyDescent="0.25">
      <c r="G113" s="307"/>
      <c r="H113" s="307"/>
      <c r="I113" s="307"/>
      <c r="J113" s="307"/>
      <c r="K113" s="307"/>
      <c r="L113" s="307"/>
      <c r="M113" s="307"/>
      <c r="N113" s="307"/>
      <c r="O113" s="307"/>
      <c r="P113" s="307"/>
      <c r="Q113" s="307"/>
      <c r="R113" s="307"/>
      <c r="S113" s="307"/>
      <c r="T113" s="307"/>
      <c r="U113" s="307"/>
      <c r="V113" s="307"/>
      <c r="W113" s="307"/>
      <c r="X113" s="307"/>
      <c r="Y113" s="307"/>
    </row>
    <row r="114" spans="7:25" ht="14.25" customHeight="1" x14ac:dyDescent="0.25">
      <c r="G114" s="307"/>
      <c r="H114" s="307"/>
      <c r="I114" s="307"/>
      <c r="J114" s="307"/>
      <c r="K114" s="307"/>
      <c r="L114" s="307"/>
      <c r="M114" s="307"/>
      <c r="N114" s="307"/>
      <c r="O114" s="307"/>
      <c r="P114" s="307"/>
      <c r="Q114" s="307"/>
      <c r="R114" s="307"/>
      <c r="S114" s="307"/>
      <c r="T114" s="307"/>
      <c r="U114" s="307"/>
      <c r="V114" s="307"/>
      <c r="W114" s="307"/>
      <c r="X114" s="307"/>
      <c r="Y114" s="307"/>
    </row>
    <row r="115" spans="7:25" ht="14.25" customHeight="1" x14ac:dyDescent="0.25">
      <c r="G115" s="307"/>
      <c r="H115" s="307"/>
      <c r="I115" s="307"/>
      <c r="J115" s="307"/>
      <c r="K115" s="307"/>
      <c r="L115" s="307"/>
      <c r="M115" s="307"/>
      <c r="N115" s="307"/>
      <c r="O115" s="307"/>
      <c r="P115" s="307"/>
      <c r="Q115" s="307"/>
      <c r="R115" s="307"/>
      <c r="S115" s="307"/>
      <c r="T115" s="307"/>
      <c r="U115" s="307"/>
      <c r="V115" s="307"/>
      <c r="W115" s="307"/>
      <c r="X115" s="307"/>
      <c r="Y115" s="307"/>
    </row>
    <row r="116" spans="7:25" ht="14.25" customHeight="1" x14ac:dyDescent="0.25">
      <c r="G116" s="307"/>
      <c r="H116" s="307"/>
      <c r="I116" s="307"/>
      <c r="J116" s="307"/>
      <c r="K116" s="307"/>
      <c r="L116" s="307"/>
      <c r="M116" s="307"/>
      <c r="N116" s="307"/>
      <c r="O116" s="307"/>
      <c r="P116" s="307"/>
      <c r="Q116" s="307"/>
      <c r="R116" s="307"/>
      <c r="S116" s="307"/>
      <c r="T116" s="307"/>
      <c r="U116" s="307"/>
      <c r="V116" s="307"/>
      <c r="W116" s="307"/>
      <c r="X116" s="307"/>
      <c r="Y116" s="307"/>
    </row>
    <row r="117" spans="7:25" ht="14.25" customHeight="1" x14ac:dyDescent="0.25">
      <c r="G117" s="307"/>
      <c r="H117" s="307"/>
      <c r="I117" s="307"/>
      <c r="J117" s="307"/>
      <c r="K117" s="307"/>
      <c r="L117" s="307"/>
      <c r="M117" s="307"/>
      <c r="N117" s="307"/>
      <c r="O117" s="307"/>
      <c r="P117" s="307"/>
      <c r="Q117" s="307"/>
      <c r="R117" s="307"/>
      <c r="S117" s="307"/>
      <c r="T117" s="307"/>
      <c r="U117" s="307"/>
      <c r="V117" s="307"/>
      <c r="W117" s="307"/>
      <c r="X117" s="307"/>
      <c r="Y117" s="307"/>
    </row>
    <row r="118" spans="7:25" ht="14.25" customHeight="1" x14ac:dyDescent="0.25">
      <c r="G118" s="307"/>
      <c r="H118" s="307"/>
      <c r="I118" s="307"/>
      <c r="J118" s="307"/>
      <c r="K118" s="307"/>
      <c r="L118" s="307"/>
      <c r="M118" s="307"/>
      <c r="N118" s="307"/>
      <c r="O118" s="307"/>
      <c r="P118" s="307"/>
      <c r="Q118" s="307"/>
      <c r="R118" s="307"/>
      <c r="S118" s="307"/>
      <c r="T118" s="307"/>
      <c r="U118" s="307"/>
      <c r="V118" s="307"/>
      <c r="W118" s="307"/>
      <c r="X118" s="307"/>
      <c r="Y118" s="307"/>
    </row>
    <row r="119" spans="7:25" ht="14.25" customHeight="1" x14ac:dyDescent="0.25">
      <c r="G119" s="307"/>
      <c r="H119" s="307"/>
      <c r="I119" s="307"/>
      <c r="J119" s="307"/>
      <c r="K119" s="307"/>
      <c r="L119" s="307"/>
      <c r="M119" s="307"/>
      <c r="N119" s="307"/>
      <c r="O119" s="307"/>
      <c r="P119" s="307"/>
      <c r="Q119" s="307"/>
      <c r="R119" s="307"/>
      <c r="S119" s="307"/>
      <c r="T119" s="307"/>
      <c r="U119" s="307"/>
      <c r="V119" s="307"/>
      <c r="W119" s="307"/>
      <c r="X119" s="307"/>
      <c r="Y119" s="307"/>
    </row>
    <row r="120" spans="7:25" ht="14.25" customHeight="1" x14ac:dyDescent="0.25">
      <c r="G120" s="307"/>
      <c r="H120" s="307"/>
      <c r="I120" s="307"/>
      <c r="J120" s="307"/>
      <c r="K120" s="307"/>
      <c r="L120" s="307"/>
      <c r="M120" s="307"/>
      <c r="N120" s="307"/>
      <c r="O120" s="307"/>
      <c r="P120" s="307"/>
      <c r="Q120" s="307"/>
      <c r="R120" s="307"/>
      <c r="S120" s="307"/>
      <c r="T120" s="307"/>
      <c r="U120" s="307"/>
      <c r="V120" s="307"/>
      <c r="W120" s="307"/>
      <c r="X120" s="307"/>
      <c r="Y120" s="307"/>
    </row>
    <row r="121" spans="7:25" ht="14.25" customHeight="1" x14ac:dyDescent="0.25">
      <c r="G121" s="307"/>
      <c r="H121" s="307"/>
      <c r="I121" s="307"/>
      <c r="J121" s="307"/>
      <c r="K121" s="307"/>
      <c r="L121" s="307"/>
      <c r="M121" s="307"/>
      <c r="N121" s="307"/>
      <c r="O121" s="307"/>
      <c r="P121" s="307"/>
      <c r="Q121" s="307"/>
      <c r="R121" s="307"/>
      <c r="S121" s="307"/>
      <c r="T121" s="307"/>
      <c r="U121" s="307"/>
      <c r="V121" s="307"/>
      <c r="W121" s="307"/>
      <c r="X121" s="307"/>
      <c r="Y121" s="307"/>
    </row>
    <row r="122" spans="7:25" ht="14.25" customHeight="1" x14ac:dyDescent="0.25">
      <c r="G122" s="307"/>
      <c r="H122" s="307"/>
      <c r="I122" s="307"/>
      <c r="J122" s="307"/>
      <c r="K122" s="307"/>
      <c r="L122" s="307"/>
      <c r="M122" s="307"/>
      <c r="N122" s="307"/>
      <c r="O122" s="307"/>
      <c r="P122" s="307"/>
      <c r="Q122" s="307"/>
      <c r="R122" s="307"/>
      <c r="S122" s="307"/>
      <c r="T122" s="307"/>
      <c r="U122" s="307"/>
      <c r="V122" s="307"/>
      <c r="W122" s="307"/>
      <c r="X122" s="307"/>
      <c r="Y122" s="307"/>
    </row>
    <row r="123" spans="7:25" ht="14.25" customHeight="1" x14ac:dyDescent="0.25">
      <c r="G123" s="307"/>
      <c r="H123" s="307"/>
      <c r="I123" s="307"/>
      <c r="J123" s="307"/>
      <c r="K123" s="307"/>
      <c r="L123" s="307"/>
      <c r="M123" s="307"/>
      <c r="N123" s="307"/>
      <c r="O123" s="307"/>
      <c r="P123" s="307"/>
      <c r="Q123" s="307"/>
      <c r="R123" s="307"/>
      <c r="S123" s="307"/>
      <c r="T123" s="307"/>
      <c r="U123" s="307"/>
      <c r="V123" s="307"/>
      <c r="W123" s="307"/>
      <c r="X123" s="307"/>
      <c r="Y123" s="307"/>
    </row>
    <row r="124" spans="7:25" ht="14.25" customHeight="1" x14ac:dyDescent="0.25">
      <c r="G124" s="307"/>
      <c r="H124" s="307"/>
      <c r="I124" s="307"/>
      <c r="J124" s="307"/>
      <c r="K124" s="307"/>
      <c r="L124" s="307"/>
      <c r="M124" s="307"/>
      <c r="N124" s="307"/>
      <c r="O124" s="307"/>
      <c r="P124" s="307"/>
      <c r="Q124" s="307"/>
      <c r="R124" s="307"/>
      <c r="S124" s="307"/>
      <c r="T124" s="307"/>
      <c r="U124" s="307"/>
      <c r="V124" s="307"/>
      <c r="W124" s="307"/>
      <c r="X124" s="307"/>
      <c r="Y124" s="307"/>
    </row>
    <row r="125" spans="7:25" ht="14.25" customHeight="1" x14ac:dyDescent="0.25">
      <c r="G125" s="307"/>
      <c r="H125" s="307"/>
      <c r="I125" s="307"/>
      <c r="J125" s="307"/>
      <c r="K125" s="307"/>
      <c r="L125" s="307"/>
      <c r="M125" s="307"/>
      <c r="N125" s="307"/>
      <c r="O125" s="307"/>
      <c r="P125" s="307"/>
      <c r="Q125" s="307"/>
      <c r="R125" s="307"/>
      <c r="S125" s="307"/>
      <c r="T125" s="307"/>
      <c r="U125" s="307"/>
      <c r="V125" s="307"/>
      <c r="W125" s="307"/>
      <c r="X125" s="307"/>
      <c r="Y125" s="307"/>
    </row>
    <row r="126" spans="7:25" ht="14.25" customHeight="1" x14ac:dyDescent="0.25">
      <c r="G126" s="307"/>
      <c r="H126" s="307"/>
      <c r="I126" s="307"/>
      <c r="J126" s="307"/>
      <c r="K126" s="307"/>
      <c r="L126" s="307"/>
      <c r="M126" s="307"/>
      <c r="N126" s="307"/>
      <c r="O126" s="307"/>
      <c r="P126" s="307"/>
      <c r="Q126" s="307"/>
      <c r="R126" s="307"/>
      <c r="S126" s="307"/>
      <c r="T126" s="307"/>
      <c r="U126" s="307"/>
      <c r="V126" s="307"/>
      <c r="W126" s="307"/>
      <c r="X126" s="307"/>
      <c r="Y126" s="307"/>
    </row>
    <row r="127" spans="7:25" ht="14.25" customHeight="1" x14ac:dyDescent="0.25">
      <c r="G127" s="307"/>
      <c r="H127" s="307"/>
      <c r="I127" s="307"/>
      <c r="J127" s="307"/>
      <c r="K127" s="307"/>
      <c r="L127" s="307"/>
      <c r="M127" s="307"/>
      <c r="N127" s="307"/>
      <c r="O127" s="307"/>
      <c r="P127" s="307"/>
      <c r="Q127" s="307"/>
      <c r="R127" s="307"/>
      <c r="S127" s="307"/>
      <c r="T127" s="307"/>
      <c r="U127" s="307"/>
      <c r="V127" s="307"/>
      <c r="W127" s="307"/>
      <c r="X127" s="307"/>
      <c r="Y127" s="307"/>
    </row>
    <row r="128" spans="7:25" ht="14.25" customHeight="1" x14ac:dyDescent="0.25">
      <c r="G128" s="307"/>
      <c r="H128" s="307"/>
      <c r="I128" s="307"/>
      <c r="J128" s="307"/>
      <c r="K128" s="307"/>
      <c r="L128" s="307"/>
      <c r="M128" s="307"/>
      <c r="N128" s="307"/>
      <c r="O128" s="307"/>
      <c r="P128" s="307"/>
      <c r="Q128" s="307"/>
      <c r="R128" s="307"/>
      <c r="S128" s="307"/>
      <c r="T128" s="307"/>
      <c r="U128" s="307"/>
      <c r="V128" s="307"/>
      <c r="W128" s="307"/>
      <c r="X128" s="307"/>
      <c r="Y128" s="307"/>
    </row>
    <row r="129" spans="7:25" ht="14.25" customHeight="1" x14ac:dyDescent="0.25">
      <c r="G129" s="307"/>
      <c r="H129" s="307"/>
      <c r="I129" s="307"/>
      <c r="J129" s="307"/>
      <c r="K129" s="307"/>
      <c r="L129" s="307"/>
      <c r="M129" s="307"/>
      <c r="N129" s="307"/>
      <c r="O129" s="307"/>
      <c r="P129" s="307"/>
      <c r="Q129" s="307"/>
      <c r="R129" s="307"/>
      <c r="S129" s="307"/>
      <c r="T129" s="307"/>
      <c r="U129" s="307"/>
      <c r="V129" s="307"/>
      <c r="W129" s="307"/>
      <c r="X129" s="307"/>
      <c r="Y129" s="307"/>
    </row>
    <row r="130" spans="7:25" ht="14.25" customHeight="1" x14ac:dyDescent="0.25">
      <c r="G130" s="307"/>
      <c r="H130" s="307"/>
      <c r="I130" s="307"/>
      <c r="J130" s="307"/>
      <c r="K130" s="307"/>
      <c r="L130" s="307"/>
      <c r="M130" s="307"/>
      <c r="N130" s="307"/>
      <c r="O130" s="307"/>
      <c r="P130" s="307"/>
      <c r="Q130" s="307"/>
      <c r="R130" s="307"/>
      <c r="S130" s="307"/>
      <c r="T130" s="307"/>
      <c r="U130" s="307"/>
      <c r="V130" s="307"/>
      <c r="W130" s="307"/>
      <c r="X130" s="307"/>
      <c r="Y130" s="307"/>
    </row>
    <row r="131" spans="7:25" ht="14.25" customHeight="1" x14ac:dyDescent="0.25">
      <c r="G131" s="307"/>
      <c r="H131" s="307"/>
      <c r="I131" s="307"/>
      <c r="J131" s="307"/>
      <c r="K131" s="307"/>
      <c r="L131" s="307"/>
      <c r="M131" s="307"/>
      <c r="N131" s="307"/>
      <c r="O131" s="307"/>
      <c r="P131" s="307"/>
      <c r="Q131" s="307"/>
      <c r="R131" s="307"/>
      <c r="S131" s="307"/>
      <c r="T131" s="307"/>
      <c r="U131" s="307"/>
      <c r="V131" s="307"/>
      <c r="W131" s="307"/>
      <c r="X131" s="307"/>
      <c r="Y131" s="307"/>
    </row>
    <row r="132" spans="7:25" ht="14.25" customHeight="1" x14ac:dyDescent="0.25">
      <c r="G132" s="307"/>
      <c r="H132" s="307"/>
      <c r="I132" s="307"/>
      <c r="J132" s="307"/>
      <c r="K132" s="307"/>
      <c r="L132" s="307"/>
      <c r="M132" s="307"/>
      <c r="N132" s="307"/>
      <c r="O132" s="307"/>
      <c r="P132" s="307"/>
      <c r="Q132" s="307"/>
      <c r="R132" s="307"/>
      <c r="S132" s="307"/>
      <c r="T132" s="307"/>
      <c r="U132" s="307"/>
      <c r="V132" s="307"/>
      <c r="W132" s="307"/>
      <c r="X132" s="307"/>
      <c r="Y132" s="307"/>
    </row>
    <row r="133" spans="7:25" ht="14.25" customHeight="1" x14ac:dyDescent="0.25">
      <c r="G133" s="307"/>
      <c r="H133" s="307"/>
      <c r="I133" s="307"/>
      <c r="J133" s="307"/>
      <c r="K133" s="307"/>
      <c r="L133" s="307"/>
      <c r="M133" s="307"/>
      <c r="N133" s="307"/>
      <c r="O133" s="307"/>
      <c r="P133" s="307"/>
      <c r="Q133" s="307"/>
      <c r="R133" s="307"/>
      <c r="S133" s="307"/>
      <c r="T133" s="307"/>
      <c r="U133" s="307"/>
      <c r="V133" s="307"/>
      <c r="W133" s="307"/>
      <c r="X133" s="307"/>
      <c r="Y133" s="307"/>
    </row>
    <row r="134" spans="7:25" ht="14.25" customHeight="1" x14ac:dyDescent="0.25">
      <c r="G134" s="307"/>
      <c r="H134" s="307"/>
      <c r="I134" s="307"/>
      <c r="J134" s="307"/>
      <c r="K134" s="307"/>
      <c r="L134" s="307"/>
      <c r="M134" s="307"/>
      <c r="N134" s="307"/>
      <c r="O134" s="307"/>
      <c r="P134" s="307"/>
      <c r="Q134" s="307"/>
      <c r="R134" s="307"/>
      <c r="S134" s="307"/>
      <c r="T134" s="307"/>
      <c r="U134" s="307"/>
      <c r="V134" s="307"/>
      <c r="W134" s="307"/>
      <c r="X134" s="307"/>
      <c r="Y134" s="307"/>
    </row>
    <row r="135" spans="7:25" ht="14.25" customHeight="1" x14ac:dyDescent="0.25">
      <c r="G135" s="307"/>
      <c r="H135" s="307"/>
      <c r="I135" s="307"/>
      <c r="J135" s="307"/>
      <c r="K135" s="307"/>
      <c r="L135" s="307"/>
      <c r="M135" s="307"/>
      <c r="N135" s="307"/>
      <c r="O135" s="307"/>
      <c r="P135" s="307"/>
      <c r="Q135" s="307"/>
      <c r="R135" s="307"/>
      <c r="S135" s="307"/>
      <c r="T135" s="307"/>
      <c r="U135" s="307"/>
      <c r="V135" s="307"/>
      <c r="W135" s="307"/>
      <c r="X135" s="307"/>
      <c r="Y135" s="307"/>
    </row>
    <row r="136" spans="7:25" ht="14.25" customHeight="1" x14ac:dyDescent="0.25">
      <c r="G136" s="307"/>
      <c r="H136" s="307"/>
      <c r="I136" s="307"/>
      <c r="J136" s="307"/>
      <c r="K136" s="307"/>
      <c r="L136" s="307"/>
      <c r="M136" s="307"/>
      <c r="N136" s="307"/>
      <c r="O136" s="307"/>
      <c r="P136" s="307"/>
      <c r="Q136" s="307"/>
      <c r="R136" s="307"/>
      <c r="S136" s="307"/>
      <c r="T136" s="307"/>
      <c r="U136" s="307"/>
      <c r="V136" s="307"/>
      <c r="W136" s="307"/>
      <c r="X136" s="307"/>
      <c r="Y136" s="307"/>
    </row>
    <row r="137" spans="7:25" ht="14.25" customHeight="1" x14ac:dyDescent="0.25">
      <c r="G137" s="307"/>
      <c r="H137" s="307"/>
      <c r="I137" s="307"/>
      <c r="J137" s="307"/>
      <c r="K137" s="307"/>
      <c r="L137" s="307"/>
      <c r="M137" s="307"/>
      <c r="N137" s="307"/>
      <c r="O137" s="307"/>
      <c r="P137" s="307"/>
      <c r="Q137" s="307"/>
      <c r="R137" s="307"/>
      <c r="S137" s="307"/>
      <c r="T137" s="307"/>
      <c r="U137" s="307"/>
      <c r="V137" s="307"/>
      <c r="W137" s="307"/>
      <c r="X137" s="307"/>
      <c r="Y137" s="307"/>
    </row>
    <row r="138" spans="7:25" ht="14.25" customHeight="1" x14ac:dyDescent="0.25">
      <c r="G138" s="307"/>
      <c r="H138" s="307"/>
      <c r="I138" s="307"/>
      <c r="J138" s="307"/>
      <c r="K138" s="307"/>
      <c r="L138" s="307"/>
      <c r="M138" s="307"/>
      <c r="N138" s="307"/>
      <c r="O138" s="307"/>
      <c r="P138" s="307"/>
      <c r="Q138" s="307"/>
      <c r="R138" s="307"/>
      <c r="S138" s="307"/>
      <c r="T138" s="307"/>
      <c r="U138" s="307"/>
      <c r="V138" s="307"/>
      <c r="W138" s="307"/>
      <c r="X138" s="307"/>
      <c r="Y138" s="307"/>
    </row>
    <row r="139" spans="7:25" ht="14.25" customHeight="1" x14ac:dyDescent="0.25">
      <c r="G139" s="307"/>
      <c r="H139" s="307"/>
      <c r="I139" s="307"/>
      <c r="J139" s="307"/>
      <c r="K139" s="307"/>
      <c r="L139" s="307"/>
      <c r="M139" s="307"/>
      <c r="N139" s="307"/>
      <c r="O139" s="307"/>
      <c r="P139" s="307"/>
      <c r="Q139" s="307"/>
      <c r="R139" s="307"/>
      <c r="S139" s="307"/>
      <c r="T139" s="307"/>
      <c r="U139" s="307"/>
      <c r="V139" s="307"/>
      <c r="W139" s="307"/>
      <c r="X139" s="307"/>
      <c r="Y139" s="307"/>
    </row>
    <row r="140" spans="7:25" ht="14.25" customHeight="1" x14ac:dyDescent="0.25">
      <c r="G140" s="307"/>
      <c r="H140" s="307"/>
      <c r="I140" s="307"/>
      <c r="J140" s="307"/>
      <c r="K140" s="307"/>
      <c r="L140" s="307"/>
      <c r="M140" s="307"/>
      <c r="N140" s="307"/>
      <c r="O140" s="307"/>
      <c r="P140" s="307"/>
      <c r="Q140" s="307"/>
      <c r="R140" s="307"/>
      <c r="S140" s="307"/>
      <c r="T140" s="307"/>
      <c r="U140" s="307"/>
      <c r="V140" s="307"/>
      <c r="W140" s="307"/>
      <c r="X140" s="307"/>
      <c r="Y140" s="307"/>
    </row>
    <row r="141" spans="7:25" ht="14.25" customHeight="1" x14ac:dyDescent="0.25">
      <c r="G141" s="307"/>
      <c r="H141" s="307"/>
      <c r="I141" s="307"/>
      <c r="J141" s="307"/>
      <c r="K141" s="307"/>
      <c r="L141" s="307"/>
      <c r="M141" s="307"/>
      <c r="N141" s="307"/>
      <c r="O141" s="307"/>
      <c r="P141" s="307"/>
      <c r="Q141" s="307"/>
      <c r="R141" s="307"/>
      <c r="S141" s="307"/>
      <c r="T141" s="307"/>
      <c r="U141" s="307"/>
      <c r="V141" s="307"/>
      <c r="W141" s="307"/>
      <c r="X141" s="307"/>
      <c r="Y141" s="307"/>
    </row>
    <row r="142" spans="7:25" ht="14.25" customHeight="1" x14ac:dyDescent="0.25">
      <c r="G142" s="307"/>
      <c r="H142" s="307"/>
      <c r="I142" s="307"/>
      <c r="J142" s="307"/>
      <c r="K142" s="307"/>
      <c r="L142" s="307"/>
      <c r="M142" s="307"/>
      <c r="N142" s="307"/>
      <c r="O142" s="307"/>
      <c r="P142" s="307"/>
      <c r="Q142" s="307"/>
      <c r="R142" s="307"/>
      <c r="S142" s="307"/>
      <c r="T142" s="307"/>
      <c r="U142" s="307"/>
      <c r="V142" s="307"/>
      <c r="W142" s="307"/>
      <c r="X142" s="307"/>
      <c r="Y142" s="307"/>
    </row>
    <row r="143" spans="7:25" ht="14.25" customHeight="1" x14ac:dyDescent="0.25">
      <c r="G143" s="307"/>
      <c r="H143" s="307"/>
      <c r="I143" s="307"/>
      <c r="J143" s="307"/>
      <c r="K143" s="307"/>
      <c r="L143" s="307"/>
      <c r="M143" s="307"/>
      <c r="N143" s="307"/>
      <c r="O143" s="307"/>
      <c r="P143" s="307"/>
      <c r="Q143" s="307"/>
      <c r="R143" s="307"/>
      <c r="S143" s="307"/>
      <c r="T143" s="307"/>
      <c r="U143" s="307"/>
      <c r="V143" s="307"/>
      <c r="W143" s="307"/>
      <c r="X143" s="307"/>
      <c r="Y143" s="307"/>
    </row>
    <row r="144" spans="7:25" ht="14.25" customHeight="1" x14ac:dyDescent="0.25">
      <c r="G144" s="307"/>
      <c r="H144" s="307"/>
      <c r="I144" s="307"/>
      <c r="J144" s="307"/>
      <c r="K144" s="307"/>
      <c r="L144" s="307"/>
      <c r="M144" s="307"/>
      <c r="N144" s="307"/>
      <c r="O144" s="307"/>
      <c r="P144" s="307"/>
      <c r="Q144" s="307"/>
      <c r="R144" s="307"/>
      <c r="S144" s="307"/>
      <c r="T144" s="307"/>
      <c r="U144" s="307"/>
      <c r="V144" s="307"/>
      <c r="W144" s="307"/>
      <c r="X144" s="307"/>
      <c r="Y144" s="307"/>
    </row>
    <row r="145" spans="7:25" ht="14.25" customHeight="1" x14ac:dyDescent="0.25">
      <c r="G145" s="307"/>
      <c r="H145" s="307"/>
      <c r="I145" s="307"/>
      <c r="J145" s="307"/>
      <c r="K145" s="307"/>
      <c r="L145" s="307"/>
      <c r="M145" s="307"/>
      <c r="N145" s="307"/>
      <c r="O145" s="307"/>
      <c r="P145" s="307"/>
      <c r="Q145" s="307"/>
      <c r="R145" s="307"/>
      <c r="S145" s="307"/>
      <c r="T145" s="307"/>
      <c r="U145" s="307"/>
      <c r="V145" s="307"/>
      <c r="W145" s="307"/>
      <c r="X145" s="307"/>
      <c r="Y145" s="307"/>
    </row>
    <row r="146" spans="7:25" ht="14.25" customHeight="1" x14ac:dyDescent="0.25">
      <c r="G146" s="307"/>
      <c r="H146" s="307"/>
      <c r="I146" s="307"/>
      <c r="J146" s="307"/>
      <c r="K146" s="307"/>
      <c r="L146" s="307"/>
      <c r="M146" s="307"/>
      <c r="N146" s="307"/>
      <c r="O146" s="307"/>
      <c r="P146" s="307"/>
      <c r="Q146" s="307"/>
      <c r="R146" s="307"/>
      <c r="S146" s="307"/>
      <c r="T146" s="307"/>
      <c r="U146" s="307"/>
      <c r="V146" s="307"/>
      <c r="W146" s="307"/>
      <c r="X146" s="307"/>
      <c r="Y146" s="307"/>
    </row>
    <row r="147" spans="7:25" ht="14.25" customHeight="1" x14ac:dyDescent="0.25">
      <c r="G147" s="307"/>
      <c r="H147" s="307"/>
      <c r="I147" s="307"/>
      <c r="J147" s="307"/>
      <c r="K147" s="307"/>
      <c r="L147" s="307"/>
      <c r="M147" s="307"/>
      <c r="N147" s="307"/>
      <c r="O147" s="307"/>
      <c r="P147" s="307"/>
      <c r="Q147" s="307"/>
      <c r="R147" s="307"/>
      <c r="S147" s="307"/>
      <c r="T147" s="307"/>
      <c r="U147" s="307"/>
      <c r="V147" s="307"/>
      <c r="W147" s="307"/>
      <c r="X147" s="307"/>
      <c r="Y147" s="307"/>
    </row>
    <row r="148" spans="7:25" ht="14.25" customHeight="1" x14ac:dyDescent="0.25">
      <c r="G148" s="307"/>
      <c r="H148" s="307"/>
      <c r="I148" s="307"/>
      <c r="J148" s="307"/>
      <c r="K148" s="307"/>
      <c r="L148" s="307"/>
      <c r="M148" s="307"/>
      <c r="N148" s="307"/>
      <c r="O148" s="307"/>
      <c r="P148" s="307"/>
      <c r="Q148" s="307"/>
      <c r="R148" s="307"/>
      <c r="S148" s="307"/>
      <c r="T148" s="307"/>
      <c r="U148" s="307"/>
      <c r="V148" s="307"/>
      <c r="W148" s="307"/>
      <c r="X148" s="307"/>
      <c r="Y148" s="307"/>
    </row>
    <row r="149" spans="7:25" ht="14.25" customHeight="1" x14ac:dyDescent="0.25">
      <c r="G149" s="307"/>
      <c r="H149" s="307"/>
      <c r="I149" s="307"/>
      <c r="J149" s="307"/>
      <c r="K149" s="307"/>
      <c r="L149" s="307"/>
      <c r="M149" s="307"/>
      <c r="N149" s="307"/>
      <c r="O149" s="307"/>
      <c r="P149" s="307"/>
      <c r="Q149" s="307"/>
      <c r="R149" s="307"/>
      <c r="S149" s="307"/>
      <c r="T149" s="307"/>
      <c r="U149" s="307"/>
      <c r="V149" s="307"/>
      <c r="W149" s="307"/>
      <c r="X149" s="307"/>
      <c r="Y149" s="307"/>
    </row>
    <row r="150" spans="7:25" ht="14.25" customHeight="1" x14ac:dyDescent="0.25">
      <c r="G150" s="307"/>
      <c r="H150" s="307"/>
      <c r="I150" s="307"/>
      <c r="J150" s="307"/>
      <c r="K150" s="307"/>
      <c r="L150" s="307"/>
      <c r="M150" s="307"/>
      <c r="N150" s="307"/>
      <c r="O150" s="307"/>
      <c r="P150" s="307"/>
      <c r="Q150" s="307"/>
      <c r="R150" s="307"/>
      <c r="S150" s="307"/>
      <c r="T150" s="307"/>
      <c r="U150" s="307"/>
      <c r="V150" s="307"/>
      <c r="W150" s="307"/>
      <c r="X150" s="307"/>
      <c r="Y150" s="307"/>
    </row>
    <row r="151" spans="7:25" ht="14.25" customHeight="1" x14ac:dyDescent="0.25">
      <c r="G151" s="307"/>
      <c r="H151" s="307"/>
      <c r="I151" s="307"/>
      <c r="J151" s="307"/>
      <c r="K151" s="307"/>
      <c r="L151" s="307"/>
      <c r="M151" s="307"/>
      <c r="N151" s="307"/>
      <c r="O151" s="307"/>
      <c r="P151" s="307"/>
      <c r="Q151" s="307"/>
      <c r="R151" s="307"/>
      <c r="S151" s="307"/>
      <c r="T151" s="307"/>
      <c r="U151" s="307"/>
      <c r="V151" s="307"/>
      <c r="W151" s="307"/>
      <c r="X151" s="307"/>
      <c r="Y151" s="307"/>
    </row>
    <row r="152" spans="7:25" ht="14.25" customHeight="1" x14ac:dyDescent="0.25">
      <c r="G152" s="307"/>
      <c r="H152" s="307"/>
      <c r="I152" s="307"/>
      <c r="J152" s="307"/>
      <c r="K152" s="307"/>
      <c r="L152" s="307"/>
      <c r="M152" s="307"/>
      <c r="N152" s="307"/>
      <c r="O152" s="307"/>
      <c r="P152" s="307"/>
      <c r="Q152" s="307"/>
      <c r="R152" s="307"/>
      <c r="S152" s="307"/>
      <c r="T152" s="307"/>
      <c r="U152" s="307"/>
      <c r="V152" s="307"/>
      <c r="W152" s="307"/>
      <c r="X152" s="307"/>
      <c r="Y152" s="307"/>
    </row>
    <row r="153" spans="7:25" ht="14.25" customHeight="1" x14ac:dyDescent="0.25">
      <c r="G153" s="307"/>
      <c r="H153" s="307"/>
      <c r="I153" s="307"/>
      <c r="J153" s="307"/>
      <c r="K153" s="307"/>
      <c r="L153" s="307"/>
      <c r="M153" s="307"/>
      <c r="N153" s="307"/>
      <c r="O153" s="307"/>
      <c r="P153" s="307"/>
      <c r="Q153" s="307"/>
      <c r="R153" s="307"/>
      <c r="S153" s="307"/>
      <c r="T153" s="307"/>
      <c r="U153" s="307"/>
      <c r="V153" s="307"/>
      <c r="W153" s="307"/>
      <c r="X153" s="307"/>
      <c r="Y153" s="307"/>
    </row>
    <row r="154" spans="7:25" ht="14.25" customHeight="1" x14ac:dyDescent="0.25">
      <c r="G154" s="307"/>
      <c r="H154" s="307"/>
      <c r="I154" s="307"/>
      <c r="J154" s="307"/>
      <c r="K154" s="307"/>
      <c r="L154" s="307"/>
      <c r="M154" s="307"/>
      <c r="N154" s="307"/>
      <c r="O154" s="307"/>
      <c r="P154" s="307"/>
      <c r="Q154" s="307"/>
      <c r="R154" s="307"/>
      <c r="S154" s="307"/>
      <c r="T154" s="307"/>
      <c r="U154" s="307"/>
      <c r="V154" s="307"/>
      <c r="W154" s="307"/>
      <c r="X154" s="307"/>
      <c r="Y154" s="307"/>
    </row>
    <row r="155" spans="7:25" ht="14.25" customHeight="1" x14ac:dyDescent="0.25">
      <c r="G155" s="307"/>
      <c r="H155" s="307"/>
      <c r="I155" s="307"/>
      <c r="J155" s="307"/>
      <c r="K155" s="307"/>
      <c r="L155" s="307"/>
      <c r="M155" s="307"/>
      <c r="N155" s="307"/>
      <c r="O155" s="307"/>
      <c r="P155" s="307"/>
      <c r="Q155" s="307"/>
      <c r="R155" s="307"/>
      <c r="S155" s="307"/>
      <c r="T155" s="307"/>
      <c r="U155" s="307"/>
      <c r="V155" s="307"/>
      <c r="W155" s="307"/>
      <c r="X155" s="307"/>
      <c r="Y155" s="307"/>
    </row>
    <row r="156" spans="7:25" ht="14.25" customHeight="1" x14ac:dyDescent="0.25">
      <c r="G156" s="307"/>
      <c r="H156" s="307"/>
      <c r="I156" s="307"/>
      <c r="J156" s="307"/>
      <c r="K156" s="307"/>
      <c r="L156" s="307"/>
      <c r="M156" s="307"/>
      <c r="N156" s="307"/>
      <c r="O156" s="307"/>
      <c r="P156" s="307"/>
      <c r="Q156" s="307"/>
      <c r="R156" s="307"/>
      <c r="S156" s="307"/>
      <c r="T156" s="307"/>
      <c r="U156" s="307"/>
      <c r="V156" s="307"/>
      <c r="W156" s="307"/>
      <c r="X156" s="307"/>
      <c r="Y156" s="307"/>
    </row>
    <row r="157" spans="7:25" ht="14.25" customHeight="1" x14ac:dyDescent="0.25">
      <c r="G157" s="307"/>
      <c r="H157" s="307"/>
      <c r="I157" s="307"/>
      <c r="J157" s="307"/>
      <c r="K157" s="307"/>
      <c r="L157" s="307"/>
      <c r="M157" s="307"/>
      <c r="N157" s="307"/>
      <c r="O157" s="307"/>
      <c r="P157" s="307"/>
      <c r="Q157" s="307"/>
      <c r="R157" s="307"/>
      <c r="S157" s="307"/>
      <c r="T157" s="307"/>
      <c r="U157" s="307"/>
      <c r="V157" s="307"/>
      <c r="W157" s="307"/>
      <c r="X157" s="307"/>
      <c r="Y157" s="307"/>
    </row>
    <row r="158" spans="7:25" ht="14.25" customHeight="1" x14ac:dyDescent="0.25">
      <c r="G158" s="307"/>
      <c r="H158" s="307"/>
      <c r="I158" s="307"/>
      <c r="J158" s="307"/>
      <c r="K158" s="307"/>
      <c r="L158" s="307"/>
      <c r="M158" s="307"/>
      <c r="N158" s="307"/>
      <c r="O158" s="307"/>
      <c r="P158" s="307"/>
      <c r="Q158" s="307"/>
      <c r="R158" s="307"/>
      <c r="S158" s="307"/>
      <c r="T158" s="307"/>
      <c r="U158" s="307"/>
      <c r="V158" s="307"/>
      <c r="W158" s="307"/>
      <c r="X158" s="307"/>
      <c r="Y158" s="307"/>
    </row>
    <row r="159" spans="7:25" ht="14.25" customHeight="1" x14ac:dyDescent="0.25">
      <c r="G159" s="307"/>
      <c r="H159" s="307"/>
      <c r="I159" s="307"/>
      <c r="J159" s="307"/>
      <c r="K159" s="307"/>
      <c r="L159" s="307"/>
      <c r="M159" s="307"/>
      <c r="N159" s="307"/>
      <c r="O159" s="307"/>
      <c r="P159" s="307"/>
      <c r="Q159" s="307"/>
      <c r="R159" s="307"/>
      <c r="S159" s="307"/>
      <c r="T159" s="307"/>
      <c r="U159" s="307"/>
      <c r="V159" s="307"/>
      <c r="W159" s="307"/>
      <c r="X159" s="307"/>
      <c r="Y159" s="307"/>
    </row>
    <row r="160" spans="7:25" ht="14.25" customHeight="1" x14ac:dyDescent="0.25">
      <c r="G160" s="307"/>
      <c r="H160" s="307"/>
      <c r="I160" s="307"/>
      <c r="J160" s="307"/>
      <c r="K160" s="307"/>
      <c r="L160" s="307"/>
      <c r="M160" s="307"/>
      <c r="N160" s="307"/>
      <c r="O160" s="307"/>
      <c r="P160" s="307"/>
      <c r="Q160" s="307"/>
      <c r="R160" s="307"/>
      <c r="S160" s="307"/>
      <c r="T160" s="307"/>
      <c r="U160" s="307"/>
      <c r="V160" s="307"/>
      <c r="W160" s="307"/>
      <c r="X160" s="307"/>
      <c r="Y160" s="307"/>
    </row>
    <row r="161" spans="7:25" ht="14.25" customHeight="1" x14ac:dyDescent="0.25">
      <c r="G161" s="307"/>
      <c r="H161" s="307"/>
      <c r="I161" s="307"/>
      <c r="J161" s="307"/>
      <c r="K161" s="307"/>
      <c r="L161" s="307"/>
      <c r="M161" s="307"/>
      <c r="N161" s="307"/>
      <c r="O161" s="307"/>
      <c r="P161" s="307"/>
      <c r="Q161" s="307"/>
      <c r="R161" s="307"/>
      <c r="S161" s="307"/>
      <c r="T161" s="307"/>
      <c r="U161" s="307"/>
      <c r="V161" s="307"/>
      <c r="W161" s="307"/>
      <c r="X161" s="307"/>
      <c r="Y161" s="307"/>
    </row>
    <row r="162" spans="7:25" ht="14.25" customHeight="1" x14ac:dyDescent="0.25">
      <c r="G162" s="307"/>
      <c r="H162" s="307"/>
      <c r="I162" s="307"/>
      <c r="J162" s="307"/>
      <c r="K162" s="307"/>
      <c r="L162" s="307"/>
      <c r="M162" s="307"/>
      <c r="N162" s="307"/>
      <c r="O162" s="307"/>
      <c r="P162" s="307"/>
      <c r="Q162" s="307"/>
      <c r="R162" s="307"/>
      <c r="S162" s="307"/>
      <c r="T162" s="307"/>
      <c r="U162" s="307"/>
      <c r="V162" s="307"/>
      <c r="W162" s="307"/>
      <c r="X162" s="307"/>
      <c r="Y162" s="307"/>
    </row>
    <row r="163" spans="7:25" ht="14.25" customHeight="1" x14ac:dyDescent="0.25">
      <c r="G163" s="307"/>
      <c r="H163" s="307"/>
      <c r="I163" s="307"/>
      <c r="J163" s="307"/>
      <c r="K163" s="307"/>
      <c r="L163" s="307"/>
      <c r="M163" s="307"/>
      <c r="N163" s="307"/>
      <c r="O163" s="307"/>
      <c r="P163" s="307"/>
      <c r="Q163" s="307"/>
      <c r="R163" s="307"/>
      <c r="S163" s="307"/>
      <c r="T163" s="307"/>
      <c r="U163" s="307"/>
      <c r="V163" s="307"/>
      <c r="W163" s="307"/>
      <c r="X163" s="307"/>
      <c r="Y163" s="307"/>
    </row>
    <row r="164" spans="7:25" ht="14.25" customHeight="1" x14ac:dyDescent="0.25">
      <c r="G164" s="307"/>
      <c r="H164" s="307"/>
      <c r="I164" s="307"/>
      <c r="J164" s="307"/>
      <c r="K164" s="307"/>
      <c r="L164" s="307"/>
      <c r="M164" s="307"/>
      <c r="N164" s="307"/>
      <c r="O164" s="307"/>
      <c r="P164" s="307"/>
      <c r="Q164" s="307"/>
      <c r="R164" s="307"/>
      <c r="S164" s="307"/>
      <c r="T164" s="307"/>
      <c r="U164" s="307"/>
      <c r="V164" s="307"/>
      <c r="W164" s="307"/>
      <c r="X164" s="307"/>
      <c r="Y164" s="307"/>
    </row>
    <row r="165" spans="7:25" ht="14.25" customHeight="1" x14ac:dyDescent="0.25">
      <c r="G165" s="307"/>
      <c r="H165" s="307"/>
      <c r="I165" s="307"/>
      <c r="J165" s="307"/>
      <c r="K165" s="307"/>
      <c r="L165" s="307"/>
      <c r="M165" s="307"/>
      <c r="N165" s="307"/>
      <c r="O165" s="307"/>
      <c r="P165" s="307"/>
      <c r="Q165" s="307"/>
      <c r="R165" s="307"/>
      <c r="S165" s="307"/>
      <c r="T165" s="307"/>
      <c r="U165" s="307"/>
      <c r="V165" s="307"/>
      <c r="W165" s="307"/>
      <c r="X165" s="307"/>
      <c r="Y165" s="307"/>
    </row>
    <row r="166" spans="7:25" ht="14.25" customHeight="1" x14ac:dyDescent="0.25">
      <c r="G166" s="307"/>
      <c r="H166" s="307"/>
      <c r="I166" s="307"/>
      <c r="J166" s="307"/>
      <c r="K166" s="307"/>
      <c r="L166" s="307"/>
      <c r="M166" s="307"/>
      <c r="N166" s="307"/>
      <c r="O166" s="307"/>
      <c r="P166" s="307"/>
      <c r="Q166" s="307"/>
      <c r="R166" s="307"/>
      <c r="S166" s="307"/>
      <c r="T166" s="307"/>
      <c r="U166" s="307"/>
      <c r="V166" s="307"/>
      <c r="W166" s="307"/>
      <c r="X166" s="307"/>
      <c r="Y166" s="307"/>
    </row>
    <row r="167" spans="7:25" ht="14.25" customHeight="1" x14ac:dyDescent="0.25">
      <c r="G167" s="307"/>
      <c r="H167" s="307"/>
      <c r="I167" s="307"/>
      <c r="J167" s="307"/>
      <c r="K167" s="307"/>
      <c r="L167" s="307"/>
      <c r="M167" s="307"/>
      <c r="N167" s="307"/>
      <c r="O167" s="307"/>
      <c r="P167" s="307"/>
      <c r="Q167" s="307"/>
      <c r="R167" s="307"/>
      <c r="S167" s="307"/>
      <c r="T167" s="307"/>
      <c r="U167" s="307"/>
      <c r="V167" s="307"/>
      <c r="W167" s="307"/>
      <c r="X167" s="307"/>
      <c r="Y167" s="307"/>
    </row>
    <row r="168" spans="7:25" ht="14.25" customHeight="1" x14ac:dyDescent="0.25">
      <c r="G168" s="307"/>
      <c r="H168" s="307"/>
      <c r="I168" s="307"/>
      <c r="J168" s="307"/>
      <c r="K168" s="307"/>
      <c r="L168" s="307"/>
      <c r="M168" s="307"/>
      <c r="N168" s="307"/>
      <c r="O168" s="307"/>
      <c r="P168" s="307"/>
      <c r="Q168" s="307"/>
      <c r="R168" s="307"/>
      <c r="S168" s="307"/>
      <c r="T168" s="307"/>
      <c r="U168" s="307"/>
      <c r="V168" s="307"/>
      <c r="W168" s="307"/>
      <c r="X168" s="307"/>
      <c r="Y168" s="307"/>
    </row>
    <row r="169" spans="7:25" ht="14.25" customHeight="1" x14ac:dyDescent="0.25">
      <c r="G169" s="307"/>
      <c r="H169" s="307"/>
      <c r="I169" s="307"/>
      <c r="J169" s="307"/>
      <c r="K169" s="307"/>
      <c r="L169" s="307"/>
      <c r="M169" s="307"/>
      <c r="N169" s="307"/>
      <c r="O169" s="307"/>
      <c r="P169" s="307"/>
      <c r="Q169" s="307"/>
      <c r="R169" s="307"/>
      <c r="S169" s="307"/>
      <c r="T169" s="307"/>
      <c r="U169" s="307"/>
      <c r="V169" s="307"/>
      <c r="W169" s="307"/>
      <c r="X169" s="307"/>
      <c r="Y169" s="307"/>
    </row>
    <row r="170" spans="7:25" ht="14.25" customHeight="1" x14ac:dyDescent="0.25">
      <c r="G170" s="307"/>
      <c r="H170" s="307"/>
      <c r="I170" s="307"/>
      <c r="J170" s="307"/>
      <c r="K170" s="307"/>
      <c r="L170" s="307"/>
      <c r="M170" s="307"/>
      <c r="N170" s="307"/>
      <c r="O170" s="307"/>
      <c r="P170" s="307"/>
      <c r="Q170" s="307"/>
      <c r="R170" s="307"/>
      <c r="S170" s="307"/>
      <c r="T170" s="307"/>
      <c r="U170" s="307"/>
      <c r="V170" s="307"/>
      <c r="W170" s="307"/>
      <c r="X170" s="307"/>
      <c r="Y170" s="307"/>
    </row>
    <row r="171" spans="7:25" ht="14.25" customHeight="1" x14ac:dyDescent="0.25">
      <c r="G171" s="307"/>
      <c r="H171" s="307"/>
      <c r="I171" s="307"/>
      <c r="J171" s="307"/>
      <c r="K171" s="307"/>
      <c r="L171" s="307"/>
      <c r="M171" s="307"/>
      <c r="N171" s="307"/>
      <c r="O171" s="307"/>
      <c r="P171" s="307"/>
      <c r="Q171" s="307"/>
      <c r="R171" s="307"/>
      <c r="S171" s="307"/>
      <c r="T171" s="307"/>
      <c r="U171" s="307"/>
      <c r="V171" s="307"/>
      <c r="W171" s="307"/>
      <c r="X171" s="307"/>
      <c r="Y171" s="307"/>
    </row>
    <row r="172" spans="7:25" ht="14.25" customHeight="1" x14ac:dyDescent="0.25">
      <c r="G172" s="307"/>
      <c r="H172" s="307"/>
      <c r="I172" s="307"/>
      <c r="J172" s="307"/>
      <c r="K172" s="307"/>
      <c r="L172" s="307"/>
      <c r="M172" s="307"/>
      <c r="N172" s="307"/>
      <c r="O172" s="307"/>
      <c r="P172" s="307"/>
      <c r="Q172" s="307"/>
      <c r="R172" s="307"/>
      <c r="S172" s="307"/>
      <c r="T172" s="307"/>
      <c r="U172" s="307"/>
      <c r="V172" s="307"/>
      <c r="W172" s="307"/>
      <c r="X172" s="307"/>
      <c r="Y172" s="307"/>
    </row>
    <row r="173" spans="7:25" ht="14.25" customHeight="1" x14ac:dyDescent="0.25">
      <c r="G173" s="307"/>
      <c r="H173" s="307"/>
      <c r="I173" s="307"/>
      <c r="J173" s="307"/>
      <c r="K173" s="307"/>
      <c r="L173" s="307"/>
      <c r="M173" s="307"/>
      <c r="N173" s="307"/>
      <c r="O173" s="307"/>
      <c r="P173" s="307"/>
      <c r="Q173" s="307"/>
      <c r="R173" s="307"/>
      <c r="S173" s="307"/>
      <c r="T173" s="307"/>
      <c r="U173" s="307"/>
      <c r="V173" s="307"/>
      <c r="W173" s="307"/>
      <c r="X173" s="307"/>
      <c r="Y173" s="307"/>
    </row>
    <row r="174" spans="7:25" ht="14.25" customHeight="1" x14ac:dyDescent="0.25">
      <c r="G174" s="307"/>
      <c r="H174" s="307"/>
      <c r="I174" s="307"/>
      <c r="J174" s="307"/>
      <c r="K174" s="307"/>
      <c r="L174" s="307"/>
      <c r="M174" s="307"/>
      <c r="N174" s="307"/>
      <c r="O174" s="307"/>
      <c r="P174" s="307"/>
      <c r="Q174" s="307"/>
      <c r="R174" s="307"/>
      <c r="S174" s="307"/>
      <c r="T174" s="307"/>
      <c r="U174" s="307"/>
      <c r="V174" s="307"/>
      <c r="W174" s="307"/>
      <c r="X174" s="307"/>
      <c r="Y174" s="307"/>
    </row>
    <row r="175" spans="7:25" ht="14.25" customHeight="1" x14ac:dyDescent="0.25">
      <c r="G175" s="307"/>
      <c r="H175" s="307"/>
      <c r="I175" s="307"/>
      <c r="J175" s="307"/>
      <c r="K175" s="307"/>
      <c r="L175" s="307"/>
      <c r="M175" s="307"/>
      <c r="N175" s="307"/>
      <c r="O175" s="307"/>
      <c r="P175" s="307"/>
      <c r="Q175" s="307"/>
      <c r="R175" s="307"/>
      <c r="S175" s="307"/>
      <c r="T175" s="307"/>
      <c r="U175" s="307"/>
      <c r="V175" s="307"/>
      <c r="W175" s="307"/>
      <c r="X175" s="307"/>
      <c r="Y175" s="307"/>
    </row>
    <row r="176" spans="7:25" ht="14.25" customHeight="1" x14ac:dyDescent="0.25">
      <c r="G176" s="307"/>
      <c r="H176" s="307"/>
      <c r="I176" s="307"/>
      <c r="J176" s="307"/>
      <c r="K176" s="307"/>
      <c r="L176" s="307"/>
      <c r="M176" s="307"/>
      <c r="N176" s="307"/>
      <c r="O176" s="307"/>
      <c r="P176" s="307"/>
      <c r="Q176" s="307"/>
      <c r="R176" s="307"/>
      <c r="S176" s="307"/>
      <c r="T176" s="307"/>
      <c r="U176" s="307"/>
      <c r="V176" s="307"/>
      <c r="W176" s="307"/>
      <c r="X176" s="307"/>
      <c r="Y176" s="307"/>
    </row>
    <row r="177" spans="7:25" ht="14.25" customHeight="1" x14ac:dyDescent="0.25">
      <c r="G177" s="307"/>
      <c r="H177" s="307"/>
      <c r="I177" s="307"/>
      <c r="J177" s="307"/>
      <c r="K177" s="307"/>
      <c r="L177" s="307"/>
      <c r="M177" s="307"/>
      <c r="N177" s="307"/>
      <c r="O177" s="307"/>
      <c r="P177" s="307"/>
      <c r="Q177" s="307"/>
      <c r="R177" s="307"/>
      <c r="S177" s="307"/>
      <c r="T177" s="307"/>
      <c r="U177" s="307"/>
      <c r="V177" s="307"/>
      <c r="W177" s="307"/>
      <c r="X177" s="307"/>
      <c r="Y177" s="307"/>
    </row>
    <row r="178" spans="7:25" ht="14.25" customHeight="1" x14ac:dyDescent="0.25">
      <c r="G178" s="307"/>
      <c r="H178" s="307"/>
      <c r="I178" s="307"/>
      <c r="J178" s="307"/>
      <c r="K178" s="307"/>
      <c r="L178" s="307"/>
      <c r="M178" s="307"/>
      <c r="N178" s="307"/>
      <c r="O178" s="307"/>
      <c r="P178" s="307"/>
      <c r="Q178" s="307"/>
      <c r="R178" s="307"/>
      <c r="S178" s="307"/>
      <c r="T178" s="307"/>
      <c r="U178" s="307"/>
      <c r="V178" s="307"/>
      <c r="W178" s="307"/>
      <c r="X178" s="307"/>
      <c r="Y178" s="307"/>
    </row>
    <row r="179" spans="7:25" ht="14.25" customHeight="1" x14ac:dyDescent="0.25">
      <c r="G179" s="307"/>
      <c r="H179" s="307"/>
      <c r="I179" s="307"/>
      <c r="J179" s="307"/>
      <c r="K179" s="307"/>
      <c r="L179" s="307"/>
      <c r="M179" s="307"/>
      <c r="N179" s="307"/>
      <c r="O179" s="307"/>
      <c r="P179" s="307"/>
      <c r="Q179" s="307"/>
      <c r="R179" s="307"/>
      <c r="S179" s="307"/>
      <c r="T179" s="307"/>
      <c r="U179" s="307"/>
      <c r="V179" s="307"/>
      <c r="W179" s="307"/>
      <c r="X179" s="307"/>
      <c r="Y179" s="307"/>
    </row>
    <row r="180" spans="7:25" ht="14.25" customHeight="1" x14ac:dyDescent="0.25">
      <c r="G180" s="307"/>
      <c r="H180" s="307"/>
      <c r="I180" s="307"/>
      <c r="J180" s="307"/>
      <c r="K180" s="307"/>
      <c r="L180" s="307"/>
      <c r="M180" s="307"/>
      <c r="N180" s="307"/>
      <c r="O180" s="307"/>
      <c r="P180" s="307"/>
      <c r="Q180" s="307"/>
      <c r="R180" s="307"/>
      <c r="S180" s="307"/>
      <c r="T180" s="307"/>
      <c r="U180" s="307"/>
      <c r="V180" s="307"/>
      <c r="W180" s="307"/>
      <c r="X180" s="307"/>
      <c r="Y180" s="307"/>
    </row>
    <row r="181" spans="7:25" ht="14.25" customHeight="1" x14ac:dyDescent="0.25">
      <c r="G181" s="307"/>
      <c r="H181" s="307"/>
      <c r="I181" s="307"/>
      <c r="J181" s="307"/>
      <c r="K181" s="307"/>
      <c r="L181" s="307"/>
      <c r="M181" s="307"/>
      <c r="N181" s="307"/>
      <c r="O181" s="307"/>
      <c r="P181" s="307"/>
      <c r="Q181" s="307"/>
      <c r="R181" s="307"/>
      <c r="S181" s="307"/>
      <c r="T181" s="307"/>
      <c r="U181" s="307"/>
      <c r="V181" s="307"/>
      <c r="W181" s="307"/>
      <c r="X181" s="307"/>
      <c r="Y181" s="307"/>
    </row>
    <row r="182" spans="7:25" ht="14.25" customHeight="1" x14ac:dyDescent="0.25">
      <c r="G182" s="307"/>
      <c r="H182" s="307"/>
      <c r="I182" s="307"/>
      <c r="J182" s="307"/>
      <c r="K182" s="307"/>
      <c r="L182" s="307"/>
      <c r="M182" s="307"/>
      <c r="N182" s="307"/>
      <c r="O182" s="307"/>
      <c r="P182" s="307"/>
      <c r="Q182" s="307"/>
      <c r="R182" s="307"/>
      <c r="S182" s="307"/>
      <c r="T182" s="307"/>
      <c r="U182" s="307"/>
      <c r="V182" s="307"/>
      <c r="W182" s="307"/>
      <c r="X182" s="307"/>
      <c r="Y182" s="307"/>
    </row>
    <row r="183" spans="7:25" ht="14.25" customHeight="1" x14ac:dyDescent="0.25">
      <c r="G183" s="307"/>
      <c r="H183" s="307"/>
      <c r="I183" s="307"/>
      <c r="J183" s="307"/>
      <c r="K183" s="307"/>
      <c r="L183" s="307"/>
      <c r="M183" s="307"/>
      <c r="N183" s="307"/>
      <c r="O183" s="307"/>
      <c r="P183" s="307"/>
      <c r="Q183" s="307"/>
      <c r="R183" s="307"/>
      <c r="S183" s="307"/>
      <c r="T183" s="307"/>
      <c r="U183" s="307"/>
      <c r="V183" s="307"/>
      <c r="W183" s="307"/>
      <c r="X183" s="307"/>
      <c r="Y183" s="307"/>
    </row>
    <row r="184" spans="7:25" ht="14.25" customHeight="1" x14ac:dyDescent="0.25">
      <c r="G184" s="307"/>
      <c r="H184" s="307"/>
      <c r="I184" s="307"/>
      <c r="J184" s="307"/>
      <c r="K184" s="307"/>
      <c r="L184" s="307"/>
      <c r="M184" s="307"/>
      <c r="N184" s="307"/>
      <c r="O184" s="307"/>
      <c r="P184" s="307"/>
      <c r="Q184" s="307"/>
      <c r="R184" s="307"/>
      <c r="S184" s="307"/>
      <c r="T184" s="307"/>
      <c r="U184" s="307"/>
      <c r="V184" s="307"/>
      <c r="W184" s="307"/>
      <c r="X184" s="307"/>
      <c r="Y184" s="307"/>
    </row>
    <row r="185" spans="7:25" ht="14.25" customHeight="1" x14ac:dyDescent="0.25">
      <c r="G185" s="307"/>
      <c r="H185" s="307"/>
      <c r="I185" s="307"/>
      <c r="J185" s="307"/>
      <c r="K185" s="307"/>
      <c r="L185" s="307"/>
      <c r="M185" s="307"/>
      <c r="N185" s="307"/>
      <c r="O185" s="307"/>
      <c r="P185" s="307"/>
      <c r="Q185" s="307"/>
      <c r="R185" s="307"/>
      <c r="S185" s="307"/>
      <c r="T185" s="307"/>
      <c r="U185" s="307"/>
      <c r="V185" s="307"/>
      <c r="W185" s="307"/>
      <c r="X185" s="307"/>
      <c r="Y185" s="307"/>
    </row>
    <row r="186" spans="7:25" ht="14.25" customHeight="1" x14ac:dyDescent="0.25">
      <c r="G186" s="307"/>
      <c r="H186" s="307"/>
      <c r="I186" s="307"/>
      <c r="J186" s="307"/>
      <c r="K186" s="307"/>
      <c r="L186" s="307"/>
      <c r="M186" s="307"/>
      <c r="N186" s="307"/>
      <c r="O186" s="307"/>
      <c r="P186" s="307"/>
      <c r="Q186" s="307"/>
      <c r="R186" s="307"/>
      <c r="S186" s="307"/>
      <c r="T186" s="307"/>
      <c r="U186" s="307"/>
      <c r="V186" s="307"/>
      <c r="W186" s="307"/>
      <c r="X186" s="307"/>
      <c r="Y186" s="307"/>
    </row>
    <row r="187" spans="7:25" ht="14.25" customHeight="1" x14ac:dyDescent="0.25">
      <c r="G187" s="307"/>
      <c r="H187" s="307"/>
      <c r="I187" s="307"/>
      <c r="J187" s="307"/>
      <c r="K187" s="307"/>
      <c r="L187" s="307"/>
      <c r="M187" s="307"/>
      <c r="N187" s="307"/>
      <c r="O187" s="307"/>
      <c r="P187" s="307"/>
      <c r="Q187" s="307"/>
      <c r="R187" s="307"/>
      <c r="S187" s="307"/>
      <c r="T187" s="307"/>
      <c r="U187" s="307"/>
      <c r="V187" s="307"/>
      <c r="W187" s="307"/>
      <c r="X187" s="307"/>
      <c r="Y187" s="307"/>
    </row>
    <row r="188" spans="7:25" ht="14.25" customHeight="1" x14ac:dyDescent="0.25">
      <c r="G188" s="307"/>
      <c r="H188" s="307"/>
      <c r="I188" s="307"/>
      <c r="J188" s="307"/>
      <c r="K188" s="307"/>
      <c r="L188" s="307"/>
      <c r="M188" s="307"/>
      <c r="N188" s="307"/>
      <c r="O188" s="307"/>
      <c r="P188" s="307"/>
      <c r="Q188" s="307"/>
      <c r="R188" s="307"/>
      <c r="S188" s="307"/>
      <c r="T188" s="307"/>
      <c r="U188" s="307"/>
      <c r="V188" s="307"/>
      <c r="W188" s="307"/>
      <c r="X188" s="307"/>
      <c r="Y188" s="307"/>
    </row>
    <row r="189" spans="7:25" ht="14.25" customHeight="1" x14ac:dyDescent="0.25">
      <c r="G189" s="307"/>
      <c r="H189" s="307"/>
      <c r="I189" s="307"/>
      <c r="J189" s="307"/>
      <c r="K189" s="307"/>
      <c r="L189" s="307"/>
      <c r="M189" s="307"/>
      <c r="N189" s="307"/>
      <c r="O189" s="307"/>
      <c r="P189" s="307"/>
      <c r="Q189" s="307"/>
      <c r="R189" s="307"/>
      <c r="S189" s="307"/>
      <c r="T189" s="307"/>
      <c r="U189" s="307"/>
      <c r="V189" s="307"/>
      <c r="W189" s="307"/>
      <c r="X189" s="307"/>
      <c r="Y189" s="307"/>
    </row>
    <row r="190" spans="7:25" ht="14.25" customHeight="1" x14ac:dyDescent="0.25">
      <c r="G190" s="307"/>
      <c r="H190" s="307"/>
      <c r="I190" s="307"/>
      <c r="J190" s="307"/>
      <c r="K190" s="307"/>
      <c r="L190" s="307"/>
      <c r="M190" s="307"/>
      <c r="N190" s="307"/>
      <c r="O190" s="307"/>
      <c r="P190" s="307"/>
      <c r="Q190" s="307"/>
      <c r="R190" s="307"/>
      <c r="S190" s="307"/>
      <c r="T190" s="307"/>
      <c r="U190" s="307"/>
      <c r="V190" s="307"/>
      <c r="W190" s="307"/>
      <c r="X190" s="307"/>
      <c r="Y190" s="307"/>
    </row>
    <row r="191" spans="7:25" ht="14.25" customHeight="1" x14ac:dyDescent="0.25">
      <c r="G191" s="307"/>
      <c r="H191" s="307"/>
      <c r="I191" s="307"/>
      <c r="J191" s="307"/>
      <c r="K191" s="307"/>
      <c r="L191" s="307"/>
      <c r="M191" s="307"/>
      <c r="N191" s="307"/>
      <c r="O191" s="307"/>
      <c r="P191" s="307"/>
      <c r="Q191" s="307"/>
      <c r="R191" s="307"/>
      <c r="S191" s="307"/>
      <c r="T191" s="307"/>
      <c r="U191" s="307"/>
      <c r="V191" s="307"/>
      <c r="W191" s="307"/>
      <c r="X191" s="307"/>
      <c r="Y191" s="307"/>
    </row>
    <row r="192" spans="7:25" ht="14.25" customHeight="1" x14ac:dyDescent="0.25">
      <c r="G192" s="307"/>
      <c r="H192" s="307"/>
      <c r="I192" s="307"/>
      <c r="J192" s="307"/>
      <c r="K192" s="307"/>
      <c r="L192" s="307"/>
      <c r="M192" s="307"/>
      <c r="N192" s="307"/>
      <c r="O192" s="307"/>
      <c r="P192" s="307"/>
      <c r="Q192" s="307"/>
      <c r="R192" s="307"/>
      <c r="S192" s="307"/>
      <c r="T192" s="307"/>
      <c r="U192" s="307"/>
      <c r="V192" s="307"/>
      <c r="W192" s="307"/>
      <c r="X192" s="307"/>
      <c r="Y192" s="307"/>
    </row>
    <row r="193" spans="7:25" ht="14.25" customHeight="1" x14ac:dyDescent="0.25">
      <c r="G193" s="307"/>
      <c r="H193" s="307"/>
      <c r="I193" s="307"/>
      <c r="J193" s="307"/>
      <c r="K193" s="307"/>
      <c r="L193" s="307"/>
      <c r="M193" s="307"/>
      <c r="N193" s="307"/>
      <c r="O193" s="307"/>
      <c r="P193" s="307"/>
      <c r="Q193" s="307"/>
      <c r="R193" s="307"/>
      <c r="S193" s="307"/>
      <c r="T193" s="307"/>
      <c r="U193" s="307"/>
      <c r="V193" s="307"/>
      <c r="W193" s="307"/>
      <c r="X193" s="307"/>
      <c r="Y193" s="307"/>
    </row>
    <row r="194" spans="7:25" ht="14.25" customHeight="1" x14ac:dyDescent="0.25">
      <c r="G194" s="307"/>
      <c r="H194" s="307"/>
      <c r="I194" s="307"/>
      <c r="J194" s="307"/>
      <c r="K194" s="307"/>
      <c r="L194" s="307"/>
      <c r="M194" s="307"/>
      <c r="N194" s="307"/>
      <c r="O194" s="307"/>
      <c r="P194" s="307"/>
      <c r="Q194" s="307"/>
      <c r="R194" s="307"/>
      <c r="S194" s="307"/>
      <c r="T194" s="307"/>
      <c r="U194" s="307"/>
      <c r="V194" s="307"/>
      <c r="W194" s="307"/>
      <c r="X194" s="307"/>
      <c r="Y194" s="307"/>
    </row>
    <row r="195" spans="7:25" ht="14.25" customHeight="1" x14ac:dyDescent="0.25">
      <c r="G195" s="307"/>
      <c r="H195" s="307"/>
      <c r="I195" s="307"/>
      <c r="J195" s="307"/>
      <c r="K195" s="307"/>
      <c r="L195" s="307"/>
      <c r="M195" s="307"/>
      <c r="N195" s="307"/>
      <c r="O195" s="307"/>
      <c r="P195" s="307"/>
      <c r="Q195" s="307"/>
      <c r="R195" s="307"/>
      <c r="S195" s="307"/>
      <c r="T195" s="307"/>
      <c r="U195" s="307"/>
      <c r="V195" s="307"/>
      <c r="W195" s="307"/>
      <c r="X195" s="307"/>
      <c r="Y195" s="307"/>
    </row>
    <row r="196" spans="7:25" ht="14.25" customHeight="1" x14ac:dyDescent="0.25">
      <c r="G196" s="307"/>
      <c r="H196" s="307"/>
      <c r="I196" s="307"/>
      <c r="J196" s="307"/>
      <c r="K196" s="307"/>
      <c r="L196" s="307"/>
      <c r="M196" s="307"/>
      <c r="N196" s="307"/>
      <c r="O196" s="307"/>
      <c r="P196" s="307"/>
      <c r="Q196" s="307"/>
      <c r="R196" s="307"/>
      <c r="S196" s="307"/>
      <c r="T196" s="307"/>
      <c r="U196" s="307"/>
      <c r="V196" s="307"/>
      <c r="W196" s="307"/>
      <c r="X196" s="307"/>
      <c r="Y196" s="307"/>
    </row>
    <row r="197" spans="7:25" ht="14.25" customHeight="1" x14ac:dyDescent="0.25">
      <c r="G197" s="307"/>
      <c r="H197" s="307"/>
      <c r="I197" s="307"/>
      <c r="J197" s="307"/>
      <c r="K197" s="307"/>
      <c r="L197" s="307"/>
      <c r="M197" s="307"/>
      <c r="N197" s="307"/>
      <c r="O197" s="307"/>
      <c r="P197" s="307"/>
      <c r="Q197" s="307"/>
      <c r="R197" s="307"/>
      <c r="S197" s="307"/>
      <c r="T197" s="307"/>
      <c r="U197" s="307"/>
      <c r="V197" s="307"/>
      <c r="W197" s="307"/>
      <c r="X197" s="307"/>
      <c r="Y197" s="307"/>
    </row>
    <row r="198" spans="7:25" ht="14.25" customHeight="1" x14ac:dyDescent="0.25">
      <c r="G198" s="307"/>
      <c r="H198" s="307"/>
      <c r="I198" s="307"/>
      <c r="J198" s="307"/>
      <c r="K198" s="307"/>
      <c r="L198" s="307"/>
      <c r="M198" s="307"/>
      <c r="N198" s="307"/>
      <c r="O198" s="307"/>
      <c r="P198" s="307"/>
      <c r="Q198" s="307"/>
      <c r="R198" s="307"/>
      <c r="S198" s="307"/>
      <c r="T198" s="307"/>
      <c r="U198" s="307"/>
      <c r="V198" s="307"/>
      <c r="W198" s="307"/>
      <c r="X198" s="307"/>
      <c r="Y198" s="307"/>
    </row>
    <row r="199" spans="7:25" ht="14.25" customHeight="1" x14ac:dyDescent="0.25">
      <c r="G199" s="307"/>
      <c r="H199" s="307"/>
      <c r="I199" s="307"/>
      <c r="J199" s="307"/>
      <c r="K199" s="307"/>
      <c r="L199" s="307"/>
      <c r="M199" s="307"/>
      <c r="N199" s="307"/>
      <c r="O199" s="307"/>
      <c r="P199" s="307"/>
      <c r="Q199" s="307"/>
      <c r="R199" s="307"/>
      <c r="S199" s="307"/>
      <c r="T199" s="307"/>
      <c r="U199" s="307"/>
      <c r="V199" s="307"/>
      <c r="W199" s="307"/>
      <c r="X199" s="307"/>
      <c r="Y199" s="307"/>
    </row>
    <row r="200" spans="7:25" ht="14.25" customHeight="1" x14ac:dyDescent="0.25">
      <c r="G200" s="307"/>
      <c r="H200" s="307"/>
      <c r="I200" s="307"/>
      <c r="J200" s="307"/>
      <c r="K200" s="307"/>
      <c r="L200" s="307"/>
      <c r="M200" s="307"/>
      <c r="N200" s="307"/>
      <c r="O200" s="307"/>
      <c r="P200" s="307"/>
      <c r="Q200" s="307"/>
      <c r="R200" s="307"/>
      <c r="S200" s="307"/>
      <c r="T200" s="307"/>
      <c r="U200" s="307"/>
      <c r="V200" s="307"/>
      <c r="W200" s="307"/>
      <c r="X200" s="307"/>
      <c r="Y200" s="307"/>
    </row>
  </sheetData>
  <mergeCells count="151">
    <mergeCell ref="AK50:AT50"/>
    <mergeCell ref="J35:X35"/>
    <mergeCell ref="Y35:Z35"/>
    <mergeCell ref="AK52:AT52"/>
    <mergeCell ref="AA51:AJ51"/>
    <mergeCell ref="Y51:Z51"/>
    <mergeCell ref="H49:I49"/>
    <mergeCell ref="Y50:Z50"/>
    <mergeCell ref="AK45:AT45"/>
    <mergeCell ref="AK49:AT49"/>
    <mergeCell ref="AA49:AJ49"/>
    <mergeCell ref="H24:I24"/>
    <mergeCell ref="J38:X38"/>
    <mergeCell ref="H33:I33"/>
    <mergeCell ref="Y32:Z32"/>
    <mergeCell ref="J40:X40"/>
    <mergeCell ref="AA32:AT32"/>
    <mergeCell ref="H35:I35"/>
    <mergeCell ref="Y47:Z47"/>
    <mergeCell ref="AA46:AJ46"/>
    <mergeCell ref="Y38:Z38"/>
    <mergeCell ref="H39:I39"/>
    <mergeCell ref="AA27:AT27"/>
    <mergeCell ref="AA29:AT29"/>
    <mergeCell ref="J47:X47"/>
    <mergeCell ref="Z57:AQ57"/>
    <mergeCell ref="J30:X30"/>
    <mergeCell ref="H57:Y57"/>
    <mergeCell ref="AA53:AJ53"/>
    <mergeCell ref="AK44:AT44"/>
    <mergeCell ref="H43:I43"/>
    <mergeCell ref="J49:X49"/>
    <mergeCell ref="H53:Z53"/>
    <mergeCell ref="J51:X51"/>
    <mergeCell ref="AA37:AJ37"/>
    <mergeCell ref="AK51:AT51"/>
    <mergeCell ref="H45:I45"/>
    <mergeCell ref="J33:X33"/>
    <mergeCell ref="Y52:Z52"/>
    <mergeCell ref="H37:I37"/>
    <mergeCell ref="Y49:Z49"/>
    <mergeCell ref="AA39:AJ39"/>
    <mergeCell ref="H50:I50"/>
    <mergeCell ref="H52:I52"/>
    <mergeCell ref="J43:X43"/>
    <mergeCell ref="Y34:Z34"/>
    <mergeCell ref="AA47:AJ47"/>
    <mergeCell ref="AK48:AT48"/>
    <mergeCell ref="Y48:Z48"/>
    <mergeCell ref="B32:E32"/>
    <mergeCell ref="H34:I34"/>
    <mergeCell ref="H25:I25"/>
    <mergeCell ref="J32:X32"/>
    <mergeCell ref="J44:X44"/>
    <mergeCell ref="AA45:AJ45"/>
    <mergeCell ref="B36:E36"/>
    <mergeCell ref="J26:X26"/>
    <mergeCell ref="AK37:AT37"/>
    <mergeCell ref="AA26:AT26"/>
    <mergeCell ref="J29:X29"/>
    <mergeCell ref="H44:I44"/>
    <mergeCell ref="Y37:Z37"/>
    <mergeCell ref="AK43:AT43"/>
    <mergeCell ref="AA30:AT30"/>
    <mergeCell ref="Y45:Z45"/>
    <mergeCell ref="J31:X31"/>
    <mergeCell ref="AA38:AJ38"/>
    <mergeCell ref="G9:Z11"/>
    <mergeCell ref="AK46:AT46"/>
    <mergeCell ref="AK40:AT40"/>
    <mergeCell ref="B10:E10"/>
    <mergeCell ref="H26:I26"/>
    <mergeCell ref="H31:I31"/>
    <mergeCell ref="J45:X45"/>
    <mergeCell ref="H40:I40"/>
    <mergeCell ref="AA28:AT28"/>
    <mergeCell ref="B16:E16"/>
    <mergeCell ref="AA43:AJ43"/>
    <mergeCell ref="Y26:Z26"/>
    <mergeCell ref="B28:E28"/>
    <mergeCell ref="H30:I30"/>
    <mergeCell ref="Y43:Z43"/>
    <mergeCell ref="H29:I29"/>
    <mergeCell ref="B30:E30"/>
    <mergeCell ref="Y33:Z33"/>
    <mergeCell ref="J34:X34"/>
    <mergeCell ref="H38:I38"/>
    <mergeCell ref="AA23:AT23"/>
    <mergeCell ref="Y39:Z39"/>
    <mergeCell ref="Y30:Z30"/>
    <mergeCell ref="Y29:Z29"/>
    <mergeCell ref="G7:AR7"/>
    <mergeCell ref="AA52:AJ52"/>
    <mergeCell ref="B18:E18"/>
    <mergeCell ref="AA40:AJ40"/>
    <mergeCell ref="H28:I28"/>
    <mergeCell ref="Y27:Z27"/>
    <mergeCell ref="H48:I48"/>
    <mergeCell ref="H22:I22"/>
    <mergeCell ref="J23:X23"/>
    <mergeCell ref="B17:E17"/>
    <mergeCell ref="Y23:Z23"/>
    <mergeCell ref="B19:E19"/>
    <mergeCell ref="B34:E34"/>
    <mergeCell ref="B12:E12"/>
    <mergeCell ref="Y25:Z25"/>
    <mergeCell ref="AA25:AT25"/>
    <mergeCell ref="B14:E14"/>
    <mergeCell ref="B13:E13"/>
    <mergeCell ref="J28:X28"/>
    <mergeCell ref="H23:I23"/>
    <mergeCell ref="J27:X27"/>
    <mergeCell ref="B20:E20"/>
    <mergeCell ref="B15:E15"/>
    <mergeCell ref="AA50:AJ50"/>
    <mergeCell ref="Y22:Z22"/>
    <mergeCell ref="Y31:Z31"/>
    <mergeCell ref="Y40:Z40"/>
    <mergeCell ref="AA44:AJ44"/>
    <mergeCell ref="Y28:Z28"/>
    <mergeCell ref="AA31:AT31"/>
    <mergeCell ref="AA22:AT22"/>
    <mergeCell ref="J37:X37"/>
    <mergeCell ref="J24:X24"/>
    <mergeCell ref="Y24:Z24"/>
    <mergeCell ref="AA24:AT24"/>
    <mergeCell ref="AA33:AT33"/>
    <mergeCell ref="B4:E4"/>
    <mergeCell ref="H46:I46"/>
    <mergeCell ref="Y44:Z44"/>
    <mergeCell ref="J25:X25"/>
    <mergeCell ref="AA34:AT34"/>
    <mergeCell ref="H51:I51"/>
    <mergeCell ref="AK53:AT53"/>
    <mergeCell ref="J50:X50"/>
    <mergeCell ref="H32:I32"/>
    <mergeCell ref="J46:X46"/>
    <mergeCell ref="AK47:AT47"/>
    <mergeCell ref="AA48:AJ48"/>
    <mergeCell ref="J52:X52"/>
    <mergeCell ref="Y46:Z46"/>
    <mergeCell ref="AK39:AT39"/>
    <mergeCell ref="H47:I47"/>
    <mergeCell ref="J39:X39"/>
    <mergeCell ref="AA35:AT35"/>
    <mergeCell ref="H27:I27"/>
    <mergeCell ref="J48:X48"/>
    <mergeCell ref="B8:E8"/>
    <mergeCell ref="AK38:AT38"/>
    <mergeCell ref="B6:E6"/>
    <mergeCell ref="J22:X22"/>
  </mergeCells>
  <hyperlinks>
    <hyperlink ref="B4" location="PANDUAN!A1" display="PANDUAN" xr:uid="{00000000-0004-0000-6700-000000000000}"/>
    <hyperlink ref="B6" location="'EWS DIRECTORY'!A1" display="EWS DIRECTORY" xr:uid="{00000000-0004-0000-6700-000001000000}"/>
    <hyperlink ref="B8" location="'DATA PEMICU'!A1" display="DATA PEMICU" xr:uid="{00000000-0004-0000-6700-000002000000}"/>
    <hyperlink ref="B10" location="'DATA PENGUJI'!A1" display="DATA PENGUJI" xr:uid="{00000000-0004-0000-6700-000003000000}"/>
    <hyperlink ref="B12" location="'MAIN LEVEL'!A1" display="MAIN LEVEL" xr:uid="{00000000-0004-0000-6700-000004000000}"/>
  </hyperlinks>
  <pageMargins left="0.51181102362204722" right="0.15748031496062989" top="0.55118110236220474" bottom="0.55118110236220474" header="0" footer="0"/>
  <pageSetup paperSize="9" scale="60" orientation="landscape"/>
  <headerFooter>
    <oddFooter>&amp;Rhalaman &amp;P dari</oddFooter>
  </headerFooter>
  <legacyDrawing r:id="rId1"/>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800-000000000000}">
  <sheetPr codeName="Sheet357">
    <tabColor theme="4" tint="-0.249977111117893"/>
  </sheetPr>
  <dimension ref="A1:BO44"/>
  <sheetViews>
    <sheetView topLeftCell="E3" zoomScaleNormal="100" workbookViewId="0">
      <selection activeCell="AQ18" sqref="AQ18:AU18"/>
    </sheetView>
  </sheetViews>
  <sheetFormatPr defaultColWidth="3.88671875" defaultRowHeight="13.8" x14ac:dyDescent="0.25"/>
  <cols>
    <col min="1" max="1" width="0" style="110" hidden="1"/>
    <col min="2" max="5" width="3.88671875" style="177" customWidth="1"/>
    <col min="6" max="6" width="3.88671875" style="110" customWidth="1"/>
  </cols>
  <sheetData>
    <row r="1" spans="2:67" x14ac:dyDescent="0.25">
      <c r="G1" s="178"/>
      <c r="H1" s="55"/>
      <c r="I1" s="55"/>
      <c r="J1" s="55"/>
      <c r="K1" s="55"/>
      <c r="L1" s="55"/>
      <c r="M1" s="55"/>
      <c r="N1" s="55"/>
    </row>
    <row r="2" spans="2:67" x14ac:dyDescent="0.25">
      <c r="G2" s="55" t="s">
        <v>1674</v>
      </c>
      <c r="H2" s="55"/>
      <c r="I2" s="55"/>
      <c r="J2" s="55"/>
      <c r="K2" s="55"/>
      <c r="L2" s="55"/>
      <c r="M2" s="55"/>
      <c r="N2" s="55"/>
    </row>
    <row r="3" spans="2:67" x14ac:dyDescent="0.25">
      <c r="B3" s="111"/>
      <c r="C3" s="111"/>
      <c r="D3" s="111"/>
      <c r="E3" s="111"/>
      <c r="G3" s="55"/>
      <c r="H3" s="55"/>
      <c r="I3" s="55"/>
      <c r="J3" s="55"/>
      <c r="K3" s="55"/>
      <c r="L3" s="55"/>
      <c r="M3" s="55"/>
      <c r="N3" s="55"/>
    </row>
    <row r="4" spans="2:67" x14ac:dyDescent="0.25">
      <c r="B4" s="762" t="s">
        <v>79</v>
      </c>
      <c r="C4" s="761"/>
      <c r="D4" s="761"/>
      <c r="E4" s="761"/>
      <c r="G4" s="55"/>
      <c r="H4" s="55"/>
      <c r="I4" s="55"/>
      <c r="J4" s="55"/>
      <c r="K4" s="55"/>
      <c r="L4" s="55"/>
      <c r="M4" s="55"/>
      <c r="N4" s="55"/>
    </row>
    <row r="5" spans="2:67" x14ac:dyDescent="0.25">
      <c r="B5" s="111"/>
      <c r="C5" s="111"/>
      <c r="D5" s="111"/>
      <c r="E5" s="111"/>
      <c r="G5" s="55"/>
      <c r="H5" s="55"/>
      <c r="I5" s="55"/>
      <c r="J5" s="55"/>
      <c r="K5" s="55"/>
      <c r="L5" s="55"/>
      <c r="M5" s="55"/>
      <c r="N5" s="55"/>
    </row>
    <row r="6" spans="2:67" x14ac:dyDescent="0.25">
      <c r="B6" s="762" t="s">
        <v>87</v>
      </c>
      <c r="C6" s="761"/>
      <c r="D6" s="761"/>
      <c r="E6" s="761"/>
      <c r="G6" s="55"/>
      <c r="H6" s="55"/>
      <c r="I6" s="55"/>
      <c r="J6" s="55"/>
      <c r="K6" s="55"/>
      <c r="L6" s="55"/>
      <c r="M6" s="55"/>
      <c r="N6" s="55"/>
    </row>
    <row r="7" spans="2:67" x14ac:dyDescent="0.25">
      <c r="B7" s="111"/>
      <c r="C7" s="111"/>
      <c r="D7" s="111"/>
      <c r="E7" s="111"/>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58"/>
      <c r="AU7" s="58"/>
      <c r="AV7" s="58"/>
      <c r="AW7" s="58"/>
      <c r="AX7" s="58"/>
      <c r="AY7" s="58"/>
      <c r="AZ7" s="58"/>
      <c r="BA7" s="58"/>
      <c r="BB7" s="58"/>
      <c r="BC7" s="58"/>
      <c r="BD7" s="58"/>
      <c r="BE7" s="58"/>
      <c r="BF7" s="58"/>
      <c r="BG7" s="58"/>
      <c r="BH7" s="58"/>
      <c r="BI7" s="58"/>
      <c r="BJ7" s="58"/>
      <c r="BK7" s="58"/>
      <c r="BL7" s="58"/>
      <c r="BM7" s="58"/>
      <c r="BN7" s="58"/>
      <c r="BO7" s="58"/>
    </row>
    <row r="8" spans="2:67" x14ac:dyDescent="0.25">
      <c r="B8" s="762" t="s">
        <v>94</v>
      </c>
      <c r="C8" s="761"/>
      <c r="D8" s="761"/>
      <c r="E8" s="761"/>
      <c r="G8" s="55"/>
      <c r="H8" s="55"/>
      <c r="I8" s="55"/>
      <c r="J8" s="55"/>
      <c r="K8" s="55"/>
      <c r="L8" s="55"/>
      <c r="M8" s="55"/>
      <c r="N8" s="55"/>
    </row>
    <row r="9" spans="2:67" ht="14.4" customHeight="1" x14ac:dyDescent="0.25">
      <c r="B9" s="111"/>
      <c r="C9" s="111"/>
      <c r="D9" s="111"/>
      <c r="E9" s="111"/>
      <c r="G9" s="999" t="str">
        <f>"Rincian "&amp;'C-5'!G9&amp;" "&amp;'C-5-1'!M26</f>
        <v>Rincian Persediaan Akhir Berdasarkan Bahan Bukti Pidana</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303"/>
    </row>
    <row r="10" spans="2:67" x14ac:dyDescent="0.25">
      <c r="B10" s="762" t="s">
        <v>101</v>
      </c>
      <c r="C10" s="761"/>
      <c r="D10" s="761"/>
      <c r="E10" s="761"/>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304"/>
    </row>
    <row r="11" spans="2:67"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305"/>
    </row>
    <row r="12" spans="2:67" x14ac:dyDescent="0.25">
      <c r="B12" s="762" t="s">
        <v>106</v>
      </c>
      <c r="C12" s="761"/>
      <c r="D12" s="761"/>
      <c r="E12" s="761"/>
      <c r="G12" s="254"/>
      <c r="H12" s="254"/>
      <c r="I12" s="254"/>
      <c r="J12" s="254"/>
      <c r="K12" s="254"/>
      <c r="L12" s="254"/>
      <c r="M12" s="254"/>
      <c r="N12" s="254"/>
    </row>
    <row r="13" spans="2:67" ht="14.25" customHeight="1" x14ac:dyDescent="0.25">
      <c r="B13" s="962" t="str">
        <f>HYPERLINK("#'"&amp;'EWS DIRECTORY'!$J$98&amp;"'!A1",'EWS DIRECTORY'!$J$98)</f>
        <v>C-5</v>
      </c>
      <c r="C13" s="761"/>
      <c r="D13" s="761"/>
      <c r="E13" s="761"/>
      <c r="G13" s="55" t="s">
        <v>1680</v>
      </c>
      <c r="H13" s="55"/>
      <c r="I13" s="254"/>
      <c r="J13" s="254"/>
      <c r="K13" s="254"/>
      <c r="L13" s="254"/>
      <c r="M13" s="254"/>
      <c r="N13" s="254"/>
    </row>
    <row r="14" spans="2:67" x14ac:dyDescent="0.25">
      <c r="B14" s="931" t="str">
        <f>HYPERLINK("#'"&amp;'EWS DIRECTORY'!$J$99&amp;"'!A1",'EWS DIRECTORY'!$J$99)</f>
        <v>C-5-1</v>
      </c>
      <c r="C14" s="761"/>
      <c r="D14" s="761"/>
      <c r="E14" s="761"/>
      <c r="G14" s="55" t="s">
        <v>1681</v>
      </c>
      <c r="H14" s="55"/>
      <c r="I14" s="55"/>
      <c r="J14" s="254"/>
      <c r="K14" s="254"/>
      <c r="L14" s="254"/>
      <c r="M14" s="254"/>
      <c r="N14" s="254"/>
    </row>
    <row r="15" spans="2:67" ht="14.25" customHeight="1" x14ac:dyDescent="0.25">
      <c r="B15" s="929" t="str">
        <f>HYPERLINK("#'"&amp;'EWS DIRECTORY'!$J$100&amp;"'!A1",'EWS DIRECTORY'!$J$100)</f>
        <v>C-5-1-1</v>
      </c>
      <c r="C15" s="761"/>
      <c r="D15" s="761"/>
      <c r="E15" s="761"/>
      <c r="G15" s="55" t="s">
        <v>1744</v>
      </c>
      <c r="H15" s="55"/>
      <c r="I15" s="55" t="s">
        <v>1744</v>
      </c>
      <c r="J15" s="254"/>
      <c r="K15" s="254"/>
      <c r="L15" s="254"/>
      <c r="M15" s="254"/>
      <c r="N15" s="254"/>
    </row>
    <row r="16" spans="2:67" ht="14.25" customHeight="1" x14ac:dyDescent="0.25">
      <c r="B16" s="929" t="str">
        <f>HYPERLINK("#'"&amp;'EWS DIRECTORY'!$J$101&amp;"'!A1",'EWS DIRECTORY'!$J$101)</f>
        <v>C-5-1-2</v>
      </c>
      <c r="C16" s="761"/>
      <c r="D16" s="761"/>
      <c r="E16" s="761"/>
    </row>
    <row r="17" spans="2:42" ht="14.25" customHeight="1" x14ac:dyDescent="0.25">
      <c r="B17" s="929" t="str">
        <f>HYPERLINK("#'"&amp;'EWS DIRECTORY'!$J$102&amp;"'!A1",'EWS DIRECTORY'!$J$102)</f>
        <v>C-5-1-3</v>
      </c>
      <c r="C17" s="761"/>
      <c r="D17" s="761"/>
      <c r="E17" s="761"/>
      <c r="G17" s="55" t="s">
        <v>1798</v>
      </c>
    </row>
    <row r="18" spans="2:42" ht="14.25" customHeight="1" x14ac:dyDescent="0.25">
      <c r="B18" s="929" t="str">
        <f>HYPERLINK("#'"&amp;'EWS DIRECTORY'!$J$103&amp;"'!A1",'EWS DIRECTORY'!$J$103)</f>
        <v>C-5-1-4</v>
      </c>
      <c r="C18" s="761"/>
      <c r="D18" s="761"/>
      <c r="E18" s="761"/>
      <c r="G18" s="55"/>
    </row>
    <row r="19" spans="2:42" ht="12.75" customHeight="1" x14ac:dyDescent="0.25">
      <c r="B19" s="927" t="str">
        <f>HYPERLINK("#'"&amp;'EWS DIRECTORY'!$J$104&amp;"'!A1",'EWS DIRECTORY'!$J$104)</f>
        <v>C-5-1-5</v>
      </c>
      <c r="C19" s="761"/>
      <c r="D19" s="761"/>
      <c r="E19" s="761"/>
      <c r="G19" s="55"/>
      <c r="H19" s="1116" t="s">
        <v>1445</v>
      </c>
      <c r="I19" s="825"/>
      <c r="J19" s="1116" t="s">
        <v>1452</v>
      </c>
      <c r="K19" s="824"/>
      <c r="L19" s="824"/>
      <c r="M19" s="824"/>
      <c r="N19" s="824"/>
      <c r="O19" s="825"/>
      <c r="P19" s="1116" t="s">
        <v>1915</v>
      </c>
      <c r="Q19" s="824"/>
      <c r="R19" s="824"/>
      <c r="S19" s="824"/>
      <c r="T19" s="824"/>
      <c r="U19" s="825"/>
      <c r="V19" s="1116" t="s">
        <v>1916</v>
      </c>
      <c r="W19" s="824"/>
      <c r="X19" s="824"/>
      <c r="Y19" s="824"/>
      <c r="Z19" s="824"/>
      <c r="AA19" s="824"/>
      <c r="AB19" s="824"/>
      <c r="AC19" s="824"/>
      <c r="AD19" s="824"/>
      <c r="AE19" s="824"/>
      <c r="AF19" s="824"/>
      <c r="AG19" s="824"/>
      <c r="AH19" s="824"/>
      <c r="AI19" s="824"/>
      <c r="AJ19" s="824"/>
      <c r="AK19" s="825"/>
      <c r="AL19" s="1120" t="s">
        <v>1481</v>
      </c>
      <c r="AM19" s="1121"/>
      <c r="AN19" s="1121"/>
      <c r="AO19" s="1121"/>
      <c r="AP19" s="1122"/>
    </row>
    <row r="20" spans="2:42" ht="14.25" customHeight="1" x14ac:dyDescent="0.25">
      <c r="B20" s="929" t="str">
        <f>HYPERLINK("#'"&amp;'EWS DIRECTORY'!$J$105&amp;"'!A1",'EWS DIRECTORY'!$J$105)</f>
        <v>C-5-1-6</v>
      </c>
      <c r="C20" s="761"/>
      <c r="D20" s="761"/>
      <c r="E20" s="761"/>
      <c r="G20" s="55"/>
      <c r="H20" s="1117"/>
      <c r="I20" s="825"/>
      <c r="J20" s="1119"/>
      <c r="K20" s="824"/>
      <c r="L20" s="824"/>
      <c r="M20" s="824"/>
      <c r="N20" s="824"/>
      <c r="O20" s="825"/>
      <c r="P20" s="1117"/>
      <c r="Q20" s="824"/>
      <c r="R20" s="824"/>
      <c r="S20" s="824"/>
      <c r="T20" s="824"/>
      <c r="U20" s="825"/>
      <c r="V20" s="1117"/>
      <c r="W20" s="824"/>
      <c r="X20" s="824"/>
      <c r="Y20" s="824"/>
      <c r="Z20" s="824"/>
      <c r="AA20" s="824"/>
      <c r="AB20" s="824"/>
      <c r="AC20" s="824"/>
      <c r="AD20" s="824"/>
      <c r="AE20" s="824"/>
      <c r="AF20" s="824"/>
      <c r="AG20" s="824"/>
      <c r="AH20" s="824"/>
      <c r="AI20" s="824"/>
      <c r="AJ20" s="824"/>
      <c r="AK20" s="825"/>
      <c r="AL20" s="1063"/>
      <c r="AM20" s="764"/>
      <c r="AN20" s="764"/>
      <c r="AO20" s="764"/>
      <c r="AP20" s="765"/>
    </row>
    <row r="21" spans="2:42" ht="14.25" customHeight="1" x14ac:dyDescent="0.25">
      <c r="G21" s="55"/>
      <c r="H21" s="1117"/>
      <c r="I21" s="825"/>
      <c r="J21" s="1119"/>
      <c r="K21" s="824"/>
      <c r="L21" s="824"/>
      <c r="M21" s="824"/>
      <c r="N21" s="824"/>
      <c r="O21" s="825"/>
      <c r="P21" s="1117"/>
      <c r="Q21" s="824"/>
      <c r="R21" s="824"/>
      <c r="S21" s="824"/>
      <c r="T21" s="824"/>
      <c r="U21" s="825"/>
      <c r="V21" s="1117"/>
      <c r="W21" s="824"/>
      <c r="X21" s="824"/>
      <c r="Y21" s="824"/>
      <c r="Z21" s="824"/>
      <c r="AA21" s="824"/>
      <c r="AB21" s="824"/>
      <c r="AC21" s="824"/>
      <c r="AD21" s="824"/>
      <c r="AE21" s="824"/>
      <c r="AF21" s="824"/>
      <c r="AG21" s="824"/>
      <c r="AH21" s="824"/>
      <c r="AI21" s="824"/>
      <c r="AJ21" s="824"/>
      <c r="AK21" s="825"/>
      <c r="AL21" s="1063"/>
      <c r="AM21" s="764"/>
      <c r="AN21" s="764"/>
      <c r="AO21" s="764"/>
      <c r="AP21" s="765"/>
    </row>
    <row r="22" spans="2:42" ht="14.25" customHeight="1" x14ac:dyDescent="0.25">
      <c r="G22" s="55"/>
      <c r="H22" s="1117"/>
      <c r="I22" s="825"/>
      <c r="J22" s="1119"/>
      <c r="K22" s="824"/>
      <c r="L22" s="824"/>
      <c r="M22" s="824"/>
      <c r="N22" s="824"/>
      <c r="O22" s="825"/>
      <c r="P22" s="1117"/>
      <c r="Q22" s="824"/>
      <c r="R22" s="824"/>
      <c r="S22" s="824"/>
      <c r="T22" s="824"/>
      <c r="U22" s="825"/>
      <c r="V22" s="1117"/>
      <c r="W22" s="824"/>
      <c r="X22" s="824"/>
      <c r="Y22" s="824"/>
      <c r="Z22" s="824"/>
      <c r="AA22" s="824"/>
      <c r="AB22" s="824"/>
      <c r="AC22" s="824"/>
      <c r="AD22" s="824"/>
      <c r="AE22" s="824"/>
      <c r="AF22" s="824"/>
      <c r="AG22" s="824"/>
      <c r="AH22" s="824"/>
      <c r="AI22" s="824"/>
      <c r="AJ22" s="824"/>
      <c r="AK22" s="825"/>
      <c r="AL22" s="1063"/>
      <c r="AM22" s="764"/>
      <c r="AN22" s="764"/>
      <c r="AO22" s="764"/>
      <c r="AP22" s="765"/>
    </row>
    <row r="23" spans="2:42" ht="14.25" customHeight="1" x14ac:dyDescent="0.25">
      <c r="G23" s="55"/>
      <c r="H23" s="1117"/>
      <c r="I23" s="825"/>
      <c r="J23" s="1119"/>
      <c r="K23" s="824"/>
      <c r="L23" s="824"/>
      <c r="M23" s="824"/>
      <c r="N23" s="824"/>
      <c r="O23" s="825"/>
      <c r="P23" s="1117"/>
      <c r="Q23" s="824"/>
      <c r="R23" s="824"/>
      <c r="S23" s="824"/>
      <c r="T23" s="824"/>
      <c r="U23" s="825"/>
      <c r="V23" s="1117"/>
      <c r="W23" s="824"/>
      <c r="X23" s="824"/>
      <c r="Y23" s="824"/>
      <c r="Z23" s="824"/>
      <c r="AA23" s="824"/>
      <c r="AB23" s="824"/>
      <c r="AC23" s="824"/>
      <c r="AD23" s="824"/>
      <c r="AE23" s="824"/>
      <c r="AF23" s="824"/>
      <c r="AG23" s="824"/>
      <c r="AH23" s="824"/>
      <c r="AI23" s="824"/>
      <c r="AJ23" s="824"/>
      <c r="AK23" s="825"/>
      <c r="AL23" s="1063"/>
      <c r="AM23" s="764"/>
      <c r="AN23" s="764"/>
      <c r="AO23" s="764"/>
      <c r="AP23" s="765"/>
    </row>
    <row r="24" spans="2:42" ht="14.25" customHeight="1" x14ac:dyDescent="0.25">
      <c r="G24" s="55"/>
      <c r="H24" s="1117"/>
      <c r="I24" s="825"/>
      <c r="J24" s="1119"/>
      <c r="K24" s="824"/>
      <c r="L24" s="824"/>
      <c r="M24" s="824"/>
      <c r="N24" s="824"/>
      <c r="O24" s="825"/>
      <c r="P24" s="1117"/>
      <c r="Q24" s="824"/>
      <c r="R24" s="824"/>
      <c r="S24" s="824"/>
      <c r="T24" s="824"/>
      <c r="U24" s="825"/>
      <c r="V24" s="1117"/>
      <c r="W24" s="824"/>
      <c r="X24" s="824"/>
      <c r="Y24" s="824"/>
      <c r="Z24" s="824"/>
      <c r="AA24" s="824"/>
      <c r="AB24" s="824"/>
      <c r="AC24" s="824"/>
      <c r="AD24" s="824"/>
      <c r="AE24" s="824"/>
      <c r="AF24" s="824"/>
      <c r="AG24" s="824"/>
      <c r="AH24" s="824"/>
      <c r="AI24" s="824"/>
      <c r="AJ24" s="824"/>
      <c r="AK24" s="825"/>
      <c r="AL24" s="1063"/>
      <c r="AM24" s="764"/>
      <c r="AN24" s="764"/>
      <c r="AO24" s="764"/>
      <c r="AP24" s="765"/>
    </row>
    <row r="25" spans="2:42" ht="14.25" customHeight="1" x14ac:dyDescent="0.25">
      <c r="G25" s="55"/>
      <c r="H25" s="1117"/>
      <c r="I25" s="825"/>
      <c r="J25" s="1119"/>
      <c r="K25" s="824"/>
      <c r="L25" s="824"/>
      <c r="M25" s="824"/>
      <c r="N25" s="824"/>
      <c r="O25" s="825"/>
      <c r="P25" s="1117"/>
      <c r="Q25" s="824"/>
      <c r="R25" s="824"/>
      <c r="S25" s="824"/>
      <c r="T25" s="824"/>
      <c r="U25" s="825"/>
      <c r="V25" s="1117"/>
      <c r="W25" s="824"/>
      <c r="X25" s="824"/>
      <c r="Y25" s="824"/>
      <c r="Z25" s="824"/>
      <c r="AA25" s="824"/>
      <c r="AB25" s="824"/>
      <c r="AC25" s="824"/>
      <c r="AD25" s="824"/>
      <c r="AE25" s="824"/>
      <c r="AF25" s="824"/>
      <c r="AG25" s="824"/>
      <c r="AH25" s="824"/>
      <c r="AI25" s="824"/>
      <c r="AJ25" s="824"/>
      <c r="AK25" s="825"/>
      <c r="AL25" s="1063"/>
      <c r="AM25" s="764"/>
      <c r="AN25" s="764"/>
      <c r="AO25" s="764"/>
      <c r="AP25" s="765"/>
    </row>
    <row r="26" spans="2:42" ht="14.25" customHeight="1" x14ac:dyDescent="0.25">
      <c r="G26" s="55"/>
      <c r="H26" s="1117"/>
      <c r="I26" s="825"/>
      <c r="J26" s="1119"/>
      <c r="K26" s="824"/>
      <c r="L26" s="824"/>
      <c r="M26" s="824"/>
      <c r="N26" s="824"/>
      <c r="O26" s="825"/>
      <c r="P26" s="1117"/>
      <c r="Q26" s="824"/>
      <c r="R26" s="824"/>
      <c r="S26" s="824"/>
      <c r="T26" s="824"/>
      <c r="U26" s="825"/>
      <c r="V26" s="1117"/>
      <c r="W26" s="824"/>
      <c r="X26" s="824"/>
      <c r="Y26" s="824"/>
      <c r="Z26" s="824"/>
      <c r="AA26" s="824"/>
      <c r="AB26" s="824"/>
      <c r="AC26" s="824"/>
      <c r="AD26" s="824"/>
      <c r="AE26" s="824"/>
      <c r="AF26" s="824"/>
      <c r="AG26" s="824"/>
      <c r="AH26" s="824"/>
      <c r="AI26" s="824"/>
      <c r="AJ26" s="824"/>
      <c r="AK26" s="825"/>
      <c r="AL26" s="1063"/>
      <c r="AM26" s="764"/>
      <c r="AN26" s="764"/>
      <c r="AO26" s="764"/>
      <c r="AP26" s="765"/>
    </row>
    <row r="27" spans="2:42" x14ac:dyDescent="0.25">
      <c r="H27" s="1117"/>
      <c r="I27" s="825"/>
      <c r="J27" s="1119"/>
      <c r="K27" s="824"/>
      <c r="L27" s="824"/>
      <c r="M27" s="824"/>
      <c r="N27" s="824"/>
      <c r="O27" s="825"/>
      <c r="P27" s="1117"/>
      <c r="Q27" s="824"/>
      <c r="R27" s="824"/>
      <c r="S27" s="824"/>
      <c r="T27" s="824"/>
      <c r="U27" s="825"/>
      <c r="V27" s="1117"/>
      <c r="W27" s="824"/>
      <c r="X27" s="824"/>
      <c r="Y27" s="824"/>
      <c r="Z27" s="824"/>
      <c r="AA27" s="824"/>
      <c r="AB27" s="824"/>
      <c r="AC27" s="824"/>
      <c r="AD27" s="824"/>
      <c r="AE27" s="824"/>
      <c r="AF27" s="824"/>
      <c r="AG27" s="824"/>
      <c r="AH27" s="824"/>
      <c r="AI27" s="824"/>
      <c r="AJ27" s="824"/>
      <c r="AK27" s="825"/>
      <c r="AL27" s="1063"/>
      <c r="AM27" s="764"/>
      <c r="AN27" s="764"/>
      <c r="AO27" s="764"/>
      <c r="AP27" s="765"/>
    </row>
    <row r="28" spans="2:42" x14ac:dyDescent="0.25">
      <c r="B28" s="760"/>
      <c r="C28" s="761"/>
      <c r="D28" s="761"/>
      <c r="E28" s="761"/>
      <c r="H28" s="1117"/>
      <c r="I28" s="825"/>
      <c r="J28" s="1119"/>
      <c r="K28" s="824"/>
      <c r="L28" s="824"/>
      <c r="M28" s="824"/>
      <c r="N28" s="824"/>
      <c r="O28" s="825"/>
      <c r="P28" s="1117"/>
      <c r="Q28" s="824"/>
      <c r="R28" s="824"/>
      <c r="S28" s="824"/>
      <c r="T28" s="824"/>
      <c r="U28" s="825"/>
      <c r="V28" s="1117"/>
      <c r="W28" s="824"/>
      <c r="X28" s="824"/>
      <c r="Y28" s="824"/>
      <c r="Z28" s="824"/>
      <c r="AA28" s="824"/>
      <c r="AB28" s="824"/>
      <c r="AC28" s="824"/>
      <c r="AD28" s="824"/>
      <c r="AE28" s="824"/>
      <c r="AF28" s="824"/>
      <c r="AG28" s="824"/>
      <c r="AH28" s="824"/>
      <c r="AI28" s="824"/>
      <c r="AJ28" s="824"/>
      <c r="AK28" s="825"/>
      <c r="AL28" s="1063"/>
      <c r="AM28" s="764"/>
      <c r="AN28" s="764"/>
      <c r="AO28" s="764"/>
      <c r="AP28" s="765"/>
    </row>
    <row r="29" spans="2:42" x14ac:dyDescent="0.25">
      <c r="H29" s="1117"/>
      <c r="I29" s="825"/>
      <c r="J29" s="1119"/>
      <c r="K29" s="824"/>
      <c r="L29" s="824"/>
      <c r="M29" s="824"/>
      <c r="N29" s="824"/>
      <c r="O29" s="825"/>
      <c r="P29" s="1117"/>
      <c r="Q29" s="824"/>
      <c r="R29" s="824"/>
      <c r="S29" s="824"/>
      <c r="T29" s="824"/>
      <c r="U29" s="825"/>
      <c r="V29" s="1117"/>
      <c r="W29" s="824"/>
      <c r="X29" s="824"/>
      <c r="Y29" s="824"/>
      <c r="Z29" s="824"/>
      <c r="AA29" s="824"/>
      <c r="AB29" s="824"/>
      <c r="AC29" s="824"/>
      <c r="AD29" s="824"/>
      <c r="AE29" s="824"/>
      <c r="AF29" s="824"/>
      <c r="AG29" s="824"/>
      <c r="AH29" s="824"/>
      <c r="AI29" s="824"/>
      <c r="AJ29" s="824"/>
      <c r="AK29" s="825"/>
      <c r="AL29" s="1063"/>
      <c r="AM29" s="764"/>
      <c r="AN29" s="764"/>
      <c r="AO29" s="764"/>
      <c r="AP29" s="765"/>
    </row>
    <row r="30" spans="2:42" x14ac:dyDescent="0.25">
      <c r="B30" s="760"/>
      <c r="C30" s="761"/>
      <c r="D30" s="761"/>
      <c r="E30" s="761"/>
      <c r="H30" s="1117"/>
      <c r="I30" s="825"/>
      <c r="J30" s="1119"/>
      <c r="K30" s="824"/>
      <c r="L30" s="824"/>
      <c r="M30" s="824"/>
      <c r="N30" s="824"/>
      <c r="O30" s="825"/>
      <c r="P30" s="1117"/>
      <c r="Q30" s="824"/>
      <c r="R30" s="824"/>
      <c r="S30" s="824"/>
      <c r="T30" s="824"/>
      <c r="U30" s="825"/>
      <c r="V30" s="1117"/>
      <c r="W30" s="824"/>
      <c r="X30" s="824"/>
      <c r="Y30" s="824"/>
      <c r="Z30" s="824"/>
      <c r="AA30" s="824"/>
      <c r="AB30" s="824"/>
      <c r="AC30" s="824"/>
      <c r="AD30" s="824"/>
      <c r="AE30" s="824"/>
      <c r="AF30" s="824"/>
      <c r="AG30" s="824"/>
      <c r="AH30" s="824"/>
      <c r="AI30" s="824"/>
      <c r="AJ30" s="824"/>
      <c r="AK30" s="825"/>
      <c r="AL30" s="1063"/>
      <c r="AM30" s="764"/>
      <c r="AN30" s="764"/>
      <c r="AO30" s="764"/>
      <c r="AP30" s="765"/>
    </row>
    <row r="31" spans="2:42" x14ac:dyDescent="0.25">
      <c r="H31" s="1117"/>
      <c r="I31" s="825"/>
      <c r="J31" s="1119"/>
      <c r="K31" s="824"/>
      <c r="L31" s="824"/>
      <c r="M31" s="824"/>
      <c r="N31" s="824"/>
      <c r="O31" s="825"/>
      <c r="P31" s="1117"/>
      <c r="Q31" s="824"/>
      <c r="R31" s="824"/>
      <c r="S31" s="824"/>
      <c r="T31" s="824"/>
      <c r="U31" s="825"/>
      <c r="V31" s="1117"/>
      <c r="W31" s="824"/>
      <c r="X31" s="824"/>
      <c r="Y31" s="824"/>
      <c r="Z31" s="824"/>
      <c r="AA31" s="824"/>
      <c r="AB31" s="824"/>
      <c r="AC31" s="824"/>
      <c r="AD31" s="824"/>
      <c r="AE31" s="824"/>
      <c r="AF31" s="824"/>
      <c r="AG31" s="824"/>
      <c r="AH31" s="824"/>
      <c r="AI31" s="824"/>
      <c r="AJ31" s="824"/>
      <c r="AK31" s="825"/>
      <c r="AL31" s="1063"/>
      <c r="AM31" s="764"/>
      <c r="AN31" s="764"/>
      <c r="AO31" s="764"/>
      <c r="AP31" s="765"/>
    </row>
    <row r="32" spans="2:42" x14ac:dyDescent="0.25">
      <c r="B32" s="760"/>
      <c r="C32" s="761"/>
      <c r="D32" s="761"/>
      <c r="E32" s="761"/>
      <c r="H32" s="1117"/>
      <c r="I32" s="825"/>
      <c r="J32" s="1119"/>
      <c r="K32" s="824"/>
      <c r="L32" s="824"/>
      <c r="M32" s="824"/>
      <c r="N32" s="824"/>
      <c r="O32" s="825"/>
      <c r="P32" s="1117"/>
      <c r="Q32" s="824"/>
      <c r="R32" s="824"/>
      <c r="S32" s="824"/>
      <c r="T32" s="824"/>
      <c r="U32" s="825"/>
      <c r="V32" s="1117"/>
      <c r="W32" s="824"/>
      <c r="X32" s="824"/>
      <c r="Y32" s="824"/>
      <c r="Z32" s="824"/>
      <c r="AA32" s="824"/>
      <c r="AB32" s="824"/>
      <c r="AC32" s="824"/>
      <c r="AD32" s="824"/>
      <c r="AE32" s="824"/>
      <c r="AF32" s="824"/>
      <c r="AG32" s="824"/>
      <c r="AH32" s="824"/>
      <c r="AI32" s="824"/>
      <c r="AJ32" s="824"/>
      <c r="AK32" s="825"/>
      <c r="AL32" s="1063"/>
      <c r="AM32" s="764"/>
      <c r="AN32" s="764"/>
      <c r="AO32" s="764"/>
      <c r="AP32" s="765"/>
    </row>
    <row r="33" spans="2:43" x14ac:dyDescent="0.25">
      <c r="H33" s="1117"/>
      <c r="I33" s="825"/>
      <c r="J33" s="1119"/>
      <c r="K33" s="824"/>
      <c r="L33" s="824"/>
      <c r="M33" s="824"/>
      <c r="N33" s="824"/>
      <c r="O33" s="825"/>
      <c r="P33" s="1117"/>
      <c r="Q33" s="824"/>
      <c r="R33" s="824"/>
      <c r="S33" s="824"/>
      <c r="T33" s="824"/>
      <c r="U33" s="825"/>
      <c r="V33" s="1117"/>
      <c r="W33" s="824"/>
      <c r="X33" s="824"/>
      <c r="Y33" s="824"/>
      <c r="Z33" s="824"/>
      <c r="AA33" s="824"/>
      <c r="AB33" s="824"/>
      <c r="AC33" s="824"/>
      <c r="AD33" s="824"/>
      <c r="AE33" s="824"/>
      <c r="AF33" s="824"/>
      <c r="AG33" s="824"/>
      <c r="AH33" s="824"/>
      <c r="AI33" s="824"/>
      <c r="AJ33" s="824"/>
      <c r="AK33" s="825"/>
      <c r="AL33" s="1063"/>
      <c r="AM33" s="764"/>
      <c r="AN33" s="764"/>
      <c r="AO33" s="764"/>
      <c r="AP33" s="765"/>
    </row>
    <row r="34" spans="2:43" x14ac:dyDescent="0.25">
      <c r="B34" s="760"/>
      <c r="C34" s="761"/>
      <c r="D34" s="761"/>
      <c r="E34" s="761"/>
      <c r="H34" s="113"/>
      <c r="I34" s="114"/>
      <c r="J34" s="1161"/>
      <c r="K34" s="824"/>
      <c r="L34" s="824"/>
      <c r="M34" s="824"/>
      <c r="N34" s="824"/>
      <c r="O34" s="825"/>
      <c r="P34" s="1159"/>
      <c r="Q34" s="824"/>
      <c r="R34" s="824"/>
      <c r="S34" s="824"/>
      <c r="T34" s="824"/>
      <c r="U34" s="825"/>
      <c r="V34" s="1160"/>
      <c r="W34" s="824"/>
      <c r="X34" s="824"/>
      <c r="Y34" s="824"/>
      <c r="Z34" s="824"/>
      <c r="AA34" s="824"/>
      <c r="AB34" s="824"/>
      <c r="AC34" s="824"/>
      <c r="AD34" s="824"/>
      <c r="AE34" s="824"/>
      <c r="AF34" s="824"/>
      <c r="AG34" s="824"/>
      <c r="AH34" s="824"/>
      <c r="AI34" s="824"/>
      <c r="AJ34" s="824"/>
      <c r="AK34" s="1124"/>
      <c r="AL34" s="1065"/>
      <c r="AM34" s="764"/>
      <c r="AN34" s="764"/>
      <c r="AO34" s="764"/>
      <c r="AP34" s="765"/>
    </row>
    <row r="35" spans="2:43" x14ac:dyDescent="0.25">
      <c r="H35" s="1123" t="s">
        <v>1804</v>
      </c>
      <c r="I35" s="824"/>
      <c r="J35" s="824"/>
      <c r="K35" s="824"/>
      <c r="L35" s="824"/>
      <c r="M35" s="824"/>
      <c r="N35" s="824"/>
      <c r="O35" s="824"/>
      <c r="P35" s="824"/>
      <c r="Q35" s="824"/>
      <c r="R35" s="824"/>
      <c r="S35" s="824"/>
      <c r="T35" s="824"/>
      <c r="U35" s="824"/>
      <c r="V35" s="824"/>
      <c r="W35" s="824"/>
      <c r="X35" s="824"/>
      <c r="Y35" s="824"/>
      <c r="Z35" s="824"/>
      <c r="AA35" s="824"/>
      <c r="AB35" s="824"/>
      <c r="AC35" s="824"/>
      <c r="AD35" s="824"/>
      <c r="AE35" s="824"/>
      <c r="AF35" s="824"/>
      <c r="AG35" s="824"/>
      <c r="AH35" s="824"/>
      <c r="AI35" s="824"/>
      <c r="AJ35" s="824"/>
      <c r="AK35" s="1124"/>
      <c r="AL35" s="1063">
        <f>SUM(AL20:AP34)</f>
        <v>0</v>
      </c>
      <c r="AM35" s="764"/>
      <c r="AN35" s="764"/>
      <c r="AO35" s="764"/>
      <c r="AP35" s="765"/>
    </row>
    <row r="36" spans="2:43" x14ac:dyDescent="0.25">
      <c r="B36" s="760"/>
      <c r="C36" s="761"/>
      <c r="D36" s="761"/>
      <c r="E36" s="761"/>
    </row>
    <row r="37" spans="2:43" x14ac:dyDescent="0.25">
      <c r="H37" s="976" t="s">
        <v>1795</v>
      </c>
      <c r="I37" s="824"/>
      <c r="J37" s="824"/>
      <c r="K37" s="824"/>
      <c r="L37" s="824"/>
      <c r="M37" s="824"/>
      <c r="N37" s="824"/>
      <c r="O37" s="824"/>
      <c r="P37" s="824"/>
      <c r="Q37" s="824"/>
      <c r="R37" s="824"/>
      <c r="S37" s="824"/>
      <c r="T37" s="824"/>
      <c r="U37" s="824"/>
      <c r="V37" s="824"/>
      <c r="W37" s="824"/>
      <c r="X37" s="824"/>
      <c r="Y37" s="825"/>
      <c r="Z37" s="976" t="s">
        <v>1796</v>
      </c>
      <c r="AA37" s="824"/>
      <c r="AB37" s="824"/>
      <c r="AC37" s="824"/>
      <c r="AD37" s="824"/>
      <c r="AE37" s="824"/>
      <c r="AF37" s="824"/>
      <c r="AG37" s="824"/>
      <c r="AH37" s="824"/>
      <c r="AI37" s="824"/>
      <c r="AJ37" s="824"/>
      <c r="AK37" s="824"/>
      <c r="AL37" s="824"/>
      <c r="AM37" s="824"/>
      <c r="AN37" s="824"/>
      <c r="AO37" s="824"/>
      <c r="AP37" s="824"/>
      <c r="AQ37" s="825"/>
    </row>
    <row r="38" spans="2:43" x14ac:dyDescent="0.25">
      <c r="H38" s="257" t="s">
        <v>796</v>
      </c>
      <c r="I38" s="258"/>
      <c r="J38" s="258"/>
      <c r="K38" s="258"/>
      <c r="L38" s="258"/>
      <c r="M38" s="258"/>
      <c r="N38" s="258"/>
      <c r="O38" s="258"/>
      <c r="P38" s="258"/>
      <c r="Q38" s="259"/>
      <c r="R38" s="257" t="s">
        <v>1511</v>
      </c>
      <c r="S38" s="258"/>
      <c r="T38" s="258"/>
      <c r="U38" s="259"/>
      <c r="V38" s="257" t="s">
        <v>1510</v>
      </c>
      <c r="W38" s="258"/>
      <c r="X38" s="258"/>
      <c r="Y38" s="259"/>
      <c r="Z38" s="257" t="s">
        <v>796</v>
      </c>
      <c r="AA38" s="258"/>
      <c r="AB38" s="258"/>
      <c r="AC38" s="258"/>
      <c r="AD38" s="258"/>
      <c r="AE38" s="258"/>
      <c r="AF38" s="258"/>
      <c r="AG38" s="258"/>
      <c r="AH38" s="258"/>
      <c r="AI38" s="259"/>
      <c r="AJ38" s="257" t="s">
        <v>1511</v>
      </c>
      <c r="AK38" s="258"/>
      <c r="AL38" s="258"/>
      <c r="AM38" s="259"/>
      <c r="AN38" s="257" t="s">
        <v>1510</v>
      </c>
      <c r="AO38" s="258"/>
      <c r="AP38" s="258"/>
      <c r="AQ38" s="259"/>
    </row>
    <row r="39" spans="2:43" x14ac:dyDescent="0.25">
      <c r="H39" s="260"/>
      <c r="Q39" s="261"/>
      <c r="R39" s="260"/>
      <c r="U39" s="261"/>
      <c r="V39" s="260"/>
      <c r="Y39" s="261"/>
      <c r="Z39" s="260"/>
      <c r="AI39" s="261"/>
      <c r="AJ39" s="260"/>
      <c r="AM39" s="261"/>
      <c r="AN39" s="260"/>
      <c r="AQ39" s="261"/>
    </row>
    <row r="40" spans="2:43" x14ac:dyDescent="0.25">
      <c r="H40" s="260"/>
      <c r="Q40" s="261"/>
      <c r="R40" s="260"/>
      <c r="U40" s="261"/>
      <c r="V40" s="260"/>
      <c r="Y40" s="261"/>
      <c r="Z40" s="260"/>
      <c r="AI40" s="261"/>
      <c r="AJ40" s="260"/>
      <c r="AM40" s="261"/>
      <c r="AN40" s="260"/>
      <c r="AQ40" s="261"/>
    </row>
    <row r="41" spans="2:43" x14ac:dyDescent="0.25">
      <c r="H41" s="260"/>
      <c r="Q41" s="261"/>
      <c r="R41" s="260"/>
      <c r="U41" s="261"/>
      <c r="V41" s="260"/>
      <c r="Y41" s="261"/>
      <c r="Z41" s="260"/>
      <c r="AI41" s="261"/>
      <c r="AJ41" s="260"/>
      <c r="AM41" s="261"/>
      <c r="AN41" s="260"/>
      <c r="AQ41" s="261"/>
    </row>
    <row r="42" spans="2:43" x14ac:dyDescent="0.25">
      <c r="H42" s="260"/>
      <c r="Q42" s="261"/>
      <c r="R42" s="260"/>
      <c r="U42" s="261"/>
      <c r="V42" s="260"/>
      <c r="Y42" s="261"/>
      <c r="Z42" s="260"/>
      <c r="AI42" s="261"/>
      <c r="AJ42" s="260"/>
      <c r="AM42" s="261"/>
      <c r="AN42" s="260"/>
      <c r="AQ42" s="261"/>
    </row>
    <row r="43" spans="2:43" x14ac:dyDescent="0.25">
      <c r="H43" s="262"/>
      <c r="I43" s="263"/>
      <c r="J43" s="263"/>
      <c r="K43" s="263"/>
      <c r="L43" s="263"/>
      <c r="M43" s="263"/>
      <c r="N43" s="263"/>
      <c r="O43" s="263"/>
      <c r="P43" s="263"/>
      <c r="Q43" s="264"/>
      <c r="R43" s="262"/>
      <c r="S43" s="263"/>
      <c r="T43" s="263"/>
      <c r="U43" s="264"/>
      <c r="V43" s="262"/>
      <c r="W43" s="263"/>
      <c r="X43" s="263"/>
      <c r="Y43" s="264"/>
      <c r="Z43" s="262"/>
      <c r="AA43" s="263"/>
      <c r="AB43" s="263"/>
      <c r="AC43" s="263"/>
      <c r="AD43" s="263"/>
      <c r="AE43" s="263"/>
      <c r="AF43" s="263"/>
      <c r="AG43" s="263"/>
      <c r="AH43" s="263"/>
      <c r="AI43" s="264"/>
      <c r="AJ43" s="262"/>
      <c r="AK43" s="263"/>
      <c r="AL43" s="263"/>
      <c r="AM43" s="264"/>
      <c r="AN43" s="262"/>
      <c r="AO43" s="263"/>
      <c r="AP43" s="263"/>
      <c r="AQ43" s="264"/>
    </row>
    <row r="44" spans="2:43" x14ac:dyDescent="0.25">
      <c r="AM44" s="265" t="s">
        <v>1797</v>
      </c>
      <c r="AN44" s="55" t="str">
        <f>'C-5-1'!U26</f>
        <v>C-5-1-5</v>
      </c>
    </row>
  </sheetData>
  <mergeCells count="103">
    <mergeCell ref="Z37:AQ37"/>
    <mergeCell ref="B36:E36"/>
    <mergeCell ref="AL26:AP26"/>
    <mergeCell ref="AL25:AP25"/>
    <mergeCell ref="H37:Y37"/>
    <mergeCell ref="V33:AK33"/>
    <mergeCell ref="J33:O33"/>
    <mergeCell ref="B34:E34"/>
    <mergeCell ref="G7:AR7"/>
    <mergeCell ref="B18:E18"/>
    <mergeCell ref="P24:U24"/>
    <mergeCell ref="V32:AK32"/>
    <mergeCell ref="V23:AK23"/>
    <mergeCell ref="P33:U33"/>
    <mergeCell ref="AL24:AP24"/>
    <mergeCell ref="H19:I19"/>
    <mergeCell ref="AL33:AP33"/>
    <mergeCell ref="H28:I28"/>
    <mergeCell ref="P26:U26"/>
    <mergeCell ref="V24:AK24"/>
    <mergeCell ref="B28:E28"/>
    <mergeCell ref="B30:E30"/>
    <mergeCell ref="B20:E20"/>
    <mergeCell ref="AL22:AP22"/>
    <mergeCell ref="B6:E6"/>
    <mergeCell ref="B15:E15"/>
    <mergeCell ref="H31:I31"/>
    <mergeCell ref="J20:O20"/>
    <mergeCell ref="H21:I21"/>
    <mergeCell ref="V22:AK22"/>
    <mergeCell ref="J22:O22"/>
    <mergeCell ref="J31:O31"/>
    <mergeCell ref="G9:Z11"/>
    <mergeCell ref="B12:E12"/>
    <mergeCell ref="B14:E14"/>
    <mergeCell ref="P20:U20"/>
    <mergeCell ref="V19:AK19"/>
    <mergeCell ref="P29:U29"/>
    <mergeCell ref="V28:AK28"/>
    <mergeCell ref="J19:O19"/>
    <mergeCell ref="B13:E13"/>
    <mergeCell ref="J28:O28"/>
    <mergeCell ref="B16:E16"/>
    <mergeCell ref="V21:AK21"/>
    <mergeCell ref="P23:U23"/>
    <mergeCell ref="B17:E17"/>
    <mergeCell ref="V31:AK31"/>
    <mergeCell ref="B19:E19"/>
    <mergeCell ref="AL19:AP19"/>
    <mergeCell ref="H29:I29"/>
    <mergeCell ref="P27:U27"/>
    <mergeCell ref="V26:AK26"/>
    <mergeCell ref="B32:E32"/>
    <mergeCell ref="H25:I25"/>
    <mergeCell ref="P32:U32"/>
    <mergeCell ref="P21:U21"/>
    <mergeCell ref="H26:I26"/>
    <mergeCell ref="AL31:AP31"/>
    <mergeCell ref="AL20:AP20"/>
    <mergeCell ref="AL29:AP29"/>
    <mergeCell ref="H23:I23"/>
    <mergeCell ref="P22:U22"/>
    <mergeCell ref="P31:U31"/>
    <mergeCell ref="V30:AK30"/>
    <mergeCell ref="AL35:AP35"/>
    <mergeCell ref="P25:U25"/>
    <mergeCell ref="H35:AK35"/>
    <mergeCell ref="B4:E4"/>
    <mergeCell ref="P19:U19"/>
    <mergeCell ref="P28:U28"/>
    <mergeCell ref="AL28:AP28"/>
    <mergeCell ref="P30:U30"/>
    <mergeCell ref="H32:I32"/>
    <mergeCell ref="AL21:AP21"/>
    <mergeCell ref="V20:AK20"/>
    <mergeCell ref="V34:AK34"/>
    <mergeCell ref="V29:AK29"/>
    <mergeCell ref="H27:I27"/>
    <mergeCell ref="AL23:AP23"/>
    <mergeCell ref="J29:O29"/>
    <mergeCell ref="B8:E8"/>
    <mergeCell ref="H24:I24"/>
    <mergeCell ref="H33:I33"/>
    <mergeCell ref="B10:E10"/>
    <mergeCell ref="J34:O34"/>
    <mergeCell ref="V27:AK27"/>
    <mergeCell ref="J27:O27"/>
    <mergeCell ref="AL30:AP30"/>
    <mergeCell ref="P34:U34"/>
    <mergeCell ref="H30:I30"/>
    <mergeCell ref="J24:O24"/>
    <mergeCell ref="H20:I20"/>
    <mergeCell ref="AL34:AP34"/>
    <mergeCell ref="J26:O26"/>
    <mergeCell ref="AL27:AP27"/>
    <mergeCell ref="V25:AK25"/>
    <mergeCell ref="J25:O25"/>
    <mergeCell ref="J32:O32"/>
    <mergeCell ref="AL32:AP32"/>
    <mergeCell ref="J21:O21"/>
    <mergeCell ref="J23:O23"/>
    <mergeCell ref="H22:I22"/>
    <mergeCell ref="J30:O30"/>
  </mergeCells>
  <hyperlinks>
    <hyperlink ref="B4" location="PANDUAN!A1" display="PANDUAN" xr:uid="{00000000-0004-0000-6800-000000000000}"/>
    <hyperlink ref="B6" location="'EWS DIRECTORY'!A1" display="EWS DIRECTORY" xr:uid="{00000000-0004-0000-6800-000001000000}"/>
    <hyperlink ref="B8" location="'DATA PEMICU'!A1" display="DATA PEMICU" xr:uid="{00000000-0004-0000-6800-000002000000}"/>
    <hyperlink ref="B10" location="'DATA PENGUJI'!A1" display="DATA PENGUJI" xr:uid="{00000000-0004-0000-6800-000003000000}"/>
    <hyperlink ref="B12" location="'MAIN LEVEL'!A1" display="MAIN LEVEL" xr:uid="{00000000-0004-0000-6800-000004000000}"/>
  </hyperlinks>
  <pageMargins left="0.7" right="0.7" top="0.75" bottom="0.75" header="0.3" footer="0.3"/>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900-000000000000}">
  <sheetPr codeName="Sheet358">
    <tabColor theme="4" tint="-0.249977111117893"/>
  </sheetPr>
  <dimension ref="A1:N44"/>
  <sheetViews>
    <sheetView topLeftCell="B1" zoomScaleNormal="100" workbookViewId="0"/>
  </sheetViews>
  <sheetFormatPr defaultColWidth="14.44140625" defaultRowHeight="15" customHeight="1" x14ac:dyDescent="0.25"/>
  <cols>
    <col min="1" max="1" width="3" style="110" hidden="1" customWidth="1"/>
    <col min="2" max="5" width="3.88671875" style="177" customWidth="1"/>
    <col min="6" max="6" width="3.88671875" style="110" customWidth="1"/>
    <col min="7" max="7" width="10" style="443" customWidth="1"/>
    <col min="8" max="8" width="18" style="443" bestFit="1" customWidth="1"/>
    <col min="9" max="10" width="25" style="443" customWidth="1"/>
    <col min="11" max="11" width="26" style="443" bestFit="1" customWidth="1"/>
    <col min="12" max="12" width="24.44140625" style="443" customWidth="1"/>
    <col min="13" max="13" width="28.5546875" style="443" customWidth="1"/>
    <col min="14" max="14" width="22.44140625" style="443" customWidth="1"/>
    <col min="15" max="15" width="14.44140625" style="443" customWidth="1"/>
    <col min="16" max="16384" width="14.44140625" style="443"/>
  </cols>
  <sheetData>
    <row r="1" spans="2:14" ht="14.25" customHeight="1" x14ac:dyDescent="0.25">
      <c r="G1" s="216"/>
      <c r="H1" s="78"/>
      <c r="I1" s="78"/>
    </row>
    <row r="2" spans="2:14" ht="14.25" customHeight="1" x14ac:dyDescent="0.25">
      <c r="G2" s="78" t="s">
        <v>1674</v>
      </c>
      <c r="H2" s="78"/>
      <c r="I2" s="78"/>
    </row>
    <row r="3" spans="2:14" ht="14.25" customHeight="1" x14ac:dyDescent="0.25">
      <c r="B3" s="111"/>
      <c r="C3" s="111"/>
      <c r="D3" s="111"/>
      <c r="E3" s="111"/>
    </row>
    <row r="4" spans="2:14" ht="14.25" customHeight="1" x14ac:dyDescent="0.25">
      <c r="B4" s="762" t="s">
        <v>79</v>
      </c>
      <c r="C4" s="761"/>
      <c r="D4" s="761"/>
      <c r="E4" s="761"/>
    </row>
    <row r="5" spans="2:14" ht="14.25" customHeight="1" x14ac:dyDescent="0.25">
      <c r="B5" s="111"/>
      <c r="C5" s="111"/>
      <c r="D5" s="111"/>
      <c r="E5" s="111"/>
    </row>
    <row r="6" spans="2:14" ht="14.25" customHeight="1" x14ac:dyDescent="0.25">
      <c r="B6" s="762" t="s">
        <v>87</v>
      </c>
      <c r="C6" s="761"/>
      <c r="D6" s="761"/>
      <c r="E6" s="761"/>
    </row>
    <row r="7" spans="2:14" ht="15" customHeight="1" x14ac:dyDescent="0.25">
      <c r="B7" s="111"/>
      <c r="C7" s="111"/>
      <c r="D7" s="111"/>
      <c r="E7" s="111"/>
      <c r="G7" s="1126" t="s">
        <v>1676</v>
      </c>
      <c r="H7" s="997"/>
      <c r="I7" s="997"/>
      <c r="J7" s="997"/>
      <c r="K7" s="997"/>
      <c r="L7" s="997"/>
      <c r="M7" s="997"/>
      <c r="N7" s="997"/>
    </row>
    <row r="8" spans="2:14" ht="14.25" customHeight="1" x14ac:dyDescent="0.25">
      <c r="B8" s="762" t="s">
        <v>94</v>
      </c>
      <c r="C8" s="761"/>
      <c r="D8" s="761"/>
      <c r="E8" s="761"/>
    </row>
    <row r="9" spans="2:14" ht="14.25" customHeight="1" x14ac:dyDescent="0.25">
      <c r="B9" s="111"/>
      <c r="C9" s="111"/>
      <c r="D9" s="111"/>
      <c r="E9" s="111"/>
      <c r="G9" s="1130" t="str">
        <f>"Rincian "&amp;'C-5'!G9&amp;" "&amp;'C-5-1'!M28</f>
        <v>Rincian Persediaan Akhir Berdasarkan Data Pemicu dan Data Penguji</v>
      </c>
      <c r="H9" s="789"/>
      <c r="I9" s="789"/>
      <c r="J9" s="789"/>
      <c r="K9" s="790"/>
      <c r="L9" s="217" t="s">
        <v>796</v>
      </c>
      <c r="M9" s="218" t="e">
        <f>": "&amp;NAMA_WP</f>
        <v>#N/A</v>
      </c>
      <c r="N9" s="88"/>
    </row>
    <row r="10" spans="2:14" ht="14.25" customHeight="1" x14ac:dyDescent="0.25">
      <c r="B10" s="762" t="s">
        <v>101</v>
      </c>
      <c r="C10" s="761"/>
      <c r="D10" s="761"/>
      <c r="E10" s="761"/>
      <c r="G10" s="804"/>
      <c r="H10" s="997"/>
      <c r="I10" s="997"/>
      <c r="J10" s="997"/>
      <c r="K10" s="805"/>
      <c r="L10" s="219" t="s">
        <v>1401</v>
      </c>
      <c r="M10" s="220" t="e">
        <f>": "&amp;NPWP</f>
        <v>#N/A</v>
      </c>
      <c r="N10" s="129"/>
    </row>
    <row r="11" spans="2:14" ht="14.25" customHeight="1" x14ac:dyDescent="0.25">
      <c r="G11" s="806"/>
      <c r="H11" s="794"/>
      <c r="I11" s="794"/>
      <c r="J11" s="794"/>
      <c r="K11" s="807"/>
      <c r="L11" s="221" t="s">
        <v>1679</v>
      </c>
      <c r="M11" s="222" t="e">
        <f>": "&amp;ID_MS_TH_PJK</f>
        <v>#N/A</v>
      </c>
      <c r="N11" s="130"/>
    </row>
    <row r="12" spans="2:14" ht="14.25" customHeight="1" x14ac:dyDescent="0.25">
      <c r="B12" s="762" t="s">
        <v>106</v>
      </c>
      <c r="C12" s="761"/>
      <c r="D12" s="761"/>
      <c r="E12" s="761"/>
      <c r="G12" s="223"/>
      <c r="H12" s="223"/>
      <c r="I12" s="223"/>
      <c r="J12" s="223"/>
      <c r="K12" s="223"/>
      <c r="L12" s="223"/>
      <c r="M12" s="223"/>
      <c r="N12" s="223"/>
    </row>
    <row r="13" spans="2:14" ht="14.25" customHeight="1" x14ac:dyDescent="0.25">
      <c r="B13" s="962" t="str">
        <f>HYPERLINK("#'"&amp;'EWS DIRECTORY'!$J$98&amp;"'!A1",'EWS DIRECTORY'!$J$98)</f>
        <v>C-5</v>
      </c>
      <c r="C13" s="761"/>
      <c r="D13" s="761"/>
      <c r="E13" s="761"/>
      <c r="G13" s="443" t="s">
        <v>1680</v>
      </c>
      <c r="J13" s="223"/>
      <c r="K13" s="223"/>
      <c r="L13" s="223"/>
      <c r="M13" s="223"/>
      <c r="N13" s="223"/>
    </row>
    <row r="14" spans="2:14" ht="14.25" customHeight="1" x14ac:dyDescent="0.25">
      <c r="B14" s="931" t="str">
        <f>HYPERLINK("#'"&amp;'EWS DIRECTORY'!$J$99&amp;"'!A1",'EWS DIRECTORY'!$J$99)</f>
        <v>C-5-1</v>
      </c>
      <c r="C14" s="761"/>
      <c r="D14" s="761"/>
      <c r="E14" s="761"/>
      <c r="G14" s="443" t="s">
        <v>1681</v>
      </c>
      <c r="J14" s="443" t="s">
        <v>1917</v>
      </c>
      <c r="K14" s="223"/>
      <c r="L14" s="223"/>
      <c r="M14" s="223"/>
      <c r="N14" s="223"/>
    </row>
    <row r="15" spans="2:14" ht="14.25" customHeight="1" x14ac:dyDescent="0.25">
      <c r="B15" s="929" t="str">
        <f>HYPERLINK("#'"&amp;'EWS DIRECTORY'!$J$100&amp;"'!A1",'EWS DIRECTORY'!$J$100)</f>
        <v>C-5-1-1</v>
      </c>
      <c r="C15" s="761"/>
      <c r="D15" s="761"/>
      <c r="E15" s="761"/>
      <c r="G15" s="443" t="s">
        <v>1681</v>
      </c>
      <c r="J15" s="443" t="s">
        <v>1918</v>
      </c>
      <c r="K15" s="223"/>
      <c r="L15" s="223"/>
      <c r="M15" s="223"/>
      <c r="N15" s="223"/>
    </row>
    <row r="16" spans="2:14" ht="14.25" customHeight="1" x14ac:dyDescent="0.25">
      <c r="B16" s="929" t="str">
        <f>HYPERLINK("#'"&amp;'EWS DIRECTORY'!$J$101&amp;"'!A1",'EWS DIRECTORY'!$J$101)</f>
        <v>C-5-1-2</v>
      </c>
      <c r="C16" s="761"/>
      <c r="D16" s="761"/>
      <c r="E16" s="761"/>
      <c r="K16" s="223"/>
      <c r="L16" s="223"/>
      <c r="M16" s="223"/>
      <c r="N16" s="223"/>
    </row>
    <row r="17" spans="2:14" ht="14.25" customHeight="1" x14ac:dyDescent="0.25">
      <c r="B17" s="929" t="str">
        <f>HYPERLINK("#'"&amp;'EWS DIRECTORY'!$J$102&amp;"'!A1",'EWS DIRECTORY'!$J$102)</f>
        <v>C-5-1-3</v>
      </c>
      <c r="C17" s="761"/>
      <c r="D17" s="761"/>
      <c r="E17" s="761"/>
      <c r="J17" s="223"/>
      <c r="K17" s="223"/>
      <c r="L17" s="223"/>
      <c r="M17" s="223"/>
      <c r="N17" s="223"/>
    </row>
    <row r="18" spans="2:14" ht="14.25" customHeight="1" x14ac:dyDescent="0.25">
      <c r="B18" s="929" t="str">
        <f>HYPERLINK("#'"&amp;'EWS DIRECTORY'!$J$103&amp;"'!A1",'EWS DIRECTORY'!$J$103)</f>
        <v>C-5-1-4</v>
      </c>
      <c r="C18" s="761"/>
      <c r="D18" s="761"/>
      <c r="E18" s="761"/>
      <c r="G18" s="443" t="s">
        <v>1919</v>
      </c>
      <c r="J18" s="223"/>
      <c r="K18" s="223"/>
      <c r="L18" s="223"/>
      <c r="M18" s="223"/>
      <c r="N18" s="223"/>
    </row>
    <row r="19" spans="2:14" ht="14.25" customHeight="1" x14ac:dyDescent="0.25">
      <c r="B19" s="929" t="str">
        <f>HYPERLINK("#'"&amp;'EWS DIRECTORY'!$J$104&amp;"'!A1",'EWS DIRECTORY'!$J$104)</f>
        <v>C-5-1-5</v>
      </c>
      <c r="C19" s="761"/>
      <c r="D19" s="761"/>
      <c r="E19" s="761"/>
      <c r="G19" s="223"/>
      <c r="H19" s="223"/>
      <c r="I19" s="223"/>
      <c r="J19" s="223"/>
      <c r="K19" s="223"/>
      <c r="L19" s="223"/>
      <c r="M19" s="223"/>
      <c r="N19" s="223"/>
    </row>
    <row r="20" spans="2:14" ht="14.25" customHeight="1" x14ac:dyDescent="0.25">
      <c r="B20" s="927" t="str">
        <f>HYPERLINK("#'"&amp;'EWS DIRECTORY'!$J$105&amp;"'!A1",'EWS DIRECTORY'!$J$105)</f>
        <v>C-5-1-6</v>
      </c>
      <c r="C20" s="761"/>
      <c r="D20" s="761"/>
      <c r="E20" s="761"/>
      <c r="G20" s="223" t="s">
        <v>1920</v>
      </c>
      <c r="H20" s="223"/>
      <c r="I20" s="223"/>
      <c r="J20" s="223"/>
      <c r="K20" s="223"/>
      <c r="L20" s="223"/>
      <c r="M20" s="223"/>
      <c r="N20" s="223"/>
    </row>
    <row r="21" spans="2:14" ht="14.25" customHeight="1" x14ac:dyDescent="0.25">
      <c r="G21" s="223"/>
      <c r="H21" s="223"/>
      <c r="I21" s="223"/>
      <c r="J21" s="223"/>
      <c r="K21" s="223"/>
      <c r="L21" s="223"/>
      <c r="M21" s="223"/>
      <c r="N21" s="223"/>
    </row>
    <row r="22" spans="2:14" ht="14.25" customHeight="1" x14ac:dyDescent="0.25">
      <c r="G22" s="1129" t="s">
        <v>1445</v>
      </c>
      <c r="H22" s="1131" t="s">
        <v>1446</v>
      </c>
      <c r="I22" s="764"/>
      <c r="J22" s="764"/>
      <c r="K22" s="764"/>
      <c r="L22" s="764"/>
      <c r="M22" s="764"/>
      <c r="N22" s="764"/>
    </row>
    <row r="23" spans="2:14" ht="14.25" customHeight="1" x14ac:dyDescent="0.25">
      <c r="G23" s="769"/>
      <c r="H23" s="403" t="s">
        <v>1452</v>
      </c>
      <c r="I23" s="1128" t="s">
        <v>1453</v>
      </c>
      <c r="J23" s="765"/>
      <c r="K23" s="80" t="s">
        <v>1454</v>
      </c>
      <c r="L23" s="80" t="s">
        <v>1455</v>
      </c>
      <c r="M23" s="80" t="s">
        <v>1456</v>
      </c>
      <c r="N23" s="80" t="s">
        <v>1457</v>
      </c>
    </row>
    <row r="24" spans="2:14" ht="37.5" customHeight="1" x14ac:dyDescent="0.25">
      <c r="G24" s="383">
        <v>1</v>
      </c>
      <c r="H24" s="446" t="e">
        <f>ID_MS_TH_PJK</f>
        <v>#N/A</v>
      </c>
      <c r="I24" s="1162" t="e">
        <f>NO_BPS</f>
        <v>#N/A</v>
      </c>
      <c r="J24" s="765"/>
      <c r="K24" s="382" t="e">
        <f>PEMBETULAN_KE</f>
        <v>#N/A</v>
      </c>
      <c r="L24" s="537" t="e">
        <f>TGL_TERIMA</f>
        <v>#N/A</v>
      </c>
      <c r="M24" s="384" t="str">
        <f>'C-5'!G9</f>
        <v>Persediaan Akhir</v>
      </c>
      <c r="N24" s="539">
        <f>'MAIN LEVEL'!AB31</f>
        <v>0</v>
      </c>
    </row>
    <row r="25" spans="2:14" ht="14.25" customHeight="1" x14ac:dyDescent="0.25">
      <c r="G25" s="223"/>
      <c r="H25" s="223"/>
      <c r="I25" s="223"/>
      <c r="J25" s="223"/>
      <c r="K25" s="223"/>
      <c r="L25" s="223"/>
      <c r="M25" s="223"/>
      <c r="N25" s="223"/>
    </row>
    <row r="26" spans="2:14" ht="14.25" customHeight="1" x14ac:dyDescent="0.25">
      <c r="G26" s="223"/>
      <c r="H26" s="223"/>
      <c r="I26" s="223"/>
      <c r="J26" s="223"/>
      <c r="K26" s="223"/>
      <c r="L26" s="223"/>
      <c r="M26" s="223"/>
      <c r="N26" s="223"/>
    </row>
    <row r="27" spans="2:14" ht="14.25" customHeight="1" x14ac:dyDescent="0.25">
      <c r="G27" s="223"/>
      <c r="H27" s="223"/>
      <c r="I27" s="223"/>
      <c r="J27" s="223"/>
      <c r="K27" s="223"/>
      <c r="L27" s="223"/>
      <c r="M27" s="223"/>
      <c r="N27" s="223"/>
    </row>
    <row r="28" spans="2:14" ht="30" customHeight="1" x14ac:dyDescent="0.25">
      <c r="B28" s="760"/>
      <c r="C28" s="761"/>
      <c r="D28" s="761"/>
      <c r="E28" s="761"/>
      <c r="G28" s="562" t="s">
        <v>1445</v>
      </c>
      <c r="H28" s="562" t="s">
        <v>1477</v>
      </c>
      <c r="I28" s="563" t="s">
        <v>1478</v>
      </c>
      <c r="J28" s="563" t="s">
        <v>1479</v>
      </c>
      <c r="K28" s="562" t="s">
        <v>1480</v>
      </c>
      <c r="L28" s="562" t="s">
        <v>1481</v>
      </c>
      <c r="M28" s="81"/>
      <c r="N28" s="81"/>
    </row>
    <row r="29" spans="2:14" ht="15" customHeight="1" x14ac:dyDescent="0.25">
      <c r="G29" s="409">
        <f t="array" ref="G29">IFERROR(_xlfn.SEQUENCE(COUNTA(H29:H31)),"")</f>
        <v>1</v>
      </c>
      <c r="H29" s="508" t="s">
        <v>2030</v>
      </c>
      <c r="I29" s="508"/>
      <c r="J29" s="508"/>
      <c r="K29" s="508"/>
      <c r="L29" s="508"/>
      <c r="M29" s="106"/>
      <c r="N29" s="106"/>
    </row>
    <row r="30" spans="2:14" ht="15" customHeight="1" x14ac:dyDescent="0.25">
      <c r="G30" s="410"/>
      <c r="H30" s="509" t="s">
        <v>1921</v>
      </c>
      <c r="I30" s="509"/>
      <c r="J30" s="509"/>
      <c r="K30" s="509"/>
      <c r="L30" s="509"/>
      <c r="M30" s="106"/>
      <c r="N30" s="106"/>
    </row>
    <row r="31" spans="2:14" ht="15" customHeight="1" x14ac:dyDescent="0.25">
      <c r="G31" s="510"/>
      <c r="H31" s="511"/>
      <c r="I31" s="511"/>
      <c r="J31" s="511"/>
      <c r="K31" s="511"/>
      <c r="L31" s="511"/>
      <c r="M31" s="106"/>
      <c r="N31" s="106"/>
    </row>
    <row r="32" spans="2:14" ht="15" customHeight="1" x14ac:dyDescent="0.25">
      <c r="G32" s="512"/>
      <c r="H32" s="507"/>
      <c r="I32" s="507"/>
      <c r="J32" s="507"/>
      <c r="K32" s="507" t="s">
        <v>1494</v>
      </c>
      <c r="L32" s="507">
        <f>SUM(L29:L31)</f>
        <v>0</v>
      </c>
      <c r="M32" s="106"/>
      <c r="N32" s="106"/>
    </row>
    <row r="33" spans="7:14" ht="15" customHeight="1" x14ac:dyDescent="0.25">
      <c r="G33" s="226"/>
      <c r="H33" s="226"/>
      <c r="I33" s="226"/>
      <c r="J33" s="107"/>
      <c r="K33" s="106"/>
      <c r="L33" s="106"/>
      <c r="M33" s="106"/>
      <c r="N33" s="106"/>
    </row>
    <row r="34" spans="7:14" ht="15" customHeight="1" x14ac:dyDescent="0.25">
      <c r="G34" s="107"/>
      <c r="H34" s="107"/>
      <c r="I34" s="107"/>
      <c r="J34" s="103"/>
      <c r="K34" s="108" t="s">
        <v>1500</v>
      </c>
      <c r="L34" s="507">
        <f>L32+N24</f>
        <v>0</v>
      </c>
      <c r="M34" s="106"/>
      <c r="N34" s="106"/>
    </row>
    <row r="35" spans="7:14" ht="15" customHeight="1" x14ac:dyDescent="0.25">
      <c r="G35" s="107"/>
      <c r="H35" s="107"/>
      <c r="I35" s="107"/>
      <c r="J35" s="107"/>
      <c r="K35" s="227"/>
      <c r="L35" s="106"/>
      <c r="M35" s="106"/>
      <c r="N35" s="106"/>
    </row>
    <row r="36" spans="7:14" ht="15" customHeight="1" x14ac:dyDescent="0.25">
      <c r="G36" s="107"/>
      <c r="H36" s="107"/>
      <c r="I36" s="107"/>
      <c r="J36" s="107"/>
      <c r="K36" s="227"/>
      <c r="L36" s="228"/>
      <c r="M36" s="228"/>
      <c r="N36" s="513"/>
    </row>
    <row r="37" spans="7:14" ht="15" customHeight="1" x14ac:dyDescent="0.25">
      <c r="G37" s="226"/>
      <c r="H37" s="226"/>
      <c r="I37" s="226"/>
      <c r="J37" s="107"/>
      <c r="K37" s="227"/>
      <c r="L37" s="228"/>
      <c r="M37" s="228"/>
      <c r="N37" s="513"/>
    </row>
    <row r="38" spans="7:14" ht="15" customHeight="1" x14ac:dyDescent="0.25">
      <c r="G38" s="103"/>
      <c r="H38" s="103"/>
      <c r="I38" s="103"/>
      <c r="J38" s="103"/>
      <c r="K38" s="103"/>
      <c r="L38" s="103"/>
      <c r="M38" s="103"/>
      <c r="N38" s="103"/>
    </row>
    <row r="39" spans="7:14" ht="15" customHeight="1" x14ac:dyDescent="0.25">
      <c r="G39" s="229"/>
      <c r="H39" s="770" t="s">
        <v>1507</v>
      </c>
      <c r="I39" s="764"/>
      <c r="J39" s="764"/>
      <c r="K39" s="763" t="s">
        <v>1508</v>
      </c>
      <c r="L39" s="764"/>
      <c r="M39" s="765"/>
      <c r="N39" s="133"/>
    </row>
    <row r="40" spans="7:14" ht="15" customHeight="1" x14ac:dyDescent="0.25">
      <c r="G40" s="229"/>
      <c r="H40" s="230" t="s">
        <v>796</v>
      </c>
      <c r="I40" s="427" t="s">
        <v>1510</v>
      </c>
      <c r="J40" s="428" t="s">
        <v>1511</v>
      </c>
      <c r="K40" s="428" t="s">
        <v>796</v>
      </c>
      <c r="L40" s="428" t="s">
        <v>1510</v>
      </c>
      <c r="M40" s="428" t="s">
        <v>1511</v>
      </c>
      <c r="N40" s="231"/>
    </row>
    <row r="41" spans="7:14" ht="15" customHeight="1" x14ac:dyDescent="0.25">
      <c r="G41" s="229"/>
      <c r="H41" s="226"/>
      <c r="I41" s="226"/>
      <c r="J41" s="226"/>
      <c r="K41" s="232"/>
      <c r="L41" s="232"/>
      <c r="M41" s="232"/>
      <c r="N41" s="232"/>
    </row>
    <row r="42" spans="7:14" ht="15" customHeight="1" x14ac:dyDescent="0.25">
      <c r="G42" s="233"/>
      <c r="H42" s="234"/>
      <c r="I42" s="234"/>
      <c r="J42" s="234"/>
      <c r="K42" s="235"/>
      <c r="L42" s="235"/>
      <c r="M42" s="235"/>
      <c r="N42" s="235"/>
    </row>
    <row r="43" spans="7:14" ht="15" customHeight="1" x14ac:dyDescent="0.25">
      <c r="G43" s="233"/>
      <c r="H43" s="234"/>
      <c r="I43" s="234"/>
      <c r="J43" s="234"/>
      <c r="K43" s="235"/>
      <c r="L43" s="235"/>
      <c r="M43" s="235"/>
      <c r="N43" s="235"/>
    </row>
    <row r="44" spans="7:14" ht="15" customHeight="1" x14ac:dyDescent="0.25">
      <c r="G44" s="229"/>
      <c r="H44" s="236"/>
      <c r="I44" s="236"/>
      <c r="J44" s="236"/>
      <c r="K44" s="237"/>
      <c r="L44" s="237"/>
      <c r="M44" s="237"/>
      <c r="N44" s="232"/>
    </row>
  </sheetData>
  <mergeCells count="22">
    <mergeCell ref="G9:K11"/>
    <mergeCell ref="H22:N22"/>
    <mergeCell ref="B6:E6"/>
    <mergeCell ref="B28:E28"/>
    <mergeCell ref="B15:E15"/>
    <mergeCell ref="B20:E20"/>
    <mergeCell ref="H39:J39"/>
    <mergeCell ref="K39:M39"/>
    <mergeCell ref="B4:E4"/>
    <mergeCell ref="G7:N7"/>
    <mergeCell ref="B16:E16"/>
    <mergeCell ref="B18:E18"/>
    <mergeCell ref="B12:E12"/>
    <mergeCell ref="I24:J24"/>
    <mergeCell ref="I23:J23"/>
    <mergeCell ref="B14:E14"/>
    <mergeCell ref="G22:G23"/>
    <mergeCell ref="B17:E17"/>
    <mergeCell ref="B8:E8"/>
    <mergeCell ref="B13:E13"/>
    <mergeCell ref="B19:E19"/>
    <mergeCell ref="B10:E10"/>
  </mergeCells>
  <hyperlinks>
    <hyperlink ref="B4" location="PANDUAN!A1" display="PANDUAN" xr:uid="{00000000-0004-0000-6900-000000000000}"/>
    <hyperlink ref="B6" location="'EWS DIRECTORY'!A1" display="EWS DIRECTORY" xr:uid="{00000000-0004-0000-6900-000001000000}"/>
    <hyperlink ref="B8" location="'DATA PEMICU'!A1" display="DATA PEMICU" xr:uid="{00000000-0004-0000-6900-000002000000}"/>
    <hyperlink ref="B10" location="'DATA PENGUJI'!A1" display="DATA PENGUJI" xr:uid="{00000000-0004-0000-6900-000003000000}"/>
    <hyperlink ref="B12" location="'MAIN LEVEL'!A1" display="MAIN LEVEL" xr:uid="{00000000-0004-0000-6900-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A00-000000000000}">
  <sheetPr codeName="Sheet37">
    <tabColor theme="4" tint="-0.249977111117893"/>
    <pageSetUpPr fitToPage="1"/>
  </sheetPr>
  <dimension ref="A1:AI51"/>
  <sheetViews>
    <sheetView topLeftCell="B1" zoomScaleNormal="100" workbookViewId="0">
      <selection activeCell="AQ18" sqref="AQ18:AU18"/>
    </sheetView>
  </sheetViews>
  <sheetFormatPr defaultColWidth="8.88671875" defaultRowHeight="13.8" x14ac:dyDescent="0.25"/>
  <cols>
    <col min="1" max="1" width="3" style="110" hidden="1" customWidth="1"/>
    <col min="2" max="5" width="3.88671875" style="177" customWidth="1"/>
    <col min="6" max="6" width="3.88671875" style="110" customWidth="1"/>
    <col min="7" max="35" width="3.5546875" style="254" customWidth="1"/>
    <col min="36" max="36" width="8.88671875" style="254" customWidth="1"/>
    <col min="37" max="16384" width="8.88671875" style="254"/>
  </cols>
  <sheetData>
    <row r="1" spans="2:35" x14ac:dyDescent="0.25">
      <c r="G1" s="178"/>
      <c r="H1" s="55"/>
      <c r="I1" s="55"/>
      <c r="J1" s="55"/>
      <c r="K1" s="55"/>
      <c r="L1" s="55"/>
      <c r="M1" s="55"/>
    </row>
    <row r="2" spans="2:35" ht="15" customHeight="1" x14ac:dyDescent="0.25">
      <c r="G2" s="124" t="s">
        <v>1674</v>
      </c>
      <c r="H2" s="124"/>
      <c r="I2" s="124"/>
      <c r="J2" s="124"/>
      <c r="K2" s="124"/>
      <c r="L2" s="124"/>
      <c r="M2" s="124"/>
      <c r="N2" s="124"/>
      <c r="O2" s="124"/>
      <c r="P2" s="124"/>
      <c r="Q2" s="124"/>
      <c r="R2" s="124"/>
      <c r="S2" s="124"/>
      <c r="T2" s="124"/>
      <c r="U2" s="124"/>
      <c r="V2" s="124"/>
      <c r="W2" s="124"/>
      <c r="X2" s="124"/>
      <c r="Y2" s="278"/>
      <c r="Z2" s="278"/>
      <c r="AA2" s="278"/>
      <c r="AB2" s="278"/>
      <c r="AC2" s="278"/>
      <c r="AD2" s="278"/>
      <c r="AE2" s="278"/>
      <c r="AF2" s="278"/>
      <c r="AG2" s="278"/>
      <c r="AH2" s="278"/>
      <c r="AI2" s="278"/>
    </row>
    <row r="3" spans="2:35" ht="15" customHeight="1" x14ac:dyDescent="0.25">
      <c r="B3" s="111"/>
      <c r="C3" s="111"/>
      <c r="D3" s="111"/>
      <c r="E3" s="111"/>
      <c r="G3" s="124" t="s">
        <v>1675</v>
      </c>
      <c r="H3" s="124"/>
      <c r="I3" s="124"/>
      <c r="J3" s="124"/>
      <c r="K3" s="124"/>
      <c r="L3" s="124"/>
      <c r="M3" s="124"/>
      <c r="N3" s="124"/>
      <c r="O3" s="124"/>
      <c r="P3" s="124"/>
      <c r="Q3" s="124"/>
      <c r="R3" s="124"/>
      <c r="S3" s="124"/>
      <c r="T3" s="124"/>
      <c r="U3" s="124"/>
      <c r="V3" s="124"/>
      <c r="W3" s="124"/>
      <c r="X3" s="124"/>
      <c r="Y3" s="278"/>
      <c r="Z3" s="278"/>
      <c r="AA3" s="278"/>
      <c r="AB3" s="278"/>
      <c r="AC3" s="278"/>
      <c r="AD3" s="278"/>
      <c r="AE3" s="278"/>
      <c r="AF3" s="278"/>
      <c r="AG3" s="278"/>
      <c r="AH3" s="278"/>
      <c r="AI3" s="278"/>
    </row>
    <row r="4" spans="2:35" ht="15" customHeight="1" x14ac:dyDescent="0.25">
      <c r="B4" s="762" t="s">
        <v>79</v>
      </c>
      <c r="C4" s="761"/>
      <c r="D4" s="761"/>
      <c r="E4" s="761"/>
      <c r="G4" s="124"/>
      <c r="H4" s="124"/>
      <c r="I4" s="124"/>
      <c r="J4" s="124"/>
      <c r="K4" s="124"/>
      <c r="L4" s="124"/>
      <c r="M4" s="124"/>
      <c r="N4" s="124"/>
      <c r="O4" s="124"/>
      <c r="P4" s="124"/>
      <c r="Q4" s="124"/>
      <c r="R4" s="124"/>
      <c r="S4" s="124"/>
      <c r="T4" s="124"/>
      <c r="U4" s="124"/>
      <c r="V4" s="124"/>
      <c r="W4" s="124"/>
      <c r="X4" s="124"/>
      <c r="Y4" s="278"/>
      <c r="Z4" s="278"/>
      <c r="AA4" s="278"/>
      <c r="AB4" s="278"/>
      <c r="AC4" s="278"/>
      <c r="AD4" s="278"/>
      <c r="AE4" s="278"/>
      <c r="AF4" s="278"/>
      <c r="AG4" s="278"/>
      <c r="AH4" s="278"/>
      <c r="AI4" s="278"/>
    </row>
    <row r="5" spans="2:35" ht="15" customHeight="1" x14ac:dyDescent="0.25">
      <c r="B5" s="111"/>
      <c r="C5" s="111"/>
      <c r="D5" s="111"/>
      <c r="E5" s="111"/>
      <c r="G5" s="124"/>
      <c r="H5" s="124"/>
      <c r="I5" s="124"/>
      <c r="J5" s="124"/>
      <c r="K5" s="124"/>
      <c r="L5" s="124"/>
      <c r="M5" s="124"/>
      <c r="N5" s="124"/>
      <c r="O5" s="124"/>
      <c r="P5" s="124"/>
      <c r="Q5" s="124"/>
      <c r="R5" s="124"/>
      <c r="S5" s="124"/>
      <c r="T5" s="124"/>
      <c r="U5" s="124"/>
      <c r="V5" s="124"/>
      <c r="W5" s="124"/>
      <c r="X5" s="124"/>
      <c r="Y5" s="278"/>
      <c r="Z5" s="278"/>
      <c r="AA5" s="278"/>
      <c r="AB5" s="278"/>
      <c r="AC5" s="278"/>
      <c r="AD5" s="278"/>
      <c r="AE5" s="278"/>
      <c r="AF5" s="278"/>
      <c r="AG5" s="278"/>
      <c r="AH5" s="278"/>
      <c r="AI5" s="278"/>
    </row>
    <row r="6" spans="2:35" ht="15" customHeight="1" x14ac:dyDescent="0.25">
      <c r="B6" s="762" t="s">
        <v>87</v>
      </c>
      <c r="C6" s="761"/>
      <c r="D6" s="761"/>
      <c r="E6" s="761"/>
      <c r="G6" s="124"/>
      <c r="H6" s="124"/>
      <c r="I6" s="124"/>
      <c r="J6" s="124"/>
      <c r="K6" s="124"/>
      <c r="L6" s="124"/>
      <c r="M6" s="124"/>
      <c r="N6" s="124"/>
      <c r="O6" s="124"/>
      <c r="P6" s="124"/>
      <c r="Q6" s="124"/>
      <c r="R6" s="124"/>
      <c r="S6" s="124"/>
      <c r="T6" s="124"/>
      <c r="U6" s="124"/>
      <c r="V6" s="124"/>
      <c r="W6" s="124"/>
      <c r="X6" s="124"/>
      <c r="Y6" s="278"/>
      <c r="Z6" s="278"/>
      <c r="AA6" s="278"/>
      <c r="AB6" s="278"/>
      <c r="AC6" s="278"/>
      <c r="AD6" s="278"/>
      <c r="AE6" s="278"/>
      <c r="AF6" s="278"/>
      <c r="AG6" s="278"/>
      <c r="AH6" s="278"/>
      <c r="AI6" s="278"/>
    </row>
    <row r="7" spans="2:35" ht="15" customHeight="1" x14ac:dyDescent="0.25">
      <c r="B7" s="111"/>
      <c r="C7" s="111"/>
      <c r="D7" s="111"/>
      <c r="E7" s="111"/>
      <c r="G7" s="798" t="s">
        <v>1676</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c r="AI7" s="278"/>
    </row>
    <row r="8" spans="2:35" ht="15" customHeight="1" x14ac:dyDescent="0.25">
      <c r="B8" s="762" t="s">
        <v>94</v>
      </c>
      <c r="C8" s="761"/>
      <c r="D8" s="761"/>
      <c r="E8" s="761"/>
      <c r="G8" s="124"/>
      <c r="H8" s="124"/>
      <c r="I8" s="124"/>
      <c r="J8" s="124"/>
      <c r="K8" s="124"/>
      <c r="L8" s="124"/>
      <c r="M8" s="124"/>
      <c r="N8" s="124"/>
      <c r="O8" s="124"/>
      <c r="P8" s="124"/>
      <c r="Q8" s="124"/>
      <c r="R8" s="124"/>
      <c r="S8" s="124"/>
      <c r="T8" s="124"/>
      <c r="U8" s="124"/>
      <c r="V8" s="124"/>
      <c r="W8" s="124"/>
      <c r="X8" s="124"/>
      <c r="Y8" s="278"/>
      <c r="Z8" s="278"/>
      <c r="AA8" s="278"/>
      <c r="AB8" s="278"/>
      <c r="AC8" s="278"/>
      <c r="AD8" s="278"/>
      <c r="AE8" s="278"/>
      <c r="AF8" s="278"/>
      <c r="AG8" s="278"/>
      <c r="AH8" s="278"/>
      <c r="AI8" s="278"/>
    </row>
    <row r="9" spans="2:35" ht="15" customHeight="1" x14ac:dyDescent="0.25">
      <c r="B9" s="111"/>
      <c r="C9" s="111"/>
      <c r="D9" s="111"/>
      <c r="E9" s="111"/>
      <c r="G9" s="803" t="str">
        <f>'MAIN LEVEL'!H34</f>
        <v>Penghasilan Lainnya</v>
      </c>
      <c r="H9" s="789"/>
      <c r="I9" s="789"/>
      <c r="J9" s="789"/>
      <c r="K9" s="789"/>
      <c r="L9" s="789"/>
      <c r="M9" s="789"/>
      <c r="N9" s="789"/>
      <c r="O9" s="789"/>
      <c r="P9" s="789"/>
      <c r="Q9" s="789"/>
      <c r="R9" s="789"/>
      <c r="S9" s="789"/>
      <c r="T9" s="790"/>
      <c r="U9" s="279" t="s">
        <v>796</v>
      </c>
      <c r="V9" s="280"/>
      <c r="W9" s="280"/>
      <c r="X9" s="280"/>
      <c r="Y9" s="280"/>
      <c r="Z9" s="280" t="s">
        <v>1678</v>
      </c>
      <c r="AA9" s="182" t="e">
        <f>NAMA_WP</f>
        <v>#N/A</v>
      </c>
      <c r="AB9" s="281"/>
      <c r="AC9" s="281"/>
      <c r="AD9" s="281"/>
      <c r="AE9" s="281"/>
      <c r="AF9" s="281"/>
      <c r="AG9" s="281"/>
      <c r="AH9" s="282"/>
      <c r="AI9" s="278"/>
    </row>
    <row r="10" spans="2:35" ht="15" customHeight="1" x14ac:dyDescent="0.25">
      <c r="B10" s="762" t="s">
        <v>101</v>
      </c>
      <c r="C10" s="761"/>
      <c r="D10" s="761"/>
      <c r="E10" s="761"/>
      <c r="G10" s="804"/>
      <c r="H10" s="792"/>
      <c r="I10" s="792"/>
      <c r="J10" s="792"/>
      <c r="K10" s="792"/>
      <c r="L10" s="792"/>
      <c r="M10" s="792"/>
      <c r="N10" s="792"/>
      <c r="O10" s="792"/>
      <c r="P10" s="792"/>
      <c r="Q10" s="792"/>
      <c r="R10" s="792"/>
      <c r="S10" s="792"/>
      <c r="T10" s="805"/>
      <c r="U10" s="283" t="s">
        <v>1401</v>
      </c>
      <c r="V10" s="124"/>
      <c r="W10" s="124"/>
      <c r="X10" s="124"/>
      <c r="Y10" s="124"/>
      <c r="Z10" s="124" t="s">
        <v>1678</v>
      </c>
      <c r="AA10" s="124" t="e">
        <f>NPWP</f>
        <v>#N/A</v>
      </c>
      <c r="AB10" s="278"/>
      <c r="AC10" s="278"/>
      <c r="AD10" s="278"/>
      <c r="AE10" s="278"/>
      <c r="AF10" s="278"/>
      <c r="AG10" s="278"/>
      <c r="AH10" s="284"/>
      <c r="AI10" s="278"/>
    </row>
    <row r="11" spans="2:35" ht="15" customHeight="1" x14ac:dyDescent="0.25">
      <c r="G11" s="806"/>
      <c r="H11" s="794"/>
      <c r="I11" s="794"/>
      <c r="J11" s="794"/>
      <c r="K11" s="794"/>
      <c r="L11" s="794"/>
      <c r="M11" s="794"/>
      <c r="N11" s="794"/>
      <c r="O11" s="794"/>
      <c r="P11" s="794"/>
      <c r="Q11" s="794"/>
      <c r="R11" s="794"/>
      <c r="S11" s="794"/>
      <c r="T11" s="807"/>
      <c r="U11" s="285" t="s">
        <v>1679</v>
      </c>
      <c r="V11" s="190"/>
      <c r="W11" s="190"/>
      <c r="X11" s="190"/>
      <c r="Y11" s="190"/>
      <c r="Z11" s="190" t="s">
        <v>1678</v>
      </c>
      <c r="AA11" s="190" t="e">
        <f>ID_MS_TH_PJK</f>
        <v>#N/A</v>
      </c>
      <c r="AB11" s="286"/>
      <c r="AC11" s="286"/>
      <c r="AD11" s="286"/>
      <c r="AE11" s="286"/>
      <c r="AF11" s="286"/>
      <c r="AG11" s="286"/>
      <c r="AH11" s="287"/>
      <c r="AI11" s="278"/>
    </row>
    <row r="12" spans="2:35" ht="15" customHeight="1" x14ac:dyDescent="0.25">
      <c r="B12" s="762" t="s">
        <v>106</v>
      </c>
      <c r="C12" s="761"/>
      <c r="D12" s="761"/>
      <c r="E12" s="761"/>
      <c r="G12" s="124"/>
      <c r="H12" s="124"/>
      <c r="I12" s="124"/>
      <c r="J12" s="124"/>
      <c r="K12" s="124"/>
      <c r="L12" s="124"/>
      <c r="M12" s="124"/>
      <c r="N12" s="124"/>
      <c r="O12" s="124"/>
      <c r="P12" s="124"/>
      <c r="Q12" s="124"/>
      <c r="R12" s="124"/>
      <c r="S12" s="124"/>
      <c r="T12" s="124"/>
      <c r="U12" s="124"/>
      <c r="V12" s="124"/>
      <c r="W12" s="124"/>
      <c r="X12" s="124"/>
      <c r="Y12" s="278"/>
      <c r="Z12" s="278"/>
      <c r="AA12" s="278"/>
      <c r="AB12" s="278"/>
      <c r="AC12" s="278"/>
      <c r="AD12" s="278"/>
      <c r="AE12" s="278"/>
      <c r="AF12" s="278"/>
      <c r="AG12" s="278"/>
      <c r="AH12" s="278"/>
      <c r="AI12" s="278"/>
    </row>
    <row r="13" spans="2:35" ht="15" customHeight="1" x14ac:dyDescent="0.25">
      <c r="B13" s="927" t="str">
        <f>HYPERLINK("#'"&amp;'EWS DIRECTORY'!$J$106&amp;"'!A1",'EWS DIRECTORY'!$J$106)</f>
        <v>C-6</v>
      </c>
      <c r="C13" s="761"/>
      <c r="D13" s="761"/>
      <c r="E13" s="761"/>
      <c r="G13" s="928" t="str">
        <f>"Pengujian yang telah dilakukan atas pos "&amp;G9&amp;" dapat disimpulkan:"</f>
        <v>Pengujian yang telah dilakukan atas pos Penghasilan Lainnya dapat disimpulkan:</v>
      </c>
      <c r="H13" s="792"/>
      <c r="I13" s="792"/>
      <c r="J13" s="792"/>
      <c r="K13" s="792"/>
      <c r="L13" s="792"/>
      <c r="M13" s="792"/>
      <c r="N13" s="792"/>
      <c r="O13" s="792"/>
      <c r="P13" s="792"/>
      <c r="Q13" s="792"/>
      <c r="R13" s="792"/>
      <c r="S13" s="792"/>
      <c r="T13" s="792"/>
      <c r="U13" s="792"/>
      <c r="V13" s="792"/>
      <c r="W13" s="792"/>
      <c r="X13" s="792"/>
      <c r="Y13" s="792"/>
      <c r="Z13" s="792"/>
      <c r="AA13" s="792"/>
      <c r="AB13" s="792"/>
      <c r="AC13" s="792"/>
      <c r="AD13" s="792"/>
      <c r="AE13" s="792"/>
      <c r="AF13" s="792"/>
      <c r="AG13" s="792"/>
      <c r="AH13" s="792"/>
      <c r="AI13" s="278"/>
    </row>
    <row r="14" spans="2:35" ht="15" customHeight="1" x14ac:dyDescent="0.25">
      <c r="B14" s="931" t="str">
        <f>HYPERLINK("#'"&amp;'EWS DIRECTORY'!$J$107&amp;"'!A1",'EWS DIRECTORY'!$J$107)</f>
        <v>C-6-1</v>
      </c>
      <c r="C14" s="761"/>
      <c r="D14" s="761"/>
      <c r="E14" s="761"/>
      <c r="G14" s="124"/>
      <c r="H14" s="124"/>
      <c r="I14" s="124"/>
      <c r="J14" s="124"/>
      <c r="K14" s="124"/>
      <c r="L14" s="124"/>
      <c r="M14" s="124"/>
      <c r="N14" s="124"/>
      <c r="O14" s="124"/>
      <c r="P14" s="124"/>
      <c r="Q14" s="124"/>
      <c r="R14" s="124"/>
      <c r="S14" s="124"/>
      <c r="T14" s="124"/>
      <c r="U14" s="124"/>
      <c r="V14" s="124"/>
      <c r="W14" s="124"/>
      <c r="X14" s="124"/>
      <c r="Y14" s="278"/>
      <c r="Z14" s="278"/>
      <c r="AA14" s="278"/>
      <c r="AB14" s="278"/>
      <c r="AC14" s="278"/>
      <c r="AD14" s="278"/>
      <c r="AE14" s="278"/>
      <c r="AF14" s="278"/>
      <c r="AG14" s="278"/>
      <c r="AH14" s="278"/>
      <c r="AI14" s="278"/>
    </row>
    <row r="15" spans="2:35" ht="15" customHeight="1" x14ac:dyDescent="0.25">
      <c r="B15" s="929" t="str">
        <f>HYPERLINK("#'"&amp;'EWS DIRECTORY'!$J$108&amp;"'!A1",'EWS DIRECTORY'!$J$108)</f>
        <v>C-6-1-1</v>
      </c>
      <c r="C15" s="761"/>
      <c r="D15" s="761"/>
      <c r="E15" s="761"/>
      <c r="G15" s="124"/>
      <c r="H15" s="124" t="str">
        <f>"Jumlah "&amp;G9&amp;" menurut petugas :"</f>
        <v>Jumlah Penghasilan Lainnya menurut petugas :</v>
      </c>
      <c r="I15" s="124"/>
      <c r="J15" s="124"/>
      <c r="K15" s="124"/>
      <c r="L15" s="124"/>
      <c r="M15" s="124"/>
      <c r="N15" s="124"/>
      <c r="O15" s="124"/>
      <c r="P15" s="124"/>
      <c r="Q15" s="124"/>
      <c r="R15" s="124"/>
      <c r="S15" s="124"/>
      <c r="T15" s="124"/>
      <c r="U15" s="124"/>
      <c r="V15" s="124"/>
      <c r="W15" s="124"/>
      <c r="X15" s="124"/>
      <c r="Y15" s="278"/>
      <c r="Z15" s="278"/>
      <c r="AA15" s="278"/>
      <c r="AB15" s="278"/>
      <c r="AC15" s="278"/>
      <c r="AD15" s="278"/>
      <c r="AE15" s="278"/>
      <c r="AF15" s="278"/>
      <c r="AG15" s="278"/>
      <c r="AH15" s="278"/>
      <c r="AI15" s="278"/>
    </row>
    <row r="16" spans="2:35" ht="15" customHeight="1" x14ac:dyDescent="0.25">
      <c r="B16" s="929" t="str">
        <f>HYPERLINK("#'"&amp;'EWS DIRECTORY'!$J$109&amp;"'!A1",'EWS DIRECTORY'!$J$109)</f>
        <v>C-6-1-2</v>
      </c>
      <c r="C16" s="761"/>
      <c r="D16" s="761"/>
      <c r="E16" s="761"/>
      <c r="G16" s="82" t="s">
        <v>1445</v>
      </c>
      <c r="H16" s="1163" t="s">
        <v>1707</v>
      </c>
      <c r="I16" s="789"/>
      <c r="J16" s="789"/>
      <c r="K16" s="789"/>
      <c r="L16" s="789"/>
      <c r="M16" s="789"/>
      <c r="N16" s="789"/>
      <c r="O16" s="789"/>
      <c r="P16" s="789"/>
      <c r="Q16" s="789"/>
      <c r="R16" s="789"/>
      <c r="S16" s="937" t="s">
        <v>1767</v>
      </c>
      <c r="T16" s="765"/>
      <c r="U16" s="934" t="s">
        <v>1768</v>
      </c>
      <c r="V16" s="764"/>
      <c r="W16" s="764"/>
      <c r="X16" s="764"/>
      <c r="Y16" s="764"/>
      <c r="Z16" s="764"/>
      <c r="AA16" s="765"/>
      <c r="AB16" s="278"/>
      <c r="AC16" s="278"/>
      <c r="AD16" s="278"/>
      <c r="AE16" s="278"/>
      <c r="AF16" s="278"/>
      <c r="AG16" s="278"/>
      <c r="AH16" s="278"/>
      <c r="AI16" s="278"/>
    </row>
    <row r="17" spans="2:35" ht="15" customHeight="1" x14ac:dyDescent="0.25">
      <c r="B17" s="929" t="str">
        <f>HYPERLINK("#'"&amp;'EWS DIRECTORY'!$J$110&amp;"'!A1",'EWS DIRECTORY'!$J$110)</f>
        <v>C-6-1-3</v>
      </c>
      <c r="C17" s="761"/>
      <c r="D17" s="761"/>
      <c r="E17" s="761"/>
      <c r="G17" s="84">
        <v>1</v>
      </c>
      <c r="H17" s="926" t="e">
        <f>MASTER!N5</f>
        <v>#N/A</v>
      </c>
      <c r="I17" s="824"/>
      <c r="J17" s="824"/>
      <c r="K17" s="824"/>
      <c r="L17" s="824"/>
      <c r="M17" s="824"/>
      <c r="N17" s="824"/>
      <c r="O17" s="824"/>
      <c r="P17" s="824"/>
      <c r="Q17" s="824"/>
      <c r="R17" s="825"/>
      <c r="S17" s="936" t="s">
        <v>301</v>
      </c>
      <c r="T17" s="790"/>
      <c r="U17" s="923" t="str">
        <f>IF('C-6-1'!I38='C-6-1'!M18,'C-6-1'!AB18,
IF('C-6-1'!I38='C-6-1'!M20,'C-6-1'!AB20,
IF('C-6-1'!I38='C-6-1'!M22,'C-6-1'!AB22,
IF('C-6-1'!I38='C-6-1'!M24,'C-6-1'!AB24,
IF('C-6-1'!I38='C-6-1'!M26,'C-6-1'!AB26,
IF('C-6-1'!I38='C-6-1'!M28,'C-6-1'!AB28,"Tidak Ditemukan"))))))</f>
        <v>Tidak Ditemukan</v>
      </c>
      <c r="V17" s="764"/>
      <c r="W17" s="764"/>
      <c r="X17" s="764"/>
      <c r="Y17" s="764"/>
      <c r="Z17" s="764"/>
      <c r="AA17" s="765"/>
      <c r="AB17" s="278"/>
      <c r="AC17" s="278"/>
      <c r="AD17" s="278"/>
      <c r="AE17" s="278"/>
      <c r="AF17" s="278"/>
      <c r="AG17" s="278"/>
      <c r="AH17" s="278"/>
      <c r="AI17" s="278"/>
    </row>
    <row r="18" spans="2:35" ht="15" customHeight="1" x14ac:dyDescent="0.25">
      <c r="B18" s="929" t="str">
        <f>HYPERLINK("#'"&amp;'EWS DIRECTORY'!$J$111&amp;"'!A1",'EWS DIRECTORY'!$J$111)</f>
        <v>C-6-1-4</v>
      </c>
      <c r="C18" s="761"/>
      <c r="D18" s="761"/>
      <c r="E18" s="761"/>
      <c r="G18" s="84">
        <v>2</v>
      </c>
      <c r="H18" s="926" t="e">
        <f>MASTER!N6</f>
        <v>#N/A</v>
      </c>
      <c r="I18" s="824"/>
      <c r="J18" s="824"/>
      <c r="K18" s="824"/>
      <c r="L18" s="824"/>
      <c r="M18" s="824"/>
      <c r="N18" s="824"/>
      <c r="O18" s="824"/>
      <c r="P18" s="824"/>
      <c r="Q18" s="824"/>
      <c r="R18" s="825"/>
      <c r="S18" s="792"/>
      <c r="T18" s="805"/>
      <c r="U18" s="923" t="str">
        <f>IF('C-6-1'!I38='C-6-1'!M18,'C-6-1'!AG18,
IF('C-6-1'!I38='C-6-1'!M20,'C-6-1'!AG20,
IF('C-6-1'!I38='C-6-1'!M22,'C-6-1'!AG22,
IF('C-6-1'!I38='C-6-1'!M24,'C-6-1'!AG24,
IF('C-6-1'!I38='C-6-1'!M26,'C-6-1'!AG26,
IF('C-6-1'!I38='C-6-1'!M28,'C-6-1'!AG28,"Tidak Ditemukan"))))))</f>
        <v>Tidak Ditemukan</v>
      </c>
      <c r="V18" s="764"/>
      <c r="W18" s="764"/>
      <c r="X18" s="764"/>
      <c r="Y18" s="764"/>
      <c r="Z18" s="764"/>
      <c r="AA18" s="765"/>
      <c r="AB18" s="278"/>
      <c r="AC18" s="278"/>
      <c r="AD18" s="278"/>
      <c r="AE18" s="278"/>
      <c r="AF18" s="278"/>
      <c r="AG18" s="278"/>
      <c r="AH18" s="278"/>
      <c r="AI18" s="278"/>
    </row>
    <row r="19" spans="2:35" ht="15" customHeight="1" x14ac:dyDescent="0.25">
      <c r="B19" s="929" t="str">
        <f>HYPERLINK("#'"&amp;'EWS DIRECTORY'!$J$112&amp;"'!A1",'EWS DIRECTORY'!$J$112)</f>
        <v>C-6-1-5</v>
      </c>
      <c r="C19" s="761"/>
      <c r="D19" s="761"/>
      <c r="E19" s="761"/>
      <c r="G19" s="84">
        <v>3</v>
      </c>
      <c r="H19" s="926" t="e">
        <f>MASTER!N7</f>
        <v>#N/A</v>
      </c>
      <c r="I19" s="824"/>
      <c r="J19" s="824"/>
      <c r="K19" s="824"/>
      <c r="L19" s="824"/>
      <c r="M19" s="824"/>
      <c r="N19" s="824"/>
      <c r="O19" s="824"/>
      <c r="P19" s="824"/>
      <c r="Q19" s="824"/>
      <c r="R19" s="825"/>
      <c r="S19" s="792"/>
      <c r="T19" s="805"/>
      <c r="U19" s="923" t="str">
        <f>IF('C-6-1'!I38='C-6-1'!M18,'C-6-1'!AL18,
IF('C-6-1'!I38='C-6-1'!M20,'C-6-1'!AL20,
IF('C-6-1'!I38='C-6-1'!M22,'C-6-1'!AL22,
IF('C-6-1'!I38='C-6-1'!M24,'C-6-1'!AL24,
IF('C-6-1'!I38='C-6-1'!M26,'C-6-1'!AL26,
IF('C-6-1'!I38='C-6-1'!M28,'C-6-1'!AL28,"Tidak Ditemukan"))))))</f>
        <v>Tidak Ditemukan</v>
      </c>
      <c r="V19" s="764"/>
      <c r="W19" s="764"/>
      <c r="X19" s="764"/>
      <c r="Y19" s="764"/>
      <c r="Z19" s="764"/>
      <c r="AA19" s="765"/>
      <c r="AB19" s="278"/>
      <c r="AC19" s="278"/>
      <c r="AD19" s="278"/>
      <c r="AE19" s="278"/>
      <c r="AF19" s="278"/>
      <c r="AG19" s="278"/>
      <c r="AH19" s="278"/>
      <c r="AI19" s="278"/>
    </row>
    <row r="20" spans="2:35" ht="15" customHeight="1" x14ac:dyDescent="0.25">
      <c r="B20" s="929" t="str">
        <f>HYPERLINK("#'"&amp;'EWS DIRECTORY'!$J$113&amp;"'!A1",'EWS DIRECTORY'!$J$113)</f>
        <v>C-6-1-6</v>
      </c>
      <c r="C20" s="761"/>
      <c r="D20" s="761"/>
      <c r="E20" s="761"/>
      <c r="G20" s="84">
        <v>4</v>
      </c>
      <c r="H20" s="926" t="e">
        <f>MASTER!N8</f>
        <v>#N/A</v>
      </c>
      <c r="I20" s="824"/>
      <c r="J20" s="824"/>
      <c r="K20" s="824"/>
      <c r="L20" s="824"/>
      <c r="M20" s="824"/>
      <c r="N20" s="824"/>
      <c r="O20" s="824"/>
      <c r="P20" s="824"/>
      <c r="Q20" s="824"/>
      <c r="R20" s="825"/>
      <c r="S20" s="792"/>
      <c r="T20" s="805"/>
      <c r="U20" s="923" t="str">
        <f>IF('C-6-1'!I38='C-6-1'!M18,'C-6-1'!AQ18,
IF('C-6-1'!I38='C-6-1'!M20,'C-6-1'!AQ20,
IF('C-6-1'!I38='C-6-1'!M22,'C-6-1'!AQ22,
IF('C-6-1'!I38='C-6-1'!M24,'C-6-1'!AQ24,
IF('C-6-1'!I38='C-6-1'!M26,'C-6-1'!AQ26,
IF('C-6-1'!I38='C-6-1'!M28,'C-6-1'!AQ2,"Tidak Ditemukan"))))))</f>
        <v>Tidak Ditemukan</v>
      </c>
      <c r="V20" s="764"/>
      <c r="W20" s="764"/>
      <c r="X20" s="764"/>
      <c r="Y20" s="764"/>
      <c r="Z20" s="764"/>
      <c r="AA20" s="765"/>
      <c r="AB20" s="278"/>
      <c r="AC20" s="278"/>
      <c r="AD20" s="278"/>
      <c r="AE20" s="278"/>
      <c r="AF20" s="278"/>
      <c r="AG20" s="278"/>
      <c r="AH20" s="278"/>
      <c r="AI20" s="278"/>
    </row>
    <row r="21" spans="2:35" ht="15" customHeight="1" x14ac:dyDescent="0.25">
      <c r="G21" s="84">
        <v>5</v>
      </c>
      <c r="H21" s="926" t="e">
        <f>MASTER!N9</f>
        <v>#N/A</v>
      </c>
      <c r="I21" s="824"/>
      <c r="J21" s="824"/>
      <c r="K21" s="824"/>
      <c r="L21" s="824"/>
      <c r="M21" s="824"/>
      <c r="N21" s="824"/>
      <c r="O21" s="824"/>
      <c r="P21" s="824"/>
      <c r="Q21" s="824"/>
      <c r="R21" s="825"/>
      <c r="S21" s="792"/>
      <c r="T21" s="805"/>
      <c r="U21" s="923" t="str">
        <f>IF('C-6-1'!I38='C-6-1'!M18,'C-6-1'!AV18,
IF('C-6-1'!I38='C-6-1'!M20,'C-6-1'!AV20,
IF('C-6-1'!I38='C-6-1'!M22,'C-6-1'!AV22,
IF('C-6-1'!I38='C-6-1'!M24,'C-6-1'!AV24,
IF('C-6-1'!I38='C-6-1'!M26,'C-6-1'!AV26,
IF('C-6-1'!I38='C-6-1'!M28,'C-6-1'!AV28,"Tidak Ditemukan"))))))</f>
        <v>Tidak Ditemukan</v>
      </c>
      <c r="V21" s="764"/>
      <c r="W21" s="764"/>
      <c r="X21" s="764"/>
      <c r="Y21" s="764"/>
      <c r="Z21" s="764"/>
      <c r="AA21" s="765"/>
      <c r="AB21" s="278"/>
      <c r="AC21" s="278"/>
      <c r="AD21" s="278"/>
      <c r="AE21" s="278"/>
      <c r="AF21" s="278"/>
      <c r="AG21" s="278"/>
      <c r="AH21" s="278"/>
      <c r="AI21" s="278"/>
    </row>
    <row r="22" spans="2:35" ht="15" customHeight="1" x14ac:dyDescent="0.25">
      <c r="G22" s="84">
        <v>6</v>
      </c>
      <c r="H22" s="926" t="e">
        <f>MASTER!N10</f>
        <v>#N/A</v>
      </c>
      <c r="I22" s="824"/>
      <c r="J22" s="824"/>
      <c r="K22" s="824"/>
      <c r="L22" s="824"/>
      <c r="M22" s="824"/>
      <c r="N22" s="824"/>
      <c r="O22" s="824"/>
      <c r="P22" s="824"/>
      <c r="Q22" s="824"/>
      <c r="R22" s="825"/>
      <c r="S22" s="792"/>
      <c r="T22" s="805"/>
      <c r="U22" s="923" t="str">
        <f>IF('C-6-1'!I38='C-6-1'!M18,'C-6-1'!BA18,
IF('C-6-1'!I38='C-6-1'!M20,'C-6-1'!BA20,
IF('C-6-1'!I38='C-6-1'!M22,'C-6-1'!BA22,
IF('C-6-1'!I38='C-6-1'!M24,'C-6-1'!BA24,
IF('C-6-1'!I38='C-6-1'!M26,'C-6-1'!BA26,
IF('C-6-1'!I38='C-6-1'!M28,'C-6-1'!BA28,"Tidak Ditemukan"))))))</f>
        <v>Tidak Ditemukan</v>
      </c>
      <c r="V22" s="764"/>
      <c r="W22" s="764"/>
      <c r="X22" s="764"/>
      <c r="Y22" s="764"/>
      <c r="Z22" s="764"/>
      <c r="AA22" s="765"/>
      <c r="AB22" s="278"/>
      <c r="AC22" s="278"/>
      <c r="AD22" s="278"/>
      <c r="AE22" s="278"/>
      <c r="AF22" s="278"/>
      <c r="AG22" s="278"/>
      <c r="AH22" s="278"/>
      <c r="AI22" s="278"/>
    </row>
    <row r="23" spans="2:35" ht="15" customHeight="1" x14ac:dyDescent="0.25">
      <c r="G23" s="84">
        <v>7</v>
      </c>
      <c r="H23" s="926" t="e">
        <f>MASTER!N11</f>
        <v>#N/A</v>
      </c>
      <c r="I23" s="824"/>
      <c r="J23" s="824"/>
      <c r="K23" s="824"/>
      <c r="L23" s="824"/>
      <c r="M23" s="824"/>
      <c r="N23" s="824"/>
      <c r="O23" s="824"/>
      <c r="P23" s="824"/>
      <c r="Q23" s="824"/>
      <c r="R23" s="825"/>
      <c r="S23" s="792"/>
      <c r="T23" s="805"/>
      <c r="U23" s="923" t="str">
        <f>IF('C-6-1'!I38='C-6-1'!M18,'C-6-1'!BF18,
IF('C-6-1'!I38='C-6-1'!M20,'C-6-1'!BF20,
IF('C-6-1'!I38='C-6-1'!M22,'C-6-1'!BF22,
IF('C-6-1'!I38='C-6-1'!M24,'C-6-1'!BF24,
IF('C-6-1'!I38='C-6-1'!M26,'C-6-1'!BF26,
IF('C-6-1'!I38='C-6-1'!M28,'C-6-1'!BF28,"Tidak Ditemukan"))))))</f>
        <v>Tidak Ditemukan</v>
      </c>
      <c r="V23" s="764"/>
      <c r="W23" s="764"/>
      <c r="X23" s="764"/>
      <c r="Y23" s="764"/>
      <c r="Z23" s="764"/>
      <c r="AA23" s="765"/>
      <c r="AB23" s="278"/>
      <c r="AC23" s="278"/>
      <c r="AD23" s="278"/>
      <c r="AE23" s="278"/>
      <c r="AF23" s="278"/>
      <c r="AG23" s="278"/>
      <c r="AH23" s="278"/>
      <c r="AI23" s="278"/>
    </row>
    <row r="24" spans="2:35" ht="15" customHeight="1" x14ac:dyDescent="0.25">
      <c r="G24" s="84">
        <v>8</v>
      </c>
      <c r="H24" s="926" t="e">
        <f>MASTER!N12</f>
        <v>#N/A</v>
      </c>
      <c r="I24" s="824"/>
      <c r="J24" s="824"/>
      <c r="K24" s="824"/>
      <c r="L24" s="824"/>
      <c r="M24" s="824"/>
      <c r="N24" s="824"/>
      <c r="O24" s="824"/>
      <c r="P24" s="824"/>
      <c r="Q24" s="824"/>
      <c r="R24" s="825"/>
      <c r="S24" s="792"/>
      <c r="T24" s="805"/>
      <c r="U24" s="923" t="str">
        <f>IF('C-6-1'!I38='C-6-1'!M18,'C-6-1'!BK18,
IF('C-6-1'!I38='C-6-1'!M20,'C-6-1'!BK20,
IF('C-6-1'!I38='C-6-1'!M22,'C-6-1'!BK22,
IF('C-6-1'!I38='C-6-1'!M24,'C-6-1'!BK24,
IF('C-6-1'!I38='C-6-1'!M26,'C-6-1'!BK26,
IF('C-6-1'!I38='C-6-1'!M28,'C-6-1'!BK28,"Tidak Ditemukan"))))))</f>
        <v>Tidak Ditemukan</v>
      </c>
      <c r="V24" s="764"/>
      <c r="W24" s="764"/>
      <c r="X24" s="764"/>
      <c r="Y24" s="764"/>
      <c r="Z24" s="764"/>
      <c r="AA24" s="765"/>
      <c r="AB24" s="278"/>
      <c r="AC24" s="278"/>
      <c r="AD24" s="278"/>
      <c r="AE24" s="278"/>
      <c r="AF24" s="278"/>
      <c r="AG24" s="278"/>
      <c r="AH24" s="278"/>
      <c r="AI24" s="278"/>
    </row>
    <row r="25" spans="2:35" ht="15" customHeight="1" x14ac:dyDescent="0.25">
      <c r="G25" s="84">
        <v>9</v>
      </c>
      <c r="H25" s="926" t="e">
        <f>MASTER!N13</f>
        <v>#N/A</v>
      </c>
      <c r="I25" s="824"/>
      <c r="J25" s="824"/>
      <c r="K25" s="824"/>
      <c r="L25" s="824"/>
      <c r="M25" s="824"/>
      <c r="N25" s="824"/>
      <c r="O25" s="824"/>
      <c r="P25" s="824"/>
      <c r="Q25" s="824"/>
      <c r="R25" s="825"/>
      <c r="S25" s="792"/>
      <c r="T25" s="805"/>
      <c r="U25" s="923" t="str">
        <f>IF('C-6-1'!I38='C-6-1'!M18,'C-6-1'!BP18,
IF('C-6-1'!I38='C-6-1'!M20,'C-6-1'!BP20,
IF('C-6-1'!I38='C-6-1'!M22,'C-6-1'!BP22,
IF('C-6-1'!I38='C-6-1'!M24,'C-6-1'!BP24,
IF('C-6-1'!I38='C-6-1'!M26,'C-6-1'!BP26,
IF('C-6-1'!I38='C-6-1'!M28,'C-6-1'!BP28,"Tidak Ditemukan"))))))</f>
        <v>Tidak Ditemukan</v>
      </c>
      <c r="V25" s="764"/>
      <c r="W25" s="764"/>
      <c r="X25" s="764"/>
      <c r="Y25" s="764"/>
      <c r="Z25" s="764"/>
      <c r="AA25" s="765"/>
      <c r="AB25" s="278"/>
      <c r="AC25" s="278"/>
      <c r="AD25" s="278"/>
      <c r="AE25" s="278"/>
      <c r="AF25" s="278"/>
      <c r="AG25" s="278"/>
      <c r="AH25" s="278"/>
      <c r="AI25" s="278"/>
    </row>
    <row r="26" spans="2:35" ht="15" customHeight="1" x14ac:dyDescent="0.25">
      <c r="G26" s="84">
        <v>10</v>
      </c>
      <c r="H26" s="926" t="e">
        <f>MASTER!N14</f>
        <v>#N/A</v>
      </c>
      <c r="I26" s="824"/>
      <c r="J26" s="824"/>
      <c r="K26" s="824"/>
      <c r="L26" s="824"/>
      <c r="M26" s="824"/>
      <c r="N26" s="824"/>
      <c r="O26" s="824"/>
      <c r="P26" s="824"/>
      <c r="Q26" s="824"/>
      <c r="R26" s="825"/>
      <c r="S26" s="792"/>
      <c r="T26" s="805"/>
      <c r="U26" s="923" t="str">
        <f>IF('C-6-1'!I38='C-6-1'!M18,'C-6-1'!BU18,
IF('C-6-1'!I38='C-6-1'!M20,'C-6-1'!BU20,
IF('C-6-1'!I38='C-6-1'!M22,'C-6-1'!BU22,
IF('C-6-1'!I38='C-6-1'!M24,'C-6-1'!BU24,
IF('C-6-1'!I38='C-6-1'!M26,'C-6-1'!BU26,
IF('C-6-1'!I38='C-6-1'!M28,'C-6-1'!BU28,"Tidak Ditemukan"))))))</f>
        <v>Tidak Ditemukan</v>
      </c>
      <c r="V26" s="764"/>
      <c r="W26" s="764"/>
      <c r="X26" s="764"/>
      <c r="Y26" s="764"/>
      <c r="Z26" s="764"/>
      <c r="AA26" s="765"/>
      <c r="AB26" s="278"/>
      <c r="AC26" s="278"/>
      <c r="AD26" s="278"/>
      <c r="AE26" s="278"/>
      <c r="AF26" s="278"/>
      <c r="AG26" s="278"/>
      <c r="AH26" s="278"/>
      <c r="AI26" s="278"/>
    </row>
    <row r="27" spans="2:35" ht="15" customHeight="1" x14ac:dyDescent="0.25">
      <c r="G27" s="84">
        <v>11</v>
      </c>
      <c r="H27" s="926" t="e">
        <f>MASTER!N15</f>
        <v>#N/A</v>
      </c>
      <c r="I27" s="824"/>
      <c r="J27" s="824"/>
      <c r="K27" s="824"/>
      <c r="L27" s="824"/>
      <c r="M27" s="824"/>
      <c r="N27" s="824"/>
      <c r="O27" s="824"/>
      <c r="P27" s="824"/>
      <c r="Q27" s="824"/>
      <c r="R27" s="825"/>
      <c r="S27" s="792"/>
      <c r="T27" s="805"/>
      <c r="U27" s="923" t="str">
        <f>IF('C-6-1'!I38='C-6-1'!M18,'C-6-1'!BZ18,
IF('C-6-1'!I38='C-6-1'!M20,'C-6-1'!BZ20,
IF('C-6-1'!I38='C-6-1'!M22,'C-6-1'!BZ22,
IF('C-6-1'!I38='C-6-1'!M24,'C-6-1'!BZ24,
IF('C-6-1'!I38='C-6-1'!M26,'C-6-1'!BZ26,
IF('C-6-1'!I38='C-6-1'!M28,'C-6-1'!BZ28,"Tidak Ditemukan"))))))</f>
        <v>Tidak Ditemukan</v>
      </c>
      <c r="V27" s="764"/>
      <c r="W27" s="764"/>
      <c r="X27" s="764"/>
      <c r="Y27" s="764"/>
      <c r="Z27" s="764"/>
      <c r="AA27" s="765"/>
      <c r="AB27" s="278"/>
      <c r="AC27" s="278"/>
      <c r="AD27" s="278"/>
      <c r="AE27" s="278"/>
      <c r="AF27" s="278"/>
      <c r="AG27" s="278"/>
      <c r="AH27" s="278"/>
      <c r="AI27" s="278"/>
    </row>
    <row r="28" spans="2:35" ht="15" customHeight="1" x14ac:dyDescent="0.25">
      <c r="B28" s="760"/>
      <c r="C28" s="761"/>
      <c r="D28" s="761"/>
      <c r="E28" s="761"/>
      <c r="G28" s="84">
        <v>12</v>
      </c>
      <c r="H28" s="926" t="e">
        <f>MASTER!N16</f>
        <v>#N/A</v>
      </c>
      <c r="I28" s="824"/>
      <c r="J28" s="824"/>
      <c r="K28" s="824"/>
      <c r="L28" s="824"/>
      <c r="M28" s="824"/>
      <c r="N28" s="824"/>
      <c r="O28" s="824"/>
      <c r="P28" s="824"/>
      <c r="Q28" s="824"/>
      <c r="R28" s="825"/>
      <c r="S28" s="792"/>
      <c r="T28" s="805"/>
      <c r="U28" s="923" t="str">
        <f>IF('C-6-1'!I38='C-6-1'!M18,'C-6-1'!CE18,
IF('C-6-1'!I38='C-6-1'!M20,'C-6-1'!CE20,
IF('C-6-1'!I38='C-6-1'!M22,'C-6-1'!CE22,
IF('C-6-1'!I38='C-6-1'!M24,'C-6-1'!CE24,
IF('C-6-1'!I38='C-6-1'!M26,'C-6-1'!CE26,
IF('C-6-1'!I38='C-6-1'!M28,'C-6-1'!CE28,"Tidak Ditemukan"))))))</f>
        <v>Tidak Ditemukan</v>
      </c>
      <c r="V28" s="764"/>
      <c r="W28" s="764"/>
      <c r="X28" s="764"/>
      <c r="Y28" s="764"/>
      <c r="Z28" s="764"/>
      <c r="AA28" s="765"/>
      <c r="AB28" s="278"/>
      <c r="AC28" s="278"/>
      <c r="AD28" s="278"/>
      <c r="AE28" s="278"/>
      <c r="AF28" s="278"/>
      <c r="AG28" s="278"/>
      <c r="AH28" s="278"/>
      <c r="AI28" s="278"/>
    </row>
    <row r="29" spans="2:35" ht="15" customHeight="1" x14ac:dyDescent="0.25">
      <c r="G29" s="392"/>
      <c r="H29" s="933" t="s">
        <v>1769</v>
      </c>
      <c r="I29" s="824"/>
      <c r="J29" s="824"/>
      <c r="K29" s="824"/>
      <c r="L29" s="824"/>
      <c r="M29" s="824"/>
      <c r="N29" s="824"/>
      <c r="O29" s="824"/>
      <c r="P29" s="824"/>
      <c r="Q29" s="824"/>
      <c r="R29" s="825"/>
      <c r="S29" s="794"/>
      <c r="T29" s="807"/>
      <c r="U29" s="923" t="str">
        <f>IF('C-6-1'!I38='C-6-1'!M18,'C-6-1'!CJ18,
IF('C-6-1'!I38='C-6-1'!M20,'C-6-1'!CJ20,
IF('C-6-1'!I38='C-6-1'!M22,'C-6-1'!CJ22,
IF('C-6-1'!I38='C-6-1'!M24,'C-6-1'!CJ24,
IF('C-6-1'!I38='C-6-1'!M26,'C-6-1'!CJ26,
IF('C-6-1'!I38='C-6-1'!M28,'C-6-1'!CJ28,"Tidak Ditemukan"))))))</f>
        <v>Tidak Ditemukan</v>
      </c>
      <c r="V29" s="764"/>
      <c r="W29" s="764"/>
      <c r="X29" s="764"/>
      <c r="Y29" s="764"/>
      <c r="Z29" s="764"/>
      <c r="AA29" s="765"/>
      <c r="AB29" s="278"/>
      <c r="AC29" s="278"/>
      <c r="AD29" s="278"/>
      <c r="AE29" s="278"/>
      <c r="AF29" s="278"/>
      <c r="AG29" s="278"/>
      <c r="AH29" s="278"/>
      <c r="AI29" s="278"/>
    </row>
    <row r="30" spans="2:35" ht="15" customHeight="1" x14ac:dyDescent="0.25">
      <c r="B30" s="760"/>
      <c r="C30" s="761"/>
      <c r="D30" s="761"/>
      <c r="E30" s="761"/>
      <c r="G30" s="124"/>
      <c r="H30" s="938" t="s">
        <v>1770</v>
      </c>
      <c r="I30" s="824"/>
      <c r="J30" s="824"/>
      <c r="K30" s="824"/>
      <c r="L30" s="824"/>
      <c r="M30" s="824"/>
      <c r="N30" s="824"/>
      <c r="O30" s="824"/>
      <c r="P30" s="824"/>
      <c r="Q30" s="824"/>
      <c r="R30" s="825"/>
      <c r="S30" s="935"/>
      <c r="T30" s="765"/>
      <c r="U30" s="923">
        <f>IF(ISNUMBER(U29),IF(U29&gt;0,U29,SUM(U17:U28)),0)</f>
        <v>0</v>
      </c>
      <c r="V30" s="764"/>
      <c r="W30" s="764"/>
      <c r="X30" s="764"/>
      <c r="Y30" s="764"/>
      <c r="Z30" s="764"/>
      <c r="AA30" s="765"/>
      <c r="AB30" s="278"/>
      <c r="AC30" s="278"/>
      <c r="AD30" s="278"/>
      <c r="AE30" s="278"/>
      <c r="AF30" s="278"/>
      <c r="AG30" s="278"/>
      <c r="AH30" s="278"/>
      <c r="AI30" s="278"/>
    </row>
    <row r="31" spans="2:35" ht="15" customHeight="1" x14ac:dyDescent="0.25">
      <c r="G31" s="124"/>
      <c r="H31" s="124"/>
      <c r="I31" s="124"/>
      <c r="J31" s="300"/>
      <c r="K31" s="300"/>
      <c r="L31" s="300"/>
      <c r="M31" s="300"/>
      <c r="N31" s="300"/>
      <c r="O31" s="300"/>
      <c r="P31" s="300"/>
      <c r="Q31" s="300"/>
      <c r="R31" s="300"/>
      <c r="S31" s="300"/>
      <c r="T31" s="301"/>
      <c r="U31" s="515"/>
      <c r="V31" s="515"/>
      <c r="W31" s="515"/>
      <c r="X31" s="515"/>
      <c r="Y31" s="515"/>
      <c r="Z31" s="516"/>
      <c r="AA31" s="516"/>
      <c r="AB31" s="278"/>
      <c r="AC31" s="278"/>
      <c r="AD31" s="278"/>
      <c r="AE31" s="278"/>
      <c r="AF31" s="278"/>
      <c r="AG31" s="278"/>
      <c r="AH31" s="278"/>
      <c r="AI31" s="278"/>
    </row>
    <row r="32" spans="2:35" ht="15" customHeight="1" x14ac:dyDescent="0.25">
      <c r="B32" s="760"/>
      <c r="C32" s="761"/>
      <c r="D32" s="761"/>
      <c r="E32" s="761"/>
      <c r="G32" s="124"/>
      <c r="H32" s="297" t="s">
        <v>1771</v>
      </c>
      <c r="I32" s="298"/>
      <c r="J32" s="299"/>
      <c r="K32" s="299"/>
      <c r="L32" s="299"/>
      <c r="M32" s="299"/>
      <c r="N32" s="299"/>
      <c r="O32" s="299"/>
      <c r="P32" s="299"/>
      <c r="Q32" s="299"/>
      <c r="R32" s="299"/>
      <c r="S32" s="299"/>
      <c r="T32" s="302"/>
      <c r="U32" s="923">
        <f>'MAIN LEVEL'!$AB$34</f>
        <v>0</v>
      </c>
      <c r="V32" s="764"/>
      <c r="W32" s="764"/>
      <c r="X32" s="764"/>
      <c r="Y32" s="764"/>
      <c r="Z32" s="764"/>
      <c r="AA32" s="765"/>
      <c r="AB32" s="278"/>
      <c r="AC32" s="278"/>
      <c r="AD32" s="278"/>
      <c r="AE32" s="278"/>
      <c r="AF32" s="278"/>
      <c r="AG32" s="278"/>
      <c r="AH32" s="278"/>
      <c r="AI32" s="278"/>
    </row>
    <row r="33" spans="2:35" ht="15" customHeight="1" x14ac:dyDescent="0.25">
      <c r="G33" s="124"/>
      <c r="H33" s="297" t="s">
        <v>1772</v>
      </c>
      <c r="I33" s="298"/>
      <c r="J33" s="299"/>
      <c r="K33" s="299"/>
      <c r="L33" s="299"/>
      <c r="M33" s="299"/>
      <c r="N33" s="299"/>
      <c r="O33" s="299"/>
      <c r="P33" s="299"/>
      <c r="Q33" s="299"/>
      <c r="R33" s="299"/>
      <c r="S33" s="299"/>
      <c r="T33" s="302"/>
      <c r="U33" s="923">
        <f>U30-U32</f>
        <v>0</v>
      </c>
      <c r="V33" s="764"/>
      <c r="W33" s="764"/>
      <c r="X33" s="764"/>
      <c r="Y33" s="764"/>
      <c r="Z33" s="764"/>
      <c r="AA33" s="765"/>
      <c r="AB33" s="278"/>
      <c r="AC33" s="278"/>
      <c r="AD33" s="278"/>
      <c r="AE33" s="278"/>
      <c r="AF33" s="278"/>
      <c r="AG33" s="278"/>
      <c r="AH33" s="278"/>
      <c r="AI33" s="278"/>
    </row>
    <row r="34" spans="2:35" ht="15" customHeight="1" x14ac:dyDescent="0.25">
      <c r="B34" s="760"/>
      <c r="C34" s="761"/>
      <c r="D34" s="761"/>
      <c r="E34" s="761"/>
      <c r="G34" s="124"/>
      <c r="H34" s="124"/>
      <c r="I34" s="124"/>
      <c r="J34" s="124"/>
      <c r="K34" s="124"/>
      <c r="L34" s="124"/>
      <c r="M34" s="124"/>
      <c r="N34" s="124"/>
      <c r="O34" s="124"/>
      <c r="P34" s="124"/>
      <c r="Q34" s="124"/>
      <c r="R34" s="124"/>
      <c r="S34" s="124"/>
      <c r="T34" s="124"/>
      <c r="U34" s="124"/>
      <c r="V34" s="124"/>
      <c r="W34" s="124"/>
      <c r="X34" s="124"/>
      <c r="Y34" s="278"/>
      <c r="Z34" s="278"/>
      <c r="AA34" s="278"/>
      <c r="AB34" s="278"/>
      <c r="AC34" s="278"/>
      <c r="AD34" s="278"/>
      <c r="AE34" s="278"/>
      <c r="AF34" s="278"/>
      <c r="AG34" s="278"/>
      <c r="AH34" s="278"/>
      <c r="AI34" s="278"/>
    </row>
    <row r="35" spans="2:35" ht="15" customHeight="1" x14ac:dyDescent="0.25">
      <c r="G35" s="278"/>
      <c r="H35" s="278"/>
      <c r="I35" s="278"/>
      <c r="J35" s="278"/>
      <c r="K35" s="278"/>
      <c r="L35" s="278"/>
      <c r="M35" s="278"/>
      <c r="N35" s="278"/>
      <c r="O35" s="278"/>
      <c r="P35" s="278"/>
      <c r="Q35" s="278"/>
      <c r="R35" s="278"/>
      <c r="S35" s="278"/>
      <c r="T35" s="278"/>
      <c r="U35" s="278"/>
      <c r="V35" s="278"/>
      <c r="W35" s="278"/>
      <c r="X35" s="278"/>
      <c r="Y35" s="278"/>
      <c r="Z35" s="278"/>
      <c r="AA35" s="278"/>
      <c r="AB35" s="278"/>
      <c r="AC35" s="278"/>
      <c r="AD35" s="278"/>
      <c r="AE35" s="278"/>
      <c r="AF35" s="278"/>
      <c r="AG35" s="278"/>
      <c r="AH35" s="278"/>
      <c r="AI35" s="278"/>
    </row>
    <row r="36" spans="2:35" ht="15" customHeight="1" x14ac:dyDescent="0.25">
      <c r="B36" s="760"/>
      <c r="C36" s="761"/>
      <c r="D36" s="761"/>
      <c r="E36" s="761"/>
      <c r="G36" s="801" t="s">
        <v>1507</v>
      </c>
      <c r="H36" s="764"/>
      <c r="I36" s="764"/>
      <c r="J36" s="764"/>
      <c r="K36" s="764"/>
      <c r="L36" s="764"/>
      <c r="M36" s="764"/>
      <c r="N36" s="764"/>
      <c r="O36" s="764"/>
      <c r="P36" s="764"/>
      <c r="Q36" s="764"/>
      <c r="R36" s="764"/>
      <c r="S36" s="764"/>
      <c r="T36" s="764"/>
      <c r="U36" s="795" t="s">
        <v>1704</v>
      </c>
      <c r="V36" s="764"/>
      <c r="W36" s="764"/>
      <c r="X36" s="764"/>
      <c r="Y36" s="764"/>
      <c r="Z36" s="764"/>
      <c r="AA36" s="764"/>
      <c r="AB36" s="764"/>
      <c r="AC36" s="764"/>
      <c r="AD36" s="764"/>
      <c r="AE36" s="764"/>
      <c r="AF36" s="764"/>
      <c r="AG36" s="764"/>
      <c r="AH36" s="796"/>
      <c r="AI36" s="278"/>
    </row>
    <row r="37" spans="2:35" ht="15" customHeight="1" x14ac:dyDescent="0.25">
      <c r="G37" s="793" t="s">
        <v>796</v>
      </c>
      <c r="H37" s="794"/>
      <c r="I37" s="794"/>
      <c r="J37" s="794"/>
      <c r="K37" s="794"/>
      <c r="L37" s="794"/>
      <c r="M37" s="801" t="s">
        <v>1511</v>
      </c>
      <c r="N37" s="764"/>
      <c r="O37" s="764"/>
      <c r="P37" s="764"/>
      <c r="Q37" s="802" t="s">
        <v>1510</v>
      </c>
      <c r="R37" s="764"/>
      <c r="S37" s="764"/>
      <c r="T37" s="765"/>
      <c r="U37" s="793" t="s">
        <v>796</v>
      </c>
      <c r="V37" s="794"/>
      <c r="W37" s="794"/>
      <c r="X37" s="794"/>
      <c r="Y37" s="794"/>
      <c r="Z37" s="794"/>
      <c r="AA37" s="801" t="s">
        <v>1511</v>
      </c>
      <c r="AB37" s="764"/>
      <c r="AC37" s="764"/>
      <c r="AD37" s="764"/>
      <c r="AE37" s="802" t="s">
        <v>1510</v>
      </c>
      <c r="AF37" s="764"/>
      <c r="AG37" s="764"/>
      <c r="AH37" s="765"/>
      <c r="AI37" s="278"/>
    </row>
    <row r="38" spans="2:35" ht="15" customHeight="1" x14ac:dyDescent="0.25">
      <c r="G38" s="788"/>
      <c r="H38" s="789"/>
      <c r="I38" s="789"/>
      <c r="J38" s="789"/>
      <c r="K38" s="789"/>
      <c r="L38" s="790"/>
      <c r="M38" s="788"/>
      <c r="N38" s="789"/>
      <c r="O38" s="789"/>
      <c r="P38" s="790"/>
      <c r="Q38" s="788"/>
      <c r="R38" s="789"/>
      <c r="S38" s="789"/>
      <c r="T38" s="790"/>
      <c r="U38" s="788"/>
      <c r="V38" s="789"/>
      <c r="W38" s="789"/>
      <c r="X38" s="789"/>
      <c r="Y38" s="789"/>
      <c r="Z38" s="790"/>
      <c r="AA38" s="788"/>
      <c r="AB38" s="789"/>
      <c r="AC38" s="789"/>
      <c r="AD38" s="790"/>
      <c r="AE38" s="788"/>
      <c r="AF38" s="789"/>
      <c r="AG38" s="789"/>
      <c r="AH38" s="790"/>
      <c r="AI38" s="278"/>
    </row>
    <row r="39" spans="2:35" ht="15" customHeight="1" x14ac:dyDescent="0.25">
      <c r="G39" s="283"/>
      <c r="H39" s="124"/>
      <c r="I39" s="124"/>
      <c r="J39" s="124"/>
      <c r="K39" s="124"/>
      <c r="L39" s="124"/>
      <c r="M39" s="283"/>
      <c r="N39" s="124"/>
      <c r="O39" s="124"/>
      <c r="P39" s="124"/>
      <c r="Q39" s="283"/>
      <c r="R39" s="124"/>
      <c r="S39" s="124"/>
      <c r="T39" s="125"/>
      <c r="U39" s="124"/>
      <c r="V39" s="124"/>
      <c r="W39" s="124"/>
      <c r="X39" s="124"/>
      <c r="Y39" s="124"/>
      <c r="Z39" s="124"/>
      <c r="AA39" s="283"/>
      <c r="AB39" s="124"/>
      <c r="AC39" s="124"/>
      <c r="AD39" s="125"/>
      <c r="AE39" s="283"/>
      <c r="AF39" s="124"/>
      <c r="AG39" s="124"/>
      <c r="AH39" s="125"/>
      <c r="AI39" s="278"/>
    </row>
    <row r="40" spans="2:35" ht="15" customHeight="1" x14ac:dyDescent="0.25">
      <c r="G40" s="283"/>
      <c r="H40" s="124"/>
      <c r="I40" s="124"/>
      <c r="J40" s="124"/>
      <c r="K40" s="124"/>
      <c r="L40" s="124"/>
      <c r="M40" s="283"/>
      <c r="N40" s="124"/>
      <c r="O40" s="124"/>
      <c r="P40" s="124"/>
      <c r="Q40" s="283"/>
      <c r="R40" s="124"/>
      <c r="S40" s="124"/>
      <c r="T40" s="125"/>
      <c r="U40" s="124"/>
      <c r="V40" s="124"/>
      <c r="W40" s="124"/>
      <c r="X40" s="124"/>
      <c r="Y40" s="124"/>
      <c r="Z40" s="124"/>
      <c r="AA40" s="283"/>
      <c r="AB40" s="124"/>
      <c r="AC40" s="124"/>
      <c r="AD40" s="125"/>
      <c r="AE40" s="283"/>
      <c r="AF40" s="124"/>
      <c r="AG40" s="124"/>
      <c r="AH40" s="125"/>
      <c r="AI40" s="278"/>
    </row>
    <row r="41" spans="2:35" ht="15" customHeight="1" x14ac:dyDescent="0.25">
      <c r="G41" s="283"/>
      <c r="H41" s="124"/>
      <c r="I41" s="124"/>
      <c r="J41" s="124"/>
      <c r="K41" s="124"/>
      <c r="L41" s="124"/>
      <c r="M41" s="283"/>
      <c r="N41" s="124"/>
      <c r="O41" s="124"/>
      <c r="P41" s="124"/>
      <c r="Q41" s="283"/>
      <c r="R41" s="124"/>
      <c r="S41" s="124"/>
      <c r="T41" s="125"/>
      <c r="U41" s="124"/>
      <c r="V41" s="124"/>
      <c r="W41" s="124"/>
      <c r="X41" s="124"/>
      <c r="Y41" s="124"/>
      <c r="Z41" s="124"/>
      <c r="AA41" s="283"/>
      <c r="AB41" s="124"/>
      <c r="AC41" s="124"/>
      <c r="AD41" s="125"/>
      <c r="AE41" s="283"/>
      <c r="AF41" s="124"/>
      <c r="AG41" s="124"/>
      <c r="AH41" s="125"/>
      <c r="AI41" s="278"/>
    </row>
    <row r="42" spans="2:35" ht="15" customHeight="1" x14ac:dyDescent="0.25">
      <c r="G42" s="283"/>
      <c r="H42" s="124"/>
      <c r="I42" s="124"/>
      <c r="J42" s="124"/>
      <c r="K42" s="124"/>
      <c r="L42" s="124"/>
      <c r="M42" s="283"/>
      <c r="N42" s="124"/>
      <c r="O42" s="124"/>
      <c r="P42" s="124"/>
      <c r="Q42" s="283"/>
      <c r="R42" s="124"/>
      <c r="S42" s="124"/>
      <c r="T42" s="125"/>
      <c r="U42" s="124"/>
      <c r="V42" s="124"/>
      <c r="W42" s="124"/>
      <c r="X42" s="124"/>
      <c r="Y42" s="124"/>
      <c r="Z42" s="124"/>
      <c r="AA42" s="283"/>
      <c r="AB42" s="124"/>
      <c r="AC42" s="124"/>
      <c r="AD42" s="125"/>
      <c r="AE42" s="283"/>
      <c r="AF42" s="124"/>
      <c r="AG42" s="124"/>
      <c r="AH42" s="125"/>
      <c r="AI42" s="278"/>
    </row>
    <row r="43" spans="2:35" ht="15" customHeight="1" x14ac:dyDescent="0.25">
      <c r="G43" s="283"/>
      <c r="H43" s="124"/>
      <c r="I43" s="124"/>
      <c r="J43" s="124"/>
      <c r="K43" s="124"/>
      <c r="L43" s="124"/>
      <c r="M43" s="283"/>
      <c r="N43" s="124"/>
      <c r="O43" s="124"/>
      <c r="P43" s="124"/>
      <c r="Q43" s="283"/>
      <c r="R43" s="124"/>
      <c r="S43" s="124"/>
      <c r="T43" s="125"/>
      <c r="U43" s="124"/>
      <c r="V43" s="124"/>
      <c r="W43" s="124"/>
      <c r="X43" s="124"/>
      <c r="Y43" s="124"/>
      <c r="Z43" s="124"/>
      <c r="AA43" s="283"/>
      <c r="AB43" s="124"/>
      <c r="AC43" s="124"/>
      <c r="AD43" s="125"/>
      <c r="AE43" s="283"/>
      <c r="AF43" s="124"/>
      <c r="AG43" s="124"/>
      <c r="AH43" s="125"/>
      <c r="AI43" s="278"/>
    </row>
    <row r="44" spans="2:35" ht="15" customHeight="1" x14ac:dyDescent="0.25">
      <c r="G44" s="283"/>
      <c r="H44" s="124"/>
      <c r="I44" s="124"/>
      <c r="J44" s="124"/>
      <c r="K44" s="124"/>
      <c r="L44" s="124"/>
      <c r="M44" s="283"/>
      <c r="N44" s="124"/>
      <c r="O44" s="124"/>
      <c r="P44" s="124"/>
      <c r="Q44" s="283"/>
      <c r="R44" s="124"/>
      <c r="S44" s="124"/>
      <c r="T44" s="125"/>
      <c r="U44" s="124"/>
      <c r="V44" s="124"/>
      <c r="W44" s="124"/>
      <c r="X44" s="124"/>
      <c r="Y44" s="124"/>
      <c r="Z44" s="124"/>
      <c r="AA44" s="283"/>
      <c r="AB44" s="124"/>
      <c r="AC44" s="124"/>
      <c r="AD44" s="125"/>
      <c r="AE44" s="283"/>
      <c r="AF44" s="124"/>
      <c r="AG44" s="124"/>
      <c r="AH44" s="125"/>
      <c r="AI44" s="278"/>
    </row>
    <row r="45" spans="2:35" ht="15" customHeight="1" x14ac:dyDescent="0.25">
      <c r="G45" s="283"/>
      <c r="H45" s="124"/>
      <c r="I45" s="124"/>
      <c r="J45" s="124"/>
      <c r="K45" s="124"/>
      <c r="L45" s="124"/>
      <c r="M45" s="283"/>
      <c r="N45" s="124"/>
      <c r="O45" s="124"/>
      <c r="P45" s="124"/>
      <c r="Q45" s="283"/>
      <c r="R45" s="124"/>
      <c r="S45" s="124"/>
      <c r="T45" s="125"/>
      <c r="U45" s="124"/>
      <c r="V45" s="124"/>
      <c r="W45" s="124"/>
      <c r="X45" s="124"/>
      <c r="Y45" s="124"/>
      <c r="Z45" s="124"/>
      <c r="AA45" s="283"/>
      <c r="AB45" s="124"/>
      <c r="AC45" s="124"/>
      <c r="AD45" s="125"/>
      <c r="AE45" s="283"/>
      <c r="AF45" s="124"/>
      <c r="AG45" s="124"/>
      <c r="AH45" s="125"/>
      <c r="AI45" s="278"/>
    </row>
    <row r="46" spans="2:35" ht="15" customHeight="1" x14ac:dyDescent="0.25">
      <c r="G46" s="283"/>
      <c r="H46" s="124"/>
      <c r="I46" s="124"/>
      <c r="J46" s="124"/>
      <c r="K46" s="124"/>
      <c r="L46" s="124"/>
      <c r="M46" s="283"/>
      <c r="N46" s="124"/>
      <c r="O46" s="124"/>
      <c r="P46" s="124"/>
      <c r="Q46" s="283"/>
      <c r="R46" s="124"/>
      <c r="S46" s="124"/>
      <c r="T46" s="125"/>
      <c r="U46" s="124"/>
      <c r="V46" s="124"/>
      <c r="W46" s="124"/>
      <c r="X46" s="124"/>
      <c r="Y46" s="124"/>
      <c r="Z46" s="124"/>
      <c r="AA46" s="283"/>
      <c r="AB46" s="124"/>
      <c r="AC46" s="124"/>
      <c r="AD46" s="125"/>
      <c r="AE46" s="283"/>
      <c r="AF46" s="124"/>
      <c r="AG46" s="124"/>
      <c r="AH46" s="125"/>
      <c r="AI46" s="278"/>
    </row>
    <row r="47" spans="2:35" ht="15" customHeight="1" x14ac:dyDescent="0.25">
      <c r="G47" s="283"/>
      <c r="H47" s="124"/>
      <c r="I47" s="124"/>
      <c r="J47" s="124"/>
      <c r="K47" s="124"/>
      <c r="L47" s="124"/>
      <c r="M47" s="283"/>
      <c r="N47" s="124"/>
      <c r="O47" s="124"/>
      <c r="P47" s="124"/>
      <c r="Q47" s="283"/>
      <c r="R47" s="124"/>
      <c r="S47" s="124"/>
      <c r="T47" s="125"/>
      <c r="U47" s="124"/>
      <c r="V47" s="124"/>
      <c r="W47" s="124"/>
      <c r="X47" s="124"/>
      <c r="Y47" s="124"/>
      <c r="Z47" s="124"/>
      <c r="AA47" s="283"/>
      <c r="AB47" s="124"/>
      <c r="AC47" s="124"/>
      <c r="AD47" s="125"/>
      <c r="AE47" s="283"/>
      <c r="AF47" s="124"/>
      <c r="AG47" s="124"/>
      <c r="AH47" s="125"/>
      <c r="AI47" s="278"/>
    </row>
    <row r="48" spans="2:35" ht="15" customHeight="1" x14ac:dyDescent="0.25">
      <c r="G48" s="283"/>
      <c r="H48" s="124"/>
      <c r="I48" s="124"/>
      <c r="J48" s="124"/>
      <c r="K48" s="124"/>
      <c r="L48" s="124"/>
      <c r="M48" s="283"/>
      <c r="N48" s="124"/>
      <c r="O48" s="124"/>
      <c r="P48" s="124"/>
      <c r="Q48" s="283"/>
      <c r="R48" s="124"/>
      <c r="S48" s="124"/>
      <c r="T48" s="125"/>
      <c r="U48" s="124"/>
      <c r="V48" s="124"/>
      <c r="W48" s="124"/>
      <c r="X48" s="124"/>
      <c r="Y48" s="124"/>
      <c r="Z48" s="124"/>
      <c r="AA48" s="283"/>
      <c r="AB48" s="124"/>
      <c r="AC48" s="124"/>
      <c r="AD48" s="125"/>
      <c r="AE48" s="283"/>
      <c r="AF48" s="124"/>
      <c r="AG48" s="124"/>
      <c r="AH48" s="125"/>
      <c r="AI48" s="278"/>
    </row>
    <row r="49" spans="7:35" x14ac:dyDescent="0.25">
      <c r="G49" s="283"/>
      <c r="H49" s="124"/>
      <c r="I49" s="124"/>
      <c r="J49" s="124"/>
      <c r="K49" s="124"/>
      <c r="L49" s="124"/>
      <c r="M49" s="283"/>
      <c r="N49" s="124"/>
      <c r="O49" s="124"/>
      <c r="P49" s="124"/>
      <c r="Q49" s="283"/>
      <c r="R49" s="124"/>
      <c r="S49" s="124"/>
      <c r="T49" s="125"/>
      <c r="U49" s="124"/>
      <c r="V49" s="124"/>
      <c r="W49" s="124"/>
      <c r="X49" s="124"/>
      <c r="Y49" s="124"/>
      <c r="Z49" s="124"/>
      <c r="AA49" s="283"/>
      <c r="AB49" s="124"/>
      <c r="AC49" s="124"/>
      <c r="AD49" s="125"/>
      <c r="AE49" s="283"/>
      <c r="AF49" s="124"/>
      <c r="AG49" s="124"/>
      <c r="AH49" s="125"/>
      <c r="AI49" s="278"/>
    </row>
    <row r="50" spans="7:35" x14ac:dyDescent="0.25">
      <c r="G50" s="285"/>
      <c r="H50" s="190"/>
      <c r="I50" s="190"/>
      <c r="J50" s="190"/>
      <c r="K50" s="190"/>
      <c r="L50" s="190"/>
      <c r="M50" s="285"/>
      <c r="N50" s="190"/>
      <c r="O50" s="190"/>
      <c r="P50" s="190"/>
      <c r="Q50" s="285"/>
      <c r="R50" s="190"/>
      <c r="S50" s="190"/>
      <c r="T50" s="243"/>
      <c r="U50" s="190"/>
      <c r="V50" s="190"/>
      <c r="W50" s="190"/>
      <c r="X50" s="190"/>
      <c r="Y50" s="190"/>
      <c r="Z50" s="190"/>
      <c r="AA50" s="285"/>
      <c r="AB50" s="190"/>
      <c r="AC50" s="190"/>
      <c r="AD50" s="243"/>
      <c r="AE50" s="285"/>
      <c r="AF50" s="190"/>
      <c r="AG50" s="190"/>
      <c r="AH50" s="243"/>
      <c r="AI50" s="278"/>
    </row>
    <row r="51" spans="7:35" x14ac:dyDescent="0.25">
      <c r="G51" s="3"/>
      <c r="H51" s="55"/>
      <c r="I51" s="55"/>
      <c r="J51" s="55"/>
      <c r="K51" s="55"/>
      <c r="L51" s="288" t="s">
        <v>1705</v>
      </c>
      <c r="M51" s="55">
        <f>'MAIN LEVEL'!Z34</f>
        <v>0</v>
      </c>
    </row>
  </sheetData>
  <mergeCells count="70">
    <mergeCell ref="S16:T16"/>
    <mergeCell ref="U18:AA18"/>
    <mergeCell ref="G37:L37"/>
    <mergeCell ref="G9:T11"/>
    <mergeCell ref="H20:R20"/>
    <mergeCell ref="H23:R23"/>
    <mergeCell ref="U33:AA33"/>
    <mergeCell ref="H30:R30"/>
    <mergeCell ref="U24:AA24"/>
    <mergeCell ref="H26:R26"/>
    <mergeCell ref="B6:E6"/>
    <mergeCell ref="B30:E30"/>
    <mergeCell ref="H29:R29"/>
    <mergeCell ref="AE37:AH37"/>
    <mergeCell ref="B15:E15"/>
    <mergeCell ref="U37:Z37"/>
    <mergeCell ref="B20:E20"/>
    <mergeCell ref="U19:AA19"/>
    <mergeCell ref="H28:R28"/>
    <mergeCell ref="H27:R27"/>
    <mergeCell ref="U32:AA32"/>
    <mergeCell ref="S30:T30"/>
    <mergeCell ref="G7:AH7"/>
    <mergeCell ref="B8:E8"/>
    <mergeCell ref="S17:T29"/>
    <mergeCell ref="H18:R18"/>
    <mergeCell ref="AA38:AD38"/>
    <mergeCell ref="Q37:T37"/>
    <mergeCell ref="U38:Z38"/>
    <mergeCell ref="U30:AA30"/>
    <mergeCell ref="U27:AA27"/>
    <mergeCell ref="AA37:AD37"/>
    <mergeCell ref="Q38:T38"/>
    <mergeCell ref="B36:E36"/>
    <mergeCell ref="U23:AA23"/>
    <mergeCell ref="B32:E32"/>
    <mergeCell ref="U36:AH36"/>
    <mergeCell ref="H25:R25"/>
    <mergeCell ref="B4:E4"/>
    <mergeCell ref="U26:AA26"/>
    <mergeCell ref="U22:AA22"/>
    <mergeCell ref="B16:E16"/>
    <mergeCell ref="H21:R21"/>
    <mergeCell ref="B18:E18"/>
    <mergeCell ref="H17:R17"/>
    <mergeCell ref="B12:E12"/>
    <mergeCell ref="H16:R16"/>
    <mergeCell ref="U17:AA17"/>
    <mergeCell ref="H19:R19"/>
    <mergeCell ref="H22:R22"/>
    <mergeCell ref="U25:AA25"/>
    <mergeCell ref="B14:E14"/>
    <mergeCell ref="U16:AA16"/>
    <mergeCell ref="B17:E17"/>
    <mergeCell ref="AE38:AH38"/>
    <mergeCell ref="U21:AA21"/>
    <mergeCell ref="B10:E10"/>
    <mergeCell ref="B28:E28"/>
    <mergeCell ref="M37:P37"/>
    <mergeCell ref="G38:L38"/>
    <mergeCell ref="B34:E34"/>
    <mergeCell ref="B13:E13"/>
    <mergeCell ref="U28:AA28"/>
    <mergeCell ref="H24:R24"/>
    <mergeCell ref="G13:AH13"/>
    <mergeCell ref="B19:E19"/>
    <mergeCell ref="M38:P38"/>
    <mergeCell ref="U20:AA20"/>
    <mergeCell ref="U29:AA29"/>
    <mergeCell ref="G36:T36"/>
  </mergeCells>
  <hyperlinks>
    <hyperlink ref="B4" location="PANDUAN!A1" display="PANDUAN" xr:uid="{00000000-0004-0000-6A00-000000000000}"/>
    <hyperlink ref="B6" location="'EWS DIRECTORY'!A1" display="EWS DIRECTORY" xr:uid="{00000000-0004-0000-6A00-000001000000}"/>
    <hyperlink ref="B8" location="'DATA PEMICU'!A1" display="DATA PEMICU" xr:uid="{00000000-0004-0000-6A00-000002000000}"/>
    <hyperlink ref="B10" location="'DATA PENGUJI'!A1" display="DATA PENGUJI" xr:uid="{00000000-0004-0000-6A00-000003000000}"/>
    <hyperlink ref="B12" location="'MAIN LEVEL'!A1" display="MAIN LEVEL" xr:uid="{00000000-0004-0000-6A00-000004000000}"/>
  </hyperlinks>
  <pageMargins left="0.70866141732283472" right="0.17" top="0.74803149606299213" bottom="0.74803149606299213" header="0.31496062992125978" footer="0.31496062992125978"/>
  <pageSetup paperSize="9" scale="76" orientation="portrai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B00-000000000000}">
  <sheetPr codeName="Sheet57">
    <tabColor theme="4" tint="-0.249977111117893"/>
  </sheetPr>
  <dimension ref="A1:DG200"/>
  <sheetViews>
    <sheetView topLeftCell="B26"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7" width="4.109375" customWidth="1"/>
    <col min="8" max="9" width="3.5546875" customWidth="1"/>
    <col min="10" max="10" width="2.6640625" customWidth="1"/>
    <col min="11" max="16" width="3.5546875" customWidth="1"/>
    <col min="17" max="18" width="2.6640625" customWidth="1"/>
    <col min="19" max="19" width="4.5546875" customWidth="1"/>
    <col min="20" max="102" width="3.5546875" customWidth="1"/>
  </cols>
  <sheetData>
    <row r="1" spans="1:111" ht="14.25" customHeight="1" x14ac:dyDescent="0.25">
      <c r="G1" s="178"/>
      <c r="AL1" s="110"/>
      <c r="AM1" s="110"/>
      <c r="AN1" s="110"/>
      <c r="AO1" s="110"/>
      <c r="AP1" s="110"/>
      <c r="AQ1" s="110"/>
      <c r="AR1" s="110"/>
      <c r="AS1" s="110"/>
      <c r="AT1" s="110"/>
      <c r="AU1" s="110"/>
      <c r="AV1" s="110"/>
      <c r="AW1" s="110"/>
      <c r="AX1" s="110"/>
      <c r="AY1" s="110"/>
      <c r="AZ1" s="110"/>
      <c r="BA1" s="110"/>
      <c r="BB1" s="110"/>
      <c r="BC1" s="110"/>
      <c r="BD1" s="110"/>
      <c r="BE1" s="110"/>
      <c r="BF1" s="110"/>
      <c r="BG1" s="110"/>
      <c r="BH1" s="110"/>
      <c r="BI1" s="110"/>
      <c r="BJ1" s="110"/>
      <c r="BK1" s="110"/>
      <c r="BL1" s="110"/>
      <c r="BM1" s="110"/>
      <c r="BN1" s="110"/>
      <c r="BO1" s="110"/>
      <c r="BP1" s="110"/>
      <c r="BQ1" s="110"/>
      <c r="BR1" s="110"/>
      <c r="BS1" s="110"/>
      <c r="BT1" s="110"/>
      <c r="BU1" s="110"/>
      <c r="BV1" s="110"/>
      <c r="BW1" s="110"/>
      <c r="BX1" s="110"/>
      <c r="BY1" s="110"/>
      <c r="BZ1" s="110"/>
      <c r="CA1" s="110"/>
      <c r="CB1" s="110"/>
      <c r="CC1" s="110"/>
      <c r="CD1" s="110"/>
      <c r="CE1" s="110"/>
      <c r="CF1" s="110"/>
      <c r="CG1" s="110"/>
      <c r="CH1" s="110"/>
      <c r="CI1" s="110"/>
      <c r="CJ1" s="110"/>
      <c r="CK1" s="110"/>
      <c r="CL1" s="110"/>
      <c r="CM1" s="110"/>
      <c r="CN1" s="110"/>
      <c r="CO1" s="110"/>
      <c r="CP1" s="110"/>
      <c r="CQ1" s="110"/>
      <c r="CR1" s="110"/>
      <c r="CS1" s="110"/>
      <c r="CT1" s="110"/>
      <c r="CU1" s="110"/>
      <c r="CV1" s="110"/>
      <c r="CW1" s="110"/>
      <c r="CX1" s="110"/>
    </row>
    <row r="2" spans="1:111" ht="14.25" customHeight="1" x14ac:dyDescent="0.25">
      <c r="G2" t="s">
        <v>1674</v>
      </c>
      <c r="AL2" s="110"/>
      <c r="AM2" s="110"/>
      <c r="AN2" s="110"/>
      <c r="AO2" s="110"/>
      <c r="AP2" s="110"/>
      <c r="AQ2" s="110"/>
      <c r="AR2" s="110"/>
      <c r="AS2" s="110"/>
      <c r="AT2" s="110"/>
      <c r="AU2" s="110"/>
      <c r="AV2" s="110"/>
      <c r="AW2" s="110"/>
      <c r="AX2" s="110"/>
      <c r="AY2" s="110"/>
      <c r="AZ2" s="110"/>
      <c r="BA2" s="110"/>
      <c r="BB2" s="110"/>
      <c r="BC2" s="110"/>
      <c r="BD2" s="110"/>
      <c r="BE2" s="110"/>
      <c r="BF2" s="110"/>
      <c r="BG2" s="110"/>
      <c r="BH2" s="110"/>
      <c r="BI2" s="110"/>
      <c r="BJ2" s="110"/>
      <c r="BK2" s="110"/>
      <c r="BL2" s="110"/>
      <c r="BM2" s="110"/>
      <c r="BN2" s="110"/>
      <c r="BO2" s="110"/>
      <c r="BP2" s="110"/>
      <c r="BQ2" s="110"/>
      <c r="BR2" s="110"/>
      <c r="BS2" s="110"/>
      <c r="BT2" s="110"/>
      <c r="BU2" s="110"/>
      <c r="BV2" s="110"/>
      <c r="BW2" s="110"/>
      <c r="BX2" s="110"/>
      <c r="BY2" s="110"/>
      <c r="BZ2" s="110"/>
      <c r="CA2" s="110"/>
      <c r="CB2" s="110"/>
      <c r="CC2" s="110"/>
      <c r="CD2" s="110"/>
      <c r="CE2" s="110"/>
      <c r="CF2" s="110"/>
      <c r="CG2" s="110"/>
      <c r="CH2" s="110"/>
      <c r="CI2" s="110"/>
      <c r="CJ2" s="110"/>
      <c r="CK2" s="110"/>
      <c r="CL2" s="110"/>
      <c r="CM2" s="110"/>
      <c r="CN2" s="110"/>
      <c r="CO2" s="110"/>
      <c r="CP2" s="110"/>
      <c r="CQ2" s="110"/>
      <c r="CR2" s="110"/>
      <c r="CS2" s="110"/>
      <c r="CT2" s="110"/>
      <c r="CU2" s="110"/>
      <c r="CV2" s="110"/>
      <c r="CW2" s="110"/>
      <c r="CX2" s="110"/>
    </row>
    <row r="3" spans="1:111" ht="14.25" customHeight="1" x14ac:dyDescent="0.25">
      <c r="B3" s="111"/>
      <c r="C3" s="111"/>
      <c r="D3" s="111"/>
      <c r="E3" s="111"/>
      <c r="AL3" s="110"/>
      <c r="AM3" s="110"/>
      <c r="AN3" s="110"/>
      <c r="AO3" s="110"/>
      <c r="AP3" s="110"/>
      <c r="AQ3" s="110"/>
      <c r="AR3" s="110"/>
      <c r="AS3" s="110"/>
      <c r="AT3" s="110"/>
      <c r="AU3" s="110"/>
      <c r="AV3" s="110"/>
      <c r="AW3" s="110"/>
      <c r="AX3" s="110"/>
      <c r="AY3" s="110"/>
      <c r="AZ3" s="110"/>
      <c r="BA3" s="110"/>
      <c r="BB3" s="110"/>
      <c r="BC3" s="110"/>
      <c r="BD3" s="110"/>
      <c r="BE3" s="110"/>
      <c r="BF3" s="110"/>
      <c r="BG3" s="110"/>
      <c r="BH3" s="110"/>
      <c r="BI3" s="110"/>
      <c r="BJ3" s="110"/>
      <c r="BK3" s="110"/>
      <c r="BL3" s="110"/>
      <c r="BM3" s="110"/>
      <c r="BN3" s="110"/>
      <c r="BO3" s="110"/>
      <c r="BP3" s="110"/>
      <c r="BQ3" s="110"/>
      <c r="BR3" s="110"/>
      <c r="BS3" s="110"/>
      <c r="BT3" s="110"/>
      <c r="BU3" s="110"/>
      <c r="BV3" s="110"/>
      <c r="BW3" s="110"/>
      <c r="BX3" s="110"/>
      <c r="BY3" s="110"/>
      <c r="BZ3" s="110"/>
      <c r="CA3" s="110"/>
      <c r="CB3" s="110"/>
      <c r="CC3" s="110"/>
      <c r="CD3" s="110"/>
      <c r="CE3" s="110"/>
      <c r="CF3" s="110"/>
      <c r="CG3" s="110"/>
      <c r="CH3" s="110"/>
      <c r="CI3" s="110"/>
      <c r="CJ3" s="110"/>
      <c r="CK3" s="110"/>
      <c r="CL3" s="110"/>
      <c r="CM3" s="110"/>
      <c r="CN3" s="110"/>
      <c r="CO3" s="110"/>
      <c r="CP3" s="110"/>
      <c r="CQ3" s="110"/>
      <c r="CR3" s="110"/>
      <c r="CS3" s="110"/>
      <c r="CT3" s="110"/>
      <c r="CU3" s="110"/>
      <c r="CV3" s="110"/>
      <c r="CW3" s="110"/>
      <c r="CX3" s="110"/>
    </row>
    <row r="4" spans="1:111" ht="14.25" customHeight="1" x14ac:dyDescent="0.25">
      <c r="B4" s="762" t="s">
        <v>79</v>
      </c>
      <c r="C4" s="761"/>
      <c r="D4" s="761"/>
      <c r="E4" s="761"/>
      <c r="AL4" s="110"/>
      <c r="AM4" s="110"/>
      <c r="AN4" s="110"/>
      <c r="AO4" s="110"/>
      <c r="AP4" s="110"/>
      <c r="AQ4" s="110"/>
      <c r="AR4" s="110"/>
      <c r="AS4" s="110"/>
      <c r="AT4" s="110"/>
      <c r="AU4" s="110"/>
      <c r="AV4" s="110"/>
      <c r="AW4" s="110"/>
      <c r="AX4" s="110"/>
      <c r="AY4" s="110"/>
      <c r="AZ4" s="110"/>
      <c r="BA4" s="110"/>
      <c r="BB4" s="110"/>
      <c r="BC4" s="110"/>
      <c r="BD4" s="110"/>
      <c r="BE4" s="110"/>
      <c r="BF4" s="110"/>
      <c r="BG4" s="110"/>
      <c r="BH4" s="110"/>
      <c r="BI4" s="110"/>
      <c r="BJ4" s="110"/>
      <c r="BK4" s="110"/>
      <c r="BL4" s="110"/>
      <c r="BM4" s="110"/>
      <c r="BN4" s="110"/>
      <c r="BO4" s="110"/>
      <c r="BP4" s="110"/>
      <c r="BQ4" s="110"/>
      <c r="BR4" s="110"/>
      <c r="BS4" s="110"/>
      <c r="BT4" s="110"/>
      <c r="BU4" s="110"/>
      <c r="BV4" s="110"/>
      <c r="BW4" s="110"/>
      <c r="BX4" s="110"/>
      <c r="BY4" s="110"/>
      <c r="BZ4" s="110"/>
      <c r="CA4" s="110"/>
      <c r="CB4" s="110"/>
      <c r="CC4" s="110"/>
      <c r="CD4" s="110"/>
      <c r="CE4" s="110"/>
      <c r="CF4" s="110"/>
      <c r="CG4" s="110"/>
      <c r="CH4" s="110"/>
      <c r="CI4" s="110"/>
      <c r="CJ4" s="110"/>
      <c r="CK4" s="110"/>
      <c r="CL4" s="110"/>
      <c r="CM4" s="110"/>
      <c r="CN4" s="110"/>
      <c r="CO4" s="110"/>
      <c r="CP4" s="110"/>
      <c r="CQ4" s="110"/>
      <c r="CR4" s="110"/>
      <c r="CS4" s="110"/>
      <c r="CT4" s="110"/>
      <c r="CU4" s="110"/>
      <c r="CV4" s="110"/>
      <c r="CW4" s="110"/>
      <c r="CX4" s="110"/>
    </row>
    <row r="5" spans="1:111" ht="14.25" customHeight="1" x14ac:dyDescent="0.25">
      <c r="B5" s="111"/>
      <c r="C5" s="111"/>
      <c r="D5" s="111"/>
      <c r="E5" s="111"/>
      <c r="AL5" s="110"/>
      <c r="AM5" s="110"/>
      <c r="AN5" s="110"/>
      <c r="AO5" s="110"/>
      <c r="AP5" s="110"/>
      <c r="AQ5" s="110"/>
      <c r="AR5" s="110"/>
      <c r="AS5" s="110"/>
      <c r="AT5" s="110"/>
      <c r="AU5" s="110"/>
      <c r="AV5" s="110"/>
      <c r="AW5" s="110"/>
      <c r="AX5" s="110"/>
      <c r="AY5" s="110"/>
      <c r="AZ5" s="110"/>
      <c r="BA5" s="110"/>
      <c r="BB5" s="110"/>
      <c r="BC5" s="110"/>
      <c r="BD5" s="110"/>
      <c r="BE5" s="110"/>
      <c r="BF5" s="110"/>
      <c r="BG5" s="110"/>
      <c r="BH5" s="110"/>
      <c r="BI5" s="110"/>
      <c r="BJ5" s="110"/>
      <c r="BK5" s="110"/>
      <c r="BL5" s="110"/>
      <c r="BM5" s="110"/>
      <c r="BN5" s="110"/>
      <c r="BO5" s="110"/>
      <c r="BP5" s="110"/>
      <c r="BQ5" s="110"/>
      <c r="BR5" s="110"/>
      <c r="BS5" s="110"/>
      <c r="BT5" s="110"/>
      <c r="BU5" s="110"/>
      <c r="BV5" s="110"/>
      <c r="BW5" s="110"/>
      <c r="BX5" s="110"/>
      <c r="BY5" s="110"/>
      <c r="BZ5" s="110"/>
      <c r="CA5" s="110"/>
      <c r="CB5" s="110"/>
      <c r="CC5" s="110"/>
      <c r="CD5" s="110"/>
      <c r="CE5" s="110"/>
      <c r="CF5" s="110"/>
      <c r="CG5" s="110"/>
      <c r="CH5" s="110"/>
      <c r="CI5" s="110"/>
      <c r="CJ5" s="110"/>
      <c r="CK5" s="110"/>
      <c r="CL5" s="110"/>
      <c r="CM5" s="110"/>
      <c r="CN5" s="110"/>
      <c r="CO5" s="110"/>
      <c r="CP5" s="110"/>
      <c r="CQ5" s="110"/>
      <c r="CR5" s="110"/>
      <c r="CS5" s="110"/>
      <c r="CT5" s="110"/>
      <c r="CU5" s="110"/>
      <c r="CV5" s="110"/>
      <c r="CW5" s="110"/>
      <c r="CX5" s="110"/>
    </row>
    <row r="6" spans="1:111" ht="14.25" customHeight="1" x14ac:dyDescent="0.25">
      <c r="B6" s="762" t="s">
        <v>87</v>
      </c>
      <c r="C6" s="761"/>
      <c r="D6" s="761"/>
      <c r="E6" s="761"/>
      <c r="AL6" s="110"/>
      <c r="AM6" s="110"/>
      <c r="AN6" s="110"/>
      <c r="AO6" s="110"/>
      <c r="AP6" s="110"/>
      <c r="AQ6" s="110"/>
      <c r="AR6" s="110"/>
      <c r="AS6" s="110"/>
      <c r="AT6" s="110"/>
      <c r="AU6" s="110"/>
      <c r="AV6" s="110"/>
      <c r="AW6" s="110"/>
      <c r="AX6" s="110"/>
      <c r="AY6" s="110"/>
      <c r="AZ6" s="110"/>
      <c r="BA6" s="110"/>
      <c r="BB6" s="110"/>
      <c r="BC6" s="110"/>
      <c r="BD6" s="110"/>
      <c r="BE6" s="110"/>
      <c r="BF6" s="110"/>
      <c r="BG6" s="110"/>
      <c r="BH6" s="110"/>
      <c r="BI6" s="110"/>
      <c r="BJ6" s="110"/>
      <c r="BK6" s="110"/>
      <c r="BL6" s="110"/>
      <c r="BM6" s="110"/>
      <c r="BN6" s="110"/>
      <c r="BO6" s="110"/>
      <c r="BP6" s="110"/>
      <c r="BQ6" s="110"/>
      <c r="BR6" s="110"/>
      <c r="BS6" s="110"/>
      <c r="BT6" s="110"/>
      <c r="BU6" s="110"/>
      <c r="BV6" s="110"/>
      <c r="BW6" s="110"/>
      <c r="BX6" s="110"/>
      <c r="BY6" s="110"/>
      <c r="BZ6" s="110"/>
      <c r="CA6" s="110"/>
      <c r="CB6" s="110"/>
      <c r="CC6" s="110"/>
      <c r="CD6" s="110"/>
      <c r="CE6" s="110"/>
      <c r="CF6" s="110"/>
      <c r="CG6" s="110"/>
      <c r="CH6" s="110"/>
      <c r="CI6" s="110"/>
      <c r="CJ6" s="110"/>
      <c r="CK6" s="110"/>
      <c r="CL6" s="110"/>
      <c r="CM6" s="110"/>
      <c r="CN6" s="110"/>
      <c r="CO6" s="110"/>
      <c r="CP6" s="110"/>
      <c r="CQ6" s="110"/>
      <c r="CR6" s="110"/>
      <c r="CS6" s="110"/>
      <c r="CT6" s="110"/>
      <c r="CU6" s="110"/>
      <c r="CV6" s="110"/>
      <c r="CW6" s="110"/>
      <c r="CX6" s="110"/>
    </row>
    <row r="7" spans="1:111" ht="14.25" customHeight="1" x14ac:dyDescent="0.25">
      <c r="B7" s="111"/>
      <c r="C7" s="111"/>
      <c r="D7" s="111"/>
      <c r="E7" s="111"/>
      <c r="G7" s="960"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110"/>
      <c r="AM7" s="110"/>
      <c r="AN7" s="110"/>
      <c r="AO7" s="110"/>
      <c r="AP7" s="110"/>
      <c r="AQ7" s="110"/>
      <c r="AR7" s="110"/>
      <c r="AS7" s="110"/>
      <c r="AT7" s="110"/>
      <c r="AU7" s="110"/>
      <c r="AV7" s="110"/>
      <c r="AW7" s="110"/>
      <c r="AX7" s="110"/>
      <c r="AY7" s="110"/>
      <c r="AZ7" s="110"/>
      <c r="BA7" s="110"/>
      <c r="BB7" s="110"/>
      <c r="BC7" s="110"/>
      <c r="BD7" s="110"/>
      <c r="BE7" s="110"/>
      <c r="BF7" s="110"/>
      <c r="BG7" s="110"/>
      <c r="BH7" s="110"/>
      <c r="BI7" s="110"/>
      <c r="BJ7" s="110"/>
      <c r="BK7" s="110"/>
      <c r="BL7" s="110"/>
      <c r="BM7" s="110"/>
      <c r="BN7" s="110"/>
      <c r="BO7" s="110"/>
      <c r="BP7" s="110"/>
      <c r="BQ7" s="110"/>
      <c r="BR7" s="110"/>
      <c r="BS7" s="110"/>
      <c r="BT7" s="110"/>
      <c r="BU7" s="110"/>
      <c r="BV7" s="110"/>
      <c r="BW7" s="110"/>
      <c r="BX7" s="110"/>
      <c r="BY7" s="110"/>
      <c r="BZ7" s="110"/>
      <c r="CA7" s="110"/>
      <c r="CB7" s="110"/>
      <c r="CC7" s="110"/>
      <c r="CD7" s="110"/>
      <c r="CE7" s="110"/>
      <c r="CF7" s="110"/>
      <c r="CG7" s="110"/>
      <c r="CH7" s="110"/>
      <c r="CI7" s="110"/>
      <c r="CJ7" s="110"/>
      <c r="CK7" s="110"/>
      <c r="CL7" s="110"/>
      <c r="CM7" s="110"/>
      <c r="CN7" s="110"/>
      <c r="CO7" s="110"/>
      <c r="CP7" s="110"/>
      <c r="CQ7" s="110"/>
      <c r="CR7" s="110"/>
      <c r="CS7" s="110"/>
      <c r="CT7" s="110"/>
      <c r="CU7" s="110"/>
      <c r="CV7" s="110"/>
      <c r="CW7" s="110"/>
      <c r="CX7" s="110"/>
    </row>
    <row r="8" spans="1:111" ht="14.25" customHeight="1" x14ac:dyDescent="0.25">
      <c r="B8" s="762" t="s">
        <v>94</v>
      </c>
      <c r="C8" s="761"/>
      <c r="D8" s="761"/>
      <c r="E8" s="761"/>
      <c r="AL8" s="110"/>
      <c r="AM8" s="110"/>
      <c r="AN8" s="110"/>
      <c r="AO8" s="110"/>
      <c r="AP8" s="110"/>
      <c r="AQ8" s="110"/>
      <c r="AR8" s="110"/>
      <c r="AS8" s="110"/>
      <c r="AT8" s="110"/>
      <c r="AU8" s="110"/>
      <c r="AV8" s="110"/>
      <c r="AW8" s="110"/>
      <c r="AX8" s="110"/>
      <c r="AY8" s="110"/>
      <c r="AZ8" s="110"/>
      <c r="BA8" s="110"/>
      <c r="BB8" s="110"/>
      <c r="BC8" s="110"/>
      <c r="BD8" s="110"/>
      <c r="BE8" s="110"/>
      <c r="BF8" s="110"/>
      <c r="BG8" s="110"/>
      <c r="BH8" s="110"/>
      <c r="BI8" s="110"/>
      <c r="BJ8" s="110"/>
      <c r="BK8" s="110"/>
      <c r="BL8" s="110"/>
      <c r="BM8" s="110"/>
      <c r="BN8" s="110"/>
      <c r="BO8" s="110"/>
      <c r="BP8" s="110"/>
      <c r="BQ8" s="110"/>
      <c r="BR8" s="110"/>
      <c r="BS8" s="110"/>
      <c r="BT8" s="110"/>
      <c r="BU8" s="110"/>
      <c r="BV8" s="110"/>
      <c r="BW8" s="110"/>
      <c r="BX8" s="110"/>
      <c r="BY8" s="110"/>
      <c r="BZ8" s="110"/>
      <c r="CA8" s="110"/>
      <c r="CB8" s="110"/>
      <c r="CC8" s="110"/>
      <c r="CD8" s="110"/>
      <c r="CE8" s="110"/>
      <c r="CF8" s="110"/>
      <c r="CG8" s="110"/>
      <c r="CH8" s="110"/>
      <c r="CI8" s="110"/>
      <c r="CJ8" s="110"/>
      <c r="CK8" s="110"/>
      <c r="CL8" s="110"/>
      <c r="CM8" s="110"/>
      <c r="CN8" s="110"/>
      <c r="CO8" s="110"/>
      <c r="CP8" s="110"/>
      <c r="CQ8" s="110"/>
      <c r="CR8" s="110"/>
      <c r="CS8" s="110"/>
      <c r="CT8" s="110"/>
      <c r="CU8" s="110"/>
      <c r="CV8" s="110"/>
      <c r="CW8" s="110"/>
      <c r="CX8" s="110"/>
    </row>
    <row r="9" spans="1:111" ht="14.25" customHeight="1" x14ac:dyDescent="0.25">
      <c r="B9" s="111"/>
      <c r="C9" s="111"/>
      <c r="D9" s="111"/>
      <c r="E9" s="111"/>
      <c r="G9" s="961" t="str">
        <f>"Pengujian "&amp;'C-6'!G9</f>
        <v>Pengujian Penghasilan Lainnya</v>
      </c>
      <c r="H9" s="789"/>
      <c r="I9" s="789"/>
      <c r="J9" s="789"/>
      <c r="K9" s="789"/>
      <c r="L9" s="789"/>
      <c r="M9" s="789"/>
      <c r="N9" s="789"/>
      <c r="O9" s="789"/>
      <c r="P9" s="789"/>
      <c r="Q9" s="789"/>
      <c r="R9" s="789"/>
      <c r="S9" s="789"/>
      <c r="T9" s="789"/>
      <c r="U9" s="789"/>
      <c r="V9" s="789"/>
      <c r="W9" s="789"/>
      <c r="X9" s="789"/>
      <c r="Y9" s="789"/>
      <c r="Z9" s="790"/>
      <c r="AA9" s="179" t="s">
        <v>796</v>
      </c>
      <c r="AB9" s="180"/>
      <c r="AC9" s="180"/>
      <c r="AD9" s="180"/>
      <c r="AE9" s="180"/>
      <c r="AF9" s="180" t="s">
        <v>1678</v>
      </c>
      <c r="AG9" s="182" t="e">
        <f>NAMA_WP</f>
        <v>#N/A</v>
      </c>
      <c r="AH9" s="180"/>
      <c r="AI9" s="180"/>
      <c r="AJ9" s="180"/>
      <c r="AK9" s="180"/>
      <c r="AL9" s="180"/>
      <c r="AM9" s="180"/>
      <c r="AN9" s="180"/>
      <c r="AO9" s="180"/>
      <c r="AP9" s="180"/>
      <c r="AQ9" s="180"/>
      <c r="AR9" s="180"/>
      <c r="AS9" s="180"/>
      <c r="AT9" s="183"/>
      <c r="AU9" s="110"/>
      <c r="AV9" s="110"/>
      <c r="AW9" s="110"/>
      <c r="AX9" s="110"/>
      <c r="AY9" s="110"/>
      <c r="AZ9" s="110"/>
      <c r="BA9" s="110"/>
      <c r="BB9" s="110"/>
      <c r="BC9" s="110"/>
      <c r="BD9" s="110"/>
      <c r="BE9" s="110"/>
      <c r="BF9" s="110"/>
      <c r="BG9" s="110"/>
      <c r="BH9" s="110"/>
      <c r="BI9" s="110"/>
      <c r="BJ9" s="110"/>
      <c r="BK9" s="110"/>
      <c r="BL9" s="110"/>
      <c r="BM9" s="110"/>
      <c r="BN9" s="110"/>
      <c r="BO9" s="110"/>
      <c r="BP9" s="110"/>
      <c r="BQ9" s="110"/>
      <c r="BR9" s="110"/>
      <c r="BS9" s="110"/>
      <c r="BT9" s="110"/>
      <c r="BU9" s="110"/>
      <c r="BV9" s="110"/>
      <c r="BW9" s="110"/>
      <c r="BX9" s="110"/>
      <c r="BY9" s="110"/>
      <c r="BZ9" s="110"/>
      <c r="CA9" s="110"/>
      <c r="CB9" s="110"/>
      <c r="CC9" s="110"/>
      <c r="CD9" s="110"/>
      <c r="CE9" s="110"/>
      <c r="CF9" s="110"/>
      <c r="CG9" s="110"/>
      <c r="CH9" s="110"/>
      <c r="CI9" s="110"/>
      <c r="CJ9" s="110"/>
      <c r="CK9" s="110"/>
      <c r="CL9" s="110"/>
      <c r="CM9" s="110"/>
      <c r="CN9" s="110"/>
      <c r="CO9" s="110"/>
      <c r="CP9" s="110"/>
      <c r="CQ9" s="110"/>
      <c r="CR9" s="110"/>
      <c r="CS9" s="110"/>
      <c r="CT9" s="110"/>
      <c r="CU9" s="110"/>
      <c r="CV9" s="110"/>
      <c r="CW9" s="110"/>
      <c r="CX9" s="110"/>
      <c r="CY9" s="110"/>
      <c r="CZ9" s="110"/>
      <c r="DA9" s="110"/>
      <c r="DB9" s="110"/>
      <c r="DC9" s="110"/>
      <c r="DD9" s="110"/>
      <c r="DE9" s="110"/>
      <c r="DF9" s="110"/>
      <c r="DG9" s="110"/>
    </row>
    <row r="10" spans="1:111" ht="14.25" customHeight="1" x14ac:dyDescent="0.25">
      <c r="B10" s="762" t="s">
        <v>101</v>
      </c>
      <c r="C10" s="761"/>
      <c r="D10" s="761"/>
      <c r="E10" s="761"/>
      <c r="G10" s="804"/>
      <c r="H10" s="940"/>
      <c r="I10" s="940"/>
      <c r="J10" s="940"/>
      <c r="K10" s="940"/>
      <c r="L10" s="940"/>
      <c r="M10" s="940"/>
      <c r="N10" s="940"/>
      <c r="O10" s="940"/>
      <c r="P10" s="940"/>
      <c r="Q10" s="940"/>
      <c r="R10" s="940"/>
      <c r="S10" s="940"/>
      <c r="T10" s="940"/>
      <c r="U10" s="940"/>
      <c r="V10" s="940"/>
      <c r="W10" s="940"/>
      <c r="X10" s="940"/>
      <c r="Y10" s="940"/>
      <c r="Z10" s="805"/>
      <c r="AA10" s="184" t="s">
        <v>1401</v>
      </c>
      <c r="AF10" t="s">
        <v>1678</v>
      </c>
      <c r="AG10" s="124" t="e">
        <f>NPWP</f>
        <v>#N/A</v>
      </c>
      <c r="AT10" s="186"/>
      <c r="AU10" s="110"/>
      <c r="AV10" s="110"/>
      <c r="AW10" s="110"/>
      <c r="AX10" s="110"/>
      <c r="AY10" s="110"/>
      <c r="AZ10" s="110"/>
      <c r="BA10" s="110"/>
      <c r="BB10" s="110"/>
      <c r="BC10" s="110"/>
      <c r="BD10" s="110"/>
      <c r="BE10" s="110"/>
      <c r="BF10" s="110"/>
      <c r="BG10" s="110"/>
      <c r="BH10" s="110"/>
      <c r="BI10" s="110"/>
      <c r="BJ10" s="110"/>
      <c r="BK10" s="110"/>
      <c r="BL10" s="110"/>
      <c r="BM10" s="110"/>
      <c r="BN10" s="110"/>
      <c r="BO10" s="110"/>
      <c r="BP10" s="110"/>
      <c r="BQ10" s="110"/>
      <c r="BR10" s="110"/>
      <c r="BS10" s="110"/>
      <c r="BT10" s="110"/>
      <c r="BU10" s="110"/>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c r="CY10" s="110"/>
      <c r="CZ10" s="110"/>
      <c r="DA10" s="110"/>
      <c r="DB10" s="110"/>
      <c r="DC10" s="110"/>
      <c r="DD10" s="110"/>
      <c r="DE10" s="110"/>
      <c r="DF10" s="110"/>
      <c r="DG10" s="110"/>
    </row>
    <row r="11" spans="1:111" ht="14.25" customHeight="1" x14ac:dyDescent="0.25">
      <c r="G11" s="806"/>
      <c r="H11" s="794"/>
      <c r="I11" s="794"/>
      <c r="J11" s="794"/>
      <c r="K11" s="794"/>
      <c r="L11" s="794"/>
      <c r="M11" s="794"/>
      <c r="N11" s="794"/>
      <c r="O11" s="794"/>
      <c r="P11" s="794"/>
      <c r="Q11" s="794"/>
      <c r="R11" s="794"/>
      <c r="S11" s="794"/>
      <c r="T11" s="794"/>
      <c r="U11" s="794"/>
      <c r="V11" s="794"/>
      <c r="W11" s="794"/>
      <c r="X11" s="794"/>
      <c r="Y11" s="794"/>
      <c r="Z11" s="807"/>
      <c r="AA11" s="187" t="s">
        <v>1679</v>
      </c>
      <c r="AB11" s="188"/>
      <c r="AC11" s="188"/>
      <c r="AD11" s="188"/>
      <c r="AE11" s="188"/>
      <c r="AF11" s="188" t="s">
        <v>1678</v>
      </c>
      <c r="AG11" s="190" t="e">
        <f>ID_MS_TH_PJK</f>
        <v>#N/A</v>
      </c>
      <c r="AH11" s="188"/>
      <c r="AI11" s="188"/>
      <c r="AJ11" s="188"/>
      <c r="AK11" s="188"/>
      <c r="AL11" s="188"/>
      <c r="AM11" s="188"/>
      <c r="AN11" s="188"/>
      <c r="AO11" s="188"/>
      <c r="AP11" s="188"/>
      <c r="AQ11" s="188"/>
      <c r="AR11" s="188"/>
      <c r="AS11" s="188"/>
      <c r="AT11" s="191"/>
      <c r="AU11" s="110"/>
      <c r="AV11" s="110"/>
      <c r="AW11" s="110"/>
      <c r="AX11" s="110"/>
      <c r="AY11" s="110"/>
      <c r="AZ11" s="110"/>
      <c r="BA11" s="110"/>
      <c r="BB11" s="110"/>
      <c r="BC11" s="110"/>
      <c r="BD11" s="110"/>
      <c r="BE11" s="110"/>
      <c r="BF11" s="110"/>
      <c r="BG11" s="110"/>
      <c r="BH11" s="110"/>
      <c r="BI11" s="110"/>
      <c r="BJ11" s="110"/>
      <c r="BK11" s="110"/>
      <c r="BL11" s="110"/>
      <c r="BM11" s="110"/>
      <c r="BN11" s="110"/>
      <c r="BO11" s="110"/>
      <c r="BP11" s="110"/>
      <c r="BQ11" s="110"/>
      <c r="BR11" s="110"/>
      <c r="BS11" s="110"/>
      <c r="BT11" s="110"/>
      <c r="BU11" s="11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c r="CY11" s="110"/>
      <c r="CZ11" s="110"/>
      <c r="DA11" s="110"/>
      <c r="DB11" s="110"/>
      <c r="DC11" s="110"/>
      <c r="DD11" s="110"/>
      <c r="DE11" s="110"/>
      <c r="DF11" s="110"/>
      <c r="DG11" s="110"/>
    </row>
    <row r="12" spans="1:111" ht="14.25" customHeight="1" x14ac:dyDescent="0.25">
      <c r="B12" s="762" t="s">
        <v>106</v>
      </c>
      <c r="C12" s="761"/>
      <c r="D12" s="761"/>
      <c r="E12" s="761"/>
      <c r="AL12" s="110"/>
      <c r="AM12" s="110"/>
      <c r="AN12" s="110"/>
      <c r="AO12" s="110"/>
      <c r="AP12" s="110"/>
      <c r="AQ12" s="110"/>
      <c r="AR12" s="110"/>
      <c r="AS12" s="110"/>
      <c r="AT12" s="110"/>
      <c r="AU12" s="110"/>
      <c r="AV12" s="110"/>
      <c r="AW12" s="110"/>
      <c r="AX12" s="110"/>
      <c r="AY12" s="110"/>
      <c r="AZ12" s="110"/>
      <c r="BA12" s="110"/>
      <c r="BB12" s="110"/>
      <c r="BC12" s="110"/>
      <c r="BD12" s="110"/>
      <c r="BE12" s="110"/>
      <c r="BF12" s="110"/>
      <c r="BG12" s="110"/>
      <c r="BH12" s="110"/>
      <c r="BI12" s="110"/>
      <c r="BJ12" s="110"/>
      <c r="BK12" s="110"/>
      <c r="BL12" s="110"/>
      <c r="BM12" s="110"/>
      <c r="BN12" s="110"/>
      <c r="BO12" s="110"/>
      <c r="BP12" s="110"/>
      <c r="BQ12" s="110"/>
      <c r="BR12" s="110"/>
      <c r="BS12" s="110"/>
      <c r="BT12" s="110"/>
      <c r="BU12" s="110"/>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row>
    <row r="13" spans="1:111" ht="14.25" customHeight="1" x14ac:dyDescent="0.25">
      <c r="B13" s="962" t="str">
        <f>HYPERLINK("#'"&amp;'EWS DIRECTORY'!$J$106&amp;"'!A1",'EWS DIRECTORY'!$J$106)</f>
        <v>C-6</v>
      </c>
      <c r="C13" s="761"/>
      <c r="D13" s="761"/>
      <c r="E13" s="761"/>
      <c r="G13" t="s">
        <v>1775</v>
      </c>
      <c r="AL13" s="110"/>
      <c r="AM13" s="110"/>
      <c r="AN13" s="110"/>
      <c r="AO13" s="110"/>
      <c r="AP13" s="110"/>
      <c r="AQ13" s="110"/>
      <c r="AR13" s="110"/>
      <c r="AS13" s="110"/>
      <c r="AT13" s="110"/>
      <c r="AU13" s="110"/>
      <c r="AV13" s="110"/>
      <c r="AW13" s="110"/>
      <c r="AX13" s="110"/>
      <c r="AY13" s="110"/>
      <c r="AZ13" s="110"/>
      <c r="BA13" s="110"/>
      <c r="BB13" s="110"/>
      <c r="BC13" s="110"/>
      <c r="BD13" s="110"/>
      <c r="BE13" s="110"/>
      <c r="BF13" s="110"/>
      <c r="BG13" s="110"/>
      <c r="BH13" s="110"/>
      <c r="BI13" s="110"/>
      <c r="BJ13" s="110"/>
      <c r="BK13" s="110"/>
      <c r="BL13" s="110"/>
      <c r="BM13" s="110"/>
      <c r="BN13" s="110"/>
      <c r="BO13" s="110"/>
      <c r="BP13" s="110"/>
      <c r="BQ13" s="110"/>
      <c r="BR13" s="110"/>
      <c r="BS13" s="110"/>
      <c r="BT13" s="110"/>
      <c r="BU13" s="110"/>
      <c r="BV13" s="110"/>
      <c r="BW13" s="110"/>
      <c r="BX13" s="110"/>
      <c r="BY13" s="110"/>
      <c r="BZ13" s="110"/>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row>
    <row r="14" spans="1:111" ht="14.25" customHeight="1" x14ac:dyDescent="0.25">
      <c r="B14" s="927" t="str">
        <f>HYPERLINK("#'"&amp;'EWS DIRECTORY'!$J$107&amp;"'!A1",'EWS DIRECTORY'!$J$107)</f>
        <v>C-6-1</v>
      </c>
      <c r="C14" s="761"/>
      <c r="D14" s="761"/>
      <c r="E14" s="761"/>
      <c r="G14" s="949" t="s">
        <v>1445</v>
      </c>
      <c r="H14" s="949" t="s">
        <v>1707</v>
      </c>
      <c r="I14" s="789"/>
      <c r="J14" s="789"/>
      <c r="K14" s="789"/>
      <c r="L14" s="789"/>
      <c r="M14" s="789"/>
      <c r="N14" s="789"/>
      <c r="O14" s="789"/>
      <c r="P14" s="789"/>
      <c r="Q14" s="789"/>
      <c r="R14" s="789"/>
      <c r="S14" s="789"/>
      <c r="T14" s="790"/>
      <c r="U14" s="949" t="s">
        <v>1708</v>
      </c>
      <c r="V14" s="790"/>
      <c r="W14" s="969" t="s">
        <v>1776</v>
      </c>
      <c r="X14" s="764"/>
      <c r="Y14" s="764"/>
      <c r="Z14" s="764"/>
      <c r="AA14" s="764"/>
      <c r="AB14" s="764"/>
      <c r="AC14" s="764"/>
      <c r="AD14" s="764"/>
      <c r="AE14" s="764"/>
      <c r="AF14" s="764"/>
      <c r="AG14" s="764"/>
      <c r="AH14" s="764"/>
      <c r="AI14" s="764"/>
      <c r="AJ14" s="764"/>
      <c r="AK14" s="764"/>
      <c r="AL14" s="764"/>
      <c r="AM14" s="764"/>
      <c r="AN14" s="764"/>
      <c r="AO14" s="764"/>
      <c r="AP14" s="764"/>
      <c r="AQ14" s="764"/>
      <c r="AR14" s="764"/>
      <c r="AS14" s="764"/>
      <c r="AT14" s="764"/>
      <c r="AU14" s="764"/>
      <c r="AV14" s="764"/>
      <c r="AW14" s="764"/>
      <c r="AX14" s="764"/>
      <c r="AY14" s="764"/>
      <c r="AZ14" s="764"/>
      <c r="BA14" s="764"/>
      <c r="BB14" s="764"/>
      <c r="BC14" s="764"/>
      <c r="BD14" s="764"/>
      <c r="BE14" s="764"/>
      <c r="BF14" s="764"/>
      <c r="BG14" s="764"/>
      <c r="BH14" s="764"/>
      <c r="BI14" s="764"/>
      <c r="BJ14" s="764"/>
      <c r="BK14" s="764"/>
      <c r="BL14" s="764"/>
      <c r="BM14" s="764"/>
      <c r="BN14" s="764"/>
      <c r="BO14" s="764"/>
      <c r="BP14" s="764"/>
      <c r="BQ14" s="764"/>
      <c r="BR14" s="764"/>
      <c r="BS14" s="764"/>
      <c r="BT14" s="764"/>
      <c r="BU14" s="764"/>
      <c r="BV14" s="764"/>
      <c r="BW14" s="764"/>
      <c r="BX14" s="764"/>
      <c r="BY14" s="764"/>
      <c r="BZ14" s="764"/>
      <c r="CA14" s="764"/>
      <c r="CB14" s="764"/>
      <c r="CC14" s="764"/>
      <c r="CD14" s="764"/>
      <c r="CE14" s="764"/>
      <c r="CF14" s="764"/>
      <c r="CG14" s="764"/>
      <c r="CH14" s="764"/>
      <c r="CI14" s="764"/>
      <c r="CJ14" s="764"/>
      <c r="CK14" s="764"/>
      <c r="CL14" s="764"/>
      <c r="CM14" s="764"/>
      <c r="CN14" s="764"/>
      <c r="CO14" s="764"/>
      <c r="CP14" s="764"/>
      <c r="CQ14" s="764"/>
      <c r="CR14" s="764"/>
      <c r="CS14" s="765"/>
      <c r="CT14" s="967" t="s">
        <v>1772</v>
      </c>
      <c r="CU14" s="789"/>
      <c r="CV14" s="789"/>
      <c r="CW14" s="789"/>
      <c r="CX14" s="790"/>
    </row>
    <row r="15" spans="1:111" ht="14.25" customHeight="1" x14ac:dyDescent="0.25">
      <c r="B15" s="929" t="str">
        <f>HYPERLINK("#'"&amp;'EWS DIRECTORY'!$J$108&amp;"'!A1",'EWS DIRECTORY'!$J$108)</f>
        <v>C-6-1-1</v>
      </c>
      <c r="C15" s="761"/>
      <c r="D15" s="761"/>
      <c r="E15" s="761"/>
      <c r="G15" s="975"/>
      <c r="H15" s="804"/>
      <c r="I15" s="940"/>
      <c r="J15" s="940"/>
      <c r="K15" s="940"/>
      <c r="L15" s="940"/>
      <c r="M15" s="940"/>
      <c r="N15" s="940"/>
      <c r="O15" s="940"/>
      <c r="P15" s="940"/>
      <c r="Q15" s="940"/>
      <c r="R15" s="940"/>
      <c r="S15" s="940"/>
      <c r="T15" s="805"/>
      <c r="U15" s="804"/>
      <c r="V15" s="805"/>
      <c r="W15" s="949" t="s">
        <v>1777</v>
      </c>
      <c r="X15" s="789"/>
      <c r="Y15" s="789"/>
      <c r="Z15" s="789"/>
      <c r="AA15" s="790"/>
      <c r="AB15" s="963" t="s">
        <v>1778</v>
      </c>
      <c r="AC15" s="764"/>
      <c r="AD15" s="764"/>
      <c r="AE15" s="764"/>
      <c r="AF15" s="764"/>
      <c r="AG15" s="764"/>
      <c r="AH15" s="764"/>
      <c r="AI15" s="764"/>
      <c r="AJ15" s="764"/>
      <c r="AK15" s="764"/>
      <c r="AL15" s="764"/>
      <c r="AM15" s="764"/>
      <c r="AN15" s="764"/>
      <c r="AO15" s="764"/>
      <c r="AP15" s="764"/>
      <c r="AQ15" s="764"/>
      <c r="AR15" s="764"/>
      <c r="AS15" s="764"/>
      <c r="AT15" s="764"/>
      <c r="AU15" s="764"/>
      <c r="AV15" s="764"/>
      <c r="AW15" s="764"/>
      <c r="AX15" s="764"/>
      <c r="AY15" s="764"/>
      <c r="AZ15" s="764"/>
      <c r="BA15" s="764"/>
      <c r="BB15" s="764"/>
      <c r="BC15" s="764"/>
      <c r="BD15" s="764"/>
      <c r="BE15" s="764"/>
      <c r="BF15" s="764"/>
      <c r="BG15" s="764"/>
      <c r="BH15" s="764"/>
      <c r="BI15" s="764"/>
      <c r="BJ15" s="764"/>
      <c r="BK15" s="764"/>
      <c r="BL15" s="764"/>
      <c r="BM15" s="764"/>
      <c r="BN15" s="764"/>
      <c r="BO15" s="764"/>
      <c r="BP15" s="764"/>
      <c r="BQ15" s="764"/>
      <c r="BR15" s="764"/>
      <c r="BS15" s="764"/>
      <c r="BT15" s="764"/>
      <c r="BU15" s="764"/>
      <c r="BV15" s="764"/>
      <c r="BW15" s="764"/>
      <c r="BX15" s="764"/>
      <c r="BY15" s="764"/>
      <c r="BZ15" s="764"/>
      <c r="CA15" s="764"/>
      <c r="CB15" s="764"/>
      <c r="CC15" s="764"/>
      <c r="CD15" s="764"/>
      <c r="CE15" s="764"/>
      <c r="CF15" s="764"/>
      <c r="CG15" s="764"/>
      <c r="CH15" s="764"/>
      <c r="CI15" s="764"/>
      <c r="CJ15" s="764"/>
      <c r="CK15" s="764"/>
      <c r="CL15" s="764"/>
      <c r="CM15" s="764"/>
      <c r="CN15" s="764"/>
      <c r="CO15" s="764"/>
      <c r="CP15" s="764"/>
      <c r="CQ15" s="764"/>
      <c r="CR15" s="764"/>
      <c r="CS15" s="765"/>
      <c r="CT15" s="804"/>
      <c r="CU15" s="940"/>
      <c r="CV15" s="940"/>
      <c r="CW15" s="940"/>
      <c r="CX15" s="805"/>
    </row>
    <row r="16" spans="1:111" ht="14.4" customHeight="1" x14ac:dyDescent="0.25">
      <c r="A16" s="110" t="e" cm="1" vm="3">
        <f t="array" aca="1" ref="A16" ca="1">_xlfn._xlws.FILTER(M16:M50,M16:M50&lt;&gt;"")</f>
        <v>#VALUE!</v>
      </c>
      <c r="B16" s="929" t="str">
        <f>HYPERLINK("#'"&amp;'EWS DIRECTORY'!$J$109&amp;"'!A1",'EWS DIRECTORY'!$J$109)</f>
        <v>C-6-1-2</v>
      </c>
      <c r="C16" s="761"/>
      <c r="D16" s="761"/>
      <c r="E16" s="761"/>
      <c r="G16" s="769"/>
      <c r="H16" s="806"/>
      <c r="I16" s="794"/>
      <c r="J16" s="794"/>
      <c r="K16" s="794"/>
      <c r="L16" s="794"/>
      <c r="M16" s="794"/>
      <c r="N16" s="794"/>
      <c r="O16" s="794"/>
      <c r="P16" s="794"/>
      <c r="Q16" s="794"/>
      <c r="R16" s="794"/>
      <c r="S16" s="794"/>
      <c r="T16" s="807"/>
      <c r="U16" s="806"/>
      <c r="V16" s="807"/>
      <c r="W16" s="806"/>
      <c r="X16" s="794"/>
      <c r="Y16" s="794"/>
      <c r="Z16" s="794"/>
      <c r="AA16" s="807"/>
      <c r="AB16" s="946" t="e">
        <f>MASTER!$N$5</f>
        <v>#N/A</v>
      </c>
      <c r="AC16" s="764"/>
      <c r="AD16" s="764"/>
      <c r="AE16" s="764"/>
      <c r="AF16" s="765"/>
      <c r="AG16" s="946" t="e">
        <f>MASTER!$N$6</f>
        <v>#N/A</v>
      </c>
      <c r="AH16" s="764"/>
      <c r="AI16" s="764"/>
      <c r="AJ16" s="764"/>
      <c r="AK16" s="765"/>
      <c r="AL16" s="946" t="e">
        <f>MASTER!$N$7</f>
        <v>#N/A</v>
      </c>
      <c r="AM16" s="764"/>
      <c r="AN16" s="764"/>
      <c r="AO16" s="764"/>
      <c r="AP16" s="765"/>
      <c r="AQ16" s="946" t="e">
        <f>MASTER!$N$8</f>
        <v>#N/A</v>
      </c>
      <c r="AR16" s="764"/>
      <c r="AS16" s="764"/>
      <c r="AT16" s="764"/>
      <c r="AU16" s="765"/>
      <c r="AV16" s="946" t="e">
        <f>MASTER!$N$9</f>
        <v>#N/A</v>
      </c>
      <c r="AW16" s="764"/>
      <c r="AX16" s="764"/>
      <c r="AY16" s="764"/>
      <c r="AZ16" s="765"/>
      <c r="BA16" s="946" t="e">
        <f>MASTER!$N$10</f>
        <v>#N/A</v>
      </c>
      <c r="BB16" s="764"/>
      <c r="BC16" s="764"/>
      <c r="BD16" s="764"/>
      <c r="BE16" s="765"/>
      <c r="BF16" s="946" t="e">
        <f>MASTER!$N$11</f>
        <v>#N/A</v>
      </c>
      <c r="BG16" s="764"/>
      <c r="BH16" s="764"/>
      <c r="BI16" s="764"/>
      <c r="BJ16" s="765"/>
      <c r="BK16" s="946" t="e">
        <f>MASTER!$N$12</f>
        <v>#N/A</v>
      </c>
      <c r="BL16" s="764"/>
      <c r="BM16" s="764"/>
      <c r="BN16" s="764"/>
      <c r="BO16" s="765"/>
      <c r="BP16" s="946" t="e">
        <f>MASTER!$N$13</f>
        <v>#N/A</v>
      </c>
      <c r="BQ16" s="764"/>
      <c r="BR16" s="764"/>
      <c r="BS16" s="764"/>
      <c r="BT16" s="765"/>
      <c r="BU16" s="946" t="e">
        <f>MASTER!$N$14</f>
        <v>#N/A</v>
      </c>
      <c r="BV16" s="764"/>
      <c r="BW16" s="764"/>
      <c r="BX16" s="764"/>
      <c r="BY16" s="765"/>
      <c r="BZ16" s="946" t="e">
        <f>MASTER!$N$15</f>
        <v>#N/A</v>
      </c>
      <c r="CA16" s="764"/>
      <c r="CB16" s="764"/>
      <c r="CC16" s="764"/>
      <c r="CD16" s="765"/>
      <c r="CE16" s="946" t="e">
        <f>MASTER!$N$16</f>
        <v>#N/A</v>
      </c>
      <c r="CF16" s="764"/>
      <c r="CG16" s="764"/>
      <c r="CH16" s="764"/>
      <c r="CI16" s="765"/>
      <c r="CJ16" s="963" t="s">
        <v>1769</v>
      </c>
      <c r="CK16" s="764"/>
      <c r="CL16" s="764"/>
      <c r="CM16" s="764"/>
      <c r="CN16" s="765"/>
      <c r="CO16" s="963" t="s">
        <v>1770</v>
      </c>
      <c r="CP16" s="764"/>
      <c r="CQ16" s="764"/>
      <c r="CR16" s="764"/>
      <c r="CS16" s="765"/>
      <c r="CT16" s="806"/>
      <c r="CU16" s="794"/>
      <c r="CV16" s="794"/>
      <c r="CW16" s="794"/>
      <c r="CX16" s="807"/>
    </row>
    <row r="17" spans="1:107" ht="14.25" customHeight="1" x14ac:dyDescent="0.25">
      <c r="B17" s="929" t="str">
        <f>HYPERLINK("#'"&amp;'EWS DIRECTORY'!$J$110&amp;"'!A1",'EWS DIRECTORY'!$J$110)</f>
        <v>C-6-1-3</v>
      </c>
      <c r="C17" s="761"/>
      <c r="D17" s="761"/>
      <c r="E17" s="761"/>
      <c r="G17" s="289"/>
      <c r="U17" s="436"/>
      <c r="V17" s="204"/>
      <c r="W17" s="952"/>
      <c r="X17" s="940"/>
      <c r="Y17" s="940"/>
      <c r="Z17" s="940"/>
      <c r="AA17" s="805"/>
      <c r="AB17" s="952"/>
      <c r="AC17" s="940"/>
      <c r="AD17" s="940"/>
      <c r="AE17" s="940"/>
      <c r="AF17" s="805"/>
      <c r="AG17" s="952"/>
      <c r="AH17" s="940"/>
      <c r="AI17" s="940"/>
      <c r="AJ17" s="940"/>
      <c r="AK17" s="805"/>
      <c r="AL17" s="952"/>
      <c r="AM17" s="940"/>
      <c r="AN17" s="940"/>
      <c r="AO17" s="940"/>
      <c r="AP17" s="805"/>
      <c r="AQ17" s="952"/>
      <c r="AR17" s="940"/>
      <c r="AS17" s="940"/>
      <c r="AT17" s="940"/>
      <c r="AU17" s="805"/>
      <c r="AV17" s="952"/>
      <c r="AW17" s="940"/>
      <c r="AX17" s="940"/>
      <c r="AY17" s="940"/>
      <c r="AZ17" s="805"/>
      <c r="BA17" s="952"/>
      <c r="BB17" s="940"/>
      <c r="BC17" s="940"/>
      <c r="BD17" s="940"/>
      <c r="BE17" s="805"/>
      <c r="BF17" s="952"/>
      <c r="BG17" s="940"/>
      <c r="BH17" s="940"/>
      <c r="BI17" s="940"/>
      <c r="BJ17" s="805"/>
      <c r="BK17" s="952"/>
      <c r="BL17" s="940"/>
      <c r="BM17" s="940"/>
      <c r="BN17" s="940"/>
      <c r="BO17" s="805"/>
      <c r="BP17" s="952"/>
      <c r="BQ17" s="940"/>
      <c r="BR17" s="940"/>
      <c r="BS17" s="940"/>
      <c r="BT17" s="805"/>
      <c r="BU17" s="952"/>
      <c r="BV17" s="940"/>
      <c r="BW17" s="940"/>
      <c r="BX17" s="940"/>
      <c r="BY17" s="805"/>
      <c r="BZ17" s="952"/>
      <c r="CA17" s="940"/>
      <c r="CB17" s="940"/>
      <c r="CC17" s="940"/>
      <c r="CD17" s="805"/>
      <c r="CE17" s="952"/>
      <c r="CF17" s="940"/>
      <c r="CG17" s="940"/>
      <c r="CH17" s="940"/>
      <c r="CI17" s="805"/>
      <c r="CJ17" s="952"/>
      <c r="CK17" s="940"/>
      <c r="CL17" s="940"/>
      <c r="CM17" s="940"/>
      <c r="CN17" s="805"/>
      <c r="CO17" s="952"/>
      <c r="CP17" s="940"/>
      <c r="CQ17" s="940"/>
      <c r="CR17" s="940"/>
      <c r="CS17" s="805"/>
      <c r="CT17" s="952"/>
      <c r="CU17" s="940"/>
      <c r="CV17" s="940"/>
      <c r="CW17" s="940"/>
      <c r="CX17" s="805"/>
    </row>
    <row r="18" spans="1:107" ht="14.4" customHeight="1" x14ac:dyDescent="0.25">
      <c r="A18" s="110" t="str" cm="1">
        <f t="array" ref="A18:A23">_xlfn._xlws.FILTER(M18:M52,M18:M52&lt;&gt;"")</f>
        <v>Berdasarkan Data Internal dan Eksternal yang dimiliki DJP</v>
      </c>
      <c r="B18" s="929" t="str">
        <f>HYPERLINK("#'"&amp;'EWS DIRECTORY'!$J$111&amp;"'!A1",'EWS DIRECTORY'!$J$111)</f>
        <v>C-6-1-4</v>
      </c>
      <c r="C18" s="761"/>
      <c r="D18" s="761"/>
      <c r="E18" s="761"/>
      <c r="G18" s="52">
        <v>1</v>
      </c>
      <c r="H18" s="944" t="str">
        <f>'C-6'!$G$9</f>
        <v>Penghasilan Lainnya</v>
      </c>
      <c r="I18" s="940"/>
      <c r="J18" s="940"/>
      <c r="K18" s="940"/>
      <c r="L18" s="53" t="s">
        <v>1681</v>
      </c>
      <c r="M18" s="1158" t="s">
        <v>1442</v>
      </c>
      <c r="N18" s="940"/>
      <c r="O18" s="940"/>
      <c r="P18" s="940"/>
      <c r="Q18" s="940"/>
      <c r="R18" s="940"/>
      <c r="S18" s="940"/>
      <c r="T18" s="805"/>
      <c r="U18" s="964" t="s">
        <v>303</v>
      </c>
      <c r="V18" s="805"/>
      <c r="W18" s="1157">
        <f>'C-6'!$U$32</f>
        <v>0</v>
      </c>
      <c r="X18" s="940"/>
      <c r="Y18" s="940"/>
      <c r="Z18" s="940"/>
      <c r="AA18" s="805"/>
      <c r="AB18" s="945"/>
      <c r="AC18" s="940"/>
      <c r="AD18" s="940"/>
      <c r="AE18" s="940"/>
      <c r="AF18" s="805"/>
      <c r="AG18" s="945"/>
      <c r="AH18" s="940"/>
      <c r="AI18" s="940"/>
      <c r="AJ18" s="940"/>
      <c r="AK18" s="805"/>
      <c r="AL18" s="945"/>
      <c r="AM18" s="940"/>
      <c r="AN18" s="940"/>
      <c r="AO18" s="940"/>
      <c r="AP18" s="805"/>
      <c r="AQ18" s="945"/>
      <c r="AR18" s="940"/>
      <c r="AS18" s="940"/>
      <c r="AT18" s="940"/>
      <c r="AU18" s="805"/>
      <c r="AV18" s="945"/>
      <c r="AW18" s="940"/>
      <c r="AX18" s="940"/>
      <c r="AY18" s="940"/>
      <c r="AZ18" s="805"/>
      <c r="BA18" s="945"/>
      <c r="BB18" s="940"/>
      <c r="BC18" s="940"/>
      <c r="BD18" s="940"/>
      <c r="BE18" s="805"/>
      <c r="BF18" s="945"/>
      <c r="BG18" s="940"/>
      <c r="BH18" s="940"/>
      <c r="BI18" s="940"/>
      <c r="BJ18" s="805"/>
      <c r="BK18" s="945"/>
      <c r="BL18" s="940"/>
      <c r="BM18" s="940"/>
      <c r="BN18" s="940"/>
      <c r="BO18" s="805"/>
      <c r="BP18" s="945"/>
      <c r="BQ18" s="940"/>
      <c r="BR18" s="940"/>
      <c r="BS18" s="940"/>
      <c r="BT18" s="805"/>
      <c r="BU18" s="945"/>
      <c r="BV18" s="940"/>
      <c r="BW18" s="940"/>
      <c r="BX18" s="940"/>
      <c r="BY18" s="805"/>
      <c r="BZ18" s="945"/>
      <c r="CA18" s="940"/>
      <c r="CB18" s="940"/>
      <c r="CC18" s="940"/>
      <c r="CD18" s="805"/>
      <c r="CE18" s="945"/>
      <c r="CF18" s="940"/>
      <c r="CG18" s="940"/>
      <c r="CH18" s="940"/>
      <c r="CI18" s="805"/>
      <c r="CJ18" s="955">
        <f>'C-6-1-1'!AT24+'C-6-1-1'!AT51</f>
        <v>0</v>
      </c>
      <c r="CK18" s="940"/>
      <c r="CL18" s="940"/>
      <c r="CM18" s="940"/>
      <c r="CN18" s="805"/>
      <c r="CO18" s="955">
        <f>IF(CJ18&gt;0,CJ18,SUM(AB18:CI18))</f>
        <v>0</v>
      </c>
      <c r="CP18" s="940"/>
      <c r="CQ18" s="940"/>
      <c r="CR18" s="940"/>
      <c r="CS18" s="805"/>
      <c r="CT18" s="955">
        <f>CO18-W18</f>
        <v>0</v>
      </c>
      <c r="CU18" s="940"/>
      <c r="CV18" s="940"/>
      <c r="CW18" s="940"/>
      <c r="CX18" s="805"/>
    </row>
    <row r="19" spans="1:107" ht="14.4" customHeight="1" x14ac:dyDescent="0.25">
      <c r="A19" s="110" t="str">
        <v>Berdasarkan Analisis SPT dan Laporan Keuangan</v>
      </c>
      <c r="B19" s="929" t="str">
        <f>HYPERLINK("#'"&amp;'EWS DIRECTORY'!$J$112&amp;"'!A1",'EWS DIRECTORY'!$J$112)</f>
        <v>C-6-1-5</v>
      </c>
      <c r="C19" s="761"/>
      <c r="D19" s="761"/>
      <c r="E19" s="761"/>
      <c r="G19" s="289"/>
      <c r="H19" s="804"/>
      <c r="I19" s="940"/>
      <c r="J19" s="940"/>
      <c r="K19" s="940"/>
      <c r="M19" s="940"/>
      <c r="N19" s="940"/>
      <c r="O19" s="940"/>
      <c r="P19" s="940"/>
      <c r="Q19" s="940"/>
      <c r="R19" s="940"/>
      <c r="S19" s="940"/>
      <c r="T19" s="805"/>
      <c r="U19" s="964"/>
      <c r="V19" s="805"/>
      <c r="W19" s="1157"/>
      <c r="X19" s="940"/>
      <c r="Y19" s="940"/>
      <c r="Z19" s="940"/>
      <c r="AA19" s="805"/>
      <c r="AB19" s="952"/>
      <c r="AC19" s="940"/>
      <c r="AD19" s="940"/>
      <c r="AE19" s="940"/>
      <c r="AF19" s="805"/>
      <c r="AG19" s="952"/>
      <c r="AH19" s="940"/>
      <c r="AI19" s="940"/>
      <c r="AJ19" s="940"/>
      <c r="AK19" s="805"/>
      <c r="AL19" s="952"/>
      <c r="AM19" s="940"/>
      <c r="AN19" s="940"/>
      <c r="AO19" s="940"/>
      <c r="AP19" s="805"/>
      <c r="AQ19" s="952"/>
      <c r="AR19" s="940"/>
      <c r="AS19" s="940"/>
      <c r="AT19" s="940"/>
      <c r="AU19" s="805"/>
      <c r="AV19" s="952"/>
      <c r="AW19" s="940"/>
      <c r="AX19" s="940"/>
      <c r="AY19" s="940"/>
      <c r="AZ19" s="805"/>
      <c r="BA19" s="952"/>
      <c r="BB19" s="940"/>
      <c r="BC19" s="940"/>
      <c r="BD19" s="940"/>
      <c r="BE19" s="805"/>
      <c r="BF19" s="952"/>
      <c r="BG19" s="940"/>
      <c r="BH19" s="940"/>
      <c r="BI19" s="940"/>
      <c r="BJ19" s="805"/>
      <c r="BK19" s="952"/>
      <c r="BL19" s="940"/>
      <c r="BM19" s="940"/>
      <c r="BN19" s="940"/>
      <c r="BO19" s="805"/>
      <c r="BP19" s="952"/>
      <c r="BQ19" s="940"/>
      <c r="BR19" s="940"/>
      <c r="BS19" s="940"/>
      <c r="BT19" s="805"/>
      <c r="BU19" s="952"/>
      <c r="BV19" s="940"/>
      <c r="BW19" s="940"/>
      <c r="BX19" s="940"/>
      <c r="BY19" s="805"/>
      <c r="BZ19" s="952"/>
      <c r="CA19" s="940"/>
      <c r="CB19" s="940"/>
      <c r="CC19" s="940"/>
      <c r="CD19" s="805"/>
      <c r="CE19" s="952"/>
      <c r="CF19" s="940"/>
      <c r="CG19" s="940"/>
      <c r="CH19" s="940"/>
      <c r="CI19" s="805"/>
      <c r="CJ19" s="952"/>
      <c r="CK19" s="940"/>
      <c r="CL19" s="940"/>
      <c r="CM19" s="940"/>
      <c r="CN19" s="805"/>
      <c r="CO19" s="952"/>
      <c r="CP19" s="940"/>
      <c r="CQ19" s="940"/>
      <c r="CR19" s="940"/>
      <c r="CS19" s="805"/>
      <c r="CT19" s="952"/>
      <c r="CU19" s="940"/>
      <c r="CV19" s="940"/>
      <c r="CW19" s="940"/>
      <c r="CX19" s="805"/>
    </row>
    <row r="20" spans="1:107" ht="14.4" customHeight="1" x14ac:dyDescent="0.25">
      <c r="A20" s="110" t="str">
        <v>Berdasarkan pemeriksaan langsung terhadap bukti pendukung</v>
      </c>
      <c r="B20" s="929" t="str">
        <f>HYPERLINK("#'"&amp;'EWS DIRECTORY'!$J$113&amp;"'!A1",'EWS DIRECTORY'!$J$113)</f>
        <v>C-6-1-6</v>
      </c>
      <c r="C20" s="761"/>
      <c r="D20" s="761"/>
      <c r="E20" s="761"/>
      <c r="G20" s="52">
        <v>2</v>
      </c>
      <c r="H20" s="944" t="str">
        <f>'C-6'!$G$9</f>
        <v>Penghasilan Lainnya</v>
      </c>
      <c r="I20" s="940"/>
      <c r="J20" s="940"/>
      <c r="K20" s="940"/>
      <c r="L20" s="53" t="s">
        <v>1681</v>
      </c>
      <c r="M20" s="1158" t="s">
        <v>1449</v>
      </c>
      <c r="N20" s="940"/>
      <c r="O20" s="940"/>
      <c r="P20" s="940"/>
      <c r="Q20" s="940"/>
      <c r="R20" s="940"/>
      <c r="S20" s="940"/>
      <c r="T20" s="805"/>
      <c r="U20" s="964" t="s">
        <v>305</v>
      </c>
      <c r="V20" s="805"/>
      <c r="W20" s="1157">
        <f>'C-6'!$U$32</f>
        <v>0</v>
      </c>
      <c r="X20" s="940"/>
      <c r="Y20" s="940"/>
      <c r="Z20" s="940"/>
      <c r="AA20" s="805"/>
      <c r="AB20" s="945"/>
      <c r="AC20" s="940"/>
      <c r="AD20" s="940"/>
      <c r="AE20" s="940"/>
      <c r="AF20" s="805"/>
      <c r="AG20" s="945"/>
      <c r="AH20" s="940"/>
      <c r="AI20" s="940"/>
      <c r="AJ20" s="940"/>
      <c r="AK20" s="805"/>
      <c r="AL20" s="945"/>
      <c r="AM20" s="940"/>
      <c r="AN20" s="940"/>
      <c r="AO20" s="940"/>
      <c r="AP20" s="805"/>
      <c r="AQ20" s="945"/>
      <c r="AR20" s="940"/>
      <c r="AS20" s="940"/>
      <c r="AT20" s="940"/>
      <c r="AU20" s="805"/>
      <c r="AV20" s="945"/>
      <c r="AW20" s="940"/>
      <c r="AX20" s="940"/>
      <c r="AY20" s="940"/>
      <c r="AZ20" s="805"/>
      <c r="BA20" s="945"/>
      <c r="BB20" s="940"/>
      <c r="BC20" s="940"/>
      <c r="BD20" s="940"/>
      <c r="BE20" s="805"/>
      <c r="BF20" s="945"/>
      <c r="BG20" s="940"/>
      <c r="BH20" s="940"/>
      <c r="BI20" s="940"/>
      <c r="BJ20" s="805"/>
      <c r="BK20" s="945"/>
      <c r="BL20" s="940"/>
      <c r="BM20" s="940"/>
      <c r="BN20" s="940"/>
      <c r="BO20" s="805"/>
      <c r="BP20" s="945"/>
      <c r="BQ20" s="940"/>
      <c r="BR20" s="940"/>
      <c r="BS20" s="940"/>
      <c r="BT20" s="805"/>
      <c r="BU20" s="945"/>
      <c r="BV20" s="940"/>
      <c r="BW20" s="940"/>
      <c r="BX20" s="940"/>
      <c r="BY20" s="805"/>
      <c r="BZ20" s="945"/>
      <c r="CA20" s="940"/>
      <c r="CB20" s="940"/>
      <c r="CC20" s="940"/>
      <c r="CD20" s="805"/>
      <c r="CE20" s="945"/>
      <c r="CF20" s="940"/>
      <c r="CG20" s="940"/>
      <c r="CH20" s="940"/>
      <c r="CI20" s="805"/>
      <c r="CJ20" s="955">
        <f>'C-6-1-2'!AO19</f>
        <v>0</v>
      </c>
      <c r="CK20" s="940"/>
      <c r="CL20" s="940"/>
      <c r="CM20" s="940"/>
      <c r="CN20" s="805"/>
      <c r="CO20" s="955">
        <f>IF(CJ20&gt;0,CJ20,SUM(AB20:CI20))</f>
        <v>0</v>
      </c>
      <c r="CP20" s="940"/>
      <c r="CQ20" s="940"/>
      <c r="CR20" s="940"/>
      <c r="CS20" s="805"/>
      <c r="CT20" s="955">
        <f>CO20-W20</f>
        <v>0</v>
      </c>
      <c r="CU20" s="940"/>
      <c r="CV20" s="940"/>
      <c r="CW20" s="940"/>
      <c r="CX20" s="805"/>
      <c r="CY20" s="517"/>
      <c r="CZ20" s="518"/>
      <c r="DA20" s="518"/>
      <c r="DB20" s="518"/>
      <c r="DC20" s="519"/>
    </row>
    <row r="21" spans="1:107" ht="14.4" customHeight="1" x14ac:dyDescent="0.25">
      <c r="A21" s="110" t="str">
        <v>Berdasarkan Analisis Kewajaran dan Kelaziman Usaha</v>
      </c>
      <c r="G21" s="52"/>
      <c r="H21" s="804"/>
      <c r="I21" s="940"/>
      <c r="J21" s="940"/>
      <c r="K21" s="940"/>
      <c r="M21" s="940"/>
      <c r="N21" s="940"/>
      <c r="O21" s="940"/>
      <c r="P21" s="940"/>
      <c r="Q21" s="940"/>
      <c r="R21" s="940"/>
      <c r="S21" s="940"/>
      <c r="T21" s="805"/>
      <c r="U21" s="964"/>
      <c r="V21" s="805"/>
      <c r="W21" s="1157"/>
      <c r="X21" s="940"/>
      <c r="Y21" s="940"/>
      <c r="Z21" s="940"/>
      <c r="AA21" s="805"/>
      <c r="AB21" s="952"/>
      <c r="AC21" s="940"/>
      <c r="AD21" s="940"/>
      <c r="AE21" s="940"/>
      <c r="AF21" s="805"/>
      <c r="AG21" s="952"/>
      <c r="AH21" s="940"/>
      <c r="AI21" s="940"/>
      <c r="AJ21" s="940"/>
      <c r="AK21" s="805"/>
      <c r="AL21" s="952"/>
      <c r="AM21" s="940"/>
      <c r="AN21" s="940"/>
      <c r="AO21" s="940"/>
      <c r="AP21" s="805"/>
      <c r="AQ21" s="952"/>
      <c r="AR21" s="940"/>
      <c r="AS21" s="940"/>
      <c r="AT21" s="940"/>
      <c r="AU21" s="805"/>
      <c r="AV21" s="952"/>
      <c r="AW21" s="940"/>
      <c r="AX21" s="940"/>
      <c r="AY21" s="940"/>
      <c r="AZ21" s="805"/>
      <c r="BA21" s="952"/>
      <c r="BB21" s="940"/>
      <c r="BC21" s="940"/>
      <c r="BD21" s="940"/>
      <c r="BE21" s="805"/>
      <c r="BF21" s="952"/>
      <c r="BG21" s="940"/>
      <c r="BH21" s="940"/>
      <c r="BI21" s="940"/>
      <c r="BJ21" s="805"/>
      <c r="BK21" s="952"/>
      <c r="BL21" s="940"/>
      <c r="BM21" s="940"/>
      <c r="BN21" s="940"/>
      <c r="BO21" s="805"/>
      <c r="BP21" s="952"/>
      <c r="BQ21" s="940"/>
      <c r="BR21" s="940"/>
      <c r="BS21" s="940"/>
      <c r="BT21" s="805"/>
      <c r="BU21" s="952"/>
      <c r="BV21" s="940"/>
      <c r="BW21" s="940"/>
      <c r="BX21" s="940"/>
      <c r="BY21" s="805"/>
      <c r="BZ21" s="952"/>
      <c r="CA21" s="940"/>
      <c r="CB21" s="940"/>
      <c r="CC21" s="940"/>
      <c r="CD21" s="805"/>
      <c r="CE21" s="952"/>
      <c r="CF21" s="940"/>
      <c r="CG21" s="940"/>
      <c r="CH21" s="940"/>
      <c r="CI21" s="805"/>
      <c r="CJ21" s="952"/>
      <c r="CK21" s="940"/>
      <c r="CL21" s="940"/>
      <c r="CM21" s="940"/>
      <c r="CN21" s="805"/>
      <c r="CO21" s="952"/>
      <c r="CP21" s="940"/>
      <c r="CQ21" s="940"/>
      <c r="CR21" s="940"/>
      <c r="CS21" s="805"/>
      <c r="CT21" s="952"/>
      <c r="CU21" s="940"/>
      <c r="CV21" s="940"/>
      <c r="CW21" s="940"/>
      <c r="CX21" s="805"/>
    </row>
    <row r="22" spans="1:107" ht="14.4" customHeight="1" x14ac:dyDescent="0.25">
      <c r="A22" s="110" t="str">
        <v>Berdasarkan Bahan Bukti Pidana</v>
      </c>
      <c r="G22" s="52">
        <v>3</v>
      </c>
      <c r="H22" s="944" t="str">
        <f>'C-6'!$G$9</f>
        <v>Penghasilan Lainnya</v>
      </c>
      <c r="I22" s="940"/>
      <c r="J22" s="940"/>
      <c r="K22" s="940"/>
      <c r="L22" s="53" t="s">
        <v>1681</v>
      </c>
      <c r="M22" s="1158" t="s">
        <v>1460</v>
      </c>
      <c r="N22" s="940"/>
      <c r="O22" s="940"/>
      <c r="P22" s="940"/>
      <c r="Q22" s="940"/>
      <c r="R22" s="940"/>
      <c r="S22" s="940"/>
      <c r="T22" s="805"/>
      <c r="U22" s="964" t="s">
        <v>307</v>
      </c>
      <c r="V22" s="805"/>
      <c r="W22" s="1157">
        <f>'C-6'!$U$32</f>
        <v>0</v>
      </c>
      <c r="X22" s="940"/>
      <c r="Y22" s="940"/>
      <c r="Z22" s="940"/>
      <c r="AA22" s="805"/>
      <c r="AB22" s="953">
        <f>SUMIF('C-6-1-3'!$J$24:$M$40,TEXT(AB12,"MM")&amp;TEXT(AB12,"MM")&amp;"*",'C-6-1-3'!$AT$24:$AX$40)</f>
        <v>0</v>
      </c>
      <c r="AC22" s="940"/>
      <c r="AD22" s="940"/>
      <c r="AE22" s="940"/>
      <c r="AF22" s="805"/>
      <c r="AG22" s="953">
        <f>SUMIF('C-6-1-3'!$J$24:$M$40,TEXT(AG12,"MM")&amp;TEXT(AG12,"MM")&amp;"*",'C-6-1-3'!$AT$24:$AX$40)</f>
        <v>0</v>
      </c>
      <c r="AH22" s="940"/>
      <c r="AI22" s="940"/>
      <c r="AJ22" s="940"/>
      <c r="AK22" s="805"/>
      <c r="AL22" s="953">
        <f>SUMIF('C-6-1-3'!$J$24:$M$40,TEXT(AL12,"MM")&amp;TEXT(AL12,"MM")&amp;"*",'C-6-1-3'!$AT$24:$AX$40)</f>
        <v>0</v>
      </c>
      <c r="AM22" s="940"/>
      <c r="AN22" s="940"/>
      <c r="AO22" s="940"/>
      <c r="AP22" s="805"/>
      <c r="AQ22" s="953">
        <f>SUMIF('C-6-1-3'!$J$24:$M$40,TEXT(AQ12,"MM")&amp;TEXT(AQ12,"MM")&amp;"*",'C-6-1-3'!$AT$24:$AX$40)</f>
        <v>0</v>
      </c>
      <c r="AR22" s="940"/>
      <c r="AS22" s="940"/>
      <c r="AT22" s="940"/>
      <c r="AU22" s="805"/>
      <c r="AV22" s="953">
        <f>SUMIF('C-6-1-3'!$J$24:$M$40,TEXT(AV12,"MM")&amp;TEXT(AV12,"MM")&amp;"*",'C-6-1-3'!$AT$24:$AX$40)</f>
        <v>0</v>
      </c>
      <c r="AW22" s="940"/>
      <c r="AX22" s="940"/>
      <c r="AY22" s="940"/>
      <c r="AZ22" s="805"/>
      <c r="BA22" s="953">
        <f>SUMIF('C-6-1-3'!$J$24:$M$40,TEXT(BA12,"MM")&amp;TEXT(BA12,"MM")&amp;"*",'C-6-1-3'!$AT$24:$AX$40)</f>
        <v>0</v>
      </c>
      <c r="BB22" s="940"/>
      <c r="BC22" s="940"/>
      <c r="BD22" s="940"/>
      <c r="BE22" s="805"/>
      <c r="BF22" s="953">
        <f>SUMIF('C-6-1-3'!$J$24:$M$40,TEXT(BF12,"MM")&amp;TEXT(BF12,"MM")&amp;"*",'C-6-1-3'!$AT$24:$AX$40)</f>
        <v>0</v>
      </c>
      <c r="BG22" s="940"/>
      <c r="BH22" s="940"/>
      <c r="BI22" s="940"/>
      <c r="BJ22" s="805"/>
      <c r="BK22" s="953">
        <f>SUMIF('C-6-1-3'!$J$24:$M$40,TEXT(BK12,"MM")&amp;TEXT(BK12,"MM")&amp;"*",'C-6-1-3'!$AT$24:$AX$40)</f>
        <v>0</v>
      </c>
      <c r="BL22" s="940"/>
      <c r="BM22" s="940"/>
      <c r="BN22" s="940"/>
      <c r="BO22" s="805"/>
      <c r="BP22" s="953">
        <f>SUMIF('C-6-1-3'!$J$24:$M$40,TEXT(BP12,"MM")&amp;TEXT(BP12,"MM")&amp;"*",'C-6-1-3'!$AT$24:$AX$40)</f>
        <v>0</v>
      </c>
      <c r="BQ22" s="940"/>
      <c r="BR22" s="940"/>
      <c r="BS22" s="940"/>
      <c r="BT22" s="805"/>
      <c r="BU22" s="953">
        <f>SUMIF('C-6-1-3'!$J$24:$M$40,TEXT(BU12,"MM")&amp;TEXT(BU12,"MM")&amp;"*",'C-6-1-3'!$AT$24:$AX$40)</f>
        <v>0</v>
      </c>
      <c r="BV22" s="940"/>
      <c r="BW22" s="940"/>
      <c r="BX22" s="940"/>
      <c r="BY22" s="805"/>
      <c r="BZ22" s="953">
        <f>SUMIF('C-6-1-3'!$J$24:$M$40,TEXT(BZ12,"MM")&amp;TEXT(BZ12,"MM")&amp;"*",'C-6-1-3'!$AT$24:$AX$40)</f>
        <v>0</v>
      </c>
      <c r="CA22" s="940"/>
      <c r="CB22" s="940"/>
      <c r="CC22" s="940"/>
      <c r="CD22" s="805"/>
      <c r="CE22" s="953">
        <f>SUMIF('C-6-1-3'!$J$24:$M$40,TEXT(CE12,"MM")&amp;TEXT(CE12,"MM")&amp;"*",'C-6-1-3'!$AT$24:$AX$40)</f>
        <v>0</v>
      </c>
      <c r="CF22" s="940"/>
      <c r="CG22" s="940"/>
      <c r="CH22" s="940"/>
      <c r="CI22" s="805"/>
      <c r="CJ22" s="955">
        <f>SUMIF('C-6-1-3'!J20:M36,"0112"&amp;"*",'C-6-1-3'!AT20:AX36)+SUMIF('C-6-1-3'!J20:M36,"0201"&amp;"*",'C-6-1-3'!AT20:AX36)+SUMIF('C-6-1-3'!J20:M36,"0302"&amp;"*",'C-6-1-3'!AT20:AX36)+SUMIF('C-6-1-3'!J20:M36,"0403"&amp;"*",'C-6-1-3'!AT20:AX36)+SUMIF('C-6-1-3'!J20:M36,"0503"&amp;"*",'C-6-1-3'!AT20:AX36)+SUMIF('C-6-1-3'!J20:M36,"0605"&amp;"*",'C-6-1-3'!AT20:AX36)+SUMIF('C-6-1-3'!J20:M36,"0706"&amp;"*",'C-6-1-3'!AT20:AX36)+SUMIF('C-6-1-3'!J20:M36,"0807"&amp;"*",'C-6-1-3'!AT20:AX36)+SUMIF('C-6-1-3'!J20:M36,"0908"&amp;"*",'C-6-1-3'!AT20:AX36)+SUMIF('C-6-1-3'!J20:M36,"1009"&amp;"*",'C-6-1-3'!AT20:AX36)+SUMIF('C-6-1-3'!J20:M36,"1110"&amp;"*",'C-6-1-3'!AT20:AX36)+SUMIF('C-6-1-3'!J20:M36,"1201"&amp;"*",'C-6-1-3'!AT20:AX36)</f>
        <v>0</v>
      </c>
      <c r="CK22" s="940"/>
      <c r="CL22" s="940"/>
      <c r="CM22" s="940"/>
      <c r="CN22" s="805"/>
      <c r="CO22" s="955">
        <f>IF(CJ22&gt;0,CJ22,SUM(AB22:CI22))</f>
        <v>0</v>
      </c>
      <c r="CP22" s="940"/>
      <c r="CQ22" s="940"/>
      <c r="CR22" s="940"/>
      <c r="CS22" s="805"/>
      <c r="CT22" s="955">
        <f>CO22-W22</f>
        <v>0</v>
      </c>
      <c r="CU22" s="940"/>
      <c r="CV22" s="940"/>
      <c r="CW22" s="940"/>
      <c r="CX22" s="805"/>
    </row>
    <row r="23" spans="1:107" ht="14.4" customHeight="1" x14ac:dyDescent="0.25">
      <c r="A23" s="110" t="str">
        <v>Berdasarkan Data Pemicu dan Data Penguji</v>
      </c>
      <c r="G23" s="52"/>
      <c r="H23" s="804"/>
      <c r="I23" s="940"/>
      <c r="J23" s="940"/>
      <c r="K23" s="940"/>
      <c r="M23" s="940"/>
      <c r="N23" s="940"/>
      <c r="O23" s="940"/>
      <c r="P23" s="940"/>
      <c r="Q23" s="940"/>
      <c r="R23" s="940"/>
      <c r="S23" s="940"/>
      <c r="T23" s="805"/>
      <c r="U23" s="964"/>
      <c r="V23" s="805"/>
      <c r="W23" s="1157"/>
      <c r="X23" s="940"/>
      <c r="Y23" s="940"/>
      <c r="Z23" s="940"/>
      <c r="AA23" s="805"/>
      <c r="AB23" s="952"/>
      <c r="AC23" s="940"/>
      <c r="AD23" s="940"/>
      <c r="AE23" s="940"/>
      <c r="AF23" s="805"/>
      <c r="AG23" s="952"/>
      <c r="AH23" s="940"/>
      <c r="AI23" s="940"/>
      <c r="AJ23" s="940"/>
      <c r="AK23" s="805"/>
      <c r="AL23" s="952"/>
      <c r="AM23" s="940"/>
      <c r="AN23" s="940"/>
      <c r="AO23" s="940"/>
      <c r="AP23" s="805"/>
      <c r="AQ23" s="952"/>
      <c r="AR23" s="940"/>
      <c r="AS23" s="940"/>
      <c r="AT23" s="940"/>
      <c r="AU23" s="805"/>
      <c r="AV23" s="952"/>
      <c r="AW23" s="940"/>
      <c r="AX23" s="940"/>
      <c r="AY23" s="940"/>
      <c r="AZ23" s="805"/>
      <c r="BA23" s="952"/>
      <c r="BB23" s="940"/>
      <c r="BC23" s="940"/>
      <c r="BD23" s="940"/>
      <c r="BE23" s="805"/>
      <c r="BF23" s="952"/>
      <c r="BG23" s="940"/>
      <c r="BH23" s="940"/>
      <c r="BI23" s="940"/>
      <c r="BJ23" s="805"/>
      <c r="BK23" s="952"/>
      <c r="BL23" s="940"/>
      <c r="BM23" s="940"/>
      <c r="BN23" s="940"/>
      <c r="BO23" s="805"/>
      <c r="BP23" s="952"/>
      <c r="BQ23" s="940"/>
      <c r="BR23" s="940"/>
      <c r="BS23" s="940"/>
      <c r="BT23" s="805"/>
      <c r="BU23" s="952"/>
      <c r="BV23" s="940"/>
      <c r="BW23" s="940"/>
      <c r="BX23" s="940"/>
      <c r="BY23" s="805"/>
      <c r="BZ23" s="952"/>
      <c r="CA23" s="940"/>
      <c r="CB23" s="940"/>
      <c r="CC23" s="940"/>
      <c r="CD23" s="805"/>
      <c r="CE23" s="952"/>
      <c r="CF23" s="940"/>
      <c r="CG23" s="940"/>
      <c r="CH23" s="940"/>
      <c r="CI23" s="805"/>
      <c r="CJ23" s="952"/>
      <c r="CK23" s="940"/>
      <c r="CL23" s="940"/>
      <c r="CM23" s="940"/>
      <c r="CN23" s="805"/>
      <c r="CO23" s="952"/>
      <c r="CP23" s="940"/>
      <c r="CQ23" s="940"/>
      <c r="CR23" s="940"/>
      <c r="CS23" s="805"/>
      <c r="CT23" s="952"/>
      <c r="CU23" s="940"/>
      <c r="CV23" s="940"/>
      <c r="CW23" s="940"/>
      <c r="CX23" s="805"/>
    </row>
    <row r="24" spans="1:107" ht="14.4" customHeight="1" x14ac:dyDescent="0.25">
      <c r="G24" s="52">
        <v>4</v>
      </c>
      <c r="H24" s="944" t="str">
        <f>'C-6'!$G$9</f>
        <v>Penghasilan Lainnya</v>
      </c>
      <c r="I24" s="940"/>
      <c r="J24" s="940"/>
      <c r="K24" s="940"/>
      <c r="L24" s="53" t="s">
        <v>1681</v>
      </c>
      <c r="M24" s="1158" t="s">
        <v>1464</v>
      </c>
      <c r="N24" s="940"/>
      <c r="O24" s="940"/>
      <c r="P24" s="940"/>
      <c r="Q24" s="940"/>
      <c r="R24" s="940"/>
      <c r="S24" s="940"/>
      <c r="T24" s="805"/>
      <c r="U24" s="964" t="s">
        <v>309</v>
      </c>
      <c r="V24" s="805"/>
      <c r="W24" s="1157">
        <f>'C-6'!$U$32</f>
        <v>0</v>
      </c>
      <c r="X24" s="940"/>
      <c r="Y24" s="940"/>
      <c r="Z24" s="940"/>
      <c r="AA24" s="805"/>
      <c r="AB24" s="945"/>
      <c r="AC24" s="940"/>
      <c r="AD24" s="940"/>
      <c r="AE24" s="940"/>
      <c r="AF24" s="805"/>
      <c r="AG24" s="945"/>
      <c r="AH24" s="940"/>
      <c r="AI24" s="940"/>
      <c r="AJ24" s="940"/>
      <c r="AK24" s="805"/>
      <c r="AL24" s="945"/>
      <c r="AM24" s="940"/>
      <c r="AN24" s="940"/>
      <c r="AO24" s="940"/>
      <c r="AP24" s="805"/>
      <c r="AQ24" s="945"/>
      <c r="AR24" s="940"/>
      <c r="AS24" s="940"/>
      <c r="AT24" s="940"/>
      <c r="AU24" s="805"/>
      <c r="AV24" s="945"/>
      <c r="AW24" s="940"/>
      <c r="AX24" s="940"/>
      <c r="AY24" s="940"/>
      <c r="AZ24" s="805"/>
      <c r="BA24" s="945"/>
      <c r="BB24" s="940"/>
      <c r="BC24" s="940"/>
      <c r="BD24" s="940"/>
      <c r="BE24" s="805"/>
      <c r="BF24" s="945"/>
      <c r="BG24" s="940"/>
      <c r="BH24" s="940"/>
      <c r="BI24" s="940"/>
      <c r="BJ24" s="805"/>
      <c r="BK24" s="945"/>
      <c r="BL24" s="940"/>
      <c r="BM24" s="940"/>
      <c r="BN24" s="940"/>
      <c r="BO24" s="805"/>
      <c r="BP24" s="945"/>
      <c r="BQ24" s="940"/>
      <c r="BR24" s="940"/>
      <c r="BS24" s="940"/>
      <c r="BT24" s="805"/>
      <c r="BU24" s="945"/>
      <c r="BV24" s="940"/>
      <c r="BW24" s="940"/>
      <c r="BX24" s="940"/>
      <c r="BY24" s="805"/>
      <c r="BZ24" s="945"/>
      <c r="CA24" s="940"/>
      <c r="CB24" s="940"/>
      <c r="CC24" s="940"/>
      <c r="CD24" s="805"/>
      <c r="CE24" s="945"/>
      <c r="CF24" s="940"/>
      <c r="CG24" s="940"/>
      <c r="CH24" s="940"/>
      <c r="CI24" s="805"/>
      <c r="CJ24" s="955">
        <f>'C-6-1-4'!AK40</f>
        <v>0</v>
      </c>
      <c r="CK24" s="940"/>
      <c r="CL24" s="940"/>
      <c r="CM24" s="940"/>
      <c r="CN24" s="805"/>
      <c r="CO24" s="955">
        <f>IF(CJ24&gt;0,CJ24,SUM(AB24:CI24))</f>
        <v>0</v>
      </c>
      <c r="CP24" s="940"/>
      <c r="CQ24" s="940"/>
      <c r="CR24" s="940"/>
      <c r="CS24" s="805"/>
      <c r="CT24" s="955">
        <f>CO24-W24</f>
        <v>0</v>
      </c>
      <c r="CU24" s="940"/>
      <c r="CV24" s="940"/>
      <c r="CW24" s="940"/>
      <c r="CX24" s="805"/>
    </row>
    <row r="25" spans="1:107" ht="25.5" customHeight="1" x14ac:dyDescent="0.25">
      <c r="G25" s="52"/>
      <c r="H25" s="804"/>
      <c r="I25" s="940"/>
      <c r="J25" s="940"/>
      <c r="K25" s="940"/>
      <c r="M25" s="940"/>
      <c r="N25" s="940"/>
      <c r="O25" s="940"/>
      <c r="P25" s="940"/>
      <c r="Q25" s="940"/>
      <c r="R25" s="940"/>
      <c r="S25" s="940"/>
      <c r="T25" s="805"/>
      <c r="U25" s="964"/>
      <c r="V25" s="805"/>
      <c r="W25" s="1157"/>
      <c r="X25" s="940"/>
      <c r="Y25" s="940"/>
      <c r="Z25" s="940"/>
      <c r="AA25" s="805"/>
      <c r="AB25" s="952"/>
      <c r="AC25" s="940"/>
      <c r="AD25" s="940"/>
      <c r="AE25" s="940"/>
      <c r="AF25" s="805"/>
      <c r="AG25" s="952"/>
      <c r="AH25" s="940"/>
      <c r="AI25" s="940"/>
      <c r="AJ25" s="940"/>
      <c r="AK25" s="805"/>
      <c r="AL25" s="952"/>
      <c r="AM25" s="940"/>
      <c r="AN25" s="940"/>
      <c r="AO25" s="940"/>
      <c r="AP25" s="805"/>
      <c r="AQ25" s="952"/>
      <c r="AR25" s="940"/>
      <c r="AS25" s="940"/>
      <c r="AT25" s="940"/>
      <c r="AU25" s="805"/>
      <c r="AV25" s="952"/>
      <c r="AW25" s="940"/>
      <c r="AX25" s="940"/>
      <c r="AY25" s="940"/>
      <c r="AZ25" s="805"/>
      <c r="BA25" s="952"/>
      <c r="BB25" s="940"/>
      <c r="BC25" s="940"/>
      <c r="BD25" s="940"/>
      <c r="BE25" s="805"/>
      <c r="BF25" s="952"/>
      <c r="BG25" s="940"/>
      <c r="BH25" s="940"/>
      <c r="BI25" s="940"/>
      <c r="BJ25" s="805"/>
      <c r="BK25" s="952"/>
      <c r="BL25" s="940"/>
      <c r="BM25" s="940"/>
      <c r="BN25" s="940"/>
      <c r="BO25" s="805"/>
      <c r="BP25" s="952"/>
      <c r="BQ25" s="940"/>
      <c r="BR25" s="940"/>
      <c r="BS25" s="940"/>
      <c r="BT25" s="805"/>
      <c r="BU25" s="952"/>
      <c r="BV25" s="940"/>
      <c r="BW25" s="940"/>
      <c r="BX25" s="940"/>
      <c r="BY25" s="805"/>
      <c r="BZ25" s="952"/>
      <c r="CA25" s="940"/>
      <c r="CB25" s="940"/>
      <c r="CC25" s="940"/>
      <c r="CD25" s="805"/>
      <c r="CE25" s="952"/>
      <c r="CF25" s="940"/>
      <c r="CG25" s="940"/>
      <c r="CH25" s="940"/>
      <c r="CI25" s="805"/>
      <c r="CJ25" s="952"/>
      <c r="CK25" s="940"/>
      <c r="CL25" s="940"/>
      <c r="CM25" s="940"/>
      <c r="CN25" s="805"/>
      <c r="CO25" s="952"/>
      <c r="CP25" s="940"/>
      <c r="CQ25" s="940"/>
      <c r="CR25" s="940"/>
      <c r="CS25" s="805"/>
      <c r="CT25" s="952"/>
      <c r="CU25" s="940"/>
      <c r="CV25" s="940"/>
      <c r="CW25" s="940"/>
      <c r="CX25" s="805"/>
    </row>
    <row r="26" spans="1:107" ht="14.4" customHeight="1" x14ac:dyDescent="0.25">
      <c r="G26" s="52">
        <v>5</v>
      </c>
      <c r="H26" s="944" t="str">
        <f>'C-6'!$G$9</f>
        <v>Penghasilan Lainnya</v>
      </c>
      <c r="I26" s="940"/>
      <c r="J26" s="940"/>
      <c r="K26" s="940"/>
      <c r="L26" s="53" t="s">
        <v>1681</v>
      </c>
      <c r="M26" s="1158" t="s">
        <v>1468</v>
      </c>
      <c r="N26" s="940"/>
      <c r="O26" s="940"/>
      <c r="P26" s="940"/>
      <c r="Q26" s="940"/>
      <c r="R26" s="940"/>
      <c r="S26" s="940"/>
      <c r="T26" s="805"/>
      <c r="U26" s="964" t="s">
        <v>311</v>
      </c>
      <c r="V26" s="805"/>
      <c r="W26" s="1157">
        <f>'C-6'!$U$32</f>
        <v>0</v>
      </c>
      <c r="X26" s="940"/>
      <c r="Y26" s="940"/>
      <c r="Z26" s="940"/>
      <c r="AA26" s="805"/>
      <c r="AB26" s="953">
        <f ca="1">SUMIF('C-6-1-5'!$J$20:$O$34,TEXT(AB16,"MM")&amp;TEXT(AB16,"MM")&amp;"*",'C-6-1-5'!$AL$20:$AP$34)</f>
        <v>0</v>
      </c>
      <c r="AC26" s="940"/>
      <c r="AD26" s="940"/>
      <c r="AE26" s="940"/>
      <c r="AF26" s="805"/>
      <c r="AG26" s="953">
        <f ca="1">SUMIF('C-6-1-5'!$J$20:$O$34,TEXT(AG16,"MM")&amp;TEXT(AG16,"MM")&amp;"*",'C-6-1-5'!$AL$20:$AP$34)</f>
        <v>0</v>
      </c>
      <c r="AH26" s="940"/>
      <c r="AI26" s="940"/>
      <c r="AJ26" s="940"/>
      <c r="AK26" s="805"/>
      <c r="AL26" s="953">
        <f ca="1">SUMIF('C-6-1-5'!$J$20:$O$34,TEXT(AL16,"MM")&amp;TEXT(AL16,"MM")&amp;"*",'C-6-1-5'!$AL$20:$AP$34)</f>
        <v>0</v>
      </c>
      <c r="AM26" s="940"/>
      <c r="AN26" s="940"/>
      <c r="AO26" s="940"/>
      <c r="AP26" s="805"/>
      <c r="AQ26" s="953">
        <f ca="1">SUMIF('C-6-1-5'!$J$20:$O$34,TEXT(AQ16,"MM")&amp;TEXT(AQ16,"MM")&amp;"*",'C-6-1-5'!$AL$20:$AP$34)</f>
        <v>0</v>
      </c>
      <c r="AR26" s="940"/>
      <c r="AS26" s="940"/>
      <c r="AT26" s="940"/>
      <c r="AU26" s="805"/>
      <c r="AV26" s="953">
        <f ca="1">SUMIF('C-6-1-5'!$J$20:$O$34,TEXT(AV16,"MM")&amp;TEXT(AV16,"MM")&amp;"*",'C-6-1-5'!$AL$20:$AP$34)</f>
        <v>0</v>
      </c>
      <c r="AW26" s="940"/>
      <c r="AX26" s="940"/>
      <c r="AY26" s="940"/>
      <c r="AZ26" s="805"/>
      <c r="BA26" s="953">
        <f ca="1">SUMIF('C-6-1-5'!$J$20:$O$34,TEXT(BA16,"MM")&amp;TEXT(BA16,"MM")&amp;"*",'C-6-1-5'!$AL$20:$AP$34)</f>
        <v>0</v>
      </c>
      <c r="BB26" s="940"/>
      <c r="BC26" s="940"/>
      <c r="BD26" s="940"/>
      <c r="BE26" s="805"/>
      <c r="BF26" s="953">
        <f ca="1">SUMIF('C-6-1-5'!$J$20:$O$34,TEXT(BF16,"MM")&amp;TEXT(BF16,"MM")&amp;"*",'C-6-1-5'!$AL$20:$AP$34)</f>
        <v>0</v>
      </c>
      <c r="BG26" s="940"/>
      <c r="BH26" s="940"/>
      <c r="BI26" s="940"/>
      <c r="BJ26" s="805"/>
      <c r="BK26" s="953">
        <f ca="1">SUMIF('C-6-1-5'!$J$20:$O$34,TEXT(BK16,"MM")&amp;TEXT(BK16,"MM")&amp;"*",'C-6-1-5'!$AL$20:$AP$34)</f>
        <v>0</v>
      </c>
      <c r="BL26" s="940"/>
      <c r="BM26" s="940"/>
      <c r="BN26" s="940"/>
      <c r="BO26" s="805"/>
      <c r="BP26" s="953">
        <f ca="1">SUMIF('C-6-1-5'!$J$20:$O$34,TEXT(BP16,"MM")&amp;TEXT(BP16,"MM")&amp;"*",'C-6-1-5'!$AL$20:$AP$34)</f>
        <v>0</v>
      </c>
      <c r="BQ26" s="940"/>
      <c r="BR26" s="940"/>
      <c r="BS26" s="940"/>
      <c r="BT26" s="805"/>
      <c r="BU26" s="953">
        <f ca="1">SUMIF('C-6-1-5'!$J$20:$O$34,TEXT(BU16,"MM")&amp;TEXT(BU16,"MM")&amp;"*",'C-6-1-5'!$AL$20:$AP$34)</f>
        <v>0</v>
      </c>
      <c r="BV26" s="940"/>
      <c r="BW26" s="940"/>
      <c r="BX26" s="940"/>
      <c r="BY26" s="805"/>
      <c r="BZ26" s="953">
        <f ca="1">SUMIF('C-6-1-5'!$J$20:$O$34,TEXT(BZ16,"MM")&amp;TEXT(BZ16,"MM")&amp;"*",'C-6-1-5'!$AL$20:$AP$34)</f>
        <v>0</v>
      </c>
      <c r="CA26" s="940"/>
      <c r="CB26" s="940"/>
      <c r="CC26" s="940"/>
      <c r="CD26" s="805"/>
      <c r="CE26" s="953">
        <f ca="1">SUMIF('C-6-1-5'!$J$20:$O$34,TEXT(CE16,"MM")&amp;TEXT(CE16,"MM")&amp;"*",'C-6-1-5'!$AL$20:$AP$34)</f>
        <v>0</v>
      </c>
      <c r="CF26" s="940"/>
      <c r="CG26" s="940"/>
      <c r="CH26" s="940"/>
      <c r="CI26" s="805"/>
      <c r="CJ26" s="955">
        <f ca="1">SUMIF('C-6-1-5'!J20:O34,"0112"&amp;"*",'C-6-1-5'!AL20:AP34)+SUMIF('C-6-1-5'!J20:O34,"0201"&amp;"*",'C-6-1-5'!AL20:AP34)+SUMIF('C-6-1-5'!J20:O34,"0302"&amp;"*",'C-6-1-5'!AL20:AP34)+SUMIF('C-6-1-5'!J20:O34,"0403"&amp;"*",'C-6-1-5'!AL20:AP34)+SUMIF('C-6-1-5'!J20:O34,"0503"&amp;"*",'C-6-1-5'!AL20:AP34)+SUMIF('C-6-1-5'!J20:O34,"0605"&amp;"*",'C-6-1-5'!AL20:AP34)+SUMIF('C-6-1-5'!J20:O34,"0706"&amp;"*",'C-6-1-5'!AL20:AP34)+SUMIF('C-6-1-5'!J20:O34,"0807"&amp;"*",'C-6-1-5'!AL20:AP34)+SUMIF('C-6-1-5'!J20:O34,"0908"&amp;"*",'C-6-1-5'!AL20:AP34)+SUMIF('C-6-1-5'!J20:O34,"1009"&amp;"*",'C-6-1-5'!AL20:AP34)+SUMIF('C-6-1-5'!J20:O34,"1110"&amp;"*",'C-6-1-5'!AL20:AP34)+SUMIF('C-6-1-5'!J20:O34,"1201"&amp;"*",'C-6-1-5'!AL20:AP34)</f>
        <v>0</v>
      </c>
      <c r="CK26" s="940"/>
      <c r="CL26" s="940"/>
      <c r="CM26" s="940"/>
      <c r="CN26" s="805"/>
      <c r="CO26" s="955">
        <f ca="1">IF(CJ26&gt;0,CJ26,SUM(AB26:CI26))</f>
        <v>0</v>
      </c>
      <c r="CP26" s="940"/>
      <c r="CQ26" s="940"/>
      <c r="CR26" s="940"/>
      <c r="CS26" s="805"/>
      <c r="CT26" s="955">
        <f ca="1">CO26-W26</f>
        <v>0</v>
      </c>
      <c r="CU26" s="940"/>
      <c r="CV26" s="940"/>
      <c r="CW26" s="940"/>
      <c r="CX26" s="805"/>
    </row>
    <row r="27" spans="1:107" ht="14.25" customHeight="1" x14ac:dyDescent="0.25">
      <c r="G27" s="52"/>
      <c r="H27" s="804"/>
      <c r="I27" s="940"/>
      <c r="J27" s="940"/>
      <c r="K27" s="940"/>
      <c r="M27" s="940"/>
      <c r="N27" s="940"/>
      <c r="O27" s="940"/>
      <c r="P27" s="940"/>
      <c r="Q27" s="940"/>
      <c r="R27" s="940"/>
      <c r="S27" s="940"/>
      <c r="T27" s="805"/>
      <c r="U27" s="964"/>
      <c r="V27" s="805"/>
      <c r="W27" s="1157"/>
      <c r="X27" s="940"/>
      <c r="Y27" s="940"/>
      <c r="Z27" s="940"/>
      <c r="AA27" s="805"/>
      <c r="AB27" s="952"/>
      <c r="AC27" s="940"/>
      <c r="AD27" s="940"/>
      <c r="AE27" s="940"/>
      <c r="AF27" s="805"/>
      <c r="AG27" s="952"/>
      <c r="AH27" s="940"/>
      <c r="AI27" s="940"/>
      <c r="AJ27" s="940"/>
      <c r="AK27" s="805"/>
      <c r="AL27" s="952"/>
      <c r="AM27" s="940"/>
      <c r="AN27" s="940"/>
      <c r="AO27" s="940"/>
      <c r="AP27" s="805"/>
      <c r="AQ27" s="952"/>
      <c r="AR27" s="940"/>
      <c r="AS27" s="940"/>
      <c r="AT27" s="940"/>
      <c r="AU27" s="805"/>
      <c r="AV27" s="952"/>
      <c r="AW27" s="940"/>
      <c r="AX27" s="940"/>
      <c r="AY27" s="940"/>
      <c r="AZ27" s="805"/>
      <c r="BA27" s="952"/>
      <c r="BB27" s="940"/>
      <c r="BC27" s="940"/>
      <c r="BD27" s="940"/>
      <c r="BE27" s="805"/>
      <c r="BF27" s="952"/>
      <c r="BG27" s="940"/>
      <c r="BH27" s="940"/>
      <c r="BI27" s="940"/>
      <c r="BJ27" s="805"/>
      <c r="BK27" s="952"/>
      <c r="BL27" s="940"/>
      <c r="BM27" s="940"/>
      <c r="BN27" s="940"/>
      <c r="BO27" s="805"/>
      <c r="BP27" s="952"/>
      <c r="BQ27" s="940"/>
      <c r="BR27" s="940"/>
      <c r="BS27" s="940"/>
      <c r="BT27" s="805"/>
      <c r="BU27" s="952"/>
      <c r="BV27" s="940"/>
      <c r="BW27" s="940"/>
      <c r="BX27" s="940"/>
      <c r="BY27" s="805"/>
      <c r="BZ27" s="952"/>
      <c r="CA27" s="940"/>
      <c r="CB27" s="940"/>
      <c r="CC27" s="940"/>
      <c r="CD27" s="805"/>
      <c r="CE27" s="952"/>
      <c r="CF27" s="940"/>
      <c r="CG27" s="940"/>
      <c r="CH27" s="940"/>
      <c r="CI27" s="805"/>
      <c r="CJ27" s="952"/>
      <c r="CK27" s="940"/>
      <c r="CL27" s="940"/>
      <c r="CM27" s="940"/>
      <c r="CN27" s="805"/>
      <c r="CO27" s="952"/>
      <c r="CP27" s="940"/>
      <c r="CQ27" s="940"/>
      <c r="CR27" s="940"/>
      <c r="CS27" s="805"/>
      <c r="CT27" s="952"/>
      <c r="CU27" s="940"/>
      <c r="CV27" s="940"/>
      <c r="CW27" s="940"/>
      <c r="CX27" s="805"/>
    </row>
    <row r="28" spans="1:107" ht="14.4" customHeight="1" x14ac:dyDescent="0.25">
      <c r="B28" s="760"/>
      <c r="C28" s="761"/>
      <c r="D28" s="761"/>
      <c r="E28" s="761"/>
      <c r="G28" s="52">
        <v>6</v>
      </c>
      <c r="H28" s="944" t="str">
        <f>'C-6'!$G$9</f>
        <v>Penghasilan Lainnya</v>
      </c>
      <c r="I28" s="940"/>
      <c r="J28" s="940"/>
      <c r="K28" s="940"/>
      <c r="L28" s="53" t="s">
        <v>1681</v>
      </c>
      <c r="M28" s="1158" t="s">
        <v>1472</v>
      </c>
      <c r="N28" s="940"/>
      <c r="O28" s="940"/>
      <c r="P28" s="940"/>
      <c r="Q28" s="940"/>
      <c r="R28" s="940"/>
      <c r="S28" s="940"/>
      <c r="T28" s="805"/>
      <c r="U28" s="964" t="s">
        <v>313</v>
      </c>
      <c r="V28" s="805"/>
      <c r="W28" s="1157">
        <f>'C-6'!$U$32</f>
        <v>0</v>
      </c>
      <c r="X28" s="940"/>
      <c r="Y28" s="940"/>
      <c r="Z28" s="940"/>
      <c r="AA28" s="805"/>
      <c r="AB28" s="945"/>
      <c r="AC28" s="940"/>
      <c r="AD28" s="940"/>
      <c r="AE28" s="940"/>
      <c r="AF28" s="805"/>
      <c r="AG28" s="945"/>
      <c r="AH28" s="940"/>
      <c r="AI28" s="940"/>
      <c r="AJ28" s="940"/>
      <c r="AK28" s="805"/>
      <c r="AL28" s="945"/>
      <c r="AM28" s="940"/>
      <c r="AN28" s="940"/>
      <c r="AO28" s="940"/>
      <c r="AP28" s="805"/>
      <c r="AQ28" s="945"/>
      <c r="AR28" s="940"/>
      <c r="AS28" s="940"/>
      <c r="AT28" s="940"/>
      <c r="AU28" s="805"/>
      <c r="AV28" s="945"/>
      <c r="AW28" s="940"/>
      <c r="AX28" s="940"/>
      <c r="AY28" s="940"/>
      <c r="AZ28" s="805"/>
      <c r="BA28" s="945"/>
      <c r="BB28" s="940"/>
      <c r="BC28" s="940"/>
      <c r="BD28" s="940"/>
      <c r="BE28" s="805"/>
      <c r="BF28" s="945"/>
      <c r="BG28" s="940"/>
      <c r="BH28" s="940"/>
      <c r="BI28" s="940"/>
      <c r="BJ28" s="805"/>
      <c r="BK28" s="945"/>
      <c r="BL28" s="940"/>
      <c r="BM28" s="940"/>
      <c r="BN28" s="940"/>
      <c r="BO28" s="805"/>
      <c r="BP28" s="945"/>
      <c r="BQ28" s="940"/>
      <c r="BR28" s="940"/>
      <c r="BS28" s="940"/>
      <c r="BT28" s="805"/>
      <c r="BU28" s="945"/>
      <c r="BV28" s="940"/>
      <c r="BW28" s="940"/>
      <c r="BX28" s="940"/>
      <c r="BY28" s="805"/>
      <c r="BZ28" s="945"/>
      <c r="CA28" s="940"/>
      <c r="CB28" s="940"/>
      <c r="CC28" s="940"/>
      <c r="CD28" s="805"/>
      <c r="CE28" s="945"/>
      <c r="CF28" s="940"/>
      <c r="CG28" s="940"/>
      <c r="CH28" s="940"/>
      <c r="CI28" s="805"/>
      <c r="CJ28" s="955" t="e">
        <f>'C-6-1-6'!#REF!</f>
        <v>#REF!</v>
      </c>
      <c r="CK28" s="940"/>
      <c r="CL28" s="940"/>
      <c r="CM28" s="940"/>
      <c r="CN28" s="805"/>
      <c r="CO28" s="955" t="e">
        <f>IF(CJ28&gt;0,CJ28,SUM(AB28:CI28))</f>
        <v>#REF!</v>
      </c>
      <c r="CP28" s="940"/>
      <c r="CQ28" s="940"/>
      <c r="CR28" s="940"/>
      <c r="CS28" s="805"/>
      <c r="CT28" s="955" t="e">
        <f>CO28-W28</f>
        <v>#REF!</v>
      </c>
      <c r="CU28" s="940"/>
      <c r="CV28" s="940"/>
      <c r="CW28" s="940"/>
      <c r="CX28" s="805"/>
    </row>
    <row r="29" spans="1:107" ht="14.4" customHeight="1" x14ac:dyDescent="0.25">
      <c r="G29" s="52"/>
      <c r="H29" s="804"/>
      <c r="I29" s="940"/>
      <c r="J29" s="940"/>
      <c r="K29" s="940"/>
      <c r="M29" s="940"/>
      <c r="N29" s="940"/>
      <c r="O29" s="940"/>
      <c r="P29" s="940"/>
      <c r="Q29" s="940"/>
      <c r="R29" s="940"/>
      <c r="S29" s="940"/>
      <c r="T29" s="805"/>
      <c r="U29" s="964"/>
      <c r="V29" s="805"/>
      <c r="W29" s="950"/>
      <c r="X29" s="940"/>
      <c r="Y29" s="940"/>
      <c r="Z29" s="940"/>
      <c r="AA29" s="805"/>
      <c r="AB29" s="952"/>
      <c r="AC29" s="940"/>
      <c r="AD29" s="940"/>
      <c r="AE29" s="940"/>
      <c r="AF29" s="805"/>
      <c r="AG29" s="952"/>
      <c r="AH29" s="940"/>
      <c r="AI29" s="940"/>
      <c r="AJ29" s="940"/>
      <c r="AK29" s="805"/>
      <c r="AL29" s="952"/>
      <c r="AM29" s="940"/>
      <c r="AN29" s="940"/>
      <c r="AO29" s="940"/>
      <c r="AP29" s="805"/>
      <c r="AQ29" s="952"/>
      <c r="AR29" s="940"/>
      <c r="AS29" s="940"/>
      <c r="AT29" s="940"/>
      <c r="AU29" s="805"/>
      <c r="AV29" s="952"/>
      <c r="AW29" s="940"/>
      <c r="AX29" s="940"/>
      <c r="AY29" s="940"/>
      <c r="AZ29" s="805"/>
      <c r="BA29" s="952"/>
      <c r="BB29" s="940"/>
      <c r="BC29" s="940"/>
      <c r="BD29" s="940"/>
      <c r="BE29" s="805"/>
      <c r="BF29" s="952"/>
      <c r="BG29" s="940"/>
      <c r="BH29" s="940"/>
      <c r="BI29" s="940"/>
      <c r="BJ29" s="805"/>
      <c r="BK29" s="952"/>
      <c r="BL29" s="940"/>
      <c r="BM29" s="940"/>
      <c r="BN29" s="940"/>
      <c r="BO29" s="805"/>
      <c r="BP29" s="952"/>
      <c r="BQ29" s="940"/>
      <c r="BR29" s="940"/>
      <c r="BS29" s="940"/>
      <c r="BT29" s="805"/>
      <c r="BU29" s="952"/>
      <c r="BV29" s="940"/>
      <c r="BW29" s="940"/>
      <c r="BX29" s="940"/>
      <c r="BY29" s="805"/>
      <c r="BZ29" s="952"/>
      <c r="CA29" s="940"/>
      <c r="CB29" s="940"/>
      <c r="CC29" s="940"/>
      <c r="CD29" s="805"/>
      <c r="CE29" s="952"/>
      <c r="CF29" s="940"/>
      <c r="CG29" s="940"/>
      <c r="CH29" s="940"/>
      <c r="CI29" s="805"/>
      <c r="CJ29" s="952"/>
      <c r="CK29" s="940"/>
      <c r="CL29" s="940"/>
      <c r="CM29" s="940"/>
      <c r="CN29" s="805"/>
      <c r="CO29" s="952"/>
      <c r="CP29" s="940"/>
      <c r="CQ29" s="940"/>
      <c r="CR29" s="940"/>
      <c r="CS29" s="805"/>
      <c r="CT29" s="952"/>
      <c r="CU29" s="940"/>
      <c r="CV29" s="940"/>
      <c r="CW29" s="940"/>
      <c r="CX29" s="805"/>
    </row>
    <row r="30" spans="1:107" ht="14.25" customHeight="1" thickBot="1" x14ac:dyDescent="0.3">
      <c r="G30" s="290"/>
      <c r="H30" s="291"/>
      <c r="I30" s="291"/>
      <c r="J30" s="291"/>
      <c r="K30" s="291"/>
      <c r="L30" s="291"/>
      <c r="M30" s="291"/>
      <c r="N30" s="291"/>
      <c r="O30" s="291"/>
      <c r="P30" s="291"/>
      <c r="Q30" s="291"/>
      <c r="R30" s="291"/>
      <c r="S30" s="291"/>
      <c r="T30" s="291"/>
      <c r="U30" s="292"/>
      <c r="V30" s="293"/>
      <c r="W30" s="941"/>
      <c r="X30" s="942"/>
      <c r="Y30" s="942"/>
      <c r="Z30" s="942"/>
      <c r="AA30" s="943"/>
      <c r="AB30" s="941"/>
      <c r="AC30" s="942"/>
      <c r="AD30" s="942"/>
      <c r="AE30" s="942"/>
      <c r="AF30" s="943"/>
      <c r="AG30" s="941"/>
      <c r="AH30" s="942"/>
      <c r="AI30" s="942"/>
      <c r="AJ30" s="942"/>
      <c r="AK30" s="943"/>
      <c r="AL30" s="941"/>
      <c r="AM30" s="942"/>
      <c r="AN30" s="942"/>
      <c r="AO30" s="942"/>
      <c r="AP30" s="943"/>
      <c r="AQ30" s="941"/>
      <c r="AR30" s="942"/>
      <c r="AS30" s="942"/>
      <c r="AT30" s="942"/>
      <c r="AU30" s="943"/>
      <c r="AV30" s="941"/>
      <c r="AW30" s="942"/>
      <c r="AX30" s="942"/>
      <c r="AY30" s="942"/>
      <c r="AZ30" s="943"/>
      <c r="BA30" s="941"/>
      <c r="BB30" s="942"/>
      <c r="BC30" s="942"/>
      <c r="BD30" s="942"/>
      <c r="BE30" s="943"/>
      <c r="BF30" s="941"/>
      <c r="BG30" s="942"/>
      <c r="BH30" s="942"/>
      <c r="BI30" s="942"/>
      <c r="BJ30" s="943"/>
      <c r="BK30" s="941"/>
      <c r="BL30" s="942"/>
      <c r="BM30" s="942"/>
      <c r="BN30" s="942"/>
      <c r="BO30" s="943"/>
      <c r="BP30" s="941"/>
      <c r="BQ30" s="942"/>
      <c r="BR30" s="942"/>
      <c r="BS30" s="942"/>
      <c r="BT30" s="943"/>
      <c r="BU30" s="941"/>
      <c r="BV30" s="942"/>
      <c r="BW30" s="942"/>
      <c r="BX30" s="942"/>
      <c r="BY30" s="943"/>
      <c r="BZ30" s="941"/>
      <c r="CA30" s="942"/>
      <c r="CB30" s="942"/>
      <c r="CC30" s="942"/>
      <c r="CD30" s="943"/>
      <c r="CE30" s="941"/>
      <c r="CF30" s="942"/>
      <c r="CG30" s="942"/>
      <c r="CH30" s="942"/>
      <c r="CI30" s="943"/>
      <c r="CJ30" s="941"/>
      <c r="CK30" s="942"/>
      <c r="CL30" s="942"/>
      <c r="CM30" s="942"/>
      <c r="CN30" s="943"/>
      <c r="CO30" s="941"/>
      <c r="CP30" s="942"/>
      <c r="CQ30" s="942"/>
      <c r="CR30" s="942"/>
      <c r="CS30" s="943"/>
      <c r="CT30" s="941"/>
      <c r="CU30" s="942"/>
      <c r="CV30" s="942"/>
      <c r="CW30" s="942"/>
      <c r="CX30" s="943"/>
    </row>
    <row r="31" spans="1:107" ht="15" customHeight="1" thickTop="1" x14ac:dyDescent="0.25">
      <c r="AL31" s="110"/>
      <c r="AM31" s="110"/>
      <c r="AN31" s="110"/>
      <c r="AO31" s="110"/>
      <c r="AP31" s="110"/>
      <c r="AQ31" s="110"/>
      <c r="AR31" s="110"/>
      <c r="AS31" s="110"/>
      <c r="AT31" s="110"/>
      <c r="AU31" s="110"/>
      <c r="AV31" s="110"/>
      <c r="AW31" s="110"/>
      <c r="AX31" s="110"/>
      <c r="AY31" s="110"/>
      <c r="AZ31" s="110"/>
      <c r="BA31" s="110"/>
      <c r="BB31" s="110"/>
      <c r="BC31" s="110"/>
      <c r="BD31" s="110"/>
      <c r="BE31" s="110"/>
      <c r="BF31" s="110"/>
      <c r="BG31" s="110"/>
      <c r="BH31" s="110"/>
      <c r="BI31" s="110"/>
      <c r="BJ31" s="110"/>
      <c r="BK31" s="110"/>
      <c r="BL31" s="110"/>
      <c r="BM31" s="110"/>
      <c r="BN31" s="110"/>
      <c r="BO31" s="110"/>
      <c r="BP31" s="110"/>
      <c r="BQ31" s="110"/>
      <c r="BR31" s="110"/>
      <c r="BS31" s="110"/>
      <c r="BT31" s="110"/>
      <c r="BU31" s="110"/>
      <c r="BV31" s="110"/>
      <c r="BW31" s="110"/>
      <c r="BX31" s="110"/>
      <c r="BY31" s="110"/>
      <c r="BZ31" s="110"/>
      <c r="CA31" s="110"/>
      <c r="CB31" s="110"/>
      <c r="CC31" s="110"/>
      <c r="CD31" s="110"/>
      <c r="CE31" s="110"/>
      <c r="CF31" s="110"/>
      <c r="CG31" s="110"/>
      <c r="CH31" s="110"/>
      <c r="CI31" s="110"/>
      <c r="CJ31" s="110"/>
      <c r="CK31" s="110"/>
      <c r="CL31" s="110"/>
      <c r="CM31" s="110"/>
      <c r="CN31" s="110"/>
      <c r="CO31" s="110"/>
      <c r="CP31" s="110"/>
      <c r="CQ31" s="110"/>
      <c r="CR31" s="110"/>
      <c r="CS31" s="110"/>
      <c r="CT31" s="110"/>
      <c r="CU31" s="110"/>
      <c r="CV31" s="110"/>
      <c r="CW31" s="110"/>
      <c r="CX31" s="110"/>
    </row>
    <row r="32" spans="1:107" ht="15" customHeight="1" x14ac:dyDescent="0.25">
      <c r="G32" s="198" t="s">
        <v>1779</v>
      </c>
      <c r="H32" s="199"/>
      <c r="I32" s="199"/>
      <c r="J32" s="199"/>
      <c r="K32" s="199"/>
      <c r="L32" s="199"/>
      <c r="M32" s="199"/>
      <c r="N32" s="199"/>
      <c r="O32" s="199"/>
      <c r="P32" s="199"/>
      <c r="Q32" s="199"/>
      <c r="R32" s="199"/>
      <c r="S32" s="199"/>
      <c r="T32" s="199"/>
      <c r="U32" s="199"/>
      <c r="V32" s="199"/>
      <c r="W32" s="199"/>
      <c r="X32" s="199"/>
      <c r="Y32" s="199"/>
      <c r="Z32" s="199"/>
      <c r="AA32" s="199"/>
      <c r="AB32" s="199"/>
      <c r="AC32" s="199"/>
      <c r="AD32" s="199"/>
      <c r="AE32" s="199"/>
      <c r="AF32" s="199"/>
      <c r="AG32" s="199"/>
      <c r="AH32" s="199"/>
      <c r="AI32" s="199"/>
      <c r="AJ32" s="199"/>
      <c r="AK32" s="200"/>
      <c r="AL32" s="110"/>
      <c r="AM32" s="110"/>
      <c r="AN32" s="110"/>
      <c r="AO32" s="110"/>
      <c r="AP32" s="110"/>
      <c r="AQ32" s="110"/>
      <c r="AR32" s="110"/>
      <c r="AS32" s="110"/>
      <c r="AT32" s="110"/>
      <c r="AU32" s="110"/>
      <c r="AV32" s="110"/>
      <c r="AW32" s="110"/>
      <c r="AX32" s="110"/>
      <c r="AY32" s="110"/>
      <c r="AZ32" s="110"/>
      <c r="BA32" s="110"/>
      <c r="BB32" s="110"/>
      <c r="BC32" s="110"/>
      <c r="BD32" s="110"/>
      <c r="BE32" s="110"/>
      <c r="BF32" s="110"/>
      <c r="BG32" s="110"/>
      <c r="BH32" s="110"/>
      <c r="BI32" s="110"/>
      <c r="BJ32" s="110"/>
      <c r="BK32" s="110"/>
      <c r="BL32" s="110"/>
      <c r="BM32" s="110"/>
      <c r="BN32" s="110"/>
      <c r="BO32" s="110"/>
      <c r="BP32" s="110"/>
      <c r="BQ32" s="110"/>
      <c r="BR32" s="110"/>
      <c r="BS32" s="110"/>
      <c r="BT32" s="110"/>
      <c r="BU32" s="110"/>
      <c r="BV32" s="110"/>
      <c r="BW32" s="110"/>
      <c r="BX32" s="110"/>
      <c r="BY32" s="110"/>
      <c r="BZ32" s="110"/>
      <c r="CA32" s="110"/>
      <c r="CB32" s="110"/>
      <c r="CC32" s="110"/>
      <c r="CD32" s="110"/>
      <c r="CE32" s="110"/>
      <c r="CF32" s="110"/>
      <c r="CG32" s="110"/>
      <c r="CH32" s="110"/>
      <c r="CI32" s="110"/>
      <c r="CJ32" s="110"/>
      <c r="CK32" s="110"/>
      <c r="CL32" s="110"/>
      <c r="CM32" s="110"/>
      <c r="CN32" s="110"/>
      <c r="CO32" s="110"/>
      <c r="CP32" s="110"/>
      <c r="CQ32" s="110"/>
      <c r="CR32" s="110"/>
      <c r="CS32" s="110"/>
      <c r="CT32" s="110"/>
      <c r="CU32" s="110"/>
      <c r="CV32" s="110"/>
      <c r="CW32" s="110"/>
      <c r="CX32" s="110"/>
    </row>
    <row r="33" spans="7:102" ht="15" customHeight="1" x14ac:dyDescent="0.25">
      <c r="G33" s="201" t="s">
        <v>1445</v>
      </c>
      <c r="H33" s="970" t="s">
        <v>1780</v>
      </c>
      <c r="I33" s="764"/>
      <c r="J33" s="764"/>
      <c r="K33" s="764"/>
      <c r="L33" s="764"/>
      <c r="M33" s="764"/>
      <c r="N33" s="764"/>
      <c r="O33" s="764"/>
      <c r="P33" s="764"/>
      <c r="Q33" s="764"/>
      <c r="R33" s="764"/>
      <c r="S33" s="764"/>
      <c r="T33" s="764"/>
      <c r="U33" s="764"/>
      <c r="V33" s="764"/>
      <c r="W33" s="764"/>
      <c r="X33" s="764"/>
      <c r="Y33" s="764"/>
      <c r="Z33" s="764"/>
      <c r="AA33" s="764"/>
      <c r="AB33" s="764"/>
      <c r="AC33" s="764"/>
      <c r="AD33" s="764"/>
      <c r="AE33" s="764"/>
      <c r="AF33" s="764"/>
      <c r="AG33" s="764"/>
      <c r="AH33" s="764"/>
      <c r="AI33" s="764"/>
      <c r="AJ33" s="764"/>
      <c r="AK33" s="765"/>
      <c r="AL33" s="110"/>
      <c r="AM33" s="110"/>
      <c r="AN33" s="110"/>
      <c r="AO33" s="110"/>
      <c r="AP33" s="110"/>
      <c r="AQ33" s="110"/>
      <c r="AR33" s="110"/>
      <c r="AS33" s="110"/>
      <c r="AT33" s="110"/>
      <c r="AU33" s="110"/>
      <c r="AV33" s="110"/>
      <c r="AW33" s="110"/>
      <c r="AX33" s="110"/>
      <c r="AY33" s="110"/>
      <c r="AZ33" s="110"/>
      <c r="BA33" s="110"/>
      <c r="BB33" s="110"/>
      <c r="BC33" s="110"/>
      <c r="BD33" s="110"/>
      <c r="BE33" s="110"/>
      <c r="BF33" s="110"/>
      <c r="BG33" s="110"/>
      <c r="BH33" s="110"/>
      <c r="BI33" s="110"/>
      <c r="BJ33" s="110"/>
      <c r="BK33" s="110"/>
      <c r="BL33" s="110"/>
      <c r="BM33" s="110"/>
      <c r="BN33" s="110"/>
      <c r="BO33" s="110"/>
      <c r="BP33" s="110"/>
      <c r="BQ33" s="110"/>
      <c r="BR33" s="110"/>
      <c r="BS33" s="110"/>
      <c r="BT33" s="110"/>
      <c r="BU33" s="110"/>
      <c r="BV33" s="110"/>
      <c r="BW33" s="110"/>
      <c r="BX33" s="110"/>
      <c r="BY33" s="110"/>
      <c r="BZ33" s="110"/>
      <c r="CA33" s="110"/>
      <c r="CB33" s="110"/>
      <c r="CC33" s="110"/>
      <c r="CD33" s="110"/>
      <c r="CE33" s="110"/>
      <c r="CF33" s="110"/>
      <c r="CG33" s="110"/>
      <c r="CH33" s="110"/>
      <c r="CI33" s="110"/>
      <c r="CJ33" s="110"/>
      <c r="CK33" s="110"/>
      <c r="CL33" s="110"/>
      <c r="CM33" s="110"/>
      <c r="CN33" s="110"/>
      <c r="CO33" s="110"/>
      <c r="CP33" s="110"/>
      <c r="CQ33" s="110"/>
      <c r="CR33" s="110"/>
      <c r="CS33" s="110"/>
      <c r="CT33" s="110"/>
      <c r="CU33" s="110"/>
      <c r="CV33" s="110"/>
      <c r="CW33" s="110"/>
      <c r="CX33" s="110"/>
    </row>
    <row r="34" spans="7:102" ht="15" customHeight="1" x14ac:dyDescent="0.25">
      <c r="G34" s="520" t="s">
        <v>1781</v>
      </c>
      <c r="H34" s="971" t="str">
        <f>"Berdasarkan hasil pengujian-pengujian tersebut, pemeriksaan atas "&amp;H18&amp;"  disimpulkan sebagai berikut :"</f>
        <v>Berdasarkan hasil pengujian-pengujian tersebut, pemeriksaan atas Penghasilan Lainnya  disimpulkan sebagai berikut :</v>
      </c>
      <c r="I34" s="789"/>
      <c r="J34" s="789"/>
      <c r="K34" s="789"/>
      <c r="L34" s="789"/>
      <c r="M34" s="789"/>
      <c r="N34" s="789"/>
      <c r="O34" s="789"/>
      <c r="P34" s="789"/>
      <c r="Q34" s="789"/>
      <c r="R34" s="789"/>
      <c r="S34" s="789"/>
      <c r="T34" s="789"/>
      <c r="U34" s="789"/>
      <c r="V34" s="789"/>
      <c r="W34" s="789"/>
      <c r="X34" s="789"/>
      <c r="Y34" s="789"/>
      <c r="Z34" s="789"/>
      <c r="AA34" s="789"/>
      <c r="AB34" s="789"/>
      <c r="AC34" s="789"/>
      <c r="AD34" s="789"/>
      <c r="AE34" s="789"/>
      <c r="AF34" s="789"/>
      <c r="AG34" s="789"/>
      <c r="AH34" s="789"/>
      <c r="AI34" s="789"/>
      <c r="AJ34" s="789"/>
      <c r="AK34" s="790"/>
      <c r="AL34" s="110"/>
      <c r="AM34" s="110"/>
      <c r="AN34" s="110"/>
      <c r="AO34" s="110"/>
      <c r="AP34" s="110"/>
      <c r="AQ34" s="110"/>
      <c r="AR34" s="110"/>
      <c r="AS34" s="110"/>
      <c r="AT34" s="110"/>
      <c r="AU34" s="110"/>
      <c r="AV34" s="110"/>
      <c r="AW34" s="110"/>
      <c r="AX34" s="110"/>
      <c r="AY34" s="110"/>
      <c r="AZ34" s="110"/>
      <c r="BA34" s="110"/>
      <c r="BB34" s="110"/>
      <c r="BC34" s="110"/>
      <c r="BD34" s="110"/>
      <c r="BE34" s="110"/>
      <c r="BF34" s="110"/>
      <c r="BG34" s="110"/>
      <c r="BH34" s="110"/>
      <c r="BI34" s="110"/>
      <c r="BJ34" s="110"/>
      <c r="BK34" s="110"/>
      <c r="BL34" s="110"/>
      <c r="BM34" s="110"/>
      <c r="BN34" s="110"/>
      <c r="BO34" s="110"/>
      <c r="BP34" s="110"/>
      <c r="BQ34" s="110"/>
      <c r="BR34" s="110"/>
      <c r="BS34" s="110"/>
      <c r="BT34" s="110"/>
      <c r="BU34" s="110"/>
      <c r="BV34" s="110"/>
      <c r="BW34" s="110"/>
      <c r="BX34" s="110"/>
      <c r="BY34" s="110"/>
      <c r="BZ34" s="110"/>
      <c r="CA34" s="110"/>
      <c r="CB34" s="110"/>
      <c r="CC34" s="110"/>
      <c r="CD34" s="110"/>
      <c r="CE34" s="110"/>
      <c r="CF34" s="110"/>
      <c r="CG34" s="110"/>
      <c r="CH34" s="110"/>
      <c r="CI34" s="110"/>
      <c r="CJ34" s="110"/>
      <c r="CK34" s="110"/>
      <c r="CL34" s="110"/>
      <c r="CM34" s="110"/>
      <c r="CN34" s="110"/>
      <c r="CO34" s="110"/>
      <c r="CP34" s="110"/>
      <c r="CQ34" s="110"/>
      <c r="CR34" s="110"/>
      <c r="CS34" s="110"/>
      <c r="CT34" s="110"/>
      <c r="CU34" s="110"/>
      <c r="CV34" s="110"/>
      <c r="CW34" s="110"/>
      <c r="CX34" s="110"/>
    </row>
    <row r="35" spans="7:102" ht="15" customHeight="1" x14ac:dyDescent="0.25">
      <c r="G35" s="521"/>
      <c r="H35" s="804"/>
      <c r="I35" s="940"/>
      <c r="J35" s="940"/>
      <c r="K35" s="940"/>
      <c r="L35" s="940"/>
      <c r="M35" s="940"/>
      <c r="N35" s="940"/>
      <c r="O35" s="940"/>
      <c r="P35" s="940"/>
      <c r="Q35" s="940"/>
      <c r="R35" s="940"/>
      <c r="S35" s="940"/>
      <c r="T35" s="940"/>
      <c r="U35" s="940"/>
      <c r="V35" s="940"/>
      <c r="W35" s="940"/>
      <c r="X35" s="940"/>
      <c r="Y35" s="940"/>
      <c r="Z35" s="940"/>
      <c r="AA35" s="940"/>
      <c r="AB35" s="940"/>
      <c r="AC35" s="940"/>
      <c r="AD35" s="940"/>
      <c r="AE35" s="940"/>
      <c r="AF35" s="940"/>
      <c r="AG35" s="940"/>
      <c r="AH35" s="940"/>
      <c r="AI35" s="940"/>
      <c r="AJ35" s="940"/>
      <c r="AK35" s="805"/>
      <c r="AL35" s="110"/>
      <c r="AM35" s="110"/>
      <c r="AN35" s="110"/>
      <c r="AO35" s="110"/>
      <c r="AP35" s="110"/>
      <c r="AQ35" s="110"/>
      <c r="AR35" s="110"/>
      <c r="AS35" s="110"/>
      <c r="AT35" s="110"/>
      <c r="AU35" s="110"/>
      <c r="AV35" s="110"/>
      <c r="AW35" s="110"/>
      <c r="AX35" s="110"/>
      <c r="AY35" s="110"/>
      <c r="AZ35" s="110"/>
      <c r="BA35" s="110"/>
      <c r="BB35" s="110"/>
      <c r="BC35" s="110"/>
      <c r="BD35" s="110"/>
      <c r="BE35" s="110"/>
      <c r="BF35" s="110"/>
      <c r="BG35" s="110"/>
      <c r="BH35" s="110"/>
      <c r="BI35" s="110"/>
      <c r="BJ35" s="110"/>
      <c r="BK35" s="110"/>
      <c r="BL35" s="110"/>
      <c r="BM35" s="110"/>
      <c r="BN35" s="110"/>
      <c r="BO35" s="110"/>
      <c r="BP35" s="110"/>
      <c r="BQ35" s="110"/>
      <c r="BR35" s="110"/>
      <c r="BS35" s="110"/>
      <c r="BT35" s="110"/>
      <c r="BU35" s="110"/>
      <c r="BV35" s="110"/>
      <c r="BW35" s="110"/>
      <c r="BX35" s="110"/>
      <c r="BY35" s="110"/>
      <c r="BZ35" s="110"/>
      <c r="CA35" s="110"/>
      <c r="CB35" s="110"/>
      <c r="CC35" s="110"/>
      <c r="CD35" s="110"/>
      <c r="CE35" s="110"/>
      <c r="CF35" s="110"/>
      <c r="CG35" s="110"/>
      <c r="CH35" s="110"/>
      <c r="CI35" s="110"/>
      <c r="CJ35" s="110"/>
      <c r="CK35" s="110"/>
      <c r="CL35" s="110"/>
      <c r="CM35" s="110"/>
      <c r="CN35" s="110"/>
      <c r="CO35" s="110"/>
      <c r="CP35" s="110"/>
      <c r="CQ35" s="110"/>
      <c r="CR35" s="110"/>
      <c r="CS35" s="110"/>
      <c r="CT35" s="110"/>
      <c r="CU35" s="110"/>
      <c r="CV35" s="110"/>
      <c r="CW35" s="110"/>
      <c r="CX35" s="110"/>
    </row>
    <row r="36" spans="7:102" ht="15" customHeight="1" x14ac:dyDescent="0.25">
      <c r="G36" s="521"/>
      <c r="H36" s="202" t="str">
        <f>H18&amp;" menurut pemeriksa :"</f>
        <v>Penghasilan Lainnya menurut pemeriksa :</v>
      </c>
      <c r="I36" s="203"/>
      <c r="J36" s="203"/>
      <c r="K36" s="203"/>
      <c r="L36" s="203"/>
      <c r="M36" s="203"/>
      <c r="N36" s="203"/>
      <c r="O36" s="203"/>
      <c r="P36" s="203"/>
      <c r="Q36" s="203"/>
      <c r="R36" s="203"/>
      <c r="S36" s="203"/>
      <c r="T36" s="203"/>
      <c r="U36" s="203"/>
      <c r="V36" s="203"/>
      <c r="W36" s="203"/>
      <c r="X36" s="203"/>
      <c r="Y36" s="203"/>
      <c r="Z36" s="203"/>
      <c r="AA36" s="203"/>
      <c r="AB36" s="203"/>
      <c r="AK36" s="186"/>
      <c r="AL36" s="110"/>
      <c r="AM36" s="110"/>
      <c r="AN36" s="110"/>
      <c r="AO36" s="110"/>
      <c r="AP36" s="110"/>
      <c r="AQ36" s="110"/>
      <c r="AR36" s="110"/>
      <c r="AS36" s="110"/>
      <c r="AT36" s="110"/>
      <c r="AU36" s="110"/>
      <c r="AV36" s="110"/>
      <c r="AW36" s="110"/>
      <c r="AX36" s="110"/>
      <c r="AY36" s="110"/>
      <c r="AZ36" s="110"/>
      <c r="BA36" s="110"/>
      <c r="BB36" s="110"/>
      <c r="BC36" s="110"/>
      <c r="BD36" s="110"/>
      <c r="BE36" s="110"/>
      <c r="BF36" s="110"/>
      <c r="BG36" s="110"/>
      <c r="BH36" s="110"/>
      <c r="BI36" s="110"/>
      <c r="BJ36" s="110"/>
      <c r="BK36" s="110"/>
      <c r="BL36" s="110"/>
      <c r="BM36" s="110"/>
      <c r="BN36" s="110"/>
      <c r="BO36" s="110"/>
      <c r="BP36" s="110"/>
      <c r="BQ36" s="110"/>
      <c r="BR36" s="110"/>
      <c r="BS36" s="110"/>
      <c r="BT36" s="110"/>
      <c r="BU36" s="110"/>
      <c r="BV36" s="110"/>
      <c r="BW36" s="110"/>
      <c r="BX36" s="110"/>
      <c r="BY36" s="110"/>
      <c r="BZ36" s="110"/>
      <c r="CA36" s="110"/>
      <c r="CB36" s="110"/>
      <c r="CC36" s="110"/>
      <c r="CD36" s="110"/>
      <c r="CE36" s="110"/>
      <c r="CF36" s="110"/>
      <c r="CG36" s="110"/>
      <c r="CH36" s="110"/>
      <c r="CI36" s="110"/>
      <c r="CJ36" s="110"/>
      <c r="CK36" s="110"/>
      <c r="CL36" s="110"/>
      <c r="CM36" s="110"/>
      <c r="CN36" s="110"/>
      <c r="CO36" s="110"/>
      <c r="CP36" s="110"/>
      <c r="CQ36" s="110"/>
      <c r="CR36" s="110"/>
      <c r="CS36" s="110"/>
      <c r="CT36" s="110"/>
      <c r="CU36" s="110"/>
      <c r="CV36" s="110"/>
      <c r="CW36" s="110"/>
      <c r="CX36" s="110"/>
    </row>
    <row r="37" spans="7:102" ht="15" customHeight="1" x14ac:dyDescent="0.25">
      <c r="G37" s="521"/>
      <c r="H37" s="202" t="s">
        <v>1681</v>
      </c>
      <c r="I37" s="939" t="s">
        <v>1782</v>
      </c>
      <c r="J37" s="940"/>
      <c r="K37" s="940"/>
      <c r="L37" s="940"/>
      <c r="M37" s="940"/>
      <c r="N37" s="940"/>
      <c r="O37" s="940"/>
      <c r="P37" s="940"/>
      <c r="Q37" s="940"/>
      <c r="R37" s="940"/>
      <c r="S37" s="940"/>
      <c r="T37" s="940"/>
      <c r="U37" s="940"/>
      <c r="V37" s="940"/>
      <c r="W37" s="203" t="s">
        <v>1684</v>
      </c>
      <c r="X37" s="974">
        <f>IF(I38="Tidak Dilakukan Pengujian",X39,
IF(I38=M18,CO18,
IF(I38=M20,CO20,
IF(I38=M22,CO22,
IF(I38=M24,CO24,
IF(I38=M26,CO26,
IF(I38=M28,CO28,"Pilih teknik yang lain")))))))</f>
        <v>0</v>
      </c>
      <c r="Y37" s="940"/>
      <c r="Z37" s="940"/>
      <c r="AA37" s="940"/>
      <c r="AB37" s="940"/>
      <c r="AK37" s="186"/>
      <c r="AL37" s="110"/>
      <c r="AM37" s="110"/>
      <c r="AN37" s="110"/>
      <c r="AO37" s="110"/>
      <c r="AP37" s="110"/>
      <c r="AQ37" s="110"/>
      <c r="AR37" s="110"/>
      <c r="AS37" s="110"/>
      <c r="AT37" s="110"/>
      <c r="AU37" s="110"/>
      <c r="AV37" s="110"/>
      <c r="AW37" s="110"/>
      <c r="AX37" s="110"/>
      <c r="AY37" s="110"/>
      <c r="AZ37" s="110"/>
      <c r="BA37" s="110"/>
      <c r="BB37" s="110"/>
      <c r="BC37" s="110"/>
      <c r="BD37" s="110"/>
      <c r="BE37" s="110"/>
      <c r="BF37" s="110"/>
      <c r="BG37" s="110"/>
      <c r="BH37" s="110"/>
      <c r="BI37" s="110"/>
      <c r="BJ37" s="110"/>
      <c r="BK37" s="110"/>
      <c r="BL37" s="110"/>
      <c r="BM37" s="110"/>
      <c r="BN37" s="110"/>
      <c r="BO37" s="110"/>
      <c r="BP37" s="110"/>
      <c r="BQ37" s="110"/>
      <c r="BR37" s="110"/>
      <c r="BS37" s="110"/>
      <c r="BT37" s="110"/>
      <c r="BU37" s="110"/>
      <c r="BV37" s="110"/>
      <c r="BW37" s="110"/>
      <c r="BX37" s="110"/>
      <c r="BY37" s="110"/>
      <c r="BZ37" s="110"/>
      <c r="CA37" s="110"/>
      <c r="CB37" s="110"/>
      <c r="CC37" s="110"/>
      <c r="CD37" s="110"/>
      <c r="CE37" s="110"/>
      <c r="CF37" s="110"/>
      <c r="CG37" s="110"/>
      <c r="CH37" s="110"/>
      <c r="CI37" s="110"/>
      <c r="CJ37" s="110"/>
      <c r="CK37" s="110"/>
      <c r="CL37" s="110"/>
      <c r="CM37" s="110"/>
      <c r="CN37" s="110"/>
      <c r="CO37" s="110"/>
      <c r="CP37" s="110"/>
      <c r="CQ37" s="110"/>
      <c r="CR37" s="110"/>
      <c r="CS37" s="110"/>
      <c r="CT37" s="110"/>
      <c r="CU37" s="110"/>
      <c r="CV37" s="110"/>
      <c r="CW37" s="110"/>
      <c r="CX37" s="110"/>
    </row>
    <row r="38" spans="7:102" ht="15" customHeight="1" x14ac:dyDescent="0.25">
      <c r="G38" s="521"/>
      <c r="H38" s="202"/>
      <c r="I38" s="939" t="s">
        <v>2032</v>
      </c>
      <c r="J38" s="940"/>
      <c r="K38" s="940"/>
      <c r="L38" s="940"/>
      <c r="M38" s="940"/>
      <c r="N38" s="940"/>
      <c r="O38" s="940"/>
      <c r="P38" s="940"/>
      <c r="Q38" s="940"/>
      <c r="R38" s="940"/>
      <c r="S38" s="940"/>
      <c r="T38" s="940"/>
      <c r="U38" s="940"/>
      <c r="V38" s="940"/>
      <c r="W38" s="203"/>
      <c r="X38" s="522"/>
      <c r="Y38" s="522"/>
      <c r="Z38" s="522"/>
      <c r="AA38" s="522"/>
      <c r="AB38" s="522"/>
      <c r="AC38" s="204"/>
      <c r="AD38" s="204"/>
      <c r="AE38" s="204"/>
      <c r="AF38" s="204"/>
      <c r="AG38" s="204"/>
      <c r="AH38" s="204"/>
      <c r="AI38" s="204"/>
      <c r="AJ38" s="204"/>
      <c r="AK38" s="444"/>
      <c r="AL38" s="110"/>
      <c r="AM38" s="110"/>
      <c r="AN38" s="110"/>
      <c r="AO38" s="110"/>
      <c r="AP38" s="110"/>
      <c r="AQ38" s="110"/>
      <c r="AR38" s="110"/>
      <c r="AS38" s="110"/>
      <c r="AT38" s="110"/>
      <c r="AU38" s="110"/>
      <c r="AV38" s="110"/>
      <c r="AW38" s="110"/>
      <c r="AX38" s="110"/>
      <c r="AY38" s="110"/>
      <c r="AZ38" s="110"/>
      <c r="BA38" s="110"/>
      <c r="BB38" s="110"/>
      <c r="BC38" s="110"/>
      <c r="BD38" s="110"/>
      <c r="BE38" s="110"/>
      <c r="BF38" s="110"/>
      <c r="BG38" s="110"/>
      <c r="BH38" s="110"/>
      <c r="BI38" s="110"/>
      <c r="BJ38" s="110"/>
      <c r="BK38" s="110"/>
      <c r="BL38" s="110"/>
      <c r="BM38" s="110"/>
      <c r="BN38" s="110"/>
      <c r="BO38" s="110"/>
      <c r="BP38" s="110"/>
      <c r="BQ38" s="110"/>
      <c r="BR38" s="110"/>
      <c r="BS38" s="110"/>
      <c r="BT38" s="110"/>
      <c r="BU38" s="110"/>
      <c r="BV38" s="110"/>
      <c r="BW38" s="110"/>
      <c r="BX38" s="110"/>
      <c r="BY38" s="110"/>
      <c r="BZ38" s="110"/>
      <c r="CA38" s="110"/>
      <c r="CB38" s="110"/>
      <c r="CC38" s="110"/>
      <c r="CD38" s="110"/>
      <c r="CE38" s="110"/>
      <c r="CF38" s="110"/>
      <c r="CG38" s="110"/>
      <c r="CH38" s="110"/>
      <c r="CI38" s="110"/>
      <c r="CJ38" s="110"/>
      <c r="CK38" s="110"/>
      <c r="CL38" s="110"/>
      <c r="CM38" s="110"/>
      <c r="CN38" s="110"/>
      <c r="CO38" s="110"/>
      <c r="CP38" s="110"/>
      <c r="CQ38" s="110"/>
      <c r="CR38" s="110"/>
      <c r="CS38" s="110"/>
      <c r="CT38" s="110"/>
      <c r="CU38" s="110"/>
      <c r="CV38" s="110"/>
      <c r="CW38" s="110"/>
      <c r="CX38" s="110"/>
    </row>
    <row r="39" spans="7:102" ht="15" customHeight="1" x14ac:dyDescent="0.25">
      <c r="G39" s="521"/>
      <c r="H39" s="202" t="s">
        <v>1681</v>
      </c>
      <c r="I39" s="939" t="s">
        <v>1783</v>
      </c>
      <c r="J39" s="940"/>
      <c r="K39" s="940"/>
      <c r="L39" s="940"/>
      <c r="M39" s="940"/>
      <c r="N39" s="940"/>
      <c r="O39" s="940"/>
      <c r="P39" s="940"/>
      <c r="Q39" s="940"/>
      <c r="R39" s="940"/>
      <c r="S39" s="940"/>
      <c r="T39" s="940"/>
      <c r="U39" s="940"/>
      <c r="V39" s="940"/>
      <c r="W39" s="203" t="s">
        <v>1684</v>
      </c>
      <c r="X39" s="968">
        <f>'C-6'!U32</f>
        <v>0</v>
      </c>
      <c r="Y39" s="794"/>
      <c r="Z39" s="794"/>
      <c r="AA39" s="794"/>
      <c r="AB39" s="794"/>
      <c r="AC39" s="204"/>
      <c r="AD39" s="204"/>
      <c r="AE39" s="204"/>
      <c r="AF39" s="204"/>
      <c r="AG39" s="204"/>
      <c r="AH39" s="204"/>
      <c r="AI39" s="204"/>
      <c r="AJ39" s="204"/>
      <c r="AK39" s="444"/>
      <c r="AL39" s="110"/>
      <c r="AM39" s="110"/>
      <c r="AN39" s="110"/>
      <c r="AO39" s="110"/>
      <c r="AP39" s="110"/>
      <c r="AQ39" s="110"/>
      <c r="AR39" s="110"/>
      <c r="AS39" s="110"/>
      <c r="AT39" s="110"/>
      <c r="AU39" s="110"/>
      <c r="AV39" s="110"/>
      <c r="AW39" s="110"/>
      <c r="AX39" s="110"/>
      <c r="AY39" s="110"/>
      <c r="AZ39" s="110"/>
      <c r="BA39" s="110"/>
      <c r="BB39" s="110"/>
      <c r="BC39" s="110"/>
      <c r="BD39" s="110"/>
      <c r="BE39" s="110"/>
      <c r="BF39" s="110"/>
      <c r="BG39" s="110"/>
      <c r="BH39" s="110"/>
      <c r="BI39" s="110"/>
      <c r="BJ39" s="110"/>
      <c r="BK39" s="110"/>
      <c r="BL39" s="110"/>
      <c r="BM39" s="110"/>
      <c r="BN39" s="110"/>
      <c r="BO39" s="110"/>
      <c r="BP39" s="110"/>
      <c r="BQ39" s="110"/>
      <c r="BR39" s="110"/>
      <c r="BS39" s="110"/>
      <c r="BT39" s="110"/>
      <c r="BU39" s="110"/>
      <c r="BV39" s="110"/>
      <c r="BW39" s="110"/>
      <c r="BX39" s="110"/>
      <c r="BY39" s="110"/>
      <c r="BZ39" s="110"/>
      <c r="CA39" s="110"/>
      <c r="CB39" s="110"/>
      <c r="CC39" s="110"/>
      <c r="CD39" s="110"/>
      <c r="CE39" s="110"/>
      <c r="CF39" s="110"/>
      <c r="CG39" s="110"/>
      <c r="CH39" s="110"/>
      <c r="CI39" s="110"/>
      <c r="CJ39" s="110"/>
      <c r="CK39" s="110"/>
      <c r="CL39" s="110"/>
      <c r="CM39" s="110"/>
      <c r="CN39" s="110"/>
      <c r="CO39" s="110"/>
      <c r="CP39" s="110"/>
      <c r="CQ39" s="110"/>
      <c r="CR39" s="110"/>
      <c r="CS39" s="110"/>
      <c r="CT39" s="110"/>
      <c r="CU39" s="110"/>
      <c r="CV39" s="110"/>
      <c r="CW39" s="110"/>
      <c r="CX39" s="110"/>
    </row>
    <row r="40" spans="7:102" ht="15" customHeight="1" x14ac:dyDescent="0.25">
      <c r="G40" s="521"/>
      <c r="H40" s="202" t="s">
        <v>1772</v>
      </c>
      <c r="I40" s="203"/>
      <c r="J40" s="203"/>
      <c r="K40" s="203"/>
      <c r="L40" s="203"/>
      <c r="M40" s="203"/>
      <c r="N40" s="203"/>
      <c r="O40" s="203"/>
      <c r="P40" s="203"/>
      <c r="Q40" s="203"/>
      <c r="R40" s="203"/>
      <c r="S40" s="203"/>
      <c r="T40" s="203"/>
      <c r="U40" s="203"/>
      <c r="V40" s="203"/>
      <c r="W40" s="203" t="s">
        <v>1684</v>
      </c>
      <c r="X40" s="966">
        <f>X37-X39</f>
        <v>0</v>
      </c>
      <c r="Y40" s="789"/>
      <c r="Z40" s="789"/>
      <c r="AA40" s="789"/>
      <c r="AB40" s="789"/>
      <c r="AC40" s="204"/>
      <c r="AD40" s="204"/>
      <c r="AE40" s="204"/>
      <c r="AF40" s="204"/>
      <c r="AG40" s="204"/>
      <c r="AH40" s="204"/>
      <c r="AI40" s="204"/>
      <c r="AJ40" s="204"/>
      <c r="AK40" s="444"/>
      <c r="AL40" s="110"/>
      <c r="AM40" s="110"/>
      <c r="AN40" s="110"/>
      <c r="AO40" s="110"/>
      <c r="AP40" s="110"/>
      <c r="AQ40" s="110"/>
      <c r="AR40" s="110"/>
      <c r="AS40" s="110"/>
      <c r="AT40" s="110"/>
      <c r="AU40" s="110"/>
      <c r="AV40" s="110"/>
      <c r="AW40" s="110"/>
      <c r="AX40" s="110"/>
      <c r="AY40" s="110"/>
      <c r="AZ40" s="110"/>
      <c r="BA40" s="110"/>
      <c r="BB40" s="110"/>
      <c r="BC40" s="110"/>
      <c r="BD40" s="110"/>
      <c r="BE40" s="110"/>
      <c r="BF40" s="110"/>
      <c r="BG40" s="110"/>
      <c r="BH40" s="110"/>
      <c r="BI40" s="110"/>
      <c r="BJ40" s="110"/>
      <c r="BK40" s="110"/>
      <c r="BL40" s="110"/>
      <c r="BM40" s="110"/>
      <c r="BN40" s="110"/>
      <c r="BO40" s="110"/>
      <c r="BP40" s="110"/>
      <c r="BQ40" s="110"/>
      <c r="BR40" s="110"/>
      <c r="BS40" s="110"/>
      <c r="BT40" s="110"/>
      <c r="BU40" s="110"/>
      <c r="BV40" s="110"/>
      <c r="BW40" s="110"/>
      <c r="BX40" s="110"/>
      <c r="BY40" s="110"/>
      <c r="BZ40" s="110"/>
      <c r="CA40" s="110"/>
      <c r="CB40" s="110"/>
      <c r="CC40" s="110"/>
      <c r="CD40" s="110"/>
      <c r="CE40" s="110"/>
      <c r="CF40" s="110"/>
      <c r="CG40" s="110"/>
      <c r="CH40" s="110"/>
      <c r="CI40" s="110"/>
      <c r="CJ40" s="110"/>
      <c r="CK40" s="110"/>
      <c r="CL40" s="110"/>
      <c r="CM40" s="110"/>
      <c r="CN40" s="110"/>
      <c r="CO40" s="110"/>
      <c r="CP40" s="110"/>
      <c r="CQ40" s="110"/>
      <c r="CR40" s="110"/>
      <c r="CS40" s="110"/>
      <c r="CT40" s="110"/>
      <c r="CU40" s="110"/>
      <c r="CV40" s="110"/>
      <c r="CW40" s="110"/>
      <c r="CX40" s="110"/>
    </row>
    <row r="41" spans="7:102" ht="15" customHeight="1" x14ac:dyDescent="0.25">
      <c r="G41" s="521"/>
      <c r="H41" s="202"/>
      <c r="I41" s="203"/>
      <c r="J41" s="203"/>
      <c r="K41" s="203"/>
      <c r="L41" s="203"/>
      <c r="M41" s="203"/>
      <c r="N41" s="203"/>
      <c r="O41" s="203"/>
      <c r="P41" s="203"/>
      <c r="Q41" s="203"/>
      <c r="R41" s="203"/>
      <c r="S41" s="203"/>
      <c r="T41" s="203"/>
      <c r="U41" s="203"/>
      <c r="V41" s="203"/>
      <c r="W41" s="203"/>
      <c r="X41" s="522"/>
      <c r="Y41" s="522"/>
      <c r="Z41" s="522"/>
      <c r="AA41" s="522"/>
      <c r="AB41" s="522"/>
      <c r="AC41" s="204"/>
      <c r="AD41" s="204"/>
      <c r="AE41" s="204"/>
      <c r="AF41" s="204"/>
      <c r="AG41" s="204"/>
      <c r="AH41" s="204"/>
      <c r="AI41" s="204"/>
      <c r="AJ41" s="204"/>
      <c r="AK41" s="444"/>
      <c r="AL41" s="110"/>
      <c r="AM41" s="110"/>
      <c r="AN41" s="110"/>
      <c r="AO41" s="110"/>
      <c r="AP41" s="110"/>
      <c r="AQ41" s="110"/>
      <c r="AR41" s="110"/>
      <c r="AS41" s="110"/>
      <c r="AT41" s="110"/>
      <c r="AU41" s="110"/>
      <c r="AV41" s="110"/>
      <c r="AW41" s="110"/>
      <c r="AX41" s="110"/>
      <c r="AY41" s="110"/>
      <c r="AZ41" s="110"/>
      <c r="BA41" s="110"/>
      <c r="BB41" s="110"/>
      <c r="BC41" s="110"/>
      <c r="BD41" s="110"/>
      <c r="BE41" s="110"/>
      <c r="BF41" s="110"/>
      <c r="BG41" s="110"/>
      <c r="BH41" s="110"/>
      <c r="BI41" s="110"/>
      <c r="BJ41" s="110"/>
      <c r="BK41" s="110"/>
      <c r="BL41" s="110"/>
      <c r="BM41" s="110"/>
      <c r="BN41" s="110"/>
      <c r="BO41" s="110"/>
      <c r="BP41" s="110"/>
      <c r="BQ41" s="110"/>
      <c r="BR41" s="110"/>
      <c r="BS41" s="110"/>
      <c r="BT41" s="110"/>
      <c r="BU41" s="110"/>
      <c r="BV41" s="110"/>
      <c r="BW41" s="110"/>
      <c r="BX41" s="110"/>
      <c r="BY41" s="110"/>
      <c r="BZ41" s="110"/>
      <c r="CA41" s="110"/>
      <c r="CB41" s="110"/>
      <c r="CC41" s="110"/>
      <c r="CD41" s="110"/>
      <c r="CE41" s="110"/>
      <c r="CF41" s="110"/>
      <c r="CG41" s="110"/>
      <c r="CH41" s="110"/>
      <c r="CI41" s="110"/>
      <c r="CJ41" s="110"/>
      <c r="CK41" s="110"/>
      <c r="CL41" s="110"/>
      <c r="CM41" s="110"/>
      <c r="CN41" s="110"/>
      <c r="CO41" s="110"/>
      <c r="CP41" s="110"/>
      <c r="CQ41" s="110"/>
      <c r="CR41" s="110"/>
      <c r="CS41" s="110"/>
      <c r="CT41" s="110"/>
      <c r="CU41" s="110"/>
      <c r="CV41" s="110"/>
      <c r="CW41" s="110"/>
      <c r="CX41" s="110"/>
    </row>
    <row r="42" spans="7:102" ht="15" customHeight="1" x14ac:dyDescent="0.25">
      <c r="G42" s="521" t="s">
        <v>1784</v>
      </c>
      <c r="H42" s="202" t="s">
        <v>1785</v>
      </c>
      <c r="I42" s="203"/>
      <c r="J42" s="203"/>
      <c r="K42" s="203"/>
      <c r="L42" s="203"/>
      <c r="M42" s="203"/>
      <c r="N42" s="203"/>
      <c r="O42" s="203"/>
      <c r="P42" s="203"/>
      <c r="Q42" s="203"/>
      <c r="R42" s="203"/>
      <c r="S42" s="203"/>
      <c r="T42" s="203"/>
      <c r="U42" s="203"/>
      <c r="V42" s="203"/>
      <c r="W42" s="203"/>
      <c r="X42" s="203"/>
      <c r="Y42" s="203"/>
      <c r="Z42" s="203"/>
      <c r="AA42" s="203"/>
      <c r="AB42" s="203"/>
      <c r="AC42" s="204"/>
      <c r="AD42" s="204"/>
      <c r="AE42" s="204"/>
      <c r="AF42" s="204"/>
      <c r="AG42" s="204"/>
      <c r="AH42" s="204"/>
      <c r="AI42" s="204"/>
      <c r="AJ42" s="204"/>
      <c r="AK42" s="444"/>
      <c r="AL42" s="110"/>
      <c r="AM42" s="110"/>
      <c r="AN42" s="110"/>
      <c r="AO42" s="110"/>
      <c r="AP42" s="110"/>
      <c r="AQ42" s="110"/>
      <c r="AR42" s="110"/>
      <c r="AS42" s="110"/>
      <c r="AT42" s="110"/>
      <c r="AU42" s="110"/>
      <c r="AV42" s="110"/>
      <c r="AW42" s="110"/>
      <c r="AX42" s="110"/>
      <c r="AY42" s="110"/>
      <c r="AZ42" s="110"/>
      <c r="BA42" s="110"/>
      <c r="BB42" s="110"/>
      <c r="BC42" s="110"/>
      <c r="BD42" s="110"/>
      <c r="BE42" s="110"/>
      <c r="BF42" s="110"/>
      <c r="BG42" s="110"/>
      <c r="BH42" s="110"/>
      <c r="BI42" s="110"/>
      <c r="BJ42" s="110"/>
      <c r="BK42" s="110"/>
      <c r="BL42" s="110"/>
      <c r="BM42" s="110"/>
      <c r="BN42" s="110"/>
      <c r="BO42" s="110"/>
      <c r="BP42" s="110"/>
      <c r="BQ42" s="110"/>
      <c r="BR42" s="110"/>
      <c r="BS42" s="110"/>
      <c r="BT42" s="110"/>
      <c r="BU42" s="110"/>
      <c r="BV42" s="110"/>
      <c r="BW42" s="110"/>
      <c r="BX42" s="110"/>
      <c r="BY42" s="110"/>
      <c r="BZ42" s="110"/>
      <c r="CA42" s="110"/>
      <c r="CB42" s="110"/>
      <c r="CC42" s="110"/>
      <c r="CD42" s="110"/>
      <c r="CE42" s="110"/>
      <c r="CF42" s="110"/>
      <c r="CG42" s="110"/>
      <c r="CH42" s="110"/>
      <c r="CI42" s="110"/>
      <c r="CJ42" s="110"/>
      <c r="CK42" s="110"/>
      <c r="CL42" s="110"/>
      <c r="CM42" s="110"/>
      <c r="CN42" s="110"/>
      <c r="CO42" s="110"/>
      <c r="CP42" s="110"/>
      <c r="CQ42" s="110"/>
      <c r="CR42" s="110"/>
      <c r="CS42" s="110"/>
      <c r="CT42" s="110"/>
      <c r="CU42" s="110"/>
      <c r="CV42" s="110"/>
      <c r="CW42" s="110"/>
      <c r="CX42" s="110"/>
    </row>
    <row r="43" spans="7:102" ht="15" customHeight="1" x14ac:dyDescent="0.25">
      <c r="G43" s="521"/>
      <c r="H43" s="972" t="s">
        <v>1786</v>
      </c>
      <c r="I43" s="940"/>
      <c r="J43" s="940"/>
      <c r="K43" s="940"/>
      <c r="L43" s="940"/>
      <c r="M43" s="940"/>
      <c r="N43" s="940"/>
      <c r="O43" s="940"/>
      <c r="P43" s="940"/>
      <c r="Q43" s="940"/>
      <c r="R43" s="940"/>
      <c r="S43" s="940"/>
      <c r="T43" s="940"/>
      <c r="U43" s="940"/>
      <c r="V43" s="940"/>
      <c r="W43" s="940"/>
      <c r="X43" s="940"/>
      <c r="Y43" s="940"/>
      <c r="Z43" s="940"/>
      <c r="AA43" s="940"/>
      <c r="AB43" s="940"/>
      <c r="AC43" s="940"/>
      <c r="AD43" s="940"/>
      <c r="AE43" s="940"/>
      <c r="AF43" s="940"/>
      <c r="AG43" s="940"/>
      <c r="AH43" s="940"/>
      <c r="AI43" s="940"/>
      <c r="AJ43" s="940"/>
      <c r="AK43" s="805"/>
      <c r="AL43" s="110"/>
      <c r="AM43" s="110"/>
      <c r="AN43" s="110"/>
      <c r="AO43" s="110"/>
      <c r="AP43" s="110"/>
      <c r="AQ43" s="110"/>
      <c r="AR43" s="110"/>
      <c r="AS43" s="110"/>
      <c r="AT43" s="110"/>
      <c r="AU43" s="110"/>
      <c r="AV43" s="110"/>
      <c r="AW43" s="110"/>
      <c r="AX43" s="110"/>
      <c r="AY43" s="110"/>
      <c r="AZ43" s="110"/>
      <c r="BA43" s="110"/>
      <c r="BB43" s="110"/>
      <c r="BC43" s="110"/>
      <c r="BD43" s="110"/>
      <c r="BE43" s="110"/>
      <c r="BF43" s="110"/>
      <c r="BG43" s="110"/>
      <c r="BH43" s="110"/>
      <c r="BI43" s="110"/>
      <c r="BJ43" s="110"/>
      <c r="BK43" s="110"/>
      <c r="BL43" s="110"/>
      <c r="BM43" s="110"/>
      <c r="BN43" s="110"/>
      <c r="BO43" s="110"/>
      <c r="BP43" s="110"/>
      <c r="BQ43" s="110"/>
      <c r="BR43" s="110"/>
      <c r="BS43" s="110"/>
      <c r="BT43" s="110"/>
      <c r="BU43" s="110"/>
      <c r="BV43" s="110"/>
      <c r="BW43" s="110"/>
      <c r="BX43" s="110"/>
      <c r="BY43" s="110"/>
      <c r="BZ43" s="110"/>
      <c r="CA43" s="110"/>
      <c r="CB43" s="110"/>
      <c r="CC43" s="110"/>
      <c r="CD43" s="110"/>
      <c r="CE43" s="110"/>
      <c r="CF43" s="110"/>
      <c r="CG43" s="110"/>
      <c r="CH43" s="110"/>
      <c r="CI43" s="110"/>
      <c r="CJ43" s="110"/>
      <c r="CK43" s="110"/>
      <c r="CL43" s="110"/>
      <c r="CM43" s="110"/>
      <c r="CN43" s="110"/>
      <c r="CO43" s="110"/>
      <c r="CP43" s="110"/>
      <c r="CQ43" s="110"/>
      <c r="CR43" s="110"/>
      <c r="CS43" s="110"/>
      <c r="CT43" s="110"/>
      <c r="CU43" s="110"/>
      <c r="CV43" s="110"/>
      <c r="CW43" s="110"/>
      <c r="CX43" s="110"/>
    </row>
    <row r="44" spans="7:102" ht="15" customHeight="1" x14ac:dyDescent="0.25">
      <c r="G44" s="521"/>
      <c r="H44" s="804"/>
      <c r="I44" s="940"/>
      <c r="J44" s="940"/>
      <c r="K44" s="940"/>
      <c r="L44" s="940"/>
      <c r="M44" s="940"/>
      <c r="N44" s="940"/>
      <c r="O44" s="940"/>
      <c r="P44" s="940"/>
      <c r="Q44" s="940"/>
      <c r="R44" s="940"/>
      <c r="S44" s="940"/>
      <c r="T44" s="940"/>
      <c r="U44" s="940"/>
      <c r="V44" s="940"/>
      <c r="W44" s="940"/>
      <c r="X44" s="940"/>
      <c r="Y44" s="940"/>
      <c r="Z44" s="940"/>
      <c r="AA44" s="940"/>
      <c r="AB44" s="940"/>
      <c r="AC44" s="940"/>
      <c r="AD44" s="940"/>
      <c r="AE44" s="940"/>
      <c r="AF44" s="940"/>
      <c r="AG44" s="940"/>
      <c r="AH44" s="940"/>
      <c r="AI44" s="940"/>
      <c r="AJ44" s="940"/>
      <c r="AK44" s="805"/>
      <c r="AL44" s="110"/>
      <c r="AM44" s="110"/>
      <c r="AN44" s="110"/>
      <c r="AO44" s="110"/>
      <c r="AP44" s="110"/>
      <c r="AQ44" s="110"/>
      <c r="AR44" s="110"/>
      <c r="AS44" s="110"/>
      <c r="AT44" s="110"/>
      <c r="AU44" s="110"/>
      <c r="AV44" s="110"/>
      <c r="AW44" s="110"/>
      <c r="AX44" s="110"/>
      <c r="AY44" s="110"/>
      <c r="AZ44" s="110"/>
      <c r="BA44" s="110"/>
      <c r="BB44" s="110"/>
      <c r="BC44" s="110"/>
      <c r="BD44" s="110"/>
      <c r="BE44" s="110"/>
      <c r="BF44" s="110"/>
      <c r="BG44" s="110"/>
      <c r="BH44" s="110"/>
      <c r="BI44" s="110"/>
      <c r="BJ44" s="110"/>
      <c r="BK44" s="110"/>
      <c r="BL44" s="110"/>
      <c r="BM44" s="110"/>
      <c r="BN44" s="110"/>
      <c r="BO44" s="110"/>
      <c r="BP44" s="110"/>
      <c r="BQ44" s="110"/>
      <c r="BR44" s="110"/>
      <c r="BS44" s="110"/>
      <c r="BT44" s="110"/>
      <c r="BU44" s="110"/>
      <c r="BV44" s="110"/>
      <c r="BW44" s="110"/>
      <c r="BX44" s="110"/>
      <c r="BY44" s="110"/>
      <c r="BZ44" s="110"/>
      <c r="CA44" s="110"/>
      <c r="CB44" s="110"/>
      <c r="CC44" s="110"/>
      <c r="CD44" s="110"/>
      <c r="CE44" s="110"/>
      <c r="CF44" s="110"/>
      <c r="CG44" s="110"/>
      <c r="CH44" s="110"/>
      <c r="CI44" s="110"/>
      <c r="CJ44" s="110"/>
      <c r="CK44" s="110"/>
      <c r="CL44" s="110"/>
      <c r="CM44" s="110"/>
      <c r="CN44" s="110"/>
      <c r="CO44" s="110"/>
      <c r="CP44" s="110"/>
      <c r="CQ44" s="110"/>
      <c r="CR44" s="110"/>
      <c r="CS44" s="110"/>
      <c r="CT44" s="110"/>
      <c r="CU44" s="110"/>
      <c r="CV44" s="110"/>
      <c r="CW44" s="110"/>
      <c r="CX44" s="110"/>
    </row>
    <row r="45" spans="7:102" ht="15" customHeight="1" x14ac:dyDescent="0.25">
      <c r="G45" s="521"/>
      <c r="H45" s="804"/>
      <c r="I45" s="940"/>
      <c r="J45" s="940"/>
      <c r="K45" s="940"/>
      <c r="L45" s="940"/>
      <c r="M45" s="940"/>
      <c r="N45" s="940"/>
      <c r="O45" s="940"/>
      <c r="P45" s="940"/>
      <c r="Q45" s="940"/>
      <c r="R45" s="940"/>
      <c r="S45" s="940"/>
      <c r="T45" s="940"/>
      <c r="U45" s="940"/>
      <c r="V45" s="940"/>
      <c r="W45" s="940"/>
      <c r="X45" s="940"/>
      <c r="Y45" s="940"/>
      <c r="Z45" s="940"/>
      <c r="AA45" s="940"/>
      <c r="AB45" s="940"/>
      <c r="AC45" s="940"/>
      <c r="AD45" s="940"/>
      <c r="AE45" s="940"/>
      <c r="AF45" s="940"/>
      <c r="AG45" s="940"/>
      <c r="AH45" s="940"/>
      <c r="AI45" s="940"/>
      <c r="AJ45" s="940"/>
      <c r="AK45" s="805"/>
      <c r="AL45" s="110"/>
      <c r="AM45" s="110"/>
      <c r="AN45" s="110"/>
      <c r="AO45" s="110"/>
      <c r="AP45" s="110"/>
      <c r="AQ45" s="110"/>
      <c r="AR45" s="110"/>
      <c r="AS45" s="110"/>
      <c r="AT45" s="110"/>
      <c r="AU45" s="110"/>
      <c r="AV45" s="110"/>
      <c r="AW45" s="110"/>
      <c r="AX45" s="110"/>
      <c r="AY45" s="110"/>
      <c r="AZ45" s="110"/>
      <c r="BA45" s="110"/>
      <c r="BB45" s="110"/>
      <c r="BC45" s="110"/>
      <c r="BD45" s="110"/>
      <c r="BE45" s="110"/>
      <c r="BF45" s="110"/>
      <c r="BG45" s="110"/>
      <c r="BH45" s="110"/>
      <c r="BI45" s="110"/>
      <c r="BJ45" s="110"/>
      <c r="BK45" s="110"/>
      <c r="BL45" s="110"/>
      <c r="BM45" s="110"/>
      <c r="BN45" s="110"/>
      <c r="BO45" s="110"/>
      <c r="BP45" s="110"/>
      <c r="BQ45" s="110"/>
      <c r="BR45" s="110"/>
      <c r="BS45" s="110"/>
      <c r="BT45" s="110"/>
      <c r="BU45" s="110"/>
      <c r="BV45" s="110"/>
      <c r="BW45" s="110"/>
      <c r="BX45" s="110"/>
      <c r="BY45" s="110"/>
      <c r="BZ45" s="110"/>
      <c r="CA45" s="110"/>
      <c r="CB45" s="110"/>
      <c r="CC45" s="110"/>
      <c r="CD45" s="110"/>
      <c r="CE45" s="110"/>
      <c r="CF45" s="110"/>
      <c r="CG45" s="110"/>
      <c r="CH45" s="110"/>
      <c r="CI45" s="110"/>
      <c r="CJ45" s="110"/>
      <c r="CK45" s="110"/>
      <c r="CL45" s="110"/>
      <c r="CM45" s="110"/>
      <c r="CN45" s="110"/>
      <c r="CO45" s="110"/>
      <c r="CP45" s="110"/>
      <c r="CQ45" s="110"/>
      <c r="CR45" s="110"/>
      <c r="CS45" s="110"/>
      <c r="CT45" s="110"/>
      <c r="CU45" s="110"/>
      <c r="CV45" s="110"/>
      <c r="CW45" s="110"/>
      <c r="CX45" s="110"/>
    </row>
    <row r="46" spans="7:102" ht="15" customHeight="1" x14ac:dyDescent="0.25">
      <c r="G46" s="521"/>
      <c r="H46" s="804"/>
      <c r="I46" s="940"/>
      <c r="J46" s="940"/>
      <c r="K46" s="940"/>
      <c r="L46" s="940"/>
      <c r="M46" s="940"/>
      <c r="N46" s="940"/>
      <c r="O46" s="940"/>
      <c r="P46" s="940"/>
      <c r="Q46" s="940"/>
      <c r="R46" s="940"/>
      <c r="S46" s="940"/>
      <c r="T46" s="940"/>
      <c r="U46" s="940"/>
      <c r="V46" s="940"/>
      <c r="W46" s="940"/>
      <c r="X46" s="940"/>
      <c r="Y46" s="940"/>
      <c r="Z46" s="940"/>
      <c r="AA46" s="940"/>
      <c r="AB46" s="940"/>
      <c r="AC46" s="940"/>
      <c r="AD46" s="940"/>
      <c r="AE46" s="940"/>
      <c r="AF46" s="940"/>
      <c r="AG46" s="940"/>
      <c r="AH46" s="940"/>
      <c r="AI46" s="940"/>
      <c r="AJ46" s="940"/>
      <c r="AK46" s="805"/>
      <c r="AL46" s="110"/>
      <c r="AM46" s="110"/>
      <c r="AN46" s="110"/>
      <c r="AO46" s="110"/>
      <c r="AP46" s="110"/>
      <c r="AQ46" s="110"/>
      <c r="AR46" s="110"/>
      <c r="AS46" s="110"/>
      <c r="AT46" s="110"/>
      <c r="AU46" s="110"/>
      <c r="AV46" s="110"/>
      <c r="AW46" s="110"/>
      <c r="AX46" s="110"/>
      <c r="AY46" s="110"/>
      <c r="AZ46" s="110"/>
      <c r="BA46" s="110"/>
      <c r="BB46" s="110"/>
      <c r="BC46" s="110"/>
      <c r="BD46" s="110"/>
      <c r="BE46" s="110"/>
      <c r="BF46" s="110"/>
      <c r="BG46" s="110"/>
      <c r="BH46" s="110"/>
      <c r="BI46" s="110"/>
      <c r="BJ46" s="110"/>
      <c r="BK46" s="110"/>
      <c r="BL46" s="110"/>
      <c r="BM46" s="110"/>
      <c r="BN46" s="110"/>
      <c r="BO46" s="110"/>
      <c r="BP46" s="110"/>
      <c r="BQ46" s="110"/>
      <c r="BR46" s="110"/>
      <c r="BS46" s="110"/>
      <c r="BT46" s="110"/>
      <c r="BU46" s="110"/>
      <c r="BV46" s="110"/>
      <c r="BW46" s="110"/>
      <c r="BX46" s="110"/>
      <c r="BY46" s="110"/>
      <c r="BZ46" s="110"/>
      <c r="CA46" s="110"/>
      <c r="CB46" s="110"/>
      <c r="CC46" s="110"/>
      <c r="CD46" s="110"/>
      <c r="CE46" s="110"/>
      <c r="CF46" s="110"/>
      <c r="CG46" s="110"/>
      <c r="CH46" s="110"/>
      <c r="CI46" s="110"/>
      <c r="CJ46" s="110"/>
      <c r="CK46" s="110"/>
      <c r="CL46" s="110"/>
      <c r="CM46" s="110"/>
      <c r="CN46" s="110"/>
      <c r="CO46" s="110"/>
      <c r="CP46" s="110"/>
      <c r="CQ46" s="110"/>
      <c r="CR46" s="110"/>
      <c r="CS46" s="110"/>
      <c r="CT46" s="110"/>
      <c r="CU46" s="110"/>
      <c r="CV46" s="110"/>
      <c r="CW46" s="110"/>
      <c r="CX46" s="110"/>
    </row>
    <row r="47" spans="7:102" ht="15" customHeight="1" x14ac:dyDescent="0.25">
      <c r="G47" s="521"/>
      <c r="H47" s="202" t="s">
        <v>1787</v>
      </c>
      <c r="I47" s="203"/>
      <c r="J47" s="203"/>
      <c r="K47" s="203"/>
      <c r="L47" s="203"/>
      <c r="M47" s="203"/>
      <c r="N47" s="203"/>
      <c r="O47" s="203"/>
      <c r="P47" s="203"/>
      <c r="Q47" s="203"/>
      <c r="R47" s="203"/>
      <c r="S47" s="203"/>
      <c r="T47" s="203"/>
      <c r="U47" s="203"/>
      <c r="V47" s="203"/>
      <c r="W47" s="203"/>
      <c r="X47" s="522"/>
      <c r="Y47" s="522"/>
      <c r="Z47" s="522"/>
      <c r="AA47" s="522"/>
      <c r="AB47" s="522"/>
      <c r="AC47" s="435"/>
      <c r="AD47" s="435"/>
      <c r="AE47" s="435"/>
      <c r="AF47" s="435"/>
      <c r="AG47" s="435"/>
      <c r="AH47" s="435"/>
      <c r="AI47" s="435"/>
      <c r="AJ47" s="435"/>
      <c r="AK47" s="437"/>
      <c r="AL47" s="110"/>
      <c r="AM47" s="110"/>
      <c r="AN47" s="110"/>
      <c r="AO47" s="110"/>
      <c r="AP47" s="110"/>
      <c r="AQ47" s="110"/>
      <c r="AR47" s="110"/>
      <c r="AS47" s="110"/>
      <c r="AT47" s="110"/>
      <c r="AU47" s="110"/>
      <c r="AV47" s="110"/>
      <c r="AW47" s="110"/>
      <c r="AX47" s="110"/>
      <c r="AY47" s="110"/>
      <c r="AZ47" s="110"/>
      <c r="BA47" s="110"/>
      <c r="BB47" s="110"/>
      <c r="BC47" s="110"/>
      <c r="BD47" s="110"/>
      <c r="BE47" s="110"/>
      <c r="BF47" s="110"/>
      <c r="BG47" s="110"/>
      <c r="BH47" s="110"/>
      <c r="BI47" s="110"/>
      <c r="BJ47" s="110"/>
      <c r="BK47" s="110"/>
      <c r="BL47" s="110"/>
      <c r="BM47" s="110"/>
      <c r="BN47" s="110"/>
      <c r="BO47" s="110"/>
      <c r="BP47" s="110"/>
      <c r="BQ47" s="110"/>
      <c r="BR47" s="110"/>
      <c r="BS47" s="110"/>
      <c r="BT47" s="110"/>
      <c r="BU47" s="110"/>
      <c r="BV47" s="110"/>
      <c r="BW47" s="110"/>
      <c r="BX47" s="110"/>
      <c r="BY47" s="110"/>
      <c r="BZ47" s="110"/>
      <c r="CA47" s="110"/>
      <c r="CB47" s="110"/>
      <c r="CC47" s="110"/>
      <c r="CD47" s="110"/>
      <c r="CE47" s="110"/>
      <c r="CF47" s="110"/>
      <c r="CG47" s="110"/>
      <c r="CH47" s="110"/>
      <c r="CI47" s="110"/>
      <c r="CJ47" s="110"/>
      <c r="CK47" s="110"/>
      <c r="CL47" s="110"/>
      <c r="CM47" s="110"/>
      <c r="CN47" s="110"/>
      <c r="CO47" s="110"/>
      <c r="CP47" s="110"/>
      <c r="CQ47" s="110"/>
      <c r="CR47" s="110"/>
      <c r="CS47" s="110"/>
      <c r="CT47" s="110"/>
      <c r="CU47" s="110"/>
      <c r="CV47" s="110"/>
      <c r="CW47" s="110"/>
      <c r="CX47" s="110"/>
    </row>
    <row r="48" spans="7:102" ht="15" customHeight="1" x14ac:dyDescent="0.25">
      <c r="G48" s="521"/>
      <c r="H48" s="202" t="s">
        <v>1681</v>
      </c>
      <c r="I48" s="973" t="s">
        <v>2031</v>
      </c>
      <c r="J48" s="940"/>
      <c r="K48" s="940"/>
      <c r="L48" s="940"/>
      <c r="M48" s="940"/>
      <c r="N48" s="940"/>
      <c r="O48" s="940"/>
      <c r="P48" s="940"/>
      <c r="Q48" s="940"/>
      <c r="R48" s="940"/>
      <c r="S48" s="940"/>
      <c r="T48" s="940"/>
      <c r="U48" s="940"/>
      <c r="V48" s="940"/>
      <c r="W48" s="940"/>
      <c r="X48" s="940"/>
      <c r="Y48" s="940"/>
      <c r="Z48" s="940"/>
      <c r="AA48" s="940"/>
      <c r="AB48" s="940"/>
      <c r="AC48" s="435"/>
      <c r="AD48" s="435"/>
      <c r="AE48" s="435"/>
      <c r="AF48" s="435"/>
      <c r="AG48" s="435"/>
      <c r="AH48" s="435"/>
      <c r="AI48" s="435"/>
      <c r="AJ48" s="435"/>
      <c r="AK48" s="437"/>
      <c r="AL48" s="110"/>
      <c r="AM48" s="110"/>
      <c r="AN48" s="110"/>
      <c r="AO48" s="110"/>
      <c r="AP48" s="110"/>
      <c r="AQ48" s="110"/>
      <c r="AR48" s="110"/>
      <c r="AS48" s="110"/>
      <c r="AT48" s="110"/>
      <c r="AU48" s="110"/>
      <c r="AV48" s="110"/>
      <c r="AW48" s="110"/>
      <c r="AX48" s="110"/>
      <c r="AY48" s="110"/>
      <c r="AZ48" s="110"/>
      <c r="BA48" s="110"/>
      <c r="BB48" s="110"/>
      <c r="BC48" s="110"/>
      <c r="BD48" s="110"/>
      <c r="BE48" s="110"/>
      <c r="BF48" s="110"/>
      <c r="BG48" s="110"/>
      <c r="BH48" s="110"/>
      <c r="BI48" s="110"/>
      <c r="BJ48" s="110"/>
      <c r="BK48" s="110"/>
      <c r="BL48" s="110"/>
      <c r="BM48" s="110"/>
      <c r="BN48" s="110"/>
      <c r="BO48" s="110"/>
      <c r="BP48" s="110"/>
      <c r="BQ48" s="110"/>
      <c r="BR48" s="110"/>
      <c r="BS48" s="110"/>
      <c r="BT48" s="110"/>
      <c r="BU48" s="110"/>
      <c r="BV48" s="110"/>
      <c r="BW48" s="110"/>
      <c r="BX48" s="110"/>
      <c r="BY48" s="110"/>
      <c r="BZ48" s="110"/>
      <c r="CA48" s="110"/>
      <c r="CB48" s="110"/>
      <c r="CC48" s="110"/>
      <c r="CD48" s="110"/>
      <c r="CE48" s="110"/>
      <c r="CF48" s="110"/>
      <c r="CG48" s="110"/>
      <c r="CH48" s="110"/>
      <c r="CI48" s="110"/>
      <c r="CJ48" s="110"/>
      <c r="CK48" s="110"/>
      <c r="CL48" s="110"/>
      <c r="CM48" s="110"/>
      <c r="CN48" s="110"/>
      <c r="CO48" s="110"/>
      <c r="CP48" s="110"/>
      <c r="CQ48" s="110"/>
      <c r="CR48" s="110"/>
      <c r="CS48" s="110"/>
      <c r="CT48" s="110"/>
      <c r="CU48" s="110"/>
      <c r="CV48" s="110"/>
      <c r="CW48" s="110"/>
      <c r="CX48" s="110"/>
    </row>
    <row r="49" spans="7:102" ht="15" customHeight="1" x14ac:dyDescent="0.25">
      <c r="G49" s="521"/>
      <c r="H49" s="205"/>
      <c r="I49" s="435"/>
      <c r="W49" s="203"/>
      <c r="X49" s="203"/>
      <c r="Y49" s="203"/>
      <c r="Z49" s="203"/>
      <c r="AA49" s="203"/>
      <c r="AB49" s="203"/>
      <c r="AC49" s="204"/>
      <c r="AD49" s="204"/>
      <c r="AE49" s="204"/>
      <c r="AF49" s="204"/>
      <c r="AG49" s="204"/>
      <c r="AH49" s="204"/>
      <c r="AI49" s="204"/>
      <c r="AJ49" s="204"/>
      <c r="AK49" s="444"/>
      <c r="AL49" s="110"/>
      <c r="AM49" s="110"/>
      <c r="AN49" s="110"/>
      <c r="AO49" s="110"/>
      <c r="AP49" s="110"/>
      <c r="AQ49" s="110"/>
      <c r="AR49" s="110"/>
      <c r="AS49" s="110"/>
      <c r="AT49" s="110"/>
      <c r="AU49" s="110"/>
      <c r="AV49" s="110"/>
      <c r="AW49" s="110"/>
      <c r="AX49" s="110"/>
      <c r="AY49" s="110"/>
      <c r="AZ49" s="110"/>
      <c r="BA49" s="110"/>
      <c r="BB49" s="110"/>
      <c r="BC49" s="110"/>
      <c r="BD49" s="110"/>
      <c r="BE49" s="110"/>
      <c r="BF49" s="110"/>
      <c r="BG49" s="110"/>
      <c r="BH49" s="110"/>
      <c r="BI49" s="110"/>
      <c r="BJ49" s="110"/>
      <c r="BK49" s="110"/>
      <c r="BL49" s="110"/>
      <c r="BM49" s="110"/>
      <c r="BN49" s="110"/>
      <c r="BO49" s="110"/>
      <c r="BP49" s="110"/>
      <c r="BQ49" s="110"/>
      <c r="BR49" s="110"/>
      <c r="BS49" s="110"/>
      <c r="BT49" s="110"/>
      <c r="BU49" s="110"/>
      <c r="BV49" s="110"/>
      <c r="BW49" s="110"/>
      <c r="BX49" s="110"/>
      <c r="BY49" s="110"/>
      <c r="BZ49" s="110"/>
      <c r="CA49" s="110"/>
      <c r="CB49" s="110"/>
      <c r="CC49" s="110"/>
      <c r="CD49" s="110"/>
      <c r="CE49" s="110"/>
      <c r="CF49" s="110"/>
      <c r="CG49" s="110"/>
      <c r="CH49" s="110"/>
      <c r="CI49" s="110"/>
      <c r="CJ49" s="110"/>
      <c r="CK49" s="110"/>
      <c r="CL49" s="110"/>
      <c r="CM49" s="110"/>
      <c r="CN49" s="110"/>
      <c r="CO49" s="110"/>
      <c r="CP49" s="110"/>
      <c r="CQ49" s="110"/>
      <c r="CR49" s="110"/>
      <c r="CS49" s="110"/>
      <c r="CT49" s="110"/>
      <c r="CU49" s="110"/>
      <c r="CV49" s="110"/>
      <c r="CW49" s="110"/>
      <c r="CX49" s="110"/>
    </row>
    <row r="50" spans="7:102" ht="15" customHeight="1" x14ac:dyDescent="0.25">
      <c r="G50" s="521" t="s">
        <v>1788</v>
      </c>
      <c r="H50" s="205" t="s">
        <v>1789</v>
      </c>
      <c r="I50" s="435"/>
      <c r="W50" s="203"/>
      <c r="X50" s="203"/>
      <c r="Y50" s="203"/>
      <c r="Z50" s="203"/>
      <c r="AA50" s="203"/>
      <c r="AB50" s="203"/>
      <c r="AC50" s="204"/>
      <c r="AD50" s="204"/>
      <c r="AE50" s="204"/>
      <c r="AF50" s="204"/>
      <c r="AG50" s="204"/>
      <c r="AH50" s="204"/>
      <c r="AI50" s="204"/>
      <c r="AJ50" s="204"/>
      <c r="AK50" s="444"/>
      <c r="AL50" s="110"/>
      <c r="AM50" s="110"/>
      <c r="AN50" s="110"/>
      <c r="AO50" s="110"/>
      <c r="AP50" s="110"/>
      <c r="AQ50" s="110"/>
      <c r="AR50" s="110"/>
      <c r="AS50" s="110"/>
      <c r="AT50" s="110"/>
      <c r="AU50" s="110"/>
      <c r="AV50" s="110"/>
      <c r="AW50" s="110"/>
      <c r="AX50" s="110"/>
      <c r="AY50" s="110"/>
      <c r="AZ50" s="110"/>
      <c r="BA50" s="110"/>
      <c r="BB50" s="110"/>
      <c r="BC50" s="110"/>
      <c r="BD50" s="110"/>
      <c r="BE50" s="110"/>
      <c r="BF50" s="110"/>
      <c r="BG50" s="110"/>
      <c r="BH50" s="110"/>
      <c r="BI50" s="110"/>
      <c r="BJ50" s="110"/>
      <c r="BK50" s="110"/>
      <c r="BL50" s="110"/>
      <c r="BM50" s="110"/>
      <c r="BN50" s="110"/>
      <c r="BO50" s="110"/>
      <c r="BP50" s="110"/>
      <c r="BQ50" s="110"/>
      <c r="BR50" s="110"/>
      <c r="BS50" s="110"/>
      <c r="BT50" s="110"/>
      <c r="BU50" s="110"/>
      <c r="BV50" s="110"/>
      <c r="BW50" s="110"/>
      <c r="BX50" s="110"/>
      <c r="BY50" s="110"/>
      <c r="BZ50" s="110"/>
      <c r="CA50" s="110"/>
      <c r="CB50" s="110"/>
      <c r="CC50" s="110"/>
      <c r="CD50" s="110"/>
      <c r="CE50" s="110"/>
      <c r="CF50" s="110"/>
      <c r="CG50" s="110"/>
      <c r="CH50" s="110"/>
      <c r="CI50" s="110"/>
      <c r="CJ50" s="110"/>
      <c r="CK50" s="110"/>
      <c r="CL50" s="110"/>
      <c r="CM50" s="110"/>
      <c r="CN50" s="110"/>
      <c r="CO50" s="110"/>
      <c r="CP50" s="110"/>
      <c r="CQ50" s="110"/>
      <c r="CR50" s="110"/>
      <c r="CS50" s="110"/>
      <c r="CT50" s="110"/>
      <c r="CU50" s="110"/>
      <c r="CV50" s="110"/>
      <c r="CW50" s="110"/>
      <c r="CX50" s="110"/>
    </row>
    <row r="51" spans="7:102" ht="15" customHeight="1" x14ac:dyDescent="0.25">
      <c r="G51" s="521"/>
      <c r="H51" s="205">
        <v>1</v>
      </c>
      <c r="I51" s="435"/>
      <c r="W51" s="203"/>
      <c r="X51" s="203"/>
      <c r="Y51" s="203"/>
      <c r="Z51" s="203"/>
      <c r="AA51" s="203"/>
      <c r="AB51" s="203"/>
      <c r="AC51" s="204"/>
      <c r="AD51" s="204"/>
      <c r="AE51" s="204"/>
      <c r="AF51" s="204"/>
      <c r="AG51" s="204"/>
      <c r="AH51" s="204"/>
      <c r="AI51" s="204"/>
      <c r="AJ51" s="204"/>
      <c r="AK51" s="444"/>
      <c r="AL51" s="110"/>
      <c r="AM51" s="110"/>
      <c r="AN51" s="110"/>
      <c r="AO51" s="110"/>
      <c r="AP51" s="110"/>
      <c r="AQ51" s="110"/>
      <c r="AR51" s="110"/>
      <c r="AS51" s="110"/>
      <c r="AT51" s="110"/>
      <c r="AU51" s="110"/>
      <c r="AV51" s="110"/>
      <c r="AW51" s="110"/>
      <c r="AX51" s="110"/>
      <c r="AY51" s="110"/>
      <c r="AZ51" s="110"/>
      <c r="BA51" s="110"/>
      <c r="BB51" s="110"/>
      <c r="BC51" s="110"/>
      <c r="BD51" s="110"/>
      <c r="BE51" s="110"/>
      <c r="BF51" s="110"/>
      <c r="BG51" s="110"/>
      <c r="BH51" s="110"/>
      <c r="BI51" s="110"/>
      <c r="BJ51" s="110"/>
      <c r="BK51" s="110"/>
      <c r="BL51" s="110"/>
      <c r="BM51" s="110"/>
      <c r="BN51" s="110"/>
      <c r="BO51" s="110"/>
      <c r="BP51" s="110"/>
      <c r="BQ51" s="110"/>
      <c r="BR51" s="110"/>
      <c r="BS51" s="110"/>
      <c r="BT51" s="110"/>
      <c r="BU51" s="110"/>
      <c r="BV51" s="110"/>
      <c r="BW51" s="110"/>
      <c r="BX51" s="110"/>
      <c r="BY51" s="110"/>
      <c r="BZ51" s="110"/>
      <c r="CA51" s="110"/>
      <c r="CB51" s="110"/>
      <c r="CC51" s="110"/>
      <c r="CD51" s="110"/>
      <c r="CE51" s="110"/>
      <c r="CF51" s="110"/>
      <c r="CG51" s="110"/>
      <c r="CH51" s="110"/>
      <c r="CI51" s="110"/>
      <c r="CJ51" s="110"/>
      <c r="CK51" s="110"/>
      <c r="CL51" s="110"/>
      <c r="CM51" s="110"/>
      <c r="CN51" s="110"/>
      <c r="CO51" s="110"/>
      <c r="CP51" s="110"/>
      <c r="CQ51" s="110"/>
      <c r="CR51" s="110"/>
      <c r="CS51" s="110"/>
      <c r="CT51" s="110"/>
      <c r="CU51" s="110"/>
      <c r="CV51" s="110"/>
      <c r="CW51" s="110"/>
      <c r="CX51" s="110"/>
    </row>
    <row r="52" spans="7:102" ht="15" customHeight="1" x14ac:dyDescent="0.25">
      <c r="G52" s="521"/>
      <c r="H52" s="205">
        <v>2</v>
      </c>
      <c r="I52" s="435"/>
      <c r="W52" s="203"/>
      <c r="X52" s="203"/>
      <c r="Y52" s="203"/>
      <c r="Z52" s="203"/>
      <c r="AA52" s="203"/>
      <c r="AB52" s="203"/>
      <c r="AC52" s="204"/>
      <c r="AD52" s="204"/>
      <c r="AE52" s="204"/>
      <c r="AF52" s="204"/>
      <c r="AG52" s="204"/>
      <c r="AH52" s="204"/>
      <c r="AI52" s="204"/>
      <c r="AJ52" s="204"/>
      <c r="AK52" s="444"/>
      <c r="AL52" s="110"/>
      <c r="AM52" s="110"/>
      <c r="AN52" s="110"/>
      <c r="AO52" s="110"/>
      <c r="AP52" s="110"/>
      <c r="AQ52" s="110"/>
      <c r="AR52" s="110"/>
      <c r="AS52" s="110"/>
      <c r="AT52" s="110"/>
      <c r="AU52" s="110"/>
      <c r="AV52" s="110"/>
      <c r="AW52" s="110"/>
      <c r="AX52" s="110"/>
      <c r="AY52" s="110"/>
      <c r="AZ52" s="110"/>
      <c r="BA52" s="110"/>
      <c r="BB52" s="110"/>
      <c r="BC52" s="110"/>
      <c r="BD52" s="110"/>
      <c r="BE52" s="110"/>
      <c r="BF52" s="110"/>
      <c r="BG52" s="110"/>
      <c r="BH52" s="110"/>
      <c r="BI52" s="110"/>
      <c r="BJ52" s="110"/>
      <c r="BK52" s="110"/>
      <c r="BL52" s="110"/>
      <c r="BM52" s="110"/>
      <c r="BN52" s="110"/>
      <c r="BO52" s="110"/>
      <c r="BP52" s="110"/>
      <c r="BQ52" s="110"/>
      <c r="BR52" s="110"/>
      <c r="BS52" s="110"/>
      <c r="BT52" s="110"/>
      <c r="BU52" s="110"/>
      <c r="BV52" s="110"/>
      <c r="BW52" s="110"/>
      <c r="BX52" s="110"/>
      <c r="BY52" s="110"/>
      <c r="BZ52" s="110"/>
      <c r="CA52" s="110"/>
      <c r="CB52" s="110"/>
      <c r="CC52" s="110"/>
      <c r="CD52" s="110"/>
      <c r="CE52" s="110"/>
      <c r="CF52" s="110"/>
      <c r="CG52" s="110"/>
      <c r="CH52" s="110"/>
      <c r="CI52" s="110"/>
      <c r="CJ52" s="110"/>
      <c r="CK52" s="110"/>
      <c r="CL52" s="110"/>
      <c r="CM52" s="110"/>
      <c r="CN52" s="110"/>
      <c r="CO52" s="110"/>
      <c r="CP52" s="110"/>
      <c r="CQ52" s="110"/>
      <c r="CR52" s="110"/>
      <c r="CS52" s="110"/>
      <c r="CT52" s="110"/>
      <c r="CU52" s="110"/>
      <c r="CV52" s="110"/>
      <c r="CW52" s="110"/>
      <c r="CX52" s="110"/>
    </row>
    <row r="53" spans="7:102" ht="15" customHeight="1" x14ac:dyDescent="0.25">
      <c r="G53" s="521"/>
      <c r="H53" s="205">
        <v>3</v>
      </c>
      <c r="I53" s="435"/>
      <c r="W53" s="203"/>
      <c r="X53" s="203"/>
      <c r="Y53" s="203"/>
      <c r="Z53" s="203"/>
      <c r="AA53" s="203"/>
      <c r="AB53" s="203"/>
      <c r="AC53" s="204"/>
      <c r="AD53" s="204"/>
      <c r="AE53" s="204"/>
      <c r="AF53" s="204"/>
      <c r="AG53" s="204"/>
      <c r="AH53" s="204"/>
      <c r="AI53" s="204"/>
      <c r="AJ53" s="204"/>
      <c r="AK53" s="444"/>
      <c r="AL53" s="110"/>
      <c r="AM53" s="110"/>
      <c r="AN53" s="110"/>
      <c r="AO53" s="110"/>
      <c r="AP53" s="110"/>
      <c r="AQ53" s="110"/>
      <c r="AR53" s="110"/>
      <c r="AS53" s="110"/>
      <c r="AT53" s="110"/>
      <c r="AU53" s="110"/>
      <c r="AV53" s="110"/>
      <c r="AW53" s="110"/>
      <c r="AX53" s="110"/>
      <c r="AY53" s="110"/>
      <c r="AZ53" s="110"/>
      <c r="BA53" s="110"/>
      <c r="BB53" s="110"/>
      <c r="BC53" s="110"/>
      <c r="BD53" s="110"/>
      <c r="BE53" s="110"/>
      <c r="BF53" s="110"/>
      <c r="BG53" s="110"/>
      <c r="BH53" s="110"/>
      <c r="BI53" s="110"/>
      <c r="BJ53" s="110"/>
      <c r="BK53" s="110"/>
      <c r="BL53" s="110"/>
      <c r="BM53" s="110"/>
      <c r="BN53" s="110"/>
      <c r="BO53" s="110"/>
      <c r="BP53" s="110"/>
      <c r="BQ53" s="110"/>
      <c r="BR53" s="110"/>
      <c r="BS53" s="110"/>
      <c r="BT53" s="110"/>
      <c r="BU53" s="110"/>
      <c r="BV53" s="110"/>
      <c r="BW53" s="110"/>
      <c r="BX53" s="110"/>
      <c r="BY53" s="110"/>
      <c r="BZ53" s="110"/>
      <c r="CA53" s="110"/>
      <c r="CB53" s="110"/>
      <c r="CC53" s="110"/>
      <c r="CD53" s="110"/>
      <c r="CE53" s="110"/>
      <c r="CF53" s="110"/>
      <c r="CG53" s="110"/>
      <c r="CH53" s="110"/>
      <c r="CI53" s="110"/>
      <c r="CJ53" s="110"/>
      <c r="CK53" s="110"/>
      <c r="CL53" s="110"/>
      <c r="CM53" s="110"/>
      <c r="CN53" s="110"/>
      <c r="CO53" s="110"/>
      <c r="CP53" s="110"/>
      <c r="CQ53" s="110"/>
      <c r="CR53" s="110"/>
      <c r="CS53" s="110"/>
      <c r="CT53" s="110"/>
      <c r="CU53" s="110"/>
      <c r="CV53" s="110"/>
      <c r="CW53" s="110"/>
      <c r="CX53" s="110"/>
    </row>
    <row r="54" spans="7:102" ht="15" customHeight="1" x14ac:dyDescent="0.25">
      <c r="G54" s="521"/>
      <c r="H54" s="205"/>
      <c r="I54" s="435"/>
      <c r="W54" s="203"/>
      <c r="X54" s="203"/>
      <c r="Y54" s="203"/>
      <c r="Z54" s="203"/>
      <c r="AA54" s="203"/>
      <c r="AB54" s="203"/>
      <c r="AC54" s="204"/>
      <c r="AD54" s="204"/>
      <c r="AE54" s="204"/>
      <c r="AF54" s="204"/>
      <c r="AG54" s="204"/>
      <c r="AH54" s="204"/>
      <c r="AI54" s="204"/>
      <c r="AJ54" s="204"/>
      <c r="AK54" s="444"/>
      <c r="AL54" s="110"/>
      <c r="AM54" s="110"/>
      <c r="AN54" s="110"/>
      <c r="AO54" s="110"/>
      <c r="AP54" s="110"/>
      <c r="AQ54" s="110"/>
      <c r="AR54" s="110"/>
      <c r="AS54" s="110"/>
      <c r="AT54" s="110"/>
      <c r="AU54" s="110"/>
      <c r="AV54" s="110"/>
      <c r="AW54" s="110"/>
      <c r="AX54" s="110"/>
      <c r="AY54" s="110"/>
      <c r="AZ54" s="110"/>
      <c r="BA54" s="110"/>
      <c r="BB54" s="110"/>
      <c r="BC54" s="110"/>
      <c r="BD54" s="110"/>
      <c r="BE54" s="110"/>
      <c r="BF54" s="110"/>
      <c r="BG54" s="110"/>
      <c r="BH54" s="110"/>
      <c r="BI54" s="110"/>
      <c r="BJ54" s="110"/>
      <c r="BK54" s="110"/>
      <c r="BL54" s="110"/>
      <c r="BM54" s="110"/>
      <c r="BN54" s="110"/>
      <c r="BO54" s="110"/>
      <c r="BP54" s="110"/>
      <c r="BQ54" s="110"/>
      <c r="BR54" s="110"/>
      <c r="BS54" s="110"/>
      <c r="BT54" s="110"/>
      <c r="BU54" s="110"/>
      <c r="BV54" s="110"/>
      <c r="BW54" s="110"/>
      <c r="BX54" s="110"/>
      <c r="BY54" s="110"/>
      <c r="BZ54" s="110"/>
      <c r="CA54" s="110"/>
      <c r="CB54" s="110"/>
      <c r="CC54" s="110"/>
      <c r="CD54" s="110"/>
      <c r="CE54" s="110"/>
      <c r="CF54" s="110"/>
      <c r="CG54" s="110"/>
      <c r="CH54" s="110"/>
      <c r="CI54" s="110"/>
      <c r="CJ54" s="110"/>
      <c r="CK54" s="110"/>
      <c r="CL54" s="110"/>
      <c r="CM54" s="110"/>
      <c r="CN54" s="110"/>
      <c r="CO54" s="110"/>
      <c r="CP54" s="110"/>
      <c r="CQ54" s="110"/>
      <c r="CR54" s="110"/>
      <c r="CS54" s="110"/>
      <c r="CT54" s="110"/>
      <c r="CU54" s="110"/>
      <c r="CV54" s="110"/>
      <c r="CW54" s="110"/>
      <c r="CX54" s="110"/>
    </row>
    <row r="55" spans="7:102" ht="15" customHeight="1" x14ac:dyDescent="0.25">
      <c r="G55" s="521">
        <v>4</v>
      </c>
      <c r="H55" s="205" t="s">
        <v>1790</v>
      </c>
      <c r="I55" s="435"/>
      <c r="W55" s="203"/>
      <c r="X55" s="203"/>
      <c r="Y55" s="203"/>
      <c r="Z55" s="203"/>
      <c r="AA55" s="203"/>
      <c r="AB55" s="203"/>
      <c r="AC55" s="204"/>
      <c r="AD55" s="204"/>
      <c r="AE55" s="204"/>
      <c r="AF55" s="204"/>
      <c r="AG55" s="204"/>
      <c r="AH55" s="204"/>
      <c r="AI55" s="204"/>
      <c r="AJ55" s="204"/>
      <c r="AK55" s="444"/>
      <c r="AL55" s="110"/>
      <c r="AM55" s="110"/>
      <c r="AN55" s="110"/>
      <c r="AO55" s="110"/>
      <c r="AP55" s="110"/>
      <c r="AQ55" s="110"/>
      <c r="AR55" s="110"/>
      <c r="AS55" s="110"/>
      <c r="AT55" s="110"/>
      <c r="AU55" s="110"/>
      <c r="AV55" s="110"/>
      <c r="AW55" s="110"/>
      <c r="AX55" s="110"/>
      <c r="AY55" s="110"/>
      <c r="AZ55" s="110"/>
      <c r="BA55" s="110"/>
      <c r="BB55" s="110"/>
      <c r="BC55" s="110"/>
      <c r="BD55" s="110"/>
      <c r="BE55" s="110"/>
      <c r="BF55" s="110"/>
      <c r="BG55" s="110"/>
      <c r="BH55" s="110"/>
      <c r="BI55" s="110"/>
      <c r="BJ55" s="110"/>
      <c r="BK55" s="110"/>
      <c r="BL55" s="110"/>
      <c r="BM55" s="110"/>
      <c r="BN55" s="110"/>
      <c r="BO55" s="110"/>
      <c r="BP55" s="110"/>
      <c r="BQ55" s="110"/>
      <c r="BR55" s="110"/>
      <c r="BS55" s="110"/>
      <c r="BT55" s="110"/>
      <c r="BU55" s="110"/>
      <c r="BV55" s="110"/>
      <c r="BW55" s="110"/>
      <c r="BX55" s="110"/>
      <c r="BY55" s="110"/>
      <c r="BZ55" s="110"/>
      <c r="CA55" s="110"/>
      <c r="CB55" s="110"/>
      <c r="CC55" s="110"/>
      <c r="CD55" s="110"/>
      <c r="CE55" s="110"/>
      <c r="CF55" s="110"/>
      <c r="CG55" s="110"/>
      <c r="CH55" s="110"/>
      <c r="CI55" s="110"/>
      <c r="CJ55" s="110"/>
      <c r="CK55" s="110"/>
      <c r="CL55" s="110"/>
      <c r="CM55" s="110"/>
      <c r="CN55" s="110"/>
      <c r="CO55" s="110"/>
      <c r="CP55" s="110"/>
      <c r="CQ55" s="110"/>
      <c r="CR55" s="110"/>
      <c r="CS55" s="110"/>
      <c r="CT55" s="110"/>
      <c r="CU55" s="110"/>
      <c r="CV55" s="110"/>
      <c r="CW55" s="110"/>
      <c r="CX55" s="110"/>
    </row>
    <row r="56" spans="7:102" ht="15" customHeight="1" x14ac:dyDescent="0.25">
      <c r="G56" s="521"/>
      <c r="H56" s="205">
        <v>1</v>
      </c>
      <c r="I56" s="435"/>
      <c r="W56" s="203"/>
      <c r="X56" s="203"/>
      <c r="Y56" s="203"/>
      <c r="Z56" s="203"/>
      <c r="AA56" s="203"/>
      <c r="AB56" s="203"/>
      <c r="AC56" s="204"/>
      <c r="AD56" s="204"/>
      <c r="AE56" s="204"/>
      <c r="AF56" s="204"/>
      <c r="AG56" s="204"/>
      <c r="AH56" s="204"/>
      <c r="AI56" s="204"/>
      <c r="AJ56" s="204"/>
      <c r="AK56" s="444"/>
      <c r="AL56" s="110"/>
      <c r="AM56" s="110"/>
      <c r="AN56" s="110"/>
      <c r="AO56" s="110"/>
      <c r="AP56" s="110"/>
      <c r="AQ56" s="110"/>
      <c r="AR56" s="110"/>
      <c r="AS56" s="110"/>
      <c r="AT56" s="110"/>
      <c r="AU56" s="110"/>
      <c r="AV56" s="110"/>
      <c r="AW56" s="110"/>
      <c r="AX56" s="110"/>
      <c r="AY56" s="110"/>
      <c r="AZ56" s="110"/>
      <c r="BA56" s="110"/>
      <c r="BB56" s="110"/>
      <c r="BC56" s="110"/>
      <c r="BD56" s="110"/>
      <c r="BE56" s="110"/>
      <c r="BF56" s="110"/>
      <c r="BG56" s="110"/>
      <c r="BH56" s="110"/>
      <c r="BI56" s="110"/>
      <c r="BJ56" s="110"/>
      <c r="BK56" s="110"/>
      <c r="BL56" s="110"/>
      <c r="BM56" s="110"/>
      <c r="BN56" s="110"/>
      <c r="BO56" s="110"/>
      <c r="BP56" s="110"/>
      <c r="BQ56" s="110"/>
      <c r="BR56" s="110"/>
      <c r="BS56" s="110"/>
      <c r="BT56" s="110"/>
      <c r="BU56" s="110"/>
      <c r="BV56" s="110"/>
      <c r="BW56" s="110"/>
      <c r="BX56" s="110"/>
      <c r="BY56" s="110"/>
      <c r="BZ56" s="110"/>
      <c r="CA56" s="110"/>
      <c r="CB56" s="110"/>
      <c r="CC56" s="110"/>
      <c r="CD56" s="110"/>
      <c r="CE56" s="110"/>
      <c r="CF56" s="110"/>
      <c r="CG56" s="110"/>
      <c r="CH56" s="110"/>
      <c r="CI56" s="110"/>
      <c r="CJ56" s="110"/>
      <c r="CK56" s="110"/>
      <c r="CL56" s="110"/>
      <c r="CM56" s="110"/>
      <c r="CN56" s="110"/>
      <c r="CO56" s="110"/>
      <c r="CP56" s="110"/>
      <c r="CQ56" s="110"/>
      <c r="CR56" s="110"/>
      <c r="CS56" s="110"/>
      <c r="CT56" s="110"/>
      <c r="CU56" s="110"/>
      <c r="CV56" s="110"/>
      <c r="CW56" s="110"/>
      <c r="CX56" s="110"/>
    </row>
    <row r="57" spans="7:102" ht="15" customHeight="1" x14ac:dyDescent="0.25">
      <c r="G57" s="521"/>
      <c r="H57" s="205">
        <v>2</v>
      </c>
      <c r="I57" s="435"/>
      <c r="W57" s="203"/>
      <c r="X57" s="203"/>
      <c r="Y57" s="203"/>
      <c r="Z57" s="203"/>
      <c r="AA57" s="203"/>
      <c r="AB57" s="203"/>
      <c r="AC57" s="204"/>
      <c r="AD57" s="204"/>
      <c r="AE57" s="204"/>
      <c r="AF57" s="204"/>
      <c r="AG57" s="204"/>
      <c r="AH57" s="204"/>
      <c r="AI57" s="204"/>
      <c r="AJ57" s="204"/>
      <c r="AK57" s="444"/>
      <c r="AL57" s="110"/>
      <c r="AM57" s="110"/>
      <c r="AN57" s="110"/>
      <c r="AO57" s="110"/>
      <c r="AP57" s="110"/>
      <c r="AQ57" s="110"/>
      <c r="AR57" s="110"/>
      <c r="AS57" s="110"/>
      <c r="AT57" s="110"/>
      <c r="AU57" s="110"/>
      <c r="AV57" s="110"/>
      <c r="AW57" s="110"/>
      <c r="AX57" s="110"/>
      <c r="AY57" s="110"/>
      <c r="AZ57" s="110"/>
      <c r="BA57" s="110"/>
      <c r="BB57" s="110"/>
      <c r="BC57" s="110"/>
      <c r="BD57" s="110"/>
      <c r="BE57" s="110"/>
      <c r="BF57" s="110"/>
      <c r="BG57" s="110"/>
      <c r="BH57" s="110"/>
      <c r="BI57" s="110"/>
      <c r="BJ57" s="110"/>
      <c r="BK57" s="110"/>
      <c r="BL57" s="110"/>
      <c r="BM57" s="110"/>
      <c r="BN57" s="110"/>
      <c r="BO57" s="110"/>
      <c r="BP57" s="110"/>
      <c r="BQ57" s="110"/>
      <c r="BR57" s="110"/>
      <c r="BS57" s="110"/>
      <c r="BT57" s="110"/>
      <c r="BU57" s="110"/>
      <c r="BV57" s="110"/>
      <c r="BW57" s="110"/>
      <c r="BX57" s="110"/>
      <c r="BY57" s="110"/>
      <c r="BZ57" s="110"/>
      <c r="CA57" s="110"/>
      <c r="CB57" s="110"/>
      <c r="CC57" s="110"/>
      <c r="CD57" s="110"/>
      <c r="CE57" s="110"/>
      <c r="CF57" s="110"/>
      <c r="CG57" s="110"/>
      <c r="CH57" s="110"/>
      <c r="CI57" s="110"/>
      <c r="CJ57" s="110"/>
      <c r="CK57" s="110"/>
      <c r="CL57" s="110"/>
      <c r="CM57" s="110"/>
      <c r="CN57" s="110"/>
      <c r="CO57" s="110"/>
      <c r="CP57" s="110"/>
      <c r="CQ57" s="110"/>
      <c r="CR57" s="110"/>
      <c r="CS57" s="110"/>
      <c r="CT57" s="110"/>
      <c r="CU57" s="110"/>
      <c r="CV57" s="110"/>
      <c r="CW57" s="110"/>
      <c r="CX57" s="110"/>
    </row>
    <row r="58" spans="7:102" ht="15" customHeight="1" x14ac:dyDescent="0.25">
      <c r="G58" s="521"/>
      <c r="H58" s="205">
        <v>3</v>
      </c>
      <c r="I58" s="435"/>
      <c r="W58" s="203"/>
      <c r="X58" s="203"/>
      <c r="Y58" s="203"/>
      <c r="Z58" s="203"/>
      <c r="AA58" s="203"/>
      <c r="AB58" s="203"/>
      <c r="AC58" s="204"/>
      <c r="AD58" s="204"/>
      <c r="AE58" s="204"/>
      <c r="AF58" s="204"/>
      <c r="AG58" s="204"/>
      <c r="AH58" s="204"/>
      <c r="AI58" s="204"/>
      <c r="AJ58" s="204"/>
      <c r="AK58" s="444"/>
      <c r="AL58" s="110"/>
      <c r="AM58" s="110"/>
      <c r="AN58" s="110"/>
      <c r="AO58" s="110"/>
      <c r="AP58" s="110"/>
      <c r="AQ58" s="110"/>
      <c r="AR58" s="110"/>
      <c r="AS58" s="110"/>
      <c r="AT58" s="110"/>
      <c r="AU58" s="110"/>
      <c r="AV58" s="110"/>
      <c r="AW58" s="110"/>
      <c r="AX58" s="110"/>
      <c r="AY58" s="110"/>
      <c r="AZ58" s="110"/>
      <c r="BA58" s="110"/>
      <c r="BB58" s="110"/>
      <c r="BC58" s="110"/>
      <c r="BD58" s="110"/>
      <c r="BE58" s="110"/>
      <c r="BF58" s="110"/>
      <c r="BG58" s="110"/>
      <c r="BH58" s="110"/>
      <c r="BI58" s="110"/>
      <c r="BJ58" s="110"/>
      <c r="BK58" s="110"/>
      <c r="BL58" s="110"/>
      <c r="BM58" s="110"/>
      <c r="BN58" s="110"/>
      <c r="BO58" s="110"/>
      <c r="BP58" s="110"/>
      <c r="BQ58" s="110"/>
      <c r="BR58" s="110"/>
      <c r="BS58" s="110"/>
      <c r="BT58" s="110"/>
      <c r="BU58" s="110"/>
      <c r="BV58" s="110"/>
      <c r="BW58" s="110"/>
      <c r="BX58" s="110"/>
      <c r="BY58" s="110"/>
      <c r="BZ58" s="110"/>
      <c r="CA58" s="110"/>
      <c r="CB58" s="110"/>
      <c r="CC58" s="110"/>
      <c r="CD58" s="110"/>
      <c r="CE58" s="110"/>
      <c r="CF58" s="110"/>
      <c r="CG58" s="110"/>
      <c r="CH58" s="110"/>
      <c r="CI58" s="110"/>
      <c r="CJ58" s="110"/>
      <c r="CK58" s="110"/>
      <c r="CL58" s="110"/>
      <c r="CM58" s="110"/>
      <c r="CN58" s="110"/>
      <c r="CO58" s="110"/>
      <c r="CP58" s="110"/>
      <c r="CQ58" s="110"/>
      <c r="CR58" s="110"/>
      <c r="CS58" s="110"/>
      <c r="CT58" s="110"/>
      <c r="CU58" s="110"/>
      <c r="CV58" s="110"/>
      <c r="CW58" s="110"/>
      <c r="CX58" s="110"/>
    </row>
    <row r="59" spans="7:102" ht="14.25" customHeight="1" x14ac:dyDescent="0.25">
      <c r="G59" s="521"/>
      <c r="H59" s="205"/>
      <c r="I59" s="435"/>
      <c r="W59" s="203"/>
      <c r="X59" s="203"/>
      <c r="Y59" s="203"/>
      <c r="Z59" s="203"/>
      <c r="AA59" s="203"/>
      <c r="AB59" s="203"/>
      <c r="AC59" s="204"/>
      <c r="AD59" s="204"/>
      <c r="AE59" s="204"/>
      <c r="AF59" s="204"/>
      <c r="AG59" s="204"/>
      <c r="AH59" s="204"/>
      <c r="AI59" s="204"/>
      <c r="AJ59" s="204"/>
      <c r="AK59" s="444"/>
      <c r="AL59" s="110"/>
      <c r="AM59" s="110"/>
      <c r="AN59" s="110"/>
      <c r="AO59" s="110"/>
      <c r="AP59" s="110"/>
      <c r="AQ59" s="110"/>
      <c r="AR59" s="110"/>
      <c r="AS59" s="110"/>
      <c r="AT59" s="110"/>
      <c r="AU59" s="110"/>
      <c r="AV59" s="110"/>
      <c r="AW59" s="110"/>
      <c r="AX59" s="110"/>
      <c r="AY59" s="110"/>
      <c r="AZ59" s="110"/>
      <c r="BA59" s="110"/>
      <c r="BB59" s="110"/>
      <c r="BC59" s="110"/>
      <c r="BD59" s="110"/>
      <c r="BE59" s="110"/>
      <c r="BF59" s="110"/>
      <c r="BG59" s="110"/>
      <c r="BH59" s="110"/>
      <c r="BI59" s="110"/>
      <c r="BJ59" s="110"/>
      <c r="BK59" s="110"/>
      <c r="BL59" s="110"/>
      <c r="BM59" s="110"/>
      <c r="BN59" s="110"/>
      <c r="BO59" s="110"/>
      <c r="BP59" s="110"/>
      <c r="BQ59" s="110"/>
      <c r="BR59" s="110"/>
      <c r="BS59" s="110"/>
      <c r="BT59" s="110"/>
      <c r="BU59" s="110"/>
      <c r="BV59" s="110"/>
      <c r="BW59" s="110"/>
      <c r="BX59" s="110"/>
      <c r="BY59" s="110"/>
      <c r="BZ59" s="110"/>
      <c r="CA59" s="110"/>
      <c r="CB59" s="110"/>
      <c r="CC59" s="110"/>
      <c r="CD59" s="110"/>
      <c r="CE59" s="110"/>
      <c r="CF59" s="110"/>
      <c r="CG59" s="110"/>
      <c r="CH59" s="110"/>
      <c r="CI59" s="110"/>
      <c r="CJ59" s="110"/>
      <c r="CK59" s="110"/>
      <c r="CL59" s="110"/>
      <c r="CM59" s="110"/>
      <c r="CN59" s="110"/>
      <c r="CO59" s="110"/>
      <c r="CP59" s="110"/>
      <c r="CQ59" s="110"/>
      <c r="CR59" s="110"/>
      <c r="CS59" s="110"/>
      <c r="CT59" s="110"/>
      <c r="CU59" s="110"/>
      <c r="CV59" s="110"/>
      <c r="CW59" s="110"/>
      <c r="CX59" s="110"/>
    </row>
    <row r="60" spans="7:102" ht="14.25" customHeight="1" x14ac:dyDescent="0.25">
      <c r="G60" s="523"/>
      <c r="H60" s="206"/>
      <c r="I60" s="207"/>
      <c r="J60" s="207"/>
      <c r="K60" s="207"/>
      <c r="L60" s="207"/>
      <c r="M60" s="207"/>
      <c r="N60" s="207"/>
      <c r="O60" s="207"/>
      <c r="P60" s="207"/>
      <c r="Q60" s="207"/>
      <c r="R60" s="207"/>
      <c r="S60" s="207"/>
      <c r="T60" s="207"/>
      <c r="U60" s="207"/>
      <c r="V60" s="207"/>
      <c r="W60" s="207"/>
      <c r="X60" s="207"/>
      <c r="Y60" s="207"/>
      <c r="Z60" s="207"/>
      <c r="AA60" s="207"/>
      <c r="AB60" s="207"/>
      <c r="AC60" s="188"/>
      <c r="AD60" s="440"/>
      <c r="AE60" s="440"/>
      <c r="AF60" s="440"/>
      <c r="AG60" s="440"/>
      <c r="AH60" s="440"/>
      <c r="AI60" s="440"/>
      <c r="AJ60" s="440"/>
      <c r="AK60" s="439"/>
      <c r="AL60" s="110"/>
      <c r="AM60" s="110"/>
      <c r="AN60" s="110"/>
      <c r="AO60" s="110"/>
      <c r="AP60" s="110"/>
      <c r="AQ60" s="110"/>
      <c r="AR60" s="110"/>
      <c r="AS60" s="110"/>
      <c r="AT60" s="110"/>
      <c r="AU60" s="110"/>
      <c r="AV60" s="110"/>
      <c r="AW60" s="110"/>
      <c r="AX60" s="110"/>
      <c r="AY60" s="110"/>
      <c r="AZ60" s="110"/>
      <c r="BA60" s="110"/>
      <c r="BB60" s="110"/>
      <c r="BC60" s="110"/>
      <c r="BD60" s="110"/>
      <c r="BE60" s="110"/>
      <c r="BF60" s="110"/>
      <c r="BG60" s="110"/>
      <c r="BH60" s="110"/>
      <c r="BI60" s="110"/>
      <c r="BJ60" s="110"/>
      <c r="BK60" s="110"/>
      <c r="BL60" s="110"/>
      <c r="BM60" s="110"/>
      <c r="BN60" s="110"/>
      <c r="BO60" s="110"/>
      <c r="BP60" s="110"/>
      <c r="BQ60" s="110"/>
      <c r="BR60" s="110"/>
      <c r="BS60" s="110"/>
      <c r="BT60" s="110"/>
      <c r="BU60" s="110"/>
      <c r="BV60" s="110"/>
      <c r="BW60" s="110"/>
      <c r="BX60" s="110"/>
      <c r="BY60" s="110"/>
      <c r="BZ60" s="110"/>
      <c r="CA60" s="110"/>
      <c r="CB60" s="110"/>
      <c r="CC60" s="110"/>
      <c r="CD60" s="110"/>
      <c r="CE60" s="110"/>
      <c r="CF60" s="110"/>
      <c r="CG60" s="110"/>
      <c r="CH60" s="110"/>
      <c r="CI60" s="110"/>
      <c r="CJ60" s="110"/>
      <c r="CK60" s="110"/>
      <c r="CL60" s="110"/>
      <c r="CM60" s="110"/>
      <c r="CN60" s="110"/>
      <c r="CO60" s="110"/>
      <c r="CP60" s="110"/>
      <c r="CQ60" s="110"/>
      <c r="CR60" s="110"/>
      <c r="CS60" s="110"/>
      <c r="CT60" s="110"/>
      <c r="CU60" s="110"/>
      <c r="CV60" s="110"/>
      <c r="CW60" s="110"/>
      <c r="CX60" s="110"/>
    </row>
    <row r="61" spans="7:102" ht="14.25" customHeight="1" x14ac:dyDescent="0.25">
      <c r="AL61" s="110"/>
      <c r="AM61" s="110"/>
      <c r="AN61" s="110"/>
      <c r="AO61" s="110"/>
      <c r="AP61" s="110"/>
      <c r="AQ61" s="110"/>
      <c r="AR61" s="110"/>
      <c r="AS61" s="110"/>
      <c r="AT61" s="110"/>
      <c r="AU61" s="110"/>
      <c r="AV61" s="110"/>
      <c r="AW61" s="110"/>
      <c r="AX61" s="110"/>
      <c r="AY61" s="110"/>
      <c r="AZ61" s="110"/>
      <c r="BA61" s="110"/>
      <c r="BB61" s="110"/>
      <c r="BC61" s="110"/>
      <c r="BD61" s="110"/>
      <c r="BE61" s="110"/>
      <c r="BF61" s="110"/>
      <c r="BG61" s="110"/>
      <c r="BH61" s="110"/>
      <c r="BI61" s="110"/>
      <c r="BJ61" s="110"/>
      <c r="BK61" s="110"/>
      <c r="BL61" s="110"/>
      <c r="BM61" s="110"/>
      <c r="BN61" s="110"/>
      <c r="BO61" s="110"/>
      <c r="BP61" s="110"/>
      <c r="BQ61" s="110"/>
      <c r="BR61" s="110"/>
      <c r="BS61" s="110"/>
      <c r="BT61" s="110"/>
      <c r="BU61" s="110"/>
      <c r="BV61" s="110"/>
      <c r="BW61" s="110"/>
      <c r="BX61" s="110"/>
      <c r="BY61" s="110"/>
      <c r="BZ61" s="110"/>
      <c r="CA61" s="110"/>
      <c r="CB61" s="110"/>
      <c r="CC61" s="110"/>
      <c r="CD61" s="110"/>
      <c r="CE61" s="110"/>
      <c r="CF61" s="110"/>
      <c r="CG61" s="110"/>
      <c r="CH61" s="110"/>
      <c r="CI61" s="110"/>
      <c r="CJ61" s="110"/>
      <c r="CK61" s="110"/>
      <c r="CL61" s="110"/>
      <c r="CM61" s="110"/>
      <c r="CN61" s="110"/>
      <c r="CO61" s="110"/>
      <c r="CP61" s="110"/>
      <c r="CQ61" s="110"/>
      <c r="CR61" s="110"/>
      <c r="CS61" s="110"/>
      <c r="CT61" s="110"/>
      <c r="CU61" s="110"/>
      <c r="CV61" s="110"/>
      <c r="CW61" s="110"/>
      <c r="CX61" s="110"/>
    </row>
    <row r="62" spans="7:102" ht="14.25" customHeight="1" x14ac:dyDescent="0.25">
      <c r="AL62" s="110"/>
      <c r="AM62" s="110"/>
      <c r="AN62" s="110"/>
      <c r="AO62" s="110"/>
      <c r="AP62" s="110"/>
      <c r="AQ62" s="110"/>
      <c r="AR62" s="110"/>
      <c r="AS62" s="110"/>
      <c r="AT62" s="110"/>
      <c r="AU62" s="110"/>
      <c r="AV62" s="110"/>
      <c r="AW62" s="110"/>
      <c r="AX62" s="110"/>
      <c r="AY62" s="110"/>
      <c r="AZ62" s="110"/>
      <c r="BA62" s="110"/>
      <c r="BB62" s="110"/>
      <c r="BC62" s="110"/>
      <c r="BD62" s="110"/>
      <c r="BE62" s="110"/>
      <c r="BF62" s="110"/>
      <c r="BG62" s="110"/>
      <c r="BH62" s="110"/>
      <c r="BI62" s="110"/>
      <c r="BJ62" s="110"/>
      <c r="BK62" s="110"/>
      <c r="BL62" s="110"/>
      <c r="BM62" s="110"/>
      <c r="BN62" s="110"/>
      <c r="BO62" s="110"/>
      <c r="BP62" s="110"/>
      <c r="BQ62" s="110"/>
      <c r="BR62" s="110"/>
      <c r="BS62" s="110"/>
      <c r="BT62" s="110"/>
      <c r="BU62" s="110"/>
      <c r="BV62" s="110"/>
      <c r="BW62" s="110"/>
      <c r="BX62" s="110"/>
      <c r="BY62" s="110"/>
      <c r="BZ62" s="110"/>
      <c r="CA62" s="110"/>
      <c r="CB62" s="110"/>
      <c r="CC62" s="110"/>
      <c r="CD62" s="110"/>
      <c r="CE62" s="110"/>
      <c r="CF62" s="110"/>
      <c r="CG62" s="110"/>
      <c r="CH62" s="110"/>
      <c r="CI62" s="110"/>
      <c r="CJ62" s="110"/>
      <c r="CK62" s="110"/>
      <c r="CL62" s="110"/>
      <c r="CM62" s="110"/>
      <c r="CN62" s="110"/>
      <c r="CO62" s="110"/>
      <c r="CP62" s="110"/>
      <c r="CQ62" s="110"/>
      <c r="CR62" s="110"/>
      <c r="CS62" s="110"/>
      <c r="CT62" s="110"/>
      <c r="CU62" s="110"/>
      <c r="CV62" s="110"/>
      <c r="CW62" s="110"/>
      <c r="CX62" s="110"/>
    </row>
    <row r="63" spans="7:102" ht="14.25" customHeight="1" x14ac:dyDescent="0.25">
      <c r="AL63" s="110"/>
      <c r="AM63" s="110"/>
      <c r="AN63" s="110"/>
      <c r="AO63" s="110"/>
      <c r="AP63" s="110"/>
      <c r="AQ63" s="110"/>
      <c r="AR63" s="110"/>
      <c r="AS63" s="110"/>
      <c r="AT63" s="110"/>
      <c r="AU63" s="110"/>
      <c r="AV63" s="110"/>
      <c r="AW63" s="110"/>
      <c r="AX63" s="110"/>
      <c r="AY63" s="110"/>
      <c r="AZ63" s="110"/>
      <c r="BA63" s="110"/>
      <c r="BB63" s="110"/>
      <c r="BC63" s="110"/>
      <c r="BD63" s="110"/>
      <c r="BE63" s="110"/>
      <c r="BF63" s="110"/>
      <c r="BG63" s="110"/>
      <c r="BH63" s="110"/>
      <c r="BI63" s="110"/>
      <c r="BJ63" s="110"/>
      <c r="BK63" s="110"/>
      <c r="BL63" s="110"/>
      <c r="BM63" s="110"/>
      <c r="BN63" s="110"/>
      <c r="BO63" s="110"/>
      <c r="BP63" s="110"/>
      <c r="BQ63" s="110"/>
      <c r="BR63" s="110"/>
      <c r="BS63" s="110"/>
      <c r="BT63" s="110"/>
      <c r="BU63" s="110"/>
      <c r="BV63" s="110"/>
      <c r="BW63" s="110"/>
      <c r="BX63" s="110"/>
      <c r="BY63" s="110"/>
      <c r="BZ63" s="110"/>
      <c r="CA63" s="110"/>
      <c r="CB63" s="110"/>
      <c r="CC63" s="110"/>
      <c r="CD63" s="110"/>
      <c r="CE63" s="110"/>
      <c r="CF63" s="110"/>
      <c r="CG63" s="110"/>
      <c r="CH63" s="110"/>
      <c r="CI63" s="110"/>
      <c r="CJ63" s="110"/>
      <c r="CK63" s="110"/>
      <c r="CL63" s="110"/>
      <c r="CM63" s="110"/>
      <c r="CN63" s="110"/>
      <c r="CO63" s="110"/>
      <c r="CP63" s="110"/>
      <c r="CQ63" s="110"/>
      <c r="CR63" s="110"/>
      <c r="CS63" s="110"/>
      <c r="CT63" s="110"/>
      <c r="CU63" s="110"/>
      <c r="CV63" s="110"/>
      <c r="CW63" s="110"/>
      <c r="CX63" s="110"/>
    </row>
    <row r="64" spans="7:102" ht="14.25" customHeight="1" x14ac:dyDescent="0.25">
      <c r="AL64" s="110"/>
      <c r="AM64" s="110"/>
      <c r="AN64" s="110"/>
      <c r="AO64" s="110"/>
      <c r="AP64" s="110"/>
      <c r="AQ64" s="110"/>
      <c r="AR64" s="110"/>
      <c r="AS64" s="110"/>
      <c r="AT64" s="110"/>
      <c r="AU64" s="110"/>
      <c r="AV64" s="110"/>
      <c r="AW64" s="110"/>
      <c r="AX64" s="110"/>
      <c r="AY64" s="110"/>
      <c r="AZ64" s="110"/>
      <c r="BA64" s="110"/>
      <c r="BB64" s="110"/>
      <c r="BC64" s="110"/>
      <c r="BD64" s="110"/>
      <c r="BE64" s="110"/>
      <c r="BF64" s="110"/>
      <c r="BG64" s="110"/>
      <c r="BH64" s="110"/>
      <c r="BI64" s="110"/>
      <c r="BJ64" s="110"/>
      <c r="BK64" s="110"/>
      <c r="BL64" s="110"/>
      <c r="BM64" s="110"/>
      <c r="BN64" s="110"/>
      <c r="BO64" s="110"/>
      <c r="BP64" s="110"/>
      <c r="BQ64" s="110"/>
      <c r="BR64" s="110"/>
      <c r="BS64" s="110"/>
      <c r="BT64" s="110"/>
      <c r="BU64" s="110"/>
      <c r="BV64" s="110"/>
      <c r="BW64" s="110"/>
      <c r="BX64" s="110"/>
      <c r="BY64" s="110"/>
      <c r="BZ64" s="110"/>
      <c r="CA64" s="110"/>
      <c r="CB64" s="110"/>
      <c r="CC64" s="110"/>
      <c r="CD64" s="110"/>
      <c r="CE64" s="110"/>
      <c r="CF64" s="110"/>
      <c r="CG64" s="110"/>
      <c r="CH64" s="110"/>
      <c r="CI64" s="110"/>
      <c r="CJ64" s="110"/>
      <c r="CK64" s="110"/>
      <c r="CL64" s="110"/>
      <c r="CM64" s="110"/>
      <c r="CN64" s="110"/>
      <c r="CO64" s="110"/>
      <c r="CP64" s="110"/>
      <c r="CQ64" s="110"/>
      <c r="CR64" s="110"/>
      <c r="CS64" s="110"/>
      <c r="CT64" s="110"/>
      <c r="CU64" s="110"/>
      <c r="CV64" s="110"/>
      <c r="CW64" s="110"/>
      <c r="CX64" s="110"/>
    </row>
    <row r="65" spans="7:102" ht="14.25" customHeight="1" x14ac:dyDescent="0.25">
      <c r="G65" s="958" t="s">
        <v>1507</v>
      </c>
      <c r="H65" s="764"/>
      <c r="I65" s="764"/>
      <c r="J65" s="764"/>
      <c r="K65" s="764"/>
      <c r="L65" s="764"/>
      <c r="M65" s="764"/>
      <c r="N65" s="764"/>
      <c r="O65" s="764"/>
      <c r="P65" s="764"/>
      <c r="Q65" s="764"/>
      <c r="R65" s="764"/>
      <c r="S65" s="764"/>
      <c r="T65" s="764"/>
      <c r="U65" s="965" t="s">
        <v>1508</v>
      </c>
      <c r="V65" s="764"/>
      <c r="W65" s="764"/>
      <c r="X65" s="764"/>
      <c r="Y65" s="764"/>
      <c r="Z65" s="764"/>
      <c r="AA65" s="764"/>
      <c r="AB65" s="764"/>
      <c r="AC65" s="764"/>
      <c r="AD65" s="764"/>
      <c r="AE65" s="764"/>
      <c r="AF65" s="764"/>
      <c r="AG65" s="764"/>
      <c r="AH65" s="765"/>
      <c r="AL65" s="110"/>
      <c r="AM65" s="110"/>
      <c r="AN65" s="110"/>
      <c r="AO65" s="110"/>
      <c r="AP65" s="110"/>
      <c r="AQ65" s="110"/>
      <c r="AR65" s="110"/>
      <c r="AS65" s="110"/>
      <c r="AT65" s="110"/>
      <c r="AU65" s="110"/>
      <c r="AV65" s="110"/>
      <c r="AW65" s="110"/>
      <c r="AX65" s="110"/>
      <c r="AY65" s="110"/>
      <c r="AZ65" s="110"/>
      <c r="BA65" s="110"/>
      <c r="BB65" s="110"/>
      <c r="BC65" s="110"/>
      <c r="BD65" s="110"/>
      <c r="BE65" s="110"/>
      <c r="BF65" s="110"/>
      <c r="BG65" s="110"/>
      <c r="BH65" s="110"/>
      <c r="BI65" s="110"/>
      <c r="BJ65" s="110"/>
      <c r="BK65" s="110"/>
      <c r="BL65" s="110"/>
      <c r="BM65" s="110"/>
      <c r="BN65" s="110"/>
      <c r="BO65" s="110"/>
      <c r="BP65" s="110"/>
      <c r="BQ65" s="110"/>
      <c r="BR65" s="110"/>
      <c r="BS65" s="110"/>
      <c r="BT65" s="110"/>
      <c r="BU65" s="110"/>
      <c r="BV65" s="110"/>
      <c r="BW65" s="110"/>
      <c r="BX65" s="110"/>
      <c r="BY65" s="110"/>
      <c r="BZ65" s="110"/>
      <c r="CA65" s="110"/>
      <c r="CB65" s="110"/>
      <c r="CC65" s="110"/>
      <c r="CD65" s="110"/>
      <c r="CE65" s="110"/>
      <c r="CF65" s="110"/>
      <c r="CG65" s="110"/>
      <c r="CH65" s="110"/>
      <c r="CI65" s="110"/>
      <c r="CJ65" s="110"/>
      <c r="CK65" s="110"/>
      <c r="CL65" s="110"/>
      <c r="CM65" s="110"/>
      <c r="CN65" s="110"/>
      <c r="CO65" s="110"/>
      <c r="CP65" s="110"/>
      <c r="CQ65" s="110"/>
      <c r="CR65" s="110"/>
      <c r="CS65" s="110"/>
      <c r="CT65" s="110"/>
      <c r="CU65" s="110"/>
      <c r="CV65" s="110"/>
      <c r="CW65" s="110"/>
      <c r="CX65" s="110"/>
    </row>
    <row r="66" spans="7:102" ht="14.25" customHeight="1" x14ac:dyDescent="0.25">
      <c r="G66" s="956" t="s">
        <v>796</v>
      </c>
      <c r="H66" s="794"/>
      <c r="I66" s="794"/>
      <c r="J66" s="794"/>
      <c r="K66" s="794"/>
      <c r="L66" s="794"/>
      <c r="M66" s="958" t="s">
        <v>1511</v>
      </c>
      <c r="N66" s="764"/>
      <c r="O66" s="764"/>
      <c r="P66" s="764"/>
      <c r="Q66" s="965" t="s">
        <v>1510</v>
      </c>
      <c r="R66" s="764"/>
      <c r="S66" s="764"/>
      <c r="T66" s="765"/>
      <c r="U66" s="957" t="s">
        <v>796</v>
      </c>
      <c r="V66" s="794"/>
      <c r="W66" s="794"/>
      <c r="X66" s="794"/>
      <c r="Y66" s="794"/>
      <c r="Z66" s="794"/>
      <c r="AA66" s="965" t="s">
        <v>1511</v>
      </c>
      <c r="AB66" s="764"/>
      <c r="AC66" s="764"/>
      <c r="AD66" s="765"/>
      <c r="AE66" s="965" t="s">
        <v>1510</v>
      </c>
      <c r="AF66" s="764"/>
      <c r="AG66" s="764"/>
      <c r="AH66" s="765"/>
      <c r="AL66" s="110"/>
      <c r="AM66" s="110"/>
      <c r="AN66" s="110"/>
      <c r="AO66" s="110"/>
      <c r="AP66" s="110"/>
      <c r="AQ66" s="110"/>
      <c r="AR66" s="110"/>
      <c r="AS66" s="110"/>
      <c r="AT66" s="110"/>
      <c r="AU66" s="110"/>
      <c r="AV66" s="110"/>
      <c r="AW66" s="110"/>
      <c r="AX66" s="110"/>
      <c r="AY66" s="110"/>
      <c r="AZ66" s="110"/>
      <c r="BA66" s="110"/>
      <c r="BB66" s="110"/>
      <c r="BC66" s="110"/>
      <c r="BD66" s="110"/>
      <c r="BE66" s="110"/>
      <c r="BF66" s="110"/>
      <c r="BG66" s="110"/>
      <c r="BH66" s="110"/>
      <c r="BI66" s="110"/>
      <c r="BJ66" s="110"/>
      <c r="BK66" s="110"/>
      <c r="BL66" s="110"/>
      <c r="BM66" s="110"/>
      <c r="BN66" s="110"/>
      <c r="BO66" s="110"/>
      <c r="BP66" s="110"/>
      <c r="BQ66" s="110"/>
      <c r="BR66" s="110"/>
      <c r="BS66" s="110"/>
      <c r="BT66" s="110"/>
      <c r="BU66" s="110"/>
      <c r="BV66" s="110"/>
      <c r="BW66" s="110"/>
      <c r="BX66" s="110"/>
      <c r="BY66" s="110"/>
      <c r="BZ66" s="110"/>
      <c r="CA66" s="110"/>
      <c r="CB66" s="110"/>
      <c r="CC66" s="110"/>
      <c r="CD66" s="110"/>
      <c r="CE66" s="110"/>
      <c r="CF66" s="110"/>
      <c r="CG66" s="110"/>
      <c r="CH66" s="110"/>
      <c r="CI66" s="110"/>
      <c r="CJ66" s="110"/>
      <c r="CK66" s="110"/>
      <c r="CL66" s="110"/>
      <c r="CM66" s="110"/>
      <c r="CN66" s="110"/>
      <c r="CO66" s="110"/>
      <c r="CP66" s="110"/>
      <c r="CQ66" s="110"/>
      <c r="CR66" s="110"/>
      <c r="CS66" s="110"/>
      <c r="CT66" s="110"/>
      <c r="CU66" s="110"/>
      <c r="CV66" s="110"/>
      <c r="CW66" s="110"/>
      <c r="CX66" s="110"/>
    </row>
    <row r="67" spans="7:102" ht="14.25" customHeight="1" x14ac:dyDescent="0.25">
      <c r="G67" s="184"/>
      <c r="M67" s="184"/>
      <c r="Q67" s="184"/>
      <c r="T67" s="186"/>
      <c r="AA67" s="184"/>
      <c r="AD67" s="186"/>
      <c r="AE67" s="184"/>
      <c r="AH67" s="186"/>
      <c r="AL67" s="110"/>
      <c r="AM67" s="110"/>
      <c r="AN67" s="110"/>
      <c r="AO67" s="110"/>
      <c r="AP67" s="110"/>
      <c r="AQ67" s="110"/>
      <c r="AR67" s="110"/>
      <c r="AS67" s="110"/>
      <c r="AT67" s="110"/>
      <c r="AU67" s="110"/>
      <c r="AV67" s="110"/>
      <c r="AW67" s="110"/>
      <c r="AX67" s="110"/>
      <c r="AY67" s="110"/>
      <c r="AZ67" s="110"/>
      <c r="BA67" s="110"/>
      <c r="BB67" s="110"/>
      <c r="BC67" s="110"/>
      <c r="BD67" s="110"/>
      <c r="BE67" s="110"/>
      <c r="BF67" s="110"/>
      <c r="BG67" s="110"/>
      <c r="BH67" s="110"/>
      <c r="BI67" s="110"/>
      <c r="BJ67" s="110"/>
      <c r="BK67" s="110"/>
      <c r="BL67" s="110"/>
      <c r="BM67" s="110"/>
      <c r="BN67" s="110"/>
      <c r="BO67" s="110"/>
      <c r="BP67" s="110"/>
      <c r="BQ67" s="110"/>
      <c r="BR67" s="110"/>
      <c r="BS67" s="110"/>
      <c r="BT67" s="110"/>
      <c r="BU67" s="110"/>
      <c r="BV67" s="110"/>
      <c r="BW67" s="110"/>
      <c r="BX67" s="110"/>
      <c r="BY67" s="110"/>
      <c r="BZ67" s="110"/>
      <c r="CA67" s="110"/>
      <c r="CB67" s="110"/>
      <c r="CC67" s="110"/>
      <c r="CD67" s="110"/>
      <c r="CE67" s="110"/>
      <c r="CF67" s="110"/>
      <c r="CG67" s="110"/>
      <c r="CH67" s="110"/>
      <c r="CI67" s="110"/>
      <c r="CJ67" s="110"/>
      <c r="CK67" s="110"/>
      <c r="CL67" s="110"/>
      <c r="CM67" s="110"/>
      <c r="CN67" s="110"/>
      <c r="CO67" s="110"/>
      <c r="CP67" s="110"/>
      <c r="CQ67" s="110"/>
      <c r="CR67" s="110"/>
      <c r="CS67" s="110"/>
      <c r="CT67" s="110"/>
      <c r="CU67" s="110"/>
      <c r="CV67" s="110"/>
      <c r="CW67" s="110"/>
      <c r="CX67" s="110"/>
    </row>
    <row r="68" spans="7:102" ht="14.25" customHeight="1" x14ac:dyDescent="0.25">
      <c r="G68" s="294" t="s">
        <v>1681</v>
      </c>
      <c r="H68" s="295"/>
      <c r="I68" s="295"/>
      <c r="J68" s="295"/>
      <c r="K68" s="295"/>
      <c r="L68" s="295"/>
      <c r="M68" s="294"/>
      <c r="N68" s="295"/>
      <c r="O68" s="295"/>
      <c r="P68" s="295"/>
      <c r="Q68" s="294"/>
      <c r="R68" s="295"/>
      <c r="S68" s="295"/>
      <c r="T68" s="296"/>
      <c r="U68" s="294" t="s">
        <v>1681</v>
      </c>
      <c r="V68" s="295"/>
      <c r="W68" s="295"/>
      <c r="X68" s="295"/>
      <c r="Y68" s="295"/>
      <c r="Z68" s="295"/>
      <c r="AA68" s="294"/>
      <c r="AB68" s="295"/>
      <c r="AC68" s="295"/>
      <c r="AD68" s="296"/>
      <c r="AE68" s="294"/>
      <c r="AF68" s="295"/>
      <c r="AG68" s="295"/>
      <c r="AH68" s="296"/>
      <c r="AL68" s="110"/>
      <c r="AM68" s="110"/>
      <c r="AN68" s="110"/>
      <c r="AO68" s="110"/>
      <c r="AP68" s="110"/>
      <c r="AQ68" s="110"/>
      <c r="AR68" s="110"/>
      <c r="AS68" s="110"/>
      <c r="AT68" s="110"/>
      <c r="AU68" s="110"/>
      <c r="AV68" s="110"/>
      <c r="AW68" s="110"/>
      <c r="AX68" s="110"/>
      <c r="AY68" s="110"/>
      <c r="AZ68" s="110"/>
      <c r="BA68" s="110"/>
      <c r="BB68" s="110"/>
      <c r="BC68" s="110"/>
      <c r="BD68" s="110"/>
      <c r="BE68" s="110"/>
      <c r="BF68" s="110"/>
      <c r="BG68" s="110"/>
      <c r="BH68" s="110"/>
      <c r="BI68" s="110"/>
      <c r="BJ68" s="110"/>
      <c r="BK68" s="110"/>
      <c r="BL68" s="110"/>
      <c r="BM68" s="110"/>
      <c r="BN68" s="110"/>
      <c r="BO68" s="110"/>
      <c r="BP68" s="110"/>
      <c r="BQ68" s="110"/>
      <c r="BR68" s="110"/>
      <c r="BS68" s="110"/>
      <c r="BT68" s="110"/>
      <c r="BU68" s="110"/>
      <c r="BV68" s="110"/>
      <c r="BW68" s="110"/>
      <c r="BX68" s="110"/>
      <c r="BY68" s="110"/>
      <c r="BZ68" s="110"/>
      <c r="CA68" s="110"/>
      <c r="CB68" s="110"/>
      <c r="CC68" s="110"/>
      <c r="CD68" s="110"/>
      <c r="CE68" s="110"/>
      <c r="CF68" s="110"/>
      <c r="CG68" s="110"/>
      <c r="CH68" s="110"/>
      <c r="CI68" s="110"/>
      <c r="CJ68" s="110"/>
      <c r="CK68" s="110"/>
      <c r="CL68" s="110"/>
      <c r="CM68" s="110"/>
      <c r="CN68" s="110"/>
      <c r="CO68" s="110"/>
      <c r="CP68" s="110"/>
      <c r="CQ68" s="110"/>
      <c r="CR68" s="110"/>
      <c r="CS68" s="110"/>
      <c r="CT68" s="110"/>
      <c r="CU68" s="110"/>
      <c r="CV68" s="110"/>
      <c r="CW68" s="110"/>
      <c r="CX68" s="110"/>
    </row>
    <row r="69" spans="7:102" ht="14.25" customHeight="1" x14ac:dyDescent="0.25">
      <c r="G69" s="294" t="s">
        <v>1681</v>
      </c>
      <c r="H69" s="295"/>
      <c r="I69" s="295"/>
      <c r="J69" s="295"/>
      <c r="K69" s="295"/>
      <c r="L69" s="295"/>
      <c r="M69" s="294"/>
      <c r="N69" s="295"/>
      <c r="O69" s="295"/>
      <c r="P69" s="295"/>
      <c r="Q69" s="294"/>
      <c r="R69" s="295"/>
      <c r="S69" s="295"/>
      <c r="T69" s="296"/>
      <c r="U69" s="294"/>
      <c r="V69" s="295"/>
      <c r="W69" s="295"/>
      <c r="X69" s="295"/>
      <c r="Y69" s="295"/>
      <c r="Z69" s="295"/>
      <c r="AA69" s="294"/>
      <c r="AB69" s="295"/>
      <c r="AC69" s="295"/>
      <c r="AD69" s="296"/>
      <c r="AE69" s="294"/>
      <c r="AF69" s="295"/>
      <c r="AG69" s="295"/>
      <c r="AH69" s="296"/>
      <c r="AL69" s="110"/>
      <c r="AM69" s="110"/>
      <c r="AN69" s="110"/>
      <c r="AO69" s="110"/>
      <c r="AP69" s="110"/>
      <c r="AQ69" s="110"/>
      <c r="AR69" s="110"/>
      <c r="AS69" s="110"/>
      <c r="AT69" s="110"/>
      <c r="AU69" s="110"/>
      <c r="AV69" s="110"/>
      <c r="AW69" s="110"/>
      <c r="AX69" s="110"/>
      <c r="AY69" s="110"/>
      <c r="AZ69" s="110"/>
      <c r="BA69" s="110"/>
      <c r="BB69" s="110"/>
      <c r="BC69" s="110"/>
      <c r="BD69" s="110"/>
      <c r="BE69" s="110"/>
      <c r="BF69" s="110"/>
      <c r="BG69" s="110"/>
      <c r="BH69" s="110"/>
      <c r="BI69" s="110"/>
      <c r="BJ69" s="110"/>
      <c r="BK69" s="110"/>
      <c r="BL69" s="110"/>
      <c r="BM69" s="110"/>
      <c r="BN69" s="110"/>
      <c r="BO69" s="110"/>
      <c r="BP69" s="110"/>
      <c r="BQ69" s="110"/>
      <c r="BR69" s="110"/>
      <c r="BS69" s="110"/>
      <c r="BT69" s="110"/>
      <c r="BU69" s="110"/>
      <c r="BV69" s="110"/>
      <c r="BW69" s="110"/>
      <c r="BX69" s="110"/>
      <c r="BY69" s="110"/>
      <c r="BZ69" s="110"/>
      <c r="CA69" s="110"/>
      <c r="CB69" s="110"/>
      <c r="CC69" s="110"/>
      <c r="CD69" s="110"/>
      <c r="CE69" s="110"/>
      <c r="CF69" s="110"/>
      <c r="CG69" s="110"/>
      <c r="CH69" s="110"/>
      <c r="CI69" s="110"/>
      <c r="CJ69" s="110"/>
      <c r="CK69" s="110"/>
      <c r="CL69" s="110"/>
      <c r="CM69" s="110"/>
      <c r="CN69" s="110"/>
      <c r="CO69" s="110"/>
      <c r="CP69" s="110"/>
      <c r="CQ69" s="110"/>
      <c r="CR69" s="110"/>
      <c r="CS69" s="110"/>
      <c r="CT69" s="110"/>
      <c r="CU69" s="110"/>
      <c r="CV69" s="110"/>
      <c r="CW69" s="110"/>
      <c r="CX69" s="110"/>
    </row>
    <row r="70" spans="7:102" ht="14.25" customHeight="1" x14ac:dyDescent="0.25">
      <c r="G70" s="294" t="s">
        <v>1681</v>
      </c>
      <c r="H70" s="295"/>
      <c r="I70" s="295"/>
      <c r="J70" s="295"/>
      <c r="K70" s="295"/>
      <c r="L70" s="295"/>
      <c r="M70" s="294"/>
      <c r="N70" s="295"/>
      <c r="O70" s="295"/>
      <c r="P70" s="295"/>
      <c r="Q70" s="294"/>
      <c r="R70" s="295"/>
      <c r="S70" s="295"/>
      <c r="T70" s="296"/>
      <c r="U70" s="294"/>
      <c r="V70" s="295"/>
      <c r="W70" s="295"/>
      <c r="X70" s="295"/>
      <c r="Y70" s="295"/>
      <c r="Z70" s="295"/>
      <c r="AA70" s="294"/>
      <c r="AB70" s="295"/>
      <c r="AC70" s="295"/>
      <c r="AD70" s="296"/>
      <c r="AE70" s="294"/>
      <c r="AF70" s="295"/>
      <c r="AG70" s="295"/>
      <c r="AH70" s="296"/>
      <c r="AL70" s="110"/>
      <c r="AM70" s="110"/>
      <c r="AN70" s="110"/>
      <c r="AO70" s="110"/>
      <c r="AP70" s="110"/>
      <c r="AQ70" s="110"/>
      <c r="AR70" s="110"/>
      <c r="AS70" s="110"/>
      <c r="AT70" s="110"/>
      <c r="AU70" s="110"/>
      <c r="AV70" s="110"/>
      <c r="AW70" s="110"/>
      <c r="AX70" s="110"/>
      <c r="AY70" s="110"/>
      <c r="AZ70" s="110"/>
      <c r="BA70" s="110"/>
      <c r="BB70" s="110"/>
      <c r="BC70" s="110"/>
      <c r="BD70" s="110"/>
      <c r="BE70" s="110"/>
      <c r="BF70" s="110"/>
      <c r="BG70" s="110"/>
      <c r="BH70" s="110"/>
      <c r="BI70" s="110"/>
      <c r="BJ70" s="110"/>
      <c r="BK70" s="110"/>
      <c r="BL70" s="110"/>
      <c r="BM70" s="110"/>
      <c r="BN70" s="110"/>
      <c r="BO70" s="110"/>
      <c r="BP70" s="110"/>
      <c r="BQ70" s="110"/>
      <c r="BR70" s="110"/>
      <c r="BS70" s="110"/>
      <c r="BT70" s="110"/>
      <c r="BU70" s="110"/>
      <c r="BV70" s="110"/>
      <c r="BW70" s="110"/>
      <c r="BX70" s="110"/>
      <c r="BY70" s="110"/>
      <c r="BZ70" s="110"/>
      <c r="CA70" s="110"/>
      <c r="CB70" s="110"/>
      <c r="CC70" s="110"/>
      <c r="CD70" s="110"/>
      <c r="CE70" s="110"/>
      <c r="CF70" s="110"/>
      <c r="CG70" s="110"/>
      <c r="CH70" s="110"/>
      <c r="CI70" s="110"/>
      <c r="CJ70" s="110"/>
      <c r="CK70" s="110"/>
      <c r="CL70" s="110"/>
      <c r="CM70" s="110"/>
      <c r="CN70" s="110"/>
      <c r="CO70" s="110"/>
      <c r="CP70" s="110"/>
      <c r="CQ70" s="110"/>
      <c r="CR70" s="110"/>
      <c r="CS70" s="110"/>
      <c r="CT70" s="110"/>
      <c r="CU70" s="110"/>
      <c r="CV70" s="110"/>
      <c r="CW70" s="110"/>
      <c r="CX70" s="110"/>
    </row>
    <row r="71" spans="7:102" ht="14.25" customHeight="1" x14ac:dyDescent="0.25">
      <c r="G71" s="294" t="s">
        <v>1681</v>
      </c>
      <c r="H71" s="295"/>
      <c r="I71" s="295"/>
      <c r="J71" s="295"/>
      <c r="K71" s="295"/>
      <c r="L71" s="295"/>
      <c r="M71" s="294"/>
      <c r="N71" s="295"/>
      <c r="O71" s="295"/>
      <c r="P71" s="295"/>
      <c r="Q71" s="294"/>
      <c r="R71" s="295"/>
      <c r="S71" s="295"/>
      <c r="T71" s="296"/>
      <c r="U71" s="294"/>
      <c r="V71" s="295"/>
      <c r="W71" s="295"/>
      <c r="X71" s="295"/>
      <c r="Y71" s="295"/>
      <c r="Z71" s="295"/>
      <c r="AA71" s="294"/>
      <c r="AB71" s="295"/>
      <c r="AC71" s="295"/>
      <c r="AD71" s="296"/>
      <c r="AE71" s="294"/>
      <c r="AF71" s="295"/>
      <c r="AG71" s="295"/>
      <c r="AH71" s="296"/>
      <c r="AI71" s="110"/>
      <c r="AJ71" s="110"/>
      <c r="AK71" s="110"/>
      <c r="AL71" s="110"/>
      <c r="AM71" s="110"/>
      <c r="AN71" s="110"/>
      <c r="AO71" s="110"/>
      <c r="AP71" s="110"/>
      <c r="AQ71" s="110"/>
      <c r="AR71" s="110"/>
      <c r="AS71" s="110"/>
      <c r="AT71" s="110"/>
      <c r="AU71" s="110"/>
      <c r="AV71" s="110"/>
      <c r="AW71" s="110"/>
      <c r="AX71" s="110"/>
      <c r="AY71" s="110"/>
      <c r="AZ71" s="110"/>
      <c r="BA71" s="110"/>
      <c r="BB71" s="110"/>
      <c r="BC71" s="110"/>
      <c r="BD71" s="110"/>
      <c r="BE71" s="110"/>
      <c r="BF71" s="110"/>
      <c r="BG71" s="110"/>
      <c r="BH71" s="110"/>
      <c r="BI71" s="110"/>
      <c r="BJ71" s="110"/>
      <c r="BK71" s="110"/>
      <c r="BL71" s="110"/>
      <c r="BM71" s="110"/>
      <c r="BN71" s="110"/>
      <c r="BO71" s="110"/>
      <c r="BP71" s="110"/>
      <c r="BQ71" s="110"/>
      <c r="BR71" s="110"/>
      <c r="BS71" s="110"/>
      <c r="BT71" s="110"/>
      <c r="BU71" s="110"/>
      <c r="BV71" s="110"/>
      <c r="BW71" s="110"/>
      <c r="BX71" s="110"/>
      <c r="BY71" s="110"/>
      <c r="BZ71" s="110"/>
      <c r="CA71" s="110"/>
      <c r="CB71" s="110"/>
      <c r="CC71" s="110"/>
      <c r="CD71" s="110"/>
      <c r="CE71" s="110"/>
      <c r="CF71" s="110"/>
      <c r="CG71" s="110"/>
      <c r="CH71" s="110"/>
      <c r="CI71" s="110"/>
      <c r="CJ71" s="110"/>
      <c r="CK71" s="110"/>
      <c r="CL71" s="110"/>
      <c r="CM71" s="110"/>
      <c r="CN71" s="110"/>
      <c r="CO71" s="110"/>
      <c r="CP71" s="110"/>
      <c r="CQ71" s="110"/>
      <c r="CR71" s="110"/>
      <c r="CS71" s="110"/>
      <c r="CT71" s="110"/>
      <c r="CU71" s="110"/>
      <c r="CV71" s="110"/>
      <c r="CW71" s="110"/>
      <c r="CX71" s="110"/>
    </row>
    <row r="72" spans="7:102" ht="14.25" customHeight="1" x14ac:dyDescent="0.25">
      <c r="G72" s="294" t="s">
        <v>1681</v>
      </c>
      <c r="H72" s="295"/>
      <c r="I72" s="295"/>
      <c r="J72" s="295"/>
      <c r="K72" s="295"/>
      <c r="L72" s="295"/>
      <c r="M72" s="294"/>
      <c r="N72" s="295"/>
      <c r="O72" s="295"/>
      <c r="P72" s="295"/>
      <c r="Q72" s="294"/>
      <c r="R72" s="295"/>
      <c r="S72" s="295"/>
      <c r="T72" s="296"/>
      <c r="U72" s="294"/>
      <c r="V72" s="295"/>
      <c r="W72" s="295"/>
      <c r="X72" s="295"/>
      <c r="Y72" s="295"/>
      <c r="Z72" s="295"/>
      <c r="AA72" s="294"/>
      <c r="AB72" s="295"/>
      <c r="AC72" s="295"/>
      <c r="AD72" s="296"/>
      <c r="AE72" s="294"/>
      <c r="AF72" s="295"/>
      <c r="AG72" s="295"/>
      <c r="AH72" s="296"/>
      <c r="AI72" s="110"/>
      <c r="AJ72" s="110"/>
      <c r="AK72" s="110"/>
      <c r="AL72" s="110"/>
      <c r="AM72" s="110"/>
      <c r="AN72" s="110"/>
      <c r="AO72" s="110"/>
      <c r="AP72" s="110"/>
      <c r="AQ72" s="110"/>
      <c r="AR72" s="110"/>
      <c r="AS72" s="110"/>
      <c r="AT72" s="110"/>
      <c r="AU72" s="110"/>
      <c r="AV72" s="110"/>
      <c r="AW72" s="110"/>
      <c r="AX72" s="110"/>
      <c r="AY72" s="110"/>
      <c r="AZ72" s="110"/>
      <c r="BA72" s="110"/>
      <c r="BB72" s="110"/>
      <c r="BC72" s="110"/>
      <c r="BD72" s="110"/>
      <c r="BE72" s="110"/>
      <c r="BF72" s="110"/>
      <c r="BG72" s="110"/>
      <c r="BH72" s="110"/>
      <c r="BI72" s="110"/>
      <c r="BJ72" s="110"/>
      <c r="BK72" s="110"/>
      <c r="BL72" s="110"/>
      <c r="BM72" s="110"/>
      <c r="BN72" s="110"/>
      <c r="BO72" s="110"/>
      <c r="BP72" s="110"/>
      <c r="BQ72" s="110"/>
      <c r="BR72" s="110"/>
      <c r="BS72" s="110"/>
      <c r="BT72" s="110"/>
      <c r="BU72" s="110"/>
      <c r="BV72" s="110"/>
      <c r="BW72" s="110"/>
      <c r="BX72" s="110"/>
      <c r="BY72" s="110"/>
      <c r="BZ72" s="110"/>
      <c r="CA72" s="110"/>
      <c r="CB72" s="110"/>
      <c r="CC72" s="110"/>
      <c r="CD72" s="110"/>
      <c r="CE72" s="110"/>
      <c r="CF72" s="110"/>
      <c r="CG72" s="110"/>
      <c r="CH72" s="110"/>
      <c r="CI72" s="110"/>
      <c r="CJ72" s="110"/>
      <c r="CK72" s="110"/>
      <c r="CL72" s="110"/>
      <c r="CM72" s="110"/>
      <c r="CN72" s="110"/>
      <c r="CO72" s="110"/>
      <c r="CP72" s="110"/>
      <c r="CQ72" s="110"/>
      <c r="CR72" s="110"/>
      <c r="CS72" s="110"/>
      <c r="CT72" s="110"/>
      <c r="CU72" s="110"/>
      <c r="CV72" s="110"/>
      <c r="CW72" s="110"/>
      <c r="CX72" s="110"/>
    </row>
    <row r="73" spans="7:102" ht="14.25" customHeight="1" x14ac:dyDescent="0.25">
      <c r="G73" s="294" t="s">
        <v>1681</v>
      </c>
      <c r="H73" s="295"/>
      <c r="I73" s="295"/>
      <c r="J73" s="295"/>
      <c r="K73" s="295"/>
      <c r="L73" s="295"/>
      <c r="M73" s="294"/>
      <c r="N73" s="295"/>
      <c r="O73" s="295"/>
      <c r="P73" s="295"/>
      <c r="Q73" s="294"/>
      <c r="R73" s="295"/>
      <c r="S73" s="295"/>
      <c r="T73" s="296"/>
      <c r="U73" s="294"/>
      <c r="V73" s="295"/>
      <c r="W73" s="295"/>
      <c r="X73" s="295"/>
      <c r="Y73" s="295"/>
      <c r="Z73" s="295"/>
      <c r="AA73" s="294"/>
      <c r="AB73" s="295"/>
      <c r="AC73" s="295"/>
      <c r="AD73" s="296"/>
      <c r="AE73" s="294"/>
      <c r="AF73" s="295"/>
      <c r="AG73" s="295"/>
      <c r="AH73" s="296"/>
      <c r="AI73" s="110"/>
      <c r="AJ73" s="110"/>
      <c r="AK73" s="110"/>
      <c r="AL73" s="110"/>
      <c r="AM73" s="110"/>
      <c r="AN73" s="110"/>
      <c r="AO73" s="110"/>
      <c r="AP73" s="110"/>
      <c r="AQ73" s="110"/>
      <c r="AR73" s="110"/>
      <c r="AS73" s="110"/>
      <c r="AT73" s="110"/>
      <c r="AU73" s="110"/>
      <c r="AV73" s="110"/>
      <c r="AW73" s="110"/>
      <c r="AX73" s="110"/>
      <c r="AY73" s="110"/>
      <c r="AZ73" s="110"/>
      <c r="BA73" s="110"/>
      <c r="BB73" s="110"/>
      <c r="BC73" s="110"/>
      <c r="BD73" s="110"/>
      <c r="BE73" s="110"/>
      <c r="BF73" s="110"/>
      <c r="BG73" s="110"/>
      <c r="BH73" s="110"/>
      <c r="BI73" s="110"/>
      <c r="BJ73" s="110"/>
      <c r="BK73" s="110"/>
      <c r="BL73" s="110"/>
      <c r="BM73" s="110"/>
      <c r="BN73" s="110"/>
      <c r="BO73" s="110"/>
      <c r="BP73" s="110"/>
      <c r="BQ73" s="110"/>
      <c r="BR73" s="110"/>
      <c r="BS73" s="110"/>
      <c r="BT73" s="110"/>
      <c r="BU73" s="110"/>
      <c r="BV73" s="110"/>
      <c r="BW73" s="110"/>
      <c r="BX73" s="110"/>
      <c r="BY73" s="110"/>
      <c r="BZ73" s="110"/>
      <c r="CA73" s="110"/>
      <c r="CB73" s="110"/>
      <c r="CC73" s="110"/>
      <c r="CD73" s="110"/>
      <c r="CE73" s="110"/>
      <c r="CF73" s="110"/>
      <c r="CG73" s="110"/>
      <c r="CH73" s="110"/>
      <c r="CI73" s="110"/>
      <c r="CJ73" s="110"/>
      <c r="CK73" s="110"/>
      <c r="CL73" s="110"/>
      <c r="CM73" s="110"/>
      <c r="CN73" s="110"/>
      <c r="CO73" s="110"/>
      <c r="CP73" s="110"/>
      <c r="CQ73" s="110"/>
      <c r="CR73" s="110"/>
      <c r="CS73" s="110"/>
      <c r="CT73" s="110"/>
      <c r="CU73" s="110"/>
      <c r="CV73" s="110"/>
      <c r="CW73" s="110"/>
      <c r="CX73" s="110"/>
    </row>
    <row r="74" spans="7:102" ht="14.25" customHeight="1" x14ac:dyDescent="0.25">
      <c r="G74" s="294" t="s">
        <v>1681</v>
      </c>
      <c r="H74" s="295"/>
      <c r="I74" s="295"/>
      <c r="J74" s="295"/>
      <c r="K74" s="295"/>
      <c r="L74" s="295"/>
      <c r="M74" s="294"/>
      <c r="N74" s="295"/>
      <c r="O74" s="295"/>
      <c r="P74" s="295"/>
      <c r="Q74" s="294"/>
      <c r="R74" s="295"/>
      <c r="S74" s="295"/>
      <c r="T74" s="296"/>
      <c r="U74" s="294"/>
      <c r="V74" s="295"/>
      <c r="W74" s="295"/>
      <c r="X74" s="295"/>
      <c r="Y74" s="295"/>
      <c r="Z74" s="295"/>
      <c r="AA74" s="294"/>
      <c r="AB74" s="295"/>
      <c r="AC74" s="295"/>
      <c r="AD74" s="296"/>
      <c r="AE74" s="294"/>
      <c r="AF74" s="295"/>
      <c r="AG74" s="295"/>
      <c r="AH74" s="296"/>
      <c r="AI74" s="110"/>
      <c r="AJ74" s="110"/>
      <c r="AK74" s="110"/>
      <c r="AL74" s="110"/>
      <c r="AM74" s="110"/>
      <c r="AN74" s="110"/>
      <c r="AO74" s="110"/>
      <c r="AP74" s="110"/>
      <c r="AQ74" s="110"/>
      <c r="AR74" s="110"/>
      <c r="AS74" s="110"/>
      <c r="AT74" s="110"/>
      <c r="AU74" s="110"/>
      <c r="AV74" s="110"/>
      <c r="AW74" s="110"/>
      <c r="AX74" s="110"/>
      <c r="AY74" s="110"/>
      <c r="AZ74" s="110"/>
      <c r="BA74" s="110"/>
      <c r="BB74" s="110"/>
      <c r="BC74" s="110"/>
      <c r="BD74" s="110"/>
      <c r="BE74" s="110"/>
      <c r="BF74" s="110"/>
      <c r="BG74" s="110"/>
      <c r="BH74" s="110"/>
      <c r="BI74" s="110"/>
      <c r="BJ74" s="110"/>
      <c r="BK74" s="110"/>
      <c r="BL74" s="110"/>
      <c r="BM74" s="110"/>
      <c r="BN74" s="110"/>
      <c r="BO74" s="110"/>
      <c r="BP74" s="110"/>
      <c r="BQ74" s="110"/>
      <c r="BR74" s="110"/>
      <c r="BS74" s="110"/>
      <c r="BT74" s="110"/>
      <c r="BU74" s="110"/>
      <c r="BV74" s="110"/>
      <c r="BW74" s="110"/>
      <c r="BX74" s="110"/>
      <c r="BY74" s="110"/>
      <c r="BZ74" s="110"/>
      <c r="CA74" s="110"/>
      <c r="CB74" s="110"/>
      <c r="CC74" s="110"/>
      <c r="CD74" s="110"/>
      <c r="CE74" s="110"/>
      <c r="CF74" s="110"/>
      <c r="CG74" s="110"/>
      <c r="CH74" s="110"/>
      <c r="CI74" s="110"/>
      <c r="CJ74" s="110"/>
      <c r="CK74" s="110"/>
      <c r="CL74" s="110"/>
      <c r="CM74" s="110"/>
      <c r="CN74" s="110"/>
      <c r="CO74" s="110"/>
      <c r="CP74" s="110"/>
      <c r="CQ74" s="110"/>
      <c r="CR74" s="110"/>
      <c r="CS74" s="110"/>
      <c r="CT74" s="110"/>
      <c r="CU74" s="110"/>
      <c r="CV74" s="110"/>
      <c r="CW74" s="110"/>
      <c r="CX74" s="110"/>
    </row>
    <row r="75" spans="7:102" ht="14.25" customHeight="1" x14ac:dyDescent="0.25">
      <c r="G75" s="294" t="s">
        <v>1681</v>
      </c>
      <c r="H75" s="295"/>
      <c r="I75" s="295"/>
      <c r="J75" s="295"/>
      <c r="K75" s="295"/>
      <c r="L75" s="295"/>
      <c r="M75" s="294"/>
      <c r="N75" s="295"/>
      <c r="O75" s="295"/>
      <c r="P75" s="295"/>
      <c r="Q75" s="294"/>
      <c r="R75" s="295"/>
      <c r="S75" s="295"/>
      <c r="T75" s="296"/>
      <c r="U75" s="294"/>
      <c r="V75" s="295"/>
      <c r="W75" s="295"/>
      <c r="X75" s="295"/>
      <c r="Y75" s="295"/>
      <c r="Z75" s="295"/>
      <c r="AA75" s="294"/>
      <c r="AB75" s="295"/>
      <c r="AC75" s="295"/>
      <c r="AD75" s="296"/>
      <c r="AE75" s="294"/>
      <c r="AF75" s="295"/>
      <c r="AG75" s="295"/>
      <c r="AH75" s="296"/>
      <c r="AI75" s="110"/>
      <c r="AJ75" s="110"/>
      <c r="AK75" s="110"/>
      <c r="AL75" s="110"/>
      <c r="AM75" s="110"/>
      <c r="AN75" s="110"/>
      <c r="AO75" s="110"/>
      <c r="AP75" s="110"/>
      <c r="AQ75" s="110"/>
      <c r="AR75" s="110"/>
      <c r="AS75" s="110"/>
      <c r="AT75" s="110"/>
      <c r="AU75" s="110"/>
      <c r="AV75" s="110"/>
      <c r="AW75" s="110"/>
      <c r="AX75" s="110"/>
      <c r="AY75" s="110"/>
      <c r="AZ75" s="110"/>
      <c r="BA75" s="110"/>
      <c r="BB75" s="110"/>
      <c r="BC75" s="110"/>
      <c r="BD75" s="110"/>
      <c r="BE75" s="110"/>
      <c r="BF75" s="110"/>
      <c r="BG75" s="110"/>
      <c r="BH75" s="110"/>
      <c r="BI75" s="110"/>
      <c r="BJ75" s="110"/>
      <c r="BK75" s="110"/>
      <c r="BL75" s="110"/>
      <c r="BM75" s="110"/>
      <c r="BN75" s="110"/>
      <c r="BO75" s="110"/>
      <c r="BP75" s="110"/>
      <c r="BQ75" s="110"/>
      <c r="BR75" s="110"/>
      <c r="BS75" s="110"/>
      <c r="BT75" s="110"/>
      <c r="BU75" s="110"/>
      <c r="BV75" s="110"/>
      <c r="BW75" s="110"/>
      <c r="BX75" s="110"/>
      <c r="BY75" s="110"/>
      <c r="BZ75" s="110"/>
      <c r="CA75" s="110"/>
      <c r="CB75" s="110"/>
      <c r="CC75" s="110"/>
      <c r="CD75" s="110"/>
      <c r="CE75" s="110"/>
      <c r="CF75" s="110"/>
      <c r="CG75" s="110"/>
      <c r="CH75" s="110"/>
      <c r="CI75" s="110"/>
      <c r="CJ75" s="110"/>
      <c r="CK75" s="110"/>
      <c r="CL75" s="110"/>
      <c r="CM75" s="110"/>
      <c r="CN75" s="110"/>
      <c r="CO75" s="110"/>
      <c r="CP75" s="110"/>
      <c r="CQ75" s="110"/>
      <c r="CR75" s="110"/>
      <c r="CS75" s="110"/>
      <c r="CT75" s="110"/>
      <c r="CU75" s="110"/>
      <c r="CV75" s="110"/>
      <c r="CW75" s="110"/>
      <c r="CX75" s="110"/>
    </row>
    <row r="76" spans="7:102" ht="14.25" customHeight="1" x14ac:dyDescent="0.25">
      <c r="G76" s="294" t="s">
        <v>1681</v>
      </c>
      <c r="H76" s="295"/>
      <c r="I76" s="295"/>
      <c r="J76" s="295"/>
      <c r="K76" s="295"/>
      <c r="L76" s="295"/>
      <c r="M76" s="294"/>
      <c r="N76" s="295"/>
      <c r="O76" s="295"/>
      <c r="P76" s="295"/>
      <c r="Q76" s="294"/>
      <c r="R76" s="295"/>
      <c r="S76" s="295"/>
      <c r="T76" s="296"/>
      <c r="U76" s="294"/>
      <c r="V76" s="295"/>
      <c r="W76" s="295"/>
      <c r="X76" s="295"/>
      <c r="Y76" s="295"/>
      <c r="Z76" s="295"/>
      <c r="AA76" s="294"/>
      <c r="AB76" s="295"/>
      <c r="AC76" s="295"/>
      <c r="AD76" s="296"/>
      <c r="AE76" s="294"/>
      <c r="AF76" s="295"/>
      <c r="AG76" s="295"/>
      <c r="AH76" s="296"/>
      <c r="AI76" s="110"/>
      <c r="AJ76" s="110"/>
      <c r="AK76" s="110"/>
      <c r="AL76" s="110"/>
      <c r="AM76" s="110"/>
      <c r="AN76" s="110"/>
      <c r="AO76" s="110"/>
      <c r="AP76" s="110"/>
      <c r="AQ76" s="110"/>
      <c r="AR76" s="110"/>
      <c r="AS76" s="110"/>
      <c r="AT76" s="110"/>
      <c r="AU76" s="110"/>
      <c r="AV76" s="110"/>
      <c r="AW76" s="110"/>
      <c r="AX76" s="110"/>
      <c r="AY76" s="110"/>
      <c r="AZ76" s="110"/>
      <c r="BA76" s="110"/>
      <c r="BB76" s="110"/>
      <c r="BC76" s="110"/>
      <c r="BD76" s="110"/>
      <c r="BE76" s="110"/>
      <c r="BF76" s="110"/>
      <c r="BG76" s="110"/>
      <c r="BH76" s="110"/>
      <c r="BI76" s="110"/>
      <c r="BJ76" s="110"/>
      <c r="BK76" s="110"/>
      <c r="BL76" s="110"/>
      <c r="BM76" s="110"/>
      <c r="BN76" s="110"/>
      <c r="BO76" s="110"/>
      <c r="BP76" s="110"/>
      <c r="BQ76" s="110"/>
      <c r="BR76" s="110"/>
      <c r="BS76" s="110"/>
      <c r="BT76" s="110"/>
      <c r="BU76" s="110"/>
      <c r="BV76" s="110"/>
      <c r="BW76" s="110"/>
      <c r="BX76" s="110"/>
      <c r="BY76" s="110"/>
      <c r="BZ76" s="110"/>
      <c r="CA76" s="110"/>
      <c r="CB76" s="110"/>
      <c r="CC76" s="110"/>
      <c r="CD76" s="110"/>
      <c r="CE76" s="110"/>
      <c r="CF76" s="110"/>
      <c r="CG76" s="110"/>
      <c r="CH76" s="110"/>
      <c r="CI76" s="110"/>
      <c r="CJ76" s="110"/>
      <c r="CK76" s="110"/>
      <c r="CL76" s="110"/>
      <c r="CM76" s="110"/>
      <c r="CN76" s="110"/>
      <c r="CO76" s="110"/>
      <c r="CP76" s="110"/>
      <c r="CQ76" s="110"/>
      <c r="CR76" s="110"/>
      <c r="CS76" s="110"/>
      <c r="CT76" s="110"/>
      <c r="CU76" s="110"/>
      <c r="CV76" s="110"/>
      <c r="CW76" s="110"/>
      <c r="CX76" s="110"/>
    </row>
    <row r="77" spans="7:102" ht="14.25" customHeight="1" x14ac:dyDescent="0.25">
      <c r="G77" s="294" t="s">
        <v>1681</v>
      </c>
      <c r="H77" s="295"/>
      <c r="I77" s="295"/>
      <c r="J77" s="295"/>
      <c r="K77" s="295"/>
      <c r="L77" s="295"/>
      <c r="M77" s="294"/>
      <c r="N77" s="295"/>
      <c r="O77" s="295"/>
      <c r="P77" s="295"/>
      <c r="Q77" s="294"/>
      <c r="R77" s="295"/>
      <c r="S77" s="295"/>
      <c r="T77" s="296"/>
      <c r="U77" s="294"/>
      <c r="V77" s="295"/>
      <c r="W77" s="295"/>
      <c r="X77" s="295"/>
      <c r="Y77" s="295"/>
      <c r="Z77" s="295"/>
      <c r="AA77" s="294"/>
      <c r="AB77" s="295"/>
      <c r="AC77" s="295"/>
      <c r="AD77" s="296"/>
      <c r="AE77" s="294"/>
      <c r="AF77" s="295"/>
      <c r="AG77" s="295"/>
      <c r="AH77" s="296"/>
      <c r="AI77" s="110"/>
      <c r="AJ77" s="110"/>
      <c r="AK77" s="110"/>
      <c r="AL77" s="110"/>
      <c r="AM77" s="110"/>
      <c r="AN77" s="110"/>
      <c r="AO77" s="110"/>
      <c r="AP77" s="110"/>
      <c r="AQ77" s="110"/>
      <c r="AR77" s="110"/>
      <c r="AS77" s="110"/>
      <c r="AT77" s="110"/>
      <c r="AU77" s="110"/>
      <c r="AV77" s="110"/>
      <c r="AW77" s="110"/>
      <c r="AX77" s="110"/>
      <c r="AY77" s="110"/>
      <c r="AZ77" s="110"/>
      <c r="BA77" s="110"/>
      <c r="BB77" s="110"/>
      <c r="BC77" s="110"/>
      <c r="BD77" s="110"/>
      <c r="BE77" s="110"/>
      <c r="BF77" s="110"/>
      <c r="BG77" s="110"/>
      <c r="BH77" s="110"/>
      <c r="BI77" s="110"/>
      <c r="BJ77" s="110"/>
      <c r="BK77" s="110"/>
      <c r="BL77" s="110"/>
      <c r="BM77" s="110"/>
      <c r="BN77" s="110"/>
      <c r="BO77" s="110"/>
      <c r="BP77" s="110"/>
      <c r="BQ77" s="110"/>
      <c r="BR77" s="110"/>
      <c r="BS77" s="110"/>
      <c r="BT77" s="110"/>
      <c r="BU77" s="110"/>
      <c r="BV77" s="110"/>
      <c r="BW77" s="110"/>
      <c r="BX77" s="110"/>
      <c r="BY77" s="110"/>
      <c r="BZ77" s="110"/>
      <c r="CA77" s="110"/>
      <c r="CB77" s="110"/>
      <c r="CC77" s="110"/>
      <c r="CD77" s="110"/>
      <c r="CE77" s="110"/>
      <c r="CF77" s="110"/>
      <c r="CG77" s="110"/>
      <c r="CH77" s="110"/>
      <c r="CI77" s="110"/>
      <c r="CJ77" s="110"/>
      <c r="CK77" s="110"/>
      <c r="CL77" s="110"/>
      <c r="CM77" s="110"/>
      <c r="CN77" s="110"/>
      <c r="CO77" s="110"/>
      <c r="CP77" s="110"/>
      <c r="CQ77" s="110"/>
      <c r="CR77" s="110"/>
      <c r="CS77" s="110"/>
      <c r="CT77" s="110"/>
      <c r="CU77" s="110"/>
      <c r="CV77" s="110"/>
      <c r="CW77" s="110"/>
      <c r="CX77" s="110"/>
    </row>
    <row r="78" spans="7:102" ht="14.25" customHeight="1" x14ac:dyDescent="0.25">
      <c r="G78" s="294" t="s">
        <v>1681</v>
      </c>
      <c r="H78" s="295"/>
      <c r="I78" s="295"/>
      <c r="J78" s="295"/>
      <c r="K78" s="295"/>
      <c r="L78" s="295"/>
      <c r="M78" s="294"/>
      <c r="N78" s="295"/>
      <c r="O78" s="295"/>
      <c r="P78" s="295"/>
      <c r="Q78" s="294"/>
      <c r="R78" s="295"/>
      <c r="S78" s="295"/>
      <c r="T78" s="296"/>
      <c r="U78" s="294"/>
      <c r="V78" s="295"/>
      <c r="W78" s="295"/>
      <c r="X78" s="295"/>
      <c r="Y78" s="295"/>
      <c r="Z78" s="295"/>
      <c r="AA78" s="294"/>
      <c r="AB78" s="295"/>
      <c r="AC78" s="295"/>
      <c r="AD78" s="296"/>
      <c r="AE78" s="294"/>
      <c r="AF78" s="295"/>
      <c r="AG78" s="295"/>
      <c r="AH78" s="296"/>
      <c r="AI78" s="110"/>
      <c r="AJ78" s="110"/>
      <c r="AK78" s="110"/>
      <c r="AL78" s="110"/>
      <c r="AM78" s="110"/>
      <c r="AN78" s="110"/>
      <c r="AO78" s="110"/>
      <c r="AP78" s="110"/>
      <c r="AQ78" s="110"/>
      <c r="AR78" s="110"/>
      <c r="AS78" s="110"/>
      <c r="AT78" s="110"/>
      <c r="AU78" s="110"/>
      <c r="AV78" s="110"/>
      <c r="AW78" s="110"/>
      <c r="AX78" s="110"/>
      <c r="AY78" s="110"/>
      <c r="AZ78" s="110"/>
      <c r="BA78" s="110"/>
      <c r="BB78" s="110"/>
      <c r="BC78" s="110"/>
      <c r="BD78" s="110"/>
      <c r="BE78" s="110"/>
      <c r="BF78" s="110"/>
      <c r="BG78" s="110"/>
      <c r="BH78" s="110"/>
      <c r="BI78" s="110"/>
      <c r="BJ78" s="110"/>
      <c r="BK78" s="110"/>
      <c r="BL78" s="110"/>
      <c r="BM78" s="110"/>
      <c r="BN78" s="110"/>
      <c r="BO78" s="110"/>
      <c r="BP78" s="110"/>
      <c r="BQ78" s="110"/>
      <c r="BR78" s="110"/>
      <c r="BS78" s="110"/>
      <c r="BT78" s="110"/>
      <c r="BU78" s="110"/>
      <c r="BV78" s="110"/>
      <c r="BW78" s="110"/>
      <c r="BX78" s="110"/>
      <c r="BY78" s="110"/>
      <c r="BZ78" s="110"/>
      <c r="CA78" s="110"/>
      <c r="CB78" s="110"/>
      <c r="CC78" s="110"/>
      <c r="CD78" s="110"/>
      <c r="CE78" s="110"/>
      <c r="CF78" s="110"/>
      <c r="CG78" s="110"/>
      <c r="CH78" s="110"/>
      <c r="CI78" s="110"/>
      <c r="CJ78" s="110"/>
      <c r="CK78" s="110"/>
      <c r="CL78" s="110"/>
      <c r="CM78" s="110"/>
      <c r="CN78" s="110"/>
      <c r="CO78" s="110"/>
      <c r="CP78" s="110"/>
      <c r="CQ78" s="110"/>
      <c r="CR78" s="110"/>
      <c r="CS78" s="110"/>
      <c r="CT78" s="110"/>
      <c r="CU78" s="110"/>
      <c r="CV78" s="110"/>
      <c r="CW78" s="110"/>
      <c r="CX78" s="110"/>
    </row>
    <row r="79" spans="7:102" ht="14.25" customHeight="1" x14ac:dyDescent="0.25">
      <c r="G79" s="187"/>
      <c r="H79" s="188"/>
      <c r="I79" s="188"/>
      <c r="J79" s="188"/>
      <c r="K79" s="188"/>
      <c r="L79" s="188"/>
      <c r="M79" s="187"/>
      <c r="N79" s="188"/>
      <c r="O79" s="188"/>
      <c r="P79" s="188"/>
      <c r="Q79" s="187"/>
      <c r="R79" s="188"/>
      <c r="S79" s="188"/>
      <c r="T79" s="191"/>
      <c r="U79" s="187"/>
      <c r="V79" s="188"/>
      <c r="W79" s="188"/>
      <c r="X79" s="188"/>
      <c r="Y79" s="188"/>
      <c r="Z79" s="188"/>
      <c r="AA79" s="187"/>
      <c r="AB79" s="188"/>
      <c r="AC79" s="188"/>
      <c r="AD79" s="191"/>
      <c r="AE79" s="187"/>
      <c r="AF79" s="188"/>
      <c r="AG79" s="188"/>
      <c r="AH79" s="191"/>
      <c r="AI79" s="110"/>
      <c r="AJ79" s="110"/>
      <c r="AK79" s="110"/>
      <c r="AL79" s="110"/>
      <c r="AM79" s="110"/>
      <c r="AN79" s="110"/>
      <c r="AO79" s="110"/>
      <c r="AP79" s="110"/>
      <c r="AQ79" s="110"/>
      <c r="AR79" s="110"/>
      <c r="AS79" s="110"/>
      <c r="AT79" s="110"/>
      <c r="AU79" s="110"/>
      <c r="AV79" s="110"/>
      <c r="AW79" s="110"/>
      <c r="AX79" s="110"/>
      <c r="AY79" s="110"/>
      <c r="AZ79" s="110"/>
      <c r="BA79" s="110"/>
      <c r="BB79" s="110"/>
      <c r="BC79" s="110"/>
      <c r="BD79" s="110"/>
      <c r="BE79" s="110"/>
      <c r="BF79" s="110"/>
      <c r="BG79" s="110"/>
      <c r="BH79" s="110"/>
      <c r="BI79" s="110"/>
      <c r="BJ79" s="110"/>
      <c r="BK79" s="110"/>
      <c r="BL79" s="110"/>
      <c r="BM79" s="110"/>
      <c r="BN79" s="110"/>
      <c r="BO79" s="110"/>
      <c r="BP79" s="110"/>
      <c r="BQ79" s="110"/>
      <c r="BR79" s="110"/>
      <c r="BS79" s="110"/>
      <c r="BT79" s="110"/>
      <c r="BU79" s="110"/>
      <c r="BV79" s="110"/>
      <c r="BW79" s="110"/>
      <c r="BX79" s="110"/>
      <c r="BY79" s="110"/>
      <c r="BZ79" s="110"/>
      <c r="CA79" s="110"/>
      <c r="CB79" s="110"/>
      <c r="CC79" s="110"/>
      <c r="CD79" s="110"/>
      <c r="CE79" s="110"/>
      <c r="CF79" s="110"/>
      <c r="CG79" s="110"/>
      <c r="CH79" s="110"/>
      <c r="CI79" s="110"/>
      <c r="CJ79" s="110"/>
      <c r="CK79" s="110"/>
      <c r="CL79" s="110"/>
      <c r="CM79" s="110"/>
      <c r="CN79" s="110"/>
      <c r="CO79" s="110"/>
      <c r="CP79" s="110"/>
      <c r="CQ79" s="110"/>
      <c r="CR79" s="110"/>
      <c r="CS79" s="110"/>
      <c r="CT79" s="110"/>
      <c r="CU79" s="110"/>
      <c r="CV79" s="110"/>
      <c r="CW79" s="110"/>
      <c r="CX79" s="110"/>
    </row>
    <row r="80" spans="7:102" ht="14.25" customHeight="1" x14ac:dyDescent="0.25">
      <c r="G80" s="110"/>
      <c r="H80" s="110"/>
      <c r="I80" s="110"/>
      <c r="J80" s="110"/>
      <c r="K80" s="110"/>
      <c r="L80" s="110"/>
      <c r="M80" s="110"/>
      <c r="N80" s="110"/>
      <c r="O80" s="110"/>
      <c r="P80" s="110"/>
      <c r="Q80" s="110"/>
      <c r="R80" s="110"/>
      <c r="S80" s="110"/>
      <c r="T80" s="110"/>
      <c r="U80" s="110"/>
      <c r="V80" s="110"/>
      <c r="W80" s="110"/>
      <c r="X80" s="110"/>
      <c r="Y80" s="110"/>
      <c r="Z80" s="110"/>
      <c r="AA80" s="110"/>
      <c r="AB80" s="110"/>
      <c r="AC80" s="110"/>
      <c r="AD80" s="110"/>
      <c r="AE80" s="110"/>
      <c r="AF80" s="110"/>
      <c r="AG80" s="110"/>
      <c r="AH80" s="110"/>
      <c r="AI80" s="110"/>
      <c r="AJ80" s="110"/>
      <c r="AK80" s="110"/>
      <c r="AL80" s="110"/>
      <c r="AM80" s="110"/>
      <c r="AN80" s="110"/>
      <c r="AO80" s="110"/>
      <c r="AP80" s="110"/>
      <c r="AQ80" s="110"/>
      <c r="AR80" s="110"/>
      <c r="AS80" s="110"/>
      <c r="AT80" s="110"/>
      <c r="AU80" s="110"/>
      <c r="AV80" s="110"/>
      <c r="AW80" s="110"/>
      <c r="AX80" s="110"/>
      <c r="AY80" s="110"/>
      <c r="AZ80" s="110"/>
      <c r="BA80" s="110"/>
      <c r="BB80" s="110"/>
      <c r="BC80" s="110"/>
      <c r="BD80" s="110"/>
      <c r="BE80" s="110"/>
      <c r="BF80" s="110"/>
      <c r="BG80" s="110"/>
      <c r="BH80" s="110"/>
      <c r="BI80" s="110"/>
      <c r="BJ80" s="110"/>
      <c r="BK80" s="110"/>
      <c r="BL80" s="110"/>
      <c r="BM80" s="110"/>
      <c r="BN80" s="110"/>
      <c r="BO80" s="110"/>
      <c r="BP80" s="110"/>
      <c r="BQ80" s="110"/>
      <c r="BR80" s="110"/>
      <c r="BS80" s="110"/>
      <c r="BT80" s="110"/>
      <c r="BU80" s="110"/>
      <c r="BV80" s="110"/>
      <c r="BW80" s="110"/>
      <c r="BX80" s="110"/>
      <c r="BY80" s="110"/>
      <c r="BZ80" s="110"/>
      <c r="CA80" s="110"/>
      <c r="CB80" s="110"/>
      <c r="CC80" s="110"/>
      <c r="CD80" s="110"/>
      <c r="CE80" s="110"/>
      <c r="CF80" s="110"/>
      <c r="CG80" s="110"/>
      <c r="CH80" s="110"/>
      <c r="CI80" s="110"/>
      <c r="CJ80" s="110"/>
      <c r="CK80" s="110"/>
      <c r="CL80" s="110"/>
      <c r="CM80" s="110"/>
      <c r="CN80" s="110"/>
      <c r="CO80" s="110"/>
      <c r="CP80" s="110"/>
      <c r="CQ80" s="110"/>
      <c r="CR80" s="110"/>
      <c r="CS80" s="110"/>
      <c r="CT80" s="110"/>
      <c r="CU80" s="110"/>
      <c r="CV80" s="110"/>
      <c r="CW80" s="110"/>
      <c r="CX80" s="110"/>
    </row>
    <row r="81" spans="7:102" ht="14.25" customHeight="1" x14ac:dyDescent="0.25">
      <c r="G81" s="110"/>
      <c r="H81" s="110"/>
      <c r="I81" s="110"/>
      <c r="J81" s="110"/>
      <c r="K81" s="110"/>
      <c r="L81" s="110"/>
      <c r="M81" s="110"/>
      <c r="N81" s="110"/>
      <c r="O81" s="110"/>
      <c r="P81" s="110"/>
      <c r="Q81" s="110"/>
      <c r="R81" s="110"/>
      <c r="S81" s="110"/>
      <c r="T81" s="110"/>
      <c r="U81" s="110"/>
      <c r="V81" s="110"/>
      <c r="W81" s="110"/>
      <c r="X81" s="110"/>
      <c r="Y81" s="110"/>
      <c r="Z81" s="110"/>
      <c r="AA81" s="110"/>
      <c r="AB81" s="110"/>
      <c r="AC81" s="110"/>
      <c r="AD81" t="s">
        <v>1765</v>
      </c>
      <c r="AG81" t="str">
        <f>'C-6'!S17</f>
        <v>C-6-1</v>
      </c>
      <c r="AI81" s="110"/>
      <c r="AJ81" s="110"/>
      <c r="AK81" s="110"/>
      <c r="AL81" s="110"/>
      <c r="AM81" s="110"/>
      <c r="AN81" s="110"/>
      <c r="AO81" s="110"/>
      <c r="AP81" s="110"/>
      <c r="AQ81" s="110"/>
      <c r="AR81" s="110"/>
      <c r="AS81" s="110"/>
      <c r="AT81" s="110"/>
      <c r="AU81" s="110"/>
      <c r="AV81" s="110"/>
      <c r="AW81" s="110"/>
      <c r="AX81" s="110"/>
      <c r="AY81" s="110"/>
      <c r="AZ81" s="110"/>
      <c r="BA81" s="110"/>
      <c r="BB81" s="110"/>
      <c r="BC81" s="110"/>
      <c r="BD81" s="110"/>
      <c r="BE81" s="110"/>
      <c r="BF81" s="110"/>
      <c r="BG81" s="110"/>
      <c r="BH81" s="110"/>
      <c r="BI81" s="110"/>
      <c r="BJ81" s="110"/>
      <c r="BK81" s="110"/>
      <c r="BL81" s="110"/>
      <c r="BM81" s="110"/>
      <c r="BN81" s="110"/>
      <c r="BO81" s="110"/>
      <c r="BP81" s="110"/>
      <c r="BQ81" s="110"/>
      <c r="BR81" s="110"/>
      <c r="BS81" s="110"/>
      <c r="BT81" s="110"/>
      <c r="BU81" s="110"/>
      <c r="BV81" s="110"/>
      <c r="BW81" s="110"/>
      <c r="BX81" s="110"/>
      <c r="BY81" s="110"/>
      <c r="BZ81" s="110"/>
      <c r="CA81" s="110"/>
      <c r="CB81" s="110"/>
      <c r="CC81" s="110"/>
      <c r="CD81" s="110"/>
      <c r="CE81" s="110"/>
      <c r="CF81" s="110"/>
      <c r="CG81" s="110"/>
      <c r="CH81" s="110"/>
      <c r="CI81" s="110"/>
      <c r="CJ81" s="110"/>
      <c r="CK81" s="110"/>
      <c r="CL81" s="110"/>
      <c r="CM81" s="110"/>
      <c r="CN81" s="110"/>
      <c r="CO81" s="110"/>
      <c r="CP81" s="110"/>
      <c r="CQ81" s="110"/>
      <c r="CR81" s="110"/>
      <c r="CS81" s="110"/>
      <c r="CT81" s="110"/>
      <c r="CU81" s="110"/>
      <c r="CV81" s="110"/>
      <c r="CW81" s="110"/>
      <c r="CX81" s="110"/>
    </row>
    <row r="82" spans="7:102" ht="14.25" customHeight="1" x14ac:dyDescent="0.25">
      <c r="G82" s="110"/>
      <c r="H82" s="110"/>
      <c r="I82" s="110"/>
      <c r="J82" s="110"/>
      <c r="K82" s="110"/>
      <c r="L82" s="110"/>
      <c r="M82" s="110"/>
      <c r="N82" s="110"/>
      <c r="O82" s="110"/>
      <c r="P82" s="110"/>
      <c r="Q82" s="110"/>
      <c r="R82" s="110"/>
      <c r="S82" s="110"/>
      <c r="T82" s="110"/>
      <c r="U82" s="110"/>
      <c r="V82" s="110"/>
      <c r="W82" s="110"/>
      <c r="X82" s="110"/>
      <c r="Y82" s="110"/>
      <c r="Z82" s="110"/>
      <c r="AA82" s="110"/>
      <c r="AB82" s="110"/>
      <c r="AC82" s="110"/>
      <c r="AD82" s="110"/>
      <c r="AE82" s="110"/>
      <c r="AF82" s="110"/>
      <c r="AG82" s="110"/>
      <c r="AH82" s="110"/>
      <c r="AI82" s="110"/>
      <c r="AJ82" s="110"/>
      <c r="AK82" s="110"/>
      <c r="AL82" s="110"/>
      <c r="AM82" s="110"/>
      <c r="AN82" s="110"/>
      <c r="AO82" s="110"/>
      <c r="AP82" s="110"/>
      <c r="AQ82" s="110"/>
      <c r="AR82" s="110"/>
      <c r="AS82" s="110"/>
      <c r="AT82" s="110"/>
      <c r="AU82" s="110"/>
      <c r="AV82" s="110"/>
      <c r="AW82" s="110"/>
      <c r="AX82" s="110"/>
      <c r="AY82" s="110"/>
      <c r="AZ82" s="110"/>
      <c r="BA82" s="110"/>
      <c r="BB82" s="110"/>
      <c r="BC82" s="110"/>
      <c r="BD82" s="110"/>
      <c r="BE82" s="110"/>
      <c r="BF82" s="110"/>
      <c r="BG82" s="110"/>
      <c r="BH82" s="110"/>
      <c r="BI82" s="110"/>
      <c r="BJ82" s="110"/>
      <c r="BK82" s="110"/>
      <c r="BL82" s="110"/>
      <c r="BM82" s="110"/>
      <c r="BN82" s="110"/>
      <c r="BO82" s="110"/>
      <c r="BP82" s="110"/>
      <c r="BQ82" s="110"/>
      <c r="BR82" s="110"/>
      <c r="BS82" s="110"/>
      <c r="BT82" s="110"/>
      <c r="BU82" s="110"/>
      <c r="BV82" s="110"/>
      <c r="BW82" s="110"/>
      <c r="BX82" s="110"/>
      <c r="BY82" s="110"/>
      <c r="BZ82" s="110"/>
      <c r="CA82" s="110"/>
      <c r="CB82" s="110"/>
      <c r="CC82" s="110"/>
      <c r="CD82" s="110"/>
      <c r="CE82" s="110"/>
      <c r="CF82" s="110"/>
      <c r="CG82" s="110"/>
      <c r="CH82" s="110"/>
      <c r="CI82" s="110"/>
      <c r="CJ82" s="110"/>
      <c r="CK82" s="110"/>
      <c r="CL82" s="110"/>
      <c r="CM82" s="110"/>
      <c r="CN82" s="110"/>
      <c r="CO82" s="110"/>
      <c r="CP82" s="110"/>
      <c r="CQ82" s="110"/>
      <c r="CR82" s="110"/>
      <c r="CS82" s="110"/>
      <c r="CT82" s="110"/>
      <c r="CU82" s="110"/>
      <c r="CV82" s="110"/>
      <c r="CW82" s="110"/>
      <c r="CX82" s="110"/>
    </row>
    <row r="83" spans="7:102" ht="14.25" customHeight="1" x14ac:dyDescent="0.25">
      <c r="G83" s="110"/>
      <c r="H83" s="110"/>
      <c r="I83" s="110"/>
      <c r="J83" s="110"/>
      <c r="K83" s="110"/>
      <c r="L83" s="110"/>
      <c r="M83" s="110"/>
      <c r="N83" s="110"/>
      <c r="O83" s="110"/>
      <c r="P83" s="110"/>
      <c r="Q83" s="110"/>
      <c r="R83" s="110"/>
      <c r="S83" s="110"/>
      <c r="T83" s="110"/>
      <c r="U83" s="110"/>
      <c r="V83" s="110"/>
      <c r="W83" s="110"/>
      <c r="X83" s="110"/>
      <c r="Y83" s="110"/>
      <c r="Z83" s="110"/>
      <c r="AA83" s="110"/>
      <c r="AB83" s="110"/>
      <c r="AC83" s="110"/>
      <c r="AD83" s="110"/>
      <c r="AE83" s="110"/>
      <c r="AF83" s="110"/>
      <c r="AG83" s="110"/>
      <c r="AH83" s="110"/>
      <c r="AI83" s="110"/>
      <c r="AJ83" s="110"/>
      <c r="AK83" s="110"/>
      <c r="AL83" s="110"/>
      <c r="AM83" s="110"/>
      <c r="AN83" s="110"/>
      <c r="AO83" s="110"/>
      <c r="AP83" s="110"/>
      <c r="AQ83" s="110"/>
      <c r="AR83" s="110"/>
      <c r="AS83" s="110"/>
      <c r="AT83" s="110"/>
      <c r="AU83" s="110"/>
      <c r="AV83" s="110"/>
      <c r="AW83" s="110"/>
      <c r="AX83" s="110"/>
      <c r="AY83" s="110"/>
      <c r="AZ83" s="110"/>
      <c r="BA83" s="110"/>
      <c r="BB83" s="110"/>
      <c r="BC83" s="110"/>
      <c r="BD83" s="110"/>
      <c r="BE83" s="110"/>
      <c r="BF83" s="110"/>
      <c r="BG83" s="110"/>
      <c r="BH83" s="110"/>
      <c r="BI83" s="110"/>
      <c r="BJ83" s="110"/>
      <c r="BK83" s="110"/>
      <c r="BL83" s="110"/>
      <c r="BM83" s="110"/>
      <c r="BN83" s="110"/>
      <c r="BO83" s="110"/>
      <c r="BP83" s="110"/>
      <c r="BQ83" s="110"/>
      <c r="BR83" s="110"/>
      <c r="BS83" s="110"/>
      <c r="BT83" s="110"/>
      <c r="BU83" s="110"/>
      <c r="BV83" s="110"/>
      <c r="BW83" s="110"/>
      <c r="BX83" s="110"/>
      <c r="BY83" s="110"/>
      <c r="BZ83" s="110"/>
      <c r="CA83" s="110"/>
      <c r="CB83" s="110"/>
      <c r="CC83" s="110"/>
      <c r="CD83" s="110"/>
      <c r="CE83" s="110"/>
      <c r="CF83" s="110"/>
      <c r="CG83" s="110"/>
      <c r="CH83" s="110"/>
      <c r="CI83" s="110"/>
      <c r="CJ83" s="110"/>
      <c r="CK83" s="110"/>
      <c r="CL83" s="110"/>
      <c r="CM83" s="110"/>
      <c r="CN83" s="110"/>
      <c r="CO83" s="110"/>
      <c r="CP83" s="110"/>
      <c r="CQ83" s="110"/>
      <c r="CR83" s="110"/>
      <c r="CS83" s="110"/>
      <c r="CT83" s="110"/>
      <c r="CU83" s="110"/>
      <c r="CV83" s="110"/>
      <c r="CW83" s="110"/>
      <c r="CX83" s="110"/>
    </row>
    <row r="84" spans="7:102" ht="14.25" customHeight="1" x14ac:dyDescent="0.25">
      <c r="G84" s="110"/>
      <c r="H84" s="110"/>
      <c r="I84" s="110"/>
      <c r="J84" s="110"/>
      <c r="K84" s="110"/>
      <c r="L84" s="110"/>
      <c r="M84" s="110"/>
      <c r="N84" s="110"/>
      <c r="O84" s="110"/>
      <c r="P84" s="110"/>
      <c r="Q84" s="110"/>
      <c r="R84" s="110"/>
      <c r="S84" s="110"/>
      <c r="T84" s="110"/>
      <c r="U84" s="110"/>
      <c r="V84" s="110"/>
      <c r="W84" s="110"/>
      <c r="X84" s="110"/>
      <c r="Y84" s="110"/>
      <c r="Z84" s="110"/>
      <c r="AA84" s="110"/>
      <c r="AB84" s="110"/>
      <c r="AC84" s="110"/>
      <c r="AD84" s="110"/>
      <c r="AE84" s="110"/>
      <c r="AF84" s="110"/>
      <c r="AG84" s="110"/>
      <c r="AH84" s="110"/>
      <c r="AI84" s="110"/>
      <c r="AJ84" s="110"/>
      <c r="AK84" s="110"/>
      <c r="AL84" s="110"/>
      <c r="AM84" s="110"/>
      <c r="AN84" s="110"/>
      <c r="AO84" s="110"/>
      <c r="AP84" s="110"/>
      <c r="AQ84" s="110"/>
      <c r="AR84" s="110"/>
      <c r="AS84" s="110"/>
      <c r="AT84" s="110"/>
      <c r="AU84" s="110"/>
      <c r="AV84" s="110"/>
      <c r="AW84" s="110"/>
      <c r="AX84" s="110"/>
      <c r="AY84" s="110"/>
      <c r="AZ84" s="110"/>
      <c r="BA84" s="110"/>
      <c r="BB84" s="110"/>
      <c r="BC84" s="110"/>
      <c r="BD84" s="110"/>
      <c r="BE84" s="110"/>
      <c r="BF84" s="110"/>
      <c r="BG84" s="110"/>
      <c r="BH84" s="110"/>
      <c r="BI84" s="110"/>
      <c r="BJ84" s="110"/>
      <c r="BK84" s="110"/>
      <c r="BL84" s="110"/>
      <c r="BM84" s="110"/>
      <c r="BN84" s="110"/>
      <c r="BO84" s="110"/>
      <c r="BP84" s="110"/>
      <c r="BQ84" s="110"/>
      <c r="BR84" s="110"/>
      <c r="BS84" s="110"/>
      <c r="BT84" s="110"/>
      <c r="BU84" s="110"/>
      <c r="BV84" s="110"/>
      <c r="BW84" s="110"/>
      <c r="BX84" s="110"/>
      <c r="BY84" s="110"/>
      <c r="BZ84" s="110"/>
      <c r="CA84" s="110"/>
      <c r="CB84" s="110"/>
      <c r="CC84" s="110"/>
      <c r="CD84" s="110"/>
      <c r="CE84" s="110"/>
      <c r="CF84" s="110"/>
      <c r="CG84" s="110"/>
      <c r="CH84" s="110"/>
      <c r="CI84" s="110"/>
      <c r="CJ84" s="110"/>
      <c r="CK84" s="110"/>
      <c r="CL84" s="110"/>
      <c r="CM84" s="110"/>
      <c r="CN84" s="110"/>
      <c r="CO84" s="110"/>
      <c r="CP84" s="110"/>
      <c r="CQ84" s="110"/>
      <c r="CR84" s="110"/>
      <c r="CS84" s="110"/>
      <c r="CT84" s="110"/>
      <c r="CU84" s="110"/>
      <c r="CV84" s="110"/>
      <c r="CW84" s="110"/>
      <c r="CX84" s="110"/>
    </row>
    <row r="85" spans="7:102" ht="14.25" customHeight="1" x14ac:dyDescent="0.25">
      <c r="G85" s="110"/>
      <c r="H85" s="110"/>
      <c r="I85" s="110"/>
      <c r="J85" s="110"/>
      <c r="K85" s="110"/>
      <c r="L85" s="110"/>
      <c r="M85" s="110"/>
      <c r="N85" s="110"/>
      <c r="O85" s="110"/>
      <c r="P85" s="110"/>
      <c r="Q85" s="110"/>
      <c r="R85" s="110"/>
      <c r="S85" s="110"/>
      <c r="T85" s="110"/>
      <c r="U85" s="110"/>
      <c r="V85" s="110"/>
      <c r="W85" s="110"/>
      <c r="X85" s="110"/>
      <c r="Y85" s="110"/>
      <c r="Z85" s="110"/>
      <c r="AA85" s="110"/>
      <c r="AB85" s="110"/>
      <c r="AC85" s="110"/>
      <c r="AD85" s="110"/>
      <c r="AE85" s="110"/>
      <c r="AF85" s="110"/>
      <c r="AG85" s="110"/>
      <c r="AH85" s="110"/>
      <c r="AI85" s="110"/>
      <c r="AJ85" s="110"/>
      <c r="AK85" s="110"/>
      <c r="AL85" s="110"/>
      <c r="AM85" s="110"/>
      <c r="AN85" s="110"/>
      <c r="AO85" s="110"/>
      <c r="AP85" s="110"/>
      <c r="AQ85" s="110"/>
      <c r="AR85" s="110"/>
      <c r="AS85" s="110"/>
      <c r="AT85" s="110"/>
      <c r="AU85" s="110"/>
      <c r="AV85" s="110"/>
      <c r="AW85" s="110"/>
      <c r="AX85" s="110"/>
      <c r="AY85" s="110"/>
      <c r="AZ85" s="110"/>
      <c r="BA85" s="110"/>
      <c r="BB85" s="110"/>
      <c r="BC85" s="110"/>
      <c r="BD85" s="110"/>
      <c r="BE85" s="110"/>
      <c r="BF85" s="110"/>
      <c r="BG85" s="110"/>
      <c r="BH85" s="110"/>
      <c r="BI85" s="110"/>
      <c r="BJ85" s="110"/>
      <c r="BK85" s="110"/>
      <c r="BL85" s="110"/>
      <c r="BM85" s="110"/>
      <c r="BN85" s="110"/>
      <c r="BO85" s="110"/>
      <c r="BP85" s="110"/>
      <c r="BQ85" s="110"/>
      <c r="BR85" s="110"/>
      <c r="BS85" s="110"/>
      <c r="BT85" s="110"/>
      <c r="BU85" s="110"/>
      <c r="BV85" s="110"/>
      <c r="BW85" s="110"/>
      <c r="BX85" s="110"/>
      <c r="BY85" s="110"/>
      <c r="BZ85" s="110"/>
      <c r="CA85" s="110"/>
      <c r="CB85" s="110"/>
      <c r="CC85" s="110"/>
      <c r="CD85" s="110"/>
      <c r="CE85" s="110"/>
      <c r="CF85" s="110"/>
      <c r="CG85" s="110"/>
      <c r="CH85" s="110"/>
      <c r="CI85" s="110"/>
      <c r="CJ85" s="110"/>
      <c r="CK85" s="110"/>
      <c r="CL85" s="110"/>
      <c r="CM85" s="110"/>
      <c r="CN85" s="110"/>
      <c r="CO85" s="110"/>
      <c r="CP85" s="110"/>
      <c r="CQ85" s="110"/>
      <c r="CR85" s="110"/>
      <c r="CS85" s="110"/>
      <c r="CT85" s="110"/>
      <c r="CU85" s="110"/>
      <c r="CV85" s="110"/>
      <c r="CW85" s="110"/>
      <c r="CX85" s="110"/>
    </row>
    <row r="86" spans="7:102" ht="14.25" customHeight="1" x14ac:dyDescent="0.25">
      <c r="G86" s="110"/>
      <c r="H86" s="110"/>
      <c r="I86" s="110"/>
      <c r="J86" s="110"/>
      <c r="K86" s="110"/>
      <c r="L86" s="110"/>
      <c r="M86" s="110"/>
      <c r="N86" s="110"/>
      <c r="O86" s="110"/>
      <c r="P86" s="110"/>
      <c r="Q86" s="110"/>
      <c r="R86" s="110"/>
      <c r="S86" s="110"/>
      <c r="T86" s="110"/>
      <c r="U86" s="110"/>
      <c r="V86" s="110"/>
      <c r="W86" s="110"/>
      <c r="X86" s="110"/>
      <c r="Y86" s="110"/>
      <c r="Z86" s="110"/>
      <c r="AA86" s="110"/>
      <c r="AB86" s="110"/>
      <c r="AC86" s="110"/>
      <c r="AD86" s="110"/>
      <c r="AE86" s="110"/>
      <c r="AF86" s="110"/>
      <c r="AG86" s="110"/>
      <c r="AH86" s="110"/>
      <c r="AI86" s="110"/>
      <c r="AJ86" s="110"/>
      <c r="AK86" s="110"/>
      <c r="AL86" s="110"/>
      <c r="AM86" s="110"/>
      <c r="AN86" s="110"/>
      <c r="AO86" s="110"/>
      <c r="AP86" s="110"/>
      <c r="AQ86" s="110"/>
      <c r="AR86" s="110"/>
      <c r="AS86" s="110"/>
      <c r="AT86" s="110"/>
      <c r="AU86" s="110"/>
      <c r="AV86" s="110"/>
      <c r="AW86" s="110"/>
      <c r="AX86" s="110"/>
      <c r="AY86" s="110"/>
      <c r="AZ86" s="110"/>
      <c r="BA86" s="110"/>
      <c r="BB86" s="110"/>
      <c r="BC86" s="110"/>
      <c r="BD86" s="110"/>
      <c r="BE86" s="110"/>
      <c r="BF86" s="110"/>
      <c r="BG86" s="110"/>
      <c r="BH86" s="110"/>
      <c r="BI86" s="110"/>
      <c r="BJ86" s="110"/>
      <c r="BK86" s="110"/>
      <c r="BL86" s="110"/>
      <c r="BM86" s="110"/>
      <c r="BN86" s="110"/>
      <c r="BO86" s="110"/>
      <c r="BP86" s="110"/>
      <c r="BQ86" s="110"/>
      <c r="BR86" s="110"/>
      <c r="BS86" s="110"/>
      <c r="BT86" s="110"/>
      <c r="BU86" s="110"/>
      <c r="BV86" s="110"/>
      <c r="BW86" s="110"/>
      <c r="BX86" s="110"/>
      <c r="BY86" s="110"/>
      <c r="BZ86" s="110"/>
      <c r="CA86" s="110"/>
      <c r="CB86" s="110"/>
      <c r="CC86" s="110"/>
      <c r="CD86" s="110"/>
      <c r="CE86" s="110"/>
      <c r="CF86" s="110"/>
      <c r="CG86" s="110"/>
      <c r="CH86" s="110"/>
      <c r="CI86" s="110"/>
      <c r="CJ86" s="110"/>
      <c r="CK86" s="110"/>
      <c r="CL86" s="110"/>
      <c r="CM86" s="110"/>
      <c r="CN86" s="110"/>
      <c r="CO86" s="110"/>
      <c r="CP86" s="110"/>
      <c r="CQ86" s="110"/>
      <c r="CR86" s="110"/>
      <c r="CS86" s="110"/>
      <c r="CT86" s="110"/>
      <c r="CU86" s="110"/>
      <c r="CV86" s="110"/>
      <c r="CW86" s="110"/>
      <c r="CX86" s="110"/>
    </row>
    <row r="87" spans="7:102" ht="14.25" customHeight="1" x14ac:dyDescent="0.25">
      <c r="G87" s="110"/>
      <c r="H87" s="110"/>
      <c r="I87" s="110"/>
      <c r="J87" s="110"/>
      <c r="K87" s="110"/>
      <c r="L87" s="110"/>
      <c r="M87" s="110"/>
      <c r="N87" s="110"/>
      <c r="O87" s="110"/>
      <c r="P87" s="110"/>
      <c r="Q87" s="110"/>
      <c r="R87" s="110"/>
      <c r="S87" s="110"/>
      <c r="T87" s="110"/>
      <c r="U87" s="110"/>
      <c r="V87" s="110"/>
      <c r="W87" s="110"/>
      <c r="X87" s="110"/>
      <c r="Y87" s="110"/>
      <c r="Z87" s="110"/>
      <c r="AA87" s="110"/>
      <c r="AB87" s="110"/>
      <c r="AC87" s="110"/>
      <c r="AD87" s="110"/>
      <c r="AE87" s="110"/>
      <c r="AF87" s="110"/>
      <c r="AG87" s="110"/>
      <c r="AH87" s="110"/>
      <c r="AI87" s="110"/>
      <c r="AJ87" s="110"/>
      <c r="AK87" s="110"/>
      <c r="AL87" s="110"/>
      <c r="AM87" s="110"/>
      <c r="AN87" s="110"/>
      <c r="AO87" s="110"/>
      <c r="AP87" s="110"/>
      <c r="AQ87" s="110"/>
      <c r="AR87" s="110"/>
      <c r="AS87" s="110"/>
      <c r="AT87" s="110"/>
      <c r="AU87" s="110"/>
      <c r="AV87" s="110"/>
      <c r="AW87" s="110"/>
      <c r="AX87" s="110"/>
      <c r="AY87" s="110"/>
      <c r="AZ87" s="110"/>
      <c r="BA87" s="110"/>
      <c r="BB87" s="110"/>
      <c r="BC87" s="110"/>
      <c r="BD87" s="110"/>
      <c r="BE87" s="110"/>
      <c r="BF87" s="110"/>
      <c r="BG87" s="110"/>
      <c r="BH87" s="110"/>
      <c r="BI87" s="110"/>
      <c r="BJ87" s="110"/>
      <c r="BK87" s="110"/>
      <c r="BL87" s="110"/>
      <c r="BM87" s="110"/>
      <c r="BN87" s="110"/>
      <c r="BO87" s="110"/>
      <c r="BP87" s="110"/>
      <c r="BQ87" s="110"/>
      <c r="BR87" s="110"/>
      <c r="BS87" s="110"/>
      <c r="BT87" s="110"/>
      <c r="BU87" s="110"/>
      <c r="BV87" s="110"/>
      <c r="BW87" s="110"/>
      <c r="BX87" s="110"/>
      <c r="BY87" s="110"/>
      <c r="BZ87" s="110"/>
      <c r="CA87" s="110"/>
      <c r="CB87" s="110"/>
      <c r="CC87" s="110"/>
      <c r="CD87" s="110"/>
      <c r="CE87" s="110"/>
      <c r="CF87" s="110"/>
      <c r="CG87" s="110"/>
      <c r="CH87" s="110"/>
      <c r="CI87" s="110"/>
      <c r="CJ87" s="110"/>
      <c r="CK87" s="110"/>
      <c r="CL87" s="110"/>
      <c r="CM87" s="110"/>
      <c r="CN87" s="110"/>
      <c r="CO87" s="110"/>
      <c r="CP87" s="110"/>
      <c r="CQ87" s="110"/>
      <c r="CR87" s="110"/>
      <c r="CS87" s="110"/>
      <c r="CT87" s="110"/>
      <c r="CU87" s="110"/>
      <c r="CV87" s="110"/>
      <c r="CW87" s="110"/>
      <c r="CX87" s="110"/>
    </row>
    <row r="88" spans="7:102" ht="14.25" customHeight="1" x14ac:dyDescent="0.25">
      <c r="G88" s="110"/>
      <c r="H88" s="110"/>
      <c r="I88" s="110"/>
      <c r="J88" s="110"/>
      <c r="K88" s="110"/>
      <c r="L88" s="110"/>
      <c r="M88" s="110"/>
      <c r="N88" s="110"/>
      <c r="O88" s="110"/>
      <c r="P88" s="110"/>
      <c r="Q88" s="110"/>
      <c r="R88" s="110"/>
      <c r="S88" s="110"/>
      <c r="T88" s="110"/>
      <c r="U88" s="110"/>
      <c r="V88" s="110"/>
      <c r="W88" s="110"/>
      <c r="X88" s="110"/>
      <c r="Y88" s="110"/>
      <c r="Z88" s="110"/>
      <c r="AA88" s="110"/>
      <c r="AB88" s="110"/>
      <c r="AC88" s="110"/>
      <c r="AD88" s="110"/>
      <c r="AE88" s="110"/>
      <c r="AF88" s="110"/>
      <c r="AG88" s="110"/>
      <c r="AH88" s="110"/>
      <c r="AI88" s="110"/>
      <c r="AJ88" s="110"/>
      <c r="AK88" s="110"/>
      <c r="AL88" s="110"/>
      <c r="AM88" s="110"/>
      <c r="AN88" s="110"/>
      <c r="AO88" s="110"/>
      <c r="AP88" s="110"/>
      <c r="AQ88" s="110"/>
      <c r="AR88" s="110"/>
      <c r="AS88" s="110"/>
      <c r="AT88" s="110"/>
      <c r="AU88" s="110"/>
      <c r="AV88" s="110"/>
      <c r="AW88" s="110"/>
      <c r="AX88" s="110"/>
      <c r="AY88" s="110"/>
      <c r="AZ88" s="110"/>
      <c r="BA88" s="110"/>
      <c r="BB88" s="110"/>
      <c r="BC88" s="110"/>
      <c r="BD88" s="110"/>
      <c r="BE88" s="110"/>
      <c r="BF88" s="110"/>
      <c r="BG88" s="110"/>
      <c r="BH88" s="110"/>
      <c r="BI88" s="110"/>
      <c r="BJ88" s="110"/>
      <c r="BK88" s="110"/>
      <c r="BL88" s="110"/>
      <c r="BM88" s="110"/>
      <c r="BN88" s="110"/>
      <c r="BO88" s="110"/>
      <c r="BP88" s="110"/>
      <c r="BQ88" s="110"/>
      <c r="BR88" s="110"/>
      <c r="BS88" s="110"/>
      <c r="BT88" s="110"/>
      <c r="BU88" s="110"/>
      <c r="BV88" s="110"/>
      <c r="BW88" s="110"/>
      <c r="BX88" s="110"/>
      <c r="BY88" s="110"/>
      <c r="BZ88" s="110"/>
      <c r="CA88" s="110"/>
      <c r="CB88" s="110"/>
      <c r="CC88" s="110"/>
      <c r="CD88" s="110"/>
      <c r="CE88" s="110"/>
      <c r="CF88" s="110"/>
      <c r="CG88" s="110"/>
      <c r="CH88" s="110"/>
      <c r="CI88" s="110"/>
      <c r="CJ88" s="110"/>
      <c r="CK88" s="110"/>
      <c r="CL88" s="110"/>
      <c r="CM88" s="110"/>
      <c r="CN88" s="110"/>
      <c r="CO88" s="110"/>
      <c r="CP88" s="110"/>
      <c r="CQ88" s="110"/>
      <c r="CR88" s="110"/>
      <c r="CS88" s="110"/>
      <c r="CT88" s="110"/>
      <c r="CU88" s="110"/>
      <c r="CV88" s="110"/>
      <c r="CW88" s="110"/>
      <c r="CX88" s="110"/>
    </row>
    <row r="89" spans="7:102" ht="14.25" customHeight="1" x14ac:dyDescent="0.25">
      <c r="G89" s="110"/>
      <c r="H89" s="110"/>
      <c r="I89" s="110"/>
      <c r="J89" s="110"/>
      <c r="K89" s="110"/>
      <c r="L89" s="110"/>
      <c r="M89" s="110"/>
      <c r="N89" s="110"/>
      <c r="O89" s="110"/>
      <c r="P89" s="110"/>
      <c r="Q89" s="110"/>
      <c r="R89" s="110"/>
      <c r="S89" s="110"/>
      <c r="T89" s="110"/>
      <c r="U89" s="110"/>
      <c r="V89" s="110"/>
      <c r="W89" s="110"/>
      <c r="X89" s="110"/>
      <c r="Y89" s="110"/>
      <c r="Z89" s="110"/>
      <c r="AA89" s="110"/>
      <c r="AB89" s="110"/>
      <c r="AC89" s="110"/>
      <c r="AD89" s="110"/>
      <c r="AE89" s="110"/>
      <c r="AF89" s="110"/>
      <c r="AG89" s="110"/>
      <c r="AH89" s="110"/>
      <c r="AI89" s="110"/>
      <c r="AJ89" s="110"/>
      <c r="AK89" s="110"/>
      <c r="AL89" s="110"/>
      <c r="AM89" s="110"/>
      <c r="AN89" s="110"/>
      <c r="AO89" s="110"/>
      <c r="AP89" s="110"/>
      <c r="AQ89" s="110"/>
      <c r="AR89" s="110"/>
      <c r="AS89" s="110"/>
      <c r="AT89" s="110"/>
      <c r="AU89" s="110"/>
      <c r="AV89" s="110"/>
      <c r="AW89" s="110"/>
      <c r="AX89" s="110"/>
      <c r="AY89" s="110"/>
      <c r="AZ89" s="110"/>
      <c r="BA89" s="110"/>
      <c r="BB89" s="110"/>
      <c r="BC89" s="110"/>
      <c r="BD89" s="110"/>
      <c r="BE89" s="110"/>
      <c r="BF89" s="110"/>
      <c r="BG89" s="110"/>
      <c r="BH89" s="110"/>
      <c r="BI89" s="110"/>
      <c r="BJ89" s="110"/>
      <c r="BK89" s="110"/>
      <c r="BL89" s="110"/>
      <c r="BM89" s="110"/>
      <c r="BN89" s="110"/>
      <c r="BO89" s="110"/>
      <c r="BP89" s="110"/>
      <c r="BQ89" s="110"/>
      <c r="BR89" s="110"/>
      <c r="BS89" s="110"/>
      <c r="BT89" s="110"/>
      <c r="BU89" s="110"/>
      <c r="BV89" s="110"/>
      <c r="BW89" s="110"/>
      <c r="BX89" s="110"/>
      <c r="BY89" s="110"/>
      <c r="BZ89" s="110"/>
      <c r="CA89" s="110"/>
      <c r="CB89" s="110"/>
      <c r="CC89" s="110"/>
      <c r="CD89" s="110"/>
      <c r="CE89" s="110"/>
      <c r="CF89" s="110"/>
      <c r="CG89" s="110"/>
      <c r="CH89" s="110"/>
      <c r="CI89" s="110"/>
      <c r="CJ89" s="110"/>
      <c r="CK89" s="110"/>
      <c r="CL89" s="110"/>
      <c r="CM89" s="110"/>
      <c r="CN89" s="110"/>
      <c r="CO89" s="110"/>
      <c r="CP89" s="110"/>
      <c r="CQ89" s="110"/>
      <c r="CR89" s="110"/>
      <c r="CS89" s="110"/>
      <c r="CT89" s="110"/>
      <c r="CU89" s="110"/>
      <c r="CV89" s="110"/>
      <c r="CW89" s="110"/>
      <c r="CX89" s="110"/>
    </row>
    <row r="90" spans="7:102" ht="14.25" customHeight="1" x14ac:dyDescent="0.25">
      <c r="G90" s="110"/>
      <c r="H90" s="110"/>
      <c r="I90" s="110"/>
      <c r="J90" s="110"/>
      <c r="K90" s="110"/>
      <c r="L90" s="110"/>
      <c r="M90" s="110"/>
      <c r="N90" s="110"/>
      <c r="O90" s="110"/>
      <c r="P90" s="110"/>
      <c r="Q90" s="110"/>
      <c r="R90" s="110"/>
      <c r="S90" s="110"/>
      <c r="T90" s="110"/>
      <c r="U90" s="110"/>
      <c r="V90" s="110"/>
      <c r="W90" s="110"/>
      <c r="X90" s="110"/>
      <c r="Y90" s="110"/>
      <c r="Z90" s="110"/>
      <c r="AA90" s="110"/>
      <c r="AB90" s="110"/>
      <c r="AC90" s="110"/>
      <c r="AD90" s="110"/>
      <c r="AE90" s="110"/>
      <c r="AF90" s="110"/>
      <c r="AG90" s="110"/>
      <c r="AH90" s="110"/>
      <c r="AI90" s="110"/>
      <c r="AJ90" s="110"/>
      <c r="AK90" s="110"/>
      <c r="AL90" s="110"/>
      <c r="AM90" s="110"/>
      <c r="AN90" s="110"/>
      <c r="AO90" s="110"/>
      <c r="AP90" s="110"/>
      <c r="AQ90" s="110"/>
      <c r="AR90" s="110"/>
      <c r="AS90" s="110"/>
      <c r="AT90" s="110"/>
      <c r="AU90" s="110"/>
      <c r="AV90" s="110"/>
      <c r="AW90" s="110"/>
      <c r="AX90" s="110"/>
      <c r="AY90" s="110"/>
      <c r="AZ90" s="110"/>
      <c r="BA90" s="110"/>
      <c r="BB90" s="110"/>
      <c r="BC90" s="110"/>
      <c r="BD90" s="110"/>
      <c r="BE90" s="110"/>
      <c r="BF90" s="110"/>
      <c r="BG90" s="110"/>
      <c r="BH90" s="110"/>
      <c r="BI90" s="110"/>
      <c r="BJ90" s="110"/>
      <c r="BK90" s="110"/>
      <c r="BL90" s="110"/>
      <c r="BM90" s="110"/>
      <c r="BN90" s="110"/>
      <c r="BO90" s="110"/>
      <c r="BP90" s="110"/>
      <c r="BQ90" s="110"/>
      <c r="BR90" s="110"/>
      <c r="BS90" s="110"/>
      <c r="BT90" s="110"/>
      <c r="BU90" s="110"/>
      <c r="BV90" s="110"/>
      <c r="BW90" s="110"/>
      <c r="BX90" s="110"/>
      <c r="BY90" s="110"/>
      <c r="BZ90" s="110"/>
      <c r="CA90" s="110"/>
      <c r="CB90" s="110"/>
      <c r="CC90" s="110"/>
      <c r="CD90" s="110"/>
      <c r="CE90" s="110"/>
      <c r="CF90" s="110"/>
      <c r="CG90" s="110"/>
      <c r="CH90" s="110"/>
      <c r="CI90" s="110"/>
      <c r="CJ90" s="110"/>
      <c r="CK90" s="110"/>
      <c r="CL90" s="110"/>
      <c r="CM90" s="110"/>
      <c r="CN90" s="110"/>
      <c r="CO90" s="110"/>
      <c r="CP90" s="110"/>
      <c r="CQ90" s="110"/>
      <c r="CR90" s="110"/>
      <c r="CS90" s="110"/>
      <c r="CT90" s="110"/>
      <c r="CU90" s="110"/>
      <c r="CV90" s="110"/>
      <c r="CW90" s="110"/>
      <c r="CX90" s="110"/>
    </row>
    <row r="91" spans="7:102" ht="14.25" customHeight="1" x14ac:dyDescent="0.25">
      <c r="G91" s="110"/>
      <c r="H91" s="110"/>
      <c r="I91" s="110"/>
      <c r="J91" s="110"/>
      <c r="K91" s="110"/>
      <c r="L91" s="110"/>
      <c r="M91" s="110"/>
      <c r="N91" s="110"/>
      <c r="O91" s="110"/>
      <c r="P91" s="110"/>
      <c r="Q91" s="110"/>
      <c r="R91" s="110"/>
      <c r="S91" s="110"/>
      <c r="T91" s="110"/>
      <c r="U91" s="110"/>
      <c r="V91" s="110"/>
      <c r="W91" s="110"/>
      <c r="X91" s="110"/>
      <c r="Y91" s="110"/>
      <c r="Z91" s="110"/>
      <c r="AA91" s="110"/>
      <c r="AB91" s="110"/>
      <c r="AC91" s="110"/>
      <c r="AD91" s="110"/>
      <c r="AE91" s="110"/>
      <c r="AF91" s="110"/>
      <c r="AG91" s="110"/>
      <c r="AH91" s="110"/>
      <c r="AI91" s="110"/>
      <c r="AJ91" s="110"/>
      <c r="AK91" s="110"/>
      <c r="AL91" s="110"/>
      <c r="AM91" s="110"/>
      <c r="AN91" s="110"/>
      <c r="AO91" s="110"/>
      <c r="AP91" s="110"/>
      <c r="AQ91" s="110"/>
      <c r="AR91" s="110"/>
      <c r="AS91" s="110"/>
      <c r="AT91" s="110"/>
      <c r="AU91" s="110"/>
      <c r="AV91" s="110"/>
      <c r="AW91" s="110"/>
      <c r="AX91" s="110"/>
      <c r="AY91" s="110"/>
      <c r="AZ91" s="110"/>
      <c r="BA91" s="110"/>
      <c r="BB91" s="110"/>
      <c r="BC91" s="110"/>
      <c r="BD91" s="110"/>
      <c r="BE91" s="110"/>
      <c r="BF91" s="110"/>
      <c r="BG91" s="110"/>
      <c r="BH91" s="110"/>
      <c r="BI91" s="110"/>
      <c r="BJ91" s="110"/>
      <c r="BK91" s="110"/>
      <c r="BL91" s="110"/>
      <c r="BM91" s="110"/>
      <c r="BN91" s="110"/>
      <c r="BO91" s="110"/>
      <c r="BP91" s="110"/>
      <c r="BQ91" s="110"/>
      <c r="BR91" s="110"/>
      <c r="BS91" s="110"/>
      <c r="BT91" s="110"/>
      <c r="BU91" s="110"/>
      <c r="BV91" s="110"/>
      <c r="BW91" s="110"/>
      <c r="BX91" s="110"/>
      <c r="BY91" s="110"/>
      <c r="BZ91" s="110"/>
      <c r="CA91" s="110"/>
      <c r="CB91" s="110"/>
      <c r="CC91" s="110"/>
      <c r="CD91" s="110"/>
      <c r="CE91" s="110"/>
      <c r="CF91" s="110"/>
      <c r="CG91" s="110"/>
      <c r="CH91" s="110"/>
      <c r="CI91" s="110"/>
      <c r="CJ91" s="110"/>
      <c r="CK91" s="110"/>
      <c r="CL91" s="110"/>
      <c r="CM91" s="110"/>
      <c r="CN91" s="110"/>
      <c r="CO91" s="110"/>
      <c r="CP91" s="110"/>
      <c r="CQ91" s="110"/>
      <c r="CR91" s="110"/>
      <c r="CS91" s="110"/>
      <c r="CT91" s="110"/>
      <c r="CU91" s="110"/>
      <c r="CV91" s="110"/>
      <c r="CW91" s="110"/>
      <c r="CX91" s="110"/>
    </row>
    <row r="92" spans="7:102" ht="14.25" customHeight="1" x14ac:dyDescent="0.25">
      <c r="G92" s="110"/>
      <c r="H92" s="110"/>
      <c r="I92" s="110"/>
      <c r="J92" s="110"/>
      <c r="K92" s="110"/>
      <c r="L92" s="110"/>
      <c r="M92" s="110"/>
      <c r="N92" s="110"/>
      <c r="O92" s="110"/>
      <c r="P92" s="110"/>
      <c r="Q92" s="110"/>
      <c r="R92" s="110"/>
      <c r="S92" s="110"/>
      <c r="T92" s="110"/>
      <c r="U92" s="110"/>
      <c r="V92" s="110"/>
      <c r="W92" s="110"/>
      <c r="X92" s="110"/>
      <c r="Y92" s="110"/>
      <c r="Z92" s="110"/>
      <c r="AA92" s="110"/>
      <c r="AB92" s="110"/>
      <c r="AC92" s="110"/>
      <c r="AD92" s="110"/>
      <c r="AE92" s="110"/>
      <c r="AF92" s="110"/>
      <c r="AG92" s="110"/>
      <c r="AH92" s="110"/>
      <c r="AI92" s="110"/>
      <c r="AJ92" s="110"/>
      <c r="AK92" s="110"/>
      <c r="AL92" s="110"/>
      <c r="AM92" s="110"/>
      <c r="AN92" s="110"/>
      <c r="AO92" s="110"/>
      <c r="AP92" s="110"/>
      <c r="AQ92" s="110"/>
      <c r="AR92" s="110"/>
      <c r="AS92" s="110"/>
      <c r="AT92" s="110"/>
      <c r="AU92" s="110"/>
      <c r="AV92" s="110"/>
      <c r="AW92" s="110"/>
      <c r="AX92" s="110"/>
      <c r="AY92" s="110"/>
      <c r="AZ92" s="110"/>
      <c r="BA92" s="110"/>
      <c r="BB92" s="110"/>
      <c r="BC92" s="110"/>
      <c r="BD92" s="110"/>
      <c r="BE92" s="110"/>
      <c r="BF92" s="110"/>
      <c r="BG92" s="110"/>
      <c r="BH92" s="110"/>
      <c r="BI92" s="110"/>
      <c r="BJ92" s="110"/>
      <c r="BK92" s="110"/>
      <c r="BL92" s="110"/>
      <c r="BM92" s="110"/>
      <c r="BN92" s="110"/>
      <c r="BO92" s="110"/>
      <c r="BP92" s="110"/>
      <c r="BQ92" s="110"/>
      <c r="BR92" s="110"/>
      <c r="BS92" s="110"/>
      <c r="BT92" s="110"/>
      <c r="BU92" s="110"/>
      <c r="BV92" s="110"/>
      <c r="BW92" s="110"/>
      <c r="BX92" s="110"/>
      <c r="BY92" s="110"/>
      <c r="BZ92" s="110"/>
      <c r="CA92" s="110"/>
      <c r="CB92" s="110"/>
      <c r="CC92" s="110"/>
      <c r="CD92" s="110"/>
      <c r="CE92" s="110"/>
      <c r="CF92" s="110"/>
      <c r="CG92" s="110"/>
      <c r="CH92" s="110"/>
      <c r="CI92" s="110"/>
      <c r="CJ92" s="110"/>
      <c r="CK92" s="110"/>
      <c r="CL92" s="110"/>
      <c r="CM92" s="110"/>
      <c r="CN92" s="110"/>
      <c r="CO92" s="110"/>
      <c r="CP92" s="110"/>
      <c r="CQ92" s="110"/>
      <c r="CR92" s="110"/>
      <c r="CS92" s="110"/>
      <c r="CT92" s="110"/>
      <c r="CU92" s="110"/>
      <c r="CV92" s="110"/>
      <c r="CW92" s="110"/>
      <c r="CX92" s="110"/>
    </row>
    <row r="93" spans="7:102" ht="14.25" customHeight="1" x14ac:dyDescent="0.25">
      <c r="G93" s="110"/>
      <c r="H93" s="110"/>
      <c r="I93" s="110"/>
      <c r="J93" s="110"/>
      <c r="K93" s="110"/>
      <c r="L93" s="110"/>
      <c r="M93" s="110"/>
      <c r="N93" s="110"/>
      <c r="O93" s="110"/>
      <c r="P93" s="110"/>
      <c r="Q93" s="110"/>
      <c r="R93" s="110"/>
      <c r="S93" s="110"/>
      <c r="T93" s="110"/>
      <c r="U93" s="110"/>
      <c r="V93" s="110"/>
      <c r="W93" s="110"/>
      <c r="X93" s="110"/>
      <c r="Y93" s="110"/>
      <c r="Z93" s="110"/>
      <c r="AA93" s="110"/>
      <c r="AB93" s="110"/>
      <c r="AC93" s="110"/>
      <c r="AD93" s="110"/>
      <c r="AE93" s="110"/>
      <c r="AF93" s="110"/>
      <c r="AG93" s="110"/>
      <c r="AH93" s="110"/>
      <c r="AI93" s="110"/>
      <c r="AJ93" s="110"/>
      <c r="AK93" s="110"/>
      <c r="AL93" s="110"/>
      <c r="AM93" s="110"/>
      <c r="AN93" s="110"/>
      <c r="AO93" s="110"/>
      <c r="AP93" s="110"/>
      <c r="AQ93" s="110"/>
      <c r="AR93" s="110"/>
      <c r="AS93" s="110"/>
      <c r="AT93" s="110"/>
      <c r="AU93" s="110"/>
      <c r="AV93" s="110"/>
      <c r="AW93" s="110"/>
      <c r="AX93" s="110"/>
      <c r="AY93" s="110"/>
      <c r="AZ93" s="110"/>
      <c r="BA93" s="110"/>
      <c r="BB93" s="110"/>
      <c r="BC93" s="110"/>
      <c r="BD93" s="110"/>
      <c r="BE93" s="110"/>
      <c r="BF93" s="110"/>
      <c r="BG93" s="110"/>
      <c r="BH93" s="110"/>
      <c r="BI93" s="110"/>
      <c r="BJ93" s="110"/>
      <c r="BK93" s="110"/>
      <c r="BL93" s="110"/>
      <c r="BM93" s="110"/>
      <c r="BN93" s="110"/>
      <c r="BO93" s="110"/>
      <c r="BP93" s="110"/>
      <c r="BQ93" s="110"/>
      <c r="BR93" s="110"/>
      <c r="BS93" s="110"/>
      <c r="BT93" s="110"/>
      <c r="BU93" s="110"/>
      <c r="BV93" s="110"/>
      <c r="BW93" s="110"/>
      <c r="BX93" s="110"/>
      <c r="BY93" s="110"/>
      <c r="BZ93" s="110"/>
      <c r="CA93" s="110"/>
      <c r="CB93" s="110"/>
      <c r="CC93" s="110"/>
      <c r="CD93" s="110"/>
      <c r="CE93" s="110"/>
      <c r="CF93" s="110"/>
      <c r="CG93" s="110"/>
      <c r="CH93" s="110"/>
      <c r="CI93" s="110"/>
      <c r="CJ93" s="110"/>
      <c r="CK93" s="110"/>
      <c r="CL93" s="110"/>
      <c r="CM93" s="110"/>
      <c r="CN93" s="110"/>
      <c r="CO93" s="110"/>
      <c r="CP93" s="110"/>
      <c r="CQ93" s="110"/>
      <c r="CR93" s="110"/>
      <c r="CS93" s="110"/>
      <c r="CT93" s="110"/>
      <c r="CU93" s="110"/>
      <c r="CV93" s="110"/>
      <c r="CW93" s="110"/>
      <c r="CX93" s="110"/>
    </row>
    <row r="94" spans="7:102" ht="14.25" customHeight="1" x14ac:dyDescent="0.25">
      <c r="G94" s="110"/>
      <c r="H94" s="110"/>
      <c r="I94" s="110"/>
      <c r="J94" s="110"/>
      <c r="K94" s="110"/>
      <c r="L94" s="110"/>
      <c r="M94" s="110"/>
      <c r="N94" s="110"/>
      <c r="O94" s="110"/>
      <c r="P94" s="110"/>
      <c r="Q94" s="110"/>
      <c r="R94" s="110"/>
      <c r="S94" s="110"/>
      <c r="T94" s="110"/>
      <c r="U94" s="110"/>
      <c r="V94" s="110"/>
      <c r="W94" s="110"/>
      <c r="X94" s="110"/>
      <c r="Y94" s="110"/>
      <c r="Z94" s="110"/>
      <c r="AA94" s="110"/>
      <c r="AB94" s="110"/>
      <c r="AC94" s="110"/>
      <c r="AD94" s="110"/>
      <c r="AE94" s="110"/>
      <c r="AF94" s="110"/>
      <c r="AG94" s="110"/>
      <c r="AH94" s="110"/>
      <c r="AI94" s="110"/>
      <c r="AJ94" s="110"/>
      <c r="AK94" s="110"/>
      <c r="AL94" s="110"/>
      <c r="AM94" s="110"/>
      <c r="AN94" s="110"/>
      <c r="AO94" s="110"/>
      <c r="AP94" s="110"/>
      <c r="AQ94" s="110"/>
      <c r="AR94" s="110"/>
      <c r="AS94" s="110"/>
      <c r="AT94" s="110"/>
      <c r="AU94" s="110"/>
      <c r="AV94" s="110"/>
      <c r="AW94" s="110"/>
      <c r="AX94" s="110"/>
      <c r="AY94" s="110"/>
      <c r="AZ94" s="110"/>
      <c r="BA94" s="110"/>
      <c r="BB94" s="110"/>
      <c r="BC94" s="110"/>
      <c r="BD94" s="110"/>
      <c r="BE94" s="110"/>
      <c r="BF94" s="110"/>
      <c r="BG94" s="110"/>
      <c r="BH94" s="110"/>
      <c r="BI94" s="110"/>
      <c r="BJ94" s="110"/>
      <c r="BK94" s="110"/>
      <c r="BL94" s="110"/>
      <c r="BM94" s="110"/>
      <c r="BN94" s="110"/>
      <c r="BO94" s="110"/>
      <c r="BP94" s="110"/>
      <c r="BQ94" s="110"/>
      <c r="BR94" s="110"/>
      <c r="BS94" s="110"/>
      <c r="BT94" s="110"/>
      <c r="BU94" s="110"/>
      <c r="BV94" s="110"/>
      <c r="BW94" s="110"/>
      <c r="BX94" s="110"/>
      <c r="BY94" s="110"/>
      <c r="BZ94" s="110"/>
      <c r="CA94" s="110"/>
      <c r="CB94" s="110"/>
      <c r="CC94" s="110"/>
      <c r="CD94" s="110"/>
      <c r="CE94" s="110"/>
      <c r="CF94" s="110"/>
      <c r="CG94" s="110"/>
      <c r="CH94" s="110"/>
      <c r="CI94" s="110"/>
      <c r="CJ94" s="110"/>
      <c r="CK94" s="110"/>
      <c r="CL94" s="110"/>
      <c r="CM94" s="110"/>
      <c r="CN94" s="110"/>
      <c r="CO94" s="110"/>
      <c r="CP94" s="110"/>
      <c r="CQ94" s="110"/>
      <c r="CR94" s="110"/>
      <c r="CS94" s="110"/>
      <c r="CT94" s="110"/>
      <c r="CU94" s="110"/>
      <c r="CV94" s="110"/>
      <c r="CW94" s="110"/>
      <c r="CX94" s="110"/>
    </row>
    <row r="95" spans="7:102" ht="14.25" customHeight="1" x14ac:dyDescent="0.25">
      <c r="G95" s="110"/>
      <c r="H95" s="110"/>
      <c r="I95" s="110"/>
      <c r="J95" s="110"/>
      <c r="K95" s="110"/>
      <c r="L95" s="110"/>
      <c r="M95" s="110"/>
      <c r="N95" s="110"/>
      <c r="O95" s="110"/>
      <c r="P95" s="110"/>
      <c r="Q95" s="110"/>
      <c r="R95" s="110"/>
      <c r="S95" s="110"/>
      <c r="T95" s="110"/>
      <c r="U95" s="110"/>
      <c r="V95" s="110"/>
      <c r="W95" s="110"/>
      <c r="X95" s="110"/>
      <c r="Y95" s="110"/>
      <c r="Z95" s="110"/>
      <c r="AA95" s="110"/>
      <c r="AB95" s="110"/>
      <c r="AC95" s="110"/>
      <c r="AD95" s="110"/>
      <c r="AE95" s="110"/>
      <c r="AF95" s="110"/>
      <c r="AG95" s="110"/>
      <c r="AH95" s="110"/>
      <c r="AI95" s="110"/>
      <c r="AJ95" s="110"/>
      <c r="AK95" s="110"/>
      <c r="AL95" s="110"/>
      <c r="AM95" s="110"/>
      <c r="AN95" s="110"/>
      <c r="AO95" s="110"/>
      <c r="AP95" s="110"/>
      <c r="AQ95" s="110"/>
      <c r="AR95" s="110"/>
      <c r="AS95" s="110"/>
      <c r="AT95" s="110"/>
      <c r="AU95" s="110"/>
      <c r="AV95" s="110"/>
      <c r="AW95" s="110"/>
      <c r="AX95" s="110"/>
      <c r="AY95" s="110"/>
      <c r="AZ95" s="110"/>
      <c r="BA95" s="110"/>
      <c r="BB95" s="110"/>
      <c r="BC95" s="110"/>
      <c r="BD95" s="110"/>
      <c r="BE95" s="110"/>
      <c r="BF95" s="110"/>
      <c r="BG95" s="110"/>
      <c r="BH95" s="110"/>
      <c r="BI95" s="110"/>
      <c r="BJ95" s="110"/>
      <c r="BK95" s="110"/>
      <c r="BL95" s="110"/>
      <c r="BM95" s="110"/>
      <c r="BN95" s="110"/>
      <c r="BO95" s="110"/>
      <c r="BP95" s="110"/>
      <c r="BQ95" s="110"/>
      <c r="BR95" s="110"/>
      <c r="BS95" s="110"/>
      <c r="BT95" s="110"/>
      <c r="BU95" s="110"/>
      <c r="BV95" s="110"/>
      <c r="BW95" s="110"/>
      <c r="BX95" s="110"/>
      <c r="BY95" s="110"/>
      <c r="BZ95" s="110"/>
      <c r="CA95" s="110"/>
      <c r="CB95" s="110"/>
      <c r="CC95" s="110"/>
      <c r="CD95" s="110"/>
      <c r="CE95" s="110"/>
      <c r="CF95" s="110"/>
      <c r="CG95" s="110"/>
      <c r="CH95" s="110"/>
      <c r="CI95" s="110"/>
      <c r="CJ95" s="110"/>
      <c r="CK95" s="110"/>
      <c r="CL95" s="110"/>
      <c r="CM95" s="110"/>
      <c r="CN95" s="110"/>
      <c r="CO95" s="110"/>
      <c r="CP95" s="110"/>
      <c r="CQ95" s="110"/>
      <c r="CR95" s="110"/>
      <c r="CS95" s="110"/>
      <c r="CT95" s="110"/>
      <c r="CU95" s="110"/>
      <c r="CV95" s="110"/>
      <c r="CW95" s="110"/>
      <c r="CX95" s="110"/>
    </row>
    <row r="96" spans="7:102" ht="14.25" customHeight="1" x14ac:dyDescent="0.25">
      <c r="G96" s="110"/>
      <c r="H96" s="110"/>
      <c r="I96" s="110"/>
      <c r="J96" s="110"/>
      <c r="K96" s="110"/>
      <c r="L96" s="110"/>
      <c r="M96" s="110"/>
      <c r="N96" s="110"/>
      <c r="O96" s="110"/>
      <c r="P96" s="110"/>
      <c r="Q96" s="110"/>
      <c r="R96" s="110"/>
      <c r="S96" s="110"/>
      <c r="T96" s="110"/>
      <c r="U96" s="110"/>
      <c r="V96" s="110"/>
      <c r="W96" s="110"/>
      <c r="X96" s="110"/>
      <c r="Y96" s="110"/>
      <c r="Z96" s="110"/>
      <c r="AA96" s="110"/>
      <c r="AB96" s="110"/>
      <c r="AC96" s="110"/>
      <c r="AD96" s="110"/>
      <c r="AE96" s="110"/>
      <c r="AF96" s="110"/>
      <c r="AG96" s="110"/>
      <c r="AH96" s="110"/>
      <c r="AI96" s="110"/>
      <c r="AJ96" s="110"/>
      <c r="AK96" s="110"/>
      <c r="AL96" s="110"/>
      <c r="AM96" s="110"/>
      <c r="AN96" s="110"/>
      <c r="AO96" s="110"/>
      <c r="AP96" s="110"/>
      <c r="AQ96" s="110"/>
      <c r="AR96" s="110"/>
      <c r="AS96" s="110"/>
      <c r="AT96" s="110"/>
      <c r="AU96" s="110"/>
      <c r="AV96" s="110"/>
      <c r="AW96" s="110"/>
      <c r="AX96" s="110"/>
      <c r="AY96" s="110"/>
      <c r="AZ96" s="110"/>
      <c r="BA96" s="110"/>
      <c r="BB96" s="110"/>
      <c r="BC96" s="110"/>
      <c r="BD96" s="110"/>
      <c r="BE96" s="110"/>
      <c r="BF96" s="110"/>
      <c r="BG96" s="110"/>
      <c r="BH96" s="110"/>
      <c r="BI96" s="110"/>
      <c r="BJ96" s="110"/>
      <c r="BK96" s="110"/>
      <c r="BL96" s="110"/>
      <c r="BM96" s="110"/>
      <c r="BN96" s="110"/>
      <c r="BO96" s="110"/>
      <c r="BP96" s="110"/>
      <c r="BQ96" s="110"/>
      <c r="BR96" s="110"/>
      <c r="BS96" s="110"/>
      <c r="BT96" s="110"/>
      <c r="BU96" s="110"/>
      <c r="BV96" s="110"/>
      <c r="BW96" s="110"/>
      <c r="BX96" s="110"/>
      <c r="BY96" s="110"/>
      <c r="BZ96" s="110"/>
      <c r="CA96" s="110"/>
      <c r="CB96" s="110"/>
      <c r="CC96" s="110"/>
      <c r="CD96" s="110"/>
      <c r="CE96" s="110"/>
      <c r="CF96" s="110"/>
      <c r="CG96" s="110"/>
      <c r="CH96" s="110"/>
      <c r="CI96" s="110"/>
      <c r="CJ96" s="110"/>
      <c r="CK96" s="110"/>
      <c r="CL96" s="110"/>
      <c r="CM96" s="110"/>
      <c r="CN96" s="110"/>
      <c r="CO96" s="110"/>
      <c r="CP96" s="110"/>
      <c r="CQ96" s="110"/>
      <c r="CR96" s="110"/>
      <c r="CS96" s="110"/>
      <c r="CT96" s="110"/>
      <c r="CU96" s="110"/>
      <c r="CV96" s="110"/>
      <c r="CW96" s="110"/>
      <c r="CX96" s="110"/>
    </row>
    <row r="97" spans="7:102" ht="14.25" customHeight="1" x14ac:dyDescent="0.25">
      <c r="G97" s="110"/>
      <c r="H97" s="110"/>
      <c r="I97" s="110"/>
      <c r="J97" s="110"/>
      <c r="K97" s="110"/>
      <c r="L97" s="110"/>
      <c r="M97" s="110"/>
      <c r="N97" s="110"/>
      <c r="O97" s="110"/>
      <c r="P97" s="110"/>
      <c r="Q97" s="110"/>
      <c r="R97" s="110"/>
      <c r="S97" s="110"/>
      <c r="T97" s="110"/>
      <c r="U97" s="110"/>
      <c r="V97" s="110"/>
      <c r="W97" s="110"/>
      <c r="X97" s="110"/>
      <c r="Y97" s="110"/>
      <c r="Z97" s="110"/>
      <c r="AA97" s="110"/>
      <c r="AB97" s="110"/>
      <c r="AC97" s="110"/>
      <c r="AD97" s="110"/>
      <c r="AE97" s="110"/>
      <c r="AF97" s="110"/>
      <c r="AG97" s="110"/>
      <c r="AH97" s="110"/>
      <c r="AI97" s="110"/>
      <c r="AJ97" s="110"/>
      <c r="AK97" s="110"/>
      <c r="AL97" s="110"/>
      <c r="AM97" s="110"/>
      <c r="AN97" s="110"/>
      <c r="AO97" s="110"/>
      <c r="AP97" s="110"/>
      <c r="AQ97" s="110"/>
      <c r="AR97" s="110"/>
      <c r="AS97" s="110"/>
      <c r="AT97" s="110"/>
      <c r="AU97" s="110"/>
      <c r="AV97" s="110"/>
      <c r="AW97" s="110"/>
      <c r="AX97" s="110"/>
      <c r="AY97" s="110"/>
      <c r="AZ97" s="110"/>
      <c r="BA97" s="110"/>
      <c r="BB97" s="110"/>
      <c r="BC97" s="110"/>
      <c r="BD97" s="110"/>
      <c r="BE97" s="110"/>
      <c r="BF97" s="110"/>
      <c r="BG97" s="110"/>
      <c r="BH97" s="110"/>
      <c r="BI97" s="110"/>
      <c r="BJ97" s="110"/>
      <c r="BK97" s="110"/>
      <c r="BL97" s="110"/>
      <c r="BM97" s="110"/>
      <c r="BN97" s="110"/>
      <c r="BO97" s="110"/>
      <c r="BP97" s="110"/>
      <c r="BQ97" s="110"/>
      <c r="BR97" s="110"/>
      <c r="BS97" s="110"/>
      <c r="BT97" s="110"/>
      <c r="BU97" s="110"/>
      <c r="BV97" s="110"/>
      <c r="BW97" s="110"/>
      <c r="BX97" s="110"/>
      <c r="BY97" s="110"/>
      <c r="BZ97" s="110"/>
      <c r="CA97" s="110"/>
      <c r="CB97" s="110"/>
      <c r="CC97" s="110"/>
      <c r="CD97" s="110"/>
      <c r="CE97" s="110"/>
      <c r="CF97" s="110"/>
      <c r="CG97" s="110"/>
      <c r="CH97" s="110"/>
      <c r="CI97" s="110"/>
      <c r="CJ97" s="110"/>
      <c r="CK97" s="110"/>
      <c r="CL97" s="110"/>
      <c r="CM97" s="110"/>
      <c r="CN97" s="110"/>
      <c r="CO97" s="110"/>
      <c r="CP97" s="110"/>
      <c r="CQ97" s="110"/>
      <c r="CR97" s="110"/>
      <c r="CS97" s="110"/>
      <c r="CT97" s="110"/>
      <c r="CU97" s="110"/>
      <c r="CV97" s="110"/>
      <c r="CW97" s="110"/>
      <c r="CX97" s="110"/>
    </row>
    <row r="98" spans="7:102" ht="14.25" customHeight="1" x14ac:dyDescent="0.25">
      <c r="G98" s="110"/>
      <c r="H98" s="110"/>
      <c r="I98" s="110"/>
      <c r="J98" s="110"/>
      <c r="K98" s="110"/>
      <c r="L98" s="110"/>
      <c r="M98" s="110"/>
      <c r="N98" s="110"/>
      <c r="O98" s="110"/>
      <c r="P98" s="110"/>
      <c r="Q98" s="110"/>
      <c r="R98" s="110"/>
      <c r="S98" s="110"/>
      <c r="T98" s="110"/>
      <c r="U98" s="110"/>
      <c r="V98" s="110"/>
      <c r="W98" s="110"/>
      <c r="X98" s="110"/>
      <c r="Y98" s="110"/>
      <c r="Z98" s="110"/>
      <c r="AA98" s="110"/>
      <c r="AB98" s="110"/>
      <c r="AC98" s="110"/>
      <c r="AD98" s="110"/>
      <c r="AE98" s="110"/>
      <c r="AF98" s="110"/>
      <c r="AG98" s="110"/>
      <c r="AH98" s="110"/>
      <c r="AI98" s="110"/>
      <c r="AJ98" s="110"/>
      <c r="AK98" s="110"/>
      <c r="AL98" s="110"/>
      <c r="AM98" s="110"/>
      <c r="AN98" s="110"/>
      <c r="AO98" s="110"/>
      <c r="AP98" s="110"/>
      <c r="AQ98" s="110"/>
      <c r="AR98" s="110"/>
      <c r="AS98" s="110"/>
      <c r="AT98" s="110"/>
      <c r="AU98" s="110"/>
      <c r="AV98" s="110"/>
      <c r="AW98" s="110"/>
      <c r="AX98" s="110"/>
      <c r="AY98" s="110"/>
      <c r="AZ98" s="110"/>
      <c r="BA98" s="110"/>
      <c r="BB98" s="110"/>
      <c r="BC98" s="110"/>
      <c r="BD98" s="110"/>
      <c r="BE98" s="110"/>
      <c r="BF98" s="110"/>
      <c r="BG98" s="110"/>
      <c r="BH98" s="110"/>
      <c r="BI98" s="110"/>
      <c r="BJ98" s="110"/>
      <c r="BK98" s="110"/>
      <c r="BL98" s="110"/>
      <c r="BM98" s="110"/>
      <c r="BN98" s="110"/>
      <c r="BO98" s="110"/>
      <c r="BP98" s="110"/>
      <c r="BQ98" s="110"/>
      <c r="BR98" s="110"/>
      <c r="BS98" s="110"/>
      <c r="BT98" s="110"/>
      <c r="BU98" s="110"/>
      <c r="BV98" s="110"/>
      <c r="BW98" s="110"/>
      <c r="BX98" s="110"/>
      <c r="BY98" s="110"/>
      <c r="BZ98" s="110"/>
      <c r="CA98" s="110"/>
      <c r="CB98" s="110"/>
      <c r="CC98" s="110"/>
      <c r="CD98" s="110"/>
      <c r="CE98" s="110"/>
      <c r="CF98" s="110"/>
      <c r="CG98" s="110"/>
      <c r="CH98" s="110"/>
      <c r="CI98" s="110"/>
      <c r="CJ98" s="110"/>
      <c r="CK98" s="110"/>
      <c r="CL98" s="110"/>
      <c r="CM98" s="110"/>
      <c r="CN98" s="110"/>
      <c r="CO98" s="110"/>
      <c r="CP98" s="110"/>
      <c r="CQ98" s="110"/>
      <c r="CR98" s="110"/>
      <c r="CS98" s="110"/>
      <c r="CT98" s="110"/>
      <c r="CU98" s="110"/>
      <c r="CV98" s="110"/>
      <c r="CW98" s="110"/>
      <c r="CX98" s="110"/>
    </row>
    <row r="99" spans="7:102" ht="14.25" customHeight="1" x14ac:dyDescent="0.25">
      <c r="G99" s="110"/>
      <c r="H99" s="110"/>
      <c r="I99" s="110"/>
      <c r="J99" s="110"/>
      <c r="K99" s="110"/>
      <c r="L99" s="110"/>
      <c r="M99" s="110"/>
      <c r="N99" s="110"/>
      <c r="O99" s="110"/>
      <c r="P99" s="110"/>
      <c r="Q99" s="110"/>
      <c r="R99" s="110"/>
      <c r="S99" s="110"/>
      <c r="T99" s="110"/>
      <c r="U99" s="110"/>
      <c r="V99" s="110"/>
      <c r="W99" s="110"/>
      <c r="X99" s="110"/>
      <c r="Y99" s="110"/>
      <c r="Z99" s="110"/>
      <c r="AA99" s="110"/>
      <c r="AB99" s="110"/>
      <c r="AC99" s="110"/>
      <c r="AD99" s="110"/>
      <c r="AE99" s="110"/>
      <c r="AF99" s="110"/>
      <c r="AG99" s="110"/>
      <c r="AH99" s="110"/>
      <c r="AI99" s="110"/>
      <c r="AJ99" s="110"/>
      <c r="AK99" s="110"/>
      <c r="AL99" s="110"/>
      <c r="AM99" s="110"/>
      <c r="AN99" s="110"/>
      <c r="AO99" s="110"/>
      <c r="AP99" s="110"/>
      <c r="AQ99" s="110"/>
      <c r="AR99" s="110"/>
      <c r="AS99" s="110"/>
      <c r="AT99" s="110"/>
      <c r="AU99" s="110"/>
      <c r="AV99" s="110"/>
      <c r="AW99" s="110"/>
      <c r="AX99" s="110"/>
      <c r="AY99" s="110"/>
      <c r="AZ99" s="110"/>
      <c r="BA99" s="110"/>
      <c r="BB99" s="110"/>
      <c r="BC99" s="110"/>
      <c r="BD99" s="110"/>
      <c r="BE99" s="110"/>
      <c r="BF99" s="110"/>
      <c r="BG99" s="110"/>
      <c r="BH99" s="110"/>
      <c r="BI99" s="110"/>
      <c r="BJ99" s="110"/>
      <c r="BK99" s="110"/>
      <c r="BL99" s="110"/>
      <c r="BM99" s="110"/>
      <c r="BN99" s="110"/>
      <c r="BO99" s="110"/>
      <c r="BP99" s="110"/>
      <c r="BQ99" s="110"/>
      <c r="BR99" s="110"/>
      <c r="BS99" s="110"/>
      <c r="BT99" s="110"/>
      <c r="BU99" s="110"/>
      <c r="BV99" s="110"/>
      <c r="BW99" s="110"/>
      <c r="BX99" s="110"/>
      <c r="BY99" s="110"/>
      <c r="BZ99" s="110"/>
      <c r="CA99" s="110"/>
      <c r="CB99" s="110"/>
      <c r="CC99" s="110"/>
      <c r="CD99" s="110"/>
      <c r="CE99" s="110"/>
      <c r="CF99" s="110"/>
      <c r="CG99" s="110"/>
      <c r="CH99" s="110"/>
      <c r="CI99" s="110"/>
      <c r="CJ99" s="110"/>
      <c r="CK99" s="110"/>
      <c r="CL99" s="110"/>
      <c r="CM99" s="110"/>
      <c r="CN99" s="110"/>
      <c r="CO99" s="110"/>
      <c r="CP99" s="110"/>
      <c r="CQ99" s="110"/>
      <c r="CR99" s="110"/>
      <c r="CS99" s="110"/>
      <c r="CT99" s="110"/>
      <c r="CU99" s="110"/>
      <c r="CV99" s="110"/>
      <c r="CW99" s="110"/>
      <c r="CX99" s="110"/>
    </row>
    <row r="100" spans="7:102" ht="14.25" customHeight="1" x14ac:dyDescent="0.25">
      <c r="G100" s="110"/>
      <c r="H100" s="110"/>
      <c r="I100" s="110"/>
      <c r="J100" s="110"/>
      <c r="K100" s="110"/>
      <c r="L100" s="110"/>
      <c r="M100" s="110"/>
      <c r="N100" s="110"/>
      <c r="O100" s="110"/>
      <c r="P100" s="110"/>
      <c r="Q100" s="110"/>
      <c r="R100" s="110"/>
      <c r="S100" s="110"/>
      <c r="T100" s="110"/>
      <c r="U100" s="110"/>
      <c r="V100" s="110"/>
      <c r="W100" s="110"/>
      <c r="X100" s="110"/>
      <c r="Y100" s="110"/>
      <c r="Z100" s="110"/>
      <c r="AA100" s="110"/>
      <c r="AB100" s="110"/>
      <c r="AC100" s="110"/>
      <c r="AD100" s="110"/>
      <c r="AE100" s="110"/>
      <c r="AF100" s="110"/>
      <c r="AG100" s="110"/>
      <c r="AH100" s="110"/>
      <c r="AI100" s="110"/>
      <c r="AJ100" s="110"/>
      <c r="AK100" s="110"/>
      <c r="AL100" s="110"/>
      <c r="AM100" s="110"/>
      <c r="AN100" s="110"/>
      <c r="AO100" s="110"/>
      <c r="AP100" s="110"/>
      <c r="AQ100" s="110"/>
      <c r="AR100" s="110"/>
      <c r="AS100" s="110"/>
      <c r="AT100" s="110"/>
      <c r="AU100" s="110"/>
      <c r="AV100" s="110"/>
      <c r="AW100" s="110"/>
      <c r="AX100" s="110"/>
      <c r="AY100" s="110"/>
      <c r="AZ100" s="110"/>
      <c r="BA100" s="110"/>
      <c r="BB100" s="110"/>
      <c r="BC100" s="110"/>
      <c r="BD100" s="110"/>
      <c r="BE100" s="110"/>
      <c r="BF100" s="110"/>
      <c r="BG100" s="110"/>
      <c r="BH100" s="110"/>
      <c r="BI100" s="110"/>
      <c r="BJ100" s="110"/>
      <c r="BK100" s="110"/>
      <c r="BL100" s="110"/>
      <c r="BM100" s="110"/>
      <c r="BN100" s="110"/>
      <c r="BO100" s="110"/>
      <c r="BP100" s="110"/>
      <c r="BQ100" s="110"/>
      <c r="BR100" s="110"/>
      <c r="BS100" s="110"/>
      <c r="BT100" s="110"/>
      <c r="BU100" s="110"/>
      <c r="BV100" s="110"/>
      <c r="BW100" s="110"/>
      <c r="BX100" s="110"/>
      <c r="BY100" s="110"/>
      <c r="BZ100" s="110"/>
      <c r="CA100" s="110"/>
      <c r="CB100" s="110"/>
      <c r="CC100" s="110"/>
      <c r="CD100" s="110"/>
      <c r="CE100" s="110"/>
      <c r="CF100" s="110"/>
      <c r="CG100" s="110"/>
      <c r="CH100" s="110"/>
      <c r="CI100" s="110"/>
      <c r="CJ100" s="110"/>
      <c r="CK100" s="110"/>
      <c r="CL100" s="110"/>
      <c r="CM100" s="110"/>
      <c r="CN100" s="110"/>
      <c r="CO100" s="110"/>
      <c r="CP100" s="110"/>
      <c r="CQ100" s="110"/>
      <c r="CR100" s="110"/>
      <c r="CS100" s="110"/>
      <c r="CT100" s="110"/>
      <c r="CU100" s="110"/>
      <c r="CV100" s="110"/>
      <c r="CW100" s="110"/>
      <c r="CX100" s="110"/>
    </row>
    <row r="101" spans="7:102" ht="14.25" customHeight="1" x14ac:dyDescent="0.25">
      <c r="G101" s="110"/>
      <c r="H101" s="110"/>
      <c r="I101" s="110"/>
      <c r="J101" s="110"/>
      <c r="K101" s="110"/>
      <c r="L101" s="110"/>
      <c r="M101" s="110"/>
      <c r="N101" s="110"/>
      <c r="O101" s="110"/>
      <c r="P101" s="110"/>
      <c r="Q101" s="110"/>
      <c r="R101" s="110"/>
      <c r="S101" s="110"/>
      <c r="T101" s="110"/>
      <c r="U101" s="110"/>
      <c r="V101" s="110"/>
      <c r="W101" s="110"/>
      <c r="X101" s="110"/>
      <c r="Y101" s="110"/>
      <c r="Z101" s="110"/>
      <c r="AA101" s="110"/>
      <c r="AB101" s="110"/>
      <c r="AC101" s="110"/>
      <c r="AD101" s="110"/>
      <c r="AE101" s="110"/>
      <c r="AF101" s="110"/>
      <c r="AG101" s="110"/>
      <c r="AH101" s="110"/>
      <c r="AI101" s="110"/>
      <c r="AJ101" s="110"/>
      <c r="AK101" s="110"/>
      <c r="AL101" s="110"/>
      <c r="AM101" s="110"/>
      <c r="AN101" s="110"/>
      <c r="AO101" s="110"/>
      <c r="AP101" s="110"/>
      <c r="AQ101" s="110"/>
      <c r="AR101" s="110"/>
      <c r="AS101" s="110"/>
      <c r="AT101" s="110"/>
      <c r="AU101" s="110"/>
      <c r="AV101" s="110"/>
      <c r="AW101" s="110"/>
      <c r="AX101" s="110"/>
      <c r="AY101" s="110"/>
      <c r="AZ101" s="110"/>
      <c r="BA101" s="110"/>
      <c r="BB101" s="110"/>
      <c r="BC101" s="110"/>
      <c r="BD101" s="110"/>
      <c r="BE101" s="110"/>
      <c r="BF101" s="110"/>
      <c r="BG101" s="110"/>
      <c r="BH101" s="110"/>
      <c r="BI101" s="110"/>
      <c r="BJ101" s="110"/>
      <c r="BK101" s="110"/>
      <c r="BL101" s="110"/>
      <c r="BM101" s="110"/>
      <c r="BN101" s="110"/>
      <c r="BO101" s="110"/>
      <c r="BP101" s="110"/>
      <c r="BQ101" s="110"/>
      <c r="BR101" s="110"/>
      <c r="BS101" s="110"/>
      <c r="BT101" s="110"/>
      <c r="BU101" s="110"/>
      <c r="BV101" s="110"/>
      <c r="BW101" s="110"/>
      <c r="BX101" s="110"/>
      <c r="BY101" s="110"/>
      <c r="BZ101" s="110"/>
      <c r="CA101" s="110"/>
      <c r="CB101" s="110"/>
      <c r="CC101" s="110"/>
      <c r="CD101" s="110"/>
      <c r="CE101" s="110"/>
      <c r="CF101" s="110"/>
      <c r="CG101" s="110"/>
      <c r="CH101" s="110"/>
      <c r="CI101" s="110"/>
      <c r="CJ101" s="110"/>
      <c r="CK101" s="110"/>
      <c r="CL101" s="110"/>
      <c r="CM101" s="110"/>
      <c r="CN101" s="110"/>
      <c r="CO101" s="110"/>
      <c r="CP101" s="110"/>
      <c r="CQ101" s="110"/>
      <c r="CR101" s="110"/>
      <c r="CS101" s="110"/>
      <c r="CT101" s="110"/>
      <c r="CU101" s="110"/>
      <c r="CV101" s="110"/>
      <c r="CW101" s="110"/>
      <c r="CX101" s="110"/>
    </row>
    <row r="102" spans="7:102" ht="14.25" customHeight="1" x14ac:dyDescent="0.25">
      <c r="G102" s="110"/>
      <c r="H102" s="110"/>
      <c r="I102" s="110"/>
      <c r="J102" s="110"/>
      <c r="K102" s="110"/>
      <c r="L102" s="110"/>
      <c r="M102" s="110"/>
      <c r="N102" s="110"/>
      <c r="O102" s="110"/>
      <c r="P102" s="110"/>
      <c r="Q102" s="110"/>
      <c r="R102" s="110"/>
      <c r="S102" s="110"/>
      <c r="T102" s="110"/>
      <c r="U102" s="110"/>
      <c r="V102" s="110"/>
      <c r="W102" s="110"/>
      <c r="X102" s="110"/>
      <c r="Y102" s="110"/>
      <c r="Z102" s="110"/>
      <c r="AA102" s="110"/>
      <c r="AB102" s="110"/>
      <c r="AC102" s="110"/>
      <c r="AD102" s="110"/>
      <c r="AE102" s="110"/>
      <c r="AF102" s="110"/>
      <c r="AG102" s="110"/>
      <c r="AH102" s="110"/>
      <c r="AI102" s="110"/>
      <c r="AJ102" s="110"/>
      <c r="AK102" s="110"/>
      <c r="AL102" s="110"/>
      <c r="AM102" s="110"/>
      <c r="AN102" s="110"/>
      <c r="AO102" s="110"/>
      <c r="AP102" s="110"/>
      <c r="AQ102" s="110"/>
      <c r="AR102" s="110"/>
      <c r="AS102" s="110"/>
      <c r="AT102" s="110"/>
      <c r="AU102" s="110"/>
      <c r="AV102" s="110"/>
      <c r="AW102" s="110"/>
      <c r="AX102" s="110"/>
      <c r="AY102" s="110"/>
      <c r="AZ102" s="110"/>
      <c r="BA102" s="110"/>
      <c r="BB102" s="110"/>
      <c r="BC102" s="110"/>
      <c r="BD102" s="110"/>
      <c r="BE102" s="110"/>
      <c r="BF102" s="110"/>
      <c r="BG102" s="110"/>
      <c r="BH102" s="110"/>
      <c r="BI102" s="110"/>
      <c r="BJ102" s="110"/>
      <c r="BK102" s="110"/>
      <c r="BL102" s="110"/>
      <c r="BM102" s="110"/>
      <c r="BN102" s="110"/>
      <c r="BO102" s="110"/>
      <c r="BP102" s="110"/>
      <c r="BQ102" s="110"/>
      <c r="BR102" s="110"/>
      <c r="BS102" s="110"/>
      <c r="BT102" s="110"/>
      <c r="BU102" s="110"/>
      <c r="BV102" s="110"/>
      <c r="BW102" s="110"/>
      <c r="BX102" s="110"/>
      <c r="BY102" s="110"/>
      <c r="BZ102" s="110"/>
      <c r="CA102" s="110"/>
      <c r="CB102" s="110"/>
      <c r="CC102" s="110"/>
      <c r="CD102" s="110"/>
      <c r="CE102" s="110"/>
      <c r="CF102" s="110"/>
      <c r="CG102" s="110"/>
      <c r="CH102" s="110"/>
      <c r="CI102" s="110"/>
      <c r="CJ102" s="110"/>
      <c r="CK102" s="110"/>
      <c r="CL102" s="110"/>
      <c r="CM102" s="110"/>
      <c r="CN102" s="110"/>
      <c r="CO102" s="110"/>
      <c r="CP102" s="110"/>
      <c r="CQ102" s="110"/>
      <c r="CR102" s="110"/>
      <c r="CS102" s="110"/>
      <c r="CT102" s="110"/>
      <c r="CU102" s="110"/>
      <c r="CV102" s="110"/>
      <c r="CW102" s="110"/>
      <c r="CX102" s="110"/>
    </row>
    <row r="103" spans="7:102" ht="14.25" customHeight="1" x14ac:dyDescent="0.25">
      <c r="G103" s="110"/>
      <c r="H103" s="110"/>
      <c r="I103" s="110"/>
      <c r="J103" s="110"/>
      <c r="K103" s="110"/>
      <c r="L103" s="110"/>
      <c r="M103" s="110"/>
      <c r="N103" s="110"/>
      <c r="O103" s="110"/>
      <c r="P103" s="110"/>
      <c r="Q103" s="110"/>
      <c r="R103" s="110"/>
      <c r="S103" s="110"/>
      <c r="T103" s="110"/>
      <c r="U103" s="110"/>
      <c r="V103" s="110"/>
      <c r="W103" s="110"/>
      <c r="X103" s="110"/>
      <c r="Y103" s="110"/>
      <c r="Z103" s="110"/>
      <c r="AA103" s="110"/>
      <c r="AB103" s="110"/>
      <c r="AC103" s="110"/>
      <c r="AD103" s="110"/>
      <c r="AE103" s="110"/>
      <c r="AF103" s="110"/>
      <c r="AG103" s="110"/>
      <c r="AH103" s="110"/>
      <c r="AI103" s="110"/>
      <c r="AJ103" s="110"/>
      <c r="AK103" s="110"/>
      <c r="AL103" s="110"/>
      <c r="AM103" s="110"/>
      <c r="AN103" s="110"/>
      <c r="AO103" s="110"/>
      <c r="AP103" s="110"/>
      <c r="AQ103" s="110"/>
      <c r="AR103" s="110"/>
      <c r="AS103" s="110"/>
      <c r="AT103" s="110"/>
      <c r="AU103" s="110"/>
      <c r="AV103" s="110"/>
      <c r="AW103" s="110"/>
      <c r="AX103" s="110"/>
      <c r="AY103" s="110"/>
      <c r="AZ103" s="110"/>
      <c r="BA103" s="110"/>
      <c r="BB103" s="110"/>
      <c r="BC103" s="110"/>
      <c r="BD103" s="110"/>
      <c r="BE103" s="110"/>
      <c r="BF103" s="110"/>
      <c r="BG103" s="110"/>
      <c r="BH103" s="110"/>
      <c r="BI103" s="110"/>
      <c r="BJ103" s="110"/>
      <c r="BK103" s="110"/>
      <c r="BL103" s="110"/>
      <c r="BM103" s="110"/>
      <c r="BN103" s="110"/>
      <c r="BO103" s="110"/>
      <c r="BP103" s="110"/>
      <c r="BQ103" s="110"/>
      <c r="BR103" s="110"/>
      <c r="BS103" s="110"/>
      <c r="BT103" s="110"/>
      <c r="BU103" s="110"/>
      <c r="BV103" s="110"/>
      <c r="BW103" s="110"/>
      <c r="BX103" s="110"/>
      <c r="BY103" s="110"/>
      <c r="BZ103" s="110"/>
      <c r="CA103" s="110"/>
      <c r="CB103" s="110"/>
      <c r="CC103" s="110"/>
      <c r="CD103" s="110"/>
      <c r="CE103" s="110"/>
      <c r="CF103" s="110"/>
      <c r="CG103" s="110"/>
      <c r="CH103" s="110"/>
      <c r="CI103" s="110"/>
      <c r="CJ103" s="110"/>
      <c r="CK103" s="110"/>
      <c r="CL103" s="110"/>
      <c r="CM103" s="110"/>
      <c r="CN103" s="110"/>
      <c r="CO103" s="110"/>
      <c r="CP103" s="110"/>
      <c r="CQ103" s="110"/>
      <c r="CR103" s="110"/>
      <c r="CS103" s="110"/>
      <c r="CT103" s="110"/>
      <c r="CU103" s="110"/>
      <c r="CV103" s="110"/>
      <c r="CW103" s="110"/>
      <c r="CX103" s="110"/>
    </row>
    <row r="104" spans="7:102" ht="14.25" customHeight="1" x14ac:dyDescent="0.25">
      <c r="G104" s="110"/>
      <c r="H104" s="110"/>
      <c r="I104" s="110"/>
      <c r="J104" s="110"/>
      <c r="K104" s="110"/>
      <c r="L104" s="110"/>
      <c r="M104" s="110"/>
      <c r="N104" s="110"/>
      <c r="O104" s="110"/>
      <c r="P104" s="110"/>
      <c r="Q104" s="110"/>
      <c r="R104" s="110"/>
      <c r="S104" s="110"/>
      <c r="T104" s="110"/>
      <c r="U104" s="110"/>
      <c r="V104" s="110"/>
      <c r="W104" s="110"/>
      <c r="X104" s="110"/>
      <c r="Y104" s="110"/>
      <c r="Z104" s="110"/>
      <c r="AA104" s="110"/>
      <c r="AB104" s="110"/>
      <c r="AC104" s="110"/>
      <c r="AD104" s="110"/>
      <c r="AE104" s="110"/>
      <c r="AF104" s="110"/>
      <c r="AG104" s="110"/>
      <c r="AH104" s="110"/>
      <c r="AI104" s="110"/>
      <c r="AJ104" s="110"/>
      <c r="AK104" s="110"/>
      <c r="AL104" s="110"/>
      <c r="AM104" s="110"/>
      <c r="AN104" s="110"/>
      <c r="AO104" s="110"/>
      <c r="AP104" s="110"/>
      <c r="AQ104" s="110"/>
      <c r="AR104" s="110"/>
      <c r="AS104" s="110"/>
      <c r="AT104" s="110"/>
      <c r="AU104" s="110"/>
      <c r="AV104" s="110"/>
      <c r="AW104" s="110"/>
      <c r="AX104" s="110"/>
      <c r="AY104" s="110"/>
      <c r="AZ104" s="110"/>
      <c r="BA104" s="110"/>
      <c r="BB104" s="110"/>
      <c r="BC104" s="110"/>
      <c r="BD104" s="110"/>
      <c r="BE104" s="110"/>
      <c r="BF104" s="110"/>
      <c r="BG104" s="110"/>
      <c r="BH104" s="110"/>
      <c r="BI104" s="110"/>
      <c r="BJ104" s="110"/>
      <c r="BK104" s="110"/>
      <c r="BL104" s="110"/>
      <c r="BM104" s="110"/>
      <c r="BN104" s="110"/>
      <c r="BO104" s="110"/>
      <c r="BP104" s="110"/>
      <c r="BQ104" s="110"/>
      <c r="BR104" s="110"/>
      <c r="BS104" s="110"/>
      <c r="BT104" s="110"/>
      <c r="BU104" s="110"/>
      <c r="BV104" s="110"/>
      <c r="BW104" s="110"/>
      <c r="BX104" s="110"/>
      <c r="BY104" s="110"/>
      <c r="BZ104" s="110"/>
      <c r="CA104" s="110"/>
      <c r="CB104" s="110"/>
      <c r="CC104" s="110"/>
      <c r="CD104" s="110"/>
      <c r="CE104" s="110"/>
      <c r="CF104" s="110"/>
      <c r="CG104" s="110"/>
      <c r="CH104" s="110"/>
      <c r="CI104" s="110"/>
      <c r="CJ104" s="110"/>
      <c r="CK104" s="110"/>
      <c r="CL104" s="110"/>
      <c r="CM104" s="110"/>
      <c r="CN104" s="110"/>
      <c r="CO104" s="110"/>
      <c r="CP104" s="110"/>
      <c r="CQ104" s="110"/>
      <c r="CR104" s="110"/>
      <c r="CS104" s="110"/>
      <c r="CT104" s="110"/>
      <c r="CU104" s="110"/>
      <c r="CV104" s="110"/>
      <c r="CW104" s="110"/>
      <c r="CX104" s="110"/>
    </row>
    <row r="105" spans="7:102" ht="14.25" customHeight="1" x14ac:dyDescent="0.25">
      <c r="G105" s="110"/>
      <c r="H105" s="110"/>
      <c r="I105" s="110"/>
      <c r="J105" s="110"/>
      <c r="K105" s="110"/>
      <c r="L105" s="110"/>
      <c r="M105" s="110"/>
      <c r="N105" s="110"/>
      <c r="O105" s="110"/>
      <c r="P105" s="110"/>
      <c r="Q105" s="110"/>
      <c r="R105" s="110"/>
      <c r="S105" s="110"/>
      <c r="T105" s="110"/>
      <c r="U105" s="110"/>
      <c r="V105" s="110"/>
      <c r="W105" s="110"/>
      <c r="X105" s="110"/>
      <c r="Y105" s="110"/>
      <c r="Z105" s="110"/>
      <c r="AA105" s="110"/>
      <c r="AB105" s="110"/>
      <c r="AC105" s="110"/>
      <c r="AD105" s="110"/>
      <c r="AE105" s="110"/>
      <c r="AF105" s="110"/>
      <c r="AG105" s="110"/>
      <c r="AH105" s="110"/>
      <c r="AI105" s="110"/>
      <c r="AJ105" s="110"/>
      <c r="AK105" s="110"/>
      <c r="AL105" s="110"/>
      <c r="AM105" s="110"/>
      <c r="AN105" s="110"/>
      <c r="AO105" s="110"/>
      <c r="AP105" s="110"/>
      <c r="AQ105" s="110"/>
      <c r="AR105" s="110"/>
      <c r="AS105" s="110"/>
      <c r="AT105" s="110"/>
      <c r="AU105" s="110"/>
      <c r="AV105" s="110"/>
      <c r="AW105" s="110"/>
      <c r="AX105" s="110"/>
      <c r="AY105" s="110"/>
      <c r="AZ105" s="110"/>
      <c r="BA105" s="110"/>
      <c r="BB105" s="110"/>
      <c r="BC105" s="110"/>
      <c r="BD105" s="110"/>
      <c r="BE105" s="110"/>
      <c r="BF105" s="110"/>
      <c r="BG105" s="110"/>
      <c r="BH105" s="110"/>
      <c r="BI105" s="110"/>
      <c r="BJ105" s="110"/>
      <c r="BK105" s="110"/>
      <c r="BL105" s="110"/>
      <c r="BM105" s="110"/>
      <c r="BN105" s="110"/>
      <c r="BO105" s="110"/>
      <c r="BP105" s="110"/>
      <c r="BQ105" s="110"/>
      <c r="BR105" s="110"/>
      <c r="BS105" s="110"/>
      <c r="BT105" s="110"/>
      <c r="BU105" s="110"/>
      <c r="BV105" s="110"/>
      <c r="BW105" s="110"/>
      <c r="BX105" s="110"/>
      <c r="BY105" s="110"/>
      <c r="BZ105" s="110"/>
      <c r="CA105" s="110"/>
      <c r="CB105" s="110"/>
      <c r="CC105" s="110"/>
      <c r="CD105" s="110"/>
      <c r="CE105" s="110"/>
      <c r="CF105" s="110"/>
      <c r="CG105" s="110"/>
      <c r="CH105" s="110"/>
      <c r="CI105" s="110"/>
      <c r="CJ105" s="110"/>
      <c r="CK105" s="110"/>
      <c r="CL105" s="110"/>
      <c r="CM105" s="110"/>
      <c r="CN105" s="110"/>
      <c r="CO105" s="110"/>
      <c r="CP105" s="110"/>
      <c r="CQ105" s="110"/>
      <c r="CR105" s="110"/>
      <c r="CS105" s="110"/>
      <c r="CT105" s="110"/>
      <c r="CU105" s="110"/>
      <c r="CV105" s="110"/>
      <c r="CW105" s="110"/>
      <c r="CX105" s="110"/>
    </row>
    <row r="106" spans="7:102" ht="14.25" customHeight="1" x14ac:dyDescent="0.25">
      <c r="G106" s="110"/>
      <c r="H106" s="110"/>
      <c r="I106" s="110"/>
      <c r="J106" s="110"/>
      <c r="K106" s="110"/>
      <c r="L106" s="110"/>
      <c r="M106" s="110"/>
      <c r="N106" s="110"/>
      <c r="O106" s="110"/>
      <c r="P106" s="110"/>
      <c r="Q106" s="110"/>
      <c r="R106" s="110"/>
      <c r="S106" s="110"/>
      <c r="T106" s="110"/>
      <c r="U106" s="110"/>
      <c r="V106" s="110"/>
      <c r="W106" s="110"/>
      <c r="X106" s="110"/>
      <c r="Y106" s="110"/>
      <c r="Z106" s="110"/>
      <c r="AA106" s="110"/>
      <c r="AB106" s="110"/>
      <c r="AC106" s="110"/>
      <c r="AD106" s="110"/>
      <c r="AE106" s="110"/>
      <c r="AF106" s="110"/>
      <c r="AG106" s="110"/>
      <c r="AH106" s="110"/>
      <c r="AI106" s="110"/>
      <c r="AJ106" s="110"/>
      <c r="AK106" s="110"/>
      <c r="AL106" s="110"/>
      <c r="AM106" s="110"/>
      <c r="AN106" s="110"/>
      <c r="AO106" s="110"/>
      <c r="AP106" s="110"/>
      <c r="AQ106" s="110"/>
      <c r="AR106" s="110"/>
      <c r="AS106" s="110"/>
      <c r="AT106" s="110"/>
      <c r="AU106" s="110"/>
      <c r="AV106" s="110"/>
      <c r="AW106" s="110"/>
      <c r="AX106" s="110"/>
      <c r="AY106" s="110"/>
      <c r="AZ106" s="110"/>
      <c r="BA106" s="110"/>
      <c r="BB106" s="110"/>
      <c r="BC106" s="110"/>
      <c r="BD106" s="110"/>
      <c r="BE106" s="110"/>
      <c r="BF106" s="110"/>
      <c r="BG106" s="110"/>
      <c r="BH106" s="110"/>
      <c r="BI106" s="110"/>
      <c r="BJ106" s="110"/>
      <c r="BK106" s="110"/>
      <c r="BL106" s="110"/>
      <c r="BM106" s="110"/>
      <c r="BN106" s="110"/>
      <c r="BO106" s="110"/>
      <c r="BP106" s="110"/>
      <c r="BQ106" s="110"/>
      <c r="BR106" s="110"/>
      <c r="BS106" s="110"/>
      <c r="BT106" s="110"/>
      <c r="BU106" s="110"/>
      <c r="BV106" s="110"/>
      <c r="BW106" s="110"/>
      <c r="BX106" s="110"/>
      <c r="BY106" s="110"/>
      <c r="BZ106" s="110"/>
      <c r="CA106" s="110"/>
      <c r="CB106" s="110"/>
      <c r="CC106" s="110"/>
      <c r="CD106" s="110"/>
      <c r="CE106" s="110"/>
      <c r="CF106" s="110"/>
      <c r="CG106" s="110"/>
      <c r="CH106" s="110"/>
      <c r="CI106" s="110"/>
      <c r="CJ106" s="110"/>
      <c r="CK106" s="110"/>
      <c r="CL106" s="110"/>
      <c r="CM106" s="110"/>
      <c r="CN106" s="110"/>
      <c r="CO106" s="110"/>
      <c r="CP106" s="110"/>
      <c r="CQ106" s="110"/>
      <c r="CR106" s="110"/>
      <c r="CS106" s="110"/>
      <c r="CT106" s="110"/>
      <c r="CU106" s="110"/>
      <c r="CV106" s="110"/>
      <c r="CW106" s="110"/>
      <c r="CX106" s="110"/>
    </row>
    <row r="107" spans="7:102" ht="14.25" customHeight="1" x14ac:dyDescent="0.25">
      <c r="G107" s="110"/>
      <c r="H107" s="110"/>
      <c r="I107" s="110"/>
      <c r="J107" s="110"/>
      <c r="K107" s="110"/>
      <c r="L107" s="110"/>
      <c r="M107" s="110"/>
      <c r="N107" s="110"/>
      <c r="O107" s="110"/>
      <c r="P107" s="110"/>
      <c r="Q107" s="110"/>
      <c r="R107" s="110"/>
      <c r="S107" s="110"/>
      <c r="T107" s="110"/>
      <c r="U107" s="110"/>
      <c r="V107" s="110"/>
      <c r="W107" s="110"/>
      <c r="X107" s="110"/>
      <c r="Y107" s="110"/>
      <c r="Z107" s="110"/>
      <c r="AA107" s="110"/>
      <c r="AB107" s="110"/>
      <c r="AC107" s="110"/>
      <c r="AD107" s="110"/>
      <c r="AE107" s="110"/>
      <c r="AF107" s="110"/>
      <c r="AG107" s="110"/>
      <c r="AH107" s="110"/>
      <c r="AI107" s="110"/>
      <c r="AJ107" s="110"/>
      <c r="AK107" s="110"/>
      <c r="AL107" s="110"/>
      <c r="AM107" s="110"/>
      <c r="AN107" s="110"/>
      <c r="AO107" s="110"/>
      <c r="AP107" s="110"/>
      <c r="AQ107" s="110"/>
      <c r="AR107" s="110"/>
      <c r="AS107" s="110"/>
      <c r="AT107" s="110"/>
      <c r="AU107" s="110"/>
      <c r="AV107" s="110"/>
      <c r="AW107" s="110"/>
      <c r="AX107" s="110"/>
      <c r="AY107" s="110"/>
      <c r="AZ107" s="110"/>
      <c r="BA107" s="110"/>
      <c r="BB107" s="110"/>
      <c r="BC107" s="110"/>
      <c r="BD107" s="110"/>
      <c r="BE107" s="110"/>
      <c r="BF107" s="110"/>
      <c r="BG107" s="110"/>
      <c r="BH107" s="110"/>
      <c r="BI107" s="110"/>
      <c r="BJ107" s="110"/>
      <c r="BK107" s="110"/>
      <c r="BL107" s="110"/>
      <c r="BM107" s="110"/>
      <c r="BN107" s="110"/>
      <c r="BO107" s="110"/>
      <c r="BP107" s="110"/>
      <c r="BQ107" s="110"/>
      <c r="BR107" s="110"/>
      <c r="BS107" s="110"/>
      <c r="BT107" s="110"/>
      <c r="BU107" s="110"/>
      <c r="BV107" s="110"/>
      <c r="BW107" s="110"/>
      <c r="BX107" s="110"/>
      <c r="BY107" s="110"/>
      <c r="BZ107" s="110"/>
      <c r="CA107" s="110"/>
      <c r="CB107" s="110"/>
      <c r="CC107" s="110"/>
      <c r="CD107" s="110"/>
      <c r="CE107" s="110"/>
      <c r="CF107" s="110"/>
      <c r="CG107" s="110"/>
      <c r="CH107" s="110"/>
      <c r="CI107" s="110"/>
      <c r="CJ107" s="110"/>
      <c r="CK107" s="110"/>
      <c r="CL107" s="110"/>
      <c r="CM107" s="110"/>
      <c r="CN107" s="110"/>
      <c r="CO107" s="110"/>
      <c r="CP107" s="110"/>
      <c r="CQ107" s="110"/>
      <c r="CR107" s="110"/>
      <c r="CS107" s="110"/>
      <c r="CT107" s="110"/>
      <c r="CU107" s="110"/>
      <c r="CV107" s="110"/>
      <c r="CW107" s="110"/>
      <c r="CX107" s="110"/>
    </row>
    <row r="108" spans="7:102" ht="14.25" customHeight="1" x14ac:dyDescent="0.25">
      <c r="G108" s="110"/>
      <c r="H108" s="110"/>
      <c r="I108" s="110"/>
      <c r="J108" s="110"/>
      <c r="K108" s="110"/>
      <c r="L108" s="110"/>
      <c r="M108" s="110"/>
      <c r="N108" s="110"/>
      <c r="O108" s="110"/>
      <c r="P108" s="110"/>
      <c r="Q108" s="110"/>
      <c r="R108" s="110"/>
      <c r="S108" s="110"/>
      <c r="T108" s="110"/>
      <c r="U108" s="110"/>
      <c r="V108" s="110"/>
      <c r="W108" s="110"/>
      <c r="X108" s="110"/>
      <c r="Y108" s="110"/>
      <c r="Z108" s="110"/>
      <c r="AA108" s="110"/>
      <c r="AB108" s="110"/>
      <c r="AC108" s="110"/>
      <c r="AD108" s="110"/>
      <c r="AE108" s="110"/>
      <c r="AF108" s="110"/>
      <c r="AG108" s="110"/>
      <c r="AH108" s="110"/>
      <c r="AI108" s="110"/>
      <c r="AJ108" s="110"/>
      <c r="AK108" s="110"/>
      <c r="AL108" s="110"/>
      <c r="AM108" s="110"/>
      <c r="AN108" s="110"/>
      <c r="AO108" s="110"/>
      <c r="AP108" s="110"/>
      <c r="AQ108" s="110"/>
      <c r="AR108" s="110"/>
      <c r="AS108" s="110"/>
      <c r="AT108" s="110"/>
      <c r="AU108" s="110"/>
      <c r="AV108" s="110"/>
      <c r="AW108" s="110"/>
      <c r="AX108" s="110"/>
      <c r="AY108" s="110"/>
      <c r="AZ108" s="110"/>
      <c r="BA108" s="110"/>
      <c r="BB108" s="110"/>
      <c r="BC108" s="110"/>
      <c r="BD108" s="110"/>
      <c r="BE108" s="110"/>
      <c r="BF108" s="110"/>
      <c r="BG108" s="110"/>
      <c r="BH108" s="110"/>
      <c r="BI108" s="110"/>
      <c r="BJ108" s="110"/>
      <c r="BK108" s="110"/>
      <c r="BL108" s="110"/>
      <c r="BM108" s="110"/>
      <c r="BN108" s="110"/>
      <c r="BO108" s="110"/>
      <c r="BP108" s="110"/>
      <c r="BQ108" s="110"/>
      <c r="BR108" s="110"/>
      <c r="BS108" s="110"/>
      <c r="BT108" s="110"/>
      <c r="BU108" s="110"/>
      <c r="BV108" s="110"/>
      <c r="BW108" s="110"/>
      <c r="BX108" s="110"/>
      <c r="BY108" s="110"/>
      <c r="BZ108" s="110"/>
      <c r="CA108" s="110"/>
      <c r="CB108" s="110"/>
      <c r="CC108" s="110"/>
      <c r="CD108" s="110"/>
      <c r="CE108" s="110"/>
      <c r="CF108" s="110"/>
      <c r="CG108" s="110"/>
      <c r="CH108" s="110"/>
      <c r="CI108" s="110"/>
      <c r="CJ108" s="110"/>
      <c r="CK108" s="110"/>
      <c r="CL108" s="110"/>
      <c r="CM108" s="110"/>
      <c r="CN108" s="110"/>
      <c r="CO108" s="110"/>
      <c r="CP108" s="110"/>
      <c r="CQ108" s="110"/>
      <c r="CR108" s="110"/>
      <c r="CS108" s="110"/>
      <c r="CT108" s="110"/>
      <c r="CU108" s="110"/>
      <c r="CV108" s="110"/>
      <c r="CW108" s="110"/>
      <c r="CX108" s="110"/>
    </row>
    <row r="109" spans="7:102" ht="14.25" customHeight="1" x14ac:dyDescent="0.25">
      <c r="G109" s="110"/>
      <c r="H109" s="110"/>
      <c r="I109" s="110"/>
      <c r="J109" s="110"/>
      <c r="K109" s="110"/>
      <c r="L109" s="110"/>
      <c r="M109" s="110"/>
      <c r="N109" s="110"/>
      <c r="O109" s="110"/>
      <c r="P109" s="110"/>
      <c r="Q109" s="110"/>
      <c r="R109" s="110"/>
      <c r="S109" s="110"/>
      <c r="T109" s="110"/>
      <c r="U109" s="110"/>
      <c r="V109" s="110"/>
      <c r="W109" s="110"/>
      <c r="X109" s="110"/>
      <c r="Y109" s="110"/>
      <c r="Z109" s="110"/>
      <c r="AA109" s="110"/>
      <c r="AB109" s="110"/>
      <c r="AC109" s="110"/>
      <c r="AD109" s="110"/>
      <c r="AE109" s="110"/>
      <c r="AF109" s="110"/>
      <c r="AG109" s="110"/>
      <c r="AH109" s="110"/>
      <c r="AI109" s="110"/>
      <c r="AJ109" s="110"/>
      <c r="AK109" s="110"/>
      <c r="AL109" s="110"/>
      <c r="AM109" s="110"/>
      <c r="AN109" s="110"/>
      <c r="AO109" s="110"/>
      <c r="AP109" s="110"/>
      <c r="AQ109" s="110"/>
      <c r="AR109" s="110"/>
      <c r="AS109" s="110"/>
      <c r="AT109" s="110"/>
      <c r="AU109" s="110"/>
      <c r="AV109" s="110"/>
      <c r="AW109" s="110"/>
      <c r="AX109" s="110"/>
      <c r="AY109" s="110"/>
      <c r="AZ109" s="110"/>
      <c r="BA109" s="110"/>
      <c r="BB109" s="110"/>
      <c r="BC109" s="110"/>
      <c r="BD109" s="110"/>
      <c r="BE109" s="110"/>
      <c r="BF109" s="110"/>
      <c r="BG109" s="110"/>
      <c r="BH109" s="110"/>
      <c r="BI109" s="110"/>
      <c r="BJ109" s="110"/>
      <c r="BK109" s="110"/>
      <c r="BL109" s="110"/>
      <c r="BM109" s="110"/>
      <c r="BN109" s="110"/>
      <c r="BO109" s="110"/>
      <c r="BP109" s="110"/>
      <c r="BQ109" s="110"/>
      <c r="BR109" s="110"/>
      <c r="BS109" s="110"/>
      <c r="BT109" s="110"/>
      <c r="BU109" s="110"/>
      <c r="BV109" s="110"/>
      <c r="BW109" s="110"/>
      <c r="BX109" s="110"/>
      <c r="BY109" s="110"/>
      <c r="BZ109" s="110"/>
      <c r="CA109" s="110"/>
      <c r="CB109" s="110"/>
      <c r="CC109" s="110"/>
      <c r="CD109" s="110"/>
      <c r="CE109" s="110"/>
      <c r="CF109" s="110"/>
      <c r="CG109" s="110"/>
      <c r="CH109" s="110"/>
      <c r="CI109" s="110"/>
      <c r="CJ109" s="110"/>
      <c r="CK109" s="110"/>
      <c r="CL109" s="110"/>
      <c r="CM109" s="110"/>
      <c r="CN109" s="110"/>
      <c r="CO109" s="110"/>
      <c r="CP109" s="110"/>
      <c r="CQ109" s="110"/>
      <c r="CR109" s="110"/>
      <c r="CS109" s="110"/>
      <c r="CT109" s="110"/>
      <c r="CU109" s="110"/>
      <c r="CV109" s="110"/>
      <c r="CW109" s="110"/>
      <c r="CX109" s="110"/>
    </row>
    <row r="110" spans="7:102" ht="14.25" customHeight="1" x14ac:dyDescent="0.25">
      <c r="G110" s="110"/>
      <c r="H110" s="110"/>
      <c r="I110" s="110"/>
      <c r="J110" s="110"/>
      <c r="K110" s="110"/>
      <c r="L110" s="110"/>
      <c r="M110" s="110"/>
      <c r="N110" s="110"/>
      <c r="O110" s="110"/>
      <c r="P110" s="110"/>
      <c r="Q110" s="110"/>
      <c r="R110" s="110"/>
      <c r="S110" s="110"/>
      <c r="T110" s="110"/>
      <c r="U110" s="110"/>
      <c r="V110" s="110"/>
      <c r="W110" s="110"/>
      <c r="X110" s="110"/>
      <c r="Y110" s="110"/>
      <c r="Z110" s="110"/>
      <c r="AA110" s="110"/>
      <c r="AB110" s="110"/>
      <c r="AC110" s="110"/>
      <c r="AD110" s="110"/>
      <c r="AE110" s="110"/>
      <c r="AF110" s="110"/>
      <c r="AG110" s="110"/>
      <c r="AH110" s="110"/>
      <c r="AI110" s="110"/>
      <c r="AJ110" s="110"/>
      <c r="AK110" s="110"/>
      <c r="AL110" s="110"/>
      <c r="AM110" s="110"/>
      <c r="AN110" s="110"/>
      <c r="AO110" s="110"/>
      <c r="AP110" s="110"/>
      <c r="AQ110" s="110"/>
      <c r="AR110" s="110"/>
      <c r="AS110" s="110"/>
      <c r="AT110" s="110"/>
      <c r="AU110" s="110"/>
      <c r="AV110" s="110"/>
      <c r="AW110" s="110"/>
      <c r="AX110" s="110"/>
      <c r="AY110" s="110"/>
      <c r="AZ110" s="110"/>
      <c r="BA110" s="110"/>
      <c r="BB110" s="110"/>
      <c r="BC110" s="110"/>
      <c r="BD110" s="110"/>
      <c r="BE110" s="110"/>
      <c r="BF110" s="110"/>
      <c r="BG110" s="110"/>
      <c r="BH110" s="110"/>
      <c r="BI110" s="110"/>
      <c r="BJ110" s="110"/>
      <c r="BK110" s="110"/>
      <c r="BL110" s="110"/>
      <c r="BM110" s="110"/>
      <c r="BN110" s="110"/>
      <c r="BO110" s="110"/>
      <c r="BP110" s="110"/>
      <c r="BQ110" s="110"/>
      <c r="BR110" s="110"/>
      <c r="BS110" s="110"/>
      <c r="BT110" s="110"/>
      <c r="BU110" s="110"/>
      <c r="BV110" s="110"/>
      <c r="BW110" s="110"/>
      <c r="BX110" s="110"/>
      <c r="BY110" s="110"/>
      <c r="BZ110" s="110"/>
      <c r="CA110" s="110"/>
      <c r="CB110" s="110"/>
      <c r="CC110" s="110"/>
      <c r="CD110" s="110"/>
      <c r="CE110" s="110"/>
      <c r="CF110" s="110"/>
      <c r="CG110" s="110"/>
      <c r="CH110" s="110"/>
      <c r="CI110" s="110"/>
      <c r="CJ110" s="110"/>
      <c r="CK110" s="110"/>
      <c r="CL110" s="110"/>
      <c r="CM110" s="110"/>
      <c r="CN110" s="110"/>
      <c r="CO110" s="110"/>
      <c r="CP110" s="110"/>
      <c r="CQ110" s="110"/>
      <c r="CR110" s="110"/>
      <c r="CS110" s="110"/>
      <c r="CT110" s="110"/>
      <c r="CU110" s="110"/>
      <c r="CV110" s="110"/>
      <c r="CW110" s="110"/>
      <c r="CX110" s="110"/>
    </row>
    <row r="111" spans="7:102" ht="14.25" customHeight="1" x14ac:dyDescent="0.25">
      <c r="G111" s="110"/>
      <c r="H111" s="110"/>
      <c r="I111" s="110"/>
      <c r="J111" s="110"/>
      <c r="K111" s="110"/>
      <c r="L111" s="110"/>
      <c r="M111" s="110"/>
      <c r="N111" s="110"/>
      <c r="O111" s="110"/>
      <c r="P111" s="110"/>
      <c r="Q111" s="110"/>
      <c r="R111" s="110"/>
      <c r="S111" s="110"/>
      <c r="T111" s="110"/>
      <c r="U111" s="110"/>
      <c r="V111" s="110"/>
      <c r="W111" s="110"/>
      <c r="X111" s="110"/>
      <c r="Y111" s="110"/>
      <c r="Z111" s="110"/>
      <c r="AA111" s="110"/>
      <c r="AB111" s="110"/>
      <c r="AC111" s="110"/>
      <c r="AD111" s="110"/>
      <c r="AE111" s="110"/>
      <c r="AF111" s="110"/>
      <c r="AG111" s="110"/>
      <c r="AH111" s="110"/>
      <c r="AI111" s="110"/>
      <c r="AJ111" s="110"/>
      <c r="AK111" s="110"/>
      <c r="AL111" s="110"/>
      <c r="AM111" s="110"/>
      <c r="AN111" s="110"/>
      <c r="AO111" s="110"/>
      <c r="AP111" s="110"/>
      <c r="AQ111" s="110"/>
      <c r="AR111" s="110"/>
      <c r="AS111" s="110"/>
      <c r="AT111" s="110"/>
      <c r="AU111" s="110"/>
      <c r="AV111" s="110"/>
      <c r="AW111" s="110"/>
      <c r="AX111" s="110"/>
      <c r="AY111" s="110"/>
      <c r="AZ111" s="110"/>
      <c r="BA111" s="110"/>
      <c r="BB111" s="110"/>
      <c r="BC111" s="110"/>
      <c r="BD111" s="110"/>
      <c r="BE111" s="110"/>
      <c r="BF111" s="110"/>
      <c r="BG111" s="110"/>
      <c r="BH111" s="110"/>
      <c r="BI111" s="110"/>
      <c r="BJ111" s="110"/>
      <c r="BK111" s="110"/>
      <c r="BL111" s="110"/>
      <c r="BM111" s="110"/>
      <c r="BN111" s="110"/>
      <c r="BO111" s="110"/>
      <c r="BP111" s="110"/>
      <c r="BQ111" s="110"/>
      <c r="BR111" s="110"/>
      <c r="BS111" s="110"/>
      <c r="BT111" s="110"/>
      <c r="BU111" s="110"/>
      <c r="BV111" s="110"/>
      <c r="BW111" s="110"/>
      <c r="BX111" s="110"/>
      <c r="BY111" s="110"/>
      <c r="BZ111" s="110"/>
      <c r="CA111" s="110"/>
      <c r="CB111" s="110"/>
      <c r="CC111" s="110"/>
      <c r="CD111" s="110"/>
      <c r="CE111" s="110"/>
      <c r="CF111" s="110"/>
      <c r="CG111" s="110"/>
      <c r="CH111" s="110"/>
      <c r="CI111" s="110"/>
      <c r="CJ111" s="110"/>
      <c r="CK111" s="110"/>
      <c r="CL111" s="110"/>
      <c r="CM111" s="110"/>
      <c r="CN111" s="110"/>
      <c r="CO111" s="110"/>
      <c r="CP111" s="110"/>
      <c r="CQ111" s="110"/>
      <c r="CR111" s="110"/>
      <c r="CS111" s="110"/>
      <c r="CT111" s="110"/>
      <c r="CU111" s="110"/>
      <c r="CV111" s="110"/>
      <c r="CW111" s="110"/>
      <c r="CX111" s="110"/>
    </row>
    <row r="112" spans="7:102" ht="14.25" customHeight="1" x14ac:dyDescent="0.25">
      <c r="G112" s="110"/>
      <c r="H112" s="110"/>
      <c r="I112" s="110"/>
      <c r="J112" s="110"/>
      <c r="K112" s="110"/>
      <c r="L112" s="110"/>
      <c r="M112" s="110"/>
      <c r="N112" s="110"/>
      <c r="O112" s="110"/>
      <c r="P112" s="110"/>
      <c r="Q112" s="110"/>
      <c r="R112" s="110"/>
      <c r="S112" s="110"/>
      <c r="T112" s="110"/>
      <c r="U112" s="110"/>
      <c r="V112" s="110"/>
      <c r="W112" s="110"/>
      <c r="X112" s="110"/>
      <c r="Y112" s="110"/>
      <c r="Z112" s="110"/>
      <c r="AA112" s="110"/>
      <c r="AB112" s="110"/>
      <c r="AC112" s="110"/>
      <c r="AD112" s="110"/>
      <c r="AE112" s="110"/>
      <c r="AF112" s="110"/>
      <c r="AG112" s="110"/>
      <c r="AH112" s="110"/>
      <c r="AI112" s="110"/>
      <c r="AJ112" s="110"/>
      <c r="AK112" s="110"/>
      <c r="AL112" s="110"/>
      <c r="AM112" s="110"/>
      <c r="AN112" s="110"/>
      <c r="AO112" s="110"/>
      <c r="AP112" s="110"/>
      <c r="AQ112" s="110"/>
      <c r="AR112" s="110"/>
      <c r="AS112" s="110"/>
      <c r="AT112" s="110"/>
      <c r="AU112" s="110"/>
      <c r="AV112" s="110"/>
      <c r="AW112" s="110"/>
      <c r="AX112" s="110"/>
      <c r="AY112" s="110"/>
      <c r="AZ112" s="110"/>
      <c r="BA112" s="110"/>
      <c r="BB112" s="110"/>
      <c r="BC112" s="110"/>
      <c r="BD112" s="110"/>
      <c r="BE112" s="110"/>
      <c r="BF112" s="110"/>
      <c r="BG112" s="110"/>
      <c r="BH112" s="110"/>
      <c r="BI112" s="110"/>
      <c r="BJ112" s="110"/>
      <c r="BK112" s="110"/>
      <c r="BL112" s="110"/>
      <c r="BM112" s="110"/>
      <c r="BN112" s="110"/>
      <c r="BO112" s="110"/>
      <c r="BP112" s="110"/>
      <c r="BQ112" s="110"/>
      <c r="BR112" s="110"/>
      <c r="BS112" s="110"/>
      <c r="BT112" s="110"/>
      <c r="BU112" s="110"/>
      <c r="BV112" s="110"/>
      <c r="BW112" s="110"/>
      <c r="BX112" s="110"/>
      <c r="BY112" s="110"/>
      <c r="BZ112" s="110"/>
      <c r="CA112" s="110"/>
      <c r="CB112" s="110"/>
      <c r="CC112" s="110"/>
      <c r="CD112" s="110"/>
      <c r="CE112" s="110"/>
      <c r="CF112" s="110"/>
      <c r="CG112" s="110"/>
      <c r="CH112" s="110"/>
      <c r="CI112" s="110"/>
      <c r="CJ112" s="110"/>
      <c r="CK112" s="110"/>
      <c r="CL112" s="110"/>
      <c r="CM112" s="110"/>
      <c r="CN112" s="110"/>
      <c r="CO112" s="110"/>
      <c r="CP112" s="110"/>
      <c r="CQ112" s="110"/>
      <c r="CR112" s="110"/>
      <c r="CS112" s="110"/>
      <c r="CT112" s="110"/>
      <c r="CU112" s="110"/>
      <c r="CV112" s="110"/>
      <c r="CW112" s="110"/>
      <c r="CX112" s="110"/>
    </row>
    <row r="113" spans="7:102" ht="14.25" customHeight="1" x14ac:dyDescent="0.25">
      <c r="G113" s="110"/>
      <c r="H113" s="110"/>
      <c r="I113" s="110"/>
      <c r="J113" s="110"/>
      <c r="K113" s="110"/>
      <c r="L113" s="110"/>
      <c r="M113" s="110"/>
      <c r="N113" s="110"/>
      <c r="O113" s="110"/>
      <c r="P113" s="110"/>
      <c r="Q113" s="110"/>
      <c r="R113" s="110"/>
      <c r="S113" s="110"/>
      <c r="T113" s="110"/>
      <c r="U113" s="110"/>
      <c r="V113" s="110"/>
      <c r="W113" s="110"/>
      <c r="X113" s="110"/>
      <c r="Y113" s="110"/>
      <c r="Z113" s="110"/>
      <c r="AA113" s="110"/>
      <c r="AB113" s="110"/>
      <c r="AC113" s="110"/>
      <c r="AD113" s="110"/>
      <c r="AE113" s="110"/>
      <c r="AF113" s="110"/>
      <c r="AG113" s="110"/>
      <c r="AH113" s="110"/>
      <c r="AI113" s="110"/>
      <c r="AJ113" s="110"/>
      <c r="AK113" s="110"/>
      <c r="AL113" s="110"/>
      <c r="AM113" s="110"/>
      <c r="AN113" s="110"/>
      <c r="AO113" s="110"/>
      <c r="AP113" s="110"/>
      <c r="AQ113" s="110"/>
      <c r="AR113" s="110"/>
      <c r="AS113" s="110"/>
      <c r="AT113" s="110"/>
      <c r="AU113" s="110"/>
      <c r="AV113" s="110"/>
      <c r="AW113" s="110"/>
      <c r="AX113" s="110"/>
      <c r="AY113" s="110"/>
      <c r="AZ113" s="110"/>
      <c r="BA113" s="110"/>
      <c r="BB113" s="110"/>
      <c r="BC113" s="110"/>
      <c r="BD113" s="110"/>
      <c r="BE113" s="110"/>
      <c r="BF113" s="110"/>
      <c r="BG113" s="110"/>
      <c r="BH113" s="110"/>
      <c r="BI113" s="110"/>
      <c r="BJ113" s="110"/>
      <c r="BK113" s="110"/>
      <c r="BL113" s="110"/>
      <c r="BM113" s="110"/>
      <c r="BN113" s="110"/>
      <c r="BO113" s="110"/>
      <c r="BP113" s="110"/>
      <c r="BQ113" s="110"/>
      <c r="BR113" s="110"/>
      <c r="BS113" s="110"/>
      <c r="BT113" s="110"/>
      <c r="BU113" s="110"/>
      <c r="BV113" s="110"/>
      <c r="BW113" s="110"/>
      <c r="BX113" s="110"/>
      <c r="BY113" s="110"/>
      <c r="BZ113" s="110"/>
      <c r="CA113" s="110"/>
      <c r="CB113" s="110"/>
      <c r="CC113" s="110"/>
      <c r="CD113" s="110"/>
      <c r="CE113" s="110"/>
      <c r="CF113" s="110"/>
      <c r="CG113" s="110"/>
      <c r="CH113" s="110"/>
      <c r="CI113" s="110"/>
      <c r="CJ113" s="110"/>
      <c r="CK113" s="110"/>
      <c r="CL113" s="110"/>
      <c r="CM113" s="110"/>
      <c r="CN113" s="110"/>
      <c r="CO113" s="110"/>
      <c r="CP113" s="110"/>
      <c r="CQ113" s="110"/>
      <c r="CR113" s="110"/>
      <c r="CS113" s="110"/>
      <c r="CT113" s="110"/>
      <c r="CU113" s="110"/>
      <c r="CV113" s="110"/>
      <c r="CW113" s="110"/>
      <c r="CX113" s="110"/>
    </row>
    <row r="114" spans="7:102" ht="14.25" customHeight="1" x14ac:dyDescent="0.25">
      <c r="G114" s="110"/>
      <c r="H114" s="110"/>
      <c r="I114" s="110"/>
      <c r="J114" s="110"/>
      <c r="K114" s="110"/>
      <c r="L114" s="110"/>
      <c r="M114" s="110"/>
      <c r="N114" s="110"/>
      <c r="O114" s="110"/>
      <c r="P114" s="110"/>
      <c r="Q114" s="110"/>
      <c r="R114" s="110"/>
      <c r="S114" s="110"/>
      <c r="T114" s="110"/>
      <c r="U114" s="110"/>
      <c r="V114" s="110"/>
      <c r="W114" s="110"/>
      <c r="X114" s="110"/>
      <c r="Y114" s="110"/>
      <c r="Z114" s="110"/>
      <c r="AA114" s="110"/>
      <c r="AB114" s="110"/>
      <c r="AC114" s="110"/>
      <c r="AD114" s="110"/>
      <c r="AE114" s="110"/>
      <c r="AF114" s="110"/>
      <c r="AG114" s="110"/>
      <c r="AH114" s="110"/>
      <c r="AI114" s="110"/>
      <c r="AJ114" s="110"/>
      <c r="AK114" s="110"/>
      <c r="AL114" s="110"/>
      <c r="AM114" s="110"/>
      <c r="AN114" s="110"/>
      <c r="AO114" s="110"/>
      <c r="AP114" s="110"/>
      <c r="AQ114" s="110"/>
      <c r="AR114" s="110"/>
      <c r="AS114" s="110"/>
      <c r="AT114" s="110"/>
      <c r="AU114" s="110"/>
      <c r="AV114" s="110"/>
      <c r="AW114" s="110"/>
      <c r="AX114" s="110"/>
      <c r="AY114" s="110"/>
      <c r="AZ114" s="110"/>
      <c r="BA114" s="110"/>
      <c r="BB114" s="110"/>
      <c r="BC114" s="110"/>
      <c r="BD114" s="110"/>
      <c r="BE114" s="110"/>
      <c r="BF114" s="110"/>
      <c r="BG114" s="110"/>
      <c r="BH114" s="110"/>
      <c r="BI114" s="110"/>
      <c r="BJ114" s="110"/>
      <c r="BK114" s="110"/>
      <c r="BL114" s="110"/>
      <c r="BM114" s="110"/>
      <c r="BN114" s="110"/>
      <c r="BO114" s="110"/>
      <c r="BP114" s="110"/>
      <c r="BQ114" s="110"/>
      <c r="BR114" s="110"/>
      <c r="BS114" s="110"/>
      <c r="BT114" s="110"/>
      <c r="BU114" s="110"/>
      <c r="BV114" s="110"/>
      <c r="BW114" s="110"/>
      <c r="BX114" s="110"/>
      <c r="BY114" s="110"/>
      <c r="BZ114" s="110"/>
      <c r="CA114" s="110"/>
      <c r="CB114" s="110"/>
      <c r="CC114" s="110"/>
      <c r="CD114" s="110"/>
      <c r="CE114" s="110"/>
      <c r="CF114" s="110"/>
      <c r="CG114" s="110"/>
      <c r="CH114" s="110"/>
      <c r="CI114" s="110"/>
      <c r="CJ114" s="110"/>
      <c r="CK114" s="110"/>
      <c r="CL114" s="110"/>
      <c r="CM114" s="110"/>
      <c r="CN114" s="110"/>
      <c r="CO114" s="110"/>
      <c r="CP114" s="110"/>
      <c r="CQ114" s="110"/>
      <c r="CR114" s="110"/>
      <c r="CS114" s="110"/>
      <c r="CT114" s="110"/>
      <c r="CU114" s="110"/>
      <c r="CV114" s="110"/>
      <c r="CW114" s="110"/>
      <c r="CX114" s="110"/>
    </row>
    <row r="115" spans="7:102" ht="14.25" customHeight="1" x14ac:dyDescent="0.25">
      <c r="G115" s="110"/>
      <c r="H115" s="110"/>
      <c r="I115" s="110"/>
      <c r="J115" s="110"/>
      <c r="K115" s="110"/>
      <c r="L115" s="110"/>
      <c r="M115" s="110"/>
      <c r="N115" s="110"/>
      <c r="O115" s="110"/>
      <c r="P115" s="110"/>
      <c r="Q115" s="110"/>
      <c r="R115" s="110"/>
      <c r="S115" s="110"/>
      <c r="T115" s="110"/>
      <c r="U115" s="110"/>
      <c r="V115" s="110"/>
      <c r="W115" s="110"/>
      <c r="X115" s="110"/>
      <c r="Y115" s="110"/>
      <c r="Z115" s="110"/>
      <c r="AA115" s="110"/>
      <c r="AB115" s="110"/>
      <c r="AC115" s="110"/>
      <c r="AD115" s="110"/>
      <c r="AE115" s="110"/>
      <c r="AF115" s="110"/>
      <c r="AG115" s="110"/>
      <c r="AH115" s="110"/>
      <c r="AI115" s="110"/>
      <c r="AJ115" s="110"/>
      <c r="AK115" s="110"/>
      <c r="AL115" s="110"/>
      <c r="AM115" s="110"/>
      <c r="AN115" s="110"/>
      <c r="AO115" s="110"/>
      <c r="AP115" s="110"/>
      <c r="AQ115" s="110"/>
      <c r="AR115" s="110"/>
      <c r="AS115" s="110"/>
      <c r="AT115" s="110"/>
      <c r="AU115" s="110"/>
      <c r="AV115" s="110"/>
      <c r="AW115" s="110"/>
      <c r="AX115" s="110"/>
      <c r="AY115" s="110"/>
      <c r="AZ115" s="110"/>
      <c r="BA115" s="110"/>
      <c r="BB115" s="110"/>
      <c r="BC115" s="110"/>
      <c r="BD115" s="110"/>
      <c r="BE115" s="110"/>
      <c r="BF115" s="110"/>
      <c r="BG115" s="110"/>
      <c r="BH115" s="110"/>
      <c r="BI115" s="110"/>
      <c r="BJ115" s="110"/>
      <c r="BK115" s="110"/>
      <c r="BL115" s="110"/>
      <c r="BM115" s="110"/>
      <c r="BN115" s="110"/>
      <c r="BO115" s="110"/>
      <c r="BP115" s="110"/>
      <c r="BQ115" s="110"/>
      <c r="BR115" s="110"/>
      <c r="BS115" s="110"/>
      <c r="BT115" s="110"/>
      <c r="BU115" s="110"/>
      <c r="BV115" s="110"/>
      <c r="BW115" s="110"/>
      <c r="BX115" s="110"/>
      <c r="BY115" s="110"/>
      <c r="BZ115" s="110"/>
      <c r="CA115" s="110"/>
      <c r="CB115" s="110"/>
      <c r="CC115" s="110"/>
      <c r="CD115" s="110"/>
      <c r="CE115" s="110"/>
      <c r="CF115" s="110"/>
      <c r="CG115" s="110"/>
      <c r="CH115" s="110"/>
      <c r="CI115" s="110"/>
      <c r="CJ115" s="110"/>
      <c r="CK115" s="110"/>
      <c r="CL115" s="110"/>
      <c r="CM115" s="110"/>
      <c r="CN115" s="110"/>
      <c r="CO115" s="110"/>
      <c r="CP115" s="110"/>
      <c r="CQ115" s="110"/>
      <c r="CR115" s="110"/>
      <c r="CS115" s="110"/>
      <c r="CT115" s="110"/>
      <c r="CU115" s="110"/>
      <c r="CV115" s="110"/>
      <c r="CW115" s="110"/>
      <c r="CX115" s="110"/>
    </row>
    <row r="116" spans="7:102" ht="14.25" customHeight="1" x14ac:dyDescent="0.25">
      <c r="G116" s="110"/>
      <c r="H116" s="110"/>
      <c r="I116" s="110"/>
      <c r="J116" s="110"/>
      <c r="K116" s="110"/>
      <c r="L116" s="110"/>
      <c r="M116" s="110"/>
      <c r="N116" s="110"/>
      <c r="O116" s="110"/>
      <c r="P116" s="110"/>
      <c r="Q116" s="110"/>
      <c r="R116" s="110"/>
      <c r="S116" s="110"/>
      <c r="T116" s="110"/>
      <c r="U116" s="110"/>
      <c r="V116" s="110"/>
      <c r="W116" s="110"/>
      <c r="X116" s="110"/>
      <c r="Y116" s="110"/>
      <c r="Z116" s="110"/>
      <c r="AA116" s="110"/>
      <c r="AB116" s="110"/>
      <c r="AC116" s="110"/>
      <c r="AD116" s="110"/>
      <c r="AE116" s="110"/>
      <c r="AF116" s="110"/>
      <c r="AG116" s="110"/>
      <c r="AH116" s="110"/>
      <c r="AI116" s="110"/>
      <c r="AJ116" s="110"/>
      <c r="AK116" s="110"/>
      <c r="AL116" s="110"/>
      <c r="AM116" s="110"/>
      <c r="AN116" s="110"/>
      <c r="AO116" s="110"/>
      <c r="AP116" s="110"/>
      <c r="AQ116" s="110"/>
      <c r="AR116" s="110"/>
      <c r="AS116" s="110"/>
      <c r="AT116" s="110"/>
      <c r="AU116" s="110"/>
      <c r="AV116" s="110"/>
      <c r="AW116" s="110"/>
      <c r="AX116" s="110"/>
      <c r="AY116" s="110"/>
      <c r="AZ116" s="110"/>
      <c r="BA116" s="110"/>
      <c r="BB116" s="110"/>
      <c r="BC116" s="110"/>
      <c r="BD116" s="110"/>
      <c r="BE116" s="110"/>
      <c r="BF116" s="110"/>
      <c r="BG116" s="110"/>
      <c r="BH116" s="110"/>
      <c r="BI116" s="110"/>
      <c r="BJ116" s="110"/>
      <c r="BK116" s="110"/>
      <c r="BL116" s="110"/>
      <c r="BM116" s="110"/>
      <c r="BN116" s="110"/>
      <c r="BO116" s="110"/>
      <c r="BP116" s="110"/>
      <c r="BQ116" s="110"/>
      <c r="BR116" s="110"/>
      <c r="BS116" s="110"/>
      <c r="BT116" s="110"/>
      <c r="BU116" s="110"/>
      <c r="BV116" s="110"/>
      <c r="BW116" s="110"/>
      <c r="BX116" s="110"/>
      <c r="BY116" s="110"/>
      <c r="BZ116" s="110"/>
      <c r="CA116" s="110"/>
      <c r="CB116" s="110"/>
      <c r="CC116" s="110"/>
      <c r="CD116" s="110"/>
      <c r="CE116" s="110"/>
      <c r="CF116" s="110"/>
      <c r="CG116" s="110"/>
      <c r="CH116" s="110"/>
      <c r="CI116" s="110"/>
      <c r="CJ116" s="110"/>
      <c r="CK116" s="110"/>
      <c r="CL116" s="110"/>
      <c r="CM116" s="110"/>
      <c r="CN116" s="110"/>
      <c r="CO116" s="110"/>
      <c r="CP116" s="110"/>
      <c r="CQ116" s="110"/>
      <c r="CR116" s="110"/>
      <c r="CS116" s="110"/>
      <c r="CT116" s="110"/>
      <c r="CU116" s="110"/>
      <c r="CV116" s="110"/>
      <c r="CW116" s="110"/>
      <c r="CX116" s="110"/>
    </row>
    <row r="117" spans="7:102" ht="14.25" customHeight="1" x14ac:dyDescent="0.25">
      <c r="G117" s="110"/>
      <c r="H117" s="110"/>
      <c r="I117" s="110"/>
      <c r="J117" s="110"/>
      <c r="K117" s="110"/>
      <c r="L117" s="110"/>
      <c r="M117" s="110"/>
      <c r="N117" s="110"/>
      <c r="O117" s="110"/>
      <c r="P117" s="110"/>
      <c r="Q117" s="110"/>
      <c r="R117" s="110"/>
      <c r="S117" s="110"/>
      <c r="T117" s="110"/>
      <c r="U117" s="110"/>
      <c r="V117" s="110"/>
      <c r="W117" s="110"/>
      <c r="X117" s="110"/>
      <c r="Y117" s="110"/>
      <c r="Z117" s="110"/>
      <c r="AA117" s="110"/>
      <c r="AB117" s="110"/>
      <c r="AC117" s="110"/>
      <c r="AD117" s="110"/>
      <c r="AE117" s="110"/>
      <c r="AF117" s="110"/>
      <c r="AG117" s="110"/>
      <c r="AH117" s="110"/>
      <c r="AI117" s="110"/>
      <c r="AJ117" s="110"/>
      <c r="AK117" s="110"/>
      <c r="AL117" s="110"/>
      <c r="AM117" s="110"/>
      <c r="AN117" s="110"/>
      <c r="AO117" s="110"/>
      <c r="AP117" s="110"/>
      <c r="AQ117" s="110"/>
      <c r="AR117" s="110"/>
      <c r="AS117" s="110"/>
      <c r="AT117" s="110"/>
      <c r="AU117" s="110"/>
      <c r="AV117" s="110"/>
      <c r="AW117" s="110"/>
      <c r="AX117" s="110"/>
      <c r="AY117" s="110"/>
      <c r="AZ117" s="110"/>
      <c r="BA117" s="110"/>
      <c r="BB117" s="110"/>
      <c r="BC117" s="110"/>
      <c r="BD117" s="110"/>
      <c r="BE117" s="110"/>
      <c r="BF117" s="110"/>
      <c r="BG117" s="110"/>
      <c r="BH117" s="110"/>
      <c r="BI117" s="110"/>
      <c r="BJ117" s="110"/>
      <c r="BK117" s="110"/>
      <c r="BL117" s="110"/>
      <c r="BM117" s="110"/>
      <c r="BN117" s="110"/>
      <c r="BO117" s="110"/>
      <c r="BP117" s="110"/>
      <c r="BQ117" s="110"/>
      <c r="BR117" s="110"/>
      <c r="BS117" s="110"/>
      <c r="BT117" s="110"/>
      <c r="BU117" s="110"/>
      <c r="BV117" s="110"/>
      <c r="BW117" s="110"/>
      <c r="BX117" s="110"/>
      <c r="BY117" s="110"/>
      <c r="BZ117" s="110"/>
      <c r="CA117" s="110"/>
      <c r="CB117" s="110"/>
      <c r="CC117" s="110"/>
      <c r="CD117" s="110"/>
      <c r="CE117" s="110"/>
      <c r="CF117" s="110"/>
      <c r="CG117" s="110"/>
      <c r="CH117" s="110"/>
      <c r="CI117" s="110"/>
      <c r="CJ117" s="110"/>
      <c r="CK117" s="110"/>
      <c r="CL117" s="110"/>
      <c r="CM117" s="110"/>
      <c r="CN117" s="110"/>
      <c r="CO117" s="110"/>
      <c r="CP117" s="110"/>
      <c r="CQ117" s="110"/>
      <c r="CR117" s="110"/>
      <c r="CS117" s="110"/>
      <c r="CT117" s="110"/>
      <c r="CU117" s="110"/>
      <c r="CV117" s="110"/>
      <c r="CW117" s="110"/>
      <c r="CX117" s="110"/>
    </row>
    <row r="118" spans="7:102" ht="14.25" customHeight="1" x14ac:dyDescent="0.25">
      <c r="G118" s="110"/>
      <c r="H118" s="110"/>
      <c r="I118" s="110"/>
      <c r="J118" s="110"/>
      <c r="K118" s="110"/>
      <c r="L118" s="110"/>
      <c r="M118" s="110"/>
      <c r="N118" s="110"/>
      <c r="O118" s="110"/>
      <c r="P118" s="110"/>
      <c r="Q118" s="110"/>
      <c r="R118" s="110"/>
      <c r="S118" s="110"/>
      <c r="T118" s="110"/>
      <c r="U118" s="110"/>
      <c r="V118" s="110"/>
      <c r="W118" s="110"/>
      <c r="X118" s="110"/>
      <c r="Y118" s="110"/>
      <c r="Z118" s="110"/>
      <c r="AA118" s="110"/>
      <c r="AB118" s="110"/>
      <c r="AC118" s="110"/>
      <c r="AD118" s="110"/>
      <c r="AE118" s="110"/>
      <c r="AF118" s="110"/>
      <c r="AG118" s="110"/>
      <c r="AH118" s="110"/>
      <c r="AI118" s="110"/>
      <c r="AJ118" s="110"/>
      <c r="AK118" s="110"/>
      <c r="AL118" s="110"/>
      <c r="AM118" s="110"/>
      <c r="AN118" s="110"/>
      <c r="AO118" s="110"/>
      <c r="AP118" s="110"/>
      <c r="AQ118" s="110"/>
      <c r="AR118" s="110"/>
      <c r="AS118" s="110"/>
      <c r="AT118" s="110"/>
      <c r="AU118" s="110"/>
      <c r="AV118" s="110"/>
      <c r="AW118" s="110"/>
      <c r="AX118" s="110"/>
      <c r="AY118" s="110"/>
      <c r="AZ118" s="110"/>
      <c r="BA118" s="110"/>
      <c r="BB118" s="110"/>
      <c r="BC118" s="110"/>
      <c r="BD118" s="110"/>
      <c r="BE118" s="110"/>
      <c r="BF118" s="110"/>
      <c r="BG118" s="110"/>
      <c r="BH118" s="110"/>
      <c r="BI118" s="110"/>
      <c r="BJ118" s="110"/>
      <c r="BK118" s="110"/>
      <c r="BL118" s="110"/>
      <c r="BM118" s="110"/>
      <c r="BN118" s="110"/>
      <c r="BO118" s="110"/>
      <c r="BP118" s="110"/>
      <c r="BQ118" s="110"/>
      <c r="BR118" s="110"/>
      <c r="BS118" s="110"/>
      <c r="BT118" s="110"/>
      <c r="BU118" s="110"/>
      <c r="BV118" s="110"/>
      <c r="BW118" s="110"/>
      <c r="BX118" s="110"/>
      <c r="BY118" s="110"/>
      <c r="BZ118" s="110"/>
      <c r="CA118" s="110"/>
      <c r="CB118" s="110"/>
      <c r="CC118" s="110"/>
      <c r="CD118" s="110"/>
      <c r="CE118" s="110"/>
      <c r="CF118" s="110"/>
      <c r="CG118" s="110"/>
      <c r="CH118" s="110"/>
      <c r="CI118" s="110"/>
      <c r="CJ118" s="110"/>
      <c r="CK118" s="110"/>
      <c r="CL118" s="110"/>
      <c r="CM118" s="110"/>
      <c r="CN118" s="110"/>
      <c r="CO118" s="110"/>
      <c r="CP118" s="110"/>
      <c r="CQ118" s="110"/>
      <c r="CR118" s="110"/>
      <c r="CS118" s="110"/>
      <c r="CT118" s="110"/>
      <c r="CU118" s="110"/>
      <c r="CV118" s="110"/>
      <c r="CW118" s="110"/>
      <c r="CX118" s="110"/>
    </row>
    <row r="119" spans="7:102" ht="14.25" customHeight="1" x14ac:dyDescent="0.25">
      <c r="G119" s="110"/>
      <c r="H119" s="110"/>
      <c r="I119" s="110"/>
      <c r="J119" s="110"/>
      <c r="K119" s="110"/>
      <c r="L119" s="110"/>
      <c r="M119" s="110"/>
      <c r="N119" s="110"/>
      <c r="O119" s="110"/>
      <c r="P119" s="110"/>
      <c r="Q119" s="110"/>
      <c r="R119" s="110"/>
      <c r="S119" s="110"/>
      <c r="T119" s="110"/>
      <c r="U119" s="110"/>
      <c r="V119" s="110"/>
      <c r="W119" s="110"/>
      <c r="X119" s="110"/>
      <c r="Y119" s="110"/>
      <c r="Z119" s="110"/>
      <c r="AA119" s="110"/>
      <c r="AB119" s="110"/>
      <c r="AC119" s="110"/>
      <c r="AD119" s="110"/>
      <c r="AE119" s="110"/>
      <c r="AF119" s="110"/>
      <c r="AG119" s="110"/>
      <c r="AH119" s="110"/>
      <c r="AI119" s="110"/>
      <c r="AJ119" s="110"/>
      <c r="AK119" s="110"/>
      <c r="AL119" s="110"/>
      <c r="AM119" s="110"/>
      <c r="AN119" s="110"/>
      <c r="AO119" s="110"/>
      <c r="AP119" s="110"/>
      <c r="AQ119" s="110"/>
      <c r="AR119" s="110"/>
      <c r="AS119" s="110"/>
      <c r="AT119" s="110"/>
      <c r="AU119" s="110"/>
      <c r="AV119" s="110"/>
      <c r="AW119" s="110"/>
      <c r="AX119" s="110"/>
      <c r="AY119" s="110"/>
      <c r="AZ119" s="110"/>
      <c r="BA119" s="110"/>
      <c r="BB119" s="110"/>
      <c r="BC119" s="110"/>
      <c r="BD119" s="110"/>
      <c r="BE119" s="110"/>
      <c r="BF119" s="110"/>
      <c r="BG119" s="110"/>
      <c r="BH119" s="110"/>
      <c r="BI119" s="110"/>
      <c r="BJ119" s="110"/>
      <c r="BK119" s="110"/>
      <c r="BL119" s="110"/>
      <c r="BM119" s="110"/>
      <c r="BN119" s="110"/>
      <c r="BO119" s="110"/>
      <c r="BP119" s="110"/>
      <c r="BQ119" s="110"/>
      <c r="BR119" s="110"/>
      <c r="BS119" s="110"/>
      <c r="BT119" s="110"/>
      <c r="BU119" s="110"/>
      <c r="BV119" s="110"/>
      <c r="BW119" s="110"/>
      <c r="BX119" s="110"/>
      <c r="BY119" s="110"/>
      <c r="BZ119" s="110"/>
      <c r="CA119" s="110"/>
      <c r="CB119" s="110"/>
      <c r="CC119" s="110"/>
      <c r="CD119" s="110"/>
      <c r="CE119" s="110"/>
      <c r="CF119" s="110"/>
      <c r="CG119" s="110"/>
      <c r="CH119" s="110"/>
      <c r="CI119" s="110"/>
      <c r="CJ119" s="110"/>
      <c r="CK119" s="110"/>
      <c r="CL119" s="110"/>
      <c r="CM119" s="110"/>
      <c r="CN119" s="110"/>
      <c r="CO119" s="110"/>
      <c r="CP119" s="110"/>
      <c r="CQ119" s="110"/>
      <c r="CR119" s="110"/>
      <c r="CS119" s="110"/>
      <c r="CT119" s="110"/>
      <c r="CU119" s="110"/>
      <c r="CV119" s="110"/>
      <c r="CW119" s="110"/>
      <c r="CX119" s="110"/>
    </row>
    <row r="120" spans="7:102" ht="14.25" customHeight="1" x14ac:dyDescent="0.25">
      <c r="G120" s="110"/>
      <c r="H120" s="110"/>
      <c r="I120" s="110"/>
      <c r="J120" s="110"/>
      <c r="K120" s="110"/>
      <c r="L120" s="110"/>
      <c r="M120" s="110"/>
      <c r="N120" s="110"/>
      <c r="O120" s="110"/>
      <c r="P120" s="110"/>
      <c r="Q120" s="110"/>
      <c r="R120" s="110"/>
      <c r="S120" s="110"/>
      <c r="T120" s="110"/>
      <c r="U120" s="110"/>
      <c r="V120" s="110"/>
      <c r="W120" s="110"/>
      <c r="X120" s="110"/>
      <c r="Y120" s="110"/>
      <c r="Z120" s="110"/>
      <c r="AA120" s="110"/>
      <c r="AB120" s="110"/>
      <c r="AC120" s="110"/>
      <c r="AD120" s="110"/>
      <c r="AE120" s="110"/>
      <c r="AF120" s="110"/>
      <c r="AG120" s="110"/>
      <c r="AH120" s="110"/>
      <c r="AI120" s="110"/>
      <c r="AJ120" s="110"/>
      <c r="AK120" s="110"/>
      <c r="AL120" s="110"/>
      <c r="AM120" s="110"/>
      <c r="AN120" s="110"/>
      <c r="AO120" s="110"/>
      <c r="AP120" s="110"/>
      <c r="AQ120" s="110"/>
      <c r="AR120" s="110"/>
      <c r="AS120" s="110"/>
      <c r="AT120" s="110"/>
      <c r="AU120" s="110"/>
      <c r="AV120" s="110"/>
      <c r="AW120" s="110"/>
      <c r="AX120" s="110"/>
      <c r="AY120" s="110"/>
      <c r="AZ120" s="110"/>
      <c r="BA120" s="110"/>
      <c r="BB120" s="110"/>
      <c r="BC120" s="110"/>
      <c r="BD120" s="110"/>
      <c r="BE120" s="110"/>
      <c r="BF120" s="110"/>
      <c r="BG120" s="110"/>
      <c r="BH120" s="110"/>
      <c r="BI120" s="110"/>
      <c r="BJ120" s="110"/>
      <c r="BK120" s="110"/>
      <c r="BL120" s="110"/>
      <c r="BM120" s="110"/>
      <c r="BN120" s="110"/>
      <c r="BO120" s="110"/>
      <c r="BP120" s="110"/>
      <c r="BQ120" s="110"/>
      <c r="BR120" s="110"/>
      <c r="BS120" s="110"/>
      <c r="BT120" s="110"/>
      <c r="BU120" s="110"/>
      <c r="BV120" s="110"/>
      <c r="BW120" s="110"/>
      <c r="BX120" s="110"/>
      <c r="BY120" s="110"/>
      <c r="BZ120" s="110"/>
      <c r="CA120" s="110"/>
      <c r="CB120" s="110"/>
      <c r="CC120" s="110"/>
      <c r="CD120" s="110"/>
      <c r="CE120" s="110"/>
      <c r="CF120" s="110"/>
      <c r="CG120" s="110"/>
      <c r="CH120" s="110"/>
      <c r="CI120" s="110"/>
      <c r="CJ120" s="110"/>
      <c r="CK120" s="110"/>
      <c r="CL120" s="110"/>
      <c r="CM120" s="110"/>
      <c r="CN120" s="110"/>
      <c r="CO120" s="110"/>
      <c r="CP120" s="110"/>
      <c r="CQ120" s="110"/>
      <c r="CR120" s="110"/>
      <c r="CS120" s="110"/>
      <c r="CT120" s="110"/>
      <c r="CU120" s="110"/>
      <c r="CV120" s="110"/>
      <c r="CW120" s="110"/>
      <c r="CX120" s="110"/>
    </row>
    <row r="121" spans="7:102" ht="14.25" customHeight="1" x14ac:dyDescent="0.25">
      <c r="G121" s="110"/>
      <c r="H121" s="110"/>
      <c r="I121" s="110"/>
      <c r="J121" s="110"/>
      <c r="K121" s="110"/>
      <c r="L121" s="110"/>
      <c r="M121" s="110"/>
      <c r="N121" s="110"/>
      <c r="O121" s="110"/>
      <c r="P121" s="110"/>
      <c r="Q121" s="110"/>
      <c r="R121" s="110"/>
      <c r="S121" s="110"/>
      <c r="T121" s="110"/>
      <c r="U121" s="110"/>
      <c r="V121" s="110"/>
      <c r="W121" s="110"/>
      <c r="X121" s="110"/>
      <c r="Y121" s="110"/>
      <c r="Z121" s="110"/>
      <c r="AA121" s="110"/>
      <c r="AB121" s="110"/>
      <c r="AC121" s="110"/>
      <c r="AD121" s="110"/>
      <c r="AE121" s="110"/>
      <c r="AF121" s="110"/>
      <c r="AG121" s="110"/>
      <c r="AH121" s="110"/>
      <c r="AI121" s="110"/>
      <c r="AJ121" s="110"/>
      <c r="AK121" s="110"/>
      <c r="AL121" s="110"/>
      <c r="AM121" s="110"/>
      <c r="AN121" s="110"/>
      <c r="AO121" s="110"/>
      <c r="AP121" s="110"/>
      <c r="AQ121" s="110"/>
      <c r="AR121" s="110"/>
      <c r="AS121" s="110"/>
      <c r="AT121" s="110"/>
      <c r="AU121" s="110"/>
      <c r="AV121" s="110"/>
      <c r="AW121" s="110"/>
      <c r="AX121" s="110"/>
      <c r="AY121" s="110"/>
      <c r="AZ121" s="110"/>
      <c r="BA121" s="110"/>
      <c r="BB121" s="110"/>
      <c r="BC121" s="110"/>
      <c r="BD121" s="110"/>
      <c r="BE121" s="110"/>
      <c r="BF121" s="110"/>
      <c r="BG121" s="110"/>
      <c r="BH121" s="110"/>
      <c r="BI121" s="110"/>
      <c r="BJ121" s="110"/>
      <c r="BK121" s="110"/>
      <c r="BL121" s="110"/>
      <c r="BM121" s="110"/>
      <c r="BN121" s="110"/>
      <c r="BO121" s="110"/>
      <c r="BP121" s="110"/>
      <c r="BQ121" s="110"/>
      <c r="BR121" s="110"/>
      <c r="BS121" s="110"/>
      <c r="BT121" s="110"/>
      <c r="BU121" s="110"/>
      <c r="BV121" s="110"/>
      <c r="BW121" s="110"/>
      <c r="BX121" s="110"/>
      <c r="BY121" s="110"/>
      <c r="BZ121" s="110"/>
      <c r="CA121" s="110"/>
      <c r="CB121" s="110"/>
      <c r="CC121" s="110"/>
      <c r="CD121" s="110"/>
      <c r="CE121" s="110"/>
      <c r="CF121" s="110"/>
      <c r="CG121" s="110"/>
      <c r="CH121" s="110"/>
      <c r="CI121" s="110"/>
      <c r="CJ121" s="110"/>
      <c r="CK121" s="110"/>
      <c r="CL121" s="110"/>
      <c r="CM121" s="110"/>
      <c r="CN121" s="110"/>
      <c r="CO121" s="110"/>
      <c r="CP121" s="110"/>
      <c r="CQ121" s="110"/>
      <c r="CR121" s="110"/>
      <c r="CS121" s="110"/>
      <c r="CT121" s="110"/>
      <c r="CU121" s="110"/>
      <c r="CV121" s="110"/>
      <c r="CW121" s="110"/>
      <c r="CX121" s="110"/>
    </row>
    <row r="122" spans="7:102" ht="14.25" customHeight="1" x14ac:dyDescent="0.25">
      <c r="G122" s="110"/>
      <c r="H122" s="110"/>
      <c r="I122" s="110"/>
      <c r="J122" s="110"/>
      <c r="K122" s="110"/>
      <c r="L122" s="110"/>
      <c r="M122" s="110"/>
      <c r="N122" s="110"/>
      <c r="O122" s="110"/>
      <c r="P122" s="110"/>
      <c r="Q122" s="110"/>
      <c r="R122" s="110"/>
      <c r="S122" s="110"/>
      <c r="T122" s="110"/>
      <c r="U122" s="110"/>
      <c r="V122" s="110"/>
      <c r="W122" s="110"/>
      <c r="X122" s="110"/>
      <c r="Y122" s="110"/>
      <c r="Z122" s="110"/>
      <c r="AA122" s="110"/>
      <c r="AB122" s="110"/>
      <c r="AC122" s="110"/>
      <c r="AD122" s="110"/>
      <c r="AE122" s="110"/>
      <c r="AF122" s="110"/>
      <c r="AG122" s="110"/>
      <c r="AH122" s="110"/>
      <c r="AI122" s="110"/>
      <c r="AJ122" s="110"/>
      <c r="AK122" s="110"/>
      <c r="AL122" s="110"/>
      <c r="AM122" s="110"/>
      <c r="AN122" s="110"/>
      <c r="AO122" s="110"/>
      <c r="AP122" s="110"/>
      <c r="AQ122" s="110"/>
      <c r="AR122" s="110"/>
      <c r="AS122" s="110"/>
      <c r="AT122" s="110"/>
      <c r="AU122" s="110"/>
      <c r="AV122" s="110"/>
      <c r="AW122" s="110"/>
      <c r="AX122" s="110"/>
      <c r="AY122" s="110"/>
      <c r="AZ122" s="110"/>
      <c r="BA122" s="110"/>
      <c r="BB122" s="110"/>
      <c r="BC122" s="110"/>
      <c r="BD122" s="110"/>
      <c r="BE122" s="110"/>
      <c r="BF122" s="110"/>
      <c r="BG122" s="110"/>
      <c r="BH122" s="110"/>
      <c r="BI122" s="110"/>
      <c r="BJ122" s="110"/>
      <c r="BK122" s="110"/>
      <c r="BL122" s="110"/>
      <c r="BM122" s="110"/>
      <c r="BN122" s="110"/>
      <c r="BO122" s="110"/>
      <c r="BP122" s="110"/>
      <c r="BQ122" s="110"/>
      <c r="BR122" s="110"/>
      <c r="BS122" s="110"/>
      <c r="BT122" s="110"/>
      <c r="BU122" s="110"/>
      <c r="BV122" s="110"/>
      <c r="BW122" s="110"/>
      <c r="BX122" s="110"/>
      <c r="BY122" s="110"/>
      <c r="BZ122" s="110"/>
      <c r="CA122" s="110"/>
      <c r="CB122" s="110"/>
      <c r="CC122" s="110"/>
      <c r="CD122" s="110"/>
      <c r="CE122" s="110"/>
      <c r="CF122" s="110"/>
      <c r="CG122" s="110"/>
      <c r="CH122" s="110"/>
      <c r="CI122" s="110"/>
      <c r="CJ122" s="110"/>
      <c r="CK122" s="110"/>
      <c r="CL122" s="110"/>
      <c r="CM122" s="110"/>
      <c r="CN122" s="110"/>
      <c r="CO122" s="110"/>
      <c r="CP122" s="110"/>
      <c r="CQ122" s="110"/>
      <c r="CR122" s="110"/>
      <c r="CS122" s="110"/>
      <c r="CT122" s="110"/>
      <c r="CU122" s="110"/>
      <c r="CV122" s="110"/>
      <c r="CW122" s="110"/>
      <c r="CX122" s="110"/>
    </row>
    <row r="123" spans="7:102" ht="14.25" customHeight="1" x14ac:dyDescent="0.25">
      <c r="G123" s="110"/>
      <c r="H123" s="110"/>
      <c r="I123" s="110"/>
      <c r="J123" s="110"/>
      <c r="K123" s="110"/>
      <c r="L123" s="110"/>
      <c r="M123" s="110"/>
      <c r="N123" s="110"/>
      <c r="O123" s="110"/>
      <c r="P123" s="110"/>
      <c r="Q123" s="110"/>
      <c r="R123" s="110"/>
      <c r="S123" s="110"/>
      <c r="T123" s="110"/>
      <c r="U123" s="110"/>
      <c r="V123" s="110"/>
      <c r="W123" s="110"/>
      <c r="X123" s="110"/>
      <c r="Y123" s="110"/>
      <c r="Z123" s="110"/>
      <c r="AA123" s="110"/>
      <c r="AB123" s="110"/>
      <c r="AC123" s="110"/>
      <c r="AD123" s="110"/>
      <c r="AE123" s="110"/>
      <c r="AF123" s="110"/>
      <c r="AG123" s="110"/>
      <c r="AH123" s="110"/>
      <c r="AI123" s="110"/>
      <c r="AJ123" s="110"/>
      <c r="AK123" s="110"/>
      <c r="AL123" s="110"/>
      <c r="AM123" s="110"/>
      <c r="AN123" s="110"/>
      <c r="AO123" s="110"/>
      <c r="AP123" s="110"/>
      <c r="AQ123" s="110"/>
      <c r="AR123" s="110"/>
      <c r="AS123" s="110"/>
      <c r="AT123" s="110"/>
      <c r="AU123" s="110"/>
      <c r="AV123" s="110"/>
      <c r="AW123" s="110"/>
      <c r="AX123" s="110"/>
      <c r="AY123" s="110"/>
      <c r="AZ123" s="110"/>
      <c r="BA123" s="110"/>
      <c r="BB123" s="110"/>
      <c r="BC123" s="110"/>
      <c r="BD123" s="110"/>
      <c r="BE123" s="110"/>
      <c r="BF123" s="110"/>
      <c r="BG123" s="110"/>
      <c r="BH123" s="110"/>
      <c r="BI123" s="110"/>
      <c r="BJ123" s="110"/>
      <c r="BK123" s="110"/>
      <c r="BL123" s="110"/>
      <c r="BM123" s="110"/>
      <c r="BN123" s="110"/>
      <c r="BO123" s="110"/>
      <c r="BP123" s="110"/>
      <c r="BQ123" s="110"/>
      <c r="BR123" s="110"/>
      <c r="BS123" s="110"/>
      <c r="BT123" s="110"/>
      <c r="BU123" s="110"/>
      <c r="BV123" s="110"/>
      <c r="BW123" s="110"/>
      <c r="BX123" s="110"/>
      <c r="BY123" s="110"/>
      <c r="BZ123" s="110"/>
      <c r="CA123" s="110"/>
      <c r="CB123" s="110"/>
      <c r="CC123" s="110"/>
      <c r="CD123" s="110"/>
      <c r="CE123" s="110"/>
      <c r="CF123" s="110"/>
      <c r="CG123" s="110"/>
      <c r="CH123" s="110"/>
      <c r="CI123" s="110"/>
      <c r="CJ123" s="110"/>
      <c r="CK123" s="110"/>
      <c r="CL123" s="110"/>
      <c r="CM123" s="110"/>
      <c r="CN123" s="110"/>
      <c r="CO123" s="110"/>
      <c r="CP123" s="110"/>
      <c r="CQ123" s="110"/>
      <c r="CR123" s="110"/>
      <c r="CS123" s="110"/>
      <c r="CT123" s="110"/>
      <c r="CU123" s="110"/>
      <c r="CV123" s="110"/>
      <c r="CW123" s="110"/>
      <c r="CX123" s="110"/>
    </row>
    <row r="124" spans="7:102" ht="14.25" customHeight="1" x14ac:dyDescent="0.25">
      <c r="G124" s="110"/>
      <c r="H124" s="110"/>
      <c r="I124" s="110"/>
      <c r="J124" s="110"/>
      <c r="K124" s="110"/>
      <c r="L124" s="110"/>
      <c r="M124" s="110"/>
      <c r="N124" s="110"/>
      <c r="O124" s="110"/>
      <c r="P124" s="110"/>
      <c r="Q124" s="110"/>
      <c r="R124" s="110"/>
      <c r="S124" s="110"/>
      <c r="T124" s="110"/>
      <c r="U124" s="110"/>
      <c r="V124" s="110"/>
      <c r="W124" s="110"/>
      <c r="X124" s="110"/>
      <c r="Y124" s="110"/>
      <c r="Z124" s="110"/>
      <c r="AA124" s="110"/>
      <c r="AB124" s="110"/>
      <c r="AC124" s="110"/>
      <c r="AD124" s="110"/>
      <c r="AE124" s="110"/>
      <c r="AF124" s="110"/>
      <c r="AG124" s="110"/>
      <c r="AH124" s="110"/>
      <c r="AI124" s="110"/>
      <c r="AJ124" s="110"/>
      <c r="AK124" s="110"/>
      <c r="AL124" s="110"/>
      <c r="AM124" s="110"/>
      <c r="AN124" s="110"/>
      <c r="AO124" s="110"/>
      <c r="AP124" s="110"/>
      <c r="AQ124" s="110"/>
      <c r="AR124" s="110"/>
      <c r="AS124" s="110"/>
      <c r="AT124" s="110"/>
      <c r="AU124" s="110"/>
      <c r="AV124" s="110"/>
      <c r="AW124" s="110"/>
      <c r="AX124" s="110"/>
      <c r="AY124" s="110"/>
      <c r="AZ124" s="110"/>
      <c r="BA124" s="110"/>
      <c r="BB124" s="110"/>
      <c r="BC124" s="110"/>
      <c r="BD124" s="110"/>
      <c r="BE124" s="110"/>
      <c r="BF124" s="110"/>
      <c r="BG124" s="110"/>
      <c r="BH124" s="110"/>
      <c r="BI124" s="110"/>
      <c r="BJ124" s="110"/>
      <c r="BK124" s="110"/>
      <c r="BL124" s="110"/>
      <c r="BM124" s="110"/>
      <c r="BN124" s="110"/>
      <c r="BO124" s="110"/>
      <c r="BP124" s="110"/>
      <c r="BQ124" s="110"/>
      <c r="BR124" s="110"/>
      <c r="BS124" s="110"/>
      <c r="BT124" s="110"/>
      <c r="BU124" s="110"/>
      <c r="BV124" s="110"/>
      <c r="BW124" s="110"/>
      <c r="BX124" s="110"/>
      <c r="BY124" s="110"/>
      <c r="BZ124" s="110"/>
      <c r="CA124" s="110"/>
      <c r="CB124" s="110"/>
      <c r="CC124" s="110"/>
      <c r="CD124" s="110"/>
      <c r="CE124" s="110"/>
      <c r="CF124" s="110"/>
      <c r="CG124" s="110"/>
      <c r="CH124" s="110"/>
      <c r="CI124" s="110"/>
      <c r="CJ124" s="110"/>
      <c r="CK124" s="110"/>
      <c r="CL124" s="110"/>
      <c r="CM124" s="110"/>
      <c r="CN124" s="110"/>
      <c r="CO124" s="110"/>
      <c r="CP124" s="110"/>
      <c r="CQ124" s="110"/>
      <c r="CR124" s="110"/>
      <c r="CS124" s="110"/>
      <c r="CT124" s="110"/>
      <c r="CU124" s="110"/>
      <c r="CV124" s="110"/>
      <c r="CW124" s="110"/>
      <c r="CX124" s="110"/>
    </row>
    <row r="125" spans="7:102" ht="14.25" customHeight="1" x14ac:dyDescent="0.25">
      <c r="G125" s="110"/>
      <c r="H125" s="110"/>
      <c r="I125" s="110"/>
      <c r="J125" s="110"/>
      <c r="K125" s="110"/>
      <c r="L125" s="110"/>
      <c r="M125" s="110"/>
      <c r="N125" s="110"/>
      <c r="O125" s="110"/>
      <c r="P125" s="110"/>
      <c r="Q125" s="110"/>
      <c r="R125" s="110"/>
      <c r="S125" s="110"/>
      <c r="T125" s="110"/>
      <c r="U125" s="110"/>
      <c r="V125" s="110"/>
      <c r="W125" s="110"/>
      <c r="X125" s="110"/>
      <c r="Y125" s="110"/>
      <c r="Z125" s="110"/>
      <c r="AA125" s="110"/>
      <c r="AB125" s="110"/>
      <c r="AC125" s="110"/>
      <c r="AD125" s="110"/>
      <c r="AE125" s="110"/>
      <c r="AF125" s="110"/>
      <c r="AG125" s="110"/>
      <c r="AH125" s="110"/>
      <c r="AI125" s="110"/>
      <c r="AJ125" s="110"/>
      <c r="AK125" s="110"/>
      <c r="AL125" s="110"/>
      <c r="AM125" s="110"/>
      <c r="AN125" s="110"/>
      <c r="AO125" s="110"/>
      <c r="AP125" s="110"/>
      <c r="AQ125" s="110"/>
      <c r="AR125" s="110"/>
      <c r="AS125" s="110"/>
      <c r="AT125" s="110"/>
      <c r="AU125" s="110"/>
      <c r="AV125" s="110"/>
      <c r="AW125" s="110"/>
      <c r="AX125" s="110"/>
      <c r="AY125" s="110"/>
      <c r="AZ125" s="110"/>
      <c r="BA125" s="110"/>
      <c r="BB125" s="110"/>
      <c r="BC125" s="110"/>
      <c r="BD125" s="110"/>
      <c r="BE125" s="110"/>
      <c r="BF125" s="110"/>
      <c r="BG125" s="110"/>
      <c r="BH125" s="110"/>
      <c r="BI125" s="110"/>
      <c r="BJ125" s="110"/>
      <c r="BK125" s="110"/>
      <c r="BL125" s="110"/>
      <c r="BM125" s="110"/>
      <c r="BN125" s="110"/>
      <c r="BO125" s="110"/>
      <c r="BP125" s="110"/>
      <c r="BQ125" s="110"/>
      <c r="BR125" s="110"/>
      <c r="BS125" s="110"/>
      <c r="BT125" s="110"/>
      <c r="BU125" s="110"/>
      <c r="BV125" s="110"/>
      <c r="BW125" s="110"/>
      <c r="BX125" s="110"/>
      <c r="BY125" s="110"/>
      <c r="BZ125" s="110"/>
      <c r="CA125" s="110"/>
      <c r="CB125" s="110"/>
      <c r="CC125" s="110"/>
      <c r="CD125" s="110"/>
      <c r="CE125" s="110"/>
      <c r="CF125" s="110"/>
      <c r="CG125" s="110"/>
      <c r="CH125" s="110"/>
      <c r="CI125" s="110"/>
      <c r="CJ125" s="110"/>
      <c r="CK125" s="110"/>
      <c r="CL125" s="110"/>
      <c r="CM125" s="110"/>
      <c r="CN125" s="110"/>
      <c r="CO125" s="110"/>
      <c r="CP125" s="110"/>
      <c r="CQ125" s="110"/>
      <c r="CR125" s="110"/>
      <c r="CS125" s="110"/>
      <c r="CT125" s="110"/>
      <c r="CU125" s="110"/>
      <c r="CV125" s="110"/>
      <c r="CW125" s="110"/>
      <c r="CX125" s="110"/>
    </row>
    <row r="126" spans="7:102" ht="14.25" customHeight="1" x14ac:dyDescent="0.25">
      <c r="G126" s="110"/>
      <c r="H126" s="110"/>
      <c r="I126" s="110"/>
      <c r="J126" s="110"/>
      <c r="K126" s="110"/>
      <c r="L126" s="110"/>
      <c r="M126" s="110"/>
      <c r="N126" s="110"/>
      <c r="O126" s="110"/>
      <c r="P126" s="110"/>
      <c r="Q126" s="110"/>
      <c r="R126" s="110"/>
      <c r="S126" s="110"/>
      <c r="T126" s="110"/>
      <c r="U126" s="110"/>
      <c r="V126" s="110"/>
      <c r="W126" s="110"/>
      <c r="X126" s="110"/>
      <c r="Y126" s="110"/>
      <c r="Z126" s="110"/>
      <c r="AA126" s="110"/>
      <c r="AB126" s="110"/>
      <c r="AC126" s="110"/>
      <c r="AD126" s="110"/>
      <c r="AE126" s="110"/>
      <c r="AF126" s="110"/>
      <c r="AG126" s="110"/>
      <c r="AH126" s="110"/>
      <c r="AI126" s="110"/>
      <c r="AJ126" s="110"/>
      <c r="AK126" s="110"/>
      <c r="AL126" s="110"/>
      <c r="AM126" s="110"/>
      <c r="AN126" s="110"/>
      <c r="AO126" s="110"/>
      <c r="AP126" s="110"/>
      <c r="AQ126" s="110"/>
      <c r="AR126" s="110"/>
      <c r="AS126" s="110"/>
      <c r="AT126" s="110"/>
      <c r="AU126" s="110"/>
      <c r="AV126" s="110"/>
      <c r="AW126" s="110"/>
      <c r="AX126" s="110"/>
      <c r="AY126" s="110"/>
      <c r="AZ126" s="110"/>
      <c r="BA126" s="110"/>
      <c r="BB126" s="110"/>
      <c r="BC126" s="110"/>
      <c r="BD126" s="110"/>
      <c r="BE126" s="110"/>
      <c r="BF126" s="110"/>
      <c r="BG126" s="110"/>
      <c r="BH126" s="110"/>
      <c r="BI126" s="110"/>
      <c r="BJ126" s="110"/>
      <c r="BK126" s="110"/>
      <c r="BL126" s="110"/>
      <c r="BM126" s="110"/>
      <c r="BN126" s="110"/>
      <c r="BO126" s="110"/>
      <c r="BP126" s="110"/>
      <c r="BQ126" s="110"/>
      <c r="BR126" s="110"/>
      <c r="BS126" s="110"/>
      <c r="BT126" s="110"/>
      <c r="BU126" s="110"/>
      <c r="BV126" s="110"/>
      <c r="BW126" s="110"/>
      <c r="BX126" s="110"/>
      <c r="BY126" s="110"/>
      <c r="BZ126" s="110"/>
      <c r="CA126" s="110"/>
      <c r="CB126" s="110"/>
      <c r="CC126" s="110"/>
      <c r="CD126" s="110"/>
      <c r="CE126" s="110"/>
      <c r="CF126" s="110"/>
      <c r="CG126" s="110"/>
      <c r="CH126" s="110"/>
      <c r="CI126" s="110"/>
      <c r="CJ126" s="110"/>
      <c r="CK126" s="110"/>
      <c r="CL126" s="110"/>
      <c r="CM126" s="110"/>
      <c r="CN126" s="110"/>
      <c r="CO126" s="110"/>
      <c r="CP126" s="110"/>
      <c r="CQ126" s="110"/>
      <c r="CR126" s="110"/>
      <c r="CS126" s="110"/>
      <c r="CT126" s="110"/>
      <c r="CU126" s="110"/>
      <c r="CV126" s="110"/>
      <c r="CW126" s="110"/>
      <c r="CX126" s="110"/>
    </row>
    <row r="127" spans="7:102" ht="14.25" customHeight="1" x14ac:dyDescent="0.25">
      <c r="G127" s="110"/>
      <c r="H127" s="110"/>
      <c r="I127" s="110"/>
      <c r="J127" s="110"/>
      <c r="K127" s="110"/>
      <c r="L127" s="110"/>
      <c r="M127" s="110"/>
      <c r="N127" s="110"/>
      <c r="O127" s="110"/>
      <c r="P127" s="110"/>
      <c r="Q127" s="110"/>
      <c r="R127" s="110"/>
      <c r="S127" s="110"/>
      <c r="T127" s="110"/>
      <c r="U127" s="110"/>
      <c r="V127" s="110"/>
      <c r="W127" s="110"/>
      <c r="X127" s="110"/>
      <c r="Y127" s="110"/>
      <c r="Z127" s="110"/>
      <c r="AA127" s="110"/>
      <c r="AB127" s="110"/>
      <c r="AC127" s="110"/>
      <c r="AD127" s="110"/>
      <c r="AE127" s="110"/>
      <c r="AF127" s="110"/>
      <c r="AG127" s="110"/>
      <c r="AH127" s="110"/>
      <c r="AI127" s="110"/>
      <c r="AJ127" s="110"/>
      <c r="AK127" s="110"/>
      <c r="AL127" s="110"/>
      <c r="AM127" s="110"/>
      <c r="AN127" s="110"/>
      <c r="AO127" s="110"/>
      <c r="AP127" s="110"/>
      <c r="AQ127" s="110"/>
      <c r="AR127" s="110"/>
      <c r="AS127" s="110"/>
      <c r="AT127" s="110"/>
      <c r="AU127" s="110"/>
      <c r="AV127" s="110"/>
      <c r="AW127" s="110"/>
      <c r="AX127" s="110"/>
      <c r="AY127" s="110"/>
      <c r="AZ127" s="110"/>
      <c r="BA127" s="110"/>
      <c r="BB127" s="110"/>
      <c r="BC127" s="110"/>
      <c r="BD127" s="110"/>
      <c r="BE127" s="110"/>
      <c r="BF127" s="110"/>
      <c r="BG127" s="110"/>
      <c r="BH127" s="110"/>
      <c r="BI127" s="110"/>
      <c r="BJ127" s="110"/>
      <c r="BK127" s="110"/>
      <c r="BL127" s="110"/>
      <c r="BM127" s="110"/>
      <c r="BN127" s="110"/>
      <c r="BO127" s="110"/>
      <c r="BP127" s="110"/>
      <c r="BQ127" s="110"/>
      <c r="BR127" s="110"/>
      <c r="BS127" s="110"/>
      <c r="BT127" s="110"/>
      <c r="BU127" s="110"/>
      <c r="BV127" s="110"/>
      <c r="BW127" s="110"/>
      <c r="BX127" s="110"/>
      <c r="BY127" s="110"/>
      <c r="BZ127" s="110"/>
      <c r="CA127" s="110"/>
      <c r="CB127" s="110"/>
      <c r="CC127" s="110"/>
      <c r="CD127" s="110"/>
      <c r="CE127" s="110"/>
      <c r="CF127" s="110"/>
      <c r="CG127" s="110"/>
      <c r="CH127" s="110"/>
      <c r="CI127" s="110"/>
      <c r="CJ127" s="110"/>
      <c r="CK127" s="110"/>
      <c r="CL127" s="110"/>
      <c r="CM127" s="110"/>
      <c r="CN127" s="110"/>
      <c r="CO127" s="110"/>
      <c r="CP127" s="110"/>
      <c r="CQ127" s="110"/>
      <c r="CR127" s="110"/>
      <c r="CS127" s="110"/>
      <c r="CT127" s="110"/>
      <c r="CU127" s="110"/>
      <c r="CV127" s="110"/>
      <c r="CW127" s="110"/>
      <c r="CX127" s="110"/>
    </row>
    <row r="128" spans="7:102" ht="14.25" customHeight="1" x14ac:dyDescent="0.25">
      <c r="G128" s="110"/>
      <c r="H128" s="110"/>
      <c r="I128" s="110"/>
      <c r="J128" s="110"/>
      <c r="K128" s="110"/>
      <c r="L128" s="110"/>
      <c r="M128" s="110"/>
      <c r="N128" s="110"/>
      <c r="O128" s="110"/>
      <c r="P128" s="110"/>
      <c r="Q128" s="110"/>
      <c r="R128" s="110"/>
      <c r="S128" s="110"/>
      <c r="T128" s="110"/>
      <c r="U128" s="110"/>
      <c r="V128" s="110"/>
      <c r="W128" s="110"/>
      <c r="X128" s="110"/>
      <c r="Y128" s="110"/>
      <c r="Z128" s="110"/>
      <c r="AA128" s="110"/>
      <c r="AB128" s="110"/>
      <c r="AC128" s="110"/>
      <c r="AD128" s="110"/>
      <c r="AE128" s="110"/>
      <c r="AF128" s="110"/>
      <c r="AG128" s="110"/>
      <c r="AH128" s="110"/>
      <c r="AI128" s="110"/>
      <c r="AJ128" s="110"/>
      <c r="AK128" s="110"/>
      <c r="AL128" s="110"/>
      <c r="AM128" s="110"/>
      <c r="AN128" s="110"/>
      <c r="AO128" s="110"/>
      <c r="AP128" s="110"/>
      <c r="AQ128" s="110"/>
      <c r="AR128" s="110"/>
      <c r="AS128" s="110"/>
      <c r="AT128" s="110"/>
      <c r="AU128" s="110"/>
      <c r="AV128" s="110"/>
      <c r="AW128" s="110"/>
      <c r="AX128" s="110"/>
      <c r="AY128" s="110"/>
      <c r="AZ128" s="110"/>
      <c r="BA128" s="110"/>
      <c r="BB128" s="110"/>
      <c r="BC128" s="110"/>
      <c r="BD128" s="110"/>
      <c r="BE128" s="110"/>
      <c r="BF128" s="110"/>
      <c r="BG128" s="110"/>
      <c r="BH128" s="110"/>
      <c r="BI128" s="110"/>
      <c r="BJ128" s="110"/>
      <c r="BK128" s="110"/>
      <c r="BL128" s="110"/>
      <c r="BM128" s="110"/>
      <c r="BN128" s="110"/>
      <c r="BO128" s="110"/>
      <c r="BP128" s="110"/>
      <c r="BQ128" s="110"/>
      <c r="BR128" s="110"/>
      <c r="BS128" s="110"/>
      <c r="BT128" s="110"/>
      <c r="BU128" s="110"/>
      <c r="BV128" s="110"/>
      <c r="BW128" s="110"/>
      <c r="BX128" s="110"/>
      <c r="BY128" s="110"/>
      <c r="BZ128" s="110"/>
      <c r="CA128" s="110"/>
      <c r="CB128" s="110"/>
      <c r="CC128" s="110"/>
      <c r="CD128" s="110"/>
      <c r="CE128" s="110"/>
      <c r="CF128" s="110"/>
      <c r="CG128" s="110"/>
      <c r="CH128" s="110"/>
      <c r="CI128" s="110"/>
      <c r="CJ128" s="110"/>
      <c r="CK128" s="110"/>
      <c r="CL128" s="110"/>
      <c r="CM128" s="110"/>
      <c r="CN128" s="110"/>
      <c r="CO128" s="110"/>
      <c r="CP128" s="110"/>
      <c r="CQ128" s="110"/>
      <c r="CR128" s="110"/>
      <c r="CS128" s="110"/>
      <c r="CT128" s="110"/>
      <c r="CU128" s="110"/>
      <c r="CV128" s="110"/>
      <c r="CW128" s="110"/>
      <c r="CX128" s="110"/>
    </row>
    <row r="129" spans="7:102" ht="14.25" customHeight="1" x14ac:dyDescent="0.25">
      <c r="G129" s="110"/>
      <c r="H129" s="110"/>
      <c r="I129" s="110"/>
      <c r="J129" s="110"/>
      <c r="K129" s="110"/>
      <c r="L129" s="110"/>
      <c r="M129" s="110"/>
      <c r="N129" s="110"/>
      <c r="O129" s="110"/>
      <c r="P129" s="110"/>
      <c r="Q129" s="110"/>
      <c r="R129" s="110"/>
      <c r="S129" s="110"/>
      <c r="T129" s="110"/>
      <c r="U129" s="110"/>
      <c r="V129" s="110"/>
      <c r="W129" s="110"/>
      <c r="X129" s="110"/>
      <c r="Y129" s="110"/>
      <c r="Z129" s="110"/>
      <c r="AA129" s="110"/>
      <c r="AB129" s="110"/>
      <c r="AC129" s="110"/>
      <c r="AD129" s="110"/>
      <c r="AE129" s="110"/>
      <c r="AF129" s="110"/>
      <c r="AG129" s="110"/>
      <c r="AH129" s="110"/>
      <c r="AI129" s="110"/>
      <c r="AJ129" s="110"/>
      <c r="AK129" s="110"/>
      <c r="AL129" s="110"/>
      <c r="AM129" s="110"/>
      <c r="AN129" s="110"/>
      <c r="AO129" s="110"/>
      <c r="AP129" s="110"/>
      <c r="AQ129" s="110"/>
      <c r="AR129" s="110"/>
      <c r="AS129" s="110"/>
      <c r="AT129" s="110"/>
      <c r="AU129" s="110"/>
      <c r="AV129" s="110"/>
      <c r="AW129" s="110"/>
      <c r="AX129" s="110"/>
      <c r="AY129" s="110"/>
      <c r="AZ129" s="110"/>
      <c r="BA129" s="110"/>
      <c r="BB129" s="110"/>
      <c r="BC129" s="110"/>
      <c r="BD129" s="110"/>
      <c r="BE129" s="110"/>
      <c r="BF129" s="110"/>
      <c r="BG129" s="110"/>
      <c r="BH129" s="110"/>
      <c r="BI129" s="110"/>
      <c r="BJ129" s="110"/>
      <c r="BK129" s="110"/>
      <c r="BL129" s="110"/>
      <c r="BM129" s="110"/>
      <c r="BN129" s="110"/>
      <c r="BO129" s="110"/>
      <c r="BP129" s="110"/>
      <c r="BQ129" s="110"/>
      <c r="BR129" s="110"/>
      <c r="BS129" s="110"/>
      <c r="BT129" s="110"/>
      <c r="BU129" s="110"/>
      <c r="BV129" s="110"/>
      <c r="BW129" s="110"/>
      <c r="BX129" s="110"/>
      <c r="BY129" s="110"/>
      <c r="BZ129" s="110"/>
      <c r="CA129" s="110"/>
      <c r="CB129" s="110"/>
      <c r="CC129" s="110"/>
      <c r="CD129" s="110"/>
      <c r="CE129" s="110"/>
      <c r="CF129" s="110"/>
      <c r="CG129" s="110"/>
      <c r="CH129" s="110"/>
      <c r="CI129" s="110"/>
      <c r="CJ129" s="110"/>
      <c r="CK129" s="110"/>
      <c r="CL129" s="110"/>
      <c r="CM129" s="110"/>
      <c r="CN129" s="110"/>
      <c r="CO129" s="110"/>
      <c r="CP129" s="110"/>
      <c r="CQ129" s="110"/>
      <c r="CR129" s="110"/>
      <c r="CS129" s="110"/>
      <c r="CT129" s="110"/>
      <c r="CU129" s="110"/>
      <c r="CV129" s="110"/>
      <c r="CW129" s="110"/>
      <c r="CX129" s="110"/>
    </row>
    <row r="130" spans="7:102" ht="14.25" customHeight="1" x14ac:dyDescent="0.25">
      <c r="G130" s="110"/>
      <c r="H130" s="110"/>
      <c r="I130" s="110"/>
      <c r="J130" s="110"/>
      <c r="K130" s="110"/>
      <c r="L130" s="110"/>
      <c r="M130" s="110"/>
      <c r="N130" s="110"/>
      <c r="O130" s="110"/>
      <c r="P130" s="110"/>
      <c r="Q130" s="110"/>
      <c r="R130" s="110"/>
      <c r="S130" s="110"/>
      <c r="T130" s="110"/>
      <c r="U130" s="110"/>
      <c r="V130" s="110"/>
      <c r="W130" s="110"/>
      <c r="X130" s="110"/>
      <c r="Y130" s="110"/>
      <c r="Z130" s="110"/>
      <c r="AA130" s="110"/>
      <c r="AB130" s="110"/>
      <c r="AC130" s="110"/>
      <c r="AD130" s="110"/>
      <c r="AE130" s="110"/>
      <c r="AF130" s="110"/>
      <c r="AG130" s="110"/>
      <c r="AH130" s="110"/>
      <c r="AI130" s="110"/>
      <c r="AJ130" s="110"/>
      <c r="AK130" s="110"/>
      <c r="AL130" s="110"/>
      <c r="AM130" s="110"/>
      <c r="AN130" s="110"/>
      <c r="AO130" s="110"/>
      <c r="AP130" s="110"/>
      <c r="AQ130" s="110"/>
      <c r="AR130" s="110"/>
      <c r="AS130" s="110"/>
      <c r="AT130" s="110"/>
      <c r="AU130" s="110"/>
      <c r="AV130" s="110"/>
      <c r="AW130" s="110"/>
      <c r="AX130" s="110"/>
      <c r="AY130" s="110"/>
      <c r="AZ130" s="110"/>
      <c r="BA130" s="110"/>
      <c r="BB130" s="110"/>
      <c r="BC130" s="110"/>
      <c r="BD130" s="110"/>
      <c r="BE130" s="110"/>
      <c r="BF130" s="110"/>
      <c r="BG130" s="110"/>
      <c r="BH130" s="110"/>
      <c r="BI130" s="110"/>
      <c r="BJ130" s="110"/>
      <c r="BK130" s="110"/>
      <c r="BL130" s="110"/>
      <c r="BM130" s="110"/>
      <c r="BN130" s="110"/>
      <c r="BO130" s="110"/>
      <c r="BP130" s="110"/>
      <c r="BQ130" s="110"/>
      <c r="BR130" s="110"/>
      <c r="BS130" s="110"/>
      <c r="BT130" s="110"/>
      <c r="BU130" s="110"/>
      <c r="BV130" s="110"/>
      <c r="BW130" s="110"/>
      <c r="BX130" s="110"/>
      <c r="BY130" s="110"/>
      <c r="BZ130" s="110"/>
      <c r="CA130" s="110"/>
      <c r="CB130" s="110"/>
      <c r="CC130" s="110"/>
      <c r="CD130" s="110"/>
      <c r="CE130" s="110"/>
      <c r="CF130" s="110"/>
      <c r="CG130" s="110"/>
      <c r="CH130" s="110"/>
      <c r="CI130" s="110"/>
      <c r="CJ130" s="110"/>
      <c r="CK130" s="110"/>
      <c r="CL130" s="110"/>
      <c r="CM130" s="110"/>
      <c r="CN130" s="110"/>
      <c r="CO130" s="110"/>
      <c r="CP130" s="110"/>
      <c r="CQ130" s="110"/>
      <c r="CR130" s="110"/>
      <c r="CS130" s="110"/>
      <c r="CT130" s="110"/>
      <c r="CU130" s="110"/>
      <c r="CV130" s="110"/>
      <c r="CW130" s="110"/>
      <c r="CX130" s="110"/>
    </row>
    <row r="131" spans="7:102" ht="14.25" customHeight="1" x14ac:dyDescent="0.25">
      <c r="G131" s="110"/>
      <c r="H131" s="110"/>
      <c r="I131" s="110"/>
      <c r="J131" s="110"/>
      <c r="K131" s="110"/>
      <c r="L131" s="110"/>
      <c r="M131" s="110"/>
      <c r="N131" s="110"/>
      <c r="O131" s="110"/>
      <c r="P131" s="110"/>
      <c r="Q131" s="110"/>
      <c r="R131" s="110"/>
      <c r="S131" s="110"/>
      <c r="T131" s="110"/>
      <c r="U131" s="110"/>
      <c r="V131" s="110"/>
      <c r="W131" s="110"/>
      <c r="X131" s="110"/>
      <c r="Y131" s="110"/>
      <c r="Z131" s="110"/>
      <c r="AA131" s="110"/>
      <c r="AB131" s="110"/>
      <c r="AC131" s="110"/>
      <c r="AD131" s="110"/>
      <c r="AE131" s="110"/>
      <c r="AF131" s="110"/>
      <c r="AG131" s="110"/>
      <c r="AH131" s="110"/>
      <c r="AI131" s="110"/>
      <c r="AJ131" s="110"/>
      <c r="AK131" s="110"/>
      <c r="AL131" s="110"/>
      <c r="AM131" s="110"/>
      <c r="AN131" s="110"/>
      <c r="AO131" s="110"/>
      <c r="AP131" s="110"/>
      <c r="AQ131" s="110"/>
      <c r="AR131" s="110"/>
      <c r="AS131" s="110"/>
      <c r="AT131" s="110"/>
      <c r="AU131" s="110"/>
      <c r="AV131" s="110"/>
      <c r="AW131" s="110"/>
      <c r="AX131" s="110"/>
      <c r="AY131" s="110"/>
      <c r="AZ131" s="110"/>
      <c r="BA131" s="110"/>
      <c r="BB131" s="110"/>
      <c r="BC131" s="110"/>
      <c r="BD131" s="110"/>
      <c r="BE131" s="110"/>
      <c r="BF131" s="110"/>
      <c r="BG131" s="110"/>
      <c r="BH131" s="110"/>
      <c r="BI131" s="110"/>
      <c r="BJ131" s="110"/>
      <c r="BK131" s="110"/>
      <c r="BL131" s="110"/>
      <c r="BM131" s="110"/>
      <c r="BN131" s="110"/>
      <c r="BO131" s="110"/>
      <c r="BP131" s="110"/>
      <c r="BQ131" s="110"/>
      <c r="BR131" s="110"/>
      <c r="BS131" s="110"/>
      <c r="BT131" s="110"/>
      <c r="BU131" s="110"/>
      <c r="BV131" s="110"/>
      <c r="BW131" s="110"/>
      <c r="BX131" s="110"/>
      <c r="BY131" s="110"/>
      <c r="BZ131" s="110"/>
      <c r="CA131" s="110"/>
      <c r="CB131" s="110"/>
      <c r="CC131" s="110"/>
      <c r="CD131" s="110"/>
      <c r="CE131" s="110"/>
      <c r="CF131" s="110"/>
      <c r="CG131" s="110"/>
      <c r="CH131" s="110"/>
      <c r="CI131" s="110"/>
      <c r="CJ131" s="110"/>
      <c r="CK131" s="110"/>
      <c r="CL131" s="110"/>
      <c r="CM131" s="110"/>
      <c r="CN131" s="110"/>
      <c r="CO131" s="110"/>
      <c r="CP131" s="110"/>
      <c r="CQ131" s="110"/>
      <c r="CR131" s="110"/>
      <c r="CS131" s="110"/>
      <c r="CT131" s="110"/>
      <c r="CU131" s="110"/>
      <c r="CV131" s="110"/>
      <c r="CW131" s="110"/>
      <c r="CX131" s="110"/>
    </row>
    <row r="132" spans="7:102" ht="14.25" customHeight="1" x14ac:dyDescent="0.25">
      <c r="G132" s="110"/>
      <c r="H132" s="110"/>
      <c r="I132" s="110"/>
      <c r="J132" s="110"/>
      <c r="K132" s="110"/>
      <c r="L132" s="110"/>
      <c r="M132" s="110"/>
      <c r="N132" s="110"/>
      <c r="O132" s="110"/>
      <c r="P132" s="110"/>
      <c r="Q132" s="110"/>
      <c r="R132" s="110"/>
      <c r="S132" s="110"/>
      <c r="T132" s="110"/>
      <c r="U132" s="110"/>
      <c r="V132" s="110"/>
      <c r="W132" s="110"/>
      <c r="X132" s="110"/>
      <c r="Y132" s="110"/>
      <c r="Z132" s="110"/>
      <c r="AA132" s="110"/>
      <c r="AB132" s="110"/>
      <c r="AC132" s="110"/>
      <c r="AD132" s="110"/>
      <c r="AE132" s="110"/>
      <c r="AF132" s="110"/>
      <c r="AG132" s="110"/>
      <c r="AH132" s="110"/>
      <c r="AI132" s="110"/>
      <c r="AJ132" s="110"/>
      <c r="AK132" s="110"/>
      <c r="AL132" s="110"/>
      <c r="AM132" s="110"/>
      <c r="AN132" s="110"/>
      <c r="AO132" s="110"/>
      <c r="AP132" s="110"/>
      <c r="AQ132" s="110"/>
      <c r="AR132" s="110"/>
      <c r="AS132" s="110"/>
      <c r="AT132" s="110"/>
      <c r="AU132" s="110"/>
      <c r="AV132" s="110"/>
      <c r="AW132" s="110"/>
      <c r="AX132" s="110"/>
      <c r="AY132" s="110"/>
      <c r="AZ132" s="110"/>
      <c r="BA132" s="110"/>
      <c r="BB132" s="110"/>
      <c r="BC132" s="110"/>
      <c r="BD132" s="110"/>
      <c r="BE132" s="110"/>
      <c r="BF132" s="110"/>
      <c r="BG132" s="110"/>
      <c r="BH132" s="110"/>
      <c r="BI132" s="110"/>
      <c r="BJ132" s="110"/>
      <c r="BK132" s="110"/>
      <c r="BL132" s="110"/>
      <c r="BM132" s="110"/>
      <c r="BN132" s="110"/>
      <c r="BO132" s="110"/>
      <c r="BP132" s="110"/>
      <c r="BQ132" s="110"/>
      <c r="BR132" s="110"/>
      <c r="BS132" s="110"/>
      <c r="BT132" s="110"/>
      <c r="BU132" s="110"/>
      <c r="BV132" s="110"/>
      <c r="BW132" s="110"/>
      <c r="BX132" s="110"/>
      <c r="BY132" s="110"/>
      <c r="BZ132" s="110"/>
      <c r="CA132" s="110"/>
      <c r="CB132" s="110"/>
      <c r="CC132" s="110"/>
      <c r="CD132" s="110"/>
      <c r="CE132" s="110"/>
      <c r="CF132" s="110"/>
      <c r="CG132" s="110"/>
      <c r="CH132" s="110"/>
      <c r="CI132" s="110"/>
      <c r="CJ132" s="110"/>
      <c r="CK132" s="110"/>
      <c r="CL132" s="110"/>
      <c r="CM132" s="110"/>
      <c r="CN132" s="110"/>
      <c r="CO132" s="110"/>
      <c r="CP132" s="110"/>
      <c r="CQ132" s="110"/>
      <c r="CR132" s="110"/>
      <c r="CS132" s="110"/>
      <c r="CT132" s="110"/>
      <c r="CU132" s="110"/>
      <c r="CV132" s="110"/>
      <c r="CW132" s="110"/>
      <c r="CX132" s="110"/>
    </row>
    <row r="133" spans="7:102" ht="14.25" customHeight="1" x14ac:dyDescent="0.25">
      <c r="G133" s="110"/>
      <c r="H133" s="110"/>
      <c r="I133" s="110"/>
      <c r="J133" s="110"/>
      <c r="K133" s="110"/>
      <c r="L133" s="110"/>
      <c r="M133" s="110"/>
      <c r="N133" s="110"/>
      <c r="O133" s="110"/>
      <c r="P133" s="110"/>
      <c r="Q133" s="110"/>
      <c r="R133" s="110"/>
      <c r="S133" s="110"/>
      <c r="T133" s="110"/>
      <c r="U133" s="110"/>
      <c r="V133" s="110"/>
      <c r="W133" s="110"/>
      <c r="X133" s="110"/>
      <c r="Y133" s="110"/>
      <c r="Z133" s="110"/>
      <c r="AA133" s="110"/>
      <c r="AB133" s="110"/>
      <c r="AC133" s="110"/>
      <c r="AD133" s="110"/>
      <c r="AE133" s="110"/>
      <c r="AF133" s="110"/>
      <c r="AG133" s="110"/>
      <c r="AH133" s="110"/>
      <c r="AI133" s="110"/>
      <c r="AJ133" s="110"/>
      <c r="AK133" s="110"/>
      <c r="AL133" s="110"/>
      <c r="AM133" s="110"/>
      <c r="AN133" s="110"/>
      <c r="AO133" s="110"/>
      <c r="AP133" s="110"/>
      <c r="AQ133" s="110"/>
      <c r="AR133" s="110"/>
      <c r="AS133" s="110"/>
      <c r="AT133" s="110"/>
      <c r="AU133" s="110"/>
      <c r="AV133" s="110"/>
      <c r="AW133" s="110"/>
      <c r="AX133" s="110"/>
      <c r="AY133" s="110"/>
      <c r="AZ133" s="110"/>
      <c r="BA133" s="110"/>
      <c r="BB133" s="110"/>
      <c r="BC133" s="110"/>
      <c r="BD133" s="110"/>
      <c r="BE133" s="110"/>
      <c r="BF133" s="110"/>
      <c r="BG133" s="110"/>
      <c r="BH133" s="110"/>
      <c r="BI133" s="110"/>
      <c r="BJ133" s="110"/>
      <c r="BK133" s="110"/>
      <c r="BL133" s="110"/>
      <c r="BM133" s="110"/>
      <c r="BN133" s="110"/>
      <c r="BO133" s="110"/>
      <c r="BP133" s="110"/>
      <c r="BQ133" s="110"/>
      <c r="BR133" s="110"/>
      <c r="BS133" s="110"/>
      <c r="BT133" s="110"/>
      <c r="BU133" s="110"/>
      <c r="BV133" s="110"/>
      <c r="BW133" s="110"/>
      <c r="BX133" s="110"/>
      <c r="BY133" s="110"/>
      <c r="BZ133" s="110"/>
      <c r="CA133" s="110"/>
      <c r="CB133" s="110"/>
      <c r="CC133" s="110"/>
      <c r="CD133" s="110"/>
      <c r="CE133" s="110"/>
      <c r="CF133" s="110"/>
      <c r="CG133" s="110"/>
      <c r="CH133" s="110"/>
      <c r="CI133" s="110"/>
      <c r="CJ133" s="110"/>
      <c r="CK133" s="110"/>
      <c r="CL133" s="110"/>
      <c r="CM133" s="110"/>
      <c r="CN133" s="110"/>
      <c r="CO133" s="110"/>
      <c r="CP133" s="110"/>
      <c r="CQ133" s="110"/>
      <c r="CR133" s="110"/>
      <c r="CS133" s="110"/>
      <c r="CT133" s="110"/>
      <c r="CU133" s="110"/>
      <c r="CV133" s="110"/>
      <c r="CW133" s="110"/>
      <c r="CX133" s="110"/>
    </row>
    <row r="134" spans="7:102" ht="14.25" customHeight="1" x14ac:dyDescent="0.25">
      <c r="G134" s="110"/>
      <c r="H134" s="110"/>
      <c r="I134" s="110"/>
      <c r="J134" s="110"/>
      <c r="K134" s="110"/>
      <c r="L134" s="110"/>
      <c r="M134" s="110"/>
      <c r="N134" s="110"/>
      <c r="O134" s="110"/>
      <c r="P134" s="110"/>
      <c r="Q134" s="110"/>
      <c r="R134" s="110"/>
      <c r="S134" s="110"/>
      <c r="T134" s="110"/>
      <c r="U134" s="110"/>
      <c r="V134" s="110"/>
      <c r="W134" s="110"/>
      <c r="X134" s="110"/>
      <c r="Y134" s="110"/>
      <c r="Z134" s="110"/>
      <c r="AA134" s="110"/>
      <c r="AB134" s="110"/>
      <c r="AC134" s="110"/>
      <c r="AD134" s="110"/>
      <c r="AE134" s="110"/>
      <c r="AF134" s="110"/>
      <c r="AG134" s="110"/>
      <c r="AH134" s="110"/>
      <c r="AI134" s="110"/>
      <c r="AJ134" s="110"/>
      <c r="AK134" s="110"/>
      <c r="AL134" s="110"/>
      <c r="AM134" s="110"/>
      <c r="AN134" s="110"/>
      <c r="AO134" s="110"/>
      <c r="AP134" s="110"/>
      <c r="AQ134" s="110"/>
      <c r="AR134" s="110"/>
      <c r="AS134" s="110"/>
      <c r="AT134" s="110"/>
      <c r="AU134" s="110"/>
      <c r="AV134" s="110"/>
      <c r="AW134" s="110"/>
      <c r="AX134" s="110"/>
      <c r="AY134" s="110"/>
      <c r="AZ134" s="110"/>
      <c r="BA134" s="110"/>
      <c r="BB134" s="110"/>
      <c r="BC134" s="110"/>
      <c r="BD134" s="110"/>
      <c r="BE134" s="110"/>
      <c r="BF134" s="110"/>
      <c r="BG134" s="110"/>
      <c r="BH134" s="110"/>
      <c r="BI134" s="110"/>
      <c r="BJ134" s="110"/>
      <c r="BK134" s="110"/>
      <c r="BL134" s="110"/>
      <c r="BM134" s="110"/>
      <c r="BN134" s="110"/>
      <c r="BO134" s="110"/>
      <c r="BP134" s="110"/>
      <c r="BQ134" s="110"/>
      <c r="BR134" s="110"/>
      <c r="BS134" s="110"/>
      <c r="BT134" s="110"/>
      <c r="BU134" s="110"/>
      <c r="BV134" s="110"/>
      <c r="BW134" s="110"/>
      <c r="BX134" s="110"/>
      <c r="BY134" s="110"/>
      <c r="BZ134" s="110"/>
      <c r="CA134" s="110"/>
      <c r="CB134" s="110"/>
      <c r="CC134" s="110"/>
      <c r="CD134" s="110"/>
      <c r="CE134" s="110"/>
      <c r="CF134" s="110"/>
      <c r="CG134" s="110"/>
      <c r="CH134" s="110"/>
      <c r="CI134" s="110"/>
      <c r="CJ134" s="110"/>
      <c r="CK134" s="110"/>
      <c r="CL134" s="110"/>
      <c r="CM134" s="110"/>
      <c r="CN134" s="110"/>
      <c r="CO134" s="110"/>
      <c r="CP134" s="110"/>
      <c r="CQ134" s="110"/>
      <c r="CR134" s="110"/>
      <c r="CS134" s="110"/>
      <c r="CT134" s="110"/>
      <c r="CU134" s="110"/>
      <c r="CV134" s="110"/>
      <c r="CW134" s="110"/>
      <c r="CX134" s="110"/>
    </row>
    <row r="135" spans="7:102" ht="14.25" customHeight="1" x14ac:dyDescent="0.25">
      <c r="G135" s="110"/>
      <c r="H135" s="110"/>
      <c r="I135" s="110"/>
      <c r="J135" s="110"/>
      <c r="K135" s="110"/>
      <c r="L135" s="110"/>
      <c r="M135" s="110"/>
      <c r="N135" s="110"/>
      <c r="O135" s="110"/>
      <c r="P135" s="110"/>
      <c r="Q135" s="110"/>
      <c r="R135" s="110"/>
      <c r="S135" s="110"/>
      <c r="T135" s="110"/>
      <c r="U135" s="110"/>
      <c r="V135" s="110"/>
      <c r="W135" s="110"/>
      <c r="X135" s="110"/>
      <c r="Y135" s="110"/>
      <c r="Z135" s="110"/>
      <c r="AA135" s="110"/>
      <c r="AB135" s="110"/>
      <c r="AC135" s="110"/>
      <c r="AD135" s="110"/>
      <c r="AE135" s="110"/>
      <c r="AF135" s="110"/>
      <c r="AG135" s="110"/>
      <c r="AH135" s="110"/>
      <c r="AI135" s="110"/>
      <c r="AJ135" s="110"/>
      <c r="AK135" s="110"/>
      <c r="AL135" s="110"/>
      <c r="AM135" s="110"/>
      <c r="AN135" s="110"/>
      <c r="AO135" s="110"/>
      <c r="AP135" s="110"/>
      <c r="AQ135" s="110"/>
      <c r="AR135" s="110"/>
      <c r="AS135" s="110"/>
      <c r="AT135" s="110"/>
      <c r="AU135" s="110"/>
      <c r="AV135" s="110"/>
      <c r="AW135" s="110"/>
      <c r="AX135" s="110"/>
      <c r="AY135" s="110"/>
      <c r="AZ135" s="110"/>
      <c r="BA135" s="110"/>
      <c r="BB135" s="110"/>
      <c r="BC135" s="110"/>
      <c r="BD135" s="110"/>
      <c r="BE135" s="110"/>
      <c r="BF135" s="110"/>
      <c r="BG135" s="110"/>
      <c r="BH135" s="110"/>
      <c r="BI135" s="110"/>
      <c r="BJ135" s="110"/>
      <c r="BK135" s="110"/>
      <c r="BL135" s="110"/>
      <c r="BM135" s="110"/>
      <c r="BN135" s="110"/>
      <c r="BO135" s="110"/>
      <c r="BP135" s="110"/>
      <c r="BQ135" s="110"/>
      <c r="BR135" s="110"/>
      <c r="BS135" s="110"/>
      <c r="BT135" s="110"/>
      <c r="BU135" s="110"/>
      <c r="BV135" s="110"/>
      <c r="BW135" s="110"/>
      <c r="BX135" s="110"/>
      <c r="BY135" s="110"/>
      <c r="BZ135" s="110"/>
      <c r="CA135" s="110"/>
      <c r="CB135" s="110"/>
      <c r="CC135" s="110"/>
      <c r="CD135" s="110"/>
      <c r="CE135" s="110"/>
      <c r="CF135" s="110"/>
      <c r="CG135" s="110"/>
      <c r="CH135" s="110"/>
      <c r="CI135" s="110"/>
      <c r="CJ135" s="110"/>
      <c r="CK135" s="110"/>
      <c r="CL135" s="110"/>
      <c r="CM135" s="110"/>
      <c r="CN135" s="110"/>
      <c r="CO135" s="110"/>
      <c r="CP135" s="110"/>
      <c r="CQ135" s="110"/>
      <c r="CR135" s="110"/>
      <c r="CS135" s="110"/>
      <c r="CT135" s="110"/>
      <c r="CU135" s="110"/>
      <c r="CV135" s="110"/>
      <c r="CW135" s="110"/>
      <c r="CX135" s="110"/>
    </row>
    <row r="136" spans="7:102" ht="14.25" customHeight="1" x14ac:dyDescent="0.25">
      <c r="G136" s="110"/>
      <c r="H136" s="110"/>
      <c r="I136" s="110"/>
      <c r="J136" s="110"/>
      <c r="K136" s="110"/>
      <c r="L136" s="110"/>
      <c r="M136" s="110"/>
      <c r="N136" s="110"/>
      <c r="O136" s="110"/>
      <c r="P136" s="110"/>
      <c r="Q136" s="110"/>
      <c r="R136" s="110"/>
      <c r="S136" s="110"/>
      <c r="T136" s="110"/>
      <c r="U136" s="110"/>
      <c r="V136" s="110"/>
      <c r="W136" s="110"/>
      <c r="X136" s="110"/>
      <c r="Y136" s="110"/>
      <c r="Z136" s="110"/>
      <c r="AA136" s="110"/>
      <c r="AB136" s="110"/>
      <c r="AC136" s="110"/>
      <c r="AD136" s="110"/>
      <c r="AE136" s="110"/>
      <c r="AF136" s="110"/>
      <c r="AG136" s="110"/>
      <c r="AH136" s="110"/>
      <c r="AI136" s="110"/>
      <c r="AJ136" s="110"/>
      <c r="AK136" s="110"/>
      <c r="AL136" s="110"/>
      <c r="AM136" s="110"/>
      <c r="AN136" s="110"/>
      <c r="AO136" s="110"/>
      <c r="AP136" s="110"/>
      <c r="AQ136" s="110"/>
      <c r="AR136" s="110"/>
      <c r="AS136" s="110"/>
      <c r="AT136" s="110"/>
      <c r="AU136" s="110"/>
      <c r="AV136" s="110"/>
      <c r="AW136" s="110"/>
      <c r="AX136" s="110"/>
      <c r="AY136" s="110"/>
      <c r="AZ136" s="110"/>
      <c r="BA136" s="110"/>
      <c r="BB136" s="110"/>
      <c r="BC136" s="110"/>
      <c r="BD136" s="110"/>
      <c r="BE136" s="110"/>
      <c r="BF136" s="110"/>
      <c r="BG136" s="110"/>
      <c r="BH136" s="110"/>
      <c r="BI136" s="110"/>
      <c r="BJ136" s="110"/>
      <c r="BK136" s="110"/>
      <c r="BL136" s="110"/>
      <c r="BM136" s="110"/>
      <c r="BN136" s="110"/>
      <c r="BO136" s="110"/>
      <c r="BP136" s="110"/>
      <c r="BQ136" s="110"/>
      <c r="BR136" s="110"/>
      <c r="BS136" s="110"/>
      <c r="BT136" s="110"/>
      <c r="BU136" s="110"/>
      <c r="BV136" s="110"/>
      <c r="BW136" s="110"/>
      <c r="BX136" s="110"/>
      <c r="BY136" s="110"/>
      <c r="BZ136" s="110"/>
      <c r="CA136" s="110"/>
      <c r="CB136" s="110"/>
      <c r="CC136" s="110"/>
      <c r="CD136" s="110"/>
      <c r="CE136" s="110"/>
      <c r="CF136" s="110"/>
      <c r="CG136" s="110"/>
      <c r="CH136" s="110"/>
      <c r="CI136" s="110"/>
      <c r="CJ136" s="110"/>
      <c r="CK136" s="110"/>
      <c r="CL136" s="110"/>
      <c r="CM136" s="110"/>
      <c r="CN136" s="110"/>
      <c r="CO136" s="110"/>
      <c r="CP136" s="110"/>
      <c r="CQ136" s="110"/>
      <c r="CR136" s="110"/>
      <c r="CS136" s="110"/>
      <c r="CT136" s="110"/>
      <c r="CU136" s="110"/>
      <c r="CV136" s="110"/>
      <c r="CW136" s="110"/>
      <c r="CX136" s="110"/>
    </row>
    <row r="137" spans="7:102" ht="14.25" customHeight="1" x14ac:dyDescent="0.25">
      <c r="G137" s="110"/>
      <c r="H137" s="110"/>
      <c r="I137" s="110"/>
      <c r="J137" s="110"/>
      <c r="K137" s="110"/>
      <c r="L137" s="110"/>
      <c r="M137" s="110"/>
      <c r="N137" s="110"/>
      <c r="O137" s="110"/>
      <c r="P137" s="110"/>
      <c r="Q137" s="110"/>
      <c r="R137" s="110"/>
      <c r="S137" s="110"/>
      <c r="T137" s="110"/>
      <c r="U137" s="110"/>
      <c r="V137" s="110"/>
      <c r="W137" s="110"/>
      <c r="X137" s="110"/>
      <c r="Y137" s="110"/>
      <c r="Z137" s="110"/>
      <c r="AA137" s="110"/>
      <c r="AB137" s="110"/>
      <c r="AC137" s="110"/>
      <c r="AD137" s="110"/>
      <c r="AE137" s="110"/>
      <c r="AF137" s="110"/>
      <c r="AG137" s="110"/>
      <c r="AH137" s="110"/>
      <c r="AI137" s="110"/>
      <c r="AJ137" s="110"/>
      <c r="AK137" s="110"/>
      <c r="AL137" s="110"/>
      <c r="AM137" s="110"/>
      <c r="AN137" s="110"/>
      <c r="AO137" s="110"/>
      <c r="AP137" s="110"/>
      <c r="AQ137" s="110"/>
      <c r="AR137" s="110"/>
      <c r="AS137" s="110"/>
      <c r="AT137" s="110"/>
      <c r="AU137" s="110"/>
      <c r="AV137" s="110"/>
      <c r="AW137" s="110"/>
      <c r="AX137" s="110"/>
      <c r="AY137" s="110"/>
      <c r="AZ137" s="110"/>
      <c r="BA137" s="110"/>
      <c r="BB137" s="110"/>
      <c r="BC137" s="110"/>
      <c r="BD137" s="110"/>
      <c r="BE137" s="110"/>
      <c r="BF137" s="110"/>
      <c r="BG137" s="110"/>
      <c r="BH137" s="110"/>
      <c r="BI137" s="110"/>
      <c r="BJ137" s="110"/>
      <c r="BK137" s="110"/>
      <c r="BL137" s="110"/>
      <c r="BM137" s="110"/>
      <c r="BN137" s="110"/>
      <c r="BO137" s="110"/>
      <c r="BP137" s="110"/>
      <c r="BQ137" s="110"/>
      <c r="BR137" s="110"/>
      <c r="BS137" s="110"/>
      <c r="BT137" s="110"/>
      <c r="BU137" s="110"/>
      <c r="BV137" s="110"/>
      <c r="BW137" s="110"/>
      <c r="BX137" s="110"/>
      <c r="BY137" s="110"/>
      <c r="BZ137" s="110"/>
      <c r="CA137" s="110"/>
      <c r="CB137" s="110"/>
      <c r="CC137" s="110"/>
      <c r="CD137" s="110"/>
      <c r="CE137" s="110"/>
      <c r="CF137" s="110"/>
      <c r="CG137" s="110"/>
      <c r="CH137" s="110"/>
      <c r="CI137" s="110"/>
      <c r="CJ137" s="110"/>
      <c r="CK137" s="110"/>
      <c r="CL137" s="110"/>
      <c r="CM137" s="110"/>
      <c r="CN137" s="110"/>
      <c r="CO137" s="110"/>
      <c r="CP137" s="110"/>
      <c r="CQ137" s="110"/>
      <c r="CR137" s="110"/>
      <c r="CS137" s="110"/>
      <c r="CT137" s="110"/>
      <c r="CU137" s="110"/>
      <c r="CV137" s="110"/>
      <c r="CW137" s="110"/>
      <c r="CX137" s="110"/>
    </row>
    <row r="138" spans="7:102" ht="14.25" customHeight="1" x14ac:dyDescent="0.25">
      <c r="G138" s="110"/>
      <c r="H138" s="110"/>
      <c r="I138" s="110"/>
      <c r="J138" s="110"/>
      <c r="K138" s="110"/>
      <c r="L138" s="110"/>
      <c r="M138" s="110"/>
      <c r="N138" s="110"/>
      <c r="O138" s="110"/>
      <c r="P138" s="110"/>
      <c r="Q138" s="110"/>
      <c r="R138" s="110"/>
      <c r="S138" s="110"/>
      <c r="T138" s="110"/>
      <c r="U138" s="110"/>
      <c r="V138" s="110"/>
      <c r="W138" s="110"/>
      <c r="X138" s="110"/>
      <c r="Y138" s="110"/>
      <c r="Z138" s="110"/>
      <c r="AA138" s="110"/>
      <c r="AB138" s="110"/>
      <c r="AC138" s="110"/>
      <c r="AD138" s="110"/>
      <c r="AE138" s="110"/>
      <c r="AF138" s="110"/>
      <c r="AG138" s="110"/>
      <c r="AH138" s="110"/>
      <c r="AI138" s="110"/>
      <c r="AJ138" s="110"/>
      <c r="AK138" s="110"/>
      <c r="AL138" s="110"/>
      <c r="AM138" s="110"/>
      <c r="AN138" s="110"/>
      <c r="AO138" s="110"/>
      <c r="AP138" s="110"/>
      <c r="AQ138" s="110"/>
      <c r="AR138" s="110"/>
      <c r="AS138" s="110"/>
      <c r="AT138" s="110"/>
      <c r="AU138" s="110"/>
      <c r="AV138" s="110"/>
      <c r="AW138" s="110"/>
      <c r="AX138" s="110"/>
      <c r="AY138" s="110"/>
      <c r="AZ138" s="110"/>
      <c r="BA138" s="110"/>
      <c r="BB138" s="110"/>
      <c r="BC138" s="110"/>
      <c r="BD138" s="110"/>
      <c r="BE138" s="110"/>
      <c r="BF138" s="110"/>
      <c r="BG138" s="110"/>
      <c r="BH138" s="110"/>
      <c r="BI138" s="110"/>
      <c r="BJ138" s="110"/>
      <c r="BK138" s="110"/>
      <c r="BL138" s="110"/>
      <c r="BM138" s="110"/>
      <c r="BN138" s="110"/>
      <c r="BO138" s="110"/>
      <c r="BP138" s="110"/>
      <c r="BQ138" s="110"/>
      <c r="BR138" s="110"/>
      <c r="BS138" s="110"/>
      <c r="BT138" s="110"/>
      <c r="BU138" s="110"/>
      <c r="BV138" s="110"/>
      <c r="BW138" s="110"/>
      <c r="BX138" s="110"/>
      <c r="BY138" s="110"/>
      <c r="BZ138" s="110"/>
      <c r="CA138" s="110"/>
      <c r="CB138" s="110"/>
      <c r="CC138" s="110"/>
      <c r="CD138" s="110"/>
      <c r="CE138" s="110"/>
      <c r="CF138" s="110"/>
      <c r="CG138" s="110"/>
      <c r="CH138" s="110"/>
      <c r="CI138" s="110"/>
      <c r="CJ138" s="110"/>
      <c r="CK138" s="110"/>
      <c r="CL138" s="110"/>
      <c r="CM138" s="110"/>
      <c r="CN138" s="110"/>
      <c r="CO138" s="110"/>
      <c r="CP138" s="110"/>
      <c r="CQ138" s="110"/>
      <c r="CR138" s="110"/>
      <c r="CS138" s="110"/>
      <c r="CT138" s="110"/>
      <c r="CU138" s="110"/>
      <c r="CV138" s="110"/>
      <c r="CW138" s="110"/>
      <c r="CX138" s="110"/>
    </row>
    <row r="139" spans="7:102" ht="14.25" customHeight="1" x14ac:dyDescent="0.25">
      <c r="G139" s="110"/>
      <c r="H139" s="110"/>
      <c r="I139" s="110"/>
      <c r="J139" s="110"/>
      <c r="K139" s="110"/>
      <c r="L139" s="110"/>
      <c r="M139" s="110"/>
      <c r="N139" s="110"/>
      <c r="O139" s="110"/>
      <c r="P139" s="110"/>
      <c r="Q139" s="110"/>
      <c r="R139" s="110"/>
      <c r="S139" s="110"/>
      <c r="T139" s="110"/>
      <c r="U139" s="110"/>
      <c r="V139" s="110"/>
      <c r="W139" s="110"/>
      <c r="X139" s="110"/>
      <c r="Y139" s="110"/>
      <c r="Z139" s="110"/>
      <c r="AA139" s="110"/>
      <c r="AB139" s="110"/>
      <c r="AC139" s="110"/>
      <c r="AD139" s="110"/>
      <c r="AE139" s="110"/>
      <c r="AF139" s="110"/>
      <c r="AG139" s="110"/>
      <c r="AH139" s="110"/>
      <c r="AI139" s="110"/>
      <c r="AJ139" s="110"/>
      <c r="AK139" s="110"/>
      <c r="AL139" s="110"/>
      <c r="AM139" s="110"/>
      <c r="AN139" s="110"/>
      <c r="AO139" s="110"/>
      <c r="AP139" s="110"/>
      <c r="AQ139" s="110"/>
      <c r="AR139" s="110"/>
      <c r="AS139" s="110"/>
      <c r="AT139" s="110"/>
      <c r="AU139" s="110"/>
      <c r="AV139" s="110"/>
      <c r="AW139" s="110"/>
      <c r="AX139" s="110"/>
      <c r="AY139" s="110"/>
      <c r="AZ139" s="110"/>
      <c r="BA139" s="110"/>
      <c r="BB139" s="110"/>
      <c r="BC139" s="110"/>
      <c r="BD139" s="110"/>
      <c r="BE139" s="110"/>
      <c r="BF139" s="110"/>
      <c r="BG139" s="110"/>
      <c r="BH139" s="110"/>
      <c r="BI139" s="110"/>
      <c r="BJ139" s="110"/>
      <c r="BK139" s="110"/>
      <c r="BL139" s="110"/>
      <c r="BM139" s="110"/>
      <c r="BN139" s="110"/>
      <c r="BO139" s="110"/>
      <c r="BP139" s="110"/>
      <c r="BQ139" s="110"/>
      <c r="BR139" s="110"/>
      <c r="BS139" s="110"/>
      <c r="BT139" s="110"/>
      <c r="BU139" s="110"/>
      <c r="BV139" s="110"/>
      <c r="BW139" s="110"/>
      <c r="BX139" s="110"/>
      <c r="BY139" s="110"/>
      <c r="BZ139" s="110"/>
      <c r="CA139" s="110"/>
      <c r="CB139" s="110"/>
      <c r="CC139" s="110"/>
      <c r="CD139" s="110"/>
      <c r="CE139" s="110"/>
      <c r="CF139" s="110"/>
      <c r="CG139" s="110"/>
      <c r="CH139" s="110"/>
      <c r="CI139" s="110"/>
      <c r="CJ139" s="110"/>
      <c r="CK139" s="110"/>
      <c r="CL139" s="110"/>
      <c r="CM139" s="110"/>
      <c r="CN139" s="110"/>
      <c r="CO139" s="110"/>
      <c r="CP139" s="110"/>
      <c r="CQ139" s="110"/>
      <c r="CR139" s="110"/>
      <c r="CS139" s="110"/>
      <c r="CT139" s="110"/>
      <c r="CU139" s="110"/>
      <c r="CV139" s="110"/>
      <c r="CW139" s="110"/>
      <c r="CX139" s="110"/>
    </row>
    <row r="140" spans="7:102" ht="14.25" customHeight="1" x14ac:dyDescent="0.25">
      <c r="G140" s="110"/>
      <c r="H140" s="110"/>
      <c r="I140" s="110"/>
      <c r="J140" s="110"/>
      <c r="K140" s="110"/>
      <c r="L140" s="110"/>
      <c r="M140" s="110"/>
      <c r="N140" s="110"/>
      <c r="O140" s="110"/>
      <c r="P140" s="110"/>
      <c r="Q140" s="110"/>
      <c r="R140" s="110"/>
      <c r="S140" s="110"/>
      <c r="T140" s="110"/>
      <c r="U140" s="110"/>
      <c r="V140" s="110"/>
      <c r="W140" s="110"/>
      <c r="X140" s="110"/>
      <c r="Y140" s="110"/>
      <c r="Z140" s="110"/>
      <c r="AA140" s="110"/>
      <c r="AB140" s="110"/>
      <c r="AC140" s="110"/>
      <c r="AD140" s="110"/>
      <c r="AE140" s="110"/>
      <c r="AF140" s="110"/>
      <c r="AG140" s="110"/>
      <c r="AH140" s="110"/>
      <c r="AI140" s="110"/>
      <c r="AJ140" s="110"/>
      <c r="AK140" s="110"/>
      <c r="AL140" s="110"/>
      <c r="AM140" s="110"/>
      <c r="AN140" s="110"/>
      <c r="AO140" s="110"/>
      <c r="AP140" s="110"/>
      <c r="AQ140" s="110"/>
      <c r="AR140" s="110"/>
      <c r="AS140" s="110"/>
      <c r="AT140" s="110"/>
      <c r="AU140" s="110"/>
      <c r="AV140" s="110"/>
      <c r="AW140" s="110"/>
      <c r="AX140" s="110"/>
      <c r="AY140" s="110"/>
      <c r="AZ140" s="110"/>
      <c r="BA140" s="110"/>
      <c r="BB140" s="110"/>
      <c r="BC140" s="110"/>
      <c r="BD140" s="110"/>
      <c r="BE140" s="110"/>
      <c r="BF140" s="110"/>
      <c r="BG140" s="110"/>
      <c r="BH140" s="110"/>
      <c r="BI140" s="110"/>
      <c r="BJ140" s="110"/>
      <c r="BK140" s="110"/>
      <c r="BL140" s="110"/>
      <c r="BM140" s="110"/>
      <c r="BN140" s="110"/>
      <c r="BO140" s="110"/>
      <c r="BP140" s="110"/>
      <c r="BQ140" s="110"/>
      <c r="BR140" s="110"/>
      <c r="BS140" s="110"/>
      <c r="BT140" s="110"/>
      <c r="BU140" s="110"/>
      <c r="BV140" s="110"/>
      <c r="BW140" s="110"/>
      <c r="BX140" s="110"/>
      <c r="BY140" s="110"/>
      <c r="BZ140" s="110"/>
      <c r="CA140" s="110"/>
      <c r="CB140" s="110"/>
      <c r="CC140" s="110"/>
      <c r="CD140" s="110"/>
      <c r="CE140" s="110"/>
      <c r="CF140" s="110"/>
      <c r="CG140" s="110"/>
      <c r="CH140" s="110"/>
      <c r="CI140" s="110"/>
      <c r="CJ140" s="110"/>
      <c r="CK140" s="110"/>
      <c r="CL140" s="110"/>
      <c r="CM140" s="110"/>
      <c r="CN140" s="110"/>
      <c r="CO140" s="110"/>
      <c r="CP140" s="110"/>
      <c r="CQ140" s="110"/>
      <c r="CR140" s="110"/>
      <c r="CS140" s="110"/>
      <c r="CT140" s="110"/>
      <c r="CU140" s="110"/>
      <c r="CV140" s="110"/>
      <c r="CW140" s="110"/>
      <c r="CX140" s="110"/>
    </row>
    <row r="141" spans="7:102" ht="14.25" customHeight="1" x14ac:dyDescent="0.25">
      <c r="G141" s="110"/>
      <c r="H141" s="110"/>
      <c r="I141" s="110"/>
      <c r="J141" s="110"/>
      <c r="K141" s="110"/>
      <c r="L141" s="110"/>
      <c r="M141" s="110"/>
      <c r="N141" s="110"/>
      <c r="O141" s="110"/>
      <c r="P141" s="110"/>
      <c r="Q141" s="110"/>
      <c r="R141" s="110"/>
      <c r="S141" s="110"/>
      <c r="T141" s="110"/>
      <c r="U141" s="110"/>
      <c r="V141" s="110"/>
      <c r="W141" s="110"/>
      <c r="X141" s="110"/>
      <c r="Y141" s="110"/>
      <c r="Z141" s="110"/>
      <c r="AA141" s="110"/>
      <c r="AB141" s="110"/>
      <c r="AC141" s="110"/>
      <c r="AD141" s="110"/>
      <c r="AE141" s="110"/>
      <c r="AF141" s="110"/>
      <c r="AG141" s="110"/>
      <c r="AH141" s="110"/>
      <c r="AI141" s="110"/>
      <c r="AJ141" s="110"/>
      <c r="AK141" s="110"/>
      <c r="AL141" s="110"/>
      <c r="AM141" s="110"/>
      <c r="AN141" s="110"/>
      <c r="AO141" s="110"/>
      <c r="AP141" s="110"/>
      <c r="AQ141" s="110"/>
      <c r="AR141" s="110"/>
      <c r="AS141" s="110"/>
      <c r="AT141" s="110"/>
      <c r="AU141" s="110"/>
      <c r="AV141" s="110"/>
      <c r="AW141" s="110"/>
      <c r="AX141" s="110"/>
      <c r="AY141" s="110"/>
      <c r="AZ141" s="110"/>
      <c r="BA141" s="110"/>
      <c r="BB141" s="110"/>
      <c r="BC141" s="110"/>
      <c r="BD141" s="110"/>
      <c r="BE141" s="110"/>
      <c r="BF141" s="110"/>
      <c r="BG141" s="110"/>
      <c r="BH141" s="110"/>
      <c r="BI141" s="110"/>
      <c r="BJ141" s="110"/>
      <c r="BK141" s="110"/>
      <c r="BL141" s="110"/>
      <c r="BM141" s="110"/>
      <c r="BN141" s="110"/>
      <c r="BO141" s="110"/>
      <c r="BP141" s="110"/>
      <c r="BQ141" s="110"/>
      <c r="BR141" s="110"/>
      <c r="BS141" s="110"/>
      <c r="BT141" s="110"/>
      <c r="BU141" s="110"/>
      <c r="BV141" s="110"/>
      <c r="BW141" s="110"/>
      <c r="BX141" s="110"/>
      <c r="BY141" s="110"/>
      <c r="BZ141" s="110"/>
      <c r="CA141" s="110"/>
      <c r="CB141" s="110"/>
      <c r="CC141" s="110"/>
      <c r="CD141" s="110"/>
      <c r="CE141" s="110"/>
      <c r="CF141" s="110"/>
      <c r="CG141" s="110"/>
      <c r="CH141" s="110"/>
      <c r="CI141" s="110"/>
      <c r="CJ141" s="110"/>
      <c r="CK141" s="110"/>
      <c r="CL141" s="110"/>
      <c r="CM141" s="110"/>
      <c r="CN141" s="110"/>
      <c r="CO141" s="110"/>
      <c r="CP141" s="110"/>
      <c r="CQ141" s="110"/>
      <c r="CR141" s="110"/>
      <c r="CS141" s="110"/>
      <c r="CT141" s="110"/>
      <c r="CU141" s="110"/>
      <c r="CV141" s="110"/>
      <c r="CW141" s="110"/>
      <c r="CX141" s="110"/>
    </row>
    <row r="142" spans="7:102" ht="14.25" customHeight="1" x14ac:dyDescent="0.25">
      <c r="G142" s="110"/>
      <c r="H142" s="110"/>
      <c r="I142" s="110"/>
      <c r="J142" s="110"/>
      <c r="K142" s="110"/>
      <c r="L142" s="110"/>
      <c r="M142" s="110"/>
      <c r="N142" s="110"/>
      <c r="O142" s="110"/>
      <c r="P142" s="110"/>
      <c r="Q142" s="110"/>
      <c r="R142" s="110"/>
      <c r="S142" s="110"/>
      <c r="T142" s="110"/>
      <c r="U142" s="110"/>
      <c r="V142" s="110"/>
      <c r="W142" s="110"/>
      <c r="X142" s="110"/>
      <c r="Y142" s="110"/>
      <c r="Z142" s="110"/>
      <c r="AA142" s="110"/>
      <c r="AB142" s="110"/>
      <c r="AC142" s="110"/>
      <c r="AD142" s="110"/>
      <c r="AE142" s="110"/>
      <c r="AF142" s="110"/>
      <c r="AG142" s="110"/>
      <c r="AH142" s="110"/>
      <c r="AI142" s="110"/>
      <c r="AJ142" s="110"/>
      <c r="AK142" s="110"/>
      <c r="AL142" s="110"/>
      <c r="AM142" s="110"/>
      <c r="AN142" s="110"/>
      <c r="AO142" s="110"/>
      <c r="AP142" s="110"/>
      <c r="AQ142" s="110"/>
      <c r="AR142" s="110"/>
      <c r="AS142" s="110"/>
      <c r="AT142" s="110"/>
      <c r="AU142" s="110"/>
      <c r="AV142" s="110"/>
      <c r="AW142" s="110"/>
      <c r="AX142" s="110"/>
      <c r="AY142" s="110"/>
      <c r="AZ142" s="110"/>
      <c r="BA142" s="110"/>
      <c r="BB142" s="110"/>
      <c r="BC142" s="110"/>
      <c r="BD142" s="110"/>
      <c r="BE142" s="110"/>
      <c r="BF142" s="110"/>
      <c r="BG142" s="110"/>
      <c r="BH142" s="110"/>
      <c r="BI142" s="110"/>
      <c r="BJ142" s="110"/>
      <c r="BK142" s="110"/>
      <c r="BL142" s="110"/>
      <c r="BM142" s="110"/>
      <c r="BN142" s="110"/>
      <c r="BO142" s="110"/>
      <c r="BP142" s="110"/>
      <c r="BQ142" s="110"/>
      <c r="BR142" s="110"/>
      <c r="BS142" s="110"/>
      <c r="BT142" s="110"/>
      <c r="BU142" s="110"/>
      <c r="BV142" s="110"/>
      <c r="BW142" s="110"/>
      <c r="BX142" s="110"/>
      <c r="BY142" s="110"/>
      <c r="BZ142" s="110"/>
      <c r="CA142" s="110"/>
      <c r="CB142" s="110"/>
      <c r="CC142" s="110"/>
      <c r="CD142" s="110"/>
      <c r="CE142" s="110"/>
      <c r="CF142" s="110"/>
      <c r="CG142" s="110"/>
      <c r="CH142" s="110"/>
      <c r="CI142" s="110"/>
      <c r="CJ142" s="110"/>
      <c r="CK142" s="110"/>
      <c r="CL142" s="110"/>
      <c r="CM142" s="110"/>
      <c r="CN142" s="110"/>
      <c r="CO142" s="110"/>
      <c r="CP142" s="110"/>
      <c r="CQ142" s="110"/>
      <c r="CR142" s="110"/>
      <c r="CS142" s="110"/>
      <c r="CT142" s="110"/>
      <c r="CU142" s="110"/>
      <c r="CV142" s="110"/>
      <c r="CW142" s="110"/>
      <c r="CX142" s="110"/>
    </row>
    <row r="143" spans="7:102" ht="14.25" customHeight="1" x14ac:dyDescent="0.25">
      <c r="G143" s="110"/>
      <c r="H143" s="110"/>
      <c r="I143" s="110"/>
      <c r="J143" s="110"/>
      <c r="K143" s="110"/>
      <c r="L143" s="110"/>
      <c r="M143" s="110"/>
      <c r="N143" s="110"/>
      <c r="O143" s="110"/>
      <c r="P143" s="110"/>
      <c r="Q143" s="110"/>
      <c r="R143" s="110"/>
      <c r="S143" s="110"/>
      <c r="T143" s="110"/>
      <c r="U143" s="110"/>
      <c r="V143" s="110"/>
      <c r="W143" s="110"/>
      <c r="X143" s="110"/>
      <c r="Y143" s="110"/>
      <c r="Z143" s="110"/>
      <c r="AA143" s="110"/>
      <c r="AB143" s="110"/>
      <c r="AC143" s="110"/>
      <c r="AD143" s="110"/>
      <c r="AE143" s="110"/>
      <c r="AF143" s="110"/>
      <c r="AG143" s="110"/>
      <c r="AH143" s="110"/>
      <c r="AI143" s="110"/>
      <c r="AJ143" s="110"/>
      <c r="AK143" s="110"/>
      <c r="AL143" s="110"/>
      <c r="AM143" s="110"/>
      <c r="AN143" s="110"/>
      <c r="AO143" s="110"/>
      <c r="AP143" s="110"/>
      <c r="AQ143" s="110"/>
      <c r="AR143" s="110"/>
      <c r="AS143" s="110"/>
      <c r="AT143" s="110"/>
      <c r="AU143" s="110"/>
      <c r="AV143" s="110"/>
      <c r="AW143" s="110"/>
      <c r="AX143" s="110"/>
      <c r="AY143" s="110"/>
      <c r="AZ143" s="110"/>
      <c r="BA143" s="110"/>
      <c r="BB143" s="110"/>
      <c r="BC143" s="110"/>
      <c r="BD143" s="110"/>
      <c r="BE143" s="110"/>
      <c r="BF143" s="110"/>
      <c r="BG143" s="110"/>
      <c r="BH143" s="110"/>
      <c r="BI143" s="110"/>
      <c r="BJ143" s="110"/>
      <c r="BK143" s="110"/>
      <c r="BL143" s="110"/>
      <c r="BM143" s="110"/>
      <c r="BN143" s="110"/>
      <c r="BO143" s="110"/>
      <c r="BP143" s="110"/>
      <c r="BQ143" s="110"/>
      <c r="BR143" s="110"/>
      <c r="BS143" s="110"/>
      <c r="BT143" s="110"/>
      <c r="BU143" s="110"/>
      <c r="BV143" s="110"/>
      <c r="BW143" s="110"/>
      <c r="BX143" s="110"/>
      <c r="BY143" s="110"/>
      <c r="BZ143" s="110"/>
      <c r="CA143" s="110"/>
      <c r="CB143" s="110"/>
      <c r="CC143" s="110"/>
      <c r="CD143" s="110"/>
      <c r="CE143" s="110"/>
      <c r="CF143" s="110"/>
      <c r="CG143" s="110"/>
      <c r="CH143" s="110"/>
      <c r="CI143" s="110"/>
      <c r="CJ143" s="110"/>
      <c r="CK143" s="110"/>
      <c r="CL143" s="110"/>
      <c r="CM143" s="110"/>
      <c r="CN143" s="110"/>
      <c r="CO143" s="110"/>
      <c r="CP143" s="110"/>
      <c r="CQ143" s="110"/>
      <c r="CR143" s="110"/>
      <c r="CS143" s="110"/>
      <c r="CT143" s="110"/>
      <c r="CU143" s="110"/>
      <c r="CV143" s="110"/>
      <c r="CW143" s="110"/>
      <c r="CX143" s="110"/>
    </row>
    <row r="144" spans="7:102" ht="14.25" customHeight="1" x14ac:dyDescent="0.25">
      <c r="G144" s="110"/>
      <c r="H144" s="110"/>
      <c r="I144" s="110"/>
      <c r="J144" s="110"/>
      <c r="K144" s="110"/>
      <c r="L144" s="110"/>
      <c r="M144" s="110"/>
      <c r="N144" s="110"/>
      <c r="O144" s="110"/>
      <c r="P144" s="110"/>
      <c r="Q144" s="110"/>
      <c r="R144" s="110"/>
      <c r="S144" s="110"/>
      <c r="T144" s="110"/>
      <c r="U144" s="110"/>
      <c r="V144" s="110"/>
      <c r="W144" s="110"/>
      <c r="X144" s="110"/>
      <c r="Y144" s="110"/>
      <c r="Z144" s="110"/>
      <c r="AA144" s="110"/>
      <c r="AB144" s="110"/>
      <c r="AC144" s="110"/>
      <c r="AD144" s="110"/>
      <c r="AE144" s="110"/>
      <c r="AF144" s="110"/>
      <c r="AG144" s="110"/>
      <c r="AH144" s="110"/>
      <c r="AI144" s="110"/>
      <c r="AJ144" s="110"/>
      <c r="AK144" s="110"/>
      <c r="AL144" s="110"/>
      <c r="AM144" s="110"/>
      <c r="AN144" s="110"/>
      <c r="AO144" s="110"/>
      <c r="AP144" s="110"/>
      <c r="AQ144" s="110"/>
      <c r="AR144" s="110"/>
      <c r="AS144" s="110"/>
      <c r="AT144" s="110"/>
      <c r="AU144" s="110"/>
      <c r="AV144" s="110"/>
      <c r="AW144" s="110"/>
      <c r="AX144" s="110"/>
      <c r="AY144" s="110"/>
      <c r="AZ144" s="110"/>
      <c r="BA144" s="110"/>
      <c r="BB144" s="110"/>
      <c r="BC144" s="110"/>
      <c r="BD144" s="110"/>
      <c r="BE144" s="110"/>
      <c r="BF144" s="110"/>
      <c r="BG144" s="110"/>
      <c r="BH144" s="110"/>
      <c r="BI144" s="110"/>
      <c r="BJ144" s="110"/>
      <c r="BK144" s="110"/>
      <c r="BL144" s="110"/>
      <c r="BM144" s="110"/>
      <c r="BN144" s="110"/>
      <c r="BO144" s="110"/>
      <c r="BP144" s="110"/>
      <c r="BQ144" s="110"/>
      <c r="BR144" s="110"/>
      <c r="BS144" s="110"/>
      <c r="BT144" s="110"/>
      <c r="BU144" s="110"/>
      <c r="BV144" s="110"/>
      <c r="BW144" s="110"/>
      <c r="BX144" s="110"/>
      <c r="BY144" s="110"/>
      <c r="BZ144" s="110"/>
      <c r="CA144" s="110"/>
      <c r="CB144" s="110"/>
      <c r="CC144" s="110"/>
      <c r="CD144" s="110"/>
      <c r="CE144" s="110"/>
      <c r="CF144" s="110"/>
      <c r="CG144" s="110"/>
      <c r="CH144" s="110"/>
      <c r="CI144" s="110"/>
      <c r="CJ144" s="110"/>
      <c r="CK144" s="110"/>
      <c r="CL144" s="110"/>
      <c r="CM144" s="110"/>
      <c r="CN144" s="110"/>
      <c r="CO144" s="110"/>
      <c r="CP144" s="110"/>
      <c r="CQ144" s="110"/>
      <c r="CR144" s="110"/>
      <c r="CS144" s="110"/>
      <c r="CT144" s="110"/>
      <c r="CU144" s="110"/>
      <c r="CV144" s="110"/>
      <c r="CW144" s="110"/>
      <c r="CX144" s="110"/>
    </row>
    <row r="145" spans="7:102" ht="14.25" customHeight="1" x14ac:dyDescent="0.25">
      <c r="G145" s="110"/>
      <c r="H145" s="110"/>
      <c r="I145" s="110"/>
      <c r="J145" s="110"/>
      <c r="K145" s="110"/>
      <c r="L145" s="110"/>
      <c r="M145" s="110"/>
      <c r="N145" s="110"/>
      <c r="O145" s="110"/>
      <c r="P145" s="110"/>
      <c r="Q145" s="110"/>
      <c r="R145" s="110"/>
      <c r="S145" s="110"/>
      <c r="T145" s="110"/>
      <c r="U145" s="110"/>
      <c r="V145" s="110"/>
      <c r="W145" s="110"/>
      <c r="X145" s="110"/>
      <c r="Y145" s="110"/>
      <c r="Z145" s="110"/>
      <c r="AA145" s="110"/>
      <c r="AB145" s="110"/>
      <c r="AC145" s="110"/>
      <c r="AD145" s="110"/>
      <c r="AE145" s="110"/>
      <c r="AF145" s="110"/>
      <c r="AG145" s="110"/>
      <c r="AH145" s="110"/>
      <c r="AI145" s="110"/>
      <c r="AJ145" s="110"/>
      <c r="AK145" s="110"/>
      <c r="AL145" s="110"/>
      <c r="AM145" s="110"/>
      <c r="AN145" s="110"/>
      <c r="AO145" s="110"/>
      <c r="AP145" s="110"/>
      <c r="AQ145" s="110"/>
      <c r="AR145" s="110"/>
      <c r="AS145" s="110"/>
      <c r="AT145" s="110"/>
      <c r="AU145" s="110"/>
      <c r="AV145" s="110"/>
      <c r="AW145" s="110"/>
      <c r="AX145" s="110"/>
      <c r="AY145" s="110"/>
      <c r="AZ145" s="110"/>
      <c r="BA145" s="110"/>
      <c r="BB145" s="110"/>
      <c r="BC145" s="110"/>
      <c r="BD145" s="110"/>
      <c r="BE145" s="110"/>
      <c r="BF145" s="110"/>
      <c r="BG145" s="110"/>
      <c r="BH145" s="110"/>
      <c r="BI145" s="110"/>
      <c r="BJ145" s="110"/>
      <c r="BK145" s="110"/>
      <c r="BL145" s="110"/>
      <c r="BM145" s="110"/>
      <c r="BN145" s="110"/>
      <c r="BO145" s="110"/>
      <c r="BP145" s="110"/>
      <c r="BQ145" s="110"/>
      <c r="BR145" s="110"/>
      <c r="BS145" s="110"/>
      <c r="BT145" s="110"/>
      <c r="BU145" s="110"/>
      <c r="BV145" s="110"/>
      <c r="BW145" s="110"/>
      <c r="BX145" s="110"/>
      <c r="BY145" s="110"/>
      <c r="BZ145" s="110"/>
      <c r="CA145" s="110"/>
      <c r="CB145" s="110"/>
      <c r="CC145" s="110"/>
      <c r="CD145" s="110"/>
      <c r="CE145" s="110"/>
      <c r="CF145" s="110"/>
      <c r="CG145" s="110"/>
      <c r="CH145" s="110"/>
      <c r="CI145" s="110"/>
      <c r="CJ145" s="110"/>
      <c r="CK145" s="110"/>
      <c r="CL145" s="110"/>
      <c r="CM145" s="110"/>
      <c r="CN145" s="110"/>
      <c r="CO145" s="110"/>
      <c r="CP145" s="110"/>
      <c r="CQ145" s="110"/>
      <c r="CR145" s="110"/>
      <c r="CS145" s="110"/>
      <c r="CT145" s="110"/>
      <c r="CU145" s="110"/>
      <c r="CV145" s="110"/>
      <c r="CW145" s="110"/>
      <c r="CX145" s="110"/>
    </row>
    <row r="146" spans="7:102" ht="14.25" customHeight="1" x14ac:dyDescent="0.25">
      <c r="G146" s="110"/>
      <c r="H146" s="110"/>
      <c r="I146" s="110"/>
      <c r="J146" s="110"/>
      <c r="K146" s="110"/>
      <c r="L146" s="110"/>
      <c r="M146" s="110"/>
      <c r="N146" s="110"/>
      <c r="O146" s="110"/>
      <c r="P146" s="110"/>
      <c r="Q146" s="110"/>
      <c r="R146" s="110"/>
      <c r="S146" s="110"/>
      <c r="T146" s="110"/>
      <c r="U146" s="110"/>
      <c r="V146" s="110"/>
      <c r="W146" s="110"/>
      <c r="X146" s="110"/>
      <c r="Y146" s="110"/>
      <c r="Z146" s="110"/>
      <c r="AA146" s="110"/>
      <c r="AB146" s="110"/>
      <c r="AC146" s="110"/>
      <c r="AD146" s="110"/>
      <c r="AE146" s="110"/>
      <c r="AF146" s="110"/>
      <c r="AG146" s="110"/>
      <c r="AH146" s="110"/>
      <c r="AI146" s="110"/>
      <c r="AJ146" s="110"/>
      <c r="AK146" s="110"/>
      <c r="AL146" s="110"/>
      <c r="AM146" s="110"/>
      <c r="AN146" s="110"/>
      <c r="AO146" s="110"/>
      <c r="AP146" s="110"/>
      <c r="AQ146" s="110"/>
      <c r="AR146" s="110"/>
      <c r="AS146" s="110"/>
      <c r="AT146" s="110"/>
      <c r="AU146" s="110"/>
      <c r="AV146" s="110"/>
      <c r="AW146" s="110"/>
      <c r="AX146" s="110"/>
      <c r="AY146" s="110"/>
      <c r="AZ146" s="110"/>
      <c r="BA146" s="110"/>
      <c r="BB146" s="110"/>
      <c r="BC146" s="110"/>
      <c r="BD146" s="110"/>
      <c r="BE146" s="110"/>
      <c r="BF146" s="110"/>
      <c r="BG146" s="110"/>
      <c r="BH146" s="110"/>
      <c r="BI146" s="110"/>
      <c r="BJ146" s="110"/>
      <c r="BK146" s="110"/>
      <c r="BL146" s="110"/>
      <c r="BM146" s="110"/>
      <c r="BN146" s="110"/>
      <c r="BO146" s="110"/>
      <c r="BP146" s="110"/>
      <c r="BQ146" s="110"/>
      <c r="BR146" s="110"/>
      <c r="BS146" s="110"/>
      <c r="BT146" s="110"/>
      <c r="BU146" s="110"/>
      <c r="BV146" s="110"/>
      <c r="BW146" s="110"/>
      <c r="BX146" s="110"/>
      <c r="BY146" s="110"/>
      <c r="BZ146" s="110"/>
      <c r="CA146" s="110"/>
      <c r="CB146" s="110"/>
      <c r="CC146" s="110"/>
      <c r="CD146" s="110"/>
      <c r="CE146" s="110"/>
      <c r="CF146" s="110"/>
      <c r="CG146" s="110"/>
      <c r="CH146" s="110"/>
      <c r="CI146" s="110"/>
      <c r="CJ146" s="110"/>
      <c r="CK146" s="110"/>
      <c r="CL146" s="110"/>
      <c r="CM146" s="110"/>
      <c r="CN146" s="110"/>
      <c r="CO146" s="110"/>
      <c r="CP146" s="110"/>
      <c r="CQ146" s="110"/>
      <c r="CR146" s="110"/>
      <c r="CS146" s="110"/>
      <c r="CT146" s="110"/>
      <c r="CU146" s="110"/>
      <c r="CV146" s="110"/>
      <c r="CW146" s="110"/>
      <c r="CX146" s="110"/>
    </row>
    <row r="147" spans="7:102" ht="14.25" customHeight="1" x14ac:dyDescent="0.25">
      <c r="G147" s="110"/>
      <c r="H147" s="110"/>
      <c r="I147" s="110"/>
      <c r="J147" s="110"/>
      <c r="K147" s="110"/>
      <c r="L147" s="110"/>
      <c r="M147" s="110"/>
      <c r="N147" s="110"/>
      <c r="O147" s="110"/>
      <c r="P147" s="110"/>
      <c r="Q147" s="110"/>
      <c r="R147" s="110"/>
      <c r="S147" s="110"/>
      <c r="T147" s="110"/>
      <c r="U147" s="110"/>
      <c r="V147" s="110"/>
      <c r="W147" s="110"/>
      <c r="X147" s="110"/>
      <c r="Y147" s="110"/>
      <c r="Z147" s="110"/>
      <c r="AA147" s="110"/>
      <c r="AB147" s="110"/>
      <c r="AC147" s="110"/>
      <c r="AD147" s="110"/>
      <c r="AE147" s="110"/>
      <c r="AF147" s="110"/>
      <c r="AG147" s="110"/>
      <c r="AH147" s="110"/>
      <c r="AI147" s="110"/>
      <c r="AJ147" s="110"/>
      <c r="AK147" s="110"/>
      <c r="AL147" s="110"/>
      <c r="AM147" s="110"/>
      <c r="AN147" s="110"/>
      <c r="AO147" s="110"/>
      <c r="AP147" s="110"/>
      <c r="AQ147" s="110"/>
      <c r="AR147" s="110"/>
      <c r="AS147" s="110"/>
      <c r="AT147" s="110"/>
      <c r="AU147" s="110"/>
      <c r="AV147" s="110"/>
      <c r="AW147" s="110"/>
      <c r="AX147" s="110"/>
      <c r="AY147" s="110"/>
      <c r="AZ147" s="110"/>
      <c r="BA147" s="110"/>
      <c r="BB147" s="110"/>
      <c r="BC147" s="110"/>
      <c r="BD147" s="110"/>
      <c r="BE147" s="110"/>
      <c r="BF147" s="110"/>
      <c r="BG147" s="110"/>
      <c r="BH147" s="110"/>
      <c r="BI147" s="110"/>
      <c r="BJ147" s="110"/>
      <c r="BK147" s="110"/>
      <c r="BL147" s="110"/>
      <c r="BM147" s="110"/>
      <c r="BN147" s="110"/>
      <c r="BO147" s="110"/>
      <c r="BP147" s="110"/>
      <c r="BQ147" s="110"/>
      <c r="BR147" s="110"/>
      <c r="BS147" s="110"/>
      <c r="BT147" s="110"/>
      <c r="BU147" s="110"/>
      <c r="BV147" s="110"/>
      <c r="BW147" s="110"/>
      <c r="BX147" s="110"/>
      <c r="BY147" s="110"/>
      <c r="BZ147" s="110"/>
      <c r="CA147" s="110"/>
      <c r="CB147" s="110"/>
      <c r="CC147" s="110"/>
      <c r="CD147" s="110"/>
      <c r="CE147" s="110"/>
      <c r="CF147" s="110"/>
      <c r="CG147" s="110"/>
      <c r="CH147" s="110"/>
      <c r="CI147" s="110"/>
      <c r="CJ147" s="110"/>
      <c r="CK147" s="110"/>
      <c r="CL147" s="110"/>
      <c r="CM147" s="110"/>
      <c r="CN147" s="110"/>
      <c r="CO147" s="110"/>
      <c r="CP147" s="110"/>
      <c r="CQ147" s="110"/>
      <c r="CR147" s="110"/>
      <c r="CS147" s="110"/>
      <c r="CT147" s="110"/>
      <c r="CU147" s="110"/>
      <c r="CV147" s="110"/>
      <c r="CW147" s="110"/>
      <c r="CX147" s="110"/>
    </row>
    <row r="148" spans="7:102" ht="14.25" customHeight="1" x14ac:dyDescent="0.25">
      <c r="G148" s="110"/>
      <c r="H148" s="110"/>
      <c r="I148" s="110"/>
      <c r="J148" s="110"/>
      <c r="K148" s="110"/>
      <c r="L148" s="110"/>
      <c r="M148" s="110"/>
      <c r="N148" s="110"/>
      <c r="O148" s="110"/>
      <c r="P148" s="110"/>
      <c r="Q148" s="110"/>
      <c r="R148" s="110"/>
      <c r="S148" s="110"/>
      <c r="T148" s="110"/>
      <c r="U148" s="110"/>
      <c r="V148" s="110"/>
      <c r="W148" s="110"/>
      <c r="X148" s="110"/>
      <c r="Y148" s="110"/>
      <c r="Z148" s="110"/>
      <c r="AA148" s="110"/>
      <c r="AB148" s="110"/>
      <c r="AC148" s="110"/>
      <c r="AD148" s="110"/>
      <c r="AE148" s="110"/>
      <c r="AF148" s="110"/>
      <c r="AG148" s="110"/>
      <c r="AH148" s="110"/>
      <c r="AI148" s="110"/>
      <c r="AJ148" s="110"/>
      <c r="AK148" s="110"/>
      <c r="AL148" s="110"/>
      <c r="AM148" s="110"/>
      <c r="AN148" s="110"/>
      <c r="AO148" s="110"/>
      <c r="AP148" s="110"/>
      <c r="AQ148" s="110"/>
      <c r="AR148" s="110"/>
      <c r="AS148" s="110"/>
      <c r="AT148" s="110"/>
      <c r="AU148" s="110"/>
      <c r="AV148" s="110"/>
      <c r="AW148" s="110"/>
      <c r="AX148" s="110"/>
      <c r="AY148" s="110"/>
      <c r="AZ148" s="110"/>
      <c r="BA148" s="110"/>
      <c r="BB148" s="110"/>
      <c r="BC148" s="110"/>
      <c r="BD148" s="110"/>
      <c r="BE148" s="110"/>
      <c r="BF148" s="110"/>
      <c r="BG148" s="110"/>
      <c r="BH148" s="110"/>
      <c r="BI148" s="110"/>
      <c r="BJ148" s="110"/>
      <c r="BK148" s="110"/>
      <c r="BL148" s="110"/>
      <c r="BM148" s="110"/>
      <c r="BN148" s="110"/>
      <c r="BO148" s="110"/>
      <c r="BP148" s="110"/>
      <c r="BQ148" s="110"/>
      <c r="BR148" s="110"/>
      <c r="BS148" s="110"/>
      <c r="BT148" s="110"/>
      <c r="BU148" s="110"/>
      <c r="BV148" s="110"/>
      <c r="BW148" s="110"/>
      <c r="BX148" s="110"/>
      <c r="BY148" s="110"/>
      <c r="BZ148" s="110"/>
      <c r="CA148" s="110"/>
      <c r="CB148" s="110"/>
      <c r="CC148" s="110"/>
      <c r="CD148" s="110"/>
      <c r="CE148" s="110"/>
      <c r="CF148" s="110"/>
      <c r="CG148" s="110"/>
      <c r="CH148" s="110"/>
      <c r="CI148" s="110"/>
      <c r="CJ148" s="110"/>
      <c r="CK148" s="110"/>
      <c r="CL148" s="110"/>
      <c r="CM148" s="110"/>
      <c r="CN148" s="110"/>
      <c r="CO148" s="110"/>
      <c r="CP148" s="110"/>
      <c r="CQ148" s="110"/>
      <c r="CR148" s="110"/>
      <c r="CS148" s="110"/>
      <c r="CT148" s="110"/>
      <c r="CU148" s="110"/>
      <c r="CV148" s="110"/>
      <c r="CW148" s="110"/>
      <c r="CX148" s="110"/>
    </row>
    <row r="149" spans="7:102" ht="14.25" customHeight="1" x14ac:dyDescent="0.25">
      <c r="G149" s="110"/>
      <c r="H149" s="110"/>
      <c r="I149" s="110"/>
      <c r="J149" s="110"/>
      <c r="K149" s="110"/>
      <c r="L149" s="110"/>
      <c r="M149" s="110"/>
      <c r="N149" s="110"/>
      <c r="O149" s="110"/>
      <c r="P149" s="110"/>
      <c r="Q149" s="110"/>
      <c r="R149" s="110"/>
      <c r="S149" s="110"/>
      <c r="T149" s="110"/>
      <c r="U149" s="110"/>
      <c r="V149" s="110"/>
      <c r="W149" s="110"/>
      <c r="X149" s="110"/>
      <c r="Y149" s="110"/>
      <c r="Z149" s="110"/>
      <c r="AA149" s="110"/>
      <c r="AB149" s="110"/>
      <c r="AC149" s="110"/>
      <c r="AD149" s="110"/>
      <c r="AE149" s="110"/>
      <c r="AF149" s="110"/>
      <c r="AG149" s="110"/>
      <c r="AH149" s="110"/>
      <c r="AI149" s="110"/>
      <c r="AJ149" s="110"/>
      <c r="AK149" s="110"/>
      <c r="AL149" s="110"/>
      <c r="AM149" s="110"/>
      <c r="AN149" s="110"/>
      <c r="AO149" s="110"/>
      <c r="AP149" s="110"/>
      <c r="AQ149" s="110"/>
      <c r="AR149" s="110"/>
      <c r="AS149" s="110"/>
      <c r="AT149" s="110"/>
      <c r="AU149" s="110"/>
      <c r="AV149" s="110"/>
      <c r="AW149" s="110"/>
      <c r="AX149" s="110"/>
      <c r="AY149" s="110"/>
      <c r="AZ149" s="110"/>
      <c r="BA149" s="110"/>
      <c r="BB149" s="110"/>
      <c r="BC149" s="110"/>
      <c r="BD149" s="110"/>
      <c r="BE149" s="110"/>
      <c r="BF149" s="110"/>
      <c r="BG149" s="110"/>
      <c r="BH149" s="110"/>
      <c r="BI149" s="110"/>
      <c r="BJ149" s="110"/>
      <c r="BK149" s="110"/>
      <c r="BL149" s="110"/>
      <c r="BM149" s="110"/>
      <c r="BN149" s="110"/>
      <c r="BO149" s="110"/>
      <c r="BP149" s="110"/>
      <c r="BQ149" s="110"/>
      <c r="BR149" s="110"/>
      <c r="BS149" s="110"/>
      <c r="BT149" s="110"/>
      <c r="BU149" s="110"/>
      <c r="BV149" s="110"/>
      <c r="BW149" s="110"/>
      <c r="BX149" s="110"/>
      <c r="BY149" s="110"/>
      <c r="BZ149" s="110"/>
      <c r="CA149" s="110"/>
      <c r="CB149" s="110"/>
      <c r="CC149" s="110"/>
      <c r="CD149" s="110"/>
      <c r="CE149" s="110"/>
      <c r="CF149" s="110"/>
      <c r="CG149" s="110"/>
      <c r="CH149" s="110"/>
      <c r="CI149" s="110"/>
      <c r="CJ149" s="110"/>
      <c r="CK149" s="110"/>
      <c r="CL149" s="110"/>
      <c r="CM149" s="110"/>
      <c r="CN149" s="110"/>
      <c r="CO149" s="110"/>
      <c r="CP149" s="110"/>
      <c r="CQ149" s="110"/>
      <c r="CR149" s="110"/>
      <c r="CS149" s="110"/>
      <c r="CT149" s="110"/>
      <c r="CU149" s="110"/>
      <c r="CV149" s="110"/>
      <c r="CW149" s="110"/>
      <c r="CX149" s="110"/>
    </row>
    <row r="150" spans="7:102" ht="14.25" customHeight="1" x14ac:dyDescent="0.25">
      <c r="G150" s="110"/>
      <c r="H150" s="110"/>
      <c r="I150" s="110"/>
      <c r="J150" s="110"/>
      <c r="K150" s="110"/>
      <c r="L150" s="110"/>
      <c r="M150" s="110"/>
      <c r="N150" s="110"/>
      <c r="O150" s="110"/>
      <c r="P150" s="110"/>
      <c r="Q150" s="110"/>
      <c r="R150" s="110"/>
      <c r="S150" s="110"/>
      <c r="T150" s="110"/>
      <c r="U150" s="110"/>
      <c r="V150" s="110"/>
      <c r="W150" s="110"/>
      <c r="X150" s="110"/>
      <c r="Y150" s="110"/>
      <c r="Z150" s="110"/>
      <c r="AA150" s="110"/>
      <c r="AB150" s="110"/>
      <c r="AC150" s="110"/>
      <c r="AD150" s="110"/>
      <c r="AE150" s="110"/>
      <c r="AF150" s="110"/>
      <c r="AG150" s="110"/>
      <c r="AH150" s="110"/>
      <c r="AI150" s="110"/>
      <c r="AJ150" s="110"/>
      <c r="AK150" s="110"/>
      <c r="AL150" s="110"/>
      <c r="AM150" s="110"/>
      <c r="AN150" s="110"/>
      <c r="AO150" s="110"/>
      <c r="AP150" s="110"/>
      <c r="AQ150" s="110"/>
      <c r="AR150" s="110"/>
      <c r="AS150" s="110"/>
      <c r="AT150" s="110"/>
      <c r="AU150" s="110"/>
      <c r="AV150" s="110"/>
      <c r="AW150" s="110"/>
      <c r="AX150" s="110"/>
      <c r="AY150" s="110"/>
      <c r="AZ150" s="110"/>
      <c r="BA150" s="110"/>
      <c r="BB150" s="110"/>
      <c r="BC150" s="110"/>
      <c r="BD150" s="110"/>
      <c r="BE150" s="110"/>
      <c r="BF150" s="110"/>
      <c r="BG150" s="110"/>
      <c r="BH150" s="110"/>
      <c r="BI150" s="110"/>
      <c r="BJ150" s="110"/>
      <c r="BK150" s="110"/>
      <c r="BL150" s="110"/>
      <c r="BM150" s="110"/>
      <c r="BN150" s="110"/>
      <c r="BO150" s="110"/>
      <c r="BP150" s="110"/>
      <c r="BQ150" s="110"/>
      <c r="BR150" s="110"/>
      <c r="BS150" s="110"/>
      <c r="BT150" s="110"/>
      <c r="BU150" s="110"/>
      <c r="BV150" s="110"/>
      <c r="BW150" s="110"/>
      <c r="BX150" s="110"/>
      <c r="BY150" s="110"/>
      <c r="BZ150" s="110"/>
      <c r="CA150" s="110"/>
      <c r="CB150" s="110"/>
      <c r="CC150" s="110"/>
      <c r="CD150" s="110"/>
      <c r="CE150" s="110"/>
      <c r="CF150" s="110"/>
      <c r="CG150" s="110"/>
      <c r="CH150" s="110"/>
      <c r="CI150" s="110"/>
      <c r="CJ150" s="110"/>
      <c r="CK150" s="110"/>
      <c r="CL150" s="110"/>
      <c r="CM150" s="110"/>
      <c r="CN150" s="110"/>
      <c r="CO150" s="110"/>
      <c r="CP150" s="110"/>
      <c r="CQ150" s="110"/>
      <c r="CR150" s="110"/>
      <c r="CS150" s="110"/>
      <c r="CT150" s="110"/>
      <c r="CU150" s="110"/>
      <c r="CV150" s="110"/>
      <c r="CW150" s="110"/>
      <c r="CX150" s="110"/>
    </row>
    <row r="151" spans="7:102" ht="14.25" customHeight="1" x14ac:dyDescent="0.25">
      <c r="G151" s="110"/>
      <c r="H151" s="110"/>
      <c r="I151" s="110"/>
      <c r="J151" s="110"/>
      <c r="K151" s="110"/>
      <c r="L151" s="110"/>
      <c r="M151" s="110"/>
      <c r="N151" s="110"/>
      <c r="O151" s="110"/>
      <c r="P151" s="110"/>
      <c r="Q151" s="110"/>
      <c r="R151" s="110"/>
      <c r="S151" s="110"/>
      <c r="T151" s="110"/>
      <c r="U151" s="110"/>
      <c r="V151" s="110"/>
      <c r="W151" s="110"/>
      <c r="X151" s="110"/>
      <c r="Y151" s="110"/>
      <c r="Z151" s="110"/>
      <c r="AA151" s="110"/>
      <c r="AB151" s="110"/>
      <c r="AC151" s="110"/>
      <c r="AD151" s="110"/>
      <c r="AE151" s="110"/>
      <c r="AF151" s="110"/>
      <c r="AG151" s="110"/>
      <c r="AH151" s="110"/>
      <c r="AI151" s="110"/>
      <c r="AJ151" s="110"/>
      <c r="AK151" s="110"/>
      <c r="AL151" s="110"/>
      <c r="AM151" s="110"/>
      <c r="AN151" s="110"/>
      <c r="AO151" s="110"/>
      <c r="AP151" s="110"/>
      <c r="AQ151" s="110"/>
      <c r="AR151" s="110"/>
      <c r="AS151" s="110"/>
      <c r="AT151" s="110"/>
      <c r="AU151" s="110"/>
      <c r="AV151" s="110"/>
      <c r="AW151" s="110"/>
      <c r="AX151" s="110"/>
      <c r="AY151" s="110"/>
      <c r="AZ151" s="110"/>
      <c r="BA151" s="110"/>
      <c r="BB151" s="110"/>
      <c r="BC151" s="110"/>
      <c r="BD151" s="110"/>
      <c r="BE151" s="110"/>
      <c r="BF151" s="110"/>
      <c r="BG151" s="110"/>
      <c r="BH151" s="110"/>
      <c r="BI151" s="110"/>
      <c r="BJ151" s="110"/>
      <c r="BK151" s="110"/>
      <c r="BL151" s="110"/>
      <c r="BM151" s="110"/>
      <c r="BN151" s="110"/>
      <c r="BO151" s="110"/>
      <c r="BP151" s="110"/>
      <c r="BQ151" s="110"/>
      <c r="BR151" s="110"/>
      <c r="BS151" s="110"/>
      <c r="BT151" s="110"/>
      <c r="BU151" s="110"/>
      <c r="BV151" s="110"/>
      <c r="BW151" s="110"/>
      <c r="BX151" s="110"/>
      <c r="BY151" s="110"/>
      <c r="BZ151" s="110"/>
      <c r="CA151" s="110"/>
      <c r="CB151" s="110"/>
      <c r="CC151" s="110"/>
      <c r="CD151" s="110"/>
      <c r="CE151" s="110"/>
      <c r="CF151" s="110"/>
      <c r="CG151" s="110"/>
      <c r="CH151" s="110"/>
      <c r="CI151" s="110"/>
      <c r="CJ151" s="110"/>
      <c r="CK151" s="110"/>
      <c r="CL151" s="110"/>
      <c r="CM151" s="110"/>
      <c r="CN151" s="110"/>
      <c r="CO151" s="110"/>
      <c r="CP151" s="110"/>
      <c r="CQ151" s="110"/>
      <c r="CR151" s="110"/>
      <c r="CS151" s="110"/>
      <c r="CT151" s="110"/>
      <c r="CU151" s="110"/>
      <c r="CV151" s="110"/>
      <c r="CW151" s="110"/>
      <c r="CX151" s="110"/>
    </row>
    <row r="152" spans="7:102" ht="14.25" customHeight="1" x14ac:dyDescent="0.25">
      <c r="G152" s="110"/>
      <c r="H152" s="110"/>
      <c r="I152" s="110"/>
      <c r="J152" s="110"/>
      <c r="K152" s="110"/>
      <c r="L152" s="110"/>
      <c r="M152" s="110"/>
      <c r="N152" s="110"/>
      <c r="O152" s="110"/>
      <c r="P152" s="110"/>
      <c r="Q152" s="110"/>
      <c r="R152" s="110"/>
      <c r="S152" s="110"/>
      <c r="T152" s="110"/>
      <c r="U152" s="110"/>
      <c r="V152" s="110"/>
      <c r="W152" s="110"/>
      <c r="X152" s="110"/>
      <c r="Y152" s="110"/>
      <c r="Z152" s="110"/>
      <c r="AA152" s="110"/>
      <c r="AB152" s="110"/>
      <c r="AC152" s="110"/>
      <c r="AD152" s="110"/>
      <c r="AE152" s="110"/>
      <c r="AF152" s="110"/>
      <c r="AG152" s="110"/>
      <c r="AH152" s="110"/>
      <c r="AI152" s="110"/>
      <c r="AJ152" s="110"/>
      <c r="AK152" s="110"/>
      <c r="AL152" s="110"/>
      <c r="AM152" s="110"/>
      <c r="AN152" s="110"/>
      <c r="AO152" s="110"/>
      <c r="AP152" s="110"/>
      <c r="AQ152" s="110"/>
      <c r="AR152" s="110"/>
      <c r="AS152" s="110"/>
      <c r="AT152" s="110"/>
      <c r="AU152" s="110"/>
      <c r="AV152" s="110"/>
      <c r="AW152" s="110"/>
      <c r="AX152" s="110"/>
      <c r="AY152" s="110"/>
      <c r="AZ152" s="110"/>
      <c r="BA152" s="110"/>
      <c r="BB152" s="110"/>
      <c r="BC152" s="110"/>
      <c r="BD152" s="110"/>
      <c r="BE152" s="110"/>
      <c r="BF152" s="110"/>
      <c r="BG152" s="110"/>
      <c r="BH152" s="110"/>
      <c r="BI152" s="110"/>
      <c r="BJ152" s="110"/>
      <c r="BK152" s="110"/>
      <c r="BL152" s="110"/>
      <c r="BM152" s="110"/>
      <c r="BN152" s="110"/>
      <c r="BO152" s="110"/>
      <c r="BP152" s="110"/>
      <c r="BQ152" s="110"/>
      <c r="BR152" s="110"/>
      <c r="BS152" s="110"/>
      <c r="BT152" s="110"/>
      <c r="BU152" s="110"/>
      <c r="BV152" s="110"/>
      <c r="BW152" s="110"/>
      <c r="BX152" s="110"/>
      <c r="BY152" s="110"/>
      <c r="BZ152" s="110"/>
      <c r="CA152" s="110"/>
      <c r="CB152" s="110"/>
      <c r="CC152" s="110"/>
      <c r="CD152" s="110"/>
      <c r="CE152" s="110"/>
      <c r="CF152" s="110"/>
      <c r="CG152" s="110"/>
      <c r="CH152" s="110"/>
      <c r="CI152" s="110"/>
      <c r="CJ152" s="110"/>
      <c r="CK152" s="110"/>
      <c r="CL152" s="110"/>
      <c r="CM152" s="110"/>
      <c r="CN152" s="110"/>
      <c r="CO152" s="110"/>
      <c r="CP152" s="110"/>
      <c r="CQ152" s="110"/>
      <c r="CR152" s="110"/>
      <c r="CS152" s="110"/>
      <c r="CT152" s="110"/>
      <c r="CU152" s="110"/>
      <c r="CV152" s="110"/>
      <c r="CW152" s="110"/>
      <c r="CX152" s="110"/>
    </row>
    <row r="153" spans="7:102" ht="14.25" customHeight="1" x14ac:dyDescent="0.25">
      <c r="G153" s="110"/>
      <c r="H153" s="110"/>
      <c r="I153" s="110"/>
      <c r="J153" s="110"/>
      <c r="K153" s="110"/>
      <c r="L153" s="110"/>
      <c r="M153" s="110"/>
      <c r="N153" s="110"/>
      <c r="O153" s="110"/>
      <c r="P153" s="110"/>
      <c r="Q153" s="110"/>
      <c r="R153" s="110"/>
      <c r="S153" s="110"/>
      <c r="T153" s="110"/>
      <c r="U153" s="110"/>
      <c r="V153" s="110"/>
      <c r="W153" s="110"/>
      <c r="X153" s="110"/>
      <c r="Y153" s="110"/>
      <c r="Z153" s="110"/>
      <c r="AA153" s="110"/>
      <c r="AB153" s="110"/>
      <c r="AC153" s="110"/>
      <c r="AD153" s="110"/>
      <c r="AE153" s="110"/>
      <c r="AF153" s="110"/>
      <c r="AG153" s="110"/>
      <c r="AH153" s="110"/>
      <c r="AI153" s="110"/>
      <c r="AJ153" s="110"/>
      <c r="AK153" s="110"/>
      <c r="AL153" s="110"/>
      <c r="AM153" s="110"/>
      <c r="AN153" s="110"/>
      <c r="AO153" s="110"/>
      <c r="AP153" s="110"/>
      <c r="AQ153" s="110"/>
      <c r="AR153" s="110"/>
      <c r="AS153" s="110"/>
      <c r="AT153" s="110"/>
      <c r="AU153" s="110"/>
      <c r="AV153" s="110"/>
      <c r="AW153" s="110"/>
      <c r="AX153" s="110"/>
      <c r="AY153" s="110"/>
      <c r="AZ153" s="110"/>
      <c r="BA153" s="110"/>
      <c r="BB153" s="110"/>
      <c r="BC153" s="110"/>
      <c r="BD153" s="110"/>
      <c r="BE153" s="110"/>
      <c r="BF153" s="110"/>
      <c r="BG153" s="110"/>
      <c r="BH153" s="110"/>
      <c r="BI153" s="110"/>
      <c r="BJ153" s="110"/>
      <c r="BK153" s="110"/>
      <c r="BL153" s="110"/>
      <c r="BM153" s="110"/>
      <c r="BN153" s="110"/>
      <c r="BO153" s="110"/>
      <c r="BP153" s="110"/>
      <c r="BQ153" s="110"/>
      <c r="BR153" s="110"/>
      <c r="BS153" s="110"/>
      <c r="BT153" s="110"/>
      <c r="BU153" s="110"/>
      <c r="BV153" s="110"/>
      <c r="BW153" s="110"/>
      <c r="BX153" s="110"/>
      <c r="BY153" s="110"/>
      <c r="BZ153" s="110"/>
      <c r="CA153" s="110"/>
      <c r="CB153" s="110"/>
      <c r="CC153" s="110"/>
      <c r="CD153" s="110"/>
      <c r="CE153" s="110"/>
      <c r="CF153" s="110"/>
      <c r="CG153" s="110"/>
      <c r="CH153" s="110"/>
      <c r="CI153" s="110"/>
      <c r="CJ153" s="110"/>
      <c r="CK153" s="110"/>
      <c r="CL153" s="110"/>
      <c r="CM153" s="110"/>
      <c r="CN153" s="110"/>
      <c r="CO153" s="110"/>
      <c r="CP153" s="110"/>
      <c r="CQ153" s="110"/>
      <c r="CR153" s="110"/>
      <c r="CS153" s="110"/>
      <c r="CT153" s="110"/>
      <c r="CU153" s="110"/>
      <c r="CV153" s="110"/>
      <c r="CW153" s="110"/>
      <c r="CX153" s="110"/>
    </row>
    <row r="154" spans="7:102" ht="14.25" customHeight="1" x14ac:dyDescent="0.25">
      <c r="G154" s="110"/>
      <c r="H154" s="110"/>
      <c r="I154" s="110"/>
      <c r="J154" s="110"/>
      <c r="K154" s="110"/>
      <c r="L154" s="110"/>
      <c r="M154" s="110"/>
      <c r="N154" s="110"/>
      <c r="O154" s="110"/>
      <c r="P154" s="110"/>
      <c r="Q154" s="110"/>
      <c r="R154" s="110"/>
      <c r="S154" s="110"/>
      <c r="T154" s="110"/>
      <c r="U154" s="110"/>
      <c r="V154" s="110"/>
      <c r="W154" s="110"/>
      <c r="X154" s="110"/>
      <c r="Y154" s="110"/>
      <c r="Z154" s="110"/>
      <c r="AA154" s="110"/>
      <c r="AB154" s="110"/>
      <c r="AC154" s="110"/>
      <c r="AD154" s="110"/>
      <c r="AE154" s="110"/>
      <c r="AF154" s="110"/>
      <c r="AG154" s="110"/>
      <c r="AH154" s="110"/>
      <c r="AI154" s="110"/>
      <c r="AJ154" s="110"/>
      <c r="AK154" s="110"/>
      <c r="AL154" s="110"/>
      <c r="AM154" s="110"/>
      <c r="AN154" s="110"/>
      <c r="AO154" s="110"/>
      <c r="AP154" s="110"/>
      <c r="AQ154" s="110"/>
      <c r="AR154" s="110"/>
      <c r="AS154" s="110"/>
      <c r="AT154" s="110"/>
      <c r="AU154" s="110"/>
      <c r="AV154" s="110"/>
      <c r="AW154" s="110"/>
      <c r="AX154" s="110"/>
      <c r="AY154" s="110"/>
      <c r="AZ154" s="110"/>
      <c r="BA154" s="110"/>
      <c r="BB154" s="110"/>
      <c r="BC154" s="110"/>
      <c r="BD154" s="110"/>
      <c r="BE154" s="110"/>
      <c r="BF154" s="110"/>
      <c r="BG154" s="110"/>
      <c r="BH154" s="110"/>
      <c r="BI154" s="110"/>
      <c r="BJ154" s="110"/>
      <c r="BK154" s="110"/>
      <c r="BL154" s="110"/>
      <c r="BM154" s="110"/>
      <c r="BN154" s="110"/>
      <c r="BO154" s="110"/>
      <c r="BP154" s="110"/>
      <c r="BQ154" s="110"/>
      <c r="BR154" s="110"/>
      <c r="BS154" s="110"/>
      <c r="BT154" s="110"/>
      <c r="BU154" s="110"/>
      <c r="BV154" s="110"/>
      <c r="BW154" s="110"/>
      <c r="BX154" s="110"/>
      <c r="BY154" s="110"/>
      <c r="BZ154" s="110"/>
      <c r="CA154" s="110"/>
      <c r="CB154" s="110"/>
      <c r="CC154" s="110"/>
      <c r="CD154" s="110"/>
      <c r="CE154" s="110"/>
      <c r="CF154" s="110"/>
      <c r="CG154" s="110"/>
      <c r="CH154" s="110"/>
      <c r="CI154" s="110"/>
      <c r="CJ154" s="110"/>
      <c r="CK154" s="110"/>
      <c r="CL154" s="110"/>
      <c r="CM154" s="110"/>
      <c r="CN154" s="110"/>
      <c r="CO154" s="110"/>
      <c r="CP154" s="110"/>
      <c r="CQ154" s="110"/>
      <c r="CR154" s="110"/>
      <c r="CS154" s="110"/>
      <c r="CT154" s="110"/>
      <c r="CU154" s="110"/>
      <c r="CV154" s="110"/>
      <c r="CW154" s="110"/>
      <c r="CX154" s="110"/>
    </row>
    <row r="155" spans="7:102" ht="14.25" customHeight="1" x14ac:dyDescent="0.25">
      <c r="G155" s="110"/>
      <c r="H155" s="110"/>
      <c r="I155" s="110"/>
      <c r="J155" s="110"/>
      <c r="K155" s="110"/>
      <c r="L155" s="110"/>
      <c r="M155" s="110"/>
      <c r="N155" s="110"/>
      <c r="O155" s="110"/>
      <c r="P155" s="110"/>
      <c r="Q155" s="110"/>
      <c r="R155" s="110"/>
      <c r="S155" s="110"/>
      <c r="T155" s="110"/>
      <c r="U155" s="110"/>
      <c r="V155" s="110"/>
      <c r="W155" s="110"/>
      <c r="X155" s="110"/>
      <c r="Y155" s="110"/>
      <c r="Z155" s="110"/>
      <c r="AA155" s="110"/>
      <c r="AB155" s="110"/>
      <c r="AC155" s="110"/>
      <c r="AD155" s="110"/>
      <c r="AE155" s="110"/>
      <c r="AF155" s="110"/>
      <c r="AG155" s="110"/>
      <c r="AH155" s="110"/>
      <c r="AI155" s="110"/>
      <c r="AJ155" s="110"/>
      <c r="AK155" s="110"/>
      <c r="AL155" s="110"/>
      <c r="AM155" s="110"/>
      <c r="AN155" s="110"/>
      <c r="AO155" s="110"/>
      <c r="AP155" s="110"/>
      <c r="AQ155" s="110"/>
      <c r="AR155" s="110"/>
      <c r="AS155" s="110"/>
      <c r="AT155" s="110"/>
      <c r="AU155" s="110"/>
      <c r="AV155" s="110"/>
      <c r="AW155" s="110"/>
      <c r="AX155" s="110"/>
      <c r="AY155" s="110"/>
      <c r="AZ155" s="110"/>
      <c r="BA155" s="110"/>
      <c r="BB155" s="110"/>
      <c r="BC155" s="110"/>
      <c r="BD155" s="110"/>
      <c r="BE155" s="110"/>
      <c r="BF155" s="110"/>
      <c r="BG155" s="110"/>
      <c r="BH155" s="110"/>
      <c r="BI155" s="110"/>
      <c r="BJ155" s="110"/>
      <c r="BK155" s="110"/>
      <c r="BL155" s="110"/>
      <c r="BM155" s="110"/>
      <c r="BN155" s="110"/>
      <c r="BO155" s="110"/>
      <c r="BP155" s="110"/>
      <c r="BQ155" s="110"/>
      <c r="BR155" s="110"/>
      <c r="BS155" s="110"/>
      <c r="BT155" s="110"/>
      <c r="BU155" s="110"/>
      <c r="BV155" s="110"/>
      <c r="BW155" s="110"/>
      <c r="BX155" s="110"/>
      <c r="BY155" s="110"/>
      <c r="BZ155" s="110"/>
      <c r="CA155" s="110"/>
      <c r="CB155" s="110"/>
      <c r="CC155" s="110"/>
      <c r="CD155" s="110"/>
      <c r="CE155" s="110"/>
      <c r="CF155" s="110"/>
      <c r="CG155" s="110"/>
      <c r="CH155" s="110"/>
      <c r="CI155" s="110"/>
      <c r="CJ155" s="110"/>
      <c r="CK155" s="110"/>
      <c r="CL155" s="110"/>
      <c r="CM155" s="110"/>
      <c r="CN155" s="110"/>
      <c r="CO155" s="110"/>
      <c r="CP155" s="110"/>
      <c r="CQ155" s="110"/>
      <c r="CR155" s="110"/>
      <c r="CS155" s="110"/>
      <c r="CT155" s="110"/>
      <c r="CU155" s="110"/>
      <c r="CV155" s="110"/>
      <c r="CW155" s="110"/>
      <c r="CX155" s="110"/>
    </row>
    <row r="156" spans="7:102" ht="14.25" customHeight="1" x14ac:dyDescent="0.25">
      <c r="G156" s="110"/>
      <c r="H156" s="110"/>
      <c r="I156" s="110"/>
      <c r="J156" s="110"/>
      <c r="K156" s="110"/>
      <c r="L156" s="110"/>
      <c r="M156" s="110"/>
      <c r="N156" s="110"/>
      <c r="O156" s="110"/>
      <c r="P156" s="110"/>
      <c r="Q156" s="110"/>
      <c r="R156" s="110"/>
      <c r="S156" s="110"/>
      <c r="T156" s="110"/>
      <c r="U156" s="110"/>
      <c r="V156" s="110"/>
      <c r="W156" s="110"/>
      <c r="X156" s="110"/>
      <c r="Y156" s="110"/>
      <c r="Z156" s="110"/>
      <c r="AA156" s="110"/>
      <c r="AB156" s="110"/>
      <c r="AC156" s="110"/>
      <c r="AD156" s="110"/>
      <c r="AE156" s="110"/>
      <c r="AF156" s="110"/>
      <c r="AG156" s="110"/>
      <c r="AH156" s="110"/>
      <c r="AI156" s="110"/>
      <c r="AJ156" s="110"/>
      <c r="AK156" s="110"/>
      <c r="AL156" s="110"/>
      <c r="AM156" s="110"/>
      <c r="AN156" s="110"/>
      <c r="AO156" s="110"/>
      <c r="AP156" s="110"/>
      <c r="AQ156" s="110"/>
      <c r="AR156" s="110"/>
      <c r="AS156" s="110"/>
      <c r="AT156" s="110"/>
      <c r="AU156" s="110"/>
      <c r="AV156" s="110"/>
      <c r="AW156" s="110"/>
      <c r="AX156" s="110"/>
      <c r="AY156" s="110"/>
      <c r="AZ156" s="110"/>
      <c r="BA156" s="110"/>
      <c r="BB156" s="110"/>
      <c r="BC156" s="110"/>
      <c r="BD156" s="110"/>
      <c r="BE156" s="110"/>
      <c r="BF156" s="110"/>
      <c r="BG156" s="110"/>
      <c r="BH156" s="110"/>
      <c r="BI156" s="110"/>
      <c r="BJ156" s="110"/>
      <c r="BK156" s="110"/>
      <c r="BL156" s="110"/>
      <c r="BM156" s="110"/>
      <c r="BN156" s="110"/>
      <c r="BO156" s="110"/>
      <c r="BP156" s="110"/>
      <c r="BQ156" s="110"/>
      <c r="BR156" s="110"/>
      <c r="BS156" s="110"/>
      <c r="BT156" s="110"/>
      <c r="BU156" s="110"/>
      <c r="BV156" s="110"/>
      <c r="BW156" s="110"/>
      <c r="BX156" s="110"/>
      <c r="BY156" s="110"/>
      <c r="BZ156" s="110"/>
      <c r="CA156" s="110"/>
      <c r="CB156" s="110"/>
      <c r="CC156" s="110"/>
      <c r="CD156" s="110"/>
      <c r="CE156" s="110"/>
      <c r="CF156" s="110"/>
      <c r="CG156" s="110"/>
      <c r="CH156" s="110"/>
      <c r="CI156" s="110"/>
      <c r="CJ156" s="110"/>
      <c r="CK156" s="110"/>
      <c r="CL156" s="110"/>
      <c r="CM156" s="110"/>
      <c r="CN156" s="110"/>
      <c r="CO156" s="110"/>
      <c r="CP156" s="110"/>
      <c r="CQ156" s="110"/>
      <c r="CR156" s="110"/>
      <c r="CS156" s="110"/>
      <c r="CT156" s="110"/>
      <c r="CU156" s="110"/>
      <c r="CV156" s="110"/>
      <c r="CW156" s="110"/>
      <c r="CX156" s="110"/>
    </row>
    <row r="157" spans="7:102" ht="14.25" customHeight="1" x14ac:dyDescent="0.25">
      <c r="G157" s="110"/>
      <c r="H157" s="110"/>
      <c r="I157" s="110"/>
      <c r="J157" s="110"/>
      <c r="K157" s="110"/>
      <c r="L157" s="110"/>
      <c r="M157" s="110"/>
      <c r="N157" s="110"/>
      <c r="O157" s="110"/>
      <c r="P157" s="110"/>
      <c r="Q157" s="110"/>
      <c r="R157" s="110"/>
      <c r="S157" s="110"/>
      <c r="T157" s="110"/>
      <c r="U157" s="110"/>
      <c r="V157" s="110"/>
      <c r="W157" s="110"/>
      <c r="X157" s="110"/>
      <c r="Y157" s="110"/>
      <c r="Z157" s="110"/>
      <c r="AA157" s="110"/>
      <c r="AB157" s="110"/>
      <c r="AC157" s="110"/>
      <c r="AD157" s="110"/>
      <c r="AE157" s="110"/>
      <c r="AF157" s="110"/>
      <c r="AG157" s="110"/>
      <c r="AH157" s="110"/>
      <c r="AI157" s="110"/>
      <c r="AJ157" s="110"/>
      <c r="AK157" s="110"/>
      <c r="AL157" s="110"/>
      <c r="AM157" s="110"/>
      <c r="AN157" s="110"/>
      <c r="AO157" s="110"/>
      <c r="AP157" s="110"/>
      <c r="AQ157" s="110"/>
      <c r="AR157" s="110"/>
      <c r="AS157" s="110"/>
      <c r="AT157" s="110"/>
      <c r="AU157" s="110"/>
      <c r="AV157" s="110"/>
      <c r="AW157" s="110"/>
      <c r="AX157" s="110"/>
      <c r="AY157" s="110"/>
      <c r="AZ157" s="110"/>
      <c r="BA157" s="110"/>
      <c r="BB157" s="110"/>
      <c r="BC157" s="110"/>
      <c r="BD157" s="110"/>
      <c r="BE157" s="110"/>
      <c r="BF157" s="110"/>
      <c r="BG157" s="110"/>
      <c r="BH157" s="110"/>
      <c r="BI157" s="110"/>
      <c r="BJ157" s="110"/>
      <c r="BK157" s="110"/>
      <c r="BL157" s="110"/>
      <c r="BM157" s="110"/>
      <c r="BN157" s="110"/>
      <c r="BO157" s="110"/>
      <c r="BP157" s="110"/>
      <c r="BQ157" s="110"/>
      <c r="BR157" s="110"/>
      <c r="BS157" s="110"/>
      <c r="BT157" s="110"/>
      <c r="BU157" s="110"/>
      <c r="BV157" s="110"/>
      <c r="BW157" s="110"/>
      <c r="BX157" s="110"/>
      <c r="BY157" s="110"/>
      <c r="BZ157" s="110"/>
      <c r="CA157" s="110"/>
      <c r="CB157" s="110"/>
      <c r="CC157" s="110"/>
      <c r="CD157" s="110"/>
      <c r="CE157" s="110"/>
      <c r="CF157" s="110"/>
      <c r="CG157" s="110"/>
      <c r="CH157" s="110"/>
      <c r="CI157" s="110"/>
      <c r="CJ157" s="110"/>
      <c r="CK157" s="110"/>
      <c r="CL157" s="110"/>
      <c r="CM157" s="110"/>
      <c r="CN157" s="110"/>
      <c r="CO157" s="110"/>
      <c r="CP157" s="110"/>
      <c r="CQ157" s="110"/>
      <c r="CR157" s="110"/>
      <c r="CS157" s="110"/>
      <c r="CT157" s="110"/>
      <c r="CU157" s="110"/>
      <c r="CV157" s="110"/>
      <c r="CW157" s="110"/>
      <c r="CX157" s="110"/>
    </row>
    <row r="158" spans="7:102" ht="14.25" customHeight="1" x14ac:dyDescent="0.25">
      <c r="G158" s="110"/>
      <c r="H158" s="110"/>
      <c r="I158" s="110"/>
      <c r="J158" s="110"/>
      <c r="K158" s="110"/>
      <c r="L158" s="110"/>
      <c r="M158" s="110"/>
      <c r="N158" s="110"/>
      <c r="O158" s="110"/>
      <c r="P158" s="110"/>
      <c r="Q158" s="110"/>
      <c r="R158" s="110"/>
      <c r="S158" s="110"/>
      <c r="T158" s="110"/>
      <c r="U158" s="110"/>
      <c r="V158" s="110"/>
      <c r="W158" s="110"/>
      <c r="X158" s="110"/>
      <c r="Y158" s="110"/>
      <c r="Z158" s="110"/>
      <c r="AA158" s="110"/>
      <c r="AB158" s="110"/>
      <c r="AC158" s="110"/>
      <c r="AD158" s="110"/>
      <c r="AE158" s="110"/>
      <c r="AF158" s="110"/>
      <c r="AG158" s="110"/>
      <c r="AH158" s="110"/>
      <c r="AI158" s="110"/>
      <c r="AJ158" s="110"/>
      <c r="AK158" s="110"/>
      <c r="AL158" s="110"/>
      <c r="AM158" s="110"/>
      <c r="AN158" s="110"/>
      <c r="AO158" s="110"/>
      <c r="AP158" s="110"/>
      <c r="AQ158" s="110"/>
      <c r="AR158" s="110"/>
      <c r="AS158" s="110"/>
      <c r="AT158" s="110"/>
      <c r="AU158" s="110"/>
      <c r="AV158" s="110"/>
      <c r="AW158" s="110"/>
      <c r="AX158" s="110"/>
      <c r="AY158" s="110"/>
      <c r="AZ158" s="110"/>
      <c r="BA158" s="110"/>
      <c r="BB158" s="110"/>
      <c r="BC158" s="110"/>
      <c r="BD158" s="110"/>
      <c r="BE158" s="110"/>
      <c r="BF158" s="110"/>
      <c r="BG158" s="110"/>
      <c r="BH158" s="110"/>
      <c r="BI158" s="110"/>
      <c r="BJ158" s="110"/>
      <c r="BK158" s="110"/>
      <c r="BL158" s="110"/>
      <c r="BM158" s="110"/>
      <c r="BN158" s="110"/>
      <c r="BO158" s="110"/>
      <c r="BP158" s="110"/>
      <c r="BQ158" s="110"/>
      <c r="BR158" s="110"/>
      <c r="BS158" s="110"/>
      <c r="BT158" s="110"/>
      <c r="BU158" s="110"/>
      <c r="BV158" s="110"/>
      <c r="BW158" s="110"/>
      <c r="BX158" s="110"/>
      <c r="BY158" s="110"/>
      <c r="BZ158" s="110"/>
      <c r="CA158" s="110"/>
      <c r="CB158" s="110"/>
      <c r="CC158" s="110"/>
      <c r="CD158" s="110"/>
      <c r="CE158" s="110"/>
      <c r="CF158" s="110"/>
      <c r="CG158" s="110"/>
      <c r="CH158" s="110"/>
      <c r="CI158" s="110"/>
      <c r="CJ158" s="110"/>
      <c r="CK158" s="110"/>
      <c r="CL158" s="110"/>
      <c r="CM158" s="110"/>
      <c r="CN158" s="110"/>
      <c r="CO158" s="110"/>
      <c r="CP158" s="110"/>
      <c r="CQ158" s="110"/>
      <c r="CR158" s="110"/>
      <c r="CS158" s="110"/>
      <c r="CT158" s="110"/>
      <c r="CU158" s="110"/>
      <c r="CV158" s="110"/>
      <c r="CW158" s="110"/>
      <c r="CX158" s="110"/>
    </row>
    <row r="159" spans="7:102" ht="14.25" customHeight="1" x14ac:dyDescent="0.25">
      <c r="G159" s="110"/>
      <c r="H159" s="110"/>
      <c r="I159" s="110"/>
      <c r="J159" s="110"/>
      <c r="K159" s="110"/>
      <c r="L159" s="110"/>
      <c r="M159" s="110"/>
      <c r="N159" s="110"/>
      <c r="O159" s="110"/>
      <c r="P159" s="110"/>
      <c r="Q159" s="110"/>
      <c r="R159" s="110"/>
      <c r="S159" s="110"/>
      <c r="T159" s="110"/>
      <c r="U159" s="110"/>
      <c r="V159" s="110"/>
      <c r="W159" s="110"/>
      <c r="X159" s="110"/>
      <c r="Y159" s="110"/>
      <c r="Z159" s="110"/>
      <c r="AA159" s="110"/>
      <c r="AB159" s="110"/>
      <c r="AC159" s="110"/>
      <c r="AD159" s="110"/>
      <c r="AE159" s="110"/>
      <c r="AF159" s="110"/>
      <c r="AG159" s="110"/>
      <c r="AH159" s="110"/>
      <c r="AI159" s="110"/>
      <c r="AJ159" s="110"/>
      <c r="AK159" s="110"/>
      <c r="AL159" s="110"/>
      <c r="AM159" s="110"/>
      <c r="AN159" s="110"/>
      <c r="AO159" s="110"/>
      <c r="AP159" s="110"/>
      <c r="AQ159" s="110"/>
      <c r="AR159" s="110"/>
      <c r="AS159" s="110"/>
      <c r="AT159" s="110"/>
      <c r="AU159" s="110"/>
      <c r="AV159" s="110"/>
      <c r="AW159" s="110"/>
      <c r="AX159" s="110"/>
      <c r="AY159" s="110"/>
      <c r="AZ159" s="110"/>
      <c r="BA159" s="110"/>
      <c r="BB159" s="110"/>
      <c r="BC159" s="110"/>
      <c r="BD159" s="110"/>
      <c r="BE159" s="110"/>
      <c r="BF159" s="110"/>
      <c r="BG159" s="110"/>
      <c r="BH159" s="110"/>
      <c r="BI159" s="110"/>
      <c r="BJ159" s="110"/>
      <c r="BK159" s="110"/>
      <c r="BL159" s="110"/>
      <c r="BM159" s="110"/>
      <c r="BN159" s="110"/>
      <c r="BO159" s="110"/>
      <c r="BP159" s="110"/>
      <c r="BQ159" s="110"/>
      <c r="BR159" s="110"/>
      <c r="BS159" s="110"/>
      <c r="BT159" s="110"/>
      <c r="BU159" s="110"/>
      <c r="BV159" s="110"/>
      <c r="BW159" s="110"/>
      <c r="BX159" s="110"/>
      <c r="BY159" s="110"/>
      <c r="BZ159" s="110"/>
      <c r="CA159" s="110"/>
      <c r="CB159" s="110"/>
      <c r="CC159" s="110"/>
      <c r="CD159" s="110"/>
      <c r="CE159" s="110"/>
      <c r="CF159" s="110"/>
      <c r="CG159" s="110"/>
      <c r="CH159" s="110"/>
      <c r="CI159" s="110"/>
      <c r="CJ159" s="110"/>
      <c r="CK159" s="110"/>
      <c r="CL159" s="110"/>
      <c r="CM159" s="110"/>
      <c r="CN159" s="110"/>
      <c r="CO159" s="110"/>
      <c r="CP159" s="110"/>
      <c r="CQ159" s="110"/>
      <c r="CR159" s="110"/>
      <c r="CS159" s="110"/>
      <c r="CT159" s="110"/>
      <c r="CU159" s="110"/>
      <c r="CV159" s="110"/>
      <c r="CW159" s="110"/>
      <c r="CX159" s="110"/>
    </row>
    <row r="160" spans="7:102" ht="14.25" customHeight="1" x14ac:dyDescent="0.25">
      <c r="G160" s="110"/>
      <c r="H160" s="110"/>
      <c r="I160" s="110"/>
      <c r="J160" s="110"/>
      <c r="K160" s="110"/>
      <c r="L160" s="110"/>
      <c r="M160" s="110"/>
      <c r="N160" s="110"/>
      <c r="O160" s="110"/>
      <c r="P160" s="110"/>
      <c r="Q160" s="110"/>
      <c r="R160" s="110"/>
      <c r="S160" s="110"/>
      <c r="T160" s="110"/>
      <c r="U160" s="110"/>
      <c r="V160" s="110"/>
      <c r="W160" s="110"/>
      <c r="X160" s="110"/>
      <c r="Y160" s="110"/>
      <c r="Z160" s="110"/>
      <c r="AA160" s="110"/>
      <c r="AB160" s="110"/>
      <c r="AC160" s="110"/>
      <c r="AD160" s="110"/>
      <c r="AE160" s="110"/>
      <c r="AF160" s="110"/>
      <c r="AG160" s="110"/>
      <c r="AH160" s="110"/>
      <c r="AI160" s="110"/>
      <c r="AJ160" s="110"/>
      <c r="AK160" s="110"/>
      <c r="AL160" s="110"/>
      <c r="AM160" s="110"/>
      <c r="AN160" s="110"/>
      <c r="AO160" s="110"/>
      <c r="AP160" s="110"/>
      <c r="AQ160" s="110"/>
      <c r="AR160" s="110"/>
      <c r="AS160" s="110"/>
      <c r="AT160" s="110"/>
      <c r="AU160" s="110"/>
      <c r="AV160" s="110"/>
      <c r="AW160" s="110"/>
      <c r="AX160" s="110"/>
      <c r="AY160" s="110"/>
      <c r="AZ160" s="110"/>
      <c r="BA160" s="110"/>
      <c r="BB160" s="110"/>
      <c r="BC160" s="110"/>
      <c r="BD160" s="110"/>
      <c r="BE160" s="110"/>
      <c r="BF160" s="110"/>
      <c r="BG160" s="110"/>
      <c r="BH160" s="110"/>
      <c r="BI160" s="110"/>
      <c r="BJ160" s="110"/>
      <c r="BK160" s="110"/>
      <c r="BL160" s="110"/>
      <c r="BM160" s="110"/>
      <c r="BN160" s="110"/>
      <c r="BO160" s="110"/>
      <c r="BP160" s="110"/>
      <c r="BQ160" s="110"/>
      <c r="BR160" s="110"/>
      <c r="BS160" s="110"/>
      <c r="BT160" s="110"/>
      <c r="BU160" s="110"/>
      <c r="BV160" s="110"/>
      <c r="BW160" s="110"/>
      <c r="BX160" s="110"/>
      <c r="BY160" s="110"/>
      <c r="BZ160" s="110"/>
      <c r="CA160" s="110"/>
      <c r="CB160" s="110"/>
      <c r="CC160" s="110"/>
      <c r="CD160" s="110"/>
      <c r="CE160" s="110"/>
      <c r="CF160" s="110"/>
      <c r="CG160" s="110"/>
      <c r="CH160" s="110"/>
      <c r="CI160" s="110"/>
      <c r="CJ160" s="110"/>
      <c r="CK160" s="110"/>
      <c r="CL160" s="110"/>
      <c r="CM160" s="110"/>
      <c r="CN160" s="110"/>
      <c r="CO160" s="110"/>
      <c r="CP160" s="110"/>
      <c r="CQ160" s="110"/>
      <c r="CR160" s="110"/>
      <c r="CS160" s="110"/>
      <c r="CT160" s="110"/>
      <c r="CU160" s="110"/>
      <c r="CV160" s="110"/>
      <c r="CW160" s="110"/>
      <c r="CX160" s="110"/>
    </row>
    <row r="161" spans="7:102" ht="14.25" customHeight="1" x14ac:dyDescent="0.25">
      <c r="G161" s="110"/>
      <c r="H161" s="110"/>
      <c r="I161" s="110"/>
      <c r="J161" s="110"/>
      <c r="K161" s="110"/>
      <c r="L161" s="110"/>
      <c r="M161" s="110"/>
      <c r="N161" s="110"/>
      <c r="O161" s="110"/>
      <c r="P161" s="110"/>
      <c r="Q161" s="110"/>
      <c r="R161" s="110"/>
      <c r="S161" s="110"/>
      <c r="T161" s="110"/>
      <c r="U161" s="110"/>
      <c r="V161" s="110"/>
      <c r="W161" s="110"/>
      <c r="X161" s="110"/>
      <c r="Y161" s="110"/>
      <c r="Z161" s="110"/>
      <c r="AA161" s="110"/>
      <c r="AB161" s="110"/>
      <c r="AC161" s="110"/>
      <c r="AD161" s="110"/>
      <c r="AE161" s="110"/>
      <c r="AF161" s="110"/>
      <c r="AG161" s="110"/>
      <c r="AH161" s="110"/>
      <c r="AI161" s="110"/>
      <c r="AJ161" s="110"/>
      <c r="AK161" s="110"/>
      <c r="AL161" s="110"/>
      <c r="AM161" s="110"/>
      <c r="AN161" s="110"/>
      <c r="AO161" s="110"/>
      <c r="AP161" s="110"/>
      <c r="AQ161" s="110"/>
      <c r="AR161" s="110"/>
      <c r="AS161" s="110"/>
      <c r="AT161" s="110"/>
      <c r="AU161" s="110"/>
      <c r="AV161" s="110"/>
      <c r="AW161" s="110"/>
      <c r="AX161" s="110"/>
      <c r="AY161" s="110"/>
      <c r="AZ161" s="110"/>
      <c r="BA161" s="110"/>
      <c r="BB161" s="110"/>
      <c r="BC161" s="110"/>
      <c r="BD161" s="110"/>
      <c r="BE161" s="110"/>
      <c r="BF161" s="110"/>
      <c r="BG161" s="110"/>
      <c r="BH161" s="110"/>
      <c r="BI161" s="110"/>
      <c r="BJ161" s="110"/>
      <c r="BK161" s="110"/>
      <c r="BL161" s="110"/>
      <c r="BM161" s="110"/>
      <c r="BN161" s="110"/>
      <c r="BO161" s="110"/>
      <c r="BP161" s="110"/>
      <c r="BQ161" s="110"/>
      <c r="BR161" s="110"/>
      <c r="BS161" s="110"/>
      <c r="BT161" s="110"/>
      <c r="BU161" s="110"/>
      <c r="BV161" s="110"/>
      <c r="BW161" s="110"/>
      <c r="BX161" s="110"/>
      <c r="BY161" s="110"/>
      <c r="BZ161" s="110"/>
      <c r="CA161" s="110"/>
      <c r="CB161" s="110"/>
      <c r="CC161" s="110"/>
      <c r="CD161" s="110"/>
      <c r="CE161" s="110"/>
      <c r="CF161" s="110"/>
      <c r="CG161" s="110"/>
      <c r="CH161" s="110"/>
      <c r="CI161" s="110"/>
      <c r="CJ161" s="110"/>
      <c r="CK161" s="110"/>
      <c r="CL161" s="110"/>
      <c r="CM161" s="110"/>
      <c r="CN161" s="110"/>
      <c r="CO161" s="110"/>
      <c r="CP161" s="110"/>
      <c r="CQ161" s="110"/>
      <c r="CR161" s="110"/>
      <c r="CS161" s="110"/>
      <c r="CT161" s="110"/>
      <c r="CU161" s="110"/>
      <c r="CV161" s="110"/>
      <c r="CW161" s="110"/>
      <c r="CX161" s="110"/>
    </row>
    <row r="162" spans="7:102" ht="14.25" customHeight="1" x14ac:dyDescent="0.25">
      <c r="G162" s="110"/>
      <c r="H162" s="110"/>
      <c r="I162" s="110"/>
      <c r="J162" s="110"/>
      <c r="K162" s="110"/>
      <c r="L162" s="110"/>
      <c r="M162" s="110"/>
      <c r="N162" s="110"/>
      <c r="O162" s="110"/>
      <c r="P162" s="110"/>
      <c r="Q162" s="110"/>
      <c r="R162" s="110"/>
      <c r="S162" s="110"/>
      <c r="T162" s="110"/>
      <c r="U162" s="110"/>
      <c r="V162" s="110"/>
      <c r="W162" s="110"/>
      <c r="X162" s="110"/>
      <c r="Y162" s="110"/>
      <c r="Z162" s="110"/>
      <c r="AA162" s="110"/>
      <c r="AB162" s="110"/>
      <c r="AC162" s="110"/>
      <c r="AD162" s="110"/>
      <c r="AE162" s="110"/>
      <c r="AF162" s="110"/>
      <c r="AG162" s="110"/>
      <c r="AH162" s="110"/>
      <c r="AI162" s="110"/>
      <c r="AJ162" s="110"/>
      <c r="AK162" s="110"/>
      <c r="AL162" s="110"/>
      <c r="AM162" s="110"/>
      <c r="AN162" s="110"/>
      <c r="AO162" s="110"/>
      <c r="AP162" s="110"/>
      <c r="AQ162" s="110"/>
      <c r="AR162" s="110"/>
      <c r="AS162" s="110"/>
      <c r="AT162" s="110"/>
      <c r="AU162" s="110"/>
      <c r="AV162" s="110"/>
      <c r="AW162" s="110"/>
      <c r="AX162" s="110"/>
      <c r="AY162" s="110"/>
      <c r="AZ162" s="110"/>
      <c r="BA162" s="110"/>
      <c r="BB162" s="110"/>
      <c r="BC162" s="110"/>
      <c r="BD162" s="110"/>
      <c r="BE162" s="110"/>
      <c r="BF162" s="110"/>
      <c r="BG162" s="110"/>
      <c r="BH162" s="110"/>
      <c r="BI162" s="110"/>
      <c r="BJ162" s="110"/>
      <c r="BK162" s="110"/>
      <c r="BL162" s="110"/>
      <c r="BM162" s="110"/>
      <c r="BN162" s="110"/>
      <c r="BO162" s="110"/>
      <c r="BP162" s="110"/>
      <c r="BQ162" s="110"/>
      <c r="BR162" s="110"/>
      <c r="BS162" s="110"/>
      <c r="BT162" s="110"/>
      <c r="BU162" s="110"/>
      <c r="BV162" s="110"/>
      <c r="BW162" s="110"/>
      <c r="BX162" s="110"/>
      <c r="BY162" s="110"/>
      <c r="BZ162" s="110"/>
      <c r="CA162" s="110"/>
      <c r="CB162" s="110"/>
      <c r="CC162" s="110"/>
      <c r="CD162" s="110"/>
      <c r="CE162" s="110"/>
      <c r="CF162" s="110"/>
      <c r="CG162" s="110"/>
      <c r="CH162" s="110"/>
      <c r="CI162" s="110"/>
      <c r="CJ162" s="110"/>
      <c r="CK162" s="110"/>
      <c r="CL162" s="110"/>
      <c r="CM162" s="110"/>
      <c r="CN162" s="110"/>
      <c r="CO162" s="110"/>
      <c r="CP162" s="110"/>
      <c r="CQ162" s="110"/>
      <c r="CR162" s="110"/>
      <c r="CS162" s="110"/>
      <c r="CT162" s="110"/>
      <c r="CU162" s="110"/>
      <c r="CV162" s="110"/>
      <c r="CW162" s="110"/>
      <c r="CX162" s="110"/>
    </row>
    <row r="163" spans="7:102" ht="14.25" customHeight="1" x14ac:dyDescent="0.25">
      <c r="G163" s="110"/>
      <c r="H163" s="110"/>
      <c r="I163" s="110"/>
      <c r="J163" s="110"/>
      <c r="K163" s="110"/>
      <c r="L163" s="110"/>
      <c r="M163" s="110"/>
      <c r="N163" s="110"/>
      <c r="O163" s="110"/>
      <c r="P163" s="110"/>
      <c r="Q163" s="110"/>
      <c r="R163" s="110"/>
      <c r="S163" s="110"/>
      <c r="T163" s="110"/>
      <c r="U163" s="110"/>
      <c r="V163" s="110"/>
      <c r="W163" s="110"/>
      <c r="X163" s="110"/>
      <c r="Y163" s="110"/>
      <c r="Z163" s="110"/>
      <c r="AA163" s="110"/>
      <c r="AB163" s="110"/>
      <c r="AC163" s="110"/>
      <c r="AD163" s="110"/>
      <c r="AE163" s="110"/>
      <c r="AF163" s="110"/>
      <c r="AG163" s="110"/>
      <c r="AH163" s="110"/>
      <c r="AI163" s="110"/>
      <c r="AJ163" s="110"/>
      <c r="AK163" s="110"/>
      <c r="AL163" s="110"/>
      <c r="AM163" s="110"/>
      <c r="AN163" s="110"/>
      <c r="AO163" s="110"/>
      <c r="AP163" s="110"/>
      <c r="AQ163" s="110"/>
      <c r="AR163" s="110"/>
      <c r="AS163" s="110"/>
      <c r="AT163" s="110"/>
      <c r="AU163" s="110"/>
      <c r="AV163" s="110"/>
      <c r="AW163" s="110"/>
      <c r="AX163" s="110"/>
      <c r="AY163" s="110"/>
      <c r="AZ163" s="110"/>
      <c r="BA163" s="110"/>
      <c r="BB163" s="110"/>
      <c r="BC163" s="110"/>
      <c r="BD163" s="110"/>
      <c r="BE163" s="110"/>
      <c r="BF163" s="110"/>
      <c r="BG163" s="110"/>
      <c r="BH163" s="110"/>
      <c r="BI163" s="110"/>
      <c r="BJ163" s="110"/>
      <c r="BK163" s="110"/>
      <c r="BL163" s="110"/>
      <c r="BM163" s="110"/>
      <c r="BN163" s="110"/>
      <c r="BO163" s="110"/>
      <c r="BP163" s="110"/>
      <c r="BQ163" s="110"/>
      <c r="BR163" s="110"/>
      <c r="BS163" s="110"/>
      <c r="BT163" s="110"/>
      <c r="BU163" s="110"/>
      <c r="BV163" s="110"/>
      <c r="BW163" s="110"/>
      <c r="BX163" s="110"/>
      <c r="BY163" s="110"/>
      <c r="BZ163" s="110"/>
      <c r="CA163" s="110"/>
      <c r="CB163" s="110"/>
      <c r="CC163" s="110"/>
      <c r="CD163" s="110"/>
      <c r="CE163" s="110"/>
      <c r="CF163" s="110"/>
      <c r="CG163" s="110"/>
      <c r="CH163" s="110"/>
      <c r="CI163" s="110"/>
      <c r="CJ163" s="110"/>
      <c r="CK163" s="110"/>
      <c r="CL163" s="110"/>
      <c r="CM163" s="110"/>
      <c r="CN163" s="110"/>
      <c r="CO163" s="110"/>
      <c r="CP163" s="110"/>
      <c r="CQ163" s="110"/>
      <c r="CR163" s="110"/>
      <c r="CS163" s="110"/>
      <c r="CT163" s="110"/>
      <c r="CU163" s="110"/>
      <c r="CV163" s="110"/>
      <c r="CW163" s="110"/>
      <c r="CX163" s="110"/>
    </row>
    <row r="164" spans="7:102" ht="14.25" customHeight="1" x14ac:dyDescent="0.25">
      <c r="G164" s="110"/>
      <c r="H164" s="110"/>
      <c r="I164" s="110"/>
      <c r="J164" s="110"/>
      <c r="K164" s="110"/>
      <c r="L164" s="110"/>
      <c r="M164" s="110"/>
      <c r="N164" s="110"/>
      <c r="O164" s="110"/>
      <c r="P164" s="110"/>
      <c r="Q164" s="110"/>
      <c r="R164" s="110"/>
      <c r="S164" s="110"/>
      <c r="T164" s="110"/>
      <c r="U164" s="110"/>
      <c r="V164" s="110"/>
      <c r="W164" s="110"/>
      <c r="X164" s="110"/>
      <c r="Y164" s="110"/>
      <c r="Z164" s="110"/>
      <c r="AA164" s="110"/>
      <c r="AB164" s="110"/>
      <c r="AC164" s="110"/>
      <c r="AD164" s="110"/>
      <c r="AE164" s="110"/>
      <c r="AF164" s="110"/>
      <c r="AG164" s="110"/>
      <c r="AH164" s="110"/>
      <c r="AI164" s="110"/>
      <c r="AJ164" s="110"/>
      <c r="AK164" s="110"/>
      <c r="AL164" s="110"/>
      <c r="AM164" s="110"/>
      <c r="AN164" s="110"/>
      <c r="AO164" s="110"/>
      <c r="AP164" s="110"/>
      <c r="AQ164" s="110"/>
      <c r="AR164" s="110"/>
      <c r="AS164" s="110"/>
      <c r="AT164" s="110"/>
      <c r="AU164" s="110"/>
      <c r="AV164" s="110"/>
      <c r="AW164" s="110"/>
      <c r="AX164" s="110"/>
      <c r="AY164" s="110"/>
      <c r="AZ164" s="110"/>
      <c r="BA164" s="110"/>
      <c r="BB164" s="110"/>
      <c r="BC164" s="110"/>
      <c r="BD164" s="110"/>
      <c r="BE164" s="110"/>
      <c r="BF164" s="110"/>
      <c r="BG164" s="110"/>
      <c r="BH164" s="110"/>
      <c r="BI164" s="110"/>
      <c r="BJ164" s="110"/>
      <c r="BK164" s="110"/>
      <c r="BL164" s="110"/>
      <c r="BM164" s="110"/>
      <c r="BN164" s="110"/>
      <c r="BO164" s="110"/>
      <c r="BP164" s="110"/>
      <c r="BQ164" s="110"/>
      <c r="BR164" s="110"/>
      <c r="BS164" s="110"/>
      <c r="BT164" s="110"/>
      <c r="BU164" s="110"/>
      <c r="BV164" s="110"/>
      <c r="BW164" s="110"/>
      <c r="BX164" s="110"/>
      <c r="BY164" s="110"/>
      <c r="BZ164" s="110"/>
      <c r="CA164" s="110"/>
      <c r="CB164" s="110"/>
      <c r="CC164" s="110"/>
      <c r="CD164" s="110"/>
      <c r="CE164" s="110"/>
      <c r="CF164" s="110"/>
      <c r="CG164" s="110"/>
      <c r="CH164" s="110"/>
      <c r="CI164" s="110"/>
      <c r="CJ164" s="110"/>
      <c r="CK164" s="110"/>
      <c r="CL164" s="110"/>
      <c r="CM164" s="110"/>
      <c r="CN164" s="110"/>
      <c r="CO164" s="110"/>
      <c r="CP164" s="110"/>
      <c r="CQ164" s="110"/>
      <c r="CR164" s="110"/>
      <c r="CS164" s="110"/>
      <c r="CT164" s="110"/>
      <c r="CU164" s="110"/>
      <c r="CV164" s="110"/>
      <c r="CW164" s="110"/>
      <c r="CX164" s="110"/>
    </row>
    <row r="165" spans="7:102" ht="14.25" customHeight="1" x14ac:dyDescent="0.25">
      <c r="G165" s="110"/>
      <c r="H165" s="110"/>
      <c r="I165" s="110"/>
      <c r="J165" s="110"/>
      <c r="K165" s="110"/>
      <c r="L165" s="110"/>
      <c r="M165" s="110"/>
      <c r="N165" s="110"/>
      <c r="O165" s="110"/>
      <c r="P165" s="110"/>
      <c r="Q165" s="110"/>
      <c r="R165" s="110"/>
      <c r="S165" s="110"/>
      <c r="T165" s="110"/>
      <c r="U165" s="110"/>
      <c r="V165" s="110"/>
      <c r="W165" s="110"/>
      <c r="X165" s="110"/>
      <c r="Y165" s="110"/>
      <c r="Z165" s="110"/>
      <c r="AA165" s="110"/>
      <c r="AB165" s="110"/>
      <c r="AC165" s="110"/>
      <c r="AD165" s="110"/>
      <c r="AE165" s="110"/>
      <c r="AF165" s="110"/>
      <c r="AG165" s="110"/>
      <c r="AH165" s="110"/>
      <c r="AI165" s="110"/>
      <c r="AJ165" s="110"/>
      <c r="AK165" s="110"/>
      <c r="AL165" s="110"/>
      <c r="AM165" s="110"/>
      <c r="AN165" s="110"/>
      <c r="AO165" s="110"/>
      <c r="AP165" s="110"/>
      <c r="AQ165" s="110"/>
      <c r="AR165" s="110"/>
      <c r="AS165" s="110"/>
      <c r="AT165" s="110"/>
      <c r="AU165" s="110"/>
      <c r="AV165" s="110"/>
      <c r="AW165" s="110"/>
      <c r="AX165" s="110"/>
      <c r="AY165" s="110"/>
      <c r="AZ165" s="110"/>
      <c r="BA165" s="110"/>
      <c r="BB165" s="110"/>
      <c r="BC165" s="110"/>
      <c r="BD165" s="110"/>
      <c r="BE165" s="110"/>
      <c r="BF165" s="110"/>
      <c r="BG165" s="110"/>
      <c r="BH165" s="110"/>
      <c r="BI165" s="110"/>
      <c r="BJ165" s="110"/>
      <c r="BK165" s="110"/>
      <c r="BL165" s="110"/>
      <c r="BM165" s="110"/>
      <c r="BN165" s="110"/>
      <c r="BO165" s="110"/>
      <c r="BP165" s="110"/>
      <c r="BQ165" s="110"/>
      <c r="BR165" s="110"/>
      <c r="BS165" s="110"/>
      <c r="BT165" s="110"/>
      <c r="BU165" s="110"/>
      <c r="BV165" s="110"/>
      <c r="BW165" s="110"/>
      <c r="BX165" s="110"/>
      <c r="BY165" s="110"/>
      <c r="BZ165" s="110"/>
      <c r="CA165" s="110"/>
      <c r="CB165" s="110"/>
      <c r="CC165" s="110"/>
      <c r="CD165" s="110"/>
      <c r="CE165" s="110"/>
      <c r="CF165" s="110"/>
      <c r="CG165" s="110"/>
      <c r="CH165" s="110"/>
      <c r="CI165" s="110"/>
      <c r="CJ165" s="110"/>
      <c r="CK165" s="110"/>
      <c r="CL165" s="110"/>
      <c r="CM165" s="110"/>
      <c r="CN165" s="110"/>
      <c r="CO165" s="110"/>
      <c r="CP165" s="110"/>
      <c r="CQ165" s="110"/>
      <c r="CR165" s="110"/>
      <c r="CS165" s="110"/>
      <c r="CT165" s="110"/>
      <c r="CU165" s="110"/>
      <c r="CV165" s="110"/>
      <c r="CW165" s="110"/>
      <c r="CX165" s="110"/>
    </row>
    <row r="166" spans="7:102" ht="14.25" customHeight="1" x14ac:dyDescent="0.25">
      <c r="G166" s="110"/>
      <c r="H166" s="110"/>
      <c r="I166" s="110"/>
      <c r="J166" s="110"/>
      <c r="K166" s="110"/>
      <c r="L166" s="110"/>
      <c r="M166" s="110"/>
      <c r="N166" s="110"/>
      <c r="O166" s="110"/>
      <c r="P166" s="110"/>
      <c r="Q166" s="110"/>
      <c r="R166" s="110"/>
      <c r="S166" s="110"/>
      <c r="T166" s="110"/>
      <c r="U166" s="110"/>
      <c r="V166" s="110"/>
      <c r="W166" s="110"/>
      <c r="X166" s="110"/>
      <c r="Y166" s="110"/>
      <c r="Z166" s="110"/>
      <c r="AA166" s="110"/>
      <c r="AB166" s="110"/>
      <c r="AC166" s="110"/>
      <c r="AD166" s="110"/>
      <c r="AE166" s="110"/>
      <c r="AF166" s="110"/>
      <c r="AG166" s="110"/>
      <c r="AH166" s="110"/>
      <c r="AI166" s="110"/>
      <c r="AJ166" s="110"/>
      <c r="AK166" s="110"/>
      <c r="AL166" s="110"/>
      <c r="AM166" s="110"/>
      <c r="AN166" s="110"/>
      <c r="AO166" s="110"/>
      <c r="AP166" s="110"/>
      <c r="AQ166" s="110"/>
      <c r="AR166" s="110"/>
      <c r="AS166" s="110"/>
      <c r="AT166" s="110"/>
      <c r="AU166" s="110"/>
      <c r="AV166" s="110"/>
      <c r="AW166" s="110"/>
      <c r="AX166" s="110"/>
      <c r="AY166" s="110"/>
      <c r="AZ166" s="110"/>
      <c r="BA166" s="110"/>
      <c r="BB166" s="110"/>
      <c r="BC166" s="110"/>
      <c r="BD166" s="110"/>
      <c r="BE166" s="110"/>
      <c r="BF166" s="110"/>
      <c r="BG166" s="110"/>
      <c r="BH166" s="110"/>
      <c r="BI166" s="110"/>
      <c r="BJ166" s="110"/>
      <c r="BK166" s="110"/>
      <c r="BL166" s="110"/>
      <c r="BM166" s="110"/>
      <c r="BN166" s="110"/>
      <c r="BO166" s="110"/>
      <c r="BP166" s="110"/>
      <c r="BQ166" s="110"/>
      <c r="BR166" s="110"/>
      <c r="BS166" s="110"/>
      <c r="BT166" s="110"/>
      <c r="BU166" s="110"/>
      <c r="BV166" s="110"/>
      <c r="BW166" s="110"/>
      <c r="BX166" s="110"/>
      <c r="BY166" s="110"/>
      <c r="BZ166" s="110"/>
      <c r="CA166" s="110"/>
      <c r="CB166" s="110"/>
      <c r="CC166" s="110"/>
      <c r="CD166" s="110"/>
      <c r="CE166" s="110"/>
      <c r="CF166" s="110"/>
      <c r="CG166" s="110"/>
      <c r="CH166" s="110"/>
      <c r="CI166" s="110"/>
      <c r="CJ166" s="110"/>
      <c r="CK166" s="110"/>
      <c r="CL166" s="110"/>
      <c r="CM166" s="110"/>
      <c r="CN166" s="110"/>
      <c r="CO166" s="110"/>
      <c r="CP166" s="110"/>
      <c r="CQ166" s="110"/>
      <c r="CR166" s="110"/>
      <c r="CS166" s="110"/>
      <c r="CT166" s="110"/>
      <c r="CU166" s="110"/>
      <c r="CV166" s="110"/>
      <c r="CW166" s="110"/>
      <c r="CX166" s="110"/>
    </row>
    <row r="167" spans="7:102" ht="14.25" customHeight="1" x14ac:dyDescent="0.25">
      <c r="G167" s="110"/>
      <c r="H167" s="110"/>
      <c r="I167" s="110"/>
      <c r="J167" s="110"/>
      <c r="K167" s="110"/>
      <c r="L167" s="110"/>
      <c r="M167" s="110"/>
      <c r="N167" s="110"/>
      <c r="O167" s="110"/>
      <c r="P167" s="110"/>
      <c r="Q167" s="110"/>
      <c r="R167" s="110"/>
      <c r="S167" s="110"/>
      <c r="T167" s="110"/>
      <c r="U167" s="110"/>
      <c r="V167" s="110"/>
      <c r="W167" s="110"/>
      <c r="X167" s="110"/>
      <c r="Y167" s="110"/>
      <c r="Z167" s="110"/>
      <c r="AA167" s="110"/>
      <c r="AB167" s="110"/>
      <c r="AC167" s="110"/>
      <c r="AD167" s="110"/>
      <c r="AE167" s="110"/>
      <c r="AF167" s="110"/>
      <c r="AG167" s="110"/>
      <c r="AH167" s="110"/>
      <c r="AI167" s="110"/>
      <c r="AJ167" s="110"/>
      <c r="AK167" s="110"/>
      <c r="AL167" s="110"/>
      <c r="AM167" s="110"/>
      <c r="AN167" s="110"/>
      <c r="AO167" s="110"/>
      <c r="AP167" s="110"/>
      <c r="AQ167" s="110"/>
      <c r="AR167" s="110"/>
      <c r="AS167" s="110"/>
      <c r="AT167" s="110"/>
      <c r="AU167" s="110"/>
      <c r="AV167" s="110"/>
      <c r="AW167" s="110"/>
      <c r="AX167" s="110"/>
      <c r="AY167" s="110"/>
      <c r="AZ167" s="110"/>
      <c r="BA167" s="110"/>
      <c r="BB167" s="110"/>
      <c r="BC167" s="110"/>
      <c r="BD167" s="110"/>
      <c r="BE167" s="110"/>
      <c r="BF167" s="110"/>
      <c r="BG167" s="110"/>
      <c r="BH167" s="110"/>
      <c r="BI167" s="110"/>
      <c r="BJ167" s="110"/>
      <c r="BK167" s="110"/>
      <c r="BL167" s="110"/>
      <c r="BM167" s="110"/>
      <c r="BN167" s="110"/>
      <c r="BO167" s="110"/>
      <c r="BP167" s="110"/>
      <c r="BQ167" s="110"/>
      <c r="BR167" s="110"/>
      <c r="BS167" s="110"/>
      <c r="BT167" s="110"/>
      <c r="BU167" s="110"/>
      <c r="BV167" s="110"/>
      <c r="BW167" s="110"/>
      <c r="BX167" s="110"/>
      <c r="BY167" s="110"/>
      <c r="BZ167" s="110"/>
      <c r="CA167" s="110"/>
      <c r="CB167" s="110"/>
      <c r="CC167" s="110"/>
      <c r="CD167" s="110"/>
      <c r="CE167" s="110"/>
      <c r="CF167" s="110"/>
      <c r="CG167" s="110"/>
      <c r="CH167" s="110"/>
      <c r="CI167" s="110"/>
      <c r="CJ167" s="110"/>
      <c r="CK167" s="110"/>
      <c r="CL167" s="110"/>
      <c r="CM167" s="110"/>
      <c r="CN167" s="110"/>
      <c r="CO167" s="110"/>
      <c r="CP167" s="110"/>
      <c r="CQ167" s="110"/>
      <c r="CR167" s="110"/>
      <c r="CS167" s="110"/>
      <c r="CT167" s="110"/>
      <c r="CU167" s="110"/>
      <c r="CV167" s="110"/>
      <c r="CW167" s="110"/>
      <c r="CX167" s="110"/>
    </row>
    <row r="168" spans="7:102" ht="14.25" customHeight="1" x14ac:dyDescent="0.25">
      <c r="G168" s="110"/>
      <c r="H168" s="110"/>
      <c r="I168" s="110"/>
      <c r="J168" s="110"/>
      <c r="K168" s="110"/>
      <c r="L168" s="110"/>
      <c r="M168" s="110"/>
      <c r="N168" s="110"/>
      <c r="O168" s="110"/>
      <c r="P168" s="110"/>
      <c r="Q168" s="110"/>
      <c r="R168" s="110"/>
      <c r="S168" s="110"/>
      <c r="T168" s="110"/>
      <c r="U168" s="110"/>
      <c r="V168" s="110"/>
      <c r="W168" s="110"/>
      <c r="X168" s="110"/>
      <c r="Y168" s="110"/>
      <c r="Z168" s="110"/>
      <c r="AA168" s="110"/>
      <c r="AB168" s="110"/>
      <c r="AC168" s="110"/>
      <c r="AD168" s="110"/>
      <c r="AE168" s="110"/>
      <c r="AF168" s="110"/>
      <c r="AG168" s="110"/>
      <c r="AH168" s="110"/>
      <c r="AI168" s="110"/>
      <c r="AJ168" s="110"/>
      <c r="AK168" s="110"/>
      <c r="AL168" s="110"/>
      <c r="AM168" s="110"/>
      <c r="AN168" s="110"/>
      <c r="AO168" s="110"/>
      <c r="AP168" s="110"/>
      <c r="AQ168" s="110"/>
      <c r="AR168" s="110"/>
      <c r="AS168" s="110"/>
      <c r="AT168" s="110"/>
      <c r="AU168" s="110"/>
      <c r="AV168" s="110"/>
      <c r="AW168" s="110"/>
      <c r="AX168" s="110"/>
      <c r="AY168" s="110"/>
      <c r="AZ168" s="110"/>
      <c r="BA168" s="110"/>
      <c r="BB168" s="110"/>
      <c r="BC168" s="110"/>
      <c r="BD168" s="110"/>
      <c r="BE168" s="110"/>
      <c r="BF168" s="110"/>
      <c r="BG168" s="110"/>
      <c r="BH168" s="110"/>
      <c r="BI168" s="110"/>
      <c r="BJ168" s="110"/>
      <c r="BK168" s="110"/>
      <c r="BL168" s="110"/>
      <c r="BM168" s="110"/>
      <c r="BN168" s="110"/>
      <c r="BO168" s="110"/>
      <c r="BP168" s="110"/>
      <c r="BQ168" s="110"/>
      <c r="BR168" s="110"/>
      <c r="BS168" s="110"/>
      <c r="BT168" s="110"/>
      <c r="BU168" s="110"/>
      <c r="BV168" s="110"/>
      <c r="BW168" s="110"/>
      <c r="BX168" s="110"/>
      <c r="BY168" s="110"/>
      <c r="BZ168" s="110"/>
      <c r="CA168" s="110"/>
      <c r="CB168" s="110"/>
      <c r="CC168" s="110"/>
      <c r="CD168" s="110"/>
      <c r="CE168" s="110"/>
      <c r="CF168" s="110"/>
      <c r="CG168" s="110"/>
      <c r="CH168" s="110"/>
      <c r="CI168" s="110"/>
      <c r="CJ168" s="110"/>
      <c r="CK168" s="110"/>
      <c r="CL168" s="110"/>
      <c r="CM168" s="110"/>
      <c r="CN168" s="110"/>
      <c r="CO168" s="110"/>
      <c r="CP168" s="110"/>
      <c r="CQ168" s="110"/>
      <c r="CR168" s="110"/>
      <c r="CS168" s="110"/>
      <c r="CT168" s="110"/>
      <c r="CU168" s="110"/>
      <c r="CV168" s="110"/>
      <c r="CW168" s="110"/>
      <c r="CX168" s="110"/>
    </row>
    <row r="169" spans="7:102" ht="14.25" customHeight="1" x14ac:dyDescent="0.25">
      <c r="G169" s="110"/>
      <c r="H169" s="110"/>
      <c r="I169" s="110"/>
      <c r="J169" s="110"/>
      <c r="K169" s="110"/>
      <c r="L169" s="110"/>
      <c r="M169" s="110"/>
      <c r="N169" s="110"/>
      <c r="O169" s="110"/>
      <c r="P169" s="110"/>
      <c r="Q169" s="110"/>
      <c r="R169" s="110"/>
      <c r="S169" s="110"/>
      <c r="T169" s="110"/>
      <c r="U169" s="110"/>
      <c r="V169" s="110"/>
      <c r="W169" s="110"/>
      <c r="X169" s="110"/>
      <c r="Y169" s="110"/>
      <c r="Z169" s="110"/>
      <c r="AA169" s="110"/>
      <c r="AB169" s="110"/>
      <c r="AC169" s="110"/>
      <c r="AD169" s="110"/>
      <c r="AE169" s="110"/>
      <c r="AF169" s="110"/>
      <c r="AG169" s="110"/>
      <c r="AH169" s="110"/>
      <c r="AI169" s="110"/>
      <c r="AJ169" s="110"/>
      <c r="AK169" s="110"/>
      <c r="AL169" s="110"/>
      <c r="AM169" s="110"/>
      <c r="AN169" s="110"/>
      <c r="AO169" s="110"/>
      <c r="AP169" s="110"/>
      <c r="AQ169" s="110"/>
      <c r="AR169" s="110"/>
      <c r="AS169" s="110"/>
      <c r="AT169" s="110"/>
      <c r="AU169" s="110"/>
      <c r="AV169" s="110"/>
      <c r="AW169" s="110"/>
      <c r="AX169" s="110"/>
      <c r="AY169" s="110"/>
      <c r="AZ169" s="110"/>
      <c r="BA169" s="110"/>
      <c r="BB169" s="110"/>
      <c r="BC169" s="110"/>
      <c r="BD169" s="110"/>
      <c r="BE169" s="110"/>
      <c r="BF169" s="110"/>
      <c r="BG169" s="110"/>
      <c r="BH169" s="110"/>
      <c r="BI169" s="110"/>
      <c r="BJ169" s="110"/>
      <c r="BK169" s="110"/>
      <c r="BL169" s="110"/>
      <c r="BM169" s="110"/>
      <c r="BN169" s="110"/>
      <c r="BO169" s="110"/>
      <c r="BP169" s="110"/>
      <c r="BQ169" s="110"/>
      <c r="BR169" s="110"/>
      <c r="BS169" s="110"/>
      <c r="BT169" s="110"/>
      <c r="BU169" s="110"/>
      <c r="BV169" s="110"/>
      <c r="BW169" s="110"/>
      <c r="BX169" s="110"/>
      <c r="BY169" s="110"/>
      <c r="BZ169" s="110"/>
      <c r="CA169" s="110"/>
      <c r="CB169" s="110"/>
      <c r="CC169" s="110"/>
      <c r="CD169" s="110"/>
      <c r="CE169" s="110"/>
      <c r="CF169" s="110"/>
      <c r="CG169" s="110"/>
      <c r="CH169" s="110"/>
      <c r="CI169" s="110"/>
      <c r="CJ169" s="110"/>
      <c r="CK169" s="110"/>
      <c r="CL169" s="110"/>
      <c r="CM169" s="110"/>
      <c r="CN169" s="110"/>
      <c r="CO169" s="110"/>
      <c r="CP169" s="110"/>
      <c r="CQ169" s="110"/>
      <c r="CR169" s="110"/>
      <c r="CS169" s="110"/>
      <c r="CT169" s="110"/>
      <c r="CU169" s="110"/>
      <c r="CV169" s="110"/>
      <c r="CW169" s="110"/>
      <c r="CX169" s="110"/>
    </row>
    <row r="170" spans="7:102" ht="14.25" customHeight="1" x14ac:dyDescent="0.25">
      <c r="G170" s="110"/>
      <c r="H170" s="110"/>
      <c r="I170" s="110"/>
      <c r="J170" s="110"/>
      <c r="K170" s="110"/>
      <c r="L170" s="110"/>
      <c r="M170" s="110"/>
      <c r="N170" s="110"/>
      <c r="O170" s="110"/>
      <c r="P170" s="110"/>
      <c r="Q170" s="110"/>
      <c r="R170" s="110"/>
      <c r="S170" s="110"/>
      <c r="T170" s="110"/>
      <c r="U170" s="110"/>
      <c r="V170" s="110"/>
      <c r="W170" s="110"/>
      <c r="X170" s="110"/>
      <c r="Y170" s="110"/>
      <c r="Z170" s="110"/>
      <c r="AA170" s="110"/>
      <c r="AB170" s="110"/>
      <c r="AC170" s="110"/>
      <c r="AD170" s="110"/>
      <c r="AE170" s="110"/>
      <c r="AF170" s="110"/>
      <c r="AG170" s="110"/>
      <c r="AH170" s="110"/>
      <c r="AI170" s="110"/>
      <c r="AJ170" s="110"/>
      <c r="AK170" s="110"/>
      <c r="AL170" s="110"/>
      <c r="AM170" s="110"/>
      <c r="AN170" s="110"/>
      <c r="AO170" s="110"/>
      <c r="AP170" s="110"/>
      <c r="AQ170" s="110"/>
      <c r="AR170" s="110"/>
      <c r="AS170" s="110"/>
      <c r="AT170" s="110"/>
      <c r="AU170" s="110"/>
      <c r="AV170" s="110"/>
      <c r="AW170" s="110"/>
      <c r="AX170" s="110"/>
      <c r="AY170" s="110"/>
      <c r="AZ170" s="110"/>
      <c r="BA170" s="110"/>
      <c r="BB170" s="110"/>
      <c r="BC170" s="110"/>
      <c r="BD170" s="110"/>
      <c r="BE170" s="110"/>
      <c r="BF170" s="110"/>
      <c r="BG170" s="110"/>
      <c r="BH170" s="110"/>
      <c r="BI170" s="110"/>
      <c r="BJ170" s="110"/>
      <c r="BK170" s="110"/>
      <c r="BL170" s="110"/>
      <c r="BM170" s="110"/>
      <c r="BN170" s="110"/>
      <c r="BO170" s="110"/>
      <c r="BP170" s="110"/>
      <c r="BQ170" s="110"/>
      <c r="BR170" s="110"/>
      <c r="BS170" s="110"/>
      <c r="BT170" s="110"/>
      <c r="BU170" s="110"/>
      <c r="BV170" s="110"/>
      <c r="BW170" s="110"/>
      <c r="BX170" s="110"/>
      <c r="BY170" s="110"/>
      <c r="BZ170" s="110"/>
      <c r="CA170" s="110"/>
      <c r="CB170" s="110"/>
      <c r="CC170" s="110"/>
      <c r="CD170" s="110"/>
      <c r="CE170" s="110"/>
      <c r="CF170" s="110"/>
      <c r="CG170" s="110"/>
      <c r="CH170" s="110"/>
      <c r="CI170" s="110"/>
      <c r="CJ170" s="110"/>
      <c r="CK170" s="110"/>
      <c r="CL170" s="110"/>
      <c r="CM170" s="110"/>
      <c r="CN170" s="110"/>
      <c r="CO170" s="110"/>
      <c r="CP170" s="110"/>
      <c r="CQ170" s="110"/>
      <c r="CR170" s="110"/>
      <c r="CS170" s="110"/>
      <c r="CT170" s="110"/>
      <c r="CU170" s="110"/>
      <c r="CV170" s="110"/>
      <c r="CW170" s="110"/>
      <c r="CX170" s="110"/>
    </row>
    <row r="171" spans="7:102" ht="14.25" customHeight="1" x14ac:dyDescent="0.25">
      <c r="G171" s="110"/>
      <c r="H171" s="110"/>
      <c r="I171" s="110"/>
      <c r="J171" s="110"/>
      <c r="K171" s="110"/>
      <c r="L171" s="110"/>
      <c r="M171" s="110"/>
      <c r="N171" s="110"/>
      <c r="O171" s="110"/>
      <c r="P171" s="110"/>
      <c r="Q171" s="110"/>
      <c r="R171" s="110"/>
      <c r="S171" s="110"/>
      <c r="T171" s="110"/>
      <c r="U171" s="110"/>
      <c r="V171" s="110"/>
      <c r="W171" s="110"/>
      <c r="X171" s="110"/>
      <c r="Y171" s="110"/>
      <c r="Z171" s="110"/>
      <c r="AA171" s="110"/>
      <c r="AB171" s="110"/>
      <c r="AC171" s="110"/>
      <c r="AD171" s="110"/>
      <c r="AE171" s="110"/>
      <c r="AF171" s="110"/>
      <c r="AG171" s="110"/>
      <c r="AH171" s="110"/>
      <c r="AI171" s="110"/>
      <c r="AJ171" s="110"/>
      <c r="AK171" s="110"/>
      <c r="AL171" s="110"/>
      <c r="AM171" s="110"/>
      <c r="AN171" s="110"/>
      <c r="AO171" s="110"/>
      <c r="AP171" s="110"/>
      <c r="AQ171" s="110"/>
      <c r="AR171" s="110"/>
      <c r="AS171" s="110"/>
      <c r="AT171" s="110"/>
      <c r="AU171" s="110"/>
      <c r="AV171" s="110"/>
      <c r="AW171" s="110"/>
      <c r="AX171" s="110"/>
      <c r="AY171" s="110"/>
      <c r="AZ171" s="110"/>
      <c r="BA171" s="110"/>
      <c r="BB171" s="110"/>
      <c r="BC171" s="110"/>
      <c r="BD171" s="110"/>
      <c r="BE171" s="110"/>
      <c r="BF171" s="110"/>
      <c r="BG171" s="110"/>
      <c r="BH171" s="110"/>
      <c r="BI171" s="110"/>
      <c r="BJ171" s="110"/>
      <c r="BK171" s="110"/>
      <c r="BL171" s="110"/>
      <c r="BM171" s="110"/>
      <c r="BN171" s="110"/>
      <c r="BO171" s="110"/>
      <c r="BP171" s="110"/>
      <c r="BQ171" s="110"/>
      <c r="BR171" s="110"/>
      <c r="BS171" s="110"/>
      <c r="BT171" s="110"/>
      <c r="BU171" s="110"/>
      <c r="BV171" s="110"/>
      <c r="BW171" s="110"/>
      <c r="BX171" s="110"/>
      <c r="BY171" s="110"/>
      <c r="BZ171" s="110"/>
      <c r="CA171" s="110"/>
      <c r="CB171" s="110"/>
      <c r="CC171" s="110"/>
      <c r="CD171" s="110"/>
      <c r="CE171" s="110"/>
      <c r="CF171" s="110"/>
      <c r="CG171" s="110"/>
      <c r="CH171" s="110"/>
      <c r="CI171" s="110"/>
      <c r="CJ171" s="110"/>
      <c r="CK171" s="110"/>
      <c r="CL171" s="110"/>
      <c r="CM171" s="110"/>
      <c r="CN171" s="110"/>
      <c r="CO171" s="110"/>
      <c r="CP171" s="110"/>
      <c r="CQ171" s="110"/>
      <c r="CR171" s="110"/>
      <c r="CS171" s="110"/>
      <c r="CT171" s="110"/>
      <c r="CU171" s="110"/>
      <c r="CV171" s="110"/>
      <c r="CW171" s="110"/>
      <c r="CX171" s="110"/>
    </row>
    <row r="172" spans="7:102" ht="14.25" customHeight="1" x14ac:dyDescent="0.25">
      <c r="G172" s="110"/>
      <c r="H172" s="110"/>
      <c r="I172" s="110"/>
      <c r="J172" s="110"/>
      <c r="K172" s="110"/>
      <c r="L172" s="110"/>
      <c r="M172" s="110"/>
      <c r="N172" s="110"/>
      <c r="O172" s="110"/>
      <c r="P172" s="110"/>
      <c r="Q172" s="110"/>
      <c r="R172" s="110"/>
      <c r="S172" s="110"/>
      <c r="T172" s="110"/>
      <c r="U172" s="110"/>
      <c r="V172" s="110"/>
      <c r="W172" s="110"/>
      <c r="X172" s="110"/>
      <c r="Y172" s="110"/>
      <c r="Z172" s="110"/>
      <c r="AA172" s="110"/>
      <c r="AB172" s="110"/>
      <c r="AC172" s="110"/>
      <c r="AD172" s="110"/>
      <c r="AE172" s="110"/>
      <c r="AF172" s="110"/>
      <c r="AG172" s="110"/>
      <c r="AH172" s="110"/>
      <c r="AI172" s="110"/>
      <c r="AJ172" s="110"/>
      <c r="AK172" s="110"/>
      <c r="AL172" s="110"/>
      <c r="AM172" s="110"/>
      <c r="AN172" s="110"/>
      <c r="AO172" s="110"/>
      <c r="AP172" s="110"/>
      <c r="AQ172" s="110"/>
      <c r="AR172" s="110"/>
      <c r="AS172" s="110"/>
      <c r="AT172" s="110"/>
      <c r="AU172" s="110"/>
      <c r="AV172" s="110"/>
      <c r="AW172" s="110"/>
      <c r="AX172" s="110"/>
      <c r="AY172" s="110"/>
      <c r="AZ172" s="110"/>
      <c r="BA172" s="110"/>
      <c r="BB172" s="110"/>
      <c r="BC172" s="110"/>
      <c r="BD172" s="110"/>
      <c r="BE172" s="110"/>
      <c r="BF172" s="110"/>
      <c r="BG172" s="110"/>
      <c r="BH172" s="110"/>
      <c r="BI172" s="110"/>
      <c r="BJ172" s="110"/>
      <c r="BK172" s="110"/>
      <c r="BL172" s="110"/>
      <c r="BM172" s="110"/>
      <c r="BN172" s="110"/>
      <c r="BO172" s="110"/>
      <c r="BP172" s="110"/>
      <c r="BQ172" s="110"/>
      <c r="BR172" s="110"/>
      <c r="BS172" s="110"/>
      <c r="BT172" s="110"/>
      <c r="BU172" s="110"/>
      <c r="BV172" s="110"/>
      <c r="BW172" s="110"/>
      <c r="BX172" s="110"/>
      <c r="BY172" s="110"/>
      <c r="BZ172" s="110"/>
      <c r="CA172" s="110"/>
      <c r="CB172" s="110"/>
      <c r="CC172" s="110"/>
      <c r="CD172" s="110"/>
      <c r="CE172" s="110"/>
      <c r="CF172" s="110"/>
      <c r="CG172" s="110"/>
      <c r="CH172" s="110"/>
      <c r="CI172" s="110"/>
      <c r="CJ172" s="110"/>
      <c r="CK172" s="110"/>
      <c r="CL172" s="110"/>
      <c r="CM172" s="110"/>
      <c r="CN172" s="110"/>
      <c r="CO172" s="110"/>
      <c r="CP172" s="110"/>
      <c r="CQ172" s="110"/>
      <c r="CR172" s="110"/>
      <c r="CS172" s="110"/>
      <c r="CT172" s="110"/>
      <c r="CU172" s="110"/>
      <c r="CV172" s="110"/>
      <c r="CW172" s="110"/>
      <c r="CX172" s="110"/>
    </row>
    <row r="173" spans="7:102" ht="14.25" customHeight="1" x14ac:dyDescent="0.25">
      <c r="G173" s="110"/>
      <c r="H173" s="110"/>
      <c r="I173" s="110"/>
      <c r="J173" s="110"/>
      <c r="K173" s="110"/>
      <c r="L173" s="110"/>
      <c r="M173" s="110"/>
      <c r="N173" s="110"/>
      <c r="O173" s="110"/>
      <c r="P173" s="110"/>
      <c r="Q173" s="110"/>
      <c r="R173" s="110"/>
      <c r="S173" s="110"/>
      <c r="T173" s="110"/>
      <c r="U173" s="110"/>
      <c r="V173" s="110"/>
      <c r="W173" s="110"/>
      <c r="X173" s="110"/>
      <c r="Y173" s="110"/>
      <c r="Z173" s="110"/>
      <c r="AA173" s="110"/>
      <c r="AB173" s="110"/>
      <c r="AC173" s="110"/>
      <c r="AD173" s="110"/>
      <c r="AE173" s="110"/>
      <c r="AF173" s="110"/>
      <c r="AG173" s="110"/>
      <c r="AH173" s="110"/>
      <c r="AI173" s="110"/>
      <c r="AJ173" s="110"/>
      <c r="AK173" s="110"/>
      <c r="AL173" s="110"/>
      <c r="AM173" s="110"/>
      <c r="AN173" s="110"/>
      <c r="AO173" s="110"/>
      <c r="AP173" s="110"/>
      <c r="AQ173" s="110"/>
      <c r="AR173" s="110"/>
      <c r="AS173" s="110"/>
      <c r="AT173" s="110"/>
      <c r="AU173" s="110"/>
      <c r="AV173" s="110"/>
      <c r="AW173" s="110"/>
      <c r="AX173" s="110"/>
      <c r="AY173" s="110"/>
      <c r="AZ173" s="110"/>
      <c r="BA173" s="110"/>
      <c r="BB173" s="110"/>
      <c r="BC173" s="110"/>
      <c r="BD173" s="110"/>
      <c r="BE173" s="110"/>
      <c r="BF173" s="110"/>
      <c r="BG173" s="110"/>
      <c r="BH173" s="110"/>
      <c r="BI173" s="110"/>
      <c r="BJ173" s="110"/>
      <c r="BK173" s="110"/>
      <c r="BL173" s="110"/>
      <c r="BM173" s="110"/>
      <c r="BN173" s="110"/>
      <c r="BO173" s="110"/>
      <c r="BP173" s="110"/>
      <c r="BQ173" s="110"/>
      <c r="BR173" s="110"/>
      <c r="BS173" s="110"/>
      <c r="BT173" s="110"/>
      <c r="BU173" s="110"/>
      <c r="BV173" s="110"/>
      <c r="BW173" s="110"/>
      <c r="BX173" s="110"/>
      <c r="BY173" s="110"/>
      <c r="BZ173" s="110"/>
      <c r="CA173" s="110"/>
      <c r="CB173" s="110"/>
      <c r="CC173" s="110"/>
      <c r="CD173" s="110"/>
      <c r="CE173" s="110"/>
      <c r="CF173" s="110"/>
      <c r="CG173" s="110"/>
      <c r="CH173" s="110"/>
      <c r="CI173" s="110"/>
      <c r="CJ173" s="110"/>
      <c r="CK173" s="110"/>
      <c r="CL173" s="110"/>
      <c r="CM173" s="110"/>
      <c r="CN173" s="110"/>
      <c r="CO173" s="110"/>
      <c r="CP173" s="110"/>
      <c r="CQ173" s="110"/>
      <c r="CR173" s="110"/>
      <c r="CS173" s="110"/>
      <c r="CT173" s="110"/>
      <c r="CU173" s="110"/>
      <c r="CV173" s="110"/>
      <c r="CW173" s="110"/>
      <c r="CX173" s="110"/>
    </row>
    <row r="174" spans="7:102" ht="14.25" customHeight="1" x14ac:dyDescent="0.25">
      <c r="G174" s="110"/>
      <c r="H174" s="110"/>
      <c r="I174" s="110"/>
      <c r="J174" s="110"/>
      <c r="K174" s="110"/>
      <c r="L174" s="110"/>
      <c r="M174" s="110"/>
      <c r="N174" s="110"/>
      <c r="O174" s="110"/>
      <c r="P174" s="110"/>
      <c r="Q174" s="110"/>
      <c r="R174" s="110"/>
      <c r="S174" s="110"/>
      <c r="T174" s="110"/>
      <c r="U174" s="110"/>
      <c r="V174" s="110"/>
      <c r="W174" s="110"/>
      <c r="X174" s="110"/>
      <c r="Y174" s="110"/>
      <c r="Z174" s="110"/>
      <c r="AA174" s="110"/>
      <c r="AB174" s="110"/>
      <c r="AC174" s="110"/>
      <c r="AD174" s="110"/>
      <c r="AE174" s="110"/>
      <c r="AF174" s="110"/>
      <c r="AG174" s="110"/>
      <c r="AH174" s="110"/>
      <c r="AI174" s="110"/>
      <c r="AJ174" s="110"/>
      <c r="AK174" s="110"/>
      <c r="AL174" s="110"/>
      <c r="AM174" s="110"/>
      <c r="AN174" s="110"/>
      <c r="AO174" s="110"/>
      <c r="AP174" s="110"/>
      <c r="AQ174" s="110"/>
      <c r="AR174" s="110"/>
      <c r="AS174" s="110"/>
      <c r="AT174" s="110"/>
      <c r="AU174" s="110"/>
      <c r="AV174" s="110"/>
      <c r="AW174" s="110"/>
      <c r="AX174" s="110"/>
      <c r="AY174" s="110"/>
      <c r="AZ174" s="110"/>
      <c r="BA174" s="110"/>
      <c r="BB174" s="110"/>
      <c r="BC174" s="110"/>
      <c r="BD174" s="110"/>
      <c r="BE174" s="110"/>
      <c r="BF174" s="110"/>
      <c r="BG174" s="110"/>
      <c r="BH174" s="110"/>
      <c r="BI174" s="110"/>
      <c r="BJ174" s="110"/>
      <c r="BK174" s="110"/>
      <c r="BL174" s="110"/>
      <c r="BM174" s="110"/>
      <c r="BN174" s="110"/>
      <c r="BO174" s="110"/>
      <c r="BP174" s="110"/>
      <c r="BQ174" s="110"/>
      <c r="BR174" s="110"/>
      <c r="BS174" s="110"/>
      <c r="BT174" s="110"/>
      <c r="BU174" s="110"/>
      <c r="BV174" s="110"/>
      <c r="BW174" s="110"/>
      <c r="BX174" s="110"/>
      <c r="BY174" s="110"/>
      <c r="BZ174" s="110"/>
      <c r="CA174" s="110"/>
      <c r="CB174" s="110"/>
      <c r="CC174" s="110"/>
      <c r="CD174" s="110"/>
      <c r="CE174" s="110"/>
      <c r="CF174" s="110"/>
      <c r="CG174" s="110"/>
      <c r="CH174" s="110"/>
      <c r="CI174" s="110"/>
      <c r="CJ174" s="110"/>
      <c r="CK174" s="110"/>
      <c r="CL174" s="110"/>
      <c r="CM174" s="110"/>
      <c r="CN174" s="110"/>
      <c r="CO174" s="110"/>
      <c r="CP174" s="110"/>
      <c r="CQ174" s="110"/>
      <c r="CR174" s="110"/>
      <c r="CS174" s="110"/>
      <c r="CT174" s="110"/>
      <c r="CU174" s="110"/>
      <c r="CV174" s="110"/>
      <c r="CW174" s="110"/>
      <c r="CX174" s="110"/>
    </row>
    <row r="175" spans="7:102" ht="14.25" customHeight="1" x14ac:dyDescent="0.25">
      <c r="G175" s="110"/>
      <c r="H175" s="110"/>
      <c r="I175" s="110"/>
      <c r="J175" s="110"/>
      <c r="K175" s="110"/>
      <c r="L175" s="110"/>
      <c r="M175" s="110"/>
      <c r="N175" s="110"/>
      <c r="O175" s="110"/>
      <c r="P175" s="110"/>
      <c r="Q175" s="110"/>
      <c r="R175" s="110"/>
      <c r="S175" s="110"/>
      <c r="T175" s="110"/>
      <c r="U175" s="110"/>
      <c r="V175" s="110"/>
      <c r="W175" s="110"/>
      <c r="X175" s="110"/>
      <c r="Y175" s="110"/>
      <c r="Z175" s="110"/>
      <c r="AA175" s="110"/>
      <c r="AB175" s="110"/>
      <c r="AC175" s="110"/>
      <c r="AD175" s="110"/>
      <c r="AE175" s="110"/>
      <c r="AF175" s="110"/>
      <c r="AG175" s="110"/>
      <c r="AH175" s="110"/>
      <c r="AI175" s="110"/>
      <c r="AJ175" s="110"/>
      <c r="AK175" s="110"/>
      <c r="AL175" s="110"/>
      <c r="AM175" s="110"/>
      <c r="AN175" s="110"/>
      <c r="AO175" s="110"/>
      <c r="AP175" s="110"/>
      <c r="AQ175" s="110"/>
      <c r="AR175" s="110"/>
      <c r="AS175" s="110"/>
      <c r="AT175" s="110"/>
      <c r="AU175" s="110"/>
      <c r="AV175" s="110"/>
      <c r="AW175" s="110"/>
      <c r="AX175" s="110"/>
      <c r="AY175" s="110"/>
      <c r="AZ175" s="110"/>
      <c r="BA175" s="110"/>
      <c r="BB175" s="110"/>
      <c r="BC175" s="110"/>
      <c r="BD175" s="110"/>
      <c r="BE175" s="110"/>
      <c r="BF175" s="110"/>
      <c r="BG175" s="110"/>
      <c r="BH175" s="110"/>
      <c r="BI175" s="110"/>
      <c r="BJ175" s="110"/>
      <c r="BK175" s="110"/>
      <c r="BL175" s="110"/>
      <c r="BM175" s="110"/>
      <c r="BN175" s="110"/>
      <c r="BO175" s="110"/>
      <c r="BP175" s="110"/>
      <c r="BQ175" s="110"/>
      <c r="BR175" s="110"/>
      <c r="BS175" s="110"/>
      <c r="BT175" s="110"/>
      <c r="BU175" s="110"/>
      <c r="BV175" s="110"/>
      <c r="BW175" s="110"/>
      <c r="BX175" s="110"/>
      <c r="BY175" s="110"/>
      <c r="BZ175" s="110"/>
      <c r="CA175" s="110"/>
      <c r="CB175" s="110"/>
      <c r="CC175" s="110"/>
      <c r="CD175" s="110"/>
      <c r="CE175" s="110"/>
      <c r="CF175" s="110"/>
      <c r="CG175" s="110"/>
      <c r="CH175" s="110"/>
      <c r="CI175" s="110"/>
      <c r="CJ175" s="110"/>
      <c r="CK175" s="110"/>
      <c r="CL175" s="110"/>
      <c r="CM175" s="110"/>
      <c r="CN175" s="110"/>
      <c r="CO175" s="110"/>
      <c r="CP175" s="110"/>
      <c r="CQ175" s="110"/>
      <c r="CR175" s="110"/>
      <c r="CS175" s="110"/>
      <c r="CT175" s="110"/>
      <c r="CU175" s="110"/>
      <c r="CV175" s="110"/>
      <c r="CW175" s="110"/>
      <c r="CX175" s="110"/>
    </row>
    <row r="176" spans="7:102" ht="14.25" customHeight="1" x14ac:dyDescent="0.25">
      <c r="G176" s="110"/>
      <c r="H176" s="110"/>
      <c r="I176" s="110"/>
      <c r="J176" s="110"/>
      <c r="K176" s="110"/>
      <c r="L176" s="110"/>
      <c r="M176" s="110"/>
      <c r="N176" s="110"/>
      <c r="O176" s="110"/>
      <c r="P176" s="110"/>
      <c r="Q176" s="110"/>
      <c r="R176" s="110"/>
      <c r="S176" s="110"/>
      <c r="T176" s="110"/>
      <c r="U176" s="110"/>
      <c r="V176" s="110"/>
      <c r="W176" s="110"/>
      <c r="X176" s="110"/>
      <c r="Y176" s="110"/>
      <c r="Z176" s="110"/>
      <c r="AA176" s="110"/>
      <c r="AB176" s="110"/>
      <c r="AC176" s="110"/>
      <c r="AD176" s="110"/>
      <c r="AE176" s="110"/>
      <c r="AF176" s="110"/>
      <c r="AG176" s="110"/>
      <c r="AH176" s="110"/>
      <c r="AI176" s="110"/>
      <c r="AJ176" s="110"/>
      <c r="AK176" s="110"/>
      <c r="AL176" s="110"/>
      <c r="AM176" s="110"/>
      <c r="AN176" s="110"/>
      <c r="AO176" s="110"/>
      <c r="AP176" s="110"/>
      <c r="AQ176" s="110"/>
      <c r="AR176" s="110"/>
      <c r="AS176" s="110"/>
      <c r="AT176" s="110"/>
      <c r="AU176" s="110"/>
      <c r="AV176" s="110"/>
      <c r="AW176" s="110"/>
      <c r="AX176" s="110"/>
      <c r="AY176" s="110"/>
      <c r="AZ176" s="110"/>
      <c r="BA176" s="110"/>
      <c r="BB176" s="110"/>
      <c r="BC176" s="110"/>
      <c r="BD176" s="110"/>
      <c r="BE176" s="110"/>
      <c r="BF176" s="110"/>
      <c r="BG176" s="110"/>
      <c r="BH176" s="110"/>
      <c r="BI176" s="110"/>
      <c r="BJ176" s="110"/>
      <c r="BK176" s="110"/>
      <c r="BL176" s="110"/>
      <c r="BM176" s="110"/>
      <c r="BN176" s="110"/>
      <c r="BO176" s="110"/>
      <c r="BP176" s="110"/>
      <c r="BQ176" s="110"/>
      <c r="BR176" s="110"/>
      <c r="BS176" s="110"/>
      <c r="BT176" s="110"/>
      <c r="BU176" s="110"/>
      <c r="BV176" s="110"/>
      <c r="BW176" s="110"/>
      <c r="BX176" s="110"/>
      <c r="BY176" s="110"/>
      <c r="BZ176" s="110"/>
      <c r="CA176" s="110"/>
      <c r="CB176" s="110"/>
      <c r="CC176" s="110"/>
      <c r="CD176" s="110"/>
      <c r="CE176" s="110"/>
      <c r="CF176" s="110"/>
      <c r="CG176" s="110"/>
      <c r="CH176" s="110"/>
      <c r="CI176" s="110"/>
      <c r="CJ176" s="110"/>
      <c r="CK176" s="110"/>
      <c r="CL176" s="110"/>
      <c r="CM176" s="110"/>
      <c r="CN176" s="110"/>
      <c r="CO176" s="110"/>
      <c r="CP176" s="110"/>
      <c r="CQ176" s="110"/>
      <c r="CR176" s="110"/>
      <c r="CS176" s="110"/>
      <c r="CT176" s="110"/>
      <c r="CU176" s="110"/>
      <c r="CV176" s="110"/>
      <c r="CW176" s="110"/>
      <c r="CX176" s="110"/>
    </row>
    <row r="177" spans="7:102" ht="14.25" customHeight="1" x14ac:dyDescent="0.25">
      <c r="G177" s="110"/>
      <c r="H177" s="110"/>
      <c r="I177" s="110"/>
      <c r="J177" s="110"/>
      <c r="K177" s="110"/>
      <c r="L177" s="110"/>
      <c r="M177" s="110"/>
      <c r="N177" s="110"/>
      <c r="O177" s="110"/>
      <c r="P177" s="110"/>
      <c r="Q177" s="110"/>
      <c r="R177" s="110"/>
      <c r="S177" s="110"/>
      <c r="T177" s="110"/>
      <c r="U177" s="110"/>
      <c r="V177" s="110"/>
      <c r="W177" s="110"/>
      <c r="X177" s="110"/>
      <c r="Y177" s="110"/>
      <c r="Z177" s="110"/>
      <c r="AA177" s="110"/>
      <c r="AB177" s="110"/>
      <c r="AC177" s="110"/>
      <c r="AD177" s="110"/>
      <c r="AE177" s="110"/>
      <c r="AF177" s="110"/>
      <c r="AG177" s="110"/>
      <c r="AH177" s="110"/>
      <c r="AI177" s="110"/>
      <c r="AJ177" s="110"/>
      <c r="AK177" s="110"/>
      <c r="AL177" s="110"/>
      <c r="AM177" s="110"/>
      <c r="AN177" s="110"/>
      <c r="AO177" s="110"/>
      <c r="AP177" s="110"/>
      <c r="AQ177" s="110"/>
      <c r="AR177" s="110"/>
      <c r="AS177" s="110"/>
      <c r="AT177" s="110"/>
      <c r="AU177" s="110"/>
      <c r="AV177" s="110"/>
      <c r="AW177" s="110"/>
      <c r="AX177" s="110"/>
      <c r="AY177" s="110"/>
      <c r="AZ177" s="110"/>
      <c r="BA177" s="110"/>
      <c r="BB177" s="110"/>
      <c r="BC177" s="110"/>
      <c r="BD177" s="110"/>
      <c r="BE177" s="110"/>
      <c r="BF177" s="110"/>
      <c r="BG177" s="110"/>
      <c r="BH177" s="110"/>
      <c r="BI177" s="110"/>
      <c r="BJ177" s="110"/>
      <c r="BK177" s="110"/>
      <c r="BL177" s="110"/>
      <c r="BM177" s="110"/>
      <c r="BN177" s="110"/>
      <c r="BO177" s="110"/>
      <c r="BP177" s="110"/>
      <c r="BQ177" s="110"/>
      <c r="BR177" s="110"/>
      <c r="BS177" s="110"/>
      <c r="BT177" s="110"/>
      <c r="BU177" s="110"/>
      <c r="BV177" s="110"/>
      <c r="BW177" s="110"/>
      <c r="BX177" s="110"/>
      <c r="BY177" s="110"/>
      <c r="BZ177" s="110"/>
      <c r="CA177" s="110"/>
      <c r="CB177" s="110"/>
      <c r="CC177" s="110"/>
      <c r="CD177" s="110"/>
      <c r="CE177" s="110"/>
      <c r="CF177" s="110"/>
      <c r="CG177" s="110"/>
      <c r="CH177" s="110"/>
      <c r="CI177" s="110"/>
      <c r="CJ177" s="110"/>
      <c r="CK177" s="110"/>
      <c r="CL177" s="110"/>
      <c r="CM177" s="110"/>
      <c r="CN177" s="110"/>
      <c r="CO177" s="110"/>
      <c r="CP177" s="110"/>
      <c r="CQ177" s="110"/>
      <c r="CR177" s="110"/>
      <c r="CS177" s="110"/>
      <c r="CT177" s="110"/>
      <c r="CU177" s="110"/>
      <c r="CV177" s="110"/>
      <c r="CW177" s="110"/>
      <c r="CX177" s="110"/>
    </row>
    <row r="178" spans="7:102" ht="14.25" customHeight="1" x14ac:dyDescent="0.25">
      <c r="G178" s="110"/>
      <c r="H178" s="110"/>
      <c r="I178" s="110"/>
      <c r="J178" s="110"/>
      <c r="K178" s="110"/>
      <c r="L178" s="110"/>
      <c r="M178" s="110"/>
      <c r="N178" s="110"/>
      <c r="O178" s="110"/>
      <c r="P178" s="110"/>
      <c r="Q178" s="110"/>
      <c r="R178" s="110"/>
      <c r="S178" s="110"/>
      <c r="T178" s="110"/>
      <c r="U178" s="110"/>
      <c r="V178" s="110"/>
      <c r="W178" s="110"/>
      <c r="X178" s="110"/>
      <c r="Y178" s="110"/>
      <c r="Z178" s="110"/>
      <c r="AA178" s="110"/>
      <c r="AB178" s="110"/>
      <c r="AC178" s="110"/>
      <c r="AD178" s="110"/>
      <c r="AE178" s="110"/>
      <c r="AF178" s="110"/>
      <c r="AG178" s="110"/>
      <c r="AH178" s="110"/>
      <c r="AI178" s="110"/>
      <c r="AJ178" s="110"/>
      <c r="AK178" s="110"/>
      <c r="AL178" s="110"/>
      <c r="AM178" s="110"/>
      <c r="AN178" s="110"/>
      <c r="AO178" s="110"/>
      <c r="AP178" s="110"/>
      <c r="AQ178" s="110"/>
      <c r="AR178" s="110"/>
      <c r="AS178" s="110"/>
      <c r="AT178" s="110"/>
      <c r="AU178" s="110"/>
      <c r="AV178" s="110"/>
      <c r="AW178" s="110"/>
      <c r="AX178" s="110"/>
      <c r="AY178" s="110"/>
      <c r="AZ178" s="110"/>
      <c r="BA178" s="110"/>
      <c r="BB178" s="110"/>
      <c r="BC178" s="110"/>
      <c r="BD178" s="110"/>
      <c r="BE178" s="110"/>
      <c r="BF178" s="110"/>
      <c r="BG178" s="110"/>
      <c r="BH178" s="110"/>
      <c r="BI178" s="110"/>
      <c r="BJ178" s="110"/>
      <c r="BK178" s="110"/>
      <c r="BL178" s="110"/>
      <c r="BM178" s="110"/>
      <c r="BN178" s="110"/>
      <c r="BO178" s="110"/>
      <c r="BP178" s="110"/>
      <c r="BQ178" s="110"/>
      <c r="BR178" s="110"/>
      <c r="BS178" s="110"/>
      <c r="BT178" s="110"/>
      <c r="BU178" s="110"/>
      <c r="BV178" s="110"/>
      <c r="BW178" s="110"/>
      <c r="BX178" s="110"/>
      <c r="BY178" s="110"/>
      <c r="BZ178" s="110"/>
      <c r="CA178" s="110"/>
      <c r="CB178" s="110"/>
      <c r="CC178" s="110"/>
      <c r="CD178" s="110"/>
      <c r="CE178" s="110"/>
      <c r="CF178" s="110"/>
      <c r="CG178" s="110"/>
      <c r="CH178" s="110"/>
      <c r="CI178" s="110"/>
      <c r="CJ178" s="110"/>
      <c r="CK178" s="110"/>
      <c r="CL178" s="110"/>
      <c r="CM178" s="110"/>
      <c r="CN178" s="110"/>
      <c r="CO178" s="110"/>
      <c r="CP178" s="110"/>
      <c r="CQ178" s="110"/>
      <c r="CR178" s="110"/>
      <c r="CS178" s="110"/>
      <c r="CT178" s="110"/>
      <c r="CU178" s="110"/>
      <c r="CV178" s="110"/>
      <c r="CW178" s="110"/>
      <c r="CX178" s="110"/>
    </row>
    <row r="179" spans="7:102" ht="14.25" customHeight="1" x14ac:dyDescent="0.25">
      <c r="G179" s="110"/>
      <c r="H179" s="110"/>
      <c r="I179" s="110"/>
      <c r="J179" s="110"/>
      <c r="K179" s="110"/>
      <c r="L179" s="110"/>
      <c r="M179" s="110"/>
      <c r="N179" s="110"/>
      <c r="O179" s="110"/>
      <c r="P179" s="110"/>
      <c r="Q179" s="110"/>
      <c r="R179" s="110"/>
      <c r="S179" s="110"/>
      <c r="T179" s="110"/>
      <c r="U179" s="110"/>
      <c r="V179" s="110"/>
      <c r="W179" s="110"/>
      <c r="X179" s="110"/>
      <c r="Y179" s="110"/>
      <c r="Z179" s="110"/>
      <c r="AA179" s="110"/>
      <c r="AB179" s="110"/>
      <c r="AC179" s="110"/>
      <c r="AD179" s="110"/>
      <c r="AE179" s="110"/>
      <c r="AF179" s="110"/>
      <c r="AG179" s="110"/>
      <c r="AH179" s="110"/>
      <c r="AI179" s="110"/>
      <c r="AJ179" s="110"/>
      <c r="AK179" s="110"/>
      <c r="AL179" s="110"/>
      <c r="AM179" s="110"/>
      <c r="AN179" s="110"/>
      <c r="AO179" s="110"/>
      <c r="AP179" s="110"/>
      <c r="AQ179" s="110"/>
      <c r="AR179" s="110"/>
      <c r="AS179" s="110"/>
      <c r="AT179" s="110"/>
      <c r="AU179" s="110"/>
      <c r="AV179" s="110"/>
      <c r="AW179" s="110"/>
      <c r="AX179" s="110"/>
      <c r="AY179" s="110"/>
      <c r="AZ179" s="110"/>
      <c r="BA179" s="110"/>
      <c r="BB179" s="110"/>
      <c r="BC179" s="110"/>
      <c r="BD179" s="110"/>
      <c r="BE179" s="110"/>
      <c r="BF179" s="110"/>
      <c r="BG179" s="110"/>
      <c r="BH179" s="110"/>
      <c r="BI179" s="110"/>
      <c r="BJ179" s="110"/>
      <c r="BK179" s="110"/>
      <c r="BL179" s="110"/>
      <c r="BM179" s="110"/>
      <c r="BN179" s="110"/>
      <c r="BO179" s="110"/>
      <c r="BP179" s="110"/>
      <c r="BQ179" s="110"/>
      <c r="BR179" s="110"/>
      <c r="BS179" s="110"/>
      <c r="BT179" s="110"/>
      <c r="BU179" s="110"/>
      <c r="BV179" s="110"/>
      <c r="BW179" s="110"/>
      <c r="BX179" s="110"/>
      <c r="BY179" s="110"/>
      <c r="BZ179" s="110"/>
      <c r="CA179" s="110"/>
      <c r="CB179" s="110"/>
      <c r="CC179" s="110"/>
      <c r="CD179" s="110"/>
      <c r="CE179" s="110"/>
      <c r="CF179" s="110"/>
      <c r="CG179" s="110"/>
      <c r="CH179" s="110"/>
      <c r="CI179" s="110"/>
      <c r="CJ179" s="110"/>
      <c r="CK179" s="110"/>
      <c r="CL179" s="110"/>
      <c r="CM179" s="110"/>
      <c r="CN179" s="110"/>
      <c r="CO179" s="110"/>
      <c r="CP179" s="110"/>
      <c r="CQ179" s="110"/>
      <c r="CR179" s="110"/>
      <c r="CS179" s="110"/>
      <c r="CT179" s="110"/>
      <c r="CU179" s="110"/>
      <c r="CV179" s="110"/>
      <c r="CW179" s="110"/>
      <c r="CX179" s="110"/>
    </row>
    <row r="180" spans="7:102" ht="14.25" customHeight="1" x14ac:dyDescent="0.25">
      <c r="G180" s="110"/>
      <c r="H180" s="110"/>
      <c r="I180" s="110"/>
      <c r="J180" s="110"/>
      <c r="K180" s="110"/>
      <c r="L180" s="110"/>
      <c r="M180" s="110"/>
      <c r="N180" s="110"/>
      <c r="O180" s="110"/>
      <c r="P180" s="110"/>
      <c r="Q180" s="110"/>
      <c r="R180" s="110"/>
      <c r="S180" s="110"/>
      <c r="T180" s="110"/>
      <c r="U180" s="110"/>
      <c r="V180" s="110"/>
      <c r="W180" s="110"/>
      <c r="X180" s="110"/>
      <c r="Y180" s="110"/>
      <c r="Z180" s="110"/>
      <c r="AA180" s="110"/>
      <c r="AB180" s="110"/>
      <c r="AC180" s="110"/>
      <c r="AD180" s="110"/>
      <c r="AE180" s="110"/>
      <c r="AF180" s="110"/>
      <c r="AG180" s="110"/>
      <c r="AH180" s="110"/>
      <c r="AI180" s="110"/>
      <c r="AJ180" s="110"/>
      <c r="AK180" s="110"/>
      <c r="AL180" s="110"/>
      <c r="AM180" s="110"/>
      <c r="AN180" s="110"/>
      <c r="AO180" s="110"/>
      <c r="AP180" s="110"/>
      <c r="AQ180" s="110"/>
      <c r="AR180" s="110"/>
      <c r="AS180" s="110"/>
      <c r="AT180" s="110"/>
      <c r="AU180" s="110"/>
      <c r="AV180" s="110"/>
      <c r="AW180" s="110"/>
      <c r="AX180" s="110"/>
      <c r="AY180" s="110"/>
      <c r="AZ180" s="110"/>
      <c r="BA180" s="110"/>
      <c r="BB180" s="110"/>
      <c r="BC180" s="110"/>
      <c r="BD180" s="110"/>
      <c r="BE180" s="110"/>
      <c r="BF180" s="110"/>
      <c r="BG180" s="110"/>
      <c r="BH180" s="110"/>
      <c r="BI180" s="110"/>
      <c r="BJ180" s="110"/>
      <c r="BK180" s="110"/>
      <c r="BL180" s="110"/>
      <c r="BM180" s="110"/>
      <c r="BN180" s="110"/>
      <c r="BO180" s="110"/>
      <c r="BP180" s="110"/>
      <c r="BQ180" s="110"/>
      <c r="BR180" s="110"/>
      <c r="BS180" s="110"/>
      <c r="BT180" s="110"/>
      <c r="BU180" s="110"/>
      <c r="BV180" s="110"/>
      <c r="BW180" s="110"/>
      <c r="BX180" s="110"/>
      <c r="BY180" s="110"/>
      <c r="BZ180" s="110"/>
      <c r="CA180" s="110"/>
      <c r="CB180" s="110"/>
      <c r="CC180" s="110"/>
      <c r="CD180" s="110"/>
      <c r="CE180" s="110"/>
      <c r="CF180" s="110"/>
      <c r="CG180" s="110"/>
      <c r="CH180" s="110"/>
      <c r="CI180" s="110"/>
      <c r="CJ180" s="110"/>
      <c r="CK180" s="110"/>
      <c r="CL180" s="110"/>
      <c r="CM180" s="110"/>
      <c r="CN180" s="110"/>
      <c r="CO180" s="110"/>
      <c r="CP180" s="110"/>
      <c r="CQ180" s="110"/>
      <c r="CR180" s="110"/>
      <c r="CS180" s="110"/>
      <c r="CT180" s="110"/>
      <c r="CU180" s="110"/>
      <c r="CV180" s="110"/>
      <c r="CW180" s="110"/>
      <c r="CX180" s="110"/>
    </row>
    <row r="181" spans="7:102" ht="14.25" customHeight="1" x14ac:dyDescent="0.25">
      <c r="G181" s="110"/>
      <c r="H181" s="110"/>
      <c r="I181" s="110"/>
      <c r="J181" s="110"/>
      <c r="K181" s="110"/>
      <c r="L181" s="110"/>
      <c r="M181" s="110"/>
      <c r="N181" s="110"/>
      <c r="O181" s="110"/>
      <c r="P181" s="110"/>
      <c r="Q181" s="110"/>
      <c r="R181" s="110"/>
      <c r="S181" s="110"/>
      <c r="T181" s="110"/>
      <c r="U181" s="110"/>
      <c r="V181" s="110"/>
      <c r="W181" s="110"/>
      <c r="X181" s="110"/>
      <c r="Y181" s="110"/>
      <c r="Z181" s="110"/>
      <c r="AA181" s="110"/>
      <c r="AB181" s="110"/>
      <c r="AC181" s="110"/>
      <c r="AD181" s="110"/>
      <c r="AE181" s="110"/>
      <c r="AF181" s="110"/>
      <c r="AG181" s="110"/>
      <c r="AH181" s="110"/>
      <c r="AI181" s="110"/>
      <c r="AJ181" s="110"/>
      <c r="AK181" s="110"/>
      <c r="AL181" s="110"/>
      <c r="AM181" s="110"/>
      <c r="AN181" s="110"/>
      <c r="AO181" s="110"/>
      <c r="AP181" s="110"/>
      <c r="AQ181" s="110"/>
      <c r="AR181" s="110"/>
      <c r="AS181" s="110"/>
      <c r="AT181" s="110"/>
      <c r="AU181" s="110"/>
      <c r="AV181" s="110"/>
      <c r="AW181" s="110"/>
      <c r="AX181" s="110"/>
      <c r="AY181" s="110"/>
      <c r="AZ181" s="110"/>
      <c r="BA181" s="110"/>
      <c r="BB181" s="110"/>
      <c r="BC181" s="110"/>
      <c r="BD181" s="110"/>
      <c r="BE181" s="110"/>
      <c r="BF181" s="110"/>
      <c r="BG181" s="110"/>
      <c r="BH181" s="110"/>
      <c r="BI181" s="110"/>
      <c r="BJ181" s="110"/>
      <c r="BK181" s="110"/>
      <c r="BL181" s="110"/>
      <c r="BM181" s="110"/>
      <c r="BN181" s="110"/>
      <c r="BO181" s="110"/>
      <c r="BP181" s="110"/>
      <c r="BQ181" s="110"/>
      <c r="BR181" s="110"/>
      <c r="BS181" s="110"/>
      <c r="BT181" s="110"/>
      <c r="BU181" s="110"/>
      <c r="BV181" s="110"/>
      <c r="BW181" s="110"/>
      <c r="BX181" s="110"/>
      <c r="BY181" s="110"/>
      <c r="BZ181" s="110"/>
      <c r="CA181" s="110"/>
      <c r="CB181" s="110"/>
      <c r="CC181" s="110"/>
      <c r="CD181" s="110"/>
      <c r="CE181" s="110"/>
      <c r="CF181" s="110"/>
      <c r="CG181" s="110"/>
      <c r="CH181" s="110"/>
      <c r="CI181" s="110"/>
      <c r="CJ181" s="110"/>
      <c r="CK181" s="110"/>
      <c r="CL181" s="110"/>
      <c r="CM181" s="110"/>
      <c r="CN181" s="110"/>
      <c r="CO181" s="110"/>
      <c r="CP181" s="110"/>
      <c r="CQ181" s="110"/>
      <c r="CR181" s="110"/>
      <c r="CS181" s="110"/>
      <c r="CT181" s="110"/>
      <c r="CU181" s="110"/>
      <c r="CV181" s="110"/>
      <c r="CW181" s="110"/>
      <c r="CX181" s="110"/>
    </row>
    <row r="182" spans="7:102" ht="14.25" customHeight="1" x14ac:dyDescent="0.25">
      <c r="G182" s="110"/>
      <c r="H182" s="110"/>
      <c r="I182" s="110"/>
      <c r="J182" s="110"/>
      <c r="K182" s="110"/>
      <c r="L182" s="110"/>
      <c r="M182" s="110"/>
      <c r="N182" s="110"/>
      <c r="O182" s="110"/>
      <c r="P182" s="110"/>
      <c r="Q182" s="110"/>
      <c r="R182" s="110"/>
      <c r="S182" s="110"/>
      <c r="T182" s="110"/>
      <c r="U182" s="110"/>
      <c r="V182" s="110"/>
      <c r="W182" s="110"/>
      <c r="X182" s="110"/>
      <c r="Y182" s="110"/>
      <c r="Z182" s="110"/>
      <c r="AA182" s="110"/>
      <c r="AB182" s="110"/>
      <c r="AC182" s="110"/>
      <c r="AD182" s="110"/>
      <c r="AE182" s="110"/>
      <c r="AF182" s="110"/>
      <c r="AG182" s="110"/>
      <c r="AH182" s="110"/>
      <c r="AI182" s="110"/>
      <c r="AJ182" s="110"/>
      <c r="AK182" s="110"/>
      <c r="AL182" s="110"/>
      <c r="AM182" s="110"/>
      <c r="AN182" s="110"/>
      <c r="AO182" s="110"/>
      <c r="AP182" s="110"/>
      <c r="AQ182" s="110"/>
      <c r="AR182" s="110"/>
      <c r="AS182" s="110"/>
      <c r="AT182" s="110"/>
      <c r="AU182" s="110"/>
      <c r="AV182" s="110"/>
      <c r="AW182" s="110"/>
      <c r="AX182" s="110"/>
      <c r="AY182" s="110"/>
      <c r="AZ182" s="110"/>
      <c r="BA182" s="110"/>
      <c r="BB182" s="110"/>
      <c r="BC182" s="110"/>
      <c r="BD182" s="110"/>
      <c r="BE182" s="110"/>
      <c r="BF182" s="110"/>
      <c r="BG182" s="110"/>
      <c r="BH182" s="110"/>
      <c r="BI182" s="110"/>
      <c r="BJ182" s="110"/>
      <c r="BK182" s="110"/>
      <c r="BL182" s="110"/>
      <c r="BM182" s="110"/>
      <c r="BN182" s="110"/>
      <c r="BO182" s="110"/>
      <c r="BP182" s="110"/>
      <c r="BQ182" s="110"/>
      <c r="BR182" s="110"/>
      <c r="BS182" s="110"/>
      <c r="BT182" s="110"/>
      <c r="BU182" s="110"/>
      <c r="BV182" s="110"/>
      <c r="BW182" s="110"/>
      <c r="BX182" s="110"/>
      <c r="BY182" s="110"/>
      <c r="BZ182" s="110"/>
      <c r="CA182" s="110"/>
      <c r="CB182" s="110"/>
      <c r="CC182" s="110"/>
      <c r="CD182" s="110"/>
      <c r="CE182" s="110"/>
      <c r="CF182" s="110"/>
      <c r="CG182" s="110"/>
      <c r="CH182" s="110"/>
      <c r="CI182" s="110"/>
      <c r="CJ182" s="110"/>
      <c r="CK182" s="110"/>
      <c r="CL182" s="110"/>
      <c r="CM182" s="110"/>
      <c r="CN182" s="110"/>
      <c r="CO182" s="110"/>
      <c r="CP182" s="110"/>
      <c r="CQ182" s="110"/>
      <c r="CR182" s="110"/>
      <c r="CS182" s="110"/>
      <c r="CT182" s="110"/>
      <c r="CU182" s="110"/>
      <c r="CV182" s="110"/>
      <c r="CW182" s="110"/>
      <c r="CX182" s="110"/>
    </row>
    <row r="183" spans="7:102" ht="14.25" customHeight="1" x14ac:dyDescent="0.25">
      <c r="G183" s="110"/>
      <c r="H183" s="110"/>
      <c r="I183" s="110"/>
      <c r="J183" s="110"/>
      <c r="K183" s="110"/>
      <c r="L183" s="110"/>
      <c r="M183" s="110"/>
      <c r="N183" s="110"/>
      <c r="O183" s="110"/>
      <c r="P183" s="110"/>
      <c r="Q183" s="110"/>
      <c r="R183" s="110"/>
      <c r="S183" s="110"/>
      <c r="T183" s="110"/>
      <c r="U183" s="110"/>
      <c r="V183" s="110"/>
      <c r="W183" s="110"/>
      <c r="X183" s="110"/>
      <c r="Y183" s="110"/>
      <c r="Z183" s="110"/>
      <c r="AA183" s="110"/>
      <c r="AB183" s="110"/>
      <c r="AC183" s="110"/>
      <c r="AD183" s="110"/>
      <c r="AE183" s="110"/>
      <c r="AF183" s="110"/>
      <c r="AG183" s="110"/>
      <c r="AH183" s="110"/>
      <c r="AI183" s="110"/>
      <c r="AJ183" s="110"/>
      <c r="AK183" s="110"/>
      <c r="AL183" s="110"/>
      <c r="AM183" s="110"/>
      <c r="AN183" s="110"/>
      <c r="AO183" s="110"/>
      <c r="AP183" s="110"/>
      <c r="AQ183" s="110"/>
      <c r="AR183" s="110"/>
      <c r="AS183" s="110"/>
      <c r="AT183" s="110"/>
      <c r="AU183" s="110"/>
      <c r="AV183" s="110"/>
      <c r="AW183" s="110"/>
      <c r="AX183" s="110"/>
      <c r="AY183" s="110"/>
      <c r="AZ183" s="110"/>
      <c r="BA183" s="110"/>
      <c r="BB183" s="110"/>
      <c r="BC183" s="110"/>
      <c r="BD183" s="110"/>
      <c r="BE183" s="110"/>
      <c r="BF183" s="110"/>
      <c r="BG183" s="110"/>
      <c r="BH183" s="110"/>
      <c r="BI183" s="110"/>
      <c r="BJ183" s="110"/>
      <c r="BK183" s="110"/>
      <c r="BL183" s="110"/>
      <c r="BM183" s="110"/>
      <c r="BN183" s="110"/>
      <c r="BO183" s="110"/>
      <c r="BP183" s="110"/>
      <c r="BQ183" s="110"/>
      <c r="BR183" s="110"/>
      <c r="BS183" s="110"/>
      <c r="BT183" s="110"/>
      <c r="BU183" s="110"/>
      <c r="BV183" s="110"/>
      <c r="BW183" s="110"/>
      <c r="BX183" s="110"/>
      <c r="BY183" s="110"/>
      <c r="BZ183" s="110"/>
      <c r="CA183" s="110"/>
      <c r="CB183" s="110"/>
      <c r="CC183" s="110"/>
      <c r="CD183" s="110"/>
      <c r="CE183" s="110"/>
      <c r="CF183" s="110"/>
      <c r="CG183" s="110"/>
      <c r="CH183" s="110"/>
      <c r="CI183" s="110"/>
      <c r="CJ183" s="110"/>
      <c r="CK183" s="110"/>
      <c r="CL183" s="110"/>
      <c r="CM183" s="110"/>
      <c r="CN183" s="110"/>
      <c r="CO183" s="110"/>
      <c r="CP183" s="110"/>
      <c r="CQ183" s="110"/>
      <c r="CR183" s="110"/>
      <c r="CS183" s="110"/>
      <c r="CT183" s="110"/>
      <c r="CU183" s="110"/>
      <c r="CV183" s="110"/>
      <c r="CW183" s="110"/>
      <c r="CX183" s="110"/>
    </row>
    <row r="184" spans="7:102" ht="14.25" customHeight="1" x14ac:dyDescent="0.25">
      <c r="G184" s="110"/>
      <c r="H184" s="110"/>
      <c r="I184" s="110"/>
      <c r="J184" s="110"/>
      <c r="K184" s="110"/>
      <c r="L184" s="110"/>
      <c r="M184" s="110"/>
      <c r="N184" s="110"/>
      <c r="O184" s="110"/>
      <c r="P184" s="110"/>
      <c r="Q184" s="110"/>
      <c r="R184" s="110"/>
      <c r="S184" s="110"/>
      <c r="T184" s="110"/>
      <c r="U184" s="110"/>
      <c r="V184" s="110"/>
      <c r="W184" s="110"/>
      <c r="X184" s="110"/>
      <c r="Y184" s="110"/>
      <c r="Z184" s="110"/>
      <c r="AA184" s="110"/>
      <c r="AB184" s="110"/>
      <c r="AC184" s="110"/>
      <c r="AD184" s="110"/>
      <c r="AE184" s="110"/>
      <c r="AF184" s="110"/>
      <c r="AG184" s="110"/>
      <c r="AH184" s="110"/>
      <c r="AI184" s="110"/>
      <c r="AJ184" s="110"/>
      <c r="AK184" s="110"/>
      <c r="AL184" s="110"/>
      <c r="AM184" s="110"/>
      <c r="AN184" s="110"/>
      <c r="AO184" s="110"/>
      <c r="AP184" s="110"/>
      <c r="AQ184" s="110"/>
      <c r="AR184" s="110"/>
      <c r="AS184" s="110"/>
      <c r="AT184" s="110"/>
      <c r="AU184" s="110"/>
      <c r="AV184" s="110"/>
      <c r="AW184" s="110"/>
      <c r="AX184" s="110"/>
      <c r="AY184" s="110"/>
      <c r="AZ184" s="110"/>
      <c r="BA184" s="110"/>
      <c r="BB184" s="110"/>
      <c r="BC184" s="110"/>
      <c r="BD184" s="110"/>
      <c r="BE184" s="110"/>
      <c r="BF184" s="110"/>
      <c r="BG184" s="110"/>
      <c r="BH184" s="110"/>
      <c r="BI184" s="110"/>
      <c r="BJ184" s="110"/>
      <c r="BK184" s="110"/>
      <c r="BL184" s="110"/>
      <c r="BM184" s="110"/>
      <c r="BN184" s="110"/>
      <c r="BO184" s="110"/>
      <c r="BP184" s="110"/>
      <c r="BQ184" s="110"/>
      <c r="BR184" s="110"/>
      <c r="BS184" s="110"/>
      <c r="BT184" s="110"/>
      <c r="BU184" s="110"/>
      <c r="BV184" s="110"/>
      <c r="BW184" s="110"/>
      <c r="BX184" s="110"/>
      <c r="BY184" s="110"/>
      <c r="BZ184" s="110"/>
      <c r="CA184" s="110"/>
      <c r="CB184" s="110"/>
      <c r="CC184" s="110"/>
      <c r="CD184" s="110"/>
      <c r="CE184" s="110"/>
      <c r="CF184" s="110"/>
      <c r="CG184" s="110"/>
      <c r="CH184" s="110"/>
      <c r="CI184" s="110"/>
      <c r="CJ184" s="110"/>
      <c r="CK184" s="110"/>
      <c r="CL184" s="110"/>
      <c r="CM184" s="110"/>
      <c r="CN184" s="110"/>
      <c r="CO184" s="110"/>
      <c r="CP184" s="110"/>
      <c r="CQ184" s="110"/>
      <c r="CR184" s="110"/>
      <c r="CS184" s="110"/>
      <c r="CT184" s="110"/>
      <c r="CU184" s="110"/>
      <c r="CV184" s="110"/>
      <c r="CW184" s="110"/>
      <c r="CX184" s="110"/>
    </row>
    <row r="185" spans="7:102" ht="14.25" customHeight="1" x14ac:dyDescent="0.25">
      <c r="G185" s="110"/>
      <c r="H185" s="110"/>
      <c r="I185" s="110"/>
      <c r="J185" s="110"/>
      <c r="K185" s="110"/>
      <c r="L185" s="110"/>
      <c r="M185" s="110"/>
      <c r="N185" s="110"/>
      <c r="O185" s="110"/>
      <c r="P185" s="110"/>
      <c r="Q185" s="110"/>
      <c r="R185" s="110"/>
      <c r="S185" s="110"/>
      <c r="T185" s="110"/>
      <c r="U185" s="110"/>
      <c r="V185" s="110"/>
      <c r="W185" s="110"/>
      <c r="X185" s="110"/>
      <c r="Y185" s="110"/>
      <c r="Z185" s="110"/>
      <c r="AA185" s="110"/>
      <c r="AB185" s="110"/>
      <c r="AC185" s="110"/>
      <c r="AD185" s="110"/>
      <c r="AE185" s="110"/>
      <c r="AF185" s="110"/>
      <c r="AG185" s="110"/>
      <c r="AH185" s="110"/>
      <c r="AI185" s="110"/>
      <c r="AJ185" s="110"/>
      <c r="AK185" s="110"/>
      <c r="AL185" s="110"/>
      <c r="AM185" s="110"/>
      <c r="AN185" s="110"/>
      <c r="AO185" s="110"/>
      <c r="AP185" s="110"/>
      <c r="AQ185" s="110"/>
      <c r="AR185" s="110"/>
      <c r="AS185" s="110"/>
      <c r="AT185" s="110"/>
      <c r="AU185" s="110"/>
      <c r="AV185" s="110"/>
      <c r="AW185" s="110"/>
      <c r="AX185" s="110"/>
      <c r="AY185" s="110"/>
      <c r="AZ185" s="110"/>
      <c r="BA185" s="110"/>
      <c r="BB185" s="110"/>
      <c r="BC185" s="110"/>
      <c r="BD185" s="110"/>
      <c r="BE185" s="110"/>
      <c r="BF185" s="110"/>
      <c r="BG185" s="110"/>
      <c r="BH185" s="110"/>
      <c r="BI185" s="110"/>
      <c r="BJ185" s="110"/>
      <c r="BK185" s="110"/>
      <c r="BL185" s="110"/>
      <c r="BM185" s="110"/>
      <c r="BN185" s="110"/>
      <c r="BO185" s="110"/>
      <c r="BP185" s="110"/>
      <c r="BQ185" s="110"/>
      <c r="BR185" s="110"/>
      <c r="BS185" s="110"/>
      <c r="BT185" s="110"/>
      <c r="BU185" s="110"/>
      <c r="BV185" s="110"/>
      <c r="BW185" s="110"/>
      <c r="BX185" s="110"/>
      <c r="BY185" s="110"/>
      <c r="BZ185" s="110"/>
      <c r="CA185" s="110"/>
      <c r="CB185" s="110"/>
      <c r="CC185" s="110"/>
      <c r="CD185" s="110"/>
      <c r="CE185" s="110"/>
      <c r="CF185" s="110"/>
      <c r="CG185" s="110"/>
      <c r="CH185" s="110"/>
      <c r="CI185" s="110"/>
      <c r="CJ185" s="110"/>
      <c r="CK185" s="110"/>
      <c r="CL185" s="110"/>
      <c r="CM185" s="110"/>
      <c r="CN185" s="110"/>
      <c r="CO185" s="110"/>
      <c r="CP185" s="110"/>
      <c r="CQ185" s="110"/>
      <c r="CR185" s="110"/>
      <c r="CS185" s="110"/>
      <c r="CT185" s="110"/>
      <c r="CU185" s="110"/>
      <c r="CV185" s="110"/>
      <c r="CW185" s="110"/>
      <c r="CX185" s="110"/>
    </row>
    <row r="186" spans="7:102" ht="14.25" customHeight="1" x14ac:dyDescent="0.25">
      <c r="G186" s="110"/>
      <c r="H186" s="110"/>
      <c r="I186" s="110"/>
      <c r="J186" s="110"/>
      <c r="K186" s="110"/>
      <c r="L186" s="110"/>
      <c r="M186" s="110"/>
      <c r="N186" s="110"/>
      <c r="O186" s="110"/>
      <c r="P186" s="110"/>
      <c r="Q186" s="110"/>
      <c r="R186" s="110"/>
      <c r="S186" s="110"/>
      <c r="T186" s="110"/>
      <c r="U186" s="110"/>
      <c r="V186" s="110"/>
      <c r="W186" s="110"/>
      <c r="X186" s="110"/>
      <c r="Y186" s="110"/>
      <c r="Z186" s="110"/>
      <c r="AA186" s="110"/>
      <c r="AB186" s="110"/>
      <c r="AC186" s="110"/>
      <c r="AD186" s="110"/>
      <c r="AE186" s="110"/>
      <c r="AF186" s="110"/>
      <c r="AG186" s="110"/>
      <c r="AH186" s="110"/>
      <c r="AI186" s="110"/>
      <c r="AJ186" s="110"/>
      <c r="AK186" s="110"/>
      <c r="AL186" s="110"/>
      <c r="AM186" s="110"/>
      <c r="AN186" s="110"/>
      <c r="AO186" s="110"/>
      <c r="AP186" s="110"/>
      <c r="AQ186" s="110"/>
      <c r="AR186" s="110"/>
      <c r="AS186" s="110"/>
      <c r="AT186" s="110"/>
      <c r="AU186" s="110"/>
      <c r="AV186" s="110"/>
      <c r="AW186" s="110"/>
      <c r="AX186" s="110"/>
      <c r="AY186" s="110"/>
      <c r="AZ186" s="110"/>
      <c r="BA186" s="110"/>
      <c r="BB186" s="110"/>
      <c r="BC186" s="110"/>
      <c r="BD186" s="110"/>
      <c r="BE186" s="110"/>
      <c r="BF186" s="110"/>
      <c r="BG186" s="110"/>
      <c r="BH186" s="110"/>
      <c r="BI186" s="110"/>
      <c r="BJ186" s="110"/>
      <c r="BK186" s="110"/>
      <c r="BL186" s="110"/>
      <c r="BM186" s="110"/>
      <c r="BN186" s="110"/>
      <c r="BO186" s="110"/>
      <c r="BP186" s="110"/>
      <c r="BQ186" s="110"/>
      <c r="BR186" s="110"/>
      <c r="BS186" s="110"/>
      <c r="BT186" s="110"/>
      <c r="BU186" s="110"/>
      <c r="BV186" s="110"/>
      <c r="BW186" s="110"/>
      <c r="BX186" s="110"/>
      <c r="BY186" s="110"/>
      <c r="BZ186" s="110"/>
      <c r="CA186" s="110"/>
      <c r="CB186" s="110"/>
      <c r="CC186" s="110"/>
      <c r="CD186" s="110"/>
      <c r="CE186" s="110"/>
      <c r="CF186" s="110"/>
      <c r="CG186" s="110"/>
      <c r="CH186" s="110"/>
      <c r="CI186" s="110"/>
      <c r="CJ186" s="110"/>
      <c r="CK186" s="110"/>
      <c r="CL186" s="110"/>
      <c r="CM186" s="110"/>
      <c r="CN186" s="110"/>
      <c r="CO186" s="110"/>
      <c r="CP186" s="110"/>
      <c r="CQ186" s="110"/>
      <c r="CR186" s="110"/>
      <c r="CS186" s="110"/>
      <c r="CT186" s="110"/>
      <c r="CU186" s="110"/>
      <c r="CV186" s="110"/>
      <c r="CW186" s="110"/>
      <c r="CX186" s="110"/>
    </row>
    <row r="187" spans="7:102" ht="14.25" customHeight="1" x14ac:dyDescent="0.25">
      <c r="G187" s="110"/>
      <c r="H187" s="110"/>
      <c r="I187" s="110"/>
      <c r="J187" s="110"/>
      <c r="K187" s="110"/>
      <c r="L187" s="110"/>
      <c r="M187" s="110"/>
      <c r="N187" s="110"/>
      <c r="O187" s="110"/>
      <c r="P187" s="110"/>
      <c r="Q187" s="110"/>
      <c r="R187" s="110"/>
      <c r="S187" s="110"/>
      <c r="T187" s="110"/>
      <c r="U187" s="110"/>
      <c r="V187" s="110"/>
      <c r="W187" s="110"/>
      <c r="X187" s="110"/>
      <c r="Y187" s="110"/>
      <c r="Z187" s="110"/>
      <c r="AA187" s="110"/>
      <c r="AB187" s="110"/>
      <c r="AC187" s="110"/>
      <c r="AD187" s="110"/>
      <c r="AE187" s="110"/>
      <c r="AF187" s="110"/>
      <c r="AG187" s="110"/>
      <c r="AH187" s="110"/>
      <c r="AI187" s="110"/>
      <c r="AJ187" s="110"/>
      <c r="AK187" s="110"/>
      <c r="AL187" s="110"/>
      <c r="AM187" s="110"/>
      <c r="AN187" s="110"/>
      <c r="AO187" s="110"/>
      <c r="AP187" s="110"/>
      <c r="AQ187" s="110"/>
      <c r="AR187" s="110"/>
      <c r="AS187" s="110"/>
      <c r="AT187" s="110"/>
      <c r="AU187" s="110"/>
      <c r="AV187" s="110"/>
      <c r="AW187" s="110"/>
      <c r="AX187" s="110"/>
      <c r="AY187" s="110"/>
      <c r="AZ187" s="110"/>
      <c r="BA187" s="110"/>
      <c r="BB187" s="110"/>
      <c r="BC187" s="110"/>
      <c r="BD187" s="110"/>
      <c r="BE187" s="110"/>
      <c r="BF187" s="110"/>
      <c r="BG187" s="110"/>
      <c r="BH187" s="110"/>
      <c r="BI187" s="110"/>
      <c r="BJ187" s="110"/>
      <c r="BK187" s="110"/>
      <c r="BL187" s="110"/>
      <c r="BM187" s="110"/>
      <c r="BN187" s="110"/>
      <c r="BO187" s="110"/>
      <c r="BP187" s="110"/>
      <c r="BQ187" s="110"/>
      <c r="BR187" s="110"/>
      <c r="BS187" s="110"/>
      <c r="BT187" s="110"/>
      <c r="BU187" s="110"/>
      <c r="BV187" s="110"/>
      <c r="BW187" s="110"/>
      <c r="BX187" s="110"/>
      <c r="BY187" s="110"/>
      <c r="BZ187" s="110"/>
      <c r="CA187" s="110"/>
      <c r="CB187" s="110"/>
      <c r="CC187" s="110"/>
      <c r="CD187" s="110"/>
      <c r="CE187" s="110"/>
      <c r="CF187" s="110"/>
      <c r="CG187" s="110"/>
      <c r="CH187" s="110"/>
      <c r="CI187" s="110"/>
      <c r="CJ187" s="110"/>
      <c r="CK187" s="110"/>
      <c r="CL187" s="110"/>
      <c r="CM187" s="110"/>
      <c r="CN187" s="110"/>
      <c r="CO187" s="110"/>
      <c r="CP187" s="110"/>
      <c r="CQ187" s="110"/>
      <c r="CR187" s="110"/>
      <c r="CS187" s="110"/>
      <c r="CT187" s="110"/>
      <c r="CU187" s="110"/>
      <c r="CV187" s="110"/>
      <c r="CW187" s="110"/>
      <c r="CX187" s="110"/>
    </row>
    <row r="188" spans="7:102" ht="14.25" customHeight="1" x14ac:dyDescent="0.25">
      <c r="G188" s="110"/>
      <c r="H188" s="110"/>
      <c r="I188" s="110"/>
      <c r="J188" s="110"/>
      <c r="K188" s="110"/>
      <c r="L188" s="110"/>
      <c r="M188" s="110"/>
      <c r="N188" s="110"/>
      <c r="O188" s="110"/>
      <c r="P188" s="110"/>
      <c r="Q188" s="110"/>
      <c r="R188" s="110"/>
      <c r="S188" s="110"/>
      <c r="T188" s="110"/>
      <c r="U188" s="110"/>
      <c r="V188" s="110"/>
      <c r="W188" s="110"/>
      <c r="X188" s="110"/>
      <c r="Y188" s="110"/>
      <c r="Z188" s="110"/>
      <c r="AA188" s="110"/>
      <c r="AB188" s="110"/>
      <c r="AC188" s="110"/>
      <c r="AD188" s="110"/>
      <c r="AE188" s="110"/>
      <c r="AF188" s="110"/>
      <c r="AG188" s="110"/>
      <c r="AH188" s="110"/>
      <c r="AI188" s="110"/>
      <c r="AJ188" s="110"/>
      <c r="AK188" s="110"/>
      <c r="AL188" s="110"/>
      <c r="AM188" s="110"/>
      <c r="AN188" s="110"/>
      <c r="AO188" s="110"/>
      <c r="AP188" s="110"/>
      <c r="AQ188" s="110"/>
      <c r="AR188" s="110"/>
      <c r="AS188" s="110"/>
      <c r="AT188" s="110"/>
      <c r="AU188" s="110"/>
      <c r="AV188" s="110"/>
      <c r="AW188" s="110"/>
      <c r="AX188" s="110"/>
      <c r="AY188" s="110"/>
      <c r="AZ188" s="110"/>
      <c r="BA188" s="110"/>
      <c r="BB188" s="110"/>
      <c r="BC188" s="110"/>
      <c r="BD188" s="110"/>
      <c r="BE188" s="110"/>
      <c r="BF188" s="110"/>
      <c r="BG188" s="110"/>
      <c r="BH188" s="110"/>
      <c r="BI188" s="110"/>
      <c r="BJ188" s="110"/>
      <c r="BK188" s="110"/>
      <c r="BL188" s="110"/>
      <c r="BM188" s="110"/>
      <c r="BN188" s="110"/>
      <c r="BO188" s="110"/>
      <c r="BP188" s="110"/>
      <c r="BQ188" s="110"/>
      <c r="BR188" s="110"/>
      <c r="BS188" s="110"/>
      <c r="BT188" s="110"/>
      <c r="BU188" s="110"/>
      <c r="BV188" s="110"/>
      <c r="BW188" s="110"/>
      <c r="BX188" s="110"/>
      <c r="BY188" s="110"/>
      <c r="BZ188" s="110"/>
      <c r="CA188" s="110"/>
      <c r="CB188" s="110"/>
      <c r="CC188" s="110"/>
      <c r="CD188" s="110"/>
      <c r="CE188" s="110"/>
      <c r="CF188" s="110"/>
      <c r="CG188" s="110"/>
      <c r="CH188" s="110"/>
      <c r="CI188" s="110"/>
      <c r="CJ188" s="110"/>
      <c r="CK188" s="110"/>
      <c r="CL188" s="110"/>
      <c r="CM188" s="110"/>
      <c r="CN188" s="110"/>
      <c r="CO188" s="110"/>
      <c r="CP188" s="110"/>
      <c r="CQ188" s="110"/>
      <c r="CR188" s="110"/>
      <c r="CS188" s="110"/>
      <c r="CT188" s="110"/>
      <c r="CU188" s="110"/>
      <c r="CV188" s="110"/>
      <c r="CW188" s="110"/>
      <c r="CX188" s="110"/>
    </row>
    <row r="189" spans="7:102" ht="14.25" customHeight="1" x14ac:dyDescent="0.25">
      <c r="G189" s="110"/>
      <c r="H189" s="110"/>
      <c r="I189" s="110"/>
      <c r="J189" s="110"/>
      <c r="K189" s="110"/>
      <c r="L189" s="110"/>
      <c r="M189" s="110"/>
      <c r="N189" s="110"/>
      <c r="O189" s="110"/>
      <c r="P189" s="110"/>
      <c r="Q189" s="110"/>
      <c r="R189" s="110"/>
      <c r="S189" s="110"/>
      <c r="T189" s="110"/>
      <c r="U189" s="110"/>
      <c r="V189" s="110"/>
      <c r="W189" s="110"/>
      <c r="X189" s="110"/>
      <c r="Y189" s="110"/>
      <c r="Z189" s="110"/>
      <c r="AA189" s="110"/>
      <c r="AB189" s="110"/>
      <c r="AC189" s="110"/>
      <c r="AD189" s="110"/>
      <c r="AE189" s="110"/>
      <c r="AF189" s="110"/>
      <c r="AG189" s="110"/>
      <c r="AH189" s="110"/>
      <c r="AI189" s="110"/>
      <c r="AJ189" s="110"/>
      <c r="AK189" s="110"/>
      <c r="AL189" s="110"/>
      <c r="AM189" s="110"/>
      <c r="AN189" s="110"/>
      <c r="AO189" s="110"/>
      <c r="AP189" s="110"/>
      <c r="AQ189" s="110"/>
      <c r="AR189" s="110"/>
      <c r="AS189" s="110"/>
      <c r="AT189" s="110"/>
      <c r="AU189" s="110"/>
      <c r="AV189" s="110"/>
      <c r="AW189" s="110"/>
      <c r="AX189" s="110"/>
      <c r="AY189" s="110"/>
      <c r="AZ189" s="110"/>
      <c r="BA189" s="110"/>
      <c r="BB189" s="110"/>
      <c r="BC189" s="110"/>
      <c r="BD189" s="110"/>
      <c r="BE189" s="110"/>
      <c r="BF189" s="110"/>
      <c r="BG189" s="110"/>
      <c r="BH189" s="110"/>
      <c r="BI189" s="110"/>
      <c r="BJ189" s="110"/>
      <c r="BK189" s="110"/>
      <c r="BL189" s="110"/>
      <c r="BM189" s="110"/>
      <c r="BN189" s="110"/>
      <c r="BO189" s="110"/>
      <c r="BP189" s="110"/>
      <c r="BQ189" s="110"/>
      <c r="BR189" s="110"/>
      <c r="BS189" s="110"/>
      <c r="BT189" s="110"/>
      <c r="BU189" s="110"/>
      <c r="BV189" s="110"/>
      <c r="BW189" s="110"/>
      <c r="BX189" s="110"/>
      <c r="BY189" s="110"/>
      <c r="BZ189" s="110"/>
      <c r="CA189" s="110"/>
      <c r="CB189" s="110"/>
      <c r="CC189" s="110"/>
      <c r="CD189" s="110"/>
      <c r="CE189" s="110"/>
      <c r="CF189" s="110"/>
      <c r="CG189" s="110"/>
      <c r="CH189" s="110"/>
      <c r="CI189" s="110"/>
      <c r="CJ189" s="110"/>
      <c r="CK189" s="110"/>
      <c r="CL189" s="110"/>
      <c r="CM189" s="110"/>
      <c r="CN189" s="110"/>
      <c r="CO189" s="110"/>
      <c r="CP189" s="110"/>
      <c r="CQ189" s="110"/>
      <c r="CR189" s="110"/>
      <c r="CS189" s="110"/>
      <c r="CT189" s="110"/>
      <c r="CU189" s="110"/>
      <c r="CV189" s="110"/>
      <c r="CW189" s="110"/>
      <c r="CX189" s="110"/>
    </row>
    <row r="190" spans="7:102" ht="14.25" customHeight="1" x14ac:dyDescent="0.25">
      <c r="G190" s="110"/>
      <c r="H190" s="110"/>
      <c r="I190" s="110"/>
      <c r="J190" s="110"/>
      <c r="K190" s="110"/>
      <c r="L190" s="110"/>
      <c r="M190" s="110"/>
      <c r="N190" s="110"/>
      <c r="O190" s="110"/>
      <c r="P190" s="110"/>
      <c r="Q190" s="110"/>
      <c r="R190" s="110"/>
      <c r="S190" s="110"/>
      <c r="T190" s="110"/>
      <c r="U190" s="110"/>
      <c r="V190" s="110"/>
      <c r="W190" s="110"/>
      <c r="X190" s="110"/>
      <c r="Y190" s="110"/>
      <c r="Z190" s="110"/>
      <c r="AA190" s="110"/>
      <c r="AB190" s="110"/>
      <c r="AC190" s="110"/>
      <c r="AD190" s="110"/>
      <c r="AE190" s="110"/>
      <c r="AF190" s="110"/>
      <c r="AG190" s="110"/>
      <c r="AH190" s="110"/>
      <c r="AI190" s="110"/>
      <c r="AJ190" s="110"/>
      <c r="AK190" s="110"/>
      <c r="AL190" s="110"/>
      <c r="AM190" s="110"/>
      <c r="AN190" s="110"/>
      <c r="AO190" s="110"/>
      <c r="AP190" s="110"/>
      <c r="AQ190" s="110"/>
      <c r="AR190" s="110"/>
      <c r="AS190" s="110"/>
      <c r="AT190" s="110"/>
      <c r="AU190" s="110"/>
      <c r="AV190" s="110"/>
      <c r="AW190" s="110"/>
      <c r="AX190" s="110"/>
      <c r="AY190" s="110"/>
      <c r="AZ190" s="110"/>
      <c r="BA190" s="110"/>
      <c r="BB190" s="110"/>
      <c r="BC190" s="110"/>
      <c r="BD190" s="110"/>
      <c r="BE190" s="110"/>
      <c r="BF190" s="110"/>
      <c r="BG190" s="110"/>
      <c r="BH190" s="110"/>
      <c r="BI190" s="110"/>
      <c r="BJ190" s="110"/>
      <c r="BK190" s="110"/>
      <c r="BL190" s="110"/>
      <c r="BM190" s="110"/>
      <c r="BN190" s="110"/>
      <c r="BO190" s="110"/>
      <c r="BP190" s="110"/>
      <c r="BQ190" s="110"/>
      <c r="BR190" s="110"/>
      <c r="BS190" s="110"/>
      <c r="BT190" s="110"/>
      <c r="BU190" s="110"/>
      <c r="BV190" s="110"/>
      <c r="BW190" s="110"/>
      <c r="BX190" s="110"/>
      <c r="BY190" s="110"/>
      <c r="BZ190" s="110"/>
      <c r="CA190" s="110"/>
      <c r="CB190" s="110"/>
      <c r="CC190" s="110"/>
      <c r="CD190" s="110"/>
      <c r="CE190" s="110"/>
      <c r="CF190" s="110"/>
      <c r="CG190" s="110"/>
      <c r="CH190" s="110"/>
      <c r="CI190" s="110"/>
      <c r="CJ190" s="110"/>
      <c r="CK190" s="110"/>
      <c r="CL190" s="110"/>
      <c r="CM190" s="110"/>
      <c r="CN190" s="110"/>
      <c r="CO190" s="110"/>
      <c r="CP190" s="110"/>
      <c r="CQ190" s="110"/>
      <c r="CR190" s="110"/>
      <c r="CS190" s="110"/>
      <c r="CT190" s="110"/>
      <c r="CU190" s="110"/>
      <c r="CV190" s="110"/>
      <c r="CW190" s="110"/>
      <c r="CX190" s="110"/>
    </row>
    <row r="191" spans="7:102" ht="14.25" customHeight="1" x14ac:dyDescent="0.25">
      <c r="G191" s="110"/>
      <c r="H191" s="110"/>
      <c r="I191" s="110"/>
      <c r="J191" s="110"/>
      <c r="K191" s="110"/>
      <c r="L191" s="110"/>
      <c r="M191" s="110"/>
      <c r="N191" s="110"/>
      <c r="O191" s="110"/>
      <c r="P191" s="110"/>
      <c r="Q191" s="110"/>
      <c r="R191" s="110"/>
      <c r="S191" s="110"/>
      <c r="T191" s="110"/>
      <c r="U191" s="110"/>
      <c r="V191" s="110"/>
      <c r="W191" s="110"/>
      <c r="X191" s="110"/>
      <c r="Y191" s="110"/>
      <c r="Z191" s="110"/>
      <c r="AA191" s="110"/>
      <c r="AB191" s="110"/>
      <c r="AC191" s="110"/>
      <c r="AD191" s="110"/>
      <c r="AE191" s="110"/>
      <c r="AF191" s="110"/>
      <c r="AG191" s="110"/>
      <c r="AH191" s="110"/>
      <c r="AI191" s="110"/>
      <c r="AJ191" s="110"/>
      <c r="AK191" s="110"/>
      <c r="AL191" s="110"/>
      <c r="AM191" s="110"/>
      <c r="AN191" s="110"/>
      <c r="AO191" s="110"/>
      <c r="AP191" s="110"/>
      <c r="AQ191" s="110"/>
      <c r="AR191" s="110"/>
      <c r="AS191" s="110"/>
      <c r="AT191" s="110"/>
      <c r="AU191" s="110"/>
      <c r="AV191" s="110"/>
      <c r="AW191" s="110"/>
      <c r="AX191" s="110"/>
      <c r="AY191" s="110"/>
      <c r="AZ191" s="110"/>
      <c r="BA191" s="110"/>
      <c r="BB191" s="110"/>
      <c r="BC191" s="110"/>
      <c r="BD191" s="110"/>
      <c r="BE191" s="110"/>
      <c r="BF191" s="110"/>
      <c r="BG191" s="110"/>
      <c r="BH191" s="110"/>
      <c r="BI191" s="110"/>
      <c r="BJ191" s="110"/>
      <c r="BK191" s="110"/>
      <c r="BL191" s="110"/>
      <c r="BM191" s="110"/>
      <c r="BN191" s="110"/>
      <c r="BO191" s="110"/>
      <c r="BP191" s="110"/>
      <c r="BQ191" s="110"/>
      <c r="BR191" s="110"/>
      <c r="BS191" s="110"/>
      <c r="BT191" s="110"/>
      <c r="BU191" s="110"/>
      <c r="BV191" s="110"/>
      <c r="BW191" s="110"/>
      <c r="BX191" s="110"/>
      <c r="BY191" s="110"/>
      <c r="BZ191" s="110"/>
      <c r="CA191" s="110"/>
      <c r="CB191" s="110"/>
      <c r="CC191" s="110"/>
      <c r="CD191" s="110"/>
      <c r="CE191" s="110"/>
      <c r="CF191" s="110"/>
      <c r="CG191" s="110"/>
      <c r="CH191" s="110"/>
      <c r="CI191" s="110"/>
      <c r="CJ191" s="110"/>
      <c r="CK191" s="110"/>
      <c r="CL191" s="110"/>
      <c r="CM191" s="110"/>
      <c r="CN191" s="110"/>
      <c r="CO191" s="110"/>
      <c r="CP191" s="110"/>
      <c r="CQ191" s="110"/>
      <c r="CR191" s="110"/>
      <c r="CS191" s="110"/>
      <c r="CT191" s="110"/>
      <c r="CU191" s="110"/>
      <c r="CV191" s="110"/>
      <c r="CW191" s="110"/>
      <c r="CX191" s="110"/>
    </row>
    <row r="192" spans="7:102" ht="14.25" customHeight="1" x14ac:dyDescent="0.25">
      <c r="G192" s="110"/>
      <c r="H192" s="110"/>
      <c r="I192" s="110"/>
      <c r="J192" s="110"/>
      <c r="K192" s="110"/>
      <c r="L192" s="110"/>
      <c r="M192" s="110"/>
      <c r="N192" s="110"/>
      <c r="O192" s="110"/>
      <c r="P192" s="110"/>
      <c r="Q192" s="110"/>
      <c r="R192" s="110"/>
      <c r="S192" s="110"/>
      <c r="T192" s="110"/>
      <c r="U192" s="110"/>
      <c r="V192" s="110"/>
      <c r="W192" s="110"/>
      <c r="X192" s="110"/>
      <c r="Y192" s="110"/>
      <c r="Z192" s="110"/>
      <c r="AA192" s="110"/>
      <c r="AB192" s="110"/>
      <c r="AC192" s="110"/>
      <c r="AD192" s="110"/>
      <c r="AE192" s="110"/>
      <c r="AF192" s="110"/>
      <c r="AG192" s="110"/>
      <c r="AH192" s="110"/>
      <c r="AI192" s="110"/>
      <c r="AJ192" s="110"/>
      <c r="AK192" s="110"/>
      <c r="AL192" s="110"/>
      <c r="AM192" s="110"/>
      <c r="AN192" s="110"/>
      <c r="AO192" s="110"/>
      <c r="AP192" s="110"/>
      <c r="AQ192" s="110"/>
      <c r="AR192" s="110"/>
      <c r="AS192" s="110"/>
      <c r="AT192" s="110"/>
      <c r="AU192" s="110"/>
      <c r="AV192" s="110"/>
      <c r="AW192" s="110"/>
      <c r="AX192" s="110"/>
      <c r="AY192" s="110"/>
      <c r="AZ192" s="110"/>
      <c r="BA192" s="110"/>
      <c r="BB192" s="110"/>
      <c r="BC192" s="110"/>
      <c r="BD192" s="110"/>
      <c r="BE192" s="110"/>
      <c r="BF192" s="110"/>
      <c r="BG192" s="110"/>
      <c r="BH192" s="110"/>
      <c r="BI192" s="110"/>
      <c r="BJ192" s="110"/>
      <c r="BK192" s="110"/>
      <c r="BL192" s="110"/>
      <c r="BM192" s="110"/>
      <c r="BN192" s="110"/>
      <c r="BO192" s="110"/>
      <c r="BP192" s="110"/>
      <c r="BQ192" s="110"/>
      <c r="BR192" s="110"/>
      <c r="BS192" s="110"/>
      <c r="BT192" s="110"/>
      <c r="BU192" s="110"/>
      <c r="BV192" s="110"/>
      <c r="BW192" s="110"/>
      <c r="BX192" s="110"/>
      <c r="BY192" s="110"/>
      <c r="BZ192" s="110"/>
      <c r="CA192" s="110"/>
      <c r="CB192" s="110"/>
      <c r="CC192" s="110"/>
      <c r="CD192" s="110"/>
      <c r="CE192" s="110"/>
      <c r="CF192" s="110"/>
      <c r="CG192" s="110"/>
      <c r="CH192" s="110"/>
      <c r="CI192" s="110"/>
      <c r="CJ192" s="110"/>
      <c r="CK192" s="110"/>
      <c r="CL192" s="110"/>
      <c r="CM192" s="110"/>
      <c r="CN192" s="110"/>
      <c r="CO192" s="110"/>
      <c r="CP192" s="110"/>
      <c r="CQ192" s="110"/>
      <c r="CR192" s="110"/>
      <c r="CS192" s="110"/>
      <c r="CT192" s="110"/>
      <c r="CU192" s="110"/>
      <c r="CV192" s="110"/>
      <c r="CW192" s="110"/>
      <c r="CX192" s="110"/>
    </row>
    <row r="193" spans="7:102" ht="14.25" customHeight="1" x14ac:dyDescent="0.25">
      <c r="G193" s="110"/>
      <c r="H193" s="110"/>
      <c r="I193" s="110"/>
      <c r="J193" s="110"/>
      <c r="K193" s="110"/>
      <c r="L193" s="110"/>
      <c r="M193" s="110"/>
      <c r="N193" s="110"/>
      <c r="O193" s="110"/>
      <c r="P193" s="110"/>
      <c r="Q193" s="110"/>
      <c r="R193" s="110"/>
      <c r="S193" s="110"/>
      <c r="T193" s="110"/>
      <c r="U193" s="110"/>
      <c r="V193" s="110"/>
      <c r="W193" s="110"/>
      <c r="X193" s="110"/>
      <c r="Y193" s="110"/>
      <c r="Z193" s="110"/>
      <c r="AA193" s="110"/>
      <c r="AB193" s="110"/>
      <c r="AC193" s="110"/>
      <c r="AD193" s="110"/>
      <c r="AE193" s="110"/>
      <c r="AF193" s="110"/>
      <c r="AG193" s="110"/>
      <c r="AH193" s="110"/>
      <c r="AI193" s="110"/>
      <c r="AJ193" s="110"/>
      <c r="AK193" s="110"/>
      <c r="AL193" s="110"/>
      <c r="AM193" s="110"/>
      <c r="AN193" s="110"/>
      <c r="AO193" s="110"/>
      <c r="AP193" s="110"/>
      <c r="AQ193" s="110"/>
      <c r="AR193" s="110"/>
      <c r="AS193" s="110"/>
      <c r="AT193" s="110"/>
      <c r="AU193" s="110"/>
      <c r="AV193" s="110"/>
      <c r="AW193" s="110"/>
      <c r="AX193" s="110"/>
      <c r="AY193" s="110"/>
      <c r="AZ193" s="110"/>
      <c r="BA193" s="110"/>
      <c r="BB193" s="110"/>
      <c r="BC193" s="110"/>
      <c r="BD193" s="110"/>
      <c r="BE193" s="110"/>
      <c r="BF193" s="110"/>
      <c r="BG193" s="110"/>
      <c r="BH193" s="110"/>
      <c r="BI193" s="110"/>
      <c r="BJ193" s="110"/>
      <c r="BK193" s="110"/>
      <c r="BL193" s="110"/>
      <c r="BM193" s="110"/>
      <c r="BN193" s="110"/>
      <c r="BO193" s="110"/>
      <c r="BP193" s="110"/>
      <c r="BQ193" s="110"/>
      <c r="BR193" s="110"/>
      <c r="BS193" s="110"/>
      <c r="BT193" s="110"/>
      <c r="BU193" s="110"/>
      <c r="BV193" s="110"/>
      <c r="BW193" s="110"/>
      <c r="BX193" s="110"/>
      <c r="BY193" s="110"/>
      <c r="BZ193" s="110"/>
      <c r="CA193" s="110"/>
      <c r="CB193" s="110"/>
      <c r="CC193" s="110"/>
      <c r="CD193" s="110"/>
      <c r="CE193" s="110"/>
      <c r="CF193" s="110"/>
      <c r="CG193" s="110"/>
      <c r="CH193" s="110"/>
      <c r="CI193" s="110"/>
      <c r="CJ193" s="110"/>
      <c r="CK193" s="110"/>
      <c r="CL193" s="110"/>
      <c r="CM193" s="110"/>
      <c r="CN193" s="110"/>
      <c r="CO193" s="110"/>
      <c r="CP193" s="110"/>
      <c r="CQ193" s="110"/>
      <c r="CR193" s="110"/>
      <c r="CS193" s="110"/>
      <c r="CT193" s="110"/>
      <c r="CU193" s="110"/>
      <c r="CV193" s="110"/>
      <c r="CW193" s="110"/>
      <c r="CX193" s="110"/>
    </row>
    <row r="194" spans="7:102" ht="14.25" customHeight="1" x14ac:dyDescent="0.25">
      <c r="G194" s="110"/>
      <c r="H194" s="110"/>
      <c r="I194" s="110"/>
      <c r="J194" s="110"/>
      <c r="K194" s="110"/>
      <c r="L194" s="110"/>
      <c r="M194" s="110"/>
      <c r="N194" s="110"/>
      <c r="O194" s="110"/>
      <c r="P194" s="110"/>
      <c r="Q194" s="110"/>
      <c r="R194" s="110"/>
      <c r="S194" s="110"/>
      <c r="T194" s="110"/>
      <c r="U194" s="110"/>
      <c r="V194" s="110"/>
      <c r="W194" s="110"/>
      <c r="X194" s="110"/>
      <c r="Y194" s="110"/>
      <c r="Z194" s="110"/>
      <c r="AA194" s="110"/>
      <c r="AB194" s="110"/>
      <c r="AC194" s="110"/>
      <c r="AD194" s="110"/>
      <c r="AE194" s="110"/>
      <c r="AF194" s="110"/>
      <c r="AG194" s="110"/>
      <c r="AH194" s="110"/>
      <c r="AI194" s="110"/>
      <c r="AJ194" s="110"/>
      <c r="AK194" s="110"/>
      <c r="AL194" s="110"/>
      <c r="AM194" s="110"/>
      <c r="AN194" s="110"/>
      <c r="AO194" s="110"/>
      <c r="AP194" s="110"/>
      <c r="AQ194" s="110"/>
      <c r="AR194" s="110"/>
      <c r="AS194" s="110"/>
      <c r="AT194" s="110"/>
      <c r="AU194" s="110"/>
      <c r="AV194" s="110"/>
      <c r="AW194" s="110"/>
      <c r="AX194" s="110"/>
      <c r="AY194" s="110"/>
      <c r="AZ194" s="110"/>
      <c r="BA194" s="110"/>
      <c r="BB194" s="110"/>
      <c r="BC194" s="110"/>
      <c r="BD194" s="110"/>
      <c r="BE194" s="110"/>
      <c r="BF194" s="110"/>
      <c r="BG194" s="110"/>
      <c r="BH194" s="110"/>
      <c r="BI194" s="110"/>
      <c r="BJ194" s="110"/>
      <c r="BK194" s="110"/>
      <c r="BL194" s="110"/>
      <c r="BM194" s="110"/>
      <c r="BN194" s="110"/>
      <c r="BO194" s="110"/>
      <c r="BP194" s="110"/>
      <c r="BQ194" s="110"/>
      <c r="BR194" s="110"/>
      <c r="BS194" s="110"/>
      <c r="BT194" s="110"/>
      <c r="BU194" s="110"/>
      <c r="BV194" s="110"/>
      <c r="BW194" s="110"/>
      <c r="BX194" s="110"/>
      <c r="BY194" s="110"/>
      <c r="BZ194" s="110"/>
      <c r="CA194" s="110"/>
      <c r="CB194" s="110"/>
      <c r="CC194" s="110"/>
      <c r="CD194" s="110"/>
      <c r="CE194" s="110"/>
      <c r="CF194" s="110"/>
      <c r="CG194" s="110"/>
      <c r="CH194" s="110"/>
      <c r="CI194" s="110"/>
      <c r="CJ194" s="110"/>
      <c r="CK194" s="110"/>
      <c r="CL194" s="110"/>
      <c r="CM194" s="110"/>
      <c r="CN194" s="110"/>
      <c r="CO194" s="110"/>
      <c r="CP194" s="110"/>
      <c r="CQ194" s="110"/>
      <c r="CR194" s="110"/>
      <c r="CS194" s="110"/>
      <c r="CT194" s="110"/>
      <c r="CU194" s="110"/>
      <c r="CV194" s="110"/>
      <c r="CW194" s="110"/>
      <c r="CX194" s="110"/>
    </row>
    <row r="195" spans="7:102" ht="14.25" customHeight="1" x14ac:dyDescent="0.25">
      <c r="G195" s="110"/>
      <c r="H195" s="110"/>
      <c r="I195" s="110"/>
      <c r="J195" s="110"/>
      <c r="K195" s="110"/>
      <c r="L195" s="110"/>
      <c r="M195" s="110"/>
      <c r="N195" s="110"/>
      <c r="O195" s="110"/>
      <c r="P195" s="110"/>
      <c r="Q195" s="110"/>
      <c r="R195" s="110"/>
      <c r="S195" s="110"/>
      <c r="T195" s="110"/>
      <c r="U195" s="110"/>
      <c r="V195" s="110"/>
      <c r="W195" s="110"/>
      <c r="X195" s="110"/>
      <c r="Y195" s="110"/>
      <c r="Z195" s="110"/>
      <c r="AA195" s="110"/>
      <c r="AB195" s="110"/>
      <c r="AC195" s="110"/>
      <c r="AD195" s="110"/>
      <c r="AE195" s="110"/>
      <c r="AF195" s="110"/>
      <c r="AG195" s="110"/>
      <c r="AH195" s="110"/>
      <c r="AI195" s="110"/>
      <c r="AJ195" s="110"/>
      <c r="AK195" s="110"/>
      <c r="AL195" s="110"/>
      <c r="AM195" s="110"/>
      <c r="AN195" s="110"/>
      <c r="AO195" s="110"/>
      <c r="AP195" s="110"/>
      <c r="AQ195" s="110"/>
      <c r="AR195" s="110"/>
      <c r="AS195" s="110"/>
      <c r="AT195" s="110"/>
      <c r="AU195" s="110"/>
      <c r="AV195" s="110"/>
      <c r="AW195" s="110"/>
      <c r="AX195" s="110"/>
      <c r="AY195" s="110"/>
      <c r="AZ195" s="110"/>
      <c r="BA195" s="110"/>
      <c r="BB195" s="110"/>
      <c r="BC195" s="110"/>
      <c r="BD195" s="110"/>
      <c r="BE195" s="110"/>
      <c r="BF195" s="110"/>
      <c r="BG195" s="110"/>
      <c r="BH195" s="110"/>
      <c r="BI195" s="110"/>
      <c r="BJ195" s="110"/>
      <c r="BK195" s="110"/>
      <c r="BL195" s="110"/>
      <c r="BM195" s="110"/>
      <c r="BN195" s="110"/>
      <c r="BO195" s="110"/>
      <c r="BP195" s="110"/>
      <c r="BQ195" s="110"/>
      <c r="BR195" s="110"/>
      <c r="BS195" s="110"/>
      <c r="BT195" s="110"/>
      <c r="BU195" s="110"/>
      <c r="BV195" s="110"/>
      <c r="BW195" s="110"/>
      <c r="BX195" s="110"/>
      <c r="BY195" s="110"/>
      <c r="BZ195" s="110"/>
      <c r="CA195" s="110"/>
      <c r="CB195" s="110"/>
      <c r="CC195" s="110"/>
      <c r="CD195" s="110"/>
      <c r="CE195" s="110"/>
      <c r="CF195" s="110"/>
      <c r="CG195" s="110"/>
      <c r="CH195" s="110"/>
      <c r="CI195" s="110"/>
      <c r="CJ195" s="110"/>
      <c r="CK195" s="110"/>
      <c r="CL195" s="110"/>
      <c r="CM195" s="110"/>
      <c r="CN195" s="110"/>
      <c r="CO195" s="110"/>
      <c r="CP195" s="110"/>
      <c r="CQ195" s="110"/>
      <c r="CR195" s="110"/>
      <c r="CS195" s="110"/>
      <c r="CT195" s="110"/>
      <c r="CU195" s="110"/>
      <c r="CV195" s="110"/>
      <c r="CW195" s="110"/>
      <c r="CX195" s="110"/>
    </row>
    <row r="196" spans="7:102" ht="14.25" customHeight="1" x14ac:dyDescent="0.25">
      <c r="G196" s="110"/>
      <c r="H196" s="110"/>
      <c r="I196" s="110"/>
      <c r="J196" s="110"/>
      <c r="K196" s="110"/>
      <c r="L196" s="110"/>
      <c r="M196" s="110"/>
      <c r="N196" s="110"/>
      <c r="O196" s="110"/>
      <c r="P196" s="110"/>
      <c r="Q196" s="110"/>
      <c r="R196" s="110"/>
      <c r="S196" s="110"/>
      <c r="T196" s="110"/>
      <c r="U196" s="110"/>
      <c r="V196" s="110"/>
      <c r="W196" s="110"/>
      <c r="X196" s="110"/>
      <c r="Y196" s="110"/>
      <c r="Z196" s="110"/>
      <c r="AA196" s="110"/>
      <c r="AB196" s="110"/>
      <c r="AC196" s="110"/>
      <c r="AD196" s="110"/>
      <c r="AE196" s="110"/>
      <c r="AF196" s="110"/>
      <c r="AG196" s="110"/>
      <c r="AH196" s="110"/>
      <c r="AI196" s="110"/>
      <c r="AJ196" s="110"/>
      <c r="AK196" s="110"/>
      <c r="AL196" s="110"/>
      <c r="AM196" s="110"/>
      <c r="AN196" s="110"/>
      <c r="AO196" s="110"/>
      <c r="AP196" s="110"/>
      <c r="AQ196" s="110"/>
      <c r="AR196" s="110"/>
      <c r="AS196" s="110"/>
      <c r="AT196" s="110"/>
      <c r="AU196" s="110"/>
      <c r="AV196" s="110"/>
      <c r="AW196" s="110"/>
      <c r="AX196" s="110"/>
      <c r="AY196" s="110"/>
      <c r="AZ196" s="110"/>
      <c r="BA196" s="110"/>
      <c r="BB196" s="110"/>
      <c r="BC196" s="110"/>
      <c r="BD196" s="110"/>
      <c r="BE196" s="110"/>
      <c r="BF196" s="110"/>
      <c r="BG196" s="110"/>
      <c r="BH196" s="110"/>
      <c r="BI196" s="110"/>
      <c r="BJ196" s="110"/>
      <c r="BK196" s="110"/>
      <c r="BL196" s="110"/>
      <c r="BM196" s="110"/>
      <c r="BN196" s="110"/>
      <c r="BO196" s="110"/>
      <c r="BP196" s="110"/>
      <c r="BQ196" s="110"/>
      <c r="BR196" s="110"/>
      <c r="BS196" s="110"/>
      <c r="BT196" s="110"/>
      <c r="BU196" s="110"/>
      <c r="BV196" s="110"/>
      <c r="BW196" s="110"/>
      <c r="BX196" s="110"/>
      <c r="BY196" s="110"/>
      <c r="BZ196" s="110"/>
      <c r="CA196" s="110"/>
      <c r="CB196" s="110"/>
      <c r="CC196" s="110"/>
      <c r="CD196" s="110"/>
      <c r="CE196" s="110"/>
      <c r="CF196" s="110"/>
      <c r="CG196" s="110"/>
      <c r="CH196" s="110"/>
      <c r="CI196" s="110"/>
      <c r="CJ196" s="110"/>
      <c r="CK196" s="110"/>
      <c r="CL196" s="110"/>
      <c r="CM196" s="110"/>
      <c r="CN196" s="110"/>
      <c r="CO196" s="110"/>
      <c r="CP196" s="110"/>
      <c r="CQ196" s="110"/>
      <c r="CR196" s="110"/>
      <c r="CS196" s="110"/>
      <c r="CT196" s="110"/>
      <c r="CU196" s="110"/>
      <c r="CV196" s="110"/>
      <c r="CW196" s="110"/>
      <c r="CX196" s="110"/>
    </row>
    <row r="197" spans="7:102" ht="14.25" customHeight="1" x14ac:dyDescent="0.25">
      <c r="G197" s="110"/>
      <c r="H197" s="110"/>
      <c r="I197" s="110"/>
      <c r="J197" s="110"/>
      <c r="K197" s="110"/>
      <c r="L197" s="110"/>
      <c r="M197" s="110"/>
      <c r="N197" s="110"/>
      <c r="O197" s="110"/>
      <c r="P197" s="110"/>
      <c r="Q197" s="110"/>
      <c r="R197" s="110"/>
      <c r="S197" s="110"/>
      <c r="T197" s="110"/>
      <c r="U197" s="110"/>
      <c r="V197" s="110"/>
      <c r="W197" s="110"/>
      <c r="X197" s="110"/>
      <c r="Y197" s="110"/>
      <c r="Z197" s="110"/>
      <c r="AA197" s="110"/>
      <c r="AB197" s="110"/>
      <c r="AC197" s="110"/>
      <c r="AD197" s="110"/>
      <c r="AE197" s="110"/>
      <c r="AF197" s="110"/>
      <c r="AG197" s="110"/>
      <c r="AH197" s="110"/>
      <c r="AI197" s="110"/>
      <c r="AJ197" s="110"/>
      <c r="AK197" s="110"/>
      <c r="AL197" s="110"/>
      <c r="AM197" s="110"/>
      <c r="AN197" s="110"/>
      <c r="AO197" s="110"/>
      <c r="AP197" s="110"/>
      <c r="AQ197" s="110"/>
      <c r="AR197" s="110"/>
      <c r="AS197" s="110"/>
      <c r="AT197" s="110"/>
      <c r="AU197" s="110"/>
      <c r="AV197" s="110"/>
      <c r="AW197" s="110"/>
      <c r="AX197" s="110"/>
      <c r="AY197" s="110"/>
      <c r="AZ197" s="110"/>
      <c r="BA197" s="110"/>
      <c r="BB197" s="110"/>
      <c r="BC197" s="110"/>
      <c r="BD197" s="110"/>
      <c r="BE197" s="110"/>
      <c r="BF197" s="110"/>
      <c r="BG197" s="110"/>
      <c r="BH197" s="110"/>
      <c r="BI197" s="110"/>
      <c r="BJ197" s="110"/>
      <c r="BK197" s="110"/>
      <c r="BL197" s="110"/>
      <c r="BM197" s="110"/>
      <c r="BN197" s="110"/>
      <c r="BO197" s="110"/>
      <c r="BP197" s="110"/>
      <c r="BQ197" s="110"/>
      <c r="BR197" s="110"/>
      <c r="BS197" s="110"/>
      <c r="BT197" s="110"/>
      <c r="BU197" s="110"/>
      <c r="BV197" s="110"/>
      <c r="BW197" s="110"/>
      <c r="BX197" s="110"/>
      <c r="BY197" s="110"/>
      <c r="BZ197" s="110"/>
      <c r="CA197" s="110"/>
      <c r="CB197" s="110"/>
      <c r="CC197" s="110"/>
      <c r="CD197" s="110"/>
      <c r="CE197" s="110"/>
      <c r="CF197" s="110"/>
      <c r="CG197" s="110"/>
      <c r="CH197" s="110"/>
      <c r="CI197" s="110"/>
      <c r="CJ197" s="110"/>
      <c r="CK197" s="110"/>
      <c r="CL197" s="110"/>
      <c r="CM197" s="110"/>
      <c r="CN197" s="110"/>
      <c r="CO197" s="110"/>
      <c r="CP197" s="110"/>
      <c r="CQ197" s="110"/>
      <c r="CR197" s="110"/>
      <c r="CS197" s="110"/>
      <c r="CT197" s="110"/>
      <c r="CU197" s="110"/>
      <c r="CV197" s="110"/>
      <c r="CW197" s="110"/>
      <c r="CX197" s="110"/>
    </row>
    <row r="198" spans="7:102" ht="14.25" customHeight="1" x14ac:dyDescent="0.25">
      <c r="G198" s="110"/>
      <c r="H198" s="110"/>
      <c r="I198" s="110"/>
      <c r="J198" s="110"/>
      <c r="K198" s="110"/>
      <c r="L198" s="110"/>
      <c r="M198" s="110"/>
      <c r="N198" s="110"/>
      <c r="O198" s="110"/>
      <c r="P198" s="110"/>
      <c r="Q198" s="110"/>
      <c r="R198" s="110"/>
      <c r="S198" s="110"/>
      <c r="T198" s="110"/>
      <c r="U198" s="110"/>
      <c r="V198" s="110"/>
      <c r="W198" s="110"/>
      <c r="X198" s="110"/>
      <c r="Y198" s="110"/>
      <c r="Z198" s="110"/>
      <c r="AA198" s="110"/>
      <c r="AB198" s="110"/>
      <c r="AC198" s="110"/>
      <c r="AD198" s="110"/>
      <c r="AE198" s="110"/>
      <c r="AF198" s="110"/>
      <c r="AG198" s="110"/>
      <c r="AH198" s="110"/>
      <c r="AI198" s="110"/>
      <c r="AJ198" s="110"/>
      <c r="AK198" s="110"/>
      <c r="AL198" s="110"/>
      <c r="AM198" s="110"/>
      <c r="AN198" s="110"/>
      <c r="AO198" s="110"/>
      <c r="AP198" s="110"/>
      <c r="AQ198" s="110"/>
      <c r="AR198" s="110"/>
      <c r="AS198" s="110"/>
      <c r="AT198" s="110"/>
      <c r="AU198" s="110"/>
      <c r="AV198" s="110"/>
      <c r="AW198" s="110"/>
      <c r="AX198" s="110"/>
      <c r="AY198" s="110"/>
      <c r="AZ198" s="110"/>
      <c r="BA198" s="110"/>
      <c r="BB198" s="110"/>
      <c r="BC198" s="110"/>
      <c r="BD198" s="110"/>
      <c r="BE198" s="110"/>
      <c r="BF198" s="110"/>
      <c r="BG198" s="110"/>
      <c r="BH198" s="110"/>
      <c r="BI198" s="110"/>
      <c r="BJ198" s="110"/>
      <c r="BK198" s="110"/>
      <c r="BL198" s="110"/>
      <c r="BM198" s="110"/>
      <c r="BN198" s="110"/>
      <c r="BO198" s="110"/>
      <c r="BP198" s="110"/>
      <c r="BQ198" s="110"/>
      <c r="BR198" s="110"/>
      <c r="BS198" s="110"/>
      <c r="BT198" s="110"/>
      <c r="BU198" s="110"/>
      <c r="BV198" s="110"/>
      <c r="BW198" s="110"/>
      <c r="BX198" s="110"/>
      <c r="BY198" s="110"/>
      <c r="BZ198" s="110"/>
      <c r="CA198" s="110"/>
      <c r="CB198" s="110"/>
      <c r="CC198" s="110"/>
      <c r="CD198" s="110"/>
      <c r="CE198" s="110"/>
      <c r="CF198" s="110"/>
      <c r="CG198" s="110"/>
      <c r="CH198" s="110"/>
      <c r="CI198" s="110"/>
      <c r="CJ198" s="110"/>
      <c r="CK198" s="110"/>
      <c r="CL198" s="110"/>
      <c r="CM198" s="110"/>
      <c r="CN198" s="110"/>
      <c r="CO198" s="110"/>
      <c r="CP198" s="110"/>
      <c r="CQ198" s="110"/>
      <c r="CR198" s="110"/>
      <c r="CS198" s="110"/>
      <c r="CT198" s="110"/>
      <c r="CU198" s="110"/>
      <c r="CV198" s="110"/>
      <c r="CW198" s="110"/>
      <c r="CX198" s="110"/>
    </row>
    <row r="199" spans="7:102" ht="14.25" customHeight="1" x14ac:dyDescent="0.25">
      <c r="G199" s="110"/>
      <c r="H199" s="110"/>
      <c r="I199" s="110"/>
      <c r="J199" s="110"/>
      <c r="K199" s="110"/>
      <c r="L199" s="110"/>
      <c r="M199" s="110"/>
      <c r="N199" s="110"/>
      <c r="O199" s="110"/>
      <c r="P199" s="110"/>
      <c r="Q199" s="110"/>
      <c r="R199" s="110"/>
      <c r="S199" s="110"/>
      <c r="T199" s="110"/>
      <c r="U199" s="110"/>
      <c r="V199" s="110"/>
      <c r="W199" s="110"/>
      <c r="X199" s="110"/>
      <c r="Y199" s="110"/>
      <c r="Z199" s="110"/>
      <c r="AA199" s="110"/>
      <c r="AB199" s="110"/>
      <c r="AC199" s="110"/>
      <c r="AD199" s="110"/>
      <c r="AE199" s="110"/>
      <c r="AF199" s="110"/>
      <c r="AG199" s="110"/>
      <c r="AH199" s="110"/>
      <c r="AI199" s="110"/>
      <c r="AJ199" s="110"/>
      <c r="AK199" s="110"/>
      <c r="AL199" s="110"/>
      <c r="AM199" s="110"/>
      <c r="AN199" s="110"/>
      <c r="AO199" s="110"/>
      <c r="AP199" s="110"/>
      <c r="AQ199" s="110"/>
      <c r="AR199" s="110"/>
      <c r="AS199" s="110"/>
      <c r="AT199" s="110"/>
      <c r="AU199" s="110"/>
      <c r="AV199" s="110"/>
      <c r="AW199" s="110"/>
      <c r="AX199" s="110"/>
      <c r="AY199" s="110"/>
      <c r="AZ199" s="110"/>
      <c r="BA199" s="110"/>
      <c r="BB199" s="110"/>
      <c r="BC199" s="110"/>
      <c r="BD199" s="110"/>
      <c r="BE199" s="110"/>
      <c r="BF199" s="110"/>
      <c r="BG199" s="110"/>
      <c r="BH199" s="110"/>
      <c r="BI199" s="110"/>
      <c r="BJ199" s="110"/>
      <c r="BK199" s="110"/>
      <c r="BL199" s="110"/>
      <c r="BM199" s="110"/>
      <c r="BN199" s="110"/>
      <c r="BO199" s="110"/>
      <c r="BP199" s="110"/>
      <c r="BQ199" s="110"/>
      <c r="BR199" s="110"/>
      <c r="BS199" s="110"/>
      <c r="BT199" s="110"/>
      <c r="BU199" s="110"/>
      <c r="BV199" s="110"/>
      <c r="BW199" s="110"/>
      <c r="BX199" s="110"/>
      <c r="BY199" s="110"/>
      <c r="BZ199" s="110"/>
      <c r="CA199" s="110"/>
      <c r="CB199" s="110"/>
      <c r="CC199" s="110"/>
      <c r="CD199" s="110"/>
      <c r="CE199" s="110"/>
      <c r="CF199" s="110"/>
      <c r="CG199" s="110"/>
      <c r="CH199" s="110"/>
      <c r="CI199" s="110"/>
      <c r="CJ199" s="110"/>
      <c r="CK199" s="110"/>
      <c r="CL199" s="110"/>
      <c r="CM199" s="110"/>
      <c r="CN199" s="110"/>
      <c r="CO199" s="110"/>
      <c r="CP199" s="110"/>
      <c r="CQ199" s="110"/>
      <c r="CR199" s="110"/>
      <c r="CS199" s="110"/>
      <c r="CT199" s="110"/>
      <c r="CU199" s="110"/>
      <c r="CV199" s="110"/>
      <c r="CW199" s="110"/>
      <c r="CX199" s="110"/>
    </row>
    <row r="200" spans="7:102" ht="14.25" customHeight="1" x14ac:dyDescent="0.25">
      <c r="G200" s="110"/>
      <c r="H200" s="110"/>
      <c r="I200" s="110"/>
      <c r="J200" s="110"/>
      <c r="K200" s="110"/>
      <c r="L200" s="110"/>
      <c r="M200" s="110"/>
      <c r="N200" s="110"/>
      <c r="O200" s="110"/>
      <c r="P200" s="110"/>
      <c r="Q200" s="110"/>
      <c r="R200" s="110"/>
      <c r="S200" s="110"/>
      <c r="T200" s="110"/>
      <c r="U200" s="110"/>
      <c r="V200" s="110"/>
      <c r="W200" s="110"/>
      <c r="X200" s="110"/>
      <c r="Y200" s="110"/>
      <c r="Z200" s="110"/>
      <c r="AA200" s="110"/>
      <c r="AB200" s="110"/>
      <c r="AC200" s="110"/>
      <c r="AD200" s="110"/>
      <c r="AE200" s="110"/>
      <c r="AF200" s="110"/>
      <c r="AG200" s="110"/>
      <c r="AH200" s="110"/>
      <c r="AI200" s="110"/>
      <c r="AJ200" s="110"/>
      <c r="AK200" s="110"/>
      <c r="AL200" s="110"/>
      <c r="AM200" s="110"/>
      <c r="AN200" s="110"/>
      <c r="AO200" s="110"/>
      <c r="AP200" s="110"/>
      <c r="AQ200" s="110"/>
      <c r="AR200" s="110"/>
      <c r="AS200" s="110"/>
      <c r="AT200" s="110"/>
      <c r="AU200" s="110"/>
      <c r="AV200" s="110"/>
      <c r="AW200" s="110"/>
      <c r="AX200" s="110"/>
      <c r="AY200" s="110"/>
      <c r="AZ200" s="110"/>
      <c r="BA200" s="110"/>
      <c r="BB200" s="110"/>
      <c r="BC200" s="110"/>
      <c r="BD200" s="110"/>
      <c r="BE200" s="110"/>
      <c r="BF200" s="110"/>
      <c r="BG200" s="110"/>
      <c r="BH200" s="110"/>
      <c r="BI200" s="110"/>
      <c r="BJ200" s="110"/>
      <c r="BK200" s="110"/>
      <c r="BL200" s="110"/>
      <c r="BM200" s="110"/>
      <c r="BN200" s="110"/>
      <c r="BO200" s="110"/>
      <c r="BP200" s="110"/>
      <c r="BQ200" s="110"/>
      <c r="BR200" s="110"/>
      <c r="BS200" s="110"/>
      <c r="BT200" s="110"/>
      <c r="BU200" s="110"/>
      <c r="BV200" s="110"/>
      <c r="BW200" s="110"/>
      <c r="BX200" s="110"/>
      <c r="BY200" s="110"/>
      <c r="BZ200" s="110"/>
      <c r="CA200" s="110"/>
      <c r="CB200" s="110"/>
      <c r="CC200" s="110"/>
      <c r="CD200" s="110"/>
      <c r="CE200" s="110"/>
      <c r="CF200" s="110"/>
      <c r="CG200" s="110"/>
      <c r="CH200" s="110"/>
      <c r="CI200" s="110"/>
      <c r="CJ200" s="110"/>
      <c r="CK200" s="110"/>
      <c r="CL200" s="110"/>
      <c r="CM200" s="110"/>
      <c r="CN200" s="110"/>
      <c r="CO200" s="110"/>
      <c r="CP200" s="110"/>
      <c r="CQ200" s="110"/>
      <c r="CR200" s="110"/>
      <c r="CS200" s="110"/>
      <c r="CT200" s="110"/>
      <c r="CU200" s="110"/>
      <c r="CV200" s="110"/>
      <c r="CW200" s="110"/>
      <c r="CX200" s="110"/>
    </row>
  </sheetData>
  <mergeCells count="303">
    <mergeCell ref="CT27:CX27"/>
    <mergeCell ref="CJ18:CN18"/>
    <mergeCell ref="X40:AB40"/>
    <mergeCell ref="W25:AA25"/>
    <mergeCell ref="AQ20:AU20"/>
    <mergeCell ref="AB25:AF25"/>
    <mergeCell ref="CJ29:CN29"/>
    <mergeCell ref="CT21:CX21"/>
    <mergeCell ref="CO29:CS29"/>
    <mergeCell ref="CT28:CX28"/>
    <mergeCell ref="AG22:AK22"/>
    <mergeCell ref="CE28:CI28"/>
    <mergeCell ref="CJ24:CN24"/>
    <mergeCell ref="CJ28:CN28"/>
    <mergeCell ref="CT30:CX30"/>
    <mergeCell ref="CT19:CX19"/>
    <mergeCell ref="CO18:CS18"/>
    <mergeCell ref="CT18:CX18"/>
    <mergeCell ref="CT22:CX22"/>
    <mergeCell ref="CO23:CS23"/>
    <mergeCell ref="CJ20:CN20"/>
    <mergeCell ref="CT20:CX20"/>
    <mergeCell ref="CT23:CX23"/>
    <mergeCell ref="BK22:BO22"/>
    <mergeCell ref="AQ30:AU30"/>
    <mergeCell ref="BK30:BO30"/>
    <mergeCell ref="AG29:AK29"/>
    <mergeCell ref="W22:AA22"/>
    <mergeCell ref="BU28:BY28"/>
    <mergeCell ref="BZ24:CD24"/>
    <mergeCell ref="CO19:CS19"/>
    <mergeCell ref="AL26:AP26"/>
    <mergeCell ref="AQ22:AU22"/>
    <mergeCell ref="BF27:BJ27"/>
    <mergeCell ref="AG21:AK21"/>
    <mergeCell ref="BF26:BJ26"/>
    <mergeCell ref="AG20:AK20"/>
    <mergeCell ref="BP26:BT26"/>
    <mergeCell ref="BP25:BT25"/>
    <mergeCell ref="CO27:CS27"/>
    <mergeCell ref="B14:E14"/>
    <mergeCell ref="AV30:AZ30"/>
    <mergeCell ref="BF30:BJ30"/>
    <mergeCell ref="B13:E13"/>
    <mergeCell ref="AL20:AP20"/>
    <mergeCell ref="BP30:BT30"/>
    <mergeCell ref="AL29:AP29"/>
    <mergeCell ref="AQ24:AU24"/>
    <mergeCell ref="AV20:AZ20"/>
    <mergeCell ref="U20:V20"/>
    <mergeCell ref="BK19:BO19"/>
    <mergeCell ref="W14:CS14"/>
    <mergeCell ref="AL22:AP22"/>
    <mergeCell ref="M18:T19"/>
    <mergeCell ref="CE30:CI30"/>
    <mergeCell ref="CJ26:CN26"/>
    <mergeCell ref="AL25:AP25"/>
    <mergeCell ref="BF24:BJ24"/>
    <mergeCell ref="H22:K23"/>
    <mergeCell ref="BU29:BY29"/>
    <mergeCell ref="CE20:CI20"/>
    <mergeCell ref="U22:V22"/>
    <mergeCell ref="AQ26:AU26"/>
    <mergeCell ref="CJ25:CN25"/>
    <mergeCell ref="X39:AB39"/>
    <mergeCell ref="G66:L66"/>
    <mergeCell ref="CE17:CI17"/>
    <mergeCell ref="G9:Z11"/>
    <mergeCell ref="AB24:AF24"/>
    <mergeCell ref="M28:T29"/>
    <mergeCell ref="AG25:AK25"/>
    <mergeCell ref="CJ21:CN21"/>
    <mergeCell ref="G14:G16"/>
    <mergeCell ref="U66:Z66"/>
    <mergeCell ref="AQ25:AU25"/>
    <mergeCell ref="M24:T25"/>
    <mergeCell ref="BZ23:CD23"/>
    <mergeCell ref="CE19:CI19"/>
    <mergeCell ref="Q66:T66"/>
    <mergeCell ref="W30:AA30"/>
    <mergeCell ref="AB26:AF26"/>
    <mergeCell ref="CJ23:CN23"/>
    <mergeCell ref="BA17:BE17"/>
    <mergeCell ref="BA22:BE22"/>
    <mergeCell ref="W20:AA20"/>
    <mergeCell ref="BK29:BO29"/>
    <mergeCell ref="U18:V18"/>
    <mergeCell ref="G65:T65"/>
    <mergeCell ref="B18:E18"/>
    <mergeCell ref="BP17:BT17"/>
    <mergeCell ref="BA30:BE30"/>
    <mergeCell ref="W21:AA21"/>
    <mergeCell ref="AL24:AP24"/>
    <mergeCell ref="BU30:BY30"/>
    <mergeCell ref="AQ29:AU29"/>
    <mergeCell ref="U24:V24"/>
    <mergeCell ref="AV24:AZ24"/>
    <mergeCell ref="BF23:BJ23"/>
    <mergeCell ref="AQ23:AU23"/>
    <mergeCell ref="M20:T21"/>
    <mergeCell ref="AV19:AZ19"/>
    <mergeCell ref="U28:V28"/>
    <mergeCell ref="AV28:AZ28"/>
    <mergeCell ref="BK24:BO24"/>
    <mergeCell ref="BP20:BT20"/>
    <mergeCell ref="BF25:BJ25"/>
    <mergeCell ref="AV25:AZ25"/>
    <mergeCell ref="BA21:BE21"/>
    <mergeCell ref="H18:K19"/>
    <mergeCell ref="W18:AA18"/>
    <mergeCell ref="AL30:AP30"/>
    <mergeCell ref="BF22:BJ22"/>
    <mergeCell ref="G7:AK7"/>
    <mergeCell ref="CO22:CS22"/>
    <mergeCell ref="CO25:CS25"/>
    <mergeCell ref="AB19:AF19"/>
    <mergeCell ref="BZ25:CD25"/>
    <mergeCell ref="CE21:CI21"/>
    <mergeCell ref="CJ17:CN17"/>
    <mergeCell ref="AB28:AF28"/>
    <mergeCell ref="AG24:AK24"/>
    <mergeCell ref="H20:K21"/>
    <mergeCell ref="CO21:CS21"/>
    <mergeCell ref="AL19:AP19"/>
    <mergeCell ref="U19:V19"/>
    <mergeCell ref="BF20:BJ20"/>
    <mergeCell ref="BZ27:CD27"/>
    <mergeCell ref="AG26:AK26"/>
    <mergeCell ref="AB16:AF16"/>
    <mergeCell ref="BA19:BE19"/>
    <mergeCell ref="BA28:BE28"/>
    <mergeCell ref="BK28:BO28"/>
    <mergeCell ref="BP28:BT28"/>
    <mergeCell ref="BZ19:CD19"/>
    <mergeCell ref="AB27:AF27"/>
    <mergeCell ref="CE23:CI23"/>
    <mergeCell ref="B6:E6"/>
    <mergeCell ref="AB29:AF29"/>
    <mergeCell ref="CE16:CI16"/>
    <mergeCell ref="AV22:AZ22"/>
    <mergeCell ref="BA23:BE23"/>
    <mergeCell ref="BK27:BO27"/>
    <mergeCell ref="BF19:BJ19"/>
    <mergeCell ref="BP22:BT22"/>
    <mergeCell ref="BF28:BJ28"/>
    <mergeCell ref="BU27:BY27"/>
    <mergeCell ref="BU18:BY18"/>
    <mergeCell ref="W26:AA26"/>
    <mergeCell ref="BZ28:CD28"/>
    <mergeCell ref="AQ16:AU16"/>
    <mergeCell ref="CE18:CI18"/>
    <mergeCell ref="AV21:AZ21"/>
    <mergeCell ref="BP21:BT21"/>
    <mergeCell ref="BU17:BY17"/>
    <mergeCell ref="AG27:AK27"/>
    <mergeCell ref="M26:T27"/>
    <mergeCell ref="AV29:AZ29"/>
    <mergeCell ref="AQ18:AU18"/>
    <mergeCell ref="AV23:AZ23"/>
    <mergeCell ref="W15:AA16"/>
    <mergeCell ref="AG17:AK17"/>
    <mergeCell ref="BP23:BT23"/>
    <mergeCell ref="CJ22:CN22"/>
    <mergeCell ref="BU19:BY19"/>
    <mergeCell ref="AQ17:AU17"/>
    <mergeCell ref="U21:V21"/>
    <mergeCell ref="BF29:BJ29"/>
    <mergeCell ref="AG19:AK19"/>
    <mergeCell ref="CE25:CI25"/>
    <mergeCell ref="AG28:AK28"/>
    <mergeCell ref="AQ19:AU19"/>
    <mergeCell ref="AG23:AK23"/>
    <mergeCell ref="AV26:AZ26"/>
    <mergeCell ref="BP27:BT27"/>
    <mergeCell ref="BK23:BO23"/>
    <mergeCell ref="CE22:CI22"/>
    <mergeCell ref="BP19:BT19"/>
    <mergeCell ref="AL17:AP17"/>
    <mergeCell ref="CJ27:CN27"/>
    <mergeCell ref="BK21:BO21"/>
    <mergeCell ref="AB20:AF20"/>
    <mergeCell ref="BP18:BT18"/>
    <mergeCell ref="BZ18:CD18"/>
    <mergeCell ref="BP16:BT16"/>
    <mergeCell ref="AL16:AP16"/>
    <mergeCell ref="I39:V39"/>
    <mergeCell ref="H43:AK46"/>
    <mergeCell ref="CJ30:CN30"/>
    <mergeCell ref="CO26:CS26"/>
    <mergeCell ref="B17:E17"/>
    <mergeCell ref="CE27:CI27"/>
    <mergeCell ref="BZ26:CD26"/>
    <mergeCell ref="AB17:AF17"/>
    <mergeCell ref="BA20:BE20"/>
    <mergeCell ref="AG30:AK30"/>
    <mergeCell ref="BA29:BE29"/>
    <mergeCell ref="BF21:BJ21"/>
    <mergeCell ref="BU20:BY20"/>
    <mergeCell ref="I38:V38"/>
    <mergeCell ref="BK17:BO17"/>
    <mergeCell ref="W29:AA29"/>
    <mergeCell ref="W23:AA23"/>
    <mergeCell ref="B19:E19"/>
    <mergeCell ref="B28:E28"/>
    <mergeCell ref="U26:V26"/>
    <mergeCell ref="BA18:BE18"/>
    <mergeCell ref="AB30:AF30"/>
    <mergeCell ref="CT17:CX17"/>
    <mergeCell ref="BU16:BY16"/>
    <mergeCell ref="BF17:BJ17"/>
    <mergeCell ref="BZ17:CD17"/>
    <mergeCell ref="CT24:CX24"/>
    <mergeCell ref="B10:E10"/>
    <mergeCell ref="AV27:AZ27"/>
    <mergeCell ref="AV18:AZ18"/>
    <mergeCell ref="BU25:BY25"/>
    <mergeCell ref="W17:AA17"/>
    <mergeCell ref="AB15:CS15"/>
    <mergeCell ref="CT14:CX16"/>
    <mergeCell ref="BF16:BJ16"/>
    <mergeCell ref="BU21:BY21"/>
    <mergeCell ref="CO20:CS20"/>
    <mergeCell ref="W24:AA24"/>
    <mergeCell ref="AL27:AP27"/>
    <mergeCell ref="CO16:CS16"/>
    <mergeCell ref="BZ16:CD16"/>
    <mergeCell ref="CJ16:CN16"/>
    <mergeCell ref="AL18:AP18"/>
    <mergeCell ref="BU24:BY24"/>
    <mergeCell ref="BU26:BY26"/>
    <mergeCell ref="CO17:CS17"/>
    <mergeCell ref="U65:AH65"/>
    <mergeCell ref="M66:P66"/>
    <mergeCell ref="BK26:BO26"/>
    <mergeCell ref="BF18:BJ18"/>
    <mergeCell ref="BU23:BY23"/>
    <mergeCell ref="CT26:CX26"/>
    <mergeCell ref="BZ29:CD29"/>
    <mergeCell ref="AB23:AF23"/>
    <mergeCell ref="AG18:AK18"/>
    <mergeCell ref="AL23:AP23"/>
    <mergeCell ref="BA26:BE26"/>
    <mergeCell ref="CT25:CX25"/>
    <mergeCell ref="I48:AB48"/>
    <mergeCell ref="CT29:CX29"/>
    <mergeCell ref="BU22:BY22"/>
    <mergeCell ref="H26:K27"/>
    <mergeCell ref="I37:V37"/>
    <mergeCell ref="CE29:CI29"/>
    <mergeCell ref="AE66:AH66"/>
    <mergeCell ref="H33:AK33"/>
    <mergeCell ref="H24:K25"/>
    <mergeCell ref="M22:T23"/>
    <mergeCell ref="H34:AK35"/>
    <mergeCell ref="AA66:AD66"/>
    <mergeCell ref="B4:E4"/>
    <mergeCell ref="AQ21:AU21"/>
    <mergeCell ref="AV17:AZ17"/>
    <mergeCell ref="U25:V25"/>
    <mergeCell ref="CO28:CS28"/>
    <mergeCell ref="X37:AB37"/>
    <mergeCell ref="AB22:AF22"/>
    <mergeCell ref="CE24:CI24"/>
    <mergeCell ref="CJ19:CN19"/>
    <mergeCell ref="AL28:AP28"/>
    <mergeCell ref="CO24:CS24"/>
    <mergeCell ref="BA27:BE27"/>
    <mergeCell ref="BK18:BO18"/>
    <mergeCell ref="CO30:CS30"/>
    <mergeCell ref="AB21:AF21"/>
    <mergeCell ref="AG16:AK16"/>
    <mergeCell ref="BZ30:CD30"/>
    <mergeCell ref="CE26:CI26"/>
    <mergeCell ref="AL21:AP21"/>
    <mergeCell ref="BA24:BE24"/>
    <mergeCell ref="BP29:BT29"/>
    <mergeCell ref="BZ20:CD20"/>
    <mergeCell ref="H28:K29"/>
    <mergeCell ref="W27:AA27"/>
    <mergeCell ref="B8:E8"/>
    <mergeCell ref="BZ22:CD22"/>
    <mergeCell ref="U29:V29"/>
    <mergeCell ref="U23:V23"/>
    <mergeCell ref="BK20:BO20"/>
    <mergeCell ref="BA16:BE16"/>
    <mergeCell ref="BA25:BE25"/>
    <mergeCell ref="BK16:BO16"/>
    <mergeCell ref="BP24:BT24"/>
    <mergeCell ref="U14:V16"/>
    <mergeCell ref="W19:AA19"/>
    <mergeCell ref="BZ21:CD21"/>
    <mergeCell ref="W28:AA28"/>
    <mergeCell ref="AQ27:AU27"/>
    <mergeCell ref="AB18:AF18"/>
    <mergeCell ref="B20:E20"/>
    <mergeCell ref="U27:V27"/>
    <mergeCell ref="BK25:BO25"/>
    <mergeCell ref="AV16:AZ16"/>
    <mergeCell ref="AQ28:AU28"/>
    <mergeCell ref="H14:T16"/>
    <mergeCell ref="B15:E15"/>
    <mergeCell ref="B16:E16"/>
    <mergeCell ref="B12:E12"/>
  </mergeCells>
  <dataValidations count="1">
    <dataValidation type="list" allowBlank="1" showInputMessage="1" showErrorMessage="1" sqref="I38:V38" xr:uid="{5F43EC0A-6408-482D-BEAD-FF6E6EC0E2DB}">
      <formula1>_xlfn.ANCHORARRAY($A$16)</formula1>
    </dataValidation>
  </dataValidations>
  <hyperlinks>
    <hyperlink ref="B4" location="PANDUAN!A1" display="PANDUAN" xr:uid="{00000000-0004-0000-6B00-000000000000}"/>
    <hyperlink ref="B6" location="'EWS DIRECTORY'!A1" display="EWS DIRECTORY" xr:uid="{00000000-0004-0000-6B00-000001000000}"/>
    <hyperlink ref="B8" location="'DATA PEMICU'!A1" display="DATA PEMICU" xr:uid="{00000000-0004-0000-6B00-000002000000}"/>
    <hyperlink ref="B10" location="'DATA PENGUJI'!A1" display="DATA PENGUJI" xr:uid="{00000000-0004-0000-6B00-000003000000}"/>
    <hyperlink ref="B12" location="'MAIN LEVEL'!A1" display="MAIN LEVEL" xr:uid="{00000000-0004-0000-6B00-000004000000}"/>
  </hyperlinks>
  <pageMargins left="0.70866141732283472" right="0.31496062992125978" top="0.55118110236220474" bottom="0.55118110236220474" header="0" footer="0"/>
  <pageSetup paperSize="9" scale="77" orientation="portrait"/>
  <extLst>
    <ext xmlns:x14="http://schemas.microsoft.com/office/spreadsheetml/2009/9/main" uri="{CCE6A557-97BC-4b89-ADB6-D9C93CAAB3DF}">
      <x14:dataValidations xmlns:xm="http://schemas.microsoft.com/office/excel/2006/main" count="1">
        <x14:dataValidation type="list" allowBlank="1" showInputMessage="1" showErrorMessage="1" xr:uid="{02F1595D-0DED-480A-8ABB-6136B14D358D}">
          <x14:formula1>
            <xm:f>MASTER!$Q$2:$Q$6</xm:f>
          </x14:formula1>
          <xm:sqref>I48:AB48</xm:sqref>
        </x14:dataValidation>
      </x14:dataValidation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C00-000000000000}">
  <sheetPr codeName="Sheet58">
    <tabColor theme="4" tint="-0.249977111117893"/>
  </sheetPr>
  <dimension ref="A1:AX64"/>
  <sheetViews>
    <sheetView topLeftCell="B16"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50" width="3.6640625" style="443" customWidth="1"/>
    <col min="51" max="51" width="14.44140625" style="443" customWidth="1"/>
    <col min="52" max="16384" width="14.44140625" style="443"/>
  </cols>
  <sheetData>
    <row r="1" spans="2:46" ht="14.25" customHeight="1" x14ac:dyDescent="0.25">
      <c r="G1" s="223"/>
      <c r="H1" s="223"/>
      <c r="I1" s="223"/>
      <c r="J1" s="223"/>
      <c r="K1" s="223"/>
      <c r="L1" s="223"/>
      <c r="M1" s="223"/>
      <c r="N1" s="223"/>
      <c r="O1" s="223"/>
      <c r="P1" s="223"/>
      <c r="Q1" s="223"/>
      <c r="R1" s="223"/>
      <c r="S1" s="223"/>
      <c r="T1" s="223"/>
      <c r="U1" s="223"/>
      <c r="V1" s="223"/>
      <c r="W1" s="223"/>
      <c r="X1" s="223"/>
    </row>
    <row r="2" spans="2:46" ht="14.25" customHeight="1" x14ac:dyDescent="0.25">
      <c r="G2" s="55" t="s">
        <v>1674</v>
      </c>
      <c r="H2" s="55"/>
      <c r="I2" s="55"/>
      <c r="J2" s="55"/>
      <c r="K2" s="55"/>
      <c r="L2" s="55"/>
      <c r="M2" s="55"/>
      <c r="N2" s="55"/>
    </row>
    <row r="3" spans="2:46" ht="14.25" customHeight="1" x14ac:dyDescent="0.25">
      <c r="B3" s="111"/>
      <c r="C3" s="111"/>
      <c r="D3" s="111"/>
      <c r="E3" s="111"/>
      <c r="G3" s="55"/>
      <c r="H3" s="55"/>
      <c r="I3" s="55"/>
      <c r="J3" s="55"/>
      <c r="K3" s="55"/>
      <c r="L3" s="55"/>
      <c r="M3" s="55"/>
      <c r="N3" s="55"/>
    </row>
    <row r="4" spans="2:46" ht="14.25" customHeight="1" x14ac:dyDescent="0.25">
      <c r="B4" s="762" t="s">
        <v>79</v>
      </c>
      <c r="C4" s="761"/>
      <c r="D4" s="761"/>
      <c r="E4" s="761"/>
      <c r="G4" s="55"/>
      <c r="H4" s="55"/>
      <c r="I4" s="55"/>
      <c r="J4" s="55"/>
      <c r="K4" s="55"/>
      <c r="L4" s="55"/>
      <c r="M4" s="55"/>
      <c r="N4" s="55"/>
    </row>
    <row r="5" spans="2:46" ht="14.25" customHeight="1" x14ac:dyDescent="0.25">
      <c r="B5" s="111"/>
      <c r="C5" s="111"/>
      <c r="D5" s="111"/>
      <c r="E5" s="111"/>
      <c r="G5" s="55"/>
      <c r="H5" s="55"/>
      <c r="I5" s="55"/>
      <c r="J5" s="55"/>
      <c r="K5" s="55"/>
      <c r="L5" s="55"/>
      <c r="M5" s="55"/>
      <c r="N5" s="55"/>
    </row>
    <row r="6" spans="2:46" ht="14.25" customHeight="1" x14ac:dyDescent="0.25">
      <c r="B6" s="762" t="s">
        <v>87</v>
      </c>
      <c r="C6" s="761"/>
      <c r="D6" s="761"/>
      <c r="E6" s="761"/>
      <c r="G6" s="55"/>
      <c r="H6" s="55"/>
      <c r="I6" s="55"/>
      <c r="J6" s="55"/>
      <c r="K6" s="55"/>
      <c r="L6" s="55"/>
      <c r="M6" s="55"/>
      <c r="N6" s="55"/>
    </row>
    <row r="7" spans="2:46" ht="15" customHeight="1" x14ac:dyDescent="0.25">
      <c r="B7" s="111"/>
      <c r="C7" s="111"/>
      <c r="D7" s="111"/>
      <c r="E7" s="111"/>
      <c r="G7" s="996" t="s">
        <v>1774</v>
      </c>
      <c r="H7" s="997"/>
      <c r="I7" s="997"/>
      <c r="J7" s="997"/>
      <c r="K7" s="997"/>
      <c r="L7" s="997"/>
      <c r="M7" s="997"/>
      <c r="N7" s="997"/>
      <c r="O7" s="997"/>
      <c r="P7" s="997"/>
      <c r="Q7" s="997"/>
      <c r="R7" s="997"/>
      <c r="S7" s="997"/>
      <c r="T7" s="997"/>
      <c r="U7" s="997"/>
      <c r="V7" s="997"/>
      <c r="W7" s="997"/>
      <c r="X7" s="997"/>
      <c r="Y7" s="997"/>
      <c r="Z7" s="997"/>
      <c r="AA7" s="997"/>
      <c r="AB7" s="997"/>
      <c r="AC7" s="997"/>
      <c r="AD7" s="997"/>
      <c r="AE7" s="997"/>
      <c r="AF7" s="997"/>
      <c r="AG7" s="997"/>
      <c r="AH7" s="997"/>
      <c r="AI7" s="997"/>
      <c r="AJ7" s="997"/>
      <c r="AK7" s="997"/>
      <c r="AL7" s="997"/>
      <c r="AM7" s="997"/>
      <c r="AN7" s="997"/>
      <c r="AO7" s="997"/>
      <c r="AP7" s="997"/>
      <c r="AQ7" s="997"/>
      <c r="AR7" s="997"/>
      <c r="AS7" s="58"/>
    </row>
    <row r="8" spans="2:46" ht="14.25" customHeight="1" x14ac:dyDescent="0.25">
      <c r="B8" s="762" t="s">
        <v>94</v>
      </c>
      <c r="C8" s="761"/>
      <c r="D8" s="761"/>
      <c r="E8" s="761"/>
      <c r="G8" s="55"/>
      <c r="H8" s="55"/>
      <c r="I8" s="55"/>
      <c r="J8" s="55"/>
      <c r="K8" s="55"/>
      <c r="L8" s="55"/>
      <c r="M8" s="55"/>
      <c r="N8" s="55"/>
    </row>
    <row r="9" spans="2:46" ht="14.25" customHeight="1" x14ac:dyDescent="0.25">
      <c r="B9" s="111"/>
      <c r="C9" s="111"/>
      <c r="D9" s="111"/>
      <c r="E9" s="111"/>
      <c r="G9" s="999" t="str">
        <f>"Rincian "&amp;'C-6'!G9&amp;" "&amp;'C-6-1'!M28</f>
        <v>Rincian Penghasilan Lainnya Berdasarkan Data Pemicu dan Data Penguji</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997"/>
      <c r="I10" s="997"/>
      <c r="J10" s="997"/>
      <c r="K10" s="997"/>
      <c r="L10" s="997"/>
      <c r="M10" s="997"/>
      <c r="N10" s="997"/>
      <c r="O10" s="997"/>
      <c r="P10" s="997"/>
      <c r="Q10" s="997"/>
      <c r="R10" s="997"/>
      <c r="S10" s="997"/>
      <c r="T10" s="997"/>
      <c r="U10" s="997"/>
      <c r="V10" s="997"/>
      <c r="W10" s="997"/>
      <c r="X10" s="997"/>
      <c r="Y10" s="997"/>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row>
    <row r="13" spans="2:46" ht="14.25" customHeight="1" x14ac:dyDescent="0.25">
      <c r="B13" s="962" t="str">
        <f>HYPERLINK("#'"&amp;'EWS DIRECTORY'!$J$106&amp;"'!A1",'EWS DIRECTORY'!$J$106)</f>
        <v>C-6</v>
      </c>
      <c r="C13" s="761"/>
      <c r="D13" s="761"/>
      <c r="E13" s="761"/>
      <c r="G13" s="55" t="s">
        <v>1680</v>
      </c>
      <c r="H13" s="55"/>
      <c r="I13" s="254"/>
      <c r="J13" s="254"/>
      <c r="K13" s="254"/>
      <c r="L13" s="254"/>
      <c r="M13" s="254"/>
      <c r="N13" s="254"/>
    </row>
    <row r="14" spans="2:46" ht="14.25" customHeight="1" x14ac:dyDescent="0.25">
      <c r="B14" s="931" t="str">
        <f>HYPERLINK("#'"&amp;'EWS DIRECTORY'!$J$107&amp;"'!A1",'EWS DIRECTORY'!$J$107)</f>
        <v>C-6-1</v>
      </c>
      <c r="C14" s="761"/>
      <c r="D14" s="761"/>
      <c r="E14" s="761"/>
      <c r="G14" s="55"/>
      <c r="H14" s="55"/>
      <c r="I14" s="254"/>
      <c r="J14" s="254"/>
      <c r="K14" s="254"/>
      <c r="L14" s="254"/>
      <c r="M14" s="254"/>
      <c r="N14" s="254"/>
    </row>
    <row r="15" spans="2:46" ht="14.25" customHeight="1" x14ac:dyDescent="0.25">
      <c r="B15" s="927" t="str">
        <f>HYPERLINK("#'"&amp;'EWS DIRECTORY'!$J$108&amp;"'!A1",'EWS DIRECTORY'!$J$108)</f>
        <v>C-6-1-1</v>
      </c>
      <c r="C15" s="761"/>
      <c r="D15" s="761"/>
      <c r="E15" s="761"/>
      <c r="G15" s="55"/>
      <c r="H15" s="55"/>
      <c r="I15" s="254"/>
      <c r="J15" s="254"/>
      <c r="K15" s="254"/>
      <c r="L15" s="254"/>
      <c r="M15" s="254"/>
      <c r="N15" s="254"/>
    </row>
    <row r="16" spans="2:46" ht="14.25" customHeight="1" x14ac:dyDescent="0.25">
      <c r="B16" s="929" t="str">
        <f>HYPERLINK("#'"&amp;'EWS DIRECTORY'!$J$109&amp;"'!A1",'EWS DIRECTORY'!$J$109)</f>
        <v>C-6-1-2</v>
      </c>
      <c r="C16" s="761"/>
      <c r="D16" s="761"/>
      <c r="E16" s="761"/>
      <c r="G16" s="55"/>
      <c r="H16" s="55"/>
      <c r="I16" s="254"/>
      <c r="J16" s="254"/>
      <c r="K16" s="254"/>
      <c r="L16" s="254"/>
      <c r="M16" s="254"/>
      <c r="N16" s="254"/>
    </row>
    <row r="17" spans="2:50" ht="14.25" customHeight="1" x14ac:dyDescent="0.25">
      <c r="B17" s="929" t="str">
        <f>HYPERLINK("#'"&amp;'EWS DIRECTORY'!$J$110&amp;"'!A1",'EWS DIRECTORY'!$J$110)</f>
        <v>C-6-1-3</v>
      </c>
      <c r="C17" s="761"/>
      <c r="D17" s="761"/>
      <c r="E17" s="761"/>
      <c r="G17" s="55" t="s">
        <v>1681</v>
      </c>
      <c r="H17" s="55"/>
      <c r="I17" s="55"/>
      <c r="J17" s="254"/>
      <c r="K17" s="254"/>
      <c r="L17" s="254"/>
      <c r="M17" s="254"/>
      <c r="N17" s="254"/>
    </row>
    <row r="18" spans="2:50" ht="14.25" customHeight="1" x14ac:dyDescent="0.25">
      <c r="B18" s="929" t="str">
        <f>HYPERLINK("#'"&amp;'EWS DIRECTORY'!$J$111&amp;"'!A1",'EWS DIRECTORY'!$J$111)</f>
        <v>C-6-1-4</v>
      </c>
      <c r="C18" s="761"/>
      <c r="D18" s="761"/>
      <c r="E18" s="761"/>
      <c r="G18" s="55" t="s">
        <v>1744</v>
      </c>
      <c r="H18" s="55"/>
      <c r="I18" s="55" t="s">
        <v>1744</v>
      </c>
      <c r="J18" s="254"/>
      <c r="K18" s="254"/>
      <c r="L18" s="254"/>
      <c r="M18" s="254"/>
      <c r="N18" s="254"/>
    </row>
    <row r="19" spans="2:50" ht="14.25" customHeight="1" x14ac:dyDescent="0.25">
      <c r="B19" s="929" t="str">
        <f>HYPERLINK("#'"&amp;'EWS DIRECTORY'!$J$112&amp;"'!A1",'EWS DIRECTORY'!$J$112)</f>
        <v>C-6-1-5</v>
      </c>
      <c r="C19" s="761"/>
      <c r="D19" s="761"/>
      <c r="E19" s="761"/>
    </row>
    <row r="20" spans="2:50" ht="14.25" customHeight="1" x14ac:dyDescent="0.25">
      <c r="B20" s="929" t="str">
        <f>HYPERLINK("#'"&amp;'EWS DIRECTORY'!$J$113&amp;"'!A1",'EWS DIRECTORY'!$J$113)</f>
        <v>C-6-1-6</v>
      </c>
      <c r="C20" s="761"/>
      <c r="D20" s="761"/>
      <c r="E20" s="761"/>
      <c r="G20" s="55" t="s">
        <v>1791</v>
      </c>
    </row>
    <row r="21" spans="2:50" ht="14.25" customHeight="1" x14ac:dyDescent="0.25">
      <c r="G21" s="55"/>
    </row>
    <row r="22" spans="2:50" ht="14.25" customHeight="1" x14ac:dyDescent="0.25">
      <c r="G22" s="55"/>
      <c r="H22" s="990" t="s">
        <v>1445</v>
      </c>
      <c r="I22" s="790"/>
      <c r="J22" s="994" t="s">
        <v>1446</v>
      </c>
      <c r="K22" s="764"/>
      <c r="L22" s="764"/>
      <c r="M22" s="764"/>
      <c r="N22" s="764"/>
      <c r="O22" s="764"/>
      <c r="P22" s="764"/>
      <c r="Q22" s="764"/>
      <c r="R22" s="764"/>
      <c r="S22" s="764"/>
      <c r="T22" s="764"/>
      <c r="U22" s="764"/>
      <c r="V22" s="764"/>
      <c r="W22" s="764"/>
      <c r="X22" s="764"/>
      <c r="Y22" s="764"/>
      <c r="Z22" s="764"/>
      <c r="AA22" s="764"/>
      <c r="AB22" s="764"/>
      <c r="AC22" s="764"/>
      <c r="AD22" s="764"/>
      <c r="AE22" s="764"/>
      <c r="AF22" s="764"/>
      <c r="AG22" s="764"/>
      <c r="AH22" s="764"/>
      <c r="AI22" s="764"/>
      <c r="AJ22" s="764"/>
      <c r="AK22" s="764"/>
      <c r="AL22" s="764"/>
      <c r="AM22" s="764"/>
      <c r="AN22" s="764"/>
      <c r="AO22" s="764"/>
      <c r="AP22" s="764"/>
      <c r="AQ22" s="764"/>
      <c r="AR22" s="764"/>
      <c r="AS22" s="764"/>
      <c r="AT22" s="764"/>
      <c r="AU22" s="764"/>
      <c r="AV22" s="764"/>
      <c r="AW22" s="764"/>
      <c r="AX22" s="765"/>
    </row>
    <row r="23" spans="2:50" ht="14.25" customHeight="1" x14ac:dyDescent="0.25">
      <c r="G23" s="55"/>
      <c r="H23" s="806"/>
      <c r="I23" s="807"/>
      <c r="J23" s="978" t="s">
        <v>1452</v>
      </c>
      <c r="K23" s="764"/>
      <c r="L23" s="764"/>
      <c r="M23" s="764"/>
      <c r="N23" s="764"/>
      <c r="O23" s="764"/>
      <c r="P23" s="765"/>
      <c r="Q23" s="978" t="s">
        <v>1453</v>
      </c>
      <c r="R23" s="764"/>
      <c r="S23" s="764"/>
      <c r="T23" s="764"/>
      <c r="U23" s="764"/>
      <c r="V23" s="764"/>
      <c r="W23" s="765"/>
      <c r="X23" s="978" t="s">
        <v>1454</v>
      </c>
      <c r="Y23" s="764"/>
      <c r="Z23" s="764"/>
      <c r="AA23" s="764"/>
      <c r="AB23" s="764"/>
      <c r="AC23" s="764"/>
      <c r="AD23" s="765"/>
      <c r="AE23" s="978" t="s">
        <v>1455</v>
      </c>
      <c r="AF23" s="764"/>
      <c r="AG23" s="764"/>
      <c r="AH23" s="764"/>
      <c r="AI23" s="764"/>
      <c r="AJ23" s="764"/>
      <c r="AK23" s="765"/>
      <c r="AL23" s="978" t="s">
        <v>1456</v>
      </c>
      <c r="AM23" s="764"/>
      <c r="AN23" s="764"/>
      <c r="AO23" s="764"/>
      <c r="AP23" s="764"/>
      <c r="AQ23" s="764"/>
      <c r="AR23" s="764"/>
      <c r="AS23" s="765"/>
      <c r="AT23" s="978" t="s">
        <v>1457</v>
      </c>
      <c r="AU23" s="764"/>
      <c r="AV23" s="764"/>
      <c r="AW23" s="764"/>
      <c r="AX23" s="765"/>
    </row>
    <row r="24" spans="2:50" ht="40.5" customHeight="1" x14ac:dyDescent="0.25">
      <c r="G24" s="55"/>
      <c r="H24" s="991">
        <v>1</v>
      </c>
      <c r="I24" s="765"/>
      <c r="J24" s="984" t="e">
        <f>ID_MS_TH_PJK</f>
        <v>#N/A</v>
      </c>
      <c r="K24" s="764"/>
      <c r="L24" s="764"/>
      <c r="M24" s="764"/>
      <c r="N24" s="764"/>
      <c r="O24" s="764"/>
      <c r="P24" s="765"/>
      <c r="Q24" s="984" t="e">
        <f>NO_BPS</f>
        <v>#N/A</v>
      </c>
      <c r="R24" s="764"/>
      <c r="S24" s="764"/>
      <c r="T24" s="764"/>
      <c r="U24" s="764"/>
      <c r="V24" s="764"/>
      <c r="W24" s="765"/>
      <c r="X24" s="984" t="e">
        <f>PEMBETULAN_KE</f>
        <v>#N/A</v>
      </c>
      <c r="Y24" s="764"/>
      <c r="Z24" s="764"/>
      <c r="AA24" s="764"/>
      <c r="AB24" s="764"/>
      <c r="AC24" s="764"/>
      <c r="AD24" s="765"/>
      <c r="AE24" s="984" t="e">
        <f>TGL_TERIMA</f>
        <v>#N/A</v>
      </c>
      <c r="AF24" s="764"/>
      <c r="AG24" s="764"/>
      <c r="AH24" s="764"/>
      <c r="AI24" s="764"/>
      <c r="AJ24" s="764"/>
      <c r="AK24" s="765"/>
      <c r="AL24" s="984" t="s">
        <v>1488</v>
      </c>
      <c r="AM24" s="764"/>
      <c r="AN24" s="764"/>
      <c r="AO24" s="764"/>
      <c r="AP24" s="764"/>
      <c r="AQ24" s="764"/>
      <c r="AR24" s="764"/>
      <c r="AS24" s="765"/>
      <c r="AT24" s="1135">
        <f>'MAIN LEVEL'!AB34</f>
        <v>0</v>
      </c>
      <c r="AU24" s="764"/>
      <c r="AV24" s="764"/>
      <c r="AW24" s="764"/>
      <c r="AX24" s="765"/>
    </row>
    <row r="25" spans="2:50" ht="14.25" customHeight="1" x14ac:dyDescent="0.25">
      <c r="G25" s="55"/>
      <c r="H25" s="255"/>
      <c r="I25" s="255"/>
      <c r="J25" s="255"/>
      <c r="K25" s="255"/>
      <c r="L25" s="255"/>
      <c r="M25" s="255"/>
      <c r="N25" s="255"/>
      <c r="O25" s="255"/>
      <c r="P25" s="255"/>
      <c r="Q25" s="255"/>
      <c r="R25" s="255"/>
      <c r="AT25" s="536"/>
      <c r="AU25" s="536"/>
      <c r="AV25" s="536"/>
      <c r="AW25" s="536"/>
      <c r="AX25" s="536"/>
    </row>
    <row r="26" spans="2:50" ht="14.25" customHeight="1" x14ac:dyDescent="0.25">
      <c r="G26" s="55"/>
      <c r="H26" s="255"/>
      <c r="I26" s="255"/>
      <c r="J26" s="255"/>
      <c r="K26" s="255"/>
      <c r="L26" s="255"/>
      <c r="M26" s="255"/>
      <c r="N26" s="255"/>
      <c r="O26" s="255"/>
      <c r="P26" s="255"/>
      <c r="Q26" s="255"/>
      <c r="R26" s="255"/>
      <c r="AT26" s="536"/>
      <c r="AU26" s="536"/>
      <c r="AV26" s="536"/>
      <c r="AW26" s="536"/>
      <c r="AX26" s="536"/>
    </row>
    <row r="27" spans="2:50" ht="14.25" customHeight="1" x14ac:dyDescent="0.25">
      <c r="G27" s="55"/>
      <c r="H27" s="255"/>
      <c r="I27" s="255"/>
      <c r="J27" s="255"/>
      <c r="K27" s="255"/>
      <c r="L27" s="255"/>
      <c r="M27" s="255"/>
      <c r="N27" s="255"/>
      <c r="O27" s="255"/>
      <c r="P27" s="255"/>
      <c r="Q27" s="255"/>
      <c r="R27" s="255"/>
      <c r="AT27" s="536"/>
      <c r="AU27" s="536"/>
      <c r="AV27" s="536"/>
      <c r="AW27" s="536"/>
      <c r="AX27" s="536"/>
    </row>
    <row r="28" spans="2:50" ht="14.25" customHeight="1" x14ac:dyDescent="0.25">
      <c r="B28" s="760"/>
      <c r="C28" s="761"/>
      <c r="D28" s="761"/>
      <c r="E28" s="761"/>
      <c r="G28" s="55"/>
      <c r="H28" s="990" t="s">
        <v>1445</v>
      </c>
      <c r="I28" s="790"/>
      <c r="J28" s="990" t="s">
        <v>1478</v>
      </c>
      <c r="K28" s="789"/>
      <c r="L28" s="789"/>
      <c r="M28" s="790"/>
      <c r="N28" s="994" t="s">
        <v>1792</v>
      </c>
      <c r="O28" s="764"/>
      <c r="P28" s="764"/>
      <c r="Q28" s="764"/>
      <c r="R28" s="764"/>
      <c r="S28" s="764"/>
      <c r="T28" s="764"/>
      <c r="U28" s="764"/>
      <c r="V28" s="764"/>
      <c r="W28" s="764"/>
      <c r="X28" s="764"/>
      <c r="Y28" s="764"/>
      <c r="Z28" s="765"/>
      <c r="AA28" s="994" t="s">
        <v>1793</v>
      </c>
      <c r="AB28" s="764"/>
      <c r="AC28" s="764"/>
      <c r="AD28" s="764"/>
      <c r="AE28" s="764"/>
      <c r="AF28" s="764"/>
      <c r="AG28" s="764"/>
      <c r="AH28" s="764"/>
      <c r="AI28" s="764"/>
      <c r="AJ28" s="764"/>
      <c r="AK28" s="764"/>
      <c r="AL28" s="764"/>
      <c r="AM28" s="764"/>
      <c r="AN28" s="764"/>
      <c r="AO28" s="764"/>
      <c r="AP28" s="764"/>
      <c r="AQ28" s="764"/>
      <c r="AR28" s="764"/>
      <c r="AS28" s="765"/>
      <c r="AT28" s="990" t="s">
        <v>1481</v>
      </c>
      <c r="AU28" s="789"/>
      <c r="AV28" s="789"/>
      <c r="AW28" s="789"/>
      <c r="AX28" s="790"/>
    </row>
    <row r="29" spans="2:50" ht="14.25" customHeight="1" x14ac:dyDescent="0.25">
      <c r="G29" s="55"/>
      <c r="H29" s="806"/>
      <c r="I29" s="807"/>
      <c r="J29" s="806"/>
      <c r="K29" s="794"/>
      <c r="L29" s="794"/>
      <c r="M29" s="807"/>
      <c r="N29" s="978" t="s">
        <v>796</v>
      </c>
      <c r="O29" s="764"/>
      <c r="P29" s="764"/>
      <c r="Q29" s="764"/>
      <c r="R29" s="764"/>
      <c r="S29" s="764"/>
      <c r="T29" s="765"/>
      <c r="U29" s="978" t="s">
        <v>1401</v>
      </c>
      <c r="V29" s="764"/>
      <c r="W29" s="764"/>
      <c r="X29" s="764"/>
      <c r="Y29" s="764"/>
      <c r="Z29" s="765"/>
      <c r="AA29" s="978" t="s">
        <v>796</v>
      </c>
      <c r="AB29" s="764"/>
      <c r="AC29" s="764"/>
      <c r="AD29" s="764"/>
      <c r="AE29" s="764"/>
      <c r="AF29" s="765"/>
      <c r="AG29" s="978" t="s">
        <v>1794</v>
      </c>
      <c r="AH29" s="764"/>
      <c r="AI29" s="764"/>
      <c r="AJ29" s="764"/>
      <c r="AK29" s="764"/>
      <c r="AL29" s="764"/>
      <c r="AM29" s="765"/>
      <c r="AN29" s="978" t="s">
        <v>1510</v>
      </c>
      <c r="AO29" s="764"/>
      <c r="AP29" s="764"/>
      <c r="AQ29" s="764"/>
      <c r="AR29" s="764"/>
      <c r="AS29" s="765"/>
      <c r="AT29" s="806"/>
      <c r="AU29" s="794"/>
      <c r="AV29" s="794"/>
      <c r="AW29" s="794"/>
      <c r="AX29" s="807"/>
    </row>
    <row r="30" spans="2:50" ht="14.25" customHeight="1" x14ac:dyDescent="0.25">
      <c r="B30" s="760"/>
      <c r="C30" s="761"/>
      <c r="D30" s="761"/>
      <c r="E30" s="761"/>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2:50" ht="14.2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2:50" ht="15" customHeight="1" x14ac:dyDescent="0.25">
      <c r="B32" s="760"/>
      <c r="C32" s="761"/>
      <c r="D32" s="761"/>
      <c r="E32" s="761"/>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2:50" ht="15" customHeight="1"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2:50" ht="15" customHeight="1" x14ac:dyDescent="0.25">
      <c r="B34" s="760"/>
      <c r="C34" s="761"/>
      <c r="D34" s="761"/>
      <c r="E34" s="761"/>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2:50" ht="15" customHeight="1" x14ac:dyDescent="0.25">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2:50" ht="15"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2:50" ht="15"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2:50" ht="15" customHeight="1" x14ac:dyDescent="0.25">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2:50" ht="15" customHeight="1" x14ac:dyDescent="0.25">
      <c r="G40" s="223"/>
      <c r="H40" s="980"/>
      <c r="I40" s="765"/>
      <c r="J40" s="979"/>
      <c r="K40" s="764"/>
      <c r="L40" s="764"/>
      <c r="M40" s="765"/>
      <c r="N40" s="980"/>
      <c r="O40" s="764"/>
      <c r="P40" s="764"/>
      <c r="Q40" s="764"/>
      <c r="R40" s="764"/>
      <c r="S40" s="764"/>
      <c r="T40" s="765"/>
      <c r="U40" s="977"/>
      <c r="V40" s="764"/>
      <c r="W40" s="764"/>
      <c r="X40" s="764"/>
      <c r="Y40" s="764"/>
      <c r="Z40" s="765"/>
      <c r="AA40" s="980"/>
      <c r="AB40" s="764"/>
      <c r="AC40" s="764"/>
      <c r="AD40" s="764"/>
      <c r="AE40" s="764"/>
      <c r="AF40" s="765"/>
      <c r="AG40" s="980"/>
      <c r="AH40" s="764"/>
      <c r="AI40" s="764"/>
      <c r="AJ40" s="764"/>
      <c r="AK40" s="764"/>
      <c r="AL40" s="764"/>
      <c r="AM40" s="765"/>
      <c r="AN40" s="983"/>
      <c r="AO40" s="764"/>
      <c r="AP40" s="764"/>
      <c r="AQ40" s="764"/>
      <c r="AR40" s="764"/>
      <c r="AS40" s="765"/>
      <c r="AT40" s="1063"/>
      <c r="AU40" s="764"/>
      <c r="AV40" s="764"/>
      <c r="AW40" s="764"/>
      <c r="AX40" s="765"/>
    </row>
    <row r="41" spans="2:50" ht="15" customHeight="1" x14ac:dyDescent="0.25">
      <c r="G41" s="223"/>
      <c r="H41" s="980"/>
      <c r="I41" s="765"/>
      <c r="J41" s="979"/>
      <c r="K41" s="764"/>
      <c r="L41" s="764"/>
      <c r="M41" s="765"/>
      <c r="N41" s="980"/>
      <c r="O41" s="764"/>
      <c r="P41" s="764"/>
      <c r="Q41" s="764"/>
      <c r="R41" s="764"/>
      <c r="S41" s="764"/>
      <c r="T41" s="765"/>
      <c r="U41" s="977"/>
      <c r="V41" s="764"/>
      <c r="W41" s="764"/>
      <c r="X41" s="764"/>
      <c r="Y41" s="764"/>
      <c r="Z41" s="765"/>
      <c r="AA41" s="980"/>
      <c r="AB41" s="764"/>
      <c r="AC41" s="764"/>
      <c r="AD41" s="764"/>
      <c r="AE41" s="764"/>
      <c r="AF41" s="765"/>
      <c r="AG41" s="980"/>
      <c r="AH41" s="764"/>
      <c r="AI41" s="764"/>
      <c r="AJ41" s="764"/>
      <c r="AK41" s="764"/>
      <c r="AL41" s="764"/>
      <c r="AM41" s="765"/>
      <c r="AN41" s="983"/>
      <c r="AO41" s="764"/>
      <c r="AP41" s="764"/>
      <c r="AQ41" s="764"/>
      <c r="AR41" s="764"/>
      <c r="AS41" s="765"/>
      <c r="AT41" s="1063"/>
      <c r="AU41" s="764"/>
      <c r="AV41" s="764"/>
      <c r="AW41" s="764"/>
      <c r="AX41" s="765"/>
    </row>
    <row r="42" spans="2:50" ht="15" customHeight="1" x14ac:dyDescent="0.25">
      <c r="G42" s="223"/>
      <c r="H42" s="980"/>
      <c r="I42" s="765"/>
      <c r="J42" s="979"/>
      <c r="K42" s="764"/>
      <c r="L42" s="764"/>
      <c r="M42" s="765"/>
      <c r="N42" s="980"/>
      <c r="O42" s="764"/>
      <c r="P42" s="764"/>
      <c r="Q42" s="764"/>
      <c r="R42" s="764"/>
      <c r="S42" s="764"/>
      <c r="T42" s="765"/>
      <c r="U42" s="977"/>
      <c r="V42" s="764"/>
      <c r="W42" s="764"/>
      <c r="X42" s="764"/>
      <c r="Y42" s="764"/>
      <c r="Z42" s="765"/>
      <c r="AA42" s="980"/>
      <c r="AB42" s="764"/>
      <c r="AC42" s="764"/>
      <c r="AD42" s="764"/>
      <c r="AE42" s="764"/>
      <c r="AF42" s="765"/>
      <c r="AG42" s="980"/>
      <c r="AH42" s="764"/>
      <c r="AI42" s="764"/>
      <c r="AJ42" s="764"/>
      <c r="AK42" s="764"/>
      <c r="AL42" s="764"/>
      <c r="AM42" s="765"/>
      <c r="AN42" s="983"/>
      <c r="AO42" s="764"/>
      <c r="AP42" s="764"/>
      <c r="AQ42" s="764"/>
      <c r="AR42" s="764"/>
      <c r="AS42" s="765"/>
      <c r="AT42" s="1063"/>
      <c r="AU42" s="764"/>
      <c r="AV42" s="764"/>
      <c r="AW42" s="764"/>
      <c r="AX42" s="765"/>
    </row>
    <row r="43" spans="2:50" ht="15" customHeight="1" x14ac:dyDescent="0.25">
      <c r="G43" s="223"/>
      <c r="H43" s="980"/>
      <c r="I43" s="765"/>
      <c r="J43" s="979"/>
      <c r="K43" s="764"/>
      <c r="L43" s="764"/>
      <c r="M43" s="765"/>
      <c r="N43" s="980"/>
      <c r="O43" s="764"/>
      <c r="P43" s="764"/>
      <c r="Q43" s="764"/>
      <c r="R43" s="764"/>
      <c r="S43" s="764"/>
      <c r="T43" s="765"/>
      <c r="U43" s="977"/>
      <c r="V43" s="764"/>
      <c r="W43" s="764"/>
      <c r="X43" s="764"/>
      <c r="Y43" s="764"/>
      <c r="Z43" s="765"/>
      <c r="AA43" s="980"/>
      <c r="AB43" s="764"/>
      <c r="AC43" s="764"/>
      <c r="AD43" s="764"/>
      <c r="AE43" s="764"/>
      <c r="AF43" s="765"/>
      <c r="AG43" s="980"/>
      <c r="AH43" s="764"/>
      <c r="AI43" s="764"/>
      <c r="AJ43" s="764"/>
      <c r="AK43" s="764"/>
      <c r="AL43" s="764"/>
      <c r="AM43" s="765"/>
      <c r="AN43" s="983"/>
      <c r="AO43" s="764"/>
      <c r="AP43" s="764"/>
      <c r="AQ43" s="764"/>
      <c r="AR43" s="764"/>
      <c r="AS43" s="765"/>
      <c r="AT43" s="1063"/>
      <c r="AU43" s="764"/>
      <c r="AV43" s="764"/>
      <c r="AW43" s="764"/>
      <c r="AX43" s="765"/>
    </row>
    <row r="44" spans="2:50" ht="14.25" customHeight="1" x14ac:dyDescent="0.25">
      <c r="G44" s="223"/>
      <c r="H44" s="980"/>
      <c r="I44" s="765"/>
      <c r="J44" s="979"/>
      <c r="K44" s="764"/>
      <c r="L44" s="764"/>
      <c r="M44" s="765"/>
      <c r="N44" s="980"/>
      <c r="O44" s="764"/>
      <c r="P44" s="764"/>
      <c r="Q44" s="764"/>
      <c r="R44" s="764"/>
      <c r="S44" s="764"/>
      <c r="T44" s="765"/>
      <c r="U44" s="977"/>
      <c r="V44" s="764"/>
      <c r="W44" s="764"/>
      <c r="X44" s="764"/>
      <c r="Y44" s="764"/>
      <c r="Z44" s="765"/>
      <c r="AA44" s="980"/>
      <c r="AB44" s="764"/>
      <c r="AC44" s="764"/>
      <c r="AD44" s="764"/>
      <c r="AE44" s="764"/>
      <c r="AF44" s="765"/>
      <c r="AG44" s="980"/>
      <c r="AH44" s="764"/>
      <c r="AI44" s="764"/>
      <c r="AJ44" s="764"/>
      <c r="AK44" s="764"/>
      <c r="AL44" s="764"/>
      <c r="AM44" s="765"/>
      <c r="AN44" s="983"/>
      <c r="AO44" s="764"/>
      <c r="AP44" s="764"/>
      <c r="AQ44" s="764"/>
      <c r="AR44" s="764"/>
      <c r="AS44" s="765"/>
      <c r="AT44" s="1063"/>
      <c r="AU44" s="764"/>
      <c r="AV44" s="764"/>
      <c r="AW44" s="764"/>
      <c r="AX44" s="765"/>
    </row>
    <row r="45" spans="2:50" ht="14.25" customHeight="1" x14ac:dyDescent="0.25">
      <c r="G45" s="223"/>
      <c r="H45" s="980"/>
      <c r="I45" s="765"/>
      <c r="J45" s="979"/>
      <c r="K45" s="764"/>
      <c r="L45" s="764"/>
      <c r="M45" s="765"/>
      <c r="N45" s="980"/>
      <c r="O45" s="764"/>
      <c r="P45" s="764"/>
      <c r="Q45" s="764"/>
      <c r="R45" s="764"/>
      <c r="S45" s="764"/>
      <c r="T45" s="765"/>
      <c r="U45" s="977"/>
      <c r="V45" s="764"/>
      <c r="W45" s="764"/>
      <c r="X45" s="764"/>
      <c r="Y45" s="764"/>
      <c r="Z45" s="765"/>
      <c r="AA45" s="980"/>
      <c r="AB45" s="764"/>
      <c r="AC45" s="764"/>
      <c r="AD45" s="764"/>
      <c r="AE45" s="764"/>
      <c r="AF45" s="765"/>
      <c r="AG45" s="980"/>
      <c r="AH45" s="764"/>
      <c r="AI45" s="764"/>
      <c r="AJ45" s="764"/>
      <c r="AK45" s="764"/>
      <c r="AL45" s="764"/>
      <c r="AM45" s="765"/>
      <c r="AN45" s="983"/>
      <c r="AO45" s="764"/>
      <c r="AP45" s="764"/>
      <c r="AQ45" s="764"/>
      <c r="AR45" s="764"/>
      <c r="AS45" s="765"/>
      <c r="AT45" s="1063"/>
      <c r="AU45" s="764"/>
      <c r="AV45" s="764"/>
      <c r="AW45" s="764"/>
      <c r="AX45" s="765"/>
    </row>
    <row r="46" spans="2:50" ht="14.25" customHeight="1" x14ac:dyDescent="0.25">
      <c r="G46" s="223"/>
      <c r="H46" s="980"/>
      <c r="I46" s="765"/>
      <c r="J46" s="979"/>
      <c r="K46" s="764"/>
      <c r="L46" s="764"/>
      <c r="M46" s="765"/>
      <c r="N46" s="980"/>
      <c r="O46" s="764"/>
      <c r="P46" s="764"/>
      <c r="Q46" s="764"/>
      <c r="R46" s="764"/>
      <c r="S46" s="764"/>
      <c r="T46" s="765"/>
      <c r="U46" s="977"/>
      <c r="V46" s="764"/>
      <c r="W46" s="764"/>
      <c r="X46" s="764"/>
      <c r="Y46" s="764"/>
      <c r="Z46" s="765"/>
      <c r="AA46" s="980"/>
      <c r="AB46" s="764"/>
      <c r="AC46" s="764"/>
      <c r="AD46" s="764"/>
      <c r="AE46" s="764"/>
      <c r="AF46" s="765"/>
      <c r="AG46" s="980"/>
      <c r="AH46" s="764"/>
      <c r="AI46" s="764"/>
      <c r="AJ46" s="764"/>
      <c r="AK46" s="764"/>
      <c r="AL46" s="764"/>
      <c r="AM46" s="765"/>
      <c r="AN46" s="983"/>
      <c r="AO46" s="764"/>
      <c r="AP46" s="764"/>
      <c r="AQ46" s="764"/>
      <c r="AR46" s="764"/>
      <c r="AS46" s="765"/>
      <c r="AT46" s="1063"/>
      <c r="AU46" s="764"/>
      <c r="AV46" s="764"/>
      <c r="AW46" s="764"/>
      <c r="AX46" s="765"/>
    </row>
    <row r="47" spans="2:50" ht="14.25" customHeight="1" x14ac:dyDescent="0.25">
      <c r="G47" s="256"/>
      <c r="H47" s="980"/>
      <c r="I47" s="765"/>
      <c r="J47" s="979"/>
      <c r="K47" s="764"/>
      <c r="L47" s="764"/>
      <c r="M47" s="765"/>
      <c r="N47" s="980"/>
      <c r="O47" s="764"/>
      <c r="P47" s="764"/>
      <c r="Q47" s="764"/>
      <c r="R47" s="764"/>
      <c r="S47" s="764"/>
      <c r="T47" s="765"/>
      <c r="U47" s="977"/>
      <c r="V47" s="764"/>
      <c r="W47" s="764"/>
      <c r="X47" s="764"/>
      <c r="Y47" s="764"/>
      <c r="Z47" s="765"/>
      <c r="AA47" s="980"/>
      <c r="AB47" s="764"/>
      <c r="AC47" s="764"/>
      <c r="AD47" s="764"/>
      <c r="AE47" s="764"/>
      <c r="AF47" s="765"/>
      <c r="AG47" s="980"/>
      <c r="AH47" s="764"/>
      <c r="AI47" s="764"/>
      <c r="AJ47" s="764"/>
      <c r="AK47" s="764"/>
      <c r="AL47" s="764"/>
      <c r="AM47" s="765"/>
      <c r="AN47" s="983"/>
      <c r="AO47" s="764"/>
      <c r="AP47" s="764"/>
      <c r="AQ47" s="764"/>
      <c r="AR47" s="764"/>
      <c r="AS47" s="765"/>
      <c r="AT47" s="1063"/>
      <c r="AU47" s="764"/>
      <c r="AV47" s="764"/>
      <c r="AW47" s="764"/>
      <c r="AX47" s="765"/>
    </row>
    <row r="48" spans="2:50" ht="14.25" customHeight="1" x14ac:dyDescent="0.25">
      <c r="G48" s="256"/>
      <c r="H48" s="980"/>
      <c r="I48" s="765"/>
      <c r="J48" s="979"/>
      <c r="K48" s="764"/>
      <c r="L48" s="764"/>
      <c r="M48" s="765"/>
      <c r="N48" s="980"/>
      <c r="O48" s="764"/>
      <c r="P48" s="764"/>
      <c r="Q48" s="764"/>
      <c r="R48" s="764"/>
      <c r="S48" s="764"/>
      <c r="T48" s="765"/>
      <c r="U48" s="977"/>
      <c r="V48" s="764"/>
      <c r="W48" s="764"/>
      <c r="X48" s="764"/>
      <c r="Y48" s="764"/>
      <c r="Z48" s="765"/>
      <c r="AA48" s="980"/>
      <c r="AB48" s="764"/>
      <c r="AC48" s="764"/>
      <c r="AD48" s="764"/>
      <c r="AE48" s="764"/>
      <c r="AF48" s="765"/>
      <c r="AG48" s="980"/>
      <c r="AH48" s="764"/>
      <c r="AI48" s="764"/>
      <c r="AJ48" s="764"/>
      <c r="AK48" s="764"/>
      <c r="AL48" s="764"/>
      <c r="AM48" s="765"/>
      <c r="AN48" s="983"/>
      <c r="AO48" s="764"/>
      <c r="AP48" s="764"/>
      <c r="AQ48" s="764"/>
      <c r="AR48" s="764"/>
      <c r="AS48" s="765"/>
      <c r="AT48" s="1063"/>
      <c r="AU48" s="764"/>
      <c r="AV48" s="764"/>
      <c r="AW48" s="764"/>
      <c r="AX48" s="765"/>
    </row>
    <row r="49" spans="7:50" ht="14.25" customHeight="1" x14ac:dyDescent="0.25">
      <c r="G49" s="256"/>
      <c r="H49" s="980"/>
      <c r="I49" s="765"/>
      <c r="J49" s="979"/>
      <c r="K49" s="764"/>
      <c r="L49" s="764"/>
      <c r="M49" s="765"/>
      <c r="N49" s="980"/>
      <c r="O49" s="764"/>
      <c r="P49" s="764"/>
      <c r="Q49" s="764"/>
      <c r="R49" s="764"/>
      <c r="S49" s="764"/>
      <c r="T49" s="765"/>
      <c r="U49" s="977"/>
      <c r="V49" s="764"/>
      <c r="W49" s="764"/>
      <c r="X49" s="764"/>
      <c r="Y49" s="764"/>
      <c r="Z49" s="765"/>
      <c r="AA49" s="980"/>
      <c r="AB49" s="764"/>
      <c r="AC49" s="764"/>
      <c r="AD49" s="764"/>
      <c r="AE49" s="764"/>
      <c r="AF49" s="765"/>
      <c r="AG49" s="980"/>
      <c r="AH49" s="764"/>
      <c r="AI49" s="764"/>
      <c r="AJ49" s="764"/>
      <c r="AK49" s="764"/>
      <c r="AL49" s="764"/>
      <c r="AM49" s="765"/>
      <c r="AN49" s="983"/>
      <c r="AO49" s="764"/>
      <c r="AP49" s="764"/>
      <c r="AQ49" s="764"/>
      <c r="AR49" s="764"/>
      <c r="AS49" s="765"/>
      <c r="AT49" s="1063"/>
      <c r="AU49" s="764"/>
      <c r="AV49" s="764"/>
      <c r="AW49" s="764"/>
      <c r="AX49" s="765"/>
    </row>
    <row r="50" spans="7:50" ht="14.25" customHeight="1" x14ac:dyDescent="0.25">
      <c r="G50" s="256"/>
      <c r="H50" s="993"/>
      <c r="I50" s="765"/>
      <c r="J50" s="993"/>
      <c r="K50" s="764"/>
      <c r="L50" s="764"/>
      <c r="M50" s="765"/>
      <c r="N50" s="993"/>
      <c r="O50" s="764"/>
      <c r="P50" s="764"/>
      <c r="Q50" s="764"/>
      <c r="R50" s="764"/>
      <c r="S50" s="764"/>
      <c r="T50" s="765"/>
      <c r="U50" s="986"/>
      <c r="V50" s="764"/>
      <c r="W50" s="764"/>
      <c r="X50" s="764"/>
      <c r="Y50" s="764"/>
      <c r="Z50" s="765"/>
      <c r="AA50" s="993"/>
      <c r="AB50" s="764"/>
      <c r="AC50" s="764"/>
      <c r="AD50" s="764"/>
      <c r="AE50" s="764"/>
      <c r="AF50" s="765"/>
      <c r="AG50" s="993"/>
      <c r="AH50" s="764"/>
      <c r="AI50" s="764"/>
      <c r="AJ50" s="764"/>
      <c r="AK50" s="764"/>
      <c r="AL50" s="764"/>
      <c r="AM50" s="765"/>
      <c r="AN50" s="995"/>
      <c r="AO50" s="764"/>
      <c r="AP50" s="764"/>
      <c r="AQ50" s="764"/>
      <c r="AR50" s="764"/>
      <c r="AS50" s="765"/>
      <c r="AT50" s="1065"/>
      <c r="AU50" s="764"/>
      <c r="AV50" s="764"/>
      <c r="AW50" s="764"/>
      <c r="AX50" s="765"/>
    </row>
    <row r="51" spans="7:50" ht="14.25" customHeight="1" x14ac:dyDescent="0.25">
      <c r="G51" s="223"/>
      <c r="H51" s="1092" t="s">
        <v>1494</v>
      </c>
      <c r="I51" s="764"/>
      <c r="J51" s="764"/>
      <c r="K51" s="764"/>
      <c r="L51" s="764"/>
      <c r="M51" s="764"/>
      <c r="N51" s="764"/>
      <c r="O51" s="764"/>
      <c r="P51" s="764"/>
      <c r="Q51" s="764"/>
      <c r="R51" s="764"/>
      <c r="S51" s="764"/>
      <c r="T51" s="764"/>
      <c r="U51" s="764"/>
      <c r="V51" s="764"/>
      <c r="W51" s="764"/>
      <c r="X51" s="764"/>
      <c r="Y51" s="764"/>
      <c r="Z51" s="764"/>
      <c r="AA51" s="764"/>
      <c r="AB51" s="764"/>
      <c r="AC51" s="764"/>
      <c r="AD51" s="764"/>
      <c r="AE51" s="764"/>
      <c r="AF51" s="764"/>
      <c r="AG51" s="764"/>
      <c r="AH51" s="764"/>
      <c r="AI51" s="764"/>
      <c r="AJ51" s="764"/>
      <c r="AK51" s="764"/>
      <c r="AL51" s="764"/>
      <c r="AM51" s="764"/>
      <c r="AN51" s="764"/>
      <c r="AO51" s="764"/>
      <c r="AP51" s="764"/>
      <c r="AQ51" s="764"/>
      <c r="AR51" s="764"/>
      <c r="AS51" s="765"/>
      <c r="AT51" s="1134">
        <f>SUM(AT30:AT50)</f>
        <v>0</v>
      </c>
      <c r="AU51" s="764"/>
      <c r="AV51" s="764"/>
      <c r="AW51" s="764"/>
      <c r="AX51" s="765"/>
    </row>
    <row r="52" spans="7:50" ht="14.25" customHeight="1" x14ac:dyDescent="0.25">
      <c r="G52" s="223"/>
    </row>
    <row r="53" spans="7:50" ht="14.25" customHeight="1" x14ac:dyDescent="0.25">
      <c r="G53" s="223"/>
    </row>
    <row r="54" spans="7:50" ht="15" customHeight="1" x14ac:dyDescent="0.25">
      <c r="G54" s="223"/>
    </row>
    <row r="55" spans="7:50" ht="14.25" customHeight="1" x14ac:dyDescent="0.25">
      <c r="G55" s="223"/>
      <c r="H55" s="976" t="s">
        <v>1795</v>
      </c>
      <c r="I55" s="824"/>
      <c r="J55" s="824"/>
      <c r="K55" s="824"/>
      <c r="L55" s="824"/>
      <c r="M55" s="824"/>
      <c r="N55" s="824"/>
      <c r="O55" s="824"/>
      <c r="P55" s="824"/>
      <c r="Q55" s="824"/>
      <c r="R55" s="824"/>
      <c r="S55" s="824"/>
      <c r="T55" s="824"/>
      <c r="U55" s="824"/>
      <c r="V55" s="824"/>
      <c r="W55" s="824"/>
      <c r="X55" s="824"/>
      <c r="Y55" s="825"/>
      <c r="Z55" s="976" t="s">
        <v>1796</v>
      </c>
      <c r="AA55" s="824"/>
      <c r="AB55" s="824"/>
      <c r="AC55" s="824"/>
      <c r="AD55" s="824"/>
      <c r="AE55" s="824"/>
      <c r="AF55" s="824"/>
      <c r="AG55" s="824"/>
      <c r="AH55" s="824"/>
      <c r="AI55" s="824"/>
      <c r="AJ55" s="824"/>
      <c r="AK55" s="824"/>
      <c r="AL55" s="824"/>
      <c r="AM55" s="824"/>
      <c r="AN55" s="824"/>
      <c r="AO55" s="824"/>
      <c r="AP55" s="824"/>
      <c r="AQ55" s="825"/>
    </row>
    <row r="56" spans="7:50" ht="14.25" customHeight="1" x14ac:dyDescent="0.25">
      <c r="G56" s="223"/>
      <c r="H56" s="257" t="s">
        <v>796</v>
      </c>
      <c r="I56" s="258"/>
      <c r="J56" s="258"/>
      <c r="K56" s="258"/>
      <c r="L56" s="258"/>
      <c r="M56" s="258"/>
      <c r="N56" s="258"/>
      <c r="O56" s="258"/>
      <c r="P56" s="258"/>
      <c r="Q56" s="259"/>
      <c r="R56" s="257" t="s">
        <v>1511</v>
      </c>
      <c r="S56" s="258"/>
      <c r="T56" s="258"/>
      <c r="U56" s="259"/>
      <c r="V56" s="257" t="s">
        <v>1510</v>
      </c>
      <c r="W56" s="258"/>
      <c r="X56" s="258"/>
      <c r="Y56" s="259"/>
      <c r="Z56" s="257" t="s">
        <v>796</v>
      </c>
      <c r="AA56" s="258"/>
      <c r="AB56" s="258"/>
      <c r="AC56" s="258"/>
      <c r="AD56" s="258"/>
      <c r="AE56" s="258"/>
      <c r="AF56" s="258"/>
      <c r="AG56" s="258"/>
      <c r="AH56" s="258"/>
      <c r="AI56" s="259"/>
      <c r="AJ56" s="257" t="s">
        <v>1511</v>
      </c>
      <c r="AK56" s="258"/>
      <c r="AL56" s="258"/>
      <c r="AM56" s="259"/>
      <c r="AN56" s="257" t="s">
        <v>1510</v>
      </c>
      <c r="AO56" s="258"/>
      <c r="AP56" s="258"/>
      <c r="AQ56" s="259"/>
    </row>
    <row r="57" spans="7:50" ht="14.25" customHeight="1" x14ac:dyDescent="0.25">
      <c r="G57" s="223"/>
      <c r="H57" s="260"/>
      <c r="Q57" s="261"/>
      <c r="R57" s="260"/>
      <c r="U57" s="261"/>
      <c r="V57" s="260"/>
      <c r="Y57" s="261"/>
      <c r="Z57" s="260"/>
      <c r="AI57" s="261"/>
      <c r="AJ57" s="260"/>
      <c r="AM57" s="261"/>
      <c r="AN57" s="260"/>
      <c r="AQ57" s="261"/>
    </row>
    <row r="58" spans="7:50" ht="14.25" customHeight="1" x14ac:dyDescent="0.25">
      <c r="G58" s="223"/>
      <c r="H58" s="260"/>
      <c r="Q58" s="261"/>
      <c r="R58" s="260"/>
      <c r="U58" s="261"/>
      <c r="V58" s="260"/>
      <c r="Y58" s="261"/>
      <c r="Z58" s="260"/>
      <c r="AI58" s="261"/>
      <c r="AJ58" s="260"/>
      <c r="AM58" s="261"/>
      <c r="AN58" s="260"/>
      <c r="AQ58" s="261"/>
    </row>
    <row r="59" spans="7:50" ht="14.25" customHeight="1" x14ac:dyDescent="0.25">
      <c r="G59" s="223"/>
      <c r="H59" s="260"/>
      <c r="Q59" s="261"/>
      <c r="R59" s="260"/>
      <c r="U59" s="261"/>
      <c r="V59" s="260"/>
      <c r="Y59" s="261"/>
      <c r="Z59" s="260"/>
      <c r="AI59" s="261"/>
      <c r="AJ59" s="260"/>
      <c r="AM59" s="261"/>
      <c r="AN59" s="260"/>
      <c r="AQ59" s="261"/>
    </row>
    <row r="60" spans="7:50" ht="14.25" customHeight="1" x14ac:dyDescent="0.25">
      <c r="G60" s="223"/>
      <c r="H60" s="260"/>
      <c r="Q60" s="261"/>
      <c r="R60" s="260"/>
      <c r="U60" s="261"/>
      <c r="V60" s="260"/>
      <c r="Y60" s="261"/>
      <c r="Z60" s="260"/>
      <c r="AI60" s="261"/>
      <c r="AJ60" s="260"/>
      <c r="AM60" s="261"/>
      <c r="AN60" s="260"/>
      <c r="AQ60" s="261"/>
    </row>
    <row r="61" spans="7:50" ht="14.25" customHeight="1" x14ac:dyDescent="0.25">
      <c r="G61" s="223"/>
      <c r="H61" s="262"/>
      <c r="I61" s="263"/>
      <c r="J61" s="263"/>
      <c r="K61" s="263"/>
      <c r="L61" s="263"/>
      <c r="M61" s="263"/>
      <c r="N61" s="263"/>
      <c r="O61" s="263"/>
      <c r="P61" s="263"/>
      <c r="Q61" s="264"/>
      <c r="R61" s="262"/>
      <c r="S61" s="263"/>
      <c r="T61" s="263"/>
      <c r="U61" s="264"/>
      <c r="V61" s="262"/>
      <c r="W61" s="263"/>
      <c r="X61" s="263"/>
      <c r="Y61" s="264"/>
      <c r="Z61" s="262"/>
      <c r="AA61" s="263"/>
      <c r="AB61" s="263"/>
      <c r="AC61" s="263"/>
      <c r="AD61" s="263"/>
      <c r="AE61" s="263"/>
      <c r="AF61" s="263"/>
      <c r="AG61" s="263"/>
      <c r="AH61" s="263"/>
      <c r="AI61" s="264"/>
      <c r="AJ61" s="262"/>
      <c r="AK61" s="263"/>
      <c r="AL61" s="263"/>
      <c r="AM61" s="264"/>
      <c r="AN61" s="262"/>
      <c r="AO61" s="263"/>
      <c r="AP61" s="263"/>
      <c r="AQ61" s="264"/>
    </row>
    <row r="62" spans="7:50" ht="14.25" customHeight="1" x14ac:dyDescent="0.25">
      <c r="G62" s="223"/>
      <c r="AM62" s="265" t="s">
        <v>1797</v>
      </c>
      <c r="AN62" s="55" t="str">
        <f>'C-6-1'!U18</f>
        <v>C-6-1-1</v>
      </c>
    </row>
    <row r="63" spans="7:50" ht="14.25" customHeight="1" x14ac:dyDescent="0.25">
      <c r="G63" s="223"/>
    </row>
    <row r="64" spans="7:50" ht="14.25" customHeight="1" x14ac:dyDescent="0.25">
      <c r="G64" s="223"/>
      <c r="H64" s="223"/>
      <c r="I64" s="223"/>
      <c r="J64" s="223"/>
      <c r="K64" s="223"/>
      <c r="L64" s="223"/>
      <c r="M64" s="223"/>
      <c r="N64" s="223"/>
      <c r="O64" s="223"/>
      <c r="P64" s="223"/>
      <c r="Q64" s="223"/>
      <c r="R64" s="223"/>
      <c r="S64" s="223"/>
      <c r="T64" s="223"/>
      <c r="U64" s="223"/>
      <c r="V64" s="223"/>
      <c r="W64" s="223"/>
      <c r="X64" s="223"/>
    </row>
  </sheetData>
  <mergeCells count="216">
    <mergeCell ref="H22:I23"/>
    <mergeCell ref="AA49:AF49"/>
    <mergeCell ref="N31:T31"/>
    <mergeCell ref="AN32:AS32"/>
    <mergeCell ref="N40:T40"/>
    <mergeCell ref="J43:M43"/>
    <mergeCell ref="AN41:AS41"/>
    <mergeCell ref="AA36:AF36"/>
    <mergeCell ref="AN47:AS47"/>
    <mergeCell ref="J33:M33"/>
    <mergeCell ref="J42:M42"/>
    <mergeCell ref="H39:I39"/>
    <mergeCell ref="AN43:AS43"/>
    <mergeCell ref="J23:P23"/>
    <mergeCell ref="AA35:AF35"/>
    <mergeCell ref="H45:I45"/>
    <mergeCell ref="AG29:AM29"/>
    <mergeCell ref="AG38:AM38"/>
    <mergeCell ref="H38:I38"/>
    <mergeCell ref="J31:M31"/>
    <mergeCell ref="H43:I43"/>
    <mergeCell ref="J48:M48"/>
    <mergeCell ref="J45:M45"/>
    <mergeCell ref="H35:I35"/>
    <mergeCell ref="N50:T50"/>
    <mergeCell ref="AT35:AX35"/>
    <mergeCell ref="U29:Z29"/>
    <mergeCell ref="AG44:AM44"/>
    <mergeCell ref="U38:Z38"/>
    <mergeCell ref="AG31:AM31"/>
    <mergeCell ref="AT49:AX49"/>
    <mergeCell ref="N42:T42"/>
    <mergeCell ref="AA43:AF43"/>
    <mergeCell ref="N44:T44"/>
    <mergeCell ref="AN45:AS45"/>
    <mergeCell ref="AT37:AX37"/>
    <mergeCell ref="AT30:AX30"/>
    <mergeCell ref="AN50:AS50"/>
    <mergeCell ref="AA44:AF44"/>
    <mergeCell ref="AG45:AM45"/>
    <mergeCell ref="AN35:AS35"/>
    <mergeCell ref="U48:Z48"/>
    <mergeCell ref="U32:Z32"/>
    <mergeCell ref="AG47:AM47"/>
    <mergeCell ref="U41:Z41"/>
    <mergeCell ref="N34:T34"/>
    <mergeCell ref="AN46:AS46"/>
    <mergeCell ref="AN39:AS39"/>
    <mergeCell ref="B12:E12"/>
    <mergeCell ref="AA32:AF32"/>
    <mergeCell ref="AT34:AX34"/>
    <mergeCell ref="H37:I37"/>
    <mergeCell ref="J30:M30"/>
    <mergeCell ref="U31:Z31"/>
    <mergeCell ref="AL24:AS24"/>
    <mergeCell ref="U40:Z40"/>
    <mergeCell ref="Q23:W23"/>
    <mergeCell ref="AN34:AS34"/>
    <mergeCell ref="B14:E14"/>
    <mergeCell ref="AT39:AX39"/>
    <mergeCell ref="AA38:AF38"/>
    <mergeCell ref="AT36:AX36"/>
    <mergeCell ref="AE23:AK23"/>
    <mergeCell ref="AG32:AM32"/>
    <mergeCell ref="B13:E13"/>
    <mergeCell ref="AN36:AS36"/>
    <mergeCell ref="J22:AX22"/>
    <mergeCell ref="AA40:AF40"/>
    <mergeCell ref="AA37:AF37"/>
    <mergeCell ref="AN29:AS29"/>
    <mergeCell ref="AA33:AF33"/>
    <mergeCell ref="B32:E32"/>
    <mergeCell ref="G7:AR7"/>
    <mergeCell ref="N41:T41"/>
    <mergeCell ref="B18:E18"/>
    <mergeCell ref="X23:AD23"/>
    <mergeCell ref="N38:T38"/>
    <mergeCell ref="AA47:AF47"/>
    <mergeCell ref="J34:M34"/>
    <mergeCell ref="N43:T43"/>
    <mergeCell ref="J24:P24"/>
    <mergeCell ref="AL23:AS23"/>
    <mergeCell ref="N33:T33"/>
    <mergeCell ref="G9:Z11"/>
    <mergeCell ref="J47:M47"/>
    <mergeCell ref="AN44:AS44"/>
    <mergeCell ref="H41:I41"/>
    <mergeCell ref="N30:T30"/>
    <mergeCell ref="AN31:AS31"/>
    <mergeCell ref="AG33:AM33"/>
    <mergeCell ref="AG42:AM42"/>
    <mergeCell ref="H34:I34"/>
    <mergeCell ref="AG43:AM43"/>
    <mergeCell ref="U42:Z42"/>
    <mergeCell ref="AG35:AM35"/>
    <mergeCell ref="AG39:AM39"/>
    <mergeCell ref="J50:M50"/>
    <mergeCell ref="U37:Z37"/>
    <mergeCell ref="AT24:AX24"/>
    <mergeCell ref="B16:E16"/>
    <mergeCell ref="AT38:AX38"/>
    <mergeCell ref="H36:I36"/>
    <mergeCell ref="AA50:AF50"/>
    <mergeCell ref="AG34:AM34"/>
    <mergeCell ref="N32:T32"/>
    <mergeCell ref="J49:M49"/>
    <mergeCell ref="AT41:AX41"/>
    <mergeCell ref="AT48:AX48"/>
    <mergeCell ref="AT45:AX45"/>
    <mergeCell ref="AT42:AX42"/>
    <mergeCell ref="AT32:AX32"/>
    <mergeCell ref="H50:I50"/>
    <mergeCell ref="H49:I49"/>
    <mergeCell ref="H44:I44"/>
    <mergeCell ref="AG30:AM30"/>
    <mergeCell ref="AT33:AX33"/>
    <mergeCell ref="AA31:AF31"/>
    <mergeCell ref="J44:M44"/>
    <mergeCell ref="U39:Z39"/>
    <mergeCell ref="AN49:AS49"/>
    <mergeCell ref="B6:E6"/>
    <mergeCell ref="B15:E15"/>
    <mergeCell ref="J46:M46"/>
    <mergeCell ref="J28:M29"/>
    <mergeCell ref="U47:Z47"/>
    <mergeCell ref="H31:I31"/>
    <mergeCell ref="H40:I40"/>
    <mergeCell ref="AE24:AK24"/>
    <mergeCell ref="U43:Z43"/>
    <mergeCell ref="N36:T36"/>
    <mergeCell ref="N45:T45"/>
    <mergeCell ref="AA41:AF41"/>
    <mergeCell ref="U33:Z33"/>
    <mergeCell ref="J38:M38"/>
    <mergeCell ref="B17:E17"/>
    <mergeCell ref="H42:I42"/>
    <mergeCell ref="B19:E19"/>
    <mergeCell ref="B34:E34"/>
    <mergeCell ref="B28:E28"/>
    <mergeCell ref="H30:I30"/>
    <mergeCell ref="AG37:AM37"/>
    <mergeCell ref="N28:Z28"/>
    <mergeCell ref="AA45:AF45"/>
    <mergeCell ref="B30:E30"/>
    <mergeCell ref="AT28:AX29"/>
    <mergeCell ref="N48:T48"/>
    <mergeCell ref="AT51:AX51"/>
    <mergeCell ref="U49:Z49"/>
    <mergeCell ref="H33:I33"/>
    <mergeCell ref="B20:E20"/>
    <mergeCell ref="N49:T49"/>
    <mergeCell ref="B4:E4"/>
    <mergeCell ref="H46:I46"/>
    <mergeCell ref="J39:M39"/>
    <mergeCell ref="N35:T35"/>
    <mergeCell ref="AA46:AF46"/>
    <mergeCell ref="AN42:AS42"/>
    <mergeCell ref="H28:I29"/>
    <mergeCell ref="J37:M37"/>
    <mergeCell ref="B8:E8"/>
    <mergeCell ref="H24:I24"/>
    <mergeCell ref="AT23:AX23"/>
    <mergeCell ref="N47:T47"/>
    <mergeCell ref="AN48:AS48"/>
    <mergeCell ref="AG41:AM41"/>
    <mergeCell ref="Q24:W24"/>
    <mergeCell ref="AG50:AM50"/>
    <mergeCell ref="AT47:AX47"/>
    <mergeCell ref="AT50:AX50"/>
    <mergeCell ref="U50:Z50"/>
    <mergeCell ref="U35:Z35"/>
    <mergeCell ref="AT44:AX44"/>
    <mergeCell ref="H47:I47"/>
    <mergeCell ref="U44:Z44"/>
    <mergeCell ref="N46:T46"/>
    <mergeCell ref="AT31:AX31"/>
    <mergeCell ref="U34:Z34"/>
    <mergeCell ref="N39:T39"/>
    <mergeCell ref="N37:T37"/>
    <mergeCell ref="J40:M40"/>
    <mergeCell ref="AN38:AS38"/>
    <mergeCell ref="AT43:AX43"/>
    <mergeCell ref="AA42:AF42"/>
    <mergeCell ref="AT46:AX46"/>
    <mergeCell ref="AG49:AM49"/>
    <mergeCell ref="AN40:AS40"/>
    <mergeCell ref="AG36:AM36"/>
    <mergeCell ref="J35:M35"/>
    <mergeCell ref="AN33:AS33"/>
    <mergeCell ref="U45:Z45"/>
    <mergeCell ref="AT40:AX40"/>
    <mergeCell ref="AA39:AF39"/>
    <mergeCell ref="H55:Y55"/>
    <mergeCell ref="U36:Z36"/>
    <mergeCell ref="N29:T29"/>
    <mergeCell ref="J32:M32"/>
    <mergeCell ref="B10:E10"/>
    <mergeCell ref="AA34:AF34"/>
    <mergeCell ref="J41:M41"/>
    <mergeCell ref="H51:AS51"/>
    <mergeCell ref="AG46:AM46"/>
    <mergeCell ref="AG40:AM40"/>
    <mergeCell ref="AA28:AS28"/>
    <mergeCell ref="H32:I32"/>
    <mergeCell ref="AN37:AS37"/>
    <mergeCell ref="AN30:AS30"/>
    <mergeCell ref="U30:Z30"/>
    <mergeCell ref="X24:AD24"/>
    <mergeCell ref="AA48:AF48"/>
    <mergeCell ref="AA30:AF30"/>
    <mergeCell ref="Z55:AQ55"/>
    <mergeCell ref="J36:M36"/>
    <mergeCell ref="AA29:AF29"/>
    <mergeCell ref="H48:I48"/>
    <mergeCell ref="U46:Z46"/>
    <mergeCell ref="AG48:AM48"/>
  </mergeCells>
  <hyperlinks>
    <hyperlink ref="B4" location="PANDUAN!A1" display="PANDUAN" xr:uid="{00000000-0004-0000-6C00-000000000000}"/>
    <hyperlink ref="B6" location="'EWS DIRECTORY'!A1" display="EWS DIRECTORY" xr:uid="{00000000-0004-0000-6C00-000001000000}"/>
    <hyperlink ref="B8" location="'DATA PEMICU'!A1" display="DATA PEMICU" xr:uid="{00000000-0004-0000-6C00-000002000000}"/>
    <hyperlink ref="B10" location="'DATA PENGUJI'!A1" display="DATA PENGUJI" xr:uid="{00000000-0004-0000-6C00-000003000000}"/>
    <hyperlink ref="B12" location="'MAIN LEVEL'!A1" display="MAIN LEVEL" xr:uid="{00000000-0004-0000-6C00-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D00-000000000000}">
  <sheetPr codeName="Sheet283">
    <tabColor theme="4" tint="-0.249977111117893"/>
  </sheetPr>
  <dimension ref="A1:BJ200"/>
  <sheetViews>
    <sheetView topLeftCell="B6"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62" width="3.6640625" customWidth="1"/>
  </cols>
  <sheetData>
    <row r="1" spans="2:62" ht="14.25" customHeight="1" x14ac:dyDescent="0.25">
      <c r="G1" s="110"/>
      <c r="H1" s="110"/>
      <c r="I1" s="110"/>
      <c r="J1" s="110"/>
      <c r="K1" s="110"/>
      <c r="L1" s="110"/>
      <c r="M1" s="110"/>
      <c r="N1" s="110"/>
      <c r="O1" s="110"/>
      <c r="P1" s="110"/>
      <c r="Q1" s="110"/>
      <c r="R1" s="110"/>
      <c r="S1" s="110"/>
      <c r="T1" s="110"/>
      <c r="U1" s="110"/>
      <c r="V1" s="110"/>
      <c r="W1" s="110"/>
      <c r="X1" s="110"/>
    </row>
    <row r="2" spans="2:62" ht="14.25" customHeight="1" x14ac:dyDescent="0.25">
      <c r="G2" s="55" t="s">
        <v>1674</v>
      </c>
      <c r="H2" s="55"/>
      <c r="I2" s="55"/>
      <c r="J2" s="55"/>
      <c r="K2" s="55"/>
      <c r="L2" s="55"/>
      <c r="M2" s="55"/>
      <c r="N2" s="55"/>
      <c r="AT2" s="443"/>
      <c r="AU2" s="443"/>
      <c r="AV2" s="443"/>
      <c r="AW2" s="443"/>
      <c r="AX2" s="443"/>
      <c r="AY2" s="254"/>
      <c r="AZ2" s="254"/>
      <c r="BA2" s="254"/>
      <c r="BB2" s="254"/>
      <c r="BC2" s="254"/>
      <c r="BD2" s="254"/>
      <c r="BE2" s="254"/>
      <c r="BF2" s="254"/>
      <c r="BG2" s="254"/>
      <c r="BH2" s="254"/>
      <c r="BI2" s="254"/>
      <c r="BJ2" s="254"/>
    </row>
    <row r="3" spans="2:62" ht="14.25" customHeight="1" x14ac:dyDescent="0.25">
      <c r="B3" s="111"/>
      <c r="C3" s="111"/>
      <c r="D3" s="111"/>
      <c r="E3" s="111"/>
      <c r="G3" s="55"/>
      <c r="H3" s="55"/>
      <c r="I3" s="55"/>
      <c r="J3" s="55"/>
      <c r="K3" s="55"/>
      <c r="L3" s="55"/>
      <c r="M3" s="55"/>
      <c r="N3" s="55"/>
      <c r="AT3" s="443"/>
      <c r="AU3" s="443"/>
      <c r="AV3" s="443"/>
      <c r="AW3" s="443"/>
      <c r="AX3" s="443"/>
      <c r="AY3" s="254"/>
      <c r="AZ3" s="254"/>
      <c r="BA3" s="254"/>
      <c r="BB3" s="254"/>
      <c r="BC3" s="254"/>
      <c r="BD3" s="254"/>
      <c r="BE3" s="254"/>
      <c r="BF3" s="254"/>
      <c r="BG3" s="254"/>
      <c r="BH3" s="254"/>
      <c r="BI3" s="254"/>
      <c r="BJ3" s="254"/>
    </row>
    <row r="4" spans="2:62" ht="14.25" customHeight="1" x14ac:dyDescent="0.25">
      <c r="B4" s="762" t="s">
        <v>79</v>
      </c>
      <c r="C4" s="761"/>
      <c r="D4" s="761"/>
      <c r="E4" s="761"/>
      <c r="G4" s="55"/>
      <c r="H4" s="55"/>
      <c r="I4" s="55"/>
      <c r="J4" s="55"/>
      <c r="K4" s="55"/>
      <c r="L4" s="55"/>
      <c r="M4" s="55"/>
      <c r="N4" s="55"/>
      <c r="AT4" s="443"/>
      <c r="AU4" s="443"/>
      <c r="AV4" s="443"/>
      <c r="AW4" s="443"/>
      <c r="AX4" s="443"/>
      <c r="AY4" s="254"/>
      <c r="AZ4" s="254"/>
      <c r="BA4" s="254"/>
      <c r="BB4" s="254"/>
      <c r="BC4" s="254"/>
      <c r="BD4" s="254"/>
      <c r="BE4" s="254"/>
      <c r="BF4" s="254"/>
      <c r="BG4" s="254"/>
      <c r="BH4" s="254"/>
      <c r="BI4" s="254"/>
      <c r="BJ4" s="254"/>
    </row>
    <row r="5" spans="2:62" ht="14.25" customHeight="1" x14ac:dyDescent="0.25">
      <c r="B5" s="111"/>
      <c r="C5" s="111"/>
      <c r="D5" s="111"/>
      <c r="E5" s="111"/>
      <c r="G5" s="55"/>
      <c r="H5" s="55"/>
      <c r="I5" s="55"/>
      <c r="J5" s="55"/>
      <c r="K5" s="55"/>
      <c r="L5" s="55"/>
      <c r="M5" s="55"/>
      <c r="N5" s="55"/>
      <c r="AT5" s="443"/>
      <c r="AU5" s="443"/>
      <c r="AV5" s="443"/>
      <c r="AW5" s="443"/>
      <c r="AX5" s="443"/>
      <c r="AY5" s="254"/>
      <c r="AZ5" s="254"/>
      <c r="BA5" s="254"/>
      <c r="BB5" s="254"/>
      <c r="BC5" s="254"/>
      <c r="BD5" s="254"/>
      <c r="BE5" s="254"/>
      <c r="BF5" s="254"/>
      <c r="BG5" s="254"/>
      <c r="BH5" s="254"/>
      <c r="BI5" s="254"/>
      <c r="BJ5" s="254"/>
    </row>
    <row r="6" spans="2:62" ht="14.25" customHeight="1" x14ac:dyDescent="0.25">
      <c r="B6" s="762" t="s">
        <v>87</v>
      </c>
      <c r="C6" s="761"/>
      <c r="D6" s="761"/>
      <c r="E6" s="761"/>
      <c r="G6" s="55"/>
      <c r="H6" s="55"/>
      <c r="I6" s="55"/>
      <c r="J6" s="55"/>
      <c r="K6" s="55"/>
      <c r="L6" s="55"/>
      <c r="M6" s="55"/>
      <c r="N6" s="55"/>
      <c r="AT6" s="443"/>
      <c r="AU6" s="443"/>
      <c r="AV6" s="443"/>
      <c r="AW6" s="443"/>
      <c r="AX6" s="443"/>
      <c r="AY6" s="254"/>
      <c r="AZ6" s="254"/>
      <c r="BA6" s="254"/>
      <c r="BB6" s="254"/>
      <c r="BC6" s="254"/>
      <c r="BD6" s="254"/>
      <c r="BE6" s="254"/>
      <c r="BF6" s="254"/>
      <c r="BG6" s="254"/>
      <c r="BH6" s="254"/>
      <c r="BI6" s="254"/>
      <c r="BJ6" s="254"/>
    </row>
    <row r="7" spans="2:62" ht="15" customHeight="1" x14ac:dyDescent="0.25">
      <c r="B7" s="111"/>
      <c r="C7" s="111"/>
      <c r="D7" s="111"/>
      <c r="E7" s="111"/>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443"/>
      <c r="AU7" s="443"/>
      <c r="AV7" s="443"/>
      <c r="AW7" s="443"/>
      <c r="AX7" s="443"/>
      <c r="AY7" s="254"/>
      <c r="AZ7" s="254"/>
      <c r="BA7" s="254"/>
      <c r="BB7" s="254"/>
      <c r="BC7" s="254"/>
      <c r="BD7" s="254"/>
      <c r="BE7" s="254"/>
      <c r="BF7" s="254"/>
      <c r="BG7" s="254"/>
      <c r="BH7" s="254"/>
      <c r="BI7" s="254"/>
      <c r="BJ7" s="254"/>
    </row>
    <row r="8" spans="2:62" ht="14.25" customHeight="1" x14ac:dyDescent="0.25">
      <c r="B8" s="762" t="s">
        <v>94</v>
      </c>
      <c r="C8" s="761"/>
      <c r="D8" s="761"/>
      <c r="E8" s="761"/>
      <c r="G8" s="55"/>
      <c r="H8" s="55"/>
      <c r="I8" s="55"/>
      <c r="J8" s="55"/>
      <c r="K8" s="55"/>
      <c r="L8" s="55"/>
      <c r="M8" s="55"/>
      <c r="N8" s="55"/>
      <c r="AT8" s="443"/>
      <c r="AU8" s="443"/>
      <c r="AV8" s="443"/>
      <c r="AW8" s="443"/>
      <c r="AX8" s="443"/>
      <c r="AY8" s="254"/>
      <c r="AZ8" s="254"/>
      <c r="BA8" s="254"/>
      <c r="BB8" s="254"/>
      <c r="BC8" s="254"/>
      <c r="BD8" s="254"/>
      <c r="BE8" s="254"/>
      <c r="BF8" s="254"/>
      <c r="BG8" s="254"/>
      <c r="BH8" s="254"/>
      <c r="BI8" s="254"/>
      <c r="BJ8" s="254"/>
    </row>
    <row r="9" spans="2:62" ht="14.25" customHeight="1" x14ac:dyDescent="0.25">
      <c r="B9" s="111"/>
      <c r="C9" s="111"/>
      <c r="D9" s="111"/>
      <c r="E9" s="111"/>
      <c r="G9" s="999" t="str">
        <f>"Rincian "&amp;'C-6'!G9&amp;" "&amp;'C-6-1'!M20</f>
        <v>Rincian Penghasilan Lainnya Berdasarkan Analisis SPT dan Laporan Keuangan</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c r="AU9" s="443"/>
      <c r="AV9" s="443"/>
      <c r="AW9" s="443"/>
      <c r="AX9" s="443"/>
      <c r="AY9" s="254"/>
      <c r="AZ9" s="254"/>
      <c r="BA9" s="254"/>
      <c r="BB9" s="254"/>
      <c r="BC9" s="254"/>
      <c r="BD9" s="254"/>
      <c r="BE9" s="254"/>
      <c r="BF9" s="254"/>
      <c r="BG9" s="254"/>
      <c r="BH9" s="254"/>
      <c r="BI9" s="254"/>
      <c r="BJ9" s="254"/>
    </row>
    <row r="10" spans="2:62" ht="14.25" customHeight="1" x14ac:dyDescent="0.25">
      <c r="B10" s="762" t="s">
        <v>101</v>
      </c>
      <c r="C10" s="761"/>
      <c r="D10" s="761"/>
      <c r="E10" s="761"/>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c r="AU10" s="443"/>
      <c r="AV10" s="443"/>
      <c r="AW10" s="443"/>
      <c r="AX10" s="443"/>
      <c r="AY10" s="254"/>
      <c r="AZ10" s="254"/>
      <c r="BA10" s="254"/>
      <c r="BB10" s="254"/>
      <c r="BC10" s="254"/>
      <c r="BD10" s="254"/>
      <c r="BE10" s="254"/>
      <c r="BF10" s="254"/>
      <c r="BG10" s="254"/>
      <c r="BH10" s="254"/>
      <c r="BI10" s="254"/>
      <c r="BJ10" s="254"/>
    </row>
    <row r="11" spans="2:62"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c r="AU11" s="443"/>
      <c r="AV11" s="443"/>
      <c r="AW11" s="443"/>
      <c r="AX11" s="443"/>
      <c r="AY11" s="254"/>
      <c r="AZ11" s="254"/>
      <c r="BA11" s="254"/>
      <c r="BB11" s="254"/>
      <c r="BC11" s="254"/>
      <c r="BD11" s="254"/>
      <c r="BE11" s="254"/>
      <c r="BF11" s="254"/>
      <c r="BG11" s="254"/>
      <c r="BH11" s="254"/>
      <c r="BI11" s="254"/>
      <c r="BJ11" s="254"/>
    </row>
    <row r="12" spans="2:62" ht="14.25" customHeight="1" x14ac:dyDescent="0.25">
      <c r="B12" s="762" t="s">
        <v>106</v>
      </c>
      <c r="C12" s="761"/>
      <c r="D12" s="761"/>
      <c r="E12" s="761"/>
      <c r="G12" s="254"/>
      <c r="H12" s="254"/>
      <c r="I12" s="254"/>
      <c r="J12" s="254"/>
      <c r="K12" s="254"/>
      <c r="L12" s="254"/>
      <c r="M12" s="254"/>
      <c r="N12" s="254"/>
      <c r="AT12" s="443"/>
      <c r="AU12" s="443"/>
      <c r="AV12" s="443"/>
      <c r="AW12" s="443"/>
      <c r="AX12" s="443"/>
      <c r="AY12" s="254"/>
      <c r="AZ12" s="254"/>
      <c r="BA12" s="254"/>
      <c r="BB12" s="254"/>
      <c r="BC12" s="254"/>
      <c r="BD12" s="254"/>
      <c r="BE12" s="254"/>
      <c r="BF12" s="254"/>
      <c r="BG12" s="254"/>
      <c r="BH12" s="254"/>
      <c r="BI12" s="254"/>
      <c r="BJ12" s="254"/>
    </row>
    <row r="13" spans="2:62" ht="14.25" customHeight="1" x14ac:dyDescent="0.25">
      <c r="B13" s="962" t="str">
        <f>HYPERLINK("#'"&amp;'EWS DIRECTORY'!$J$106&amp;"'!A1",'EWS DIRECTORY'!$J$106)</f>
        <v>C-6</v>
      </c>
      <c r="C13" s="761"/>
      <c r="D13" s="761"/>
      <c r="E13" s="761"/>
      <c r="G13" s="55" t="s">
        <v>1680</v>
      </c>
      <c r="H13" s="55"/>
      <c r="I13" s="254"/>
      <c r="J13" s="254"/>
      <c r="K13" s="254"/>
      <c r="L13" s="254"/>
      <c r="M13" s="254"/>
      <c r="N13" s="254"/>
      <c r="AT13" s="443"/>
      <c r="AU13" s="443"/>
      <c r="AV13" s="443"/>
      <c r="AW13" s="443"/>
      <c r="AX13" s="443"/>
      <c r="AY13" s="254"/>
      <c r="AZ13" s="254"/>
      <c r="BA13" s="254"/>
      <c r="BB13" s="254"/>
      <c r="BC13" s="254"/>
      <c r="BD13" s="254"/>
      <c r="BE13" s="254"/>
      <c r="BF13" s="254"/>
      <c r="BG13" s="254"/>
      <c r="BH13" s="254"/>
      <c r="BI13" s="254"/>
      <c r="BJ13" s="254"/>
    </row>
    <row r="14" spans="2:62" ht="14.25" customHeight="1" x14ac:dyDescent="0.25">
      <c r="B14" s="931" t="str">
        <f>HYPERLINK("#'"&amp;'EWS DIRECTORY'!$J$107&amp;"'!A1",'EWS DIRECTORY'!$J$107)</f>
        <v>C-6-1</v>
      </c>
      <c r="C14" s="761"/>
      <c r="D14" s="761"/>
      <c r="E14" s="761"/>
      <c r="G14" s="55"/>
      <c r="H14" s="55"/>
      <c r="I14" s="254"/>
      <c r="J14" s="254"/>
      <c r="K14" s="254"/>
      <c r="L14" s="254"/>
      <c r="M14" s="254"/>
      <c r="N14" s="254"/>
      <c r="AT14" s="443"/>
      <c r="AU14" s="443"/>
      <c r="AV14" s="443"/>
      <c r="AW14" s="443"/>
      <c r="AX14" s="443"/>
      <c r="AY14" s="254"/>
      <c r="AZ14" s="254"/>
      <c r="BA14" s="254"/>
      <c r="BB14" s="254"/>
      <c r="BC14" s="254"/>
      <c r="BD14" s="254"/>
      <c r="BE14" s="254"/>
      <c r="BF14" s="254"/>
      <c r="BG14" s="254"/>
      <c r="BH14" s="254"/>
      <c r="BI14" s="254"/>
      <c r="BJ14" s="254"/>
    </row>
    <row r="15" spans="2:62" ht="14.25" customHeight="1" x14ac:dyDescent="0.25">
      <c r="B15" s="929" t="str">
        <f>HYPERLINK("#'"&amp;'EWS DIRECTORY'!$J$108&amp;"'!A1",'EWS DIRECTORY'!$J$108)</f>
        <v>C-6-1-1</v>
      </c>
      <c r="C15" s="761"/>
      <c r="D15" s="761"/>
      <c r="E15" s="761"/>
      <c r="G15" s="55"/>
      <c r="H15" s="55"/>
      <c r="I15" s="254"/>
      <c r="J15" s="254"/>
      <c r="K15" s="254"/>
      <c r="L15" s="254"/>
      <c r="M15" s="254"/>
      <c r="N15" s="254"/>
      <c r="AT15" s="443"/>
      <c r="AU15" s="443"/>
      <c r="AV15" s="443"/>
      <c r="AW15" s="443"/>
      <c r="AX15" s="443"/>
      <c r="AY15" s="254"/>
      <c r="AZ15" s="254"/>
      <c r="BA15" s="254"/>
      <c r="BB15" s="254"/>
      <c r="BC15" s="254"/>
      <c r="BD15" s="254"/>
      <c r="BE15" s="254"/>
      <c r="BF15" s="254"/>
      <c r="BG15" s="254"/>
      <c r="BH15" s="254"/>
      <c r="BI15" s="254"/>
      <c r="BJ15" s="254"/>
    </row>
    <row r="16" spans="2:62" ht="14.25" customHeight="1" x14ac:dyDescent="0.25">
      <c r="B16" s="927" t="str">
        <f>HYPERLINK("#'"&amp;'EWS DIRECTORY'!$J$109&amp;"'!A1",'EWS DIRECTORY'!$J$109)</f>
        <v>C-6-1-2</v>
      </c>
      <c r="C16" s="761"/>
      <c r="D16" s="761"/>
      <c r="E16" s="761"/>
      <c r="G16" s="55"/>
      <c r="H16" s="55"/>
      <c r="I16" s="254"/>
      <c r="J16" s="254"/>
      <c r="K16" s="254"/>
      <c r="L16" s="254"/>
      <c r="M16" s="254"/>
      <c r="N16" s="254"/>
      <c r="AT16" s="443"/>
      <c r="AU16" s="443"/>
      <c r="AV16" s="443"/>
      <c r="AW16" s="443"/>
      <c r="AX16" s="443"/>
      <c r="AY16" s="254"/>
      <c r="AZ16" s="254"/>
      <c r="BA16" s="254"/>
      <c r="BB16" s="254"/>
      <c r="BC16" s="254"/>
      <c r="BD16" s="254"/>
      <c r="BE16" s="254"/>
      <c r="BF16" s="254"/>
      <c r="BG16" s="254"/>
      <c r="BH16" s="254"/>
      <c r="BI16" s="254"/>
      <c r="BJ16" s="254"/>
    </row>
    <row r="17" spans="2:62" ht="14.25" customHeight="1" x14ac:dyDescent="0.25">
      <c r="B17" s="929" t="str">
        <f>HYPERLINK("#'"&amp;'EWS DIRECTORY'!$J$110&amp;"'!A1",'EWS DIRECTORY'!$J$110)</f>
        <v>C-6-1-3</v>
      </c>
      <c r="C17" s="761"/>
      <c r="D17" s="761"/>
      <c r="E17" s="761"/>
      <c r="G17" s="55" t="s">
        <v>1681</v>
      </c>
      <c r="H17" s="55"/>
      <c r="I17" s="55"/>
      <c r="J17" s="254"/>
      <c r="K17" s="254"/>
      <c r="L17" s="254"/>
      <c r="M17" s="254"/>
      <c r="N17" s="254"/>
      <c r="AT17" s="443"/>
      <c r="AU17" s="443"/>
      <c r="AV17" s="443"/>
      <c r="AW17" s="443"/>
      <c r="AX17" s="443"/>
      <c r="AY17" s="254"/>
      <c r="AZ17" s="254"/>
      <c r="BA17" s="254"/>
      <c r="BB17" s="254"/>
      <c r="BC17" s="254"/>
      <c r="BD17" s="254"/>
      <c r="BE17" s="254"/>
      <c r="BF17" s="254"/>
      <c r="BG17" s="254"/>
      <c r="BH17" s="254"/>
      <c r="BI17" s="254"/>
      <c r="BJ17" s="254"/>
    </row>
    <row r="18" spans="2:62" ht="14.25" customHeight="1" x14ac:dyDescent="0.25">
      <c r="B18" s="929" t="str">
        <f>HYPERLINK("#'"&amp;'EWS DIRECTORY'!$J$111&amp;"'!A1",'EWS DIRECTORY'!$J$111)</f>
        <v>C-6-1-4</v>
      </c>
      <c r="C18" s="761"/>
      <c r="D18" s="761"/>
      <c r="E18" s="761"/>
      <c r="G18" s="55" t="s">
        <v>1744</v>
      </c>
      <c r="H18" s="55"/>
      <c r="I18" s="55" t="s">
        <v>1744</v>
      </c>
      <c r="J18" s="254"/>
      <c r="K18" s="254"/>
      <c r="L18" s="254"/>
      <c r="M18" s="254"/>
      <c r="N18" s="254"/>
      <c r="AT18" s="443"/>
      <c r="AU18" s="443"/>
      <c r="AV18" s="443"/>
      <c r="AW18" s="443"/>
      <c r="AX18" s="443"/>
      <c r="AY18" s="271"/>
      <c r="AZ18" s="271"/>
      <c r="BA18" s="271"/>
      <c r="BB18" s="271"/>
      <c r="BC18" s="271"/>
      <c r="BD18" s="271"/>
      <c r="BE18" s="271"/>
      <c r="BF18" s="271"/>
      <c r="BG18" s="271"/>
      <c r="BH18" s="271"/>
      <c r="BI18" s="271"/>
      <c r="BJ18" s="271"/>
    </row>
    <row r="19" spans="2:62" ht="14.25" customHeight="1" x14ac:dyDescent="0.25">
      <c r="B19" s="929" t="str">
        <f>HYPERLINK("#'"&amp;'EWS DIRECTORY'!$J$112&amp;"'!A1",'EWS DIRECTORY'!$J$112)</f>
        <v>C-6-1-5</v>
      </c>
      <c r="C19" s="761"/>
      <c r="D19" s="761"/>
      <c r="E19" s="761"/>
      <c r="AT19" s="443"/>
      <c r="AU19" s="443"/>
      <c r="AV19" s="443"/>
      <c r="AW19" s="443"/>
      <c r="AX19" s="443"/>
      <c r="AY19" s="254"/>
      <c r="AZ19" s="254"/>
      <c r="BA19" s="254"/>
      <c r="BB19" s="254"/>
      <c r="BC19" s="254"/>
      <c r="BD19" s="254"/>
      <c r="BE19" s="254"/>
      <c r="BF19" s="254"/>
      <c r="BG19" s="254"/>
      <c r="BH19" s="254"/>
      <c r="BI19" s="254"/>
      <c r="BJ19" s="254"/>
    </row>
    <row r="20" spans="2:62" ht="14.25" customHeight="1" x14ac:dyDescent="0.25">
      <c r="B20" s="929" t="str">
        <f>HYPERLINK("#'"&amp;'EWS DIRECTORY'!$J$113&amp;"'!A1",'EWS DIRECTORY'!$J$113)</f>
        <v>C-6-1-6</v>
      </c>
      <c r="C20" s="761"/>
      <c r="D20" s="761"/>
      <c r="E20" s="761"/>
      <c r="G20" s="55" t="s">
        <v>1851</v>
      </c>
      <c r="AT20" s="443"/>
      <c r="AU20" s="443"/>
      <c r="AV20" s="443"/>
      <c r="AW20" s="443"/>
      <c r="AX20" s="443"/>
      <c r="AY20" s="254"/>
      <c r="AZ20" s="254"/>
      <c r="BA20" s="254"/>
      <c r="BB20" s="254"/>
      <c r="BC20" s="254"/>
      <c r="BD20" s="254"/>
      <c r="BE20" s="254"/>
      <c r="BF20" s="254"/>
      <c r="BG20" s="254"/>
      <c r="BH20" s="254"/>
      <c r="BI20" s="254"/>
      <c r="BJ20" s="254"/>
    </row>
    <row r="21" spans="2:62" ht="14.25" customHeight="1" x14ac:dyDescent="0.25">
      <c r="G21" s="55"/>
      <c r="AT21" s="443"/>
      <c r="AU21" s="443"/>
      <c r="AV21" s="443"/>
      <c r="AW21" s="443"/>
      <c r="AX21" s="443"/>
      <c r="AY21" s="254"/>
      <c r="AZ21" s="254"/>
      <c r="BA21" s="254"/>
      <c r="BB21" s="254"/>
      <c r="BC21" s="254"/>
      <c r="BD21" s="254"/>
      <c r="BE21" s="254"/>
      <c r="BF21" s="254"/>
      <c r="BG21" s="254"/>
      <c r="BH21" s="254"/>
      <c r="BI21" s="254"/>
      <c r="BJ21" s="254"/>
    </row>
    <row r="22" spans="2:62" ht="14.25" customHeight="1" x14ac:dyDescent="0.25">
      <c r="G22" s="55"/>
      <c r="H22" s="1086" t="s">
        <v>107</v>
      </c>
      <c r="I22" s="790"/>
      <c r="J22" s="1087" t="s">
        <v>1767</v>
      </c>
      <c r="K22" s="789"/>
      <c r="L22" s="1082" t="s">
        <v>1852</v>
      </c>
      <c r="M22" s="764"/>
      <c r="N22" s="764"/>
      <c r="O22" s="764"/>
      <c r="P22" s="764"/>
      <c r="Q22" s="764"/>
      <c r="R22" s="764"/>
      <c r="S22" s="764"/>
      <c r="T22" s="764"/>
      <c r="U22" s="765"/>
      <c r="V22" s="1083" t="s">
        <v>1853</v>
      </c>
      <c r="W22" s="764"/>
      <c r="X22" s="764"/>
      <c r="Y22" s="764"/>
      <c r="Z22" s="764"/>
      <c r="AA22" s="764"/>
      <c r="AB22" s="764"/>
      <c r="AC22" s="764"/>
      <c r="AD22" s="764"/>
      <c r="AE22" s="764"/>
      <c r="AF22" s="764"/>
      <c r="AG22" s="764"/>
      <c r="AH22" s="764"/>
      <c r="AI22" s="764"/>
      <c r="AJ22" s="764"/>
      <c r="AK22" s="764"/>
      <c r="AL22" s="764"/>
      <c r="AM22" s="764"/>
      <c r="AN22" s="765"/>
      <c r="AO22" s="1084" t="s">
        <v>1770</v>
      </c>
      <c r="AP22" s="764"/>
      <c r="AQ22" s="764"/>
      <c r="AR22" s="764"/>
      <c r="AS22" s="764"/>
      <c r="AT22" s="765"/>
      <c r="AU22" s="308"/>
    </row>
    <row r="23" spans="2:62" ht="15" customHeight="1" x14ac:dyDescent="0.25">
      <c r="G23" s="55"/>
      <c r="H23" s="1077">
        <v>1</v>
      </c>
      <c r="I23" s="765"/>
      <c r="J23" s="1081"/>
      <c r="K23" s="764"/>
      <c r="L23" s="1077"/>
      <c r="M23" s="764"/>
      <c r="N23" s="764"/>
      <c r="O23" s="764"/>
      <c r="P23" s="764"/>
      <c r="Q23" s="764"/>
      <c r="R23" s="764"/>
      <c r="S23" s="764"/>
      <c r="T23" s="764"/>
      <c r="U23" s="765"/>
      <c r="V23" s="1085"/>
      <c r="W23" s="764"/>
      <c r="X23" s="764"/>
      <c r="Y23" s="764"/>
      <c r="Z23" s="764"/>
      <c r="AA23" s="764"/>
      <c r="AB23" s="764"/>
      <c r="AC23" s="764"/>
      <c r="AD23" s="764"/>
      <c r="AE23" s="764"/>
      <c r="AF23" s="764"/>
      <c r="AG23" s="764"/>
      <c r="AH23" s="764"/>
      <c r="AI23" s="764"/>
      <c r="AJ23" s="764"/>
      <c r="AK23" s="764"/>
      <c r="AL23" s="764"/>
      <c r="AM23" s="764"/>
      <c r="AN23" s="765"/>
      <c r="AO23" s="1078"/>
      <c r="AP23" s="764"/>
      <c r="AQ23" s="764"/>
      <c r="AR23" s="764"/>
      <c r="AS23" s="764"/>
      <c r="AT23" s="765"/>
      <c r="AU23" s="254"/>
    </row>
    <row r="24" spans="2:62" ht="14.25" customHeight="1" x14ac:dyDescent="0.25">
      <c r="AT24" s="443"/>
      <c r="AU24" s="254"/>
    </row>
    <row r="25" spans="2:62" ht="14.25" customHeight="1" x14ac:dyDescent="0.25">
      <c r="AS25" s="443"/>
      <c r="AT25" s="443"/>
      <c r="AU25" s="254"/>
    </row>
    <row r="26" spans="2:62" ht="15" customHeight="1" x14ac:dyDescent="0.25">
      <c r="AS26" s="443"/>
      <c r="AT26" s="443"/>
      <c r="AU26" s="254"/>
    </row>
    <row r="27" spans="2:62" ht="15" customHeight="1" x14ac:dyDescent="0.25">
      <c r="H27" s="976" t="s">
        <v>1795</v>
      </c>
      <c r="I27" s="824"/>
      <c r="J27" s="824"/>
      <c r="K27" s="824"/>
      <c r="L27" s="824"/>
      <c r="M27" s="824"/>
      <c r="N27" s="824"/>
      <c r="O27" s="824"/>
      <c r="P27" s="824"/>
      <c r="Q27" s="824"/>
      <c r="R27" s="824"/>
      <c r="S27" s="824"/>
      <c r="T27" s="824"/>
      <c r="U27" s="824"/>
      <c r="V27" s="824"/>
      <c r="W27" s="824"/>
      <c r="X27" s="824"/>
      <c r="Y27" s="825"/>
      <c r="Z27" s="976" t="s">
        <v>1796</v>
      </c>
      <c r="AA27" s="824"/>
      <c r="AB27" s="824"/>
      <c r="AC27" s="824"/>
      <c r="AD27" s="824"/>
      <c r="AE27" s="824"/>
      <c r="AF27" s="824"/>
      <c r="AG27" s="824"/>
      <c r="AH27" s="824"/>
      <c r="AI27" s="824"/>
      <c r="AJ27" s="824"/>
      <c r="AK27" s="824"/>
      <c r="AL27" s="824"/>
      <c r="AM27" s="824"/>
      <c r="AN27" s="824"/>
      <c r="AO27" s="824"/>
      <c r="AP27" s="824"/>
      <c r="AQ27" s="825"/>
      <c r="AS27" s="443"/>
      <c r="AT27" s="443"/>
      <c r="AU27" s="254"/>
    </row>
    <row r="28" spans="2:62" ht="14.25" customHeight="1" x14ac:dyDescent="0.25">
      <c r="B28" s="760"/>
      <c r="C28" s="761"/>
      <c r="D28" s="761"/>
      <c r="E28" s="761"/>
      <c r="H28" s="257" t="s">
        <v>796</v>
      </c>
      <c r="I28" s="258"/>
      <c r="J28" s="258"/>
      <c r="K28" s="258"/>
      <c r="L28" s="258"/>
      <c r="M28" s="258"/>
      <c r="N28" s="258"/>
      <c r="O28" s="258"/>
      <c r="P28" s="258"/>
      <c r="Q28" s="259"/>
      <c r="R28" s="257" t="s">
        <v>1511</v>
      </c>
      <c r="S28" s="258"/>
      <c r="T28" s="258"/>
      <c r="U28" s="259"/>
      <c r="V28" s="257" t="s">
        <v>1510</v>
      </c>
      <c r="W28" s="258"/>
      <c r="X28" s="258"/>
      <c r="Y28" s="259"/>
      <c r="Z28" s="257" t="s">
        <v>796</v>
      </c>
      <c r="AA28" s="258"/>
      <c r="AB28" s="258"/>
      <c r="AC28" s="258"/>
      <c r="AD28" s="258"/>
      <c r="AE28" s="258"/>
      <c r="AF28" s="258"/>
      <c r="AG28" s="258"/>
      <c r="AH28" s="258"/>
      <c r="AI28" s="259"/>
      <c r="AJ28" s="257" t="s">
        <v>1511</v>
      </c>
      <c r="AK28" s="258"/>
      <c r="AL28" s="258"/>
      <c r="AM28" s="259"/>
      <c r="AN28" s="257" t="s">
        <v>1510</v>
      </c>
      <c r="AO28" s="258"/>
      <c r="AP28" s="258"/>
      <c r="AQ28" s="259"/>
      <c r="AS28" s="443"/>
      <c r="AT28" s="443"/>
      <c r="AU28" s="254"/>
    </row>
    <row r="29" spans="2:62" ht="14.25" customHeight="1" x14ac:dyDescent="0.25">
      <c r="H29" s="260"/>
      <c r="Q29" s="261"/>
      <c r="R29" s="260"/>
      <c r="U29" s="261"/>
      <c r="V29" s="260"/>
      <c r="Y29" s="261"/>
      <c r="Z29" s="260"/>
      <c r="AI29" s="261"/>
      <c r="AJ29" s="260"/>
      <c r="AM29" s="261"/>
      <c r="AN29" s="260"/>
      <c r="AQ29" s="261"/>
      <c r="AS29" s="443"/>
      <c r="AT29" s="443"/>
      <c r="AU29" s="254"/>
    </row>
    <row r="30" spans="2:62" ht="14.25" customHeight="1" x14ac:dyDescent="0.25">
      <c r="B30" s="760"/>
      <c r="C30" s="761"/>
      <c r="D30" s="761"/>
      <c r="E30" s="761"/>
      <c r="H30" s="260"/>
      <c r="Q30" s="261"/>
      <c r="R30" s="260"/>
      <c r="U30" s="261"/>
      <c r="V30" s="260"/>
      <c r="Y30" s="261"/>
      <c r="Z30" s="260"/>
      <c r="AI30" s="261"/>
      <c r="AJ30" s="260"/>
      <c r="AM30" s="261"/>
      <c r="AN30" s="260"/>
      <c r="AQ30" s="261"/>
      <c r="AS30" s="443"/>
      <c r="AT30" s="443"/>
      <c r="AU30" s="254"/>
    </row>
    <row r="31" spans="2:62" ht="14.25" customHeight="1" x14ac:dyDescent="0.25">
      <c r="H31" s="260"/>
      <c r="Q31" s="261"/>
      <c r="R31" s="260"/>
      <c r="U31" s="261"/>
      <c r="V31" s="260"/>
      <c r="Y31" s="261"/>
      <c r="Z31" s="260"/>
      <c r="AI31" s="261"/>
      <c r="AJ31" s="260"/>
      <c r="AM31" s="261"/>
      <c r="AN31" s="260"/>
      <c r="AQ31" s="261"/>
      <c r="AS31" s="443"/>
      <c r="AT31" s="443"/>
      <c r="AU31" s="443"/>
      <c r="AV31" s="443"/>
      <c r="AW31" s="443"/>
      <c r="AX31" s="443"/>
      <c r="AY31" s="254"/>
      <c r="AZ31" s="254"/>
      <c r="BA31" s="254"/>
      <c r="BB31" s="254"/>
      <c r="BC31" s="254"/>
      <c r="BD31" s="254"/>
      <c r="BE31" s="254"/>
      <c r="BF31" s="254"/>
      <c r="BG31" s="254"/>
      <c r="BH31" s="254"/>
      <c r="BI31" s="254"/>
      <c r="BJ31" s="254"/>
    </row>
    <row r="32" spans="2:62" ht="14.25" customHeight="1" x14ac:dyDescent="0.25">
      <c r="B32" s="760"/>
      <c r="C32" s="761"/>
      <c r="D32" s="761"/>
      <c r="E32" s="761"/>
      <c r="H32" s="260"/>
      <c r="Q32" s="261"/>
      <c r="R32" s="260"/>
      <c r="U32" s="261"/>
      <c r="V32" s="260"/>
      <c r="Y32" s="261"/>
      <c r="Z32" s="260"/>
      <c r="AI32" s="261"/>
      <c r="AJ32" s="260"/>
      <c r="AM32" s="261"/>
      <c r="AN32" s="260"/>
      <c r="AQ32" s="261"/>
      <c r="AS32" s="443"/>
      <c r="AT32" s="443"/>
      <c r="AU32" s="443"/>
      <c r="AV32" s="443"/>
      <c r="AW32" s="443"/>
      <c r="AX32" s="443"/>
      <c r="AY32" s="254"/>
      <c r="AZ32" s="254"/>
      <c r="BA32" s="254"/>
      <c r="BB32" s="254"/>
      <c r="BC32" s="254"/>
      <c r="BD32" s="254"/>
      <c r="BE32" s="254"/>
      <c r="BF32" s="254"/>
      <c r="BG32" s="254"/>
      <c r="BH32" s="254"/>
      <c r="BI32" s="254"/>
      <c r="BJ32" s="254"/>
    </row>
    <row r="33" spans="2:62" ht="14.25" customHeight="1" x14ac:dyDescent="0.25">
      <c r="H33" s="262"/>
      <c r="I33" s="263"/>
      <c r="J33" s="263"/>
      <c r="K33" s="263"/>
      <c r="L33" s="263"/>
      <c r="M33" s="263"/>
      <c r="N33" s="263"/>
      <c r="O33" s="263"/>
      <c r="P33" s="263"/>
      <c r="Q33" s="264"/>
      <c r="R33" s="262"/>
      <c r="S33" s="263"/>
      <c r="T33" s="263"/>
      <c r="U33" s="264"/>
      <c r="V33" s="262"/>
      <c r="W33" s="263"/>
      <c r="X33" s="263"/>
      <c r="Y33" s="264"/>
      <c r="Z33" s="262"/>
      <c r="AA33" s="263"/>
      <c r="AB33" s="263"/>
      <c r="AC33" s="263"/>
      <c r="AD33" s="263"/>
      <c r="AE33" s="263"/>
      <c r="AF33" s="263"/>
      <c r="AG33" s="263"/>
      <c r="AH33" s="263"/>
      <c r="AI33" s="264"/>
      <c r="AJ33" s="262"/>
      <c r="AK33" s="263"/>
      <c r="AL33" s="263"/>
      <c r="AM33" s="264"/>
      <c r="AN33" s="262"/>
      <c r="AO33" s="263"/>
      <c r="AP33" s="263"/>
      <c r="AQ33" s="264"/>
      <c r="AS33" s="443"/>
      <c r="AT33" s="443"/>
      <c r="AU33" s="443"/>
      <c r="AV33" s="443"/>
      <c r="AW33" s="443"/>
      <c r="AX33" s="443"/>
      <c r="AY33" s="254"/>
      <c r="AZ33" s="254"/>
      <c r="BA33" s="254"/>
      <c r="BB33" s="254"/>
      <c r="BC33" s="254"/>
      <c r="BD33" s="254"/>
      <c r="BE33" s="254"/>
      <c r="BF33" s="254"/>
      <c r="BG33" s="254"/>
      <c r="BH33" s="254"/>
      <c r="BI33" s="254"/>
      <c r="BJ33" s="254"/>
    </row>
    <row r="34" spans="2:62" ht="14.25" customHeight="1" x14ac:dyDescent="0.25">
      <c r="B34" s="760"/>
      <c r="C34" s="761"/>
      <c r="D34" s="761"/>
      <c r="E34" s="761"/>
      <c r="G34" s="223"/>
      <c r="AM34" s="265" t="s">
        <v>1797</v>
      </c>
      <c r="AN34" s="131" t="str">
        <f>'C-6-1'!U20</f>
        <v>C-6-1-2</v>
      </c>
      <c r="AS34" s="443"/>
      <c r="AT34" s="443"/>
      <c r="AU34" s="443"/>
      <c r="AV34" s="443"/>
      <c r="AW34" s="443"/>
      <c r="AX34" s="443"/>
      <c r="AY34" s="254"/>
      <c r="AZ34" s="254"/>
      <c r="BA34" s="254"/>
      <c r="BB34" s="254"/>
      <c r="BC34" s="254"/>
      <c r="BD34" s="254"/>
      <c r="BE34" s="254"/>
      <c r="BF34" s="254"/>
      <c r="BG34" s="254"/>
      <c r="BH34" s="254"/>
      <c r="BI34" s="254"/>
      <c r="BJ34" s="254"/>
    </row>
    <row r="35" spans="2:62" ht="14.25" customHeight="1" x14ac:dyDescent="0.25">
      <c r="G35" s="223"/>
      <c r="AS35" s="443"/>
      <c r="AT35" s="443"/>
      <c r="AU35" s="443"/>
      <c r="AV35" s="443"/>
      <c r="AW35" s="443"/>
      <c r="AX35" s="443"/>
      <c r="AY35" s="254"/>
      <c r="AZ35" s="254"/>
      <c r="BA35" s="254"/>
      <c r="BB35" s="254"/>
      <c r="BC35" s="254"/>
      <c r="BD35" s="254"/>
      <c r="BE35" s="254"/>
      <c r="BF35" s="254"/>
      <c r="BG35" s="254"/>
      <c r="BH35" s="254"/>
      <c r="BI35" s="254"/>
      <c r="BJ35" s="254"/>
    </row>
    <row r="36" spans="2:62" ht="14.25" customHeight="1" x14ac:dyDescent="0.25">
      <c r="B36" s="760"/>
      <c r="C36" s="761"/>
      <c r="D36" s="761"/>
      <c r="E36" s="761"/>
      <c r="G36" s="223"/>
      <c r="H36" s="110"/>
      <c r="I36" s="110"/>
      <c r="J36" s="110"/>
      <c r="K36" s="110"/>
      <c r="L36" s="110"/>
      <c r="M36" s="110"/>
      <c r="N36" s="110"/>
      <c r="O36" s="110"/>
      <c r="P36" s="110"/>
      <c r="Q36" s="110"/>
      <c r="R36" s="110"/>
      <c r="S36" s="110"/>
      <c r="T36" s="110"/>
      <c r="U36" s="110"/>
      <c r="V36" s="110"/>
      <c r="W36" s="110"/>
      <c r="X36" s="110"/>
      <c r="AU36" s="443"/>
      <c r="AV36" s="443"/>
      <c r="AW36" s="443"/>
      <c r="AX36" s="443"/>
      <c r="AY36" s="254"/>
      <c r="AZ36" s="254"/>
      <c r="BA36" s="254"/>
      <c r="BB36" s="254"/>
      <c r="BC36" s="254"/>
      <c r="BD36" s="254"/>
      <c r="BE36" s="254"/>
      <c r="BF36" s="254"/>
      <c r="BG36" s="254"/>
      <c r="BH36" s="254"/>
      <c r="BI36" s="254"/>
      <c r="BJ36" s="254"/>
    </row>
    <row r="37" spans="2:62" ht="14.25" customHeight="1" x14ac:dyDescent="0.25">
      <c r="G37" s="223"/>
      <c r="H37" s="110"/>
      <c r="I37" s="110"/>
      <c r="J37" s="110"/>
      <c r="K37" s="110"/>
      <c r="L37" s="110"/>
      <c r="M37" s="110"/>
      <c r="N37" s="110"/>
      <c r="O37" s="110"/>
      <c r="P37" s="110"/>
      <c r="Q37" s="110"/>
      <c r="R37" s="110"/>
      <c r="S37" s="110"/>
      <c r="T37" s="110"/>
      <c r="U37" s="110"/>
      <c r="V37" s="110"/>
      <c r="W37" s="110"/>
      <c r="X37" s="110"/>
      <c r="AU37" s="443"/>
      <c r="AV37" s="443"/>
      <c r="AW37" s="443"/>
      <c r="AX37" s="443"/>
      <c r="AY37" s="254"/>
      <c r="AZ37" s="254"/>
      <c r="BA37" s="254"/>
      <c r="BB37" s="254"/>
      <c r="BC37" s="254"/>
      <c r="BD37" s="254"/>
      <c r="BE37" s="254"/>
      <c r="BF37" s="254"/>
      <c r="BG37" s="254"/>
      <c r="BH37" s="254"/>
      <c r="BI37" s="254"/>
      <c r="BJ37" s="254"/>
    </row>
    <row r="38" spans="2:62" ht="14.25" customHeight="1" x14ac:dyDescent="0.25">
      <c r="G38" s="223"/>
      <c r="H38" s="110"/>
      <c r="I38" s="110"/>
      <c r="J38" s="110"/>
      <c r="K38" s="110"/>
      <c r="L38" s="110"/>
      <c r="M38" s="110"/>
      <c r="N38" s="110"/>
      <c r="O38" s="110"/>
      <c r="P38" s="110"/>
      <c r="Q38" s="110"/>
      <c r="R38" s="110"/>
      <c r="S38" s="110"/>
      <c r="T38" s="110"/>
      <c r="U38" s="110"/>
      <c r="V38" s="110"/>
      <c r="W38" s="110"/>
      <c r="X38" s="110"/>
      <c r="AU38" s="443"/>
      <c r="AV38" s="443"/>
      <c r="AW38" s="443"/>
      <c r="AX38" s="443"/>
      <c r="AY38" s="254"/>
      <c r="AZ38" s="254"/>
      <c r="BA38" s="254"/>
      <c r="BB38" s="254"/>
      <c r="BC38" s="254"/>
      <c r="BD38" s="254"/>
      <c r="BE38" s="254"/>
      <c r="BF38" s="254"/>
      <c r="BG38" s="254"/>
      <c r="BH38" s="254"/>
      <c r="BI38" s="254"/>
      <c r="BJ38" s="254"/>
    </row>
    <row r="39" spans="2:62" ht="15" customHeight="1" x14ac:dyDescent="0.25">
      <c r="G39" s="223"/>
      <c r="H39" s="110"/>
      <c r="I39" s="110"/>
      <c r="J39" s="110"/>
      <c r="K39" s="110"/>
      <c r="L39" s="110"/>
      <c r="M39" s="110"/>
      <c r="N39" s="110"/>
      <c r="O39" s="110"/>
      <c r="P39" s="110"/>
      <c r="Q39" s="110"/>
      <c r="R39" s="110"/>
      <c r="S39" s="110"/>
      <c r="T39" s="110"/>
      <c r="U39" s="110"/>
      <c r="V39" s="110"/>
      <c r="W39" s="110"/>
      <c r="X39" s="110"/>
      <c r="AU39" s="443"/>
      <c r="AV39" s="443"/>
      <c r="AW39" s="443"/>
      <c r="AX39" s="443"/>
      <c r="AY39" s="254"/>
      <c r="AZ39" s="254"/>
      <c r="BA39" s="254"/>
      <c r="BB39" s="254"/>
      <c r="BC39" s="254"/>
      <c r="BD39" s="254"/>
      <c r="BE39" s="254"/>
      <c r="BF39" s="254"/>
      <c r="BG39" s="254"/>
      <c r="BH39" s="254"/>
      <c r="BI39" s="254"/>
      <c r="BJ39" s="254"/>
    </row>
    <row r="40" spans="2:62" ht="14.25" customHeight="1" x14ac:dyDescent="0.25">
      <c r="G40" s="223"/>
      <c r="H40" s="110"/>
      <c r="I40" s="110"/>
      <c r="J40" s="110"/>
      <c r="K40" s="110"/>
      <c r="L40" s="110"/>
      <c r="M40" s="110"/>
      <c r="N40" s="110"/>
      <c r="O40" s="110"/>
      <c r="P40" s="110"/>
      <c r="Q40" s="110"/>
      <c r="R40" s="110"/>
      <c r="S40" s="110"/>
      <c r="T40" s="110"/>
      <c r="U40" s="110"/>
      <c r="V40" s="110"/>
      <c r="W40" s="110"/>
      <c r="X40" s="110"/>
      <c r="AU40" s="443"/>
      <c r="AV40" s="443"/>
      <c r="AW40" s="443"/>
      <c r="AX40" s="443"/>
      <c r="AY40" s="254"/>
      <c r="AZ40" s="254"/>
      <c r="BA40" s="254"/>
      <c r="BB40" s="254"/>
      <c r="BC40" s="254"/>
      <c r="BD40" s="254"/>
      <c r="BE40" s="254"/>
      <c r="BF40" s="254"/>
      <c r="BG40" s="254"/>
      <c r="BH40" s="254"/>
      <c r="BI40" s="254"/>
      <c r="BJ40" s="254"/>
    </row>
    <row r="41" spans="2:62" ht="14.25" customHeight="1" x14ac:dyDescent="0.25">
      <c r="G41" s="256"/>
      <c r="H41" s="110"/>
      <c r="I41" s="110"/>
      <c r="J41" s="110"/>
      <c r="K41" s="110"/>
      <c r="L41" s="110"/>
      <c r="M41" s="110"/>
      <c r="N41" s="110"/>
      <c r="O41" s="110"/>
      <c r="P41" s="110"/>
      <c r="Q41" s="110"/>
      <c r="R41" s="110"/>
      <c r="S41" s="110"/>
      <c r="T41" s="110"/>
      <c r="U41" s="110"/>
      <c r="V41" s="110"/>
      <c r="W41" s="110"/>
      <c r="X41" s="110"/>
      <c r="AU41" s="443"/>
      <c r="AV41" s="443"/>
      <c r="AW41" s="443"/>
      <c r="AX41" s="443"/>
      <c r="AY41" s="254"/>
      <c r="AZ41" s="254"/>
      <c r="BA41" s="254"/>
      <c r="BB41" s="254"/>
      <c r="BC41" s="254"/>
      <c r="BD41" s="254"/>
      <c r="BE41" s="254"/>
      <c r="BF41" s="254"/>
      <c r="BG41" s="254"/>
      <c r="BH41" s="254"/>
      <c r="BI41" s="254"/>
      <c r="BJ41" s="254"/>
    </row>
    <row r="42" spans="2:62" ht="14.25" customHeight="1" x14ac:dyDescent="0.25">
      <c r="G42" s="256"/>
      <c r="H42" s="110"/>
      <c r="I42" s="110"/>
      <c r="J42" s="110"/>
      <c r="K42" s="110"/>
      <c r="L42" s="110"/>
      <c r="M42" s="110"/>
      <c r="N42" s="110"/>
      <c r="O42" s="110"/>
      <c r="P42" s="110"/>
      <c r="Q42" s="110"/>
      <c r="R42" s="110"/>
      <c r="S42" s="110"/>
      <c r="T42" s="110"/>
      <c r="U42" s="110"/>
      <c r="V42" s="110"/>
      <c r="W42" s="110"/>
      <c r="X42" s="110"/>
      <c r="AU42" s="443"/>
      <c r="AV42" s="443"/>
      <c r="AW42" s="443"/>
      <c r="AX42" s="443"/>
      <c r="AY42" s="254"/>
      <c r="AZ42" s="254"/>
      <c r="BA42" s="254"/>
      <c r="BB42" s="254"/>
      <c r="BC42" s="254"/>
      <c r="BD42" s="254"/>
      <c r="BE42" s="254"/>
      <c r="BF42" s="254"/>
      <c r="BG42" s="254"/>
      <c r="BH42" s="254"/>
      <c r="BI42" s="254"/>
      <c r="BJ42" s="254"/>
    </row>
    <row r="43" spans="2:62" ht="14.25" customHeight="1" x14ac:dyDescent="0.25">
      <c r="G43" s="110"/>
      <c r="H43" s="110"/>
      <c r="I43" s="110"/>
      <c r="J43" s="110"/>
      <c r="K43" s="110"/>
      <c r="L43" s="110"/>
      <c r="M43" s="110"/>
      <c r="N43" s="110"/>
      <c r="O43" s="110"/>
      <c r="P43" s="110"/>
      <c r="Q43" s="110"/>
      <c r="R43" s="110"/>
      <c r="S43" s="110"/>
      <c r="T43" s="110"/>
      <c r="U43" s="110"/>
      <c r="V43" s="110"/>
      <c r="W43" s="110"/>
      <c r="X43" s="110"/>
    </row>
    <row r="44" spans="2:62" ht="14.25" customHeight="1" x14ac:dyDescent="0.25">
      <c r="G44" s="110"/>
      <c r="H44" s="110"/>
      <c r="I44" s="110"/>
      <c r="J44" s="110"/>
      <c r="K44" s="110"/>
      <c r="L44" s="110"/>
      <c r="M44" s="110"/>
      <c r="N44" s="110"/>
      <c r="O44" s="110"/>
      <c r="P44" s="110"/>
      <c r="Q44" s="110"/>
      <c r="R44" s="110"/>
      <c r="S44" s="110"/>
      <c r="T44" s="110"/>
      <c r="U44" s="110"/>
      <c r="V44" s="110"/>
      <c r="W44" s="110"/>
      <c r="X44" s="110"/>
    </row>
    <row r="45" spans="2:62" ht="14.25" customHeight="1" x14ac:dyDescent="0.25">
      <c r="G45" s="110"/>
      <c r="H45" s="110"/>
      <c r="I45" s="110"/>
      <c r="J45" s="110"/>
      <c r="K45" s="110"/>
      <c r="L45" s="110"/>
      <c r="M45" s="110"/>
      <c r="N45" s="110"/>
      <c r="O45" s="110"/>
      <c r="P45" s="110"/>
      <c r="Q45" s="110"/>
      <c r="R45" s="110"/>
      <c r="S45" s="110"/>
      <c r="T45" s="110"/>
      <c r="U45" s="110"/>
      <c r="V45" s="110"/>
      <c r="W45" s="110"/>
      <c r="X45" s="110"/>
    </row>
    <row r="46" spans="2:62" ht="14.25" customHeight="1" x14ac:dyDescent="0.25">
      <c r="G46" s="110"/>
      <c r="H46" s="110"/>
      <c r="I46" s="110"/>
      <c r="J46" s="110"/>
      <c r="K46" s="110"/>
      <c r="L46" s="110"/>
      <c r="M46" s="110"/>
      <c r="N46" s="110"/>
      <c r="O46" s="110"/>
      <c r="P46" s="110"/>
      <c r="Q46" s="110"/>
      <c r="R46" s="110"/>
      <c r="S46" s="110"/>
      <c r="T46" s="110"/>
      <c r="U46" s="110"/>
      <c r="V46" s="110"/>
      <c r="W46" s="110"/>
      <c r="X46" s="110"/>
    </row>
    <row r="47" spans="2:62" ht="14.25" customHeight="1" x14ac:dyDescent="0.25">
      <c r="G47" s="110"/>
      <c r="H47" s="110"/>
      <c r="I47" s="110"/>
      <c r="J47" s="110"/>
      <c r="K47" s="110"/>
      <c r="L47" s="110"/>
      <c r="M47" s="110"/>
      <c r="N47" s="110"/>
      <c r="O47" s="110"/>
      <c r="P47" s="110"/>
      <c r="Q47" s="110"/>
      <c r="R47" s="110"/>
      <c r="S47" s="110"/>
      <c r="T47" s="110"/>
      <c r="U47" s="110"/>
      <c r="V47" s="110"/>
      <c r="W47" s="110"/>
      <c r="X47" s="110"/>
    </row>
    <row r="48" spans="2:62" ht="14.25" customHeight="1" x14ac:dyDescent="0.25">
      <c r="G48" s="110"/>
      <c r="H48" s="110"/>
      <c r="I48" s="110"/>
      <c r="J48" s="110"/>
      <c r="K48" s="110"/>
      <c r="L48" s="110"/>
      <c r="M48" s="110"/>
      <c r="N48" s="110"/>
      <c r="O48" s="110"/>
      <c r="P48" s="110"/>
      <c r="Q48" s="110"/>
      <c r="R48" s="110"/>
      <c r="S48" s="110"/>
      <c r="T48" s="110"/>
      <c r="U48" s="110"/>
      <c r="V48" s="110"/>
      <c r="W48" s="110"/>
      <c r="X48" s="110"/>
    </row>
    <row r="49" spans="7:24" ht="14.25" customHeight="1" x14ac:dyDescent="0.25">
      <c r="G49" s="110"/>
      <c r="H49" s="110"/>
      <c r="I49" s="110"/>
      <c r="J49" s="110"/>
      <c r="K49" s="110"/>
      <c r="L49" s="110"/>
      <c r="M49" s="110"/>
      <c r="N49" s="110"/>
      <c r="O49" s="110"/>
      <c r="P49" s="110"/>
      <c r="Q49" s="110"/>
      <c r="R49" s="110"/>
      <c r="S49" s="110"/>
      <c r="T49" s="110"/>
      <c r="U49" s="110"/>
      <c r="V49" s="110"/>
      <c r="W49" s="110"/>
      <c r="X49" s="110"/>
    </row>
    <row r="50" spans="7:24" ht="14.25" customHeight="1" x14ac:dyDescent="0.25">
      <c r="G50" s="110"/>
      <c r="H50" s="110"/>
      <c r="I50" s="110"/>
      <c r="J50" s="110"/>
      <c r="K50" s="110"/>
      <c r="L50" s="110"/>
      <c r="M50" s="110"/>
      <c r="N50" s="110"/>
      <c r="O50" s="110"/>
      <c r="P50" s="110"/>
      <c r="Q50" s="110"/>
      <c r="R50" s="110"/>
      <c r="S50" s="110"/>
      <c r="T50" s="110"/>
      <c r="U50" s="110"/>
      <c r="V50" s="110"/>
      <c r="W50" s="110"/>
      <c r="X50" s="110"/>
    </row>
    <row r="51" spans="7:24" ht="14.25" customHeight="1" x14ac:dyDescent="0.25">
      <c r="G51" s="110"/>
      <c r="H51" s="110"/>
      <c r="I51" s="110"/>
      <c r="J51" s="110"/>
      <c r="K51" s="110"/>
      <c r="L51" s="110"/>
      <c r="M51" s="110"/>
      <c r="N51" s="110"/>
      <c r="O51" s="110"/>
      <c r="P51" s="110"/>
      <c r="Q51" s="110"/>
      <c r="R51" s="110"/>
      <c r="S51" s="110"/>
      <c r="T51" s="110"/>
      <c r="U51" s="110"/>
      <c r="V51" s="110"/>
      <c r="W51" s="110"/>
      <c r="X51" s="110"/>
    </row>
    <row r="52" spans="7:24" ht="14.25" customHeight="1" x14ac:dyDescent="0.25">
      <c r="G52" s="110"/>
      <c r="H52" s="110"/>
      <c r="I52" s="110"/>
      <c r="J52" s="110"/>
      <c r="K52" s="110"/>
      <c r="L52" s="110"/>
      <c r="M52" s="110"/>
      <c r="N52" s="110"/>
      <c r="O52" s="110"/>
      <c r="P52" s="110"/>
      <c r="Q52" s="110"/>
      <c r="R52" s="110"/>
      <c r="S52" s="110"/>
      <c r="T52" s="110"/>
      <c r="U52" s="110"/>
      <c r="V52" s="110"/>
      <c r="W52" s="110"/>
      <c r="X52" s="110"/>
    </row>
    <row r="53" spans="7:24" ht="14.25" customHeight="1" x14ac:dyDescent="0.25">
      <c r="G53" s="110"/>
      <c r="H53" s="110"/>
      <c r="I53" s="110"/>
      <c r="J53" s="110"/>
      <c r="K53" s="110"/>
      <c r="L53" s="110"/>
      <c r="M53" s="110"/>
      <c r="N53" s="110"/>
      <c r="O53" s="110"/>
      <c r="P53" s="110"/>
      <c r="Q53" s="110"/>
      <c r="R53" s="110"/>
      <c r="S53" s="110"/>
      <c r="T53" s="110"/>
      <c r="U53" s="110"/>
      <c r="V53" s="110"/>
      <c r="W53" s="110"/>
      <c r="X53" s="110"/>
    </row>
    <row r="54" spans="7:24" ht="14.25" customHeight="1" x14ac:dyDescent="0.25">
      <c r="G54" s="110"/>
      <c r="H54" s="110"/>
      <c r="I54" s="110"/>
      <c r="J54" s="110"/>
      <c r="K54" s="110"/>
      <c r="L54" s="110"/>
      <c r="M54" s="110"/>
      <c r="N54" s="110"/>
      <c r="O54" s="110"/>
      <c r="P54" s="110"/>
      <c r="Q54" s="110"/>
      <c r="R54" s="110"/>
      <c r="S54" s="110"/>
      <c r="T54" s="110"/>
      <c r="U54" s="110"/>
      <c r="V54" s="110"/>
      <c r="W54" s="110"/>
      <c r="X54" s="110"/>
    </row>
    <row r="55" spans="7:24" ht="14.25" customHeight="1" x14ac:dyDescent="0.25">
      <c r="G55" s="110"/>
      <c r="H55" s="110"/>
      <c r="I55" s="110"/>
      <c r="J55" s="110"/>
      <c r="K55" s="110"/>
      <c r="L55" s="110"/>
      <c r="M55" s="110"/>
      <c r="N55" s="110"/>
      <c r="O55" s="110"/>
      <c r="P55" s="110"/>
      <c r="Q55" s="110"/>
      <c r="R55" s="110"/>
      <c r="S55" s="110"/>
      <c r="T55" s="110"/>
      <c r="U55" s="110"/>
      <c r="V55" s="110"/>
      <c r="W55" s="110"/>
      <c r="X55" s="110"/>
    </row>
    <row r="56" spans="7:24" ht="14.25" customHeight="1" x14ac:dyDescent="0.25">
      <c r="G56" s="110"/>
      <c r="H56" s="110"/>
      <c r="I56" s="110"/>
      <c r="J56" s="110"/>
      <c r="K56" s="110"/>
      <c r="L56" s="110"/>
      <c r="M56" s="110"/>
      <c r="N56" s="110"/>
      <c r="O56" s="110"/>
      <c r="P56" s="110"/>
      <c r="Q56" s="110"/>
      <c r="R56" s="110"/>
      <c r="S56" s="110"/>
      <c r="T56" s="110"/>
      <c r="U56" s="110"/>
      <c r="V56" s="110"/>
      <c r="W56" s="110"/>
      <c r="X56" s="110"/>
    </row>
    <row r="57" spans="7:24" ht="14.25" customHeight="1" x14ac:dyDescent="0.25">
      <c r="G57" s="110"/>
      <c r="H57" s="110"/>
      <c r="I57" s="110"/>
      <c r="J57" s="110"/>
      <c r="K57" s="110"/>
      <c r="L57" s="110"/>
      <c r="M57" s="110"/>
      <c r="N57" s="110"/>
      <c r="O57" s="110"/>
      <c r="P57" s="110"/>
      <c r="Q57" s="110"/>
      <c r="R57" s="110"/>
      <c r="S57" s="110"/>
      <c r="T57" s="110"/>
      <c r="U57" s="110"/>
      <c r="V57" s="110"/>
      <c r="W57" s="110"/>
      <c r="X57" s="110"/>
    </row>
    <row r="58" spans="7:24" ht="14.25" customHeight="1" x14ac:dyDescent="0.25">
      <c r="G58" s="110"/>
      <c r="H58" s="110"/>
      <c r="I58" s="110"/>
      <c r="J58" s="110"/>
      <c r="K58" s="110"/>
      <c r="L58" s="110"/>
      <c r="M58" s="110"/>
      <c r="N58" s="110"/>
      <c r="O58" s="110"/>
      <c r="P58" s="110"/>
      <c r="Q58" s="110"/>
      <c r="R58" s="110"/>
      <c r="S58" s="110"/>
      <c r="T58" s="110"/>
      <c r="U58" s="110"/>
      <c r="V58" s="110"/>
      <c r="W58" s="110"/>
      <c r="X58" s="110"/>
    </row>
    <row r="59" spans="7:24" ht="14.25" customHeight="1" x14ac:dyDescent="0.25">
      <c r="G59" s="110"/>
      <c r="H59" s="110"/>
      <c r="I59" s="110"/>
      <c r="J59" s="110"/>
      <c r="K59" s="110"/>
      <c r="L59" s="110"/>
      <c r="M59" s="110"/>
      <c r="N59" s="110"/>
      <c r="O59" s="110"/>
      <c r="P59" s="110"/>
      <c r="Q59" s="110"/>
      <c r="R59" s="110"/>
      <c r="S59" s="110"/>
      <c r="T59" s="110"/>
      <c r="U59" s="110"/>
      <c r="V59" s="110"/>
      <c r="W59" s="110"/>
      <c r="X59" s="110"/>
    </row>
    <row r="60" spans="7:24" ht="14.25" customHeight="1" x14ac:dyDescent="0.25">
      <c r="G60" s="110"/>
      <c r="H60" s="110"/>
      <c r="I60" s="110"/>
      <c r="J60" s="110"/>
      <c r="K60" s="110"/>
      <c r="L60" s="110"/>
      <c r="M60" s="110"/>
      <c r="N60" s="110"/>
      <c r="O60" s="110"/>
      <c r="P60" s="110"/>
      <c r="Q60" s="110"/>
      <c r="R60" s="110"/>
      <c r="S60" s="110"/>
      <c r="T60" s="110"/>
      <c r="U60" s="110"/>
      <c r="V60" s="110"/>
      <c r="W60" s="110"/>
      <c r="X60" s="110"/>
    </row>
    <row r="61" spans="7:24" ht="14.25" customHeight="1" x14ac:dyDescent="0.25">
      <c r="G61" s="110"/>
      <c r="H61" s="110"/>
      <c r="I61" s="110"/>
      <c r="J61" s="110"/>
      <c r="K61" s="110"/>
      <c r="L61" s="110"/>
      <c r="M61" s="110"/>
      <c r="N61" s="110"/>
      <c r="O61" s="110"/>
      <c r="P61" s="110"/>
      <c r="Q61" s="110"/>
      <c r="R61" s="110"/>
      <c r="S61" s="110"/>
      <c r="T61" s="110"/>
      <c r="U61" s="110"/>
      <c r="V61" s="110"/>
      <c r="W61" s="110"/>
      <c r="X61" s="110"/>
    </row>
    <row r="62" spans="7:24" ht="14.25" customHeight="1" x14ac:dyDescent="0.25">
      <c r="G62" s="110"/>
      <c r="H62" s="110"/>
      <c r="I62" s="110"/>
      <c r="J62" s="110"/>
      <c r="K62" s="110"/>
      <c r="L62" s="110"/>
      <c r="M62" s="110"/>
      <c r="N62" s="110"/>
      <c r="O62" s="110"/>
      <c r="P62" s="110"/>
      <c r="Q62" s="110"/>
      <c r="R62" s="110"/>
      <c r="S62" s="110"/>
      <c r="T62" s="110"/>
      <c r="U62" s="110"/>
      <c r="V62" s="110"/>
      <c r="W62" s="110"/>
      <c r="X62" s="110"/>
    </row>
    <row r="63" spans="7:24" ht="14.25" customHeight="1" x14ac:dyDescent="0.25">
      <c r="G63" s="110"/>
      <c r="H63" s="110"/>
      <c r="I63" s="110"/>
      <c r="J63" s="110"/>
      <c r="K63" s="110"/>
      <c r="L63" s="110"/>
      <c r="M63" s="110"/>
      <c r="N63" s="110"/>
      <c r="O63" s="110"/>
      <c r="P63" s="110"/>
      <c r="Q63" s="110"/>
      <c r="R63" s="110"/>
      <c r="S63" s="110"/>
      <c r="T63" s="110"/>
      <c r="U63" s="110"/>
      <c r="V63" s="110"/>
      <c r="W63" s="110"/>
      <c r="X63" s="110"/>
    </row>
    <row r="64" spans="7:24" ht="14.25" customHeight="1" x14ac:dyDescent="0.25">
      <c r="G64" s="110"/>
      <c r="H64" s="110"/>
      <c r="I64" s="110"/>
      <c r="J64" s="110"/>
      <c r="K64" s="110"/>
      <c r="L64" s="110"/>
      <c r="M64" s="110"/>
      <c r="N64" s="110"/>
      <c r="O64" s="110"/>
      <c r="P64" s="110"/>
      <c r="Q64" s="110"/>
      <c r="R64" s="110"/>
      <c r="S64" s="110"/>
      <c r="T64" s="110"/>
      <c r="U64" s="110"/>
      <c r="V64" s="110"/>
      <c r="W64" s="110"/>
      <c r="X64" s="110"/>
    </row>
    <row r="65" spans="7:24" ht="14.25" customHeight="1" x14ac:dyDescent="0.25">
      <c r="G65" s="110"/>
      <c r="H65" s="110"/>
      <c r="I65" s="110"/>
      <c r="J65" s="110"/>
      <c r="K65" s="110"/>
      <c r="L65" s="110"/>
      <c r="M65" s="110"/>
      <c r="N65" s="110"/>
      <c r="O65" s="110"/>
      <c r="P65" s="110"/>
      <c r="Q65" s="110"/>
      <c r="R65" s="110"/>
      <c r="S65" s="110"/>
      <c r="T65" s="110"/>
      <c r="U65" s="110"/>
      <c r="V65" s="110"/>
      <c r="W65" s="110"/>
      <c r="X65" s="110"/>
    </row>
    <row r="66" spans="7:24" ht="14.25" customHeight="1" x14ac:dyDescent="0.25">
      <c r="G66" s="110"/>
      <c r="H66" s="110"/>
      <c r="I66" s="110"/>
      <c r="J66" s="110"/>
      <c r="K66" s="110"/>
      <c r="L66" s="110"/>
      <c r="M66" s="110"/>
      <c r="N66" s="110"/>
      <c r="O66" s="110"/>
      <c r="P66" s="110"/>
      <c r="Q66" s="110"/>
      <c r="R66" s="110"/>
      <c r="S66" s="110"/>
      <c r="T66" s="110"/>
      <c r="U66" s="110"/>
      <c r="V66" s="110"/>
      <c r="W66" s="110"/>
      <c r="X66" s="110"/>
    </row>
    <row r="67" spans="7:24" ht="14.25" customHeight="1" x14ac:dyDescent="0.25">
      <c r="G67" s="110"/>
      <c r="H67" s="110"/>
      <c r="I67" s="110"/>
      <c r="J67" s="110"/>
      <c r="K67" s="110"/>
      <c r="L67" s="110"/>
      <c r="M67" s="110"/>
      <c r="N67" s="110"/>
      <c r="O67" s="110"/>
      <c r="P67" s="110"/>
      <c r="Q67" s="110"/>
      <c r="R67" s="110"/>
      <c r="S67" s="110"/>
      <c r="T67" s="110"/>
      <c r="U67" s="110"/>
      <c r="V67" s="110"/>
      <c r="W67" s="110"/>
      <c r="X67" s="110"/>
    </row>
    <row r="68" spans="7:24" ht="14.25" customHeight="1" x14ac:dyDescent="0.25">
      <c r="G68" s="110"/>
      <c r="H68" s="110"/>
      <c r="I68" s="110"/>
      <c r="J68" s="110"/>
      <c r="K68" s="110"/>
      <c r="L68" s="110"/>
      <c r="M68" s="110"/>
      <c r="N68" s="110"/>
      <c r="O68" s="110"/>
      <c r="P68" s="110"/>
      <c r="Q68" s="110"/>
      <c r="R68" s="110"/>
      <c r="S68" s="110"/>
      <c r="T68" s="110"/>
      <c r="U68" s="110"/>
      <c r="V68" s="110"/>
      <c r="W68" s="110"/>
      <c r="X68" s="110"/>
    </row>
    <row r="69" spans="7:24" ht="14.25" customHeight="1" x14ac:dyDescent="0.25">
      <c r="G69" s="110"/>
      <c r="H69" s="110"/>
      <c r="I69" s="110"/>
      <c r="J69" s="110"/>
      <c r="K69" s="110"/>
      <c r="L69" s="110"/>
      <c r="M69" s="110"/>
      <c r="N69" s="110"/>
      <c r="O69" s="110"/>
      <c r="P69" s="110"/>
      <c r="Q69" s="110"/>
      <c r="R69" s="110"/>
      <c r="S69" s="110"/>
      <c r="T69" s="110"/>
      <c r="U69" s="110"/>
      <c r="V69" s="110"/>
      <c r="W69" s="110"/>
      <c r="X69" s="110"/>
    </row>
    <row r="70" spans="7:24" ht="14.25" customHeight="1" x14ac:dyDescent="0.25">
      <c r="G70" s="110"/>
      <c r="H70" s="110"/>
      <c r="I70" s="110"/>
      <c r="J70" s="110"/>
      <c r="K70" s="110"/>
      <c r="L70" s="110"/>
      <c r="M70" s="110"/>
      <c r="N70" s="110"/>
      <c r="O70" s="110"/>
      <c r="P70" s="110"/>
      <c r="Q70" s="110"/>
      <c r="R70" s="110"/>
      <c r="S70" s="110"/>
      <c r="T70" s="110"/>
      <c r="U70" s="110"/>
      <c r="V70" s="110"/>
      <c r="W70" s="110"/>
      <c r="X70" s="110"/>
    </row>
    <row r="71" spans="7:24" ht="14.25" customHeight="1" x14ac:dyDescent="0.25">
      <c r="G71" s="110"/>
      <c r="H71" s="110"/>
      <c r="I71" s="110"/>
      <c r="J71" s="110"/>
      <c r="K71" s="110"/>
      <c r="L71" s="110"/>
      <c r="M71" s="110"/>
      <c r="N71" s="110"/>
      <c r="O71" s="110"/>
      <c r="P71" s="110"/>
      <c r="Q71" s="110"/>
      <c r="R71" s="110"/>
      <c r="S71" s="110"/>
      <c r="T71" s="110"/>
      <c r="U71" s="110"/>
      <c r="V71" s="110"/>
      <c r="W71" s="110"/>
      <c r="X71" s="110"/>
    </row>
    <row r="72" spans="7:24" ht="14.25" customHeight="1" x14ac:dyDescent="0.25">
      <c r="G72" s="110"/>
      <c r="H72" s="110"/>
      <c r="I72" s="110"/>
      <c r="J72" s="110"/>
      <c r="K72" s="110"/>
      <c r="L72" s="110"/>
      <c r="M72" s="110"/>
      <c r="N72" s="110"/>
      <c r="O72" s="110"/>
      <c r="P72" s="110"/>
      <c r="Q72" s="110"/>
      <c r="R72" s="110"/>
      <c r="S72" s="110"/>
      <c r="T72" s="110"/>
      <c r="U72" s="110"/>
      <c r="V72" s="110"/>
      <c r="W72" s="110"/>
      <c r="X72" s="110"/>
    </row>
    <row r="73" spans="7:24" ht="14.25" customHeight="1" x14ac:dyDescent="0.25">
      <c r="G73" s="110"/>
      <c r="H73" s="110"/>
      <c r="I73" s="110"/>
      <c r="J73" s="110"/>
      <c r="K73" s="110"/>
      <c r="L73" s="110"/>
      <c r="M73" s="110"/>
      <c r="N73" s="110"/>
      <c r="O73" s="110"/>
      <c r="P73" s="110"/>
      <c r="Q73" s="110"/>
      <c r="R73" s="110"/>
      <c r="S73" s="110"/>
      <c r="T73" s="110"/>
      <c r="U73" s="110"/>
      <c r="V73" s="110"/>
      <c r="W73" s="110"/>
      <c r="X73" s="110"/>
    </row>
    <row r="74" spans="7:24" ht="14.25" customHeight="1" x14ac:dyDescent="0.25">
      <c r="G74" s="110"/>
      <c r="H74" s="110"/>
      <c r="I74" s="110"/>
      <c r="J74" s="110"/>
      <c r="K74" s="110"/>
      <c r="L74" s="110"/>
      <c r="M74" s="110"/>
      <c r="N74" s="110"/>
      <c r="O74" s="110"/>
      <c r="P74" s="110"/>
      <c r="Q74" s="110"/>
      <c r="R74" s="110"/>
      <c r="S74" s="110"/>
      <c r="T74" s="110"/>
      <c r="U74" s="110"/>
      <c r="V74" s="110"/>
      <c r="W74" s="110"/>
      <c r="X74" s="110"/>
    </row>
    <row r="75" spans="7:24" ht="14.25" customHeight="1" x14ac:dyDescent="0.25">
      <c r="G75" s="110"/>
      <c r="H75" s="110"/>
      <c r="I75" s="110"/>
      <c r="J75" s="110"/>
      <c r="K75" s="110"/>
      <c r="L75" s="110"/>
      <c r="M75" s="110"/>
      <c r="N75" s="110"/>
      <c r="O75" s="110"/>
      <c r="P75" s="110"/>
      <c r="Q75" s="110"/>
      <c r="R75" s="110"/>
      <c r="S75" s="110"/>
      <c r="T75" s="110"/>
      <c r="U75" s="110"/>
      <c r="V75" s="110"/>
      <c r="W75" s="110"/>
      <c r="X75" s="110"/>
    </row>
    <row r="76" spans="7:24" ht="14.25" customHeight="1" x14ac:dyDescent="0.25">
      <c r="G76" s="110"/>
      <c r="H76" s="110"/>
      <c r="I76" s="110"/>
      <c r="J76" s="110"/>
      <c r="K76" s="110"/>
      <c r="L76" s="110"/>
      <c r="M76" s="110"/>
      <c r="N76" s="110"/>
      <c r="O76" s="110"/>
      <c r="P76" s="110"/>
      <c r="Q76" s="110"/>
      <c r="R76" s="110"/>
      <c r="S76" s="110"/>
      <c r="T76" s="110"/>
      <c r="U76" s="110"/>
      <c r="V76" s="110"/>
      <c r="W76" s="110"/>
      <c r="X76" s="110"/>
    </row>
    <row r="77" spans="7:24" ht="14.25" customHeight="1" x14ac:dyDescent="0.25">
      <c r="G77" s="110"/>
      <c r="H77" s="110"/>
      <c r="I77" s="110"/>
      <c r="J77" s="110"/>
      <c r="K77" s="110"/>
      <c r="L77" s="110"/>
      <c r="M77" s="110"/>
      <c r="N77" s="110"/>
      <c r="O77" s="110"/>
      <c r="P77" s="110"/>
      <c r="Q77" s="110"/>
      <c r="R77" s="110"/>
      <c r="S77" s="110"/>
      <c r="T77" s="110"/>
      <c r="U77" s="110"/>
      <c r="V77" s="110"/>
      <c r="W77" s="110"/>
      <c r="X77" s="110"/>
    </row>
    <row r="78" spans="7:24" ht="14.25" customHeight="1" x14ac:dyDescent="0.25">
      <c r="G78" s="110"/>
      <c r="H78" s="110"/>
      <c r="I78" s="110"/>
      <c r="J78" s="110"/>
      <c r="K78" s="110"/>
      <c r="L78" s="110"/>
      <c r="M78" s="110"/>
      <c r="N78" s="110"/>
      <c r="O78" s="110"/>
      <c r="P78" s="110"/>
      <c r="Q78" s="110"/>
      <c r="R78" s="110"/>
      <c r="S78" s="110"/>
      <c r="T78" s="110"/>
      <c r="U78" s="110"/>
      <c r="V78" s="110"/>
      <c r="W78" s="110"/>
      <c r="X78" s="110"/>
    </row>
    <row r="79" spans="7:24" ht="14.25" customHeight="1" x14ac:dyDescent="0.25">
      <c r="G79" s="110"/>
      <c r="H79" s="110"/>
      <c r="I79" s="110"/>
      <c r="J79" s="110"/>
      <c r="K79" s="110"/>
      <c r="L79" s="110"/>
      <c r="M79" s="110"/>
      <c r="N79" s="110"/>
      <c r="O79" s="110"/>
      <c r="P79" s="110"/>
      <c r="Q79" s="110"/>
      <c r="R79" s="110"/>
      <c r="S79" s="110"/>
      <c r="T79" s="110"/>
      <c r="U79" s="110"/>
      <c r="V79" s="110"/>
      <c r="W79" s="110"/>
      <c r="X79" s="110"/>
    </row>
    <row r="80" spans="7:24" ht="14.25" customHeight="1" x14ac:dyDescent="0.25">
      <c r="G80" s="110"/>
      <c r="H80" s="110"/>
      <c r="I80" s="110"/>
      <c r="J80" s="110"/>
      <c r="K80" s="110"/>
      <c r="L80" s="110"/>
      <c r="M80" s="110"/>
      <c r="N80" s="110"/>
      <c r="O80" s="110"/>
      <c r="P80" s="110"/>
      <c r="Q80" s="110"/>
      <c r="R80" s="110"/>
      <c r="S80" s="110"/>
      <c r="T80" s="110"/>
      <c r="U80" s="110"/>
      <c r="V80" s="110"/>
      <c r="W80" s="110"/>
      <c r="X80" s="110"/>
    </row>
    <row r="81" spans="7:24" ht="14.25" customHeight="1" x14ac:dyDescent="0.25">
      <c r="G81" s="110"/>
      <c r="H81" s="110"/>
      <c r="I81" s="110"/>
      <c r="J81" s="110"/>
      <c r="K81" s="110"/>
      <c r="L81" s="110"/>
      <c r="M81" s="110"/>
      <c r="N81" s="110"/>
      <c r="O81" s="110"/>
      <c r="P81" s="110"/>
      <c r="Q81" s="110"/>
      <c r="R81" s="110"/>
      <c r="S81" s="110"/>
      <c r="T81" s="110"/>
      <c r="U81" s="110"/>
      <c r="V81" s="110"/>
      <c r="W81" s="110"/>
      <c r="X81" s="110"/>
    </row>
    <row r="82" spans="7:24" ht="14.25" customHeight="1" x14ac:dyDescent="0.25">
      <c r="G82" s="110"/>
      <c r="H82" s="110"/>
      <c r="I82" s="110"/>
      <c r="J82" s="110"/>
      <c r="K82" s="110"/>
      <c r="L82" s="110"/>
      <c r="M82" s="110"/>
      <c r="N82" s="110"/>
      <c r="O82" s="110"/>
      <c r="P82" s="110"/>
      <c r="Q82" s="110"/>
      <c r="R82" s="110"/>
      <c r="S82" s="110"/>
      <c r="T82" s="110"/>
      <c r="U82" s="110"/>
      <c r="V82" s="110"/>
      <c r="W82" s="110"/>
      <c r="X82" s="110"/>
    </row>
    <row r="83" spans="7:24" ht="14.25" customHeight="1" x14ac:dyDescent="0.25">
      <c r="G83" s="110"/>
      <c r="H83" s="110"/>
      <c r="I83" s="110"/>
      <c r="J83" s="110"/>
      <c r="K83" s="110"/>
      <c r="L83" s="110"/>
      <c r="M83" s="110"/>
      <c r="N83" s="110"/>
      <c r="O83" s="110"/>
      <c r="P83" s="110"/>
      <c r="Q83" s="110"/>
      <c r="R83" s="110"/>
      <c r="S83" s="110"/>
      <c r="T83" s="110"/>
      <c r="U83" s="110"/>
      <c r="V83" s="110"/>
      <c r="W83" s="110"/>
      <c r="X83" s="110"/>
    </row>
    <row r="84" spans="7:24" ht="14.25" customHeight="1" x14ac:dyDescent="0.25">
      <c r="G84" s="110"/>
      <c r="H84" s="110"/>
      <c r="I84" s="110"/>
      <c r="J84" s="110"/>
      <c r="K84" s="110"/>
      <c r="L84" s="110"/>
      <c r="M84" s="110"/>
      <c r="N84" s="110"/>
      <c r="O84" s="110"/>
      <c r="P84" s="110"/>
      <c r="Q84" s="110"/>
      <c r="R84" s="110"/>
      <c r="S84" s="110"/>
      <c r="T84" s="110"/>
      <c r="U84" s="110"/>
      <c r="V84" s="110"/>
      <c r="W84" s="110"/>
      <c r="X84" s="110"/>
    </row>
    <row r="85" spans="7:24" ht="14.25" customHeight="1" x14ac:dyDescent="0.25">
      <c r="G85" s="110"/>
      <c r="H85" s="110"/>
      <c r="I85" s="110"/>
      <c r="J85" s="110"/>
      <c r="K85" s="110"/>
      <c r="L85" s="110"/>
      <c r="M85" s="110"/>
      <c r="N85" s="110"/>
      <c r="O85" s="110"/>
      <c r="P85" s="110"/>
      <c r="Q85" s="110"/>
      <c r="R85" s="110"/>
      <c r="S85" s="110"/>
      <c r="T85" s="110"/>
      <c r="U85" s="110"/>
      <c r="V85" s="110"/>
      <c r="W85" s="110"/>
      <c r="X85" s="110"/>
    </row>
    <row r="86" spans="7:24" ht="14.25" customHeight="1" x14ac:dyDescent="0.25">
      <c r="G86" s="110"/>
      <c r="H86" s="110"/>
      <c r="I86" s="110"/>
      <c r="J86" s="110"/>
      <c r="K86" s="110"/>
      <c r="L86" s="110"/>
      <c r="M86" s="110"/>
      <c r="N86" s="110"/>
      <c r="O86" s="110"/>
      <c r="P86" s="110"/>
      <c r="Q86" s="110"/>
      <c r="R86" s="110"/>
      <c r="S86" s="110"/>
      <c r="T86" s="110"/>
      <c r="U86" s="110"/>
      <c r="V86" s="110"/>
      <c r="W86" s="110"/>
      <c r="X86" s="110"/>
    </row>
    <row r="87" spans="7:24" ht="14.25" customHeight="1" x14ac:dyDescent="0.25">
      <c r="G87" s="110"/>
      <c r="H87" s="110"/>
      <c r="I87" s="110"/>
      <c r="J87" s="110"/>
      <c r="K87" s="110"/>
      <c r="L87" s="110"/>
      <c r="M87" s="110"/>
      <c r="N87" s="110"/>
      <c r="O87" s="110"/>
      <c r="P87" s="110"/>
      <c r="Q87" s="110"/>
      <c r="R87" s="110"/>
      <c r="S87" s="110"/>
      <c r="T87" s="110"/>
      <c r="U87" s="110"/>
      <c r="V87" s="110"/>
      <c r="W87" s="110"/>
      <c r="X87" s="110"/>
    </row>
    <row r="88" spans="7:24" ht="14.25" customHeight="1" x14ac:dyDescent="0.25">
      <c r="G88" s="110"/>
      <c r="H88" s="110"/>
      <c r="I88" s="110"/>
      <c r="J88" s="110"/>
      <c r="K88" s="110"/>
      <c r="L88" s="110"/>
      <c r="M88" s="110"/>
      <c r="N88" s="110"/>
      <c r="O88" s="110"/>
      <c r="P88" s="110"/>
      <c r="Q88" s="110"/>
      <c r="R88" s="110"/>
      <c r="S88" s="110"/>
      <c r="T88" s="110"/>
      <c r="U88" s="110"/>
      <c r="V88" s="110"/>
      <c r="W88" s="110"/>
      <c r="X88" s="110"/>
    </row>
    <row r="89" spans="7:24" ht="14.25" customHeight="1" x14ac:dyDescent="0.25">
      <c r="G89" s="110"/>
      <c r="H89" s="110"/>
      <c r="I89" s="110"/>
      <c r="J89" s="110"/>
      <c r="K89" s="110"/>
      <c r="L89" s="110"/>
      <c r="M89" s="110"/>
      <c r="N89" s="110"/>
      <c r="O89" s="110"/>
      <c r="P89" s="110"/>
      <c r="Q89" s="110"/>
      <c r="R89" s="110"/>
      <c r="S89" s="110"/>
      <c r="T89" s="110"/>
      <c r="U89" s="110"/>
      <c r="V89" s="110"/>
      <c r="W89" s="110"/>
      <c r="X89" s="110"/>
    </row>
    <row r="90" spans="7:24" ht="14.25" customHeight="1" x14ac:dyDescent="0.25">
      <c r="G90" s="110"/>
      <c r="H90" s="110"/>
      <c r="I90" s="110"/>
      <c r="J90" s="110"/>
      <c r="K90" s="110"/>
      <c r="L90" s="110"/>
      <c r="M90" s="110"/>
      <c r="N90" s="110"/>
      <c r="O90" s="110"/>
      <c r="P90" s="110"/>
      <c r="Q90" s="110"/>
      <c r="R90" s="110"/>
      <c r="S90" s="110"/>
      <c r="T90" s="110"/>
      <c r="U90" s="110"/>
      <c r="V90" s="110"/>
      <c r="W90" s="110"/>
      <c r="X90" s="110"/>
    </row>
    <row r="91" spans="7:24" ht="14.25" customHeight="1" x14ac:dyDescent="0.25">
      <c r="G91" s="110"/>
      <c r="H91" s="110"/>
      <c r="I91" s="110"/>
      <c r="J91" s="110"/>
      <c r="K91" s="110"/>
      <c r="L91" s="110"/>
      <c r="M91" s="110"/>
      <c r="N91" s="110"/>
      <c r="O91" s="110"/>
      <c r="P91" s="110"/>
      <c r="Q91" s="110"/>
      <c r="R91" s="110"/>
      <c r="S91" s="110"/>
      <c r="T91" s="110"/>
      <c r="U91" s="110"/>
      <c r="V91" s="110"/>
      <c r="W91" s="110"/>
      <c r="X91" s="110"/>
    </row>
    <row r="92" spans="7:24" ht="14.25" customHeight="1" x14ac:dyDescent="0.25">
      <c r="G92" s="110"/>
      <c r="H92" s="110"/>
      <c r="I92" s="110"/>
      <c r="J92" s="110"/>
      <c r="K92" s="110"/>
      <c r="L92" s="110"/>
      <c r="M92" s="110"/>
      <c r="N92" s="110"/>
      <c r="O92" s="110"/>
      <c r="P92" s="110"/>
      <c r="Q92" s="110"/>
      <c r="R92" s="110"/>
      <c r="S92" s="110"/>
      <c r="T92" s="110"/>
      <c r="U92" s="110"/>
      <c r="V92" s="110"/>
      <c r="W92" s="110"/>
      <c r="X92" s="110"/>
    </row>
    <row r="93" spans="7:24" ht="14.25" customHeight="1" x14ac:dyDescent="0.25">
      <c r="G93" s="110"/>
      <c r="H93" s="110"/>
      <c r="I93" s="110"/>
      <c r="J93" s="110"/>
      <c r="K93" s="110"/>
      <c r="L93" s="110"/>
      <c r="M93" s="110"/>
      <c r="N93" s="110"/>
      <c r="O93" s="110"/>
      <c r="P93" s="110"/>
      <c r="Q93" s="110"/>
      <c r="R93" s="110"/>
      <c r="S93" s="110"/>
      <c r="T93" s="110"/>
      <c r="U93" s="110"/>
      <c r="V93" s="110"/>
      <c r="W93" s="110"/>
      <c r="X93" s="110"/>
    </row>
    <row r="94" spans="7:24" ht="14.25" customHeight="1" x14ac:dyDescent="0.25">
      <c r="G94" s="110"/>
      <c r="H94" s="110"/>
      <c r="I94" s="110"/>
      <c r="J94" s="110"/>
      <c r="K94" s="110"/>
      <c r="L94" s="110"/>
      <c r="M94" s="110"/>
      <c r="N94" s="110"/>
      <c r="O94" s="110"/>
      <c r="P94" s="110"/>
      <c r="Q94" s="110"/>
      <c r="R94" s="110"/>
      <c r="S94" s="110"/>
      <c r="T94" s="110"/>
      <c r="U94" s="110"/>
      <c r="V94" s="110"/>
      <c r="W94" s="110"/>
      <c r="X94" s="110"/>
    </row>
    <row r="95" spans="7:24" ht="14.25" customHeight="1" x14ac:dyDescent="0.25">
      <c r="G95" s="110"/>
      <c r="H95" s="110"/>
      <c r="I95" s="110"/>
      <c r="J95" s="110"/>
      <c r="K95" s="110"/>
      <c r="L95" s="110"/>
      <c r="M95" s="110"/>
      <c r="N95" s="110"/>
      <c r="O95" s="110"/>
      <c r="P95" s="110"/>
      <c r="Q95" s="110"/>
      <c r="R95" s="110"/>
      <c r="S95" s="110"/>
      <c r="T95" s="110"/>
      <c r="U95" s="110"/>
      <c r="V95" s="110"/>
      <c r="W95" s="110"/>
      <c r="X95" s="110"/>
    </row>
    <row r="96" spans="7:24" ht="14.25" customHeight="1" x14ac:dyDescent="0.25">
      <c r="G96" s="110"/>
      <c r="H96" s="110"/>
      <c r="I96" s="110"/>
      <c r="J96" s="110"/>
      <c r="K96" s="110"/>
      <c r="L96" s="110"/>
      <c r="M96" s="110"/>
      <c r="N96" s="110"/>
      <c r="O96" s="110"/>
      <c r="P96" s="110"/>
      <c r="Q96" s="110"/>
      <c r="R96" s="110"/>
      <c r="S96" s="110"/>
      <c r="T96" s="110"/>
      <c r="U96" s="110"/>
      <c r="V96" s="110"/>
      <c r="W96" s="110"/>
      <c r="X96" s="110"/>
    </row>
    <row r="97" spans="7:24" ht="14.25" customHeight="1" x14ac:dyDescent="0.25">
      <c r="G97" s="110"/>
      <c r="H97" s="110"/>
      <c r="I97" s="110"/>
      <c r="J97" s="110"/>
      <c r="K97" s="110"/>
      <c r="L97" s="110"/>
      <c r="M97" s="110"/>
      <c r="N97" s="110"/>
      <c r="O97" s="110"/>
      <c r="P97" s="110"/>
      <c r="Q97" s="110"/>
      <c r="R97" s="110"/>
      <c r="S97" s="110"/>
      <c r="T97" s="110"/>
      <c r="U97" s="110"/>
      <c r="V97" s="110"/>
      <c r="W97" s="110"/>
      <c r="X97" s="110"/>
    </row>
    <row r="98" spans="7:24" ht="14.25" customHeight="1" x14ac:dyDescent="0.25">
      <c r="G98" s="110"/>
      <c r="H98" s="110"/>
      <c r="I98" s="110"/>
      <c r="J98" s="110"/>
      <c r="K98" s="110"/>
      <c r="L98" s="110"/>
      <c r="M98" s="110"/>
      <c r="N98" s="110"/>
      <c r="O98" s="110"/>
      <c r="P98" s="110"/>
      <c r="Q98" s="110"/>
      <c r="R98" s="110"/>
      <c r="S98" s="110"/>
      <c r="T98" s="110"/>
      <c r="U98" s="110"/>
      <c r="V98" s="110"/>
      <c r="W98" s="110"/>
      <c r="X98" s="110"/>
    </row>
    <row r="99" spans="7:24" ht="14.25" customHeight="1" x14ac:dyDescent="0.25">
      <c r="G99" s="110"/>
      <c r="H99" s="110"/>
      <c r="I99" s="110"/>
      <c r="J99" s="110"/>
      <c r="K99" s="110"/>
      <c r="L99" s="110"/>
      <c r="M99" s="110"/>
      <c r="N99" s="110"/>
      <c r="O99" s="110"/>
      <c r="P99" s="110"/>
      <c r="Q99" s="110"/>
      <c r="R99" s="110"/>
      <c r="S99" s="110"/>
      <c r="T99" s="110"/>
      <c r="U99" s="110"/>
      <c r="V99" s="110"/>
      <c r="W99" s="110"/>
      <c r="X99" s="110"/>
    </row>
    <row r="100" spans="7:24" ht="14.25" customHeight="1" x14ac:dyDescent="0.25">
      <c r="G100" s="110"/>
      <c r="H100" s="110"/>
      <c r="I100" s="110"/>
      <c r="J100" s="110"/>
      <c r="K100" s="110"/>
      <c r="L100" s="110"/>
      <c r="M100" s="110"/>
      <c r="N100" s="110"/>
      <c r="O100" s="110"/>
      <c r="P100" s="110"/>
      <c r="Q100" s="110"/>
      <c r="R100" s="110"/>
      <c r="S100" s="110"/>
      <c r="T100" s="110"/>
      <c r="U100" s="110"/>
      <c r="V100" s="110"/>
      <c r="W100" s="110"/>
      <c r="X100" s="110"/>
    </row>
    <row r="101" spans="7:24" ht="14.25" customHeight="1" x14ac:dyDescent="0.25">
      <c r="G101" s="110"/>
      <c r="H101" s="110"/>
      <c r="I101" s="110"/>
      <c r="J101" s="110"/>
      <c r="K101" s="110"/>
      <c r="L101" s="110"/>
      <c r="M101" s="110"/>
      <c r="N101" s="110"/>
      <c r="O101" s="110"/>
      <c r="P101" s="110"/>
      <c r="Q101" s="110"/>
      <c r="R101" s="110"/>
      <c r="S101" s="110"/>
      <c r="T101" s="110"/>
      <c r="U101" s="110"/>
      <c r="V101" s="110"/>
      <c r="W101" s="110"/>
      <c r="X101" s="110"/>
    </row>
    <row r="102" spans="7:24" ht="14.25" customHeight="1" x14ac:dyDescent="0.25">
      <c r="G102" s="110"/>
      <c r="H102" s="110"/>
      <c r="I102" s="110"/>
      <c r="J102" s="110"/>
      <c r="K102" s="110"/>
      <c r="L102" s="110"/>
      <c r="M102" s="110"/>
      <c r="N102" s="110"/>
      <c r="O102" s="110"/>
      <c r="P102" s="110"/>
      <c r="Q102" s="110"/>
      <c r="R102" s="110"/>
      <c r="S102" s="110"/>
      <c r="T102" s="110"/>
      <c r="U102" s="110"/>
      <c r="V102" s="110"/>
      <c r="W102" s="110"/>
      <c r="X102" s="110"/>
    </row>
    <row r="103" spans="7:24" ht="14.25" customHeight="1" x14ac:dyDescent="0.25">
      <c r="G103" s="110"/>
      <c r="H103" s="110"/>
      <c r="I103" s="110"/>
      <c r="J103" s="110"/>
      <c r="K103" s="110"/>
      <c r="L103" s="110"/>
      <c r="M103" s="110"/>
      <c r="N103" s="110"/>
      <c r="O103" s="110"/>
      <c r="P103" s="110"/>
      <c r="Q103" s="110"/>
      <c r="R103" s="110"/>
      <c r="S103" s="110"/>
      <c r="T103" s="110"/>
      <c r="U103" s="110"/>
      <c r="V103" s="110"/>
      <c r="W103" s="110"/>
      <c r="X103" s="110"/>
    </row>
    <row r="104" spans="7:24" ht="14.25" customHeight="1" x14ac:dyDescent="0.25">
      <c r="G104" s="110"/>
      <c r="H104" s="110"/>
      <c r="I104" s="110"/>
      <c r="J104" s="110"/>
      <c r="K104" s="110"/>
      <c r="L104" s="110"/>
      <c r="M104" s="110"/>
      <c r="N104" s="110"/>
      <c r="O104" s="110"/>
      <c r="P104" s="110"/>
      <c r="Q104" s="110"/>
      <c r="R104" s="110"/>
      <c r="S104" s="110"/>
      <c r="T104" s="110"/>
      <c r="U104" s="110"/>
      <c r="V104" s="110"/>
      <c r="W104" s="110"/>
      <c r="X104" s="110"/>
    </row>
    <row r="105" spans="7:24" ht="14.25" customHeight="1" x14ac:dyDescent="0.25">
      <c r="G105" s="110"/>
      <c r="H105" s="110"/>
      <c r="I105" s="110"/>
      <c r="J105" s="110"/>
      <c r="K105" s="110"/>
      <c r="L105" s="110"/>
      <c r="M105" s="110"/>
      <c r="N105" s="110"/>
      <c r="O105" s="110"/>
      <c r="P105" s="110"/>
      <c r="Q105" s="110"/>
      <c r="R105" s="110"/>
      <c r="S105" s="110"/>
      <c r="T105" s="110"/>
      <c r="U105" s="110"/>
      <c r="V105" s="110"/>
      <c r="W105" s="110"/>
      <c r="X105" s="110"/>
    </row>
    <row r="106" spans="7:24" ht="14.25" customHeight="1" x14ac:dyDescent="0.25">
      <c r="G106" s="110"/>
      <c r="H106" s="110"/>
      <c r="I106" s="110"/>
      <c r="J106" s="110"/>
      <c r="K106" s="110"/>
      <c r="L106" s="110"/>
      <c r="M106" s="110"/>
      <c r="N106" s="110"/>
      <c r="O106" s="110"/>
      <c r="P106" s="110"/>
      <c r="Q106" s="110"/>
      <c r="R106" s="110"/>
      <c r="S106" s="110"/>
      <c r="T106" s="110"/>
      <c r="U106" s="110"/>
      <c r="V106" s="110"/>
      <c r="W106" s="110"/>
      <c r="X106" s="110"/>
    </row>
    <row r="107" spans="7:24" ht="14.25" customHeight="1" x14ac:dyDescent="0.25">
      <c r="G107" s="110"/>
      <c r="H107" s="110"/>
      <c r="I107" s="110"/>
      <c r="J107" s="110"/>
      <c r="K107" s="110"/>
      <c r="L107" s="110"/>
      <c r="M107" s="110"/>
      <c r="N107" s="110"/>
      <c r="O107" s="110"/>
      <c r="P107" s="110"/>
      <c r="Q107" s="110"/>
      <c r="R107" s="110"/>
      <c r="S107" s="110"/>
      <c r="T107" s="110"/>
      <c r="U107" s="110"/>
      <c r="V107" s="110"/>
      <c r="W107" s="110"/>
      <c r="X107" s="110"/>
    </row>
    <row r="108" spans="7:24" ht="14.25" customHeight="1" x14ac:dyDescent="0.25">
      <c r="G108" s="110"/>
      <c r="H108" s="110"/>
      <c r="I108" s="110"/>
      <c r="J108" s="110"/>
      <c r="K108" s="110"/>
      <c r="L108" s="110"/>
      <c r="M108" s="110"/>
      <c r="N108" s="110"/>
      <c r="O108" s="110"/>
      <c r="P108" s="110"/>
      <c r="Q108" s="110"/>
      <c r="R108" s="110"/>
      <c r="S108" s="110"/>
      <c r="T108" s="110"/>
      <c r="U108" s="110"/>
      <c r="V108" s="110"/>
      <c r="W108" s="110"/>
      <c r="X108" s="110"/>
    </row>
    <row r="109" spans="7:24" ht="14.25" customHeight="1" x14ac:dyDescent="0.25">
      <c r="G109" s="110"/>
      <c r="H109" s="110"/>
      <c r="I109" s="110"/>
      <c r="J109" s="110"/>
      <c r="K109" s="110"/>
      <c r="L109" s="110"/>
      <c r="M109" s="110"/>
      <c r="N109" s="110"/>
      <c r="O109" s="110"/>
      <c r="P109" s="110"/>
      <c r="Q109" s="110"/>
      <c r="R109" s="110"/>
      <c r="S109" s="110"/>
      <c r="T109" s="110"/>
      <c r="U109" s="110"/>
      <c r="V109" s="110"/>
      <c r="W109" s="110"/>
      <c r="X109" s="110"/>
    </row>
    <row r="110" spans="7:24" ht="14.25" customHeight="1" x14ac:dyDescent="0.25">
      <c r="G110" s="110"/>
      <c r="H110" s="110"/>
      <c r="I110" s="110"/>
      <c r="J110" s="110"/>
      <c r="K110" s="110"/>
      <c r="L110" s="110"/>
      <c r="M110" s="110"/>
      <c r="N110" s="110"/>
      <c r="O110" s="110"/>
      <c r="P110" s="110"/>
      <c r="Q110" s="110"/>
      <c r="R110" s="110"/>
      <c r="S110" s="110"/>
      <c r="T110" s="110"/>
      <c r="U110" s="110"/>
      <c r="V110" s="110"/>
      <c r="W110" s="110"/>
      <c r="X110" s="110"/>
    </row>
    <row r="111" spans="7:24" ht="14.25" customHeight="1" x14ac:dyDescent="0.25">
      <c r="G111" s="110"/>
      <c r="H111" s="110"/>
      <c r="I111" s="110"/>
      <c r="J111" s="110"/>
      <c r="K111" s="110"/>
      <c r="L111" s="110"/>
      <c r="M111" s="110"/>
      <c r="N111" s="110"/>
      <c r="O111" s="110"/>
      <c r="P111" s="110"/>
      <c r="Q111" s="110"/>
      <c r="R111" s="110"/>
      <c r="S111" s="110"/>
      <c r="T111" s="110"/>
      <c r="U111" s="110"/>
      <c r="V111" s="110"/>
      <c r="W111" s="110"/>
      <c r="X111" s="110"/>
    </row>
    <row r="112" spans="7:24" ht="14.25" customHeight="1" x14ac:dyDescent="0.25">
      <c r="G112" s="110"/>
      <c r="H112" s="110"/>
      <c r="I112" s="110"/>
      <c r="J112" s="110"/>
      <c r="K112" s="110"/>
      <c r="L112" s="110"/>
      <c r="M112" s="110"/>
      <c r="N112" s="110"/>
      <c r="O112" s="110"/>
      <c r="P112" s="110"/>
      <c r="Q112" s="110"/>
      <c r="R112" s="110"/>
      <c r="S112" s="110"/>
      <c r="T112" s="110"/>
      <c r="U112" s="110"/>
      <c r="V112" s="110"/>
      <c r="W112" s="110"/>
      <c r="X112" s="110"/>
    </row>
    <row r="113" spans="7:24" ht="14.25" customHeight="1" x14ac:dyDescent="0.25">
      <c r="G113" s="110"/>
      <c r="H113" s="110"/>
      <c r="I113" s="110"/>
      <c r="J113" s="110"/>
      <c r="K113" s="110"/>
      <c r="L113" s="110"/>
      <c r="M113" s="110"/>
      <c r="N113" s="110"/>
      <c r="O113" s="110"/>
      <c r="P113" s="110"/>
      <c r="Q113" s="110"/>
      <c r="R113" s="110"/>
      <c r="S113" s="110"/>
      <c r="T113" s="110"/>
      <c r="U113" s="110"/>
      <c r="V113" s="110"/>
      <c r="W113" s="110"/>
      <c r="X113" s="110"/>
    </row>
    <row r="114" spans="7:24" ht="14.25" customHeight="1" x14ac:dyDescent="0.25">
      <c r="G114" s="110"/>
      <c r="H114" s="110"/>
      <c r="I114" s="110"/>
      <c r="J114" s="110"/>
      <c r="K114" s="110"/>
      <c r="L114" s="110"/>
      <c r="M114" s="110"/>
      <c r="N114" s="110"/>
      <c r="O114" s="110"/>
      <c r="P114" s="110"/>
      <c r="Q114" s="110"/>
      <c r="R114" s="110"/>
      <c r="S114" s="110"/>
      <c r="T114" s="110"/>
      <c r="U114" s="110"/>
      <c r="V114" s="110"/>
      <c r="W114" s="110"/>
      <c r="X114" s="110"/>
    </row>
    <row r="115" spans="7:24" ht="14.25" customHeight="1" x14ac:dyDescent="0.25">
      <c r="G115" s="110"/>
      <c r="H115" s="110"/>
      <c r="I115" s="110"/>
      <c r="J115" s="110"/>
      <c r="K115" s="110"/>
      <c r="L115" s="110"/>
      <c r="M115" s="110"/>
      <c r="N115" s="110"/>
      <c r="O115" s="110"/>
      <c r="P115" s="110"/>
      <c r="Q115" s="110"/>
      <c r="R115" s="110"/>
      <c r="S115" s="110"/>
      <c r="T115" s="110"/>
      <c r="U115" s="110"/>
      <c r="V115" s="110"/>
      <c r="W115" s="110"/>
      <c r="X115" s="110"/>
    </row>
    <row r="116" spans="7:24" ht="14.25" customHeight="1" x14ac:dyDescent="0.25">
      <c r="G116" s="110"/>
      <c r="H116" s="110"/>
      <c r="I116" s="110"/>
      <c r="J116" s="110"/>
      <c r="K116" s="110"/>
      <c r="L116" s="110"/>
      <c r="M116" s="110"/>
      <c r="N116" s="110"/>
      <c r="O116" s="110"/>
      <c r="P116" s="110"/>
      <c r="Q116" s="110"/>
      <c r="R116" s="110"/>
      <c r="S116" s="110"/>
      <c r="T116" s="110"/>
      <c r="U116" s="110"/>
      <c r="V116" s="110"/>
      <c r="W116" s="110"/>
      <c r="X116" s="110"/>
    </row>
    <row r="117" spans="7:24" ht="14.25" customHeight="1" x14ac:dyDescent="0.25">
      <c r="G117" s="110"/>
      <c r="H117" s="110"/>
      <c r="I117" s="110"/>
      <c r="J117" s="110"/>
      <c r="K117" s="110"/>
      <c r="L117" s="110"/>
      <c r="M117" s="110"/>
      <c r="N117" s="110"/>
      <c r="O117" s="110"/>
      <c r="P117" s="110"/>
      <c r="Q117" s="110"/>
      <c r="R117" s="110"/>
      <c r="S117" s="110"/>
      <c r="T117" s="110"/>
      <c r="U117" s="110"/>
      <c r="V117" s="110"/>
      <c r="W117" s="110"/>
      <c r="X117" s="110"/>
    </row>
    <row r="118" spans="7:24" ht="14.25" customHeight="1" x14ac:dyDescent="0.25">
      <c r="G118" s="110"/>
      <c r="H118" s="110"/>
      <c r="I118" s="110"/>
      <c r="J118" s="110"/>
      <c r="K118" s="110"/>
      <c r="L118" s="110"/>
      <c r="M118" s="110"/>
      <c r="N118" s="110"/>
      <c r="O118" s="110"/>
      <c r="P118" s="110"/>
      <c r="Q118" s="110"/>
      <c r="R118" s="110"/>
      <c r="S118" s="110"/>
      <c r="T118" s="110"/>
      <c r="U118" s="110"/>
      <c r="V118" s="110"/>
      <c r="W118" s="110"/>
      <c r="X118" s="110"/>
    </row>
    <row r="119" spans="7:24" ht="14.25" customHeight="1" x14ac:dyDescent="0.25">
      <c r="G119" s="110"/>
      <c r="H119" s="110"/>
      <c r="I119" s="110"/>
      <c r="J119" s="110"/>
      <c r="K119" s="110"/>
      <c r="L119" s="110"/>
      <c r="M119" s="110"/>
      <c r="N119" s="110"/>
      <c r="O119" s="110"/>
      <c r="P119" s="110"/>
      <c r="Q119" s="110"/>
      <c r="R119" s="110"/>
      <c r="S119" s="110"/>
      <c r="T119" s="110"/>
      <c r="U119" s="110"/>
      <c r="V119" s="110"/>
      <c r="W119" s="110"/>
      <c r="X119" s="110"/>
    </row>
    <row r="120" spans="7:24" ht="14.25" customHeight="1" x14ac:dyDescent="0.25">
      <c r="G120" s="110"/>
      <c r="H120" s="110"/>
      <c r="I120" s="110"/>
      <c r="J120" s="110"/>
      <c r="K120" s="110"/>
      <c r="L120" s="110"/>
      <c r="M120" s="110"/>
      <c r="N120" s="110"/>
      <c r="O120" s="110"/>
      <c r="P120" s="110"/>
      <c r="Q120" s="110"/>
      <c r="R120" s="110"/>
      <c r="S120" s="110"/>
      <c r="T120" s="110"/>
      <c r="U120" s="110"/>
      <c r="V120" s="110"/>
      <c r="W120" s="110"/>
      <c r="X120" s="110"/>
    </row>
    <row r="121" spans="7:24" ht="14.25" customHeight="1" x14ac:dyDescent="0.25">
      <c r="G121" s="110"/>
      <c r="H121" s="110"/>
      <c r="I121" s="110"/>
      <c r="J121" s="110"/>
      <c r="K121" s="110"/>
      <c r="L121" s="110"/>
      <c r="M121" s="110"/>
      <c r="N121" s="110"/>
      <c r="O121" s="110"/>
      <c r="P121" s="110"/>
      <c r="Q121" s="110"/>
      <c r="R121" s="110"/>
      <c r="S121" s="110"/>
      <c r="T121" s="110"/>
      <c r="U121" s="110"/>
      <c r="V121" s="110"/>
      <c r="W121" s="110"/>
      <c r="X121" s="110"/>
    </row>
    <row r="122" spans="7:24" ht="14.25" customHeight="1" x14ac:dyDescent="0.25">
      <c r="G122" s="110"/>
      <c r="H122" s="110"/>
      <c r="I122" s="110"/>
      <c r="J122" s="110"/>
      <c r="K122" s="110"/>
      <c r="L122" s="110"/>
      <c r="M122" s="110"/>
      <c r="N122" s="110"/>
      <c r="O122" s="110"/>
      <c r="P122" s="110"/>
      <c r="Q122" s="110"/>
      <c r="R122" s="110"/>
      <c r="S122" s="110"/>
      <c r="T122" s="110"/>
      <c r="U122" s="110"/>
      <c r="V122" s="110"/>
      <c r="W122" s="110"/>
      <c r="X122" s="110"/>
    </row>
    <row r="123" spans="7:24" ht="14.25" customHeight="1" x14ac:dyDescent="0.25">
      <c r="G123" s="110"/>
      <c r="H123" s="110"/>
      <c r="I123" s="110"/>
      <c r="J123" s="110"/>
      <c r="K123" s="110"/>
      <c r="L123" s="110"/>
      <c r="M123" s="110"/>
      <c r="N123" s="110"/>
      <c r="O123" s="110"/>
      <c r="P123" s="110"/>
      <c r="Q123" s="110"/>
      <c r="R123" s="110"/>
      <c r="S123" s="110"/>
      <c r="T123" s="110"/>
      <c r="U123" s="110"/>
      <c r="V123" s="110"/>
      <c r="W123" s="110"/>
      <c r="X123" s="110"/>
    </row>
    <row r="124" spans="7:24" ht="14.25" customHeight="1" x14ac:dyDescent="0.25">
      <c r="G124" s="110"/>
      <c r="H124" s="110"/>
      <c r="I124" s="110"/>
      <c r="J124" s="110"/>
      <c r="K124" s="110"/>
      <c r="L124" s="110"/>
      <c r="M124" s="110"/>
      <c r="N124" s="110"/>
      <c r="O124" s="110"/>
      <c r="P124" s="110"/>
      <c r="Q124" s="110"/>
      <c r="R124" s="110"/>
      <c r="S124" s="110"/>
      <c r="T124" s="110"/>
      <c r="U124" s="110"/>
      <c r="V124" s="110"/>
      <c r="W124" s="110"/>
      <c r="X124" s="110"/>
    </row>
    <row r="125" spans="7:24" ht="14.25" customHeight="1" x14ac:dyDescent="0.25">
      <c r="G125" s="110"/>
      <c r="H125" s="110"/>
      <c r="I125" s="110"/>
      <c r="J125" s="110"/>
      <c r="K125" s="110"/>
      <c r="L125" s="110"/>
      <c r="M125" s="110"/>
      <c r="N125" s="110"/>
      <c r="O125" s="110"/>
      <c r="P125" s="110"/>
      <c r="Q125" s="110"/>
      <c r="R125" s="110"/>
      <c r="S125" s="110"/>
      <c r="T125" s="110"/>
      <c r="U125" s="110"/>
      <c r="V125" s="110"/>
      <c r="W125" s="110"/>
      <c r="X125" s="110"/>
    </row>
    <row r="126" spans="7:24" ht="14.25" customHeight="1" x14ac:dyDescent="0.25">
      <c r="G126" s="110"/>
      <c r="H126" s="110"/>
      <c r="I126" s="110"/>
      <c r="J126" s="110"/>
      <c r="K126" s="110"/>
      <c r="L126" s="110"/>
      <c r="M126" s="110"/>
      <c r="N126" s="110"/>
      <c r="O126" s="110"/>
      <c r="P126" s="110"/>
      <c r="Q126" s="110"/>
      <c r="R126" s="110"/>
      <c r="S126" s="110"/>
      <c r="T126" s="110"/>
      <c r="U126" s="110"/>
      <c r="V126" s="110"/>
      <c r="W126" s="110"/>
      <c r="X126" s="110"/>
    </row>
    <row r="127" spans="7:24" ht="14.25" customHeight="1" x14ac:dyDescent="0.25">
      <c r="G127" s="110"/>
      <c r="H127" s="110"/>
      <c r="I127" s="110"/>
      <c r="J127" s="110"/>
      <c r="K127" s="110"/>
      <c r="L127" s="110"/>
      <c r="M127" s="110"/>
      <c r="N127" s="110"/>
      <c r="O127" s="110"/>
      <c r="P127" s="110"/>
      <c r="Q127" s="110"/>
      <c r="R127" s="110"/>
      <c r="S127" s="110"/>
      <c r="T127" s="110"/>
      <c r="U127" s="110"/>
      <c r="V127" s="110"/>
      <c r="W127" s="110"/>
      <c r="X127" s="110"/>
    </row>
    <row r="128" spans="7:24" ht="14.25" customHeight="1" x14ac:dyDescent="0.25">
      <c r="G128" s="110"/>
      <c r="H128" s="110"/>
      <c r="I128" s="110"/>
      <c r="J128" s="110"/>
      <c r="K128" s="110"/>
      <c r="L128" s="110"/>
      <c r="M128" s="110"/>
      <c r="N128" s="110"/>
      <c r="O128" s="110"/>
      <c r="P128" s="110"/>
      <c r="Q128" s="110"/>
      <c r="R128" s="110"/>
      <c r="S128" s="110"/>
      <c r="T128" s="110"/>
      <c r="U128" s="110"/>
      <c r="V128" s="110"/>
      <c r="W128" s="110"/>
      <c r="X128" s="110"/>
    </row>
    <row r="129" spans="7:24" ht="14.25" customHeight="1" x14ac:dyDescent="0.25">
      <c r="G129" s="110"/>
      <c r="H129" s="110"/>
      <c r="I129" s="110"/>
      <c r="J129" s="110"/>
      <c r="K129" s="110"/>
      <c r="L129" s="110"/>
      <c r="M129" s="110"/>
      <c r="N129" s="110"/>
      <c r="O129" s="110"/>
      <c r="P129" s="110"/>
      <c r="Q129" s="110"/>
      <c r="R129" s="110"/>
      <c r="S129" s="110"/>
      <c r="T129" s="110"/>
      <c r="U129" s="110"/>
      <c r="V129" s="110"/>
      <c r="W129" s="110"/>
      <c r="X129" s="110"/>
    </row>
    <row r="130" spans="7:24" ht="14.25" customHeight="1" x14ac:dyDescent="0.25">
      <c r="G130" s="110"/>
      <c r="H130" s="110"/>
      <c r="I130" s="110"/>
      <c r="J130" s="110"/>
      <c r="K130" s="110"/>
      <c r="L130" s="110"/>
      <c r="M130" s="110"/>
      <c r="N130" s="110"/>
      <c r="O130" s="110"/>
      <c r="P130" s="110"/>
      <c r="Q130" s="110"/>
      <c r="R130" s="110"/>
      <c r="S130" s="110"/>
      <c r="T130" s="110"/>
      <c r="U130" s="110"/>
      <c r="V130" s="110"/>
      <c r="W130" s="110"/>
      <c r="X130" s="110"/>
    </row>
    <row r="131" spans="7:24" ht="14.25" customHeight="1" x14ac:dyDescent="0.25">
      <c r="G131" s="110"/>
      <c r="H131" s="110"/>
      <c r="I131" s="110"/>
      <c r="J131" s="110"/>
      <c r="K131" s="110"/>
      <c r="L131" s="110"/>
      <c r="M131" s="110"/>
      <c r="N131" s="110"/>
      <c r="O131" s="110"/>
      <c r="P131" s="110"/>
      <c r="Q131" s="110"/>
      <c r="R131" s="110"/>
      <c r="S131" s="110"/>
      <c r="T131" s="110"/>
      <c r="U131" s="110"/>
      <c r="V131" s="110"/>
      <c r="W131" s="110"/>
      <c r="X131" s="110"/>
    </row>
    <row r="132" spans="7:24" ht="14.25" customHeight="1" x14ac:dyDescent="0.25">
      <c r="G132" s="110"/>
      <c r="H132" s="110"/>
      <c r="I132" s="110"/>
      <c r="J132" s="110"/>
      <c r="K132" s="110"/>
      <c r="L132" s="110"/>
      <c r="M132" s="110"/>
      <c r="N132" s="110"/>
      <c r="O132" s="110"/>
      <c r="P132" s="110"/>
      <c r="Q132" s="110"/>
      <c r="R132" s="110"/>
      <c r="S132" s="110"/>
      <c r="T132" s="110"/>
      <c r="U132" s="110"/>
      <c r="V132" s="110"/>
      <c r="W132" s="110"/>
      <c r="X132" s="110"/>
    </row>
    <row r="133" spans="7:24" ht="14.25" customHeight="1" x14ac:dyDescent="0.25">
      <c r="G133" s="110"/>
      <c r="H133" s="110"/>
      <c r="I133" s="110"/>
      <c r="J133" s="110"/>
      <c r="K133" s="110"/>
      <c r="L133" s="110"/>
      <c r="M133" s="110"/>
      <c r="N133" s="110"/>
      <c r="O133" s="110"/>
      <c r="P133" s="110"/>
      <c r="Q133" s="110"/>
      <c r="R133" s="110"/>
      <c r="S133" s="110"/>
      <c r="T133" s="110"/>
      <c r="U133" s="110"/>
      <c r="V133" s="110"/>
      <c r="W133" s="110"/>
      <c r="X133" s="110"/>
    </row>
    <row r="134" spans="7:24" ht="14.25" customHeight="1" x14ac:dyDescent="0.25">
      <c r="G134" s="110"/>
      <c r="H134" s="110"/>
      <c r="I134" s="110"/>
      <c r="J134" s="110"/>
      <c r="K134" s="110"/>
      <c r="L134" s="110"/>
      <c r="M134" s="110"/>
      <c r="N134" s="110"/>
      <c r="O134" s="110"/>
      <c r="P134" s="110"/>
      <c r="Q134" s="110"/>
      <c r="R134" s="110"/>
      <c r="S134" s="110"/>
      <c r="T134" s="110"/>
      <c r="U134" s="110"/>
      <c r="V134" s="110"/>
      <c r="W134" s="110"/>
      <c r="X134" s="110"/>
    </row>
    <row r="135" spans="7:24" ht="14.25" customHeight="1" x14ac:dyDescent="0.25">
      <c r="G135" s="110"/>
      <c r="H135" s="110"/>
      <c r="I135" s="110"/>
      <c r="J135" s="110"/>
      <c r="K135" s="110"/>
      <c r="L135" s="110"/>
      <c r="M135" s="110"/>
      <c r="N135" s="110"/>
      <c r="O135" s="110"/>
      <c r="P135" s="110"/>
      <c r="Q135" s="110"/>
      <c r="R135" s="110"/>
      <c r="S135" s="110"/>
      <c r="T135" s="110"/>
      <c r="U135" s="110"/>
      <c r="V135" s="110"/>
      <c r="W135" s="110"/>
      <c r="X135" s="110"/>
    </row>
    <row r="136" spans="7:24" ht="14.25" customHeight="1" x14ac:dyDescent="0.25">
      <c r="G136" s="110"/>
      <c r="H136" s="110"/>
      <c r="I136" s="110"/>
      <c r="J136" s="110"/>
      <c r="K136" s="110"/>
      <c r="L136" s="110"/>
      <c r="M136" s="110"/>
      <c r="N136" s="110"/>
      <c r="O136" s="110"/>
      <c r="P136" s="110"/>
      <c r="Q136" s="110"/>
      <c r="R136" s="110"/>
      <c r="S136" s="110"/>
      <c r="T136" s="110"/>
      <c r="U136" s="110"/>
      <c r="V136" s="110"/>
      <c r="W136" s="110"/>
      <c r="X136" s="110"/>
    </row>
    <row r="137" spans="7:24" ht="14.25" customHeight="1" x14ac:dyDescent="0.25">
      <c r="G137" s="110"/>
      <c r="H137" s="110"/>
      <c r="I137" s="110"/>
      <c r="J137" s="110"/>
      <c r="K137" s="110"/>
      <c r="L137" s="110"/>
      <c r="M137" s="110"/>
      <c r="N137" s="110"/>
      <c r="O137" s="110"/>
      <c r="P137" s="110"/>
      <c r="Q137" s="110"/>
      <c r="R137" s="110"/>
      <c r="S137" s="110"/>
      <c r="T137" s="110"/>
      <c r="U137" s="110"/>
      <c r="V137" s="110"/>
      <c r="W137" s="110"/>
      <c r="X137" s="110"/>
    </row>
    <row r="138" spans="7:24" ht="14.25" customHeight="1" x14ac:dyDescent="0.25">
      <c r="G138" s="110"/>
      <c r="H138" s="110"/>
      <c r="I138" s="110"/>
      <c r="J138" s="110"/>
      <c r="K138" s="110"/>
      <c r="L138" s="110"/>
      <c r="M138" s="110"/>
      <c r="N138" s="110"/>
      <c r="O138" s="110"/>
      <c r="P138" s="110"/>
      <c r="Q138" s="110"/>
      <c r="R138" s="110"/>
      <c r="S138" s="110"/>
      <c r="T138" s="110"/>
      <c r="U138" s="110"/>
      <c r="V138" s="110"/>
      <c r="W138" s="110"/>
      <c r="X138" s="110"/>
    </row>
    <row r="139" spans="7:24" ht="14.25" customHeight="1" x14ac:dyDescent="0.25">
      <c r="G139" s="110"/>
      <c r="H139" s="110"/>
      <c r="I139" s="110"/>
      <c r="J139" s="110"/>
      <c r="K139" s="110"/>
      <c r="L139" s="110"/>
      <c r="M139" s="110"/>
      <c r="N139" s="110"/>
      <c r="O139" s="110"/>
      <c r="P139" s="110"/>
      <c r="Q139" s="110"/>
      <c r="R139" s="110"/>
      <c r="S139" s="110"/>
      <c r="T139" s="110"/>
      <c r="U139" s="110"/>
      <c r="V139" s="110"/>
      <c r="W139" s="110"/>
      <c r="X139" s="110"/>
    </row>
    <row r="140" spans="7:24" ht="14.25" customHeight="1" x14ac:dyDescent="0.25">
      <c r="G140" s="110"/>
      <c r="H140" s="110"/>
      <c r="I140" s="110"/>
      <c r="J140" s="110"/>
      <c r="K140" s="110"/>
      <c r="L140" s="110"/>
      <c r="M140" s="110"/>
      <c r="N140" s="110"/>
      <c r="O140" s="110"/>
      <c r="P140" s="110"/>
      <c r="Q140" s="110"/>
      <c r="R140" s="110"/>
      <c r="S140" s="110"/>
      <c r="T140" s="110"/>
      <c r="U140" s="110"/>
      <c r="V140" s="110"/>
      <c r="W140" s="110"/>
      <c r="X140" s="110"/>
    </row>
    <row r="141" spans="7:24" ht="14.25" customHeight="1" x14ac:dyDescent="0.25">
      <c r="G141" s="110"/>
      <c r="H141" s="110"/>
      <c r="I141" s="110"/>
      <c r="J141" s="110"/>
      <c r="K141" s="110"/>
      <c r="L141" s="110"/>
      <c r="M141" s="110"/>
      <c r="N141" s="110"/>
      <c r="O141" s="110"/>
      <c r="P141" s="110"/>
      <c r="Q141" s="110"/>
      <c r="R141" s="110"/>
      <c r="S141" s="110"/>
      <c r="T141" s="110"/>
      <c r="U141" s="110"/>
      <c r="V141" s="110"/>
      <c r="W141" s="110"/>
      <c r="X141" s="110"/>
    </row>
    <row r="142" spans="7:24" ht="14.25" customHeight="1" x14ac:dyDescent="0.25">
      <c r="G142" s="110"/>
      <c r="H142" s="110"/>
      <c r="I142" s="110"/>
      <c r="J142" s="110"/>
      <c r="K142" s="110"/>
      <c r="L142" s="110"/>
      <c r="M142" s="110"/>
      <c r="N142" s="110"/>
      <c r="O142" s="110"/>
      <c r="P142" s="110"/>
      <c r="Q142" s="110"/>
      <c r="R142" s="110"/>
      <c r="S142" s="110"/>
      <c r="T142" s="110"/>
      <c r="U142" s="110"/>
      <c r="V142" s="110"/>
      <c r="W142" s="110"/>
      <c r="X142" s="110"/>
    </row>
    <row r="143" spans="7:24" ht="14.25" customHeight="1" x14ac:dyDescent="0.25">
      <c r="G143" s="110"/>
      <c r="H143" s="110"/>
      <c r="I143" s="110"/>
      <c r="J143" s="110"/>
      <c r="K143" s="110"/>
      <c r="L143" s="110"/>
      <c r="M143" s="110"/>
      <c r="N143" s="110"/>
      <c r="O143" s="110"/>
      <c r="P143" s="110"/>
      <c r="Q143" s="110"/>
      <c r="R143" s="110"/>
      <c r="S143" s="110"/>
      <c r="T143" s="110"/>
      <c r="U143" s="110"/>
      <c r="V143" s="110"/>
      <c r="W143" s="110"/>
      <c r="X143" s="110"/>
    </row>
    <row r="144" spans="7:24" ht="14.25" customHeight="1" x14ac:dyDescent="0.25">
      <c r="G144" s="110"/>
      <c r="H144" s="110"/>
      <c r="I144" s="110"/>
      <c r="J144" s="110"/>
      <c r="K144" s="110"/>
      <c r="L144" s="110"/>
      <c r="M144" s="110"/>
      <c r="N144" s="110"/>
      <c r="O144" s="110"/>
      <c r="P144" s="110"/>
      <c r="Q144" s="110"/>
      <c r="R144" s="110"/>
      <c r="S144" s="110"/>
      <c r="T144" s="110"/>
      <c r="U144" s="110"/>
      <c r="V144" s="110"/>
      <c r="W144" s="110"/>
      <c r="X144" s="110"/>
    </row>
    <row r="145" spans="7:24" ht="14.25" customHeight="1" x14ac:dyDescent="0.25">
      <c r="G145" s="110"/>
      <c r="H145" s="110"/>
      <c r="I145" s="110"/>
      <c r="J145" s="110"/>
      <c r="K145" s="110"/>
      <c r="L145" s="110"/>
      <c r="M145" s="110"/>
      <c r="N145" s="110"/>
      <c r="O145" s="110"/>
      <c r="P145" s="110"/>
      <c r="Q145" s="110"/>
      <c r="R145" s="110"/>
      <c r="S145" s="110"/>
      <c r="T145" s="110"/>
      <c r="U145" s="110"/>
      <c r="V145" s="110"/>
      <c r="W145" s="110"/>
      <c r="X145" s="110"/>
    </row>
    <row r="146" spans="7:24" ht="14.25" customHeight="1" x14ac:dyDescent="0.25">
      <c r="G146" s="110"/>
      <c r="H146" s="110"/>
      <c r="I146" s="110"/>
      <c r="J146" s="110"/>
      <c r="K146" s="110"/>
      <c r="L146" s="110"/>
      <c r="M146" s="110"/>
      <c r="N146" s="110"/>
      <c r="O146" s="110"/>
      <c r="P146" s="110"/>
      <c r="Q146" s="110"/>
      <c r="R146" s="110"/>
      <c r="S146" s="110"/>
      <c r="T146" s="110"/>
      <c r="U146" s="110"/>
      <c r="V146" s="110"/>
      <c r="W146" s="110"/>
      <c r="X146" s="110"/>
    </row>
    <row r="147" spans="7:24" ht="14.25" customHeight="1" x14ac:dyDescent="0.25">
      <c r="G147" s="110"/>
      <c r="H147" s="110"/>
      <c r="I147" s="110"/>
      <c r="J147" s="110"/>
      <c r="K147" s="110"/>
      <c r="L147" s="110"/>
      <c r="M147" s="110"/>
      <c r="N147" s="110"/>
      <c r="O147" s="110"/>
      <c r="P147" s="110"/>
      <c r="Q147" s="110"/>
      <c r="R147" s="110"/>
      <c r="S147" s="110"/>
      <c r="T147" s="110"/>
      <c r="U147" s="110"/>
      <c r="V147" s="110"/>
      <c r="W147" s="110"/>
      <c r="X147" s="110"/>
    </row>
    <row r="148" spans="7:24" ht="14.25" customHeight="1" x14ac:dyDescent="0.25">
      <c r="G148" s="110"/>
      <c r="H148" s="110"/>
      <c r="I148" s="110"/>
      <c r="J148" s="110"/>
      <c r="K148" s="110"/>
      <c r="L148" s="110"/>
      <c r="M148" s="110"/>
      <c r="N148" s="110"/>
      <c r="O148" s="110"/>
      <c r="P148" s="110"/>
      <c r="Q148" s="110"/>
      <c r="R148" s="110"/>
      <c r="S148" s="110"/>
      <c r="T148" s="110"/>
      <c r="U148" s="110"/>
      <c r="V148" s="110"/>
      <c r="W148" s="110"/>
      <c r="X148" s="110"/>
    </row>
    <row r="149" spans="7:24" ht="14.25" customHeight="1" x14ac:dyDescent="0.25">
      <c r="G149" s="110"/>
      <c r="H149" s="110"/>
      <c r="I149" s="110"/>
      <c r="J149" s="110"/>
      <c r="K149" s="110"/>
      <c r="L149" s="110"/>
      <c r="M149" s="110"/>
      <c r="N149" s="110"/>
      <c r="O149" s="110"/>
      <c r="P149" s="110"/>
      <c r="Q149" s="110"/>
      <c r="R149" s="110"/>
      <c r="S149" s="110"/>
      <c r="T149" s="110"/>
      <c r="U149" s="110"/>
      <c r="V149" s="110"/>
      <c r="W149" s="110"/>
      <c r="X149" s="110"/>
    </row>
    <row r="150" spans="7:24" ht="14.25" customHeight="1" x14ac:dyDescent="0.25">
      <c r="G150" s="110"/>
      <c r="H150" s="110"/>
      <c r="I150" s="110"/>
      <c r="J150" s="110"/>
      <c r="K150" s="110"/>
      <c r="L150" s="110"/>
      <c r="M150" s="110"/>
      <c r="N150" s="110"/>
      <c r="O150" s="110"/>
      <c r="P150" s="110"/>
      <c r="Q150" s="110"/>
      <c r="R150" s="110"/>
      <c r="S150" s="110"/>
      <c r="T150" s="110"/>
      <c r="U150" s="110"/>
      <c r="V150" s="110"/>
      <c r="W150" s="110"/>
      <c r="X150" s="110"/>
    </row>
    <row r="151" spans="7:24" ht="14.25" customHeight="1" x14ac:dyDescent="0.25">
      <c r="G151" s="110"/>
      <c r="H151" s="110"/>
      <c r="I151" s="110"/>
      <c r="J151" s="110"/>
      <c r="K151" s="110"/>
      <c r="L151" s="110"/>
      <c r="M151" s="110"/>
      <c r="N151" s="110"/>
      <c r="O151" s="110"/>
      <c r="P151" s="110"/>
      <c r="Q151" s="110"/>
      <c r="R151" s="110"/>
      <c r="S151" s="110"/>
      <c r="T151" s="110"/>
      <c r="U151" s="110"/>
      <c r="V151" s="110"/>
      <c r="W151" s="110"/>
      <c r="X151" s="110"/>
    </row>
    <row r="152" spans="7:24" ht="14.25" customHeight="1" x14ac:dyDescent="0.25">
      <c r="G152" s="110"/>
      <c r="H152" s="110"/>
      <c r="I152" s="110"/>
      <c r="J152" s="110"/>
      <c r="K152" s="110"/>
      <c r="L152" s="110"/>
      <c r="M152" s="110"/>
      <c r="N152" s="110"/>
      <c r="O152" s="110"/>
      <c r="P152" s="110"/>
      <c r="Q152" s="110"/>
      <c r="R152" s="110"/>
      <c r="S152" s="110"/>
      <c r="T152" s="110"/>
      <c r="U152" s="110"/>
      <c r="V152" s="110"/>
      <c r="W152" s="110"/>
      <c r="X152" s="110"/>
    </row>
    <row r="153" spans="7:24" ht="14.25" customHeight="1" x14ac:dyDescent="0.25">
      <c r="G153" s="110"/>
      <c r="H153" s="110"/>
      <c r="I153" s="110"/>
      <c r="J153" s="110"/>
      <c r="K153" s="110"/>
      <c r="L153" s="110"/>
      <c r="M153" s="110"/>
      <c r="N153" s="110"/>
      <c r="O153" s="110"/>
      <c r="P153" s="110"/>
      <c r="Q153" s="110"/>
      <c r="R153" s="110"/>
      <c r="S153" s="110"/>
      <c r="T153" s="110"/>
      <c r="U153" s="110"/>
      <c r="V153" s="110"/>
      <c r="W153" s="110"/>
      <c r="X153" s="110"/>
    </row>
    <row r="154" spans="7:24" ht="14.25" customHeight="1" x14ac:dyDescent="0.25">
      <c r="G154" s="110"/>
      <c r="H154" s="110"/>
      <c r="I154" s="110"/>
      <c r="J154" s="110"/>
      <c r="K154" s="110"/>
      <c r="L154" s="110"/>
      <c r="M154" s="110"/>
      <c r="N154" s="110"/>
      <c r="O154" s="110"/>
      <c r="P154" s="110"/>
      <c r="Q154" s="110"/>
      <c r="R154" s="110"/>
      <c r="S154" s="110"/>
      <c r="T154" s="110"/>
      <c r="U154" s="110"/>
      <c r="V154" s="110"/>
      <c r="W154" s="110"/>
      <c r="X154" s="110"/>
    </row>
    <row r="155" spans="7:24" ht="14.25" customHeight="1" x14ac:dyDescent="0.25">
      <c r="G155" s="110"/>
      <c r="H155" s="110"/>
      <c r="I155" s="110"/>
      <c r="J155" s="110"/>
      <c r="K155" s="110"/>
      <c r="L155" s="110"/>
      <c r="M155" s="110"/>
      <c r="N155" s="110"/>
      <c r="O155" s="110"/>
      <c r="P155" s="110"/>
      <c r="Q155" s="110"/>
      <c r="R155" s="110"/>
      <c r="S155" s="110"/>
      <c r="T155" s="110"/>
      <c r="U155" s="110"/>
      <c r="V155" s="110"/>
      <c r="W155" s="110"/>
      <c r="X155" s="110"/>
    </row>
    <row r="156" spans="7:24" ht="14.25" customHeight="1" x14ac:dyDescent="0.25">
      <c r="G156" s="110"/>
      <c r="H156" s="110"/>
      <c r="I156" s="110"/>
      <c r="J156" s="110"/>
      <c r="K156" s="110"/>
      <c r="L156" s="110"/>
      <c r="M156" s="110"/>
      <c r="N156" s="110"/>
      <c r="O156" s="110"/>
      <c r="P156" s="110"/>
      <c r="Q156" s="110"/>
      <c r="R156" s="110"/>
      <c r="S156" s="110"/>
      <c r="T156" s="110"/>
      <c r="U156" s="110"/>
      <c r="V156" s="110"/>
      <c r="W156" s="110"/>
      <c r="X156" s="110"/>
    </row>
    <row r="157" spans="7:24" ht="14.25" customHeight="1" x14ac:dyDescent="0.25">
      <c r="G157" s="110"/>
      <c r="H157" s="110"/>
      <c r="I157" s="110"/>
      <c r="J157" s="110"/>
      <c r="K157" s="110"/>
      <c r="L157" s="110"/>
      <c r="M157" s="110"/>
      <c r="N157" s="110"/>
      <c r="O157" s="110"/>
      <c r="P157" s="110"/>
      <c r="Q157" s="110"/>
      <c r="R157" s="110"/>
      <c r="S157" s="110"/>
      <c r="T157" s="110"/>
      <c r="U157" s="110"/>
      <c r="V157" s="110"/>
      <c r="W157" s="110"/>
      <c r="X157" s="110"/>
    </row>
    <row r="158" spans="7:24" ht="14.25" customHeight="1" x14ac:dyDescent="0.25">
      <c r="G158" s="110"/>
      <c r="H158" s="110"/>
      <c r="I158" s="110"/>
      <c r="J158" s="110"/>
      <c r="K158" s="110"/>
      <c r="L158" s="110"/>
      <c r="M158" s="110"/>
      <c r="N158" s="110"/>
      <c r="O158" s="110"/>
      <c r="P158" s="110"/>
      <c r="Q158" s="110"/>
      <c r="R158" s="110"/>
      <c r="S158" s="110"/>
      <c r="T158" s="110"/>
      <c r="U158" s="110"/>
      <c r="V158" s="110"/>
      <c r="W158" s="110"/>
      <c r="X158" s="110"/>
    </row>
    <row r="159" spans="7:24" ht="14.25" customHeight="1" x14ac:dyDescent="0.25">
      <c r="G159" s="110"/>
      <c r="H159" s="110"/>
      <c r="I159" s="110"/>
      <c r="J159" s="110"/>
      <c r="K159" s="110"/>
      <c r="L159" s="110"/>
      <c r="M159" s="110"/>
      <c r="N159" s="110"/>
      <c r="O159" s="110"/>
      <c r="P159" s="110"/>
      <c r="Q159" s="110"/>
      <c r="R159" s="110"/>
      <c r="S159" s="110"/>
      <c r="T159" s="110"/>
      <c r="U159" s="110"/>
      <c r="V159" s="110"/>
      <c r="W159" s="110"/>
      <c r="X159" s="110"/>
    </row>
    <row r="160" spans="7:24" ht="14.25" customHeight="1" x14ac:dyDescent="0.25">
      <c r="G160" s="110"/>
      <c r="H160" s="110"/>
      <c r="I160" s="110"/>
      <c r="J160" s="110"/>
      <c r="K160" s="110"/>
      <c r="L160" s="110"/>
      <c r="M160" s="110"/>
      <c r="N160" s="110"/>
      <c r="O160" s="110"/>
      <c r="P160" s="110"/>
      <c r="Q160" s="110"/>
      <c r="R160" s="110"/>
      <c r="S160" s="110"/>
      <c r="T160" s="110"/>
      <c r="U160" s="110"/>
      <c r="V160" s="110"/>
      <c r="W160" s="110"/>
      <c r="X160" s="110"/>
    </row>
    <row r="161" spans="7:24" ht="14.25" customHeight="1" x14ac:dyDescent="0.25">
      <c r="G161" s="110"/>
      <c r="H161" s="110"/>
      <c r="I161" s="110"/>
      <c r="J161" s="110"/>
      <c r="K161" s="110"/>
      <c r="L161" s="110"/>
      <c r="M161" s="110"/>
      <c r="N161" s="110"/>
      <c r="O161" s="110"/>
      <c r="P161" s="110"/>
      <c r="Q161" s="110"/>
      <c r="R161" s="110"/>
      <c r="S161" s="110"/>
      <c r="T161" s="110"/>
      <c r="U161" s="110"/>
      <c r="V161" s="110"/>
      <c r="W161" s="110"/>
      <c r="X161" s="110"/>
    </row>
    <row r="162" spans="7:24" ht="14.25" customHeight="1" x14ac:dyDescent="0.25">
      <c r="G162" s="110"/>
      <c r="H162" s="110"/>
      <c r="I162" s="110"/>
      <c r="J162" s="110"/>
      <c r="K162" s="110"/>
      <c r="L162" s="110"/>
      <c r="M162" s="110"/>
      <c r="N162" s="110"/>
      <c r="O162" s="110"/>
      <c r="P162" s="110"/>
      <c r="Q162" s="110"/>
      <c r="R162" s="110"/>
      <c r="S162" s="110"/>
      <c r="T162" s="110"/>
      <c r="U162" s="110"/>
      <c r="V162" s="110"/>
      <c r="W162" s="110"/>
      <c r="X162" s="110"/>
    </row>
    <row r="163" spans="7:24" ht="14.25" customHeight="1" x14ac:dyDescent="0.25">
      <c r="G163" s="110"/>
      <c r="H163" s="110"/>
      <c r="I163" s="110"/>
      <c r="J163" s="110"/>
      <c r="K163" s="110"/>
      <c r="L163" s="110"/>
      <c r="M163" s="110"/>
      <c r="N163" s="110"/>
      <c r="O163" s="110"/>
      <c r="P163" s="110"/>
      <c r="Q163" s="110"/>
      <c r="R163" s="110"/>
      <c r="S163" s="110"/>
      <c r="T163" s="110"/>
      <c r="U163" s="110"/>
      <c r="V163" s="110"/>
      <c r="W163" s="110"/>
      <c r="X163" s="110"/>
    </row>
    <row r="164" spans="7:24" ht="14.25" customHeight="1" x14ac:dyDescent="0.25">
      <c r="G164" s="110"/>
      <c r="H164" s="110"/>
      <c r="I164" s="110"/>
      <c r="J164" s="110"/>
      <c r="K164" s="110"/>
      <c r="L164" s="110"/>
      <c r="M164" s="110"/>
      <c r="N164" s="110"/>
      <c r="O164" s="110"/>
      <c r="P164" s="110"/>
      <c r="Q164" s="110"/>
      <c r="R164" s="110"/>
      <c r="S164" s="110"/>
      <c r="T164" s="110"/>
      <c r="U164" s="110"/>
      <c r="V164" s="110"/>
      <c r="W164" s="110"/>
      <c r="X164" s="110"/>
    </row>
    <row r="165" spans="7:24" ht="14.25" customHeight="1" x14ac:dyDescent="0.25">
      <c r="G165" s="110"/>
      <c r="H165" s="110"/>
      <c r="I165" s="110"/>
      <c r="J165" s="110"/>
      <c r="K165" s="110"/>
      <c r="L165" s="110"/>
      <c r="M165" s="110"/>
      <c r="N165" s="110"/>
      <c r="O165" s="110"/>
      <c r="P165" s="110"/>
      <c r="Q165" s="110"/>
      <c r="R165" s="110"/>
      <c r="S165" s="110"/>
      <c r="T165" s="110"/>
      <c r="U165" s="110"/>
      <c r="V165" s="110"/>
      <c r="W165" s="110"/>
      <c r="X165" s="110"/>
    </row>
    <row r="166" spans="7:24" ht="14.25" customHeight="1" x14ac:dyDescent="0.25">
      <c r="G166" s="110"/>
      <c r="H166" s="110"/>
      <c r="I166" s="110"/>
      <c r="J166" s="110"/>
      <c r="K166" s="110"/>
      <c r="L166" s="110"/>
      <c r="M166" s="110"/>
      <c r="N166" s="110"/>
      <c r="O166" s="110"/>
      <c r="P166" s="110"/>
      <c r="Q166" s="110"/>
      <c r="R166" s="110"/>
      <c r="S166" s="110"/>
      <c r="T166" s="110"/>
      <c r="U166" s="110"/>
      <c r="V166" s="110"/>
      <c r="W166" s="110"/>
      <c r="X166" s="110"/>
    </row>
    <row r="167" spans="7:24" ht="14.25" customHeight="1" x14ac:dyDescent="0.25">
      <c r="G167" s="110"/>
      <c r="H167" s="110"/>
      <c r="I167" s="110"/>
      <c r="J167" s="110"/>
      <c r="K167" s="110"/>
      <c r="L167" s="110"/>
      <c r="M167" s="110"/>
      <c r="N167" s="110"/>
      <c r="O167" s="110"/>
      <c r="P167" s="110"/>
      <c r="Q167" s="110"/>
      <c r="R167" s="110"/>
      <c r="S167" s="110"/>
      <c r="T167" s="110"/>
      <c r="U167" s="110"/>
      <c r="V167" s="110"/>
      <c r="W167" s="110"/>
      <c r="X167" s="110"/>
    </row>
    <row r="168" spans="7:24" ht="14.25" customHeight="1" x14ac:dyDescent="0.25">
      <c r="G168" s="110"/>
      <c r="H168" s="110"/>
      <c r="I168" s="110"/>
      <c r="J168" s="110"/>
      <c r="K168" s="110"/>
      <c r="L168" s="110"/>
      <c r="M168" s="110"/>
      <c r="N168" s="110"/>
      <c r="O168" s="110"/>
      <c r="P168" s="110"/>
      <c r="Q168" s="110"/>
      <c r="R168" s="110"/>
      <c r="S168" s="110"/>
      <c r="T168" s="110"/>
      <c r="U168" s="110"/>
      <c r="V168" s="110"/>
      <c r="W168" s="110"/>
      <c r="X168" s="110"/>
    </row>
    <row r="169" spans="7:24" ht="14.25" customHeight="1" x14ac:dyDescent="0.25">
      <c r="G169" s="110"/>
      <c r="H169" s="110"/>
      <c r="I169" s="110"/>
      <c r="J169" s="110"/>
      <c r="K169" s="110"/>
      <c r="L169" s="110"/>
      <c r="M169" s="110"/>
      <c r="N169" s="110"/>
      <c r="O169" s="110"/>
      <c r="P169" s="110"/>
      <c r="Q169" s="110"/>
      <c r="R169" s="110"/>
      <c r="S169" s="110"/>
      <c r="T169" s="110"/>
      <c r="U169" s="110"/>
      <c r="V169" s="110"/>
      <c r="W169" s="110"/>
      <c r="X169" s="110"/>
    </row>
    <row r="170" spans="7:24" ht="14.25" customHeight="1" x14ac:dyDescent="0.25">
      <c r="G170" s="110"/>
      <c r="H170" s="110"/>
      <c r="I170" s="110"/>
      <c r="J170" s="110"/>
      <c r="K170" s="110"/>
      <c r="L170" s="110"/>
      <c r="M170" s="110"/>
      <c r="N170" s="110"/>
      <c r="O170" s="110"/>
      <c r="P170" s="110"/>
      <c r="Q170" s="110"/>
      <c r="R170" s="110"/>
      <c r="S170" s="110"/>
      <c r="T170" s="110"/>
      <c r="U170" s="110"/>
      <c r="V170" s="110"/>
      <c r="W170" s="110"/>
      <c r="X170" s="110"/>
    </row>
    <row r="171" spans="7:24" ht="14.25" customHeight="1" x14ac:dyDescent="0.25">
      <c r="G171" s="110"/>
      <c r="H171" s="110"/>
      <c r="I171" s="110"/>
      <c r="J171" s="110"/>
      <c r="K171" s="110"/>
      <c r="L171" s="110"/>
      <c r="M171" s="110"/>
      <c r="N171" s="110"/>
      <c r="O171" s="110"/>
      <c r="P171" s="110"/>
      <c r="Q171" s="110"/>
      <c r="R171" s="110"/>
      <c r="S171" s="110"/>
      <c r="T171" s="110"/>
      <c r="U171" s="110"/>
      <c r="V171" s="110"/>
      <c r="W171" s="110"/>
      <c r="X171" s="110"/>
    </row>
    <row r="172" spans="7:24" ht="14.25" customHeight="1" x14ac:dyDescent="0.25">
      <c r="G172" s="110"/>
      <c r="H172" s="110"/>
      <c r="I172" s="110"/>
      <c r="J172" s="110"/>
      <c r="K172" s="110"/>
      <c r="L172" s="110"/>
      <c r="M172" s="110"/>
      <c r="N172" s="110"/>
      <c r="O172" s="110"/>
      <c r="P172" s="110"/>
      <c r="Q172" s="110"/>
      <c r="R172" s="110"/>
      <c r="S172" s="110"/>
      <c r="T172" s="110"/>
      <c r="U172" s="110"/>
      <c r="V172" s="110"/>
      <c r="W172" s="110"/>
      <c r="X172" s="110"/>
    </row>
    <row r="173" spans="7:24" ht="14.25" customHeight="1" x14ac:dyDescent="0.25">
      <c r="G173" s="110"/>
      <c r="H173" s="110"/>
      <c r="I173" s="110"/>
      <c r="J173" s="110"/>
      <c r="K173" s="110"/>
      <c r="L173" s="110"/>
      <c r="M173" s="110"/>
      <c r="N173" s="110"/>
      <c r="O173" s="110"/>
      <c r="P173" s="110"/>
      <c r="Q173" s="110"/>
      <c r="R173" s="110"/>
      <c r="S173" s="110"/>
      <c r="T173" s="110"/>
      <c r="U173" s="110"/>
      <c r="V173" s="110"/>
      <c r="W173" s="110"/>
      <c r="X173" s="110"/>
    </row>
    <row r="174" spans="7:24" ht="14.25" customHeight="1" x14ac:dyDescent="0.25">
      <c r="G174" s="110"/>
      <c r="H174" s="110"/>
      <c r="I174" s="110"/>
      <c r="J174" s="110"/>
      <c r="K174" s="110"/>
      <c r="L174" s="110"/>
      <c r="M174" s="110"/>
      <c r="N174" s="110"/>
      <c r="O174" s="110"/>
      <c r="P174" s="110"/>
      <c r="Q174" s="110"/>
      <c r="R174" s="110"/>
      <c r="S174" s="110"/>
      <c r="T174" s="110"/>
      <c r="U174" s="110"/>
      <c r="V174" s="110"/>
      <c r="W174" s="110"/>
      <c r="X174" s="110"/>
    </row>
    <row r="175" spans="7:24" ht="14.25" customHeight="1" x14ac:dyDescent="0.25">
      <c r="G175" s="110"/>
      <c r="H175" s="110"/>
      <c r="I175" s="110"/>
      <c r="J175" s="110"/>
      <c r="K175" s="110"/>
      <c r="L175" s="110"/>
      <c r="M175" s="110"/>
      <c r="N175" s="110"/>
      <c r="O175" s="110"/>
      <c r="P175" s="110"/>
      <c r="Q175" s="110"/>
      <c r="R175" s="110"/>
      <c r="S175" s="110"/>
      <c r="T175" s="110"/>
      <c r="U175" s="110"/>
      <c r="V175" s="110"/>
      <c r="W175" s="110"/>
      <c r="X175" s="110"/>
    </row>
    <row r="176" spans="7:24" ht="14.25" customHeight="1" x14ac:dyDescent="0.25">
      <c r="G176" s="110"/>
      <c r="H176" s="110"/>
      <c r="I176" s="110"/>
      <c r="J176" s="110"/>
      <c r="K176" s="110"/>
      <c r="L176" s="110"/>
      <c r="M176" s="110"/>
      <c r="N176" s="110"/>
      <c r="O176" s="110"/>
      <c r="P176" s="110"/>
      <c r="Q176" s="110"/>
      <c r="R176" s="110"/>
      <c r="S176" s="110"/>
      <c r="T176" s="110"/>
      <c r="U176" s="110"/>
      <c r="V176" s="110"/>
      <c r="W176" s="110"/>
      <c r="X176" s="110"/>
    </row>
    <row r="177" spans="7:24" ht="14.25" customHeight="1" x14ac:dyDescent="0.25">
      <c r="G177" s="110"/>
      <c r="H177" s="110"/>
      <c r="I177" s="110"/>
      <c r="J177" s="110"/>
      <c r="K177" s="110"/>
      <c r="L177" s="110"/>
      <c r="M177" s="110"/>
      <c r="N177" s="110"/>
      <c r="O177" s="110"/>
      <c r="P177" s="110"/>
      <c r="Q177" s="110"/>
      <c r="R177" s="110"/>
      <c r="S177" s="110"/>
      <c r="T177" s="110"/>
      <c r="U177" s="110"/>
      <c r="V177" s="110"/>
      <c r="W177" s="110"/>
      <c r="X177" s="110"/>
    </row>
    <row r="178" spans="7:24" ht="14.25" customHeight="1" x14ac:dyDescent="0.25">
      <c r="G178" s="110"/>
      <c r="H178" s="110"/>
      <c r="I178" s="110"/>
      <c r="J178" s="110"/>
      <c r="K178" s="110"/>
      <c r="L178" s="110"/>
      <c r="M178" s="110"/>
      <c r="N178" s="110"/>
      <c r="O178" s="110"/>
      <c r="P178" s="110"/>
      <c r="Q178" s="110"/>
      <c r="R178" s="110"/>
      <c r="S178" s="110"/>
      <c r="T178" s="110"/>
      <c r="U178" s="110"/>
      <c r="V178" s="110"/>
      <c r="W178" s="110"/>
      <c r="X178" s="110"/>
    </row>
    <row r="179" spans="7:24" ht="14.25" customHeight="1" x14ac:dyDescent="0.25">
      <c r="G179" s="110"/>
      <c r="H179" s="110"/>
      <c r="I179" s="110"/>
      <c r="J179" s="110"/>
      <c r="K179" s="110"/>
      <c r="L179" s="110"/>
      <c r="M179" s="110"/>
      <c r="N179" s="110"/>
      <c r="O179" s="110"/>
      <c r="P179" s="110"/>
      <c r="Q179" s="110"/>
      <c r="R179" s="110"/>
      <c r="S179" s="110"/>
      <c r="T179" s="110"/>
      <c r="U179" s="110"/>
      <c r="V179" s="110"/>
      <c r="W179" s="110"/>
      <c r="X179" s="110"/>
    </row>
    <row r="180" spans="7:24" ht="14.25" customHeight="1" x14ac:dyDescent="0.25">
      <c r="G180" s="110"/>
      <c r="H180" s="110"/>
      <c r="I180" s="110"/>
      <c r="J180" s="110"/>
      <c r="K180" s="110"/>
      <c r="L180" s="110"/>
      <c r="M180" s="110"/>
      <c r="N180" s="110"/>
      <c r="O180" s="110"/>
      <c r="P180" s="110"/>
      <c r="Q180" s="110"/>
      <c r="R180" s="110"/>
      <c r="S180" s="110"/>
      <c r="T180" s="110"/>
      <c r="U180" s="110"/>
      <c r="V180" s="110"/>
      <c r="W180" s="110"/>
      <c r="X180" s="110"/>
    </row>
    <row r="181" spans="7:24" ht="14.25" customHeight="1" x14ac:dyDescent="0.25">
      <c r="G181" s="110"/>
      <c r="H181" s="110"/>
      <c r="I181" s="110"/>
      <c r="J181" s="110"/>
      <c r="K181" s="110"/>
      <c r="L181" s="110"/>
      <c r="M181" s="110"/>
      <c r="N181" s="110"/>
      <c r="O181" s="110"/>
      <c r="P181" s="110"/>
      <c r="Q181" s="110"/>
      <c r="R181" s="110"/>
      <c r="S181" s="110"/>
      <c r="T181" s="110"/>
      <c r="U181" s="110"/>
      <c r="V181" s="110"/>
      <c r="W181" s="110"/>
      <c r="X181" s="110"/>
    </row>
    <row r="182" spans="7:24" ht="14.25" customHeight="1" x14ac:dyDescent="0.25">
      <c r="G182" s="110"/>
      <c r="H182" s="110"/>
      <c r="I182" s="110"/>
      <c r="J182" s="110"/>
      <c r="K182" s="110"/>
      <c r="L182" s="110"/>
      <c r="M182" s="110"/>
      <c r="N182" s="110"/>
      <c r="O182" s="110"/>
      <c r="P182" s="110"/>
      <c r="Q182" s="110"/>
      <c r="R182" s="110"/>
      <c r="S182" s="110"/>
      <c r="T182" s="110"/>
      <c r="U182" s="110"/>
      <c r="V182" s="110"/>
      <c r="W182" s="110"/>
      <c r="X182" s="110"/>
    </row>
    <row r="183" spans="7:24" ht="14.25" customHeight="1" x14ac:dyDescent="0.25">
      <c r="G183" s="110"/>
      <c r="H183" s="110"/>
      <c r="I183" s="110"/>
      <c r="J183" s="110"/>
      <c r="K183" s="110"/>
      <c r="L183" s="110"/>
      <c r="M183" s="110"/>
      <c r="N183" s="110"/>
      <c r="O183" s="110"/>
      <c r="P183" s="110"/>
      <c r="Q183" s="110"/>
      <c r="R183" s="110"/>
      <c r="S183" s="110"/>
      <c r="T183" s="110"/>
      <c r="U183" s="110"/>
      <c r="V183" s="110"/>
      <c r="W183" s="110"/>
      <c r="X183" s="110"/>
    </row>
    <row r="184" spans="7:24" ht="14.25" customHeight="1" x14ac:dyDescent="0.25">
      <c r="G184" s="110"/>
      <c r="H184" s="110"/>
      <c r="I184" s="110"/>
      <c r="J184" s="110"/>
      <c r="K184" s="110"/>
      <c r="L184" s="110"/>
      <c r="M184" s="110"/>
      <c r="N184" s="110"/>
      <c r="O184" s="110"/>
      <c r="P184" s="110"/>
      <c r="Q184" s="110"/>
      <c r="R184" s="110"/>
      <c r="S184" s="110"/>
      <c r="T184" s="110"/>
      <c r="U184" s="110"/>
      <c r="V184" s="110"/>
      <c r="W184" s="110"/>
      <c r="X184" s="110"/>
    </row>
    <row r="185" spans="7:24" ht="14.25" customHeight="1" x14ac:dyDescent="0.25">
      <c r="G185" s="110"/>
      <c r="H185" s="110"/>
      <c r="I185" s="110"/>
      <c r="J185" s="110"/>
      <c r="K185" s="110"/>
      <c r="L185" s="110"/>
      <c r="M185" s="110"/>
      <c r="N185" s="110"/>
      <c r="O185" s="110"/>
      <c r="P185" s="110"/>
      <c r="Q185" s="110"/>
      <c r="R185" s="110"/>
      <c r="S185" s="110"/>
      <c r="T185" s="110"/>
      <c r="U185" s="110"/>
      <c r="V185" s="110"/>
      <c r="W185" s="110"/>
      <c r="X185" s="110"/>
    </row>
    <row r="186" spans="7:24" ht="14.25" customHeight="1" x14ac:dyDescent="0.25">
      <c r="G186" s="110"/>
      <c r="H186" s="110"/>
      <c r="I186" s="110"/>
      <c r="J186" s="110"/>
      <c r="K186" s="110"/>
      <c r="L186" s="110"/>
      <c r="M186" s="110"/>
      <c r="N186" s="110"/>
      <c r="O186" s="110"/>
      <c r="P186" s="110"/>
      <c r="Q186" s="110"/>
      <c r="R186" s="110"/>
      <c r="S186" s="110"/>
      <c r="T186" s="110"/>
      <c r="U186" s="110"/>
      <c r="V186" s="110"/>
      <c r="W186" s="110"/>
      <c r="X186" s="110"/>
    </row>
    <row r="187" spans="7:24" ht="14.25" customHeight="1" x14ac:dyDescent="0.25">
      <c r="G187" s="110"/>
      <c r="H187" s="110"/>
      <c r="I187" s="110"/>
      <c r="J187" s="110"/>
      <c r="K187" s="110"/>
      <c r="L187" s="110"/>
      <c r="M187" s="110"/>
      <c r="N187" s="110"/>
      <c r="O187" s="110"/>
      <c r="P187" s="110"/>
      <c r="Q187" s="110"/>
      <c r="R187" s="110"/>
      <c r="S187" s="110"/>
      <c r="T187" s="110"/>
      <c r="U187" s="110"/>
      <c r="V187" s="110"/>
      <c r="W187" s="110"/>
      <c r="X187" s="110"/>
    </row>
    <row r="188" spans="7:24" ht="14.25" customHeight="1" x14ac:dyDescent="0.25">
      <c r="G188" s="110"/>
      <c r="H188" s="110"/>
      <c r="I188" s="110"/>
      <c r="J188" s="110"/>
      <c r="K188" s="110"/>
      <c r="L188" s="110"/>
      <c r="M188" s="110"/>
      <c r="N188" s="110"/>
      <c r="O188" s="110"/>
      <c r="P188" s="110"/>
      <c r="Q188" s="110"/>
      <c r="R188" s="110"/>
      <c r="S188" s="110"/>
      <c r="T188" s="110"/>
      <c r="U188" s="110"/>
      <c r="V188" s="110"/>
      <c r="W188" s="110"/>
      <c r="X188" s="110"/>
    </row>
    <row r="189" spans="7:24" ht="14.25" customHeight="1" x14ac:dyDescent="0.25">
      <c r="G189" s="110"/>
      <c r="H189" s="110"/>
      <c r="I189" s="110"/>
      <c r="J189" s="110"/>
      <c r="K189" s="110"/>
      <c r="L189" s="110"/>
      <c r="M189" s="110"/>
      <c r="N189" s="110"/>
      <c r="O189" s="110"/>
      <c r="P189" s="110"/>
      <c r="Q189" s="110"/>
      <c r="R189" s="110"/>
      <c r="S189" s="110"/>
      <c r="T189" s="110"/>
      <c r="U189" s="110"/>
      <c r="V189" s="110"/>
      <c r="W189" s="110"/>
      <c r="X189" s="110"/>
    </row>
    <row r="190" spans="7:24" ht="14.25" customHeight="1" x14ac:dyDescent="0.25">
      <c r="G190" s="110"/>
      <c r="H190" s="110"/>
      <c r="I190" s="110"/>
      <c r="J190" s="110"/>
      <c r="K190" s="110"/>
      <c r="L190" s="110"/>
      <c r="M190" s="110"/>
      <c r="N190" s="110"/>
      <c r="O190" s="110"/>
      <c r="P190" s="110"/>
      <c r="Q190" s="110"/>
      <c r="R190" s="110"/>
      <c r="S190" s="110"/>
      <c r="T190" s="110"/>
      <c r="U190" s="110"/>
      <c r="V190" s="110"/>
      <c r="W190" s="110"/>
      <c r="X190" s="110"/>
    </row>
    <row r="191" spans="7:24" ht="14.25" customHeight="1" x14ac:dyDescent="0.25">
      <c r="G191" s="110"/>
      <c r="H191" s="110"/>
      <c r="I191" s="110"/>
      <c r="J191" s="110"/>
      <c r="K191" s="110"/>
      <c r="L191" s="110"/>
      <c r="M191" s="110"/>
      <c r="N191" s="110"/>
      <c r="O191" s="110"/>
      <c r="P191" s="110"/>
      <c r="Q191" s="110"/>
      <c r="R191" s="110"/>
      <c r="S191" s="110"/>
      <c r="T191" s="110"/>
      <c r="U191" s="110"/>
      <c r="V191" s="110"/>
      <c r="W191" s="110"/>
      <c r="X191" s="110"/>
    </row>
    <row r="192" spans="7:24" ht="14.25" customHeight="1" x14ac:dyDescent="0.25">
      <c r="G192" s="110"/>
      <c r="H192" s="110"/>
      <c r="I192" s="110"/>
      <c r="J192" s="110"/>
      <c r="K192" s="110"/>
      <c r="L192" s="110"/>
      <c r="M192" s="110"/>
      <c r="N192" s="110"/>
      <c r="O192" s="110"/>
      <c r="P192" s="110"/>
      <c r="Q192" s="110"/>
      <c r="R192" s="110"/>
      <c r="S192" s="110"/>
      <c r="T192" s="110"/>
      <c r="U192" s="110"/>
      <c r="V192" s="110"/>
      <c r="W192" s="110"/>
      <c r="X192" s="110"/>
    </row>
    <row r="193" spans="7:24" ht="14.25" customHeight="1" x14ac:dyDescent="0.25">
      <c r="G193" s="110"/>
      <c r="H193" s="110"/>
      <c r="I193" s="110"/>
      <c r="J193" s="110"/>
      <c r="K193" s="110"/>
      <c r="L193" s="110"/>
      <c r="M193" s="110"/>
      <c r="N193" s="110"/>
      <c r="O193" s="110"/>
      <c r="P193" s="110"/>
      <c r="Q193" s="110"/>
      <c r="R193" s="110"/>
      <c r="S193" s="110"/>
      <c r="T193" s="110"/>
      <c r="U193" s="110"/>
      <c r="V193" s="110"/>
      <c r="W193" s="110"/>
      <c r="X193" s="110"/>
    </row>
    <row r="194" spans="7:24" ht="14.25" customHeight="1" x14ac:dyDescent="0.25">
      <c r="G194" s="110"/>
      <c r="H194" s="110"/>
      <c r="I194" s="110"/>
      <c r="J194" s="110"/>
      <c r="K194" s="110"/>
      <c r="L194" s="110"/>
      <c r="M194" s="110"/>
      <c r="N194" s="110"/>
      <c r="O194" s="110"/>
      <c r="P194" s="110"/>
      <c r="Q194" s="110"/>
      <c r="R194" s="110"/>
      <c r="S194" s="110"/>
      <c r="T194" s="110"/>
      <c r="U194" s="110"/>
      <c r="V194" s="110"/>
      <c r="W194" s="110"/>
      <c r="X194" s="110"/>
    </row>
    <row r="195" spans="7:24" ht="14.25" customHeight="1" x14ac:dyDescent="0.25">
      <c r="G195" s="110"/>
      <c r="H195" s="110"/>
      <c r="I195" s="110"/>
      <c r="J195" s="110"/>
      <c r="K195" s="110"/>
      <c r="L195" s="110"/>
      <c r="M195" s="110"/>
      <c r="N195" s="110"/>
      <c r="O195" s="110"/>
      <c r="P195" s="110"/>
      <c r="Q195" s="110"/>
      <c r="R195" s="110"/>
      <c r="S195" s="110"/>
      <c r="T195" s="110"/>
      <c r="U195" s="110"/>
      <c r="V195" s="110"/>
      <c r="W195" s="110"/>
      <c r="X195" s="110"/>
    </row>
    <row r="196" spans="7:24" ht="14.25" customHeight="1" x14ac:dyDescent="0.25">
      <c r="G196" s="110"/>
      <c r="H196" s="110"/>
      <c r="I196" s="110"/>
      <c r="J196" s="110"/>
      <c r="K196" s="110"/>
      <c r="L196" s="110"/>
      <c r="M196" s="110"/>
      <c r="N196" s="110"/>
      <c r="O196" s="110"/>
      <c r="P196" s="110"/>
      <c r="Q196" s="110"/>
      <c r="R196" s="110"/>
      <c r="S196" s="110"/>
      <c r="T196" s="110"/>
      <c r="U196" s="110"/>
      <c r="V196" s="110"/>
      <c r="W196" s="110"/>
      <c r="X196" s="110"/>
    </row>
    <row r="197" spans="7:24" ht="14.25" customHeight="1" x14ac:dyDescent="0.25">
      <c r="G197" s="110"/>
      <c r="H197" s="110"/>
      <c r="I197" s="110"/>
      <c r="J197" s="110"/>
      <c r="K197" s="110"/>
      <c r="L197" s="110"/>
      <c r="M197" s="110"/>
      <c r="N197" s="110"/>
      <c r="O197" s="110"/>
      <c r="P197" s="110"/>
      <c r="Q197" s="110"/>
      <c r="R197" s="110"/>
      <c r="S197" s="110"/>
      <c r="T197" s="110"/>
      <c r="U197" s="110"/>
      <c r="V197" s="110"/>
      <c r="W197" s="110"/>
      <c r="X197" s="110"/>
    </row>
    <row r="198" spans="7:24" ht="14.25" customHeight="1" x14ac:dyDescent="0.25">
      <c r="G198" s="110"/>
      <c r="H198" s="110"/>
      <c r="I198" s="110"/>
      <c r="J198" s="110"/>
      <c r="K198" s="110"/>
      <c r="L198" s="110"/>
      <c r="M198" s="110"/>
      <c r="N198" s="110"/>
      <c r="O198" s="110"/>
      <c r="P198" s="110"/>
      <c r="Q198" s="110"/>
      <c r="R198" s="110"/>
      <c r="S198" s="110"/>
      <c r="T198" s="110"/>
      <c r="U198" s="110"/>
      <c r="V198" s="110"/>
      <c r="W198" s="110"/>
      <c r="X198" s="110"/>
    </row>
    <row r="199" spans="7:24" ht="14.25" customHeight="1" x14ac:dyDescent="0.25">
      <c r="G199" s="110"/>
      <c r="H199" s="110"/>
      <c r="I199" s="110"/>
      <c r="J199" s="110"/>
      <c r="K199" s="110"/>
      <c r="L199" s="110"/>
      <c r="M199" s="110"/>
      <c r="N199" s="110"/>
      <c r="O199" s="110"/>
      <c r="P199" s="110"/>
      <c r="Q199" s="110"/>
      <c r="R199" s="110"/>
      <c r="S199" s="110"/>
      <c r="T199" s="110"/>
      <c r="U199" s="110"/>
      <c r="V199" s="110"/>
      <c r="W199" s="110"/>
      <c r="X199" s="110"/>
    </row>
    <row r="200" spans="7:24" ht="14.25" customHeight="1" x14ac:dyDescent="0.25">
      <c r="G200" s="110"/>
      <c r="H200" s="110"/>
      <c r="I200" s="110"/>
      <c r="J200" s="110"/>
      <c r="K200" s="110"/>
      <c r="L200" s="110"/>
      <c r="M200" s="110"/>
      <c r="N200" s="110"/>
      <c r="O200" s="110"/>
      <c r="P200" s="110"/>
      <c r="Q200" s="110"/>
      <c r="R200" s="110"/>
      <c r="S200" s="110"/>
      <c r="T200" s="110"/>
      <c r="U200" s="110"/>
      <c r="V200" s="110"/>
      <c r="W200" s="110"/>
      <c r="X200" s="110"/>
    </row>
  </sheetData>
  <mergeCells count="32">
    <mergeCell ref="B36:E36"/>
    <mergeCell ref="B32:E32"/>
    <mergeCell ref="B4:E4"/>
    <mergeCell ref="V22:AN22"/>
    <mergeCell ref="B16:E16"/>
    <mergeCell ref="B19:E19"/>
    <mergeCell ref="J23:K23"/>
    <mergeCell ref="B10:E10"/>
    <mergeCell ref="B28:E28"/>
    <mergeCell ref="B34:E34"/>
    <mergeCell ref="L22:U22"/>
    <mergeCell ref="G9:Z11"/>
    <mergeCell ref="B6:E6"/>
    <mergeCell ref="B30:E30"/>
    <mergeCell ref="B15:E15"/>
    <mergeCell ref="B20:E20"/>
    <mergeCell ref="AO22:AT22"/>
    <mergeCell ref="G7:AR7"/>
    <mergeCell ref="H27:Y27"/>
    <mergeCell ref="B18:E18"/>
    <mergeCell ref="V23:AN23"/>
    <mergeCell ref="B12:E12"/>
    <mergeCell ref="H22:I22"/>
    <mergeCell ref="J22:K22"/>
    <mergeCell ref="B14:E14"/>
    <mergeCell ref="B17:E17"/>
    <mergeCell ref="B8:E8"/>
    <mergeCell ref="L23:U23"/>
    <mergeCell ref="AO23:AT23"/>
    <mergeCell ref="B13:E13"/>
    <mergeCell ref="Z27:AQ27"/>
    <mergeCell ref="H23:I23"/>
  </mergeCells>
  <hyperlinks>
    <hyperlink ref="B4" location="PANDUAN!A1" display="PANDUAN" xr:uid="{00000000-0004-0000-6D00-000000000000}"/>
    <hyperlink ref="B6" location="'EWS DIRECTORY'!A1" display="EWS DIRECTORY" xr:uid="{00000000-0004-0000-6D00-000001000000}"/>
    <hyperlink ref="B8" location="'DATA PEMICU'!A1" display="DATA PEMICU" xr:uid="{00000000-0004-0000-6D00-000002000000}"/>
    <hyperlink ref="B10" location="'DATA PENGUJI'!A1" display="DATA PENGUJI" xr:uid="{00000000-0004-0000-6D00-000003000000}"/>
    <hyperlink ref="B12" location="'MAIN LEVEL'!A1" display="MAIN LEVEL" xr:uid="{00000000-0004-0000-6D00-000004000000}"/>
  </hyperlinks>
  <pageMargins left="0.51181102362204722" right="0.15748031496062989" top="0.55118110236220474" bottom="0.55118110236220474" header="0" footer="0"/>
  <pageSetup paperSize="9" scale="60" orientation="landscape"/>
  <headerFooter>
    <oddFooter>&amp;Rhalaman &amp;P dari</oddFooter>
  </headerFooter>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E00-000000000000}">
  <sheetPr codeName="Sheet359">
    <tabColor theme="4" tint="-0.249977111117893"/>
  </sheetPr>
  <dimension ref="A2:AX55"/>
  <sheetViews>
    <sheetView topLeftCell="B6" zoomScaleNormal="100" workbookViewId="0">
      <selection activeCell="AQ18" sqref="AQ18:AU18"/>
    </sheetView>
  </sheetViews>
  <sheetFormatPr defaultColWidth="3.5546875" defaultRowHeight="13.8" x14ac:dyDescent="0.25"/>
  <cols>
    <col min="1" max="1" width="3" style="110" hidden="1" customWidth="1"/>
    <col min="2" max="5" width="3.88671875" style="177" customWidth="1"/>
    <col min="6" max="6" width="3.88671875" style="110" customWidth="1"/>
    <col min="7" max="45" width="3.6640625" style="254" customWidth="1"/>
    <col min="46" max="46" width="4.44140625" style="254" customWidth="1"/>
    <col min="47" max="47" width="3.6640625" style="254" customWidth="1"/>
    <col min="48" max="48" width="3.5546875" style="254" customWidth="1"/>
    <col min="49" max="16384" width="3.5546875" style="254"/>
  </cols>
  <sheetData>
    <row r="2" spans="2:47" x14ac:dyDescent="0.25">
      <c r="G2" s="55" t="s">
        <v>1674</v>
      </c>
      <c r="H2" s="55"/>
      <c r="I2" s="55"/>
      <c r="J2" s="55"/>
      <c r="K2" s="55"/>
      <c r="L2" s="55"/>
      <c r="M2" s="55"/>
      <c r="N2" s="55"/>
      <c r="AT2" s="443"/>
      <c r="AU2" s="443"/>
    </row>
    <row r="3" spans="2:47" x14ac:dyDescent="0.25">
      <c r="B3" s="111"/>
      <c r="C3" s="111"/>
      <c r="D3" s="111"/>
      <c r="E3" s="111"/>
      <c r="G3" s="55"/>
      <c r="H3" s="55"/>
      <c r="I3" s="55"/>
      <c r="J3" s="55"/>
      <c r="K3" s="55"/>
      <c r="L3" s="55"/>
      <c r="M3" s="55"/>
      <c r="N3" s="55"/>
      <c r="AT3" s="443"/>
      <c r="AU3" s="443"/>
    </row>
    <row r="4" spans="2:47" x14ac:dyDescent="0.25">
      <c r="B4" s="762" t="s">
        <v>79</v>
      </c>
      <c r="C4" s="761"/>
      <c r="D4" s="761"/>
      <c r="E4" s="761"/>
      <c r="G4" s="55"/>
      <c r="H4" s="55"/>
      <c r="I4" s="55"/>
      <c r="J4" s="55"/>
      <c r="K4" s="55"/>
      <c r="L4" s="55"/>
      <c r="M4" s="55"/>
      <c r="N4" s="55"/>
      <c r="AT4" s="443"/>
      <c r="AU4" s="443"/>
    </row>
    <row r="5" spans="2:47" x14ac:dyDescent="0.25">
      <c r="B5" s="111"/>
      <c r="C5" s="111"/>
      <c r="D5" s="111"/>
      <c r="E5" s="111"/>
      <c r="G5" s="55"/>
      <c r="H5" s="55"/>
      <c r="I5" s="55"/>
      <c r="J5" s="55"/>
      <c r="K5" s="55"/>
      <c r="L5" s="55"/>
      <c r="M5" s="55"/>
      <c r="N5" s="55"/>
      <c r="AT5" s="443"/>
      <c r="AU5" s="443"/>
    </row>
    <row r="6" spans="2:47" x14ac:dyDescent="0.25">
      <c r="B6" s="762" t="s">
        <v>87</v>
      </c>
      <c r="C6" s="761"/>
      <c r="D6" s="761"/>
      <c r="E6" s="761"/>
      <c r="G6" s="55"/>
      <c r="H6" s="55"/>
      <c r="I6" s="55"/>
      <c r="J6" s="55"/>
      <c r="K6" s="55"/>
      <c r="L6" s="55"/>
      <c r="M6" s="55"/>
      <c r="N6" s="55"/>
      <c r="AT6" s="443"/>
      <c r="AU6" s="443"/>
    </row>
    <row r="7" spans="2:47" ht="15" customHeight="1" x14ac:dyDescent="0.25">
      <c r="B7" s="111"/>
      <c r="C7" s="111"/>
      <c r="D7" s="111"/>
      <c r="E7" s="111"/>
      <c r="G7" s="996" t="s">
        <v>1774</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c r="AI7" s="792"/>
      <c r="AJ7" s="792"/>
      <c r="AK7" s="792"/>
      <c r="AL7" s="792"/>
      <c r="AM7" s="792"/>
      <c r="AN7" s="792"/>
      <c r="AO7" s="792"/>
      <c r="AP7" s="792"/>
      <c r="AQ7" s="792"/>
      <c r="AR7" s="792"/>
      <c r="AS7" s="58"/>
      <c r="AT7" s="443"/>
      <c r="AU7" s="443"/>
    </row>
    <row r="8" spans="2:47" x14ac:dyDescent="0.25">
      <c r="B8" s="762" t="s">
        <v>94</v>
      </c>
      <c r="C8" s="761"/>
      <c r="D8" s="761"/>
      <c r="E8" s="761"/>
      <c r="G8" s="55"/>
      <c r="H8" s="55"/>
      <c r="I8" s="55"/>
      <c r="J8" s="55"/>
      <c r="K8" s="55"/>
      <c r="L8" s="55"/>
      <c r="M8" s="55"/>
      <c r="N8" s="55"/>
      <c r="AT8" s="443"/>
      <c r="AU8" s="443"/>
    </row>
    <row r="9" spans="2:47" x14ac:dyDescent="0.25">
      <c r="B9" s="111"/>
      <c r="C9" s="111"/>
      <c r="D9" s="111"/>
      <c r="E9" s="111"/>
      <c r="G9" s="999" t="str">
        <f>"Rincian "&amp;'C-6'!G9&amp;" "&amp;'C-6-1'!M22</f>
        <v>Rincian Penghasilan Lainnya Berdasarkan pemeriksaan langsung terhadap bukti pendukung</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c r="AU9" s="443"/>
    </row>
    <row r="10" spans="2:47" x14ac:dyDescent="0.25">
      <c r="B10" s="762" t="s">
        <v>101</v>
      </c>
      <c r="C10" s="761"/>
      <c r="D10" s="761"/>
      <c r="E10" s="761"/>
      <c r="G10" s="1001"/>
      <c r="H10" s="792"/>
      <c r="I10" s="792"/>
      <c r="J10" s="792"/>
      <c r="K10" s="792"/>
      <c r="L10" s="792"/>
      <c r="M10" s="792"/>
      <c r="N10" s="792"/>
      <c r="O10" s="792"/>
      <c r="P10" s="792"/>
      <c r="Q10" s="792"/>
      <c r="R10" s="792"/>
      <c r="S10" s="792"/>
      <c r="T10" s="792"/>
      <c r="U10" s="792"/>
      <c r="V10" s="792"/>
      <c r="W10" s="792"/>
      <c r="X10" s="792"/>
      <c r="Y10" s="792"/>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c r="AU10" s="443"/>
    </row>
    <row r="11" spans="2:47"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c r="AU11" s="443"/>
    </row>
    <row r="12" spans="2:47" x14ac:dyDescent="0.25">
      <c r="B12" s="762" t="s">
        <v>106</v>
      </c>
      <c r="C12" s="761"/>
      <c r="D12" s="761"/>
      <c r="E12" s="761"/>
      <c r="AT12" s="443"/>
      <c r="AU12" s="443"/>
    </row>
    <row r="13" spans="2:47" x14ac:dyDescent="0.25">
      <c r="B13" s="962" t="str">
        <f>HYPERLINK("#'"&amp;'EWS DIRECTORY'!$J$106&amp;"'!A1",'EWS DIRECTORY'!$J$106)</f>
        <v>C-6</v>
      </c>
      <c r="C13" s="761"/>
      <c r="D13" s="761"/>
      <c r="E13" s="761"/>
      <c r="G13" s="55" t="s">
        <v>1680</v>
      </c>
      <c r="H13" s="55"/>
      <c r="AT13" s="443"/>
      <c r="AU13" s="443"/>
    </row>
    <row r="14" spans="2:47" x14ac:dyDescent="0.25">
      <c r="B14" s="931" t="str">
        <f>HYPERLINK("#'"&amp;'EWS DIRECTORY'!$J$107&amp;"'!A1",'EWS DIRECTORY'!$J$107)</f>
        <v>C-6-1</v>
      </c>
      <c r="C14" s="761"/>
      <c r="D14" s="761"/>
      <c r="E14" s="761"/>
      <c r="G14" s="55"/>
      <c r="H14" s="55"/>
      <c r="AT14" s="443"/>
      <c r="AU14" s="443"/>
    </row>
    <row r="15" spans="2:47" x14ac:dyDescent="0.25">
      <c r="B15" s="929" t="str">
        <f>HYPERLINK("#'"&amp;'EWS DIRECTORY'!$J$108&amp;"'!A1",'EWS DIRECTORY'!$J$108)</f>
        <v>C-6-1-1</v>
      </c>
      <c r="C15" s="761"/>
      <c r="D15" s="761"/>
      <c r="E15" s="761"/>
      <c r="G15" s="55"/>
      <c r="H15" s="55"/>
      <c r="AT15" s="443"/>
      <c r="AU15" s="443"/>
    </row>
    <row r="16" spans="2:47" x14ac:dyDescent="0.25">
      <c r="B16" s="929" t="str">
        <f>HYPERLINK("#'"&amp;'EWS DIRECTORY'!$J$109&amp;"'!A1",'EWS DIRECTORY'!$J$109)</f>
        <v>C-6-1-2</v>
      </c>
      <c r="C16" s="761"/>
      <c r="D16" s="761"/>
      <c r="E16" s="761"/>
      <c r="G16" s="55"/>
      <c r="H16" s="55"/>
      <c r="AT16" s="443"/>
      <c r="AU16" s="443"/>
    </row>
    <row r="17" spans="1:50" x14ac:dyDescent="0.25">
      <c r="B17" s="927" t="str">
        <f>HYPERLINK("#'"&amp;'EWS DIRECTORY'!$J$110&amp;"'!A1",'EWS DIRECTORY'!$J$110)</f>
        <v>C-6-1-3</v>
      </c>
      <c r="C17" s="761"/>
      <c r="D17" s="761"/>
      <c r="E17" s="761"/>
      <c r="G17" s="55" t="s">
        <v>1681</v>
      </c>
      <c r="H17" s="55"/>
      <c r="I17" s="55"/>
      <c r="AT17" s="443"/>
      <c r="AU17" s="443"/>
    </row>
    <row r="18" spans="1:50" x14ac:dyDescent="0.25">
      <c r="B18" s="929" t="str">
        <f>HYPERLINK("#'"&amp;'EWS DIRECTORY'!$J$111&amp;"'!A1",'EWS DIRECTORY'!$J$111)</f>
        <v>C-6-1-4</v>
      </c>
      <c r="C18" s="761"/>
      <c r="D18" s="761"/>
      <c r="E18" s="761"/>
      <c r="G18" s="55" t="s">
        <v>1744</v>
      </c>
      <c r="H18" s="55"/>
      <c r="I18" s="55" t="s">
        <v>1744</v>
      </c>
      <c r="AT18" s="443"/>
      <c r="AU18" s="443"/>
    </row>
    <row r="19" spans="1:50" x14ac:dyDescent="0.25">
      <c r="B19" s="929" t="str">
        <f>HYPERLINK("#'"&amp;'EWS DIRECTORY'!$J$112&amp;"'!A1",'EWS DIRECTORY'!$J$112)</f>
        <v>C-6-1-5</v>
      </c>
      <c r="C19" s="761"/>
      <c r="D19" s="761"/>
      <c r="E19" s="761"/>
      <c r="AT19" s="443"/>
      <c r="AU19" s="443"/>
    </row>
    <row r="20" spans="1:50" s="271" customFormat="1" x14ac:dyDescent="0.25">
      <c r="A20" s="110"/>
      <c r="B20" s="929" t="str">
        <f>HYPERLINK("#'"&amp;'EWS DIRECTORY'!$J$113&amp;"'!A1",'EWS DIRECTORY'!$J$113)</f>
        <v>C-6-1-6</v>
      </c>
      <c r="C20" s="896"/>
      <c r="D20" s="896"/>
      <c r="E20" s="896"/>
      <c r="F20" s="110"/>
      <c r="G20" s="55" t="s">
        <v>1851</v>
      </c>
      <c r="AT20" s="443"/>
      <c r="AU20" s="443"/>
    </row>
    <row r="21" spans="1:50" x14ac:dyDescent="0.25">
      <c r="G21" s="55"/>
      <c r="AT21" s="443"/>
      <c r="AU21" s="443"/>
    </row>
    <row r="22" spans="1:50" ht="15" customHeight="1" x14ac:dyDescent="0.25">
      <c r="G22" s="55"/>
      <c r="H22" s="990" t="s">
        <v>1445</v>
      </c>
      <c r="I22" s="790"/>
      <c r="J22" s="990" t="s">
        <v>1478</v>
      </c>
      <c r="K22" s="789"/>
      <c r="L22" s="789"/>
      <c r="M22" s="790"/>
      <c r="N22" s="994" t="s">
        <v>1792</v>
      </c>
      <c r="O22" s="764"/>
      <c r="P22" s="764"/>
      <c r="Q22" s="764"/>
      <c r="R22" s="764"/>
      <c r="S22" s="764"/>
      <c r="T22" s="764"/>
      <c r="U22" s="764"/>
      <c r="V22" s="764"/>
      <c r="W22" s="764"/>
      <c r="X22" s="764"/>
      <c r="Y22" s="764"/>
      <c r="Z22" s="765"/>
      <c r="AA22" s="994" t="s">
        <v>1793</v>
      </c>
      <c r="AB22" s="764"/>
      <c r="AC22" s="764"/>
      <c r="AD22" s="764"/>
      <c r="AE22" s="764"/>
      <c r="AF22" s="764"/>
      <c r="AG22" s="764"/>
      <c r="AH22" s="764"/>
      <c r="AI22" s="764"/>
      <c r="AJ22" s="764"/>
      <c r="AK22" s="764"/>
      <c r="AL22" s="764"/>
      <c r="AM22" s="764"/>
      <c r="AN22" s="764"/>
      <c r="AO22" s="764"/>
      <c r="AP22" s="764"/>
      <c r="AQ22" s="764"/>
      <c r="AR22" s="764"/>
      <c r="AS22" s="765"/>
      <c r="AT22" s="990" t="s">
        <v>1481</v>
      </c>
      <c r="AU22" s="789"/>
      <c r="AV22" s="789"/>
      <c r="AW22" s="789"/>
      <c r="AX22" s="790"/>
    </row>
    <row r="23" spans="1:50" x14ac:dyDescent="0.25">
      <c r="G23" s="55"/>
      <c r="H23" s="806"/>
      <c r="I23" s="807"/>
      <c r="J23" s="806"/>
      <c r="K23" s="794"/>
      <c r="L23" s="794"/>
      <c r="M23" s="807"/>
      <c r="N23" s="978" t="s">
        <v>796</v>
      </c>
      <c r="O23" s="764"/>
      <c r="P23" s="764"/>
      <c r="Q23" s="764"/>
      <c r="R23" s="764"/>
      <c r="S23" s="764"/>
      <c r="T23" s="765"/>
      <c r="U23" s="978" t="s">
        <v>1401</v>
      </c>
      <c r="V23" s="764"/>
      <c r="W23" s="764"/>
      <c r="X23" s="764"/>
      <c r="Y23" s="764"/>
      <c r="Z23" s="765"/>
      <c r="AA23" s="978" t="s">
        <v>796</v>
      </c>
      <c r="AB23" s="764"/>
      <c r="AC23" s="764"/>
      <c r="AD23" s="764"/>
      <c r="AE23" s="764"/>
      <c r="AF23" s="765"/>
      <c r="AG23" s="978" t="s">
        <v>1794</v>
      </c>
      <c r="AH23" s="764"/>
      <c r="AI23" s="764"/>
      <c r="AJ23" s="764"/>
      <c r="AK23" s="764"/>
      <c r="AL23" s="764"/>
      <c r="AM23" s="765"/>
      <c r="AN23" s="978" t="s">
        <v>1510</v>
      </c>
      <c r="AO23" s="764"/>
      <c r="AP23" s="764"/>
      <c r="AQ23" s="764"/>
      <c r="AR23" s="764"/>
      <c r="AS23" s="765"/>
      <c r="AT23" s="806"/>
      <c r="AU23" s="794"/>
      <c r="AV23" s="794"/>
      <c r="AW23" s="794"/>
      <c r="AX23" s="807"/>
    </row>
    <row r="24" spans="1:50" x14ac:dyDescent="0.25">
      <c r="H24" s="980"/>
      <c r="I24" s="765"/>
      <c r="J24" s="979"/>
      <c r="K24" s="764"/>
      <c r="L24" s="764"/>
      <c r="M24" s="765"/>
      <c r="N24" s="980"/>
      <c r="O24" s="764"/>
      <c r="P24" s="764"/>
      <c r="Q24" s="764"/>
      <c r="R24" s="764"/>
      <c r="S24" s="764"/>
      <c r="T24" s="765"/>
      <c r="U24" s="977"/>
      <c r="V24" s="764"/>
      <c r="W24" s="764"/>
      <c r="X24" s="764"/>
      <c r="Y24" s="764"/>
      <c r="Z24" s="765"/>
      <c r="AA24" s="980"/>
      <c r="AB24" s="764"/>
      <c r="AC24" s="764"/>
      <c r="AD24" s="764"/>
      <c r="AE24" s="764"/>
      <c r="AF24" s="765"/>
      <c r="AG24" s="980"/>
      <c r="AH24" s="764"/>
      <c r="AI24" s="764"/>
      <c r="AJ24" s="764"/>
      <c r="AK24" s="764"/>
      <c r="AL24" s="764"/>
      <c r="AM24" s="765"/>
      <c r="AN24" s="979"/>
      <c r="AO24" s="764"/>
      <c r="AP24" s="764"/>
      <c r="AQ24" s="764"/>
      <c r="AR24" s="764"/>
      <c r="AS24" s="765"/>
      <c r="AT24" s="1063"/>
      <c r="AU24" s="764"/>
      <c r="AV24" s="764"/>
      <c r="AW24" s="764"/>
      <c r="AX24" s="765"/>
    </row>
    <row r="25" spans="1:50" x14ac:dyDescent="0.25">
      <c r="H25" s="980"/>
      <c r="I25" s="765"/>
      <c r="J25" s="979"/>
      <c r="K25" s="764"/>
      <c r="L25" s="764"/>
      <c r="M25" s="765"/>
      <c r="N25" s="980"/>
      <c r="O25" s="764"/>
      <c r="P25" s="764"/>
      <c r="Q25" s="764"/>
      <c r="R25" s="764"/>
      <c r="S25" s="764"/>
      <c r="T25" s="765"/>
      <c r="U25" s="977"/>
      <c r="V25" s="764"/>
      <c r="W25" s="764"/>
      <c r="X25" s="764"/>
      <c r="Y25" s="764"/>
      <c r="Z25" s="765"/>
      <c r="AA25" s="980"/>
      <c r="AB25" s="764"/>
      <c r="AC25" s="764"/>
      <c r="AD25" s="764"/>
      <c r="AE25" s="764"/>
      <c r="AF25" s="765"/>
      <c r="AG25" s="980"/>
      <c r="AH25" s="764"/>
      <c r="AI25" s="764"/>
      <c r="AJ25" s="764"/>
      <c r="AK25" s="764"/>
      <c r="AL25" s="764"/>
      <c r="AM25" s="765"/>
      <c r="AN25" s="979"/>
      <c r="AO25" s="764"/>
      <c r="AP25" s="764"/>
      <c r="AQ25" s="764"/>
      <c r="AR25" s="764"/>
      <c r="AS25" s="765"/>
      <c r="AT25" s="1063"/>
      <c r="AU25" s="764"/>
      <c r="AV25" s="764"/>
      <c r="AW25" s="764"/>
      <c r="AX25" s="765"/>
    </row>
    <row r="26" spans="1:50" x14ac:dyDescent="0.25">
      <c r="H26" s="980"/>
      <c r="I26" s="765"/>
      <c r="J26" s="979"/>
      <c r="K26" s="764"/>
      <c r="L26" s="764"/>
      <c r="M26" s="765"/>
      <c r="N26" s="980"/>
      <c r="O26" s="764"/>
      <c r="P26" s="764"/>
      <c r="Q26" s="764"/>
      <c r="R26" s="764"/>
      <c r="S26" s="764"/>
      <c r="T26" s="765"/>
      <c r="U26" s="977"/>
      <c r="V26" s="764"/>
      <c r="W26" s="764"/>
      <c r="X26" s="764"/>
      <c r="Y26" s="764"/>
      <c r="Z26" s="765"/>
      <c r="AA26" s="980"/>
      <c r="AB26" s="764"/>
      <c r="AC26" s="764"/>
      <c r="AD26" s="764"/>
      <c r="AE26" s="764"/>
      <c r="AF26" s="765"/>
      <c r="AG26" s="980"/>
      <c r="AH26" s="764"/>
      <c r="AI26" s="764"/>
      <c r="AJ26" s="764"/>
      <c r="AK26" s="764"/>
      <c r="AL26" s="764"/>
      <c r="AM26" s="765"/>
      <c r="AN26" s="979"/>
      <c r="AO26" s="764"/>
      <c r="AP26" s="764"/>
      <c r="AQ26" s="764"/>
      <c r="AR26" s="764"/>
      <c r="AS26" s="765"/>
      <c r="AT26" s="1063"/>
      <c r="AU26" s="764"/>
      <c r="AV26" s="764"/>
      <c r="AW26" s="764"/>
      <c r="AX26" s="765"/>
    </row>
    <row r="27" spans="1:50" x14ac:dyDescent="0.25">
      <c r="H27" s="980"/>
      <c r="I27" s="765"/>
      <c r="J27" s="979"/>
      <c r="K27" s="764"/>
      <c r="L27" s="764"/>
      <c r="M27" s="765"/>
      <c r="N27" s="980"/>
      <c r="O27" s="764"/>
      <c r="P27" s="764"/>
      <c r="Q27" s="764"/>
      <c r="R27" s="764"/>
      <c r="S27" s="764"/>
      <c r="T27" s="765"/>
      <c r="U27" s="977"/>
      <c r="V27" s="764"/>
      <c r="W27" s="764"/>
      <c r="X27" s="764"/>
      <c r="Y27" s="764"/>
      <c r="Z27" s="765"/>
      <c r="AA27" s="980"/>
      <c r="AB27" s="764"/>
      <c r="AC27" s="764"/>
      <c r="AD27" s="764"/>
      <c r="AE27" s="764"/>
      <c r="AF27" s="765"/>
      <c r="AG27" s="980"/>
      <c r="AH27" s="764"/>
      <c r="AI27" s="764"/>
      <c r="AJ27" s="764"/>
      <c r="AK27" s="764"/>
      <c r="AL27" s="764"/>
      <c r="AM27" s="765"/>
      <c r="AN27" s="979"/>
      <c r="AO27" s="764"/>
      <c r="AP27" s="764"/>
      <c r="AQ27" s="764"/>
      <c r="AR27" s="764"/>
      <c r="AS27" s="765"/>
      <c r="AT27" s="1063"/>
      <c r="AU27" s="764"/>
      <c r="AV27" s="764"/>
      <c r="AW27" s="764"/>
      <c r="AX27" s="765"/>
    </row>
    <row r="28" spans="1:50" x14ac:dyDescent="0.25">
      <c r="B28" s="760"/>
      <c r="C28" s="761"/>
      <c r="D28" s="761"/>
      <c r="E28" s="761"/>
      <c r="H28" s="980"/>
      <c r="I28" s="765"/>
      <c r="J28" s="979"/>
      <c r="K28" s="764"/>
      <c r="L28" s="764"/>
      <c r="M28" s="765"/>
      <c r="N28" s="980"/>
      <c r="O28" s="764"/>
      <c r="P28" s="764"/>
      <c r="Q28" s="764"/>
      <c r="R28" s="764"/>
      <c r="S28" s="764"/>
      <c r="T28" s="765"/>
      <c r="U28" s="977"/>
      <c r="V28" s="764"/>
      <c r="W28" s="764"/>
      <c r="X28" s="764"/>
      <c r="Y28" s="764"/>
      <c r="Z28" s="765"/>
      <c r="AA28" s="980"/>
      <c r="AB28" s="764"/>
      <c r="AC28" s="764"/>
      <c r="AD28" s="764"/>
      <c r="AE28" s="764"/>
      <c r="AF28" s="765"/>
      <c r="AG28" s="980"/>
      <c r="AH28" s="764"/>
      <c r="AI28" s="764"/>
      <c r="AJ28" s="764"/>
      <c r="AK28" s="764"/>
      <c r="AL28" s="764"/>
      <c r="AM28" s="765"/>
      <c r="AN28" s="979"/>
      <c r="AO28" s="764"/>
      <c r="AP28" s="764"/>
      <c r="AQ28" s="764"/>
      <c r="AR28" s="764"/>
      <c r="AS28" s="765"/>
      <c r="AT28" s="1063"/>
      <c r="AU28" s="764"/>
      <c r="AV28" s="764"/>
      <c r="AW28" s="764"/>
      <c r="AX28" s="765"/>
    </row>
    <row r="29" spans="1:50" x14ac:dyDescent="0.25">
      <c r="H29" s="980"/>
      <c r="I29" s="765"/>
      <c r="J29" s="979"/>
      <c r="K29" s="764"/>
      <c r="L29" s="764"/>
      <c r="M29" s="765"/>
      <c r="N29" s="980"/>
      <c r="O29" s="764"/>
      <c r="P29" s="764"/>
      <c r="Q29" s="764"/>
      <c r="R29" s="764"/>
      <c r="S29" s="764"/>
      <c r="T29" s="765"/>
      <c r="U29" s="977"/>
      <c r="V29" s="764"/>
      <c r="W29" s="764"/>
      <c r="X29" s="764"/>
      <c r="Y29" s="764"/>
      <c r="Z29" s="765"/>
      <c r="AA29" s="980"/>
      <c r="AB29" s="764"/>
      <c r="AC29" s="764"/>
      <c r="AD29" s="764"/>
      <c r="AE29" s="764"/>
      <c r="AF29" s="765"/>
      <c r="AG29" s="980"/>
      <c r="AH29" s="764"/>
      <c r="AI29" s="764"/>
      <c r="AJ29" s="764"/>
      <c r="AK29" s="764"/>
      <c r="AL29" s="764"/>
      <c r="AM29" s="765"/>
      <c r="AN29" s="983"/>
      <c r="AO29" s="764"/>
      <c r="AP29" s="764"/>
      <c r="AQ29" s="764"/>
      <c r="AR29" s="764"/>
      <c r="AS29" s="765"/>
      <c r="AT29" s="1063"/>
      <c r="AU29" s="764"/>
      <c r="AV29" s="764"/>
      <c r="AW29" s="764"/>
      <c r="AX29" s="765"/>
    </row>
    <row r="30" spans="1:50" x14ac:dyDescent="0.25">
      <c r="B30" s="760"/>
      <c r="C30" s="761"/>
      <c r="D30" s="761"/>
      <c r="E30" s="761"/>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1:50" ht="1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1:50" x14ac:dyDescent="0.25">
      <c r="B32" s="760"/>
      <c r="C32" s="761"/>
      <c r="D32" s="761"/>
      <c r="E32" s="761"/>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2:50"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2:50" ht="15" customHeight="1" x14ac:dyDescent="0.25">
      <c r="B34" s="760"/>
      <c r="C34" s="761"/>
      <c r="D34" s="761"/>
      <c r="E34" s="761"/>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2:50" x14ac:dyDescent="0.25">
      <c r="B36" s="760"/>
      <c r="C36" s="761"/>
      <c r="D36" s="761"/>
      <c r="E36" s="761"/>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2:50" ht="14.4"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2:50" ht="14.4"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2:50" ht="14.4" customHeight="1" x14ac:dyDescent="0.25">
      <c r="G39" s="223"/>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2:50" x14ac:dyDescent="0.25">
      <c r="G40" s="223"/>
      <c r="H40" s="993"/>
      <c r="I40" s="765"/>
      <c r="J40" s="993"/>
      <c r="K40" s="764"/>
      <c r="L40" s="764"/>
      <c r="M40" s="765"/>
      <c r="N40" s="993"/>
      <c r="O40" s="764"/>
      <c r="P40" s="764"/>
      <c r="Q40" s="764"/>
      <c r="R40" s="764"/>
      <c r="S40" s="764"/>
      <c r="T40" s="765"/>
      <c r="U40" s="986"/>
      <c r="V40" s="764"/>
      <c r="W40" s="764"/>
      <c r="X40" s="764"/>
      <c r="Y40" s="764"/>
      <c r="Z40" s="765"/>
      <c r="AA40" s="993"/>
      <c r="AB40" s="764"/>
      <c r="AC40" s="764"/>
      <c r="AD40" s="764"/>
      <c r="AE40" s="764"/>
      <c r="AF40" s="765"/>
      <c r="AG40" s="993"/>
      <c r="AH40" s="764"/>
      <c r="AI40" s="764"/>
      <c r="AJ40" s="764"/>
      <c r="AK40" s="764"/>
      <c r="AL40" s="764"/>
      <c r="AM40" s="765"/>
      <c r="AN40" s="995"/>
      <c r="AO40" s="764"/>
      <c r="AP40" s="764"/>
      <c r="AQ40" s="764"/>
      <c r="AR40" s="764"/>
      <c r="AS40" s="765"/>
      <c r="AT40" s="1065"/>
      <c r="AU40" s="764"/>
      <c r="AV40" s="764"/>
      <c r="AW40" s="764"/>
      <c r="AX40" s="765"/>
    </row>
    <row r="41" spans="2:50" x14ac:dyDescent="0.25">
      <c r="G41" s="223"/>
      <c r="H41" s="1092" t="s">
        <v>1770</v>
      </c>
      <c r="I41" s="764"/>
      <c r="J41" s="764"/>
      <c r="K41" s="764"/>
      <c r="L41" s="764"/>
      <c r="M41" s="764"/>
      <c r="N41" s="764"/>
      <c r="O41" s="764"/>
      <c r="P41" s="764"/>
      <c r="Q41" s="764"/>
      <c r="R41" s="764"/>
      <c r="S41" s="764"/>
      <c r="T41" s="764"/>
      <c r="U41" s="764"/>
      <c r="V41" s="764"/>
      <c r="W41" s="764"/>
      <c r="X41" s="764"/>
      <c r="Y41" s="764"/>
      <c r="Z41" s="764"/>
      <c r="AA41" s="764"/>
      <c r="AB41" s="764"/>
      <c r="AC41" s="764"/>
      <c r="AD41" s="764"/>
      <c r="AE41" s="764"/>
      <c r="AF41" s="764"/>
      <c r="AG41" s="764"/>
      <c r="AH41" s="764"/>
      <c r="AI41" s="764"/>
      <c r="AJ41" s="764"/>
      <c r="AK41" s="764"/>
      <c r="AL41" s="764"/>
      <c r="AM41" s="764"/>
      <c r="AN41" s="764"/>
      <c r="AO41" s="764"/>
      <c r="AP41" s="764"/>
      <c r="AQ41" s="764"/>
      <c r="AR41" s="764"/>
      <c r="AS41" s="765"/>
      <c r="AT41" s="1134">
        <f>SUM(AT24:AX40)</f>
        <v>0</v>
      </c>
      <c r="AU41" s="764"/>
      <c r="AV41" s="764"/>
      <c r="AW41" s="764"/>
      <c r="AX41" s="765"/>
    </row>
    <row r="42" spans="2:50" x14ac:dyDescent="0.25">
      <c r="G42" s="223"/>
      <c r="AS42" s="443"/>
      <c r="AT42" s="443"/>
    </row>
    <row r="43" spans="2:50" x14ac:dyDescent="0.25">
      <c r="G43" s="223"/>
      <c r="AS43" s="443"/>
      <c r="AT43" s="443"/>
      <c r="AU43" s="443"/>
    </row>
    <row r="44" spans="2:50" x14ac:dyDescent="0.25">
      <c r="H44" s="976" t="s">
        <v>1795</v>
      </c>
      <c r="I44" s="824"/>
      <c r="J44" s="824"/>
      <c r="K44" s="824"/>
      <c r="L44" s="824"/>
      <c r="M44" s="824"/>
      <c r="N44" s="824"/>
      <c r="O44" s="824"/>
      <c r="P44" s="824"/>
      <c r="Q44" s="824"/>
      <c r="R44" s="824"/>
      <c r="S44" s="824"/>
      <c r="T44" s="824"/>
      <c r="U44" s="824"/>
      <c r="V44" s="824"/>
      <c r="W44" s="824"/>
      <c r="X44" s="824"/>
      <c r="Y44" s="825"/>
      <c r="Z44" s="976" t="s">
        <v>1796</v>
      </c>
      <c r="AA44" s="824"/>
      <c r="AB44" s="824"/>
      <c r="AC44" s="824"/>
      <c r="AD44" s="824"/>
      <c r="AE44" s="824"/>
      <c r="AF44" s="824"/>
      <c r="AG44" s="824"/>
      <c r="AH44" s="824"/>
      <c r="AI44" s="824"/>
      <c r="AJ44" s="824"/>
      <c r="AK44" s="824"/>
      <c r="AL44" s="824"/>
      <c r="AM44" s="824"/>
      <c r="AN44" s="824"/>
      <c r="AO44" s="824"/>
      <c r="AP44" s="824"/>
      <c r="AQ44" s="825"/>
      <c r="AS44" s="443"/>
      <c r="AT44" s="443"/>
      <c r="AU44" s="443"/>
    </row>
    <row r="45" spans="2:50" x14ac:dyDescent="0.25">
      <c r="H45" s="257" t="s">
        <v>796</v>
      </c>
      <c r="I45" s="258"/>
      <c r="J45" s="258"/>
      <c r="K45" s="258"/>
      <c r="L45" s="258"/>
      <c r="M45" s="258"/>
      <c r="N45" s="258"/>
      <c r="O45" s="258"/>
      <c r="P45" s="258"/>
      <c r="Q45" s="259"/>
      <c r="R45" s="257" t="s">
        <v>1511</v>
      </c>
      <c r="S45" s="258"/>
      <c r="T45" s="258"/>
      <c r="U45" s="259"/>
      <c r="V45" s="257" t="s">
        <v>1510</v>
      </c>
      <c r="W45" s="258"/>
      <c r="X45" s="258"/>
      <c r="Y45" s="259"/>
      <c r="Z45" s="257" t="s">
        <v>796</v>
      </c>
      <c r="AA45" s="258"/>
      <c r="AB45" s="258"/>
      <c r="AC45" s="258"/>
      <c r="AD45" s="258"/>
      <c r="AE45" s="258"/>
      <c r="AF45" s="258"/>
      <c r="AG45" s="258"/>
      <c r="AH45" s="258"/>
      <c r="AI45" s="259"/>
      <c r="AJ45" s="257" t="s">
        <v>1511</v>
      </c>
      <c r="AK45" s="258"/>
      <c r="AL45" s="258"/>
      <c r="AM45" s="259"/>
      <c r="AN45" s="257" t="s">
        <v>1510</v>
      </c>
      <c r="AO45" s="258"/>
      <c r="AP45" s="258"/>
      <c r="AQ45" s="259"/>
      <c r="AS45" s="443"/>
      <c r="AT45" s="443"/>
      <c r="AU45" s="443"/>
    </row>
    <row r="46" spans="2:50" x14ac:dyDescent="0.25">
      <c r="H46" s="260"/>
      <c r="Q46" s="261"/>
      <c r="R46" s="260"/>
      <c r="U46" s="261"/>
      <c r="V46" s="260"/>
      <c r="Y46" s="261"/>
      <c r="Z46" s="260"/>
      <c r="AI46" s="261"/>
      <c r="AJ46" s="260"/>
      <c r="AM46" s="261"/>
      <c r="AN46" s="260"/>
      <c r="AQ46" s="261"/>
      <c r="AS46" s="443"/>
      <c r="AT46" s="443"/>
      <c r="AU46" s="443"/>
    </row>
    <row r="47" spans="2:50" x14ac:dyDescent="0.25">
      <c r="H47" s="260"/>
      <c r="Q47" s="261"/>
      <c r="R47" s="260"/>
      <c r="U47" s="261"/>
      <c r="V47" s="260"/>
      <c r="Y47" s="261"/>
      <c r="Z47" s="260"/>
      <c r="AI47" s="261"/>
      <c r="AJ47" s="260"/>
      <c r="AM47" s="261"/>
      <c r="AN47" s="260"/>
      <c r="AQ47" s="261"/>
      <c r="AS47" s="443"/>
      <c r="AT47" s="443"/>
      <c r="AU47" s="443"/>
    </row>
    <row r="48" spans="2:50" ht="15" customHeight="1" x14ac:dyDescent="0.25">
      <c r="H48" s="260"/>
      <c r="Q48" s="261"/>
      <c r="R48" s="260"/>
      <c r="U48" s="261"/>
      <c r="V48" s="260"/>
      <c r="Y48" s="261"/>
      <c r="Z48" s="260"/>
      <c r="AI48" s="261"/>
      <c r="AJ48" s="260"/>
      <c r="AM48" s="261"/>
      <c r="AN48" s="260"/>
      <c r="AQ48" s="261"/>
      <c r="AS48" s="443"/>
      <c r="AT48" s="443"/>
      <c r="AU48" s="443"/>
    </row>
    <row r="49" spans="8:47" x14ac:dyDescent="0.25">
      <c r="H49" s="260"/>
      <c r="Q49" s="261"/>
      <c r="R49" s="260"/>
      <c r="U49" s="261"/>
      <c r="V49" s="260"/>
      <c r="Y49" s="261"/>
      <c r="Z49" s="260"/>
      <c r="AI49" s="261"/>
      <c r="AJ49" s="260"/>
      <c r="AM49" s="261"/>
      <c r="AN49" s="260"/>
      <c r="AQ49" s="261"/>
      <c r="AS49" s="443"/>
      <c r="AT49" s="443"/>
      <c r="AU49" s="443"/>
    </row>
    <row r="50" spans="8:47" x14ac:dyDescent="0.25">
      <c r="H50" s="262"/>
      <c r="I50" s="263"/>
      <c r="J50" s="263"/>
      <c r="K50" s="263"/>
      <c r="L50" s="263"/>
      <c r="M50" s="263"/>
      <c r="N50" s="263"/>
      <c r="O50" s="263"/>
      <c r="P50" s="263"/>
      <c r="Q50" s="264"/>
      <c r="R50" s="262"/>
      <c r="S50" s="263"/>
      <c r="T50" s="263"/>
      <c r="U50" s="264"/>
      <c r="V50" s="262"/>
      <c r="W50" s="263"/>
      <c r="X50" s="263"/>
      <c r="Y50" s="264"/>
      <c r="Z50" s="262"/>
      <c r="AA50" s="263"/>
      <c r="AB50" s="263"/>
      <c r="AC50" s="263"/>
      <c r="AD50" s="263"/>
      <c r="AE50" s="263"/>
      <c r="AF50" s="263"/>
      <c r="AG50" s="263"/>
      <c r="AH50" s="263"/>
      <c r="AI50" s="264"/>
      <c r="AJ50" s="262"/>
      <c r="AK50" s="263"/>
      <c r="AL50" s="263"/>
      <c r="AM50" s="264"/>
      <c r="AN50" s="262"/>
      <c r="AO50" s="263"/>
      <c r="AP50" s="263"/>
      <c r="AQ50" s="264"/>
      <c r="AS50" s="443"/>
      <c r="AT50" s="443"/>
      <c r="AU50" s="443"/>
    </row>
    <row r="51" spans="8:47" x14ac:dyDescent="0.25">
      <c r="AM51" s="265" t="s">
        <v>1797</v>
      </c>
      <c r="AN51" s="131" t="str">
        <f>'C-6-1'!U22</f>
        <v>C-6-1-3</v>
      </c>
      <c r="AS51" s="443"/>
      <c r="AT51" s="443"/>
    </row>
    <row r="52" spans="8:47" x14ac:dyDescent="0.25">
      <c r="AS52" s="443"/>
      <c r="AT52" s="443"/>
    </row>
    <row r="53" spans="8:47" x14ac:dyDescent="0.25">
      <c r="H53" s="110"/>
      <c r="I53" s="110"/>
      <c r="J53" s="110"/>
      <c r="K53" s="110"/>
      <c r="L53" s="110"/>
      <c r="M53" s="110"/>
      <c r="N53" s="110"/>
      <c r="O53" s="110"/>
      <c r="P53" s="110"/>
      <c r="Q53" s="110"/>
      <c r="R53" s="110"/>
      <c r="S53" s="110"/>
      <c r="T53" s="110"/>
      <c r="U53" s="110"/>
      <c r="V53" s="110"/>
      <c r="W53" s="110"/>
      <c r="X53" s="110"/>
    </row>
    <row r="54" spans="8:47" x14ac:dyDescent="0.25">
      <c r="H54" s="110"/>
      <c r="I54" s="110"/>
      <c r="J54" s="110"/>
      <c r="K54" s="110"/>
      <c r="L54" s="110"/>
      <c r="M54" s="110"/>
      <c r="N54" s="110"/>
      <c r="O54" s="110"/>
      <c r="P54" s="110"/>
      <c r="Q54" s="110"/>
      <c r="R54" s="110"/>
      <c r="S54" s="110"/>
      <c r="T54" s="110"/>
      <c r="U54" s="110"/>
      <c r="V54" s="110"/>
      <c r="W54" s="110"/>
      <c r="X54" s="110"/>
    </row>
    <row r="55" spans="8:47" x14ac:dyDescent="0.25">
      <c r="H55" s="110"/>
      <c r="I55" s="110"/>
      <c r="J55" s="110"/>
      <c r="K55" s="110"/>
      <c r="L55" s="110"/>
      <c r="M55" s="110"/>
      <c r="N55" s="110"/>
      <c r="O55" s="110"/>
      <c r="P55" s="110"/>
      <c r="Q55" s="110"/>
      <c r="R55" s="110"/>
      <c r="S55" s="110"/>
      <c r="T55" s="110"/>
      <c r="U55" s="110"/>
      <c r="V55" s="110"/>
      <c r="W55" s="110"/>
      <c r="X55" s="110"/>
    </row>
  </sheetData>
  <mergeCells count="170">
    <mergeCell ref="AT22:AX23"/>
    <mergeCell ref="N22:Z22"/>
    <mergeCell ref="AT24:AX24"/>
    <mergeCell ref="H36:I36"/>
    <mergeCell ref="H38:I38"/>
    <mergeCell ref="AG39:AM39"/>
    <mergeCell ref="N38:T38"/>
    <mergeCell ref="H35:I35"/>
    <mergeCell ref="H22:I23"/>
    <mergeCell ref="N31:T31"/>
    <mergeCell ref="AN32:AS32"/>
    <mergeCell ref="H37:I37"/>
    <mergeCell ref="AT39:AX39"/>
    <mergeCell ref="AA38:AF38"/>
    <mergeCell ref="AT36:AX36"/>
    <mergeCell ref="AG32:AM32"/>
    <mergeCell ref="AN36:AS36"/>
    <mergeCell ref="AA27:AF27"/>
    <mergeCell ref="B36:E36"/>
    <mergeCell ref="H39:I39"/>
    <mergeCell ref="AA35:AF35"/>
    <mergeCell ref="N40:T40"/>
    <mergeCell ref="AA36:AF36"/>
    <mergeCell ref="N24:T24"/>
    <mergeCell ref="J33:M33"/>
    <mergeCell ref="AT33:AX33"/>
    <mergeCell ref="N26:T26"/>
    <mergeCell ref="AN27:AS27"/>
    <mergeCell ref="AA31:AF31"/>
    <mergeCell ref="U39:Z39"/>
    <mergeCell ref="AG29:AM29"/>
    <mergeCell ref="AG38:AM38"/>
    <mergeCell ref="J28:M28"/>
    <mergeCell ref="AT35:AX35"/>
    <mergeCell ref="U29:Z29"/>
    <mergeCell ref="U38:Z38"/>
    <mergeCell ref="AG31:AM31"/>
    <mergeCell ref="AT38:AX38"/>
    <mergeCell ref="AT27:AX27"/>
    <mergeCell ref="AT34:AX34"/>
    <mergeCell ref="J30:M30"/>
    <mergeCell ref="U31:Z31"/>
    <mergeCell ref="AA40:AF40"/>
    <mergeCell ref="AA37:AF37"/>
    <mergeCell ref="N28:T28"/>
    <mergeCell ref="AN29:AS29"/>
    <mergeCell ref="AA33:AF33"/>
    <mergeCell ref="AT37:AX37"/>
    <mergeCell ref="AG35:AM35"/>
    <mergeCell ref="U40:Z40"/>
    <mergeCell ref="AN34:AS34"/>
    <mergeCell ref="G9:Z11"/>
    <mergeCell ref="U25:Z25"/>
    <mergeCell ref="N30:T30"/>
    <mergeCell ref="AN31:AS31"/>
    <mergeCell ref="AA26:AF26"/>
    <mergeCell ref="AG33:AM33"/>
    <mergeCell ref="B32:E32"/>
    <mergeCell ref="H34:I34"/>
    <mergeCell ref="H25:I25"/>
    <mergeCell ref="AA25:AF25"/>
    <mergeCell ref="U28:Z28"/>
    <mergeCell ref="B16:E16"/>
    <mergeCell ref="AN23:AS23"/>
    <mergeCell ref="AG34:AM34"/>
    <mergeCell ref="AG25:AM25"/>
    <mergeCell ref="N32:T32"/>
    <mergeCell ref="B10:E10"/>
    <mergeCell ref="H26:I26"/>
    <mergeCell ref="B12:E12"/>
    <mergeCell ref="AA32:AF32"/>
    <mergeCell ref="B13:E13"/>
    <mergeCell ref="B14:E14"/>
    <mergeCell ref="AA24:AF24"/>
    <mergeCell ref="G7:AR7"/>
    <mergeCell ref="B18:E18"/>
    <mergeCell ref="U23:Z23"/>
    <mergeCell ref="J34:M34"/>
    <mergeCell ref="H28:I28"/>
    <mergeCell ref="J27:M27"/>
    <mergeCell ref="N33:T33"/>
    <mergeCell ref="J36:M36"/>
    <mergeCell ref="AA29:AF29"/>
    <mergeCell ref="AN35:AS35"/>
    <mergeCell ref="J31:M31"/>
    <mergeCell ref="U32:Z32"/>
    <mergeCell ref="AN25:AS25"/>
    <mergeCell ref="AG30:AM30"/>
    <mergeCell ref="B20:E20"/>
    <mergeCell ref="AA34:AF34"/>
    <mergeCell ref="N27:T27"/>
    <mergeCell ref="AG23:AM23"/>
    <mergeCell ref="H24:I24"/>
    <mergeCell ref="H33:I33"/>
    <mergeCell ref="U27:Z27"/>
    <mergeCell ref="U36:Z36"/>
    <mergeCell ref="N29:T29"/>
    <mergeCell ref="U30:Z30"/>
    <mergeCell ref="AT41:AX41"/>
    <mergeCell ref="B6:E6"/>
    <mergeCell ref="N34:T34"/>
    <mergeCell ref="B15:E15"/>
    <mergeCell ref="AT28:AX28"/>
    <mergeCell ref="H31:I31"/>
    <mergeCell ref="H40:I40"/>
    <mergeCell ref="AG24:AM24"/>
    <mergeCell ref="N36:T36"/>
    <mergeCell ref="U24:Z24"/>
    <mergeCell ref="H41:AS41"/>
    <mergeCell ref="U33:Z33"/>
    <mergeCell ref="AG26:AM26"/>
    <mergeCell ref="AT32:AX32"/>
    <mergeCell ref="J38:M38"/>
    <mergeCell ref="AT29:AX29"/>
    <mergeCell ref="AN39:AS39"/>
    <mergeCell ref="AT26:AX26"/>
    <mergeCell ref="AT40:AX40"/>
    <mergeCell ref="AG37:AM37"/>
    <mergeCell ref="H29:I29"/>
    <mergeCell ref="AT25:AX25"/>
    <mergeCell ref="B30:E30"/>
    <mergeCell ref="U37:Z37"/>
    <mergeCell ref="Z44:AQ44"/>
    <mergeCell ref="N37:T37"/>
    <mergeCell ref="J40:M40"/>
    <mergeCell ref="AN38:AS38"/>
    <mergeCell ref="J24:M24"/>
    <mergeCell ref="AN40:AS40"/>
    <mergeCell ref="AG36:AM36"/>
    <mergeCell ref="B17:E17"/>
    <mergeCell ref="N23:T23"/>
    <mergeCell ref="J26:M26"/>
    <mergeCell ref="AN24:AS24"/>
    <mergeCell ref="AA28:AF28"/>
    <mergeCell ref="J35:M35"/>
    <mergeCell ref="AN33:AS33"/>
    <mergeCell ref="B19:E19"/>
    <mergeCell ref="H44:Y44"/>
    <mergeCell ref="B34:E34"/>
    <mergeCell ref="AA39:AF39"/>
    <mergeCell ref="B28:E28"/>
    <mergeCell ref="J25:M25"/>
    <mergeCell ref="H30:I30"/>
    <mergeCell ref="AN26:AS26"/>
    <mergeCell ref="AA30:AF30"/>
    <mergeCell ref="AG28:AM28"/>
    <mergeCell ref="B4:E4"/>
    <mergeCell ref="J39:M39"/>
    <mergeCell ref="N35:T35"/>
    <mergeCell ref="AA22:AS22"/>
    <mergeCell ref="J29:M29"/>
    <mergeCell ref="N25:T25"/>
    <mergeCell ref="J37:M37"/>
    <mergeCell ref="AT30:AX30"/>
    <mergeCell ref="AG40:AM40"/>
    <mergeCell ref="H32:I32"/>
    <mergeCell ref="AA23:AF23"/>
    <mergeCell ref="AN28:AS28"/>
    <mergeCell ref="U26:Z26"/>
    <mergeCell ref="AN37:AS37"/>
    <mergeCell ref="U35:Z35"/>
    <mergeCell ref="J22:M23"/>
    <mergeCell ref="J32:M32"/>
    <mergeCell ref="AT31:AX31"/>
    <mergeCell ref="H27:I27"/>
    <mergeCell ref="U34:Z34"/>
    <mergeCell ref="AN30:AS30"/>
    <mergeCell ref="AG27:AM27"/>
    <mergeCell ref="B8:E8"/>
    <mergeCell ref="N39:T39"/>
  </mergeCells>
  <hyperlinks>
    <hyperlink ref="B4" location="PANDUAN!A1" display="PANDUAN" xr:uid="{00000000-0004-0000-6E00-000000000000}"/>
    <hyperlink ref="B6" location="'EWS DIRECTORY'!A1" display="EWS DIRECTORY" xr:uid="{00000000-0004-0000-6E00-000001000000}"/>
    <hyperlink ref="B8" location="'DATA PEMICU'!A1" display="DATA PEMICU" xr:uid="{00000000-0004-0000-6E00-000002000000}"/>
    <hyperlink ref="B10" location="'DATA PENGUJI'!A1" display="DATA PENGUJI" xr:uid="{00000000-0004-0000-6E00-000003000000}"/>
    <hyperlink ref="B12" location="'MAIN LEVEL'!A1" display="MAIN LEVEL" xr:uid="{00000000-0004-0000-6E00-000004000000}"/>
  </hyperlinks>
  <pageMargins left="0.51181102362204722" right="0.15748031496062989" top="0.55118110236220474" bottom="0.55118110236220474" header="0.31496062992125978" footer="0.31496062992125978"/>
  <pageSetup paperSize="9" scale="60" orientation="landscape"/>
  <headerFooter>
    <oddFooter>&amp;Rhalaman &amp;P dari &amp;N</oddFooter>
  </headerFooter>
</worksheet>
</file>

<file path=xl/worksheets/sheet1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F00-000000000000}">
  <sheetPr codeName="Sheet360">
    <tabColor theme="4" tint="-0.249977111117893"/>
  </sheetPr>
  <dimension ref="A1:AX200"/>
  <sheetViews>
    <sheetView topLeftCell="B21"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47" width="3.6640625" style="306" customWidth="1"/>
    <col min="48" max="48" width="14.44140625" style="306" customWidth="1"/>
    <col min="49" max="16384" width="14.44140625" style="306"/>
  </cols>
  <sheetData>
    <row r="1" spans="2:50" ht="14.25" customHeight="1" x14ac:dyDescent="0.25">
      <c r="G1" s="110"/>
      <c r="H1" s="110"/>
      <c r="I1" s="110"/>
      <c r="J1" s="110"/>
      <c r="K1" s="110"/>
      <c r="L1" s="110"/>
      <c r="M1" s="110"/>
      <c r="N1" s="110"/>
      <c r="O1" s="110"/>
      <c r="P1" s="110"/>
      <c r="Q1" s="110"/>
      <c r="R1" s="110"/>
      <c r="S1" s="110"/>
      <c r="T1" s="110"/>
      <c r="U1" s="110"/>
      <c r="V1" s="110"/>
      <c r="W1" s="110"/>
      <c r="X1" s="110"/>
      <c r="Y1" s="110"/>
    </row>
    <row r="2" spans="2:50" ht="14.25" customHeight="1" x14ac:dyDescent="0.25">
      <c r="G2" s="55" t="s">
        <v>1674</v>
      </c>
      <c r="H2" s="55"/>
      <c r="I2" s="55"/>
      <c r="J2" s="55"/>
      <c r="K2" s="55"/>
      <c r="L2" s="55"/>
      <c r="M2" s="55"/>
      <c r="N2" s="55"/>
      <c r="AT2" s="443"/>
      <c r="AU2" s="443"/>
      <c r="AV2" s="254"/>
      <c r="AW2" s="254"/>
      <c r="AX2" s="254"/>
    </row>
    <row r="3" spans="2:50" ht="14.25" customHeight="1" x14ac:dyDescent="0.25">
      <c r="B3" s="111"/>
      <c r="C3" s="111"/>
      <c r="D3" s="111"/>
      <c r="E3" s="111"/>
      <c r="G3" s="55"/>
      <c r="H3" s="55"/>
      <c r="I3" s="55"/>
      <c r="J3" s="55"/>
      <c r="K3" s="55"/>
      <c r="L3" s="55"/>
      <c r="M3" s="55"/>
      <c r="N3" s="55"/>
      <c r="AT3" s="443"/>
      <c r="AU3" s="443"/>
      <c r="AV3" s="254"/>
      <c r="AW3" s="254"/>
      <c r="AX3" s="254"/>
    </row>
    <row r="4" spans="2:50" ht="14.25" customHeight="1" x14ac:dyDescent="0.25">
      <c r="B4" s="762" t="s">
        <v>79</v>
      </c>
      <c r="C4" s="761"/>
      <c r="D4" s="761"/>
      <c r="E4" s="761"/>
      <c r="G4" s="55"/>
      <c r="H4" s="55"/>
      <c r="I4" s="55"/>
      <c r="J4" s="55"/>
      <c r="K4" s="55"/>
      <c r="L4" s="55"/>
      <c r="M4" s="55"/>
      <c r="N4" s="55"/>
      <c r="AT4" s="443"/>
      <c r="AU4" s="443"/>
      <c r="AV4" s="254"/>
      <c r="AW4" s="254"/>
      <c r="AX4" s="254"/>
    </row>
    <row r="5" spans="2:50" ht="14.25" customHeight="1" x14ac:dyDescent="0.25">
      <c r="B5" s="111"/>
      <c r="C5" s="111"/>
      <c r="D5" s="111"/>
      <c r="E5" s="111"/>
      <c r="G5" s="55"/>
      <c r="H5" s="55"/>
      <c r="I5" s="55"/>
      <c r="J5" s="55"/>
      <c r="K5" s="55"/>
      <c r="L5" s="55"/>
      <c r="M5" s="55"/>
      <c r="N5" s="55"/>
      <c r="AT5" s="443"/>
      <c r="AU5" s="443"/>
      <c r="AV5" s="254"/>
      <c r="AW5" s="254"/>
      <c r="AX5" s="254"/>
    </row>
    <row r="6" spans="2:50" ht="14.25" customHeight="1" x14ac:dyDescent="0.25">
      <c r="B6" s="762" t="s">
        <v>87</v>
      </c>
      <c r="C6" s="761"/>
      <c r="D6" s="761"/>
      <c r="E6" s="761"/>
      <c r="G6" s="55"/>
      <c r="H6" s="55"/>
      <c r="I6" s="55"/>
      <c r="J6" s="55"/>
      <c r="K6" s="55"/>
      <c r="L6" s="55"/>
      <c r="M6" s="55"/>
      <c r="N6" s="55"/>
      <c r="AT6" s="443"/>
      <c r="AU6" s="443"/>
      <c r="AV6" s="254"/>
      <c r="AW6" s="254"/>
      <c r="AX6" s="254"/>
    </row>
    <row r="7" spans="2:50" ht="15" customHeight="1" x14ac:dyDescent="0.25">
      <c r="B7" s="111"/>
      <c r="C7" s="111"/>
      <c r="D7" s="111"/>
      <c r="E7" s="111"/>
      <c r="G7" s="996" t="s">
        <v>1774</v>
      </c>
      <c r="H7" s="1111"/>
      <c r="I7" s="1111"/>
      <c r="J7" s="1111"/>
      <c r="K7" s="1111"/>
      <c r="L7" s="1111"/>
      <c r="M7" s="1111"/>
      <c r="N7" s="1111"/>
      <c r="O7" s="1111"/>
      <c r="P7" s="1111"/>
      <c r="Q7" s="1111"/>
      <c r="R7" s="1111"/>
      <c r="S7" s="1111"/>
      <c r="T7" s="1111"/>
      <c r="U7" s="1111"/>
      <c r="V7" s="1111"/>
      <c r="W7" s="1111"/>
      <c r="X7" s="1111"/>
      <c r="Y7" s="1111"/>
      <c r="Z7" s="1111"/>
      <c r="AA7" s="1111"/>
      <c r="AB7" s="1111"/>
      <c r="AC7" s="1111"/>
      <c r="AD7" s="1111"/>
      <c r="AE7" s="1111"/>
      <c r="AF7" s="1111"/>
      <c r="AG7" s="1111"/>
      <c r="AH7" s="1111"/>
      <c r="AI7" s="1111"/>
      <c r="AJ7" s="1111"/>
      <c r="AK7" s="1111"/>
      <c r="AL7" s="1111"/>
      <c r="AM7" s="1111"/>
      <c r="AN7" s="1111"/>
      <c r="AO7" s="1111"/>
      <c r="AP7" s="1111"/>
      <c r="AQ7" s="1111"/>
      <c r="AR7" s="1111"/>
      <c r="AS7" s="58"/>
      <c r="AT7" s="443"/>
      <c r="AU7" s="443"/>
      <c r="AV7" s="254"/>
      <c r="AW7" s="254"/>
      <c r="AX7" s="254"/>
    </row>
    <row r="8" spans="2:50" ht="14.25" customHeight="1" x14ac:dyDescent="0.25">
      <c r="B8" s="762" t="s">
        <v>94</v>
      </c>
      <c r="C8" s="761"/>
      <c r="D8" s="761"/>
      <c r="E8" s="761"/>
      <c r="G8" s="55"/>
      <c r="H8" s="55"/>
      <c r="I8" s="55"/>
      <c r="J8" s="55"/>
      <c r="K8" s="55"/>
      <c r="L8" s="55"/>
      <c r="M8" s="55"/>
      <c r="N8" s="55"/>
      <c r="AT8" s="443"/>
      <c r="AU8" s="443"/>
      <c r="AV8" s="254"/>
      <c r="AW8" s="254"/>
      <c r="AX8" s="254"/>
    </row>
    <row r="9" spans="2:50" ht="14.25" customHeight="1" x14ac:dyDescent="0.25">
      <c r="B9" s="111"/>
      <c r="C9" s="111"/>
      <c r="D9" s="111"/>
      <c r="E9" s="111"/>
      <c r="G9" s="999" t="str">
        <f>"Rincian "&amp;'C-6'!G9&amp;" "&amp;'C-6-1'!M24</f>
        <v>Rincian Penghasilan Lainnya Berdasarkan Analisis Kewajaran dan Kelaziman Usaha</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c r="AU9" s="443"/>
      <c r="AV9" s="254"/>
      <c r="AW9" s="254"/>
      <c r="AX9" s="254"/>
    </row>
    <row r="10" spans="2:50" ht="14.25" customHeight="1" x14ac:dyDescent="0.25">
      <c r="B10" s="762" t="s">
        <v>101</v>
      </c>
      <c r="C10" s="761"/>
      <c r="D10" s="761"/>
      <c r="E10" s="761"/>
      <c r="G10" s="1001"/>
      <c r="H10" s="1111"/>
      <c r="I10" s="1111"/>
      <c r="J10" s="1111"/>
      <c r="K10" s="1111"/>
      <c r="L10" s="1111"/>
      <c r="M10" s="1111"/>
      <c r="N10" s="1111"/>
      <c r="O10" s="1111"/>
      <c r="P10" s="1111"/>
      <c r="Q10" s="1111"/>
      <c r="R10" s="1111"/>
      <c r="S10" s="1111"/>
      <c r="T10" s="1111"/>
      <c r="U10" s="1111"/>
      <c r="V10" s="1111"/>
      <c r="W10" s="1111"/>
      <c r="X10" s="1111"/>
      <c r="Y10" s="1111"/>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c r="AU10" s="443"/>
      <c r="AV10" s="254"/>
      <c r="AW10" s="254"/>
      <c r="AX10" s="254"/>
    </row>
    <row r="11" spans="2:50"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c r="AU11" s="443"/>
      <c r="AV11" s="254"/>
      <c r="AW11" s="254"/>
      <c r="AX11" s="254"/>
    </row>
    <row r="12" spans="2:50" ht="14.25" customHeight="1" x14ac:dyDescent="0.25">
      <c r="B12" s="762" t="s">
        <v>106</v>
      </c>
      <c r="C12" s="761"/>
      <c r="D12" s="761"/>
      <c r="E12" s="761"/>
      <c r="G12" s="254"/>
      <c r="H12" s="254"/>
      <c r="I12" s="254"/>
      <c r="J12" s="254"/>
      <c r="K12" s="254"/>
      <c r="L12" s="254"/>
      <c r="M12" s="254"/>
      <c r="N12" s="254"/>
      <c r="AT12" s="443"/>
      <c r="AU12" s="443"/>
      <c r="AV12" s="254"/>
      <c r="AW12" s="254"/>
      <c r="AX12" s="254"/>
    </row>
    <row r="13" spans="2:50" ht="14.25" customHeight="1" x14ac:dyDescent="0.25">
      <c r="B13" s="962" t="str">
        <f>HYPERLINK("#'"&amp;'EWS DIRECTORY'!$J$106&amp;"'!A1",'EWS DIRECTORY'!$J$106)</f>
        <v>C-6</v>
      </c>
      <c r="C13" s="761"/>
      <c r="D13" s="761"/>
      <c r="E13" s="761"/>
      <c r="G13" s="55" t="s">
        <v>1680</v>
      </c>
      <c r="H13" s="55"/>
      <c r="I13" s="254"/>
      <c r="J13" s="254"/>
      <c r="K13" s="254"/>
      <c r="L13" s="254"/>
      <c r="M13" s="254"/>
      <c r="N13" s="254"/>
      <c r="AT13" s="443"/>
      <c r="AU13" s="443"/>
      <c r="AV13" s="254"/>
      <c r="AW13" s="254"/>
      <c r="AX13" s="254"/>
    </row>
    <row r="14" spans="2:50" ht="14.25" customHeight="1" x14ac:dyDescent="0.25">
      <c r="B14" s="931" t="str">
        <f>HYPERLINK("#'"&amp;'EWS DIRECTORY'!$J$107&amp;"'!A1",'EWS DIRECTORY'!$J$107)</f>
        <v>C-6-1</v>
      </c>
      <c r="C14" s="761"/>
      <c r="D14" s="761"/>
      <c r="E14" s="761"/>
      <c r="G14" s="55" t="s">
        <v>1891</v>
      </c>
      <c r="H14" s="55"/>
      <c r="I14" s="254"/>
      <c r="J14" s="254"/>
      <c r="K14" s="254"/>
      <c r="L14" s="254"/>
      <c r="M14" s="254"/>
      <c r="N14" s="254"/>
      <c r="AT14" s="443"/>
      <c r="AU14" s="443"/>
      <c r="AV14" s="254"/>
      <c r="AW14" s="254"/>
      <c r="AX14" s="254"/>
    </row>
    <row r="15" spans="2:50" ht="14.25" customHeight="1" x14ac:dyDescent="0.25">
      <c r="B15" s="929" t="str">
        <f>HYPERLINK("#'"&amp;'EWS DIRECTORY'!$J$108&amp;"'!A1",'EWS DIRECTORY'!$J$108)</f>
        <v>C-6-1-1</v>
      </c>
      <c r="C15" s="761"/>
      <c r="D15" s="761"/>
      <c r="E15" s="761"/>
      <c r="G15" s="55" t="s">
        <v>1892</v>
      </c>
      <c r="H15" s="55"/>
      <c r="I15" s="254"/>
      <c r="J15" s="254"/>
      <c r="K15" s="254"/>
      <c r="L15" s="254"/>
      <c r="M15" s="254"/>
      <c r="N15" s="254"/>
      <c r="AT15" s="443"/>
      <c r="AU15" s="443"/>
      <c r="AV15" s="254"/>
      <c r="AW15" s="254"/>
      <c r="AX15" s="254"/>
    </row>
    <row r="16" spans="2:50" ht="14.25" customHeight="1" x14ac:dyDescent="0.25">
      <c r="B16" s="929" t="str">
        <f>HYPERLINK("#'"&amp;'EWS DIRECTORY'!$J$109&amp;"'!A1",'EWS DIRECTORY'!$J$109)</f>
        <v>C-6-1-2</v>
      </c>
      <c r="C16" s="761"/>
      <c r="D16" s="761"/>
      <c r="E16" s="761"/>
      <c r="G16" s="55" t="s">
        <v>1893</v>
      </c>
      <c r="H16" s="55"/>
      <c r="I16" s="254"/>
      <c r="J16" s="254"/>
      <c r="K16" s="254"/>
      <c r="L16" s="254"/>
      <c r="M16" s="254"/>
      <c r="N16" s="254"/>
      <c r="AT16" s="443"/>
      <c r="AU16" s="443"/>
      <c r="AV16" s="254"/>
      <c r="AW16" s="254"/>
      <c r="AX16" s="254"/>
    </row>
    <row r="17" spans="2:50" ht="14.25" customHeight="1" x14ac:dyDescent="0.25">
      <c r="B17" s="929" t="str">
        <f>HYPERLINK("#'"&amp;'EWS DIRECTORY'!$J$110&amp;"'!A1",'EWS DIRECTORY'!$J$110)</f>
        <v>C-6-1-3</v>
      </c>
      <c r="C17" s="761"/>
      <c r="D17" s="761"/>
      <c r="E17" s="761"/>
      <c r="G17" s="55" t="s">
        <v>1681</v>
      </c>
      <c r="H17" s="55"/>
      <c r="I17" s="55"/>
      <c r="J17" s="254"/>
      <c r="K17" s="254"/>
      <c r="L17" s="254"/>
      <c r="M17" s="254"/>
      <c r="N17" s="254"/>
      <c r="AT17" s="443"/>
      <c r="AU17" s="443"/>
      <c r="AV17" s="254"/>
      <c r="AW17" s="254"/>
      <c r="AX17" s="254"/>
    </row>
    <row r="18" spans="2:50" ht="14.25" customHeight="1" x14ac:dyDescent="0.25">
      <c r="B18" s="927" t="str">
        <f>HYPERLINK("#'"&amp;'EWS DIRECTORY'!$J$111&amp;"'!A1",'EWS DIRECTORY'!$J$111)</f>
        <v>C-6-1-4</v>
      </c>
      <c r="C18" s="761"/>
      <c r="D18" s="761"/>
      <c r="E18" s="761"/>
      <c r="G18" s="55" t="s">
        <v>1744</v>
      </c>
      <c r="H18" s="55"/>
      <c r="I18" s="55" t="s">
        <v>1744</v>
      </c>
      <c r="J18" s="254"/>
      <c r="K18" s="254"/>
      <c r="L18" s="254"/>
      <c r="M18" s="254"/>
      <c r="N18" s="254"/>
      <c r="AT18" s="443"/>
      <c r="AU18" s="443"/>
      <c r="AV18" s="254"/>
      <c r="AW18" s="254"/>
      <c r="AX18" s="254"/>
    </row>
    <row r="19" spans="2:50" ht="14.25" customHeight="1" x14ac:dyDescent="0.25">
      <c r="B19" s="929" t="str">
        <f>HYPERLINK("#'"&amp;'EWS DIRECTORY'!$J$112&amp;"'!A1",'EWS DIRECTORY'!$J$112)</f>
        <v>C-6-1-5</v>
      </c>
      <c r="C19" s="761"/>
      <c r="D19" s="761"/>
      <c r="E19" s="761"/>
      <c r="AT19" s="443"/>
      <c r="AU19" s="443"/>
      <c r="AV19" s="254"/>
      <c r="AW19" s="254"/>
      <c r="AX19" s="254"/>
    </row>
    <row r="20" spans="2:50" ht="14.25" customHeight="1" x14ac:dyDescent="0.25">
      <c r="B20" s="929" t="str">
        <f>HYPERLINK("#'"&amp;'EWS DIRECTORY'!$J$113&amp;"'!A1",'EWS DIRECTORY'!$J$113)</f>
        <v>C-6-1-6</v>
      </c>
      <c r="C20" s="761"/>
      <c r="D20" s="761"/>
      <c r="E20" s="761"/>
      <c r="G20" s="55" t="s">
        <v>1851</v>
      </c>
      <c r="AT20" s="443"/>
      <c r="AU20" s="443"/>
      <c r="AV20" s="271"/>
      <c r="AW20" s="271"/>
      <c r="AX20" s="271"/>
    </row>
    <row r="21" spans="2:50" ht="14.25" customHeight="1" x14ac:dyDescent="0.25">
      <c r="G21" s="55"/>
      <c r="AT21" s="443"/>
      <c r="AU21" s="443"/>
      <c r="AV21" s="254"/>
      <c r="AW21" s="254"/>
      <c r="AX21" s="254"/>
    </row>
    <row r="22" spans="2:50" ht="13.8" x14ac:dyDescent="0.25">
      <c r="G22" s="55"/>
      <c r="H22" s="1082" t="s">
        <v>1445</v>
      </c>
      <c r="I22" s="765"/>
      <c r="J22" s="1109" t="s">
        <v>1894</v>
      </c>
      <c r="K22" s="764"/>
      <c r="L22" s="764"/>
      <c r="M22" s="764"/>
      <c r="N22" s="764"/>
      <c r="O22" s="764"/>
      <c r="P22" s="764"/>
      <c r="Q22" s="764"/>
      <c r="R22" s="764"/>
      <c r="S22" s="764"/>
      <c r="T22" s="764"/>
      <c r="U22" s="764"/>
      <c r="V22" s="764"/>
      <c r="W22" s="764"/>
      <c r="X22" s="765"/>
      <c r="Y22" s="1082" t="s">
        <v>1767</v>
      </c>
      <c r="Z22" s="765"/>
      <c r="AA22" s="1082" t="s">
        <v>1895</v>
      </c>
      <c r="AB22" s="764"/>
      <c r="AC22" s="764"/>
      <c r="AD22" s="764"/>
      <c r="AE22" s="764"/>
      <c r="AF22" s="764"/>
      <c r="AG22" s="764"/>
      <c r="AH22" s="764"/>
      <c r="AI22" s="764"/>
      <c r="AJ22" s="764"/>
      <c r="AK22" s="764"/>
      <c r="AL22" s="764"/>
      <c r="AM22" s="764"/>
      <c r="AN22" s="764"/>
      <c r="AO22" s="764"/>
      <c r="AP22" s="764"/>
      <c r="AQ22" s="764"/>
      <c r="AR22" s="764"/>
      <c r="AS22" s="764"/>
      <c r="AT22" s="765"/>
    </row>
    <row r="23" spans="2:50" ht="15" customHeight="1" x14ac:dyDescent="0.25">
      <c r="G23" s="55"/>
      <c r="H23" s="1104">
        <v>1</v>
      </c>
      <c r="I23" s="765"/>
      <c r="J23" s="1105" t="s">
        <v>1896</v>
      </c>
      <c r="K23" s="764"/>
      <c r="L23" s="764"/>
      <c r="M23" s="764"/>
      <c r="N23" s="764"/>
      <c r="O23" s="764"/>
      <c r="P23" s="764"/>
      <c r="Q23" s="764"/>
      <c r="R23" s="764"/>
      <c r="S23" s="764"/>
      <c r="T23" s="764"/>
      <c r="U23" s="764"/>
      <c r="V23" s="764"/>
      <c r="W23" s="764"/>
      <c r="X23" s="765"/>
      <c r="Y23" s="1009"/>
      <c r="Z23" s="765"/>
      <c r="AA23" s="1009"/>
      <c r="AB23" s="764"/>
      <c r="AC23" s="764"/>
      <c r="AD23" s="764"/>
      <c r="AE23" s="764"/>
      <c r="AF23" s="764"/>
      <c r="AG23" s="764"/>
      <c r="AH23" s="764"/>
      <c r="AI23" s="764"/>
      <c r="AJ23" s="764"/>
      <c r="AK23" s="764"/>
      <c r="AL23" s="764"/>
      <c r="AM23" s="764"/>
      <c r="AN23" s="764"/>
      <c r="AO23" s="764"/>
      <c r="AP23" s="764"/>
      <c r="AQ23" s="764"/>
      <c r="AR23" s="764"/>
      <c r="AS23" s="764"/>
      <c r="AT23" s="765"/>
    </row>
    <row r="24" spans="2:50" ht="15" customHeight="1" x14ac:dyDescent="0.25">
      <c r="H24" s="1104">
        <v>2</v>
      </c>
      <c r="I24" s="765"/>
      <c r="J24" s="1105" t="s">
        <v>1897</v>
      </c>
      <c r="K24" s="764"/>
      <c r="L24" s="764"/>
      <c r="M24" s="764"/>
      <c r="N24" s="764"/>
      <c r="O24" s="764"/>
      <c r="P24" s="764"/>
      <c r="Q24" s="764"/>
      <c r="R24" s="764"/>
      <c r="S24" s="764"/>
      <c r="T24" s="764"/>
      <c r="U24" s="764"/>
      <c r="V24" s="764"/>
      <c r="W24" s="764"/>
      <c r="X24" s="765"/>
      <c r="Y24" s="1009"/>
      <c r="Z24" s="765"/>
      <c r="AA24" s="1009"/>
      <c r="AB24" s="764"/>
      <c r="AC24" s="764"/>
      <c r="AD24" s="764"/>
      <c r="AE24" s="764"/>
      <c r="AF24" s="764"/>
      <c r="AG24" s="764"/>
      <c r="AH24" s="764"/>
      <c r="AI24" s="764"/>
      <c r="AJ24" s="764"/>
      <c r="AK24" s="764"/>
      <c r="AL24" s="764"/>
      <c r="AM24" s="764"/>
      <c r="AN24" s="764"/>
      <c r="AO24" s="764"/>
      <c r="AP24" s="764"/>
      <c r="AQ24" s="764"/>
      <c r="AR24" s="764"/>
      <c r="AS24" s="764"/>
      <c r="AT24" s="765"/>
    </row>
    <row r="25" spans="2:50" ht="15" customHeight="1" x14ac:dyDescent="0.25">
      <c r="H25" s="1104">
        <v>3</v>
      </c>
      <c r="I25" s="765"/>
      <c r="J25" s="1105" t="s">
        <v>1898</v>
      </c>
      <c r="K25" s="764"/>
      <c r="L25" s="764"/>
      <c r="M25" s="764"/>
      <c r="N25" s="764"/>
      <c r="O25" s="764"/>
      <c r="P25" s="764"/>
      <c r="Q25" s="764"/>
      <c r="R25" s="764"/>
      <c r="S25" s="764"/>
      <c r="T25" s="764"/>
      <c r="U25" s="764"/>
      <c r="V25" s="764"/>
      <c r="W25" s="764"/>
      <c r="X25" s="765"/>
      <c r="Y25" s="1009"/>
      <c r="Z25" s="765"/>
      <c r="AA25" s="1009"/>
      <c r="AB25" s="764"/>
      <c r="AC25" s="764"/>
      <c r="AD25" s="764"/>
      <c r="AE25" s="764"/>
      <c r="AF25" s="764"/>
      <c r="AG25" s="764"/>
      <c r="AH25" s="764"/>
      <c r="AI25" s="764"/>
      <c r="AJ25" s="764"/>
      <c r="AK25" s="764"/>
      <c r="AL25" s="764"/>
      <c r="AM25" s="764"/>
      <c r="AN25" s="764"/>
      <c r="AO25" s="764"/>
      <c r="AP25" s="764"/>
      <c r="AQ25" s="764"/>
      <c r="AR25" s="764"/>
      <c r="AS25" s="764"/>
      <c r="AT25" s="765"/>
    </row>
    <row r="26" spans="2:50" ht="15" customHeight="1" x14ac:dyDescent="0.25">
      <c r="H26" s="1104">
        <v>4</v>
      </c>
      <c r="I26" s="765"/>
      <c r="J26" s="1105" t="s">
        <v>1899</v>
      </c>
      <c r="K26" s="764"/>
      <c r="L26" s="764"/>
      <c r="M26" s="764"/>
      <c r="N26" s="764"/>
      <c r="O26" s="764"/>
      <c r="P26" s="764"/>
      <c r="Q26" s="764"/>
      <c r="R26" s="764"/>
      <c r="S26" s="764"/>
      <c r="T26" s="764"/>
      <c r="U26" s="764"/>
      <c r="V26" s="764"/>
      <c r="W26" s="764"/>
      <c r="X26" s="765"/>
      <c r="Y26" s="1009"/>
      <c r="Z26" s="765"/>
      <c r="AA26" s="1009"/>
      <c r="AB26" s="764"/>
      <c r="AC26" s="764"/>
      <c r="AD26" s="764"/>
      <c r="AE26" s="764"/>
      <c r="AF26" s="764"/>
      <c r="AG26" s="764"/>
      <c r="AH26" s="764"/>
      <c r="AI26" s="764"/>
      <c r="AJ26" s="764"/>
      <c r="AK26" s="764"/>
      <c r="AL26" s="764"/>
      <c r="AM26" s="764"/>
      <c r="AN26" s="764"/>
      <c r="AO26" s="764"/>
      <c r="AP26" s="764"/>
      <c r="AQ26" s="764"/>
      <c r="AR26" s="764"/>
      <c r="AS26" s="764"/>
      <c r="AT26" s="765"/>
    </row>
    <row r="27" spans="2:50" ht="15" customHeight="1" x14ac:dyDescent="0.25">
      <c r="H27" s="1104">
        <v>5</v>
      </c>
      <c r="I27" s="765"/>
      <c r="J27" s="1105" t="s">
        <v>1900</v>
      </c>
      <c r="K27" s="764"/>
      <c r="L27" s="764"/>
      <c r="M27" s="764"/>
      <c r="N27" s="764"/>
      <c r="O27" s="764"/>
      <c r="P27" s="764"/>
      <c r="Q27" s="764"/>
      <c r="R27" s="764"/>
      <c r="S27" s="764"/>
      <c r="T27" s="764"/>
      <c r="U27" s="764"/>
      <c r="V27" s="764"/>
      <c r="W27" s="764"/>
      <c r="X27" s="765"/>
      <c r="Y27" s="1009"/>
      <c r="Z27" s="765"/>
      <c r="AA27" s="1009"/>
      <c r="AB27" s="764"/>
      <c r="AC27" s="764"/>
      <c r="AD27" s="764"/>
      <c r="AE27" s="764"/>
      <c r="AF27" s="764"/>
      <c r="AG27" s="764"/>
      <c r="AH27" s="764"/>
      <c r="AI27" s="764"/>
      <c r="AJ27" s="764"/>
      <c r="AK27" s="764"/>
      <c r="AL27" s="764"/>
      <c r="AM27" s="764"/>
      <c r="AN27" s="764"/>
      <c r="AO27" s="764"/>
      <c r="AP27" s="764"/>
      <c r="AQ27" s="764"/>
      <c r="AR27" s="764"/>
      <c r="AS27" s="764"/>
      <c r="AT27" s="765"/>
    </row>
    <row r="28" spans="2:50" ht="15" customHeight="1" x14ac:dyDescent="0.25">
      <c r="B28" s="760"/>
      <c r="C28" s="761"/>
      <c r="D28" s="761"/>
      <c r="E28" s="761"/>
      <c r="H28" s="1104">
        <v>6</v>
      </c>
      <c r="I28" s="765"/>
      <c r="J28" s="1105" t="s">
        <v>1901</v>
      </c>
      <c r="K28" s="764"/>
      <c r="L28" s="764"/>
      <c r="M28" s="764"/>
      <c r="N28" s="764"/>
      <c r="O28" s="764"/>
      <c r="P28" s="764"/>
      <c r="Q28" s="764"/>
      <c r="R28" s="764"/>
      <c r="S28" s="764"/>
      <c r="T28" s="764"/>
      <c r="U28" s="764"/>
      <c r="V28" s="764"/>
      <c r="W28" s="764"/>
      <c r="X28" s="765"/>
      <c r="Y28" s="1009"/>
      <c r="Z28" s="765"/>
      <c r="AA28" s="1009"/>
      <c r="AB28" s="764"/>
      <c r="AC28" s="764"/>
      <c r="AD28" s="764"/>
      <c r="AE28" s="764"/>
      <c r="AF28" s="764"/>
      <c r="AG28" s="764"/>
      <c r="AH28" s="764"/>
      <c r="AI28" s="764"/>
      <c r="AJ28" s="764"/>
      <c r="AK28" s="764"/>
      <c r="AL28" s="764"/>
      <c r="AM28" s="764"/>
      <c r="AN28" s="764"/>
      <c r="AO28" s="764"/>
      <c r="AP28" s="764"/>
      <c r="AQ28" s="764"/>
      <c r="AR28" s="764"/>
      <c r="AS28" s="764"/>
      <c r="AT28" s="765"/>
    </row>
    <row r="29" spans="2:50" ht="15" customHeight="1" x14ac:dyDescent="0.25">
      <c r="H29" s="1104">
        <v>7</v>
      </c>
      <c r="I29" s="765"/>
      <c r="J29" s="1105" t="s">
        <v>1902</v>
      </c>
      <c r="K29" s="764"/>
      <c r="L29" s="764"/>
      <c r="M29" s="764"/>
      <c r="N29" s="764"/>
      <c r="O29" s="764"/>
      <c r="P29" s="764"/>
      <c r="Q29" s="764"/>
      <c r="R29" s="764"/>
      <c r="S29" s="764"/>
      <c r="T29" s="764"/>
      <c r="U29" s="764"/>
      <c r="V29" s="764"/>
      <c r="W29" s="764"/>
      <c r="X29" s="765"/>
      <c r="Y29" s="1009"/>
      <c r="Z29" s="765"/>
      <c r="AA29" s="1009"/>
      <c r="AB29" s="764"/>
      <c r="AC29" s="764"/>
      <c r="AD29" s="764"/>
      <c r="AE29" s="764"/>
      <c r="AF29" s="764"/>
      <c r="AG29" s="764"/>
      <c r="AH29" s="764"/>
      <c r="AI29" s="764"/>
      <c r="AJ29" s="764"/>
      <c r="AK29" s="764"/>
      <c r="AL29" s="764"/>
      <c r="AM29" s="764"/>
      <c r="AN29" s="764"/>
      <c r="AO29" s="764"/>
      <c r="AP29" s="764"/>
      <c r="AQ29" s="764"/>
      <c r="AR29" s="764"/>
      <c r="AS29" s="764"/>
      <c r="AT29" s="765"/>
    </row>
    <row r="30" spans="2:50" ht="15" customHeight="1" x14ac:dyDescent="0.25">
      <c r="B30" s="760"/>
      <c r="C30" s="761"/>
      <c r="D30" s="761"/>
      <c r="E30" s="761"/>
      <c r="H30" s="1104">
        <v>8</v>
      </c>
      <c r="I30" s="765"/>
      <c r="J30" s="1105" t="s">
        <v>1903</v>
      </c>
      <c r="K30" s="764"/>
      <c r="L30" s="764"/>
      <c r="M30" s="764"/>
      <c r="N30" s="764"/>
      <c r="O30" s="764"/>
      <c r="P30" s="764"/>
      <c r="Q30" s="764"/>
      <c r="R30" s="764"/>
      <c r="S30" s="764"/>
      <c r="T30" s="764"/>
      <c r="U30" s="764"/>
      <c r="V30" s="764"/>
      <c r="W30" s="764"/>
      <c r="X30" s="765"/>
      <c r="Y30" s="1009"/>
      <c r="Z30" s="765"/>
      <c r="AA30" s="1009"/>
      <c r="AB30" s="764"/>
      <c r="AC30" s="764"/>
      <c r="AD30" s="764"/>
      <c r="AE30" s="764"/>
      <c r="AF30" s="764"/>
      <c r="AG30" s="764"/>
      <c r="AH30" s="764"/>
      <c r="AI30" s="764"/>
      <c r="AJ30" s="764"/>
      <c r="AK30" s="764"/>
      <c r="AL30" s="764"/>
      <c r="AM30" s="764"/>
      <c r="AN30" s="764"/>
      <c r="AO30" s="764"/>
      <c r="AP30" s="764"/>
      <c r="AQ30" s="764"/>
      <c r="AR30" s="764"/>
      <c r="AS30" s="764"/>
      <c r="AT30" s="765"/>
    </row>
    <row r="31" spans="2:50" ht="15" customHeight="1" x14ac:dyDescent="0.25">
      <c r="H31" s="1104">
        <v>9</v>
      </c>
      <c r="I31" s="765"/>
      <c r="J31" s="1105" t="s">
        <v>1904</v>
      </c>
      <c r="K31" s="764"/>
      <c r="L31" s="764"/>
      <c r="M31" s="764"/>
      <c r="N31" s="764"/>
      <c r="O31" s="764"/>
      <c r="P31" s="764"/>
      <c r="Q31" s="764"/>
      <c r="R31" s="764"/>
      <c r="S31" s="764"/>
      <c r="T31" s="764"/>
      <c r="U31" s="764"/>
      <c r="V31" s="764"/>
      <c r="W31" s="764"/>
      <c r="X31" s="765"/>
      <c r="Y31" s="1009"/>
      <c r="Z31" s="765"/>
      <c r="AA31" s="1009"/>
      <c r="AB31" s="764"/>
      <c r="AC31" s="764"/>
      <c r="AD31" s="764"/>
      <c r="AE31" s="764"/>
      <c r="AF31" s="764"/>
      <c r="AG31" s="764"/>
      <c r="AH31" s="764"/>
      <c r="AI31" s="764"/>
      <c r="AJ31" s="764"/>
      <c r="AK31" s="764"/>
      <c r="AL31" s="764"/>
      <c r="AM31" s="764"/>
      <c r="AN31" s="764"/>
      <c r="AO31" s="764"/>
      <c r="AP31" s="764"/>
      <c r="AQ31" s="764"/>
      <c r="AR31" s="764"/>
      <c r="AS31" s="764"/>
      <c r="AT31" s="765"/>
    </row>
    <row r="32" spans="2:50" ht="15" customHeight="1" x14ac:dyDescent="0.25">
      <c r="B32" s="760"/>
      <c r="C32" s="761"/>
      <c r="D32" s="761"/>
      <c r="E32" s="761"/>
      <c r="H32" s="1104">
        <v>10</v>
      </c>
      <c r="I32" s="765"/>
      <c r="J32" s="1105" t="s">
        <v>1905</v>
      </c>
      <c r="K32" s="764"/>
      <c r="L32" s="764"/>
      <c r="M32" s="764"/>
      <c r="N32" s="764"/>
      <c r="O32" s="764"/>
      <c r="P32" s="764"/>
      <c r="Q32" s="764"/>
      <c r="R32" s="764"/>
      <c r="S32" s="764"/>
      <c r="T32" s="764"/>
      <c r="U32" s="764"/>
      <c r="V32" s="764"/>
      <c r="W32" s="764"/>
      <c r="X32" s="765"/>
      <c r="Y32" s="1009"/>
      <c r="Z32" s="765"/>
      <c r="AA32" s="1009"/>
      <c r="AB32" s="764"/>
      <c r="AC32" s="764"/>
      <c r="AD32" s="764"/>
      <c r="AE32" s="764"/>
      <c r="AF32" s="764"/>
      <c r="AG32" s="764"/>
      <c r="AH32" s="764"/>
      <c r="AI32" s="764"/>
      <c r="AJ32" s="764"/>
      <c r="AK32" s="764"/>
      <c r="AL32" s="764"/>
      <c r="AM32" s="764"/>
      <c r="AN32" s="764"/>
      <c r="AO32" s="764"/>
      <c r="AP32" s="764"/>
      <c r="AQ32" s="764"/>
      <c r="AR32" s="764"/>
      <c r="AS32" s="764"/>
      <c r="AT32" s="765"/>
      <c r="AU32" s="254"/>
      <c r="AV32" s="254"/>
      <c r="AW32" s="254"/>
      <c r="AX32" s="254"/>
    </row>
    <row r="33" spans="2:50" ht="15" customHeight="1" x14ac:dyDescent="0.25">
      <c r="H33" s="1104">
        <v>11</v>
      </c>
      <c r="I33" s="765"/>
      <c r="J33" s="1105" t="s">
        <v>1906</v>
      </c>
      <c r="K33" s="764"/>
      <c r="L33" s="764"/>
      <c r="M33" s="764"/>
      <c r="N33" s="764"/>
      <c r="O33" s="764"/>
      <c r="P33" s="764"/>
      <c r="Q33" s="764"/>
      <c r="R33" s="764"/>
      <c r="S33" s="764"/>
      <c r="T33" s="764"/>
      <c r="U33" s="764"/>
      <c r="V33" s="764"/>
      <c r="W33" s="764"/>
      <c r="X33" s="765"/>
      <c r="Y33" s="1009"/>
      <c r="Z33" s="765"/>
      <c r="AA33" s="1009"/>
      <c r="AB33" s="764"/>
      <c r="AC33" s="764"/>
      <c r="AD33" s="764"/>
      <c r="AE33" s="764"/>
      <c r="AF33" s="764"/>
      <c r="AG33" s="764"/>
      <c r="AH33" s="764"/>
      <c r="AI33" s="764"/>
      <c r="AJ33" s="764"/>
      <c r="AK33" s="764"/>
      <c r="AL33" s="764"/>
      <c r="AM33" s="764"/>
      <c r="AN33" s="764"/>
      <c r="AO33" s="764"/>
      <c r="AP33" s="764"/>
      <c r="AQ33" s="764"/>
      <c r="AR33" s="764"/>
      <c r="AS33" s="764"/>
      <c r="AT33" s="765"/>
      <c r="AU33" s="254"/>
      <c r="AV33" s="254"/>
      <c r="AW33" s="254"/>
      <c r="AX33" s="254"/>
    </row>
    <row r="34" spans="2:50" ht="15" customHeight="1" x14ac:dyDescent="0.25">
      <c r="B34" s="760"/>
      <c r="C34" s="761"/>
      <c r="D34" s="761"/>
      <c r="E34" s="761"/>
      <c r="H34" s="1104">
        <v>12</v>
      </c>
      <c r="I34" s="765"/>
      <c r="J34" s="1105" t="s">
        <v>1907</v>
      </c>
      <c r="K34" s="764"/>
      <c r="L34" s="764"/>
      <c r="M34" s="764"/>
      <c r="N34" s="764"/>
      <c r="O34" s="764"/>
      <c r="P34" s="764"/>
      <c r="Q34" s="764"/>
      <c r="R34" s="764"/>
      <c r="S34" s="764"/>
      <c r="T34" s="764"/>
      <c r="U34" s="764"/>
      <c r="V34" s="764"/>
      <c r="W34" s="764"/>
      <c r="X34" s="765"/>
      <c r="Y34" s="1009"/>
      <c r="Z34" s="765"/>
      <c r="AA34" s="1009"/>
      <c r="AB34" s="764"/>
      <c r="AC34" s="764"/>
      <c r="AD34" s="764"/>
      <c r="AE34" s="764"/>
      <c r="AF34" s="764"/>
      <c r="AG34" s="764"/>
      <c r="AH34" s="764"/>
      <c r="AI34" s="764"/>
      <c r="AJ34" s="764"/>
      <c r="AK34" s="764"/>
      <c r="AL34" s="764"/>
      <c r="AM34" s="764"/>
      <c r="AN34" s="764"/>
      <c r="AO34" s="764"/>
      <c r="AP34" s="764"/>
      <c r="AQ34" s="764"/>
      <c r="AR34" s="764"/>
      <c r="AS34" s="764"/>
      <c r="AT34" s="765"/>
      <c r="AU34" s="254"/>
      <c r="AV34" s="254"/>
      <c r="AW34" s="254"/>
      <c r="AX34" s="254"/>
    </row>
    <row r="35" spans="2:50" ht="15" customHeight="1" x14ac:dyDescent="0.25">
      <c r="H35" s="1104">
        <v>13</v>
      </c>
      <c r="I35" s="765"/>
      <c r="J35" s="1105" t="s">
        <v>1908</v>
      </c>
      <c r="K35" s="764"/>
      <c r="L35" s="764"/>
      <c r="M35" s="764"/>
      <c r="N35" s="764"/>
      <c r="O35" s="764"/>
      <c r="P35" s="764"/>
      <c r="Q35" s="764"/>
      <c r="R35" s="764"/>
      <c r="S35" s="764"/>
      <c r="T35" s="764"/>
      <c r="U35" s="764"/>
      <c r="V35" s="764"/>
      <c r="W35" s="764"/>
      <c r="X35" s="765"/>
      <c r="Y35" s="1009"/>
      <c r="Z35" s="765"/>
      <c r="AA35" s="1009"/>
      <c r="AB35" s="764"/>
      <c r="AC35" s="764"/>
      <c r="AD35" s="764"/>
      <c r="AE35" s="764"/>
      <c r="AF35" s="764"/>
      <c r="AG35" s="764"/>
      <c r="AH35" s="764"/>
      <c r="AI35" s="764"/>
      <c r="AJ35" s="764"/>
      <c r="AK35" s="764"/>
      <c r="AL35" s="764"/>
      <c r="AM35" s="764"/>
      <c r="AN35" s="764"/>
      <c r="AO35" s="764"/>
      <c r="AP35" s="764"/>
      <c r="AQ35" s="764"/>
      <c r="AR35" s="764"/>
      <c r="AS35" s="764"/>
      <c r="AT35" s="765"/>
      <c r="AU35" s="254"/>
      <c r="AV35" s="254"/>
      <c r="AW35" s="254"/>
      <c r="AX35" s="254"/>
    </row>
    <row r="36" spans="2:50" ht="15" customHeight="1" x14ac:dyDescent="0.25">
      <c r="B36" s="760"/>
      <c r="C36" s="761"/>
      <c r="D36" s="761"/>
      <c r="E36" s="761"/>
      <c r="H36" s="204"/>
      <c r="I36" s="204"/>
      <c r="AS36" s="443"/>
      <c r="AT36" s="443"/>
      <c r="AU36" s="254"/>
      <c r="AV36" s="254"/>
      <c r="AW36" s="254"/>
      <c r="AX36" s="254"/>
    </row>
    <row r="37" spans="2:50" ht="15" customHeight="1" x14ac:dyDescent="0.25">
      <c r="H37" s="1082" t="s">
        <v>1445</v>
      </c>
      <c r="I37" s="765"/>
      <c r="J37" s="1109" t="s">
        <v>1780</v>
      </c>
      <c r="K37" s="764"/>
      <c r="L37" s="764"/>
      <c r="M37" s="764"/>
      <c r="N37" s="764"/>
      <c r="O37" s="764"/>
      <c r="P37" s="764"/>
      <c r="Q37" s="764"/>
      <c r="R37" s="764"/>
      <c r="S37" s="764"/>
      <c r="T37" s="764"/>
      <c r="U37" s="764"/>
      <c r="V37" s="764"/>
      <c r="W37" s="764"/>
      <c r="X37" s="765"/>
      <c r="Y37" s="1082" t="s">
        <v>1767</v>
      </c>
      <c r="Z37" s="765"/>
      <c r="AA37" s="1110" t="s">
        <v>1909</v>
      </c>
      <c r="AB37" s="764"/>
      <c r="AC37" s="764"/>
      <c r="AD37" s="764"/>
      <c r="AE37" s="764"/>
      <c r="AF37" s="764"/>
      <c r="AG37" s="764"/>
      <c r="AH37" s="764"/>
      <c r="AI37" s="764"/>
      <c r="AJ37" s="765"/>
      <c r="AK37" s="1110" t="s">
        <v>1910</v>
      </c>
      <c r="AL37" s="764"/>
      <c r="AM37" s="764"/>
      <c r="AN37" s="764"/>
      <c r="AO37" s="764"/>
      <c r="AP37" s="764"/>
      <c r="AQ37" s="764"/>
      <c r="AR37" s="764"/>
      <c r="AS37" s="764"/>
      <c r="AT37" s="765"/>
      <c r="AU37" s="254"/>
      <c r="AV37" s="254"/>
      <c r="AW37" s="254"/>
      <c r="AX37" s="254"/>
    </row>
    <row r="38" spans="2:50" ht="15" customHeight="1" x14ac:dyDescent="0.25">
      <c r="H38" s="1104">
        <v>1</v>
      </c>
      <c r="I38" s="765"/>
      <c r="J38" s="1105" t="s">
        <v>1911</v>
      </c>
      <c r="K38" s="764"/>
      <c r="L38" s="764"/>
      <c r="M38" s="764"/>
      <c r="N38" s="764"/>
      <c r="O38" s="764"/>
      <c r="P38" s="764"/>
      <c r="Q38" s="764"/>
      <c r="R38" s="764"/>
      <c r="S38" s="764"/>
      <c r="T38" s="764"/>
      <c r="U38" s="764"/>
      <c r="V38" s="764"/>
      <c r="W38" s="764"/>
      <c r="X38" s="765"/>
      <c r="Y38" s="1009"/>
      <c r="Z38" s="765"/>
      <c r="AA38" s="1106">
        <f>AA53</f>
        <v>0</v>
      </c>
      <c r="AB38" s="764"/>
      <c r="AC38" s="764"/>
      <c r="AD38" s="764"/>
      <c r="AE38" s="764"/>
      <c r="AF38" s="764"/>
      <c r="AG38" s="764"/>
      <c r="AH38" s="764"/>
      <c r="AI38" s="764"/>
      <c r="AJ38" s="765"/>
      <c r="AK38" s="1106">
        <f>AK53</f>
        <v>0</v>
      </c>
      <c r="AL38" s="764"/>
      <c r="AM38" s="764"/>
      <c r="AN38" s="764"/>
      <c r="AO38" s="764"/>
      <c r="AP38" s="764"/>
      <c r="AQ38" s="764"/>
      <c r="AR38" s="764"/>
      <c r="AS38" s="764"/>
      <c r="AT38" s="765"/>
      <c r="AU38" s="254"/>
      <c r="AV38" s="254"/>
      <c r="AW38" s="254"/>
      <c r="AX38" s="254"/>
    </row>
    <row r="39" spans="2:50" ht="15" customHeight="1" x14ac:dyDescent="0.25">
      <c r="H39" s="1104">
        <v>2</v>
      </c>
      <c r="I39" s="765"/>
      <c r="J39" s="1105" t="s">
        <v>1912</v>
      </c>
      <c r="K39" s="764"/>
      <c r="L39" s="764"/>
      <c r="M39" s="764"/>
      <c r="N39" s="764"/>
      <c r="O39" s="764"/>
      <c r="P39" s="764"/>
      <c r="Q39" s="764"/>
      <c r="R39" s="764"/>
      <c r="S39" s="764"/>
      <c r="T39" s="764"/>
      <c r="U39" s="764"/>
      <c r="V39" s="764"/>
      <c r="W39" s="764"/>
      <c r="X39" s="765"/>
      <c r="Y39" s="1009"/>
      <c r="Z39" s="765"/>
      <c r="AA39" s="1114"/>
      <c r="AB39" s="764"/>
      <c r="AC39" s="764"/>
      <c r="AD39" s="764"/>
      <c r="AE39" s="764"/>
      <c r="AF39" s="764"/>
      <c r="AG39" s="764"/>
      <c r="AH39" s="764"/>
      <c r="AI39" s="764"/>
      <c r="AJ39" s="796"/>
      <c r="AK39" s="1108"/>
      <c r="AL39" s="764"/>
      <c r="AM39" s="764"/>
      <c r="AN39" s="764"/>
      <c r="AO39" s="764"/>
      <c r="AP39" s="764"/>
      <c r="AQ39" s="764"/>
      <c r="AR39" s="764"/>
      <c r="AS39" s="764"/>
      <c r="AT39" s="796"/>
      <c r="AU39" s="254"/>
      <c r="AV39" s="254"/>
      <c r="AW39" s="254"/>
      <c r="AX39" s="254"/>
    </row>
    <row r="40" spans="2:50" ht="15" customHeight="1" x14ac:dyDescent="0.25">
      <c r="H40" s="1104">
        <v>3</v>
      </c>
      <c r="I40" s="765"/>
      <c r="J40" s="1105" t="s">
        <v>1913</v>
      </c>
      <c r="K40" s="764"/>
      <c r="L40" s="764"/>
      <c r="M40" s="764"/>
      <c r="N40" s="764"/>
      <c r="O40" s="764"/>
      <c r="P40" s="764"/>
      <c r="Q40" s="764"/>
      <c r="R40" s="764"/>
      <c r="S40" s="764"/>
      <c r="T40" s="764"/>
      <c r="U40" s="764"/>
      <c r="V40" s="764"/>
      <c r="W40" s="764"/>
      <c r="X40" s="765"/>
      <c r="Y40" s="1009"/>
      <c r="Z40" s="765"/>
      <c r="AA40" s="1106">
        <f>SUM(AA38:AT39)</f>
        <v>0</v>
      </c>
      <c r="AB40" s="764"/>
      <c r="AC40" s="764"/>
      <c r="AD40" s="764"/>
      <c r="AE40" s="764"/>
      <c r="AF40" s="764"/>
      <c r="AG40" s="764"/>
      <c r="AH40" s="764"/>
      <c r="AI40" s="764"/>
      <c r="AJ40" s="765"/>
      <c r="AK40" s="1106">
        <f>SUM(AK38:BD39)</f>
        <v>0</v>
      </c>
      <c r="AL40" s="764"/>
      <c r="AM40" s="764"/>
      <c r="AN40" s="764"/>
      <c r="AO40" s="764"/>
      <c r="AP40" s="764"/>
      <c r="AQ40" s="764"/>
      <c r="AR40" s="764"/>
      <c r="AS40" s="764"/>
      <c r="AT40" s="765"/>
      <c r="AU40" s="254"/>
      <c r="AV40" s="254"/>
      <c r="AW40" s="254"/>
      <c r="AX40" s="254"/>
    </row>
    <row r="41" spans="2:50" ht="15" customHeight="1" x14ac:dyDescent="0.25">
      <c r="H41" s="204"/>
      <c r="I41" s="204"/>
      <c r="AS41" s="226"/>
      <c r="AT41" s="226"/>
      <c r="AU41" s="254"/>
      <c r="AV41" s="254"/>
      <c r="AW41" s="254"/>
      <c r="AX41" s="254"/>
    </row>
    <row r="42" spans="2:50" ht="15" customHeight="1" x14ac:dyDescent="0.25">
      <c r="H42" s="87" t="s">
        <v>1914</v>
      </c>
      <c r="I42" s="204"/>
      <c r="AS42" s="226"/>
      <c r="AT42" s="226"/>
      <c r="AU42" s="254"/>
      <c r="AV42" s="254"/>
      <c r="AW42" s="254"/>
      <c r="AX42" s="254"/>
    </row>
    <row r="43" spans="2:50" ht="15" customHeight="1" x14ac:dyDescent="0.25">
      <c r="H43" s="1082" t="s">
        <v>1445</v>
      </c>
      <c r="I43" s="765"/>
      <c r="J43" s="1109" t="s">
        <v>1780</v>
      </c>
      <c r="K43" s="764"/>
      <c r="L43" s="764"/>
      <c r="M43" s="764"/>
      <c r="N43" s="764"/>
      <c r="O43" s="764"/>
      <c r="P43" s="764"/>
      <c r="Q43" s="764"/>
      <c r="R43" s="764"/>
      <c r="S43" s="764"/>
      <c r="T43" s="764"/>
      <c r="U43" s="764"/>
      <c r="V43" s="764"/>
      <c r="W43" s="764"/>
      <c r="X43" s="765"/>
      <c r="Y43" s="1082" t="s">
        <v>1767</v>
      </c>
      <c r="Z43" s="765"/>
      <c r="AA43" s="1110" t="s">
        <v>1909</v>
      </c>
      <c r="AB43" s="764"/>
      <c r="AC43" s="764"/>
      <c r="AD43" s="764"/>
      <c r="AE43" s="764"/>
      <c r="AF43" s="764"/>
      <c r="AG43" s="764"/>
      <c r="AH43" s="764"/>
      <c r="AI43" s="764"/>
      <c r="AJ43" s="765"/>
      <c r="AK43" s="1110" t="s">
        <v>1910</v>
      </c>
      <c r="AL43" s="764"/>
      <c r="AM43" s="764"/>
      <c r="AN43" s="764"/>
      <c r="AO43" s="764"/>
      <c r="AP43" s="764"/>
      <c r="AQ43" s="764"/>
      <c r="AR43" s="764"/>
      <c r="AS43" s="764"/>
      <c r="AT43" s="765"/>
      <c r="AU43" s="254"/>
      <c r="AV43" s="254"/>
      <c r="AW43" s="254"/>
      <c r="AX43" s="254"/>
    </row>
    <row r="44" spans="2:50" ht="15" customHeight="1" x14ac:dyDescent="0.25">
      <c r="H44" s="1104">
        <v>1</v>
      </c>
      <c r="I44" s="765"/>
      <c r="J44" s="1105"/>
      <c r="K44" s="764"/>
      <c r="L44" s="764"/>
      <c r="M44" s="764"/>
      <c r="N44" s="764"/>
      <c r="O44" s="764"/>
      <c r="P44" s="764"/>
      <c r="Q44" s="764"/>
      <c r="R44" s="764"/>
      <c r="S44" s="764"/>
      <c r="T44" s="764"/>
      <c r="U44" s="764"/>
      <c r="V44" s="764"/>
      <c r="W44" s="764"/>
      <c r="X44" s="765"/>
      <c r="Y44" s="1009"/>
      <c r="Z44" s="765"/>
      <c r="AA44" s="1106"/>
      <c r="AB44" s="764"/>
      <c r="AC44" s="764"/>
      <c r="AD44" s="764"/>
      <c r="AE44" s="764"/>
      <c r="AF44" s="764"/>
      <c r="AG44" s="764"/>
      <c r="AH44" s="764"/>
      <c r="AI44" s="764"/>
      <c r="AJ44" s="765"/>
      <c r="AK44" s="1106"/>
      <c r="AL44" s="764"/>
      <c r="AM44" s="764"/>
      <c r="AN44" s="764"/>
      <c r="AO44" s="764"/>
      <c r="AP44" s="764"/>
      <c r="AQ44" s="764"/>
      <c r="AR44" s="764"/>
      <c r="AS44" s="764"/>
      <c r="AT44" s="765"/>
      <c r="AU44" s="254"/>
      <c r="AV44" s="254"/>
      <c r="AW44" s="254"/>
      <c r="AX44" s="254"/>
    </row>
    <row r="45" spans="2:50" ht="15" customHeight="1" x14ac:dyDescent="0.25">
      <c r="H45" s="1104">
        <v>2</v>
      </c>
      <c r="I45" s="765"/>
      <c r="J45" s="1105"/>
      <c r="K45" s="764"/>
      <c r="L45" s="764"/>
      <c r="M45" s="764"/>
      <c r="N45" s="764"/>
      <c r="O45" s="764"/>
      <c r="P45" s="764"/>
      <c r="Q45" s="764"/>
      <c r="R45" s="764"/>
      <c r="S45" s="764"/>
      <c r="T45" s="764"/>
      <c r="U45" s="764"/>
      <c r="V45" s="764"/>
      <c r="W45" s="764"/>
      <c r="X45" s="765"/>
      <c r="Y45" s="1009"/>
      <c r="Z45" s="765"/>
      <c r="AA45" s="1106"/>
      <c r="AB45" s="764"/>
      <c r="AC45" s="764"/>
      <c r="AD45" s="764"/>
      <c r="AE45" s="764"/>
      <c r="AF45" s="764"/>
      <c r="AG45" s="764"/>
      <c r="AH45" s="764"/>
      <c r="AI45" s="764"/>
      <c r="AJ45" s="765"/>
      <c r="AK45" s="1106"/>
      <c r="AL45" s="764"/>
      <c r="AM45" s="764"/>
      <c r="AN45" s="764"/>
      <c r="AO45" s="764"/>
      <c r="AP45" s="764"/>
      <c r="AQ45" s="764"/>
      <c r="AR45" s="764"/>
      <c r="AS45" s="764"/>
      <c r="AT45" s="765"/>
      <c r="AU45" s="254"/>
      <c r="AV45" s="254"/>
      <c r="AW45" s="254"/>
      <c r="AX45" s="254"/>
    </row>
    <row r="46" spans="2:50" ht="15" customHeight="1" x14ac:dyDescent="0.25">
      <c r="H46" s="1104">
        <v>3</v>
      </c>
      <c r="I46" s="765"/>
      <c r="J46" s="1105"/>
      <c r="K46" s="764"/>
      <c r="L46" s="764"/>
      <c r="M46" s="764"/>
      <c r="N46" s="764"/>
      <c r="O46" s="764"/>
      <c r="P46" s="764"/>
      <c r="Q46" s="764"/>
      <c r="R46" s="764"/>
      <c r="S46" s="764"/>
      <c r="T46" s="764"/>
      <c r="U46" s="764"/>
      <c r="V46" s="764"/>
      <c r="W46" s="764"/>
      <c r="X46" s="765"/>
      <c r="Y46" s="1009"/>
      <c r="Z46" s="765"/>
      <c r="AA46" s="1106"/>
      <c r="AB46" s="764"/>
      <c r="AC46" s="764"/>
      <c r="AD46" s="764"/>
      <c r="AE46" s="764"/>
      <c r="AF46" s="764"/>
      <c r="AG46" s="764"/>
      <c r="AH46" s="764"/>
      <c r="AI46" s="764"/>
      <c r="AJ46" s="765"/>
      <c r="AK46" s="1106"/>
      <c r="AL46" s="764"/>
      <c r="AM46" s="764"/>
      <c r="AN46" s="764"/>
      <c r="AO46" s="764"/>
      <c r="AP46" s="764"/>
      <c r="AQ46" s="764"/>
      <c r="AR46" s="764"/>
      <c r="AS46" s="764"/>
      <c r="AT46" s="765"/>
      <c r="AU46" s="254"/>
      <c r="AV46" s="254"/>
      <c r="AW46" s="254"/>
      <c r="AX46" s="254"/>
    </row>
    <row r="47" spans="2:50" ht="15" customHeight="1" x14ac:dyDescent="0.25">
      <c r="H47" s="1104">
        <v>4</v>
      </c>
      <c r="I47" s="765"/>
      <c r="J47" s="1105"/>
      <c r="K47" s="764"/>
      <c r="L47" s="764"/>
      <c r="M47" s="764"/>
      <c r="N47" s="764"/>
      <c r="O47" s="764"/>
      <c r="P47" s="764"/>
      <c r="Q47" s="764"/>
      <c r="R47" s="764"/>
      <c r="S47" s="764"/>
      <c r="T47" s="764"/>
      <c r="U47" s="764"/>
      <c r="V47" s="764"/>
      <c r="W47" s="764"/>
      <c r="X47" s="765"/>
      <c r="Y47" s="1009"/>
      <c r="Z47" s="765"/>
      <c r="AA47" s="1106"/>
      <c r="AB47" s="764"/>
      <c r="AC47" s="764"/>
      <c r="AD47" s="764"/>
      <c r="AE47" s="764"/>
      <c r="AF47" s="764"/>
      <c r="AG47" s="764"/>
      <c r="AH47" s="764"/>
      <c r="AI47" s="764"/>
      <c r="AJ47" s="765"/>
      <c r="AK47" s="1106"/>
      <c r="AL47" s="764"/>
      <c r="AM47" s="764"/>
      <c r="AN47" s="764"/>
      <c r="AO47" s="764"/>
      <c r="AP47" s="764"/>
      <c r="AQ47" s="764"/>
      <c r="AR47" s="764"/>
      <c r="AS47" s="764"/>
      <c r="AT47" s="765"/>
      <c r="AU47" s="254"/>
      <c r="AV47" s="254"/>
      <c r="AW47" s="254"/>
      <c r="AX47" s="254"/>
    </row>
    <row r="48" spans="2:50" ht="15" customHeight="1" x14ac:dyDescent="0.25">
      <c r="H48" s="1104">
        <v>5</v>
      </c>
      <c r="I48" s="765"/>
      <c r="J48" s="1105"/>
      <c r="K48" s="764"/>
      <c r="L48" s="764"/>
      <c r="M48" s="764"/>
      <c r="N48" s="764"/>
      <c r="O48" s="764"/>
      <c r="P48" s="764"/>
      <c r="Q48" s="764"/>
      <c r="R48" s="764"/>
      <c r="S48" s="764"/>
      <c r="T48" s="764"/>
      <c r="U48" s="764"/>
      <c r="V48" s="764"/>
      <c r="W48" s="764"/>
      <c r="X48" s="765"/>
      <c r="Y48" s="1009"/>
      <c r="Z48" s="765"/>
      <c r="AA48" s="1106"/>
      <c r="AB48" s="764"/>
      <c r="AC48" s="764"/>
      <c r="AD48" s="764"/>
      <c r="AE48" s="764"/>
      <c r="AF48" s="764"/>
      <c r="AG48" s="764"/>
      <c r="AH48" s="764"/>
      <c r="AI48" s="764"/>
      <c r="AJ48" s="765"/>
      <c r="AK48" s="1106"/>
      <c r="AL48" s="764"/>
      <c r="AM48" s="764"/>
      <c r="AN48" s="764"/>
      <c r="AO48" s="764"/>
      <c r="AP48" s="764"/>
      <c r="AQ48" s="764"/>
      <c r="AR48" s="764"/>
      <c r="AS48" s="764"/>
      <c r="AT48" s="765"/>
      <c r="AU48" s="254"/>
      <c r="AV48" s="254"/>
      <c r="AW48" s="254"/>
      <c r="AX48" s="254"/>
    </row>
    <row r="49" spans="8:50" ht="15" customHeight="1" x14ac:dyDescent="0.25">
      <c r="H49" s="1104">
        <v>6</v>
      </c>
      <c r="I49" s="765"/>
      <c r="J49" s="1105"/>
      <c r="K49" s="764"/>
      <c r="L49" s="764"/>
      <c r="M49" s="764"/>
      <c r="N49" s="764"/>
      <c r="O49" s="764"/>
      <c r="P49" s="764"/>
      <c r="Q49" s="764"/>
      <c r="R49" s="764"/>
      <c r="S49" s="764"/>
      <c r="T49" s="764"/>
      <c r="U49" s="764"/>
      <c r="V49" s="764"/>
      <c r="W49" s="764"/>
      <c r="X49" s="765"/>
      <c r="Y49" s="1009"/>
      <c r="Z49" s="765"/>
      <c r="AA49" s="1106"/>
      <c r="AB49" s="764"/>
      <c r="AC49" s="764"/>
      <c r="AD49" s="764"/>
      <c r="AE49" s="764"/>
      <c r="AF49" s="764"/>
      <c r="AG49" s="764"/>
      <c r="AH49" s="764"/>
      <c r="AI49" s="764"/>
      <c r="AJ49" s="765"/>
      <c r="AK49" s="1106"/>
      <c r="AL49" s="764"/>
      <c r="AM49" s="764"/>
      <c r="AN49" s="764"/>
      <c r="AO49" s="764"/>
      <c r="AP49" s="764"/>
      <c r="AQ49" s="764"/>
      <c r="AR49" s="764"/>
      <c r="AS49" s="764"/>
      <c r="AT49" s="765"/>
      <c r="AU49" s="254"/>
      <c r="AV49" s="254"/>
      <c r="AW49" s="254"/>
      <c r="AX49" s="254"/>
    </row>
    <row r="50" spans="8:50" ht="15" customHeight="1" x14ac:dyDescent="0.25">
      <c r="H50" s="1104">
        <v>7</v>
      </c>
      <c r="I50" s="765"/>
      <c r="J50" s="1105"/>
      <c r="K50" s="764"/>
      <c r="L50" s="764"/>
      <c r="M50" s="764"/>
      <c r="N50" s="764"/>
      <c r="O50" s="764"/>
      <c r="P50" s="764"/>
      <c r="Q50" s="764"/>
      <c r="R50" s="764"/>
      <c r="S50" s="764"/>
      <c r="T50" s="764"/>
      <c r="U50" s="764"/>
      <c r="V50" s="764"/>
      <c r="W50" s="764"/>
      <c r="X50" s="765"/>
      <c r="Y50" s="1009"/>
      <c r="Z50" s="765"/>
      <c r="AA50" s="1106"/>
      <c r="AB50" s="764"/>
      <c r="AC50" s="764"/>
      <c r="AD50" s="764"/>
      <c r="AE50" s="764"/>
      <c r="AF50" s="764"/>
      <c r="AG50" s="764"/>
      <c r="AH50" s="764"/>
      <c r="AI50" s="764"/>
      <c r="AJ50" s="765"/>
      <c r="AK50" s="1106"/>
      <c r="AL50" s="764"/>
      <c r="AM50" s="764"/>
      <c r="AN50" s="764"/>
      <c r="AO50" s="764"/>
      <c r="AP50" s="764"/>
      <c r="AQ50" s="764"/>
      <c r="AR50" s="764"/>
      <c r="AS50" s="764"/>
      <c r="AT50" s="765"/>
      <c r="AU50" s="254"/>
      <c r="AV50" s="254"/>
      <c r="AW50" s="254"/>
      <c r="AX50" s="254"/>
    </row>
    <row r="51" spans="8:50" ht="15" customHeight="1" x14ac:dyDescent="0.25">
      <c r="H51" s="1104">
        <v>8</v>
      </c>
      <c r="I51" s="765"/>
      <c r="J51" s="1105"/>
      <c r="K51" s="764"/>
      <c r="L51" s="764"/>
      <c r="M51" s="764"/>
      <c r="N51" s="764"/>
      <c r="O51" s="764"/>
      <c r="P51" s="764"/>
      <c r="Q51" s="764"/>
      <c r="R51" s="764"/>
      <c r="S51" s="764"/>
      <c r="T51" s="764"/>
      <c r="U51" s="764"/>
      <c r="V51" s="764"/>
      <c r="W51" s="764"/>
      <c r="X51" s="765"/>
      <c r="Y51" s="1009"/>
      <c r="Z51" s="765"/>
      <c r="AA51" s="1106"/>
      <c r="AB51" s="764"/>
      <c r="AC51" s="764"/>
      <c r="AD51" s="764"/>
      <c r="AE51" s="764"/>
      <c r="AF51" s="764"/>
      <c r="AG51" s="764"/>
      <c r="AH51" s="764"/>
      <c r="AI51" s="764"/>
      <c r="AJ51" s="765"/>
      <c r="AK51" s="1106"/>
      <c r="AL51" s="764"/>
      <c r="AM51" s="764"/>
      <c r="AN51" s="764"/>
      <c r="AO51" s="764"/>
      <c r="AP51" s="764"/>
      <c r="AQ51" s="764"/>
      <c r="AR51" s="764"/>
      <c r="AS51" s="764"/>
      <c r="AT51" s="765"/>
      <c r="AU51" s="254"/>
      <c r="AV51" s="254"/>
      <c r="AW51" s="254"/>
      <c r="AX51" s="254"/>
    </row>
    <row r="52" spans="8:50" ht="15" customHeight="1" x14ac:dyDescent="0.25">
      <c r="H52" s="1115"/>
      <c r="I52" s="765"/>
      <c r="J52" s="1107"/>
      <c r="K52" s="764"/>
      <c r="L52" s="764"/>
      <c r="M52" s="764"/>
      <c r="N52" s="764"/>
      <c r="O52" s="764"/>
      <c r="P52" s="764"/>
      <c r="Q52" s="764"/>
      <c r="R52" s="764"/>
      <c r="S52" s="764"/>
      <c r="T52" s="764"/>
      <c r="U52" s="764"/>
      <c r="V52" s="764"/>
      <c r="W52" s="764"/>
      <c r="X52" s="765"/>
      <c r="Y52" s="1113"/>
      <c r="Z52" s="765"/>
      <c r="AA52" s="1110"/>
      <c r="AB52" s="764"/>
      <c r="AC52" s="764"/>
      <c r="AD52" s="764"/>
      <c r="AE52" s="764"/>
      <c r="AF52" s="764"/>
      <c r="AG52" s="764"/>
      <c r="AH52" s="764"/>
      <c r="AI52" s="764"/>
      <c r="AJ52" s="765"/>
      <c r="AK52" s="1110"/>
      <c r="AL52" s="764"/>
      <c r="AM52" s="764"/>
      <c r="AN52" s="764"/>
      <c r="AO52" s="764"/>
      <c r="AP52" s="764"/>
      <c r="AQ52" s="764"/>
      <c r="AR52" s="764"/>
      <c r="AS52" s="764"/>
      <c r="AT52" s="765"/>
      <c r="AU52" s="254"/>
      <c r="AV52" s="254"/>
      <c r="AW52" s="254"/>
      <c r="AX52" s="254"/>
    </row>
    <row r="53" spans="8:50" ht="15" customHeight="1" x14ac:dyDescent="0.25">
      <c r="H53" s="1112" t="s">
        <v>1832</v>
      </c>
      <c r="I53" s="764"/>
      <c r="J53" s="764"/>
      <c r="K53" s="764"/>
      <c r="L53" s="764"/>
      <c r="M53" s="764"/>
      <c r="N53" s="764"/>
      <c r="O53" s="764"/>
      <c r="P53" s="764"/>
      <c r="Q53" s="764"/>
      <c r="R53" s="764"/>
      <c r="S53" s="764"/>
      <c r="T53" s="764"/>
      <c r="U53" s="764"/>
      <c r="V53" s="764"/>
      <c r="W53" s="764"/>
      <c r="X53" s="764"/>
      <c r="Y53" s="764"/>
      <c r="Z53" s="765"/>
      <c r="AA53" s="1106">
        <f>SUM(AA44:AT52)</f>
        <v>0</v>
      </c>
      <c r="AB53" s="764"/>
      <c r="AC53" s="764"/>
      <c r="AD53" s="764"/>
      <c r="AE53" s="764"/>
      <c r="AF53" s="764"/>
      <c r="AG53" s="764"/>
      <c r="AH53" s="764"/>
      <c r="AI53" s="764"/>
      <c r="AJ53" s="765"/>
      <c r="AK53" s="1106">
        <f>SUM(AK44:BD52)</f>
        <v>0</v>
      </c>
      <c r="AL53" s="764"/>
      <c r="AM53" s="764"/>
      <c r="AN53" s="764"/>
      <c r="AO53" s="764"/>
      <c r="AP53" s="764"/>
      <c r="AQ53" s="764"/>
      <c r="AR53" s="764"/>
      <c r="AS53" s="764"/>
      <c r="AT53" s="765"/>
      <c r="AU53" s="254"/>
      <c r="AV53" s="254"/>
      <c r="AW53" s="254"/>
      <c r="AX53" s="254"/>
    </row>
    <row r="54" spans="8:50" ht="14.25" customHeight="1" x14ac:dyDescent="0.25">
      <c r="AS54" s="443"/>
      <c r="AT54" s="443"/>
      <c r="AU54" s="254"/>
      <c r="AV54" s="254"/>
      <c r="AW54" s="254"/>
      <c r="AX54" s="254"/>
    </row>
    <row r="55" spans="8:50" ht="14.25" customHeight="1" x14ac:dyDescent="0.25">
      <c r="AS55" s="443"/>
      <c r="AT55" s="443"/>
      <c r="AU55" s="254"/>
      <c r="AV55" s="254"/>
      <c r="AW55" s="254"/>
      <c r="AX55" s="254"/>
    </row>
    <row r="56" spans="8:50" ht="14.25" customHeight="1" x14ac:dyDescent="0.25">
      <c r="AS56" s="443"/>
      <c r="AT56" s="443"/>
      <c r="AU56" s="254"/>
      <c r="AV56" s="254"/>
      <c r="AW56" s="254"/>
      <c r="AX56" s="254"/>
    </row>
    <row r="57" spans="8:50" ht="14.25" customHeight="1" x14ac:dyDescent="0.25">
      <c r="H57" s="976" t="s">
        <v>1795</v>
      </c>
      <c r="I57" s="824"/>
      <c r="J57" s="824"/>
      <c r="K57" s="824"/>
      <c r="L57" s="824"/>
      <c r="M57" s="824"/>
      <c r="N57" s="824"/>
      <c r="O57" s="824"/>
      <c r="P57" s="824"/>
      <c r="Q57" s="824"/>
      <c r="R57" s="824"/>
      <c r="S57" s="824"/>
      <c r="T57" s="824"/>
      <c r="U57" s="824"/>
      <c r="V57" s="824"/>
      <c r="W57" s="824"/>
      <c r="X57" s="824"/>
      <c r="Y57" s="825"/>
      <c r="Z57" s="976" t="s">
        <v>1796</v>
      </c>
      <c r="AA57" s="824"/>
      <c r="AB57" s="824"/>
      <c r="AC57" s="824"/>
      <c r="AD57" s="824"/>
      <c r="AE57" s="824"/>
      <c r="AF57" s="824"/>
      <c r="AG57" s="824"/>
      <c r="AH57" s="824"/>
      <c r="AI57" s="824"/>
      <c r="AJ57" s="824"/>
      <c r="AK57" s="824"/>
      <c r="AL57" s="824"/>
      <c r="AM57" s="824"/>
      <c r="AN57" s="824"/>
      <c r="AO57" s="824"/>
      <c r="AP57" s="824"/>
      <c r="AQ57" s="825"/>
      <c r="AS57" s="443"/>
      <c r="AT57" s="443"/>
      <c r="AU57" s="443"/>
      <c r="AV57" s="254"/>
      <c r="AW57" s="254"/>
      <c r="AX57" s="254"/>
    </row>
    <row r="58" spans="8:50" ht="14.25" customHeight="1" x14ac:dyDescent="0.25">
      <c r="H58" s="257" t="s">
        <v>796</v>
      </c>
      <c r="I58" s="258"/>
      <c r="J58" s="258"/>
      <c r="K58" s="258"/>
      <c r="L58" s="258"/>
      <c r="M58" s="258"/>
      <c r="N58" s="258"/>
      <c r="O58" s="258"/>
      <c r="P58" s="258"/>
      <c r="Q58" s="259"/>
      <c r="R58" s="257" t="s">
        <v>1511</v>
      </c>
      <c r="S58" s="258"/>
      <c r="T58" s="258"/>
      <c r="U58" s="259"/>
      <c r="V58" s="257" t="s">
        <v>1510</v>
      </c>
      <c r="W58" s="258"/>
      <c r="X58" s="258"/>
      <c r="Y58" s="259"/>
      <c r="Z58" s="257" t="s">
        <v>796</v>
      </c>
      <c r="AA58" s="258"/>
      <c r="AB58" s="258"/>
      <c r="AC58" s="258"/>
      <c r="AD58" s="258"/>
      <c r="AE58" s="258"/>
      <c r="AF58" s="258"/>
      <c r="AG58" s="258"/>
      <c r="AH58" s="258"/>
      <c r="AI58" s="259"/>
      <c r="AJ58" s="257" t="s">
        <v>1511</v>
      </c>
      <c r="AK58" s="258"/>
      <c r="AL58" s="258"/>
      <c r="AM58" s="259"/>
      <c r="AN58" s="257" t="s">
        <v>1510</v>
      </c>
      <c r="AO58" s="258"/>
      <c r="AP58" s="258"/>
      <c r="AQ58" s="259"/>
      <c r="AS58" s="443"/>
      <c r="AT58" s="443"/>
      <c r="AU58" s="443"/>
      <c r="AV58" s="254"/>
      <c r="AW58" s="254"/>
      <c r="AX58" s="254"/>
    </row>
    <row r="59" spans="8:50" ht="14.25" customHeight="1" x14ac:dyDescent="0.25">
      <c r="H59" s="260"/>
      <c r="Q59" s="261"/>
      <c r="R59" s="260"/>
      <c r="U59" s="261"/>
      <c r="V59" s="260"/>
      <c r="Y59" s="261"/>
      <c r="Z59" s="260"/>
      <c r="AI59" s="261"/>
      <c r="AJ59" s="260"/>
      <c r="AM59" s="261"/>
      <c r="AN59" s="260"/>
      <c r="AQ59" s="261"/>
      <c r="AS59" s="443"/>
      <c r="AT59" s="443"/>
      <c r="AU59" s="443"/>
      <c r="AV59" s="254"/>
      <c r="AW59" s="254"/>
      <c r="AX59" s="254"/>
    </row>
    <row r="60" spans="8:50" ht="14.25" customHeight="1" x14ac:dyDescent="0.25">
      <c r="H60" s="260"/>
      <c r="Q60" s="261"/>
      <c r="R60" s="260"/>
      <c r="U60" s="261"/>
      <c r="V60" s="260"/>
      <c r="Y60" s="261"/>
      <c r="Z60" s="260"/>
      <c r="AI60" s="261"/>
      <c r="AJ60" s="260"/>
      <c r="AM60" s="261"/>
      <c r="AN60" s="260"/>
      <c r="AQ60" s="261"/>
      <c r="AS60" s="443"/>
      <c r="AT60" s="443"/>
      <c r="AU60" s="443"/>
      <c r="AV60" s="254"/>
      <c r="AW60" s="254"/>
      <c r="AX60" s="254"/>
    </row>
    <row r="61" spans="8:50" ht="14.25" customHeight="1" x14ac:dyDescent="0.25">
      <c r="H61" s="260"/>
      <c r="Q61" s="261"/>
      <c r="R61" s="260"/>
      <c r="U61" s="261"/>
      <c r="V61" s="260"/>
      <c r="Y61" s="261"/>
      <c r="Z61" s="260"/>
      <c r="AI61" s="261"/>
      <c r="AJ61" s="260"/>
      <c r="AM61" s="261"/>
      <c r="AN61" s="260"/>
      <c r="AQ61" s="261"/>
      <c r="AS61" s="443"/>
      <c r="AT61" s="443"/>
      <c r="AU61" s="443"/>
      <c r="AV61" s="254"/>
      <c r="AW61" s="254"/>
      <c r="AX61" s="254"/>
    </row>
    <row r="62" spans="8:50" ht="14.25" customHeight="1" x14ac:dyDescent="0.25">
      <c r="H62" s="260"/>
      <c r="Q62" s="261"/>
      <c r="R62" s="260"/>
      <c r="U62" s="261"/>
      <c r="V62" s="260"/>
      <c r="Y62" s="261"/>
      <c r="Z62" s="260"/>
      <c r="AI62" s="261"/>
      <c r="AJ62" s="260"/>
      <c r="AM62" s="261"/>
      <c r="AN62" s="260"/>
      <c r="AQ62" s="261"/>
      <c r="AS62" s="443"/>
      <c r="AT62" s="443"/>
      <c r="AU62" s="443"/>
      <c r="AV62" s="254"/>
      <c r="AW62" s="254"/>
      <c r="AX62" s="254"/>
    </row>
    <row r="63" spans="8:50" ht="14.25" customHeight="1" x14ac:dyDescent="0.25">
      <c r="H63" s="262"/>
      <c r="I63" s="263"/>
      <c r="J63" s="263"/>
      <c r="K63" s="263"/>
      <c r="L63" s="263"/>
      <c r="M63" s="263"/>
      <c r="N63" s="263"/>
      <c r="O63" s="263"/>
      <c r="P63" s="263"/>
      <c r="Q63" s="264"/>
      <c r="R63" s="262"/>
      <c r="S63" s="263"/>
      <c r="T63" s="263"/>
      <c r="U63" s="264"/>
      <c r="V63" s="262"/>
      <c r="W63" s="263"/>
      <c r="X63" s="263"/>
      <c r="Y63" s="264"/>
      <c r="Z63" s="262"/>
      <c r="AA63" s="263"/>
      <c r="AB63" s="263"/>
      <c r="AC63" s="263"/>
      <c r="AD63" s="263"/>
      <c r="AE63" s="263"/>
      <c r="AF63" s="263"/>
      <c r="AG63" s="263"/>
      <c r="AH63" s="263"/>
      <c r="AI63" s="264"/>
      <c r="AJ63" s="262"/>
      <c r="AK63" s="263"/>
      <c r="AL63" s="263"/>
      <c r="AM63" s="264"/>
      <c r="AN63" s="262"/>
      <c r="AO63" s="263"/>
      <c r="AP63" s="263"/>
      <c r="AQ63" s="264"/>
      <c r="AS63" s="443"/>
      <c r="AT63" s="443"/>
      <c r="AU63" s="443"/>
      <c r="AV63" s="254"/>
      <c r="AW63" s="254"/>
      <c r="AX63" s="254"/>
    </row>
    <row r="64" spans="8:50" ht="14.25" customHeight="1" x14ac:dyDescent="0.25">
      <c r="AM64" s="265" t="s">
        <v>1797</v>
      </c>
      <c r="AN64" s="131" t="str">
        <f>'C-6-1'!U24</f>
        <v>C-6-1-4</v>
      </c>
      <c r="AS64" s="443"/>
      <c r="AT64" s="443"/>
      <c r="AU64" s="443"/>
      <c r="AV64" s="254"/>
      <c r="AW64" s="254"/>
      <c r="AX64" s="254"/>
    </row>
    <row r="65" spans="7:50" ht="14.25" customHeight="1" x14ac:dyDescent="0.25">
      <c r="G65" s="223"/>
      <c r="AS65" s="443"/>
      <c r="AT65" s="443"/>
      <c r="AU65" s="254"/>
      <c r="AV65" s="254"/>
      <c r="AW65" s="254"/>
      <c r="AX65" s="254"/>
    </row>
    <row r="66" spans="7:50" ht="14.25" customHeight="1" x14ac:dyDescent="0.25">
      <c r="G66" s="223"/>
      <c r="H66" s="307"/>
      <c r="I66" s="307"/>
      <c r="J66" s="307"/>
      <c r="K66" s="307"/>
      <c r="L66" s="307"/>
      <c r="M66" s="307"/>
      <c r="N66" s="307"/>
      <c r="O66" s="307"/>
      <c r="P66" s="307"/>
      <c r="Q66" s="307"/>
      <c r="R66" s="307"/>
      <c r="S66" s="307"/>
      <c r="T66" s="307"/>
      <c r="U66" s="307"/>
      <c r="V66" s="307"/>
      <c r="W66" s="307"/>
      <c r="X66" s="307"/>
      <c r="Y66" s="307"/>
      <c r="AU66" s="254"/>
      <c r="AV66" s="254"/>
      <c r="AW66" s="254"/>
      <c r="AX66" s="254"/>
    </row>
    <row r="67" spans="7:50" ht="14.25" customHeight="1" x14ac:dyDescent="0.25">
      <c r="G67" s="307"/>
      <c r="H67" s="307"/>
      <c r="I67" s="307"/>
      <c r="J67" s="307"/>
      <c r="K67" s="307"/>
      <c r="L67" s="307"/>
      <c r="M67" s="307"/>
      <c r="N67" s="307"/>
      <c r="O67" s="307"/>
      <c r="P67" s="307"/>
      <c r="Q67" s="307"/>
      <c r="R67" s="307"/>
      <c r="S67" s="307"/>
      <c r="T67" s="307"/>
      <c r="U67" s="307"/>
      <c r="V67" s="307"/>
      <c r="W67" s="307"/>
      <c r="X67" s="307"/>
      <c r="Y67" s="307"/>
    </row>
    <row r="68" spans="7:50" ht="14.25" customHeight="1" x14ac:dyDescent="0.25">
      <c r="G68" s="307"/>
      <c r="H68" s="307"/>
      <c r="I68" s="307"/>
      <c r="J68" s="307"/>
      <c r="K68" s="307"/>
      <c r="L68" s="307"/>
      <c r="M68" s="307"/>
      <c r="N68" s="307"/>
      <c r="O68" s="307"/>
      <c r="P68" s="307"/>
      <c r="Q68" s="307"/>
      <c r="R68" s="307"/>
      <c r="S68" s="307"/>
      <c r="T68" s="307"/>
      <c r="U68" s="307"/>
      <c r="V68" s="307"/>
      <c r="W68" s="307"/>
      <c r="X68" s="307"/>
      <c r="Y68" s="307"/>
    </row>
    <row r="69" spans="7:50" ht="14.25" customHeight="1" x14ac:dyDescent="0.25">
      <c r="G69" s="307"/>
      <c r="H69" s="307"/>
      <c r="I69" s="307"/>
      <c r="J69" s="307"/>
      <c r="K69" s="307"/>
      <c r="L69" s="307"/>
      <c r="M69" s="307"/>
      <c r="N69" s="307"/>
      <c r="O69" s="307"/>
      <c r="P69" s="307"/>
      <c r="Q69" s="307"/>
      <c r="R69" s="307"/>
      <c r="S69" s="307"/>
      <c r="T69" s="307"/>
      <c r="U69" s="307"/>
      <c r="V69" s="307"/>
      <c r="W69" s="307"/>
      <c r="X69" s="307"/>
      <c r="Y69" s="307"/>
    </row>
    <row r="70" spans="7:50" ht="14.25" customHeight="1" x14ac:dyDescent="0.25">
      <c r="G70" s="307"/>
      <c r="H70" s="307"/>
      <c r="I70" s="307"/>
      <c r="J70" s="307"/>
      <c r="K70" s="307"/>
      <c r="L70" s="307"/>
      <c r="M70" s="307"/>
      <c r="N70" s="307"/>
      <c r="O70" s="307"/>
      <c r="P70" s="307"/>
      <c r="Q70" s="307"/>
      <c r="R70" s="307"/>
      <c r="S70" s="307"/>
      <c r="T70" s="307"/>
      <c r="U70" s="307"/>
      <c r="V70" s="307"/>
      <c r="W70" s="307"/>
      <c r="X70" s="307"/>
      <c r="Y70" s="307"/>
    </row>
    <row r="71" spans="7:50" ht="14.25" customHeight="1" x14ac:dyDescent="0.25">
      <c r="G71" s="307"/>
      <c r="H71" s="307"/>
      <c r="I71" s="307"/>
      <c r="J71" s="307"/>
      <c r="K71" s="307"/>
      <c r="L71" s="307"/>
      <c r="M71" s="307"/>
      <c r="N71" s="307"/>
      <c r="O71" s="307"/>
      <c r="P71" s="307"/>
      <c r="Q71" s="307"/>
      <c r="R71" s="307"/>
      <c r="S71" s="307"/>
      <c r="T71" s="307"/>
      <c r="U71" s="307"/>
      <c r="V71" s="307"/>
      <c r="W71" s="307"/>
      <c r="X71" s="307"/>
      <c r="Y71" s="307"/>
    </row>
    <row r="72" spans="7:50" ht="14.25" customHeight="1" x14ac:dyDescent="0.25">
      <c r="G72" s="307"/>
      <c r="H72" s="307"/>
      <c r="I72" s="307"/>
      <c r="J72" s="307"/>
      <c r="K72" s="307"/>
      <c r="L72" s="307"/>
      <c r="M72" s="307"/>
      <c r="N72" s="307"/>
      <c r="O72" s="307"/>
      <c r="P72" s="307"/>
      <c r="Q72" s="307"/>
      <c r="R72" s="307"/>
      <c r="S72" s="307"/>
      <c r="T72" s="307"/>
      <c r="U72" s="307"/>
      <c r="V72" s="307"/>
      <c r="W72" s="307"/>
      <c r="X72" s="307"/>
      <c r="Y72" s="307"/>
    </row>
    <row r="73" spans="7:50" ht="14.25" customHeight="1" x14ac:dyDescent="0.25">
      <c r="G73" s="307"/>
      <c r="H73" s="307"/>
      <c r="I73" s="307"/>
      <c r="J73" s="307"/>
      <c r="K73" s="307"/>
      <c r="L73" s="307"/>
      <c r="M73" s="307"/>
      <c r="N73" s="307"/>
      <c r="O73" s="307"/>
      <c r="P73" s="307"/>
      <c r="Q73" s="307"/>
      <c r="R73" s="307"/>
      <c r="S73" s="307"/>
      <c r="T73" s="307"/>
      <c r="U73" s="307"/>
      <c r="V73" s="307"/>
      <c r="W73" s="307"/>
      <c r="X73" s="307"/>
      <c r="Y73" s="307"/>
    </row>
    <row r="74" spans="7:50" ht="14.25" customHeight="1" x14ac:dyDescent="0.25">
      <c r="G74" s="307"/>
      <c r="H74" s="307"/>
      <c r="I74" s="307"/>
      <c r="J74" s="307"/>
      <c r="K74" s="307"/>
      <c r="L74" s="307"/>
      <c r="M74" s="307"/>
      <c r="N74" s="307"/>
      <c r="O74" s="307"/>
      <c r="P74" s="307"/>
      <c r="Q74" s="307"/>
      <c r="R74" s="307"/>
      <c r="S74" s="307"/>
      <c r="T74" s="307"/>
      <c r="U74" s="307"/>
      <c r="V74" s="307"/>
      <c r="W74" s="307"/>
      <c r="X74" s="307"/>
      <c r="Y74" s="307"/>
    </row>
    <row r="75" spans="7:50" ht="14.25" customHeight="1" x14ac:dyDescent="0.25">
      <c r="G75" s="307"/>
      <c r="H75" s="307"/>
      <c r="I75" s="307"/>
      <c r="J75" s="307"/>
      <c r="K75" s="307"/>
      <c r="L75" s="307"/>
      <c r="M75" s="307"/>
      <c r="N75" s="307"/>
      <c r="O75" s="307"/>
      <c r="P75" s="307"/>
      <c r="Q75" s="307"/>
      <c r="R75" s="307"/>
      <c r="S75" s="307"/>
      <c r="T75" s="307"/>
      <c r="U75" s="307"/>
      <c r="V75" s="307"/>
      <c r="W75" s="307"/>
      <c r="X75" s="307"/>
      <c r="Y75" s="307"/>
    </row>
    <row r="76" spans="7:50" ht="14.25" customHeight="1" x14ac:dyDescent="0.25">
      <c r="G76" s="307"/>
      <c r="H76" s="307"/>
      <c r="I76" s="307"/>
      <c r="J76" s="307"/>
      <c r="K76" s="307"/>
      <c r="L76" s="307"/>
      <c r="M76" s="307"/>
      <c r="N76" s="307"/>
      <c r="O76" s="307"/>
      <c r="P76" s="307"/>
      <c r="Q76" s="307"/>
      <c r="R76" s="307"/>
      <c r="S76" s="307"/>
      <c r="T76" s="307"/>
      <c r="U76" s="307"/>
      <c r="V76" s="307"/>
      <c r="W76" s="307"/>
      <c r="X76" s="307"/>
      <c r="Y76" s="307"/>
    </row>
    <row r="77" spans="7:50" ht="14.25" customHeight="1" x14ac:dyDescent="0.25">
      <c r="G77" s="307"/>
      <c r="H77" s="307"/>
      <c r="I77" s="307"/>
      <c r="J77" s="307"/>
      <c r="K77" s="307"/>
      <c r="L77" s="307"/>
      <c r="M77" s="307"/>
      <c r="N77" s="307"/>
      <c r="O77" s="307"/>
      <c r="P77" s="307"/>
      <c r="Q77" s="307"/>
      <c r="R77" s="307"/>
      <c r="S77" s="307"/>
      <c r="T77" s="307"/>
      <c r="U77" s="307"/>
      <c r="V77" s="307"/>
      <c r="W77" s="307"/>
      <c r="X77" s="307"/>
      <c r="Y77" s="307"/>
    </row>
    <row r="78" spans="7:50" ht="14.25" customHeight="1" x14ac:dyDescent="0.25">
      <c r="G78" s="307"/>
      <c r="H78" s="307"/>
      <c r="I78" s="307"/>
      <c r="J78" s="307"/>
      <c r="K78" s="307"/>
      <c r="L78" s="307"/>
      <c r="M78" s="307"/>
      <c r="N78" s="307"/>
      <c r="O78" s="307"/>
      <c r="P78" s="307"/>
      <c r="Q78" s="307"/>
      <c r="R78" s="307"/>
      <c r="S78" s="307"/>
      <c r="T78" s="307"/>
      <c r="U78" s="307"/>
      <c r="V78" s="307"/>
      <c r="W78" s="307"/>
      <c r="X78" s="307"/>
      <c r="Y78" s="307"/>
    </row>
    <row r="79" spans="7:50" ht="14.25" customHeight="1" x14ac:dyDescent="0.25">
      <c r="G79" s="307"/>
      <c r="H79" s="307"/>
      <c r="I79" s="307"/>
      <c r="J79" s="307"/>
      <c r="K79" s="307"/>
      <c r="L79" s="307"/>
      <c r="M79" s="307"/>
      <c r="N79" s="307"/>
      <c r="O79" s="307"/>
      <c r="P79" s="307"/>
      <c r="Q79" s="307"/>
      <c r="R79" s="307"/>
      <c r="S79" s="307"/>
      <c r="T79" s="307"/>
      <c r="U79" s="307"/>
      <c r="V79" s="307"/>
      <c r="W79" s="307"/>
      <c r="X79" s="307"/>
      <c r="Y79" s="307"/>
    </row>
    <row r="80" spans="7:50" ht="14.25" customHeight="1" x14ac:dyDescent="0.25">
      <c r="G80" s="307"/>
      <c r="H80" s="307"/>
      <c r="I80" s="307"/>
      <c r="J80" s="307"/>
      <c r="K80" s="307"/>
      <c r="L80" s="307"/>
      <c r="M80" s="307"/>
      <c r="N80" s="307"/>
      <c r="O80" s="307"/>
      <c r="P80" s="307"/>
      <c r="Q80" s="307"/>
      <c r="R80" s="307"/>
      <c r="S80" s="307"/>
      <c r="T80" s="307"/>
      <c r="U80" s="307"/>
      <c r="V80" s="307"/>
      <c r="W80" s="307"/>
      <c r="X80" s="307"/>
      <c r="Y80" s="307"/>
    </row>
    <row r="81" spans="7:25" ht="14.25" customHeight="1" x14ac:dyDescent="0.25">
      <c r="G81" s="307"/>
      <c r="H81" s="307"/>
      <c r="I81" s="307"/>
      <c r="J81" s="307"/>
      <c r="K81" s="307"/>
      <c r="L81" s="307"/>
      <c r="M81" s="307"/>
      <c r="N81" s="307"/>
      <c r="O81" s="307"/>
      <c r="P81" s="307"/>
      <c r="Q81" s="307"/>
      <c r="R81" s="307"/>
      <c r="S81" s="307"/>
      <c r="T81" s="307"/>
      <c r="U81" s="307"/>
      <c r="V81" s="307"/>
      <c r="W81" s="307"/>
      <c r="X81" s="307"/>
      <c r="Y81" s="307"/>
    </row>
    <row r="82" spans="7:25" ht="14.25" customHeight="1" x14ac:dyDescent="0.25">
      <c r="G82" s="307"/>
      <c r="H82" s="307"/>
      <c r="I82" s="307"/>
      <c r="J82" s="307"/>
      <c r="K82" s="307"/>
      <c r="L82" s="307"/>
      <c r="M82" s="307"/>
      <c r="N82" s="307"/>
      <c r="O82" s="307"/>
      <c r="P82" s="307"/>
      <c r="Q82" s="307"/>
      <c r="R82" s="307"/>
      <c r="S82" s="307"/>
      <c r="T82" s="307"/>
      <c r="U82" s="307"/>
      <c r="V82" s="307"/>
      <c r="W82" s="307"/>
      <c r="X82" s="307"/>
      <c r="Y82" s="307"/>
    </row>
    <row r="83" spans="7:25" ht="14.25" customHeight="1" x14ac:dyDescent="0.25">
      <c r="G83" s="307"/>
      <c r="H83" s="307"/>
      <c r="I83" s="307"/>
      <c r="J83" s="307"/>
      <c r="K83" s="307"/>
      <c r="L83" s="307"/>
      <c r="M83" s="307"/>
      <c r="N83" s="307"/>
      <c r="O83" s="307"/>
      <c r="P83" s="307"/>
      <c r="Q83" s="307"/>
      <c r="R83" s="307"/>
      <c r="S83" s="307"/>
      <c r="T83" s="307"/>
      <c r="U83" s="307"/>
      <c r="V83" s="307"/>
      <c r="W83" s="307"/>
      <c r="X83" s="307"/>
      <c r="Y83" s="307"/>
    </row>
    <row r="84" spans="7:25" ht="14.25" customHeight="1" x14ac:dyDescent="0.25">
      <c r="G84" s="307"/>
      <c r="H84" s="307"/>
      <c r="I84" s="307"/>
      <c r="J84" s="307"/>
      <c r="K84" s="307"/>
      <c r="L84" s="307"/>
      <c r="M84" s="307"/>
      <c r="N84" s="307"/>
      <c r="O84" s="307"/>
      <c r="P84" s="307"/>
      <c r="Q84" s="307"/>
      <c r="R84" s="307"/>
      <c r="S84" s="307"/>
      <c r="T84" s="307"/>
      <c r="U84" s="307"/>
      <c r="V84" s="307"/>
      <c r="W84" s="307"/>
      <c r="X84" s="307"/>
      <c r="Y84" s="307"/>
    </row>
    <row r="85" spans="7:25" ht="14.25" customHeight="1" x14ac:dyDescent="0.25">
      <c r="G85" s="307"/>
      <c r="H85" s="307"/>
      <c r="I85" s="307"/>
      <c r="J85" s="307"/>
      <c r="K85" s="307"/>
      <c r="L85" s="307"/>
      <c r="M85" s="307"/>
      <c r="N85" s="307"/>
      <c r="O85" s="307"/>
      <c r="P85" s="307"/>
      <c r="Q85" s="307"/>
      <c r="R85" s="307"/>
      <c r="S85" s="307"/>
      <c r="T85" s="307"/>
      <c r="U85" s="307"/>
      <c r="V85" s="307"/>
      <c r="W85" s="307"/>
      <c r="X85" s="307"/>
      <c r="Y85" s="307"/>
    </row>
    <row r="86" spans="7:25" ht="14.25" customHeight="1" x14ac:dyDescent="0.25">
      <c r="G86" s="307"/>
      <c r="H86" s="307"/>
      <c r="I86" s="307"/>
      <c r="J86" s="307"/>
      <c r="K86" s="307"/>
      <c r="L86" s="307"/>
      <c r="M86" s="307"/>
      <c r="N86" s="307"/>
      <c r="O86" s="307"/>
      <c r="P86" s="307"/>
      <c r="Q86" s="307"/>
      <c r="R86" s="307"/>
      <c r="S86" s="307"/>
      <c r="T86" s="307"/>
      <c r="U86" s="307"/>
      <c r="V86" s="307"/>
      <c r="W86" s="307"/>
      <c r="X86" s="307"/>
      <c r="Y86" s="307"/>
    </row>
    <row r="87" spans="7:25" ht="14.25" customHeight="1" x14ac:dyDescent="0.25">
      <c r="G87" s="307"/>
      <c r="H87" s="307"/>
      <c r="I87" s="307"/>
      <c r="J87" s="307"/>
      <c r="K87" s="307"/>
      <c r="L87" s="307"/>
      <c r="M87" s="307"/>
      <c r="N87" s="307"/>
      <c r="O87" s="307"/>
      <c r="P87" s="307"/>
      <c r="Q87" s="307"/>
      <c r="R87" s="307"/>
      <c r="S87" s="307"/>
      <c r="T87" s="307"/>
      <c r="U87" s="307"/>
      <c r="V87" s="307"/>
      <c r="W87" s="307"/>
      <c r="X87" s="307"/>
      <c r="Y87" s="307"/>
    </row>
    <row r="88" spans="7:25" ht="14.25" customHeight="1" x14ac:dyDescent="0.25">
      <c r="G88" s="307"/>
      <c r="H88" s="307"/>
      <c r="I88" s="307"/>
      <c r="J88" s="307"/>
      <c r="K88" s="307"/>
      <c r="L88" s="307"/>
      <c r="M88" s="307"/>
      <c r="N88" s="307"/>
      <c r="O88" s="307"/>
      <c r="P88" s="307"/>
      <c r="Q88" s="307"/>
      <c r="R88" s="307"/>
      <c r="S88" s="307"/>
      <c r="T88" s="307"/>
      <c r="U88" s="307"/>
      <c r="V88" s="307"/>
      <c r="W88" s="307"/>
      <c r="X88" s="307"/>
      <c r="Y88" s="307"/>
    </row>
    <row r="89" spans="7:25" ht="14.25" customHeight="1" x14ac:dyDescent="0.25">
      <c r="G89" s="307"/>
      <c r="H89" s="307"/>
      <c r="I89" s="307"/>
      <c r="J89" s="307"/>
      <c r="K89" s="307"/>
      <c r="L89" s="307"/>
      <c r="M89" s="307"/>
      <c r="N89" s="307"/>
      <c r="O89" s="307"/>
      <c r="P89" s="307"/>
      <c r="Q89" s="307"/>
      <c r="R89" s="307"/>
      <c r="S89" s="307"/>
      <c r="T89" s="307"/>
      <c r="U89" s="307"/>
      <c r="V89" s="307"/>
      <c r="W89" s="307"/>
      <c r="X89" s="307"/>
      <c r="Y89" s="307"/>
    </row>
    <row r="90" spans="7:25" ht="14.25" customHeight="1" x14ac:dyDescent="0.25">
      <c r="G90" s="307"/>
      <c r="H90" s="307"/>
      <c r="I90" s="307"/>
      <c r="J90" s="307"/>
      <c r="K90" s="307"/>
      <c r="L90" s="307"/>
      <c r="M90" s="307"/>
      <c r="N90" s="307"/>
      <c r="O90" s="307"/>
      <c r="P90" s="307"/>
      <c r="Q90" s="307"/>
      <c r="R90" s="307"/>
      <c r="S90" s="307"/>
      <c r="T90" s="307"/>
      <c r="U90" s="307"/>
      <c r="V90" s="307"/>
      <c r="W90" s="307"/>
      <c r="X90" s="307"/>
      <c r="Y90" s="307"/>
    </row>
    <row r="91" spans="7:25" ht="14.25" customHeight="1" x14ac:dyDescent="0.25">
      <c r="G91" s="307"/>
      <c r="H91" s="307"/>
      <c r="I91" s="307"/>
      <c r="J91" s="307"/>
      <c r="K91" s="307"/>
      <c r="L91" s="307"/>
      <c r="M91" s="307"/>
      <c r="N91" s="307"/>
      <c r="O91" s="307"/>
      <c r="P91" s="307"/>
      <c r="Q91" s="307"/>
      <c r="R91" s="307"/>
      <c r="S91" s="307"/>
      <c r="T91" s="307"/>
      <c r="U91" s="307"/>
      <c r="V91" s="307"/>
      <c r="W91" s="307"/>
      <c r="X91" s="307"/>
      <c r="Y91" s="307"/>
    </row>
    <row r="92" spans="7:25" ht="14.25" customHeight="1" x14ac:dyDescent="0.25">
      <c r="G92" s="307"/>
      <c r="H92" s="307"/>
      <c r="I92" s="307"/>
      <c r="J92" s="307"/>
      <c r="K92" s="307"/>
      <c r="L92" s="307"/>
      <c r="M92" s="307"/>
      <c r="N92" s="307"/>
      <c r="O92" s="307"/>
      <c r="P92" s="307"/>
      <c r="Q92" s="307"/>
      <c r="R92" s="307"/>
      <c r="S92" s="307"/>
      <c r="T92" s="307"/>
      <c r="U92" s="307"/>
      <c r="V92" s="307"/>
      <c r="W92" s="307"/>
      <c r="X92" s="307"/>
      <c r="Y92" s="307"/>
    </row>
    <row r="93" spans="7:25" ht="14.25" customHeight="1" x14ac:dyDescent="0.25">
      <c r="G93" s="307"/>
      <c r="H93" s="307"/>
      <c r="I93" s="307"/>
      <c r="J93" s="307"/>
      <c r="K93" s="307"/>
      <c r="L93" s="307"/>
      <c r="M93" s="307"/>
      <c r="N93" s="307"/>
      <c r="O93" s="307"/>
      <c r="P93" s="307"/>
      <c r="Q93" s="307"/>
      <c r="R93" s="307"/>
      <c r="S93" s="307"/>
      <c r="T93" s="307"/>
      <c r="U93" s="307"/>
      <c r="V93" s="307"/>
      <c r="W93" s="307"/>
      <c r="X93" s="307"/>
      <c r="Y93" s="307"/>
    </row>
    <row r="94" spans="7:25" ht="14.25" customHeight="1" x14ac:dyDescent="0.25">
      <c r="G94" s="307"/>
      <c r="H94" s="307"/>
      <c r="I94" s="307"/>
      <c r="J94" s="307"/>
      <c r="K94" s="307"/>
      <c r="L94" s="307"/>
      <c r="M94" s="307"/>
      <c r="N94" s="307"/>
      <c r="O94" s="307"/>
      <c r="P94" s="307"/>
      <c r="Q94" s="307"/>
      <c r="R94" s="307"/>
      <c r="S94" s="307"/>
      <c r="T94" s="307"/>
      <c r="U94" s="307"/>
      <c r="V94" s="307"/>
      <c r="W94" s="307"/>
      <c r="X94" s="307"/>
      <c r="Y94" s="307"/>
    </row>
    <row r="95" spans="7:25" ht="14.25" customHeight="1" x14ac:dyDescent="0.25">
      <c r="G95" s="307"/>
      <c r="H95" s="307"/>
      <c r="I95" s="307"/>
      <c r="J95" s="307"/>
      <c r="K95" s="307"/>
      <c r="L95" s="307"/>
      <c r="M95" s="307"/>
      <c r="N95" s="307"/>
      <c r="O95" s="307"/>
      <c r="P95" s="307"/>
      <c r="Q95" s="307"/>
      <c r="R95" s="307"/>
      <c r="S95" s="307"/>
      <c r="T95" s="307"/>
      <c r="U95" s="307"/>
      <c r="V95" s="307"/>
      <c r="W95" s="307"/>
      <c r="X95" s="307"/>
      <c r="Y95" s="307"/>
    </row>
    <row r="96" spans="7:25" ht="14.25" customHeight="1" x14ac:dyDescent="0.25">
      <c r="G96" s="307"/>
      <c r="H96" s="307"/>
      <c r="I96" s="307"/>
      <c r="J96" s="307"/>
      <c r="K96" s="307"/>
      <c r="L96" s="307"/>
      <c r="M96" s="307"/>
      <c r="N96" s="307"/>
      <c r="O96" s="307"/>
      <c r="P96" s="307"/>
      <c r="Q96" s="307"/>
      <c r="R96" s="307"/>
      <c r="S96" s="307"/>
      <c r="T96" s="307"/>
      <c r="U96" s="307"/>
      <c r="V96" s="307"/>
      <c r="W96" s="307"/>
      <c r="X96" s="307"/>
      <c r="Y96" s="307"/>
    </row>
    <row r="97" spans="7:25" ht="14.25" customHeight="1" x14ac:dyDescent="0.25">
      <c r="G97" s="307"/>
      <c r="H97" s="307"/>
      <c r="I97" s="307"/>
      <c r="J97" s="307"/>
      <c r="K97" s="307"/>
      <c r="L97" s="307"/>
      <c r="M97" s="307"/>
      <c r="N97" s="307"/>
      <c r="O97" s="307"/>
      <c r="P97" s="307"/>
      <c r="Q97" s="307"/>
      <c r="R97" s="307"/>
      <c r="S97" s="307"/>
      <c r="T97" s="307"/>
      <c r="U97" s="307"/>
      <c r="V97" s="307"/>
      <c r="W97" s="307"/>
      <c r="X97" s="307"/>
      <c r="Y97" s="307"/>
    </row>
    <row r="98" spans="7:25" ht="14.25" customHeight="1" x14ac:dyDescent="0.25">
      <c r="G98" s="307"/>
      <c r="H98" s="307"/>
      <c r="I98" s="307"/>
      <c r="J98" s="307"/>
      <c r="K98" s="307"/>
      <c r="L98" s="307"/>
      <c r="M98" s="307"/>
      <c r="N98" s="307"/>
      <c r="O98" s="307"/>
      <c r="P98" s="307"/>
      <c r="Q98" s="307"/>
      <c r="R98" s="307"/>
      <c r="S98" s="307"/>
      <c r="T98" s="307"/>
      <c r="U98" s="307"/>
      <c r="V98" s="307"/>
      <c r="W98" s="307"/>
      <c r="X98" s="307"/>
      <c r="Y98" s="307"/>
    </row>
    <row r="99" spans="7:25" ht="14.25" customHeight="1" x14ac:dyDescent="0.25">
      <c r="G99" s="307"/>
      <c r="H99" s="307"/>
      <c r="I99" s="307"/>
      <c r="J99" s="307"/>
      <c r="K99" s="307"/>
      <c r="L99" s="307"/>
      <c r="M99" s="307"/>
      <c r="N99" s="307"/>
      <c r="O99" s="307"/>
      <c r="P99" s="307"/>
      <c r="Q99" s="307"/>
      <c r="R99" s="307"/>
      <c r="S99" s="307"/>
      <c r="T99" s="307"/>
      <c r="U99" s="307"/>
      <c r="V99" s="307"/>
      <c r="W99" s="307"/>
      <c r="X99" s="307"/>
      <c r="Y99" s="307"/>
    </row>
    <row r="100" spans="7:25" ht="14.25" customHeight="1" x14ac:dyDescent="0.25">
      <c r="G100" s="307"/>
      <c r="H100" s="307"/>
      <c r="I100" s="307"/>
      <c r="J100" s="307"/>
      <c r="K100" s="307"/>
      <c r="L100" s="307"/>
      <c r="M100" s="307"/>
      <c r="N100" s="307"/>
      <c r="O100" s="307"/>
      <c r="P100" s="307"/>
      <c r="Q100" s="307"/>
      <c r="R100" s="307"/>
      <c r="S100" s="307"/>
      <c r="T100" s="307"/>
      <c r="U100" s="307"/>
      <c r="V100" s="307"/>
      <c r="W100" s="307"/>
      <c r="X100" s="307"/>
      <c r="Y100" s="307"/>
    </row>
    <row r="101" spans="7:25" ht="14.25" customHeight="1" x14ac:dyDescent="0.25">
      <c r="G101" s="307"/>
      <c r="H101" s="307"/>
      <c r="I101" s="307"/>
      <c r="J101" s="307"/>
      <c r="K101" s="307"/>
      <c r="L101" s="307"/>
      <c r="M101" s="307"/>
      <c r="N101" s="307"/>
      <c r="O101" s="307"/>
      <c r="P101" s="307"/>
      <c r="Q101" s="307"/>
      <c r="R101" s="307"/>
      <c r="S101" s="307"/>
      <c r="T101" s="307"/>
      <c r="U101" s="307"/>
      <c r="V101" s="307"/>
      <c r="W101" s="307"/>
      <c r="X101" s="307"/>
      <c r="Y101" s="307"/>
    </row>
    <row r="102" spans="7:25" ht="14.25" customHeight="1" x14ac:dyDescent="0.25">
      <c r="G102" s="307"/>
      <c r="H102" s="307"/>
      <c r="I102" s="307"/>
      <c r="J102" s="307"/>
      <c r="K102" s="307"/>
      <c r="L102" s="307"/>
      <c r="M102" s="307"/>
      <c r="N102" s="307"/>
      <c r="O102" s="307"/>
      <c r="P102" s="307"/>
      <c r="Q102" s="307"/>
      <c r="R102" s="307"/>
      <c r="S102" s="307"/>
      <c r="T102" s="307"/>
      <c r="U102" s="307"/>
      <c r="V102" s="307"/>
      <c r="W102" s="307"/>
      <c r="X102" s="307"/>
      <c r="Y102" s="307"/>
    </row>
    <row r="103" spans="7:25" ht="14.25" customHeight="1" x14ac:dyDescent="0.25">
      <c r="G103" s="307"/>
      <c r="H103" s="307"/>
      <c r="I103" s="307"/>
      <c r="J103" s="307"/>
      <c r="K103" s="307"/>
      <c r="L103" s="307"/>
      <c r="M103" s="307"/>
      <c r="N103" s="307"/>
      <c r="O103" s="307"/>
      <c r="P103" s="307"/>
      <c r="Q103" s="307"/>
      <c r="R103" s="307"/>
      <c r="S103" s="307"/>
      <c r="T103" s="307"/>
      <c r="U103" s="307"/>
      <c r="V103" s="307"/>
      <c r="W103" s="307"/>
      <c r="X103" s="307"/>
      <c r="Y103" s="307"/>
    </row>
    <row r="104" spans="7:25" ht="14.25" customHeight="1" x14ac:dyDescent="0.25">
      <c r="G104" s="307"/>
      <c r="H104" s="307"/>
      <c r="I104" s="307"/>
      <c r="J104" s="307"/>
      <c r="K104" s="307"/>
      <c r="L104" s="307"/>
      <c r="M104" s="307"/>
      <c r="N104" s="307"/>
      <c r="O104" s="307"/>
      <c r="P104" s="307"/>
      <c r="Q104" s="307"/>
      <c r="R104" s="307"/>
      <c r="S104" s="307"/>
      <c r="T104" s="307"/>
      <c r="U104" s="307"/>
      <c r="V104" s="307"/>
      <c r="W104" s="307"/>
      <c r="X104" s="307"/>
      <c r="Y104" s="307"/>
    </row>
    <row r="105" spans="7:25" ht="14.25" customHeight="1" x14ac:dyDescent="0.25">
      <c r="G105" s="307"/>
      <c r="H105" s="307"/>
      <c r="I105" s="307"/>
      <c r="J105" s="307"/>
      <c r="K105" s="307"/>
      <c r="L105" s="307"/>
      <c r="M105" s="307"/>
      <c r="N105" s="307"/>
      <c r="O105" s="307"/>
      <c r="P105" s="307"/>
      <c r="Q105" s="307"/>
      <c r="R105" s="307"/>
      <c r="S105" s="307"/>
      <c r="T105" s="307"/>
      <c r="U105" s="307"/>
      <c r="V105" s="307"/>
      <c r="W105" s="307"/>
      <c r="X105" s="307"/>
      <c r="Y105" s="307"/>
    </row>
    <row r="106" spans="7:25" ht="14.25" customHeight="1" x14ac:dyDescent="0.25">
      <c r="G106" s="307"/>
      <c r="H106" s="307"/>
      <c r="I106" s="307"/>
      <c r="J106" s="307"/>
      <c r="K106" s="307"/>
      <c r="L106" s="307"/>
      <c r="M106" s="307"/>
      <c r="N106" s="307"/>
      <c r="O106" s="307"/>
      <c r="P106" s="307"/>
      <c r="Q106" s="307"/>
      <c r="R106" s="307"/>
      <c r="S106" s="307"/>
      <c r="T106" s="307"/>
      <c r="U106" s="307"/>
      <c r="V106" s="307"/>
      <c r="W106" s="307"/>
      <c r="X106" s="307"/>
      <c r="Y106" s="307"/>
    </row>
    <row r="107" spans="7:25" ht="14.25" customHeight="1" x14ac:dyDescent="0.25">
      <c r="G107" s="307"/>
      <c r="H107" s="307"/>
      <c r="I107" s="307"/>
      <c r="J107" s="307"/>
      <c r="K107" s="307"/>
      <c r="L107" s="307"/>
      <c r="M107" s="307"/>
      <c r="N107" s="307"/>
      <c r="O107" s="307"/>
      <c r="P107" s="307"/>
      <c r="Q107" s="307"/>
      <c r="R107" s="307"/>
      <c r="S107" s="307"/>
      <c r="T107" s="307"/>
      <c r="U107" s="307"/>
      <c r="V107" s="307"/>
      <c r="W107" s="307"/>
      <c r="X107" s="307"/>
      <c r="Y107" s="307"/>
    </row>
    <row r="108" spans="7:25" ht="14.25" customHeight="1" x14ac:dyDescent="0.25">
      <c r="G108" s="307"/>
      <c r="H108" s="307"/>
      <c r="I108" s="307"/>
      <c r="J108" s="307"/>
      <c r="K108" s="307"/>
      <c r="L108" s="307"/>
      <c r="M108" s="307"/>
      <c r="N108" s="307"/>
      <c r="O108" s="307"/>
      <c r="P108" s="307"/>
      <c r="Q108" s="307"/>
      <c r="R108" s="307"/>
      <c r="S108" s="307"/>
      <c r="T108" s="307"/>
      <c r="U108" s="307"/>
      <c r="V108" s="307"/>
      <c r="W108" s="307"/>
      <c r="X108" s="307"/>
      <c r="Y108" s="307"/>
    </row>
    <row r="109" spans="7:25" ht="14.25" customHeight="1" x14ac:dyDescent="0.25">
      <c r="G109" s="307"/>
      <c r="H109" s="307"/>
      <c r="I109" s="307"/>
      <c r="J109" s="307"/>
      <c r="K109" s="307"/>
      <c r="L109" s="307"/>
      <c r="M109" s="307"/>
      <c r="N109" s="307"/>
      <c r="O109" s="307"/>
      <c r="P109" s="307"/>
      <c r="Q109" s="307"/>
      <c r="R109" s="307"/>
      <c r="S109" s="307"/>
      <c r="T109" s="307"/>
      <c r="U109" s="307"/>
      <c r="V109" s="307"/>
      <c r="W109" s="307"/>
      <c r="X109" s="307"/>
      <c r="Y109" s="307"/>
    </row>
    <row r="110" spans="7:25" ht="14.25" customHeight="1" x14ac:dyDescent="0.25">
      <c r="G110" s="307"/>
      <c r="H110" s="307"/>
      <c r="I110" s="307"/>
      <c r="J110" s="307"/>
      <c r="K110" s="307"/>
      <c r="L110" s="307"/>
      <c r="M110" s="307"/>
      <c r="N110" s="307"/>
      <c r="O110" s="307"/>
      <c r="P110" s="307"/>
      <c r="Q110" s="307"/>
      <c r="R110" s="307"/>
      <c r="S110" s="307"/>
      <c r="T110" s="307"/>
      <c r="U110" s="307"/>
      <c r="V110" s="307"/>
      <c r="W110" s="307"/>
      <c r="X110" s="307"/>
      <c r="Y110" s="307"/>
    </row>
    <row r="111" spans="7:25" ht="14.25" customHeight="1" x14ac:dyDescent="0.25">
      <c r="G111" s="307"/>
      <c r="H111" s="307"/>
      <c r="I111" s="307"/>
      <c r="J111" s="307"/>
      <c r="K111" s="307"/>
      <c r="L111" s="307"/>
      <c r="M111" s="307"/>
      <c r="N111" s="307"/>
      <c r="O111" s="307"/>
      <c r="P111" s="307"/>
      <c r="Q111" s="307"/>
      <c r="R111" s="307"/>
      <c r="S111" s="307"/>
      <c r="T111" s="307"/>
      <c r="U111" s="307"/>
      <c r="V111" s="307"/>
      <c r="W111" s="307"/>
      <c r="X111" s="307"/>
      <c r="Y111" s="307"/>
    </row>
    <row r="112" spans="7:25" ht="14.25" customHeight="1" x14ac:dyDescent="0.25">
      <c r="G112" s="307"/>
      <c r="H112" s="307"/>
      <c r="I112" s="307"/>
      <c r="J112" s="307"/>
      <c r="K112" s="307"/>
      <c r="L112" s="307"/>
      <c r="M112" s="307"/>
      <c r="N112" s="307"/>
      <c r="O112" s="307"/>
      <c r="P112" s="307"/>
      <c r="Q112" s="307"/>
      <c r="R112" s="307"/>
      <c r="S112" s="307"/>
      <c r="T112" s="307"/>
      <c r="U112" s="307"/>
      <c r="V112" s="307"/>
      <c r="W112" s="307"/>
      <c r="X112" s="307"/>
      <c r="Y112" s="307"/>
    </row>
    <row r="113" spans="7:25" ht="14.25" customHeight="1" x14ac:dyDescent="0.25">
      <c r="G113" s="307"/>
      <c r="H113" s="307"/>
      <c r="I113" s="307"/>
      <c r="J113" s="307"/>
      <c r="K113" s="307"/>
      <c r="L113" s="307"/>
      <c r="M113" s="307"/>
      <c r="N113" s="307"/>
      <c r="O113" s="307"/>
      <c r="P113" s="307"/>
      <c r="Q113" s="307"/>
      <c r="R113" s="307"/>
      <c r="S113" s="307"/>
      <c r="T113" s="307"/>
      <c r="U113" s="307"/>
      <c r="V113" s="307"/>
      <c r="W113" s="307"/>
      <c r="X113" s="307"/>
      <c r="Y113" s="307"/>
    </row>
    <row r="114" spans="7:25" ht="14.25" customHeight="1" x14ac:dyDescent="0.25">
      <c r="G114" s="307"/>
      <c r="H114" s="307"/>
      <c r="I114" s="307"/>
      <c r="J114" s="307"/>
      <c r="K114" s="307"/>
      <c r="L114" s="307"/>
      <c r="M114" s="307"/>
      <c r="N114" s="307"/>
      <c r="O114" s="307"/>
      <c r="P114" s="307"/>
      <c r="Q114" s="307"/>
      <c r="R114" s="307"/>
      <c r="S114" s="307"/>
      <c r="T114" s="307"/>
      <c r="U114" s="307"/>
      <c r="V114" s="307"/>
      <c r="W114" s="307"/>
      <c r="X114" s="307"/>
      <c r="Y114" s="307"/>
    </row>
    <row r="115" spans="7:25" ht="14.25" customHeight="1" x14ac:dyDescent="0.25">
      <c r="G115" s="307"/>
      <c r="H115" s="307"/>
      <c r="I115" s="307"/>
      <c r="J115" s="307"/>
      <c r="K115" s="307"/>
      <c r="L115" s="307"/>
      <c r="M115" s="307"/>
      <c r="N115" s="307"/>
      <c r="O115" s="307"/>
      <c r="P115" s="307"/>
      <c r="Q115" s="307"/>
      <c r="R115" s="307"/>
      <c r="S115" s="307"/>
      <c r="T115" s="307"/>
      <c r="U115" s="307"/>
      <c r="V115" s="307"/>
      <c r="W115" s="307"/>
      <c r="X115" s="307"/>
      <c r="Y115" s="307"/>
    </row>
    <row r="116" spans="7:25" ht="14.25" customHeight="1" x14ac:dyDescent="0.25">
      <c r="G116" s="307"/>
      <c r="H116" s="307"/>
      <c r="I116" s="307"/>
      <c r="J116" s="307"/>
      <c r="K116" s="307"/>
      <c r="L116" s="307"/>
      <c r="M116" s="307"/>
      <c r="N116" s="307"/>
      <c r="O116" s="307"/>
      <c r="P116" s="307"/>
      <c r="Q116" s="307"/>
      <c r="R116" s="307"/>
      <c r="S116" s="307"/>
      <c r="T116" s="307"/>
      <c r="U116" s="307"/>
      <c r="V116" s="307"/>
      <c r="W116" s="307"/>
      <c r="X116" s="307"/>
      <c r="Y116" s="307"/>
    </row>
    <row r="117" spans="7:25" ht="14.25" customHeight="1" x14ac:dyDescent="0.25">
      <c r="G117" s="307"/>
      <c r="H117" s="307"/>
      <c r="I117" s="307"/>
      <c r="J117" s="307"/>
      <c r="K117" s="307"/>
      <c r="L117" s="307"/>
      <c r="M117" s="307"/>
      <c r="N117" s="307"/>
      <c r="O117" s="307"/>
      <c r="P117" s="307"/>
      <c r="Q117" s="307"/>
      <c r="R117" s="307"/>
      <c r="S117" s="307"/>
      <c r="T117" s="307"/>
      <c r="U117" s="307"/>
      <c r="V117" s="307"/>
      <c r="W117" s="307"/>
      <c r="X117" s="307"/>
      <c r="Y117" s="307"/>
    </row>
    <row r="118" spans="7:25" ht="14.25" customHeight="1" x14ac:dyDescent="0.25">
      <c r="G118" s="307"/>
      <c r="H118" s="307"/>
      <c r="I118" s="307"/>
      <c r="J118" s="307"/>
      <c r="K118" s="307"/>
      <c r="L118" s="307"/>
      <c r="M118" s="307"/>
      <c r="N118" s="307"/>
      <c r="O118" s="307"/>
      <c r="P118" s="307"/>
      <c r="Q118" s="307"/>
      <c r="R118" s="307"/>
      <c r="S118" s="307"/>
      <c r="T118" s="307"/>
      <c r="U118" s="307"/>
      <c r="V118" s="307"/>
      <c r="W118" s="307"/>
      <c r="X118" s="307"/>
      <c r="Y118" s="307"/>
    </row>
    <row r="119" spans="7:25" ht="14.25" customHeight="1" x14ac:dyDescent="0.25">
      <c r="G119" s="307"/>
      <c r="H119" s="307"/>
      <c r="I119" s="307"/>
      <c r="J119" s="307"/>
      <c r="K119" s="307"/>
      <c r="L119" s="307"/>
      <c r="M119" s="307"/>
      <c r="N119" s="307"/>
      <c r="O119" s="307"/>
      <c r="P119" s="307"/>
      <c r="Q119" s="307"/>
      <c r="R119" s="307"/>
      <c r="S119" s="307"/>
      <c r="T119" s="307"/>
      <c r="U119" s="307"/>
      <c r="V119" s="307"/>
      <c r="W119" s="307"/>
      <c r="X119" s="307"/>
      <c r="Y119" s="307"/>
    </row>
    <row r="120" spans="7:25" ht="14.25" customHeight="1" x14ac:dyDescent="0.25">
      <c r="G120" s="307"/>
      <c r="H120" s="307"/>
      <c r="I120" s="307"/>
      <c r="J120" s="307"/>
      <c r="K120" s="307"/>
      <c r="L120" s="307"/>
      <c r="M120" s="307"/>
      <c r="N120" s="307"/>
      <c r="O120" s="307"/>
      <c r="P120" s="307"/>
      <c r="Q120" s="307"/>
      <c r="R120" s="307"/>
      <c r="S120" s="307"/>
      <c r="T120" s="307"/>
      <c r="U120" s="307"/>
      <c r="V120" s="307"/>
      <c r="W120" s="307"/>
      <c r="X120" s="307"/>
      <c r="Y120" s="307"/>
    </row>
    <row r="121" spans="7:25" ht="14.25" customHeight="1" x14ac:dyDescent="0.25">
      <c r="G121" s="307"/>
      <c r="H121" s="307"/>
      <c r="I121" s="307"/>
      <c r="J121" s="307"/>
      <c r="K121" s="307"/>
      <c r="L121" s="307"/>
      <c r="M121" s="307"/>
      <c r="N121" s="307"/>
      <c r="O121" s="307"/>
      <c r="P121" s="307"/>
      <c r="Q121" s="307"/>
      <c r="R121" s="307"/>
      <c r="S121" s="307"/>
      <c r="T121" s="307"/>
      <c r="U121" s="307"/>
      <c r="V121" s="307"/>
      <c r="W121" s="307"/>
      <c r="X121" s="307"/>
      <c r="Y121" s="307"/>
    </row>
    <row r="122" spans="7:25" ht="14.25" customHeight="1" x14ac:dyDescent="0.25">
      <c r="G122" s="307"/>
      <c r="H122" s="307"/>
      <c r="I122" s="307"/>
      <c r="J122" s="307"/>
      <c r="K122" s="307"/>
      <c r="L122" s="307"/>
      <c r="M122" s="307"/>
      <c r="N122" s="307"/>
      <c r="O122" s="307"/>
      <c r="P122" s="307"/>
      <c r="Q122" s="307"/>
      <c r="R122" s="307"/>
      <c r="S122" s="307"/>
      <c r="T122" s="307"/>
      <c r="U122" s="307"/>
      <c r="V122" s="307"/>
      <c r="W122" s="307"/>
      <c r="X122" s="307"/>
      <c r="Y122" s="307"/>
    </row>
    <row r="123" spans="7:25" ht="14.25" customHeight="1" x14ac:dyDescent="0.25">
      <c r="G123" s="307"/>
      <c r="H123" s="307"/>
      <c r="I123" s="307"/>
      <c r="J123" s="307"/>
      <c r="K123" s="307"/>
      <c r="L123" s="307"/>
      <c r="M123" s="307"/>
      <c r="N123" s="307"/>
      <c r="O123" s="307"/>
      <c r="P123" s="307"/>
      <c r="Q123" s="307"/>
      <c r="R123" s="307"/>
      <c r="S123" s="307"/>
      <c r="T123" s="307"/>
      <c r="U123" s="307"/>
      <c r="V123" s="307"/>
      <c r="W123" s="307"/>
      <c r="X123" s="307"/>
      <c r="Y123" s="307"/>
    </row>
    <row r="124" spans="7:25" ht="14.25" customHeight="1" x14ac:dyDescent="0.25">
      <c r="G124" s="307"/>
      <c r="H124" s="307"/>
      <c r="I124" s="307"/>
      <c r="J124" s="307"/>
      <c r="K124" s="307"/>
      <c r="L124" s="307"/>
      <c r="M124" s="307"/>
      <c r="N124" s="307"/>
      <c r="O124" s="307"/>
      <c r="P124" s="307"/>
      <c r="Q124" s="307"/>
      <c r="R124" s="307"/>
      <c r="S124" s="307"/>
      <c r="T124" s="307"/>
      <c r="U124" s="307"/>
      <c r="V124" s="307"/>
      <c r="W124" s="307"/>
      <c r="X124" s="307"/>
      <c r="Y124" s="307"/>
    </row>
    <row r="125" spans="7:25" ht="14.25" customHeight="1" x14ac:dyDescent="0.25">
      <c r="G125" s="307"/>
      <c r="H125" s="307"/>
      <c r="I125" s="307"/>
      <c r="J125" s="307"/>
      <c r="K125" s="307"/>
      <c r="L125" s="307"/>
      <c r="M125" s="307"/>
      <c r="N125" s="307"/>
      <c r="O125" s="307"/>
      <c r="P125" s="307"/>
      <c r="Q125" s="307"/>
      <c r="R125" s="307"/>
      <c r="S125" s="307"/>
      <c r="T125" s="307"/>
      <c r="U125" s="307"/>
      <c r="V125" s="307"/>
      <c r="W125" s="307"/>
      <c r="X125" s="307"/>
      <c r="Y125" s="307"/>
    </row>
    <row r="126" spans="7:25" ht="14.25" customHeight="1" x14ac:dyDescent="0.25">
      <c r="G126" s="307"/>
      <c r="H126" s="307"/>
      <c r="I126" s="307"/>
      <c r="J126" s="307"/>
      <c r="K126" s="307"/>
      <c r="L126" s="307"/>
      <c r="M126" s="307"/>
      <c r="N126" s="307"/>
      <c r="O126" s="307"/>
      <c r="P126" s="307"/>
      <c r="Q126" s="307"/>
      <c r="R126" s="307"/>
      <c r="S126" s="307"/>
      <c r="T126" s="307"/>
      <c r="U126" s="307"/>
      <c r="V126" s="307"/>
      <c r="W126" s="307"/>
      <c r="X126" s="307"/>
      <c r="Y126" s="307"/>
    </row>
    <row r="127" spans="7:25" ht="14.25" customHeight="1" x14ac:dyDescent="0.25">
      <c r="G127" s="307"/>
      <c r="H127" s="307"/>
      <c r="I127" s="307"/>
      <c r="J127" s="307"/>
      <c r="K127" s="307"/>
      <c r="L127" s="307"/>
      <c r="M127" s="307"/>
      <c r="N127" s="307"/>
      <c r="O127" s="307"/>
      <c r="P127" s="307"/>
      <c r="Q127" s="307"/>
      <c r="R127" s="307"/>
      <c r="S127" s="307"/>
      <c r="T127" s="307"/>
      <c r="U127" s="307"/>
      <c r="V127" s="307"/>
      <c r="W127" s="307"/>
      <c r="X127" s="307"/>
      <c r="Y127" s="307"/>
    </row>
    <row r="128" spans="7:25" ht="14.25" customHeight="1" x14ac:dyDescent="0.25">
      <c r="G128" s="307"/>
      <c r="H128" s="307"/>
      <c r="I128" s="307"/>
      <c r="J128" s="307"/>
      <c r="K128" s="307"/>
      <c r="L128" s="307"/>
      <c r="M128" s="307"/>
      <c r="N128" s="307"/>
      <c r="O128" s="307"/>
      <c r="P128" s="307"/>
      <c r="Q128" s="307"/>
      <c r="R128" s="307"/>
      <c r="S128" s="307"/>
      <c r="T128" s="307"/>
      <c r="U128" s="307"/>
      <c r="V128" s="307"/>
      <c r="W128" s="307"/>
      <c r="X128" s="307"/>
      <c r="Y128" s="307"/>
    </row>
    <row r="129" spans="7:25" ht="14.25" customHeight="1" x14ac:dyDescent="0.25">
      <c r="G129" s="307"/>
      <c r="H129" s="307"/>
      <c r="I129" s="307"/>
      <c r="J129" s="307"/>
      <c r="K129" s="307"/>
      <c r="L129" s="307"/>
      <c r="M129" s="307"/>
      <c r="N129" s="307"/>
      <c r="O129" s="307"/>
      <c r="P129" s="307"/>
      <c r="Q129" s="307"/>
      <c r="R129" s="307"/>
      <c r="S129" s="307"/>
      <c r="T129" s="307"/>
      <c r="U129" s="307"/>
      <c r="V129" s="307"/>
      <c r="W129" s="307"/>
      <c r="X129" s="307"/>
      <c r="Y129" s="307"/>
    </row>
    <row r="130" spans="7:25" ht="14.25" customHeight="1" x14ac:dyDescent="0.25">
      <c r="G130" s="307"/>
      <c r="H130" s="307"/>
      <c r="I130" s="307"/>
      <c r="J130" s="307"/>
      <c r="K130" s="307"/>
      <c r="L130" s="307"/>
      <c r="M130" s="307"/>
      <c r="N130" s="307"/>
      <c r="O130" s="307"/>
      <c r="P130" s="307"/>
      <c r="Q130" s="307"/>
      <c r="R130" s="307"/>
      <c r="S130" s="307"/>
      <c r="T130" s="307"/>
      <c r="U130" s="307"/>
      <c r="V130" s="307"/>
      <c r="W130" s="307"/>
      <c r="X130" s="307"/>
      <c r="Y130" s="307"/>
    </row>
    <row r="131" spans="7:25" ht="14.25" customHeight="1" x14ac:dyDescent="0.25">
      <c r="G131" s="307"/>
      <c r="H131" s="307"/>
      <c r="I131" s="307"/>
      <c r="J131" s="307"/>
      <c r="K131" s="307"/>
      <c r="L131" s="307"/>
      <c r="M131" s="307"/>
      <c r="N131" s="307"/>
      <c r="O131" s="307"/>
      <c r="P131" s="307"/>
      <c r="Q131" s="307"/>
      <c r="R131" s="307"/>
      <c r="S131" s="307"/>
      <c r="T131" s="307"/>
      <c r="U131" s="307"/>
      <c r="V131" s="307"/>
      <c r="W131" s="307"/>
      <c r="X131" s="307"/>
      <c r="Y131" s="307"/>
    </row>
    <row r="132" spans="7:25" ht="14.25" customHeight="1" x14ac:dyDescent="0.25">
      <c r="G132" s="307"/>
      <c r="H132" s="307"/>
      <c r="I132" s="307"/>
      <c r="J132" s="307"/>
      <c r="K132" s="307"/>
      <c r="L132" s="307"/>
      <c r="M132" s="307"/>
      <c r="N132" s="307"/>
      <c r="O132" s="307"/>
      <c r="P132" s="307"/>
      <c r="Q132" s="307"/>
      <c r="R132" s="307"/>
      <c r="S132" s="307"/>
      <c r="T132" s="307"/>
      <c r="U132" s="307"/>
      <c r="V132" s="307"/>
      <c r="W132" s="307"/>
      <c r="X132" s="307"/>
      <c r="Y132" s="307"/>
    </row>
    <row r="133" spans="7:25" ht="14.25" customHeight="1" x14ac:dyDescent="0.25">
      <c r="G133" s="307"/>
      <c r="H133" s="307"/>
      <c r="I133" s="307"/>
      <c r="J133" s="307"/>
      <c r="K133" s="307"/>
      <c r="L133" s="307"/>
      <c r="M133" s="307"/>
      <c r="N133" s="307"/>
      <c r="O133" s="307"/>
      <c r="P133" s="307"/>
      <c r="Q133" s="307"/>
      <c r="R133" s="307"/>
      <c r="S133" s="307"/>
      <c r="T133" s="307"/>
      <c r="U133" s="307"/>
      <c r="V133" s="307"/>
      <c r="W133" s="307"/>
      <c r="X133" s="307"/>
      <c r="Y133" s="307"/>
    </row>
    <row r="134" spans="7:25" ht="14.25" customHeight="1" x14ac:dyDescent="0.25">
      <c r="G134" s="307"/>
      <c r="H134" s="307"/>
      <c r="I134" s="307"/>
      <c r="J134" s="307"/>
      <c r="K134" s="307"/>
      <c r="L134" s="307"/>
      <c r="M134" s="307"/>
      <c r="N134" s="307"/>
      <c r="O134" s="307"/>
      <c r="P134" s="307"/>
      <c r="Q134" s="307"/>
      <c r="R134" s="307"/>
      <c r="S134" s="307"/>
      <c r="T134" s="307"/>
      <c r="U134" s="307"/>
      <c r="V134" s="307"/>
      <c r="W134" s="307"/>
      <c r="X134" s="307"/>
      <c r="Y134" s="307"/>
    </row>
    <row r="135" spans="7:25" ht="14.25" customHeight="1" x14ac:dyDescent="0.25">
      <c r="G135" s="307"/>
      <c r="H135" s="307"/>
      <c r="I135" s="307"/>
      <c r="J135" s="307"/>
      <c r="K135" s="307"/>
      <c r="L135" s="307"/>
      <c r="M135" s="307"/>
      <c r="N135" s="307"/>
      <c r="O135" s="307"/>
      <c r="P135" s="307"/>
      <c r="Q135" s="307"/>
      <c r="R135" s="307"/>
      <c r="S135" s="307"/>
      <c r="T135" s="307"/>
      <c r="U135" s="307"/>
      <c r="V135" s="307"/>
      <c r="W135" s="307"/>
      <c r="X135" s="307"/>
      <c r="Y135" s="307"/>
    </row>
    <row r="136" spans="7:25" ht="14.25" customHeight="1" x14ac:dyDescent="0.25">
      <c r="G136" s="307"/>
      <c r="H136" s="307"/>
      <c r="I136" s="307"/>
      <c r="J136" s="307"/>
      <c r="K136" s="307"/>
      <c r="L136" s="307"/>
      <c r="M136" s="307"/>
      <c r="N136" s="307"/>
      <c r="O136" s="307"/>
      <c r="P136" s="307"/>
      <c r="Q136" s="307"/>
      <c r="R136" s="307"/>
      <c r="S136" s="307"/>
      <c r="T136" s="307"/>
      <c r="U136" s="307"/>
      <c r="V136" s="307"/>
      <c r="W136" s="307"/>
      <c r="X136" s="307"/>
      <c r="Y136" s="307"/>
    </row>
    <row r="137" spans="7:25" ht="14.25" customHeight="1" x14ac:dyDescent="0.25">
      <c r="G137" s="307"/>
      <c r="H137" s="307"/>
      <c r="I137" s="307"/>
      <c r="J137" s="307"/>
      <c r="K137" s="307"/>
      <c r="L137" s="307"/>
      <c r="M137" s="307"/>
      <c r="N137" s="307"/>
      <c r="O137" s="307"/>
      <c r="P137" s="307"/>
      <c r="Q137" s="307"/>
      <c r="R137" s="307"/>
      <c r="S137" s="307"/>
      <c r="T137" s="307"/>
      <c r="U137" s="307"/>
      <c r="V137" s="307"/>
      <c r="W137" s="307"/>
      <c r="X137" s="307"/>
      <c r="Y137" s="307"/>
    </row>
    <row r="138" spans="7:25" ht="14.25" customHeight="1" x14ac:dyDescent="0.25">
      <c r="G138" s="307"/>
      <c r="H138" s="307"/>
      <c r="I138" s="307"/>
      <c r="J138" s="307"/>
      <c r="K138" s="307"/>
      <c r="L138" s="307"/>
      <c r="M138" s="307"/>
      <c r="N138" s="307"/>
      <c r="O138" s="307"/>
      <c r="P138" s="307"/>
      <c r="Q138" s="307"/>
      <c r="R138" s="307"/>
      <c r="S138" s="307"/>
      <c r="T138" s="307"/>
      <c r="U138" s="307"/>
      <c r="V138" s="307"/>
      <c r="W138" s="307"/>
      <c r="X138" s="307"/>
      <c r="Y138" s="307"/>
    </row>
    <row r="139" spans="7:25" ht="14.25" customHeight="1" x14ac:dyDescent="0.25">
      <c r="G139" s="307"/>
      <c r="H139" s="307"/>
      <c r="I139" s="307"/>
      <c r="J139" s="307"/>
      <c r="K139" s="307"/>
      <c r="L139" s="307"/>
      <c r="M139" s="307"/>
      <c r="N139" s="307"/>
      <c r="O139" s="307"/>
      <c r="P139" s="307"/>
      <c r="Q139" s="307"/>
      <c r="R139" s="307"/>
      <c r="S139" s="307"/>
      <c r="T139" s="307"/>
      <c r="U139" s="307"/>
      <c r="V139" s="307"/>
      <c r="W139" s="307"/>
      <c r="X139" s="307"/>
      <c r="Y139" s="307"/>
    </row>
    <row r="140" spans="7:25" ht="14.25" customHeight="1" x14ac:dyDescent="0.25">
      <c r="G140" s="307"/>
      <c r="H140" s="307"/>
      <c r="I140" s="307"/>
      <c r="J140" s="307"/>
      <c r="K140" s="307"/>
      <c r="L140" s="307"/>
      <c r="M140" s="307"/>
      <c r="N140" s="307"/>
      <c r="O140" s="307"/>
      <c r="P140" s="307"/>
      <c r="Q140" s="307"/>
      <c r="R140" s="307"/>
      <c r="S140" s="307"/>
      <c r="T140" s="307"/>
      <c r="U140" s="307"/>
      <c r="V140" s="307"/>
      <c r="W140" s="307"/>
      <c r="X140" s="307"/>
      <c r="Y140" s="307"/>
    </row>
    <row r="141" spans="7:25" ht="14.25" customHeight="1" x14ac:dyDescent="0.25">
      <c r="G141" s="307"/>
      <c r="H141" s="307"/>
      <c r="I141" s="307"/>
      <c r="J141" s="307"/>
      <c r="K141" s="307"/>
      <c r="L141" s="307"/>
      <c r="M141" s="307"/>
      <c r="N141" s="307"/>
      <c r="O141" s="307"/>
      <c r="P141" s="307"/>
      <c r="Q141" s="307"/>
      <c r="R141" s="307"/>
      <c r="S141" s="307"/>
      <c r="T141" s="307"/>
      <c r="U141" s="307"/>
      <c r="V141" s="307"/>
      <c r="W141" s="307"/>
      <c r="X141" s="307"/>
      <c r="Y141" s="307"/>
    </row>
    <row r="142" spans="7:25" ht="14.25" customHeight="1" x14ac:dyDescent="0.25">
      <c r="G142" s="307"/>
      <c r="H142" s="307"/>
      <c r="I142" s="307"/>
      <c r="J142" s="307"/>
      <c r="K142" s="307"/>
      <c r="L142" s="307"/>
      <c r="M142" s="307"/>
      <c r="N142" s="307"/>
      <c r="O142" s="307"/>
      <c r="P142" s="307"/>
      <c r="Q142" s="307"/>
      <c r="R142" s="307"/>
      <c r="S142" s="307"/>
      <c r="T142" s="307"/>
      <c r="U142" s="307"/>
      <c r="V142" s="307"/>
      <c r="W142" s="307"/>
      <c r="X142" s="307"/>
      <c r="Y142" s="307"/>
    </row>
    <row r="143" spans="7:25" ht="14.25" customHeight="1" x14ac:dyDescent="0.25">
      <c r="G143" s="307"/>
      <c r="H143" s="307"/>
      <c r="I143" s="307"/>
      <c r="J143" s="307"/>
      <c r="K143" s="307"/>
      <c r="L143" s="307"/>
      <c r="M143" s="307"/>
      <c r="N143" s="307"/>
      <c r="O143" s="307"/>
      <c r="P143" s="307"/>
      <c r="Q143" s="307"/>
      <c r="R143" s="307"/>
      <c r="S143" s="307"/>
      <c r="T143" s="307"/>
      <c r="U143" s="307"/>
      <c r="V143" s="307"/>
      <c r="W143" s="307"/>
      <c r="X143" s="307"/>
      <c r="Y143" s="307"/>
    </row>
    <row r="144" spans="7:25" ht="14.25" customHeight="1" x14ac:dyDescent="0.25">
      <c r="G144" s="307"/>
      <c r="H144" s="307"/>
      <c r="I144" s="307"/>
      <c r="J144" s="307"/>
      <c r="K144" s="307"/>
      <c r="L144" s="307"/>
      <c r="M144" s="307"/>
      <c r="N144" s="307"/>
      <c r="O144" s="307"/>
      <c r="P144" s="307"/>
      <c r="Q144" s="307"/>
      <c r="R144" s="307"/>
      <c r="S144" s="307"/>
      <c r="T144" s="307"/>
      <c r="U144" s="307"/>
      <c r="V144" s="307"/>
      <c r="W144" s="307"/>
      <c r="X144" s="307"/>
      <c r="Y144" s="307"/>
    </row>
    <row r="145" spans="7:25" ht="14.25" customHeight="1" x14ac:dyDescent="0.25">
      <c r="G145" s="307"/>
      <c r="H145" s="307"/>
      <c r="I145" s="307"/>
      <c r="J145" s="307"/>
      <c r="K145" s="307"/>
      <c r="L145" s="307"/>
      <c r="M145" s="307"/>
      <c r="N145" s="307"/>
      <c r="O145" s="307"/>
      <c r="P145" s="307"/>
      <c r="Q145" s="307"/>
      <c r="R145" s="307"/>
      <c r="S145" s="307"/>
      <c r="T145" s="307"/>
      <c r="U145" s="307"/>
      <c r="V145" s="307"/>
      <c r="W145" s="307"/>
      <c r="X145" s="307"/>
      <c r="Y145" s="307"/>
    </row>
    <row r="146" spans="7:25" ht="14.25" customHeight="1" x14ac:dyDescent="0.25">
      <c r="G146" s="307"/>
      <c r="H146" s="307"/>
      <c r="I146" s="307"/>
      <c r="J146" s="307"/>
      <c r="K146" s="307"/>
      <c r="L146" s="307"/>
      <c r="M146" s="307"/>
      <c r="N146" s="307"/>
      <c r="O146" s="307"/>
      <c r="P146" s="307"/>
      <c r="Q146" s="307"/>
      <c r="R146" s="307"/>
      <c r="S146" s="307"/>
      <c r="T146" s="307"/>
      <c r="U146" s="307"/>
      <c r="V146" s="307"/>
      <c r="W146" s="307"/>
      <c r="X146" s="307"/>
      <c r="Y146" s="307"/>
    </row>
    <row r="147" spans="7:25" ht="14.25" customHeight="1" x14ac:dyDescent="0.25">
      <c r="G147" s="307"/>
      <c r="H147" s="307"/>
      <c r="I147" s="307"/>
      <c r="J147" s="307"/>
      <c r="K147" s="307"/>
      <c r="L147" s="307"/>
      <c r="M147" s="307"/>
      <c r="N147" s="307"/>
      <c r="O147" s="307"/>
      <c r="P147" s="307"/>
      <c r="Q147" s="307"/>
      <c r="R147" s="307"/>
      <c r="S147" s="307"/>
      <c r="T147" s="307"/>
      <c r="U147" s="307"/>
      <c r="V147" s="307"/>
      <c r="W147" s="307"/>
      <c r="X147" s="307"/>
      <c r="Y147" s="307"/>
    </row>
    <row r="148" spans="7:25" ht="14.25" customHeight="1" x14ac:dyDescent="0.25">
      <c r="G148" s="307"/>
      <c r="H148" s="307"/>
      <c r="I148" s="307"/>
      <c r="J148" s="307"/>
      <c r="K148" s="307"/>
      <c r="L148" s="307"/>
      <c r="M148" s="307"/>
      <c r="N148" s="307"/>
      <c r="O148" s="307"/>
      <c r="P148" s="307"/>
      <c r="Q148" s="307"/>
      <c r="R148" s="307"/>
      <c r="S148" s="307"/>
      <c r="T148" s="307"/>
      <c r="U148" s="307"/>
      <c r="V148" s="307"/>
      <c r="W148" s="307"/>
      <c r="X148" s="307"/>
      <c r="Y148" s="307"/>
    </row>
    <row r="149" spans="7:25" ht="14.25" customHeight="1" x14ac:dyDescent="0.25">
      <c r="G149" s="307"/>
      <c r="H149" s="307"/>
      <c r="I149" s="307"/>
      <c r="J149" s="307"/>
      <c r="K149" s="307"/>
      <c r="L149" s="307"/>
      <c r="M149" s="307"/>
      <c r="N149" s="307"/>
      <c r="O149" s="307"/>
      <c r="P149" s="307"/>
      <c r="Q149" s="307"/>
      <c r="R149" s="307"/>
      <c r="S149" s="307"/>
      <c r="T149" s="307"/>
      <c r="U149" s="307"/>
      <c r="V149" s="307"/>
      <c r="W149" s="307"/>
      <c r="X149" s="307"/>
      <c r="Y149" s="307"/>
    </row>
    <row r="150" spans="7:25" ht="14.25" customHeight="1" x14ac:dyDescent="0.25">
      <c r="G150" s="307"/>
      <c r="H150" s="307"/>
      <c r="I150" s="307"/>
      <c r="J150" s="307"/>
      <c r="K150" s="307"/>
      <c r="L150" s="307"/>
      <c r="M150" s="307"/>
      <c r="N150" s="307"/>
      <c r="O150" s="307"/>
      <c r="P150" s="307"/>
      <c r="Q150" s="307"/>
      <c r="R150" s="307"/>
      <c r="S150" s="307"/>
      <c r="T150" s="307"/>
      <c r="U150" s="307"/>
      <c r="V150" s="307"/>
      <c r="W150" s="307"/>
      <c r="X150" s="307"/>
      <c r="Y150" s="307"/>
    </row>
    <row r="151" spans="7:25" ht="14.25" customHeight="1" x14ac:dyDescent="0.25">
      <c r="G151" s="307"/>
      <c r="H151" s="307"/>
      <c r="I151" s="307"/>
      <c r="J151" s="307"/>
      <c r="K151" s="307"/>
      <c r="L151" s="307"/>
      <c r="M151" s="307"/>
      <c r="N151" s="307"/>
      <c r="O151" s="307"/>
      <c r="P151" s="307"/>
      <c r="Q151" s="307"/>
      <c r="R151" s="307"/>
      <c r="S151" s="307"/>
      <c r="T151" s="307"/>
      <c r="U151" s="307"/>
      <c r="V151" s="307"/>
      <c r="W151" s="307"/>
      <c r="X151" s="307"/>
      <c r="Y151" s="307"/>
    </row>
    <row r="152" spans="7:25" ht="14.25" customHeight="1" x14ac:dyDescent="0.25">
      <c r="G152" s="307"/>
      <c r="H152" s="307"/>
      <c r="I152" s="307"/>
      <c r="J152" s="307"/>
      <c r="K152" s="307"/>
      <c r="L152" s="307"/>
      <c r="M152" s="307"/>
      <c r="N152" s="307"/>
      <c r="O152" s="307"/>
      <c r="P152" s="307"/>
      <c r="Q152" s="307"/>
      <c r="R152" s="307"/>
      <c r="S152" s="307"/>
      <c r="T152" s="307"/>
      <c r="U152" s="307"/>
      <c r="V152" s="307"/>
      <c r="W152" s="307"/>
      <c r="X152" s="307"/>
      <c r="Y152" s="307"/>
    </row>
    <row r="153" spans="7:25" ht="14.25" customHeight="1" x14ac:dyDescent="0.25">
      <c r="G153" s="307"/>
      <c r="H153" s="307"/>
      <c r="I153" s="307"/>
      <c r="J153" s="307"/>
      <c r="K153" s="307"/>
      <c r="L153" s="307"/>
      <c r="M153" s="307"/>
      <c r="N153" s="307"/>
      <c r="O153" s="307"/>
      <c r="P153" s="307"/>
      <c r="Q153" s="307"/>
      <c r="R153" s="307"/>
      <c r="S153" s="307"/>
      <c r="T153" s="307"/>
      <c r="U153" s="307"/>
      <c r="V153" s="307"/>
      <c r="W153" s="307"/>
      <c r="X153" s="307"/>
      <c r="Y153" s="307"/>
    </row>
    <row r="154" spans="7:25" ht="14.25" customHeight="1" x14ac:dyDescent="0.25">
      <c r="G154" s="307"/>
      <c r="H154" s="307"/>
      <c r="I154" s="307"/>
      <c r="J154" s="307"/>
      <c r="K154" s="307"/>
      <c r="L154" s="307"/>
      <c r="M154" s="307"/>
      <c r="N154" s="307"/>
      <c r="O154" s="307"/>
      <c r="P154" s="307"/>
      <c r="Q154" s="307"/>
      <c r="R154" s="307"/>
      <c r="S154" s="307"/>
      <c r="T154" s="307"/>
      <c r="U154" s="307"/>
      <c r="V154" s="307"/>
      <c r="W154" s="307"/>
      <c r="X154" s="307"/>
      <c r="Y154" s="307"/>
    </row>
    <row r="155" spans="7:25" ht="14.25" customHeight="1" x14ac:dyDescent="0.25">
      <c r="G155" s="307"/>
      <c r="H155" s="307"/>
      <c r="I155" s="307"/>
      <c r="J155" s="307"/>
      <c r="K155" s="307"/>
      <c r="L155" s="307"/>
      <c r="M155" s="307"/>
      <c r="N155" s="307"/>
      <c r="O155" s="307"/>
      <c r="P155" s="307"/>
      <c r="Q155" s="307"/>
      <c r="R155" s="307"/>
      <c r="S155" s="307"/>
      <c r="T155" s="307"/>
      <c r="U155" s="307"/>
      <c r="V155" s="307"/>
      <c r="W155" s="307"/>
      <c r="X155" s="307"/>
      <c r="Y155" s="307"/>
    </row>
    <row r="156" spans="7:25" ht="14.25" customHeight="1" x14ac:dyDescent="0.25">
      <c r="G156" s="307"/>
      <c r="H156" s="307"/>
      <c r="I156" s="307"/>
      <c r="J156" s="307"/>
      <c r="K156" s="307"/>
      <c r="L156" s="307"/>
      <c r="M156" s="307"/>
      <c r="N156" s="307"/>
      <c r="O156" s="307"/>
      <c r="P156" s="307"/>
      <c r="Q156" s="307"/>
      <c r="R156" s="307"/>
      <c r="S156" s="307"/>
      <c r="T156" s="307"/>
      <c r="U156" s="307"/>
      <c r="V156" s="307"/>
      <c r="W156" s="307"/>
      <c r="X156" s="307"/>
      <c r="Y156" s="307"/>
    </row>
    <row r="157" spans="7:25" ht="14.25" customHeight="1" x14ac:dyDescent="0.25">
      <c r="G157" s="307"/>
      <c r="H157" s="307"/>
      <c r="I157" s="307"/>
      <c r="J157" s="307"/>
      <c r="K157" s="307"/>
      <c r="L157" s="307"/>
      <c r="M157" s="307"/>
      <c r="N157" s="307"/>
      <c r="O157" s="307"/>
      <c r="P157" s="307"/>
      <c r="Q157" s="307"/>
      <c r="R157" s="307"/>
      <c r="S157" s="307"/>
      <c r="T157" s="307"/>
      <c r="U157" s="307"/>
      <c r="V157" s="307"/>
      <c r="W157" s="307"/>
      <c r="X157" s="307"/>
      <c r="Y157" s="307"/>
    </row>
    <row r="158" spans="7:25" ht="14.25" customHeight="1" x14ac:dyDescent="0.25">
      <c r="G158" s="307"/>
      <c r="H158" s="307"/>
      <c r="I158" s="307"/>
      <c r="J158" s="307"/>
      <c r="K158" s="307"/>
      <c r="L158" s="307"/>
      <c r="M158" s="307"/>
      <c r="N158" s="307"/>
      <c r="O158" s="307"/>
      <c r="P158" s="307"/>
      <c r="Q158" s="307"/>
      <c r="R158" s="307"/>
      <c r="S158" s="307"/>
      <c r="T158" s="307"/>
      <c r="U158" s="307"/>
      <c r="V158" s="307"/>
      <c r="W158" s="307"/>
      <c r="X158" s="307"/>
      <c r="Y158" s="307"/>
    </row>
    <row r="159" spans="7:25" ht="14.25" customHeight="1" x14ac:dyDescent="0.25">
      <c r="G159" s="307"/>
      <c r="H159" s="307"/>
      <c r="I159" s="307"/>
      <c r="J159" s="307"/>
      <c r="K159" s="307"/>
      <c r="L159" s="307"/>
      <c r="M159" s="307"/>
      <c r="N159" s="307"/>
      <c r="O159" s="307"/>
      <c r="P159" s="307"/>
      <c r="Q159" s="307"/>
      <c r="R159" s="307"/>
      <c r="S159" s="307"/>
      <c r="T159" s="307"/>
      <c r="U159" s="307"/>
      <c r="V159" s="307"/>
      <c r="W159" s="307"/>
      <c r="X159" s="307"/>
      <c r="Y159" s="307"/>
    </row>
    <row r="160" spans="7:25" ht="14.25" customHeight="1" x14ac:dyDescent="0.25">
      <c r="G160" s="307"/>
      <c r="H160" s="307"/>
      <c r="I160" s="307"/>
      <c r="J160" s="307"/>
      <c r="K160" s="307"/>
      <c r="L160" s="307"/>
      <c r="M160" s="307"/>
      <c r="N160" s="307"/>
      <c r="O160" s="307"/>
      <c r="P160" s="307"/>
      <c r="Q160" s="307"/>
      <c r="R160" s="307"/>
      <c r="S160" s="307"/>
      <c r="T160" s="307"/>
      <c r="U160" s="307"/>
      <c r="V160" s="307"/>
      <c r="W160" s="307"/>
      <c r="X160" s="307"/>
      <c r="Y160" s="307"/>
    </row>
    <row r="161" spans="7:25" ht="14.25" customHeight="1" x14ac:dyDescent="0.25">
      <c r="G161" s="307"/>
      <c r="H161" s="307"/>
      <c r="I161" s="307"/>
      <c r="J161" s="307"/>
      <c r="K161" s="307"/>
      <c r="L161" s="307"/>
      <c r="M161" s="307"/>
      <c r="N161" s="307"/>
      <c r="O161" s="307"/>
      <c r="P161" s="307"/>
      <c r="Q161" s="307"/>
      <c r="R161" s="307"/>
      <c r="S161" s="307"/>
      <c r="T161" s="307"/>
      <c r="U161" s="307"/>
      <c r="V161" s="307"/>
      <c r="W161" s="307"/>
      <c r="X161" s="307"/>
      <c r="Y161" s="307"/>
    </row>
    <row r="162" spans="7:25" ht="14.25" customHeight="1" x14ac:dyDescent="0.25">
      <c r="G162" s="307"/>
      <c r="H162" s="307"/>
      <c r="I162" s="307"/>
      <c r="J162" s="307"/>
      <c r="K162" s="307"/>
      <c r="L162" s="307"/>
      <c r="M162" s="307"/>
      <c r="N162" s="307"/>
      <c r="O162" s="307"/>
      <c r="P162" s="307"/>
      <c r="Q162" s="307"/>
      <c r="R162" s="307"/>
      <c r="S162" s="307"/>
      <c r="T162" s="307"/>
      <c r="U162" s="307"/>
      <c r="V162" s="307"/>
      <c r="W162" s="307"/>
      <c r="X162" s="307"/>
      <c r="Y162" s="307"/>
    </row>
    <row r="163" spans="7:25" ht="14.25" customHeight="1" x14ac:dyDescent="0.25">
      <c r="G163" s="307"/>
      <c r="H163" s="307"/>
      <c r="I163" s="307"/>
      <c r="J163" s="307"/>
      <c r="K163" s="307"/>
      <c r="L163" s="307"/>
      <c r="M163" s="307"/>
      <c r="N163" s="307"/>
      <c r="O163" s="307"/>
      <c r="P163" s="307"/>
      <c r="Q163" s="307"/>
      <c r="R163" s="307"/>
      <c r="S163" s="307"/>
      <c r="T163" s="307"/>
      <c r="U163" s="307"/>
      <c r="V163" s="307"/>
      <c r="W163" s="307"/>
      <c r="X163" s="307"/>
      <c r="Y163" s="307"/>
    </row>
    <row r="164" spans="7:25" ht="14.25" customHeight="1" x14ac:dyDescent="0.25">
      <c r="G164" s="307"/>
      <c r="H164" s="307"/>
      <c r="I164" s="307"/>
      <c r="J164" s="307"/>
      <c r="K164" s="307"/>
      <c r="L164" s="307"/>
      <c r="M164" s="307"/>
      <c r="N164" s="307"/>
      <c r="O164" s="307"/>
      <c r="P164" s="307"/>
      <c r="Q164" s="307"/>
      <c r="R164" s="307"/>
      <c r="S164" s="307"/>
      <c r="T164" s="307"/>
      <c r="U164" s="307"/>
      <c r="V164" s="307"/>
      <c r="W164" s="307"/>
      <c r="X164" s="307"/>
      <c r="Y164" s="307"/>
    </row>
    <row r="165" spans="7:25" ht="14.25" customHeight="1" x14ac:dyDescent="0.25">
      <c r="G165" s="307"/>
      <c r="H165" s="307"/>
      <c r="I165" s="307"/>
      <c r="J165" s="307"/>
      <c r="K165" s="307"/>
      <c r="L165" s="307"/>
      <c r="M165" s="307"/>
      <c r="N165" s="307"/>
      <c r="O165" s="307"/>
      <c r="P165" s="307"/>
      <c r="Q165" s="307"/>
      <c r="R165" s="307"/>
      <c r="S165" s="307"/>
      <c r="T165" s="307"/>
      <c r="U165" s="307"/>
      <c r="V165" s="307"/>
      <c r="W165" s="307"/>
      <c r="X165" s="307"/>
      <c r="Y165" s="307"/>
    </row>
    <row r="166" spans="7:25" ht="14.25" customHeight="1" x14ac:dyDescent="0.25">
      <c r="G166" s="307"/>
      <c r="H166" s="307"/>
      <c r="I166" s="307"/>
      <c r="J166" s="307"/>
      <c r="K166" s="307"/>
      <c r="L166" s="307"/>
      <c r="M166" s="307"/>
      <c r="N166" s="307"/>
      <c r="O166" s="307"/>
      <c r="P166" s="307"/>
      <c r="Q166" s="307"/>
      <c r="R166" s="307"/>
      <c r="S166" s="307"/>
      <c r="T166" s="307"/>
      <c r="U166" s="307"/>
      <c r="V166" s="307"/>
      <c r="W166" s="307"/>
      <c r="X166" s="307"/>
      <c r="Y166" s="307"/>
    </row>
    <row r="167" spans="7:25" ht="14.25" customHeight="1" x14ac:dyDescent="0.25">
      <c r="G167" s="307"/>
      <c r="H167" s="307"/>
      <c r="I167" s="307"/>
      <c r="J167" s="307"/>
      <c r="K167" s="307"/>
      <c r="L167" s="307"/>
      <c r="M167" s="307"/>
      <c r="N167" s="307"/>
      <c r="O167" s="307"/>
      <c r="P167" s="307"/>
      <c r="Q167" s="307"/>
      <c r="R167" s="307"/>
      <c r="S167" s="307"/>
      <c r="T167" s="307"/>
      <c r="U167" s="307"/>
      <c r="V167" s="307"/>
      <c r="W167" s="307"/>
      <c r="X167" s="307"/>
      <c r="Y167" s="307"/>
    </row>
    <row r="168" spans="7:25" ht="14.25" customHeight="1" x14ac:dyDescent="0.25">
      <c r="G168" s="307"/>
      <c r="H168" s="307"/>
      <c r="I168" s="307"/>
      <c r="J168" s="307"/>
      <c r="K168" s="307"/>
      <c r="L168" s="307"/>
      <c r="M168" s="307"/>
      <c r="N168" s="307"/>
      <c r="O168" s="307"/>
      <c r="P168" s="307"/>
      <c r="Q168" s="307"/>
      <c r="R168" s="307"/>
      <c r="S168" s="307"/>
      <c r="T168" s="307"/>
      <c r="U168" s="307"/>
      <c r="V168" s="307"/>
      <c r="W168" s="307"/>
      <c r="X168" s="307"/>
      <c r="Y168" s="307"/>
    </row>
    <row r="169" spans="7:25" ht="14.25" customHeight="1" x14ac:dyDescent="0.25">
      <c r="G169" s="307"/>
      <c r="H169" s="307"/>
      <c r="I169" s="307"/>
      <c r="J169" s="307"/>
      <c r="K169" s="307"/>
      <c r="L169" s="307"/>
      <c r="M169" s="307"/>
      <c r="N169" s="307"/>
      <c r="O169" s="307"/>
      <c r="P169" s="307"/>
      <c r="Q169" s="307"/>
      <c r="R169" s="307"/>
      <c r="S169" s="307"/>
      <c r="T169" s="307"/>
      <c r="U169" s="307"/>
      <c r="V169" s="307"/>
      <c r="W169" s="307"/>
      <c r="X169" s="307"/>
      <c r="Y169" s="307"/>
    </row>
    <row r="170" spans="7:25" ht="14.25" customHeight="1" x14ac:dyDescent="0.25">
      <c r="G170" s="307"/>
      <c r="H170" s="307"/>
      <c r="I170" s="307"/>
      <c r="J170" s="307"/>
      <c r="K170" s="307"/>
      <c r="L170" s="307"/>
      <c r="M170" s="307"/>
      <c r="N170" s="307"/>
      <c r="O170" s="307"/>
      <c r="P170" s="307"/>
      <c r="Q170" s="307"/>
      <c r="R170" s="307"/>
      <c r="S170" s="307"/>
      <c r="T170" s="307"/>
      <c r="U170" s="307"/>
      <c r="V170" s="307"/>
      <c r="W170" s="307"/>
      <c r="X170" s="307"/>
      <c r="Y170" s="307"/>
    </row>
    <row r="171" spans="7:25" ht="14.25" customHeight="1" x14ac:dyDescent="0.25">
      <c r="G171" s="307"/>
      <c r="H171" s="307"/>
      <c r="I171" s="307"/>
      <c r="J171" s="307"/>
      <c r="K171" s="307"/>
      <c r="L171" s="307"/>
      <c r="M171" s="307"/>
      <c r="N171" s="307"/>
      <c r="O171" s="307"/>
      <c r="P171" s="307"/>
      <c r="Q171" s="307"/>
      <c r="R171" s="307"/>
      <c r="S171" s="307"/>
      <c r="T171" s="307"/>
      <c r="U171" s="307"/>
      <c r="V171" s="307"/>
      <c r="W171" s="307"/>
      <c r="X171" s="307"/>
      <c r="Y171" s="307"/>
    </row>
    <row r="172" spans="7:25" ht="14.25" customHeight="1" x14ac:dyDescent="0.25">
      <c r="G172" s="307"/>
      <c r="H172" s="307"/>
      <c r="I172" s="307"/>
      <c r="J172" s="307"/>
      <c r="K172" s="307"/>
      <c r="L172" s="307"/>
      <c r="M172" s="307"/>
      <c r="N172" s="307"/>
      <c r="O172" s="307"/>
      <c r="P172" s="307"/>
      <c r="Q172" s="307"/>
      <c r="R172" s="307"/>
      <c r="S172" s="307"/>
      <c r="T172" s="307"/>
      <c r="U172" s="307"/>
      <c r="V172" s="307"/>
      <c r="W172" s="307"/>
      <c r="X172" s="307"/>
      <c r="Y172" s="307"/>
    </row>
    <row r="173" spans="7:25" ht="14.25" customHeight="1" x14ac:dyDescent="0.25">
      <c r="G173" s="307"/>
      <c r="H173" s="307"/>
      <c r="I173" s="307"/>
      <c r="J173" s="307"/>
      <c r="K173" s="307"/>
      <c r="L173" s="307"/>
      <c r="M173" s="307"/>
      <c r="N173" s="307"/>
      <c r="O173" s="307"/>
      <c r="P173" s="307"/>
      <c r="Q173" s="307"/>
      <c r="R173" s="307"/>
      <c r="S173" s="307"/>
      <c r="T173" s="307"/>
      <c r="U173" s="307"/>
      <c r="V173" s="307"/>
      <c r="W173" s="307"/>
      <c r="X173" s="307"/>
      <c r="Y173" s="307"/>
    </row>
    <row r="174" spans="7:25" ht="14.25" customHeight="1" x14ac:dyDescent="0.25">
      <c r="G174" s="307"/>
      <c r="H174" s="307"/>
      <c r="I174" s="307"/>
      <c r="J174" s="307"/>
      <c r="K174" s="307"/>
      <c r="L174" s="307"/>
      <c r="M174" s="307"/>
      <c r="N174" s="307"/>
      <c r="O174" s="307"/>
      <c r="P174" s="307"/>
      <c r="Q174" s="307"/>
      <c r="R174" s="307"/>
      <c r="S174" s="307"/>
      <c r="T174" s="307"/>
      <c r="U174" s="307"/>
      <c r="V174" s="307"/>
      <c r="W174" s="307"/>
      <c r="X174" s="307"/>
      <c r="Y174" s="307"/>
    </row>
    <row r="175" spans="7:25" ht="14.25" customHeight="1" x14ac:dyDescent="0.25">
      <c r="G175" s="307"/>
      <c r="H175" s="307"/>
      <c r="I175" s="307"/>
      <c r="J175" s="307"/>
      <c r="K175" s="307"/>
      <c r="L175" s="307"/>
      <c r="M175" s="307"/>
      <c r="N175" s="307"/>
      <c r="O175" s="307"/>
      <c r="P175" s="307"/>
      <c r="Q175" s="307"/>
      <c r="R175" s="307"/>
      <c r="S175" s="307"/>
      <c r="T175" s="307"/>
      <c r="U175" s="307"/>
      <c r="V175" s="307"/>
      <c r="W175" s="307"/>
      <c r="X175" s="307"/>
      <c r="Y175" s="307"/>
    </row>
    <row r="176" spans="7:25" ht="14.25" customHeight="1" x14ac:dyDescent="0.25">
      <c r="G176" s="307"/>
      <c r="H176" s="307"/>
      <c r="I176" s="307"/>
      <c r="J176" s="307"/>
      <c r="K176" s="307"/>
      <c r="L176" s="307"/>
      <c r="M176" s="307"/>
      <c r="N176" s="307"/>
      <c r="O176" s="307"/>
      <c r="P176" s="307"/>
      <c r="Q176" s="307"/>
      <c r="R176" s="307"/>
      <c r="S176" s="307"/>
      <c r="T176" s="307"/>
      <c r="U176" s="307"/>
      <c r="V176" s="307"/>
      <c r="W176" s="307"/>
      <c r="X176" s="307"/>
      <c r="Y176" s="307"/>
    </row>
    <row r="177" spans="7:25" ht="14.25" customHeight="1" x14ac:dyDescent="0.25">
      <c r="G177" s="307"/>
      <c r="H177" s="307"/>
      <c r="I177" s="307"/>
      <c r="J177" s="307"/>
      <c r="K177" s="307"/>
      <c r="L177" s="307"/>
      <c r="M177" s="307"/>
      <c r="N177" s="307"/>
      <c r="O177" s="307"/>
      <c r="P177" s="307"/>
      <c r="Q177" s="307"/>
      <c r="R177" s="307"/>
      <c r="S177" s="307"/>
      <c r="T177" s="307"/>
      <c r="U177" s="307"/>
      <c r="V177" s="307"/>
      <c r="W177" s="307"/>
      <c r="X177" s="307"/>
      <c r="Y177" s="307"/>
    </row>
    <row r="178" spans="7:25" ht="14.25" customHeight="1" x14ac:dyDescent="0.25">
      <c r="G178" s="307"/>
      <c r="H178" s="307"/>
      <c r="I178" s="307"/>
      <c r="J178" s="307"/>
      <c r="K178" s="307"/>
      <c r="L178" s="307"/>
      <c r="M178" s="307"/>
      <c r="N178" s="307"/>
      <c r="O178" s="307"/>
      <c r="P178" s="307"/>
      <c r="Q178" s="307"/>
      <c r="R178" s="307"/>
      <c r="S178" s="307"/>
      <c r="T178" s="307"/>
      <c r="U178" s="307"/>
      <c r="V178" s="307"/>
      <c r="W178" s="307"/>
      <c r="X178" s="307"/>
      <c r="Y178" s="307"/>
    </row>
    <row r="179" spans="7:25" ht="14.25" customHeight="1" x14ac:dyDescent="0.25">
      <c r="G179" s="307"/>
      <c r="H179" s="307"/>
      <c r="I179" s="307"/>
      <c r="J179" s="307"/>
      <c r="K179" s="307"/>
      <c r="L179" s="307"/>
      <c r="M179" s="307"/>
      <c r="N179" s="307"/>
      <c r="O179" s="307"/>
      <c r="P179" s="307"/>
      <c r="Q179" s="307"/>
      <c r="R179" s="307"/>
      <c r="S179" s="307"/>
      <c r="T179" s="307"/>
      <c r="U179" s="307"/>
      <c r="V179" s="307"/>
      <c r="W179" s="307"/>
      <c r="X179" s="307"/>
      <c r="Y179" s="307"/>
    </row>
    <row r="180" spans="7:25" ht="14.25" customHeight="1" x14ac:dyDescent="0.25">
      <c r="G180" s="307"/>
      <c r="H180" s="307"/>
      <c r="I180" s="307"/>
      <c r="J180" s="307"/>
      <c r="K180" s="307"/>
      <c r="L180" s="307"/>
      <c r="M180" s="307"/>
      <c r="N180" s="307"/>
      <c r="O180" s="307"/>
      <c r="P180" s="307"/>
      <c r="Q180" s="307"/>
      <c r="R180" s="307"/>
      <c r="S180" s="307"/>
      <c r="T180" s="307"/>
      <c r="U180" s="307"/>
      <c r="V180" s="307"/>
      <c r="W180" s="307"/>
      <c r="X180" s="307"/>
      <c r="Y180" s="307"/>
    </row>
    <row r="181" spans="7:25" ht="14.25" customHeight="1" x14ac:dyDescent="0.25">
      <c r="G181" s="307"/>
      <c r="H181" s="307"/>
      <c r="I181" s="307"/>
      <c r="J181" s="307"/>
      <c r="K181" s="307"/>
      <c r="L181" s="307"/>
      <c r="M181" s="307"/>
      <c r="N181" s="307"/>
      <c r="O181" s="307"/>
      <c r="P181" s="307"/>
      <c r="Q181" s="307"/>
      <c r="R181" s="307"/>
      <c r="S181" s="307"/>
      <c r="T181" s="307"/>
      <c r="U181" s="307"/>
      <c r="V181" s="307"/>
      <c r="W181" s="307"/>
      <c r="X181" s="307"/>
      <c r="Y181" s="307"/>
    </row>
    <row r="182" spans="7:25" ht="14.25" customHeight="1" x14ac:dyDescent="0.25">
      <c r="G182" s="307"/>
      <c r="H182" s="307"/>
      <c r="I182" s="307"/>
      <c r="J182" s="307"/>
      <c r="K182" s="307"/>
      <c r="L182" s="307"/>
      <c r="M182" s="307"/>
      <c r="N182" s="307"/>
      <c r="O182" s="307"/>
      <c r="P182" s="307"/>
      <c r="Q182" s="307"/>
      <c r="R182" s="307"/>
      <c r="S182" s="307"/>
      <c r="T182" s="307"/>
      <c r="U182" s="307"/>
      <c r="V182" s="307"/>
      <c r="W182" s="307"/>
      <c r="X182" s="307"/>
      <c r="Y182" s="307"/>
    </row>
    <row r="183" spans="7:25" ht="14.25" customHeight="1" x14ac:dyDescent="0.25">
      <c r="G183" s="307"/>
      <c r="H183" s="307"/>
      <c r="I183" s="307"/>
      <c r="J183" s="307"/>
      <c r="K183" s="307"/>
      <c r="L183" s="307"/>
      <c r="M183" s="307"/>
      <c r="N183" s="307"/>
      <c r="O183" s="307"/>
      <c r="P183" s="307"/>
      <c r="Q183" s="307"/>
      <c r="R183" s="307"/>
      <c r="S183" s="307"/>
      <c r="T183" s="307"/>
      <c r="U183" s="307"/>
      <c r="V183" s="307"/>
      <c r="W183" s="307"/>
      <c r="X183" s="307"/>
      <c r="Y183" s="307"/>
    </row>
    <row r="184" spans="7:25" ht="14.25" customHeight="1" x14ac:dyDescent="0.25">
      <c r="G184" s="307"/>
      <c r="H184" s="307"/>
      <c r="I184" s="307"/>
      <c r="J184" s="307"/>
      <c r="K184" s="307"/>
      <c r="L184" s="307"/>
      <c r="M184" s="307"/>
      <c r="N184" s="307"/>
      <c r="O184" s="307"/>
      <c r="P184" s="307"/>
      <c r="Q184" s="307"/>
      <c r="R184" s="307"/>
      <c r="S184" s="307"/>
      <c r="T184" s="307"/>
      <c r="U184" s="307"/>
      <c r="V184" s="307"/>
      <c r="W184" s="307"/>
      <c r="X184" s="307"/>
      <c r="Y184" s="307"/>
    </row>
    <row r="185" spans="7:25" ht="14.25" customHeight="1" x14ac:dyDescent="0.25">
      <c r="G185" s="307"/>
      <c r="H185" s="307"/>
      <c r="I185" s="307"/>
      <c r="J185" s="307"/>
      <c r="K185" s="307"/>
      <c r="L185" s="307"/>
      <c r="M185" s="307"/>
      <c r="N185" s="307"/>
      <c r="O185" s="307"/>
      <c r="P185" s="307"/>
      <c r="Q185" s="307"/>
      <c r="R185" s="307"/>
      <c r="S185" s="307"/>
      <c r="T185" s="307"/>
      <c r="U185" s="307"/>
      <c r="V185" s="307"/>
      <c r="W185" s="307"/>
      <c r="X185" s="307"/>
      <c r="Y185" s="307"/>
    </row>
    <row r="186" spans="7:25" ht="14.25" customHeight="1" x14ac:dyDescent="0.25">
      <c r="G186" s="307"/>
      <c r="H186" s="307"/>
      <c r="I186" s="307"/>
      <c r="J186" s="307"/>
      <c r="K186" s="307"/>
      <c r="L186" s="307"/>
      <c r="M186" s="307"/>
      <c r="N186" s="307"/>
      <c r="O186" s="307"/>
      <c r="P186" s="307"/>
      <c r="Q186" s="307"/>
      <c r="R186" s="307"/>
      <c r="S186" s="307"/>
      <c r="T186" s="307"/>
      <c r="U186" s="307"/>
      <c r="V186" s="307"/>
      <c r="W186" s="307"/>
      <c r="X186" s="307"/>
      <c r="Y186" s="307"/>
    </row>
    <row r="187" spans="7:25" ht="14.25" customHeight="1" x14ac:dyDescent="0.25">
      <c r="G187" s="307"/>
      <c r="H187" s="307"/>
      <c r="I187" s="307"/>
      <c r="J187" s="307"/>
      <c r="K187" s="307"/>
      <c r="L187" s="307"/>
      <c r="M187" s="307"/>
      <c r="N187" s="307"/>
      <c r="O187" s="307"/>
      <c r="P187" s="307"/>
      <c r="Q187" s="307"/>
      <c r="R187" s="307"/>
      <c r="S187" s="307"/>
      <c r="T187" s="307"/>
      <c r="U187" s="307"/>
      <c r="V187" s="307"/>
      <c r="W187" s="307"/>
      <c r="X187" s="307"/>
      <c r="Y187" s="307"/>
    </row>
    <row r="188" spans="7:25" ht="14.25" customHeight="1" x14ac:dyDescent="0.25">
      <c r="G188" s="307"/>
      <c r="H188" s="307"/>
      <c r="I188" s="307"/>
      <c r="J188" s="307"/>
      <c r="K188" s="307"/>
      <c r="L188" s="307"/>
      <c r="M188" s="307"/>
      <c r="N188" s="307"/>
      <c r="O188" s="307"/>
      <c r="P188" s="307"/>
      <c r="Q188" s="307"/>
      <c r="R188" s="307"/>
      <c r="S188" s="307"/>
      <c r="T188" s="307"/>
      <c r="U188" s="307"/>
      <c r="V188" s="307"/>
      <c r="W188" s="307"/>
      <c r="X188" s="307"/>
      <c r="Y188" s="307"/>
    </row>
    <row r="189" spans="7:25" ht="14.25" customHeight="1" x14ac:dyDescent="0.25">
      <c r="G189" s="307"/>
      <c r="H189" s="307"/>
      <c r="I189" s="307"/>
      <c r="J189" s="307"/>
      <c r="K189" s="307"/>
      <c r="L189" s="307"/>
      <c r="M189" s="307"/>
      <c r="N189" s="307"/>
      <c r="O189" s="307"/>
      <c r="P189" s="307"/>
      <c r="Q189" s="307"/>
      <c r="R189" s="307"/>
      <c r="S189" s="307"/>
      <c r="T189" s="307"/>
      <c r="U189" s="307"/>
      <c r="V189" s="307"/>
      <c r="W189" s="307"/>
      <c r="X189" s="307"/>
      <c r="Y189" s="307"/>
    </row>
    <row r="190" spans="7:25" ht="14.25" customHeight="1" x14ac:dyDescent="0.25">
      <c r="G190" s="307"/>
      <c r="H190" s="307"/>
      <c r="I190" s="307"/>
      <c r="J190" s="307"/>
      <c r="K190" s="307"/>
      <c r="L190" s="307"/>
      <c r="M190" s="307"/>
      <c r="N190" s="307"/>
      <c r="O190" s="307"/>
      <c r="P190" s="307"/>
      <c r="Q190" s="307"/>
      <c r="R190" s="307"/>
      <c r="S190" s="307"/>
      <c r="T190" s="307"/>
      <c r="U190" s="307"/>
      <c r="V190" s="307"/>
      <c r="W190" s="307"/>
      <c r="X190" s="307"/>
      <c r="Y190" s="307"/>
    </row>
    <row r="191" spans="7:25" ht="14.25" customHeight="1" x14ac:dyDescent="0.25">
      <c r="G191" s="307"/>
      <c r="H191" s="307"/>
      <c r="I191" s="307"/>
      <c r="J191" s="307"/>
      <c r="K191" s="307"/>
      <c r="L191" s="307"/>
      <c r="M191" s="307"/>
      <c r="N191" s="307"/>
      <c r="O191" s="307"/>
      <c r="P191" s="307"/>
      <c r="Q191" s="307"/>
      <c r="R191" s="307"/>
      <c r="S191" s="307"/>
      <c r="T191" s="307"/>
      <c r="U191" s="307"/>
      <c r="V191" s="307"/>
      <c r="W191" s="307"/>
      <c r="X191" s="307"/>
      <c r="Y191" s="307"/>
    </row>
    <row r="192" spans="7:25" ht="14.25" customHeight="1" x14ac:dyDescent="0.25">
      <c r="G192" s="307"/>
      <c r="H192" s="307"/>
      <c r="I192" s="307"/>
      <c r="J192" s="307"/>
      <c r="K192" s="307"/>
      <c r="L192" s="307"/>
      <c r="M192" s="307"/>
      <c r="N192" s="307"/>
      <c r="O192" s="307"/>
      <c r="P192" s="307"/>
      <c r="Q192" s="307"/>
      <c r="R192" s="307"/>
      <c r="S192" s="307"/>
      <c r="T192" s="307"/>
      <c r="U192" s="307"/>
      <c r="V192" s="307"/>
      <c r="W192" s="307"/>
      <c r="X192" s="307"/>
      <c r="Y192" s="307"/>
    </row>
    <row r="193" spans="7:25" ht="14.25" customHeight="1" x14ac:dyDescent="0.25">
      <c r="G193" s="307"/>
      <c r="H193" s="307"/>
      <c r="I193" s="307"/>
      <c r="J193" s="307"/>
      <c r="K193" s="307"/>
      <c r="L193" s="307"/>
      <c r="M193" s="307"/>
      <c r="N193" s="307"/>
      <c r="O193" s="307"/>
      <c r="P193" s="307"/>
      <c r="Q193" s="307"/>
      <c r="R193" s="307"/>
      <c r="S193" s="307"/>
      <c r="T193" s="307"/>
      <c r="U193" s="307"/>
      <c r="V193" s="307"/>
      <c r="W193" s="307"/>
      <c r="X193" s="307"/>
      <c r="Y193" s="307"/>
    </row>
    <row r="194" spans="7:25" ht="14.25" customHeight="1" x14ac:dyDescent="0.25">
      <c r="G194" s="307"/>
      <c r="H194" s="307"/>
      <c r="I194" s="307"/>
      <c r="J194" s="307"/>
      <c r="K194" s="307"/>
      <c r="L194" s="307"/>
      <c r="M194" s="307"/>
      <c r="N194" s="307"/>
      <c r="O194" s="307"/>
      <c r="P194" s="307"/>
      <c r="Q194" s="307"/>
      <c r="R194" s="307"/>
      <c r="S194" s="307"/>
      <c r="T194" s="307"/>
      <c r="U194" s="307"/>
      <c r="V194" s="307"/>
      <c r="W194" s="307"/>
      <c r="X194" s="307"/>
      <c r="Y194" s="307"/>
    </row>
    <row r="195" spans="7:25" ht="14.25" customHeight="1" x14ac:dyDescent="0.25">
      <c r="G195" s="307"/>
      <c r="H195" s="307"/>
      <c r="I195" s="307"/>
      <c r="J195" s="307"/>
      <c r="K195" s="307"/>
      <c r="L195" s="307"/>
      <c r="M195" s="307"/>
      <c r="N195" s="307"/>
      <c r="O195" s="307"/>
      <c r="P195" s="307"/>
      <c r="Q195" s="307"/>
      <c r="R195" s="307"/>
      <c r="S195" s="307"/>
      <c r="T195" s="307"/>
      <c r="U195" s="307"/>
      <c r="V195" s="307"/>
      <c r="W195" s="307"/>
      <c r="X195" s="307"/>
      <c r="Y195" s="307"/>
    </row>
    <row r="196" spans="7:25" ht="14.25" customHeight="1" x14ac:dyDescent="0.25">
      <c r="G196" s="307"/>
      <c r="H196" s="307"/>
      <c r="I196" s="307"/>
      <c r="J196" s="307"/>
      <c r="K196" s="307"/>
      <c r="L196" s="307"/>
      <c r="M196" s="307"/>
      <c r="N196" s="307"/>
      <c r="O196" s="307"/>
      <c r="P196" s="307"/>
      <c r="Q196" s="307"/>
      <c r="R196" s="307"/>
      <c r="S196" s="307"/>
      <c r="T196" s="307"/>
      <c r="U196" s="307"/>
      <c r="V196" s="307"/>
      <c r="W196" s="307"/>
      <c r="X196" s="307"/>
      <c r="Y196" s="307"/>
    </row>
    <row r="197" spans="7:25" ht="14.25" customHeight="1" x14ac:dyDescent="0.25">
      <c r="G197" s="307"/>
      <c r="H197" s="307"/>
      <c r="I197" s="307"/>
      <c r="J197" s="307"/>
      <c r="K197" s="307"/>
      <c r="L197" s="307"/>
      <c r="M197" s="307"/>
      <c r="N197" s="307"/>
      <c r="O197" s="307"/>
      <c r="P197" s="307"/>
      <c r="Q197" s="307"/>
      <c r="R197" s="307"/>
      <c r="S197" s="307"/>
      <c r="T197" s="307"/>
      <c r="U197" s="307"/>
      <c r="V197" s="307"/>
      <c r="W197" s="307"/>
      <c r="X197" s="307"/>
      <c r="Y197" s="307"/>
    </row>
    <row r="198" spans="7:25" ht="14.25" customHeight="1" x14ac:dyDescent="0.25">
      <c r="G198" s="307"/>
      <c r="H198" s="307"/>
      <c r="I198" s="307"/>
      <c r="J198" s="307"/>
      <c r="K198" s="307"/>
      <c r="L198" s="307"/>
      <c r="M198" s="307"/>
      <c r="N198" s="307"/>
      <c r="O198" s="307"/>
      <c r="P198" s="307"/>
      <c r="Q198" s="307"/>
      <c r="R198" s="307"/>
      <c r="S198" s="307"/>
      <c r="T198" s="307"/>
      <c r="U198" s="307"/>
      <c r="V198" s="307"/>
      <c r="W198" s="307"/>
      <c r="X198" s="307"/>
      <c r="Y198" s="307"/>
    </row>
    <row r="199" spans="7:25" ht="14.25" customHeight="1" x14ac:dyDescent="0.25">
      <c r="G199" s="307"/>
      <c r="H199" s="307"/>
      <c r="I199" s="307"/>
      <c r="J199" s="307"/>
      <c r="K199" s="307"/>
      <c r="L199" s="307"/>
      <c r="M199" s="307"/>
      <c r="N199" s="307"/>
      <c r="O199" s="307"/>
      <c r="P199" s="307"/>
      <c r="Q199" s="307"/>
      <c r="R199" s="307"/>
      <c r="S199" s="307"/>
      <c r="T199" s="307"/>
      <c r="U199" s="307"/>
      <c r="V199" s="307"/>
      <c r="W199" s="307"/>
      <c r="X199" s="307"/>
      <c r="Y199" s="307"/>
    </row>
    <row r="200" spans="7:25" ht="14.25" customHeight="1" x14ac:dyDescent="0.25">
      <c r="G200" s="307"/>
      <c r="H200" s="307"/>
      <c r="I200" s="307"/>
      <c r="J200" s="307"/>
      <c r="K200" s="307"/>
      <c r="L200" s="307"/>
      <c r="M200" s="307"/>
      <c r="N200" s="307"/>
      <c r="O200" s="307"/>
      <c r="P200" s="307"/>
      <c r="Q200" s="307"/>
      <c r="R200" s="307"/>
      <c r="S200" s="307"/>
      <c r="T200" s="307"/>
      <c r="U200" s="307"/>
      <c r="V200" s="307"/>
      <c r="W200" s="307"/>
      <c r="X200" s="307"/>
      <c r="Y200" s="307"/>
    </row>
  </sheetData>
  <mergeCells count="151">
    <mergeCell ref="B36:E36"/>
    <mergeCell ref="J26:X26"/>
    <mergeCell ref="H39:I39"/>
    <mergeCell ref="AK49:AT49"/>
    <mergeCell ref="AK37:AT37"/>
    <mergeCell ref="AA27:AT27"/>
    <mergeCell ref="Z57:AQ57"/>
    <mergeCell ref="J30:X30"/>
    <mergeCell ref="H57:Y57"/>
    <mergeCell ref="AA53:AJ53"/>
    <mergeCell ref="AK44:AT44"/>
    <mergeCell ref="H43:I43"/>
    <mergeCell ref="J49:X49"/>
    <mergeCell ref="AA33:AT33"/>
    <mergeCell ref="Y50:Z50"/>
    <mergeCell ref="H52:I52"/>
    <mergeCell ref="J43:X43"/>
    <mergeCell ref="Y34:Z34"/>
    <mergeCell ref="AA26:AT26"/>
    <mergeCell ref="J29:X29"/>
    <mergeCell ref="J38:X38"/>
    <mergeCell ref="H33:I33"/>
    <mergeCell ref="Y32:Z32"/>
    <mergeCell ref="J40:X40"/>
    <mergeCell ref="G9:Z11"/>
    <mergeCell ref="AK46:AT46"/>
    <mergeCell ref="AK40:AT40"/>
    <mergeCell ref="H50:I50"/>
    <mergeCell ref="AA29:AT29"/>
    <mergeCell ref="AA51:AJ51"/>
    <mergeCell ref="B32:E32"/>
    <mergeCell ref="H34:I34"/>
    <mergeCell ref="H25:I25"/>
    <mergeCell ref="J32:X32"/>
    <mergeCell ref="Y51:Z51"/>
    <mergeCell ref="H49:I49"/>
    <mergeCell ref="B16:E16"/>
    <mergeCell ref="AA43:AJ43"/>
    <mergeCell ref="J47:X47"/>
    <mergeCell ref="Y26:Z26"/>
    <mergeCell ref="B28:E28"/>
    <mergeCell ref="H30:I30"/>
    <mergeCell ref="Y43:Z43"/>
    <mergeCell ref="H29:I29"/>
    <mergeCell ref="B30:E30"/>
    <mergeCell ref="Y33:Z33"/>
    <mergeCell ref="J34:X34"/>
    <mergeCell ref="H38:I38"/>
    <mergeCell ref="H53:Z53"/>
    <mergeCell ref="J51:X51"/>
    <mergeCell ref="H22:I22"/>
    <mergeCell ref="J23:X23"/>
    <mergeCell ref="AK51:AT51"/>
    <mergeCell ref="Y23:Z23"/>
    <mergeCell ref="H45:I45"/>
    <mergeCell ref="Y25:Z25"/>
    <mergeCell ref="J33:X33"/>
    <mergeCell ref="Y52:Z52"/>
    <mergeCell ref="Y49:Z49"/>
    <mergeCell ref="H37:I37"/>
    <mergeCell ref="AA39:AJ39"/>
    <mergeCell ref="AA25:AT25"/>
    <mergeCell ref="Y45:Z45"/>
    <mergeCell ref="AA49:AJ49"/>
    <mergeCell ref="Y37:Z37"/>
    <mergeCell ref="AA37:AJ37"/>
    <mergeCell ref="AK52:AT52"/>
    <mergeCell ref="AA23:AT23"/>
    <mergeCell ref="J24:X24"/>
    <mergeCell ref="Y24:Z24"/>
    <mergeCell ref="AA24:AT24"/>
    <mergeCell ref="H24:I24"/>
    <mergeCell ref="B10:E10"/>
    <mergeCell ref="H26:I26"/>
    <mergeCell ref="G7:AR7"/>
    <mergeCell ref="AA52:AJ52"/>
    <mergeCell ref="B18:E18"/>
    <mergeCell ref="AA40:AJ40"/>
    <mergeCell ref="H28:I28"/>
    <mergeCell ref="Y27:Z27"/>
    <mergeCell ref="H48:I48"/>
    <mergeCell ref="B17:E17"/>
    <mergeCell ref="B19:E19"/>
    <mergeCell ref="B34:E34"/>
    <mergeCell ref="B12:E12"/>
    <mergeCell ref="B14:E14"/>
    <mergeCell ref="J44:X44"/>
    <mergeCell ref="AA45:AJ45"/>
    <mergeCell ref="AK45:AT45"/>
    <mergeCell ref="B13:E13"/>
    <mergeCell ref="J28:X28"/>
    <mergeCell ref="H23:I23"/>
    <mergeCell ref="J37:X37"/>
    <mergeCell ref="J27:X27"/>
    <mergeCell ref="H44:I44"/>
    <mergeCell ref="B20:E20"/>
    <mergeCell ref="J22:X22"/>
    <mergeCell ref="J31:X31"/>
    <mergeCell ref="AA38:AJ38"/>
    <mergeCell ref="Y22:Z22"/>
    <mergeCell ref="Y31:Z31"/>
    <mergeCell ref="Y40:Z40"/>
    <mergeCell ref="AA44:AJ44"/>
    <mergeCell ref="Y28:Z28"/>
    <mergeCell ref="AK43:AT43"/>
    <mergeCell ref="AA31:AT31"/>
    <mergeCell ref="AA22:AT22"/>
    <mergeCell ref="AA32:AT32"/>
    <mergeCell ref="Y38:Z38"/>
    <mergeCell ref="J35:X35"/>
    <mergeCell ref="Y35:Z35"/>
    <mergeCell ref="AA50:AJ50"/>
    <mergeCell ref="H31:I31"/>
    <mergeCell ref="J45:X45"/>
    <mergeCell ref="H40:I40"/>
    <mergeCell ref="AA28:AT28"/>
    <mergeCell ref="AA47:AJ47"/>
    <mergeCell ref="Y39:Z39"/>
    <mergeCell ref="Y30:Z30"/>
    <mergeCell ref="Y29:Z29"/>
    <mergeCell ref="AK48:AT48"/>
    <mergeCell ref="AA30:AT30"/>
    <mergeCell ref="Y48:Z48"/>
    <mergeCell ref="Y47:Z47"/>
    <mergeCell ref="AA46:AJ46"/>
    <mergeCell ref="H35:I35"/>
    <mergeCell ref="AK50:AT50"/>
    <mergeCell ref="B4:E4"/>
    <mergeCell ref="H46:I46"/>
    <mergeCell ref="Y44:Z44"/>
    <mergeCell ref="J25:X25"/>
    <mergeCell ref="AA34:AT34"/>
    <mergeCell ref="H51:I51"/>
    <mergeCell ref="AK53:AT53"/>
    <mergeCell ref="J50:X50"/>
    <mergeCell ref="H32:I32"/>
    <mergeCell ref="J46:X46"/>
    <mergeCell ref="AK47:AT47"/>
    <mergeCell ref="AA48:AJ48"/>
    <mergeCell ref="J52:X52"/>
    <mergeCell ref="Y46:Z46"/>
    <mergeCell ref="AK39:AT39"/>
    <mergeCell ref="H47:I47"/>
    <mergeCell ref="J39:X39"/>
    <mergeCell ref="AA35:AT35"/>
    <mergeCell ref="H27:I27"/>
    <mergeCell ref="J48:X48"/>
    <mergeCell ref="B8:E8"/>
    <mergeCell ref="AK38:AT38"/>
    <mergeCell ref="B6:E6"/>
    <mergeCell ref="B15:E15"/>
  </mergeCells>
  <hyperlinks>
    <hyperlink ref="B4" location="PANDUAN!A1" display="PANDUAN" xr:uid="{00000000-0004-0000-6F00-000000000000}"/>
    <hyperlink ref="B6" location="'EWS DIRECTORY'!A1" display="EWS DIRECTORY" xr:uid="{00000000-0004-0000-6F00-000001000000}"/>
    <hyperlink ref="B8" location="'DATA PEMICU'!A1" display="DATA PEMICU" xr:uid="{00000000-0004-0000-6F00-000002000000}"/>
    <hyperlink ref="B10" location="'DATA PENGUJI'!A1" display="DATA PENGUJI" xr:uid="{00000000-0004-0000-6F00-000003000000}"/>
    <hyperlink ref="B12" location="'MAIN LEVEL'!A1" display="MAIN LEVEL" xr:uid="{00000000-0004-0000-6F00-000004000000}"/>
  </hyperlinks>
  <pageMargins left="0.51181102362204722" right="0.15748031496062989" top="0.55118110236220474" bottom="0.55118110236220474" header="0" footer="0"/>
  <pageSetup paperSize="9" scale="60" orientation="landscape"/>
  <headerFooter>
    <oddFooter>&amp;Rhalaman &amp;P dari</oddFooter>
  </headerFooter>
  <legacyDrawing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000-000000000000}">
  <sheetPr codeName="Sheet361">
    <tabColor theme="4" tint="-0.249977111117893"/>
  </sheetPr>
  <dimension ref="A1:BO44"/>
  <sheetViews>
    <sheetView topLeftCell="E3" zoomScaleNormal="100" workbookViewId="0">
      <selection activeCell="AQ18" sqref="AQ18:AU18"/>
    </sheetView>
  </sheetViews>
  <sheetFormatPr defaultColWidth="3.88671875" defaultRowHeight="13.8" x14ac:dyDescent="0.25"/>
  <cols>
    <col min="1" max="1" width="0" style="110" hidden="1"/>
    <col min="2" max="5" width="3.88671875" style="177" customWidth="1"/>
    <col min="6" max="6" width="3.88671875" style="110" customWidth="1"/>
  </cols>
  <sheetData>
    <row r="1" spans="2:67" x14ac:dyDescent="0.25">
      <c r="G1" s="178"/>
      <c r="H1" s="55"/>
      <c r="I1" s="55"/>
      <c r="J1" s="55"/>
      <c r="K1" s="55"/>
      <c r="L1" s="55"/>
      <c r="M1" s="55"/>
      <c r="N1" s="55"/>
    </row>
    <row r="2" spans="2:67" x14ac:dyDescent="0.25">
      <c r="G2" s="55" t="s">
        <v>1674</v>
      </c>
      <c r="H2" s="55"/>
      <c r="I2" s="55"/>
      <c r="J2" s="55"/>
      <c r="K2" s="55"/>
      <c r="L2" s="55"/>
      <c r="M2" s="55"/>
      <c r="N2" s="55"/>
    </row>
    <row r="3" spans="2:67" x14ac:dyDescent="0.25">
      <c r="B3" s="111"/>
      <c r="C3" s="111"/>
      <c r="D3" s="111"/>
      <c r="E3" s="111"/>
      <c r="G3" s="55"/>
      <c r="H3" s="55"/>
      <c r="I3" s="55"/>
      <c r="J3" s="55"/>
      <c r="K3" s="55"/>
      <c r="L3" s="55"/>
      <c r="M3" s="55"/>
      <c r="N3" s="55"/>
    </row>
    <row r="4" spans="2:67" x14ac:dyDescent="0.25">
      <c r="B4" s="762" t="s">
        <v>79</v>
      </c>
      <c r="C4" s="761"/>
      <c r="D4" s="761"/>
      <c r="E4" s="761"/>
      <c r="G4" s="55"/>
      <c r="H4" s="55"/>
      <c r="I4" s="55"/>
      <c r="J4" s="55"/>
      <c r="K4" s="55"/>
      <c r="L4" s="55"/>
      <c r="M4" s="55"/>
      <c r="N4" s="55"/>
    </row>
    <row r="5" spans="2:67" x14ac:dyDescent="0.25">
      <c r="B5" s="111"/>
      <c r="C5" s="111"/>
      <c r="D5" s="111"/>
      <c r="E5" s="111"/>
      <c r="G5" s="55"/>
      <c r="H5" s="55"/>
      <c r="I5" s="55"/>
      <c r="J5" s="55"/>
      <c r="K5" s="55"/>
      <c r="L5" s="55"/>
      <c r="M5" s="55"/>
      <c r="N5" s="55"/>
    </row>
    <row r="6" spans="2:67" x14ac:dyDescent="0.25">
      <c r="B6" s="762" t="s">
        <v>87</v>
      </c>
      <c r="C6" s="761"/>
      <c r="D6" s="761"/>
      <c r="E6" s="761"/>
      <c r="G6" s="55"/>
      <c r="H6" s="55"/>
      <c r="I6" s="55"/>
      <c r="J6" s="55"/>
      <c r="K6" s="55"/>
      <c r="L6" s="55"/>
      <c r="M6" s="55"/>
      <c r="N6" s="55"/>
    </row>
    <row r="7" spans="2:67" x14ac:dyDescent="0.25">
      <c r="B7" s="111"/>
      <c r="C7" s="111"/>
      <c r="D7" s="111"/>
      <c r="E7" s="111"/>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58"/>
      <c r="AU7" s="58"/>
      <c r="AV7" s="58"/>
      <c r="AW7" s="58"/>
      <c r="AX7" s="58"/>
      <c r="AY7" s="58"/>
      <c r="AZ7" s="58"/>
      <c r="BA7" s="58"/>
      <c r="BB7" s="58"/>
      <c r="BC7" s="58"/>
      <c r="BD7" s="58"/>
      <c r="BE7" s="58"/>
      <c r="BF7" s="58"/>
      <c r="BG7" s="58"/>
      <c r="BH7" s="58"/>
      <c r="BI7" s="58"/>
      <c r="BJ7" s="58"/>
      <c r="BK7" s="58"/>
      <c r="BL7" s="58"/>
      <c r="BM7" s="58"/>
      <c r="BN7" s="58"/>
      <c r="BO7" s="58"/>
    </row>
    <row r="8" spans="2:67" x14ac:dyDescent="0.25">
      <c r="B8" s="762" t="s">
        <v>94</v>
      </c>
      <c r="C8" s="761"/>
      <c r="D8" s="761"/>
      <c r="E8" s="761"/>
      <c r="G8" s="55"/>
      <c r="H8" s="55"/>
      <c r="I8" s="55"/>
      <c r="J8" s="55"/>
      <c r="K8" s="55"/>
      <c r="L8" s="55"/>
      <c r="M8" s="55"/>
      <c r="N8" s="55"/>
    </row>
    <row r="9" spans="2:67" ht="14.4" customHeight="1" x14ac:dyDescent="0.25">
      <c r="B9" s="111"/>
      <c r="C9" s="111"/>
      <c r="D9" s="111"/>
      <c r="E9" s="111"/>
      <c r="G9" s="999" t="str">
        <f>"Rincian "&amp;'C-6'!G9&amp;" "&amp;'C-6-1'!M26</f>
        <v>Rincian Penghasilan Lainnya Berdasarkan Bahan Bukti Pidana</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303"/>
    </row>
    <row r="10" spans="2:67" x14ac:dyDescent="0.25">
      <c r="B10" s="762" t="s">
        <v>101</v>
      </c>
      <c r="C10" s="761"/>
      <c r="D10" s="761"/>
      <c r="E10" s="761"/>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304"/>
    </row>
    <row r="11" spans="2:67"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305"/>
    </row>
    <row r="12" spans="2:67" x14ac:dyDescent="0.25">
      <c r="B12" s="762" t="s">
        <v>106</v>
      </c>
      <c r="C12" s="761"/>
      <c r="D12" s="761"/>
      <c r="E12" s="761"/>
      <c r="G12" s="254"/>
      <c r="H12" s="254"/>
      <c r="I12" s="254"/>
      <c r="J12" s="254"/>
      <c r="K12" s="254"/>
      <c r="L12" s="254"/>
      <c r="M12" s="254"/>
      <c r="N12" s="254"/>
    </row>
    <row r="13" spans="2:67" ht="14.25" customHeight="1" x14ac:dyDescent="0.25">
      <c r="B13" s="962" t="str">
        <f>HYPERLINK("#'"&amp;'EWS DIRECTORY'!$J$106&amp;"'!A1",'EWS DIRECTORY'!$J$106)</f>
        <v>C-6</v>
      </c>
      <c r="C13" s="761"/>
      <c r="D13" s="761"/>
      <c r="E13" s="761"/>
      <c r="G13" s="55" t="s">
        <v>1680</v>
      </c>
      <c r="H13" s="55"/>
      <c r="I13" s="254"/>
      <c r="J13" s="254"/>
      <c r="K13" s="254"/>
      <c r="L13" s="254"/>
      <c r="M13" s="254"/>
      <c r="N13" s="254"/>
    </row>
    <row r="14" spans="2:67" x14ac:dyDescent="0.25">
      <c r="B14" s="931" t="str">
        <f>HYPERLINK("#'"&amp;'EWS DIRECTORY'!$J$107&amp;"'!A1",'EWS DIRECTORY'!$J$107)</f>
        <v>C-6-1</v>
      </c>
      <c r="C14" s="761"/>
      <c r="D14" s="761"/>
      <c r="E14" s="761"/>
      <c r="G14" s="55" t="s">
        <v>1681</v>
      </c>
      <c r="H14" s="55"/>
      <c r="I14" s="55"/>
      <c r="J14" s="254"/>
      <c r="K14" s="254"/>
      <c r="L14" s="254"/>
      <c r="M14" s="254"/>
      <c r="N14" s="254"/>
    </row>
    <row r="15" spans="2:67" ht="14.25" customHeight="1" x14ac:dyDescent="0.25">
      <c r="B15" s="929" t="str">
        <f>HYPERLINK("#'"&amp;'EWS DIRECTORY'!$J$108&amp;"'!A1",'EWS DIRECTORY'!$J$108)</f>
        <v>C-6-1-1</v>
      </c>
      <c r="C15" s="761"/>
      <c r="D15" s="761"/>
      <c r="E15" s="761"/>
      <c r="G15" s="55" t="s">
        <v>1744</v>
      </c>
      <c r="H15" s="55"/>
      <c r="I15" s="55" t="s">
        <v>1744</v>
      </c>
      <c r="J15" s="254"/>
      <c r="K15" s="254"/>
      <c r="L15" s="254"/>
      <c r="M15" s="254"/>
      <c r="N15" s="254"/>
    </row>
    <row r="16" spans="2:67" ht="14.25" customHeight="1" x14ac:dyDescent="0.25">
      <c r="B16" s="929" t="str">
        <f>HYPERLINK("#'"&amp;'EWS DIRECTORY'!$J$109&amp;"'!A1",'EWS DIRECTORY'!$J$109)</f>
        <v>C-6-1-2</v>
      </c>
      <c r="C16" s="761"/>
      <c r="D16" s="761"/>
      <c r="E16" s="761"/>
    </row>
    <row r="17" spans="2:42" x14ac:dyDescent="0.25">
      <c r="B17" s="929" t="str">
        <f>HYPERLINK("#'"&amp;'EWS DIRECTORY'!$J$110&amp;"'!A1",'EWS DIRECTORY'!$J$110)</f>
        <v>C-6-1-3</v>
      </c>
      <c r="C17" s="761"/>
      <c r="D17" s="761"/>
      <c r="E17" s="761"/>
      <c r="G17" s="55" t="s">
        <v>1798</v>
      </c>
    </row>
    <row r="18" spans="2:42" ht="14.25" customHeight="1" x14ac:dyDescent="0.25">
      <c r="B18" s="929" t="str">
        <f>HYPERLINK("#'"&amp;'EWS DIRECTORY'!$J$111&amp;"'!A1",'EWS DIRECTORY'!$J$111)</f>
        <v>C-6-1-4</v>
      </c>
      <c r="C18" s="761"/>
      <c r="D18" s="761"/>
      <c r="E18" s="761"/>
      <c r="G18" s="55"/>
    </row>
    <row r="19" spans="2:42" ht="12.75" customHeight="1" x14ac:dyDescent="0.25">
      <c r="B19" s="927" t="str">
        <f>HYPERLINK("#'"&amp;'EWS DIRECTORY'!$J$112&amp;"'!A1",'EWS DIRECTORY'!$J$112)</f>
        <v>C-6-1-5</v>
      </c>
      <c r="C19" s="761"/>
      <c r="D19" s="761"/>
      <c r="E19" s="761"/>
      <c r="G19" s="55"/>
      <c r="H19" s="1116" t="s">
        <v>1445</v>
      </c>
      <c r="I19" s="825"/>
      <c r="J19" s="1116" t="s">
        <v>1452</v>
      </c>
      <c r="K19" s="824"/>
      <c r="L19" s="824"/>
      <c r="M19" s="824"/>
      <c r="N19" s="824"/>
      <c r="O19" s="825"/>
      <c r="P19" s="1116" t="s">
        <v>1915</v>
      </c>
      <c r="Q19" s="824"/>
      <c r="R19" s="824"/>
      <c r="S19" s="824"/>
      <c r="T19" s="824"/>
      <c r="U19" s="825"/>
      <c r="V19" s="1116" t="s">
        <v>1916</v>
      </c>
      <c r="W19" s="824"/>
      <c r="X19" s="824"/>
      <c r="Y19" s="824"/>
      <c r="Z19" s="824"/>
      <c r="AA19" s="824"/>
      <c r="AB19" s="824"/>
      <c r="AC19" s="824"/>
      <c r="AD19" s="824"/>
      <c r="AE19" s="824"/>
      <c r="AF19" s="824"/>
      <c r="AG19" s="824"/>
      <c r="AH19" s="824"/>
      <c r="AI19" s="824"/>
      <c r="AJ19" s="824"/>
      <c r="AK19" s="825"/>
      <c r="AL19" s="1120" t="s">
        <v>1481</v>
      </c>
      <c r="AM19" s="1121"/>
      <c r="AN19" s="1121"/>
      <c r="AO19" s="1121"/>
      <c r="AP19" s="1122"/>
    </row>
    <row r="20" spans="2:42" ht="14.25" customHeight="1" x14ac:dyDescent="0.25">
      <c r="B20" s="929" t="str">
        <f>HYPERLINK("#'"&amp;'EWS DIRECTORY'!$J$113&amp;"'!A1",'EWS DIRECTORY'!$J$113)</f>
        <v>C-6-1-6</v>
      </c>
      <c r="C20" s="761"/>
      <c r="D20" s="761"/>
      <c r="E20" s="761"/>
      <c r="G20" s="55"/>
      <c r="H20" s="1117"/>
      <c r="I20" s="825"/>
      <c r="J20" s="1119"/>
      <c r="K20" s="824"/>
      <c r="L20" s="824"/>
      <c r="M20" s="824"/>
      <c r="N20" s="824"/>
      <c r="O20" s="825"/>
      <c r="P20" s="1117"/>
      <c r="Q20" s="824"/>
      <c r="R20" s="824"/>
      <c r="S20" s="824"/>
      <c r="T20" s="824"/>
      <c r="U20" s="825"/>
      <c r="V20" s="1117"/>
      <c r="W20" s="824"/>
      <c r="X20" s="824"/>
      <c r="Y20" s="824"/>
      <c r="Z20" s="824"/>
      <c r="AA20" s="824"/>
      <c r="AB20" s="824"/>
      <c r="AC20" s="824"/>
      <c r="AD20" s="824"/>
      <c r="AE20" s="824"/>
      <c r="AF20" s="824"/>
      <c r="AG20" s="824"/>
      <c r="AH20" s="824"/>
      <c r="AI20" s="824"/>
      <c r="AJ20" s="824"/>
      <c r="AK20" s="825"/>
      <c r="AL20" s="1063"/>
      <c r="AM20" s="764"/>
      <c r="AN20" s="764"/>
      <c r="AO20" s="764"/>
      <c r="AP20" s="765"/>
    </row>
    <row r="21" spans="2:42" ht="14.25" customHeight="1" x14ac:dyDescent="0.25">
      <c r="G21" s="55"/>
      <c r="H21" s="1117"/>
      <c r="I21" s="825"/>
      <c r="J21" s="1119"/>
      <c r="K21" s="824"/>
      <c r="L21" s="824"/>
      <c r="M21" s="824"/>
      <c r="N21" s="824"/>
      <c r="O21" s="825"/>
      <c r="P21" s="1117"/>
      <c r="Q21" s="824"/>
      <c r="R21" s="824"/>
      <c r="S21" s="824"/>
      <c r="T21" s="824"/>
      <c r="U21" s="825"/>
      <c r="V21" s="1117"/>
      <c r="W21" s="824"/>
      <c r="X21" s="824"/>
      <c r="Y21" s="824"/>
      <c r="Z21" s="824"/>
      <c r="AA21" s="824"/>
      <c r="AB21" s="824"/>
      <c r="AC21" s="824"/>
      <c r="AD21" s="824"/>
      <c r="AE21" s="824"/>
      <c r="AF21" s="824"/>
      <c r="AG21" s="824"/>
      <c r="AH21" s="824"/>
      <c r="AI21" s="824"/>
      <c r="AJ21" s="824"/>
      <c r="AK21" s="825"/>
      <c r="AL21" s="1063"/>
      <c r="AM21" s="764"/>
      <c r="AN21" s="764"/>
      <c r="AO21" s="764"/>
      <c r="AP21" s="765"/>
    </row>
    <row r="22" spans="2:42" ht="14.25" customHeight="1" x14ac:dyDescent="0.25">
      <c r="G22" s="55"/>
      <c r="H22" s="1117"/>
      <c r="I22" s="825"/>
      <c r="J22" s="1119"/>
      <c r="K22" s="824"/>
      <c r="L22" s="824"/>
      <c r="M22" s="824"/>
      <c r="N22" s="824"/>
      <c r="O22" s="825"/>
      <c r="P22" s="1117"/>
      <c r="Q22" s="824"/>
      <c r="R22" s="824"/>
      <c r="S22" s="824"/>
      <c r="T22" s="824"/>
      <c r="U22" s="825"/>
      <c r="V22" s="1117"/>
      <c r="W22" s="824"/>
      <c r="X22" s="824"/>
      <c r="Y22" s="824"/>
      <c r="Z22" s="824"/>
      <c r="AA22" s="824"/>
      <c r="AB22" s="824"/>
      <c r="AC22" s="824"/>
      <c r="AD22" s="824"/>
      <c r="AE22" s="824"/>
      <c r="AF22" s="824"/>
      <c r="AG22" s="824"/>
      <c r="AH22" s="824"/>
      <c r="AI22" s="824"/>
      <c r="AJ22" s="824"/>
      <c r="AK22" s="825"/>
      <c r="AL22" s="1063"/>
      <c r="AM22" s="764"/>
      <c r="AN22" s="764"/>
      <c r="AO22" s="764"/>
      <c r="AP22" s="765"/>
    </row>
    <row r="23" spans="2:42" ht="14.25" customHeight="1" x14ac:dyDescent="0.25">
      <c r="G23" s="55"/>
      <c r="H23" s="1117"/>
      <c r="I23" s="825"/>
      <c r="J23" s="1119"/>
      <c r="K23" s="824"/>
      <c r="L23" s="824"/>
      <c r="M23" s="824"/>
      <c r="N23" s="824"/>
      <c r="O23" s="825"/>
      <c r="P23" s="1117"/>
      <c r="Q23" s="824"/>
      <c r="R23" s="824"/>
      <c r="S23" s="824"/>
      <c r="T23" s="824"/>
      <c r="U23" s="825"/>
      <c r="V23" s="1117"/>
      <c r="W23" s="824"/>
      <c r="X23" s="824"/>
      <c r="Y23" s="824"/>
      <c r="Z23" s="824"/>
      <c r="AA23" s="824"/>
      <c r="AB23" s="824"/>
      <c r="AC23" s="824"/>
      <c r="AD23" s="824"/>
      <c r="AE23" s="824"/>
      <c r="AF23" s="824"/>
      <c r="AG23" s="824"/>
      <c r="AH23" s="824"/>
      <c r="AI23" s="824"/>
      <c r="AJ23" s="824"/>
      <c r="AK23" s="825"/>
      <c r="AL23" s="1063"/>
      <c r="AM23" s="764"/>
      <c r="AN23" s="764"/>
      <c r="AO23" s="764"/>
      <c r="AP23" s="765"/>
    </row>
    <row r="24" spans="2:42" ht="14.25" customHeight="1" x14ac:dyDescent="0.25">
      <c r="G24" s="55"/>
      <c r="H24" s="1117"/>
      <c r="I24" s="825"/>
      <c r="J24" s="1119"/>
      <c r="K24" s="824"/>
      <c r="L24" s="824"/>
      <c r="M24" s="824"/>
      <c r="N24" s="824"/>
      <c r="O24" s="825"/>
      <c r="P24" s="1117"/>
      <c r="Q24" s="824"/>
      <c r="R24" s="824"/>
      <c r="S24" s="824"/>
      <c r="T24" s="824"/>
      <c r="U24" s="825"/>
      <c r="V24" s="1117"/>
      <c r="W24" s="824"/>
      <c r="X24" s="824"/>
      <c r="Y24" s="824"/>
      <c r="Z24" s="824"/>
      <c r="AA24" s="824"/>
      <c r="AB24" s="824"/>
      <c r="AC24" s="824"/>
      <c r="AD24" s="824"/>
      <c r="AE24" s="824"/>
      <c r="AF24" s="824"/>
      <c r="AG24" s="824"/>
      <c r="AH24" s="824"/>
      <c r="AI24" s="824"/>
      <c r="AJ24" s="824"/>
      <c r="AK24" s="825"/>
      <c r="AL24" s="1063"/>
      <c r="AM24" s="764"/>
      <c r="AN24" s="764"/>
      <c r="AO24" s="764"/>
      <c r="AP24" s="765"/>
    </row>
    <row r="25" spans="2:42" ht="14.25" customHeight="1" x14ac:dyDescent="0.25">
      <c r="G25" s="55"/>
      <c r="H25" s="1117"/>
      <c r="I25" s="825"/>
      <c r="J25" s="1119"/>
      <c r="K25" s="824"/>
      <c r="L25" s="824"/>
      <c r="M25" s="824"/>
      <c r="N25" s="824"/>
      <c r="O25" s="825"/>
      <c r="P25" s="1117"/>
      <c r="Q25" s="824"/>
      <c r="R25" s="824"/>
      <c r="S25" s="824"/>
      <c r="T25" s="824"/>
      <c r="U25" s="825"/>
      <c r="V25" s="1117"/>
      <c r="W25" s="824"/>
      <c r="X25" s="824"/>
      <c r="Y25" s="824"/>
      <c r="Z25" s="824"/>
      <c r="AA25" s="824"/>
      <c r="AB25" s="824"/>
      <c r="AC25" s="824"/>
      <c r="AD25" s="824"/>
      <c r="AE25" s="824"/>
      <c r="AF25" s="824"/>
      <c r="AG25" s="824"/>
      <c r="AH25" s="824"/>
      <c r="AI25" s="824"/>
      <c r="AJ25" s="824"/>
      <c r="AK25" s="825"/>
      <c r="AL25" s="1063"/>
      <c r="AM25" s="764"/>
      <c r="AN25" s="764"/>
      <c r="AO25" s="764"/>
      <c r="AP25" s="765"/>
    </row>
    <row r="26" spans="2:42" ht="14.25" customHeight="1" x14ac:dyDescent="0.25">
      <c r="G26" s="55"/>
      <c r="H26" s="1117"/>
      <c r="I26" s="825"/>
      <c r="J26" s="1119"/>
      <c r="K26" s="824"/>
      <c r="L26" s="824"/>
      <c r="M26" s="824"/>
      <c r="N26" s="824"/>
      <c r="O26" s="825"/>
      <c r="P26" s="1117"/>
      <c r="Q26" s="824"/>
      <c r="R26" s="824"/>
      <c r="S26" s="824"/>
      <c r="T26" s="824"/>
      <c r="U26" s="825"/>
      <c r="V26" s="1117"/>
      <c r="W26" s="824"/>
      <c r="X26" s="824"/>
      <c r="Y26" s="824"/>
      <c r="Z26" s="824"/>
      <c r="AA26" s="824"/>
      <c r="AB26" s="824"/>
      <c r="AC26" s="824"/>
      <c r="AD26" s="824"/>
      <c r="AE26" s="824"/>
      <c r="AF26" s="824"/>
      <c r="AG26" s="824"/>
      <c r="AH26" s="824"/>
      <c r="AI26" s="824"/>
      <c r="AJ26" s="824"/>
      <c r="AK26" s="825"/>
      <c r="AL26" s="1063"/>
      <c r="AM26" s="764"/>
      <c r="AN26" s="764"/>
      <c r="AO26" s="764"/>
      <c r="AP26" s="765"/>
    </row>
    <row r="27" spans="2:42" x14ac:dyDescent="0.25">
      <c r="H27" s="1117"/>
      <c r="I27" s="825"/>
      <c r="J27" s="1119"/>
      <c r="K27" s="824"/>
      <c r="L27" s="824"/>
      <c r="M27" s="824"/>
      <c r="N27" s="824"/>
      <c r="O27" s="825"/>
      <c r="P27" s="1117"/>
      <c r="Q27" s="824"/>
      <c r="R27" s="824"/>
      <c r="S27" s="824"/>
      <c r="T27" s="824"/>
      <c r="U27" s="825"/>
      <c r="V27" s="1117"/>
      <c r="W27" s="824"/>
      <c r="X27" s="824"/>
      <c r="Y27" s="824"/>
      <c r="Z27" s="824"/>
      <c r="AA27" s="824"/>
      <c r="AB27" s="824"/>
      <c r="AC27" s="824"/>
      <c r="AD27" s="824"/>
      <c r="AE27" s="824"/>
      <c r="AF27" s="824"/>
      <c r="AG27" s="824"/>
      <c r="AH27" s="824"/>
      <c r="AI27" s="824"/>
      <c r="AJ27" s="824"/>
      <c r="AK27" s="825"/>
      <c r="AL27" s="1063"/>
      <c r="AM27" s="764"/>
      <c r="AN27" s="764"/>
      <c r="AO27" s="764"/>
      <c r="AP27" s="765"/>
    </row>
    <row r="28" spans="2:42" x14ac:dyDescent="0.25">
      <c r="B28" s="760"/>
      <c r="C28" s="761"/>
      <c r="D28" s="761"/>
      <c r="E28" s="761"/>
      <c r="H28" s="1117"/>
      <c r="I28" s="825"/>
      <c r="J28" s="1119"/>
      <c r="K28" s="824"/>
      <c r="L28" s="824"/>
      <c r="M28" s="824"/>
      <c r="N28" s="824"/>
      <c r="O28" s="825"/>
      <c r="P28" s="1117"/>
      <c r="Q28" s="824"/>
      <c r="R28" s="824"/>
      <c r="S28" s="824"/>
      <c r="T28" s="824"/>
      <c r="U28" s="825"/>
      <c r="V28" s="1117"/>
      <c r="W28" s="824"/>
      <c r="X28" s="824"/>
      <c r="Y28" s="824"/>
      <c r="Z28" s="824"/>
      <c r="AA28" s="824"/>
      <c r="AB28" s="824"/>
      <c r="AC28" s="824"/>
      <c r="AD28" s="824"/>
      <c r="AE28" s="824"/>
      <c r="AF28" s="824"/>
      <c r="AG28" s="824"/>
      <c r="AH28" s="824"/>
      <c r="AI28" s="824"/>
      <c r="AJ28" s="824"/>
      <c r="AK28" s="825"/>
      <c r="AL28" s="1063"/>
      <c r="AM28" s="764"/>
      <c r="AN28" s="764"/>
      <c r="AO28" s="764"/>
      <c r="AP28" s="765"/>
    </row>
    <row r="29" spans="2:42" x14ac:dyDescent="0.25">
      <c r="H29" s="1117"/>
      <c r="I29" s="825"/>
      <c r="J29" s="1119"/>
      <c r="K29" s="824"/>
      <c r="L29" s="824"/>
      <c r="M29" s="824"/>
      <c r="N29" s="824"/>
      <c r="O29" s="825"/>
      <c r="P29" s="1117"/>
      <c r="Q29" s="824"/>
      <c r="R29" s="824"/>
      <c r="S29" s="824"/>
      <c r="T29" s="824"/>
      <c r="U29" s="825"/>
      <c r="V29" s="1117"/>
      <c r="W29" s="824"/>
      <c r="X29" s="824"/>
      <c r="Y29" s="824"/>
      <c r="Z29" s="824"/>
      <c r="AA29" s="824"/>
      <c r="AB29" s="824"/>
      <c r="AC29" s="824"/>
      <c r="AD29" s="824"/>
      <c r="AE29" s="824"/>
      <c r="AF29" s="824"/>
      <c r="AG29" s="824"/>
      <c r="AH29" s="824"/>
      <c r="AI29" s="824"/>
      <c r="AJ29" s="824"/>
      <c r="AK29" s="825"/>
      <c r="AL29" s="1063"/>
      <c r="AM29" s="764"/>
      <c r="AN29" s="764"/>
      <c r="AO29" s="764"/>
      <c r="AP29" s="765"/>
    </row>
    <row r="30" spans="2:42" x14ac:dyDescent="0.25">
      <c r="B30" s="760"/>
      <c r="C30" s="761"/>
      <c r="D30" s="761"/>
      <c r="E30" s="761"/>
      <c r="H30" s="1117"/>
      <c r="I30" s="825"/>
      <c r="J30" s="1119"/>
      <c r="K30" s="824"/>
      <c r="L30" s="824"/>
      <c r="M30" s="824"/>
      <c r="N30" s="824"/>
      <c r="O30" s="825"/>
      <c r="P30" s="1117"/>
      <c r="Q30" s="824"/>
      <c r="R30" s="824"/>
      <c r="S30" s="824"/>
      <c r="T30" s="824"/>
      <c r="U30" s="825"/>
      <c r="V30" s="1117"/>
      <c r="W30" s="824"/>
      <c r="X30" s="824"/>
      <c r="Y30" s="824"/>
      <c r="Z30" s="824"/>
      <c r="AA30" s="824"/>
      <c r="AB30" s="824"/>
      <c r="AC30" s="824"/>
      <c r="AD30" s="824"/>
      <c r="AE30" s="824"/>
      <c r="AF30" s="824"/>
      <c r="AG30" s="824"/>
      <c r="AH30" s="824"/>
      <c r="AI30" s="824"/>
      <c r="AJ30" s="824"/>
      <c r="AK30" s="825"/>
      <c r="AL30" s="1063"/>
      <c r="AM30" s="764"/>
      <c r="AN30" s="764"/>
      <c r="AO30" s="764"/>
      <c r="AP30" s="765"/>
    </row>
    <row r="31" spans="2:42" x14ac:dyDescent="0.25">
      <c r="H31" s="1117"/>
      <c r="I31" s="825"/>
      <c r="J31" s="1119"/>
      <c r="K31" s="824"/>
      <c r="L31" s="824"/>
      <c r="M31" s="824"/>
      <c r="N31" s="824"/>
      <c r="O31" s="825"/>
      <c r="P31" s="1117"/>
      <c r="Q31" s="824"/>
      <c r="R31" s="824"/>
      <c r="S31" s="824"/>
      <c r="T31" s="824"/>
      <c r="U31" s="825"/>
      <c r="V31" s="1117"/>
      <c r="W31" s="824"/>
      <c r="X31" s="824"/>
      <c r="Y31" s="824"/>
      <c r="Z31" s="824"/>
      <c r="AA31" s="824"/>
      <c r="AB31" s="824"/>
      <c r="AC31" s="824"/>
      <c r="AD31" s="824"/>
      <c r="AE31" s="824"/>
      <c r="AF31" s="824"/>
      <c r="AG31" s="824"/>
      <c r="AH31" s="824"/>
      <c r="AI31" s="824"/>
      <c r="AJ31" s="824"/>
      <c r="AK31" s="825"/>
      <c r="AL31" s="1063"/>
      <c r="AM31" s="764"/>
      <c r="AN31" s="764"/>
      <c r="AO31" s="764"/>
      <c r="AP31" s="765"/>
    </row>
    <row r="32" spans="2:42" x14ac:dyDescent="0.25">
      <c r="B32" s="760"/>
      <c r="C32" s="761"/>
      <c r="D32" s="761"/>
      <c r="E32" s="761"/>
      <c r="H32" s="1117"/>
      <c r="I32" s="825"/>
      <c r="J32" s="1119"/>
      <c r="K32" s="824"/>
      <c r="L32" s="824"/>
      <c r="M32" s="824"/>
      <c r="N32" s="824"/>
      <c r="O32" s="825"/>
      <c r="P32" s="1117"/>
      <c r="Q32" s="824"/>
      <c r="R32" s="824"/>
      <c r="S32" s="824"/>
      <c r="T32" s="824"/>
      <c r="U32" s="825"/>
      <c r="V32" s="1117"/>
      <c r="W32" s="824"/>
      <c r="X32" s="824"/>
      <c r="Y32" s="824"/>
      <c r="Z32" s="824"/>
      <c r="AA32" s="824"/>
      <c r="AB32" s="824"/>
      <c r="AC32" s="824"/>
      <c r="AD32" s="824"/>
      <c r="AE32" s="824"/>
      <c r="AF32" s="824"/>
      <c r="AG32" s="824"/>
      <c r="AH32" s="824"/>
      <c r="AI32" s="824"/>
      <c r="AJ32" s="824"/>
      <c r="AK32" s="825"/>
      <c r="AL32" s="1063"/>
      <c r="AM32" s="764"/>
      <c r="AN32" s="764"/>
      <c r="AO32" s="764"/>
      <c r="AP32" s="765"/>
    </row>
    <row r="33" spans="2:43" x14ac:dyDescent="0.25">
      <c r="H33" s="1117"/>
      <c r="I33" s="825"/>
      <c r="J33" s="1119"/>
      <c r="K33" s="824"/>
      <c r="L33" s="824"/>
      <c r="M33" s="824"/>
      <c r="N33" s="824"/>
      <c r="O33" s="825"/>
      <c r="P33" s="1117"/>
      <c r="Q33" s="824"/>
      <c r="R33" s="824"/>
      <c r="S33" s="824"/>
      <c r="T33" s="824"/>
      <c r="U33" s="825"/>
      <c r="V33" s="1117"/>
      <c r="W33" s="824"/>
      <c r="X33" s="824"/>
      <c r="Y33" s="824"/>
      <c r="Z33" s="824"/>
      <c r="AA33" s="824"/>
      <c r="AB33" s="824"/>
      <c r="AC33" s="824"/>
      <c r="AD33" s="824"/>
      <c r="AE33" s="824"/>
      <c r="AF33" s="824"/>
      <c r="AG33" s="824"/>
      <c r="AH33" s="824"/>
      <c r="AI33" s="824"/>
      <c r="AJ33" s="824"/>
      <c r="AK33" s="825"/>
      <c r="AL33" s="1063"/>
      <c r="AM33" s="764"/>
      <c r="AN33" s="764"/>
      <c r="AO33" s="764"/>
      <c r="AP33" s="765"/>
    </row>
    <row r="34" spans="2:43" x14ac:dyDescent="0.25">
      <c r="B34" s="760"/>
      <c r="C34" s="761"/>
      <c r="D34" s="761"/>
      <c r="E34" s="761"/>
      <c r="H34" s="113"/>
      <c r="I34" s="114"/>
      <c r="J34" s="1161"/>
      <c r="K34" s="824"/>
      <c r="L34" s="824"/>
      <c r="M34" s="824"/>
      <c r="N34" s="824"/>
      <c r="O34" s="825"/>
      <c r="P34" s="1159"/>
      <c r="Q34" s="824"/>
      <c r="R34" s="824"/>
      <c r="S34" s="824"/>
      <c r="T34" s="824"/>
      <c r="U34" s="825"/>
      <c r="V34" s="1160"/>
      <c r="W34" s="824"/>
      <c r="X34" s="824"/>
      <c r="Y34" s="824"/>
      <c r="Z34" s="824"/>
      <c r="AA34" s="824"/>
      <c r="AB34" s="824"/>
      <c r="AC34" s="824"/>
      <c r="AD34" s="824"/>
      <c r="AE34" s="824"/>
      <c r="AF34" s="824"/>
      <c r="AG34" s="824"/>
      <c r="AH34" s="824"/>
      <c r="AI34" s="824"/>
      <c r="AJ34" s="824"/>
      <c r="AK34" s="1124"/>
      <c r="AL34" s="1065"/>
      <c r="AM34" s="764"/>
      <c r="AN34" s="764"/>
      <c r="AO34" s="764"/>
      <c r="AP34" s="765"/>
    </row>
    <row r="35" spans="2:43" x14ac:dyDescent="0.25">
      <c r="H35" s="1123" t="s">
        <v>1804</v>
      </c>
      <c r="I35" s="824"/>
      <c r="J35" s="824"/>
      <c r="K35" s="824"/>
      <c r="L35" s="824"/>
      <c r="M35" s="824"/>
      <c r="N35" s="824"/>
      <c r="O35" s="824"/>
      <c r="P35" s="824"/>
      <c r="Q35" s="824"/>
      <c r="R35" s="824"/>
      <c r="S35" s="824"/>
      <c r="T35" s="824"/>
      <c r="U35" s="824"/>
      <c r="V35" s="824"/>
      <c r="W35" s="824"/>
      <c r="X35" s="824"/>
      <c r="Y35" s="824"/>
      <c r="Z35" s="824"/>
      <c r="AA35" s="824"/>
      <c r="AB35" s="824"/>
      <c r="AC35" s="824"/>
      <c r="AD35" s="824"/>
      <c r="AE35" s="824"/>
      <c r="AF35" s="824"/>
      <c r="AG35" s="824"/>
      <c r="AH35" s="824"/>
      <c r="AI35" s="824"/>
      <c r="AJ35" s="824"/>
      <c r="AK35" s="1124"/>
      <c r="AL35" s="1063">
        <f>SUM(AL20:AP34)</f>
        <v>0</v>
      </c>
      <c r="AM35" s="764"/>
      <c r="AN35" s="764"/>
      <c r="AO35" s="764"/>
      <c r="AP35" s="765"/>
    </row>
    <row r="36" spans="2:43" x14ac:dyDescent="0.25">
      <c r="B36" s="760"/>
      <c r="C36" s="761"/>
      <c r="D36" s="761"/>
      <c r="E36" s="761"/>
    </row>
    <row r="37" spans="2:43" x14ac:dyDescent="0.25">
      <c r="H37" s="976" t="s">
        <v>1795</v>
      </c>
      <c r="I37" s="824"/>
      <c r="J37" s="824"/>
      <c r="K37" s="824"/>
      <c r="L37" s="824"/>
      <c r="M37" s="824"/>
      <c r="N37" s="824"/>
      <c r="O37" s="824"/>
      <c r="P37" s="824"/>
      <c r="Q37" s="824"/>
      <c r="R37" s="824"/>
      <c r="S37" s="824"/>
      <c r="T37" s="824"/>
      <c r="U37" s="824"/>
      <c r="V37" s="824"/>
      <c r="W37" s="824"/>
      <c r="X37" s="824"/>
      <c r="Y37" s="825"/>
      <c r="Z37" s="976" t="s">
        <v>1796</v>
      </c>
      <c r="AA37" s="824"/>
      <c r="AB37" s="824"/>
      <c r="AC37" s="824"/>
      <c r="AD37" s="824"/>
      <c r="AE37" s="824"/>
      <c r="AF37" s="824"/>
      <c r="AG37" s="824"/>
      <c r="AH37" s="824"/>
      <c r="AI37" s="824"/>
      <c r="AJ37" s="824"/>
      <c r="AK37" s="824"/>
      <c r="AL37" s="824"/>
      <c r="AM37" s="824"/>
      <c r="AN37" s="824"/>
      <c r="AO37" s="824"/>
      <c r="AP37" s="824"/>
      <c r="AQ37" s="825"/>
    </row>
    <row r="38" spans="2:43" x14ac:dyDescent="0.25">
      <c r="H38" s="257" t="s">
        <v>796</v>
      </c>
      <c r="I38" s="258"/>
      <c r="J38" s="258"/>
      <c r="K38" s="258"/>
      <c r="L38" s="258"/>
      <c r="M38" s="258"/>
      <c r="N38" s="258"/>
      <c r="O38" s="258"/>
      <c r="P38" s="258"/>
      <c r="Q38" s="259"/>
      <c r="R38" s="257" t="s">
        <v>1511</v>
      </c>
      <c r="S38" s="258"/>
      <c r="T38" s="258"/>
      <c r="U38" s="259"/>
      <c r="V38" s="257" t="s">
        <v>1510</v>
      </c>
      <c r="W38" s="258"/>
      <c r="X38" s="258"/>
      <c r="Y38" s="259"/>
      <c r="Z38" s="257" t="s">
        <v>796</v>
      </c>
      <c r="AA38" s="258"/>
      <c r="AB38" s="258"/>
      <c r="AC38" s="258"/>
      <c r="AD38" s="258"/>
      <c r="AE38" s="258"/>
      <c r="AF38" s="258"/>
      <c r="AG38" s="258"/>
      <c r="AH38" s="258"/>
      <c r="AI38" s="259"/>
      <c r="AJ38" s="257" t="s">
        <v>1511</v>
      </c>
      <c r="AK38" s="258"/>
      <c r="AL38" s="258"/>
      <c r="AM38" s="259"/>
      <c r="AN38" s="257" t="s">
        <v>1510</v>
      </c>
      <c r="AO38" s="258"/>
      <c r="AP38" s="258"/>
      <c r="AQ38" s="259"/>
    </row>
    <row r="39" spans="2:43" x14ac:dyDescent="0.25">
      <c r="H39" s="260"/>
      <c r="Q39" s="261"/>
      <c r="R39" s="260"/>
      <c r="U39" s="261"/>
      <c r="V39" s="260"/>
      <c r="Y39" s="261"/>
      <c r="Z39" s="260"/>
      <c r="AI39" s="261"/>
      <c r="AJ39" s="260"/>
      <c r="AM39" s="261"/>
      <c r="AN39" s="260"/>
      <c r="AQ39" s="261"/>
    </row>
    <row r="40" spans="2:43" x14ac:dyDescent="0.25">
      <c r="H40" s="260"/>
      <c r="Q40" s="261"/>
      <c r="R40" s="260"/>
      <c r="U40" s="261"/>
      <c r="V40" s="260"/>
      <c r="Y40" s="261"/>
      <c r="Z40" s="260"/>
      <c r="AI40" s="261"/>
      <c r="AJ40" s="260"/>
      <c r="AM40" s="261"/>
      <c r="AN40" s="260"/>
      <c r="AQ40" s="261"/>
    </row>
    <row r="41" spans="2:43" x14ac:dyDescent="0.25">
      <c r="H41" s="260"/>
      <c r="Q41" s="261"/>
      <c r="R41" s="260"/>
      <c r="U41" s="261"/>
      <c r="V41" s="260"/>
      <c r="Y41" s="261"/>
      <c r="Z41" s="260"/>
      <c r="AI41" s="261"/>
      <c r="AJ41" s="260"/>
      <c r="AM41" s="261"/>
      <c r="AN41" s="260"/>
      <c r="AQ41" s="261"/>
    </row>
    <row r="42" spans="2:43" x14ac:dyDescent="0.25">
      <c r="H42" s="260"/>
      <c r="Q42" s="261"/>
      <c r="R42" s="260"/>
      <c r="U42" s="261"/>
      <c r="V42" s="260"/>
      <c r="Y42" s="261"/>
      <c r="Z42" s="260"/>
      <c r="AI42" s="261"/>
      <c r="AJ42" s="260"/>
      <c r="AM42" s="261"/>
      <c r="AN42" s="260"/>
      <c r="AQ42" s="261"/>
    </row>
    <row r="43" spans="2:43" x14ac:dyDescent="0.25">
      <c r="H43" s="262"/>
      <c r="I43" s="263"/>
      <c r="J43" s="263"/>
      <c r="K43" s="263"/>
      <c r="L43" s="263"/>
      <c r="M43" s="263"/>
      <c r="N43" s="263"/>
      <c r="O43" s="263"/>
      <c r="P43" s="263"/>
      <c r="Q43" s="264"/>
      <c r="R43" s="262"/>
      <c r="S43" s="263"/>
      <c r="T43" s="263"/>
      <c r="U43" s="264"/>
      <c r="V43" s="262"/>
      <c r="W43" s="263"/>
      <c r="X43" s="263"/>
      <c r="Y43" s="264"/>
      <c r="Z43" s="262"/>
      <c r="AA43" s="263"/>
      <c r="AB43" s="263"/>
      <c r="AC43" s="263"/>
      <c r="AD43" s="263"/>
      <c r="AE43" s="263"/>
      <c r="AF43" s="263"/>
      <c r="AG43" s="263"/>
      <c r="AH43" s="263"/>
      <c r="AI43" s="264"/>
      <c r="AJ43" s="262"/>
      <c r="AK43" s="263"/>
      <c r="AL43" s="263"/>
      <c r="AM43" s="264"/>
      <c r="AN43" s="262"/>
      <c r="AO43" s="263"/>
      <c r="AP43" s="263"/>
      <c r="AQ43" s="264"/>
    </row>
    <row r="44" spans="2:43" x14ac:dyDescent="0.25">
      <c r="AM44" s="265" t="s">
        <v>1797</v>
      </c>
      <c r="AN44" s="55" t="str">
        <f>'C-6-1'!U26</f>
        <v>C-6-1-5</v>
      </c>
    </row>
  </sheetData>
  <mergeCells count="103">
    <mergeCell ref="Z37:AQ37"/>
    <mergeCell ref="B36:E36"/>
    <mergeCell ref="AL26:AP26"/>
    <mergeCell ref="AL25:AP25"/>
    <mergeCell ref="H37:Y37"/>
    <mergeCell ref="V33:AK33"/>
    <mergeCell ref="J33:O33"/>
    <mergeCell ref="B34:E34"/>
    <mergeCell ref="G7:AR7"/>
    <mergeCell ref="B18:E18"/>
    <mergeCell ref="P24:U24"/>
    <mergeCell ref="V32:AK32"/>
    <mergeCell ref="V23:AK23"/>
    <mergeCell ref="P33:U33"/>
    <mergeCell ref="AL24:AP24"/>
    <mergeCell ref="H19:I19"/>
    <mergeCell ref="AL33:AP33"/>
    <mergeCell ref="H28:I28"/>
    <mergeCell ref="P26:U26"/>
    <mergeCell ref="V24:AK24"/>
    <mergeCell ref="B28:E28"/>
    <mergeCell ref="B30:E30"/>
    <mergeCell ref="B20:E20"/>
    <mergeCell ref="AL22:AP22"/>
    <mergeCell ref="B6:E6"/>
    <mergeCell ref="B15:E15"/>
    <mergeCell ref="H31:I31"/>
    <mergeCell ref="J20:O20"/>
    <mergeCell ref="H21:I21"/>
    <mergeCell ref="V22:AK22"/>
    <mergeCell ref="J22:O22"/>
    <mergeCell ref="J31:O31"/>
    <mergeCell ref="G9:Z11"/>
    <mergeCell ref="B12:E12"/>
    <mergeCell ref="B14:E14"/>
    <mergeCell ref="P20:U20"/>
    <mergeCell ref="V19:AK19"/>
    <mergeCell ref="P29:U29"/>
    <mergeCell ref="V28:AK28"/>
    <mergeCell ref="J19:O19"/>
    <mergeCell ref="B13:E13"/>
    <mergeCell ref="J28:O28"/>
    <mergeCell ref="B16:E16"/>
    <mergeCell ref="V21:AK21"/>
    <mergeCell ref="P23:U23"/>
    <mergeCell ref="B17:E17"/>
    <mergeCell ref="V31:AK31"/>
    <mergeCell ref="B19:E19"/>
    <mergeCell ref="AL19:AP19"/>
    <mergeCell ref="H29:I29"/>
    <mergeCell ref="P27:U27"/>
    <mergeCell ref="V26:AK26"/>
    <mergeCell ref="B32:E32"/>
    <mergeCell ref="H25:I25"/>
    <mergeCell ref="P32:U32"/>
    <mergeCell ref="P21:U21"/>
    <mergeCell ref="H26:I26"/>
    <mergeCell ref="AL31:AP31"/>
    <mergeCell ref="AL20:AP20"/>
    <mergeCell ref="AL29:AP29"/>
    <mergeCell ref="H23:I23"/>
    <mergeCell ref="P22:U22"/>
    <mergeCell ref="P31:U31"/>
    <mergeCell ref="V30:AK30"/>
    <mergeCell ref="AL35:AP35"/>
    <mergeCell ref="P25:U25"/>
    <mergeCell ref="H35:AK35"/>
    <mergeCell ref="B4:E4"/>
    <mergeCell ref="P19:U19"/>
    <mergeCell ref="P28:U28"/>
    <mergeCell ref="AL28:AP28"/>
    <mergeCell ref="P30:U30"/>
    <mergeCell ref="H32:I32"/>
    <mergeCell ref="AL21:AP21"/>
    <mergeCell ref="V20:AK20"/>
    <mergeCell ref="V34:AK34"/>
    <mergeCell ref="V29:AK29"/>
    <mergeCell ref="H27:I27"/>
    <mergeCell ref="AL23:AP23"/>
    <mergeCell ref="J29:O29"/>
    <mergeCell ref="B8:E8"/>
    <mergeCell ref="H24:I24"/>
    <mergeCell ref="H33:I33"/>
    <mergeCell ref="B10:E10"/>
    <mergeCell ref="J34:O34"/>
    <mergeCell ref="V27:AK27"/>
    <mergeCell ref="J27:O27"/>
    <mergeCell ref="AL30:AP30"/>
    <mergeCell ref="P34:U34"/>
    <mergeCell ref="H30:I30"/>
    <mergeCell ref="J24:O24"/>
    <mergeCell ref="H20:I20"/>
    <mergeCell ref="AL34:AP34"/>
    <mergeCell ref="J26:O26"/>
    <mergeCell ref="AL27:AP27"/>
    <mergeCell ref="V25:AK25"/>
    <mergeCell ref="J25:O25"/>
    <mergeCell ref="J32:O32"/>
    <mergeCell ref="AL32:AP32"/>
    <mergeCell ref="J21:O21"/>
    <mergeCell ref="J23:O23"/>
    <mergeCell ref="H22:I22"/>
    <mergeCell ref="J30:O30"/>
  </mergeCells>
  <hyperlinks>
    <hyperlink ref="B4" location="PANDUAN!A1" display="PANDUAN" xr:uid="{00000000-0004-0000-7000-000000000000}"/>
    <hyperlink ref="B6" location="'EWS DIRECTORY'!A1" display="EWS DIRECTORY" xr:uid="{00000000-0004-0000-7000-000001000000}"/>
    <hyperlink ref="B8" location="'DATA PEMICU'!A1" display="DATA PEMICU" xr:uid="{00000000-0004-0000-7000-000002000000}"/>
    <hyperlink ref="B10" location="'DATA PENGUJI'!A1" display="DATA PENGUJI" xr:uid="{00000000-0004-0000-7000-000003000000}"/>
    <hyperlink ref="B12" location="'MAIN LEVEL'!A1" display="MAIN LEVEL" xr:uid="{00000000-0004-0000-7000-000004000000}"/>
  </hyperlinks>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100-000000000000}">
  <sheetPr codeName="Sheet362">
    <tabColor theme="4" tint="-0.249977111117893"/>
  </sheetPr>
  <dimension ref="A1:N44"/>
  <sheetViews>
    <sheetView topLeftCell="B1" zoomScaleNormal="100" workbookViewId="0"/>
  </sheetViews>
  <sheetFormatPr defaultColWidth="14.44140625" defaultRowHeight="15" customHeight="1" x14ac:dyDescent="0.25"/>
  <cols>
    <col min="1" max="1" width="3" style="110" hidden="1" customWidth="1"/>
    <col min="2" max="5" width="3.88671875" style="177" customWidth="1"/>
    <col min="6" max="6" width="3.88671875" style="110" customWidth="1"/>
    <col min="7" max="7" width="10" style="443" customWidth="1"/>
    <col min="8" max="8" width="18" style="443" bestFit="1" customWidth="1"/>
    <col min="9" max="10" width="25" style="443" customWidth="1"/>
    <col min="11" max="11" width="26" style="443" bestFit="1" customWidth="1"/>
    <col min="12" max="12" width="24.44140625" style="443" customWidth="1"/>
    <col min="13" max="13" width="28.5546875" style="443" customWidth="1"/>
    <col min="14" max="14" width="22.44140625" style="443" customWidth="1"/>
    <col min="15" max="15" width="14.44140625" style="443" customWidth="1"/>
    <col min="16" max="16384" width="14.44140625" style="443"/>
  </cols>
  <sheetData>
    <row r="1" spans="2:14" ht="14.25" customHeight="1" x14ac:dyDescent="0.25">
      <c r="G1" s="216"/>
      <c r="H1" s="78"/>
      <c r="I1" s="78"/>
    </row>
    <row r="2" spans="2:14" ht="14.25" customHeight="1" x14ac:dyDescent="0.25">
      <c r="G2" s="78" t="s">
        <v>1674</v>
      </c>
      <c r="H2" s="78"/>
      <c r="I2" s="78"/>
    </row>
    <row r="3" spans="2:14" ht="14.25" customHeight="1" x14ac:dyDescent="0.25">
      <c r="B3" s="111"/>
      <c r="C3" s="111"/>
      <c r="D3" s="111"/>
      <c r="E3" s="111"/>
    </row>
    <row r="4" spans="2:14" ht="14.25" customHeight="1" x14ac:dyDescent="0.25">
      <c r="B4" s="762" t="s">
        <v>79</v>
      </c>
      <c r="C4" s="761"/>
      <c r="D4" s="761"/>
      <c r="E4" s="761"/>
    </row>
    <row r="5" spans="2:14" ht="14.25" customHeight="1" x14ac:dyDescent="0.25">
      <c r="B5" s="111"/>
      <c r="C5" s="111"/>
      <c r="D5" s="111"/>
      <c r="E5" s="111"/>
    </row>
    <row r="6" spans="2:14" ht="14.25" customHeight="1" x14ac:dyDescent="0.25">
      <c r="B6" s="762" t="s">
        <v>87</v>
      </c>
      <c r="C6" s="761"/>
      <c r="D6" s="761"/>
      <c r="E6" s="761"/>
    </row>
    <row r="7" spans="2:14" ht="15" customHeight="1" x14ac:dyDescent="0.25">
      <c r="B7" s="111"/>
      <c r="C7" s="111"/>
      <c r="D7" s="111"/>
      <c r="E7" s="111"/>
      <c r="G7" s="1126" t="s">
        <v>1676</v>
      </c>
      <c r="H7" s="997"/>
      <c r="I7" s="997"/>
      <c r="J7" s="997"/>
      <c r="K7" s="997"/>
      <c r="L7" s="997"/>
      <c r="M7" s="997"/>
      <c r="N7" s="997"/>
    </row>
    <row r="8" spans="2:14" ht="14.25" customHeight="1" x14ac:dyDescent="0.25">
      <c r="B8" s="762" t="s">
        <v>94</v>
      </c>
      <c r="C8" s="761"/>
      <c r="D8" s="761"/>
      <c r="E8" s="761"/>
    </row>
    <row r="9" spans="2:14" ht="14.25" customHeight="1" x14ac:dyDescent="0.25">
      <c r="B9" s="111"/>
      <c r="C9" s="111"/>
      <c r="D9" s="111"/>
      <c r="E9" s="111"/>
      <c r="G9" s="1130" t="str">
        <f>"Rincian "&amp;'C-6'!G9&amp;" "&amp;'C-6-1'!M28</f>
        <v>Rincian Penghasilan Lainnya Berdasarkan Data Pemicu dan Data Penguji</v>
      </c>
      <c r="H9" s="789"/>
      <c r="I9" s="789"/>
      <c r="J9" s="789"/>
      <c r="K9" s="790"/>
      <c r="L9" s="217" t="s">
        <v>796</v>
      </c>
      <c r="M9" s="218" t="e">
        <f>": "&amp;NAMA_WP</f>
        <v>#N/A</v>
      </c>
      <c r="N9" s="88"/>
    </row>
    <row r="10" spans="2:14" ht="14.25" customHeight="1" x14ac:dyDescent="0.25">
      <c r="B10" s="762" t="s">
        <v>101</v>
      </c>
      <c r="C10" s="761"/>
      <c r="D10" s="761"/>
      <c r="E10" s="761"/>
      <c r="G10" s="804"/>
      <c r="H10" s="997"/>
      <c r="I10" s="997"/>
      <c r="J10" s="997"/>
      <c r="K10" s="805"/>
      <c r="L10" s="219" t="s">
        <v>1401</v>
      </c>
      <c r="M10" s="220" t="e">
        <f>": "&amp;NPWP</f>
        <v>#N/A</v>
      </c>
      <c r="N10" s="129"/>
    </row>
    <row r="11" spans="2:14" ht="14.25" customHeight="1" x14ac:dyDescent="0.25">
      <c r="G11" s="806"/>
      <c r="H11" s="794"/>
      <c r="I11" s="794"/>
      <c r="J11" s="794"/>
      <c r="K11" s="807"/>
      <c r="L11" s="221" t="s">
        <v>1679</v>
      </c>
      <c r="M11" s="222" t="e">
        <f>": "&amp;ID_MS_TH_PJK</f>
        <v>#N/A</v>
      </c>
      <c r="N11" s="130"/>
    </row>
    <row r="12" spans="2:14" ht="14.25" customHeight="1" x14ac:dyDescent="0.25">
      <c r="B12" s="762" t="s">
        <v>106</v>
      </c>
      <c r="C12" s="761"/>
      <c r="D12" s="761"/>
      <c r="E12" s="761"/>
      <c r="G12" s="223"/>
      <c r="H12" s="223"/>
      <c r="I12" s="223"/>
      <c r="J12" s="223"/>
      <c r="K12" s="223"/>
      <c r="L12" s="223"/>
      <c r="M12" s="223"/>
      <c r="N12" s="223"/>
    </row>
    <row r="13" spans="2:14" ht="14.25" customHeight="1" x14ac:dyDescent="0.25">
      <c r="B13" s="962" t="str">
        <f>HYPERLINK("#'"&amp;'EWS DIRECTORY'!$J$106&amp;"'!A1",'EWS DIRECTORY'!$J$106)</f>
        <v>C-6</v>
      </c>
      <c r="C13" s="761"/>
      <c r="D13" s="761"/>
      <c r="E13" s="761"/>
      <c r="G13" s="443" t="s">
        <v>1680</v>
      </c>
      <c r="J13" s="223"/>
      <c r="K13" s="223"/>
      <c r="L13" s="223"/>
      <c r="M13" s="223"/>
      <c r="N13" s="223"/>
    </row>
    <row r="14" spans="2:14" ht="14.25" customHeight="1" x14ac:dyDescent="0.25">
      <c r="B14" s="931" t="str">
        <f>HYPERLINK("#'"&amp;'EWS DIRECTORY'!$J$107&amp;"'!A1",'EWS DIRECTORY'!$J$107)</f>
        <v>C-6-1</v>
      </c>
      <c r="C14" s="761"/>
      <c r="D14" s="761"/>
      <c r="E14" s="761"/>
      <c r="G14" s="443" t="s">
        <v>1681</v>
      </c>
      <c r="J14" s="443" t="s">
        <v>1917</v>
      </c>
      <c r="K14" s="223"/>
      <c r="L14" s="223"/>
      <c r="M14" s="223"/>
      <c r="N14" s="223"/>
    </row>
    <row r="15" spans="2:14" ht="14.25" customHeight="1" x14ac:dyDescent="0.25">
      <c r="B15" s="929" t="str">
        <f>HYPERLINK("#'"&amp;'EWS DIRECTORY'!$J$108&amp;"'!A1",'EWS DIRECTORY'!$J$108)</f>
        <v>C-6-1-1</v>
      </c>
      <c r="C15" s="761"/>
      <c r="D15" s="761"/>
      <c r="E15" s="761"/>
      <c r="G15" s="443" t="s">
        <v>1681</v>
      </c>
      <c r="J15" s="443" t="s">
        <v>1918</v>
      </c>
      <c r="K15" s="223"/>
      <c r="L15" s="223"/>
      <c r="M15" s="223"/>
      <c r="N15" s="223"/>
    </row>
    <row r="16" spans="2:14" ht="14.25" customHeight="1" x14ac:dyDescent="0.25">
      <c r="B16" s="929" t="str">
        <f>HYPERLINK("#'"&amp;'EWS DIRECTORY'!$J$109&amp;"'!A1",'EWS DIRECTORY'!$J$109)</f>
        <v>C-6-1-2</v>
      </c>
      <c r="C16" s="761"/>
      <c r="D16" s="761"/>
      <c r="E16" s="761"/>
      <c r="K16" s="223"/>
      <c r="L16" s="223"/>
      <c r="M16" s="223"/>
      <c r="N16" s="223"/>
    </row>
    <row r="17" spans="2:14" ht="14.25" customHeight="1" x14ac:dyDescent="0.25">
      <c r="B17" s="929" t="str">
        <f>HYPERLINK("#'"&amp;'EWS DIRECTORY'!$J$110&amp;"'!A1",'EWS DIRECTORY'!$J$110)</f>
        <v>C-6-1-3</v>
      </c>
      <c r="C17" s="761"/>
      <c r="D17" s="761"/>
      <c r="E17" s="761"/>
      <c r="J17" s="223"/>
      <c r="K17" s="223"/>
      <c r="L17" s="223"/>
      <c r="M17" s="223"/>
      <c r="N17" s="223"/>
    </row>
    <row r="18" spans="2:14" ht="14.25" customHeight="1" x14ac:dyDescent="0.25">
      <c r="B18" s="929" t="str">
        <f>HYPERLINK("#'"&amp;'EWS DIRECTORY'!$J$111&amp;"'!A1",'EWS DIRECTORY'!$J$111)</f>
        <v>C-6-1-4</v>
      </c>
      <c r="C18" s="761"/>
      <c r="D18" s="761"/>
      <c r="E18" s="761"/>
      <c r="G18" s="443" t="s">
        <v>1919</v>
      </c>
      <c r="J18" s="223"/>
      <c r="K18" s="223"/>
      <c r="L18" s="223"/>
      <c r="M18" s="223"/>
      <c r="N18" s="223"/>
    </row>
    <row r="19" spans="2:14" ht="14.25" customHeight="1" x14ac:dyDescent="0.25">
      <c r="B19" s="929" t="str">
        <f>HYPERLINK("#'"&amp;'EWS DIRECTORY'!$J$112&amp;"'!A1",'EWS DIRECTORY'!$J$112)</f>
        <v>C-6-1-5</v>
      </c>
      <c r="C19" s="761"/>
      <c r="D19" s="761"/>
      <c r="E19" s="761"/>
      <c r="G19" s="223"/>
      <c r="H19" s="223"/>
      <c r="I19" s="223"/>
      <c r="J19" s="223"/>
      <c r="K19" s="223"/>
      <c r="L19" s="223"/>
      <c r="M19" s="223"/>
      <c r="N19" s="223"/>
    </row>
    <row r="20" spans="2:14" ht="14.25" customHeight="1" x14ac:dyDescent="0.25">
      <c r="B20" s="927" t="str">
        <f>HYPERLINK("#'"&amp;'EWS DIRECTORY'!$J$113&amp;"'!A1",'EWS DIRECTORY'!$J$113)</f>
        <v>C-6-1-6</v>
      </c>
      <c r="C20" s="761"/>
      <c r="D20" s="761"/>
      <c r="E20" s="761"/>
      <c r="G20" s="223" t="s">
        <v>1920</v>
      </c>
      <c r="H20" s="223"/>
      <c r="I20" s="223"/>
      <c r="J20" s="223"/>
      <c r="K20" s="223"/>
      <c r="L20" s="223"/>
      <c r="M20" s="223"/>
      <c r="N20" s="223"/>
    </row>
    <row r="21" spans="2:14" ht="14.25" customHeight="1" x14ac:dyDescent="0.25">
      <c r="G21" s="223"/>
      <c r="H21" s="223"/>
      <c r="I21" s="223"/>
      <c r="J21" s="223"/>
      <c r="K21" s="223"/>
      <c r="L21" s="223"/>
      <c r="M21" s="223"/>
      <c r="N21" s="223"/>
    </row>
    <row r="22" spans="2:14" ht="14.25" customHeight="1" x14ac:dyDescent="0.25">
      <c r="G22" s="1129" t="s">
        <v>1445</v>
      </c>
      <c r="H22" s="1131" t="s">
        <v>1446</v>
      </c>
      <c r="I22" s="764"/>
      <c r="J22" s="764"/>
      <c r="K22" s="764"/>
      <c r="L22" s="764"/>
      <c r="M22" s="764"/>
      <c r="N22" s="764"/>
    </row>
    <row r="23" spans="2:14" ht="14.25" customHeight="1" x14ac:dyDescent="0.25">
      <c r="G23" s="769"/>
      <c r="H23" s="403" t="s">
        <v>1452</v>
      </c>
      <c r="I23" s="1128" t="s">
        <v>1453</v>
      </c>
      <c r="J23" s="765"/>
      <c r="K23" s="80" t="s">
        <v>1454</v>
      </c>
      <c r="L23" s="80" t="s">
        <v>1455</v>
      </c>
      <c r="M23" s="80" t="s">
        <v>1456</v>
      </c>
      <c r="N23" s="80" t="s">
        <v>1457</v>
      </c>
    </row>
    <row r="24" spans="2:14" ht="37.5" customHeight="1" x14ac:dyDescent="0.25">
      <c r="G24" s="383">
        <v>1</v>
      </c>
      <c r="H24" s="446" t="e">
        <f>ID_MS_TH_PJK</f>
        <v>#N/A</v>
      </c>
      <c r="I24" s="1162" t="e">
        <f>NO_BPS</f>
        <v>#N/A</v>
      </c>
      <c r="J24" s="765"/>
      <c r="K24" s="382" t="e">
        <f>PEMBETULAN_KE</f>
        <v>#N/A</v>
      </c>
      <c r="L24" s="537" t="e">
        <f>TGL_TERIMA</f>
        <v>#N/A</v>
      </c>
      <c r="M24" s="384" t="str">
        <f>'C-6'!G9</f>
        <v>Penghasilan Lainnya</v>
      </c>
      <c r="N24" s="539">
        <f>'MAIN LEVEL'!AB34</f>
        <v>0</v>
      </c>
    </row>
    <row r="25" spans="2:14" ht="14.25" customHeight="1" x14ac:dyDescent="0.25">
      <c r="G25" s="223"/>
      <c r="H25" s="223"/>
      <c r="I25" s="223"/>
      <c r="J25" s="223"/>
      <c r="K25" s="223"/>
      <c r="L25" s="223"/>
      <c r="M25" s="223"/>
      <c r="N25" s="223"/>
    </row>
    <row r="26" spans="2:14" ht="14.25" customHeight="1" x14ac:dyDescent="0.25">
      <c r="G26" s="223"/>
      <c r="H26" s="223"/>
      <c r="I26" s="223"/>
      <c r="J26" s="223"/>
      <c r="K26" s="223"/>
      <c r="L26" s="223"/>
      <c r="M26" s="223"/>
      <c r="N26" s="223"/>
    </row>
    <row r="27" spans="2:14" ht="14.25" customHeight="1" x14ac:dyDescent="0.25">
      <c r="G27" s="223"/>
      <c r="H27" s="223"/>
      <c r="I27" s="223"/>
      <c r="J27" s="223"/>
      <c r="K27" s="223"/>
      <c r="L27" s="223"/>
      <c r="M27" s="223"/>
      <c r="N27" s="223"/>
    </row>
    <row r="28" spans="2:14" ht="30" customHeight="1" x14ac:dyDescent="0.25">
      <c r="B28" s="760"/>
      <c r="C28" s="761"/>
      <c r="D28" s="761"/>
      <c r="E28" s="761"/>
      <c r="G28" s="562" t="s">
        <v>1445</v>
      </c>
      <c r="H28" s="562" t="s">
        <v>1477</v>
      </c>
      <c r="I28" s="563" t="s">
        <v>1478</v>
      </c>
      <c r="J28" s="563" t="s">
        <v>1479</v>
      </c>
      <c r="K28" s="562" t="s">
        <v>1480</v>
      </c>
      <c r="L28" s="562" t="s">
        <v>1481</v>
      </c>
      <c r="M28" s="81"/>
      <c r="N28" s="81"/>
    </row>
    <row r="29" spans="2:14" ht="15" customHeight="1" x14ac:dyDescent="0.25">
      <c r="G29" s="409">
        <f t="array" ref="G29">IFERROR(_xlfn.SEQUENCE(COUNTA(H29:H31)),"")</f>
        <v>1</v>
      </c>
      <c r="H29" s="508" t="s">
        <v>2030</v>
      </c>
      <c r="I29" s="508"/>
      <c r="J29" s="508"/>
      <c r="K29" s="508"/>
      <c r="L29" s="508"/>
      <c r="M29" s="106"/>
      <c r="N29" s="106"/>
    </row>
    <row r="30" spans="2:14" ht="15" customHeight="1" x14ac:dyDescent="0.25">
      <c r="G30" s="410"/>
      <c r="H30" s="509" t="s">
        <v>1921</v>
      </c>
      <c r="I30" s="509"/>
      <c r="J30" s="509"/>
      <c r="K30" s="509"/>
      <c r="L30" s="509"/>
      <c r="M30" s="106"/>
      <c r="N30" s="106"/>
    </row>
    <row r="31" spans="2:14" ht="15" customHeight="1" x14ac:dyDescent="0.25">
      <c r="G31" s="510"/>
      <c r="H31" s="511"/>
      <c r="I31" s="511"/>
      <c r="J31" s="511"/>
      <c r="K31" s="511"/>
      <c r="L31" s="511"/>
      <c r="M31" s="106"/>
      <c r="N31" s="106"/>
    </row>
    <row r="32" spans="2:14" ht="15" customHeight="1" x14ac:dyDescent="0.25">
      <c r="G32" s="512"/>
      <c r="H32" s="507"/>
      <c r="I32" s="507"/>
      <c r="J32" s="507"/>
      <c r="K32" s="507" t="s">
        <v>1494</v>
      </c>
      <c r="L32" s="507">
        <f>SUM(L29:L31)</f>
        <v>0</v>
      </c>
      <c r="M32" s="106"/>
      <c r="N32" s="106"/>
    </row>
    <row r="33" spans="7:14" ht="15" customHeight="1" x14ac:dyDescent="0.25">
      <c r="G33" s="226"/>
      <c r="H33" s="226"/>
      <c r="I33" s="226"/>
      <c r="J33" s="107"/>
      <c r="K33" s="106"/>
      <c r="L33" s="106"/>
      <c r="M33" s="106"/>
      <c r="N33" s="106"/>
    </row>
    <row r="34" spans="7:14" ht="15" customHeight="1" x14ac:dyDescent="0.25">
      <c r="G34" s="107"/>
      <c r="H34" s="107"/>
      <c r="I34" s="107"/>
      <c r="J34" s="103"/>
      <c r="K34" s="108" t="s">
        <v>1500</v>
      </c>
      <c r="L34" s="507">
        <f>L32+N24</f>
        <v>0</v>
      </c>
      <c r="M34" s="106"/>
      <c r="N34" s="106"/>
    </row>
    <row r="35" spans="7:14" ht="15" customHeight="1" x14ac:dyDescent="0.25">
      <c r="G35" s="107"/>
      <c r="H35" s="107"/>
      <c r="I35" s="107"/>
      <c r="J35" s="107"/>
      <c r="K35" s="227"/>
      <c r="L35" s="106"/>
      <c r="M35" s="106"/>
      <c r="N35" s="106"/>
    </row>
    <row r="36" spans="7:14" ht="15" customHeight="1" x14ac:dyDescent="0.25">
      <c r="G36" s="107"/>
      <c r="H36" s="107"/>
      <c r="I36" s="107"/>
      <c r="J36" s="107"/>
      <c r="K36" s="227"/>
      <c r="L36" s="228"/>
      <c r="M36" s="228"/>
      <c r="N36" s="513"/>
    </row>
    <row r="37" spans="7:14" ht="15" customHeight="1" x14ac:dyDescent="0.25">
      <c r="G37" s="226"/>
      <c r="H37" s="226"/>
      <c r="I37" s="226"/>
      <c r="J37" s="107"/>
      <c r="K37" s="227"/>
      <c r="L37" s="228"/>
      <c r="M37" s="228"/>
      <c r="N37" s="513"/>
    </row>
    <row r="38" spans="7:14" ht="15" customHeight="1" x14ac:dyDescent="0.25">
      <c r="G38" s="103"/>
      <c r="H38" s="103"/>
      <c r="I38" s="103"/>
      <c r="J38" s="103"/>
      <c r="K38" s="103"/>
      <c r="L38" s="103"/>
      <c r="M38" s="103"/>
      <c r="N38" s="103"/>
    </row>
    <row r="39" spans="7:14" ht="15" customHeight="1" x14ac:dyDescent="0.25">
      <c r="G39" s="229"/>
      <c r="H39" s="770" t="s">
        <v>1507</v>
      </c>
      <c r="I39" s="764"/>
      <c r="J39" s="764"/>
      <c r="K39" s="763" t="s">
        <v>1508</v>
      </c>
      <c r="L39" s="764"/>
      <c r="M39" s="765"/>
      <c r="N39" s="133"/>
    </row>
    <row r="40" spans="7:14" ht="15" customHeight="1" x14ac:dyDescent="0.25">
      <c r="G40" s="229"/>
      <c r="H40" s="230" t="s">
        <v>796</v>
      </c>
      <c r="I40" s="427" t="s">
        <v>1510</v>
      </c>
      <c r="J40" s="428" t="s">
        <v>1511</v>
      </c>
      <c r="K40" s="428" t="s">
        <v>796</v>
      </c>
      <c r="L40" s="428" t="s">
        <v>1510</v>
      </c>
      <c r="M40" s="428" t="s">
        <v>1511</v>
      </c>
      <c r="N40" s="231"/>
    </row>
    <row r="41" spans="7:14" ht="15" customHeight="1" x14ac:dyDescent="0.25">
      <c r="G41" s="229"/>
      <c r="H41" s="226"/>
      <c r="I41" s="226"/>
      <c r="J41" s="226"/>
      <c r="K41" s="232"/>
      <c r="L41" s="232"/>
      <c r="M41" s="232"/>
      <c r="N41" s="232"/>
    </row>
    <row r="42" spans="7:14" ht="15" customHeight="1" x14ac:dyDescent="0.25">
      <c r="G42" s="233"/>
      <c r="H42" s="234"/>
      <c r="I42" s="234"/>
      <c r="J42" s="234"/>
      <c r="K42" s="235"/>
      <c r="L42" s="235"/>
      <c r="M42" s="235"/>
      <c r="N42" s="235"/>
    </row>
    <row r="43" spans="7:14" ht="15" customHeight="1" x14ac:dyDescent="0.25">
      <c r="G43" s="233"/>
      <c r="H43" s="234"/>
      <c r="I43" s="234"/>
      <c r="J43" s="234"/>
      <c r="K43" s="235"/>
      <c r="L43" s="235"/>
      <c r="M43" s="235"/>
      <c r="N43" s="235"/>
    </row>
    <row r="44" spans="7:14" ht="15" customHeight="1" x14ac:dyDescent="0.25">
      <c r="G44" s="229"/>
      <c r="H44" s="236"/>
      <c r="I44" s="236"/>
      <c r="J44" s="236"/>
      <c r="K44" s="237"/>
      <c r="L44" s="237"/>
      <c r="M44" s="237"/>
      <c r="N44" s="232"/>
    </row>
  </sheetData>
  <mergeCells count="22">
    <mergeCell ref="G9:K11"/>
    <mergeCell ref="H22:N22"/>
    <mergeCell ref="B6:E6"/>
    <mergeCell ref="B28:E28"/>
    <mergeCell ref="B15:E15"/>
    <mergeCell ref="B20:E20"/>
    <mergeCell ref="H39:J39"/>
    <mergeCell ref="K39:M39"/>
    <mergeCell ref="B4:E4"/>
    <mergeCell ref="G7:N7"/>
    <mergeCell ref="B16:E16"/>
    <mergeCell ref="B18:E18"/>
    <mergeCell ref="B12:E12"/>
    <mergeCell ref="I24:J24"/>
    <mergeCell ref="I23:J23"/>
    <mergeCell ref="B14:E14"/>
    <mergeCell ref="G22:G23"/>
    <mergeCell ref="B17:E17"/>
    <mergeCell ref="B8:E8"/>
    <mergeCell ref="B13:E13"/>
    <mergeCell ref="B19:E19"/>
    <mergeCell ref="B10:E10"/>
  </mergeCells>
  <hyperlinks>
    <hyperlink ref="B4" location="PANDUAN!A1" display="PANDUAN" xr:uid="{00000000-0004-0000-7100-000000000000}"/>
    <hyperlink ref="B6" location="'EWS DIRECTORY'!A1" display="EWS DIRECTORY" xr:uid="{00000000-0004-0000-7100-000001000000}"/>
    <hyperlink ref="B8" location="'DATA PEMICU'!A1" display="DATA PEMICU" xr:uid="{00000000-0004-0000-7100-000002000000}"/>
    <hyperlink ref="B10" location="'DATA PENGUJI'!A1" display="DATA PENGUJI" xr:uid="{00000000-0004-0000-7100-000003000000}"/>
    <hyperlink ref="B12" location="'MAIN LEVEL'!A1" display="MAIN LEVEL" xr:uid="{00000000-0004-0000-7100-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200-000000000000}">
  <sheetPr codeName="Sheet40">
    <tabColor theme="4" tint="-0.249977111117893"/>
    <pageSetUpPr fitToPage="1"/>
  </sheetPr>
  <dimension ref="A1:AH51"/>
  <sheetViews>
    <sheetView topLeftCell="B1" zoomScaleNormal="100" workbookViewId="0">
      <selection activeCell="AQ18" sqref="AQ18:AU18"/>
    </sheetView>
  </sheetViews>
  <sheetFormatPr defaultColWidth="8.88671875" defaultRowHeight="13.8" x14ac:dyDescent="0.25"/>
  <cols>
    <col min="1" max="1" width="3" style="110" hidden="1" customWidth="1"/>
    <col min="2" max="5" width="3.88671875" style="177" customWidth="1"/>
    <col min="6" max="6" width="3.88671875" style="110" customWidth="1"/>
    <col min="7" max="10" width="3.5546875" style="254" customWidth="1"/>
    <col min="11" max="11" width="3.88671875" style="254" customWidth="1"/>
    <col min="12" max="34" width="3.5546875" style="254" customWidth="1"/>
    <col min="35" max="35" width="8.88671875" style="254" customWidth="1"/>
    <col min="36" max="16384" width="8.88671875" style="254"/>
  </cols>
  <sheetData>
    <row r="1" spans="2:34" x14ac:dyDescent="0.25">
      <c r="G1" s="178"/>
      <c r="H1" s="55"/>
      <c r="I1" s="55"/>
      <c r="J1" s="55"/>
      <c r="K1" s="55"/>
      <c r="L1" s="55"/>
      <c r="M1" s="55"/>
    </row>
    <row r="2" spans="2:34" ht="15" customHeight="1" x14ac:dyDescent="0.25">
      <c r="G2" s="124" t="s">
        <v>1674</v>
      </c>
      <c r="H2" s="124"/>
      <c r="I2" s="124"/>
      <c r="J2" s="124"/>
      <c r="K2" s="124"/>
      <c r="L2" s="124"/>
      <c r="M2" s="124"/>
      <c r="N2" s="124"/>
      <c r="O2" s="124"/>
      <c r="P2" s="124"/>
      <c r="Q2" s="124"/>
      <c r="R2" s="124"/>
      <c r="S2" s="124"/>
      <c r="T2" s="124"/>
      <c r="U2" s="124"/>
      <c r="V2" s="124"/>
      <c r="W2" s="124"/>
      <c r="X2" s="124"/>
      <c r="Y2" s="278"/>
      <c r="Z2" s="278"/>
      <c r="AA2" s="278"/>
      <c r="AB2" s="278"/>
      <c r="AC2" s="278"/>
      <c r="AD2" s="278"/>
      <c r="AE2" s="278"/>
      <c r="AF2" s="278"/>
      <c r="AG2" s="278"/>
      <c r="AH2" s="278"/>
    </row>
    <row r="3" spans="2:34" ht="15" customHeight="1" x14ac:dyDescent="0.25">
      <c r="B3" s="111"/>
      <c r="C3" s="111"/>
      <c r="D3" s="111"/>
      <c r="E3" s="111"/>
      <c r="G3" s="124" t="s">
        <v>1675</v>
      </c>
      <c r="H3" s="124"/>
      <c r="I3" s="124"/>
      <c r="J3" s="124"/>
      <c r="K3" s="124"/>
      <c r="L3" s="124"/>
      <c r="M3" s="124"/>
      <c r="N3" s="124"/>
      <c r="O3" s="124"/>
      <c r="P3" s="124"/>
      <c r="Q3" s="124"/>
      <c r="R3" s="124"/>
      <c r="S3" s="124"/>
      <c r="T3" s="124"/>
      <c r="U3" s="124"/>
      <c r="V3" s="124"/>
      <c r="W3" s="124"/>
      <c r="X3" s="124"/>
      <c r="Y3" s="278"/>
      <c r="Z3" s="278"/>
      <c r="AA3" s="278"/>
      <c r="AB3" s="278"/>
      <c r="AC3" s="278"/>
      <c r="AD3" s="278"/>
      <c r="AE3" s="278"/>
      <c r="AF3" s="278"/>
      <c r="AG3" s="278"/>
      <c r="AH3" s="278"/>
    </row>
    <row r="4" spans="2:34" ht="15" customHeight="1" x14ac:dyDescent="0.25">
      <c r="B4" s="762" t="s">
        <v>79</v>
      </c>
      <c r="C4" s="761"/>
      <c r="D4" s="761"/>
      <c r="E4" s="761"/>
      <c r="G4" s="124"/>
      <c r="H4" s="124"/>
      <c r="I4" s="124"/>
      <c r="J4" s="124"/>
      <c r="K4" s="124"/>
      <c r="L4" s="124"/>
      <c r="M4" s="124"/>
      <c r="N4" s="124"/>
      <c r="O4" s="124"/>
      <c r="P4" s="124"/>
      <c r="Q4" s="124"/>
      <c r="R4" s="124"/>
      <c r="S4" s="124"/>
      <c r="T4" s="124"/>
      <c r="U4" s="124"/>
      <c r="V4" s="124"/>
      <c r="W4" s="124"/>
      <c r="X4" s="124"/>
      <c r="Y4" s="278"/>
      <c r="Z4" s="278"/>
      <c r="AA4" s="278"/>
      <c r="AB4" s="278"/>
      <c r="AC4" s="278"/>
      <c r="AD4" s="278"/>
      <c r="AE4" s="278"/>
      <c r="AF4" s="278"/>
      <c r="AG4" s="278"/>
      <c r="AH4" s="278"/>
    </row>
    <row r="5" spans="2:34" ht="15" customHeight="1" x14ac:dyDescent="0.25">
      <c r="B5" s="111"/>
      <c r="C5" s="111"/>
      <c r="D5" s="111"/>
      <c r="E5" s="111"/>
      <c r="G5" s="124"/>
      <c r="H5" s="124"/>
      <c r="I5" s="124"/>
      <c r="J5" s="124"/>
      <c r="K5" s="124"/>
      <c r="L5" s="124"/>
      <c r="M5" s="124"/>
      <c r="N5" s="124"/>
      <c r="O5" s="124"/>
      <c r="P5" s="124"/>
      <c r="Q5" s="124"/>
      <c r="R5" s="124"/>
      <c r="S5" s="124"/>
      <c r="T5" s="124"/>
      <c r="U5" s="124"/>
      <c r="V5" s="124"/>
      <c r="W5" s="124"/>
      <c r="X5" s="124"/>
      <c r="Y5" s="278"/>
      <c r="Z5" s="278"/>
      <c r="AA5" s="278"/>
      <c r="AB5" s="278"/>
      <c r="AC5" s="278"/>
      <c r="AD5" s="278"/>
      <c r="AE5" s="278"/>
      <c r="AF5" s="278"/>
      <c r="AG5" s="278"/>
      <c r="AH5" s="278"/>
    </row>
    <row r="6" spans="2:34" ht="15" customHeight="1" x14ac:dyDescent="0.25">
      <c r="B6" s="762" t="s">
        <v>87</v>
      </c>
      <c r="C6" s="761"/>
      <c r="D6" s="761"/>
      <c r="E6" s="761"/>
      <c r="G6" s="124"/>
      <c r="H6" s="124"/>
      <c r="I6" s="124"/>
      <c r="J6" s="124"/>
      <c r="K6" s="124"/>
      <c r="L6" s="124"/>
      <c r="M6" s="124"/>
      <c r="N6" s="124"/>
      <c r="O6" s="124"/>
      <c r="P6" s="124"/>
      <c r="Q6" s="124"/>
      <c r="R6" s="124"/>
      <c r="S6" s="124"/>
      <c r="T6" s="124"/>
      <c r="U6" s="124"/>
      <c r="V6" s="124"/>
      <c r="W6" s="124"/>
      <c r="X6" s="124"/>
      <c r="Y6" s="278"/>
      <c r="Z6" s="278"/>
      <c r="AA6" s="278"/>
      <c r="AB6" s="278"/>
      <c r="AC6" s="278"/>
      <c r="AD6" s="278"/>
      <c r="AE6" s="278"/>
      <c r="AF6" s="278"/>
      <c r="AG6" s="278"/>
      <c r="AH6" s="278"/>
    </row>
    <row r="7" spans="2:34" ht="15" customHeight="1" x14ac:dyDescent="0.25">
      <c r="B7" s="111"/>
      <c r="C7" s="111"/>
      <c r="D7" s="111"/>
      <c r="E7" s="111"/>
      <c r="G7" s="798" t="s">
        <v>1676</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row>
    <row r="8" spans="2:34" ht="15" customHeight="1" x14ac:dyDescent="0.25">
      <c r="B8" s="762" t="s">
        <v>94</v>
      </c>
      <c r="C8" s="761"/>
      <c r="D8" s="761"/>
      <c r="E8" s="761"/>
      <c r="G8" s="124"/>
      <c r="H8" s="124"/>
      <c r="I8" s="124"/>
      <c r="J8" s="124"/>
      <c r="K8" s="124"/>
      <c r="L8" s="124"/>
      <c r="M8" s="124"/>
      <c r="N8" s="124"/>
      <c r="O8" s="124"/>
      <c r="P8" s="124"/>
      <c r="Q8" s="124"/>
      <c r="R8" s="124"/>
      <c r="S8" s="124"/>
      <c r="T8" s="124"/>
      <c r="U8" s="124"/>
      <c r="V8" s="124"/>
      <c r="W8" s="124"/>
      <c r="X8" s="124"/>
      <c r="Y8" s="278"/>
      <c r="Z8" s="278"/>
      <c r="AA8" s="278"/>
      <c r="AB8" s="278"/>
      <c r="AC8" s="278"/>
      <c r="AD8" s="278"/>
      <c r="AE8" s="278"/>
      <c r="AF8" s="278"/>
      <c r="AG8" s="278"/>
      <c r="AH8" s="278"/>
    </row>
    <row r="9" spans="2:34" ht="15" customHeight="1" x14ac:dyDescent="0.25">
      <c r="B9" s="111"/>
      <c r="C9" s="111"/>
      <c r="D9" s="111"/>
      <c r="E9" s="111"/>
      <c r="G9" s="803" t="str">
        <f>'MAIN LEVEL'!I36</f>
        <v>Biaya Gaji, Upah, Bonus, Honorarium, THR, Dsb</v>
      </c>
      <c r="H9" s="789"/>
      <c r="I9" s="789"/>
      <c r="J9" s="789"/>
      <c r="K9" s="789"/>
      <c r="L9" s="789"/>
      <c r="M9" s="789"/>
      <c r="N9" s="789"/>
      <c r="O9" s="789"/>
      <c r="P9" s="789"/>
      <c r="Q9" s="789"/>
      <c r="R9" s="789"/>
      <c r="S9" s="789"/>
      <c r="T9" s="790"/>
      <c r="U9" s="279" t="s">
        <v>796</v>
      </c>
      <c r="V9" s="280"/>
      <c r="W9" s="280"/>
      <c r="X9" s="280"/>
      <c r="Y9" s="280"/>
      <c r="Z9" s="280" t="s">
        <v>1678</v>
      </c>
      <c r="AA9" s="182" t="e">
        <f>NAMA_WP</f>
        <v>#N/A</v>
      </c>
      <c r="AB9" s="281"/>
      <c r="AC9" s="281"/>
      <c r="AD9" s="281"/>
      <c r="AE9" s="281"/>
      <c r="AF9" s="281"/>
      <c r="AG9" s="281"/>
      <c r="AH9" s="282"/>
    </row>
    <row r="10" spans="2:34" ht="15" customHeight="1" x14ac:dyDescent="0.25">
      <c r="B10" s="762" t="s">
        <v>101</v>
      </c>
      <c r="C10" s="761"/>
      <c r="D10" s="761"/>
      <c r="E10" s="761"/>
      <c r="G10" s="804"/>
      <c r="H10" s="792"/>
      <c r="I10" s="792"/>
      <c r="J10" s="792"/>
      <c r="K10" s="792"/>
      <c r="L10" s="792"/>
      <c r="M10" s="792"/>
      <c r="N10" s="792"/>
      <c r="O10" s="792"/>
      <c r="P10" s="792"/>
      <c r="Q10" s="792"/>
      <c r="R10" s="792"/>
      <c r="S10" s="792"/>
      <c r="T10" s="805"/>
      <c r="U10" s="283" t="s">
        <v>1401</v>
      </c>
      <c r="V10" s="124"/>
      <c r="W10" s="124"/>
      <c r="X10" s="124"/>
      <c r="Y10" s="124"/>
      <c r="Z10" s="124" t="s">
        <v>1678</v>
      </c>
      <c r="AA10" s="124" t="e">
        <f>NPWP</f>
        <v>#N/A</v>
      </c>
      <c r="AB10" s="278"/>
      <c r="AC10" s="278"/>
      <c r="AD10" s="278"/>
      <c r="AE10" s="278"/>
      <c r="AF10" s="278"/>
      <c r="AG10" s="278"/>
      <c r="AH10" s="284"/>
    </row>
    <row r="11" spans="2:34" ht="15" customHeight="1" x14ac:dyDescent="0.25">
      <c r="G11" s="806"/>
      <c r="H11" s="794"/>
      <c r="I11" s="794"/>
      <c r="J11" s="794"/>
      <c r="K11" s="794"/>
      <c r="L11" s="794"/>
      <c r="M11" s="794"/>
      <c r="N11" s="794"/>
      <c r="O11" s="794"/>
      <c r="P11" s="794"/>
      <c r="Q11" s="794"/>
      <c r="R11" s="794"/>
      <c r="S11" s="794"/>
      <c r="T11" s="807"/>
      <c r="U11" s="285" t="s">
        <v>1679</v>
      </c>
      <c r="V11" s="190"/>
      <c r="W11" s="190"/>
      <c r="X11" s="190"/>
      <c r="Y11" s="190"/>
      <c r="Z11" s="190" t="s">
        <v>1678</v>
      </c>
      <c r="AA11" s="190" t="e">
        <f>ID_MS_TH_PJK</f>
        <v>#N/A</v>
      </c>
      <c r="AB11" s="286"/>
      <c r="AC11" s="286"/>
      <c r="AD11" s="286"/>
      <c r="AE11" s="286"/>
      <c r="AF11" s="286"/>
      <c r="AG11" s="286"/>
      <c r="AH11" s="287"/>
    </row>
    <row r="12" spans="2:34" ht="15" customHeight="1" x14ac:dyDescent="0.25">
      <c r="B12" s="762" t="s">
        <v>106</v>
      </c>
      <c r="C12" s="761"/>
      <c r="D12" s="761"/>
      <c r="E12" s="761"/>
      <c r="G12" s="124"/>
      <c r="H12" s="124"/>
      <c r="I12" s="124"/>
      <c r="J12" s="124"/>
      <c r="K12" s="124"/>
      <c r="L12" s="124"/>
      <c r="M12" s="124"/>
      <c r="N12" s="124"/>
      <c r="O12" s="124"/>
      <c r="P12" s="124"/>
      <c r="Q12" s="124"/>
      <c r="R12" s="124"/>
      <c r="S12" s="124"/>
      <c r="T12" s="124"/>
      <c r="U12" s="124"/>
      <c r="V12" s="124"/>
      <c r="W12" s="124"/>
      <c r="X12" s="124"/>
      <c r="Y12" s="278"/>
      <c r="Z12" s="278"/>
      <c r="AA12" s="278"/>
      <c r="AB12" s="278"/>
      <c r="AC12" s="278"/>
      <c r="AD12" s="278"/>
      <c r="AE12" s="278"/>
      <c r="AF12" s="278"/>
      <c r="AG12" s="278"/>
      <c r="AH12" s="278"/>
    </row>
    <row r="13" spans="2:34" ht="15" customHeight="1" x14ac:dyDescent="0.25">
      <c r="B13" s="927" t="str">
        <f>HYPERLINK("#'"&amp;'EWS DIRECTORY'!$J$114&amp;"'!A1",'EWS DIRECTORY'!$J$114)</f>
        <v>E-1</v>
      </c>
      <c r="C13" s="761"/>
      <c r="D13" s="761"/>
      <c r="E13" s="761"/>
      <c r="G13" s="928" t="str">
        <f>"Pengujian yang telah dilakukan atas pos "&amp;G9&amp;" dapat disimpulkan:"</f>
        <v>Pengujian yang telah dilakukan atas pos Biaya Gaji, Upah, Bonus, Honorarium, THR, Dsb dapat disimpulkan:</v>
      </c>
      <c r="H13" s="792"/>
      <c r="I13" s="792"/>
      <c r="J13" s="792"/>
      <c r="K13" s="792"/>
      <c r="L13" s="792"/>
      <c r="M13" s="792"/>
      <c r="N13" s="792"/>
      <c r="O13" s="792"/>
      <c r="P13" s="792"/>
      <c r="Q13" s="792"/>
      <c r="R13" s="792"/>
      <c r="S13" s="792"/>
      <c r="T13" s="792"/>
      <c r="U13" s="792"/>
      <c r="V13" s="792"/>
      <c r="W13" s="792"/>
      <c r="X13" s="792"/>
      <c r="Y13" s="792"/>
      <c r="Z13" s="792"/>
      <c r="AA13" s="792"/>
      <c r="AB13" s="792"/>
      <c r="AC13" s="792"/>
      <c r="AD13" s="792"/>
      <c r="AE13" s="792"/>
      <c r="AF13" s="792"/>
      <c r="AG13" s="792"/>
      <c r="AH13" s="792"/>
    </row>
    <row r="14" spans="2:34" ht="15" customHeight="1" x14ac:dyDescent="0.25">
      <c r="B14" s="931" t="str">
        <f>HYPERLINK("#'"&amp;'EWS DIRECTORY'!$J$115&amp;"'!A1",'EWS DIRECTORY'!$J$115)</f>
        <v>E-1-1</v>
      </c>
      <c r="C14" s="761"/>
      <c r="D14" s="761"/>
      <c r="E14" s="761"/>
      <c r="G14" s="124"/>
      <c r="H14" s="124"/>
      <c r="I14" s="124"/>
      <c r="J14" s="124"/>
      <c r="K14" s="124"/>
      <c r="L14" s="124"/>
      <c r="M14" s="124"/>
      <c r="N14" s="124"/>
      <c r="O14" s="124"/>
      <c r="P14" s="124"/>
      <c r="Q14" s="124"/>
      <c r="R14" s="124"/>
      <c r="S14" s="124"/>
      <c r="T14" s="124"/>
      <c r="U14" s="124"/>
      <c r="V14" s="124"/>
      <c r="W14" s="124"/>
      <c r="X14" s="124"/>
      <c r="Y14" s="278"/>
      <c r="Z14" s="278"/>
      <c r="AA14" s="278"/>
      <c r="AB14" s="278"/>
      <c r="AC14" s="278"/>
      <c r="AD14" s="278"/>
      <c r="AE14" s="278"/>
      <c r="AF14" s="278"/>
      <c r="AG14" s="278"/>
      <c r="AH14" s="278"/>
    </row>
    <row r="15" spans="2:34" ht="15" customHeight="1" x14ac:dyDescent="0.25">
      <c r="B15" s="929" t="str">
        <f>HYPERLINK("#'"&amp;'EWS DIRECTORY'!$J$116&amp;"'!A1",'EWS DIRECTORY'!$J$116)</f>
        <v>E-1-1-1</v>
      </c>
      <c r="C15" s="761"/>
      <c r="D15" s="761"/>
      <c r="E15" s="761"/>
      <c r="G15" s="124"/>
      <c r="H15" s="124" t="str">
        <f>"Jumlah "&amp;G9&amp;" menurut petugas :"</f>
        <v>Jumlah Biaya Gaji, Upah, Bonus, Honorarium, THR, Dsb menurut petugas :</v>
      </c>
      <c r="I15" s="124"/>
      <c r="J15" s="124"/>
      <c r="K15" s="124"/>
      <c r="L15" s="124"/>
      <c r="M15" s="124"/>
      <c r="N15" s="124"/>
      <c r="O15" s="124"/>
      <c r="P15" s="124"/>
      <c r="Q15" s="124"/>
      <c r="R15" s="124"/>
      <c r="S15" s="124"/>
      <c r="T15" s="124"/>
      <c r="U15" s="124"/>
      <c r="V15" s="124"/>
      <c r="W15" s="124"/>
      <c r="X15" s="124"/>
      <c r="Y15" s="278"/>
      <c r="Z15" s="278"/>
      <c r="AA15" s="278"/>
      <c r="AB15" s="278"/>
      <c r="AC15" s="278"/>
      <c r="AD15" s="278"/>
      <c r="AE15" s="278"/>
      <c r="AF15" s="278"/>
      <c r="AG15" s="278"/>
      <c r="AH15" s="278"/>
    </row>
    <row r="16" spans="2:34" ht="15" customHeight="1" x14ac:dyDescent="0.25">
      <c r="B16" s="929" t="str">
        <f>HYPERLINK("#'"&amp;'EWS DIRECTORY'!$J$117&amp;"'!A1",'EWS DIRECTORY'!$J$117)</f>
        <v>E-1-1-2</v>
      </c>
      <c r="C16" s="761"/>
      <c r="D16" s="761"/>
      <c r="E16" s="761"/>
      <c r="G16" s="82" t="s">
        <v>1445</v>
      </c>
      <c r="H16" s="1163" t="s">
        <v>1707</v>
      </c>
      <c r="I16" s="789"/>
      <c r="J16" s="789"/>
      <c r="K16" s="789"/>
      <c r="L16" s="789"/>
      <c r="M16" s="789"/>
      <c r="N16" s="789"/>
      <c r="O16" s="789"/>
      <c r="P16" s="789"/>
      <c r="Q16" s="789"/>
      <c r="R16" s="789"/>
      <c r="S16" s="937" t="s">
        <v>1767</v>
      </c>
      <c r="T16" s="765"/>
      <c r="U16" s="934" t="s">
        <v>1768</v>
      </c>
      <c r="V16" s="764"/>
      <c r="W16" s="764"/>
      <c r="X16" s="764"/>
      <c r="Y16" s="764"/>
      <c r="Z16" s="764"/>
      <c r="AA16" s="765"/>
      <c r="AB16" s="278"/>
      <c r="AC16" s="278"/>
      <c r="AD16" s="278"/>
      <c r="AE16" s="278"/>
      <c r="AF16" s="278"/>
      <c r="AG16" s="278"/>
      <c r="AH16" s="278"/>
    </row>
    <row r="17" spans="2:34" ht="15" customHeight="1" x14ac:dyDescent="0.25">
      <c r="B17" s="929" t="str">
        <f>HYPERLINK("#'"&amp;'EWS DIRECTORY'!$J$118&amp;"'!A1",'EWS DIRECTORY'!$J$118)</f>
        <v>E-1-1-3</v>
      </c>
      <c r="C17" s="761"/>
      <c r="D17" s="761"/>
      <c r="E17" s="761"/>
      <c r="G17" s="84">
        <v>1</v>
      </c>
      <c r="H17" s="926" t="e">
        <f>MASTER!N5</f>
        <v>#N/A</v>
      </c>
      <c r="I17" s="824"/>
      <c r="J17" s="824"/>
      <c r="K17" s="824"/>
      <c r="L17" s="824"/>
      <c r="M17" s="824"/>
      <c r="N17" s="824"/>
      <c r="O17" s="824"/>
      <c r="P17" s="824"/>
      <c r="Q17" s="824"/>
      <c r="R17" s="825"/>
      <c r="S17" s="936" t="s">
        <v>317</v>
      </c>
      <c r="T17" s="790"/>
      <c r="U17" s="923" t="str">
        <f>IF('E-1-1'!I38='E-1-1'!M18,'E-1-1'!AB18,
IF('E-1-1'!I38='E-1-1'!M20,'E-1-1'!AB20,
IF('E-1-1'!I38='E-1-1'!M22,'E-1-1'!AB22,
IF('E-1-1'!I38='E-1-1'!M24,'E-1-1'!AB24,
IF('E-1-1'!I38='E-1-1'!M26,'E-1-1'!AB26,
IF('E-1-1'!I38='E-1-1'!M28,'E-1-1'!AB28,"Tidak Ditemukan"))))))</f>
        <v>Tidak Ditemukan</v>
      </c>
      <c r="V17" s="764"/>
      <c r="W17" s="764"/>
      <c r="X17" s="764"/>
      <c r="Y17" s="764"/>
      <c r="Z17" s="764"/>
      <c r="AA17" s="765"/>
      <c r="AB17" s="278"/>
      <c r="AC17" s="278"/>
      <c r="AD17" s="278"/>
      <c r="AE17" s="278"/>
      <c r="AF17" s="278"/>
      <c r="AG17" s="278"/>
      <c r="AH17" s="278"/>
    </row>
    <row r="18" spans="2:34" ht="15" customHeight="1" x14ac:dyDescent="0.25">
      <c r="B18" s="929" t="str">
        <f>HYPERLINK("#'"&amp;'EWS DIRECTORY'!$J$119&amp;"'!A1",'EWS DIRECTORY'!$J$119)</f>
        <v>E-1-1-4</v>
      </c>
      <c r="C18" s="761"/>
      <c r="D18" s="761"/>
      <c r="E18" s="761"/>
      <c r="G18" s="84">
        <v>2</v>
      </c>
      <c r="H18" s="926" t="e">
        <f>MASTER!N6</f>
        <v>#N/A</v>
      </c>
      <c r="I18" s="824"/>
      <c r="J18" s="824"/>
      <c r="K18" s="824"/>
      <c r="L18" s="824"/>
      <c r="M18" s="824"/>
      <c r="N18" s="824"/>
      <c r="O18" s="824"/>
      <c r="P18" s="824"/>
      <c r="Q18" s="824"/>
      <c r="R18" s="825"/>
      <c r="S18" s="792"/>
      <c r="T18" s="805"/>
      <c r="U18" s="923" t="str">
        <f>IF('E-1-1'!I38='E-1-1'!M18,'E-1-1'!AG18,
IF('E-1-1'!I38='E-1-1'!M20,'E-1-1'!AG20,
IF('E-1-1'!I38='E-1-1'!M22,'E-1-1'!AG22,
IF('E-1-1'!I38='E-1-1'!M24,'E-1-1'!AG24,
IF('E-1-1'!I38='E-1-1'!M26,'E-1-1'!AG26,
IF('E-1-1'!I38='E-1-1'!M28,'E-1-1'!AG28,"Tidak Ditemukan"))))))</f>
        <v>Tidak Ditemukan</v>
      </c>
      <c r="V18" s="764"/>
      <c r="W18" s="764"/>
      <c r="X18" s="764"/>
      <c r="Y18" s="764"/>
      <c r="Z18" s="764"/>
      <c r="AA18" s="765"/>
      <c r="AB18" s="278"/>
      <c r="AC18" s="278"/>
      <c r="AD18" s="278"/>
      <c r="AE18" s="278"/>
      <c r="AF18" s="278"/>
      <c r="AG18" s="278"/>
      <c r="AH18" s="278"/>
    </row>
    <row r="19" spans="2:34" ht="15" customHeight="1" x14ac:dyDescent="0.25">
      <c r="B19" s="929" t="str">
        <f>HYPERLINK("#'"&amp;'EWS DIRECTORY'!$J$120&amp;"'!A1",'EWS DIRECTORY'!$J$120)</f>
        <v>E-1-1-5</v>
      </c>
      <c r="C19" s="761"/>
      <c r="D19" s="761"/>
      <c r="E19" s="761"/>
      <c r="G19" s="84">
        <v>3</v>
      </c>
      <c r="H19" s="926" t="e">
        <f>MASTER!N7</f>
        <v>#N/A</v>
      </c>
      <c r="I19" s="824"/>
      <c r="J19" s="824"/>
      <c r="K19" s="824"/>
      <c r="L19" s="824"/>
      <c r="M19" s="824"/>
      <c r="N19" s="824"/>
      <c r="O19" s="824"/>
      <c r="P19" s="824"/>
      <c r="Q19" s="824"/>
      <c r="R19" s="825"/>
      <c r="S19" s="792"/>
      <c r="T19" s="805"/>
      <c r="U19" s="923" t="str">
        <f>IF('E-1-1'!I38='E-1-1'!M18,'E-1-1'!AL18,
IF('E-1-1'!I38='E-1-1'!M20,'E-1-1'!AL20,
IF('E-1-1'!I38='E-1-1'!M22,'E-1-1'!AL22,
IF('E-1-1'!I38='E-1-1'!M24,'E-1-1'!AL24,
IF('E-1-1'!I38='E-1-1'!M26,'E-1-1'!AL26,
IF('E-1-1'!I38='E-1-1'!M28,'E-1-1'!AL28,"Tidak Ditemukan"))))))</f>
        <v>Tidak Ditemukan</v>
      </c>
      <c r="V19" s="764"/>
      <c r="W19" s="764"/>
      <c r="X19" s="764"/>
      <c r="Y19" s="764"/>
      <c r="Z19" s="764"/>
      <c r="AA19" s="765"/>
      <c r="AB19" s="278"/>
      <c r="AC19" s="278"/>
      <c r="AD19" s="278"/>
      <c r="AE19" s="278"/>
      <c r="AF19" s="278"/>
      <c r="AG19" s="278"/>
      <c r="AH19" s="278"/>
    </row>
    <row r="20" spans="2:34" ht="15" customHeight="1" x14ac:dyDescent="0.25">
      <c r="B20" s="929" t="str">
        <f>HYPERLINK("#'"&amp;'EWS DIRECTORY'!$J$121&amp;"'!A1",'EWS DIRECTORY'!$J$121)</f>
        <v>E-1-1-6</v>
      </c>
      <c r="C20" s="761"/>
      <c r="D20" s="761"/>
      <c r="E20" s="761"/>
      <c r="G20" s="84">
        <v>4</v>
      </c>
      <c r="H20" s="926" t="e">
        <f>MASTER!N8</f>
        <v>#N/A</v>
      </c>
      <c r="I20" s="824"/>
      <c r="J20" s="824"/>
      <c r="K20" s="824"/>
      <c r="L20" s="824"/>
      <c r="M20" s="824"/>
      <c r="N20" s="824"/>
      <c r="O20" s="824"/>
      <c r="P20" s="824"/>
      <c r="Q20" s="824"/>
      <c r="R20" s="825"/>
      <c r="S20" s="792"/>
      <c r="T20" s="805"/>
      <c r="U20" s="923" t="str">
        <f>IF('E-1-1'!I38='E-1-1'!M18,'E-1-1'!AQ18,
IF('E-1-1'!I38='E-1-1'!M20,'E-1-1'!AQ20,
IF('E-1-1'!I38='E-1-1'!M22,'E-1-1'!AQ22,
IF('E-1-1'!I38='E-1-1'!M24,'E-1-1'!AQ24,
IF('E-1-1'!I38='E-1-1'!M26,'E-1-1'!AQ26,
IF('E-1-1'!I38='E-1-1'!M28,'E-1-1'!AQ28,"Tidak Ditemukan"))))))</f>
        <v>Tidak Ditemukan</v>
      </c>
      <c r="V20" s="764"/>
      <c r="W20" s="764"/>
      <c r="X20" s="764"/>
      <c r="Y20" s="764"/>
      <c r="Z20" s="764"/>
      <c r="AA20" s="765"/>
      <c r="AB20" s="278"/>
      <c r="AC20" s="278"/>
      <c r="AD20" s="278"/>
      <c r="AE20" s="278"/>
      <c r="AF20" s="278"/>
      <c r="AG20" s="278"/>
      <c r="AH20" s="278"/>
    </row>
    <row r="21" spans="2:34" ht="15" customHeight="1" x14ac:dyDescent="0.25">
      <c r="G21" s="84">
        <v>5</v>
      </c>
      <c r="H21" s="926" t="e">
        <f>MASTER!N9</f>
        <v>#N/A</v>
      </c>
      <c r="I21" s="824"/>
      <c r="J21" s="824"/>
      <c r="K21" s="824"/>
      <c r="L21" s="824"/>
      <c r="M21" s="824"/>
      <c r="N21" s="824"/>
      <c r="O21" s="824"/>
      <c r="P21" s="824"/>
      <c r="Q21" s="824"/>
      <c r="R21" s="825"/>
      <c r="S21" s="792"/>
      <c r="T21" s="805"/>
      <c r="U21" s="923" t="str">
        <f>IF('E-1-1'!I38='E-1-1'!M18,'E-1-1'!AV18,
IF('E-1-1'!I38='E-1-1'!M20,'E-1-1'!AV20,
IF('E-1-1'!I38='E-1-1'!M22,'E-1-1'!AV22,
IF('E-1-1'!I38='E-1-1'!M24,'E-1-1'!AV24,
IF('E-1-1'!I38='E-1-1'!M26,'E-1-1'!AV26,
IF('E-1-1'!I38='E-1-1'!M28,'E-1-1'!AV28,"Tidak Ditemukan"))))))</f>
        <v>Tidak Ditemukan</v>
      </c>
      <c r="V21" s="764"/>
      <c r="W21" s="764"/>
      <c r="X21" s="764"/>
      <c r="Y21" s="764"/>
      <c r="Z21" s="764"/>
      <c r="AA21" s="765"/>
      <c r="AB21" s="278"/>
      <c r="AC21" s="278"/>
      <c r="AD21" s="278"/>
      <c r="AE21" s="278"/>
      <c r="AF21" s="278"/>
      <c r="AG21" s="278"/>
      <c r="AH21" s="278"/>
    </row>
    <row r="22" spans="2:34" ht="15" customHeight="1" x14ac:dyDescent="0.25">
      <c r="G22" s="84">
        <v>6</v>
      </c>
      <c r="H22" s="926" t="e">
        <f>MASTER!N10</f>
        <v>#N/A</v>
      </c>
      <c r="I22" s="824"/>
      <c r="J22" s="824"/>
      <c r="K22" s="824"/>
      <c r="L22" s="824"/>
      <c r="M22" s="824"/>
      <c r="N22" s="824"/>
      <c r="O22" s="824"/>
      <c r="P22" s="824"/>
      <c r="Q22" s="824"/>
      <c r="R22" s="825"/>
      <c r="S22" s="792"/>
      <c r="T22" s="805"/>
      <c r="U22" s="923" t="str">
        <f>IF('E-1-1'!I38='E-1-1'!M18,'E-1-1'!BA18,
IF('E-1-1'!I38='E-1-1'!M20,'E-1-1'!BA20,
IF('E-1-1'!I38='E-1-1'!M22,'E-1-1'!BA22,
IF('E-1-1'!I38='E-1-1'!M24,'E-1-1'!BA24,
IF('E-1-1'!I38='E-1-1'!M26,'E-1-1'!BA26,
IF('E-1-1'!I38='E-1-1'!M28,'E-1-1'!BA28,"Tidak Ditemukan"))))))</f>
        <v>Tidak Ditemukan</v>
      </c>
      <c r="V22" s="764"/>
      <c r="W22" s="764"/>
      <c r="X22" s="764"/>
      <c r="Y22" s="764"/>
      <c r="Z22" s="764"/>
      <c r="AA22" s="765"/>
      <c r="AB22" s="278"/>
      <c r="AC22" s="278"/>
      <c r="AD22" s="278"/>
      <c r="AE22" s="278"/>
      <c r="AF22" s="278"/>
      <c r="AG22" s="278"/>
      <c r="AH22" s="278"/>
    </row>
    <row r="23" spans="2:34" ht="15" customHeight="1" x14ac:dyDescent="0.25">
      <c r="G23" s="84">
        <v>7</v>
      </c>
      <c r="H23" s="926" t="e">
        <f>MASTER!N11</f>
        <v>#N/A</v>
      </c>
      <c r="I23" s="824"/>
      <c r="J23" s="824"/>
      <c r="K23" s="824"/>
      <c r="L23" s="824"/>
      <c r="M23" s="824"/>
      <c r="N23" s="824"/>
      <c r="O23" s="824"/>
      <c r="P23" s="824"/>
      <c r="Q23" s="824"/>
      <c r="R23" s="825"/>
      <c r="S23" s="792"/>
      <c r="T23" s="805"/>
      <c r="U23" s="923" t="str">
        <f>IF('E-1-1'!I38='E-1-1'!M18,'E-1-1'!BF18,
IF('E-1-1'!I38='E-1-1'!M20,'E-1-1'!BF20,
IF('E-1-1'!I38='E-1-1'!M22,'E-1-1'!BF22,
IF('E-1-1'!I38='E-1-1'!M24,'E-1-1'!BF24,
IF('E-1-1'!I38='E-1-1'!M26,'E-1-1'!BF26,
IF('E-1-1'!I38='E-1-1'!M28,'E-1-1'!BF28,"Tidak Ditemukan"))))))</f>
        <v>Tidak Ditemukan</v>
      </c>
      <c r="V23" s="764"/>
      <c r="W23" s="764"/>
      <c r="X23" s="764"/>
      <c r="Y23" s="764"/>
      <c r="Z23" s="764"/>
      <c r="AA23" s="765"/>
      <c r="AB23" s="278"/>
      <c r="AC23" s="278"/>
      <c r="AD23" s="278"/>
      <c r="AE23" s="278"/>
      <c r="AF23" s="278"/>
      <c r="AG23" s="278"/>
      <c r="AH23" s="278"/>
    </row>
    <row r="24" spans="2:34" ht="15" customHeight="1" x14ac:dyDescent="0.25">
      <c r="G24" s="84">
        <v>8</v>
      </c>
      <c r="H24" s="926" t="e">
        <f>MASTER!N12</f>
        <v>#N/A</v>
      </c>
      <c r="I24" s="824"/>
      <c r="J24" s="824"/>
      <c r="K24" s="824"/>
      <c r="L24" s="824"/>
      <c r="M24" s="824"/>
      <c r="N24" s="824"/>
      <c r="O24" s="824"/>
      <c r="P24" s="824"/>
      <c r="Q24" s="824"/>
      <c r="R24" s="825"/>
      <c r="S24" s="792"/>
      <c r="T24" s="805"/>
      <c r="U24" s="923" t="str">
        <f>IF('E-1-1'!I38='E-1-1'!M18,'E-1-1'!BK18,
IF('E-1-1'!I38='E-1-1'!M20,'E-1-1'!BK20,
IF('E-1-1'!I38='E-1-1'!M22,'E-1-1'!BK22,
IF('E-1-1'!I38='E-1-1'!M24,'E-1-1'!BK24,
IF('E-1-1'!I38='E-1-1'!M26,'E-1-1'!BK26,
IF('E-1-1'!I38='E-1-1'!M28,'E-1-1'!BK28,"Tidak Ditemukan"))))))</f>
        <v>Tidak Ditemukan</v>
      </c>
      <c r="V24" s="764"/>
      <c r="W24" s="764"/>
      <c r="X24" s="764"/>
      <c r="Y24" s="764"/>
      <c r="Z24" s="764"/>
      <c r="AA24" s="765"/>
      <c r="AB24" s="278"/>
      <c r="AC24" s="278"/>
      <c r="AD24" s="278"/>
      <c r="AE24" s="278"/>
      <c r="AF24" s="278"/>
      <c r="AG24" s="278"/>
      <c r="AH24" s="278"/>
    </row>
    <row r="25" spans="2:34" ht="15" customHeight="1" x14ac:dyDescent="0.25">
      <c r="G25" s="84">
        <v>9</v>
      </c>
      <c r="H25" s="926" t="e">
        <f>MASTER!N13</f>
        <v>#N/A</v>
      </c>
      <c r="I25" s="824"/>
      <c r="J25" s="824"/>
      <c r="K25" s="824"/>
      <c r="L25" s="824"/>
      <c r="M25" s="824"/>
      <c r="N25" s="824"/>
      <c r="O25" s="824"/>
      <c r="P25" s="824"/>
      <c r="Q25" s="824"/>
      <c r="R25" s="825"/>
      <c r="S25" s="792"/>
      <c r="T25" s="805"/>
      <c r="U25" s="923" t="str">
        <f>IF('E-1-1'!I38='E-1-1'!M18,'E-1-1'!BP18,
IF('E-1-1'!I38='E-1-1'!M20,'E-1-1'!BP20,
IF('E-1-1'!I38='E-1-1'!M22,'E-1-1'!BP22,
IF('E-1-1'!I38='E-1-1'!M24,'E-1-1'!BP24,
IF('E-1-1'!I38='E-1-1'!M26,'E-1-1'!BP26,
IF('E-1-1'!I38='E-1-1'!M28,'E-1-1'!BP28,"Tidak Ditemukan"))))))</f>
        <v>Tidak Ditemukan</v>
      </c>
      <c r="V25" s="764"/>
      <c r="W25" s="764"/>
      <c r="X25" s="764"/>
      <c r="Y25" s="764"/>
      <c r="Z25" s="764"/>
      <c r="AA25" s="765"/>
      <c r="AB25" s="278"/>
      <c r="AC25" s="278"/>
      <c r="AD25" s="278"/>
      <c r="AE25" s="278"/>
      <c r="AF25" s="278"/>
      <c r="AG25" s="278"/>
      <c r="AH25" s="278"/>
    </row>
    <row r="26" spans="2:34" ht="15" customHeight="1" x14ac:dyDescent="0.25">
      <c r="G26" s="84">
        <v>10</v>
      </c>
      <c r="H26" s="926" t="e">
        <f>MASTER!N14</f>
        <v>#N/A</v>
      </c>
      <c r="I26" s="824"/>
      <c r="J26" s="824"/>
      <c r="K26" s="824"/>
      <c r="L26" s="824"/>
      <c r="M26" s="824"/>
      <c r="N26" s="824"/>
      <c r="O26" s="824"/>
      <c r="P26" s="824"/>
      <c r="Q26" s="824"/>
      <c r="R26" s="825"/>
      <c r="S26" s="792"/>
      <c r="T26" s="805"/>
      <c r="U26" s="923" t="str">
        <f>IF('E-1-1'!I38='E-1-1'!M18,'E-1-1'!BU18,
IF('E-1-1'!I38='E-1-1'!M20,'E-1-1'!BU20,
IF('E-1-1'!I38='E-1-1'!M22,'E-1-1'!BU22,
IF('E-1-1'!I38='E-1-1'!M24,'E-1-1'!BU24,
IF('E-1-1'!I38='E-1-1'!M26,'E-1-1'!BU26,
IF('E-1-1'!I38='E-1-1'!M28,'E-1-1'!BU28,"Tidak Ditemukan"))))))</f>
        <v>Tidak Ditemukan</v>
      </c>
      <c r="V26" s="764"/>
      <c r="W26" s="764"/>
      <c r="X26" s="764"/>
      <c r="Y26" s="764"/>
      <c r="Z26" s="764"/>
      <c r="AA26" s="765"/>
      <c r="AB26" s="278"/>
      <c r="AC26" s="278"/>
      <c r="AD26" s="278"/>
      <c r="AE26" s="278"/>
      <c r="AF26" s="278"/>
      <c r="AG26" s="278"/>
      <c r="AH26" s="278"/>
    </row>
    <row r="27" spans="2:34" ht="15" customHeight="1" x14ac:dyDescent="0.25">
      <c r="G27" s="84">
        <v>11</v>
      </c>
      <c r="H27" s="926" t="e">
        <f>MASTER!N15</f>
        <v>#N/A</v>
      </c>
      <c r="I27" s="824"/>
      <c r="J27" s="824"/>
      <c r="K27" s="824"/>
      <c r="L27" s="824"/>
      <c r="M27" s="824"/>
      <c r="N27" s="824"/>
      <c r="O27" s="824"/>
      <c r="P27" s="824"/>
      <c r="Q27" s="824"/>
      <c r="R27" s="825"/>
      <c r="S27" s="792"/>
      <c r="T27" s="805"/>
      <c r="U27" s="923" t="str">
        <f>IF('E-1-1'!I38='E-1-1'!M18,'E-1-1'!BZ18,
IF('E-1-1'!I38='E-1-1'!M20,'E-1-1'!BZ20,
IF('E-1-1'!I38='E-1-1'!M22,'E-1-1'!BZ22,
IF('E-1-1'!I38='E-1-1'!M24,'E-1-1'!BZ24,
IF('E-1-1'!I38='E-1-1'!M26,'E-1-1'!BZ26,
IF('E-1-1'!I38='E-1-1'!M28,'E-1-1'!BZ28,"Tidak Ditemukan"))))))</f>
        <v>Tidak Ditemukan</v>
      </c>
      <c r="V27" s="764"/>
      <c r="W27" s="764"/>
      <c r="X27" s="764"/>
      <c r="Y27" s="764"/>
      <c r="Z27" s="764"/>
      <c r="AA27" s="765"/>
      <c r="AB27" s="278"/>
      <c r="AC27" s="278"/>
      <c r="AD27" s="278"/>
      <c r="AE27" s="278"/>
      <c r="AF27" s="278"/>
      <c r="AG27" s="278"/>
      <c r="AH27" s="278"/>
    </row>
    <row r="28" spans="2:34" ht="15" customHeight="1" x14ac:dyDescent="0.25">
      <c r="B28" s="760"/>
      <c r="C28" s="761"/>
      <c r="D28" s="761"/>
      <c r="E28" s="761"/>
      <c r="G28" s="84">
        <v>12</v>
      </c>
      <c r="H28" s="926" t="e">
        <f>MASTER!N16</f>
        <v>#N/A</v>
      </c>
      <c r="I28" s="824"/>
      <c r="J28" s="824"/>
      <c r="K28" s="824"/>
      <c r="L28" s="824"/>
      <c r="M28" s="824"/>
      <c r="N28" s="824"/>
      <c r="O28" s="824"/>
      <c r="P28" s="824"/>
      <c r="Q28" s="824"/>
      <c r="R28" s="825"/>
      <c r="S28" s="792"/>
      <c r="T28" s="805"/>
      <c r="U28" s="923" t="str">
        <f>IF('E-1-1'!I38='E-1-1'!M18,'E-1-1'!CE18,
IF('E-1-1'!I38='E-1-1'!M20,'E-1-1'!CE20,
IF('E-1-1'!I38='E-1-1'!M22,'E-1-1'!CE22,
IF('E-1-1'!I38='E-1-1'!M24,'E-1-1'!CE24,
IF('E-1-1'!I38='E-1-1'!M26,'E-1-1'!CE26,
IF('E-1-1'!I38='E-1-1'!M28,'E-1-1'!CE28,"Tidak Ditemukan"))))))</f>
        <v>Tidak Ditemukan</v>
      </c>
      <c r="V28" s="764"/>
      <c r="W28" s="764"/>
      <c r="X28" s="764"/>
      <c r="Y28" s="764"/>
      <c r="Z28" s="764"/>
      <c r="AA28" s="765"/>
      <c r="AB28" s="278"/>
      <c r="AC28" s="278"/>
      <c r="AD28" s="278"/>
      <c r="AE28" s="278"/>
      <c r="AF28" s="278"/>
      <c r="AG28" s="278"/>
      <c r="AH28" s="278"/>
    </row>
    <row r="29" spans="2:34" ht="15" customHeight="1" x14ac:dyDescent="0.25">
      <c r="G29" s="392"/>
      <c r="H29" s="1165" t="s">
        <v>1769</v>
      </c>
      <c r="I29" s="824"/>
      <c r="J29" s="824"/>
      <c r="K29" s="824"/>
      <c r="L29" s="824"/>
      <c r="M29" s="824"/>
      <c r="N29" s="824"/>
      <c r="O29" s="824"/>
      <c r="P29" s="824"/>
      <c r="Q29" s="824"/>
      <c r="R29" s="825"/>
      <c r="S29" s="794"/>
      <c r="T29" s="807"/>
      <c r="U29" s="923" t="str">
        <f>IF('E-1-1'!I38='E-1-1'!M18,'E-1-1'!CJ18,
IF('E-1-1'!I38='E-1-1'!M20,'E-1-1'!CJ20,
IF('E-1-1'!I38='E-1-1'!M22,'E-1-1'!CJ22,
IF('E-1-1'!I38='E-1-1'!M24,'E-1-1'!CJ24,
IF('E-1-1'!I38='E-1-1'!M26,'E-1-1'!CJ26,
IF('E-1-1'!I38='E-1-1'!M28,'E-1-1'!CJ28,"Tidak Ditemukan"))))))</f>
        <v>Tidak Ditemukan</v>
      </c>
      <c r="V29" s="764"/>
      <c r="W29" s="764"/>
      <c r="X29" s="764"/>
      <c r="Y29" s="764"/>
      <c r="Z29" s="764"/>
      <c r="AA29" s="765"/>
      <c r="AB29" s="278"/>
      <c r="AC29" s="278"/>
      <c r="AD29" s="278"/>
      <c r="AE29" s="278"/>
      <c r="AF29" s="278"/>
      <c r="AG29" s="278"/>
      <c r="AH29" s="278"/>
    </row>
    <row r="30" spans="2:34" ht="15" customHeight="1" x14ac:dyDescent="0.25">
      <c r="B30" s="760"/>
      <c r="C30" s="761"/>
      <c r="D30" s="761"/>
      <c r="E30" s="761"/>
      <c r="G30" s="124"/>
      <c r="H30" s="938" t="s">
        <v>1770</v>
      </c>
      <c r="I30" s="824"/>
      <c r="J30" s="824"/>
      <c r="K30" s="824"/>
      <c r="L30" s="824"/>
      <c r="M30" s="824"/>
      <c r="N30" s="824"/>
      <c r="O30" s="824"/>
      <c r="P30" s="824"/>
      <c r="Q30" s="824"/>
      <c r="R30" s="825"/>
      <c r="S30" s="935"/>
      <c r="T30" s="765"/>
      <c r="U30" s="923">
        <f>IF(ISNUMBER(U29),IF(U29&gt;0,U29,SUM(U17:U28)),0)</f>
        <v>0</v>
      </c>
      <c r="V30" s="764"/>
      <c r="W30" s="764"/>
      <c r="X30" s="764"/>
      <c r="Y30" s="764"/>
      <c r="Z30" s="764"/>
      <c r="AA30" s="765"/>
      <c r="AB30" s="278"/>
      <c r="AC30" s="278"/>
      <c r="AD30" s="278"/>
      <c r="AE30" s="278"/>
      <c r="AF30" s="278"/>
      <c r="AG30" s="278"/>
      <c r="AH30" s="278"/>
    </row>
    <row r="31" spans="2:34" ht="15" customHeight="1" x14ac:dyDescent="0.25">
      <c r="G31" s="124"/>
      <c r="H31" s="124"/>
      <c r="I31" s="124"/>
      <c r="J31" s="300"/>
      <c r="K31" s="300"/>
      <c r="L31" s="300"/>
      <c r="M31" s="300"/>
      <c r="N31" s="300"/>
      <c r="O31" s="300"/>
      <c r="P31" s="300"/>
      <c r="Q31" s="300"/>
      <c r="R31" s="300"/>
      <c r="S31" s="300"/>
      <c r="T31" s="301"/>
      <c r="U31" s="515"/>
      <c r="V31" s="515"/>
      <c r="W31" s="515"/>
      <c r="X31" s="515"/>
      <c r="Y31" s="515"/>
      <c r="Z31" s="516"/>
      <c r="AA31" s="516"/>
      <c r="AB31" s="278"/>
      <c r="AC31" s="278"/>
      <c r="AD31" s="278"/>
      <c r="AE31" s="278"/>
      <c r="AF31" s="278"/>
      <c r="AG31" s="278"/>
      <c r="AH31" s="278"/>
    </row>
    <row r="32" spans="2:34" ht="15" customHeight="1" x14ac:dyDescent="0.25">
      <c r="B32" s="760"/>
      <c r="C32" s="761"/>
      <c r="D32" s="761"/>
      <c r="E32" s="761"/>
      <c r="G32" s="124"/>
      <c r="H32" s="297" t="s">
        <v>1771</v>
      </c>
      <c r="I32" s="298"/>
      <c r="J32" s="299"/>
      <c r="K32" s="299"/>
      <c r="L32" s="299"/>
      <c r="M32" s="299"/>
      <c r="N32" s="299"/>
      <c r="O32" s="299"/>
      <c r="P32" s="299"/>
      <c r="Q32" s="299"/>
      <c r="R32" s="299"/>
      <c r="S32" s="299"/>
      <c r="T32" s="302"/>
      <c r="U32" s="923">
        <f>'MAIN LEVEL'!$AB$36</f>
        <v>0</v>
      </c>
      <c r="V32" s="764"/>
      <c r="W32" s="764"/>
      <c r="X32" s="764"/>
      <c r="Y32" s="764"/>
      <c r="Z32" s="764"/>
      <c r="AA32" s="765"/>
      <c r="AB32" s="278"/>
      <c r="AC32" s="278"/>
      <c r="AD32" s="278"/>
      <c r="AE32" s="278"/>
      <c r="AF32" s="278"/>
      <c r="AG32" s="278"/>
      <c r="AH32" s="278"/>
    </row>
    <row r="33" spans="2:34" ht="15" customHeight="1" x14ac:dyDescent="0.25">
      <c r="G33" s="124"/>
      <c r="H33" s="297" t="s">
        <v>1772</v>
      </c>
      <c r="I33" s="298"/>
      <c r="J33" s="299"/>
      <c r="K33" s="299"/>
      <c r="L33" s="299"/>
      <c r="M33" s="299"/>
      <c r="N33" s="299"/>
      <c r="O33" s="299"/>
      <c r="P33" s="299"/>
      <c r="Q33" s="299"/>
      <c r="R33" s="299"/>
      <c r="S33" s="299"/>
      <c r="T33" s="302"/>
      <c r="U33" s="923">
        <f>U30-U32</f>
        <v>0</v>
      </c>
      <c r="V33" s="764"/>
      <c r="W33" s="764"/>
      <c r="X33" s="764"/>
      <c r="Y33" s="764"/>
      <c r="Z33" s="764"/>
      <c r="AA33" s="765"/>
      <c r="AB33" s="278"/>
      <c r="AC33" s="278"/>
      <c r="AD33" s="278"/>
      <c r="AE33" s="278"/>
      <c r="AF33" s="278"/>
      <c r="AG33" s="278"/>
      <c r="AH33" s="278"/>
    </row>
    <row r="34" spans="2:34" ht="15" customHeight="1" x14ac:dyDescent="0.25">
      <c r="B34" s="760"/>
      <c r="C34" s="761"/>
      <c r="D34" s="761"/>
      <c r="E34" s="761"/>
      <c r="G34" s="124"/>
      <c r="H34" s="124"/>
      <c r="I34" s="124"/>
      <c r="J34" s="124"/>
      <c r="K34" s="124"/>
      <c r="L34" s="124"/>
      <c r="M34" s="124"/>
      <c r="N34" s="124"/>
      <c r="O34" s="124"/>
      <c r="P34" s="124"/>
      <c r="Q34" s="124"/>
      <c r="R34" s="124"/>
      <c r="S34" s="124"/>
      <c r="T34" s="124"/>
      <c r="U34" s="124"/>
      <c r="V34" s="124"/>
      <c r="W34" s="124"/>
      <c r="X34" s="124"/>
      <c r="Y34" s="278"/>
      <c r="Z34" s="278"/>
      <c r="AA34" s="278"/>
      <c r="AB34" s="278"/>
      <c r="AC34" s="278"/>
      <c r="AD34" s="278"/>
      <c r="AE34" s="278"/>
      <c r="AF34" s="278"/>
      <c r="AG34" s="278"/>
      <c r="AH34" s="278"/>
    </row>
    <row r="35" spans="2:34" ht="15" customHeight="1" x14ac:dyDescent="0.25">
      <c r="G35" s="278"/>
      <c r="H35" s="278"/>
      <c r="I35" s="278"/>
      <c r="J35" s="278"/>
      <c r="K35" s="278"/>
      <c r="L35" s="278"/>
      <c r="M35" s="278"/>
      <c r="N35" s="278"/>
      <c r="O35" s="278"/>
      <c r="P35" s="278"/>
      <c r="Q35" s="278"/>
      <c r="R35" s="278"/>
      <c r="S35" s="278"/>
      <c r="T35" s="278"/>
      <c r="U35" s="278"/>
      <c r="V35" s="278"/>
      <c r="W35" s="278"/>
      <c r="X35" s="278"/>
      <c r="Y35" s="278"/>
      <c r="Z35" s="278"/>
      <c r="AA35" s="278"/>
      <c r="AB35" s="278"/>
      <c r="AC35" s="278"/>
      <c r="AD35" s="278"/>
      <c r="AE35" s="278"/>
      <c r="AF35" s="278"/>
      <c r="AG35" s="278"/>
      <c r="AH35" s="278"/>
    </row>
    <row r="36" spans="2:34" ht="15" customHeight="1" x14ac:dyDescent="0.25">
      <c r="B36" s="760"/>
      <c r="C36" s="761"/>
      <c r="D36" s="761"/>
      <c r="E36" s="761"/>
      <c r="G36" s="801" t="s">
        <v>1507</v>
      </c>
      <c r="H36" s="764"/>
      <c r="I36" s="764"/>
      <c r="J36" s="764"/>
      <c r="K36" s="764"/>
      <c r="L36" s="764"/>
      <c r="M36" s="764"/>
      <c r="N36" s="764"/>
      <c r="O36" s="764"/>
      <c r="P36" s="764"/>
      <c r="Q36" s="764"/>
      <c r="R36" s="764"/>
      <c r="S36" s="764"/>
      <c r="T36" s="764"/>
      <c r="U36" s="795" t="s">
        <v>1704</v>
      </c>
      <c r="V36" s="764"/>
      <c r="W36" s="764"/>
      <c r="X36" s="764"/>
      <c r="Y36" s="764"/>
      <c r="Z36" s="764"/>
      <c r="AA36" s="764"/>
      <c r="AB36" s="764"/>
      <c r="AC36" s="764"/>
      <c r="AD36" s="764"/>
      <c r="AE36" s="764"/>
      <c r="AF36" s="764"/>
      <c r="AG36" s="764"/>
      <c r="AH36" s="796"/>
    </row>
    <row r="37" spans="2:34" ht="15" customHeight="1" x14ac:dyDescent="0.25">
      <c r="G37" s="793" t="s">
        <v>796</v>
      </c>
      <c r="H37" s="794"/>
      <c r="I37" s="794"/>
      <c r="J37" s="794"/>
      <c r="K37" s="794"/>
      <c r="L37" s="794"/>
      <c r="M37" s="801" t="s">
        <v>1511</v>
      </c>
      <c r="N37" s="764"/>
      <c r="O37" s="764"/>
      <c r="P37" s="764"/>
      <c r="Q37" s="802" t="s">
        <v>1510</v>
      </c>
      <c r="R37" s="764"/>
      <c r="S37" s="764"/>
      <c r="T37" s="765"/>
      <c r="U37" s="793" t="s">
        <v>796</v>
      </c>
      <c r="V37" s="794"/>
      <c r="W37" s="794"/>
      <c r="X37" s="794"/>
      <c r="Y37" s="794"/>
      <c r="Z37" s="794"/>
      <c r="AA37" s="801" t="s">
        <v>1511</v>
      </c>
      <c r="AB37" s="764"/>
      <c r="AC37" s="764"/>
      <c r="AD37" s="764"/>
      <c r="AE37" s="802" t="s">
        <v>1510</v>
      </c>
      <c r="AF37" s="764"/>
      <c r="AG37" s="764"/>
      <c r="AH37" s="765"/>
    </row>
    <row r="38" spans="2:34" ht="15" customHeight="1" x14ac:dyDescent="0.25">
      <c r="G38" s="788"/>
      <c r="H38" s="789"/>
      <c r="I38" s="789"/>
      <c r="J38" s="789"/>
      <c r="K38" s="789"/>
      <c r="L38" s="790"/>
      <c r="M38" s="788"/>
      <c r="N38" s="789"/>
      <c r="O38" s="789"/>
      <c r="P38" s="790"/>
      <c r="Q38" s="788"/>
      <c r="R38" s="789"/>
      <c r="S38" s="789"/>
      <c r="T38" s="790"/>
      <c r="U38" s="788"/>
      <c r="V38" s="789"/>
      <c r="W38" s="789"/>
      <c r="X38" s="789"/>
      <c r="Y38" s="789"/>
      <c r="Z38" s="790"/>
      <c r="AA38" s="788"/>
      <c r="AB38" s="789"/>
      <c r="AC38" s="789"/>
      <c r="AD38" s="790"/>
      <c r="AE38" s="788"/>
      <c r="AF38" s="789"/>
      <c r="AG38" s="789"/>
      <c r="AH38" s="790"/>
    </row>
    <row r="39" spans="2:34" ht="15" customHeight="1" x14ac:dyDescent="0.25">
      <c r="G39" s="283"/>
      <c r="H39" s="124"/>
      <c r="I39" s="124"/>
      <c r="J39" s="124"/>
      <c r="K39" s="124"/>
      <c r="L39" s="124"/>
      <c r="M39" s="283"/>
      <c r="N39" s="124"/>
      <c r="O39" s="124"/>
      <c r="P39" s="124"/>
      <c r="Q39" s="283"/>
      <c r="R39" s="124"/>
      <c r="S39" s="124"/>
      <c r="T39" s="125"/>
      <c r="U39" s="124"/>
      <c r="V39" s="124"/>
      <c r="W39" s="124"/>
      <c r="X39" s="124"/>
      <c r="Y39" s="124"/>
      <c r="Z39" s="124"/>
      <c r="AA39" s="283"/>
      <c r="AB39" s="124"/>
      <c r="AC39" s="124"/>
      <c r="AD39" s="125"/>
      <c r="AE39" s="283"/>
      <c r="AF39" s="124"/>
      <c r="AG39" s="124"/>
      <c r="AH39" s="125"/>
    </row>
    <row r="40" spans="2:34" ht="15" customHeight="1" x14ac:dyDescent="0.25">
      <c r="G40" s="283"/>
      <c r="H40" s="124"/>
      <c r="I40" s="124"/>
      <c r="J40" s="124"/>
      <c r="K40" s="124"/>
      <c r="L40" s="124"/>
      <c r="M40" s="283"/>
      <c r="N40" s="124"/>
      <c r="O40" s="124"/>
      <c r="P40" s="124"/>
      <c r="Q40" s="283"/>
      <c r="R40" s="124"/>
      <c r="S40" s="124"/>
      <c r="T40" s="125"/>
      <c r="U40" s="124"/>
      <c r="V40" s="124"/>
      <c r="W40" s="124"/>
      <c r="X40" s="124"/>
      <c r="Y40" s="124"/>
      <c r="Z40" s="124"/>
      <c r="AA40" s="283"/>
      <c r="AB40" s="124"/>
      <c r="AC40" s="124"/>
      <c r="AD40" s="125"/>
      <c r="AE40" s="283"/>
      <c r="AF40" s="124"/>
      <c r="AG40" s="124"/>
      <c r="AH40" s="125"/>
    </row>
    <row r="41" spans="2:34" ht="15" customHeight="1" x14ac:dyDescent="0.25">
      <c r="G41" s="283"/>
      <c r="H41" s="124"/>
      <c r="I41" s="124"/>
      <c r="J41" s="124"/>
      <c r="K41" s="124"/>
      <c r="L41" s="124"/>
      <c r="M41" s="283"/>
      <c r="N41" s="124"/>
      <c r="O41" s="124"/>
      <c r="P41" s="124"/>
      <c r="Q41" s="283"/>
      <c r="R41" s="124"/>
      <c r="S41" s="124"/>
      <c r="T41" s="125"/>
      <c r="U41" s="124"/>
      <c r="V41" s="124"/>
      <c r="W41" s="124"/>
      <c r="X41" s="124"/>
      <c r="Y41" s="124"/>
      <c r="Z41" s="124"/>
      <c r="AA41" s="283"/>
      <c r="AB41" s="124"/>
      <c r="AC41" s="124"/>
      <c r="AD41" s="125"/>
      <c r="AE41" s="283"/>
      <c r="AF41" s="124"/>
      <c r="AG41" s="124"/>
      <c r="AH41" s="125"/>
    </row>
    <row r="42" spans="2:34" ht="15" customHeight="1" x14ac:dyDescent="0.25">
      <c r="G42" s="283"/>
      <c r="H42" s="124"/>
      <c r="I42" s="124"/>
      <c r="J42" s="124"/>
      <c r="K42" s="124"/>
      <c r="L42" s="124"/>
      <c r="M42" s="283"/>
      <c r="N42" s="124"/>
      <c r="O42" s="124"/>
      <c r="P42" s="124"/>
      <c r="Q42" s="283"/>
      <c r="R42" s="124"/>
      <c r="S42" s="124"/>
      <c r="T42" s="125"/>
      <c r="U42" s="124"/>
      <c r="V42" s="124"/>
      <c r="W42" s="124"/>
      <c r="X42" s="124"/>
      <c r="Y42" s="124"/>
      <c r="Z42" s="124"/>
      <c r="AA42" s="283"/>
      <c r="AB42" s="124"/>
      <c r="AC42" s="124"/>
      <c r="AD42" s="125"/>
      <c r="AE42" s="283"/>
      <c r="AF42" s="124"/>
      <c r="AG42" s="124"/>
      <c r="AH42" s="125"/>
    </row>
    <row r="43" spans="2:34" ht="15" customHeight="1" x14ac:dyDescent="0.25">
      <c r="G43" s="283"/>
      <c r="H43" s="124"/>
      <c r="I43" s="124"/>
      <c r="J43" s="124"/>
      <c r="K43" s="124"/>
      <c r="L43" s="124"/>
      <c r="M43" s="283"/>
      <c r="N43" s="124"/>
      <c r="O43" s="124"/>
      <c r="P43" s="124"/>
      <c r="Q43" s="283"/>
      <c r="R43" s="124"/>
      <c r="S43" s="124"/>
      <c r="T43" s="125"/>
      <c r="U43" s="124"/>
      <c r="V43" s="124"/>
      <c r="W43" s="124"/>
      <c r="X43" s="124"/>
      <c r="Y43" s="124"/>
      <c r="Z43" s="124"/>
      <c r="AA43" s="283"/>
      <c r="AB43" s="124"/>
      <c r="AC43" s="124"/>
      <c r="AD43" s="125"/>
      <c r="AE43" s="283"/>
      <c r="AF43" s="124"/>
      <c r="AG43" s="124"/>
      <c r="AH43" s="125"/>
    </row>
    <row r="44" spans="2:34" ht="15" customHeight="1" x14ac:dyDescent="0.25">
      <c r="G44" s="283"/>
      <c r="H44" s="124"/>
      <c r="I44" s="124"/>
      <c r="J44" s="124"/>
      <c r="K44" s="124"/>
      <c r="L44" s="124"/>
      <c r="M44" s="283"/>
      <c r="N44" s="124"/>
      <c r="O44" s="124"/>
      <c r="P44" s="124"/>
      <c r="Q44" s="283"/>
      <c r="R44" s="124"/>
      <c r="S44" s="124"/>
      <c r="T44" s="125"/>
      <c r="U44" s="124"/>
      <c r="V44" s="124"/>
      <c r="W44" s="124"/>
      <c r="X44" s="124"/>
      <c r="Y44" s="124"/>
      <c r="Z44" s="124"/>
      <c r="AA44" s="283"/>
      <c r="AB44" s="124"/>
      <c r="AC44" s="124"/>
      <c r="AD44" s="125"/>
      <c r="AE44" s="283"/>
      <c r="AF44" s="124"/>
      <c r="AG44" s="124"/>
      <c r="AH44" s="125"/>
    </row>
    <row r="45" spans="2:34" ht="15" customHeight="1" x14ac:dyDescent="0.25">
      <c r="G45" s="283"/>
      <c r="H45" s="124"/>
      <c r="I45" s="124"/>
      <c r="J45" s="124"/>
      <c r="K45" s="124"/>
      <c r="L45" s="124"/>
      <c r="M45" s="283"/>
      <c r="N45" s="124"/>
      <c r="O45" s="124"/>
      <c r="P45" s="124"/>
      <c r="Q45" s="283"/>
      <c r="R45" s="124"/>
      <c r="S45" s="124"/>
      <c r="T45" s="125"/>
      <c r="U45" s="124"/>
      <c r="V45" s="124"/>
      <c r="W45" s="124"/>
      <c r="X45" s="124"/>
      <c r="Y45" s="124"/>
      <c r="Z45" s="124"/>
      <c r="AA45" s="283"/>
      <c r="AB45" s="124"/>
      <c r="AC45" s="124"/>
      <c r="AD45" s="125"/>
      <c r="AE45" s="283"/>
      <c r="AF45" s="124"/>
      <c r="AG45" s="124"/>
      <c r="AH45" s="125"/>
    </row>
    <row r="46" spans="2:34" ht="15" customHeight="1" x14ac:dyDescent="0.25">
      <c r="G46" s="283"/>
      <c r="H46" s="124"/>
      <c r="I46" s="124"/>
      <c r="J46" s="124"/>
      <c r="K46" s="124"/>
      <c r="L46" s="124"/>
      <c r="M46" s="283"/>
      <c r="N46" s="124"/>
      <c r="O46" s="124"/>
      <c r="P46" s="124"/>
      <c r="Q46" s="283"/>
      <c r="R46" s="124"/>
      <c r="S46" s="124"/>
      <c r="T46" s="125"/>
      <c r="U46" s="124"/>
      <c r="V46" s="124"/>
      <c r="W46" s="124"/>
      <c r="X46" s="124"/>
      <c r="Y46" s="124"/>
      <c r="Z46" s="124"/>
      <c r="AA46" s="283"/>
      <c r="AB46" s="124"/>
      <c r="AC46" s="124"/>
      <c r="AD46" s="125"/>
      <c r="AE46" s="283"/>
      <c r="AF46" s="124"/>
      <c r="AG46" s="124"/>
      <c r="AH46" s="125"/>
    </row>
    <row r="47" spans="2:34" ht="15" customHeight="1" x14ac:dyDescent="0.25">
      <c r="G47" s="283"/>
      <c r="H47" s="124"/>
      <c r="I47" s="124"/>
      <c r="J47" s="124"/>
      <c r="K47" s="124"/>
      <c r="L47" s="124"/>
      <c r="M47" s="283"/>
      <c r="N47" s="124"/>
      <c r="O47" s="124"/>
      <c r="P47" s="124"/>
      <c r="Q47" s="283"/>
      <c r="R47" s="124"/>
      <c r="S47" s="124"/>
      <c r="T47" s="125"/>
      <c r="U47" s="124"/>
      <c r="V47" s="124"/>
      <c r="W47" s="124"/>
      <c r="X47" s="124"/>
      <c r="Y47" s="124"/>
      <c r="Z47" s="124"/>
      <c r="AA47" s="283"/>
      <c r="AB47" s="124"/>
      <c r="AC47" s="124"/>
      <c r="AD47" s="125"/>
      <c r="AE47" s="283"/>
      <c r="AF47" s="124"/>
      <c r="AG47" s="124"/>
      <c r="AH47" s="125"/>
    </row>
    <row r="48" spans="2:34" ht="15" customHeight="1" x14ac:dyDescent="0.25">
      <c r="G48" s="283"/>
      <c r="H48" s="124"/>
      <c r="I48" s="124"/>
      <c r="J48" s="124"/>
      <c r="K48" s="124"/>
      <c r="L48" s="124"/>
      <c r="M48" s="283"/>
      <c r="N48" s="124"/>
      <c r="O48" s="124"/>
      <c r="P48" s="124"/>
      <c r="Q48" s="283"/>
      <c r="R48" s="124"/>
      <c r="S48" s="124"/>
      <c r="T48" s="125"/>
      <c r="U48" s="124"/>
      <c r="V48" s="124"/>
      <c r="W48" s="124"/>
      <c r="X48" s="124"/>
      <c r="Y48" s="124"/>
      <c r="Z48" s="124"/>
      <c r="AA48" s="283"/>
      <c r="AB48" s="124"/>
      <c r="AC48" s="124"/>
      <c r="AD48" s="125"/>
      <c r="AE48" s="283"/>
      <c r="AF48" s="124"/>
      <c r="AG48" s="124"/>
      <c r="AH48" s="125"/>
    </row>
    <row r="49" spans="7:34" x14ac:dyDescent="0.25">
      <c r="G49" s="283"/>
      <c r="H49" s="124"/>
      <c r="I49" s="124"/>
      <c r="J49" s="124"/>
      <c r="K49" s="124"/>
      <c r="L49" s="124"/>
      <c r="M49" s="283"/>
      <c r="N49" s="124"/>
      <c r="O49" s="124"/>
      <c r="P49" s="124"/>
      <c r="Q49" s="283"/>
      <c r="R49" s="124"/>
      <c r="S49" s="124"/>
      <c r="T49" s="125"/>
      <c r="U49" s="124"/>
      <c r="V49" s="124"/>
      <c r="W49" s="124"/>
      <c r="X49" s="124"/>
      <c r="Y49" s="124"/>
      <c r="Z49" s="124"/>
      <c r="AA49" s="283"/>
      <c r="AB49" s="124"/>
      <c r="AC49" s="124"/>
      <c r="AD49" s="125"/>
      <c r="AE49" s="283"/>
      <c r="AF49" s="124"/>
      <c r="AG49" s="124"/>
      <c r="AH49" s="125"/>
    </row>
    <row r="50" spans="7:34" x14ac:dyDescent="0.25">
      <c r="G50" s="285"/>
      <c r="H50" s="190"/>
      <c r="I50" s="190"/>
      <c r="J50" s="190"/>
      <c r="K50" s="190"/>
      <c r="L50" s="190"/>
      <c r="M50" s="285"/>
      <c r="N50" s="190"/>
      <c r="O50" s="190"/>
      <c r="P50" s="190"/>
      <c r="Q50" s="285"/>
      <c r="R50" s="190"/>
      <c r="S50" s="190"/>
      <c r="T50" s="243"/>
      <c r="U50" s="190"/>
      <c r="V50" s="190"/>
      <c r="W50" s="190"/>
      <c r="X50" s="190"/>
      <c r="Y50" s="190"/>
      <c r="Z50" s="190"/>
      <c r="AA50" s="285"/>
      <c r="AB50" s="190"/>
      <c r="AC50" s="190"/>
      <c r="AD50" s="243"/>
      <c r="AE50" s="285"/>
      <c r="AF50" s="190"/>
      <c r="AG50" s="190"/>
      <c r="AH50" s="243"/>
    </row>
    <row r="51" spans="7:34" x14ac:dyDescent="0.25">
      <c r="G51" s="3"/>
      <c r="H51" s="55"/>
      <c r="I51" s="55"/>
      <c r="J51" s="55"/>
      <c r="K51" s="55"/>
      <c r="L51" s="288" t="s">
        <v>1705</v>
      </c>
      <c r="M51" s="55">
        <f>'MAIN LEVEL'!Z36</f>
        <v>0</v>
      </c>
    </row>
  </sheetData>
  <mergeCells count="70">
    <mergeCell ref="S16:T16"/>
    <mergeCell ref="U18:AA18"/>
    <mergeCell ref="G37:L37"/>
    <mergeCell ref="G9:T11"/>
    <mergeCell ref="H20:R20"/>
    <mergeCell ref="H23:R23"/>
    <mergeCell ref="U33:AA33"/>
    <mergeCell ref="H30:R30"/>
    <mergeCell ref="U24:AA24"/>
    <mergeCell ref="H26:R26"/>
    <mergeCell ref="B6:E6"/>
    <mergeCell ref="B30:E30"/>
    <mergeCell ref="H29:R29"/>
    <mergeCell ref="AE37:AH37"/>
    <mergeCell ref="B15:E15"/>
    <mergeCell ref="U37:Z37"/>
    <mergeCell ref="B20:E20"/>
    <mergeCell ref="U19:AA19"/>
    <mergeCell ref="H28:R28"/>
    <mergeCell ref="H27:R27"/>
    <mergeCell ref="U32:AA32"/>
    <mergeCell ref="S30:T30"/>
    <mergeCell ref="G7:AH7"/>
    <mergeCell ref="B8:E8"/>
    <mergeCell ref="S17:T29"/>
    <mergeCell ref="H18:R18"/>
    <mergeCell ref="AA38:AD38"/>
    <mergeCell ref="Q37:T37"/>
    <mergeCell ref="U38:Z38"/>
    <mergeCell ref="U30:AA30"/>
    <mergeCell ref="U27:AA27"/>
    <mergeCell ref="AA37:AD37"/>
    <mergeCell ref="Q38:T38"/>
    <mergeCell ref="B36:E36"/>
    <mergeCell ref="U23:AA23"/>
    <mergeCell ref="B32:E32"/>
    <mergeCell ref="U36:AH36"/>
    <mergeCell ref="H25:R25"/>
    <mergeCell ref="B4:E4"/>
    <mergeCell ref="U26:AA26"/>
    <mergeCell ref="U22:AA22"/>
    <mergeCell ref="B16:E16"/>
    <mergeCell ref="H21:R21"/>
    <mergeCell ref="B18:E18"/>
    <mergeCell ref="H17:R17"/>
    <mergeCell ref="B12:E12"/>
    <mergeCell ref="H16:R16"/>
    <mergeCell ref="U17:AA17"/>
    <mergeCell ref="H19:R19"/>
    <mergeCell ref="H22:R22"/>
    <mergeCell ref="U25:AA25"/>
    <mergeCell ref="B14:E14"/>
    <mergeCell ref="U16:AA16"/>
    <mergeCell ref="B17:E17"/>
    <mergeCell ref="AE38:AH38"/>
    <mergeCell ref="U21:AA21"/>
    <mergeCell ref="B10:E10"/>
    <mergeCell ref="B28:E28"/>
    <mergeCell ref="M37:P37"/>
    <mergeCell ref="G38:L38"/>
    <mergeCell ref="B34:E34"/>
    <mergeCell ref="B13:E13"/>
    <mergeCell ref="U28:AA28"/>
    <mergeCell ref="H24:R24"/>
    <mergeCell ref="G13:AH13"/>
    <mergeCell ref="B19:E19"/>
    <mergeCell ref="M38:P38"/>
    <mergeCell ref="U20:AA20"/>
    <mergeCell ref="U29:AA29"/>
    <mergeCell ref="G36:T36"/>
  </mergeCells>
  <hyperlinks>
    <hyperlink ref="B4" location="PANDUAN!A1" display="PANDUAN" xr:uid="{00000000-0004-0000-7200-000000000000}"/>
    <hyperlink ref="B6" location="'EWS DIRECTORY'!A1" display="EWS DIRECTORY" xr:uid="{00000000-0004-0000-7200-000001000000}"/>
    <hyperlink ref="B8" location="'DATA PEMICU'!A1" display="DATA PEMICU" xr:uid="{00000000-0004-0000-7200-000002000000}"/>
    <hyperlink ref="B10" location="'DATA PENGUJI'!A1" display="DATA PENGUJI" xr:uid="{00000000-0004-0000-7200-000003000000}"/>
    <hyperlink ref="B12" location="'MAIN LEVEL'!A1" display="MAIN LEVEL" xr:uid="{00000000-0004-0000-7200-000004000000}"/>
  </hyperlinks>
  <pageMargins left="0.70866141732283472" right="0.17" top="0.74803149606299213" bottom="0.74803149606299213" header="0.31496062992125978" footer="0.31496062992125978"/>
  <pageSetup paperSize="9" scale="81" orientation="portrait"/>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300-000000000000}">
  <sheetPr codeName="Sheet60">
    <tabColor theme="4" tint="-0.249977111117893"/>
  </sheetPr>
  <dimension ref="A1:CX81"/>
  <sheetViews>
    <sheetView topLeftCell="B26"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7" width="4.109375" customWidth="1"/>
    <col min="8" max="9" width="3.5546875" customWidth="1"/>
    <col min="10" max="10" width="2.6640625" customWidth="1"/>
    <col min="11" max="16" width="3.5546875" customWidth="1"/>
    <col min="17" max="18" width="2.6640625" customWidth="1"/>
    <col min="19" max="19" width="4.5546875" customWidth="1"/>
    <col min="20" max="102" width="3.5546875" customWidth="1"/>
  </cols>
  <sheetData>
    <row r="1" spans="1:102" ht="14.25" customHeight="1" x14ac:dyDescent="0.25">
      <c r="G1" s="178"/>
      <c r="AL1" s="110"/>
      <c r="AM1" s="110"/>
      <c r="AN1" s="110"/>
      <c r="AO1" s="110"/>
      <c r="AP1" s="110"/>
      <c r="AQ1" s="110"/>
      <c r="AR1" s="110"/>
      <c r="AS1" s="110"/>
      <c r="AT1" s="110"/>
      <c r="AU1" s="110"/>
      <c r="AV1" s="110"/>
      <c r="AW1" s="110"/>
      <c r="AX1" s="110"/>
      <c r="AY1" s="110"/>
      <c r="AZ1" s="110"/>
      <c r="BA1" s="110"/>
      <c r="BB1" s="110"/>
      <c r="BC1" s="110"/>
      <c r="BD1" s="110"/>
      <c r="BE1" s="110"/>
      <c r="BF1" s="110"/>
      <c r="BG1" s="110"/>
      <c r="BH1" s="110"/>
      <c r="BI1" s="110"/>
      <c r="BJ1" s="110"/>
      <c r="BK1" s="110"/>
      <c r="BL1" s="110"/>
      <c r="BM1" s="110"/>
      <c r="BN1" s="110"/>
      <c r="BO1" s="110"/>
      <c r="BP1" s="110"/>
      <c r="BQ1" s="110"/>
      <c r="BR1" s="110"/>
      <c r="BS1" s="110"/>
      <c r="BT1" s="110"/>
      <c r="BU1" s="110"/>
      <c r="BV1" s="110"/>
      <c r="BW1" s="110"/>
      <c r="BX1" s="110"/>
      <c r="BY1" s="110"/>
      <c r="BZ1" s="110"/>
      <c r="CA1" s="110"/>
      <c r="CB1" s="110"/>
      <c r="CC1" s="110"/>
      <c r="CD1" s="110"/>
      <c r="CE1" s="110"/>
      <c r="CF1" s="110"/>
      <c r="CG1" s="110"/>
      <c r="CH1" s="110"/>
      <c r="CI1" s="110"/>
      <c r="CJ1" s="110"/>
      <c r="CK1" s="110"/>
      <c r="CL1" s="110"/>
      <c r="CM1" s="110"/>
      <c r="CN1" s="110"/>
      <c r="CO1" s="110"/>
      <c r="CP1" s="110"/>
      <c r="CQ1" s="110"/>
      <c r="CR1" s="110"/>
      <c r="CS1" s="110"/>
      <c r="CT1" s="110"/>
      <c r="CU1" s="110"/>
      <c r="CV1" s="110"/>
      <c r="CW1" s="110"/>
      <c r="CX1" s="110"/>
    </row>
    <row r="2" spans="1:102" ht="14.25" customHeight="1" x14ac:dyDescent="0.25">
      <c r="G2" t="s">
        <v>1674</v>
      </c>
      <c r="AL2" s="110"/>
      <c r="AM2" s="110"/>
      <c r="AN2" s="110"/>
      <c r="AO2" s="110"/>
      <c r="AP2" s="110"/>
      <c r="AQ2" s="110"/>
      <c r="AR2" s="110"/>
      <c r="AS2" s="110"/>
      <c r="AT2" s="110"/>
      <c r="AU2" s="110"/>
      <c r="AV2" s="110"/>
      <c r="AW2" s="110"/>
      <c r="AX2" s="110"/>
      <c r="AY2" s="110"/>
      <c r="AZ2" s="110"/>
      <c r="BA2" s="110"/>
      <c r="BB2" s="110"/>
      <c r="BC2" s="110"/>
      <c r="BD2" s="110"/>
      <c r="BE2" s="110"/>
      <c r="BF2" s="110"/>
      <c r="BG2" s="110"/>
      <c r="BH2" s="110"/>
      <c r="BI2" s="110"/>
      <c r="BJ2" s="110"/>
      <c r="BK2" s="110"/>
      <c r="BL2" s="110"/>
      <c r="BM2" s="110"/>
      <c r="BN2" s="110"/>
      <c r="BO2" s="110"/>
      <c r="BP2" s="110"/>
      <c r="BQ2" s="110"/>
      <c r="BR2" s="110"/>
      <c r="BS2" s="110"/>
      <c r="BT2" s="110"/>
      <c r="BU2" s="110"/>
      <c r="BV2" s="110"/>
      <c r="BW2" s="110"/>
      <c r="BX2" s="110"/>
      <c r="BY2" s="110"/>
      <c r="BZ2" s="110"/>
      <c r="CA2" s="110"/>
      <c r="CB2" s="110"/>
      <c r="CC2" s="110"/>
      <c r="CD2" s="110"/>
      <c r="CE2" s="110"/>
      <c r="CF2" s="110"/>
      <c r="CG2" s="110"/>
      <c r="CH2" s="110"/>
      <c r="CI2" s="110"/>
      <c r="CJ2" s="110"/>
      <c r="CK2" s="110"/>
      <c r="CL2" s="110"/>
      <c r="CM2" s="110"/>
      <c r="CN2" s="110"/>
      <c r="CO2" s="110"/>
      <c r="CP2" s="110"/>
      <c r="CQ2" s="110"/>
      <c r="CR2" s="110"/>
      <c r="CS2" s="110"/>
      <c r="CT2" s="110"/>
      <c r="CU2" s="110"/>
      <c r="CV2" s="110"/>
      <c r="CW2" s="110"/>
      <c r="CX2" s="110"/>
    </row>
    <row r="3" spans="1:102" ht="14.25" customHeight="1" x14ac:dyDescent="0.25">
      <c r="B3" s="111"/>
      <c r="C3" s="111"/>
      <c r="D3" s="111"/>
      <c r="E3" s="111"/>
      <c r="AL3" s="110"/>
      <c r="AM3" s="110"/>
      <c r="AN3" s="110"/>
      <c r="AO3" s="110"/>
      <c r="AP3" s="110"/>
      <c r="AQ3" s="110"/>
      <c r="AR3" s="110"/>
      <c r="AS3" s="110"/>
      <c r="AT3" s="110"/>
      <c r="AU3" s="110"/>
      <c r="AV3" s="110"/>
      <c r="AW3" s="110"/>
      <c r="AX3" s="110"/>
      <c r="AY3" s="110"/>
      <c r="AZ3" s="110"/>
      <c r="BA3" s="110"/>
      <c r="BB3" s="110"/>
      <c r="BC3" s="110"/>
      <c r="BD3" s="110"/>
      <c r="BE3" s="110"/>
      <c r="BF3" s="110"/>
      <c r="BG3" s="110"/>
      <c r="BH3" s="110"/>
      <c r="BI3" s="110"/>
      <c r="BJ3" s="110"/>
      <c r="BK3" s="110"/>
      <c r="BL3" s="110"/>
      <c r="BM3" s="110"/>
      <c r="BN3" s="110"/>
      <c r="BO3" s="110"/>
      <c r="BP3" s="110"/>
      <c r="BQ3" s="110"/>
      <c r="BR3" s="110"/>
      <c r="BS3" s="110"/>
      <c r="BT3" s="110"/>
      <c r="BU3" s="110"/>
      <c r="BV3" s="110"/>
      <c r="BW3" s="110"/>
      <c r="BX3" s="110"/>
      <c r="BY3" s="110"/>
      <c r="BZ3" s="110"/>
      <c r="CA3" s="110"/>
      <c r="CB3" s="110"/>
      <c r="CC3" s="110"/>
      <c r="CD3" s="110"/>
      <c r="CE3" s="110"/>
      <c r="CF3" s="110"/>
      <c r="CG3" s="110"/>
      <c r="CH3" s="110"/>
      <c r="CI3" s="110"/>
      <c r="CJ3" s="110"/>
      <c r="CK3" s="110"/>
      <c r="CL3" s="110"/>
      <c r="CM3" s="110"/>
      <c r="CN3" s="110"/>
      <c r="CO3" s="110"/>
      <c r="CP3" s="110"/>
      <c r="CQ3" s="110"/>
      <c r="CR3" s="110"/>
      <c r="CS3" s="110"/>
      <c r="CT3" s="110"/>
      <c r="CU3" s="110"/>
      <c r="CV3" s="110"/>
      <c r="CW3" s="110"/>
      <c r="CX3" s="110"/>
    </row>
    <row r="4" spans="1:102" ht="14.25" customHeight="1" x14ac:dyDescent="0.25">
      <c r="B4" s="762" t="s">
        <v>79</v>
      </c>
      <c r="C4" s="761"/>
      <c r="D4" s="761"/>
      <c r="E4" s="761"/>
      <c r="AL4" s="110"/>
      <c r="AM4" s="110"/>
      <c r="AN4" s="110"/>
      <c r="AO4" s="110"/>
      <c r="AP4" s="110"/>
      <c r="AQ4" s="110"/>
      <c r="AR4" s="110"/>
      <c r="AS4" s="110"/>
      <c r="AT4" s="110"/>
      <c r="AU4" s="110"/>
      <c r="AV4" s="110"/>
      <c r="AW4" s="110"/>
      <c r="AX4" s="110"/>
      <c r="AY4" s="110"/>
      <c r="AZ4" s="110"/>
      <c r="BA4" s="110"/>
      <c r="BB4" s="110"/>
      <c r="BC4" s="110"/>
      <c r="BD4" s="110"/>
      <c r="BE4" s="110"/>
      <c r="BF4" s="110"/>
      <c r="BG4" s="110"/>
      <c r="BH4" s="110"/>
      <c r="BI4" s="110"/>
      <c r="BJ4" s="110"/>
      <c r="BK4" s="110"/>
      <c r="BL4" s="110"/>
      <c r="BM4" s="110"/>
      <c r="BN4" s="110"/>
      <c r="BO4" s="110"/>
      <c r="BP4" s="110"/>
      <c r="BQ4" s="110"/>
      <c r="BR4" s="110"/>
      <c r="BS4" s="110"/>
      <c r="BT4" s="110"/>
      <c r="BU4" s="110"/>
      <c r="BV4" s="110"/>
      <c r="BW4" s="110"/>
      <c r="BX4" s="110"/>
      <c r="BY4" s="110"/>
      <c r="BZ4" s="110"/>
      <c r="CA4" s="110"/>
      <c r="CB4" s="110"/>
      <c r="CC4" s="110"/>
      <c r="CD4" s="110"/>
      <c r="CE4" s="110"/>
      <c r="CF4" s="110"/>
      <c r="CG4" s="110"/>
      <c r="CH4" s="110"/>
      <c r="CI4" s="110"/>
      <c r="CJ4" s="110"/>
      <c r="CK4" s="110"/>
      <c r="CL4" s="110"/>
      <c r="CM4" s="110"/>
      <c r="CN4" s="110"/>
      <c r="CO4" s="110"/>
      <c r="CP4" s="110"/>
      <c r="CQ4" s="110"/>
      <c r="CR4" s="110"/>
      <c r="CS4" s="110"/>
      <c r="CT4" s="110"/>
      <c r="CU4" s="110"/>
      <c r="CV4" s="110"/>
      <c r="CW4" s="110"/>
      <c r="CX4" s="110"/>
    </row>
    <row r="5" spans="1:102" ht="14.25" customHeight="1" x14ac:dyDescent="0.25">
      <c r="B5" s="111"/>
      <c r="C5" s="111"/>
      <c r="D5" s="111"/>
      <c r="E5" s="111"/>
      <c r="AL5" s="110"/>
      <c r="AM5" s="110"/>
      <c r="AN5" s="110"/>
      <c r="AO5" s="110"/>
      <c r="AP5" s="110"/>
      <c r="AQ5" s="110"/>
      <c r="AR5" s="110"/>
      <c r="AS5" s="110"/>
      <c r="AT5" s="110"/>
      <c r="AU5" s="110"/>
      <c r="AV5" s="110"/>
      <c r="AW5" s="110"/>
      <c r="AX5" s="110"/>
      <c r="AY5" s="110"/>
      <c r="AZ5" s="110"/>
      <c r="BA5" s="110"/>
      <c r="BB5" s="110"/>
      <c r="BC5" s="110"/>
      <c r="BD5" s="110"/>
      <c r="BE5" s="110"/>
      <c r="BF5" s="110"/>
      <c r="BG5" s="110"/>
      <c r="BH5" s="110"/>
      <c r="BI5" s="110"/>
      <c r="BJ5" s="110"/>
      <c r="BK5" s="110"/>
      <c r="BL5" s="110"/>
      <c r="BM5" s="110"/>
      <c r="BN5" s="110"/>
      <c r="BO5" s="110"/>
      <c r="BP5" s="110"/>
      <c r="BQ5" s="110"/>
      <c r="BR5" s="110"/>
      <c r="BS5" s="110"/>
      <c r="BT5" s="110"/>
      <c r="BU5" s="110"/>
      <c r="BV5" s="110"/>
      <c r="BW5" s="110"/>
      <c r="BX5" s="110"/>
      <c r="BY5" s="110"/>
      <c r="BZ5" s="110"/>
      <c r="CA5" s="110"/>
      <c r="CB5" s="110"/>
      <c r="CC5" s="110"/>
      <c r="CD5" s="110"/>
      <c r="CE5" s="110"/>
      <c r="CF5" s="110"/>
      <c r="CG5" s="110"/>
      <c r="CH5" s="110"/>
      <c r="CI5" s="110"/>
      <c r="CJ5" s="110"/>
      <c r="CK5" s="110"/>
      <c r="CL5" s="110"/>
      <c r="CM5" s="110"/>
      <c r="CN5" s="110"/>
      <c r="CO5" s="110"/>
      <c r="CP5" s="110"/>
      <c r="CQ5" s="110"/>
      <c r="CR5" s="110"/>
      <c r="CS5" s="110"/>
      <c r="CT5" s="110"/>
      <c r="CU5" s="110"/>
      <c r="CV5" s="110"/>
      <c r="CW5" s="110"/>
      <c r="CX5" s="110"/>
    </row>
    <row r="6" spans="1:102" ht="14.25" customHeight="1" x14ac:dyDescent="0.25">
      <c r="B6" s="762" t="s">
        <v>87</v>
      </c>
      <c r="C6" s="761"/>
      <c r="D6" s="761"/>
      <c r="E6" s="761"/>
      <c r="AL6" s="110"/>
      <c r="AM6" s="110"/>
      <c r="AN6" s="110"/>
      <c r="AO6" s="110"/>
      <c r="AP6" s="110"/>
      <c r="AQ6" s="110"/>
      <c r="AR6" s="110"/>
      <c r="AS6" s="110"/>
      <c r="AT6" s="110"/>
      <c r="AU6" s="110"/>
      <c r="AV6" s="110"/>
      <c r="AW6" s="110"/>
      <c r="AX6" s="110"/>
      <c r="AY6" s="110"/>
      <c r="AZ6" s="110"/>
      <c r="BA6" s="110"/>
      <c r="BB6" s="110"/>
      <c r="BC6" s="110"/>
      <c r="BD6" s="110"/>
      <c r="BE6" s="110"/>
      <c r="BF6" s="110"/>
      <c r="BG6" s="110"/>
      <c r="BH6" s="110"/>
      <c r="BI6" s="110"/>
      <c r="BJ6" s="110"/>
      <c r="BK6" s="110"/>
      <c r="BL6" s="110"/>
      <c r="BM6" s="110"/>
      <c r="BN6" s="110"/>
      <c r="BO6" s="110"/>
      <c r="BP6" s="110"/>
      <c r="BQ6" s="110"/>
      <c r="BR6" s="110"/>
      <c r="BS6" s="110"/>
      <c r="BT6" s="110"/>
      <c r="BU6" s="110"/>
      <c r="BV6" s="110"/>
      <c r="BW6" s="110"/>
      <c r="BX6" s="110"/>
      <c r="BY6" s="110"/>
      <c r="BZ6" s="110"/>
      <c r="CA6" s="110"/>
      <c r="CB6" s="110"/>
      <c r="CC6" s="110"/>
      <c r="CD6" s="110"/>
      <c r="CE6" s="110"/>
      <c r="CF6" s="110"/>
      <c r="CG6" s="110"/>
      <c r="CH6" s="110"/>
      <c r="CI6" s="110"/>
      <c r="CJ6" s="110"/>
      <c r="CK6" s="110"/>
      <c r="CL6" s="110"/>
      <c r="CM6" s="110"/>
      <c r="CN6" s="110"/>
      <c r="CO6" s="110"/>
      <c r="CP6" s="110"/>
      <c r="CQ6" s="110"/>
      <c r="CR6" s="110"/>
      <c r="CS6" s="110"/>
      <c r="CT6" s="110"/>
      <c r="CU6" s="110"/>
      <c r="CV6" s="110"/>
      <c r="CW6" s="110"/>
      <c r="CX6" s="110"/>
    </row>
    <row r="7" spans="1:102" ht="14.25" customHeight="1" x14ac:dyDescent="0.25">
      <c r="B7" s="111"/>
      <c r="C7" s="111"/>
      <c r="D7" s="111"/>
      <c r="E7" s="111"/>
      <c r="G7" s="960"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110"/>
      <c r="AM7" s="110"/>
      <c r="AN7" s="110"/>
      <c r="AO7" s="110"/>
      <c r="AP7" s="110"/>
      <c r="AQ7" s="110"/>
      <c r="AR7" s="110"/>
      <c r="AS7" s="110"/>
      <c r="AT7" s="110"/>
      <c r="AU7" s="110"/>
      <c r="AV7" s="110"/>
      <c r="AW7" s="110"/>
      <c r="AX7" s="110"/>
      <c r="AY7" s="110"/>
      <c r="AZ7" s="110"/>
      <c r="BA7" s="110"/>
      <c r="BB7" s="110"/>
      <c r="BC7" s="110"/>
      <c r="BD7" s="110"/>
      <c r="BE7" s="110"/>
      <c r="BF7" s="110"/>
      <c r="BG7" s="110"/>
      <c r="BH7" s="110"/>
      <c r="BI7" s="110"/>
      <c r="BJ7" s="110"/>
      <c r="BK7" s="110"/>
      <c r="BL7" s="110"/>
      <c r="BM7" s="110"/>
      <c r="BN7" s="110"/>
      <c r="BO7" s="110"/>
      <c r="BP7" s="110"/>
      <c r="BQ7" s="110"/>
      <c r="BR7" s="110"/>
      <c r="BS7" s="110"/>
      <c r="BT7" s="110"/>
      <c r="BU7" s="110"/>
      <c r="BV7" s="110"/>
      <c r="BW7" s="110"/>
      <c r="BX7" s="110"/>
      <c r="BY7" s="110"/>
      <c r="BZ7" s="110"/>
      <c r="CA7" s="110"/>
      <c r="CB7" s="110"/>
      <c r="CC7" s="110"/>
      <c r="CD7" s="110"/>
      <c r="CE7" s="110"/>
      <c r="CF7" s="110"/>
      <c r="CG7" s="110"/>
      <c r="CH7" s="110"/>
      <c r="CI7" s="110"/>
      <c r="CJ7" s="110"/>
      <c r="CK7" s="110"/>
      <c r="CL7" s="110"/>
      <c r="CM7" s="110"/>
      <c r="CN7" s="110"/>
      <c r="CO7" s="110"/>
      <c r="CP7" s="110"/>
      <c r="CQ7" s="110"/>
      <c r="CR7" s="110"/>
      <c r="CS7" s="110"/>
      <c r="CT7" s="110"/>
      <c r="CU7" s="110"/>
      <c r="CV7" s="110"/>
      <c r="CW7" s="110"/>
      <c r="CX7" s="110"/>
    </row>
    <row r="8" spans="1:102" ht="14.25" customHeight="1" x14ac:dyDescent="0.25">
      <c r="B8" s="762" t="s">
        <v>94</v>
      </c>
      <c r="C8" s="761"/>
      <c r="D8" s="761"/>
      <c r="E8" s="761"/>
      <c r="AL8" s="110"/>
      <c r="AM8" s="110"/>
      <c r="AN8" s="110"/>
      <c r="AO8" s="110"/>
      <c r="AP8" s="110"/>
      <c r="AQ8" s="110"/>
      <c r="AR8" s="110"/>
      <c r="AS8" s="110"/>
      <c r="AT8" s="110"/>
      <c r="AU8" s="110"/>
      <c r="AV8" s="110"/>
      <c r="AW8" s="110"/>
      <c r="AX8" s="110"/>
      <c r="AY8" s="110"/>
      <c r="AZ8" s="110"/>
      <c r="BA8" s="110"/>
      <c r="BB8" s="110"/>
      <c r="BC8" s="110"/>
      <c r="BD8" s="110"/>
      <c r="BE8" s="110"/>
      <c r="BF8" s="110"/>
      <c r="BG8" s="110"/>
      <c r="BH8" s="110"/>
      <c r="BI8" s="110"/>
      <c r="BJ8" s="110"/>
      <c r="BK8" s="110"/>
      <c r="BL8" s="110"/>
      <c r="BM8" s="110"/>
      <c r="BN8" s="110"/>
      <c r="BO8" s="110"/>
      <c r="BP8" s="110"/>
      <c r="BQ8" s="110"/>
      <c r="BR8" s="110"/>
      <c r="BS8" s="110"/>
      <c r="BT8" s="110"/>
      <c r="BU8" s="110"/>
      <c r="BV8" s="110"/>
      <c r="BW8" s="110"/>
      <c r="BX8" s="110"/>
      <c r="BY8" s="110"/>
      <c r="BZ8" s="110"/>
      <c r="CA8" s="110"/>
      <c r="CB8" s="110"/>
      <c r="CC8" s="110"/>
      <c r="CD8" s="110"/>
      <c r="CE8" s="110"/>
      <c r="CF8" s="110"/>
      <c r="CG8" s="110"/>
      <c r="CH8" s="110"/>
      <c r="CI8" s="110"/>
      <c r="CJ8" s="110"/>
      <c r="CK8" s="110"/>
      <c r="CL8" s="110"/>
      <c r="CM8" s="110"/>
      <c r="CN8" s="110"/>
      <c r="CO8" s="110"/>
      <c r="CP8" s="110"/>
      <c r="CQ8" s="110"/>
      <c r="CR8" s="110"/>
      <c r="CS8" s="110"/>
      <c r="CT8" s="110"/>
      <c r="CU8" s="110"/>
      <c r="CV8" s="110"/>
      <c r="CW8" s="110"/>
      <c r="CX8" s="110"/>
    </row>
    <row r="9" spans="1:102" ht="14.25" customHeight="1" x14ac:dyDescent="0.25">
      <c r="B9" s="111"/>
      <c r="C9" s="111"/>
      <c r="D9" s="111"/>
      <c r="E9" s="111"/>
      <c r="G9" s="961" t="str">
        <f>"Pengujian "&amp;'E-1'!G9</f>
        <v>Pengujian Biaya Gaji, Upah, Bonus, Honorarium, THR, Dsb</v>
      </c>
      <c r="H9" s="789"/>
      <c r="I9" s="789"/>
      <c r="J9" s="789"/>
      <c r="K9" s="789"/>
      <c r="L9" s="789"/>
      <c r="M9" s="789"/>
      <c r="N9" s="789"/>
      <c r="O9" s="789"/>
      <c r="P9" s="789"/>
      <c r="Q9" s="789"/>
      <c r="R9" s="789"/>
      <c r="S9" s="789"/>
      <c r="T9" s="789"/>
      <c r="U9" s="789"/>
      <c r="V9" s="789"/>
      <c r="W9" s="789"/>
      <c r="X9" s="789"/>
      <c r="Y9" s="789"/>
      <c r="Z9" s="790"/>
      <c r="AA9" s="179" t="s">
        <v>796</v>
      </c>
      <c r="AB9" s="180"/>
      <c r="AC9" s="180"/>
      <c r="AD9" s="180"/>
      <c r="AE9" s="180"/>
      <c r="AF9" s="180" t="s">
        <v>1678</v>
      </c>
      <c r="AG9" s="182" t="e">
        <f>NAMA_WP</f>
        <v>#N/A</v>
      </c>
      <c r="AH9" s="180"/>
      <c r="AI9" s="180"/>
      <c r="AJ9" s="180"/>
      <c r="AK9" s="180"/>
      <c r="AL9" s="180"/>
      <c r="AM9" s="180"/>
      <c r="AN9" s="180"/>
      <c r="AO9" s="180"/>
      <c r="AP9" s="180"/>
      <c r="AQ9" s="180"/>
      <c r="AR9" s="180"/>
      <c r="AS9" s="180"/>
      <c r="AT9" s="183"/>
      <c r="AU9" s="110"/>
      <c r="AV9" s="110"/>
      <c r="AW9" s="110"/>
      <c r="AX9" s="110"/>
      <c r="AY9" s="110"/>
      <c r="AZ9" s="110"/>
      <c r="BA9" s="110"/>
      <c r="BB9" s="110"/>
      <c r="BC9" s="110"/>
      <c r="BD9" s="110"/>
      <c r="BE9" s="110"/>
      <c r="BF9" s="110"/>
      <c r="BG9" s="110"/>
      <c r="BH9" s="110"/>
      <c r="BI9" s="110"/>
      <c r="BJ9" s="110"/>
      <c r="BK9" s="110"/>
      <c r="BL9" s="110"/>
      <c r="BM9" s="110"/>
      <c r="BN9" s="110"/>
      <c r="BO9" s="110"/>
      <c r="BP9" s="110"/>
      <c r="BQ9" s="110"/>
      <c r="BR9" s="110"/>
      <c r="BS9" s="110"/>
      <c r="BT9" s="110"/>
      <c r="BU9" s="110"/>
      <c r="BV9" s="110"/>
      <c r="BW9" s="110"/>
      <c r="BX9" s="110"/>
      <c r="BY9" s="110"/>
      <c r="BZ9" s="110"/>
      <c r="CA9" s="110"/>
      <c r="CB9" s="110"/>
      <c r="CC9" s="110"/>
      <c r="CD9" s="110"/>
      <c r="CE9" s="110"/>
      <c r="CF9" s="110"/>
      <c r="CG9" s="110"/>
      <c r="CH9" s="110"/>
      <c r="CI9" s="110"/>
      <c r="CJ9" s="110"/>
      <c r="CK9" s="110"/>
      <c r="CL9" s="110"/>
      <c r="CM9" s="110"/>
      <c r="CN9" s="110"/>
      <c r="CO9" s="110"/>
      <c r="CP9" s="110"/>
      <c r="CQ9" s="110"/>
      <c r="CR9" s="110"/>
      <c r="CS9" s="110"/>
      <c r="CT9" s="110"/>
      <c r="CU9" s="110"/>
      <c r="CV9" s="110"/>
      <c r="CW9" s="110"/>
      <c r="CX9" s="110"/>
    </row>
    <row r="10" spans="1:102" ht="14.25" customHeight="1" x14ac:dyDescent="0.25">
      <c r="B10" s="762" t="s">
        <v>101</v>
      </c>
      <c r="C10" s="761"/>
      <c r="D10" s="761"/>
      <c r="E10" s="761"/>
      <c r="G10" s="804"/>
      <c r="H10" s="940"/>
      <c r="I10" s="940"/>
      <c r="J10" s="940"/>
      <c r="K10" s="940"/>
      <c r="L10" s="940"/>
      <c r="M10" s="940"/>
      <c r="N10" s="940"/>
      <c r="O10" s="940"/>
      <c r="P10" s="940"/>
      <c r="Q10" s="940"/>
      <c r="R10" s="940"/>
      <c r="S10" s="940"/>
      <c r="T10" s="940"/>
      <c r="U10" s="940"/>
      <c r="V10" s="940"/>
      <c r="W10" s="940"/>
      <c r="X10" s="940"/>
      <c r="Y10" s="940"/>
      <c r="Z10" s="805"/>
      <c r="AA10" s="184" t="s">
        <v>1401</v>
      </c>
      <c r="AF10" t="s">
        <v>1678</v>
      </c>
      <c r="AG10" s="124" t="e">
        <f>NPWP</f>
        <v>#N/A</v>
      </c>
      <c r="AT10" s="186"/>
      <c r="AU10" s="110"/>
      <c r="AV10" s="110"/>
      <c r="AW10" s="110"/>
      <c r="AX10" s="110"/>
      <c r="AY10" s="110"/>
      <c r="AZ10" s="110"/>
      <c r="BA10" s="110"/>
      <c r="BB10" s="110"/>
      <c r="BC10" s="110"/>
      <c r="BD10" s="110"/>
      <c r="BE10" s="110"/>
      <c r="BF10" s="110"/>
      <c r="BG10" s="110"/>
      <c r="BH10" s="110"/>
      <c r="BI10" s="110"/>
      <c r="BJ10" s="110"/>
      <c r="BK10" s="110"/>
      <c r="BL10" s="110"/>
      <c r="BM10" s="110"/>
      <c r="BN10" s="110"/>
      <c r="BO10" s="110"/>
      <c r="BP10" s="110"/>
      <c r="BQ10" s="110"/>
      <c r="BR10" s="110"/>
      <c r="BS10" s="110"/>
      <c r="BT10" s="110"/>
      <c r="BU10" s="110"/>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row>
    <row r="11" spans="1:102" ht="14.25" customHeight="1" x14ac:dyDescent="0.25">
      <c r="G11" s="806"/>
      <c r="H11" s="794"/>
      <c r="I11" s="794"/>
      <c r="J11" s="794"/>
      <c r="K11" s="794"/>
      <c r="L11" s="794"/>
      <c r="M11" s="794"/>
      <c r="N11" s="794"/>
      <c r="O11" s="794"/>
      <c r="P11" s="794"/>
      <c r="Q11" s="794"/>
      <c r="R11" s="794"/>
      <c r="S11" s="794"/>
      <c r="T11" s="794"/>
      <c r="U11" s="794"/>
      <c r="V11" s="794"/>
      <c r="W11" s="794"/>
      <c r="X11" s="794"/>
      <c r="Y11" s="794"/>
      <c r="Z11" s="807"/>
      <c r="AA11" s="187" t="s">
        <v>1679</v>
      </c>
      <c r="AB11" s="188"/>
      <c r="AC11" s="188"/>
      <c r="AD11" s="188"/>
      <c r="AE11" s="188"/>
      <c r="AF11" s="188" t="s">
        <v>1678</v>
      </c>
      <c r="AG11" s="190" t="e">
        <f>ID_MS_TH_PJK</f>
        <v>#N/A</v>
      </c>
      <c r="AH11" s="188"/>
      <c r="AI11" s="188"/>
      <c r="AJ11" s="188"/>
      <c r="AK11" s="188"/>
      <c r="AL11" s="188"/>
      <c r="AM11" s="188"/>
      <c r="AN11" s="188"/>
      <c r="AO11" s="188"/>
      <c r="AP11" s="188"/>
      <c r="AQ11" s="188"/>
      <c r="AR11" s="188"/>
      <c r="AS11" s="188"/>
      <c r="AT11" s="191"/>
      <c r="AU11" s="110"/>
      <c r="AV11" s="110"/>
      <c r="AW11" s="110"/>
      <c r="AX11" s="110"/>
      <c r="AY11" s="110"/>
      <c r="AZ11" s="110"/>
      <c r="BA11" s="110"/>
      <c r="BB11" s="110"/>
      <c r="BC11" s="110"/>
      <c r="BD11" s="110"/>
      <c r="BE11" s="110"/>
      <c r="BF11" s="110"/>
      <c r="BG11" s="110"/>
      <c r="BH11" s="110"/>
      <c r="BI11" s="110"/>
      <c r="BJ11" s="110"/>
      <c r="BK11" s="110"/>
      <c r="BL11" s="110"/>
      <c r="BM11" s="110"/>
      <c r="BN11" s="110"/>
      <c r="BO11" s="110"/>
      <c r="BP11" s="110"/>
      <c r="BQ11" s="110"/>
      <c r="BR11" s="110"/>
      <c r="BS11" s="110"/>
      <c r="BT11" s="110"/>
      <c r="BU11" s="11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row>
    <row r="12" spans="1:102" ht="14.25" customHeight="1" x14ac:dyDescent="0.25">
      <c r="B12" s="762" t="s">
        <v>106</v>
      </c>
      <c r="C12" s="761"/>
      <c r="D12" s="761"/>
      <c r="E12" s="761"/>
      <c r="AL12" s="110"/>
      <c r="AM12" s="110"/>
      <c r="AN12" s="110"/>
      <c r="AO12" s="110"/>
      <c r="AP12" s="110"/>
      <c r="AQ12" s="110"/>
      <c r="AR12" s="110"/>
      <c r="AS12" s="110"/>
      <c r="AT12" s="110"/>
      <c r="AU12" s="110"/>
      <c r="AV12" s="110"/>
      <c r="AW12" s="110"/>
      <c r="AX12" s="110"/>
      <c r="AY12" s="110"/>
      <c r="AZ12" s="110"/>
      <c r="BA12" s="110"/>
      <c r="BB12" s="110"/>
      <c r="BC12" s="110"/>
      <c r="BD12" s="110"/>
      <c r="BE12" s="110"/>
      <c r="BF12" s="110"/>
      <c r="BG12" s="110"/>
      <c r="BH12" s="110"/>
      <c r="BI12" s="110"/>
      <c r="BJ12" s="110"/>
      <c r="BK12" s="110"/>
      <c r="BL12" s="110"/>
      <c r="BM12" s="110"/>
      <c r="BN12" s="110"/>
      <c r="BO12" s="110"/>
      <c r="BP12" s="110"/>
      <c r="BQ12" s="110"/>
      <c r="BR12" s="110"/>
      <c r="BS12" s="110"/>
      <c r="BT12" s="110"/>
      <c r="BU12" s="110"/>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row>
    <row r="13" spans="1:102" ht="14.25" customHeight="1" x14ac:dyDescent="0.25">
      <c r="B13" s="962" t="str">
        <f>HYPERLINK("#'"&amp;'EWS DIRECTORY'!$J$114&amp;"'!A1",'EWS DIRECTORY'!$J$114)</f>
        <v>E-1</v>
      </c>
      <c r="C13" s="761"/>
      <c r="D13" s="761"/>
      <c r="E13" s="761"/>
      <c r="G13" t="s">
        <v>1775</v>
      </c>
      <c r="AL13" s="110"/>
      <c r="AM13" s="110"/>
      <c r="AN13" s="110"/>
      <c r="AO13" s="110"/>
      <c r="AP13" s="110"/>
      <c r="AQ13" s="110"/>
      <c r="AR13" s="110"/>
      <c r="AS13" s="110"/>
      <c r="AT13" s="110"/>
      <c r="AU13" s="110"/>
      <c r="AV13" s="110"/>
      <c r="AW13" s="110"/>
      <c r="AX13" s="110"/>
      <c r="AY13" s="110"/>
      <c r="AZ13" s="110"/>
      <c r="BA13" s="110"/>
      <c r="BB13" s="110"/>
      <c r="BC13" s="110"/>
      <c r="BD13" s="110"/>
      <c r="BE13" s="110"/>
      <c r="BF13" s="110"/>
      <c r="BG13" s="110"/>
      <c r="BH13" s="110"/>
      <c r="BI13" s="110"/>
      <c r="BJ13" s="110"/>
      <c r="BK13" s="110"/>
      <c r="BL13" s="110"/>
      <c r="BM13" s="110"/>
      <c r="BN13" s="110"/>
      <c r="BO13" s="110"/>
      <c r="BP13" s="110"/>
      <c r="BQ13" s="110"/>
      <c r="BR13" s="110"/>
      <c r="BS13" s="110"/>
      <c r="BT13" s="110"/>
      <c r="BU13" s="110"/>
      <c r="BV13" s="110"/>
      <c r="BW13" s="110"/>
      <c r="BX13" s="110"/>
      <c r="BY13" s="110"/>
      <c r="BZ13" s="110"/>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row>
    <row r="14" spans="1:102" ht="14.25" customHeight="1" x14ac:dyDescent="0.25">
      <c r="B14" s="927" t="str">
        <f>HYPERLINK("#'"&amp;'EWS DIRECTORY'!$J$115&amp;"'!A1",'EWS DIRECTORY'!$J$115)</f>
        <v>E-1-1</v>
      </c>
      <c r="C14" s="761"/>
      <c r="D14" s="761"/>
      <c r="E14" s="761"/>
      <c r="G14" s="949" t="s">
        <v>1445</v>
      </c>
      <c r="H14" s="949" t="s">
        <v>1707</v>
      </c>
      <c r="I14" s="789"/>
      <c r="J14" s="789"/>
      <c r="K14" s="789"/>
      <c r="L14" s="789"/>
      <c r="M14" s="789"/>
      <c r="N14" s="789"/>
      <c r="O14" s="789"/>
      <c r="P14" s="789"/>
      <c r="Q14" s="789"/>
      <c r="R14" s="789"/>
      <c r="S14" s="789"/>
      <c r="T14" s="790"/>
      <c r="U14" s="949" t="s">
        <v>1708</v>
      </c>
      <c r="V14" s="790"/>
      <c r="W14" s="969" t="s">
        <v>1776</v>
      </c>
      <c r="X14" s="764"/>
      <c r="Y14" s="764"/>
      <c r="Z14" s="764"/>
      <c r="AA14" s="764"/>
      <c r="AB14" s="764"/>
      <c r="AC14" s="764"/>
      <c r="AD14" s="764"/>
      <c r="AE14" s="764"/>
      <c r="AF14" s="764"/>
      <c r="AG14" s="764"/>
      <c r="AH14" s="764"/>
      <c r="AI14" s="764"/>
      <c r="AJ14" s="764"/>
      <c r="AK14" s="764"/>
      <c r="AL14" s="764"/>
      <c r="AM14" s="764"/>
      <c r="AN14" s="764"/>
      <c r="AO14" s="764"/>
      <c r="AP14" s="764"/>
      <c r="AQ14" s="764"/>
      <c r="AR14" s="764"/>
      <c r="AS14" s="764"/>
      <c r="AT14" s="764"/>
      <c r="AU14" s="764"/>
      <c r="AV14" s="764"/>
      <c r="AW14" s="764"/>
      <c r="AX14" s="764"/>
      <c r="AY14" s="764"/>
      <c r="AZ14" s="764"/>
      <c r="BA14" s="764"/>
      <c r="BB14" s="764"/>
      <c r="BC14" s="764"/>
      <c r="BD14" s="764"/>
      <c r="BE14" s="764"/>
      <c r="BF14" s="764"/>
      <c r="BG14" s="764"/>
      <c r="BH14" s="764"/>
      <c r="BI14" s="764"/>
      <c r="BJ14" s="764"/>
      <c r="BK14" s="764"/>
      <c r="BL14" s="764"/>
      <c r="BM14" s="764"/>
      <c r="BN14" s="764"/>
      <c r="BO14" s="764"/>
      <c r="BP14" s="764"/>
      <c r="BQ14" s="764"/>
      <c r="BR14" s="764"/>
      <c r="BS14" s="764"/>
      <c r="BT14" s="764"/>
      <c r="BU14" s="764"/>
      <c r="BV14" s="764"/>
      <c r="BW14" s="764"/>
      <c r="BX14" s="764"/>
      <c r="BY14" s="764"/>
      <c r="BZ14" s="764"/>
      <c r="CA14" s="764"/>
      <c r="CB14" s="764"/>
      <c r="CC14" s="764"/>
      <c r="CD14" s="764"/>
      <c r="CE14" s="764"/>
      <c r="CF14" s="764"/>
      <c r="CG14" s="764"/>
      <c r="CH14" s="764"/>
      <c r="CI14" s="764"/>
      <c r="CJ14" s="764"/>
      <c r="CK14" s="764"/>
      <c r="CL14" s="764"/>
      <c r="CM14" s="764"/>
      <c r="CN14" s="764"/>
      <c r="CO14" s="764"/>
      <c r="CP14" s="764"/>
      <c r="CQ14" s="764"/>
      <c r="CR14" s="764"/>
      <c r="CS14" s="765"/>
      <c r="CT14" s="967" t="s">
        <v>1772</v>
      </c>
      <c r="CU14" s="789"/>
      <c r="CV14" s="789"/>
      <c r="CW14" s="789"/>
      <c r="CX14" s="790"/>
    </row>
    <row r="15" spans="1:102" ht="14.25" customHeight="1" x14ac:dyDescent="0.25">
      <c r="B15" s="929" t="str">
        <f>HYPERLINK("#'"&amp;'EWS DIRECTORY'!$J$116&amp;"'!A1",'EWS DIRECTORY'!$J$116)</f>
        <v>E-1-1-1</v>
      </c>
      <c r="C15" s="761"/>
      <c r="D15" s="761"/>
      <c r="E15" s="761"/>
      <c r="G15" s="975"/>
      <c r="H15" s="804"/>
      <c r="I15" s="940"/>
      <c r="J15" s="940"/>
      <c r="K15" s="940"/>
      <c r="L15" s="940"/>
      <c r="M15" s="940"/>
      <c r="N15" s="940"/>
      <c r="O15" s="940"/>
      <c r="P15" s="940"/>
      <c r="Q15" s="940"/>
      <c r="R15" s="940"/>
      <c r="S15" s="940"/>
      <c r="T15" s="805"/>
      <c r="U15" s="804"/>
      <c r="V15" s="805"/>
      <c r="W15" s="949" t="s">
        <v>1777</v>
      </c>
      <c r="X15" s="789"/>
      <c r="Y15" s="789"/>
      <c r="Z15" s="789"/>
      <c r="AA15" s="790"/>
      <c r="AB15" s="963" t="s">
        <v>1778</v>
      </c>
      <c r="AC15" s="764"/>
      <c r="AD15" s="764"/>
      <c r="AE15" s="764"/>
      <c r="AF15" s="764"/>
      <c r="AG15" s="764"/>
      <c r="AH15" s="764"/>
      <c r="AI15" s="764"/>
      <c r="AJ15" s="764"/>
      <c r="AK15" s="764"/>
      <c r="AL15" s="764"/>
      <c r="AM15" s="764"/>
      <c r="AN15" s="764"/>
      <c r="AO15" s="764"/>
      <c r="AP15" s="764"/>
      <c r="AQ15" s="764"/>
      <c r="AR15" s="764"/>
      <c r="AS15" s="764"/>
      <c r="AT15" s="764"/>
      <c r="AU15" s="764"/>
      <c r="AV15" s="764"/>
      <c r="AW15" s="764"/>
      <c r="AX15" s="764"/>
      <c r="AY15" s="764"/>
      <c r="AZ15" s="764"/>
      <c r="BA15" s="764"/>
      <c r="BB15" s="764"/>
      <c r="BC15" s="764"/>
      <c r="BD15" s="764"/>
      <c r="BE15" s="764"/>
      <c r="BF15" s="764"/>
      <c r="BG15" s="764"/>
      <c r="BH15" s="764"/>
      <c r="BI15" s="764"/>
      <c r="BJ15" s="764"/>
      <c r="BK15" s="764"/>
      <c r="BL15" s="764"/>
      <c r="BM15" s="764"/>
      <c r="BN15" s="764"/>
      <c r="BO15" s="764"/>
      <c r="BP15" s="764"/>
      <c r="BQ15" s="764"/>
      <c r="BR15" s="764"/>
      <c r="BS15" s="764"/>
      <c r="BT15" s="764"/>
      <c r="BU15" s="764"/>
      <c r="BV15" s="764"/>
      <c r="BW15" s="764"/>
      <c r="BX15" s="764"/>
      <c r="BY15" s="764"/>
      <c r="BZ15" s="764"/>
      <c r="CA15" s="764"/>
      <c r="CB15" s="764"/>
      <c r="CC15" s="764"/>
      <c r="CD15" s="764"/>
      <c r="CE15" s="764"/>
      <c r="CF15" s="764"/>
      <c r="CG15" s="764"/>
      <c r="CH15" s="764"/>
      <c r="CI15" s="764"/>
      <c r="CJ15" s="764"/>
      <c r="CK15" s="764"/>
      <c r="CL15" s="764"/>
      <c r="CM15" s="764"/>
      <c r="CN15" s="764"/>
      <c r="CO15" s="764"/>
      <c r="CP15" s="764"/>
      <c r="CQ15" s="764"/>
      <c r="CR15" s="764"/>
      <c r="CS15" s="765"/>
      <c r="CT15" s="804"/>
      <c r="CU15" s="940"/>
      <c r="CV15" s="940"/>
      <c r="CW15" s="940"/>
      <c r="CX15" s="805"/>
    </row>
    <row r="16" spans="1:102" ht="14.4" customHeight="1" x14ac:dyDescent="0.25">
      <c r="A16" s="110" t="e" cm="1" vm="3">
        <f t="array" aca="1" ref="A16" ca="1">_xlfn._xlws.FILTER(M16:M50,M16:M50&lt;&gt;"")</f>
        <v>#VALUE!</v>
      </c>
      <c r="B16" s="929" t="str">
        <f>HYPERLINK("#'"&amp;'EWS DIRECTORY'!$J$117&amp;"'!A1",'EWS DIRECTORY'!$J$117)</f>
        <v>E-1-1-2</v>
      </c>
      <c r="C16" s="761"/>
      <c r="D16" s="761"/>
      <c r="E16" s="761"/>
      <c r="G16" s="769"/>
      <c r="H16" s="806"/>
      <c r="I16" s="794"/>
      <c r="J16" s="794"/>
      <c r="K16" s="794"/>
      <c r="L16" s="794"/>
      <c r="M16" s="794"/>
      <c r="N16" s="794"/>
      <c r="O16" s="794"/>
      <c r="P16" s="794"/>
      <c r="Q16" s="794"/>
      <c r="R16" s="794"/>
      <c r="S16" s="794"/>
      <c r="T16" s="807"/>
      <c r="U16" s="806"/>
      <c r="V16" s="807"/>
      <c r="W16" s="806"/>
      <c r="X16" s="794"/>
      <c r="Y16" s="794"/>
      <c r="Z16" s="794"/>
      <c r="AA16" s="807"/>
      <c r="AB16" s="946" t="e">
        <f>MASTER!$N$5</f>
        <v>#N/A</v>
      </c>
      <c r="AC16" s="764"/>
      <c r="AD16" s="764"/>
      <c r="AE16" s="764"/>
      <c r="AF16" s="765"/>
      <c r="AG16" s="946" t="e">
        <f>MASTER!$N$6</f>
        <v>#N/A</v>
      </c>
      <c r="AH16" s="764"/>
      <c r="AI16" s="764"/>
      <c r="AJ16" s="764"/>
      <c r="AK16" s="765"/>
      <c r="AL16" s="946" t="e">
        <f>MASTER!$N$7</f>
        <v>#N/A</v>
      </c>
      <c r="AM16" s="764"/>
      <c r="AN16" s="764"/>
      <c r="AO16" s="764"/>
      <c r="AP16" s="765"/>
      <c r="AQ16" s="946" t="e">
        <f>MASTER!$N$8</f>
        <v>#N/A</v>
      </c>
      <c r="AR16" s="764"/>
      <c r="AS16" s="764"/>
      <c r="AT16" s="764"/>
      <c r="AU16" s="765"/>
      <c r="AV16" s="946" t="e">
        <f>MASTER!$N$9</f>
        <v>#N/A</v>
      </c>
      <c r="AW16" s="764"/>
      <c r="AX16" s="764"/>
      <c r="AY16" s="764"/>
      <c r="AZ16" s="765"/>
      <c r="BA16" s="946" t="e">
        <f>MASTER!$N$10</f>
        <v>#N/A</v>
      </c>
      <c r="BB16" s="764"/>
      <c r="BC16" s="764"/>
      <c r="BD16" s="764"/>
      <c r="BE16" s="765"/>
      <c r="BF16" s="946" t="e">
        <f>MASTER!$N$11</f>
        <v>#N/A</v>
      </c>
      <c r="BG16" s="764"/>
      <c r="BH16" s="764"/>
      <c r="BI16" s="764"/>
      <c r="BJ16" s="765"/>
      <c r="BK16" s="946" t="e">
        <f>MASTER!$N$12</f>
        <v>#N/A</v>
      </c>
      <c r="BL16" s="764"/>
      <c r="BM16" s="764"/>
      <c r="BN16" s="764"/>
      <c r="BO16" s="765"/>
      <c r="BP16" s="946" t="e">
        <f>MASTER!$N$13</f>
        <v>#N/A</v>
      </c>
      <c r="BQ16" s="764"/>
      <c r="BR16" s="764"/>
      <c r="BS16" s="764"/>
      <c r="BT16" s="765"/>
      <c r="BU16" s="946" t="e">
        <f>MASTER!$N$14</f>
        <v>#N/A</v>
      </c>
      <c r="BV16" s="764"/>
      <c r="BW16" s="764"/>
      <c r="BX16" s="764"/>
      <c r="BY16" s="765"/>
      <c r="BZ16" s="946" t="e">
        <f>MASTER!$N$15</f>
        <v>#N/A</v>
      </c>
      <c r="CA16" s="764"/>
      <c r="CB16" s="764"/>
      <c r="CC16" s="764"/>
      <c r="CD16" s="765"/>
      <c r="CE16" s="946" t="e">
        <f>MASTER!$N$16</f>
        <v>#N/A</v>
      </c>
      <c r="CF16" s="764"/>
      <c r="CG16" s="764"/>
      <c r="CH16" s="764"/>
      <c r="CI16" s="765"/>
      <c r="CJ16" s="963" t="s">
        <v>1769</v>
      </c>
      <c r="CK16" s="764"/>
      <c r="CL16" s="764"/>
      <c r="CM16" s="764"/>
      <c r="CN16" s="765"/>
      <c r="CO16" s="963" t="s">
        <v>1770</v>
      </c>
      <c r="CP16" s="764"/>
      <c r="CQ16" s="764"/>
      <c r="CR16" s="764"/>
      <c r="CS16" s="765"/>
      <c r="CT16" s="806"/>
      <c r="CU16" s="794"/>
      <c r="CV16" s="794"/>
      <c r="CW16" s="794"/>
      <c r="CX16" s="807"/>
    </row>
    <row r="17" spans="1:102" ht="14.25" customHeight="1" x14ac:dyDescent="0.25">
      <c r="A17" s="110" t="s">
        <v>2032</v>
      </c>
      <c r="B17" s="929" t="str">
        <f>HYPERLINK("#'"&amp;'EWS DIRECTORY'!$J$118&amp;"'!A1",'EWS DIRECTORY'!$J$118)</f>
        <v>E-1-1-3</v>
      </c>
      <c r="C17" s="761"/>
      <c r="D17" s="761"/>
      <c r="E17" s="761"/>
      <c r="G17" s="289"/>
      <c r="U17" s="436"/>
      <c r="V17" s="204"/>
      <c r="W17" s="952"/>
      <c r="X17" s="940"/>
      <c r="Y17" s="940"/>
      <c r="Z17" s="940"/>
      <c r="AA17" s="805"/>
      <c r="AB17" s="952"/>
      <c r="AC17" s="940"/>
      <c r="AD17" s="940"/>
      <c r="AE17" s="940"/>
      <c r="AF17" s="805"/>
      <c r="AG17" s="952"/>
      <c r="AH17" s="940"/>
      <c r="AI17" s="940"/>
      <c r="AJ17" s="940"/>
      <c r="AK17" s="805"/>
      <c r="AL17" s="952"/>
      <c r="AM17" s="940"/>
      <c r="AN17" s="940"/>
      <c r="AO17" s="940"/>
      <c r="AP17" s="805"/>
      <c r="AQ17" s="952"/>
      <c r="AR17" s="940"/>
      <c r="AS17" s="940"/>
      <c r="AT17" s="940"/>
      <c r="AU17" s="805"/>
      <c r="AV17" s="952"/>
      <c r="AW17" s="940"/>
      <c r="AX17" s="940"/>
      <c r="AY17" s="940"/>
      <c r="AZ17" s="805"/>
      <c r="BA17" s="952"/>
      <c r="BB17" s="940"/>
      <c r="BC17" s="940"/>
      <c r="BD17" s="940"/>
      <c r="BE17" s="805"/>
      <c r="BF17" s="952"/>
      <c r="BG17" s="940"/>
      <c r="BH17" s="940"/>
      <c r="BI17" s="940"/>
      <c r="BJ17" s="805"/>
      <c r="BK17" s="952"/>
      <c r="BL17" s="940"/>
      <c r="BM17" s="940"/>
      <c r="BN17" s="940"/>
      <c r="BO17" s="805"/>
      <c r="BP17" s="952"/>
      <c r="BQ17" s="940"/>
      <c r="BR17" s="940"/>
      <c r="BS17" s="940"/>
      <c r="BT17" s="805"/>
      <c r="BU17" s="952"/>
      <c r="BV17" s="940"/>
      <c r="BW17" s="940"/>
      <c r="BX17" s="940"/>
      <c r="BY17" s="805"/>
      <c r="BZ17" s="952"/>
      <c r="CA17" s="940"/>
      <c r="CB17" s="940"/>
      <c r="CC17" s="940"/>
      <c r="CD17" s="805"/>
      <c r="CE17" s="952"/>
      <c r="CF17" s="940"/>
      <c r="CG17" s="940"/>
      <c r="CH17" s="940"/>
      <c r="CI17" s="805"/>
      <c r="CJ17" s="952"/>
      <c r="CK17" s="940"/>
      <c r="CL17" s="940"/>
      <c r="CM17" s="940"/>
      <c r="CN17" s="805"/>
      <c r="CO17" s="952"/>
      <c r="CP17" s="940"/>
      <c r="CQ17" s="940"/>
      <c r="CR17" s="940"/>
      <c r="CS17" s="805"/>
      <c r="CT17" s="952"/>
      <c r="CU17" s="940"/>
      <c r="CV17" s="940"/>
      <c r="CW17" s="940"/>
      <c r="CX17" s="805"/>
    </row>
    <row r="18" spans="1:102" ht="14.4" customHeight="1" x14ac:dyDescent="0.25">
      <c r="A18" s="110" t="str" cm="1">
        <f t="array" ref="A18:A23">_xlfn._xlws.FILTER(M18:M52,M18:M52&lt;&gt;"")</f>
        <v>Berdasarkan Data Internal dan Eksternal yang dimiliki DJP</v>
      </c>
      <c r="B18" s="929" t="str">
        <f>HYPERLINK("#'"&amp;'EWS DIRECTORY'!$J$119&amp;"'!A1",'EWS DIRECTORY'!$J$119)</f>
        <v>E-1-1-4</v>
      </c>
      <c r="C18" s="761"/>
      <c r="D18" s="761"/>
      <c r="E18" s="761"/>
      <c r="G18" s="52">
        <v>1</v>
      </c>
      <c r="H18" s="944" t="str">
        <f>'E-1'!$G$9</f>
        <v>Biaya Gaji, Upah, Bonus, Honorarium, THR, Dsb</v>
      </c>
      <c r="I18" s="940"/>
      <c r="J18" s="940"/>
      <c r="K18" s="940"/>
      <c r="L18" s="53" t="s">
        <v>1681</v>
      </c>
      <c r="M18" s="1158" t="s">
        <v>1442</v>
      </c>
      <c r="N18" s="940"/>
      <c r="O18" s="940"/>
      <c r="P18" s="940"/>
      <c r="Q18" s="940"/>
      <c r="R18" s="940"/>
      <c r="S18" s="940"/>
      <c r="T18" s="805"/>
      <c r="U18" s="964" t="s">
        <v>319</v>
      </c>
      <c r="V18" s="805"/>
      <c r="W18" s="1157">
        <f>'E-1'!$U$32</f>
        <v>0</v>
      </c>
      <c r="X18" s="940"/>
      <c r="Y18" s="940"/>
      <c r="Z18" s="940"/>
      <c r="AA18" s="805"/>
      <c r="AB18" s="945"/>
      <c r="AC18" s="940"/>
      <c r="AD18" s="940"/>
      <c r="AE18" s="940"/>
      <c r="AF18" s="805"/>
      <c r="AG18" s="945"/>
      <c r="AH18" s="940"/>
      <c r="AI18" s="940"/>
      <c r="AJ18" s="940"/>
      <c r="AK18" s="805"/>
      <c r="AL18" s="945"/>
      <c r="AM18" s="940"/>
      <c r="AN18" s="940"/>
      <c r="AO18" s="940"/>
      <c r="AP18" s="805"/>
      <c r="AQ18" s="945"/>
      <c r="AR18" s="940"/>
      <c r="AS18" s="940"/>
      <c r="AT18" s="940"/>
      <c r="AU18" s="805"/>
      <c r="AV18" s="945"/>
      <c r="AW18" s="940"/>
      <c r="AX18" s="940"/>
      <c r="AY18" s="940"/>
      <c r="AZ18" s="805"/>
      <c r="BA18" s="945"/>
      <c r="BB18" s="940"/>
      <c r="BC18" s="940"/>
      <c r="BD18" s="940"/>
      <c r="BE18" s="805"/>
      <c r="BF18" s="945"/>
      <c r="BG18" s="940"/>
      <c r="BH18" s="940"/>
      <c r="BI18" s="940"/>
      <c r="BJ18" s="805"/>
      <c r="BK18" s="945"/>
      <c r="BL18" s="940"/>
      <c r="BM18" s="940"/>
      <c r="BN18" s="940"/>
      <c r="BO18" s="805"/>
      <c r="BP18" s="945"/>
      <c r="BQ18" s="940"/>
      <c r="BR18" s="940"/>
      <c r="BS18" s="940"/>
      <c r="BT18" s="805"/>
      <c r="BU18" s="945"/>
      <c r="BV18" s="940"/>
      <c r="BW18" s="940"/>
      <c r="BX18" s="940"/>
      <c r="BY18" s="805"/>
      <c r="BZ18" s="945"/>
      <c r="CA18" s="940"/>
      <c r="CB18" s="940"/>
      <c r="CC18" s="940"/>
      <c r="CD18" s="805"/>
      <c r="CE18" s="945"/>
      <c r="CF18" s="940"/>
      <c r="CG18" s="940"/>
      <c r="CH18" s="940"/>
      <c r="CI18" s="805"/>
      <c r="CJ18" s="955">
        <f>'E-1-1-1'!AT24+'E-1-1-1'!AT51</f>
        <v>0</v>
      </c>
      <c r="CK18" s="940"/>
      <c r="CL18" s="940"/>
      <c r="CM18" s="940"/>
      <c r="CN18" s="805"/>
      <c r="CO18" s="955">
        <f>IF(CJ18&gt;0,CJ18,SUM(AB18:CI18))</f>
        <v>0</v>
      </c>
      <c r="CP18" s="940"/>
      <c r="CQ18" s="940"/>
      <c r="CR18" s="940"/>
      <c r="CS18" s="805"/>
      <c r="CT18" s="955">
        <f>CO18-W18</f>
        <v>0</v>
      </c>
      <c r="CU18" s="940"/>
      <c r="CV18" s="940"/>
      <c r="CW18" s="940"/>
      <c r="CX18" s="805"/>
    </row>
    <row r="19" spans="1:102" ht="14.4" customHeight="1" x14ac:dyDescent="0.25">
      <c r="A19" s="110" t="str">
        <v>Berdasarkan Analisis SPT dan Laporan Keuangan</v>
      </c>
      <c r="B19" s="929" t="str">
        <f>HYPERLINK("#'"&amp;'EWS DIRECTORY'!$J$120&amp;"'!A1",'EWS DIRECTORY'!$J$120)</f>
        <v>E-1-1-5</v>
      </c>
      <c r="C19" s="761"/>
      <c r="D19" s="761"/>
      <c r="E19" s="761"/>
      <c r="G19" s="289"/>
      <c r="H19" s="804"/>
      <c r="I19" s="940"/>
      <c r="J19" s="940"/>
      <c r="K19" s="940"/>
      <c r="M19" s="940"/>
      <c r="N19" s="940"/>
      <c r="O19" s="940"/>
      <c r="P19" s="940"/>
      <c r="Q19" s="940"/>
      <c r="R19" s="940"/>
      <c r="S19" s="940"/>
      <c r="T19" s="805"/>
      <c r="U19" s="964"/>
      <c r="V19" s="805"/>
      <c r="W19" s="1157"/>
      <c r="X19" s="940"/>
      <c r="Y19" s="940"/>
      <c r="Z19" s="940"/>
      <c r="AA19" s="805"/>
      <c r="AB19" s="952"/>
      <c r="AC19" s="940"/>
      <c r="AD19" s="940"/>
      <c r="AE19" s="940"/>
      <c r="AF19" s="805"/>
      <c r="AG19" s="952"/>
      <c r="AH19" s="940"/>
      <c r="AI19" s="940"/>
      <c r="AJ19" s="940"/>
      <c r="AK19" s="805"/>
      <c r="AL19" s="952"/>
      <c r="AM19" s="940"/>
      <c r="AN19" s="940"/>
      <c r="AO19" s="940"/>
      <c r="AP19" s="805"/>
      <c r="AQ19" s="952"/>
      <c r="AR19" s="940"/>
      <c r="AS19" s="940"/>
      <c r="AT19" s="940"/>
      <c r="AU19" s="805"/>
      <c r="AV19" s="952"/>
      <c r="AW19" s="940"/>
      <c r="AX19" s="940"/>
      <c r="AY19" s="940"/>
      <c r="AZ19" s="805"/>
      <c r="BA19" s="952"/>
      <c r="BB19" s="940"/>
      <c r="BC19" s="940"/>
      <c r="BD19" s="940"/>
      <c r="BE19" s="805"/>
      <c r="BF19" s="952"/>
      <c r="BG19" s="940"/>
      <c r="BH19" s="940"/>
      <c r="BI19" s="940"/>
      <c r="BJ19" s="805"/>
      <c r="BK19" s="952"/>
      <c r="BL19" s="940"/>
      <c r="BM19" s="940"/>
      <c r="BN19" s="940"/>
      <c r="BO19" s="805"/>
      <c r="BP19" s="952"/>
      <c r="BQ19" s="940"/>
      <c r="BR19" s="940"/>
      <c r="BS19" s="940"/>
      <c r="BT19" s="805"/>
      <c r="BU19" s="952"/>
      <c r="BV19" s="940"/>
      <c r="BW19" s="940"/>
      <c r="BX19" s="940"/>
      <c r="BY19" s="805"/>
      <c r="BZ19" s="952"/>
      <c r="CA19" s="940"/>
      <c r="CB19" s="940"/>
      <c r="CC19" s="940"/>
      <c r="CD19" s="805"/>
      <c r="CE19" s="952"/>
      <c r="CF19" s="940"/>
      <c r="CG19" s="940"/>
      <c r="CH19" s="940"/>
      <c r="CI19" s="805"/>
      <c r="CJ19" s="952"/>
      <c r="CK19" s="940"/>
      <c r="CL19" s="940"/>
      <c r="CM19" s="940"/>
      <c r="CN19" s="805"/>
      <c r="CO19" s="952"/>
      <c r="CP19" s="940"/>
      <c r="CQ19" s="940"/>
      <c r="CR19" s="940"/>
      <c r="CS19" s="805"/>
      <c r="CT19" s="952"/>
      <c r="CU19" s="940"/>
      <c r="CV19" s="940"/>
      <c r="CW19" s="940"/>
      <c r="CX19" s="805"/>
    </row>
    <row r="20" spans="1:102" ht="14.4" customHeight="1" x14ac:dyDescent="0.25">
      <c r="A20" s="110" t="str">
        <v>Berdasarkan pemeriksaan langsung terhadap bukti pendukung</v>
      </c>
      <c r="B20" s="929" t="str">
        <f>HYPERLINK("#'"&amp;'EWS DIRECTORY'!$J$121&amp;"'!A1",'EWS DIRECTORY'!$J$121)</f>
        <v>E-1-1-6</v>
      </c>
      <c r="C20" s="761"/>
      <c r="D20" s="761"/>
      <c r="E20" s="761"/>
      <c r="G20" s="52">
        <v>2</v>
      </c>
      <c r="H20" s="944" t="str">
        <f>'E-1'!$G$9</f>
        <v>Biaya Gaji, Upah, Bonus, Honorarium, THR, Dsb</v>
      </c>
      <c r="I20" s="940"/>
      <c r="J20" s="940"/>
      <c r="K20" s="940"/>
      <c r="L20" s="53" t="s">
        <v>1681</v>
      </c>
      <c r="M20" s="1158" t="s">
        <v>1449</v>
      </c>
      <c r="N20" s="940"/>
      <c r="O20" s="940"/>
      <c r="P20" s="940"/>
      <c r="Q20" s="940"/>
      <c r="R20" s="940"/>
      <c r="S20" s="940"/>
      <c r="T20" s="805"/>
      <c r="U20" s="964" t="s">
        <v>321</v>
      </c>
      <c r="V20" s="805"/>
      <c r="W20" s="1157">
        <f>'E-1'!$U$32</f>
        <v>0</v>
      </c>
      <c r="X20" s="940"/>
      <c r="Y20" s="940"/>
      <c r="Z20" s="940"/>
      <c r="AA20" s="805"/>
      <c r="AB20" s="945"/>
      <c r="AC20" s="940"/>
      <c r="AD20" s="940"/>
      <c r="AE20" s="940"/>
      <c r="AF20" s="805"/>
      <c r="AG20" s="945"/>
      <c r="AH20" s="940"/>
      <c r="AI20" s="940"/>
      <c r="AJ20" s="940"/>
      <c r="AK20" s="805"/>
      <c r="AL20" s="945"/>
      <c r="AM20" s="940"/>
      <c r="AN20" s="940"/>
      <c r="AO20" s="940"/>
      <c r="AP20" s="805"/>
      <c r="AQ20" s="945"/>
      <c r="AR20" s="940"/>
      <c r="AS20" s="940"/>
      <c r="AT20" s="940"/>
      <c r="AU20" s="805"/>
      <c r="AV20" s="945"/>
      <c r="AW20" s="940"/>
      <c r="AX20" s="940"/>
      <c r="AY20" s="940"/>
      <c r="AZ20" s="805"/>
      <c r="BA20" s="945"/>
      <c r="BB20" s="940"/>
      <c r="BC20" s="940"/>
      <c r="BD20" s="940"/>
      <c r="BE20" s="805"/>
      <c r="BF20" s="945"/>
      <c r="BG20" s="940"/>
      <c r="BH20" s="940"/>
      <c r="BI20" s="940"/>
      <c r="BJ20" s="805"/>
      <c r="BK20" s="945"/>
      <c r="BL20" s="940"/>
      <c r="BM20" s="940"/>
      <c r="BN20" s="940"/>
      <c r="BO20" s="805"/>
      <c r="BP20" s="945"/>
      <c r="BQ20" s="940"/>
      <c r="BR20" s="940"/>
      <c r="BS20" s="940"/>
      <c r="BT20" s="805"/>
      <c r="BU20" s="945"/>
      <c r="BV20" s="940"/>
      <c r="BW20" s="940"/>
      <c r="BX20" s="940"/>
      <c r="BY20" s="805"/>
      <c r="BZ20" s="945"/>
      <c r="CA20" s="940"/>
      <c r="CB20" s="940"/>
      <c r="CC20" s="940"/>
      <c r="CD20" s="805"/>
      <c r="CE20" s="945"/>
      <c r="CF20" s="940"/>
      <c r="CG20" s="940"/>
      <c r="CH20" s="940"/>
      <c r="CI20" s="805"/>
      <c r="CJ20" s="955">
        <f>'E-1-1-2'!AO19</f>
        <v>0</v>
      </c>
      <c r="CK20" s="940"/>
      <c r="CL20" s="940"/>
      <c r="CM20" s="940"/>
      <c r="CN20" s="805"/>
      <c r="CO20" s="955">
        <f>IF(CJ20&gt;0,CJ20,SUM(AB20:CI20))</f>
        <v>0</v>
      </c>
      <c r="CP20" s="940"/>
      <c r="CQ20" s="940"/>
      <c r="CR20" s="940"/>
      <c r="CS20" s="805"/>
      <c r="CT20" s="955">
        <f>CO20-W20</f>
        <v>0</v>
      </c>
      <c r="CU20" s="940"/>
      <c r="CV20" s="940"/>
      <c r="CW20" s="940"/>
      <c r="CX20" s="805"/>
    </row>
    <row r="21" spans="1:102" ht="14.4" customHeight="1" x14ac:dyDescent="0.25">
      <c r="A21" s="110" t="str">
        <v>Berdasarkan Analisis Kewajaran dan Kelaziman Usaha</v>
      </c>
      <c r="G21" s="52"/>
      <c r="H21" s="804"/>
      <c r="I21" s="940"/>
      <c r="J21" s="940"/>
      <c r="K21" s="940"/>
      <c r="M21" s="940"/>
      <c r="N21" s="940"/>
      <c r="O21" s="940"/>
      <c r="P21" s="940"/>
      <c r="Q21" s="940"/>
      <c r="R21" s="940"/>
      <c r="S21" s="940"/>
      <c r="T21" s="805"/>
      <c r="U21" s="964"/>
      <c r="V21" s="805"/>
      <c r="W21" s="1157"/>
      <c r="X21" s="940"/>
      <c r="Y21" s="940"/>
      <c r="Z21" s="940"/>
      <c r="AA21" s="805"/>
      <c r="AB21" s="952"/>
      <c r="AC21" s="940"/>
      <c r="AD21" s="940"/>
      <c r="AE21" s="940"/>
      <c r="AF21" s="805"/>
      <c r="AG21" s="952"/>
      <c r="AH21" s="940"/>
      <c r="AI21" s="940"/>
      <c r="AJ21" s="940"/>
      <c r="AK21" s="805"/>
      <c r="AL21" s="952"/>
      <c r="AM21" s="940"/>
      <c r="AN21" s="940"/>
      <c r="AO21" s="940"/>
      <c r="AP21" s="805"/>
      <c r="AQ21" s="952"/>
      <c r="AR21" s="940"/>
      <c r="AS21" s="940"/>
      <c r="AT21" s="940"/>
      <c r="AU21" s="805"/>
      <c r="AV21" s="952"/>
      <c r="AW21" s="940"/>
      <c r="AX21" s="940"/>
      <c r="AY21" s="940"/>
      <c r="AZ21" s="805"/>
      <c r="BA21" s="952"/>
      <c r="BB21" s="940"/>
      <c r="BC21" s="940"/>
      <c r="BD21" s="940"/>
      <c r="BE21" s="805"/>
      <c r="BF21" s="952"/>
      <c r="BG21" s="940"/>
      <c r="BH21" s="940"/>
      <c r="BI21" s="940"/>
      <c r="BJ21" s="805"/>
      <c r="BK21" s="952"/>
      <c r="BL21" s="940"/>
      <c r="BM21" s="940"/>
      <c r="BN21" s="940"/>
      <c r="BO21" s="805"/>
      <c r="BP21" s="952"/>
      <c r="BQ21" s="940"/>
      <c r="BR21" s="940"/>
      <c r="BS21" s="940"/>
      <c r="BT21" s="805"/>
      <c r="BU21" s="952"/>
      <c r="BV21" s="940"/>
      <c r="BW21" s="940"/>
      <c r="BX21" s="940"/>
      <c r="BY21" s="805"/>
      <c r="BZ21" s="952"/>
      <c r="CA21" s="940"/>
      <c r="CB21" s="940"/>
      <c r="CC21" s="940"/>
      <c r="CD21" s="805"/>
      <c r="CE21" s="952"/>
      <c r="CF21" s="940"/>
      <c r="CG21" s="940"/>
      <c r="CH21" s="940"/>
      <c r="CI21" s="805"/>
      <c r="CJ21" s="952"/>
      <c r="CK21" s="940"/>
      <c r="CL21" s="940"/>
      <c r="CM21" s="940"/>
      <c r="CN21" s="805"/>
      <c r="CO21" s="952"/>
      <c r="CP21" s="940"/>
      <c r="CQ21" s="940"/>
      <c r="CR21" s="940"/>
      <c r="CS21" s="805"/>
      <c r="CT21" s="952"/>
      <c r="CU21" s="940"/>
      <c r="CV21" s="940"/>
      <c r="CW21" s="940"/>
      <c r="CX21" s="805"/>
    </row>
    <row r="22" spans="1:102" ht="14.4" customHeight="1" x14ac:dyDescent="0.25">
      <c r="A22" s="110" t="str">
        <v>Berdasarkan Bahan Bukti Pidana</v>
      </c>
      <c r="G22" s="52">
        <v>3</v>
      </c>
      <c r="H22" s="944" t="str">
        <f>'E-1'!$G$9</f>
        <v>Biaya Gaji, Upah, Bonus, Honorarium, THR, Dsb</v>
      </c>
      <c r="I22" s="940"/>
      <c r="J22" s="940"/>
      <c r="K22" s="940"/>
      <c r="L22" s="53" t="s">
        <v>1681</v>
      </c>
      <c r="M22" s="1158" t="s">
        <v>1460</v>
      </c>
      <c r="N22" s="940"/>
      <c r="O22" s="940"/>
      <c r="P22" s="940"/>
      <c r="Q22" s="940"/>
      <c r="R22" s="940"/>
      <c r="S22" s="940"/>
      <c r="T22" s="805"/>
      <c r="U22" s="964" t="s">
        <v>323</v>
      </c>
      <c r="V22" s="805"/>
      <c r="W22" s="1157">
        <f>'E-1'!$U$32</f>
        <v>0</v>
      </c>
      <c r="X22" s="940"/>
      <c r="Y22" s="940"/>
      <c r="Z22" s="940"/>
      <c r="AA22" s="805"/>
      <c r="AB22" s="953">
        <f>SUMIF('E-1-1-3'!$J$24:$M$40,TEXT(AB16,"MM")&amp;TEXT(AB16,"MM")&amp;"*",'E-1-1-3'!$AT$24:$AX$40)</f>
        <v>0</v>
      </c>
      <c r="AC22" s="940"/>
      <c r="AD22" s="940"/>
      <c r="AE22" s="940"/>
      <c r="AF22" s="805"/>
      <c r="AG22" s="953">
        <f>SUMIF('E-1-1-3'!$J$24:$M$40,TEXT(AG16,"MM")&amp;TEXT(AG16,"MM")&amp;"*",'E-1-1-3'!$AT$24:$AX$40)</f>
        <v>0</v>
      </c>
      <c r="AH22" s="940"/>
      <c r="AI22" s="940"/>
      <c r="AJ22" s="940"/>
      <c r="AK22" s="805"/>
      <c r="AL22" s="953">
        <f>SUMIF('E-1-1-3'!$J$24:$M$40,TEXT(AL16,"MM")&amp;TEXT(AL16,"MM")&amp;"*",'E-1-1-3'!$AT$24:$AX$40)</f>
        <v>0</v>
      </c>
      <c r="AM22" s="940"/>
      <c r="AN22" s="940"/>
      <c r="AO22" s="940"/>
      <c r="AP22" s="805"/>
      <c r="AQ22" s="953">
        <f>SUMIF('E-1-1-3'!$J$24:$M$40,TEXT(AQ16,"MM")&amp;TEXT(AQ16,"MM")&amp;"*",'E-1-1-3'!$AT$24:$AX$40)</f>
        <v>0</v>
      </c>
      <c r="AR22" s="940"/>
      <c r="AS22" s="940"/>
      <c r="AT22" s="940"/>
      <c r="AU22" s="805"/>
      <c r="AV22" s="953">
        <f>SUMIF('E-1-1-3'!$J$24:$M$40,TEXT(AV16,"MM")&amp;TEXT(AV16,"MM")&amp;"*",'E-1-1-3'!$AT$24:$AX$40)</f>
        <v>0</v>
      </c>
      <c r="AW22" s="940"/>
      <c r="AX22" s="940"/>
      <c r="AY22" s="940"/>
      <c r="AZ22" s="805"/>
      <c r="BA22" s="953">
        <f>SUMIF('E-1-1-3'!$J$24:$M$40,TEXT(BA16,"MM")&amp;TEXT(BA16,"MM")&amp;"*",'E-1-1-3'!$AT$24:$AX$40)</f>
        <v>0</v>
      </c>
      <c r="BB22" s="940"/>
      <c r="BC22" s="940"/>
      <c r="BD22" s="940"/>
      <c r="BE22" s="805"/>
      <c r="BF22" s="953">
        <f>SUMIF('E-1-1-3'!$J$24:$M$40,TEXT(BF16,"MM")&amp;TEXT(BF16,"MM")&amp;"*",'E-1-1-3'!$AT$24:$AX$40)</f>
        <v>0</v>
      </c>
      <c r="BG22" s="940"/>
      <c r="BH22" s="940"/>
      <c r="BI22" s="940"/>
      <c r="BJ22" s="805"/>
      <c r="BK22" s="953">
        <f>SUMIF('E-1-1-3'!$J$24:$M$40,TEXT(BK16,"MM")&amp;TEXT(BK16,"MM")&amp;"*",'E-1-1-3'!$AT$24:$AX$40)</f>
        <v>0</v>
      </c>
      <c r="BL22" s="940"/>
      <c r="BM22" s="940"/>
      <c r="BN22" s="940"/>
      <c r="BO22" s="805"/>
      <c r="BP22" s="953">
        <f>SUMIF('E-1-1-3'!$J$24:$M$40,TEXT(BP16,"MM")&amp;TEXT(BP16,"MM")&amp;"*",'E-1-1-3'!$AT$24:$AX$40)</f>
        <v>0</v>
      </c>
      <c r="BQ22" s="940"/>
      <c r="BR22" s="940"/>
      <c r="BS22" s="940"/>
      <c r="BT22" s="805"/>
      <c r="BU22" s="953">
        <f>SUMIF('E-1-1-3'!$J$24:$M$40,TEXT(BU16,"MM")&amp;TEXT(BU16,"MM")&amp;"*",'E-1-1-3'!$AT$24:$AX$40)</f>
        <v>0</v>
      </c>
      <c r="BV22" s="940"/>
      <c r="BW22" s="940"/>
      <c r="BX22" s="940"/>
      <c r="BY22" s="805"/>
      <c r="BZ22" s="953">
        <f>SUMIF('E-1-1-3'!$J$24:$M$40,TEXT(BZ16,"MM")&amp;TEXT(BZ16,"MM")&amp;"*",'E-1-1-3'!$AT$24:$AX$40)</f>
        <v>0</v>
      </c>
      <c r="CA22" s="940"/>
      <c r="CB22" s="940"/>
      <c r="CC22" s="940"/>
      <c r="CD22" s="805"/>
      <c r="CE22" s="953">
        <f>SUMIF('E-1-1-3'!$J$24:$M$40,TEXT(CE16,"MM")&amp;TEXT(CE16,"MM")&amp;"*",'E-1-1-3'!$AT$24:$AX$40)</f>
        <v>0</v>
      </c>
      <c r="CF22" s="940"/>
      <c r="CG22" s="940"/>
      <c r="CH22" s="940"/>
      <c r="CI22" s="805"/>
      <c r="CJ22" s="955">
        <f>SUMIF('E-1-1-3'!J20:M36,"0112"&amp;"*",'E-1-1-3'!AT20:AX36)+SUMIF('E-1-1-3'!J20:M36,"0201"&amp;"*",'E-1-1-3'!AT20:AX36)+SUMIF('E-1-1-3'!J20:M36,"0302"&amp;"*",'E-1-1-3'!AT20:AX36)+SUMIF('E-1-1-3'!J20:M36,"0403"&amp;"*",'E-1-1-3'!AT20:AX36)+SUMIF('E-1-1-3'!J20:M36,"0503"&amp;"*",'E-1-1-3'!AT20:AX36)+SUMIF('E-1-1-3'!J20:M36,"0605"&amp;"*",'E-1-1-3'!AT20:AX36)+SUMIF('E-1-1-3'!J20:M36,"0706"&amp;"*",'E-1-1-3'!AT20:AX36)+SUMIF('E-1-1-3'!J20:M36,"0807"&amp;"*",'E-1-1-3'!AT20:AX36)+SUMIF('E-1-1-3'!J20:M36,"0908"&amp;"*",'E-1-1-3'!AT20:AX36)+SUMIF('E-1-1-3'!J20:M36,"1009"&amp;"*",'E-1-1-3'!AT20:AX36)+SUMIF('E-1-1-3'!J20:M36,"1110"&amp;"*",'E-1-1-3'!AT20:AX36)+SUMIF('E-1-1-3'!J20:M36,"1201"&amp;"*",'E-1-1-3'!AT20:AX36)</f>
        <v>0</v>
      </c>
      <c r="CK22" s="940"/>
      <c r="CL22" s="940"/>
      <c r="CM22" s="940"/>
      <c r="CN22" s="805"/>
      <c r="CO22" s="955">
        <f>IF(CJ22&gt;0,CJ22,SUM(AB22:CI22))</f>
        <v>0</v>
      </c>
      <c r="CP22" s="940"/>
      <c r="CQ22" s="940"/>
      <c r="CR22" s="940"/>
      <c r="CS22" s="805"/>
      <c r="CT22" s="955">
        <f>CO22-W22</f>
        <v>0</v>
      </c>
      <c r="CU22" s="940"/>
      <c r="CV22" s="940"/>
      <c r="CW22" s="940"/>
      <c r="CX22" s="805"/>
    </row>
    <row r="23" spans="1:102" ht="14.4" customHeight="1" x14ac:dyDescent="0.25">
      <c r="A23" s="110" t="str">
        <v>Berdasarkan Data Pemicu dan Data Penguji</v>
      </c>
      <c r="G23" s="52"/>
      <c r="H23" s="804"/>
      <c r="I23" s="940"/>
      <c r="J23" s="940"/>
      <c r="K23" s="940"/>
      <c r="M23" s="940"/>
      <c r="N23" s="940"/>
      <c r="O23" s="940"/>
      <c r="P23" s="940"/>
      <c r="Q23" s="940"/>
      <c r="R23" s="940"/>
      <c r="S23" s="940"/>
      <c r="T23" s="805"/>
      <c r="U23" s="964"/>
      <c r="V23" s="805"/>
      <c r="W23" s="1157"/>
      <c r="X23" s="940"/>
      <c r="Y23" s="940"/>
      <c r="Z23" s="940"/>
      <c r="AA23" s="805"/>
      <c r="AB23" s="952"/>
      <c r="AC23" s="940"/>
      <c r="AD23" s="940"/>
      <c r="AE23" s="940"/>
      <c r="AF23" s="805"/>
      <c r="AG23" s="952"/>
      <c r="AH23" s="940"/>
      <c r="AI23" s="940"/>
      <c r="AJ23" s="940"/>
      <c r="AK23" s="805"/>
      <c r="AL23" s="952"/>
      <c r="AM23" s="940"/>
      <c r="AN23" s="940"/>
      <c r="AO23" s="940"/>
      <c r="AP23" s="805"/>
      <c r="AQ23" s="952"/>
      <c r="AR23" s="940"/>
      <c r="AS23" s="940"/>
      <c r="AT23" s="940"/>
      <c r="AU23" s="805"/>
      <c r="AV23" s="952"/>
      <c r="AW23" s="940"/>
      <c r="AX23" s="940"/>
      <c r="AY23" s="940"/>
      <c r="AZ23" s="805"/>
      <c r="BA23" s="952"/>
      <c r="BB23" s="940"/>
      <c r="BC23" s="940"/>
      <c r="BD23" s="940"/>
      <c r="BE23" s="805"/>
      <c r="BF23" s="952"/>
      <c r="BG23" s="940"/>
      <c r="BH23" s="940"/>
      <c r="BI23" s="940"/>
      <c r="BJ23" s="805"/>
      <c r="BK23" s="952"/>
      <c r="BL23" s="940"/>
      <c r="BM23" s="940"/>
      <c r="BN23" s="940"/>
      <c r="BO23" s="805"/>
      <c r="BP23" s="952"/>
      <c r="BQ23" s="940"/>
      <c r="BR23" s="940"/>
      <c r="BS23" s="940"/>
      <c r="BT23" s="805"/>
      <c r="BU23" s="952"/>
      <c r="BV23" s="940"/>
      <c r="BW23" s="940"/>
      <c r="BX23" s="940"/>
      <c r="BY23" s="805"/>
      <c r="BZ23" s="952"/>
      <c r="CA23" s="940"/>
      <c r="CB23" s="940"/>
      <c r="CC23" s="940"/>
      <c r="CD23" s="805"/>
      <c r="CE23" s="952"/>
      <c r="CF23" s="940"/>
      <c r="CG23" s="940"/>
      <c r="CH23" s="940"/>
      <c r="CI23" s="805"/>
      <c r="CJ23" s="952"/>
      <c r="CK23" s="940"/>
      <c r="CL23" s="940"/>
      <c r="CM23" s="940"/>
      <c r="CN23" s="805"/>
      <c r="CO23" s="952"/>
      <c r="CP23" s="940"/>
      <c r="CQ23" s="940"/>
      <c r="CR23" s="940"/>
      <c r="CS23" s="805"/>
      <c r="CT23" s="952"/>
      <c r="CU23" s="940"/>
      <c r="CV23" s="940"/>
      <c r="CW23" s="940"/>
      <c r="CX23" s="805"/>
    </row>
    <row r="24" spans="1:102" ht="14.4" customHeight="1" x14ac:dyDescent="0.25">
      <c r="G24" s="52">
        <v>4</v>
      </c>
      <c r="H24" s="944" t="str">
        <f>'E-1'!$G$9</f>
        <v>Biaya Gaji, Upah, Bonus, Honorarium, THR, Dsb</v>
      </c>
      <c r="I24" s="940"/>
      <c r="J24" s="940"/>
      <c r="K24" s="940"/>
      <c r="L24" s="53" t="s">
        <v>1681</v>
      </c>
      <c r="M24" s="1158" t="s">
        <v>1464</v>
      </c>
      <c r="N24" s="940"/>
      <c r="O24" s="940"/>
      <c r="P24" s="940"/>
      <c r="Q24" s="940"/>
      <c r="R24" s="940"/>
      <c r="S24" s="940"/>
      <c r="T24" s="805"/>
      <c r="U24" s="964" t="s">
        <v>325</v>
      </c>
      <c r="V24" s="805"/>
      <c r="W24" s="1157">
        <f>'E-1'!$U$32</f>
        <v>0</v>
      </c>
      <c r="X24" s="940"/>
      <c r="Y24" s="940"/>
      <c r="Z24" s="940"/>
      <c r="AA24" s="805"/>
      <c r="AB24" s="945"/>
      <c r="AC24" s="940"/>
      <c r="AD24" s="940"/>
      <c r="AE24" s="940"/>
      <c r="AF24" s="805"/>
      <c r="AG24" s="945"/>
      <c r="AH24" s="940"/>
      <c r="AI24" s="940"/>
      <c r="AJ24" s="940"/>
      <c r="AK24" s="805"/>
      <c r="AL24" s="945"/>
      <c r="AM24" s="940"/>
      <c r="AN24" s="940"/>
      <c r="AO24" s="940"/>
      <c r="AP24" s="805"/>
      <c r="AQ24" s="945"/>
      <c r="AR24" s="940"/>
      <c r="AS24" s="940"/>
      <c r="AT24" s="940"/>
      <c r="AU24" s="805"/>
      <c r="AV24" s="945"/>
      <c r="AW24" s="940"/>
      <c r="AX24" s="940"/>
      <c r="AY24" s="940"/>
      <c r="AZ24" s="805"/>
      <c r="BA24" s="945"/>
      <c r="BB24" s="940"/>
      <c r="BC24" s="940"/>
      <c r="BD24" s="940"/>
      <c r="BE24" s="805"/>
      <c r="BF24" s="945"/>
      <c r="BG24" s="940"/>
      <c r="BH24" s="940"/>
      <c r="BI24" s="940"/>
      <c r="BJ24" s="805"/>
      <c r="BK24" s="945"/>
      <c r="BL24" s="940"/>
      <c r="BM24" s="940"/>
      <c r="BN24" s="940"/>
      <c r="BO24" s="805"/>
      <c r="BP24" s="945"/>
      <c r="BQ24" s="940"/>
      <c r="BR24" s="940"/>
      <c r="BS24" s="940"/>
      <c r="BT24" s="805"/>
      <c r="BU24" s="945"/>
      <c r="BV24" s="940"/>
      <c r="BW24" s="940"/>
      <c r="BX24" s="940"/>
      <c r="BY24" s="805"/>
      <c r="BZ24" s="945"/>
      <c r="CA24" s="940"/>
      <c r="CB24" s="940"/>
      <c r="CC24" s="940"/>
      <c r="CD24" s="805"/>
      <c r="CE24" s="945"/>
      <c r="CF24" s="940"/>
      <c r="CG24" s="940"/>
      <c r="CH24" s="940"/>
      <c r="CI24" s="805"/>
      <c r="CJ24" s="955">
        <f>'E-1-1-4'!AK40</f>
        <v>0</v>
      </c>
      <c r="CK24" s="940"/>
      <c r="CL24" s="940"/>
      <c r="CM24" s="940"/>
      <c r="CN24" s="805"/>
      <c r="CO24" s="955">
        <f>IF(CJ24&gt;0,CJ24,SUM(AB24:CI24))</f>
        <v>0</v>
      </c>
      <c r="CP24" s="940"/>
      <c r="CQ24" s="940"/>
      <c r="CR24" s="940"/>
      <c r="CS24" s="805"/>
      <c r="CT24" s="955">
        <f>CO24-W24</f>
        <v>0</v>
      </c>
      <c r="CU24" s="940"/>
      <c r="CV24" s="940"/>
      <c r="CW24" s="940"/>
      <c r="CX24" s="805"/>
    </row>
    <row r="25" spans="1:102" ht="25.5" customHeight="1" x14ac:dyDescent="0.25">
      <c r="G25" s="52"/>
      <c r="H25" s="804"/>
      <c r="I25" s="940"/>
      <c r="J25" s="940"/>
      <c r="K25" s="940"/>
      <c r="M25" s="940"/>
      <c r="N25" s="940"/>
      <c r="O25" s="940"/>
      <c r="P25" s="940"/>
      <c r="Q25" s="940"/>
      <c r="R25" s="940"/>
      <c r="S25" s="940"/>
      <c r="T25" s="805"/>
      <c r="U25" s="964"/>
      <c r="V25" s="805"/>
      <c r="W25" s="1157"/>
      <c r="X25" s="940"/>
      <c r="Y25" s="940"/>
      <c r="Z25" s="940"/>
      <c r="AA25" s="805"/>
      <c r="AB25" s="952"/>
      <c r="AC25" s="940"/>
      <c r="AD25" s="940"/>
      <c r="AE25" s="940"/>
      <c r="AF25" s="805"/>
      <c r="AG25" s="952"/>
      <c r="AH25" s="940"/>
      <c r="AI25" s="940"/>
      <c r="AJ25" s="940"/>
      <c r="AK25" s="805"/>
      <c r="AL25" s="952"/>
      <c r="AM25" s="940"/>
      <c r="AN25" s="940"/>
      <c r="AO25" s="940"/>
      <c r="AP25" s="805"/>
      <c r="AQ25" s="952"/>
      <c r="AR25" s="940"/>
      <c r="AS25" s="940"/>
      <c r="AT25" s="940"/>
      <c r="AU25" s="805"/>
      <c r="AV25" s="952"/>
      <c r="AW25" s="940"/>
      <c r="AX25" s="940"/>
      <c r="AY25" s="940"/>
      <c r="AZ25" s="805"/>
      <c r="BA25" s="952"/>
      <c r="BB25" s="940"/>
      <c r="BC25" s="940"/>
      <c r="BD25" s="940"/>
      <c r="BE25" s="805"/>
      <c r="BF25" s="952"/>
      <c r="BG25" s="940"/>
      <c r="BH25" s="940"/>
      <c r="BI25" s="940"/>
      <c r="BJ25" s="805"/>
      <c r="BK25" s="952"/>
      <c r="BL25" s="940"/>
      <c r="BM25" s="940"/>
      <c r="BN25" s="940"/>
      <c r="BO25" s="805"/>
      <c r="BP25" s="952"/>
      <c r="BQ25" s="940"/>
      <c r="BR25" s="940"/>
      <c r="BS25" s="940"/>
      <c r="BT25" s="805"/>
      <c r="BU25" s="952"/>
      <c r="BV25" s="940"/>
      <c r="BW25" s="940"/>
      <c r="BX25" s="940"/>
      <c r="BY25" s="805"/>
      <c r="BZ25" s="952"/>
      <c r="CA25" s="940"/>
      <c r="CB25" s="940"/>
      <c r="CC25" s="940"/>
      <c r="CD25" s="805"/>
      <c r="CE25" s="952"/>
      <c r="CF25" s="940"/>
      <c r="CG25" s="940"/>
      <c r="CH25" s="940"/>
      <c r="CI25" s="805"/>
      <c r="CJ25" s="952"/>
      <c r="CK25" s="940"/>
      <c r="CL25" s="940"/>
      <c r="CM25" s="940"/>
      <c r="CN25" s="805"/>
      <c r="CO25" s="952"/>
      <c r="CP25" s="940"/>
      <c r="CQ25" s="940"/>
      <c r="CR25" s="940"/>
      <c r="CS25" s="805"/>
      <c r="CT25" s="952"/>
      <c r="CU25" s="940"/>
      <c r="CV25" s="940"/>
      <c r="CW25" s="940"/>
      <c r="CX25" s="805"/>
    </row>
    <row r="26" spans="1:102" ht="14.4" customHeight="1" x14ac:dyDescent="0.25">
      <c r="G26" s="52">
        <v>5</v>
      </c>
      <c r="H26" s="944" t="str">
        <f>'E-1'!$G$9</f>
        <v>Biaya Gaji, Upah, Bonus, Honorarium, THR, Dsb</v>
      </c>
      <c r="I26" s="940"/>
      <c r="J26" s="940"/>
      <c r="K26" s="940"/>
      <c r="L26" s="53" t="s">
        <v>1681</v>
      </c>
      <c r="M26" s="1158" t="s">
        <v>1468</v>
      </c>
      <c r="N26" s="940"/>
      <c r="O26" s="940"/>
      <c r="P26" s="940"/>
      <c r="Q26" s="940"/>
      <c r="R26" s="940"/>
      <c r="S26" s="940"/>
      <c r="T26" s="805"/>
      <c r="U26" s="964" t="s">
        <v>327</v>
      </c>
      <c r="V26" s="805"/>
      <c r="W26" s="1157">
        <f>'E-1'!$U$32</f>
        <v>0</v>
      </c>
      <c r="X26" s="940"/>
      <c r="Y26" s="940"/>
      <c r="Z26" s="940"/>
      <c r="AA26" s="805"/>
      <c r="AB26" s="953">
        <f ca="1">SUMIF('E-1-1-5'!$J$20:$O$34,TEXT(AB16,"MM")&amp;TEXT(AB16,"MM")&amp;"*",'E-1-1-5'!$AL$20:$AP$34)</f>
        <v>0</v>
      </c>
      <c r="AC26" s="940"/>
      <c r="AD26" s="940"/>
      <c r="AE26" s="940"/>
      <c r="AF26" s="805"/>
      <c r="AG26" s="953">
        <f ca="1">SUMIF('E-1-1-5'!$J$20:$O$34,TEXT(AG16,"MM")&amp;TEXT(AG16,"MM")&amp;"*",'E-1-1-5'!$AL$20:$AP$34)</f>
        <v>0</v>
      </c>
      <c r="AH26" s="940"/>
      <c r="AI26" s="940"/>
      <c r="AJ26" s="940"/>
      <c r="AK26" s="805"/>
      <c r="AL26" s="953">
        <f ca="1">SUMIF('E-1-1-5'!$J$20:$O$34,TEXT(AL16,"MM")&amp;TEXT(AL16,"MM")&amp;"*",'E-1-1-5'!$AL$20:$AP$34)</f>
        <v>0</v>
      </c>
      <c r="AM26" s="940"/>
      <c r="AN26" s="940"/>
      <c r="AO26" s="940"/>
      <c r="AP26" s="805"/>
      <c r="AQ26" s="953">
        <f ca="1">SUMIF('E-1-1-5'!$J$20:$O$34,TEXT(AQ16,"MM")&amp;TEXT(AQ16,"MM")&amp;"*",'E-1-1-5'!$AL$20:$AP$34)</f>
        <v>0</v>
      </c>
      <c r="AR26" s="940"/>
      <c r="AS26" s="940"/>
      <c r="AT26" s="940"/>
      <c r="AU26" s="805"/>
      <c r="AV26" s="953">
        <f ca="1">SUMIF('E-1-1-5'!$J$20:$O$34,TEXT(AV16,"MM")&amp;TEXT(AV16,"MM")&amp;"*",'E-1-1-5'!$AL$20:$AP$34)</f>
        <v>0</v>
      </c>
      <c r="AW26" s="940"/>
      <c r="AX26" s="940"/>
      <c r="AY26" s="940"/>
      <c r="AZ26" s="805"/>
      <c r="BA26" s="953">
        <f ca="1">SUMIF('E-1-1-5'!$J$20:$O$34,TEXT(BA16,"MM")&amp;TEXT(BA16,"MM")&amp;"*",'E-1-1-5'!$AL$20:$AP$34)</f>
        <v>0</v>
      </c>
      <c r="BB26" s="940"/>
      <c r="BC26" s="940"/>
      <c r="BD26" s="940"/>
      <c r="BE26" s="805"/>
      <c r="BF26" s="953">
        <f ca="1">SUMIF('E-1-1-5'!$J$20:$O$34,TEXT(BF16,"MM")&amp;TEXT(BF16,"MM")&amp;"*",'E-1-1-5'!$AL$20:$AP$34)</f>
        <v>0</v>
      </c>
      <c r="BG26" s="940"/>
      <c r="BH26" s="940"/>
      <c r="BI26" s="940"/>
      <c r="BJ26" s="805"/>
      <c r="BK26" s="953">
        <f ca="1">SUMIF('E-1-1-5'!$J$20:$O$34,TEXT(BK16,"MM")&amp;TEXT(BK16,"MM")&amp;"*",'E-1-1-5'!$AL$20:$AP$34)</f>
        <v>0</v>
      </c>
      <c r="BL26" s="940"/>
      <c r="BM26" s="940"/>
      <c r="BN26" s="940"/>
      <c r="BO26" s="805"/>
      <c r="BP26" s="953">
        <f ca="1">SUMIF('E-1-1-5'!$J$20:$O$34,TEXT(BP16,"MM")&amp;TEXT(BP16,"MM")&amp;"*",'E-1-1-5'!$AL$20:$AP$34)</f>
        <v>0</v>
      </c>
      <c r="BQ26" s="940"/>
      <c r="BR26" s="940"/>
      <c r="BS26" s="940"/>
      <c r="BT26" s="805"/>
      <c r="BU26" s="953">
        <f ca="1">SUMIF('E-1-1-5'!$J$20:$O$34,TEXT(BU16,"MM")&amp;TEXT(BU16,"MM")&amp;"*",'E-1-1-5'!$AL$20:$AP$34)</f>
        <v>0</v>
      </c>
      <c r="BV26" s="940"/>
      <c r="BW26" s="940"/>
      <c r="BX26" s="940"/>
      <c r="BY26" s="805"/>
      <c r="BZ26" s="953">
        <f ca="1">SUMIF('E-1-1-5'!$J$20:$O$34,TEXT(BZ16,"MM")&amp;TEXT(BZ16,"MM")&amp;"*",'E-1-1-5'!$AL$20:$AP$34)</f>
        <v>0</v>
      </c>
      <c r="CA26" s="940"/>
      <c r="CB26" s="940"/>
      <c r="CC26" s="940"/>
      <c r="CD26" s="805"/>
      <c r="CE26" s="953">
        <f ca="1">SUMIF('E-1-1-5'!$J$20:$O$34,TEXT(CE16,"MM")&amp;TEXT(CE16,"MM")&amp;"*",'E-1-1-5'!$AL$20:$AP$34)</f>
        <v>0</v>
      </c>
      <c r="CF26" s="940"/>
      <c r="CG26" s="940"/>
      <c r="CH26" s="940"/>
      <c r="CI26" s="805"/>
      <c r="CJ26" s="955">
        <f ca="1">SUMIF('E-1-1-5'!J20:O34,"0112"&amp;"*",'E-1-1-5'!AL20:AP34)+SUMIF('E-1-1-5'!J20:O34,"0201"&amp;"*",'E-1-1-5'!AL20:AP34)+SUMIF('E-1-1-5'!J20:O34,"0302"&amp;"*",'E-1-1-5'!AL20:AP34)+SUMIF('E-1-1-5'!J20:O34,"0403"&amp;"*",'E-1-1-5'!AL20:AP34)+SUMIF('E-1-1-5'!J20:O34,"0503"&amp;"*",'E-1-1-5'!AL20:AP34)+SUMIF('E-1-1-5'!J20:O34,"0605"&amp;"*",'E-1-1-5'!AL20:AP34)+SUMIF('E-1-1-5'!J20:O34,"0706"&amp;"*",'E-1-1-5'!AL20:AP34)+SUMIF('E-1-1-5'!J20:O34,"0807"&amp;"*",'E-1-1-5'!AL20:AP34)+SUMIF('E-1-1-5'!J20:O34,"0908"&amp;"*",'E-1-1-5'!AL20:AP34)+SUMIF('E-1-1-5'!J20:O34,"1009"&amp;"*",'E-1-1-5'!AL20:AP34)+SUMIF('E-1-1-5'!J20:O34,"1110"&amp;"*",'E-1-1-5'!AL20:AP34)+SUMIF('E-1-1-5'!J20:O34,"1201"&amp;"*",'E-1-1-5'!AL20:AP34)</f>
        <v>0</v>
      </c>
      <c r="CK26" s="940"/>
      <c r="CL26" s="940"/>
      <c r="CM26" s="940"/>
      <c r="CN26" s="805"/>
      <c r="CO26" s="955">
        <f ca="1">IF(CJ26&gt;0,CJ26,SUM(AB26:CI26))</f>
        <v>0</v>
      </c>
      <c r="CP26" s="940"/>
      <c r="CQ26" s="940"/>
      <c r="CR26" s="940"/>
      <c r="CS26" s="805"/>
      <c r="CT26" s="955">
        <f ca="1">CO26-W26</f>
        <v>0</v>
      </c>
      <c r="CU26" s="940"/>
      <c r="CV26" s="940"/>
      <c r="CW26" s="940"/>
      <c r="CX26" s="805"/>
    </row>
    <row r="27" spans="1:102" ht="14.25" customHeight="1" x14ac:dyDescent="0.25">
      <c r="G27" s="52"/>
      <c r="H27" s="804"/>
      <c r="I27" s="940"/>
      <c r="J27" s="940"/>
      <c r="K27" s="940"/>
      <c r="M27" s="940"/>
      <c r="N27" s="940"/>
      <c r="O27" s="940"/>
      <c r="P27" s="940"/>
      <c r="Q27" s="940"/>
      <c r="R27" s="940"/>
      <c r="S27" s="940"/>
      <c r="T27" s="805"/>
      <c r="U27" s="964"/>
      <c r="V27" s="805"/>
      <c r="W27" s="1157"/>
      <c r="X27" s="940"/>
      <c r="Y27" s="940"/>
      <c r="Z27" s="940"/>
      <c r="AA27" s="805"/>
      <c r="AB27" s="952"/>
      <c r="AC27" s="940"/>
      <c r="AD27" s="940"/>
      <c r="AE27" s="940"/>
      <c r="AF27" s="805"/>
      <c r="AG27" s="952"/>
      <c r="AH27" s="940"/>
      <c r="AI27" s="940"/>
      <c r="AJ27" s="940"/>
      <c r="AK27" s="805"/>
      <c r="AL27" s="952"/>
      <c r="AM27" s="940"/>
      <c r="AN27" s="940"/>
      <c r="AO27" s="940"/>
      <c r="AP27" s="805"/>
      <c r="AQ27" s="952"/>
      <c r="AR27" s="940"/>
      <c r="AS27" s="940"/>
      <c r="AT27" s="940"/>
      <c r="AU27" s="805"/>
      <c r="AV27" s="952"/>
      <c r="AW27" s="940"/>
      <c r="AX27" s="940"/>
      <c r="AY27" s="940"/>
      <c r="AZ27" s="805"/>
      <c r="BA27" s="952"/>
      <c r="BB27" s="940"/>
      <c r="BC27" s="940"/>
      <c r="BD27" s="940"/>
      <c r="BE27" s="805"/>
      <c r="BF27" s="952"/>
      <c r="BG27" s="940"/>
      <c r="BH27" s="940"/>
      <c r="BI27" s="940"/>
      <c r="BJ27" s="805"/>
      <c r="BK27" s="952"/>
      <c r="BL27" s="940"/>
      <c r="BM27" s="940"/>
      <c r="BN27" s="940"/>
      <c r="BO27" s="805"/>
      <c r="BP27" s="952"/>
      <c r="BQ27" s="940"/>
      <c r="BR27" s="940"/>
      <c r="BS27" s="940"/>
      <c r="BT27" s="805"/>
      <c r="BU27" s="952"/>
      <c r="BV27" s="940"/>
      <c r="BW27" s="940"/>
      <c r="BX27" s="940"/>
      <c r="BY27" s="805"/>
      <c r="BZ27" s="952"/>
      <c r="CA27" s="940"/>
      <c r="CB27" s="940"/>
      <c r="CC27" s="940"/>
      <c r="CD27" s="805"/>
      <c r="CE27" s="952"/>
      <c r="CF27" s="940"/>
      <c r="CG27" s="940"/>
      <c r="CH27" s="940"/>
      <c r="CI27" s="805"/>
      <c r="CJ27" s="952"/>
      <c r="CK27" s="940"/>
      <c r="CL27" s="940"/>
      <c r="CM27" s="940"/>
      <c r="CN27" s="805"/>
      <c r="CO27" s="952"/>
      <c r="CP27" s="940"/>
      <c r="CQ27" s="940"/>
      <c r="CR27" s="940"/>
      <c r="CS27" s="805"/>
      <c r="CT27" s="952"/>
      <c r="CU27" s="940"/>
      <c r="CV27" s="940"/>
      <c r="CW27" s="940"/>
      <c r="CX27" s="805"/>
    </row>
    <row r="28" spans="1:102" ht="14.4" customHeight="1" x14ac:dyDescent="0.25">
      <c r="B28" s="760"/>
      <c r="C28" s="761"/>
      <c r="D28" s="761"/>
      <c r="E28" s="761"/>
      <c r="G28" s="52">
        <v>6</v>
      </c>
      <c r="H28" s="944" t="str">
        <f>'E-1'!$G$9</f>
        <v>Biaya Gaji, Upah, Bonus, Honorarium, THR, Dsb</v>
      </c>
      <c r="I28" s="940"/>
      <c r="J28" s="940"/>
      <c r="K28" s="940"/>
      <c r="L28" s="53" t="s">
        <v>1681</v>
      </c>
      <c r="M28" s="1158" t="s">
        <v>1472</v>
      </c>
      <c r="N28" s="940"/>
      <c r="O28" s="940"/>
      <c r="P28" s="940"/>
      <c r="Q28" s="940"/>
      <c r="R28" s="940"/>
      <c r="S28" s="940"/>
      <c r="T28" s="805"/>
      <c r="U28" s="964" t="s">
        <v>329</v>
      </c>
      <c r="V28" s="805"/>
      <c r="W28" s="1157">
        <f>'E-1'!$U$32</f>
        <v>0</v>
      </c>
      <c r="X28" s="940"/>
      <c r="Y28" s="940"/>
      <c r="Z28" s="940"/>
      <c r="AA28" s="805"/>
      <c r="AB28" s="945"/>
      <c r="AC28" s="940"/>
      <c r="AD28" s="940"/>
      <c r="AE28" s="940"/>
      <c r="AF28" s="805"/>
      <c r="AG28" s="945"/>
      <c r="AH28" s="940"/>
      <c r="AI28" s="940"/>
      <c r="AJ28" s="940"/>
      <c r="AK28" s="805"/>
      <c r="AL28" s="945"/>
      <c r="AM28" s="940"/>
      <c r="AN28" s="940"/>
      <c r="AO28" s="940"/>
      <c r="AP28" s="805"/>
      <c r="AQ28" s="945"/>
      <c r="AR28" s="940"/>
      <c r="AS28" s="940"/>
      <c r="AT28" s="940"/>
      <c r="AU28" s="805"/>
      <c r="AV28" s="945"/>
      <c r="AW28" s="940"/>
      <c r="AX28" s="940"/>
      <c r="AY28" s="940"/>
      <c r="AZ28" s="805"/>
      <c r="BA28" s="945"/>
      <c r="BB28" s="940"/>
      <c r="BC28" s="940"/>
      <c r="BD28" s="940"/>
      <c r="BE28" s="805"/>
      <c r="BF28" s="945"/>
      <c r="BG28" s="940"/>
      <c r="BH28" s="940"/>
      <c r="BI28" s="940"/>
      <c r="BJ28" s="805"/>
      <c r="BK28" s="945"/>
      <c r="BL28" s="940"/>
      <c r="BM28" s="940"/>
      <c r="BN28" s="940"/>
      <c r="BO28" s="805"/>
      <c r="BP28" s="945"/>
      <c r="BQ28" s="940"/>
      <c r="BR28" s="940"/>
      <c r="BS28" s="940"/>
      <c r="BT28" s="805"/>
      <c r="BU28" s="945"/>
      <c r="BV28" s="940"/>
      <c r="BW28" s="940"/>
      <c r="BX28" s="940"/>
      <c r="BY28" s="805"/>
      <c r="BZ28" s="945"/>
      <c r="CA28" s="940"/>
      <c r="CB28" s="940"/>
      <c r="CC28" s="940"/>
      <c r="CD28" s="805"/>
      <c r="CE28" s="945"/>
      <c r="CF28" s="940"/>
      <c r="CG28" s="940"/>
      <c r="CH28" s="940"/>
      <c r="CI28" s="805"/>
      <c r="CJ28" s="955" t="e">
        <f>'E-1-1-6'!#REF!</f>
        <v>#REF!</v>
      </c>
      <c r="CK28" s="940"/>
      <c r="CL28" s="940"/>
      <c r="CM28" s="940"/>
      <c r="CN28" s="805"/>
      <c r="CO28" s="955" t="e">
        <f>IF(CJ28&gt;0,CJ28,SUM(AB28:CI28))</f>
        <v>#REF!</v>
      </c>
      <c r="CP28" s="940"/>
      <c r="CQ28" s="940"/>
      <c r="CR28" s="940"/>
      <c r="CS28" s="805"/>
      <c r="CT28" s="955" t="e">
        <f>CO28-W28</f>
        <v>#REF!</v>
      </c>
      <c r="CU28" s="940"/>
      <c r="CV28" s="940"/>
      <c r="CW28" s="940"/>
      <c r="CX28" s="805"/>
    </row>
    <row r="29" spans="1:102" ht="14.4" customHeight="1" x14ac:dyDescent="0.25">
      <c r="G29" s="52"/>
      <c r="H29" s="804"/>
      <c r="I29" s="940"/>
      <c r="J29" s="940"/>
      <c r="K29" s="940"/>
      <c r="M29" s="940"/>
      <c r="N29" s="940"/>
      <c r="O29" s="940"/>
      <c r="P29" s="940"/>
      <c r="Q29" s="940"/>
      <c r="R29" s="940"/>
      <c r="S29" s="940"/>
      <c r="T29" s="805"/>
      <c r="U29" s="964"/>
      <c r="V29" s="805"/>
      <c r="W29" s="950"/>
      <c r="X29" s="940"/>
      <c r="Y29" s="940"/>
      <c r="Z29" s="940"/>
      <c r="AA29" s="805"/>
      <c r="AB29" s="952"/>
      <c r="AC29" s="940"/>
      <c r="AD29" s="940"/>
      <c r="AE29" s="940"/>
      <c r="AF29" s="805"/>
      <c r="AG29" s="952"/>
      <c r="AH29" s="940"/>
      <c r="AI29" s="940"/>
      <c r="AJ29" s="940"/>
      <c r="AK29" s="805"/>
      <c r="AL29" s="952"/>
      <c r="AM29" s="940"/>
      <c r="AN29" s="940"/>
      <c r="AO29" s="940"/>
      <c r="AP29" s="805"/>
      <c r="AQ29" s="952"/>
      <c r="AR29" s="940"/>
      <c r="AS29" s="940"/>
      <c r="AT29" s="940"/>
      <c r="AU29" s="805"/>
      <c r="AV29" s="952"/>
      <c r="AW29" s="940"/>
      <c r="AX29" s="940"/>
      <c r="AY29" s="940"/>
      <c r="AZ29" s="805"/>
      <c r="BA29" s="952"/>
      <c r="BB29" s="940"/>
      <c r="BC29" s="940"/>
      <c r="BD29" s="940"/>
      <c r="BE29" s="805"/>
      <c r="BF29" s="952"/>
      <c r="BG29" s="940"/>
      <c r="BH29" s="940"/>
      <c r="BI29" s="940"/>
      <c r="BJ29" s="805"/>
      <c r="BK29" s="952"/>
      <c r="BL29" s="940"/>
      <c r="BM29" s="940"/>
      <c r="BN29" s="940"/>
      <c r="BO29" s="805"/>
      <c r="BP29" s="952"/>
      <c r="BQ29" s="940"/>
      <c r="BR29" s="940"/>
      <c r="BS29" s="940"/>
      <c r="BT29" s="805"/>
      <c r="BU29" s="952"/>
      <c r="BV29" s="940"/>
      <c r="BW29" s="940"/>
      <c r="BX29" s="940"/>
      <c r="BY29" s="805"/>
      <c r="BZ29" s="952"/>
      <c r="CA29" s="940"/>
      <c r="CB29" s="940"/>
      <c r="CC29" s="940"/>
      <c r="CD29" s="805"/>
      <c r="CE29" s="952"/>
      <c r="CF29" s="940"/>
      <c r="CG29" s="940"/>
      <c r="CH29" s="940"/>
      <c r="CI29" s="805"/>
      <c r="CJ29" s="952"/>
      <c r="CK29" s="940"/>
      <c r="CL29" s="940"/>
      <c r="CM29" s="940"/>
      <c r="CN29" s="805"/>
      <c r="CO29" s="952"/>
      <c r="CP29" s="940"/>
      <c r="CQ29" s="940"/>
      <c r="CR29" s="940"/>
      <c r="CS29" s="805"/>
      <c r="CT29" s="952"/>
      <c r="CU29" s="940"/>
      <c r="CV29" s="940"/>
      <c r="CW29" s="940"/>
      <c r="CX29" s="805"/>
    </row>
    <row r="30" spans="1:102" ht="14.25" customHeight="1" thickBot="1" x14ac:dyDescent="0.3">
      <c r="G30" s="290"/>
      <c r="H30" s="291"/>
      <c r="I30" s="291"/>
      <c r="J30" s="291"/>
      <c r="K30" s="291"/>
      <c r="L30" s="291"/>
      <c r="M30" s="291"/>
      <c r="N30" s="291"/>
      <c r="O30" s="291"/>
      <c r="P30" s="291"/>
      <c r="Q30" s="291"/>
      <c r="R30" s="291"/>
      <c r="S30" s="291"/>
      <c r="T30" s="291"/>
      <c r="U30" s="292"/>
      <c r="V30" s="293"/>
      <c r="W30" s="941"/>
      <c r="X30" s="942"/>
      <c r="Y30" s="942"/>
      <c r="Z30" s="942"/>
      <c r="AA30" s="943"/>
      <c r="AB30" s="941"/>
      <c r="AC30" s="942"/>
      <c r="AD30" s="942"/>
      <c r="AE30" s="942"/>
      <c r="AF30" s="943"/>
      <c r="AG30" s="941"/>
      <c r="AH30" s="942"/>
      <c r="AI30" s="942"/>
      <c r="AJ30" s="942"/>
      <c r="AK30" s="943"/>
      <c r="AL30" s="941"/>
      <c r="AM30" s="942"/>
      <c r="AN30" s="942"/>
      <c r="AO30" s="942"/>
      <c r="AP30" s="943"/>
      <c r="AQ30" s="941"/>
      <c r="AR30" s="942"/>
      <c r="AS30" s="942"/>
      <c r="AT30" s="942"/>
      <c r="AU30" s="943"/>
      <c r="AV30" s="941"/>
      <c r="AW30" s="942"/>
      <c r="AX30" s="942"/>
      <c r="AY30" s="942"/>
      <c r="AZ30" s="943"/>
      <c r="BA30" s="941"/>
      <c r="BB30" s="942"/>
      <c r="BC30" s="942"/>
      <c r="BD30" s="942"/>
      <c r="BE30" s="943"/>
      <c r="BF30" s="941"/>
      <c r="BG30" s="942"/>
      <c r="BH30" s="942"/>
      <c r="BI30" s="942"/>
      <c r="BJ30" s="943"/>
      <c r="BK30" s="941"/>
      <c r="BL30" s="942"/>
      <c r="BM30" s="942"/>
      <c r="BN30" s="942"/>
      <c r="BO30" s="943"/>
      <c r="BP30" s="941"/>
      <c r="BQ30" s="942"/>
      <c r="BR30" s="942"/>
      <c r="BS30" s="942"/>
      <c r="BT30" s="943"/>
      <c r="BU30" s="941"/>
      <c r="BV30" s="942"/>
      <c r="BW30" s="942"/>
      <c r="BX30" s="942"/>
      <c r="BY30" s="943"/>
      <c r="BZ30" s="941"/>
      <c r="CA30" s="942"/>
      <c r="CB30" s="942"/>
      <c r="CC30" s="942"/>
      <c r="CD30" s="943"/>
      <c r="CE30" s="941"/>
      <c r="CF30" s="942"/>
      <c r="CG30" s="942"/>
      <c r="CH30" s="942"/>
      <c r="CI30" s="943"/>
      <c r="CJ30" s="941"/>
      <c r="CK30" s="942"/>
      <c r="CL30" s="942"/>
      <c r="CM30" s="942"/>
      <c r="CN30" s="943"/>
      <c r="CO30" s="941"/>
      <c r="CP30" s="942"/>
      <c r="CQ30" s="942"/>
      <c r="CR30" s="942"/>
      <c r="CS30" s="943"/>
      <c r="CT30" s="941"/>
      <c r="CU30" s="942"/>
      <c r="CV30" s="942"/>
      <c r="CW30" s="942"/>
      <c r="CX30" s="943"/>
    </row>
    <row r="31" spans="1:102" ht="15" customHeight="1" thickTop="1" x14ac:dyDescent="0.25">
      <c r="AL31" s="110"/>
      <c r="AM31" s="110"/>
      <c r="AN31" s="110"/>
      <c r="AO31" s="110"/>
      <c r="AP31" s="110"/>
      <c r="AQ31" s="110"/>
      <c r="AR31" s="110"/>
      <c r="AS31" s="110"/>
      <c r="AT31" s="110"/>
      <c r="AU31" s="110"/>
      <c r="AV31" s="110"/>
      <c r="AW31" s="110"/>
      <c r="AX31" s="110"/>
      <c r="AY31" s="110"/>
      <c r="AZ31" s="110"/>
      <c r="BA31" s="110"/>
      <c r="BB31" s="110"/>
      <c r="BC31" s="110"/>
      <c r="BD31" s="110"/>
      <c r="BE31" s="110"/>
      <c r="BF31" s="110"/>
      <c r="BG31" s="110"/>
      <c r="BH31" s="110"/>
      <c r="BI31" s="110"/>
      <c r="BJ31" s="110"/>
      <c r="BK31" s="110"/>
      <c r="BL31" s="110"/>
      <c r="BM31" s="110"/>
      <c r="BN31" s="110"/>
      <c r="BO31" s="110"/>
      <c r="BP31" s="110"/>
      <c r="BQ31" s="110"/>
      <c r="BR31" s="110"/>
      <c r="BS31" s="110"/>
      <c r="BT31" s="110"/>
      <c r="BU31" s="110"/>
      <c r="BV31" s="110"/>
      <c r="BW31" s="110"/>
      <c r="BX31" s="110"/>
      <c r="BY31" s="110"/>
      <c r="BZ31" s="110"/>
      <c r="CA31" s="110"/>
      <c r="CB31" s="110"/>
      <c r="CC31" s="110"/>
      <c r="CD31" s="110"/>
      <c r="CE31" s="110"/>
      <c r="CF31" s="110"/>
      <c r="CG31" s="110"/>
      <c r="CH31" s="110"/>
      <c r="CI31" s="110"/>
      <c r="CJ31" s="110"/>
      <c r="CK31" s="110"/>
      <c r="CL31" s="110"/>
      <c r="CM31" s="110"/>
      <c r="CN31" s="110"/>
      <c r="CO31" s="110"/>
      <c r="CP31" s="110"/>
      <c r="CQ31" s="110"/>
      <c r="CR31" s="110"/>
      <c r="CS31" s="110"/>
      <c r="CT31" s="110"/>
      <c r="CU31" s="110"/>
      <c r="CV31" s="110"/>
      <c r="CW31" s="110"/>
      <c r="CX31" s="110"/>
    </row>
    <row r="32" spans="1:102" ht="15" customHeight="1" x14ac:dyDescent="0.25">
      <c r="G32" s="198" t="s">
        <v>1779</v>
      </c>
      <c r="H32" s="199"/>
      <c r="I32" s="199"/>
      <c r="J32" s="199"/>
      <c r="K32" s="199"/>
      <c r="L32" s="199"/>
      <c r="M32" s="199"/>
      <c r="N32" s="199"/>
      <c r="O32" s="199"/>
      <c r="P32" s="199"/>
      <c r="Q32" s="199"/>
      <c r="R32" s="199"/>
      <c r="S32" s="199"/>
      <c r="T32" s="199"/>
      <c r="U32" s="199"/>
      <c r="V32" s="199"/>
      <c r="W32" s="199"/>
      <c r="X32" s="199"/>
      <c r="Y32" s="199"/>
      <c r="Z32" s="199"/>
      <c r="AA32" s="199"/>
      <c r="AB32" s="199"/>
      <c r="AC32" s="199"/>
      <c r="AD32" s="199"/>
      <c r="AE32" s="199"/>
      <c r="AF32" s="199"/>
      <c r="AG32" s="199"/>
      <c r="AH32" s="199"/>
      <c r="AI32" s="199"/>
      <c r="AJ32" s="199"/>
      <c r="AK32" s="200"/>
      <c r="AL32" s="110"/>
      <c r="AM32" s="110"/>
      <c r="AN32" s="110"/>
      <c r="AO32" s="110"/>
      <c r="AP32" s="110"/>
      <c r="AQ32" s="110"/>
      <c r="AR32" s="110"/>
      <c r="AS32" s="110"/>
      <c r="AT32" s="110"/>
      <c r="AU32" s="110"/>
      <c r="AV32" s="110"/>
      <c r="AW32" s="110"/>
      <c r="AX32" s="110"/>
      <c r="AY32" s="110"/>
      <c r="AZ32" s="110"/>
      <c r="BA32" s="110"/>
      <c r="BB32" s="110"/>
      <c r="BC32" s="110"/>
      <c r="BD32" s="110"/>
      <c r="BE32" s="110"/>
      <c r="BF32" s="110"/>
      <c r="BG32" s="110"/>
      <c r="BH32" s="110"/>
      <c r="BI32" s="110"/>
      <c r="BJ32" s="110"/>
      <c r="BK32" s="110"/>
      <c r="BL32" s="110"/>
      <c r="BM32" s="110"/>
      <c r="BN32" s="110"/>
      <c r="BO32" s="110"/>
      <c r="BP32" s="110"/>
      <c r="BQ32" s="110"/>
      <c r="BR32" s="110"/>
      <c r="BS32" s="110"/>
      <c r="BT32" s="110"/>
      <c r="BU32" s="110"/>
      <c r="BV32" s="110"/>
      <c r="BW32" s="110"/>
      <c r="BX32" s="110"/>
      <c r="BY32" s="110"/>
      <c r="BZ32" s="110"/>
      <c r="CA32" s="110"/>
      <c r="CB32" s="110"/>
      <c r="CC32" s="110"/>
      <c r="CD32" s="110"/>
      <c r="CE32" s="110"/>
      <c r="CF32" s="110"/>
      <c r="CG32" s="110"/>
      <c r="CH32" s="110"/>
      <c r="CI32" s="110"/>
      <c r="CJ32" s="110"/>
      <c r="CK32" s="110"/>
      <c r="CL32" s="110"/>
      <c r="CM32" s="110"/>
      <c r="CN32" s="110"/>
      <c r="CO32" s="110"/>
      <c r="CP32" s="110"/>
      <c r="CQ32" s="110"/>
      <c r="CR32" s="110"/>
      <c r="CS32" s="110"/>
      <c r="CT32" s="110"/>
      <c r="CU32" s="110"/>
      <c r="CV32" s="110"/>
      <c r="CW32" s="110"/>
      <c r="CX32" s="110"/>
    </row>
    <row r="33" spans="7:102" ht="15" customHeight="1" x14ac:dyDescent="0.25">
      <c r="G33" s="201" t="s">
        <v>1445</v>
      </c>
      <c r="H33" s="970" t="s">
        <v>1780</v>
      </c>
      <c r="I33" s="764"/>
      <c r="J33" s="764"/>
      <c r="K33" s="764"/>
      <c r="L33" s="764"/>
      <c r="M33" s="764"/>
      <c r="N33" s="764"/>
      <c r="O33" s="764"/>
      <c r="P33" s="764"/>
      <c r="Q33" s="764"/>
      <c r="R33" s="764"/>
      <c r="S33" s="764"/>
      <c r="T33" s="764"/>
      <c r="U33" s="764"/>
      <c r="V33" s="764"/>
      <c r="W33" s="764"/>
      <c r="X33" s="764"/>
      <c r="Y33" s="764"/>
      <c r="Z33" s="764"/>
      <c r="AA33" s="764"/>
      <c r="AB33" s="764"/>
      <c r="AC33" s="764"/>
      <c r="AD33" s="764"/>
      <c r="AE33" s="764"/>
      <c r="AF33" s="764"/>
      <c r="AG33" s="764"/>
      <c r="AH33" s="764"/>
      <c r="AI33" s="764"/>
      <c r="AJ33" s="764"/>
      <c r="AK33" s="765"/>
      <c r="AL33" s="110"/>
      <c r="AM33" s="110"/>
      <c r="AN33" s="110"/>
      <c r="AO33" s="110"/>
      <c r="AP33" s="110"/>
      <c r="AQ33" s="110"/>
      <c r="AR33" s="110"/>
      <c r="AS33" s="110"/>
      <c r="AT33" s="110"/>
      <c r="AU33" s="110"/>
      <c r="AV33" s="110"/>
      <c r="AW33" s="110"/>
      <c r="AX33" s="110"/>
      <c r="AY33" s="110"/>
      <c r="AZ33" s="110"/>
      <c r="BA33" s="110"/>
      <c r="BB33" s="110"/>
      <c r="BC33" s="110"/>
      <c r="BD33" s="110"/>
      <c r="BE33" s="110"/>
      <c r="BF33" s="110"/>
      <c r="BG33" s="110"/>
      <c r="BH33" s="110"/>
      <c r="BI33" s="110"/>
      <c r="BJ33" s="110"/>
      <c r="BK33" s="110"/>
      <c r="BL33" s="110"/>
      <c r="BM33" s="110"/>
      <c r="BN33" s="110"/>
      <c r="BO33" s="110"/>
      <c r="BP33" s="110"/>
      <c r="BQ33" s="110"/>
      <c r="BR33" s="110"/>
      <c r="BS33" s="110"/>
      <c r="BT33" s="110"/>
      <c r="BU33" s="110"/>
      <c r="BV33" s="110"/>
      <c r="BW33" s="110"/>
      <c r="BX33" s="110"/>
      <c r="BY33" s="110"/>
      <c r="BZ33" s="110"/>
      <c r="CA33" s="110"/>
      <c r="CB33" s="110"/>
      <c r="CC33" s="110"/>
      <c r="CD33" s="110"/>
      <c r="CE33" s="110"/>
      <c r="CF33" s="110"/>
      <c r="CG33" s="110"/>
      <c r="CH33" s="110"/>
      <c r="CI33" s="110"/>
      <c r="CJ33" s="110"/>
      <c r="CK33" s="110"/>
      <c r="CL33" s="110"/>
      <c r="CM33" s="110"/>
      <c r="CN33" s="110"/>
      <c r="CO33" s="110"/>
      <c r="CP33" s="110"/>
      <c r="CQ33" s="110"/>
      <c r="CR33" s="110"/>
      <c r="CS33" s="110"/>
      <c r="CT33" s="110"/>
      <c r="CU33" s="110"/>
      <c r="CV33" s="110"/>
      <c r="CW33" s="110"/>
      <c r="CX33" s="110"/>
    </row>
    <row r="34" spans="7:102" ht="15" customHeight="1" x14ac:dyDescent="0.25">
      <c r="G34" s="520" t="s">
        <v>1781</v>
      </c>
      <c r="H34" s="971" t="str">
        <f>"Berdasarkan hasil pengujian-pengujian tersebut, pemeriksaan atas "&amp;H18&amp;"  disimpulkan sebagai berikut :"</f>
        <v>Berdasarkan hasil pengujian-pengujian tersebut, pemeriksaan atas Biaya Gaji, Upah, Bonus, Honorarium, THR, Dsb  disimpulkan sebagai berikut :</v>
      </c>
      <c r="I34" s="789"/>
      <c r="J34" s="789"/>
      <c r="K34" s="789"/>
      <c r="L34" s="789"/>
      <c r="M34" s="789"/>
      <c r="N34" s="789"/>
      <c r="O34" s="789"/>
      <c r="P34" s="789"/>
      <c r="Q34" s="789"/>
      <c r="R34" s="789"/>
      <c r="S34" s="789"/>
      <c r="T34" s="789"/>
      <c r="U34" s="789"/>
      <c r="V34" s="789"/>
      <c r="W34" s="789"/>
      <c r="X34" s="789"/>
      <c r="Y34" s="789"/>
      <c r="Z34" s="789"/>
      <c r="AA34" s="789"/>
      <c r="AB34" s="789"/>
      <c r="AC34" s="789"/>
      <c r="AD34" s="789"/>
      <c r="AE34" s="789"/>
      <c r="AF34" s="789"/>
      <c r="AG34" s="789"/>
      <c r="AH34" s="789"/>
      <c r="AI34" s="789"/>
      <c r="AJ34" s="789"/>
      <c r="AK34" s="790"/>
      <c r="AL34" s="110"/>
      <c r="AM34" s="110"/>
      <c r="AN34" s="110"/>
      <c r="AO34" s="110"/>
      <c r="AP34" s="110"/>
      <c r="AQ34" s="110"/>
      <c r="AR34" s="110"/>
      <c r="AS34" s="110"/>
      <c r="AT34" s="110"/>
      <c r="AU34" s="110"/>
      <c r="AV34" s="110"/>
      <c r="AW34" s="110"/>
      <c r="AX34" s="110"/>
      <c r="AY34" s="110"/>
      <c r="AZ34" s="110"/>
      <c r="BA34" s="110"/>
      <c r="BB34" s="110"/>
      <c r="BC34" s="110"/>
      <c r="BD34" s="110"/>
      <c r="BE34" s="110"/>
      <c r="BF34" s="110"/>
      <c r="BG34" s="110"/>
      <c r="BH34" s="110"/>
      <c r="BI34" s="110"/>
      <c r="BJ34" s="110"/>
      <c r="BK34" s="110"/>
      <c r="BL34" s="110"/>
      <c r="BM34" s="110"/>
      <c r="BN34" s="110"/>
      <c r="BO34" s="110"/>
      <c r="BP34" s="110"/>
      <c r="BQ34" s="110"/>
      <c r="BR34" s="110"/>
      <c r="BS34" s="110"/>
      <c r="BT34" s="110"/>
      <c r="BU34" s="110"/>
      <c r="BV34" s="110"/>
      <c r="BW34" s="110"/>
      <c r="BX34" s="110"/>
      <c r="BY34" s="110"/>
      <c r="BZ34" s="110"/>
      <c r="CA34" s="110"/>
      <c r="CB34" s="110"/>
      <c r="CC34" s="110"/>
      <c r="CD34" s="110"/>
      <c r="CE34" s="110"/>
      <c r="CF34" s="110"/>
      <c r="CG34" s="110"/>
      <c r="CH34" s="110"/>
      <c r="CI34" s="110"/>
      <c r="CJ34" s="110"/>
      <c r="CK34" s="110"/>
      <c r="CL34" s="110"/>
      <c r="CM34" s="110"/>
      <c r="CN34" s="110"/>
      <c r="CO34" s="110"/>
      <c r="CP34" s="110"/>
      <c r="CQ34" s="110"/>
      <c r="CR34" s="110"/>
      <c r="CS34" s="110"/>
      <c r="CT34" s="110"/>
      <c r="CU34" s="110"/>
      <c r="CV34" s="110"/>
      <c r="CW34" s="110"/>
      <c r="CX34" s="110"/>
    </row>
    <row r="35" spans="7:102" ht="15" customHeight="1" x14ac:dyDescent="0.25">
      <c r="G35" s="521"/>
      <c r="H35" s="804"/>
      <c r="I35" s="940"/>
      <c r="J35" s="940"/>
      <c r="K35" s="940"/>
      <c r="L35" s="940"/>
      <c r="M35" s="940"/>
      <c r="N35" s="940"/>
      <c r="O35" s="940"/>
      <c r="P35" s="940"/>
      <c r="Q35" s="940"/>
      <c r="R35" s="940"/>
      <c r="S35" s="940"/>
      <c r="T35" s="940"/>
      <c r="U35" s="940"/>
      <c r="V35" s="940"/>
      <c r="W35" s="940"/>
      <c r="X35" s="940"/>
      <c r="Y35" s="940"/>
      <c r="Z35" s="940"/>
      <c r="AA35" s="940"/>
      <c r="AB35" s="940"/>
      <c r="AC35" s="940"/>
      <c r="AD35" s="940"/>
      <c r="AE35" s="940"/>
      <c r="AF35" s="940"/>
      <c r="AG35" s="940"/>
      <c r="AH35" s="940"/>
      <c r="AI35" s="940"/>
      <c r="AJ35" s="940"/>
      <c r="AK35" s="805"/>
      <c r="AL35" s="110"/>
      <c r="AM35" s="110"/>
      <c r="AN35" s="110"/>
      <c r="AO35" s="110"/>
      <c r="AP35" s="110"/>
      <c r="AQ35" s="110"/>
      <c r="AR35" s="110"/>
      <c r="AS35" s="110"/>
      <c r="AT35" s="110"/>
      <c r="AU35" s="110"/>
      <c r="AV35" s="110"/>
      <c r="AW35" s="110"/>
      <c r="AX35" s="110"/>
      <c r="AY35" s="110"/>
      <c r="AZ35" s="110"/>
      <c r="BA35" s="110"/>
      <c r="BB35" s="110"/>
      <c r="BC35" s="110"/>
      <c r="BD35" s="110"/>
      <c r="BE35" s="110"/>
      <c r="BF35" s="110"/>
      <c r="BG35" s="110"/>
      <c r="BH35" s="110"/>
      <c r="BI35" s="110"/>
      <c r="BJ35" s="110"/>
      <c r="BK35" s="110"/>
      <c r="BL35" s="110"/>
      <c r="BM35" s="110"/>
      <c r="BN35" s="110"/>
      <c r="BO35" s="110"/>
      <c r="BP35" s="110"/>
      <c r="BQ35" s="110"/>
      <c r="BR35" s="110"/>
      <c r="BS35" s="110"/>
      <c r="BT35" s="110"/>
      <c r="BU35" s="110"/>
      <c r="BV35" s="110"/>
      <c r="BW35" s="110"/>
      <c r="BX35" s="110"/>
      <c r="BY35" s="110"/>
      <c r="BZ35" s="110"/>
      <c r="CA35" s="110"/>
      <c r="CB35" s="110"/>
      <c r="CC35" s="110"/>
      <c r="CD35" s="110"/>
      <c r="CE35" s="110"/>
      <c r="CF35" s="110"/>
      <c r="CG35" s="110"/>
      <c r="CH35" s="110"/>
      <c r="CI35" s="110"/>
      <c r="CJ35" s="110"/>
      <c r="CK35" s="110"/>
      <c r="CL35" s="110"/>
      <c r="CM35" s="110"/>
      <c r="CN35" s="110"/>
      <c r="CO35" s="110"/>
      <c r="CP35" s="110"/>
      <c r="CQ35" s="110"/>
      <c r="CR35" s="110"/>
      <c r="CS35" s="110"/>
      <c r="CT35" s="110"/>
      <c r="CU35" s="110"/>
      <c r="CV35" s="110"/>
      <c r="CW35" s="110"/>
      <c r="CX35" s="110"/>
    </row>
    <row r="36" spans="7:102" ht="15" customHeight="1" x14ac:dyDescent="0.25">
      <c r="G36" s="521"/>
      <c r="H36" s="202" t="str">
        <f>H18&amp;" menurut pemeriksa :"</f>
        <v>Biaya Gaji, Upah, Bonus, Honorarium, THR, Dsb menurut pemeriksa :</v>
      </c>
      <c r="I36" s="203"/>
      <c r="J36" s="203"/>
      <c r="K36" s="203"/>
      <c r="L36" s="203"/>
      <c r="M36" s="203"/>
      <c r="N36" s="203"/>
      <c r="O36" s="203"/>
      <c r="P36" s="203"/>
      <c r="Q36" s="203"/>
      <c r="R36" s="203"/>
      <c r="S36" s="203"/>
      <c r="T36" s="203"/>
      <c r="U36" s="203"/>
      <c r="V36" s="203"/>
      <c r="W36" s="203"/>
      <c r="X36" s="203"/>
      <c r="Y36" s="203"/>
      <c r="Z36" s="203"/>
      <c r="AA36" s="203"/>
      <c r="AB36" s="203"/>
      <c r="AK36" s="186"/>
      <c r="AL36" s="110"/>
      <c r="AM36" s="110"/>
      <c r="AN36" s="110"/>
      <c r="AO36" s="110"/>
      <c r="AP36" s="110"/>
      <c r="AQ36" s="110"/>
      <c r="AR36" s="110"/>
      <c r="AS36" s="110"/>
      <c r="AT36" s="110"/>
      <c r="AU36" s="110"/>
      <c r="AV36" s="110"/>
      <c r="AW36" s="110"/>
      <c r="AX36" s="110"/>
      <c r="AY36" s="110"/>
      <c r="AZ36" s="110"/>
      <c r="BA36" s="110"/>
      <c r="BB36" s="110"/>
      <c r="BC36" s="110"/>
      <c r="BD36" s="110"/>
      <c r="BE36" s="110"/>
      <c r="BF36" s="110"/>
      <c r="BG36" s="110"/>
      <c r="BH36" s="110"/>
      <c r="BI36" s="110"/>
      <c r="BJ36" s="110"/>
      <c r="BK36" s="110"/>
      <c r="BL36" s="110"/>
      <c r="BM36" s="110"/>
      <c r="BN36" s="110"/>
      <c r="BO36" s="110"/>
      <c r="BP36" s="110"/>
      <c r="BQ36" s="110"/>
      <c r="BR36" s="110"/>
      <c r="BS36" s="110"/>
      <c r="BT36" s="110"/>
      <c r="BU36" s="110"/>
      <c r="BV36" s="110"/>
      <c r="BW36" s="110"/>
      <c r="BX36" s="110"/>
      <c r="BY36" s="110"/>
      <c r="BZ36" s="110"/>
      <c r="CA36" s="110"/>
      <c r="CB36" s="110"/>
      <c r="CC36" s="110"/>
      <c r="CD36" s="110"/>
      <c r="CE36" s="110"/>
      <c r="CF36" s="110"/>
      <c r="CG36" s="110"/>
      <c r="CH36" s="110"/>
      <c r="CI36" s="110"/>
      <c r="CJ36" s="110"/>
      <c r="CK36" s="110"/>
      <c r="CL36" s="110"/>
      <c r="CM36" s="110"/>
      <c r="CN36" s="110"/>
      <c r="CO36" s="110"/>
      <c r="CP36" s="110"/>
      <c r="CQ36" s="110"/>
      <c r="CR36" s="110"/>
      <c r="CS36" s="110"/>
      <c r="CT36" s="110"/>
      <c r="CU36" s="110"/>
      <c r="CV36" s="110"/>
      <c r="CW36" s="110"/>
      <c r="CX36" s="110"/>
    </row>
    <row r="37" spans="7:102" ht="15" customHeight="1" x14ac:dyDescent="0.25">
      <c r="G37" s="521"/>
      <c r="H37" s="202" t="s">
        <v>1681</v>
      </c>
      <c r="I37" s="939" t="s">
        <v>1782</v>
      </c>
      <c r="J37" s="940"/>
      <c r="K37" s="940"/>
      <c r="L37" s="940"/>
      <c r="M37" s="940"/>
      <c r="N37" s="940"/>
      <c r="O37" s="940"/>
      <c r="P37" s="940"/>
      <c r="Q37" s="940"/>
      <c r="R37" s="940"/>
      <c r="S37" s="940"/>
      <c r="T37" s="940"/>
      <c r="U37" s="940"/>
      <c r="V37" s="940"/>
      <c r="W37" s="203" t="s">
        <v>1684</v>
      </c>
      <c r="X37" s="974">
        <f>IF(I38="Tidak Dilakukan Pengujian",X39,
IF(I38=M18,CO18,
IF(I38=M20,CO20,
IF(I38=M22,CO22,
IF(I38=M24,CO24,
IF(I38=M26,CO26,
IF(I38=M28,CO28,"Pilih teknik yang lain")))))))</f>
        <v>0</v>
      </c>
      <c r="Y37" s="940"/>
      <c r="Z37" s="940"/>
      <c r="AA37" s="940"/>
      <c r="AB37" s="940"/>
      <c r="AK37" s="186"/>
      <c r="AL37" s="110"/>
      <c r="AM37" s="110"/>
      <c r="AN37" s="110"/>
      <c r="AO37" s="110"/>
      <c r="AP37" s="110"/>
      <c r="AQ37" s="110"/>
      <c r="AR37" s="110"/>
      <c r="AS37" s="110"/>
      <c r="AT37" s="110"/>
      <c r="AU37" s="110"/>
      <c r="AV37" s="110"/>
      <c r="AW37" s="110"/>
      <c r="AX37" s="110"/>
      <c r="AY37" s="110"/>
      <c r="AZ37" s="110"/>
      <c r="BA37" s="110"/>
      <c r="BB37" s="110"/>
      <c r="BC37" s="110"/>
      <c r="BD37" s="110"/>
      <c r="BE37" s="110"/>
      <c r="BF37" s="110"/>
      <c r="BG37" s="110"/>
      <c r="BH37" s="110"/>
      <c r="BI37" s="110"/>
      <c r="BJ37" s="110"/>
      <c r="BK37" s="110"/>
      <c r="BL37" s="110"/>
      <c r="BM37" s="110"/>
      <c r="BN37" s="110"/>
      <c r="BO37" s="110"/>
      <c r="BP37" s="110"/>
      <c r="BQ37" s="110"/>
      <c r="BR37" s="110"/>
      <c r="BS37" s="110"/>
      <c r="BT37" s="110"/>
      <c r="BU37" s="110"/>
      <c r="BV37" s="110"/>
      <c r="BW37" s="110"/>
      <c r="BX37" s="110"/>
      <c r="BY37" s="110"/>
      <c r="BZ37" s="110"/>
      <c r="CA37" s="110"/>
      <c r="CB37" s="110"/>
      <c r="CC37" s="110"/>
      <c r="CD37" s="110"/>
      <c r="CE37" s="110"/>
      <c r="CF37" s="110"/>
      <c r="CG37" s="110"/>
      <c r="CH37" s="110"/>
      <c r="CI37" s="110"/>
      <c r="CJ37" s="110"/>
      <c r="CK37" s="110"/>
      <c r="CL37" s="110"/>
      <c r="CM37" s="110"/>
      <c r="CN37" s="110"/>
      <c r="CO37" s="110"/>
      <c r="CP37" s="110"/>
      <c r="CQ37" s="110"/>
      <c r="CR37" s="110"/>
      <c r="CS37" s="110"/>
      <c r="CT37" s="110"/>
      <c r="CU37" s="110"/>
      <c r="CV37" s="110"/>
      <c r="CW37" s="110"/>
      <c r="CX37" s="110"/>
    </row>
    <row r="38" spans="7:102" ht="15" customHeight="1" x14ac:dyDescent="0.25">
      <c r="G38" s="521"/>
      <c r="H38" s="202"/>
      <c r="I38" s="939" t="s">
        <v>2032</v>
      </c>
      <c r="J38" s="940"/>
      <c r="K38" s="940"/>
      <c r="L38" s="940"/>
      <c r="M38" s="940"/>
      <c r="N38" s="940"/>
      <c r="O38" s="940"/>
      <c r="P38" s="940"/>
      <c r="Q38" s="940"/>
      <c r="R38" s="940"/>
      <c r="S38" s="940"/>
      <c r="T38" s="940"/>
      <c r="U38" s="940"/>
      <c r="V38" s="940"/>
      <c r="W38" s="203"/>
      <c r="X38" s="522"/>
      <c r="Y38" s="522"/>
      <c r="Z38" s="522"/>
      <c r="AA38" s="522"/>
      <c r="AB38" s="522"/>
      <c r="AC38" s="204"/>
      <c r="AD38" s="204"/>
      <c r="AE38" s="204"/>
      <c r="AF38" s="204"/>
      <c r="AG38" s="204"/>
      <c r="AH38" s="204"/>
      <c r="AI38" s="204"/>
      <c r="AJ38" s="204"/>
      <c r="AK38" s="444"/>
      <c r="AL38" s="110"/>
      <c r="AM38" s="110"/>
      <c r="AN38" s="110"/>
      <c r="AO38" s="110"/>
      <c r="AP38" s="110"/>
      <c r="AQ38" s="110"/>
      <c r="AR38" s="110"/>
      <c r="AS38" s="110"/>
      <c r="AT38" s="110"/>
      <c r="AU38" s="110"/>
      <c r="AV38" s="110"/>
      <c r="AW38" s="110"/>
      <c r="AX38" s="110"/>
      <c r="AY38" s="110"/>
      <c r="AZ38" s="110"/>
      <c r="BA38" s="110"/>
      <c r="BB38" s="110"/>
      <c r="BC38" s="110"/>
      <c r="BD38" s="110"/>
      <c r="BE38" s="110"/>
      <c r="BF38" s="110"/>
      <c r="BG38" s="110"/>
      <c r="BH38" s="110"/>
      <c r="BI38" s="110"/>
      <c r="BJ38" s="110"/>
      <c r="BK38" s="110"/>
      <c r="BL38" s="110"/>
      <c r="BM38" s="110"/>
      <c r="BN38" s="110"/>
      <c r="BO38" s="110"/>
      <c r="BP38" s="110"/>
      <c r="BQ38" s="110"/>
      <c r="BR38" s="110"/>
      <c r="BS38" s="110"/>
      <c r="BT38" s="110"/>
      <c r="BU38" s="110"/>
      <c r="BV38" s="110"/>
      <c r="BW38" s="110"/>
      <c r="BX38" s="110"/>
      <c r="BY38" s="110"/>
      <c r="BZ38" s="110"/>
      <c r="CA38" s="110"/>
      <c r="CB38" s="110"/>
      <c r="CC38" s="110"/>
      <c r="CD38" s="110"/>
      <c r="CE38" s="110"/>
      <c r="CF38" s="110"/>
      <c r="CG38" s="110"/>
      <c r="CH38" s="110"/>
      <c r="CI38" s="110"/>
      <c r="CJ38" s="110"/>
      <c r="CK38" s="110"/>
      <c r="CL38" s="110"/>
      <c r="CM38" s="110"/>
      <c r="CN38" s="110"/>
      <c r="CO38" s="110"/>
      <c r="CP38" s="110"/>
      <c r="CQ38" s="110"/>
      <c r="CR38" s="110"/>
      <c r="CS38" s="110"/>
      <c r="CT38" s="110"/>
      <c r="CU38" s="110"/>
      <c r="CV38" s="110"/>
      <c r="CW38" s="110"/>
      <c r="CX38" s="110"/>
    </row>
    <row r="39" spans="7:102" ht="15" customHeight="1" x14ac:dyDescent="0.25">
      <c r="G39" s="521"/>
      <c r="H39" s="202" t="s">
        <v>1681</v>
      </c>
      <c r="I39" s="939" t="s">
        <v>1783</v>
      </c>
      <c r="J39" s="940"/>
      <c r="K39" s="940"/>
      <c r="L39" s="940"/>
      <c r="M39" s="940"/>
      <c r="N39" s="940"/>
      <c r="O39" s="940"/>
      <c r="P39" s="940"/>
      <c r="Q39" s="940"/>
      <c r="R39" s="940"/>
      <c r="S39" s="940"/>
      <c r="T39" s="940"/>
      <c r="U39" s="940"/>
      <c r="V39" s="940"/>
      <c r="W39" s="203" t="s">
        <v>1684</v>
      </c>
      <c r="X39" s="968">
        <f>'E-1'!U32</f>
        <v>0</v>
      </c>
      <c r="Y39" s="794"/>
      <c r="Z39" s="794"/>
      <c r="AA39" s="794"/>
      <c r="AB39" s="794"/>
      <c r="AC39" s="204"/>
      <c r="AD39" s="204"/>
      <c r="AE39" s="204"/>
      <c r="AF39" s="204"/>
      <c r="AG39" s="204"/>
      <c r="AH39" s="204"/>
      <c r="AI39" s="204"/>
      <c r="AJ39" s="204"/>
      <c r="AK39" s="444"/>
      <c r="AL39" s="110"/>
      <c r="AM39" s="110"/>
      <c r="AN39" s="110"/>
      <c r="AO39" s="110"/>
      <c r="AP39" s="110"/>
      <c r="AQ39" s="110"/>
      <c r="AR39" s="110"/>
      <c r="AS39" s="110"/>
      <c r="AT39" s="110"/>
      <c r="AU39" s="110"/>
      <c r="AV39" s="110"/>
      <c r="AW39" s="110"/>
      <c r="AX39" s="110"/>
      <c r="AY39" s="110"/>
      <c r="AZ39" s="110"/>
      <c r="BA39" s="110"/>
      <c r="BB39" s="110"/>
      <c r="BC39" s="110"/>
      <c r="BD39" s="110"/>
      <c r="BE39" s="110"/>
      <c r="BF39" s="110"/>
      <c r="BG39" s="110"/>
      <c r="BH39" s="110"/>
      <c r="BI39" s="110"/>
      <c r="BJ39" s="110"/>
      <c r="BK39" s="110"/>
      <c r="BL39" s="110"/>
      <c r="BM39" s="110"/>
      <c r="BN39" s="110"/>
      <c r="BO39" s="110"/>
      <c r="BP39" s="110"/>
      <c r="BQ39" s="110"/>
      <c r="BR39" s="110"/>
      <c r="BS39" s="110"/>
      <c r="BT39" s="110"/>
      <c r="BU39" s="110"/>
      <c r="BV39" s="110"/>
      <c r="BW39" s="110"/>
      <c r="BX39" s="110"/>
      <c r="BY39" s="110"/>
      <c r="BZ39" s="110"/>
      <c r="CA39" s="110"/>
      <c r="CB39" s="110"/>
      <c r="CC39" s="110"/>
      <c r="CD39" s="110"/>
      <c r="CE39" s="110"/>
      <c r="CF39" s="110"/>
      <c r="CG39" s="110"/>
      <c r="CH39" s="110"/>
      <c r="CI39" s="110"/>
      <c r="CJ39" s="110"/>
      <c r="CK39" s="110"/>
      <c r="CL39" s="110"/>
      <c r="CM39" s="110"/>
      <c r="CN39" s="110"/>
      <c r="CO39" s="110"/>
      <c r="CP39" s="110"/>
      <c r="CQ39" s="110"/>
      <c r="CR39" s="110"/>
      <c r="CS39" s="110"/>
      <c r="CT39" s="110"/>
      <c r="CU39" s="110"/>
      <c r="CV39" s="110"/>
      <c r="CW39" s="110"/>
      <c r="CX39" s="110"/>
    </row>
    <row r="40" spans="7:102" ht="15" customHeight="1" x14ac:dyDescent="0.25">
      <c r="G40" s="521"/>
      <c r="H40" s="202" t="s">
        <v>1772</v>
      </c>
      <c r="I40" s="203"/>
      <c r="J40" s="203"/>
      <c r="K40" s="203"/>
      <c r="L40" s="203"/>
      <c r="M40" s="203"/>
      <c r="N40" s="203"/>
      <c r="O40" s="203"/>
      <c r="P40" s="203"/>
      <c r="Q40" s="203"/>
      <c r="R40" s="203"/>
      <c r="S40" s="203"/>
      <c r="T40" s="203"/>
      <c r="U40" s="203"/>
      <c r="V40" s="203"/>
      <c r="W40" s="203" t="s">
        <v>1684</v>
      </c>
      <c r="X40" s="966">
        <f>X37-X39</f>
        <v>0</v>
      </c>
      <c r="Y40" s="789"/>
      <c r="Z40" s="789"/>
      <c r="AA40" s="789"/>
      <c r="AB40" s="789"/>
      <c r="AC40" s="204"/>
      <c r="AD40" s="204"/>
      <c r="AE40" s="204"/>
      <c r="AF40" s="204"/>
      <c r="AG40" s="204"/>
      <c r="AH40" s="204"/>
      <c r="AI40" s="204"/>
      <c r="AJ40" s="204"/>
      <c r="AK40" s="444"/>
      <c r="AL40" s="110"/>
      <c r="AM40" s="110"/>
      <c r="AN40" s="110"/>
      <c r="AO40" s="110"/>
      <c r="AP40" s="110"/>
      <c r="AQ40" s="110"/>
      <c r="AR40" s="110"/>
      <c r="AS40" s="110"/>
      <c r="AT40" s="110"/>
      <c r="AU40" s="110"/>
      <c r="AV40" s="110"/>
      <c r="AW40" s="110"/>
      <c r="AX40" s="110"/>
      <c r="AY40" s="110"/>
      <c r="AZ40" s="110"/>
      <c r="BA40" s="110"/>
      <c r="BB40" s="110"/>
      <c r="BC40" s="110"/>
      <c r="BD40" s="110"/>
      <c r="BE40" s="110"/>
      <c r="BF40" s="110"/>
      <c r="BG40" s="110"/>
      <c r="BH40" s="110"/>
      <c r="BI40" s="110"/>
      <c r="BJ40" s="110"/>
      <c r="BK40" s="110"/>
      <c r="BL40" s="110"/>
      <c r="BM40" s="110"/>
      <c r="BN40" s="110"/>
      <c r="BO40" s="110"/>
      <c r="BP40" s="110"/>
      <c r="BQ40" s="110"/>
      <c r="BR40" s="110"/>
      <c r="BS40" s="110"/>
      <c r="BT40" s="110"/>
      <c r="BU40" s="110"/>
      <c r="BV40" s="110"/>
      <c r="BW40" s="110"/>
      <c r="BX40" s="110"/>
      <c r="BY40" s="110"/>
      <c r="BZ40" s="110"/>
      <c r="CA40" s="110"/>
      <c r="CB40" s="110"/>
      <c r="CC40" s="110"/>
      <c r="CD40" s="110"/>
      <c r="CE40" s="110"/>
      <c r="CF40" s="110"/>
      <c r="CG40" s="110"/>
      <c r="CH40" s="110"/>
      <c r="CI40" s="110"/>
      <c r="CJ40" s="110"/>
      <c r="CK40" s="110"/>
      <c r="CL40" s="110"/>
      <c r="CM40" s="110"/>
      <c r="CN40" s="110"/>
      <c r="CO40" s="110"/>
      <c r="CP40" s="110"/>
      <c r="CQ40" s="110"/>
      <c r="CR40" s="110"/>
      <c r="CS40" s="110"/>
      <c r="CT40" s="110"/>
      <c r="CU40" s="110"/>
      <c r="CV40" s="110"/>
      <c r="CW40" s="110"/>
      <c r="CX40" s="110"/>
    </row>
    <row r="41" spans="7:102" ht="15" customHeight="1" x14ac:dyDescent="0.25">
      <c r="G41" s="521"/>
      <c r="H41" s="202"/>
      <c r="I41" s="203"/>
      <c r="J41" s="203"/>
      <c r="K41" s="203"/>
      <c r="L41" s="203"/>
      <c r="M41" s="203"/>
      <c r="N41" s="203"/>
      <c r="O41" s="203"/>
      <c r="P41" s="203"/>
      <c r="Q41" s="203"/>
      <c r="R41" s="203"/>
      <c r="S41" s="203"/>
      <c r="T41" s="203"/>
      <c r="U41" s="203"/>
      <c r="V41" s="203"/>
      <c r="W41" s="203"/>
      <c r="X41" s="522"/>
      <c r="Y41" s="522"/>
      <c r="Z41" s="522"/>
      <c r="AA41" s="522"/>
      <c r="AB41" s="522"/>
      <c r="AC41" s="204"/>
      <c r="AD41" s="204"/>
      <c r="AE41" s="204"/>
      <c r="AF41" s="204"/>
      <c r="AG41" s="204"/>
      <c r="AH41" s="204"/>
      <c r="AI41" s="204"/>
      <c r="AJ41" s="204"/>
      <c r="AK41" s="444"/>
      <c r="AL41" s="110"/>
      <c r="AM41" s="110"/>
      <c r="AN41" s="110"/>
      <c r="AO41" s="110"/>
      <c r="AP41" s="110"/>
      <c r="AQ41" s="110"/>
      <c r="AR41" s="110"/>
      <c r="AS41" s="110"/>
      <c r="AT41" s="110"/>
      <c r="AU41" s="110"/>
      <c r="AV41" s="110"/>
      <c r="AW41" s="110"/>
      <c r="AX41" s="110"/>
      <c r="AY41" s="110"/>
      <c r="AZ41" s="110"/>
      <c r="BA41" s="110"/>
      <c r="BB41" s="110"/>
      <c r="BC41" s="110"/>
      <c r="BD41" s="110"/>
      <c r="BE41" s="110"/>
      <c r="BF41" s="110"/>
      <c r="BG41" s="110"/>
      <c r="BH41" s="110"/>
      <c r="BI41" s="110"/>
      <c r="BJ41" s="110"/>
      <c r="BK41" s="110"/>
      <c r="BL41" s="110"/>
      <c r="BM41" s="110"/>
      <c r="BN41" s="110"/>
      <c r="BO41" s="110"/>
      <c r="BP41" s="110"/>
      <c r="BQ41" s="110"/>
      <c r="BR41" s="110"/>
      <c r="BS41" s="110"/>
      <c r="BT41" s="110"/>
      <c r="BU41" s="110"/>
      <c r="BV41" s="110"/>
      <c r="BW41" s="110"/>
      <c r="BX41" s="110"/>
      <c r="BY41" s="110"/>
      <c r="BZ41" s="110"/>
      <c r="CA41" s="110"/>
      <c r="CB41" s="110"/>
      <c r="CC41" s="110"/>
      <c r="CD41" s="110"/>
      <c r="CE41" s="110"/>
      <c r="CF41" s="110"/>
      <c r="CG41" s="110"/>
      <c r="CH41" s="110"/>
      <c r="CI41" s="110"/>
      <c r="CJ41" s="110"/>
      <c r="CK41" s="110"/>
      <c r="CL41" s="110"/>
      <c r="CM41" s="110"/>
      <c r="CN41" s="110"/>
      <c r="CO41" s="110"/>
      <c r="CP41" s="110"/>
      <c r="CQ41" s="110"/>
      <c r="CR41" s="110"/>
      <c r="CS41" s="110"/>
      <c r="CT41" s="110"/>
      <c r="CU41" s="110"/>
      <c r="CV41" s="110"/>
      <c r="CW41" s="110"/>
      <c r="CX41" s="110"/>
    </row>
    <row r="42" spans="7:102" ht="15" customHeight="1" x14ac:dyDescent="0.25">
      <c r="G42" s="521" t="s">
        <v>1784</v>
      </c>
      <c r="H42" s="202" t="s">
        <v>1785</v>
      </c>
      <c r="I42" s="203"/>
      <c r="J42" s="203"/>
      <c r="K42" s="203"/>
      <c r="L42" s="203"/>
      <c r="M42" s="203"/>
      <c r="N42" s="203"/>
      <c r="O42" s="203"/>
      <c r="P42" s="203"/>
      <c r="Q42" s="203"/>
      <c r="R42" s="203"/>
      <c r="S42" s="203"/>
      <c r="T42" s="203"/>
      <c r="U42" s="203"/>
      <c r="V42" s="203"/>
      <c r="W42" s="203"/>
      <c r="X42" s="203"/>
      <c r="Y42" s="203"/>
      <c r="Z42" s="203"/>
      <c r="AA42" s="203"/>
      <c r="AB42" s="203"/>
      <c r="AC42" s="204"/>
      <c r="AD42" s="204"/>
      <c r="AE42" s="204"/>
      <c r="AF42" s="204"/>
      <c r="AG42" s="204"/>
      <c r="AH42" s="204"/>
      <c r="AI42" s="204"/>
      <c r="AJ42" s="204"/>
      <c r="AK42" s="444"/>
      <c r="AL42" s="110"/>
      <c r="AM42" s="110"/>
      <c r="AN42" s="110"/>
      <c r="AO42" s="110"/>
      <c r="AP42" s="110"/>
      <c r="AQ42" s="110"/>
      <c r="AR42" s="110"/>
      <c r="AS42" s="110"/>
      <c r="AT42" s="110"/>
      <c r="AU42" s="110"/>
      <c r="AV42" s="110"/>
      <c r="AW42" s="110"/>
      <c r="AX42" s="110"/>
      <c r="AY42" s="110"/>
      <c r="AZ42" s="110"/>
      <c r="BA42" s="110"/>
      <c r="BB42" s="110"/>
      <c r="BC42" s="110"/>
      <c r="BD42" s="110"/>
      <c r="BE42" s="110"/>
      <c r="BF42" s="110"/>
      <c r="BG42" s="110"/>
      <c r="BH42" s="110"/>
      <c r="BI42" s="110"/>
      <c r="BJ42" s="110"/>
      <c r="BK42" s="110"/>
      <c r="BL42" s="110"/>
      <c r="BM42" s="110"/>
      <c r="BN42" s="110"/>
      <c r="BO42" s="110"/>
      <c r="BP42" s="110"/>
      <c r="BQ42" s="110"/>
      <c r="BR42" s="110"/>
      <c r="BS42" s="110"/>
      <c r="BT42" s="110"/>
      <c r="BU42" s="110"/>
      <c r="BV42" s="110"/>
      <c r="BW42" s="110"/>
      <c r="BX42" s="110"/>
      <c r="BY42" s="110"/>
      <c r="BZ42" s="110"/>
      <c r="CA42" s="110"/>
      <c r="CB42" s="110"/>
      <c r="CC42" s="110"/>
      <c r="CD42" s="110"/>
      <c r="CE42" s="110"/>
      <c r="CF42" s="110"/>
      <c r="CG42" s="110"/>
      <c r="CH42" s="110"/>
      <c r="CI42" s="110"/>
      <c r="CJ42" s="110"/>
      <c r="CK42" s="110"/>
      <c r="CL42" s="110"/>
      <c r="CM42" s="110"/>
      <c r="CN42" s="110"/>
      <c r="CO42" s="110"/>
      <c r="CP42" s="110"/>
      <c r="CQ42" s="110"/>
      <c r="CR42" s="110"/>
      <c r="CS42" s="110"/>
      <c r="CT42" s="110"/>
      <c r="CU42" s="110"/>
      <c r="CV42" s="110"/>
      <c r="CW42" s="110"/>
      <c r="CX42" s="110"/>
    </row>
    <row r="43" spans="7:102" ht="15" customHeight="1" x14ac:dyDescent="0.25">
      <c r="G43" s="521"/>
      <c r="H43" s="972" t="s">
        <v>1786</v>
      </c>
      <c r="I43" s="940"/>
      <c r="J43" s="940"/>
      <c r="K43" s="940"/>
      <c r="L43" s="940"/>
      <c r="M43" s="940"/>
      <c r="N43" s="940"/>
      <c r="O43" s="940"/>
      <c r="P43" s="940"/>
      <c r="Q43" s="940"/>
      <c r="R43" s="940"/>
      <c r="S43" s="940"/>
      <c r="T43" s="940"/>
      <c r="U43" s="940"/>
      <c r="V43" s="940"/>
      <c r="W43" s="940"/>
      <c r="X43" s="940"/>
      <c r="Y43" s="940"/>
      <c r="Z43" s="940"/>
      <c r="AA43" s="940"/>
      <c r="AB43" s="940"/>
      <c r="AC43" s="940"/>
      <c r="AD43" s="940"/>
      <c r="AE43" s="940"/>
      <c r="AF43" s="940"/>
      <c r="AG43" s="940"/>
      <c r="AH43" s="940"/>
      <c r="AI43" s="940"/>
      <c r="AJ43" s="940"/>
      <c r="AK43" s="805"/>
      <c r="AL43" s="110"/>
      <c r="AM43" s="110"/>
      <c r="AN43" s="110"/>
      <c r="AO43" s="110"/>
      <c r="AP43" s="110"/>
      <c r="AQ43" s="110"/>
      <c r="AR43" s="110"/>
      <c r="AS43" s="110"/>
      <c r="AT43" s="110"/>
      <c r="AU43" s="110"/>
      <c r="AV43" s="110"/>
      <c r="AW43" s="110"/>
      <c r="AX43" s="110"/>
      <c r="AY43" s="110"/>
      <c r="AZ43" s="110"/>
      <c r="BA43" s="110"/>
      <c r="BB43" s="110"/>
      <c r="BC43" s="110"/>
      <c r="BD43" s="110"/>
      <c r="BE43" s="110"/>
      <c r="BF43" s="110"/>
      <c r="BG43" s="110"/>
      <c r="BH43" s="110"/>
      <c r="BI43" s="110"/>
      <c r="BJ43" s="110"/>
      <c r="BK43" s="110"/>
      <c r="BL43" s="110"/>
      <c r="BM43" s="110"/>
      <c r="BN43" s="110"/>
      <c r="BO43" s="110"/>
      <c r="BP43" s="110"/>
      <c r="BQ43" s="110"/>
      <c r="BR43" s="110"/>
      <c r="BS43" s="110"/>
      <c r="BT43" s="110"/>
      <c r="BU43" s="110"/>
      <c r="BV43" s="110"/>
      <c r="BW43" s="110"/>
      <c r="BX43" s="110"/>
      <c r="BY43" s="110"/>
      <c r="BZ43" s="110"/>
      <c r="CA43" s="110"/>
      <c r="CB43" s="110"/>
      <c r="CC43" s="110"/>
      <c r="CD43" s="110"/>
      <c r="CE43" s="110"/>
      <c r="CF43" s="110"/>
      <c r="CG43" s="110"/>
      <c r="CH43" s="110"/>
      <c r="CI43" s="110"/>
      <c r="CJ43" s="110"/>
      <c r="CK43" s="110"/>
      <c r="CL43" s="110"/>
      <c r="CM43" s="110"/>
      <c r="CN43" s="110"/>
      <c r="CO43" s="110"/>
      <c r="CP43" s="110"/>
      <c r="CQ43" s="110"/>
      <c r="CR43" s="110"/>
      <c r="CS43" s="110"/>
      <c r="CT43" s="110"/>
      <c r="CU43" s="110"/>
      <c r="CV43" s="110"/>
      <c r="CW43" s="110"/>
      <c r="CX43" s="110"/>
    </row>
    <row r="44" spans="7:102" ht="15" customHeight="1" x14ac:dyDescent="0.25">
      <c r="G44" s="521"/>
      <c r="H44" s="804"/>
      <c r="I44" s="940"/>
      <c r="J44" s="940"/>
      <c r="K44" s="940"/>
      <c r="L44" s="940"/>
      <c r="M44" s="940"/>
      <c r="N44" s="940"/>
      <c r="O44" s="940"/>
      <c r="P44" s="940"/>
      <c r="Q44" s="940"/>
      <c r="R44" s="940"/>
      <c r="S44" s="940"/>
      <c r="T44" s="940"/>
      <c r="U44" s="940"/>
      <c r="V44" s="940"/>
      <c r="W44" s="940"/>
      <c r="X44" s="940"/>
      <c r="Y44" s="940"/>
      <c r="Z44" s="940"/>
      <c r="AA44" s="940"/>
      <c r="AB44" s="940"/>
      <c r="AC44" s="940"/>
      <c r="AD44" s="940"/>
      <c r="AE44" s="940"/>
      <c r="AF44" s="940"/>
      <c r="AG44" s="940"/>
      <c r="AH44" s="940"/>
      <c r="AI44" s="940"/>
      <c r="AJ44" s="940"/>
      <c r="AK44" s="805"/>
      <c r="AL44" s="110"/>
      <c r="AM44" s="110"/>
      <c r="AN44" s="110"/>
      <c r="AO44" s="110"/>
      <c r="AP44" s="110"/>
      <c r="AQ44" s="110"/>
      <c r="AR44" s="110"/>
      <c r="AS44" s="110"/>
      <c r="AT44" s="110"/>
      <c r="AU44" s="110"/>
      <c r="AV44" s="110"/>
      <c r="AW44" s="110"/>
      <c r="AX44" s="110"/>
      <c r="AY44" s="110"/>
      <c r="AZ44" s="110"/>
      <c r="BA44" s="110"/>
      <c r="BB44" s="110"/>
      <c r="BC44" s="110"/>
      <c r="BD44" s="110"/>
      <c r="BE44" s="110"/>
      <c r="BF44" s="110"/>
      <c r="BG44" s="110"/>
      <c r="BH44" s="110"/>
      <c r="BI44" s="110"/>
      <c r="BJ44" s="110"/>
      <c r="BK44" s="110"/>
      <c r="BL44" s="110"/>
      <c r="BM44" s="110"/>
      <c r="BN44" s="110"/>
      <c r="BO44" s="110"/>
      <c r="BP44" s="110"/>
      <c r="BQ44" s="110"/>
      <c r="BR44" s="110"/>
      <c r="BS44" s="110"/>
      <c r="BT44" s="110"/>
      <c r="BU44" s="110"/>
      <c r="BV44" s="110"/>
      <c r="BW44" s="110"/>
      <c r="BX44" s="110"/>
      <c r="BY44" s="110"/>
      <c r="BZ44" s="110"/>
      <c r="CA44" s="110"/>
      <c r="CB44" s="110"/>
      <c r="CC44" s="110"/>
      <c r="CD44" s="110"/>
      <c r="CE44" s="110"/>
      <c r="CF44" s="110"/>
      <c r="CG44" s="110"/>
      <c r="CH44" s="110"/>
      <c r="CI44" s="110"/>
      <c r="CJ44" s="110"/>
      <c r="CK44" s="110"/>
      <c r="CL44" s="110"/>
      <c r="CM44" s="110"/>
      <c r="CN44" s="110"/>
      <c r="CO44" s="110"/>
      <c r="CP44" s="110"/>
      <c r="CQ44" s="110"/>
      <c r="CR44" s="110"/>
      <c r="CS44" s="110"/>
      <c r="CT44" s="110"/>
      <c r="CU44" s="110"/>
      <c r="CV44" s="110"/>
      <c r="CW44" s="110"/>
      <c r="CX44" s="110"/>
    </row>
    <row r="45" spans="7:102" ht="15" customHeight="1" x14ac:dyDescent="0.25">
      <c r="G45" s="521"/>
      <c r="H45" s="804"/>
      <c r="I45" s="940"/>
      <c r="J45" s="940"/>
      <c r="K45" s="940"/>
      <c r="L45" s="940"/>
      <c r="M45" s="940"/>
      <c r="N45" s="940"/>
      <c r="O45" s="940"/>
      <c r="P45" s="940"/>
      <c r="Q45" s="940"/>
      <c r="R45" s="940"/>
      <c r="S45" s="940"/>
      <c r="T45" s="940"/>
      <c r="U45" s="940"/>
      <c r="V45" s="940"/>
      <c r="W45" s="940"/>
      <c r="X45" s="940"/>
      <c r="Y45" s="940"/>
      <c r="Z45" s="940"/>
      <c r="AA45" s="940"/>
      <c r="AB45" s="940"/>
      <c r="AC45" s="940"/>
      <c r="AD45" s="940"/>
      <c r="AE45" s="940"/>
      <c r="AF45" s="940"/>
      <c r="AG45" s="940"/>
      <c r="AH45" s="940"/>
      <c r="AI45" s="940"/>
      <c r="AJ45" s="940"/>
      <c r="AK45" s="805"/>
      <c r="AL45" s="110"/>
      <c r="AM45" s="110"/>
      <c r="AN45" s="110"/>
      <c r="AO45" s="110"/>
      <c r="AP45" s="110"/>
      <c r="AQ45" s="110"/>
      <c r="AR45" s="110"/>
      <c r="AS45" s="110"/>
      <c r="AT45" s="110"/>
      <c r="AU45" s="110"/>
      <c r="AV45" s="110"/>
      <c r="AW45" s="110"/>
      <c r="AX45" s="110"/>
      <c r="AY45" s="110"/>
      <c r="AZ45" s="110"/>
      <c r="BA45" s="110"/>
      <c r="BB45" s="110"/>
      <c r="BC45" s="110"/>
      <c r="BD45" s="110"/>
      <c r="BE45" s="110"/>
      <c r="BF45" s="110"/>
      <c r="BG45" s="110"/>
      <c r="BH45" s="110"/>
      <c r="BI45" s="110"/>
      <c r="BJ45" s="110"/>
      <c r="BK45" s="110"/>
      <c r="BL45" s="110"/>
      <c r="BM45" s="110"/>
      <c r="BN45" s="110"/>
      <c r="BO45" s="110"/>
      <c r="BP45" s="110"/>
      <c r="BQ45" s="110"/>
      <c r="BR45" s="110"/>
      <c r="BS45" s="110"/>
      <c r="BT45" s="110"/>
      <c r="BU45" s="110"/>
      <c r="BV45" s="110"/>
      <c r="BW45" s="110"/>
      <c r="BX45" s="110"/>
      <c r="BY45" s="110"/>
      <c r="BZ45" s="110"/>
      <c r="CA45" s="110"/>
      <c r="CB45" s="110"/>
      <c r="CC45" s="110"/>
      <c r="CD45" s="110"/>
      <c r="CE45" s="110"/>
      <c r="CF45" s="110"/>
      <c r="CG45" s="110"/>
      <c r="CH45" s="110"/>
      <c r="CI45" s="110"/>
      <c r="CJ45" s="110"/>
      <c r="CK45" s="110"/>
      <c r="CL45" s="110"/>
      <c r="CM45" s="110"/>
      <c r="CN45" s="110"/>
      <c r="CO45" s="110"/>
      <c r="CP45" s="110"/>
      <c r="CQ45" s="110"/>
      <c r="CR45" s="110"/>
      <c r="CS45" s="110"/>
      <c r="CT45" s="110"/>
      <c r="CU45" s="110"/>
      <c r="CV45" s="110"/>
      <c r="CW45" s="110"/>
      <c r="CX45" s="110"/>
    </row>
    <row r="46" spans="7:102" ht="15" customHeight="1" x14ac:dyDescent="0.25">
      <c r="G46" s="521"/>
      <c r="H46" s="804"/>
      <c r="I46" s="940"/>
      <c r="J46" s="940"/>
      <c r="K46" s="940"/>
      <c r="L46" s="940"/>
      <c r="M46" s="940"/>
      <c r="N46" s="940"/>
      <c r="O46" s="940"/>
      <c r="P46" s="940"/>
      <c r="Q46" s="940"/>
      <c r="R46" s="940"/>
      <c r="S46" s="940"/>
      <c r="T46" s="940"/>
      <c r="U46" s="940"/>
      <c r="V46" s="940"/>
      <c r="W46" s="940"/>
      <c r="X46" s="940"/>
      <c r="Y46" s="940"/>
      <c r="Z46" s="940"/>
      <c r="AA46" s="940"/>
      <c r="AB46" s="940"/>
      <c r="AC46" s="940"/>
      <c r="AD46" s="940"/>
      <c r="AE46" s="940"/>
      <c r="AF46" s="940"/>
      <c r="AG46" s="940"/>
      <c r="AH46" s="940"/>
      <c r="AI46" s="940"/>
      <c r="AJ46" s="940"/>
      <c r="AK46" s="805"/>
      <c r="AL46" s="110"/>
      <c r="AM46" s="110"/>
      <c r="AN46" s="110"/>
      <c r="AO46" s="110"/>
      <c r="AP46" s="110"/>
      <c r="AQ46" s="110"/>
      <c r="AR46" s="110"/>
      <c r="AS46" s="110"/>
      <c r="AT46" s="110"/>
      <c r="AU46" s="110"/>
      <c r="AV46" s="110"/>
      <c r="AW46" s="110"/>
      <c r="AX46" s="110"/>
      <c r="AY46" s="110"/>
      <c r="AZ46" s="110"/>
      <c r="BA46" s="110"/>
      <c r="BB46" s="110"/>
      <c r="BC46" s="110"/>
      <c r="BD46" s="110"/>
      <c r="BE46" s="110"/>
      <c r="BF46" s="110"/>
      <c r="BG46" s="110"/>
      <c r="BH46" s="110"/>
      <c r="BI46" s="110"/>
      <c r="BJ46" s="110"/>
      <c r="BK46" s="110"/>
      <c r="BL46" s="110"/>
      <c r="BM46" s="110"/>
      <c r="BN46" s="110"/>
      <c r="BO46" s="110"/>
      <c r="BP46" s="110"/>
      <c r="BQ46" s="110"/>
      <c r="BR46" s="110"/>
      <c r="BS46" s="110"/>
      <c r="BT46" s="110"/>
      <c r="BU46" s="110"/>
      <c r="BV46" s="110"/>
      <c r="BW46" s="110"/>
      <c r="BX46" s="110"/>
      <c r="BY46" s="110"/>
      <c r="BZ46" s="110"/>
      <c r="CA46" s="110"/>
      <c r="CB46" s="110"/>
      <c r="CC46" s="110"/>
      <c r="CD46" s="110"/>
      <c r="CE46" s="110"/>
      <c r="CF46" s="110"/>
      <c r="CG46" s="110"/>
      <c r="CH46" s="110"/>
      <c r="CI46" s="110"/>
      <c r="CJ46" s="110"/>
      <c r="CK46" s="110"/>
      <c r="CL46" s="110"/>
      <c r="CM46" s="110"/>
      <c r="CN46" s="110"/>
      <c r="CO46" s="110"/>
      <c r="CP46" s="110"/>
      <c r="CQ46" s="110"/>
      <c r="CR46" s="110"/>
      <c r="CS46" s="110"/>
      <c r="CT46" s="110"/>
      <c r="CU46" s="110"/>
      <c r="CV46" s="110"/>
      <c r="CW46" s="110"/>
      <c r="CX46" s="110"/>
    </row>
    <row r="47" spans="7:102" ht="15" customHeight="1" x14ac:dyDescent="0.25">
      <c r="G47" s="521"/>
      <c r="H47" s="202" t="s">
        <v>1787</v>
      </c>
      <c r="I47" s="203"/>
      <c r="J47" s="203"/>
      <c r="K47" s="203"/>
      <c r="L47" s="203"/>
      <c r="M47" s="203"/>
      <c r="N47" s="203"/>
      <c r="O47" s="203"/>
      <c r="P47" s="203"/>
      <c r="Q47" s="203"/>
      <c r="R47" s="203"/>
      <c r="S47" s="203"/>
      <c r="T47" s="203"/>
      <c r="U47" s="203"/>
      <c r="V47" s="203"/>
      <c r="W47" s="203"/>
      <c r="X47" s="522"/>
      <c r="Y47" s="522"/>
      <c r="Z47" s="522"/>
      <c r="AA47" s="522"/>
      <c r="AB47" s="522"/>
      <c r="AC47" s="435"/>
      <c r="AD47" s="435"/>
      <c r="AE47" s="435"/>
      <c r="AF47" s="435"/>
      <c r="AG47" s="435"/>
      <c r="AH47" s="435"/>
      <c r="AI47" s="435"/>
      <c r="AJ47" s="435"/>
      <c r="AK47" s="437"/>
      <c r="AL47" s="110"/>
      <c r="AM47" s="110"/>
      <c r="AN47" s="110"/>
      <c r="AO47" s="110"/>
      <c r="AP47" s="110"/>
      <c r="AQ47" s="110"/>
      <c r="AR47" s="110"/>
      <c r="AS47" s="110"/>
      <c r="AT47" s="110"/>
      <c r="AU47" s="110"/>
      <c r="AV47" s="110"/>
      <c r="AW47" s="110"/>
      <c r="AX47" s="110"/>
      <c r="AY47" s="110"/>
      <c r="AZ47" s="110"/>
      <c r="BA47" s="110"/>
      <c r="BB47" s="110"/>
      <c r="BC47" s="110"/>
      <c r="BD47" s="110"/>
      <c r="BE47" s="110"/>
      <c r="BF47" s="110"/>
      <c r="BG47" s="110"/>
      <c r="BH47" s="110"/>
      <c r="BI47" s="110"/>
      <c r="BJ47" s="110"/>
      <c r="BK47" s="110"/>
      <c r="BL47" s="110"/>
      <c r="BM47" s="110"/>
      <c r="BN47" s="110"/>
      <c r="BO47" s="110"/>
      <c r="BP47" s="110"/>
      <c r="BQ47" s="110"/>
      <c r="BR47" s="110"/>
      <c r="BS47" s="110"/>
      <c r="BT47" s="110"/>
      <c r="BU47" s="110"/>
      <c r="BV47" s="110"/>
      <c r="BW47" s="110"/>
      <c r="BX47" s="110"/>
      <c r="BY47" s="110"/>
      <c r="BZ47" s="110"/>
      <c r="CA47" s="110"/>
      <c r="CB47" s="110"/>
      <c r="CC47" s="110"/>
      <c r="CD47" s="110"/>
      <c r="CE47" s="110"/>
      <c r="CF47" s="110"/>
      <c r="CG47" s="110"/>
      <c r="CH47" s="110"/>
      <c r="CI47" s="110"/>
      <c r="CJ47" s="110"/>
      <c r="CK47" s="110"/>
      <c r="CL47" s="110"/>
      <c r="CM47" s="110"/>
      <c r="CN47" s="110"/>
      <c r="CO47" s="110"/>
      <c r="CP47" s="110"/>
      <c r="CQ47" s="110"/>
      <c r="CR47" s="110"/>
      <c r="CS47" s="110"/>
      <c r="CT47" s="110"/>
      <c r="CU47" s="110"/>
      <c r="CV47" s="110"/>
      <c r="CW47" s="110"/>
      <c r="CX47" s="110"/>
    </row>
    <row r="48" spans="7:102" ht="15" customHeight="1" x14ac:dyDescent="0.25">
      <c r="G48" s="521"/>
      <c r="H48" s="202" t="s">
        <v>1681</v>
      </c>
      <c r="I48" s="973" t="s">
        <v>2031</v>
      </c>
      <c r="J48" s="940"/>
      <c r="K48" s="940"/>
      <c r="L48" s="940"/>
      <c r="M48" s="940"/>
      <c r="N48" s="940"/>
      <c r="O48" s="940"/>
      <c r="P48" s="940"/>
      <c r="Q48" s="940"/>
      <c r="R48" s="940"/>
      <c r="S48" s="940"/>
      <c r="T48" s="940"/>
      <c r="U48" s="940"/>
      <c r="V48" s="940"/>
      <c r="W48" s="940"/>
      <c r="X48" s="940"/>
      <c r="Y48" s="940"/>
      <c r="Z48" s="940"/>
      <c r="AA48" s="940"/>
      <c r="AB48" s="940"/>
      <c r="AC48" s="435"/>
      <c r="AD48" s="435"/>
      <c r="AE48" s="435"/>
      <c r="AF48" s="435"/>
      <c r="AG48" s="435"/>
      <c r="AH48" s="435"/>
      <c r="AI48" s="435"/>
      <c r="AJ48" s="435"/>
      <c r="AK48" s="437"/>
      <c r="AL48" s="110"/>
      <c r="AM48" s="110"/>
      <c r="AN48" s="110"/>
      <c r="AO48" s="110"/>
      <c r="AP48" s="110"/>
      <c r="AQ48" s="110"/>
      <c r="AR48" s="110"/>
      <c r="AS48" s="110"/>
      <c r="AT48" s="110"/>
      <c r="AU48" s="110"/>
      <c r="AV48" s="110"/>
      <c r="AW48" s="110"/>
      <c r="AX48" s="110"/>
      <c r="AY48" s="110"/>
      <c r="AZ48" s="110"/>
      <c r="BA48" s="110"/>
      <c r="BB48" s="110"/>
      <c r="BC48" s="110"/>
      <c r="BD48" s="110"/>
      <c r="BE48" s="110"/>
      <c r="BF48" s="110"/>
      <c r="BG48" s="110"/>
      <c r="BH48" s="110"/>
      <c r="BI48" s="110"/>
      <c r="BJ48" s="110"/>
      <c r="BK48" s="110"/>
      <c r="BL48" s="110"/>
      <c r="BM48" s="110"/>
      <c r="BN48" s="110"/>
      <c r="BO48" s="110"/>
      <c r="BP48" s="110"/>
      <c r="BQ48" s="110"/>
      <c r="BR48" s="110"/>
      <c r="BS48" s="110"/>
      <c r="BT48" s="110"/>
      <c r="BU48" s="110"/>
      <c r="BV48" s="110"/>
      <c r="BW48" s="110"/>
      <c r="BX48" s="110"/>
      <c r="BY48" s="110"/>
      <c r="BZ48" s="110"/>
      <c r="CA48" s="110"/>
      <c r="CB48" s="110"/>
      <c r="CC48" s="110"/>
      <c r="CD48" s="110"/>
      <c r="CE48" s="110"/>
      <c r="CF48" s="110"/>
      <c r="CG48" s="110"/>
      <c r="CH48" s="110"/>
      <c r="CI48" s="110"/>
      <c r="CJ48" s="110"/>
      <c r="CK48" s="110"/>
      <c r="CL48" s="110"/>
      <c r="CM48" s="110"/>
      <c r="CN48" s="110"/>
      <c r="CO48" s="110"/>
      <c r="CP48" s="110"/>
      <c r="CQ48" s="110"/>
      <c r="CR48" s="110"/>
      <c r="CS48" s="110"/>
      <c r="CT48" s="110"/>
      <c r="CU48" s="110"/>
      <c r="CV48" s="110"/>
      <c r="CW48" s="110"/>
      <c r="CX48" s="110"/>
    </row>
    <row r="49" spans="7:102" ht="15" customHeight="1" x14ac:dyDescent="0.25">
      <c r="G49" s="521"/>
      <c r="H49" s="205"/>
      <c r="I49" s="435"/>
      <c r="W49" s="203"/>
      <c r="X49" s="203"/>
      <c r="Y49" s="203"/>
      <c r="Z49" s="203"/>
      <c r="AA49" s="203"/>
      <c r="AB49" s="203"/>
      <c r="AC49" s="204"/>
      <c r="AD49" s="204"/>
      <c r="AE49" s="204"/>
      <c r="AF49" s="204"/>
      <c r="AG49" s="204"/>
      <c r="AH49" s="204"/>
      <c r="AI49" s="204"/>
      <c r="AJ49" s="204"/>
      <c r="AK49" s="444"/>
      <c r="AL49" s="110"/>
      <c r="AM49" s="110"/>
      <c r="AN49" s="110"/>
      <c r="AO49" s="110"/>
      <c r="AP49" s="110"/>
      <c r="AQ49" s="110"/>
      <c r="AR49" s="110"/>
      <c r="AS49" s="110"/>
      <c r="AT49" s="110"/>
      <c r="AU49" s="110"/>
      <c r="AV49" s="110"/>
      <c r="AW49" s="110"/>
      <c r="AX49" s="110"/>
      <c r="AY49" s="110"/>
      <c r="AZ49" s="110"/>
      <c r="BA49" s="110"/>
      <c r="BB49" s="110"/>
      <c r="BC49" s="110"/>
      <c r="BD49" s="110"/>
      <c r="BE49" s="110"/>
      <c r="BF49" s="110"/>
      <c r="BG49" s="110"/>
      <c r="BH49" s="110"/>
      <c r="BI49" s="110"/>
      <c r="BJ49" s="110"/>
      <c r="BK49" s="110"/>
      <c r="BL49" s="110"/>
      <c r="BM49" s="110"/>
      <c r="BN49" s="110"/>
      <c r="BO49" s="110"/>
      <c r="BP49" s="110"/>
      <c r="BQ49" s="110"/>
      <c r="BR49" s="110"/>
      <c r="BS49" s="110"/>
      <c r="BT49" s="110"/>
      <c r="BU49" s="110"/>
      <c r="BV49" s="110"/>
      <c r="BW49" s="110"/>
      <c r="BX49" s="110"/>
      <c r="BY49" s="110"/>
      <c r="BZ49" s="110"/>
      <c r="CA49" s="110"/>
      <c r="CB49" s="110"/>
      <c r="CC49" s="110"/>
      <c r="CD49" s="110"/>
      <c r="CE49" s="110"/>
      <c r="CF49" s="110"/>
      <c r="CG49" s="110"/>
      <c r="CH49" s="110"/>
      <c r="CI49" s="110"/>
      <c r="CJ49" s="110"/>
      <c r="CK49" s="110"/>
      <c r="CL49" s="110"/>
      <c r="CM49" s="110"/>
      <c r="CN49" s="110"/>
      <c r="CO49" s="110"/>
      <c r="CP49" s="110"/>
      <c r="CQ49" s="110"/>
      <c r="CR49" s="110"/>
      <c r="CS49" s="110"/>
      <c r="CT49" s="110"/>
      <c r="CU49" s="110"/>
      <c r="CV49" s="110"/>
      <c r="CW49" s="110"/>
      <c r="CX49" s="110"/>
    </row>
    <row r="50" spans="7:102" ht="15" customHeight="1" x14ac:dyDescent="0.25">
      <c r="G50" s="521" t="s">
        <v>1788</v>
      </c>
      <c r="H50" s="205" t="s">
        <v>1789</v>
      </c>
      <c r="I50" s="435"/>
      <c r="W50" s="203"/>
      <c r="X50" s="203"/>
      <c r="Y50" s="203"/>
      <c r="Z50" s="203"/>
      <c r="AA50" s="203"/>
      <c r="AB50" s="203"/>
      <c r="AC50" s="204"/>
      <c r="AD50" s="204"/>
      <c r="AE50" s="204"/>
      <c r="AF50" s="204"/>
      <c r="AG50" s="204"/>
      <c r="AH50" s="204"/>
      <c r="AI50" s="204"/>
      <c r="AJ50" s="204"/>
      <c r="AK50" s="444"/>
      <c r="AL50" s="110"/>
      <c r="AM50" s="110"/>
      <c r="AN50" s="110"/>
      <c r="AO50" s="110"/>
      <c r="AP50" s="110"/>
      <c r="AQ50" s="110"/>
      <c r="AR50" s="110"/>
      <c r="AS50" s="110"/>
      <c r="AT50" s="110"/>
      <c r="AU50" s="110"/>
      <c r="AV50" s="110"/>
      <c r="AW50" s="110"/>
      <c r="AX50" s="110"/>
      <c r="AY50" s="110"/>
      <c r="AZ50" s="110"/>
      <c r="BA50" s="110"/>
      <c r="BB50" s="110"/>
      <c r="BC50" s="110"/>
      <c r="BD50" s="110"/>
      <c r="BE50" s="110"/>
      <c r="BF50" s="110"/>
      <c r="BG50" s="110"/>
      <c r="BH50" s="110"/>
      <c r="BI50" s="110"/>
      <c r="BJ50" s="110"/>
      <c r="BK50" s="110"/>
      <c r="BL50" s="110"/>
      <c r="BM50" s="110"/>
      <c r="BN50" s="110"/>
      <c r="BO50" s="110"/>
      <c r="BP50" s="110"/>
      <c r="BQ50" s="110"/>
      <c r="BR50" s="110"/>
      <c r="BS50" s="110"/>
      <c r="BT50" s="110"/>
      <c r="BU50" s="110"/>
      <c r="BV50" s="110"/>
      <c r="BW50" s="110"/>
      <c r="BX50" s="110"/>
      <c r="BY50" s="110"/>
      <c r="BZ50" s="110"/>
      <c r="CA50" s="110"/>
      <c r="CB50" s="110"/>
      <c r="CC50" s="110"/>
      <c r="CD50" s="110"/>
      <c r="CE50" s="110"/>
      <c r="CF50" s="110"/>
      <c r="CG50" s="110"/>
      <c r="CH50" s="110"/>
      <c r="CI50" s="110"/>
      <c r="CJ50" s="110"/>
      <c r="CK50" s="110"/>
      <c r="CL50" s="110"/>
      <c r="CM50" s="110"/>
      <c r="CN50" s="110"/>
      <c r="CO50" s="110"/>
      <c r="CP50" s="110"/>
      <c r="CQ50" s="110"/>
      <c r="CR50" s="110"/>
      <c r="CS50" s="110"/>
      <c r="CT50" s="110"/>
      <c r="CU50" s="110"/>
      <c r="CV50" s="110"/>
      <c r="CW50" s="110"/>
      <c r="CX50" s="110"/>
    </row>
    <row r="51" spans="7:102" ht="15" customHeight="1" x14ac:dyDescent="0.25">
      <c r="G51" s="521"/>
      <c r="H51" s="205">
        <v>1</v>
      </c>
      <c r="I51" s="435"/>
      <c r="W51" s="203"/>
      <c r="X51" s="203"/>
      <c r="Y51" s="203"/>
      <c r="Z51" s="203"/>
      <c r="AA51" s="203"/>
      <c r="AB51" s="203"/>
      <c r="AC51" s="204"/>
      <c r="AD51" s="204"/>
      <c r="AE51" s="204"/>
      <c r="AF51" s="204"/>
      <c r="AG51" s="204"/>
      <c r="AH51" s="204"/>
      <c r="AI51" s="204"/>
      <c r="AJ51" s="204"/>
      <c r="AK51" s="444"/>
      <c r="AL51" s="110"/>
      <c r="AM51" s="110"/>
      <c r="AN51" s="110"/>
      <c r="AO51" s="110"/>
      <c r="AP51" s="110"/>
      <c r="AQ51" s="110"/>
      <c r="AR51" s="110"/>
      <c r="AS51" s="110"/>
      <c r="AT51" s="110"/>
      <c r="AU51" s="110"/>
      <c r="AV51" s="110"/>
      <c r="AW51" s="110"/>
      <c r="AX51" s="110"/>
      <c r="AY51" s="110"/>
      <c r="AZ51" s="110"/>
      <c r="BA51" s="110"/>
      <c r="BB51" s="110"/>
      <c r="BC51" s="110"/>
      <c r="BD51" s="110"/>
      <c r="BE51" s="110"/>
      <c r="BF51" s="110"/>
      <c r="BG51" s="110"/>
      <c r="BH51" s="110"/>
      <c r="BI51" s="110"/>
      <c r="BJ51" s="110"/>
      <c r="BK51" s="110"/>
      <c r="BL51" s="110"/>
      <c r="BM51" s="110"/>
      <c r="BN51" s="110"/>
      <c r="BO51" s="110"/>
      <c r="BP51" s="110"/>
      <c r="BQ51" s="110"/>
      <c r="BR51" s="110"/>
      <c r="BS51" s="110"/>
      <c r="BT51" s="110"/>
      <c r="BU51" s="110"/>
      <c r="BV51" s="110"/>
      <c r="BW51" s="110"/>
      <c r="BX51" s="110"/>
      <c r="BY51" s="110"/>
      <c r="BZ51" s="110"/>
      <c r="CA51" s="110"/>
      <c r="CB51" s="110"/>
      <c r="CC51" s="110"/>
      <c r="CD51" s="110"/>
      <c r="CE51" s="110"/>
      <c r="CF51" s="110"/>
      <c r="CG51" s="110"/>
      <c r="CH51" s="110"/>
      <c r="CI51" s="110"/>
      <c r="CJ51" s="110"/>
      <c r="CK51" s="110"/>
      <c r="CL51" s="110"/>
      <c r="CM51" s="110"/>
      <c r="CN51" s="110"/>
      <c r="CO51" s="110"/>
      <c r="CP51" s="110"/>
      <c r="CQ51" s="110"/>
      <c r="CR51" s="110"/>
      <c r="CS51" s="110"/>
      <c r="CT51" s="110"/>
      <c r="CU51" s="110"/>
      <c r="CV51" s="110"/>
      <c r="CW51" s="110"/>
      <c r="CX51" s="110"/>
    </row>
    <row r="52" spans="7:102" ht="15" customHeight="1" x14ac:dyDescent="0.25">
      <c r="G52" s="521"/>
      <c r="H52" s="205">
        <v>2</v>
      </c>
      <c r="I52" s="435"/>
      <c r="W52" s="203"/>
      <c r="X52" s="203"/>
      <c r="Y52" s="203"/>
      <c r="Z52" s="203"/>
      <c r="AA52" s="203"/>
      <c r="AB52" s="203"/>
      <c r="AC52" s="204"/>
      <c r="AD52" s="204"/>
      <c r="AE52" s="204"/>
      <c r="AF52" s="204"/>
      <c r="AG52" s="204"/>
      <c r="AH52" s="204"/>
      <c r="AI52" s="204"/>
      <c r="AJ52" s="204"/>
      <c r="AK52" s="444"/>
      <c r="AL52" s="110"/>
      <c r="AM52" s="110"/>
      <c r="AN52" s="110"/>
      <c r="AO52" s="110"/>
      <c r="AP52" s="110"/>
      <c r="AQ52" s="110"/>
      <c r="AR52" s="110"/>
      <c r="AS52" s="110"/>
      <c r="AT52" s="110"/>
      <c r="AU52" s="110"/>
      <c r="AV52" s="110"/>
      <c r="AW52" s="110"/>
      <c r="AX52" s="110"/>
      <c r="AY52" s="110"/>
      <c r="AZ52" s="110"/>
      <c r="BA52" s="110"/>
      <c r="BB52" s="110"/>
      <c r="BC52" s="110"/>
      <c r="BD52" s="110"/>
      <c r="BE52" s="110"/>
      <c r="BF52" s="110"/>
      <c r="BG52" s="110"/>
      <c r="BH52" s="110"/>
      <c r="BI52" s="110"/>
      <c r="BJ52" s="110"/>
      <c r="BK52" s="110"/>
      <c r="BL52" s="110"/>
      <c r="BM52" s="110"/>
      <c r="BN52" s="110"/>
      <c r="BO52" s="110"/>
      <c r="BP52" s="110"/>
      <c r="BQ52" s="110"/>
      <c r="BR52" s="110"/>
      <c r="BS52" s="110"/>
      <c r="BT52" s="110"/>
      <c r="BU52" s="110"/>
      <c r="BV52" s="110"/>
      <c r="BW52" s="110"/>
      <c r="BX52" s="110"/>
      <c r="BY52" s="110"/>
      <c r="BZ52" s="110"/>
      <c r="CA52" s="110"/>
      <c r="CB52" s="110"/>
      <c r="CC52" s="110"/>
      <c r="CD52" s="110"/>
      <c r="CE52" s="110"/>
      <c r="CF52" s="110"/>
      <c r="CG52" s="110"/>
      <c r="CH52" s="110"/>
      <c r="CI52" s="110"/>
      <c r="CJ52" s="110"/>
      <c r="CK52" s="110"/>
      <c r="CL52" s="110"/>
      <c r="CM52" s="110"/>
      <c r="CN52" s="110"/>
      <c r="CO52" s="110"/>
      <c r="CP52" s="110"/>
      <c r="CQ52" s="110"/>
      <c r="CR52" s="110"/>
      <c r="CS52" s="110"/>
      <c r="CT52" s="110"/>
      <c r="CU52" s="110"/>
      <c r="CV52" s="110"/>
      <c r="CW52" s="110"/>
      <c r="CX52" s="110"/>
    </row>
    <row r="53" spans="7:102" ht="15" customHeight="1" x14ac:dyDescent="0.25">
      <c r="G53" s="521"/>
      <c r="H53" s="205">
        <v>3</v>
      </c>
      <c r="I53" s="435"/>
      <c r="W53" s="203"/>
      <c r="X53" s="203"/>
      <c r="Y53" s="203"/>
      <c r="Z53" s="203"/>
      <c r="AA53" s="203"/>
      <c r="AB53" s="203"/>
      <c r="AC53" s="204"/>
      <c r="AD53" s="204"/>
      <c r="AE53" s="204"/>
      <c r="AF53" s="204"/>
      <c r="AG53" s="204"/>
      <c r="AH53" s="204"/>
      <c r="AI53" s="204"/>
      <c r="AJ53" s="204"/>
      <c r="AK53" s="444"/>
      <c r="AL53" s="110"/>
      <c r="AM53" s="110"/>
      <c r="AN53" s="110"/>
      <c r="AO53" s="110"/>
      <c r="AP53" s="110"/>
      <c r="AQ53" s="110"/>
      <c r="AR53" s="110"/>
      <c r="AS53" s="110"/>
      <c r="AT53" s="110"/>
      <c r="AU53" s="110"/>
      <c r="AV53" s="110"/>
      <c r="AW53" s="110"/>
      <c r="AX53" s="110"/>
      <c r="AY53" s="110"/>
      <c r="AZ53" s="110"/>
      <c r="BA53" s="110"/>
      <c r="BB53" s="110"/>
      <c r="BC53" s="110"/>
      <c r="BD53" s="110"/>
      <c r="BE53" s="110"/>
      <c r="BF53" s="110"/>
      <c r="BG53" s="110"/>
      <c r="BH53" s="110"/>
      <c r="BI53" s="110"/>
      <c r="BJ53" s="110"/>
      <c r="BK53" s="110"/>
      <c r="BL53" s="110"/>
      <c r="BM53" s="110"/>
      <c r="BN53" s="110"/>
      <c r="BO53" s="110"/>
      <c r="BP53" s="110"/>
      <c r="BQ53" s="110"/>
      <c r="BR53" s="110"/>
      <c r="BS53" s="110"/>
      <c r="BT53" s="110"/>
      <c r="BU53" s="110"/>
      <c r="BV53" s="110"/>
      <c r="BW53" s="110"/>
      <c r="BX53" s="110"/>
      <c r="BY53" s="110"/>
      <c r="BZ53" s="110"/>
      <c r="CA53" s="110"/>
      <c r="CB53" s="110"/>
      <c r="CC53" s="110"/>
      <c r="CD53" s="110"/>
      <c r="CE53" s="110"/>
      <c r="CF53" s="110"/>
      <c r="CG53" s="110"/>
      <c r="CH53" s="110"/>
      <c r="CI53" s="110"/>
      <c r="CJ53" s="110"/>
      <c r="CK53" s="110"/>
      <c r="CL53" s="110"/>
      <c r="CM53" s="110"/>
      <c r="CN53" s="110"/>
      <c r="CO53" s="110"/>
      <c r="CP53" s="110"/>
      <c r="CQ53" s="110"/>
      <c r="CR53" s="110"/>
      <c r="CS53" s="110"/>
      <c r="CT53" s="110"/>
      <c r="CU53" s="110"/>
      <c r="CV53" s="110"/>
      <c r="CW53" s="110"/>
      <c r="CX53" s="110"/>
    </row>
    <row r="54" spans="7:102" ht="15" customHeight="1" x14ac:dyDescent="0.25">
      <c r="G54" s="521"/>
      <c r="H54" s="205"/>
      <c r="I54" s="435"/>
      <c r="W54" s="203"/>
      <c r="X54" s="203"/>
      <c r="Y54" s="203"/>
      <c r="Z54" s="203"/>
      <c r="AA54" s="203"/>
      <c r="AB54" s="203"/>
      <c r="AC54" s="204"/>
      <c r="AD54" s="204"/>
      <c r="AE54" s="204"/>
      <c r="AF54" s="204"/>
      <c r="AG54" s="204"/>
      <c r="AH54" s="204"/>
      <c r="AI54" s="204"/>
      <c r="AJ54" s="204"/>
      <c r="AK54" s="444"/>
      <c r="AL54" s="110"/>
      <c r="AM54" s="110"/>
      <c r="AN54" s="110"/>
      <c r="AO54" s="110"/>
      <c r="AP54" s="110"/>
      <c r="AQ54" s="110"/>
      <c r="AR54" s="110"/>
      <c r="AS54" s="110"/>
      <c r="AT54" s="110"/>
      <c r="AU54" s="110"/>
      <c r="AV54" s="110"/>
      <c r="AW54" s="110"/>
      <c r="AX54" s="110"/>
      <c r="AY54" s="110"/>
      <c r="AZ54" s="110"/>
      <c r="BA54" s="110"/>
      <c r="BB54" s="110"/>
      <c r="BC54" s="110"/>
      <c r="BD54" s="110"/>
      <c r="BE54" s="110"/>
      <c r="BF54" s="110"/>
      <c r="BG54" s="110"/>
      <c r="BH54" s="110"/>
      <c r="BI54" s="110"/>
      <c r="BJ54" s="110"/>
      <c r="BK54" s="110"/>
      <c r="BL54" s="110"/>
      <c r="BM54" s="110"/>
      <c r="BN54" s="110"/>
      <c r="BO54" s="110"/>
      <c r="BP54" s="110"/>
      <c r="BQ54" s="110"/>
      <c r="BR54" s="110"/>
      <c r="BS54" s="110"/>
      <c r="BT54" s="110"/>
      <c r="BU54" s="110"/>
      <c r="BV54" s="110"/>
      <c r="BW54" s="110"/>
      <c r="BX54" s="110"/>
      <c r="BY54" s="110"/>
      <c r="BZ54" s="110"/>
      <c r="CA54" s="110"/>
      <c r="CB54" s="110"/>
      <c r="CC54" s="110"/>
      <c r="CD54" s="110"/>
      <c r="CE54" s="110"/>
      <c r="CF54" s="110"/>
      <c r="CG54" s="110"/>
      <c r="CH54" s="110"/>
      <c r="CI54" s="110"/>
      <c r="CJ54" s="110"/>
      <c r="CK54" s="110"/>
      <c r="CL54" s="110"/>
      <c r="CM54" s="110"/>
      <c r="CN54" s="110"/>
      <c r="CO54" s="110"/>
      <c r="CP54" s="110"/>
      <c r="CQ54" s="110"/>
      <c r="CR54" s="110"/>
      <c r="CS54" s="110"/>
      <c r="CT54" s="110"/>
      <c r="CU54" s="110"/>
      <c r="CV54" s="110"/>
      <c r="CW54" s="110"/>
      <c r="CX54" s="110"/>
    </row>
    <row r="55" spans="7:102" ht="15" customHeight="1" x14ac:dyDescent="0.25">
      <c r="G55" s="521">
        <v>4</v>
      </c>
      <c r="H55" s="205" t="s">
        <v>1790</v>
      </c>
      <c r="I55" s="435"/>
      <c r="W55" s="203"/>
      <c r="X55" s="203"/>
      <c r="Y55" s="203"/>
      <c r="Z55" s="203"/>
      <c r="AA55" s="203"/>
      <c r="AB55" s="203"/>
      <c r="AC55" s="204"/>
      <c r="AD55" s="204"/>
      <c r="AE55" s="204"/>
      <c r="AF55" s="204"/>
      <c r="AG55" s="204"/>
      <c r="AH55" s="204"/>
      <c r="AI55" s="204"/>
      <c r="AJ55" s="204"/>
      <c r="AK55" s="444"/>
      <c r="AL55" s="110"/>
      <c r="AM55" s="110"/>
      <c r="AN55" s="110"/>
      <c r="AO55" s="110"/>
      <c r="AP55" s="110"/>
      <c r="AQ55" s="110"/>
      <c r="AR55" s="110"/>
      <c r="AS55" s="110"/>
      <c r="AT55" s="110"/>
      <c r="AU55" s="110"/>
      <c r="AV55" s="110"/>
      <c r="AW55" s="110"/>
      <c r="AX55" s="110"/>
      <c r="AY55" s="110"/>
      <c r="AZ55" s="110"/>
      <c r="BA55" s="110"/>
      <c r="BB55" s="110"/>
      <c r="BC55" s="110"/>
      <c r="BD55" s="110"/>
      <c r="BE55" s="110"/>
      <c r="BF55" s="110"/>
      <c r="BG55" s="110"/>
      <c r="BH55" s="110"/>
      <c r="BI55" s="110"/>
      <c r="BJ55" s="110"/>
      <c r="BK55" s="110"/>
      <c r="BL55" s="110"/>
      <c r="BM55" s="110"/>
      <c r="BN55" s="110"/>
      <c r="BO55" s="110"/>
      <c r="BP55" s="110"/>
      <c r="BQ55" s="110"/>
      <c r="BR55" s="110"/>
      <c r="BS55" s="110"/>
      <c r="BT55" s="110"/>
      <c r="BU55" s="110"/>
      <c r="BV55" s="110"/>
      <c r="BW55" s="110"/>
      <c r="BX55" s="110"/>
      <c r="BY55" s="110"/>
      <c r="BZ55" s="110"/>
      <c r="CA55" s="110"/>
      <c r="CB55" s="110"/>
      <c r="CC55" s="110"/>
      <c r="CD55" s="110"/>
      <c r="CE55" s="110"/>
      <c r="CF55" s="110"/>
      <c r="CG55" s="110"/>
      <c r="CH55" s="110"/>
      <c r="CI55" s="110"/>
      <c r="CJ55" s="110"/>
      <c r="CK55" s="110"/>
      <c r="CL55" s="110"/>
      <c r="CM55" s="110"/>
      <c r="CN55" s="110"/>
      <c r="CO55" s="110"/>
      <c r="CP55" s="110"/>
      <c r="CQ55" s="110"/>
      <c r="CR55" s="110"/>
      <c r="CS55" s="110"/>
      <c r="CT55" s="110"/>
      <c r="CU55" s="110"/>
      <c r="CV55" s="110"/>
      <c r="CW55" s="110"/>
      <c r="CX55" s="110"/>
    </row>
    <row r="56" spans="7:102" ht="15" customHeight="1" x14ac:dyDescent="0.25">
      <c r="G56" s="521"/>
      <c r="H56" s="205">
        <v>1</v>
      </c>
      <c r="I56" s="435"/>
      <c r="W56" s="203"/>
      <c r="X56" s="203"/>
      <c r="Y56" s="203"/>
      <c r="Z56" s="203"/>
      <c r="AA56" s="203"/>
      <c r="AB56" s="203"/>
      <c r="AC56" s="204"/>
      <c r="AD56" s="204"/>
      <c r="AE56" s="204"/>
      <c r="AF56" s="204"/>
      <c r="AG56" s="204"/>
      <c r="AH56" s="204"/>
      <c r="AI56" s="204"/>
      <c r="AJ56" s="204"/>
      <c r="AK56" s="444"/>
      <c r="AL56" s="110"/>
      <c r="AM56" s="110"/>
      <c r="AN56" s="110"/>
      <c r="AO56" s="110"/>
      <c r="AP56" s="110"/>
      <c r="AQ56" s="110"/>
      <c r="AR56" s="110"/>
      <c r="AS56" s="110"/>
      <c r="AT56" s="110"/>
      <c r="AU56" s="110"/>
      <c r="AV56" s="110"/>
      <c r="AW56" s="110"/>
      <c r="AX56" s="110"/>
      <c r="AY56" s="110"/>
      <c r="AZ56" s="110"/>
      <c r="BA56" s="110"/>
      <c r="BB56" s="110"/>
      <c r="BC56" s="110"/>
      <c r="BD56" s="110"/>
      <c r="BE56" s="110"/>
      <c r="BF56" s="110"/>
      <c r="BG56" s="110"/>
      <c r="BH56" s="110"/>
      <c r="BI56" s="110"/>
      <c r="BJ56" s="110"/>
      <c r="BK56" s="110"/>
      <c r="BL56" s="110"/>
      <c r="BM56" s="110"/>
      <c r="BN56" s="110"/>
      <c r="BO56" s="110"/>
      <c r="BP56" s="110"/>
      <c r="BQ56" s="110"/>
      <c r="BR56" s="110"/>
      <c r="BS56" s="110"/>
      <c r="BT56" s="110"/>
      <c r="BU56" s="110"/>
      <c r="BV56" s="110"/>
      <c r="BW56" s="110"/>
      <c r="BX56" s="110"/>
      <c r="BY56" s="110"/>
      <c r="BZ56" s="110"/>
      <c r="CA56" s="110"/>
      <c r="CB56" s="110"/>
      <c r="CC56" s="110"/>
      <c r="CD56" s="110"/>
      <c r="CE56" s="110"/>
      <c r="CF56" s="110"/>
      <c r="CG56" s="110"/>
      <c r="CH56" s="110"/>
      <c r="CI56" s="110"/>
      <c r="CJ56" s="110"/>
      <c r="CK56" s="110"/>
      <c r="CL56" s="110"/>
      <c r="CM56" s="110"/>
      <c r="CN56" s="110"/>
      <c r="CO56" s="110"/>
      <c r="CP56" s="110"/>
      <c r="CQ56" s="110"/>
      <c r="CR56" s="110"/>
      <c r="CS56" s="110"/>
      <c r="CT56" s="110"/>
      <c r="CU56" s="110"/>
      <c r="CV56" s="110"/>
      <c r="CW56" s="110"/>
      <c r="CX56" s="110"/>
    </row>
    <row r="57" spans="7:102" ht="15" customHeight="1" x14ac:dyDescent="0.25">
      <c r="G57" s="521"/>
      <c r="H57" s="205">
        <v>2</v>
      </c>
      <c r="I57" s="435"/>
      <c r="W57" s="203"/>
      <c r="X57" s="203"/>
      <c r="Y57" s="203"/>
      <c r="Z57" s="203"/>
      <c r="AA57" s="203"/>
      <c r="AB57" s="203"/>
      <c r="AC57" s="204"/>
      <c r="AD57" s="204"/>
      <c r="AE57" s="204"/>
      <c r="AF57" s="204"/>
      <c r="AG57" s="204"/>
      <c r="AH57" s="204"/>
      <c r="AI57" s="204"/>
      <c r="AJ57" s="204"/>
      <c r="AK57" s="444"/>
      <c r="AL57" s="110"/>
      <c r="AM57" s="110"/>
      <c r="AN57" s="110"/>
      <c r="AO57" s="110"/>
      <c r="AP57" s="110"/>
      <c r="AQ57" s="110"/>
      <c r="AR57" s="110"/>
      <c r="AS57" s="110"/>
      <c r="AT57" s="110"/>
      <c r="AU57" s="110"/>
      <c r="AV57" s="110"/>
      <c r="AW57" s="110"/>
      <c r="AX57" s="110"/>
      <c r="AY57" s="110"/>
      <c r="AZ57" s="110"/>
      <c r="BA57" s="110"/>
      <c r="BB57" s="110"/>
      <c r="BC57" s="110"/>
      <c r="BD57" s="110"/>
      <c r="BE57" s="110"/>
      <c r="BF57" s="110"/>
      <c r="BG57" s="110"/>
      <c r="BH57" s="110"/>
      <c r="BI57" s="110"/>
      <c r="BJ57" s="110"/>
      <c r="BK57" s="110"/>
      <c r="BL57" s="110"/>
      <c r="BM57" s="110"/>
      <c r="BN57" s="110"/>
      <c r="BO57" s="110"/>
      <c r="BP57" s="110"/>
      <c r="BQ57" s="110"/>
      <c r="BR57" s="110"/>
      <c r="BS57" s="110"/>
      <c r="BT57" s="110"/>
      <c r="BU57" s="110"/>
      <c r="BV57" s="110"/>
      <c r="BW57" s="110"/>
      <c r="BX57" s="110"/>
      <c r="BY57" s="110"/>
      <c r="BZ57" s="110"/>
      <c r="CA57" s="110"/>
      <c r="CB57" s="110"/>
      <c r="CC57" s="110"/>
      <c r="CD57" s="110"/>
      <c r="CE57" s="110"/>
      <c r="CF57" s="110"/>
      <c r="CG57" s="110"/>
      <c r="CH57" s="110"/>
      <c r="CI57" s="110"/>
      <c r="CJ57" s="110"/>
      <c r="CK57" s="110"/>
      <c r="CL57" s="110"/>
      <c r="CM57" s="110"/>
      <c r="CN57" s="110"/>
      <c r="CO57" s="110"/>
      <c r="CP57" s="110"/>
      <c r="CQ57" s="110"/>
      <c r="CR57" s="110"/>
      <c r="CS57" s="110"/>
      <c r="CT57" s="110"/>
      <c r="CU57" s="110"/>
      <c r="CV57" s="110"/>
      <c r="CW57" s="110"/>
      <c r="CX57" s="110"/>
    </row>
    <row r="58" spans="7:102" ht="15" customHeight="1" x14ac:dyDescent="0.25">
      <c r="G58" s="521"/>
      <c r="H58" s="205">
        <v>3</v>
      </c>
      <c r="I58" s="435"/>
      <c r="W58" s="203"/>
      <c r="X58" s="203"/>
      <c r="Y58" s="203"/>
      <c r="Z58" s="203"/>
      <c r="AA58" s="203"/>
      <c r="AB58" s="203"/>
      <c r="AC58" s="204"/>
      <c r="AD58" s="204"/>
      <c r="AE58" s="204"/>
      <c r="AF58" s="204"/>
      <c r="AG58" s="204"/>
      <c r="AH58" s="204"/>
      <c r="AI58" s="204"/>
      <c r="AJ58" s="204"/>
      <c r="AK58" s="444"/>
      <c r="AL58" s="110"/>
      <c r="AM58" s="110"/>
      <c r="AN58" s="110"/>
      <c r="AO58" s="110"/>
      <c r="AP58" s="110"/>
      <c r="AQ58" s="110"/>
      <c r="AR58" s="110"/>
      <c r="AS58" s="110"/>
      <c r="AT58" s="110"/>
      <c r="AU58" s="110"/>
      <c r="AV58" s="110"/>
      <c r="AW58" s="110"/>
      <c r="AX58" s="110"/>
      <c r="AY58" s="110"/>
      <c r="AZ58" s="110"/>
      <c r="BA58" s="110"/>
      <c r="BB58" s="110"/>
      <c r="BC58" s="110"/>
      <c r="BD58" s="110"/>
      <c r="BE58" s="110"/>
      <c r="BF58" s="110"/>
      <c r="BG58" s="110"/>
      <c r="BH58" s="110"/>
      <c r="BI58" s="110"/>
      <c r="BJ58" s="110"/>
      <c r="BK58" s="110"/>
      <c r="BL58" s="110"/>
      <c r="BM58" s="110"/>
      <c r="BN58" s="110"/>
      <c r="BO58" s="110"/>
      <c r="BP58" s="110"/>
      <c r="BQ58" s="110"/>
      <c r="BR58" s="110"/>
      <c r="BS58" s="110"/>
      <c r="BT58" s="110"/>
      <c r="BU58" s="110"/>
      <c r="BV58" s="110"/>
      <c r="BW58" s="110"/>
      <c r="BX58" s="110"/>
      <c r="BY58" s="110"/>
      <c r="BZ58" s="110"/>
      <c r="CA58" s="110"/>
      <c r="CB58" s="110"/>
      <c r="CC58" s="110"/>
      <c r="CD58" s="110"/>
      <c r="CE58" s="110"/>
      <c r="CF58" s="110"/>
      <c r="CG58" s="110"/>
      <c r="CH58" s="110"/>
      <c r="CI58" s="110"/>
      <c r="CJ58" s="110"/>
      <c r="CK58" s="110"/>
      <c r="CL58" s="110"/>
      <c r="CM58" s="110"/>
      <c r="CN58" s="110"/>
      <c r="CO58" s="110"/>
      <c r="CP58" s="110"/>
      <c r="CQ58" s="110"/>
      <c r="CR58" s="110"/>
      <c r="CS58" s="110"/>
      <c r="CT58" s="110"/>
      <c r="CU58" s="110"/>
      <c r="CV58" s="110"/>
      <c r="CW58" s="110"/>
      <c r="CX58" s="110"/>
    </row>
    <row r="59" spans="7:102" ht="14.25" customHeight="1" x14ac:dyDescent="0.25">
      <c r="G59" s="521"/>
      <c r="H59" s="205"/>
      <c r="I59" s="435"/>
      <c r="W59" s="203"/>
      <c r="X59" s="203"/>
      <c r="Y59" s="203"/>
      <c r="Z59" s="203"/>
      <c r="AA59" s="203"/>
      <c r="AB59" s="203"/>
      <c r="AC59" s="204"/>
      <c r="AD59" s="204"/>
      <c r="AE59" s="204"/>
      <c r="AF59" s="204"/>
      <c r="AG59" s="204"/>
      <c r="AH59" s="204"/>
      <c r="AI59" s="204"/>
      <c r="AJ59" s="204"/>
      <c r="AK59" s="444"/>
      <c r="AL59" s="110"/>
      <c r="AM59" s="110"/>
      <c r="AN59" s="110"/>
      <c r="AO59" s="110"/>
      <c r="AP59" s="110"/>
      <c r="AQ59" s="110"/>
      <c r="AR59" s="110"/>
      <c r="AS59" s="110"/>
      <c r="AT59" s="110"/>
      <c r="AU59" s="110"/>
      <c r="AV59" s="110"/>
      <c r="AW59" s="110"/>
      <c r="AX59" s="110"/>
      <c r="AY59" s="110"/>
      <c r="AZ59" s="110"/>
      <c r="BA59" s="110"/>
      <c r="BB59" s="110"/>
      <c r="BC59" s="110"/>
      <c r="BD59" s="110"/>
      <c r="BE59" s="110"/>
      <c r="BF59" s="110"/>
      <c r="BG59" s="110"/>
      <c r="BH59" s="110"/>
      <c r="BI59" s="110"/>
      <c r="BJ59" s="110"/>
      <c r="BK59" s="110"/>
      <c r="BL59" s="110"/>
      <c r="BM59" s="110"/>
      <c r="BN59" s="110"/>
      <c r="BO59" s="110"/>
      <c r="BP59" s="110"/>
      <c r="BQ59" s="110"/>
      <c r="BR59" s="110"/>
      <c r="BS59" s="110"/>
      <c r="BT59" s="110"/>
      <c r="BU59" s="110"/>
      <c r="BV59" s="110"/>
      <c r="BW59" s="110"/>
      <c r="BX59" s="110"/>
      <c r="BY59" s="110"/>
      <c r="BZ59" s="110"/>
      <c r="CA59" s="110"/>
      <c r="CB59" s="110"/>
      <c r="CC59" s="110"/>
      <c r="CD59" s="110"/>
      <c r="CE59" s="110"/>
      <c r="CF59" s="110"/>
      <c r="CG59" s="110"/>
      <c r="CH59" s="110"/>
      <c r="CI59" s="110"/>
      <c r="CJ59" s="110"/>
      <c r="CK59" s="110"/>
      <c r="CL59" s="110"/>
      <c r="CM59" s="110"/>
      <c r="CN59" s="110"/>
      <c r="CO59" s="110"/>
      <c r="CP59" s="110"/>
      <c r="CQ59" s="110"/>
      <c r="CR59" s="110"/>
      <c r="CS59" s="110"/>
      <c r="CT59" s="110"/>
      <c r="CU59" s="110"/>
      <c r="CV59" s="110"/>
      <c r="CW59" s="110"/>
      <c r="CX59" s="110"/>
    </row>
    <row r="60" spans="7:102" ht="14.25" customHeight="1" x14ac:dyDescent="0.25">
      <c r="G60" s="523"/>
      <c r="H60" s="206"/>
      <c r="I60" s="207"/>
      <c r="J60" s="207"/>
      <c r="K60" s="207"/>
      <c r="L60" s="207"/>
      <c r="M60" s="207"/>
      <c r="N60" s="207"/>
      <c r="O60" s="207"/>
      <c r="P60" s="207"/>
      <c r="Q60" s="207"/>
      <c r="R60" s="207"/>
      <c r="S60" s="207"/>
      <c r="T60" s="207"/>
      <c r="U60" s="207"/>
      <c r="V60" s="207"/>
      <c r="W60" s="207"/>
      <c r="X60" s="207"/>
      <c r="Y60" s="207"/>
      <c r="Z60" s="207"/>
      <c r="AA60" s="207"/>
      <c r="AB60" s="207"/>
      <c r="AC60" s="188"/>
      <c r="AD60" s="440"/>
      <c r="AE60" s="440"/>
      <c r="AF60" s="440"/>
      <c r="AG60" s="440"/>
      <c r="AH60" s="440"/>
      <c r="AI60" s="440"/>
      <c r="AJ60" s="440"/>
      <c r="AK60" s="439"/>
      <c r="AL60" s="110"/>
      <c r="AM60" s="110"/>
      <c r="AN60" s="110"/>
      <c r="AO60" s="110"/>
      <c r="AP60" s="110"/>
      <c r="AQ60" s="110"/>
      <c r="AR60" s="110"/>
      <c r="AS60" s="110"/>
      <c r="AT60" s="110"/>
      <c r="AU60" s="110"/>
      <c r="AV60" s="110"/>
      <c r="AW60" s="110"/>
      <c r="AX60" s="110"/>
      <c r="AY60" s="110"/>
      <c r="AZ60" s="110"/>
      <c r="BA60" s="110"/>
      <c r="BB60" s="110"/>
      <c r="BC60" s="110"/>
      <c r="BD60" s="110"/>
      <c r="BE60" s="110"/>
      <c r="BF60" s="110"/>
      <c r="BG60" s="110"/>
      <c r="BH60" s="110"/>
      <c r="BI60" s="110"/>
      <c r="BJ60" s="110"/>
      <c r="BK60" s="110"/>
      <c r="BL60" s="110"/>
      <c r="BM60" s="110"/>
      <c r="BN60" s="110"/>
      <c r="BO60" s="110"/>
      <c r="BP60" s="110"/>
      <c r="BQ60" s="110"/>
      <c r="BR60" s="110"/>
      <c r="BS60" s="110"/>
      <c r="BT60" s="110"/>
      <c r="BU60" s="110"/>
      <c r="BV60" s="110"/>
      <c r="BW60" s="110"/>
      <c r="BX60" s="110"/>
      <c r="BY60" s="110"/>
      <c r="BZ60" s="110"/>
      <c r="CA60" s="110"/>
      <c r="CB60" s="110"/>
      <c r="CC60" s="110"/>
      <c r="CD60" s="110"/>
      <c r="CE60" s="110"/>
      <c r="CF60" s="110"/>
      <c r="CG60" s="110"/>
      <c r="CH60" s="110"/>
      <c r="CI60" s="110"/>
      <c r="CJ60" s="110"/>
      <c r="CK60" s="110"/>
      <c r="CL60" s="110"/>
      <c r="CM60" s="110"/>
      <c r="CN60" s="110"/>
      <c r="CO60" s="110"/>
      <c r="CP60" s="110"/>
      <c r="CQ60" s="110"/>
      <c r="CR60" s="110"/>
      <c r="CS60" s="110"/>
      <c r="CT60" s="110"/>
      <c r="CU60" s="110"/>
      <c r="CV60" s="110"/>
      <c r="CW60" s="110"/>
      <c r="CX60" s="110"/>
    </row>
    <row r="61" spans="7:102" ht="14.25" customHeight="1" x14ac:dyDescent="0.25">
      <c r="AL61" s="110"/>
      <c r="AM61" s="110"/>
      <c r="AN61" s="110"/>
      <c r="AO61" s="110"/>
      <c r="AP61" s="110"/>
      <c r="AQ61" s="110"/>
      <c r="AR61" s="110"/>
      <c r="AS61" s="110"/>
      <c r="AT61" s="110"/>
      <c r="AU61" s="110"/>
      <c r="AV61" s="110"/>
      <c r="AW61" s="110"/>
      <c r="AX61" s="110"/>
      <c r="AY61" s="110"/>
      <c r="AZ61" s="110"/>
      <c r="BA61" s="110"/>
      <c r="BB61" s="110"/>
      <c r="BC61" s="110"/>
      <c r="BD61" s="110"/>
      <c r="BE61" s="110"/>
      <c r="BF61" s="110"/>
      <c r="BG61" s="110"/>
      <c r="BH61" s="110"/>
      <c r="BI61" s="110"/>
      <c r="BJ61" s="110"/>
      <c r="BK61" s="110"/>
      <c r="BL61" s="110"/>
      <c r="BM61" s="110"/>
      <c r="BN61" s="110"/>
      <c r="BO61" s="110"/>
      <c r="BP61" s="110"/>
      <c r="BQ61" s="110"/>
      <c r="BR61" s="110"/>
      <c r="BS61" s="110"/>
      <c r="BT61" s="110"/>
      <c r="BU61" s="110"/>
      <c r="BV61" s="110"/>
      <c r="BW61" s="110"/>
      <c r="BX61" s="110"/>
      <c r="BY61" s="110"/>
      <c r="BZ61" s="110"/>
      <c r="CA61" s="110"/>
      <c r="CB61" s="110"/>
      <c r="CC61" s="110"/>
      <c r="CD61" s="110"/>
      <c r="CE61" s="110"/>
      <c r="CF61" s="110"/>
      <c r="CG61" s="110"/>
      <c r="CH61" s="110"/>
      <c r="CI61" s="110"/>
      <c r="CJ61" s="110"/>
      <c r="CK61" s="110"/>
      <c r="CL61" s="110"/>
      <c r="CM61" s="110"/>
      <c r="CN61" s="110"/>
      <c r="CO61" s="110"/>
      <c r="CP61" s="110"/>
      <c r="CQ61" s="110"/>
      <c r="CR61" s="110"/>
      <c r="CS61" s="110"/>
      <c r="CT61" s="110"/>
      <c r="CU61" s="110"/>
      <c r="CV61" s="110"/>
      <c r="CW61" s="110"/>
      <c r="CX61" s="110"/>
    </row>
    <row r="62" spans="7:102" ht="14.25" customHeight="1" x14ac:dyDescent="0.25">
      <c r="AL62" s="110"/>
      <c r="AM62" s="110"/>
      <c r="AN62" s="110"/>
      <c r="AO62" s="110"/>
      <c r="AP62" s="110"/>
      <c r="AQ62" s="110"/>
      <c r="AR62" s="110"/>
      <c r="AS62" s="110"/>
      <c r="AT62" s="110"/>
      <c r="AU62" s="110"/>
      <c r="AV62" s="110"/>
      <c r="AW62" s="110"/>
      <c r="AX62" s="110"/>
      <c r="AY62" s="110"/>
      <c r="AZ62" s="110"/>
      <c r="BA62" s="110"/>
      <c r="BB62" s="110"/>
      <c r="BC62" s="110"/>
      <c r="BD62" s="110"/>
      <c r="BE62" s="110"/>
      <c r="BF62" s="110"/>
      <c r="BG62" s="110"/>
      <c r="BH62" s="110"/>
      <c r="BI62" s="110"/>
      <c r="BJ62" s="110"/>
      <c r="BK62" s="110"/>
      <c r="BL62" s="110"/>
      <c r="BM62" s="110"/>
      <c r="BN62" s="110"/>
      <c r="BO62" s="110"/>
      <c r="BP62" s="110"/>
      <c r="BQ62" s="110"/>
      <c r="BR62" s="110"/>
      <c r="BS62" s="110"/>
      <c r="BT62" s="110"/>
      <c r="BU62" s="110"/>
      <c r="BV62" s="110"/>
      <c r="BW62" s="110"/>
      <c r="BX62" s="110"/>
      <c r="BY62" s="110"/>
      <c r="BZ62" s="110"/>
      <c r="CA62" s="110"/>
      <c r="CB62" s="110"/>
      <c r="CC62" s="110"/>
      <c r="CD62" s="110"/>
      <c r="CE62" s="110"/>
      <c r="CF62" s="110"/>
      <c r="CG62" s="110"/>
      <c r="CH62" s="110"/>
      <c r="CI62" s="110"/>
      <c r="CJ62" s="110"/>
      <c r="CK62" s="110"/>
      <c r="CL62" s="110"/>
      <c r="CM62" s="110"/>
      <c r="CN62" s="110"/>
      <c r="CO62" s="110"/>
      <c r="CP62" s="110"/>
      <c r="CQ62" s="110"/>
      <c r="CR62" s="110"/>
      <c r="CS62" s="110"/>
      <c r="CT62" s="110"/>
      <c r="CU62" s="110"/>
      <c r="CV62" s="110"/>
      <c r="CW62" s="110"/>
      <c r="CX62" s="110"/>
    </row>
    <row r="63" spans="7:102" ht="14.25" customHeight="1" x14ac:dyDescent="0.25">
      <c r="AL63" s="110"/>
      <c r="AM63" s="110"/>
      <c r="AN63" s="110"/>
      <c r="AO63" s="110"/>
      <c r="AP63" s="110"/>
      <c r="AQ63" s="110"/>
      <c r="AR63" s="110"/>
      <c r="AS63" s="110"/>
      <c r="AT63" s="110"/>
      <c r="AU63" s="110"/>
      <c r="AV63" s="110"/>
      <c r="AW63" s="110"/>
      <c r="AX63" s="110"/>
      <c r="AY63" s="110"/>
      <c r="AZ63" s="110"/>
      <c r="BA63" s="110"/>
      <c r="BB63" s="110"/>
      <c r="BC63" s="110"/>
      <c r="BD63" s="110"/>
      <c r="BE63" s="110"/>
      <c r="BF63" s="110"/>
      <c r="BG63" s="110"/>
      <c r="BH63" s="110"/>
      <c r="BI63" s="110"/>
      <c r="BJ63" s="110"/>
      <c r="BK63" s="110"/>
      <c r="BL63" s="110"/>
      <c r="BM63" s="110"/>
      <c r="BN63" s="110"/>
      <c r="BO63" s="110"/>
      <c r="BP63" s="110"/>
      <c r="BQ63" s="110"/>
      <c r="BR63" s="110"/>
      <c r="BS63" s="110"/>
      <c r="BT63" s="110"/>
      <c r="BU63" s="110"/>
      <c r="BV63" s="110"/>
      <c r="BW63" s="110"/>
      <c r="BX63" s="110"/>
      <c r="BY63" s="110"/>
      <c r="BZ63" s="110"/>
      <c r="CA63" s="110"/>
      <c r="CB63" s="110"/>
      <c r="CC63" s="110"/>
      <c r="CD63" s="110"/>
      <c r="CE63" s="110"/>
      <c r="CF63" s="110"/>
      <c r="CG63" s="110"/>
      <c r="CH63" s="110"/>
      <c r="CI63" s="110"/>
      <c r="CJ63" s="110"/>
      <c r="CK63" s="110"/>
      <c r="CL63" s="110"/>
      <c r="CM63" s="110"/>
      <c r="CN63" s="110"/>
      <c r="CO63" s="110"/>
      <c r="CP63" s="110"/>
      <c r="CQ63" s="110"/>
      <c r="CR63" s="110"/>
      <c r="CS63" s="110"/>
      <c r="CT63" s="110"/>
      <c r="CU63" s="110"/>
      <c r="CV63" s="110"/>
      <c r="CW63" s="110"/>
      <c r="CX63" s="110"/>
    </row>
    <row r="64" spans="7:102" ht="14.25" customHeight="1" x14ac:dyDescent="0.25">
      <c r="AL64" s="110"/>
      <c r="AM64" s="110"/>
      <c r="AN64" s="110"/>
      <c r="AO64" s="110"/>
      <c r="AP64" s="110"/>
      <c r="AQ64" s="110"/>
      <c r="AR64" s="110"/>
      <c r="AS64" s="110"/>
      <c r="AT64" s="110"/>
      <c r="AU64" s="110"/>
      <c r="AV64" s="110"/>
      <c r="AW64" s="110"/>
      <c r="AX64" s="110"/>
      <c r="AY64" s="110"/>
      <c r="AZ64" s="110"/>
      <c r="BA64" s="110"/>
      <c r="BB64" s="110"/>
      <c r="BC64" s="110"/>
      <c r="BD64" s="110"/>
      <c r="BE64" s="110"/>
      <c r="BF64" s="110"/>
      <c r="BG64" s="110"/>
      <c r="BH64" s="110"/>
      <c r="BI64" s="110"/>
      <c r="BJ64" s="110"/>
      <c r="BK64" s="110"/>
      <c r="BL64" s="110"/>
      <c r="BM64" s="110"/>
      <c r="BN64" s="110"/>
      <c r="BO64" s="110"/>
      <c r="BP64" s="110"/>
      <c r="BQ64" s="110"/>
      <c r="BR64" s="110"/>
      <c r="BS64" s="110"/>
      <c r="BT64" s="110"/>
      <c r="BU64" s="110"/>
      <c r="BV64" s="110"/>
      <c r="BW64" s="110"/>
      <c r="BX64" s="110"/>
      <c r="BY64" s="110"/>
      <c r="BZ64" s="110"/>
      <c r="CA64" s="110"/>
      <c r="CB64" s="110"/>
      <c r="CC64" s="110"/>
      <c r="CD64" s="110"/>
      <c r="CE64" s="110"/>
      <c r="CF64" s="110"/>
      <c r="CG64" s="110"/>
      <c r="CH64" s="110"/>
      <c r="CI64" s="110"/>
      <c r="CJ64" s="110"/>
      <c r="CK64" s="110"/>
      <c r="CL64" s="110"/>
      <c r="CM64" s="110"/>
      <c r="CN64" s="110"/>
      <c r="CO64" s="110"/>
      <c r="CP64" s="110"/>
      <c r="CQ64" s="110"/>
      <c r="CR64" s="110"/>
      <c r="CS64" s="110"/>
      <c r="CT64" s="110"/>
      <c r="CU64" s="110"/>
      <c r="CV64" s="110"/>
      <c r="CW64" s="110"/>
      <c r="CX64" s="110"/>
    </row>
    <row r="65" spans="7:102" ht="14.25" customHeight="1" x14ac:dyDescent="0.25">
      <c r="G65" s="958" t="s">
        <v>1507</v>
      </c>
      <c r="H65" s="764"/>
      <c r="I65" s="764"/>
      <c r="J65" s="764"/>
      <c r="K65" s="764"/>
      <c r="L65" s="764"/>
      <c r="M65" s="764"/>
      <c r="N65" s="764"/>
      <c r="O65" s="764"/>
      <c r="P65" s="764"/>
      <c r="Q65" s="764"/>
      <c r="R65" s="764"/>
      <c r="S65" s="764"/>
      <c r="T65" s="764"/>
      <c r="U65" s="965" t="s">
        <v>1508</v>
      </c>
      <c r="V65" s="764"/>
      <c r="W65" s="764"/>
      <c r="X65" s="764"/>
      <c r="Y65" s="764"/>
      <c r="Z65" s="764"/>
      <c r="AA65" s="764"/>
      <c r="AB65" s="764"/>
      <c r="AC65" s="764"/>
      <c r="AD65" s="764"/>
      <c r="AE65" s="764"/>
      <c r="AF65" s="764"/>
      <c r="AG65" s="764"/>
      <c r="AH65" s="765"/>
      <c r="AL65" s="110"/>
      <c r="AM65" s="110"/>
      <c r="AN65" s="110"/>
      <c r="AO65" s="110"/>
      <c r="AP65" s="110"/>
      <c r="AQ65" s="110"/>
      <c r="AR65" s="110"/>
      <c r="AS65" s="110"/>
      <c r="AT65" s="110"/>
      <c r="AU65" s="110"/>
      <c r="AV65" s="110"/>
      <c r="AW65" s="110"/>
      <c r="AX65" s="110"/>
      <c r="AY65" s="110"/>
      <c r="AZ65" s="110"/>
      <c r="BA65" s="110"/>
      <c r="BB65" s="110"/>
      <c r="BC65" s="110"/>
      <c r="BD65" s="110"/>
      <c r="BE65" s="110"/>
      <c r="BF65" s="110"/>
      <c r="BG65" s="110"/>
      <c r="BH65" s="110"/>
      <c r="BI65" s="110"/>
      <c r="BJ65" s="110"/>
      <c r="BK65" s="110"/>
      <c r="BL65" s="110"/>
      <c r="BM65" s="110"/>
      <c r="BN65" s="110"/>
      <c r="BO65" s="110"/>
      <c r="BP65" s="110"/>
      <c r="BQ65" s="110"/>
      <c r="BR65" s="110"/>
      <c r="BS65" s="110"/>
      <c r="BT65" s="110"/>
      <c r="BU65" s="110"/>
      <c r="BV65" s="110"/>
      <c r="BW65" s="110"/>
      <c r="BX65" s="110"/>
      <c r="BY65" s="110"/>
      <c r="BZ65" s="110"/>
      <c r="CA65" s="110"/>
      <c r="CB65" s="110"/>
      <c r="CC65" s="110"/>
      <c r="CD65" s="110"/>
      <c r="CE65" s="110"/>
      <c r="CF65" s="110"/>
      <c r="CG65" s="110"/>
      <c r="CH65" s="110"/>
      <c r="CI65" s="110"/>
      <c r="CJ65" s="110"/>
      <c r="CK65" s="110"/>
      <c r="CL65" s="110"/>
      <c r="CM65" s="110"/>
      <c r="CN65" s="110"/>
      <c r="CO65" s="110"/>
      <c r="CP65" s="110"/>
      <c r="CQ65" s="110"/>
      <c r="CR65" s="110"/>
      <c r="CS65" s="110"/>
      <c r="CT65" s="110"/>
      <c r="CU65" s="110"/>
      <c r="CV65" s="110"/>
      <c r="CW65" s="110"/>
      <c r="CX65" s="110"/>
    </row>
    <row r="66" spans="7:102" ht="14.25" customHeight="1" x14ac:dyDescent="0.25">
      <c r="G66" s="956" t="s">
        <v>796</v>
      </c>
      <c r="H66" s="794"/>
      <c r="I66" s="794"/>
      <c r="J66" s="794"/>
      <c r="K66" s="794"/>
      <c r="L66" s="794"/>
      <c r="M66" s="958" t="s">
        <v>1511</v>
      </c>
      <c r="N66" s="764"/>
      <c r="O66" s="764"/>
      <c r="P66" s="764"/>
      <c r="Q66" s="965" t="s">
        <v>1510</v>
      </c>
      <c r="R66" s="764"/>
      <c r="S66" s="764"/>
      <c r="T66" s="765"/>
      <c r="U66" s="957" t="s">
        <v>796</v>
      </c>
      <c r="V66" s="794"/>
      <c r="W66" s="794"/>
      <c r="X66" s="794"/>
      <c r="Y66" s="794"/>
      <c r="Z66" s="794"/>
      <c r="AA66" s="965" t="s">
        <v>1511</v>
      </c>
      <c r="AB66" s="764"/>
      <c r="AC66" s="764"/>
      <c r="AD66" s="765"/>
      <c r="AE66" s="965" t="s">
        <v>1510</v>
      </c>
      <c r="AF66" s="764"/>
      <c r="AG66" s="764"/>
      <c r="AH66" s="765"/>
      <c r="AL66" s="110"/>
      <c r="AM66" s="110"/>
      <c r="AN66" s="110"/>
      <c r="AO66" s="110"/>
      <c r="AP66" s="110"/>
      <c r="AQ66" s="110"/>
      <c r="AR66" s="110"/>
      <c r="AS66" s="110"/>
      <c r="AT66" s="110"/>
      <c r="AU66" s="110"/>
      <c r="AV66" s="110"/>
      <c r="AW66" s="110"/>
      <c r="AX66" s="110"/>
      <c r="AY66" s="110"/>
      <c r="AZ66" s="110"/>
      <c r="BA66" s="110"/>
      <c r="BB66" s="110"/>
      <c r="BC66" s="110"/>
      <c r="BD66" s="110"/>
      <c r="BE66" s="110"/>
      <c r="BF66" s="110"/>
      <c r="BG66" s="110"/>
      <c r="BH66" s="110"/>
      <c r="BI66" s="110"/>
      <c r="BJ66" s="110"/>
      <c r="BK66" s="110"/>
      <c r="BL66" s="110"/>
      <c r="BM66" s="110"/>
      <c r="BN66" s="110"/>
      <c r="BO66" s="110"/>
      <c r="BP66" s="110"/>
      <c r="BQ66" s="110"/>
      <c r="BR66" s="110"/>
      <c r="BS66" s="110"/>
      <c r="BT66" s="110"/>
      <c r="BU66" s="110"/>
      <c r="BV66" s="110"/>
      <c r="BW66" s="110"/>
      <c r="BX66" s="110"/>
      <c r="BY66" s="110"/>
      <c r="BZ66" s="110"/>
      <c r="CA66" s="110"/>
      <c r="CB66" s="110"/>
      <c r="CC66" s="110"/>
      <c r="CD66" s="110"/>
      <c r="CE66" s="110"/>
      <c r="CF66" s="110"/>
      <c r="CG66" s="110"/>
      <c r="CH66" s="110"/>
      <c r="CI66" s="110"/>
      <c r="CJ66" s="110"/>
      <c r="CK66" s="110"/>
      <c r="CL66" s="110"/>
      <c r="CM66" s="110"/>
      <c r="CN66" s="110"/>
      <c r="CO66" s="110"/>
      <c r="CP66" s="110"/>
      <c r="CQ66" s="110"/>
      <c r="CR66" s="110"/>
      <c r="CS66" s="110"/>
      <c r="CT66" s="110"/>
      <c r="CU66" s="110"/>
      <c r="CV66" s="110"/>
      <c r="CW66" s="110"/>
      <c r="CX66" s="110"/>
    </row>
    <row r="67" spans="7:102" ht="14.25" customHeight="1" x14ac:dyDescent="0.25">
      <c r="G67" s="184"/>
      <c r="M67" s="184"/>
      <c r="Q67" s="184"/>
      <c r="T67" s="186"/>
      <c r="AA67" s="184"/>
      <c r="AD67" s="186"/>
      <c r="AE67" s="184"/>
      <c r="AH67" s="186"/>
      <c r="AL67" s="110"/>
      <c r="AM67" s="110"/>
      <c r="AN67" s="110"/>
      <c r="AO67" s="110"/>
      <c r="AP67" s="110"/>
      <c r="AQ67" s="110"/>
      <c r="AR67" s="110"/>
      <c r="AS67" s="110"/>
      <c r="AT67" s="110"/>
      <c r="AU67" s="110"/>
      <c r="AV67" s="110"/>
      <c r="AW67" s="110"/>
      <c r="AX67" s="110"/>
      <c r="AY67" s="110"/>
      <c r="AZ67" s="110"/>
      <c r="BA67" s="110"/>
      <c r="BB67" s="110"/>
      <c r="BC67" s="110"/>
      <c r="BD67" s="110"/>
      <c r="BE67" s="110"/>
      <c r="BF67" s="110"/>
      <c r="BG67" s="110"/>
      <c r="BH67" s="110"/>
      <c r="BI67" s="110"/>
      <c r="BJ67" s="110"/>
      <c r="BK67" s="110"/>
      <c r="BL67" s="110"/>
      <c r="BM67" s="110"/>
      <c r="BN67" s="110"/>
      <c r="BO67" s="110"/>
      <c r="BP67" s="110"/>
      <c r="BQ67" s="110"/>
      <c r="BR67" s="110"/>
      <c r="BS67" s="110"/>
      <c r="BT67" s="110"/>
      <c r="BU67" s="110"/>
      <c r="BV67" s="110"/>
      <c r="BW67" s="110"/>
      <c r="BX67" s="110"/>
      <c r="BY67" s="110"/>
      <c r="BZ67" s="110"/>
      <c r="CA67" s="110"/>
      <c r="CB67" s="110"/>
      <c r="CC67" s="110"/>
      <c r="CD67" s="110"/>
      <c r="CE67" s="110"/>
      <c r="CF67" s="110"/>
      <c r="CG67" s="110"/>
      <c r="CH67" s="110"/>
      <c r="CI67" s="110"/>
      <c r="CJ67" s="110"/>
      <c r="CK67" s="110"/>
      <c r="CL67" s="110"/>
      <c r="CM67" s="110"/>
      <c r="CN67" s="110"/>
      <c r="CO67" s="110"/>
      <c r="CP67" s="110"/>
      <c r="CQ67" s="110"/>
      <c r="CR67" s="110"/>
      <c r="CS67" s="110"/>
      <c r="CT67" s="110"/>
      <c r="CU67" s="110"/>
      <c r="CV67" s="110"/>
      <c r="CW67" s="110"/>
      <c r="CX67" s="110"/>
    </row>
    <row r="68" spans="7:102" ht="14.25" customHeight="1" x14ac:dyDescent="0.25">
      <c r="G68" s="294" t="s">
        <v>1681</v>
      </c>
      <c r="H68" s="295"/>
      <c r="I68" s="295"/>
      <c r="J68" s="295"/>
      <c r="K68" s="295"/>
      <c r="L68" s="295"/>
      <c r="M68" s="294"/>
      <c r="N68" s="295"/>
      <c r="O68" s="295"/>
      <c r="P68" s="295"/>
      <c r="Q68" s="294"/>
      <c r="R68" s="295"/>
      <c r="S68" s="295"/>
      <c r="T68" s="296"/>
      <c r="U68" s="294" t="s">
        <v>1681</v>
      </c>
      <c r="V68" s="295"/>
      <c r="W68" s="295"/>
      <c r="X68" s="295"/>
      <c r="Y68" s="295"/>
      <c r="Z68" s="295"/>
      <c r="AA68" s="294"/>
      <c r="AB68" s="295"/>
      <c r="AC68" s="295"/>
      <c r="AD68" s="296"/>
      <c r="AE68" s="294"/>
      <c r="AF68" s="295"/>
      <c r="AG68" s="295"/>
      <c r="AH68" s="296"/>
      <c r="AL68" s="110"/>
      <c r="AM68" s="110"/>
      <c r="AN68" s="110"/>
      <c r="AO68" s="110"/>
      <c r="AP68" s="110"/>
      <c r="AQ68" s="110"/>
      <c r="AR68" s="110"/>
      <c r="AS68" s="110"/>
      <c r="AT68" s="110"/>
      <c r="AU68" s="110"/>
      <c r="AV68" s="110"/>
      <c r="AW68" s="110"/>
      <c r="AX68" s="110"/>
      <c r="AY68" s="110"/>
      <c r="AZ68" s="110"/>
      <c r="BA68" s="110"/>
      <c r="BB68" s="110"/>
      <c r="BC68" s="110"/>
      <c r="BD68" s="110"/>
      <c r="BE68" s="110"/>
      <c r="BF68" s="110"/>
      <c r="BG68" s="110"/>
      <c r="BH68" s="110"/>
      <c r="BI68" s="110"/>
      <c r="BJ68" s="110"/>
      <c r="BK68" s="110"/>
      <c r="BL68" s="110"/>
      <c r="BM68" s="110"/>
      <c r="BN68" s="110"/>
      <c r="BO68" s="110"/>
      <c r="BP68" s="110"/>
      <c r="BQ68" s="110"/>
      <c r="BR68" s="110"/>
      <c r="BS68" s="110"/>
      <c r="BT68" s="110"/>
      <c r="BU68" s="110"/>
      <c r="BV68" s="110"/>
      <c r="BW68" s="110"/>
      <c r="BX68" s="110"/>
      <c r="BY68" s="110"/>
      <c r="BZ68" s="110"/>
      <c r="CA68" s="110"/>
      <c r="CB68" s="110"/>
      <c r="CC68" s="110"/>
      <c r="CD68" s="110"/>
      <c r="CE68" s="110"/>
      <c r="CF68" s="110"/>
      <c r="CG68" s="110"/>
      <c r="CH68" s="110"/>
      <c r="CI68" s="110"/>
      <c r="CJ68" s="110"/>
      <c r="CK68" s="110"/>
      <c r="CL68" s="110"/>
      <c r="CM68" s="110"/>
      <c r="CN68" s="110"/>
      <c r="CO68" s="110"/>
      <c r="CP68" s="110"/>
      <c r="CQ68" s="110"/>
      <c r="CR68" s="110"/>
      <c r="CS68" s="110"/>
      <c r="CT68" s="110"/>
      <c r="CU68" s="110"/>
      <c r="CV68" s="110"/>
      <c r="CW68" s="110"/>
      <c r="CX68" s="110"/>
    </row>
    <row r="69" spans="7:102" ht="14.25" customHeight="1" x14ac:dyDescent="0.25">
      <c r="G69" s="294" t="s">
        <v>1681</v>
      </c>
      <c r="H69" s="295"/>
      <c r="I69" s="295"/>
      <c r="J69" s="295"/>
      <c r="K69" s="295"/>
      <c r="L69" s="295"/>
      <c r="M69" s="294"/>
      <c r="N69" s="295"/>
      <c r="O69" s="295"/>
      <c r="P69" s="295"/>
      <c r="Q69" s="294"/>
      <c r="R69" s="295"/>
      <c r="S69" s="295"/>
      <c r="T69" s="296"/>
      <c r="U69" s="294"/>
      <c r="V69" s="295"/>
      <c r="W69" s="295"/>
      <c r="X69" s="295"/>
      <c r="Y69" s="295"/>
      <c r="Z69" s="295"/>
      <c r="AA69" s="294"/>
      <c r="AB69" s="295"/>
      <c r="AC69" s="295"/>
      <c r="AD69" s="296"/>
      <c r="AE69" s="294"/>
      <c r="AF69" s="295"/>
      <c r="AG69" s="295"/>
      <c r="AH69" s="296"/>
      <c r="AL69" s="110"/>
      <c r="AM69" s="110"/>
      <c r="AN69" s="110"/>
      <c r="AO69" s="110"/>
      <c r="AP69" s="110"/>
      <c r="AQ69" s="110"/>
      <c r="AR69" s="110"/>
      <c r="AS69" s="110"/>
      <c r="AT69" s="110"/>
      <c r="AU69" s="110"/>
      <c r="AV69" s="110"/>
      <c r="AW69" s="110"/>
      <c r="AX69" s="110"/>
      <c r="AY69" s="110"/>
      <c r="AZ69" s="110"/>
      <c r="BA69" s="110"/>
      <c r="BB69" s="110"/>
      <c r="BC69" s="110"/>
      <c r="BD69" s="110"/>
      <c r="BE69" s="110"/>
      <c r="BF69" s="110"/>
      <c r="BG69" s="110"/>
      <c r="BH69" s="110"/>
      <c r="BI69" s="110"/>
      <c r="BJ69" s="110"/>
      <c r="BK69" s="110"/>
      <c r="BL69" s="110"/>
      <c r="BM69" s="110"/>
      <c r="BN69" s="110"/>
      <c r="BO69" s="110"/>
      <c r="BP69" s="110"/>
      <c r="BQ69" s="110"/>
      <c r="BR69" s="110"/>
      <c r="BS69" s="110"/>
      <c r="BT69" s="110"/>
      <c r="BU69" s="110"/>
      <c r="BV69" s="110"/>
      <c r="BW69" s="110"/>
      <c r="BX69" s="110"/>
      <c r="BY69" s="110"/>
      <c r="BZ69" s="110"/>
      <c r="CA69" s="110"/>
      <c r="CB69" s="110"/>
      <c r="CC69" s="110"/>
      <c r="CD69" s="110"/>
      <c r="CE69" s="110"/>
      <c r="CF69" s="110"/>
      <c r="CG69" s="110"/>
      <c r="CH69" s="110"/>
      <c r="CI69" s="110"/>
      <c r="CJ69" s="110"/>
      <c r="CK69" s="110"/>
      <c r="CL69" s="110"/>
      <c r="CM69" s="110"/>
      <c r="CN69" s="110"/>
      <c r="CO69" s="110"/>
      <c r="CP69" s="110"/>
      <c r="CQ69" s="110"/>
      <c r="CR69" s="110"/>
      <c r="CS69" s="110"/>
      <c r="CT69" s="110"/>
      <c r="CU69" s="110"/>
      <c r="CV69" s="110"/>
      <c r="CW69" s="110"/>
      <c r="CX69" s="110"/>
    </row>
    <row r="70" spans="7:102" ht="14.25" customHeight="1" x14ac:dyDescent="0.25">
      <c r="G70" s="294" t="s">
        <v>1681</v>
      </c>
      <c r="H70" s="295"/>
      <c r="I70" s="295"/>
      <c r="J70" s="295"/>
      <c r="K70" s="295"/>
      <c r="L70" s="295"/>
      <c r="M70" s="294"/>
      <c r="N70" s="295"/>
      <c r="O70" s="295"/>
      <c r="P70" s="295"/>
      <c r="Q70" s="294"/>
      <c r="R70" s="295"/>
      <c r="S70" s="295"/>
      <c r="T70" s="296"/>
      <c r="U70" s="294"/>
      <c r="V70" s="295"/>
      <c r="W70" s="295"/>
      <c r="X70" s="295"/>
      <c r="Y70" s="295"/>
      <c r="Z70" s="295"/>
      <c r="AA70" s="294"/>
      <c r="AB70" s="295"/>
      <c r="AC70" s="295"/>
      <c r="AD70" s="296"/>
      <c r="AE70" s="294"/>
      <c r="AF70" s="295"/>
      <c r="AG70" s="295"/>
      <c r="AH70" s="296"/>
      <c r="AL70" s="110"/>
      <c r="AM70" s="110"/>
      <c r="AN70" s="110"/>
      <c r="AO70" s="110"/>
      <c r="AP70" s="110"/>
      <c r="AQ70" s="110"/>
      <c r="AR70" s="110"/>
      <c r="AS70" s="110"/>
      <c r="AT70" s="110"/>
      <c r="AU70" s="110"/>
      <c r="AV70" s="110"/>
      <c r="AW70" s="110"/>
      <c r="AX70" s="110"/>
      <c r="AY70" s="110"/>
      <c r="AZ70" s="110"/>
      <c r="BA70" s="110"/>
      <c r="BB70" s="110"/>
      <c r="BC70" s="110"/>
      <c r="BD70" s="110"/>
      <c r="BE70" s="110"/>
      <c r="BF70" s="110"/>
      <c r="BG70" s="110"/>
      <c r="BH70" s="110"/>
      <c r="BI70" s="110"/>
      <c r="BJ70" s="110"/>
      <c r="BK70" s="110"/>
      <c r="BL70" s="110"/>
      <c r="BM70" s="110"/>
      <c r="BN70" s="110"/>
      <c r="BO70" s="110"/>
      <c r="BP70" s="110"/>
      <c r="BQ70" s="110"/>
      <c r="BR70" s="110"/>
      <c r="BS70" s="110"/>
      <c r="BT70" s="110"/>
      <c r="BU70" s="110"/>
      <c r="BV70" s="110"/>
      <c r="BW70" s="110"/>
      <c r="BX70" s="110"/>
      <c r="BY70" s="110"/>
      <c r="BZ70" s="110"/>
      <c r="CA70" s="110"/>
      <c r="CB70" s="110"/>
      <c r="CC70" s="110"/>
      <c r="CD70" s="110"/>
      <c r="CE70" s="110"/>
      <c r="CF70" s="110"/>
      <c r="CG70" s="110"/>
      <c r="CH70" s="110"/>
      <c r="CI70" s="110"/>
      <c r="CJ70" s="110"/>
      <c r="CK70" s="110"/>
      <c r="CL70" s="110"/>
      <c r="CM70" s="110"/>
      <c r="CN70" s="110"/>
      <c r="CO70" s="110"/>
      <c r="CP70" s="110"/>
      <c r="CQ70" s="110"/>
      <c r="CR70" s="110"/>
      <c r="CS70" s="110"/>
      <c r="CT70" s="110"/>
      <c r="CU70" s="110"/>
      <c r="CV70" s="110"/>
      <c r="CW70" s="110"/>
      <c r="CX70" s="110"/>
    </row>
    <row r="71" spans="7:102" ht="14.25" customHeight="1" x14ac:dyDescent="0.25">
      <c r="G71" s="294" t="s">
        <v>1681</v>
      </c>
      <c r="H71" s="295"/>
      <c r="I71" s="295"/>
      <c r="J71" s="295"/>
      <c r="K71" s="295"/>
      <c r="L71" s="295"/>
      <c r="M71" s="294"/>
      <c r="N71" s="295"/>
      <c r="O71" s="295"/>
      <c r="P71" s="295"/>
      <c r="Q71" s="294"/>
      <c r="R71" s="295"/>
      <c r="S71" s="295"/>
      <c r="T71" s="296"/>
      <c r="U71" s="294"/>
      <c r="V71" s="295"/>
      <c r="W71" s="295"/>
      <c r="X71" s="295"/>
      <c r="Y71" s="295"/>
      <c r="Z71" s="295"/>
      <c r="AA71" s="294"/>
      <c r="AB71" s="295"/>
      <c r="AC71" s="295"/>
      <c r="AD71" s="296"/>
      <c r="AE71" s="294"/>
      <c r="AF71" s="295"/>
      <c r="AG71" s="295"/>
      <c r="AH71" s="296"/>
      <c r="AI71" s="110"/>
      <c r="AJ71" s="110"/>
      <c r="AK71" s="110"/>
      <c r="AL71" s="110"/>
      <c r="AM71" s="110"/>
      <c r="AN71" s="110"/>
      <c r="AO71" s="110"/>
      <c r="AP71" s="110"/>
      <c r="AQ71" s="110"/>
      <c r="AR71" s="110"/>
      <c r="AS71" s="110"/>
      <c r="AT71" s="110"/>
      <c r="AU71" s="110"/>
      <c r="AV71" s="110"/>
      <c r="AW71" s="110"/>
      <c r="AX71" s="110"/>
      <c r="AY71" s="110"/>
      <c r="AZ71" s="110"/>
      <c r="BA71" s="110"/>
      <c r="BB71" s="110"/>
      <c r="BC71" s="110"/>
      <c r="BD71" s="110"/>
      <c r="BE71" s="110"/>
      <c r="BF71" s="110"/>
      <c r="BG71" s="110"/>
      <c r="BH71" s="110"/>
      <c r="BI71" s="110"/>
      <c r="BJ71" s="110"/>
      <c r="BK71" s="110"/>
      <c r="BL71" s="110"/>
      <c r="BM71" s="110"/>
      <c r="BN71" s="110"/>
      <c r="BO71" s="110"/>
      <c r="BP71" s="110"/>
      <c r="BQ71" s="110"/>
      <c r="BR71" s="110"/>
      <c r="BS71" s="110"/>
      <c r="BT71" s="110"/>
      <c r="BU71" s="110"/>
      <c r="BV71" s="110"/>
      <c r="BW71" s="110"/>
      <c r="BX71" s="110"/>
      <c r="BY71" s="110"/>
      <c r="BZ71" s="110"/>
      <c r="CA71" s="110"/>
      <c r="CB71" s="110"/>
      <c r="CC71" s="110"/>
      <c r="CD71" s="110"/>
      <c r="CE71" s="110"/>
      <c r="CF71" s="110"/>
      <c r="CG71" s="110"/>
      <c r="CH71" s="110"/>
      <c r="CI71" s="110"/>
      <c r="CJ71" s="110"/>
      <c r="CK71" s="110"/>
      <c r="CL71" s="110"/>
      <c r="CM71" s="110"/>
      <c r="CN71" s="110"/>
      <c r="CO71" s="110"/>
      <c r="CP71" s="110"/>
      <c r="CQ71" s="110"/>
      <c r="CR71" s="110"/>
      <c r="CS71" s="110"/>
      <c r="CT71" s="110"/>
      <c r="CU71" s="110"/>
      <c r="CV71" s="110"/>
      <c r="CW71" s="110"/>
      <c r="CX71" s="110"/>
    </row>
    <row r="72" spans="7:102" ht="14.25" customHeight="1" x14ac:dyDescent="0.25">
      <c r="G72" s="294" t="s">
        <v>1681</v>
      </c>
      <c r="H72" s="295"/>
      <c r="I72" s="295"/>
      <c r="J72" s="295"/>
      <c r="K72" s="295"/>
      <c r="L72" s="295"/>
      <c r="M72" s="294"/>
      <c r="N72" s="295"/>
      <c r="O72" s="295"/>
      <c r="P72" s="295"/>
      <c r="Q72" s="294"/>
      <c r="R72" s="295"/>
      <c r="S72" s="295"/>
      <c r="T72" s="296"/>
      <c r="U72" s="294"/>
      <c r="V72" s="295"/>
      <c r="W72" s="295"/>
      <c r="X72" s="295"/>
      <c r="Y72" s="295"/>
      <c r="Z72" s="295"/>
      <c r="AA72" s="294"/>
      <c r="AB72" s="295"/>
      <c r="AC72" s="295"/>
      <c r="AD72" s="296"/>
      <c r="AE72" s="294"/>
      <c r="AF72" s="295"/>
      <c r="AG72" s="295"/>
      <c r="AH72" s="296"/>
      <c r="AI72" s="110"/>
      <c r="AJ72" s="110"/>
      <c r="AK72" s="110"/>
      <c r="AL72" s="110"/>
      <c r="AM72" s="110"/>
      <c r="AN72" s="110"/>
      <c r="AO72" s="110"/>
      <c r="AP72" s="110"/>
      <c r="AQ72" s="110"/>
      <c r="AR72" s="110"/>
      <c r="AS72" s="110"/>
      <c r="AT72" s="110"/>
      <c r="AU72" s="110"/>
      <c r="AV72" s="110"/>
      <c r="AW72" s="110"/>
      <c r="AX72" s="110"/>
      <c r="AY72" s="110"/>
      <c r="AZ72" s="110"/>
      <c r="BA72" s="110"/>
      <c r="BB72" s="110"/>
      <c r="BC72" s="110"/>
      <c r="BD72" s="110"/>
      <c r="BE72" s="110"/>
      <c r="BF72" s="110"/>
      <c r="BG72" s="110"/>
      <c r="BH72" s="110"/>
      <c r="BI72" s="110"/>
      <c r="BJ72" s="110"/>
      <c r="BK72" s="110"/>
      <c r="BL72" s="110"/>
      <c r="BM72" s="110"/>
      <c r="BN72" s="110"/>
      <c r="BO72" s="110"/>
      <c r="BP72" s="110"/>
      <c r="BQ72" s="110"/>
      <c r="BR72" s="110"/>
      <c r="BS72" s="110"/>
      <c r="BT72" s="110"/>
      <c r="BU72" s="110"/>
      <c r="BV72" s="110"/>
      <c r="BW72" s="110"/>
      <c r="BX72" s="110"/>
      <c r="BY72" s="110"/>
      <c r="BZ72" s="110"/>
      <c r="CA72" s="110"/>
      <c r="CB72" s="110"/>
      <c r="CC72" s="110"/>
      <c r="CD72" s="110"/>
      <c r="CE72" s="110"/>
      <c r="CF72" s="110"/>
      <c r="CG72" s="110"/>
      <c r="CH72" s="110"/>
      <c r="CI72" s="110"/>
      <c r="CJ72" s="110"/>
      <c r="CK72" s="110"/>
      <c r="CL72" s="110"/>
      <c r="CM72" s="110"/>
      <c r="CN72" s="110"/>
      <c r="CO72" s="110"/>
      <c r="CP72" s="110"/>
      <c r="CQ72" s="110"/>
      <c r="CR72" s="110"/>
      <c r="CS72" s="110"/>
      <c r="CT72" s="110"/>
      <c r="CU72" s="110"/>
      <c r="CV72" s="110"/>
      <c r="CW72" s="110"/>
      <c r="CX72" s="110"/>
    </row>
    <row r="73" spans="7:102" ht="14.25" customHeight="1" x14ac:dyDescent="0.25">
      <c r="G73" s="294" t="s">
        <v>1681</v>
      </c>
      <c r="H73" s="295"/>
      <c r="I73" s="295"/>
      <c r="J73" s="295"/>
      <c r="K73" s="295"/>
      <c r="L73" s="295"/>
      <c r="M73" s="294"/>
      <c r="N73" s="295"/>
      <c r="O73" s="295"/>
      <c r="P73" s="295"/>
      <c r="Q73" s="294"/>
      <c r="R73" s="295"/>
      <c r="S73" s="295"/>
      <c r="T73" s="296"/>
      <c r="U73" s="294"/>
      <c r="V73" s="295"/>
      <c r="W73" s="295"/>
      <c r="X73" s="295"/>
      <c r="Y73" s="295"/>
      <c r="Z73" s="295"/>
      <c r="AA73" s="294"/>
      <c r="AB73" s="295"/>
      <c r="AC73" s="295"/>
      <c r="AD73" s="296"/>
      <c r="AE73" s="294"/>
      <c r="AF73" s="295"/>
      <c r="AG73" s="295"/>
      <c r="AH73" s="296"/>
      <c r="AI73" s="110"/>
      <c r="AJ73" s="110"/>
      <c r="AK73" s="110"/>
      <c r="AL73" s="110"/>
      <c r="AM73" s="110"/>
      <c r="AN73" s="110"/>
      <c r="AO73" s="110"/>
      <c r="AP73" s="110"/>
      <c r="AQ73" s="110"/>
      <c r="AR73" s="110"/>
      <c r="AS73" s="110"/>
      <c r="AT73" s="110"/>
      <c r="AU73" s="110"/>
      <c r="AV73" s="110"/>
      <c r="AW73" s="110"/>
      <c r="AX73" s="110"/>
      <c r="AY73" s="110"/>
      <c r="AZ73" s="110"/>
      <c r="BA73" s="110"/>
      <c r="BB73" s="110"/>
      <c r="BC73" s="110"/>
      <c r="BD73" s="110"/>
      <c r="BE73" s="110"/>
      <c r="BF73" s="110"/>
      <c r="BG73" s="110"/>
      <c r="BH73" s="110"/>
      <c r="BI73" s="110"/>
      <c r="BJ73" s="110"/>
      <c r="BK73" s="110"/>
      <c r="BL73" s="110"/>
      <c r="BM73" s="110"/>
      <c r="BN73" s="110"/>
      <c r="BO73" s="110"/>
      <c r="BP73" s="110"/>
      <c r="BQ73" s="110"/>
      <c r="BR73" s="110"/>
      <c r="BS73" s="110"/>
      <c r="BT73" s="110"/>
      <c r="BU73" s="110"/>
      <c r="BV73" s="110"/>
      <c r="BW73" s="110"/>
      <c r="BX73" s="110"/>
      <c r="BY73" s="110"/>
      <c r="BZ73" s="110"/>
      <c r="CA73" s="110"/>
      <c r="CB73" s="110"/>
      <c r="CC73" s="110"/>
      <c r="CD73" s="110"/>
      <c r="CE73" s="110"/>
      <c r="CF73" s="110"/>
      <c r="CG73" s="110"/>
      <c r="CH73" s="110"/>
      <c r="CI73" s="110"/>
      <c r="CJ73" s="110"/>
      <c r="CK73" s="110"/>
      <c r="CL73" s="110"/>
      <c r="CM73" s="110"/>
      <c r="CN73" s="110"/>
      <c r="CO73" s="110"/>
      <c r="CP73" s="110"/>
      <c r="CQ73" s="110"/>
      <c r="CR73" s="110"/>
      <c r="CS73" s="110"/>
      <c r="CT73" s="110"/>
      <c r="CU73" s="110"/>
      <c r="CV73" s="110"/>
      <c r="CW73" s="110"/>
      <c r="CX73" s="110"/>
    </row>
    <row r="74" spans="7:102" ht="14.25" customHeight="1" x14ac:dyDescent="0.25">
      <c r="G74" s="294" t="s">
        <v>1681</v>
      </c>
      <c r="H74" s="295"/>
      <c r="I74" s="295"/>
      <c r="J74" s="295"/>
      <c r="K74" s="295"/>
      <c r="L74" s="295"/>
      <c r="M74" s="294"/>
      <c r="N74" s="295"/>
      <c r="O74" s="295"/>
      <c r="P74" s="295"/>
      <c r="Q74" s="294"/>
      <c r="R74" s="295"/>
      <c r="S74" s="295"/>
      <c r="T74" s="296"/>
      <c r="U74" s="294"/>
      <c r="V74" s="295"/>
      <c r="W74" s="295"/>
      <c r="X74" s="295"/>
      <c r="Y74" s="295"/>
      <c r="Z74" s="295"/>
      <c r="AA74" s="294"/>
      <c r="AB74" s="295"/>
      <c r="AC74" s="295"/>
      <c r="AD74" s="296"/>
      <c r="AE74" s="294"/>
      <c r="AF74" s="295"/>
      <c r="AG74" s="295"/>
      <c r="AH74" s="296"/>
      <c r="AI74" s="110"/>
      <c r="AJ74" s="110"/>
      <c r="AK74" s="110"/>
      <c r="AL74" s="110"/>
      <c r="AM74" s="110"/>
      <c r="AN74" s="110"/>
      <c r="AO74" s="110"/>
      <c r="AP74" s="110"/>
      <c r="AQ74" s="110"/>
      <c r="AR74" s="110"/>
      <c r="AS74" s="110"/>
      <c r="AT74" s="110"/>
      <c r="AU74" s="110"/>
      <c r="AV74" s="110"/>
      <c r="AW74" s="110"/>
      <c r="AX74" s="110"/>
      <c r="AY74" s="110"/>
      <c r="AZ74" s="110"/>
      <c r="BA74" s="110"/>
      <c r="BB74" s="110"/>
      <c r="BC74" s="110"/>
      <c r="BD74" s="110"/>
      <c r="BE74" s="110"/>
      <c r="BF74" s="110"/>
      <c r="BG74" s="110"/>
      <c r="BH74" s="110"/>
      <c r="BI74" s="110"/>
      <c r="BJ74" s="110"/>
      <c r="BK74" s="110"/>
      <c r="BL74" s="110"/>
      <c r="BM74" s="110"/>
      <c r="BN74" s="110"/>
      <c r="BO74" s="110"/>
      <c r="BP74" s="110"/>
      <c r="BQ74" s="110"/>
      <c r="BR74" s="110"/>
      <c r="BS74" s="110"/>
      <c r="BT74" s="110"/>
      <c r="BU74" s="110"/>
      <c r="BV74" s="110"/>
      <c r="BW74" s="110"/>
      <c r="BX74" s="110"/>
      <c r="BY74" s="110"/>
      <c r="BZ74" s="110"/>
      <c r="CA74" s="110"/>
      <c r="CB74" s="110"/>
      <c r="CC74" s="110"/>
      <c r="CD74" s="110"/>
      <c r="CE74" s="110"/>
      <c r="CF74" s="110"/>
      <c r="CG74" s="110"/>
      <c r="CH74" s="110"/>
      <c r="CI74" s="110"/>
      <c r="CJ74" s="110"/>
      <c r="CK74" s="110"/>
      <c r="CL74" s="110"/>
      <c r="CM74" s="110"/>
      <c r="CN74" s="110"/>
      <c r="CO74" s="110"/>
      <c r="CP74" s="110"/>
      <c r="CQ74" s="110"/>
      <c r="CR74" s="110"/>
      <c r="CS74" s="110"/>
      <c r="CT74" s="110"/>
      <c r="CU74" s="110"/>
      <c r="CV74" s="110"/>
      <c r="CW74" s="110"/>
      <c r="CX74" s="110"/>
    </row>
    <row r="75" spans="7:102" ht="14.25" customHeight="1" x14ac:dyDescent="0.25">
      <c r="G75" s="294" t="s">
        <v>1681</v>
      </c>
      <c r="H75" s="295"/>
      <c r="I75" s="295"/>
      <c r="J75" s="295"/>
      <c r="K75" s="295"/>
      <c r="L75" s="295"/>
      <c r="M75" s="294"/>
      <c r="N75" s="295"/>
      <c r="O75" s="295"/>
      <c r="P75" s="295"/>
      <c r="Q75" s="294"/>
      <c r="R75" s="295"/>
      <c r="S75" s="295"/>
      <c r="T75" s="296"/>
      <c r="U75" s="294"/>
      <c r="V75" s="295"/>
      <c r="W75" s="295"/>
      <c r="X75" s="295"/>
      <c r="Y75" s="295"/>
      <c r="Z75" s="295"/>
      <c r="AA75" s="294"/>
      <c r="AB75" s="295"/>
      <c r="AC75" s="295"/>
      <c r="AD75" s="296"/>
      <c r="AE75" s="294"/>
      <c r="AF75" s="295"/>
      <c r="AG75" s="295"/>
      <c r="AH75" s="296"/>
      <c r="AI75" s="110"/>
      <c r="AJ75" s="110"/>
      <c r="AK75" s="110"/>
      <c r="AL75" s="110"/>
      <c r="AM75" s="110"/>
      <c r="AN75" s="110"/>
      <c r="AO75" s="110"/>
      <c r="AP75" s="110"/>
      <c r="AQ75" s="110"/>
      <c r="AR75" s="110"/>
      <c r="AS75" s="110"/>
      <c r="AT75" s="110"/>
      <c r="AU75" s="110"/>
      <c r="AV75" s="110"/>
      <c r="AW75" s="110"/>
      <c r="AX75" s="110"/>
      <c r="AY75" s="110"/>
      <c r="AZ75" s="110"/>
      <c r="BA75" s="110"/>
      <c r="BB75" s="110"/>
      <c r="BC75" s="110"/>
      <c r="BD75" s="110"/>
      <c r="BE75" s="110"/>
      <c r="BF75" s="110"/>
      <c r="BG75" s="110"/>
      <c r="BH75" s="110"/>
      <c r="BI75" s="110"/>
      <c r="BJ75" s="110"/>
      <c r="BK75" s="110"/>
      <c r="BL75" s="110"/>
      <c r="BM75" s="110"/>
      <c r="BN75" s="110"/>
      <c r="BO75" s="110"/>
      <c r="BP75" s="110"/>
      <c r="BQ75" s="110"/>
      <c r="BR75" s="110"/>
      <c r="BS75" s="110"/>
      <c r="BT75" s="110"/>
      <c r="BU75" s="110"/>
      <c r="BV75" s="110"/>
      <c r="BW75" s="110"/>
      <c r="BX75" s="110"/>
      <c r="BY75" s="110"/>
      <c r="BZ75" s="110"/>
      <c r="CA75" s="110"/>
      <c r="CB75" s="110"/>
      <c r="CC75" s="110"/>
      <c r="CD75" s="110"/>
      <c r="CE75" s="110"/>
      <c r="CF75" s="110"/>
      <c r="CG75" s="110"/>
      <c r="CH75" s="110"/>
      <c r="CI75" s="110"/>
      <c r="CJ75" s="110"/>
      <c r="CK75" s="110"/>
      <c r="CL75" s="110"/>
      <c r="CM75" s="110"/>
      <c r="CN75" s="110"/>
      <c r="CO75" s="110"/>
      <c r="CP75" s="110"/>
      <c r="CQ75" s="110"/>
      <c r="CR75" s="110"/>
      <c r="CS75" s="110"/>
      <c r="CT75" s="110"/>
      <c r="CU75" s="110"/>
      <c r="CV75" s="110"/>
      <c r="CW75" s="110"/>
      <c r="CX75" s="110"/>
    </row>
    <row r="76" spans="7:102" ht="14.25" customHeight="1" x14ac:dyDescent="0.25">
      <c r="G76" s="294" t="s">
        <v>1681</v>
      </c>
      <c r="H76" s="295"/>
      <c r="I76" s="295"/>
      <c r="J76" s="295"/>
      <c r="K76" s="295"/>
      <c r="L76" s="295"/>
      <c r="M76" s="294"/>
      <c r="N76" s="295"/>
      <c r="O76" s="295"/>
      <c r="P76" s="295"/>
      <c r="Q76" s="294"/>
      <c r="R76" s="295"/>
      <c r="S76" s="295"/>
      <c r="T76" s="296"/>
      <c r="U76" s="294"/>
      <c r="V76" s="295"/>
      <c r="W76" s="295"/>
      <c r="X76" s="295"/>
      <c r="Y76" s="295"/>
      <c r="Z76" s="295"/>
      <c r="AA76" s="294"/>
      <c r="AB76" s="295"/>
      <c r="AC76" s="295"/>
      <c r="AD76" s="296"/>
      <c r="AE76" s="294"/>
      <c r="AF76" s="295"/>
      <c r="AG76" s="295"/>
      <c r="AH76" s="296"/>
      <c r="AI76" s="110"/>
      <c r="AJ76" s="110"/>
      <c r="AK76" s="110"/>
      <c r="AL76" s="110"/>
      <c r="AM76" s="110"/>
      <c r="AN76" s="110"/>
      <c r="AO76" s="110"/>
      <c r="AP76" s="110"/>
      <c r="AQ76" s="110"/>
      <c r="AR76" s="110"/>
      <c r="AS76" s="110"/>
      <c r="AT76" s="110"/>
      <c r="AU76" s="110"/>
      <c r="AV76" s="110"/>
      <c r="AW76" s="110"/>
      <c r="AX76" s="110"/>
      <c r="AY76" s="110"/>
      <c r="AZ76" s="110"/>
      <c r="BA76" s="110"/>
      <c r="BB76" s="110"/>
      <c r="BC76" s="110"/>
      <c r="BD76" s="110"/>
      <c r="BE76" s="110"/>
      <c r="BF76" s="110"/>
      <c r="BG76" s="110"/>
      <c r="BH76" s="110"/>
      <c r="BI76" s="110"/>
      <c r="BJ76" s="110"/>
      <c r="BK76" s="110"/>
      <c r="BL76" s="110"/>
      <c r="BM76" s="110"/>
      <c r="BN76" s="110"/>
      <c r="BO76" s="110"/>
      <c r="BP76" s="110"/>
      <c r="BQ76" s="110"/>
      <c r="BR76" s="110"/>
      <c r="BS76" s="110"/>
      <c r="BT76" s="110"/>
      <c r="BU76" s="110"/>
      <c r="BV76" s="110"/>
      <c r="BW76" s="110"/>
      <c r="BX76" s="110"/>
      <c r="BY76" s="110"/>
      <c r="BZ76" s="110"/>
      <c r="CA76" s="110"/>
      <c r="CB76" s="110"/>
      <c r="CC76" s="110"/>
      <c r="CD76" s="110"/>
      <c r="CE76" s="110"/>
      <c r="CF76" s="110"/>
      <c r="CG76" s="110"/>
      <c r="CH76" s="110"/>
      <c r="CI76" s="110"/>
      <c r="CJ76" s="110"/>
      <c r="CK76" s="110"/>
      <c r="CL76" s="110"/>
      <c r="CM76" s="110"/>
      <c r="CN76" s="110"/>
      <c r="CO76" s="110"/>
      <c r="CP76" s="110"/>
      <c r="CQ76" s="110"/>
      <c r="CR76" s="110"/>
      <c r="CS76" s="110"/>
      <c r="CT76" s="110"/>
      <c r="CU76" s="110"/>
      <c r="CV76" s="110"/>
      <c r="CW76" s="110"/>
      <c r="CX76" s="110"/>
    </row>
    <row r="77" spans="7:102" ht="14.25" customHeight="1" x14ac:dyDescent="0.25">
      <c r="G77" s="294" t="s">
        <v>1681</v>
      </c>
      <c r="H77" s="295"/>
      <c r="I77" s="295"/>
      <c r="J77" s="295"/>
      <c r="K77" s="295"/>
      <c r="L77" s="295"/>
      <c r="M77" s="294"/>
      <c r="N77" s="295"/>
      <c r="O77" s="295"/>
      <c r="P77" s="295"/>
      <c r="Q77" s="294"/>
      <c r="R77" s="295"/>
      <c r="S77" s="295"/>
      <c r="T77" s="296"/>
      <c r="U77" s="294"/>
      <c r="V77" s="295"/>
      <c r="W77" s="295"/>
      <c r="X77" s="295"/>
      <c r="Y77" s="295"/>
      <c r="Z77" s="295"/>
      <c r="AA77" s="294"/>
      <c r="AB77" s="295"/>
      <c r="AC77" s="295"/>
      <c r="AD77" s="296"/>
      <c r="AE77" s="294"/>
      <c r="AF77" s="295"/>
      <c r="AG77" s="295"/>
      <c r="AH77" s="296"/>
      <c r="AI77" s="110"/>
      <c r="AJ77" s="110"/>
      <c r="AK77" s="110"/>
      <c r="AL77" s="110"/>
      <c r="AM77" s="110"/>
      <c r="AN77" s="110"/>
      <c r="AO77" s="110"/>
      <c r="AP77" s="110"/>
      <c r="AQ77" s="110"/>
      <c r="AR77" s="110"/>
      <c r="AS77" s="110"/>
      <c r="AT77" s="110"/>
      <c r="AU77" s="110"/>
      <c r="AV77" s="110"/>
      <c r="AW77" s="110"/>
      <c r="AX77" s="110"/>
      <c r="AY77" s="110"/>
      <c r="AZ77" s="110"/>
      <c r="BA77" s="110"/>
      <c r="BB77" s="110"/>
      <c r="BC77" s="110"/>
      <c r="BD77" s="110"/>
      <c r="BE77" s="110"/>
      <c r="BF77" s="110"/>
      <c r="BG77" s="110"/>
      <c r="BH77" s="110"/>
      <c r="BI77" s="110"/>
      <c r="BJ77" s="110"/>
      <c r="BK77" s="110"/>
      <c r="BL77" s="110"/>
      <c r="BM77" s="110"/>
      <c r="BN77" s="110"/>
      <c r="BO77" s="110"/>
      <c r="BP77" s="110"/>
      <c r="BQ77" s="110"/>
      <c r="BR77" s="110"/>
      <c r="BS77" s="110"/>
      <c r="BT77" s="110"/>
      <c r="BU77" s="110"/>
      <c r="BV77" s="110"/>
      <c r="BW77" s="110"/>
      <c r="BX77" s="110"/>
      <c r="BY77" s="110"/>
      <c r="BZ77" s="110"/>
      <c r="CA77" s="110"/>
      <c r="CB77" s="110"/>
      <c r="CC77" s="110"/>
      <c r="CD77" s="110"/>
      <c r="CE77" s="110"/>
      <c r="CF77" s="110"/>
      <c r="CG77" s="110"/>
      <c r="CH77" s="110"/>
      <c r="CI77" s="110"/>
      <c r="CJ77" s="110"/>
      <c r="CK77" s="110"/>
      <c r="CL77" s="110"/>
      <c r="CM77" s="110"/>
      <c r="CN77" s="110"/>
      <c r="CO77" s="110"/>
      <c r="CP77" s="110"/>
      <c r="CQ77" s="110"/>
      <c r="CR77" s="110"/>
      <c r="CS77" s="110"/>
      <c r="CT77" s="110"/>
      <c r="CU77" s="110"/>
      <c r="CV77" s="110"/>
      <c r="CW77" s="110"/>
      <c r="CX77" s="110"/>
    </row>
    <row r="78" spans="7:102" ht="14.25" customHeight="1" x14ac:dyDescent="0.25">
      <c r="G78" s="294" t="s">
        <v>1681</v>
      </c>
      <c r="H78" s="295"/>
      <c r="I78" s="295"/>
      <c r="J78" s="295"/>
      <c r="K78" s="295"/>
      <c r="L78" s="295"/>
      <c r="M78" s="294"/>
      <c r="N78" s="295"/>
      <c r="O78" s="295"/>
      <c r="P78" s="295"/>
      <c r="Q78" s="294"/>
      <c r="R78" s="295"/>
      <c r="S78" s="295"/>
      <c r="T78" s="296"/>
      <c r="U78" s="294"/>
      <c r="V78" s="295"/>
      <c r="W78" s="295"/>
      <c r="X78" s="295"/>
      <c r="Y78" s="295"/>
      <c r="Z78" s="295"/>
      <c r="AA78" s="294"/>
      <c r="AB78" s="295"/>
      <c r="AC78" s="295"/>
      <c r="AD78" s="296"/>
      <c r="AE78" s="294"/>
      <c r="AF78" s="295"/>
      <c r="AG78" s="295"/>
      <c r="AH78" s="296"/>
      <c r="AI78" s="110"/>
      <c r="AJ78" s="110"/>
      <c r="AK78" s="110"/>
      <c r="AL78" s="110"/>
      <c r="AM78" s="110"/>
      <c r="AN78" s="110"/>
      <c r="AO78" s="110"/>
      <c r="AP78" s="110"/>
      <c r="AQ78" s="110"/>
      <c r="AR78" s="110"/>
      <c r="AS78" s="110"/>
      <c r="AT78" s="110"/>
      <c r="AU78" s="110"/>
      <c r="AV78" s="110"/>
      <c r="AW78" s="110"/>
      <c r="AX78" s="110"/>
      <c r="AY78" s="110"/>
      <c r="AZ78" s="110"/>
      <c r="BA78" s="110"/>
      <c r="BB78" s="110"/>
      <c r="BC78" s="110"/>
      <c r="BD78" s="110"/>
      <c r="BE78" s="110"/>
      <c r="BF78" s="110"/>
      <c r="BG78" s="110"/>
      <c r="BH78" s="110"/>
      <c r="BI78" s="110"/>
      <c r="BJ78" s="110"/>
      <c r="BK78" s="110"/>
      <c r="BL78" s="110"/>
      <c r="BM78" s="110"/>
      <c r="BN78" s="110"/>
      <c r="BO78" s="110"/>
      <c r="BP78" s="110"/>
      <c r="BQ78" s="110"/>
      <c r="BR78" s="110"/>
      <c r="BS78" s="110"/>
      <c r="BT78" s="110"/>
      <c r="BU78" s="110"/>
      <c r="BV78" s="110"/>
      <c r="BW78" s="110"/>
      <c r="BX78" s="110"/>
      <c r="BY78" s="110"/>
      <c r="BZ78" s="110"/>
      <c r="CA78" s="110"/>
      <c r="CB78" s="110"/>
      <c r="CC78" s="110"/>
      <c r="CD78" s="110"/>
      <c r="CE78" s="110"/>
      <c r="CF78" s="110"/>
      <c r="CG78" s="110"/>
      <c r="CH78" s="110"/>
      <c r="CI78" s="110"/>
      <c r="CJ78" s="110"/>
      <c r="CK78" s="110"/>
      <c r="CL78" s="110"/>
      <c r="CM78" s="110"/>
      <c r="CN78" s="110"/>
      <c r="CO78" s="110"/>
      <c r="CP78" s="110"/>
      <c r="CQ78" s="110"/>
      <c r="CR78" s="110"/>
      <c r="CS78" s="110"/>
      <c r="CT78" s="110"/>
      <c r="CU78" s="110"/>
      <c r="CV78" s="110"/>
      <c r="CW78" s="110"/>
      <c r="CX78" s="110"/>
    </row>
    <row r="79" spans="7:102" ht="14.25" customHeight="1" x14ac:dyDescent="0.25">
      <c r="G79" s="187"/>
      <c r="H79" s="188"/>
      <c r="I79" s="188"/>
      <c r="J79" s="188"/>
      <c r="K79" s="188"/>
      <c r="L79" s="188"/>
      <c r="M79" s="187"/>
      <c r="N79" s="188"/>
      <c r="O79" s="188"/>
      <c r="P79" s="188"/>
      <c r="Q79" s="187"/>
      <c r="R79" s="188"/>
      <c r="S79" s="188"/>
      <c r="T79" s="191"/>
      <c r="U79" s="187"/>
      <c r="V79" s="188"/>
      <c r="W79" s="188"/>
      <c r="X79" s="188"/>
      <c r="Y79" s="188"/>
      <c r="Z79" s="188"/>
      <c r="AA79" s="187"/>
      <c r="AB79" s="188"/>
      <c r="AC79" s="188"/>
      <c r="AD79" s="191"/>
      <c r="AE79" s="187"/>
      <c r="AF79" s="188"/>
      <c r="AG79" s="188"/>
      <c r="AH79" s="191"/>
      <c r="AI79" s="110"/>
      <c r="AJ79" s="110"/>
      <c r="AK79" s="110"/>
      <c r="AL79" s="110"/>
      <c r="AM79" s="110"/>
      <c r="AN79" s="110"/>
      <c r="AO79" s="110"/>
      <c r="AP79" s="110"/>
      <c r="AQ79" s="110"/>
      <c r="AR79" s="110"/>
      <c r="AS79" s="110"/>
      <c r="AT79" s="110"/>
      <c r="AU79" s="110"/>
      <c r="AV79" s="110"/>
      <c r="AW79" s="110"/>
      <c r="AX79" s="110"/>
      <c r="AY79" s="110"/>
      <c r="AZ79" s="110"/>
      <c r="BA79" s="110"/>
      <c r="BB79" s="110"/>
      <c r="BC79" s="110"/>
      <c r="BD79" s="110"/>
      <c r="BE79" s="110"/>
      <c r="BF79" s="110"/>
      <c r="BG79" s="110"/>
      <c r="BH79" s="110"/>
      <c r="BI79" s="110"/>
      <c r="BJ79" s="110"/>
      <c r="BK79" s="110"/>
      <c r="BL79" s="110"/>
      <c r="BM79" s="110"/>
      <c r="BN79" s="110"/>
      <c r="BO79" s="110"/>
      <c r="BP79" s="110"/>
      <c r="BQ79" s="110"/>
      <c r="BR79" s="110"/>
      <c r="BS79" s="110"/>
      <c r="BT79" s="110"/>
      <c r="BU79" s="110"/>
      <c r="BV79" s="110"/>
      <c r="BW79" s="110"/>
      <c r="BX79" s="110"/>
      <c r="BY79" s="110"/>
      <c r="BZ79" s="110"/>
      <c r="CA79" s="110"/>
      <c r="CB79" s="110"/>
      <c r="CC79" s="110"/>
      <c r="CD79" s="110"/>
      <c r="CE79" s="110"/>
      <c r="CF79" s="110"/>
      <c r="CG79" s="110"/>
      <c r="CH79" s="110"/>
      <c r="CI79" s="110"/>
      <c r="CJ79" s="110"/>
      <c r="CK79" s="110"/>
      <c r="CL79" s="110"/>
      <c r="CM79" s="110"/>
      <c r="CN79" s="110"/>
      <c r="CO79" s="110"/>
      <c r="CP79" s="110"/>
      <c r="CQ79" s="110"/>
      <c r="CR79" s="110"/>
      <c r="CS79" s="110"/>
      <c r="CT79" s="110"/>
      <c r="CU79" s="110"/>
      <c r="CV79" s="110"/>
      <c r="CW79" s="110"/>
      <c r="CX79" s="110"/>
    </row>
    <row r="80" spans="7:102" ht="14.25" customHeight="1" x14ac:dyDescent="0.25">
      <c r="G80" s="110"/>
      <c r="H80" s="110"/>
      <c r="I80" s="110"/>
      <c r="J80" s="110"/>
      <c r="K80" s="110"/>
      <c r="L80" s="110"/>
      <c r="M80" s="110"/>
      <c r="N80" s="110"/>
      <c r="O80" s="110"/>
      <c r="P80" s="110"/>
      <c r="Q80" s="110"/>
      <c r="R80" s="110"/>
      <c r="S80" s="110"/>
      <c r="T80" s="110"/>
      <c r="U80" s="110"/>
      <c r="V80" s="110"/>
      <c r="W80" s="110"/>
      <c r="X80" s="110"/>
      <c r="Y80" s="110"/>
      <c r="Z80" s="110"/>
      <c r="AA80" s="110"/>
      <c r="AB80" s="110"/>
      <c r="AC80" s="110"/>
      <c r="AD80" s="110"/>
      <c r="AE80" s="110"/>
      <c r="AF80" s="110"/>
      <c r="AG80" s="110"/>
      <c r="AH80" s="110"/>
      <c r="AI80" s="110"/>
      <c r="AJ80" s="110"/>
      <c r="AK80" s="110"/>
      <c r="AL80" s="110"/>
      <c r="AM80" s="110"/>
      <c r="AN80" s="110"/>
      <c r="AO80" s="110"/>
      <c r="AP80" s="110"/>
      <c r="AQ80" s="110"/>
      <c r="AR80" s="110"/>
      <c r="AS80" s="110"/>
      <c r="AT80" s="110"/>
      <c r="AU80" s="110"/>
      <c r="AV80" s="110"/>
      <c r="AW80" s="110"/>
      <c r="AX80" s="110"/>
      <c r="AY80" s="110"/>
      <c r="AZ80" s="110"/>
      <c r="BA80" s="110"/>
      <c r="BB80" s="110"/>
      <c r="BC80" s="110"/>
      <c r="BD80" s="110"/>
      <c r="BE80" s="110"/>
      <c r="BF80" s="110"/>
      <c r="BG80" s="110"/>
      <c r="BH80" s="110"/>
      <c r="BI80" s="110"/>
      <c r="BJ80" s="110"/>
      <c r="BK80" s="110"/>
      <c r="BL80" s="110"/>
      <c r="BM80" s="110"/>
      <c r="BN80" s="110"/>
      <c r="BO80" s="110"/>
      <c r="BP80" s="110"/>
      <c r="BQ80" s="110"/>
      <c r="BR80" s="110"/>
      <c r="BS80" s="110"/>
      <c r="BT80" s="110"/>
      <c r="BU80" s="110"/>
      <c r="BV80" s="110"/>
      <c r="BW80" s="110"/>
      <c r="BX80" s="110"/>
      <c r="BY80" s="110"/>
      <c r="BZ80" s="110"/>
      <c r="CA80" s="110"/>
      <c r="CB80" s="110"/>
      <c r="CC80" s="110"/>
      <c r="CD80" s="110"/>
      <c r="CE80" s="110"/>
      <c r="CF80" s="110"/>
      <c r="CG80" s="110"/>
      <c r="CH80" s="110"/>
      <c r="CI80" s="110"/>
      <c r="CJ80" s="110"/>
      <c r="CK80" s="110"/>
      <c r="CL80" s="110"/>
      <c r="CM80" s="110"/>
      <c r="CN80" s="110"/>
      <c r="CO80" s="110"/>
      <c r="CP80" s="110"/>
      <c r="CQ80" s="110"/>
      <c r="CR80" s="110"/>
      <c r="CS80" s="110"/>
      <c r="CT80" s="110"/>
      <c r="CU80" s="110"/>
      <c r="CV80" s="110"/>
      <c r="CW80" s="110"/>
      <c r="CX80" s="110"/>
    </row>
    <row r="81" spans="7:102" ht="14.25" customHeight="1" x14ac:dyDescent="0.25">
      <c r="G81" s="110"/>
      <c r="H81" s="110"/>
      <c r="I81" s="110"/>
      <c r="J81" s="110"/>
      <c r="K81" s="110"/>
      <c r="L81" s="110"/>
      <c r="M81" s="110"/>
      <c r="N81" s="110"/>
      <c r="O81" s="110"/>
      <c r="P81" s="110"/>
      <c r="Q81" s="110"/>
      <c r="R81" s="110"/>
      <c r="S81" s="110"/>
      <c r="T81" s="110"/>
      <c r="U81" s="110"/>
      <c r="V81" s="110"/>
      <c r="W81" s="110"/>
      <c r="X81" s="110"/>
      <c r="Y81" s="110"/>
      <c r="Z81" s="110"/>
      <c r="AA81" s="110"/>
      <c r="AB81" s="110"/>
      <c r="AC81" s="110"/>
      <c r="AD81" t="s">
        <v>1765</v>
      </c>
      <c r="AG81" t="str">
        <f>'E-1'!S17</f>
        <v>E-1-1</v>
      </c>
      <c r="AI81" s="110"/>
      <c r="AJ81" s="110"/>
      <c r="AK81" s="110"/>
      <c r="AL81" s="110"/>
      <c r="AM81" s="110"/>
      <c r="AN81" s="110"/>
      <c r="AO81" s="110"/>
      <c r="AP81" s="110"/>
      <c r="AQ81" s="110"/>
      <c r="AR81" s="110"/>
      <c r="AS81" s="110"/>
      <c r="AT81" s="110"/>
      <c r="AU81" s="110"/>
      <c r="AV81" s="110"/>
      <c r="AW81" s="110"/>
      <c r="AX81" s="110"/>
      <c r="AY81" s="110"/>
      <c r="AZ81" s="110"/>
      <c r="BA81" s="110"/>
      <c r="BB81" s="110"/>
      <c r="BC81" s="110"/>
      <c r="BD81" s="110"/>
      <c r="BE81" s="110"/>
      <c r="BF81" s="110"/>
      <c r="BG81" s="110"/>
      <c r="BH81" s="110"/>
      <c r="BI81" s="110"/>
      <c r="BJ81" s="110"/>
      <c r="BK81" s="110"/>
      <c r="BL81" s="110"/>
      <c r="BM81" s="110"/>
      <c r="BN81" s="110"/>
      <c r="BO81" s="110"/>
      <c r="BP81" s="110"/>
      <c r="BQ81" s="110"/>
      <c r="BR81" s="110"/>
      <c r="BS81" s="110"/>
      <c r="BT81" s="110"/>
      <c r="BU81" s="110"/>
      <c r="BV81" s="110"/>
      <c r="BW81" s="110"/>
      <c r="BX81" s="110"/>
      <c r="BY81" s="110"/>
      <c r="BZ81" s="110"/>
      <c r="CA81" s="110"/>
      <c r="CB81" s="110"/>
      <c r="CC81" s="110"/>
      <c r="CD81" s="110"/>
      <c r="CE81" s="110"/>
      <c r="CF81" s="110"/>
      <c r="CG81" s="110"/>
      <c r="CH81" s="110"/>
      <c r="CI81" s="110"/>
      <c r="CJ81" s="110"/>
      <c r="CK81" s="110"/>
      <c r="CL81" s="110"/>
      <c r="CM81" s="110"/>
      <c r="CN81" s="110"/>
      <c r="CO81" s="110"/>
      <c r="CP81" s="110"/>
      <c r="CQ81" s="110"/>
      <c r="CR81" s="110"/>
      <c r="CS81" s="110"/>
      <c r="CT81" s="110"/>
      <c r="CU81" s="110"/>
      <c r="CV81" s="110"/>
      <c r="CW81" s="110"/>
      <c r="CX81" s="110"/>
    </row>
  </sheetData>
  <mergeCells count="303">
    <mergeCell ref="CT27:CX27"/>
    <mergeCell ref="CJ18:CN18"/>
    <mergeCell ref="X40:AB40"/>
    <mergeCell ref="W25:AA25"/>
    <mergeCell ref="AQ20:AU20"/>
    <mergeCell ref="AB25:AF25"/>
    <mergeCell ref="CJ29:CN29"/>
    <mergeCell ref="CT21:CX21"/>
    <mergeCell ref="CO29:CS29"/>
    <mergeCell ref="CT28:CX28"/>
    <mergeCell ref="AG22:AK22"/>
    <mergeCell ref="CE28:CI28"/>
    <mergeCell ref="CJ24:CN24"/>
    <mergeCell ref="CJ28:CN28"/>
    <mergeCell ref="CT30:CX30"/>
    <mergeCell ref="CT19:CX19"/>
    <mergeCell ref="CO18:CS18"/>
    <mergeCell ref="CT18:CX18"/>
    <mergeCell ref="CT22:CX22"/>
    <mergeCell ref="CO23:CS23"/>
    <mergeCell ref="CJ20:CN20"/>
    <mergeCell ref="CT20:CX20"/>
    <mergeCell ref="CT23:CX23"/>
    <mergeCell ref="BK22:BO22"/>
    <mergeCell ref="AQ30:AU30"/>
    <mergeCell ref="BK30:BO30"/>
    <mergeCell ref="AG29:AK29"/>
    <mergeCell ref="W22:AA22"/>
    <mergeCell ref="BU28:BY28"/>
    <mergeCell ref="BZ24:CD24"/>
    <mergeCell ref="CO19:CS19"/>
    <mergeCell ref="AL26:AP26"/>
    <mergeCell ref="AQ22:AU22"/>
    <mergeCell ref="BF27:BJ27"/>
    <mergeCell ref="AG21:AK21"/>
    <mergeCell ref="BF26:BJ26"/>
    <mergeCell ref="AG20:AK20"/>
    <mergeCell ref="BP26:BT26"/>
    <mergeCell ref="BP25:BT25"/>
    <mergeCell ref="CO27:CS27"/>
    <mergeCell ref="B14:E14"/>
    <mergeCell ref="AV30:AZ30"/>
    <mergeCell ref="BF30:BJ30"/>
    <mergeCell ref="B13:E13"/>
    <mergeCell ref="AL20:AP20"/>
    <mergeCell ref="BP30:BT30"/>
    <mergeCell ref="AL29:AP29"/>
    <mergeCell ref="AQ24:AU24"/>
    <mergeCell ref="AV20:AZ20"/>
    <mergeCell ref="U20:V20"/>
    <mergeCell ref="BK19:BO19"/>
    <mergeCell ref="W14:CS14"/>
    <mergeCell ref="AL22:AP22"/>
    <mergeCell ref="M18:T19"/>
    <mergeCell ref="CE30:CI30"/>
    <mergeCell ref="CJ26:CN26"/>
    <mergeCell ref="AL25:AP25"/>
    <mergeCell ref="BF24:BJ24"/>
    <mergeCell ref="H22:K23"/>
    <mergeCell ref="BU29:BY29"/>
    <mergeCell ref="CE20:CI20"/>
    <mergeCell ref="U22:V22"/>
    <mergeCell ref="AQ26:AU26"/>
    <mergeCell ref="CJ25:CN25"/>
    <mergeCell ref="X39:AB39"/>
    <mergeCell ref="G66:L66"/>
    <mergeCell ref="CE17:CI17"/>
    <mergeCell ref="G9:Z11"/>
    <mergeCell ref="AB24:AF24"/>
    <mergeCell ref="M28:T29"/>
    <mergeCell ref="AG25:AK25"/>
    <mergeCell ref="CJ21:CN21"/>
    <mergeCell ref="G14:G16"/>
    <mergeCell ref="U66:Z66"/>
    <mergeCell ref="AQ25:AU25"/>
    <mergeCell ref="M24:T25"/>
    <mergeCell ref="BZ23:CD23"/>
    <mergeCell ref="CE19:CI19"/>
    <mergeCell ref="Q66:T66"/>
    <mergeCell ref="W30:AA30"/>
    <mergeCell ref="AB26:AF26"/>
    <mergeCell ref="CJ23:CN23"/>
    <mergeCell ref="BA17:BE17"/>
    <mergeCell ref="BA22:BE22"/>
    <mergeCell ref="W20:AA20"/>
    <mergeCell ref="BK29:BO29"/>
    <mergeCell ref="U18:V18"/>
    <mergeCell ref="G65:T65"/>
    <mergeCell ref="B18:E18"/>
    <mergeCell ref="BP17:BT17"/>
    <mergeCell ref="BA30:BE30"/>
    <mergeCell ref="W21:AA21"/>
    <mergeCell ref="AL24:AP24"/>
    <mergeCell ref="BU30:BY30"/>
    <mergeCell ref="AQ29:AU29"/>
    <mergeCell ref="U24:V24"/>
    <mergeCell ref="AV24:AZ24"/>
    <mergeCell ref="BF23:BJ23"/>
    <mergeCell ref="AQ23:AU23"/>
    <mergeCell ref="M20:T21"/>
    <mergeCell ref="AV19:AZ19"/>
    <mergeCell ref="U28:V28"/>
    <mergeCell ref="AV28:AZ28"/>
    <mergeCell ref="BK24:BO24"/>
    <mergeCell ref="BP20:BT20"/>
    <mergeCell ref="BF25:BJ25"/>
    <mergeCell ref="AV25:AZ25"/>
    <mergeCell ref="BA21:BE21"/>
    <mergeCell ref="H18:K19"/>
    <mergeCell ref="W18:AA18"/>
    <mergeCell ref="AL30:AP30"/>
    <mergeCell ref="BF22:BJ22"/>
    <mergeCell ref="G7:AK7"/>
    <mergeCell ref="CO22:CS22"/>
    <mergeCell ref="CO25:CS25"/>
    <mergeCell ref="AB19:AF19"/>
    <mergeCell ref="BZ25:CD25"/>
    <mergeCell ref="CE21:CI21"/>
    <mergeCell ref="CJ17:CN17"/>
    <mergeCell ref="AB28:AF28"/>
    <mergeCell ref="AG24:AK24"/>
    <mergeCell ref="H20:K21"/>
    <mergeCell ref="CO21:CS21"/>
    <mergeCell ref="AL19:AP19"/>
    <mergeCell ref="U19:V19"/>
    <mergeCell ref="BF20:BJ20"/>
    <mergeCell ref="BZ27:CD27"/>
    <mergeCell ref="AG26:AK26"/>
    <mergeCell ref="AB16:AF16"/>
    <mergeCell ref="BA19:BE19"/>
    <mergeCell ref="BA28:BE28"/>
    <mergeCell ref="BK28:BO28"/>
    <mergeCell ref="BP28:BT28"/>
    <mergeCell ref="BZ19:CD19"/>
    <mergeCell ref="AB27:AF27"/>
    <mergeCell ref="CE23:CI23"/>
    <mergeCell ref="B6:E6"/>
    <mergeCell ref="AB29:AF29"/>
    <mergeCell ref="CE16:CI16"/>
    <mergeCell ref="AV22:AZ22"/>
    <mergeCell ref="BA23:BE23"/>
    <mergeCell ref="BK27:BO27"/>
    <mergeCell ref="BF19:BJ19"/>
    <mergeCell ref="BP22:BT22"/>
    <mergeCell ref="BF28:BJ28"/>
    <mergeCell ref="BU27:BY27"/>
    <mergeCell ref="BU18:BY18"/>
    <mergeCell ref="W26:AA26"/>
    <mergeCell ref="BZ28:CD28"/>
    <mergeCell ref="AQ16:AU16"/>
    <mergeCell ref="CE18:CI18"/>
    <mergeCell ref="AV21:AZ21"/>
    <mergeCell ref="BP21:BT21"/>
    <mergeCell ref="BU17:BY17"/>
    <mergeCell ref="AG27:AK27"/>
    <mergeCell ref="M26:T27"/>
    <mergeCell ref="AV29:AZ29"/>
    <mergeCell ref="AQ18:AU18"/>
    <mergeCell ref="AV23:AZ23"/>
    <mergeCell ref="W15:AA16"/>
    <mergeCell ref="AG17:AK17"/>
    <mergeCell ref="BP23:BT23"/>
    <mergeCell ref="CJ22:CN22"/>
    <mergeCell ref="BU19:BY19"/>
    <mergeCell ref="AQ17:AU17"/>
    <mergeCell ref="U21:V21"/>
    <mergeCell ref="BF29:BJ29"/>
    <mergeCell ref="AG19:AK19"/>
    <mergeCell ref="CE25:CI25"/>
    <mergeCell ref="AG28:AK28"/>
    <mergeCell ref="AQ19:AU19"/>
    <mergeCell ref="AG23:AK23"/>
    <mergeCell ref="AV26:AZ26"/>
    <mergeCell ref="BP27:BT27"/>
    <mergeCell ref="BK23:BO23"/>
    <mergeCell ref="CE22:CI22"/>
    <mergeCell ref="BP19:BT19"/>
    <mergeCell ref="AL17:AP17"/>
    <mergeCell ref="CJ27:CN27"/>
    <mergeCell ref="BK21:BO21"/>
    <mergeCell ref="AB20:AF20"/>
    <mergeCell ref="BP18:BT18"/>
    <mergeCell ref="BZ18:CD18"/>
    <mergeCell ref="BP16:BT16"/>
    <mergeCell ref="AL16:AP16"/>
    <mergeCell ref="I39:V39"/>
    <mergeCell ref="H43:AK46"/>
    <mergeCell ref="CJ30:CN30"/>
    <mergeCell ref="CO26:CS26"/>
    <mergeCell ref="B17:E17"/>
    <mergeCell ref="CE27:CI27"/>
    <mergeCell ref="BZ26:CD26"/>
    <mergeCell ref="AB17:AF17"/>
    <mergeCell ref="BA20:BE20"/>
    <mergeCell ref="AG30:AK30"/>
    <mergeCell ref="BA29:BE29"/>
    <mergeCell ref="BF21:BJ21"/>
    <mergeCell ref="BU20:BY20"/>
    <mergeCell ref="I38:V38"/>
    <mergeCell ref="BK17:BO17"/>
    <mergeCell ref="W29:AA29"/>
    <mergeCell ref="W23:AA23"/>
    <mergeCell ref="B19:E19"/>
    <mergeCell ref="B28:E28"/>
    <mergeCell ref="U26:V26"/>
    <mergeCell ref="BA18:BE18"/>
    <mergeCell ref="AB30:AF30"/>
    <mergeCell ref="CT17:CX17"/>
    <mergeCell ref="BU16:BY16"/>
    <mergeCell ref="BF17:BJ17"/>
    <mergeCell ref="BZ17:CD17"/>
    <mergeCell ref="CT24:CX24"/>
    <mergeCell ref="B10:E10"/>
    <mergeCell ref="AV27:AZ27"/>
    <mergeCell ref="AV18:AZ18"/>
    <mergeCell ref="BU25:BY25"/>
    <mergeCell ref="W17:AA17"/>
    <mergeCell ref="AB15:CS15"/>
    <mergeCell ref="CT14:CX16"/>
    <mergeCell ref="BF16:BJ16"/>
    <mergeCell ref="BU21:BY21"/>
    <mergeCell ref="CO20:CS20"/>
    <mergeCell ref="W24:AA24"/>
    <mergeCell ref="AL27:AP27"/>
    <mergeCell ref="CO16:CS16"/>
    <mergeCell ref="BZ16:CD16"/>
    <mergeCell ref="CJ16:CN16"/>
    <mergeCell ref="AL18:AP18"/>
    <mergeCell ref="BU24:BY24"/>
    <mergeCell ref="BU26:BY26"/>
    <mergeCell ref="CO17:CS17"/>
    <mergeCell ref="U65:AH65"/>
    <mergeCell ref="M66:P66"/>
    <mergeCell ref="BK26:BO26"/>
    <mergeCell ref="BF18:BJ18"/>
    <mergeCell ref="BU23:BY23"/>
    <mergeCell ref="CT26:CX26"/>
    <mergeCell ref="BZ29:CD29"/>
    <mergeCell ref="AB23:AF23"/>
    <mergeCell ref="AG18:AK18"/>
    <mergeCell ref="AL23:AP23"/>
    <mergeCell ref="BA26:BE26"/>
    <mergeCell ref="CT25:CX25"/>
    <mergeCell ref="I48:AB48"/>
    <mergeCell ref="CT29:CX29"/>
    <mergeCell ref="BU22:BY22"/>
    <mergeCell ref="H26:K27"/>
    <mergeCell ref="I37:V37"/>
    <mergeCell ref="CE29:CI29"/>
    <mergeCell ref="AE66:AH66"/>
    <mergeCell ref="H33:AK33"/>
    <mergeCell ref="H24:K25"/>
    <mergeCell ref="M22:T23"/>
    <mergeCell ref="H34:AK35"/>
    <mergeCell ref="AA66:AD66"/>
    <mergeCell ref="B4:E4"/>
    <mergeCell ref="AQ21:AU21"/>
    <mergeCell ref="AV17:AZ17"/>
    <mergeCell ref="U25:V25"/>
    <mergeCell ref="CO28:CS28"/>
    <mergeCell ref="X37:AB37"/>
    <mergeCell ref="AB22:AF22"/>
    <mergeCell ref="CE24:CI24"/>
    <mergeCell ref="CJ19:CN19"/>
    <mergeCell ref="AL28:AP28"/>
    <mergeCell ref="CO24:CS24"/>
    <mergeCell ref="BA27:BE27"/>
    <mergeCell ref="BK18:BO18"/>
    <mergeCell ref="CO30:CS30"/>
    <mergeCell ref="AB21:AF21"/>
    <mergeCell ref="AG16:AK16"/>
    <mergeCell ref="BZ30:CD30"/>
    <mergeCell ref="CE26:CI26"/>
    <mergeCell ref="AL21:AP21"/>
    <mergeCell ref="BA24:BE24"/>
    <mergeCell ref="BP29:BT29"/>
    <mergeCell ref="BZ20:CD20"/>
    <mergeCell ref="H28:K29"/>
    <mergeCell ref="W27:AA27"/>
    <mergeCell ref="B8:E8"/>
    <mergeCell ref="BZ22:CD22"/>
    <mergeCell ref="U29:V29"/>
    <mergeCell ref="U23:V23"/>
    <mergeCell ref="BK20:BO20"/>
    <mergeCell ref="BA16:BE16"/>
    <mergeCell ref="BA25:BE25"/>
    <mergeCell ref="BK16:BO16"/>
    <mergeCell ref="BP24:BT24"/>
    <mergeCell ref="U14:V16"/>
    <mergeCell ref="W19:AA19"/>
    <mergeCell ref="BZ21:CD21"/>
    <mergeCell ref="W28:AA28"/>
    <mergeCell ref="AQ27:AU27"/>
    <mergeCell ref="AB18:AF18"/>
    <mergeCell ref="B20:E20"/>
    <mergeCell ref="U27:V27"/>
    <mergeCell ref="BK25:BO25"/>
    <mergeCell ref="AV16:AZ16"/>
    <mergeCell ref="AQ28:AU28"/>
    <mergeCell ref="H14:T16"/>
    <mergeCell ref="B15:E15"/>
    <mergeCell ref="B16:E16"/>
    <mergeCell ref="B12:E12"/>
  </mergeCells>
  <dataValidations count="1">
    <dataValidation type="list" allowBlank="1" showInputMessage="1" showErrorMessage="1" sqref="I38:V38" xr:uid="{E3E5E2A7-E741-43A2-B9D4-AD145AB7F130}">
      <formula1>_xlfn.ANCHORARRAY($A$16)</formula1>
    </dataValidation>
  </dataValidations>
  <hyperlinks>
    <hyperlink ref="B4" location="PANDUAN!A1" display="PANDUAN" xr:uid="{00000000-0004-0000-7300-000000000000}"/>
    <hyperlink ref="B6" location="'EWS DIRECTORY'!A1" display="EWS DIRECTORY" xr:uid="{00000000-0004-0000-7300-000001000000}"/>
    <hyperlink ref="B8" location="'DATA PEMICU'!A1" display="DATA PEMICU" xr:uid="{00000000-0004-0000-7300-000002000000}"/>
    <hyperlink ref="B10" location="'DATA PENGUJI'!A1" display="DATA PENGUJI" xr:uid="{00000000-0004-0000-7300-000003000000}"/>
    <hyperlink ref="B12" location="'MAIN LEVEL'!A1" display="MAIN LEVEL" xr:uid="{00000000-0004-0000-7300-000004000000}"/>
  </hyperlinks>
  <pageMargins left="0.70866141732283472" right="0.31496062992125978" top="0.55118110236220474" bottom="0.55118110236220474" header="0" footer="0"/>
  <pageSetup paperSize="9" scale="77" orientation="portrait"/>
  <extLst>
    <ext xmlns:x14="http://schemas.microsoft.com/office/spreadsheetml/2009/9/main" uri="{CCE6A557-97BC-4b89-ADB6-D9C93CAAB3DF}">
      <x14:dataValidations xmlns:xm="http://schemas.microsoft.com/office/excel/2006/main" count="1">
        <x14:dataValidation type="list" allowBlank="1" showInputMessage="1" showErrorMessage="1" xr:uid="{0F2A501A-E3A4-409A-96CD-035B72C31723}">
          <x14:formula1>
            <xm:f>MASTER!$Q$2:$Q$6</xm:f>
          </x14:formula1>
          <xm:sqref>I48:AB48</xm:sqref>
        </x14:dataValidation>
      </x14:dataValidations>
    </ext>
  </extLst>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400-000000000000}">
  <sheetPr codeName="Sheet61">
    <tabColor theme="4" tint="-0.249977111117893"/>
  </sheetPr>
  <dimension ref="A1:AX64"/>
  <sheetViews>
    <sheetView topLeftCell="B19"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50" width="3.6640625" style="443" customWidth="1"/>
    <col min="51" max="51" width="14.44140625" style="443" customWidth="1"/>
    <col min="52" max="16384" width="14.44140625" style="443"/>
  </cols>
  <sheetData>
    <row r="1" spans="2:46" ht="14.25" customHeight="1" x14ac:dyDescent="0.25">
      <c r="G1" s="223"/>
      <c r="H1" s="223"/>
      <c r="I1" s="223"/>
      <c r="J1" s="223"/>
      <c r="K1" s="223"/>
      <c r="L1" s="223"/>
      <c r="M1" s="223"/>
      <c r="N1" s="223"/>
      <c r="O1" s="223"/>
      <c r="P1" s="223"/>
      <c r="Q1" s="223"/>
      <c r="R1" s="223"/>
      <c r="S1" s="223"/>
      <c r="T1" s="223"/>
      <c r="U1" s="223"/>
      <c r="V1" s="223"/>
      <c r="W1" s="223"/>
      <c r="X1" s="223"/>
    </row>
    <row r="2" spans="2:46" ht="14.25" customHeight="1" x14ac:dyDescent="0.25">
      <c r="G2" s="55" t="s">
        <v>1674</v>
      </c>
      <c r="H2" s="55"/>
      <c r="I2" s="55"/>
      <c r="J2" s="55"/>
      <c r="K2" s="55"/>
      <c r="L2" s="55"/>
      <c r="M2" s="55"/>
      <c r="N2" s="55"/>
    </row>
    <row r="3" spans="2:46" ht="14.25" customHeight="1" x14ac:dyDescent="0.25">
      <c r="B3" s="111"/>
      <c r="C3" s="111"/>
      <c r="D3" s="111"/>
      <c r="E3" s="111"/>
      <c r="G3" s="55"/>
      <c r="H3" s="55"/>
      <c r="I3" s="55"/>
      <c r="J3" s="55"/>
      <c r="K3" s="55"/>
      <c r="L3" s="55"/>
      <c r="M3" s="55"/>
      <c r="N3" s="55"/>
    </row>
    <row r="4" spans="2:46" ht="14.25" customHeight="1" x14ac:dyDescent="0.25">
      <c r="B4" s="762" t="s">
        <v>79</v>
      </c>
      <c r="C4" s="761"/>
      <c r="D4" s="761"/>
      <c r="E4" s="761"/>
      <c r="G4" s="55"/>
      <c r="H4" s="55"/>
      <c r="I4" s="55"/>
      <c r="J4" s="55"/>
      <c r="K4" s="55"/>
      <c r="L4" s="55"/>
      <c r="M4" s="55"/>
      <c r="N4" s="55"/>
    </row>
    <row r="5" spans="2:46" ht="14.25" customHeight="1" x14ac:dyDescent="0.25">
      <c r="B5" s="111"/>
      <c r="C5" s="111"/>
      <c r="D5" s="111"/>
      <c r="E5" s="111"/>
      <c r="G5" s="55"/>
      <c r="H5" s="55"/>
      <c r="I5" s="55"/>
      <c r="J5" s="55"/>
      <c r="K5" s="55"/>
      <c r="L5" s="55"/>
      <c r="M5" s="55"/>
      <c r="N5" s="55"/>
    </row>
    <row r="6" spans="2:46" ht="14.25" customHeight="1" x14ac:dyDescent="0.25">
      <c r="B6" s="762" t="s">
        <v>87</v>
      </c>
      <c r="C6" s="761"/>
      <c r="D6" s="761"/>
      <c r="E6" s="761"/>
      <c r="G6" s="55"/>
      <c r="H6" s="55"/>
      <c r="I6" s="55"/>
      <c r="J6" s="55"/>
      <c r="K6" s="55"/>
      <c r="L6" s="55"/>
      <c r="M6" s="55"/>
      <c r="N6" s="55"/>
    </row>
    <row r="7" spans="2:46" ht="15" customHeight="1" x14ac:dyDescent="0.25">
      <c r="B7" s="111"/>
      <c r="C7" s="111"/>
      <c r="D7" s="111"/>
      <c r="E7" s="111"/>
      <c r="G7" s="996" t="s">
        <v>1774</v>
      </c>
      <c r="H7" s="997"/>
      <c r="I7" s="997"/>
      <c r="J7" s="997"/>
      <c r="K7" s="997"/>
      <c r="L7" s="997"/>
      <c r="M7" s="997"/>
      <c r="N7" s="997"/>
      <c r="O7" s="997"/>
      <c r="P7" s="997"/>
      <c r="Q7" s="997"/>
      <c r="R7" s="997"/>
      <c r="S7" s="997"/>
      <c r="T7" s="997"/>
      <c r="U7" s="997"/>
      <c r="V7" s="997"/>
      <c r="W7" s="997"/>
      <c r="X7" s="997"/>
      <c r="Y7" s="997"/>
      <c r="Z7" s="997"/>
      <c r="AA7" s="997"/>
      <c r="AB7" s="997"/>
      <c r="AC7" s="997"/>
      <c r="AD7" s="997"/>
      <c r="AE7" s="997"/>
      <c r="AF7" s="997"/>
      <c r="AG7" s="997"/>
      <c r="AH7" s="997"/>
      <c r="AI7" s="997"/>
      <c r="AJ7" s="997"/>
      <c r="AK7" s="997"/>
      <c r="AL7" s="997"/>
      <c r="AM7" s="997"/>
      <c r="AN7" s="997"/>
      <c r="AO7" s="997"/>
      <c r="AP7" s="997"/>
      <c r="AQ7" s="997"/>
      <c r="AR7" s="997"/>
      <c r="AS7" s="58"/>
    </row>
    <row r="8" spans="2:46" ht="14.25" customHeight="1" x14ac:dyDescent="0.25">
      <c r="B8" s="762" t="s">
        <v>94</v>
      </c>
      <c r="C8" s="761"/>
      <c r="D8" s="761"/>
      <c r="E8" s="761"/>
      <c r="G8" s="55"/>
      <c r="H8" s="55"/>
      <c r="I8" s="55"/>
      <c r="J8" s="55"/>
      <c r="K8" s="55"/>
      <c r="L8" s="55"/>
      <c r="M8" s="55"/>
      <c r="N8" s="55"/>
    </row>
    <row r="9" spans="2:46" ht="14.25" customHeight="1" x14ac:dyDescent="0.25">
      <c r="B9" s="111"/>
      <c r="C9" s="111"/>
      <c r="D9" s="111"/>
      <c r="E9" s="111"/>
      <c r="G9" s="999" t="str">
        <f>"Rincian "&amp;'E-1'!G9&amp;" "&amp;'E-1-1'!M18</f>
        <v>Rincian Biaya Gaji, Upah, Bonus, Honorarium, THR, Dsb Berdasarkan Data Internal dan Eksternal yang dimiliki DJP</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997"/>
      <c r="I10" s="997"/>
      <c r="J10" s="997"/>
      <c r="K10" s="997"/>
      <c r="L10" s="997"/>
      <c r="M10" s="997"/>
      <c r="N10" s="997"/>
      <c r="O10" s="997"/>
      <c r="P10" s="997"/>
      <c r="Q10" s="997"/>
      <c r="R10" s="997"/>
      <c r="S10" s="997"/>
      <c r="T10" s="997"/>
      <c r="U10" s="997"/>
      <c r="V10" s="997"/>
      <c r="W10" s="997"/>
      <c r="X10" s="997"/>
      <c r="Y10" s="997"/>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row>
    <row r="13" spans="2:46" ht="14.25" customHeight="1" x14ac:dyDescent="0.25">
      <c r="B13" s="962" t="str">
        <f>HYPERLINK("#'"&amp;'EWS DIRECTORY'!$J$114&amp;"'!A1",'EWS DIRECTORY'!$J$114)</f>
        <v>E-1</v>
      </c>
      <c r="C13" s="761"/>
      <c r="D13" s="761"/>
      <c r="E13" s="761"/>
      <c r="G13" s="55" t="s">
        <v>1680</v>
      </c>
      <c r="H13" s="55"/>
      <c r="I13" s="254"/>
      <c r="J13" s="254"/>
      <c r="K13" s="254"/>
      <c r="L13" s="254"/>
      <c r="M13" s="254"/>
      <c r="N13" s="254"/>
    </row>
    <row r="14" spans="2:46" ht="14.25" customHeight="1" x14ac:dyDescent="0.25">
      <c r="B14" s="931" t="str">
        <f>HYPERLINK("#'"&amp;'EWS DIRECTORY'!$J$115&amp;"'!A1",'EWS DIRECTORY'!$J$115)</f>
        <v>E-1-1</v>
      </c>
      <c r="C14" s="761"/>
      <c r="D14" s="761"/>
      <c r="E14" s="761"/>
      <c r="G14" s="55"/>
      <c r="H14" s="55"/>
      <c r="I14" s="254"/>
      <c r="J14" s="254"/>
      <c r="K14" s="254"/>
      <c r="L14" s="254"/>
      <c r="M14" s="254"/>
      <c r="N14" s="254"/>
    </row>
    <row r="15" spans="2:46" ht="14.25" customHeight="1" x14ac:dyDescent="0.25">
      <c r="B15" s="927" t="str">
        <f>HYPERLINK("#'"&amp;'EWS DIRECTORY'!$J$116&amp;"'!A1",'EWS DIRECTORY'!$J$116)</f>
        <v>E-1-1-1</v>
      </c>
      <c r="C15" s="761"/>
      <c r="D15" s="761"/>
      <c r="E15" s="761"/>
      <c r="G15" s="55"/>
      <c r="H15" s="55"/>
      <c r="I15" s="254"/>
      <c r="J15" s="254"/>
      <c r="K15" s="254"/>
      <c r="L15" s="254"/>
      <c r="M15" s="254"/>
      <c r="N15" s="254"/>
    </row>
    <row r="16" spans="2:46" ht="14.25" customHeight="1" x14ac:dyDescent="0.25">
      <c r="B16" s="929" t="str">
        <f>HYPERLINK("#'"&amp;'EWS DIRECTORY'!$J$117&amp;"'!A1",'EWS DIRECTORY'!$J$117)</f>
        <v>E-1-1-2</v>
      </c>
      <c r="C16" s="761"/>
      <c r="D16" s="761"/>
      <c r="E16" s="761"/>
      <c r="G16" s="55"/>
      <c r="H16" s="55"/>
      <c r="I16" s="254"/>
      <c r="J16" s="254"/>
      <c r="K16" s="254"/>
      <c r="L16" s="254"/>
      <c r="M16" s="254"/>
      <c r="N16" s="254"/>
    </row>
    <row r="17" spans="2:50" ht="14.25" customHeight="1" x14ac:dyDescent="0.25">
      <c r="B17" s="929" t="str">
        <f>HYPERLINK("#'"&amp;'EWS DIRECTORY'!$J$118&amp;"'!A1",'EWS DIRECTORY'!$J$118)</f>
        <v>E-1-1-3</v>
      </c>
      <c r="C17" s="761"/>
      <c r="D17" s="761"/>
      <c r="E17" s="761"/>
      <c r="G17" s="55" t="s">
        <v>1681</v>
      </c>
      <c r="H17" s="55"/>
      <c r="I17" s="55"/>
      <c r="J17" s="254"/>
      <c r="K17" s="254"/>
      <c r="L17" s="254"/>
      <c r="M17" s="254"/>
      <c r="N17" s="254"/>
    </row>
    <row r="18" spans="2:50" ht="14.25" customHeight="1" x14ac:dyDescent="0.25">
      <c r="B18" s="929" t="str">
        <f>HYPERLINK("#'"&amp;'EWS DIRECTORY'!$J$119&amp;"'!A1",'EWS DIRECTORY'!$J$119)</f>
        <v>E-1-1-4</v>
      </c>
      <c r="C18" s="761"/>
      <c r="D18" s="761"/>
      <c r="E18" s="761"/>
      <c r="G18" s="55" t="s">
        <v>1744</v>
      </c>
      <c r="H18" s="55"/>
      <c r="I18" s="55" t="s">
        <v>1744</v>
      </c>
      <c r="J18" s="254"/>
      <c r="K18" s="254"/>
      <c r="L18" s="254"/>
      <c r="M18" s="254"/>
      <c r="N18" s="254"/>
    </row>
    <row r="19" spans="2:50" ht="14.25" customHeight="1" x14ac:dyDescent="0.25">
      <c r="B19" s="929" t="str">
        <f>HYPERLINK("#'"&amp;'EWS DIRECTORY'!$J$120&amp;"'!A1",'EWS DIRECTORY'!$J$120)</f>
        <v>E-1-1-5</v>
      </c>
      <c r="C19" s="761"/>
      <c r="D19" s="761"/>
      <c r="E19" s="761"/>
    </row>
    <row r="20" spans="2:50" ht="14.25" customHeight="1" x14ac:dyDescent="0.25">
      <c r="B20" s="929" t="str">
        <f>HYPERLINK("#'"&amp;'EWS DIRECTORY'!$J$121&amp;"'!A1",'EWS DIRECTORY'!$J$121)</f>
        <v>E-1-1-6</v>
      </c>
      <c r="C20" s="761"/>
      <c r="D20" s="761"/>
      <c r="E20" s="761"/>
      <c r="G20" s="55" t="s">
        <v>1791</v>
      </c>
    </row>
    <row r="21" spans="2:50" ht="14.25" customHeight="1" x14ac:dyDescent="0.25">
      <c r="G21" s="55"/>
    </row>
    <row r="22" spans="2:50" ht="14.25" customHeight="1" x14ac:dyDescent="0.25">
      <c r="G22" s="55"/>
      <c r="H22" s="990" t="s">
        <v>1445</v>
      </c>
      <c r="I22" s="790"/>
      <c r="J22" s="994" t="s">
        <v>1446</v>
      </c>
      <c r="K22" s="764"/>
      <c r="L22" s="764"/>
      <c r="M22" s="764"/>
      <c r="N22" s="764"/>
      <c r="O22" s="764"/>
      <c r="P22" s="764"/>
      <c r="Q22" s="764"/>
      <c r="R22" s="764"/>
      <c r="S22" s="764"/>
      <c r="T22" s="764"/>
      <c r="U22" s="764"/>
      <c r="V22" s="764"/>
      <c r="W22" s="764"/>
      <c r="X22" s="764"/>
      <c r="Y22" s="764"/>
      <c r="Z22" s="764"/>
      <c r="AA22" s="764"/>
      <c r="AB22" s="764"/>
      <c r="AC22" s="764"/>
      <c r="AD22" s="764"/>
      <c r="AE22" s="764"/>
      <c r="AF22" s="764"/>
      <c r="AG22" s="764"/>
      <c r="AH22" s="764"/>
      <c r="AI22" s="764"/>
      <c r="AJ22" s="764"/>
      <c r="AK22" s="764"/>
      <c r="AL22" s="764"/>
      <c r="AM22" s="764"/>
      <c r="AN22" s="764"/>
      <c r="AO22" s="764"/>
      <c r="AP22" s="764"/>
      <c r="AQ22" s="764"/>
      <c r="AR22" s="764"/>
      <c r="AS22" s="764"/>
      <c r="AT22" s="764"/>
      <c r="AU22" s="764"/>
      <c r="AV22" s="764"/>
      <c r="AW22" s="764"/>
      <c r="AX22" s="765"/>
    </row>
    <row r="23" spans="2:50" ht="14.25" customHeight="1" x14ac:dyDescent="0.25">
      <c r="G23" s="55"/>
      <c r="H23" s="806"/>
      <c r="I23" s="807"/>
      <c r="J23" s="978" t="s">
        <v>1452</v>
      </c>
      <c r="K23" s="764"/>
      <c r="L23" s="764"/>
      <c r="M23" s="764"/>
      <c r="N23" s="764"/>
      <c r="O23" s="764"/>
      <c r="P23" s="765"/>
      <c r="Q23" s="978" t="s">
        <v>1453</v>
      </c>
      <c r="R23" s="764"/>
      <c r="S23" s="764"/>
      <c r="T23" s="764"/>
      <c r="U23" s="764"/>
      <c r="V23" s="764"/>
      <c r="W23" s="765"/>
      <c r="X23" s="978" t="s">
        <v>1454</v>
      </c>
      <c r="Y23" s="764"/>
      <c r="Z23" s="764"/>
      <c r="AA23" s="764"/>
      <c r="AB23" s="764"/>
      <c r="AC23" s="764"/>
      <c r="AD23" s="765"/>
      <c r="AE23" s="978" t="s">
        <v>1455</v>
      </c>
      <c r="AF23" s="764"/>
      <c r="AG23" s="764"/>
      <c r="AH23" s="764"/>
      <c r="AI23" s="764"/>
      <c r="AJ23" s="764"/>
      <c r="AK23" s="765"/>
      <c r="AL23" s="978" t="s">
        <v>1456</v>
      </c>
      <c r="AM23" s="764"/>
      <c r="AN23" s="764"/>
      <c r="AO23" s="764"/>
      <c r="AP23" s="764"/>
      <c r="AQ23" s="764"/>
      <c r="AR23" s="764"/>
      <c r="AS23" s="765"/>
      <c r="AT23" s="978" t="s">
        <v>1457</v>
      </c>
      <c r="AU23" s="764"/>
      <c r="AV23" s="764"/>
      <c r="AW23" s="764"/>
      <c r="AX23" s="765"/>
    </row>
    <row r="24" spans="2:50" ht="40.5" customHeight="1" x14ac:dyDescent="0.25">
      <c r="G24" s="55"/>
      <c r="H24" s="991">
        <v>1</v>
      </c>
      <c r="I24" s="765"/>
      <c r="J24" s="984" t="e">
        <f>ID_MS_TH_PJK</f>
        <v>#N/A</v>
      </c>
      <c r="K24" s="764"/>
      <c r="L24" s="764"/>
      <c r="M24" s="764"/>
      <c r="N24" s="764"/>
      <c r="O24" s="764"/>
      <c r="P24" s="765"/>
      <c r="Q24" s="984" t="e">
        <f>NO_BPS</f>
        <v>#N/A</v>
      </c>
      <c r="R24" s="764"/>
      <c r="S24" s="764"/>
      <c r="T24" s="764"/>
      <c r="U24" s="764"/>
      <c r="V24" s="764"/>
      <c r="W24" s="765"/>
      <c r="X24" s="984" t="e">
        <f>PEMBETULAN_KE</f>
        <v>#N/A</v>
      </c>
      <c r="Y24" s="764"/>
      <c r="Z24" s="764"/>
      <c r="AA24" s="764"/>
      <c r="AB24" s="764"/>
      <c r="AC24" s="764"/>
      <c r="AD24" s="765"/>
      <c r="AE24" s="984" t="e">
        <f>TGL_TERIMA</f>
        <v>#N/A</v>
      </c>
      <c r="AF24" s="764"/>
      <c r="AG24" s="764"/>
      <c r="AH24" s="764"/>
      <c r="AI24" s="764"/>
      <c r="AJ24" s="764"/>
      <c r="AK24" s="765"/>
      <c r="AL24" s="984" t="s">
        <v>1492</v>
      </c>
      <c r="AM24" s="764"/>
      <c r="AN24" s="764"/>
      <c r="AO24" s="764"/>
      <c r="AP24" s="764"/>
      <c r="AQ24" s="764"/>
      <c r="AR24" s="764"/>
      <c r="AS24" s="765"/>
      <c r="AT24" s="1135">
        <f>'MAIN LEVEL'!AB36</f>
        <v>0</v>
      </c>
      <c r="AU24" s="764"/>
      <c r="AV24" s="764"/>
      <c r="AW24" s="764"/>
      <c r="AX24" s="765"/>
    </row>
    <row r="25" spans="2:50" ht="14.25" customHeight="1" x14ac:dyDescent="0.25">
      <c r="G25" s="55"/>
      <c r="H25" s="255"/>
      <c r="I25" s="255"/>
      <c r="J25" s="255"/>
      <c r="K25" s="255"/>
      <c r="L25" s="255"/>
      <c r="M25" s="255"/>
      <c r="N25" s="255"/>
      <c r="O25" s="255"/>
      <c r="P25" s="255"/>
      <c r="Q25" s="255"/>
      <c r="R25" s="255"/>
      <c r="AT25" s="536"/>
      <c r="AU25" s="536"/>
      <c r="AV25" s="536"/>
      <c r="AW25" s="536"/>
      <c r="AX25" s="536"/>
    </row>
    <row r="26" spans="2:50" ht="14.25" customHeight="1" x14ac:dyDescent="0.25">
      <c r="G26" s="55"/>
      <c r="H26" s="255"/>
      <c r="I26" s="255"/>
      <c r="J26" s="255"/>
      <c r="K26" s="255"/>
      <c r="L26" s="255"/>
      <c r="M26" s="255"/>
      <c r="N26" s="255"/>
      <c r="O26" s="255"/>
      <c r="P26" s="255"/>
      <c r="Q26" s="255"/>
      <c r="R26" s="255"/>
      <c r="AT26" s="536"/>
      <c r="AU26" s="536"/>
      <c r="AV26" s="536"/>
      <c r="AW26" s="536"/>
      <c r="AX26" s="536"/>
    </row>
    <row r="27" spans="2:50" ht="14.25" customHeight="1" x14ac:dyDescent="0.25">
      <c r="G27" s="55"/>
      <c r="H27" s="255"/>
      <c r="I27" s="255"/>
      <c r="J27" s="255"/>
      <c r="K27" s="255"/>
      <c r="L27" s="255"/>
      <c r="M27" s="255"/>
      <c r="N27" s="255"/>
      <c r="O27" s="255"/>
      <c r="P27" s="255"/>
      <c r="Q27" s="255"/>
      <c r="R27" s="255"/>
      <c r="AT27" s="536"/>
      <c r="AU27" s="536"/>
      <c r="AV27" s="536"/>
      <c r="AW27" s="536"/>
      <c r="AX27" s="536"/>
    </row>
    <row r="28" spans="2:50" ht="14.25" customHeight="1" x14ac:dyDescent="0.25">
      <c r="B28" s="760"/>
      <c r="C28" s="761"/>
      <c r="D28" s="761"/>
      <c r="E28" s="761"/>
      <c r="G28" s="55"/>
      <c r="H28" s="990" t="s">
        <v>1445</v>
      </c>
      <c r="I28" s="790"/>
      <c r="J28" s="990" t="s">
        <v>1478</v>
      </c>
      <c r="K28" s="789"/>
      <c r="L28" s="789"/>
      <c r="M28" s="790"/>
      <c r="N28" s="994" t="s">
        <v>1792</v>
      </c>
      <c r="O28" s="764"/>
      <c r="P28" s="764"/>
      <c r="Q28" s="764"/>
      <c r="R28" s="764"/>
      <c r="S28" s="764"/>
      <c r="T28" s="764"/>
      <c r="U28" s="764"/>
      <c r="V28" s="764"/>
      <c r="W28" s="764"/>
      <c r="X28" s="764"/>
      <c r="Y28" s="764"/>
      <c r="Z28" s="765"/>
      <c r="AA28" s="994" t="s">
        <v>1793</v>
      </c>
      <c r="AB28" s="764"/>
      <c r="AC28" s="764"/>
      <c r="AD28" s="764"/>
      <c r="AE28" s="764"/>
      <c r="AF28" s="764"/>
      <c r="AG28" s="764"/>
      <c r="AH28" s="764"/>
      <c r="AI28" s="764"/>
      <c r="AJ28" s="764"/>
      <c r="AK28" s="764"/>
      <c r="AL28" s="764"/>
      <c r="AM28" s="764"/>
      <c r="AN28" s="764"/>
      <c r="AO28" s="764"/>
      <c r="AP28" s="764"/>
      <c r="AQ28" s="764"/>
      <c r="AR28" s="764"/>
      <c r="AS28" s="765"/>
      <c r="AT28" s="1166" t="s">
        <v>1481</v>
      </c>
      <c r="AU28" s="789"/>
      <c r="AV28" s="789"/>
      <c r="AW28" s="789"/>
      <c r="AX28" s="790"/>
    </row>
    <row r="29" spans="2:50" ht="14.25" customHeight="1" x14ac:dyDescent="0.25">
      <c r="G29" s="55"/>
      <c r="H29" s="806"/>
      <c r="I29" s="807"/>
      <c r="J29" s="806"/>
      <c r="K29" s="794"/>
      <c r="L29" s="794"/>
      <c r="M29" s="807"/>
      <c r="N29" s="978" t="s">
        <v>796</v>
      </c>
      <c r="O29" s="764"/>
      <c r="P29" s="764"/>
      <c r="Q29" s="764"/>
      <c r="R29" s="764"/>
      <c r="S29" s="764"/>
      <c r="T29" s="765"/>
      <c r="U29" s="978" t="s">
        <v>1401</v>
      </c>
      <c r="V29" s="764"/>
      <c r="W29" s="764"/>
      <c r="X29" s="764"/>
      <c r="Y29" s="764"/>
      <c r="Z29" s="765"/>
      <c r="AA29" s="978" t="s">
        <v>796</v>
      </c>
      <c r="AB29" s="764"/>
      <c r="AC29" s="764"/>
      <c r="AD29" s="764"/>
      <c r="AE29" s="764"/>
      <c r="AF29" s="765"/>
      <c r="AG29" s="978" t="s">
        <v>1794</v>
      </c>
      <c r="AH29" s="764"/>
      <c r="AI29" s="764"/>
      <c r="AJ29" s="764"/>
      <c r="AK29" s="764"/>
      <c r="AL29" s="764"/>
      <c r="AM29" s="765"/>
      <c r="AN29" s="978" t="s">
        <v>1510</v>
      </c>
      <c r="AO29" s="764"/>
      <c r="AP29" s="764"/>
      <c r="AQ29" s="764"/>
      <c r="AR29" s="764"/>
      <c r="AS29" s="765"/>
      <c r="AT29" s="806"/>
      <c r="AU29" s="794"/>
      <c r="AV29" s="794"/>
      <c r="AW29" s="794"/>
      <c r="AX29" s="807"/>
    </row>
    <row r="30" spans="2:50" ht="14.25" customHeight="1" x14ac:dyDescent="0.25">
      <c r="B30" s="760"/>
      <c r="C30" s="761"/>
      <c r="D30" s="761"/>
      <c r="E30" s="761"/>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2:50" ht="14.2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2:50" ht="15" customHeight="1" x14ac:dyDescent="0.25">
      <c r="B32" s="760"/>
      <c r="C32" s="761"/>
      <c r="D32" s="761"/>
      <c r="E32" s="761"/>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2:50" ht="15" customHeight="1"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2:50" ht="15" customHeight="1" x14ac:dyDescent="0.25">
      <c r="B34" s="760"/>
      <c r="C34" s="761"/>
      <c r="D34" s="761"/>
      <c r="E34" s="761"/>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2:50" ht="15" customHeight="1" x14ac:dyDescent="0.25">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2:50" ht="15"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2:50" ht="15"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2:50" ht="15" customHeight="1" x14ac:dyDescent="0.25">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2:50" ht="15" customHeight="1" x14ac:dyDescent="0.25">
      <c r="G40" s="223"/>
      <c r="H40" s="980"/>
      <c r="I40" s="765"/>
      <c r="J40" s="979"/>
      <c r="K40" s="764"/>
      <c r="L40" s="764"/>
      <c r="M40" s="765"/>
      <c r="N40" s="980"/>
      <c r="O40" s="764"/>
      <c r="P40" s="764"/>
      <c r="Q40" s="764"/>
      <c r="R40" s="764"/>
      <c r="S40" s="764"/>
      <c r="T40" s="765"/>
      <c r="U40" s="977"/>
      <c r="V40" s="764"/>
      <c r="W40" s="764"/>
      <c r="X40" s="764"/>
      <c r="Y40" s="764"/>
      <c r="Z40" s="765"/>
      <c r="AA40" s="980"/>
      <c r="AB40" s="764"/>
      <c r="AC40" s="764"/>
      <c r="AD40" s="764"/>
      <c r="AE40" s="764"/>
      <c r="AF40" s="765"/>
      <c r="AG40" s="980"/>
      <c r="AH40" s="764"/>
      <c r="AI40" s="764"/>
      <c r="AJ40" s="764"/>
      <c r="AK40" s="764"/>
      <c r="AL40" s="764"/>
      <c r="AM40" s="765"/>
      <c r="AN40" s="983"/>
      <c r="AO40" s="764"/>
      <c r="AP40" s="764"/>
      <c r="AQ40" s="764"/>
      <c r="AR40" s="764"/>
      <c r="AS40" s="765"/>
      <c r="AT40" s="1063"/>
      <c r="AU40" s="764"/>
      <c r="AV40" s="764"/>
      <c r="AW40" s="764"/>
      <c r="AX40" s="765"/>
    </row>
    <row r="41" spans="2:50" ht="15" customHeight="1" x14ac:dyDescent="0.25">
      <c r="G41" s="223"/>
      <c r="H41" s="980"/>
      <c r="I41" s="765"/>
      <c r="J41" s="979"/>
      <c r="K41" s="764"/>
      <c r="L41" s="764"/>
      <c r="M41" s="765"/>
      <c r="N41" s="980"/>
      <c r="O41" s="764"/>
      <c r="P41" s="764"/>
      <c r="Q41" s="764"/>
      <c r="R41" s="764"/>
      <c r="S41" s="764"/>
      <c r="T41" s="765"/>
      <c r="U41" s="977"/>
      <c r="V41" s="764"/>
      <c r="W41" s="764"/>
      <c r="X41" s="764"/>
      <c r="Y41" s="764"/>
      <c r="Z41" s="765"/>
      <c r="AA41" s="980"/>
      <c r="AB41" s="764"/>
      <c r="AC41" s="764"/>
      <c r="AD41" s="764"/>
      <c r="AE41" s="764"/>
      <c r="AF41" s="765"/>
      <c r="AG41" s="980"/>
      <c r="AH41" s="764"/>
      <c r="AI41" s="764"/>
      <c r="AJ41" s="764"/>
      <c r="AK41" s="764"/>
      <c r="AL41" s="764"/>
      <c r="AM41" s="765"/>
      <c r="AN41" s="983"/>
      <c r="AO41" s="764"/>
      <c r="AP41" s="764"/>
      <c r="AQ41" s="764"/>
      <c r="AR41" s="764"/>
      <c r="AS41" s="765"/>
      <c r="AT41" s="1063"/>
      <c r="AU41" s="764"/>
      <c r="AV41" s="764"/>
      <c r="AW41" s="764"/>
      <c r="AX41" s="765"/>
    </row>
    <row r="42" spans="2:50" ht="15" customHeight="1" x14ac:dyDescent="0.25">
      <c r="G42" s="223"/>
      <c r="H42" s="980"/>
      <c r="I42" s="765"/>
      <c r="J42" s="979"/>
      <c r="K42" s="764"/>
      <c r="L42" s="764"/>
      <c r="M42" s="765"/>
      <c r="N42" s="980"/>
      <c r="O42" s="764"/>
      <c r="P42" s="764"/>
      <c r="Q42" s="764"/>
      <c r="R42" s="764"/>
      <c r="S42" s="764"/>
      <c r="T42" s="765"/>
      <c r="U42" s="977"/>
      <c r="V42" s="764"/>
      <c r="W42" s="764"/>
      <c r="X42" s="764"/>
      <c r="Y42" s="764"/>
      <c r="Z42" s="765"/>
      <c r="AA42" s="980"/>
      <c r="AB42" s="764"/>
      <c r="AC42" s="764"/>
      <c r="AD42" s="764"/>
      <c r="AE42" s="764"/>
      <c r="AF42" s="765"/>
      <c r="AG42" s="980"/>
      <c r="AH42" s="764"/>
      <c r="AI42" s="764"/>
      <c r="AJ42" s="764"/>
      <c r="AK42" s="764"/>
      <c r="AL42" s="764"/>
      <c r="AM42" s="765"/>
      <c r="AN42" s="983"/>
      <c r="AO42" s="764"/>
      <c r="AP42" s="764"/>
      <c r="AQ42" s="764"/>
      <c r="AR42" s="764"/>
      <c r="AS42" s="765"/>
      <c r="AT42" s="1063"/>
      <c r="AU42" s="764"/>
      <c r="AV42" s="764"/>
      <c r="AW42" s="764"/>
      <c r="AX42" s="765"/>
    </row>
    <row r="43" spans="2:50" ht="15" customHeight="1" x14ac:dyDescent="0.25">
      <c r="G43" s="223"/>
      <c r="H43" s="980"/>
      <c r="I43" s="765"/>
      <c r="J43" s="979"/>
      <c r="K43" s="764"/>
      <c r="L43" s="764"/>
      <c r="M43" s="765"/>
      <c r="N43" s="980"/>
      <c r="O43" s="764"/>
      <c r="P43" s="764"/>
      <c r="Q43" s="764"/>
      <c r="R43" s="764"/>
      <c r="S43" s="764"/>
      <c r="T43" s="765"/>
      <c r="U43" s="977"/>
      <c r="V43" s="764"/>
      <c r="W43" s="764"/>
      <c r="X43" s="764"/>
      <c r="Y43" s="764"/>
      <c r="Z43" s="765"/>
      <c r="AA43" s="980"/>
      <c r="AB43" s="764"/>
      <c r="AC43" s="764"/>
      <c r="AD43" s="764"/>
      <c r="AE43" s="764"/>
      <c r="AF43" s="765"/>
      <c r="AG43" s="980"/>
      <c r="AH43" s="764"/>
      <c r="AI43" s="764"/>
      <c r="AJ43" s="764"/>
      <c r="AK43" s="764"/>
      <c r="AL43" s="764"/>
      <c r="AM43" s="765"/>
      <c r="AN43" s="983"/>
      <c r="AO43" s="764"/>
      <c r="AP43" s="764"/>
      <c r="AQ43" s="764"/>
      <c r="AR43" s="764"/>
      <c r="AS43" s="765"/>
      <c r="AT43" s="1063"/>
      <c r="AU43" s="764"/>
      <c r="AV43" s="764"/>
      <c r="AW43" s="764"/>
      <c r="AX43" s="765"/>
    </row>
    <row r="44" spans="2:50" ht="14.25" customHeight="1" x14ac:dyDescent="0.25">
      <c r="G44" s="223"/>
      <c r="H44" s="980"/>
      <c r="I44" s="765"/>
      <c r="J44" s="979"/>
      <c r="K44" s="764"/>
      <c r="L44" s="764"/>
      <c r="M44" s="765"/>
      <c r="N44" s="980"/>
      <c r="O44" s="764"/>
      <c r="P44" s="764"/>
      <c r="Q44" s="764"/>
      <c r="R44" s="764"/>
      <c r="S44" s="764"/>
      <c r="T44" s="765"/>
      <c r="U44" s="977"/>
      <c r="V44" s="764"/>
      <c r="W44" s="764"/>
      <c r="X44" s="764"/>
      <c r="Y44" s="764"/>
      <c r="Z44" s="765"/>
      <c r="AA44" s="980"/>
      <c r="AB44" s="764"/>
      <c r="AC44" s="764"/>
      <c r="AD44" s="764"/>
      <c r="AE44" s="764"/>
      <c r="AF44" s="765"/>
      <c r="AG44" s="980"/>
      <c r="AH44" s="764"/>
      <c r="AI44" s="764"/>
      <c r="AJ44" s="764"/>
      <c r="AK44" s="764"/>
      <c r="AL44" s="764"/>
      <c r="AM44" s="765"/>
      <c r="AN44" s="983"/>
      <c r="AO44" s="764"/>
      <c r="AP44" s="764"/>
      <c r="AQ44" s="764"/>
      <c r="AR44" s="764"/>
      <c r="AS44" s="765"/>
      <c r="AT44" s="1063"/>
      <c r="AU44" s="764"/>
      <c r="AV44" s="764"/>
      <c r="AW44" s="764"/>
      <c r="AX44" s="765"/>
    </row>
    <row r="45" spans="2:50" ht="14.25" customHeight="1" x14ac:dyDescent="0.25">
      <c r="G45" s="223"/>
      <c r="H45" s="980"/>
      <c r="I45" s="765"/>
      <c r="J45" s="979"/>
      <c r="K45" s="764"/>
      <c r="L45" s="764"/>
      <c r="M45" s="765"/>
      <c r="N45" s="980"/>
      <c r="O45" s="764"/>
      <c r="P45" s="764"/>
      <c r="Q45" s="764"/>
      <c r="R45" s="764"/>
      <c r="S45" s="764"/>
      <c r="T45" s="765"/>
      <c r="U45" s="977"/>
      <c r="V45" s="764"/>
      <c r="W45" s="764"/>
      <c r="X45" s="764"/>
      <c r="Y45" s="764"/>
      <c r="Z45" s="765"/>
      <c r="AA45" s="980"/>
      <c r="AB45" s="764"/>
      <c r="AC45" s="764"/>
      <c r="AD45" s="764"/>
      <c r="AE45" s="764"/>
      <c r="AF45" s="765"/>
      <c r="AG45" s="980"/>
      <c r="AH45" s="764"/>
      <c r="AI45" s="764"/>
      <c r="AJ45" s="764"/>
      <c r="AK45" s="764"/>
      <c r="AL45" s="764"/>
      <c r="AM45" s="765"/>
      <c r="AN45" s="983"/>
      <c r="AO45" s="764"/>
      <c r="AP45" s="764"/>
      <c r="AQ45" s="764"/>
      <c r="AR45" s="764"/>
      <c r="AS45" s="765"/>
      <c r="AT45" s="1063"/>
      <c r="AU45" s="764"/>
      <c r="AV45" s="764"/>
      <c r="AW45" s="764"/>
      <c r="AX45" s="765"/>
    </row>
    <row r="46" spans="2:50" ht="14.25" customHeight="1" x14ac:dyDescent="0.25">
      <c r="G46" s="223"/>
      <c r="H46" s="980"/>
      <c r="I46" s="765"/>
      <c r="J46" s="979"/>
      <c r="K46" s="764"/>
      <c r="L46" s="764"/>
      <c r="M46" s="765"/>
      <c r="N46" s="980"/>
      <c r="O46" s="764"/>
      <c r="P46" s="764"/>
      <c r="Q46" s="764"/>
      <c r="R46" s="764"/>
      <c r="S46" s="764"/>
      <c r="T46" s="765"/>
      <c r="U46" s="977"/>
      <c r="V46" s="764"/>
      <c r="W46" s="764"/>
      <c r="X46" s="764"/>
      <c r="Y46" s="764"/>
      <c r="Z46" s="765"/>
      <c r="AA46" s="980"/>
      <c r="AB46" s="764"/>
      <c r="AC46" s="764"/>
      <c r="AD46" s="764"/>
      <c r="AE46" s="764"/>
      <c r="AF46" s="765"/>
      <c r="AG46" s="980"/>
      <c r="AH46" s="764"/>
      <c r="AI46" s="764"/>
      <c r="AJ46" s="764"/>
      <c r="AK46" s="764"/>
      <c r="AL46" s="764"/>
      <c r="AM46" s="765"/>
      <c r="AN46" s="983"/>
      <c r="AO46" s="764"/>
      <c r="AP46" s="764"/>
      <c r="AQ46" s="764"/>
      <c r="AR46" s="764"/>
      <c r="AS46" s="765"/>
      <c r="AT46" s="1063"/>
      <c r="AU46" s="764"/>
      <c r="AV46" s="764"/>
      <c r="AW46" s="764"/>
      <c r="AX46" s="765"/>
    </row>
    <row r="47" spans="2:50" ht="14.25" customHeight="1" x14ac:dyDescent="0.25">
      <c r="G47" s="256"/>
      <c r="H47" s="980"/>
      <c r="I47" s="765"/>
      <c r="J47" s="979"/>
      <c r="K47" s="764"/>
      <c r="L47" s="764"/>
      <c r="M47" s="765"/>
      <c r="N47" s="980"/>
      <c r="O47" s="764"/>
      <c r="P47" s="764"/>
      <c r="Q47" s="764"/>
      <c r="R47" s="764"/>
      <c r="S47" s="764"/>
      <c r="T47" s="765"/>
      <c r="U47" s="977"/>
      <c r="V47" s="764"/>
      <c r="W47" s="764"/>
      <c r="X47" s="764"/>
      <c r="Y47" s="764"/>
      <c r="Z47" s="765"/>
      <c r="AA47" s="980"/>
      <c r="AB47" s="764"/>
      <c r="AC47" s="764"/>
      <c r="AD47" s="764"/>
      <c r="AE47" s="764"/>
      <c r="AF47" s="765"/>
      <c r="AG47" s="980"/>
      <c r="AH47" s="764"/>
      <c r="AI47" s="764"/>
      <c r="AJ47" s="764"/>
      <c r="AK47" s="764"/>
      <c r="AL47" s="764"/>
      <c r="AM47" s="765"/>
      <c r="AN47" s="983"/>
      <c r="AO47" s="764"/>
      <c r="AP47" s="764"/>
      <c r="AQ47" s="764"/>
      <c r="AR47" s="764"/>
      <c r="AS47" s="765"/>
      <c r="AT47" s="1063"/>
      <c r="AU47" s="764"/>
      <c r="AV47" s="764"/>
      <c r="AW47" s="764"/>
      <c r="AX47" s="765"/>
    </row>
    <row r="48" spans="2:50" ht="14.25" customHeight="1" x14ac:dyDescent="0.25">
      <c r="G48" s="256"/>
      <c r="H48" s="980"/>
      <c r="I48" s="765"/>
      <c r="J48" s="979"/>
      <c r="K48" s="764"/>
      <c r="L48" s="764"/>
      <c r="M48" s="765"/>
      <c r="N48" s="980"/>
      <c r="O48" s="764"/>
      <c r="P48" s="764"/>
      <c r="Q48" s="764"/>
      <c r="R48" s="764"/>
      <c r="S48" s="764"/>
      <c r="T48" s="765"/>
      <c r="U48" s="977"/>
      <c r="V48" s="764"/>
      <c r="W48" s="764"/>
      <c r="X48" s="764"/>
      <c r="Y48" s="764"/>
      <c r="Z48" s="765"/>
      <c r="AA48" s="980"/>
      <c r="AB48" s="764"/>
      <c r="AC48" s="764"/>
      <c r="AD48" s="764"/>
      <c r="AE48" s="764"/>
      <c r="AF48" s="765"/>
      <c r="AG48" s="980"/>
      <c r="AH48" s="764"/>
      <c r="AI48" s="764"/>
      <c r="AJ48" s="764"/>
      <c r="AK48" s="764"/>
      <c r="AL48" s="764"/>
      <c r="AM48" s="765"/>
      <c r="AN48" s="983"/>
      <c r="AO48" s="764"/>
      <c r="AP48" s="764"/>
      <c r="AQ48" s="764"/>
      <c r="AR48" s="764"/>
      <c r="AS48" s="765"/>
      <c r="AT48" s="1063"/>
      <c r="AU48" s="764"/>
      <c r="AV48" s="764"/>
      <c r="AW48" s="764"/>
      <c r="AX48" s="765"/>
    </row>
    <row r="49" spans="7:50" ht="14.25" customHeight="1" x14ac:dyDescent="0.25">
      <c r="G49" s="256"/>
      <c r="H49" s="980"/>
      <c r="I49" s="765"/>
      <c r="J49" s="979"/>
      <c r="K49" s="764"/>
      <c r="L49" s="764"/>
      <c r="M49" s="765"/>
      <c r="N49" s="980"/>
      <c r="O49" s="764"/>
      <c r="P49" s="764"/>
      <c r="Q49" s="764"/>
      <c r="R49" s="764"/>
      <c r="S49" s="764"/>
      <c r="T49" s="765"/>
      <c r="U49" s="977"/>
      <c r="V49" s="764"/>
      <c r="W49" s="764"/>
      <c r="X49" s="764"/>
      <c r="Y49" s="764"/>
      <c r="Z49" s="765"/>
      <c r="AA49" s="980"/>
      <c r="AB49" s="764"/>
      <c r="AC49" s="764"/>
      <c r="AD49" s="764"/>
      <c r="AE49" s="764"/>
      <c r="AF49" s="765"/>
      <c r="AG49" s="980"/>
      <c r="AH49" s="764"/>
      <c r="AI49" s="764"/>
      <c r="AJ49" s="764"/>
      <c r="AK49" s="764"/>
      <c r="AL49" s="764"/>
      <c r="AM49" s="765"/>
      <c r="AN49" s="983"/>
      <c r="AO49" s="764"/>
      <c r="AP49" s="764"/>
      <c r="AQ49" s="764"/>
      <c r="AR49" s="764"/>
      <c r="AS49" s="765"/>
      <c r="AT49" s="1063"/>
      <c r="AU49" s="764"/>
      <c r="AV49" s="764"/>
      <c r="AW49" s="764"/>
      <c r="AX49" s="765"/>
    </row>
    <row r="50" spans="7:50" ht="14.25" customHeight="1" x14ac:dyDescent="0.25">
      <c r="G50" s="256"/>
      <c r="H50" s="993"/>
      <c r="I50" s="765"/>
      <c r="J50" s="993"/>
      <c r="K50" s="764"/>
      <c r="L50" s="764"/>
      <c r="M50" s="765"/>
      <c r="N50" s="993"/>
      <c r="O50" s="764"/>
      <c r="P50" s="764"/>
      <c r="Q50" s="764"/>
      <c r="R50" s="764"/>
      <c r="S50" s="764"/>
      <c r="T50" s="765"/>
      <c r="U50" s="986"/>
      <c r="V50" s="764"/>
      <c r="W50" s="764"/>
      <c r="X50" s="764"/>
      <c r="Y50" s="764"/>
      <c r="Z50" s="765"/>
      <c r="AA50" s="993"/>
      <c r="AB50" s="764"/>
      <c r="AC50" s="764"/>
      <c r="AD50" s="764"/>
      <c r="AE50" s="764"/>
      <c r="AF50" s="765"/>
      <c r="AG50" s="993"/>
      <c r="AH50" s="764"/>
      <c r="AI50" s="764"/>
      <c r="AJ50" s="764"/>
      <c r="AK50" s="764"/>
      <c r="AL50" s="764"/>
      <c r="AM50" s="765"/>
      <c r="AN50" s="995"/>
      <c r="AO50" s="764"/>
      <c r="AP50" s="764"/>
      <c r="AQ50" s="764"/>
      <c r="AR50" s="764"/>
      <c r="AS50" s="765"/>
      <c r="AT50" s="1065"/>
      <c r="AU50" s="764"/>
      <c r="AV50" s="764"/>
      <c r="AW50" s="764"/>
      <c r="AX50" s="765"/>
    </row>
    <row r="51" spans="7:50" ht="14.25" customHeight="1" x14ac:dyDescent="0.25">
      <c r="G51" s="223"/>
      <c r="H51" s="1092" t="s">
        <v>1494</v>
      </c>
      <c r="I51" s="764"/>
      <c r="J51" s="764"/>
      <c r="K51" s="764"/>
      <c r="L51" s="764"/>
      <c r="M51" s="764"/>
      <c r="N51" s="764"/>
      <c r="O51" s="764"/>
      <c r="P51" s="764"/>
      <c r="Q51" s="764"/>
      <c r="R51" s="764"/>
      <c r="S51" s="764"/>
      <c r="T51" s="764"/>
      <c r="U51" s="764"/>
      <c r="V51" s="764"/>
      <c r="W51" s="764"/>
      <c r="X51" s="764"/>
      <c r="Y51" s="764"/>
      <c r="Z51" s="764"/>
      <c r="AA51" s="764"/>
      <c r="AB51" s="764"/>
      <c r="AC51" s="764"/>
      <c r="AD51" s="764"/>
      <c r="AE51" s="764"/>
      <c r="AF51" s="764"/>
      <c r="AG51" s="764"/>
      <c r="AH51" s="764"/>
      <c r="AI51" s="764"/>
      <c r="AJ51" s="764"/>
      <c r="AK51" s="764"/>
      <c r="AL51" s="764"/>
      <c r="AM51" s="764"/>
      <c r="AN51" s="764"/>
      <c r="AO51" s="764"/>
      <c r="AP51" s="764"/>
      <c r="AQ51" s="764"/>
      <c r="AR51" s="764"/>
      <c r="AS51" s="765"/>
      <c r="AT51" s="1134">
        <f>SUM(AT30:AT50)</f>
        <v>0</v>
      </c>
      <c r="AU51" s="764"/>
      <c r="AV51" s="764"/>
      <c r="AW51" s="764"/>
      <c r="AX51" s="765"/>
    </row>
    <row r="52" spans="7:50" ht="14.25" customHeight="1" x14ac:dyDescent="0.25">
      <c r="G52" s="223"/>
    </row>
    <row r="53" spans="7:50" ht="14.25" customHeight="1" x14ac:dyDescent="0.25">
      <c r="G53" s="223"/>
    </row>
    <row r="54" spans="7:50" ht="15" customHeight="1" x14ac:dyDescent="0.25">
      <c r="G54" s="223"/>
    </row>
    <row r="55" spans="7:50" ht="14.25" customHeight="1" x14ac:dyDescent="0.25">
      <c r="G55" s="223"/>
      <c r="H55" s="976" t="s">
        <v>1795</v>
      </c>
      <c r="I55" s="824"/>
      <c r="J55" s="824"/>
      <c r="K55" s="824"/>
      <c r="L55" s="824"/>
      <c r="M55" s="824"/>
      <c r="N55" s="824"/>
      <c r="O55" s="824"/>
      <c r="P55" s="824"/>
      <c r="Q55" s="824"/>
      <c r="R55" s="824"/>
      <c r="S55" s="824"/>
      <c r="T55" s="824"/>
      <c r="U55" s="824"/>
      <c r="V55" s="824"/>
      <c r="W55" s="824"/>
      <c r="X55" s="824"/>
      <c r="Y55" s="825"/>
      <c r="Z55" s="976" t="s">
        <v>1796</v>
      </c>
      <c r="AA55" s="824"/>
      <c r="AB55" s="824"/>
      <c r="AC55" s="824"/>
      <c r="AD55" s="824"/>
      <c r="AE55" s="824"/>
      <c r="AF55" s="824"/>
      <c r="AG55" s="824"/>
      <c r="AH55" s="824"/>
      <c r="AI55" s="824"/>
      <c r="AJ55" s="824"/>
      <c r="AK55" s="824"/>
      <c r="AL55" s="824"/>
      <c r="AM55" s="824"/>
      <c r="AN55" s="824"/>
      <c r="AO55" s="824"/>
      <c r="AP55" s="824"/>
      <c r="AQ55" s="825"/>
    </row>
    <row r="56" spans="7:50" ht="14.25" customHeight="1" x14ac:dyDescent="0.25">
      <c r="G56" s="223"/>
      <c r="H56" s="257" t="s">
        <v>796</v>
      </c>
      <c r="I56" s="258"/>
      <c r="J56" s="258"/>
      <c r="K56" s="258"/>
      <c r="L56" s="258"/>
      <c r="M56" s="258"/>
      <c r="N56" s="258"/>
      <c r="O56" s="258"/>
      <c r="P56" s="258"/>
      <c r="Q56" s="259"/>
      <c r="R56" s="257" t="s">
        <v>1511</v>
      </c>
      <c r="S56" s="258"/>
      <c r="T56" s="258"/>
      <c r="U56" s="259"/>
      <c r="V56" s="257" t="s">
        <v>1510</v>
      </c>
      <c r="W56" s="258"/>
      <c r="X56" s="258"/>
      <c r="Y56" s="259"/>
      <c r="Z56" s="257" t="s">
        <v>796</v>
      </c>
      <c r="AA56" s="258"/>
      <c r="AB56" s="258"/>
      <c r="AC56" s="258"/>
      <c r="AD56" s="258"/>
      <c r="AE56" s="258"/>
      <c r="AF56" s="258"/>
      <c r="AG56" s="258"/>
      <c r="AH56" s="258"/>
      <c r="AI56" s="259"/>
      <c r="AJ56" s="257" t="s">
        <v>1511</v>
      </c>
      <c r="AK56" s="258"/>
      <c r="AL56" s="258"/>
      <c r="AM56" s="259"/>
      <c r="AN56" s="257" t="s">
        <v>1510</v>
      </c>
      <c r="AO56" s="258"/>
      <c r="AP56" s="258"/>
      <c r="AQ56" s="259"/>
    </row>
    <row r="57" spans="7:50" ht="14.25" customHeight="1" x14ac:dyDescent="0.25">
      <c r="G57" s="223"/>
      <c r="H57" s="260"/>
      <c r="Q57" s="261"/>
      <c r="R57" s="260"/>
      <c r="U57" s="261"/>
      <c r="V57" s="260"/>
      <c r="Y57" s="261"/>
      <c r="Z57" s="260"/>
      <c r="AI57" s="261"/>
      <c r="AJ57" s="260"/>
      <c r="AM57" s="261"/>
      <c r="AN57" s="260"/>
      <c r="AQ57" s="261"/>
    </row>
    <row r="58" spans="7:50" ht="14.25" customHeight="1" x14ac:dyDescent="0.25">
      <c r="G58" s="223"/>
      <c r="H58" s="260"/>
      <c r="Q58" s="261"/>
      <c r="R58" s="260"/>
      <c r="U58" s="261"/>
      <c r="V58" s="260"/>
      <c r="Y58" s="261"/>
      <c r="Z58" s="260"/>
      <c r="AI58" s="261"/>
      <c r="AJ58" s="260"/>
      <c r="AM58" s="261"/>
      <c r="AN58" s="260"/>
      <c r="AQ58" s="261"/>
    </row>
    <row r="59" spans="7:50" ht="14.25" customHeight="1" x14ac:dyDescent="0.25">
      <c r="G59" s="223"/>
      <c r="H59" s="260"/>
      <c r="Q59" s="261"/>
      <c r="R59" s="260"/>
      <c r="U59" s="261"/>
      <c r="V59" s="260"/>
      <c r="Y59" s="261"/>
      <c r="Z59" s="260"/>
      <c r="AI59" s="261"/>
      <c r="AJ59" s="260"/>
      <c r="AM59" s="261"/>
      <c r="AN59" s="260"/>
      <c r="AQ59" s="261"/>
    </row>
    <row r="60" spans="7:50" ht="14.25" customHeight="1" x14ac:dyDescent="0.25">
      <c r="G60" s="223"/>
      <c r="H60" s="260"/>
      <c r="Q60" s="261"/>
      <c r="R60" s="260"/>
      <c r="U60" s="261"/>
      <c r="V60" s="260"/>
      <c r="Y60" s="261"/>
      <c r="Z60" s="260"/>
      <c r="AI60" s="261"/>
      <c r="AJ60" s="260"/>
      <c r="AM60" s="261"/>
      <c r="AN60" s="260"/>
      <c r="AQ60" s="261"/>
    </row>
    <row r="61" spans="7:50" ht="14.25" customHeight="1" x14ac:dyDescent="0.25">
      <c r="G61" s="223"/>
      <c r="H61" s="262"/>
      <c r="I61" s="263"/>
      <c r="J61" s="263"/>
      <c r="K61" s="263"/>
      <c r="L61" s="263"/>
      <c r="M61" s="263"/>
      <c r="N61" s="263"/>
      <c r="O61" s="263"/>
      <c r="P61" s="263"/>
      <c r="Q61" s="264"/>
      <c r="R61" s="262"/>
      <c r="S61" s="263"/>
      <c r="T61" s="263"/>
      <c r="U61" s="264"/>
      <c r="V61" s="262"/>
      <c r="W61" s="263"/>
      <c r="X61" s="263"/>
      <c r="Y61" s="264"/>
      <c r="Z61" s="262"/>
      <c r="AA61" s="263"/>
      <c r="AB61" s="263"/>
      <c r="AC61" s="263"/>
      <c r="AD61" s="263"/>
      <c r="AE61" s="263"/>
      <c r="AF61" s="263"/>
      <c r="AG61" s="263"/>
      <c r="AH61" s="263"/>
      <c r="AI61" s="264"/>
      <c r="AJ61" s="262"/>
      <c r="AK61" s="263"/>
      <c r="AL61" s="263"/>
      <c r="AM61" s="264"/>
      <c r="AN61" s="262"/>
      <c r="AO61" s="263"/>
      <c r="AP61" s="263"/>
      <c r="AQ61" s="264"/>
    </row>
    <row r="62" spans="7:50" ht="14.25" customHeight="1" x14ac:dyDescent="0.25">
      <c r="G62" s="223"/>
      <c r="AM62" s="265" t="s">
        <v>1797</v>
      </c>
      <c r="AN62" s="55" t="str">
        <f>'E-1-1'!U18</f>
        <v>E-1-1-1</v>
      </c>
    </row>
    <row r="63" spans="7:50" ht="14.25" customHeight="1" x14ac:dyDescent="0.25">
      <c r="G63" s="223"/>
    </row>
    <row r="64" spans="7:50" ht="14.25" customHeight="1" x14ac:dyDescent="0.25">
      <c r="G64" s="223"/>
      <c r="H64" s="223"/>
      <c r="I64" s="223"/>
      <c r="J64" s="223"/>
      <c r="K64" s="223"/>
      <c r="L64" s="223"/>
      <c r="M64" s="223"/>
      <c r="N64" s="223"/>
      <c r="O64" s="223"/>
      <c r="P64" s="223"/>
      <c r="Q64" s="223"/>
      <c r="R64" s="223"/>
      <c r="S64" s="223"/>
      <c r="T64" s="223"/>
      <c r="U64" s="223"/>
      <c r="V64" s="223"/>
      <c r="W64" s="223"/>
      <c r="X64" s="223"/>
    </row>
  </sheetData>
  <mergeCells count="216">
    <mergeCell ref="H22:I23"/>
    <mergeCell ref="AA49:AF49"/>
    <mergeCell ref="N31:T31"/>
    <mergeCell ref="AN32:AS32"/>
    <mergeCell ref="N40:T40"/>
    <mergeCell ref="J43:M43"/>
    <mergeCell ref="AN41:AS41"/>
    <mergeCell ref="AA36:AF36"/>
    <mergeCell ref="AN47:AS47"/>
    <mergeCell ref="J33:M33"/>
    <mergeCell ref="J42:M42"/>
    <mergeCell ref="H39:I39"/>
    <mergeCell ref="AN43:AS43"/>
    <mergeCell ref="J23:P23"/>
    <mergeCell ref="AA35:AF35"/>
    <mergeCell ref="H45:I45"/>
    <mergeCell ref="AG29:AM29"/>
    <mergeCell ref="AG38:AM38"/>
    <mergeCell ref="H38:I38"/>
    <mergeCell ref="J31:M31"/>
    <mergeCell ref="H43:I43"/>
    <mergeCell ref="J48:M48"/>
    <mergeCell ref="J45:M45"/>
    <mergeCell ref="H35:I35"/>
    <mergeCell ref="N50:T50"/>
    <mergeCell ref="AT35:AX35"/>
    <mergeCell ref="U29:Z29"/>
    <mergeCell ref="AG44:AM44"/>
    <mergeCell ref="U38:Z38"/>
    <mergeCell ref="AG31:AM31"/>
    <mergeCell ref="AT49:AX49"/>
    <mergeCell ref="N42:T42"/>
    <mergeCell ref="AA43:AF43"/>
    <mergeCell ref="N44:T44"/>
    <mergeCell ref="AN45:AS45"/>
    <mergeCell ref="AT37:AX37"/>
    <mergeCell ref="AT30:AX30"/>
    <mergeCell ref="AN50:AS50"/>
    <mergeCell ref="AA44:AF44"/>
    <mergeCell ref="AG45:AM45"/>
    <mergeCell ref="AN35:AS35"/>
    <mergeCell ref="U48:Z48"/>
    <mergeCell ref="U32:Z32"/>
    <mergeCell ref="AG47:AM47"/>
    <mergeCell ref="U41:Z41"/>
    <mergeCell ref="N34:T34"/>
    <mergeCell ref="AN46:AS46"/>
    <mergeCell ref="AN39:AS39"/>
    <mergeCell ref="B12:E12"/>
    <mergeCell ref="AA32:AF32"/>
    <mergeCell ref="AT34:AX34"/>
    <mergeCell ref="H37:I37"/>
    <mergeCell ref="J30:M30"/>
    <mergeCell ref="U31:Z31"/>
    <mergeCell ref="AL24:AS24"/>
    <mergeCell ref="U40:Z40"/>
    <mergeCell ref="Q23:W23"/>
    <mergeCell ref="AN34:AS34"/>
    <mergeCell ref="B14:E14"/>
    <mergeCell ref="AT39:AX39"/>
    <mergeCell ref="AA38:AF38"/>
    <mergeCell ref="AT36:AX36"/>
    <mergeCell ref="AE23:AK23"/>
    <mergeCell ref="AG32:AM32"/>
    <mergeCell ref="B13:E13"/>
    <mergeCell ref="AN36:AS36"/>
    <mergeCell ref="J22:AX22"/>
    <mergeCell ref="AA40:AF40"/>
    <mergeCell ref="AA37:AF37"/>
    <mergeCell ref="AN29:AS29"/>
    <mergeCell ref="AA33:AF33"/>
    <mergeCell ref="B32:E32"/>
    <mergeCell ref="G7:AR7"/>
    <mergeCell ref="N41:T41"/>
    <mergeCell ref="B18:E18"/>
    <mergeCell ref="X23:AD23"/>
    <mergeCell ref="N38:T38"/>
    <mergeCell ref="AA47:AF47"/>
    <mergeCell ref="J34:M34"/>
    <mergeCell ref="N43:T43"/>
    <mergeCell ref="J24:P24"/>
    <mergeCell ref="AL23:AS23"/>
    <mergeCell ref="N33:T33"/>
    <mergeCell ref="G9:Z11"/>
    <mergeCell ref="J47:M47"/>
    <mergeCell ref="AN44:AS44"/>
    <mergeCell ref="H41:I41"/>
    <mergeCell ref="N30:T30"/>
    <mergeCell ref="AN31:AS31"/>
    <mergeCell ref="AG33:AM33"/>
    <mergeCell ref="AG42:AM42"/>
    <mergeCell ref="H34:I34"/>
    <mergeCell ref="AG43:AM43"/>
    <mergeCell ref="U42:Z42"/>
    <mergeCell ref="AG35:AM35"/>
    <mergeCell ref="AG39:AM39"/>
    <mergeCell ref="J50:M50"/>
    <mergeCell ref="U37:Z37"/>
    <mergeCell ref="AT24:AX24"/>
    <mergeCell ref="B16:E16"/>
    <mergeCell ref="AT38:AX38"/>
    <mergeCell ref="H36:I36"/>
    <mergeCell ref="AA50:AF50"/>
    <mergeCell ref="AG34:AM34"/>
    <mergeCell ref="N32:T32"/>
    <mergeCell ref="J49:M49"/>
    <mergeCell ref="AT41:AX41"/>
    <mergeCell ref="AT48:AX48"/>
    <mergeCell ref="AT45:AX45"/>
    <mergeCell ref="AT42:AX42"/>
    <mergeCell ref="AT32:AX32"/>
    <mergeCell ref="H50:I50"/>
    <mergeCell ref="H49:I49"/>
    <mergeCell ref="H44:I44"/>
    <mergeCell ref="AG30:AM30"/>
    <mergeCell ref="AT33:AX33"/>
    <mergeCell ref="AA31:AF31"/>
    <mergeCell ref="J44:M44"/>
    <mergeCell ref="U39:Z39"/>
    <mergeCell ref="AN49:AS49"/>
    <mergeCell ref="B6:E6"/>
    <mergeCell ref="B15:E15"/>
    <mergeCell ref="J46:M46"/>
    <mergeCell ref="J28:M29"/>
    <mergeCell ref="U47:Z47"/>
    <mergeCell ref="H31:I31"/>
    <mergeCell ref="H40:I40"/>
    <mergeCell ref="AE24:AK24"/>
    <mergeCell ref="U43:Z43"/>
    <mergeCell ref="N36:T36"/>
    <mergeCell ref="N45:T45"/>
    <mergeCell ref="AA41:AF41"/>
    <mergeCell ref="U33:Z33"/>
    <mergeCell ref="J38:M38"/>
    <mergeCell ref="B17:E17"/>
    <mergeCell ref="H42:I42"/>
    <mergeCell ref="B19:E19"/>
    <mergeCell ref="B34:E34"/>
    <mergeCell ref="B28:E28"/>
    <mergeCell ref="H30:I30"/>
    <mergeCell ref="AG37:AM37"/>
    <mergeCell ref="N28:Z28"/>
    <mergeCell ref="AA45:AF45"/>
    <mergeCell ref="B30:E30"/>
    <mergeCell ref="AT28:AX29"/>
    <mergeCell ref="N48:T48"/>
    <mergeCell ref="AT51:AX51"/>
    <mergeCell ref="U49:Z49"/>
    <mergeCell ref="H33:I33"/>
    <mergeCell ref="B20:E20"/>
    <mergeCell ref="N49:T49"/>
    <mergeCell ref="B4:E4"/>
    <mergeCell ref="H46:I46"/>
    <mergeCell ref="J39:M39"/>
    <mergeCell ref="N35:T35"/>
    <mergeCell ref="AA46:AF46"/>
    <mergeCell ref="AN42:AS42"/>
    <mergeCell ref="H28:I29"/>
    <mergeCell ref="J37:M37"/>
    <mergeCell ref="B8:E8"/>
    <mergeCell ref="H24:I24"/>
    <mergeCell ref="AT23:AX23"/>
    <mergeCell ref="N47:T47"/>
    <mergeCell ref="AN48:AS48"/>
    <mergeCell ref="AG41:AM41"/>
    <mergeCell ref="Q24:W24"/>
    <mergeCell ref="AG50:AM50"/>
    <mergeCell ref="AT47:AX47"/>
    <mergeCell ref="AT50:AX50"/>
    <mergeCell ref="U50:Z50"/>
    <mergeCell ref="U35:Z35"/>
    <mergeCell ref="AT44:AX44"/>
    <mergeCell ref="H47:I47"/>
    <mergeCell ref="U44:Z44"/>
    <mergeCell ref="N46:T46"/>
    <mergeCell ref="AT31:AX31"/>
    <mergeCell ref="U34:Z34"/>
    <mergeCell ref="N39:T39"/>
    <mergeCell ref="N37:T37"/>
    <mergeCell ref="J40:M40"/>
    <mergeCell ref="AN38:AS38"/>
    <mergeCell ref="AT43:AX43"/>
    <mergeCell ref="AA42:AF42"/>
    <mergeCell ref="AT46:AX46"/>
    <mergeCell ref="AG49:AM49"/>
    <mergeCell ref="AN40:AS40"/>
    <mergeCell ref="AG36:AM36"/>
    <mergeCell ref="J35:M35"/>
    <mergeCell ref="AN33:AS33"/>
    <mergeCell ref="U45:Z45"/>
    <mergeCell ref="AT40:AX40"/>
    <mergeCell ref="AA39:AF39"/>
    <mergeCell ref="H55:Y55"/>
    <mergeCell ref="U36:Z36"/>
    <mergeCell ref="N29:T29"/>
    <mergeCell ref="J32:M32"/>
    <mergeCell ref="B10:E10"/>
    <mergeCell ref="AA34:AF34"/>
    <mergeCell ref="J41:M41"/>
    <mergeCell ref="H51:AS51"/>
    <mergeCell ref="AG46:AM46"/>
    <mergeCell ref="AG40:AM40"/>
    <mergeCell ref="AA28:AS28"/>
    <mergeCell ref="H32:I32"/>
    <mergeCell ref="AN37:AS37"/>
    <mergeCell ref="AN30:AS30"/>
    <mergeCell ref="U30:Z30"/>
    <mergeCell ref="X24:AD24"/>
    <mergeCell ref="AA48:AF48"/>
    <mergeCell ref="AA30:AF30"/>
    <mergeCell ref="Z55:AQ55"/>
    <mergeCell ref="J36:M36"/>
    <mergeCell ref="AA29:AF29"/>
    <mergeCell ref="H48:I48"/>
    <mergeCell ref="U46:Z46"/>
    <mergeCell ref="AG48:AM48"/>
  </mergeCells>
  <hyperlinks>
    <hyperlink ref="B4" location="PANDUAN!A1" display="PANDUAN" xr:uid="{00000000-0004-0000-7400-000000000000}"/>
    <hyperlink ref="B6" location="'EWS DIRECTORY'!A1" display="EWS DIRECTORY" xr:uid="{00000000-0004-0000-7400-000001000000}"/>
    <hyperlink ref="B8" location="'DATA PEMICU'!A1" display="DATA PEMICU" xr:uid="{00000000-0004-0000-7400-000002000000}"/>
    <hyperlink ref="B10" location="'DATA PENGUJI'!A1" display="DATA PENGUJI" xr:uid="{00000000-0004-0000-7400-000003000000}"/>
    <hyperlink ref="B12" location="'MAIN LEVEL'!A1" display="MAIN LEVEL" xr:uid="{00000000-0004-0000-7400-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500-000000000000}">
  <sheetPr codeName="Sheet284">
    <tabColor theme="4" tint="-0.249977111117893"/>
  </sheetPr>
  <dimension ref="A1:AT35"/>
  <sheetViews>
    <sheetView topLeftCell="B1"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46" width="3.6640625" customWidth="1"/>
  </cols>
  <sheetData>
    <row r="1" spans="2:46" ht="14.25" customHeight="1" x14ac:dyDescent="0.25">
      <c r="G1" s="110"/>
      <c r="H1" s="110"/>
      <c r="I1" s="110"/>
      <c r="J1" s="110"/>
      <c r="K1" s="110"/>
      <c r="L1" s="110"/>
      <c r="M1" s="110"/>
      <c r="N1" s="110"/>
      <c r="O1" s="110"/>
      <c r="P1" s="110"/>
      <c r="Q1" s="110"/>
      <c r="R1" s="110"/>
      <c r="S1" s="110"/>
      <c r="T1" s="110"/>
      <c r="U1" s="110"/>
      <c r="V1" s="110"/>
      <c r="W1" s="110"/>
      <c r="X1" s="110"/>
    </row>
    <row r="2" spans="2:46" ht="14.25" customHeight="1" x14ac:dyDescent="0.25">
      <c r="G2" s="55" t="s">
        <v>1674</v>
      </c>
      <c r="H2" s="55"/>
      <c r="I2" s="55"/>
      <c r="J2" s="55"/>
      <c r="K2" s="55"/>
      <c r="L2" s="55"/>
      <c r="M2" s="55"/>
      <c r="N2" s="55"/>
      <c r="AT2" s="443"/>
    </row>
    <row r="3" spans="2:46" ht="14.25" customHeight="1" x14ac:dyDescent="0.25">
      <c r="B3" s="111"/>
      <c r="C3" s="111"/>
      <c r="D3" s="111"/>
      <c r="E3" s="111"/>
      <c r="G3" s="55"/>
      <c r="H3" s="55"/>
      <c r="I3" s="55"/>
      <c r="J3" s="55"/>
      <c r="K3" s="55"/>
      <c r="L3" s="55"/>
      <c r="M3" s="55"/>
      <c r="N3" s="55"/>
      <c r="AT3" s="443"/>
    </row>
    <row r="4" spans="2:46" ht="14.25" customHeight="1" x14ac:dyDescent="0.25">
      <c r="B4" s="762" t="s">
        <v>79</v>
      </c>
      <c r="C4" s="761"/>
      <c r="D4" s="761"/>
      <c r="E4" s="761"/>
      <c r="G4" s="55"/>
      <c r="H4" s="55"/>
      <c r="I4" s="55"/>
      <c r="J4" s="55"/>
      <c r="K4" s="55"/>
      <c r="L4" s="55"/>
      <c r="M4" s="55"/>
      <c r="N4" s="55"/>
      <c r="AT4" s="443"/>
    </row>
    <row r="5" spans="2:46" ht="14.25" customHeight="1" x14ac:dyDescent="0.25">
      <c r="B5" s="111"/>
      <c r="C5" s="111"/>
      <c r="D5" s="111"/>
      <c r="E5" s="111"/>
      <c r="G5" s="55"/>
      <c r="H5" s="55"/>
      <c r="I5" s="55"/>
      <c r="J5" s="55"/>
      <c r="K5" s="55"/>
      <c r="L5" s="55"/>
      <c r="M5" s="55"/>
      <c r="N5" s="55"/>
      <c r="AT5" s="443"/>
    </row>
    <row r="6" spans="2:46" ht="14.25" customHeight="1" x14ac:dyDescent="0.25">
      <c r="B6" s="762" t="s">
        <v>87</v>
      </c>
      <c r="C6" s="761"/>
      <c r="D6" s="761"/>
      <c r="E6" s="761"/>
      <c r="G6" s="55"/>
      <c r="H6" s="55"/>
      <c r="I6" s="55"/>
      <c r="J6" s="55"/>
      <c r="K6" s="55"/>
      <c r="L6" s="55"/>
      <c r="M6" s="55"/>
      <c r="N6" s="55"/>
      <c r="AT6" s="443"/>
    </row>
    <row r="7" spans="2:46" ht="15" customHeight="1" x14ac:dyDescent="0.25">
      <c r="B7" s="111"/>
      <c r="C7" s="111"/>
      <c r="D7" s="111"/>
      <c r="E7" s="111"/>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443"/>
    </row>
    <row r="8" spans="2:46" ht="14.25" customHeight="1" x14ac:dyDescent="0.25">
      <c r="B8" s="762" t="s">
        <v>94</v>
      </c>
      <c r="C8" s="761"/>
      <c r="D8" s="761"/>
      <c r="E8" s="761"/>
      <c r="G8" s="55"/>
      <c r="H8" s="55"/>
      <c r="I8" s="55"/>
      <c r="J8" s="55"/>
      <c r="K8" s="55"/>
      <c r="L8" s="55"/>
      <c r="M8" s="55"/>
      <c r="N8" s="55"/>
      <c r="AT8" s="443"/>
    </row>
    <row r="9" spans="2:46" ht="14.25" customHeight="1" x14ac:dyDescent="0.25">
      <c r="B9" s="111"/>
      <c r="C9" s="111"/>
      <c r="D9" s="111"/>
      <c r="E9" s="111"/>
      <c r="G9" s="999" t="str">
        <f>"Rincian "&amp;'E-1'!G9&amp;" "&amp;'E-1-1'!M20</f>
        <v>Rincian Biaya Gaji, Upah, Bonus, Honorarium, THR, Dsb Berdasarkan Analisis SPT dan Laporan Keuangan</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c r="AT12" s="443"/>
    </row>
    <row r="13" spans="2:46" ht="14.25" customHeight="1" x14ac:dyDescent="0.25">
      <c r="B13" s="962" t="str">
        <f>HYPERLINK("#'"&amp;'EWS DIRECTORY'!$J$114&amp;"'!A1",'EWS DIRECTORY'!$J$114)</f>
        <v>E-1</v>
      </c>
      <c r="C13" s="761"/>
      <c r="D13" s="761"/>
      <c r="E13" s="761"/>
      <c r="G13" s="55" t="s">
        <v>1680</v>
      </c>
      <c r="H13" s="55"/>
      <c r="I13" s="254"/>
      <c r="J13" s="254"/>
      <c r="K13" s="254"/>
      <c r="L13" s="254"/>
      <c r="M13" s="254"/>
      <c r="N13" s="254"/>
      <c r="AT13" s="443"/>
    </row>
    <row r="14" spans="2:46" ht="14.25" customHeight="1" x14ac:dyDescent="0.25">
      <c r="B14" s="931" t="str">
        <f>HYPERLINK("#'"&amp;'EWS DIRECTORY'!$J$115&amp;"'!A1",'EWS DIRECTORY'!$J$115)</f>
        <v>E-1-1</v>
      </c>
      <c r="C14" s="761"/>
      <c r="D14" s="761"/>
      <c r="E14" s="761"/>
      <c r="G14" s="55"/>
      <c r="H14" s="55"/>
      <c r="I14" s="254"/>
      <c r="J14" s="254"/>
      <c r="K14" s="254"/>
      <c r="L14" s="254"/>
      <c r="M14" s="254"/>
      <c r="N14" s="254"/>
      <c r="AT14" s="443"/>
    </row>
    <row r="15" spans="2:46" ht="14.25" customHeight="1" x14ac:dyDescent="0.25">
      <c r="B15" s="929" t="str">
        <f>HYPERLINK("#'"&amp;'EWS DIRECTORY'!$J$116&amp;"'!A1",'EWS DIRECTORY'!$J$116)</f>
        <v>E-1-1-1</v>
      </c>
      <c r="C15" s="761"/>
      <c r="D15" s="761"/>
      <c r="E15" s="761"/>
      <c r="G15" s="55"/>
      <c r="H15" s="55"/>
      <c r="I15" s="254"/>
      <c r="J15" s="254"/>
      <c r="K15" s="254"/>
      <c r="L15" s="254"/>
      <c r="M15" s="254"/>
      <c r="N15" s="254"/>
      <c r="AT15" s="443"/>
    </row>
    <row r="16" spans="2:46" ht="14.25" customHeight="1" x14ac:dyDescent="0.25">
      <c r="B16" s="927" t="str">
        <f>HYPERLINK("#'"&amp;'EWS DIRECTORY'!$J$117&amp;"'!A1",'EWS DIRECTORY'!$J$117)</f>
        <v>E-1-1-2</v>
      </c>
      <c r="C16" s="761"/>
      <c r="D16" s="761"/>
      <c r="E16" s="761"/>
      <c r="G16" s="55"/>
      <c r="H16" s="55"/>
      <c r="I16" s="254"/>
      <c r="J16" s="254"/>
      <c r="K16" s="254"/>
      <c r="L16" s="254"/>
      <c r="M16" s="254"/>
      <c r="N16" s="254"/>
      <c r="AT16" s="443"/>
    </row>
    <row r="17" spans="2:46" ht="14.25" customHeight="1" x14ac:dyDescent="0.25">
      <c r="B17" s="929" t="str">
        <f>HYPERLINK("#'"&amp;'EWS DIRECTORY'!$J$118&amp;"'!A1",'EWS DIRECTORY'!$J$118)</f>
        <v>E-1-1-3</v>
      </c>
      <c r="C17" s="761"/>
      <c r="D17" s="761"/>
      <c r="E17" s="761"/>
      <c r="G17" s="55" t="s">
        <v>1681</v>
      </c>
      <c r="H17" s="55"/>
      <c r="I17" s="55"/>
      <c r="J17" s="254"/>
      <c r="K17" s="254"/>
      <c r="L17" s="254"/>
      <c r="M17" s="254"/>
      <c r="N17" s="254"/>
      <c r="AT17" s="443"/>
    </row>
    <row r="18" spans="2:46" ht="14.25" customHeight="1" x14ac:dyDescent="0.25">
      <c r="B18" s="929" t="str">
        <f>HYPERLINK("#'"&amp;'EWS DIRECTORY'!$J$119&amp;"'!A1",'EWS DIRECTORY'!$J$119)</f>
        <v>E-1-1-4</v>
      </c>
      <c r="C18" s="761"/>
      <c r="D18" s="761"/>
      <c r="E18" s="761"/>
      <c r="G18" s="55" t="s">
        <v>1744</v>
      </c>
      <c r="H18" s="55"/>
      <c r="I18" s="55" t="s">
        <v>1744</v>
      </c>
      <c r="J18" s="254"/>
      <c r="K18" s="254"/>
      <c r="L18" s="254"/>
      <c r="M18" s="254"/>
      <c r="N18" s="254"/>
      <c r="AT18" s="443"/>
    </row>
    <row r="19" spans="2:46" ht="14.25" customHeight="1" x14ac:dyDescent="0.25">
      <c r="B19" s="929" t="str">
        <f>HYPERLINK("#'"&amp;'EWS DIRECTORY'!$J$120&amp;"'!A1",'EWS DIRECTORY'!$J$120)</f>
        <v>E-1-1-5</v>
      </c>
      <c r="C19" s="761"/>
      <c r="D19" s="761"/>
      <c r="E19" s="761"/>
      <c r="AT19" s="443"/>
    </row>
    <row r="20" spans="2:46" ht="14.25" customHeight="1" x14ac:dyDescent="0.25">
      <c r="B20" s="929" t="str">
        <f>HYPERLINK("#'"&amp;'EWS DIRECTORY'!$J$121&amp;"'!A1",'EWS DIRECTORY'!$J$121)</f>
        <v>E-1-1-6</v>
      </c>
      <c r="C20" s="761"/>
      <c r="D20" s="761"/>
      <c r="E20" s="761"/>
      <c r="G20" s="55" t="s">
        <v>1851</v>
      </c>
      <c r="AT20" s="443"/>
    </row>
    <row r="21" spans="2:46" ht="14.25" customHeight="1" x14ac:dyDescent="0.25">
      <c r="G21" s="55"/>
      <c r="AT21" s="443"/>
    </row>
    <row r="22" spans="2:46" ht="14.25" customHeight="1" x14ac:dyDescent="0.25">
      <c r="G22" s="55"/>
      <c r="H22" s="1086" t="s">
        <v>107</v>
      </c>
      <c r="I22" s="790"/>
      <c r="J22" s="1087" t="s">
        <v>1767</v>
      </c>
      <c r="K22" s="789"/>
      <c r="L22" s="1082" t="s">
        <v>1852</v>
      </c>
      <c r="M22" s="764"/>
      <c r="N22" s="764"/>
      <c r="O22" s="764"/>
      <c r="P22" s="764"/>
      <c r="Q22" s="764"/>
      <c r="R22" s="764"/>
      <c r="S22" s="764"/>
      <c r="T22" s="764"/>
      <c r="U22" s="765"/>
      <c r="V22" s="1083" t="s">
        <v>1853</v>
      </c>
      <c r="W22" s="764"/>
      <c r="X22" s="764"/>
      <c r="Y22" s="764"/>
      <c r="Z22" s="764"/>
      <c r="AA22" s="764"/>
      <c r="AB22" s="764"/>
      <c r="AC22" s="764"/>
      <c r="AD22" s="764"/>
      <c r="AE22" s="764"/>
      <c r="AF22" s="764"/>
      <c r="AG22" s="764"/>
      <c r="AH22" s="764"/>
      <c r="AI22" s="764"/>
      <c r="AJ22" s="764"/>
      <c r="AK22" s="764"/>
      <c r="AL22" s="764"/>
      <c r="AM22" s="764"/>
      <c r="AN22" s="765"/>
      <c r="AO22" s="1084" t="s">
        <v>1770</v>
      </c>
      <c r="AP22" s="764"/>
      <c r="AQ22" s="764"/>
      <c r="AR22" s="764"/>
      <c r="AS22" s="764"/>
      <c r="AT22" s="765"/>
    </row>
    <row r="23" spans="2:46" ht="15" customHeight="1" x14ac:dyDescent="0.25">
      <c r="G23" s="55"/>
      <c r="H23" s="1077">
        <v>1</v>
      </c>
      <c r="I23" s="765"/>
      <c r="J23" s="1081"/>
      <c r="K23" s="764"/>
      <c r="L23" s="1077"/>
      <c r="M23" s="764"/>
      <c r="N23" s="764"/>
      <c r="O23" s="764"/>
      <c r="P23" s="764"/>
      <c r="Q23" s="764"/>
      <c r="R23" s="764"/>
      <c r="S23" s="764"/>
      <c r="T23" s="764"/>
      <c r="U23" s="765"/>
      <c r="V23" s="1085"/>
      <c r="W23" s="764"/>
      <c r="X23" s="764"/>
      <c r="Y23" s="764"/>
      <c r="Z23" s="764"/>
      <c r="AA23" s="764"/>
      <c r="AB23" s="764"/>
      <c r="AC23" s="764"/>
      <c r="AD23" s="764"/>
      <c r="AE23" s="764"/>
      <c r="AF23" s="764"/>
      <c r="AG23" s="764"/>
      <c r="AH23" s="764"/>
      <c r="AI23" s="764"/>
      <c r="AJ23" s="764"/>
      <c r="AK23" s="764"/>
      <c r="AL23" s="764"/>
      <c r="AM23" s="764"/>
      <c r="AN23" s="765"/>
      <c r="AO23" s="1078"/>
      <c r="AP23" s="764"/>
      <c r="AQ23" s="764"/>
      <c r="AR23" s="764"/>
      <c r="AS23" s="764"/>
      <c r="AT23" s="765"/>
    </row>
    <row r="24" spans="2:46" ht="14.25" customHeight="1" x14ac:dyDescent="0.25">
      <c r="AT24" s="443"/>
    </row>
    <row r="25" spans="2:46" ht="14.25" customHeight="1" x14ac:dyDescent="0.25">
      <c r="AS25" s="443"/>
      <c r="AT25" s="443"/>
    </row>
    <row r="26" spans="2:46" ht="15" customHeight="1" x14ac:dyDescent="0.25">
      <c r="AS26" s="443"/>
      <c r="AT26" s="443"/>
    </row>
    <row r="27" spans="2:46" ht="15" customHeight="1" x14ac:dyDescent="0.25">
      <c r="H27" s="976" t="s">
        <v>1795</v>
      </c>
      <c r="I27" s="824"/>
      <c r="J27" s="824"/>
      <c r="K27" s="824"/>
      <c r="L27" s="824"/>
      <c r="M27" s="824"/>
      <c r="N27" s="824"/>
      <c r="O27" s="824"/>
      <c r="P27" s="824"/>
      <c r="Q27" s="824"/>
      <c r="R27" s="824"/>
      <c r="S27" s="824"/>
      <c r="T27" s="824"/>
      <c r="U27" s="824"/>
      <c r="V27" s="824"/>
      <c r="W27" s="824"/>
      <c r="X27" s="824"/>
      <c r="Y27" s="825"/>
      <c r="Z27" s="976" t="s">
        <v>1796</v>
      </c>
      <c r="AA27" s="824"/>
      <c r="AB27" s="824"/>
      <c r="AC27" s="824"/>
      <c r="AD27" s="824"/>
      <c r="AE27" s="824"/>
      <c r="AF27" s="824"/>
      <c r="AG27" s="824"/>
      <c r="AH27" s="824"/>
      <c r="AI27" s="824"/>
      <c r="AJ27" s="824"/>
      <c r="AK27" s="824"/>
      <c r="AL27" s="824"/>
      <c r="AM27" s="824"/>
      <c r="AN27" s="824"/>
      <c r="AO27" s="824"/>
      <c r="AP27" s="824"/>
      <c r="AQ27" s="825"/>
      <c r="AS27" s="443"/>
      <c r="AT27" s="443"/>
    </row>
    <row r="28" spans="2:46" ht="14.25" customHeight="1" x14ac:dyDescent="0.25">
      <c r="B28" s="760"/>
      <c r="C28" s="761"/>
      <c r="D28" s="761"/>
      <c r="E28" s="761"/>
      <c r="H28" s="257" t="s">
        <v>796</v>
      </c>
      <c r="I28" s="258"/>
      <c r="J28" s="258"/>
      <c r="K28" s="258"/>
      <c r="L28" s="258"/>
      <c r="M28" s="258"/>
      <c r="N28" s="258"/>
      <c r="O28" s="258"/>
      <c r="P28" s="258"/>
      <c r="Q28" s="259"/>
      <c r="R28" s="257" t="s">
        <v>1511</v>
      </c>
      <c r="S28" s="258"/>
      <c r="T28" s="258"/>
      <c r="U28" s="259"/>
      <c r="V28" s="257" t="s">
        <v>1510</v>
      </c>
      <c r="W28" s="258"/>
      <c r="X28" s="258"/>
      <c r="Y28" s="259"/>
      <c r="Z28" s="257" t="s">
        <v>796</v>
      </c>
      <c r="AA28" s="258"/>
      <c r="AB28" s="258"/>
      <c r="AC28" s="258"/>
      <c r="AD28" s="258"/>
      <c r="AE28" s="258"/>
      <c r="AF28" s="258"/>
      <c r="AG28" s="258"/>
      <c r="AH28" s="258"/>
      <c r="AI28" s="259"/>
      <c r="AJ28" s="257" t="s">
        <v>1511</v>
      </c>
      <c r="AK28" s="258"/>
      <c r="AL28" s="258"/>
      <c r="AM28" s="259"/>
      <c r="AN28" s="257" t="s">
        <v>1510</v>
      </c>
      <c r="AO28" s="258"/>
      <c r="AP28" s="258"/>
      <c r="AQ28" s="259"/>
      <c r="AS28" s="443"/>
      <c r="AT28" s="443"/>
    </row>
    <row r="29" spans="2:46" ht="14.25" customHeight="1" x14ac:dyDescent="0.25">
      <c r="H29" s="260"/>
      <c r="Q29" s="261"/>
      <c r="R29" s="260"/>
      <c r="U29" s="261"/>
      <c r="V29" s="260"/>
      <c r="Y29" s="261"/>
      <c r="Z29" s="260"/>
      <c r="AI29" s="261"/>
      <c r="AJ29" s="260"/>
      <c r="AM29" s="261"/>
      <c r="AN29" s="260"/>
      <c r="AQ29" s="261"/>
      <c r="AS29" s="443"/>
      <c r="AT29" s="443"/>
    </row>
    <row r="30" spans="2:46" ht="14.25" customHeight="1" x14ac:dyDescent="0.25">
      <c r="B30" s="760"/>
      <c r="C30" s="761"/>
      <c r="D30" s="761"/>
      <c r="E30" s="761"/>
      <c r="H30" s="260"/>
      <c r="Q30" s="261"/>
      <c r="R30" s="260"/>
      <c r="U30" s="261"/>
      <c r="V30" s="260"/>
      <c r="Y30" s="261"/>
      <c r="Z30" s="260"/>
      <c r="AI30" s="261"/>
      <c r="AJ30" s="260"/>
      <c r="AM30" s="261"/>
      <c r="AN30" s="260"/>
      <c r="AQ30" s="261"/>
      <c r="AS30" s="443"/>
      <c r="AT30" s="443"/>
    </row>
    <row r="31" spans="2:46" ht="14.25" customHeight="1" x14ac:dyDescent="0.25">
      <c r="H31" s="260"/>
      <c r="Q31" s="261"/>
      <c r="R31" s="260"/>
      <c r="U31" s="261"/>
      <c r="V31" s="260"/>
      <c r="Y31" s="261"/>
      <c r="Z31" s="260"/>
      <c r="AI31" s="261"/>
      <c r="AJ31" s="260"/>
      <c r="AM31" s="261"/>
      <c r="AN31" s="260"/>
      <c r="AQ31" s="261"/>
      <c r="AS31" s="443"/>
      <c r="AT31" s="443"/>
    </row>
    <row r="32" spans="2:46" ht="14.25" customHeight="1" x14ac:dyDescent="0.25">
      <c r="B32" s="760"/>
      <c r="C32" s="761"/>
      <c r="D32" s="761"/>
      <c r="E32" s="761"/>
      <c r="H32" s="260"/>
      <c r="Q32" s="261"/>
      <c r="R32" s="260"/>
      <c r="U32" s="261"/>
      <c r="V32" s="260"/>
      <c r="Y32" s="261"/>
      <c r="Z32" s="260"/>
      <c r="AI32" s="261"/>
      <c r="AJ32" s="260"/>
      <c r="AM32" s="261"/>
      <c r="AN32" s="260"/>
      <c r="AQ32" s="261"/>
      <c r="AS32" s="443"/>
      <c r="AT32" s="443"/>
    </row>
    <row r="33" spans="2:46" ht="14.25" customHeight="1" x14ac:dyDescent="0.25">
      <c r="H33" s="262"/>
      <c r="I33" s="263"/>
      <c r="J33" s="263"/>
      <c r="K33" s="263"/>
      <c r="L33" s="263"/>
      <c r="M33" s="263"/>
      <c r="N33" s="263"/>
      <c r="O33" s="263"/>
      <c r="P33" s="263"/>
      <c r="Q33" s="264"/>
      <c r="R33" s="262"/>
      <c r="S33" s="263"/>
      <c r="T33" s="263"/>
      <c r="U33" s="264"/>
      <c r="V33" s="262"/>
      <c r="W33" s="263"/>
      <c r="X33" s="263"/>
      <c r="Y33" s="264"/>
      <c r="Z33" s="262"/>
      <c r="AA33" s="263"/>
      <c r="AB33" s="263"/>
      <c r="AC33" s="263"/>
      <c r="AD33" s="263"/>
      <c r="AE33" s="263"/>
      <c r="AF33" s="263"/>
      <c r="AG33" s="263"/>
      <c r="AH33" s="263"/>
      <c r="AI33" s="264"/>
      <c r="AJ33" s="262"/>
      <c r="AK33" s="263"/>
      <c r="AL33" s="263"/>
      <c r="AM33" s="264"/>
      <c r="AN33" s="262"/>
      <c r="AO33" s="263"/>
      <c r="AP33" s="263"/>
      <c r="AQ33" s="264"/>
      <c r="AS33" s="443"/>
      <c r="AT33" s="443"/>
    </row>
    <row r="34" spans="2:46" ht="14.25" customHeight="1" x14ac:dyDescent="0.25">
      <c r="B34" s="760"/>
      <c r="C34" s="761"/>
      <c r="D34" s="761"/>
      <c r="E34" s="761"/>
      <c r="G34" s="223"/>
      <c r="AM34" s="265" t="s">
        <v>1797</v>
      </c>
      <c r="AN34" s="131" t="str">
        <f>'E-1-1'!U20</f>
        <v>E-1-1-2</v>
      </c>
      <c r="AS34" s="443"/>
      <c r="AT34" s="443"/>
    </row>
    <row r="35" spans="2:46" ht="14.25" customHeight="1" x14ac:dyDescent="0.25">
      <c r="G35" s="223"/>
      <c r="AS35" s="443"/>
      <c r="AT35" s="443"/>
    </row>
  </sheetData>
  <mergeCells count="31">
    <mergeCell ref="B4:E4"/>
    <mergeCell ref="V22:AN22"/>
    <mergeCell ref="B16:E16"/>
    <mergeCell ref="B6:E6"/>
    <mergeCell ref="G7:AR7"/>
    <mergeCell ref="B18:E18"/>
    <mergeCell ref="B12:E12"/>
    <mergeCell ref="H22:I22"/>
    <mergeCell ref="J22:K22"/>
    <mergeCell ref="B14:E14"/>
    <mergeCell ref="B17:E17"/>
    <mergeCell ref="B8:E8"/>
    <mergeCell ref="L22:U22"/>
    <mergeCell ref="G9:Z11"/>
    <mergeCell ref="B15:E15"/>
    <mergeCell ref="B10:E10"/>
    <mergeCell ref="B34:E34"/>
    <mergeCell ref="AO23:AT23"/>
    <mergeCell ref="B13:E13"/>
    <mergeCell ref="Z27:AQ27"/>
    <mergeCell ref="H23:I23"/>
    <mergeCell ref="B19:E19"/>
    <mergeCell ref="J23:K23"/>
    <mergeCell ref="B32:E32"/>
    <mergeCell ref="H27:Y27"/>
    <mergeCell ref="V23:AN23"/>
    <mergeCell ref="L23:U23"/>
    <mergeCell ref="B30:E30"/>
    <mergeCell ref="B20:E20"/>
    <mergeCell ref="AO22:AT22"/>
    <mergeCell ref="B28:E28"/>
  </mergeCells>
  <hyperlinks>
    <hyperlink ref="B4" location="PANDUAN!A1" display="PANDUAN" xr:uid="{00000000-0004-0000-7500-000000000000}"/>
    <hyperlink ref="B6" location="'EWS DIRECTORY'!A1" display="EWS DIRECTORY" xr:uid="{00000000-0004-0000-7500-000001000000}"/>
    <hyperlink ref="B8" location="'DATA PEMICU'!A1" display="DATA PEMICU" xr:uid="{00000000-0004-0000-7500-000002000000}"/>
    <hyperlink ref="B10" location="'DATA PENGUJI'!A1" display="DATA PENGUJI" xr:uid="{00000000-0004-0000-7500-000003000000}"/>
    <hyperlink ref="B12" location="'MAIN LEVEL'!A1" display="MAIN LEVEL" xr:uid="{00000000-0004-0000-7500-000004000000}"/>
  </hyperlinks>
  <pageMargins left="0.51181102362204722" right="0.15748031496062989" top="0.55118110236220474" bottom="0.55118110236220474" header="0" footer="0"/>
  <pageSetup paperSize="9" scale="60" orientation="landscape"/>
  <headerFooter>
    <oddFooter>&amp;Rhalaman &amp;P dari</oddFooter>
  </headerFooter>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600-000000000000}">
  <sheetPr codeName="Sheet363">
    <tabColor theme="4" tint="-0.249977111117893"/>
  </sheetPr>
  <dimension ref="A2:AX52"/>
  <sheetViews>
    <sheetView topLeftCell="B6" zoomScaleNormal="100" workbookViewId="0">
      <selection activeCell="AQ18" sqref="AQ18:AU18"/>
    </sheetView>
  </sheetViews>
  <sheetFormatPr defaultColWidth="3.5546875" defaultRowHeight="13.8" x14ac:dyDescent="0.25"/>
  <cols>
    <col min="1" max="1" width="3" style="110" hidden="1" customWidth="1"/>
    <col min="2" max="5" width="3.88671875" style="177" customWidth="1"/>
    <col min="6" max="6" width="3.88671875" style="110" customWidth="1"/>
    <col min="7" max="45" width="3.6640625" style="254" customWidth="1"/>
    <col min="46" max="46" width="4.44140625" style="254" customWidth="1"/>
    <col min="47" max="47" width="3.6640625" style="254" customWidth="1"/>
    <col min="48" max="48" width="3.5546875" style="254" customWidth="1"/>
    <col min="49" max="16384" width="3.5546875" style="254"/>
  </cols>
  <sheetData>
    <row r="2" spans="2:47" x14ac:dyDescent="0.25">
      <c r="G2" s="55" t="s">
        <v>1674</v>
      </c>
      <c r="H2" s="55"/>
      <c r="I2" s="55"/>
      <c r="J2" s="55"/>
      <c r="K2" s="55"/>
      <c r="L2" s="55"/>
      <c r="M2" s="55"/>
      <c r="N2" s="55"/>
      <c r="AT2" s="443"/>
      <c r="AU2" s="443"/>
    </row>
    <row r="3" spans="2:47" x14ac:dyDescent="0.25">
      <c r="B3" s="111"/>
      <c r="C3" s="111"/>
      <c r="D3" s="111"/>
      <c r="E3" s="111"/>
      <c r="G3" s="55"/>
      <c r="H3" s="55"/>
      <c r="I3" s="55"/>
      <c r="J3" s="55"/>
      <c r="K3" s="55"/>
      <c r="L3" s="55"/>
      <c r="M3" s="55"/>
      <c r="N3" s="55"/>
      <c r="AT3" s="443"/>
      <c r="AU3" s="443"/>
    </row>
    <row r="4" spans="2:47" x14ac:dyDescent="0.25">
      <c r="B4" s="762" t="s">
        <v>79</v>
      </c>
      <c r="C4" s="761"/>
      <c r="D4" s="761"/>
      <c r="E4" s="761"/>
      <c r="G4" s="55"/>
      <c r="H4" s="55"/>
      <c r="I4" s="55"/>
      <c r="J4" s="55"/>
      <c r="K4" s="55"/>
      <c r="L4" s="55"/>
      <c r="M4" s="55"/>
      <c r="N4" s="55"/>
      <c r="AT4" s="443"/>
      <c r="AU4" s="443"/>
    </row>
    <row r="5" spans="2:47" x14ac:dyDescent="0.25">
      <c r="B5" s="111"/>
      <c r="C5" s="111"/>
      <c r="D5" s="111"/>
      <c r="E5" s="111"/>
      <c r="G5" s="55"/>
      <c r="H5" s="55"/>
      <c r="I5" s="55"/>
      <c r="J5" s="55"/>
      <c r="K5" s="55"/>
      <c r="L5" s="55"/>
      <c r="M5" s="55"/>
      <c r="N5" s="55"/>
      <c r="AT5" s="443"/>
      <c r="AU5" s="443"/>
    </row>
    <row r="6" spans="2:47" x14ac:dyDescent="0.25">
      <c r="B6" s="762" t="s">
        <v>87</v>
      </c>
      <c r="C6" s="761"/>
      <c r="D6" s="761"/>
      <c r="E6" s="761"/>
      <c r="G6" s="55"/>
      <c r="H6" s="55"/>
      <c r="I6" s="55"/>
      <c r="J6" s="55"/>
      <c r="K6" s="55"/>
      <c r="L6" s="55"/>
      <c r="M6" s="55"/>
      <c r="N6" s="55"/>
      <c r="AT6" s="443"/>
      <c r="AU6" s="443"/>
    </row>
    <row r="7" spans="2:47" ht="15" customHeight="1" x14ac:dyDescent="0.25">
      <c r="B7" s="111"/>
      <c r="C7" s="111"/>
      <c r="D7" s="111"/>
      <c r="E7" s="111"/>
      <c r="G7" s="996" t="s">
        <v>1774</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c r="AI7" s="792"/>
      <c r="AJ7" s="792"/>
      <c r="AK7" s="792"/>
      <c r="AL7" s="792"/>
      <c r="AM7" s="792"/>
      <c r="AN7" s="792"/>
      <c r="AO7" s="792"/>
      <c r="AP7" s="792"/>
      <c r="AQ7" s="792"/>
      <c r="AR7" s="792"/>
      <c r="AS7" s="58"/>
      <c r="AT7" s="443"/>
      <c r="AU7" s="443"/>
    </row>
    <row r="8" spans="2:47" x14ac:dyDescent="0.25">
      <c r="B8" s="762" t="s">
        <v>94</v>
      </c>
      <c r="C8" s="761"/>
      <c r="D8" s="761"/>
      <c r="E8" s="761"/>
      <c r="G8" s="55"/>
      <c r="H8" s="55"/>
      <c r="I8" s="55"/>
      <c r="J8" s="55"/>
      <c r="K8" s="55"/>
      <c r="L8" s="55"/>
      <c r="M8" s="55"/>
      <c r="N8" s="55"/>
      <c r="AT8" s="443"/>
      <c r="AU8" s="443"/>
    </row>
    <row r="9" spans="2:47" x14ac:dyDescent="0.25">
      <c r="B9" s="111"/>
      <c r="C9" s="111"/>
      <c r="D9" s="111"/>
      <c r="E9" s="111"/>
      <c r="G9" s="999" t="str">
        <f>"Rincian "&amp;'E-1'!G9&amp;" "&amp;'E-1-1'!M22</f>
        <v>Rincian Biaya Gaji, Upah, Bonus, Honorarium, THR, Dsb Berdasarkan pemeriksaan langsung terhadap bukti pendukung</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c r="AU9" s="443"/>
    </row>
    <row r="10" spans="2:47" x14ac:dyDescent="0.25">
      <c r="B10" s="762" t="s">
        <v>101</v>
      </c>
      <c r="C10" s="761"/>
      <c r="D10" s="761"/>
      <c r="E10" s="761"/>
      <c r="G10" s="1001"/>
      <c r="H10" s="792"/>
      <c r="I10" s="792"/>
      <c r="J10" s="792"/>
      <c r="K10" s="792"/>
      <c r="L10" s="792"/>
      <c r="M10" s="792"/>
      <c r="N10" s="792"/>
      <c r="O10" s="792"/>
      <c r="P10" s="792"/>
      <c r="Q10" s="792"/>
      <c r="R10" s="792"/>
      <c r="S10" s="792"/>
      <c r="T10" s="792"/>
      <c r="U10" s="792"/>
      <c r="V10" s="792"/>
      <c r="W10" s="792"/>
      <c r="X10" s="792"/>
      <c r="Y10" s="792"/>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c r="AU10" s="443"/>
    </row>
    <row r="11" spans="2:47"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c r="AU11" s="443"/>
    </row>
    <row r="12" spans="2:47" x14ac:dyDescent="0.25">
      <c r="B12" s="762" t="s">
        <v>106</v>
      </c>
      <c r="C12" s="761"/>
      <c r="D12" s="761"/>
      <c r="E12" s="761"/>
      <c r="AT12" s="443"/>
      <c r="AU12" s="443"/>
    </row>
    <row r="13" spans="2:47" x14ac:dyDescent="0.25">
      <c r="B13" s="962" t="str">
        <f>HYPERLINK("#'"&amp;'EWS DIRECTORY'!$J$114&amp;"'!A1",'EWS DIRECTORY'!$J$114)</f>
        <v>E-1</v>
      </c>
      <c r="C13" s="761"/>
      <c r="D13" s="761"/>
      <c r="E13" s="761"/>
      <c r="G13" s="55" t="s">
        <v>1680</v>
      </c>
      <c r="H13" s="55"/>
      <c r="AT13" s="443"/>
      <c r="AU13" s="443"/>
    </row>
    <row r="14" spans="2:47" x14ac:dyDescent="0.25">
      <c r="B14" s="931" t="str">
        <f>HYPERLINK("#'"&amp;'EWS DIRECTORY'!$J$115&amp;"'!A1",'EWS DIRECTORY'!$J$115)</f>
        <v>E-1-1</v>
      </c>
      <c r="C14" s="761"/>
      <c r="D14" s="761"/>
      <c r="E14" s="761"/>
      <c r="G14" s="55"/>
      <c r="H14" s="55"/>
      <c r="AT14" s="443"/>
      <c r="AU14" s="443"/>
    </row>
    <row r="15" spans="2:47" x14ac:dyDescent="0.25">
      <c r="B15" s="929" t="str">
        <f>HYPERLINK("#'"&amp;'EWS DIRECTORY'!$J$116&amp;"'!A1",'EWS DIRECTORY'!$J$116)</f>
        <v>E-1-1-1</v>
      </c>
      <c r="C15" s="761"/>
      <c r="D15" s="761"/>
      <c r="E15" s="761"/>
      <c r="G15" s="55"/>
      <c r="H15" s="55"/>
      <c r="AT15" s="443"/>
      <c r="AU15" s="443"/>
    </row>
    <row r="16" spans="2:47" x14ac:dyDescent="0.25">
      <c r="B16" s="929" t="str">
        <f>HYPERLINK("#'"&amp;'EWS DIRECTORY'!$J$117&amp;"'!A1",'EWS DIRECTORY'!$J$117)</f>
        <v>E-1-1-2</v>
      </c>
      <c r="C16" s="761"/>
      <c r="D16" s="761"/>
      <c r="E16" s="761"/>
      <c r="G16" s="55"/>
      <c r="H16" s="55"/>
      <c r="AT16" s="443"/>
      <c r="AU16" s="443"/>
    </row>
    <row r="17" spans="1:50" x14ac:dyDescent="0.25">
      <c r="B17" s="927" t="str">
        <f>HYPERLINK("#'"&amp;'EWS DIRECTORY'!$J$118&amp;"'!A1",'EWS DIRECTORY'!$J$118)</f>
        <v>E-1-1-3</v>
      </c>
      <c r="C17" s="761"/>
      <c r="D17" s="761"/>
      <c r="E17" s="761"/>
      <c r="G17" s="55" t="s">
        <v>1681</v>
      </c>
      <c r="H17" s="55"/>
      <c r="I17" s="55"/>
      <c r="AT17" s="443"/>
      <c r="AU17" s="443"/>
    </row>
    <row r="18" spans="1:50" x14ac:dyDescent="0.25">
      <c r="B18" s="929" t="str">
        <f>HYPERLINK("#'"&amp;'EWS DIRECTORY'!$J$119&amp;"'!A1",'EWS DIRECTORY'!$J$119)</f>
        <v>E-1-1-4</v>
      </c>
      <c r="C18" s="761"/>
      <c r="D18" s="761"/>
      <c r="E18" s="761"/>
      <c r="G18" s="55" t="s">
        <v>1744</v>
      </c>
      <c r="H18" s="55"/>
      <c r="I18" s="55" t="s">
        <v>1744</v>
      </c>
      <c r="AT18" s="443"/>
      <c r="AU18" s="443"/>
    </row>
    <row r="19" spans="1:50" x14ac:dyDescent="0.25">
      <c r="B19" s="929" t="str">
        <f>HYPERLINK("#'"&amp;'EWS DIRECTORY'!$J$120&amp;"'!A1",'EWS DIRECTORY'!$J$120)</f>
        <v>E-1-1-5</v>
      </c>
      <c r="C19" s="761"/>
      <c r="D19" s="761"/>
      <c r="E19" s="761"/>
      <c r="AT19" s="443"/>
      <c r="AU19" s="443"/>
    </row>
    <row r="20" spans="1:50" s="271" customFormat="1" x14ac:dyDescent="0.25">
      <c r="A20" s="110"/>
      <c r="B20" s="929" t="str">
        <f>HYPERLINK("#'"&amp;'EWS DIRECTORY'!$J$121&amp;"'!A1",'EWS DIRECTORY'!$J$121)</f>
        <v>E-1-1-6</v>
      </c>
      <c r="C20" s="896"/>
      <c r="D20" s="896"/>
      <c r="E20" s="896"/>
      <c r="F20" s="110"/>
      <c r="G20" s="55" t="s">
        <v>1851</v>
      </c>
      <c r="AT20" s="443"/>
      <c r="AU20" s="443"/>
    </row>
    <row r="21" spans="1:50" x14ac:dyDescent="0.25">
      <c r="G21" s="55"/>
      <c r="AT21" s="443"/>
      <c r="AU21" s="443"/>
    </row>
    <row r="22" spans="1:50" ht="15" customHeight="1" x14ac:dyDescent="0.25">
      <c r="G22" s="55"/>
      <c r="H22" s="990" t="s">
        <v>1445</v>
      </c>
      <c r="I22" s="790"/>
      <c r="J22" s="990" t="s">
        <v>1478</v>
      </c>
      <c r="K22" s="789"/>
      <c r="L22" s="789"/>
      <c r="M22" s="790"/>
      <c r="N22" s="994" t="s">
        <v>1792</v>
      </c>
      <c r="O22" s="764"/>
      <c r="P22" s="764"/>
      <c r="Q22" s="764"/>
      <c r="R22" s="764"/>
      <c r="S22" s="764"/>
      <c r="T22" s="764"/>
      <c r="U22" s="764"/>
      <c r="V22" s="764"/>
      <c r="W22" s="764"/>
      <c r="X22" s="764"/>
      <c r="Y22" s="764"/>
      <c r="Z22" s="765"/>
      <c r="AA22" s="994" t="s">
        <v>1793</v>
      </c>
      <c r="AB22" s="764"/>
      <c r="AC22" s="764"/>
      <c r="AD22" s="764"/>
      <c r="AE22" s="764"/>
      <c r="AF22" s="764"/>
      <c r="AG22" s="764"/>
      <c r="AH22" s="764"/>
      <c r="AI22" s="764"/>
      <c r="AJ22" s="764"/>
      <c r="AK22" s="764"/>
      <c r="AL22" s="764"/>
      <c r="AM22" s="764"/>
      <c r="AN22" s="764"/>
      <c r="AO22" s="764"/>
      <c r="AP22" s="764"/>
      <c r="AQ22" s="764"/>
      <c r="AR22" s="764"/>
      <c r="AS22" s="765"/>
      <c r="AT22" s="990" t="s">
        <v>1481</v>
      </c>
      <c r="AU22" s="789"/>
      <c r="AV22" s="789"/>
      <c r="AW22" s="789"/>
      <c r="AX22" s="790"/>
    </row>
    <row r="23" spans="1:50" x14ac:dyDescent="0.25">
      <c r="G23" s="55"/>
      <c r="H23" s="806"/>
      <c r="I23" s="807"/>
      <c r="J23" s="806"/>
      <c r="K23" s="794"/>
      <c r="L23" s="794"/>
      <c r="M23" s="807"/>
      <c r="N23" s="978" t="s">
        <v>796</v>
      </c>
      <c r="O23" s="764"/>
      <c r="P23" s="764"/>
      <c r="Q23" s="764"/>
      <c r="R23" s="764"/>
      <c r="S23" s="764"/>
      <c r="T23" s="765"/>
      <c r="U23" s="978" t="s">
        <v>1401</v>
      </c>
      <c r="V23" s="764"/>
      <c r="W23" s="764"/>
      <c r="X23" s="764"/>
      <c r="Y23" s="764"/>
      <c r="Z23" s="765"/>
      <c r="AA23" s="978" t="s">
        <v>796</v>
      </c>
      <c r="AB23" s="764"/>
      <c r="AC23" s="764"/>
      <c r="AD23" s="764"/>
      <c r="AE23" s="764"/>
      <c r="AF23" s="765"/>
      <c r="AG23" s="978" t="s">
        <v>1794</v>
      </c>
      <c r="AH23" s="764"/>
      <c r="AI23" s="764"/>
      <c r="AJ23" s="764"/>
      <c r="AK23" s="764"/>
      <c r="AL23" s="764"/>
      <c r="AM23" s="765"/>
      <c r="AN23" s="978" t="s">
        <v>1510</v>
      </c>
      <c r="AO23" s="764"/>
      <c r="AP23" s="764"/>
      <c r="AQ23" s="764"/>
      <c r="AR23" s="764"/>
      <c r="AS23" s="765"/>
      <c r="AT23" s="806"/>
      <c r="AU23" s="794"/>
      <c r="AV23" s="794"/>
      <c r="AW23" s="794"/>
      <c r="AX23" s="807"/>
    </row>
    <row r="24" spans="1:50" x14ac:dyDescent="0.25">
      <c r="H24" s="980"/>
      <c r="I24" s="765"/>
      <c r="J24" s="979"/>
      <c r="K24" s="764"/>
      <c r="L24" s="764"/>
      <c r="M24" s="765"/>
      <c r="N24" s="980"/>
      <c r="O24" s="764"/>
      <c r="P24" s="764"/>
      <c r="Q24" s="764"/>
      <c r="R24" s="764"/>
      <c r="S24" s="764"/>
      <c r="T24" s="765"/>
      <c r="U24" s="977"/>
      <c r="V24" s="764"/>
      <c r="W24" s="764"/>
      <c r="X24" s="764"/>
      <c r="Y24" s="764"/>
      <c r="Z24" s="765"/>
      <c r="AA24" s="980"/>
      <c r="AB24" s="764"/>
      <c r="AC24" s="764"/>
      <c r="AD24" s="764"/>
      <c r="AE24" s="764"/>
      <c r="AF24" s="765"/>
      <c r="AG24" s="980"/>
      <c r="AH24" s="764"/>
      <c r="AI24" s="764"/>
      <c r="AJ24" s="764"/>
      <c r="AK24" s="764"/>
      <c r="AL24" s="764"/>
      <c r="AM24" s="765"/>
      <c r="AN24" s="979"/>
      <c r="AO24" s="764"/>
      <c r="AP24" s="764"/>
      <c r="AQ24" s="764"/>
      <c r="AR24" s="764"/>
      <c r="AS24" s="765"/>
      <c r="AT24" s="1063"/>
      <c r="AU24" s="764"/>
      <c r="AV24" s="764"/>
      <c r="AW24" s="764"/>
      <c r="AX24" s="765"/>
    </row>
    <row r="25" spans="1:50" x14ac:dyDescent="0.25">
      <c r="H25" s="980"/>
      <c r="I25" s="765"/>
      <c r="J25" s="979"/>
      <c r="K25" s="764"/>
      <c r="L25" s="764"/>
      <c r="M25" s="765"/>
      <c r="N25" s="980"/>
      <c r="O25" s="764"/>
      <c r="P25" s="764"/>
      <c r="Q25" s="764"/>
      <c r="R25" s="764"/>
      <c r="S25" s="764"/>
      <c r="T25" s="765"/>
      <c r="U25" s="977"/>
      <c r="V25" s="764"/>
      <c r="W25" s="764"/>
      <c r="X25" s="764"/>
      <c r="Y25" s="764"/>
      <c r="Z25" s="765"/>
      <c r="AA25" s="980"/>
      <c r="AB25" s="764"/>
      <c r="AC25" s="764"/>
      <c r="AD25" s="764"/>
      <c r="AE25" s="764"/>
      <c r="AF25" s="765"/>
      <c r="AG25" s="980"/>
      <c r="AH25" s="764"/>
      <c r="AI25" s="764"/>
      <c r="AJ25" s="764"/>
      <c r="AK25" s="764"/>
      <c r="AL25" s="764"/>
      <c r="AM25" s="765"/>
      <c r="AN25" s="979"/>
      <c r="AO25" s="764"/>
      <c r="AP25" s="764"/>
      <c r="AQ25" s="764"/>
      <c r="AR25" s="764"/>
      <c r="AS25" s="765"/>
      <c r="AT25" s="1063"/>
      <c r="AU25" s="764"/>
      <c r="AV25" s="764"/>
      <c r="AW25" s="764"/>
      <c r="AX25" s="765"/>
    </row>
    <row r="26" spans="1:50" x14ac:dyDescent="0.25">
      <c r="H26" s="980"/>
      <c r="I26" s="765"/>
      <c r="J26" s="979"/>
      <c r="K26" s="764"/>
      <c r="L26" s="764"/>
      <c r="M26" s="765"/>
      <c r="N26" s="980"/>
      <c r="O26" s="764"/>
      <c r="P26" s="764"/>
      <c r="Q26" s="764"/>
      <c r="R26" s="764"/>
      <c r="S26" s="764"/>
      <c r="T26" s="765"/>
      <c r="U26" s="977"/>
      <c r="V26" s="764"/>
      <c r="W26" s="764"/>
      <c r="X26" s="764"/>
      <c r="Y26" s="764"/>
      <c r="Z26" s="765"/>
      <c r="AA26" s="980"/>
      <c r="AB26" s="764"/>
      <c r="AC26" s="764"/>
      <c r="AD26" s="764"/>
      <c r="AE26" s="764"/>
      <c r="AF26" s="765"/>
      <c r="AG26" s="980"/>
      <c r="AH26" s="764"/>
      <c r="AI26" s="764"/>
      <c r="AJ26" s="764"/>
      <c r="AK26" s="764"/>
      <c r="AL26" s="764"/>
      <c r="AM26" s="765"/>
      <c r="AN26" s="979"/>
      <c r="AO26" s="764"/>
      <c r="AP26" s="764"/>
      <c r="AQ26" s="764"/>
      <c r="AR26" s="764"/>
      <c r="AS26" s="765"/>
      <c r="AT26" s="1063"/>
      <c r="AU26" s="764"/>
      <c r="AV26" s="764"/>
      <c r="AW26" s="764"/>
      <c r="AX26" s="765"/>
    </row>
    <row r="27" spans="1:50" x14ac:dyDescent="0.25">
      <c r="H27" s="980"/>
      <c r="I27" s="765"/>
      <c r="J27" s="979"/>
      <c r="K27" s="764"/>
      <c r="L27" s="764"/>
      <c r="M27" s="765"/>
      <c r="N27" s="980"/>
      <c r="O27" s="764"/>
      <c r="P27" s="764"/>
      <c r="Q27" s="764"/>
      <c r="R27" s="764"/>
      <c r="S27" s="764"/>
      <c r="T27" s="765"/>
      <c r="U27" s="977"/>
      <c r="V27" s="764"/>
      <c r="W27" s="764"/>
      <c r="X27" s="764"/>
      <c r="Y27" s="764"/>
      <c r="Z27" s="765"/>
      <c r="AA27" s="980"/>
      <c r="AB27" s="764"/>
      <c r="AC27" s="764"/>
      <c r="AD27" s="764"/>
      <c r="AE27" s="764"/>
      <c r="AF27" s="765"/>
      <c r="AG27" s="980"/>
      <c r="AH27" s="764"/>
      <c r="AI27" s="764"/>
      <c r="AJ27" s="764"/>
      <c r="AK27" s="764"/>
      <c r="AL27" s="764"/>
      <c r="AM27" s="765"/>
      <c r="AN27" s="979"/>
      <c r="AO27" s="764"/>
      <c r="AP27" s="764"/>
      <c r="AQ27" s="764"/>
      <c r="AR27" s="764"/>
      <c r="AS27" s="765"/>
      <c r="AT27" s="1063"/>
      <c r="AU27" s="764"/>
      <c r="AV27" s="764"/>
      <c r="AW27" s="764"/>
      <c r="AX27" s="765"/>
    </row>
    <row r="28" spans="1:50" x14ac:dyDescent="0.25">
      <c r="B28" s="760"/>
      <c r="C28" s="761"/>
      <c r="D28" s="761"/>
      <c r="E28" s="761"/>
      <c r="H28" s="980"/>
      <c r="I28" s="765"/>
      <c r="J28" s="979"/>
      <c r="K28" s="764"/>
      <c r="L28" s="764"/>
      <c r="M28" s="765"/>
      <c r="N28" s="980"/>
      <c r="O28" s="764"/>
      <c r="P28" s="764"/>
      <c r="Q28" s="764"/>
      <c r="R28" s="764"/>
      <c r="S28" s="764"/>
      <c r="T28" s="765"/>
      <c r="U28" s="977"/>
      <c r="V28" s="764"/>
      <c r="W28" s="764"/>
      <c r="X28" s="764"/>
      <c r="Y28" s="764"/>
      <c r="Z28" s="765"/>
      <c r="AA28" s="980"/>
      <c r="AB28" s="764"/>
      <c r="AC28" s="764"/>
      <c r="AD28" s="764"/>
      <c r="AE28" s="764"/>
      <c r="AF28" s="765"/>
      <c r="AG28" s="980"/>
      <c r="AH28" s="764"/>
      <c r="AI28" s="764"/>
      <c r="AJ28" s="764"/>
      <c r="AK28" s="764"/>
      <c r="AL28" s="764"/>
      <c r="AM28" s="765"/>
      <c r="AN28" s="979"/>
      <c r="AO28" s="764"/>
      <c r="AP28" s="764"/>
      <c r="AQ28" s="764"/>
      <c r="AR28" s="764"/>
      <c r="AS28" s="765"/>
      <c r="AT28" s="1063"/>
      <c r="AU28" s="764"/>
      <c r="AV28" s="764"/>
      <c r="AW28" s="764"/>
      <c r="AX28" s="765"/>
    </row>
    <row r="29" spans="1:50" x14ac:dyDescent="0.25">
      <c r="H29" s="980"/>
      <c r="I29" s="765"/>
      <c r="J29" s="979"/>
      <c r="K29" s="764"/>
      <c r="L29" s="764"/>
      <c r="M29" s="765"/>
      <c r="N29" s="980"/>
      <c r="O29" s="764"/>
      <c r="P29" s="764"/>
      <c r="Q29" s="764"/>
      <c r="R29" s="764"/>
      <c r="S29" s="764"/>
      <c r="T29" s="765"/>
      <c r="U29" s="977"/>
      <c r="V29" s="764"/>
      <c r="W29" s="764"/>
      <c r="X29" s="764"/>
      <c r="Y29" s="764"/>
      <c r="Z29" s="765"/>
      <c r="AA29" s="980"/>
      <c r="AB29" s="764"/>
      <c r="AC29" s="764"/>
      <c r="AD29" s="764"/>
      <c r="AE29" s="764"/>
      <c r="AF29" s="765"/>
      <c r="AG29" s="980"/>
      <c r="AH29" s="764"/>
      <c r="AI29" s="764"/>
      <c r="AJ29" s="764"/>
      <c r="AK29" s="764"/>
      <c r="AL29" s="764"/>
      <c r="AM29" s="765"/>
      <c r="AN29" s="983"/>
      <c r="AO29" s="764"/>
      <c r="AP29" s="764"/>
      <c r="AQ29" s="764"/>
      <c r="AR29" s="764"/>
      <c r="AS29" s="765"/>
      <c r="AT29" s="1063"/>
      <c r="AU29" s="764"/>
      <c r="AV29" s="764"/>
      <c r="AW29" s="764"/>
      <c r="AX29" s="765"/>
    </row>
    <row r="30" spans="1:50" x14ac:dyDescent="0.25">
      <c r="B30" s="760"/>
      <c r="C30" s="761"/>
      <c r="D30" s="761"/>
      <c r="E30" s="761"/>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1:50" ht="1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1:50" x14ac:dyDescent="0.25">
      <c r="B32" s="760"/>
      <c r="C32" s="761"/>
      <c r="D32" s="761"/>
      <c r="E32" s="761"/>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2:50"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2:50" ht="15" customHeight="1" x14ac:dyDescent="0.25">
      <c r="B34" s="760"/>
      <c r="C34" s="761"/>
      <c r="D34" s="761"/>
      <c r="E34" s="761"/>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2:50" x14ac:dyDescent="0.25">
      <c r="B36" s="760"/>
      <c r="C36" s="761"/>
      <c r="D36" s="761"/>
      <c r="E36" s="761"/>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2:50" ht="14.4"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2:50" ht="14.4"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2:50" ht="14.4" customHeight="1" x14ac:dyDescent="0.25">
      <c r="G39" s="223"/>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2:50" x14ac:dyDescent="0.25">
      <c r="G40" s="223"/>
      <c r="H40" s="993"/>
      <c r="I40" s="765"/>
      <c r="J40" s="993"/>
      <c r="K40" s="764"/>
      <c r="L40" s="764"/>
      <c r="M40" s="765"/>
      <c r="N40" s="993"/>
      <c r="O40" s="764"/>
      <c r="P40" s="764"/>
      <c r="Q40" s="764"/>
      <c r="R40" s="764"/>
      <c r="S40" s="764"/>
      <c r="T40" s="765"/>
      <c r="U40" s="986"/>
      <c r="V40" s="764"/>
      <c r="W40" s="764"/>
      <c r="X40" s="764"/>
      <c r="Y40" s="764"/>
      <c r="Z40" s="765"/>
      <c r="AA40" s="993"/>
      <c r="AB40" s="764"/>
      <c r="AC40" s="764"/>
      <c r="AD40" s="764"/>
      <c r="AE40" s="764"/>
      <c r="AF40" s="765"/>
      <c r="AG40" s="993"/>
      <c r="AH40" s="764"/>
      <c r="AI40" s="764"/>
      <c r="AJ40" s="764"/>
      <c r="AK40" s="764"/>
      <c r="AL40" s="764"/>
      <c r="AM40" s="765"/>
      <c r="AN40" s="995"/>
      <c r="AO40" s="764"/>
      <c r="AP40" s="764"/>
      <c r="AQ40" s="764"/>
      <c r="AR40" s="764"/>
      <c r="AS40" s="765"/>
      <c r="AT40" s="1065"/>
      <c r="AU40" s="764"/>
      <c r="AV40" s="764"/>
      <c r="AW40" s="764"/>
      <c r="AX40" s="765"/>
    </row>
    <row r="41" spans="2:50" x14ac:dyDescent="0.25">
      <c r="G41" s="223"/>
      <c r="H41" s="1092" t="s">
        <v>1770</v>
      </c>
      <c r="I41" s="764"/>
      <c r="J41" s="764"/>
      <c r="K41" s="764"/>
      <c r="L41" s="764"/>
      <c r="M41" s="764"/>
      <c r="N41" s="764"/>
      <c r="O41" s="764"/>
      <c r="P41" s="764"/>
      <c r="Q41" s="764"/>
      <c r="R41" s="764"/>
      <c r="S41" s="764"/>
      <c r="T41" s="764"/>
      <c r="U41" s="764"/>
      <c r="V41" s="764"/>
      <c r="W41" s="764"/>
      <c r="X41" s="764"/>
      <c r="Y41" s="764"/>
      <c r="Z41" s="764"/>
      <c r="AA41" s="764"/>
      <c r="AB41" s="764"/>
      <c r="AC41" s="764"/>
      <c r="AD41" s="764"/>
      <c r="AE41" s="764"/>
      <c r="AF41" s="764"/>
      <c r="AG41" s="764"/>
      <c r="AH41" s="764"/>
      <c r="AI41" s="764"/>
      <c r="AJ41" s="764"/>
      <c r="AK41" s="764"/>
      <c r="AL41" s="764"/>
      <c r="AM41" s="764"/>
      <c r="AN41" s="764"/>
      <c r="AO41" s="764"/>
      <c r="AP41" s="764"/>
      <c r="AQ41" s="764"/>
      <c r="AR41" s="764"/>
      <c r="AS41" s="765"/>
      <c r="AT41" s="1134">
        <f>SUM(AT24:AX40)</f>
        <v>0</v>
      </c>
      <c r="AU41" s="764"/>
      <c r="AV41" s="764"/>
      <c r="AW41" s="764"/>
      <c r="AX41" s="765"/>
    </row>
    <row r="42" spans="2:50" x14ac:dyDescent="0.25">
      <c r="G42" s="223"/>
      <c r="AS42" s="443"/>
      <c r="AT42" s="443"/>
    </row>
    <row r="43" spans="2:50" x14ac:dyDescent="0.25">
      <c r="G43" s="223"/>
      <c r="AS43" s="443"/>
      <c r="AT43" s="443"/>
      <c r="AU43" s="443"/>
    </row>
    <row r="44" spans="2:50" x14ac:dyDescent="0.25">
      <c r="H44" s="976" t="s">
        <v>1795</v>
      </c>
      <c r="I44" s="824"/>
      <c r="J44" s="824"/>
      <c r="K44" s="824"/>
      <c r="L44" s="824"/>
      <c r="M44" s="824"/>
      <c r="N44" s="824"/>
      <c r="O44" s="824"/>
      <c r="P44" s="824"/>
      <c r="Q44" s="824"/>
      <c r="R44" s="824"/>
      <c r="S44" s="824"/>
      <c r="T44" s="824"/>
      <c r="U44" s="824"/>
      <c r="V44" s="824"/>
      <c r="W44" s="824"/>
      <c r="X44" s="824"/>
      <c r="Y44" s="825"/>
      <c r="Z44" s="976" t="s">
        <v>1796</v>
      </c>
      <c r="AA44" s="824"/>
      <c r="AB44" s="824"/>
      <c r="AC44" s="824"/>
      <c r="AD44" s="824"/>
      <c r="AE44" s="824"/>
      <c r="AF44" s="824"/>
      <c r="AG44" s="824"/>
      <c r="AH44" s="824"/>
      <c r="AI44" s="824"/>
      <c r="AJ44" s="824"/>
      <c r="AK44" s="824"/>
      <c r="AL44" s="824"/>
      <c r="AM44" s="824"/>
      <c r="AN44" s="824"/>
      <c r="AO44" s="824"/>
      <c r="AP44" s="824"/>
      <c r="AQ44" s="825"/>
      <c r="AS44" s="443"/>
      <c r="AT44" s="443"/>
      <c r="AU44" s="443"/>
    </row>
    <row r="45" spans="2:50" x14ac:dyDescent="0.25">
      <c r="H45" s="257" t="s">
        <v>796</v>
      </c>
      <c r="I45" s="258"/>
      <c r="J45" s="258"/>
      <c r="K45" s="258"/>
      <c r="L45" s="258"/>
      <c r="M45" s="258"/>
      <c r="N45" s="258"/>
      <c r="O45" s="258"/>
      <c r="P45" s="258"/>
      <c r="Q45" s="259"/>
      <c r="R45" s="257" t="s">
        <v>1511</v>
      </c>
      <c r="S45" s="258"/>
      <c r="T45" s="258"/>
      <c r="U45" s="259"/>
      <c r="V45" s="257" t="s">
        <v>1510</v>
      </c>
      <c r="W45" s="258"/>
      <c r="X45" s="258"/>
      <c r="Y45" s="259"/>
      <c r="Z45" s="257" t="s">
        <v>796</v>
      </c>
      <c r="AA45" s="258"/>
      <c r="AB45" s="258"/>
      <c r="AC45" s="258"/>
      <c r="AD45" s="258"/>
      <c r="AE45" s="258"/>
      <c r="AF45" s="258"/>
      <c r="AG45" s="258"/>
      <c r="AH45" s="258"/>
      <c r="AI45" s="259"/>
      <c r="AJ45" s="257" t="s">
        <v>1511</v>
      </c>
      <c r="AK45" s="258"/>
      <c r="AL45" s="258"/>
      <c r="AM45" s="259"/>
      <c r="AN45" s="257" t="s">
        <v>1510</v>
      </c>
      <c r="AO45" s="258"/>
      <c r="AP45" s="258"/>
      <c r="AQ45" s="259"/>
      <c r="AS45" s="443"/>
      <c r="AT45" s="443"/>
      <c r="AU45" s="443"/>
    </row>
    <row r="46" spans="2:50" x14ac:dyDescent="0.25">
      <c r="H46" s="260"/>
      <c r="Q46" s="261"/>
      <c r="R46" s="260"/>
      <c r="U46" s="261"/>
      <c r="V46" s="260"/>
      <c r="Y46" s="261"/>
      <c r="Z46" s="260"/>
      <c r="AI46" s="261"/>
      <c r="AJ46" s="260"/>
      <c r="AM46" s="261"/>
      <c r="AN46" s="260"/>
      <c r="AQ46" s="261"/>
      <c r="AS46" s="443"/>
      <c r="AT46" s="443"/>
      <c r="AU46" s="443"/>
    </row>
    <row r="47" spans="2:50" x14ac:dyDescent="0.25">
      <c r="H47" s="260"/>
      <c r="Q47" s="261"/>
      <c r="R47" s="260"/>
      <c r="U47" s="261"/>
      <c r="V47" s="260"/>
      <c r="Y47" s="261"/>
      <c r="Z47" s="260"/>
      <c r="AI47" s="261"/>
      <c r="AJ47" s="260"/>
      <c r="AM47" s="261"/>
      <c r="AN47" s="260"/>
      <c r="AQ47" s="261"/>
      <c r="AS47" s="443"/>
      <c r="AT47" s="443"/>
      <c r="AU47" s="443"/>
    </row>
    <row r="48" spans="2:50" ht="15" customHeight="1" x14ac:dyDescent="0.25">
      <c r="H48" s="260"/>
      <c r="Q48" s="261"/>
      <c r="R48" s="260"/>
      <c r="U48" s="261"/>
      <c r="V48" s="260"/>
      <c r="Y48" s="261"/>
      <c r="Z48" s="260"/>
      <c r="AI48" s="261"/>
      <c r="AJ48" s="260"/>
      <c r="AM48" s="261"/>
      <c r="AN48" s="260"/>
      <c r="AQ48" s="261"/>
      <c r="AS48" s="443"/>
      <c r="AT48" s="443"/>
      <c r="AU48" s="443"/>
    </row>
    <row r="49" spans="8:47" x14ac:dyDescent="0.25">
      <c r="H49" s="260"/>
      <c r="Q49" s="261"/>
      <c r="R49" s="260"/>
      <c r="U49" s="261"/>
      <c r="V49" s="260"/>
      <c r="Y49" s="261"/>
      <c r="Z49" s="260"/>
      <c r="AI49" s="261"/>
      <c r="AJ49" s="260"/>
      <c r="AM49" s="261"/>
      <c r="AN49" s="260"/>
      <c r="AQ49" s="261"/>
      <c r="AS49" s="443"/>
      <c r="AT49" s="443"/>
      <c r="AU49" s="443"/>
    </row>
    <row r="50" spans="8:47" x14ac:dyDescent="0.25">
      <c r="H50" s="262"/>
      <c r="I50" s="263"/>
      <c r="J50" s="263"/>
      <c r="K50" s="263"/>
      <c r="L50" s="263"/>
      <c r="M50" s="263"/>
      <c r="N50" s="263"/>
      <c r="O50" s="263"/>
      <c r="P50" s="263"/>
      <c r="Q50" s="264"/>
      <c r="R50" s="262"/>
      <c r="S50" s="263"/>
      <c r="T50" s="263"/>
      <c r="U50" s="264"/>
      <c r="V50" s="262"/>
      <c r="W50" s="263"/>
      <c r="X50" s="263"/>
      <c r="Y50" s="264"/>
      <c r="Z50" s="262"/>
      <c r="AA50" s="263"/>
      <c r="AB50" s="263"/>
      <c r="AC50" s="263"/>
      <c r="AD50" s="263"/>
      <c r="AE50" s="263"/>
      <c r="AF50" s="263"/>
      <c r="AG50" s="263"/>
      <c r="AH50" s="263"/>
      <c r="AI50" s="264"/>
      <c r="AJ50" s="262"/>
      <c r="AK50" s="263"/>
      <c r="AL50" s="263"/>
      <c r="AM50" s="264"/>
      <c r="AN50" s="262"/>
      <c r="AO50" s="263"/>
      <c r="AP50" s="263"/>
      <c r="AQ50" s="264"/>
      <c r="AS50" s="443"/>
      <c r="AT50" s="443"/>
      <c r="AU50" s="443"/>
    </row>
    <row r="51" spans="8:47" x14ac:dyDescent="0.25">
      <c r="AM51" s="265" t="s">
        <v>1797</v>
      </c>
      <c r="AN51" s="131" t="str">
        <f>'E-1-1'!U22</f>
        <v>E-1-1-3</v>
      </c>
      <c r="AS51" s="443"/>
      <c r="AT51" s="443"/>
    </row>
    <row r="52" spans="8:47" x14ac:dyDescent="0.25">
      <c r="AS52" s="443"/>
      <c r="AT52" s="443"/>
    </row>
  </sheetData>
  <mergeCells count="170">
    <mergeCell ref="AT22:AX23"/>
    <mergeCell ref="N22:Z22"/>
    <mergeCell ref="AT24:AX24"/>
    <mergeCell ref="H36:I36"/>
    <mergeCell ref="H38:I38"/>
    <mergeCell ref="AG39:AM39"/>
    <mergeCell ref="N38:T38"/>
    <mergeCell ref="H35:I35"/>
    <mergeCell ref="H22:I23"/>
    <mergeCell ref="N31:T31"/>
    <mergeCell ref="AN32:AS32"/>
    <mergeCell ref="H37:I37"/>
    <mergeCell ref="AT39:AX39"/>
    <mergeCell ref="AA38:AF38"/>
    <mergeCell ref="AT36:AX36"/>
    <mergeCell ref="AG32:AM32"/>
    <mergeCell ref="AN36:AS36"/>
    <mergeCell ref="AA27:AF27"/>
    <mergeCell ref="B36:E36"/>
    <mergeCell ref="H39:I39"/>
    <mergeCell ref="AA35:AF35"/>
    <mergeCell ref="N40:T40"/>
    <mergeCell ref="AA36:AF36"/>
    <mergeCell ref="N24:T24"/>
    <mergeCell ref="J33:M33"/>
    <mergeCell ref="AT33:AX33"/>
    <mergeCell ref="N26:T26"/>
    <mergeCell ref="AN27:AS27"/>
    <mergeCell ref="AA31:AF31"/>
    <mergeCell ref="U39:Z39"/>
    <mergeCell ref="AG29:AM29"/>
    <mergeCell ref="AG38:AM38"/>
    <mergeCell ref="J28:M28"/>
    <mergeCell ref="AT35:AX35"/>
    <mergeCell ref="U29:Z29"/>
    <mergeCell ref="U38:Z38"/>
    <mergeCell ref="AG31:AM31"/>
    <mergeCell ref="AT38:AX38"/>
    <mergeCell ref="AT27:AX27"/>
    <mergeCell ref="AT34:AX34"/>
    <mergeCell ref="J30:M30"/>
    <mergeCell ref="U31:Z31"/>
    <mergeCell ref="AA40:AF40"/>
    <mergeCell ref="AA37:AF37"/>
    <mergeCell ref="N28:T28"/>
    <mergeCell ref="AN29:AS29"/>
    <mergeCell ref="AA33:AF33"/>
    <mergeCell ref="AT37:AX37"/>
    <mergeCell ref="AG35:AM35"/>
    <mergeCell ref="U40:Z40"/>
    <mergeCell ref="AN34:AS34"/>
    <mergeCell ref="G9:Z11"/>
    <mergeCell ref="U25:Z25"/>
    <mergeCell ref="N30:T30"/>
    <mergeCell ref="AN31:AS31"/>
    <mergeCell ref="AA26:AF26"/>
    <mergeCell ref="AG33:AM33"/>
    <mergeCell ref="B32:E32"/>
    <mergeCell ref="H34:I34"/>
    <mergeCell ref="H25:I25"/>
    <mergeCell ref="AA25:AF25"/>
    <mergeCell ref="U28:Z28"/>
    <mergeCell ref="B16:E16"/>
    <mergeCell ref="AN23:AS23"/>
    <mergeCell ref="AG34:AM34"/>
    <mergeCell ref="AG25:AM25"/>
    <mergeCell ref="N32:T32"/>
    <mergeCell ref="B10:E10"/>
    <mergeCell ref="H26:I26"/>
    <mergeCell ref="B12:E12"/>
    <mergeCell ref="AA32:AF32"/>
    <mergeCell ref="B13:E13"/>
    <mergeCell ref="B14:E14"/>
    <mergeCell ref="AA24:AF24"/>
    <mergeCell ref="G7:AR7"/>
    <mergeCell ref="B18:E18"/>
    <mergeCell ref="U23:Z23"/>
    <mergeCell ref="J34:M34"/>
    <mergeCell ref="H28:I28"/>
    <mergeCell ref="J27:M27"/>
    <mergeCell ref="N33:T33"/>
    <mergeCell ref="J36:M36"/>
    <mergeCell ref="AA29:AF29"/>
    <mergeCell ref="AN35:AS35"/>
    <mergeCell ref="J31:M31"/>
    <mergeCell ref="U32:Z32"/>
    <mergeCell ref="AN25:AS25"/>
    <mergeCell ref="AG30:AM30"/>
    <mergeCell ref="B20:E20"/>
    <mergeCell ref="AA34:AF34"/>
    <mergeCell ref="N27:T27"/>
    <mergeCell ref="AG23:AM23"/>
    <mergeCell ref="H24:I24"/>
    <mergeCell ref="H33:I33"/>
    <mergeCell ref="U27:Z27"/>
    <mergeCell ref="U36:Z36"/>
    <mergeCell ref="N29:T29"/>
    <mergeCell ref="U30:Z30"/>
    <mergeCell ref="AT41:AX41"/>
    <mergeCell ref="B6:E6"/>
    <mergeCell ref="N34:T34"/>
    <mergeCell ref="B15:E15"/>
    <mergeCell ref="AT28:AX28"/>
    <mergeCell ref="H31:I31"/>
    <mergeCell ref="H40:I40"/>
    <mergeCell ref="AG24:AM24"/>
    <mergeCell ref="N36:T36"/>
    <mergeCell ref="U24:Z24"/>
    <mergeCell ref="H41:AS41"/>
    <mergeCell ref="U33:Z33"/>
    <mergeCell ref="AG26:AM26"/>
    <mergeCell ref="AT32:AX32"/>
    <mergeCell ref="J38:M38"/>
    <mergeCell ref="AT29:AX29"/>
    <mergeCell ref="AN39:AS39"/>
    <mergeCell ref="AT26:AX26"/>
    <mergeCell ref="AT40:AX40"/>
    <mergeCell ref="AG37:AM37"/>
    <mergeCell ref="H29:I29"/>
    <mergeCell ref="AT25:AX25"/>
    <mergeCell ref="B30:E30"/>
    <mergeCell ref="U37:Z37"/>
    <mergeCell ref="Z44:AQ44"/>
    <mergeCell ref="N37:T37"/>
    <mergeCell ref="J40:M40"/>
    <mergeCell ref="AN38:AS38"/>
    <mergeCell ref="J24:M24"/>
    <mergeCell ref="AN40:AS40"/>
    <mergeCell ref="AG36:AM36"/>
    <mergeCell ref="B17:E17"/>
    <mergeCell ref="N23:T23"/>
    <mergeCell ref="J26:M26"/>
    <mergeCell ref="AN24:AS24"/>
    <mergeCell ref="AA28:AF28"/>
    <mergeCell ref="J35:M35"/>
    <mergeCell ref="AN33:AS33"/>
    <mergeCell ref="B19:E19"/>
    <mergeCell ref="H44:Y44"/>
    <mergeCell ref="B34:E34"/>
    <mergeCell ref="AA39:AF39"/>
    <mergeCell ref="B28:E28"/>
    <mergeCell ref="J25:M25"/>
    <mergeCell ref="H30:I30"/>
    <mergeCell ref="AN26:AS26"/>
    <mergeCell ref="AA30:AF30"/>
    <mergeCell ref="AG28:AM28"/>
    <mergeCell ref="B4:E4"/>
    <mergeCell ref="J39:M39"/>
    <mergeCell ref="N35:T35"/>
    <mergeCell ref="AA22:AS22"/>
    <mergeCell ref="J29:M29"/>
    <mergeCell ref="N25:T25"/>
    <mergeCell ref="J37:M37"/>
    <mergeCell ref="AT30:AX30"/>
    <mergeCell ref="AG40:AM40"/>
    <mergeCell ref="H32:I32"/>
    <mergeCell ref="AA23:AF23"/>
    <mergeCell ref="AN28:AS28"/>
    <mergeCell ref="U26:Z26"/>
    <mergeCell ref="AN37:AS37"/>
    <mergeCell ref="U35:Z35"/>
    <mergeCell ref="J22:M23"/>
    <mergeCell ref="J32:M32"/>
    <mergeCell ref="AT31:AX31"/>
    <mergeCell ref="H27:I27"/>
    <mergeCell ref="U34:Z34"/>
    <mergeCell ref="AN30:AS30"/>
    <mergeCell ref="AG27:AM27"/>
    <mergeCell ref="B8:E8"/>
    <mergeCell ref="N39:T39"/>
  </mergeCells>
  <hyperlinks>
    <hyperlink ref="B4" location="PANDUAN!A1" display="PANDUAN" xr:uid="{00000000-0004-0000-7600-000000000000}"/>
    <hyperlink ref="B6" location="'EWS DIRECTORY'!A1" display="EWS DIRECTORY" xr:uid="{00000000-0004-0000-7600-000001000000}"/>
    <hyperlink ref="B8" location="'DATA PEMICU'!A1" display="DATA PEMICU" xr:uid="{00000000-0004-0000-7600-000002000000}"/>
    <hyperlink ref="B10" location="'DATA PENGUJI'!A1" display="DATA PENGUJI" xr:uid="{00000000-0004-0000-7600-000003000000}"/>
    <hyperlink ref="B12" location="'MAIN LEVEL'!A1" display="MAIN LEVEL" xr:uid="{00000000-0004-0000-7600-000004000000}"/>
  </hyperlinks>
  <pageMargins left="0.51181102362204722" right="0.15748031496062989" top="0.55118110236220474" bottom="0.55118110236220474" header="0.31496062992125978" footer="0.31496062992125978"/>
  <pageSetup paperSize="9" scale="60" orientation="landscape"/>
  <headerFooter>
    <oddFooter>&amp;Rhalaman &amp;P dari &amp;N</oddFooter>
  </headerFooter>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700-000000000000}">
  <sheetPr codeName="Sheet364">
    <tabColor theme="4" tint="-0.249977111117893"/>
  </sheetPr>
  <dimension ref="A1:AT64"/>
  <sheetViews>
    <sheetView topLeftCell="B21"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46" width="3.6640625" style="306" customWidth="1"/>
    <col min="47" max="47" width="14.44140625" style="306" customWidth="1"/>
    <col min="48" max="16384" width="14.44140625" style="306"/>
  </cols>
  <sheetData>
    <row r="1" spans="2:46" ht="14.25" customHeight="1" x14ac:dyDescent="0.25">
      <c r="G1" s="110"/>
      <c r="H1" s="110"/>
      <c r="I1" s="110"/>
      <c r="J1" s="110"/>
      <c r="K1" s="110"/>
      <c r="L1" s="110"/>
      <c r="M1" s="110"/>
      <c r="N1" s="110"/>
      <c r="O1" s="110"/>
      <c r="P1" s="110"/>
      <c r="Q1" s="110"/>
      <c r="R1" s="110"/>
      <c r="S1" s="110"/>
      <c r="T1" s="110"/>
      <c r="U1" s="110"/>
      <c r="V1" s="110"/>
      <c r="W1" s="110"/>
      <c r="X1" s="110"/>
      <c r="Y1" s="110"/>
    </row>
    <row r="2" spans="2:46" ht="14.25" customHeight="1" x14ac:dyDescent="0.25">
      <c r="G2" s="55" t="s">
        <v>1674</v>
      </c>
      <c r="H2" s="55"/>
      <c r="I2" s="55"/>
      <c r="J2" s="55"/>
      <c r="K2" s="55"/>
      <c r="L2" s="55"/>
      <c r="M2" s="55"/>
      <c r="N2" s="55"/>
      <c r="AT2" s="443"/>
    </row>
    <row r="3" spans="2:46" ht="14.25" customHeight="1" x14ac:dyDescent="0.25">
      <c r="B3" s="111"/>
      <c r="C3" s="111"/>
      <c r="D3" s="111"/>
      <c r="E3" s="111"/>
      <c r="G3" s="55"/>
      <c r="H3" s="55"/>
      <c r="I3" s="55"/>
      <c r="J3" s="55"/>
      <c r="K3" s="55"/>
      <c r="L3" s="55"/>
      <c r="M3" s="55"/>
      <c r="N3" s="55"/>
      <c r="AT3" s="443"/>
    </row>
    <row r="4" spans="2:46" ht="14.25" customHeight="1" x14ac:dyDescent="0.25">
      <c r="B4" s="762" t="s">
        <v>79</v>
      </c>
      <c r="C4" s="761"/>
      <c r="D4" s="761"/>
      <c r="E4" s="761"/>
      <c r="G4" s="55"/>
      <c r="H4" s="55"/>
      <c r="I4" s="55"/>
      <c r="J4" s="55"/>
      <c r="K4" s="55"/>
      <c r="L4" s="55"/>
      <c r="M4" s="55"/>
      <c r="N4" s="55"/>
      <c r="AT4" s="443"/>
    </row>
    <row r="5" spans="2:46" ht="14.25" customHeight="1" x14ac:dyDescent="0.25">
      <c r="B5" s="111"/>
      <c r="C5" s="111"/>
      <c r="D5" s="111"/>
      <c r="E5" s="111"/>
      <c r="G5" s="55"/>
      <c r="H5" s="55"/>
      <c r="I5" s="55"/>
      <c r="J5" s="55"/>
      <c r="K5" s="55"/>
      <c r="L5" s="55"/>
      <c r="M5" s="55"/>
      <c r="N5" s="55"/>
      <c r="AT5" s="443"/>
    </row>
    <row r="6" spans="2:46" ht="14.25" customHeight="1" x14ac:dyDescent="0.25">
      <c r="B6" s="762" t="s">
        <v>87</v>
      </c>
      <c r="C6" s="761"/>
      <c r="D6" s="761"/>
      <c r="E6" s="761"/>
      <c r="G6" s="55"/>
      <c r="H6" s="55"/>
      <c r="I6" s="55"/>
      <c r="J6" s="55"/>
      <c r="K6" s="55"/>
      <c r="L6" s="55"/>
      <c r="M6" s="55"/>
      <c r="N6" s="55"/>
      <c r="AT6" s="443"/>
    </row>
    <row r="7" spans="2:46" ht="15" customHeight="1" x14ac:dyDescent="0.25">
      <c r="B7" s="111"/>
      <c r="C7" s="111"/>
      <c r="D7" s="111"/>
      <c r="E7" s="111"/>
      <c r="G7" s="996" t="s">
        <v>1774</v>
      </c>
      <c r="H7" s="1111"/>
      <c r="I7" s="1111"/>
      <c r="J7" s="1111"/>
      <c r="K7" s="1111"/>
      <c r="L7" s="1111"/>
      <c r="M7" s="1111"/>
      <c r="N7" s="1111"/>
      <c r="O7" s="1111"/>
      <c r="P7" s="1111"/>
      <c r="Q7" s="1111"/>
      <c r="R7" s="1111"/>
      <c r="S7" s="1111"/>
      <c r="T7" s="1111"/>
      <c r="U7" s="1111"/>
      <c r="V7" s="1111"/>
      <c r="W7" s="1111"/>
      <c r="X7" s="1111"/>
      <c r="Y7" s="1111"/>
      <c r="Z7" s="1111"/>
      <c r="AA7" s="1111"/>
      <c r="AB7" s="1111"/>
      <c r="AC7" s="1111"/>
      <c r="AD7" s="1111"/>
      <c r="AE7" s="1111"/>
      <c r="AF7" s="1111"/>
      <c r="AG7" s="1111"/>
      <c r="AH7" s="1111"/>
      <c r="AI7" s="1111"/>
      <c r="AJ7" s="1111"/>
      <c r="AK7" s="1111"/>
      <c r="AL7" s="1111"/>
      <c r="AM7" s="1111"/>
      <c r="AN7" s="1111"/>
      <c r="AO7" s="1111"/>
      <c r="AP7" s="1111"/>
      <c r="AQ7" s="1111"/>
      <c r="AR7" s="1111"/>
      <c r="AS7" s="58"/>
      <c r="AT7" s="443"/>
    </row>
    <row r="8" spans="2:46" ht="14.25" customHeight="1" x14ac:dyDescent="0.25">
      <c r="B8" s="762" t="s">
        <v>94</v>
      </c>
      <c r="C8" s="761"/>
      <c r="D8" s="761"/>
      <c r="E8" s="761"/>
      <c r="G8" s="55"/>
      <c r="H8" s="55"/>
      <c r="I8" s="55"/>
      <c r="J8" s="55"/>
      <c r="K8" s="55"/>
      <c r="L8" s="55"/>
      <c r="M8" s="55"/>
      <c r="N8" s="55"/>
      <c r="AT8" s="443"/>
    </row>
    <row r="9" spans="2:46" ht="14.25" customHeight="1" x14ac:dyDescent="0.25">
      <c r="B9" s="111"/>
      <c r="C9" s="111"/>
      <c r="D9" s="111"/>
      <c r="E9" s="111"/>
      <c r="G9" s="999" t="str">
        <f>"Rincian "&amp;'E-1'!G9&amp;" "&amp;'E-1-1'!M24</f>
        <v>Rincian Biaya Gaji, Upah, Bonus, Honorarium, THR, Dsb Berdasarkan Analisis Kewajaran dan Kelaziman Usaha</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1111"/>
      <c r="I10" s="1111"/>
      <c r="J10" s="1111"/>
      <c r="K10" s="1111"/>
      <c r="L10" s="1111"/>
      <c r="M10" s="1111"/>
      <c r="N10" s="1111"/>
      <c r="O10" s="1111"/>
      <c r="P10" s="1111"/>
      <c r="Q10" s="1111"/>
      <c r="R10" s="1111"/>
      <c r="S10" s="1111"/>
      <c r="T10" s="1111"/>
      <c r="U10" s="1111"/>
      <c r="V10" s="1111"/>
      <c r="W10" s="1111"/>
      <c r="X10" s="1111"/>
      <c r="Y10" s="1111"/>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c r="AT12" s="443"/>
    </row>
    <row r="13" spans="2:46" ht="14.25" customHeight="1" x14ac:dyDescent="0.25">
      <c r="B13" s="962" t="str">
        <f>HYPERLINK("#'"&amp;'EWS DIRECTORY'!$J$114&amp;"'!A1",'EWS DIRECTORY'!$J$114)</f>
        <v>E-1</v>
      </c>
      <c r="C13" s="761"/>
      <c r="D13" s="761"/>
      <c r="E13" s="761"/>
      <c r="G13" s="55" t="s">
        <v>1680</v>
      </c>
      <c r="H13" s="55"/>
      <c r="I13" s="254"/>
      <c r="J13" s="254"/>
      <c r="K13" s="254"/>
      <c r="L13" s="254"/>
      <c r="M13" s="254"/>
      <c r="N13" s="254"/>
      <c r="AT13" s="443"/>
    </row>
    <row r="14" spans="2:46" ht="14.25" customHeight="1" x14ac:dyDescent="0.25">
      <c r="B14" s="931" t="str">
        <f>HYPERLINK("#'"&amp;'EWS DIRECTORY'!$J$115&amp;"'!A1",'EWS DIRECTORY'!$J$115)</f>
        <v>E-1-1</v>
      </c>
      <c r="C14" s="761"/>
      <c r="D14" s="761"/>
      <c r="E14" s="761"/>
      <c r="G14" s="55" t="s">
        <v>1891</v>
      </c>
      <c r="H14" s="55"/>
      <c r="I14" s="254"/>
      <c r="J14" s="254"/>
      <c r="K14" s="254"/>
      <c r="L14" s="254"/>
      <c r="M14" s="254"/>
      <c r="N14" s="254"/>
      <c r="AT14" s="443"/>
    </row>
    <row r="15" spans="2:46" ht="14.25" customHeight="1" x14ac:dyDescent="0.25">
      <c r="B15" s="929" t="str">
        <f>HYPERLINK("#'"&amp;'EWS DIRECTORY'!$J$116&amp;"'!A1",'EWS DIRECTORY'!$J$116)</f>
        <v>E-1-1-1</v>
      </c>
      <c r="C15" s="761"/>
      <c r="D15" s="761"/>
      <c r="E15" s="761"/>
      <c r="G15" s="55" t="s">
        <v>1892</v>
      </c>
      <c r="H15" s="55"/>
      <c r="I15" s="254"/>
      <c r="J15" s="254"/>
      <c r="K15" s="254"/>
      <c r="L15" s="254"/>
      <c r="M15" s="254"/>
      <c r="N15" s="254"/>
      <c r="AT15" s="443"/>
    </row>
    <row r="16" spans="2:46" ht="14.25" customHeight="1" x14ac:dyDescent="0.25">
      <c r="B16" s="929" t="str">
        <f>HYPERLINK("#'"&amp;'EWS DIRECTORY'!$J$117&amp;"'!A1",'EWS DIRECTORY'!$J$117)</f>
        <v>E-1-1-2</v>
      </c>
      <c r="C16" s="761"/>
      <c r="D16" s="761"/>
      <c r="E16" s="761"/>
      <c r="G16" s="55" t="s">
        <v>1893</v>
      </c>
      <c r="H16" s="55"/>
      <c r="I16" s="254"/>
      <c r="J16" s="254"/>
      <c r="K16" s="254"/>
      <c r="L16" s="254"/>
      <c r="M16" s="254"/>
      <c r="N16" s="254"/>
      <c r="AT16" s="443"/>
    </row>
    <row r="17" spans="2:46" ht="14.25" customHeight="1" x14ac:dyDescent="0.25">
      <c r="B17" s="929" t="str">
        <f>HYPERLINK("#'"&amp;'EWS DIRECTORY'!$J$118&amp;"'!A1",'EWS DIRECTORY'!$J$118)</f>
        <v>E-1-1-3</v>
      </c>
      <c r="C17" s="761"/>
      <c r="D17" s="761"/>
      <c r="E17" s="761"/>
      <c r="G17" s="55" t="s">
        <v>1681</v>
      </c>
      <c r="H17" s="55"/>
      <c r="I17" s="55"/>
      <c r="J17" s="254"/>
      <c r="K17" s="254"/>
      <c r="L17" s="254"/>
      <c r="M17" s="254"/>
      <c r="N17" s="254"/>
      <c r="AT17" s="443"/>
    </row>
    <row r="18" spans="2:46" ht="14.25" customHeight="1" x14ac:dyDescent="0.25">
      <c r="B18" s="927" t="str">
        <f>HYPERLINK("#'"&amp;'EWS DIRECTORY'!$J$119&amp;"'!A1",'EWS DIRECTORY'!$J$119)</f>
        <v>E-1-1-4</v>
      </c>
      <c r="C18" s="761"/>
      <c r="D18" s="761"/>
      <c r="E18" s="761"/>
      <c r="G18" s="55" t="s">
        <v>1744</v>
      </c>
      <c r="H18" s="55"/>
      <c r="I18" s="55" t="s">
        <v>1744</v>
      </c>
      <c r="J18" s="254"/>
      <c r="K18" s="254"/>
      <c r="L18" s="254"/>
      <c r="M18" s="254"/>
      <c r="N18" s="254"/>
      <c r="AT18" s="443"/>
    </row>
    <row r="19" spans="2:46" ht="14.25" customHeight="1" x14ac:dyDescent="0.25">
      <c r="B19" s="929" t="str">
        <f>HYPERLINK("#'"&amp;'EWS DIRECTORY'!$J$120&amp;"'!A1",'EWS DIRECTORY'!$J$120)</f>
        <v>E-1-1-5</v>
      </c>
      <c r="C19" s="761"/>
      <c r="D19" s="761"/>
      <c r="E19" s="761"/>
      <c r="AT19" s="443"/>
    </row>
    <row r="20" spans="2:46" ht="14.25" customHeight="1" x14ac:dyDescent="0.25">
      <c r="B20" s="929" t="str">
        <f>HYPERLINK("#'"&amp;'EWS DIRECTORY'!$J$121&amp;"'!A1",'EWS DIRECTORY'!$J$121)</f>
        <v>E-1-1-6</v>
      </c>
      <c r="C20" s="761"/>
      <c r="D20" s="761"/>
      <c r="E20" s="761"/>
      <c r="G20" s="55" t="s">
        <v>1851</v>
      </c>
      <c r="AT20" s="443"/>
    </row>
    <row r="21" spans="2:46" ht="14.25" customHeight="1" x14ac:dyDescent="0.25">
      <c r="G21" s="55"/>
      <c r="AT21" s="443"/>
    </row>
    <row r="22" spans="2:46" ht="13.8" x14ac:dyDescent="0.25">
      <c r="G22" s="55"/>
      <c r="H22" s="1082" t="s">
        <v>1445</v>
      </c>
      <c r="I22" s="765"/>
      <c r="J22" s="1109" t="s">
        <v>1894</v>
      </c>
      <c r="K22" s="764"/>
      <c r="L22" s="764"/>
      <c r="M22" s="764"/>
      <c r="N22" s="764"/>
      <c r="O22" s="764"/>
      <c r="P22" s="764"/>
      <c r="Q22" s="764"/>
      <c r="R22" s="764"/>
      <c r="S22" s="764"/>
      <c r="T22" s="764"/>
      <c r="U22" s="764"/>
      <c r="V22" s="764"/>
      <c r="W22" s="764"/>
      <c r="X22" s="765"/>
      <c r="Y22" s="1082" t="s">
        <v>1767</v>
      </c>
      <c r="Z22" s="765"/>
      <c r="AA22" s="1082" t="s">
        <v>1895</v>
      </c>
      <c r="AB22" s="764"/>
      <c r="AC22" s="764"/>
      <c r="AD22" s="764"/>
      <c r="AE22" s="764"/>
      <c r="AF22" s="764"/>
      <c r="AG22" s="764"/>
      <c r="AH22" s="764"/>
      <c r="AI22" s="764"/>
      <c r="AJ22" s="764"/>
      <c r="AK22" s="764"/>
      <c r="AL22" s="764"/>
      <c r="AM22" s="764"/>
      <c r="AN22" s="764"/>
      <c r="AO22" s="764"/>
      <c r="AP22" s="764"/>
      <c r="AQ22" s="764"/>
      <c r="AR22" s="764"/>
      <c r="AS22" s="764"/>
      <c r="AT22" s="765"/>
    </row>
    <row r="23" spans="2:46" ht="15" customHeight="1" x14ac:dyDescent="0.25">
      <c r="G23" s="55"/>
      <c r="H23" s="1104">
        <v>1</v>
      </c>
      <c r="I23" s="765"/>
      <c r="J23" s="1105" t="s">
        <v>1896</v>
      </c>
      <c r="K23" s="764"/>
      <c r="L23" s="764"/>
      <c r="M23" s="764"/>
      <c r="N23" s="764"/>
      <c r="O23" s="764"/>
      <c r="P23" s="764"/>
      <c r="Q23" s="764"/>
      <c r="R23" s="764"/>
      <c r="S23" s="764"/>
      <c r="T23" s="764"/>
      <c r="U23" s="764"/>
      <c r="V23" s="764"/>
      <c r="W23" s="764"/>
      <c r="X23" s="765"/>
      <c r="Y23" s="1009"/>
      <c r="Z23" s="765"/>
      <c r="AA23" s="1009"/>
      <c r="AB23" s="764"/>
      <c r="AC23" s="764"/>
      <c r="AD23" s="764"/>
      <c r="AE23" s="764"/>
      <c r="AF23" s="764"/>
      <c r="AG23" s="764"/>
      <c r="AH23" s="764"/>
      <c r="AI23" s="764"/>
      <c r="AJ23" s="764"/>
      <c r="AK23" s="764"/>
      <c r="AL23" s="764"/>
      <c r="AM23" s="764"/>
      <c r="AN23" s="764"/>
      <c r="AO23" s="764"/>
      <c r="AP23" s="764"/>
      <c r="AQ23" s="764"/>
      <c r="AR23" s="764"/>
      <c r="AS23" s="764"/>
      <c r="AT23" s="765"/>
    </row>
    <row r="24" spans="2:46" ht="15" customHeight="1" x14ac:dyDescent="0.25">
      <c r="H24" s="1104">
        <v>2</v>
      </c>
      <c r="I24" s="765"/>
      <c r="J24" s="1105" t="s">
        <v>1897</v>
      </c>
      <c r="K24" s="764"/>
      <c r="L24" s="764"/>
      <c r="M24" s="764"/>
      <c r="N24" s="764"/>
      <c r="O24" s="764"/>
      <c r="P24" s="764"/>
      <c r="Q24" s="764"/>
      <c r="R24" s="764"/>
      <c r="S24" s="764"/>
      <c r="T24" s="764"/>
      <c r="U24" s="764"/>
      <c r="V24" s="764"/>
      <c r="W24" s="764"/>
      <c r="X24" s="765"/>
      <c r="Y24" s="1009"/>
      <c r="Z24" s="765"/>
      <c r="AA24" s="1009"/>
      <c r="AB24" s="764"/>
      <c r="AC24" s="764"/>
      <c r="AD24" s="764"/>
      <c r="AE24" s="764"/>
      <c r="AF24" s="764"/>
      <c r="AG24" s="764"/>
      <c r="AH24" s="764"/>
      <c r="AI24" s="764"/>
      <c r="AJ24" s="764"/>
      <c r="AK24" s="764"/>
      <c r="AL24" s="764"/>
      <c r="AM24" s="764"/>
      <c r="AN24" s="764"/>
      <c r="AO24" s="764"/>
      <c r="AP24" s="764"/>
      <c r="AQ24" s="764"/>
      <c r="AR24" s="764"/>
      <c r="AS24" s="764"/>
      <c r="AT24" s="765"/>
    </row>
    <row r="25" spans="2:46" ht="15" customHeight="1" x14ac:dyDescent="0.25">
      <c r="H25" s="1104">
        <v>3</v>
      </c>
      <c r="I25" s="765"/>
      <c r="J25" s="1105" t="s">
        <v>1898</v>
      </c>
      <c r="K25" s="764"/>
      <c r="L25" s="764"/>
      <c r="M25" s="764"/>
      <c r="N25" s="764"/>
      <c r="O25" s="764"/>
      <c r="P25" s="764"/>
      <c r="Q25" s="764"/>
      <c r="R25" s="764"/>
      <c r="S25" s="764"/>
      <c r="T25" s="764"/>
      <c r="U25" s="764"/>
      <c r="V25" s="764"/>
      <c r="W25" s="764"/>
      <c r="X25" s="765"/>
      <c r="Y25" s="1009"/>
      <c r="Z25" s="765"/>
      <c r="AA25" s="1009"/>
      <c r="AB25" s="764"/>
      <c r="AC25" s="764"/>
      <c r="AD25" s="764"/>
      <c r="AE25" s="764"/>
      <c r="AF25" s="764"/>
      <c r="AG25" s="764"/>
      <c r="AH25" s="764"/>
      <c r="AI25" s="764"/>
      <c r="AJ25" s="764"/>
      <c r="AK25" s="764"/>
      <c r="AL25" s="764"/>
      <c r="AM25" s="764"/>
      <c r="AN25" s="764"/>
      <c r="AO25" s="764"/>
      <c r="AP25" s="764"/>
      <c r="AQ25" s="764"/>
      <c r="AR25" s="764"/>
      <c r="AS25" s="764"/>
      <c r="AT25" s="765"/>
    </row>
    <row r="26" spans="2:46" ht="15" customHeight="1" x14ac:dyDescent="0.25">
      <c r="H26" s="1104">
        <v>4</v>
      </c>
      <c r="I26" s="765"/>
      <c r="J26" s="1105" t="s">
        <v>1899</v>
      </c>
      <c r="K26" s="764"/>
      <c r="L26" s="764"/>
      <c r="M26" s="764"/>
      <c r="N26" s="764"/>
      <c r="O26" s="764"/>
      <c r="P26" s="764"/>
      <c r="Q26" s="764"/>
      <c r="R26" s="764"/>
      <c r="S26" s="764"/>
      <c r="T26" s="764"/>
      <c r="U26" s="764"/>
      <c r="V26" s="764"/>
      <c r="W26" s="764"/>
      <c r="X26" s="765"/>
      <c r="Y26" s="1009"/>
      <c r="Z26" s="765"/>
      <c r="AA26" s="1009"/>
      <c r="AB26" s="764"/>
      <c r="AC26" s="764"/>
      <c r="AD26" s="764"/>
      <c r="AE26" s="764"/>
      <c r="AF26" s="764"/>
      <c r="AG26" s="764"/>
      <c r="AH26" s="764"/>
      <c r="AI26" s="764"/>
      <c r="AJ26" s="764"/>
      <c r="AK26" s="764"/>
      <c r="AL26" s="764"/>
      <c r="AM26" s="764"/>
      <c r="AN26" s="764"/>
      <c r="AO26" s="764"/>
      <c r="AP26" s="764"/>
      <c r="AQ26" s="764"/>
      <c r="AR26" s="764"/>
      <c r="AS26" s="764"/>
      <c r="AT26" s="765"/>
    </row>
    <row r="27" spans="2:46" ht="15" customHeight="1" x14ac:dyDescent="0.25">
      <c r="H27" s="1104">
        <v>5</v>
      </c>
      <c r="I27" s="765"/>
      <c r="J27" s="1105" t="s">
        <v>1900</v>
      </c>
      <c r="K27" s="764"/>
      <c r="L27" s="764"/>
      <c r="M27" s="764"/>
      <c r="N27" s="764"/>
      <c r="O27" s="764"/>
      <c r="P27" s="764"/>
      <c r="Q27" s="764"/>
      <c r="R27" s="764"/>
      <c r="S27" s="764"/>
      <c r="T27" s="764"/>
      <c r="U27" s="764"/>
      <c r="V27" s="764"/>
      <c r="W27" s="764"/>
      <c r="X27" s="765"/>
      <c r="Y27" s="1009"/>
      <c r="Z27" s="765"/>
      <c r="AA27" s="1009"/>
      <c r="AB27" s="764"/>
      <c r="AC27" s="764"/>
      <c r="AD27" s="764"/>
      <c r="AE27" s="764"/>
      <c r="AF27" s="764"/>
      <c r="AG27" s="764"/>
      <c r="AH27" s="764"/>
      <c r="AI27" s="764"/>
      <c r="AJ27" s="764"/>
      <c r="AK27" s="764"/>
      <c r="AL27" s="764"/>
      <c r="AM27" s="764"/>
      <c r="AN27" s="764"/>
      <c r="AO27" s="764"/>
      <c r="AP27" s="764"/>
      <c r="AQ27" s="764"/>
      <c r="AR27" s="764"/>
      <c r="AS27" s="764"/>
      <c r="AT27" s="765"/>
    </row>
    <row r="28" spans="2:46" ht="15" customHeight="1" x14ac:dyDescent="0.25">
      <c r="B28" s="760"/>
      <c r="C28" s="761"/>
      <c r="D28" s="761"/>
      <c r="E28" s="761"/>
      <c r="H28" s="1104">
        <v>6</v>
      </c>
      <c r="I28" s="765"/>
      <c r="J28" s="1105" t="s">
        <v>1901</v>
      </c>
      <c r="K28" s="764"/>
      <c r="L28" s="764"/>
      <c r="M28" s="764"/>
      <c r="N28" s="764"/>
      <c r="O28" s="764"/>
      <c r="P28" s="764"/>
      <c r="Q28" s="764"/>
      <c r="R28" s="764"/>
      <c r="S28" s="764"/>
      <c r="T28" s="764"/>
      <c r="U28" s="764"/>
      <c r="V28" s="764"/>
      <c r="W28" s="764"/>
      <c r="X28" s="765"/>
      <c r="Y28" s="1009"/>
      <c r="Z28" s="765"/>
      <c r="AA28" s="1009"/>
      <c r="AB28" s="764"/>
      <c r="AC28" s="764"/>
      <c r="AD28" s="764"/>
      <c r="AE28" s="764"/>
      <c r="AF28" s="764"/>
      <c r="AG28" s="764"/>
      <c r="AH28" s="764"/>
      <c r="AI28" s="764"/>
      <c r="AJ28" s="764"/>
      <c r="AK28" s="764"/>
      <c r="AL28" s="764"/>
      <c r="AM28" s="764"/>
      <c r="AN28" s="764"/>
      <c r="AO28" s="764"/>
      <c r="AP28" s="764"/>
      <c r="AQ28" s="764"/>
      <c r="AR28" s="764"/>
      <c r="AS28" s="764"/>
      <c r="AT28" s="765"/>
    </row>
    <row r="29" spans="2:46" ht="15" customHeight="1" x14ac:dyDescent="0.25">
      <c r="H29" s="1104">
        <v>7</v>
      </c>
      <c r="I29" s="765"/>
      <c r="J29" s="1105" t="s">
        <v>1902</v>
      </c>
      <c r="K29" s="764"/>
      <c r="L29" s="764"/>
      <c r="M29" s="764"/>
      <c r="N29" s="764"/>
      <c r="O29" s="764"/>
      <c r="P29" s="764"/>
      <c r="Q29" s="764"/>
      <c r="R29" s="764"/>
      <c r="S29" s="764"/>
      <c r="T29" s="764"/>
      <c r="U29" s="764"/>
      <c r="V29" s="764"/>
      <c r="W29" s="764"/>
      <c r="X29" s="765"/>
      <c r="Y29" s="1009"/>
      <c r="Z29" s="765"/>
      <c r="AA29" s="1009"/>
      <c r="AB29" s="764"/>
      <c r="AC29" s="764"/>
      <c r="AD29" s="764"/>
      <c r="AE29" s="764"/>
      <c r="AF29" s="764"/>
      <c r="AG29" s="764"/>
      <c r="AH29" s="764"/>
      <c r="AI29" s="764"/>
      <c r="AJ29" s="764"/>
      <c r="AK29" s="764"/>
      <c r="AL29" s="764"/>
      <c r="AM29" s="764"/>
      <c r="AN29" s="764"/>
      <c r="AO29" s="764"/>
      <c r="AP29" s="764"/>
      <c r="AQ29" s="764"/>
      <c r="AR29" s="764"/>
      <c r="AS29" s="764"/>
      <c r="AT29" s="765"/>
    </row>
    <row r="30" spans="2:46" ht="15" customHeight="1" x14ac:dyDescent="0.25">
      <c r="B30" s="760"/>
      <c r="C30" s="761"/>
      <c r="D30" s="761"/>
      <c r="E30" s="761"/>
      <c r="H30" s="1104">
        <v>8</v>
      </c>
      <c r="I30" s="765"/>
      <c r="J30" s="1105" t="s">
        <v>1903</v>
      </c>
      <c r="K30" s="764"/>
      <c r="L30" s="764"/>
      <c r="M30" s="764"/>
      <c r="N30" s="764"/>
      <c r="O30" s="764"/>
      <c r="P30" s="764"/>
      <c r="Q30" s="764"/>
      <c r="R30" s="764"/>
      <c r="S30" s="764"/>
      <c r="T30" s="764"/>
      <c r="U30" s="764"/>
      <c r="V30" s="764"/>
      <c r="W30" s="764"/>
      <c r="X30" s="765"/>
      <c r="Y30" s="1009"/>
      <c r="Z30" s="765"/>
      <c r="AA30" s="1009"/>
      <c r="AB30" s="764"/>
      <c r="AC30" s="764"/>
      <c r="AD30" s="764"/>
      <c r="AE30" s="764"/>
      <c r="AF30" s="764"/>
      <c r="AG30" s="764"/>
      <c r="AH30" s="764"/>
      <c r="AI30" s="764"/>
      <c r="AJ30" s="764"/>
      <c r="AK30" s="764"/>
      <c r="AL30" s="764"/>
      <c r="AM30" s="764"/>
      <c r="AN30" s="764"/>
      <c r="AO30" s="764"/>
      <c r="AP30" s="764"/>
      <c r="AQ30" s="764"/>
      <c r="AR30" s="764"/>
      <c r="AS30" s="764"/>
      <c r="AT30" s="765"/>
    </row>
    <row r="31" spans="2:46" ht="15" customHeight="1" x14ac:dyDescent="0.25">
      <c r="H31" s="1104">
        <v>9</v>
      </c>
      <c r="I31" s="765"/>
      <c r="J31" s="1105" t="s">
        <v>1904</v>
      </c>
      <c r="K31" s="764"/>
      <c r="L31" s="764"/>
      <c r="M31" s="764"/>
      <c r="N31" s="764"/>
      <c r="O31" s="764"/>
      <c r="P31" s="764"/>
      <c r="Q31" s="764"/>
      <c r="R31" s="764"/>
      <c r="S31" s="764"/>
      <c r="T31" s="764"/>
      <c r="U31" s="764"/>
      <c r="V31" s="764"/>
      <c r="W31" s="764"/>
      <c r="X31" s="765"/>
      <c r="Y31" s="1009"/>
      <c r="Z31" s="765"/>
      <c r="AA31" s="1009"/>
      <c r="AB31" s="764"/>
      <c r="AC31" s="764"/>
      <c r="AD31" s="764"/>
      <c r="AE31" s="764"/>
      <c r="AF31" s="764"/>
      <c r="AG31" s="764"/>
      <c r="AH31" s="764"/>
      <c r="AI31" s="764"/>
      <c r="AJ31" s="764"/>
      <c r="AK31" s="764"/>
      <c r="AL31" s="764"/>
      <c r="AM31" s="764"/>
      <c r="AN31" s="764"/>
      <c r="AO31" s="764"/>
      <c r="AP31" s="764"/>
      <c r="AQ31" s="764"/>
      <c r="AR31" s="764"/>
      <c r="AS31" s="764"/>
      <c r="AT31" s="765"/>
    </row>
    <row r="32" spans="2:46" ht="15" customHeight="1" x14ac:dyDescent="0.25">
      <c r="B32" s="760"/>
      <c r="C32" s="761"/>
      <c r="D32" s="761"/>
      <c r="E32" s="761"/>
      <c r="H32" s="1104">
        <v>10</v>
      </c>
      <c r="I32" s="765"/>
      <c r="J32" s="1105" t="s">
        <v>1905</v>
      </c>
      <c r="K32" s="764"/>
      <c r="L32" s="764"/>
      <c r="M32" s="764"/>
      <c r="N32" s="764"/>
      <c r="O32" s="764"/>
      <c r="P32" s="764"/>
      <c r="Q32" s="764"/>
      <c r="R32" s="764"/>
      <c r="S32" s="764"/>
      <c r="T32" s="764"/>
      <c r="U32" s="764"/>
      <c r="V32" s="764"/>
      <c r="W32" s="764"/>
      <c r="X32" s="765"/>
      <c r="Y32" s="1009"/>
      <c r="Z32" s="765"/>
      <c r="AA32" s="1009"/>
      <c r="AB32" s="764"/>
      <c r="AC32" s="764"/>
      <c r="AD32" s="764"/>
      <c r="AE32" s="764"/>
      <c r="AF32" s="764"/>
      <c r="AG32" s="764"/>
      <c r="AH32" s="764"/>
      <c r="AI32" s="764"/>
      <c r="AJ32" s="764"/>
      <c r="AK32" s="764"/>
      <c r="AL32" s="764"/>
      <c r="AM32" s="764"/>
      <c r="AN32" s="764"/>
      <c r="AO32" s="764"/>
      <c r="AP32" s="764"/>
      <c r="AQ32" s="764"/>
      <c r="AR32" s="764"/>
      <c r="AS32" s="764"/>
      <c r="AT32" s="765"/>
    </row>
    <row r="33" spans="2:46" ht="15" customHeight="1" x14ac:dyDescent="0.25">
      <c r="H33" s="1104">
        <v>11</v>
      </c>
      <c r="I33" s="765"/>
      <c r="J33" s="1105" t="s">
        <v>1906</v>
      </c>
      <c r="K33" s="764"/>
      <c r="L33" s="764"/>
      <c r="M33" s="764"/>
      <c r="N33" s="764"/>
      <c r="O33" s="764"/>
      <c r="P33" s="764"/>
      <c r="Q33" s="764"/>
      <c r="R33" s="764"/>
      <c r="S33" s="764"/>
      <c r="T33" s="764"/>
      <c r="U33" s="764"/>
      <c r="V33" s="764"/>
      <c r="W33" s="764"/>
      <c r="X33" s="765"/>
      <c r="Y33" s="1009"/>
      <c r="Z33" s="765"/>
      <c r="AA33" s="1009"/>
      <c r="AB33" s="764"/>
      <c r="AC33" s="764"/>
      <c r="AD33" s="764"/>
      <c r="AE33" s="764"/>
      <c r="AF33" s="764"/>
      <c r="AG33" s="764"/>
      <c r="AH33" s="764"/>
      <c r="AI33" s="764"/>
      <c r="AJ33" s="764"/>
      <c r="AK33" s="764"/>
      <c r="AL33" s="764"/>
      <c r="AM33" s="764"/>
      <c r="AN33" s="764"/>
      <c r="AO33" s="764"/>
      <c r="AP33" s="764"/>
      <c r="AQ33" s="764"/>
      <c r="AR33" s="764"/>
      <c r="AS33" s="764"/>
      <c r="AT33" s="765"/>
    </row>
    <row r="34" spans="2:46" ht="15" customHeight="1" x14ac:dyDescent="0.25">
      <c r="B34" s="760"/>
      <c r="C34" s="761"/>
      <c r="D34" s="761"/>
      <c r="E34" s="761"/>
      <c r="H34" s="1104">
        <v>12</v>
      </c>
      <c r="I34" s="765"/>
      <c r="J34" s="1105" t="s">
        <v>1907</v>
      </c>
      <c r="K34" s="764"/>
      <c r="L34" s="764"/>
      <c r="M34" s="764"/>
      <c r="N34" s="764"/>
      <c r="O34" s="764"/>
      <c r="P34" s="764"/>
      <c r="Q34" s="764"/>
      <c r="R34" s="764"/>
      <c r="S34" s="764"/>
      <c r="T34" s="764"/>
      <c r="U34" s="764"/>
      <c r="V34" s="764"/>
      <c r="W34" s="764"/>
      <c r="X34" s="765"/>
      <c r="Y34" s="1009"/>
      <c r="Z34" s="765"/>
      <c r="AA34" s="1009"/>
      <c r="AB34" s="764"/>
      <c r="AC34" s="764"/>
      <c r="AD34" s="764"/>
      <c r="AE34" s="764"/>
      <c r="AF34" s="764"/>
      <c r="AG34" s="764"/>
      <c r="AH34" s="764"/>
      <c r="AI34" s="764"/>
      <c r="AJ34" s="764"/>
      <c r="AK34" s="764"/>
      <c r="AL34" s="764"/>
      <c r="AM34" s="764"/>
      <c r="AN34" s="764"/>
      <c r="AO34" s="764"/>
      <c r="AP34" s="764"/>
      <c r="AQ34" s="764"/>
      <c r="AR34" s="764"/>
      <c r="AS34" s="764"/>
      <c r="AT34" s="765"/>
    </row>
    <row r="35" spans="2:46" ht="15" customHeight="1" x14ac:dyDescent="0.25">
      <c r="H35" s="1104">
        <v>13</v>
      </c>
      <c r="I35" s="765"/>
      <c r="J35" s="1105" t="s">
        <v>1908</v>
      </c>
      <c r="K35" s="764"/>
      <c r="L35" s="764"/>
      <c r="M35" s="764"/>
      <c r="N35" s="764"/>
      <c r="O35" s="764"/>
      <c r="P35" s="764"/>
      <c r="Q35" s="764"/>
      <c r="R35" s="764"/>
      <c r="S35" s="764"/>
      <c r="T35" s="764"/>
      <c r="U35" s="764"/>
      <c r="V35" s="764"/>
      <c r="W35" s="764"/>
      <c r="X35" s="765"/>
      <c r="Y35" s="1009"/>
      <c r="Z35" s="765"/>
      <c r="AA35" s="1009"/>
      <c r="AB35" s="764"/>
      <c r="AC35" s="764"/>
      <c r="AD35" s="764"/>
      <c r="AE35" s="764"/>
      <c r="AF35" s="764"/>
      <c r="AG35" s="764"/>
      <c r="AH35" s="764"/>
      <c r="AI35" s="764"/>
      <c r="AJ35" s="764"/>
      <c r="AK35" s="764"/>
      <c r="AL35" s="764"/>
      <c r="AM35" s="764"/>
      <c r="AN35" s="764"/>
      <c r="AO35" s="764"/>
      <c r="AP35" s="764"/>
      <c r="AQ35" s="764"/>
      <c r="AR35" s="764"/>
      <c r="AS35" s="764"/>
      <c r="AT35" s="765"/>
    </row>
    <row r="36" spans="2:46" ht="15" customHeight="1" x14ac:dyDescent="0.25">
      <c r="B36" s="760"/>
      <c r="C36" s="761"/>
      <c r="D36" s="761"/>
      <c r="E36" s="761"/>
      <c r="H36" s="204"/>
      <c r="I36" s="204"/>
      <c r="AS36" s="443"/>
      <c r="AT36" s="443"/>
    </row>
    <row r="37" spans="2:46" ht="15" customHeight="1" x14ac:dyDescent="0.25">
      <c r="H37" s="1082" t="s">
        <v>1445</v>
      </c>
      <c r="I37" s="765"/>
      <c r="J37" s="1109" t="s">
        <v>1780</v>
      </c>
      <c r="K37" s="764"/>
      <c r="L37" s="764"/>
      <c r="M37" s="764"/>
      <c r="N37" s="764"/>
      <c r="O37" s="764"/>
      <c r="P37" s="764"/>
      <c r="Q37" s="764"/>
      <c r="R37" s="764"/>
      <c r="S37" s="764"/>
      <c r="T37" s="764"/>
      <c r="U37" s="764"/>
      <c r="V37" s="764"/>
      <c r="W37" s="764"/>
      <c r="X37" s="765"/>
      <c r="Y37" s="1082" t="s">
        <v>1767</v>
      </c>
      <c r="Z37" s="765"/>
      <c r="AA37" s="1110" t="s">
        <v>1909</v>
      </c>
      <c r="AB37" s="764"/>
      <c r="AC37" s="764"/>
      <c r="AD37" s="764"/>
      <c r="AE37" s="764"/>
      <c r="AF37" s="764"/>
      <c r="AG37" s="764"/>
      <c r="AH37" s="764"/>
      <c r="AI37" s="764"/>
      <c r="AJ37" s="765"/>
      <c r="AK37" s="1110" t="s">
        <v>1910</v>
      </c>
      <c r="AL37" s="764"/>
      <c r="AM37" s="764"/>
      <c r="AN37" s="764"/>
      <c r="AO37" s="764"/>
      <c r="AP37" s="764"/>
      <c r="AQ37" s="764"/>
      <c r="AR37" s="764"/>
      <c r="AS37" s="764"/>
      <c r="AT37" s="765"/>
    </row>
    <row r="38" spans="2:46" ht="15" customHeight="1" x14ac:dyDescent="0.25">
      <c r="H38" s="1104">
        <v>1</v>
      </c>
      <c r="I38" s="765"/>
      <c r="J38" s="1105" t="s">
        <v>1911</v>
      </c>
      <c r="K38" s="764"/>
      <c r="L38" s="764"/>
      <c r="M38" s="764"/>
      <c r="N38" s="764"/>
      <c r="O38" s="764"/>
      <c r="P38" s="764"/>
      <c r="Q38" s="764"/>
      <c r="R38" s="764"/>
      <c r="S38" s="764"/>
      <c r="T38" s="764"/>
      <c r="U38" s="764"/>
      <c r="V38" s="764"/>
      <c r="W38" s="764"/>
      <c r="X38" s="765"/>
      <c r="Y38" s="1009"/>
      <c r="Z38" s="765"/>
      <c r="AA38" s="1106">
        <f>AA53</f>
        <v>0</v>
      </c>
      <c r="AB38" s="764"/>
      <c r="AC38" s="764"/>
      <c r="AD38" s="764"/>
      <c r="AE38" s="764"/>
      <c r="AF38" s="764"/>
      <c r="AG38" s="764"/>
      <c r="AH38" s="764"/>
      <c r="AI38" s="764"/>
      <c r="AJ38" s="765"/>
      <c r="AK38" s="1106">
        <f>AK53</f>
        <v>0</v>
      </c>
      <c r="AL38" s="764"/>
      <c r="AM38" s="764"/>
      <c r="AN38" s="764"/>
      <c r="AO38" s="764"/>
      <c r="AP38" s="764"/>
      <c r="AQ38" s="764"/>
      <c r="AR38" s="764"/>
      <c r="AS38" s="764"/>
      <c r="AT38" s="765"/>
    </row>
    <row r="39" spans="2:46" ht="15" customHeight="1" x14ac:dyDescent="0.25">
      <c r="H39" s="1104">
        <v>2</v>
      </c>
      <c r="I39" s="765"/>
      <c r="J39" s="1105" t="s">
        <v>1912</v>
      </c>
      <c r="K39" s="764"/>
      <c r="L39" s="764"/>
      <c r="M39" s="764"/>
      <c r="N39" s="764"/>
      <c r="O39" s="764"/>
      <c r="P39" s="764"/>
      <c r="Q39" s="764"/>
      <c r="R39" s="764"/>
      <c r="S39" s="764"/>
      <c r="T39" s="764"/>
      <c r="U39" s="764"/>
      <c r="V39" s="764"/>
      <c r="W39" s="764"/>
      <c r="X39" s="765"/>
      <c r="Y39" s="1009"/>
      <c r="Z39" s="765"/>
      <c r="AA39" s="1114"/>
      <c r="AB39" s="764"/>
      <c r="AC39" s="764"/>
      <c r="AD39" s="764"/>
      <c r="AE39" s="764"/>
      <c r="AF39" s="764"/>
      <c r="AG39" s="764"/>
      <c r="AH39" s="764"/>
      <c r="AI39" s="764"/>
      <c r="AJ39" s="796"/>
      <c r="AK39" s="1108"/>
      <c r="AL39" s="764"/>
      <c r="AM39" s="764"/>
      <c r="AN39" s="764"/>
      <c r="AO39" s="764"/>
      <c r="AP39" s="764"/>
      <c r="AQ39" s="764"/>
      <c r="AR39" s="764"/>
      <c r="AS39" s="764"/>
      <c r="AT39" s="796"/>
    </row>
    <row r="40" spans="2:46" ht="15" customHeight="1" x14ac:dyDescent="0.25">
      <c r="H40" s="1104">
        <v>3</v>
      </c>
      <c r="I40" s="765"/>
      <c r="J40" s="1105" t="s">
        <v>1913</v>
      </c>
      <c r="K40" s="764"/>
      <c r="L40" s="764"/>
      <c r="M40" s="764"/>
      <c r="N40" s="764"/>
      <c r="O40" s="764"/>
      <c r="P40" s="764"/>
      <c r="Q40" s="764"/>
      <c r="R40" s="764"/>
      <c r="S40" s="764"/>
      <c r="T40" s="764"/>
      <c r="U40" s="764"/>
      <c r="V40" s="764"/>
      <c r="W40" s="764"/>
      <c r="X40" s="765"/>
      <c r="Y40" s="1009"/>
      <c r="Z40" s="765"/>
      <c r="AA40" s="1106">
        <f>SUM(AA38:AT39)</f>
        <v>0</v>
      </c>
      <c r="AB40" s="764"/>
      <c r="AC40" s="764"/>
      <c r="AD40" s="764"/>
      <c r="AE40" s="764"/>
      <c r="AF40" s="764"/>
      <c r="AG40" s="764"/>
      <c r="AH40" s="764"/>
      <c r="AI40" s="764"/>
      <c r="AJ40" s="765"/>
      <c r="AK40" s="1106">
        <f>SUM(AK38:BD39)</f>
        <v>0</v>
      </c>
      <c r="AL40" s="764"/>
      <c r="AM40" s="764"/>
      <c r="AN40" s="764"/>
      <c r="AO40" s="764"/>
      <c r="AP40" s="764"/>
      <c r="AQ40" s="764"/>
      <c r="AR40" s="764"/>
      <c r="AS40" s="764"/>
      <c r="AT40" s="765"/>
    </row>
    <row r="41" spans="2:46" ht="15" customHeight="1" x14ac:dyDescent="0.25">
      <c r="H41" s="204"/>
      <c r="I41" s="204"/>
      <c r="AS41" s="226"/>
      <c r="AT41" s="226"/>
    </row>
    <row r="42" spans="2:46" ht="15" customHeight="1" x14ac:dyDescent="0.25">
      <c r="H42" s="87" t="s">
        <v>1914</v>
      </c>
      <c r="I42" s="204"/>
      <c r="AS42" s="226"/>
      <c r="AT42" s="226"/>
    </row>
    <row r="43" spans="2:46" ht="15" customHeight="1" x14ac:dyDescent="0.25">
      <c r="H43" s="1082" t="s">
        <v>1445</v>
      </c>
      <c r="I43" s="765"/>
      <c r="J43" s="1109" t="s">
        <v>1780</v>
      </c>
      <c r="K43" s="764"/>
      <c r="L43" s="764"/>
      <c r="M43" s="764"/>
      <c r="N43" s="764"/>
      <c r="O43" s="764"/>
      <c r="P43" s="764"/>
      <c r="Q43" s="764"/>
      <c r="R43" s="764"/>
      <c r="S43" s="764"/>
      <c r="T43" s="764"/>
      <c r="U43" s="764"/>
      <c r="V43" s="764"/>
      <c r="W43" s="764"/>
      <c r="X43" s="765"/>
      <c r="Y43" s="1082" t="s">
        <v>1767</v>
      </c>
      <c r="Z43" s="765"/>
      <c r="AA43" s="1110" t="s">
        <v>1909</v>
      </c>
      <c r="AB43" s="764"/>
      <c r="AC43" s="764"/>
      <c r="AD43" s="764"/>
      <c r="AE43" s="764"/>
      <c r="AF43" s="764"/>
      <c r="AG43" s="764"/>
      <c r="AH43" s="764"/>
      <c r="AI43" s="764"/>
      <c r="AJ43" s="765"/>
      <c r="AK43" s="1110" t="s">
        <v>1910</v>
      </c>
      <c r="AL43" s="764"/>
      <c r="AM43" s="764"/>
      <c r="AN43" s="764"/>
      <c r="AO43" s="764"/>
      <c r="AP43" s="764"/>
      <c r="AQ43" s="764"/>
      <c r="AR43" s="764"/>
      <c r="AS43" s="764"/>
      <c r="AT43" s="765"/>
    </row>
    <row r="44" spans="2:46" ht="15" customHeight="1" x14ac:dyDescent="0.25">
      <c r="H44" s="1104">
        <v>1</v>
      </c>
      <c r="I44" s="765"/>
      <c r="J44" s="1105"/>
      <c r="K44" s="764"/>
      <c r="L44" s="764"/>
      <c r="M44" s="764"/>
      <c r="N44" s="764"/>
      <c r="O44" s="764"/>
      <c r="P44" s="764"/>
      <c r="Q44" s="764"/>
      <c r="R44" s="764"/>
      <c r="S44" s="764"/>
      <c r="T44" s="764"/>
      <c r="U44" s="764"/>
      <c r="V44" s="764"/>
      <c r="W44" s="764"/>
      <c r="X44" s="765"/>
      <c r="Y44" s="1009"/>
      <c r="Z44" s="765"/>
      <c r="AA44" s="1106"/>
      <c r="AB44" s="764"/>
      <c r="AC44" s="764"/>
      <c r="AD44" s="764"/>
      <c r="AE44" s="764"/>
      <c r="AF44" s="764"/>
      <c r="AG44" s="764"/>
      <c r="AH44" s="764"/>
      <c r="AI44" s="764"/>
      <c r="AJ44" s="765"/>
      <c r="AK44" s="1106"/>
      <c r="AL44" s="764"/>
      <c r="AM44" s="764"/>
      <c r="AN44" s="764"/>
      <c r="AO44" s="764"/>
      <c r="AP44" s="764"/>
      <c r="AQ44" s="764"/>
      <c r="AR44" s="764"/>
      <c r="AS44" s="764"/>
      <c r="AT44" s="765"/>
    </row>
    <row r="45" spans="2:46" ht="15" customHeight="1" x14ac:dyDescent="0.25">
      <c r="H45" s="1104">
        <v>2</v>
      </c>
      <c r="I45" s="765"/>
      <c r="J45" s="1105"/>
      <c r="K45" s="764"/>
      <c r="L45" s="764"/>
      <c r="M45" s="764"/>
      <c r="N45" s="764"/>
      <c r="O45" s="764"/>
      <c r="P45" s="764"/>
      <c r="Q45" s="764"/>
      <c r="R45" s="764"/>
      <c r="S45" s="764"/>
      <c r="T45" s="764"/>
      <c r="U45" s="764"/>
      <c r="V45" s="764"/>
      <c r="W45" s="764"/>
      <c r="X45" s="765"/>
      <c r="Y45" s="1009"/>
      <c r="Z45" s="765"/>
      <c r="AA45" s="1106"/>
      <c r="AB45" s="764"/>
      <c r="AC45" s="764"/>
      <c r="AD45" s="764"/>
      <c r="AE45" s="764"/>
      <c r="AF45" s="764"/>
      <c r="AG45" s="764"/>
      <c r="AH45" s="764"/>
      <c r="AI45" s="764"/>
      <c r="AJ45" s="765"/>
      <c r="AK45" s="1106"/>
      <c r="AL45" s="764"/>
      <c r="AM45" s="764"/>
      <c r="AN45" s="764"/>
      <c r="AO45" s="764"/>
      <c r="AP45" s="764"/>
      <c r="AQ45" s="764"/>
      <c r="AR45" s="764"/>
      <c r="AS45" s="764"/>
      <c r="AT45" s="765"/>
    </row>
    <row r="46" spans="2:46" ht="15" customHeight="1" x14ac:dyDescent="0.25">
      <c r="H46" s="1104">
        <v>3</v>
      </c>
      <c r="I46" s="765"/>
      <c r="J46" s="1105"/>
      <c r="K46" s="764"/>
      <c r="L46" s="764"/>
      <c r="M46" s="764"/>
      <c r="N46" s="764"/>
      <c r="O46" s="764"/>
      <c r="P46" s="764"/>
      <c r="Q46" s="764"/>
      <c r="R46" s="764"/>
      <c r="S46" s="764"/>
      <c r="T46" s="764"/>
      <c r="U46" s="764"/>
      <c r="V46" s="764"/>
      <c r="W46" s="764"/>
      <c r="X46" s="765"/>
      <c r="Y46" s="1009"/>
      <c r="Z46" s="765"/>
      <c r="AA46" s="1106"/>
      <c r="AB46" s="764"/>
      <c r="AC46" s="764"/>
      <c r="AD46" s="764"/>
      <c r="AE46" s="764"/>
      <c r="AF46" s="764"/>
      <c r="AG46" s="764"/>
      <c r="AH46" s="764"/>
      <c r="AI46" s="764"/>
      <c r="AJ46" s="765"/>
      <c r="AK46" s="1106"/>
      <c r="AL46" s="764"/>
      <c r="AM46" s="764"/>
      <c r="AN46" s="764"/>
      <c r="AO46" s="764"/>
      <c r="AP46" s="764"/>
      <c r="AQ46" s="764"/>
      <c r="AR46" s="764"/>
      <c r="AS46" s="764"/>
      <c r="AT46" s="765"/>
    </row>
    <row r="47" spans="2:46" ht="15" customHeight="1" x14ac:dyDescent="0.25">
      <c r="H47" s="1104">
        <v>4</v>
      </c>
      <c r="I47" s="765"/>
      <c r="J47" s="1105"/>
      <c r="K47" s="764"/>
      <c r="L47" s="764"/>
      <c r="M47" s="764"/>
      <c r="N47" s="764"/>
      <c r="O47" s="764"/>
      <c r="P47" s="764"/>
      <c r="Q47" s="764"/>
      <c r="R47" s="764"/>
      <c r="S47" s="764"/>
      <c r="T47" s="764"/>
      <c r="U47" s="764"/>
      <c r="V47" s="764"/>
      <c r="W47" s="764"/>
      <c r="X47" s="765"/>
      <c r="Y47" s="1009"/>
      <c r="Z47" s="765"/>
      <c r="AA47" s="1106"/>
      <c r="AB47" s="764"/>
      <c r="AC47" s="764"/>
      <c r="AD47" s="764"/>
      <c r="AE47" s="764"/>
      <c r="AF47" s="764"/>
      <c r="AG47" s="764"/>
      <c r="AH47" s="764"/>
      <c r="AI47" s="764"/>
      <c r="AJ47" s="765"/>
      <c r="AK47" s="1106"/>
      <c r="AL47" s="764"/>
      <c r="AM47" s="764"/>
      <c r="AN47" s="764"/>
      <c r="AO47" s="764"/>
      <c r="AP47" s="764"/>
      <c r="AQ47" s="764"/>
      <c r="AR47" s="764"/>
      <c r="AS47" s="764"/>
      <c r="AT47" s="765"/>
    </row>
    <row r="48" spans="2:46" ht="15" customHeight="1" x14ac:dyDescent="0.25">
      <c r="H48" s="1104">
        <v>5</v>
      </c>
      <c r="I48" s="765"/>
      <c r="J48" s="1105"/>
      <c r="K48" s="764"/>
      <c r="L48" s="764"/>
      <c r="M48" s="764"/>
      <c r="N48" s="764"/>
      <c r="O48" s="764"/>
      <c r="P48" s="764"/>
      <c r="Q48" s="764"/>
      <c r="R48" s="764"/>
      <c r="S48" s="764"/>
      <c r="T48" s="764"/>
      <c r="U48" s="764"/>
      <c r="V48" s="764"/>
      <c r="W48" s="764"/>
      <c r="X48" s="765"/>
      <c r="Y48" s="1009"/>
      <c r="Z48" s="765"/>
      <c r="AA48" s="1106"/>
      <c r="AB48" s="764"/>
      <c r="AC48" s="764"/>
      <c r="AD48" s="764"/>
      <c r="AE48" s="764"/>
      <c r="AF48" s="764"/>
      <c r="AG48" s="764"/>
      <c r="AH48" s="764"/>
      <c r="AI48" s="764"/>
      <c r="AJ48" s="765"/>
      <c r="AK48" s="1106"/>
      <c r="AL48" s="764"/>
      <c r="AM48" s="764"/>
      <c r="AN48" s="764"/>
      <c r="AO48" s="764"/>
      <c r="AP48" s="764"/>
      <c r="AQ48" s="764"/>
      <c r="AR48" s="764"/>
      <c r="AS48" s="764"/>
      <c r="AT48" s="765"/>
    </row>
    <row r="49" spans="8:46" ht="15" customHeight="1" x14ac:dyDescent="0.25">
      <c r="H49" s="1104">
        <v>6</v>
      </c>
      <c r="I49" s="765"/>
      <c r="J49" s="1105"/>
      <c r="K49" s="764"/>
      <c r="L49" s="764"/>
      <c r="M49" s="764"/>
      <c r="N49" s="764"/>
      <c r="O49" s="764"/>
      <c r="P49" s="764"/>
      <c r="Q49" s="764"/>
      <c r="R49" s="764"/>
      <c r="S49" s="764"/>
      <c r="T49" s="764"/>
      <c r="U49" s="764"/>
      <c r="V49" s="764"/>
      <c r="W49" s="764"/>
      <c r="X49" s="765"/>
      <c r="Y49" s="1009"/>
      <c r="Z49" s="765"/>
      <c r="AA49" s="1106"/>
      <c r="AB49" s="764"/>
      <c r="AC49" s="764"/>
      <c r="AD49" s="764"/>
      <c r="AE49" s="764"/>
      <c r="AF49" s="764"/>
      <c r="AG49" s="764"/>
      <c r="AH49" s="764"/>
      <c r="AI49" s="764"/>
      <c r="AJ49" s="765"/>
      <c r="AK49" s="1106"/>
      <c r="AL49" s="764"/>
      <c r="AM49" s="764"/>
      <c r="AN49" s="764"/>
      <c r="AO49" s="764"/>
      <c r="AP49" s="764"/>
      <c r="AQ49" s="764"/>
      <c r="AR49" s="764"/>
      <c r="AS49" s="764"/>
      <c r="AT49" s="765"/>
    </row>
    <row r="50" spans="8:46" ht="15" customHeight="1" x14ac:dyDescent="0.25">
      <c r="H50" s="1104">
        <v>7</v>
      </c>
      <c r="I50" s="765"/>
      <c r="J50" s="1105"/>
      <c r="K50" s="764"/>
      <c r="L50" s="764"/>
      <c r="M50" s="764"/>
      <c r="N50" s="764"/>
      <c r="O50" s="764"/>
      <c r="P50" s="764"/>
      <c r="Q50" s="764"/>
      <c r="R50" s="764"/>
      <c r="S50" s="764"/>
      <c r="T50" s="764"/>
      <c r="U50" s="764"/>
      <c r="V50" s="764"/>
      <c r="W50" s="764"/>
      <c r="X50" s="765"/>
      <c r="Y50" s="1009"/>
      <c r="Z50" s="765"/>
      <c r="AA50" s="1106"/>
      <c r="AB50" s="764"/>
      <c r="AC50" s="764"/>
      <c r="AD50" s="764"/>
      <c r="AE50" s="764"/>
      <c r="AF50" s="764"/>
      <c r="AG50" s="764"/>
      <c r="AH50" s="764"/>
      <c r="AI50" s="764"/>
      <c r="AJ50" s="765"/>
      <c r="AK50" s="1106"/>
      <c r="AL50" s="764"/>
      <c r="AM50" s="764"/>
      <c r="AN50" s="764"/>
      <c r="AO50" s="764"/>
      <c r="AP50" s="764"/>
      <c r="AQ50" s="764"/>
      <c r="AR50" s="764"/>
      <c r="AS50" s="764"/>
      <c r="AT50" s="765"/>
    </row>
    <row r="51" spans="8:46" ht="15" customHeight="1" x14ac:dyDescent="0.25">
      <c r="H51" s="1104">
        <v>8</v>
      </c>
      <c r="I51" s="765"/>
      <c r="J51" s="1105"/>
      <c r="K51" s="764"/>
      <c r="L51" s="764"/>
      <c r="M51" s="764"/>
      <c r="N51" s="764"/>
      <c r="O51" s="764"/>
      <c r="P51" s="764"/>
      <c r="Q51" s="764"/>
      <c r="R51" s="764"/>
      <c r="S51" s="764"/>
      <c r="T51" s="764"/>
      <c r="U51" s="764"/>
      <c r="V51" s="764"/>
      <c r="W51" s="764"/>
      <c r="X51" s="765"/>
      <c r="Y51" s="1009"/>
      <c r="Z51" s="765"/>
      <c r="AA51" s="1106"/>
      <c r="AB51" s="764"/>
      <c r="AC51" s="764"/>
      <c r="AD51" s="764"/>
      <c r="AE51" s="764"/>
      <c r="AF51" s="764"/>
      <c r="AG51" s="764"/>
      <c r="AH51" s="764"/>
      <c r="AI51" s="764"/>
      <c r="AJ51" s="765"/>
      <c r="AK51" s="1106"/>
      <c r="AL51" s="764"/>
      <c r="AM51" s="764"/>
      <c r="AN51" s="764"/>
      <c r="AO51" s="764"/>
      <c r="AP51" s="764"/>
      <c r="AQ51" s="764"/>
      <c r="AR51" s="764"/>
      <c r="AS51" s="764"/>
      <c r="AT51" s="765"/>
    </row>
    <row r="52" spans="8:46" ht="15" customHeight="1" x14ac:dyDescent="0.25">
      <c r="H52" s="1115"/>
      <c r="I52" s="765"/>
      <c r="J52" s="1107"/>
      <c r="K52" s="764"/>
      <c r="L52" s="764"/>
      <c r="M52" s="764"/>
      <c r="N52" s="764"/>
      <c r="O52" s="764"/>
      <c r="P52" s="764"/>
      <c r="Q52" s="764"/>
      <c r="R52" s="764"/>
      <c r="S52" s="764"/>
      <c r="T52" s="764"/>
      <c r="U52" s="764"/>
      <c r="V52" s="764"/>
      <c r="W52" s="764"/>
      <c r="X52" s="765"/>
      <c r="Y52" s="1113"/>
      <c r="Z52" s="765"/>
      <c r="AA52" s="1110"/>
      <c r="AB52" s="764"/>
      <c r="AC52" s="764"/>
      <c r="AD52" s="764"/>
      <c r="AE52" s="764"/>
      <c r="AF52" s="764"/>
      <c r="AG52" s="764"/>
      <c r="AH52" s="764"/>
      <c r="AI52" s="764"/>
      <c r="AJ52" s="765"/>
      <c r="AK52" s="1110"/>
      <c r="AL52" s="764"/>
      <c r="AM52" s="764"/>
      <c r="AN52" s="764"/>
      <c r="AO52" s="764"/>
      <c r="AP52" s="764"/>
      <c r="AQ52" s="764"/>
      <c r="AR52" s="764"/>
      <c r="AS52" s="764"/>
      <c r="AT52" s="765"/>
    </row>
    <row r="53" spans="8:46" ht="15" customHeight="1" x14ac:dyDescent="0.25">
      <c r="H53" s="1112" t="s">
        <v>1832</v>
      </c>
      <c r="I53" s="764"/>
      <c r="J53" s="764"/>
      <c r="K53" s="764"/>
      <c r="L53" s="764"/>
      <c r="M53" s="764"/>
      <c r="N53" s="764"/>
      <c r="O53" s="764"/>
      <c r="P53" s="764"/>
      <c r="Q53" s="764"/>
      <c r="R53" s="764"/>
      <c r="S53" s="764"/>
      <c r="T53" s="764"/>
      <c r="U53" s="764"/>
      <c r="V53" s="764"/>
      <c r="W53" s="764"/>
      <c r="X53" s="764"/>
      <c r="Y53" s="764"/>
      <c r="Z53" s="765"/>
      <c r="AA53" s="1106">
        <f>SUM(AA44:AT52)</f>
        <v>0</v>
      </c>
      <c r="AB53" s="764"/>
      <c r="AC53" s="764"/>
      <c r="AD53" s="764"/>
      <c r="AE53" s="764"/>
      <c r="AF53" s="764"/>
      <c r="AG53" s="764"/>
      <c r="AH53" s="764"/>
      <c r="AI53" s="764"/>
      <c r="AJ53" s="765"/>
      <c r="AK53" s="1106">
        <f>SUM(AK44:BD52)</f>
        <v>0</v>
      </c>
      <c r="AL53" s="764"/>
      <c r="AM53" s="764"/>
      <c r="AN53" s="764"/>
      <c r="AO53" s="764"/>
      <c r="AP53" s="764"/>
      <c r="AQ53" s="764"/>
      <c r="AR53" s="764"/>
      <c r="AS53" s="764"/>
      <c r="AT53" s="765"/>
    </row>
    <row r="54" spans="8:46" ht="14.25" customHeight="1" x14ac:dyDescent="0.25">
      <c r="AS54" s="443"/>
      <c r="AT54" s="443"/>
    </row>
    <row r="55" spans="8:46" ht="14.25" customHeight="1" x14ac:dyDescent="0.25">
      <c r="AS55" s="443"/>
      <c r="AT55" s="443"/>
    </row>
    <row r="56" spans="8:46" ht="14.25" customHeight="1" x14ac:dyDescent="0.25">
      <c r="AS56" s="443"/>
      <c r="AT56" s="443"/>
    </row>
    <row r="57" spans="8:46" ht="14.25" customHeight="1" x14ac:dyDescent="0.25">
      <c r="H57" s="976" t="s">
        <v>1795</v>
      </c>
      <c r="I57" s="824"/>
      <c r="J57" s="824"/>
      <c r="K57" s="824"/>
      <c r="L57" s="824"/>
      <c r="M57" s="824"/>
      <c r="N57" s="824"/>
      <c r="O57" s="824"/>
      <c r="P57" s="824"/>
      <c r="Q57" s="824"/>
      <c r="R57" s="824"/>
      <c r="S57" s="824"/>
      <c r="T57" s="824"/>
      <c r="U57" s="824"/>
      <c r="V57" s="824"/>
      <c r="W57" s="824"/>
      <c r="X57" s="824"/>
      <c r="Y57" s="825"/>
      <c r="Z57" s="976" t="s">
        <v>1796</v>
      </c>
      <c r="AA57" s="824"/>
      <c r="AB57" s="824"/>
      <c r="AC57" s="824"/>
      <c r="AD57" s="824"/>
      <c r="AE57" s="824"/>
      <c r="AF57" s="824"/>
      <c r="AG57" s="824"/>
      <c r="AH57" s="824"/>
      <c r="AI57" s="824"/>
      <c r="AJ57" s="824"/>
      <c r="AK57" s="824"/>
      <c r="AL57" s="824"/>
      <c r="AM57" s="824"/>
      <c r="AN57" s="824"/>
      <c r="AO57" s="824"/>
      <c r="AP57" s="824"/>
      <c r="AQ57" s="825"/>
      <c r="AS57" s="443"/>
      <c r="AT57" s="443"/>
    </row>
    <row r="58" spans="8:46" ht="14.25" customHeight="1" x14ac:dyDescent="0.25">
      <c r="H58" s="257" t="s">
        <v>796</v>
      </c>
      <c r="I58" s="258"/>
      <c r="J58" s="258"/>
      <c r="K58" s="258"/>
      <c r="L58" s="258"/>
      <c r="M58" s="258"/>
      <c r="N58" s="258"/>
      <c r="O58" s="258"/>
      <c r="P58" s="258"/>
      <c r="Q58" s="259"/>
      <c r="R58" s="257" t="s">
        <v>1511</v>
      </c>
      <c r="S58" s="258"/>
      <c r="T58" s="258"/>
      <c r="U58" s="259"/>
      <c r="V58" s="257" t="s">
        <v>1510</v>
      </c>
      <c r="W58" s="258"/>
      <c r="X58" s="258"/>
      <c r="Y58" s="259"/>
      <c r="Z58" s="257" t="s">
        <v>796</v>
      </c>
      <c r="AA58" s="258"/>
      <c r="AB58" s="258"/>
      <c r="AC58" s="258"/>
      <c r="AD58" s="258"/>
      <c r="AE58" s="258"/>
      <c r="AF58" s="258"/>
      <c r="AG58" s="258"/>
      <c r="AH58" s="258"/>
      <c r="AI58" s="259"/>
      <c r="AJ58" s="257" t="s">
        <v>1511</v>
      </c>
      <c r="AK58" s="258"/>
      <c r="AL58" s="258"/>
      <c r="AM58" s="259"/>
      <c r="AN58" s="257" t="s">
        <v>1510</v>
      </c>
      <c r="AO58" s="258"/>
      <c r="AP58" s="258"/>
      <c r="AQ58" s="259"/>
      <c r="AS58" s="443"/>
      <c r="AT58" s="443"/>
    </row>
    <row r="59" spans="8:46" ht="14.25" customHeight="1" x14ac:dyDescent="0.25">
      <c r="H59" s="260"/>
      <c r="Q59" s="261"/>
      <c r="R59" s="260"/>
      <c r="U59" s="261"/>
      <c r="V59" s="260"/>
      <c r="Y59" s="261"/>
      <c r="Z59" s="260"/>
      <c r="AI59" s="261"/>
      <c r="AJ59" s="260"/>
      <c r="AM59" s="261"/>
      <c r="AN59" s="260"/>
      <c r="AQ59" s="261"/>
      <c r="AS59" s="443"/>
      <c r="AT59" s="443"/>
    </row>
    <row r="60" spans="8:46" ht="14.25" customHeight="1" x14ac:dyDescent="0.25">
      <c r="H60" s="260"/>
      <c r="Q60" s="261"/>
      <c r="R60" s="260"/>
      <c r="U60" s="261"/>
      <c r="V60" s="260"/>
      <c r="Y60" s="261"/>
      <c r="Z60" s="260"/>
      <c r="AI60" s="261"/>
      <c r="AJ60" s="260"/>
      <c r="AM60" s="261"/>
      <c r="AN60" s="260"/>
      <c r="AQ60" s="261"/>
      <c r="AS60" s="443"/>
      <c r="AT60" s="443"/>
    </row>
    <row r="61" spans="8:46" ht="14.25" customHeight="1" x14ac:dyDescent="0.25">
      <c r="H61" s="260"/>
      <c r="Q61" s="261"/>
      <c r="R61" s="260"/>
      <c r="U61" s="261"/>
      <c r="V61" s="260"/>
      <c r="Y61" s="261"/>
      <c r="Z61" s="260"/>
      <c r="AI61" s="261"/>
      <c r="AJ61" s="260"/>
      <c r="AM61" s="261"/>
      <c r="AN61" s="260"/>
      <c r="AQ61" s="261"/>
      <c r="AS61" s="443"/>
      <c r="AT61" s="443"/>
    </row>
    <row r="62" spans="8:46" ht="14.25" customHeight="1" x14ac:dyDescent="0.25">
      <c r="H62" s="260"/>
      <c r="Q62" s="261"/>
      <c r="R62" s="260"/>
      <c r="U62" s="261"/>
      <c r="V62" s="260"/>
      <c r="Y62" s="261"/>
      <c r="Z62" s="260"/>
      <c r="AI62" s="261"/>
      <c r="AJ62" s="260"/>
      <c r="AM62" s="261"/>
      <c r="AN62" s="260"/>
      <c r="AQ62" s="261"/>
      <c r="AS62" s="443"/>
      <c r="AT62" s="443"/>
    </row>
    <row r="63" spans="8:46" ht="14.25" customHeight="1" x14ac:dyDescent="0.25">
      <c r="H63" s="262"/>
      <c r="I63" s="263"/>
      <c r="J63" s="263"/>
      <c r="K63" s="263"/>
      <c r="L63" s="263"/>
      <c r="M63" s="263"/>
      <c r="N63" s="263"/>
      <c r="O63" s="263"/>
      <c r="P63" s="263"/>
      <c r="Q63" s="264"/>
      <c r="R63" s="262"/>
      <c r="S63" s="263"/>
      <c r="T63" s="263"/>
      <c r="U63" s="264"/>
      <c r="V63" s="262"/>
      <c r="W63" s="263"/>
      <c r="X63" s="263"/>
      <c r="Y63" s="264"/>
      <c r="Z63" s="262"/>
      <c r="AA63" s="263"/>
      <c r="AB63" s="263"/>
      <c r="AC63" s="263"/>
      <c r="AD63" s="263"/>
      <c r="AE63" s="263"/>
      <c r="AF63" s="263"/>
      <c r="AG63" s="263"/>
      <c r="AH63" s="263"/>
      <c r="AI63" s="264"/>
      <c r="AJ63" s="262"/>
      <c r="AK63" s="263"/>
      <c r="AL63" s="263"/>
      <c r="AM63" s="264"/>
      <c r="AN63" s="262"/>
      <c r="AO63" s="263"/>
      <c r="AP63" s="263"/>
      <c r="AQ63" s="264"/>
      <c r="AS63" s="443"/>
      <c r="AT63" s="443"/>
    </row>
    <row r="64" spans="8:46" ht="14.25" customHeight="1" x14ac:dyDescent="0.25">
      <c r="AM64" s="265" t="s">
        <v>1797</v>
      </c>
      <c r="AN64" s="131" t="str">
        <f>'E-1-1'!U24</f>
        <v>E-1-1-4</v>
      </c>
      <c r="AS64" s="443"/>
      <c r="AT64" s="443"/>
    </row>
  </sheetData>
  <mergeCells count="151">
    <mergeCell ref="B36:E36"/>
    <mergeCell ref="J26:X26"/>
    <mergeCell ref="H39:I39"/>
    <mergeCell ref="AK49:AT49"/>
    <mergeCell ref="AK37:AT37"/>
    <mergeCell ref="AA27:AT27"/>
    <mergeCell ref="Z57:AQ57"/>
    <mergeCell ref="J30:X30"/>
    <mergeCell ref="H57:Y57"/>
    <mergeCell ref="AA53:AJ53"/>
    <mergeCell ref="AK44:AT44"/>
    <mergeCell ref="H43:I43"/>
    <mergeCell ref="J49:X49"/>
    <mergeCell ref="AA33:AT33"/>
    <mergeCell ref="Y50:Z50"/>
    <mergeCell ref="H52:I52"/>
    <mergeCell ref="J43:X43"/>
    <mergeCell ref="Y34:Z34"/>
    <mergeCell ref="AA26:AT26"/>
    <mergeCell ref="J29:X29"/>
    <mergeCell ref="J38:X38"/>
    <mergeCell ref="H33:I33"/>
    <mergeCell ref="Y32:Z32"/>
    <mergeCell ref="J40:X40"/>
    <mergeCell ref="G9:Z11"/>
    <mergeCell ref="AK46:AT46"/>
    <mergeCell ref="AK40:AT40"/>
    <mergeCell ref="H50:I50"/>
    <mergeCell ref="AA29:AT29"/>
    <mergeCell ref="AA51:AJ51"/>
    <mergeCell ref="B32:E32"/>
    <mergeCell ref="H34:I34"/>
    <mergeCell ref="H25:I25"/>
    <mergeCell ref="J32:X32"/>
    <mergeCell ref="Y51:Z51"/>
    <mergeCell ref="H49:I49"/>
    <mergeCell ref="B16:E16"/>
    <mergeCell ref="AA43:AJ43"/>
    <mergeCell ref="J47:X47"/>
    <mergeCell ref="Y26:Z26"/>
    <mergeCell ref="B28:E28"/>
    <mergeCell ref="H30:I30"/>
    <mergeCell ref="Y43:Z43"/>
    <mergeCell ref="H29:I29"/>
    <mergeCell ref="B30:E30"/>
    <mergeCell ref="Y33:Z33"/>
    <mergeCell ref="J34:X34"/>
    <mergeCell ref="H38:I38"/>
    <mergeCell ref="H53:Z53"/>
    <mergeCell ref="J51:X51"/>
    <mergeCell ref="H22:I22"/>
    <mergeCell ref="J23:X23"/>
    <mergeCell ref="AK51:AT51"/>
    <mergeCell ref="Y23:Z23"/>
    <mergeCell ref="H45:I45"/>
    <mergeCell ref="Y25:Z25"/>
    <mergeCell ref="J33:X33"/>
    <mergeCell ref="Y52:Z52"/>
    <mergeCell ref="Y49:Z49"/>
    <mergeCell ref="H37:I37"/>
    <mergeCell ref="AA39:AJ39"/>
    <mergeCell ref="AA25:AT25"/>
    <mergeCell ref="Y45:Z45"/>
    <mergeCell ref="AA49:AJ49"/>
    <mergeCell ref="Y37:Z37"/>
    <mergeCell ref="AA37:AJ37"/>
    <mergeCell ref="AK52:AT52"/>
    <mergeCell ref="AA23:AT23"/>
    <mergeCell ref="J24:X24"/>
    <mergeCell ref="Y24:Z24"/>
    <mergeCell ref="AA24:AT24"/>
    <mergeCell ref="H24:I24"/>
    <mergeCell ref="B10:E10"/>
    <mergeCell ref="H26:I26"/>
    <mergeCell ref="G7:AR7"/>
    <mergeCell ref="AA52:AJ52"/>
    <mergeCell ref="B18:E18"/>
    <mergeCell ref="AA40:AJ40"/>
    <mergeCell ref="H28:I28"/>
    <mergeCell ref="Y27:Z27"/>
    <mergeCell ref="H48:I48"/>
    <mergeCell ref="B17:E17"/>
    <mergeCell ref="B19:E19"/>
    <mergeCell ref="B34:E34"/>
    <mergeCell ref="B12:E12"/>
    <mergeCell ref="B14:E14"/>
    <mergeCell ref="J44:X44"/>
    <mergeCell ref="AA45:AJ45"/>
    <mergeCell ref="AK45:AT45"/>
    <mergeCell ref="B13:E13"/>
    <mergeCell ref="J28:X28"/>
    <mergeCell ref="H23:I23"/>
    <mergeCell ref="J37:X37"/>
    <mergeCell ref="J27:X27"/>
    <mergeCell ref="H44:I44"/>
    <mergeCell ref="B20:E20"/>
    <mergeCell ref="J22:X22"/>
    <mergeCell ref="J31:X31"/>
    <mergeCell ref="AA38:AJ38"/>
    <mergeCell ref="Y22:Z22"/>
    <mergeCell ref="Y31:Z31"/>
    <mergeCell ref="Y40:Z40"/>
    <mergeCell ref="AA44:AJ44"/>
    <mergeCell ref="Y28:Z28"/>
    <mergeCell ref="AK43:AT43"/>
    <mergeCell ref="AA31:AT31"/>
    <mergeCell ref="AA22:AT22"/>
    <mergeCell ref="AA32:AT32"/>
    <mergeCell ref="Y38:Z38"/>
    <mergeCell ref="J35:X35"/>
    <mergeCell ref="Y35:Z35"/>
    <mergeCell ref="AA50:AJ50"/>
    <mergeCell ref="H31:I31"/>
    <mergeCell ref="J45:X45"/>
    <mergeCell ref="H40:I40"/>
    <mergeCell ref="AA28:AT28"/>
    <mergeCell ref="AA47:AJ47"/>
    <mergeCell ref="Y39:Z39"/>
    <mergeCell ref="Y30:Z30"/>
    <mergeCell ref="Y29:Z29"/>
    <mergeCell ref="AK48:AT48"/>
    <mergeCell ref="AA30:AT30"/>
    <mergeCell ref="Y48:Z48"/>
    <mergeCell ref="Y47:Z47"/>
    <mergeCell ref="AA46:AJ46"/>
    <mergeCell ref="H35:I35"/>
    <mergeCell ref="AK50:AT50"/>
    <mergeCell ref="B4:E4"/>
    <mergeCell ref="H46:I46"/>
    <mergeCell ref="Y44:Z44"/>
    <mergeCell ref="J25:X25"/>
    <mergeCell ref="AA34:AT34"/>
    <mergeCell ref="H51:I51"/>
    <mergeCell ref="AK53:AT53"/>
    <mergeCell ref="J50:X50"/>
    <mergeCell ref="H32:I32"/>
    <mergeCell ref="J46:X46"/>
    <mergeCell ref="AK47:AT47"/>
    <mergeCell ref="AA48:AJ48"/>
    <mergeCell ref="J52:X52"/>
    <mergeCell ref="Y46:Z46"/>
    <mergeCell ref="AK39:AT39"/>
    <mergeCell ref="H47:I47"/>
    <mergeCell ref="J39:X39"/>
    <mergeCell ref="AA35:AT35"/>
    <mergeCell ref="H27:I27"/>
    <mergeCell ref="J48:X48"/>
    <mergeCell ref="B8:E8"/>
    <mergeCell ref="AK38:AT38"/>
    <mergeCell ref="B6:E6"/>
    <mergeCell ref="B15:E15"/>
  </mergeCells>
  <hyperlinks>
    <hyperlink ref="B4" location="PANDUAN!A1" display="PANDUAN" xr:uid="{00000000-0004-0000-7700-000000000000}"/>
    <hyperlink ref="B6" location="'EWS DIRECTORY'!A1" display="EWS DIRECTORY" xr:uid="{00000000-0004-0000-7700-000001000000}"/>
    <hyperlink ref="B8" location="'DATA PEMICU'!A1" display="DATA PEMICU" xr:uid="{00000000-0004-0000-7700-000002000000}"/>
    <hyperlink ref="B10" location="'DATA PENGUJI'!A1" display="DATA PENGUJI" xr:uid="{00000000-0004-0000-7700-000003000000}"/>
    <hyperlink ref="B12" location="'MAIN LEVEL'!A1" display="MAIN LEVEL" xr:uid="{00000000-0004-0000-7700-000004000000}"/>
  </hyperlinks>
  <pageMargins left="0.51181102362204722" right="0.15748031496062989" top="0.55118110236220474" bottom="0.55118110236220474" header="0" footer="0"/>
  <pageSetup paperSize="9" scale="60" orientation="landscape"/>
  <headerFooter>
    <oddFooter>&amp;Rhalaman &amp;P dari</oddFooter>
  </headerFooter>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800-000000000000}">
  <sheetPr codeName="Sheet365">
    <tabColor theme="4" tint="-0.249977111117893"/>
  </sheetPr>
  <dimension ref="A1:BO44"/>
  <sheetViews>
    <sheetView topLeftCell="E3" zoomScaleNormal="100" workbookViewId="0">
      <selection activeCell="AQ18" sqref="AQ18:AU18"/>
    </sheetView>
  </sheetViews>
  <sheetFormatPr defaultColWidth="3.88671875" defaultRowHeight="13.8" x14ac:dyDescent="0.25"/>
  <cols>
    <col min="1" max="1" width="0" style="110" hidden="1"/>
    <col min="2" max="5" width="3.88671875" style="177" customWidth="1"/>
    <col min="6" max="6" width="3.88671875" style="110" customWidth="1"/>
  </cols>
  <sheetData>
    <row r="1" spans="2:67" x14ac:dyDescent="0.25">
      <c r="G1" s="178"/>
      <c r="H1" s="55"/>
      <c r="I1" s="55"/>
      <c r="J1" s="55"/>
      <c r="K1" s="55"/>
      <c r="L1" s="55"/>
      <c r="M1" s="55"/>
      <c r="N1" s="55"/>
    </row>
    <row r="2" spans="2:67" x14ac:dyDescent="0.25">
      <c r="G2" s="55" t="s">
        <v>1674</v>
      </c>
      <c r="H2" s="55"/>
      <c r="I2" s="55"/>
      <c r="J2" s="55"/>
      <c r="K2" s="55"/>
      <c r="L2" s="55"/>
      <c r="M2" s="55"/>
      <c r="N2" s="55"/>
    </row>
    <row r="3" spans="2:67" x14ac:dyDescent="0.25">
      <c r="B3" s="111"/>
      <c r="C3" s="111"/>
      <c r="D3" s="111"/>
      <c r="E3" s="111"/>
      <c r="G3" s="55"/>
      <c r="H3" s="55"/>
      <c r="I3" s="55"/>
      <c r="J3" s="55"/>
      <c r="K3" s="55"/>
      <c r="L3" s="55"/>
      <c r="M3" s="55"/>
      <c r="N3" s="55"/>
    </row>
    <row r="4" spans="2:67" x14ac:dyDescent="0.25">
      <c r="B4" s="762" t="s">
        <v>79</v>
      </c>
      <c r="C4" s="761"/>
      <c r="D4" s="761"/>
      <c r="E4" s="761"/>
      <c r="G4" s="55"/>
      <c r="H4" s="55"/>
      <c r="I4" s="55"/>
      <c r="J4" s="55"/>
      <c r="K4" s="55"/>
      <c r="L4" s="55"/>
      <c r="M4" s="55"/>
      <c r="N4" s="55"/>
    </row>
    <row r="5" spans="2:67" x14ac:dyDescent="0.25">
      <c r="B5" s="111"/>
      <c r="C5" s="111"/>
      <c r="D5" s="111"/>
      <c r="E5" s="111"/>
      <c r="G5" s="55"/>
      <c r="H5" s="55"/>
      <c r="I5" s="55"/>
      <c r="J5" s="55"/>
      <c r="K5" s="55"/>
      <c r="L5" s="55"/>
      <c r="M5" s="55"/>
      <c r="N5" s="55"/>
    </row>
    <row r="6" spans="2:67" x14ac:dyDescent="0.25">
      <c r="B6" s="762" t="s">
        <v>87</v>
      </c>
      <c r="C6" s="761"/>
      <c r="D6" s="761"/>
      <c r="E6" s="761"/>
      <c r="G6" s="55"/>
      <c r="H6" s="55"/>
      <c r="I6" s="55"/>
      <c r="J6" s="55"/>
      <c r="K6" s="55"/>
      <c r="L6" s="55"/>
      <c r="M6" s="55"/>
      <c r="N6" s="55"/>
    </row>
    <row r="7" spans="2:67" x14ac:dyDescent="0.25">
      <c r="B7" s="111"/>
      <c r="C7" s="111"/>
      <c r="D7" s="111"/>
      <c r="E7" s="111"/>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58"/>
      <c r="AU7" s="58"/>
      <c r="AV7" s="58"/>
      <c r="AW7" s="58"/>
      <c r="AX7" s="58"/>
      <c r="AY7" s="58"/>
      <c r="AZ7" s="58"/>
      <c r="BA7" s="58"/>
      <c r="BB7" s="58"/>
      <c r="BC7" s="58"/>
      <c r="BD7" s="58"/>
      <c r="BE7" s="58"/>
      <c r="BF7" s="58"/>
      <c r="BG7" s="58"/>
      <c r="BH7" s="58"/>
      <c r="BI7" s="58"/>
      <c r="BJ7" s="58"/>
      <c r="BK7" s="58"/>
      <c r="BL7" s="58"/>
      <c r="BM7" s="58"/>
      <c r="BN7" s="58"/>
      <c r="BO7" s="58"/>
    </row>
    <row r="8" spans="2:67" x14ac:dyDescent="0.25">
      <c r="B8" s="762" t="s">
        <v>94</v>
      </c>
      <c r="C8" s="761"/>
      <c r="D8" s="761"/>
      <c r="E8" s="761"/>
      <c r="G8" s="55"/>
      <c r="H8" s="55"/>
      <c r="I8" s="55"/>
      <c r="J8" s="55"/>
      <c r="K8" s="55"/>
      <c r="L8" s="55"/>
      <c r="M8" s="55"/>
      <c r="N8" s="55"/>
    </row>
    <row r="9" spans="2:67" ht="14.4" customHeight="1" x14ac:dyDescent="0.25">
      <c r="B9" s="111"/>
      <c r="C9" s="111"/>
      <c r="D9" s="111"/>
      <c r="E9" s="111"/>
      <c r="G9" s="999" t="str">
        <f>"Rincian "&amp;'E-1'!G9&amp;" "&amp;'E-1-1'!M26</f>
        <v>Rincian Biaya Gaji, Upah, Bonus, Honorarium, THR, Dsb Berdasarkan Bahan Bukti Pidana</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303"/>
    </row>
    <row r="10" spans="2:67" x14ac:dyDescent="0.25">
      <c r="B10" s="762" t="s">
        <v>101</v>
      </c>
      <c r="C10" s="761"/>
      <c r="D10" s="761"/>
      <c r="E10" s="761"/>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304"/>
    </row>
    <row r="11" spans="2:67"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305"/>
    </row>
    <row r="12" spans="2:67" x14ac:dyDescent="0.25">
      <c r="B12" s="762" t="s">
        <v>106</v>
      </c>
      <c r="C12" s="761"/>
      <c r="D12" s="761"/>
      <c r="E12" s="761"/>
      <c r="G12" s="254"/>
      <c r="H12" s="254"/>
      <c r="I12" s="254"/>
      <c r="J12" s="254"/>
      <c r="K12" s="254"/>
      <c r="L12" s="254"/>
      <c r="M12" s="254"/>
      <c r="N12" s="254"/>
    </row>
    <row r="13" spans="2:67" ht="14.25" customHeight="1" x14ac:dyDescent="0.25">
      <c r="B13" s="962" t="str">
        <f>HYPERLINK("#'"&amp;'EWS DIRECTORY'!$J$114&amp;"'!A1",'EWS DIRECTORY'!$J$114)</f>
        <v>E-1</v>
      </c>
      <c r="C13" s="761"/>
      <c r="D13" s="761"/>
      <c r="E13" s="761"/>
      <c r="G13" s="55" t="s">
        <v>1680</v>
      </c>
      <c r="H13" s="55"/>
      <c r="I13" s="254"/>
      <c r="J13" s="254"/>
      <c r="K13" s="254"/>
      <c r="L13" s="254"/>
      <c r="M13" s="254"/>
      <c r="N13" s="254"/>
    </row>
    <row r="14" spans="2:67" x14ac:dyDescent="0.25">
      <c r="B14" s="931" t="str">
        <f>HYPERLINK("#'"&amp;'EWS DIRECTORY'!$J$115&amp;"'!A1",'EWS DIRECTORY'!$J$115)</f>
        <v>E-1-1</v>
      </c>
      <c r="C14" s="761"/>
      <c r="D14" s="761"/>
      <c r="E14" s="761"/>
      <c r="G14" s="55" t="s">
        <v>1681</v>
      </c>
      <c r="H14" s="55"/>
      <c r="I14" s="55"/>
      <c r="J14" s="254"/>
      <c r="K14" s="254"/>
      <c r="L14" s="254"/>
      <c r="M14" s="254"/>
      <c r="N14" s="254"/>
    </row>
    <row r="15" spans="2:67" ht="14.25" customHeight="1" x14ac:dyDescent="0.25">
      <c r="B15" s="929" t="str">
        <f>HYPERLINK("#'"&amp;'EWS DIRECTORY'!$J$116&amp;"'!A1",'EWS DIRECTORY'!$J$116)</f>
        <v>E-1-1-1</v>
      </c>
      <c r="C15" s="761"/>
      <c r="D15" s="761"/>
      <c r="E15" s="761"/>
      <c r="G15" s="55" t="s">
        <v>1744</v>
      </c>
      <c r="H15" s="55"/>
      <c r="I15" s="55" t="s">
        <v>1744</v>
      </c>
      <c r="J15" s="254"/>
      <c r="K15" s="254"/>
      <c r="L15" s="254"/>
      <c r="M15" s="254"/>
      <c r="N15" s="254"/>
    </row>
    <row r="16" spans="2:67" ht="14.25" customHeight="1" x14ac:dyDescent="0.25">
      <c r="B16" s="929" t="str">
        <f>HYPERLINK("#'"&amp;'EWS DIRECTORY'!$J$117&amp;"'!A1",'EWS DIRECTORY'!$J$117)</f>
        <v>E-1-1-2</v>
      </c>
      <c r="C16" s="761"/>
      <c r="D16" s="761"/>
      <c r="E16" s="761"/>
    </row>
    <row r="17" spans="2:42" x14ac:dyDescent="0.25">
      <c r="B17" s="929" t="str">
        <f>HYPERLINK("#'"&amp;'EWS DIRECTORY'!$J$118&amp;"'!A1",'EWS DIRECTORY'!$J$118)</f>
        <v>E-1-1-3</v>
      </c>
      <c r="C17" s="761"/>
      <c r="D17" s="761"/>
      <c r="E17" s="761"/>
      <c r="G17" s="55" t="s">
        <v>1798</v>
      </c>
    </row>
    <row r="18" spans="2:42" ht="14.25" customHeight="1" x14ac:dyDescent="0.25">
      <c r="B18" s="929" t="str">
        <f>HYPERLINK("#'"&amp;'EWS DIRECTORY'!$J$119&amp;"'!A1",'EWS DIRECTORY'!$J$119)</f>
        <v>E-1-1-4</v>
      </c>
      <c r="C18" s="761"/>
      <c r="D18" s="761"/>
      <c r="E18" s="761"/>
      <c r="G18" s="55"/>
    </row>
    <row r="19" spans="2:42" ht="12.75" customHeight="1" x14ac:dyDescent="0.25">
      <c r="B19" s="927" t="str">
        <f>HYPERLINK("#'"&amp;'EWS DIRECTORY'!$J$120&amp;"'!A1",'EWS DIRECTORY'!$J$120)</f>
        <v>E-1-1-5</v>
      </c>
      <c r="C19" s="761"/>
      <c r="D19" s="761"/>
      <c r="E19" s="761"/>
      <c r="G19" s="55"/>
      <c r="H19" s="1116" t="s">
        <v>1445</v>
      </c>
      <c r="I19" s="825"/>
      <c r="J19" s="1116" t="s">
        <v>1452</v>
      </c>
      <c r="K19" s="824"/>
      <c r="L19" s="824"/>
      <c r="M19" s="824"/>
      <c r="N19" s="824"/>
      <c r="O19" s="825"/>
      <c r="P19" s="1116" t="s">
        <v>1915</v>
      </c>
      <c r="Q19" s="824"/>
      <c r="R19" s="824"/>
      <c r="S19" s="824"/>
      <c r="T19" s="824"/>
      <c r="U19" s="825"/>
      <c r="V19" s="1116" t="s">
        <v>1916</v>
      </c>
      <c r="W19" s="824"/>
      <c r="X19" s="824"/>
      <c r="Y19" s="824"/>
      <c r="Z19" s="824"/>
      <c r="AA19" s="824"/>
      <c r="AB19" s="824"/>
      <c r="AC19" s="824"/>
      <c r="AD19" s="824"/>
      <c r="AE19" s="824"/>
      <c r="AF19" s="824"/>
      <c r="AG19" s="824"/>
      <c r="AH19" s="824"/>
      <c r="AI19" s="824"/>
      <c r="AJ19" s="824"/>
      <c r="AK19" s="825"/>
      <c r="AL19" s="1120" t="s">
        <v>1481</v>
      </c>
      <c r="AM19" s="1121"/>
      <c r="AN19" s="1121"/>
      <c r="AO19" s="1121"/>
      <c r="AP19" s="1122"/>
    </row>
    <row r="20" spans="2:42" ht="14.25" customHeight="1" x14ac:dyDescent="0.25">
      <c r="B20" s="929" t="str">
        <f>HYPERLINK("#'"&amp;'EWS DIRECTORY'!$J$121&amp;"'!A1",'EWS DIRECTORY'!$J$121)</f>
        <v>E-1-1-6</v>
      </c>
      <c r="C20" s="761"/>
      <c r="D20" s="761"/>
      <c r="E20" s="761"/>
      <c r="G20" s="55"/>
      <c r="H20" s="1117"/>
      <c r="I20" s="825"/>
      <c r="J20" s="1119"/>
      <c r="K20" s="824"/>
      <c r="L20" s="824"/>
      <c r="M20" s="824"/>
      <c r="N20" s="824"/>
      <c r="O20" s="825"/>
      <c r="P20" s="1117"/>
      <c r="Q20" s="824"/>
      <c r="R20" s="824"/>
      <c r="S20" s="824"/>
      <c r="T20" s="824"/>
      <c r="U20" s="825"/>
      <c r="V20" s="1117"/>
      <c r="W20" s="824"/>
      <c r="X20" s="824"/>
      <c r="Y20" s="824"/>
      <c r="Z20" s="824"/>
      <c r="AA20" s="824"/>
      <c r="AB20" s="824"/>
      <c r="AC20" s="824"/>
      <c r="AD20" s="824"/>
      <c r="AE20" s="824"/>
      <c r="AF20" s="824"/>
      <c r="AG20" s="824"/>
      <c r="AH20" s="824"/>
      <c r="AI20" s="824"/>
      <c r="AJ20" s="824"/>
      <c r="AK20" s="825"/>
      <c r="AL20" s="1063"/>
      <c r="AM20" s="764"/>
      <c r="AN20" s="764"/>
      <c r="AO20" s="764"/>
      <c r="AP20" s="765"/>
    </row>
    <row r="21" spans="2:42" ht="14.25" customHeight="1" x14ac:dyDescent="0.25">
      <c r="G21" s="55"/>
      <c r="H21" s="1117"/>
      <c r="I21" s="825"/>
      <c r="J21" s="1119"/>
      <c r="K21" s="824"/>
      <c r="L21" s="824"/>
      <c r="M21" s="824"/>
      <c r="N21" s="824"/>
      <c r="O21" s="825"/>
      <c r="P21" s="1117"/>
      <c r="Q21" s="824"/>
      <c r="R21" s="824"/>
      <c r="S21" s="824"/>
      <c r="T21" s="824"/>
      <c r="U21" s="825"/>
      <c r="V21" s="1117"/>
      <c r="W21" s="824"/>
      <c r="X21" s="824"/>
      <c r="Y21" s="824"/>
      <c r="Z21" s="824"/>
      <c r="AA21" s="824"/>
      <c r="AB21" s="824"/>
      <c r="AC21" s="824"/>
      <c r="AD21" s="824"/>
      <c r="AE21" s="824"/>
      <c r="AF21" s="824"/>
      <c r="AG21" s="824"/>
      <c r="AH21" s="824"/>
      <c r="AI21" s="824"/>
      <c r="AJ21" s="824"/>
      <c r="AK21" s="825"/>
      <c r="AL21" s="1063"/>
      <c r="AM21" s="764"/>
      <c r="AN21" s="764"/>
      <c r="AO21" s="764"/>
      <c r="AP21" s="765"/>
    </row>
    <row r="22" spans="2:42" ht="14.25" customHeight="1" x14ac:dyDescent="0.25">
      <c r="G22" s="55"/>
      <c r="H22" s="1117"/>
      <c r="I22" s="825"/>
      <c r="J22" s="1119"/>
      <c r="K22" s="824"/>
      <c r="L22" s="824"/>
      <c r="M22" s="824"/>
      <c r="N22" s="824"/>
      <c r="O22" s="825"/>
      <c r="P22" s="1117"/>
      <c r="Q22" s="824"/>
      <c r="R22" s="824"/>
      <c r="S22" s="824"/>
      <c r="T22" s="824"/>
      <c r="U22" s="825"/>
      <c r="V22" s="1117"/>
      <c r="W22" s="824"/>
      <c r="X22" s="824"/>
      <c r="Y22" s="824"/>
      <c r="Z22" s="824"/>
      <c r="AA22" s="824"/>
      <c r="AB22" s="824"/>
      <c r="AC22" s="824"/>
      <c r="AD22" s="824"/>
      <c r="AE22" s="824"/>
      <c r="AF22" s="824"/>
      <c r="AG22" s="824"/>
      <c r="AH22" s="824"/>
      <c r="AI22" s="824"/>
      <c r="AJ22" s="824"/>
      <c r="AK22" s="825"/>
      <c r="AL22" s="1063"/>
      <c r="AM22" s="764"/>
      <c r="AN22" s="764"/>
      <c r="AO22" s="764"/>
      <c r="AP22" s="765"/>
    </row>
    <row r="23" spans="2:42" ht="14.25" customHeight="1" x14ac:dyDescent="0.25">
      <c r="G23" s="55"/>
      <c r="H23" s="1117"/>
      <c r="I23" s="825"/>
      <c r="J23" s="1119"/>
      <c r="K23" s="824"/>
      <c r="L23" s="824"/>
      <c r="M23" s="824"/>
      <c r="N23" s="824"/>
      <c r="O23" s="825"/>
      <c r="P23" s="1117"/>
      <c r="Q23" s="824"/>
      <c r="R23" s="824"/>
      <c r="S23" s="824"/>
      <c r="T23" s="824"/>
      <c r="U23" s="825"/>
      <c r="V23" s="1117"/>
      <c r="W23" s="824"/>
      <c r="X23" s="824"/>
      <c r="Y23" s="824"/>
      <c r="Z23" s="824"/>
      <c r="AA23" s="824"/>
      <c r="AB23" s="824"/>
      <c r="AC23" s="824"/>
      <c r="AD23" s="824"/>
      <c r="AE23" s="824"/>
      <c r="AF23" s="824"/>
      <c r="AG23" s="824"/>
      <c r="AH23" s="824"/>
      <c r="AI23" s="824"/>
      <c r="AJ23" s="824"/>
      <c r="AK23" s="825"/>
      <c r="AL23" s="1063"/>
      <c r="AM23" s="764"/>
      <c r="AN23" s="764"/>
      <c r="AO23" s="764"/>
      <c r="AP23" s="765"/>
    </row>
    <row r="24" spans="2:42" ht="14.25" customHeight="1" x14ac:dyDescent="0.25">
      <c r="G24" s="55"/>
      <c r="H24" s="1117"/>
      <c r="I24" s="825"/>
      <c r="J24" s="1119"/>
      <c r="K24" s="824"/>
      <c r="L24" s="824"/>
      <c r="M24" s="824"/>
      <c r="N24" s="824"/>
      <c r="O24" s="825"/>
      <c r="P24" s="1117"/>
      <c r="Q24" s="824"/>
      <c r="R24" s="824"/>
      <c r="S24" s="824"/>
      <c r="T24" s="824"/>
      <c r="U24" s="825"/>
      <c r="V24" s="1117"/>
      <c r="W24" s="824"/>
      <c r="X24" s="824"/>
      <c r="Y24" s="824"/>
      <c r="Z24" s="824"/>
      <c r="AA24" s="824"/>
      <c r="AB24" s="824"/>
      <c r="AC24" s="824"/>
      <c r="AD24" s="824"/>
      <c r="AE24" s="824"/>
      <c r="AF24" s="824"/>
      <c r="AG24" s="824"/>
      <c r="AH24" s="824"/>
      <c r="AI24" s="824"/>
      <c r="AJ24" s="824"/>
      <c r="AK24" s="825"/>
      <c r="AL24" s="1063"/>
      <c r="AM24" s="764"/>
      <c r="AN24" s="764"/>
      <c r="AO24" s="764"/>
      <c r="AP24" s="765"/>
    </row>
    <row r="25" spans="2:42" ht="14.25" customHeight="1" x14ac:dyDescent="0.25">
      <c r="G25" s="55"/>
      <c r="H25" s="1117"/>
      <c r="I25" s="825"/>
      <c r="J25" s="1119"/>
      <c r="K25" s="824"/>
      <c r="L25" s="824"/>
      <c r="M25" s="824"/>
      <c r="N25" s="824"/>
      <c r="O25" s="825"/>
      <c r="P25" s="1117"/>
      <c r="Q25" s="824"/>
      <c r="R25" s="824"/>
      <c r="S25" s="824"/>
      <c r="T25" s="824"/>
      <c r="U25" s="825"/>
      <c r="V25" s="1117"/>
      <c r="W25" s="824"/>
      <c r="X25" s="824"/>
      <c r="Y25" s="824"/>
      <c r="Z25" s="824"/>
      <c r="AA25" s="824"/>
      <c r="AB25" s="824"/>
      <c r="AC25" s="824"/>
      <c r="AD25" s="824"/>
      <c r="AE25" s="824"/>
      <c r="AF25" s="824"/>
      <c r="AG25" s="824"/>
      <c r="AH25" s="824"/>
      <c r="AI25" s="824"/>
      <c r="AJ25" s="824"/>
      <c r="AK25" s="825"/>
      <c r="AL25" s="1063"/>
      <c r="AM25" s="764"/>
      <c r="AN25" s="764"/>
      <c r="AO25" s="764"/>
      <c r="AP25" s="765"/>
    </row>
    <row r="26" spans="2:42" ht="14.25" customHeight="1" x14ac:dyDescent="0.25">
      <c r="G26" s="55"/>
      <c r="H26" s="1117"/>
      <c r="I26" s="825"/>
      <c r="J26" s="1119"/>
      <c r="K26" s="824"/>
      <c r="L26" s="824"/>
      <c r="M26" s="824"/>
      <c r="N26" s="824"/>
      <c r="O26" s="825"/>
      <c r="P26" s="1117"/>
      <c r="Q26" s="824"/>
      <c r="R26" s="824"/>
      <c r="S26" s="824"/>
      <c r="T26" s="824"/>
      <c r="U26" s="825"/>
      <c r="V26" s="1117"/>
      <c r="W26" s="824"/>
      <c r="X26" s="824"/>
      <c r="Y26" s="824"/>
      <c r="Z26" s="824"/>
      <c r="AA26" s="824"/>
      <c r="AB26" s="824"/>
      <c r="AC26" s="824"/>
      <c r="AD26" s="824"/>
      <c r="AE26" s="824"/>
      <c r="AF26" s="824"/>
      <c r="AG26" s="824"/>
      <c r="AH26" s="824"/>
      <c r="AI26" s="824"/>
      <c r="AJ26" s="824"/>
      <c r="AK26" s="825"/>
      <c r="AL26" s="1063"/>
      <c r="AM26" s="764"/>
      <c r="AN26" s="764"/>
      <c r="AO26" s="764"/>
      <c r="AP26" s="765"/>
    </row>
    <row r="27" spans="2:42" x14ac:dyDescent="0.25">
      <c r="H27" s="1117"/>
      <c r="I27" s="825"/>
      <c r="J27" s="1119"/>
      <c r="K27" s="824"/>
      <c r="L27" s="824"/>
      <c r="M27" s="824"/>
      <c r="N27" s="824"/>
      <c r="O27" s="825"/>
      <c r="P27" s="1117"/>
      <c r="Q27" s="824"/>
      <c r="R27" s="824"/>
      <c r="S27" s="824"/>
      <c r="T27" s="824"/>
      <c r="U27" s="825"/>
      <c r="V27" s="1117"/>
      <c r="W27" s="824"/>
      <c r="X27" s="824"/>
      <c r="Y27" s="824"/>
      <c r="Z27" s="824"/>
      <c r="AA27" s="824"/>
      <c r="AB27" s="824"/>
      <c r="AC27" s="824"/>
      <c r="AD27" s="824"/>
      <c r="AE27" s="824"/>
      <c r="AF27" s="824"/>
      <c r="AG27" s="824"/>
      <c r="AH27" s="824"/>
      <c r="AI27" s="824"/>
      <c r="AJ27" s="824"/>
      <c r="AK27" s="825"/>
      <c r="AL27" s="1063"/>
      <c r="AM27" s="764"/>
      <c r="AN27" s="764"/>
      <c r="AO27" s="764"/>
      <c r="AP27" s="765"/>
    </row>
    <row r="28" spans="2:42" x14ac:dyDescent="0.25">
      <c r="B28" s="760"/>
      <c r="C28" s="761"/>
      <c r="D28" s="761"/>
      <c r="E28" s="761"/>
      <c r="H28" s="1117"/>
      <c r="I28" s="825"/>
      <c r="J28" s="1119"/>
      <c r="K28" s="824"/>
      <c r="L28" s="824"/>
      <c r="M28" s="824"/>
      <c r="N28" s="824"/>
      <c r="O28" s="825"/>
      <c r="P28" s="1117"/>
      <c r="Q28" s="824"/>
      <c r="R28" s="824"/>
      <c r="S28" s="824"/>
      <c r="T28" s="824"/>
      <c r="U28" s="825"/>
      <c r="V28" s="1117"/>
      <c r="W28" s="824"/>
      <c r="X28" s="824"/>
      <c r="Y28" s="824"/>
      <c r="Z28" s="824"/>
      <c r="AA28" s="824"/>
      <c r="AB28" s="824"/>
      <c r="AC28" s="824"/>
      <c r="AD28" s="824"/>
      <c r="AE28" s="824"/>
      <c r="AF28" s="824"/>
      <c r="AG28" s="824"/>
      <c r="AH28" s="824"/>
      <c r="AI28" s="824"/>
      <c r="AJ28" s="824"/>
      <c r="AK28" s="825"/>
      <c r="AL28" s="1063"/>
      <c r="AM28" s="764"/>
      <c r="AN28" s="764"/>
      <c r="AO28" s="764"/>
      <c r="AP28" s="765"/>
    </row>
    <row r="29" spans="2:42" x14ac:dyDescent="0.25">
      <c r="H29" s="1117"/>
      <c r="I29" s="825"/>
      <c r="J29" s="1119"/>
      <c r="K29" s="824"/>
      <c r="L29" s="824"/>
      <c r="M29" s="824"/>
      <c r="N29" s="824"/>
      <c r="O29" s="825"/>
      <c r="P29" s="1117"/>
      <c r="Q29" s="824"/>
      <c r="R29" s="824"/>
      <c r="S29" s="824"/>
      <c r="T29" s="824"/>
      <c r="U29" s="825"/>
      <c r="V29" s="1117"/>
      <c r="W29" s="824"/>
      <c r="X29" s="824"/>
      <c r="Y29" s="824"/>
      <c r="Z29" s="824"/>
      <c r="AA29" s="824"/>
      <c r="AB29" s="824"/>
      <c r="AC29" s="824"/>
      <c r="AD29" s="824"/>
      <c r="AE29" s="824"/>
      <c r="AF29" s="824"/>
      <c r="AG29" s="824"/>
      <c r="AH29" s="824"/>
      <c r="AI29" s="824"/>
      <c r="AJ29" s="824"/>
      <c r="AK29" s="825"/>
      <c r="AL29" s="1063"/>
      <c r="AM29" s="764"/>
      <c r="AN29" s="764"/>
      <c r="AO29" s="764"/>
      <c r="AP29" s="765"/>
    </row>
    <row r="30" spans="2:42" x14ac:dyDescent="0.25">
      <c r="B30" s="760"/>
      <c r="C30" s="761"/>
      <c r="D30" s="761"/>
      <c r="E30" s="761"/>
      <c r="H30" s="1117"/>
      <c r="I30" s="825"/>
      <c r="J30" s="1119"/>
      <c r="K30" s="824"/>
      <c r="L30" s="824"/>
      <c r="M30" s="824"/>
      <c r="N30" s="824"/>
      <c r="O30" s="825"/>
      <c r="P30" s="1117"/>
      <c r="Q30" s="824"/>
      <c r="R30" s="824"/>
      <c r="S30" s="824"/>
      <c r="T30" s="824"/>
      <c r="U30" s="825"/>
      <c r="V30" s="1117"/>
      <c r="W30" s="824"/>
      <c r="X30" s="824"/>
      <c r="Y30" s="824"/>
      <c r="Z30" s="824"/>
      <c r="AA30" s="824"/>
      <c r="AB30" s="824"/>
      <c r="AC30" s="824"/>
      <c r="AD30" s="824"/>
      <c r="AE30" s="824"/>
      <c r="AF30" s="824"/>
      <c r="AG30" s="824"/>
      <c r="AH30" s="824"/>
      <c r="AI30" s="824"/>
      <c r="AJ30" s="824"/>
      <c r="AK30" s="825"/>
      <c r="AL30" s="1063"/>
      <c r="AM30" s="764"/>
      <c r="AN30" s="764"/>
      <c r="AO30" s="764"/>
      <c r="AP30" s="765"/>
    </row>
    <row r="31" spans="2:42" x14ac:dyDescent="0.25">
      <c r="H31" s="1117"/>
      <c r="I31" s="825"/>
      <c r="J31" s="1119"/>
      <c r="K31" s="824"/>
      <c r="L31" s="824"/>
      <c r="M31" s="824"/>
      <c r="N31" s="824"/>
      <c r="O31" s="825"/>
      <c r="P31" s="1117"/>
      <c r="Q31" s="824"/>
      <c r="R31" s="824"/>
      <c r="S31" s="824"/>
      <c r="T31" s="824"/>
      <c r="U31" s="825"/>
      <c r="V31" s="1117"/>
      <c r="W31" s="824"/>
      <c r="X31" s="824"/>
      <c r="Y31" s="824"/>
      <c r="Z31" s="824"/>
      <c r="AA31" s="824"/>
      <c r="AB31" s="824"/>
      <c r="AC31" s="824"/>
      <c r="AD31" s="824"/>
      <c r="AE31" s="824"/>
      <c r="AF31" s="824"/>
      <c r="AG31" s="824"/>
      <c r="AH31" s="824"/>
      <c r="AI31" s="824"/>
      <c r="AJ31" s="824"/>
      <c r="AK31" s="825"/>
      <c r="AL31" s="1063"/>
      <c r="AM31" s="764"/>
      <c r="AN31" s="764"/>
      <c r="AO31" s="764"/>
      <c r="AP31" s="765"/>
    </row>
    <row r="32" spans="2:42" x14ac:dyDescent="0.25">
      <c r="B32" s="760"/>
      <c r="C32" s="761"/>
      <c r="D32" s="761"/>
      <c r="E32" s="761"/>
      <c r="H32" s="1117"/>
      <c r="I32" s="825"/>
      <c r="J32" s="1119"/>
      <c r="K32" s="824"/>
      <c r="L32" s="824"/>
      <c r="M32" s="824"/>
      <c r="N32" s="824"/>
      <c r="O32" s="825"/>
      <c r="P32" s="1117"/>
      <c r="Q32" s="824"/>
      <c r="R32" s="824"/>
      <c r="S32" s="824"/>
      <c r="T32" s="824"/>
      <c r="U32" s="825"/>
      <c r="V32" s="1117"/>
      <c r="W32" s="824"/>
      <c r="X32" s="824"/>
      <c r="Y32" s="824"/>
      <c r="Z32" s="824"/>
      <c r="AA32" s="824"/>
      <c r="AB32" s="824"/>
      <c r="AC32" s="824"/>
      <c r="AD32" s="824"/>
      <c r="AE32" s="824"/>
      <c r="AF32" s="824"/>
      <c r="AG32" s="824"/>
      <c r="AH32" s="824"/>
      <c r="AI32" s="824"/>
      <c r="AJ32" s="824"/>
      <c r="AK32" s="825"/>
      <c r="AL32" s="1063"/>
      <c r="AM32" s="764"/>
      <c r="AN32" s="764"/>
      <c r="AO32" s="764"/>
      <c r="AP32" s="765"/>
    </row>
    <row r="33" spans="2:43" x14ac:dyDescent="0.25">
      <c r="H33" s="1117"/>
      <c r="I33" s="825"/>
      <c r="J33" s="1119"/>
      <c r="K33" s="824"/>
      <c r="L33" s="824"/>
      <c r="M33" s="824"/>
      <c r="N33" s="824"/>
      <c r="O33" s="825"/>
      <c r="P33" s="1117"/>
      <c r="Q33" s="824"/>
      <c r="R33" s="824"/>
      <c r="S33" s="824"/>
      <c r="T33" s="824"/>
      <c r="U33" s="825"/>
      <c r="V33" s="1117"/>
      <c r="W33" s="824"/>
      <c r="X33" s="824"/>
      <c r="Y33" s="824"/>
      <c r="Z33" s="824"/>
      <c r="AA33" s="824"/>
      <c r="AB33" s="824"/>
      <c r="AC33" s="824"/>
      <c r="AD33" s="824"/>
      <c r="AE33" s="824"/>
      <c r="AF33" s="824"/>
      <c r="AG33" s="824"/>
      <c r="AH33" s="824"/>
      <c r="AI33" s="824"/>
      <c r="AJ33" s="824"/>
      <c r="AK33" s="825"/>
      <c r="AL33" s="1063"/>
      <c r="AM33" s="764"/>
      <c r="AN33" s="764"/>
      <c r="AO33" s="764"/>
      <c r="AP33" s="765"/>
    </row>
    <row r="34" spans="2:43" x14ac:dyDescent="0.25">
      <c r="B34" s="760"/>
      <c r="C34" s="761"/>
      <c r="D34" s="761"/>
      <c r="E34" s="761"/>
      <c r="H34" s="113"/>
      <c r="I34" s="114"/>
      <c r="J34" s="1161"/>
      <c r="K34" s="824"/>
      <c r="L34" s="824"/>
      <c r="M34" s="824"/>
      <c r="N34" s="824"/>
      <c r="O34" s="825"/>
      <c r="P34" s="1159"/>
      <c r="Q34" s="824"/>
      <c r="R34" s="824"/>
      <c r="S34" s="824"/>
      <c r="T34" s="824"/>
      <c r="U34" s="825"/>
      <c r="V34" s="1160"/>
      <c r="W34" s="824"/>
      <c r="X34" s="824"/>
      <c r="Y34" s="824"/>
      <c r="Z34" s="824"/>
      <c r="AA34" s="824"/>
      <c r="AB34" s="824"/>
      <c r="AC34" s="824"/>
      <c r="AD34" s="824"/>
      <c r="AE34" s="824"/>
      <c r="AF34" s="824"/>
      <c r="AG34" s="824"/>
      <c r="AH34" s="824"/>
      <c r="AI34" s="824"/>
      <c r="AJ34" s="824"/>
      <c r="AK34" s="1124"/>
      <c r="AL34" s="1065"/>
      <c r="AM34" s="764"/>
      <c r="AN34" s="764"/>
      <c r="AO34" s="764"/>
      <c r="AP34" s="765"/>
    </row>
    <row r="35" spans="2:43" x14ac:dyDescent="0.25">
      <c r="H35" s="1123" t="s">
        <v>1804</v>
      </c>
      <c r="I35" s="824"/>
      <c r="J35" s="824"/>
      <c r="K35" s="824"/>
      <c r="L35" s="824"/>
      <c r="M35" s="824"/>
      <c r="N35" s="824"/>
      <c r="O35" s="824"/>
      <c r="P35" s="824"/>
      <c r="Q35" s="824"/>
      <c r="R35" s="824"/>
      <c r="S35" s="824"/>
      <c r="T35" s="824"/>
      <c r="U35" s="824"/>
      <c r="V35" s="824"/>
      <c r="W35" s="824"/>
      <c r="X35" s="824"/>
      <c r="Y35" s="824"/>
      <c r="Z35" s="824"/>
      <c r="AA35" s="824"/>
      <c r="AB35" s="824"/>
      <c r="AC35" s="824"/>
      <c r="AD35" s="824"/>
      <c r="AE35" s="824"/>
      <c r="AF35" s="824"/>
      <c r="AG35" s="824"/>
      <c r="AH35" s="824"/>
      <c r="AI35" s="824"/>
      <c r="AJ35" s="824"/>
      <c r="AK35" s="1124"/>
      <c r="AL35" s="1063">
        <f>SUM(AL20:AP34)</f>
        <v>0</v>
      </c>
      <c r="AM35" s="764"/>
      <c r="AN35" s="764"/>
      <c r="AO35" s="764"/>
      <c r="AP35" s="765"/>
    </row>
    <row r="36" spans="2:43" x14ac:dyDescent="0.25">
      <c r="B36" s="760"/>
      <c r="C36" s="761"/>
      <c r="D36" s="761"/>
      <c r="E36" s="761"/>
    </row>
    <row r="37" spans="2:43" x14ac:dyDescent="0.25">
      <c r="H37" s="976" t="s">
        <v>1795</v>
      </c>
      <c r="I37" s="824"/>
      <c r="J37" s="824"/>
      <c r="K37" s="824"/>
      <c r="L37" s="824"/>
      <c r="M37" s="824"/>
      <c r="N37" s="824"/>
      <c r="O37" s="824"/>
      <c r="P37" s="824"/>
      <c r="Q37" s="824"/>
      <c r="R37" s="824"/>
      <c r="S37" s="824"/>
      <c r="T37" s="824"/>
      <c r="U37" s="824"/>
      <c r="V37" s="824"/>
      <c r="W37" s="824"/>
      <c r="X37" s="824"/>
      <c r="Y37" s="825"/>
      <c r="Z37" s="976" t="s">
        <v>1796</v>
      </c>
      <c r="AA37" s="824"/>
      <c r="AB37" s="824"/>
      <c r="AC37" s="824"/>
      <c r="AD37" s="824"/>
      <c r="AE37" s="824"/>
      <c r="AF37" s="824"/>
      <c r="AG37" s="824"/>
      <c r="AH37" s="824"/>
      <c r="AI37" s="824"/>
      <c r="AJ37" s="824"/>
      <c r="AK37" s="824"/>
      <c r="AL37" s="824"/>
      <c r="AM37" s="824"/>
      <c r="AN37" s="824"/>
      <c r="AO37" s="824"/>
      <c r="AP37" s="824"/>
      <c r="AQ37" s="825"/>
    </row>
    <row r="38" spans="2:43" x14ac:dyDescent="0.25">
      <c r="H38" s="257" t="s">
        <v>796</v>
      </c>
      <c r="I38" s="258"/>
      <c r="J38" s="258"/>
      <c r="K38" s="258"/>
      <c r="L38" s="258"/>
      <c r="M38" s="258"/>
      <c r="N38" s="258"/>
      <c r="O38" s="258"/>
      <c r="P38" s="258"/>
      <c r="Q38" s="259"/>
      <c r="R38" s="257" t="s">
        <v>1511</v>
      </c>
      <c r="S38" s="258"/>
      <c r="T38" s="258"/>
      <c r="U38" s="259"/>
      <c r="V38" s="257" t="s">
        <v>1510</v>
      </c>
      <c r="W38" s="258"/>
      <c r="X38" s="258"/>
      <c r="Y38" s="259"/>
      <c r="Z38" s="257" t="s">
        <v>796</v>
      </c>
      <c r="AA38" s="258"/>
      <c r="AB38" s="258"/>
      <c r="AC38" s="258"/>
      <c r="AD38" s="258"/>
      <c r="AE38" s="258"/>
      <c r="AF38" s="258"/>
      <c r="AG38" s="258"/>
      <c r="AH38" s="258"/>
      <c r="AI38" s="259"/>
      <c r="AJ38" s="257" t="s">
        <v>1511</v>
      </c>
      <c r="AK38" s="258"/>
      <c r="AL38" s="258"/>
      <c r="AM38" s="259"/>
      <c r="AN38" s="257" t="s">
        <v>1510</v>
      </c>
      <c r="AO38" s="258"/>
      <c r="AP38" s="258"/>
      <c r="AQ38" s="259"/>
    </row>
    <row r="39" spans="2:43" x14ac:dyDescent="0.25">
      <c r="H39" s="260"/>
      <c r="Q39" s="261"/>
      <c r="R39" s="260"/>
      <c r="U39" s="261"/>
      <c r="V39" s="260"/>
      <c r="Y39" s="261"/>
      <c r="Z39" s="260"/>
      <c r="AI39" s="261"/>
      <c r="AJ39" s="260"/>
      <c r="AM39" s="261"/>
      <c r="AN39" s="260"/>
      <c r="AQ39" s="261"/>
    </row>
    <row r="40" spans="2:43" x14ac:dyDescent="0.25">
      <c r="H40" s="260"/>
      <c r="Q40" s="261"/>
      <c r="R40" s="260"/>
      <c r="U40" s="261"/>
      <c r="V40" s="260"/>
      <c r="Y40" s="261"/>
      <c r="Z40" s="260"/>
      <c r="AI40" s="261"/>
      <c r="AJ40" s="260"/>
      <c r="AM40" s="261"/>
      <c r="AN40" s="260"/>
      <c r="AQ40" s="261"/>
    </row>
    <row r="41" spans="2:43" x14ac:dyDescent="0.25">
      <c r="H41" s="260"/>
      <c r="Q41" s="261"/>
      <c r="R41" s="260"/>
      <c r="U41" s="261"/>
      <c r="V41" s="260"/>
      <c r="Y41" s="261"/>
      <c r="Z41" s="260"/>
      <c r="AI41" s="261"/>
      <c r="AJ41" s="260"/>
      <c r="AM41" s="261"/>
      <c r="AN41" s="260"/>
      <c r="AQ41" s="261"/>
    </row>
    <row r="42" spans="2:43" x14ac:dyDescent="0.25">
      <c r="H42" s="260"/>
      <c r="Q42" s="261"/>
      <c r="R42" s="260"/>
      <c r="U42" s="261"/>
      <c r="V42" s="260"/>
      <c r="Y42" s="261"/>
      <c r="Z42" s="260"/>
      <c r="AI42" s="261"/>
      <c r="AJ42" s="260"/>
      <c r="AM42" s="261"/>
      <c r="AN42" s="260"/>
      <c r="AQ42" s="261"/>
    </row>
    <row r="43" spans="2:43" x14ac:dyDescent="0.25">
      <c r="H43" s="262"/>
      <c r="I43" s="263"/>
      <c r="J43" s="263"/>
      <c r="K43" s="263"/>
      <c r="L43" s="263"/>
      <c r="M43" s="263"/>
      <c r="N43" s="263"/>
      <c r="O43" s="263"/>
      <c r="P43" s="263"/>
      <c r="Q43" s="264"/>
      <c r="R43" s="262"/>
      <c r="S43" s="263"/>
      <c r="T43" s="263"/>
      <c r="U43" s="264"/>
      <c r="V43" s="262"/>
      <c r="W43" s="263"/>
      <c r="X43" s="263"/>
      <c r="Y43" s="264"/>
      <c r="Z43" s="262"/>
      <c r="AA43" s="263"/>
      <c r="AB43" s="263"/>
      <c r="AC43" s="263"/>
      <c r="AD43" s="263"/>
      <c r="AE43" s="263"/>
      <c r="AF43" s="263"/>
      <c r="AG43" s="263"/>
      <c r="AH43" s="263"/>
      <c r="AI43" s="264"/>
      <c r="AJ43" s="262"/>
      <c r="AK43" s="263"/>
      <c r="AL43" s="263"/>
      <c r="AM43" s="264"/>
      <c r="AN43" s="262"/>
      <c r="AO43" s="263"/>
      <c r="AP43" s="263"/>
      <c r="AQ43" s="264"/>
    </row>
    <row r="44" spans="2:43" x14ac:dyDescent="0.25">
      <c r="AM44" s="265" t="s">
        <v>1797</v>
      </c>
      <c r="AN44" s="55" t="str">
        <f>'E-1-1'!U26</f>
        <v>E-1-1-5</v>
      </c>
    </row>
  </sheetData>
  <mergeCells count="103">
    <mergeCell ref="Z37:AQ37"/>
    <mergeCell ref="B36:E36"/>
    <mergeCell ref="AL26:AP26"/>
    <mergeCell ref="AL25:AP25"/>
    <mergeCell ref="H37:Y37"/>
    <mergeCell ref="V33:AK33"/>
    <mergeCell ref="J33:O33"/>
    <mergeCell ref="B34:E34"/>
    <mergeCell ref="G7:AR7"/>
    <mergeCell ref="B18:E18"/>
    <mergeCell ref="P24:U24"/>
    <mergeCell ref="V32:AK32"/>
    <mergeCell ref="V23:AK23"/>
    <mergeCell ref="P33:U33"/>
    <mergeCell ref="AL24:AP24"/>
    <mergeCell ref="H19:I19"/>
    <mergeCell ref="AL33:AP33"/>
    <mergeCell ref="H28:I28"/>
    <mergeCell ref="P26:U26"/>
    <mergeCell ref="V24:AK24"/>
    <mergeCell ref="B28:E28"/>
    <mergeCell ref="B30:E30"/>
    <mergeCell ref="B20:E20"/>
    <mergeCell ref="AL22:AP22"/>
    <mergeCell ref="B6:E6"/>
    <mergeCell ref="B15:E15"/>
    <mergeCell ref="H31:I31"/>
    <mergeCell ref="J20:O20"/>
    <mergeCell ref="H21:I21"/>
    <mergeCell ref="V22:AK22"/>
    <mergeCell ref="J22:O22"/>
    <mergeCell ref="J31:O31"/>
    <mergeCell ref="G9:Z11"/>
    <mergeCell ref="B12:E12"/>
    <mergeCell ref="B14:E14"/>
    <mergeCell ref="P20:U20"/>
    <mergeCell ref="V19:AK19"/>
    <mergeCell ref="P29:U29"/>
    <mergeCell ref="V28:AK28"/>
    <mergeCell ref="J19:O19"/>
    <mergeCell ref="B13:E13"/>
    <mergeCell ref="J28:O28"/>
    <mergeCell ref="B16:E16"/>
    <mergeCell ref="V21:AK21"/>
    <mergeCell ref="P23:U23"/>
    <mergeCell ref="B17:E17"/>
    <mergeCell ref="V31:AK31"/>
    <mergeCell ref="B19:E19"/>
    <mergeCell ref="AL19:AP19"/>
    <mergeCell ref="H29:I29"/>
    <mergeCell ref="P27:U27"/>
    <mergeCell ref="V26:AK26"/>
    <mergeCell ref="B32:E32"/>
    <mergeCell ref="H25:I25"/>
    <mergeCell ref="P32:U32"/>
    <mergeCell ref="P21:U21"/>
    <mergeCell ref="H26:I26"/>
    <mergeCell ref="AL31:AP31"/>
    <mergeCell ref="AL20:AP20"/>
    <mergeCell ref="AL29:AP29"/>
    <mergeCell ref="H23:I23"/>
    <mergeCell ref="P22:U22"/>
    <mergeCell ref="P31:U31"/>
    <mergeCell ref="V30:AK30"/>
    <mergeCell ref="AL35:AP35"/>
    <mergeCell ref="P25:U25"/>
    <mergeCell ref="H35:AK35"/>
    <mergeCell ref="B4:E4"/>
    <mergeCell ref="P19:U19"/>
    <mergeCell ref="P28:U28"/>
    <mergeCell ref="AL28:AP28"/>
    <mergeCell ref="P30:U30"/>
    <mergeCell ref="H32:I32"/>
    <mergeCell ref="AL21:AP21"/>
    <mergeCell ref="V20:AK20"/>
    <mergeCell ref="V34:AK34"/>
    <mergeCell ref="V29:AK29"/>
    <mergeCell ref="H27:I27"/>
    <mergeCell ref="AL23:AP23"/>
    <mergeCell ref="J29:O29"/>
    <mergeCell ref="B8:E8"/>
    <mergeCell ref="H24:I24"/>
    <mergeCell ref="H33:I33"/>
    <mergeCell ref="B10:E10"/>
    <mergeCell ref="J34:O34"/>
    <mergeCell ref="V27:AK27"/>
    <mergeCell ref="J27:O27"/>
    <mergeCell ref="AL30:AP30"/>
    <mergeCell ref="P34:U34"/>
    <mergeCell ref="H30:I30"/>
    <mergeCell ref="J24:O24"/>
    <mergeCell ref="H20:I20"/>
    <mergeCell ref="AL34:AP34"/>
    <mergeCell ref="J26:O26"/>
    <mergeCell ref="AL27:AP27"/>
    <mergeCell ref="V25:AK25"/>
    <mergeCell ref="J25:O25"/>
    <mergeCell ref="J32:O32"/>
    <mergeCell ref="AL32:AP32"/>
    <mergeCell ref="J21:O21"/>
    <mergeCell ref="J23:O23"/>
    <mergeCell ref="H22:I22"/>
    <mergeCell ref="J30:O30"/>
  </mergeCells>
  <hyperlinks>
    <hyperlink ref="B4" location="PANDUAN!A1" display="PANDUAN" xr:uid="{00000000-0004-0000-7800-000000000000}"/>
    <hyperlink ref="B6" location="'EWS DIRECTORY'!A1" display="EWS DIRECTORY" xr:uid="{00000000-0004-0000-7800-000001000000}"/>
    <hyperlink ref="B8" location="'DATA PEMICU'!A1" display="DATA PEMICU" xr:uid="{00000000-0004-0000-7800-000002000000}"/>
    <hyperlink ref="B10" location="'DATA PENGUJI'!A1" display="DATA PENGUJI" xr:uid="{00000000-0004-0000-7800-000003000000}"/>
    <hyperlink ref="B12" location="'MAIN LEVEL'!A1" display="MAIN LEVEL" xr:uid="{00000000-0004-0000-7800-000004000000}"/>
  </hyperlinks>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900-000000000000}">
  <sheetPr codeName="Sheet366">
    <tabColor theme="4" tint="-0.249977111117893"/>
  </sheetPr>
  <dimension ref="A1:N44"/>
  <sheetViews>
    <sheetView topLeftCell="B1" zoomScaleNormal="100" workbookViewId="0"/>
  </sheetViews>
  <sheetFormatPr defaultColWidth="14.44140625" defaultRowHeight="15" customHeight="1" x14ac:dyDescent="0.25"/>
  <cols>
    <col min="1" max="1" width="3" style="110" hidden="1" customWidth="1"/>
    <col min="2" max="5" width="3.88671875" style="177" customWidth="1"/>
    <col min="6" max="6" width="3.88671875" style="110" customWidth="1"/>
    <col min="7" max="7" width="10" style="443" customWidth="1"/>
    <col min="8" max="8" width="18" style="443" bestFit="1" customWidth="1"/>
    <col min="9" max="10" width="25" style="443" customWidth="1"/>
    <col min="11" max="11" width="26" style="443" bestFit="1" customWidth="1"/>
    <col min="12" max="12" width="24.44140625" style="443" customWidth="1"/>
    <col min="13" max="13" width="43" style="443" customWidth="1"/>
    <col min="14" max="14" width="22.44140625" style="443" customWidth="1"/>
    <col min="15" max="15" width="14.44140625" style="443" customWidth="1"/>
    <col min="16" max="16384" width="14.44140625" style="443"/>
  </cols>
  <sheetData>
    <row r="1" spans="2:14" ht="14.25" customHeight="1" x14ac:dyDescent="0.25">
      <c r="G1" s="216"/>
      <c r="H1" s="78"/>
      <c r="I1" s="78"/>
    </row>
    <row r="2" spans="2:14" ht="14.25" customHeight="1" x14ac:dyDescent="0.25">
      <c r="G2" s="78" t="s">
        <v>1674</v>
      </c>
      <c r="H2" s="78"/>
      <c r="I2" s="78"/>
    </row>
    <row r="3" spans="2:14" ht="14.25" customHeight="1" x14ac:dyDescent="0.25">
      <c r="B3" s="111"/>
      <c r="C3" s="111"/>
      <c r="D3" s="111"/>
      <c r="E3" s="111"/>
    </row>
    <row r="4" spans="2:14" ht="14.25" customHeight="1" x14ac:dyDescent="0.25">
      <c r="B4" s="762" t="s">
        <v>79</v>
      </c>
      <c r="C4" s="761"/>
      <c r="D4" s="761"/>
      <c r="E4" s="761"/>
    </row>
    <row r="5" spans="2:14" ht="14.25" customHeight="1" x14ac:dyDescent="0.25">
      <c r="B5" s="111"/>
      <c r="C5" s="111"/>
      <c r="D5" s="111"/>
      <c r="E5" s="111"/>
    </row>
    <row r="6" spans="2:14" ht="14.25" customHeight="1" x14ac:dyDescent="0.25">
      <c r="B6" s="762" t="s">
        <v>87</v>
      </c>
      <c r="C6" s="761"/>
      <c r="D6" s="761"/>
      <c r="E6" s="761"/>
    </row>
    <row r="7" spans="2:14" ht="15" customHeight="1" x14ac:dyDescent="0.25">
      <c r="B7" s="111"/>
      <c r="C7" s="111"/>
      <c r="D7" s="111"/>
      <c r="E7" s="111"/>
      <c r="G7" s="1126" t="s">
        <v>1676</v>
      </c>
      <c r="H7" s="997"/>
      <c r="I7" s="997"/>
      <c r="J7" s="997"/>
      <c r="K7" s="997"/>
      <c r="L7" s="997"/>
      <c r="M7" s="997"/>
      <c r="N7" s="997"/>
    </row>
    <row r="8" spans="2:14" ht="14.25" customHeight="1" x14ac:dyDescent="0.25">
      <c r="B8" s="762" t="s">
        <v>94</v>
      </c>
      <c r="C8" s="761"/>
      <c r="D8" s="761"/>
      <c r="E8" s="761"/>
    </row>
    <row r="9" spans="2:14" ht="14.25" customHeight="1" x14ac:dyDescent="0.25">
      <c r="B9" s="111"/>
      <c r="C9" s="111"/>
      <c r="D9" s="111"/>
      <c r="E9" s="111"/>
      <c r="G9" s="1130" t="str">
        <f>"Rincian "&amp;'E-1'!G9&amp;" "&amp;'E-1-1'!M28</f>
        <v>Rincian Biaya Gaji, Upah, Bonus, Honorarium, THR, Dsb Berdasarkan Data Pemicu dan Data Penguji</v>
      </c>
      <c r="H9" s="789"/>
      <c r="I9" s="789"/>
      <c r="J9" s="789"/>
      <c r="K9" s="790"/>
      <c r="L9" s="217" t="s">
        <v>796</v>
      </c>
      <c r="M9" s="218" t="e">
        <f>": "&amp;NAMA_WP</f>
        <v>#N/A</v>
      </c>
      <c r="N9" s="88"/>
    </row>
    <row r="10" spans="2:14" ht="14.25" customHeight="1" x14ac:dyDescent="0.25">
      <c r="B10" s="762" t="s">
        <v>101</v>
      </c>
      <c r="C10" s="761"/>
      <c r="D10" s="761"/>
      <c r="E10" s="761"/>
      <c r="G10" s="804"/>
      <c r="H10" s="997"/>
      <c r="I10" s="997"/>
      <c r="J10" s="997"/>
      <c r="K10" s="805"/>
      <c r="L10" s="219" t="s">
        <v>1401</v>
      </c>
      <c r="M10" s="220" t="e">
        <f>": "&amp;NPWP</f>
        <v>#N/A</v>
      </c>
      <c r="N10" s="129"/>
    </row>
    <row r="11" spans="2:14" ht="14.25" customHeight="1" x14ac:dyDescent="0.25">
      <c r="G11" s="806"/>
      <c r="H11" s="794"/>
      <c r="I11" s="794"/>
      <c r="J11" s="794"/>
      <c r="K11" s="807"/>
      <c r="L11" s="221" t="s">
        <v>1679</v>
      </c>
      <c r="M11" s="222" t="e">
        <f>": "&amp;ID_MS_TH_PJK</f>
        <v>#N/A</v>
      </c>
      <c r="N11" s="130"/>
    </row>
    <row r="12" spans="2:14" ht="14.25" customHeight="1" x14ac:dyDescent="0.25">
      <c r="B12" s="762" t="s">
        <v>106</v>
      </c>
      <c r="C12" s="761"/>
      <c r="D12" s="761"/>
      <c r="E12" s="761"/>
      <c r="G12" s="223"/>
      <c r="H12" s="223"/>
      <c r="I12" s="223"/>
      <c r="J12" s="223"/>
      <c r="K12" s="223"/>
      <c r="L12" s="223"/>
      <c r="M12" s="223"/>
      <c r="N12" s="223"/>
    </row>
    <row r="13" spans="2:14" ht="14.25" customHeight="1" x14ac:dyDescent="0.25">
      <c r="B13" s="962" t="str">
        <f>HYPERLINK("#'"&amp;'EWS DIRECTORY'!$J$114&amp;"'!A1",'EWS DIRECTORY'!$J$114)</f>
        <v>E-1</v>
      </c>
      <c r="C13" s="761"/>
      <c r="D13" s="761"/>
      <c r="E13" s="761"/>
      <c r="G13" s="443" t="s">
        <v>1680</v>
      </c>
      <c r="J13" s="223"/>
      <c r="K13" s="223"/>
      <c r="L13" s="223"/>
      <c r="M13" s="223"/>
      <c r="N13" s="223"/>
    </row>
    <row r="14" spans="2:14" ht="14.25" customHeight="1" x14ac:dyDescent="0.25">
      <c r="B14" s="931" t="str">
        <f>HYPERLINK("#'"&amp;'EWS DIRECTORY'!$J$115&amp;"'!A1",'EWS DIRECTORY'!$J$115)</f>
        <v>E-1-1</v>
      </c>
      <c r="C14" s="761"/>
      <c r="D14" s="761"/>
      <c r="E14" s="761"/>
      <c r="G14" s="443" t="s">
        <v>1681</v>
      </c>
      <c r="J14" s="443" t="s">
        <v>1917</v>
      </c>
      <c r="K14" s="223"/>
      <c r="L14" s="223"/>
      <c r="M14" s="223"/>
      <c r="N14" s="223"/>
    </row>
    <row r="15" spans="2:14" ht="14.25" customHeight="1" x14ac:dyDescent="0.25">
      <c r="B15" s="929" t="str">
        <f>HYPERLINK("#'"&amp;'EWS DIRECTORY'!$J$116&amp;"'!A1",'EWS DIRECTORY'!$J$116)</f>
        <v>E-1-1-1</v>
      </c>
      <c r="C15" s="761"/>
      <c r="D15" s="761"/>
      <c r="E15" s="761"/>
      <c r="G15" s="443" t="s">
        <v>1681</v>
      </c>
      <c r="J15" s="443" t="s">
        <v>1918</v>
      </c>
      <c r="K15" s="223"/>
      <c r="L15" s="223"/>
      <c r="M15" s="223"/>
      <c r="N15" s="223"/>
    </row>
    <row r="16" spans="2:14" ht="14.25" customHeight="1" x14ac:dyDescent="0.25">
      <c r="B16" s="929" t="str">
        <f>HYPERLINK("#'"&amp;'EWS DIRECTORY'!$J$117&amp;"'!A1",'EWS DIRECTORY'!$J$117)</f>
        <v>E-1-1-2</v>
      </c>
      <c r="C16" s="761"/>
      <c r="D16" s="761"/>
      <c r="E16" s="761"/>
      <c r="K16" s="223"/>
      <c r="L16" s="223"/>
      <c r="M16" s="223"/>
      <c r="N16" s="223"/>
    </row>
    <row r="17" spans="2:14" ht="14.25" customHeight="1" x14ac:dyDescent="0.25">
      <c r="B17" s="929" t="str">
        <f>HYPERLINK("#'"&amp;'EWS DIRECTORY'!$J$118&amp;"'!A1",'EWS DIRECTORY'!$J$118)</f>
        <v>E-1-1-3</v>
      </c>
      <c r="C17" s="761"/>
      <c r="D17" s="761"/>
      <c r="E17" s="761"/>
      <c r="J17" s="223"/>
      <c r="K17" s="223"/>
      <c r="L17" s="223"/>
      <c r="M17" s="223"/>
      <c r="N17" s="223"/>
    </row>
    <row r="18" spans="2:14" ht="14.25" customHeight="1" x14ac:dyDescent="0.25">
      <c r="B18" s="929" t="str">
        <f>HYPERLINK("#'"&amp;'EWS DIRECTORY'!$J$119&amp;"'!A1",'EWS DIRECTORY'!$J$119)</f>
        <v>E-1-1-4</v>
      </c>
      <c r="C18" s="761"/>
      <c r="D18" s="761"/>
      <c r="E18" s="761"/>
      <c r="G18" s="443" t="s">
        <v>1919</v>
      </c>
      <c r="J18" s="223"/>
      <c r="K18" s="223"/>
      <c r="L18" s="223"/>
      <c r="M18" s="223"/>
      <c r="N18" s="223"/>
    </row>
    <row r="19" spans="2:14" ht="14.25" customHeight="1" x14ac:dyDescent="0.25">
      <c r="B19" s="929" t="str">
        <f>HYPERLINK("#'"&amp;'EWS DIRECTORY'!$J$120&amp;"'!A1",'EWS DIRECTORY'!$J$120)</f>
        <v>E-1-1-5</v>
      </c>
      <c r="C19" s="761"/>
      <c r="D19" s="761"/>
      <c r="E19" s="761"/>
      <c r="G19" s="223"/>
      <c r="H19" s="223"/>
      <c r="I19" s="223"/>
      <c r="J19" s="223"/>
      <c r="K19" s="223"/>
      <c r="L19" s="223"/>
      <c r="M19" s="223"/>
      <c r="N19" s="223"/>
    </row>
    <row r="20" spans="2:14" ht="14.25" customHeight="1" x14ac:dyDescent="0.25">
      <c r="B20" s="927" t="str">
        <f>HYPERLINK("#'"&amp;'EWS DIRECTORY'!$J$121&amp;"'!A1",'EWS DIRECTORY'!$J$121)</f>
        <v>E-1-1-6</v>
      </c>
      <c r="C20" s="761"/>
      <c r="D20" s="761"/>
      <c r="E20" s="761"/>
      <c r="G20" s="223" t="s">
        <v>1920</v>
      </c>
      <c r="H20" s="223"/>
      <c r="I20" s="223"/>
      <c r="J20" s="223"/>
      <c r="K20" s="223"/>
      <c r="L20" s="223"/>
      <c r="M20" s="223"/>
      <c r="N20" s="223"/>
    </row>
    <row r="21" spans="2:14" ht="14.25" customHeight="1" x14ac:dyDescent="0.25">
      <c r="G21" s="223"/>
      <c r="H21" s="223"/>
      <c r="I21" s="223"/>
      <c r="J21" s="223"/>
      <c r="K21" s="223"/>
      <c r="L21" s="223"/>
      <c r="M21" s="223"/>
      <c r="N21" s="223"/>
    </row>
    <row r="22" spans="2:14" ht="14.25" customHeight="1" x14ac:dyDescent="0.25">
      <c r="G22" s="1129" t="s">
        <v>1445</v>
      </c>
      <c r="H22" s="1131" t="s">
        <v>1446</v>
      </c>
      <c r="I22" s="764"/>
      <c r="J22" s="764"/>
      <c r="K22" s="764"/>
      <c r="L22" s="764"/>
      <c r="M22" s="764"/>
      <c r="N22" s="764"/>
    </row>
    <row r="23" spans="2:14" ht="14.25" customHeight="1" x14ac:dyDescent="0.25">
      <c r="G23" s="769"/>
      <c r="H23" s="405" t="s">
        <v>1452</v>
      </c>
      <c r="I23" s="1128" t="s">
        <v>1453</v>
      </c>
      <c r="J23" s="765"/>
      <c r="K23" s="80" t="s">
        <v>1454</v>
      </c>
      <c r="L23" s="80" t="s">
        <v>1455</v>
      </c>
      <c r="M23" s="80" t="s">
        <v>1456</v>
      </c>
      <c r="N23" s="80" t="s">
        <v>1457</v>
      </c>
    </row>
    <row r="24" spans="2:14" ht="33.75" customHeight="1" x14ac:dyDescent="0.25">
      <c r="G24" s="382">
        <v>1</v>
      </c>
      <c r="H24" s="383" t="e">
        <f>ID_MS_TH_PJK</f>
        <v>#N/A</v>
      </c>
      <c r="I24" s="1162" t="e">
        <f>NO_BPS</f>
        <v>#N/A</v>
      </c>
      <c r="J24" s="765"/>
      <c r="K24" s="382" t="e">
        <f>PEMBETULAN_KE</f>
        <v>#N/A</v>
      </c>
      <c r="L24" s="537" t="e">
        <f>TGL_TERIMA</f>
        <v>#N/A</v>
      </c>
      <c r="M24" s="384" t="str">
        <f>'E-1'!G9</f>
        <v>Biaya Gaji, Upah, Bonus, Honorarium, THR, Dsb</v>
      </c>
      <c r="N24" s="539">
        <f>'MAIN LEVEL'!AB36</f>
        <v>0</v>
      </c>
    </row>
    <row r="25" spans="2:14" ht="14.25" customHeight="1" x14ac:dyDescent="0.25">
      <c r="G25" s="223"/>
      <c r="H25" s="223"/>
      <c r="I25" s="223"/>
      <c r="J25" s="223"/>
      <c r="K25" s="223"/>
      <c r="L25" s="223"/>
      <c r="M25" s="223"/>
      <c r="N25" s="223"/>
    </row>
    <row r="26" spans="2:14" ht="14.25" customHeight="1" x14ac:dyDescent="0.25">
      <c r="G26" s="223"/>
      <c r="H26" s="223"/>
      <c r="I26" s="223"/>
      <c r="J26" s="223"/>
      <c r="K26" s="223"/>
      <c r="L26" s="223"/>
      <c r="M26" s="223"/>
      <c r="N26" s="223"/>
    </row>
    <row r="27" spans="2:14" ht="14.25" customHeight="1" x14ac:dyDescent="0.25">
      <c r="G27" s="223"/>
      <c r="H27" s="223"/>
      <c r="I27" s="223"/>
      <c r="J27" s="223"/>
      <c r="K27" s="223"/>
      <c r="L27" s="223"/>
      <c r="M27" s="223"/>
      <c r="N27" s="223"/>
    </row>
    <row r="28" spans="2:14" ht="30" customHeight="1" x14ac:dyDescent="0.25">
      <c r="B28" s="760"/>
      <c r="C28" s="761"/>
      <c r="D28" s="761"/>
      <c r="E28" s="761"/>
      <c r="G28" s="562" t="s">
        <v>1445</v>
      </c>
      <c r="H28" s="562" t="s">
        <v>1477</v>
      </c>
      <c r="I28" s="563" t="s">
        <v>1478</v>
      </c>
      <c r="J28" s="563" t="s">
        <v>1479</v>
      </c>
      <c r="K28" s="562" t="s">
        <v>1480</v>
      </c>
      <c r="L28" s="562" t="s">
        <v>1481</v>
      </c>
      <c r="M28" s="81"/>
      <c r="N28" s="81"/>
    </row>
    <row r="29" spans="2:14" ht="15" customHeight="1" x14ac:dyDescent="0.25">
      <c r="G29" s="409">
        <f t="array" ref="G29">IFERROR(_xlfn.SEQUENCE(COUNTA(H29:H31)),"")</f>
        <v>1</v>
      </c>
      <c r="H29" s="508" t="s">
        <v>2030</v>
      </c>
      <c r="I29" s="508"/>
      <c r="J29" s="508"/>
      <c r="K29" s="508"/>
      <c r="L29" s="508"/>
      <c r="M29" s="106"/>
      <c r="N29" s="106"/>
    </row>
    <row r="30" spans="2:14" ht="15" customHeight="1" x14ac:dyDescent="0.25">
      <c r="G30" s="410"/>
      <c r="H30" s="509" t="s">
        <v>1921</v>
      </c>
      <c r="I30" s="509"/>
      <c r="J30" s="509"/>
      <c r="K30" s="509"/>
      <c r="L30" s="509"/>
      <c r="M30" s="106"/>
      <c r="N30" s="106"/>
    </row>
    <row r="31" spans="2:14" ht="15" customHeight="1" x14ac:dyDescent="0.25">
      <c r="G31" s="510"/>
      <c r="H31" s="511"/>
      <c r="I31" s="511"/>
      <c r="J31" s="511"/>
      <c r="K31" s="511"/>
      <c r="L31" s="511"/>
      <c r="M31" s="106"/>
      <c r="N31" s="106"/>
    </row>
    <row r="32" spans="2:14" ht="15" customHeight="1" x14ac:dyDescent="0.25">
      <c r="G32" s="512"/>
      <c r="H32" s="507"/>
      <c r="I32" s="507"/>
      <c r="J32" s="507"/>
      <c r="K32" s="507" t="s">
        <v>1494</v>
      </c>
      <c r="L32" s="507">
        <f>SUM(L29:L31)</f>
        <v>0</v>
      </c>
      <c r="M32" s="106"/>
      <c r="N32" s="106"/>
    </row>
    <row r="33" spans="7:14" ht="15" customHeight="1" x14ac:dyDescent="0.25">
      <c r="G33" s="226"/>
      <c r="H33" s="226"/>
      <c r="I33" s="226"/>
      <c r="J33" s="107"/>
      <c r="K33" s="106"/>
      <c r="L33" s="106"/>
      <c r="M33" s="106"/>
      <c r="N33" s="106"/>
    </row>
    <row r="34" spans="7:14" ht="15" customHeight="1" x14ac:dyDescent="0.25">
      <c r="G34" s="107"/>
      <c r="H34" s="107"/>
      <c r="I34" s="107"/>
      <c r="J34" s="103"/>
      <c r="K34" s="108" t="s">
        <v>1500</v>
      </c>
      <c r="L34" s="507">
        <f>L32+N24</f>
        <v>0</v>
      </c>
      <c r="M34" s="106"/>
      <c r="N34" s="106"/>
    </row>
    <row r="35" spans="7:14" ht="15" customHeight="1" x14ac:dyDescent="0.25">
      <c r="G35" s="107"/>
      <c r="H35" s="107"/>
      <c r="I35" s="107"/>
      <c r="J35" s="107"/>
      <c r="K35" s="227"/>
      <c r="L35" s="106"/>
      <c r="M35" s="106"/>
      <c r="N35" s="106"/>
    </row>
    <row r="36" spans="7:14" ht="15" customHeight="1" x14ac:dyDescent="0.25">
      <c r="G36" s="107"/>
      <c r="H36" s="107"/>
      <c r="I36" s="107"/>
      <c r="J36" s="107"/>
      <c r="K36" s="227"/>
      <c r="L36" s="228"/>
      <c r="M36" s="228"/>
      <c r="N36" s="513"/>
    </row>
    <row r="37" spans="7:14" ht="15" customHeight="1" x14ac:dyDescent="0.25">
      <c r="G37" s="226"/>
      <c r="H37" s="226"/>
      <c r="I37" s="226"/>
      <c r="J37" s="107"/>
      <c r="K37" s="227"/>
      <c r="L37" s="228"/>
      <c r="M37" s="228"/>
      <c r="N37" s="513"/>
    </row>
    <row r="38" spans="7:14" ht="15" customHeight="1" x14ac:dyDescent="0.25">
      <c r="G38" s="103"/>
      <c r="H38" s="103"/>
      <c r="I38" s="103"/>
      <c r="J38" s="103"/>
      <c r="K38" s="103"/>
      <c r="L38" s="103"/>
      <c r="M38" s="103"/>
      <c r="N38" s="103"/>
    </row>
    <row r="39" spans="7:14" ht="15" customHeight="1" x14ac:dyDescent="0.25">
      <c r="G39" s="229"/>
      <c r="H39" s="770" t="s">
        <v>1507</v>
      </c>
      <c r="I39" s="764"/>
      <c r="J39" s="764"/>
      <c r="K39" s="763" t="s">
        <v>1508</v>
      </c>
      <c r="L39" s="764"/>
      <c r="M39" s="765"/>
      <c r="N39" s="133"/>
    </row>
    <row r="40" spans="7:14" ht="15" customHeight="1" x14ac:dyDescent="0.25">
      <c r="G40" s="229"/>
      <c r="H40" s="230" t="s">
        <v>796</v>
      </c>
      <c r="I40" s="427" t="s">
        <v>1510</v>
      </c>
      <c r="J40" s="428" t="s">
        <v>1511</v>
      </c>
      <c r="K40" s="428" t="s">
        <v>796</v>
      </c>
      <c r="L40" s="428" t="s">
        <v>1510</v>
      </c>
      <c r="M40" s="428" t="s">
        <v>1511</v>
      </c>
      <c r="N40" s="231"/>
    </row>
    <row r="41" spans="7:14" ht="15" customHeight="1" x14ac:dyDescent="0.25">
      <c r="G41" s="229"/>
      <c r="H41" s="226"/>
      <c r="I41" s="226"/>
      <c r="J41" s="226"/>
      <c r="K41" s="232"/>
      <c r="L41" s="232"/>
      <c r="M41" s="232"/>
      <c r="N41" s="232"/>
    </row>
    <row r="42" spans="7:14" ht="15" customHeight="1" x14ac:dyDescent="0.25">
      <c r="G42" s="233"/>
      <c r="H42" s="234"/>
      <c r="I42" s="234"/>
      <c r="J42" s="234"/>
      <c r="K42" s="235"/>
      <c r="L42" s="235"/>
      <c r="M42" s="235"/>
      <c r="N42" s="235"/>
    </row>
    <row r="43" spans="7:14" ht="15" customHeight="1" x14ac:dyDescent="0.25">
      <c r="G43" s="233"/>
      <c r="H43" s="234"/>
      <c r="I43" s="234"/>
      <c r="J43" s="234"/>
      <c r="K43" s="235"/>
      <c r="L43" s="235"/>
      <c r="M43" s="235"/>
      <c r="N43" s="235"/>
    </row>
    <row r="44" spans="7:14" ht="15" customHeight="1" x14ac:dyDescent="0.25">
      <c r="G44" s="229"/>
      <c r="H44" s="236"/>
      <c r="I44" s="236"/>
      <c r="J44" s="236"/>
      <c r="K44" s="237"/>
      <c r="L44" s="237"/>
      <c r="M44" s="237"/>
      <c r="N44" s="232"/>
    </row>
  </sheetData>
  <mergeCells count="22">
    <mergeCell ref="G9:K11"/>
    <mergeCell ref="H22:N22"/>
    <mergeCell ref="B6:E6"/>
    <mergeCell ref="B28:E28"/>
    <mergeCell ref="B15:E15"/>
    <mergeCell ref="B20:E20"/>
    <mergeCell ref="H39:J39"/>
    <mergeCell ref="K39:M39"/>
    <mergeCell ref="B4:E4"/>
    <mergeCell ref="G7:N7"/>
    <mergeCell ref="B16:E16"/>
    <mergeCell ref="B18:E18"/>
    <mergeCell ref="B12:E12"/>
    <mergeCell ref="I24:J24"/>
    <mergeCell ref="I23:J23"/>
    <mergeCell ref="B14:E14"/>
    <mergeCell ref="G22:G23"/>
    <mergeCell ref="B17:E17"/>
    <mergeCell ref="B8:E8"/>
    <mergeCell ref="B13:E13"/>
    <mergeCell ref="B19:E19"/>
    <mergeCell ref="B10:E10"/>
  </mergeCells>
  <hyperlinks>
    <hyperlink ref="B4" location="PANDUAN!A1" display="PANDUAN" xr:uid="{00000000-0004-0000-7900-000000000000}"/>
    <hyperlink ref="B6" location="'EWS DIRECTORY'!A1" display="EWS DIRECTORY" xr:uid="{00000000-0004-0000-7900-000001000000}"/>
    <hyperlink ref="B8" location="'DATA PEMICU'!A1" display="DATA PEMICU" xr:uid="{00000000-0004-0000-7900-000002000000}"/>
    <hyperlink ref="B10" location="'DATA PENGUJI'!A1" display="DATA PENGUJI" xr:uid="{00000000-0004-0000-7900-000003000000}"/>
    <hyperlink ref="B12" location="'MAIN LEVEL'!A1" display="MAIN LEVEL" xr:uid="{00000000-0004-0000-7900-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A00-000000000000}">
  <sheetPr codeName="Sheet43">
    <tabColor theme="4" tint="-0.249977111117893"/>
    <pageSetUpPr fitToPage="1"/>
  </sheetPr>
  <dimension ref="A1:AH51"/>
  <sheetViews>
    <sheetView topLeftCell="B1" zoomScaleNormal="100" workbookViewId="0">
      <selection activeCell="AQ18" sqref="AQ18:AU18"/>
    </sheetView>
  </sheetViews>
  <sheetFormatPr defaultColWidth="8.88671875" defaultRowHeight="13.8" x14ac:dyDescent="0.25"/>
  <cols>
    <col min="1" max="1" width="3" style="110" hidden="1" customWidth="1"/>
    <col min="2" max="5" width="3.88671875" style="177" customWidth="1"/>
    <col min="6" max="6" width="3.88671875" style="110" customWidth="1"/>
    <col min="7" max="10" width="3.5546875" style="254" customWidth="1"/>
    <col min="11" max="11" width="3.88671875" style="254" customWidth="1"/>
    <col min="12" max="34" width="3.5546875" style="254" customWidth="1"/>
    <col min="35" max="35" width="8.88671875" style="254" customWidth="1"/>
    <col min="36" max="16384" width="8.88671875" style="254"/>
  </cols>
  <sheetData>
    <row r="1" spans="2:34" x14ac:dyDescent="0.25">
      <c r="G1" s="178"/>
      <c r="H1" s="55"/>
      <c r="I1" s="55"/>
      <c r="J1" s="55"/>
      <c r="K1" s="55"/>
      <c r="L1" s="55"/>
      <c r="M1" s="55"/>
    </row>
    <row r="2" spans="2:34" ht="15" customHeight="1" x14ac:dyDescent="0.25">
      <c r="G2" s="124" t="s">
        <v>1674</v>
      </c>
      <c r="H2" s="124"/>
      <c r="I2" s="124"/>
      <c r="J2" s="124"/>
      <c r="K2" s="124"/>
      <c r="L2" s="124"/>
      <c r="M2" s="124"/>
      <c r="N2" s="124"/>
      <c r="O2" s="124"/>
      <c r="P2" s="124"/>
      <c r="Q2" s="124"/>
      <c r="R2" s="124"/>
      <c r="S2" s="124"/>
      <c r="T2" s="124"/>
      <c r="U2" s="124"/>
      <c r="V2" s="124"/>
      <c r="W2" s="124"/>
      <c r="X2" s="124"/>
      <c r="Y2" s="278"/>
      <c r="Z2" s="278"/>
      <c r="AA2" s="278"/>
      <c r="AB2" s="278"/>
      <c r="AC2" s="278"/>
      <c r="AD2" s="278"/>
      <c r="AE2" s="278"/>
      <c r="AF2" s="278"/>
      <c r="AG2" s="278"/>
      <c r="AH2" s="278"/>
    </row>
    <row r="3" spans="2:34" ht="15" customHeight="1" x14ac:dyDescent="0.25">
      <c r="B3" s="111"/>
      <c r="C3" s="111"/>
      <c r="D3" s="111"/>
      <c r="E3" s="111"/>
      <c r="G3" s="124" t="s">
        <v>1675</v>
      </c>
      <c r="H3" s="124"/>
      <c r="I3" s="124"/>
      <c r="J3" s="124"/>
      <c r="K3" s="124"/>
      <c r="L3" s="124"/>
      <c r="M3" s="124"/>
      <c r="N3" s="124"/>
      <c r="O3" s="124"/>
      <c r="P3" s="124"/>
      <c r="Q3" s="124"/>
      <c r="R3" s="124"/>
      <c r="S3" s="124"/>
      <c r="T3" s="124"/>
      <c r="U3" s="124"/>
      <c r="V3" s="124"/>
      <c r="W3" s="124"/>
      <c r="X3" s="124"/>
      <c r="Y3" s="278"/>
      <c r="Z3" s="278"/>
      <c r="AA3" s="278"/>
      <c r="AB3" s="278"/>
      <c r="AC3" s="278"/>
      <c r="AD3" s="278"/>
      <c r="AE3" s="278"/>
      <c r="AF3" s="278"/>
      <c r="AG3" s="278"/>
      <c r="AH3" s="278"/>
    </row>
    <row r="4" spans="2:34" ht="15" customHeight="1" x14ac:dyDescent="0.25">
      <c r="B4" s="762" t="s">
        <v>79</v>
      </c>
      <c r="C4" s="761"/>
      <c r="D4" s="761"/>
      <c r="E4" s="761"/>
      <c r="G4" s="124"/>
      <c r="H4" s="124"/>
      <c r="I4" s="124"/>
      <c r="J4" s="124"/>
      <c r="K4" s="124"/>
      <c r="L4" s="124"/>
      <c r="M4" s="124"/>
      <c r="N4" s="124"/>
      <c r="O4" s="124"/>
      <c r="P4" s="124"/>
      <c r="Q4" s="124"/>
      <c r="R4" s="124"/>
      <c r="S4" s="124"/>
      <c r="T4" s="124"/>
      <c r="U4" s="124"/>
      <c r="V4" s="124"/>
      <c r="W4" s="124"/>
      <c r="X4" s="124"/>
      <c r="Y4" s="278"/>
      <c r="Z4" s="278"/>
      <c r="AA4" s="278"/>
      <c r="AB4" s="278"/>
      <c r="AC4" s="278"/>
      <c r="AD4" s="278"/>
      <c r="AE4" s="278"/>
      <c r="AF4" s="278"/>
      <c r="AG4" s="278"/>
      <c r="AH4" s="278"/>
    </row>
    <row r="5" spans="2:34" ht="15" customHeight="1" x14ac:dyDescent="0.25">
      <c r="B5" s="111"/>
      <c r="C5" s="111"/>
      <c r="D5" s="111"/>
      <c r="E5" s="111"/>
      <c r="G5" s="124"/>
      <c r="H5" s="124"/>
      <c r="I5" s="124"/>
      <c r="J5" s="124"/>
      <c r="K5" s="124"/>
      <c r="L5" s="124"/>
      <c r="M5" s="124"/>
      <c r="N5" s="124"/>
      <c r="O5" s="124"/>
      <c r="P5" s="124"/>
      <c r="Q5" s="124"/>
      <c r="R5" s="124"/>
      <c r="S5" s="124"/>
      <c r="T5" s="124"/>
      <c r="U5" s="124"/>
      <c r="V5" s="124"/>
      <c r="W5" s="124"/>
      <c r="X5" s="124"/>
      <c r="Y5" s="278"/>
      <c r="Z5" s="278"/>
      <c r="AA5" s="278"/>
      <c r="AB5" s="278"/>
      <c r="AC5" s="278"/>
      <c r="AD5" s="278"/>
      <c r="AE5" s="278"/>
      <c r="AF5" s="278"/>
      <c r="AG5" s="278"/>
      <c r="AH5" s="278"/>
    </row>
    <row r="6" spans="2:34" ht="15" customHeight="1" x14ac:dyDescent="0.25">
      <c r="B6" s="762" t="s">
        <v>87</v>
      </c>
      <c r="C6" s="761"/>
      <c r="D6" s="761"/>
      <c r="E6" s="761"/>
      <c r="G6" s="124"/>
      <c r="H6" s="124"/>
      <c r="I6" s="124"/>
      <c r="J6" s="124"/>
      <c r="K6" s="124"/>
      <c r="L6" s="124"/>
      <c r="M6" s="124"/>
      <c r="N6" s="124"/>
      <c r="O6" s="124"/>
      <c r="P6" s="124"/>
      <c r="Q6" s="124"/>
      <c r="R6" s="124"/>
      <c r="S6" s="124"/>
      <c r="T6" s="124"/>
      <c r="U6" s="124"/>
      <c r="V6" s="124"/>
      <c r="W6" s="124"/>
      <c r="X6" s="124"/>
      <c r="Y6" s="278"/>
      <c r="Z6" s="278"/>
      <c r="AA6" s="278"/>
      <c r="AB6" s="278"/>
      <c r="AC6" s="278"/>
      <c r="AD6" s="278"/>
      <c r="AE6" s="278"/>
      <c r="AF6" s="278"/>
      <c r="AG6" s="278"/>
      <c r="AH6" s="278"/>
    </row>
    <row r="7" spans="2:34" ht="15" customHeight="1" x14ac:dyDescent="0.25">
      <c r="B7" s="111"/>
      <c r="C7" s="111"/>
      <c r="D7" s="111"/>
      <c r="E7" s="111"/>
      <c r="G7" s="798" t="s">
        <v>1676</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row>
    <row r="8" spans="2:34" ht="15" customHeight="1" x14ac:dyDescent="0.25">
      <c r="B8" s="762" t="s">
        <v>94</v>
      </c>
      <c r="C8" s="761"/>
      <c r="D8" s="761"/>
      <c r="E8" s="761"/>
      <c r="G8" s="124"/>
      <c r="H8" s="124"/>
      <c r="I8" s="124"/>
      <c r="J8" s="124"/>
      <c r="K8" s="124"/>
      <c r="L8" s="124"/>
      <c r="M8" s="124"/>
      <c r="N8" s="124"/>
      <c r="O8" s="124"/>
      <c r="P8" s="124"/>
      <c r="Q8" s="124"/>
      <c r="R8" s="124"/>
      <c r="S8" s="124"/>
      <c r="T8" s="124"/>
      <c r="U8" s="124"/>
      <c r="V8" s="124"/>
      <c r="W8" s="124"/>
      <c r="X8" s="124"/>
      <c r="Y8" s="278"/>
      <c r="Z8" s="278"/>
      <c r="AA8" s="278"/>
      <c r="AB8" s="278"/>
      <c r="AC8" s="278"/>
      <c r="AD8" s="278"/>
      <c r="AE8" s="278"/>
      <c r="AF8" s="278"/>
      <c r="AG8" s="278"/>
      <c r="AH8" s="278"/>
    </row>
    <row r="9" spans="2:34" ht="15" customHeight="1" x14ac:dyDescent="0.25">
      <c r="B9" s="111"/>
      <c r="C9" s="111"/>
      <c r="D9" s="111"/>
      <c r="E9" s="111"/>
      <c r="G9" s="803" t="str">
        <f>'MAIN LEVEL'!I37</f>
        <v>Natura dan Kenikmatan</v>
      </c>
      <c r="H9" s="789"/>
      <c r="I9" s="789"/>
      <c r="J9" s="789"/>
      <c r="K9" s="789"/>
      <c r="L9" s="789"/>
      <c r="M9" s="789"/>
      <c r="N9" s="789"/>
      <c r="O9" s="789"/>
      <c r="P9" s="789"/>
      <c r="Q9" s="789"/>
      <c r="R9" s="789"/>
      <c r="S9" s="789"/>
      <c r="T9" s="790"/>
      <c r="U9" s="279" t="s">
        <v>796</v>
      </c>
      <c r="V9" s="280"/>
      <c r="W9" s="280"/>
      <c r="X9" s="280"/>
      <c r="Y9" s="280"/>
      <c r="Z9" s="280" t="s">
        <v>1678</v>
      </c>
      <c r="AA9" s="182" t="e">
        <f>NAMA_WP</f>
        <v>#N/A</v>
      </c>
      <c r="AB9" s="281"/>
      <c r="AC9" s="281"/>
      <c r="AD9" s="281"/>
      <c r="AE9" s="281"/>
      <c r="AF9" s="281"/>
      <c r="AG9" s="281"/>
      <c r="AH9" s="282"/>
    </row>
    <row r="10" spans="2:34" ht="15" customHeight="1" x14ac:dyDescent="0.25">
      <c r="B10" s="762" t="s">
        <v>101</v>
      </c>
      <c r="C10" s="761"/>
      <c r="D10" s="761"/>
      <c r="E10" s="761"/>
      <c r="G10" s="804"/>
      <c r="H10" s="792"/>
      <c r="I10" s="792"/>
      <c r="J10" s="792"/>
      <c r="K10" s="792"/>
      <c r="L10" s="792"/>
      <c r="M10" s="792"/>
      <c r="N10" s="792"/>
      <c r="O10" s="792"/>
      <c r="P10" s="792"/>
      <c r="Q10" s="792"/>
      <c r="R10" s="792"/>
      <c r="S10" s="792"/>
      <c r="T10" s="805"/>
      <c r="U10" s="283" t="s">
        <v>1401</v>
      </c>
      <c r="V10" s="124"/>
      <c r="W10" s="124"/>
      <c r="X10" s="124"/>
      <c r="Y10" s="124"/>
      <c r="Z10" s="124" t="s">
        <v>1678</v>
      </c>
      <c r="AA10" s="124" t="e">
        <f>NPWP</f>
        <v>#N/A</v>
      </c>
      <c r="AB10" s="278"/>
      <c r="AC10" s="278"/>
      <c r="AD10" s="278"/>
      <c r="AE10" s="278"/>
      <c r="AF10" s="278"/>
      <c r="AG10" s="278"/>
      <c r="AH10" s="284"/>
    </row>
    <row r="11" spans="2:34" ht="15" customHeight="1" x14ac:dyDescent="0.25">
      <c r="G11" s="806"/>
      <c r="H11" s="794"/>
      <c r="I11" s="794"/>
      <c r="J11" s="794"/>
      <c r="K11" s="794"/>
      <c r="L11" s="794"/>
      <c r="M11" s="794"/>
      <c r="N11" s="794"/>
      <c r="O11" s="794"/>
      <c r="P11" s="794"/>
      <c r="Q11" s="794"/>
      <c r="R11" s="794"/>
      <c r="S11" s="794"/>
      <c r="T11" s="807"/>
      <c r="U11" s="285" t="s">
        <v>1679</v>
      </c>
      <c r="V11" s="190"/>
      <c r="W11" s="190"/>
      <c r="X11" s="190"/>
      <c r="Y11" s="190"/>
      <c r="Z11" s="190" t="s">
        <v>1678</v>
      </c>
      <c r="AA11" s="190" t="e">
        <f>ID_MS_TH_PJK</f>
        <v>#N/A</v>
      </c>
      <c r="AB11" s="286"/>
      <c r="AC11" s="286"/>
      <c r="AD11" s="286"/>
      <c r="AE11" s="286"/>
      <c r="AF11" s="286"/>
      <c r="AG11" s="286"/>
      <c r="AH11" s="287"/>
    </row>
    <row r="12" spans="2:34" ht="15" customHeight="1" x14ac:dyDescent="0.25">
      <c r="B12" s="762" t="s">
        <v>106</v>
      </c>
      <c r="C12" s="761"/>
      <c r="D12" s="761"/>
      <c r="E12" s="761"/>
      <c r="G12" s="124"/>
      <c r="H12" s="124"/>
      <c r="I12" s="124"/>
      <c r="J12" s="124"/>
      <c r="K12" s="124"/>
      <c r="L12" s="124"/>
      <c r="M12" s="124"/>
      <c r="N12" s="124"/>
      <c r="O12" s="124"/>
      <c r="P12" s="124"/>
      <c r="Q12" s="124"/>
      <c r="R12" s="124"/>
      <c r="S12" s="124"/>
      <c r="T12" s="124"/>
      <c r="U12" s="124"/>
      <c r="V12" s="124"/>
      <c r="W12" s="124"/>
      <c r="X12" s="124"/>
      <c r="Y12" s="278"/>
      <c r="Z12" s="278"/>
      <c r="AA12" s="278"/>
      <c r="AB12" s="278"/>
      <c r="AC12" s="278"/>
      <c r="AD12" s="278"/>
      <c r="AE12" s="278"/>
      <c r="AF12" s="278"/>
      <c r="AG12" s="278"/>
      <c r="AH12" s="278"/>
    </row>
    <row r="13" spans="2:34" ht="15" customHeight="1" x14ac:dyDescent="0.25">
      <c r="B13" s="927" t="str">
        <f>HYPERLINK("#'"&amp;'EWS DIRECTORY'!$J$122&amp;"'!A1",'EWS DIRECTORY'!$J$122)</f>
        <v>E-2</v>
      </c>
      <c r="C13" s="761"/>
      <c r="D13" s="761"/>
      <c r="E13" s="761"/>
      <c r="G13" s="928" t="str">
        <f>"Pengujian yang telah dilakukan atas pos "&amp;G9&amp;" dapat disimpulkan:"</f>
        <v>Pengujian yang telah dilakukan atas pos Natura dan Kenikmatan dapat disimpulkan:</v>
      </c>
      <c r="H13" s="792"/>
      <c r="I13" s="792"/>
      <c r="J13" s="792"/>
      <c r="K13" s="792"/>
      <c r="L13" s="792"/>
      <c r="M13" s="792"/>
      <c r="N13" s="792"/>
      <c r="O13" s="792"/>
      <c r="P13" s="792"/>
      <c r="Q13" s="792"/>
      <c r="R13" s="792"/>
      <c r="S13" s="792"/>
      <c r="T13" s="792"/>
      <c r="U13" s="792"/>
      <c r="V13" s="792"/>
      <c r="W13" s="792"/>
      <c r="X13" s="792"/>
      <c r="Y13" s="792"/>
      <c r="Z13" s="792"/>
      <c r="AA13" s="792"/>
      <c r="AB13" s="792"/>
      <c r="AC13" s="792"/>
      <c r="AD13" s="792"/>
      <c r="AE13" s="792"/>
      <c r="AF13" s="792"/>
      <c r="AG13" s="792"/>
      <c r="AH13" s="792"/>
    </row>
    <row r="14" spans="2:34" ht="15" customHeight="1" x14ac:dyDescent="0.25">
      <c r="B14" s="931" t="str">
        <f>HYPERLINK("#'"&amp;'EWS DIRECTORY'!$J$123&amp;"'!A1",'EWS DIRECTORY'!$J$123)</f>
        <v>E-2-1</v>
      </c>
      <c r="C14" s="761"/>
      <c r="D14" s="761"/>
      <c r="E14" s="761"/>
      <c r="G14" s="124"/>
      <c r="H14" s="124"/>
      <c r="I14" s="124"/>
      <c r="J14" s="124"/>
      <c r="K14" s="124"/>
      <c r="L14" s="124"/>
      <c r="M14" s="124"/>
      <c r="N14" s="124"/>
      <c r="O14" s="124"/>
      <c r="P14" s="124"/>
      <c r="Q14" s="124"/>
      <c r="R14" s="124"/>
      <c r="S14" s="124"/>
      <c r="T14" s="124"/>
      <c r="U14" s="124"/>
      <c r="V14" s="124"/>
      <c r="W14" s="124"/>
      <c r="X14" s="124"/>
      <c r="Y14" s="278"/>
      <c r="Z14" s="278"/>
      <c r="AA14" s="278"/>
      <c r="AB14" s="278"/>
      <c r="AC14" s="278"/>
      <c r="AD14" s="278"/>
      <c r="AE14" s="278"/>
      <c r="AF14" s="278"/>
      <c r="AG14" s="278"/>
      <c r="AH14" s="278"/>
    </row>
    <row r="15" spans="2:34" ht="15" customHeight="1" x14ac:dyDescent="0.25">
      <c r="B15" s="929" t="str">
        <f>HYPERLINK("#'"&amp;'EWS DIRECTORY'!$J$124&amp;"'!A1",'EWS DIRECTORY'!$J$124)</f>
        <v>E-2-1-1</v>
      </c>
      <c r="C15" s="761"/>
      <c r="D15" s="761"/>
      <c r="E15" s="761"/>
      <c r="G15" s="124"/>
      <c r="H15" s="124" t="str">
        <f>"Jumlah "&amp;G9&amp;" menurut petugas :"</f>
        <v>Jumlah Natura dan Kenikmatan menurut petugas :</v>
      </c>
      <c r="I15" s="124"/>
      <c r="J15" s="124"/>
      <c r="K15" s="124"/>
      <c r="L15" s="124"/>
      <c r="M15" s="124"/>
      <c r="N15" s="124"/>
      <c r="O15" s="124"/>
      <c r="P15" s="124"/>
      <c r="Q15" s="124"/>
      <c r="R15" s="124"/>
      <c r="S15" s="124"/>
      <c r="T15" s="124"/>
      <c r="U15" s="124"/>
      <c r="V15" s="124"/>
      <c r="W15" s="124"/>
      <c r="X15" s="124"/>
      <c r="Y15" s="278"/>
      <c r="Z15" s="278"/>
      <c r="AA15" s="278"/>
      <c r="AB15" s="278"/>
      <c r="AC15" s="278"/>
      <c r="AD15" s="278"/>
      <c r="AE15" s="278"/>
      <c r="AF15" s="278"/>
      <c r="AG15" s="278"/>
      <c r="AH15" s="278"/>
    </row>
    <row r="16" spans="2:34" ht="15" customHeight="1" x14ac:dyDescent="0.25">
      <c r="B16" s="929" t="str">
        <f>HYPERLINK("#'"&amp;'EWS DIRECTORY'!$J$125&amp;"'!A1",'EWS DIRECTORY'!$J$125)</f>
        <v>E-2-1-2</v>
      </c>
      <c r="C16" s="761"/>
      <c r="D16" s="761"/>
      <c r="E16" s="761"/>
      <c r="G16" s="82" t="s">
        <v>1445</v>
      </c>
      <c r="H16" s="1163" t="s">
        <v>1707</v>
      </c>
      <c r="I16" s="789"/>
      <c r="J16" s="789"/>
      <c r="K16" s="789"/>
      <c r="L16" s="789"/>
      <c r="M16" s="789"/>
      <c r="N16" s="789"/>
      <c r="O16" s="789"/>
      <c r="P16" s="789"/>
      <c r="Q16" s="789"/>
      <c r="R16" s="789"/>
      <c r="S16" s="937" t="s">
        <v>1767</v>
      </c>
      <c r="T16" s="765"/>
      <c r="U16" s="934" t="s">
        <v>1768</v>
      </c>
      <c r="V16" s="764"/>
      <c r="W16" s="764"/>
      <c r="X16" s="764"/>
      <c r="Y16" s="764"/>
      <c r="Z16" s="764"/>
      <c r="AA16" s="765"/>
      <c r="AB16" s="278"/>
      <c r="AC16" s="278"/>
      <c r="AD16" s="278"/>
      <c r="AE16" s="278"/>
      <c r="AF16" s="278"/>
      <c r="AG16" s="278"/>
      <c r="AH16" s="278"/>
    </row>
    <row r="17" spans="2:34" ht="15" customHeight="1" x14ac:dyDescent="0.25">
      <c r="B17" s="929" t="str">
        <f>HYPERLINK("#'"&amp;'EWS DIRECTORY'!$J$126&amp;"'!A1",'EWS DIRECTORY'!$J$126)</f>
        <v>E-2-1-3</v>
      </c>
      <c r="C17" s="761"/>
      <c r="D17" s="761"/>
      <c r="E17" s="761"/>
      <c r="G17" s="84">
        <v>1</v>
      </c>
      <c r="H17" s="926" t="e">
        <f>MASTER!N5</f>
        <v>#N/A</v>
      </c>
      <c r="I17" s="824"/>
      <c r="J17" s="824"/>
      <c r="K17" s="824"/>
      <c r="L17" s="824"/>
      <c r="M17" s="824"/>
      <c r="N17" s="824"/>
      <c r="O17" s="824"/>
      <c r="P17" s="824"/>
      <c r="Q17" s="824"/>
      <c r="R17" s="825"/>
      <c r="S17" s="936" t="s">
        <v>333</v>
      </c>
      <c r="T17" s="790"/>
      <c r="U17" s="923" t="str">
        <f>IF('E-2-1'!I38='E-2-1'!M18,'E-2-1'!AB18,
IF('E-2-1'!I38='E-2-1'!M20,'E-2-1'!AB20,
IF('E-2-1'!I38='E-2-1'!M22,'E-2-1'!AB22,
IF('E-2-1'!I38='E-2-1'!M24,'E-2-1'!AB24,
IF('E-2-1'!I38='E-2-1'!M26,'E-2-1'!AB26,
IF('E-2-1'!I38='E-2-1'!M28,'E-2-1'!AB28,"Tidak Ditemukan"))))))</f>
        <v>Tidak Ditemukan</v>
      </c>
      <c r="V17" s="764"/>
      <c r="W17" s="764"/>
      <c r="X17" s="764"/>
      <c r="Y17" s="764"/>
      <c r="Z17" s="764"/>
      <c r="AA17" s="765"/>
      <c r="AB17" s="278"/>
      <c r="AC17" s="278"/>
      <c r="AD17" s="278"/>
      <c r="AE17" s="278"/>
      <c r="AF17" s="278"/>
      <c r="AG17" s="278"/>
      <c r="AH17" s="278"/>
    </row>
    <row r="18" spans="2:34" ht="15" customHeight="1" x14ac:dyDescent="0.25">
      <c r="B18" s="929" t="str">
        <f>HYPERLINK("#'"&amp;'EWS DIRECTORY'!$J$127&amp;"'!A1",'EWS DIRECTORY'!$J$127)</f>
        <v>E-2-1-4</v>
      </c>
      <c r="C18" s="761"/>
      <c r="D18" s="761"/>
      <c r="E18" s="761"/>
      <c r="G18" s="84">
        <v>2</v>
      </c>
      <c r="H18" s="926" t="e">
        <f>MASTER!N6</f>
        <v>#N/A</v>
      </c>
      <c r="I18" s="824"/>
      <c r="J18" s="824"/>
      <c r="K18" s="824"/>
      <c r="L18" s="824"/>
      <c r="M18" s="824"/>
      <c r="N18" s="824"/>
      <c r="O18" s="824"/>
      <c r="P18" s="824"/>
      <c r="Q18" s="824"/>
      <c r="R18" s="825"/>
      <c r="S18" s="792"/>
      <c r="T18" s="805"/>
      <c r="U18" s="923" t="str">
        <f>IF('E-2-1'!I38='E-2-1'!M18,'E-2-1'!AG18,
IF('E-2-1'!I38='E-2-1'!M20,'E-2-1'!AG20,
IF('E-2-1'!I38='E-2-1'!M22,'E-2-1'!AG22,
IF('E-2-1'!I38='E-2-1'!M24,'E-2-1'!AG24,
IF('E-2-1'!I38='E-2-1'!M26,'E-2-1'!AG26,
IF('E-2-1'!I38='E-2-1'!M28,'E-2-1'!AG28,"Tidak Ditemukan"))))))</f>
        <v>Tidak Ditemukan</v>
      </c>
      <c r="V18" s="764"/>
      <c r="W18" s="764"/>
      <c r="X18" s="764"/>
      <c r="Y18" s="764"/>
      <c r="Z18" s="764"/>
      <c r="AA18" s="765"/>
      <c r="AB18" s="278"/>
      <c r="AC18" s="278"/>
      <c r="AD18" s="278"/>
      <c r="AE18" s="278"/>
      <c r="AF18" s="278"/>
      <c r="AG18" s="278"/>
      <c r="AH18" s="278"/>
    </row>
    <row r="19" spans="2:34" ht="15" customHeight="1" x14ac:dyDescent="0.25">
      <c r="B19" s="929" t="str">
        <f>HYPERLINK("#'"&amp;'EWS DIRECTORY'!$J$128&amp;"'!A1",'EWS DIRECTORY'!$J$128)</f>
        <v>E-2-1-5</v>
      </c>
      <c r="C19" s="761"/>
      <c r="D19" s="761"/>
      <c r="E19" s="761"/>
      <c r="G19" s="84">
        <v>3</v>
      </c>
      <c r="H19" s="926" t="e">
        <f>MASTER!N7</f>
        <v>#N/A</v>
      </c>
      <c r="I19" s="824"/>
      <c r="J19" s="824"/>
      <c r="K19" s="824"/>
      <c r="L19" s="824"/>
      <c r="M19" s="824"/>
      <c r="N19" s="824"/>
      <c r="O19" s="824"/>
      <c r="P19" s="824"/>
      <c r="Q19" s="824"/>
      <c r="R19" s="825"/>
      <c r="S19" s="792"/>
      <c r="T19" s="805"/>
      <c r="U19" s="923" t="str">
        <f>IF('E-2-1'!I38='E-2-1'!M18,'E-2-1'!AL18,
IF('E-2-1'!I38='E-2-1'!M20,'E-2-1'!AL20,
IF('E-2-1'!I38='E-2-1'!M22,'E-2-1'!AL22,
IF('E-2-1'!I38='E-2-1'!M24,'E-2-1'!AL24,
IF('E-2-1'!I38='E-2-1'!M26,'E-2-1'!AL26,
IF('E-2-1'!I38='E-2-1'!M28,'E-2-1'!AL28,"Tidak Ditemukan"))))))</f>
        <v>Tidak Ditemukan</v>
      </c>
      <c r="V19" s="764"/>
      <c r="W19" s="764"/>
      <c r="X19" s="764"/>
      <c r="Y19" s="764"/>
      <c r="Z19" s="764"/>
      <c r="AA19" s="765"/>
      <c r="AB19" s="278"/>
      <c r="AC19" s="278"/>
      <c r="AD19" s="278"/>
      <c r="AE19" s="278"/>
      <c r="AF19" s="278"/>
      <c r="AG19" s="278"/>
      <c r="AH19" s="278"/>
    </row>
    <row r="20" spans="2:34" ht="15" customHeight="1" x14ac:dyDescent="0.25">
      <c r="B20" s="929" t="str">
        <f>HYPERLINK("#'"&amp;'EWS DIRECTORY'!$J$129&amp;"'!A1",'EWS DIRECTORY'!$J$129)</f>
        <v>E-2-1-6</v>
      </c>
      <c r="C20" s="761"/>
      <c r="D20" s="761"/>
      <c r="E20" s="761"/>
      <c r="G20" s="84">
        <v>4</v>
      </c>
      <c r="H20" s="926" t="e">
        <f>MASTER!N8</f>
        <v>#N/A</v>
      </c>
      <c r="I20" s="824"/>
      <c r="J20" s="824"/>
      <c r="K20" s="824"/>
      <c r="L20" s="824"/>
      <c r="M20" s="824"/>
      <c r="N20" s="824"/>
      <c r="O20" s="824"/>
      <c r="P20" s="824"/>
      <c r="Q20" s="824"/>
      <c r="R20" s="825"/>
      <c r="S20" s="792"/>
      <c r="T20" s="805"/>
      <c r="U20" s="923" t="str">
        <f>IF('E-2-1'!I38='E-2-1'!M18,'E-2-1'!AQ18,
IF('E-2-1'!I38='E-2-1'!M20,'E-2-1'!AQ20,
IF('E-2-1'!I38='E-2-1'!M22,'E-2-1'!AQ22,
IF('E-2-1'!I38='E-2-1'!M24,'E-2-1'!AQ24,
IF('E-2-1'!I38='E-2-1'!M26,'E-2-1'!AQ26,
IF('E-2-1'!I38='E-2-1'!M28,'E-2-1'!AQ28,"Tidak Ditemukan"))))))</f>
        <v>Tidak Ditemukan</v>
      </c>
      <c r="V20" s="764"/>
      <c r="W20" s="764"/>
      <c r="X20" s="764"/>
      <c r="Y20" s="764"/>
      <c r="Z20" s="764"/>
      <c r="AA20" s="765"/>
      <c r="AB20" s="278"/>
      <c r="AC20" s="278"/>
      <c r="AD20" s="278"/>
      <c r="AE20" s="278"/>
      <c r="AF20" s="278"/>
      <c r="AG20" s="278"/>
      <c r="AH20" s="278"/>
    </row>
    <row r="21" spans="2:34" ht="15" customHeight="1" x14ac:dyDescent="0.25">
      <c r="G21" s="84">
        <v>5</v>
      </c>
      <c r="H21" s="926" t="e">
        <f>MASTER!N9</f>
        <v>#N/A</v>
      </c>
      <c r="I21" s="824"/>
      <c r="J21" s="824"/>
      <c r="K21" s="824"/>
      <c r="L21" s="824"/>
      <c r="M21" s="824"/>
      <c r="N21" s="824"/>
      <c r="O21" s="824"/>
      <c r="P21" s="824"/>
      <c r="Q21" s="824"/>
      <c r="R21" s="825"/>
      <c r="S21" s="792"/>
      <c r="T21" s="805"/>
      <c r="U21" s="923" t="str">
        <f>IF('E-2-1'!I38='E-2-1'!M18,'E-2-1'!AV18,
IF('E-2-1'!I38='E-2-1'!M20,'E-2-1'!AV20,
IF('E-2-1'!I38='E-2-1'!M22,'E-2-1'!AV22,
IF('E-2-1'!I38='E-2-1'!M24,'E-2-1'!AV24,
IF('E-2-1'!I38='E-2-1'!M26,'E-2-1'!AV26,
IF('E-2-1'!I38='E-2-1'!M28,'E-2-1'!AV28,"Tidak Ditemukan"))))))</f>
        <v>Tidak Ditemukan</v>
      </c>
      <c r="V21" s="764"/>
      <c r="W21" s="764"/>
      <c r="X21" s="764"/>
      <c r="Y21" s="764"/>
      <c r="Z21" s="764"/>
      <c r="AA21" s="765"/>
      <c r="AB21" s="278"/>
      <c r="AC21" s="278"/>
      <c r="AD21" s="278"/>
      <c r="AE21" s="278"/>
      <c r="AF21" s="278"/>
      <c r="AG21" s="278"/>
      <c r="AH21" s="278"/>
    </row>
    <row r="22" spans="2:34" ht="15" customHeight="1" x14ac:dyDescent="0.25">
      <c r="G22" s="84">
        <v>6</v>
      </c>
      <c r="H22" s="926" t="e">
        <f>MASTER!N10</f>
        <v>#N/A</v>
      </c>
      <c r="I22" s="824"/>
      <c r="J22" s="824"/>
      <c r="K22" s="824"/>
      <c r="L22" s="824"/>
      <c r="M22" s="824"/>
      <c r="N22" s="824"/>
      <c r="O22" s="824"/>
      <c r="P22" s="824"/>
      <c r="Q22" s="824"/>
      <c r="R22" s="825"/>
      <c r="S22" s="792"/>
      <c r="T22" s="805"/>
      <c r="U22" s="923" t="str">
        <f>IF('E-2-1'!I38='E-2-1'!M18,'E-2-1'!BA18,
IF('E-2-1'!I38='E-2-1'!M20,'E-2-1'!BA20,
IF('E-2-1'!I38='E-2-1'!M22,'E-2-1'!BA22,
IF('E-2-1'!I38='E-2-1'!M24,'E-2-1'!BA24,
IF('E-2-1'!I38='E-2-1'!M26,'E-2-1'!BA26,
IF('E-2-1'!I38='E-2-1'!M28,'E-2-1'!BA28,"Tidak Ditemukan"))))))</f>
        <v>Tidak Ditemukan</v>
      </c>
      <c r="V22" s="764"/>
      <c r="W22" s="764"/>
      <c r="X22" s="764"/>
      <c r="Y22" s="764"/>
      <c r="Z22" s="764"/>
      <c r="AA22" s="765"/>
      <c r="AB22" s="278"/>
      <c r="AC22" s="278"/>
      <c r="AD22" s="278"/>
      <c r="AE22" s="278"/>
      <c r="AF22" s="278"/>
      <c r="AG22" s="278"/>
      <c r="AH22" s="278"/>
    </row>
    <row r="23" spans="2:34" ht="15" customHeight="1" x14ac:dyDescent="0.25">
      <c r="G23" s="84">
        <v>7</v>
      </c>
      <c r="H23" s="926" t="e">
        <f>MASTER!N11</f>
        <v>#N/A</v>
      </c>
      <c r="I23" s="824"/>
      <c r="J23" s="824"/>
      <c r="K23" s="824"/>
      <c r="L23" s="824"/>
      <c r="M23" s="824"/>
      <c r="N23" s="824"/>
      <c r="O23" s="824"/>
      <c r="P23" s="824"/>
      <c r="Q23" s="824"/>
      <c r="R23" s="825"/>
      <c r="S23" s="792"/>
      <c r="T23" s="805"/>
      <c r="U23" s="923" t="str">
        <f>IF('E-2-1'!I38='E-2-1'!M18,'E-2-1'!BF18,
IF('E-2-1'!I38='E-2-1'!M20,'E-2-1'!BF20,
IF('E-2-1'!I38='E-2-1'!M22,'E-2-1'!BF22,
IF('E-2-1'!I38='E-2-1'!M24,'E-2-1'!BF24,
IF('E-2-1'!I38='E-2-1'!M26,'E-2-1'!BF26,
IF('E-2-1'!I38='E-2-1'!M28,'E-2-1'!BF28,"Tidak Ditemukan"))))))</f>
        <v>Tidak Ditemukan</v>
      </c>
      <c r="V23" s="764"/>
      <c r="W23" s="764"/>
      <c r="X23" s="764"/>
      <c r="Y23" s="764"/>
      <c r="Z23" s="764"/>
      <c r="AA23" s="765"/>
      <c r="AB23" s="278"/>
      <c r="AC23" s="278"/>
      <c r="AD23" s="278"/>
      <c r="AE23" s="278"/>
      <c r="AF23" s="278"/>
      <c r="AG23" s="278"/>
      <c r="AH23" s="278"/>
    </row>
    <row r="24" spans="2:34" ht="15" customHeight="1" x14ac:dyDescent="0.25">
      <c r="G24" s="84">
        <v>8</v>
      </c>
      <c r="H24" s="926" t="e">
        <f>MASTER!N12</f>
        <v>#N/A</v>
      </c>
      <c r="I24" s="824"/>
      <c r="J24" s="824"/>
      <c r="K24" s="824"/>
      <c r="L24" s="824"/>
      <c r="M24" s="824"/>
      <c r="N24" s="824"/>
      <c r="O24" s="824"/>
      <c r="P24" s="824"/>
      <c r="Q24" s="824"/>
      <c r="R24" s="825"/>
      <c r="S24" s="792"/>
      <c r="T24" s="805"/>
      <c r="U24" s="923" t="str">
        <f>IF('E-2-1'!I38='E-2-1'!M18,'E-2-1'!BK18,
IF('E-2-1'!I38='E-2-1'!M20,'E-2-1'!BK20,
IF('E-2-1'!I38='E-2-1'!M22,'E-2-1'!BK22,
IF('E-2-1'!I38='E-2-1'!M24,'E-2-1'!BK24,
IF('E-2-1'!I38='E-2-1'!M26,'E-2-1'!BK26,
IF('E-2-1'!I38='E-2-1'!M28,'E-2-1'!BK28,"Tidak Ditemukan"))))))</f>
        <v>Tidak Ditemukan</v>
      </c>
      <c r="V24" s="764"/>
      <c r="W24" s="764"/>
      <c r="X24" s="764"/>
      <c r="Y24" s="764"/>
      <c r="Z24" s="764"/>
      <c r="AA24" s="765"/>
      <c r="AB24" s="278"/>
      <c r="AC24" s="278"/>
      <c r="AD24" s="278"/>
      <c r="AE24" s="278"/>
      <c r="AF24" s="278"/>
      <c r="AG24" s="278"/>
      <c r="AH24" s="278"/>
    </row>
    <row r="25" spans="2:34" ht="15" customHeight="1" x14ac:dyDescent="0.25">
      <c r="G25" s="84">
        <v>9</v>
      </c>
      <c r="H25" s="926" t="e">
        <f>MASTER!N13</f>
        <v>#N/A</v>
      </c>
      <c r="I25" s="824"/>
      <c r="J25" s="824"/>
      <c r="K25" s="824"/>
      <c r="L25" s="824"/>
      <c r="M25" s="824"/>
      <c r="N25" s="824"/>
      <c r="O25" s="824"/>
      <c r="P25" s="824"/>
      <c r="Q25" s="824"/>
      <c r="R25" s="825"/>
      <c r="S25" s="792"/>
      <c r="T25" s="805"/>
      <c r="U25" s="923" t="str">
        <f>IF('E-2-1'!I38='E-2-1'!M18,'E-2-1'!BP18,
IF('E-2-1'!I38='E-2-1'!M20,'E-2-1'!BP20,
IF('E-2-1'!I38='E-2-1'!M22,'E-2-1'!BP22,
IF('E-2-1'!I38='E-2-1'!M24,'E-2-1'!BP24,
IF('E-2-1'!I38='E-2-1'!M26,'E-2-1'!BP26,
IF('E-2-1'!I38='E-2-1'!M28,'E-2-1'!BP28,"Tidak Ditemukan"))))))</f>
        <v>Tidak Ditemukan</v>
      </c>
      <c r="V25" s="764"/>
      <c r="W25" s="764"/>
      <c r="X25" s="764"/>
      <c r="Y25" s="764"/>
      <c r="Z25" s="764"/>
      <c r="AA25" s="765"/>
      <c r="AB25" s="278"/>
      <c r="AC25" s="278"/>
      <c r="AD25" s="278"/>
      <c r="AE25" s="278"/>
      <c r="AF25" s="278"/>
      <c r="AG25" s="278"/>
      <c r="AH25" s="278"/>
    </row>
    <row r="26" spans="2:34" ht="15" customHeight="1" x14ac:dyDescent="0.25">
      <c r="G26" s="84">
        <v>10</v>
      </c>
      <c r="H26" s="926" t="e">
        <f>MASTER!N14</f>
        <v>#N/A</v>
      </c>
      <c r="I26" s="824"/>
      <c r="J26" s="824"/>
      <c r="K26" s="824"/>
      <c r="L26" s="824"/>
      <c r="M26" s="824"/>
      <c r="N26" s="824"/>
      <c r="O26" s="824"/>
      <c r="P26" s="824"/>
      <c r="Q26" s="824"/>
      <c r="R26" s="825"/>
      <c r="S26" s="792"/>
      <c r="T26" s="805"/>
      <c r="U26" s="923" t="str">
        <f>IF('E-2-1'!I38='E-2-1'!M18,'E-2-1'!BU18,
IF('E-2-1'!I38='E-2-1'!M20,'E-2-1'!BU20,
IF('E-2-1'!I38='E-2-1'!M22,'E-2-1'!BU22,
IF('E-2-1'!I38='E-2-1'!M24,'E-2-1'!BU24,
IF('E-2-1'!I38='E-2-1'!M26,'E-2-1'!BU26,
IF('E-2-1'!I38='E-2-1'!M28,'E-2-1'!BU28,"Tidak Ditemukan"))))))</f>
        <v>Tidak Ditemukan</v>
      </c>
      <c r="V26" s="764"/>
      <c r="W26" s="764"/>
      <c r="X26" s="764"/>
      <c r="Y26" s="764"/>
      <c r="Z26" s="764"/>
      <c r="AA26" s="765"/>
      <c r="AB26" s="278"/>
      <c r="AC26" s="278"/>
      <c r="AD26" s="278"/>
      <c r="AE26" s="278"/>
      <c r="AF26" s="278"/>
      <c r="AG26" s="278"/>
      <c r="AH26" s="278"/>
    </row>
    <row r="27" spans="2:34" ht="15" customHeight="1" x14ac:dyDescent="0.25">
      <c r="G27" s="84">
        <v>11</v>
      </c>
      <c r="H27" s="926" t="e">
        <f>MASTER!N15</f>
        <v>#N/A</v>
      </c>
      <c r="I27" s="824"/>
      <c r="J27" s="824"/>
      <c r="K27" s="824"/>
      <c r="L27" s="824"/>
      <c r="M27" s="824"/>
      <c r="N27" s="824"/>
      <c r="O27" s="824"/>
      <c r="P27" s="824"/>
      <c r="Q27" s="824"/>
      <c r="R27" s="825"/>
      <c r="S27" s="792"/>
      <c r="T27" s="805"/>
      <c r="U27" s="923" t="str">
        <f>IF('E-2-1'!I38='E-2-1'!M18,'E-2-1'!BZ18,
IF('E-2-1'!I38='E-2-1'!M20,'E-2-1'!BZ20,
IF('E-2-1'!I38='E-2-1'!M22,'E-2-1'!BZ22,
IF('E-2-1'!I38='E-2-1'!M24,'E-2-1'!BZ24,
IF('E-2-1'!I38='E-2-1'!M26,'E-2-1'!BZ26,
IF('E-2-1'!I38='E-2-1'!M28,'E-2-1'!BZ28,"Tidak Ditemukan"))))))</f>
        <v>Tidak Ditemukan</v>
      </c>
      <c r="V27" s="764"/>
      <c r="W27" s="764"/>
      <c r="X27" s="764"/>
      <c r="Y27" s="764"/>
      <c r="Z27" s="764"/>
      <c r="AA27" s="765"/>
      <c r="AB27" s="278"/>
      <c r="AC27" s="278"/>
      <c r="AD27" s="278"/>
      <c r="AE27" s="278"/>
      <c r="AF27" s="278"/>
      <c r="AG27" s="278"/>
      <c r="AH27" s="278"/>
    </row>
    <row r="28" spans="2:34" ht="15" customHeight="1" x14ac:dyDescent="0.25">
      <c r="B28" s="760"/>
      <c r="C28" s="761"/>
      <c r="D28" s="761"/>
      <c r="E28" s="761"/>
      <c r="G28" s="84">
        <v>12</v>
      </c>
      <c r="H28" s="926" t="e">
        <f>MASTER!N16</f>
        <v>#N/A</v>
      </c>
      <c r="I28" s="824"/>
      <c r="J28" s="824"/>
      <c r="K28" s="824"/>
      <c r="L28" s="824"/>
      <c r="M28" s="824"/>
      <c r="N28" s="824"/>
      <c r="O28" s="824"/>
      <c r="P28" s="824"/>
      <c r="Q28" s="824"/>
      <c r="R28" s="825"/>
      <c r="S28" s="792"/>
      <c r="T28" s="805"/>
      <c r="U28" s="923" t="str">
        <f>IF('E-2-1'!I38='E-2-1'!M18,'E-2-1'!CE18,
IF('E-2-1'!I38='E-2-1'!M20,'E-2-1'!CE20,
IF('E-2-1'!I38='E-2-1'!M22,'E-2-1'!CE22,
IF('E-2-1'!I38='E-2-1'!M24,'E-2-1'!CE24,
IF('E-2-1'!I38='E-2-1'!M26,'E-2-1'!CE26,
IF('E-2-1'!I38='E-2-1'!M28,'E-2-1'!CE28,"Tidak Ditemukan"))))))</f>
        <v>Tidak Ditemukan</v>
      </c>
      <c r="V28" s="764"/>
      <c r="W28" s="764"/>
      <c r="X28" s="764"/>
      <c r="Y28" s="764"/>
      <c r="Z28" s="764"/>
      <c r="AA28" s="765"/>
      <c r="AB28" s="278"/>
      <c r="AC28" s="278"/>
      <c r="AD28" s="278"/>
      <c r="AE28" s="278"/>
      <c r="AF28" s="278"/>
      <c r="AG28" s="278"/>
      <c r="AH28" s="278"/>
    </row>
    <row r="29" spans="2:34" ht="15" customHeight="1" x14ac:dyDescent="0.25">
      <c r="G29" s="392"/>
      <c r="H29" s="933" t="s">
        <v>1769</v>
      </c>
      <c r="I29" s="824"/>
      <c r="J29" s="824"/>
      <c r="K29" s="824"/>
      <c r="L29" s="824"/>
      <c r="M29" s="824"/>
      <c r="N29" s="824"/>
      <c r="O29" s="824"/>
      <c r="P29" s="824"/>
      <c r="Q29" s="824"/>
      <c r="R29" s="825"/>
      <c r="S29" s="794"/>
      <c r="T29" s="807"/>
      <c r="U29" s="923" t="str">
        <f>IF('E-2-1'!I38='E-2-1'!M18,'E-2-1'!CJ18,
IF('E-2-1'!I38='E-2-1'!M20,'E-2-1'!CJ20,
IF('E-2-1'!I38='E-2-1'!M22,'E-2-1'!CJ22,
IF('E-2-1'!I38='E-2-1'!M24,'E-2-1'!CJ24,
IF('E-2-1'!I38='E-2-1'!M26,'E-2-1'!CJ26,
IF('E-2-1'!I38='E-2-1'!M28,'E-2-1'!CJ28,"Tidak Ditemukan"))))))</f>
        <v>Tidak Ditemukan</v>
      </c>
      <c r="V29" s="764"/>
      <c r="W29" s="764"/>
      <c r="X29" s="764"/>
      <c r="Y29" s="764"/>
      <c r="Z29" s="764"/>
      <c r="AA29" s="765"/>
      <c r="AB29" s="278"/>
      <c r="AC29" s="278"/>
      <c r="AD29" s="278"/>
      <c r="AE29" s="278"/>
      <c r="AF29" s="278"/>
      <c r="AG29" s="278"/>
      <c r="AH29" s="278"/>
    </row>
    <row r="30" spans="2:34" ht="15" customHeight="1" x14ac:dyDescent="0.25">
      <c r="B30" s="760"/>
      <c r="C30" s="761"/>
      <c r="D30" s="761"/>
      <c r="E30" s="761"/>
      <c r="G30" s="124"/>
      <c r="H30" s="938" t="s">
        <v>1770</v>
      </c>
      <c r="I30" s="824"/>
      <c r="J30" s="824"/>
      <c r="K30" s="824"/>
      <c r="L30" s="824"/>
      <c r="M30" s="824"/>
      <c r="N30" s="824"/>
      <c r="O30" s="824"/>
      <c r="P30" s="824"/>
      <c r="Q30" s="824"/>
      <c r="R30" s="825"/>
      <c r="S30" s="935"/>
      <c r="T30" s="765"/>
      <c r="U30" s="923">
        <f>IF(ISNUMBER(U29),IF(U29&gt;0,U29,SUM(U17:U28)),0)</f>
        <v>0</v>
      </c>
      <c r="V30" s="764"/>
      <c r="W30" s="764"/>
      <c r="X30" s="764"/>
      <c r="Y30" s="764"/>
      <c r="Z30" s="764"/>
      <c r="AA30" s="765"/>
      <c r="AB30" s="278"/>
      <c r="AC30" s="278"/>
      <c r="AD30" s="278"/>
      <c r="AE30" s="278"/>
      <c r="AF30" s="278"/>
      <c r="AG30" s="278"/>
      <c r="AH30" s="278"/>
    </row>
    <row r="31" spans="2:34" ht="15" customHeight="1" x14ac:dyDescent="0.25">
      <c r="G31" s="124"/>
      <c r="H31" s="124"/>
      <c r="I31" s="124"/>
      <c r="J31" s="300"/>
      <c r="K31" s="300"/>
      <c r="L31" s="300"/>
      <c r="M31" s="300"/>
      <c r="N31" s="300"/>
      <c r="O31" s="300"/>
      <c r="P31" s="300"/>
      <c r="Q31" s="300"/>
      <c r="R31" s="300"/>
      <c r="S31" s="300"/>
      <c r="T31" s="301"/>
      <c r="U31" s="515"/>
      <c r="V31" s="515"/>
      <c r="W31" s="515"/>
      <c r="X31" s="515"/>
      <c r="Y31" s="515"/>
      <c r="Z31" s="516"/>
      <c r="AA31" s="516"/>
      <c r="AB31" s="278"/>
      <c r="AC31" s="278"/>
      <c r="AD31" s="278"/>
      <c r="AE31" s="278"/>
      <c r="AF31" s="278"/>
      <c r="AG31" s="278"/>
      <c r="AH31" s="278"/>
    </row>
    <row r="32" spans="2:34" ht="15" customHeight="1" x14ac:dyDescent="0.25">
      <c r="B32" s="760"/>
      <c r="C32" s="761"/>
      <c r="D32" s="761"/>
      <c r="E32" s="761"/>
      <c r="G32" s="124"/>
      <c r="H32" s="297" t="s">
        <v>1771</v>
      </c>
      <c r="I32" s="298"/>
      <c r="J32" s="299"/>
      <c r="K32" s="299"/>
      <c r="L32" s="299"/>
      <c r="M32" s="299"/>
      <c r="N32" s="299"/>
      <c r="O32" s="299"/>
      <c r="P32" s="299"/>
      <c r="Q32" s="299"/>
      <c r="R32" s="299"/>
      <c r="S32" s="299"/>
      <c r="T32" s="302"/>
      <c r="U32" s="923">
        <f>'MAIN LEVEL'!$AB$37</f>
        <v>0</v>
      </c>
      <c r="V32" s="764"/>
      <c r="W32" s="764"/>
      <c r="X32" s="764"/>
      <c r="Y32" s="764"/>
      <c r="Z32" s="764"/>
      <c r="AA32" s="765"/>
      <c r="AB32" s="278"/>
      <c r="AC32" s="278"/>
      <c r="AD32" s="278"/>
      <c r="AE32" s="278"/>
      <c r="AF32" s="278"/>
      <c r="AG32" s="278"/>
      <c r="AH32" s="278"/>
    </row>
    <row r="33" spans="2:34" ht="15" customHeight="1" x14ac:dyDescent="0.25">
      <c r="G33" s="124"/>
      <c r="H33" s="297" t="s">
        <v>1772</v>
      </c>
      <c r="I33" s="298"/>
      <c r="J33" s="299"/>
      <c r="K33" s="299"/>
      <c r="L33" s="299"/>
      <c r="M33" s="299"/>
      <c r="N33" s="299"/>
      <c r="O33" s="299"/>
      <c r="P33" s="299"/>
      <c r="Q33" s="299"/>
      <c r="R33" s="299"/>
      <c r="S33" s="299"/>
      <c r="T33" s="302"/>
      <c r="U33" s="923">
        <f>U30-U32</f>
        <v>0</v>
      </c>
      <c r="V33" s="764"/>
      <c r="W33" s="764"/>
      <c r="X33" s="764"/>
      <c r="Y33" s="764"/>
      <c r="Z33" s="764"/>
      <c r="AA33" s="765"/>
      <c r="AB33" s="278"/>
      <c r="AC33" s="278"/>
      <c r="AD33" s="278"/>
      <c r="AE33" s="278"/>
      <c r="AF33" s="278"/>
      <c r="AG33" s="278"/>
      <c r="AH33" s="278"/>
    </row>
    <row r="34" spans="2:34" ht="15" customHeight="1" x14ac:dyDescent="0.25">
      <c r="B34" s="760"/>
      <c r="C34" s="761"/>
      <c r="D34" s="761"/>
      <c r="E34" s="761"/>
      <c r="G34" s="124"/>
      <c r="H34" s="124"/>
      <c r="I34" s="124"/>
      <c r="J34" s="124"/>
      <c r="K34" s="124"/>
      <c r="L34" s="124"/>
      <c r="M34" s="124"/>
      <c r="N34" s="124"/>
      <c r="O34" s="124"/>
      <c r="P34" s="124"/>
      <c r="Q34" s="124"/>
      <c r="R34" s="124"/>
      <c r="S34" s="124"/>
      <c r="T34" s="124"/>
      <c r="U34" s="124"/>
      <c r="V34" s="124"/>
      <c r="W34" s="124"/>
      <c r="X34" s="124"/>
      <c r="Y34" s="278"/>
      <c r="Z34" s="278"/>
      <c r="AA34" s="278"/>
      <c r="AB34" s="278"/>
      <c r="AC34" s="278"/>
      <c r="AD34" s="278"/>
      <c r="AE34" s="278"/>
      <c r="AF34" s="278"/>
      <c r="AG34" s="278"/>
      <c r="AH34" s="278"/>
    </row>
    <row r="35" spans="2:34" ht="15" customHeight="1" x14ac:dyDescent="0.25">
      <c r="G35" s="278"/>
      <c r="H35" s="278"/>
      <c r="I35" s="278"/>
      <c r="J35" s="278"/>
      <c r="K35" s="278"/>
      <c r="L35" s="278"/>
      <c r="M35" s="278"/>
      <c r="N35" s="278"/>
      <c r="O35" s="278"/>
      <c r="P35" s="278"/>
      <c r="Q35" s="278"/>
      <c r="R35" s="278"/>
      <c r="S35" s="278"/>
      <c r="T35" s="278"/>
      <c r="U35" s="278"/>
      <c r="V35" s="278"/>
      <c r="W35" s="278"/>
      <c r="X35" s="278"/>
      <c r="Y35" s="278"/>
      <c r="Z35" s="278"/>
      <c r="AA35" s="278"/>
      <c r="AB35" s="278"/>
      <c r="AC35" s="278"/>
      <c r="AD35" s="278"/>
      <c r="AE35" s="278"/>
      <c r="AF35" s="278"/>
      <c r="AG35" s="278"/>
      <c r="AH35" s="278"/>
    </row>
    <row r="36" spans="2:34" ht="15" customHeight="1" x14ac:dyDescent="0.25">
      <c r="B36" s="760"/>
      <c r="C36" s="761"/>
      <c r="D36" s="761"/>
      <c r="E36" s="761"/>
      <c r="G36" s="801" t="s">
        <v>1507</v>
      </c>
      <c r="H36" s="764"/>
      <c r="I36" s="764"/>
      <c r="J36" s="764"/>
      <c r="K36" s="764"/>
      <c r="L36" s="764"/>
      <c r="M36" s="764"/>
      <c r="N36" s="764"/>
      <c r="O36" s="764"/>
      <c r="P36" s="764"/>
      <c r="Q36" s="764"/>
      <c r="R36" s="764"/>
      <c r="S36" s="764"/>
      <c r="T36" s="764"/>
      <c r="U36" s="795" t="s">
        <v>1704</v>
      </c>
      <c r="V36" s="764"/>
      <c r="W36" s="764"/>
      <c r="X36" s="764"/>
      <c r="Y36" s="764"/>
      <c r="Z36" s="764"/>
      <c r="AA36" s="764"/>
      <c r="AB36" s="764"/>
      <c r="AC36" s="764"/>
      <c r="AD36" s="764"/>
      <c r="AE36" s="764"/>
      <c r="AF36" s="764"/>
      <c r="AG36" s="764"/>
      <c r="AH36" s="796"/>
    </row>
    <row r="37" spans="2:34" ht="15" customHeight="1" x14ac:dyDescent="0.25">
      <c r="G37" s="793" t="s">
        <v>796</v>
      </c>
      <c r="H37" s="794"/>
      <c r="I37" s="794"/>
      <c r="J37" s="794"/>
      <c r="K37" s="794"/>
      <c r="L37" s="794"/>
      <c r="M37" s="801" t="s">
        <v>1511</v>
      </c>
      <c r="N37" s="764"/>
      <c r="O37" s="764"/>
      <c r="P37" s="764"/>
      <c r="Q37" s="802" t="s">
        <v>1510</v>
      </c>
      <c r="R37" s="764"/>
      <c r="S37" s="764"/>
      <c r="T37" s="765"/>
      <c r="U37" s="793" t="s">
        <v>796</v>
      </c>
      <c r="V37" s="794"/>
      <c r="W37" s="794"/>
      <c r="X37" s="794"/>
      <c r="Y37" s="794"/>
      <c r="Z37" s="794"/>
      <c r="AA37" s="801" t="s">
        <v>1511</v>
      </c>
      <c r="AB37" s="764"/>
      <c r="AC37" s="764"/>
      <c r="AD37" s="764"/>
      <c r="AE37" s="802" t="s">
        <v>1510</v>
      </c>
      <c r="AF37" s="764"/>
      <c r="AG37" s="764"/>
      <c r="AH37" s="765"/>
    </row>
    <row r="38" spans="2:34" ht="15" customHeight="1" x14ac:dyDescent="0.25">
      <c r="G38" s="788"/>
      <c r="H38" s="789"/>
      <c r="I38" s="789"/>
      <c r="J38" s="789"/>
      <c r="K38" s="789"/>
      <c r="L38" s="790"/>
      <c r="M38" s="788"/>
      <c r="N38" s="789"/>
      <c r="O38" s="789"/>
      <c r="P38" s="790"/>
      <c r="Q38" s="788"/>
      <c r="R38" s="789"/>
      <c r="S38" s="789"/>
      <c r="T38" s="790"/>
      <c r="U38" s="788"/>
      <c r="V38" s="789"/>
      <c r="W38" s="789"/>
      <c r="X38" s="789"/>
      <c r="Y38" s="789"/>
      <c r="Z38" s="790"/>
      <c r="AA38" s="788"/>
      <c r="AB38" s="789"/>
      <c r="AC38" s="789"/>
      <c r="AD38" s="790"/>
      <c r="AE38" s="788"/>
      <c r="AF38" s="789"/>
      <c r="AG38" s="789"/>
      <c r="AH38" s="790"/>
    </row>
    <row r="39" spans="2:34" ht="15" customHeight="1" x14ac:dyDescent="0.25">
      <c r="G39" s="283"/>
      <c r="H39" s="124"/>
      <c r="I39" s="124"/>
      <c r="J39" s="124"/>
      <c r="K39" s="124"/>
      <c r="L39" s="124"/>
      <c r="M39" s="283"/>
      <c r="N39" s="124"/>
      <c r="O39" s="124"/>
      <c r="P39" s="124"/>
      <c r="Q39" s="283"/>
      <c r="R39" s="124"/>
      <c r="S39" s="124"/>
      <c r="T39" s="125"/>
      <c r="U39" s="124"/>
      <c r="V39" s="124"/>
      <c r="W39" s="124"/>
      <c r="X39" s="124"/>
      <c r="Y39" s="124"/>
      <c r="Z39" s="124"/>
      <c r="AA39" s="283"/>
      <c r="AB39" s="124"/>
      <c r="AC39" s="124"/>
      <c r="AD39" s="125"/>
      <c r="AE39" s="283"/>
      <c r="AF39" s="124"/>
      <c r="AG39" s="124"/>
      <c r="AH39" s="125"/>
    </row>
    <row r="40" spans="2:34" ht="15" customHeight="1" x14ac:dyDescent="0.25">
      <c r="G40" s="283"/>
      <c r="H40" s="124"/>
      <c r="I40" s="124"/>
      <c r="J40" s="124"/>
      <c r="K40" s="124"/>
      <c r="L40" s="124"/>
      <c r="M40" s="283"/>
      <c r="N40" s="124"/>
      <c r="O40" s="124"/>
      <c r="P40" s="124"/>
      <c r="Q40" s="283"/>
      <c r="R40" s="124"/>
      <c r="S40" s="124"/>
      <c r="T40" s="125"/>
      <c r="U40" s="124"/>
      <c r="V40" s="124"/>
      <c r="W40" s="124"/>
      <c r="X40" s="124"/>
      <c r="Y40" s="124"/>
      <c r="Z40" s="124"/>
      <c r="AA40" s="283"/>
      <c r="AB40" s="124"/>
      <c r="AC40" s="124"/>
      <c r="AD40" s="125"/>
      <c r="AE40" s="283"/>
      <c r="AF40" s="124"/>
      <c r="AG40" s="124"/>
      <c r="AH40" s="125"/>
    </row>
    <row r="41" spans="2:34" ht="15" customHeight="1" x14ac:dyDescent="0.25">
      <c r="G41" s="283"/>
      <c r="H41" s="124"/>
      <c r="I41" s="124"/>
      <c r="J41" s="124"/>
      <c r="K41" s="124"/>
      <c r="L41" s="124"/>
      <c r="M41" s="283"/>
      <c r="N41" s="124"/>
      <c r="O41" s="124"/>
      <c r="P41" s="124"/>
      <c r="Q41" s="283"/>
      <c r="R41" s="124"/>
      <c r="S41" s="124"/>
      <c r="T41" s="125"/>
      <c r="U41" s="124"/>
      <c r="V41" s="124"/>
      <c r="W41" s="124"/>
      <c r="X41" s="124"/>
      <c r="Y41" s="124"/>
      <c r="Z41" s="124"/>
      <c r="AA41" s="283"/>
      <c r="AB41" s="124"/>
      <c r="AC41" s="124"/>
      <c r="AD41" s="125"/>
      <c r="AE41" s="283"/>
      <c r="AF41" s="124"/>
      <c r="AG41" s="124"/>
      <c r="AH41" s="125"/>
    </row>
    <row r="42" spans="2:34" ht="15" customHeight="1" x14ac:dyDescent="0.25">
      <c r="G42" s="283"/>
      <c r="H42" s="124"/>
      <c r="I42" s="124"/>
      <c r="J42" s="124"/>
      <c r="K42" s="124"/>
      <c r="L42" s="124"/>
      <c r="M42" s="283"/>
      <c r="N42" s="124"/>
      <c r="O42" s="124"/>
      <c r="P42" s="124"/>
      <c r="Q42" s="283"/>
      <c r="R42" s="124"/>
      <c r="S42" s="124"/>
      <c r="T42" s="125"/>
      <c r="U42" s="124"/>
      <c r="V42" s="124"/>
      <c r="W42" s="124"/>
      <c r="X42" s="124"/>
      <c r="Y42" s="124"/>
      <c r="Z42" s="124"/>
      <c r="AA42" s="283"/>
      <c r="AB42" s="124"/>
      <c r="AC42" s="124"/>
      <c r="AD42" s="125"/>
      <c r="AE42" s="283"/>
      <c r="AF42" s="124"/>
      <c r="AG42" s="124"/>
      <c r="AH42" s="125"/>
    </row>
    <row r="43" spans="2:34" ht="15" customHeight="1" x14ac:dyDescent="0.25">
      <c r="G43" s="283"/>
      <c r="H43" s="124"/>
      <c r="I43" s="124"/>
      <c r="J43" s="124"/>
      <c r="K43" s="124"/>
      <c r="L43" s="124"/>
      <c r="M43" s="283"/>
      <c r="N43" s="124"/>
      <c r="O43" s="124"/>
      <c r="P43" s="124"/>
      <c r="Q43" s="283"/>
      <c r="R43" s="124"/>
      <c r="S43" s="124"/>
      <c r="T43" s="125"/>
      <c r="U43" s="124"/>
      <c r="V43" s="124"/>
      <c r="W43" s="124"/>
      <c r="X43" s="124"/>
      <c r="Y43" s="124"/>
      <c r="Z43" s="124"/>
      <c r="AA43" s="283"/>
      <c r="AB43" s="124"/>
      <c r="AC43" s="124"/>
      <c r="AD43" s="125"/>
      <c r="AE43" s="283"/>
      <c r="AF43" s="124"/>
      <c r="AG43" s="124"/>
      <c r="AH43" s="125"/>
    </row>
    <row r="44" spans="2:34" ht="15" customHeight="1" x14ac:dyDescent="0.25">
      <c r="G44" s="283"/>
      <c r="H44" s="124"/>
      <c r="I44" s="124"/>
      <c r="J44" s="124"/>
      <c r="K44" s="124"/>
      <c r="L44" s="124"/>
      <c r="M44" s="283"/>
      <c r="N44" s="124"/>
      <c r="O44" s="124"/>
      <c r="P44" s="124"/>
      <c r="Q44" s="283"/>
      <c r="R44" s="124"/>
      <c r="S44" s="124"/>
      <c r="T44" s="125"/>
      <c r="U44" s="124"/>
      <c r="V44" s="124"/>
      <c r="W44" s="124"/>
      <c r="X44" s="124"/>
      <c r="Y44" s="124"/>
      <c r="Z44" s="124"/>
      <c r="AA44" s="283"/>
      <c r="AB44" s="124"/>
      <c r="AC44" s="124"/>
      <c r="AD44" s="125"/>
      <c r="AE44" s="283"/>
      <c r="AF44" s="124"/>
      <c r="AG44" s="124"/>
      <c r="AH44" s="125"/>
    </row>
    <row r="45" spans="2:34" ht="15" customHeight="1" x14ac:dyDescent="0.25">
      <c r="G45" s="283"/>
      <c r="H45" s="124"/>
      <c r="I45" s="124"/>
      <c r="J45" s="124"/>
      <c r="K45" s="124"/>
      <c r="L45" s="124"/>
      <c r="M45" s="283"/>
      <c r="N45" s="124"/>
      <c r="O45" s="124"/>
      <c r="P45" s="124"/>
      <c r="Q45" s="283"/>
      <c r="R45" s="124"/>
      <c r="S45" s="124"/>
      <c r="T45" s="125"/>
      <c r="U45" s="124"/>
      <c r="V45" s="124"/>
      <c r="W45" s="124"/>
      <c r="X45" s="124"/>
      <c r="Y45" s="124"/>
      <c r="Z45" s="124"/>
      <c r="AA45" s="283"/>
      <c r="AB45" s="124"/>
      <c r="AC45" s="124"/>
      <c r="AD45" s="125"/>
      <c r="AE45" s="283"/>
      <c r="AF45" s="124"/>
      <c r="AG45" s="124"/>
      <c r="AH45" s="125"/>
    </row>
    <row r="46" spans="2:34" ht="15" customHeight="1" x14ac:dyDescent="0.25">
      <c r="G46" s="283"/>
      <c r="H46" s="124"/>
      <c r="I46" s="124"/>
      <c r="J46" s="124"/>
      <c r="K46" s="124"/>
      <c r="L46" s="124"/>
      <c r="M46" s="283"/>
      <c r="N46" s="124"/>
      <c r="O46" s="124"/>
      <c r="P46" s="124"/>
      <c r="Q46" s="283"/>
      <c r="R46" s="124"/>
      <c r="S46" s="124"/>
      <c r="T46" s="125"/>
      <c r="U46" s="124"/>
      <c r="V46" s="124"/>
      <c r="W46" s="124"/>
      <c r="X46" s="124"/>
      <c r="Y46" s="124"/>
      <c r="Z46" s="124"/>
      <c r="AA46" s="283"/>
      <c r="AB46" s="124"/>
      <c r="AC46" s="124"/>
      <c r="AD46" s="125"/>
      <c r="AE46" s="283"/>
      <c r="AF46" s="124"/>
      <c r="AG46" s="124"/>
      <c r="AH46" s="125"/>
    </row>
    <row r="47" spans="2:34" ht="15" customHeight="1" x14ac:dyDescent="0.25">
      <c r="G47" s="283"/>
      <c r="H47" s="124"/>
      <c r="I47" s="124"/>
      <c r="J47" s="124"/>
      <c r="K47" s="124"/>
      <c r="L47" s="124"/>
      <c r="M47" s="283"/>
      <c r="N47" s="124"/>
      <c r="O47" s="124"/>
      <c r="P47" s="124"/>
      <c r="Q47" s="283"/>
      <c r="R47" s="124"/>
      <c r="S47" s="124"/>
      <c r="T47" s="125"/>
      <c r="U47" s="124"/>
      <c r="V47" s="124"/>
      <c r="W47" s="124"/>
      <c r="X47" s="124"/>
      <c r="Y47" s="124"/>
      <c r="Z47" s="124"/>
      <c r="AA47" s="283"/>
      <c r="AB47" s="124"/>
      <c r="AC47" s="124"/>
      <c r="AD47" s="125"/>
      <c r="AE47" s="283"/>
      <c r="AF47" s="124"/>
      <c r="AG47" s="124"/>
      <c r="AH47" s="125"/>
    </row>
    <row r="48" spans="2:34" ht="15" customHeight="1" x14ac:dyDescent="0.25">
      <c r="G48" s="283"/>
      <c r="H48" s="124"/>
      <c r="I48" s="124"/>
      <c r="J48" s="124"/>
      <c r="K48" s="124"/>
      <c r="L48" s="124"/>
      <c r="M48" s="283"/>
      <c r="N48" s="124"/>
      <c r="O48" s="124"/>
      <c r="P48" s="124"/>
      <c r="Q48" s="283"/>
      <c r="R48" s="124"/>
      <c r="S48" s="124"/>
      <c r="T48" s="125"/>
      <c r="U48" s="124"/>
      <c r="V48" s="124"/>
      <c r="W48" s="124"/>
      <c r="X48" s="124"/>
      <c r="Y48" s="124"/>
      <c r="Z48" s="124"/>
      <c r="AA48" s="283"/>
      <c r="AB48" s="124"/>
      <c r="AC48" s="124"/>
      <c r="AD48" s="125"/>
      <c r="AE48" s="283"/>
      <c r="AF48" s="124"/>
      <c r="AG48" s="124"/>
      <c r="AH48" s="125"/>
    </row>
    <row r="49" spans="7:34" x14ac:dyDescent="0.25">
      <c r="G49" s="283"/>
      <c r="H49" s="124"/>
      <c r="I49" s="124"/>
      <c r="J49" s="124"/>
      <c r="K49" s="124"/>
      <c r="L49" s="124"/>
      <c r="M49" s="283"/>
      <c r="N49" s="124"/>
      <c r="O49" s="124"/>
      <c r="P49" s="124"/>
      <c r="Q49" s="283"/>
      <c r="R49" s="124"/>
      <c r="S49" s="124"/>
      <c r="T49" s="125"/>
      <c r="U49" s="124"/>
      <c r="V49" s="124"/>
      <c r="W49" s="124"/>
      <c r="X49" s="124"/>
      <c r="Y49" s="124"/>
      <c r="Z49" s="124"/>
      <c r="AA49" s="283"/>
      <c r="AB49" s="124"/>
      <c r="AC49" s="124"/>
      <c r="AD49" s="125"/>
      <c r="AE49" s="283"/>
      <c r="AF49" s="124"/>
      <c r="AG49" s="124"/>
      <c r="AH49" s="125"/>
    </row>
    <row r="50" spans="7:34" x14ac:dyDescent="0.25">
      <c r="G50" s="285"/>
      <c r="H50" s="190"/>
      <c r="I50" s="190"/>
      <c r="J50" s="190"/>
      <c r="K50" s="190"/>
      <c r="L50" s="190"/>
      <c r="M50" s="285"/>
      <c r="N50" s="190"/>
      <c r="O50" s="190"/>
      <c r="P50" s="190"/>
      <c r="Q50" s="285"/>
      <c r="R50" s="190"/>
      <c r="S50" s="190"/>
      <c r="T50" s="243"/>
      <c r="U50" s="190"/>
      <c r="V50" s="190"/>
      <c r="W50" s="190"/>
      <c r="X50" s="190"/>
      <c r="Y50" s="190"/>
      <c r="Z50" s="190"/>
      <c r="AA50" s="285"/>
      <c r="AB50" s="190"/>
      <c r="AC50" s="190"/>
      <c r="AD50" s="243"/>
      <c r="AE50" s="285"/>
      <c r="AF50" s="190"/>
      <c r="AG50" s="190"/>
      <c r="AH50" s="243"/>
    </row>
    <row r="51" spans="7:34" x14ac:dyDescent="0.25">
      <c r="G51" s="3"/>
      <c r="H51" s="55"/>
      <c r="I51" s="55"/>
      <c r="J51" s="55"/>
      <c r="K51" s="55"/>
      <c r="L51" s="288" t="s">
        <v>1705</v>
      </c>
      <c r="M51" s="55">
        <f>'MAIN LEVEL'!Z37</f>
        <v>0</v>
      </c>
    </row>
  </sheetData>
  <mergeCells count="70">
    <mergeCell ref="S16:T16"/>
    <mergeCell ref="U18:AA18"/>
    <mergeCell ref="G37:L37"/>
    <mergeCell ref="G9:T11"/>
    <mergeCell ref="H20:R20"/>
    <mergeCell ref="H23:R23"/>
    <mergeCell ref="U33:AA33"/>
    <mergeCell ref="H30:R30"/>
    <mergeCell ref="U24:AA24"/>
    <mergeCell ref="H26:R26"/>
    <mergeCell ref="B6:E6"/>
    <mergeCell ref="B30:E30"/>
    <mergeCell ref="H29:R29"/>
    <mergeCell ref="AE37:AH37"/>
    <mergeCell ref="B15:E15"/>
    <mergeCell ref="U37:Z37"/>
    <mergeCell ref="B20:E20"/>
    <mergeCell ref="U19:AA19"/>
    <mergeCell ref="H28:R28"/>
    <mergeCell ref="H27:R27"/>
    <mergeCell ref="U32:AA32"/>
    <mergeCell ref="S30:T30"/>
    <mergeCell ref="G7:AH7"/>
    <mergeCell ref="B8:E8"/>
    <mergeCell ref="S17:T29"/>
    <mergeCell ref="H18:R18"/>
    <mergeCell ref="AA38:AD38"/>
    <mergeCell ref="Q37:T37"/>
    <mergeCell ref="U38:Z38"/>
    <mergeCell ref="U30:AA30"/>
    <mergeCell ref="U27:AA27"/>
    <mergeCell ref="AA37:AD37"/>
    <mergeCell ref="Q38:T38"/>
    <mergeCell ref="B36:E36"/>
    <mergeCell ref="U23:AA23"/>
    <mergeCell ref="B32:E32"/>
    <mergeCell ref="U36:AH36"/>
    <mergeCell ref="H25:R25"/>
    <mergeCell ref="B4:E4"/>
    <mergeCell ref="U26:AA26"/>
    <mergeCell ref="U22:AA22"/>
    <mergeCell ref="B16:E16"/>
    <mergeCell ref="H21:R21"/>
    <mergeCell ref="B18:E18"/>
    <mergeCell ref="H17:R17"/>
    <mergeCell ref="B12:E12"/>
    <mergeCell ref="H16:R16"/>
    <mergeCell ref="U17:AA17"/>
    <mergeCell ref="H19:R19"/>
    <mergeCell ref="H22:R22"/>
    <mergeCell ref="U25:AA25"/>
    <mergeCell ref="B14:E14"/>
    <mergeCell ref="U16:AA16"/>
    <mergeCell ref="B17:E17"/>
    <mergeCell ref="AE38:AH38"/>
    <mergeCell ref="U21:AA21"/>
    <mergeCell ref="B10:E10"/>
    <mergeCell ref="B28:E28"/>
    <mergeCell ref="M37:P37"/>
    <mergeCell ref="G38:L38"/>
    <mergeCell ref="B34:E34"/>
    <mergeCell ref="B13:E13"/>
    <mergeCell ref="U28:AA28"/>
    <mergeCell ref="H24:R24"/>
    <mergeCell ref="G13:AH13"/>
    <mergeCell ref="B19:E19"/>
    <mergeCell ref="M38:P38"/>
    <mergeCell ref="U20:AA20"/>
    <mergeCell ref="U29:AA29"/>
    <mergeCell ref="G36:T36"/>
  </mergeCells>
  <hyperlinks>
    <hyperlink ref="B4" location="PANDUAN!A1" display="PANDUAN" xr:uid="{00000000-0004-0000-7A00-000000000000}"/>
    <hyperlink ref="B6" location="'EWS DIRECTORY'!A1" display="EWS DIRECTORY" xr:uid="{00000000-0004-0000-7A00-000001000000}"/>
    <hyperlink ref="B8" location="'DATA PEMICU'!A1" display="DATA PEMICU" xr:uid="{00000000-0004-0000-7A00-000002000000}"/>
    <hyperlink ref="B10" location="'DATA PENGUJI'!A1" display="DATA PENGUJI" xr:uid="{00000000-0004-0000-7A00-000003000000}"/>
    <hyperlink ref="B12" location="'MAIN LEVEL'!A1" display="MAIN LEVEL" xr:uid="{00000000-0004-0000-7A00-000004000000}"/>
  </hyperlinks>
  <pageMargins left="0.70866141732283472" right="0.17" top="0.74803149606299213" bottom="0.74803149606299213" header="0.31496062992125978" footer="0.31496062992125978"/>
  <pageSetup paperSize="9" scale="76" orientation="portrait"/>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B00-000000000000}">
  <sheetPr codeName="Sheet63">
    <tabColor theme="4" tint="-0.249977111117893"/>
  </sheetPr>
  <dimension ref="A1:CX81"/>
  <sheetViews>
    <sheetView topLeftCell="B26"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7" width="4.109375" customWidth="1"/>
    <col min="8" max="9" width="3.5546875" customWidth="1"/>
    <col min="10" max="10" width="2.6640625" customWidth="1"/>
    <col min="11" max="16" width="3.5546875" customWidth="1"/>
    <col min="17" max="18" width="2.6640625" customWidth="1"/>
    <col min="19" max="19" width="4.5546875" customWidth="1"/>
    <col min="20" max="102" width="3.5546875" customWidth="1"/>
  </cols>
  <sheetData>
    <row r="1" spans="1:102" ht="14.25" customHeight="1" x14ac:dyDescent="0.25">
      <c r="G1" s="178"/>
      <c r="AL1" s="110"/>
      <c r="AM1" s="110"/>
      <c r="AN1" s="110"/>
      <c r="AO1" s="110"/>
      <c r="AP1" s="110"/>
      <c r="AQ1" s="110"/>
      <c r="AR1" s="110"/>
      <c r="AS1" s="110"/>
      <c r="AT1" s="110"/>
      <c r="AU1" s="110"/>
      <c r="AV1" s="110"/>
      <c r="AW1" s="110"/>
      <c r="AX1" s="110"/>
      <c r="AY1" s="110"/>
      <c r="AZ1" s="110"/>
      <c r="BA1" s="110"/>
      <c r="BB1" s="110"/>
      <c r="BC1" s="110"/>
      <c r="BD1" s="110"/>
      <c r="BE1" s="110"/>
      <c r="BF1" s="110"/>
      <c r="BG1" s="110"/>
      <c r="BH1" s="110"/>
      <c r="BI1" s="110"/>
      <c r="BJ1" s="110"/>
      <c r="BK1" s="110"/>
      <c r="BL1" s="110"/>
      <c r="BM1" s="110"/>
      <c r="BN1" s="110"/>
      <c r="BO1" s="110"/>
      <c r="BP1" s="110"/>
      <c r="BQ1" s="110"/>
      <c r="BR1" s="110"/>
      <c r="BS1" s="110"/>
      <c r="BT1" s="110"/>
      <c r="BU1" s="110"/>
      <c r="BV1" s="110"/>
      <c r="BW1" s="110"/>
      <c r="BX1" s="110"/>
      <c r="BY1" s="110"/>
      <c r="BZ1" s="110"/>
      <c r="CA1" s="110"/>
      <c r="CB1" s="110"/>
      <c r="CC1" s="110"/>
      <c r="CD1" s="110"/>
      <c r="CE1" s="110"/>
      <c r="CF1" s="110"/>
      <c r="CG1" s="110"/>
      <c r="CH1" s="110"/>
      <c r="CI1" s="110"/>
      <c r="CJ1" s="110"/>
      <c r="CK1" s="110"/>
      <c r="CL1" s="110"/>
      <c r="CM1" s="110"/>
      <c r="CN1" s="110"/>
      <c r="CO1" s="110"/>
      <c r="CP1" s="110"/>
      <c r="CQ1" s="110"/>
      <c r="CR1" s="110"/>
      <c r="CS1" s="110"/>
      <c r="CT1" s="110"/>
      <c r="CU1" s="110"/>
      <c r="CV1" s="110"/>
      <c r="CW1" s="110"/>
      <c r="CX1" s="110"/>
    </row>
    <row r="2" spans="1:102" ht="14.25" customHeight="1" x14ac:dyDescent="0.25">
      <c r="G2" t="s">
        <v>1674</v>
      </c>
      <c r="AL2" s="110"/>
      <c r="AM2" s="110"/>
      <c r="AN2" s="110"/>
      <c r="AO2" s="110"/>
      <c r="AP2" s="110"/>
      <c r="AQ2" s="110"/>
      <c r="AR2" s="110"/>
      <c r="AS2" s="110"/>
      <c r="AT2" s="110"/>
      <c r="AU2" s="110"/>
      <c r="AV2" s="110"/>
      <c r="AW2" s="110"/>
      <c r="AX2" s="110"/>
      <c r="AY2" s="110"/>
      <c r="AZ2" s="110"/>
      <c r="BA2" s="110"/>
      <c r="BB2" s="110"/>
      <c r="BC2" s="110"/>
      <c r="BD2" s="110"/>
      <c r="BE2" s="110"/>
      <c r="BF2" s="110"/>
      <c r="BG2" s="110"/>
      <c r="BH2" s="110"/>
      <c r="BI2" s="110"/>
      <c r="BJ2" s="110"/>
      <c r="BK2" s="110"/>
      <c r="BL2" s="110"/>
      <c r="BM2" s="110"/>
      <c r="BN2" s="110"/>
      <c r="BO2" s="110"/>
      <c r="BP2" s="110"/>
      <c r="BQ2" s="110"/>
      <c r="BR2" s="110"/>
      <c r="BS2" s="110"/>
      <c r="BT2" s="110"/>
      <c r="BU2" s="110"/>
      <c r="BV2" s="110"/>
      <c r="BW2" s="110"/>
      <c r="BX2" s="110"/>
      <c r="BY2" s="110"/>
      <c r="BZ2" s="110"/>
      <c r="CA2" s="110"/>
      <c r="CB2" s="110"/>
      <c r="CC2" s="110"/>
      <c r="CD2" s="110"/>
      <c r="CE2" s="110"/>
      <c r="CF2" s="110"/>
      <c r="CG2" s="110"/>
      <c r="CH2" s="110"/>
      <c r="CI2" s="110"/>
      <c r="CJ2" s="110"/>
      <c r="CK2" s="110"/>
      <c r="CL2" s="110"/>
      <c r="CM2" s="110"/>
      <c r="CN2" s="110"/>
      <c r="CO2" s="110"/>
      <c r="CP2" s="110"/>
      <c r="CQ2" s="110"/>
      <c r="CR2" s="110"/>
      <c r="CS2" s="110"/>
      <c r="CT2" s="110"/>
      <c r="CU2" s="110"/>
      <c r="CV2" s="110"/>
      <c r="CW2" s="110"/>
      <c r="CX2" s="110"/>
    </row>
    <row r="3" spans="1:102" ht="14.25" customHeight="1" x14ac:dyDescent="0.25">
      <c r="B3" s="111"/>
      <c r="C3" s="111"/>
      <c r="D3" s="111"/>
      <c r="E3" s="111"/>
      <c r="AL3" s="110"/>
      <c r="AM3" s="110"/>
      <c r="AN3" s="110"/>
      <c r="AO3" s="110"/>
      <c r="AP3" s="110"/>
      <c r="AQ3" s="110"/>
      <c r="AR3" s="110"/>
      <c r="AS3" s="110"/>
      <c r="AT3" s="110"/>
      <c r="AU3" s="110"/>
      <c r="AV3" s="110"/>
      <c r="AW3" s="110"/>
      <c r="AX3" s="110"/>
      <c r="AY3" s="110"/>
      <c r="AZ3" s="110"/>
      <c r="BA3" s="110"/>
      <c r="BB3" s="110"/>
      <c r="BC3" s="110"/>
      <c r="BD3" s="110"/>
      <c r="BE3" s="110"/>
      <c r="BF3" s="110"/>
      <c r="BG3" s="110"/>
      <c r="BH3" s="110"/>
      <c r="BI3" s="110"/>
      <c r="BJ3" s="110"/>
      <c r="BK3" s="110"/>
      <c r="BL3" s="110"/>
      <c r="BM3" s="110"/>
      <c r="BN3" s="110"/>
      <c r="BO3" s="110"/>
      <c r="BP3" s="110"/>
      <c r="BQ3" s="110"/>
      <c r="BR3" s="110"/>
      <c r="BS3" s="110"/>
      <c r="BT3" s="110"/>
      <c r="BU3" s="110"/>
      <c r="BV3" s="110"/>
      <c r="BW3" s="110"/>
      <c r="BX3" s="110"/>
      <c r="BY3" s="110"/>
      <c r="BZ3" s="110"/>
      <c r="CA3" s="110"/>
      <c r="CB3" s="110"/>
      <c r="CC3" s="110"/>
      <c r="CD3" s="110"/>
      <c r="CE3" s="110"/>
      <c r="CF3" s="110"/>
      <c r="CG3" s="110"/>
      <c r="CH3" s="110"/>
      <c r="CI3" s="110"/>
      <c r="CJ3" s="110"/>
      <c r="CK3" s="110"/>
      <c r="CL3" s="110"/>
      <c r="CM3" s="110"/>
      <c r="CN3" s="110"/>
      <c r="CO3" s="110"/>
      <c r="CP3" s="110"/>
      <c r="CQ3" s="110"/>
      <c r="CR3" s="110"/>
      <c r="CS3" s="110"/>
      <c r="CT3" s="110"/>
      <c r="CU3" s="110"/>
      <c r="CV3" s="110"/>
      <c r="CW3" s="110"/>
      <c r="CX3" s="110"/>
    </row>
    <row r="4" spans="1:102" ht="14.25" customHeight="1" x14ac:dyDescent="0.25">
      <c r="B4" s="762" t="s">
        <v>79</v>
      </c>
      <c r="C4" s="761"/>
      <c r="D4" s="761"/>
      <c r="E4" s="761"/>
      <c r="AL4" s="110"/>
      <c r="AM4" s="110"/>
      <c r="AN4" s="110"/>
      <c r="AO4" s="110"/>
      <c r="AP4" s="110"/>
      <c r="AQ4" s="110"/>
      <c r="AR4" s="110"/>
      <c r="AS4" s="110"/>
      <c r="AT4" s="110"/>
      <c r="AU4" s="110"/>
      <c r="AV4" s="110"/>
      <c r="AW4" s="110"/>
      <c r="AX4" s="110"/>
      <c r="AY4" s="110"/>
      <c r="AZ4" s="110"/>
      <c r="BA4" s="110"/>
      <c r="BB4" s="110"/>
      <c r="BC4" s="110"/>
      <c r="BD4" s="110"/>
      <c r="BE4" s="110"/>
      <c r="BF4" s="110"/>
      <c r="BG4" s="110"/>
      <c r="BH4" s="110"/>
      <c r="BI4" s="110"/>
      <c r="BJ4" s="110"/>
      <c r="BK4" s="110"/>
      <c r="BL4" s="110"/>
      <c r="BM4" s="110"/>
      <c r="BN4" s="110"/>
      <c r="BO4" s="110"/>
      <c r="BP4" s="110"/>
      <c r="BQ4" s="110"/>
      <c r="BR4" s="110"/>
      <c r="BS4" s="110"/>
      <c r="BT4" s="110"/>
      <c r="BU4" s="110"/>
      <c r="BV4" s="110"/>
      <c r="BW4" s="110"/>
      <c r="BX4" s="110"/>
      <c r="BY4" s="110"/>
      <c r="BZ4" s="110"/>
      <c r="CA4" s="110"/>
      <c r="CB4" s="110"/>
      <c r="CC4" s="110"/>
      <c r="CD4" s="110"/>
      <c r="CE4" s="110"/>
      <c r="CF4" s="110"/>
      <c r="CG4" s="110"/>
      <c r="CH4" s="110"/>
      <c r="CI4" s="110"/>
      <c r="CJ4" s="110"/>
      <c r="CK4" s="110"/>
      <c r="CL4" s="110"/>
      <c r="CM4" s="110"/>
      <c r="CN4" s="110"/>
      <c r="CO4" s="110"/>
      <c r="CP4" s="110"/>
      <c r="CQ4" s="110"/>
      <c r="CR4" s="110"/>
      <c r="CS4" s="110"/>
      <c r="CT4" s="110"/>
      <c r="CU4" s="110"/>
      <c r="CV4" s="110"/>
      <c r="CW4" s="110"/>
      <c r="CX4" s="110"/>
    </row>
    <row r="5" spans="1:102" ht="14.25" customHeight="1" x14ac:dyDescent="0.25">
      <c r="B5" s="111"/>
      <c r="C5" s="111"/>
      <c r="D5" s="111"/>
      <c r="E5" s="111"/>
      <c r="AL5" s="110"/>
      <c r="AM5" s="110"/>
      <c r="AN5" s="110"/>
      <c r="AO5" s="110"/>
      <c r="AP5" s="110"/>
      <c r="AQ5" s="110"/>
      <c r="AR5" s="110"/>
      <c r="AS5" s="110"/>
      <c r="AT5" s="110"/>
      <c r="AU5" s="110"/>
      <c r="AV5" s="110"/>
      <c r="AW5" s="110"/>
      <c r="AX5" s="110"/>
      <c r="AY5" s="110"/>
      <c r="AZ5" s="110"/>
      <c r="BA5" s="110"/>
      <c r="BB5" s="110"/>
      <c r="BC5" s="110"/>
      <c r="BD5" s="110"/>
      <c r="BE5" s="110"/>
      <c r="BF5" s="110"/>
      <c r="BG5" s="110"/>
      <c r="BH5" s="110"/>
      <c r="BI5" s="110"/>
      <c r="BJ5" s="110"/>
      <c r="BK5" s="110"/>
      <c r="BL5" s="110"/>
      <c r="BM5" s="110"/>
      <c r="BN5" s="110"/>
      <c r="BO5" s="110"/>
      <c r="BP5" s="110"/>
      <c r="BQ5" s="110"/>
      <c r="BR5" s="110"/>
      <c r="BS5" s="110"/>
      <c r="BT5" s="110"/>
      <c r="BU5" s="110"/>
      <c r="BV5" s="110"/>
      <c r="BW5" s="110"/>
      <c r="BX5" s="110"/>
      <c r="BY5" s="110"/>
      <c r="BZ5" s="110"/>
      <c r="CA5" s="110"/>
      <c r="CB5" s="110"/>
      <c r="CC5" s="110"/>
      <c r="CD5" s="110"/>
      <c r="CE5" s="110"/>
      <c r="CF5" s="110"/>
      <c r="CG5" s="110"/>
      <c r="CH5" s="110"/>
      <c r="CI5" s="110"/>
      <c r="CJ5" s="110"/>
      <c r="CK5" s="110"/>
      <c r="CL5" s="110"/>
      <c r="CM5" s="110"/>
      <c r="CN5" s="110"/>
      <c r="CO5" s="110"/>
      <c r="CP5" s="110"/>
      <c r="CQ5" s="110"/>
      <c r="CR5" s="110"/>
      <c r="CS5" s="110"/>
      <c r="CT5" s="110"/>
      <c r="CU5" s="110"/>
      <c r="CV5" s="110"/>
      <c r="CW5" s="110"/>
      <c r="CX5" s="110"/>
    </row>
    <row r="6" spans="1:102" ht="14.25" customHeight="1" x14ac:dyDescent="0.25">
      <c r="B6" s="762" t="s">
        <v>87</v>
      </c>
      <c r="C6" s="761"/>
      <c r="D6" s="761"/>
      <c r="E6" s="761"/>
      <c r="AL6" s="110"/>
      <c r="AM6" s="110"/>
      <c r="AN6" s="110"/>
      <c r="AO6" s="110"/>
      <c r="AP6" s="110"/>
      <c r="AQ6" s="110"/>
      <c r="AR6" s="110"/>
      <c r="AS6" s="110"/>
      <c r="AT6" s="110"/>
      <c r="AU6" s="110"/>
      <c r="AV6" s="110"/>
      <c r="AW6" s="110"/>
      <c r="AX6" s="110"/>
      <c r="AY6" s="110"/>
      <c r="AZ6" s="110"/>
      <c r="BA6" s="110"/>
      <c r="BB6" s="110"/>
      <c r="BC6" s="110"/>
      <c r="BD6" s="110"/>
      <c r="BE6" s="110"/>
      <c r="BF6" s="110"/>
      <c r="BG6" s="110"/>
      <c r="BH6" s="110"/>
      <c r="BI6" s="110"/>
      <c r="BJ6" s="110"/>
      <c r="BK6" s="110"/>
      <c r="BL6" s="110"/>
      <c r="BM6" s="110"/>
      <c r="BN6" s="110"/>
      <c r="BO6" s="110"/>
      <c r="BP6" s="110"/>
      <c r="BQ6" s="110"/>
      <c r="BR6" s="110"/>
      <c r="BS6" s="110"/>
      <c r="BT6" s="110"/>
      <c r="BU6" s="110"/>
      <c r="BV6" s="110"/>
      <c r="BW6" s="110"/>
      <c r="BX6" s="110"/>
      <c r="BY6" s="110"/>
      <c r="BZ6" s="110"/>
      <c r="CA6" s="110"/>
      <c r="CB6" s="110"/>
      <c r="CC6" s="110"/>
      <c r="CD6" s="110"/>
      <c r="CE6" s="110"/>
      <c r="CF6" s="110"/>
      <c r="CG6" s="110"/>
      <c r="CH6" s="110"/>
      <c r="CI6" s="110"/>
      <c r="CJ6" s="110"/>
      <c r="CK6" s="110"/>
      <c r="CL6" s="110"/>
      <c r="CM6" s="110"/>
      <c r="CN6" s="110"/>
      <c r="CO6" s="110"/>
      <c r="CP6" s="110"/>
      <c r="CQ6" s="110"/>
      <c r="CR6" s="110"/>
      <c r="CS6" s="110"/>
      <c r="CT6" s="110"/>
      <c r="CU6" s="110"/>
      <c r="CV6" s="110"/>
      <c r="CW6" s="110"/>
      <c r="CX6" s="110"/>
    </row>
    <row r="7" spans="1:102" ht="14.25" customHeight="1" x14ac:dyDescent="0.25">
      <c r="B7" s="111"/>
      <c r="C7" s="111"/>
      <c r="D7" s="111"/>
      <c r="E7" s="111"/>
      <c r="G7" s="960"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110"/>
      <c r="AM7" s="110"/>
      <c r="AN7" s="110"/>
      <c r="AO7" s="110"/>
      <c r="AP7" s="110"/>
      <c r="AQ7" s="110"/>
      <c r="AR7" s="110"/>
      <c r="AS7" s="110"/>
      <c r="AT7" s="110"/>
      <c r="AU7" s="110"/>
      <c r="AV7" s="110"/>
      <c r="AW7" s="110"/>
      <c r="AX7" s="110"/>
      <c r="AY7" s="110"/>
      <c r="AZ7" s="110"/>
      <c r="BA7" s="110"/>
      <c r="BB7" s="110"/>
      <c r="BC7" s="110"/>
      <c r="BD7" s="110"/>
      <c r="BE7" s="110"/>
      <c r="BF7" s="110"/>
      <c r="BG7" s="110"/>
      <c r="BH7" s="110"/>
      <c r="BI7" s="110"/>
      <c r="BJ7" s="110"/>
      <c r="BK7" s="110"/>
      <c r="BL7" s="110"/>
      <c r="BM7" s="110"/>
      <c r="BN7" s="110"/>
      <c r="BO7" s="110"/>
      <c r="BP7" s="110"/>
      <c r="BQ7" s="110"/>
      <c r="BR7" s="110"/>
      <c r="BS7" s="110"/>
      <c r="BT7" s="110"/>
      <c r="BU7" s="110"/>
      <c r="BV7" s="110"/>
      <c r="BW7" s="110"/>
      <c r="BX7" s="110"/>
      <c r="BY7" s="110"/>
      <c r="BZ7" s="110"/>
      <c r="CA7" s="110"/>
      <c r="CB7" s="110"/>
      <c r="CC7" s="110"/>
      <c r="CD7" s="110"/>
      <c r="CE7" s="110"/>
      <c r="CF7" s="110"/>
      <c r="CG7" s="110"/>
      <c r="CH7" s="110"/>
      <c r="CI7" s="110"/>
      <c r="CJ7" s="110"/>
      <c r="CK7" s="110"/>
      <c r="CL7" s="110"/>
      <c r="CM7" s="110"/>
      <c r="CN7" s="110"/>
      <c r="CO7" s="110"/>
      <c r="CP7" s="110"/>
      <c r="CQ7" s="110"/>
      <c r="CR7" s="110"/>
      <c r="CS7" s="110"/>
      <c r="CT7" s="110"/>
      <c r="CU7" s="110"/>
      <c r="CV7" s="110"/>
      <c r="CW7" s="110"/>
      <c r="CX7" s="110"/>
    </row>
    <row r="8" spans="1:102" ht="14.25" customHeight="1" x14ac:dyDescent="0.25">
      <c r="B8" s="762" t="s">
        <v>94</v>
      </c>
      <c r="C8" s="761"/>
      <c r="D8" s="761"/>
      <c r="E8" s="761"/>
      <c r="AL8" s="110"/>
      <c r="AM8" s="110"/>
      <c r="AN8" s="110"/>
      <c r="AO8" s="110"/>
      <c r="AP8" s="110"/>
      <c r="AQ8" s="110"/>
      <c r="AR8" s="110"/>
      <c r="AS8" s="110"/>
      <c r="AT8" s="110"/>
      <c r="AU8" s="110"/>
      <c r="AV8" s="110"/>
      <c r="AW8" s="110"/>
      <c r="AX8" s="110"/>
      <c r="AY8" s="110"/>
      <c r="AZ8" s="110"/>
      <c r="BA8" s="110"/>
      <c r="BB8" s="110"/>
      <c r="BC8" s="110"/>
      <c r="BD8" s="110"/>
      <c r="BE8" s="110"/>
      <c r="BF8" s="110"/>
      <c r="BG8" s="110"/>
      <c r="BH8" s="110"/>
      <c r="BI8" s="110"/>
      <c r="BJ8" s="110"/>
      <c r="BK8" s="110"/>
      <c r="BL8" s="110"/>
      <c r="BM8" s="110"/>
      <c r="BN8" s="110"/>
      <c r="BO8" s="110"/>
      <c r="BP8" s="110"/>
      <c r="BQ8" s="110"/>
      <c r="BR8" s="110"/>
      <c r="BS8" s="110"/>
      <c r="BT8" s="110"/>
      <c r="BU8" s="110"/>
      <c r="BV8" s="110"/>
      <c r="BW8" s="110"/>
      <c r="BX8" s="110"/>
      <c r="BY8" s="110"/>
      <c r="BZ8" s="110"/>
      <c r="CA8" s="110"/>
      <c r="CB8" s="110"/>
      <c r="CC8" s="110"/>
      <c r="CD8" s="110"/>
      <c r="CE8" s="110"/>
      <c r="CF8" s="110"/>
      <c r="CG8" s="110"/>
      <c r="CH8" s="110"/>
      <c r="CI8" s="110"/>
      <c r="CJ8" s="110"/>
      <c r="CK8" s="110"/>
      <c r="CL8" s="110"/>
      <c r="CM8" s="110"/>
      <c r="CN8" s="110"/>
      <c r="CO8" s="110"/>
      <c r="CP8" s="110"/>
      <c r="CQ8" s="110"/>
      <c r="CR8" s="110"/>
      <c r="CS8" s="110"/>
      <c r="CT8" s="110"/>
      <c r="CU8" s="110"/>
      <c r="CV8" s="110"/>
      <c r="CW8" s="110"/>
      <c r="CX8" s="110"/>
    </row>
    <row r="9" spans="1:102" ht="14.25" customHeight="1" x14ac:dyDescent="0.25">
      <c r="B9" s="111"/>
      <c r="C9" s="111"/>
      <c r="D9" s="111"/>
      <c r="E9" s="111"/>
      <c r="G9" s="961" t="str">
        <f>"Pengujian "&amp;'E-2'!G9</f>
        <v>Pengujian Natura dan Kenikmatan</v>
      </c>
      <c r="H9" s="789"/>
      <c r="I9" s="789"/>
      <c r="J9" s="789"/>
      <c r="K9" s="789"/>
      <c r="L9" s="789"/>
      <c r="M9" s="789"/>
      <c r="N9" s="789"/>
      <c r="O9" s="789"/>
      <c r="P9" s="789"/>
      <c r="Q9" s="789"/>
      <c r="R9" s="789"/>
      <c r="S9" s="789"/>
      <c r="T9" s="789"/>
      <c r="U9" s="789"/>
      <c r="V9" s="789"/>
      <c r="W9" s="789"/>
      <c r="X9" s="789"/>
      <c r="Y9" s="789"/>
      <c r="Z9" s="790"/>
      <c r="AA9" s="179" t="s">
        <v>796</v>
      </c>
      <c r="AB9" s="180"/>
      <c r="AC9" s="180"/>
      <c r="AD9" s="180"/>
      <c r="AE9" s="180"/>
      <c r="AF9" s="180" t="s">
        <v>1678</v>
      </c>
      <c r="AG9" s="182" t="e">
        <f>NAMA_WP</f>
        <v>#N/A</v>
      </c>
      <c r="AH9" s="180"/>
      <c r="AI9" s="180"/>
      <c r="AJ9" s="180"/>
      <c r="AK9" s="180"/>
      <c r="AL9" s="180"/>
      <c r="AM9" s="180"/>
      <c r="AN9" s="180"/>
      <c r="AO9" s="180"/>
      <c r="AP9" s="180"/>
      <c r="AQ9" s="180"/>
      <c r="AR9" s="180"/>
      <c r="AS9" s="180"/>
      <c r="AT9" s="183"/>
      <c r="AU9" s="110"/>
      <c r="AV9" s="110"/>
      <c r="AW9" s="110"/>
      <c r="AX9" s="110"/>
      <c r="AY9" s="110"/>
      <c r="AZ9" s="110"/>
      <c r="BA9" s="110"/>
      <c r="BB9" s="110"/>
      <c r="BC9" s="110"/>
      <c r="BD9" s="110"/>
      <c r="BE9" s="110"/>
      <c r="BF9" s="110"/>
      <c r="BG9" s="110"/>
      <c r="BH9" s="110"/>
      <c r="BI9" s="110"/>
      <c r="BJ9" s="110"/>
      <c r="BK9" s="110"/>
      <c r="BL9" s="110"/>
      <c r="BM9" s="110"/>
      <c r="BN9" s="110"/>
      <c r="BO9" s="110"/>
      <c r="BP9" s="110"/>
      <c r="BQ9" s="110"/>
      <c r="BR9" s="110"/>
      <c r="BS9" s="110"/>
      <c r="BT9" s="110"/>
      <c r="BU9" s="110"/>
      <c r="BV9" s="110"/>
      <c r="BW9" s="110"/>
      <c r="BX9" s="110"/>
      <c r="BY9" s="110"/>
      <c r="BZ9" s="110"/>
      <c r="CA9" s="110"/>
      <c r="CB9" s="110"/>
      <c r="CC9" s="110"/>
      <c r="CD9" s="110"/>
      <c r="CE9" s="110"/>
      <c r="CF9" s="110"/>
      <c r="CG9" s="110"/>
      <c r="CH9" s="110"/>
      <c r="CI9" s="110"/>
      <c r="CJ9" s="110"/>
      <c r="CK9" s="110"/>
      <c r="CL9" s="110"/>
      <c r="CM9" s="110"/>
      <c r="CN9" s="110"/>
      <c r="CO9" s="110"/>
      <c r="CP9" s="110"/>
      <c r="CQ9" s="110"/>
      <c r="CR9" s="110"/>
      <c r="CS9" s="110"/>
      <c r="CT9" s="110"/>
      <c r="CU9" s="110"/>
      <c r="CV9" s="110"/>
      <c r="CW9" s="110"/>
      <c r="CX9" s="110"/>
    </row>
    <row r="10" spans="1:102" ht="14.25" customHeight="1" x14ac:dyDescent="0.25">
      <c r="B10" s="762" t="s">
        <v>101</v>
      </c>
      <c r="C10" s="761"/>
      <c r="D10" s="761"/>
      <c r="E10" s="761"/>
      <c r="G10" s="804"/>
      <c r="H10" s="940"/>
      <c r="I10" s="940"/>
      <c r="J10" s="940"/>
      <c r="K10" s="940"/>
      <c r="L10" s="940"/>
      <c r="M10" s="940"/>
      <c r="N10" s="940"/>
      <c r="O10" s="940"/>
      <c r="P10" s="940"/>
      <c r="Q10" s="940"/>
      <c r="R10" s="940"/>
      <c r="S10" s="940"/>
      <c r="T10" s="940"/>
      <c r="U10" s="940"/>
      <c r="V10" s="940"/>
      <c r="W10" s="940"/>
      <c r="X10" s="940"/>
      <c r="Y10" s="940"/>
      <c r="Z10" s="805"/>
      <c r="AA10" s="184" t="s">
        <v>1401</v>
      </c>
      <c r="AF10" t="s">
        <v>1678</v>
      </c>
      <c r="AG10" s="124" t="e">
        <f>NPWP</f>
        <v>#N/A</v>
      </c>
      <c r="AT10" s="186"/>
      <c r="AU10" s="110"/>
      <c r="AV10" s="110"/>
      <c r="AW10" s="110"/>
      <c r="AX10" s="110"/>
      <c r="AY10" s="110"/>
      <c r="AZ10" s="110"/>
      <c r="BA10" s="110"/>
      <c r="BB10" s="110"/>
      <c r="BC10" s="110"/>
      <c r="BD10" s="110"/>
      <c r="BE10" s="110"/>
      <c r="BF10" s="110"/>
      <c r="BG10" s="110"/>
      <c r="BH10" s="110"/>
      <c r="BI10" s="110"/>
      <c r="BJ10" s="110"/>
      <c r="BK10" s="110"/>
      <c r="BL10" s="110"/>
      <c r="BM10" s="110"/>
      <c r="BN10" s="110"/>
      <c r="BO10" s="110"/>
      <c r="BP10" s="110"/>
      <c r="BQ10" s="110"/>
      <c r="BR10" s="110"/>
      <c r="BS10" s="110"/>
      <c r="BT10" s="110"/>
      <c r="BU10" s="110"/>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row>
    <row r="11" spans="1:102" ht="14.25" customHeight="1" x14ac:dyDescent="0.25">
      <c r="G11" s="806"/>
      <c r="H11" s="794"/>
      <c r="I11" s="794"/>
      <c r="J11" s="794"/>
      <c r="K11" s="794"/>
      <c r="L11" s="794"/>
      <c r="M11" s="794"/>
      <c r="N11" s="794"/>
      <c r="O11" s="794"/>
      <c r="P11" s="794"/>
      <c r="Q11" s="794"/>
      <c r="R11" s="794"/>
      <c r="S11" s="794"/>
      <c r="T11" s="794"/>
      <c r="U11" s="794"/>
      <c r="V11" s="794"/>
      <c r="W11" s="794"/>
      <c r="X11" s="794"/>
      <c r="Y11" s="794"/>
      <c r="Z11" s="807"/>
      <c r="AA11" s="187" t="s">
        <v>1679</v>
      </c>
      <c r="AB11" s="188"/>
      <c r="AC11" s="188"/>
      <c r="AD11" s="188"/>
      <c r="AE11" s="188"/>
      <c r="AF11" s="188" t="s">
        <v>1678</v>
      </c>
      <c r="AG11" s="190" t="e">
        <f>ID_MS_TH_PJK</f>
        <v>#N/A</v>
      </c>
      <c r="AH11" s="188"/>
      <c r="AI11" s="188"/>
      <c r="AJ11" s="188"/>
      <c r="AK11" s="188"/>
      <c r="AL11" s="188"/>
      <c r="AM11" s="188"/>
      <c r="AN11" s="188"/>
      <c r="AO11" s="188"/>
      <c r="AP11" s="188"/>
      <c r="AQ11" s="188"/>
      <c r="AR11" s="188"/>
      <c r="AS11" s="188"/>
      <c r="AT11" s="191"/>
      <c r="AU11" s="110"/>
      <c r="AV11" s="110"/>
      <c r="AW11" s="110"/>
      <c r="AX11" s="110"/>
      <c r="AY11" s="110"/>
      <c r="AZ11" s="110"/>
      <c r="BA11" s="110"/>
      <c r="BB11" s="110"/>
      <c r="BC11" s="110"/>
      <c r="BD11" s="110"/>
      <c r="BE11" s="110"/>
      <c r="BF11" s="110"/>
      <c r="BG11" s="110"/>
      <c r="BH11" s="110"/>
      <c r="BI11" s="110"/>
      <c r="BJ11" s="110"/>
      <c r="BK11" s="110"/>
      <c r="BL11" s="110"/>
      <c r="BM11" s="110"/>
      <c r="BN11" s="110"/>
      <c r="BO11" s="110"/>
      <c r="BP11" s="110"/>
      <c r="BQ11" s="110"/>
      <c r="BR11" s="110"/>
      <c r="BS11" s="110"/>
      <c r="BT11" s="110"/>
      <c r="BU11" s="11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row>
    <row r="12" spans="1:102" ht="14.25" customHeight="1" x14ac:dyDescent="0.25">
      <c r="B12" s="762" t="s">
        <v>106</v>
      </c>
      <c r="C12" s="761"/>
      <c r="D12" s="761"/>
      <c r="E12" s="761"/>
      <c r="AL12" s="110"/>
      <c r="AM12" s="110"/>
      <c r="AN12" s="110"/>
      <c r="AO12" s="110"/>
      <c r="AP12" s="110"/>
      <c r="AQ12" s="110"/>
      <c r="AR12" s="110"/>
      <c r="AS12" s="110"/>
      <c r="AT12" s="110"/>
      <c r="AU12" s="110"/>
      <c r="AV12" s="110"/>
      <c r="AW12" s="110"/>
      <c r="AX12" s="110"/>
      <c r="AY12" s="110"/>
      <c r="AZ12" s="110"/>
      <c r="BA12" s="110"/>
      <c r="BB12" s="110"/>
      <c r="BC12" s="110"/>
      <c r="BD12" s="110"/>
      <c r="BE12" s="110"/>
      <c r="BF12" s="110"/>
      <c r="BG12" s="110"/>
      <c r="BH12" s="110"/>
      <c r="BI12" s="110"/>
      <c r="BJ12" s="110"/>
      <c r="BK12" s="110"/>
      <c r="BL12" s="110"/>
      <c r="BM12" s="110"/>
      <c r="BN12" s="110"/>
      <c r="BO12" s="110"/>
      <c r="BP12" s="110"/>
      <c r="BQ12" s="110"/>
      <c r="BR12" s="110"/>
      <c r="BS12" s="110"/>
      <c r="BT12" s="110"/>
      <c r="BU12" s="110"/>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row>
    <row r="13" spans="1:102" ht="14.25" customHeight="1" x14ac:dyDescent="0.25">
      <c r="B13" s="962" t="str">
        <f>HYPERLINK("#'"&amp;'EWS DIRECTORY'!$J$122&amp;"'!A1",'EWS DIRECTORY'!$J$122)</f>
        <v>E-2</v>
      </c>
      <c r="C13" s="761"/>
      <c r="D13" s="761"/>
      <c r="E13" s="761"/>
      <c r="G13" t="s">
        <v>1775</v>
      </c>
      <c r="AL13" s="110"/>
      <c r="AM13" s="110"/>
      <c r="AN13" s="110"/>
      <c r="AO13" s="110"/>
      <c r="AP13" s="110"/>
      <c r="AQ13" s="110"/>
      <c r="AR13" s="110"/>
      <c r="AS13" s="110"/>
      <c r="AT13" s="110"/>
      <c r="AU13" s="110"/>
      <c r="AV13" s="110"/>
      <c r="AW13" s="110"/>
      <c r="AX13" s="110"/>
      <c r="AY13" s="110"/>
      <c r="AZ13" s="110"/>
      <c r="BA13" s="110"/>
      <c r="BB13" s="110"/>
      <c r="BC13" s="110"/>
      <c r="BD13" s="110"/>
      <c r="BE13" s="110"/>
      <c r="BF13" s="110"/>
      <c r="BG13" s="110"/>
      <c r="BH13" s="110"/>
      <c r="BI13" s="110"/>
      <c r="BJ13" s="110"/>
      <c r="BK13" s="110"/>
      <c r="BL13" s="110"/>
      <c r="BM13" s="110"/>
      <c r="BN13" s="110"/>
      <c r="BO13" s="110"/>
      <c r="BP13" s="110"/>
      <c r="BQ13" s="110"/>
      <c r="BR13" s="110"/>
      <c r="BS13" s="110"/>
      <c r="BT13" s="110"/>
      <c r="BU13" s="110"/>
      <c r="BV13" s="110"/>
      <c r="BW13" s="110"/>
      <c r="BX13" s="110"/>
      <c r="BY13" s="110"/>
      <c r="BZ13" s="110"/>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row>
    <row r="14" spans="1:102" ht="14.25" customHeight="1" x14ac:dyDescent="0.25">
      <c r="B14" s="927" t="str">
        <f>HYPERLINK("#'"&amp;'EWS DIRECTORY'!$J$123&amp;"'!A1",'EWS DIRECTORY'!$J$123)</f>
        <v>E-2-1</v>
      </c>
      <c r="C14" s="761"/>
      <c r="D14" s="761"/>
      <c r="E14" s="761"/>
      <c r="G14" s="949" t="s">
        <v>1445</v>
      </c>
      <c r="H14" s="949" t="s">
        <v>1707</v>
      </c>
      <c r="I14" s="789"/>
      <c r="J14" s="789"/>
      <c r="K14" s="789"/>
      <c r="L14" s="789"/>
      <c r="M14" s="789"/>
      <c r="N14" s="789"/>
      <c r="O14" s="789"/>
      <c r="P14" s="789"/>
      <c r="Q14" s="789"/>
      <c r="R14" s="789"/>
      <c r="S14" s="789"/>
      <c r="T14" s="790"/>
      <c r="U14" s="949" t="s">
        <v>1708</v>
      </c>
      <c r="V14" s="790"/>
      <c r="W14" s="969" t="s">
        <v>1776</v>
      </c>
      <c r="X14" s="764"/>
      <c r="Y14" s="764"/>
      <c r="Z14" s="764"/>
      <c r="AA14" s="764"/>
      <c r="AB14" s="764"/>
      <c r="AC14" s="764"/>
      <c r="AD14" s="764"/>
      <c r="AE14" s="764"/>
      <c r="AF14" s="764"/>
      <c r="AG14" s="764"/>
      <c r="AH14" s="764"/>
      <c r="AI14" s="764"/>
      <c r="AJ14" s="764"/>
      <c r="AK14" s="764"/>
      <c r="AL14" s="764"/>
      <c r="AM14" s="764"/>
      <c r="AN14" s="764"/>
      <c r="AO14" s="764"/>
      <c r="AP14" s="764"/>
      <c r="AQ14" s="764"/>
      <c r="AR14" s="764"/>
      <c r="AS14" s="764"/>
      <c r="AT14" s="764"/>
      <c r="AU14" s="764"/>
      <c r="AV14" s="764"/>
      <c r="AW14" s="764"/>
      <c r="AX14" s="764"/>
      <c r="AY14" s="764"/>
      <c r="AZ14" s="764"/>
      <c r="BA14" s="764"/>
      <c r="BB14" s="764"/>
      <c r="BC14" s="764"/>
      <c r="BD14" s="764"/>
      <c r="BE14" s="764"/>
      <c r="BF14" s="764"/>
      <c r="BG14" s="764"/>
      <c r="BH14" s="764"/>
      <c r="BI14" s="764"/>
      <c r="BJ14" s="764"/>
      <c r="BK14" s="764"/>
      <c r="BL14" s="764"/>
      <c r="BM14" s="764"/>
      <c r="BN14" s="764"/>
      <c r="BO14" s="764"/>
      <c r="BP14" s="764"/>
      <c r="BQ14" s="764"/>
      <c r="BR14" s="764"/>
      <c r="BS14" s="764"/>
      <c r="BT14" s="764"/>
      <c r="BU14" s="764"/>
      <c r="BV14" s="764"/>
      <c r="BW14" s="764"/>
      <c r="BX14" s="764"/>
      <c r="BY14" s="764"/>
      <c r="BZ14" s="764"/>
      <c r="CA14" s="764"/>
      <c r="CB14" s="764"/>
      <c r="CC14" s="764"/>
      <c r="CD14" s="764"/>
      <c r="CE14" s="764"/>
      <c r="CF14" s="764"/>
      <c r="CG14" s="764"/>
      <c r="CH14" s="764"/>
      <c r="CI14" s="764"/>
      <c r="CJ14" s="764"/>
      <c r="CK14" s="764"/>
      <c r="CL14" s="764"/>
      <c r="CM14" s="764"/>
      <c r="CN14" s="764"/>
      <c r="CO14" s="764"/>
      <c r="CP14" s="764"/>
      <c r="CQ14" s="764"/>
      <c r="CR14" s="764"/>
      <c r="CS14" s="765"/>
      <c r="CT14" s="967" t="s">
        <v>1772</v>
      </c>
      <c r="CU14" s="789"/>
      <c r="CV14" s="789"/>
      <c r="CW14" s="789"/>
      <c r="CX14" s="790"/>
    </row>
    <row r="15" spans="1:102" ht="14.25" customHeight="1" x14ac:dyDescent="0.25">
      <c r="B15" s="929" t="str">
        <f>HYPERLINK("#'"&amp;'EWS DIRECTORY'!$J$124&amp;"'!A1",'EWS DIRECTORY'!$J$124)</f>
        <v>E-2-1-1</v>
      </c>
      <c r="C15" s="761"/>
      <c r="D15" s="761"/>
      <c r="E15" s="761"/>
      <c r="G15" s="975"/>
      <c r="H15" s="804"/>
      <c r="I15" s="940"/>
      <c r="J15" s="940"/>
      <c r="K15" s="940"/>
      <c r="L15" s="940"/>
      <c r="M15" s="940"/>
      <c r="N15" s="940"/>
      <c r="O15" s="940"/>
      <c r="P15" s="940"/>
      <c r="Q15" s="940"/>
      <c r="R15" s="940"/>
      <c r="S15" s="940"/>
      <c r="T15" s="805"/>
      <c r="U15" s="804"/>
      <c r="V15" s="805"/>
      <c r="W15" s="949" t="s">
        <v>1777</v>
      </c>
      <c r="X15" s="789"/>
      <c r="Y15" s="789"/>
      <c r="Z15" s="789"/>
      <c r="AA15" s="790"/>
      <c r="AB15" s="963" t="s">
        <v>1778</v>
      </c>
      <c r="AC15" s="764"/>
      <c r="AD15" s="764"/>
      <c r="AE15" s="764"/>
      <c r="AF15" s="764"/>
      <c r="AG15" s="764"/>
      <c r="AH15" s="764"/>
      <c r="AI15" s="764"/>
      <c r="AJ15" s="764"/>
      <c r="AK15" s="764"/>
      <c r="AL15" s="764"/>
      <c r="AM15" s="764"/>
      <c r="AN15" s="764"/>
      <c r="AO15" s="764"/>
      <c r="AP15" s="764"/>
      <c r="AQ15" s="764"/>
      <c r="AR15" s="764"/>
      <c r="AS15" s="764"/>
      <c r="AT15" s="764"/>
      <c r="AU15" s="764"/>
      <c r="AV15" s="764"/>
      <c r="AW15" s="764"/>
      <c r="AX15" s="764"/>
      <c r="AY15" s="764"/>
      <c r="AZ15" s="764"/>
      <c r="BA15" s="764"/>
      <c r="BB15" s="764"/>
      <c r="BC15" s="764"/>
      <c r="BD15" s="764"/>
      <c r="BE15" s="764"/>
      <c r="BF15" s="764"/>
      <c r="BG15" s="764"/>
      <c r="BH15" s="764"/>
      <c r="BI15" s="764"/>
      <c r="BJ15" s="764"/>
      <c r="BK15" s="764"/>
      <c r="BL15" s="764"/>
      <c r="BM15" s="764"/>
      <c r="BN15" s="764"/>
      <c r="BO15" s="764"/>
      <c r="BP15" s="764"/>
      <c r="BQ15" s="764"/>
      <c r="BR15" s="764"/>
      <c r="BS15" s="764"/>
      <c r="BT15" s="764"/>
      <c r="BU15" s="764"/>
      <c r="BV15" s="764"/>
      <c r="BW15" s="764"/>
      <c r="BX15" s="764"/>
      <c r="BY15" s="764"/>
      <c r="BZ15" s="764"/>
      <c r="CA15" s="764"/>
      <c r="CB15" s="764"/>
      <c r="CC15" s="764"/>
      <c r="CD15" s="764"/>
      <c r="CE15" s="764"/>
      <c r="CF15" s="764"/>
      <c r="CG15" s="764"/>
      <c r="CH15" s="764"/>
      <c r="CI15" s="764"/>
      <c r="CJ15" s="764"/>
      <c r="CK15" s="764"/>
      <c r="CL15" s="764"/>
      <c r="CM15" s="764"/>
      <c r="CN15" s="764"/>
      <c r="CO15" s="764"/>
      <c r="CP15" s="764"/>
      <c r="CQ15" s="764"/>
      <c r="CR15" s="764"/>
      <c r="CS15" s="765"/>
      <c r="CT15" s="804"/>
      <c r="CU15" s="940"/>
      <c r="CV15" s="940"/>
      <c r="CW15" s="940"/>
      <c r="CX15" s="805"/>
    </row>
    <row r="16" spans="1:102" ht="14.4" customHeight="1" x14ac:dyDescent="0.25">
      <c r="A16" s="110" t="e" cm="1" vm="3">
        <f t="array" aca="1" ref="A16" ca="1">_xlfn._xlws.FILTER(M16:M50,M16:M50&lt;&gt;"")</f>
        <v>#VALUE!</v>
      </c>
      <c r="B16" s="929" t="str">
        <f>HYPERLINK("#'"&amp;'EWS DIRECTORY'!$J$125&amp;"'!A1",'EWS DIRECTORY'!$J$125)</f>
        <v>E-2-1-2</v>
      </c>
      <c r="C16" s="761"/>
      <c r="D16" s="761"/>
      <c r="E16" s="761"/>
      <c r="G16" s="769"/>
      <c r="H16" s="806"/>
      <c r="I16" s="794"/>
      <c r="J16" s="794"/>
      <c r="K16" s="794"/>
      <c r="L16" s="794"/>
      <c r="M16" s="794"/>
      <c r="N16" s="794"/>
      <c r="O16" s="794"/>
      <c r="P16" s="794"/>
      <c r="Q16" s="794"/>
      <c r="R16" s="794"/>
      <c r="S16" s="794"/>
      <c r="T16" s="807"/>
      <c r="U16" s="806"/>
      <c r="V16" s="807"/>
      <c r="W16" s="806"/>
      <c r="X16" s="794"/>
      <c r="Y16" s="794"/>
      <c r="Z16" s="794"/>
      <c r="AA16" s="807"/>
      <c r="AB16" s="946" t="e">
        <f>MASTER!$N$5</f>
        <v>#N/A</v>
      </c>
      <c r="AC16" s="764"/>
      <c r="AD16" s="764"/>
      <c r="AE16" s="764"/>
      <c r="AF16" s="765"/>
      <c r="AG16" s="946" t="e">
        <f>MASTER!$N$6</f>
        <v>#N/A</v>
      </c>
      <c r="AH16" s="764"/>
      <c r="AI16" s="764"/>
      <c r="AJ16" s="764"/>
      <c r="AK16" s="765"/>
      <c r="AL16" s="946" t="e">
        <f>MASTER!$N$7</f>
        <v>#N/A</v>
      </c>
      <c r="AM16" s="764"/>
      <c r="AN16" s="764"/>
      <c r="AO16" s="764"/>
      <c r="AP16" s="765"/>
      <c r="AQ16" s="946" t="e">
        <f>MASTER!$N$8</f>
        <v>#N/A</v>
      </c>
      <c r="AR16" s="764"/>
      <c r="AS16" s="764"/>
      <c r="AT16" s="764"/>
      <c r="AU16" s="765"/>
      <c r="AV16" s="946" t="e">
        <f>MASTER!$N$9</f>
        <v>#N/A</v>
      </c>
      <c r="AW16" s="764"/>
      <c r="AX16" s="764"/>
      <c r="AY16" s="764"/>
      <c r="AZ16" s="765"/>
      <c r="BA16" s="946" t="e">
        <f>MASTER!$N$10</f>
        <v>#N/A</v>
      </c>
      <c r="BB16" s="764"/>
      <c r="BC16" s="764"/>
      <c r="BD16" s="764"/>
      <c r="BE16" s="765"/>
      <c r="BF16" s="946" t="e">
        <f>MASTER!$N$11</f>
        <v>#N/A</v>
      </c>
      <c r="BG16" s="764"/>
      <c r="BH16" s="764"/>
      <c r="BI16" s="764"/>
      <c r="BJ16" s="765"/>
      <c r="BK16" s="946" t="e">
        <f>MASTER!$N$12</f>
        <v>#N/A</v>
      </c>
      <c r="BL16" s="764"/>
      <c r="BM16" s="764"/>
      <c r="BN16" s="764"/>
      <c r="BO16" s="765"/>
      <c r="BP16" s="946" t="e">
        <f>MASTER!$N$13</f>
        <v>#N/A</v>
      </c>
      <c r="BQ16" s="764"/>
      <c r="BR16" s="764"/>
      <c r="BS16" s="764"/>
      <c r="BT16" s="765"/>
      <c r="BU16" s="946" t="e">
        <f>MASTER!$N$14</f>
        <v>#N/A</v>
      </c>
      <c r="BV16" s="764"/>
      <c r="BW16" s="764"/>
      <c r="BX16" s="764"/>
      <c r="BY16" s="765"/>
      <c r="BZ16" s="946" t="e">
        <f>MASTER!$N$15</f>
        <v>#N/A</v>
      </c>
      <c r="CA16" s="764"/>
      <c r="CB16" s="764"/>
      <c r="CC16" s="764"/>
      <c r="CD16" s="765"/>
      <c r="CE16" s="946" t="e">
        <f>MASTER!$N$16</f>
        <v>#N/A</v>
      </c>
      <c r="CF16" s="764"/>
      <c r="CG16" s="764"/>
      <c r="CH16" s="764"/>
      <c r="CI16" s="765"/>
      <c r="CJ16" s="963" t="s">
        <v>1769</v>
      </c>
      <c r="CK16" s="764"/>
      <c r="CL16" s="764"/>
      <c r="CM16" s="764"/>
      <c r="CN16" s="765"/>
      <c r="CO16" s="963" t="s">
        <v>1770</v>
      </c>
      <c r="CP16" s="764"/>
      <c r="CQ16" s="764"/>
      <c r="CR16" s="764"/>
      <c r="CS16" s="765"/>
      <c r="CT16" s="806"/>
      <c r="CU16" s="794"/>
      <c r="CV16" s="794"/>
      <c r="CW16" s="794"/>
      <c r="CX16" s="807"/>
    </row>
    <row r="17" spans="1:102" ht="14.25" customHeight="1" x14ac:dyDescent="0.25">
      <c r="A17" s="110" t="s">
        <v>2032</v>
      </c>
      <c r="B17" s="929" t="str">
        <f>HYPERLINK("#'"&amp;'EWS DIRECTORY'!$J$126&amp;"'!A1",'EWS DIRECTORY'!$J$126)</f>
        <v>E-2-1-3</v>
      </c>
      <c r="C17" s="761"/>
      <c r="D17" s="761"/>
      <c r="E17" s="761"/>
      <c r="G17" s="289"/>
      <c r="U17" s="436"/>
      <c r="V17" s="204"/>
      <c r="W17" s="952"/>
      <c r="X17" s="940"/>
      <c r="Y17" s="940"/>
      <c r="Z17" s="940"/>
      <c r="AA17" s="805"/>
      <c r="AB17" s="952"/>
      <c r="AC17" s="940"/>
      <c r="AD17" s="940"/>
      <c r="AE17" s="940"/>
      <c r="AF17" s="805"/>
      <c r="AG17" s="952"/>
      <c r="AH17" s="940"/>
      <c r="AI17" s="940"/>
      <c r="AJ17" s="940"/>
      <c r="AK17" s="805"/>
      <c r="AL17" s="952"/>
      <c r="AM17" s="940"/>
      <c r="AN17" s="940"/>
      <c r="AO17" s="940"/>
      <c r="AP17" s="805"/>
      <c r="AQ17" s="952"/>
      <c r="AR17" s="940"/>
      <c r="AS17" s="940"/>
      <c r="AT17" s="940"/>
      <c r="AU17" s="805"/>
      <c r="AV17" s="952"/>
      <c r="AW17" s="940"/>
      <c r="AX17" s="940"/>
      <c r="AY17" s="940"/>
      <c r="AZ17" s="805"/>
      <c r="BA17" s="952"/>
      <c r="BB17" s="940"/>
      <c r="BC17" s="940"/>
      <c r="BD17" s="940"/>
      <c r="BE17" s="805"/>
      <c r="BF17" s="952"/>
      <c r="BG17" s="940"/>
      <c r="BH17" s="940"/>
      <c r="BI17" s="940"/>
      <c r="BJ17" s="805"/>
      <c r="BK17" s="952"/>
      <c r="BL17" s="940"/>
      <c r="BM17" s="940"/>
      <c r="BN17" s="940"/>
      <c r="BO17" s="805"/>
      <c r="BP17" s="952"/>
      <c r="BQ17" s="940"/>
      <c r="BR17" s="940"/>
      <c r="BS17" s="940"/>
      <c r="BT17" s="805"/>
      <c r="BU17" s="952"/>
      <c r="BV17" s="940"/>
      <c r="BW17" s="940"/>
      <c r="BX17" s="940"/>
      <c r="BY17" s="805"/>
      <c r="BZ17" s="952"/>
      <c r="CA17" s="940"/>
      <c r="CB17" s="940"/>
      <c r="CC17" s="940"/>
      <c r="CD17" s="805"/>
      <c r="CE17" s="952"/>
      <c r="CF17" s="940"/>
      <c r="CG17" s="940"/>
      <c r="CH17" s="940"/>
      <c r="CI17" s="805"/>
      <c r="CJ17" s="952"/>
      <c r="CK17" s="940"/>
      <c r="CL17" s="940"/>
      <c r="CM17" s="940"/>
      <c r="CN17" s="805"/>
      <c r="CO17" s="952"/>
      <c r="CP17" s="940"/>
      <c r="CQ17" s="940"/>
      <c r="CR17" s="940"/>
      <c r="CS17" s="805"/>
      <c r="CT17" s="952"/>
      <c r="CU17" s="940"/>
      <c r="CV17" s="940"/>
      <c r="CW17" s="940"/>
      <c r="CX17" s="805"/>
    </row>
    <row r="18" spans="1:102" ht="14.4" customHeight="1" x14ac:dyDescent="0.25">
      <c r="A18" s="110" t="str" cm="1">
        <f t="array" ref="A18:A23">_xlfn._xlws.FILTER(M18:M52,M18:M52&lt;&gt;"")</f>
        <v>Berdasarkan Data Internal dan Eksternal yang dimiliki DJP</v>
      </c>
      <c r="B18" s="929" t="str">
        <f>HYPERLINK("#'"&amp;'EWS DIRECTORY'!$J$127&amp;"'!A1",'EWS DIRECTORY'!$J$127)</f>
        <v>E-2-1-4</v>
      </c>
      <c r="C18" s="761"/>
      <c r="D18" s="761"/>
      <c r="E18" s="761"/>
      <c r="G18" s="52">
        <v>1</v>
      </c>
      <c r="H18" s="944" t="str">
        <f>'E-2'!$G$9</f>
        <v>Natura dan Kenikmatan</v>
      </c>
      <c r="I18" s="940"/>
      <c r="J18" s="940"/>
      <c r="K18" s="940"/>
      <c r="L18" s="53" t="s">
        <v>1681</v>
      </c>
      <c r="M18" s="1158" t="s">
        <v>1442</v>
      </c>
      <c r="N18" s="940"/>
      <c r="O18" s="940"/>
      <c r="P18" s="940"/>
      <c r="Q18" s="940"/>
      <c r="R18" s="940"/>
      <c r="S18" s="940"/>
      <c r="T18" s="805"/>
      <c r="U18" s="964" t="s">
        <v>335</v>
      </c>
      <c r="V18" s="805"/>
      <c r="W18" s="1157">
        <f>'E-2'!$U$32</f>
        <v>0</v>
      </c>
      <c r="X18" s="940"/>
      <c r="Y18" s="940"/>
      <c r="Z18" s="940"/>
      <c r="AA18" s="805"/>
      <c r="AB18" s="945"/>
      <c r="AC18" s="940"/>
      <c r="AD18" s="940"/>
      <c r="AE18" s="940"/>
      <c r="AF18" s="805"/>
      <c r="AG18" s="945"/>
      <c r="AH18" s="940"/>
      <c r="AI18" s="940"/>
      <c r="AJ18" s="940"/>
      <c r="AK18" s="805"/>
      <c r="AL18" s="945"/>
      <c r="AM18" s="940"/>
      <c r="AN18" s="940"/>
      <c r="AO18" s="940"/>
      <c r="AP18" s="805"/>
      <c r="AQ18" s="945"/>
      <c r="AR18" s="940"/>
      <c r="AS18" s="940"/>
      <c r="AT18" s="940"/>
      <c r="AU18" s="805"/>
      <c r="AV18" s="945"/>
      <c r="AW18" s="940"/>
      <c r="AX18" s="940"/>
      <c r="AY18" s="940"/>
      <c r="AZ18" s="805"/>
      <c r="BA18" s="945"/>
      <c r="BB18" s="940"/>
      <c r="BC18" s="940"/>
      <c r="BD18" s="940"/>
      <c r="BE18" s="805"/>
      <c r="BF18" s="945"/>
      <c r="BG18" s="940"/>
      <c r="BH18" s="940"/>
      <c r="BI18" s="940"/>
      <c r="BJ18" s="805"/>
      <c r="BK18" s="945"/>
      <c r="BL18" s="940"/>
      <c r="BM18" s="940"/>
      <c r="BN18" s="940"/>
      <c r="BO18" s="805"/>
      <c r="BP18" s="945"/>
      <c r="BQ18" s="940"/>
      <c r="BR18" s="940"/>
      <c r="BS18" s="940"/>
      <c r="BT18" s="805"/>
      <c r="BU18" s="945"/>
      <c r="BV18" s="940"/>
      <c r="BW18" s="940"/>
      <c r="BX18" s="940"/>
      <c r="BY18" s="805"/>
      <c r="BZ18" s="945"/>
      <c r="CA18" s="940"/>
      <c r="CB18" s="940"/>
      <c r="CC18" s="940"/>
      <c r="CD18" s="805"/>
      <c r="CE18" s="945"/>
      <c r="CF18" s="940"/>
      <c r="CG18" s="940"/>
      <c r="CH18" s="940"/>
      <c r="CI18" s="805"/>
      <c r="CJ18" s="955">
        <f>'E-2-1-1'!AT24+'E-2-1-1'!AT51</f>
        <v>0</v>
      </c>
      <c r="CK18" s="940"/>
      <c r="CL18" s="940"/>
      <c r="CM18" s="940"/>
      <c r="CN18" s="805"/>
      <c r="CO18" s="955">
        <f>IF(CJ18&gt;0,CJ18,SUM(AB18:CI18))</f>
        <v>0</v>
      </c>
      <c r="CP18" s="940"/>
      <c r="CQ18" s="940"/>
      <c r="CR18" s="940"/>
      <c r="CS18" s="805"/>
      <c r="CT18" s="955">
        <f>CO18-W18</f>
        <v>0</v>
      </c>
      <c r="CU18" s="940"/>
      <c r="CV18" s="940"/>
      <c r="CW18" s="940"/>
      <c r="CX18" s="805"/>
    </row>
    <row r="19" spans="1:102" ht="14.4" customHeight="1" x14ac:dyDescent="0.25">
      <c r="A19" s="110" t="str">
        <v>Berdasarkan Analisis SPT dan Laporan Keuangan</v>
      </c>
      <c r="B19" s="929" t="str">
        <f>HYPERLINK("#'"&amp;'EWS DIRECTORY'!$J$128&amp;"'!A1",'EWS DIRECTORY'!$J$128)</f>
        <v>E-2-1-5</v>
      </c>
      <c r="C19" s="761"/>
      <c r="D19" s="761"/>
      <c r="E19" s="761"/>
      <c r="G19" s="289"/>
      <c r="H19" s="804"/>
      <c r="I19" s="940"/>
      <c r="J19" s="940"/>
      <c r="K19" s="940"/>
      <c r="M19" s="940"/>
      <c r="N19" s="940"/>
      <c r="O19" s="940"/>
      <c r="P19" s="940"/>
      <c r="Q19" s="940"/>
      <c r="R19" s="940"/>
      <c r="S19" s="940"/>
      <c r="T19" s="805"/>
      <c r="U19" s="964"/>
      <c r="V19" s="805"/>
      <c r="W19" s="1157"/>
      <c r="X19" s="940"/>
      <c r="Y19" s="940"/>
      <c r="Z19" s="940"/>
      <c r="AA19" s="805"/>
      <c r="AB19" s="952"/>
      <c r="AC19" s="940"/>
      <c r="AD19" s="940"/>
      <c r="AE19" s="940"/>
      <c r="AF19" s="805"/>
      <c r="AG19" s="952"/>
      <c r="AH19" s="940"/>
      <c r="AI19" s="940"/>
      <c r="AJ19" s="940"/>
      <c r="AK19" s="805"/>
      <c r="AL19" s="952"/>
      <c r="AM19" s="940"/>
      <c r="AN19" s="940"/>
      <c r="AO19" s="940"/>
      <c r="AP19" s="805"/>
      <c r="AQ19" s="952"/>
      <c r="AR19" s="940"/>
      <c r="AS19" s="940"/>
      <c r="AT19" s="940"/>
      <c r="AU19" s="805"/>
      <c r="AV19" s="952"/>
      <c r="AW19" s="940"/>
      <c r="AX19" s="940"/>
      <c r="AY19" s="940"/>
      <c r="AZ19" s="805"/>
      <c r="BA19" s="952"/>
      <c r="BB19" s="940"/>
      <c r="BC19" s="940"/>
      <c r="BD19" s="940"/>
      <c r="BE19" s="805"/>
      <c r="BF19" s="952"/>
      <c r="BG19" s="940"/>
      <c r="BH19" s="940"/>
      <c r="BI19" s="940"/>
      <c r="BJ19" s="805"/>
      <c r="BK19" s="952"/>
      <c r="BL19" s="940"/>
      <c r="BM19" s="940"/>
      <c r="BN19" s="940"/>
      <c r="BO19" s="805"/>
      <c r="BP19" s="952"/>
      <c r="BQ19" s="940"/>
      <c r="BR19" s="940"/>
      <c r="BS19" s="940"/>
      <c r="BT19" s="805"/>
      <c r="BU19" s="952"/>
      <c r="BV19" s="940"/>
      <c r="BW19" s="940"/>
      <c r="BX19" s="940"/>
      <c r="BY19" s="805"/>
      <c r="BZ19" s="952"/>
      <c r="CA19" s="940"/>
      <c r="CB19" s="940"/>
      <c r="CC19" s="940"/>
      <c r="CD19" s="805"/>
      <c r="CE19" s="952"/>
      <c r="CF19" s="940"/>
      <c r="CG19" s="940"/>
      <c r="CH19" s="940"/>
      <c r="CI19" s="805"/>
      <c r="CJ19" s="952"/>
      <c r="CK19" s="940"/>
      <c r="CL19" s="940"/>
      <c r="CM19" s="940"/>
      <c r="CN19" s="805"/>
      <c r="CO19" s="952"/>
      <c r="CP19" s="940"/>
      <c r="CQ19" s="940"/>
      <c r="CR19" s="940"/>
      <c r="CS19" s="805"/>
      <c r="CT19" s="952"/>
      <c r="CU19" s="940"/>
      <c r="CV19" s="940"/>
      <c r="CW19" s="940"/>
      <c r="CX19" s="805"/>
    </row>
    <row r="20" spans="1:102" ht="14.4" customHeight="1" x14ac:dyDescent="0.25">
      <c r="A20" s="110" t="str">
        <v>Berdasarkan pemeriksaan langsung terhadap bukti pendukung</v>
      </c>
      <c r="B20" s="929" t="str">
        <f>HYPERLINK("#'"&amp;'EWS DIRECTORY'!$J$129&amp;"'!A1",'EWS DIRECTORY'!$J$129)</f>
        <v>E-2-1-6</v>
      </c>
      <c r="C20" s="761"/>
      <c r="D20" s="761"/>
      <c r="E20" s="761"/>
      <c r="G20" s="52">
        <v>2</v>
      </c>
      <c r="H20" s="944" t="str">
        <f>'E-2'!$G$9</f>
        <v>Natura dan Kenikmatan</v>
      </c>
      <c r="I20" s="940"/>
      <c r="J20" s="940"/>
      <c r="K20" s="940"/>
      <c r="L20" s="53" t="s">
        <v>1681</v>
      </c>
      <c r="M20" s="1158" t="s">
        <v>1449</v>
      </c>
      <c r="N20" s="940"/>
      <c r="O20" s="940"/>
      <c r="P20" s="940"/>
      <c r="Q20" s="940"/>
      <c r="R20" s="940"/>
      <c r="S20" s="940"/>
      <c r="T20" s="805"/>
      <c r="U20" s="964" t="s">
        <v>337</v>
      </c>
      <c r="V20" s="805"/>
      <c r="W20" s="1157">
        <f>'E-2'!$U$32</f>
        <v>0</v>
      </c>
      <c r="X20" s="940"/>
      <c r="Y20" s="940"/>
      <c r="Z20" s="940"/>
      <c r="AA20" s="805"/>
      <c r="AB20" s="945"/>
      <c r="AC20" s="940"/>
      <c r="AD20" s="940"/>
      <c r="AE20" s="940"/>
      <c r="AF20" s="805"/>
      <c r="AG20" s="945"/>
      <c r="AH20" s="940"/>
      <c r="AI20" s="940"/>
      <c r="AJ20" s="940"/>
      <c r="AK20" s="805"/>
      <c r="AL20" s="945"/>
      <c r="AM20" s="940"/>
      <c r="AN20" s="940"/>
      <c r="AO20" s="940"/>
      <c r="AP20" s="805"/>
      <c r="AQ20" s="945"/>
      <c r="AR20" s="940"/>
      <c r="AS20" s="940"/>
      <c r="AT20" s="940"/>
      <c r="AU20" s="805"/>
      <c r="AV20" s="945"/>
      <c r="AW20" s="940"/>
      <c r="AX20" s="940"/>
      <c r="AY20" s="940"/>
      <c r="AZ20" s="805"/>
      <c r="BA20" s="945"/>
      <c r="BB20" s="940"/>
      <c r="BC20" s="940"/>
      <c r="BD20" s="940"/>
      <c r="BE20" s="805"/>
      <c r="BF20" s="945"/>
      <c r="BG20" s="940"/>
      <c r="BH20" s="940"/>
      <c r="BI20" s="940"/>
      <c r="BJ20" s="805"/>
      <c r="BK20" s="945"/>
      <c r="BL20" s="940"/>
      <c r="BM20" s="940"/>
      <c r="BN20" s="940"/>
      <c r="BO20" s="805"/>
      <c r="BP20" s="945"/>
      <c r="BQ20" s="940"/>
      <c r="BR20" s="940"/>
      <c r="BS20" s="940"/>
      <c r="BT20" s="805"/>
      <c r="BU20" s="945"/>
      <c r="BV20" s="940"/>
      <c r="BW20" s="940"/>
      <c r="BX20" s="940"/>
      <c r="BY20" s="805"/>
      <c r="BZ20" s="945"/>
      <c r="CA20" s="940"/>
      <c r="CB20" s="940"/>
      <c r="CC20" s="940"/>
      <c r="CD20" s="805"/>
      <c r="CE20" s="945"/>
      <c r="CF20" s="940"/>
      <c r="CG20" s="940"/>
      <c r="CH20" s="940"/>
      <c r="CI20" s="805"/>
      <c r="CJ20" s="955">
        <f>'E-2-1-2'!AO19</f>
        <v>0</v>
      </c>
      <c r="CK20" s="940"/>
      <c r="CL20" s="940"/>
      <c r="CM20" s="940"/>
      <c r="CN20" s="805"/>
      <c r="CO20" s="955">
        <f>IF(CJ20&gt;0,CJ20,SUM(AB20:CI20))</f>
        <v>0</v>
      </c>
      <c r="CP20" s="940"/>
      <c r="CQ20" s="940"/>
      <c r="CR20" s="940"/>
      <c r="CS20" s="805"/>
      <c r="CT20" s="955">
        <f>CO20-W20</f>
        <v>0</v>
      </c>
      <c r="CU20" s="940"/>
      <c r="CV20" s="940"/>
      <c r="CW20" s="940"/>
      <c r="CX20" s="805"/>
    </row>
    <row r="21" spans="1:102" ht="14.4" customHeight="1" x14ac:dyDescent="0.25">
      <c r="A21" s="110" t="str">
        <v>Berdasarkan Analisis Kewajaran dan Kelaziman Usaha</v>
      </c>
      <c r="G21" s="52"/>
      <c r="H21" s="804"/>
      <c r="I21" s="940"/>
      <c r="J21" s="940"/>
      <c r="K21" s="940"/>
      <c r="M21" s="940"/>
      <c r="N21" s="940"/>
      <c r="O21" s="940"/>
      <c r="P21" s="940"/>
      <c r="Q21" s="940"/>
      <c r="R21" s="940"/>
      <c r="S21" s="940"/>
      <c r="T21" s="805"/>
      <c r="U21" s="964"/>
      <c r="V21" s="805"/>
      <c r="W21" s="1157"/>
      <c r="X21" s="940"/>
      <c r="Y21" s="940"/>
      <c r="Z21" s="940"/>
      <c r="AA21" s="805"/>
      <c r="AB21" s="952"/>
      <c r="AC21" s="940"/>
      <c r="AD21" s="940"/>
      <c r="AE21" s="940"/>
      <c r="AF21" s="805"/>
      <c r="AG21" s="952"/>
      <c r="AH21" s="940"/>
      <c r="AI21" s="940"/>
      <c r="AJ21" s="940"/>
      <c r="AK21" s="805"/>
      <c r="AL21" s="952"/>
      <c r="AM21" s="940"/>
      <c r="AN21" s="940"/>
      <c r="AO21" s="940"/>
      <c r="AP21" s="805"/>
      <c r="AQ21" s="952"/>
      <c r="AR21" s="940"/>
      <c r="AS21" s="940"/>
      <c r="AT21" s="940"/>
      <c r="AU21" s="805"/>
      <c r="AV21" s="952"/>
      <c r="AW21" s="940"/>
      <c r="AX21" s="940"/>
      <c r="AY21" s="940"/>
      <c r="AZ21" s="805"/>
      <c r="BA21" s="952"/>
      <c r="BB21" s="940"/>
      <c r="BC21" s="940"/>
      <c r="BD21" s="940"/>
      <c r="BE21" s="805"/>
      <c r="BF21" s="952"/>
      <c r="BG21" s="940"/>
      <c r="BH21" s="940"/>
      <c r="BI21" s="940"/>
      <c r="BJ21" s="805"/>
      <c r="BK21" s="952"/>
      <c r="BL21" s="940"/>
      <c r="BM21" s="940"/>
      <c r="BN21" s="940"/>
      <c r="BO21" s="805"/>
      <c r="BP21" s="952"/>
      <c r="BQ21" s="940"/>
      <c r="BR21" s="940"/>
      <c r="BS21" s="940"/>
      <c r="BT21" s="805"/>
      <c r="BU21" s="952"/>
      <c r="BV21" s="940"/>
      <c r="BW21" s="940"/>
      <c r="BX21" s="940"/>
      <c r="BY21" s="805"/>
      <c r="BZ21" s="952"/>
      <c r="CA21" s="940"/>
      <c r="CB21" s="940"/>
      <c r="CC21" s="940"/>
      <c r="CD21" s="805"/>
      <c r="CE21" s="952"/>
      <c r="CF21" s="940"/>
      <c r="CG21" s="940"/>
      <c r="CH21" s="940"/>
      <c r="CI21" s="805"/>
      <c r="CJ21" s="952"/>
      <c r="CK21" s="940"/>
      <c r="CL21" s="940"/>
      <c r="CM21" s="940"/>
      <c r="CN21" s="805"/>
      <c r="CO21" s="952"/>
      <c r="CP21" s="940"/>
      <c r="CQ21" s="940"/>
      <c r="CR21" s="940"/>
      <c r="CS21" s="805"/>
      <c r="CT21" s="952"/>
      <c r="CU21" s="940"/>
      <c r="CV21" s="940"/>
      <c r="CW21" s="940"/>
      <c r="CX21" s="805"/>
    </row>
    <row r="22" spans="1:102" ht="14.4" customHeight="1" x14ac:dyDescent="0.25">
      <c r="A22" s="110" t="str">
        <v>Berdasarkan Bahan Bukti Pidana</v>
      </c>
      <c r="G22" s="52">
        <v>3</v>
      </c>
      <c r="H22" s="944" t="str">
        <f>'E-2'!$G$9</f>
        <v>Natura dan Kenikmatan</v>
      </c>
      <c r="I22" s="940"/>
      <c r="J22" s="940"/>
      <c r="K22" s="940"/>
      <c r="L22" s="53" t="s">
        <v>1681</v>
      </c>
      <c r="M22" s="1158" t="s">
        <v>1460</v>
      </c>
      <c r="N22" s="940"/>
      <c r="O22" s="940"/>
      <c r="P22" s="940"/>
      <c r="Q22" s="940"/>
      <c r="R22" s="940"/>
      <c r="S22" s="940"/>
      <c r="T22" s="805"/>
      <c r="U22" s="964" t="s">
        <v>339</v>
      </c>
      <c r="V22" s="805"/>
      <c r="W22" s="1157">
        <f>'E-2'!$U$32</f>
        <v>0</v>
      </c>
      <c r="X22" s="940"/>
      <c r="Y22" s="940"/>
      <c r="Z22" s="940"/>
      <c r="AA22" s="805"/>
      <c r="AB22" s="953">
        <f>SUMIF('E-2-1-3'!$J$24:$M$40,TEXT(AB16,"MM")&amp;TEXT(AB16,"MM")&amp;"*",'E-2-1-3'!$AT$24:$AX$40)</f>
        <v>0</v>
      </c>
      <c r="AC22" s="940"/>
      <c r="AD22" s="940"/>
      <c r="AE22" s="940"/>
      <c r="AF22" s="805"/>
      <c r="AG22" s="953">
        <f>SUMIF('E-2-1-3'!$J$24:$M$40,TEXT(AG16,"MM")&amp;TEXT(AG16,"MM")&amp;"*",'E-2-1-3'!$AT$24:$AX$40)</f>
        <v>0</v>
      </c>
      <c r="AH22" s="940"/>
      <c r="AI22" s="940"/>
      <c r="AJ22" s="940"/>
      <c r="AK22" s="805"/>
      <c r="AL22" s="953">
        <f>SUMIF('E-2-1-3'!$J$24:$M$40,TEXT(AL16,"MM")&amp;TEXT(AL16,"MM")&amp;"*",'E-2-1-3'!$AT$24:$AX$40)</f>
        <v>0</v>
      </c>
      <c r="AM22" s="940"/>
      <c r="AN22" s="940"/>
      <c r="AO22" s="940"/>
      <c r="AP22" s="805"/>
      <c r="AQ22" s="953">
        <f>SUMIF('E-2-1-3'!$J$24:$M$40,TEXT(AQ16,"MM")&amp;TEXT(AQ16,"MM")&amp;"*",'E-2-1-3'!$AT$24:$AX$40)</f>
        <v>0</v>
      </c>
      <c r="AR22" s="940"/>
      <c r="AS22" s="940"/>
      <c r="AT22" s="940"/>
      <c r="AU22" s="805"/>
      <c r="AV22" s="953">
        <f>SUMIF('E-2-1-3'!$J$24:$M$40,TEXT(AV16,"MM")&amp;TEXT(AV16,"MM")&amp;"*",'E-2-1-3'!$AT$24:$AX$40)</f>
        <v>0</v>
      </c>
      <c r="AW22" s="940"/>
      <c r="AX22" s="940"/>
      <c r="AY22" s="940"/>
      <c r="AZ22" s="805"/>
      <c r="BA22" s="953">
        <f>SUMIF('E-2-1-3'!$J$24:$M$40,TEXT(BA16,"MM")&amp;TEXT(BA16,"MM")&amp;"*",'E-2-1-3'!$AT$24:$AX$40)</f>
        <v>0</v>
      </c>
      <c r="BB22" s="940"/>
      <c r="BC22" s="940"/>
      <c r="BD22" s="940"/>
      <c r="BE22" s="805"/>
      <c r="BF22" s="953">
        <f>SUMIF('E-2-1-3'!$J$24:$M$40,TEXT(BF16,"MM")&amp;TEXT(BF16,"MM")&amp;"*",'E-2-1-3'!$AT$24:$AX$40)</f>
        <v>0</v>
      </c>
      <c r="BG22" s="940"/>
      <c r="BH22" s="940"/>
      <c r="BI22" s="940"/>
      <c r="BJ22" s="805"/>
      <c r="BK22" s="953">
        <f>SUMIF('E-2-1-3'!$J$24:$M$40,TEXT(BK16,"MM")&amp;TEXT(BK16,"MM")&amp;"*",'E-2-1-3'!$AT$24:$AX$40)</f>
        <v>0</v>
      </c>
      <c r="BL22" s="940"/>
      <c r="BM22" s="940"/>
      <c r="BN22" s="940"/>
      <c r="BO22" s="805"/>
      <c r="BP22" s="953">
        <f>SUMIF('E-2-1-3'!$J$24:$M$40,TEXT(BP16,"MM")&amp;TEXT(BP16,"MM")&amp;"*",'E-2-1-3'!$AT$24:$AX$40)</f>
        <v>0</v>
      </c>
      <c r="BQ22" s="940"/>
      <c r="BR22" s="940"/>
      <c r="BS22" s="940"/>
      <c r="BT22" s="805"/>
      <c r="BU22" s="953">
        <f>SUMIF('E-2-1-3'!$J$24:$M$40,TEXT(BU16,"MM")&amp;TEXT(BU16,"MM")&amp;"*",'E-2-1-3'!$AT$24:$AX$40)</f>
        <v>0</v>
      </c>
      <c r="BV22" s="940"/>
      <c r="BW22" s="940"/>
      <c r="BX22" s="940"/>
      <c r="BY22" s="805"/>
      <c r="BZ22" s="953">
        <f>SUMIF('E-2-1-3'!$J$24:$M$40,TEXT(BZ16,"MM")&amp;TEXT(BZ16,"MM")&amp;"*",'E-2-1-3'!$AT$24:$AX$40)</f>
        <v>0</v>
      </c>
      <c r="CA22" s="940"/>
      <c r="CB22" s="940"/>
      <c r="CC22" s="940"/>
      <c r="CD22" s="805"/>
      <c r="CE22" s="953">
        <f>SUMIF('E-2-1-3'!$J$24:$M$40,TEXT(CE16,"MM")&amp;TEXT(CE16,"MM")&amp;"*",'E-2-1-3'!$AT$24:$AX$40)</f>
        <v>0</v>
      </c>
      <c r="CF22" s="940"/>
      <c r="CG22" s="940"/>
      <c r="CH22" s="940"/>
      <c r="CI22" s="805"/>
      <c r="CJ22" s="955">
        <f>SUMIF('E-2-1-3'!J20:M36,"0112"&amp;"*",'E-2-1-3'!AT20:AX36)+SUMIF('E-2-1-3'!J20:M36,"0201"&amp;"*",'E-2-1-3'!AT20:AX36)+SUMIF('E-2-1-3'!J20:M36,"0302"&amp;"*",'E-2-1-3'!AT20:AX36)+SUMIF('E-2-1-3'!J20:M36,"0403"&amp;"*",'E-2-1-3'!AT20:AX36)+SUMIF('E-2-1-3'!J20:M36,"0503"&amp;"*",'E-2-1-3'!AT20:AX36)+SUMIF('E-2-1-3'!J20:M36,"0605"&amp;"*",'E-2-1-3'!AT20:AX36)+SUMIF('E-2-1-3'!J20:M36,"0706"&amp;"*",'E-2-1-3'!AT20:AX36)+SUMIF('E-2-1-3'!J20:M36,"0807"&amp;"*",'E-2-1-3'!AT20:AX36)+SUMIF('E-2-1-3'!J20:M36,"0908"&amp;"*",'E-2-1-3'!AT20:AX36)+SUMIF('E-2-1-3'!J20:M36,"1009"&amp;"*",'E-2-1-3'!AT20:AX36)+SUMIF('E-2-1-3'!J20:M36,"1110"&amp;"*",'E-2-1-3'!AT20:AX36)+SUMIF('E-2-1-3'!J20:M36,"1201"&amp;"*",'E-2-1-3'!AT20:AX36)</f>
        <v>0</v>
      </c>
      <c r="CK22" s="940"/>
      <c r="CL22" s="940"/>
      <c r="CM22" s="940"/>
      <c r="CN22" s="805"/>
      <c r="CO22" s="955">
        <f>IF(CJ22&gt;0,CJ22,SUM(AB22:CI22))</f>
        <v>0</v>
      </c>
      <c r="CP22" s="940"/>
      <c r="CQ22" s="940"/>
      <c r="CR22" s="940"/>
      <c r="CS22" s="805"/>
      <c r="CT22" s="955">
        <f>CO22-W22</f>
        <v>0</v>
      </c>
      <c r="CU22" s="940"/>
      <c r="CV22" s="940"/>
      <c r="CW22" s="940"/>
      <c r="CX22" s="805"/>
    </row>
    <row r="23" spans="1:102" ht="14.4" customHeight="1" x14ac:dyDescent="0.25">
      <c r="A23" s="110" t="str">
        <v>Berdasarkan Data Pemicu dan Data Penguji</v>
      </c>
      <c r="G23" s="52"/>
      <c r="H23" s="804"/>
      <c r="I23" s="940"/>
      <c r="J23" s="940"/>
      <c r="K23" s="940"/>
      <c r="M23" s="940"/>
      <c r="N23" s="940"/>
      <c r="O23" s="940"/>
      <c r="P23" s="940"/>
      <c r="Q23" s="940"/>
      <c r="R23" s="940"/>
      <c r="S23" s="940"/>
      <c r="T23" s="805"/>
      <c r="U23" s="964"/>
      <c r="V23" s="805"/>
      <c r="W23" s="1157"/>
      <c r="X23" s="940"/>
      <c r="Y23" s="940"/>
      <c r="Z23" s="940"/>
      <c r="AA23" s="805"/>
      <c r="AB23" s="952"/>
      <c r="AC23" s="940"/>
      <c r="AD23" s="940"/>
      <c r="AE23" s="940"/>
      <c r="AF23" s="805"/>
      <c r="AG23" s="952"/>
      <c r="AH23" s="940"/>
      <c r="AI23" s="940"/>
      <c r="AJ23" s="940"/>
      <c r="AK23" s="805"/>
      <c r="AL23" s="952"/>
      <c r="AM23" s="940"/>
      <c r="AN23" s="940"/>
      <c r="AO23" s="940"/>
      <c r="AP23" s="805"/>
      <c r="AQ23" s="952"/>
      <c r="AR23" s="940"/>
      <c r="AS23" s="940"/>
      <c r="AT23" s="940"/>
      <c r="AU23" s="805"/>
      <c r="AV23" s="952"/>
      <c r="AW23" s="940"/>
      <c r="AX23" s="940"/>
      <c r="AY23" s="940"/>
      <c r="AZ23" s="805"/>
      <c r="BA23" s="952"/>
      <c r="BB23" s="940"/>
      <c r="BC23" s="940"/>
      <c r="BD23" s="940"/>
      <c r="BE23" s="805"/>
      <c r="BF23" s="952"/>
      <c r="BG23" s="940"/>
      <c r="BH23" s="940"/>
      <c r="BI23" s="940"/>
      <c r="BJ23" s="805"/>
      <c r="BK23" s="952"/>
      <c r="BL23" s="940"/>
      <c r="BM23" s="940"/>
      <c r="BN23" s="940"/>
      <c r="BO23" s="805"/>
      <c r="BP23" s="952"/>
      <c r="BQ23" s="940"/>
      <c r="BR23" s="940"/>
      <c r="BS23" s="940"/>
      <c r="BT23" s="805"/>
      <c r="BU23" s="952"/>
      <c r="BV23" s="940"/>
      <c r="BW23" s="940"/>
      <c r="BX23" s="940"/>
      <c r="BY23" s="805"/>
      <c r="BZ23" s="952"/>
      <c r="CA23" s="940"/>
      <c r="CB23" s="940"/>
      <c r="CC23" s="940"/>
      <c r="CD23" s="805"/>
      <c r="CE23" s="952"/>
      <c r="CF23" s="940"/>
      <c r="CG23" s="940"/>
      <c r="CH23" s="940"/>
      <c r="CI23" s="805"/>
      <c r="CJ23" s="952"/>
      <c r="CK23" s="940"/>
      <c r="CL23" s="940"/>
      <c r="CM23" s="940"/>
      <c r="CN23" s="805"/>
      <c r="CO23" s="952"/>
      <c r="CP23" s="940"/>
      <c r="CQ23" s="940"/>
      <c r="CR23" s="940"/>
      <c r="CS23" s="805"/>
      <c r="CT23" s="952"/>
      <c r="CU23" s="940"/>
      <c r="CV23" s="940"/>
      <c r="CW23" s="940"/>
      <c r="CX23" s="805"/>
    </row>
    <row r="24" spans="1:102" ht="14.4" customHeight="1" x14ac:dyDescent="0.25">
      <c r="G24" s="52">
        <v>4</v>
      </c>
      <c r="H24" s="944" t="str">
        <f>'E-2'!$G$9</f>
        <v>Natura dan Kenikmatan</v>
      </c>
      <c r="I24" s="940"/>
      <c r="J24" s="940"/>
      <c r="K24" s="940"/>
      <c r="L24" s="53" t="s">
        <v>1681</v>
      </c>
      <c r="M24" s="1158" t="s">
        <v>1464</v>
      </c>
      <c r="N24" s="940"/>
      <c r="O24" s="940"/>
      <c r="P24" s="940"/>
      <c r="Q24" s="940"/>
      <c r="R24" s="940"/>
      <c r="S24" s="940"/>
      <c r="T24" s="805"/>
      <c r="U24" s="964" t="s">
        <v>341</v>
      </c>
      <c r="V24" s="805"/>
      <c r="W24" s="1157">
        <f>'E-2'!$U$32</f>
        <v>0</v>
      </c>
      <c r="X24" s="940"/>
      <c r="Y24" s="940"/>
      <c r="Z24" s="940"/>
      <c r="AA24" s="805"/>
      <c r="AB24" s="945"/>
      <c r="AC24" s="940"/>
      <c r="AD24" s="940"/>
      <c r="AE24" s="940"/>
      <c r="AF24" s="805"/>
      <c r="AG24" s="945"/>
      <c r="AH24" s="940"/>
      <c r="AI24" s="940"/>
      <c r="AJ24" s="940"/>
      <c r="AK24" s="805"/>
      <c r="AL24" s="945"/>
      <c r="AM24" s="940"/>
      <c r="AN24" s="940"/>
      <c r="AO24" s="940"/>
      <c r="AP24" s="805"/>
      <c r="AQ24" s="945"/>
      <c r="AR24" s="940"/>
      <c r="AS24" s="940"/>
      <c r="AT24" s="940"/>
      <c r="AU24" s="805"/>
      <c r="AV24" s="945"/>
      <c r="AW24" s="940"/>
      <c r="AX24" s="940"/>
      <c r="AY24" s="940"/>
      <c r="AZ24" s="805"/>
      <c r="BA24" s="945"/>
      <c r="BB24" s="940"/>
      <c r="BC24" s="940"/>
      <c r="BD24" s="940"/>
      <c r="BE24" s="805"/>
      <c r="BF24" s="945"/>
      <c r="BG24" s="940"/>
      <c r="BH24" s="940"/>
      <c r="BI24" s="940"/>
      <c r="BJ24" s="805"/>
      <c r="BK24" s="945"/>
      <c r="BL24" s="940"/>
      <c r="BM24" s="940"/>
      <c r="BN24" s="940"/>
      <c r="BO24" s="805"/>
      <c r="BP24" s="945"/>
      <c r="BQ24" s="940"/>
      <c r="BR24" s="940"/>
      <c r="BS24" s="940"/>
      <c r="BT24" s="805"/>
      <c r="BU24" s="945"/>
      <c r="BV24" s="940"/>
      <c r="BW24" s="940"/>
      <c r="BX24" s="940"/>
      <c r="BY24" s="805"/>
      <c r="BZ24" s="945"/>
      <c r="CA24" s="940"/>
      <c r="CB24" s="940"/>
      <c r="CC24" s="940"/>
      <c r="CD24" s="805"/>
      <c r="CE24" s="945"/>
      <c r="CF24" s="940"/>
      <c r="CG24" s="940"/>
      <c r="CH24" s="940"/>
      <c r="CI24" s="805"/>
      <c r="CJ24" s="955">
        <f>'E-2-1-4'!AK40</f>
        <v>0</v>
      </c>
      <c r="CK24" s="940"/>
      <c r="CL24" s="940"/>
      <c r="CM24" s="940"/>
      <c r="CN24" s="805"/>
      <c r="CO24" s="955">
        <f>IF(CJ24&gt;0,CJ24,SUM(AB24:CI24))</f>
        <v>0</v>
      </c>
      <c r="CP24" s="940"/>
      <c r="CQ24" s="940"/>
      <c r="CR24" s="940"/>
      <c r="CS24" s="805"/>
      <c r="CT24" s="955">
        <f>CO24-W24</f>
        <v>0</v>
      </c>
      <c r="CU24" s="940"/>
      <c r="CV24" s="940"/>
      <c r="CW24" s="940"/>
      <c r="CX24" s="805"/>
    </row>
    <row r="25" spans="1:102" ht="25.5" customHeight="1" x14ac:dyDescent="0.25">
      <c r="G25" s="52"/>
      <c r="H25" s="804"/>
      <c r="I25" s="940"/>
      <c r="J25" s="940"/>
      <c r="K25" s="940"/>
      <c r="M25" s="940"/>
      <c r="N25" s="940"/>
      <c r="O25" s="940"/>
      <c r="P25" s="940"/>
      <c r="Q25" s="940"/>
      <c r="R25" s="940"/>
      <c r="S25" s="940"/>
      <c r="T25" s="805"/>
      <c r="U25" s="964"/>
      <c r="V25" s="805"/>
      <c r="W25" s="1157"/>
      <c r="X25" s="940"/>
      <c r="Y25" s="940"/>
      <c r="Z25" s="940"/>
      <c r="AA25" s="805"/>
      <c r="AB25" s="952"/>
      <c r="AC25" s="940"/>
      <c r="AD25" s="940"/>
      <c r="AE25" s="940"/>
      <c r="AF25" s="805"/>
      <c r="AG25" s="952"/>
      <c r="AH25" s="940"/>
      <c r="AI25" s="940"/>
      <c r="AJ25" s="940"/>
      <c r="AK25" s="805"/>
      <c r="AL25" s="952"/>
      <c r="AM25" s="940"/>
      <c r="AN25" s="940"/>
      <c r="AO25" s="940"/>
      <c r="AP25" s="805"/>
      <c r="AQ25" s="952"/>
      <c r="AR25" s="940"/>
      <c r="AS25" s="940"/>
      <c r="AT25" s="940"/>
      <c r="AU25" s="805"/>
      <c r="AV25" s="952"/>
      <c r="AW25" s="940"/>
      <c r="AX25" s="940"/>
      <c r="AY25" s="940"/>
      <c r="AZ25" s="805"/>
      <c r="BA25" s="952"/>
      <c r="BB25" s="940"/>
      <c r="BC25" s="940"/>
      <c r="BD25" s="940"/>
      <c r="BE25" s="805"/>
      <c r="BF25" s="952"/>
      <c r="BG25" s="940"/>
      <c r="BH25" s="940"/>
      <c r="BI25" s="940"/>
      <c r="BJ25" s="805"/>
      <c r="BK25" s="952"/>
      <c r="BL25" s="940"/>
      <c r="BM25" s="940"/>
      <c r="BN25" s="940"/>
      <c r="BO25" s="805"/>
      <c r="BP25" s="952"/>
      <c r="BQ25" s="940"/>
      <c r="BR25" s="940"/>
      <c r="BS25" s="940"/>
      <c r="BT25" s="805"/>
      <c r="BU25" s="952"/>
      <c r="BV25" s="940"/>
      <c r="BW25" s="940"/>
      <c r="BX25" s="940"/>
      <c r="BY25" s="805"/>
      <c r="BZ25" s="952"/>
      <c r="CA25" s="940"/>
      <c r="CB25" s="940"/>
      <c r="CC25" s="940"/>
      <c r="CD25" s="805"/>
      <c r="CE25" s="952"/>
      <c r="CF25" s="940"/>
      <c r="CG25" s="940"/>
      <c r="CH25" s="940"/>
      <c r="CI25" s="805"/>
      <c r="CJ25" s="952"/>
      <c r="CK25" s="940"/>
      <c r="CL25" s="940"/>
      <c r="CM25" s="940"/>
      <c r="CN25" s="805"/>
      <c r="CO25" s="952"/>
      <c r="CP25" s="940"/>
      <c r="CQ25" s="940"/>
      <c r="CR25" s="940"/>
      <c r="CS25" s="805"/>
      <c r="CT25" s="952"/>
      <c r="CU25" s="940"/>
      <c r="CV25" s="940"/>
      <c r="CW25" s="940"/>
      <c r="CX25" s="805"/>
    </row>
    <row r="26" spans="1:102" ht="14.4" customHeight="1" x14ac:dyDescent="0.25">
      <c r="G26" s="52">
        <v>5</v>
      </c>
      <c r="H26" s="944" t="str">
        <f>'E-2'!$G$9</f>
        <v>Natura dan Kenikmatan</v>
      </c>
      <c r="I26" s="940"/>
      <c r="J26" s="940"/>
      <c r="K26" s="940"/>
      <c r="L26" s="53" t="s">
        <v>1681</v>
      </c>
      <c r="M26" s="1158" t="s">
        <v>1468</v>
      </c>
      <c r="N26" s="940"/>
      <c r="O26" s="940"/>
      <c r="P26" s="940"/>
      <c r="Q26" s="940"/>
      <c r="R26" s="940"/>
      <c r="S26" s="940"/>
      <c r="T26" s="805"/>
      <c r="U26" s="964" t="s">
        <v>343</v>
      </c>
      <c r="V26" s="805"/>
      <c r="W26" s="1157">
        <f>'E-2'!$U$32</f>
        <v>0</v>
      </c>
      <c r="X26" s="940"/>
      <c r="Y26" s="940"/>
      <c r="Z26" s="940"/>
      <c r="AA26" s="805"/>
      <c r="AB26" s="953">
        <f ca="1">SUMIF('E-2-1-5'!$J$20:$O$34,TEXT(AB16,"MM")&amp;TEXT(AB16,"MM")&amp;"*",'E-2-1-5'!$AL$20:$AP$34)</f>
        <v>0</v>
      </c>
      <c r="AC26" s="940"/>
      <c r="AD26" s="940"/>
      <c r="AE26" s="940"/>
      <c r="AF26" s="805"/>
      <c r="AG26" s="953">
        <f ca="1">SUMIF('E-2-1-5'!$J$20:$O$34,TEXT(AG16,"MM")&amp;TEXT(AG16,"MM")&amp;"*",'E-2-1-5'!$AL$20:$AP$34)</f>
        <v>0</v>
      </c>
      <c r="AH26" s="940"/>
      <c r="AI26" s="940"/>
      <c r="AJ26" s="940"/>
      <c r="AK26" s="805"/>
      <c r="AL26" s="953">
        <f ca="1">SUMIF('E-2-1-5'!$J$20:$O$34,TEXT(AL16,"MM")&amp;TEXT(AL16,"MM")&amp;"*",'E-2-1-5'!$AL$20:$AP$34)</f>
        <v>0</v>
      </c>
      <c r="AM26" s="940"/>
      <c r="AN26" s="940"/>
      <c r="AO26" s="940"/>
      <c r="AP26" s="805"/>
      <c r="AQ26" s="953">
        <f ca="1">SUMIF('E-2-1-5'!$J$20:$O$34,TEXT(AQ16,"MM")&amp;TEXT(AQ16,"MM")&amp;"*",'E-2-1-5'!$AL$20:$AP$34)</f>
        <v>0</v>
      </c>
      <c r="AR26" s="940"/>
      <c r="AS26" s="940"/>
      <c r="AT26" s="940"/>
      <c r="AU26" s="805"/>
      <c r="AV26" s="953">
        <f ca="1">SUMIF('E-2-1-5'!$J$20:$O$34,TEXT(AV16,"MM")&amp;TEXT(AV16,"MM")&amp;"*",'E-2-1-5'!$AL$20:$AP$34)</f>
        <v>0</v>
      </c>
      <c r="AW26" s="940"/>
      <c r="AX26" s="940"/>
      <c r="AY26" s="940"/>
      <c r="AZ26" s="805"/>
      <c r="BA26" s="953">
        <f ca="1">SUMIF('E-2-1-5'!$J$20:$O$34,TEXT(BA16,"MM")&amp;TEXT(BA16,"MM")&amp;"*",'E-2-1-5'!$AL$20:$AP$34)</f>
        <v>0</v>
      </c>
      <c r="BB26" s="940"/>
      <c r="BC26" s="940"/>
      <c r="BD26" s="940"/>
      <c r="BE26" s="805"/>
      <c r="BF26" s="953">
        <f ca="1">SUMIF('E-2-1-5'!$J$20:$O$34,TEXT(BF16,"MM")&amp;TEXT(BF16,"MM")&amp;"*",'E-2-1-5'!$AL$20:$AP$34)</f>
        <v>0</v>
      </c>
      <c r="BG26" s="940"/>
      <c r="BH26" s="940"/>
      <c r="BI26" s="940"/>
      <c r="BJ26" s="805"/>
      <c r="BK26" s="953">
        <f ca="1">SUMIF('E-2-1-5'!$J$20:$O$34,TEXT(BK16,"MM")&amp;TEXT(BK16,"MM")&amp;"*",'E-2-1-5'!$AL$20:$AP$34)</f>
        <v>0</v>
      </c>
      <c r="BL26" s="940"/>
      <c r="BM26" s="940"/>
      <c r="BN26" s="940"/>
      <c r="BO26" s="805"/>
      <c r="BP26" s="953">
        <f ca="1">SUMIF('E-2-1-5'!$J$20:$O$34,TEXT(BP16,"MM")&amp;TEXT(BP16,"MM")&amp;"*",'E-2-1-5'!$AL$20:$AP$34)</f>
        <v>0</v>
      </c>
      <c r="BQ26" s="940"/>
      <c r="BR26" s="940"/>
      <c r="BS26" s="940"/>
      <c r="BT26" s="805"/>
      <c r="BU26" s="953">
        <f ca="1">SUMIF('E-2-1-5'!$J$20:$O$34,TEXT(BU16,"MM")&amp;TEXT(BU16,"MM")&amp;"*",'E-2-1-5'!$AL$20:$AP$34)</f>
        <v>0</v>
      </c>
      <c r="BV26" s="940"/>
      <c r="BW26" s="940"/>
      <c r="BX26" s="940"/>
      <c r="BY26" s="805"/>
      <c r="BZ26" s="953">
        <f ca="1">SUMIF('E-2-1-5'!$J$20:$O$34,TEXT(BZ16,"MM")&amp;TEXT(BZ16,"MM")&amp;"*",'E-2-1-5'!$AL$20:$AP$34)</f>
        <v>0</v>
      </c>
      <c r="CA26" s="940"/>
      <c r="CB26" s="940"/>
      <c r="CC26" s="940"/>
      <c r="CD26" s="805"/>
      <c r="CE26" s="953">
        <f ca="1">SUMIF('E-2-1-5'!$J$20:$O$34,TEXT(CE16,"MM")&amp;TEXT(CE16,"MM")&amp;"*",'E-2-1-5'!$AL$20:$AP$34)</f>
        <v>0</v>
      </c>
      <c r="CF26" s="940"/>
      <c r="CG26" s="940"/>
      <c r="CH26" s="940"/>
      <c r="CI26" s="805"/>
      <c r="CJ26" s="955">
        <f ca="1">SUMIF('E-2-1-5'!J20:O34,"0112"&amp;"*",'E-2-1-5'!AL20:AP34)+SUMIF('E-2-1-5'!J20:O34,"0201"&amp;"*",'E-2-1-5'!AL20:AP34)+SUMIF('E-2-1-5'!J20:O34,"0302"&amp;"*",'E-2-1-5'!AL20:AP34)+SUMIF('E-2-1-5'!J20:O34,"0403"&amp;"*",'E-2-1-5'!AL20:AP34)+SUMIF('E-2-1-5'!J20:O34,"0503"&amp;"*",'E-2-1-5'!AL20:AP34)+SUMIF('E-2-1-5'!J20:O34,"0605"&amp;"*",'E-2-1-5'!AL20:AP34)+SUMIF('E-2-1-5'!J20:O34,"0706"&amp;"*",'E-2-1-5'!AL20:AP34)+SUMIF('E-2-1-5'!J20:O34,"0807"&amp;"*",'E-2-1-5'!AL20:AP34)+SUMIF('E-2-1-5'!J20:O34,"0908"&amp;"*",'E-2-1-5'!AL20:AP34)+SUMIF('E-2-1-5'!J20:O34,"1009"&amp;"*",'E-2-1-5'!AL20:AP34)+SUMIF('E-2-1-5'!J20:O34,"1110"&amp;"*",'E-2-1-5'!AL20:AP34)+SUMIF('E-2-1-5'!J20:O34,"1201"&amp;"*",'E-2-1-5'!AL20:AP34)</f>
        <v>0</v>
      </c>
      <c r="CK26" s="940"/>
      <c r="CL26" s="940"/>
      <c r="CM26" s="940"/>
      <c r="CN26" s="805"/>
      <c r="CO26" s="955">
        <f ca="1">IF(CJ26&gt;0,CJ26,SUM(AB26:CI26))</f>
        <v>0</v>
      </c>
      <c r="CP26" s="940"/>
      <c r="CQ26" s="940"/>
      <c r="CR26" s="940"/>
      <c r="CS26" s="805"/>
      <c r="CT26" s="955">
        <f ca="1">CO26-W26</f>
        <v>0</v>
      </c>
      <c r="CU26" s="940"/>
      <c r="CV26" s="940"/>
      <c r="CW26" s="940"/>
      <c r="CX26" s="805"/>
    </row>
    <row r="27" spans="1:102" ht="14.25" customHeight="1" x14ac:dyDescent="0.25">
      <c r="G27" s="52"/>
      <c r="H27" s="804"/>
      <c r="I27" s="940"/>
      <c r="J27" s="940"/>
      <c r="K27" s="940"/>
      <c r="M27" s="940"/>
      <c r="N27" s="940"/>
      <c r="O27" s="940"/>
      <c r="P27" s="940"/>
      <c r="Q27" s="940"/>
      <c r="R27" s="940"/>
      <c r="S27" s="940"/>
      <c r="T27" s="805"/>
      <c r="U27" s="964"/>
      <c r="V27" s="805"/>
      <c r="W27" s="1157"/>
      <c r="X27" s="940"/>
      <c r="Y27" s="940"/>
      <c r="Z27" s="940"/>
      <c r="AA27" s="805"/>
      <c r="AB27" s="952"/>
      <c r="AC27" s="940"/>
      <c r="AD27" s="940"/>
      <c r="AE27" s="940"/>
      <c r="AF27" s="805"/>
      <c r="AG27" s="952"/>
      <c r="AH27" s="940"/>
      <c r="AI27" s="940"/>
      <c r="AJ27" s="940"/>
      <c r="AK27" s="805"/>
      <c r="AL27" s="952"/>
      <c r="AM27" s="940"/>
      <c r="AN27" s="940"/>
      <c r="AO27" s="940"/>
      <c r="AP27" s="805"/>
      <c r="AQ27" s="952"/>
      <c r="AR27" s="940"/>
      <c r="AS27" s="940"/>
      <c r="AT27" s="940"/>
      <c r="AU27" s="805"/>
      <c r="AV27" s="952"/>
      <c r="AW27" s="940"/>
      <c r="AX27" s="940"/>
      <c r="AY27" s="940"/>
      <c r="AZ27" s="805"/>
      <c r="BA27" s="952"/>
      <c r="BB27" s="940"/>
      <c r="BC27" s="940"/>
      <c r="BD27" s="940"/>
      <c r="BE27" s="805"/>
      <c r="BF27" s="952"/>
      <c r="BG27" s="940"/>
      <c r="BH27" s="940"/>
      <c r="BI27" s="940"/>
      <c r="BJ27" s="805"/>
      <c r="BK27" s="952"/>
      <c r="BL27" s="940"/>
      <c r="BM27" s="940"/>
      <c r="BN27" s="940"/>
      <c r="BO27" s="805"/>
      <c r="BP27" s="952"/>
      <c r="BQ27" s="940"/>
      <c r="BR27" s="940"/>
      <c r="BS27" s="940"/>
      <c r="BT27" s="805"/>
      <c r="BU27" s="952"/>
      <c r="BV27" s="940"/>
      <c r="BW27" s="940"/>
      <c r="BX27" s="940"/>
      <c r="BY27" s="805"/>
      <c r="BZ27" s="952"/>
      <c r="CA27" s="940"/>
      <c r="CB27" s="940"/>
      <c r="CC27" s="940"/>
      <c r="CD27" s="805"/>
      <c r="CE27" s="952"/>
      <c r="CF27" s="940"/>
      <c r="CG27" s="940"/>
      <c r="CH27" s="940"/>
      <c r="CI27" s="805"/>
      <c r="CJ27" s="952"/>
      <c r="CK27" s="940"/>
      <c r="CL27" s="940"/>
      <c r="CM27" s="940"/>
      <c r="CN27" s="805"/>
      <c r="CO27" s="952"/>
      <c r="CP27" s="940"/>
      <c r="CQ27" s="940"/>
      <c r="CR27" s="940"/>
      <c r="CS27" s="805"/>
      <c r="CT27" s="952"/>
      <c r="CU27" s="940"/>
      <c r="CV27" s="940"/>
      <c r="CW27" s="940"/>
      <c r="CX27" s="805"/>
    </row>
    <row r="28" spans="1:102" ht="14.4" customHeight="1" x14ac:dyDescent="0.25">
      <c r="B28" s="760"/>
      <c r="C28" s="761"/>
      <c r="D28" s="761"/>
      <c r="E28" s="761"/>
      <c r="G28" s="52">
        <v>6</v>
      </c>
      <c r="H28" s="944" t="str">
        <f>'E-2'!$G$9</f>
        <v>Natura dan Kenikmatan</v>
      </c>
      <c r="I28" s="940"/>
      <c r="J28" s="940"/>
      <c r="K28" s="940"/>
      <c r="L28" s="53" t="s">
        <v>1681</v>
      </c>
      <c r="M28" s="1158" t="s">
        <v>1472</v>
      </c>
      <c r="N28" s="940"/>
      <c r="O28" s="940"/>
      <c r="P28" s="940"/>
      <c r="Q28" s="940"/>
      <c r="R28" s="940"/>
      <c r="S28" s="940"/>
      <c r="T28" s="805"/>
      <c r="U28" s="964" t="s">
        <v>345</v>
      </c>
      <c r="V28" s="805"/>
      <c r="W28" s="1157">
        <f>'E-2'!$U$32</f>
        <v>0</v>
      </c>
      <c r="X28" s="940"/>
      <c r="Y28" s="940"/>
      <c r="Z28" s="940"/>
      <c r="AA28" s="805"/>
      <c r="AB28" s="945"/>
      <c r="AC28" s="940"/>
      <c r="AD28" s="940"/>
      <c r="AE28" s="940"/>
      <c r="AF28" s="805"/>
      <c r="AG28" s="945"/>
      <c r="AH28" s="940"/>
      <c r="AI28" s="940"/>
      <c r="AJ28" s="940"/>
      <c r="AK28" s="805"/>
      <c r="AL28" s="945"/>
      <c r="AM28" s="940"/>
      <c r="AN28" s="940"/>
      <c r="AO28" s="940"/>
      <c r="AP28" s="805"/>
      <c r="AQ28" s="945"/>
      <c r="AR28" s="940"/>
      <c r="AS28" s="940"/>
      <c r="AT28" s="940"/>
      <c r="AU28" s="805"/>
      <c r="AV28" s="945"/>
      <c r="AW28" s="940"/>
      <c r="AX28" s="940"/>
      <c r="AY28" s="940"/>
      <c r="AZ28" s="805"/>
      <c r="BA28" s="945"/>
      <c r="BB28" s="940"/>
      <c r="BC28" s="940"/>
      <c r="BD28" s="940"/>
      <c r="BE28" s="805"/>
      <c r="BF28" s="945"/>
      <c r="BG28" s="940"/>
      <c r="BH28" s="940"/>
      <c r="BI28" s="940"/>
      <c r="BJ28" s="805"/>
      <c r="BK28" s="945"/>
      <c r="BL28" s="940"/>
      <c r="BM28" s="940"/>
      <c r="BN28" s="940"/>
      <c r="BO28" s="805"/>
      <c r="BP28" s="945"/>
      <c r="BQ28" s="940"/>
      <c r="BR28" s="940"/>
      <c r="BS28" s="940"/>
      <c r="BT28" s="805"/>
      <c r="BU28" s="945"/>
      <c r="BV28" s="940"/>
      <c r="BW28" s="940"/>
      <c r="BX28" s="940"/>
      <c r="BY28" s="805"/>
      <c r="BZ28" s="945"/>
      <c r="CA28" s="940"/>
      <c r="CB28" s="940"/>
      <c r="CC28" s="940"/>
      <c r="CD28" s="805"/>
      <c r="CE28" s="945"/>
      <c r="CF28" s="940"/>
      <c r="CG28" s="940"/>
      <c r="CH28" s="940"/>
      <c r="CI28" s="805"/>
      <c r="CJ28" s="955" t="e">
        <f>'E-2-1-6'!#REF!</f>
        <v>#REF!</v>
      </c>
      <c r="CK28" s="940"/>
      <c r="CL28" s="940"/>
      <c r="CM28" s="940"/>
      <c r="CN28" s="805"/>
      <c r="CO28" s="955" t="e">
        <f>IF(CJ28&gt;0,CJ28,SUM(AB28:CI28))</f>
        <v>#REF!</v>
      </c>
      <c r="CP28" s="940"/>
      <c r="CQ28" s="940"/>
      <c r="CR28" s="940"/>
      <c r="CS28" s="805"/>
      <c r="CT28" s="955" t="e">
        <f>CO28-W28</f>
        <v>#REF!</v>
      </c>
      <c r="CU28" s="940"/>
      <c r="CV28" s="940"/>
      <c r="CW28" s="940"/>
      <c r="CX28" s="805"/>
    </row>
    <row r="29" spans="1:102" ht="14.4" customHeight="1" x14ac:dyDescent="0.25">
      <c r="G29" s="52"/>
      <c r="H29" s="804"/>
      <c r="I29" s="940"/>
      <c r="J29" s="940"/>
      <c r="K29" s="940"/>
      <c r="M29" s="940"/>
      <c r="N29" s="940"/>
      <c r="O29" s="940"/>
      <c r="P29" s="940"/>
      <c r="Q29" s="940"/>
      <c r="R29" s="940"/>
      <c r="S29" s="940"/>
      <c r="T29" s="805"/>
      <c r="U29" s="964"/>
      <c r="V29" s="805"/>
      <c r="W29" s="950"/>
      <c r="X29" s="940"/>
      <c r="Y29" s="940"/>
      <c r="Z29" s="940"/>
      <c r="AA29" s="805"/>
      <c r="AB29" s="952"/>
      <c r="AC29" s="940"/>
      <c r="AD29" s="940"/>
      <c r="AE29" s="940"/>
      <c r="AF29" s="805"/>
      <c r="AG29" s="952"/>
      <c r="AH29" s="940"/>
      <c r="AI29" s="940"/>
      <c r="AJ29" s="940"/>
      <c r="AK29" s="805"/>
      <c r="AL29" s="952"/>
      <c r="AM29" s="940"/>
      <c r="AN29" s="940"/>
      <c r="AO29" s="940"/>
      <c r="AP29" s="805"/>
      <c r="AQ29" s="952"/>
      <c r="AR29" s="940"/>
      <c r="AS29" s="940"/>
      <c r="AT29" s="940"/>
      <c r="AU29" s="805"/>
      <c r="AV29" s="952"/>
      <c r="AW29" s="940"/>
      <c r="AX29" s="940"/>
      <c r="AY29" s="940"/>
      <c r="AZ29" s="805"/>
      <c r="BA29" s="952"/>
      <c r="BB29" s="940"/>
      <c r="BC29" s="940"/>
      <c r="BD29" s="940"/>
      <c r="BE29" s="805"/>
      <c r="BF29" s="952"/>
      <c r="BG29" s="940"/>
      <c r="BH29" s="940"/>
      <c r="BI29" s="940"/>
      <c r="BJ29" s="805"/>
      <c r="BK29" s="952"/>
      <c r="BL29" s="940"/>
      <c r="BM29" s="940"/>
      <c r="BN29" s="940"/>
      <c r="BO29" s="805"/>
      <c r="BP29" s="952"/>
      <c r="BQ29" s="940"/>
      <c r="BR29" s="940"/>
      <c r="BS29" s="940"/>
      <c r="BT29" s="805"/>
      <c r="BU29" s="952"/>
      <c r="BV29" s="940"/>
      <c r="BW29" s="940"/>
      <c r="BX29" s="940"/>
      <c r="BY29" s="805"/>
      <c r="BZ29" s="952"/>
      <c r="CA29" s="940"/>
      <c r="CB29" s="940"/>
      <c r="CC29" s="940"/>
      <c r="CD29" s="805"/>
      <c r="CE29" s="952"/>
      <c r="CF29" s="940"/>
      <c r="CG29" s="940"/>
      <c r="CH29" s="940"/>
      <c r="CI29" s="805"/>
      <c r="CJ29" s="952"/>
      <c r="CK29" s="940"/>
      <c r="CL29" s="940"/>
      <c r="CM29" s="940"/>
      <c r="CN29" s="805"/>
      <c r="CO29" s="952"/>
      <c r="CP29" s="940"/>
      <c r="CQ29" s="940"/>
      <c r="CR29" s="940"/>
      <c r="CS29" s="805"/>
      <c r="CT29" s="952"/>
      <c r="CU29" s="940"/>
      <c r="CV29" s="940"/>
      <c r="CW29" s="940"/>
      <c r="CX29" s="805"/>
    </row>
    <row r="30" spans="1:102" ht="14.25" customHeight="1" thickBot="1" x14ac:dyDescent="0.3">
      <c r="G30" s="290"/>
      <c r="H30" s="291"/>
      <c r="I30" s="291"/>
      <c r="J30" s="291"/>
      <c r="K30" s="291"/>
      <c r="L30" s="291"/>
      <c r="M30" s="291"/>
      <c r="N30" s="291"/>
      <c r="O30" s="291"/>
      <c r="P30" s="291"/>
      <c r="Q30" s="291"/>
      <c r="R30" s="291"/>
      <c r="S30" s="291"/>
      <c r="T30" s="291"/>
      <c r="U30" s="292"/>
      <c r="V30" s="293"/>
      <c r="W30" s="941"/>
      <c r="X30" s="942"/>
      <c r="Y30" s="942"/>
      <c r="Z30" s="942"/>
      <c r="AA30" s="943"/>
      <c r="AB30" s="941"/>
      <c r="AC30" s="942"/>
      <c r="AD30" s="942"/>
      <c r="AE30" s="942"/>
      <c r="AF30" s="943"/>
      <c r="AG30" s="941"/>
      <c r="AH30" s="942"/>
      <c r="AI30" s="942"/>
      <c r="AJ30" s="942"/>
      <c r="AK30" s="943"/>
      <c r="AL30" s="941"/>
      <c r="AM30" s="942"/>
      <c r="AN30" s="942"/>
      <c r="AO30" s="942"/>
      <c r="AP30" s="943"/>
      <c r="AQ30" s="941"/>
      <c r="AR30" s="942"/>
      <c r="AS30" s="942"/>
      <c r="AT30" s="942"/>
      <c r="AU30" s="943"/>
      <c r="AV30" s="941"/>
      <c r="AW30" s="942"/>
      <c r="AX30" s="942"/>
      <c r="AY30" s="942"/>
      <c r="AZ30" s="943"/>
      <c r="BA30" s="941"/>
      <c r="BB30" s="942"/>
      <c r="BC30" s="942"/>
      <c r="BD30" s="942"/>
      <c r="BE30" s="943"/>
      <c r="BF30" s="941"/>
      <c r="BG30" s="942"/>
      <c r="BH30" s="942"/>
      <c r="BI30" s="942"/>
      <c r="BJ30" s="943"/>
      <c r="BK30" s="941"/>
      <c r="BL30" s="942"/>
      <c r="BM30" s="942"/>
      <c r="BN30" s="942"/>
      <c r="BO30" s="943"/>
      <c r="BP30" s="941"/>
      <c r="BQ30" s="942"/>
      <c r="BR30" s="942"/>
      <c r="BS30" s="942"/>
      <c r="BT30" s="943"/>
      <c r="BU30" s="941"/>
      <c r="BV30" s="942"/>
      <c r="BW30" s="942"/>
      <c r="BX30" s="942"/>
      <c r="BY30" s="943"/>
      <c r="BZ30" s="941"/>
      <c r="CA30" s="942"/>
      <c r="CB30" s="942"/>
      <c r="CC30" s="942"/>
      <c r="CD30" s="943"/>
      <c r="CE30" s="941"/>
      <c r="CF30" s="942"/>
      <c r="CG30" s="942"/>
      <c r="CH30" s="942"/>
      <c r="CI30" s="943"/>
      <c r="CJ30" s="941"/>
      <c r="CK30" s="942"/>
      <c r="CL30" s="942"/>
      <c r="CM30" s="942"/>
      <c r="CN30" s="943"/>
      <c r="CO30" s="941"/>
      <c r="CP30" s="942"/>
      <c r="CQ30" s="942"/>
      <c r="CR30" s="942"/>
      <c r="CS30" s="943"/>
      <c r="CT30" s="941"/>
      <c r="CU30" s="942"/>
      <c r="CV30" s="942"/>
      <c r="CW30" s="942"/>
      <c r="CX30" s="943"/>
    </row>
    <row r="31" spans="1:102" ht="15" customHeight="1" thickTop="1" x14ac:dyDescent="0.25">
      <c r="AL31" s="110"/>
      <c r="AM31" s="110"/>
      <c r="AN31" s="110"/>
      <c r="AO31" s="110"/>
      <c r="AP31" s="110"/>
      <c r="AQ31" s="110"/>
      <c r="AR31" s="110"/>
      <c r="AS31" s="110"/>
      <c r="AT31" s="110"/>
      <c r="AU31" s="110"/>
      <c r="AV31" s="110"/>
      <c r="AW31" s="110"/>
      <c r="AX31" s="110"/>
      <c r="AY31" s="110"/>
      <c r="AZ31" s="110"/>
      <c r="BA31" s="110"/>
      <c r="BB31" s="110"/>
      <c r="BC31" s="110"/>
      <c r="BD31" s="110"/>
      <c r="BE31" s="110"/>
      <c r="BF31" s="110"/>
      <c r="BG31" s="110"/>
      <c r="BH31" s="110"/>
      <c r="BI31" s="110"/>
      <c r="BJ31" s="110"/>
      <c r="BK31" s="110"/>
      <c r="BL31" s="110"/>
      <c r="BM31" s="110"/>
      <c r="BN31" s="110"/>
      <c r="BO31" s="110"/>
      <c r="BP31" s="110"/>
      <c r="BQ31" s="110"/>
      <c r="BR31" s="110"/>
      <c r="BS31" s="110"/>
      <c r="BT31" s="110"/>
      <c r="BU31" s="110"/>
      <c r="BV31" s="110"/>
      <c r="BW31" s="110"/>
      <c r="BX31" s="110"/>
      <c r="BY31" s="110"/>
      <c r="BZ31" s="110"/>
      <c r="CA31" s="110"/>
      <c r="CB31" s="110"/>
      <c r="CC31" s="110"/>
      <c r="CD31" s="110"/>
      <c r="CE31" s="110"/>
      <c r="CF31" s="110"/>
      <c r="CG31" s="110"/>
      <c r="CH31" s="110"/>
      <c r="CI31" s="110"/>
      <c r="CJ31" s="110"/>
      <c r="CK31" s="110"/>
      <c r="CL31" s="110"/>
      <c r="CM31" s="110"/>
      <c r="CN31" s="110"/>
      <c r="CO31" s="110"/>
      <c r="CP31" s="110"/>
      <c r="CQ31" s="110"/>
      <c r="CR31" s="110"/>
      <c r="CS31" s="110"/>
      <c r="CT31" s="110"/>
      <c r="CU31" s="110"/>
      <c r="CV31" s="110"/>
      <c r="CW31" s="110"/>
      <c r="CX31" s="110"/>
    </row>
    <row r="32" spans="1:102" ht="15" customHeight="1" x14ac:dyDescent="0.25">
      <c r="G32" s="198" t="s">
        <v>1779</v>
      </c>
      <c r="H32" s="199"/>
      <c r="I32" s="199"/>
      <c r="J32" s="199"/>
      <c r="K32" s="199"/>
      <c r="L32" s="199"/>
      <c r="M32" s="199"/>
      <c r="N32" s="199"/>
      <c r="O32" s="199"/>
      <c r="P32" s="199"/>
      <c r="Q32" s="199"/>
      <c r="R32" s="199"/>
      <c r="S32" s="199"/>
      <c r="T32" s="199"/>
      <c r="U32" s="199"/>
      <c r="V32" s="199"/>
      <c r="W32" s="199"/>
      <c r="X32" s="199"/>
      <c r="Y32" s="199"/>
      <c r="Z32" s="199"/>
      <c r="AA32" s="199"/>
      <c r="AB32" s="199"/>
      <c r="AC32" s="199"/>
      <c r="AD32" s="199"/>
      <c r="AE32" s="199"/>
      <c r="AF32" s="199"/>
      <c r="AG32" s="199"/>
      <c r="AH32" s="199"/>
      <c r="AI32" s="199"/>
      <c r="AJ32" s="199"/>
      <c r="AK32" s="200"/>
      <c r="AL32" s="110"/>
      <c r="AM32" s="110"/>
      <c r="AN32" s="110"/>
      <c r="AO32" s="110"/>
      <c r="AP32" s="110"/>
      <c r="AQ32" s="110"/>
      <c r="AR32" s="110"/>
      <c r="AS32" s="110"/>
      <c r="AT32" s="110"/>
      <c r="AU32" s="110"/>
      <c r="AV32" s="110"/>
      <c r="AW32" s="110"/>
      <c r="AX32" s="110"/>
      <c r="AY32" s="110"/>
      <c r="AZ32" s="110"/>
      <c r="BA32" s="110"/>
      <c r="BB32" s="110"/>
      <c r="BC32" s="110"/>
      <c r="BD32" s="110"/>
      <c r="BE32" s="110"/>
      <c r="BF32" s="110"/>
      <c r="BG32" s="110"/>
      <c r="BH32" s="110"/>
      <c r="BI32" s="110"/>
      <c r="BJ32" s="110"/>
      <c r="BK32" s="110"/>
      <c r="BL32" s="110"/>
      <c r="BM32" s="110"/>
      <c r="BN32" s="110"/>
      <c r="BO32" s="110"/>
      <c r="BP32" s="110"/>
      <c r="BQ32" s="110"/>
      <c r="BR32" s="110"/>
      <c r="BS32" s="110"/>
      <c r="BT32" s="110"/>
      <c r="BU32" s="110"/>
      <c r="BV32" s="110"/>
      <c r="BW32" s="110"/>
      <c r="BX32" s="110"/>
      <c r="BY32" s="110"/>
      <c r="BZ32" s="110"/>
      <c r="CA32" s="110"/>
      <c r="CB32" s="110"/>
      <c r="CC32" s="110"/>
      <c r="CD32" s="110"/>
      <c r="CE32" s="110"/>
      <c r="CF32" s="110"/>
      <c r="CG32" s="110"/>
      <c r="CH32" s="110"/>
      <c r="CI32" s="110"/>
      <c r="CJ32" s="110"/>
      <c r="CK32" s="110"/>
      <c r="CL32" s="110"/>
      <c r="CM32" s="110"/>
      <c r="CN32" s="110"/>
      <c r="CO32" s="110"/>
      <c r="CP32" s="110"/>
      <c r="CQ32" s="110"/>
      <c r="CR32" s="110"/>
      <c r="CS32" s="110"/>
      <c r="CT32" s="110"/>
      <c r="CU32" s="110"/>
      <c r="CV32" s="110"/>
      <c r="CW32" s="110"/>
      <c r="CX32" s="110"/>
    </row>
    <row r="33" spans="7:102" ht="15" customHeight="1" x14ac:dyDescent="0.25">
      <c r="G33" s="201" t="s">
        <v>1445</v>
      </c>
      <c r="H33" s="970" t="s">
        <v>1780</v>
      </c>
      <c r="I33" s="764"/>
      <c r="J33" s="764"/>
      <c r="K33" s="764"/>
      <c r="L33" s="764"/>
      <c r="M33" s="764"/>
      <c r="N33" s="764"/>
      <c r="O33" s="764"/>
      <c r="P33" s="764"/>
      <c r="Q33" s="764"/>
      <c r="R33" s="764"/>
      <c r="S33" s="764"/>
      <c r="T33" s="764"/>
      <c r="U33" s="764"/>
      <c r="V33" s="764"/>
      <c r="W33" s="764"/>
      <c r="X33" s="764"/>
      <c r="Y33" s="764"/>
      <c r="Z33" s="764"/>
      <c r="AA33" s="764"/>
      <c r="AB33" s="764"/>
      <c r="AC33" s="764"/>
      <c r="AD33" s="764"/>
      <c r="AE33" s="764"/>
      <c r="AF33" s="764"/>
      <c r="AG33" s="764"/>
      <c r="AH33" s="764"/>
      <c r="AI33" s="764"/>
      <c r="AJ33" s="764"/>
      <c r="AK33" s="765"/>
      <c r="AL33" s="110"/>
      <c r="AM33" s="110"/>
      <c r="AN33" s="110"/>
      <c r="AO33" s="110"/>
      <c r="AP33" s="110"/>
      <c r="AQ33" s="110"/>
      <c r="AR33" s="110"/>
      <c r="AS33" s="110"/>
      <c r="AT33" s="110"/>
      <c r="AU33" s="110"/>
      <c r="AV33" s="110"/>
      <c r="AW33" s="110"/>
      <c r="AX33" s="110"/>
      <c r="AY33" s="110"/>
      <c r="AZ33" s="110"/>
      <c r="BA33" s="110"/>
      <c r="BB33" s="110"/>
      <c r="BC33" s="110"/>
      <c r="BD33" s="110"/>
      <c r="BE33" s="110"/>
      <c r="BF33" s="110"/>
      <c r="BG33" s="110"/>
      <c r="BH33" s="110"/>
      <c r="BI33" s="110"/>
      <c r="BJ33" s="110"/>
      <c r="BK33" s="110"/>
      <c r="BL33" s="110"/>
      <c r="BM33" s="110"/>
      <c r="BN33" s="110"/>
      <c r="BO33" s="110"/>
      <c r="BP33" s="110"/>
      <c r="BQ33" s="110"/>
      <c r="BR33" s="110"/>
      <c r="BS33" s="110"/>
      <c r="BT33" s="110"/>
      <c r="BU33" s="110"/>
      <c r="BV33" s="110"/>
      <c r="BW33" s="110"/>
      <c r="BX33" s="110"/>
      <c r="BY33" s="110"/>
      <c r="BZ33" s="110"/>
      <c r="CA33" s="110"/>
      <c r="CB33" s="110"/>
      <c r="CC33" s="110"/>
      <c r="CD33" s="110"/>
      <c r="CE33" s="110"/>
      <c r="CF33" s="110"/>
      <c r="CG33" s="110"/>
      <c r="CH33" s="110"/>
      <c r="CI33" s="110"/>
      <c r="CJ33" s="110"/>
      <c r="CK33" s="110"/>
      <c r="CL33" s="110"/>
      <c r="CM33" s="110"/>
      <c r="CN33" s="110"/>
      <c r="CO33" s="110"/>
      <c r="CP33" s="110"/>
      <c r="CQ33" s="110"/>
      <c r="CR33" s="110"/>
      <c r="CS33" s="110"/>
      <c r="CT33" s="110"/>
      <c r="CU33" s="110"/>
      <c r="CV33" s="110"/>
      <c r="CW33" s="110"/>
      <c r="CX33" s="110"/>
    </row>
    <row r="34" spans="7:102" ht="15" customHeight="1" x14ac:dyDescent="0.25">
      <c r="G34" s="520" t="s">
        <v>1781</v>
      </c>
      <c r="H34" s="971" t="str">
        <f>"Berdasarkan hasil pengujian-pengujian tersebut, pemeriksaan atas "&amp;H18&amp;"  disimpulkan sebagai berikut :"</f>
        <v>Berdasarkan hasil pengujian-pengujian tersebut, pemeriksaan atas Natura dan Kenikmatan  disimpulkan sebagai berikut :</v>
      </c>
      <c r="I34" s="789"/>
      <c r="J34" s="789"/>
      <c r="K34" s="789"/>
      <c r="L34" s="789"/>
      <c r="M34" s="789"/>
      <c r="N34" s="789"/>
      <c r="O34" s="789"/>
      <c r="P34" s="789"/>
      <c r="Q34" s="789"/>
      <c r="R34" s="789"/>
      <c r="S34" s="789"/>
      <c r="T34" s="789"/>
      <c r="U34" s="789"/>
      <c r="V34" s="789"/>
      <c r="W34" s="789"/>
      <c r="X34" s="789"/>
      <c r="Y34" s="789"/>
      <c r="Z34" s="789"/>
      <c r="AA34" s="789"/>
      <c r="AB34" s="789"/>
      <c r="AC34" s="789"/>
      <c r="AD34" s="789"/>
      <c r="AE34" s="789"/>
      <c r="AF34" s="789"/>
      <c r="AG34" s="789"/>
      <c r="AH34" s="789"/>
      <c r="AI34" s="789"/>
      <c r="AJ34" s="789"/>
      <c r="AK34" s="790"/>
      <c r="AL34" s="110"/>
      <c r="AM34" s="110"/>
      <c r="AN34" s="110"/>
      <c r="AO34" s="110"/>
      <c r="AP34" s="110"/>
      <c r="AQ34" s="110"/>
      <c r="AR34" s="110"/>
      <c r="AS34" s="110"/>
      <c r="AT34" s="110"/>
      <c r="AU34" s="110"/>
      <c r="AV34" s="110"/>
      <c r="AW34" s="110"/>
      <c r="AX34" s="110"/>
      <c r="AY34" s="110"/>
      <c r="AZ34" s="110"/>
      <c r="BA34" s="110"/>
      <c r="BB34" s="110"/>
      <c r="BC34" s="110"/>
      <c r="BD34" s="110"/>
      <c r="BE34" s="110"/>
      <c r="BF34" s="110"/>
      <c r="BG34" s="110"/>
      <c r="BH34" s="110"/>
      <c r="BI34" s="110"/>
      <c r="BJ34" s="110"/>
      <c r="BK34" s="110"/>
      <c r="BL34" s="110"/>
      <c r="BM34" s="110"/>
      <c r="BN34" s="110"/>
      <c r="BO34" s="110"/>
      <c r="BP34" s="110"/>
      <c r="BQ34" s="110"/>
      <c r="BR34" s="110"/>
      <c r="BS34" s="110"/>
      <c r="BT34" s="110"/>
      <c r="BU34" s="110"/>
      <c r="BV34" s="110"/>
      <c r="BW34" s="110"/>
      <c r="BX34" s="110"/>
      <c r="BY34" s="110"/>
      <c r="BZ34" s="110"/>
      <c r="CA34" s="110"/>
      <c r="CB34" s="110"/>
      <c r="CC34" s="110"/>
      <c r="CD34" s="110"/>
      <c r="CE34" s="110"/>
      <c r="CF34" s="110"/>
      <c r="CG34" s="110"/>
      <c r="CH34" s="110"/>
      <c r="CI34" s="110"/>
      <c r="CJ34" s="110"/>
      <c r="CK34" s="110"/>
      <c r="CL34" s="110"/>
      <c r="CM34" s="110"/>
      <c r="CN34" s="110"/>
      <c r="CO34" s="110"/>
      <c r="CP34" s="110"/>
      <c r="CQ34" s="110"/>
      <c r="CR34" s="110"/>
      <c r="CS34" s="110"/>
      <c r="CT34" s="110"/>
      <c r="CU34" s="110"/>
      <c r="CV34" s="110"/>
      <c r="CW34" s="110"/>
      <c r="CX34" s="110"/>
    </row>
    <row r="35" spans="7:102" ht="15" customHeight="1" x14ac:dyDescent="0.25">
      <c r="G35" s="521"/>
      <c r="H35" s="804"/>
      <c r="I35" s="940"/>
      <c r="J35" s="940"/>
      <c r="K35" s="940"/>
      <c r="L35" s="940"/>
      <c r="M35" s="940"/>
      <c r="N35" s="940"/>
      <c r="O35" s="940"/>
      <c r="P35" s="940"/>
      <c r="Q35" s="940"/>
      <c r="R35" s="940"/>
      <c r="S35" s="940"/>
      <c r="T35" s="940"/>
      <c r="U35" s="940"/>
      <c r="V35" s="940"/>
      <c r="W35" s="940"/>
      <c r="X35" s="940"/>
      <c r="Y35" s="940"/>
      <c r="Z35" s="940"/>
      <c r="AA35" s="940"/>
      <c r="AB35" s="940"/>
      <c r="AC35" s="940"/>
      <c r="AD35" s="940"/>
      <c r="AE35" s="940"/>
      <c r="AF35" s="940"/>
      <c r="AG35" s="940"/>
      <c r="AH35" s="940"/>
      <c r="AI35" s="940"/>
      <c r="AJ35" s="940"/>
      <c r="AK35" s="805"/>
      <c r="AL35" s="110"/>
      <c r="AM35" s="110"/>
      <c r="AN35" s="110"/>
      <c r="AO35" s="110"/>
      <c r="AP35" s="110"/>
      <c r="AQ35" s="110"/>
      <c r="AR35" s="110"/>
      <c r="AS35" s="110"/>
      <c r="AT35" s="110"/>
      <c r="AU35" s="110"/>
      <c r="AV35" s="110"/>
      <c r="AW35" s="110"/>
      <c r="AX35" s="110"/>
      <c r="AY35" s="110"/>
      <c r="AZ35" s="110"/>
      <c r="BA35" s="110"/>
      <c r="BB35" s="110"/>
      <c r="BC35" s="110"/>
      <c r="BD35" s="110"/>
      <c r="BE35" s="110"/>
      <c r="BF35" s="110"/>
      <c r="BG35" s="110"/>
      <c r="BH35" s="110"/>
      <c r="BI35" s="110"/>
      <c r="BJ35" s="110"/>
      <c r="BK35" s="110"/>
      <c r="BL35" s="110"/>
      <c r="BM35" s="110"/>
      <c r="BN35" s="110"/>
      <c r="BO35" s="110"/>
      <c r="BP35" s="110"/>
      <c r="BQ35" s="110"/>
      <c r="BR35" s="110"/>
      <c r="BS35" s="110"/>
      <c r="BT35" s="110"/>
      <c r="BU35" s="110"/>
      <c r="BV35" s="110"/>
      <c r="BW35" s="110"/>
      <c r="BX35" s="110"/>
      <c r="BY35" s="110"/>
      <c r="BZ35" s="110"/>
      <c r="CA35" s="110"/>
      <c r="CB35" s="110"/>
      <c r="CC35" s="110"/>
      <c r="CD35" s="110"/>
      <c r="CE35" s="110"/>
      <c r="CF35" s="110"/>
      <c r="CG35" s="110"/>
      <c r="CH35" s="110"/>
      <c r="CI35" s="110"/>
      <c r="CJ35" s="110"/>
      <c r="CK35" s="110"/>
      <c r="CL35" s="110"/>
      <c r="CM35" s="110"/>
      <c r="CN35" s="110"/>
      <c r="CO35" s="110"/>
      <c r="CP35" s="110"/>
      <c r="CQ35" s="110"/>
      <c r="CR35" s="110"/>
      <c r="CS35" s="110"/>
      <c r="CT35" s="110"/>
      <c r="CU35" s="110"/>
      <c r="CV35" s="110"/>
      <c r="CW35" s="110"/>
      <c r="CX35" s="110"/>
    </row>
    <row r="36" spans="7:102" ht="15" customHeight="1" x14ac:dyDescent="0.25">
      <c r="G36" s="521"/>
      <c r="H36" s="202" t="str">
        <f>H18&amp;" menurut pemeriksa :"</f>
        <v>Natura dan Kenikmatan menurut pemeriksa :</v>
      </c>
      <c r="I36" s="203"/>
      <c r="J36" s="203"/>
      <c r="K36" s="203"/>
      <c r="L36" s="203"/>
      <c r="M36" s="203"/>
      <c r="N36" s="203"/>
      <c r="O36" s="203"/>
      <c r="P36" s="203"/>
      <c r="Q36" s="203"/>
      <c r="R36" s="203"/>
      <c r="S36" s="203"/>
      <c r="T36" s="203"/>
      <c r="U36" s="203"/>
      <c r="V36" s="203"/>
      <c r="W36" s="203"/>
      <c r="X36" s="203"/>
      <c r="Y36" s="203"/>
      <c r="Z36" s="203"/>
      <c r="AA36" s="203"/>
      <c r="AB36" s="203"/>
      <c r="AK36" s="186"/>
      <c r="AL36" s="110"/>
      <c r="AM36" s="110"/>
      <c r="AN36" s="110"/>
      <c r="AO36" s="110"/>
      <c r="AP36" s="110"/>
      <c r="AQ36" s="110"/>
      <c r="AR36" s="110"/>
      <c r="AS36" s="110"/>
      <c r="AT36" s="110"/>
      <c r="AU36" s="110"/>
      <c r="AV36" s="110"/>
      <c r="AW36" s="110"/>
      <c r="AX36" s="110"/>
      <c r="AY36" s="110"/>
      <c r="AZ36" s="110"/>
      <c r="BA36" s="110"/>
      <c r="BB36" s="110"/>
      <c r="BC36" s="110"/>
      <c r="BD36" s="110"/>
      <c r="BE36" s="110"/>
      <c r="BF36" s="110"/>
      <c r="BG36" s="110"/>
      <c r="BH36" s="110"/>
      <c r="BI36" s="110"/>
      <c r="BJ36" s="110"/>
      <c r="BK36" s="110"/>
      <c r="BL36" s="110"/>
      <c r="BM36" s="110"/>
      <c r="BN36" s="110"/>
      <c r="BO36" s="110"/>
      <c r="BP36" s="110"/>
      <c r="BQ36" s="110"/>
      <c r="BR36" s="110"/>
      <c r="BS36" s="110"/>
      <c r="BT36" s="110"/>
      <c r="BU36" s="110"/>
      <c r="BV36" s="110"/>
      <c r="BW36" s="110"/>
      <c r="BX36" s="110"/>
      <c r="BY36" s="110"/>
      <c r="BZ36" s="110"/>
      <c r="CA36" s="110"/>
      <c r="CB36" s="110"/>
      <c r="CC36" s="110"/>
      <c r="CD36" s="110"/>
      <c r="CE36" s="110"/>
      <c r="CF36" s="110"/>
      <c r="CG36" s="110"/>
      <c r="CH36" s="110"/>
      <c r="CI36" s="110"/>
      <c r="CJ36" s="110"/>
      <c r="CK36" s="110"/>
      <c r="CL36" s="110"/>
      <c r="CM36" s="110"/>
      <c r="CN36" s="110"/>
      <c r="CO36" s="110"/>
      <c r="CP36" s="110"/>
      <c r="CQ36" s="110"/>
      <c r="CR36" s="110"/>
      <c r="CS36" s="110"/>
      <c r="CT36" s="110"/>
      <c r="CU36" s="110"/>
      <c r="CV36" s="110"/>
      <c r="CW36" s="110"/>
      <c r="CX36" s="110"/>
    </row>
    <row r="37" spans="7:102" ht="15" customHeight="1" x14ac:dyDescent="0.25">
      <c r="G37" s="521"/>
      <c r="H37" s="202" t="s">
        <v>1681</v>
      </c>
      <c r="I37" s="939" t="s">
        <v>1782</v>
      </c>
      <c r="J37" s="940"/>
      <c r="K37" s="940"/>
      <c r="L37" s="940"/>
      <c r="M37" s="940"/>
      <c r="N37" s="940"/>
      <c r="O37" s="940"/>
      <c r="P37" s="940"/>
      <c r="Q37" s="940"/>
      <c r="R37" s="940"/>
      <c r="S37" s="940"/>
      <c r="T37" s="940"/>
      <c r="U37" s="940"/>
      <c r="V37" s="940"/>
      <c r="W37" s="203" t="s">
        <v>1684</v>
      </c>
      <c r="X37" s="974">
        <f>IF(I38="Tidak Dilakukan Pengujian",X39,
IF(I38=M18,CO18,
IF(I38=M20,CO20,
IF(I38=M22,CO22,
IF(I38=M24,CO24,
IF(I38=M26,CO26,
IF(I38=M28,CO28,"Pilih teknik yang lain")))))))</f>
        <v>0</v>
      </c>
      <c r="Y37" s="940"/>
      <c r="Z37" s="940"/>
      <c r="AA37" s="940"/>
      <c r="AB37" s="940"/>
      <c r="AK37" s="186"/>
      <c r="AL37" s="110"/>
      <c r="AM37" s="110"/>
      <c r="AN37" s="110"/>
      <c r="AO37" s="110"/>
      <c r="AP37" s="110"/>
      <c r="AQ37" s="110"/>
      <c r="AR37" s="110"/>
      <c r="AS37" s="110"/>
      <c r="AT37" s="110"/>
      <c r="AU37" s="110"/>
      <c r="AV37" s="110"/>
      <c r="AW37" s="110"/>
      <c r="AX37" s="110"/>
      <c r="AY37" s="110"/>
      <c r="AZ37" s="110"/>
      <c r="BA37" s="110"/>
      <c r="BB37" s="110"/>
      <c r="BC37" s="110"/>
      <c r="BD37" s="110"/>
      <c r="BE37" s="110"/>
      <c r="BF37" s="110"/>
      <c r="BG37" s="110"/>
      <c r="BH37" s="110"/>
      <c r="BI37" s="110"/>
      <c r="BJ37" s="110"/>
      <c r="BK37" s="110"/>
      <c r="BL37" s="110"/>
      <c r="BM37" s="110"/>
      <c r="BN37" s="110"/>
      <c r="BO37" s="110"/>
      <c r="BP37" s="110"/>
      <c r="BQ37" s="110"/>
      <c r="BR37" s="110"/>
      <c r="BS37" s="110"/>
      <c r="BT37" s="110"/>
      <c r="BU37" s="110"/>
      <c r="BV37" s="110"/>
      <c r="BW37" s="110"/>
      <c r="BX37" s="110"/>
      <c r="BY37" s="110"/>
      <c r="BZ37" s="110"/>
      <c r="CA37" s="110"/>
      <c r="CB37" s="110"/>
      <c r="CC37" s="110"/>
      <c r="CD37" s="110"/>
      <c r="CE37" s="110"/>
      <c r="CF37" s="110"/>
      <c r="CG37" s="110"/>
      <c r="CH37" s="110"/>
      <c r="CI37" s="110"/>
      <c r="CJ37" s="110"/>
      <c r="CK37" s="110"/>
      <c r="CL37" s="110"/>
      <c r="CM37" s="110"/>
      <c r="CN37" s="110"/>
      <c r="CO37" s="110"/>
      <c r="CP37" s="110"/>
      <c r="CQ37" s="110"/>
      <c r="CR37" s="110"/>
      <c r="CS37" s="110"/>
      <c r="CT37" s="110"/>
      <c r="CU37" s="110"/>
      <c r="CV37" s="110"/>
      <c r="CW37" s="110"/>
      <c r="CX37" s="110"/>
    </row>
    <row r="38" spans="7:102" ht="15" customHeight="1" x14ac:dyDescent="0.25">
      <c r="G38" s="521"/>
      <c r="H38" s="202"/>
      <c r="I38" s="939" t="s">
        <v>2032</v>
      </c>
      <c r="J38" s="940"/>
      <c r="K38" s="940"/>
      <c r="L38" s="940"/>
      <c r="M38" s="940"/>
      <c r="N38" s="940"/>
      <c r="O38" s="940"/>
      <c r="P38" s="940"/>
      <c r="Q38" s="940"/>
      <c r="R38" s="940"/>
      <c r="S38" s="940"/>
      <c r="T38" s="940"/>
      <c r="U38" s="940"/>
      <c r="V38" s="940"/>
      <c r="W38" s="203"/>
      <c r="X38" s="522"/>
      <c r="Y38" s="522"/>
      <c r="Z38" s="522"/>
      <c r="AA38" s="522"/>
      <c r="AB38" s="522"/>
      <c r="AC38" s="204"/>
      <c r="AD38" s="204"/>
      <c r="AE38" s="204"/>
      <c r="AF38" s="204"/>
      <c r="AG38" s="204"/>
      <c r="AH38" s="204"/>
      <c r="AI38" s="204"/>
      <c r="AJ38" s="204"/>
      <c r="AK38" s="444"/>
      <c r="AL38" s="110"/>
      <c r="AM38" s="110"/>
      <c r="AN38" s="110"/>
      <c r="AO38" s="110"/>
      <c r="AP38" s="110"/>
      <c r="AQ38" s="110"/>
      <c r="AR38" s="110"/>
      <c r="AS38" s="110"/>
      <c r="AT38" s="110"/>
      <c r="AU38" s="110"/>
      <c r="AV38" s="110"/>
      <c r="AW38" s="110"/>
      <c r="AX38" s="110"/>
      <c r="AY38" s="110"/>
      <c r="AZ38" s="110"/>
      <c r="BA38" s="110"/>
      <c r="BB38" s="110"/>
      <c r="BC38" s="110"/>
      <c r="BD38" s="110"/>
      <c r="BE38" s="110"/>
      <c r="BF38" s="110"/>
      <c r="BG38" s="110"/>
      <c r="BH38" s="110"/>
      <c r="BI38" s="110"/>
      <c r="BJ38" s="110"/>
      <c r="BK38" s="110"/>
      <c r="BL38" s="110"/>
      <c r="BM38" s="110"/>
      <c r="BN38" s="110"/>
      <c r="BO38" s="110"/>
      <c r="BP38" s="110"/>
      <c r="BQ38" s="110"/>
      <c r="BR38" s="110"/>
      <c r="BS38" s="110"/>
      <c r="BT38" s="110"/>
      <c r="BU38" s="110"/>
      <c r="BV38" s="110"/>
      <c r="BW38" s="110"/>
      <c r="BX38" s="110"/>
      <c r="BY38" s="110"/>
      <c r="BZ38" s="110"/>
      <c r="CA38" s="110"/>
      <c r="CB38" s="110"/>
      <c r="CC38" s="110"/>
      <c r="CD38" s="110"/>
      <c r="CE38" s="110"/>
      <c r="CF38" s="110"/>
      <c r="CG38" s="110"/>
      <c r="CH38" s="110"/>
      <c r="CI38" s="110"/>
      <c r="CJ38" s="110"/>
      <c r="CK38" s="110"/>
      <c r="CL38" s="110"/>
      <c r="CM38" s="110"/>
      <c r="CN38" s="110"/>
      <c r="CO38" s="110"/>
      <c r="CP38" s="110"/>
      <c r="CQ38" s="110"/>
      <c r="CR38" s="110"/>
      <c r="CS38" s="110"/>
      <c r="CT38" s="110"/>
      <c r="CU38" s="110"/>
      <c r="CV38" s="110"/>
      <c r="CW38" s="110"/>
      <c r="CX38" s="110"/>
    </row>
    <row r="39" spans="7:102" ht="15" customHeight="1" x14ac:dyDescent="0.25">
      <c r="G39" s="521"/>
      <c r="H39" s="202" t="s">
        <v>1681</v>
      </c>
      <c r="I39" s="939" t="s">
        <v>1783</v>
      </c>
      <c r="J39" s="940"/>
      <c r="K39" s="940"/>
      <c r="L39" s="940"/>
      <c r="M39" s="940"/>
      <c r="N39" s="940"/>
      <c r="O39" s="940"/>
      <c r="P39" s="940"/>
      <c r="Q39" s="940"/>
      <c r="R39" s="940"/>
      <c r="S39" s="940"/>
      <c r="T39" s="940"/>
      <c r="U39" s="940"/>
      <c r="V39" s="940"/>
      <c r="W39" s="203" t="s">
        <v>1684</v>
      </c>
      <c r="X39" s="968">
        <f>'E-2'!U32</f>
        <v>0</v>
      </c>
      <c r="Y39" s="794"/>
      <c r="Z39" s="794"/>
      <c r="AA39" s="794"/>
      <c r="AB39" s="794"/>
      <c r="AC39" s="204"/>
      <c r="AD39" s="204"/>
      <c r="AE39" s="204"/>
      <c r="AF39" s="204"/>
      <c r="AG39" s="204"/>
      <c r="AH39" s="204"/>
      <c r="AI39" s="204"/>
      <c r="AJ39" s="204"/>
      <c r="AK39" s="444"/>
      <c r="AL39" s="110"/>
      <c r="AM39" s="110"/>
      <c r="AN39" s="110"/>
      <c r="AO39" s="110"/>
      <c r="AP39" s="110"/>
      <c r="AQ39" s="110"/>
      <c r="AR39" s="110"/>
      <c r="AS39" s="110"/>
      <c r="AT39" s="110"/>
      <c r="AU39" s="110"/>
      <c r="AV39" s="110"/>
      <c r="AW39" s="110"/>
      <c r="AX39" s="110"/>
      <c r="AY39" s="110"/>
      <c r="AZ39" s="110"/>
      <c r="BA39" s="110"/>
      <c r="BB39" s="110"/>
      <c r="BC39" s="110"/>
      <c r="BD39" s="110"/>
      <c r="BE39" s="110"/>
      <c r="BF39" s="110"/>
      <c r="BG39" s="110"/>
      <c r="BH39" s="110"/>
      <c r="BI39" s="110"/>
      <c r="BJ39" s="110"/>
      <c r="BK39" s="110"/>
      <c r="BL39" s="110"/>
      <c r="BM39" s="110"/>
      <c r="BN39" s="110"/>
      <c r="BO39" s="110"/>
      <c r="BP39" s="110"/>
      <c r="BQ39" s="110"/>
      <c r="BR39" s="110"/>
      <c r="BS39" s="110"/>
      <c r="BT39" s="110"/>
      <c r="BU39" s="110"/>
      <c r="BV39" s="110"/>
      <c r="BW39" s="110"/>
      <c r="BX39" s="110"/>
      <c r="BY39" s="110"/>
      <c r="BZ39" s="110"/>
      <c r="CA39" s="110"/>
      <c r="CB39" s="110"/>
      <c r="CC39" s="110"/>
      <c r="CD39" s="110"/>
      <c r="CE39" s="110"/>
      <c r="CF39" s="110"/>
      <c r="CG39" s="110"/>
      <c r="CH39" s="110"/>
      <c r="CI39" s="110"/>
      <c r="CJ39" s="110"/>
      <c r="CK39" s="110"/>
      <c r="CL39" s="110"/>
      <c r="CM39" s="110"/>
      <c r="CN39" s="110"/>
      <c r="CO39" s="110"/>
      <c r="CP39" s="110"/>
      <c r="CQ39" s="110"/>
      <c r="CR39" s="110"/>
      <c r="CS39" s="110"/>
      <c r="CT39" s="110"/>
      <c r="CU39" s="110"/>
      <c r="CV39" s="110"/>
      <c r="CW39" s="110"/>
      <c r="CX39" s="110"/>
    </row>
    <row r="40" spans="7:102" ht="15" customHeight="1" x14ac:dyDescent="0.25">
      <c r="G40" s="521"/>
      <c r="H40" s="202" t="s">
        <v>1772</v>
      </c>
      <c r="I40" s="203"/>
      <c r="J40" s="203"/>
      <c r="K40" s="203"/>
      <c r="L40" s="203"/>
      <c r="M40" s="203"/>
      <c r="N40" s="203"/>
      <c r="O40" s="203"/>
      <c r="P40" s="203"/>
      <c r="Q40" s="203"/>
      <c r="R40" s="203"/>
      <c r="S40" s="203"/>
      <c r="T40" s="203"/>
      <c r="U40" s="203"/>
      <c r="V40" s="203"/>
      <c r="W40" s="203" t="s">
        <v>1684</v>
      </c>
      <c r="X40" s="966">
        <f>X37-X39</f>
        <v>0</v>
      </c>
      <c r="Y40" s="789"/>
      <c r="Z40" s="789"/>
      <c r="AA40" s="789"/>
      <c r="AB40" s="789"/>
      <c r="AC40" s="204"/>
      <c r="AD40" s="204"/>
      <c r="AE40" s="204"/>
      <c r="AF40" s="204"/>
      <c r="AG40" s="204"/>
      <c r="AH40" s="204"/>
      <c r="AI40" s="204"/>
      <c r="AJ40" s="204"/>
      <c r="AK40" s="444"/>
      <c r="AL40" s="110"/>
      <c r="AM40" s="110"/>
      <c r="AN40" s="110"/>
      <c r="AO40" s="110"/>
      <c r="AP40" s="110"/>
      <c r="AQ40" s="110"/>
      <c r="AR40" s="110"/>
      <c r="AS40" s="110"/>
      <c r="AT40" s="110"/>
      <c r="AU40" s="110"/>
      <c r="AV40" s="110"/>
      <c r="AW40" s="110"/>
      <c r="AX40" s="110"/>
      <c r="AY40" s="110"/>
      <c r="AZ40" s="110"/>
      <c r="BA40" s="110"/>
      <c r="BB40" s="110"/>
      <c r="BC40" s="110"/>
      <c r="BD40" s="110"/>
      <c r="BE40" s="110"/>
      <c r="BF40" s="110"/>
      <c r="BG40" s="110"/>
      <c r="BH40" s="110"/>
      <c r="BI40" s="110"/>
      <c r="BJ40" s="110"/>
      <c r="BK40" s="110"/>
      <c r="BL40" s="110"/>
      <c r="BM40" s="110"/>
      <c r="BN40" s="110"/>
      <c r="BO40" s="110"/>
      <c r="BP40" s="110"/>
      <c r="BQ40" s="110"/>
      <c r="BR40" s="110"/>
      <c r="BS40" s="110"/>
      <c r="BT40" s="110"/>
      <c r="BU40" s="110"/>
      <c r="BV40" s="110"/>
      <c r="BW40" s="110"/>
      <c r="BX40" s="110"/>
      <c r="BY40" s="110"/>
      <c r="BZ40" s="110"/>
      <c r="CA40" s="110"/>
      <c r="CB40" s="110"/>
      <c r="CC40" s="110"/>
      <c r="CD40" s="110"/>
      <c r="CE40" s="110"/>
      <c r="CF40" s="110"/>
      <c r="CG40" s="110"/>
      <c r="CH40" s="110"/>
      <c r="CI40" s="110"/>
      <c r="CJ40" s="110"/>
      <c r="CK40" s="110"/>
      <c r="CL40" s="110"/>
      <c r="CM40" s="110"/>
      <c r="CN40" s="110"/>
      <c r="CO40" s="110"/>
      <c r="CP40" s="110"/>
      <c r="CQ40" s="110"/>
      <c r="CR40" s="110"/>
      <c r="CS40" s="110"/>
      <c r="CT40" s="110"/>
      <c r="CU40" s="110"/>
      <c r="CV40" s="110"/>
      <c r="CW40" s="110"/>
      <c r="CX40" s="110"/>
    </row>
    <row r="41" spans="7:102" ht="15" customHeight="1" x14ac:dyDescent="0.25">
      <c r="G41" s="521"/>
      <c r="H41" s="202"/>
      <c r="I41" s="203"/>
      <c r="J41" s="203"/>
      <c r="K41" s="203"/>
      <c r="L41" s="203"/>
      <c r="M41" s="203"/>
      <c r="N41" s="203"/>
      <c r="O41" s="203"/>
      <c r="P41" s="203"/>
      <c r="Q41" s="203"/>
      <c r="R41" s="203"/>
      <c r="S41" s="203"/>
      <c r="T41" s="203"/>
      <c r="U41" s="203"/>
      <c r="V41" s="203"/>
      <c r="W41" s="203"/>
      <c r="X41" s="522"/>
      <c r="Y41" s="522"/>
      <c r="Z41" s="522"/>
      <c r="AA41" s="522"/>
      <c r="AB41" s="522"/>
      <c r="AC41" s="204"/>
      <c r="AD41" s="204"/>
      <c r="AE41" s="204"/>
      <c r="AF41" s="204"/>
      <c r="AG41" s="204"/>
      <c r="AH41" s="204"/>
      <c r="AI41" s="204"/>
      <c r="AJ41" s="204"/>
      <c r="AK41" s="444"/>
      <c r="AL41" s="110"/>
      <c r="AM41" s="110"/>
      <c r="AN41" s="110"/>
      <c r="AO41" s="110"/>
      <c r="AP41" s="110"/>
      <c r="AQ41" s="110"/>
      <c r="AR41" s="110"/>
      <c r="AS41" s="110"/>
      <c r="AT41" s="110"/>
      <c r="AU41" s="110"/>
      <c r="AV41" s="110"/>
      <c r="AW41" s="110"/>
      <c r="AX41" s="110"/>
      <c r="AY41" s="110"/>
      <c r="AZ41" s="110"/>
      <c r="BA41" s="110"/>
      <c r="BB41" s="110"/>
      <c r="BC41" s="110"/>
      <c r="BD41" s="110"/>
      <c r="BE41" s="110"/>
      <c r="BF41" s="110"/>
      <c r="BG41" s="110"/>
      <c r="BH41" s="110"/>
      <c r="BI41" s="110"/>
      <c r="BJ41" s="110"/>
      <c r="BK41" s="110"/>
      <c r="BL41" s="110"/>
      <c r="BM41" s="110"/>
      <c r="BN41" s="110"/>
      <c r="BO41" s="110"/>
      <c r="BP41" s="110"/>
      <c r="BQ41" s="110"/>
      <c r="BR41" s="110"/>
      <c r="BS41" s="110"/>
      <c r="BT41" s="110"/>
      <c r="BU41" s="110"/>
      <c r="BV41" s="110"/>
      <c r="BW41" s="110"/>
      <c r="BX41" s="110"/>
      <c r="BY41" s="110"/>
      <c r="BZ41" s="110"/>
      <c r="CA41" s="110"/>
      <c r="CB41" s="110"/>
      <c r="CC41" s="110"/>
      <c r="CD41" s="110"/>
      <c r="CE41" s="110"/>
      <c r="CF41" s="110"/>
      <c r="CG41" s="110"/>
      <c r="CH41" s="110"/>
      <c r="CI41" s="110"/>
      <c r="CJ41" s="110"/>
      <c r="CK41" s="110"/>
      <c r="CL41" s="110"/>
      <c r="CM41" s="110"/>
      <c r="CN41" s="110"/>
      <c r="CO41" s="110"/>
      <c r="CP41" s="110"/>
      <c r="CQ41" s="110"/>
      <c r="CR41" s="110"/>
      <c r="CS41" s="110"/>
      <c r="CT41" s="110"/>
      <c r="CU41" s="110"/>
      <c r="CV41" s="110"/>
      <c r="CW41" s="110"/>
      <c r="CX41" s="110"/>
    </row>
    <row r="42" spans="7:102" ht="15" customHeight="1" x14ac:dyDescent="0.25">
      <c r="G42" s="521" t="s">
        <v>1784</v>
      </c>
      <c r="H42" s="202" t="s">
        <v>1785</v>
      </c>
      <c r="I42" s="203"/>
      <c r="J42" s="203"/>
      <c r="K42" s="203"/>
      <c r="L42" s="203"/>
      <c r="M42" s="203"/>
      <c r="N42" s="203"/>
      <c r="O42" s="203"/>
      <c r="P42" s="203"/>
      <c r="Q42" s="203"/>
      <c r="R42" s="203"/>
      <c r="S42" s="203"/>
      <c r="T42" s="203"/>
      <c r="U42" s="203"/>
      <c r="V42" s="203"/>
      <c r="W42" s="203"/>
      <c r="X42" s="203"/>
      <c r="Y42" s="203"/>
      <c r="Z42" s="203"/>
      <c r="AA42" s="203"/>
      <c r="AB42" s="203"/>
      <c r="AC42" s="204"/>
      <c r="AD42" s="204"/>
      <c r="AE42" s="204"/>
      <c r="AF42" s="204"/>
      <c r="AG42" s="204"/>
      <c r="AH42" s="204"/>
      <c r="AI42" s="204"/>
      <c r="AJ42" s="204"/>
      <c r="AK42" s="444"/>
      <c r="AL42" s="110"/>
      <c r="AM42" s="110"/>
      <c r="AN42" s="110"/>
      <c r="AO42" s="110"/>
      <c r="AP42" s="110"/>
      <c r="AQ42" s="110"/>
      <c r="AR42" s="110"/>
      <c r="AS42" s="110"/>
      <c r="AT42" s="110"/>
      <c r="AU42" s="110"/>
      <c r="AV42" s="110"/>
      <c r="AW42" s="110"/>
      <c r="AX42" s="110"/>
      <c r="AY42" s="110"/>
      <c r="AZ42" s="110"/>
      <c r="BA42" s="110"/>
      <c r="BB42" s="110"/>
      <c r="BC42" s="110"/>
      <c r="BD42" s="110"/>
      <c r="BE42" s="110"/>
      <c r="BF42" s="110"/>
      <c r="BG42" s="110"/>
      <c r="BH42" s="110"/>
      <c r="BI42" s="110"/>
      <c r="BJ42" s="110"/>
      <c r="BK42" s="110"/>
      <c r="BL42" s="110"/>
      <c r="BM42" s="110"/>
      <c r="BN42" s="110"/>
      <c r="BO42" s="110"/>
      <c r="BP42" s="110"/>
      <c r="BQ42" s="110"/>
      <c r="BR42" s="110"/>
      <c r="BS42" s="110"/>
      <c r="BT42" s="110"/>
      <c r="BU42" s="110"/>
      <c r="BV42" s="110"/>
      <c r="BW42" s="110"/>
      <c r="BX42" s="110"/>
      <c r="BY42" s="110"/>
      <c r="BZ42" s="110"/>
      <c r="CA42" s="110"/>
      <c r="CB42" s="110"/>
      <c r="CC42" s="110"/>
      <c r="CD42" s="110"/>
      <c r="CE42" s="110"/>
      <c r="CF42" s="110"/>
      <c r="CG42" s="110"/>
      <c r="CH42" s="110"/>
      <c r="CI42" s="110"/>
      <c r="CJ42" s="110"/>
      <c r="CK42" s="110"/>
      <c r="CL42" s="110"/>
      <c r="CM42" s="110"/>
      <c r="CN42" s="110"/>
      <c r="CO42" s="110"/>
      <c r="CP42" s="110"/>
      <c r="CQ42" s="110"/>
      <c r="CR42" s="110"/>
      <c r="CS42" s="110"/>
      <c r="CT42" s="110"/>
      <c r="CU42" s="110"/>
      <c r="CV42" s="110"/>
      <c r="CW42" s="110"/>
      <c r="CX42" s="110"/>
    </row>
    <row r="43" spans="7:102" ht="15" customHeight="1" x14ac:dyDescent="0.25">
      <c r="G43" s="521"/>
      <c r="H43" s="972" t="s">
        <v>1786</v>
      </c>
      <c r="I43" s="940"/>
      <c r="J43" s="940"/>
      <c r="K43" s="940"/>
      <c r="L43" s="940"/>
      <c r="M43" s="940"/>
      <c r="N43" s="940"/>
      <c r="O43" s="940"/>
      <c r="P43" s="940"/>
      <c r="Q43" s="940"/>
      <c r="R43" s="940"/>
      <c r="S43" s="940"/>
      <c r="T43" s="940"/>
      <c r="U43" s="940"/>
      <c r="V43" s="940"/>
      <c r="W43" s="940"/>
      <c r="X43" s="940"/>
      <c r="Y43" s="940"/>
      <c r="Z43" s="940"/>
      <c r="AA43" s="940"/>
      <c r="AB43" s="940"/>
      <c r="AC43" s="940"/>
      <c r="AD43" s="940"/>
      <c r="AE43" s="940"/>
      <c r="AF43" s="940"/>
      <c r="AG43" s="940"/>
      <c r="AH43" s="940"/>
      <c r="AI43" s="940"/>
      <c r="AJ43" s="940"/>
      <c r="AK43" s="805"/>
      <c r="AL43" s="110"/>
      <c r="AM43" s="110"/>
      <c r="AN43" s="110"/>
      <c r="AO43" s="110"/>
      <c r="AP43" s="110"/>
      <c r="AQ43" s="110"/>
      <c r="AR43" s="110"/>
      <c r="AS43" s="110"/>
      <c r="AT43" s="110"/>
      <c r="AU43" s="110"/>
      <c r="AV43" s="110"/>
      <c r="AW43" s="110"/>
      <c r="AX43" s="110"/>
      <c r="AY43" s="110"/>
      <c r="AZ43" s="110"/>
      <c r="BA43" s="110"/>
      <c r="BB43" s="110"/>
      <c r="BC43" s="110"/>
      <c r="BD43" s="110"/>
      <c r="BE43" s="110"/>
      <c r="BF43" s="110"/>
      <c r="BG43" s="110"/>
      <c r="BH43" s="110"/>
      <c r="BI43" s="110"/>
      <c r="BJ43" s="110"/>
      <c r="BK43" s="110"/>
      <c r="BL43" s="110"/>
      <c r="BM43" s="110"/>
      <c r="BN43" s="110"/>
      <c r="BO43" s="110"/>
      <c r="BP43" s="110"/>
      <c r="BQ43" s="110"/>
      <c r="BR43" s="110"/>
      <c r="BS43" s="110"/>
      <c r="BT43" s="110"/>
      <c r="BU43" s="110"/>
      <c r="BV43" s="110"/>
      <c r="BW43" s="110"/>
      <c r="BX43" s="110"/>
      <c r="BY43" s="110"/>
      <c r="BZ43" s="110"/>
      <c r="CA43" s="110"/>
      <c r="CB43" s="110"/>
      <c r="CC43" s="110"/>
      <c r="CD43" s="110"/>
      <c r="CE43" s="110"/>
      <c r="CF43" s="110"/>
      <c r="CG43" s="110"/>
      <c r="CH43" s="110"/>
      <c r="CI43" s="110"/>
      <c r="CJ43" s="110"/>
      <c r="CK43" s="110"/>
      <c r="CL43" s="110"/>
      <c r="CM43" s="110"/>
      <c r="CN43" s="110"/>
      <c r="CO43" s="110"/>
      <c r="CP43" s="110"/>
      <c r="CQ43" s="110"/>
      <c r="CR43" s="110"/>
      <c r="CS43" s="110"/>
      <c r="CT43" s="110"/>
      <c r="CU43" s="110"/>
      <c r="CV43" s="110"/>
      <c r="CW43" s="110"/>
      <c r="CX43" s="110"/>
    </row>
    <row r="44" spans="7:102" ht="15" customHeight="1" x14ac:dyDescent="0.25">
      <c r="G44" s="521"/>
      <c r="H44" s="804"/>
      <c r="I44" s="940"/>
      <c r="J44" s="940"/>
      <c r="K44" s="940"/>
      <c r="L44" s="940"/>
      <c r="M44" s="940"/>
      <c r="N44" s="940"/>
      <c r="O44" s="940"/>
      <c r="P44" s="940"/>
      <c r="Q44" s="940"/>
      <c r="R44" s="940"/>
      <c r="S44" s="940"/>
      <c r="T44" s="940"/>
      <c r="U44" s="940"/>
      <c r="V44" s="940"/>
      <c r="W44" s="940"/>
      <c r="X44" s="940"/>
      <c r="Y44" s="940"/>
      <c r="Z44" s="940"/>
      <c r="AA44" s="940"/>
      <c r="AB44" s="940"/>
      <c r="AC44" s="940"/>
      <c r="AD44" s="940"/>
      <c r="AE44" s="940"/>
      <c r="AF44" s="940"/>
      <c r="AG44" s="940"/>
      <c r="AH44" s="940"/>
      <c r="AI44" s="940"/>
      <c r="AJ44" s="940"/>
      <c r="AK44" s="805"/>
      <c r="AL44" s="110"/>
      <c r="AM44" s="110"/>
      <c r="AN44" s="110"/>
      <c r="AO44" s="110"/>
      <c r="AP44" s="110"/>
      <c r="AQ44" s="110"/>
      <c r="AR44" s="110"/>
      <c r="AS44" s="110"/>
      <c r="AT44" s="110"/>
      <c r="AU44" s="110"/>
      <c r="AV44" s="110"/>
      <c r="AW44" s="110"/>
      <c r="AX44" s="110"/>
      <c r="AY44" s="110"/>
      <c r="AZ44" s="110"/>
      <c r="BA44" s="110"/>
      <c r="BB44" s="110"/>
      <c r="BC44" s="110"/>
      <c r="BD44" s="110"/>
      <c r="BE44" s="110"/>
      <c r="BF44" s="110"/>
      <c r="BG44" s="110"/>
      <c r="BH44" s="110"/>
      <c r="BI44" s="110"/>
      <c r="BJ44" s="110"/>
      <c r="BK44" s="110"/>
      <c r="BL44" s="110"/>
      <c r="BM44" s="110"/>
      <c r="BN44" s="110"/>
      <c r="BO44" s="110"/>
      <c r="BP44" s="110"/>
      <c r="BQ44" s="110"/>
      <c r="BR44" s="110"/>
      <c r="BS44" s="110"/>
      <c r="BT44" s="110"/>
      <c r="BU44" s="110"/>
      <c r="BV44" s="110"/>
      <c r="BW44" s="110"/>
      <c r="BX44" s="110"/>
      <c r="BY44" s="110"/>
      <c r="BZ44" s="110"/>
      <c r="CA44" s="110"/>
      <c r="CB44" s="110"/>
      <c r="CC44" s="110"/>
      <c r="CD44" s="110"/>
      <c r="CE44" s="110"/>
      <c r="CF44" s="110"/>
      <c r="CG44" s="110"/>
      <c r="CH44" s="110"/>
      <c r="CI44" s="110"/>
      <c r="CJ44" s="110"/>
      <c r="CK44" s="110"/>
      <c r="CL44" s="110"/>
      <c r="CM44" s="110"/>
      <c r="CN44" s="110"/>
      <c r="CO44" s="110"/>
      <c r="CP44" s="110"/>
      <c r="CQ44" s="110"/>
      <c r="CR44" s="110"/>
      <c r="CS44" s="110"/>
      <c r="CT44" s="110"/>
      <c r="CU44" s="110"/>
      <c r="CV44" s="110"/>
      <c r="CW44" s="110"/>
      <c r="CX44" s="110"/>
    </row>
    <row r="45" spans="7:102" ht="15" customHeight="1" x14ac:dyDescent="0.25">
      <c r="G45" s="521"/>
      <c r="H45" s="804"/>
      <c r="I45" s="940"/>
      <c r="J45" s="940"/>
      <c r="K45" s="940"/>
      <c r="L45" s="940"/>
      <c r="M45" s="940"/>
      <c r="N45" s="940"/>
      <c r="O45" s="940"/>
      <c r="P45" s="940"/>
      <c r="Q45" s="940"/>
      <c r="R45" s="940"/>
      <c r="S45" s="940"/>
      <c r="T45" s="940"/>
      <c r="U45" s="940"/>
      <c r="V45" s="940"/>
      <c r="W45" s="940"/>
      <c r="X45" s="940"/>
      <c r="Y45" s="940"/>
      <c r="Z45" s="940"/>
      <c r="AA45" s="940"/>
      <c r="AB45" s="940"/>
      <c r="AC45" s="940"/>
      <c r="AD45" s="940"/>
      <c r="AE45" s="940"/>
      <c r="AF45" s="940"/>
      <c r="AG45" s="940"/>
      <c r="AH45" s="940"/>
      <c r="AI45" s="940"/>
      <c r="AJ45" s="940"/>
      <c r="AK45" s="805"/>
      <c r="AL45" s="110"/>
      <c r="AM45" s="110"/>
      <c r="AN45" s="110"/>
      <c r="AO45" s="110"/>
      <c r="AP45" s="110"/>
      <c r="AQ45" s="110"/>
      <c r="AR45" s="110"/>
      <c r="AS45" s="110"/>
      <c r="AT45" s="110"/>
      <c r="AU45" s="110"/>
      <c r="AV45" s="110"/>
      <c r="AW45" s="110"/>
      <c r="AX45" s="110"/>
      <c r="AY45" s="110"/>
      <c r="AZ45" s="110"/>
      <c r="BA45" s="110"/>
      <c r="BB45" s="110"/>
      <c r="BC45" s="110"/>
      <c r="BD45" s="110"/>
      <c r="BE45" s="110"/>
      <c r="BF45" s="110"/>
      <c r="BG45" s="110"/>
      <c r="BH45" s="110"/>
      <c r="BI45" s="110"/>
      <c r="BJ45" s="110"/>
      <c r="BK45" s="110"/>
      <c r="BL45" s="110"/>
      <c r="BM45" s="110"/>
      <c r="BN45" s="110"/>
      <c r="BO45" s="110"/>
      <c r="BP45" s="110"/>
      <c r="BQ45" s="110"/>
      <c r="BR45" s="110"/>
      <c r="BS45" s="110"/>
      <c r="BT45" s="110"/>
      <c r="BU45" s="110"/>
      <c r="BV45" s="110"/>
      <c r="BW45" s="110"/>
      <c r="BX45" s="110"/>
      <c r="BY45" s="110"/>
      <c r="BZ45" s="110"/>
      <c r="CA45" s="110"/>
      <c r="CB45" s="110"/>
      <c r="CC45" s="110"/>
      <c r="CD45" s="110"/>
      <c r="CE45" s="110"/>
      <c r="CF45" s="110"/>
      <c r="CG45" s="110"/>
      <c r="CH45" s="110"/>
      <c r="CI45" s="110"/>
      <c r="CJ45" s="110"/>
      <c r="CK45" s="110"/>
      <c r="CL45" s="110"/>
      <c r="CM45" s="110"/>
      <c r="CN45" s="110"/>
      <c r="CO45" s="110"/>
      <c r="CP45" s="110"/>
      <c r="CQ45" s="110"/>
      <c r="CR45" s="110"/>
      <c r="CS45" s="110"/>
      <c r="CT45" s="110"/>
      <c r="CU45" s="110"/>
      <c r="CV45" s="110"/>
      <c r="CW45" s="110"/>
      <c r="CX45" s="110"/>
    </row>
    <row r="46" spans="7:102" ht="15" customHeight="1" x14ac:dyDescent="0.25">
      <c r="G46" s="521"/>
      <c r="H46" s="804"/>
      <c r="I46" s="940"/>
      <c r="J46" s="940"/>
      <c r="K46" s="940"/>
      <c r="L46" s="940"/>
      <c r="M46" s="940"/>
      <c r="N46" s="940"/>
      <c r="O46" s="940"/>
      <c r="P46" s="940"/>
      <c r="Q46" s="940"/>
      <c r="R46" s="940"/>
      <c r="S46" s="940"/>
      <c r="T46" s="940"/>
      <c r="U46" s="940"/>
      <c r="V46" s="940"/>
      <c r="W46" s="940"/>
      <c r="X46" s="940"/>
      <c r="Y46" s="940"/>
      <c r="Z46" s="940"/>
      <c r="AA46" s="940"/>
      <c r="AB46" s="940"/>
      <c r="AC46" s="940"/>
      <c r="AD46" s="940"/>
      <c r="AE46" s="940"/>
      <c r="AF46" s="940"/>
      <c r="AG46" s="940"/>
      <c r="AH46" s="940"/>
      <c r="AI46" s="940"/>
      <c r="AJ46" s="940"/>
      <c r="AK46" s="805"/>
      <c r="AL46" s="110"/>
      <c r="AM46" s="110"/>
      <c r="AN46" s="110"/>
      <c r="AO46" s="110"/>
      <c r="AP46" s="110"/>
      <c r="AQ46" s="110"/>
      <c r="AR46" s="110"/>
      <c r="AS46" s="110"/>
      <c r="AT46" s="110"/>
      <c r="AU46" s="110"/>
      <c r="AV46" s="110"/>
      <c r="AW46" s="110"/>
      <c r="AX46" s="110"/>
      <c r="AY46" s="110"/>
      <c r="AZ46" s="110"/>
      <c r="BA46" s="110"/>
      <c r="BB46" s="110"/>
      <c r="BC46" s="110"/>
      <c r="BD46" s="110"/>
      <c r="BE46" s="110"/>
      <c r="BF46" s="110"/>
      <c r="BG46" s="110"/>
      <c r="BH46" s="110"/>
      <c r="BI46" s="110"/>
      <c r="BJ46" s="110"/>
      <c r="BK46" s="110"/>
      <c r="BL46" s="110"/>
      <c r="BM46" s="110"/>
      <c r="BN46" s="110"/>
      <c r="BO46" s="110"/>
      <c r="BP46" s="110"/>
      <c r="BQ46" s="110"/>
      <c r="BR46" s="110"/>
      <c r="BS46" s="110"/>
      <c r="BT46" s="110"/>
      <c r="BU46" s="110"/>
      <c r="BV46" s="110"/>
      <c r="BW46" s="110"/>
      <c r="BX46" s="110"/>
      <c r="BY46" s="110"/>
      <c r="BZ46" s="110"/>
      <c r="CA46" s="110"/>
      <c r="CB46" s="110"/>
      <c r="CC46" s="110"/>
      <c r="CD46" s="110"/>
      <c r="CE46" s="110"/>
      <c r="CF46" s="110"/>
      <c r="CG46" s="110"/>
      <c r="CH46" s="110"/>
      <c r="CI46" s="110"/>
      <c r="CJ46" s="110"/>
      <c r="CK46" s="110"/>
      <c r="CL46" s="110"/>
      <c r="CM46" s="110"/>
      <c r="CN46" s="110"/>
      <c r="CO46" s="110"/>
      <c r="CP46" s="110"/>
      <c r="CQ46" s="110"/>
      <c r="CR46" s="110"/>
      <c r="CS46" s="110"/>
      <c r="CT46" s="110"/>
      <c r="CU46" s="110"/>
      <c r="CV46" s="110"/>
      <c r="CW46" s="110"/>
      <c r="CX46" s="110"/>
    </row>
    <row r="47" spans="7:102" ht="15" customHeight="1" x14ac:dyDescent="0.25">
      <c r="G47" s="521"/>
      <c r="H47" s="202" t="s">
        <v>1787</v>
      </c>
      <c r="I47" s="203"/>
      <c r="J47" s="203"/>
      <c r="K47" s="203"/>
      <c r="L47" s="203"/>
      <c r="M47" s="203"/>
      <c r="N47" s="203"/>
      <c r="O47" s="203"/>
      <c r="P47" s="203"/>
      <c r="Q47" s="203"/>
      <c r="R47" s="203"/>
      <c r="S47" s="203"/>
      <c r="T47" s="203"/>
      <c r="U47" s="203"/>
      <c r="V47" s="203"/>
      <c r="W47" s="203"/>
      <c r="X47" s="522"/>
      <c r="Y47" s="522"/>
      <c r="Z47" s="522"/>
      <c r="AA47" s="522"/>
      <c r="AB47" s="522"/>
      <c r="AC47" s="435"/>
      <c r="AD47" s="435"/>
      <c r="AE47" s="435"/>
      <c r="AF47" s="435"/>
      <c r="AG47" s="435"/>
      <c r="AH47" s="435"/>
      <c r="AI47" s="435"/>
      <c r="AJ47" s="435"/>
      <c r="AK47" s="437"/>
      <c r="AL47" s="110"/>
      <c r="AM47" s="110"/>
      <c r="AN47" s="110"/>
      <c r="AO47" s="110"/>
      <c r="AP47" s="110"/>
      <c r="AQ47" s="110"/>
      <c r="AR47" s="110"/>
      <c r="AS47" s="110"/>
      <c r="AT47" s="110"/>
      <c r="AU47" s="110"/>
      <c r="AV47" s="110"/>
      <c r="AW47" s="110"/>
      <c r="AX47" s="110"/>
      <c r="AY47" s="110"/>
      <c r="AZ47" s="110"/>
      <c r="BA47" s="110"/>
      <c r="BB47" s="110"/>
      <c r="BC47" s="110"/>
      <c r="BD47" s="110"/>
      <c r="BE47" s="110"/>
      <c r="BF47" s="110"/>
      <c r="BG47" s="110"/>
      <c r="BH47" s="110"/>
      <c r="BI47" s="110"/>
      <c r="BJ47" s="110"/>
      <c r="BK47" s="110"/>
      <c r="BL47" s="110"/>
      <c r="BM47" s="110"/>
      <c r="BN47" s="110"/>
      <c r="BO47" s="110"/>
      <c r="BP47" s="110"/>
      <c r="BQ47" s="110"/>
      <c r="BR47" s="110"/>
      <c r="BS47" s="110"/>
      <c r="BT47" s="110"/>
      <c r="BU47" s="110"/>
      <c r="BV47" s="110"/>
      <c r="BW47" s="110"/>
      <c r="BX47" s="110"/>
      <c r="BY47" s="110"/>
      <c r="BZ47" s="110"/>
      <c r="CA47" s="110"/>
      <c r="CB47" s="110"/>
      <c r="CC47" s="110"/>
      <c r="CD47" s="110"/>
      <c r="CE47" s="110"/>
      <c r="CF47" s="110"/>
      <c r="CG47" s="110"/>
      <c r="CH47" s="110"/>
      <c r="CI47" s="110"/>
      <c r="CJ47" s="110"/>
      <c r="CK47" s="110"/>
      <c r="CL47" s="110"/>
      <c r="CM47" s="110"/>
      <c r="CN47" s="110"/>
      <c r="CO47" s="110"/>
      <c r="CP47" s="110"/>
      <c r="CQ47" s="110"/>
      <c r="CR47" s="110"/>
      <c r="CS47" s="110"/>
      <c r="CT47" s="110"/>
      <c r="CU47" s="110"/>
      <c r="CV47" s="110"/>
      <c r="CW47" s="110"/>
      <c r="CX47" s="110"/>
    </row>
    <row r="48" spans="7:102" ht="15" customHeight="1" x14ac:dyDescent="0.25">
      <c r="G48" s="521"/>
      <c r="H48" s="202" t="s">
        <v>1681</v>
      </c>
      <c r="I48" s="973" t="s">
        <v>2031</v>
      </c>
      <c r="J48" s="940"/>
      <c r="K48" s="940"/>
      <c r="L48" s="940"/>
      <c r="M48" s="940"/>
      <c r="N48" s="940"/>
      <c r="O48" s="940"/>
      <c r="P48" s="940"/>
      <c r="Q48" s="940"/>
      <c r="R48" s="940"/>
      <c r="S48" s="940"/>
      <c r="T48" s="940"/>
      <c r="U48" s="940"/>
      <c r="V48" s="940"/>
      <c r="W48" s="940"/>
      <c r="X48" s="940"/>
      <c r="Y48" s="940"/>
      <c r="Z48" s="940"/>
      <c r="AA48" s="940"/>
      <c r="AB48" s="940"/>
      <c r="AC48" s="435"/>
      <c r="AD48" s="435"/>
      <c r="AE48" s="435"/>
      <c r="AF48" s="435"/>
      <c r="AG48" s="435"/>
      <c r="AH48" s="435"/>
      <c r="AI48" s="435"/>
      <c r="AJ48" s="435"/>
      <c r="AK48" s="437"/>
      <c r="AL48" s="110"/>
      <c r="AM48" s="110"/>
      <c r="AN48" s="110"/>
      <c r="AO48" s="110"/>
      <c r="AP48" s="110"/>
      <c r="AQ48" s="110"/>
      <c r="AR48" s="110"/>
      <c r="AS48" s="110"/>
      <c r="AT48" s="110"/>
      <c r="AU48" s="110"/>
      <c r="AV48" s="110"/>
      <c r="AW48" s="110"/>
      <c r="AX48" s="110"/>
      <c r="AY48" s="110"/>
      <c r="AZ48" s="110"/>
      <c r="BA48" s="110"/>
      <c r="BB48" s="110"/>
      <c r="BC48" s="110"/>
      <c r="BD48" s="110"/>
      <c r="BE48" s="110"/>
      <c r="BF48" s="110"/>
      <c r="BG48" s="110"/>
      <c r="BH48" s="110"/>
      <c r="BI48" s="110"/>
      <c r="BJ48" s="110"/>
      <c r="BK48" s="110"/>
      <c r="BL48" s="110"/>
      <c r="BM48" s="110"/>
      <c r="BN48" s="110"/>
      <c r="BO48" s="110"/>
      <c r="BP48" s="110"/>
      <c r="BQ48" s="110"/>
      <c r="BR48" s="110"/>
      <c r="BS48" s="110"/>
      <c r="BT48" s="110"/>
      <c r="BU48" s="110"/>
      <c r="BV48" s="110"/>
      <c r="BW48" s="110"/>
      <c r="BX48" s="110"/>
      <c r="BY48" s="110"/>
      <c r="BZ48" s="110"/>
      <c r="CA48" s="110"/>
      <c r="CB48" s="110"/>
      <c r="CC48" s="110"/>
      <c r="CD48" s="110"/>
      <c r="CE48" s="110"/>
      <c r="CF48" s="110"/>
      <c r="CG48" s="110"/>
      <c r="CH48" s="110"/>
      <c r="CI48" s="110"/>
      <c r="CJ48" s="110"/>
      <c r="CK48" s="110"/>
      <c r="CL48" s="110"/>
      <c r="CM48" s="110"/>
      <c r="CN48" s="110"/>
      <c r="CO48" s="110"/>
      <c r="CP48" s="110"/>
      <c r="CQ48" s="110"/>
      <c r="CR48" s="110"/>
      <c r="CS48" s="110"/>
      <c r="CT48" s="110"/>
      <c r="CU48" s="110"/>
      <c r="CV48" s="110"/>
      <c r="CW48" s="110"/>
      <c r="CX48" s="110"/>
    </row>
    <row r="49" spans="7:102" ht="15" customHeight="1" x14ac:dyDescent="0.25">
      <c r="G49" s="521"/>
      <c r="H49" s="205"/>
      <c r="I49" s="435"/>
      <c r="W49" s="203"/>
      <c r="X49" s="203"/>
      <c r="Y49" s="203"/>
      <c r="Z49" s="203"/>
      <c r="AA49" s="203"/>
      <c r="AB49" s="203"/>
      <c r="AC49" s="204"/>
      <c r="AD49" s="204"/>
      <c r="AE49" s="204"/>
      <c r="AF49" s="204"/>
      <c r="AG49" s="204"/>
      <c r="AH49" s="204"/>
      <c r="AI49" s="204"/>
      <c r="AJ49" s="204"/>
      <c r="AK49" s="444"/>
      <c r="AL49" s="110"/>
      <c r="AM49" s="110"/>
      <c r="AN49" s="110"/>
      <c r="AO49" s="110"/>
      <c r="AP49" s="110"/>
      <c r="AQ49" s="110"/>
      <c r="AR49" s="110"/>
      <c r="AS49" s="110"/>
      <c r="AT49" s="110"/>
      <c r="AU49" s="110"/>
      <c r="AV49" s="110"/>
      <c r="AW49" s="110"/>
      <c r="AX49" s="110"/>
      <c r="AY49" s="110"/>
      <c r="AZ49" s="110"/>
      <c r="BA49" s="110"/>
      <c r="BB49" s="110"/>
      <c r="BC49" s="110"/>
      <c r="BD49" s="110"/>
      <c r="BE49" s="110"/>
      <c r="BF49" s="110"/>
      <c r="BG49" s="110"/>
      <c r="BH49" s="110"/>
      <c r="BI49" s="110"/>
      <c r="BJ49" s="110"/>
      <c r="BK49" s="110"/>
      <c r="BL49" s="110"/>
      <c r="BM49" s="110"/>
      <c r="BN49" s="110"/>
      <c r="BO49" s="110"/>
      <c r="BP49" s="110"/>
      <c r="BQ49" s="110"/>
      <c r="BR49" s="110"/>
      <c r="BS49" s="110"/>
      <c r="BT49" s="110"/>
      <c r="BU49" s="110"/>
      <c r="BV49" s="110"/>
      <c r="BW49" s="110"/>
      <c r="BX49" s="110"/>
      <c r="BY49" s="110"/>
      <c r="BZ49" s="110"/>
      <c r="CA49" s="110"/>
      <c r="CB49" s="110"/>
      <c r="CC49" s="110"/>
      <c r="CD49" s="110"/>
      <c r="CE49" s="110"/>
      <c r="CF49" s="110"/>
      <c r="CG49" s="110"/>
      <c r="CH49" s="110"/>
      <c r="CI49" s="110"/>
      <c r="CJ49" s="110"/>
      <c r="CK49" s="110"/>
      <c r="CL49" s="110"/>
      <c r="CM49" s="110"/>
      <c r="CN49" s="110"/>
      <c r="CO49" s="110"/>
      <c r="CP49" s="110"/>
      <c r="CQ49" s="110"/>
      <c r="CR49" s="110"/>
      <c r="CS49" s="110"/>
      <c r="CT49" s="110"/>
      <c r="CU49" s="110"/>
      <c r="CV49" s="110"/>
      <c r="CW49" s="110"/>
      <c r="CX49" s="110"/>
    </row>
    <row r="50" spans="7:102" ht="15" customHeight="1" x14ac:dyDescent="0.25">
      <c r="G50" s="521" t="s">
        <v>1788</v>
      </c>
      <c r="H50" s="205" t="s">
        <v>1789</v>
      </c>
      <c r="I50" s="435"/>
      <c r="W50" s="203"/>
      <c r="X50" s="203"/>
      <c r="Y50" s="203"/>
      <c r="Z50" s="203"/>
      <c r="AA50" s="203"/>
      <c r="AB50" s="203"/>
      <c r="AC50" s="204"/>
      <c r="AD50" s="204"/>
      <c r="AE50" s="204"/>
      <c r="AF50" s="204"/>
      <c r="AG50" s="204"/>
      <c r="AH50" s="204"/>
      <c r="AI50" s="204"/>
      <c r="AJ50" s="204"/>
      <c r="AK50" s="444"/>
      <c r="AL50" s="110"/>
      <c r="AM50" s="110"/>
      <c r="AN50" s="110"/>
      <c r="AO50" s="110"/>
      <c r="AP50" s="110"/>
      <c r="AQ50" s="110"/>
      <c r="AR50" s="110"/>
      <c r="AS50" s="110"/>
      <c r="AT50" s="110"/>
      <c r="AU50" s="110"/>
      <c r="AV50" s="110"/>
      <c r="AW50" s="110"/>
      <c r="AX50" s="110"/>
      <c r="AY50" s="110"/>
      <c r="AZ50" s="110"/>
      <c r="BA50" s="110"/>
      <c r="BB50" s="110"/>
      <c r="BC50" s="110"/>
      <c r="BD50" s="110"/>
      <c r="BE50" s="110"/>
      <c r="BF50" s="110"/>
      <c r="BG50" s="110"/>
      <c r="BH50" s="110"/>
      <c r="BI50" s="110"/>
      <c r="BJ50" s="110"/>
      <c r="BK50" s="110"/>
      <c r="BL50" s="110"/>
      <c r="BM50" s="110"/>
      <c r="BN50" s="110"/>
      <c r="BO50" s="110"/>
      <c r="BP50" s="110"/>
      <c r="BQ50" s="110"/>
      <c r="BR50" s="110"/>
      <c r="BS50" s="110"/>
      <c r="BT50" s="110"/>
      <c r="BU50" s="110"/>
      <c r="BV50" s="110"/>
      <c r="BW50" s="110"/>
      <c r="BX50" s="110"/>
      <c r="BY50" s="110"/>
      <c r="BZ50" s="110"/>
      <c r="CA50" s="110"/>
      <c r="CB50" s="110"/>
      <c r="CC50" s="110"/>
      <c r="CD50" s="110"/>
      <c r="CE50" s="110"/>
      <c r="CF50" s="110"/>
      <c r="CG50" s="110"/>
      <c r="CH50" s="110"/>
      <c r="CI50" s="110"/>
      <c r="CJ50" s="110"/>
      <c r="CK50" s="110"/>
      <c r="CL50" s="110"/>
      <c r="CM50" s="110"/>
      <c r="CN50" s="110"/>
      <c r="CO50" s="110"/>
      <c r="CP50" s="110"/>
      <c r="CQ50" s="110"/>
      <c r="CR50" s="110"/>
      <c r="CS50" s="110"/>
      <c r="CT50" s="110"/>
      <c r="CU50" s="110"/>
      <c r="CV50" s="110"/>
      <c r="CW50" s="110"/>
      <c r="CX50" s="110"/>
    </row>
    <row r="51" spans="7:102" ht="15" customHeight="1" x14ac:dyDescent="0.25">
      <c r="G51" s="521"/>
      <c r="H51" s="205">
        <v>1</v>
      </c>
      <c r="I51" s="435"/>
      <c r="W51" s="203"/>
      <c r="X51" s="203"/>
      <c r="Y51" s="203"/>
      <c r="Z51" s="203"/>
      <c r="AA51" s="203"/>
      <c r="AB51" s="203"/>
      <c r="AC51" s="204"/>
      <c r="AD51" s="204"/>
      <c r="AE51" s="204"/>
      <c r="AF51" s="204"/>
      <c r="AG51" s="204"/>
      <c r="AH51" s="204"/>
      <c r="AI51" s="204"/>
      <c r="AJ51" s="204"/>
      <c r="AK51" s="444"/>
      <c r="AL51" s="110"/>
      <c r="AM51" s="110"/>
      <c r="AN51" s="110"/>
      <c r="AO51" s="110"/>
      <c r="AP51" s="110"/>
      <c r="AQ51" s="110"/>
      <c r="AR51" s="110"/>
      <c r="AS51" s="110"/>
      <c r="AT51" s="110"/>
      <c r="AU51" s="110"/>
      <c r="AV51" s="110"/>
      <c r="AW51" s="110"/>
      <c r="AX51" s="110"/>
      <c r="AY51" s="110"/>
      <c r="AZ51" s="110"/>
      <c r="BA51" s="110"/>
      <c r="BB51" s="110"/>
      <c r="BC51" s="110"/>
      <c r="BD51" s="110"/>
      <c r="BE51" s="110"/>
      <c r="BF51" s="110"/>
      <c r="BG51" s="110"/>
      <c r="BH51" s="110"/>
      <c r="BI51" s="110"/>
      <c r="BJ51" s="110"/>
      <c r="BK51" s="110"/>
      <c r="BL51" s="110"/>
      <c r="BM51" s="110"/>
      <c r="BN51" s="110"/>
      <c r="BO51" s="110"/>
      <c r="BP51" s="110"/>
      <c r="BQ51" s="110"/>
      <c r="BR51" s="110"/>
      <c r="BS51" s="110"/>
      <c r="BT51" s="110"/>
      <c r="BU51" s="110"/>
      <c r="BV51" s="110"/>
      <c r="BW51" s="110"/>
      <c r="BX51" s="110"/>
      <c r="BY51" s="110"/>
      <c r="BZ51" s="110"/>
      <c r="CA51" s="110"/>
      <c r="CB51" s="110"/>
      <c r="CC51" s="110"/>
      <c r="CD51" s="110"/>
      <c r="CE51" s="110"/>
      <c r="CF51" s="110"/>
      <c r="CG51" s="110"/>
      <c r="CH51" s="110"/>
      <c r="CI51" s="110"/>
      <c r="CJ51" s="110"/>
      <c r="CK51" s="110"/>
      <c r="CL51" s="110"/>
      <c r="CM51" s="110"/>
      <c r="CN51" s="110"/>
      <c r="CO51" s="110"/>
      <c r="CP51" s="110"/>
      <c r="CQ51" s="110"/>
      <c r="CR51" s="110"/>
      <c r="CS51" s="110"/>
      <c r="CT51" s="110"/>
      <c r="CU51" s="110"/>
      <c r="CV51" s="110"/>
      <c r="CW51" s="110"/>
      <c r="CX51" s="110"/>
    </row>
    <row r="52" spans="7:102" ht="15" customHeight="1" x14ac:dyDescent="0.25">
      <c r="G52" s="521"/>
      <c r="H52" s="205">
        <v>2</v>
      </c>
      <c r="I52" s="435"/>
      <c r="W52" s="203"/>
      <c r="X52" s="203"/>
      <c r="Y52" s="203"/>
      <c r="Z52" s="203"/>
      <c r="AA52" s="203"/>
      <c r="AB52" s="203"/>
      <c r="AC52" s="204"/>
      <c r="AD52" s="204"/>
      <c r="AE52" s="204"/>
      <c r="AF52" s="204"/>
      <c r="AG52" s="204"/>
      <c r="AH52" s="204"/>
      <c r="AI52" s="204"/>
      <c r="AJ52" s="204"/>
      <c r="AK52" s="444"/>
      <c r="AL52" s="110"/>
      <c r="AM52" s="110"/>
      <c r="AN52" s="110"/>
      <c r="AO52" s="110"/>
      <c r="AP52" s="110"/>
      <c r="AQ52" s="110"/>
      <c r="AR52" s="110"/>
      <c r="AS52" s="110"/>
      <c r="AT52" s="110"/>
      <c r="AU52" s="110"/>
      <c r="AV52" s="110"/>
      <c r="AW52" s="110"/>
      <c r="AX52" s="110"/>
      <c r="AY52" s="110"/>
      <c r="AZ52" s="110"/>
      <c r="BA52" s="110"/>
      <c r="BB52" s="110"/>
      <c r="BC52" s="110"/>
      <c r="BD52" s="110"/>
      <c r="BE52" s="110"/>
      <c r="BF52" s="110"/>
      <c r="BG52" s="110"/>
      <c r="BH52" s="110"/>
      <c r="BI52" s="110"/>
      <c r="BJ52" s="110"/>
      <c r="BK52" s="110"/>
      <c r="BL52" s="110"/>
      <c r="BM52" s="110"/>
      <c r="BN52" s="110"/>
      <c r="BO52" s="110"/>
      <c r="BP52" s="110"/>
      <c r="BQ52" s="110"/>
      <c r="BR52" s="110"/>
      <c r="BS52" s="110"/>
      <c r="BT52" s="110"/>
      <c r="BU52" s="110"/>
      <c r="BV52" s="110"/>
      <c r="BW52" s="110"/>
      <c r="BX52" s="110"/>
      <c r="BY52" s="110"/>
      <c r="BZ52" s="110"/>
      <c r="CA52" s="110"/>
      <c r="CB52" s="110"/>
      <c r="CC52" s="110"/>
      <c r="CD52" s="110"/>
      <c r="CE52" s="110"/>
      <c r="CF52" s="110"/>
      <c r="CG52" s="110"/>
      <c r="CH52" s="110"/>
      <c r="CI52" s="110"/>
      <c r="CJ52" s="110"/>
      <c r="CK52" s="110"/>
      <c r="CL52" s="110"/>
      <c r="CM52" s="110"/>
      <c r="CN52" s="110"/>
      <c r="CO52" s="110"/>
      <c r="CP52" s="110"/>
      <c r="CQ52" s="110"/>
      <c r="CR52" s="110"/>
      <c r="CS52" s="110"/>
      <c r="CT52" s="110"/>
      <c r="CU52" s="110"/>
      <c r="CV52" s="110"/>
      <c r="CW52" s="110"/>
      <c r="CX52" s="110"/>
    </row>
    <row r="53" spans="7:102" ht="15" customHeight="1" x14ac:dyDescent="0.25">
      <c r="G53" s="521"/>
      <c r="H53" s="205">
        <v>3</v>
      </c>
      <c r="I53" s="435"/>
      <c r="W53" s="203"/>
      <c r="X53" s="203"/>
      <c r="Y53" s="203"/>
      <c r="Z53" s="203"/>
      <c r="AA53" s="203"/>
      <c r="AB53" s="203"/>
      <c r="AC53" s="204"/>
      <c r="AD53" s="204"/>
      <c r="AE53" s="204"/>
      <c r="AF53" s="204"/>
      <c r="AG53" s="204"/>
      <c r="AH53" s="204"/>
      <c r="AI53" s="204"/>
      <c r="AJ53" s="204"/>
      <c r="AK53" s="444"/>
      <c r="AL53" s="110"/>
      <c r="AM53" s="110"/>
      <c r="AN53" s="110"/>
      <c r="AO53" s="110"/>
      <c r="AP53" s="110"/>
      <c r="AQ53" s="110"/>
      <c r="AR53" s="110"/>
      <c r="AS53" s="110"/>
      <c r="AT53" s="110"/>
      <c r="AU53" s="110"/>
      <c r="AV53" s="110"/>
      <c r="AW53" s="110"/>
      <c r="AX53" s="110"/>
      <c r="AY53" s="110"/>
      <c r="AZ53" s="110"/>
      <c r="BA53" s="110"/>
      <c r="BB53" s="110"/>
      <c r="BC53" s="110"/>
      <c r="BD53" s="110"/>
      <c r="BE53" s="110"/>
      <c r="BF53" s="110"/>
      <c r="BG53" s="110"/>
      <c r="BH53" s="110"/>
      <c r="BI53" s="110"/>
      <c r="BJ53" s="110"/>
      <c r="BK53" s="110"/>
      <c r="BL53" s="110"/>
      <c r="BM53" s="110"/>
      <c r="BN53" s="110"/>
      <c r="BO53" s="110"/>
      <c r="BP53" s="110"/>
      <c r="BQ53" s="110"/>
      <c r="BR53" s="110"/>
      <c r="BS53" s="110"/>
      <c r="BT53" s="110"/>
      <c r="BU53" s="110"/>
      <c r="BV53" s="110"/>
      <c r="BW53" s="110"/>
      <c r="BX53" s="110"/>
      <c r="BY53" s="110"/>
      <c r="BZ53" s="110"/>
      <c r="CA53" s="110"/>
      <c r="CB53" s="110"/>
      <c r="CC53" s="110"/>
      <c r="CD53" s="110"/>
      <c r="CE53" s="110"/>
      <c r="CF53" s="110"/>
      <c r="CG53" s="110"/>
      <c r="CH53" s="110"/>
      <c r="CI53" s="110"/>
      <c r="CJ53" s="110"/>
      <c r="CK53" s="110"/>
      <c r="CL53" s="110"/>
      <c r="CM53" s="110"/>
      <c r="CN53" s="110"/>
      <c r="CO53" s="110"/>
      <c r="CP53" s="110"/>
      <c r="CQ53" s="110"/>
      <c r="CR53" s="110"/>
      <c r="CS53" s="110"/>
      <c r="CT53" s="110"/>
      <c r="CU53" s="110"/>
      <c r="CV53" s="110"/>
      <c r="CW53" s="110"/>
      <c r="CX53" s="110"/>
    </row>
    <row r="54" spans="7:102" ht="15" customHeight="1" x14ac:dyDescent="0.25">
      <c r="G54" s="521"/>
      <c r="H54" s="205"/>
      <c r="I54" s="435"/>
      <c r="W54" s="203"/>
      <c r="X54" s="203"/>
      <c r="Y54" s="203"/>
      <c r="Z54" s="203"/>
      <c r="AA54" s="203"/>
      <c r="AB54" s="203"/>
      <c r="AC54" s="204"/>
      <c r="AD54" s="204"/>
      <c r="AE54" s="204"/>
      <c r="AF54" s="204"/>
      <c r="AG54" s="204"/>
      <c r="AH54" s="204"/>
      <c r="AI54" s="204"/>
      <c r="AJ54" s="204"/>
      <c r="AK54" s="444"/>
      <c r="AL54" s="110"/>
      <c r="AM54" s="110"/>
      <c r="AN54" s="110"/>
      <c r="AO54" s="110"/>
      <c r="AP54" s="110"/>
      <c r="AQ54" s="110"/>
      <c r="AR54" s="110"/>
      <c r="AS54" s="110"/>
      <c r="AT54" s="110"/>
      <c r="AU54" s="110"/>
      <c r="AV54" s="110"/>
      <c r="AW54" s="110"/>
      <c r="AX54" s="110"/>
      <c r="AY54" s="110"/>
      <c r="AZ54" s="110"/>
      <c r="BA54" s="110"/>
      <c r="BB54" s="110"/>
      <c r="BC54" s="110"/>
      <c r="BD54" s="110"/>
      <c r="BE54" s="110"/>
      <c r="BF54" s="110"/>
      <c r="BG54" s="110"/>
      <c r="BH54" s="110"/>
      <c r="BI54" s="110"/>
      <c r="BJ54" s="110"/>
      <c r="BK54" s="110"/>
      <c r="BL54" s="110"/>
      <c r="BM54" s="110"/>
      <c r="BN54" s="110"/>
      <c r="BO54" s="110"/>
      <c r="BP54" s="110"/>
      <c r="BQ54" s="110"/>
      <c r="BR54" s="110"/>
      <c r="BS54" s="110"/>
      <c r="BT54" s="110"/>
      <c r="BU54" s="110"/>
      <c r="BV54" s="110"/>
      <c r="BW54" s="110"/>
      <c r="BX54" s="110"/>
      <c r="BY54" s="110"/>
      <c r="BZ54" s="110"/>
      <c r="CA54" s="110"/>
      <c r="CB54" s="110"/>
      <c r="CC54" s="110"/>
      <c r="CD54" s="110"/>
      <c r="CE54" s="110"/>
      <c r="CF54" s="110"/>
      <c r="CG54" s="110"/>
      <c r="CH54" s="110"/>
      <c r="CI54" s="110"/>
      <c r="CJ54" s="110"/>
      <c r="CK54" s="110"/>
      <c r="CL54" s="110"/>
      <c r="CM54" s="110"/>
      <c r="CN54" s="110"/>
      <c r="CO54" s="110"/>
      <c r="CP54" s="110"/>
      <c r="CQ54" s="110"/>
      <c r="CR54" s="110"/>
      <c r="CS54" s="110"/>
      <c r="CT54" s="110"/>
      <c r="CU54" s="110"/>
      <c r="CV54" s="110"/>
      <c r="CW54" s="110"/>
      <c r="CX54" s="110"/>
    </row>
    <row r="55" spans="7:102" ht="15" customHeight="1" x14ac:dyDescent="0.25">
      <c r="G55" s="521">
        <v>4</v>
      </c>
      <c r="H55" s="205" t="s">
        <v>1790</v>
      </c>
      <c r="I55" s="435"/>
      <c r="W55" s="203"/>
      <c r="X55" s="203"/>
      <c r="Y55" s="203"/>
      <c r="Z55" s="203"/>
      <c r="AA55" s="203"/>
      <c r="AB55" s="203"/>
      <c r="AC55" s="204"/>
      <c r="AD55" s="204"/>
      <c r="AE55" s="204"/>
      <c r="AF55" s="204"/>
      <c r="AG55" s="204"/>
      <c r="AH55" s="204"/>
      <c r="AI55" s="204"/>
      <c r="AJ55" s="204"/>
      <c r="AK55" s="444"/>
      <c r="AL55" s="110"/>
      <c r="AM55" s="110"/>
      <c r="AN55" s="110"/>
      <c r="AO55" s="110"/>
      <c r="AP55" s="110"/>
      <c r="AQ55" s="110"/>
      <c r="AR55" s="110"/>
      <c r="AS55" s="110"/>
      <c r="AT55" s="110"/>
      <c r="AU55" s="110"/>
      <c r="AV55" s="110"/>
      <c r="AW55" s="110"/>
      <c r="AX55" s="110"/>
      <c r="AY55" s="110"/>
      <c r="AZ55" s="110"/>
      <c r="BA55" s="110"/>
      <c r="BB55" s="110"/>
      <c r="BC55" s="110"/>
      <c r="BD55" s="110"/>
      <c r="BE55" s="110"/>
      <c r="BF55" s="110"/>
      <c r="BG55" s="110"/>
      <c r="BH55" s="110"/>
      <c r="BI55" s="110"/>
      <c r="BJ55" s="110"/>
      <c r="BK55" s="110"/>
      <c r="BL55" s="110"/>
      <c r="BM55" s="110"/>
      <c r="BN55" s="110"/>
      <c r="BO55" s="110"/>
      <c r="BP55" s="110"/>
      <c r="BQ55" s="110"/>
      <c r="BR55" s="110"/>
      <c r="BS55" s="110"/>
      <c r="BT55" s="110"/>
      <c r="BU55" s="110"/>
      <c r="BV55" s="110"/>
      <c r="BW55" s="110"/>
      <c r="BX55" s="110"/>
      <c r="BY55" s="110"/>
      <c r="BZ55" s="110"/>
      <c r="CA55" s="110"/>
      <c r="CB55" s="110"/>
      <c r="CC55" s="110"/>
      <c r="CD55" s="110"/>
      <c r="CE55" s="110"/>
      <c r="CF55" s="110"/>
      <c r="CG55" s="110"/>
      <c r="CH55" s="110"/>
      <c r="CI55" s="110"/>
      <c r="CJ55" s="110"/>
      <c r="CK55" s="110"/>
      <c r="CL55" s="110"/>
      <c r="CM55" s="110"/>
      <c r="CN55" s="110"/>
      <c r="CO55" s="110"/>
      <c r="CP55" s="110"/>
      <c r="CQ55" s="110"/>
      <c r="CR55" s="110"/>
      <c r="CS55" s="110"/>
      <c r="CT55" s="110"/>
      <c r="CU55" s="110"/>
      <c r="CV55" s="110"/>
      <c r="CW55" s="110"/>
      <c r="CX55" s="110"/>
    </row>
    <row r="56" spans="7:102" ht="15" customHeight="1" x14ac:dyDescent="0.25">
      <c r="G56" s="521"/>
      <c r="H56" s="205">
        <v>1</v>
      </c>
      <c r="I56" s="435"/>
      <c r="W56" s="203"/>
      <c r="X56" s="203"/>
      <c r="Y56" s="203"/>
      <c r="Z56" s="203"/>
      <c r="AA56" s="203"/>
      <c r="AB56" s="203"/>
      <c r="AC56" s="204"/>
      <c r="AD56" s="204"/>
      <c r="AE56" s="204"/>
      <c r="AF56" s="204"/>
      <c r="AG56" s="204"/>
      <c r="AH56" s="204"/>
      <c r="AI56" s="204"/>
      <c r="AJ56" s="204"/>
      <c r="AK56" s="444"/>
      <c r="AL56" s="110"/>
      <c r="AM56" s="110"/>
      <c r="AN56" s="110"/>
      <c r="AO56" s="110"/>
      <c r="AP56" s="110"/>
      <c r="AQ56" s="110"/>
      <c r="AR56" s="110"/>
      <c r="AS56" s="110"/>
      <c r="AT56" s="110"/>
      <c r="AU56" s="110"/>
      <c r="AV56" s="110"/>
      <c r="AW56" s="110"/>
      <c r="AX56" s="110"/>
      <c r="AY56" s="110"/>
      <c r="AZ56" s="110"/>
      <c r="BA56" s="110"/>
      <c r="BB56" s="110"/>
      <c r="BC56" s="110"/>
      <c r="BD56" s="110"/>
      <c r="BE56" s="110"/>
      <c r="BF56" s="110"/>
      <c r="BG56" s="110"/>
      <c r="BH56" s="110"/>
      <c r="BI56" s="110"/>
      <c r="BJ56" s="110"/>
      <c r="BK56" s="110"/>
      <c r="BL56" s="110"/>
      <c r="BM56" s="110"/>
      <c r="BN56" s="110"/>
      <c r="BO56" s="110"/>
      <c r="BP56" s="110"/>
      <c r="BQ56" s="110"/>
      <c r="BR56" s="110"/>
      <c r="BS56" s="110"/>
      <c r="BT56" s="110"/>
      <c r="BU56" s="110"/>
      <c r="BV56" s="110"/>
      <c r="BW56" s="110"/>
      <c r="BX56" s="110"/>
      <c r="BY56" s="110"/>
      <c r="BZ56" s="110"/>
      <c r="CA56" s="110"/>
      <c r="CB56" s="110"/>
      <c r="CC56" s="110"/>
      <c r="CD56" s="110"/>
      <c r="CE56" s="110"/>
      <c r="CF56" s="110"/>
      <c r="CG56" s="110"/>
      <c r="CH56" s="110"/>
      <c r="CI56" s="110"/>
      <c r="CJ56" s="110"/>
      <c r="CK56" s="110"/>
      <c r="CL56" s="110"/>
      <c r="CM56" s="110"/>
      <c r="CN56" s="110"/>
      <c r="CO56" s="110"/>
      <c r="CP56" s="110"/>
      <c r="CQ56" s="110"/>
      <c r="CR56" s="110"/>
      <c r="CS56" s="110"/>
      <c r="CT56" s="110"/>
      <c r="CU56" s="110"/>
      <c r="CV56" s="110"/>
      <c r="CW56" s="110"/>
      <c r="CX56" s="110"/>
    </row>
    <row r="57" spans="7:102" ht="15" customHeight="1" x14ac:dyDescent="0.25">
      <c r="G57" s="521"/>
      <c r="H57" s="205">
        <v>2</v>
      </c>
      <c r="I57" s="435"/>
      <c r="W57" s="203"/>
      <c r="X57" s="203"/>
      <c r="Y57" s="203"/>
      <c r="Z57" s="203"/>
      <c r="AA57" s="203"/>
      <c r="AB57" s="203"/>
      <c r="AC57" s="204"/>
      <c r="AD57" s="204"/>
      <c r="AE57" s="204"/>
      <c r="AF57" s="204"/>
      <c r="AG57" s="204"/>
      <c r="AH57" s="204"/>
      <c r="AI57" s="204"/>
      <c r="AJ57" s="204"/>
      <c r="AK57" s="444"/>
      <c r="AL57" s="110"/>
      <c r="AM57" s="110"/>
      <c r="AN57" s="110"/>
      <c r="AO57" s="110"/>
      <c r="AP57" s="110"/>
      <c r="AQ57" s="110"/>
      <c r="AR57" s="110"/>
      <c r="AS57" s="110"/>
      <c r="AT57" s="110"/>
      <c r="AU57" s="110"/>
      <c r="AV57" s="110"/>
      <c r="AW57" s="110"/>
      <c r="AX57" s="110"/>
      <c r="AY57" s="110"/>
      <c r="AZ57" s="110"/>
      <c r="BA57" s="110"/>
      <c r="BB57" s="110"/>
      <c r="BC57" s="110"/>
      <c r="BD57" s="110"/>
      <c r="BE57" s="110"/>
      <c r="BF57" s="110"/>
      <c r="BG57" s="110"/>
      <c r="BH57" s="110"/>
      <c r="BI57" s="110"/>
      <c r="BJ57" s="110"/>
      <c r="BK57" s="110"/>
      <c r="BL57" s="110"/>
      <c r="BM57" s="110"/>
      <c r="BN57" s="110"/>
      <c r="BO57" s="110"/>
      <c r="BP57" s="110"/>
      <c r="BQ57" s="110"/>
      <c r="BR57" s="110"/>
      <c r="BS57" s="110"/>
      <c r="BT57" s="110"/>
      <c r="BU57" s="110"/>
      <c r="BV57" s="110"/>
      <c r="BW57" s="110"/>
      <c r="BX57" s="110"/>
      <c r="BY57" s="110"/>
      <c r="BZ57" s="110"/>
      <c r="CA57" s="110"/>
      <c r="CB57" s="110"/>
      <c r="CC57" s="110"/>
      <c r="CD57" s="110"/>
      <c r="CE57" s="110"/>
      <c r="CF57" s="110"/>
      <c r="CG57" s="110"/>
      <c r="CH57" s="110"/>
      <c r="CI57" s="110"/>
      <c r="CJ57" s="110"/>
      <c r="CK57" s="110"/>
      <c r="CL57" s="110"/>
      <c r="CM57" s="110"/>
      <c r="CN57" s="110"/>
      <c r="CO57" s="110"/>
      <c r="CP57" s="110"/>
      <c r="CQ57" s="110"/>
      <c r="CR57" s="110"/>
      <c r="CS57" s="110"/>
      <c r="CT57" s="110"/>
      <c r="CU57" s="110"/>
      <c r="CV57" s="110"/>
      <c r="CW57" s="110"/>
      <c r="CX57" s="110"/>
    </row>
    <row r="58" spans="7:102" ht="15" customHeight="1" x14ac:dyDescent="0.25">
      <c r="G58" s="521"/>
      <c r="H58" s="205">
        <v>3</v>
      </c>
      <c r="I58" s="435"/>
      <c r="W58" s="203"/>
      <c r="X58" s="203"/>
      <c r="Y58" s="203"/>
      <c r="Z58" s="203"/>
      <c r="AA58" s="203"/>
      <c r="AB58" s="203"/>
      <c r="AC58" s="204"/>
      <c r="AD58" s="204"/>
      <c r="AE58" s="204"/>
      <c r="AF58" s="204"/>
      <c r="AG58" s="204"/>
      <c r="AH58" s="204"/>
      <c r="AI58" s="204"/>
      <c r="AJ58" s="204"/>
      <c r="AK58" s="444"/>
      <c r="AL58" s="110"/>
      <c r="AM58" s="110"/>
      <c r="AN58" s="110"/>
      <c r="AO58" s="110"/>
      <c r="AP58" s="110"/>
      <c r="AQ58" s="110"/>
      <c r="AR58" s="110"/>
      <c r="AS58" s="110"/>
      <c r="AT58" s="110"/>
      <c r="AU58" s="110"/>
      <c r="AV58" s="110"/>
      <c r="AW58" s="110"/>
      <c r="AX58" s="110"/>
      <c r="AY58" s="110"/>
      <c r="AZ58" s="110"/>
      <c r="BA58" s="110"/>
      <c r="BB58" s="110"/>
      <c r="BC58" s="110"/>
      <c r="BD58" s="110"/>
      <c r="BE58" s="110"/>
      <c r="BF58" s="110"/>
      <c r="BG58" s="110"/>
      <c r="BH58" s="110"/>
      <c r="BI58" s="110"/>
      <c r="BJ58" s="110"/>
      <c r="BK58" s="110"/>
      <c r="BL58" s="110"/>
      <c r="BM58" s="110"/>
      <c r="BN58" s="110"/>
      <c r="BO58" s="110"/>
      <c r="BP58" s="110"/>
      <c r="BQ58" s="110"/>
      <c r="BR58" s="110"/>
      <c r="BS58" s="110"/>
      <c r="BT58" s="110"/>
      <c r="BU58" s="110"/>
      <c r="BV58" s="110"/>
      <c r="BW58" s="110"/>
      <c r="BX58" s="110"/>
      <c r="BY58" s="110"/>
      <c r="BZ58" s="110"/>
      <c r="CA58" s="110"/>
      <c r="CB58" s="110"/>
      <c r="CC58" s="110"/>
      <c r="CD58" s="110"/>
      <c r="CE58" s="110"/>
      <c r="CF58" s="110"/>
      <c r="CG58" s="110"/>
      <c r="CH58" s="110"/>
      <c r="CI58" s="110"/>
      <c r="CJ58" s="110"/>
      <c r="CK58" s="110"/>
      <c r="CL58" s="110"/>
      <c r="CM58" s="110"/>
      <c r="CN58" s="110"/>
      <c r="CO58" s="110"/>
      <c r="CP58" s="110"/>
      <c r="CQ58" s="110"/>
      <c r="CR58" s="110"/>
      <c r="CS58" s="110"/>
      <c r="CT58" s="110"/>
      <c r="CU58" s="110"/>
      <c r="CV58" s="110"/>
      <c r="CW58" s="110"/>
      <c r="CX58" s="110"/>
    </row>
    <row r="59" spans="7:102" ht="14.25" customHeight="1" x14ac:dyDescent="0.25">
      <c r="G59" s="521"/>
      <c r="H59" s="205"/>
      <c r="I59" s="435"/>
      <c r="W59" s="203"/>
      <c r="X59" s="203"/>
      <c r="Y59" s="203"/>
      <c r="Z59" s="203"/>
      <c r="AA59" s="203"/>
      <c r="AB59" s="203"/>
      <c r="AC59" s="204"/>
      <c r="AD59" s="204"/>
      <c r="AE59" s="204"/>
      <c r="AF59" s="204"/>
      <c r="AG59" s="204"/>
      <c r="AH59" s="204"/>
      <c r="AI59" s="204"/>
      <c r="AJ59" s="204"/>
      <c r="AK59" s="444"/>
      <c r="AL59" s="110"/>
      <c r="AM59" s="110"/>
      <c r="AN59" s="110"/>
      <c r="AO59" s="110"/>
      <c r="AP59" s="110"/>
      <c r="AQ59" s="110"/>
      <c r="AR59" s="110"/>
      <c r="AS59" s="110"/>
      <c r="AT59" s="110"/>
      <c r="AU59" s="110"/>
      <c r="AV59" s="110"/>
      <c r="AW59" s="110"/>
      <c r="AX59" s="110"/>
      <c r="AY59" s="110"/>
      <c r="AZ59" s="110"/>
      <c r="BA59" s="110"/>
      <c r="BB59" s="110"/>
      <c r="BC59" s="110"/>
      <c r="BD59" s="110"/>
      <c r="BE59" s="110"/>
      <c r="BF59" s="110"/>
      <c r="BG59" s="110"/>
      <c r="BH59" s="110"/>
      <c r="BI59" s="110"/>
      <c r="BJ59" s="110"/>
      <c r="BK59" s="110"/>
      <c r="BL59" s="110"/>
      <c r="BM59" s="110"/>
      <c r="BN59" s="110"/>
      <c r="BO59" s="110"/>
      <c r="BP59" s="110"/>
      <c r="BQ59" s="110"/>
      <c r="BR59" s="110"/>
      <c r="BS59" s="110"/>
      <c r="BT59" s="110"/>
      <c r="BU59" s="110"/>
      <c r="BV59" s="110"/>
      <c r="BW59" s="110"/>
      <c r="BX59" s="110"/>
      <c r="BY59" s="110"/>
      <c r="BZ59" s="110"/>
      <c r="CA59" s="110"/>
      <c r="CB59" s="110"/>
      <c r="CC59" s="110"/>
      <c r="CD59" s="110"/>
      <c r="CE59" s="110"/>
      <c r="CF59" s="110"/>
      <c r="CG59" s="110"/>
      <c r="CH59" s="110"/>
      <c r="CI59" s="110"/>
      <c r="CJ59" s="110"/>
      <c r="CK59" s="110"/>
      <c r="CL59" s="110"/>
      <c r="CM59" s="110"/>
      <c r="CN59" s="110"/>
      <c r="CO59" s="110"/>
      <c r="CP59" s="110"/>
      <c r="CQ59" s="110"/>
      <c r="CR59" s="110"/>
      <c r="CS59" s="110"/>
      <c r="CT59" s="110"/>
      <c r="CU59" s="110"/>
      <c r="CV59" s="110"/>
      <c r="CW59" s="110"/>
      <c r="CX59" s="110"/>
    </row>
    <row r="60" spans="7:102" ht="14.25" customHeight="1" x14ac:dyDescent="0.25">
      <c r="G60" s="523"/>
      <c r="H60" s="206"/>
      <c r="I60" s="207"/>
      <c r="J60" s="207"/>
      <c r="K60" s="207"/>
      <c r="L60" s="207"/>
      <c r="M60" s="207"/>
      <c r="N60" s="207"/>
      <c r="O60" s="207"/>
      <c r="P60" s="207"/>
      <c r="Q60" s="207"/>
      <c r="R60" s="207"/>
      <c r="S60" s="207"/>
      <c r="T60" s="207"/>
      <c r="U60" s="207"/>
      <c r="V60" s="207"/>
      <c r="W60" s="207"/>
      <c r="X60" s="207"/>
      <c r="Y60" s="207"/>
      <c r="Z60" s="207"/>
      <c r="AA60" s="207"/>
      <c r="AB60" s="207"/>
      <c r="AC60" s="188"/>
      <c r="AD60" s="440"/>
      <c r="AE60" s="440"/>
      <c r="AF60" s="440"/>
      <c r="AG60" s="440"/>
      <c r="AH60" s="440"/>
      <c r="AI60" s="440"/>
      <c r="AJ60" s="440"/>
      <c r="AK60" s="439"/>
      <c r="AL60" s="110"/>
      <c r="AM60" s="110"/>
      <c r="AN60" s="110"/>
      <c r="AO60" s="110"/>
      <c r="AP60" s="110"/>
      <c r="AQ60" s="110"/>
      <c r="AR60" s="110"/>
      <c r="AS60" s="110"/>
      <c r="AT60" s="110"/>
      <c r="AU60" s="110"/>
      <c r="AV60" s="110"/>
      <c r="AW60" s="110"/>
      <c r="AX60" s="110"/>
      <c r="AY60" s="110"/>
      <c r="AZ60" s="110"/>
      <c r="BA60" s="110"/>
      <c r="BB60" s="110"/>
      <c r="BC60" s="110"/>
      <c r="BD60" s="110"/>
      <c r="BE60" s="110"/>
      <c r="BF60" s="110"/>
      <c r="BG60" s="110"/>
      <c r="BH60" s="110"/>
      <c r="BI60" s="110"/>
      <c r="BJ60" s="110"/>
      <c r="BK60" s="110"/>
      <c r="BL60" s="110"/>
      <c r="BM60" s="110"/>
      <c r="BN60" s="110"/>
      <c r="BO60" s="110"/>
      <c r="BP60" s="110"/>
      <c r="BQ60" s="110"/>
      <c r="BR60" s="110"/>
      <c r="BS60" s="110"/>
      <c r="BT60" s="110"/>
      <c r="BU60" s="110"/>
      <c r="BV60" s="110"/>
      <c r="BW60" s="110"/>
      <c r="BX60" s="110"/>
      <c r="BY60" s="110"/>
      <c r="BZ60" s="110"/>
      <c r="CA60" s="110"/>
      <c r="CB60" s="110"/>
      <c r="CC60" s="110"/>
      <c r="CD60" s="110"/>
      <c r="CE60" s="110"/>
      <c r="CF60" s="110"/>
      <c r="CG60" s="110"/>
      <c r="CH60" s="110"/>
      <c r="CI60" s="110"/>
      <c r="CJ60" s="110"/>
      <c r="CK60" s="110"/>
      <c r="CL60" s="110"/>
      <c r="CM60" s="110"/>
      <c r="CN60" s="110"/>
      <c r="CO60" s="110"/>
      <c r="CP60" s="110"/>
      <c r="CQ60" s="110"/>
      <c r="CR60" s="110"/>
      <c r="CS60" s="110"/>
      <c r="CT60" s="110"/>
      <c r="CU60" s="110"/>
      <c r="CV60" s="110"/>
      <c r="CW60" s="110"/>
      <c r="CX60" s="110"/>
    </row>
    <row r="61" spans="7:102" ht="14.25" customHeight="1" x14ac:dyDescent="0.25">
      <c r="AL61" s="110"/>
      <c r="AM61" s="110"/>
      <c r="AN61" s="110"/>
      <c r="AO61" s="110"/>
      <c r="AP61" s="110"/>
      <c r="AQ61" s="110"/>
      <c r="AR61" s="110"/>
      <c r="AS61" s="110"/>
      <c r="AT61" s="110"/>
      <c r="AU61" s="110"/>
      <c r="AV61" s="110"/>
      <c r="AW61" s="110"/>
      <c r="AX61" s="110"/>
      <c r="AY61" s="110"/>
      <c r="AZ61" s="110"/>
      <c r="BA61" s="110"/>
      <c r="BB61" s="110"/>
      <c r="BC61" s="110"/>
      <c r="BD61" s="110"/>
      <c r="BE61" s="110"/>
      <c r="BF61" s="110"/>
      <c r="BG61" s="110"/>
      <c r="BH61" s="110"/>
      <c r="BI61" s="110"/>
      <c r="BJ61" s="110"/>
      <c r="BK61" s="110"/>
      <c r="BL61" s="110"/>
      <c r="BM61" s="110"/>
      <c r="BN61" s="110"/>
      <c r="BO61" s="110"/>
      <c r="BP61" s="110"/>
      <c r="BQ61" s="110"/>
      <c r="BR61" s="110"/>
      <c r="BS61" s="110"/>
      <c r="BT61" s="110"/>
      <c r="BU61" s="110"/>
      <c r="BV61" s="110"/>
      <c r="BW61" s="110"/>
      <c r="BX61" s="110"/>
      <c r="BY61" s="110"/>
      <c r="BZ61" s="110"/>
      <c r="CA61" s="110"/>
      <c r="CB61" s="110"/>
      <c r="CC61" s="110"/>
      <c r="CD61" s="110"/>
      <c r="CE61" s="110"/>
      <c r="CF61" s="110"/>
      <c r="CG61" s="110"/>
      <c r="CH61" s="110"/>
      <c r="CI61" s="110"/>
      <c r="CJ61" s="110"/>
      <c r="CK61" s="110"/>
      <c r="CL61" s="110"/>
      <c r="CM61" s="110"/>
      <c r="CN61" s="110"/>
      <c r="CO61" s="110"/>
      <c r="CP61" s="110"/>
      <c r="CQ61" s="110"/>
      <c r="CR61" s="110"/>
      <c r="CS61" s="110"/>
      <c r="CT61" s="110"/>
      <c r="CU61" s="110"/>
      <c r="CV61" s="110"/>
      <c r="CW61" s="110"/>
      <c r="CX61" s="110"/>
    </row>
    <row r="62" spans="7:102" ht="14.25" customHeight="1" x14ac:dyDescent="0.25">
      <c r="AL62" s="110"/>
      <c r="AM62" s="110"/>
      <c r="AN62" s="110"/>
      <c r="AO62" s="110"/>
      <c r="AP62" s="110"/>
      <c r="AQ62" s="110"/>
      <c r="AR62" s="110"/>
      <c r="AS62" s="110"/>
      <c r="AT62" s="110"/>
      <c r="AU62" s="110"/>
      <c r="AV62" s="110"/>
      <c r="AW62" s="110"/>
      <c r="AX62" s="110"/>
      <c r="AY62" s="110"/>
      <c r="AZ62" s="110"/>
      <c r="BA62" s="110"/>
      <c r="BB62" s="110"/>
      <c r="BC62" s="110"/>
      <c r="BD62" s="110"/>
      <c r="BE62" s="110"/>
      <c r="BF62" s="110"/>
      <c r="BG62" s="110"/>
      <c r="BH62" s="110"/>
      <c r="BI62" s="110"/>
      <c r="BJ62" s="110"/>
      <c r="BK62" s="110"/>
      <c r="BL62" s="110"/>
      <c r="BM62" s="110"/>
      <c r="BN62" s="110"/>
      <c r="BO62" s="110"/>
      <c r="BP62" s="110"/>
      <c r="BQ62" s="110"/>
      <c r="BR62" s="110"/>
      <c r="BS62" s="110"/>
      <c r="BT62" s="110"/>
      <c r="BU62" s="110"/>
      <c r="BV62" s="110"/>
      <c r="BW62" s="110"/>
      <c r="BX62" s="110"/>
      <c r="BY62" s="110"/>
      <c r="BZ62" s="110"/>
      <c r="CA62" s="110"/>
      <c r="CB62" s="110"/>
      <c r="CC62" s="110"/>
      <c r="CD62" s="110"/>
      <c r="CE62" s="110"/>
      <c r="CF62" s="110"/>
      <c r="CG62" s="110"/>
      <c r="CH62" s="110"/>
      <c r="CI62" s="110"/>
      <c r="CJ62" s="110"/>
      <c r="CK62" s="110"/>
      <c r="CL62" s="110"/>
      <c r="CM62" s="110"/>
      <c r="CN62" s="110"/>
      <c r="CO62" s="110"/>
      <c r="CP62" s="110"/>
      <c r="CQ62" s="110"/>
      <c r="CR62" s="110"/>
      <c r="CS62" s="110"/>
      <c r="CT62" s="110"/>
      <c r="CU62" s="110"/>
      <c r="CV62" s="110"/>
      <c r="CW62" s="110"/>
      <c r="CX62" s="110"/>
    </row>
    <row r="63" spans="7:102" ht="14.25" customHeight="1" x14ac:dyDescent="0.25">
      <c r="AL63" s="110"/>
      <c r="AM63" s="110"/>
      <c r="AN63" s="110"/>
      <c r="AO63" s="110"/>
      <c r="AP63" s="110"/>
      <c r="AQ63" s="110"/>
      <c r="AR63" s="110"/>
      <c r="AS63" s="110"/>
      <c r="AT63" s="110"/>
      <c r="AU63" s="110"/>
      <c r="AV63" s="110"/>
      <c r="AW63" s="110"/>
      <c r="AX63" s="110"/>
      <c r="AY63" s="110"/>
      <c r="AZ63" s="110"/>
      <c r="BA63" s="110"/>
      <c r="BB63" s="110"/>
      <c r="BC63" s="110"/>
      <c r="BD63" s="110"/>
      <c r="BE63" s="110"/>
      <c r="BF63" s="110"/>
      <c r="BG63" s="110"/>
      <c r="BH63" s="110"/>
      <c r="BI63" s="110"/>
      <c r="BJ63" s="110"/>
      <c r="BK63" s="110"/>
      <c r="BL63" s="110"/>
      <c r="BM63" s="110"/>
      <c r="BN63" s="110"/>
      <c r="BO63" s="110"/>
      <c r="BP63" s="110"/>
      <c r="BQ63" s="110"/>
      <c r="BR63" s="110"/>
      <c r="BS63" s="110"/>
      <c r="BT63" s="110"/>
      <c r="BU63" s="110"/>
      <c r="BV63" s="110"/>
      <c r="BW63" s="110"/>
      <c r="BX63" s="110"/>
      <c r="BY63" s="110"/>
      <c r="BZ63" s="110"/>
      <c r="CA63" s="110"/>
      <c r="CB63" s="110"/>
      <c r="CC63" s="110"/>
      <c r="CD63" s="110"/>
      <c r="CE63" s="110"/>
      <c r="CF63" s="110"/>
      <c r="CG63" s="110"/>
      <c r="CH63" s="110"/>
      <c r="CI63" s="110"/>
      <c r="CJ63" s="110"/>
      <c r="CK63" s="110"/>
      <c r="CL63" s="110"/>
      <c r="CM63" s="110"/>
      <c r="CN63" s="110"/>
      <c r="CO63" s="110"/>
      <c r="CP63" s="110"/>
      <c r="CQ63" s="110"/>
      <c r="CR63" s="110"/>
      <c r="CS63" s="110"/>
      <c r="CT63" s="110"/>
      <c r="CU63" s="110"/>
      <c r="CV63" s="110"/>
      <c r="CW63" s="110"/>
      <c r="CX63" s="110"/>
    </row>
    <row r="64" spans="7:102" ht="14.25" customHeight="1" x14ac:dyDescent="0.25">
      <c r="AL64" s="110"/>
      <c r="AM64" s="110"/>
      <c r="AN64" s="110"/>
      <c r="AO64" s="110"/>
      <c r="AP64" s="110"/>
      <c r="AQ64" s="110"/>
      <c r="AR64" s="110"/>
      <c r="AS64" s="110"/>
      <c r="AT64" s="110"/>
      <c r="AU64" s="110"/>
      <c r="AV64" s="110"/>
      <c r="AW64" s="110"/>
      <c r="AX64" s="110"/>
      <c r="AY64" s="110"/>
      <c r="AZ64" s="110"/>
      <c r="BA64" s="110"/>
      <c r="BB64" s="110"/>
      <c r="BC64" s="110"/>
      <c r="BD64" s="110"/>
      <c r="BE64" s="110"/>
      <c r="BF64" s="110"/>
      <c r="BG64" s="110"/>
      <c r="BH64" s="110"/>
      <c r="BI64" s="110"/>
      <c r="BJ64" s="110"/>
      <c r="BK64" s="110"/>
      <c r="BL64" s="110"/>
      <c r="BM64" s="110"/>
      <c r="BN64" s="110"/>
      <c r="BO64" s="110"/>
      <c r="BP64" s="110"/>
      <c r="BQ64" s="110"/>
      <c r="BR64" s="110"/>
      <c r="BS64" s="110"/>
      <c r="BT64" s="110"/>
      <c r="BU64" s="110"/>
      <c r="BV64" s="110"/>
      <c r="BW64" s="110"/>
      <c r="BX64" s="110"/>
      <c r="BY64" s="110"/>
      <c r="BZ64" s="110"/>
      <c r="CA64" s="110"/>
      <c r="CB64" s="110"/>
      <c r="CC64" s="110"/>
      <c r="CD64" s="110"/>
      <c r="CE64" s="110"/>
      <c r="CF64" s="110"/>
      <c r="CG64" s="110"/>
      <c r="CH64" s="110"/>
      <c r="CI64" s="110"/>
      <c r="CJ64" s="110"/>
      <c r="CK64" s="110"/>
      <c r="CL64" s="110"/>
      <c r="CM64" s="110"/>
      <c r="CN64" s="110"/>
      <c r="CO64" s="110"/>
      <c r="CP64" s="110"/>
      <c r="CQ64" s="110"/>
      <c r="CR64" s="110"/>
      <c r="CS64" s="110"/>
      <c r="CT64" s="110"/>
      <c r="CU64" s="110"/>
      <c r="CV64" s="110"/>
      <c r="CW64" s="110"/>
      <c r="CX64" s="110"/>
    </row>
    <row r="65" spans="7:102" ht="14.25" customHeight="1" x14ac:dyDescent="0.25">
      <c r="G65" s="958" t="s">
        <v>1507</v>
      </c>
      <c r="H65" s="764"/>
      <c r="I65" s="764"/>
      <c r="J65" s="764"/>
      <c r="K65" s="764"/>
      <c r="L65" s="764"/>
      <c r="M65" s="764"/>
      <c r="N65" s="764"/>
      <c r="O65" s="764"/>
      <c r="P65" s="764"/>
      <c r="Q65" s="764"/>
      <c r="R65" s="764"/>
      <c r="S65" s="764"/>
      <c r="T65" s="764"/>
      <c r="U65" s="965" t="s">
        <v>1508</v>
      </c>
      <c r="V65" s="764"/>
      <c r="W65" s="764"/>
      <c r="X65" s="764"/>
      <c r="Y65" s="764"/>
      <c r="Z65" s="764"/>
      <c r="AA65" s="764"/>
      <c r="AB65" s="764"/>
      <c r="AC65" s="764"/>
      <c r="AD65" s="764"/>
      <c r="AE65" s="764"/>
      <c r="AF65" s="764"/>
      <c r="AG65" s="764"/>
      <c r="AH65" s="765"/>
      <c r="AL65" s="110"/>
      <c r="AM65" s="110"/>
      <c r="AN65" s="110"/>
      <c r="AO65" s="110"/>
      <c r="AP65" s="110"/>
      <c r="AQ65" s="110"/>
      <c r="AR65" s="110"/>
      <c r="AS65" s="110"/>
      <c r="AT65" s="110"/>
      <c r="AU65" s="110"/>
      <c r="AV65" s="110"/>
      <c r="AW65" s="110"/>
      <c r="AX65" s="110"/>
      <c r="AY65" s="110"/>
      <c r="AZ65" s="110"/>
      <c r="BA65" s="110"/>
      <c r="BB65" s="110"/>
      <c r="BC65" s="110"/>
      <c r="BD65" s="110"/>
      <c r="BE65" s="110"/>
      <c r="BF65" s="110"/>
      <c r="BG65" s="110"/>
      <c r="BH65" s="110"/>
      <c r="BI65" s="110"/>
      <c r="BJ65" s="110"/>
      <c r="BK65" s="110"/>
      <c r="BL65" s="110"/>
      <c r="BM65" s="110"/>
      <c r="BN65" s="110"/>
      <c r="BO65" s="110"/>
      <c r="BP65" s="110"/>
      <c r="BQ65" s="110"/>
      <c r="BR65" s="110"/>
      <c r="BS65" s="110"/>
      <c r="BT65" s="110"/>
      <c r="BU65" s="110"/>
      <c r="BV65" s="110"/>
      <c r="BW65" s="110"/>
      <c r="BX65" s="110"/>
      <c r="BY65" s="110"/>
      <c r="BZ65" s="110"/>
      <c r="CA65" s="110"/>
      <c r="CB65" s="110"/>
      <c r="CC65" s="110"/>
      <c r="CD65" s="110"/>
      <c r="CE65" s="110"/>
      <c r="CF65" s="110"/>
      <c r="CG65" s="110"/>
      <c r="CH65" s="110"/>
      <c r="CI65" s="110"/>
      <c r="CJ65" s="110"/>
      <c r="CK65" s="110"/>
      <c r="CL65" s="110"/>
      <c r="CM65" s="110"/>
      <c r="CN65" s="110"/>
      <c r="CO65" s="110"/>
      <c r="CP65" s="110"/>
      <c r="CQ65" s="110"/>
      <c r="CR65" s="110"/>
      <c r="CS65" s="110"/>
      <c r="CT65" s="110"/>
      <c r="CU65" s="110"/>
      <c r="CV65" s="110"/>
      <c r="CW65" s="110"/>
      <c r="CX65" s="110"/>
    </row>
    <row r="66" spans="7:102" ht="14.25" customHeight="1" x14ac:dyDescent="0.25">
      <c r="G66" s="956" t="s">
        <v>796</v>
      </c>
      <c r="H66" s="794"/>
      <c r="I66" s="794"/>
      <c r="J66" s="794"/>
      <c r="K66" s="794"/>
      <c r="L66" s="794"/>
      <c r="M66" s="958" t="s">
        <v>1511</v>
      </c>
      <c r="N66" s="764"/>
      <c r="O66" s="764"/>
      <c r="P66" s="764"/>
      <c r="Q66" s="965" t="s">
        <v>1510</v>
      </c>
      <c r="R66" s="764"/>
      <c r="S66" s="764"/>
      <c r="T66" s="765"/>
      <c r="U66" s="957" t="s">
        <v>796</v>
      </c>
      <c r="V66" s="794"/>
      <c r="W66" s="794"/>
      <c r="X66" s="794"/>
      <c r="Y66" s="794"/>
      <c r="Z66" s="794"/>
      <c r="AA66" s="965" t="s">
        <v>1511</v>
      </c>
      <c r="AB66" s="764"/>
      <c r="AC66" s="764"/>
      <c r="AD66" s="765"/>
      <c r="AE66" s="965" t="s">
        <v>1510</v>
      </c>
      <c r="AF66" s="764"/>
      <c r="AG66" s="764"/>
      <c r="AH66" s="765"/>
      <c r="AL66" s="110"/>
      <c r="AM66" s="110"/>
      <c r="AN66" s="110"/>
      <c r="AO66" s="110"/>
      <c r="AP66" s="110"/>
      <c r="AQ66" s="110"/>
      <c r="AR66" s="110"/>
      <c r="AS66" s="110"/>
      <c r="AT66" s="110"/>
      <c r="AU66" s="110"/>
      <c r="AV66" s="110"/>
      <c r="AW66" s="110"/>
      <c r="AX66" s="110"/>
      <c r="AY66" s="110"/>
      <c r="AZ66" s="110"/>
      <c r="BA66" s="110"/>
      <c r="BB66" s="110"/>
      <c r="BC66" s="110"/>
      <c r="BD66" s="110"/>
      <c r="BE66" s="110"/>
      <c r="BF66" s="110"/>
      <c r="BG66" s="110"/>
      <c r="BH66" s="110"/>
      <c r="BI66" s="110"/>
      <c r="BJ66" s="110"/>
      <c r="BK66" s="110"/>
      <c r="BL66" s="110"/>
      <c r="BM66" s="110"/>
      <c r="BN66" s="110"/>
      <c r="BO66" s="110"/>
      <c r="BP66" s="110"/>
      <c r="BQ66" s="110"/>
      <c r="BR66" s="110"/>
      <c r="BS66" s="110"/>
      <c r="BT66" s="110"/>
      <c r="BU66" s="110"/>
      <c r="BV66" s="110"/>
      <c r="BW66" s="110"/>
      <c r="BX66" s="110"/>
      <c r="BY66" s="110"/>
      <c r="BZ66" s="110"/>
      <c r="CA66" s="110"/>
      <c r="CB66" s="110"/>
      <c r="CC66" s="110"/>
      <c r="CD66" s="110"/>
      <c r="CE66" s="110"/>
      <c r="CF66" s="110"/>
      <c r="CG66" s="110"/>
      <c r="CH66" s="110"/>
      <c r="CI66" s="110"/>
      <c r="CJ66" s="110"/>
      <c r="CK66" s="110"/>
      <c r="CL66" s="110"/>
      <c r="CM66" s="110"/>
      <c r="CN66" s="110"/>
      <c r="CO66" s="110"/>
      <c r="CP66" s="110"/>
      <c r="CQ66" s="110"/>
      <c r="CR66" s="110"/>
      <c r="CS66" s="110"/>
      <c r="CT66" s="110"/>
      <c r="CU66" s="110"/>
      <c r="CV66" s="110"/>
      <c r="CW66" s="110"/>
      <c r="CX66" s="110"/>
    </row>
    <row r="67" spans="7:102" ht="14.25" customHeight="1" x14ac:dyDescent="0.25">
      <c r="G67" s="184"/>
      <c r="M67" s="184"/>
      <c r="Q67" s="184"/>
      <c r="T67" s="186"/>
      <c r="AA67" s="184"/>
      <c r="AD67" s="186"/>
      <c r="AE67" s="184"/>
      <c r="AH67" s="186"/>
      <c r="AL67" s="110"/>
      <c r="AM67" s="110"/>
      <c r="AN67" s="110"/>
      <c r="AO67" s="110"/>
      <c r="AP67" s="110"/>
      <c r="AQ67" s="110"/>
      <c r="AR67" s="110"/>
      <c r="AS67" s="110"/>
      <c r="AT67" s="110"/>
      <c r="AU67" s="110"/>
      <c r="AV67" s="110"/>
      <c r="AW67" s="110"/>
      <c r="AX67" s="110"/>
      <c r="AY67" s="110"/>
      <c r="AZ67" s="110"/>
      <c r="BA67" s="110"/>
      <c r="BB67" s="110"/>
      <c r="BC67" s="110"/>
      <c r="BD67" s="110"/>
      <c r="BE67" s="110"/>
      <c r="BF67" s="110"/>
      <c r="BG67" s="110"/>
      <c r="BH67" s="110"/>
      <c r="BI67" s="110"/>
      <c r="BJ67" s="110"/>
      <c r="BK67" s="110"/>
      <c r="BL67" s="110"/>
      <c r="BM67" s="110"/>
      <c r="BN67" s="110"/>
      <c r="BO67" s="110"/>
      <c r="BP67" s="110"/>
      <c r="BQ67" s="110"/>
      <c r="BR67" s="110"/>
      <c r="BS67" s="110"/>
      <c r="BT67" s="110"/>
      <c r="BU67" s="110"/>
      <c r="BV67" s="110"/>
      <c r="BW67" s="110"/>
      <c r="BX67" s="110"/>
      <c r="BY67" s="110"/>
      <c r="BZ67" s="110"/>
      <c r="CA67" s="110"/>
      <c r="CB67" s="110"/>
      <c r="CC67" s="110"/>
      <c r="CD67" s="110"/>
      <c r="CE67" s="110"/>
      <c r="CF67" s="110"/>
      <c r="CG67" s="110"/>
      <c r="CH67" s="110"/>
      <c r="CI67" s="110"/>
      <c r="CJ67" s="110"/>
      <c r="CK67" s="110"/>
      <c r="CL67" s="110"/>
      <c r="CM67" s="110"/>
      <c r="CN67" s="110"/>
      <c r="CO67" s="110"/>
      <c r="CP67" s="110"/>
      <c r="CQ67" s="110"/>
      <c r="CR67" s="110"/>
      <c r="CS67" s="110"/>
      <c r="CT67" s="110"/>
      <c r="CU67" s="110"/>
      <c r="CV67" s="110"/>
      <c r="CW67" s="110"/>
      <c r="CX67" s="110"/>
    </row>
    <row r="68" spans="7:102" ht="14.25" customHeight="1" x14ac:dyDescent="0.25">
      <c r="G68" s="294" t="s">
        <v>1681</v>
      </c>
      <c r="H68" s="295"/>
      <c r="I68" s="295"/>
      <c r="J68" s="295"/>
      <c r="K68" s="295"/>
      <c r="L68" s="295"/>
      <c r="M68" s="294"/>
      <c r="N68" s="295"/>
      <c r="O68" s="295"/>
      <c r="P68" s="295"/>
      <c r="Q68" s="294"/>
      <c r="R68" s="295"/>
      <c r="S68" s="295"/>
      <c r="T68" s="296"/>
      <c r="U68" s="294" t="s">
        <v>1681</v>
      </c>
      <c r="V68" s="295"/>
      <c r="W68" s="295"/>
      <c r="X68" s="295"/>
      <c r="Y68" s="295"/>
      <c r="Z68" s="295"/>
      <c r="AA68" s="294"/>
      <c r="AB68" s="295"/>
      <c r="AC68" s="295"/>
      <c r="AD68" s="296"/>
      <c r="AE68" s="294"/>
      <c r="AF68" s="295"/>
      <c r="AG68" s="295"/>
      <c r="AH68" s="296"/>
      <c r="AL68" s="110"/>
      <c r="AM68" s="110"/>
      <c r="AN68" s="110"/>
      <c r="AO68" s="110"/>
      <c r="AP68" s="110"/>
      <c r="AQ68" s="110"/>
      <c r="AR68" s="110"/>
      <c r="AS68" s="110"/>
      <c r="AT68" s="110"/>
      <c r="AU68" s="110"/>
      <c r="AV68" s="110"/>
      <c r="AW68" s="110"/>
      <c r="AX68" s="110"/>
      <c r="AY68" s="110"/>
      <c r="AZ68" s="110"/>
      <c r="BA68" s="110"/>
      <c r="BB68" s="110"/>
      <c r="BC68" s="110"/>
      <c r="BD68" s="110"/>
      <c r="BE68" s="110"/>
      <c r="BF68" s="110"/>
      <c r="BG68" s="110"/>
      <c r="BH68" s="110"/>
      <c r="BI68" s="110"/>
      <c r="BJ68" s="110"/>
      <c r="BK68" s="110"/>
      <c r="BL68" s="110"/>
      <c r="BM68" s="110"/>
      <c r="BN68" s="110"/>
      <c r="BO68" s="110"/>
      <c r="BP68" s="110"/>
      <c r="BQ68" s="110"/>
      <c r="BR68" s="110"/>
      <c r="BS68" s="110"/>
      <c r="BT68" s="110"/>
      <c r="BU68" s="110"/>
      <c r="BV68" s="110"/>
      <c r="BW68" s="110"/>
      <c r="BX68" s="110"/>
      <c r="BY68" s="110"/>
      <c r="BZ68" s="110"/>
      <c r="CA68" s="110"/>
      <c r="CB68" s="110"/>
      <c r="CC68" s="110"/>
      <c r="CD68" s="110"/>
      <c r="CE68" s="110"/>
      <c r="CF68" s="110"/>
      <c r="CG68" s="110"/>
      <c r="CH68" s="110"/>
      <c r="CI68" s="110"/>
      <c r="CJ68" s="110"/>
      <c r="CK68" s="110"/>
      <c r="CL68" s="110"/>
      <c r="CM68" s="110"/>
      <c r="CN68" s="110"/>
      <c r="CO68" s="110"/>
      <c r="CP68" s="110"/>
      <c r="CQ68" s="110"/>
      <c r="CR68" s="110"/>
      <c r="CS68" s="110"/>
      <c r="CT68" s="110"/>
      <c r="CU68" s="110"/>
      <c r="CV68" s="110"/>
      <c r="CW68" s="110"/>
      <c r="CX68" s="110"/>
    </row>
    <row r="69" spans="7:102" ht="14.25" customHeight="1" x14ac:dyDescent="0.25">
      <c r="G69" s="294" t="s">
        <v>1681</v>
      </c>
      <c r="H69" s="295"/>
      <c r="I69" s="295"/>
      <c r="J69" s="295"/>
      <c r="K69" s="295"/>
      <c r="L69" s="295"/>
      <c r="M69" s="294"/>
      <c r="N69" s="295"/>
      <c r="O69" s="295"/>
      <c r="P69" s="295"/>
      <c r="Q69" s="294"/>
      <c r="R69" s="295"/>
      <c r="S69" s="295"/>
      <c r="T69" s="296"/>
      <c r="U69" s="294"/>
      <c r="V69" s="295"/>
      <c r="W69" s="295"/>
      <c r="X69" s="295"/>
      <c r="Y69" s="295"/>
      <c r="Z69" s="295"/>
      <c r="AA69" s="294"/>
      <c r="AB69" s="295"/>
      <c r="AC69" s="295"/>
      <c r="AD69" s="296"/>
      <c r="AE69" s="294"/>
      <c r="AF69" s="295"/>
      <c r="AG69" s="295"/>
      <c r="AH69" s="296"/>
      <c r="AL69" s="110"/>
      <c r="AM69" s="110"/>
      <c r="AN69" s="110"/>
      <c r="AO69" s="110"/>
      <c r="AP69" s="110"/>
      <c r="AQ69" s="110"/>
      <c r="AR69" s="110"/>
      <c r="AS69" s="110"/>
      <c r="AT69" s="110"/>
      <c r="AU69" s="110"/>
      <c r="AV69" s="110"/>
      <c r="AW69" s="110"/>
      <c r="AX69" s="110"/>
      <c r="AY69" s="110"/>
      <c r="AZ69" s="110"/>
      <c r="BA69" s="110"/>
      <c r="BB69" s="110"/>
      <c r="BC69" s="110"/>
      <c r="BD69" s="110"/>
      <c r="BE69" s="110"/>
      <c r="BF69" s="110"/>
      <c r="BG69" s="110"/>
      <c r="BH69" s="110"/>
      <c r="BI69" s="110"/>
      <c r="BJ69" s="110"/>
      <c r="BK69" s="110"/>
      <c r="BL69" s="110"/>
      <c r="BM69" s="110"/>
      <c r="BN69" s="110"/>
      <c r="BO69" s="110"/>
      <c r="BP69" s="110"/>
      <c r="BQ69" s="110"/>
      <c r="BR69" s="110"/>
      <c r="BS69" s="110"/>
      <c r="BT69" s="110"/>
      <c r="BU69" s="110"/>
      <c r="BV69" s="110"/>
      <c r="BW69" s="110"/>
      <c r="BX69" s="110"/>
      <c r="BY69" s="110"/>
      <c r="BZ69" s="110"/>
      <c r="CA69" s="110"/>
      <c r="CB69" s="110"/>
      <c r="CC69" s="110"/>
      <c r="CD69" s="110"/>
      <c r="CE69" s="110"/>
      <c r="CF69" s="110"/>
      <c r="CG69" s="110"/>
      <c r="CH69" s="110"/>
      <c r="CI69" s="110"/>
      <c r="CJ69" s="110"/>
      <c r="CK69" s="110"/>
      <c r="CL69" s="110"/>
      <c r="CM69" s="110"/>
      <c r="CN69" s="110"/>
      <c r="CO69" s="110"/>
      <c r="CP69" s="110"/>
      <c r="CQ69" s="110"/>
      <c r="CR69" s="110"/>
      <c r="CS69" s="110"/>
      <c r="CT69" s="110"/>
      <c r="CU69" s="110"/>
      <c r="CV69" s="110"/>
      <c r="CW69" s="110"/>
      <c r="CX69" s="110"/>
    </row>
    <row r="70" spans="7:102" ht="14.25" customHeight="1" x14ac:dyDescent="0.25">
      <c r="G70" s="294" t="s">
        <v>1681</v>
      </c>
      <c r="H70" s="295"/>
      <c r="I70" s="295"/>
      <c r="J70" s="295"/>
      <c r="K70" s="295"/>
      <c r="L70" s="295"/>
      <c r="M70" s="294"/>
      <c r="N70" s="295"/>
      <c r="O70" s="295"/>
      <c r="P70" s="295"/>
      <c r="Q70" s="294"/>
      <c r="R70" s="295"/>
      <c r="S70" s="295"/>
      <c r="T70" s="296"/>
      <c r="U70" s="294"/>
      <c r="V70" s="295"/>
      <c r="W70" s="295"/>
      <c r="X70" s="295"/>
      <c r="Y70" s="295"/>
      <c r="Z70" s="295"/>
      <c r="AA70" s="294"/>
      <c r="AB70" s="295"/>
      <c r="AC70" s="295"/>
      <c r="AD70" s="296"/>
      <c r="AE70" s="294"/>
      <c r="AF70" s="295"/>
      <c r="AG70" s="295"/>
      <c r="AH70" s="296"/>
      <c r="AL70" s="110"/>
      <c r="AM70" s="110"/>
      <c r="AN70" s="110"/>
      <c r="AO70" s="110"/>
      <c r="AP70" s="110"/>
      <c r="AQ70" s="110"/>
      <c r="AR70" s="110"/>
      <c r="AS70" s="110"/>
      <c r="AT70" s="110"/>
      <c r="AU70" s="110"/>
      <c r="AV70" s="110"/>
      <c r="AW70" s="110"/>
      <c r="AX70" s="110"/>
      <c r="AY70" s="110"/>
      <c r="AZ70" s="110"/>
      <c r="BA70" s="110"/>
      <c r="BB70" s="110"/>
      <c r="BC70" s="110"/>
      <c r="BD70" s="110"/>
      <c r="BE70" s="110"/>
      <c r="BF70" s="110"/>
      <c r="BG70" s="110"/>
      <c r="BH70" s="110"/>
      <c r="BI70" s="110"/>
      <c r="BJ70" s="110"/>
      <c r="BK70" s="110"/>
      <c r="BL70" s="110"/>
      <c r="BM70" s="110"/>
      <c r="BN70" s="110"/>
      <c r="BO70" s="110"/>
      <c r="BP70" s="110"/>
      <c r="BQ70" s="110"/>
      <c r="BR70" s="110"/>
      <c r="BS70" s="110"/>
      <c r="BT70" s="110"/>
      <c r="BU70" s="110"/>
      <c r="BV70" s="110"/>
      <c r="BW70" s="110"/>
      <c r="BX70" s="110"/>
      <c r="BY70" s="110"/>
      <c r="BZ70" s="110"/>
      <c r="CA70" s="110"/>
      <c r="CB70" s="110"/>
      <c r="CC70" s="110"/>
      <c r="CD70" s="110"/>
      <c r="CE70" s="110"/>
      <c r="CF70" s="110"/>
      <c r="CG70" s="110"/>
      <c r="CH70" s="110"/>
      <c r="CI70" s="110"/>
      <c r="CJ70" s="110"/>
      <c r="CK70" s="110"/>
      <c r="CL70" s="110"/>
      <c r="CM70" s="110"/>
      <c r="CN70" s="110"/>
      <c r="CO70" s="110"/>
      <c r="CP70" s="110"/>
      <c r="CQ70" s="110"/>
      <c r="CR70" s="110"/>
      <c r="CS70" s="110"/>
      <c r="CT70" s="110"/>
      <c r="CU70" s="110"/>
      <c r="CV70" s="110"/>
      <c r="CW70" s="110"/>
      <c r="CX70" s="110"/>
    </row>
    <row r="71" spans="7:102" ht="14.25" customHeight="1" x14ac:dyDescent="0.25">
      <c r="G71" s="294" t="s">
        <v>1681</v>
      </c>
      <c r="H71" s="295"/>
      <c r="I71" s="295"/>
      <c r="J71" s="295"/>
      <c r="K71" s="295"/>
      <c r="L71" s="295"/>
      <c r="M71" s="294"/>
      <c r="N71" s="295"/>
      <c r="O71" s="295"/>
      <c r="P71" s="295"/>
      <c r="Q71" s="294"/>
      <c r="R71" s="295"/>
      <c r="S71" s="295"/>
      <c r="T71" s="296"/>
      <c r="U71" s="294"/>
      <c r="V71" s="295"/>
      <c r="W71" s="295"/>
      <c r="X71" s="295"/>
      <c r="Y71" s="295"/>
      <c r="Z71" s="295"/>
      <c r="AA71" s="294"/>
      <c r="AB71" s="295"/>
      <c r="AC71" s="295"/>
      <c r="AD71" s="296"/>
      <c r="AE71" s="294"/>
      <c r="AF71" s="295"/>
      <c r="AG71" s="295"/>
      <c r="AH71" s="296"/>
      <c r="AI71" s="110"/>
      <c r="AJ71" s="110"/>
      <c r="AK71" s="110"/>
      <c r="AL71" s="110"/>
      <c r="AM71" s="110"/>
      <c r="AN71" s="110"/>
      <c r="AO71" s="110"/>
      <c r="AP71" s="110"/>
      <c r="AQ71" s="110"/>
      <c r="AR71" s="110"/>
      <c r="AS71" s="110"/>
      <c r="AT71" s="110"/>
      <c r="AU71" s="110"/>
      <c r="AV71" s="110"/>
      <c r="AW71" s="110"/>
      <c r="AX71" s="110"/>
      <c r="AY71" s="110"/>
      <c r="AZ71" s="110"/>
      <c r="BA71" s="110"/>
      <c r="BB71" s="110"/>
      <c r="BC71" s="110"/>
      <c r="BD71" s="110"/>
      <c r="BE71" s="110"/>
      <c r="BF71" s="110"/>
      <c r="BG71" s="110"/>
      <c r="BH71" s="110"/>
      <c r="BI71" s="110"/>
      <c r="BJ71" s="110"/>
      <c r="BK71" s="110"/>
      <c r="BL71" s="110"/>
      <c r="BM71" s="110"/>
      <c r="BN71" s="110"/>
      <c r="BO71" s="110"/>
      <c r="BP71" s="110"/>
      <c r="BQ71" s="110"/>
      <c r="BR71" s="110"/>
      <c r="BS71" s="110"/>
      <c r="BT71" s="110"/>
      <c r="BU71" s="110"/>
      <c r="BV71" s="110"/>
      <c r="BW71" s="110"/>
      <c r="BX71" s="110"/>
      <c r="BY71" s="110"/>
      <c r="BZ71" s="110"/>
      <c r="CA71" s="110"/>
      <c r="CB71" s="110"/>
      <c r="CC71" s="110"/>
      <c r="CD71" s="110"/>
      <c r="CE71" s="110"/>
      <c r="CF71" s="110"/>
      <c r="CG71" s="110"/>
      <c r="CH71" s="110"/>
      <c r="CI71" s="110"/>
      <c r="CJ71" s="110"/>
      <c r="CK71" s="110"/>
      <c r="CL71" s="110"/>
      <c r="CM71" s="110"/>
      <c r="CN71" s="110"/>
      <c r="CO71" s="110"/>
      <c r="CP71" s="110"/>
      <c r="CQ71" s="110"/>
      <c r="CR71" s="110"/>
      <c r="CS71" s="110"/>
      <c r="CT71" s="110"/>
      <c r="CU71" s="110"/>
      <c r="CV71" s="110"/>
      <c r="CW71" s="110"/>
      <c r="CX71" s="110"/>
    </row>
    <row r="72" spans="7:102" ht="14.25" customHeight="1" x14ac:dyDescent="0.25">
      <c r="G72" s="294" t="s">
        <v>1681</v>
      </c>
      <c r="H72" s="295"/>
      <c r="I72" s="295"/>
      <c r="J72" s="295"/>
      <c r="K72" s="295"/>
      <c r="L72" s="295"/>
      <c r="M72" s="294"/>
      <c r="N72" s="295"/>
      <c r="O72" s="295"/>
      <c r="P72" s="295"/>
      <c r="Q72" s="294"/>
      <c r="R72" s="295"/>
      <c r="S72" s="295"/>
      <c r="T72" s="296"/>
      <c r="U72" s="294"/>
      <c r="V72" s="295"/>
      <c r="W72" s="295"/>
      <c r="X72" s="295"/>
      <c r="Y72" s="295"/>
      <c r="Z72" s="295"/>
      <c r="AA72" s="294"/>
      <c r="AB72" s="295"/>
      <c r="AC72" s="295"/>
      <c r="AD72" s="296"/>
      <c r="AE72" s="294"/>
      <c r="AF72" s="295"/>
      <c r="AG72" s="295"/>
      <c r="AH72" s="296"/>
      <c r="AI72" s="110"/>
      <c r="AJ72" s="110"/>
      <c r="AK72" s="110"/>
      <c r="AL72" s="110"/>
      <c r="AM72" s="110"/>
      <c r="AN72" s="110"/>
      <c r="AO72" s="110"/>
      <c r="AP72" s="110"/>
      <c r="AQ72" s="110"/>
      <c r="AR72" s="110"/>
      <c r="AS72" s="110"/>
      <c r="AT72" s="110"/>
      <c r="AU72" s="110"/>
      <c r="AV72" s="110"/>
      <c r="AW72" s="110"/>
      <c r="AX72" s="110"/>
      <c r="AY72" s="110"/>
      <c r="AZ72" s="110"/>
      <c r="BA72" s="110"/>
      <c r="BB72" s="110"/>
      <c r="BC72" s="110"/>
      <c r="BD72" s="110"/>
      <c r="BE72" s="110"/>
      <c r="BF72" s="110"/>
      <c r="BG72" s="110"/>
      <c r="BH72" s="110"/>
      <c r="BI72" s="110"/>
      <c r="BJ72" s="110"/>
      <c r="BK72" s="110"/>
      <c r="BL72" s="110"/>
      <c r="BM72" s="110"/>
      <c r="BN72" s="110"/>
      <c r="BO72" s="110"/>
      <c r="BP72" s="110"/>
      <c r="BQ72" s="110"/>
      <c r="BR72" s="110"/>
      <c r="BS72" s="110"/>
      <c r="BT72" s="110"/>
      <c r="BU72" s="110"/>
      <c r="BV72" s="110"/>
      <c r="BW72" s="110"/>
      <c r="BX72" s="110"/>
      <c r="BY72" s="110"/>
      <c r="BZ72" s="110"/>
      <c r="CA72" s="110"/>
      <c r="CB72" s="110"/>
      <c r="CC72" s="110"/>
      <c r="CD72" s="110"/>
      <c r="CE72" s="110"/>
      <c r="CF72" s="110"/>
      <c r="CG72" s="110"/>
      <c r="CH72" s="110"/>
      <c r="CI72" s="110"/>
      <c r="CJ72" s="110"/>
      <c r="CK72" s="110"/>
      <c r="CL72" s="110"/>
      <c r="CM72" s="110"/>
      <c r="CN72" s="110"/>
      <c r="CO72" s="110"/>
      <c r="CP72" s="110"/>
      <c r="CQ72" s="110"/>
      <c r="CR72" s="110"/>
      <c r="CS72" s="110"/>
      <c r="CT72" s="110"/>
      <c r="CU72" s="110"/>
      <c r="CV72" s="110"/>
      <c r="CW72" s="110"/>
      <c r="CX72" s="110"/>
    </row>
    <row r="73" spans="7:102" ht="14.25" customHeight="1" x14ac:dyDescent="0.25">
      <c r="G73" s="294" t="s">
        <v>1681</v>
      </c>
      <c r="H73" s="295"/>
      <c r="I73" s="295"/>
      <c r="J73" s="295"/>
      <c r="K73" s="295"/>
      <c r="L73" s="295"/>
      <c r="M73" s="294"/>
      <c r="N73" s="295"/>
      <c r="O73" s="295"/>
      <c r="P73" s="295"/>
      <c r="Q73" s="294"/>
      <c r="R73" s="295"/>
      <c r="S73" s="295"/>
      <c r="T73" s="296"/>
      <c r="U73" s="294"/>
      <c r="V73" s="295"/>
      <c r="W73" s="295"/>
      <c r="X73" s="295"/>
      <c r="Y73" s="295"/>
      <c r="Z73" s="295"/>
      <c r="AA73" s="294"/>
      <c r="AB73" s="295"/>
      <c r="AC73" s="295"/>
      <c r="AD73" s="296"/>
      <c r="AE73" s="294"/>
      <c r="AF73" s="295"/>
      <c r="AG73" s="295"/>
      <c r="AH73" s="296"/>
      <c r="AI73" s="110"/>
      <c r="AJ73" s="110"/>
      <c r="AK73" s="110"/>
      <c r="AL73" s="110"/>
      <c r="AM73" s="110"/>
      <c r="AN73" s="110"/>
      <c r="AO73" s="110"/>
      <c r="AP73" s="110"/>
      <c r="AQ73" s="110"/>
      <c r="AR73" s="110"/>
      <c r="AS73" s="110"/>
      <c r="AT73" s="110"/>
      <c r="AU73" s="110"/>
      <c r="AV73" s="110"/>
      <c r="AW73" s="110"/>
      <c r="AX73" s="110"/>
      <c r="AY73" s="110"/>
      <c r="AZ73" s="110"/>
      <c r="BA73" s="110"/>
      <c r="BB73" s="110"/>
      <c r="BC73" s="110"/>
      <c r="BD73" s="110"/>
      <c r="BE73" s="110"/>
      <c r="BF73" s="110"/>
      <c r="BG73" s="110"/>
      <c r="BH73" s="110"/>
      <c r="BI73" s="110"/>
      <c r="BJ73" s="110"/>
      <c r="BK73" s="110"/>
      <c r="BL73" s="110"/>
      <c r="BM73" s="110"/>
      <c r="BN73" s="110"/>
      <c r="BO73" s="110"/>
      <c r="BP73" s="110"/>
      <c r="BQ73" s="110"/>
      <c r="BR73" s="110"/>
      <c r="BS73" s="110"/>
      <c r="BT73" s="110"/>
      <c r="BU73" s="110"/>
      <c r="BV73" s="110"/>
      <c r="BW73" s="110"/>
      <c r="BX73" s="110"/>
      <c r="BY73" s="110"/>
      <c r="BZ73" s="110"/>
      <c r="CA73" s="110"/>
      <c r="CB73" s="110"/>
      <c r="CC73" s="110"/>
      <c r="CD73" s="110"/>
      <c r="CE73" s="110"/>
      <c r="CF73" s="110"/>
      <c r="CG73" s="110"/>
      <c r="CH73" s="110"/>
      <c r="CI73" s="110"/>
      <c r="CJ73" s="110"/>
      <c r="CK73" s="110"/>
      <c r="CL73" s="110"/>
      <c r="CM73" s="110"/>
      <c r="CN73" s="110"/>
      <c r="CO73" s="110"/>
      <c r="CP73" s="110"/>
      <c r="CQ73" s="110"/>
      <c r="CR73" s="110"/>
      <c r="CS73" s="110"/>
      <c r="CT73" s="110"/>
      <c r="CU73" s="110"/>
      <c r="CV73" s="110"/>
      <c r="CW73" s="110"/>
      <c r="CX73" s="110"/>
    </row>
    <row r="74" spans="7:102" ht="14.25" customHeight="1" x14ac:dyDescent="0.25">
      <c r="G74" s="294" t="s">
        <v>1681</v>
      </c>
      <c r="H74" s="295"/>
      <c r="I74" s="295"/>
      <c r="J74" s="295"/>
      <c r="K74" s="295"/>
      <c r="L74" s="295"/>
      <c r="M74" s="294"/>
      <c r="N74" s="295"/>
      <c r="O74" s="295"/>
      <c r="P74" s="295"/>
      <c r="Q74" s="294"/>
      <c r="R74" s="295"/>
      <c r="S74" s="295"/>
      <c r="T74" s="296"/>
      <c r="U74" s="294"/>
      <c r="V74" s="295"/>
      <c r="W74" s="295"/>
      <c r="X74" s="295"/>
      <c r="Y74" s="295"/>
      <c r="Z74" s="295"/>
      <c r="AA74" s="294"/>
      <c r="AB74" s="295"/>
      <c r="AC74" s="295"/>
      <c r="AD74" s="296"/>
      <c r="AE74" s="294"/>
      <c r="AF74" s="295"/>
      <c r="AG74" s="295"/>
      <c r="AH74" s="296"/>
      <c r="AI74" s="110"/>
      <c r="AJ74" s="110"/>
      <c r="AK74" s="110"/>
      <c r="AL74" s="110"/>
      <c r="AM74" s="110"/>
      <c r="AN74" s="110"/>
      <c r="AO74" s="110"/>
      <c r="AP74" s="110"/>
      <c r="AQ74" s="110"/>
      <c r="AR74" s="110"/>
      <c r="AS74" s="110"/>
      <c r="AT74" s="110"/>
      <c r="AU74" s="110"/>
      <c r="AV74" s="110"/>
      <c r="AW74" s="110"/>
      <c r="AX74" s="110"/>
      <c r="AY74" s="110"/>
      <c r="AZ74" s="110"/>
      <c r="BA74" s="110"/>
      <c r="BB74" s="110"/>
      <c r="BC74" s="110"/>
      <c r="BD74" s="110"/>
      <c r="BE74" s="110"/>
      <c r="BF74" s="110"/>
      <c r="BG74" s="110"/>
      <c r="BH74" s="110"/>
      <c r="BI74" s="110"/>
      <c r="BJ74" s="110"/>
      <c r="BK74" s="110"/>
      <c r="BL74" s="110"/>
      <c r="BM74" s="110"/>
      <c r="BN74" s="110"/>
      <c r="BO74" s="110"/>
      <c r="BP74" s="110"/>
      <c r="BQ74" s="110"/>
      <c r="BR74" s="110"/>
      <c r="BS74" s="110"/>
      <c r="BT74" s="110"/>
      <c r="BU74" s="110"/>
      <c r="BV74" s="110"/>
      <c r="BW74" s="110"/>
      <c r="BX74" s="110"/>
      <c r="BY74" s="110"/>
      <c r="BZ74" s="110"/>
      <c r="CA74" s="110"/>
      <c r="CB74" s="110"/>
      <c r="CC74" s="110"/>
      <c r="CD74" s="110"/>
      <c r="CE74" s="110"/>
      <c r="CF74" s="110"/>
      <c r="CG74" s="110"/>
      <c r="CH74" s="110"/>
      <c r="CI74" s="110"/>
      <c r="CJ74" s="110"/>
      <c r="CK74" s="110"/>
      <c r="CL74" s="110"/>
      <c r="CM74" s="110"/>
      <c r="CN74" s="110"/>
      <c r="CO74" s="110"/>
      <c r="CP74" s="110"/>
      <c r="CQ74" s="110"/>
      <c r="CR74" s="110"/>
      <c r="CS74" s="110"/>
      <c r="CT74" s="110"/>
      <c r="CU74" s="110"/>
      <c r="CV74" s="110"/>
      <c r="CW74" s="110"/>
      <c r="CX74" s="110"/>
    </row>
    <row r="75" spans="7:102" ht="14.25" customHeight="1" x14ac:dyDescent="0.25">
      <c r="G75" s="294" t="s">
        <v>1681</v>
      </c>
      <c r="H75" s="295"/>
      <c r="I75" s="295"/>
      <c r="J75" s="295"/>
      <c r="K75" s="295"/>
      <c r="L75" s="295"/>
      <c r="M75" s="294"/>
      <c r="N75" s="295"/>
      <c r="O75" s="295"/>
      <c r="P75" s="295"/>
      <c r="Q75" s="294"/>
      <c r="R75" s="295"/>
      <c r="S75" s="295"/>
      <c r="T75" s="296"/>
      <c r="U75" s="294"/>
      <c r="V75" s="295"/>
      <c r="W75" s="295"/>
      <c r="X75" s="295"/>
      <c r="Y75" s="295"/>
      <c r="Z75" s="295"/>
      <c r="AA75" s="294"/>
      <c r="AB75" s="295"/>
      <c r="AC75" s="295"/>
      <c r="AD75" s="296"/>
      <c r="AE75" s="294"/>
      <c r="AF75" s="295"/>
      <c r="AG75" s="295"/>
      <c r="AH75" s="296"/>
      <c r="AI75" s="110"/>
      <c r="AJ75" s="110"/>
      <c r="AK75" s="110"/>
      <c r="AL75" s="110"/>
      <c r="AM75" s="110"/>
      <c r="AN75" s="110"/>
      <c r="AO75" s="110"/>
      <c r="AP75" s="110"/>
      <c r="AQ75" s="110"/>
      <c r="AR75" s="110"/>
      <c r="AS75" s="110"/>
      <c r="AT75" s="110"/>
      <c r="AU75" s="110"/>
      <c r="AV75" s="110"/>
      <c r="AW75" s="110"/>
      <c r="AX75" s="110"/>
      <c r="AY75" s="110"/>
      <c r="AZ75" s="110"/>
      <c r="BA75" s="110"/>
      <c r="BB75" s="110"/>
      <c r="BC75" s="110"/>
      <c r="BD75" s="110"/>
      <c r="BE75" s="110"/>
      <c r="BF75" s="110"/>
      <c r="BG75" s="110"/>
      <c r="BH75" s="110"/>
      <c r="BI75" s="110"/>
      <c r="BJ75" s="110"/>
      <c r="BK75" s="110"/>
      <c r="BL75" s="110"/>
      <c r="BM75" s="110"/>
      <c r="BN75" s="110"/>
      <c r="BO75" s="110"/>
      <c r="BP75" s="110"/>
      <c r="BQ75" s="110"/>
      <c r="BR75" s="110"/>
      <c r="BS75" s="110"/>
      <c r="BT75" s="110"/>
      <c r="BU75" s="110"/>
      <c r="BV75" s="110"/>
      <c r="BW75" s="110"/>
      <c r="BX75" s="110"/>
      <c r="BY75" s="110"/>
      <c r="BZ75" s="110"/>
      <c r="CA75" s="110"/>
      <c r="CB75" s="110"/>
      <c r="CC75" s="110"/>
      <c r="CD75" s="110"/>
      <c r="CE75" s="110"/>
      <c r="CF75" s="110"/>
      <c r="CG75" s="110"/>
      <c r="CH75" s="110"/>
      <c r="CI75" s="110"/>
      <c r="CJ75" s="110"/>
      <c r="CK75" s="110"/>
      <c r="CL75" s="110"/>
      <c r="CM75" s="110"/>
      <c r="CN75" s="110"/>
      <c r="CO75" s="110"/>
      <c r="CP75" s="110"/>
      <c r="CQ75" s="110"/>
      <c r="CR75" s="110"/>
      <c r="CS75" s="110"/>
      <c r="CT75" s="110"/>
      <c r="CU75" s="110"/>
      <c r="CV75" s="110"/>
      <c r="CW75" s="110"/>
      <c r="CX75" s="110"/>
    </row>
    <row r="76" spans="7:102" ht="14.25" customHeight="1" x14ac:dyDescent="0.25">
      <c r="G76" s="294" t="s">
        <v>1681</v>
      </c>
      <c r="H76" s="295"/>
      <c r="I76" s="295"/>
      <c r="J76" s="295"/>
      <c r="K76" s="295"/>
      <c r="L76" s="295"/>
      <c r="M76" s="294"/>
      <c r="N76" s="295"/>
      <c r="O76" s="295"/>
      <c r="P76" s="295"/>
      <c r="Q76" s="294"/>
      <c r="R76" s="295"/>
      <c r="S76" s="295"/>
      <c r="T76" s="296"/>
      <c r="U76" s="294"/>
      <c r="V76" s="295"/>
      <c r="W76" s="295"/>
      <c r="X76" s="295"/>
      <c r="Y76" s="295"/>
      <c r="Z76" s="295"/>
      <c r="AA76" s="294"/>
      <c r="AB76" s="295"/>
      <c r="AC76" s="295"/>
      <c r="AD76" s="296"/>
      <c r="AE76" s="294"/>
      <c r="AF76" s="295"/>
      <c r="AG76" s="295"/>
      <c r="AH76" s="296"/>
      <c r="AI76" s="110"/>
      <c r="AJ76" s="110"/>
      <c r="AK76" s="110"/>
      <c r="AL76" s="110"/>
      <c r="AM76" s="110"/>
      <c r="AN76" s="110"/>
      <c r="AO76" s="110"/>
      <c r="AP76" s="110"/>
      <c r="AQ76" s="110"/>
      <c r="AR76" s="110"/>
      <c r="AS76" s="110"/>
      <c r="AT76" s="110"/>
      <c r="AU76" s="110"/>
      <c r="AV76" s="110"/>
      <c r="AW76" s="110"/>
      <c r="AX76" s="110"/>
      <c r="AY76" s="110"/>
      <c r="AZ76" s="110"/>
      <c r="BA76" s="110"/>
      <c r="BB76" s="110"/>
      <c r="BC76" s="110"/>
      <c r="BD76" s="110"/>
      <c r="BE76" s="110"/>
      <c r="BF76" s="110"/>
      <c r="BG76" s="110"/>
      <c r="BH76" s="110"/>
      <c r="BI76" s="110"/>
      <c r="BJ76" s="110"/>
      <c r="BK76" s="110"/>
      <c r="BL76" s="110"/>
      <c r="BM76" s="110"/>
      <c r="BN76" s="110"/>
      <c r="BO76" s="110"/>
      <c r="BP76" s="110"/>
      <c r="BQ76" s="110"/>
      <c r="BR76" s="110"/>
      <c r="BS76" s="110"/>
      <c r="BT76" s="110"/>
      <c r="BU76" s="110"/>
      <c r="BV76" s="110"/>
      <c r="BW76" s="110"/>
      <c r="BX76" s="110"/>
      <c r="BY76" s="110"/>
      <c r="BZ76" s="110"/>
      <c r="CA76" s="110"/>
      <c r="CB76" s="110"/>
      <c r="CC76" s="110"/>
      <c r="CD76" s="110"/>
      <c r="CE76" s="110"/>
      <c r="CF76" s="110"/>
      <c r="CG76" s="110"/>
      <c r="CH76" s="110"/>
      <c r="CI76" s="110"/>
      <c r="CJ76" s="110"/>
      <c r="CK76" s="110"/>
      <c r="CL76" s="110"/>
      <c r="CM76" s="110"/>
      <c r="CN76" s="110"/>
      <c r="CO76" s="110"/>
      <c r="CP76" s="110"/>
      <c r="CQ76" s="110"/>
      <c r="CR76" s="110"/>
      <c r="CS76" s="110"/>
      <c r="CT76" s="110"/>
      <c r="CU76" s="110"/>
      <c r="CV76" s="110"/>
      <c r="CW76" s="110"/>
      <c r="CX76" s="110"/>
    </row>
    <row r="77" spans="7:102" ht="14.25" customHeight="1" x14ac:dyDescent="0.25">
      <c r="G77" s="294" t="s">
        <v>1681</v>
      </c>
      <c r="H77" s="295"/>
      <c r="I77" s="295"/>
      <c r="J77" s="295"/>
      <c r="K77" s="295"/>
      <c r="L77" s="295"/>
      <c r="M77" s="294"/>
      <c r="N77" s="295"/>
      <c r="O77" s="295"/>
      <c r="P77" s="295"/>
      <c r="Q77" s="294"/>
      <c r="R77" s="295"/>
      <c r="S77" s="295"/>
      <c r="T77" s="296"/>
      <c r="U77" s="294"/>
      <c r="V77" s="295"/>
      <c r="W77" s="295"/>
      <c r="X77" s="295"/>
      <c r="Y77" s="295"/>
      <c r="Z77" s="295"/>
      <c r="AA77" s="294"/>
      <c r="AB77" s="295"/>
      <c r="AC77" s="295"/>
      <c r="AD77" s="296"/>
      <c r="AE77" s="294"/>
      <c r="AF77" s="295"/>
      <c r="AG77" s="295"/>
      <c r="AH77" s="296"/>
      <c r="AI77" s="110"/>
      <c r="AJ77" s="110"/>
      <c r="AK77" s="110"/>
      <c r="AL77" s="110"/>
      <c r="AM77" s="110"/>
      <c r="AN77" s="110"/>
      <c r="AO77" s="110"/>
      <c r="AP77" s="110"/>
      <c r="AQ77" s="110"/>
      <c r="AR77" s="110"/>
      <c r="AS77" s="110"/>
      <c r="AT77" s="110"/>
      <c r="AU77" s="110"/>
      <c r="AV77" s="110"/>
      <c r="AW77" s="110"/>
      <c r="AX77" s="110"/>
      <c r="AY77" s="110"/>
      <c r="AZ77" s="110"/>
      <c r="BA77" s="110"/>
      <c r="BB77" s="110"/>
      <c r="BC77" s="110"/>
      <c r="BD77" s="110"/>
      <c r="BE77" s="110"/>
      <c r="BF77" s="110"/>
      <c r="BG77" s="110"/>
      <c r="BH77" s="110"/>
      <c r="BI77" s="110"/>
      <c r="BJ77" s="110"/>
      <c r="BK77" s="110"/>
      <c r="BL77" s="110"/>
      <c r="BM77" s="110"/>
      <c r="BN77" s="110"/>
      <c r="BO77" s="110"/>
      <c r="BP77" s="110"/>
      <c r="BQ77" s="110"/>
      <c r="BR77" s="110"/>
      <c r="BS77" s="110"/>
      <c r="BT77" s="110"/>
      <c r="BU77" s="110"/>
      <c r="BV77" s="110"/>
      <c r="BW77" s="110"/>
      <c r="BX77" s="110"/>
      <c r="BY77" s="110"/>
      <c r="BZ77" s="110"/>
      <c r="CA77" s="110"/>
      <c r="CB77" s="110"/>
      <c r="CC77" s="110"/>
      <c r="CD77" s="110"/>
      <c r="CE77" s="110"/>
      <c r="CF77" s="110"/>
      <c r="CG77" s="110"/>
      <c r="CH77" s="110"/>
      <c r="CI77" s="110"/>
      <c r="CJ77" s="110"/>
      <c r="CK77" s="110"/>
      <c r="CL77" s="110"/>
      <c r="CM77" s="110"/>
      <c r="CN77" s="110"/>
      <c r="CO77" s="110"/>
      <c r="CP77" s="110"/>
      <c r="CQ77" s="110"/>
      <c r="CR77" s="110"/>
      <c r="CS77" s="110"/>
      <c r="CT77" s="110"/>
      <c r="CU77" s="110"/>
      <c r="CV77" s="110"/>
      <c r="CW77" s="110"/>
      <c r="CX77" s="110"/>
    </row>
    <row r="78" spans="7:102" ht="14.25" customHeight="1" x14ac:dyDescent="0.25">
      <c r="G78" s="294" t="s">
        <v>1681</v>
      </c>
      <c r="H78" s="295"/>
      <c r="I78" s="295"/>
      <c r="J78" s="295"/>
      <c r="K78" s="295"/>
      <c r="L78" s="295"/>
      <c r="M78" s="294"/>
      <c r="N78" s="295"/>
      <c r="O78" s="295"/>
      <c r="P78" s="295"/>
      <c r="Q78" s="294"/>
      <c r="R78" s="295"/>
      <c r="S78" s="295"/>
      <c r="T78" s="296"/>
      <c r="U78" s="294"/>
      <c r="V78" s="295"/>
      <c r="W78" s="295"/>
      <c r="X78" s="295"/>
      <c r="Y78" s="295"/>
      <c r="Z78" s="295"/>
      <c r="AA78" s="294"/>
      <c r="AB78" s="295"/>
      <c r="AC78" s="295"/>
      <c r="AD78" s="296"/>
      <c r="AE78" s="294"/>
      <c r="AF78" s="295"/>
      <c r="AG78" s="295"/>
      <c r="AH78" s="296"/>
      <c r="AI78" s="110"/>
      <c r="AJ78" s="110"/>
      <c r="AK78" s="110"/>
      <c r="AL78" s="110"/>
      <c r="AM78" s="110"/>
      <c r="AN78" s="110"/>
      <c r="AO78" s="110"/>
      <c r="AP78" s="110"/>
      <c r="AQ78" s="110"/>
      <c r="AR78" s="110"/>
      <c r="AS78" s="110"/>
      <c r="AT78" s="110"/>
      <c r="AU78" s="110"/>
      <c r="AV78" s="110"/>
      <c r="AW78" s="110"/>
      <c r="AX78" s="110"/>
      <c r="AY78" s="110"/>
      <c r="AZ78" s="110"/>
      <c r="BA78" s="110"/>
      <c r="BB78" s="110"/>
      <c r="BC78" s="110"/>
      <c r="BD78" s="110"/>
      <c r="BE78" s="110"/>
      <c r="BF78" s="110"/>
      <c r="BG78" s="110"/>
      <c r="BH78" s="110"/>
      <c r="BI78" s="110"/>
      <c r="BJ78" s="110"/>
      <c r="BK78" s="110"/>
      <c r="BL78" s="110"/>
      <c r="BM78" s="110"/>
      <c r="BN78" s="110"/>
      <c r="BO78" s="110"/>
      <c r="BP78" s="110"/>
      <c r="BQ78" s="110"/>
      <c r="BR78" s="110"/>
      <c r="BS78" s="110"/>
      <c r="BT78" s="110"/>
      <c r="BU78" s="110"/>
      <c r="BV78" s="110"/>
      <c r="BW78" s="110"/>
      <c r="BX78" s="110"/>
      <c r="BY78" s="110"/>
      <c r="BZ78" s="110"/>
      <c r="CA78" s="110"/>
      <c r="CB78" s="110"/>
      <c r="CC78" s="110"/>
      <c r="CD78" s="110"/>
      <c r="CE78" s="110"/>
      <c r="CF78" s="110"/>
      <c r="CG78" s="110"/>
      <c r="CH78" s="110"/>
      <c r="CI78" s="110"/>
      <c r="CJ78" s="110"/>
      <c r="CK78" s="110"/>
      <c r="CL78" s="110"/>
      <c r="CM78" s="110"/>
      <c r="CN78" s="110"/>
      <c r="CO78" s="110"/>
      <c r="CP78" s="110"/>
      <c r="CQ78" s="110"/>
      <c r="CR78" s="110"/>
      <c r="CS78" s="110"/>
      <c r="CT78" s="110"/>
      <c r="CU78" s="110"/>
      <c r="CV78" s="110"/>
      <c r="CW78" s="110"/>
      <c r="CX78" s="110"/>
    </row>
    <row r="79" spans="7:102" ht="14.25" customHeight="1" x14ac:dyDescent="0.25">
      <c r="G79" s="187"/>
      <c r="H79" s="188"/>
      <c r="I79" s="188"/>
      <c r="J79" s="188"/>
      <c r="K79" s="188"/>
      <c r="L79" s="188"/>
      <c r="M79" s="187"/>
      <c r="N79" s="188"/>
      <c r="O79" s="188"/>
      <c r="P79" s="188"/>
      <c r="Q79" s="187"/>
      <c r="R79" s="188"/>
      <c r="S79" s="188"/>
      <c r="T79" s="191"/>
      <c r="U79" s="187"/>
      <c r="V79" s="188"/>
      <c r="W79" s="188"/>
      <c r="X79" s="188"/>
      <c r="Y79" s="188"/>
      <c r="Z79" s="188"/>
      <c r="AA79" s="187"/>
      <c r="AB79" s="188"/>
      <c r="AC79" s="188"/>
      <c r="AD79" s="191"/>
      <c r="AE79" s="187"/>
      <c r="AF79" s="188"/>
      <c r="AG79" s="188"/>
      <c r="AH79" s="191"/>
      <c r="AI79" s="110"/>
      <c r="AJ79" s="110"/>
      <c r="AK79" s="110"/>
      <c r="AL79" s="110"/>
      <c r="AM79" s="110"/>
      <c r="AN79" s="110"/>
      <c r="AO79" s="110"/>
      <c r="AP79" s="110"/>
      <c r="AQ79" s="110"/>
      <c r="AR79" s="110"/>
      <c r="AS79" s="110"/>
      <c r="AT79" s="110"/>
      <c r="AU79" s="110"/>
      <c r="AV79" s="110"/>
      <c r="AW79" s="110"/>
      <c r="AX79" s="110"/>
      <c r="AY79" s="110"/>
      <c r="AZ79" s="110"/>
      <c r="BA79" s="110"/>
      <c r="BB79" s="110"/>
      <c r="BC79" s="110"/>
      <c r="BD79" s="110"/>
      <c r="BE79" s="110"/>
      <c r="BF79" s="110"/>
      <c r="BG79" s="110"/>
      <c r="BH79" s="110"/>
      <c r="BI79" s="110"/>
      <c r="BJ79" s="110"/>
      <c r="BK79" s="110"/>
      <c r="BL79" s="110"/>
      <c r="BM79" s="110"/>
      <c r="BN79" s="110"/>
      <c r="BO79" s="110"/>
      <c r="BP79" s="110"/>
      <c r="BQ79" s="110"/>
      <c r="BR79" s="110"/>
      <c r="BS79" s="110"/>
      <c r="BT79" s="110"/>
      <c r="BU79" s="110"/>
      <c r="BV79" s="110"/>
      <c r="BW79" s="110"/>
      <c r="BX79" s="110"/>
      <c r="BY79" s="110"/>
      <c r="BZ79" s="110"/>
      <c r="CA79" s="110"/>
      <c r="CB79" s="110"/>
      <c r="CC79" s="110"/>
      <c r="CD79" s="110"/>
      <c r="CE79" s="110"/>
      <c r="CF79" s="110"/>
      <c r="CG79" s="110"/>
      <c r="CH79" s="110"/>
      <c r="CI79" s="110"/>
      <c r="CJ79" s="110"/>
      <c r="CK79" s="110"/>
      <c r="CL79" s="110"/>
      <c r="CM79" s="110"/>
      <c r="CN79" s="110"/>
      <c r="CO79" s="110"/>
      <c r="CP79" s="110"/>
      <c r="CQ79" s="110"/>
      <c r="CR79" s="110"/>
      <c r="CS79" s="110"/>
      <c r="CT79" s="110"/>
      <c r="CU79" s="110"/>
      <c r="CV79" s="110"/>
      <c r="CW79" s="110"/>
      <c r="CX79" s="110"/>
    </row>
    <row r="80" spans="7:102" ht="14.25" customHeight="1" x14ac:dyDescent="0.25">
      <c r="G80" s="110"/>
      <c r="H80" s="110"/>
      <c r="I80" s="110"/>
      <c r="J80" s="110"/>
      <c r="K80" s="110"/>
      <c r="L80" s="110"/>
      <c r="M80" s="110"/>
      <c r="N80" s="110"/>
      <c r="O80" s="110"/>
      <c r="P80" s="110"/>
      <c r="Q80" s="110"/>
      <c r="R80" s="110"/>
      <c r="S80" s="110"/>
      <c r="T80" s="110"/>
      <c r="U80" s="110"/>
      <c r="V80" s="110"/>
      <c r="W80" s="110"/>
      <c r="X80" s="110"/>
      <c r="Y80" s="110"/>
      <c r="Z80" s="110"/>
      <c r="AA80" s="110"/>
      <c r="AB80" s="110"/>
      <c r="AC80" s="110"/>
      <c r="AD80" s="110"/>
      <c r="AE80" s="110"/>
      <c r="AF80" s="110"/>
      <c r="AG80" s="110"/>
      <c r="AH80" s="110"/>
      <c r="AI80" s="110"/>
      <c r="AJ80" s="110"/>
      <c r="AK80" s="110"/>
      <c r="AL80" s="110"/>
      <c r="AM80" s="110"/>
      <c r="AN80" s="110"/>
      <c r="AO80" s="110"/>
      <c r="AP80" s="110"/>
      <c r="AQ80" s="110"/>
      <c r="AR80" s="110"/>
      <c r="AS80" s="110"/>
      <c r="AT80" s="110"/>
      <c r="AU80" s="110"/>
      <c r="AV80" s="110"/>
      <c r="AW80" s="110"/>
      <c r="AX80" s="110"/>
      <c r="AY80" s="110"/>
      <c r="AZ80" s="110"/>
      <c r="BA80" s="110"/>
      <c r="BB80" s="110"/>
      <c r="BC80" s="110"/>
      <c r="BD80" s="110"/>
      <c r="BE80" s="110"/>
      <c r="BF80" s="110"/>
      <c r="BG80" s="110"/>
      <c r="BH80" s="110"/>
      <c r="BI80" s="110"/>
      <c r="BJ80" s="110"/>
      <c r="BK80" s="110"/>
      <c r="BL80" s="110"/>
      <c r="BM80" s="110"/>
      <c r="BN80" s="110"/>
      <c r="BO80" s="110"/>
      <c r="BP80" s="110"/>
      <c r="BQ80" s="110"/>
      <c r="BR80" s="110"/>
      <c r="BS80" s="110"/>
      <c r="BT80" s="110"/>
      <c r="BU80" s="110"/>
      <c r="BV80" s="110"/>
      <c r="BW80" s="110"/>
      <c r="BX80" s="110"/>
      <c r="BY80" s="110"/>
      <c r="BZ80" s="110"/>
      <c r="CA80" s="110"/>
      <c r="CB80" s="110"/>
      <c r="CC80" s="110"/>
      <c r="CD80" s="110"/>
      <c r="CE80" s="110"/>
      <c r="CF80" s="110"/>
      <c r="CG80" s="110"/>
      <c r="CH80" s="110"/>
      <c r="CI80" s="110"/>
      <c r="CJ80" s="110"/>
      <c r="CK80" s="110"/>
      <c r="CL80" s="110"/>
      <c r="CM80" s="110"/>
      <c r="CN80" s="110"/>
      <c r="CO80" s="110"/>
      <c r="CP80" s="110"/>
      <c r="CQ80" s="110"/>
      <c r="CR80" s="110"/>
      <c r="CS80" s="110"/>
      <c r="CT80" s="110"/>
      <c r="CU80" s="110"/>
      <c r="CV80" s="110"/>
      <c r="CW80" s="110"/>
      <c r="CX80" s="110"/>
    </row>
    <row r="81" spans="7:102" ht="14.25" customHeight="1" x14ac:dyDescent="0.25">
      <c r="G81" s="110"/>
      <c r="H81" s="110"/>
      <c r="I81" s="110"/>
      <c r="J81" s="110"/>
      <c r="K81" s="110"/>
      <c r="L81" s="110"/>
      <c r="M81" s="110"/>
      <c r="N81" s="110"/>
      <c r="O81" s="110"/>
      <c r="P81" s="110"/>
      <c r="Q81" s="110"/>
      <c r="R81" s="110"/>
      <c r="S81" s="110"/>
      <c r="T81" s="110"/>
      <c r="U81" s="110"/>
      <c r="V81" s="110"/>
      <c r="W81" s="110"/>
      <c r="X81" s="110"/>
      <c r="Y81" s="110"/>
      <c r="Z81" s="110"/>
      <c r="AA81" s="110"/>
      <c r="AB81" s="110"/>
      <c r="AC81" s="110"/>
      <c r="AD81" t="s">
        <v>1765</v>
      </c>
      <c r="AG81" t="str">
        <f>'E-2'!S17</f>
        <v>E-2-1</v>
      </c>
      <c r="AI81" s="110"/>
      <c r="AJ81" s="110"/>
      <c r="AK81" s="110"/>
      <c r="AL81" s="110"/>
      <c r="AM81" s="110"/>
      <c r="AN81" s="110"/>
      <c r="AO81" s="110"/>
      <c r="AP81" s="110"/>
      <c r="AQ81" s="110"/>
      <c r="AR81" s="110"/>
      <c r="AS81" s="110"/>
      <c r="AT81" s="110"/>
      <c r="AU81" s="110"/>
      <c r="AV81" s="110"/>
      <c r="AW81" s="110"/>
      <c r="AX81" s="110"/>
      <c r="AY81" s="110"/>
      <c r="AZ81" s="110"/>
      <c r="BA81" s="110"/>
      <c r="BB81" s="110"/>
      <c r="BC81" s="110"/>
      <c r="BD81" s="110"/>
      <c r="BE81" s="110"/>
      <c r="BF81" s="110"/>
      <c r="BG81" s="110"/>
      <c r="BH81" s="110"/>
      <c r="BI81" s="110"/>
      <c r="BJ81" s="110"/>
      <c r="BK81" s="110"/>
      <c r="BL81" s="110"/>
      <c r="BM81" s="110"/>
      <c r="BN81" s="110"/>
      <c r="BO81" s="110"/>
      <c r="BP81" s="110"/>
      <c r="BQ81" s="110"/>
      <c r="BR81" s="110"/>
      <c r="BS81" s="110"/>
      <c r="BT81" s="110"/>
      <c r="BU81" s="110"/>
      <c r="BV81" s="110"/>
      <c r="BW81" s="110"/>
      <c r="BX81" s="110"/>
      <c r="BY81" s="110"/>
      <c r="BZ81" s="110"/>
      <c r="CA81" s="110"/>
      <c r="CB81" s="110"/>
      <c r="CC81" s="110"/>
      <c r="CD81" s="110"/>
      <c r="CE81" s="110"/>
      <c r="CF81" s="110"/>
      <c r="CG81" s="110"/>
      <c r="CH81" s="110"/>
      <c r="CI81" s="110"/>
      <c r="CJ81" s="110"/>
      <c r="CK81" s="110"/>
      <c r="CL81" s="110"/>
      <c r="CM81" s="110"/>
      <c r="CN81" s="110"/>
      <c r="CO81" s="110"/>
      <c r="CP81" s="110"/>
      <c r="CQ81" s="110"/>
      <c r="CR81" s="110"/>
      <c r="CS81" s="110"/>
      <c r="CT81" s="110"/>
      <c r="CU81" s="110"/>
      <c r="CV81" s="110"/>
      <c r="CW81" s="110"/>
      <c r="CX81" s="110"/>
    </row>
  </sheetData>
  <mergeCells count="303">
    <mergeCell ref="CT27:CX27"/>
    <mergeCell ref="CJ18:CN18"/>
    <mergeCell ref="X40:AB40"/>
    <mergeCell ref="W25:AA25"/>
    <mergeCell ref="AQ20:AU20"/>
    <mergeCell ref="AB25:AF25"/>
    <mergeCell ref="CJ29:CN29"/>
    <mergeCell ref="CT21:CX21"/>
    <mergeCell ref="CO29:CS29"/>
    <mergeCell ref="CT28:CX28"/>
    <mergeCell ref="AG22:AK22"/>
    <mergeCell ref="CE28:CI28"/>
    <mergeCell ref="CJ24:CN24"/>
    <mergeCell ref="CJ28:CN28"/>
    <mergeCell ref="CT30:CX30"/>
    <mergeCell ref="CT19:CX19"/>
    <mergeCell ref="CO18:CS18"/>
    <mergeCell ref="CT18:CX18"/>
    <mergeCell ref="CT22:CX22"/>
    <mergeCell ref="CO23:CS23"/>
    <mergeCell ref="CJ20:CN20"/>
    <mergeCell ref="CT20:CX20"/>
    <mergeCell ref="CT23:CX23"/>
    <mergeCell ref="BK22:BO22"/>
    <mergeCell ref="AQ30:AU30"/>
    <mergeCell ref="BK30:BO30"/>
    <mergeCell ref="AG29:AK29"/>
    <mergeCell ref="W22:AA22"/>
    <mergeCell ref="BU28:BY28"/>
    <mergeCell ref="BZ24:CD24"/>
    <mergeCell ref="CO19:CS19"/>
    <mergeCell ref="AL26:AP26"/>
    <mergeCell ref="AQ22:AU22"/>
    <mergeCell ref="BF27:BJ27"/>
    <mergeCell ref="AG21:AK21"/>
    <mergeCell ref="BF26:BJ26"/>
    <mergeCell ref="AG20:AK20"/>
    <mergeCell ref="BP26:BT26"/>
    <mergeCell ref="BP25:BT25"/>
    <mergeCell ref="CO27:CS27"/>
    <mergeCell ref="B14:E14"/>
    <mergeCell ref="AV30:AZ30"/>
    <mergeCell ref="BF30:BJ30"/>
    <mergeCell ref="B13:E13"/>
    <mergeCell ref="AL20:AP20"/>
    <mergeCell ref="BP30:BT30"/>
    <mergeCell ref="AL29:AP29"/>
    <mergeCell ref="AQ24:AU24"/>
    <mergeCell ref="AV20:AZ20"/>
    <mergeCell ref="U20:V20"/>
    <mergeCell ref="BK19:BO19"/>
    <mergeCell ref="W14:CS14"/>
    <mergeCell ref="AL22:AP22"/>
    <mergeCell ref="M18:T19"/>
    <mergeCell ref="CE30:CI30"/>
    <mergeCell ref="CJ26:CN26"/>
    <mergeCell ref="AL25:AP25"/>
    <mergeCell ref="BF24:BJ24"/>
    <mergeCell ref="H22:K23"/>
    <mergeCell ref="BU29:BY29"/>
    <mergeCell ref="CE20:CI20"/>
    <mergeCell ref="U22:V22"/>
    <mergeCell ref="AQ26:AU26"/>
    <mergeCell ref="CJ25:CN25"/>
    <mergeCell ref="X39:AB39"/>
    <mergeCell ref="G66:L66"/>
    <mergeCell ref="CE17:CI17"/>
    <mergeCell ref="G9:Z11"/>
    <mergeCell ref="AB24:AF24"/>
    <mergeCell ref="M28:T29"/>
    <mergeCell ref="AG25:AK25"/>
    <mergeCell ref="CJ21:CN21"/>
    <mergeCell ref="G14:G16"/>
    <mergeCell ref="U66:Z66"/>
    <mergeCell ref="AQ25:AU25"/>
    <mergeCell ref="M24:T25"/>
    <mergeCell ref="BZ23:CD23"/>
    <mergeCell ref="CE19:CI19"/>
    <mergeCell ref="Q66:T66"/>
    <mergeCell ref="W30:AA30"/>
    <mergeCell ref="AB26:AF26"/>
    <mergeCell ref="CJ23:CN23"/>
    <mergeCell ref="BA17:BE17"/>
    <mergeCell ref="BA22:BE22"/>
    <mergeCell ref="W20:AA20"/>
    <mergeCell ref="BK29:BO29"/>
    <mergeCell ref="U18:V18"/>
    <mergeCell ref="G65:T65"/>
    <mergeCell ref="B18:E18"/>
    <mergeCell ref="BP17:BT17"/>
    <mergeCell ref="BA30:BE30"/>
    <mergeCell ref="W21:AA21"/>
    <mergeCell ref="AL24:AP24"/>
    <mergeCell ref="BU30:BY30"/>
    <mergeCell ref="AQ29:AU29"/>
    <mergeCell ref="U24:V24"/>
    <mergeCell ref="AV24:AZ24"/>
    <mergeCell ref="BF23:BJ23"/>
    <mergeCell ref="AQ23:AU23"/>
    <mergeCell ref="M20:T21"/>
    <mergeCell ref="AV19:AZ19"/>
    <mergeCell ref="U28:V28"/>
    <mergeCell ref="AV28:AZ28"/>
    <mergeCell ref="BK24:BO24"/>
    <mergeCell ref="BP20:BT20"/>
    <mergeCell ref="BF25:BJ25"/>
    <mergeCell ref="AV25:AZ25"/>
    <mergeCell ref="BA21:BE21"/>
    <mergeCell ref="H18:K19"/>
    <mergeCell ref="W18:AA18"/>
    <mergeCell ref="AL30:AP30"/>
    <mergeCell ref="BF22:BJ22"/>
    <mergeCell ref="G7:AK7"/>
    <mergeCell ref="CO22:CS22"/>
    <mergeCell ref="CO25:CS25"/>
    <mergeCell ref="AB19:AF19"/>
    <mergeCell ref="BZ25:CD25"/>
    <mergeCell ref="CE21:CI21"/>
    <mergeCell ref="CJ17:CN17"/>
    <mergeCell ref="AB28:AF28"/>
    <mergeCell ref="AG24:AK24"/>
    <mergeCell ref="H20:K21"/>
    <mergeCell ref="CO21:CS21"/>
    <mergeCell ref="AL19:AP19"/>
    <mergeCell ref="U19:V19"/>
    <mergeCell ref="BF20:BJ20"/>
    <mergeCell ref="BZ27:CD27"/>
    <mergeCell ref="AG26:AK26"/>
    <mergeCell ref="AB16:AF16"/>
    <mergeCell ref="BA19:BE19"/>
    <mergeCell ref="BA28:BE28"/>
    <mergeCell ref="BK28:BO28"/>
    <mergeCell ref="BP28:BT28"/>
    <mergeCell ref="BZ19:CD19"/>
    <mergeCell ref="AB27:AF27"/>
    <mergeCell ref="CE23:CI23"/>
    <mergeCell ref="B6:E6"/>
    <mergeCell ref="AB29:AF29"/>
    <mergeCell ref="CE16:CI16"/>
    <mergeCell ref="AV22:AZ22"/>
    <mergeCell ref="BA23:BE23"/>
    <mergeCell ref="BK27:BO27"/>
    <mergeCell ref="BF19:BJ19"/>
    <mergeCell ref="BP22:BT22"/>
    <mergeCell ref="BF28:BJ28"/>
    <mergeCell ref="BU27:BY27"/>
    <mergeCell ref="BU18:BY18"/>
    <mergeCell ref="W26:AA26"/>
    <mergeCell ref="BZ28:CD28"/>
    <mergeCell ref="AQ16:AU16"/>
    <mergeCell ref="CE18:CI18"/>
    <mergeCell ref="AV21:AZ21"/>
    <mergeCell ref="BP21:BT21"/>
    <mergeCell ref="BU17:BY17"/>
    <mergeCell ref="AG27:AK27"/>
    <mergeCell ref="M26:T27"/>
    <mergeCell ref="AV29:AZ29"/>
    <mergeCell ref="AQ18:AU18"/>
    <mergeCell ref="AV23:AZ23"/>
    <mergeCell ref="W15:AA16"/>
    <mergeCell ref="AG17:AK17"/>
    <mergeCell ref="BP23:BT23"/>
    <mergeCell ref="CJ22:CN22"/>
    <mergeCell ref="BU19:BY19"/>
    <mergeCell ref="AQ17:AU17"/>
    <mergeCell ref="U21:V21"/>
    <mergeCell ref="BF29:BJ29"/>
    <mergeCell ref="AG19:AK19"/>
    <mergeCell ref="CE25:CI25"/>
    <mergeCell ref="AG28:AK28"/>
    <mergeCell ref="AQ19:AU19"/>
    <mergeCell ref="AG23:AK23"/>
    <mergeCell ref="AV26:AZ26"/>
    <mergeCell ref="BP27:BT27"/>
    <mergeCell ref="BK23:BO23"/>
    <mergeCell ref="CE22:CI22"/>
    <mergeCell ref="BP19:BT19"/>
    <mergeCell ref="AL17:AP17"/>
    <mergeCell ref="CJ27:CN27"/>
    <mergeCell ref="BK21:BO21"/>
    <mergeCell ref="AB20:AF20"/>
    <mergeCell ref="BP18:BT18"/>
    <mergeCell ref="BZ18:CD18"/>
    <mergeCell ref="BP16:BT16"/>
    <mergeCell ref="AL16:AP16"/>
    <mergeCell ref="I39:V39"/>
    <mergeCell ref="H43:AK46"/>
    <mergeCell ref="CJ30:CN30"/>
    <mergeCell ref="CO26:CS26"/>
    <mergeCell ref="B17:E17"/>
    <mergeCell ref="CE27:CI27"/>
    <mergeCell ref="BZ26:CD26"/>
    <mergeCell ref="AB17:AF17"/>
    <mergeCell ref="BA20:BE20"/>
    <mergeCell ref="AG30:AK30"/>
    <mergeCell ref="BA29:BE29"/>
    <mergeCell ref="BF21:BJ21"/>
    <mergeCell ref="BU20:BY20"/>
    <mergeCell ref="I38:V38"/>
    <mergeCell ref="BK17:BO17"/>
    <mergeCell ref="W29:AA29"/>
    <mergeCell ref="W23:AA23"/>
    <mergeCell ref="B19:E19"/>
    <mergeCell ref="B28:E28"/>
    <mergeCell ref="U26:V26"/>
    <mergeCell ref="BA18:BE18"/>
    <mergeCell ref="AB30:AF30"/>
    <mergeCell ref="CT17:CX17"/>
    <mergeCell ref="BU16:BY16"/>
    <mergeCell ref="BF17:BJ17"/>
    <mergeCell ref="BZ17:CD17"/>
    <mergeCell ref="CT24:CX24"/>
    <mergeCell ref="B10:E10"/>
    <mergeCell ref="AV27:AZ27"/>
    <mergeCell ref="AV18:AZ18"/>
    <mergeCell ref="BU25:BY25"/>
    <mergeCell ref="W17:AA17"/>
    <mergeCell ref="AB15:CS15"/>
    <mergeCell ref="CT14:CX16"/>
    <mergeCell ref="BF16:BJ16"/>
    <mergeCell ref="BU21:BY21"/>
    <mergeCell ref="CO20:CS20"/>
    <mergeCell ref="W24:AA24"/>
    <mergeCell ref="AL27:AP27"/>
    <mergeCell ref="CO16:CS16"/>
    <mergeCell ref="BZ16:CD16"/>
    <mergeCell ref="CJ16:CN16"/>
    <mergeCell ref="AL18:AP18"/>
    <mergeCell ref="BU24:BY24"/>
    <mergeCell ref="BU26:BY26"/>
    <mergeCell ref="CO17:CS17"/>
    <mergeCell ref="U65:AH65"/>
    <mergeCell ref="M66:P66"/>
    <mergeCell ref="BK26:BO26"/>
    <mergeCell ref="BF18:BJ18"/>
    <mergeCell ref="BU23:BY23"/>
    <mergeCell ref="CT26:CX26"/>
    <mergeCell ref="BZ29:CD29"/>
    <mergeCell ref="AB23:AF23"/>
    <mergeCell ref="AG18:AK18"/>
    <mergeCell ref="AL23:AP23"/>
    <mergeCell ref="BA26:BE26"/>
    <mergeCell ref="CT25:CX25"/>
    <mergeCell ref="I48:AB48"/>
    <mergeCell ref="CT29:CX29"/>
    <mergeCell ref="BU22:BY22"/>
    <mergeCell ref="H26:K27"/>
    <mergeCell ref="I37:V37"/>
    <mergeCell ref="CE29:CI29"/>
    <mergeCell ref="AE66:AH66"/>
    <mergeCell ref="H33:AK33"/>
    <mergeCell ref="H24:K25"/>
    <mergeCell ref="M22:T23"/>
    <mergeCell ref="H34:AK35"/>
    <mergeCell ref="AA66:AD66"/>
    <mergeCell ref="B4:E4"/>
    <mergeCell ref="AQ21:AU21"/>
    <mergeCell ref="AV17:AZ17"/>
    <mergeCell ref="U25:V25"/>
    <mergeCell ref="CO28:CS28"/>
    <mergeCell ref="X37:AB37"/>
    <mergeCell ref="AB22:AF22"/>
    <mergeCell ref="CE24:CI24"/>
    <mergeCell ref="CJ19:CN19"/>
    <mergeCell ref="AL28:AP28"/>
    <mergeCell ref="CO24:CS24"/>
    <mergeCell ref="BA27:BE27"/>
    <mergeCell ref="BK18:BO18"/>
    <mergeCell ref="CO30:CS30"/>
    <mergeCell ref="AB21:AF21"/>
    <mergeCell ref="AG16:AK16"/>
    <mergeCell ref="BZ30:CD30"/>
    <mergeCell ref="CE26:CI26"/>
    <mergeCell ref="AL21:AP21"/>
    <mergeCell ref="BA24:BE24"/>
    <mergeCell ref="BP29:BT29"/>
    <mergeCell ref="BZ20:CD20"/>
    <mergeCell ref="H28:K29"/>
    <mergeCell ref="W27:AA27"/>
    <mergeCell ref="B8:E8"/>
    <mergeCell ref="BZ22:CD22"/>
    <mergeCell ref="U29:V29"/>
    <mergeCell ref="U23:V23"/>
    <mergeCell ref="BK20:BO20"/>
    <mergeCell ref="BA16:BE16"/>
    <mergeCell ref="BA25:BE25"/>
    <mergeCell ref="BK16:BO16"/>
    <mergeCell ref="BP24:BT24"/>
    <mergeCell ref="U14:V16"/>
    <mergeCell ref="W19:AA19"/>
    <mergeCell ref="BZ21:CD21"/>
    <mergeCell ref="W28:AA28"/>
    <mergeCell ref="AQ27:AU27"/>
    <mergeCell ref="AB18:AF18"/>
    <mergeCell ref="B20:E20"/>
    <mergeCell ref="U27:V27"/>
    <mergeCell ref="BK25:BO25"/>
    <mergeCell ref="AV16:AZ16"/>
    <mergeCell ref="AQ28:AU28"/>
    <mergeCell ref="H14:T16"/>
    <mergeCell ref="B15:E15"/>
    <mergeCell ref="B16:E16"/>
    <mergeCell ref="B12:E12"/>
  </mergeCells>
  <dataValidations count="1">
    <dataValidation type="list" allowBlank="1" showInputMessage="1" showErrorMessage="1" sqref="I38:V38" xr:uid="{373D5A44-F8F1-4FDD-8366-F8FE371B2FF4}">
      <formula1>_xlfn.ANCHORARRAY($A$16)</formula1>
    </dataValidation>
  </dataValidations>
  <hyperlinks>
    <hyperlink ref="B4" location="PANDUAN!A1" display="PANDUAN" xr:uid="{00000000-0004-0000-7B00-000000000000}"/>
    <hyperlink ref="B6" location="'EWS DIRECTORY'!A1" display="EWS DIRECTORY" xr:uid="{00000000-0004-0000-7B00-000001000000}"/>
    <hyperlink ref="B8" location="'DATA PEMICU'!A1" display="DATA PEMICU" xr:uid="{00000000-0004-0000-7B00-000002000000}"/>
    <hyperlink ref="B10" location="'DATA PENGUJI'!A1" display="DATA PENGUJI" xr:uid="{00000000-0004-0000-7B00-000003000000}"/>
    <hyperlink ref="B12" location="'MAIN LEVEL'!A1" display="MAIN LEVEL" xr:uid="{00000000-0004-0000-7B00-000004000000}"/>
  </hyperlinks>
  <pageMargins left="0.70866141732283472" right="0.31496062992125978" top="0.55118110236220474" bottom="0.55118110236220474" header="0" footer="0"/>
  <pageSetup paperSize="9" scale="77" orientation="portrait"/>
  <extLst>
    <ext xmlns:x14="http://schemas.microsoft.com/office/spreadsheetml/2009/9/main" uri="{CCE6A557-97BC-4b89-ADB6-D9C93CAAB3DF}">
      <x14:dataValidations xmlns:xm="http://schemas.microsoft.com/office/excel/2006/main" count="1">
        <x14:dataValidation type="list" allowBlank="1" showInputMessage="1" showErrorMessage="1" xr:uid="{0AD4764C-6F52-467B-B18D-C352781E2E64}">
          <x14:formula1>
            <xm:f>MASTER!$Q$2:$Q$6</xm:f>
          </x14:formula1>
          <xm:sqref>I48:AB48</xm:sqref>
        </x14:dataValidation>
      </x14:dataValidations>
    </ext>
  </extLst>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C00-000000000000}">
  <sheetPr codeName="Sheet64">
    <tabColor theme="4" tint="-0.249977111117893"/>
  </sheetPr>
  <dimension ref="A1:AX64"/>
  <sheetViews>
    <sheetView topLeftCell="B16"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50" width="3.6640625" style="443" customWidth="1"/>
    <col min="51" max="51" width="14.44140625" style="443" customWidth="1"/>
    <col min="52" max="16384" width="14.44140625" style="443"/>
  </cols>
  <sheetData>
    <row r="1" spans="2:46" ht="14.25" customHeight="1" x14ac:dyDescent="0.25">
      <c r="G1" s="223"/>
      <c r="H1" s="223"/>
      <c r="I1" s="223"/>
      <c r="J1" s="223"/>
      <c r="K1" s="223"/>
      <c r="L1" s="223"/>
      <c r="M1" s="223"/>
      <c r="N1" s="223"/>
      <c r="O1" s="223"/>
      <c r="P1" s="223"/>
      <c r="Q1" s="223"/>
      <c r="R1" s="223"/>
      <c r="S1" s="223"/>
      <c r="T1" s="223"/>
      <c r="U1" s="223"/>
      <c r="V1" s="223"/>
      <c r="W1" s="223"/>
      <c r="X1" s="223"/>
    </row>
    <row r="2" spans="2:46" ht="14.25" customHeight="1" x14ac:dyDescent="0.25">
      <c r="G2" s="55" t="s">
        <v>1674</v>
      </c>
      <c r="H2" s="55"/>
      <c r="I2" s="55"/>
      <c r="J2" s="55"/>
      <c r="K2" s="55"/>
      <c r="L2" s="55"/>
      <c r="M2" s="55"/>
      <c r="N2" s="55"/>
    </row>
    <row r="3" spans="2:46" ht="14.25" customHeight="1" x14ac:dyDescent="0.25">
      <c r="B3" s="111"/>
      <c r="C3" s="111"/>
      <c r="D3" s="111"/>
      <c r="E3" s="111"/>
      <c r="G3" s="55"/>
      <c r="H3" s="55"/>
      <c r="I3" s="55"/>
      <c r="J3" s="55"/>
      <c r="K3" s="55"/>
      <c r="L3" s="55"/>
      <c r="M3" s="55"/>
      <c r="N3" s="55"/>
    </row>
    <row r="4" spans="2:46" ht="14.25" customHeight="1" x14ac:dyDescent="0.25">
      <c r="B4" s="762" t="s">
        <v>79</v>
      </c>
      <c r="C4" s="761"/>
      <c r="D4" s="761"/>
      <c r="E4" s="761"/>
      <c r="G4" s="55"/>
      <c r="H4" s="55"/>
      <c r="I4" s="55"/>
      <c r="J4" s="55"/>
      <c r="K4" s="55"/>
      <c r="L4" s="55"/>
      <c r="M4" s="55"/>
      <c r="N4" s="55"/>
    </row>
    <row r="5" spans="2:46" ht="14.25" customHeight="1" x14ac:dyDescent="0.25">
      <c r="B5" s="111"/>
      <c r="C5" s="111"/>
      <c r="D5" s="111"/>
      <c r="E5" s="111"/>
      <c r="G5" s="55"/>
      <c r="H5" s="55"/>
      <c r="I5" s="55"/>
      <c r="J5" s="55"/>
      <c r="K5" s="55"/>
      <c r="L5" s="55"/>
      <c r="M5" s="55"/>
      <c r="N5" s="55"/>
    </row>
    <row r="6" spans="2:46" ht="14.25" customHeight="1" x14ac:dyDescent="0.25">
      <c r="B6" s="762" t="s">
        <v>87</v>
      </c>
      <c r="C6" s="761"/>
      <c r="D6" s="761"/>
      <c r="E6" s="761"/>
      <c r="G6" s="55"/>
      <c r="H6" s="55"/>
      <c r="I6" s="55"/>
      <c r="J6" s="55"/>
      <c r="K6" s="55"/>
      <c r="L6" s="55"/>
      <c r="M6" s="55"/>
      <c r="N6" s="55"/>
    </row>
    <row r="7" spans="2:46" ht="15" customHeight="1" x14ac:dyDescent="0.25">
      <c r="B7" s="111"/>
      <c r="C7" s="111"/>
      <c r="D7" s="111"/>
      <c r="E7" s="111"/>
      <c r="G7" s="996" t="s">
        <v>1774</v>
      </c>
      <c r="H7" s="997"/>
      <c r="I7" s="997"/>
      <c r="J7" s="997"/>
      <c r="K7" s="997"/>
      <c r="L7" s="997"/>
      <c r="M7" s="997"/>
      <c r="N7" s="997"/>
      <c r="O7" s="997"/>
      <c r="P7" s="997"/>
      <c r="Q7" s="997"/>
      <c r="R7" s="997"/>
      <c r="S7" s="997"/>
      <c r="T7" s="997"/>
      <c r="U7" s="997"/>
      <c r="V7" s="997"/>
      <c r="W7" s="997"/>
      <c r="X7" s="997"/>
      <c r="Y7" s="997"/>
      <c r="Z7" s="997"/>
      <c r="AA7" s="997"/>
      <c r="AB7" s="997"/>
      <c r="AC7" s="997"/>
      <c r="AD7" s="997"/>
      <c r="AE7" s="997"/>
      <c r="AF7" s="997"/>
      <c r="AG7" s="997"/>
      <c r="AH7" s="997"/>
      <c r="AI7" s="997"/>
      <c r="AJ7" s="997"/>
      <c r="AK7" s="997"/>
      <c r="AL7" s="997"/>
      <c r="AM7" s="997"/>
      <c r="AN7" s="997"/>
      <c r="AO7" s="997"/>
      <c r="AP7" s="997"/>
      <c r="AQ7" s="997"/>
      <c r="AR7" s="997"/>
      <c r="AS7" s="58"/>
    </row>
    <row r="8" spans="2:46" ht="14.25" customHeight="1" x14ac:dyDescent="0.25">
      <c r="B8" s="762" t="s">
        <v>94</v>
      </c>
      <c r="C8" s="761"/>
      <c r="D8" s="761"/>
      <c r="E8" s="761"/>
      <c r="G8" s="55"/>
      <c r="H8" s="55"/>
      <c r="I8" s="55"/>
      <c r="J8" s="55"/>
      <c r="K8" s="55"/>
      <c r="L8" s="55"/>
      <c r="M8" s="55"/>
      <c r="N8" s="55"/>
    </row>
    <row r="9" spans="2:46" ht="14.25" customHeight="1" x14ac:dyDescent="0.25">
      <c r="B9" s="111"/>
      <c r="C9" s="111"/>
      <c r="D9" s="111"/>
      <c r="E9" s="111"/>
      <c r="G9" s="999" t="str">
        <f>"Rincian "&amp;'E-2'!G9&amp;" "&amp;'E-2-1'!M18</f>
        <v>Rincian Natura dan Kenikmatan Berdasarkan Data Internal dan Eksternal yang dimiliki DJP</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997"/>
      <c r="I10" s="997"/>
      <c r="J10" s="997"/>
      <c r="K10" s="997"/>
      <c r="L10" s="997"/>
      <c r="M10" s="997"/>
      <c r="N10" s="997"/>
      <c r="O10" s="997"/>
      <c r="P10" s="997"/>
      <c r="Q10" s="997"/>
      <c r="R10" s="997"/>
      <c r="S10" s="997"/>
      <c r="T10" s="997"/>
      <c r="U10" s="997"/>
      <c r="V10" s="997"/>
      <c r="W10" s="997"/>
      <c r="X10" s="997"/>
      <c r="Y10" s="997"/>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row>
    <row r="13" spans="2:46" ht="14.25" customHeight="1" x14ac:dyDescent="0.25">
      <c r="B13" s="962" t="str">
        <f>HYPERLINK("#'"&amp;'EWS DIRECTORY'!$J$122&amp;"'!A1",'EWS DIRECTORY'!$J$122)</f>
        <v>E-2</v>
      </c>
      <c r="C13" s="761"/>
      <c r="D13" s="761"/>
      <c r="E13" s="761"/>
      <c r="G13" s="55" t="s">
        <v>1680</v>
      </c>
      <c r="H13" s="55"/>
      <c r="I13" s="254"/>
      <c r="J13" s="254"/>
      <c r="K13" s="254"/>
      <c r="L13" s="254"/>
      <c r="M13" s="254"/>
      <c r="N13" s="254"/>
    </row>
    <row r="14" spans="2:46" ht="14.25" customHeight="1" x14ac:dyDescent="0.25">
      <c r="B14" s="931" t="str">
        <f>HYPERLINK("#'"&amp;'EWS DIRECTORY'!$J$123&amp;"'!A1",'EWS DIRECTORY'!$J$123)</f>
        <v>E-2-1</v>
      </c>
      <c r="C14" s="761"/>
      <c r="D14" s="761"/>
      <c r="E14" s="761"/>
      <c r="G14" s="55"/>
      <c r="H14" s="55"/>
      <c r="I14" s="254"/>
      <c r="J14" s="254"/>
      <c r="K14" s="254"/>
      <c r="L14" s="254"/>
      <c r="M14" s="254"/>
      <c r="N14" s="254"/>
    </row>
    <row r="15" spans="2:46" ht="14.25" customHeight="1" x14ac:dyDescent="0.25">
      <c r="B15" s="927" t="str">
        <f>HYPERLINK("#'"&amp;'EWS DIRECTORY'!$J$124&amp;"'!A1",'EWS DIRECTORY'!$J$124)</f>
        <v>E-2-1-1</v>
      </c>
      <c r="C15" s="761"/>
      <c r="D15" s="761"/>
      <c r="E15" s="761"/>
      <c r="G15" s="55"/>
      <c r="H15" s="55"/>
      <c r="I15" s="254"/>
      <c r="J15" s="254"/>
      <c r="K15" s="254"/>
      <c r="L15" s="254"/>
      <c r="M15" s="254"/>
      <c r="N15" s="254"/>
    </row>
    <row r="16" spans="2:46" ht="14.25" customHeight="1" x14ac:dyDescent="0.25">
      <c r="B16" s="929" t="str">
        <f>HYPERLINK("#'"&amp;'EWS DIRECTORY'!$J$125&amp;"'!A1",'EWS DIRECTORY'!$J$125)</f>
        <v>E-2-1-2</v>
      </c>
      <c r="C16" s="761"/>
      <c r="D16" s="761"/>
      <c r="E16" s="761"/>
      <c r="G16" s="55"/>
      <c r="H16" s="55"/>
      <c r="I16" s="254"/>
      <c r="J16" s="254"/>
      <c r="K16" s="254"/>
      <c r="L16" s="254"/>
      <c r="M16" s="254"/>
      <c r="N16" s="254"/>
    </row>
    <row r="17" spans="2:50" ht="14.25" customHeight="1" x14ac:dyDescent="0.25">
      <c r="B17" s="929" t="str">
        <f>HYPERLINK("#'"&amp;'EWS DIRECTORY'!$J$126&amp;"'!A1",'EWS DIRECTORY'!$J$126)</f>
        <v>E-2-1-3</v>
      </c>
      <c r="C17" s="761"/>
      <c r="D17" s="761"/>
      <c r="E17" s="761"/>
      <c r="G17" s="55" t="s">
        <v>1681</v>
      </c>
      <c r="H17" s="55"/>
      <c r="I17" s="55"/>
      <c r="J17" s="254"/>
      <c r="K17" s="254"/>
      <c r="L17" s="254"/>
      <c r="M17" s="254"/>
      <c r="N17" s="254"/>
    </row>
    <row r="18" spans="2:50" ht="14.25" customHeight="1" x14ac:dyDescent="0.25">
      <c r="B18" s="929" t="str">
        <f>HYPERLINK("#'"&amp;'EWS DIRECTORY'!$J$127&amp;"'!A1",'EWS DIRECTORY'!$J$127)</f>
        <v>E-2-1-4</v>
      </c>
      <c r="C18" s="761"/>
      <c r="D18" s="761"/>
      <c r="E18" s="761"/>
      <c r="G18" s="55" t="s">
        <v>1744</v>
      </c>
      <c r="H18" s="55"/>
      <c r="I18" s="55" t="s">
        <v>1744</v>
      </c>
      <c r="J18" s="254"/>
      <c r="K18" s="254"/>
      <c r="L18" s="254"/>
      <c r="M18" s="254"/>
      <c r="N18" s="254"/>
    </row>
    <row r="19" spans="2:50" ht="14.25" customHeight="1" x14ac:dyDescent="0.25">
      <c r="B19" s="929" t="str">
        <f>HYPERLINK("#'"&amp;'EWS DIRECTORY'!$J$128&amp;"'!A1",'EWS DIRECTORY'!$J$128)</f>
        <v>E-2-1-5</v>
      </c>
      <c r="C19" s="761"/>
      <c r="D19" s="761"/>
      <c r="E19" s="761"/>
    </row>
    <row r="20" spans="2:50" ht="14.25" customHeight="1" x14ac:dyDescent="0.25">
      <c r="B20" s="929" t="str">
        <f>HYPERLINK("#'"&amp;'EWS DIRECTORY'!$J$129&amp;"'!A1",'EWS DIRECTORY'!$J$129)</f>
        <v>E-2-1-6</v>
      </c>
      <c r="C20" s="761"/>
      <c r="D20" s="761"/>
      <c r="E20" s="761"/>
      <c r="G20" s="55" t="s">
        <v>1791</v>
      </c>
    </row>
    <row r="21" spans="2:50" ht="14.25" customHeight="1" x14ac:dyDescent="0.25">
      <c r="G21" s="55"/>
    </row>
    <row r="22" spans="2:50" ht="14.25" customHeight="1" x14ac:dyDescent="0.25">
      <c r="G22" s="55"/>
      <c r="H22" s="990" t="s">
        <v>1445</v>
      </c>
      <c r="I22" s="790"/>
      <c r="J22" s="994" t="s">
        <v>1446</v>
      </c>
      <c r="K22" s="764"/>
      <c r="L22" s="764"/>
      <c r="M22" s="764"/>
      <c r="N22" s="764"/>
      <c r="O22" s="764"/>
      <c r="P22" s="764"/>
      <c r="Q22" s="764"/>
      <c r="R22" s="764"/>
      <c r="S22" s="764"/>
      <c r="T22" s="764"/>
      <c r="U22" s="764"/>
      <c r="V22" s="764"/>
      <c r="W22" s="764"/>
      <c r="X22" s="764"/>
      <c r="Y22" s="764"/>
      <c r="Z22" s="764"/>
      <c r="AA22" s="764"/>
      <c r="AB22" s="764"/>
      <c r="AC22" s="764"/>
      <c r="AD22" s="764"/>
      <c r="AE22" s="764"/>
      <c r="AF22" s="764"/>
      <c r="AG22" s="764"/>
      <c r="AH22" s="764"/>
      <c r="AI22" s="764"/>
      <c r="AJ22" s="764"/>
      <c r="AK22" s="764"/>
      <c r="AL22" s="764"/>
      <c r="AM22" s="764"/>
      <c r="AN22" s="764"/>
      <c r="AO22" s="764"/>
      <c r="AP22" s="764"/>
      <c r="AQ22" s="764"/>
      <c r="AR22" s="764"/>
      <c r="AS22" s="764"/>
      <c r="AT22" s="764"/>
      <c r="AU22" s="764"/>
      <c r="AV22" s="764"/>
      <c r="AW22" s="764"/>
      <c r="AX22" s="765"/>
    </row>
    <row r="23" spans="2:50" ht="14.25" customHeight="1" x14ac:dyDescent="0.25">
      <c r="G23" s="55"/>
      <c r="H23" s="806"/>
      <c r="I23" s="807"/>
      <c r="J23" s="978" t="s">
        <v>1452</v>
      </c>
      <c r="K23" s="764"/>
      <c r="L23" s="764"/>
      <c r="M23" s="764"/>
      <c r="N23" s="764"/>
      <c r="O23" s="764"/>
      <c r="P23" s="765"/>
      <c r="Q23" s="978" t="s">
        <v>1453</v>
      </c>
      <c r="R23" s="764"/>
      <c r="S23" s="764"/>
      <c r="T23" s="764"/>
      <c r="U23" s="764"/>
      <c r="V23" s="764"/>
      <c r="W23" s="765"/>
      <c r="X23" s="978" t="s">
        <v>1454</v>
      </c>
      <c r="Y23" s="764"/>
      <c r="Z23" s="764"/>
      <c r="AA23" s="764"/>
      <c r="AB23" s="764"/>
      <c r="AC23" s="764"/>
      <c r="AD23" s="765"/>
      <c r="AE23" s="978" t="s">
        <v>1455</v>
      </c>
      <c r="AF23" s="764"/>
      <c r="AG23" s="764"/>
      <c r="AH23" s="764"/>
      <c r="AI23" s="764"/>
      <c r="AJ23" s="764"/>
      <c r="AK23" s="765"/>
      <c r="AL23" s="978" t="s">
        <v>1456</v>
      </c>
      <c r="AM23" s="764"/>
      <c r="AN23" s="764"/>
      <c r="AO23" s="764"/>
      <c r="AP23" s="764"/>
      <c r="AQ23" s="764"/>
      <c r="AR23" s="764"/>
      <c r="AS23" s="765"/>
      <c r="AT23" s="978" t="s">
        <v>1457</v>
      </c>
      <c r="AU23" s="764"/>
      <c r="AV23" s="764"/>
      <c r="AW23" s="764"/>
      <c r="AX23" s="765"/>
    </row>
    <row r="24" spans="2:50" ht="40.5" customHeight="1" x14ac:dyDescent="0.25">
      <c r="G24" s="55"/>
      <c r="H24" s="991">
        <v>1</v>
      </c>
      <c r="I24" s="765"/>
      <c r="J24" s="984" t="e">
        <f>ID_MS_TH_PJK</f>
        <v>#N/A</v>
      </c>
      <c r="K24" s="764"/>
      <c r="L24" s="764"/>
      <c r="M24" s="764"/>
      <c r="N24" s="764"/>
      <c r="O24" s="764"/>
      <c r="P24" s="765"/>
      <c r="Q24" s="984" t="e">
        <f>NO_BPS</f>
        <v>#N/A</v>
      </c>
      <c r="R24" s="764"/>
      <c r="S24" s="764"/>
      <c r="T24" s="764"/>
      <c r="U24" s="764"/>
      <c r="V24" s="764"/>
      <c r="W24" s="765"/>
      <c r="X24" s="984" t="e">
        <f>PEMBETULAN_KE</f>
        <v>#N/A</v>
      </c>
      <c r="Y24" s="764"/>
      <c r="Z24" s="764"/>
      <c r="AA24" s="764"/>
      <c r="AB24" s="764"/>
      <c r="AC24" s="764"/>
      <c r="AD24" s="765"/>
      <c r="AE24" s="984" t="e">
        <f>TGL_TERIMA</f>
        <v>#N/A</v>
      </c>
      <c r="AF24" s="764"/>
      <c r="AG24" s="764"/>
      <c r="AH24" s="764"/>
      <c r="AI24" s="764"/>
      <c r="AJ24" s="764"/>
      <c r="AK24" s="765"/>
      <c r="AL24" s="984" t="s">
        <v>1496</v>
      </c>
      <c r="AM24" s="764"/>
      <c r="AN24" s="764"/>
      <c r="AO24" s="764"/>
      <c r="AP24" s="764"/>
      <c r="AQ24" s="764"/>
      <c r="AR24" s="764"/>
      <c r="AS24" s="765"/>
      <c r="AT24" s="1135">
        <f>'MAIN LEVEL'!AB37</f>
        <v>0</v>
      </c>
      <c r="AU24" s="764"/>
      <c r="AV24" s="764"/>
      <c r="AW24" s="764"/>
      <c r="AX24" s="765"/>
    </row>
    <row r="25" spans="2:50" ht="14.25" customHeight="1" x14ac:dyDescent="0.25">
      <c r="G25" s="55"/>
      <c r="H25" s="255"/>
      <c r="I25" s="255"/>
      <c r="J25" s="255"/>
      <c r="K25" s="255"/>
      <c r="L25" s="255"/>
      <c r="M25" s="255"/>
      <c r="N25" s="255"/>
      <c r="O25" s="255"/>
      <c r="P25" s="255"/>
      <c r="Q25" s="255"/>
      <c r="R25" s="255"/>
      <c r="AT25" s="536"/>
      <c r="AU25" s="536"/>
      <c r="AV25" s="536"/>
      <c r="AW25" s="536"/>
      <c r="AX25" s="536"/>
    </row>
    <row r="26" spans="2:50" ht="14.25" customHeight="1" x14ac:dyDescent="0.25">
      <c r="G26" s="55"/>
      <c r="H26" s="255"/>
      <c r="I26" s="255"/>
      <c r="J26" s="255"/>
      <c r="K26" s="255"/>
      <c r="L26" s="255"/>
      <c r="M26" s="255"/>
      <c r="N26" s="255"/>
      <c r="O26" s="255"/>
      <c r="P26" s="255"/>
      <c r="Q26" s="255"/>
      <c r="R26" s="255"/>
      <c r="AT26" s="536"/>
      <c r="AU26" s="536"/>
      <c r="AV26" s="536"/>
      <c r="AW26" s="536"/>
      <c r="AX26" s="536"/>
    </row>
    <row r="27" spans="2:50" ht="14.25" customHeight="1" x14ac:dyDescent="0.25">
      <c r="G27" s="55"/>
      <c r="H27" s="255"/>
      <c r="I27" s="255"/>
      <c r="J27" s="255"/>
      <c r="K27" s="255"/>
      <c r="L27" s="255"/>
      <c r="M27" s="255"/>
      <c r="N27" s="255"/>
      <c r="O27" s="255"/>
      <c r="P27" s="255"/>
      <c r="Q27" s="255"/>
      <c r="R27" s="255"/>
      <c r="AT27" s="536"/>
      <c r="AU27" s="536"/>
      <c r="AV27" s="536"/>
      <c r="AW27" s="536"/>
      <c r="AX27" s="536"/>
    </row>
    <row r="28" spans="2:50" ht="14.25" customHeight="1" x14ac:dyDescent="0.25">
      <c r="B28" s="760"/>
      <c r="C28" s="761"/>
      <c r="D28" s="761"/>
      <c r="E28" s="761"/>
      <c r="G28" s="55"/>
      <c r="H28" s="990" t="s">
        <v>1445</v>
      </c>
      <c r="I28" s="790"/>
      <c r="J28" s="990" t="s">
        <v>1478</v>
      </c>
      <c r="K28" s="789"/>
      <c r="L28" s="789"/>
      <c r="M28" s="790"/>
      <c r="N28" s="994" t="s">
        <v>1792</v>
      </c>
      <c r="O28" s="764"/>
      <c r="P28" s="764"/>
      <c r="Q28" s="764"/>
      <c r="R28" s="764"/>
      <c r="S28" s="764"/>
      <c r="T28" s="764"/>
      <c r="U28" s="764"/>
      <c r="V28" s="764"/>
      <c r="W28" s="764"/>
      <c r="X28" s="764"/>
      <c r="Y28" s="764"/>
      <c r="Z28" s="765"/>
      <c r="AA28" s="994" t="s">
        <v>1793</v>
      </c>
      <c r="AB28" s="764"/>
      <c r="AC28" s="764"/>
      <c r="AD28" s="764"/>
      <c r="AE28" s="764"/>
      <c r="AF28" s="764"/>
      <c r="AG28" s="764"/>
      <c r="AH28" s="764"/>
      <c r="AI28" s="764"/>
      <c r="AJ28" s="764"/>
      <c r="AK28" s="764"/>
      <c r="AL28" s="764"/>
      <c r="AM28" s="764"/>
      <c r="AN28" s="764"/>
      <c r="AO28" s="764"/>
      <c r="AP28" s="764"/>
      <c r="AQ28" s="764"/>
      <c r="AR28" s="764"/>
      <c r="AS28" s="765"/>
      <c r="AT28" s="1166" t="s">
        <v>1481</v>
      </c>
      <c r="AU28" s="789"/>
      <c r="AV28" s="789"/>
      <c r="AW28" s="789"/>
      <c r="AX28" s="790"/>
    </row>
    <row r="29" spans="2:50" ht="14.25" customHeight="1" x14ac:dyDescent="0.25">
      <c r="G29" s="55"/>
      <c r="H29" s="806"/>
      <c r="I29" s="807"/>
      <c r="J29" s="806"/>
      <c r="K29" s="794"/>
      <c r="L29" s="794"/>
      <c r="M29" s="807"/>
      <c r="N29" s="978" t="s">
        <v>796</v>
      </c>
      <c r="O29" s="764"/>
      <c r="P29" s="764"/>
      <c r="Q29" s="764"/>
      <c r="R29" s="764"/>
      <c r="S29" s="764"/>
      <c r="T29" s="765"/>
      <c r="U29" s="978" t="s">
        <v>1401</v>
      </c>
      <c r="V29" s="764"/>
      <c r="W29" s="764"/>
      <c r="X29" s="764"/>
      <c r="Y29" s="764"/>
      <c r="Z29" s="765"/>
      <c r="AA29" s="978" t="s">
        <v>796</v>
      </c>
      <c r="AB29" s="764"/>
      <c r="AC29" s="764"/>
      <c r="AD29" s="764"/>
      <c r="AE29" s="764"/>
      <c r="AF29" s="765"/>
      <c r="AG29" s="978" t="s">
        <v>1794</v>
      </c>
      <c r="AH29" s="764"/>
      <c r="AI29" s="764"/>
      <c r="AJ29" s="764"/>
      <c r="AK29" s="764"/>
      <c r="AL29" s="764"/>
      <c r="AM29" s="765"/>
      <c r="AN29" s="978" t="s">
        <v>1510</v>
      </c>
      <c r="AO29" s="764"/>
      <c r="AP29" s="764"/>
      <c r="AQ29" s="764"/>
      <c r="AR29" s="764"/>
      <c r="AS29" s="765"/>
      <c r="AT29" s="806"/>
      <c r="AU29" s="794"/>
      <c r="AV29" s="794"/>
      <c r="AW29" s="794"/>
      <c r="AX29" s="807"/>
    </row>
    <row r="30" spans="2:50" ht="14.25" customHeight="1" x14ac:dyDescent="0.25">
      <c r="B30" s="760"/>
      <c r="C30" s="761"/>
      <c r="D30" s="761"/>
      <c r="E30" s="761"/>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2:50" ht="14.2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2:50" ht="15" customHeight="1" x14ac:dyDescent="0.25">
      <c r="B32" s="760"/>
      <c r="C32" s="761"/>
      <c r="D32" s="761"/>
      <c r="E32" s="761"/>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2:50" ht="15" customHeight="1"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2:50" ht="15" customHeight="1" x14ac:dyDescent="0.25">
      <c r="B34" s="760"/>
      <c r="C34" s="761"/>
      <c r="D34" s="761"/>
      <c r="E34" s="761"/>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2:50" ht="15" customHeight="1" x14ac:dyDescent="0.25">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2:50" ht="15"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2:50" ht="15"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2:50" ht="15" customHeight="1" x14ac:dyDescent="0.25">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2:50" ht="15" customHeight="1" x14ac:dyDescent="0.25">
      <c r="G40" s="223"/>
      <c r="H40" s="980"/>
      <c r="I40" s="765"/>
      <c r="J40" s="979"/>
      <c r="K40" s="764"/>
      <c r="L40" s="764"/>
      <c r="M40" s="765"/>
      <c r="N40" s="980"/>
      <c r="O40" s="764"/>
      <c r="P40" s="764"/>
      <c r="Q40" s="764"/>
      <c r="R40" s="764"/>
      <c r="S40" s="764"/>
      <c r="T40" s="765"/>
      <c r="U40" s="977"/>
      <c r="V40" s="764"/>
      <c r="W40" s="764"/>
      <c r="X40" s="764"/>
      <c r="Y40" s="764"/>
      <c r="Z40" s="765"/>
      <c r="AA40" s="980"/>
      <c r="AB40" s="764"/>
      <c r="AC40" s="764"/>
      <c r="AD40" s="764"/>
      <c r="AE40" s="764"/>
      <c r="AF40" s="765"/>
      <c r="AG40" s="980"/>
      <c r="AH40" s="764"/>
      <c r="AI40" s="764"/>
      <c r="AJ40" s="764"/>
      <c r="AK40" s="764"/>
      <c r="AL40" s="764"/>
      <c r="AM40" s="765"/>
      <c r="AN40" s="983"/>
      <c r="AO40" s="764"/>
      <c r="AP40" s="764"/>
      <c r="AQ40" s="764"/>
      <c r="AR40" s="764"/>
      <c r="AS40" s="765"/>
      <c r="AT40" s="1063"/>
      <c r="AU40" s="764"/>
      <c r="AV40" s="764"/>
      <c r="AW40" s="764"/>
      <c r="AX40" s="765"/>
    </row>
    <row r="41" spans="2:50" ht="15" customHeight="1" x14ac:dyDescent="0.25">
      <c r="G41" s="223"/>
      <c r="H41" s="980"/>
      <c r="I41" s="765"/>
      <c r="J41" s="979"/>
      <c r="K41" s="764"/>
      <c r="L41" s="764"/>
      <c r="M41" s="765"/>
      <c r="N41" s="980"/>
      <c r="O41" s="764"/>
      <c r="P41" s="764"/>
      <c r="Q41" s="764"/>
      <c r="R41" s="764"/>
      <c r="S41" s="764"/>
      <c r="T41" s="765"/>
      <c r="U41" s="977"/>
      <c r="V41" s="764"/>
      <c r="W41" s="764"/>
      <c r="X41" s="764"/>
      <c r="Y41" s="764"/>
      <c r="Z41" s="765"/>
      <c r="AA41" s="980"/>
      <c r="AB41" s="764"/>
      <c r="AC41" s="764"/>
      <c r="AD41" s="764"/>
      <c r="AE41" s="764"/>
      <c r="AF41" s="765"/>
      <c r="AG41" s="980"/>
      <c r="AH41" s="764"/>
      <c r="AI41" s="764"/>
      <c r="AJ41" s="764"/>
      <c r="AK41" s="764"/>
      <c r="AL41" s="764"/>
      <c r="AM41" s="765"/>
      <c r="AN41" s="983"/>
      <c r="AO41" s="764"/>
      <c r="AP41" s="764"/>
      <c r="AQ41" s="764"/>
      <c r="AR41" s="764"/>
      <c r="AS41" s="765"/>
      <c r="AT41" s="1063"/>
      <c r="AU41" s="764"/>
      <c r="AV41" s="764"/>
      <c r="AW41" s="764"/>
      <c r="AX41" s="765"/>
    </row>
    <row r="42" spans="2:50" ht="15" customHeight="1" x14ac:dyDescent="0.25">
      <c r="G42" s="223"/>
      <c r="H42" s="980"/>
      <c r="I42" s="765"/>
      <c r="J42" s="979"/>
      <c r="K42" s="764"/>
      <c r="L42" s="764"/>
      <c r="M42" s="765"/>
      <c r="N42" s="980"/>
      <c r="O42" s="764"/>
      <c r="P42" s="764"/>
      <c r="Q42" s="764"/>
      <c r="R42" s="764"/>
      <c r="S42" s="764"/>
      <c r="T42" s="765"/>
      <c r="U42" s="977"/>
      <c r="V42" s="764"/>
      <c r="W42" s="764"/>
      <c r="X42" s="764"/>
      <c r="Y42" s="764"/>
      <c r="Z42" s="765"/>
      <c r="AA42" s="980"/>
      <c r="AB42" s="764"/>
      <c r="AC42" s="764"/>
      <c r="AD42" s="764"/>
      <c r="AE42" s="764"/>
      <c r="AF42" s="765"/>
      <c r="AG42" s="980"/>
      <c r="AH42" s="764"/>
      <c r="AI42" s="764"/>
      <c r="AJ42" s="764"/>
      <c r="AK42" s="764"/>
      <c r="AL42" s="764"/>
      <c r="AM42" s="765"/>
      <c r="AN42" s="983"/>
      <c r="AO42" s="764"/>
      <c r="AP42" s="764"/>
      <c r="AQ42" s="764"/>
      <c r="AR42" s="764"/>
      <c r="AS42" s="765"/>
      <c r="AT42" s="1063"/>
      <c r="AU42" s="764"/>
      <c r="AV42" s="764"/>
      <c r="AW42" s="764"/>
      <c r="AX42" s="765"/>
    </row>
    <row r="43" spans="2:50" ht="15" customHeight="1" x14ac:dyDescent="0.25">
      <c r="G43" s="223"/>
      <c r="H43" s="980"/>
      <c r="I43" s="765"/>
      <c r="J43" s="979"/>
      <c r="K43" s="764"/>
      <c r="L43" s="764"/>
      <c r="M43" s="765"/>
      <c r="N43" s="980"/>
      <c r="O43" s="764"/>
      <c r="P43" s="764"/>
      <c r="Q43" s="764"/>
      <c r="R43" s="764"/>
      <c r="S43" s="764"/>
      <c r="T43" s="765"/>
      <c r="U43" s="977"/>
      <c r="V43" s="764"/>
      <c r="W43" s="764"/>
      <c r="X43" s="764"/>
      <c r="Y43" s="764"/>
      <c r="Z43" s="765"/>
      <c r="AA43" s="980"/>
      <c r="AB43" s="764"/>
      <c r="AC43" s="764"/>
      <c r="AD43" s="764"/>
      <c r="AE43" s="764"/>
      <c r="AF43" s="765"/>
      <c r="AG43" s="980"/>
      <c r="AH43" s="764"/>
      <c r="AI43" s="764"/>
      <c r="AJ43" s="764"/>
      <c r="AK43" s="764"/>
      <c r="AL43" s="764"/>
      <c r="AM43" s="765"/>
      <c r="AN43" s="983"/>
      <c r="AO43" s="764"/>
      <c r="AP43" s="764"/>
      <c r="AQ43" s="764"/>
      <c r="AR43" s="764"/>
      <c r="AS43" s="765"/>
      <c r="AT43" s="1063"/>
      <c r="AU43" s="764"/>
      <c r="AV43" s="764"/>
      <c r="AW43" s="764"/>
      <c r="AX43" s="765"/>
    </row>
    <row r="44" spans="2:50" ht="14.25" customHeight="1" x14ac:dyDescent="0.25">
      <c r="G44" s="223"/>
      <c r="H44" s="980"/>
      <c r="I44" s="765"/>
      <c r="J44" s="979"/>
      <c r="K44" s="764"/>
      <c r="L44" s="764"/>
      <c r="M44" s="765"/>
      <c r="N44" s="980"/>
      <c r="O44" s="764"/>
      <c r="P44" s="764"/>
      <c r="Q44" s="764"/>
      <c r="R44" s="764"/>
      <c r="S44" s="764"/>
      <c r="T44" s="765"/>
      <c r="U44" s="977"/>
      <c r="V44" s="764"/>
      <c r="W44" s="764"/>
      <c r="X44" s="764"/>
      <c r="Y44" s="764"/>
      <c r="Z44" s="765"/>
      <c r="AA44" s="980"/>
      <c r="AB44" s="764"/>
      <c r="AC44" s="764"/>
      <c r="AD44" s="764"/>
      <c r="AE44" s="764"/>
      <c r="AF44" s="765"/>
      <c r="AG44" s="980"/>
      <c r="AH44" s="764"/>
      <c r="AI44" s="764"/>
      <c r="AJ44" s="764"/>
      <c r="AK44" s="764"/>
      <c r="AL44" s="764"/>
      <c r="AM44" s="765"/>
      <c r="AN44" s="983"/>
      <c r="AO44" s="764"/>
      <c r="AP44" s="764"/>
      <c r="AQ44" s="764"/>
      <c r="AR44" s="764"/>
      <c r="AS44" s="765"/>
      <c r="AT44" s="1063"/>
      <c r="AU44" s="764"/>
      <c r="AV44" s="764"/>
      <c r="AW44" s="764"/>
      <c r="AX44" s="765"/>
    </row>
    <row r="45" spans="2:50" ht="14.25" customHeight="1" x14ac:dyDescent="0.25">
      <c r="G45" s="223"/>
      <c r="H45" s="980"/>
      <c r="I45" s="765"/>
      <c r="J45" s="979"/>
      <c r="K45" s="764"/>
      <c r="L45" s="764"/>
      <c r="M45" s="765"/>
      <c r="N45" s="980"/>
      <c r="O45" s="764"/>
      <c r="P45" s="764"/>
      <c r="Q45" s="764"/>
      <c r="R45" s="764"/>
      <c r="S45" s="764"/>
      <c r="T45" s="765"/>
      <c r="U45" s="977"/>
      <c r="V45" s="764"/>
      <c r="W45" s="764"/>
      <c r="X45" s="764"/>
      <c r="Y45" s="764"/>
      <c r="Z45" s="765"/>
      <c r="AA45" s="980"/>
      <c r="AB45" s="764"/>
      <c r="AC45" s="764"/>
      <c r="AD45" s="764"/>
      <c r="AE45" s="764"/>
      <c r="AF45" s="765"/>
      <c r="AG45" s="980"/>
      <c r="AH45" s="764"/>
      <c r="AI45" s="764"/>
      <c r="AJ45" s="764"/>
      <c r="AK45" s="764"/>
      <c r="AL45" s="764"/>
      <c r="AM45" s="765"/>
      <c r="AN45" s="983"/>
      <c r="AO45" s="764"/>
      <c r="AP45" s="764"/>
      <c r="AQ45" s="764"/>
      <c r="AR45" s="764"/>
      <c r="AS45" s="765"/>
      <c r="AT45" s="1063"/>
      <c r="AU45" s="764"/>
      <c r="AV45" s="764"/>
      <c r="AW45" s="764"/>
      <c r="AX45" s="765"/>
    </row>
    <row r="46" spans="2:50" ht="14.25" customHeight="1" x14ac:dyDescent="0.25">
      <c r="G46" s="223"/>
      <c r="H46" s="980"/>
      <c r="I46" s="765"/>
      <c r="J46" s="979"/>
      <c r="K46" s="764"/>
      <c r="L46" s="764"/>
      <c r="M46" s="765"/>
      <c r="N46" s="980"/>
      <c r="O46" s="764"/>
      <c r="P46" s="764"/>
      <c r="Q46" s="764"/>
      <c r="R46" s="764"/>
      <c r="S46" s="764"/>
      <c r="T46" s="765"/>
      <c r="U46" s="977"/>
      <c r="V46" s="764"/>
      <c r="W46" s="764"/>
      <c r="X46" s="764"/>
      <c r="Y46" s="764"/>
      <c r="Z46" s="765"/>
      <c r="AA46" s="980"/>
      <c r="AB46" s="764"/>
      <c r="AC46" s="764"/>
      <c r="AD46" s="764"/>
      <c r="AE46" s="764"/>
      <c r="AF46" s="765"/>
      <c r="AG46" s="980"/>
      <c r="AH46" s="764"/>
      <c r="AI46" s="764"/>
      <c r="AJ46" s="764"/>
      <c r="AK46" s="764"/>
      <c r="AL46" s="764"/>
      <c r="AM46" s="765"/>
      <c r="AN46" s="983"/>
      <c r="AO46" s="764"/>
      <c r="AP46" s="764"/>
      <c r="AQ46" s="764"/>
      <c r="AR46" s="764"/>
      <c r="AS46" s="765"/>
      <c r="AT46" s="1063"/>
      <c r="AU46" s="764"/>
      <c r="AV46" s="764"/>
      <c r="AW46" s="764"/>
      <c r="AX46" s="765"/>
    </row>
    <row r="47" spans="2:50" ht="14.25" customHeight="1" x14ac:dyDescent="0.25">
      <c r="G47" s="256"/>
      <c r="H47" s="980"/>
      <c r="I47" s="765"/>
      <c r="J47" s="979"/>
      <c r="K47" s="764"/>
      <c r="L47" s="764"/>
      <c r="M47" s="765"/>
      <c r="N47" s="980"/>
      <c r="O47" s="764"/>
      <c r="P47" s="764"/>
      <c r="Q47" s="764"/>
      <c r="R47" s="764"/>
      <c r="S47" s="764"/>
      <c r="T47" s="765"/>
      <c r="U47" s="977"/>
      <c r="V47" s="764"/>
      <c r="W47" s="764"/>
      <c r="X47" s="764"/>
      <c r="Y47" s="764"/>
      <c r="Z47" s="765"/>
      <c r="AA47" s="980"/>
      <c r="AB47" s="764"/>
      <c r="AC47" s="764"/>
      <c r="AD47" s="764"/>
      <c r="AE47" s="764"/>
      <c r="AF47" s="765"/>
      <c r="AG47" s="980"/>
      <c r="AH47" s="764"/>
      <c r="AI47" s="764"/>
      <c r="AJ47" s="764"/>
      <c r="AK47" s="764"/>
      <c r="AL47" s="764"/>
      <c r="AM47" s="765"/>
      <c r="AN47" s="983"/>
      <c r="AO47" s="764"/>
      <c r="AP47" s="764"/>
      <c r="AQ47" s="764"/>
      <c r="AR47" s="764"/>
      <c r="AS47" s="765"/>
      <c r="AT47" s="1063"/>
      <c r="AU47" s="764"/>
      <c r="AV47" s="764"/>
      <c r="AW47" s="764"/>
      <c r="AX47" s="765"/>
    </row>
    <row r="48" spans="2:50" ht="14.25" customHeight="1" x14ac:dyDescent="0.25">
      <c r="G48" s="256"/>
      <c r="H48" s="980"/>
      <c r="I48" s="765"/>
      <c r="J48" s="979"/>
      <c r="K48" s="764"/>
      <c r="L48" s="764"/>
      <c r="M48" s="765"/>
      <c r="N48" s="980"/>
      <c r="O48" s="764"/>
      <c r="P48" s="764"/>
      <c r="Q48" s="764"/>
      <c r="R48" s="764"/>
      <c r="S48" s="764"/>
      <c r="T48" s="765"/>
      <c r="U48" s="977"/>
      <c r="V48" s="764"/>
      <c r="W48" s="764"/>
      <c r="X48" s="764"/>
      <c r="Y48" s="764"/>
      <c r="Z48" s="765"/>
      <c r="AA48" s="980"/>
      <c r="AB48" s="764"/>
      <c r="AC48" s="764"/>
      <c r="AD48" s="764"/>
      <c r="AE48" s="764"/>
      <c r="AF48" s="765"/>
      <c r="AG48" s="980"/>
      <c r="AH48" s="764"/>
      <c r="AI48" s="764"/>
      <c r="AJ48" s="764"/>
      <c r="AK48" s="764"/>
      <c r="AL48" s="764"/>
      <c r="AM48" s="765"/>
      <c r="AN48" s="983"/>
      <c r="AO48" s="764"/>
      <c r="AP48" s="764"/>
      <c r="AQ48" s="764"/>
      <c r="AR48" s="764"/>
      <c r="AS48" s="765"/>
      <c r="AT48" s="1063"/>
      <c r="AU48" s="764"/>
      <c r="AV48" s="764"/>
      <c r="AW48" s="764"/>
      <c r="AX48" s="765"/>
    </row>
    <row r="49" spans="7:50" ht="14.25" customHeight="1" x14ac:dyDescent="0.25">
      <c r="G49" s="256"/>
      <c r="H49" s="980"/>
      <c r="I49" s="765"/>
      <c r="J49" s="979"/>
      <c r="K49" s="764"/>
      <c r="L49" s="764"/>
      <c r="M49" s="765"/>
      <c r="N49" s="980"/>
      <c r="O49" s="764"/>
      <c r="P49" s="764"/>
      <c r="Q49" s="764"/>
      <c r="R49" s="764"/>
      <c r="S49" s="764"/>
      <c r="T49" s="765"/>
      <c r="U49" s="977"/>
      <c r="V49" s="764"/>
      <c r="W49" s="764"/>
      <c r="X49" s="764"/>
      <c r="Y49" s="764"/>
      <c r="Z49" s="765"/>
      <c r="AA49" s="980"/>
      <c r="AB49" s="764"/>
      <c r="AC49" s="764"/>
      <c r="AD49" s="764"/>
      <c r="AE49" s="764"/>
      <c r="AF49" s="765"/>
      <c r="AG49" s="980"/>
      <c r="AH49" s="764"/>
      <c r="AI49" s="764"/>
      <c r="AJ49" s="764"/>
      <c r="AK49" s="764"/>
      <c r="AL49" s="764"/>
      <c r="AM49" s="765"/>
      <c r="AN49" s="983"/>
      <c r="AO49" s="764"/>
      <c r="AP49" s="764"/>
      <c r="AQ49" s="764"/>
      <c r="AR49" s="764"/>
      <c r="AS49" s="765"/>
      <c r="AT49" s="1063"/>
      <c r="AU49" s="764"/>
      <c r="AV49" s="764"/>
      <c r="AW49" s="764"/>
      <c r="AX49" s="765"/>
    </row>
    <row r="50" spans="7:50" ht="14.25" customHeight="1" x14ac:dyDescent="0.25">
      <c r="G50" s="256"/>
      <c r="H50" s="993"/>
      <c r="I50" s="765"/>
      <c r="J50" s="993"/>
      <c r="K50" s="764"/>
      <c r="L50" s="764"/>
      <c r="M50" s="765"/>
      <c r="N50" s="993"/>
      <c r="O50" s="764"/>
      <c r="P50" s="764"/>
      <c r="Q50" s="764"/>
      <c r="R50" s="764"/>
      <c r="S50" s="764"/>
      <c r="T50" s="765"/>
      <c r="U50" s="986"/>
      <c r="V50" s="764"/>
      <c r="W50" s="764"/>
      <c r="X50" s="764"/>
      <c r="Y50" s="764"/>
      <c r="Z50" s="765"/>
      <c r="AA50" s="993"/>
      <c r="AB50" s="764"/>
      <c r="AC50" s="764"/>
      <c r="AD50" s="764"/>
      <c r="AE50" s="764"/>
      <c r="AF50" s="765"/>
      <c r="AG50" s="993"/>
      <c r="AH50" s="764"/>
      <c r="AI50" s="764"/>
      <c r="AJ50" s="764"/>
      <c r="AK50" s="764"/>
      <c r="AL50" s="764"/>
      <c r="AM50" s="765"/>
      <c r="AN50" s="995"/>
      <c r="AO50" s="764"/>
      <c r="AP50" s="764"/>
      <c r="AQ50" s="764"/>
      <c r="AR50" s="764"/>
      <c r="AS50" s="765"/>
      <c r="AT50" s="1065"/>
      <c r="AU50" s="764"/>
      <c r="AV50" s="764"/>
      <c r="AW50" s="764"/>
      <c r="AX50" s="765"/>
    </row>
    <row r="51" spans="7:50" ht="14.25" customHeight="1" x14ac:dyDescent="0.25">
      <c r="G51" s="223"/>
      <c r="H51" s="1092" t="s">
        <v>1494</v>
      </c>
      <c r="I51" s="764"/>
      <c r="J51" s="764"/>
      <c r="K51" s="764"/>
      <c r="L51" s="764"/>
      <c r="M51" s="764"/>
      <c r="N51" s="764"/>
      <c r="O51" s="764"/>
      <c r="P51" s="764"/>
      <c r="Q51" s="764"/>
      <c r="R51" s="764"/>
      <c r="S51" s="764"/>
      <c r="T51" s="764"/>
      <c r="U51" s="764"/>
      <c r="V51" s="764"/>
      <c r="W51" s="764"/>
      <c r="X51" s="764"/>
      <c r="Y51" s="764"/>
      <c r="Z51" s="764"/>
      <c r="AA51" s="764"/>
      <c r="AB51" s="764"/>
      <c r="AC51" s="764"/>
      <c r="AD51" s="764"/>
      <c r="AE51" s="764"/>
      <c r="AF51" s="764"/>
      <c r="AG51" s="764"/>
      <c r="AH51" s="764"/>
      <c r="AI51" s="764"/>
      <c r="AJ51" s="764"/>
      <c r="AK51" s="764"/>
      <c r="AL51" s="764"/>
      <c r="AM51" s="764"/>
      <c r="AN51" s="764"/>
      <c r="AO51" s="764"/>
      <c r="AP51" s="764"/>
      <c r="AQ51" s="764"/>
      <c r="AR51" s="764"/>
      <c r="AS51" s="765"/>
      <c r="AT51" s="1134">
        <f>SUM(AT30:AT50)</f>
        <v>0</v>
      </c>
      <c r="AU51" s="764"/>
      <c r="AV51" s="764"/>
      <c r="AW51" s="764"/>
      <c r="AX51" s="765"/>
    </row>
    <row r="52" spans="7:50" ht="14.25" customHeight="1" x14ac:dyDescent="0.25">
      <c r="G52" s="223"/>
    </row>
    <row r="53" spans="7:50" ht="14.25" customHeight="1" x14ac:dyDescent="0.25">
      <c r="G53" s="223"/>
    </row>
    <row r="54" spans="7:50" ht="15" customHeight="1" x14ac:dyDescent="0.25">
      <c r="G54" s="223"/>
    </row>
    <row r="55" spans="7:50" ht="14.25" customHeight="1" x14ac:dyDescent="0.25">
      <c r="G55" s="223"/>
      <c r="H55" s="976" t="s">
        <v>1795</v>
      </c>
      <c r="I55" s="824"/>
      <c r="J55" s="824"/>
      <c r="K55" s="824"/>
      <c r="L55" s="824"/>
      <c r="M55" s="824"/>
      <c r="N55" s="824"/>
      <c r="O55" s="824"/>
      <c r="P55" s="824"/>
      <c r="Q55" s="824"/>
      <c r="R55" s="824"/>
      <c r="S55" s="824"/>
      <c r="T55" s="824"/>
      <c r="U55" s="824"/>
      <c r="V55" s="824"/>
      <c r="W55" s="824"/>
      <c r="X55" s="824"/>
      <c r="Y55" s="825"/>
      <c r="Z55" s="976" t="s">
        <v>1796</v>
      </c>
      <c r="AA55" s="824"/>
      <c r="AB55" s="824"/>
      <c r="AC55" s="824"/>
      <c r="AD55" s="824"/>
      <c r="AE55" s="824"/>
      <c r="AF55" s="824"/>
      <c r="AG55" s="824"/>
      <c r="AH55" s="824"/>
      <c r="AI55" s="824"/>
      <c r="AJ55" s="824"/>
      <c r="AK55" s="824"/>
      <c r="AL55" s="824"/>
      <c r="AM55" s="824"/>
      <c r="AN55" s="824"/>
      <c r="AO55" s="824"/>
      <c r="AP55" s="824"/>
      <c r="AQ55" s="825"/>
    </row>
    <row r="56" spans="7:50" ht="14.25" customHeight="1" x14ac:dyDescent="0.25">
      <c r="G56" s="223"/>
      <c r="H56" s="257" t="s">
        <v>796</v>
      </c>
      <c r="I56" s="258"/>
      <c r="J56" s="258"/>
      <c r="K56" s="258"/>
      <c r="L56" s="258"/>
      <c r="M56" s="258"/>
      <c r="N56" s="258"/>
      <c r="O56" s="258"/>
      <c r="P56" s="258"/>
      <c r="Q56" s="259"/>
      <c r="R56" s="257" t="s">
        <v>1511</v>
      </c>
      <c r="S56" s="258"/>
      <c r="T56" s="258"/>
      <c r="U56" s="259"/>
      <c r="V56" s="257" t="s">
        <v>1510</v>
      </c>
      <c r="W56" s="258"/>
      <c r="X56" s="258"/>
      <c r="Y56" s="259"/>
      <c r="Z56" s="257" t="s">
        <v>796</v>
      </c>
      <c r="AA56" s="258"/>
      <c r="AB56" s="258"/>
      <c r="AC56" s="258"/>
      <c r="AD56" s="258"/>
      <c r="AE56" s="258"/>
      <c r="AF56" s="258"/>
      <c r="AG56" s="258"/>
      <c r="AH56" s="258"/>
      <c r="AI56" s="259"/>
      <c r="AJ56" s="257" t="s">
        <v>1511</v>
      </c>
      <c r="AK56" s="258"/>
      <c r="AL56" s="258"/>
      <c r="AM56" s="259"/>
      <c r="AN56" s="257" t="s">
        <v>1510</v>
      </c>
      <c r="AO56" s="258"/>
      <c r="AP56" s="258"/>
      <c r="AQ56" s="259"/>
    </row>
    <row r="57" spans="7:50" ht="14.25" customHeight="1" x14ac:dyDescent="0.25">
      <c r="G57" s="223"/>
      <c r="H57" s="260"/>
      <c r="Q57" s="261"/>
      <c r="R57" s="260"/>
      <c r="U57" s="261"/>
      <c r="V57" s="260"/>
      <c r="Y57" s="261"/>
      <c r="Z57" s="260"/>
      <c r="AI57" s="261"/>
      <c r="AJ57" s="260"/>
      <c r="AM57" s="261"/>
      <c r="AN57" s="260"/>
      <c r="AQ57" s="261"/>
    </row>
    <row r="58" spans="7:50" ht="14.25" customHeight="1" x14ac:dyDescent="0.25">
      <c r="G58" s="223"/>
      <c r="H58" s="260"/>
      <c r="Q58" s="261"/>
      <c r="R58" s="260"/>
      <c r="U58" s="261"/>
      <c r="V58" s="260"/>
      <c r="Y58" s="261"/>
      <c r="Z58" s="260"/>
      <c r="AI58" s="261"/>
      <c r="AJ58" s="260"/>
      <c r="AM58" s="261"/>
      <c r="AN58" s="260"/>
      <c r="AQ58" s="261"/>
    </row>
    <row r="59" spans="7:50" ht="14.25" customHeight="1" x14ac:dyDescent="0.25">
      <c r="G59" s="223"/>
      <c r="H59" s="260"/>
      <c r="Q59" s="261"/>
      <c r="R59" s="260"/>
      <c r="U59" s="261"/>
      <c r="V59" s="260"/>
      <c r="Y59" s="261"/>
      <c r="Z59" s="260"/>
      <c r="AI59" s="261"/>
      <c r="AJ59" s="260"/>
      <c r="AM59" s="261"/>
      <c r="AN59" s="260"/>
      <c r="AQ59" s="261"/>
    </row>
    <row r="60" spans="7:50" ht="14.25" customHeight="1" x14ac:dyDescent="0.25">
      <c r="G60" s="223"/>
      <c r="H60" s="260"/>
      <c r="Q60" s="261"/>
      <c r="R60" s="260"/>
      <c r="U60" s="261"/>
      <c r="V60" s="260"/>
      <c r="Y60" s="261"/>
      <c r="Z60" s="260"/>
      <c r="AI60" s="261"/>
      <c r="AJ60" s="260"/>
      <c r="AM60" s="261"/>
      <c r="AN60" s="260"/>
      <c r="AQ60" s="261"/>
    </row>
    <row r="61" spans="7:50" ht="14.25" customHeight="1" x14ac:dyDescent="0.25">
      <c r="G61" s="223"/>
      <c r="H61" s="262"/>
      <c r="I61" s="263"/>
      <c r="J61" s="263"/>
      <c r="K61" s="263"/>
      <c r="L61" s="263"/>
      <c r="M61" s="263"/>
      <c r="N61" s="263"/>
      <c r="O61" s="263"/>
      <c r="P61" s="263"/>
      <c r="Q61" s="264"/>
      <c r="R61" s="262"/>
      <c r="S61" s="263"/>
      <c r="T61" s="263"/>
      <c r="U61" s="264"/>
      <c r="V61" s="262"/>
      <c r="W61" s="263"/>
      <c r="X61" s="263"/>
      <c r="Y61" s="264"/>
      <c r="Z61" s="262"/>
      <c r="AA61" s="263"/>
      <c r="AB61" s="263"/>
      <c r="AC61" s="263"/>
      <c r="AD61" s="263"/>
      <c r="AE61" s="263"/>
      <c r="AF61" s="263"/>
      <c r="AG61" s="263"/>
      <c r="AH61" s="263"/>
      <c r="AI61" s="264"/>
      <c r="AJ61" s="262"/>
      <c r="AK61" s="263"/>
      <c r="AL61" s="263"/>
      <c r="AM61" s="264"/>
      <c r="AN61" s="262"/>
      <c r="AO61" s="263"/>
      <c r="AP61" s="263"/>
      <c r="AQ61" s="264"/>
    </row>
    <row r="62" spans="7:50" ht="14.25" customHeight="1" x14ac:dyDescent="0.25">
      <c r="G62" s="223"/>
      <c r="AM62" s="265" t="s">
        <v>1797</v>
      </c>
      <c r="AN62" s="55" t="str">
        <f>'E-2-1'!U18</f>
        <v>E-2-1-1</v>
      </c>
    </row>
    <row r="63" spans="7:50" ht="14.25" customHeight="1" x14ac:dyDescent="0.25">
      <c r="G63" s="223"/>
    </row>
    <row r="64" spans="7:50" ht="14.25" customHeight="1" x14ac:dyDescent="0.25">
      <c r="G64" s="223"/>
      <c r="H64" s="223"/>
      <c r="I64" s="223"/>
      <c r="J64" s="223"/>
      <c r="K64" s="223"/>
      <c r="L64" s="223"/>
      <c r="M64" s="223"/>
      <c r="N64" s="223"/>
      <c r="O64" s="223"/>
      <c r="P64" s="223"/>
      <c r="Q64" s="223"/>
      <c r="R64" s="223"/>
      <c r="S64" s="223"/>
      <c r="T64" s="223"/>
      <c r="U64" s="223"/>
      <c r="V64" s="223"/>
      <c r="W64" s="223"/>
      <c r="X64" s="223"/>
    </row>
  </sheetData>
  <mergeCells count="216">
    <mergeCell ref="H22:I23"/>
    <mergeCell ref="AA49:AF49"/>
    <mergeCell ref="N31:T31"/>
    <mergeCell ref="AN32:AS32"/>
    <mergeCell ref="N40:T40"/>
    <mergeCell ref="J43:M43"/>
    <mergeCell ref="AN41:AS41"/>
    <mergeCell ref="AA36:AF36"/>
    <mergeCell ref="AN47:AS47"/>
    <mergeCell ref="J33:M33"/>
    <mergeCell ref="J42:M42"/>
    <mergeCell ref="H39:I39"/>
    <mergeCell ref="AN43:AS43"/>
    <mergeCell ref="J23:P23"/>
    <mergeCell ref="AA35:AF35"/>
    <mergeCell ref="H45:I45"/>
    <mergeCell ref="AG29:AM29"/>
    <mergeCell ref="AG38:AM38"/>
    <mergeCell ref="H38:I38"/>
    <mergeCell ref="J31:M31"/>
    <mergeCell ref="H43:I43"/>
    <mergeCell ref="J48:M48"/>
    <mergeCell ref="J45:M45"/>
    <mergeCell ref="H35:I35"/>
    <mergeCell ref="N50:T50"/>
    <mergeCell ref="AT35:AX35"/>
    <mergeCell ref="U29:Z29"/>
    <mergeCell ref="AG44:AM44"/>
    <mergeCell ref="U38:Z38"/>
    <mergeCell ref="AG31:AM31"/>
    <mergeCell ref="AT49:AX49"/>
    <mergeCell ref="N42:T42"/>
    <mergeCell ref="AA43:AF43"/>
    <mergeCell ref="N44:T44"/>
    <mergeCell ref="AN45:AS45"/>
    <mergeCell ref="AT37:AX37"/>
    <mergeCell ref="AT30:AX30"/>
    <mergeCell ref="AN50:AS50"/>
    <mergeCell ref="AA44:AF44"/>
    <mergeCell ref="AG45:AM45"/>
    <mergeCell ref="AN35:AS35"/>
    <mergeCell ref="U48:Z48"/>
    <mergeCell ref="U32:Z32"/>
    <mergeCell ref="AG47:AM47"/>
    <mergeCell ref="U41:Z41"/>
    <mergeCell ref="N34:T34"/>
    <mergeCell ref="AN46:AS46"/>
    <mergeCell ref="AN39:AS39"/>
    <mergeCell ref="B12:E12"/>
    <mergeCell ref="AA32:AF32"/>
    <mergeCell ref="AT34:AX34"/>
    <mergeCell ref="H37:I37"/>
    <mergeCell ref="J30:M30"/>
    <mergeCell ref="U31:Z31"/>
    <mergeCell ref="AL24:AS24"/>
    <mergeCell ref="U40:Z40"/>
    <mergeCell ref="Q23:W23"/>
    <mergeCell ref="AN34:AS34"/>
    <mergeCell ref="B14:E14"/>
    <mergeCell ref="AT39:AX39"/>
    <mergeCell ref="AA38:AF38"/>
    <mergeCell ref="AT36:AX36"/>
    <mergeCell ref="AE23:AK23"/>
    <mergeCell ref="AG32:AM32"/>
    <mergeCell ref="B13:E13"/>
    <mergeCell ref="AN36:AS36"/>
    <mergeCell ref="J22:AX22"/>
    <mergeCell ref="AA40:AF40"/>
    <mergeCell ref="AA37:AF37"/>
    <mergeCell ref="AN29:AS29"/>
    <mergeCell ref="AA33:AF33"/>
    <mergeCell ref="B32:E32"/>
    <mergeCell ref="G7:AR7"/>
    <mergeCell ref="N41:T41"/>
    <mergeCell ref="B18:E18"/>
    <mergeCell ref="X23:AD23"/>
    <mergeCell ref="N38:T38"/>
    <mergeCell ref="AA47:AF47"/>
    <mergeCell ref="J34:M34"/>
    <mergeCell ref="N43:T43"/>
    <mergeCell ref="J24:P24"/>
    <mergeCell ref="AL23:AS23"/>
    <mergeCell ref="N33:T33"/>
    <mergeCell ref="G9:Z11"/>
    <mergeCell ref="J47:M47"/>
    <mergeCell ref="AN44:AS44"/>
    <mergeCell ref="H41:I41"/>
    <mergeCell ref="N30:T30"/>
    <mergeCell ref="AN31:AS31"/>
    <mergeCell ref="AG33:AM33"/>
    <mergeCell ref="AG42:AM42"/>
    <mergeCell ref="H34:I34"/>
    <mergeCell ref="AG43:AM43"/>
    <mergeCell ref="U42:Z42"/>
    <mergeCell ref="AG35:AM35"/>
    <mergeCell ref="AG39:AM39"/>
    <mergeCell ref="J50:M50"/>
    <mergeCell ref="U37:Z37"/>
    <mergeCell ref="AT24:AX24"/>
    <mergeCell ref="B16:E16"/>
    <mergeCell ref="AT38:AX38"/>
    <mergeCell ref="H36:I36"/>
    <mergeCell ref="AA50:AF50"/>
    <mergeCell ref="AG34:AM34"/>
    <mergeCell ref="N32:T32"/>
    <mergeCell ref="J49:M49"/>
    <mergeCell ref="AT41:AX41"/>
    <mergeCell ref="AT48:AX48"/>
    <mergeCell ref="AT45:AX45"/>
    <mergeCell ref="AT42:AX42"/>
    <mergeCell ref="AT32:AX32"/>
    <mergeCell ref="H50:I50"/>
    <mergeCell ref="H49:I49"/>
    <mergeCell ref="H44:I44"/>
    <mergeCell ref="AG30:AM30"/>
    <mergeCell ref="AT33:AX33"/>
    <mergeCell ref="AA31:AF31"/>
    <mergeCell ref="J44:M44"/>
    <mergeCell ref="U39:Z39"/>
    <mergeCell ref="AN49:AS49"/>
    <mergeCell ref="B6:E6"/>
    <mergeCell ref="B15:E15"/>
    <mergeCell ref="J46:M46"/>
    <mergeCell ref="J28:M29"/>
    <mergeCell ref="U47:Z47"/>
    <mergeCell ref="H31:I31"/>
    <mergeCell ref="H40:I40"/>
    <mergeCell ref="AE24:AK24"/>
    <mergeCell ref="U43:Z43"/>
    <mergeCell ref="N36:T36"/>
    <mergeCell ref="N45:T45"/>
    <mergeCell ref="AA41:AF41"/>
    <mergeCell ref="U33:Z33"/>
    <mergeCell ref="J38:M38"/>
    <mergeCell ref="B17:E17"/>
    <mergeCell ref="H42:I42"/>
    <mergeCell ref="B19:E19"/>
    <mergeCell ref="B34:E34"/>
    <mergeCell ref="B28:E28"/>
    <mergeCell ref="H30:I30"/>
    <mergeCell ref="AG37:AM37"/>
    <mergeCell ref="N28:Z28"/>
    <mergeCell ref="AA45:AF45"/>
    <mergeCell ref="B30:E30"/>
    <mergeCell ref="AT28:AX29"/>
    <mergeCell ref="N48:T48"/>
    <mergeCell ref="AT51:AX51"/>
    <mergeCell ref="U49:Z49"/>
    <mergeCell ref="H33:I33"/>
    <mergeCell ref="B20:E20"/>
    <mergeCell ref="N49:T49"/>
    <mergeCell ref="B4:E4"/>
    <mergeCell ref="H46:I46"/>
    <mergeCell ref="J39:M39"/>
    <mergeCell ref="N35:T35"/>
    <mergeCell ref="AA46:AF46"/>
    <mergeCell ref="AN42:AS42"/>
    <mergeCell ref="H28:I29"/>
    <mergeCell ref="J37:M37"/>
    <mergeCell ref="B8:E8"/>
    <mergeCell ref="H24:I24"/>
    <mergeCell ref="AT23:AX23"/>
    <mergeCell ref="N47:T47"/>
    <mergeCell ref="AN48:AS48"/>
    <mergeCell ref="AG41:AM41"/>
    <mergeCell ref="Q24:W24"/>
    <mergeCell ref="AG50:AM50"/>
    <mergeCell ref="AT47:AX47"/>
    <mergeCell ref="AT50:AX50"/>
    <mergeCell ref="U50:Z50"/>
    <mergeCell ref="U35:Z35"/>
    <mergeCell ref="AT44:AX44"/>
    <mergeCell ref="H47:I47"/>
    <mergeCell ref="U44:Z44"/>
    <mergeCell ref="N46:T46"/>
    <mergeCell ref="AT31:AX31"/>
    <mergeCell ref="U34:Z34"/>
    <mergeCell ref="N39:T39"/>
    <mergeCell ref="N37:T37"/>
    <mergeCell ref="J40:M40"/>
    <mergeCell ref="AN38:AS38"/>
    <mergeCell ref="AT43:AX43"/>
    <mergeCell ref="AA42:AF42"/>
    <mergeCell ref="AT46:AX46"/>
    <mergeCell ref="AG49:AM49"/>
    <mergeCell ref="AN40:AS40"/>
    <mergeCell ref="AG36:AM36"/>
    <mergeCell ref="J35:M35"/>
    <mergeCell ref="AN33:AS33"/>
    <mergeCell ref="U45:Z45"/>
    <mergeCell ref="AT40:AX40"/>
    <mergeCell ref="AA39:AF39"/>
    <mergeCell ref="H55:Y55"/>
    <mergeCell ref="U36:Z36"/>
    <mergeCell ref="N29:T29"/>
    <mergeCell ref="J32:M32"/>
    <mergeCell ref="B10:E10"/>
    <mergeCell ref="AA34:AF34"/>
    <mergeCell ref="J41:M41"/>
    <mergeCell ref="H51:AS51"/>
    <mergeCell ref="AG46:AM46"/>
    <mergeCell ref="AG40:AM40"/>
    <mergeCell ref="AA28:AS28"/>
    <mergeCell ref="H32:I32"/>
    <mergeCell ref="AN37:AS37"/>
    <mergeCell ref="AN30:AS30"/>
    <mergeCell ref="U30:Z30"/>
    <mergeCell ref="X24:AD24"/>
    <mergeCell ref="AA48:AF48"/>
    <mergeCell ref="AA30:AF30"/>
    <mergeCell ref="Z55:AQ55"/>
    <mergeCell ref="J36:M36"/>
    <mergeCell ref="AA29:AF29"/>
    <mergeCell ref="H48:I48"/>
    <mergeCell ref="U46:Z46"/>
    <mergeCell ref="AG48:AM48"/>
  </mergeCells>
  <hyperlinks>
    <hyperlink ref="B4" location="PANDUAN!A1" display="PANDUAN" xr:uid="{00000000-0004-0000-7C00-000000000000}"/>
    <hyperlink ref="B6" location="'EWS DIRECTORY'!A1" display="EWS DIRECTORY" xr:uid="{00000000-0004-0000-7C00-000001000000}"/>
    <hyperlink ref="B8" location="'DATA PEMICU'!A1" display="DATA PEMICU" xr:uid="{00000000-0004-0000-7C00-000002000000}"/>
    <hyperlink ref="B10" location="'DATA PENGUJI'!A1" display="DATA PENGUJI" xr:uid="{00000000-0004-0000-7C00-000003000000}"/>
    <hyperlink ref="B12" location="'MAIN LEVEL'!A1" display="MAIN LEVEL" xr:uid="{00000000-0004-0000-7C00-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D00-000000000000}">
  <sheetPr codeName="Sheet285">
    <tabColor theme="4" tint="-0.249977111117893"/>
  </sheetPr>
  <dimension ref="A1:AT35"/>
  <sheetViews>
    <sheetView topLeftCell="B1"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46" width="3.6640625" customWidth="1"/>
  </cols>
  <sheetData>
    <row r="1" spans="2:46" ht="14.25" customHeight="1" x14ac:dyDescent="0.25">
      <c r="G1" s="110"/>
      <c r="H1" s="110"/>
      <c r="I1" s="110"/>
      <c r="J1" s="110"/>
      <c r="K1" s="110"/>
      <c r="L1" s="110"/>
      <c r="M1" s="110"/>
      <c r="N1" s="110"/>
      <c r="O1" s="110"/>
      <c r="P1" s="110"/>
      <c r="Q1" s="110"/>
      <c r="R1" s="110"/>
      <c r="S1" s="110"/>
      <c r="T1" s="110"/>
      <c r="U1" s="110"/>
      <c r="V1" s="110"/>
      <c r="W1" s="110"/>
      <c r="X1" s="110"/>
    </row>
    <row r="2" spans="2:46" ht="14.25" customHeight="1" x14ac:dyDescent="0.25">
      <c r="G2" s="55" t="s">
        <v>1674</v>
      </c>
      <c r="H2" s="55"/>
      <c r="I2" s="55"/>
      <c r="J2" s="55"/>
      <c r="K2" s="55"/>
      <c r="L2" s="55"/>
      <c r="M2" s="55"/>
      <c r="N2" s="55"/>
      <c r="AT2" s="443"/>
    </row>
    <row r="3" spans="2:46" ht="14.25" customHeight="1" x14ac:dyDescent="0.25">
      <c r="B3" s="111"/>
      <c r="C3" s="111"/>
      <c r="D3" s="111"/>
      <c r="E3" s="111"/>
      <c r="G3" s="55"/>
      <c r="H3" s="55"/>
      <c r="I3" s="55"/>
      <c r="J3" s="55"/>
      <c r="K3" s="55"/>
      <c r="L3" s="55"/>
      <c r="M3" s="55"/>
      <c r="N3" s="55"/>
      <c r="AT3" s="443"/>
    </row>
    <row r="4" spans="2:46" ht="14.25" customHeight="1" x14ac:dyDescent="0.25">
      <c r="B4" s="762" t="s">
        <v>79</v>
      </c>
      <c r="C4" s="761"/>
      <c r="D4" s="761"/>
      <c r="E4" s="761"/>
      <c r="G4" s="55"/>
      <c r="H4" s="55"/>
      <c r="I4" s="55"/>
      <c r="J4" s="55"/>
      <c r="K4" s="55"/>
      <c r="L4" s="55"/>
      <c r="M4" s="55"/>
      <c r="N4" s="55"/>
      <c r="AT4" s="443"/>
    </row>
    <row r="5" spans="2:46" ht="14.25" customHeight="1" x14ac:dyDescent="0.25">
      <c r="B5" s="111"/>
      <c r="C5" s="111"/>
      <c r="D5" s="111"/>
      <c r="E5" s="111"/>
      <c r="G5" s="55"/>
      <c r="H5" s="55"/>
      <c r="I5" s="55"/>
      <c r="J5" s="55"/>
      <c r="K5" s="55"/>
      <c r="L5" s="55"/>
      <c r="M5" s="55"/>
      <c r="N5" s="55"/>
      <c r="AT5" s="443"/>
    </row>
    <row r="6" spans="2:46" ht="14.25" customHeight="1" x14ac:dyDescent="0.25">
      <c r="B6" s="762" t="s">
        <v>87</v>
      </c>
      <c r="C6" s="761"/>
      <c r="D6" s="761"/>
      <c r="E6" s="761"/>
      <c r="G6" s="55"/>
      <c r="H6" s="55"/>
      <c r="I6" s="55"/>
      <c r="J6" s="55"/>
      <c r="K6" s="55"/>
      <c r="L6" s="55"/>
      <c r="M6" s="55"/>
      <c r="N6" s="55"/>
      <c r="AT6" s="443"/>
    </row>
    <row r="7" spans="2:46" ht="15" customHeight="1" x14ac:dyDescent="0.25">
      <c r="B7" s="111"/>
      <c r="C7" s="111"/>
      <c r="D7" s="111"/>
      <c r="E7" s="111"/>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443"/>
    </row>
    <row r="8" spans="2:46" ht="14.25" customHeight="1" x14ac:dyDescent="0.25">
      <c r="B8" s="762" t="s">
        <v>94</v>
      </c>
      <c r="C8" s="761"/>
      <c r="D8" s="761"/>
      <c r="E8" s="761"/>
      <c r="G8" s="55"/>
      <c r="H8" s="55"/>
      <c r="I8" s="55"/>
      <c r="J8" s="55"/>
      <c r="K8" s="55"/>
      <c r="L8" s="55"/>
      <c r="M8" s="55"/>
      <c r="N8" s="55"/>
      <c r="AT8" s="443"/>
    </row>
    <row r="9" spans="2:46" ht="14.25" customHeight="1" x14ac:dyDescent="0.25">
      <c r="B9" s="111"/>
      <c r="C9" s="111"/>
      <c r="D9" s="111"/>
      <c r="E9" s="111"/>
      <c r="G9" s="999" t="str">
        <f>"Rincian "&amp;'E-2'!G9&amp;" "&amp;'E-2-1'!M20</f>
        <v>Rincian Natura dan Kenikmatan Berdasarkan Analisis SPT dan Laporan Keuangan</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c r="AT12" s="443"/>
    </row>
    <row r="13" spans="2:46" ht="14.25" customHeight="1" x14ac:dyDescent="0.25">
      <c r="B13" s="962" t="str">
        <f>HYPERLINK("#'"&amp;'EWS DIRECTORY'!$J$122&amp;"'!A1",'EWS DIRECTORY'!$J$122)</f>
        <v>E-2</v>
      </c>
      <c r="C13" s="761"/>
      <c r="D13" s="761"/>
      <c r="E13" s="761"/>
      <c r="G13" s="55" t="s">
        <v>1680</v>
      </c>
      <c r="H13" s="55"/>
      <c r="I13" s="254"/>
      <c r="J13" s="254"/>
      <c r="K13" s="254"/>
      <c r="L13" s="254"/>
      <c r="M13" s="254"/>
      <c r="N13" s="254"/>
      <c r="AT13" s="443"/>
    </row>
    <row r="14" spans="2:46" ht="14.25" customHeight="1" x14ac:dyDescent="0.25">
      <c r="B14" s="931" t="str">
        <f>HYPERLINK("#'"&amp;'EWS DIRECTORY'!$J$123&amp;"'!A1",'EWS DIRECTORY'!$J$123)</f>
        <v>E-2-1</v>
      </c>
      <c r="C14" s="761"/>
      <c r="D14" s="761"/>
      <c r="E14" s="761"/>
      <c r="G14" s="55"/>
      <c r="H14" s="55"/>
      <c r="I14" s="254"/>
      <c r="J14" s="254"/>
      <c r="K14" s="254"/>
      <c r="L14" s="254"/>
      <c r="M14" s="254"/>
      <c r="N14" s="254"/>
      <c r="AT14" s="443"/>
    </row>
    <row r="15" spans="2:46" ht="14.25" customHeight="1" x14ac:dyDescent="0.25">
      <c r="B15" s="929" t="str">
        <f>HYPERLINK("#'"&amp;'EWS DIRECTORY'!$J$124&amp;"'!A1",'EWS DIRECTORY'!$J$124)</f>
        <v>E-2-1-1</v>
      </c>
      <c r="C15" s="761"/>
      <c r="D15" s="761"/>
      <c r="E15" s="761"/>
      <c r="G15" s="55"/>
      <c r="H15" s="55"/>
      <c r="I15" s="254"/>
      <c r="J15" s="254"/>
      <c r="K15" s="254"/>
      <c r="L15" s="254"/>
      <c r="M15" s="254"/>
      <c r="N15" s="254"/>
      <c r="AT15" s="443"/>
    </row>
    <row r="16" spans="2:46" ht="14.25" customHeight="1" x14ac:dyDescent="0.25">
      <c r="B16" s="927" t="str">
        <f>HYPERLINK("#'"&amp;'EWS DIRECTORY'!$J$125&amp;"'!A1",'EWS DIRECTORY'!$J$125)</f>
        <v>E-2-1-2</v>
      </c>
      <c r="C16" s="761"/>
      <c r="D16" s="761"/>
      <c r="E16" s="761"/>
      <c r="G16" s="55"/>
      <c r="H16" s="55"/>
      <c r="I16" s="254"/>
      <c r="J16" s="254"/>
      <c r="K16" s="254"/>
      <c r="L16" s="254"/>
      <c r="M16" s="254"/>
      <c r="N16" s="254"/>
      <c r="AT16" s="443"/>
    </row>
    <row r="17" spans="2:46" ht="14.25" customHeight="1" x14ac:dyDescent="0.25">
      <c r="B17" s="929" t="str">
        <f>HYPERLINK("#'"&amp;'EWS DIRECTORY'!$J$126&amp;"'!A1",'EWS DIRECTORY'!$J$126)</f>
        <v>E-2-1-3</v>
      </c>
      <c r="C17" s="761"/>
      <c r="D17" s="761"/>
      <c r="E17" s="761"/>
      <c r="G17" s="55" t="s">
        <v>1681</v>
      </c>
      <c r="H17" s="55"/>
      <c r="I17" s="55"/>
      <c r="J17" s="254"/>
      <c r="K17" s="254"/>
      <c r="L17" s="254"/>
      <c r="M17" s="254"/>
      <c r="N17" s="254"/>
      <c r="AT17" s="443"/>
    </row>
    <row r="18" spans="2:46" ht="14.25" customHeight="1" x14ac:dyDescent="0.25">
      <c r="B18" s="929" t="str">
        <f>HYPERLINK("#'"&amp;'EWS DIRECTORY'!$J$127&amp;"'!A1",'EWS DIRECTORY'!$J$127)</f>
        <v>E-2-1-4</v>
      </c>
      <c r="C18" s="761"/>
      <c r="D18" s="761"/>
      <c r="E18" s="761"/>
      <c r="G18" s="55" t="s">
        <v>1744</v>
      </c>
      <c r="H18" s="55"/>
      <c r="I18" s="55" t="s">
        <v>1744</v>
      </c>
      <c r="J18" s="254"/>
      <c r="K18" s="254"/>
      <c r="L18" s="254"/>
      <c r="M18" s="254"/>
      <c r="N18" s="254"/>
      <c r="AT18" s="443"/>
    </row>
    <row r="19" spans="2:46" ht="14.25" customHeight="1" x14ac:dyDescent="0.25">
      <c r="B19" s="929" t="str">
        <f>HYPERLINK("#'"&amp;'EWS DIRECTORY'!$J$128&amp;"'!A1",'EWS DIRECTORY'!$J$128)</f>
        <v>E-2-1-5</v>
      </c>
      <c r="C19" s="761"/>
      <c r="D19" s="761"/>
      <c r="E19" s="761"/>
      <c r="AT19" s="443"/>
    </row>
    <row r="20" spans="2:46" ht="14.25" customHeight="1" x14ac:dyDescent="0.25">
      <c r="B20" s="929" t="str">
        <f>HYPERLINK("#'"&amp;'EWS DIRECTORY'!$J$129&amp;"'!A1",'EWS DIRECTORY'!$J$129)</f>
        <v>E-2-1-6</v>
      </c>
      <c r="C20" s="761"/>
      <c r="D20" s="761"/>
      <c r="E20" s="761"/>
      <c r="G20" s="55" t="s">
        <v>1851</v>
      </c>
      <c r="AT20" s="443"/>
    </row>
    <row r="21" spans="2:46" ht="14.25" customHeight="1" x14ac:dyDescent="0.25">
      <c r="G21" s="55"/>
      <c r="AT21" s="443"/>
    </row>
    <row r="22" spans="2:46" ht="14.25" customHeight="1" x14ac:dyDescent="0.25">
      <c r="G22" s="55"/>
      <c r="H22" s="1086" t="s">
        <v>107</v>
      </c>
      <c r="I22" s="790"/>
      <c r="J22" s="1087" t="s">
        <v>1767</v>
      </c>
      <c r="K22" s="789"/>
      <c r="L22" s="1082" t="s">
        <v>1852</v>
      </c>
      <c r="M22" s="764"/>
      <c r="N22" s="764"/>
      <c r="O22" s="764"/>
      <c r="P22" s="764"/>
      <c r="Q22" s="764"/>
      <c r="R22" s="764"/>
      <c r="S22" s="764"/>
      <c r="T22" s="764"/>
      <c r="U22" s="765"/>
      <c r="V22" s="1083" t="s">
        <v>1853</v>
      </c>
      <c r="W22" s="764"/>
      <c r="X22" s="764"/>
      <c r="Y22" s="764"/>
      <c r="Z22" s="764"/>
      <c r="AA22" s="764"/>
      <c r="AB22" s="764"/>
      <c r="AC22" s="764"/>
      <c r="AD22" s="764"/>
      <c r="AE22" s="764"/>
      <c r="AF22" s="764"/>
      <c r="AG22" s="764"/>
      <c r="AH22" s="764"/>
      <c r="AI22" s="764"/>
      <c r="AJ22" s="764"/>
      <c r="AK22" s="764"/>
      <c r="AL22" s="764"/>
      <c r="AM22" s="764"/>
      <c r="AN22" s="765"/>
      <c r="AO22" s="1084" t="s">
        <v>1770</v>
      </c>
      <c r="AP22" s="764"/>
      <c r="AQ22" s="764"/>
      <c r="AR22" s="764"/>
      <c r="AS22" s="764"/>
      <c r="AT22" s="765"/>
    </row>
    <row r="23" spans="2:46" ht="15" customHeight="1" x14ac:dyDescent="0.25">
      <c r="G23" s="55"/>
      <c r="H23" s="1077">
        <v>1</v>
      </c>
      <c r="I23" s="765"/>
      <c r="J23" s="1081"/>
      <c r="K23" s="764"/>
      <c r="L23" s="1077"/>
      <c r="M23" s="764"/>
      <c r="N23" s="764"/>
      <c r="O23" s="764"/>
      <c r="P23" s="764"/>
      <c r="Q23" s="764"/>
      <c r="R23" s="764"/>
      <c r="S23" s="764"/>
      <c r="T23" s="764"/>
      <c r="U23" s="765"/>
      <c r="V23" s="1085"/>
      <c r="W23" s="764"/>
      <c r="X23" s="764"/>
      <c r="Y23" s="764"/>
      <c r="Z23" s="764"/>
      <c r="AA23" s="764"/>
      <c r="AB23" s="764"/>
      <c r="AC23" s="764"/>
      <c r="AD23" s="764"/>
      <c r="AE23" s="764"/>
      <c r="AF23" s="764"/>
      <c r="AG23" s="764"/>
      <c r="AH23" s="764"/>
      <c r="AI23" s="764"/>
      <c r="AJ23" s="764"/>
      <c r="AK23" s="764"/>
      <c r="AL23" s="764"/>
      <c r="AM23" s="764"/>
      <c r="AN23" s="765"/>
      <c r="AO23" s="1078"/>
      <c r="AP23" s="764"/>
      <c r="AQ23" s="764"/>
      <c r="AR23" s="764"/>
      <c r="AS23" s="764"/>
      <c r="AT23" s="765"/>
    </row>
    <row r="24" spans="2:46" ht="14.25" customHeight="1" x14ac:dyDescent="0.25">
      <c r="AT24" s="443"/>
    </row>
    <row r="25" spans="2:46" ht="14.25" customHeight="1" x14ac:dyDescent="0.25">
      <c r="AS25" s="443"/>
      <c r="AT25" s="443"/>
    </row>
    <row r="26" spans="2:46" ht="15" customHeight="1" x14ac:dyDescent="0.25">
      <c r="AS26" s="443"/>
      <c r="AT26" s="443"/>
    </row>
    <row r="27" spans="2:46" ht="15" customHeight="1" x14ac:dyDescent="0.25">
      <c r="H27" s="976" t="s">
        <v>1795</v>
      </c>
      <c r="I27" s="824"/>
      <c r="J27" s="824"/>
      <c r="K27" s="824"/>
      <c r="L27" s="824"/>
      <c r="M27" s="824"/>
      <c r="N27" s="824"/>
      <c r="O27" s="824"/>
      <c r="P27" s="824"/>
      <c r="Q27" s="824"/>
      <c r="R27" s="824"/>
      <c r="S27" s="824"/>
      <c r="T27" s="824"/>
      <c r="U27" s="824"/>
      <c r="V27" s="824"/>
      <c r="W27" s="824"/>
      <c r="X27" s="824"/>
      <c r="Y27" s="825"/>
      <c r="Z27" s="976" t="s">
        <v>1796</v>
      </c>
      <c r="AA27" s="824"/>
      <c r="AB27" s="824"/>
      <c r="AC27" s="824"/>
      <c r="AD27" s="824"/>
      <c r="AE27" s="824"/>
      <c r="AF27" s="824"/>
      <c r="AG27" s="824"/>
      <c r="AH27" s="824"/>
      <c r="AI27" s="824"/>
      <c r="AJ27" s="824"/>
      <c r="AK27" s="824"/>
      <c r="AL27" s="824"/>
      <c r="AM27" s="824"/>
      <c r="AN27" s="824"/>
      <c r="AO27" s="824"/>
      <c r="AP27" s="824"/>
      <c r="AQ27" s="825"/>
      <c r="AS27" s="443"/>
      <c r="AT27" s="443"/>
    </row>
    <row r="28" spans="2:46" ht="14.25" customHeight="1" x14ac:dyDescent="0.25">
      <c r="B28" s="760"/>
      <c r="C28" s="761"/>
      <c r="D28" s="761"/>
      <c r="E28" s="761"/>
      <c r="H28" s="257" t="s">
        <v>796</v>
      </c>
      <c r="I28" s="258"/>
      <c r="J28" s="258"/>
      <c r="K28" s="258"/>
      <c r="L28" s="258"/>
      <c r="M28" s="258"/>
      <c r="N28" s="258"/>
      <c r="O28" s="258"/>
      <c r="P28" s="258"/>
      <c r="Q28" s="259"/>
      <c r="R28" s="257" t="s">
        <v>1511</v>
      </c>
      <c r="S28" s="258"/>
      <c r="T28" s="258"/>
      <c r="U28" s="259"/>
      <c r="V28" s="257" t="s">
        <v>1510</v>
      </c>
      <c r="W28" s="258"/>
      <c r="X28" s="258"/>
      <c r="Y28" s="259"/>
      <c r="Z28" s="257" t="s">
        <v>796</v>
      </c>
      <c r="AA28" s="258"/>
      <c r="AB28" s="258"/>
      <c r="AC28" s="258"/>
      <c r="AD28" s="258"/>
      <c r="AE28" s="258"/>
      <c r="AF28" s="258"/>
      <c r="AG28" s="258"/>
      <c r="AH28" s="258"/>
      <c r="AI28" s="259"/>
      <c r="AJ28" s="257" t="s">
        <v>1511</v>
      </c>
      <c r="AK28" s="258"/>
      <c r="AL28" s="258"/>
      <c r="AM28" s="259"/>
      <c r="AN28" s="257" t="s">
        <v>1510</v>
      </c>
      <c r="AO28" s="258"/>
      <c r="AP28" s="258"/>
      <c r="AQ28" s="259"/>
      <c r="AS28" s="443"/>
      <c r="AT28" s="443"/>
    </row>
    <row r="29" spans="2:46" ht="14.25" customHeight="1" x14ac:dyDescent="0.25">
      <c r="H29" s="260"/>
      <c r="Q29" s="261"/>
      <c r="R29" s="260"/>
      <c r="U29" s="261"/>
      <c r="V29" s="260"/>
      <c r="Y29" s="261"/>
      <c r="Z29" s="260"/>
      <c r="AI29" s="261"/>
      <c r="AJ29" s="260"/>
      <c r="AM29" s="261"/>
      <c r="AN29" s="260"/>
      <c r="AQ29" s="261"/>
      <c r="AS29" s="443"/>
      <c r="AT29" s="443"/>
    </row>
    <row r="30" spans="2:46" ht="14.25" customHeight="1" x14ac:dyDescent="0.25">
      <c r="B30" s="760"/>
      <c r="C30" s="761"/>
      <c r="D30" s="761"/>
      <c r="E30" s="761"/>
      <c r="H30" s="260"/>
      <c r="Q30" s="261"/>
      <c r="R30" s="260"/>
      <c r="U30" s="261"/>
      <c r="V30" s="260"/>
      <c r="Y30" s="261"/>
      <c r="Z30" s="260"/>
      <c r="AI30" s="261"/>
      <c r="AJ30" s="260"/>
      <c r="AM30" s="261"/>
      <c r="AN30" s="260"/>
      <c r="AQ30" s="261"/>
      <c r="AS30" s="443"/>
      <c r="AT30" s="443"/>
    </row>
    <row r="31" spans="2:46" ht="14.25" customHeight="1" x14ac:dyDescent="0.25">
      <c r="H31" s="260"/>
      <c r="Q31" s="261"/>
      <c r="R31" s="260"/>
      <c r="U31" s="261"/>
      <c r="V31" s="260"/>
      <c r="Y31" s="261"/>
      <c r="Z31" s="260"/>
      <c r="AI31" s="261"/>
      <c r="AJ31" s="260"/>
      <c r="AM31" s="261"/>
      <c r="AN31" s="260"/>
      <c r="AQ31" s="261"/>
      <c r="AS31" s="443"/>
      <c r="AT31" s="443"/>
    </row>
    <row r="32" spans="2:46" ht="14.25" customHeight="1" x14ac:dyDescent="0.25">
      <c r="B32" s="760"/>
      <c r="C32" s="761"/>
      <c r="D32" s="761"/>
      <c r="E32" s="761"/>
      <c r="H32" s="260"/>
      <c r="Q32" s="261"/>
      <c r="R32" s="260"/>
      <c r="U32" s="261"/>
      <c r="V32" s="260"/>
      <c r="Y32" s="261"/>
      <c r="Z32" s="260"/>
      <c r="AI32" s="261"/>
      <c r="AJ32" s="260"/>
      <c r="AM32" s="261"/>
      <c r="AN32" s="260"/>
      <c r="AQ32" s="261"/>
      <c r="AS32" s="443"/>
      <c r="AT32" s="443"/>
    </row>
    <row r="33" spans="2:46" ht="14.25" customHeight="1" x14ac:dyDescent="0.25">
      <c r="H33" s="262"/>
      <c r="I33" s="263"/>
      <c r="J33" s="263"/>
      <c r="K33" s="263"/>
      <c r="L33" s="263"/>
      <c r="M33" s="263"/>
      <c r="N33" s="263"/>
      <c r="O33" s="263"/>
      <c r="P33" s="263"/>
      <c r="Q33" s="264"/>
      <c r="R33" s="262"/>
      <c r="S33" s="263"/>
      <c r="T33" s="263"/>
      <c r="U33" s="264"/>
      <c r="V33" s="262"/>
      <c r="W33" s="263"/>
      <c r="X33" s="263"/>
      <c r="Y33" s="264"/>
      <c r="Z33" s="262"/>
      <c r="AA33" s="263"/>
      <c r="AB33" s="263"/>
      <c r="AC33" s="263"/>
      <c r="AD33" s="263"/>
      <c r="AE33" s="263"/>
      <c r="AF33" s="263"/>
      <c r="AG33" s="263"/>
      <c r="AH33" s="263"/>
      <c r="AI33" s="264"/>
      <c r="AJ33" s="262"/>
      <c r="AK33" s="263"/>
      <c r="AL33" s="263"/>
      <c r="AM33" s="264"/>
      <c r="AN33" s="262"/>
      <c r="AO33" s="263"/>
      <c r="AP33" s="263"/>
      <c r="AQ33" s="264"/>
      <c r="AS33" s="443"/>
      <c r="AT33" s="443"/>
    </row>
    <row r="34" spans="2:46" ht="14.25" customHeight="1" x14ac:dyDescent="0.25">
      <c r="B34" s="760"/>
      <c r="C34" s="761"/>
      <c r="D34" s="761"/>
      <c r="E34" s="761"/>
      <c r="G34" s="223"/>
      <c r="AM34" s="265" t="s">
        <v>1797</v>
      </c>
      <c r="AN34" s="131" t="str">
        <f>'E-2-1'!U20</f>
        <v>E-2-1-2</v>
      </c>
      <c r="AS34" s="443"/>
      <c r="AT34" s="443"/>
    </row>
    <row r="35" spans="2:46" ht="14.25" customHeight="1" x14ac:dyDescent="0.25">
      <c r="G35" s="223"/>
      <c r="AS35" s="443"/>
      <c r="AT35" s="443"/>
    </row>
  </sheetData>
  <mergeCells count="31">
    <mergeCell ref="B4:E4"/>
    <mergeCell ref="V22:AN22"/>
    <mergeCell ref="B16:E16"/>
    <mergeCell ref="B6:E6"/>
    <mergeCell ref="G7:AR7"/>
    <mergeCell ref="B18:E18"/>
    <mergeCell ref="B12:E12"/>
    <mergeCell ref="H22:I22"/>
    <mergeCell ref="J22:K22"/>
    <mergeCell ref="B14:E14"/>
    <mergeCell ref="B17:E17"/>
    <mergeCell ref="B8:E8"/>
    <mergeCell ref="L22:U22"/>
    <mergeCell ref="G9:Z11"/>
    <mergeCell ref="B15:E15"/>
    <mergeCell ref="B10:E10"/>
    <mergeCell ref="B34:E34"/>
    <mergeCell ref="AO23:AT23"/>
    <mergeCell ref="B13:E13"/>
    <mergeCell ref="Z27:AQ27"/>
    <mergeCell ref="H23:I23"/>
    <mergeCell ref="B19:E19"/>
    <mergeCell ref="J23:K23"/>
    <mergeCell ref="B32:E32"/>
    <mergeCell ref="H27:Y27"/>
    <mergeCell ref="V23:AN23"/>
    <mergeCell ref="L23:U23"/>
    <mergeCell ref="B30:E30"/>
    <mergeCell ref="B20:E20"/>
    <mergeCell ref="AO22:AT22"/>
    <mergeCell ref="B28:E28"/>
  </mergeCells>
  <hyperlinks>
    <hyperlink ref="B4" location="PANDUAN!A1" display="PANDUAN" xr:uid="{00000000-0004-0000-7D00-000000000000}"/>
    <hyperlink ref="B6" location="'EWS DIRECTORY'!A1" display="EWS DIRECTORY" xr:uid="{00000000-0004-0000-7D00-000001000000}"/>
    <hyperlink ref="B8" location="'DATA PEMICU'!A1" display="DATA PEMICU" xr:uid="{00000000-0004-0000-7D00-000002000000}"/>
    <hyperlink ref="B10" location="'DATA PENGUJI'!A1" display="DATA PENGUJI" xr:uid="{00000000-0004-0000-7D00-000003000000}"/>
    <hyperlink ref="B12" location="'MAIN LEVEL'!A1" display="MAIN LEVEL" xr:uid="{00000000-0004-0000-7D00-000004000000}"/>
  </hyperlinks>
  <pageMargins left="0.51181102362204722" right="0.15748031496062989" top="0.55118110236220474" bottom="0.55118110236220474" header="0" footer="0"/>
  <pageSetup paperSize="9" scale="60" orientation="landscape"/>
  <headerFooter>
    <oddFooter>&amp;Rhalaman &amp;P dari</oddFooter>
  </headerFooter>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E00-000000000000}">
  <sheetPr codeName="Sheet367">
    <tabColor theme="4" tint="-0.249977111117893"/>
  </sheetPr>
  <dimension ref="A2:AX52"/>
  <sheetViews>
    <sheetView topLeftCell="B6" zoomScaleNormal="100" workbookViewId="0">
      <selection activeCell="AQ18" sqref="AQ18:AU18"/>
    </sheetView>
  </sheetViews>
  <sheetFormatPr defaultColWidth="3.5546875" defaultRowHeight="13.8" x14ac:dyDescent="0.25"/>
  <cols>
    <col min="1" max="1" width="3" style="110" hidden="1" customWidth="1"/>
    <col min="2" max="5" width="3.88671875" style="177" customWidth="1"/>
    <col min="6" max="6" width="3.88671875" style="110" customWidth="1"/>
    <col min="7" max="45" width="3.6640625" style="254" customWidth="1"/>
    <col min="46" max="46" width="4.44140625" style="254" customWidth="1"/>
    <col min="47" max="47" width="3.6640625" style="254" customWidth="1"/>
    <col min="48" max="48" width="3.5546875" style="254" customWidth="1"/>
    <col min="49" max="16384" width="3.5546875" style="254"/>
  </cols>
  <sheetData>
    <row r="2" spans="2:47" x14ac:dyDescent="0.25">
      <c r="G2" s="55" t="s">
        <v>1674</v>
      </c>
      <c r="H2" s="55"/>
      <c r="I2" s="55"/>
      <c r="J2" s="55"/>
      <c r="K2" s="55"/>
      <c r="L2" s="55"/>
      <c r="M2" s="55"/>
      <c r="N2" s="55"/>
      <c r="AT2" s="443"/>
      <c r="AU2" s="443"/>
    </row>
    <row r="3" spans="2:47" x14ac:dyDescent="0.25">
      <c r="B3" s="111"/>
      <c r="C3" s="111"/>
      <c r="D3" s="111"/>
      <c r="E3" s="111"/>
      <c r="G3" s="55"/>
      <c r="H3" s="55"/>
      <c r="I3" s="55"/>
      <c r="J3" s="55"/>
      <c r="K3" s="55"/>
      <c r="L3" s="55"/>
      <c r="M3" s="55"/>
      <c r="N3" s="55"/>
      <c r="AT3" s="443"/>
      <c r="AU3" s="443"/>
    </row>
    <row r="4" spans="2:47" x14ac:dyDescent="0.25">
      <c r="B4" s="762" t="s">
        <v>79</v>
      </c>
      <c r="C4" s="761"/>
      <c r="D4" s="761"/>
      <c r="E4" s="761"/>
      <c r="G4" s="55"/>
      <c r="H4" s="55"/>
      <c r="I4" s="55"/>
      <c r="J4" s="55"/>
      <c r="K4" s="55"/>
      <c r="L4" s="55"/>
      <c r="M4" s="55"/>
      <c r="N4" s="55"/>
      <c r="AT4" s="443"/>
      <c r="AU4" s="443"/>
    </row>
    <row r="5" spans="2:47" x14ac:dyDescent="0.25">
      <c r="B5" s="111"/>
      <c r="C5" s="111"/>
      <c r="D5" s="111"/>
      <c r="E5" s="111"/>
      <c r="G5" s="55"/>
      <c r="H5" s="55"/>
      <c r="I5" s="55"/>
      <c r="J5" s="55"/>
      <c r="K5" s="55"/>
      <c r="L5" s="55"/>
      <c r="M5" s="55"/>
      <c r="N5" s="55"/>
      <c r="AT5" s="443"/>
      <c r="AU5" s="443"/>
    </row>
    <row r="6" spans="2:47" x14ac:dyDescent="0.25">
      <c r="B6" s="762" t="s">
        <v>87</v>
      </c>
      <c r="C6" s="761"/>
      <c r="D6" s="761"/>
      <c r="E6" s="761"/>
      <c r="G6" s="55"/>
      <c r="H6" s="55"/>
      <c r="I6" s="55"/>
      <c r="J6" s="55"/>
      <c r="K6" s="55"/>
      <c r="L6" s="55"/>
      <c r="M6" s="55"/>
      <c r="N6" s="55"/>
      <c r="AT6" s="443"/>
      <c r="AU6" s="443"/>
    </row>
    <row r="7" spans="2:47" ht="15" customHeight="1" x14ac:dyDescent="0.25">
      <c r="B7" s="111"/>
      <c r="C7" s="111"/>
      <c r="D7" s="111"/>
      <c r="E7" s="111"/>
      <c r="G7" s="996" t="s">
        <v>1774</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c r="AI7" s="792"/>
      <c r="AJ7" s="792"/>
      <c r="AK7" s="792"/>
      <c r="AL7" s="792"/>
      <c r="AM7" s="792"/>
      <c r="AN7" s="792"/>
      <c r="AO7" s="792"/>
      <c r="AP7" s="792"/>
      <c r="AQ7" s="792"/>
      <c r="AR7" s="792"/>
      <c r="AS7" s="58"/>
      <c r="AT7" s="443"/>
      <c r="AU7" s="443"/>
    </row>
    <row r="8" spans="2:47" x14ac:dyDescent="0.25">
      <c r="B8" s="762" t="s">
        <v>94</v>
      </c>
      <c r="C8" s="761"/>
      <c r="D8" s="761"/>
      <c r="E8" s="761"/>
      <c r="G8" s="55"/>
      <c r="H8" s="55"/>
      <c r="I8" s="55"/>
      <c r="J8" s="55"/>
      <c r="K8" s="55"/>
      <c r="L8" s="55"/>
      <c r="M8" s="55"/>
      <c r="N8" s="55"/>
      <c r="AT8" s="443"/>
      <c r="AU8" s="443"/>
    </row>
    <row r="9" spans="2:47" x14ac:dyDescent="0.25">
      <c r="B9" s="111"/>
      <c r="C9" s="111"/>
      <c r="D9" s="111"/>
      <c r="E9" s="111"/>
      <c r="G9" s="999" t="str">
        <f>"Rincian "&amp;'E-2'!G9&amp;" "&amp;'E-2-1'!M22</f>
        <v>Rincian Natura dan Kenikmatan Berdasarkan pemeriksaan langsung terhadap bukti pendukung</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c r="AU9" s="443"/>
    </row>
    <row r="10" spans="2:47" x14ac:dyDescent="0.25">
      <c r="B10" s="762" t="s">
        <v>101</v>
      </c>
      <c r="C10" s="761"/>
      <c r="D10" s="761"/>
      <c r="E10" s="761"/>
      <c r="G10" s="1001"/>
      <c r="H10" s="792"/>
      <c r="I10" s="792"/>
      <c r="J10" s="792"/>
      <c r="K10" s="792"/>
      <c r="L10" s="792"/>
      <c r="M10" s="792"/>
      <c r="N10" s="792"/>
      <c r="O10" s="792"/>
      <c r="P10" s="792"/>
      <c r="Q10" s="792"/>
      <c r="R10" s="792"/>
      <c r="S10" s="792"/>
      <c r="T10" s="792"/>
      <c r="U10" s="792"/>
      <c r="V10" s="792"/>
      <c r="W10" s="792"/>
      <c r="X10" s="792"/>
      <c r="Y10" s="792"/>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c r="AU10" s="443"/>
    </row>
    <row r="11" spans="2:47"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c r="AU11" s="443"/>
    </row>
    <row r="12" spans="2:47" x14ac:dyDescent="0.25">
      <c r="B12" s="762" t="s">
        <v>106</v>
      </c>
      <c r="C12" s="761"/>
      <c r="D12" s="761"/>
      <c r="E12" s="761"/>
      <c r="AT12" s="443"/>
      <c r="AU12" s="443"/>
    </row>
    <row r="13" spans="2:47" x14ac:dyDescent="0.25">
      <c r="B13" s="962" t="str">
        <f>HYPERLINK("#'"&amp;'EWS DIRECTORY'!$J$122&amp;"'!A1",'EWS DIRECTORY'!$J$122)</f>
        <v>E-2</v>
      </c>
      <c r="C13" s="761"/>
      <c r="D13" s="761"/>
      <c r="E13" s="761"/>
      <c r="G13" s="55" t="s">
        <v>1680</v>
      </c>
      <c r="H13" s="55"/>
      <c r="AT13" s="443"/>
      <c r="AU13" s="443"/>
    </row>
    <row r="14" spans="2:47" x14ac:dyDescent="0.25">
      <c r="B14" s="931" t="str">
        <f>HYPERLINK("#'"&amp;'EWS DIRECTORY'!$J$123&amp;"'!A1",'EWS DIRECTORY'!$J$123)</f>
        <v>E-2-1</v>
      </c>
      <c r="C14" s="761"/>
      <c r="D14" s="761"/>
      <c r="E14" s="761"/>
      <c r="G14" s="55"/>
      <c r="H14" s="55"/>
      <c r="AT14" s="443"/>
      <c r="AU14" s="443"/>
    </row>
    <row r="15" spans="2:47" x14ac:dyDescent="0.25">
      <c r="B15" s="929" t="str">
        <f>HYPERLINK("#'"&amp;'EWS DIRECTORY'!$J$124&amp;"'!A1",'EWS DIRECTORY'!$J$124)</f>
        <v>E-2-1-1</v>
      </c>
      <c r="C15" s="761"/>
      <c r="D15" s="761"/>
      <c r="E15" s="761"/>
      <c r="G15" s="55"/>
      <c r="H15" s="55"/>
      <c r="AT15" s="443"/>
      <c r="AU15" s="443"/>
    </row>
    <row r="16" spans="2:47" x14ac:dyDescent="0.25">
      <c r="B16" s="929" t="str">
        <f>HYPERLINK("#'"&amp;'EWS DIRECTORY'!$J$125&amp;"'!A1",'EWS DIRECTORY'!$J$125)</f>
        <v>E-2-1-2</v>
      </c>
      <c r="C16" s="761"/>
      <c r="D16" s="761"/>
      <c r="E16" s="761"/>
      <c r="G16" s="55"/>
      <c r="H16" s="55"/>
      <c r="AT16" s="443"/>
      <c r="AU16" s="443"/>
    </row>
    <row r="17" spans="1:50" x14ac:dyDescent="0.25">
      <c r="B17" s="927" t="str">
        <f>HYPERLINK("#'"&amp;'EWS DIRECTORY'!$J$126&amp;"'!A1",'EWS DIRECTORY'!$J$126)</f>
        <v>E-2-1-3</v>
      </c>
      <c r="C17" s="761"/>
      <c r="D17" s="761"/>
      <c r="E17" s="761"/>
      <c r="G17" s="55" t="s">
        <v>1681</v>
      </c>
      <c r="H17" s="55"/>
      <c r="I17" s="55"/>
      <c r="AT17" s="443"/>
      <c r="AU17" s="443"/>
    </row>
    <row r="18" spans="1:50" x14ac:dyDescent="0.25">
      <c r="B18" s="929" t="str">
        <f>HYPERLINK("#'"&amp;'EWS DIRECTORY'!$J$127&amp;"'!A1",'EWS DIRECTORY'!$J$127)</f>
        <v>E-2-1-4</v>
      </c>
      <c r="C18" s="761"/>
      <c r="D18" s="761"/>
      <c r="E18" s="761"/>
      <c r="G18" s="55" t="s">
        <v>1744</v>
      </c>
      <c r="H18" s="55"/>
      <c r="I18" s="55" t="s">
        <v>1744</v>
      </c>
      <c r="AT18" s="443"/>
      <c r="AU18" s="443"/>
    </row>
    <row r="19" spans="1:50" x14ac:dyDescent="0.25">
      <c r="B19" s="929" t="str">
        <f>HYPERLINK("#'"&amp;'EWS DIRECTORY'!$J$128&amp;"'!A1",'EWS DIRECTORY'!$J$128)</f>
        <v>E-2-1-5</v>
      </c>
      <c r="C19" s="761"/>
      <c r="D19" s="761"/>
      <c r="E19" s="761"/>
      <c r="AT19" s="443"/>
      <c r="AU19" s="443"/>
    </row>
    <row r="20" spans="1:50" s="271" customFormat="1" x14ac:dyDescent="0.25">
      <c r="A20" s="110"/>
      <c r="B20" s="929" t="str">
        <f>HYPERLINK("#'"&amp;'EWS DIRECTORY'!$J$129&amp;"'!A1",'EWS DIRECTORY'!$J$129)</f>
        <v>E-2-1-6</v>
      </c>
      <c r="C20" s="896"/>
      <c r="D20" s="896"/>
      <c r="E20" s="896"/>
      <c r="F20" s="110"/>
      <c r="G20" s="55" t="s">
        <v>1851</v>
      </c>
      <c r="AT20" s="443"/>
      <c r="AU20" s="443"/>
    </row>
    <row r="21" spans="1:50" x14ac:dyDescent="0.25">
      <c r="G21" s="55"/>
      <c r="AT21" s="443"/>
      <c r="AU21" s="443"/>
    </row>
    <row r="22" spans="1:50" ht="15" customHeight="1" x14ac:dyDescent="0.25">
      <c r="G22" s="55"/>
      <c r="H22" s="990" t="s">
        <v>1445</v>
      </c>
      <c r="I22" s="790"/>
      <c r="J22" s="990" t="s">
        <v>1478</v>
      </c>
      <c r="K22" s="789"/>
      <c r="L22" s="789"/>
      <c r="M22" s="790"/>
      <c r="N22" s="994" t="s">
        <v>1792</v>
      </c>
      <c r="O22" s="764"/>
      <c r="P22" s="764"/>
      <c r="Q22" s="764"/>
      <c r="R22" s="764"/>
      <c r="S22" s="764"/>
      <c r="T22" s="764"/>
      <c r="U22" s="764"/>
      <c r="V22" s="764"/>
      <c r="W22" s="764"/>
      <c r="X22" s="764"/>
      <c r="Y22" s="764"/>
      <c r="Z22" s="765"/>
      <c r="AA22" s="994" t="s">
        <v>1793</v>
      </c>
      <c r="AB22" s="764"/>
      <c r="AC22" s="764"/>
      <c r="AD22" s="764"/>
      <c r="AE22" s="764"/>
      <c r="AF22" s="764"/>
      <c r="AG22" s="764"/>
      <c r="AH22" s="764"/>
      <c r="AI22" s="764"/>
      <c r="AJ22" s="764"/>
      <c r="AK22" s="764"/>
      <c r="AL22" s="764"/>
      <c r="AM22" s="764"/>
      <c r="AN22" s="764"/>
      <c r="AO22" s="764"/>
      <c r="AP22" s="764"/>
      <c r="AQ22" s="764"/>
      <c r="AR22" s="764"/>
      <c r="AS22" s="765"/>
      <c r="AT22" s="990" t="s">
        <v>1481</v>
      </c>
      <c r="AU22" s="789"/>
      <c r="AV22" s="789"/>
      <c r="AW22" s="789"/>
      <c r="AX22" s="790"/>
    </row>
    <row r="23" spans="1:50" x14ac:dyDescent="0.25">
      <c r="G23" s="55"/>
      <c r="H23" s="806"/>
      <c r="I23" s="807"/>
      <c r="J23" s="806"/>
      <c r="K23" s="794"/>
      <c r="L23" s="794"/>
      <c r="M23" s="807"/>
      <c r="N23" s="978" t="s">
        <v>796</v>
      </c>
      <c r="O23" s="764"/>
      <c r="P23" s="764"/>
      <c r="Q23" s="764"/>
      <c r="R23" s="764"/>
      <c r="S23" s="764"/>
      <c r="T23" s="765"/>
      <c r="U23" s="978" t="s">
        <v>1401</v>
      </c>
      <c r="V23" s="764"/>
      <c r="W23" s="764"/>
      <c r="X23" s="764"/>
      <c r="Y23" s="764"/>
      <c r="Z23" s="765"/>
      <c r="AA23" s="978" t="s">
        <v>796</v>
      </c>
      <c r="AB23" s="764"/>
      <c r="AC23" s="764"/>
      <c r="AD23" s="764"/>
      <c r="AE23" s="764"/>
      <c r="AF23" s="765"/>
      <c r="AG23" s="978" t="s">
        <v>1794</v>
      </c>
      <c r="AH23" s="764"/>
      <c r="AI23" s="764"/>
      <c r="AJ23" s="764"/>
      <c r="AK23" s="764"/>
      <c r="AL23" s="764"/>
      <c r="AM23" s="765"/>
      <c r="AN23" s="978" t="s">
        <v>1510</v>
      </c>
      <c r="AO23" s="764"/>
      <c r="AP23" s="764"/>
      <c r="AQ23" s="764"/>
      <c r="AR23" s="764"/>
      <c r="AS23" s="765"/>
      <c r="AT23" s="806"/>
      <c r="AU23" s="794"/>
      <c r="AV23" s="794"/>
      <c r="AW23" s="794"/>
      <c r="AX23" s="807"/>
    </row>
    <row r="24" spans="1:50" x14ac:dyDescent="0.25">
      <c r="H24" s="980"/>
      <c r="I24" s="765"/>
      <c r="J24" s="979"/>
      <c r="K24" s="764"/>
      <c r="L24" s="764"/>
      <c r="M24" s="765"/>
      <c r="N24" s="980"/>
      <c r="O24" s="764"/>
      <c r="P24" s="764"/>
      <c r="Q24" s="764"/>
      <c r="R24" s="764"/>
      <c r="S24" s="764"/>
      <c r="T24" s="765"/>
      <c r="U24" s="977"/>
      <c r="V24" s="764"/>
      <c r="W24" s="764"/>
      <c r="X24" s="764"/>
      <c r="Y24" s="764"/>
      <c r="Z24" s="765"/>
      <c r="AA24" s="980"/>
      <c r="AB24" s="764"/>
      <c r="AC24" s="764"/>
      <c r="AD24" s="764"/>
      <c r="AE24" s="764"/>
      <c r="AF24" s="765"/>
      <c r="AG24" s="980"/>
      <c r="AH24" s="764"/>
      <c r="AI24" s="764"/>
      <c r="AJ24" s="764"/>
      <c r="AK24" s="764"/>
      <c r="AL24" s="764"/>
      <c r="AM24" s="765"/>
      <c r="AN24" s="979"/>
      <c r="AO24" s="764"/>
      <c r="AP24" s="764"/>
      <c r="AQ24" s="764"/>
      <c r="AR24" s="764"/>
      <c r="AS24" s="765"/>
      <c r="AT24" s="1063"/>
      <c r="AU24" s="764"/>
      <c r="AV24" s="764"/>
      <c r="AW24" s="764"/>
      <c r="AX24" s="765"/>
    </row>
    <row r="25" spans="1:50" x14ac:dyDescent="0.25">
      <c r="H25" s="980"/>
      <c r="I25" s="765"/>
      <c r="J25" s="979"/>
      <c r="K25" s="764"/>
      <c r="L25" s="764"/>
      <c r="M25" s="765"/>
      <c r="N25" s="980"/>
      <c r="O25" s="764"/>
      <c r="P25" s="764"/>
      <c r="Q25" s="764"/>
      <c r="R25" s="764"/>
      <c r="S25" s="764"/>
      <c r="T25" s="765"/>
      <c r="U25" s="977"/>
      <c r="V25" s="764"/>
      <c r="W25" s="764"/>
      <c r="X25" s="764"/>
      <c r="Y25" s="764"/>
      <c r="Z25" s="765"/>
      <c r="AA25" s="980"/>
      <c r="AB25" s="764"/>
      <c r="AC25" s="764"/>
      <c r="AD25" s="764"/>
      <c r="AE25" s="764"/>
      <c r="AF25" s="765"/>
      <c r="AG25" s="980"/>
      <c r="AH25" s="764"/>
      <c r="AI25" s="764"/>
      <c r="AJ25" s="764"/>
      <c r="AK25" s="764"/>
      <c r="AL25" s="764"/>
      <c r="AM25" s="765"/>
      <c r="AN25" s="979"/>
      <c r="AO25" s="764"/>
      <c r="AP25" s="764"/>
      <c r="AQ25" s="764"/>
      <c r="AR25" s="764"/>
      <c r="AS25" s="765"/>
      <c r="AT25" s="1063"/>
      <c r="AU25" s="764"/>
      <c r="AV25" s="764"/>
      <c r="AW25" s="764"/>
      <c r="AX25" s="765"/>
    </row>
    <row r="26" spans="1:50" x14ac:dyDescent="0.25">
      <c r="H26" s="980"/>
      <c r="I26" s="765"/>
      <c r="J26" s="979"/>
      <c r="K26" s="764"/>
      <c r="L26" s="764"/>
      <c r="M26" s="765"/>
      <c r="N26" s="980"/>
      <c r="O26" s="764"/>
      <c r="P26" s="764"/>
      <c r="Q26" s="764"/>
      <c r="R26" s="764"/>
      <c r="S26" s="764"/>
      <c r="T26" s="765"/>
      <c r="U26" s="977"/>
      <c r="V26" s="764"/>
      <c r="W26" s="764"/>
      <c r="X26" s="764"/>
      <c r="Y26" s="764"/>
      <c r="Z26" s="765"/>
      <c r="AA26" s="980"/>
      <c r="AB26" s="764"/>
      <c r="AC26" s="764"/>
      <c r="AD26" s="764"/>
      <c r="AE26" s="764"/>
      <c r="AF26" s="765"/>
      <c r="AG26" s="980"/>
      <c r="AH26" s="764"/>
      <c r="AI26" s="764"/>
      <c r="AJ26" s="764"/>
      <c r="AK26" s="764"/>
      <c r="AL26" s="764"/>
      <c r="AM26" s="765"/>
      <c r="AN26" s="979"/>
      <c r="AO26" s="764"/>
      <c r="AP26" s="764"/>
      <c r="AQ26" s="764"/>
      <c r="AR26" s="764"/>
      <c r="AS26" s="765"/>
      <c r="AT26" s="1063"/>
      <c r="AU26" s="764"/>
      <c r="AV26" s="764"/>
      <c r="AW26" s="764"/>
      <c r="AX26" s="765"/>
    </row>
    <row r="27" spans="1:50" x14ac:dyDescent="0.25">
      <c r="H27" s="980"/>
      <c r="I27" s="765"/>
      <c r="J27" s="979"/>
      <c r="K27" s="764"/>
      <c r="L27" s="764"/>
      <c r="M27" s="765"/>
      <c r="N27" s="980"/>
      <c r="O27" s="764"/>
      <c r="P27" s="764"/>
      <c r="Q27" s="764"/>
      <c r="R27" s="764"/>
      <c r="S27" s="764"/>
      <c r="T27" s="765"/>
      <c r="U27" s="977"/>
      <c r="V27" s="764"/>
      <c r="W27" s="764"/>
      <c r="X27" s="764"/>
      <c r="Y27" s="764"/>
      <c r="Z27" s="765"/>
      <c r="AA27" s="980"/>
      <c r="AB27" s="764"/>
      <c r="AC27" s="764"/>
      <c r="AD27" s="764"/>
      <c r="AE27" s="764"/>
      <c r="AF27" s="765"/>
      <c r="AG27" s="980"/>
      <c r="AH27" s="764"/>
      <c r="AI27" s="764"/>
      <c r="AJ27" s="764"/>
      <c r="AK27" s="764"/>
      <c r="AL27" s="764"/>
      <c r="AM27" s="765"/>
      <c r="AN27" s="979"/>
      <c r="AO27" s="764"/>
      <c r="AP27" s="764"/>
      <c r="AQ27" s="764"/>
      <c r="AR27" s="764"/>
      <c r="AS27" s="765"/>
      <c r="AT27" s="1063"/>
      <c r="AU27" s="764"/>
      <c r="AV27" s="764"/>
      <c r="AW27" s="764"/>
      <c r="AX27" s="765"/>
    </row>
    <row r="28" spans="1:50" x14ac:dyDescent="0.25">
      <c r="B28" s="760"/>
      <c r="C28" s="761"/>
      <c r="D28" s="761"/>
      <c r="E28" s="761"/>
      <c r="H28" s="980"/>
      <c r="I28" s="765"/>
      <c r="J28" s="979"/>
      <c r="K28" s="764"/>
      <c r="L28" s="764"/>
      <c r="M28" s="765"/>
      <c r="N28" s="980"/>
      <c r="O28" s="764"/>
      <c r="P28" s="764"/>
      <c r="Q28" s="764"/>
      <c r="R28" s="764"/>
      <c r="S28" s="764"/>
      <c r="T28" s="765"/>
      <c r="U28" s="977"/>
      <c r="V28" s="764"/>
      <c r="W28" s="764"/>
      <c r="X28" s="764"/>
      <c r="Y28" s="764"/>
      <c r="Z28" s="765"/>
      <c r="AA28" s="980"/>
      <c r="AB28" s="764"/>
      <c r="AC28" s="764"/>
      <c r="AD28" s="764"/>
      <c r="AE28" s="764"/>
      <c r="AF28" s="765"/>
      <c r="AG28" s="980"/>
      <c r="AH28" s="764"/>
      <c r="AI28" s="764"/>
      <c r="AJ28" s="764"/>
      <c r="AK28" s="764"/>
      <c r="AL28" s="764"/>
      <c r="AM28" s="765"/>
      <c r="AN28" s="979"/>
      <c r="AO28" s="764"/>
      <c r="AP28" s="764"/>
      <c r="AQ28" s="764"/>
      <c r="AR28" s="764"/>
      <c r="AS28" s="765"/>
      <c r="AT28" s="1063"/>
      <c r="AU28" s="764"/>
      <c r="AV28" s="764"/>
      <c r="AW28" s="764"/>
      <c r="AX28" s="765"/>
    </row>
    <row r="29" spans="1:50" x14ac:dyDescent="0.25">
      <c r="H29" s="980"/>
      <c r="I29" s="765"/>
      <c r="J29" s="979"/>
      <c r="K29" s="764"/>
      <c r="L29" s="764"/>
      <c r="M29" s="765"/>
      <c r="N29" s="980"/>
      <c r="O29" s="764"/>
      <c r="P29" s="764"/>
      <c r="Q29" s="764"/>
      <c r="R29" s="764"/>
      <c r="S29" s="764"/>
      <c r="T29" s="765"/>
      <c r="U29" s="977"/>
      <c r="V29" s="764"/>
      <c r="W29" s="764"/>
      <c r="X29" s="764"/>
      <c r="Y29" s="764"/>
      <c r="Z29" s="765"/>
      <c r="AA29" s="980"/>
      <c r="AB29" s="764"/>
      <c r="AC29" s="764"/>
      <c r="AD29" s="764"/>
      <c r="AE29" s="764"/>
      <c r="AF29" s="765"/>
      <c r="AG29" s="980"/>
      <c r="AH29" s="764"/>
      <c r="AI29" s="764"/>
      <c r="AJ29" s="764"/>
      <c r="AK29" s="764"/>
      <c r="AL29" s="764"/>
      <c r="AM29" s="765"/>
      <c r="AN29" s="983"/>
      <c r="AO29" s="764"/>
      <c r="AP29" s="764"/>
      <c r="AQ29" s="764"/>
      <c r="AR29" s="764"/>
      <c r="AS29" s="765"/>
      <c r="AT29" s="1063"/>
      <c r="AU29" s="764"/>
      <c r="AV29" s="764"/>
      <c r="AW29" s="764"/>
      <c r="AX29" s="765"/>
    </row>
    <row r="30" spans="1:50" x14ac:dyDescent="0.25">
      <c r="B30" s="760"/>
      <c r="C30" s="761"/>
      <c r="D30" s="761"/>
      <c r="E30" s="761"/>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1:50" ht="1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1:50" x14ac:dyDescent="0.25">
      <c r="B32" s="760"/>
      <c r="C32" s="761"/>
      <c r="D32" s="761"/>
      <c r="E32" s="761"/>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2:50"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2:50" ht="15" customHeight="1" x14ac:dyDescent="0.25">
      <c r="B34" s="760"/>
      <c r="C34" s="761"/>
      <c r="D34" s="761"/>
      <c r="E34" s="761"/>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2:50" x14ac:dyDescent="0.25">
      <c r="B36" s="760"/>
      <c r="C36" s="761"/>
      <c r="D36" s="761"/>
      <c r="E36" s="761"/>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2:50" ht="14.4"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2:50" ht="14.4"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2:50" ht="14.4" customHeight="1" x14ac:dyDescent="0.25">
      <c r="G39" s="223"/>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2:50" x14ac:dyDescent="0.25">
      <c r="G40" s="223"/>
      <c r="H40" s="993"/>
      <c r="I40" s="765"/>
      <c r="J40" s="993"/>
      <c r="K40" s="764"/>
      <c r="L40" s="764"/>
      <c r="M40" s="765"/>
      <c r="N40" s="993"/>
      <c r="O40" s="764"/>
      <c r="P40" s="764"/>
      <c r="Q40" s="764"/>
      <c r="R40" s="764"/>
      <c r="S40" s="764"/>
      <c r="T40" s="765"/>
      <c r="U40" s="986"/>
      <c r="V40" s="764"/>
      <c r="W40" s="764"/>
      <c r="X40" s="764"/>
      <c r="Y40" s="764"/>
      <c r="Z40" s="765"/>
      <c r="AA40" s="993"/>
      <c r="AB40" s="764"/>
      <c r="AC40" s="764"/>
      <c r="AD40" s="764"/>
      <c r="AE40" s="764"/>
      <c r="AF40" s="765"/>
      <c r="AG40" s="993"/>
      <c r="AH40" s="764"/>
      <c r="AI40" s="764"/>
      <c r="AJ40" s="764"/>
      <c r="AK40" s="764"/>
      <c r="AL40" s="764"/>
      <c r="AM40" s="765"/>
      <c r="AN40" s="995"/>
      <c r="AO40" s="764"/>
      <c r="AP40" s="764"/>
      <c r="AQ40" s="764"/>
      <c r="AR40" s="764"/>
      <c r="AS40" s="765"/>
      <c r="AT40" s="1065"/>
      <c r="AU40" s="764"/>
      <c r="AV40" s="764"/>
      <c r="AW40" s="764"/>
      <c r="AX40" s="765"/>
    </row>
    <row r="41" spans="2:50" x14ac:dyDescent="0.25">
      <c r="G41" s="223"/>
      <c r="H41" s="1092" t="s">
        <v>1770</v>
      </c>
      <c r="I41" s="764"/>
      <c r="J41" s="764"/>
      <c r="K41" s="764"/>
      <c r="L41" s="764"/>
      <c r="M41" s="764"/>
      <c r="N41" s="764"/>
      <c r="O41" s="764"/>
      <c r="P41" s="764"/>
      <c r="Q41" s="764"/>
      <c r="R41" s="764"/>
      <c r="S41" s="764"/>
      <c r="T41" s="764"/>
      <c r="U41" s="764"/>
      <c r="V41" s="764"/>
      <c r="W41" s="764"/>
      <c r="X41" s="764"/>
      <c r="Y41" s="764"/>
      <c r="Z41" s="764"/>
      <c r="AA41" s="764"/>
      <c r="AB41" s="764"/>
      <c r="AC41" s="764"/>
      <c r="AD41" s="764"/>
      <c r="AE41" s="764"/>
      <c r="AF41" s="764"/>
      <c r="AG41" s="764"/>
      <c r="AH41" s="764"/>
      <c r="AI41" s="764"/>
      <c r="AJ41" s="764"/>
      <c r="AK41" s="764"/>
      <c r="AL41" s="764"/>
      <c r="AM41" s="764"/>
      <c r="AN41" s="764"/>
      <c r="AO41" s="764"/>
      <c r="AP41" s="764"/>
      <c r="AQ41" s="764"/>
      <c r="AR41" s="764"/>
      <c r="AS41" s="765"/>
      <c r="AT41" s="1134">
        <f>SUM(AT24:AX40)</f>
        <v>0</v>
      </c>
      <c r="AU41" s="764"/>
      <c r="AV41" s="764"/>
      <c r="AW41" s="764"/>
      <c r="AX41" s="765"/>
    </row>
    <row r="42" spans="2:50" x14ac:dyDescent="0.25">
      <c r="G42" s="223"/>
      <c r="AS42" s="443"/>
      <c r="AT42" s="443"/>
    </row>
    <row r="43" spans="2:50" x14ac:dyDescent="0.25">
      <c r="G43" s="223"/>
      <c r="AS43" s="443"/>
      <c r="AT43" s="443"/>
      <c r="AU43" s="443"/>
    </row>
    <row r="44" spans="2:50" x14ac:dyDescent="0.25">
      <c r="H44" s="976" t="s">
        <v>1795</v>
      </c>
      <c r="I44" s="824"/>
      <c r="J44" s="824"/>
      <c r="K44" s="824"/>
      <c r="L44" s="824"/>
      <c r="M44" s="824"/>
      <c r="N44" s="824"/>
      <c r="O44" s="824"/>
      <c r="P44" s="824"/>
      <c r="Q44" s="824"/>
      <c r="R44" s="824"/>
      <c r="S44" s="824"/>
      <c r="T44" s="824"/>
      <c r="U44" s="824"/>
      <c r="V44" s="824"/>
      <c r="W44" s="824"/>
      <c r="X44" s="824"/>
      <c r="Y44" s="825"/>
      <c r="Z44" s="976" t="s">
        <v>1796</v>
      </c>
      <c r="AA44" s="824"/>
      <c r="AB44" s="824"/>
      <c r="AC44" s="824"/>
      <c r="AD44" s="824"/>
      <c r="AE44" s="824"/>
      <c r="AF44" s="824"/>
      <c r="AG44" s="824"/>
      <c r="AH44" s="824"/>
      <c r="AI44" s="824"/>
      <c r="AJ44" s="824"/>
      <c r="AK44" s="824"/>
      <c r="AL44" s="824"/>
      <c r="AM44" s="824"/>
      <c r="AN44" s="824"/>
      <c r="AO44" s="824"/>
      <c r="AP44" s="824"/>
      <c r="AQ44" s="825"/>
      <c r="AS44" s="443"/>
      <c r="AT44" s="443"/>
      <c r="AU44" s="443"/>
    </row>
    <row r="45" spans="2:50" x14ac:dyDescent="0.25">
      <c r="H45" s="257" t="s">
        <v>796</v>
      </c>
      <c r="I45" s="258"/>
      <c r="J45" s="258"/>
      <c r="K45" s="258"/>
      <c r="L45" s="258"/>
      <c r="M45" s="258"/>
      <c r="N45" s="258"/>
      <c r="O45" s="258"/>
      <c r="P45" s="258"/>
      <c r="Q45" s="259"/>
      <c r="R45" s="257" t="s">
        <v>1511</v>
      </c>
      <c r="S45" s="258"/>
      <c r="T45" s="258"/>
      <c r="U45" s="259"/>
      <c r="V45" s="257" t="s">
        <v>1510</v>
      </c>
      <c r="W45" s="258"/>
      <c r="X45" s="258"/>
      <c r="Y45" s="259"/>
      <c r="Z45" s="257" t="s">
        <v>796</v>
      </c>
      <c r="AA45" s="258"/>
      <c r="AB45" s="258"/>
      <c r="AC45" s="258"/>
      <c r="AD45" s="258"/>
      <c r="AE45" s="258"/>
      <c r="AF45" s="258"/>
      <c r="AG45" s="258"/>
      <c r="AH45" s="258"/>
      <c r="AI45" s="259"/>
      <c r="AJ45" s="257" t="s">
        <v>1511</v>
      </c>
      <c r="AK45" s="258"/>
      <c r="AL45" s="258"/>
      <c r="AM45" s="259"/>
      <c r="AN45" s="257" t="s">
        <v>1510</v>
      </c>
      <c r="AO45" s="258"/>
      <c r="AP45" s="258"/>
      <c r="AQ45" s="259"/>
      <c r="AS45" s="443"/>
      <c r="AT45" s="443"/>
      <c r="AU45" s="443"/>
    </row>
    <row r="46" spans="2:50" x14ac:dyDescent="0.25">
      <c r="H46" s="260"/>
      <c r="Q46" s="261"/>
      <c r="R46" s="260"/>
      <c r="U46" s="261"/>
      <c r="V46" s="260"/>
      <c r="Y46" s="261"/>
      <c r="Z46" s="260"/>
      <c r="AI46" s="261"/>
      <c r="AJ46" s="260"/>
      <c r="AM46" s="261"/>
      <c r="AN46" s="260"/>
      <c r="AQ46" s="261"/>
      <c r="AS46" s="443"/>
      <c r="AT46" s="443"/>
      <c r="AU46" s="443"/>
    </row>
    <row r="47" spans="2:50" x14ac:dyDescent="0.25">
      <c r="H47" s="260"/>
      <c r="Q47" s="261"/>
      <c r="R47" s="260"/>
      <c r="U47" s="261"/>
      <c r="V47" s="260"/>
      <c r="Y47" s="261"/>
      <c r="Z47" s="260"/>
      <c r="AI47" s="261"/>
      <c r="AJ47" s="260"/>
      <c r="AM47" s="261"/>
      <c r="AN47" s="260"/>
      <c r="AQ47" s="261"/>
      <c r="AS47" s="443"/>
      <c r="AT47" s="443"/>
      <c r="AU47" s="443"/>
    </row>
    <row r="48" spans="2:50" ht="15" customHeight="1" x14ac:dyDescent="0.25">
      <c r="H48" s="260"/>
      <c r="Q48" s="261"/>
      <c r="R48" s="260"/>
      <c r="U48" s="261"/>
      <c r="V48" s="260"/>
      <c r="Y48" s="261"/>
      <c r="Z48" s="260"/>
      <c r="AI48" s="261"/>
      <c r="AJ48" s="260"/>
      <c r="AM48" s="261"/>
      <c r="AN48" s="260"/>
      <c r="AQ48" s="261"/>
      <c r="AS48" s="443"/>
      <c r="AT48" s="443"/>
      <c r="AU48" s="443"/>
    </row>
    <row r="49" spans="8:47" x14ac:dyDescent="0.25">
      <c r="H49" s="260"/>
      <c r="Q49" s="261"/>
      <c r="R49" s="260"/>
      <c r="U49" s="261"/>
      <c r="V49" s="260"/>
      <c r="Y49" s="261"/>
      <c r="Z49" s="260"/>
      <c r="AI49" s="261"/>
      <c r="AJ49" s="260"/>
      <c r="AM49" s="261"/>
      <c r="AN49" s="260"/>
      <c r="AQ49" s="261"/>
      <c r="AS49" s="443"/>
      <c r="AT49" s="443"/>
      <c r="AU49" s="443"/>
    </row>
    <row r="50" spans="8:47" x14ac:dyDescent="0.25">
      <c r="H50" s="262"/>
      <c r="I50" s="263"/>
      <c r="J50" s="263"/>
      <c r="K50" s="263"/>
      <c r="L50" s="263"/>
      <c r="M50" s="263"/>
      <c r="N50" s="263"/>
      <c r="O50" s="263"/>
      <c r="P50" s="263"/>
      <c r="Q50" s="264"/>
      <c r="R50" s="262"/>
      <c r="S50" s="263"/>
      <c r="T50" s="263"/>
      <c r="U50" s="264"/>
      <c r="V50" s="262"/>
      <c r="W50" s="263"/>
      <c r="X50" s="263"/>
      <c r="Y50" s="264"/>
      <c r="Z50" s="262"/>
      <c r="AA50" s="263"/>
      <c r="AB50" s="263"/>
      <c r="AC50" s="263"/>
      <c r="AD50" s="263"/>
      <c r="AE50" s="263"/>
      <c r="AF50" s="263"/>
      <c r="AG50" s="263"/>
      <c r="AH50" s="263"/>
      <c r="AI50" s="264"/>
      <c r="AJ50" s="262"/>
      <c r="AK50" s="263"/>
      <c r="AL50" s="263"/>
      <c r="AM50" s="264"/>
      <c r="AN50" s="262"/>
      <c r="AO50" s="263"/>
      <c r="AP50" s="263"/>
      <c r="AQ50" s="264"/>
      <c r="AS50" s="443"/>
      <c r="AT50" s="443"/>
      <c r="AU50" s="443"/>
    </row>
    <row r="51" spans="8:47" x14ac:dyDescent="0.25">
      <c r="AM51" s="265" t="s">
        <v>1797</v>
      </c>
      <c r="AN51" s="131" t="str">
        <f>'E-2-1'!U22</f>
        <v>E-2-1-3</v>
      </c>
      <c r="AS51" s="443"/>
      <c r="AT51" s="443"/>
    </row>
    <row r="52" spans="8:47" x14ac:dyDescent="0.25">
      <c r="AS52" s="443"/>
      <c r="AT52" s="443"/>
    </row>
  </sheetData>
  <mergeCells count="170">
    <mergeCell ref="AT22:AX23"/>
    <mergeCell ref="N22:Z22"/>
    <mergeCell ref="AT24:AX24"/>
    <mergeCell ref="H36:I36"/>
    <mergeCell ref="H38:I38"/>
    <mergeCell ref="AG39:AM39"/>
    <mergeCell ref="N38:T38"/>
    <mergeCell ref="H35:I35"/>
    <mergeCell ref="H22:I23"/>
    <mergeCell ref="N31:T31"/>
    <mergeCell ref="AN32:AS32"/>
    <mergeCell ref="H37:I37"/>
    <mergeCell ref="AT39:AX39"/>
    <mergeCell ref="AA38:AF38"/>
    <mergeCell ref="AT36:AX36"/>
    <mergeCell ref="AG32:AM32"/>
    <mergeCell ref="AN36:AS36"/>
    <mergeCell ref="AA27:AF27"/>
    <mergeCell ref="B36:E36"/>
    <mergeCell ref="H39:I39"/>
    <mergeCell ref="AA35:AF35"/>
    <mergeCell ref="N40:T40"/>
    <mergeCell ref="AA36:AF36"/>
    <mergeCell ref="N24:T24"/>
    <mergeCell ref="J33:M33"/>
    <mergeCell ref="AT33:AX33"/>
    <mergeCell ref="N26:T26"/>
    <mergeCell ref="AN27:AS27"/>
    <mergeCell ref="AA31:AF31"/>
    <mergeCell ref="U39:Z39"/>
    <mergeCell ref="AG29:AM29"/>
    <mergeCell ref="AG38:AM38"/>
    <mergeCell ref="J28:M28"/>
    <mergeCell ref="AT35:AX35"/>
    <mergeCell ref="U29:Z29"/>
    <mergeCell ref="U38:Z38"/>
    <mergeCell ref="AG31:AM31"/>
    <mergeCell ref="AT38:AX38"/>
    <mergeCell ref="AT27:AX27"/>
    <mergeCell ref="AT34:AX34"/>
    <mergeCell ref="J30:M30"/>
    <mergeCell ref="U31:Z31"/>
    <mergeCell ref="AA40:AF40"/>
    <mergeCell ref="AA37:AF37"/>
    <mergeCell ref="N28:T28"/>
    <mergeCell ref="AN29:AS29"/>
    <mergeCell ref="AA33:AF33"/>
    <mergeCell ref="AT37:AX37"/>
    <mergeCell ref="AG35:AM35"/>
    <mergeCell ref="U40:Z40"/>
    <mergeCell ref="AN34:AS34"/>
    <mergeCell ref="G9:Z11"/>
    <mergeCell ref="U25:Z25"/>
    <mergeCell ref="N30:T30"/>
    <mergeCell ref="AN31:AS31"/>
    <mergeCell ref="AA26:AF26"/>
    <mergeCell ref="AG33:AM33"/>
    <mergeCell ref="B32:E32"/>
    <mergeCell ref="H34:I34"/>
    <mergeCell ref="H25:I25"/>
    <mergeCell ref="AA25:AF25"/>
    <mergeCell ref="U28:Z28"/>
    <mergeCell ref="B16:E16"/>
    <mergeCell ref="AN23:AS23"/>
    <mergeCell ref="AG34:AM34"/>
    <mergeCell ref="AG25:AM25"/>
    <mergeCell ref="N32:T32"/>
    <mergeCell ref="B10:E10"/>
    <mergeCell ref="H26:I26"/>
    <mergeCell ref="B12:E12"/>
    <mergeCell ref="AA32:AF32"/>
    <mergeCell ref="B13:E13"/>
    <mergeCell ref="B14:E14"/>
    <mergeCell ref="AA24:AF24"/>
    <mergeCell ref="G7:AR7"/>
    <mergeCell ref="B18:E18"/>
    <mergeCell ref="U23:Z23"/>
    <mergeCell ref="J34:M34"/>
    <mergeCell ref="H28:I28"/>
    <mergeCell ref="J27:M27"/>
    <mergeCell ref="N33:T33"/>
    <mergeCell ref="J36:M36"/>
    <mergeCell ref="AA29:AF29"/>
    <mergeCell ref="AN35:AS35"/>
    <mergeCell ref="J31:M31"/>
    <mergeCell ref="U32:Z32"/>
    <mergeCell ref="AN25:AS25"/>
    <mergeCell ref="AG30:AM30"/>
    <mergeCell ref="B20:E20"/>
    <mergeCell ref="AA34:AF34"/>
    <mergeCell ref="N27:T27"/>
    <mergeCell ref="AG23:AM23"/>
    <mergeCell ref="H24:I24"/>
    <mergeCell ref="H33:I33"/>
    <mergeCell ref="U27:Z27"/>
    <mergeCell ref="U36:Z36"/>
    <mergeCell ref="N29:T29"/>
    <mergeCell ref="U30:Z30"/>
    <mergeCell ref="AT41:AX41"/>
    <mergeCell ref="B6:E6"/>
    <mergeCell ref="N34:T34"/>
    <mergeCell ref="B15:E15"/>
    <mergeCell ref="AT28:AX28"/>
    <mergeCell ref="H31:I31"/>
    <mergeCell ref="H40:I40"/>
    <mergeCell ref="AG24:AM24"/>
    <mergeCell ref="N36:T36"/>
    <mergeCell ref="U24:Z24"/>
    <mergeCell ref="H41:AS41"/>
    <mergeCell ref="U33:Z33"/>
    <mergeCell ref="AG26:AM26"/>
    <mergeCell ref="AT32:AX32"/>
    <mergeCell ref="J38:M38"/>
    <mergeCell ref="AT29:AX29"/>
    <mergeCell ref="AN39:AS39"/>
    <mergeCell ref="AT26:AX26"/>
    <mergeCell ref="AT40:AX40"/>
    <mergeCell ref="AG37:AM37"/>
    <mergeCell ref="H29:I29"/>
    <mergeCell ref="AT25:AX25"/>
    <mergeCell ref="B30:E30"/>
    <mergeCell ref="U37:Z37"/>
    <mergeCell ref="Z44:AQ44"/>
    <mergeCell ref="N37:T37"/>
    <mergeCell ref="J40:M40"/>
    <mergeCell ref="AN38:AS38"/>
    <mergeCell ref="J24:M24"/>
    <mergeCell ref="AN40:AS40"/>
    <mergeCell ref="AG36:AM36"/>
    <mergeCell ref="B17:E17"/>
    <mergeCell ref="N23:T23"/>
    <mergeCell ref="J26:M26"/>
    <mergeCell ref="AN24:AS24"/>
    <mergeCell ref="AA28:AF28"/>
    <mergeCell ref="J35:M35"/>
    <mergeCell ref="AN33:AS33"/>
    <mergeCell ref="B19:E19"/>
    <mergeCell ref="H44:Y44"/>
    <mergeCell ref="B34:E34"/>
    <mergeCell ref="AA39:AF39"/>
    <mergeCell ref="B28:E28"/>
    <mergeCell ref="J25:M25"/>
    <mergeCell ref="H30:I30"/>
    <mergeCell ref="AN26:AS26"/>
    <mergeCell ref="AA30:AF30"/>
    <mergeCell ref="AG28:AM28"/>
    <mergeCell ref="B4:E4"/>
    <mergeCell ref="J39:M39"/>
    <mergeCell ref="N35:T35"/>
    <mergeCell ref="AA22:AS22"/>
    <mergeCell ref="J29:M29"/>
    <mergeCell ref="N25:T25"/>
    <mergeCell ref="J37:M37"/>
    <mergeCell ref="AT30:AX30"/>
    <mergeCell ref="AG40:AM40"/>
    <mergeCell ref="H32:I32"/>
    <mergeCell ref="AA23:AF23"/>
    <mergeCell ref="AN28:AS28"/>
    <mergeCell ref="U26:Z26"/>
    <mergeCell ref="AN37:AS37"/>
    <mergeCell ref="U35:Z35"/>
    <mergeCell ref="J22:M23"/>
    <mergeCell ref="J32:M32"/>
    <mergeCell ref="AT31:AX31"/>
    <mergeCell ref="H27:I27"/>
    <mergeCell ref="U34:Z34"/>
    <mergeCell ref="AN30:AS30"/>
    <mergeCell ref="AG27:AM27"/>
    <mergeCell ref="B8:E8"/>
    <mergeCell ref="N39:T39"/>
  </mergeCells>
  <hyperlinks>
    <hyperlink ref="B4" location="PANDUAN!A1" display="PANDUAN" xr:uid="{00000000-0004-0000-7E00-000000000000}"/>
    <hyperlink ref="B6" location="'EWS DIRECTORY'!A1" display="EWS DIRECTORY" xr:uid="{00000000-0004-0000-7E00-000001000000}"/>
    <hyperlink ref="B8" location="'DATA PEMICU'!A1" display="DATA PEMICU" xr:uid="{00000000-0004-0000-7E00-000002000000}"/>
    <hyperlink ref="B10" location="'DATA PENGUJI'!A1" display="DATA PENGUJI" xr:uid="{00000000-0004-0000-7E00-000003000000}"/>
    <hyperlink ref="B12" location="'MAIN LEVEL'!A1" display="MAIN LEVEL" xr:uid="{00000000-0004-0000-7E00-000004000000}"/>
  </hyperlinks>
  <pageMargins left="0.51181102362204722" right="0.15748031496062989" top="0.55118110236220474" bottom="0.55118110236220474" header="0.31496062992125978" footer="0.31496062992125978"/>
  <pageSetup paperSize="9" scale="60" orientation="landscape"/>
  <headerFooter>
    <oddFooter>&amp;Rhalaman &amp;P dari &amp;N</oddFooter>
  </headerFooter>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F00-000000000000}">
  <sheetPr codeName="Sheet368">
    <tabColor theme="4" tint="-0.249977111117893"/>
  </sheetPr>
  <dimension ref="A1:AT64"/>
  <sheetViews>
    <sheetView topLeftCell="B7"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46" width="3.6640625" style="306" customWidth="1"/>
    <col min="47" max="47" width="14.44140625" style="306" customWidth="1"/>
    <col min="48" max="16384" width="14.44140625" style="306"/>
  </cols>
  <sheetData>
    <row r="1" spans="2:46" ht="14.25" customHeight="1" x14ac:dyDescent="0.25">
      <c r="G1" s="110"/>
      <c r="H1" s="110"/>
      <c r="I1" s="110"/>
      <c r="J1" s="110"/>
      <c r="K1" s="110"/>
      <c r="L1" s="110"/>
      <c r="M1" s="110"/>
      <c r="N1" s="110"/>
      <c r="O1" s="110"/>
      <c r="P1" s="110"/>
      <c r="Q1" s="110"/>
      <c r="R1" s="110"/>
      <c r="S1" s="110"/>
      <c r="T1" s="110"/>
      <c r="U1" s="110"/>
      <c r="V1" s="110"/>
      <c r="W1" s="110"/>
      <c r="X1" s="110"/>
      <c r="Y1" s="110"/>
    </row>
    <row r="2" spans="2:46" ht="14.25" customHeight="1" x14ac:dyDescent="0.25">
      <c r="G2" s="55" t="s">
        <v>1674</v>
      </c>
      <c r="H2" s="55"/>
      <c r="I2" s="55"/>
      <c r="J2" s="55"/>
      <c r="K2" s="55"/>
      <c r="L2" s="55"/>
      <c r="M2" s="55"/>
      <c r="N2" s="55"/>
      <c r="AT2" s="443"/>
    </row>
    <row r="3" spans="2:46" ht="14.25" customHeight="1" x14ac:dyDescent="0.25">
      <c r="B3" s="111"/>
      <c r="C3" s="111"/>
      <c r="D3" s="111"/>
      <c r="E3" s="111"/>
      <c r="G3" s="55"/>
      <c r="H3" s="55"/>
      <c r="I3" s="55"/>
      <c r="J3" s="55"/>
      <c r="K3" s="55"/>
      <c r="L3" s="55"/>
      <c r="M3" s="55"/>
      <c r="N3" s="55"/>
      <c r="AT3" s="443"/>
    </row>
    <row r="4" spans="2:46" ht="14.25" customHeight="1" x14ac:dyDescent="0.25">
      <c r="B4" s="762" t="s">
        <v>79</v>
      </c>
      <c r="C4" s="761"/>
      <c r="D4" s="761"/>
      <c r="E4" s="761"/>
      <c r="G4" s="55"/>
      <c r="H4" s="55"/>
      <c r="I4" s="55"/>
      <c r="J4" s="55"/>
      <c r="K4" s="55"/>
      <c r="L4" s="55"/>
      <c r="M4" s="55"/>
      <c r="N4" s="55"/>
      <c r="AT4" s="443"/>
    </row>
    <row r="5" spans="2:46" ht="14.25" customHeight="1" x14ac:dyDescent="0.25">
      <c r="B5" s="111"/>
      <c r="C5" s="111"/>
      <c r="D5" s="111"/>
      <c r="E5" s="111"/>
      <c r="G5" s="55"/>
      <c r="H5" s="55"/>
      <c r="I5" s="55"/>
      <c r="J5" s="55"/>
      <c r="K5" s="55"/>
      <c r="L5" s="55"/>
      <c r="M5" s="55"/>
      <c r="N5" s="55"/>
      <c r="AT5" s="443"/>
    </row>
    <row r="6" spans="2:46" ht="14.25" customHeight="1" x14ac:dyDescent="0.25">
      <c r="B6" s="762" t="s">
        <v>87</v>
      </c>
      <c r="C6" s="761"/>
      <c r="D6" s="761"/>
      <c r="E6" s="761"/>
      <c r="G6" s="55"/>
      <c r="H6" s="55"/>
      <c r="I6" s="55"/>
      <c r="J6" s="55"/>
      <c r="K6" s="55"/>
      <c r="L6" s="55"/>
      <c r="M6" s="55"/>
      <c r="N6" s="55"/>
      <c r="AT6" s="443"/>
    </row>
    <row r="7" spans="2:46" ht="15" customHeight="1" x14ac:dyDescent="0.25">
      <c r="B7" s="111"/>
      <c r="C7" s="111"/>
      <c r="D7" s="111"/>
      <c r="E7" s="111"/>
      <c r="G7" s="996" t="s">
        <v>1774</v>
      </c>
      <c r="H7" s="1111"/>
      <c r="I7" s="1111"/>
      <c r="J7" s="1111"/>
      <c r="K7" s="1111"/>
      <c r="L7" s="1111"/>
      <c r="M7" s="1111"/>
      <c r="N7" s="1111"/>
      <c r="O7" s="1111"/>
      <c r="P7" s="1111"/>
      <c r="Q7" s="1111"/>
      <c r="R7" s="1111"/>
      <c r="S7" s="1111"/>
      <c r="T7" s="1111"/>
      <c r="U7" s="1111"/>
      <c r="V7" s="1111"/>
      <c r="W7" s="1111"/>
      <c r="X7" s="1111"/>
      <c r="Y7" s="1111"/>
      <c r="Z7" s="1111"/>
      <c r="AA7" s="1111"/>
      <c r="AB7" s="1111"/>
      <c r="AC7" s="1111"/>
      <c r="AD7" s="1111"/>
      <c r="AE7" s="1111"/>
      <c r="AF7" s="1111"/>
      <c r="AG7" s="1111"/>
      <c r="AH7" s="1111"/>
      <c r="AI7" s="1111"/>
      <c r="AJ7" s="1111"/>
      <c r="AK7" s="1111"/>
      <c r="AL7" s="1111"/>
      <c r="AM7" s="1111"/>
      <c r="AN7" s="1111"/>
      <c r="AO7" s="1111"/>
      <c r="AP7" s="1111"/>
      <c r="AQ7" s="1111"/>
      <c r="AR7" s="1111"/>
      <c r="AS7" s="58"/>
      <c r="AT7" s="443"/>
    </row>
    <row r="8" spans="2:46" ht="14.25" customHeight="1" x14ac:dyDescent="0.25">
      <c r="B8" s="762" t="s">
        <v>94</v>
      </c>
      <c r="C8" s="761"/>
      <c r="D8" s="761"/>
      <c r="E8" s="761"/>
      <c r="G8" s="55"/>
      <c r="H8" s="55"/>
      <c r="I8" s="55"/>
      <c r="J8" s="55"/>
      <c r="K8" s="55"/>
      <c r="L8" s="55"/>
      <c r="M8" s="55"/>
      <c r="N8" s="55"/>
      <c r="AT8" s="443"/>
    </row>
    <row r="9" spans="2:46" ht="14.25" customHeight="1" x14ac:dyDescent="0.25">
      <c r="B9" s="111"/>
      <c r="C9" s="111"/>
      <c r="D9" s="111"/>
      <c r="E9" s="111"/>
      <c r="G9" s="999" t="str">
        <f>"Rincian "&amp;'E-2'!G9&amp;" "&amp;'E-2-1'!M24</f>
        <v>Rincian Natura dan Kenikmatan Berdasarkan Analisis Kewajaran dan Kelaziman Usaha</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1111"/>
      <c r="I10" s="1111"/>
      <c r="J10" s="1111"/>
      <c r="K10" s="1111"/>
      <c r="L10" s="1111"/>
      <c r="M10" s="1111"/>
      <c r="N10" s="1111"/>
      <c r="O10" s="1111"/>
      <c r="P10" s="1111"/>
      <c r="Q10" s="1111"/>
      <c r="R10" s="1111"/>
      <c r="S10" s="1111"/>
      <c r="T10" s="1111"/>
      <c r="U10" s="1111"/>
      <c r="V10" s="1111"/>
      <c r="W10" s="1111"/>
      <c r="X10" s="1111"/>
      <c r="Y10" s="1111"/>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c r="AT12" s="443"/>
    </row>
    <row r="13" spans="2:46" ht="14.25" customHeight="1" x14ac:dyDescent="0.25">
      <c r="B13" s="962" t="str">
        <f>HYPERLINK("#'"&amp;'EWS DIRECTORY'!$J$122&amp;"'!A1",'EWS DIRECTORY'!$J$122)</f>
        <v>E-2</v>
      </c>
      <c r="C13" s="761"/>
      <c r="D13" s="761"/>
      <c r="E13" s="761"/>
      <c r="G13" s="55" t="s">
        <v>1680</v>
      </c>
      <c r="H13" s="55"/>
      <c r="I13" s="254"/>
      <c r="J13" s="254"/>
      <c r="K13" s="254"/>
      <c r="L13" s="254"/>
      <c r="M13" s="254"/>
      <c r="N13" s="254"/>
      <c r="AT13" s="443"/>
    </row>
    <row r="14" spans="2:46" ht="14.25" customHeight="1" x14ac:dyDescent="0.25">
      <c r="B14" s="931" t="str">
        <f>HYPERLINK("#'"&amp;'EWS DIRECTORY'!$J$123&amp;"'!A1",'EWS DIRECTORY'!$J$123)</f>
        <v>E-2-1</v>
      </c>
      <c r="C14" s="761"/>
      <c r="D14" s="761"/>
      <c r="E14" s="761"/>
      <c r="G14" s="55" t="s">
        <v>1891</v>
      </c>
      <c r="H14" s="55"/>
      <c r="I14" s="254"/>
      <c r="J14" s="254"/>
      <c r="K14" s="254"/>
      <c r="L14" s="254"/>
      <c r="M14" s="254"/>
      <c r="N14" s="254"/>
      <c r="AT14" s="443"/>
    </row>
    <row r="15" spans="2:46" ht="14.25" customHeight="1" x14ac:dyDescent="0.25">
      <c r="B15" s="929" t="str">
        <f>HYPERLINK("#'"&amp;'EWS DIRECTORY'!$J$124&amp;"'!A1",'EWS DIRECTORY'!$J$124)</f>
        <v>E-2-1-1</v>
      </c>
      <c r="C15" s="761"/>
      <c r="D15" s="761"/>
      <c r="E15" s="761"/>
      <c r="G15" s="55" t="s">
        <v>1892</v>
      </c>
      <c r="H15" s="55"/>
      <c r="I15" s="254"/>
      <c r="J15" s="254"/>
      <c r="K15" s="254"/>
      <c r="L15" s="254"/>
      <c r="M15" s="254"/>
      <c r="N15" s="254"/>
      <c r="AT15" s="443"/>
    </row>
    <row r="16" spans="2:46" ht="14.25" customHeight="1" x14ac:dyDescent="0.25">
      <c r="B16" s="929" t="str">
        <f>HYPERLINK("#'"&amp;'EWS DIRECTORY'!$J$125&amp;"'!A1",'EWS DIRECTORY'!$J$125)</f>
        <v>E-2-1-2</v>
      </c>
      <c r="C16" s="761"/>
      <c r="D16" s="761"/>
      <c r="E16" s="761"/>
      <c r="G16" s="55" t="s">
        <v>1893</v>
      </c>
      <c r="H16" s="55"/>
      <c r="I16" s="254"/>
      <c r="J16" s="254"/>
      <c r="K16" s="254"/>
      <c r="L16" s="254"/>
      <c r="M16" s="254"/>
      <c r="N16" s="254"/>
      <c r="AT16" s="443"/>
    </row>
    <row r="17" spans="2:46" ht="14.25" customHeight="1" x14ac:dyDescent="0.25">
      <c r="B17" s="929" t="str">
        <f>HYPERLINK("#'"&amp;'EWS DIRECTORY'!$J$126&amp;"'!A1",'EWS DIRECTORY'!$J$126)</f>
        <v>E-2-1-3</v>
      </c>
      <c r="C17" s="761"/>
      <c r="D17" s="761"/>
      <c r="E17" s="761"/>
      <c r="G17" s="55" t="s">
        <v>1681</v>
      </c>
      <c r="H17" s="55"/>
      <c r="I17" s="55"/>
      <c r="J17" s="254"/>
      <c r="K17" s="254"/>
      <c r="L17" s="254"/>
      <c r="M17" s="254"/>
      <c r="N17" s="254"/>
      <c r="AT17" s="443"/>
    </row>
    <row r="18" spans="2:46" ht="14.25" customHeight="1" x14ac:dyDescent="0.25">
      <c r="B18" s="927" t="str">
        <f>HYPERLINK("#'"&amp;'EWS DIRECTORY'!$J$127&amp;"'!A1",'EWS DIRECTORY'!$J$127)</f>
        <v>E-2-1-4</v>
      </c>
      <c r="C18" s="761"/>
      <c r="D18" s="761"/>
      <c r="E18" s="761"/>
      <c r="G18" s="55" t="s">
        <v>1744</v>
      </c>
      <c r="H18" s="55"/>
      <c r="I18" s="55" t="s">
        <v>1744</v>
      </c>
      <c r="J18" s="254"/>
      <c r="K18" s="254"/>
      <c r="L18" s="254"/>
      <c r="M18" s="254"/>
      <c r="N18" s="254"/>
      <c r="AT18" s="443"/>
    </row>
    <row r="19" spans="2:46" ht="14.25" customHeight="1" x14ac:dyDescent="0.25">
      <c r="B19" s="929" t="str">
        <f>HYPERLINK("#'"&amp;'EWS DIRECTORY'!$J$128&amp;"'!A1",'EWS DIRECTORY'!$J$128)</f>
        <v>E-2-1-5</v>
      </c>
      <c r="C19" s="761"/>
      <c r="D19" s="761"/>
      <c r="E19" s="761"/>
      <c r="AT19" s="443"/>
    </row>
    <row r="20" spans="2:46" ht="14.25" customHeight="1" x14ac:dyDescent="0.25">
      <c r="B20" s="929" t="str">
        <f>HYPERLINK("#'"&amp;'EWS DIRECTORY'!$J$129&amp;"'!A1",'EWS DIRECTORY'!$J$129)</f>
        <v>E-2-1-6</v>
      </c>
      <c r="C20" s="761"/>
      <c r="D20" s="761"/>
      <c r="E20" s="761"/>
      <c r="G20" s="55" t="s">
        <v>1851</v>
      </c>
      <c r="AT20" s="443"/>
    </row>
    <row r="21" spans="2:46" ht="14.25" customHeight="1" x14ac:dyDescent="0.25">
      <c r="G21" s="55"/>
      <c r="AT21" s="443"/>
    </row>
    <row r="22" spans="2:46" ht="13.8" x14ac:dyDescent="0.25">
      <c r="G22" s="55"/>
      <c r="H22" s="1082" t="s">
        <v>1445</v>
      </c>
      <c r="I22" s="765"/>
      <c r="J22" s="1109" t="s">
        <v>1894</v>
      </c>
      <c r="K22" s="764"/>
      <c r="L22" s="764"/>
      <c r="M22" s="764"/>
      <c r="N22" s="764"/>
      <c r="O22" s="764"/>
      <c r="P22" s="764"/>
      <c r="Q22" s="764"/>
      <c r="R22" s="764"/>
      <c r="S22" s="764"/>
      <c r="T22" s="764"/>
      <c r="U22" s="764"/>
      <c r="V22" s="764"/>
      <c r="W22" s="764"/>
      <c r="X22" s="765"/>
      <c r="Y22" s="1082" t="s">
        <v>1767</v>
      </c>
      <c r="Z22" s="765"/>
      <c r="AA22" s="1082" t="s">
        <v>1895</v>
      </c>
      <c r="AB22" s="764"/>
      <c r="AC22" s="764"/>
      <c r="AD22" s="764"/>
      <c r="AE22" s="764"/>
      <c r="AF22" s="764"/>
      <c r="AG22" s="764"/>
      <c r="AH22" s="764"/>
      <c r="AI22" s="764"/>
      <c r="AJ22" s="764"/>
      <c r="AK22" s="764"/>
      <c r="AL22" s="764"/>
      <c r="AM22" s="764"/>
      <c r="AN22" s="764"/>
      <c r="AO22" s="764"/>
      <c r="AP22" s="764"/>
      <c r="AQ22" s="764"/>
      <c r="AR22" s="764"/>
      <c r="AS22" s="764"/>
      <c r="AT22" s="765"/>
    </row>
    <row r="23" spans="2:46" ht="15" customHeight="1" x14ac:dyDescent="0.25">
      <c r="G23" s="55"/>
      <c r="H23" s="1104">
        <v>1</v>
      </c>
      <c r="I23" s="765"/>
      <c r="J23" s="1105" t="s">
        <v>1896</v>
      </c>
      <c r="K23" s="764"/>
      <c r="L23" s="764"/>
      <c r="M23" s="764"/>
      <c r="N23" s="764"/>
      <c r="O23" s="764"/>
      <c r="P23" s="764"/>
      <c r="Q23" s="764"/>
      <c r="R23" s="764"/>
      <c r="S23" s="764"/>
      <c r="T23" s="764"/>
      <c r="U23" s="764"/>
      <c r="V23" s="764"/>
      <c r="W23" s="764"/>
      <c r="X23" s="765"/>
      <c r="Y23" s="1009"/>
      <c r="Z23" s="765"/>
      <c r="AA23" s="1009"/>
      <c r="AB23" s="764"/>
      <c r="AC23" s="764"/>
      <c r="AD23" s="764"/>
      <c r="AE23" s="764"/>
      <c r="AF23" s="764"/>
      <c r="AG23" s="764"/>
      <c r="AH23" s="764"/>
      <c r="AI23" s="764"/>
      <c r="AJ23" s="764"/>
      <c r="AK23" s="764"/>
      <c r="AL23" s="764"/>
      <c r="AM23" s="764"/>
      <c r="AN23" s="764"/>
      <c r="AO23" s="764"/>
      <c r="AP23" s="764"/>
      <c r="AQ23" s="764"/>
      <c r="AR23" s="764"/>
      <c r="AS23" s="764"/>
      <c r="AT23" s="765"/>
    </row>
    <row r="24" spans="2:46" ht="15" customHeight="1" x14ac:dyDescent="0.25">
      <c r="H24" s="1104">
        <v>2</v>
      </c>
      <c r="I24" s="765"/>
      <c r="J24" s="1105" t="s">
        <v>1897</v>
      </c>
      <c r="K24" s="764"/>
      <c r="L24" s="764"/>
      <c r="M24" s="764"/>
      <c r="N24" s="764"/>
      <c r="O24" s="764"/>
      <c r="P24" s="764"/>
      <c r="Q24" s="764"/>
      <c r="R24" s="764"/>
      <c r="S24" s="764"/>
      <c r="T24" s="764"/>
      <c r="U24" s="764"/>
      <c r="V24" s="764"/>
      <c r="W24" s="764"/>
      <c r="X24" s="765"/>
      <c r="Y24" s="1009"/>
      <c r="Z24" s="765"/>
      <c r="AA24" s="1009"/>
      <c r="AB24" s="764"/>
      <c r="AC24" s="764"/>
      <c r="AD24" s="764"/>
      <c r="AE24" s="764"/>
      <c r="AF24" s="764"/>
      <c r="AG24" s="764"/>
      <c r="AH24" s="764"/>
      <c r="AI24" s="764"/>
      <c r="AJ24" s="764"/>
      <c r="AK24" s="764"/>
      <c r="AL24" s="764"/>
      <c r="AM24" s="764"/>
      <c r="AN24" s="764"/>
      <c r="AO24" s="764"/>
      <c r="AP24" s="764"/>
      <c r="AQ24" s="764"/>
      <c r="AR24" s="764"/>
      <c r="AS24" s="764"/>
      <c r="AT24" s="765"/>
    </row>
    <row r="25" spans="2:46" ht="15" customHeight="1" x14ac:dyDescent="0.25">
      <c r="H25" s="1104">
        <v>3</v>
      </c>
      <c r="I25" s="765"/>
      <c r="J25" s="1105" t="s">
        <v>1898</v>
      </c>
      <c r="K25" s="764"/>
      <c r="L25" s="764"/>
      <c r="M25" s="764"/>
      <c r="N25" s="764"/>
      <c r="O25" s="764"/>
      <c r="P25" s="764"/>
      <c r="Q25" s="764"/>
      <c r="R25" s="764"/>
      <c r="S25" s="764"/>
      <c r="T25" s="764"/>
      <c r="U25" s="764"/>
      <c r="V25" s="764"/>
      <c r="W25" s="764"/>
      <c r="X25" s="765"/>
      <c r="Y25" s="1009"/>
      <c r="Z25" s="765"/>
      <c r="AA25" s="1009"/>
      <c r="AB25" s="764"/>
      <c r="AC25" s="764"/>
      <c r="AD25" s="764"/>
      <c r="AE25" s="764"/>
      <c r="AF25" s="764"/>
      <c r="AG25" s="764"/>
      <c r="AH25" s="764"/>
      <c r="AI25" s="764"/>
      <c r="AJ25" s="764"/>
      <c r="AK25" s="764"/>
      <c r="AL25" s="764"/>
      <c r="AM25" s="764"/>
      <c r="AN25" s="764"/>
      <c r="AO25" s="764"/>
      <c r="AP25" s="764"/>
      <c r="AQ25" s="764"/>
      <c r="AR25" s="764"/>
      <c r="AS25" s="764"/>
      <c r="AT25" s="765"/>
    </row>
    <row r="26" spans="2:46" ht="15" customHeight="1" x14ac:dyDescent="0.25">
      <c r="H26" s="1104">
        <v>4</v>
      </c>
      <c r="I26" s="765"/>
      <c r="J26" s="1105" t="s">
        <v>1899</v>
      </c>
      <c r="K26" s="764"/>
      <c r="L26" s="764"/>
      <c r="M26" s="764"/>
      <c r="N26" s="764"/>
      <c r="O26" s="764"/>
      <c r="P26" s="764"/>
      <c r="Q26" s="764"/>
      <c r="R26" s="764"/>
      <c r="S26" s="764"/>
      <c r="T26" s="764"/>
      <c r="U26" s="764"/>
      <c r="V26" s="764"/>
      <c r="W26" s="764"/>
      <c r="X26" s="765"/>
      <c r="Y26" s="1009"/>
      <c r="Z26" s="765"/>
      <c r="AA26" s="1009"/>
      <c r="AB26" s="764"/>
      <c r="AC26" s="764"/>
      <c r="AD26" s="764"/>
      <c r="AE26" s="764"/>
      <c r="AF26" s="764"/>
      <c r="AG26" s="764"/>
      <c r="AH26" s="764"/>
      <c r="AI26" s="764"/>
      <c r="AJ26" s="764"/>
      <c r="AK26" s="764"/>
      <c r="AL26" s="764"/>
      <c r="AM26" s="764"/>
      <c r="AN26" s="764"/>
      <c r="AO26" s="764"/>
      <c r="AP26" s="764"/>
      <c r="AQ26" s="764"/>
      <c r="AR26" s="764"/>
      <c r="AS26" s="764"/>
      <c r="AT26" s="765"/>
    </row>
    <row r="27" spans="2:46" ht="15" customHeight="1" x14ac:dyDescent="0.25">
      <c r="H27" s="1104">
        <v>5</v>
      </c>
      <c r="I27" s="765"/>
      <c r="J27" s="1105" t="s">
        <v>1900</v>
      </c>
      <c r="K27" s="764"/>
      <c r="L27" s="764"/>
      <c r="M27" s="764"/>
      <c r="N27" s="764"/>
      <c r="O27" s="764"/>
      <c r="P27" s="764"/>
      <c r="Q27" s="764"/>
      <c r="R27" s="764"/>
      <c r="S27" s="764"/>
      <c r="T27" s="764"/>
      <c r="U27" s="764"/>
      <c r="V27" s="764"/>
      <c r="W27" s="764"/>
      <c r="X27" s="765"/>
      <c r="Y27" s="1009"/>
      <c r="Z27" s="765"/>
      <c r="AA27" s="1009"/>
      <c r="AB27" s="764"/>
      <c r="AC27" s="764"/>
      <c r="AD27" s="764"/>
      <c r="AE27" s="764"/>
      <c r="AF27" s="764"/>
      <c r="AG27" s="764"/>
      <c r="AH27" s="764"/>
      <c r="AI27" s="764"/>
      <c r="AJ27" s="764"/>
      <c r="AK27" s="764"/>
      <c r="AL27" s="764"/>
      <c r="AM27" s="764"/>
      <c r="AN27" s="764"/>
      <c r="AO27" s="764"/>
      <c r="AP27" s="764"/>
      <c r="AQ27" s="764"/>
      <c r="AR27" s="764"/>
      <c r="AS27" s="764"/>
      <c r="AT27" s="765"/>
    </row>
    <row r="28" spans="2:46" ht="15" customHeight="1" x14ac:dyDescent="0.25">
      <c r="B28" s="760"/>
      <c r="C28" s="761"/>
      <c r="D28" s="761"/>
      <c r="E28" s="761"/>
      <c r="H28" s="1104">
        <v>6</v>
      </c>
      <c r="I28" s="765"/>
      <c r="J28" s="1105" t="s">
        <v>1901</v>
      </c>
      <c r="K28" s="764"/>
      <c r="L28" s="764"/>
      <c r="M28" s="764"/>
      <c r="N28" s="764"/>
      <c r="O28" s="764"/>
      <c r="P28" s="764"/>
      <c r="Q28" s="764"/>
      <c r="R28" s="764"/>
      <c r="S28" s="764"/>
      <c r="T28" s="764"/>
      <c r="U28" s="764"/>
      <c r="V28" s="764"/>
      <c r="W28" s="764"/>
      <c r="X28" s="765"/>
      <c r="Y28" s="1009"/>
      <c r="Z28" s="765"/>
      <c r="AA28" s="1009"/>
      <c r="AB28" s="764"/>
      <c r="AC28" s="764"/>
      <c r="AD28" s="764"/>
      <c r="AE28" s="764"/>
      <c r="AF28" s="764"/>
      <c r="AG28" s="764"/>
      <c r="AH28" s="764"/>
      <c r="AI28" s="764"/>
      <c r="AJ28" s="764"/>
      <c r="AK28" s="764"/>
      <c r="AL28" s="764"/>
      <c r="AM28" s="764"/>
      <c r="AN28" s="764"/>
      <c r="AO28" s="764"/>
      <c r="AP28" s="764"/>
      <c r="AQ28" s="764"/>
      <c r="AR28" s="764"/>
      <c r="AS28" s="764"/>
      <c r="AT28" s="765"/>
    </row>
    <row r="29" spans="2:46" ht="15" customHeight="1" x14ac:dyDescent="0.25">
      <c r="H29" s="1104">
        <v>7</v>
      </c>
      <c r="I29" s="765"/>
      <c r="J29" s="1105" t="s">
        <v>1902</v>
      </c>
      <c r="K29" s="764"/>
      <c r="L29" s="764"/>
      <c r="M29" s="764"/>
      <c r="N29" s="764"/>
      <c r="O29" s="764"/>
      <c r="P29" s="764"/>
      <c r="Q29" s="764"/>
      <c r="R29" s="764"/>
      <c r="S29" s="764"/>
      <c r="T29" s="764"/>
      <c r="U29" s="764"/>
      <c r="V29" s="764"/>
      <c r="W29" s="764"/>
      <c r="X29" s="765"/>
      <c r="Y29" s="1009"/>
      <c r="Z29" s="765"/>
      <c r="AA29" s="1009"/>
      <c r="AB29" s="764"/>
      <c r="AC29" s="764"/>
      <c r="AD29" s="764"/>
      <c r="AE29" s="764"/>
      <c r="AF29" s="764"/>
      <c r="AG29" s="764"/>
      <c r="AH29" s="764"/>
      <c r="AI29" s="764"/>
      <c r="AJ29" s="764"/>
      <c r="AK29" s="764"/>
      <c r="AL29" s="764"/>
      <c r="AM29" s="764"/>
      <c r="AN29" s="764"/>
      <c r="AO29" s="764"/>
      <c r="AP29" s="764"/>
      <c r="AQ29" s="764"/>
      <c r="AR29" s="764"/>
      <c r="AS29" s="764"/>
      <c r="AT29" s="765"/>
    </row>
    <row r="30" spans="2:46" ht="15" customHeight="1" x14ac:dyDescent="0.25">
      <c r="B30" s="760"/>
      <c r="C30" s="761"/>
      <c r="D30" s="761"/>
      <c r="E30" s="761"/>
      <c r="H30" s="1104">
        <v>8</v>
      </c>
      <c r="I30" s="765"/>
      <c r="J30" s="1105" t="s">
        <v>1903</v>
      </c>
      <c r="K30" s="764"/>
      <c r="L30" s="764"/>
      <c r="M30" s="764"/>
      <c r="N30" s="764"/>
      <c r="O30" s="764"/>
      <c r="P30" s="764"/>
      <c r="Q30" s="764"/>
      <c r="R30" s="764"/>
      <c r="S30" s="764"/>
      <c r="T30" s="764"/>
      <c r="U30" s="764"/>
      <c r="V30" s="764"/>
      <c r="W30" s="764"/>
      <c r="X30" s="765"/>
      <c r="Y30" s="1009"/>
      <c r="Z30" s="765"/>
      <c r="AA30" s="1009"/>
      <c r="AB30" s="764"/>
      <c r="AC30" s="764"/>
      <c r="AD30" s="764"/>
      <c r="AE30" s="764"/>
      <c r="AF30" s="764"/>
      <c r="AG30" s="764"/>
      <c r="AH30" s="764"/>
      <c r="AI30" s="764"/>
      <c r="AJ30" s="764"/>
      <c r="AK30" s="764"/>
      <c r="AL30" s="764"/>
      <c r="AM30" s="764"/>
      <c r="AN30" s="764"/>
      <c r="AO30" s="764"/>
      <c r="AP30" s="764"/>
      <c r="AQ30" s="764"/>
      <c r="AR30" s="764"/>
      <c r="AS30" s="764"/>
      <c r="AT30" s="765"/>
    </row>
    <row r="31" spans="2:46" ht="15" customHeight="1" x14ac:dyDescent="0.25">
      <c r="H31" s="1104">
        <v>9</v>
      </c>
      <c r="I31" s="765"/>
      <c r="J31" s="1105" t="s">
        <v>1904</v>
      </c>
      <c r="K31" s="764"/>
      <c r="L31" s="764"/>
      <c r="M31" s="764"/>
      <c r="N31" s="764"/>
      <c r="O31" s="764"/>
      <c r="P31" s="764"/>
      <c r="Q31" s="764"/>
      <c r="R31" s="764"/>
      <c r="S31" s="764"/>
      <c r="T31" s="764"/>
      <c r="U31" s="764"/>
      <c r="V31" s="764"/>
      <c r="W31" s="764"/>
      <c r="X31" s="765"/>
      <c r="Y31" s="1009"/>
      <c r="Z31" s="765"/>
      <c r="AA31" s="1009"/>
      <c r="AB31" s="764"/>
      <c r="AC31" s="764"/>
      <c r="AD31" s="764"/>
      <c r="AE31" s="764"/>
      <c r="AF31" s="764"/>
      <c r="AG31" s="764"/>
      <c r="AH31" s="764"/>
      <c r="AI31" s="764"/>
      <c r="AJ31" s="764"/>
      <c r="AK31" s="764"/>
      <c r="AL31" s="764"/>
      <c r="AM31" s="764"/>
      <c r="AN31" s="764"/>
      <c r="AO31" s="764"/>
      <c r="AP31" s="764"/>
      <c r="AQ31" s="764"/>
      <c r="AR31" s="764"/>
      <c r="AS31" s="764"/>
      <c r="AT31" s="765"/>
    </row>
    <row r="32" spans="2:46" ht="15" customHeight="1" x14ac:dyDescent="0.25">
      <c r="B32" s="760"/>
      <c r="C32" s="761"/>
      <c r="D32" s="761"/>
      <c r="E32" s="761"/>
      <c r="H32" s="1104">
        <v>10</v>
      </c>
      <c r="I32" s="765"/>
      <c r="J32" s="1105" t="s">
        <v>1905</v>
      </c>
      <c r="K32" s="764"/>
      <c r="L32" s="764"/>
      <c r="M32" s="764"/>
      <c r="N32" s="764"/>
      <c r="O32" s="764"/>
      <c r="P32" s="764"/>
      <c r="Q32" s="764"/>
      <c r="R32" s="764"/>
      <c r="S32" s="764"/>
      <c r="T32" s="764"/>
      <c r="U32" s="764"/>
      <c r="V32" s="764"/>
      <c r="W32" s="764"/>
      <c r="X32" s="765"/>
      <c r="Y32" s="1009"/>
      <c r="Z32" s="765"/>
      <c r="AA32" s="1009"/>
      <c r="AB32" s="764"/>
      <c r="AC32" s="764"/>
      <c r="AD32" s="764"/>
      <c r="AE32" s="764"/>
      <c r="AF32" s="764"/>
      <c r="AG32" s="764"/>
      <c r="AH32" s="764"/>
      <c r="AI32" s="764"/>
      <c r="AJ32" s="764"/>
      <c r="AK32" s="764"/>
      <c r="AL32" s="764"/>
      <c r="AM32" s="764"/>
      <c r="AN32" s="764"/>
      <c r="AO32" s="764"/>
      <c r="AP32" s="764"/>
      <c r="AQ32" s="764"/>
      <c r="AR32" s="764"/>
      <c r="AS32" s="764"/>
      <c r="AT32" s="765"/>
    </row>
    <row r="33" spans="2:46" ht="15" customHeight="1" x14ac:dyDescent="0.25">
      <c r="H33" s="1104">
        <v>11</v>
      </c>
      <c r="I33" s="765"/>
      <c r="J33" s="1105" t="s">
        <v>1906</v>
      </c>
      <c r="K33" s="764"/>
      <c r="L33" s="764"/>
      <c r="M33" s="764"/>
      <c r="N33" s="764"/>
      <c r="O33" s="764"/>
      <c r="P33" s="764"/>
      <c r="Q33" s="764"/>
      <c r="R33" s="764"/>
      <c r="S33" s="764"/>
      <c r="T33" s="764"/>
      <c r="U33" s="764"/>
      <c r="V33" s="764"/>
      <c r="W33" s="764"/>
      <c r="X33" s="765"/>
      <c r="Y33" s="1009"/>
      <c r="Z33" s="765"/>
      <c r="AA33" s="1009"/>
      <c r="AB33" s="764"/>
      <c r="AC33" s="764"/>
      <c r="AD33" s="764"/>
      <c r="AE33" s="764"/>
      <c r="AF33" s="764"/>
      <c r="AG33" s="764"/>
      <c r="AH33" s="764"/>
      <c r="AI33" s="764"/>
      <c r="AJ33" s="764"/>
      <c r="AK33" s="764"/>
      <c r="AL33" s="764"/>
      <c r="AM33" s="764"/>
      <c r="AN33" s="764"/>
      <c r="AO33" s="764"/>
      <c r="AP33" s="764"/>
      <c r="AQ33" s="764"/>
      <c r="AR33" s="764"/>
      <c r="AS33" s="764"/>
      <c r="AT33" s="765"/>
    </row>
    <row r="34" spans="2:46" ht="15" customHeight="1" x14ac:dyDescent="0.25">
      <c r="B34" s="760"/>
      <c r="C34" s="761"/>
      <c r="D34" s="761"/>
      <c r="E34" s="761"/>
      <c r="H34" s="1104">
        <v>12</v>
      </c>
      <c r="I34" s="765"/>
      <c r="J34" s="1105" t="s">
        <v>1907</v>
      </c>
      <c r="K34" s="764"/>
      <c r="L34" s="764"/>
      <c r="M34" s="764"/>
      <c r="N34" s="764"/>
      <c r="O34" s="764"/>
      <c r="P34" s="764"/>
      <c r="Q34" s="764"/>
      <c r="R34" s="764"/>
      <c r="S34" s="764"/>
      <c r="T34" s="764"/>
      <c r="U34" s="764"/>
      <c r="V34" s="764"/>
      <c r="W34" s="764"/>
      <c r="X34" s="765"/>
      <c r="Y34" s="1009"/>
      <c r="Z34" s="765"/>
      <c r="AA34" s="1009"/>
      <c r="AB34" s="764"/>
      <c r="AC34" s="764"/>
      <c r="AD34" s="764"/>
      <c r="AE34" s="764"/>
      <c r="AF34" s="764"/>
      <c r="AG34" s="764"/>
      <c r="AH34" s="764"/>
      <c r="AI34" s="764"/>
      <c r="AJ34" s="764"/>
      <c r="AK34" s="764"/>
      <c r="AL34" s="764"/>
      <c r="AM34" s="764"/>
      <c r="AN34" s="764"/>
      <c r="AO34" s="764"/>
      <c r="AP34" s="764"/>
      <c r="AQ34" s="764"/>
      <c r="AR34" s="764"/>
      <c r="AS34" s="764"/>
      <c r="AT34" s="765"/>
    </row>
    <row r="35" spans="2:46" ht="15" customHeight="1" x14ac:dyDescent="0.25">
      <c r="H35" s="1104">
        <v>13</v>
      </c>
      <c r="I35" s="765"/>
      <c r="J35" s="1105" t="s">
        <v>1908</v>
      </c>
      <c r="K35" s="764"/>
      <c r="L35" s="764"/>
      <c r="M35" s="764"/>
      <c r="N35" s="764"/>
      <c r="O35" s="764"/>
      <c r="P35" s="764"/>
      <c r="Q35" s="764"/>
      <c r="R35" s="764"/>
      <c r="S35" s="764"/>
      <c r="T35" s="764"/>
      <c r="U35" s="764"/>
      <c r="V35" s="764"/>
      <c r="W35" s="764"/>
      <c r="X35" s="765"/>
      <c r="Y35" s="1009"/>
      <c r="Z35" s="765"/>
      <c r="AA35" s="1009"/>
      <c r="AB35" s="764"/>
      <c r="AC35" s="764"/>
      <c r="AD35" s="764"/>
      <c r="AE35" s="764"/>
      <c r="AF35" s="764"/>
      <c r="AG35" s="764"/>
      <c r="AH35" s="764"/>
      <c r="AI35" s="764"/>
      <c r="AJ35" s="764"/>
      <c r="AK35" s="764"/>
      <c r="AL35" s="764"/>
      <c r="AM35" s="764"/>
      <c r="AN35" s="764"/>
      <c r="AO35" s="764"/>
      <c r="AP35" s="764"/>
      <c r="AQ35" s="764"/>
      <c r="AR35" s="764"/>
      <c r="AS35" s="764"/>
      <c r="AT35" s="765"/>
    </row>
    <row r="36" spans="2:46" ht="15" customHeight="1" x14ac:dyDescent="0.25">
      <c r="B36" s="760"/>
      <c r="C36" s="761"/>
      <c r="D36" s="761"/>
      <c r="E36" s="761"/>
      <c r="H36" s="204"/>
      <c r="I36" s="204"/>
      <c r="AS36" s="443"/>
      <c r="AT36" s="443"/>
    </row>
    <row r="37" spans="2:46" ht="15" customHeight="1" x14ac:dyDescent="0.25">
      <c r="H37" s="1082" t="s">
        <v>1445</v>
      </c>
      <c r="I37" s="765"/>
      <c r="J37" s="1109" t="s">
        <v>1780</v>
      </c>
      <c r="K37" s="764"/>
      <c r="L37" s="764"/>
      <c r="M37" s="764"/>
      <c r="N37" s="764"/>
      <c r="O37" s="764"/>
      <c r="P37" s="764"/>
      <c r="Q37" s="764"/>
      <c r="R37" s="764"/>
      <c r="S37" s="764"/>
      <c r="T37" s="764"/>
      <c r="U37" s="764"/>
      <c r="V37" s="764"/>
      <c r="W37" s="764"/>
      <c r="X37" s="765"/>
      <c r="Y37" s="1082" t="s">
        <v>1767</v>
      </c>
      <c r="Z37" s="765"/>
      <c r="AA37" s="1110" t="s">
        <v>1909</v>
      </c>
      <c r="AB37" s="764"/>
      <c r="AC37" s="764"/>
      <c r="AD37" s="764"/>
      <c r="AE37" s="764"/>
      <c r="AF37" s="764"/>
      <c r="AG37" s="764"/>
      <c r="AH37" s="764"/>
      <c r="AI37" s="764"/>
      <c r="AJ37" s="765"/>
      <c r="AK37" s="1110" t="s">
        <v>1910</v>
      </c>
      <c r="AL37" s="764"/>
      <c r="AM37" s="764"/>
      <c r="AN37" s="764"/>
      <c r="AO37" s="764"/>
      <c r="AP37" s="764"/>
      <c r="AQ37" s="764"/>
      <c r="AR37" s="764"/>
      <c r="AS37" s="764"/>
      <c r="AT37" s="765"/>
    </row>
    <row r="38" spans="2:46" ht="15" customHeight="1" x14ac:dyDescent="0.25">
      <c r="H38" s="1104">
        <v>1</v>
      </c>
      <c r="I38" s="765"/>
      <c r="J38" s="1105" t="s">
        <v>1911</v>
      </c>
      <c r="K38" s="764"/>
      <c r="L38" s="764"/>
      <c r="M38" s="764"/>
      <c r="N38" s="764"/>
      <c r="O38" s="764"/>
      <c r="P38" s="764"/>
      <c r="Q38" s="764"/>
      <c r="R38" s="764"/>
      <c r="S38" s="764"/>
      <c r="T38" s="764"/>
      <c r="U38" s="764"/>
      <c r="V38" s="764"/>
      <c r="W38" s="764"/>
      <c r="X38" s="765"/>
      <c r="Y38" s="1009"/>
      <c r="Z38" s="765"/>
      <c r="AA38" s="1106">
        <f>AA53</f>
        <v>0</v>
      </c>
      <c r="AB38" s="764"/>
      <c r="AC38" s="764"/>
      <c r="AD38" s="764"/>
      <c r="AE38" s="764"/>
      <c r="AF38" s="764"/>
      <c r="AG38" s="764"/>
      <c r="AH38" s="764"/>
      <c r="AI38" s="764"/>
      <c r="AJ38" s="765"/>
      <c r="AK38" s="1106">
        <f>AK53</f>
        <v>0</v>
      </c>
      <c r="AL38" s="764"/>
      <c r="AM38" s="764"/>
      <c r="AN38" s="764"/>
      <c r="AO38" s="764"/>
      <c r="AP38" s="764"/>
      <c r="AQ38" s="764"/>
      <c r="AR38" s="764"/>
      <c r="AS38" s="764"/>
      <c r="AT38" s="765"/>
    </row>
    <row r="39" spans="2:46" ht="15" customHeight="1" x14ac:dyDescent="0.25">
      <c r="H39" s="1104">
        <v>2</v>
      </c>
      <c r="I39" s="765"/>
      <c r="J39" s="1105" t="s">
        <v>1912</v>
      </c>
      <c r="K39" s="764"/>
      <c r="L39" s="764"/>
      <c r="M39" s="764"/>
      <c r="N39" s="764"/>
      <c r="O39" s="764"/>
      <c r="P39" s="764"/>
      <c r="Q39" s="764"/>
      <c r="R39" s="764"/>
      <c r="S39" s="764"/>
      <c r="T39" s="764"/>
      <c r="U39" s="764"/>
      <c r="V39" s="764"/>
      <c r="W39" s="764"/>
      <c r="X39" s="765"/>
      <c r="Y39" s="1009"/>
      <c r="Z39" s="765"/>
      <c r="AA39" s="1114"/>
      <c r="AB39" s="764"/>
      <c r="AC39" s="764"/>
      <c r="AD39" s="764"/>
      <c r="AE39" s="764"/>
      <c r="AF39" s="764"/>
      <c r="AG39" s="764"/>
      <c r="AH39" s="764"/>
      <c r="AI39" s="764"/>
      <c r="AJ39" s="796"/>
      <c r="AK39" s="1108"/>
      <c r="AL39" s="764"/>
      <c r="AM39" s="764"/>
      <c r="AN39" s="764"/>
      <c r="AO39" s="764"/>
      <c r="AP39" s="764"/>
      <c r="AQ39" s="764"/>
      <c r="AR39" s="764"/>
      <c r="AS39" s="764"/>
      <c r="AT39" s="796"/>
    </row>
    <row r="40" spans="2:46" ht="15" customHeight="1" x14ac:dyDescent="0.25">
      <c r="H40" s="1104">
        <v>3</v>
      </c>
      <c r="I40" s="765"/>
      <c r="J40" s="1105" t="s">
        <v>1913</v>
      </c>
      <c r="K40" s="764"/>
      <c r="L40" s="764"/>
      <c r="M40" s="764"/>
      <c r="N40" s="764"/>
      <c r="O40" s="764"/>
      <c r="P40" s="764"/>
      <c r="Q40" s="764"/>
      <c r="R40" s="764"/>
      <c r="S40" s="764"/>
      <c r="T40" s="764"/>
      <c r="U40" s="764"/>
      <c r="V40" s="764"/>
      <c r="W40" s="764"/>
      <c r="X40" s="765"/>
      <c r="Y40" s="1009"/>
      <c r="Z40" s="765"/>
      <c r="AA40" s="1106">
        <f>SUM(AA38:AT39)</f>
        <v>0</v>
      </c>
      <c r="AB40" s="764"/>
      <c r="AC40" s="764"/>
      <c r="AD40" s="764"/>
      <c r="AE40" s="764"/>
      <c r="AF40" s="764"/>
      <c r="AG40" s="764"/>
      <c r="AH40" s="764"/>
      <c r="AI40" s="764"/>
      <c r="AJ40" s="765"/>
      <c r="AK40" s="1106">
        <f>SUM(AK38:BD39)</f>
        <v>0</v>
      </c>
      <c r="AL40" s="764"/>
      <c r="AM40" s="764"/>
      <c r="AN40" s="764"/>
      <c r="AO40" s="764"/>
      <c r="AP40" s="764"/>
      <c r="AQ40" s="764"/>
      <c r="AR40" s="764"/>
      <c r="AS40" s="764"/>
      <c r="AT40" s="765"/>
    </row>
    <row r="41" spans="2:46" ht="15" customHeight="1" x14ac:dyDescent="0.25">
      <c r="H41" s="204"/>
      <c r="I41" s="204"/>
      <c r="AS41" s="226"/>
      <c r="AT41" s="226"/>
    </row>
    <row r="42" spans="2:46" ht="15" customHeight="1" x14ac:dyDescent="0.25">
      <c r="H42" s="87" t="s">
        <v>1914</v>
      </c>
      <c r="I42" s="204"/>
      <c r="AS42" s="226"/>
      <c r="AT42" s="226"/>
    </row>
    <row r="43" spans="2:46" ht="15" customHeight="1" x14ac:dyDescent="0.25">
      <c r="H43" s="1082" t="s">
        <v>1445</v>
      </c>
      <c r="I43" s="765"/>
      <c r="J43" s="1109" t="s">
        <v>1780</v>
      </c>
      <c r="K43" s="764"/>
      <c r="L43" s="764"/>
      <c r="M43" s="764"/>
      <c r="N43" s="764"/>
      <c r="O43" s="764"/>
      <c r="P43" s="764"/>
      <c r="Q43" s="764"/>
      <c r="R43" s="764"/>
      <c r="S43" s="764"/>
      <c r="T43" s="764"/>
      <c r="U43" s="764"/>
      <c r="V43" s="764"/>
      <c r="W43" s="764"/>
      <c r="X43" s="765"/>
      <c r="Y43" s="1082" t="s">
        <v>1767</v>
      </c>
      <c r="Z43" s="765"/>
      <c r="AA43" s="1110" t="s">
        <v>1909</v>
      </c>
      <c r="AB43" s="764"/>
      <c r="AC43" s="764"/>
      <c r="AD43" s="764"/>
      <c r="AE43" s="764"/>
      <c r="AF43" s="764"/>
      <c r="AG43" s="764"/>
      <c r="AH43" s="764"/>
      <c r="AI43" s="764"/>
      <c r="AJ43" s="765"/>
      <c r="AK43" s="1110" t="s">
        <v>1910</v>
      </c>
      <c r="AL43" s="764"/>
      <c r="AM43" s="764"/>
      <c r="AN43" s="764"/>
      <c r="AO43" s="764"/>
      <c r="AP43" s="764"/>
      <c r="AQ43" s="764"/>
      <c r="AR43" s="764"/>
      <c r="AS43" s="764"/>
      <c r="AT43" s="765"/>
    </row>
    <row r="44" spans="2:46" ht="15" customHeight="1" x14ac:dyDescent="0.25">
      <c r="H44" s="1104">
        <v>1</v>
      </c>
      <c r="I44" s="765"/>
      <c r="J44" s="1105"/>
      <c r="K44" s="764"/>
      <c r="L44" s="764"/>
      <c r="M44" s="764"/>
      <c r="N44" s="764"/>
      <c r="O44" s="764"/>
      <c r="P44" s="764"/>
      <c r="Q44" s="764"/>
      <c r="R44" s="764"/>
      <c r="S44" s="764"/>
      <c r="T44" s="764"/>
      <c r="U44" s="764"/>
      <c r="V44" s="764"/>
      <c r="W44" s="764"/>
      <c r="X44" s="765"/>
      <c r="Y44" s="1009"/>
      <c r="Z44" s="765"/>
      <c r="AA44" s="1106"/>
      <c r="AB44" s="764"/>
      <c r="AC44" s="764"/>
      <c r="AD44" s="764"/>
      <c r="AE44" s="764"/>
      <c r="AF44" s="764"/>
      <c r="AG44" s="764"/>
      <c r="AH44" s="764"/>
      <c r="AI44" s="764"/>
      <c r="AJ44" s="765"/>
      <c r="AK44" s="1106"/>
      <c r="AL44" s="764"/>
      <c r="AM44" s="764"/>
      <c r="AN44" s="764"/>
      <c r="AO44" s="764"/>
      <c r="AP44" s="764"/>
      <c r="AQ44" s="764"/>
      <c r="AR44" s="764"/>
      <c r="AS44" s="764"/>
      <c r="AT44" s="765"/>
    </row>
    <row r="45" spans="2:46" ht="15" customHeight="1" x14ac:dyDescent="0.25">
      <c r="H45" s="1104">
        <v>2</v>
      </c>
      <c r="I45" s="765"/>
      <c r="J45" s="1105"/>
      <c r="K45" s="764"/>
      <c r="L45" s="764"/>
      <c r="M45" s="764"/>
      <c r="N45" s="764"/>
      <c r="O45" s="764"/>
      <c r="P45" s="764"/>
      <c r="Q45" s="764"/>
      <c r="R45" s="764"/>
      <c r="S45" s="764"/>
      <c r="T45" s="764"/>
      <c r="U45" s="764"/>
      <c r="V45" s="764"/>
      <c r="W45" s="764"/>
      <c r="X45" s="765"/>
      <c r="Y45" s="1009"/>
      <c r="Z45" s="765"/>
      <c r="AA45" s="1106"/>
      <c r="AB45" s="764"/>
      <c r="AC45" s="764"/>
      <c r="AD45" s="764"/>
      <c r="AE45" s="764"/>
      <c r="AF45" s="764"/>
      <c r="AG45" s="764"/>
      <c r="AH45" s="764"/>
      <c r="AI45" s="764"/>
      <c r="AJ45" s="765"/>
      <c r="AK45" s="1106"/>
      <c r="AL45" s="764"/>
      <c r="AM45" s="764"/>
      <c r="AN45" s="764"/>
      <c r="AO45" s="764"/>
      <c r="AP45" s="764"/>
      <c r="AQ45" s="764"/>
      <c r="AR45" s="764"/>
      <c r="AS45" s="764"/>
      <c r="AT45" s="765"/>
    </row>
    <row r="46" spans="2:46" ht="15" customHeight="1" x14ac:dyDescent="0.25">
      <c r="H46" s="1104">
        <v>3</v>
      </c>
      <c r="I46" s="765"/>
      <c r="J46" s="1105"/>
      <c r="K46" s="764"/>
      <c r="L46" s="764"/>
      <c r="M46" s="764"/>
      <c r="N46" s="764"/>
      <c r="O46" s="764"/>
      <c r="P46" s="764"/>
      <c r="Q46" s="764"/>
      <c r="R46" s="764"/>
      <c r="S46" s="764"/>
      <c r="T46" s="764"/>
      <c r="U46" s="764"/>
      <c r="V46" s="764"/>
      <c r="W46" s="764"/>
      <c r="X46" s="765"/>
      <c r="Y46" s="1009"/>
      <c r="Z46" s="765"/>
      <c r="AA46" s="1106"/>
      <c r="AB46" s="764"/>
      <c r="AC46" s="764"/>
      <c r="AD46" s="764"/>
      <c r="AE46" s="764"/>
      <c r="AF46" s="764"/>
      <c r="AG46" s="764"/>
      <c r="AH46" s="764"/>
      <c r="AI46" s="764"/>
      <c r="AJ46" s="765"/>
      <c r="AK46" s="1106"/>
      <c r="AL46" s="764"/>
      <c r="AM46" s="764"/>
      <c r="AN46" s="764"/>
      <c r="AO46" s="764"/>
      <c r="AP46" s="764"/>
      <c r="AQ46" s="764"/>
      <c r="AR46" s="764"/>
      <c r="AS46" s="764"/>
      <c r="AT46" s="765"/>
    </row>
    <row r="47" spans="2:46" ht="15" customHeight="1" x14ac:dyDescent="0.25">
      <c r="H47" s="1104">
        <v>4</v>
      </c>
      <c r="I47" s="765"/>
      <c r="J47" s="1105"/>
      <c r="K47" s="764"/>
      <c r="L47" s="764"/>
      <c r="M47" s="764"/>
      <c r="N47" s="764"/>
      <c r="O47" s="764"/>
      <c r="P47" s="764"/>
      <c r="Q47" s="764"/>
      <c r="R47" s="764"/>
      <c r="S47" s="764"/>
      <c r="T47" s="764"/>
      <c r="U47" s="764"/>
      <c r="V47" s="764"/>
      <c r="W47" s="764"/>
      <c r="X47" s="765"/>
      <c r="Y47" s="1009"/>
      <c r="Z47" s="765"/>
      <c r="AA47" s="1106"/>
      <c r="AB47" s="764"/>
      <c r="AC47" s="764"/>
      <c r="AD47" s="764"/>
      <c r="AE47" s="764"/>
      <c r="AF47" s="764"/>
      <c r="AG47" s="764"/>
      <c r="AH47" s="764"/>
      <c r="AI47" s="764"/>
      <c r="AJ47" s="765"/>
      <c r="AK47" s="1106"/>
      <c r="AL47" s="764"/>
      <c r="AM47" s="764"/>
      <c r="AN47" s="764"/>
      <c r="AO47" s="764"/>
      <c r="AP47" s="764"/>
      <c r="AQ47" s="764"/>
      <c r="AR47" s="764"/>
      <c r="AS47" s="764"/>
      <c r="AT47" s="765"/>
    </row>
    <row r="48" spans="2:46" ht="15" customHeight="1" x14ac:dyDescent="0.25">
      <c r="H48" s="1104">
        <v>5</v>
      </c>
      <c r="I48" s="765"/>
      <c r="J48" s="1105"/>
      <c r="K48" s="764"/>
      <c r="L48" s="764"/>
      <c r="M48" s="764"/>
      <c r="N48" s="764"/>
      <c r="O48" s="764"/>
      <c r="P48" s="764"/>
      <c r="Q48" s="764"/>
      <c r="R48" s="764"/>
      <c r="S48" s="764"/>
      <c r="T48" s="764"/>
      <c r="U48" s="764"/>
      <c r="V48" s="764"/>
      <c r="W48" s="764"/>
      <c r="X48" s="765"/>
      <c r="Y48" s="1009"/>
      <c r="Z48" s="765"/>
      <c r="AA48" s="1106"/>
      <c r="AB48" s="764"/>
      <c r="AC48" s="764"/>
      <c r="AD48" s="764"/>
      <c r="AE48" s="764"/>
      <c r="AF48" s="764"/>
      <c r="AG48" s="764"/>
      <c r="AH48" s="764"/>
      <c r="AI48" s="764"/>
      <c r="AJ48" s="765"/>
      <c r="AK48" s="1106"/>
      <c r="AL48" s="764"/>
      <c r="AM48" s="764"/>
      <c r="AN48" s="764"/>
      <c r="AO48" s="764"/>
      <c r="AP48" s="764"/>
      <c r="AQ48" s="764"/>
      <c r="AR48" s="764"/>
      <c r="AS48" s="764"/>
      <c r="AT48" s="765"/>
    </row>
    <row r="49" spans="8:46" ht="15" customHeight="1" x14ac:dyDescent="0.25">
      <c r="H49" s="1104">
        <v>6</v>
      </c>
      <c r="I49" s="765"/>
      <c r="J49" s="1105"/>
      <c r="K49" s="764"/>
      <c r="L49" s="764"/>
      <c r="M49" s="764"/>
      <c r="N49" s="764"/>
      <c r="O49" s="764"/>
      <c r="P49" s="764"/>
      <c r="Q49" s="764"/>
      <c r="R49" s="764"/>
      <c r="S49" s="764"/>
      <c r="T49" s="764"/>
      <c r="U49" s="764"/>
      <c r="V49" s="764"/>
      <c r="W49" s="764"/>
      <c r="X49" s="765"/>
      <c r="Y49" s="1009"/>
      <c r="Z49" s="765"/>
      <c r="AA49" s="1106"/>
      <c r="AB49" s="764"/>
      <c r="AC49" s="764"/>
      <c r="AD49" s="764"/>
      <c r="AE49" s="764"/>
      <c r="AF49" s="764"/>
      <c r="AG49" s="764"/>
      <c r="AH49" s="764"/>
      <c r="AI49" s="764"/>
      <c r="AJ49" s="765"/>
      <c r="AK49" s="1106"/>
      <c r="AL49" s="764"/>
      <c r="AM49" s="764"/>
      <c r="AN49" s="764"/>
      <c r="AO49" s="764"/>
      <c r="AP49" s="764"/>
      <c r="AQ49" s="764"/>
      <c r="AR49" s="764"/>
      <c r="AS49" s="764"/>
      <c r="AT49" s="765"/>
    </row>
    <row r="50" spans="8:46" ht="15" customHeight="1" x14ac:dyDescent="0.25">
      <c r="H50" s="1104">
        <v>7</v>
      </c>
      <c r="I50" s="765"/>
      <c r="J50" s="1105"/>
      <c r="K50" s="764"/>
      <c r="L50" s="764"/>
      <c r="M50" s="764"/>
      <c r="N50" s="764"/>
      <c r="O50" s="764"/>
      <c r="P50" s="764"/>
      <c r="Q50" s="764"/>
      <c r="R50" s="764"/>
      <c r="S50" s="764"/>
      <c r="T50" s="764"/>
      <c r="U50" s="764"/>
      <c r="V50" s="764"/>
      <c r="W50" s="764"/>
      <c r="X50" s="765"/>
      <c r="Y50" s="1009"/>
      <c r="Z50" s="765"/>
      <c r="AA50" s="1106"/>
      <c r="AB50" s="764"/>
      <c r="AC50" s="764"/>
      <c r="AD50" s="764"/>
      <c r="AE50" s="764"/>
      <c r="AF50" s="764"/>
      <c r="AG50" s="764"/>
      <c r="AH50" s="764"/>
      <c r="AI50" s="764"/>
      <c r="AJ50" s="765"/>
      <c r="AK50" s="1106"/>
      <c r="AL50" s="764"/>
      <c r="AM50" s="764"/>
      <c r="AN50" s="764"/>
      <c r="AO50" s="764"/>
      <c r="AP50" s="764"/>
      <c r="AQ50" s="764"/>
      <c r="AR50" s="764"/>
      <c r="AS50" s="764"/>
      <c r="AT50" s="765"/>
    </row>
    <row r="51" spans="8:46" ht="15" customHeight="1" x14ac:dyDescent="0.25">
      <c r="H51" s="1104">
        <v>8</v>
      </c>
      <c r="I51" s="765"/>
      <c r="J51" s="1105"/>
      <c r="K51" s="764"/>
      <c r="L51" s="764"/>
      <c r="M51" s="764"/>
      <c r="N51" s="764"/>
      <c r="O51" s="764"/>
      <c r="P51" s="764"/>
      <c r="Q51" s="764"/>
      <c r="R51" s="764"/>
      <c r="S51" s="764"/>
      <c r="T51" s="764"/>
      <c r="U51" s="764"/>
      <c r="V51" s="764"/>
      <c r="W51" s="764"/>
      <c r="X51" s="765"/>
      <c r="Y51" s="1009"/>
      <c r="Z51" s="765"/>
      <c r="AA51" s="1106"/>
      <c r="AB51" s="764"/>
      <c r="AC51" s="764"/>
      <c r="AD51" s="764"/>
      <c r="AE51" s="764"/>
      <c r="AF51" s="764"/>
      <c r="AG51" s="764"/>
      <c r="AH51" s="764"/>
      <c r="AI51" s="764"/>
      <c r="AJ51" s="765"/>
      <c r="AK51" s="1106"/>
      <c r="AL51" s="764"/>
      <c r="AM51" s="764"/>
      <c r="AN51" s="764"/>
      <c r="AO51" s="764"/>
      <c r="AP51" s="764"/>
      <c r="AQ51" s="764"/>
      <c r="AR51" s="764"/>
      <c r="AS51" s="764"/>
      <c r="AT51" s="765"/>
    </row>
    <row r="52" spans="8:46" ht="15" customHeight="1" x14ac:dyDescent="0.25">
      <c r="H52" s="1115"/>
      <c r="I52" s="765"/>
      <c r="J52" s="1107"/>
      <c r="K52" s="764"/>
      <c r="L52" s="764"/>
      <c r="M52" s="764"/>
      <c r="N52" s="764"/>
      <c r="O52" s="764"/>
      <c r="P52" s="764"/>
      <c r="Q52" s="764"/>
      <c r="R52" s="764"/>
      <c r="S52" s="764"/>
      <c r="T52" s="764"/>
      <c r="U52" s="764"/>
      <c r="V52" s="764"/>
      <c r="W52" s="764"/>
      <c r="X52" s="765"/>
      <c r="Y52" s="1113"/>
      <c r="Z52" s="765"/>
      <c r="AA52" s="1110"/>
      <c r="AB52" s="764"/>
      <c r="AC52" s="764"/>
      <c r="AD52" s="764"/>
      <c r="AE52" s="764"/>
      <c r="AF52" s="764"/>
      <c r="AG52" s="764"/>
      <c r="AH52" s="764"/>
      <c r="AI52" s="764"/>
      <c r="AJ52" s="765"/>
      <c r="AK52" s="1110"/>
      <c r="AL52" s="764"/>
      <c r="AM52" s="764"/>
      <c r="AN52" s="764"/>
      <c r="AO52" s="764"/>
      <c r="AP52" s="764"/>
      <c r="AQ52" s="764"/>
      <c r="AR52" s="764"/>
      <c r="AS52" s="764"/>
      <c r="AT52" s="765"/>
    </row>
    <row r="53" spans="8:46" ht="15" customHeight="1" x14ac:dyDescent="0.25">
      <c r="H53" s="1112" t="s">
        <v>1832</v>
      </c>
      <c r="I53" s="764"/>
      <c r="J53" s="764"/>
      <c r="K53" s="764"/>
      <c r="L53" s="764"/>
      <c r="M53" s="764"/>
      <c r="N53" s="764"/>
      <c r="O53" s="764"/>
      <c r="P53" s="764"/>
      <c r="Q53" s="764"/>
      <c r="R53" s="764"/>
      <c r="S53" s="764"/>
      <c r="T53" s="764"/>
      <c r="U53" s="764"/>
      <c r="V53" s="764"/>
      <c r="W53" s="764"/>
      <c r="X53" s="764"/>
      <c r="Y53" s="764"/>
      <c r="Z53" s="765"/>
      <c r="AA53" s="1106">
        <f>SUM(AA44:AT52)</f>
        <v>0</v>
      </c>
      <c r="AB53" s="764"/>
      <c r="AC53" s="764"/>
      <c r="AD53" s="764"/>
      <c r="AE53" s="764"/>
      <c r="AF53" s="764"/>
      <c r="AG53" s="764"/>
      <c r="AH53" s="764"/>
      <c r="AI53" s="764"/>
      <c r="AJ53" s="765"/>
      <c r="AK53" s="1106">
        <f>SUM(AK44:BD52)</f>
        <v>0</v>
      </c>
      <c r="AL53" s="764"/>
      <c r="AM53" s="764"/>
      <c r="AN53" s="764"/>
      <c r="AO53" s="764"/>
      <c r="AP53" s="764"/>
      <c r="AQ53" s="764"/>
      <c r="AR53" s="764"/>
      <c r="AS53" s="764"/>
      <c r="AT53" s="765"/>
    </row>
    <row r="54" spans="8:46" ht="14.25" customHeight="1" x14ac:dyDescent="0.25">
      <c r="AS54" s="443"/>
      <c r="AT54" s="443"/>
    </row>
    <row r="55" spans="8:46" ht="14.25" customHeight="1" x14ac:dyDescent="0.25">
      <c r="AS55" s="443"/>
      <c r="AT55" s="443"/>
    </row>
    <row r="56" spans="8:46" ht="14.25" customHeight="1" x14ac:dyDescent="0.25">
      <c r="AS56" s="443"/>
      <c r="AT56" s="443"/>
    </row>
    <row r="57" spans="8:46" ht="14.25" customHeight="1" x14ac:dyDescent="0.25">
      <c r="H57" s="976" t="s">
        <v>1795</v>
      </c>
      <c r="I57" s="824"/>
      <c r="J57" s="824"/>
      <c r="K57" s="824"/>
      <c r="L57" s="824"/>
      <c r="M57" s="824"/>
      <c r="N57" s="824"/>
      <c r="O57" s="824"/>
      <c r="P57" s="824"/>
      <c r="Q57" s="824"/>
      <c r="R57" s="824"/>
      <c r="S57" s="824"/>
      <c r="T57" s="824"/>
      <c r="U57" s="824"/>
      <c r="V57" s="824"/>
      <c r="W57" s="824"/>
      <c r="X57" s="824"/>
      <c r="Y57" s="825"/>
      <c r="Z57" s="976" t="s">
        <v>1796</v>
      </c>
      <c r="AA57" s="824"/>
      <c r="AB57" s="824"/>
      <c r="AC57" s="824"/>
      <c r="AD57" s="824"/>
      <c r="AE57" s="824"/>
      <c r="AF57" s="824"/>
      <c r="AG57" s="824"/>
      <c r="AH57" s="824"/>
      <c r="AI57" s="824"/>
      <c r="AJ57" s="824"/>
      <c r="AK57" s="824"/>
      <c r="AL57" s="824"/>
      <c r="AM57" s="824"/>
      <c r="AN57" s="824"/>
      <c r="AO57" s="824"/>
      <c r="AP57" s="824"/>
      <c r="AQ57" s="825"/>
      <c r="AS57" s="443"/>
      <c r="AT57" s="443"/>
    </row>
    <row r="58" spans="8:46" ht="14.25" customHeight="1" x14ac:dyDescent="0.25">
      <c r="H58" s="257" t="s">
        <v>796</v>
      </c>
      <c r="I58" s="258"/>
      <c r="J58" s="258"/>
      <c r="K58" s="258"/>
      <c r="L58" s="258"/>
      <c r="M58" s="258"/>
      <c r="N58" s="258"/>
      <c r="O58" s="258"/>
      <c r="P58" s="258"/>
      <c r="Q58" s="259"/>
      <c r="R58" s="257" t="s">
        <v>1511</v>
      </c>
      <c r="S58" s="258"/>
      <c r="T58" s="258"/>
      <c r="U58" s="259"/>
      <c r="V58" s="257" t="s">
        <v>1510</v>
      </c>
      <c r="W58" s="258"/>
      <c r="X58" s="258"/>
      <c r="Y58" s="259"/>
      <c r="Z58" s="257" t="s">
        <v>796</v>
      </c>
      <c r="AA58" s="258"/>
      <c r="AB58" s="258"/>
      <c r="AC58" s="258"/>
      <c r="AD58" s="258"/>
      <c r="AE58" s="258"/>
      <c r="AF58" s="258"/>
      <c r="AG58" s="258"/>
      <c r="AH58" s="258"/>
      <c r="AI58" s="259"/>
      <c r="AJ58" s="257" t="s">
        <v>1511</v>
      </c>
      <c r="AK58" s="258"/>
      <c r="AL58" s="258"/>
      <c r="AM58" s="259"/>
      <c r="AN58" s="257" t="s">
        <v>1510</v>
      </c>
      <c r="AO58" s="258"/>
      <c r="AP58" s="258"/>
      <c r="AQ58" s="259"/>
      <c r="AS58" s="443"/>
      <c r="AT58" s="443"/>
    </row>
    <row r="59" spans="8:46" ht="14.25" customHeight="1" x14ac:dyDescent="0.25">
      <c r="H59" s="260"/>
      <c r="Q59" s="261"/>
      <c r="R59" s="260"/>
      <c r="U59" s="261"/>
      <c r="V59" s="260"/>
      <c r="Y59" s="261"/>
      <c r="Z59" s="260"/>
      <c r="AI59" s="261"/>
      <c r="AJ59" s="260"/>
      <c r="AM59" s="261"/>
      <c r="AN59" s="260"/>
      <c r="AQ59" s="261"/>
      <c r="AS59" s="443"/>
      <c r="AT59" s="443"/>
    </row>
    <row r="60" spans="8:46" ht="14.25" customHeight="1" x14ac:dyDescent="0.25">
      <c r="H60" s="260"/>
      <c r="Q60" s="261"/>
      <c r="R60" s="260"/>
      <c r="U60" s="261"/>
      <c r="V60" s="260"/>
      <c r="Y60" s="261"/>
      <c r="Z60" s="260"/>
      <c r="AI60" s="261"/>
      <c r="AJ60" s="260"/>
      <c r="AM60" s="261"/>
      <c r="AN60" s="260"/>
      <c r="AQ60" s="261"/>
      <c r="AS60" s="443"/>
      <c r="AT60" s="443"/>
    </row>
    <row r="61" spans="8:46" ht="14.25" customHeight="1" x14ac:dyDescent="0.25">
      <c r="H61" s="260"/>
      <c r="Q61" s="261"/>
      <c r="R61" s="260"/>
      <c r="U61" s="261"/>
      <c r="V61" s="260"/>
      <c r="Y61" s="261"/>
      <c r="Z61" s="260"/>
      <c r="AI61" s="261"/>
      <c r="AJ61" s="260"/>
      <c r="AM61" s="261"/>
      <c r="AN61" s="260"/>
      <c r="AQ61" s="261"/>
      <c r="AS61" s="443"/>
      <c r="AT61" s="443"/>
    </row>
    <row r="62" spans="8:46" ht="14.25" customHeight="1" x14ac:dyDescent="0.25">
      <c r="H62" s="260"/>
      <c r="Q62" s="261"/>
      <c r="R62" s="260"/>
      <c r="U62" s="261"/>
      <c r="V62" s="260"/>
      <c r="Y62" s="261"/>
      <c r="Z62" s="260"/>
      <c r="AI62" s="261"/>
      <c r="AJ62" s="260"/>
      <c r="AM62" s="261"/>
      <c r="AN62" s="260"/>
      <c r="AQ62" s="261"/>
      <c r="AS62" s="443"/>
      <c r="AT62" s="443"/>
    </row>
    <row r="63" spans="8:46" ht="14.25" customHeight="1" x14ac:dyDescent="0.25">
      <c r="H63" s="262"/>
      <c r="I63" s="263"/>
      <c r="J63" s="263"/>
      <c r="K63" s="263"/>
      <c r="L63" s="263"/>
      <c r="M63" s="263"/>
      <c r="N63" s="263"/>
      <c r="O63" s="263"/>
      <c r="P63" s="263"/>
      <c r="Q63" s="264"/>
      <c r="R63" s="262"/>
      <c r="S63" s="263"/>
      <c r="T63" s="263"/>
      <c r="U63" s="264"/>
      <c r="V63" s="262"/>
      <c r="W63" s="263"/>
      <c r="X63" s="263"/>
      <c r="Y63" s="264"/>
      <c r="Z63" s="262"/>
      <c r="AA63" s="263"/>
      <c r="AB63" s="263"/>
      <c r="AC63" s="263"/>
      <c r="AD63" s="263"/>
      <c r="AE63" s="263"/>
      <c r="AF63" s="263"/>
      <c r="AG63" s="263"/>
      <c r="AH63" s="263"/>
      <c r="AI63" s="264"/>
      <c r="AJ63" s="262"/>
      <c r="AK63" s="263"/>
      <c r="AL63" s="263"/>
      <c r="AM63" s="264"/>
      <c r="AN63" s="262"/>
      <c r="AO63" s="263"/>
      <c r="AP63" s="263"/>
      <c r="AQ63" s="264"/>
      <c r="AS63" s="443"/>
      <c r="AT63" s="443"/>
    </row>
    <row r="64" spans="8:46" ht="14.25" customHeight="1" x14ac:dyDescent="0.25">
      <c r="AM64" s="265" t="s">
        <v>1797</v>
      </c>
      <c r="AN64" s="131" t="str">
        <f>'E-2-1'!U24</f>
        <v>E-2-1-4</v>
      </c>
      <c r="AS64" s="443"/>
      <c r="AT64" s="443"/>
    </row>
  </sheetData>
  <mergeCells count="151">
    <mergeCell ref="B36:E36"/>
    <mergeCell ref="J26:X26"/>
    <mergeCell ref="H39:I39"/>
    <mergeCell ref="AK49:AT49"/>
    <mergeCell ref="AK37:AT37"/>
    <mergeCell ref="AA27:AT27"/>
    <mergeCell ref="Z57:AQ57"/>
    <mergeCell ref="J30:X30"/>
    <mergeCell ref="H57:Y57"/>
    <mergeCell ref="AA53:AJ53"/>
    <mergeCell ref="AK44:AT44"/>
    <mergeCell ref="H43:I43"/>
    <mergeCell ref="J49:X49"/>
    <mergeCell ref="AA33:AT33"/>
    <mergeCell ref="Y50:Z50"/>
    <mergeCell ref="H52:I52"/>
    <mergeCell ref="J43:X43"/>
    <mergeCell ref="Y34:Z34"/>
    <mergeCell ref="AA26:AT26"/>
    <mergeCell ref="J29:X29"/>
    <mergeCell ref="J38:X38"/>
    <mergeCell ref="H33:I33"/>
    <mergeCell ref="Y32:Z32"/>
    <mergeCell ref="J40:X40"/>
    <mergeCell ref="G9:Z11"/>
    <mergeCell ref="AK46:AT46"/>
    <mergeCell ref="AK40:AT40"/>
    <mergeCell ref="H50:I50"/>
    <mergeCell ref="AA29:AT29"/>
    <mergeCell ref="AA51:AJ51"/>
    <mergeCell ref="B32:E32"/>
    <mergeCell ref="H34:I34"/>
    <mergeCell ref="H25:I25"/>
    <mergeCell ref="J32:X32"/>
    <mergeCell ref="Y51:Z51"/>
    <mergeCell ref="H49:I49"/>
    <mergeCell ref="B16:E16"/>
    <mergeCell ref="AA43:AJ43"/>
    <mergeCell ref="J47:X47"/>
    <mergeCell ref="Y26:Z26"/>
    <mergeCell ref="B28:E28"/>
    <mergeCell ref="H30:I30"/>
    <mergeCell ref="Y43:Z43"/>
    <mergeCell ref="H29:I29"/>
    <mergeCell ref="B30:E30"/>
    <mergeCell ref="Y33:Z33"/>
    <mergeCell ref="J34:X34"/>
    <mergeCell ref="H38:I38"/>
    <mergeCell ref="H53:Z53"/>
    <mergeCell ref="J51:X51"/>
    <mergeCell ref="H22:I22"/>
    <mergeCell ref="J23:X23"/>
    <mergeCell ref="AK51:AT51"/>
    <mergeCell ref="Y23:Z23"/>
    <mergeCell ref="H45:I45"/>
    <mergeCell ref="Y25:Z25"/>
    <mergeCell ref="J33:X33"/>
    <mergeCell ref="Y52:Z52"/>
    <mergeCell ref="Y49:Z49"/>
    <mergeCell ref="H37:I37"/>
    <mergeCell ref="AA39:AJ39"/>
    <mergeCell ref="AA25:AT25"/>
    <mergeCell ref="Y45:Z45"/>
    <mergeCell ref="AA49:AJ49"/>
    <mergeCell ref="Y37:Z37"/>
    <mergeCell ref="AA37:AJ37"/>
    <mergeCell ref="AK52:AT52"/>
    <mergeCell ref="AA23:AT23"/>
    <mergeCell ref="J24:X24"/>
    <mergeCell ref="Y24:Z24"/>
    <mergeCell ref="AA24:AT24"/>
    <mergeCell ref="H24:I24"/>
    <mergeCell ref="B10:E10"/>
    <mergeCell ref="H26:I26"/>
    <mergeCell ref="G7:AR7"/>
    <mergeCell ref="AA52:AJ52"/>
    <mergeCell ref="B18:E18"/>
    <mergeCell ref="AA40:AJ40"/>
    <mergeCell ref="H28:I28"/>
    <mergeCell ref="Y27:Z27"/>
    <mergeCell ref="H48:I48"/>
    <mergeCell ref="B17:E17"/>
    <mergeCell ref="B19:E19"/>
    <mergeCell ref="B34:E34"/>
    <mergeCell ref="B12:E12"/>
    <mergeCell ref="B14:E14"/>
    <mergeCell ref="J44:X44"/>
    <mergeCell ref="AA45:AJ45"/>
    <mergeCell ref="AK45:AT45"/>
    <mergeCell ref="B13:E13"/>
    <mergeCell ref="J28:X28"/>
    <mergeCell ref="H23:I23"/>
    <mergeCell ref="J37:X37"/>
    <mergeCell ref="J27:X27"/>
    <mergeCell ref="H44:I44"/>
    <mergeCell ref="B20:E20"/>
    <mergeCell ref="J22:X22"/>
    <mergeCell ref="J31:X31"/>
    <mergeCell ref="AA38:AJ38"/>
    <mergeCell ref="Y22:Z22"/>
    <mergeCell ref="Y31:Z31"/>
    <mergeCell ref="Y40:Z40"/>
    <mergeCell ref="AA44:AJ44"/>
    <mergeCell ref="Y28:Z28"/>
    <mergeCell ref="AK43:AT43"/>
    <mergeCell ref="AA31:AT31"/>
    <mergeCell ref="AA22:AT22"/>
    <mergeCell ref="AA32:AT32"/>
    <mergeCell ref="Y38:Z38"/>
    <mergeCell ref="J35:X35"/>
    <mergeCell ref="Y35:Z35"/>
    <mergeCell ref="AA50:AJ50"/>
    <mergeCell ref="H31:I31"/>
    <mergeCell ref="J45:X45"/>
    <mergeCell ref="H40:I40"/>
    <mergeCell ref="AA28:AT28"/>
    <mergeCell ref="AA47:AJ47"/>
    <mergeCell ref="Y39:Z39"/>
    <mergeCell ref="Y30:Z30"/>
    <mergeCell ref="Y29:Z29"/>
    <mergeCell ref="AK48:AT48"/>
    <mergeCell ref="AA30:AT30"/>
    <mergeCell ref="Y48:Z48"/>
    <mergeCell ref="Y47:Z47"/>
    <mergeCell ref="AA46:AJ46"/>
    <mergeCell ref="H35:I35"/>
    <mergeCell ref="AK50:AT50"/>
    <mergeCell ref="B4:E4"/>
    <mergeCell ref="H46:I46"/>
    <mergeCell ref="Y44:Z44"/>
    <mergeCell ref="J25:X25"/>
    <mergeCell ref="AA34:AT34"/>
    <mergeCell ref="H51:I51"/>
    <mergeCell ref="AK53:AT53"/>
    <mergeCell ref="J50:X50"/>
    <mergeCell ref="H32:I32"/>
    <mergeCell ref="J46:X46"/>
    <mergeCell ref="AK47:AT47"/>
    <mergeCell ref="AA48:AJ48"/>
    <mergeCell ref="J52:X52"/>
    <mergeCell ref="Y46:Z46"/>
    <mergeCell ref="AK39:AT39"/>
    <mergeCell ref="H47:I47"/>
    <mergeCell ref="J39:X39"/>
    <mergeCell ref="AA35:AT35"/>
    <mergeCell ref="H27:I27"/>
    <mergeCell ref="J48:X48"/>
    <mergeCell ref="B8:E8"/>
    <mergeCell ref="AK38:AT38"/>
    <mergeCell ref="B6:E6"/>
    <mergeCell ref="B15:E15"/>
  </mergeCells>
  <hyperlinks>
    <hyperlink ref="B4" location="PANDUAN!A1" display="PANDUAN" xr:uid="{00000000-0004-0000-7F00-000000000000}"/>
    <hyperlink ref="B6" location="'EWS DIRECTORY'!A1" display="EWS DIRECTORY" xr:uid="{00000000-0004-0000-7F00-000001000000}"/>
    <hyperlink ref="B8" location="'DATA PEMICU'!A1" display="DATA PEMICU" xr:uid="{00000000-0004-0000-7F00-000002000000}"/>
    <hyperlink ref="B10" location="'DATA PENGUJI'!A1" display="DATA PENGUJI" xr:uid="{00000000-0004-0000-7F00-000003000000}"/>
    <hyperlink ref="B12" location="'MAIN LEVEL'!A1" display="MAIN LEVEL" xr:uid="{00000000-0004-0000-7F00-000004000000}"/>
  </hyperlinks>
  <pageMargins left="0.51181102362204722" right="0.15748031496062989" top="0.55118110236220474" bottom="0.55118110236220474" header="0" footer="0"/>
  <pageSetup paperSize="9" scale="60" orientation="landscape"/>
  <headerFooter>
    <oddFooter>&amp;Rhalaman &amp;P dari</oddFooter>
  </headerFooter>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000-000000000000}">
  <sheetPr codeName="Sheet369">
    <tabColor theme="4" tint="-0.249977111117893"/>
  </sheetPr>
  <dimension ref="A1:BO44"/>
  <sheetViews>
    <sheetView topLeftCell="E3" zoomScaleNormal="100" workbookViewId="0">
      <selection activeCell="AQ18" sqref="AQ18:AU18"/>
    </sheetView>
  </sheetViews>
  <sheetFormatPr defaultColWidth="3.88671875" defaultRowHeight="13.8" x14ac:dyDescent="0.25"/>
  <cols>
    <col min="1" max="1" width="0" style="110" hidden="1"/>
    <col min="2" max="5" width="3.88671875" style="177" customWidth="1"/>
    <col min="6" max="6" width="3.88671875" style="110" customWidth="1"/>
  </cols>
  <sheetData>
    <row r="1" spans="2:67" x14ac:dyDescent="0.25">
      <c r="G1" s="178"/>
      <c r="H1" s="55"/>
      <c r="I1" s="55"/>
      <c r="J1" s="55"/>
      <c r="K1" s="55"/>
      <c r="L1" s="55"/>
      <c r="M1" s="55"/>
      <c r="N1" s="55"/>
    </row>
    <row r="2" spans="2:67" x14ac:dyDescent="0.25">
      <c r="G2" s="55" t="s">
        <v>1674</v>
      </c>
      <c r="H2" s="55"/>
      <c r="I2" s="55"/>
      <c r="J2" s="55"/>
      <c r="K2" s="55"/>
      <c r="L2" s="55"/>
      <c r="M2" s="55"/>
      <c r="N2" s="55"/>
    </row>
    <row r="3" spans="2:67" x14ac:dyDescent="0.25">
      <c r="B3" s="111"/>
      <c r="C3" s="111"/>
      <c r="D3" s="111"/>
      <c r="E3" s="111"/>
      <c r="G3" s="55"/>
      <c r="H3" s="55"/>
      <c r="I3" s="55"/>
      <c r="J3" s="55"/>
      <c r="K3" s="55"/>
      <c r="L3" s="55"/>
      <c r="M3" s="55"/>
      <c r="N3" s="55"/>
    </row>
    <row r="4" spans="2:67" x14ac:dyDescent="0.25">
      <c r="B4" s="762" t="s">
        <v>79</v>
      </c>
      <c r="C4" s="761"/>
      <c r="D4" s="761"/>
      <c r="E4" s="761"/>
      <c r="G4" s="55"/>
      <c r="H4" s="55"/>
      <c r="I4" s="55"/>
      <c r="J4" s="55"/>
      <c r="K4" s="55"/>
      <c r="L4" s="55"/>
      <c r="M4" s="55"/>
      <c r="N4" s="55"/>
    </row>
    <row r="5" spans="2:67" x14ac:dyDescent="0.25">
      <c r="B5" s="111"/>
      <c r="C5" s="111"/>
      <c r="D5" s="111"/>
      <c r="E5" s="111"/>
      <c r="G5" s="55"/>
      <c r="H5" s="55"/>
      <c r="I5" s="55"/>
      <c r="J5" s="55"/>
      <c r="K5" s="55"/>
      <c r="L5" s="55"/>
      <c r="M5" s="55"/>
      <c r="N5" s="55"/>
    </row>
    <row r="6" spans="2:67" x14ac:dyDescent="0.25">
      <c r="B6" s="762" t="s">
        <v>87</v>
      </c>
      <c r="C6" s="761"/>
      <c r="D6" s="761"/>
      <c r="E6" s="761"/>
      <c r="G6" s="55"/>
      <c r="H6" s="55"/>
      <c r="I6" s="55"/>
      <c r="J6" s="55"/>
      <c r="K6" s="55"/>
      <c r="L6" s="55"/>
      <c r="M6" s="55"/>
      <c r="N6" s="55"/>
    </row>
    <row r="7" spans="2:67" x14ac:dyDescent="0.25">
      <c r="B7" s="111"/>
      <c r="C7" s="111"/>
      <c r="D7" s="111"/>
      <c r="E7" s="111"/>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58"/>
      <c r="AU7" s="58"/>
      <c r="AV7" s="58"/>
      <c r="AW7" s="58"/>
      <c r="AX7" s="58"/>
      <c r="AY7" s="58"/>
      <c r="AZ7" s="58"/>
      <c r="BA7" s="58"/>
      <c r="BB7" s="58"/>
      <c r="BC7" s="58"/>
      <c r="BD7" s="58"/>
      <c r="BE7" s="58"/>
      <c r="BF7" s="58"/>
      <c r="BG7" s="58"/>
      <c r="BH7" s="58"/>
      <c r="BI7" s="58"/>
      <c r="BJ7" s="58"/>
      <c r="BK7" s="58"/>
      <c r="BL7" s="58"/>
      <c r="BM7" s="58"/>
      <c r="BN7" s="58"/>
      <c r="BO7" s="58"/>
    </row>
    <row r="8" spans="2:67" x14ac:dyDescent="0.25">
      <c r="B8" s="762" t="s">
        <v>94</v>
      </c>
      <c r="C8" s="761"/>
      <c r="D8" s="761"/>
      <c r="E8" s="761"/>
      <c r="G8" s="55"/>
      <c r="H8" s="55"/>
      <c r="I8" s="55"/>
      <c r="J8" s="55"/>
      <c r="K8" s="55"/>
      <c r="L8" s="55"/>
      <c r="M8" s="55"/>
      <c r="N8" s="55"/>
    </row>
    <row r="9" spans="2:67" ht="14.4" customHeight="1" x14ac:dyDescent="0.25">
      <c r="B9" s="111"/>
      <c r="C9" s="111"/>
      <c r="D9" s="111"/>
      <c r="E9" s="111"/>
      <c r="G9" s="999" t="str">
        <f>"Rincian "&amp;'E-2'!G9&amp;" "&amp;'E-2-1'!M26</f>
        <v>Rincian Natura dan Kenikmatan Berdasarkan Bahan Bukti Pidana</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303"/>
    </row>
    <row r="10" spans="2:67" x14ac:dyDescent="0.25">
      <c r="B10" s="762" t="s">
        <v>101</v>
      </c>
      <c r="C10" s="761"/>
      <c r="D10" s="761"/>
      <c r="E10" s="761"/>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304"/>
    </row>
    <row r="11" spans="2:67"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305"/>
    </row>
    <row r="12" spans="2:67" x14ac:dyDescent="0.25">
      <c r="B12" s="762" t="s">
        <v>106</v>
      </c>
      <c r="C12" s="761"/>
      <c r="D12" s="761"/>
      <c r="E12" s="761"/>
      <c r="G12" s="254"/>
      <c r="H12" s="254"/>
      <c r="I12" s="254"/>
      <c r="J12" s="254"/>
      <c r="K12" s="254"/>
      <c r="L12" s="254"/>
      <c r="M12" s="254"/>
      <c r="N12" s="254"/>
    </row>
    <row r="13" spans="2:67" ht="14.25" customHeight="1" x14ac:dyDescent="0.25">
      <c r="B13" s="962" t="str">
        <f>HYPERLINK("#'"&amp;'EWS DIRECTORY'!$J$122&amp;"'!A1",'EWS DIRECTORY'!$J$122)</f>
        <v>E-2</v>
      </c>
      <c r="C13" s="761"/>
      <c r="D13" s="761"/>
      <c r="E13" s="761"/>
      <c r="G13" s="55" t="s">
        <v>1680</v>
      </c>
      <c r="H13" s="55"/>
      <c r="I13" s="254"/>
      <c r="J13" s="254"/>
      <c r="K13" s="254"/>
      <c r="L13" s="254"/>
      <c r="M13" s="254"/>
      <c r="N13" s="254"/>
    </row>
    <row r="14" spans="2:67" x14ac:dyDescent="0.25">
      <c r="B14" s="931" t="str">
        <f>HYPERLINK("#'"&amp;'EWS DIRECTORY'!$J$123&amp;"'!A1",'EWS DIRECTORY'!$J$123)</f>
        <v>E-2-1</v>
      </c>
      <c r="C14" s="761"/>
      <c r="D14" s="761"/>
      <c r="E14" s="761"/>
      <c r="G14" s="55" t="s">
        <v>1681</v>
      </c>
      <c r="H14" s="55"/>
      <c r="I14" s="55"/>
      <c r="J14" s="254"/>
      <c r="K14" s="254"/>
      <c r="L14" s="254"/>
      <c r="M14" s="254"/>
      <c r="N14" s="254"/>
    </row>
    <row r="15" spans="2:67" ht="14.25" customHeight="1" x14ac:dyDescent="0.25">
      <c r="B15" s="929" t="str">
        <f>HYPERLINK("#'"&amp;'EWS DIRECTORY'!$J$124&amp;"'!A1",'EWS DIRECTORY'!$J$124)</f>
        <v>E-2-1-1</v>
      </c>
      <c r="C15" s="761"/>
      <c r="D15" s="761"/>
      <c r="E15" s="761"/>
      <c r="G15" s="55" t="s">
        <v>1744</v>
      </c>
      <c r="H15" s="55"/>
      <c r="I15" s="55" t="s">
        <v>1744</v>
      </c>
      <c r="J15" s="254"/>
      <c r="K15" s="254"/>
      <c r="L15" s="254"/>
      <c r="M15" s="254"/>
      <c r="N15" s="254"/>
    </row>
    <row r="16" spans="2:67" ht="14.25" customHeight="1" x14ac:dyDescent="0.25">
      <c r="B16" s="929" t="str">
        <f>HYPERLINK("#'"&amp;'EWS DIRECTORY'!$J$125&amp;"'!A1",'EWS DIRECTORY'!$J$125)</f>
        <v>E-2-1-2</v>
      </c>
      <c r="C16" s="761"/>
      <c r="D16" s="761"/>
      <c r="E16" s="761"/>
    </row>
    <row r="17" spans="2:42" x14ac:dyDescent="0.25">
      <c r="B17" s="929" t="str">
        <f>HYPERLINK("#'"&amp;'EWS DIRECTORY'!$J$126&amp;"'!A1",'EWS DIRECTORY'!$J$126)</f>
        <v>E-2-1-3</v>
      </c>
      <c r="C17" s="761"/>
      <c r="D17" s="761"/>
      <c r="E17" s="761"/>
      <c r="G17" s="55" t="s">
        <v>1798</v>
      </c>
    </row>
    <row r="18" spans="2:42" ht="14.25" customHeight="1" x14ac:dyDescent="0.25">
      <c r="B18" s="929" t="str">
        <f>HYPERLINK("#'"&amp;'EWS DIRECTORY'!$J$127&amp;"'!A1",'EWS DIRECTORY'!$J$127)</f>
        <v>E-2-1-4</v>
      </c>
      <c r="C18" s="761"/>
      <c r="D18" s="761"/>
      <c r="E18" s="761"/>
      <c r="G18" s="55"/>
    </row>
    <row r="19" spans="2:42" ht="12.75" customHeight="1" x14ac:dyDescent="0.25">
      <c r="B19" s="927" t="str">
        <f>HYPERLINK("#'"&amp;'EWS DIRECTORY'!$J$128&amp;"'!A1",'EWS DIRECTORY'!$J$128)</f>
        <v>E-2-1-5</v>
      </c>
      <c r="C19" s="761"/>
      <c r="D19" s="761"/>
      <c r="E19" s="761"/>
      <c r="G19" s="55"/>
      <c r="H19" s="1116" t="s">
        <v>1445</v>
      </c>
      <c r="I19" s="825"/>
      <c r="J19" s="1116" t="s">
        <v>1452</v>
      </c>
      <c r="K19" s="824"/>
      <c r="L19" s="824"/>
      <c r="M19" s="824"/>
      <c r="N19" s="824"/>
      <c r="O19" s="825"/>
      <c r="P19" s="1116" t="s">
        <v>1915</v>
      </c>
      <c r="Q19" s="824"/>
      <c r="R19" s="824"/>
      <c r="S19" s="824"/>
      <c r="T19" s="824"/>
      <c r="U19" s="825"/>
      <c r="V19" s="1116" t="s">
        <v>1916</v>
      </c>
      <c r="W19" s="824"/>
      <c r="X19" s="824"/>
      <c r="Y19" s="824"/>
      <c r="Z19" s="824"/>
      <c r="AA19" s="824"/>
      <c r="AB19" s="824"/>
      <c r="AC19" s="824"/>
      <c r="AD19" s="824"/>
      <c r="AE19" s="824"/>
      <c r="AF19" s="824"/>
      <c r="AG19" s="824"/>
      <c r="AH19" s="824"/>
      <c r="AI19" s="824"/>
      <c r="AJ19" s="824"/>
      <c r="AK19" s="825"/>
      <c r="AL19" s="1120" t="s">
        <v>1481</v>
      </c>
      <c r="AM19" s="1121"/>
      <c r="AN19" s="1121"/>
      <c r="AO19" s="1121"/>
      <c r="AP19" s="1122"/>
    </row>
    <row r="20" spans="2:42" ht="14.25" customHeight="1" x14ac:dyDescent="0.25">
      <c r="B20" s="929" t="str">
        <f>HYPERLINK("#'"&amp;'EWS DIRECTORY'!$J$129&amp;"'!A1",'EWS DIRECTORY'!$J$129)</f>
        <v>E-2-1-6</v>
      </c>
      <c r="C20" s="761"/>
      <c r="D20" s="761"/>
      <c r="E20" s="761"/>
      <c r="G20" s="55"/>
      <c r="H20" s="1117"/>
      <c r="I20" s="825"/>
      <c r="J20" s="1119"/>
      <c r="K20" s="824"/>
      <c r="L20" s="824"/>
      <c r="M20" s="824"/>
      <c r="N20" s="824"/>
      <c r="O20" s="825"/>
      <c r="P20" s="1117"/>
      <c r="Q20" s="824"/>
      <c r="R20" s="824"/>
      <c r="S20" s="824"/>
      <c r="T20" s="824"/>
      <c r="U20" s="825"/>
      <c r="V20" s="1117"/>
      <c r="W20" s="824"/>
      <c r="X20" s="824"/>
      <c r="Y20" s="824"/>
      <c r="Z20" s="824"/>
      <c r="AA20" s="824"/>
      <c r="AB20" s="824"/>
      <c r="AC20" s="824"/>
      <c r="AD20" s="824"/>
      <c r="AE20" s="824"/>
      <c r="AF20" s="824"/>
      <c r="AG20" s="824"/>
      <c r="AH20" s="824"/>
      <c r="AI20" s="824"/>
      <c r="AJ20" s="824"/>
      <c r="AK20" s="825"/>
      <c r="AL20" s="1063"/>
      <c r="AM20" s="764"/>
      <c r="AN20" s="764"/>
      <c r="AO20" s="764"/>
      <c r="AP20" s="765"/>
    </row>
    <row r="21" spans="2:42" ht="14.25" customHeight="1" x14ac:dyDescent="0.25">
      <c r="G21" s="55"/>
      <c r="H21" s="1117"/>
      <c r="I21" s="825"/>
      <c r="J21" s="1119"/>
      <c r="K21" s="824"/>
      <c r="L21" s="824"/>
      <c r="M21" s="824"/>
      <c r="N21" s="824"/>
      <c r="O21" s="825"/>
      <c r="P21" s="1117"/>
      <c r="Q21" s="824"/>
      <c r="R21" s="824"/>
      <c r="S21" s="824"/>
      <c r="T21" s="824"/>
      <c r="U21" s="825"/>
      <c r="V21" s="1117"/>
      <c r="W21" s="824"/>
      <c r="X21" s="824"/>
      <c r="Y21" s="824"/>
      <c r="Z21" s="824"/>
      <c r="AA21" s="824"/>
      <c r="AB21" s="824"/>
      <c r="AC21" s="824"/>
      <c r="AD21" s="824"/>
      <c r="AE21" s="824"/>
      <c r="AF21" s="824"/>
      <c r="AG21" s="824"/>
      <c r="AH21" s="824"/>
      <c r="AI21" s="824"/>
      <c r="AJ21" s="824"/>
      <c r="AK21" s="825"/>
      <c r="AL21" s="1063"/>
      <c r="AM21" s="764"/>
      <c r="AN21" s="764"/>
      <c r="AO21" s="764"/>
      <c r="AP21" s="765"/>
    </row>
    <row r="22" spans="2:42" ht="14.25" customHeight="1" x14ac:dyDescent="0.25">
      <c r="G22" s="55"/>
      <c r="H22" s="1117"/>
      <c r="I22" s="825"/>
      <c r="J22" s="1119"/>
      <c r="K22" s="824"/>
      <c r="L22" s="824"/>
      <c r="M22" s="824"/>
      <c r="N22" s="824"/>
      <c r="O22" s="825"/>
      <c r="P22" s="1117"/>
      <c r="Q22" s="824"/>
      <c r="R22" s="824"/>
      <c r="S22" s="824"/>
      <c r="T22" s="824"/>
      <c r="U22" s="825"/>
      <c r="V22" s="1117"/>
      <c r="W22" s="824"/>
      <c r="X22" s="824"/>
      <c r="Y22" s="824"/>
      <c r="Z22" s="824"/>
      <c r="AA22" s="824"/>
      <c r="AB22" s="824"/>
      <c r="AC22" s="824"/>
      <c r="AD22" s="824"/>
      <c r="AE22" s="824"/>
      <c r="AF22" s="824"/>
      <c r="AG22" s="824"/>
      <c r="AH22" s="824"/>
      <c r="AI22" s="824"/>
      <c r="AJ22" s="824"/>
      <c r="AK22" s="825"/>
      <c r="AL22" s="1063"/>
      <c r="AM22" s="764"/>
      <c r="AN22" s="764"/>
      <c r="AO22" s="764"/>
      <c r="AP22" s="765"/>
    </row>
    <row r="23" spans="2:42" ht="14.25" customHeight="1" x14ac:dyDescent="0.25">
      <c r="G23" s="55"/>
      <c r="H23" s="1117"/>
      <c r="I23" s="825"/>
      <c r="J23" s="1119"/>
      <c r="K23" s="824"/>
      <c r="L23" s="824"/>
      <c r="M23" s="824"/>
      <c r="N23" s="824"/>
      <c r="O23" s="825"/>
      <c r="P23" s="1117"/>
      <c r="Q23" s="824"/>
      <c r="R23" s="824"/>
      <c r="S23" s="824"/>
      <c r="T23" s="824"/>
      <c r="U23" s="825"/>
      <c r="V23" s="1117"/>
      <c r="W23" s="824"/>
      <c r="X23" s="824"/>
      <c r="Y23" s="824"/>
      <c r="Z23" s="824"/>
      <c r="AA23" s="824"/>
      <c r="AB23" s="824"/>
      <c r="AC23" s="824"/>
      <c r="AD23" s="824"/>
      <c r="AE23" s="824"/>
      <c r="AF23" s="824"/>
      <c r="AG23" s="824"/>
      <c r="AH23" s="824"/>
      <c r="AI23" s="824"/>
      <c r="AJ23" s="824"/>
      <c r="AK23" s="825"/>
      <c r="AL23" s="1063"/>
      <c r="AM23" s="764"/>
      <c r="AN23" s="764"/>
      <c r="AO23" s="764"/>
      <c r="AP23" s="765"/>
    </row>
    <row r="24" spans="2:42" ht="14.25" customHeight="1" x14ac:dyDescent="0.25">
      <c r="G24" s="55"/>
      <c r="H24" s="1117"/>
      <c r="I24" s="825"/>
      <c r="J24" s="1119"/>
      <c r="K24" s="824"/>
      <c r="L24" s="824"/>
      <c r="M24" s="824"/>
      <c r="N24" s="824"/>
      <c r="O24" s="825"/>
      <c r="P24" s="1117"/>
      <c r="Q24" s="824"/>
      <c r="R24" s="824"/>
      <c r="S24" s="824"/>
      <c r="T24" s="824"/>
      <c r="U24" s="825"/>
      <c r="V24" s="1117"/>
      <c r="W24" s="824"/>
      <c r="X24" s="824"/>
      <c r="Y24" s="824"/>
      <c r="Z24" s="824"/>
      <c r="AA24" s="824"/>
      <c r="AB24" s="824"/>
      <c r="AC24" s="824"/>
      <c r="AD24" s="824"/>
      <c r="AE24" s="824"/>
      <c r="AF24" s="824"/>
      <c r="AG24" s="824"/>
      <c r="AH24" s="824"/>
      <c r="AI24" s="824"/>
      <c r="AJ24" s="824"/>
      <c r="AK24" s="825"/>
      <c r="AL24" s="1063"/>
      <c r="AM24" s="764"/>
      <c r="AN24" s="764"/>
      <c r="AO24" s="764"/>
      <c r="AP24" s="765"/>
    </row>
    <row r="25" spans="2:42" ht="14.25" customHeight="1" x14ac:dyDescent="0.25">
      <c r="G25" s="55"/>
      <c r="H25" s="1117"/>
      <c r="I25" s="825"/>
      <c r="J25" s="1119"/>
      <c r="K25" s="824"/>
      <c r="L25" s="824"/>
      <c r="M25" s="824"/>
      <c r="N25" s="824"/>
      <c r="O25" s="825"/>
      <c r="P25" s="1117"/>
      <c r="Q25" s="824"/>
      <c r="R25" s="824"/>
      <c r="S25" s="824"/>
      <c r="T25" s="824"/>
      <c r="U25" s="825"/>
      <c r="V25" s="1117"/>
      <c r="W25" s="824"/>
      <c r="X25" s="824"/>
      <c r="Y25" s="824"/>
      <c r="Z25" s="824"/>
      <c r="AA25" s="824"/>
      <c r="AB25" s="824"/>
      <c r="AC25" s="824"/>
      <c r="AD25" s="824"/>
      <c r="AE25" s="824"/>
      <c r="AF25" s="824"/>
      <c r="AG25" s="824"/>
      <c r="AH25" s="824"/>
      <c r="AI25" s="824"/>
      <c r="AJ25" s="824"/>
      <c r="AK25" s="825"/>
      <c r="AL25" s="1063"/>
      <c r="AM25" s="764"/>
      <c r="AN25" s="764"/>
      <c r="AO25" s="764"/>
      <c r="AP25" s="765"/>
    </row>
    <row r="26" spans="2:42" ht="14.25" customHeight="1" x14ac:dyDescent="0.25">
      <c r="G26" s="55"/>
      <c r="H26" s="1117"/>
      <c r="I26" s="825"/>
      <c r="J26" s="1119"/>
      <c r="K26" s="824"/>
      <c r="L26" s="824"/>
      <c r="M26" s="824"/>
      <c r="N26" s="824"/>
      <c r="O26" s="825"/>
      <c r="P26" s="1117"/>
      <c r="Q26" s="824"/>
      <c r="R26" s="824"/>
      <c r="S26" s="824"/>
      <c r="T26" s="824"/>
      <c r="U26" s="825"/>
      <c r="V26" s="1117"/>
      <c r="W26" s="824"/>
      <c r="X26" s="824"/>
      <c r="Y26" s="824"/>
      <c r="Z26" s="824"/>
      <c r="AA26" s="824"/>
      <c r="AB26" s="824"/>
      <c r="AC26" s="824"/>
      <c r="AD26" s="824"/>
      <c r="AE26" s="824"/>
      <c r="AF26" s="824"/>
      <c r="AG26" s="824"/>
      <c r="AH26" s="824"/>
      <c r="AI26" s="824"/>
      <c r="AJ26" s="824"/>
      <c r="AK26" s="825"/>
      <c r="AL26" s="1063"/>
      <c r="AM26" s="764"/>
      <c r="AN26" s="764"/>
      <c r="AO26" s="764"/>
      <c r="AP26" s="765"/>
    </row>
    <row r="27" spans="2:42" x14ac:dyDescent="0.25">
      <c r="H27" s="1117"/>
      <c r="I27" s="825"/>
      <c r="J27" s="1119"/>
      <c r="K27" s="824"/>
      <c r="L27" s="824"/>
      <c r="M27" s="824"/>
      <c r="N27" s="824"/>
      <c r="O27" s="825"/>
      <c r="P27" s="1117"/>
      <c r="Q27" s="824"/>
      <c r="R27" s="824"/>
      <c r="S27" s="824"/>
      <c r="T27" s="824"/>
      <c r="U27" s="825"/>
      <c r="V27" s="1117"/>
      <c r="W27" s="824"/>
      <c r="X27" s="824"/>
      <c r="Y27" s="824"/>
      <c r="Z27" s="824"/>
      <c r="AA27" s="824"/>
      <c r="AB27" s="824"/>
      <c r="AC27" s="824"/>
      <c r="AD27" s="824"/>
      <c r="AE27" s="824"/>
      <c r="AF27" s="824"/>
      <c r="AG27" s="824"/>
      <c r="AH27" s="824"/>
      <c r="AI27" s="824"/>
      <c r="AJ27" s="824"/>
      <c r="AK27" s="825"/>
      <c r="AL27" s="1063"/>
      <c r="AM27" s="764"/>
      <c r="AN27" s="764"/>
      <c r="AO27" s="764"/>
      <c r="AP27" s="765"/>
    </row>
    <row r="28" spans="2:42" x14ac:dyDescent="0.25">
      <c r="B28" s="760"/>
      <c r="C28" s="761"/>
      <c r="D28" s="761"/>
      <c r="E28" s="761"/>
      <c r="H28" s="1117"/>
      <c r="I28" s="825"/>
      <c r="J28" s="1119"/>
      <c r="K28" s="824"/>
      <c r="L28" s="824"/>
      <c r="M28" s="824"/>
      <c r="N28" s="824"/>
      <c r="O28" s="825"/>
      <c r="P28" s="1117"/>
      <c r="Q28" s="824"/>
      <c r="R28" s="824"/>
      <c r="S28" s="824"/>
      <c r="T28" s="824"/>
      <c r="U28" s="825"/>
      <c r="V28" s="1117"/>
      <c r="W28" s="824"/>
      <c r="X28" s="824"/>
      <c r="Y28" s="824"/>
      <c r="Z28" s="824"/>
      <c r="AA28" s="824"/>
      <c r="AB28" s="824"/>
      <c r="AC28" s="824"/>
      <c r="AD28" s="824"/>
      <c r="AE28" s="824"/>
      <c r="AF28" s="824"/>
      <c r="AG28" s="824"/>
      <c r="AH28" s="824"/>
      <c r="AI28" s="824"/>
      <c r="AJ28" s="824"/>
      <c r="AK28" s="825"/>
      <c r="AL28" s="1063"/>
      <c r="AM28" s="764"/>
      <c r="AN28" s="764"/>
      <c r="AO28" s="764"/>
      <c r="AP28" s="765"/>
    </row>
    <row r="29" spans="2:42" x14ac:dyDescent="0.25">
      <c r="H29" s="1117"/>
      <c r="I29" s="825"/>
      <c r="J29" s="1119"/>
      <c r="K29" s="824"/>
      <c r="L29" s="824"/>
      <c r="M29" s="824"/>
      <c r="N29" s="824"/>
      <c r="O29" s="825"/>
      <c r="P29" s="1117"/>
      <c r="Q29" s="824"/>
      <c r="R29" s="824"/>
      <c r="S29" s="824"/>
      <c r="T29" s="824"/>
      <c r="U29" s="825"/>
      <c r="V29" s="1117"/>
      <c r="W29" s="824"/>
      <c r="X29" s="824"/>
      <c r="Y29" s="824"/>
      <c r="Z29" s="824"/>
      <c r="AA29" s="824"/>
      <c r="AB29" s="824"/>
      <c r="AC29" s="824"/>
      <c r="AD29" s="824"/>
      <c r="AE29" s="824"/>
      <c r="AF29" s="824"/>
      <c r="AG29" s="824"/>
      <c r="AH29" s="824"/>
      <c r="AI29" s="824"/>
      <c r="AJ29" s="824"/>
      <c r="AK29" s="825"/>
      <c r="AL29" s="1063"/>
      <c r="AM29" s="764"/>
      <c r="AN29" s="764"/>
      <c r="AO29" s="764"/>
      <c r="AP29" s="765"/>
    </row>
    <row r="30" spans="2:42" x14ac:dyDescent="0.25">
      <c r="B30" s="760"/>
      <c r="C30" s="761"/>
      <c r="D30" s="761"/>
      <c r="E30" s="761"/>
      <c r="H30" s="1117"/>
      <c r="I30" s="825"/>
      <c r="J30" s="1119"/>
      <c r="K30" s="824"/>
      <c r="L30" s="824"/>
      <c r="M30" s="824"/>
      <c r="N30" s="824"/>
      <c r="O30" s="825"/>
      <c r="P30" s="1117"/>
      <c r="Q30" s="824"/>
      <c r="R30" s="824"/>
      <c r="S30" s="824"/>
      <c r="T30" s="824"/>
      <c r="U30" s="825"/>
      <c r="V30" s="1117"/>
      <c r="W30" s="824"/>
      <c r="X30" s="824"/>
      <c r="Y30" s="824"/>
      <c r="Z30" s="824"/>
      <c r="AA30" s="824"/>
      <c r="AB30" s="824"/>
      <c r="AC30" s="824"/>
      <c r="AD30" s="824"/>
      <c r="AE30" s="824"/>
      <c r="AF30" s="824"/>
      <c r="AG30" s="824"/>
      <c r="AH30" s="824"/>
      <c r="AI30" s="824"/>
      <c r="AJ30" s="824"/>
      <c r="AK30" s="825"/>
      <c r="AL30" s="1063"/>
      <c r="AM30" s="764"/>
      <c r="AN30" s="764"/>
      <c r="AO30" s="764"/>
      <c r="AP30" s="765"/>
    </row>
    <row r="31" spans="2:42" x14ac:dyDescent="0.25">
      <c r="H31" s="1117"/>
      <c r="I31" s="825"/>
      <c r="J31" s="1119"/>
      <c r="K31" s="824"/>
      <c r="L31" s="824"/>
      <c r="M31" s="824"/>
      <c r="N31" s="824"/>
      <c r="O31" s="825"/>
      <c r="P31" s="1117"/>
      <c r="Q31" s="824"/>
      <c r="R31" s="824"/>
      <c r="S31" s="824"/>
      <c r="T31" s="824"/>
      <c r="U31" s="825"/>
      <c r="V31" s="1117"/>
      <c r="W31" s="824"/>
      <c r="X31" s="824"/>
      <c r="Y31" s="824"/>
      <c r="Z31" s="824"/>
      <c r="AA31" s="824"/>
      <c r="AB31" s="824"/>
      <c r="AC31" s="824"/>
      <c r="AD31" s="824"/>
      <c r="AE31" s="824"/>
      <c r="AF31" s="824"/>
      <c r="AG31" s="824"/>
      <c r="AH31" s="824"/>
      <c r="AI31" s="824"/>
      <c r="AJ31" s="824"/>
      <c r="AK31" s="825"/>
      <c r="AL31" s="1063"/>
      <c r="AM31" s="764"/>
      <c r="AN31" s="764"/>
      <c r="AO31" s="764"/>
      <c r="AP31" s="765"/>
    </row>
    <row r="32" spans="2:42" x14ac:dyDescent="0.25">
      <c r="B32" s="760"/>
      <c r="C32" s="761"/>
      <c r="D32" s="761"/>
      <c r="E32" s="761"/>
      <c r="H32" s="1117"/>
      <c r="I32" s="825"/>
      <c r="J32" s="1119"/>
      <c r="K32" s="824"/>
      <c r="L32" s="824"/>
      <c r="M32" s="824"/>
      <c r="N32" s="824"/>
      <c r="O32" s="825"/>
      <c r="P32" s="1117"/>
      <c r="Q32" s="824"/>
      <c r="R32" s="824"/>
      <c r="S32" s="824"/>
      <c r="T32" s="824"/>
      <c r="U32" s="825"/>
      <c r="V32" s="1117"/>
      <c r="W32" s="824"/>
      <c r="X32" s="824"/>
      <c r="Y32" s="824"/>
      <c r="Z32" s="824"/>
      <c r="AA32" s="824"/>
      <c r="AB32" s="824"/>
      <c r="AC32" s="824"/>
      <c r="AD32" s="824"/>
      <c r="AE32" s="824"/>
      <c r="AF32" s="824"/>
      <c r="AG32" s="824"/>
      <c r="AH32" s="824"/>
      <c r="AI32" s="824"/>
      <c r="AJ32" s="824"/>
      <c r="AK32" s="825"/>
      <c r="AL32" s="1063"/>
      <c r="AM32" s="764"/>
      <c r="AN32" s="764"/>
      <c r="AO32" s="764"/>
      <c r="AP32" s="765"/>
    </row>
    <row r="33" spans="2:43" x14ac:dyDescent="0.25">
      <c r="H33" s="1117"/>
      <c r="I33" s="825"/>
      <c r="J33" s="1119"/>
      <c r="K33" s="824"/>
      <c r="L33" s="824"/>
      <c r="M33" s="824"/>
      <c r="N33" s="824"/>
      <c r="O33" s="825"/>
      <c r="P33" s="1117"/>
      <c r="Q33" s="824"/>
      <c r="R33" s="824"/>
      <c r="S33" s="824"/>
      <c r="T33" s="824"/>
      <c r="U33" s="825"/>
      <c r="V33" s="1117"/>
      <c r="W33" s="824"/>
      <c r="X33" s="824"/>
      <c r="Y33" s="824"/>
      <c r="Z33" s="824"/>
      <c r="AA33" s="824"/>
      <c r="AB33" s="824"/>
      <c r="AC33" s="824"/>
      <c r="AD33" s="824"/>
      <c r="AE33" s="824"/>
      <c r="AF33" s="824"/>
      <c r="AG33" s="824"/>
      <c r="AH33" s="824"/>
      <c r="AI33" s="824"/>
      <c r="AJ33" s="824"/>
      <c r="AK33" s="825"/>
      <c r="AL33" s="1063"/>
      <c r="AM33" s="764"/>
      <c r="AN33" s="764"/>
      <c r="AO33" s="764"/>
      <c r="AP33" s="765"/>
    </row>
    <row r="34" spans="2:43" x14ac:dyDescent="0.25">
      <c r="B34" s="760"/>
      <c r="C34" s="761"/>
      <c r="D34" s="761"/>
      <c r="E34" s="761"/>
      <c r="H34" s="113"/>
      <c r="I34" s="114"/>
      <c r="J34" s="1161"/>
      <c r="K34" s="824"/>
      <c r="L34" s="824"/>
      <c r="M34" s="824"/>
      <c r="N34" s="824"/>
      <c r="O34" s="825"/>
      <c r="P34" s="1159"/>
      <c r="Q34" s="824"/>
      <c r="R34" s="824"/>
      <c r="S34" s="824"/>
      <c r="T34" s="824"/>
      <c r="U34" s="825"/>
      <c r="V34" s="1160"/>
      <c r="W34" s="824"/>
      <c r="X34" s="824"/>
      <c r="Y34" s="824"/>
      <c r="Z34" s="824"/>
      <c r="AA34" s="824"/>
      <c r="AB34" s="824"/>
      <c r="AC34" s="824"/>
      <c r="AD34" s="824"/>
      <c r="AE34" s="824"/>
      <c r="AF34" s="824"/>
      <c r="AG34" s="824"/>
      <c r="AH34" s="824"/>
      <c r="AI34" s="824"/>
      <c r="AJ34" s="824"/>
      <c r="AK34" s="1124"/>
      <c r="AL34" s="1065"/>
      <c r="AM34" s="764"/>
      <c r="AN34" s="764"/>
      <c r="AO34" s="764"/>
      <c r="AP34" s="765"/>
    </row>
    <row r="35" spans="2:43" x14ac:dyDescent="0.25">
      <c r="H35" s="1123" t="s">
        <v>1804</v>
      </c>
      <c r="I35" s="824"/>
      <c r="J35" s="824"/>
      <c r="K35" s="824"/>
      <c r="L35" s="824"/>
      <c r="M35" s="824"/>
      <c r="N35" s="824"/>
      <c r="O35" s="824"/>
      <c r="P35" s="824"/>
      <c r="Q35" s="824"/>
      <c r="R35" s="824"/>
      <c r="S35" s="824"/>
      <c r="T35" s="824"/>
      <c r="U35" s="824"/>
      <c r="V35" s="824"/>
      <c r="W35" s="824"/>
      <c r="X35" s="824"/>
      <c r="Y35" s="824"/>
      <c r="Z35" s="824"/>
      <c r="AA35" s="824"/>
      <c r="AB35" s="824"/>
      <c r="AC35" s="824"/>
      <c r="AD35" s="824"/>
      <c r="AE35" s="824"/>
      <c r="AF35" s="824"/>
      <c r="AG35" s="824"/>
      <c r="AH35" s="824"/>
      <c r="AI35" s="824"/>
      <c r="AJ35" s="824"/>
      <c r="AK35" s="1124"/>
      <c r="AL35" s="1063">
        <f>SUM(AL20:AP34)</f>
        <v>0</v>
      </c>
      <c r="AM35" s="764"/>
      <c r="AN35" s="764"/>
      <c r="AO35" s="764"/>
      <c r="AP35" s="765"/>
    </row>
    <row r="36" spans="2:43" x14ac:dyDescent="0.25">
      <c r="B36" s="760"/>
      <c r="C36" s="761"/>
      <c r="D36" s="761"/>
      <c r="E36" s="761"/>
    </row>
    <row r="37" spans="2:43" x14ac:dyDescent="0.25">
      <c r="H37" s="976" t="s">
        <v>1795</v>
      </c>
      <c r="I37" s="824"/>
      <c r="J37" s="824"/>
      <c r="K37" s="824"/>
      <c r="L37" s="824"/>
      <c r="M37" s="824"/>
      <c r="N37" s="824"/>
      <c r="O37" s="824"/>
      <c r="P37" s="824"/>
      <c r="Q37" s="824"/>
      <c r="R37" s="824"/>
      <c r="S37" s="824"/>
      <c r="T37" s="824"/>
      <c r="U37" s="824"/>
      <c r="V37" s="824"/>
      <c r="W37" s="824"/>
      <c r="X37" s="824"/>
      <c r="Y37" s="825"/>
      <c r="Z37" s="976" t="s">
        <v>1796</v>
      </c>
      <c r="AA37" s="824"/>
      <c r="AB37" s="824"/>
      <c r="AC37" s="824"/>
      <c r="AD37" s="824"/>
      <c r="AE37" s="824"/>
      <c r="AF37" s="824"/>
      <c r="AG37" s="824"/>
      <c r="AH37" s="824"/>
      <c r="AI37" s="824"/>
      <c r="AJ37" s="824"/>
      <c r="AK37" s="824"/>
      <c r="AL37" s="824"/>
      <c r="AM37" s="824"/>
      <c r="AN37" s="824"/>
      <c r="AO37" s="824"/>
      <c r="AP37" s="824"/>
      <c r="AQ37" s="825"/>
    </row>
    <row r="38" spans="2:43" x14ac:dyDescent="0.25">
      <c r="H38" s="257" t="s">
        <v>796</v>
      </c>
      <c r="I38" s="258"/>
      <c r="J38" s="258"/>
      <c r="K38" s="258"/>
      <c r="L38" s="258"/>
      <c r="M38" s="258"/>
      <c r="N38" s="258"/>
      <c r="O38" s="258"/>
      <c r="P38" s="258"/>
      <c r="Q38" s="259"/>
      <c r="R38" s="257" t="s">
        <v>1511</v>
      </c>
      <c r="S38" s="258"/>
      <c r="T38" s="258"/>
      <c r="U38" s="259"/>
      <c r="V38" s="257" t="s">
        <v>1510</v>
      </c>
      <c r="W38" s="258"/>
      <c r="X38" s="258"/>
      <c r="Y38" s="259"/>
      <c r="Z38" s="257" t="s">
        <v>796</v>
      </c>
      <c r="AA38" s="258"/>
      <c r="AB38" s="258"/>
      <c r="AC38" s="258"/>
      <c r="AD38" s="258"/>
      <c r="AE38" s="258"/>
      <c r="AF38" s="258"/>
      <c r="AG38" s="258"/>
      <c r="AH38" s="258"/>
      <c r="AI38" s="259"/>
      <c r="AJ38" s="257" t="s">
        <v>1511</v>
      </c>
      <c r="AK38" s="258"/>
      <c r="AL38" s="258"/>
      <c r="AM38" s="259"/>
      <c r="AN38" s="257" t="s">
        <v>1510</v>
      </c>
      <c r="AO38" s="258"/>
      <c r="AP38" s="258"/>
      <c r="AQ38" s="259"/>
    </row>
    <row r="39" spans="2:43" x14ac:dyDescent="0.25">
      <c r="H39" s="260"/>
      <c r="Q39" s="261"/>
      <c r="R39" s="260"/>
      <c r="U39" s="261"/>
      <c r="V39" s="260"/>
      <c r="Y39" s="261"/>
      <c r="Z39" s="260"/>
      <c r="AI39" s="261"/>
      <c r="AJ39" s="260"/>
      <c r="AM39" s="261"/>
      <c r="AN39" s="260"/>
      <c r="AQ39" s="261"/>
    </row>
    <row r="40" spans="2:43" x14ac:dyDescent="0.25">
      <c r="H40" s="260"/>
      <c r="Q40" s="261"/>
      <c r="R40" s="260"/>
      <c r="U40" s="261"/>
      <c r="V40" s="260"/>
      <c r="Y40" s="261"/>
      <c r="Z40" s="260"/>
      <c r="AI40" s="261"/>
      <c r="AJ40" s="260"/>
      <c r="AM40" s="261"/>
      <c r="AN40" s="260"/>
      <c r="AQ40" s="261"/>
    </row>
    <row r="41" spans="2:43" x14ac:dyDescent="0.25">
      <c r="H41" s="260"/>
      <c r="Q41" s="261"/>
      <c r="R41" s="260"/>
      <c r="U41" s="261"/>
      <c r="V41" s="260"/>
      <c r="Y41" s="261"/>
      <c r="Z41" s="260"/>
      <c r="AI41" s="261"/>
      <c r="AJ41" s="260"/>
      <c r="AM41" s="261"/>
      <c r="AN41" s="260"/>
      <c r="AQ41" s="261"/>
    </row>
    <row r="42" spans="2:43" x14ac:dyDescent="0.25">
      <c r="H42" s="260"/>
      <c r="Q42" s="261"/>
      <c r="R42" s="260"/>
      <c r="U42" s="261"/>
      <c r="V42" s="260"/>
      <c r="Y42" s="261"/>
      <c r="Z42" s="260"/>
      <c r="AI42" s="261"/>
      <c r="AJ42" s="260"/>
      <c r="AM42" s="261"/>
      <c r="AN42" s="260"/>
      <c r="AQ42" s="261"/>
    </row>
    <row r="43" spans="2:43" x14ac:dyDescent="0.25">
      <c r="H43" s="262"/>
      <c r="I43" s="263"/>
      <c r="J43" s="263"/>
      <c r="K43" s="263"/>
      <c r="L43" s="263"/>
      <c r="M43" s="263"/>
      <c r="N43" s="263"/>
      <c r="O43" s="263"/>
      <c r="P43" s="263"/>
      <c r="Q43" s="264"/>
      <c r="R43" s="262"/>
      <c r="S43" s="263"/>
      <c r="T43" s="263"/>
      <c r="U43" s="264"/>
      <c r="V43" s="262"/>
      <c r="W43" s="263"/>
      <c r="X43" s="263"/>
      <c r="Y43" s="264"/>
      <c r="Z43" s="262"/>
      <c r="AA43" s="263"/>
      <c r="AB43" s="263"/>
      <c r="AC43" s="263"/>
      <c r="AD43" s="263"/>
      <c r="AE43" s="263"/>
      <c r="AF43" s="263"/>
      <c r="AG43" s="263"/>
      <c r="AH43" s="263"/>
      <c r="AI43" s="264"/>
      <c r="AJ43" s="262"/>
      <c r="AK43" s="263"/>
      <c r="AL43" s="263"/>
      <c r="AM43" s="264"/>
      <c r="AN43" s="262"/>
      <c r="AO43" s="263"/>
      <c r="AP43" s="263"/>
      <c r="AQ43" s="264"/>
    </row>
    <row r="44" spans="2:43" x14ac:dyDescent="0.25">
      <c r="AM44" s="265" t="s">
        <v>1797</v>
      </c>
      <c r="AN44" s="55" t="str">
        <f>'E-2-1'!U26</f>
        <v>E-2-1-5</v>
      </c>
    </row>
  </sheetData>
  <mergeCells count="103">
    <mergeCell ref="Z37:AQ37"/>
    <mergeCell ref="B36:E36"/>
    <mergeCell ref="AL26:AP26"/>
    <mergeCell ref="AL25:AP25"/>
    <mergeCell ref="H37:Y37"/>
    <mergeCell ref="V33:AK33"/>
    <mergeCell ref="J33:O33"/>
    <mergeCell ref="B34:E34"/>
    <mergeCell ref="G7:AR7"/>
    <mergeCell ref="B18:E18"/>
    <mergeCell ref="P24:U24"/>
    <mergeCell ref="V32:AK32"/>
    <mergeCell ref="V23:AK23"/>
    <mergeCell ref="P33:U33"/>
    <mergeCell ref="AL24:AP24"/>
    <mergeCell ref="H19:I19"/>
    <mergeCell ref="AL33:AP33"/>
    <mergeCell ref="H28:I28"/>
    <mergeCell ref="P26:U26"/>
    <mergeCell ref="V24:AK24"/>
    <mergeCell ref="B28:E28"/>
    <mergeCell ref="B30:E30"/>
    <mergeCell ref="B20:E20"/>
    <mergeCell ref="AL22:AP22"/>
    <mergeCell ref="B6:E6"/>
    <mergeCell ref="B15:E15"/>
    <mergeCell ref="H31:I31"/>
    <mergeCell ref="J20:O20"/>
    <mergeCell ref="H21:I21"/>
    <mergeCell ref="V22:AK22"/>
    <mergeCell ref="J22:O22"/>
    <mergeCell ref="J31:O31"/>
    <mergeCell ref="G9:Z11"/>
    <mergeCell ref="B12:E12"/>
    <mergeCell ref="B14:E14"/>
    <mergeCell ref="P20:U20"/>
    <mergeCell ref="V19:AK19"/>
    <mergeCell ref="P29:U29"/>
    <mergeCell ref="V28:AK28"/>
    <mergeCell ref="J19:O19"/>
    <mergeCell ref="B13:E13"/>
    <mergeCell ref="J28:O28"/>
    <mergeCell ref="B16:E16"/>
    <mergeCell ref="V21:AK21"/>
    <mergeCell ref="P23:U23"/>
    <mergeCell ref="B17:E17"/>
    <mergeCell ref="V31:AK31"/>
    <mergeCell ref="B19:E19"/>
    <mergeCell ref="AL19:AP19"/>
    <mergeCell ref="H29:I29"/>
    <mergeCell ref="P27:U27"/>
    <mergeCell ref="V26:AK26"/>
    <mergeCell ref="B32:E32"/>
    <mergeCell ref="H25:I25"/>
    <mergeCell ref="P32:U32"/>
    <mergeCell ref="P21:U21"/>
    <mergeCell ref="H26:I26"/>
    <mergeCell ref="AL31:AP31"/>
    <mergeCell ref="AL20:AP20"/>
    <mergeCell ref="AL29:AP29"/>
    <mergeCell ref="H23:I23"/>
    <mergeCell ref="P22:U22"/>
    <mergeCell ref="P31:U31"/>
    <mergeCell ref="V30:AK30"/>
    <mergeCell ref="AL35:AP35"/>
    <mergeCell ref="P25:U25"/>
    <mergeCell ref="H35:AK35"/>
    <mergeCell ref="B4:E4"/>
    <mergeCell ref="P19:U19"/>
    <mergeCell ref="P28:U28"/>
    <mergeCell ref="AL28:AP28"/>
    <mergeCell ref="P30:U30"/>
    <mergeCell ref="H32:I32"/>
    <mergeCell ref="AL21:AP21"/>
    <mergeCell ref="V20:AK20"/>
    <mergeCell ref="V34:AK34"/>
    <mergeCell ref="V29:AK29"/>
    <mergeCell ref="H27:I27"/>
    <mergeCell ref="AL23:AP23"/>
    <mergeCell ref="J29:O29"/>
    <mergeCell ref="B8:E8"/>
    <mergeCell ref="H24:I24"/>
    <mergeCell ref="H33:I33"/>
    <mergeCell ref="B10:E10"/>
    <mergeCell ref="J34:O34"/>
    <mergeCell ref="V27:AK27"/>
    <mergeCell ref="J27:O27"/>
    <mergeCell ref="AL30:AP30"/>
    <mergeCell ref="P34:U34"/>
    <mergeCell ref="H30:I30"/>
    <mergeCell ref="J24:O24"/>
    <mergeCell ref="H20:I20"/>
    <mergeCell ref="AL34:AP34"/>
    <mergeCell ref="J26:O26"/>
    <mergeCell ref="AL27:AP27"/>
    <mergeCell ref="V25:AK25"/>
    <mergeCell ref="J25:O25"/>
    <mergeCell ref="J32:O32"/>
    <mergeCell ref="AL32:AP32"/>
    <mergeCell ref="J21:O21"/>
    <mergeCell ref="J23:O23"/>
    <mergeCell ref="H22:I22"/>
    <mergeCell ref="J30:O30"/>
  </mergeCells>
  <hyperlinks>
    <hyperlink ref="B4" location="PANDUAN!A1" display="PANDUAN" xr:uid="{00000000-0004-0000-8000-000000000000}"/>
    <hyperlink ref="B6" location="'EWS DIRECTORY'!A1" display="EWS DIRECTORY" xr:uid="{00000000-0004-0000-8000-000001000000}"/>
    <hyperlink ref="B8" location="'DATA PEMICU'!A1" display="DATA PEMICU" xr:uid="{00000000-0004-0000-8000-000002000000}"/>
    <hyperlink ref="B10" location="'DATA PENGUJI'!A1" display="DATA PENGUJI" xr:uid="{00000000-0004-0000-8000-000003000000}"/>
    <hyperlink ref="B12" location="'MAIN LEVEL'!A1" display="MAIN LEVEL" xr:uid="{00000000-0004-0000-8000-000004000000}"/>
  </hyperlinks>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100-000000000000}">
  <sheetPr codeName="Sheet370">
    <tabColor theme="4" tint="-0.249977111117893"/>
  </sheetPr>
  <dimension ref="A1:N44"/>
  <sheetViews>
    <sheetView topLeftCell="B1" zoomScaleNormal="100" workbookViewId="0"/>
  </sheetViews>
  <sheetFormatPr defaultColWidth="14.44140625" defaultRowHeight="15" customHeight="1" x14ac:dyDescent="0.25"/>
  <cols>
    <col min="1" max="1" width="3" style="110" hidden="1" customWidth="1"/>
    <col min="2" max="5" width="3.88671875" style="177" customWidth="1"/>
    <col min="6" max="6" width="3.88671875" style="110" customWidth="1"/>
    <col min="7" max="7" width="10" style="443" customWidth="1"/>
    <col min="8" max="8" width="18" style="443" bestFit="1" customWidth="1"/>
    <col min="9" max="10" width="25" style="443" customWidth="1"/>
    <col min="11" max="11" width="26" style="443" bestFit="1" customWidth="1"/>
    <col min="12" max="12" width="24.44140625" style="443" customWidth="1"/>
    <col min="13" max="13" width="43" style="443" customWidth="1"/>
    <col min="14" max="14" width="22.44140625" style="443" customWidth="1"/>
    <col min="15" max="15" width="14.44140625" style="443" customWidth="1"/>
    <col min="16" max="16384" width="14.44140625" style="443"/>
  </cols>
  <sheetData>
    <row r="1" spans="2:14" ht="14.25" customHeight="1" x14ac:dyDescent="0.25">
      <c r="G1" s="216"/>
      <c r="H1" s="78"/>
      <c r="I1" s="78"/>
    </row>
    <row r="2" spans="2:14" ht="14.25" customHeight="1" x14ac:dyDescent="0.25">
      <c r="G2" s="78" t="s">
        <v>1674</v>
      </c>
      <c r="H2" s="78"/>
      <c r="I2" s="78"/>
    </row>
    <row r="3" spans="2:14" ht="14.25" customHeight="1" x14ac:dyDescent="0.25">
      <c r="B3" s="111"/>
      <c r="C3" s="111"/>
      <c r="D3" s="111"/>
      <c r="E3" s="111"/>
    </row>
    <row r="4" spans="2:14" ht="14.25" customHeight="1" x14ac:dyDescent="0.25">
      <c r="B4" s="762" t="s">
        <v>79</v>
      </c>
      <c r="C4" s="761"/>
      <c r="D4" s="761"/>
      <c r="E4" s="761"/>
    </row>
    <row r="5" spans="2:14" ht="14.25" customHeight="1" x14ac:dyDescent="0.25">
      <c r="B5" s="111"/>
      <c r="C5" s="111"/>
      <c r="D5" s="111"/>
      <c r="E5" s="111"/>
    </row>
    <row r="6" spans="2:14" ht="14.25" customHeight="1" x14ac:dyDescent="0.25">
      <c r="B6" s="762" t="s">
        <v>87</v>
      </c>
      <c r="C6" s="761"/>
      <c r="D6" s="761"/>
      <c r="E6" s="761"/>
    </row>
    <row r="7" spans="2:14" ht="15" customHeight="1" x14ac:dyDescent="0.25">
      <c r="B7" s="111"/>
      <c r="C7" s="111"/>
      <c r="D7" s="111"/>
      <c r="E7" s="111"/>
      <c r="G7" s="1126" t="s">
        <v>1676</v>
      </c>
      <c r="H7" s="997"/>
      <c r="I7" s="997"/>
      <c r="J7" s="997"/>
      <c r="K7" s="997"/>
      <c r="L7" s="997"/>
      <c r="M7" s="997"/>
      <c r="N7" s="997"/>
    </row>
    <row r="8" spans="2:14" ht="14.25" customHeight="1" x14ac:dyDescent="0.25">
      <c r="B8" s="762" t="s">
        <v>94</v>
      </c>
      <c r="C8" s="761"/>
      <c r="D8" s="761"/>
      <c r="E8" s="761"/>
    </row>
    <row r="9" spans="2:14" ht="14.25" customHeight="1" x14ac:dyDescent="0.25">
      <c r="B9" s="111"/>
      <c r="C9" s="111"/>
      <c r="D9" s="111"/>
      <c r="E9" s="111"/>
      <c r="G9" s="1130" t="str">
        <f>"Rincian "&amp;'E-2'!G9&amp;" "&amp;'E-2-1'!M28</f>
        <v>Rincian Natura dan Kenikmatan Berdasarkan Data Pemicu dan Data Penguji</v>
      </c>
      <c r="H9" s="789"/>
      <c r="I9" s="789"/>
      <c r="J9" s="789"/>
      <c r="K9" s="790"/>
      <c r="L9" s="217" t="s">
        <v>796</v>
      </c>
      <c r="M9" s="218" t="e">
        <f>": "&amp;NAMA_WP</f>
        <v>#N/A</v>
      </c>
      <c r="N9" s="88"/>
    </row>
    <row r="10" spans="2:14" ht="14.25" customHeight="1" x14ac:dyDescent="0.25">
      <c r="B10" s="762" t="s">
        <v>101</v>
      </c>
      <c r="C10" s="761"/>
      <c r="D10" s="761"/>
      <c r="E10" s="761"/>
      <c r="G10" s="804"/>
      <c r="H10" s="997"/>
      <c r="I10" s="997"/>
      <c r="J10" s="997"/>
      <c r="K10" s="805"/>
      <c r="L10" s="219" t="s">
        <v>1401</v>
      </c>
      <c r="M10" s="220" t="e">
        <f>": "&amp;NPWP</f>
        <v>#N/A</v>
      </c>
      <c r="N10" s="129"/>
    </row>
    <row r="11" spans="2:14" ht="14.25" customHeight="1" x14ac:dyDescent="0.25">
      <c r="G11" s="806"/>
      <c r="H11" s="794"/>
      <c r="I11" s="794"/>
      <c r="J11" s="794"/>
      <c r="K11" s="807"/>
      <c r="L11" s="221" t="s">
        <v>1679</v>
      </c>
      <c r="M11" s="222" t="e">
        <f>": "&amp;ID_MS_TH_PJK</f>
        <v>#N/A</v>
      </c>
      <c r="N11" s="130"/>
    </row>
    <row r="12" spans="2:14" ht="14.25" customHeight="1" x14ac:dyDescent="0.25">
      <c r="B12" s="762" t="s">
        <v>106</v>
      </c>
      <c r="C12" s="761"/>
      <c r="D12" s="761"/>
      <c r="E12" s="761"/>
      <c r="G12" s="223"/>
      <c r="H12" s="223"/>
      <c r="I12" s="223"/>
      <c r="J12" s="223"/>
      <c r="K12" s="223"/>
      <c r="L12" s="223"/>
      <c r="M12" s="223"/>
      <c r="N12" s="223"/>
    </row>
    <row r="13" spans="2:14" ht="14.25" customHeight="1" x14ac:dyDescent="0.25">
      <c r="B13" s="962" t="str">
        <f>HYPERLINK("#'"&amp;'EWS DIRECTORY'!$J$122&amp;"'!A1",'EWS DIRECTORY'!$J$122)</f>
        <v>E-2</v>
      </c>
      <c r="C13" s="761"/>
      <c r="D13" s="761"/>
      <c r="E13" s="761"/>
      <c r="G13" s="443" t="s">
        <v>1680</v>
      </c>
      <c r="J13" s="223"/>
      <c r="K13" s="223"/>
      <c r="L13" s="223"/>
      <c r="M13" s="223"/>
      <c r="N13" s="223"/>
    </row>
    <row r="14" spans="2:14" ht="14.25" customHeight="1" x14ac:dyDescent="0.25">
      <c r="B14" s="931" t="str">
        <f>HYPERLINK("#'"&amp;'EWS DIRECTORY'!$J$123&amp;"'!A1",'EWS DIRECTORY'!$J$123)</f>
        <v>E-2-1</v>
      </c>
      <c r="C14" s="761"/>
      <c r="D14" s="761"/>
      <c r="E14" s="761"/>
      <c r="G14" s="443" t="s">
        <v>1681</v>
      </c>
      <c r="J14" s="443" t="s">
        <v>1917</v>
      </c>
      <c r="K14" s="223"/>
      <c r="L14" s="223"/>
      <c r="M14" s="223"/>
      <c r="N14" s="223"/>
    </row>
    <row r="15" spans="2:14" ht="14.25" customHeight="1" x14ac:dyDescent="0.25">
      <c r="B15" s="929" t="str">
        <f>HYPERLINK("#'"&amp;'EWS DIRECTORY'!$J$124&amp;"'!A1",'EWS DIRECTORY'!$J$124)</f>
        <v>E-2-1-1</v>
      </c>
      <c r="C15" s="761"/>
      <c r="D15" s="761"/>
      <c r="E15" s="761"/>
      <c r="G15" s="443" t="s">
        <v>1681</v>
      </c>
      <c r="J15" s="443" t="s">
        <v>1918</v>
      </c>
      <c r="K15" s="223"/>
      <c r="L15" s="223"/>
      <c r="M15" s="223"/>
      <c r="N15" s="223"/>
    </row>
    <row r="16" spans="2:14" ht="14.25" customHeight="1" x14ac:dyDescent="0.25">
      <c r="B16" s="929" t="str">
        <f>HYPERLINK("#'"&amp;'EWS DIRECTORY'!$J$125&amp;"'!A1",'EWS DIRECTORY'!$J$125)</f>
        <v>E-2-1-2</v>
      </c>
      <c r="C16" s="761"/>
      <c r="D16" s="761"/>
      <c r="E16" s="761"/>
      <c r="K16" s="223"/>
      <c r="L16" s="223"/>
      <c r="M16" s="223"/>
      <c r="N16" s="223"/>
    </row>
    <row r="17" spans="2:14" ht="14.25" customHeight="1" x14ac:dyDescent="0.25">
      <c r="B17" s="929" t="str">
        <f>HYPERLINK("#'"&amp;'EWS DIRECTORY'!$J$126&amp;"'!A1",'EWS DIRECTORY'!$J$126)</f>
        <v>E-2-1-3</v>
      </c>
      <c r="C17" s="761"/>
      <c r="D17" s="761"/>
      <c r="E17" s="761"/>
      <c r="J17" s="223"/>
      <c r="K17" s="223"/>
      <c r="L17" s="223"/>
      <c r="M17" s="223"/>
      <c r="N17" s="223"/>
    </row>
    <row r="18" spans="2:14" ht="14.25" customHeight="1" x14ac:dyDescent="0.25">
      <c r="B18" s="929" t="str">
        <f>HYPERLINK("#'"&amp;'EWS DIRECTORY'!$J$127&amp;"'!A1",'EWS DIRECTORY'!$J$127)</f>
        <v>E-2-1-4</v>
      </c>
      <c r="C18" s="761"/>
      <c r="D18" s="761"/>
      <c r="E18" s="761"/>
      <c r="G18" s="443" t="s">
        <v>1919</v>
      </c>
      <c r="J18" s="223"/>
      <c r="K18" s="223"/>
      <c r="L18" s="223"/>
      <c r="M18" s="223"/>
      <c r="N18" s="223"/>
    </row>
    <row r="19" spans="2:14" ht="14.25" customHeight="1" x14ac:dyDescent="0.25">
      <c r="B19" s="929" t="str">
        <f>HYPERLINK("#'"&amp;'EWS DIRECTORY'!$J$128&amp;"'!A1",'EWS DIRECTORY'!$J$128)</f>
        <v>E-2-1-5</v>
      </c>
      <c r="C19" s="761"/>
      <c r="D19" s="761"/>
      <c r="E19" s="761"/>
      <c r="G19" s="223"/>
      <c r="H19" s="223"/>
      <c r="I19" s="223"/>
      <c r="J19" s="223"/>
      <c r="K19" s="223"/>
      <c r="L19" s="223"/>
      <c r="M19" s="223"/>
      <c r="N19" s="223"/>
    </row>
    <row r="20" spans="2:14" ht="14.25" customHeight="1" x14ac:dyDescent="0.25">
      <c r="B20" s="927" t="str">
        <f>HYPERLINK("#'"&amp;'EWS DIRECTORY'!$J$129&amp;"'!A1",'EWS DIRECTORY'!$J$129)</f>
        <v>E-2-1-6</v>
      </c>
      <c r="C20" s="761"/>
      <c r="D20" s="761"/>
      <c r="E20" s="761"/>
      <c r="G20" s="223" t="s">
        <v>1920</v>
      </c>
      <c r="H20" s="223"/>
      <c r="I20" s="223"/>
      <c r="J20" s="223"/>
      <c r="K20" s="223"/>
      <c r="L20" s="223"/>
      <c r="M20" s="223"/>
      <c r="N20" s="223"/>
    </row>
    <row r="21" spans="2:14" ht="14.25" customHeight="1" x14ac:dyDescent="0.25">
      <c r="G21" s="223"/>
      <c r="H21" s="223"/>
      <c r="I21" s="223"/>
      <c r="J21" s="223"/>
      <c r="K21" s="223"/>
      <c r="L21" s="223"/>
      <c r="M21" s="223"/>
      <c r="N21" s="223"/>
    </row>
    <row r="22" spans="2:14" ht="14.25" customHeight="1" x14ac:dyDescent="0.25">
      <c r="G22" s="1169" t="s">
        <v>1445</v>
      </c>
      <c r="H22" s="1170" t="s">
        <v>1446</v>
      </c>
      <c r="I22" s="824"/>
      <c r="J22" s="824"/>
      <c r="K22" s="824"/>
      <c r="L22" s="824"/>
      <c r="M22" s="824"/>
      <c r="N22" s="825"/>
    </row>
    <row r="23" spans="2:14" ht="14.25" customHeight="1" x14ac:dyDescent="0.25">
      <c r="G23" s="920"/>
      <c r="H23" s="449" t="s">
        <v>1452</v>
      </c>
      <c r="I23" s="1168" t="s">
        <v>1453</v>
      </c>
      <c r="J23" s="825"/>
      <c r="K23" s="449" t="s">
        <v>1454</v>
      </c>
      <c r="L23" s="449" t="s">
        <v>1455</v>
      </c>
      <c r="M23" s="449" t="s">
        <v>1456</v>
      </c>
      <c r="N23" s="449" t="s">
        <v>1457</v>
      </c>
    </row>
    <row r="24" spans="2:14" ht="33.75" customHeight="1" x14ac:dyDescent="0.25">
      <c r="G24" s="446">
        <v>1</v>
      </c>
      <c r="H24" s="446" t="e">
        <f>ID_MS_TH_PJK</f>
        <v>#N/A</v>
      </c>
      <c r="I24" s="1167" t="e">
        <f>NO_BPS</f>
        <v>#N/A</v>
      </c>
      <c r="J24" s="825"/>
      <c r="K24" s="446" t="e">
        <f>PEMBETULAN_KE</f>
        <v>#N/A</v>
      </c>
      <c r="L24" s="544" t="e">
        <f>TGL_TERIMA</f>
        <v>#N/A</v>
      </c>
      <c r="M24" s="395" t="str">
        <f>'E-2'!G9</f>
        <v>Natura dan Kenikmatan</v>
      </c>
      <c r="N24" s="545">
        <f>'MAIN LEVEL'!AB37</f>
        <v>0</v>
      </c>
    </row>
    <row r="25" spans="2:14" ht="14.25" customHeight="1" x14ac:dyDescent="0.25">
      <c r="G25" s="223"/>
      <c r="H25" s="223"/>
      <c r="I25" s="223"/>
      <c r="J25" s="223"/>
      <c r="K25" s="223"/>
      <c r="L25" s="223"/>
      <c r="M25" s="223"/>
      <c r="N25" s="223"/>
    </row>
    <row r="26" spans="2:14" ht="14.25" customHeight="1" x14ac:dyDescent="0.25">
      <c r="G26" s="223"/>
      <c r="H26" s="223"/>
      <c r="I26" s="223"/>
      <c r="J26" s="223"/>
      <c r="K26" s="223"/>
      <c r="L26" s="223"/>
      <c r="M26" s="223"/>
      <c r="N26" s="223"/>
    </row>
    <row r="27" spans="2:14" ht="14.25" customHeight="1" x14ac:dyDescent="0.25">
      <c r="G27" s="223"/>
      <c r="H27" s="223"/>
      <c r="I27" s="223"/>
      <c r="J27" s="223"/>
      <c r="K27" s="223"/>
      <c r="L27" s="223"/>
      <c r="M27" s="223"/>
      <c r="N27" s="223"/>
    </row>
    <row r="28" spans="2:14" ht="30" customHeight="1" x14ac:dyDescent="0.25">
      <c r="B28" s="760"/>
      <c r="C28" s="761"/>
      <c r="D28" s="761"/>
      <c r="E28" s="761"/>
      <c r="G28" s="562" t="s">
        <v>1445</v>
      </c>
      <c r="H28" s="562" t="s">
        <v>1477</v>
      </c>
      <c r="I28" s="563" t="s">
        <v>1478</v>
      </c>
      <c r="J28" s="563" t="s">
        <v>1479</v>
      </c>
      <c r="K28" s="562" t="s">
        <v>1480</v>
      </c>
      <c r="L28" s="562" t="s">
        <v>1481</v>
      </c>
      <c r="M28" s="81"/>
      <c r="N28" s="81"/>
    </row>
    <row r="29" spans="2:14" ht="15" customHeight="1" x14ac:dyDescent="0.25">
      <c r="G29" s="409">
        <f t="array" ref="G29">IFERROR(_xlfn.SEQUENCE(COUNTA(H29:H31)),"")</f>
        <v>1</v>
      </c>
      <c r="H29" s="508" t="s">
        <v>2030</v>
      </c>
      <c r="I29" s="508"/>
      <c r="J29" s="508"/>
      <c r="K29" s="508"/>
      <c r="L29" s="508"/>
      <c r="M29" s="106"/>
      <c r="N29" s="106"/>
    </row>
    <row r="30" spans="2:14" ht="15" customHeight="1" x14ac:dyDescent="0.25">
      <c r="G30" s="410"/>
      <c r="H30" s="509" t="s">
        <v>1921</v>
      </c>
      <c r="I30" s="509"/>
      <c r="J30" s="509"/>
      <c r="K30" s="509"/>
      <c r="L30" s="509"/>
      <c r="M30" s="106"/>
      <c r="N30" s="106"/>
    </row>
    <row r="31" spans="2:14" ht="15" customHeight="1" x14ac:dyDescent="0.25">
      <c r="G31" s="510"/>
      <c r="H31" s="511"/>
      <c r="I31" s="511"/>
      <c r="J31" s="511"/>
      <c r="K31" s="511"/>
      <c r="L31" s="511"/>
      <c r="M31" s="106"/>
      <c r="N31" s="106"/>
    </row>
    <row r="32" spans="2:14" ht="15" customHeight="1" x14ac:dyDescent="0.25">
      <c r="G32" s="512"/>
      <c r="H32" s="507"/>
      <c r="I32" s="507"/>
      <c r="J32" s="507"/>
      <c r="K32" s="507" t="s">
        <v>1494</v>
      </c>
      <c r="L32" s="507">
        <f>SUM(L29:L31)</f>
        <v>0</v>
      </c>
      <c r="M32" s="106"/>
      <c r="N32" s="106"/>
    </row>
    <row r="33" spans="7:14" ht="15" customHeight="1" x14ac:dyDescent="0.25">
      <c r="G33" s="226"/>
      <c r="H33" s="226"/>
      <c r="I33" s="226"/>
      <c r="J33" s="107"/>
      <c r="K33" s="106"/>
      <c r="L33" s="106"/>
      <c r="M33" s="106"/>
      <c r="N33" s="106"/>
    </row>
    <row r="34" spans="7:14" ht="15" customHeight="1" x14ac:dyDescent="0.25">
      <c r="G34" s="107"/>
      <c r="H34" s="107"/>
      <c r="I34" s="107"/>
      <c r="J34" s="103"/>
      <c r="K34" s="108" t="s">
        <v>1500</v>
      </c>
      <c r="L34" s="507">
        <f>L32+N24</f>
        <v>0</v>
      </c>
      <c r="M34" s="106"/>
      <c r="N34" s="106"/>
    </row>
    <row r="35" spans="7:14" ht="15" customHeight="1" x14ac:dyDescent="0.25">
      <c r="G35" s="107"/>
      <c r="H35" s="107"/>
      <c r="I35" s="107"/>
      <c r="J35" s="107"/>
      <c r="K35" s="227"/>
      <c r="L35" s="106"/>
      <c r="M35" s="106"/>
      <c r="N35" s="106"/>
    </row>
    <row r="36" spans="7:14" ht="15" customHeight="1" x14ac:dyDescent="0.25">
      <c r="G36" s="107"/>
      <c r="H36" s="107"/>
      <c r="I36" s="107"/>
      <c r="J36" s="107"/>
      <c r="K36" s="227"/>
      <c r="L36" s="228"/>
      <c r="M36" s="228"/>
      <c r="N36" s="513"/>
    </row>
    <row r="37" spans="7:14" ht="15" customHeight="1" x14ac:dyDescent="0.25">
      <c r="G37" s="226"/>
      <c r="H37" s="226"/>
      <c r="I37" s="226"/>
      <c r="J37" s="107"/>
      <c r="K37" s="227"/>
      <c r="L37" s="228"/>
      <c r="M37" s="228"/>
      <c r="N37" s="513"/>
    </row>
    <row r="38" spans="7:14" ht="15" customHeight="1" x14ac:dyDescent="0.25">
      <c r="G38" s="103"/>
      <c r="H38" s="103"/>
      <c r="I38" s="103"/>
      <c r="J38" s="103"/>
      <c r="K38" s="103"/>
      <c r="L38" s="103"/>
      <c r="M38" s="103"/>
      <c r="N38" s="103"/>
    </row>
    <row r="39" spans="7:14" ht="15" customHeight="1" x14ac:dyDescent="0.25">
      <c r="G39" s="229"/>
      <c r="H39" s="770" t="s">
        <v>1507</v>
      </c>
      <c r="I39" s="764"/>
      <c r="J39" s="764"/>
      <c r="K39" s="763" t="s">
        <v>1508</v>
      </c>
      <c r="L39" s="764"/>
      <c r="M39" s="765"/>
      <c r="N39" s="133"/>
    </row>
    <row r="40" spans="7:14" ht="15" customHeight="1" x14ac:dyDescent="0.25">
      <c r="G40" s="229"/>
      <c r="H40" s="230" t="s">
        <v>796</v>
      </c>
      <c r="I40" s="427" t="s">
        <v>1510</v>
      </c>
      <c r="J40" s="428" t="s">
        <v>1511</v>
      </c>
      <c r="K40" s="428" t="s">
        <v>796</v>
      </c>
      <c r="L40" s="428" t="s">
        <v>1510</v>
      </c>
      <c r="M40" s="428" t="s">
        <v>1511</v>
      </c>
      <c r="N40" s="231"/>
    </row>
    <row r="41" spans="7:14" ht="15" customHeight="1" x14ac:dyDescent="0.25">
      <c r="G41" s="229"/>
      <c r="H41" s="226"/>
      <c r="I41" s="226"/>
      <c r="J41" s="226"/>
      <c r="K41" s="232"/>
      <c r="L41" s="232"/>
      <c r="M41" s="232"/>
      <c r="N41" s="232"/>
    </row>
    <row r="42" spans="7:14" ht="15" customHeight="1" x14ac:dyDescent="0.25">
      <c r="G42" s="233"/>
      <c r="H42" s="234"/>
      <c r="I42" s="234"/>
      <c r="J42" s="234"/>
      <c r="K42" s="235"/>
      <c r="L42" s="235"/>
      <c r="M42" s="235"/>
      <c r="N42" s="235"/>
    </row>
    <row r="43" spans="7:14" ht="15" customHeight="1" x14ac:dyDescent="0.25">
      <c r="G43" s="233"/>
      <c r="H43" s="234"/>
      <c r="I43" s="234"/>
      <c r="J43" s="234"/>
      <c r="K43" s="235"/>
      <c r="L43" s="235"/>
      <c r="M43" s="235"/>
      <c r="N43" s="235"/>
    </row>
    <row r="44" spans="7:14" ht="15" customHeight="1" x14ac:dyDescent="0.25">
      <c r="G44" s="229"/>
      <c r="H44" s="236"/>
      <c r="I44" s="236"/>
      <c r="J44" s="236"/>
      <c r="K44" s="237"/>
      <c r="L44" s="237"/>
      <c r="M44" s="237"/>
      <c r="N44" s="232"/>
    </row>
  </sheetData>
  <mergeCells count="22">
    <mergeCell ref="G9:K11"/>
    <mergeCell ref="H22:N22"/>
    <mergeCell ref="B6:E6"/>
    <mergeCell ref="B28:E28"/>
    <mergeCell ref="B15:E15"/>
    <mergeCell ref="B20:E20"/>
    <mergeCell ref="H39:J39"/>
    <mergeCell ref="K39:M39"/>
    <mergeCell ref="B4:E4"/>
    <mergeCell ref="G7:N7"/>
    <mergeCell ref="B16:E16"/>
    <mergeCell ref="B18:E18"/>
    <mergeCell ref="B12:E12"/>
    <mergeCell ref="I24:J24"/>
    <mergeCell ref="I23:J23"/>
    <mergeCell ref="B14:E14"/>
    <mergeCell ref="G22:G23"/>
    <mergeCell ref="B17:E17"/>
    <mergeCell ref="B8:E8"/>
    <mergeCell ref="B13:E13"/>
    <mergeCell ref="B19:E19"/>
    <mergeCell ref="B10:E10"/>
  </mergeCells>
  <hyperlinks>
    <hyperlink ref="B4" location="PANDUAN!A1" display="PANDUAN" xr:uid="{00000000-0004-0000-8100-000000000000}"/>
    <hyperlink ref="B6" location="'EWS DIRECTORY'!A1" display="EWS DIRECTORY" xr:uid="{00000000-0004-0000-8100-000001000000}"/>
    <hyperlink ref="B8" location="'DATA PEMICU'!A1" display="DATA PEMICU" xr:uid="{00000000-0004-0000-8100-000002000000}"/>
    <hyperlink ref="B10" location="'DATA PENGUJI'!A1" display="DATA PENGUJI" xr:uid="{00000000-0004-0000-8100-000003000000}"/>
    <hyperlink ref="B12" location="'MAIN LEVEL'!A1" display="MAIN LEVEL" xr:uid="{00000000-0004-0000-8100-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200-000000000000}">
  <sheetPr codeName="Sheet46">
    <tabColor theme="4" tint="-0.249977111117893"/>
    <pageSetUpPr fitToPage="1"/>
  </sheetPr>
  <dimension ref="A1:AH51"/>
  <sheetViews>
    <sheetView topLeftCell="B1" zoomScaleNormal="100" workbookViewId="0">
      <selection activeCell="AQ18" sqref="AQ18:AU18"/>
    </sheetView>
  </sheetViews>
  <sheetFormatPr defaultColWidth="8.88671875" defaultRowHeight="13.8" x14ac:dyDescent="0.25"/>
  <cols>
    <col min="1" max="1" width="3" style="110" hidden="1" customWidth="1"/>
    <col min="2" max="5" width="3.88671875" style="177" customWidth="1"/>
    <col min="6" max="6" width="3.88671875" style="110" customWidth="1"/>
    <col min="7" max="10" width="3.5546875" style="254" customWidth="1"/>
    <col min="11" max="11" width="3.88671875" style="254" customWidth="1"/>
    <col min="12" max="34" width="3.5546875" style="254" customWidth="1"/>
    <col min="35" max="35" width="8.88671875" style="254" customWidth="1"/>
    <col min="36" max="16384" width="8.88671875" style="254"/>
  </cols>
  <sheetData>
    <row r="1" spans="2:34" x14ac:dyDescent="0.25">
      <c r="G1" s="178"/>
      <c r="H1" s="55"/>
      <c r="I1" s="55"/>
      <c r="J1" s="55"/>
      <c r="K1" s="55"/>
      <c r="L1" s="55"/>
      <c r="M1" s="55"/>
    </row>
    <row r="2" spans="2:34" ht="15" customHeight="1" x14ac:dyDescent="0.25">
      <c r="G2" s="124" t="s">
        <v>1674</v>
      </c>
      <c r="H2" s="124"/>
      <c r="I2" s="124"/>
      <c r="J2" s="124"/>
      <c r="K2" s="124"/>
      <c r="L2" s="124"/>
      <c r="M2" s="124"/>
      <c r="N2" s="124"/>
      <c r="O2" s="124"/>
      <c r="P2" s="124"/>
      <c r="Q2" s="124"/>
      <c r="R2" s="124"/>
      <c r="S2" s="124"/>
      <c r="T2" s="124"/>
      <c r="U2" s="124"/>
      <c r="V2" s="124"/>
      <c r="W2" s="124"/>
      <c r="X2" s="124"/>
      <c r="Y2" s="278"/>
      <c r="Z2" s="278"/>
      <c r="AA2" s="278"/>
      <c r="AB2" s="278"/>
      <c r="AC2" s="278"/>
      <c r="AD2" s="278"/>
      <c r="AE2" s="278"/>
      <c r="AF2" s="278"/>
      <c r="AG2" s="278"/>
      <c r="AH2" s="278"/>
    </row>
    <row r="3" spans="2:34" ht="15" customHeight="1" x14ac:dyDescent="0.25">
      <c r="B3" s="111"/>
      <c r="C3" s="111"/>
      <c r="D3" s="111"/>
      <c r="E3" s="111"/>
      <c r="G3" s="124" t="s">
        <v>1675</v>
      </c>
      <c r="H3" s="124"/>
      <c r="I3" s="124"/>
      <c r="J3" s="124"/>
      <c r="K3" s="124"/>
      <c r="L3" s="124"/>
      <c r="M3" s="124"/>
      <c r="N3" s="124"/>
      <c r="O3" s="124"/>
      <c r="P3" s="124"/>
      <c r="Q3" s="124"/>
      <c r="R3" s="124"/>
      <c r="S3" s="124"/>
      <c r="T3" s="124"/>
      <c r="U3" s="124"/>
      <c r="V3" s="124"/>
      <c r="W3" s="124"/>
      <c r="X3" s="124"/>
      <c r="Y3" s="278"/>
      <c r="Z3" s="278"/>
      <c r="AA3" s="278"/>
      <c r="AB3" s="278"/>
      <c r="AC3" s="278"/>
      <c r="AD3" s="278"/>
      <c r="AE3" s="278"/>
      <c r="AF3" s="278"/>
      <c r="AG3" s="278"/>
      <c r="AH3" s="278"/>
    </row>
    <row r="4" spans="2:34" ht="15" customHeight="1" x14ac:dyDescent="0.25">
      <c r="B4" s="762" t="s">
        <v>79</v>
      </c>
      <c r="C4" s="761"/>
      <c r="D4" s="761"/>
      <c r="E4" s="761"/>
      <c r="G4" s="124"/>
      <c r="H4" s="124"/>
      <c r="I4" s="124"/>
      <c r="J4" s="124"/>
      <c r="K4" s="124"/>
      <c r="L4" s="124"/>
      <c r="M4" s="124"/>
      <c r="N4" s="124"/>
      <c r="O4" s="124"/>
      <c r="P4" s="124"/>
      <c r="Q4" s="124"/>
      <c r="R4" s="124"/>
      <c r="S4" s="124"/>
      <c r="T4" s="124"/>
      <c r="U4" s="124"/>
      <c r="V4" s="124"/>
      <c r="W4" s="124"/>
      <c r="X4" s="124"/>
      <c r="Y4" s="278"/>
      <c r="Z4" s="278"/>
      <c r="AA4" s="278"/>
      <c r="AB4" s="278"/>
      <c r="AC4" s="278"/>
      <c r="AD4" s="278"/>
      <c r="AE4" s="278"/>
      <c r="AF4" s="278"/>
      <c r="AG4" s="278"/>
      <c r="AH4" s="278"/>
    </row>
    <row r="5" spans="2:34" ht="15" customHeight="1" x14ac:dyDescent="0.25">
      <c r="B5" s="111"/>
      <c r="C5" s="111"/>
      <c r="D5" s="111"/>
      <c r="E5" s="111"/>
      <c r="G5" s="124"/>
      <c r="H5" s="124"/>
      <c r="I5" s="124"/>
      <c r="J5" s="124"/>
      <c r="K5" s="124"/>
      <c r="L5" s="124"/>
      <c r="M5" s="124"/>
      <c r="N5" s="124"/>
      <c r="O5" s="124"/>
      <c r="P5" s="124"/>
      <c r="Q5" s="124"/>
      <c r="R5" s="124"/>
      <c r="S5" s="124"/>
      <c r="T5" s="124"/>
      <c r="U5" s="124"/>
      <c r="V5" s="124"/>
      <c r="W5" s="124"/>
      <c r="X5" s="124"/>
      <c r="Y5" s="278"/>
      <c r="Z5" s="278"/>
      <c r="AA5" s="278"/>
      <c r="AB5" s="278"/>
      <c r="AC5" s="278"/>
      <c r="AD5" s="278"/>
      <c r="AE5" s="278"/>
      <c r="AF5" s="278"/>
      <c r="AG5" s="278"/>
      <c r="AH5" s="278"/>
    </row>
    <row r="6" spans="2:34" ht="15" customHeight="1" x14ac:dyDescent="0.25">
      <c r="B6" s="762" t="s">
        <v>87</v>
      </c>
      <c r="C6" s="761"/>
      <c r="D6" s="761"/>
      <c r="E6" s="761"/>
      <c r="G6" s="124"/>
      <c r="H6" s="124"/>
      <c r="I6" s="124"/>
      <c r="J6" s="124"/>
      <c r="K6" s="124"/>
      <c r="L6" s="124"/>
      <c r="M6" s="124"/>
      <c r="N6" s="124"/>
      <c r="O6" s="124"/>
      <c r="P6" s="124"/>
      <c r="Q6" s="124"/>
      <c r="R6" s="124"/>
      <c r="S6" s="124"/>
      <c r="T6" s="124"/>
      <c r="U6" s="124"/>
      <c r="V6" s="124"/>
      <c r="W6" s="124"/>
      <c r="X6" s="124"/>
      <c r="Y6" s="278"/>
      <c r="Z6" s="278"/>
      <c r="AA6" s="278"/>
      <c r="AB6" s="278"/>
      <c r="AC6" s="278"/>
      <c r="AD6" s="278"/>
      <c r="AE6" s="278"/>
      <c r="AF6" s="278"/>
      <c r="AG6" s="278"/>
      <c r="AH6" s="278"/>
    </row>
    <row r="7" spans="2:34" ht="15" customHeight="1" x14ac:dyDescent="0.25">
      <c r="B7" s="111"/>
      <c r="C7" s="111"/>
      <c r="D7" s="111"/>
      <c r="E7" s="111"/>
      <c r="G7" s="798" t="s">
        <v>1676</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row>
    <row r="8" spans="2:34" ht="15" customHeight="1" x14ac:dyDescent="0.25">
      <c r="B8" s="762" t="s">
        <v>94</v>
      </c>
      <c r="C8" s="761"/>
      <c r="D8" s="761"/>
      <c r="E8" s="761"/>
      <c r="G8" s="124"/>
      <c r="H8" s="124"/>
      <c r="I8" s="124"/>
      <c r="J8" s="124"/>
      <c r="K8" s="124"/>
      <c r="L8" s="124"/>
      <c r="M8" s="124"/>
      <c r="N8" s="124"/>
      <c r="O8" s="124"/>
      <c r="P8" s="124"/>
      <c r="Q8" s="124"/>
      <c r="R8" s="124"/>
      <c r="S8" s="124"/>
      <c r="T8" s="124"/>
      <c r="U8" s="124"/>
      <c r="V8" s="124"/>
      <c r="W8" s="124"/>
      <c r="X8" s="124"/>
      <c r="Y8" s="278"/>
      <c r="Z8" s="278"/>
      <c r="AA8" s="278"/>
      <c r="AB8" s="278"/>
      <c r="AC8" s="278"/>
      <c r="AD8" s="278"/>
      <c r="AE8" s="278"/>
      <c r="AF8" s="278"/>
      <c r="AG8" s="278"/>
      <c r="AH8" s="278"/>
    </row>
    <row r="9" spans="2:34" ht="15" customHeight="1" x14ac:dyDescent="0.25">
      <c r="B9" s="111"/>
      <c r="C9" s="111"/>
      <c r="D9" s="111"/>
      <c r="E9" s="111"/>
      <c r="G9" s="803" t="str">
        <f>'MAIN LEVEL'!I38</f>
        <v>Biaya Transportasi</v>
      </c>
      <c r="H9" s="789"/>
      <c r="I9" s="789"/>
      <c r="J9" s="789"/>
      <c r="K9" s="789"/>
      <c r="L9" s="789"/>
      <c r="M9" s="789"/>
      <c r="N9" s="789"/>
      <c r="O9" s="789"/>
      <c r="P9" s="789"/>
      <c r="Q9" s="789"/>
      <c r="R9" s="789"/>
      <c r="S9" s="789"/>
      <c r="T9" s="790"/>
      <c r="U9" s="279" t="s">
        <v>796</v>
      </c>
      <c r="V9" s="280"/>
      <c r="W9" s="280"/>
      <c r="X9" s="280"/>
      <c r="Y9" s="280"/>
      <c r="Z9" s="280" t="s">
        <v>1678</v>
      </c>
      <c r="AA9" s="182" t="e">
        <f>NAMA_WP</f>
        <v>#N/A</v>
      </c>
      <c r="AB9" s="281"/>
      <c r="AC9" s="281"/>
      <c r="AD9" s="281"/>
      <c r="AE9" s="281"/>
      <c r="AF9" s="281"/>
      <c r="AG9" s="281"/>
      <c r="AH9" s="282"/>
    </row>
    <row r="10" spans="2:34" ht="15" customHeight="1" x14ac:dyDescent="0.25">
      <c r="B10" s="762" t="s">
        <v>101</v>
      </c>
      <c r="C10" s="761"/>
      <c r="D10" s="761"/>
      <c r="E10" s="761"/>
      <c r="G10" s="804"/>
      <c r="H10" s="792"/>
      <c r="I10" s="792"/>
      <c r="J10" s="792"/>
      <c r="K10" s="792"/>
      <c r="L10" s="792"/>
      <c r="M10" s="792"/>
      <c r="N10" s="792"/>
      <c r="O10" s="792"/>
      <c r="P10" s="792"/>
      <c r="Q10" s="792"/>
      <c r="R10" s="792"/>
      <c r="S10" s="792"/>
      <c r="T10" s="805"/>
      <c r="U10" s="283" t="s">
        <v>1401</v>
      </c>
      <c r="V10" s="124"/>
      <c r="W10" s="124"/>
      <c r="X10" s="124"/>
      <c r="Y10" s="124"/>
      <c r="Z10" s="124" t="s">
        <v>1678</v>
      </c>
      <c r="AA10" s="124" t="e">
        <f>NPWP</f>
        <v>#N/A</v>
      </c>
      <c r="AB10" s="278"/>
      <c r="AC10" s="278"/>
      <c r="AD10" s="278"/>
      <c r="AE10" s="278"/>
      <c r="AF10" s="278"/>
      <c r="AG10" s="278"/>
      <c r="AH10" s="284"/>
    </row>
    <row r="11" spans="2:34" ht="15" customHeight="1" x14ac:dyDescent="0.25">
      <c r="G11" s="806"/>
      <c r="H11" s="794"/>
      <c r="I11" s="794"/>
      <c r="J11" s="794"/>
      <c r="K11" s="794"/>
      <c r="L11" s="794"/>
      <c r="M11" s="794"/>
      <c r="N11" s="794"/>
      <c r="O11" s="794"/>
      <c r="P11" s="794"/>
      <c r="Q11" s="794"/>
      <c r="R11" s="794"/>
      <c r="S11" s="794"/>
      <c r="T11" s="807"/>
      <c r="U11" s="285" t="s">
        <v>1679</v>
      </c>
      <c r="V11" s="190"/>
      <c r="W11" s="190"/>
      <c r="X11" s="190"/>
      <c r="Y11" s="190"/>
      <c r="Z11" s="190" t="s">
        <v>1678</v>
      </c>
      <c r="AA11" s="190" t="e">
        <f>ID_MS_TH_PJK</f>
        <v>#N/A</v>
      </c>
      <c r="AB11" s="286"/>
      <c r="AC11" s="286"/>
      <c r="AD11" s="286"/>
      <c r="AE11" s="286"/>
      <c r="AF11" s="286"/>
      <c r="AG11" s="286"/>
      <c r="AH11" s="287"/>
    </row>
    <row r="12" spans="2:34" ht="15" customHeight="1" x14ac:dyDescent="0.25">
      <c r="B12" s="762" t="s">
        <v>106</v>
      </c>
      <c r="C12" s="761"/>
      <c r="D12" s="761"/>
      <c r="E12" s="761"/>
      <c r="G12" s="124"/>
      <c r="H12" s="124"/>
      <c r="I12" s="124"/>
      <c r="J12" s="124"/>
      <c r="K12" s="124"/>
      <c r="L12" s="124"/>
      <c r="M12" s="124"/>
      <c r="N12" s="124"/>
      <c r="O12" s="124"/>
      <c r="P12" s="124"/>
      <c r="Q12" s="124"/>
      <c r="R12" s="124"/>
      <c r="S12" s="124"/>
      <c r="T12" s="124"/>
      <c r="U12" s="124"/>
      <c r="V12" s="124"/>
      <c r="W12" s="124"/>
      <c r="X12" s="124"/>
      <c r="Y12" s="278"/>
      <c r="Z12" s="278"/>
      <c r="AA12" s="278"/>
      <c r="AB12" s="278"/>
      <c r="AC12" s="278"/>
      <c r="AD12" s="278"/>
      <c r="AE12" s="278"/>
      <c r="AF12" s="278"/>
      <c r="AG12" s="278"/>
      <c r="AH12" s="278"/>
    </row>
    <row r="13" spans="2:34" ht="15" customHeight="1" x14ac:dyDescent="0.25">
      <c r="B13" s="927" t="str">
        <f>HYPERLINK("#'"&amp;'EWS DIRECTORY'!$J$130&amp;"'!A1",'EWS DIRECTORY'!$J$130)</f>
        <v>E-3</v>
      </c>
      <c r="C13" s="761"/>
      <c r="D13" s="761"/>
      <c r="E13" s="761"/>
      <c r="G13" s="928" t="str">
        <f>"Pengujian yang telah dilakukan atas pos "&amp;G9&amp;" dapat disimpulkan:"</f>
        <v>Pengujian yang telah dilakukan atas pos Biaya Transportasi dapat disimpulkan:</v>
      </c>
      <c r="H13" s="792"/>
      <c r="I13" s="792"/>
      <c r="J13" s="792"/>
      <c r="K13" s="792"/>
      <c r="L13" s="792"/>
      <c r="M13" s="792"/>
      <c r="N13" s="792"/>
      <c r="O13" s="792"/>
      <c r="P13" s="792"/>
      <c r="Q13" s="792"/>
      <c r="R13" s="792"/>
      <c r="S13" s="792"/>
      <c r="T13" s="792"/>
      <c r="U13" s="792"/>
      <c r="V13" s="792"/>
      <c r="W13" s="792"/>
      <c r="X13" s="792"/>
      <c r="Y13" s="792"/>
      <c r="Z13" s="792"/>
      <c r="AA13" s="792"/>
      <c r="AB13" s="792"/>
      <c r="AC13" s="792"/>
      <c r="AD13" s="792"/>
      <c r="AE13" s="792"/>
      <c r="AF13" s="792"/>
      <c r="AG13" s="792"/>
      <c r="AH13" s="792"/>
    </row>
    <row r="14" spans="2:34" ht="15" customHeight="1" x14ac:dyDescent="0.25">
      <c r="B14" s="931" t="str">
        <f>HYPERLINK("#'"&amp;'EWS DIRECTORY'!$J$131&amp;"'!A1",'EWS DIRECTORY'!$J$131)</f>
        <v>E-3-1</v>
      </c>
      <c r="C14" s="761"/>
      <c r="D14" s="761"/>
      <c r="E14" s="761"/>
      <c r="G14" s="124"/>
      <c r="H14" s="124"/>
      <c r="I14" s="124"/>
      <c r="J14" s="124"/>
      <c r="K14" s="124"/>
      <c r="L14" s="124"/>
      <c r="M14" s="124"/>
      <c r="N14" s="124"/>
      <c r="O14" s="124"/>
      <c r="P14" s="124"/>
      <c r="Q14" s="124"/>
      <c r="R14" s="124"/>
      <c r="S14" s="124"/>
      <c r="T14" s="124"/>
      <c r="U14" s="124"/>
      <c r="V14" s="124"/>
      <c r="W14" s="124"/>
      <c r="X14" s="124"/>
      <c r="Y14" s="278"/>
      <c r="Z14" s="278"/>
      <c r="AA14" s="278"/>
      <c r="AB14" s="278"/>
      <c r="AC14" s="278"/>
      <c r="AD14" s="278"/>
      <c r="AE14" s="278"/>
      <c r="AF14" s="278"/>
      <c r="AG14" s="278"/>
      <c r="AH14" s="278"/>
    </row>
    <row r="15" spans="2:34" ht="15" customHeight="1" x14ac:dyDescent="0.25">
      <c r="B15" s="929" t="str">
        <f>HYPERLINK("#'"&amp;'EWS DIRECTORY'!$J$132&amp;"'!A1",'EWS DIRECTORY'!$J$132)</f>
        <v>E-3-1-1</v>
      </c>
      <c r="C15" s="761"/>
      <c r="D15" s="761"/>
      <c r="E15" s="761"/>
      <c r="G15" s="124"/>
      <c r="H15" s="124" t="str">
        <f>"Jumlah "&amp;G9&amp;" menurut petugas :"</f>
        <v>Jumlah Biaya Transportasi menurut petugas :</v>
      </c>
      <c r="I15" s="124"/>
      <c r="J15" s="124"/>
      <c r="K15" s="124"/>
      <c r="L15" s="124"/>
      <c r="M15" s="124"/>
      <c r="N15" s="124"/>
      <c r="O15" s="124"/>
      <c r="P15" s="124"/>
      <c r="Q15" s="124"/>
      <c r="R15" s="124"/>
      <c r="S15" s="124"/>
      <c r="T15" s="124"/>
      <c r="U15" s="124"/>
      <c r="V15" s="124"/>
      <c r="W15" s="124"/>
      <c r="X15" s="124"/>
      <c r="Y15" s="278"/>
      <c r="Z15" s="278"/>
      <c r="AA15" s="278"/>
      <c r="AB15" s="278"/>
      <c r="AC15" s="278"/>
      <c r="AD15" s="278"/>
      <c r="AE15" s="278"/>
      <c r="AF15" s="278"/>
      <c r="AG15" s="278"/>
      <c r="AH15" s="278"/>
    </row>
    <row r="16" spans="2:34" ht="15" customHeight="1" x14ac:dyDescent="0.25">
      <c r="B16" s="929" t="str">
        <f>HYPERLINK("#'"&amp;'EWS DIRECTORY'!$J$133&amp;"'!A1",'EWS DIRECTORY'!$J$133)</f>
        <v>E-3-1-2</v>
      </c>
      <c r="C16" s="761"/>
      <c r="D16" s="761"/>
      <c r="E16" s="761"/>
      <c r="G16" s="82" t="s">
        <v>1445</v>
      </c>
      <c r="H16" s="1163" t="s">
        <v>1707</v>
      </c>
      <c r="I16" s="789"/>
      <c r="J16" s="789"/>
      <c r="K16" s="789"/>
      <c r="L16" s="789"/>
      <c r="M16" s="789"/>
      <c r="N16" s="789"/>
      <c r="O16" s="789"/>
      <c r="P16" s="789"/>
      <c r="Q16" s="789"/>
      <c r="R16" s="789"/>
      <c r="S16" s="937" t="s">
        <v>1767</v>
      </c>
      <c r="T16" s="765"/>
      <c r="U16" s="934" t="s">
        <v>1768</v>
      </c>
      <c r="V16" s="764"/>
      <c r="W16" s="764"/>
      <c r="X16" s="764"/>
      <c r="Y16" s="764"/>
      <c r="Z16" s="764"/>
      <c r="AA16" s="765"/>
      <c r="AB16" s="278"/>
      <c r="AC16" s="278"/>
      <c r="AD16" s="278"/>
      <c r="AE16" s="278"/>
      <c r="AF16" s="278"/>
      <c r="AG16" s="278"/>
      <c r="AH16" s="278"/>
    </row>
    <row r="17" spans="2:34" ht="15" customHeight="1" x14ac:dyDescent="0.25">
      <c r="B17" s="929" t="str">
        <f>HYPERLINK("#'"&amp;'EWS DIRECTORY'!$J$134&amp;"'!A1",'EWS DIRECTORY'!$J$134)</f>
        <v>E-3-1-3</v>
      </c>
      <c r="C17" s="761"/>
      <c r="D17" s="761"/>
      <c r="E17" s="761"/>
      <c r="G17" s="84">
        <v>1</v>
      </c>
      <c r="H17" s="926" t="e">
        <f>MASTER!N5</f>
        <v>#N/A</v>
      </c>
      <c r="I17" s="824"/>
      <c r="J17" s="824"/>
      <c r="K17" s="824"/>
      <c r="L17" s="824"/>
      <c r="M17" s="824"/>
      <c r="N17" s="824"/>
      <c r="O17" s="824"/>
      <c r="P17" s="824"/>
      <c r="Q17" s="824"/>
      <c r="R17" s="825"/>
      <c r="S17" s="936" t="s">
        <v>349</v>
      </c>
      <c r="T17" s="790"/>
      <c r="U17" s="923" t="str">
        <f>IF('E-3-1'!I38='E-3-1'!M18,'E-3-1'!AB18,
IF('E-3-1'!I38='E-3-1'!M20,'E-3-1'!AB20,
IF('E-3-1'!I38='E-3-1'!M22,'E-3-1'!AB22,
IF('E-3-1'!I38='E-3-1'!M24,'E-3-1'!AB24,
IF('E-3-1'!I38='E-3-1'!M26,'E-3-1'!AB26,
IF('E-3-1'!I38='E-3-1'!M28,'E-3-1'!AB28,"Tidak Ditemukan"))))))</f>
        <v>Tidak Ditemukan</v>
      </c>
      <c r="V17" s="764"/>
      <c r="W17" s="764"/>
      <c r="X17" s="764"/>
      <c r="Y17" s="764"/>
      <c r="Z17" s="764"/>
      <c r="AA17" s="765"/>
      <c r="AB17" s="278"/>
      <c r="AC17" s="278"/>
      <c r="AD17" s="278"/>
      <c r="AE17" s="278"/>
      <c r="AF17" s="278"/>
      <c r="AG17" s="278"/>
      <c r="AH17" s="278"/>
    </row>
    <row r="18" spans="2:34" ht="15" customHeight="1" x14ac:dyDescent="0.25">
      <c r="B18" s="929" t="str">
        <f>HYPERLINK("#'"&amp;'EWS DIRECTORY'!$J$135&amp;"'!A1",'EWS DIRECTORY'!$J$135)</f>
        <v>E-3-1-4</v>
      </c>
      <c r="C18" s="761"/>
      <c r="D18" s="761"/>
      <c r="E18" s="761"/>
      <c r="G18" s="84">
        <v>2</v>
      </c>
      <c r="H18" s="926" t="e">
        <f>MASTER!N6</f>
        <v>#N/A</v>
      </c>
      <c r="I18" s="824"/>
      <c r="J18" s="824"/>
      <c r="K18" s="824"/>
      <c r="L18" s="824"/>
      <c r="M18" s="824"/>
      <c r="N18" s="824"/>
      <c r="O18" s="824"/>
      <c r="P18" s="824"/>
      <c r="Q18" s="824"/>
      <c r="R18" s="825"/>
      <c r="S18" s="792"/>
      <c r="T18" s="805"/>
      <c r="U18" s="923" t="str">
        <f>IF('E-3-1'!I38='E-3-1'!M18,'E-3-1'!AG18,
IF('E-3-1'!I38='E-3-1'!M20,'E-3-1'!AG20,
IF('E-3-1'!I38='E-3-1'!M22,'E-3-1'!AG22,
IF('E-3-1'!I38='E-3-1'!M24,'E-3-1'!AG24,
IF('E-3-1'!I38='E-3-1'!M26,'E-3-1'!AG26,
IF('E-3-1'!I38='E-3-1'!M28,'E-3-1'!AG28,"Tidak Ditemukan"))))))</f>
        <v>Tidak Ditemukan</v>
      </c>
      <c r="V18" s="764"/>
      <c r="W18" s="764"/>
      <c r="X18" s="764"/>
      <c r="Y18" s="764"/>
      <c r="Z18" s="764"/>
      <c r="AA18" s="765"/>
      <c r="AB18" s="278"/>
      <c r="AC18" s="278"/>
      <c r="AD18" s="278"/>
      <c r="AE18" s="278"/>
      <c r="AF18" s="278"/>
      <c r="AG18" s="278"/>
      <c r="AH18" s="278"/>
    </row>
    <row r="19" spans="2:34" ht="15" customHeight="1" x14ac:dyDescent="0.25">
      <c r="B19" s="929" t="str">
        <f>HYPERLINK("#'"&amp;'EWS DIRECTORY'!$J$136&amp;"'!A1",'EWS DIRECTORY'!$J$136)</f>
        <v>E-3-1-5</v>
      </c>
      <c r="C19" s="761"/>
      <c r="D19" s="761"/>
      <c r="E19" s="761"/>
      <c r="G19" s="84">
        <v>3</v>
      </c>
      <c r="H19" s="926" t="e">
        <f>MASTER!N7</f>
        <v>#N/A</v>
      </c>
      <c r="I19" s="824"/>
      <c r="J19" s="824"/>
      <c r="K19" s="824"/>
      <c r="L19" s="824"/>
      <c r="M19" s="824"/>
      <c r="N19" s="824"/>
      <c r="O19" s="824"/>
      <c r="P19" s="824"/>
      <c r="Q19" s="824"/>
      <c r="R19" s="825"/>
      <c r="S19" s="792"/>
      <c r="T19" s="805"/>
      <c r="U19" s="923" t="str">
        <f>IF('E-3-1'!I38='E-3-1'!M18,'E-3-1'!AL18,
IF('E-3-1'!I38='E-3-1'!M20,'E-3-1'!AL20,
IF('E-3-1'!I38='E-3-1'!M22,'E-3-1'!AL22,
IF('E-3-1'!I38='E-3-1'!M24,'E-3-1'!AL24,
IF('E-3-1'!I38='E-3-1'!M26,'E-3-1'!AL26,
IF('E-3-1'!I38='E-3-1'!M28,'E-3-1'!AL28,"Tidak Ditemukan"))))))</f>
        <v>Tidak Ditemukan</v>
      </c>
      <c r="V19" s="764"/>
      <c r="W19" s="764"/>
      <c r="X19" s="764"/>
      <c r="Y19" s="764"/>
      <c r="Z19" s="764"/>
      <c r="AA19" s="765"/>
      <c r="AB19" s="278"/>
      <c r="AC19" s="278"/>
      <c r="AD19" s="278"/>
      <c r="AE19" s="278"/>
      <c r="AF19" s="278"/>
      <c r="AG19" s="278"/>
      <c r="AH19" s="278"/>
    </row>
    <row r="20" spans="2:34" ht="15" customHeight="1" x14ac:dyDescent="0.25">
      <c r="B20" s="929" t="str">
        <f>HYPERLINK("#'"&amp;'EWS DIRECTORY'!$J$137&amp;"'!A1",'EWS DIRECTORY'!$J$137)</f>
        <v>E-3-1-6</v>
      </c>
      <c r="C20" s="761"/>
      <c r="D20" s="761"/>
      <c r="E20" s="761"/>
      <c r="G20" s="84">
        <v>4</v>
      </c>
      <c r="H20" s="926" t="e">
        <f>MASTER!N8</f>
        <v>#N/A</v>
      </c>
      <c r="I20" s="824"/>
      <c r="J20" s="824"/>
      <c r="K20" s="824"/>
      <c r="L20" s="824"/>
      <c r="M20" s="824"/>
      <c r="N20" s="824"/>
      <c r="O20" s="824"/>
      <c r="P20" s="824"/>
      <c r="Q20" s="824"/>
      <c r="R20" s="825"/>
      <c r="S20" s="792"/>
      <c r="T20" s="805"/>
      <c r="U20" s="923" t="str">
        <f>IF('E-3-1'!I38='E-3-1'!M18,'E-3-1'!AQ18,
IF('E-3-1'!I38='E-3-1'!M20,'E-3-1'!AQ20,
IF('E-3-1'!I38='E-3-1'!M22,'E-3-1'!AQ22,
IF('E-3-1'!I38='E-3-1'!M24,'E-3-1'!AQ24,
IF('E-3-1'!I38='E-3-1'!M26,'E-3-1'!AQ26,
IF('E-3-1'!I38='E-3-1'!M28,'E-3-1'!AQ28,"Tidak Ditemukan"))))))</f>
        <v>Tidak Ditemukan</v>
      </c>
      <c r="V20" s="764"/>
      <c r="W20" s="764"/>
      <c r="X20" s="764"/>
      <c r="Y20" s="764"/>
      <c r="Z20" s="764"/>
      <c r="AA20" s="765"/>
      <c r="AB20" s="278"/>
      <c r="AC20" s="278"/>
      <c r="AD20" s="278"/>
      <c r="AE20" s="278"/>
      <c r="AF20" s="278"/>
      <c r="AG20" s="278"/>
      <c r="AH20" s="278"/>
    </row>
    <row r="21" spans="2:34" ht="15" customHeight="1" x14ac:dyDescent="0.25">
      <c r="G21" s="84">
        <v>5</v>
      </c>
      <c r="H21" s="926" t="e">
        <f>MASTER!N9</f>
        <v>#N/A</v>
      </c>
      <c r="I21" s="824"/>
      <c r="J21" s="824"/>
      <c r="K21" s="824"/>
      <c r="L21" s="824"/>
      <c r="M21" s="824"/>
      <c r="N21" s="824"/>
      <c r="O21" s="824"/>
      <c r="P21" s="824"/>
      <c r="Q21" s="824"/>
      <c r="R21" s="825"/>
      <c r="S21" s="792"/>
      <c r="T21" s="805"/>
      <c r="U21" s="923" t="str">
        <f>IF('E-3-1'!I38='E-3-1'!M18,'E-3-1'!AV18,
IF('E-3-1'!I38='E-3-1'!M20,'E-3-1'!AV20,
IF('E-3-1'!I38='E-3-1'!M22,'E-3-1'!AV22,
IF('E-3-1'!I38='E-3-1'!M24,'E-3-1'!AV24,
IF('E-3-1'!I38='E-3-1'!M26,'E-3-1'!AV26,
IF('E-3-1'!I38='E-3-1'!M28,'E-3-1'!AV28,"Tidak Ditemukan"))))))</f>
        <v>Tidak Ditemukan</v>
      </c>
      <c r="V21" s="764"/>
      <c r="W21" s="764"/>
      <c r="X21" s="764"/>
      <c r="Y21" s="764"/>
      <c r="Z21" s="764"/>
      <c r="AA21" s="765"/>
      <c r="AB21" s="278"/>
      <c r="AC21" s="278"/>
      <c r="AD21" s="278"/>
      <c r="AE21" s="278"/>
      <c r="AF21" s="278"/>
      <c r="AG21" s="278"/>
      <c r="AH21" s="278"/>
    </row>
    <row r="22" spans="2:34" ht="15" customHeight="1" x14ac:dyDescent="0.25">
      <c r="G22" s="84">
        <v>6</v>
      </c>
      <c r="H22" s="926" t="e">
        <f>MASTER!N10</f>
        <v>#N/A</v>
      </c>
      <c r="I22" s="824"/>
      <c r="J22" s="824"/>
      <c r="K22" s="824"/>
      <c r="L22" s="824"/>
      <c r="M22" s="824"/>
      <c r="N22" s="824"/>
      <c r="O22" s="824"/>
      <c r="P22" s="824"/>
      <c r="Q22" s="824"/>
      <c r="R22" s="825"/>
      <c r="S22" s="792"/>
      <c r="T22" s="805"/>
      <c r="U22" s="923" t="str">
        <f>IF('E-3-1'!I38='E-3-1'!M18,'E-3-1'!BA18,
IF('E-3-1'!I38='E-3-1'!M20,'E-3-1'!BA20,
IF('E-3-1'!I38='E-3-1'!M22,'E-3-1'!BA22,
IF('E-3-1'!I38='E-3-1'!M24,'E-3-1'!BA24,
IF('E-3-1'!I38='E-3-1'!M26,'E-3-1'!BA26,
IF('E-3-1'!I38='E-3-1'!M28,'E-3-1'!BA28,"Tidak Ditemukan"))))))</f>
        <v>Tidak Ditemukan</v>
      </c>
      <c r="V22" s="764"/>
      <c r="W22" s="764"/>
      <c r="X22" s="764"/>
      <c r="Y22" s="764"/>
      <c r="Z22" s="764"/>
      <c r="AA22" s="765"/>
      <c r="AB22" s="278"/>
      <c r="AC22" s="278"/>
      <c r="AD22" s="278"/>
      <c r="AE22" s="278"/>
      <c r="AF22" s="278"/>
      <c r="AG22" s="278"/>
      <c r="AH22" s="278"/>
    </row>
    <row r="23" spans="2:34" ht="15" customHeight="1" x14ac:dyDescent="0.25">
      <c r="G23" s="84">
        <v>7</v>
      </c>
      <c r="H23" s="926" t="e">
        <f>MASTER!N11</f>
        <v>#N/A</v>
      </c>
      <c r="I23" s="824"/>
      <c r="J23" s="824"/>
      <c r="K23" s="824"/>
      <c r="L23" s="824"/>
      <c r="M23" s="824"/>
      <c r="N23" s="824"/>
      <c r="O23" s="824"/>
      <c r="P23" s="824"/>
      <c r="Q23" s="824"/>
      <c r="R23" s="825"/>
      <c r="S23" s="792"/>
      <c r="T23" s="805"/>
      <c r="U23" s="923" t="str">
        <f>IF('E-3-1'!I38='E-3-1'!M18,'E-3-1'!BF18,
IF('E-3-1'!I38='E-3-1'!M20,'E-3-1'!BF20,
IF('E-3-1'!I38='E-3-1'!M22,'E-3-1'!BF22,
IF('E-3-1'!I38='E-3-1'!M24,'E-3-1'!BF24,
IF('E-3-1'!I38='E-3-1'!M26,'E-3-1'!BF26,
IF('E-3-1'!I38='E-3-1'!M28,'E-3-1'!BF28,"Tidak Ditemukan"))))))</f>
        <v>Tidak Ditemukan</v>
      </c>
      <c r="V23" s="764"/>
      <c r="W23" s="764"/>
      <c r="X23" s="764"/>
      <c r="Y23" s="764"/>
      <c r="Z23" s="764"/>
      <c r="AA23" s="765"/>
      <c r="AB23" s="278"/>
      <c r="AC23" s="278"/>
      <c r="AD23" s="278"/>
      <c r="AE23" s="278"/>
      <c r="AF23" s="278"/>
      <c r="AG23" s="278"/>
      <c r="AH23" s="278"/>
    </row>
    <row r="24" spans="2:34" ht="15" customHeight="1" x14ac:dyDescent="0.25">
      <c r="G24" s="84">
        <v>8</v>
      </c>
      <c r="H24" s="926" t="e">
        <f>MASTER!N12</f>
        <v>#N/A</v>
      </c>
      <c r="I24" s="824"/>
      <c r="J24" s="824"/>
      <c r="K24" s="824"/>
      <c r="L24" s="824"/>
      <c r="M24" s="824"/>
      <c r="N24" s="824"/>
      <c r="O24" s="824"/>
      <c r="P24" s="824"/>
      <c r="Q24" s="824"/>
      <c r="R24" s="825"/>
      <c r="S24" s="792"/>
      <c r="T24" s="805"/>
      <c r="U24" s="923" t="str">
        <f>IF('E-3-1'!I38='E-3-1'!M18,'E-3-1'!BK18,
IF('E-3-1'!I38='E-3-1'!M20,'E-3-1'!BK20,
IF('E-3-1'!I38='E-3-1'!M22,'E-3-1'!BK22,
IF('E-3-1'!I38='E-3-1'!M24,'E-3-1'!BK24,
IF('E-3-1'!I38='E-3-1'!M26,'E-3-1'!BK26,
IF('E-3-1'!I38='E-3-1'!M28,'E-3-1'!BK28,"Tidak Ditemukan"))))))</f>
        <v>Tidak Ditemukan</v>
      </c>
      <c r="V24" s="764"/>
      <c r="W24" s="764"/>
      <c r="X24" s="764"/>
      <c r="Y24" s="764"/>
      <c r="Z24" s="764"/>
      <c r="AA24" s="765"/>
      <c r="AB24" s="278"/>
      <c r="AC24" s="278"/>
      <c r="AD24" s="278"/>
      <c r="AE24" s="278"/>
      <c r="AF24" s="278"/>
      <c r="AG24" s="278"/>
      <c r="AH24" s="278"/>
    </row>
    <row r="25" spans="2:34" ht="15" customHeight="1" x14ac:dyDescent="0.25">
      <c r="G25" s="84">
        <v>9</v>
      </c>
      <c r="H25" s="926" t="e">
        <f>MASTER!N13</f>
        <v>#N/A</v>
      </c>
      <c r="I25" s="824"/>
      <c r="J25" s="824"/>
      <c r="K25" s="824"/>
      <c r="L25" s="824"/>
      <c r="M25" s="824"/>
      <c r="N25" s="824"/>
      <c r="O25" s="824"/>
      <c r="P25" s="824"/>
      <c r="Q25" s="824"/>
      <c r="R25" s="825"/>
      <c r="S25" s="792"/>
      <c r="T25" s="805"/>
      <c r="U25" s="923" t="str">
        <f>IF('E-3-1'!I38='E-3-1'!M18,'E-3-1'!BP18,
IF('E-3-1'!I38='E-3-1'!M20,'E-3-1'!BP20,
IF('E-3-1'!I38='E-3-1'!M22,'E-3-1'!BP22,
IF('E-3-1'!I38='E-3-1'!M24,'E-3-1'!BP24,
IF('E-3-1'!I38='E-3-1'!M26,'E-3-1'!BP26,
IF('E-3-1'!I38='E-3-1'!M28,'E-3-1'!BP28,"Tidak Ditemukan"))))))</f>
        <v>Tidak Ditemukan</v>
      </c>
      <c r="V25" s="764"/>
      <c r="W25" s="764"/>
      <c r="X25" s="764"/>
      <c r="Y25" s="764"/>
      <c r="Z25" s="764"/>
      <c r="AA25" s="765"/>
      <c r="AB25" s="278"/>
      <c r="AC25" s="278"/>
      <c r="AD25" s="278"/>
      <c r="AE25" s="278"/>
      <c r="AF25" s="278"/>
      <c r="AG25" s="278"/>
      <c r="AH25" s="278"/>
    </row>
    <row r="26" spans="2:34" ht="15" customHeight="1" x14ac:dyDescent="0.25">
      <c r="G26" s="84">
        <v>10</v>
      </c>
      <c r="H26" s="926" t="e">
        <f>MASTER!N14</f>
        <v>#N/A</v>
      </c>
      <c r="I26" s="824"/>
      <c r="J26" s="824"/>
      <c r="K26" s="824"/>
      <c r="L26" s="824"/>
      <c r="M26" s="824"/>
      <c r="N26" s="824"/>
      <c r="O26" s="824"/>
      <c r="P26" s="824"/>
      <c r="Q26" s="824"/>
      <c r="R26" s="825"/>
      <c r="S26" s="792"/>
      <c r="T26" s="805"/>
      <c r="U26" s="923" t="str">
        <f>IF('E-3-1'!I38='E-3-1'!M18,'E-3-1'!BU18,
IF('E-3-1'!I38='E-3-1'!M20,'E-3-1'!BU20,
IF('E-3-1'!I38='E-3-1'!M22,'E-3-1'!BU22,
IF('E-3-1'!I38='E-3-1'!M24,'E-3-1'!BU24,
IF('E-3-1'!I38='E-3-1'!M26,'E-3-1'!BU26,
IF('E-3-1'!I38='E-3-1'!M28,'E-3-1'!BU28,"Tidak Ditemukan"))))))</f>
        <v>Tidak Ditemukan</v>
      </c>
      <c r="V26" s="764"/>
      <c r="W26" s="764"/>
      <c r="X26" s="764"/>
      <c r="Y26" s="764"/>
      <c r="Z26" s="764"/>
      <c r="AA26" s="765"/>
      <c r="AB26" s="278"/>
      <c r="AC26" s="278"/>
      <c r="AD26" s="278"/>
      <c r="AE26" s="278"/>
      <c r="AF26" s="278"/>
      <c r="AG26" s="278"/>
      <c r="AH26" s="278"/>
    </row>
    <row r="27" spans="2:34" ht="15" customHeight="1" x14ac:dyDescent="0.25">
      <c r="G27" s="84">
        <v>11</v>
      </c>
      <c r="H27" s="926" t="e">
        <f>MASTER!N15</f>
        <v>#N/A</v>
      </c>
      <c r="I27" s="824"/>
      <c r="J27" s="824"/>
      <c r="K27" s="824"/>
      <c r="L27" s="824"/>
      <c r="M27" s="824"/>
      <c r="N27" s="824"/>
      <c r="O27" s="824"/>
      <c r="P27" s="824"/>
      <c r="Q27" s="824"/>
      <c r="R27" s="825"/>
      <c r="S27" s="792"/>
      <c r="T27" s="805"/>
      <c r="U27" s="923" t="str">
        <f>IF('E-3-1'!I38='E-3-1'!M18,'E-3-1'!BZ18,
IF('E-3-1'!I38='E-3-1'!M20,'E-3-1'!BZ20,
IF('E-3-1'!I38='E-3-1'!M22,'E-3-1'!BZ22,
IF('E-3-1'!I38='E-3-1'!M24,'E-3-1'!BZ24,
IF('E-3-1'!I38='E-3-1'!M26,'E-3-1'!BZ26,
IF('E-3-1'!I38='E-3-1'!M28,'E-3-1'!BZ28,"Tidak Ditemukan"))))))</f>
        <v>Tidak Ditemukan</v>
      </c>
      <c r="V27" s="764"/>
      <c r="W27" s="764"/>
      <c r="X27" s="764"/>
      <c r="Y27" s="764"/>
      <c r="Z27" s="764"/>
      <c r="AA27" s="765"/>
      <c r="AB27" s="278"/>
      <c r="AC27" s="278"/>
      <c r="AD27" s="278"/>
      <c r="AE27" s="278"/>
      <c r="AF27" s="278"/>
      <c r="AG27" s="278"/>
      <c r="AH27" s="278"/>
    </row>
    <row r="28" spans="2:34" ht="15" customHeight="1" x14ac:dyDescent="0.25">
      <c r="B28" s="760"/>
      <c r="C28" s="761"/>
      <c r="D28" s="761"/>
      <c r="E28" s="761"/>
      <c r="G28" s="84">
        <v>12</v>
      </c>
      <c r="H28" s="926" t="e">
        <f>MASTER!N16</f>
        <v>#N/A</v>
      </c>
      <c r="I28" s="824"/>
      <c r="J28" s="824"/>
      <c r="K28" s="824"/>
      <c r="L28" s="824"/>
      <c r="M28" s="824"/>
      <c r="N28" s="824"/>
      <c r="O28" s="824"/>
      <c r="P28" s="824"/>
      <c r="Q28" s="824"/>
      <c r="R28" s="825"/>
      <c r="S28" s="792"/>
      <c r="T28" s="805"/>
      <c r="U28" s="923" t="str">
        <f>IF('E-3-1'!I38='E-3-1'!M18,'E-3-1'!CE18,
IF('E-3-1'!I38='E-3-1'!M20,'E-3-1'!CE20,
IF('E-3-1'!I38='E-3-1'!M22,'E-3-1'!CE22,
IF('E-3-1'!I38='E-3-1'!M24,'E-3-1'!CE24,
IF('E-3-1'!I38='E-3-1'!M26,'E-3-1'!CE26,
IF('E-3-1'!I38='E-3-1'!M28,'E-3-1'!CE28,"Tidak Ditemukan"))))))</f>
        <v>Tidak Ditemukan</v>
      </c>
      <c r="V28" s="764"/>
      <c r="W28" s="764"/>
      <c r="X28" s="764"/>
      <c r="Y28" s="764"/>
      <c r="Z28" s="764"/>
      <c r="AA28" s="765"/>
      <c r="AB28" s="278"/>
      <c r="AC28" s="278"/>
      <c r="AD28" s="278"/>
      <c r="AE28" s="278"/>
      <c r="AF28" s="278"/>
      <c r="AG28" s="278"/>
      <c r="AH28" s="278"/>
    </row>
    <row r="29" spans="2:34" ht="15" customHeight="1" x14ac:dyDescent="0.25">
      <c r="G29" s="392"/>
      <c r="H29" s="933" t="s">
        <v>1769</v>
      </c>
      <c r="I29" s="824"/>
      <c r="J29" s="824"/>
      <c r="K29" s="824"/>
      <c r="L29" s="824"/>
      <c r="M29" s="824"/>
      <c r="N29" s="824"/>
      <c r="O29" s="824"/>
      <c r="P29" s="824"/>
      <c r="Q29" s="824"/>
      <c r="R29" s="825"/>
      <c r="S29" s="794"/>
      <c r="T29" s="807"/>
      <c r="U29" s="923" t="str">
        <f>IF('E-3-1'!I38='E-3-1'!M18,'E-3-1'!CJ18,
IF('E-3-1'!I38='E-3-1'!M20,'E-3-1'!CJ20,
IF('E-3-1'!I38='E-3-1'!M22,'E-3-1'!CJ22,
IF('E-3-1'!I38='E-3-1'!M24,'E-3-1'!CJ24,
IF('E-3-1'!I38='E-3-1'!M26,'E-3-1'!CJ26,
IF('E-3-1'!I38='E-3-1'!M28,'E-3-1'!CJ28,"Tidak Ditemukan"))))))</f>
        <v>Tidak Ditemukan</v>
      </c>
      <c r="V29" s="764"/>
      <c r="W29" s="764"/>
      <c r="X29" s="764"/>
      <c r="Y29" s="764"/>
      <c r="Z29" s="764"/>
      <c r="AA29" s="765"/>
      <c r="AB29" s="278"/>
      <c r="AC29" s="278"/>
      <c r="AD29" s="278"/>
      <c r="AE29" s="278"/>
      <c r="AF29" s="278"/>
      <c r="AG29" s="278"/>
      <c r="AH29" s="278"/>
    </row>
    <row r="30" spans="2:34" ht="15" customHeight="1" x14ac:dyDescent="0.25">
      <c r="B30" s="760"/>
      <c r="C30" s="761"/>
      <c r="D30" s="761"/>
      <c r="E30" s="761"/>
      <c r="G30" s="124"/>
      <c r="H30" s="938" t="s">
        <v>1770</v>
      </c>
      <c r="I30" s="824"/>
      <c r="J30" s="824"/>
      <c r="K30" s="824"/>
      <c r="L30" s="824"/>
      <c r="M30" s="824"/>
      <c r="N30" s="824"/>
      <c r="O30" s="824"/>
      <c r="P30" s="824"/>
      <c r="Q30" s="824"/>
      <c r="R30" s="825"/>
      <c r="S30" s="935"/>
      <c r="T30" s="765"/>
      <c r="U30" s="923">
        <f>IF(ISNUMBER(U29),IF(U29&gt;0,U29,SUM(U17:U28)),0)</f>
        <v>0</v>
      </c>
      <c r="V30" s="764"/>
      <c r="W30" s="764"/>
      <c r="X30" s="764"/>
      <c r="Y30" s="764"/>
      <c r="Z30" s="764"/>
      <c r="AA30" s="765"/>
      <c r="AB30" s="278"/>
      <c r="AC30" s="278"/>
      <c r="AD30" s="278"/>
      <c r="AE30" s="278"/>
      <c r="AF30" s="278"/>
      <c r="AG30" s="278"/>
      <c r="AH30" s="278"/>
    </row>
    <row r="31" spans="2:34" ht="15" customHeight="1" x14ac:dyDescent="0.25">
      <c r="G31" s="124"/>
      <c r="H31" s="124"/>
      <c r="I31" s="124"/>
      <c r="J31" s="300"/>
      <c r="K31" s="300"/>
      <c r="L31" s="300"/>
      <c r="M31" s="300"/>
      <c r="N31" s="300"/>
      <c r="O31" s="300"/>
      <c r="P31" s="300"/>
      <c r="Q31" s="300"/>
      <c r="R31" s="300"/>
      <c r="S31" s="300"/>
      <c r="T31" s="301"/>
      <c r="U31" s="515"/>
      <c r="V31" s="515"/>
      <c r="W31" s="515"/>
      <c r="X31" s="515"/>
      <c r="Y31" s="515"/>
      <c r="Z31" s="516"/>
      <c r="AA31" s="516"/>
      <c r="AB31" s="278"/>
      <c r="AC31" s="278"/>
      <c r="AD31" s="278"/>
      <c r="AE31" s="278"/>
      <c r="AF31" s="278"/>
      <c r="AG31" s="278"/>
      <c r="AH31" s="278"/>
    </row>
    <row r="32" spans="2:34" ht="15" customHeight="1" x14ac:dyDescent="0.25">
      <c r="B32" s="760"/>
      <c r="C32" s="761"/>
      <c r="D32" s="761"/>
      <c r="E32" s="761"/>
      <c r="G32" s="124"/>
      <c r="H32" s="297" t="s">
        <v>1771</v>
      </c>
      <c r="I32" s="298"/>
      <c r="J32" s="299"/>
      <c r="K32" s="299"/>
      <c r="L32" s="299"/>
      <c r="M32" s="299"/>
      <c r="N32" s="299"/>
      <c r="O32" s="299"/>
      <c r="P32" s="299"/>
      <c r="Q32" s="299"/>
      <c r="R32" s="299"/>
      <c r="S32" s="299"/>
      <c r="T32" s="302"/>
      <c r="U32" s="923">
        <f>'MAIN LEVEL'!$AB$38</f>
        <v>0</v>
      </c>
      <c r="V32" s="764"/>
      <c r="W32" s="764"/>
      <c r="X32" s="764"/>
      <c r="Y32" s="764"/>
      <c r="Z32" s="764"/>
      <c r="AA32" s="765"/>
      <c r="AB32" s="278"/>
      <c r="AC32" s="278"/>
      <c r="AD32" s="278"/>
      <c r="AE32" s="278"/>
      <c r="AF32" s="278"/>
      <c r="AG32" s="278"/>
      <c r="AH32" s="278"/>
    </row>
    <row r="33" spans="2:34" ht="15" customHeight="1" x14ac:dyDescent="0.25">
      <c r="G33" s="124"/>
      <c r="H33" s="297" t="s">
        <v>1772</v>
      </c>
      <c r="I33" s="298"/>
      <c r="J33" s="299"/>
      <c r="K33" s="299"/>
      <c r="L33" s="299"/>
      <c r="M33" s="299"/>
      <c r="N33" s="299"/>
      <c r="O33" s="299"/>
      <c r="P33" s="299"/>
      <c r="Q33" s="299"/>
      <c r="R33" s="299"/>
      <c r="S33" s="299"/>
      <c r="T33" s="302"/>
      <c r="U33" s="923">
        <f>U30-U32</f>
        <v>0</v>
      </c>
      <c r="V33" s="764"/>
      <c r="W33" s="764"/>
      <c r="X33" s="764"/>
      <c r="Y33" s="764"/>
      <c r="Z33" s="764"/>
      <c r="AA33" s="765"/>
      <c r="AB33" s="278"/>
      <c r="AC33" s="278"/>
      <c r="AD33" s="278"/>
      <c r="AE33" s="278"/>
      <c r="AF33" s="278"/>
      <c r="AG33" s="278"/>
      <c r="AH33" s="278"/>
    </row>
    <row r="34" spans="2:34" ht="15" customHeight="1" x14ac:dyDescent="0.25">
      <c r="B34" s="760"/>
      <c r="C34" s="761"/>
      <c r="D34" s="761"/>
      <c r="E34" s="761"/>
      <c r="G34" s="124"/>
      <c r="H34" s="124"/>
      <c r="I34" s="124"/>
      <c r="J34" s="124"/>
      <c r="K34" s="124"/>
      <c r="L34" s="124"/>
      <c r="M34" s="124"/>
      <c r="N34" s="124"/>
      <c r="O34" s="124"/>
      <c r="P34" s="124"/>
      <c r="Q34" s="124"/>
      <c r="R34" s="124"/>
      <c r="S34" s="124"/>
      <c r="T34" s="124"/>
      <c r="U34" s="124"/>
      <c r="V34" s="124"/>
      <c r="W34" s="124"/>
      <c r="X34" s="124"/>
      <c r="Y34" s="278"/>
      <c r="Z34" s="278"/>
      <c r="AA34" s="278"/>
      <c r="AB34" s="278"/>
      <c r="AC34" s="278"/>
      <c r="AD34" s="278"/>
      <c r="AE34" s="278"/>
      <c r="AF34" s="278"/>
      <c r="AG34" s="278"/>
      <c r="AH34" s="278"/>
    </row>
    <row r="35" spans="2:34" ht="15" customHeight="1" x14ac:dyDescent="0.25">
      <c r="G35" s="278"/>
      <c r="H35" s="278"/>
      <c r="I35" s="278"/>
      <c r="J35" s="278"/>
      <c r="K35" s="278"/>
      <c r="L35" s="278"/>
      <c r="M35" s="278"/>
      <c r="N35" s="278"/>
      <c r="O35" s="278"/>
      <c r="P35" s="278"/>
      <c r="Q35" s="278"/>
      <c r="R35" s="278"/>
      <c r="S35" s="278"/>
      <c r="T35" s="278"/>
      <c r="U35" s="278"/>
      <c r="V35" s="278"/>
      <c r="W35" s="278"/>
      <c r="X35" s="278"/>
      <c r="Y35" s="278"/>
      <c r="Z35" s="278"/>
      <c r="AA35" s="278"/>
      <c r="AB35" s="278"/>
      <c r="AC35" s="278"/>
      <c r="AD35" s="278"/>
      <c r="AE35" s="278"/>
      <c r="AF35" s="278"/>
      <c r="AG35" s="278"/>
      <c r="AH35" s="278"/>
    </row>
    <row r="36" spans="2:34" ht="15" customHeight="1" x14ac:dyDescent="0.25">
      <c r="B36" s="760"/>
      <c r="C36" s="761"/>
      <c r="D36" s="761"/>
      <c r="E36" s="761"/>
      <c r="G36" s="801" t="s">
        <v>1507</v>
      </c>
      <c r="H36" s="764"/>
      <c r="I36" s="764"/>
      <c r="J36" s="764"/>
      <c r="K36" s="764"/>
      <c r="L36" s="764"/>
      <c r="M36" s="764"/>
      <c r="N36" s="764"/>
      <c r="O36" s="764"/>
      <c r="P36" s="764"/>
      <c r="Q36" s="764"/>
      <c r="R36" s="764"/>
      <c r="S36" s="764"/>
      <c r="T36" s="764"/>
      <c r="U36" s="795" t="s">
        <v>1704</v>
      </c>
      <c r="V36" s="764"/>
      <c r="W36" s="764"/>
      <c r="X36" s="764"/>
      <c r="Y36" s="764"/>
      <c r="Z36" s="764"/>
      <c r="AA36" s="764"/>
      <c r="AB36" s="764"/>
      <c r="AC36" s="764"/>
      <c r="AD36" s="764"/>
      <c r="AE36" s="764"/>
      <c r="AF36" s="764"/>
      <c r="AG36" s="764"/>
      <c r="AH36" s="796"/>
    </row>
    <row r="37" spans="2:34" ht="15" customHeight="1" x14ac:dyDescent="0.25">
      <c r="G37" s="793" t="s">
        <v>796</v>
      </c>
      <c r="H37" s="794"/>
      <c r="I37" s="794"/>
      <c r="J37" s="794"/>
      <c r="K37" s="794"/>
      <c r="L37" s="794"/>
      <c r="M37" s="801" t="s">
        <v>1511</v>
      </c>
      <c r="N37" s="764"/>
      <c r="O37" s="764"/>
      <c r="P37" s="764"/>
      <c r="Q37" s="802" t="s">
        <v>1510</v>
      </c>
      <c r="R37" s="764"/>
      <c r="S37" s="764"/>
      <c r="T37" s="765"/>
      <c r="U37" s="793" t="s">
        <v>796</v>
      </c>
      <c r="V37" s="794"/>
      <c r="W37" s="794"/>
      <c r="X37" s="794"/>
      <c r="Y37" s="794"/>
      <c r="Z37" s="794"/>
      <c r="AA37" s="801" t="s">
        <v>1511</v>
      </c>
      <c r="AB37" s="764"/>
      <c r="AC37" s="764"/>
      <c r="AD37" s="764"/>
      <c r="AE37" s="802" t="s">
        <v>1510</v>
      </c>
      <c r="AF37" s="764"/>
      <c r="AG37" s="764"/>
      <c r="AH37" s="765"/>
    </row>
    <row r="38" spans="2:34" ht="15" customHeight="1" x14ac:dyDescent="0.25">
      <c r="G38" s="788"/>
      <c r="H38" s="789"/>
      <c r="I38" s="789"/>
      <c r="J38" s="789"/>
      <c r="K38" s="789"/>
      <c r="L38" s="790"/>
      <c r="M38" s="788"/>
      <c r="N38" s="789"/>
      <c r="O38" s="789"/>
      <c r="P38" s="790"/>
      <c r="Q38" s="788"/>
      <c r="R38" s="789"/>
      <c r="S38" s="789"/>
      <c r="T38" s="790"/>
      <c r="U38" s="788"/>
      <c r="V38" s="789"/>
      <c r="W38" s="789"/>
      <c r="X38" s="789"/>
      <c r="Y38" s="789"/>
      <c r="Z38" s="790"/>
      <c r="AA38" s="788"/>
      <c r="AB38" s="789"/>
      <c r="AC38" s="789"/>
      <c r="AD38" s="790"/>
      <c r="AE38" s="788"/>
      <c r="AF38" s="789"/>
      <c r="AG38" s="789"/>
      <c r="AH38" s="790"/>
    </row>
    <row r="39" spans="2:34" ht="15" customHeight="1" x14ac:dyDescent="0.25">
      <c r="G39" s="283"/>
      <c r="H39" s="124"/>
      <c r="I39" s="124"/>
      <c r="J39" s="124"/>
      <c r="K39" s="124"/>
      <c r="L39" s="124"/>
      <c r="M39" s="283"/>
      <c r="N39" s="124"/>
      <c r="O39" s="124"/>
      <c r="P39" s="124"/>
      <c r="Q39" s="283"/>
      <c r="R39" s="124"/>
      <c r="S39" s="124"/>
      <c r="T39" s="125"/>
      <c r="U39" s="124"/>
      <c r="V39" s="124"/>
      <c r="W39" s="124"/>
      <c r="X39" s="124"/>
      <c r="Y39" s="124"/>
      <c r="Z39" s="124"/>
      <c r="AA39" s="283"/>
      <c r="AB39" s="124"/>
      <c r="AC39" s="124"/>
      <c r="AD39" s="125"/>
      <c r="AE39" s="283"/>
      <c r="AF39" s="124"/>
      <c r="AG39" s="124"/>
      <c r="AH39" s="125"/>
    </row>
    <row r="40" spans="2:34" ht="15" customHeight="1" x14ac:dyDescent="0.25">
      <c r="G40" s="283"/>
      <c r="H40" s="124"/>
      <c r="I40" s="124"/>
      <c r="J40" s="124"/>
      <c r="K40" s="124"/>
      <c r="L40" s="124"/>
      <c r="M40" s="283"/>
      <c r="N40" s="124"/>
      <c r="O40" s="124"/>
      <c r="P40" s="124"/>
      <c r="Q40" s="283"/>
      <c r="R40" s="124"/>
      <c r="S40" s="124"/>
      <c r="T40" s="125"/>
      <c r="U40" s="124"/>
      <c r="V40" s="124"/>
      <c r="W40" s="124"/>
      <c r="X40" s="124"/>
      <c r="Y40" s="124"/>
      <c r="Z40" s="124"/>
      <c r="AA40" s="283"/>
      <c r="AB40" s="124"/>
      <c r="AC40" s="124"/>
      <c r="AD40" s="125"/>
      <c r="AE40" s="283"/>
      <c r="AF40" s="124"/>
      <c r="AG40" s="124"/>
      <c r="AH40" s="125"/>
    </row>
    <row r="41" spans="2:34" ht="15" customHeight="1" x14ac:dyDescent="0.25">
      <c r="G41" s="283"/>
      <c r="H41" s="124"/>
      <c r="I41" s="124"/>
      <c r="J41" s="124"/>
      <c r="K41" s="124"/>
      <c r="L41" s="124"/>
      <c r="M41" s="283"/>
      <c r="N41" s="124"/>
      <c r="O41" s="124"/>
      <c r="P41" s="124"/>
      <c r="Q41" s="283"/>
      <c r="R41" s="124"/>
      <c r="S41" s="124"/>
      <c r="T41" s="125"/>
      <c r="U41" s="124"/>
      <c r="V41" s="124"/>
      <c r="W41" s="124"/>
      <c r="X41" s="124"/>
      <c r="Y41" s="124"/>
      <c r="Z41" s="124"/>
      <c r="AA41" s="283"/>
      <c r="AB41" s="124"/>
      <c r="AC41" s="124"/>
      <c r="AD41" s="125"/>
      <c r="AE41" s="283"/>
      <c r="AF41" s="124"/>
      <c r="AG41" s="124"/>
      <c r="AH41" s="125"/>
    </row>
    <row r="42" spans="2:34" ht="15" customHeight="1" x14ac:dyDescent="0.25">
      <c r="G42" s="283"/>
      <c r="H42" s="124"/>
      <c r="I42" s="124"/>
      <c r="J42" s="124"/>
      <c r="K42" s="124"/>
      <c r="L42" s="124"/>
      <c r="M42" s="283"/>
      <c r="N42" s="124"/>
      <c r="O42" s="124"/>
      <c r="P42" s="124"/>
      <c r="Q42" s="283"/>
      <c r="R42" s="124"/>
      <c r="S42" s="124"/>
      <c r="T42" s="125"/>
      <c r="U42" s="124"/>
      <c r="V42" s="124"/>
      <c r="W42" s="124"/>
      <c r="X42" s="124"/>
      <c r="Y42" s="124"/>
      <c r="Z42" s="124"/>
      <c r="AA42" s="283"/>
      <c r="AB42" s="124"/>
      <c r="AC42" s="124"/>
      <c r="AD42" s="125"/>
      <c r="AE42" s="283"/>
      <c r="AF42" s="124"/>
      <c r="AG42" s="124"/>
      <c r="AH42" s="125"/>
    </row>
    <row r="43" spans="2:34" ht="15" customHeight="1" x14ac:dyDescent="0.25">
      <c r="G43" s="283"/>
      <c r="H43" s="124"/>
      <c r="I43" s="124"/>
      <c r="J43" s="124"/>
      <c r="K43" s="124"/>
      <c r="L43" s="124"/>
      <c r="M43" s="283"/>
      <c r="N43" s="124"/>
      <c r="O43" s="124"/>
      <c r="P43" s="124"/>
      <c r="Q43" s="283"/>
      <c r="R43" s="124"/>
      <c r="S43" s="124"/>
      <c r="T43" s="125"/>
      <c r="U43" s="124"/>
      <c r="V43" s="124"/>
      <c r="W43" s="124"/>
      <c r="X43" s="124"/>
      <c r="Y43" s="124"/>
      <c r="Z43" s="124"/>
      <c r="AA43" s="283"/>
      <c r="AB43" s="124"/>
      <c r="AC43" s="124"/>
      <c r="AD43" s="125"/>
      <c r="AE43" s="283"/>
      <c r="AF43" s="124"/>
      <c r="AG43" s="124"/>
      <c r="AH43" s="125"/>
    </row>
    <row r="44" spans="2:34" ht="15" customHeight="1" x14ac:dyDescent="0.25">
      <c r="G44" s="283"/>
      <c r="H44" s="124"/>
      <c r="I44" s="124"/>
      <c r="J44" s="124"/>
      <c r="K44" s="124"/>
      <c r="L44" s="124"/>
      <c r="M44" s="283"/>
      <c r="N44" s="124"/>
      <c r="O44" s="124"/>
      <c r="P44" s="124"/>
      <c r="Q44" s="283"/>
      <c r="R44" s="124"/>
      <c r="S44" s="124"/>
      <c r="T44" s="125"/>
      <c r="U44" s="124"/>
      <c r="V44" s="124"/>
      <c r="W44" s="124"/>
      <c r="X44" s="124"/>
      <c r="Y44" s="124"/>
      <c r="Z44" s="124"/>
      <c r="AA44" s="283"/>
      <c r="AB44" s="124"/>
      <c r="AC44" s="124"/>
      <c r="AD44" s="125"/>
      <c r="AE44" s="283"/>
      <c r="AF44" s="124"/>
      <c r="AG44" s="124"/>
      <c r="AH44" s="125"/>
    </row>
    <row r="45" spans="2:34" ht="15" customHeight="1" x14ac:dyDescent="0.25">
      <c r="G45" s="283"/>
      <c r="H45" s="124"/>
      <c r="I45" s="124"/>
      <c r="J45" s="124"/>
      <c r="K45" s="124"/>
      <c r="L45" s="124"/>
      <c r="M45" s="283"/>
      <c r="N45" s="124"/>
      <c r="O45" s="124"/>
      <c r="P45" s="124"/>
      <c r="Q45" s="283"/>
      <c r="R45" s="124"/>
      <c r="S45" s="124"/>
      <c r="T45" s="125"/>
      <c r="U45" s="124"/>
      <c r="V45" s="124"/>
      <c r="W45" s="124"/>
      <c r="X45" s="124"/>
      <c r="Y45" s="124"/>
      <c r="Z45" s="124"/>
      <c r="AA45" s="283"/>
      <c r="AB45" s="124"/>
      <c r="AC45" s="124"/>
      <c r="AD45" s="125"/>
      <c r="AE45" s="283"/>
      <c r="AF45" s="124"/>
      <c r="AG45" s="124"/>
      <c r="AH45" s="125"/>
    </row>
    <row r="46" spans="2:34" ht="15" customHeight="1" x14ac:dyDescent="0.25">
      <c r="G46" s="283"/>
      <c r="H46" s="124"/>
      <c r="I46" s="124"/>
      <c r="J46" s="124"/>
      <c r="K46" s="124"/>
      <c r="L46" s="124"/>
      <c r="M46" s="283"/>
      <c r="N46" s="124"/>
      <c r="O46" s="124"/>
      <c r="P46" s="124"/>
      <c r="Q46" s="283"/>
      <c r="R46" s="124"/>
      <c r="S46" s="124"/>
      <c r="T46" s="125"/>
      <c r="U46" s="124"/>
      <c r="V46" s="124"/>
      <c r="W46" s="124"/>
      <c r="X46" s="124"/>
      <c r="Y46" s="124"/>
      <c r="Z46" s="124"/>
      <c r="AA46" s="283"/>
      <c r="AB46" s="124"/>
      <c r="AC46" s="124"/>
      <c r="AD46" s="125"/>
      <c r="AE46" s="283"/>
      <c r="AF46" s="124"/>
      <c r="AG46" s="124"/>
      <c r="AH46" s="125"/>
    </row>
    <row r="47" spans="2:34" ht="15" customHeight="1" x14ac:dyDescent="0.25">
      <c r="G47" s="283"/>
      <c r="H47" s="124"/>
      <c r="I47" s="124"/>
      <c r="J47" s="124"/>
      <c r="K47" s="124"/>
      <c r="L47" s="124"/>
      <c r="M47" s="283"/>
      <c r="N47" s="124"/>
      <c r="O47" s="124"/>
      <c r="P47" s="124"/>
      <c r="Q47" s="283"/>
      <c r="R47" s="124"/>
      <c r="S47" s="124"/>
      <c r="T47" s="125"/>
      <c r="U47" s="124"/>
      <c r="V47" s="124"/>
      <c r="W47" s="124"/>
      <c r="X47" s="124"/>
      <c r="Y47" s="124"/>
      <c r="Z47" s="124"/>
      <c r="AA47" s="283"/>
      <c r="AB47" s="124"/>
      <c r="AC47" s="124"/>
      <c r="AD47" s="125"/>
      <c r="AE47" s="283"/>
      <c r="AF47" s="124"/>
      <c r="AG47" s="124"/>
      <c r="AH47" s="125"/>
    </row>
    <row r="48" spans="2:34" ht="15" customHeight="1" x14ac:dyDescent="0.25">
      <c r="G48" s="283"/>
      <c r="H48" s="124"/>
      <c r="I48" s="124"/>
      <c r="J48" s="124"/>
      <c r="K48" s="124"/>
      <c r="L48" s="124"/>
      <c r="M48" s="283"/>
      <c r="N48" s="124"/>
      <c r="O48" s="124"/>
      <c r="P48" s="124"/>
      <c r="Q48" s="283"/>
      <c r="R48" s="124"/>
      <c r="S48" s="124"/>
      <c r="T48" s="125"/>
      <c r="U48" s="124"/>
      <c r="V48" s="124"/>
      <c r="W48" s="124"/>
      <c r="X48" s="124"/>
      <c r="Y48" s="124"/>
      <c r="Z48" s="124"/>
      <c r="AA48" s="283"/>
      <c r="AB48" s="124"/>
      <c r="AC48" s="124"/>
      <c r="AD48" s="125"/>
      <c r="AE48" s="283"/>
      <c r="AF48" s="124"/>
      <c r="AG48" s="124"/>
      <c r="AH48" s="125"/>
    </row>
    <row r="49" spans="7:34" x14ac:dyDescent="0.25">
      <c r="G49" s="283"/>
      <c r="H49" s="124"/>
      <c r="I49" s="124"/>
      <c r="J49" s="124"/>
      <c r="K49" s="124"/>
      <c r="L49" s="124"/>
      <c r="M49" s="283"/>
      <c r="N49" s="124"/>
      <c r="O49" s="124"/>
      <c r="P49" s="124"/>
      <c r="Q49" s="283"/>
      <c r="R49" s="124"/>
      <c r="S49" s="124"/>
      <c r="T49" s="125"/>
      <c r="U49" s="124"/>
      <c r="V49" s="124"/>
      <c r="W49" s="124"/>
      <c r="X49" s="124"/>
      <c r="Y49" s="124"/>
      <c r="Z49" s="124"/>
      <c r="AA49" s="283"/>
      <c r="AB49" s="124"/>
      <c r="AC49" s="124"/>
      <c r="AD49" s="125"/>
      <c r="AE49" s="283"/>
      <c r="AF49" s="124"/>
      <c r="AG49" s="124"/>
      <c r="AH49" s="125"/>
    </row>
    <row r="50" spans="7:34" x14ac:dyDescent="0.25">
      <c r="G50" s="285"/>
      <c r="H50" s="190"/>
      <c r="I50" s="190"/>
      <c r="J50" s="190"/>
      <c r="K50" s="190"/>
      <c r="L50" s="190"/>
      <c r="M50" s="285"/>
      <c r="N50" s="190"/>
      <c r="O50" s="190"/>
      <c r="P50" s="190"/>
      <c r="Q50" s="285"/>
      <c r="R50" s="190"/>
      <c r="S50" s="190"/>
      <c r="T50" s="243"/>
      <c r="U50" s="190"/>
      <c r="V50" s="190"/>
      <c r="W50" s="190"/>
      <c r="X50" s="190"/>
      <c r="Y50" s="190"/>
      <c r="Z50" s="190"/>
      <c r="AA50" s="285"/>
      <c r="AB50" s="190"/>
      <c r="AC50" s="190"/>
      <c r="AD50" s="243"/>
      <c r="AE50" s="285"/>
      <c r="AF50" s="190"/>
      <c r="AG50" s="190"/>
      <c r="AH50" s="243"/>
    </row>
    <row r="51" spans="7:34" x14ac:dyDescent="0.25">
      <c r="G51" s="3"/>
      <c r="H51" s="55"/>
      <c r="I51" s="55"/>
      <c r="J51" s="55"/>
      <c r="K51" s="55"/>
      <c r="L51" s="288" t="s">
        <v>1705</v>
      </c>
      <c r="M51" s="55">
        <f>'MAIN LEVEL'!Z38</f>
        <v>0</v>
      </c>
    </row>
  </sheetData>
  <mergeCells count="70">
    <mergeCell ref="S16:T16"/>
    <mergeCell ref="U18:AA18"/>
    <mergeCell ref="G37:L37"/>
    <mergeCell ref="G9:T11"/>
    <mergeCell ref="H20:R20"/>
    <mergeCell ref="H23:R23"/>
    <mergeCell ref="U33:AA33"/>
    <mergeCell ref="H30:R30"/>
    <mergeCell ref="U24:AA24"/>
    <mergeCell ref="H26:R26"/>
    <mergeCell ref="B6:E6"/>
    <mergeCell ref="B30:E30"/>
    <mergeCell ref="H29:R29"/>
    <mergeCell ref="AE37:AH37"/>
    <mergeCell ref="B15:E15"/>
    <mergeCell ref="U37:Z37"/>
    <mergeCell ref="B20:E20"/>
    <mergeCell ref="U19:AA19"/>
    <mergeCell ref="H28:R28"/>
    <mergeCell ref="H27:R27"/>
    <mergeCell ref="U32:AA32"/>
    <mergeCell ref="S30:T30"/>
    <mergeCell ref="G7:AH7"/>
    <mergeCell ref="B8:E8"/>
    <mergeCell ref="S17:T29"/>
    <mergeCell ref="H18:R18"/>
    <mergeCell ref="AA38:AD38"/>
    <mergeCell ref="Q37:T37"/>
    <mergeCell ref="U38:Z38"/>
    <mergeCell ref="U30:AA30"/>
    <mergeCell ref="U27:AA27"/>
    <mergeCell ref="AA37:AD37"/>
    <mergeCell ref="Q38:T38"/>
    <mergeCell ref="B36:E36"/>
    <mergeCell ref="U23:AA23"/>
    <mergeCell ref="B32:E32"/>
    <mergeCell ref="U36:AH36"/>
    <mergeCell ref="H25:R25"/>
    <mergeCell ref="B4:E4"/>
    <mergeCell ref="U26:AA26"/>
    <mergeCell ref="U22:AA22"/>
    <mergeCell ref="B16:E16"/>
    <mergeCell ref="H21:R21"/>
    <mergeCell ref="B18:E18"/>
    <mergeCell ref="H17:R17"/>
    <mergeCell ref="B12:E12"/>
    <mergeCell ref="H16:R16"/>
    <mergeCell ref="U17:AA17"/>
    <mergeCell ref="H19:R19"/>
    <mergeCell ref="H22:R22"/>
    <mergeCell ref="U25:AA25"/>
    <mergeCell ref="B14:E14"/>
    <mergeCell ref="U16:AA16"/>
    <mergeCell ref="B17:E17"/>
    <mergeCell ref="AE38:AH38"/>
    <mergeCell ref="U21:AA21"/>
    <mergeCell ref="B10:E10"/>
    <mergeCell ref="B28:E28"/>
    <mergeCell ref="M37:P37"/>
    <mergeCell ref="G38:L38"/>
    <mergeCell ref="B34:E34"/>
    <mergeCell ref="B13:E13"/>
    <mergeCell ref="U28:AA28"/>
    <mergeCell ref="H24:R24"/>
    <mergeCell ref="G13:AH13"/>
    <mergeCell ref="B19:E19"/>
    <mergeCell ref="M38:P38"/>
    <mergeCell ref="U20:AA20"/>
    <mergeCell ref="U29:AA29"/>
    <mergeCell ref="G36:T36"/>
  </mergeCells>
  <hyperlinks>
    <hyperlink ref="B4" location="PANDUAN!A1" display="PANDUAN" xr:uid="{00000000-0004-0000-8200-000000000000}"/>
    <hyperlink ref="B6" location="'EWS DIRECTORY'!A1" display="EWS DIRECTORY" xr:uid="{00000000-0004-0000-8200-000001000000}"/>
    <hyperlink ref="B8" location="'DATA PEMICU'!A1" display="DATA PEMICU" xr:uid="{00000000-0004-0000-8200-000002000000}"/>
    <hyperlink ref="B10" location="'DATA PENGUJI'!A1" display="DATA PENGUJI" xr:uid="{00000000-0004-0000-8200-000003000000}"/>
    <hyperlink ref="B12" location="'MAIN LEVEL'!A1" display="MAIN LEVEL" xr:uid="{00000000-0004-0000-8200-000004000000}"/>
  </hyperlinks>
  <pageMargins left="0.70866141732283472" right="0.17" top="0.74803149606299213" bottom="0.74803149606299213" header="0.31496062992125978" footer="0.31496062992125978"/>
  <pageSetup paperSize="9" scale="76" orientation="portrait"/>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300-000000000000}">
  <sheetPr codeName="Sheet66">
    <tabColor theme="4" tint="-0.249977111117893"/>
  </sheetPr>
  <dimension ref="A1:CX81"/>
  <sheetViews>
    <sheetView topLeftCell="B26"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7" width="4.109375" customWidth="1"/>
    <col min="8" max="9" width="3.5546875" customWidth="1"/>
    <col min="10" max="10" width="2.6640625" customWidth="1"/>
    <col min="11" max="16" width="3.5546875" customWidth="1"/>
    <col min="17" max="18" width="2.6640625" customWidth="1"/>
    <col min="19" max="19" width="4.5546875" customWidth="1"/>
    <col min="20" max="102" width="3.5546875" customWidth="1"/>
  </cols>
  <sheetData>
    <row r="1" spans="1:102" ht="14.25" customHeight="1" x14ac:dyDescent="0.25">
      <c r="G1" s="178"/>
      <c r="AL1" s="110"/>
      <c r="AM1" s="110"/>
      <c r="AN1" s="110"/>
      <c r="AO1" s="110"/>
      <c r="AP1" s="110"/>
      <c r="AQ1" s="110"/>
      <c r="AR1" s="110"/>
      <c r="AS1" s="110"/>
      <c r="AT1" s="110"/>
      <c r="AU1" s="110"/>
      <c r="AV1" s="110"/>
      <c r="AW1" s="110"/>
      <c r="AX1" s="110"/>
      <c r="AY1" s="110"/>
      <c r="AZ1" s="110"/>
      <c r="BA1" s="110"/>
      <c r="BB1" s="110"/>
      <c r="BC1" s="110"/>
      <c r="BD1" s="110"/>
      <c r="BE1" s="110"/>
      <c r="BF1" s="110"/>
      <c r="BG1" s="110"/>
      <c r="BH1" s="110"/>
      <c r="BI1" s="110"/>
      <c r="BJ1" s="110"/>
      <c r="BK1" s="110"/>
      <c r="BL1" s="110"/>
      <c r="BM1" s="110"/>
      <c r="BN1" s="110"/>
      <c r="BO1" s="110"/>
      <c r="BP1" s="110"/>
      <c r="BQ1" s="110"/>
      <c r="BR1" s="110"/>
      <c r="BS1" s="110"/>
      <c r="BT1" s="110"/>
      <c r="BU1" s="110"/>
      <c r="BV1" s="110"/>
      <c r="BW1" s="110"/>
      <c r="BX1" s="110"/>
      <c r="BY1" s="110"/>
      <c r="BZ1" s="110"/>
      <c r="CA1" s="110"/>
      <c r="CB1" s="110"/>
      <c r="CC1" s="110"/>
      <c r="CD1" s="110"/>
      <c r="CE1" s="110"/>
      <c r="CF1" s="110"/>
      <c r="CG1" s="110"/>
      <c r="CH1" s="110"/>
      <c r="CI1" s="110"/>
      <c r="CJ1" s="110"/>
      <c r="CK1" s="110"/>
      <c r="CL1" s="110"/>
      <c r="CM1" s="110"/>
      <c r="CN1" s="110"/>
      <c r="CO1" s="110"/>
      <c r="CP1" s="110"/>
      <c r="CQ1" s="110"/>
      <c r="CR1" s="110"/>
      <c r="CS1" s="110"/>
      <c r="CT1" s="110"/>
      <c r="CU1" s="110"/>
      <c r="CV1" s="110"/>
      <c r="CW1" s="110"/>
      <c r="CX1" s="110"/>
    </row>
    <row r="2" spans="1:102" ht="14.25" customHeight="1" x14ac:dyDescent="0.25">
      <c r="G2" t="s">
        <v>1674</v>
      </c>
      <c r="AL2" s="110"/>
      <c r="AM2" s="110"/>
      <c r="AN2" s="110"/>
      <c r="AO2" s="110"/>
      <c r="AP2" s="110"/>
      <c r="AQ2" s="110"/>
      <c r="AR2" s="110"/>
      <c r="AS2" s="110"/>
      <c r="AT2" s="110"/>
      <c r="AU2" s="110"/>
      <c r="AV2" s="110"/>
      <c r="AW2" s="110"/>
      <c r="AX2" s="110"/>
      <c r="AY2" s="110"/>
      <c r="AZ2" s="110"/>
      <c r="BA2" s="110"/>
      <c r="BB2" s="110"/>
      <c r="BC2" s="110"/>
      <c r="BD2" s="110"/>
      <c r="BE2" s="110"/>
      <c r="BF2" s="110"/>
      <c r="BG2" s="110"/>
      <c r="BH2" s="110"/>
      <c r="BI2" s="110"/>
      <c r="BJ2" s="110"/>
      <c r="BK2" s="110"/>
      <c r="BL2" s="110"/>
      <c r="BM2" s="110"/>
      <c r="BN2" s="110"/>
      <c r="BO2" s="110"/>
      <c r="BP2" s="110"/>
      <c r="BQ2" s="110"/>
      <c r="BR2" s="110"/>
      <c r="BS2" s="110"/>
      <c r="BT2" s="110"/>
      <c r="BU2" s="110"/>
      <c r="BV2" s="110"/>
      <c r="BW2" s="110"/>
      <c r="BX2" s="110"/>
      <c r="BY2" s="110"/>
      <c r="BZ2" s="110"/>
      <c r="CA2" s="110"/>
      <c r="CB2" s="110"/>
      <c r="CC2" s="110"/>
      <c r="CD2" s="110"/>
      <c r="CE2" s="110"/>
      <c r="CF2" s="110"/>
      <c r="CG2" s="110"/>
      <c r="CH2" s="110"/>
      <c r="CI2" s="110"/>
      <c r="CJ2" s="110"/>
      <c r="CK2" s="110"/>
      <c r="CL2" s="110"/>
      <c r="CM2" s="110"/>
      <c r="CN2" s="110"/>
      <c r="CO2" s="110"/>
      <c r="CP2" s="110"/>
      <c r="CQ2" s="110"/>
      <c r="CR2" s="110"/>
      <c r="CS2" s="110"/>
      <c r="CT2" s="110"/>
      <c r="CU2" s="110"/>
      <c r="CV2" s="110"/>
      <c r="CW2" s="110"/>
      <c r="CX2" s="110"/>
    </row>
    <row r="3" spans="1:102" ht="14.25" customHeight="1" x14ac:dyDescent="0.25">
      <c r="B3" s="111"/>
      <c r="C3" s="111"/>
      <c r="D3" s="111"/>
      <c r="E3" s="111"/>
      <c r="AL3" s="110"/>
      <c r="AM3" s="110"/>
      <c r="AN3" s="110"/>
      <c r="AO3" s="110"/>
      <c r="AP3" s="110"/>
      <c r="AQ3" s="110"/>
      <c r="AR3" s="110"/>
      <c r="AS3" s="110"/>
      <c r="AT3" s="110"/>
      <c r="AU3" s="110"/>
      <c r="AV3" s="110"/>
      <c r="AW3" s="110"/>
      <c r="AX3" s="110"/>
      <c r="AY3" s="110"/>
      <c r="AZ3" s="110"/>
      <c r="BA3" s="110"/>
      <c r="BB3" s="110"/>
      <c r="BC3" s="110"/>
      <c r="BD3" s="110"/>
      <c r="BE3" s="110"/>
      <c r="BF3" s="110"/>
      <c r="BG3" s="110"/>
      <c r="BH3" s="110"/>
      <c r="BI3" s="110"/>
      <c r="BJ3" s="110"/>
      <c r="BK3" s="110"/>
      <c r="BL3" s="110"/>
      <c r="BM3" s="110"/>
      <c r="BN3" s="110"/>
      <c r="BO3" s="110"/>
      <c r="BP3" s="110"/>
      <c r="BQ3" s="110"/>
      <c r="BR3" s="110"/>
      <c r="BS3" s="110"/>
      <c r="BT3" s="110"/>
      <c r="BU3" s="110"/>
      <c r="BV3" s="110"/>
      <c r="BW3" s="110"/>
      <c r="BX3" s="110"/>
      <c r="BY3" s="110"/>
      <c r="BZ3" s="110"/>
      <c r="CA3" s="110"/>
      <c r="CB3" s="110"/>
      <c r="CC3" s="110"/>
      <c r="CD3" s="110"/>
      <c r="CE3" s="110"/>
      <c r="CF3" s="110"/>
      <c r="CG3" s="110"/>
      <c r="CH3" s="110"/>
      <c r="CI3" s="110"/>
      <c r="CJ3" s="110"/>
      <c r="CK3" s="110"/>
      <c r="CL3" s="110"/>
      <c r="CM3" s="110"/>
      <c r="CN3" s="110"/>
      <c r="CO3" s="110"/>
      <c r="CP3" s="110"/>
      <c r="CQ3" s="110"/>
      <c r="CR3" s="110"/>
      <c r="CS3" s="110"/>
      <c r="CT3" s="110"/>
      <c r="CU3" s="110"/>
      <c r="CV3" s="110"/>
      <c r="CW3" s="110"/>
      <c r="CX3" s="110"/>
    </row>
    <row r="4" spans="1:102" ht="14.25" customHeight="1" x14ac:dyDescent="0.25">
      <c r="B4" s="762" t="s">
        <v>79</v>
      </c>
      <c r="C4" s="761"/>
      <c r="D4" s="761"/>
      <c r="E4" s="761"/>
      <c r="AL4" s="110"/>
      <c r="AM4" s="110"/>
      <c r="AN4" s="110"/>
      <c r="AO4" s="110"/>
      <c r="AP4" s="110"/>
      <c r="AQ4" s="110"/>
      <c r="AR4" s="110"/>
      <c r="AS4" s="110"/>
      <c r="AT4" s="110"/>
      <c r="AU4" s="110"/>
      <c r="AV4" s="110"/>
      <c r="AW4" s="110"/>
      <c r="AX4" s="110"/>
      <c r="AY4" s="110"/>
      <c r="AZ4" s="110"/>
      <c r="BA4" s="110"/>
      <c r="BB4" s="110"/>
      <c r="BC4" s="110"/>
      <c r="BD4" s="110"/>
      <c r="BE4" s="110"/>
      <c r="BF4" s="110"/>
      <c r="BG4" s="110"/>
      <c r="BH4" s="110"/>
      <c r="BI4" s="110"/>
      <c r="BJ4" s="110"/>
      <c r="BK4" s="110"/>
      <c r="BL4" s="110"/>
      <c r="BM4" s="110"/>
      <c r="BN4" s="110"/>
      <c r="BO4" s="110"/>
      <c r="BP4" s="110"/>
      <c r="BQ4" s="110"/>
      <c r="BR4" s="110"/>
      <c r="BS4" s="110"/>
      <c r="BT4" s="110"/>
      <c r="BU4" s="110"/>
      <c r="BV4" s="110"/>
      <c r="BW4" s="110"/>
      <c r="BX4" s="110"/>
      <c r="BY4" s="110"/>
      <c r="BZ4" s="110"/>
      <c r="CA4" s="110"/>
      <c r="CB4" s="110"/>
      <c r="CC4" s="110"/>
      <c r="CD4" s="110"/>
      <c r="CE4" s="110"/>
      <c r="CF4" s="110"/>
      <c r="CG4" s="110"/>
      <c r="CH4" s="110"/>
      <c r="CI4" s="110"/>
      <c r="CJ4" s="110"/>
      <c r="CK4" s="110"/>
      <c r="CL4" s="110"/>
      <c r="CM4" s="110"/>
      <c r="CN4" s="110"/>
      <c r="CO4" s="110"/>
      <c r="CP4" s="110"/>
      <c r="CQ4" s="110"/>
      <c r="CR4" s="110"/>
      <c r="CS4" s="110"/>
      <c r="CT4" s="110"/>
      <c r="CU4" s="110"/>
      <c r="CV4" s="110"/>
      <c r="CW4" s="110"/>
      <c r="CX4" s="110"/>
    </row>
    <row r="5" spans="1:102" ht="14.25" customHeight="1" x14ac:dyDescent="0.25">
      <c r="B5" s="111"/>
      <c r="C5" s="111"/>
      <c r="D5" s="111"/>
      <c r="E5" s="111"/>
      <c r="AL5" s="110"/>
      <c r="AM5" s="110"/>
      <c r="AN5" s="110"/>
      <c r="AO5" s="110"/>
      <c r="AP5" s="110"/>
      <c r="AQ5" s="110"/>
      <c r="AR5" s="110"/>
      <c r="AS5" s="110"/>
      <c r="AT5" s="110"/>
      <c r="AU5" s="110"/>
      <c r="AV5" s="110"/>
      <c r="AW5" s="110"/>
      <c r="AX5" s="110"/>
      <c r="AY5" s="110"/>
      <c r="AZ5" s="110"/>
      <c r="BA5" s="110"/>
      <c r="BB5" s="110"/>
      <c r="BC5" s="110"/>
      <c r="BD5" s="110"/>
      <c r="BE5" s="110"/>
      <c r="BF5" s="110"/>
      <c r="BG5" s="110"/>
      <c r="BH5" s="110"/>
      <c r="BI5" s="110"/>
      <c r="BJ5" s="110"/>
      <c r="BK5" s="110"/>
      <c r="BL5" s="110"/>
      <c r="BM5" s="110"/>
      <c r="BN5" s="110"/>
      <c r="BO5" s="110"/>
      <c r="BP5" s="110"/>
      <c r="BQ5" s="110"/>
      <c r="BR5" s="110"/>
      <c r="BS5" s="110"/>
      <c r="BT5" s="110"/>
      <c r="BU5" s="110"/>
      <c r="BV5" s="110"/>
      <c r="BW5" s="110"/>
      <c r="BX5" s="110"/>
      <c r="BY5" s="110"/>
      <c r="BZ5" s="110"/>
      <c r="CA5" s="110"/>
      <c r="CB5" s="110"/>
      <c r="CC5" s="110"/>
      <c r="CD5" s="110"/>
      <c r="CE5" s="110"/>
      <c r="CF5" s="110"/>
      <c r="CG5" s="110"/>
      <c r="CH5" s="110"/>
      <c r="CI5" s="110"/>
      <c r="CJ5" s="110"/>
      <c r="CK5" s="110"/>
      <c r="CL5" s="110"/>
      <c r="CM5" s="110"/>
      <c r="CN5" s="110"/>
      <c r="CO5" s="110"/>
      <c r="CP5" s="110"/>
      <c r="CQ5" s="110"/>
      <c r="CR5" s="110"/>
      <c r="CS5" s="110"/>
      <c r="CT5" s="110"/>
      <c r="CU5" s="110"/>
      <c r="CV5" s="110"/>
      <c r="CW5" s="110"/>
      <c r="CX5" s="110"/>
    </row>
    <row r="6" spans="1:102" ht="14.25" customHeight="1" x14ac:dyDescent="0.25">
      <c r="B6" s="762" t="s">
        <v>87</v>
      </c>
      <c r="C6" s="761"/>
      <c r="D6" s="761"/>
      <c r="E6" s="761"/>
      <c r="AL6" s="110"/>
      <c r="AM6" s="110"/>
      <c r="AN6" s="110"/>
      <c r="AO6" s="110"/>
      <c r="AP6" s="110"/>
      <c r="AQ6" s="110"/>
      <c r="AR6" s="110"/>
      <c r="AS6" s="110"/>
      <c r="AT6" s="110"/>
      <c r="AU6" s="110"/>
      <c r="AV6" s="110"/>
      <c r="AW6" s="110"/>
      <c r="AX6" s="110"/>
      <c r="AY6" s="110"/>
      <c r="AZ6" s="110"/>
      <c r="BA6" s="110"/>
      <c r="BB6" s="110"/>
      <c r="BC6" s="110"/>
      <c r="BD6" s="110"/>
      <c r="BE6" s="110"/>
      <c r="BF6" s="110"/>
      <c r="BG6" s="110"/>
      <c r="BH6" s="110"/>
      <c r="BI6" s="110"/>
      <c r="BJ6" s="110"/>
      <c r="BK6" s="110"/>
      <c r="BL6" s="110"/>
      <c r="BM6" s="110"/>
      <c r="BN6" s="110"/>
      <c r="BO6" s="110"/>
      <c r="BP6" s="110"/>
      <c r="BQ6" s="110"/>
      <c r="BR6" s="110"/>
      <c r="BS6" s="110"/>
      <c r="BT6" s="110"/>
      <c r="BU6" s="110"/>
      <c r="BV6" s="110"/>
      <c r="BW6" s="110"/>
      <c r="BX6" s="110"/>
      <c r="BY6" s="110"/>
      <c r="BZ6" s="110"/>
      <c r="CA6" s="110"/>
      <c r="CB6" s="110"/>
      <c r="CC6" s="110"/>
      <c r="CD6" s="110"/>
      <c r="CE6" s="110"/>
      <c r="CF6" s="110"/>
      <c r="CG6" s="110"/>
      <c r="CH6" s="110"/>
      <c r="CI6" s="110"/>
      <c r="CJ6" s="110"/>
      <c r="CK6" s="110"/>
      <c r="CL6" s="110"/>
      <c r="CM6" s="110"/>
      <c r="CN6" s="110"/>
      <c r="CO6" s="110"/>
      <c r="CP6" s="110"/>
      <c r="CQ6" s="110"/>
      <c r="CR6" s="110"/>
      <c r="CS6" s="110"/>
      <c r="CT6" s="110"/>
      <c r="CU6" s="110"/>
      <c r="CV6" s="110"/>
      <c r="CW6" s="110"/>
      <c r="CX6" s="110"/>
    </row>
    <row r="7" spans="1:102" ht="14.25" customHeight="1" x14ac:dyDescent="0.25">
      <c r="B7" s="111"/>
      <c r="C7" s="111"/>
      <c r="D7" s="111"/>
      <c r="E7" s="111"/>
      <c r="G7" s="960"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110"/>
      <c r="AM7" s="110"/>
      <c r="AN7" s="110"/>
      <c r="AO7" s="110"/>
      <c r="AP7" s="110"/>
      <c r="AQ7" s="110"/>
      <c r="AR7" s="110"/>
      <c r="AS7" s="110"/>
      <c r="AT7" s="110"/>
      <c r="AU7" s="110"/>
      <c r="AV7" s="110"/>
      <c r="AW7" s="110"/>
      <c r="AX7" s="110"/>
      <c r="AY7" s="110"/>
      <c r="AZ7" s="110"/>
      <c r="BA7" s="110"/>
      <c r="BB7" s="110"/>
      <c r="BC7" s="110"/>
      <c r="BD7" s="110"/>
      <c r="BE7" s="110"/>
      <c r="BF7" s="110"/>
      <c r="BG7" s="110"/>
      <c r="BH7" s="110"/>
      <c r="BI7" s="110"/>
      <c r="BJ7" s="110"/>
      <c r="BK7" s="110"/>
      <c r="BL7" s="110"/>
      <c r="BM7" s="110"/>
      <c r="BN7" s="110"/>
      <c r="BO7" s="110"/>
      <c r="BP7" s="110"/>
      <c r="BQ7" s="110"/>
      <c r="BR7" s="110"/>
      <c r="BS7" s="110"/>
      <c r="BT7" s="110"/>
      <c r="BU7" s="110"/>
      <c r="BV7" s="110"/>
      <c r="BW7" s="110"/>
      <c r="BX7" s="110"/>
      <c r="BY7" s="110"/>
      <c r="BZ7" s="110"/>
      <c r="CA7" s="110"/>
      <c r="CB7" s="110"/>
      <c r="CC7" s="110"/>
      <c r="CD7" s="110"/>
      <c r="CE7" s="110"/>
      <c r="CF7" s="110"/>
      <c r="CG7" s="110"/>
      <c r="CH7" s="110"/>
      <c r="CI7" s="110"/>
      <c r="CJ7" s="110"/>
      <c r="CK7" s="110"/>
      <c r="CL7" s="110"/>
      <c r="CM7" s="110"/>
      <c r="CN7" s="110"/>
      <c r="CO7" s="110"/>
      <c r="CP7" s="110"/>
      <c r="CQ7" s="110"/>
      <c r="CR7" s="110"/>
      <c r="CS7" s="110"/>
      <c r="CT7" s="110"/>
      <c r="CU7" s="110"/>
      <c r="CV7" s="110"/>
      <c r="CW7" s="110"/>
      <c r="CX7" s="110"/>
    </row>
    <row r="8" spans="1:102" ht="14.25" customHeight="1" x14ac:dyDescent="0.25">
      <c r="B8" s="762" t="s">
        <v>94</v>
      </c>
      <c r="C8" s="761"/>
      <c r="D8" s="761"/>
      <c r="E8" s="761"/>
      <c r="AL8" s="110"/>
      <c r="AM8" s="110"/>
      <c r="AN8" s="110"/>
      <c r="AO8" s="110"/>
      <c r="AP8" s="110"/>
      <c r="AQ8" s="110"/>
      <c r="AR8" s="110"/>
      <c r="AS8" s="110"/>
      <c r="AT8" s="110"/>
      <c r="AU8" s="110"/>
      <c r="AV8" s="110"/>
      <c r="AW8" s="110"/>
      <c r="AX8" s="110"/>
      <c r="AY8" s="110"/>
      <c r="AZ8" s="110"/>
      <c r="BA8" s="110"/>
      <c r="BB8" s="110"/>
      <c r="BC8" s="110"/>
      <c r="BD8" s="110"/>
      <c r="BE8" s="110"/>
      <c r="BF8" s="110"/>
      <c r="BG8" s="110"/>
      <c r="BH8" s="110"/>
      <c r="BI8" s="110"/>
      <c r="BJ8" s="110"/>
      <c r="BK8" s="110"/>
      <c r="BL8" s="110"/>
      <c r="BM8" s="110"/>
      <c r="BN8" s="110"/>
      <c r="BO8" s="110"/>
      <c r="BP8" s="110"/>
      <c r="BQ8" s="110"/>
      <c r="BR8" s="110"/>
      <c r="BS8" s="110"/>
      <c r="BT8" s="110"/>
      <c r="BU8" s="110"/>
      <c r="BV8" s="110"/>
      <c r="BW8" s="110"/>
      <c r="BX8" s="110"/>
      <c r="BY8" s="110"/>
      <c r="BZ8" s="110"/>
      <c r="CA8" s="110"/>
      <c r="CB8" s="110"/>
      <c r="CC8" s="110"/>
      <c r="CD8" s="110"/>
      <c r="CE8" s="110"/>
      <c r="CF8" s="110"/>
      <c r="CG8" s="110"/>
      <c r="CH8" s="110"/>
      <c r="CI8" s="110"/>
      <c r="CJ8" s="110"/>
      <c r="CK8" s="110"/>
      <c r="CL8" s="110"/>
      <c r="CM8" s="110"/>
      <c r="CN8" s="110"/>
      <c r="CO8" s="110"/>
      <c r="CP8" s="110"/>
      <c r="CQ8" s="110"/>
      <c r="CR8" s="110"/>
      <c r="CS8" s="110"/>
      <c r="CT8" s="110"/>
      <c r="CU8" s="110"/>
      <c r="CV8" s="110"/>
      <c r="CW8" s="110"/>
      <c r="CX8" s="110"/>
    </row>
    <row r="9" spans="1:102" ht="14.25" customHeight="1" x14ac:dyDescent="0.25">
      <c r="B9" s="111"/>
      <c r="C9" s="111"/>
      <c r="D9" s="111"/>
      <c r="E9" s="111"/>
      <c r="G9" s="961" t="str">
        <f>"Pengujian "&amp;'E-3'!G9</f>
        <v>Pengujian Biaya Transportasi</v>
      </c>
      <c r="H9" s="789"/>
      <c r="I9" s="789"/>
      <c r="J9" s="789"/>
      <c r="K9" s="789"/>
      <c r="L9" s="789"/>
      <c r="M9" s="789"/>
      <c r="N9" s="789"/>
      <c r="O9" s="789"/>
      <c r="P9" s="789"/>
      <c r="Q9" s="789"/>
      <c r="R9" s="789"/>
      <c r="S9" s="789"/>
      <c r="T9" s="789"/>
      <c r="U9" s="789"/>
      <c r="V9" s="789"/>
      <c r="W9" s="789"/>
      <c r="X9" s="789"/>
      <c r="Y9" s="789"/>
      <c r="Z9" s="790"/>
      <c r="AA9" s="179" t="s">
        <v>796</v>
      </c>
      <c r="AB9" s="180"/>
      <c r="AC9" s="180"/>
      <c r="AD9" s="180"/>
      <c r="AE9" s="180"/>
      <c r="AF9" s="180" t="s">
        <v>1678</v>
      </c>
      <c r="AG9" s="182" t="e">
        <f>NAMA_WP</f>
        <v>#N/A</v>
      </c>
      <c r="AH9" s="180"/>
      <c r="AI9" s="180"/>
      <c r="AJ9" s="180"/>
      <c r="AK9" s="180"/>
      <c r="AL9" s="180"/>
      <c r="AM9" s="180"/>
      <c r="AN9" s="180"/>
      <c r="AO9" s="180"/>
      <c r="AP9" s="180"/>
      <c r="AQ9" s="180"/>
      <c r="AR9" s="180"/>
      <c r="AS9" s="180"/>
      <c r="AT9" s="183"/>
      <c r="AU9" s="110"/>
      <c r="AV9" s="110"/>
      <c r="AW9" s="110"/>
      <c r="AX9" s="110"/>
      <c r="AY9" s="110"/>
      <c r="AZ9" s="110"/>
      <c r="BA9" s="110"/>
      <c r="BB9" s="110"/>
      <c r="BC9" s="110"/>
      <c r="BD9" s="110"/>
      <c r="BE9" s="110"/>
      <c r="BF9" s="110"/>
      <c r="BG9" s="110"/>
      <c r="BH9" s="110"/>
      <c r="BI9" s="110"/>
      <c r="BJ9" s="110"/>
      <c r="BK9" s="110"/>
      <c r="BL9" s="110"/>
      <c r="BM9" s="110"/>
      <c r="BN9" s="110"/>
      <c r="BO9" s="110"/>
      <c r="BP9" s="110"/>
      <c r="BQ9" s="110"/>
      <c r="BR9" s="110"/>
      <c r="BS9" s="110"/>
      <c r="BT9" s="110"/>
      <c r="BU9" s="110"/>
      <c r="BV9" s="110"/>
      <c r="BW9" s="110"/>
      <c r="BX9" s="110"/>
      <c r="BY9" s="110"/>
      <c r="BZ9" s="110"/>
      <c r="CA9" s="110"/>
      <c r="CB9" s="110"/>
      <c r="CC9" s="110"/>
      <c r="CD9" s="110"/>
      <c r="CE9" s="110"/>
      <c r="CF9" s="110"/>
      <c r="CG9" s="110"/>
      <c r="CH9" s="110"/>
      <c r="CI9" s="110"/>
      <c r="CJ9" s="110"/>
      <c r="CK9" s="110"/>
      <c r="CL9" s="110"/>
      <c r="CM9" s="110"/>
      <c r="CN9" s="110"/>
      <c r="CO9" s="110"/>
      <c r="CP9" s="110"/>
      <c r="CQ9" s="110"/>
      <c r="CR9" s="110"/>
      <c r="CS9" s="110"/>
      <c r="CT9" s="110"/>
      <c r="CU9" s="110"/>
      <c r="CV9" s="110"/>
      <c r="CW9" s="110"/>
      <c r="CX9" s="110"/>
    </row>
    <row r="10" spans="1:102" ht="14.25" customHeight="1" x14ac:dyDescent="0.25">
      <c r="B10" s="762" t="s">
        <v>101</v>
      </c>
      <c r="C10" s="761"/>
      <c r="D10" s="761"/>
      <c r="E10" s="761"/>
      <c r="G10" s="804"/>
      <c r="H10" s="940"/>
      <c r="I10" s="940"/>
      <c r="J10" s="940"/>
      <c r="K10" s="940"/>
      <c r="L10" s="940"/>
      <c r="M10" s="940"/>
      <c r="N10" s="940"/>
      <c r="O10" s="940"/>
      <c r="P10" s="940"/>
      <c r="Q10" s="940"/>
      <c r="R10" s="940"/>
      <c r="S10" s="940"/>
      <c r="T10" s="940"/>
      <c r="U10" s="940"/>
      <c r="V10" s="940"/>
      <c r="W10" s="940"/>
      <c r="X10" s="940"/>
      <c r="Y10" s="940"/>
      <c r="Z10" s="805"/>
      <c r="AA10" s="184" t="s">
        <v>1401</v>
      </c>
      <c r="AF10" t="s">
        <v>1678</v>
      </c>
      <c r="AG10" s="124" t="e">
        <f>NPWP</f>
        <v>#N/A</v>
      </c>
      <c r="AT10" s="186"/>
      <c r="AU10" s="110"/>
      <c r="AV10" s="110"/>
      <c r="AW10" s="110"/>
      <c r="AX10" s="110"/>
      <c r="AY10" s="110"/>
      <c r="AZ10" s="110"/>
      <c r="BA10" s="110"/>
      <c r="BB10" s="110"/>
      <c r="BC10" s="110"/>
      <c r="BD10" s="110"/>
      <c r="BE10" s="110"/>
      <c r="BF10" s="110"/>
      <c r="BG10" s="110"/>
      <c r="BH10" s="110"/>
      <c r="BI10" s="110"/>
      <c r="BJ10" s="110"/>
      <c r="BK10" s="110"/>
      <c r="BL10" s="110"/>
      <c r="BM10" s="110"/>
      <c r="BN10" s="110"/>
      <c r="BO10" s="110"/>
      <c r="BP10" s="110"/>
      <c r="BQ10" s="110"/>
      <c r="BR10" s="110"/>
      <c r="BS10" s="110"/>
      <c r="BT10" s="110"/>
      <c r="BU10" s="110"/>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row>
    <row r="11" spans="1:102" ht="14.25" customHeight="1" x14ac:dyDescent="0.25">
      <c r="G11" s="806"/>
      <c r="H11" s="794"/>
      <c r="I11" s="794"/>
      <c r="J11" s="794"/>
      <c r="K11" s="794"/>
      <c r="L11" s="794"/>
      <c r="M11" s="794"/>
      <c r="N11" s="794"/>
      <c r="O11" s="794"/>
      <c r="P11" s="794"/>
      <c r="Q11" s="794"/>
      <c r="R11" s="794"/>
      <c r="S11" s="794"/>
      <c r="T11" s="794"/>
      <c r="U11" s="794"/>
      <c r="V11" s="794"/>
      <c r="W11" s="794"/>
      <c r="X11" s="794"/>
      <c r="Y11" s="794"/>
      <c r="Z11" s="807"/>
      <c r="AA11" s="187" t="s">
        <v>1679</v>
      </c>
      <c r="AB11" s="188"/>
      <c r="AC11" s="188"/>
      <c r="AD11" s="188"/>
      <c r="AE11" s="188"/>
      <c r="AF11" s="188" t="s">
        <v>1678</v>
      </c>
      <c r="AG11" s="190" t="e">
        <f>ID_MS_TH_PJK</f>
        <v>#N/A</v>
      </c>
      <c r="AH11" s="188"/>
      <c r="AI11" s="188"/>
      <c r="AJ11" s="188"/>
      <c r="AK11" s="188"/>
      <c r="AL11" s="188"/>
      <c r="AM11" s="188"/>
      <c r="AN11" s="188"/>
      <c r="AO11" s="188"/>
      <c r="AP11" s="188"/>
      <c r="AQ11" s="188"/>
      <c r="AR11" s="188"/>
      <c r="AS11" s="188"/>
      <c r="AT11" s="191"/>
      <c r="AU11" s="110"/>
      <c r="AV11" s="110"/>
      <c r="AW11" s="110"/>
      <c r="AX11" s="110"/>
      <c r="AY11" s="110"/>
      <c r="AZ11" s="110"/>
      <c r="BA11" s="110"/>
      <c r="BB11" s="110"/>
      <c r="BC11" s="110"/>
      <c r="BD11" s="110"/>
      <c r="BE11" s="110"/>
      <c r="BF11" s="110"/>
      <c r="BG11" s="110"/>
      <c r="BH11" s="110"/>
      <c r="BI11" s="110"/>
      <c r="BJ11" s="110"/>
      <c r="BK11" s="110"/>
      <c r="BL11" s="110"/>
      <c r="BM11" s="110"/>
      <c r="BN11" s="110"/>
      <c r="BO11" s="110"/>
      <c r="BP11" s="110"/>
      <c r="BQ11" s="110"/>
      <c r="BR11" s="110"/>
      <c r="BS11" s="110"/>
      <c r="BT11" s="110"/>
      <c r="BU11" s="11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row>
    <row r="12" spans="1:102" ht="14.25" customHeight="1" x14ac:dyDescent="0.25">
      <c r="B12" s="762" t="s">
        <v>106</v>
      </c>
      <c r="C12" s="761"/>
      <c r="D12" s="761"/>
      <c r="E12" s="761"/>
      <c r="AL12" s="110"/>
      <c r="AM12" s="110"/>
      <c r="AN12" s="110"/>
      <c r="AO12" s="110"/>
      <c r="AP12" s="110"/>
      <c r="AQ12" s="110"/>
      <c r="AR12" s="110"/>
      <c r="AS12" s="110"/>
      <c r="AT12" s="110"/>
      <c r="AU12" s="110"/>
      <c r="AV12" s="110"/>
      <c r="AW12" s="110"/>
      <c r="AX12" s="110"/>
      <c r="AY12" s="110"/>
      <c r="AZ12" s="110"/>
      <c r="BA12" s="110"/>
      <c r="BB12" s="110"/>
      <c r="BC12" s="110"/>
      <c r="BD12" s="110"/>
      <c r="BE12" s="110"/>
      <c r="BF12" s="110"/>
      <c r="BG12" s="110"/>
      <c r="BH12" s="110"/>
      <c r="BI12" s="110"/>
      <c r="BJ12" s="110"/>
      <c r="BK12" s="110"/>
      <c r="BL12" s="110"/>
      <c r="BM12" s="110"/>
      <c r="BN12" s="110"/>
      <c r="BO12" s="110"/>
      <c r="BP12" s="110"/>
      <c r="BQ12" s="110"/>
      <c r="BR12" s="110"/>
      <c r="BS12" s="110"/>
      <c r="BT12" s="110"/>
      <c r="BU12" s="110"/>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row>
    <row r="13" spans="1:102" ht="14.25" customHeight="1" x14ac:dyDescent="0.25">
      <c r="B13" s="962" t="str">
        <f>HYPERLINK("#'"&amp;'EWS DIRECTORY'!$J$130&amp;"'!A1",'EWS DIRECTORY'!$J$130)</f>
        <v>E-3</v>
      </c>
      <c r="C13" s="761"/>
      <c r="D13" s="761"/>
      <c r="E13" s="761"/>
      <c r="G13" t="s">
        <v>1775</v>
      </c>
      <c r="AL13" s="110"/>
      <c r="AM13" s="110"/>
      <c r="AN13" s="110"/>
      <c r="AO13" s="110"/>
      <c r="AP13" s="110"/>
      <c r="AQ13" s="110"/>
      <c r="AR13" s="110"/>
      <c r="AS13" s="110"/>
      <c r="AT13" s="110"/>
      <c r="AU13" s="110"/>
      <c r="AV13" s="110"/>
      <c r="AW13" s="110"/>
      <c r="AX13" s="110"/>
      <c r="AY13" s="110"/>
      <c r="AZ13" s="110"/>
      <c r="BA13" s="110"/>
      <c r="BB13" s="110"/>
      <c r="BC13" s="110"/>
      <c r="BD13" s="110"/>
      <c r="BE13" s="110"/>
      <c r="BF13" s="110"/>
      <c r="BG13" s="110"/>
      <c r="BH13" s="110"/>
      <c r="BI13" s="110"/>
      <c r="BJ13" s="110"/>
      <c r="BK13" s="110"/>
      <c r="BL13" s="110"/>
      <c r="BM13" s="110"/>
      <c r="BN13" s="110"/>
      <c r="BO13" s="110"/>
      <c r="BP13" s="110"/>
      <c r="BQ13" s="110"/>
      <c r="BR13" s="110"/>
      <c r="BS13" s="110"/>
      <c r="BT13" s="110"/>
      <c r="BU13" s="110"/>
      <c r="BV13" s="110"/>
      <c r="BW13" s="110"/>
      <c r="BX13" s="110"/>
      <c r="BY13" s="110"/>
      <c r="BZ13" s="110"/>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row>
    <row r="14" spans="1:102" ht="14.25" customHeight="1" x14ac:dyDescent="0.25">
      <c r="B14" s="927" t="str">
        <f>HYPERLINK("#'"&amp;'EWS DIRECTORY'!$J$131&amp;"'!A1",'EWS DIRECTORY'!$J$131)</f>
        <v>E-3-1</v>
      </c>
      <c r="C14" s="761"/>
      <c r="D14" s="761"/>
      <c r="E14" s="761"/>
      <c r="G14" s="949" t="s">
        <v>1445</v>
      </c>
      <c r="H14" s="949" t="s">
        <v>1707</v>
      </c>
      <c r="I14" s="789"/>
      <c r="J14" s="789"/>
      <c r="K14" s="789"/>
      <c r="L14" s="789"/>
      <c r="M14" s="789"/>
      <c r="N14" s="789"/>
      <c r="O14" s="789"/>
      <c r="P14" s="789"/>
      <c r="Q14" s="789"/>
      <c r="R14" s="789"/>
      <c r="S14" s="789"/>
      <c r="T14" s="790"/>
      <c r="U14" s="949" t="s">
        <v>1708</v>
      </c>
      <c r="V14" s="790"/>
      <c r="W14" s="969" t="s">
        <v>1776</v>
      </c>
      <c r="X14" s="764"/>
      <c r="Y14" s="764"/>
      <c r="Z14" s="764"/>
      <c r="AA14" s="764"/>
      <c r="AB14" s="764"/>
      <c r="AC14" s="764"/>
      <c r="AD14" s="764"/>
      <c r="AE14" s="764"/>
      <c r="AF14" s="764"/>
      <c r="AG14" s="764"/>
      <c r="AH14" s="764"/>
      <c r="AI14" s="764"/>
      <c r="AJ14" s="764"/>
      <c r="AK14" s="764"/>
      <c r="AL14" s="764"/>
      <c r="AM14" s="764"/>
      <c r="AN14" s="764"/>
      <c r="AO14" s="764"/>
      <c r="AP14" s="764"/>
      <c r="AQ14" s="764"/>
      <c r="AR14" s="764"/>
      <c r="AS14" s="764"/>
      <c r="AT14" s="764"/>
      <c r="AU14" s="764"/>
      <c r="AV14" s="764"/>
      <c r="AW14" s="764"/>
      <c r="AX14" s="764"/>
      <c r="AY14" s="764"/>
      <c r="AZ14" s="764"/>
      <c r="BA14" s="764"/>
      <c r="BB14" s="764"/>
      <c r="BC14" s="764"/>
      <c r="BD14" s="764"/>
      <c r="BE14" s="764"/>
      <c r="BF14" s="764"/>
      <c r="BG14" s="764"/>
      <c r="BH14" s="764"/>
      <c r="BI14" s="764"/>
      <c r="BJ14" s="764"/>
      <c r="BK14" s="764"/>
      <c r="BL14" s="764"/>
      <c r="BM14" s="764"/>
      <c r="BN14" s="764"/>
      <c r="BO14" s="764"/>
      <c r="BP14" s="764"/>
      <c r="BQ14" s="764"/>
      <c r="BR14" s="764"/>
      <c r="BS14" s="764"/>
      <c r="BT14" s="764"/>
      <c r="BU14" s="764"/>
      <c r="BV14" s="764"/>
      <c r="BW14" s="764"/>
      <c r="BX14" s="764"/>
      <c r="BY14" s="764"/>
      <c r="BZ14" s="764"/>
      <c r="CA14" s="764"/>
      <c r="CB14" s="764"/>
      <c r="CC14" s="764"/>
      <c r="CD14" s="764"/>
      <c r="CE14" s="764"/>
      <c r="CF14" s="764"/>
      <c r="CG14" s="764"/>
      <c r="CH14" s="764"/>
      <c r="CI14" s="764"/>
      <c r="CJ14" s="764"/>
      <c r="CK14" s="764"/>
      <c r="CL14" s="764"/>
      <c r="CM14" s="764"/>
      <c r="CN14" s="764"/>
      <c r="CO14" s="764"/>
      <c r="CP14" s="764"/>
      <c r="CQ14" s="764"/>
      <c r="CR14" s="764"/>
      <c r="CS14" s="765"/>
      <c r="CT14" s="967" t="s">
        <v>1772</v>
      </c>
      <c r="CU14" s="789"/>
      <c r="CV14" s="789"/>
      <c r="CW14" s="789"/>
      <c r="CX14" s="790"/>
    </row>
    <row r="15" spans="1:102" ht="14.25" customHeight="1" x14ac:dyDescent="0.25">
      <c r="B15" s="929" t="str">
        <f>HYPERLINK("#'"&amp;'EWS DIRECTORY'!$J$132&amp;"'!A1",'EWS DIRECTORY'!$J$132)</f>
        <v>E-3-1-1</v>
      </c>
      <c r="C15" s="761"/>
      <c r="D15" s="761"/>
      <c r="E15" s="761"/>
      <c r="G15" s="975"/>
      <c r="H15" s="804"/>
      <c r="I15" s="940"/>
      <c r="J15" s="940"/>
      <c r="K15" s="940"/>
      <c r="L15" s="940"/>
      <c r="M15" s="940"/>
      <c r="N15" s="940"/>
      <c r="O15" s="940"/>
      <c r="P15" s="940"/>
      <c r="Q15" s="940"/>
      <c r="R15" s="940"/>
      <c r="S15" s="940"/>
      <c r="T15" s="805"/>
      <c r="U15" s="804"/>
      <c r="V15" s="805"/>
      <c r="W15" s="949" t="s">
        <v>1777</v>
      </c>
      <c r="X15" s="789"/>
      <c r="Y15" s="789"/>
      <c r="Z15" s="789"/>
      <c r="AA15" s="790"/>
      <c r="AB15" s="963" t="s">
        <v>1778</v>
      </c>
      <c r="AC15" s="764"/>
      <c r="AD15" s="764"/>
      <c r="AE15" s="764"/>
      <c r="AF15" s="764"/>
      <c r="AG15" s="764"/>
      <c r="AH15" s="764"/>
      <c r="AI15" s="764"/>
      <c r="AJ15" s="764"/>
      <c r="AK15" s="764"/>
      <c r="AL15" s="764"/>
      <c r="AM15" s="764"/>
      <c r="AN15" s="764"/>
      <c r="AO15" s="764"/>
      <c r="AP15" s="764"/>
      <c r="AQ15" s="764"/>
      <c r="AR15" s="764"/>
      <c r="AS15" s="764"/>
      <c r="AT15" s="764"/>
      <c r="AU15" s="764"/>
      <c r="AV15" s="764"/>
      <c r="AW15" s="764"/>
      <c r="AX15" s="764"/>
      <c r="AY15" s="764"/>
      <c r="AZ15" s="764"/>
      <c r="BA15" s="764"/>
      <c r="BB15" s="764"/>
      <c r="BC15" s="764"/>
      <c r="BD15" s="764"/>
      <c r="BE15" s="764"/>
      <c r="BF15" s="764"/>
      <c r="BG15" s="764"/>
      <c r="BH15" s="764"/>
      <c r="BI15" s="764"/>
      <c r="BJ15" s="764"/>
      <c r="BK15" s="764"/>
      <c r="BL15" s="764"/>
      <c r="BM15" s="764"/>
      <c r="BN15" s="764"/>
      <c r="BO15" s="764"/>
      <c r="BP15" s="764"/>
      <c r="BQ15" s="764"/>
      <c r="BR15" s="764"/>
      <c r="BS15" s="764"/>
      <c r="BT15" s="764"/>
      <c r="BU15" s="764"/>
      <c r="BV15" s="764"/>
      <c r="BW15" s="764"/>
      <c r="BX15" s="764"/>
      <c r="BY15" s="764"/>
      <c r="BZ15" s="764"/>
      <c r="CA15" s="764"/>
      <c r="CB15" s="764"/>
      <c r="CC15" s="764"/>
      <c r="CD15" s="764"/>
      <c r="CE15" s="764"/>
      <c r="CF15" s="764"/>
      <c r="CG15" s="764"/>
      <c r="CH15" s="764"/>
      <c r="CI15" s="764"/>
      <c r="CJ15" s="764"/>
      <c r="CK15" s="764"/>
      <c r="CL15" s="764"/>
      <c r="CM15" s="764"/>
      <c r="CN15" s="764"/>
      <c r="CO15" s="764"/>
      <c r="CP15" s="764"/>
      <c r="CQ15" s="764"/>
      <c r="CR15" s="764"/>
      <c r="CS15" s="765"/>
      <c r="CT15" s="804"/>
      <c r="CU15" s="940"/>
      <c r="CV15" s="940"/>
      <c r="CW15" s="940"/>
      <c r="CX15" s="805"/>
    </row>
    <row r="16" spans="1:102" ht="14.4" customHeight="1" x14ac:dyDescent="0.25">
      <c r="A16" s="110" t="e" cm="1" vm="3">
        <f t="array" aca="1" ref="A16" ca="1">_xlfn._xlws.FILTER(M16:M50,M16:M50&lt;&gt;"")</f>
        <v>#VALUE!</v>
      </c>
      <c r="B16" s="929" t="str">
        <f>HYPERLINK("#'"&amp;'EWS DIRECTORY'!$J$133&amp;"'!A1",'EWS DIRECTORY'!$J$133)</f>
        <v>E-3-1-2</v>
      </c>
      <c r="C16" s="761"/>
      <c r="D16" s="761"/>
      <c r="E16" s="761"/>
      <c r="G16" s="769"/>
      <c r="H16" s="806"/>
      <c r="I16" s="794"/>
      <c r="J16" s="794"/>
      <c r="K16" s="794"/>
      <c r="L16" s="794"/>
      <c r="M16" s="794"/>
      <c r="N16" s="794"/>
      <c r="O16" s="794"/>
      <c r="P16" s="794"/>
      <c r="Q16" s="794"/>
      <c r="R16" s="794"/>
      <c r="S16" s="794"/>
      <c r="T16" s="807"/>
      <c r="U16" s="806"/>
      <c r="V16" s="807"/>
      <c r="W16" s="806"/>
      <c r="X16" s="794"/>
      <c r="Y16" s="794"/>
      <c r="Z16" s="794"/>
      <c r="AA16" s="807"/>
      <c r="AB16" s="946" t="e">
        <f>MASTER!$N$5</f>
        <v>#N/A</v>
      </c>
      <c r="AC16" s="764"/>
      <c r="AD16" s="764"/>
      <c r="AE16" s="764"/>
      <c r="AF16" s="765"/>
      <c r="AG16" s="946" t="e">
        <f>MASTER!$N$6</f>
        <v>#N/A</v>
      </c>
      <c r="AH16" s="764"/>
      <c r="AI16" s="764"/>
      <c r="AJ16" s="764"/>
      <c r="AK16" s="765"/>
      <c r="AL16" s="946" t="e">
        <f>MASTER!$N$7</f>
        <v>#N/A</v>
      </c>
      <c r="AM16" s="764"/>
      <c r="AN16" s="764"/>
      <c r="AO16" s="764"/>
      <c r="AP16" s="765"/>
      <c r="AQ16" s="946" t="e">
        <f>MASTER!$N$8</f>
        <v>#N/A</v>
      </c>
      <c r="AR16" s="764"/>
      <c r="AS16" s="764"/>
      <c r="AT16" s="764"/>
      <c r="AU16" s="765"/>
      <c r="AV16" s="946" t="e">
        <f>MASTER!$N$9</f>
        <v>#N/A</v>
      </c>
      <c r="AW16" s="764"/>
      <c r="AX16" s="764"/>
      <c r="AY16" s="764"/>
      <c r="AZ16" s="765"/>
      <c r="BA16" s="946" t="e">
        <f>MASTER!$N$10</f>
        <v>#N/A</v>
      </c>
      <c r="BB16" s="764"/>
      <c r="BC16" s="764"/>
      <c r="BD16" s="764"/>
      <c r="BE16" s="765"/>
      <c r="BF16" s="946" t="e">
        <f>MASTER!$N$11</f>
        <v>#N/A</v>
      </c>
      <c r="BG16" s="764"/>
      <c r="BH16" s="764"/>
      <c r="BI16" s="764"/>
      <c r="BJ16" s="765"/>
      <c r="BK16" s="946" t="e">
        <f>MASTER!$N$12</f>
        <v>#N/A</v>
      </c>
      <c r="BL16" s="764"/>
      <c r="BM16" s="764"/>
      <c r="BN16" s="764"/>
      <c r="BO16" s="765"/>
      <c r="BP16" s="946" t="e">
        <f>MASTER!$N$13</f>
        <v>#N/A</v>
      </c>
      <c r="BQ16" s="764"/>
      <c r="BR16" s="764"/>
      <c r="BS16" s="764"/>
      <c r="BT16" s="765"/>
      <c r="BU16" s="946" t="e">
        <f>MASTER!$N$14</f>
        <v>#N/A</v>
      </c>
      <c r="BV16" s="764"/>
      <c r="BW16" s="764"/>
      <c r="BX16" s="764"/>
      <c r="BY16" s="765"/>
      <c r="BZ16" s="946" t="e">
        <f>MASTER!$N$15</f>
        <v>#N/A</v>
      </c>
      <c r="CA16" s="764"/>
      <c r="CB16" s="764"/>
      <c r="CC16" s="764"/>
      <c r="CD16" s="765"/>
      <c r="CE16" s="946" t="e">
        <f>MASTER!$N$16</f>
        <v>#N/A</v>
      </c>
      <c r="CF16" s="764"/>
      <c r="CG16" s="764"/>
      <c r="CH16" s="764"/>
      <c r="CI16" s="765"/>
      <c r="CJ16" s="963" t="s">
        <v>1769</v>
      </c>
      <c r="CK16" s="764"/>
      <c r="CL16" s="764"/>
      <c r="CM16" s="764"/>
      <c r="CN16" s="765"/>
      <c r="CO16" s="963" t="s">
        <v>1770</v>
      </c>
      <c r="CP16" s="764"/>
      <c r="CQ16" s="764"/>
      <c r="CR16" s="764"/>
      <c r="CS16" s="765"/>
      <c r="CT16" s="806"/>
      <c r="CU16" s="794"/>
      <c r="CV16" s="794"/>
      <c r="CW16" s="794"/>
      <c r="CX16" s="807"/>
    </row>
    <row r="17" spans="1:102" ht="14.25" customHeight="1" x14ac:dyDescent="0.25">
      <c r="A17" s="110" t="s">
        <v>2032</v>
      </c>
      <c r="B17" s="929" t="str">
        <f>HYPERLINK("#'"&amp;'EWS DIRECTORY'!$J$134&amp;"'!A1",'EWS DIRECTORY'!$J$134)</f>
        <v>E-3-1-3</v>
      </c>
      <c r="C17" s="761"/>
      <c r="D17" s="761"/>
      <c r="E17" s="761"/>
      <c r="G17" s="289"/>
      <c r="U17" s="436"/>
      <c r="V17" s="204"/>
      <c r="W17" s="952"/>
      <c r="X17" s="940"/>
      <c r="Y17" s="940"/>
      <c r="Z17" s="940"/>
      <c r="AA17" s="805"/>
      <c r="AB17" s="952"/>
      <c r="AC17" s="940"/>
      <c r="AD17" s="940"/>
      <c r="AE17" s="940"/>
      <c r="AF17" s="805"/>
      <c r="AG17" s="952"/>
      <c r="AH17" s="940"/>
      <c r="AI17" s="940"/>
      <c r="AJ17" s="940"/>
      <c r="AK17" s="805"/>
      <c r="AL17" s="952"/>
      <c r="AM17" s="940"/>
      <c r="AN17" s="940"/>
      <c r="AO17" s="940"/>
      <c r="AP17" s="805"/>
      <c r="AQ17" s="952"/>
      <c r="AR17" s="940"/>
      <c r="AS17" s="940"/>
      <c r="AT17" s="940"/>
      <c r="AU17" s="805"/>
      <c r="AV17" s="952"/>
      <c r="AW17" s="940"/>
      <c r="AX17" s="940"/>
      <c r="AY17" s="940"/>
      <c r="AZ17" s="805"/>
      <c r="BA17" s="952"/>
      <c r="BB17" s="940"/>
      <c r="BC17" s="940"/>
      <c r="BD17" s="940"/>
      <c r="BE17" s="805"/>
      <c r="BF17" s="952"/>
      <c r="BG17" s="940"/>
      <c r="BH17" s="940"/>
      <c r="BI17" s="940"/>
      <c r="BJ17" s="805"/>
      <c r="BK17" s="952"/>
      <c r="BL17" s="940"/>
      <c r="BM17" s="940"/>
      <c r="BN17" s="940"/>
      <c r="BO17" s="805"/>
      <c r="BP17" s="952"/>
      <c r="BQ17" s="940"/>
      <c r="BR17" s="940"/>
      <c r="BS17" s="940"/>
      <c r="BT17" s="805"/>
      <c r="BU17" s="952"/>
      <c r="BV17" s="940"/>
      <c r="BW17" s="940"/>
      <c r="BX17" s="940"/>
      <c r="BY17" s="805"/>
      <c r="BZ17" s="952"/>
      <c r="CA17" s="940"/>
      <c r="CB17" s="940"/>
      <c r="CC17" s="940"/>
      <c r="CD17" s="805"/>
      <c r="CE17" s="952"/>
      <c r="CF17" s="940"/>
      <c r="CG17" s="940"/>
      <c r="CH17" s="940"/>
      <c r="CI17" s="805"/>
      <c r="CJ17" s="952"/>
      <c r="CK17" s="940"/>
      <c r="CL17" s="940"/>
      <c r="CM17" s="940"/>
      <c r="CN17" s="805"/>
      <c r="CO17" s="952"/>
      <c r="CP17" s="940"/>
      <c r="CQ17" s="940"/>
      <c r="CR17" s="940"/>
      <c r="CS17" s="805"/>
      <c r="CT17" s="952"/>
      <c r="CU17" s="940"/>
      <c r="CV17" s="940"/>
      <c r="CW17" s="940"/>
      <c r="CX17" s="805"/>
    </row>
    <row r="18" spans="1:102" ht="14.4" customHeight="1" x14ac:dyDescent="0.25">
      <c r="A18" s="110" t="str" cm="1">
        <f t="array" ref="A18:A23">_xlfn._xlws.FILTER(M18:M52,M18:M52&lt;&gt;"")</f>
        <v>Berdasarkan Data Internal dan Eksternal yang dimiliki DJP</v>
      </c>
      <c r="B18" s="929" t="str">
        <f>HYPERLINK("#'"&amp;'EWS DIRECTORY'!$J$135&amp;"'!A1",'EWS DIRECTORY'!$J$135)</f>
        <v>E-3-1-4</v>
      </c>
      <c r="C18" s="761"/>
      <c r="D18" s="761"/>
      <c r="E18" s="761"/>
      <c r="G18" s="52">
        <v>1</v>
      </c>
      <c r="H18" s="944" t="str">
        <f>'E-3'!$G$9</f>
        <v>Biaya Transportasi</v>
      </c>
      <c r="I18" s="940"/>
      <c r="J18" s="940"/>
      <c r="K18" s="940"/>
      <c r="L18" s="53" t="s">
        <v>1681</v>
      </c>
      <c r="M18" s="1158" t="s">
        <v>1442</v>
      </c>
      <c r="N18" s="940"/>
      <c r="O18" s="940"/>
      <c r="P18" s="940"/>
      <c r="Q18" s="940"/>
      <c r="R18" s="940"/>
      <c r="S18" s="940"/>
      <c r="T18" s="805"/>
      <c r="U18" s="964" t="s">
        <v>351</v>
      </c>
      <c r="V18" s="805"/>
      <c r="W18" s="1157">
        <f>'E-3'!$U$32</f>
        <v>0</v>
      </c>
      <c r="X18" s="940"/>
      <c r="Y18" s="940"/>
      <c r="Z18" s="940"/>
      <c r="AA18" s="805"/>
      <c r="AB18" s="945"/>
      <c r="AC18" s="940"/>
      <c r="AD18" s="940"/>
      <c r="AE18" s="940"/>
      <c r="AF18" s="805"/>
      <c r="AG18" s="945"/>
      <c r="AH18" s="940"/>
      <c r="AI18" s="940"/>
      <c r="AJ18" s="940"/>
      <c r="AK18" s="805"/>
      <c r="AL18" s="945"/>
      <c r="AM18" s="940"/>
      <c r="AN18" s="940"/>
      <c r="AO18" s="940"/>
      <c r="AP18" s="805"/>
      <c r="AQ18" s="945"/>
      <c r="AR18" s="940"/>
      <c r="AS18" s="940"/>
      <c r="AT18" s="940"/>
      <c r="AU18" s="805"/>
      <c r="AV18" s="945"/>
      <c r="AW18" s="940"/>
      <c r="AX18" s="940"/>
      <c r="AY18" s="940"/>
      <c r="AZ18" s="805"/>
      <c r="BA18" s="945"/>
      <c r="BB18" s="940"/>
      <c r="BC18" s="940"/>
      <c r="BD18" s="940"/>
      <c r="BE18" s="805"/>
      <c r="BF18" s="945"/>
      <c r="BG18" s="940"/>
      <c r="BH18" s="940"/>
      <c r="BI18" s="940"/>
      <c r="BJ18" s="805"/>
      <c r="BK18" s="945"/>
      <c r="BL18" s="940"/>
      <c r="BM18" s="940"/>
      <c r="BN18" s="940"/>
      <c r="BO18" s="805"/>
      <c r="BP18" s="945"/>
      <c r="BQ18" s="940"/>
      <c r="BR18" s="940"/>
      <c r="BS18" s="940"/>
      <c r="BT18" s="805"/>
      <c r="BU18" s="945"/>
      <c r="BV18" s="940"/>
      <c r="BW18" s="940"/>
      <c r="BX18" s="940"/>
      <c r="BY18" s="805"/>
      <c r="BZ18" s="945"/>
      <c r="CA18" s="940"/>
      <c r="CB18" s="940"/>
      <c r="CC18" s="940"/>
      <c r="CD18" s="805"/>
      <c r="CE18" s="945"/>
      <c r="CF18" s="940"/>
      <c r="CG18" s="940"/>
      <c r="CH18" s="940"/>
      <c r="CI18" s="805"/>
      <c r="CJ18" s="955">
        <f>'E-3-1-1'!AT24+'E-3-1-1'!AT51</f>
        <v>0</v>
      </c>
      <c r="CK18" s="940"/>
      <c r="CL18" s="940"/>
      <c r="CM18" s="940"/>
      <c r="CN18" s="805"/>
      <c r="CO18" s="955">
        <f>IF(CJ18&gt;0,CJ18,SUM(AB18:CI18))</f>
        <v>0</v>
      </c>
      <c r="CP18" s="940"/>
      <c r="CQ18" s="940"/>
      <c r="CR18" s="940"/>
      <c r="CS18" s="805"/>
      <c r="CT18" s="955">
        <f>CO18-W18</f>
        <v>0</v>
      </c>
      <c r="CU18" s="940"/>
      <c r="CV18" s="940"/>
      <c r="CW18" s="940"/>
      <c r="CX18" s="805"/>
    </row>
    <row r="19" spans="1:102" ht="14.4" customHeight="1" x14ac:dyDescent="0.25">
      <c r="A19" s="110" t="str">
        <v>Berdasarkan Analisis SPT dan Laporan Keuangan</v>
      </c>
      <c r="B19" s="929" t="str">
        <f>HYPERLINK("#'"&amp;'EWS DIRECTORY'!$J$136&amp;"'!A1",'EWS DIRECTORY'!$J$136)</f>
        <v>E-3-1-5</v>
      </c>
      <c r="C19" s="761"/>
      <c r="D19" s="761"/>
      <c r="E19" s="761"/>
      <c r="G19" s="289"/>
      <c r="H19" s="804"/>
      <c r="I19" s="940"/>
      <c r="J19" s="940"/>
      <c r="K19" s="940"/>
      <c r="M19" s="940"/>
      <c r="N19" s="940"/>
      <c r="O19" s="940"/>
      <c r="P19" s="940"/>
      <c r="Q19" s="940"/>
      <c r="R19" s="940"/>
      <c r="S19" s="940"/>
      <c r="T19" s="805"/>
      <c r="U19" s="964"/>
      <c r="V19" s="805"/>
      <c r="W19" s="1157"/>
      <c r="X19" s="940"/>
      <c r="Y19" s="940"/>
      <c r="Z19" s="940"/>
      <c r="AA19" s="805"/>
      <c r="AB19" s="952"/>
      <c r="AC19" s="940"/>
      <c r="AD19" s="940"/>
      <c r="AE19" s="940"/>
      <c r="AF19" s="805"/>
      <c r="AG19" s="952"/>
      <c r="AH19" s="940"/>
      <c r="AI19" s="940"/>
      <c r="AJ19" s="940"/>
      <c r="AK19" s="805"/>
      <c r="AL19" s="952"/>
      <c r="AM19" s="940"/>
      <c r="AN19" s="940"/>
      <c r="AO19" s="940"/>
      <c r="AP19" s="805"/>
      <c r="AQ19" s="952"/>
      <c r="AR19" s="940"/>
      <c r="AS19" s="940"/>
      <c r="AT19" s="940"/>
      <c r="AU19" s="805"/>
      <c r="AV19" s="952"/>
      <c r="AW19" s="940"/>
      <c r="AX19" s="940"/>
      <c r="AY19" s="940"/>
      <c r="AZ19" s="805"/>
      <c r="BA19" s="952"/>
      <c r="BB19" s="940"/>
      <c r="BC19" s="940"/>
      <c r="BD19" s="940"/>
      <c r="BE19" s="805"/>
      <c r="BF19" s="952"/>
      <c r="BG19" s="940"/>
      <c r="BH19" s="940"/>
      <c r="BI19" s="940"/>
      <c r="BJ19" s="805"/>
      <c r="BK19" s="952"/>
      <c r="BL19" s="940"/>
      <c r="BM19" s="940"/>
      <c r="BN19" s="940"/>
      <c r="BO19" s="805"/>
      <c r="BP19" s="952"/>
      <c r="BQ19" s="940"/>
      <c r="BR19" s="940"/>
      <c r="BS19" s="940"/>
      <c r="BT19" s="805"/>
      <c r="BU19" s="952"/>
      <c r="BV19" s="940"/>
      <c r="BW19" s="940"/>
      <c r="BX19" s="940"/>
      <c r="BY19" s="805"/>
      <c r="BZ19" s="952"/>
      <c r="CA19" s="940"/>
      <c r="CB19" s="940"/>
      <c r="CC19" s="940"/>
      <c r="CD19" s="805"/>
      <c r="CE19" s="952"/>
      <c r="CF19" s="940"/>
      <c r="CG19" s="940"/>
      <c r="CH19" s="940"/>
      <c r="CI19" s="805"/>
      <c r="CJ19" s="952"/>
      <c r="CK19" s="940"/>
      <c r="CL19" s="940"/>
      <c r="CM19" s="940"/>
      <c r="CN19" s="805"/>
      <c r="CO19" s="952"/>
      <c r="CP19" s="940"/>
      <c r="CQ19" s="940"/>
      <c r="CR19" s="940"/>
      <c r="CS19" s="805"/>
      <c r="CT19" s="952"/>
      <c r="CU19" s="940"/>
      <c r="CV19" s="940"/>
      <c r="CW19" s="940"/>
      <c r="CX19" s="805"/>
    </row>
    <row r="20" spans="1:102" ht="14.4" customHeight="1" x14ac:dyDescent="0.25">
      <c r="A20" s="110" t="str">
        <v>Berdasarkan pemeriksaan langsung terhadap bukti pendukung</v>
      </c>
      <c r="B20" s="929" t="str">
        <f>HYPERLINK("#'"&amp;'EWS DIRECTORY'!$J$137&amp;"'!A1",'EWS DIRECTORY'!$J$137)</f>
        <v>E-3-1-6</v>
      </c>
      <c r="C20" s="761"/>
      <c r="D20" s="761"/>
      <c r="E20" s="761"/>
      <c r="G20" s="52">
        <v>2</v>
      </c>
      <c r="H20" s="944" t="str">
        <f>'E-3'!$G$9</f>
        <v>Biaya Transportasi</v>
      </c>
      <c r="I20" s="940"/>
      <c r="J20" s="940"/>
      <c r="K20" s="940"/>
      <c r="L20" s="53" t="s">
        <v>1681</v>
      </c>
      <c r="M20" s="1158" t="s">
        <v>1449</v>
      </c>
      <c r="N20" s="940"/>
      <c r="O20" s="940"/>
      <c r="P20" s="940"/>
      <c r="Q20" s="940"/>
      <c r="R20" s="940"/>
      <c r="S20" s="940"/>
      <c r="T20" s="805"/>
      <c r="U20" s="964" t="s">
        <v>353</v>
      </c>
      <c r="V20" s="805"/>
      <c r="W20" s="1157">
        <f>'E-3'!$U$32</f>
        <v>0</v>
      </c>
      <c r="X20" s="940"/>
      <c r="Y20" s="940"/>
      <c r="Z20" s="940"/>
      <c r="AA20" s="805"/>
      <c r="AB20" s="945"/>
      <c r="AC20" s="940"/>
      <c r="AD20" s="940"/>
      <c r="AE20" s="940"/>
      <c r="AF20" s="805"/>
      <c r="AG20" s="945"/>
      <c r="AH20" s="940"/>
      <c r="AI20" s="940"/>
      <c r="AJ20" s="940"/>
      <c r="AK20" s="805"/>
      <c r="AL20" s="945"/>
      <c r="AM20" s="940"/>
      <c r="AN20" s="940"/>
      <c r="AO20" s="940"/>
      <c r="AP20" s="805"/>
      <c r="AQ20" s="945"/>
      <c r="AR20" s="940"/>
      <c r="AS20" s="940"/>
      <c r="AT20" s="940"/>
      <c r="AU20" s="805"/>
      <c r="AV20" s="945"/>
      <c r="AW20" s="940"/>
      <c r="AX20" s="940"/>
      <c r="AY20" s="940"/>
      <c r="AZ20" s="805"/>
      <c r="BA20" s="945"/>
      <c r="BB20" s="940"/>
      <c r="BC20" s="940"/>
      <c r="BD20" s="940"/>
      <c r="BE20" s="805"/>
      <c r="BF20" s="945"/>
      <c r="BG20" s="940"/>
      <c r="BH20" s="940"/>
      <c r="BI20" s="940"/>
      <c r="BJ20" s="805"/>
      <c r="BK20" s="945"/>
      <c r="BL20" s="940"/>
      <c r="BM20" s="940"/>
      <c r="BN20" s="940"/>
      <c r="BO20" s="805"/>
      <c r="BP20" s="945"/>
      <c r="BQ20" s="940"/>
      <c r="BR20" s="940"/>
      <c r="BS20" s="940"/>
      <c r="BT20" s="805"/>
      <c r="BU20" s="945"/>
      <c r="BV20" s="940"/>
      <c r="BW20" s="940"/>
      <c r="BX20" s="940"/>
      <c r="BY20" s="805"/>
      <c r="BZ20" s="945"/>
      <c r="CA20" s="940"/>
      <c r="CB20" s="940"/>
      <c r="CC20" s="940"/>
      <c r="CD20" s="805"/>
      <c r="CE20" s="945"/>
      <c r="CF20" s="940"/>
      <c r="CG20" s="940"/>
      <c r="CH20" s="940"/>
      <c r="CI20" s="805"/>
      <c r="CJ20" s="955">
        <f>'E-3-1-2'!AO19</f>
        <v>0</v>
      </c>
      <c r="CK20" s="940"/>
      <c r="CL20" s="940"/>
      <c r="CM20" s="940"/>
      <c r="CN20" s="805"/>
      <c r="CO20" s="955">
        <f>IF(CJ20&gt;0,CJ20,SUM(AB20:CI20))</f>
        <v>0</v>
      </c>
      <c r="CP20" s="940"/>
      <c r="CQ20" s="940"/>
      <c r="CR20" s="940"/>
      <c r="CS20" s="805"/>
      <c r="CT20" s="955">
        <f>CO20-W20</f>
        <v>0</v>
      </c>
      <c r="CU20" s="940"/>
      <c r="CV20" s="940"/>
      <c r="CW20" s="940"/>
      <c r="CX20" s="805"/>
    </row>
    <row r="21" spans="1:102" ht="14.4" customHeight="1" x14ac:dyDescent="0.25">
      <c r="A21" s="110" t="str">
        <v>Berdasarkan Analisis Kewajaran dan Kelaziman Usaha</v>
      </c>
      <c r="G21" s="52"/>
      <c r="H21" s="804"/>
      <c r="I21" s="940"/>
      <c r="J21" s="940"/>
      <c r="K21" s="940"/>
      <c r="M21" s="940"/>
      <c r="N21" s="940"/>
      <c r="O21" s="940"/>
      <c r="P21" s="940"/>
      <c r="Q21" s="940"/>
      <c r="R21" s="940"/>
      <c r="S21" s="940"/>
      <c r="T21" s="805"/>
      <c r="U21" s="964"/>
      <c r="V21" s="805"/>
      <c r="W21" s="1157"/>
      <c r="X21" s="940"/>
      <c r="Y21" s="940"/>
      <c r="Z21" s="940"/>
      <c r="AA21" s="805"/>
      <c r="AB21" s="952"/>
      <c r="AC21" s="940"/>
      <c r="AD21" s="940"/>
      <c r="AE21" s="940"/>
      <c r="AF21" s="805"/>
      <c r="AG21" s="952"/>
      <c r="AH21" s="940"/>
      <c r="AI21" s="940"/>
      <c r="AJ21" s="940"/>
      <c r="AK21" s="805"/>
      <c r="AL21" s="952"/>
      <c r="AM21" s="940"/>
      <c r="AN21" s="940"/>
      <c r="AO21" s="940"/>
      <c r="AP21" s="805"/>
      <c r="AQ21" s="952"/>
      <c r="AR21" s="940"/>
      <c r="AS21" s="940"/>
      <c r="AT21" s="940"/>
      <c r="AU21" s="805"/>
      <c r="AV21" s="952"/>
      <c r="AW21" s="940"/>
      <c r="AX21" s="940"/>
      <c r="AY21" s="940"/>
      <c r="AZ21" s="805"/>
      <c r="BA21" s="952"/>
      <c r="BB21" s="940"/>
      <c r="BC21" s="940"/>
      <c r="BD21" s="940"/>
      <c r="BE21" s="805"/>
      <c r="BF21" s="952"/>
      <c r="BG21" s="940"/>
      <c r="BH21" s="940"/>
      <c r="BI21" s="940"/>
      <c r="BJ21" s="805"/>
      <c r="BK21" s="952"/>
      <c r="BL21" s="940"/>
      <c r="BM21" s="940"/>
      <c r="BN21" s="940"/>
      <c r="BO21" s="805"/>
      <c r="BP21" s="952"/>
      <c r="BQ21" s="940"/>
      <c r="BR21" s="940"/>
      <c r="BS21" s="940"/>
      <c r="BT21" s="805"/>
      <c r="BU21" s="952"/>
      <c r="BV21" s="940"/>
      <c r="BW21" s="940"/>
      <c r="BX21" s="940"/>
      <c r="BY21" s="805"/>
      <c r="BZ21" s="952"/>
      <c r="CA21" s="940"/>
      <c r="CB21" s="940"/>
      <c r="CC21" s="940"/>
      <c r="CD21" s="805"/>
      <c r="CE21" s="952"/>
      <c r="CF21" s="940"/>
      <c r="CG21" s="940"/>
      <c r="CH21" s="940"/>
      <c r="CI21" s="805"/>
      <c r="CJ21" s="952"/>
      <c r="CK21" s="940"/>
      <c r="CL21" s="940"/>
      <c r="CM21" s="940"/>
      <c r="CN21" s="805"/>
      <c r="CO21" s="952"/>
      <c r="CP21" s="940"/>
      <c r="CQ21" s="940"/>
      <c r="CR21" s="940"/>
      <c r="CS21" s="805"/>
      <c r="CT21" s="952"/>
      <c r="CU21" s="940"/>
      <c r="CV21" s="940"/>
      <c r="CW21" s="940"/>
      <c r="CX21" s="805"/>
    </row>
    <row r="22" spans="1:102" ht="14.4" customHeight="1" x14ac:dyDescent="0.25">
      <c r="A22" s="110" t="str">
        <v>Berdasarkan Bahan Bukti Pidana</v>
      </c>
      <c r="G22" s="52">
        <v>3</v>
      </c>
      <c r="H22" s="944" t="str">
        <f>'E-3'!$G$9</f>
        <v>Biaya Transportasi</v>
      </c>
      <c r="I22" s="940"/>
      <c r="J22" s="940"/>
      <c r="K22" s="940"/>
      <c r="L22" s="53" t="s">
        <v>1681</v>
      </c>
      <c r="M22" s="1158" t="s">
        <v>1460</v>
      </c>
      <c r="N22" s="940"/>
      <c r="O22" s="940"/>
      <c r="P22" s="940"/>
      <c r="Q22" s="940"/>
      <c r="R22" s="940"/>
      <c r="S22" s="940"/>
      <c r="T22" s="805"/>
      <c r="U22" s="964" t="s">
        <v>355</v>
      </c>
      <c r="V22" s="805"/>
      <c r="W22" s="1157">
        <f>'E-3'!$U$32</f>
        <v>0</v>
      </c>
      <c r="X22" s="940"/>
      <c r="Y22" s="940"/>
      <c r="Z22" s="940"/>
      <c r="AA22" s="805"/>
      <c r="AB22" s="953">
        <f>SUMIF('E-3-1-3'!$J$24:$M$40,TEXT(AB16,"MM")&amp;TEXT(AB16,"MM")&amp;"*",'E-3-1-3'!$AT$24:$AX$40)</f>
        <v>0</v>
      </c>
      <c r="AC22" s="940"/>
      <c r="AD22" s="940"/>
      <c r="AE22" s="940"/>
      <c r="AF22" s="805"/>
      <c r="AG22" s="953">
        <f>SUMIF('E-3-1-3'!$J$24:$M$40,TEXT(AG16,"MM")&amp;TEXT(AG16,"MM")&amp;"*",'E-3-1-3'!$AT$24:$AX$40)</f>
        <v>0</v>
      </c>
      <c r="AH22" s="940"/>
      <c r="AI22" s="940"/>
      <c r="AJ22" s="940"/>
      <c r="AK22" s="805"/>
      <c r="AL22" s="953">
        <f>SUMIF('E-3-1-3'!$J$24:$M$40,TEXT(AL16,"MM")&amp;TEXT(AL16,"MM")&amp;"*",'E-3-1-3'!$AT$24:$AX$40)</f>
        <v>0</v>
      </c>
      <c r="AM22" s="940"/>
      <c r="AN22" s="940"/>
      <c r="AO22" s="940"/>
      <c r="AP22" s="805"/>
      <c r="AQ22" s="953">
        <f>SUMIF('E-3-1-3'!$J$24:$M$40,TEXT(AQ16,"MM")&amp;TEXT(AQ16,"MM")&amp;"*",'E-3-1-3'!$AT$24:$AX$40)</f>
        <v>0</v>
      </c>
      <c r="AR22" s="940"/>
      <c r="AS22" s="940"/>
      <c r="AT22" s="940"/>
      <c r="AU22" s="805"/>
      <c r="AV22" s="953">
        <f>SUMIF('E-3-1-3'!$J$24:$M$40,TEXT(AV16,"MM")&amp;TEXT(AV16,"MM")&amp;"*",'E-3-1-3'!$AT$24:$AX$40)</f>
        <v>0</v>
      </c>
      <c r="AW22" s="940"/>
      <c r="AX22" s="940"/>
      <c r="AY22" s="940"/>
      <c r="AZ22" s="805"/>
      <c r="BA22" s="953">
        <f>SUMIF('E-3-1-3'!$J$24:$M$40,TEXT(BA16,"MM")&amp;TEXT(BA16,"MM")&amp;"*",'E-3-1-3'!$AT$24:$AX$40)</f>
        <v>0</v>
      </c>
      <c r="BB22" s="940"/>
      <c r="BC22" s="940"/>
      <c r="BD22" s="940"/>
      <c r="BE22" s="805"/>
      <c r="BF22" s="953">
        <f>SUMIF('E-3-1-3'!$J$24:$M$40,TEXT(BF16,"MM")&amp;TEXT(BF16,"MM")&amp;"*",'E-3-1-3'!$AT$24:$AX$40)</f>
        <v>0</v>
      </c>
      <c r="BG22" s="940"/>
      <c r="BH22" s="940"/>
      <c r="BI22" s="940"/>
      <c r="BJ22" s="805"/>
      <c r="BK22" s="953">
        <f>SUMIF('E-3-1-3'!$J$24:$M$40,TEXT(BK16,"MM")&amp;TEXT(BK16,"MM")&amp;"*",'E-3-1-3'!$AT$24:$AX$40)</f>
        <v>0</v>
      </c>
      <c r="BL22" s="940"/>
      <c r="BM22" s="940"/>
      <c r="BN22" s="940"/>
      <c r="BO22" s="805"/>
      <c r="BP22" s="953">
        <f>SUMIF('E-3-1-3'!$J$24:$M$40,TEXT(BP16,"MM")&amp;TEXT(BP16,"MM")&amp;"*",'E-3-1-3'!$AT$24:$AX$40)</f>
        <v>0</v>
      </c>
      <c r="BQ22" s="940"/>
      <c r="BR22" s="940"/>
      <c r="BS22" s="940"/>
      <c r="BT22" s="805"/>
      <c r="BU22" s="953">
        <f>SUMIF('E-3-1-3'!$J$24:$M$40,TEXT(BU16,"MM")&amp;TEXT(BU16,"MM")&amp;"*",'E-3-1-3'!$AT$24:$AX$40)</f>
        <v>0</v>
      </c>
      <c r="BV22" s="940"/>
      <c r="BW22" s="940"/>
      <c r="BX22" s="940"/>
      <c r="BY22" s="805"/>
      <c r="BZ22" s="953">
        <f>SUMIF('E-3-1-3'!$J$24:$M$40,TEXT(BZ16,"MM")&amp;TEXT(BZ16,"MM")&amp;"*",'E-3-1-3'!$AT$24:$AX$40)</f>
        <v>0</v>
      </c>
      <c r="CA22" s="940"/>
      <c r="CB22" s="940"/>
      <c r="CC22" s="940"/>
      <c r="CD22" s="805"/>
      <c r="CE22" s="953">
        <f>SUMIF('E-3-1-3'!$J$24:$M$40,TEXT(CE16,"MM")&amp;TEXT(CE16,"MM")&amp;"*",'E-3-1-3'!$AT$24:$AX$40)</f>
        <v>0</v>
      </c>
      <c r="CF22" s="940"/>
      <c r="CG22" s="940"/>
      <c r="CH22" s="940"/>
      <c r="CI22" s="805"/>
      <c r="CJ22" s="955">
        <f>SUMIF('E-3-1-3'!J20:M36,"0112"&amp;"*",'E-3-1-3'!AT20:AX36)+SUMIF('E-3-1-3'!J20:M36,"0201"&amp;"*",'E-3-1-3'!AT20:AX36)+SUMIF('E-3-1-3'!J20:M36,"0302"&amp;"*",'E-3-1-3'!AT20:AX36)+SUMIF('E-3-1-3'!J20:M36,"0403"&amp;"*",'E-3-1-3'!AT20:AX36)+SUMIF('E-3-1-3'!J20:M36,"0503"&amp;"*",'E-3-1-3'!AT20:AX36)+SUMIF('E-3-1-3'!J20:M36,"0605"&amp;"*",'E-3-1-3'!AT20:AX36)+SUMIF('E-3-1-3'!J20:M36,"0706"&amp;"*",'E-3-1-3'!AT20:AX36)+SUMIF('E-3-1-3'!J20:M36,"0807"&amp;"*",'E-3-1-3'!AT20:AX36)+SUMIF('E-3-1-3'!J20:M36,"0908"&amp;"*",'E-3-1-3'!AT20:AX36)+SUMIF('E-3-1-3'!J20:M36,"1009"&amp;"*",'E-3-1-3'!AT20:AX36)+SUMIF('E-3-1-3'!J20:M36,"1110"&amp;"*",'E-3-1-3'!AT20:AX36)+SUMIF('E-3-1-3'!J20:M36,"1201"&amp;"*",'E-3-1-3'!AT20:AX36)</f>
        <v>0</v>
      </c>
      <c r="CK22" s="940"/>
      <c r="CL22" s="940"/>
      <c r="CM22" s="940"/>
      <c r="CN22" s="805"/>
      <c r="CO22" s="955">
        <f>IF(CJ22&gt;0,CJ22,SUM(AB22:CI22))</f>
        <v>0</v>
      </c>
      <c r="CP22" s="940"/>
      <c r="CQ22" s="940"/>
      <c r="CR22" s="940"/>
      <c r="CS22" s="805"/>
      <c r="CT22" s="955">
        <f>CO22-W22</f>
        <v>0</v>
      </c>
      <c r="CU22" s="940"/>
      <c r="CV22" s="940"/>
      <c r="CW22" s="940"/>
      <c r="CX22" s="805"/>
    </row>
    <row r="23" spans="1:102" ht="14.4" customHeight="1" x14ac:dyDescent="0.25">
      <c r="A23" s="110" t="str">
        <v>Berdasarkan Data Pemicu dan Data Penguji</v>
      </c>
      <c r="G23" s="52"/>
      <c r="H23" s="804"/>
      <c r="I23" s="940"/>
      <c r="J23" s="940"/>
      <c r="K23" s="940"/>
      <c r="M23" s="940"/>
      <c r="N23" s="940"/>
      <c r="O23" s="940"/>
      <c r="P23" s="940"/>
      <c r="Q23" s="940"/>
      <c r="R23" s="940"/>
      <c r="S23" s="940"/>
      <c r="T23" s="805"/>
      <c r="U23" s="964"/>
      <c r="V23" s="805"/>
      <c r="W23" s="1157"/>
      <c r="X23" s="940"/>
      <c r="Y23" s="940"/>
      <c r="Z23" s="940"/>
      <c r="AA23" s="805"/>
      <c r="AB23" s="952"/>
      <c r="AC23" s="940"/>
      <c r="AD23" s="940"/>
      <c r="AE23" s="940"/>
      <c r="AF23" s="805"/>
      <c r="AG23" s="952"/>
      <c r="AH23" s="940"/>
      <c r="AI23" s="940"/>
      <c r="AJ23" s="940"/>
      <c r="AK23" s="805"/>
      <c r="AL23" s="952"/>
      <c r="AM23" s="940"/>
      <c r="AN23" s="940"/>
      <c r="AO23" s="940"/>
      <c r="AP23" s="805"/>
      <c r="AQ23" s="952"/>
      <c r="AR23" s="940"/>
      <c r="AS23" s="940"/>
      <c r="AT23" s="940"/>
      <c r="AU23" s="805"/>
      <c r="AV23" s="952"/>
      <c r="AW23" s="940"/>
      <c r="AX23" s="940"/>
      <c r="AY23" s="940"/>
      <c r="AZ23" s="805"/>
      <c r="BA23" s="952"/>
      <c r="BB23" s="940"/>
      <c r="BC23" s="940"/>
      <c r="BD23" s="940"/>
      <c r="BE23" s="805"/>
      <c r="BF23" s="952"/>
      <c r="BG23" s="940"/>
      <c r="BH23" s="940"/>
      <c r="BI23" s="940"/>
      <c r="BJ23" s="805"/>
      <c r="BK23" s="952"/>
      <c r="BL23" s="940"/>
      <c r="BM23" s="940"/>
      <c r="BN23" s="940"/>
      <c r="BO23" s="805"/>
      <c r="BP23" s="952"/>
      <c r="BQ23" s="940"/>
      <c r="BR23" s="940"/>
      <c r="BS23" s="940"/>
      <c r="BT23" s="805"/>
      <c r="BU23" s="952"/>
      <c r="BV23" s="940"/>
      <c r="BW23" s="940"/>
      <c r="BX23" s="940"/>
      <c r="BY23" s="805"/>
      <c r="BZ23" s="952"/>
      <c r="CA23" s="940"/>
      <c r="CB23" s="940"/>
      <c r="CC23" s="940"/>
      <c r="CD23" s="805"/>
      <c r="CE23" s="952"/>
      <c r="CF23" s="940"/>
      <c r="CG23" s="940"/>
      <c r="CH23" s="940"/>
      <c r="CI23" s="805"/>
      <c r="CJ23" s="952"/>
      <c r="CK23" s="940"/>
      <c r="CL23" s="940"/>
      <c r="CM23" s="940"/>
      <c r="CN23" s="805"/>
      <c r="CO23" s="952"/>
      <c r="CP23" s="940"/>
      <c r="CQ23" s="940"/>
      <c r="CR23" s="940"/>
      <c r="CS23" s="805"/>
      <c r="CT23" s="952"/>
      <c r="CU23" s="940"/>
      <c r="CV23" s="940"/>
      <c r="CW23" s="940"/>
      <c r="CX23" s="805"/>
    </row>
    <row r="24" spans="1:102" ht="14.4" customHeight="1" x14ac:dyDescent="0.25">
      <c r="G24" s="52">
        <v>4</v>
      </c>
      <c r="H24" s="944" t="str">
        <f>'E-3'!$G$9</f>
        <v>Biaya Transportasi</v>
      </c>
      <c r="I24" s="940"/>
      <c r="J24" s="940"/>
      <c r="K24" s="940"/>
      <c r="L24" s="53" t="s">
        <v>1681</v>
      </c>
      <c r="M24" s="1158" t="s">
        <v>1464</v>
      </c>
      <c r="N24" s="940"/>
      <c r="O24" s="940"/>
      <c r="P24" s="940"/>
      <c r="Q24" s="940"/>
      <c r="R24" s="940"/>
      <c r="S24" s="940"/>
      <c r="T24" s="805"/>
      <c r="U24" s="964" t="s">
        <v>357</v>
      </c>
      <c r="V24" s="805"/>
      <c r="W24" s="1157">
        <f>'E-3'!$U$32</f>
        <v>0</v>
      </c>
      <c r="X24" s="940"/>
      <c r="Y24" s="940"/>
      <c r="Z24" s="940"/>
      <c r="AA24" s="805"/>
      <c r="AB24" s="945"/>
      <c r="AC24" s="940"/>
      <c r="AD24" s="940"/>
      <c r="AE24" s="940"/>
      <c r="AF24" s="805"/>
      <c r="AG24" s="945"/>
      <c r="AH24" s="940"/>
      <c r="AI24" s="940"/>
      <c r="AJ24" s="940"/>
      <c r="AK24" s="805"/>
      <c r="AL24" s="945"/>
      <c r="AM24" s="940"/>
      <c r="AN24" s="940"/>
      <c r="AO24" s="940"/>
      <c r="AP24" s="805"/>
      <c r="AQ24" s="945"/>
      <c r="AR24" s="940"/>
      <c r="AS24" s="940"/>
      <c r="AT24" s="940"/>
      <c r="AU24" s="805"/>
      <c r="AV24" s="945"/>
      <c r="AW24" s="940"/>
      <c r="AX24" s="940"/>
      <c r="AY24" s="940"/>
      <c r="AZ24" s="805"/>
      <c r="BA24" s="945"/>
      <c r="BB24" s="940"/>
      <c r="BC24" s="940"/>
      <c r="BD24" s="940"/>
      <c r="BE24" s="805"/>
      <c r="BF24" s="945"/>
      <c r="BG24" s="940"/>
      <c r="BH24" s="940"/>
      <c r="BI24" s="940"/>
      <c r="BJ24" s="805"/>
      <c r="BK24" s="945"/>
      <c r="BL24" s="940"/>
      <c r="BM24" s="940"/>
      <c r="BN24" s="940"/>
      <c r="BO24" s="805"/>
      <c r="BP24" s="945"/>
      <c r="BQ24" s="940"/>
      <c r="BR24" s="940"/>
      <c r="BS24" s="940"/>
      <c r="BT24" s="805"/>
      <c r="BU24" s="945"/>
      <c r="BV24" s="940"/>
      <c r="BW24" s="940"/>
      <c r="BX24" s="940"/>
      <c r="BY24" s="805"/>
      <c r="BZ24" s="945"/>
      <c r="CA24" s="940"/>
      <c r="CB24" s="940"/>
      <c r="CC24" s="940"/>
      <c r="CD24" s="805"/>
      <c r="CE24" s="945"/>
      <c r="CF24" s="940"/>
      <c r="CG24" s="940"/>
      <c r="CH24" s="940"/>
      <c r="CI24" s="805"/>
      <c r="CJ24" s="955">
        <f>'E-3-1-4'!AK40</f>
        <v>0</v>
      </c>
      <c r="CK24" s="940"/>
      <c r="CL24" s="940"/>
      <c r="CM24" s="940"/>
      <c r="CN24" s="805"/>
      <c r="CO24" s="955">
        <f>IF(CJ24&gt;0,CJ24,SUM(AB24:CI24))</f>
        <v>0</v>
      </c>
      <c r="CP24" s="940"/>
      <c r="CQ24" s="940"/>
      <c r="CR24" s="940"/>
      <c r="CS24" s="805"/>
      <c r="CT24" s="955">
        <f>CO24-W24</f>
        <v>0</v>
      </c>
      <c r="CU24" s="940"/>
      <c r="CV24" s="940"/>
      <c r="CW24" s="940"/>
      <c r="CX24" s="805"/>
    </row>
    <row r="25" spans="1:102" ht="25.5" customHeight="1" x14ac:dyDescent="0.25">
      <c r="G25" s="52"/>
      <c r="H25" s="804"/>
      <c r="I25" s="940"/>
      <c r="J25" s="940"/>
      <c r="K25" s="940"/>
      <c r="M25" s="940"/>
      <c r="N25" s="940"/>
      <c r="O25" s="940"/>
      <c r="P25" s="940"/>
      <c r="Q25" s="940"/>
      <c r="R25" s="940"/>
      <c r="S25" s="940"/>
      <c r="T25" s="805"/>
      <c r="U25" s="964"/>
      <c r="V25" s="805"/>
      <c r="W25" s="1157"/>
      <c r="X25" s="940"/>
      <c r="Y25" s="940"/>
      <c r="Z25" s="940"/>
      <c r="AA25" s="805"/>
      <c r="AB25" s="952"/>
      <c r="AC25" s="940"/>
      <c r="AD25" s="940"/>
      <c r="AE25" s="940"/>
      <c r="AF25" s="805"/>
      <c r="AG25" s="952"/>
      <c r="AH25" s="940"/>
      <c r="AI25" s="940"/>
      <c r="AJ25" s="940"/>
      <c r="AK25" s="805"/>
      <c r="AL25" s="952"/>
      <c r="AM25" s="940"/>
      <c r="AN25" s="940"/>
      <c r="AO25" s="940"/>
      <c r="AP25" s="805"/>
      <c r="AQ25" s="952"/>
      <c r="AR25" s="940"/>
      <c r="AS25" s="940"/>
      <c r="AT25" s="940"/>
      <c r="AU25" s="805"/>
      <c r="AV25" s="952"/>
      <c r="AW25" s="940"/>
      <c r="AX25" s="940"/>
      <c r="AY25" s="940"/>
      <c r="AZ25" s="805"/>
      <c r="BA25" s="952"/>
      <c r="BB25" s="940"/>
      <c r="BC25" s="940"/>
      <c r="BD25" s="940"/>
      <c r="BE25" s="805"/>
      <c r="BF25" s="952"/>
      <c r="BG25" s="940"/>
      <c r="BH25" s="940"/>
      <c r="BI25" s="940"/>
      <c r="BJ25" s="805"/>
      <c r="BK25" s="952"/>
      <c r="BL25" s="940"/>
      <c r="BM25" s="940"/>
      <c r="BN25" s="940"/>
      <c r="BO25" s="805"/>
      <c r="BP25" s="952"/>
      <c r="BQ25" s="940"/>
      <c r="BR25" s="940"/>
      <c r="BS25" s="940"/>
      <c r="BT25" s="805"/>
      <c r="BU25" s="952"/>
      <c r="BV25" s="940"/>
      <c r="BW25" s="940"/>
      <c r="BX25" s="940"/>
      <c r="BY25" s="805"/>
      <c r="BZ25" s="952"/>
      <c r="CA25" s="940"/>
      <c r="CB25" s="940"/>
      <c r="CC25" s="940"/>
      <c r="CD25" s="805"/>
      <c r="CE25" s="952"/>
      <c r="CF25" s="940"/>
      <c r="CG25" s="940"/>
      <c r="CH25" s="940"/>
      <c r="CI25" s="805"/>
      <c r="CJ25" s="952"/>
      <c r="CK25" s="940"/>
      <c r="CL25" s="940"/>
      <c r="CM25" s="940"/>
      <c r="CN25" s="805"/>
      <c r="CO25" s="952"/>
      <c r="CP25" s="940"/>
      <c r="CQ25" s="940"/>
      <c r="CR25" s="940"/>
      <c r="CS25" s="805"/>
      <c r="CT25" s="952"/>
      <c r="CU25" s="940"/>
      <c r="CV25" s="940"/>
      <c r="CW25" s="940"/>
      <c r="CX25" s="805"/>
    </row>
    <row r="26" spans="1:102" ht="14.4" customHeight="1" x14ac:dyDescent="0.25">
      <c r="G26" s="52">
        <v>5</v>
      </c>
      <c r="H26" s="944" t="str">
        <f>'E-3'!$G$9</f>
        <v>Biaya Transportasi</v>
      </c>
      <c r="I26" s="940"/>
      <c r="J26" s="940"/>
      <c r="K26" s="940"/>
      <c r="L26" s="53" t="s">
        <v>1681</v>
      </c>
      <c r="M26" s="1158" t="s">
        <v>1468</v>
      </c>
      <c r="N26" s="940"/>
      <c r="O26" s="940"/>
      <c r="P26" s="940"/>
      <c r="Q26" s="940"/>
      <c r="R26" s="940"/>
      <c r="S26" s="940"/>
      <c r="T26" s="805"/>
      <c r="U26" s="964" t="s">
        <v>359</v>
      </c>
      <c r="V26" s="805"/>
      <c r="W26" s="1157">
        <f>'E-3'!$U$32</f>
        <v>0</v>
      </c>
      <c r="X26" s="940"/>
      <c r="Y26" s="940"/>
      <c r="Z26" s="940"/>
      <c r="AA26" s="805"/>
      <c r="AB26" s="953">
        <f ca="1">SUMIF('E-3-1-5'!$J$20:$O$34,TEXT(AB16,"MM")&amp;TEXT(AB16,"MM")&amp;"*",'E-3-1-5'!$AL$20:$AP$34)</f>
        <v>0</v>
      </c>
      <c r="AC26" s="940"/>
      <c r="AD26" s="940"/>
      <c r="AE26" s="940"/>
      <c r="AF26" s="805"/>
      <c r="AG26" s="953">
        <f ca="1">SUMIF('E-3-1-5'!$J$20:$O$34,TEXT(AG16,"MM")&amp;TEXT(AG16,"MM")&amp;"*",'E-3-1-5'!$AL$20:$AP$34)</f>
        <v>0</v>
      </c>
      <c r="AH26" s="940"/>
      <c r="AI26" s="940"/>
      <c r="AJ26" s="940"/>
      <c r="AK26" s="805"/>
      <c r="AL26" s="953">
        <f ca="1">SUMIF('E-3-1-5'!$J$20:$O$34,TEXT(AL16,"MM")&amp;TEXT(AL16,"MM")&amp;"*",'E-3-1-5'!$AL$20:$AP$34)</f>
        <v>0</v>
      </c>
      <c r="AM26" s="940"/>
      <c r="AN26" s="940"/>
      <c r="AO26" s="940"/>
      <c r="AP26" s="805"/>
      <c r="AQ26" s="953">
        <f ca="1">SUMIF('E-3-1-5'!$J$20:$O$34,TEXT(AQ16,"MM")&amp;TEXT(AQ16,"MM")&amp;"*",'E-3-1-5'!$AL$20:$AP$34)</f>
        <v>0</v>
      </c>
      <c r="AR26" s="940"/>
      <c r="AS26" s="940"/>
      <c r="AT26" s="940"/>
      <c r="AU26" s="805"/>
      <c r="AV26" s="953">
        <f ca="1">SUMIF('E-3-1-5'!$J$20:$O$34,TEXT(AV16,"MM")&amp;TEXT(AV16,"MM")&amp;"*",'E-3-1-5'!$AL$20:$AP$34)</f>
        <v>0</v>
      </c>
      <c r="AW26" s="940"/>
      <c r="AX26" s="940"/>
      <c r="AY26" s="940"/>
      <c r="AZ26" s="805"/>
      <c r="BA26" s="953">
        <f ca="1">SUMIF('E-3-1-5'!$J$20:$O$34,TEXT(BA16,"MM")&amp;TEXT(BA16,"MM")&amp;"*",'E-3-1-5'!$AL$20:$AP$34)</f>
        <v>0</v>
      </c>
      <c r="BB26" s="940"/>
      <c r="BC26" s="940"/>
      <c r="BD26" s="940"/>
      <c r="BE26" s="805"/>
      <c r="BF26" s="953">
        <f ca="1">SUMIF('E-3-1-5'!$J$20:$O$34,TEXT(BF16,"MM")&amp;TEXT(BF16,"MM")&amp;"*",'E-3-1-5'!$AL$20:$AP$34)</f>
        <v>0</v>
      </c>
      <c r="BG26" s="940"/>
      <c r="BH26" s="940"/>
      <c r="BI26" s="940"/>
      <c r="BJ26" s="805"/>
      <c r="BK26" s="953">
        <f ca="1">SUMIF('E-3-1-5'!$J$20:$O$34,TEXT(BK16,"MM")&amp;TEXT(BK16,"MM")&amp;"*",'E-3-1-5'!$AL$20:$AP$34)</f>
        <v>0</v>
      </c>
      <c r="BL26" s="940"/>
      <c r="BM26" s="940"/>
      <c r="BN26" s="940"/>
      <c r="BO26" s="805"/>
      <c r="BP26" s="953">
        <f ca="1">SUMIF('E-3-1-5'!$J$20:$O$34,TEXT(BP16,"MM")&amp;TEXT(BP16,"MM")&amp;"*",'E-3-1-5'!$AL$20:$AP$34)</f>
        <v>0</v>
      </c>
      <c r="BQ26" s="940"/>
      <c r="BR26" s="940"/>
      <c r="BS26" s="940"/>
      <c r="BT26" s="805"/>
      <c r="BU26" s="953">
        <f ca="1">SUMIF('E-3-1-5'!$J$20:$O$34,TEXT(BU16,"MM")&amp;TEXT(BU16,"MM")&amp;"*",'E-3-1-5'!$AL$20:$AP$34)</f>
        <v>0</v>
      </c>
      <c r="BV26" s="940"/>
      <c r="BW26" s="940"/>
      <c r="BX26" s="940"/>
      <c r="BY26" s="805"/>
      <c r="BZ26" s="953">
        <f ca="1">SUMIF('E-3-1-5'!$J$20:$O$34,TEXT(BZ16,"MM")&amp;TEXT(BZ16,"MM")&amp;"*",'E-3-1-5'!$AL$20:$AP$34)</f>
        <v>0</v>
      </c>
      <c r="CA26" s="940"/>
      <c r="CB26" s="940"/>
      <c r="CC26" s="940"/>
      <c r="CD26" s="805"/>
      <c r="CE26" s="953">
        <f ca="1">SUMIF('E-3-1-5'!$J$20:$O$34,TEXT(CE16,"MM")&amp;TEXT(CE16,"MM")&amp;"*",'E-3-1-5'!$AL$20:$AP$34)</f>
        <v>0</v>
      </c>
      <c r="CF26" s="940"/>
      <c r="CG26" s="940"/>
      <c r="CH26" s="940"/>
      <c r="CI26" s="805"/>
      <c r="CJ26" s="955">
        <f ca="1">SUMIF('E-3-1-5'!J20:O34,"0112"&amp;"*",'E-3-1-5'!AL20:AP34)+SUMIF('E-3-1-5'!J20:O34,"0201"&amp;"*",'E-3-1-5'!AL20:AP34)+SUMIF('E-3-1-5'!J20:O34,"0302"&amp;"*",'E-3-1-5'!AL20:AP34)+SUMIF('E-3-1-5'!J20:O34,"0403"&amp;"*",'E-3-1-5'!AL20:AP34)+SUMIF('E-3-1-5'!J20:O34,"0503"&amp;"*",'E-3-1-5'!AL20:AP34)+SUMIF('E-3-1-5'!J20:O34,"0605"&amp;"*",'E-3-1-5'!AL20:AP34)+SUMIF('E-3-1-5'!J20:O34,"0706"&amp;"*",'E-3-1-5'!AL20:AP34)+SUMIF('E-3-1-5'!J20:O34,"0807"&amp;"*",'E-3-1-5'!AL20:AP34)+SUMIF('E-3-1-5'!J20:O34,"0908"&amp;"*",'E-3-1-5'!AL20:AP34)+SUMIF('E-3-1-5'!J20:O34,"1009"&amp;"*",'E-3-1-5'!AL20:AP34)+SUMIF('E-3-1-5'!J20:O34,"1110"&amp;"*",'E-3-1-5'!AL20:AP34)+SUMIF('E-3-1-5'!J20:O34,"1201"&amp;"*",'E-3-1-5'!AL20:AP34)</f>
        <v>0</v>
      </c>
      <c r="CK26" s="940"/>
      <c r="CL26" s="940"/>
      <c r="CM26" s="940"/>
      <c r="CN26" s="805"/>
      <c r="CO26" s="955">
        <f ca="1">IF(CJ26&gt;0,CJ26,SUM(AB26:CI26))</f>
        <v>0</v>
      </c>
      <c r="CP26" s="940"/>
      <c r="CQ26" s="940"/>
      <c r="CR26" s="940"/>
      <c r="CS26" s="805"/>
      <c r="CT26" s="955">
        <f ca="1">CO26-W26</f>
        <v>0</v>
      </c>
      <c r="CU26" s="940"/>
      <c r="CV26" s="940"/>
      <c r="CW26" s="940"/>
      <c r="CX26" s="805"/>
    </row>
    <row r="27" spans="1:102" ht="14.25" customHeight="1" x14ac:dyDescent="0.25">
      <c r="G27" s="52"/>
      <c r="H27" s="804"/>
      <c r="I27" s="940"/>
      <c r="J27" s="940"/>
      <c r="K27" s="940"/>
      <c r="M27" s="940"/>
      <c r="N27" s="940"/>
      <c r="O27" s="940"/>
      <c r="P27" s="940"/>
      <c r="Q27" s="940"/>
      <c r="R27" s="940"/>
      <c r="S27" s="940"/>
      <c r="T27" s="805"/>
      <c r="U27" s="964"/>
      <c r="V27" s="805"/>
      <c r="W27" s="1157"/>
      <c r="X27" s="940"/>
      <c r="Y27" s="940"/>
      <c r="Z27" s="940"/>
      <c r="AA27" s="805"/>
      <c r="AB27" s="952"/>
      <c r="AC27" s="940"/>
      <c r="AD27" s="940"/>
      <c r="AE27" s="940"/>
      <c r="AF27" s="805"/>
      <c r="AG27" s="952"/>
      <c r="AH27" s="940"/>
      <c r="AI27" s="940"/>
      <c r="AJ27" s="940"/>
      <c r="AK27" s="805"/>
      <c r="AL27" s="952"/>
      <c r="AM27" s="940"/>
      <c r="AN27" s="940"/>
      <c r="AO27" s="940"/>
      <c r="AP27" s="805"/>
      <c r="AQ27" s="952"/>
      <c r="AR27" s="940"/>
      <c r="AS27" s="940"/>
      <c r="AT27" s="940"/>
      <c r="AU27" s="805"/>
      <c r="AV27" s="952"/>
      <c r="AW27" s="940"/>
      <c r="AX27" s="940"/>
      <c r="AY27" s="940"/>
      <c r="AZ27" s="805"/>
      <c r="BA27" s="952"/>
      <c r="BB27" s="940"/>
      <c r="BC27" s="940"/>
      <c r="BD27" s="940"/>
      <c r="BE27" s="805"/>
      <c r="BF27" s="952"/>
      <c r="BG27" s="940"/>
      <c r="BH27" s="940"/>
      <c r="BI27" s="940"/>
      <c r="BJ27" s="805"/>
      <c r="BK27" s="952"/>
      <c r="BL27" s="940"/>
      <c r="BM27" s="940"/>
      <c r="BN27" s="940"/>
      <c r="BO27" s="805"/>
      <c r="BP27" s="952"/>
      <c r="BQ27" s="940"/>
      <c r="BR27" s="940"/>
      <c r="BS27" s="940"/>
      <c r="BT27" s="805"/>
      <c r="BU27" s="952"/>
      <c r="BV27" s="940"/>
      <c r="BW27" s="940"/>
      <c r="BX27" s="940"/>
      <c r="BY27" s="805"/>
      <c r="BZ27" s="952"/>
      <c r="CA27" s="940"/>
      <c r="CB27" s="940"/>
      <c r="CC27" s="940"/>
      <c r="CD27" s="805"/>
      <c r="CE27" s="952"/>
      <c r="CF27" s="940"/>
      <c r="CG27" s="940"/>
      <c r="CH27" s="940"/>
      <c r="CI27" s="805"/>
      <c r="CJ27" s="952"/>
      <c r="CK27" s="940"/>
      <c r="CL27" s="940"/>
      <c r="CM27" s="940"/>
      <c r="CN27" s="805"/>
      <c r="CO27" s="952"/>
      <c r="CP27" s="940"/>
      <c r="CQ27" s="940"/>
      <c r="CR27" s="940"/>
      <c r="CS27" s="805"/>
      <c r="CT27" s="952"/>
      <c r="CU27" s="940"/>
      <c r="CV27" s="940"/>
      <c r="CW27" s="940"/>
      <c r="CX27" s="805"/>
    </row>
    <row r="28" spans="1:102" ht="14.4" customHeight="1" x14ac:dyDescent="0.25">
      <c r="B28" s="760"/>
      <c r="C28" s="761"/>
      <c r="D28" s="761"/>
      <c r="E28" s="761"/>
      <c r="G28" s="52">
        <v>6</v>
      </c>
      <c r="H28" s="944" t="str">
        <f>'E-3'!$G$9</f>
        <v>Biaya Transportasi</v>
      </c>
      <c r="I28" s="940"/>
      <c r="J28" s="940"/>
      <c r="K28" s="940"/>
      <c r="L28" s="53" t="s">
        <v>1681</v>
      </c>
      <c r="M28" s="1158" t="s">
        <v>1472</v>
      </c>
      <c r="N28" s="940"/>
      <c r="O28" s="940"/>
      <c r="P28" s="940"/>
      <c r="Q28" s="940"/>
      <c r="R28" s="940"/>
      <c r="S28" s="940"/>
      <c r="T28" s="805"/>
      <c r="U28" s="964" t="s">
        <v>361</v>
      </c>
      <c r="V28" s="805"/>
      <c r="W28" s="1157">
        <f>'E-3'!$U$32</f>
        <v>0</v>
      </c>
      <c r="X28" s="940"/>
      <c r="Y28" s="940"/>
      <c r="Z28" s="940"/>
      <c r="AA28" s="805"/>
      <c r="AB28" s="945"/>
      <c r="AC28" s="940"/>
      <c r="AD28" s="940"/>
      <c r="AE28" s="940"/>
      <c r="AF28" s="805"/>
      <c r="AG28" s="945"/>
      <c r="AH28" s="940"/>
      <c r="AI28" s="940"/>
      <c r="AJ28" s="940"/>
      <c r="AK28" s="805"/>
      <c r="AL28" s="945"/>
      <c r="AM28" s="940"/>
      <c r="AN28" s="940"/>
      <c r="AO28" s="940"/>
      <c r="AP28" s="805"/>
      <c r="AQ28" s="945"/>
      <c r="AR28" s="940"/>
      <c r="AS28" s="940"/>
      <c r="AT28" s="940"/>
      <c r="AU28" s="805"/>
      <c r="AV28" s="945"/>
      <c r="AW28" s="940"/>
      <c r="AX28" s="940"/>
      <c r="AY28" s="940"/>
      <c r="AZ28" s="805"/>
      <c r="BA28" s="945"/>
      <c r="BB28" s="940"/>
      <c r="BC28" s="940"/>
      <c r="BD28" s="940"/>
      <c r="BE28" s="805"/>
      <c r="BF28" s="945"/>
      <c r="BG28" s="940"/>
      <c r="BH28" s="940"/>
      <c r="BI28" s="940"/>
      <c r="BJ28" s="805"/>
      <c r="BK28" s="945"/>
      <c r="BL28" s="940"/>
      <c r="BM28" s="940"/>
      <c r="BN28" s="940"/>
      <c r="BO28" s="805"/>
      <c r="BP28" s="945"/>
      <c r="BQ28" s="940"/>
      <c r="BR28" s="940"/>
      <c r="BS28" s="940"/>
      <c r="BT28" s="805"/>
      <c r="BU28" s="945"/>
      <c r="BV28" s="940"/>
      <c r="BW28" s="940"/>
      <c r="BX28" s="940"/>
      <c r="BY28" s="805"/>
      <c r="BZ28" s="945"/>
      <c r="CA28" s="940"/>
      <c r="CB28" s="940"/>
      <c r="CC28" s="940"/>
      <c r="CD28" s="805"/>
      <c r="CE28" s="945"/>
      <c r="CF28" s="940"/>
      <c r="CG28" s="940"/>
      <c r="CH28" s="940"/>
      <c r="CI28" s="805"/>
      <c r="CJ28" s="955" t="e">
        <f>'E-3-1-6'!#REF!</f>
        <v>#REF!</v>
      </c>
      <c r="CK28" s="940"/>
      <c r="CL28" s="940"/>
      <c r="CM28" s="940"/>
      <c r="CN28" s="805"/>
      <c r="CO28" s="955" t="e">
        <f>IF(CJ28&gt;0,CJ28,SUM(AB28:CI28))</f>
        <v>#REF!</v>
      </c>
      <c r="CP28" s="940"/>
      <c r="CQ28" s="940"/>
      <c r="CR28" s="940"/>
      <c r="CS28" s="805"/>
      <c r="CT28" s="955" t="e">
        <f>CO28-W28</f>
        <v>#REF!</v>
      </c>
      <c r="CU28" s="940"/>
      <c r="CV28" s="940"/>
      <c r="CW28" s="940"/>
      <c r="CX28" s="805"/>
    </row>
    <row r="29" spans="1:102" ht="14.4" customHeight="1" x14ac:dyDescent="0.25">
      <c r="G29" s="52"/>
      <c r="H29" s="804"/>
      <c r="I29" s="940"/>
      <c r="J29" s="940"/>
      <c r="K29" s="940"/>
      <c r="M29" s="940"/>
      <c r="N29" s="940"/>
      <c r="O29" s="940"/>
      <c r="P29" s="940"/>
      <c r="Q29" s="940"/>
      <c r="R29" s="940"/>
      <c r="S29" s="940"/>
      <c r="T29" s="805"/>
      <c r="U29" s="964"/>
      <c r="V29" s="805"/>
      <c r="W29" s="950"/>
      <c r="X29" s="940"/>
      <c r="Y29" s="940"/>
      <c r="Z29" s="940"/>
      <c r="AA29" s="805"/>
      <c r="AB29" s="952"/>
      <c r="AC29" s="940"/>
      <c r="AD29" s="940"/>
      <c r="AE29" s="940"/>
      <c r="AF29" s="805"/>
      <c r="AG29" s="952"/>
      <c r="AH29" s="940"/>
      <c r="AI29" s="940"/>
      <c r="AJ29" s="940"/>
      <c r="AK29" s="805"/>
      <c r="AL29" s="952"/>
      <c r="AM29" s="940"/>
      <c r="AN29" s="940"/>
      <c r="AO29" s="940"/>
      <c r="AP29" s="805"/>
      <c r="AQ29" s="952"/>
      <c r="AR29" s="940"/>
      <c r="AS29" s="940"/>
      <c r="AT29" s="940"/>
      <c r="AU29" s="805"/>
      <c r="AV29" s="952"/>
      <c r="AW29" s="940"/>
      <c r="AX29" s="940"/>
      <c r="AY29" s="940"/>
      <c r="AZ29" s="805"/>
      <c r="BA29" s="952"/>
      <c r="BB29" s="940"/>
      <c r="BC29" s="940"/>
      <c r="BD29" s="940"/>
      <c r="BE29" s="805"/>
      <c r="BF29" s="952"/>
      <c r="BG29" s="940"/>
      <c r="BH29" s="940"/>
      <c r="BI29" s="940"/>
      <c r="BJ29" s="805"/>
      <c r="BK29" s="952"/>
      <c r="BL29" s="940"/>
      <c r="BM29" s="940"/>
      <c r="BN29" s="940"/>
      <c r="BO29" s="805"/>
      <c r="BP29" s="952"/>
      <c r="BQ29" s="940"/>
      <c r="BR29" s="940"/>
      <c r="BS29" s="940"/>
      <c r="BT29" s="805"/>
      <c r="BU29" s="952"/>
      <c r="BV29" s="940"/>
      <c r="BW29" s="940"/>
      <c r="BX29" s="940"/>
      <c r="BY29" s="805"/>
      <c r="BZ29" s="952"/>
      <c r="CA29" s="940"/>
      <c r="CB29" s="940"/>
      <c r="CC29" s="940"/>
      <c r="CD29" s="805"/>
      <c r="CE29" s="952"/>
      <c r="CF29" s="940"/>
      <c r="CG29" s="940"/>
      <c r="CH29" s="940"/>
      <c r="CI29" s="805"/>
      <c r="CJ29" s="952"/>
      <c r="CK29" s="940"/>
      <c r="CL29" s="940"/>
      <c r="CM29" s="940"/>
      <c r="CN29" s="805"/>
      <c r="CO29" s="952"/>
      <c r="CP29" s="940"/>
      <c r="CQ29" s="940"/>
      <c r="CR29" s="940"/>
      <c r="CS29" s="805"/>
      <c r="CT29" s="952"/>
      <c r="CU29" s="940"/>
      <c r="CV29" s="940"/>
      <c r="CW29" s="940"/>
      <c r="CX29" s="805"/>
    </row>
    <row r="30" spans="1:102" ht="14.25" customHeight="1" thickBot="1" x14ac:dyDescent="0.3">
      <c r="G30" s="290"/>
      <c r="H30" s="291"/>
      <c r="I30" s="291"/>
      <c r="J30" s="291"/>
      <c r="K30" s="291"/>
      <c r="L30" s="291"/>
      <c r="M30" s="291"/>
      <c r="N30" s="291"/>
      <c r="O30" s="291"/>
      <c r="P30" s="291"/>
      <c r="Q30" s="291"/>
      <c r="R30" s="291"/>
      <c r="S30" s="291"/>
      <c r="T30" s="291"/>
      <c r="U30" s="292"/>
      <c r="V30" s="293"/>
      <c r="W30" s="941"/>
      <c r="X30" s="942"/>
      <c r="Y30" s="942"/>
      <c r="Z30" s="942"/>
      <c r="AA30" s="943"/>
      <c r="AB30" s="941"/>
      <c r="AC30" s="942"/>
      <c r="AD30" s="942"/>
      <c r="AE30" s="942"/>
      <c r="AF30" s="943"/>
      <c r="AG30" s="941"/>
      <c r="AH30" s="942"/>
      <c r="AI30" s="942"/>
      <c r="AJ30" s="942"/>
      <c r="AK30" s="943"/>
      <c r="AL30" s="941"/>
      <c r="AM30" s="942"/>
      <c r="AN30" s="942"/>
      <c r="AO30" s="942"/>
      <c r="AP30" s="943"/>
      <c r="AQ30" s="941"/>
      <c r="AR30" s="942"/>
      <c r="AS30" s="942"/>
      <c r="AT30" s="942"/>
      <c r="AU30" s="943"/>
      <c r="AV30" s="941"/>
      <c r="AW30" s="942"/>
      <c r="AX30" s="942"/>
      <c r="AY30" s="942"/>
      <c r="AZ30" s="943"/>
      <c r="BA30" s="941"/>
      <c r="BB30" s="942"/>
      <c r="BC30" s="942"/>
      <c r="BD30" s="942"/>
      <c r="BE30" s="943"/>
      <c r="BF30" s="941"/>
      <c r="BG30" s="942"/>
      <c r="BH30" s="942"/>
      <c r="BI30" s="942"/>
      <c r="BJ30" s="943"/>
      <c r="BK30" s="941"/>
      <c r="BL30" s="942"/>
      <c r="BM30" s="942"/>
      <c r="BN30" s="942"/>
      <c r="BO30" s="943"/>
      <c r="BP30" s="941"/>
      <c r="BQ30" s="942"/>
      <c r="BR30" s="942"/>
      <c r="BS30" s="942"/>
      <c r="BT30" s="943"/>
      <c r="BU30" s="941"/>
      <c r="BV30" s="942"/>
      <c r="BW30" s="942"/>
      <c r="BX30" s="942"/>
      <c r="BY30" s="943"/>
      <c r="BZ30" s="941"/>
      <c r="CA30" s="942"/>
      <c r="CB30" s="942"/>
      <c r="CC30" s="942"/>
      <c r="CD30" s="943"/>
      <c r="CE30" s="941"/>
      <c r="CF30" s="942"/>
      <c r="CG30" s="942"/>
      <c r="CH30" s="942"/>
      <c r="CI30" s="943"/>
      <c r="CJ30" s="941"/>
      <c r="CK30" s="942"/>
      <c r="CL30" s="942"/>
      <c r="CM30" s="942"/>
      <c r="CN30" s="943"/>
      <c r="CO30" s="941"/>
      <c r="CP30" s="942"/>
      <c r="CQ30" s="942"/>
      <c r="CR30" s="942"/>
      <c r="CS30" s="943"/>
      <c r="CT30" s="941"/>
      <c r="CU30" s="942"/>
      <c r="CV30" s="942"/>
      <c r="CW30" s="942"/>
      <c r="CX30" s="943"/>
    </row>
    <row r="31" spans="1:102" ht="15" customHeight="1" thickTop="1" x14ac:dyDescent="0.25">
      <c r="AL31" s="110"/>
      <c r="AM31" s="110"/>
      <c r="AN31" s="110"/>
      <c r="AO31" s="110"/>
      <c r="AP31" s="110"/>
      <c r="AQ31" s="110"/>
      <c r="AR31" s="110"/>
      <c r="AS31" s="110"/>
      <c r="AT31" s="110"/>
      <c r="AU31" s="110"/>
      <c r="AV31" s="110"/>
      <c r="AW31" s="110"/>
      <c r="AX31" s="110"/>
      <c r="AY31" s="110"/>
      <c r="AZ31" s="110"/>
      <c r="BA31" s="110"/>
      <c r="BB31" s="110"/>
      <c r="BC31" s="110"/>
      <c r="BD31" s="110"/>
      <c r="BE31" s="110"/>
      <c r="BF31" s="110"/>
      <c r="BG31" s="110"/>
      <c r="BH31" s="110"/>
      <c r="BI31" s="110"/>
      <c r="BJ31" s="110"/>
      <c r="BK31" s="110"/>
      <c r="BL31" s="110"/>
      <c r="BM31" s="110"/>
      <c r="BN31" s="110"/>
      <c r="BO31" s="110"/>
      <c r="BP31" s="110"/>
      <c r="BQ31" s="110"/>
      <c r="BR31" s="110"/>
      <c r="BS31" s="110"/>
      <c r="BT31" s="110"/>
      <c r="BU31" s="110"/>
      <c r="BV31" s="110"/>
      <c r="BW31" s="110"/>
      <c r="BX31" s="110"/>
      <c r="BY31" s="110"/>
      <c r="BZ31" s="110"/>
      <c r="CA31" s="110"/>
      <c r="CB31" s="110"/>
      <c r="CC31" s="110"/>
      <c r="CD31" s="110"/>
      <c r="CE31" s="110"/>
      <c r="CF31" s="110"/>
      <c r="CG31" s="110"/>
      <c r="CH31" s="110"/>
      <c r="CI31" s="110"/>
      <c r="CJ31" s="110"/>
      <c r="CK31" s="110"/>
      <c r="CL31" s="110"/>
      <c r="CM31" s="110"/>
      <c r="CN31" s="110"/>
      <c r="CO31" s="110"/>
      <c r="CP31" s="110"/>
      <c r="CQ31" s="110"/>
      <c r="CR31" s="110"/>
      <c r="CS31" s="110"/>
      <c r="CT31" s="110"/>
      <c r="CU31" s="110"/>
      <c r="CV31" s="110"/>
      <c r="CW31" s="110"/>
      <c r="CX31" s="110"/>
    </row>
    <row r="32" spans="1:102" ht="15" customHeight="1" x14ac:dyDescent="0.25">
      <c r="G32" s="198" t="s">
        <v>1779</v>
      </c>
      <c r="H32" s="199"/>
      <c r="I32" s="199"/>
      <c r="J32" s="199"/>
      <c r="K32" s="199"/>
      <c r="L32" s="199"/>
      <c r="M32" s="199"/>
      <c r="N32" s="199"/>
      <c r="O32" s="199"/>
      <c r="P32" s="199"/>
      <c r="Q32" s="199"/>
      <c r="R32" s="199"/>
      <c r="S32" s="199"/>
      <c r="T32" s="199"/>
      <c r="U32" s="199"/>
      <c r="V32" s="199"/>
      <c r="W32" s="199"/>
      <c r="X32" s="199"/>
      <c r="Y32" s="199"/>
      <c r="Z32" s="199"/>
      <c r="AA32" s="199"/>
      <c r="AB32" s="199"/>
      <c r="AC32" s="199"/>
      <c r="AD32" s="199"/>
      <c r="AE32" s="199"/>
      <c r="AF32" s="199"/>
      <c r="AG32" s="199"/>
      <c r="AH32" s="199"/>
      <c r="AI32" s="199"/>
      <c r="AJ32" s="199"/>
      <c r="AK32" s="200"/>
      <c r="AL32" s="110"/>
      <c r="AM32" s="110"/>
      <c r="AN32" s="110"/>
      <c r="AO32" s="110"/>
      <c r="AP32" s="110"/>
      <c r="AQ32" s="110"/>
      <c r="AR32" s="110"/>
      <c r="AS32" s="110"/>
      <c r="AT32" s="110"/>
      <c r="AU32" s="110"/>
      <c r="AV32" s="110"/>
      <c r="AW32" s="110"/>
      <c r="AX32" s="110"/>
      <c r="AY32" s="110"/>
      <c r="AZ32" s="110"/>
      <c r="BA32" s="110"/>
      <c r="BB32" s="110"/>
      <c r="BC32" s="110"/>
      <c r="BD32" s="110"/>
      <c r="BE32" s="110"/>
      <c r="BF32" s="110"/>
      <c r="BG32" s="110"/>
      <c r="BH32" s="110"/>
      <c r="BI32" s="110"/>
      <c r="BJ32" s="110"/>
      <c r="BK32" s="110"/>
      <c r="BL32" s="110"/>
      <c r="BM32" s="110"/>
      <c r="BN32" s="110"/>
      <c r="BO32" s="110"/>
      <c r="BP32" s="110"/>
      <c r="BQ32" s="110"/>
      <c r="BR32" s="110"/>
      <c r="BS32" s="110"/>
      <c r="BT32" s="110"/>
      <c r="BU32" s="110"/>
      <c r="BV32" s="110"/>
      <c r="BW32" s="110"/>
      <c r="BX32" s="110"/>
      <c r="BY32" s="110"/>
      <c r="BZ32" s="110"/>
      <c r="CA32" s="110"/>
      <c r="CB32" s="110"/>
      <c r="CC32" s="110"/>
      <c r="CD32" s="110"/>
      <c r="CE32" s="110"/>
      <c r="CF32" s="110"/>
      <c r="CG32" s="110"/>
      <c r="CH32" s="110"/>
      <c r="CI32" s="110"/>
      <c r="CJ32" s="110"/>
      <c r="CK32" s="110"/>
      <c r="CL32" s="110"/>
      <c r="CM32" s="110"/>
      <c r="CN32" s="110"/>
      <c r="CO32" s="110"/>
      <c r="CP32" s="110"/>
      <c r="CQ32" s="110"/>
      <c r="CR32" s="110"/>
      <c r="CS32" s="110"/>
      <c r="CT32" s="110"/>
      <c r="CU32" s="110"/>
      <c r="CV32" s="110"/>
      <c r="CW32" s="110"/>
      <c r="CX32" s="110"/>
    </row>
    <row r="33" spans="7:102" ht="15" customHeight="1" x14ac:dyDescent="0.25">
      <c r="G33" s="201" t="s">
        <v>1445</v>
      </c>
      <c r="H33" s="970" t="s">
        <v>1780</v>
      </c>
      <c r="I33" s="764"/>
      <c r="J33" s="764"/>
      <c r="K33" s="764"/>
      <c r="L33" s="764"/>
      <c r="M33" s="764"/>
      <c r="N33" s="764"/>
      <c r="O33" s="764"/>
      <c r="P33" s="764"/>
      <c r="Q33" s="764"/>
      <c r="R33" s="764"/>
      <c r="S33" s="764"/>
      <c r="T33" s="764"/>
      <c r="U33" s="764"/>
      <c r="V33" s="764"/>
      <c r="W33" s="764"/>
      <c r="X33" s="764"/>
      <c r="Y33" s="764"/>
      <c r="Z33" s="764"/>
      <c r="AA33" s="764"/>
      <c r="AB33" s="764"/>
      <c r="AC33" s="764"/>
      <c r="AD33" s="764"/>
      <c r="AE33" s="764"/>
      <c r="AF33" s="764"/>
      <c r="AG33" s="764"/>
      <c r="AH33" s="764"/>
      <c r="AI33" s="764"/>
      <c r="AJ33" s="764"/>
      <c r="AK33" s="765"/>
      <c r="AL33" s="110"/>
      <c r="AM33" s="110"/>
      <c r="AN33" s="110"/>
      <c r="AO33" s="110"/>
      <c r="AP33" s="110"/>
      <c r="AQ33" s="110"/>
      <c r="AR33" s="110"/>
      <c r="AS33" s="110"/>
      <c r="AT33" s="110"/>
      <c r="AU33" s="110"/>
      <c r="AV33" s="110"/>
      <c r="AW33" s="110"/>
      <c r="AX33" s="110"/>
      <c r="AY33" s="110"/>
      <c r="AZ33" s="110"/>
      <c r="BA33" s="110"/>
      <c r="BB33" s="110"/>
      <c r="BC33" s="110"/>
      <c r="BD33" s="110"/>
      <c r="BE33" s="110"/>
      <c r="BF33" s="110"/>
      <c r="BG33" s="110"/>
      <c r="BH33" s="110"/>
      <c r="BI33" s="110"/>
      <c r="BJ33" s="110"/>
      <c r="BK33" s="110"/>
      <c r="BL33" s="110"/>
      <c r="BM33" s="110"/>
      <c r="BN33" s="110"/>
      <c r="BO33" s="110"/>
      <c r="BP33" s="110"/>
      <c r="BQ33" s="110"/>
      <c r="BR33" s="110"/>
      <c r="BS33" s="110"/>
      <c r="BT33" s="110"/>
      <c r="BU33" s="110"/>
      <c r="BV33" s="110"/>
      <c r="BW33" s="110"/>
      <c r="BX33" s="110"/>
      <c r="BY33" s="110"/>
      <c r="BZ33" s="110"/>
      <c r="CA33" s="110"/>
      <c r="CB33" s="110"/>
      <c r="CC33" s="110"/>
      <c r="CD33" s="110"/>
      <c r="CE33" s="110"/>
      <c r="CF33" s="110"/>
      <c r="CG33" s="110"/>
      <c r="CH33" s="110"/>
      <c r="CI33" s="110"/>
      <c r="CJ33" s="110"/>
      <c r="CK33" s="110"/>
      <c r="CL33" s="110"/>
      <c r="CM33" s="110"/>
      <c r="CN33" s="110"/>
      <c r="CO33" s="110"/>
      <c r="CP33" s="110"/>
      <c r="CQ33" s="110"/>
      <c r="CR33" s="110"/>
      <c r="CS33" s="110"/>
      <c r="CT33" s="110"/>
      <c r="CU33" s="110"/>
      <c r="CV33" s="110"/>
      <c r="CW33" s="110"/>
      <c r="CX33" s="110"/>
    </row>
    <row r="34" spans="7:102" ht="15" customHeight="1" x14ac:dyDescent="0.25">
      <c r="G34" s="520" t="s">
        <v>1781</v>
      </c>
      <c r="H34" s="971" t="str">
        <f>"Berdasarkan hasil pengujian-pengujian tersebut, pemeriksaan atas "&amp;H18&amp;"  disimpulkan sebagai berikut :"</f>
        <v>Berdasarkan hasil pengujian-pengujian tersebut, pemeriksaan atas Biaya Transportasi  disimpulkan sebagai berikut :</v>
      </c>
      <c r="I34" s="789"/>
      <c r="J34" s="789"/>
      <c r="K34" s="789"/>
      <c r="L34" s="789"/>
      <c r="M34" s="789"/>
      <c r="N34" s="789"/>
      <c r="O34" s="789"/>
      <c r="P34" s="789"/>
      <c r="Q34" s="789"/>
      <c r="R34" s="789"/>
      <c r="S34" s="789"/>
      <c r="T34" s="789"/>
      <c r="U34" s="789"/>
      <c r="V34" s="789"/>
      <c r="W34" s="789"/>
      <c r="X34" s="789"/>
      <c r="Y34" s="789"/>
      <c r="Z34" s="789"/>
      <c r="AA34" s="789"/>
      <c r="AB34" s="789"/>
      <c r="AC34" s="789"/>
      <c r="AD34" s="789"/>
      <c r="AE34" s="789"/>
      <c r="AF34" s="789"/>
      <c r="AG34" s="789"/>
      <c r="AH34" s="789"/>
      <c r="AI34" s="789"/>
      <c r="AJ34" s="789"/>
      <c r="AK34" s="790"/>
      <c r="AL34" s="110"/>
      <c r="AM34" s="110"/>
      <c r="AN34" s="110"/>
      <c r="AO34" s="110"/>
      <c r="AP34" s="110"/>
      <c r="AQ34" s="110"/>
      <c r="AR34" s="110"/>
      <c r="AS34" s="110"/>
      <c r="AT34" s="110"/>
      <c r="AU34" s="110"/>
      <c r="AV34" s="110"/>
      <c r="AW34" s="110"/>
      <c r="AX34" s="110"/>
      <c r="AY34" s="110"/>
      <c r="AZ34" s="110"/>
      <c r="BA34" s="110"/>
      <c r="BB34" s="110"/>
      <c r="BC34" s="110"/>
      <c r="BD34" s="110"/>
      <c r="BE34" s="110"/>
      <c r="BF34" s="110"/>
      <c r="BG34" s="110"/>
      <c r="BH34" s="110"/>
      <c r="BI34" s="110"/>
      <c r="BJ34" s="110"/>
      <c r="BK34" s="110"/>
      <c r="BL34" s="110"/>
      <c r="BM34" s="110"/>
      <c r="BN34" s="110"/>
      <c r="BO34" s="110"/>
      <c r="BP34" s="110"/>
      <c r="BQ34" s="110"/>
      <c r="BR34" s="110"/>
      <c r="BS34" s="110"/>
      <c r="BT34" s="110"/>
      <c r="BU34" s="110"/>
      <c r="BV34" s="110"/>
      <c r="BW34" s="110"/>
      <c r="BX34" s="110"/>
      <c r="BY34" s="110"/>
      <c r="BZ34" s="110"/>
      <c r="CA34" s="110"/>
      <c r="CB34" s="110"/>
      <c r="CC34" s="110"/>
      <c r="CD34" s="110"/>
      <c r="CE34" s="110"/>
      <c r="CF34" s="110"/>
      <c r="CG34" s="110"/>
      <c r="CH34" s="110"/>
      <c r="CI34" s="110"/>
      <c r="CJ34" s="110"/>
      <c r="CK34" s="110"/>
      <c r="CL34" s="110"/>
      <c r="CM34" s="110"/>
      <c r="CN34" s="110"/>
      <c r="CO34" s="110"/>
      <c r="CP34" s="110"/>
      <c r="CQ34" s="110"/>
      <c r="CR34" s="110"/>
      <c r="CS34" s="110"/>
      <c r="CT34" s="110"/>
      <c r="CU34" s="110"/>
      <c r="CV34" s="110"/>
      <c r="CW34" s="110"/>
      <c r="CX34" s="110"/>
    </row>
    <row r="35" spans="7:102" ht="15" customHeight="1" x14ac:dyDescent="0.25">
      <c r="G35" s="521"/>
      <c r="H35" s="804"/>
      <c r="I35" s="940"/>
      <c r="J35" s="940"/>
      <c r="K35" s="940"/>
      <c r="L35" s="940"/>
      <c r="M35" s="940"/>
      <c r="N35" s="940"/>
      <c r="O35" s="940"/>
      <c r="P35" s="940"/>
      <c r="Q35" s="940"/>
      <c r="R35" s="940"/>
      <c r="S35" s="940"/>
      <c r="T35" s="940"/>
      <c r="U35" s="940"/>
      <c r="V35" s="940"/>
      <c r="W35" s="940"/>
      <c r="X35" s="940"/>
      <c r="Y35" s="940"/>
      <c r="Z35" s="940"/>
      <c r="AA35" s="940"/>
      <c r="AB35" s="940"/>
      <c r="AC35" s="940"/>
      <c r="AD35" s="940"/>
      <c r="AE35" s="940"/>
      <c r="AF35" s="940"/>
      <c r="AG35" s="940"/>
      <c r="AH35" s="940"/>
      <c r="AI35" s="940"/>
      <c r="AJ35" s="940"/>
      <c r="AK35" s="805"/>
      <c r="AL35" s="110"/>
      <c r="AM35" s="110"/>
      <c r="AN35" s="110"/>
      <c r="AO35" s="110"/>
      <c r="AP35" s="110"/>
      <c r="AQ35" s="110"/>
      <c r="AR35" s="110"/>
      <c r="AS35" s="110"/>
      <c r="AT35" s="110"/>
      <c r="AU35" s="110"/>
      <c r="AV35" s="110"/>
      <c r="AW35" s="110"/>
      <c r="AX35" s="110"/>
      <c r="AY35" s="110"/>
      <c r="AZ35" s="110"/>
      <c r="BA35" s="110"/>
      <c r="BB35" s="110"/>
      <c r="BC35" s="110"/>
      <c r="BD35" s="110"/>
      <c r="BE35" s="110"/>
      <c r="BF35" s="110"/>
      <c r="BG35" s="110"/>
      <c r="BH35" s="110"/>
      <c r="BI35" s="110"/>
      <c r="BJ35" s="110"/>
      <c r="BK35" s="110"/>
      <c r="BL35" s="110"/>
      <c r="BM35" s="110"/>
      <c r="BN35" s="110"/>
      <c r="BO35" s="110"/>
      <c r="BP35" s="110"/>
      <c r="BQ35" s="110"/>
      <c r="BR35" s="110"/>
      <c r="BS35" s="110"/>
      <c r="BT35" s="110"/>
      <c r="BU35" s="110"/>
      <c r="BV35" s="110"/>
      <c r="BW35" s="110"/>
      <c r="BX35" s="110"/>
      <c r="BY35" s="110"/>
      <c r="BZ35" s="110"/>
      <c r="CA35" s="110"/>
      <c r="CB35" s="110"/>
      <c r="CC35" s="110"/>
      <c r="CD35" s="110"/>
      <c r="CE35" s="110"/>
      <c r="CF35" s="110"/>
      <c r="CG35" s="110"/>
      <c r="CH35" s="110"/>
      <c r="CI35" s="110"/>
      <c r="CJ35" s="110"/>
      <c r="CK35" s="110"/>
      <c r="CL35" s="110"/>
      <c r="CM35" s="110"/>
      <c r="CN35" s="110"/>
      <c r="CO35" s="110"/>
      <c r="CP35" s="110"/>
      <c r="CQ35" s="110"/>
      <c r="CR35" s="110"/>
      <c r="CS35" s="110"/>
      <c r="CT35" s="110"/>
      <c r="CU35" s="110"/>
      <c r="CV35" s="110"/>
      <c r="CW35" s="110"/>
      <c r="CX35" s="110"/>
    </row>
    <row r="36" spans="7:102" ht="15" customHeight="1" x14ac:dyDescent="0.25">
      <c r="G36" s="521"/>
      <c r="H36" s="202" t="str">
        <f>H18&amp;" menurut pemeriksa :"</f>
        <v>Biaya Transportasi menurut pemeriksa :</v>
      </c>
      <c r="I36" s="203"/>
      <c r="J36" s="203"/>
      <c r="K36" s="203"/>
      <c r="L36" s="203"/>
      <c r="M36" s="203"/>
      <c r="N36" s="203"/>
      <c r="O36" s="203"/>
      <c r="P36" s="203"/>
      <c r="Q36" s="203"/>
      <c r="R36" s="203"/>
      <c r="S36" s="203"/>
      <c r="T36" s="203"/>
      <c r="U36" s="203"/>
      <c r="V36" s="203"/>
      <c r="W36" s="203"/>
      <c r="X36" s="203"/>
      <c r="Y36" s="203"/>
      <c r="Z36" s="203"/>
      <c r="AA36" s="203"/>
      <c r="AB36" s="203"/>
      <c r="AK36" s="186"/>
      <c r="AL36" s="110"/>
      <c r="AM36" s="110"/>
      <c r="AN36" s="110"/>
      <c r="AO36" s="110"/>
      <c r="AP36" s="110"/>
      <c r="AQ36" s="110"/>
      <c r="AR36" s="110"/>
      <c r="AS36" s="110"/>
      <c r="AT36" s="110"/>
      <c r="AU36" s="110"/>
      <c r="AV36" s="110"/>
      <c r="AW36" s="110"/>
      <c r="AX36" s="110"/>
      <c r="AY36" s="110"/>
      <c r="AZ36" s="110"/>
      <c r="BA36" s="110"/>
      <c r="BB36" s="110"/>
      <c r="BC36" s="110"/>
      <c r="BD36" s="110"/>
      <c r="BE36" s="110"/>
      <c r="BF36" s="110"/>
      <c r="BG36" s="110"/>
      <c r="BH36" s="110"/>
      <c r="BI36" s="110"/>
      <c r="BJ36" s="110"/>
      <c r="BK36" s="110"/>
      <c r="BL36" s="110"/>
      <c r="BM36" s="110"/>
      <c r="BN36" s="110"/>
      <c r="BO36" s="110"/>
      <c r="BP36" s="110"/>
      <c r="BQ36" s="110"/>
      <c r="BR36" s="110"/>
      <c r="BS36" s="110"/>
      <c r="BT36" s="110"/>
      <c r="BU36" s="110"/>
      <c r="BV36" s="110"/>
      <c r="BW36" s="110"/>
      <c r="BX36" s="110"/>
      <c r="BY36" s="110"/>
      <c r="BZ36" s="110"/>
      <c r="CA36" s="110"/>
      <c r="CB36" s="110"/>
      <c r="CC36" s="110"/>
      <c r="CD36" s="110"/>
      <c r="CE36" s="110"/>
      <c r="CF36" s="110"/>
      <c r="CG36" s="110"/>
      <c r="CH36" s="110"/>
      <c r="CI36" s="110"/>
      <c r="CJ36" s="110"/>
      <c r="CK36" s="110"/>
      <c r="CL36" s="110"/>
      <c r="CM36" s="110"/>
      <c r="CN36" s="110"/>
      <c r="CO36" s="110"/>
      <c r="CP36" s="110"/>
      <c r="CQ36" s="110"/>
      <c r="CR36" s="110"/>
      <c r="CS36" s="110"/>
      <c r="CT36" s="110"/>
      <c r="CU36" s="110"/>
      <c r="CV36" s="110"/>
      <c r="CW36" s="110"/>
      <c r="CX36" s="110"/>
    </row>
    <row r="37" spans="7:102" ht="15" customHeight="1" x14ac:dyDescent="0.25">
      <c r="G37" s="521"/>
      <c r="H37" s="202" t="s">
        <v>1681</v>
      </c>
      <c r="I37" s="939" t="s">
        <v>1782</v>
      </c>
      <c r="J37" s="940"/>
      <c r="K37" s="940"/>
      <c r="L37" s="940"/>
      <c r="M37" s="940"/>
      <c r="N37" s="940"/>
      <c r="O37" s="940"/>
      <c r="P37" s="940"/>
      <c r="Q37" s="940"/>
      <c r="R37" s="940"/>
      <c r="S37" s="940"/>
      <c r="T37" s="940"/>
      <c r="U37" s="940"/>
      <c r="V37" s="940"/>
      <c r="W37" s="203" t="s">
        <v>1684</v>
      </c>
      <c r="X37" s="974">
        <f>IF(I38="Tidak Dilakukan Pengujian",X39,
IF(I38=M18,CO18,
IF(I38=M20,CO20,
IF(I38=M22,CO22,
IF(I38=M24,CO24,
IF(I38=M26,CO26,
IF(I38=M28,CO28,"Pilih teknik yang lain")))))))</f>
        <v>0</v>
      </c>
      <c r="Y37" s="940"/>
      <c r="Z37" s="940"/>
      <c r="AA37" s="940"/>
      <c r="AB37" s="940"/>
      <c r="AK37" s="186"/>
      <c r="AL37" s="110"/>
      <c r="AM37" s="110"/>
      <c r="AN37" s="110"/>
      <c r="AO37" s="110"/>
      <c r="AP37" s="110"/>
      <c r="AQ37" s="110"/>
      <c r="AR37" s="110"/>
      <c r="AS37" s="110"/>
      <c r="AT37" s="110"/>
      <c r="AU37" s="110"/>
      <c r="AV37" s="110"/>
      <c r="AW37" s="110"/>
      <c r="AX37" s="110"/>
      <c r="AY37" s="110"/>
      <c r="AZ37" s="110"/>
      <c r="BA37" s="110"/>
      <c r="BB37" s="110"/>
      <c r="BC37" s="110"/>
      <c r="BD37" s="110"/>
      <c r="BE37" s="110"/>
      <c r="BF37" s="110"/>
      <c r="BG37" s="110"/>
      <c r="BH37" s="110"/>
      <c r="BI37" s="110"/>
      <c r="BJ37" s="110"/>
      <c r="BK37" s="110"/>
      <c r="BL37" s="110"/>
      <c r="BM37" s="110"/>
      <c r="BN37" s="110"/>
      <c r="BO37" s="110"/>
      <c r="BP37" s="110"/>
      <c r="BQ37" s="110"/>
      <c r="BR37" s="110"/>
      <c r="BS37" s="110"/>
      <c r="BT37" s="110"/>
      <c r="BU37" s="110"/>
      <c r="BV37" s="110"/>
      <c r="BW37" s="110"/>
      <c r="BX37" s="110"/>
      <c r="BY37" s="110"/>
      <c r="BZ37" s="110"/>
      <c r="CA37" s="110"/>
      <c r="CB37" s="110"/>
      <c r="CC37" s="110"/>
      <c r="CD37" s="110"/>
      <c r="CE37" s="110"/>
      <c r="CF37" s="110"/>
      <c r="CG37" s="110"/>
      <c r="CH37" s="110"/>
      <c r="CI37" s="110"/>
      <c r="CJ37" s="110"/>
      <c r="CK37" s="110"/>
      <c r="CL37" s="110"/>
      <c r="CM37" s="110"/>
      <c r="CN37" s="110"/>
      <c r="CO37" s="110"/>
      <c r="CP37" s="110"/>
      <c r="CQ37" s="110"/>
      <c r="CR37" s="110"/>
      <c r="CS37" s="110"/>
      <c r="CT37" s="110"/>
      <c r="CU37" s="110"/>
      <c r="CV37" s="110"/>
      <c r="CW37" s="110"/>
      <c r="CX37" s="110"/>
    </row>
    <row r="38" spans="7:102" ht="15" customHeight="1" x14ac:dyDescent="0.25">
      <c r="G38" s="521"/>
      <c r="H38" s="202"/>
      <c r="I38" s="939" t="s">
        <v>2032</v>
      </c>
      <c r="J38" s="940"/>
      <c r="K38" s="940"/>
      <c r="L38" s="940"/>
      <c r="M38" s="940"/>
      <c r="N38" s="940"/>
      <c r="O38" s="940"/>
      <c r="P38" s="940"/>
      <c r="Q38" s="940"/>
      <c r="R38" s="940"/>
      <c r="S38" s="940"/>
      <c r="T38" s="940"/>
      <c r="U38" s="940"/>
      <c r="V38" s="940"/>
      <c r="W38" s="203"/>
      <c r="X38" s="522"/>
      <c r="Y38" s="522"/>
      <c r="Z38" s="522"/>
      <c r="AA38" s="522"/>
      <c r="AB38" s="522"/>
      <c r="AC38" s="204"/>
      <c r="AD38" s="204"/>
      <c r="AE38" s="204"/>
      <c r="AF38" s="204"/>
      <c r="AG38" s="204"/>
      <c r="AH38" s="204"/>
      <c r="AI38" s="204"/>
      <c r="AJ38" s="204"/>
      <c r="AK38" s="444"/>
      <c r="AL38" s="110"/>
      <c r="AM38" s="110"/>
      <c r="AN38" s="110"/>
      <c r="AO38" s="110"/>
      <c r="AP38" s="110"/>
      <c r="AQ38" s="110"/>
      <c r="AR38" s="110"/>
      <c r="AS38" s="110"/>
      <c r="AT38" s="110"/>
      <c r="AU38" s="110"/>
      <c r="AV38" s="110"/>
      <c r="AW38" s="110"/>
      <c r="AX38" s="110"/>
      <c r="AY38" s="110"/>
      <c r="AZ38" s="110"/>
      <c r="BA38" s="110"/>
      <c r="BB38" s="110"/>
      <c r="BC38" s="110"/>
      <c r="BD38" s="110"/>
      <c r="BE38" s="110"/>
      <c r="BF38" s="110"/>
      <c r="BG38" s="110"/>
      <c r="BH38" s="110"/>
      <c r="BI38" s="110"/>
      <c r="BJ38" s="110"/>
      <c r="BK38" s="110"/>
      <c r="BL38" s="110"/>
      <c r="BM38" s="110"/>
      <c r="BN38" s="110"/>
      <c r="BO38" s="110"/>
      <c r="BP38" s="110"/>
      <c r="BQ38" s="110"/>
      <c r="BR38" s="110"/>
      <c r="BS38" s="110"/>
      <c r="BT38" s="110"/>
      <c r="BU38" s="110"/>
      <c r="BV38" s="110"/>
      <c r="BW38" s="110"/>
      <c r="BX38" s="110"/>
      <c r="BY38" s="110"/>
      <c r="BZ38" s="110"/>
      <c r="CA38" s="110"/>
      <c r="CB38" s="110"/>
      <c r="CC38" s="110"/>
      <c r="CD38" s="110"/>
      <c r="CE38" s="110"/>
      <c r="CF38" s="110"/>
      <c r="CG38" s="110"/>
      <c r="CH38" s="110"/>
      <c r="CI38" s="110"/>
      <c r="CJ38" s="110"/>
      <c r="CK38" s="110"/>
      <c r="CL38" s="110"/>
      <c r="CM38" s="110"/>
      <c r="CN38" s="110"/>
      <c r="CO38" s="110"/>
      <c r="CP38" s="110"/>
      <c r="CQ38" s="110"/>
      <c r="CR38" s="110"/>
      <c r="CS38" s="110"/>
      <c r="CT38" s="110"/>
      <c r="CU38" s="110"/>
      <c r="CV38" s="110"/>
      <c r="CW38" s="110"/>
      <c r="CX38" s="110"/>
    </row>
    <row r="39" spans="7:102" ht="15" customHeight="1" x14ac:dyDescent="0.25">
      <c r="G39" s="521"/>
      <c r="H39" s="202" t="s">
        <v>1681</v>
      </c>
      <c r="I39" s="939" t="s">
        <v>1783</v>
      </c>
      <c r="J39" s="940"/>
      <c r="K39" s="940"/>
      <c r="L39" s="940"/>
      <c r="M39" s="940"/>
      <c r="N39" s="940"/>
      <c r="O39" s="940"/>
      <c r="P39" s="940"/>
      <c r="Q39" s="940"/>
      <c r="R39" s="940"/>
      <c r="S39" s="940"/>
      <c r="T39" s="940"/>
      <c r="U39" s="940"/>
      <c r="V39" s="940"/>
      <c r="W39" s="203" t="s">
        <v>1684</v>
      </c>
      <c r="X39" s="968">
        <f>'E-3'!U32</f>
        <v>0</v>
      </c>
      <c r="Y39" s="794"/>
      <c r="Z39" s="794"/>
      <c r="AA39" s="794"/>
      <c r="AB39" s="794"/>
      <c r="AC39" s="204"/>
      <c r="AD39" s="204"/>
      <c r="AE39" s="204"/>
      <c r="AF39" s="204"/>
      <c r="AG39" s="204"/>
      <c r="AH39" s="204"/>
      <c r="AI39" s="204"/>
      <c r="AJ39" s="204"/>
      <c r="AK39" s="444"/>
      <c r="AL39" s="110"/>
      <c r="AM39" s="110"/>
      <c r="AN39" s="110"/>
      <c r="AO39" s="110"/>
      <c r="AP39" s="110"/>
      <c r="AQ39" s="110"/>
      <c r="AR39" s="110"/>
      <c r="AS39" s="110"/>
      <c r="AT39" s="110"/>
      <c r="AU39" s="110"/>
      <c r="AV39" s="110"/>
      <c r="AW39" s="110"/>
      <c r="AX39" s="110"/>
      <c r="AY39" s="110"/>
      <c r="AZ39" s="110"/>
      <c r="BA39" s="110"/>
      <c r="BB39" s="110"/>
      <c r="BC39" s="110"/>
      <c r="BD39" s="110"/>
      <c r="BE39" s="110"/>
      <c r="BF39" s="110"/>
      <c r="BG39" s="110"/>
      <c r="BH39" s="110"/>
      <c r="BI39" s="110"/>
      <c r="BJ39" s="110"/>
      <c r="BK39" s="110"/>
      <c r="BL39" s="110"/>
      <c r="BM39" s="110"/>
      <c r="BN39" s="110"/>
      <c r="BO39" s="110"/>
      <c r="BP39" s="110"/>
      <c r="BQ39" s="110"/>
      <c r="BR39" s="110"/>
      <c r="BS39" s="110"/>
      <c r="BT39" s="110"/>
      <c r="BU39" s="110"/>
      <c r="BV39" s="110"/>
      <c r="BW39" s="110"/>
      <c r="BX39" s="110"/>
      <c r="BY39" s="110"/>
      <c r="BZ39" s="110"/>
      <c r="CA39" s="110"/>
      <c r="CB39" s="110"/>
      <c r="CC39" s="110"/>
      <c r="CD39" s="110"/>
      <c r="CE39" s="110"/>
      <c r="CF39" s="110"/>
      <c r="CG39" s="110"/>
      <c r="CH39" s="110"/>
      <c r="CI39" s="110"/>
      <c r="CJ39" s="110"/>
      <c r="CK39" s="110"/>
      <c r="CL39" s="110"/>
      <c r="CM39" s="110"/>
      <c r="CN39" s="110"/>
      <c r="CO39" s="110"/>
      <c r="CP39" s="110"/>
      <c r="CQ39" s="110"/>
      <c r="CR39" s="110"/>
      <c r="CS39" s="110"/>
      <c r="CT39" s="110"/>
      <c r="CU39" s="110"/>
      <c r="CV39" s="110"/>
      <c r="CW39" s="110"/>
      <c r="CX39" s="110"/>
    </row>
    <row r="40" spans="7:102" ht="15" customHeight="1" x14ac:dyDescent="0.25">
      <c r="G40" s="521"/>
      <c r="H40" s="202" t="s">
        <v>1772</v>
      </c>
      <c r="I40" s="203"/>
      <c r="J40" s="203"/>
      <c r="K40" s="203"/>
      <c r="L40" s="203"/>
      <c r="M40" s="203"/>
      <c r="N40" s="203"/>
      <c r="O40" s="203"/>
      <c r="P40" s="203"/>
      <c r="Q40" s="203"/>
      <c r="R40" s="203"/>
      <c r="S40" s="203"/>
      <c r="T40" s="203"/>
      <c r="U40" s="203"/>
      <c r="V40" s="203"/>
      <c r="W40" s="203" t="s">
        <v>1684</v>
      </c>
      <c r="X40" s="966">
        <f>X37-X39</f>
        <v>0</v>
      </c>
      <c r="Y40" s="789"/>
      <c r="Z40" s="789"/>
      <c r="AA40" s="789"/>
      <c r="AB40" s="789"/>
      <c r="AC40" s="204"/>
      <c r="AD40" s="204"/>
      <c r="AE40" s="204"/>
      <c r="AF40" s="204"/>
      <c r="AG40" s="204"/>
      <c r="AH40" s="204"/>
      <c r="AI40" s="204"/>
      <c r="AJ40" s="204"/>
      <c r="AK40" s="444"/>
      <c r="AL40" s="110"/>
      <c r="AM40" s="110"/>
      <c r="AN40" s="110"/>
      <c r="AO40" s="110"/>
      <c r="AP40" s="110"/>
      <c r="AQ40" s="110"/>
      <c r="AR40" s="110"/>
      <c r="AS40" s="110"/>
      <c r="AT40" s="110"/>
      <c r="AU40" s="110"/>
      <c r="AV40" s="110"/>
      <c r="AW40" s="110"/>
      <c r="AX40" s="110"/>
      <c r="AY40" s="110"/>
      <c r="AZ40" s="110"/>
      <c r="BA40" s="110"/>
      <c r="BB40" s="110"/>
      <c r="BC40" s="110"/>
      <c r="BD40" s="110"/>
      <c r="BE40" s="110"/>
      <c r="BF40" s="110"/>
      <c r="BG40" s="110"/>
      <c r="BH40" s="110"/>
      <c r="BI40" s="110"/>
      <c r="BJ40" s="110"/>
      <c r="BK40" s="110"/>
      <c r="BL40" s="110"/>
      <c r="BM40" s="110"/>
      <c r="BN40" s="110"/>
      <c r="BO40" s="110"/>
      <c r="BP40" s="110"/>
      <c r="BQ40" s="110"/>
      <c r="BR40" s="110"/>
      <c r="BS40" s="110"/>
      <c r="BT40" s="110"/>
      <c r="BU40" s="110"/>
      <c r="BV40" s="110"/>
      <c r="BW40" s="110"/>
      <c r="BX40" s="110"/>
      <c r="BY40" s="110"/>
      <c r="BZ40" s="110"/>
      <c r="CA40" s="110"/>
      <c r="CB40" s="110"/>
      <c r="CC40" s="110"/>
      <c r="CD40" s="110"/>
      <c r="CE40" s="110"/>
      <c r="CF40" s="110"/>
      <c r="CG40" s="110"/>
      <c r="CH40" s="110"/>
      <c r="CI40" s="110"/>
      <c r="CJ40" s="110"/>
      <c r="CK40" s="110"/>
      <c r="CL40" s="110"/>
      <c r="CM40" s="110"/>
      <c r="CN40" s="110"/>
      <c r="CO40" s="110"/>
      <c r="CP40" s="110"/>
      <c r="CQ40" s="110"/>
      <c r="CR40" s="110"/>
      <c r="CS40" s="110"/>
      <c r="CT40" s="110"/>
      <c r="CU40" s="110"/>
      <c r="CV40" s="110"/>
      <c r="CW40" s="110"/>
      <c r="CX40" s="110"/>
    </row>
    <row r="41" spans="7:102" ht="15" customHeight="1" x14ac:dyDescent="0.25">
      <c r="G41" s="521"/>
      <c r="H41" s="202"/>
      <c r="I41" s="203"/>
      <c r="J41" s="203"/>
      <c r="K41" s="203"/>
      <c r="L41" s="203"/>
      <c r="M41" s="203"/>
      <c r="N41" s="203"/>
      <c r="O41" s="203"/>
      <c r="P41" s="203"/>
      <c r="Q41" s="203"/>
      <c r="R41" s="203"/>
      <c r="S41" s="203"/>
      <c r="T41" s="203"/>
      <c r="U41" s="203"/>
      <c r="V41" s="203"/>
      <c r="W41" s="203"/>
      <c r="X41" s="522"/>
      <c r="Y41" s="522"/>
      <c r="Z41" s="522"/>
      <c r="AA41" s="522"/>
      <c r="AB41" s="522"/>
      <c r="AC41" s="204"/>
      <c r="AD41" s="204"/>
      <c r="AE41" s="204"/>
      <c r="AF41" s="204"/>
      <c r="AG41" s="204"/>
      <c r="AH41" s="204"/>
      <c r="AI41" s="204"/>
      <c r="AJ41" s="204"/>
      <c r="AK41" s="444"/>
      <c r="AL41" s="110"/>
      <c r="AM41" s="110"/>
      <c r="AN41" s="110"/>
      <c r="AO41" s="110"/>
      <c r="AP41" s="110"/>
      <c r="AQ41" s="110"/>
      <c r="AR41" s="110"/>
      <c r="AS41" s="110"/>
      <c r="AT41" s="110"/>
      <c r="AU41" s="110"/>
      <c r="AV41" s="110"/>
      <c r="AW41" s="110"/>
      <c r="AX41" s="110"/>
      <c r="AY41" s="110"/>
      <c r="AZ41" s="110"/>
      <c r="BA41" s="110"/>
      <c r="BB41" s="110"/>
      <c r="BC41" s="110"/>
      <c r="BD41" s="110"/>
      <c r="BE41" s="110"/>
      <c r="BF41" s="110"/>
      <c r="BG41" s="110"/>
      <c r="BH41" s="110"/>
      <c r="BI41" s="110"/>
      <c r="BJ41" s="110"/>
      <c r="BK41" s="110"/>
      <c r="BL41" s="110"/>
      <c r="BM41" s="110"/>
      <c r="BN41" s="110"/>
      <c r="BO41" s="110"/>
      <c r="BP41" s="110"/>
      <c r="BQ41" s="110"/>
      <c r="BR41" s="110"/>
      <c r="BS41" s="110"/>
      <c r="BT41" s="110"/>
      <c r="BU41" s="110"/>
      <c r="BV41" s="110"/>
      <c r="BW41" s="110"/>
      <c r="BX41" s="110"/>
      <c r="BY41" s="110"/>
      <c r="BZ41" s="110"/>
      <c r="CA41" s="110"/>
      <c r="CB41" s="110"/>
      <c r="CC41" s="110"/>
      <c r="CD41" s="110"/>
      <c r="CE41" s="110"/>
      <c r="CF41" s="110"/>
      <c r="CG41" s="110"/>
      <c r="CH41" s="110"/>
      <c r="CI41" s="110"/>
      <c r="CJ41" s="110"/>
      <c r="CK41" s="110"/>
      <c r="CL41" s="110"/>
      <c r="CM41" s="110"/>
      <c r="CN41" s="110"/>
      <c r="CO41" s="110"/>
      <c r="CP41" s="110"/>
      <c r="CQ41" s="110"/>
      <c r="CR41" s="110"/>
      <c r="CS41" s="110"/>
      <c r="CT41" s="110"/>
      <c r="CU41" s="110"/>
      <c r="CV41" s="110"/>
      <c r="CW41" s="110"/>
      <c r="CX41" s="110"/>
    </row>
    <row r="42" spans="7:102" ht="15" customHeight="1" x14ac:dyDescent="0.25">
      <c r="G42" s="521" t="s">
        <v>1784</v>
      </c>
      <c r="H42" s="202" t="s">
        <v>1785</v>
      </c>
      <c r="I42" s="203"/>
      <c r="J42" s="203"/>
      <c r="K42" s="203"/>
      <c r="L42" s="203"/>
      <c r="M42" s="203"/>
      <c r="N42" s="203"/>
      <c r="O42" s="203"/>
      <c r="P42" s="203"/>
      <c r="Q42" s="203"/>
      <c r="R42" s="203"/>
      <c r="S42" s="203"/>
      <c r="T42" s="203"/>
      <c r="U42" s="203"/>
      <c r="V42" s="203"/>
      <c r="W42" s="203"/>
      <c r="X42" s="203"/>
      <c r="Y42" s="203"/>
      <c r="Z42" s="203"/>
      <c r="AA42" s="203"/>
      <c r="AB42" s="203"/>
      <c r="AC42" s="204"/>
      <c r="AD42" s="204"/>
      <c r="AE42" s="204"/>
      <c r="AF42" s="204"/>
      <c r="AG42" s="204"/>
      <c r="AH42" s="204"/>
      <c r="AI42" s="204"/>
      <c r="AJ42" s="204"/>
      <c r="AK42" s="444"/>
      <c r="AL42" s="110"/>
      <c r="AM42" s="110"/>
      <c r="AN42" s="110"/>
      <c r="AO42" s="110"/>
      <c r="AP42" s="110"/>
      <c r="AQ42" s="110"/>
      <c r="AR42" s="110"/>
      <c r="AS42" s="110"/>
      <c r="AT42" s="110"/>
      <c r="AU42" s="110"/>
      <c r="AV42" s="110"/>
      <c r="AW42" s="110"/>
      <c r="AX42" s="110"/>
      <c r="AY42" s="110"/>
      <c r="AZ42" s="110"/>
      <c r="BA42" s="110"/>
      <c r="BB42" s="110"/>
      <c r="BC42" s="110"/>
      <c r="BD42" s="110"/>
      <c r="BE42" s="110"/>
      <c r="BF42" s="110"/>
      <c r="BG42" s="110"/>
      <c r="BH42" s="110"/>
      <c r="BI42" s="110"/>
      <c r="BJ42" s="110"/>
      <c r="BK42" s="110"/>
      <c r="BL42" s="110"/>
      <c r="BM42" s="110"/>
      <c r="BN42" s="110"/>
      <c r="BO42" s="110"/>
      <c r="BP42" s="110"/>
      <c r="BQ42" s="110"/>
      <c r="BR42" s="110"/>
      <c r="BS42" s="110"/>
      <c r="BT42" s="110"/>
      <c r="BU42" s="110"/>
      <c r="BV42" s="110"/>
      <c r="BW42" s="110"/>
      <c r="BX42" s="110"/>
      <c r="BY42" s="110"/>
      <c r="BZ42" s="110"/>
      <c r="CA42" s="110"/>
      <c r="CB42" s="110"/>
      <c r="CC42" s="110"/>
      <c r="CD42" s="110"/>
      <c r="CE42" s="110"/>
      <c r="CF42" s="110"/>
      <c r="CG42" s="110"/>
      <c r="CH42" s="110"/>
      <c r="CI42" s="110"/>
      <c r="CJ42" s="110"/>
      <c r="CK42" s="110"/>
      <c r="CL42" s="110"/>
      <c r="CM42" s="110"/>
      <c r="CN42" s="110"/>
      <c r="CO42" s="110"/>
      <c r="CP42" s="110"/>
      <c r="CQ42" s="110"/>
      <c r="CR42" s="110"/>
      <c r="CS42" s="110"/>
      <c r="CT42" s="110"/>
      <c r="CU42" s="110"/>
      <c r="CV42" s="110"/>
      <c r="CW42" s="110"/>
      <c r="CX42" s="110"/>
    </row>
    <row r="43" spans="7:102" ht="15" customHeight="1" x14ac:dyDescent="0.25">
      <c r="G43" s="521"/>
      <c r="H43" s="972" t="s">
        <v>1786</v>
      </c>
      <c r="I43" s="940"/>
      <c r="J43" s="940"/>
      <c r="K43" s="940"/>
      <c r="L43" s="940"/>
      <c r="M43" s="940"/>
      <c r="N43" s="940"/>
      <c r="O43" s="940"/>
      <c r="P43" s="940"/>
      <c r="Q43" s="940"/>
      <c r="R43" s="940"/>
      <c r="S43" s="940"/>
      <c r="T43" s="940"/>
      <c r="U43" s="940"/>
      <c r="V43" s="940"/>
      <c r="W43" s="940"/>
      <c r="X43" s="940"/>
      <c r="Y43" s="940"/>
      <c r="Z43" s="940"/>
      <c r="AA43" s="940"/>
      <c r="AB43" s="940"/>
      <c r="AC43" s="940"/>
      <c r="AD43" s="940"/>
      <c r="AE43" s="940"/>
      <c r="AF43" s="940"/>
      <c r="AG43" s="940"/>
      <c r="AH43" s="940"/>
      <c r="AI43" s="940"/>
      <c r="AJ43" s="940"/>
      <c r="AK43" s="805"/>
      <c r="AL43" s="110"/>
      <c r="AM43" s="110"/>
      <c r="AN43" s="110"/>
      <c r="AO43" s="110"/>
      <c r="AP43" s="110"/>
      <c r="AQ43" s="110"/>
      <c r="AR43" s="110"/>
      <c r="AS43" s="110"/>
      <c r="AT43" s="110"/>
      <c r="AU43" s="110"/>
      <c r="AV43" s="110"/>
      <c r="AW43" s="110"/>
      <c r="AX43" s="110"/>
      <c r="AY43" s="110"/>
      <c r="AZ43" s="110"/>
      <c r="BA43" s="110"/>
      <c r="BB43" s="110"/>
      <c r="BC43" s="110"/>
      <c r="BD43" s="110"/>
      <c r="BE43" s="110"/>
      <c r="BF43" s="110"/>
      <c r="BG43" s="110"/>
      <c r="BH43" s="110"/>
      <c r="BI43" s="110"/>
      <c r="BJ43" s="110"/>
      <c r="BK43" s="110"/>
      <c r="BL43" s="110"/>
      <c r="BM43" s="110"/>
      <c r="BN43" s="110"/>
      <c r="BO43" s="110"/>
      <c r="BP43" s="110"/>
      <c r="BQ43" s="110"/>
      <c r="BR43" s="110"/>
      <c r="BS43" s="110"/>
      <c r="BT43" s="110"/>
      <c r="BU43" s="110"/>
      <c r="BV43" s="110"/>
      <c r="BW43" s="110"/>
      <c r="BX43" s="110"/>
      <c r="BY43" s="110"/>
      <c r="BZ43" s="110"/>
      <c r="CA43" s="110"/>
      <c r="CB43" s="110"/>
      <c r="CC43" s="110"/>
      <c r="CD43" s="110"/>
      <c r="CE43" s="110"/>
      <c r="CF43" s="110"/>
      <c r="CG43" s="110"/>
      <c r="CH43" s="110"/>
      <c r="CI43" s="110"/>
      <c r="CJ43" s="110"/>
      <c r="CK43" s="110"/>
      <c r="CL43" s="110"/>
      <c r="CM43" s="110"/>
      <c r="CN43" s="110"/>
      <c r="CO43" s="110"/>
      <c r="CP43" s="110"/>
      <c r="CQ43" s="110"/>
      <c r="CR43" s="110"/>
      <c r="CS43" s="110"/>
      <c r="CT43" s="110"/>
      <c r="CU43" s="110"/>
      <c r="CV43" s="110"/>
      <c r="CW43" s="110"/>
      <c r="CX43" s="110"/>
    </row>
    <row r="44" spans="7:102" ht="15" customHeight="1" x14ac:dyDescent="0.25">
      <c r="G44" s="521"/>
      <c r="H44" s="804"/>
      <c r="I44" s="940"/>
      <c r="J44" s="940"/>
      <c r="K44" s="940"/>
      <c r="L44" s="940"/>
      <c r="M44" s="940"/>
      <c r="N44" s="940"/>
      <c r="O44" s="940"/>
      <c r="P44" s="940"/>
      <c r="Q44" s="940"/>
      <c r="R44" s="940"/>
      <c r="S44" s="940"/>
      <c r="T44" s="940"/>
      <c r="U44" s="940"/>
      <c r="V44" s="940"/>
      <c r="W44" s="940"/>
      <c r="X44" s="940"/>
      <c r="Y44" s="940"/>
      <c r="Z44" s="940"/>
      <c r="AA44" s="940"/>
      <c r="AB44" s="940"/>
      <c r="AC44" s="940"/>
      <c r="AD44" s="940"/>
      <c r="AE44" s="940"/>
      <c r="AF44" s="940"/>
      <c r="AG44" s="940"/>
      <c r="AH44" s="940"/>
      <c r="AI44" s="940"/>
      <c r="AJ44" s="940"/>
      <c r="AK44" s="805"/>
      <c r="AL44" s="110"/>
      <c r="AM44" s="110"/>
      <c r="AN44" s="110"/>
      <c r="AO44" s="110"/>
      <c r="AP44" s="110"/>
      <c r="AQ44" s="110"/>
      <c r="AR44" s="110"/>
      <c r="AS44" s="110"/>
      <c r="AT44" s="110"/>
      <c r="AU44" s="110"/>
      <c r="AV44" s="110"/>
      <c r="AW44" s="110"/>
      <c r="AX44" s="110"/>
      <c r="AY44" s="110"/>
      <c r="AZ44" s="110"/>
      <c r="BA44" s="110"/>
      <c r="BB44" s="110"/>
      <c r="BC44" s="110"/>
      <c r="BD44" s="110"/>
      <c r="BE44" s="110"/>
      <c r="BF44" s="110"/>
      <c r="BG44" s="110"/>
      <c r="BH44" s="110"/>
      <c r="BI44" s="110"/>
      <c r="BJ44" s="110"/>
      <c r="BK44" s="110"/>
      <c r="BL44" s="110"/>
      <c r="BM44" s="110"/>
      <c r="BN44" s="110"/>
      <c r="BO44" s="110"/>
      <c r="BP44" s="110"/>
      <c r="BQ44" s="110"/>
      <c r="BR44" s="110"/>
      <c r="BS44" s="110"/>
      <c r="BT44" s="110"/>
      <c r="BU44" s="110"/>
      <c r="BV44" s="110"/>
      <c r="BW44" s="110"/>
      <c r="BX44" s="110"/>
      <c r="BY44" s="110"/>
      <c r="BZ44" s="110"/>
      <c r="CA44" s="110"/>
      <c r="CB44" s="110"/>
      <c r="CC44" s="110"/>
      <c r="CD44" s="110"/>
      <c r="CE44" s="110"/>
      <c r="CF44" s="110"/>
      <c r="CG44" s="110"/>
      <c r="CH44" s="110"/>
      <c r="CI44" s="110"/>
      <c r="CJ44" s="110"/>
      <c r="CK44" s="110"/>
      <c r="CL44" s="110"/>
      <c r="CM44" s="110"/>
      <c r="CN44" s="110"/>
      <c r="CO44" s="110"/>
      <c r="CP44" s="110"/>
      <c r="CQ44" s="110"/>
      <c r="CR44" s="110"/>
      <c r="CS44" s="110"/>
      <c r="CT44" s="110"/>
      <c r="CU44" s="110"/>
      <c r="CV44" s="110"/>
      <c r="CW44" s="110"/>
      <c r="CX44" s="110"/>
    </row>
    <row r="45" spans="7:102" ht="15" customHeight="1" x14ac:dyDescent="0.25">
      <c r="G45" s="521"/>
      <c r="H45" s="804"/>
      <c r="I45" s="940"/>
      <c r="J45" s="940"/>
      <c r="K45" s="940"/>
      <c r="L45" s="940"/>
      <c r="M45" s="940"/>
      <c r="N45" s="940"/>
      <c r="O45" s="940"/>
      <c r="P45" s="940"/>
      <c r="Q45" s="940"/>
      <c r="R45" s="940"/>
      <c r="S45" s="940"/>
      <c r="T45" s="940"/>
      <c r="U45" s="940"/>
      <c r="V45" s="940"/>
      <c r="W45" s="940"/>
      <c r="X45" s="940"/>
      <c r="Y45" s="940"/>
      <c r="Z45" s="940"/>
      <c r="AA45" s="940"/>
      <c r="AB45" s="940"/>
      <c r="AC45" s="940"/>
      <c r="AD45" s="940"/>
      <c r="AE45" s="940"/>
      <c r="AF45" s="940"/>
      <c r="AG45" s="940"/>
      <c r="AH45" s="940"/>
      <c r="AI45" s="940"/>
      <c r="AJ45" s="940"/>
      <c r="AK45" s="805"/>
      <c r="AL45" s="110"/>
      <c r="AM45" s="110"/>
      <c r="AN45" s="110"/>
      <c r="AO45" s="110"/>
      <c r="AP45" s="110"/>
      <c r="AQ45" s="110"/>
      <c r="AR45" s="110"/>
      <c r="AS45" s="110"/>
      <c r="AT45" s="110"/>
      <c r="AU45" s="110"/>
      <c r="AV45" s="110"/>
      <c r="AW45" s="110"/>
      <c r="AX45" s="110"/>
      <c r="AY45" s="110"/>
      <c r="AZ45" s="110"/>
      <c r="BA45" s="110"/>
      <c r="BB45" s="110"/>
      <c r="BC45" s="110"/>
      <c r="BD45" s="110"/>
      <c r="BE45" s="110"/>
      <c r="BF45" s="110"/>
      <c r="BG45" s="110"/>
      <c r="BH45" s="110"/>
      <c r="BI45" s="110"/>
      <c r="BJ45" s="110"/>
      <c r="BK45" s="110"/>
      <c r="BL45" s="110"/>
      <c r="BM45" s="110"/>
      <c r="BN45" s="110"/>
      <c r="BO45" s="110"/>
      <c r="BP45" s="110"/>
      <c r="BQ45" s="110"/>
      <c r="BR45" s="110"/>
      <c r="BS45" s="110"/>
      <c r="BT45" s="110"/>
      <c r="BU45" s="110"/>
      <c r="BV45" s="110"/>
      <c r="BW45" s="110"/>
      <c r="BX45" s="110"/>
      <c r="BY45" s="110"/>
      <c r="BZ45" s="110"/>
      <c r="CA45" s="110"/>
      <c r="CB45" s="110"/>
      <c r="CC45" s="110"/>
      <c r="CD45" s="110"/>
      <c r="CE45" s="110"/>
      <c r="CF45" s="110"/>
      <c r="CG45" s="110"/>
      <c r="CH45" s="110"/>
      <c r="CI45" s="110"/>
      <c r="CJ45" s="110"/>
      <c r="CK45" s="110"/>
      <c r="CL45" s="110"/>
      <c r="CM45" s="110"/>
      <c r="CN45" s="110"/>
      <c r="CO45" s="110"/>
      <c r="CP45" s="110"/>
      <c r="CQ45" s="110"/>
      <c r="CR45" s="110"/>
      <c r="CS45" s="110"/>
      <c r="CT45" s="110"/>
      <c r="CU45" s="110"/>
      <c r="CV45" s="110"/>
      <c r="CW45" s="110"/>
      <c r="CX45" s="110"/>
    </row>
    <row r="46" spans="7:102" ht="15" customHeight="1" x14ac:dyDescent="0.25">
      <c r="G46" s="521"/>
      <c r="H46" s="804"/>
      <c r="I46" s="940"/>
      <c r="J46" s="940"/>
      <c r="K46" s="940"/>
      <c r="L46" s="940"/>
      <c r="M46" s="940"/>
      <c r="N46" s="940"/>
      <c r="O46" s="940"/>
      <c r="P46" s="940"/>
      <c r="Q46" s="940"/>
      <c r="R46" s="940"/>
      <c r="S46" s="940"/>
      <c r="T46" s="940"/>
      <c r="U46" s="940"/>
      <c r="V46" s="940"/>
      <c r="W46" s="940"/>
      <c r="X46" s="940"/>
      <c r="Y46" s="940"/>
      <c r="Z46" s="940"/>
      <c r="AA46" s="940"/>
      <c r="AB46" s="940"/>
      <c r="AC46" s="940"/>
      <c r="AD46" s="940"/>
      <c r="AE46" s="940"/>
      <c r="AF46" s="940"/>
      <c r="AG46" s="940"/>
      <c r="AH46" s="940"/>
      <c r="AI46" s="940"/>
      <c r="AJ46" s="940"/>
      <c r="AK46" s="805"/>
      <c r="AL46" s="110"/>
      <c r="AM46" s="110"/>
      <c r="AN46" s="110"/>
      <c r="AO46" s="110"/>
      <c r="AP46" s="110"/>
      <c r="AQ46" s="110"/>
      <c r="AR46" s="110"/>
      <c r="AS46" s="110"/>
      <c r="AT46" s="110"/>
      <c r="AU46" s="110"/>
      <c r="AV46" s="110"/>
      <c r="AW46" s="110"/>
      <c r="AX46" s="110"/>
      <c r="AY46" s="110"/>
      <c r="AZ46" s="110"/>
      <c r="BA46" s="110"/>
      <c r="BB46" s="110"/>
      <c r="BC46" s="110"/>
      <c r="BD46" s="110"/>
      <c r="BE46" s="110"/>
      <c r="BF46" s="110"/>
      <c r="BG46" s="110"/>
      <c r="BH46" s="110"/>
      <c r="BI46" s="110"/>
      <c r="BJ46" s="110"/>
      <c r="BK46" s="110"/>
      <c r="BL46" s="110"/>
      <c r="BM46" s="110"/>
      <c r="BN46" s="110"/>
      <c r="BO46" s="110"/>
      <c r="BP46" s="110"/>
      <c r="BQ46" s="110"/>
      <c r="BR46" s="110"/>
      <c r="BS46" s="110"/>
      <c r="BT46" s="110"/>
      <c r="BU46" s="110"/>
      <c r="BV46" s="110"/>
      <c r="BW46" s="110"/>
      <c r="BX46" s="110"/>
      <c r="BY46" s="110"/>
      <c r="BZ46" s="110"/>
      <c r="CA46" s="110"/>
      <c r="CB46" s="110"/>
      <c r="CC46" s="110"/>
      <c r="CD46" s="110"/>
      <c r="CE46" s="110"/>
      <c r="CF46" s="110"/>
      <c r="CG46" s="110"/>
      <c r="CH46" s="110"/>
      <c r="CI46" s="110"/>
      <c r="CJ46" s="110"/>
      <c r="CK46" s="110"/>
      <c r="CL46" s="110"/>
      <c r="CM46" s="110"/>
      <c r="CN46" s="110"/>
      <c r="CO46" s="110"/>
      <c r="CP46" s="110"/>
      <c r="CQ46" s="110"/>
      <c r="CR46" s="110"/>
      <c r="CS46" s="110"/>
      <c r="CT46" s="110"/>
      <c r="CU46" s="110"/>
      <c r="CV46" s="110"/>
      <c r="CW46" s="110"/>
      <c r="CX46" s="110"/>
    </row>
    <row r="47" spans="7:102" ht="15" customHeight="1" x14ac:dyDescent="0.25">
      <c r="G47" s="521"/>
      <c r="H47" s="202" t="s">
        <v>1787</v>
      </c>
      <c r="I47" s="203"/>
      <c r="J47" s="203"/>
      <c r="K47" s="203"/>
      <c r="L47" s="203"/>
      <c r="M47" s="203"/>
      <c r="N47" s="203"/>
      <c r="O47" s="203"/>
      <c r="P47" s="203"/>
      <c r="Q47" s="203"/>
      <c r="R47" s="203"/>
      <c r="S47" s="203"/>
      <c r="T47" s="203"/>
      <c r="U47" s="203"/>
      <c r="V47" s="203"/>
      <c r="W47" s="203"/>
      <c r="X47" s="522"/>
      <c r="Y47" s="522"/>
      <c r="Z47" s="522"/>
      <c r="AA47" s="522"/>
      <c r="AB47" s="522"/>
      <c r="AC47" s="435"/>
      <c r="AD47" s="435"/>
      <c r="AE47" s="435"/>
      <c r="AF47" s="435"/>
      <c r="AG47" s="435"/>
      <c r="AH47" s="435"/>
      <c r="AI47" s="435"/>
      <c r="AJ47" s="435"/>
      <c r="AK47" s="437"/>
      <c r="AL47" s="110"/>
      <c r="AM47" s="110"/>
      <c r="AN47" s="110"/>
      <c r="AO47" s="110"/>
      <c r="AP47" s="110"/>
      <c r="AQ47" s="110"/>
      <c r="AR47" s="110"/>
      <c r="AS47" s="110"/>
      <c r="AT47" s="110"/>
      <c r="AU47" s="110"/>
      <c r="AV47" s="110"/>
      <c r="AW47" s="110"/>
      <c r="AX47" s="110"/>
      <c r="AY47" s="110"/>
      <c r="AZ47" s="110"/>
      <c r="BA47" s="110"/>
      <c r="BB47" s="110"/>
      <c r="BC47" s="110"/>
      <c r="BD47" s="110"/>
      <c r="BE47" s="110"/>
      <c r="BF47" s="110"/>
      <c r="BG47" s="110"/>
      <c r="BH47" s="110"/>
      <c r="BI47" s="110"/>
      <c r="BJ47" s="110"/>
      <c r="BK47" s="110"/>
      <c r="BL47" s="110"/>
      <c r="BM47" s="110"/>
      <c r="BN47" s="110"/>
      <c r="BO47" s="110"/>
      <c r="BP47" s="110"/>
      <c r="BQ47" s="110"/>
      <c r="BR47" s="110"/>
      <c r="BS47" s="110"/>
      <c r="BT47" s="110"/>
      <c r="BU47" s="110"/>
      <c r="BV47" s="110"/>
      <c r="BW47" s="110"/>
      <c r="BX47" s="110"/>
      <c r="BY47" s="110"/>
      <c r="BZ47" s="110"/>
      <c r="CA47" s="110"/>
      <c r="CB47" s="110"/>
      <c r="CC47" s="110"/>
      <c r="CD47" s="110"/>
      <c r="CE47" s="110"/>
      <c r="CF47" s="110"/>
      <c r="CG47" s="110"/>
      <c r="CH47" s="110"/>
      <c r="CI47" s="110"/>
      <c r="CJ47" s="110"/>
      <c r="CK47" s="110"/>
      <c r="CL47" s="110"/>
      <c r="CM47" s="110"/>
      <c r="CN47" s="110"/>
      <c r="CO47" s="110"/>
      <c r="CP47" s="110"/>
      <c r="CQ47" s="110"/>
      <c r="CR47" s="110"/>
      <c r="CS47" s="110"/>
      <c r="CT47" s="110"/>
      <c r="CU47" s="110"/>
      <c r="CV47" s="110"/>
      <c r="CW47" s="110"/>
      <c r="CX47" s="110"/>
    </row>
    <row r="48" spans="7:102" ht="15" customHeight="1" x14ac:dyDescent="0.25">
      <c r="G48" s="521"/>
      <c r="H48" s="202" t="s">
        <v>1681</v>
      </c>
      <c r="I48" s="973" t="s">
        <v>2031</v>
      </c>
      <c r="J48" s="940"/>
      <c r="K48" s="940"/>
      <c r="L48" s="940"/>
      <c r="M48" s="940"/>
      <c r="N48" s="940"/>
      <c r="O48" s="940"/>
      <c r="P48" s="940"/>
      <c r="Q48" s="940"/>
      <c r="R48" s="940"/>
      <c r="S48" s="940"/>
      <c r="T48" s="940"/>
      <c r="U48" s="940"/>
      <c r="V48" s="940"/>
      <c r="W48" s="940"/>
      <c r="X48" s="940"/>
      <c r="Y48" s="940"/>
      <c r="Z48" s="940"/>
      <c r="AA48" s="940"/>
      <c r="AB48" s="940"/>
      <c r="AC48" s="435"/>
      <c r="AD48" s="435"/>
      <c r="AE48" s="435"/>
      <c r="AF48" s="435"/>
      <c r="AG48" s="435"/>
      <c r="AH48" s="435"/>
      <c r="AI48" s="435"/>
      <c r="AJ48" s="435"/>
      <c r="AK48" s="437"/>
      <c r="AL48" s="110"/>
      <c r="AM48" s="110"/>
      <c r="AN48" s="110"/>
      <c r="AO48" s="110"/>
      <c r="AP48" s="110"/>
      <c r="AQ48" s="110"/>
      <c r="AR48" s="110"/>
      <c r="AS48" s="110"/>
      <c r="AT48" s="110"/>
      <c r="AU48" s="110"/>
      <c r="AV48" s="110"/>
      <c r="AW48" s="110"/>
      <c r="AX48" s="110"/>
      <c r="AY48" s="110"/>
      <c r="AZ48" s="110"/>
      <c r="BA48" s="110"/>
      <c r="BB48" s="110"/>
      <c r="BC48" s="110"/>
      <c r="BD48" s="110"/>
      <c r="BE48" s="110"/>
      <c r="BF48" s="110"/>
      <c r="BG48" s="110"/>
      <c r="BH48" s="110"/>
      <c r="BI48" s="110"/>
      <c r="BJ48" s="110"/>
      <c r="BK48" s="110"/>
      <c r="BL48" s="110"/>
      <c r="BM48" s="110"/>
      <c r="BN48" s="110"/>
      <c r="BO48" s="110"/>
      <c r="BP48" s="110"/>
      <c r="BQ48" s="110"/>
      <c r="BR48" s="110"/>
      <c r="BS48" s="110"/>
      <c r="BT48" s="110"/>
      <c r="BU48" s="110"/>
      <c r="BV48" s="110"/>
      <c r="BW48" s="110"/>
      <c r="BX48" s="110"/>
      <c r="BY48" s="110"/>
      <c r="BZ48" s="110"/>
      <c r="CA48" s="110"/>
      <c r="CB48" s="110"/>
      <c r="CC48" s="110"/>
      <c r="CD48" s="110"/>
      <c r="CE48" s="110"/>
      <c r="CF48" s="110"/>
      <c r="CG48" s="110"/>
      <c r="CH48" s="110"/>
      <c r="CI48" s="110"/>
      <c r="CJ48" s="110"/>
      <c r="CK48" s="110"/>
      <c r="CL48" s="110"/>
      <c r="CM48" s="110"/>
      <c r="CN48" s="110"/>
      <c r="CO48" s="110"/>
      <c r="CP48" s="110"/>
      <c r="CQ48" s="110"/>
      <c r="CR48" s="110"/>
      <c r="CS48" s="110"/>
      <c r="CT48" s="110"/>
      <c r="CU48" s="110"/>
      <c r="CV48" s="110"/>
      <c r="CW48" s="110"/>
      <c r="CX48" s="110"/>
    </row>
    <row r="49" spans="7:102" ht="15" customHeight="1" x14ac:dyDescent="0.25">
      <c r="G49" s="521"/>
      <c r="H49" s="205"/>
      <c r="I49" s="435"/>
      <c r="W49" s="203"/>
      <c r="X49" s="203"/>
      <c r="Y49" s="203"/>
      <c r="Z49" s="203"/>
      <c r="AA49" s="203"/>
      <c r="AB49" s="203"/>
      <c r="AC49" s="204"/>
      <c r="AD49" s="204"/>
      <c r="AE49" s="204"/>
      <c r="AF49" s="204"/>
      <c r="AG49" s="204"/>
      <c r="AH49" s="204"/>
      <c r="AI49" s="204"/>
      <c r="AJ49" s="204"/>
      <c r="AK49" s="444"/>
      <c r="AL49" s="110"/>
      <c r="AM49" s="110"/>
      <c r="AN49" s="110"/>
      <c r="AO49" s="110"/>
      <c r="AP49" s="110"/>
      <c r="AQ49" s="110"/>
      <c r="AR49" s="110"/>
      <c r="AS49" s="110"/>
      <c r="AT49" s="110"/>
      <c r="AU49" s="110"/>
      <c r="AV49" s="110"/>
      <c r="AW49" s="110"/>
      <c r="AX49" s="110"/>
      <c r="AY49" s="110"/>
      <c r="AZ49" s="110"/>
      <c r="BA49" s="110"/>
      <c r="BB49" s="110"/>
      <c r="BC49" s="110"/>
      <c r="BD49" s="110"/>
      <c r="BE49" s="110"/>
      <c r="BF49" s="110"/>
      <c r="BG49" s="110"/>
      <c r="BH49" s="110"/>
      <c r="BI49" s="110"/>
      <c r="BJ49" s="110"/>
      <c r="BK49" s="110"/>
      <c r="BL49" s="110"/>
      <c r="BM49" s="110"/>
      <c r="BN49" s="110"/>
      <c r="BO49" s="110"/>
      <c r="BP49" s="110"/>
      <c r="BQ49" s="110"/>
      <c r="BR49" s="110"/>
      <c r="BS49" s="110"/>
      <c r="BT49" s="110"/>
      <c r="BU49" s="110"/>
      <c r="BV49" s="110"/>
      <c r="BW49" s="110"/>
      <c r="BX49" s="110"/>
      <c r="BY49" s="110"/>
      <c r="BZ49" s="110"/>
      <c r="CA49" s="110"/>
      <c r="CB49" s="110"/>
      <c r="CC49" s="110"/>
      <c r="CD49" s="110"/>
      <c r="CE49" s="110"/>
      <c r="CF49" s="110"/>
      <c r="CG49" s="110"/>
      <c r="CH49" s="110"/>
      <c r="CI49" s="110"/>
      <c r="CJ49" s="110"/>
      <c r="CK49" s="110"/>
      <c r="CL49" s="110"/>
      <c r="CM49" s="110"/>
      <c r="CN49" s="110"/>
      <c r="CO49" s="110"/>
      <c r="CP49" s="110"/>
      <c r="CQ49" s="110"/>
      <c r="CR49" s="110"/>
      <c r="CS49" s="110"/>
      <c r="CT49" s="110"/>
      <c r="CU49" s="110"/>
      <c r="CV49" s="110"/>
      <c r="CW49" s="110"/>
      <c r="CX49" s="110"/>
    </row>
    <row r="50" spans="7:102" ht="15" customHeight="1" x14ac:dyDescent="0.25">
      <c r="G50" s="521" t="s">
        <v>1788</v>
      </c>
      <c r="H50" s="205" t="s">
        <v>1789</v>
      </c>
      <c r="I50" s="435"/>
      <c r="W50" s="203"/>
      <c r="X50" s="203"/>
      <c r="Y50" s="203"/>
      <c r="Z50" s="203"/>
      <c r="AA50" s="203"/>
      <c r="AB50" s="203"/>
      <c r="AC50" s="204"/>
      <c r="AD50" s="204"/>
      <c r="AE50" s="204"/>
      <c r="AF50" s="204"/>
      <c r="AG50" s="204"/>
      <c r="AH50" s="204"/>
      <c r="AI50" s="204"/>
      <c r="AJ50" s="204"/>
      <c r="AK50" s="444"/>
      <c r="AL50" s="110"/>
      <c r="AM50" s="110"/>
      <c r="AN50" s="110"/>
      <c r="AO50" s="110"/>
      <c r="AP50" s="110"/>
      <c r="AQ50" s="110"/>
      <c r="AR50" s="110"/>
      <c r="AS50" s="110"/>
      <c r="AT50" s="110"/>
      <c r="AU50" s="110"/>
      <c r="AV50" s="110"/>
      <c r="AW50" s="110"/>
      <c r="AX50" s="110"/>
      <c r="AY50" s="110"/>
      <c r="AZ50" s="110"/>
      <c r="BA50" s="110"/>
      <c r="BB50" s="110"/>
      <c r="BC50" s="110"/>
      <c r="BD50" s="110"/>
      <c r="BE50" s="110"/>
      <c r="BF50" s="110"/>
      <c r="BG50" s="110"/>
      <c r="BH50" s="110"/>
      <c r="BI50" s="110"/>
      <c r="BJ50" s="110"/>
      <c r="BK50" s="110"/>
      <c r="BL50" s="110"/>
      <c r="BM50" s="110"/>
      <c r="BN50" s="110"/>
      <c r="BO50" s="110"/>
      <c r="BP50" s="110"/>
      <c r="BQ50" s="110"/>
      <c r="BR50" s="110"/>
      <c r="BS50" s="110"/>
      <c r="BT50" s="110"/>
      <c r="BU50" s="110"/>
      <c r="BV50" s="110"/>
      <c r="BW50" s="110"/>
      <c r="BX50" s="110"/>
      <c r="BY50" s="110"/>
      <c r="BZ50" s="110"/>
      <c r="CA50" s="110"/>
      <c r="CB50" s="110"/>
      <c r="CC50" s="110"/>
      <c r="CD50" s="110"/>
      <c r="CE50" s="110"/>
      <c r="CF50" s="110"/>
      <c r="CG50" s="110"/>
      <c r="CH50" s="110"/>
      <c r="CI50" s="110"/>
      <c r="CJ50" s="110"/>
      <c r="CK50" s="110"/>
      <c r="CL50" s="110"/>
      <c r="CM50" s="110"/>
      <c r="CN50" s="110"/>
      <c r="CO50" s="110"/>
      <c r="CP50" s="110"/>
      <c r="CQ50" s="110"/>
      <c r="CR50" s="110"/>
      <c r="CS50" s="110"/>
      <c r="CT50" s="110"/>
      <c r="CU50" s="110"/>
      <c r="CV50" s="110"/>
      <c r="CW50" s="110"/>
      <c r="CX50" s="110"/>
    </row>
    <row r="51" spans="7:102" ht="15" customHeight="1" x14ac:dyDescent="0.25">
      <c r="G51" s="521"/>
      <c r="H51" s="205">
        <v>1</v>
      </c>
      <c r="I51" s="435"/>
      <c r="W51" s="203"/>
      <c r="X51" s="203"/>
      <c r="Y51" s="203"/>
      <c r="Z51" s="203"/>
      <c r="AA51" s="203"/>
      <c r="AB51" s="203"/>
      <c r="AC51" s="204"/>
      <c r="AD51" s="204"/>
      <c r="AE51" s="204"/>
      <c r="AF51" s="204"/>
      <c r="AG51" s="204"/>
      <c r="AH51" s="204"/>
      <c r="AI51" s="204"/>
      <c r="AJ51" s="204"/>
      <c r="AK51" s="444"/>
      <c r="AL51" s="110"/>
      <c r="AM51" s="110"/>
      <c r="AN51" s="110"/>
      <c r="AO51" s="110"/>
      <c r="AP51" s="110"/>
      <c r="AQ51" s="110"/>
      <c r="AR51" s="110"/>
      <c r="AS51" s="110"/>
      <c r="AT51" s="110"/>
      <c r="AU51" s="110"/>
      <c r="AV51" s="110"/>
      <c r="AW51" s="110"/>
      <c r="AX51" s="110"/>
      <c r="AY51" s="110"/>
      <c r="AZ51" s="110"/>
      <c r="BA51" s="110"/>
      <c r="BB51" s="110"/>
      <c r="BC51" s="110"/>
      <c r="BD51" s="110"/>
      <c r="BE51" s="110"/>
      <c r="BF51" s="110"/>
      <c r="BG51" s="110"/>
      <c r="BH51" s="110"/>
      <c r="BI51" s="110"/>
      <c r="BJ51" s="110"/>
      <c r="BK51" s="110"/>
      <c r="BL51" s="110"/>
      <c r="BM51" s="110"/>
      <c r="BN51" s="110"/>
      <c r="BO51" s="110"/>
      <c r="BP51" s="110"/>
      <c r="BQ51" s="110"/>
      <c r="BR51" s="110"/>
      <c r="BS51" s="110"/>
      <c r="BT51" s="110"/>
      <c r="BU51" s="110"/>
      <c r="BV51" s="110"/>
      <c r="BW51" s="110"/>
      <c r="BX51" s="110"/>
      <c r="BY51" s="110"/>
      <c r="BZ51" s="110"/>
      <c r="CA51" s="110"/>
      <c r="CB51" s="110"/>
      <c r="CC51" s="110"/>
      <c r="CD51" s="110"/>
      <c r="CE51" s="110"/>
      <c r="CF51" s="110"/>
      <c r="CG51" s="110"/>
      <c r="CH51" s="110"/>
      <c r="CI51" s="110"/>
      <c r="CJ51" s="110"/>
      <c r="CK51" s="110"/>
      <c r="CL51" s="110"/>
      <c r="CM51" s="110"/>
      <c r="CN51" s="110"/>
      <c r="CO51" s="110"/>
      <c r="CP51" s="110"/>
      <c r="CQ51" s="110"/>
      <c r="CR51" s="110"/>
      <c r="CS51" s="110"/>
      <c r="CT51" s="110"/>
      <c r="CU51" s="110"/>
      <c r="CV51" s="110"/>
      <c r="CW51" s="110"/>
      <c r="CX51" s="110"/>
    </row>
    <row r="52" spans="7:102" ht="15" customHeight="1" x14ac:dyDescent="0.25">
      <c r="G52" s="521"/>
      <c r="H52" s="205">
        <v>2</v>
      </c>
      <c r="I52" s="435"/>
      <c r="W52" s="203"/>
      <c r="X52" s="203"/>
      <c r="Y52" s="203"/>
      <c r="Z52" s="203"/>
      <c r="AA52" s="203"/>
      <c r="AB52" s="203"/>
      <c r="AC52" s="204"/>
      <c r="AD52" s="204"/>
      <c r="AE52" s="204"/>
      <c r="AF52" s="204"/>
      <c r="AG52" s="204"/>
      <c r="AH52" s="204"/>
      <c r="AI52" s="204"/>
      <c r="AJ52" s="204"/>
      <c r="AK52" s="444"/>
      <c r="AL52" s="110"/>
      <c r="AM52" s="110"/>
      <c r="AN52" s="110"/>
      <c r="AO52" s="110"/>
      <c r="AP52" s="110"/>
      <c r="AQ52" s="110"/>
      <c r="AR52" s="110"/>
      <c r="AS52" s="110"/>
      <c r="AT52" s="110"/>
      <c r="AU52" s="110"/>
      <c r="AV52" s="110"/>
      <c r="AW52" s="110"/>
      <c r="AX52" s="110"/>
      <c r="AY52" s="110"/>
      <c r="AZ52" s="110"/>
      <c r="BA52" s="110"/>
      <c r="BB52" s="110"/>
      <c r="BC52" s="110"/>
      <c r="BD52" s="110"/>
      <c r="BE52" s="110"/>
      <c r="BF52" s="110"/>
      <c r="BG52" s="110"/>
      <c r="BH52" s="110"/>
      <c r="BI52" s="110"/>
      <c r="BJ52" s="110"/>
      <c r="BK52" s="110"/>
      <c r="BL52" s="110"/>
      <c r="BM52" s="110"/>
      <c r="BN52" s="110"/>
      <c r="BO52" s="110"/>
      <c r="BP52" s="110"/>
      <c r="BQ52" s="110"/>
      <c r="BR52" s="110"/>
      <c r="BS52" s="110"/>
      <c r="BT52" s="110"/>
      <c r="BU52" s="110"/>
      <c r="BV52" s="110"/>
      <c r="BW52" s="110"/>
      <c r="BX52" s="110"/>
      <c r="BY52" s="110"/>
      <c r="BZ52" s="110"/>
      <c r="CA52" s="110"/>
      <c r="CB52" s="110"/>
      <c r="CC52" s="110"/>
      <c r="CD52" s="110"/>
      <c r="CE52" s="110"/>
      <c r="CF52" s="110"/>
      <c r="CG52" s="110"/>
      <c r="CH52" s="110"/>
      <c r="CI52" s="110"/>
      <c r="CJ52" s="110"/>
      <c r="CK52" s="110"/>
      <c r="CL52" s="110"/>
      <c r="CM52" s="110"/>
      <c r="CN52" s="110"/>
      <c r="CO52" s="110"/>
      <c r="CP52" s="110"/>
      <c r="CQ52" s="110"/>
      <c r="CR52" s="110"/>
      <c r="CS52" s="110"/>
      <c r="CT52" s="110"/>
      <c r="CU52" s="110"/>
      <c r="CV52" s="110"/>
      <c r="CW52" s="110"/>
      <c r="CX52" s="110"/>
    </row>
    <row r="53" spans="7:102" ht="15" customHeight="1" x14ac:dyDescent="0.25">
      <c r="G53" s="521"/>
      <c r="H53" s="205">
        <v>3</v>
      </c>
      <c r="I53" s="435"/>
      <c r="W53" s="203"/>
      <c r="X53" s="203"/>
      <c r="Y53" s="203"/>
      <c r="Z53" s="203"/>
      <c r="AA53" s="203"/>
      <c r="AB53" s="203"/>
      <c r="AC53" s="204"/>
      <c r="AD53" s="204"/>
      <c r="AE53" s="204"/>
      <c r="AF53" s="204"/>
      <c r="AG53" s="204"/>
      <c r="AH53" s="204"/>
      <c r="AI53" s="204"/>
      <c r="AJ53" s="204"/>
      <c r="AK53" s="444"/>
      <c r="AL53" s="110"/>
      <c r="AM53" s="110"/>
      <c r="AN53" s="110"/>
      <c r="AO53" s="110"/>
      <c r="AP53" s="110"/>
      <c r="AQ53" s="110"/>
      <c r="AR53" s="110"/>
      <c r="AS53" s="110"/>
      <c r="AT53" s="110"/>
      <c r="AU53" s="110"/>
      <c r="AV53" s="110"/>
      <c r="AW53" s="110"/>
      <c r="AX53" s="110"/>
      <c r="AY53" s="110"/>
      <c r="AZ53" s="110"/>
      <c r="BA53" s="110"/>
      <c r="BB53" s="110"/>
      <c r="BC53" s="110"/>
      <c r="BD53" s="110"/>
      <c r="BE53" s="110"/>
      <c r="BF53" s="110"/>
      <c r="BG53" s="110"/>
      <c r="BH53" s="110"/>
      <c r="BI53" s="110"/>
      <c r="BJ53" s="110"/>
      <c r="BK53" s="110"/>
      <c r="BL53" s="110"/>
      <c r="BM53" s="110"/>
      <c r="BN53" s="110"/>
      <c r="BO53" s="110"/>
      <c r="BP53" s="110"/>
      <c r="BQ53" s="110"/>
      <c r="BR53" s="110"/>
      <c r="BS53" s="110"/>
      <c r="BT53" s="110"/>
      <c r="BU53" s="110"/>
      <c r="BV53" s="110"/>
      <c r="BW53" s="110"/>
      <c r="BX53" s="110"/>
      <c r="BY53" s="110"/>
      <c r="BZ53" s="110"/>
      <c r="CA53" s="110"/>
      <c r="CB53" s="110"/>
      <c r="CC53" s="110"/>
      <c r="CD53" s="110"/>
      <c r="CE53" s="110"/>
      <c r="CF53" s="110"/>
      <c r="CG53" s="110"/>
      <c r="CH53" s="110"/>
      <c r="CI53" s="110"/>
      <c r="CJ53" s="110"/>
      <c r="CK53" s="110"/>
      <c r="CL53" s="110"/>
      <c r="CM53" s="110"/>
      <c r="CN53" s="110"/>
      <c r="CO53" s="110"/>
      <c r="CP53" s="110"/>
      <c r="CQ53" s="110"/>
      <c r="CR53" s="110"/>
      <c r="CS53" s="110"/>
      <c r="CT53" s="110"/>
      <c r="CU53" s="110"/>
      <c r="CV53" s="110"/>
      <c r="CW53" s="110"/>
      <c r="CX53" s="110"/>
    </row>
    <row r="54" spans="7:102" ht="15" customHeight="1" x14ac:dyDescent="0.25">
      <c r="G54" s="521"/>
      <c r="H54" s="205"/>
      <c r="I54" s="435"/>
      <c r="W54" s="203"/>
      <c r="X54" s="203"/>
      <c r="Y54" s="203"/>
      <c r="Z54" s="203"/>
      <c r="AA54" s="203"/>
      <c r="AB54" s="203"/>
      <c r="AC54" s="204"/>
      <c r="AD54" s="204"/>
      <c r="AE54" s="204"/>
      <c r="AF54" s="204"/>
      <c r="AG54" s="204"/>
      <c r="AH54" s="204"/>
      <c r="AI54" s="204"/>
      <c r="AJ54" s="204"/>
      <c r="AK54" s="444"/>
      <c r="AL54" s="110"/>
      <c r="AM54" s="110"/>
      <c r="AN54" s="110"/>
      <c r="AO54" s="110"/>
      <c r="AP54" s="110"/>
      <c r="AQ54" s="110"/>
      <c r="AR54" s="110"/>
      <c r="AS54" s="110"/>
      <c r="AT54" s="110"/>
      <c r="AU54" s="110"/>
      <c r="AV54" s="110"/>
      <c r="AW54" s="110"/>
      <c r="AX54" s="110"/>
      <c r="AY54" s="110"/>
      <c r="AZ54" s="110"/>
      <c r="BA54" s="110"/>
      <c r="BB54" s="110"/>
      <c r="BC54" s="110"/>
      <c r="BD54" s="110"/>
      <c r="BE54" s="110"/>
      <c r="BF54" s="110"/>
      <c r="BG54" s="110"/>
      <c r="BH54" s="110"/>
      <c r="BI54" s="110"/>
      <c r="BJ54" s="110"/>
      <c r="BK54" s="110"/>
      <c r="BL54" s="110"/>
      <c r="BM54" s="110"/>
      <c r="BN54" s="110"/>
      <c r="BO54" s="110"/>
      <c r="BP54" s="110"/>
      <c r="BQ54" s="110"/>
      <c r="BR54" s="110"/>
      <c r="BS54" s="110"/>
      <c r="BT54" s="110"/>
      <c r="BU54" s="110"/>
      <c r="BV54" s="110"/>
      <c r="BW54" s="110"/>
      <c r="BX54" s="110"/>
      <c r="BY54" s="110"/>
      <c r="BZ54" s="110"/>
      <c r="CA54" s="110"/>
      <c r="CB54" s="110"/>
      <c r="CC54" s="110"/>
      <c r="CD54" s="110"/>
      <c r="CE54" s="110"/>
      <c r="CF54" s="110"/>
      <c r="CG54" s="110"/>
      <c r="CH54" s="110"/>
      <c r="CI54" s="110"/>
      <c r="CJ54" s="110"/>
      <c r="CK54" s="110"/>
      <c r="CL54" s="110"/>
      <c r="CM54" s="110"/>
      <c r="CN54" s="110"/>
      <c r="CO54" s="110"/>
      <c r="CP54" s="110"/>
      <c r="CQ54" s="110"/>
      <c r="CR54" s="110"/>
      <c r="CS54" s="110"/>
      <c r="CT54" s="110"/>
      <c r="CU54" s="110"/>
      <c r="CV54" s="110"/>
      <c r="CW54" s="110"/>
      <c r="CX54" s="110"/>
    </row>
    <row r="55" spans="7:102" ht="15" customHeight="1" x14ac:dyDescent="0.25">
      <c r="G55" s="521">
        <v>4</v>
      </c>
      <c r="H55" s="205" t="s">
        <v>1790</v>
      </c>
      <c r="I55" s="435"/>
      <c r="W55" s="203"/>
      <c r="X55" s="203"/>
      <c r="Y55" s="203"/>
      <c r="Z55" s="203"/>
      <c r="AA55" s="203"/>
      <c r="AB55" s="203"/>
      <c r="AC55" s="204"/>
      <c r="AD55" s="204"/>
      <c r="AE55" s="204"/>
      <c r="AF55" s="204"/>
      <c r="AG55" s="204"/>
      <c r="AH55" s="204"/>
      <c r="AI55" s="204"/>
      <c r="AJ55" s="204"/>
      <c r="AK55" s="444"/>
      <c r="AL55" s="110"/>
      <c r="AM55" s="110"/>
      <c r="AN55" s="110"/>
      <c r="AO55" s="110"/>
      <c r="AP55" s="110"/>
      <c r="AQ55" s="110"/>
      <c r="AR55" s="110"/>
      <c r="AS55" s="110"/>
      <c r="AT55" s="110"/>
      <c r="AU55" s="110"/>
      <c r="AV55" s="110"/>
      <c r="AW55" s="110"/>
      <c r="AX55" s="110"/>
      <c r="AY55" s="110"/>
      <c r="AZ55" s="110"/>
      <c r="BA55" s="110"/>
      <c r="BB55" s="110"/>
      <c r="BC55" s="110"/>
      <c r="BD55" s="110"/>
      <c r="BE55" s="110"/>
      <c r="BF55" s="110"/>
      <c r="BG55" s="110"/>
      <c r="BH55" s="110"/>
      <c r="BI55" s="110"/>
      <c r="BJ55" s="110"/>
      <c r="BK55" s="110"/>
      <c r="BL55" s="110"/>
      <c r="BM55" s="110"/>
      <c r="BN55" s="110"/>
      <c r="BO55" s="110"/>
      <c r="BP55" s="110"/>
      <c r="BQ55" s="110"/>
      <c r="BR55" s="110"/>
      <c r="BS55" s="110"/>
      <c r="BT55" s="110"/>
      <c r="BU55" s="110"/>
      <c r="BV55" s="110"/>
      <c r="BW55" s="110"/>
      <c r="BX55" s="110"/>
      <c r="BY55" s="110"/>
      <c r="BZ55" s="110"/>
      <c r="CA55" s="110"/>
      <c r="CB55" s="110"/>
      <c r="CC55" s="110"/>
      <c r="CD55" s="110"/>
      <c r="CE55" s="110"/>
      <c r="CF55" s="110"/>
      <c r="CG55" s="110"/>
      <c r="CH55" s="110"/>
      <c r="CI55" s="110"/>
      <c r="CJ55" s="110"/>
      <c r="CK55" s="110"/>
      <c r="CL55" s="110"/>
      <c r="CM55" s="110"/>
      <c r="CN55" s="110"/>
      <c r="CO55" s="110"/>
      <c r="CP55" s="110"/>
      <c r="CQ55" s="110"/>
      <c r="CR55" s="110"/>
      <c r="CS55" s="110"/>
      <c r="CT55" s="110"/>
      <c r="CU55" s="110"/>
      <c r="CV55" s="110"/>
      <c r="CW55" s="110"/>
      <c r="CX55" s="110"/>
    </row>
    <row r="56" spans="7:102" ht="15" customHeight="1" x14ac:dyDescent="0.25">
      <c r="G56" s="521"/>
      <c r="H56" s="205">
        <v>1</v>
      </c>
      <c r="I56" s="435"/>
      <c r="W56" s="203"/>
      <c r="X56" s="203"/>
      <c r="Y56" s="203"/>
      <c r="Z56" s="203"/>
      <c r="AA56" s="203"/>
      <c r="AB56" s="203"/>
      <c r="AC56" s="204"/>
      <c r="AD56" s="204"/>
      <c r="AE56" s="204"/>
      <c r="AF56" s="204"/>
      <c r="AG56" s="204"/>
      <c r="AH56" s="204"/>
      <c r="AI56" s="204"/>
      <c r="AJ56" s="204"/>
      <c r="AK56" s="444"/>
      <c r="AL56" s="110"/>
      <c r="AM56" s="110"/>
      <c r="AN56" s="110"/>
      <c r="AO56" s="110"/>
      <c r="AP56" s="110"/>
      <c r="AQ56" s="110"/>
      <c r="AR56" s="110"/>
      <c r="AS56" s="110"/>
      <c r="AT56" s="110"/>
      <c r="AU56" s="110"/>
      <c r="AV56" s="110"/>
      <c r="AW56" s="110"/>
      <c r="AX56" s="110"/>
      <c r="AY56" s="110"/>
      <c r="AZ56" s="110"/>
      <c r="BA56" s="110"/>
      <c r="BB56" s="110"/>
      <c r="BC56" s="110"/>
      <c r="BD56" s="110"/>
      <c r="BE56" s="110"/>
      <c r="BF56" s="110"/>
      <c r="BG56" s="110"/>
      <c r="BH56" s="110"/>
      <c r="BI56" s="110"/>
      <c r="BJ56" s="110"/>
      <c r="BK56" s="110"/>
      <c r="BL56" s="110"/>
      <c r="BM56" s="110"/>
      <c r="BN56" s="110"/>
      <c r="BO56" s="110"/>
      <c r="BP56" s="110"/>
      <c r="BQ56" s="110"/>
      <c r="BR56" s="110"/>
      <c r="BS56" s="110"/>
      <c r="BT56" s="110"/>
      <c r="BU56" s="110"/>
      <c r="BV56" s="110"/>
      <c r="BW56" s="110"/>
      <c r="BX56" s="110"/>
      <c r="BY56" s="110"/>
      <c r="BZ56" s="110"/>
      <c r="CA56" s="110"/>
      <c r="CB56" s="110"/>
      <c r="CC56" s="110"/>
      <c r="CD56" s="110"/>
      <c r="CE56" s="110"/>
      <c r="CF56" s="110"/>
      <c r="CG56" s="110"/>
      <c r="CH56" s="110"/>
      <c r="CI56" s="110"/>
      <c r="CJ56" s="110"/>
      <c r="CK56" s="110"/>
      <c r="CL56" s="110"/>
      <c r="CM56" s="110"/>
      <c r="CN56" s="110"/>
      <c r="CO56" s="110"/>
      <c r="CP56" s="110"/>
      <c r="CQ56" s="110"/>
      <c r="CR56" s="110"/>
      <c r="CS56" s="110"/>
      <c r="CT56" s="110"/>
      <c r="CU56" s="110"/>
      <c r="CV56" s="110"/>
      <c r="CW56" s="110"/>
      <c r="CX56" s="110"/>
    </row>
    <row r="57" spans="7:102" ht="15" customHeight="1" x14ac:dyDescent="0.25">
      <c r="G57" s="521"/>
      <c r="H57" s="205">
        <v>2</v>
      </c>
      <c r="I57" s="435"/>
      <c r="W57" s="203"/>
      <c r="X57" s="203"/>
      <c r="Y57" s="203"/>
      <c r="Z57" s="203"/>
      <c r="AA57" s="203"/>
      <c r="AB57" s="203"/>
      <c r="AC57" s="204"/>
      <c r="AD57" s="204"/>
      <c r="AE57" s="204"/>
      <c r="AF57" s="204"/>
      <c r="AG57" s="204"/>
      <c r="AH57" s="204"/>
      <c r="AI57" s="204"/>
      <c r="AJ57" s="204"/>
      <c r="AK57" s="444"/>
      <c r="AL57" s="110"/>
      <c r="AM57" s="110"/>
      <c r="AN57" s="110"/>
      <c r="AO57" s="110"/>
      <c r="AP57" s="110"/>
      <c r="AQ57" s="110"/>
      <c r="AR57" s="110"/>
      <c r="AS57" s="110"/>
      <c r="AT57" s="110"/>
      <c r="AU57" s="110"/>
      <c r="AV57" s="110"/>
      <c r="AW57" s="110"/>
      <c r="AX57" s="110"/>
      <c r="AY57" s="110"/>
      <c r="AZ57" s="110"/>
      <c r="BA57" s="110"/>
      <c r="BB57" s="110"/>
      <c r="BC57" s="110"/>
      <c r="BD57" s="110"/>
      <c r="BE57" s="110"/>
      <c r="BF57" s="110"/>
      <c r="BG57" s="110"/>
      <c r="BH57" s="110"/>
      <c r="BI57" s="110"/>
      <c r="BJ57" s="110"/>
      <c r="BK57" s="110"/>
      <c r="BL57" s="110"/>
      <c r="BM57" s="110"/>
      <c r="BN57" s="110"/>
      <c r="BO57" s="110"/>
      <c r="BP57" s="110"/>
      <c r="BQ57" s="110"/>
      <c r="BR57" s="110"/>
      <c r="BS57" s="110"/>
      <c r="BT57" s="110"/>
      <c r="BU57" s="110"/>
      <c r="BV57" s="110"/>
      <c r="BW57" s="110"/>
      <c r="BX57" s="110"/>
      <c r="BY57" s="110"/>
      <c r="BZ57" s="110"/>
      <c r="CA57" s="110"/>
      <c r="CB57" s="110"/>
      <c r="CC57" s="110"/>
      <c r="CD57" s="110"/>
      <c r="CE57" s="110"/>
      <c r="CF57" s="110"/>
      <c r="CG57" s="110"/>
      <c r="CH57" s="110"/>
      <c r="CI57" s="110"/>
      <c r="CJ57" s="110"/>
      <c r="CK57" s="110"/>
      <c r="CL57" s="110"/>
      <c r="CM57" s="110"/>
      <c r="CN57" s="110"/>
      <c r="CO57" s="110"/>
      <c r="CP57" s="110"/>
      <c r="CQ57" s="110"/>
      <c r="CR57" s="110"/>
      <c r="CS57" s="110"/>
      <c r="CT57" s="110"/>
      <c r="CU57" s="110"/>
      <c r="CV57" s="110"/>
      <c r="CW57" s="110"/>
      <c r="CX57" s="110"/>
    </row>
    <row r="58" spans="7:102" ht="15" customHeight="1" x14ac:dyDescent="0.25">
      <c r="G58" s="521"/>
      <c r="H58" s="205">
        <v>3</v>
      </c>
      <c r="I58" s="435"/>
      <c r="W58" s="203"/>
      <c r="X58" s="203"/>
      <c r="Y58" s="203"/>
      <c r="Z58" s="203"/>
      <c r="AA58" s="203"/>
      <c r="AB58" s="203"/>
      <c r="AC58" s="204"/>
      <c r="AD58" s="204"/>
      <c r="AE58" s="204"/>
      <c r="AF58" s="204"/>
      <c r="AG58" s="204"/>
      <c r="AH58" s="204"/>
      <c r="AI58" s="204"/>
      <c r="AJ58" s="204"/>
      <c r="AK58" s="444"/>
      <c r="AL58" s="110"/>
      <c r="AM58" s="110"/>
      <c r="AN58" s="110"/>
      <c r="AO58" s="110"/>
      <c r="AP58" s="110"/>
      <c r="AQ58" s="110"/>
      <c r="AR58" s="110"/>
      <c r="AS58" s="110"/>
      <c r="AT58" s="110"/>
      <c r="AU58" s="110"/>
      <c r="AV58" s="110"/>
      <c r="AW58" s="110"/>
      <c r="AX58" s="110"/>
      <c r="AY58" s="110"/>
      <c r="AZ58" s="110"/>
      <c r="BA58" s="110"/>
      <c r="BB58" s="110"/>
      <c r="BC58" s="110"/>
      <c r="BD58" s="110"/>
      <c r="BE58" s="110"/>
      <c r="BF58" s="110"/>
      <c r="BG58" s="110"/>
      <c r="BH58" s="110"/>
      <c r="BI58" s="110"/>
      <c r="BJ58" s="110"/>
      <c r="BK58" s="110"/>
      <c r="BL58" s="110"/>
      <c r="BM58" s="110"/>
      <c r="BN58" s="110"/>
      <c r="BO58" s="110"/>
      <c r="BP58" s="110"/>
      <c r="BQ58" s="110"/>
      <c r="BR58" s="110"/>
      <c r="BS58" s="110"/>
      <c r="BT58" s="110"/>
      <c r="BU58" s="110"/>
      <c r="BV58" s="110"/>
      <c r="BW58" s="110"/>
      <c r="BX58" s="110"/>
      <c r="BY58" s="110"/>
      <c r="BZ58" s="110"/>
      <c r="CA58" s="110"/>
      <c r="CB58" s="110"/>
      <c r="CC58" s="110"/>
      <c r="CD58" s="110"/>
      <c r="CE58" s="110"/>
      <c r="CF58" s="110"/>
      <c r="CG58" s="110"/>
      <c r="CH58" s="110"/>
      <c r="CI58" s="110"/>
      <c r="CJ58" s="110"/>
      <c r="CK58" s="110"/>
      <c r="CL58" s="110"/>
      <c r="CM58" s="110"/>
      <c r="CN58" s="110"/>
      <c r="CO58" s="110"/>
      <c r="CP58" s="110"/>
      <c r="CQ58" s="110"/>
      <c r="CR58" s="110"/>
      <c r="CS58" s="110"/>
      <c r="CT58" s="110"/>
      <c r="CU58" s="110"/>
      <c r="CV58" s="110"/>
      <c r="CW58" s="110"/>
      <c r="CX58" s="110"/>
    </row>
    <row r="59" spans="7:102" ht="14.25" customHeight="1" x14ac:dyDescent="0.25">
      <c r="G59" s="521"/>
      <c r="H59" s="205"/>
      <c r="I59" s="435"/>
      <c r="W59" s="203"/>
      <c r="X59" s="203"/>
      <c r="Y59" s="203"/>
      <c r="Z59" s="203"/>
      <c r="AA59" s="203"/>
      <c r="AB59" s="203"/>
      <c r="AC59" s="204"/>
      <c r="AD59" s="204"/>
      <c r="AE59" s="204"/>
      <c r="AF59" s="204"/>
      <c r="AG59" s="204"/>
      <c r="AH59" s="204"/>
      <c r="AI59" s="204"/>
      <c r="AJ59" s="204"/>
      <c r="AK59" s="444"/>
      <c r="AL59" s="110"/>
      <c r="AM59" s="110"/>
      <c r="AN59" s="110"/>
      <c r="AO59" s="110"/>
      <c r="AP59" s="110"/>
      <c r="AQ59" s="110"/>
      <c r="AR59" s="110"/>
      <c r="AS59" s="110"/>
      <c r="AT59" s="110"/>
      <c r="AU59" s="110"/>
      <c r="AV59" s="110"/>
      <c r="AW59" s="110"/>
      <c r="AX59" s="110"/>
      <c r="AY59" s="110"/>
      <c r="AZ59" s="110"/>
      <c r="BA59" s="110"/>
      <c r="BB59" s="110"/>
      <c r="BC59" s="110"/>
      <c r="BD59" s="110"/>
      <c r="BE59" s="110"/>
      <c r="BF59" s="110"/>
      <c r="BG59" s="110"/>
      <c r="BH59" s="110"/>
      <c r="BI59" s="110"/>
      <c r="BJ59" s="110"/>
      <c r="BK59" s="110"/>
      <c r="BL59" s="110"/>
      <c r="BM59" s="110"/>
      <c r="BN59" s="110"/>
      <c r="BO59" s="110"/>
      <c r="BP59" s="110"/>
      <c r="BQ59" s="110"/>
      <c r="BR59" s="110"/>
      <c r="BS59" s="110"/>
      <c r="BT59" s="110"/>
      <c r="BU59" s="110"/>
      <c r="BV59" s="110"/>
      <c r="BW59" s="110"/>
      <c r="BX59" s="110"/>
      <c r="BY59" s="110"/>
      <c r="BZ59" s="110"/>
      <c r="CA59" s="110"/>
      <c r="CB59" s="110"/>
      <c r="CC59" s="110"/>
      <c r="CD59" s="110"/>
      <c r="CE59" s="110"/>
      <c r="CF59" s="110"/>
      <c r="CG59" s="110"/>
      <c r="CH59" s="110"/>
      <c r="CI59" s="110"/>
      <c r="CJ59" s="110"/>
      <c r="CK59" s="110"/>
      <c r="CL59" s="110"/>
      <c r="CM59" s="110"/>
      <c r="CN59" s="110"/>
      <c r="CO59" s="110"/>
      <c r="CP59" s="110"/>
      <c r="CQ59" s="110"/>
      <c r="CR59" s="110"/>
      <c r="CS59" s="110"/>
      <c r="CT59" s="110"/>
      <c r="CU59" s="110"/>
      <c r="CV59" s="110"/>
      <c r="CW59" s="110"/>
      <c r="CX59" s="110"/>
    </row>
    <row r="60" spans="7:102" ht="14.25" customHeight="1" x14ac:dyDescent="0.25">
      <c r="G60" s="523"/>
      <c r="H60" s="206"/>
      <c r="I60" s="207"/>
      <c r="J60" s="207"/>
      <c r="K60" s="207"/>
      <c r="L60" s="207"/>
      <c r="M60" s="207"/>
      <c r="N60" s="207"/>
      <c r="O60" s="207"/>
      <c r="P60" s="207"/>
      <c r="Q60" s="207"/>
      <c r="R60" s="207"/>
      <c r="S60" s="207"/>
      <c r="T60" s="207"/>
      <c r="U60" s="207"/>
      <c r="V60" s="207"/>
      <c r="W60" s="207"/>
      <c r="X60" s="207"/>
      <c r="Y60" s="207"/>
      <c r="Z60" s="207"/>
      <c r="AA60" s="207"/>
      <c r="AB60" s="207"/>
      <c r="AC60" s="188"/>
      <c r="AD60" s="440"/>
      <c r="AE60" s="440"/>
      <c r="AF60" s="440"/>
      <c r="AG60" s="440"/>
      <c r="AH60" s="440"/>
      <c r="AI60" s="440"/>
      <c r="AJ60" s="440"/>
      <c r="AK60" s="439"/>
      <c r="AL60" s="110"/>
      <c r="AM60" s="110"/>
      <c r="AN60" s="110"/>
      <c r="AO60" s="110"/>
      <c r="AP60" s="110"/>
      <c r="AQ60" s="110"/>
      <c r="AR60" s="110"/>
      <c r="AS60" s="110"/>
      <c r="AT60" s="110"/>
      <c r="AU60" s="110"/>
      <c r="AV60" s="110"/>
      <c r="AW60" s="110"/>
      <c r="AX60" s="110"/>
      <c r="AY60" s="110"/>
      <c r="AZ60" s="110"/>
      <c r="BA60" s="110"/>
      <c r="BB60" s="110"/>
      <c r="BC60" s="110"/>
      <c r="BD60" s="110"/>
      <c r="BE60" s="110"/>
      <c r="BF60" s="110"/>
      <c r="BG60" s="110"/>
      <c r="BH60" s="110"/>
      <c r="BI60" s="110"/>
      <c r="BJ60" s="110"/>
      <c r="BK60" s="110"/>
      <c r="BL60" s="110"/>
      <c r="BM60" s="110"/>
      <c r="BN60" s="110"/>
      <c r="BO60" s="110"/>
      <c r="BP60" s="110"/>
      <c r="BQ60" s="110"/>
      <c r="BR60" s="110"/>
      <c r="BS60" s="110"/>
      <c r="BT60" s="110"/>
      <c r="BU60" s="110"/>
      <c r="BV60" s="110"/>
      <c r="BW60" s="110"/>
      <c r="BX60" s="110"/>
      <c r="BY60" s="110"/>
      <c r="BZ60" s="110"/>
      <c r="CA60" s="110"/>
      <c r="CB60" s="110"/>
      <c r="CC60" s="110"/>
      <c r="CD60" s="110"/>
      <c r="CE60" s="110"/>
      <c r="CF60" s="110"/>
      <c r="CG60" s="110"/>
      <c r="CH60" s="110"/>
      <c r="CI60" s="110"/>
      <c r="CJ60" s="110"/>
      <c r="CK60" s="110"/>
      <c r="CL60" s="110"/>
      <c r="CM60" s="110"/>
      <c r="CN60" s="110"/>
      <c r="CO60" s="110"/>
      <c r="CP60" s="110"/>
      <c r="CQ60" s="110"/>
      <c r="CR60" s="110"/>
      <c r="CS60" s="110"/>
      <c r="CT60" s="110"/>
      <c r="CU60" s="110"/>
      <c r="CV60" s="110"/>
      <c r="CW60" s="110"/>
      <c r="CX60" s="110"/>
    </row>
    <row r="61" spans="7:102" ht="14.25" customHeight="1" x14ac:dyDescent="0.25">
      <c r="AL61" s="110"/>
      <c r="AM61" s="110"/>
      <c r="AN61" s="110"/>
      <c r="AO61" s="110"/>
      <c r="AP61" s="110"/>
      <c r="AQ61" s="110"/>
      <c r="AR61" s="110"/>
      <c r="AS61" s="110"/>
      <c r="AT61" s="110"/>
      <c r="AU61" s="110"/>
      <c r="AV61" s="110"/>
      <c r="AW61" s="110"/>
      <c r="AX61" s="110"/>
      <c r="AY61" s="110"/>
      <c r="AZ61" s="110"/>
      <c r="BA61" s="110"/>
      <c r="BB61" s="110"/>
      <c r="BC61" s="110"/>
      <c r="BD61" s="110"/>
      <c r="BE61" s="110"/>
      <c r="BF61" s="110"/>
      <c r="BG61" s="110"/>
      <c r="BH61" s="110"/>
      <c r="BI61" s="110"/>
      <c r="BJ61" s="110"/>
      <c r="BK61" s="110"/>
      <c r="BL61" s="110"/>
      <c r="BM61" s="110"/>
      <c r="BN61" s="110"/>
      <c r="BO61" s="110"/>
      <c r="BP61" s="110"/>
      <c r="BQ61" s="110"/>
      <c r="BR61" s="110"/>
      <c r="BS61" s="110"/>
      <c r="BT61" s="110"/>
      <c r="BU61" s="110"/>
      <c r="BV61" s="110"/>
      <c r="BW61" s="110"/>
      <c r="BX61" s="110"/>
      <c r="BY61" s="110"/>
      <c r="BZ61" s="110"/>
      <c r="CA61" s="110"/>
      <c r="CB61" s="110"/>
      <c r="CC61" s="110"/>
      <c r="CD61" s="110"/>
      <c r="CE61" s="110"/>
      <c r="CF61" s="110"/>
      <c r="CG61" s="110"/>
      <c r="CH61" s="110"/>
      <c r="CI61" s="110"/>
      <c r="CJ61" s="110"/>
      <c r="CK61" s="110"/>
      <c r="CL61" s="110"/>
      <c r="CM61" s="110"/>
      <c r="CN61" s="110"/>
      <c r="CO61" s="110"/>
      <c r="CP61" s="110"/>
      <c r="CQ61" s="110"/>
      <c r="CR61" s="110"/>
      <c r="CS61" s="110"/>
      <c r="CT61" s="110"/>
      <c r="CU61" s="110"/>
      <c r="CV61" s="110"/>
      <c r="CW61" s="110"/>
      <c r="CX61" s="110"/>
    </row>
    <row r="62" spans="7:102" ht="14.25" customHeight="1" x14ac:dyDescent="0.25">
      <c r="AL62" s="110"/>
      <c r="AM62" s="110"/>
      <c r="AN62" s="110"/>
      <c r="AO62" s="110"/>
      <c r="AP62" s="110"/>
      <c r="AQ62" s="110"/>
      <c r="AR62" s="110"/>
      <c r="AS62" s="110"/>
      <c r="AT62" s="110"/>
      <c r="AU62" s="110"/>
      <c r="AV62" s="110"/>
      <c r="AW62" s="110"/>
      <c r="AX62" s="110"/>
      <c r="AY62" s="110"/>
      <c r="AZ62" s="110"/>
      <c r="BA62" s="110"/>
      <c r="BB62" s="110"/>
      <c r="BC62" s="110"/>
      <c r="BD62" s="110"/>
      <c r="BE62" s="110"/>
      <c r="BF62" s="110"/>
      <c r="BG62" s="110"/>
      <c r="BH62" s="110"/>
      <c r="BI62" s="110"/>
      <c r="BJ62" s="110"/>
      <c r="BK62" s="110"/>
      <c r="BL62" s="110"/>
      <c r="BM62" s="110"/>
      <c r="BN62" s="110"/>
      <c r="BO62" s="110"/>
      <c r="BP62" s="110"/>
      <c r="BQ62" s="110"/>
      <c r="BR62" s="110"/>
      <c r="BS62" s="110"/>
      <c r="BT62" s="110"/>
      <c r="BU62" s="110"/>
      <c r="BV62" s="110"/>
      <c r="BW62" s="110"/>
      <c r="BX62" s="110"/>
      <c r="BY62" s="110"/>
      <c r="BZ62" s="110"/>
      <c r="CA62" s="110"/>
      <c r="CB62" s="110"/>
      <c r="CC62" s="110"/>
      <c r="CD62" s="110"/>
      <c r="CE62" s="110"/>
      <c r="CF62" s="110"/>
      <c r="CG62" s="110"/>
      <c r="CH62" s="110"/>
      <c r="CI62" s="110"/>
      <c r="CJ62" s="110"/>
      <c r="CK62" s="110"/>
      <c r="CL62" s="110"/>
      <c r="CM62" s="110"/>
      <c r="CN62" s="110"/>
      <c r="CO62" s="110"/>
      <c r="CP62" s="110"/>
      <c r="CQ62" s="110"/>
      <c r="CR62" s="110"/>
      <c r="CS62" s="110"/>
      <c r="CT62" s="110"/>
      <c r="CU62" s="110"/>
      <c r="CV62" s="110"/>
      <c r="CW62" s="110"/>
      <c r="CX62" s="110"/>
    </row>
    <row r="63" spans="7:102" ht="14.25" customHeight="1" x14ac:dyDescent="0.25">
      <c r="AL63" s="110"/>
      <c r="AM63" s="110"/>
      <c r="AN63" s="110"/>
      <c r="AO63" s="110"/>
      <c r="AP63" s="110"/>
      <c r="AQ63" s="110"/>
      <c r="AR63" s="110"/>
      <c r="AS63" s="110"/>
      <c r="AT63" s="110"/>
      <c r="AU63" s="110"/>
      <c r="AV63" s="110"/>
      <c r="AW63" s="110"/>
      <c r="AX63" s="110"/>
      <c r="AY63" s="110"/>
      <c r="AZ63" s="110"/>
      <c r="BA63" s="110"/>
      <c r="BB63" s="110"/>
      <c r="BC63" s="110"/>
      <c r="BD63" s="110"/>
      <c r="BE63" s="110"/>
      <c r="BF63" s="110"/>
      <c r="BG63" s="110"/>
      <c r="BH63" s="110"/>
      <c r="BI63" s="110"/>
      <c r="BJ63" s="110"/>
      <c r="BK63" s="110"/>
      <c r="BL63" s="110"/>
      <c r="BM63" s="110"/>
      <c r="BN63" s="110"/>
      <c r="BO63" s="110"/>
      <c r="BP63" s="110"/>
      <c r="BQ63" s="110"/>
      <c r="BR63" s="110"/>
      <c r="BS63" s="110"/>
      <c r="BT63" s="110"/>
      <c r="BU63" s="110"/>
      <c r="BV63" s="110"/>
      <c r="BW63" s="110"/>
      <c r="BX63" s="110"/>
      <c r="BY63" s="110"/>
      <c r="BZ63" s="110"/>
      <c r="CA63" s="110"/>
      <c r="CB63" s="110"/>
      <c r="CC63" s="110"/>
      <c r="CD63" s="110"/>
      <c r="CE63" s="110"/>
      <c r="CF63" s="110"/>
      <c r="CG63" s="110"/>
      <c r="CH63" s="110"/>
      <c r="CI63" s="110"/>
      <c r="CJ63" s="110"/>
      <c r="CK63" s="110"/>
      <c r="CL63" s="110"/>
      <c r="CM63" s="110"/>
      <c r="CN63" s="110"/>
      <c r="CO63" s="110"/>
      <c r="CP63" s="110"/>
      <c r="CQ63" s="110"/>
      <c r="CR63" s="110"/>
      <c r="CS63" s="110"/>
      <c r="CT63" s="110"/>
      <c r="CU63" s="110"/>
      <c r="CV63" s="110"/>
      <c r="CW63" s="110"/>
      <c r="CX63" s="110"/>
    </row>
    <row r="64" spans="7:102" ht="14.25" customHeight="1" x14ac:dyDescent="0.25">
      <c r="AL64" s="110"/>
      <c r="AM64" s="110"/>
      <c r="AN64" s="110"/>
      <c r="AO64" s="110"/>
      <c r="AP64" s="110"/>
      <c r="AQ64" s="110"/>
      <c r="AR64" s="110"/>
      <c r="AS64" s="110"/>
      <c r="AT64" s="110"/>
      <c r="AU64" s="110"/>
      <c r="AV64" s="110"/>
      <c r="AW64" s="110"/>
      <c r="AX64" s="110"/>
      <c r="AY64" s="110"/>
      <c r="AZ64" s="110"/>
      <c r="BA64" s="110"/>
      <c r="BB64" s="110"/>
      <c r="BC64" s="110"/>
      <c r="BD64" s="110"/>
      <c r="BE64" s="110"/>
      <c r="BF64" s="110"/>
      <c r="BG64" s="110"/>
      <c r="BH64" s="110"/>
      <c r="BI64" s="110"/>
      <c r="BJ64" s="110"/>
      <c r="BK64" s="110"/>
      <c r="BL64" s="110"/>
      <c r="BM64" s="110"/>
      <c r="BN64" s="110"/>
      <c r="BO64" s="110"/>
      <c r="BP64" s="110"/>
      <c r="BQ64" s="110"/>
      <c r="BR64" s="110"/>
      <c r="BS64" s="110"/>
      <c r="BT64" s="110"/>
      <c r="BU64" s="110"/>
      <c r="BV64" s="110"/>
      <c r="BW64" s="110"/>
      <c r="BX64" s="110"/>
      <c r="BY64" s="110"/>
      <c r="BZ64" s="110"/>
      <c r="CA64" s="110"/>
      <c r="CB64" s="110"/>
      <c r="CC64" s="110"/>
      <c r="CD64" s="110"/>
      <c r="CE64" s="110"/>
      <c r="CF64" s="110"/>
      <c r="CG64" s="110"/>
      <c r="CH64" s="110"/>
      <c r="CI64" s="110"/>
      <c r="CJ64" s="110"/>
      <c r="CK64" s="110"/>
      <c r="CL64" s="110"/>
      <c r="CM64" s="110"/>
      <c r="CN64" s="110"/>
      <c r="CO64" s="110"/>
      <c r="CP64" s="110"/>
      <c r="CQ64" s="110"/>
      <c r="CR64" s="110"/>
      <c r="CS64" s="110"/>
      <c r="CT64" s="110"/>
      <c r="CU64" s="110"/>
      <c r="CV64" s="110"/>
      <c r="CW64" s="110"/>
      <c r="CX64" s="110"/>
    </row>
    <row r="65" spans="7:102" ht="14.25" customHeight="1" x14ac:dyDescent="0.25">
      <c r="G65" s="958" t="s">
        <v>1507</v>
      </c>
      <c r="H65" s="764"/>
      <c r="I65" s="764"/>
      <c r="J65" s="764"/>
      <c r="K65" s="764"/>
      <c r="L65" s="764"/>
      <c r="M65" s="764"/>
      <c r="N65" s="764"/>
      <c r="O65" s="764"/>
      <c r="P65" s="764"/>
      <c r="Q65" s="764"/>
      <c r="R65" s="764"/>
      <c r="S65" s="764"/>
      <c r="T65" s="764"/>
      <c r="U65" s="965" t="s">
        <v>1508</v>
      </c>
      <c r="V65" s="764"/>
      <c r="W65" s="764"/>
      <c r="X65" s="764"/>
      <c r="Y65" s="764"/>
      <c r="Z65" s="764"/>
      <c r="AA65" s="764"/>
      <c r="AB65" s="764"/>
      <c r="AC65" s="764"/>
      <c r="AD65" s="764"/>
      <c r="AE65" s="764"/>
      <c r="AF65" s="764"/>
      <c r="AG65" s="764"/>
      <c r="AH65" s="765"/>
      <c r="AL65" s="110"/>
      <c r="AM65" s="110"/>
      <c r="AN65" s="110"/>
      <c r="AO65" s="110"/>
      <c r="AP65" s="110"/>
      <c r="AQ65" s="110"/>
      <c r="AR65" s="110"/>
      <c r="AS65" s="110"/>
      <c r="AT65" s="110"/>
      <c r="AU65" s="110"/>
      <c r="AV65" s="110"/>
      <c r="AW65" s="110"/>
      <c r="AX65" s="110"/>
      <c r="AY65" s="110"/>
      <c r="AZ65" s="110"/>
      <c r="BA65" s="110"/>
      <c r="BB65" s="110"/>
      <c r="BC65" s="110"/>
      <c r="BD65" s="110"/>
      <c r="BE65" s="110"/>
      <c r="BF65" s="110"/>
      <c r="BG65" s="110"/>
      <c r="BH65" s="110"/>
      <c r="BI65" s="110"/>
      <c r="BJ65" s="110"/>
      <c r="BK65" s="110"/>
      <c r="BL65" s="110"/>
      <c r="BM65" s="110"/>
      <c r="BN65" s="110"/>
      <c r="BO65" s="110"/>
      <c r="BP65" s="110"/>
      <c r="BQ65" s="110"/>
      <c r="BR65" s="110"/>
      <c r="BS65" s="110"/>
      <c r="BT65" s="110"/>
      <c r="BU65" s="110"/>
      <c r="BV65" s="110"/>
      <c r="BW65" s="110"/>
      <c r="BX65" s="110"/>
      <c r="BY65" s="110"/>
      <c r="BZ65" s="110"/>
      <c r="CA65" s="110"/>
      <c r="CB65" s="110"/>
      <c r="CC65" s="110"/>
      <c r="CD65" s="110"/>
      <c r="CE65" s="110"/>
      <c r="CF65" s="110"/>
      <c r="CG65" s="110"/>
      <c r="CH65" s="110"/>
      <c r="CI65" s="110"/>
      <c r="CJ65" s="110"/>
      <c r="CK65" s="110"/>
      <c r="CL65" s="110"/>
      <c r="CM65" s="110"/>
      <c r="CN65" s="110"/>
      <c r="CO65" s="110"/>
      <c r="CP65" s="110"/>
      <c r="CQ65" s="110"/>
      <c r="CR65" s="110"/>
      <c r="CS65" s="110"/>
      <c r="CT65" s="110"/>
      <c r="CU65" s="110"/>
      <c r="CV65" s="110"/>
      <c r="CW65" s="110"/>
      <c r="CX65" s="110"/>
    </row>
    <row r="66" spans="7:102" ht="14.25" customHeight="1" x14ac:dyDescent="0.25">
      <c r="G66" s="956" t="s">
        <v>796</v>
      </c>
      <c r="H66" s="794"/>
      <c r="I66" s="794"/>
      <c r="J66" s="794"/>
      <c r="K66" s="794"/>
      <c r="L66" s="794"/>
      <c r="M66" s="958" t="s">
        <v>1511</v>
      </c>
      <c r="N66" s="764"/>
      <c r="O66" s="764"/>
      <c r="P66" s="764"/>
      <c r="Q66" s="965" t="s">
        <v>1510</v>
      </c>
      <c r="R66" s="764"/>
      <c r="S66" s="764"/>
      <c r="T66" s="765"/>
      <c r="U66" s="957" t="s">
        <v>796</v>
      </c>
      <c r="V66" s="794"/>
      <c r="W66" s="794"/>
      <c r="X66" s="794"/>
      <c r="Y66" s="794"/>
      <c r="Z66" s="794"/>
      <c r="AA66" s="965" t="s">
        <v>1511</v>
      </c>
      <c r="AB66" s="764"/>
      <c r="AC66" s="764"/>
      <c r="AD66" s="765"/>
      <c r="AE66" s="965" t="s">
        <v>1510</v>
      </c>
      <c r="AF66" s="764"/>
      <c r="AG66" s="764"/>
      <c r="AH66" s="765"/>
      <c r="AL66" s="110"/>
      <c r="AM66" s="110"/>
      <c r="AN66" s="110"/>
      <c r="AO66" s="110"/>
      <c r="AP66" s="110"/>
      <c r="AQ66" s="110"/>
      <c r="AR66" s="110"/>
      <c r="AS66" s="110"/>
      <c r="AT66" s="110"/>
      <c r="AU66" s="110"/>
      <c r="AV66" s="110"/>
      <c r="AW66" s="110"/>
      <c r="AX66" s="110"/>
      <c r="AY66" s="110"/>
      <c r="AZ66" s="110"/>
      <c r="BA66" s="110"/>
      <c r="BB66" s="110"/>
      <c r="BC66" s="110"/>
      <c r="BD66" s="110"/>
      <c r="BE66" s="110"/>
      <c r="BF66" s="110"/>
      <c r="BG66" s="110"/>
      <c r="BH66" s="110"/>
      <c r="BI66" s="110"/>
      <c r="BJ66" s="110"/>
      <c r="BK66" s="110"/>
      <c r="BL66" s="110"/>
      <c r="BM66" s="110"/>
      <c r="BN66" s="110"/>
      <c r="BO66" s="110"/>
      <c r="BP66" s="110"/>
      <c r="BQ66" s="110"/>
      <c r="BR66" s="110"/>
      <c r="BS66" s="110"/>
      <c r="BT66" s="110"/>
      <c r="BU66" s="110"/>
      <c r="BV66" s="110"/>
      <c r="BW66" s="110"/>
      <c r="BX66" s="110"/>
      <c r="BY66" s="110"/>
      <c r="BZ66" s="110"/>
      <c r="CA66" s="110"/>
      <c r="CB66" s="110"/>
      <c r="CC66" s="110"/>
      <c r="CD66" s="110"/>
      <c r="CE66" s="110"/>
      <c r="CF66" s="110"/>
      <c r="CG66" s="110"/>
      <c r="CH66" s="110"/>
      <c r="CI66" s="110"/>
      <c r="CJ66" s="110"/>
      <c r="CK66" s="110"/>
      <c r="CL66" s="110"/>
      <c r="CM66" s="110"/>
      <c r="CN66" s="110"/>
      <c r="CO66" s="110"/>
      <c r="CP66" s="110"/>
      <c r="CQ66" s="110"/>
      <c r="CR66" s="110"/>
      <c r="CS66" s="110"/>
      <c r="CT66" s="110"/>
      <c r="CU66" s="110"/>
      <c r="CV66" s="110"/>
      <c r="CW66" s="110"/>
      <c r="CX66" s="110"/>
    </row>
    <row r="67" spans="7:102" ht="14.25" customHeight="1" x14ac:dyDescent="0.25">
      <c r="G67" s="184"/>
      <c r="M67" s="184"/>
      <c r="Q67" s="184"/>
      <c r="T67" s="186"/>
      <c r="AA67" s="184"/>
      <c r="AD67" s="186"/>
      <c r="AE67" s="184"/>
      <c r="AH67" s="186"/>
      <c r="AL67" s="110"/>
      <c r="AM67" s="110"/>
      <c r="AN67" s="110"/>
      <c r="AO67" s="110"/>
      <c r="AP67" s="110"/>
      <c r="AQ67" s="110"/>
      <c r="AR67" s="110"/>
      <c r="AS67" s="110"/>
      <c r="AT67" s="110"/>
      <c r="AU67" s="110"/>
      <c r="AV67" s="110"/>
      <c r="AW67" s="110"/>
      <c r="AX67" s="110"/>
      <c r="AY67" s="110"/>
      <c r="AZ67" s="110"/>
      <c r="BA67" s="110"/>
      <c r="BB67" s="110"/>
      <c r="BC67" s="110"/>
      <c r="BD67" s="110"/>
      <c r="BE67" s="110"/>
      <c r="BF67" s="110"/>
      <c r="BG67" s="110"/>
      <c r="BH67" s="110"/>
      <c r="BI67" s="110"/>
      <c r="BJ67" s="110"/>
      <c r="BK67" s="110"/>
      <c r="BL67" s="110"/>
      <c r="BM67" s="110"/>
      <c r="BN67" s="110"/>
      <c r="BO67" s="110"/>
      <c r="BP67" s="110"/>
      <c r="BQ67" s="110"/>
      <c r="BR67" s="110"/>
      <c r="BS67" s="110"/>
      <c r="BT67" s="110"/>
      <c r="BU67" s="110"/>
      <c r="BV67" s="110"/>
      <c r="BW67" s="110"/>
      <c r="BX67" s="110"/>
      <c r="BY67" s="110"/>
      <c r="BZ67" s="110"/>
      <c r="CA67" s="110"/>
      <c r="CB67" s="110"/>
      <c r="CC67" s="110"/>
      <c r="CD67" s="110"/>
      <c r="CE67" s="110"/>
      <c r="CF67" s="110"/>
      <c r="CG67" s="110"/>
      <c r="CH67" s="110"/>
      <c r="CI67" s="110"/>
      <c r="CJ67" s="110"/>
      <c r="CK67" s="110"/>
      <c r="CL67" s="110"/>
      <c r="CM67" s="110"/>
      <c r="CN67" s="110"/>
      <c r="CO67" s="110"/>
      <c r="CP67" s="110"/>
      <c r="CQ67" s="110"/>
      <c r="CR67" s="110"/>
      <c r="CS67" s="110"/>
      <c r="CT67" s="110"/>
      <c r="CU67" s="110"/>
      <c r="CV67" s="110"/>
      <c r="CW67" s="110"/>
      <c r="CX67" s="110"/>
    </row>
    <row r="68" spans="7:102" ht="14.25" customHeight="1" x14ac:dyDescent="0.25">
      <c r="G68" s="294" t="s">
        <v>1681</v>
      </c>
      <c r="H68" s="295"/>
      <c r="I68" s="295"/>
      <c r="J68" s="295"/>
      <c r="K68" s="295"/>
      <c r="L68" s="295"/>
      <c r="M68" s="294"/>
      <c r="N68" s="295"/>
      <c r="O68" s="295"/>
      <c r="P68" s="295"/>
      <c r="Q68" s="294"/>
      <c r="R68" s="295"/>
      <c r="S68" s="295"/>
      <c r="T68" s="296"/>
      <c r="U68" s="294" t="s">
        <v>1681</v>
      </c>
      <c r="V68" s="295"/>
      <c r="W68" s="295"/>
      <c r="X68" s="295"/>
      <c r="Y68" s="295"/>
      <c r="Z68" s="295"/>
      <c r="AA68" s="294"/>
      <c r="AB68" s="295"/>
      <c r="AC68" s="295"/>
      <c r="AD68" s="296"/>
      <c r="AE68" s="294"/>
      <c r="AF68" s="295"/>
      <c r="AG68" s="295"/>
      <c r="AH68" s="296"/>
      <c r="AL68" s="110"/>
      <c r="AM68" s="110"/>
      <c r="AN68" s="110"/>
      <c r="AO68" s="110"/>
      <c r="AP68" s="110"/>
      <c r="AQ68" s="110"/>
      <c r="AR68" s="110"/>
      <c r="AS68" s="110"/>
      <c r="AT68" s="110"/>
      <c r="AU68" s="110"/>
      <c r="AV68" s="110"/>
      <c r="AW68" s="110"/>
      <c r="AX68" s="110"/>
      <c r="AY68" s="110"/>
      <c r="AZ68" s="110"/>
      <c r="BA68" s="110"/>
      <c r="BB68" s="110"/>
      <c r="BC68" s="110"/>
      <c r="BD68" s="110"/>
      <c r="BE68" s="110"/>
      <c r="BF68" s="110"/>
      <c r="BG68" s="110"/>
      <c r="BH68" s="110"/>
      <c r="BI68" s="110"/>
      <c r="BJ68" s="110"/>
      <c r="BK68" s="110"/>
      <c r="BL68" s="110"/>
      <c r="BM68" s="110"/>
      <c r="BN68" s="110"/>
      <c r="BO68" s="110"/>
      <c r="BP68" s="110"/>
      <c r="BQ68" s="110"/>
      <c r="BR68" s="110"/>
      <c r="BS68" s="110"/>
      <c r="BT68" s="110"/>
      <c r="BU68" s="110"/>
      <c r="BV68" s="110"/>
      <c r="BW68" s="110"/>
      <c r="BX68" s="110"/>
      <c r="BY68" s="110"/>
      <c r="BZ68" s="110"/>
      <c r="CA68" s="110"/>
      <c r="CB68" s="110"/>
      <c r="CC68" s="110"/>
      <c r="CD68" s="110"/>
      <c r="CE68" s="110"/>
      <c r="CF68" s="110"/>
      <c r="CG68" s="110"/>
      <c r="CH68" s="110"/>
      <c r="CI68" s="110"/>
      <c r="CJ68" s="110"/>
      <c r="CK68" s="110"/>
      <c r="CL68" s="110"/>
      <c r="CM68" s="110"/>
      <c r="CN68" s="110"/>
      <c r="CO68" s="110"/>
      <c r="CP68" s="110"/>
      <c r="CQ68" s="110"/>
      <c r="CR68" s="110"/>
      <c r="CS68" s="110"/>
      <c r="CT68" s="110"/>
      <c r="CU68" s="110"/>
      <c r="CV68" s="110"/>
      <c r="CW68" s="110"/>
      <c r="CX68" s="110"/>
    </row>
    <row r="69" spans="7:102" ht="14.25" customHeight="1" x14ac:dyDescent="0.25">
      <c r="G69" s="294" t="s">
        <v>1681</v>
      </c>
      <c r="H69" s="295"/>
      <c r="I69" s="295"/>
      <c r="J69" s="295"/>
      <c r="K69" s="295"/>
      <c r="L69" s="295"/>
      <c r="M69" s="294"/>
      <c r="N69" s="295"/>
      <c r="O69" s="295"/>
      <c r="P69" s="295"/>
      <c r="Q69" s="294"/>
      <c r="R69" s="295"/>
      <c r="S69" s="295"/>
      <c r="T69" s="296"/>
      <c r="U69" s="294"/>
      <c r="V69" s="295"/>
      <c r="W69" s="295"/>
      <c r="X69" s="295"/>
      <c r="Y69" s="295"/>
      <c r="Z69" s="295"/>
      <c r="AA69" s="294"/>
      <c r="AB69" s="295"/>
      <c r="AC69" s="295"/>
      <c r="AD69" s="296"/>
      <c r="AE69" s="294"/>
      <c r="AF69" s="295"/>
      <c r="AG69" s="295"/>
      <c r="AH69" s="296"/>
      <c r="AL69" s="110"/>
      <c r="AM69" s="110"/>
      <c r="AN69" s="110"/>
      <c r="AO69" s="110"/>
      <c r="AP69" s="110"/>
      <c r="AQ69" s="110"/>
      <c r="AR69" s="110"/>
      <c r="AS69" s="110"/>
      <c r="AT69" s="110"/>
      <c r="AU69" s="110"/>
      <c r="AV69" s="110"/>
      <c r="AW69" s="110"/>
      <c r="AX69" s="110"/>
      <c r="AY69" s="110"/>
      <c r="AZ69" s="110"/>
      <c r="BA69" s="110"/>
      <c r="BB69" s="110"/>
      <c r="BC69" s="110"/>
      <c r="BD69" s="110"/>
      <c r="BE69" s="110"/>
      <c r="BF69" s="110"/>
      <c r="BG69" s="110"/>
      <c r="BH69" s="110"/>
      <c r="BI69" s="110"/>
      <c r="BJ69" s="110"/>
      <c r="BK69" s="110"/>
      <c r="BL69" s="110"/>
      <c r="BM69" s="110"/>
      <c r="BN69" s="110"/>
      <c r="BO69" s="110"/>
      <c r="BP69" s="110"/>
      <c r="BQ69" s="110"/>
      <c r="BR69" s="110"/>
      <c r="BS69" s="110"/>
      <c r="BT69" s="110"/>
      <c r="BU69" s="110"/>
      <c r="BV69" s="110"/>
      <c r="BW69" s="110"/>
      <c r="BX69" s="110"/>
      <c r="BY69" s="110"/>
      <c r="BZ69" s="110"/>
      <c r="CA69" s="110"/>
      <c r="CB69" s="110"/>
      <c r="CC69" s="110"/>
      <c r="CD69" s="110"/>
      <c r="CE69" s="110"/>
      <c r="CF69" s="110"/>
      <c r="CG69" s="110"/>
      <c r="CH69" s="110"/>
      <c r="CI69" s="110"/>
      <c r="CJ69" s="110"/>
      <c r="CK69" s="110"/>
      <c r="CL69" s="110"/>
      <c r="CM69" s="110"/>
      <c r="CN69" s="110"/>
      <c r="CO69" s="110"/>
      <c r="CP69" s="110"/>
      <c r="CQ69" s="110"/>
      <c r="CR69" s="110"/>
      <c r="CS69" s="110"/>
      <c r="CT69" s="110"/>
      <c r="CU69" s="110"/>
      <c r="CV69" s="110"/>
      <c r="CW69" s="110"/>
      <c r="CX69" s="110"/>
    </row>
    <row r="70" spans="7:102" ht="14.25" customHeight="1" x14ac:dyDescent="0.25">
      <c r="G70" s="294" t="s">
        <v>1681</v>
      </c>
      <c r="H70" s="295"/>
      <c r="I70" s="295"/>
      <c r="J70" s="295"/>
      <c r="K70" s="295"/>
      <c r="L70" s="295"/>
      <c r="M70" s="294"/>
      <c r="N70" s="295"/>
      <c r="O70" s="295"/>
      <c r="P70" s="295"/>
      <c r="Q70" s="294"/>
      <c r="R70" s="295"/>
      <c r="S70" s="295"/>
      <c r="T70" s="296"/>
      <c r="U70" s="294"/>
      <c r="V70" s="295"/>
      <c r="W70" s="295"/>
      <c r="X70" s="295"/>
      <c r="Y70" s="295"/>
      <c r="Z70" s="295"/>
      <c r="AA70" s="294"/>
      <c r="AB70" s="295"/>
      <c r="AC70" s="295"/>
      <c r="AD70" s="296"/>
      <c r="AE70" s="294"/>
      <c r="AF70" s="295"/>
      <c r="AG70" s="295"/>
      <c r="AH70" s="296"/>
      <c r="AL70" s="110"/>
      <c r="AM70" s="110"/>
      <c r="AN70" s="110"/>
      <c r="AO70" s="110"/>
      <c r="AP70" s="110"/>
      <c r="AQ70" s="110"/>
      <c r="AR70" s="110"/>
      <c r="AS70" s="110"/>
      <c r="AT70" s="110"/>
      <c r="AU70" s="110"/>
      <c r="AV70" s="110"/>
      <c r="AW70" s="110"/>
      <c r="AX70" s="110"/>
      <c r="AY70" s="110"/>
      <c r="AZ70" s="110"/>
      <c r="BA70" s="110"/>
      <c r="BB70" s="110"/>
      <c r="BC70" s="110"/>
      <c r="BD70" s="110"/>
      <c r="BE70" s="110"/>
      <c r="BF70" s="110"/>
      <c r="BG70" s="110"/>
      <c r="BH70" s="110"/>
      <c r="BI70" s="110"/>
      <c r="BJ70" s="110"/>
      <c r="BK70" s="110"/>
      <c r="BL70" s="110"/>
      <c r="BM70" s="110"/>
      <c r="BN70" s="110"/>
      <c r="BO70" s="110"/>
      <c r="BP70" s="110"/>
      <c r="BQ70" s="110"/>
      <c r="BR70" s="110"/>
      <c r="BS70" s="110"/>
      <c r="BT70" s="110"/>
      <c r="BU70" s="110"/>
      <c r="BV70" s="110"/>
      <c r="BW70" s="110"/>
      <c r="BX70" s="110"/>
      <c r="BY70" s="110"/>
      <c r="BZ70" s="110"/>
      <c r="CA70" s="110"/>
      <c r="CB70" s="110"/>
      <c r="CC70" s="110"/>
      <c r="CD70" s="110"/>
      <c r="CE70" s="110"/>
      <c r="CF70" s="110"/>
      <c r="CG70" s="110"/>
      <c r="CH70" s="110"/>
      <c r="CI70" s="110"/>
      <c r="CJ70" s="110"/>
      <c r="CK70" s="110"/>
      <c r="CL70" s="110"/>
      <c r="CM70" s="110"/>
      <c r="CN70" s="110"/>
      <c r="CO70" s="110"/>
      <c r="CP70" s="110"/>
      <c r="CQ70" s="110"/>
      <c r="CR70" s="110"/>
      <c r="CS70" s="110"/>
      <c r="CT70" s="110"/>
      <c r="CU70" s="110"/>
      <c r="CV70" s="110"/>
      <c r="CW70" s="110"/>
      <c r="CX70" s="110"/>
    </row>
    <row r="71" spans="7:102" ht="14.25" customHeight="1" x14ac:dyDescent="0.25">
      <c r="G71" s="294" t="s">
        <v>1681</v>
      </c>
      <c r="H71" s="295"/>
      <c r="I71" s="295"/>
      <c r="J71" s="295"/>
      <c r="K71" s="295"/>
      <c r="L71" s="295"/>
      <c r="M71" s="294"/>
      <c r="N71" s="295"/>
      <c r="O71" s="295"/>
      <c r="P71" s="295"/>
      <c r="Q71" s="294"/>
      <c r="R71" s="295"/>
      <c r="S71" s="295"/>
      <c r="T71" s="296"/>
      <c r="U71" s="294"/>
      <c r="V71" s="295"/>
      <c r="W71" s="295"/>
      <c r="X71" s="295"/>
      <c r="Y71" s="295"/>
      <c r="Z71" s="295"/>
      <c r="AA71" s="294"/>
      <c r="AB71" s="295"/>
      <c r="AC71" s="295"/>
      <c r="AD71" s="296"/>
      <c r="AE71" s="294"/>
      <c r="AF71" s="295"/>
      <c r="AG71" s="295"/>
      <c r="AH71" s="296"/>
      <c r="AI71" s="110"/>
      <c r="AJ71" s="110"/>
      <c r="AK71" s="110"/>
      <c r="AL71" s="110"/>
      <c r="AM71" s="110"/>
      <c r="AN71" s="110"/>
      <c r="AO71" s="110"/>
      <c r="AP71" s="110"/>
      <c r="AQ71" s="110"/>
      <c r="AR71" s="110"/>
      <c r="AS71" s="110"/>
      <c r="AT71" s="110"/>
      <c r="AU71" s="110"/>
      <c r="AV71" s="110"/>
      <c r="AW71" s="110"/>
      <c r="AX71" s="110"/>
      <c r="AY71" s="110"/>
      <c r="AZ71" s="110"/>
      <c r="BA71" s="110"/>
      <c r="BB71" s="110"/>
      <c r="BC71" s="110"/>
      <c r="BD71" s="110"/>
      <c r="BE71" s="110"/>
      <c r="BF71" s="110"/>
      <c r="BG71" s="110"/>
      <c r="BH71" s="110"/>
      <c r="BI71" s="110"/>
      <c r="BJ71" s="110"/>
      <c r="BK71" s="110"/>
      <c r="BL71" s="110"/>
      <c r="BM71" s="110"/>
      <c r="BN71" s="110"/>
      <c r="BO71" s="110"/>
      <c r="BP71" s="110"/>
      <c r="BQ71" s="110"/>
      <c r="BR71" s="110"/>
      <c r="BS71" s="110"/>
      <c r="BT71" s="110"/>
      <c r="BU71" s="110"/>
      <c r="BV71" s="110"/>
      <c r="BW71" s="110"/>
      <c r="BX71" s="110"/>
      <c r="BY71" s="110"/>
      <c r="BZ71" s="110"/>
      <c r="CA71" s="110"/>
      <c r="CB71" s="110"/>
      <c r="CC71" s="110"/>
      <c r="CD71" s="110"/>
      <c r="CE71" s="110"/>
      <c r="CF71" s="110"/>
      <c r="CG71" s="110"/>
      <c r="CH71" s="110"/>
      <c r="CI71" s="110"/>
      <c r="CJ71" s="110"/>
      <c r="CK71" s="110"/>
      <c r="CL71" s="110"/>
      <c r="CM71" s="110"/>
      <c r="CN71" s="110"/>
      <c r="CO71" s="110"/>
      <c r="CP71" s="110"/>
      <c r="CQ71" s="110"/>
      <c r="CR71" s="110"/>
      <c r="CS71" s="110"/>
      <c r="CT71" s="110"/>
      <c r="CU71" s="110"/>
      <c r="CV71" s="110"/>
      <c r="CW71" s="110"/>
      <c r="CX71" s="110"/>
    </row>
    <row r="72" spans="7:102" ht="14.25" customHeight="1" x14ac:dyDescent="0.25">
      <c r="G72" s="294" t="s">
        <v>1681</v>
      </c>
      <c r="H72" s="295"/>
      <c r="I72" s="295"/>
      <c r="J72" s="295"/>
      <c r="K72" s="295"/>
      <c r="L72" s="295"/>
      <c r="M72" s="294"/>
      <c r="N72" s="295"/>
      <c r="O72" s="295"/>
      <c r="P72" s="295"/>
      <c r="Q72" s="294"/>
      <c r="R72" s="295"/>
      <c r="S72" s="295"/>
      <c r="T72" s="296"/>
      <c r="U72" s="294"/>
      <c r="V72" s="295"/>
      <c r="W72" s="295"/>
      <c r="X72" s="295"/>
      <c r="Y72" s="295"/>
      <c r="Z72" s="295"/>
      <c r="AA72" s="294"/>
      <c r="AB72" s="295"/>
      <c r="AC72" s="295"/>
      <c r="AD72" s="296"/>
      <c r="AE72" s="294"/>
      <c r="AF72" s="295"/>
      <c r="AG72" s="295"/>
      <c r="AH72" s="296"/>
      <c r="AI72" s="110"/>
      <c r="AJ72" s="110"/>
      <c r="AK72" s="110"/>
      <c r="AL72" s="110"/>
      <c r="AM72" s="110"/>
      <c r="AN72" s="110"/>
      <c r="AO72" s="110"/>
      <c r="AP72" s="110"/>
      <c r="AQ72" s="110"/>
      <c r="AR72" s="110"/>
      <c r="AS72" s="110"/>
      <c r="AT72" s="110"/>
      <c r="AU72" s="110"/>
      <c r="AV72" s="110"/>
      <c r="AW72" s="110"/>
      <c r="AX72" s="110"/>
      <c r="AY72" s="110"/>
      <c r="AZ72" s="110"/>
      <c r="BA72" s="110"/>
      <c r="BB72" s="110"/>
      <c r="BC72" s="110"/>
      <c r="BD72" s="110"/>
      <c r="BE72" s="110"/>
      <c r="BF72" s="110"/>
      <c r="BG72" s="110"/>
      <c r="BH72" s="110"/>
      <c r="BI72" s="110"/>
      <c r="BJ72" s="110"/>
      <c r="BK72" s="110"/>
      <c r="BL72" s="110"/>
      <c r="BM72" s="110"/>
      <c r="BN72" s="110"/>
      <c r="BO72" s="110"/>
      <c r="BP72" s="110"/>
      <c r="BQ72" s="110"/>
      <c r="BR72" s="110"/>
      <c r="BS72" s="110"/>
      <c r="BT72" s="110"/>
      <c r="BU72" s="110"/>
      <c r="BV72" s="110"/>
      <c r="BW72" s="110"/>
      <c r="BX72" s="110"/>
      <c r="BY72" s="110"/>
      <c r="BZ72" s="110"/>
      <c r="CA72" s="110"/>
      <c r="CB72" s="110"/>
      <c r="CC72" s="110"/>
      <c r="CD72" s="110"/>
      <c r="CE72" s="110"/>
      <c r="CF72" s="110"/>
      <c r="CG72" s="110"/>
      <c r="CH72" s="110"/>
      <c r="CI72" s="110"/>
      <c r="CJ72" s="110"/>
      <c r="CK72" s="110"/>
      <c r="CL72" s="110"/>
      <c r="CM72" s="110"/>
      <c r="CN72" s="110"/>
      <c r="CO72" s="110"/>
      <c r="CP72" s="110"/>
      <c r="CQ72" s="110"/>
      <c r="CR72" s="110"/>
      <c r="CS72" s="110"/>
      <c r="CT72" s="110"/>
      <c r="CU72" s="110"/>
      <c r="CV72" s="110"/>
      <c r="CW72" s="110"/>
      <c r="CX72" s="110"/>
    </row>
    <row r="73" spans="7:102" ht="14.25" customHeight="1" x14ac:dyDescent="0.25">
      <c r="G73" s="294" t="s">
        <v>1681</v>
      </c>
      <c r="H73" s="295"/>
      <c r="I73" s="295"/>
      <c r="J73" s="295"/>
      <c r="K73" s="295"/>
      <c r="L73" s="295"/>
      <c r="M73" s="294"/>
      <c r="N73" s="295"/>
      <c r="O73" s="295"/>
      <c r="P73" s="295"/>
      <c r="Q73" s="294"/>
      <c r="R73" s="295"/>
      <c r="S73" s="295"/>
      <c r="T73" s="296"/>
      <c r="U73" s="294"/>
      <c r="V73" s="295"/>
      <c r="W73" s="295"/>
      <c r="X73" s="295"/>
      <c r="Y73" s="295"/>
      <c r="Z73" s="295"/>
      <c r="AA73" s="294"/>
      <c r="AB73" s="295"/>
      <c r="AC73" s="295"/>
      <c r="AD73" s="296"/>
      <c r="AE73" s="294"/>
      <c r="AF73" s="295"/>
      <c r="AG73" s="295"/>
      <c r="AH73" s="296"/>
      <c r="AI73" s="110"/>
      <c r="AJ73" s="110"/>
      <c r="AK73" s="110"/>
      <c r="AL73" s="110"/>
      <c r="AM73" s="110"/>
      <c r="AN73" s="110"/>
      <c r="AO73" s="110"/>
      <c r="AP73" s="110"/>
      <c r="AQ73" s="110"/>
      <c r="AR73" s="110"/>
      <c r="AS73" s="110"/>
      <c r="AT73" s="110"/>
      <c r="AU73" s="110"/>
      <c r="AV73" s="110"/>
      <c r="AW73" s="110"/>
      <c r="AX73" s="110"/>
      <c r="AY73" s="110"/>
      <c r="AZ73" s="110"/>
      <c r="BA73" s="110"/>
      <c r="BB73" s="110"/>
      <c r="BC73" s="110"/>
      <c r="BD73" s="110"/>
      <c r="BE73" s="110"/>
      <c r="BF73" s="110"/>
      <c r="BG73" s="110"/>
      <c r="BH73" s="110"/>
      <c r="BI73" s="110"/>
      <c r="BJ73" s="110"/>
      <c r="BK73" s="110"/>
      <c r="BL73" s="110"/>
      <c r="BM73" s="110"/>
      <c r="BN73" s="110"/>
      <c r="BO73" s="110"/>
      <c r="BP73" s="110"/>
      <c r="BQ73" s="110"/>
      <c r="BR73" s="110"/>
      <c r="BS73" s="110"/>
      <c r="BT73" s="110"/>
      <c r="BU73" s="110"/>
      <c r="BV73" s="110"/>
      <c r="BW73" s="110"/>
      <c r="BX73" s="110"/>
      <c r="BY73" s="110"/>
      <c r="BZ73" s="110"/>
      <c r="CA73" s="110"/>
      <c r="CB73" s="110"/>
      <c r="CC73" s="110"/>
      <c r="CD73" s="110"/>
      <c r="CE73" s="110"/>
      <c r="CF73" s="110"/>
      <c r="CG73" s="110"/>
      <c r="CH73" s="110"/>
      <c r="CI73" s="110"/>
      <c r="CJ73" s="110"/>
      <c r="CK73" s="110"/>
      <c r="CL73" s="110"/>
      <c r="CM73" s="110"/>
      <c r="CN73" s="110"/>
      <c r="CO73" s="110"/>
      <c r="CP73" s="110"/>
      <c r="CQ73" s="110"/>
      <c r="CR73" s="110"/>
      <c r="CS73" s="110"/>
      <c r="CT73" s="110"/>
      <c r="CU73" s="110"/>
      <c r="CV73" s="110"/>
      <c r="CW73" s="110"/>
      <c r="CX73" s="110"/>
    </row>
    <row r="74" spans="7:102" ht="14.25" customHeight="1" x14ac:dyDescent="0.25">
      <c r="G74" s="294" t="s">
        <v>1681</v>
      </c>
      <c r="H74" s="295"/>
      <c r="I74" s="295"/>
      <c r="J74" s="295"/>
      <c r="K74" s="295"/>
      <c r="L74" s="295"/>
      <c r="M74" s="294"/>
      <c r="N74" s="295"/>
      <c r="O74" s="295"/>
      <c r="P74" s="295"/>
      <c r="Q74" s="294"/>
      <c r="R74" s="295"/>
      <c r="S74" s="295"/>
      <c r="T74" s="296"/>
      <c r="U74" s="294"/>
      <c r="V74" s="295"/>
      <c r="W74" s="295"/>
      <c r="X74" s="295"/>
      <c r="Y74" s="295"/>
      <c r="Z74" s="295"/>
      <c r="AA74" s="294"/>
      <c r="AB74" s="295"/>
      <c r="AC74" s="295"/>
      <c r="AD74" s="296"/>
      <c r="AE74" s="294"/>
      <c r="AF74" s="295"/>
      <c r="AG74" s="295"/>
      <c r="AH74" s="296"/>
      <c r="AI74" s="110"/>
      <c r="AJ74" s="110"/>
      <c r="AK74" s="110"/>
      <c r="AL74" s="110"/>
      <c r="AM74" s="110"/>
      <c r="AN74" s="110"/>
      <c r="AO74" s="110"/>
      <c r="AP74" s="110"/>
      <c r="AQ74" s="110"/>
      <c r="AR74" s="110"/>
      <c r="AS74" s="110"/>
      <c r="AT74" s="110"/>
      <c r="AU74" s="110"/>
      <c r="AV74" s="110"/>
      <c r="AW74" s="110"/>
      <c r="AX74" s="110"/>
      <c r="AY74" s="110"/>
      <c r="AZ74" s="110"/>
      <c r="BA74" s="110"/>
      <c r="BB74" s="110"/>
      <c r="BC74" s="110"/>
      <c r="BD74" s="110"/>
      <c r="BE74" s="110"/>
      <c r="BF74" s="110"/>
      <c r="BG74" s="110"/>
      <c r="BH74" s="110"/>
      <c r="BI74" s="110"/>
      <c r="BJ74" s="110"/>
      <c r="BK74" s="110"/>
      <c r="BL74" s="110"/>
      <c r="BM74" s="110"/>
      <c r="BN74" s="110"/>
      <c r="BO74" s="110"/>
      <c r="BP74" s="110"/>
      <c r="BQ74" s="110"/>
      <c r="BR74" s="110"/>
      <c r="BS74" s="110"/>
      <c r="BT74" s="110"/>
      <c r="BU74" s="110"/>
      <c r="BV74" s="110"/>
      <c r="BW74" s="110"/>
      <c r="BX74" s="110"/>
      <c r="BY74" s="110"/>
      <c r="BZ74" s="110"/>
      <c r="CA74" s="110"/>
      <c r="CB74" s="110"/>
      <c r="CC74" s="110"/>
      <c r="CD74" s="110"/>
      <c r="CE74" s="110"/>
      <c r="CF74" s="110"/>
      <c r="CG74" s="110"/>
      <c r="CH74" s="110"/>
      <c r="CI74" s="110"/>
      <c r="CJ74" s="110"/>
      <c r="CK74" s="110"/>
      <c r="CL74" s="110"/>
      <c r="CM74" s="110"/>
      <c r="CN74" s="110"/>
      <c r="CO74" s="110"/>
      <c r="CP74" s="110"/>
      <c r="CQ74" s="110"/>
      <c r="CR74" s="110"/>
      <c r="CS74" s="110"/>
      <c r="CT74" s="110"/>
      <c r="CU74" s="110"/>
      <c r="CV74" s="110"/>
      <c r="CW74" s="110"/>
      <c r="CX74" s="110"/>
    </row>
    <row r="75" spans="7:102" ht="14.25" customHeight="1" x14ac:dyDescent="0.25">
      <c r="G75" s="294" t="s">
        <v>1681</v>
      </c>
      <c r="H75" s="295"/>
      <c r="I75" s="295"/>
      <c r="J75" s="295"/>
      <c r="K75" s="295"/>
      <c r="L75" s="295"/>
      <c r="M75" s="294"/>
      <c r="N75" s="295"/>
      <c r="O75" s="295"/>
      <c r="P75" s="295"/>
      <c r="Q75" s="294"/>
      <c r="R75" s="295"/>
      <c r="S75" s="295"/>
      <c r="T75" s="296"/>
      <c r="U75" s="294"/>
      <c r="V75" s="295"/>
      <c r="W75" s="295"/>
      <c r="X75" s="295"/>
      <c r="Y75" s="295"/>
      <c r="Z75" s="295"/>
      <c r="AA75" s="294"/>
      <c r="AB75" s="295"/>
      <c r="AC75" s="295"/>
      <c r="AD75" s="296"/>
      <c r="AE75" s="294"/>
      <c r="AF75" s="295"/>
      <c r="AG75" s="295"/>
      <c r="AH75" s="296"/>
      <c r="AI75" s="110"/>
      <c r="AJ75" s="110"/>
      <c r="AK75" s="110"/>
      <c r="AL75" s="110"/>
      <c r="AM75" s="110"/>
      <c r="AN75" s="110"/>
      <c r="AO75" s="110"/>
      <c r="AP75" s="110"/>
      <c r="AQ75" s="110"/>
      <c r="AR75" s="110"/>
      <c r="AS75" s="110"/>
      <c r="AT75" s="110"/>
      <c r="AU75" s="110"/>
      <c r="AV75" s="110"/>
      <c r="AW75" s="110"/>
      <c r="AX75" s="110"/>
      <c r="AY75" s="110"/>
      <c r="AZ75" s="110"/>
      <c r="BA75" s="110"/>
      <c r="BB75" s="110"/>
      <c r="BC75" s="110"/>
      <c r="BD75" s="110"/>
      <c r="BE75" s="110"/>
      <c r="BF75" s="110"/>
      <c r="BG75" s="110"/>
      <c r="BH75" s="110"/>
      <c r="BI75" s="110"/>
      <c r="BJ75" s="110"/>
      <c r="BK75" s="110"/>
      <c r="BL75" s="110"/>
      <c r="BM75" s="110"/>
      <c r="BN75" s="110"/>
      <c r="BO75" s="110"/>
      <c r="BP75" s="110"/>
      <c r="BQ75" s="110"/>
      <c r="BR75" s="110"/>
      <c r="BS75" s="110"/>
      <c r="BT75" s="110"/>
      <c r="BU75" s="110"/>
      <c r="BV75" s="110"/>
      <c r="BW75" s="110"/>
      <c r="BX75" s="110"/>
      <c r="BY75" s="110"/>
      <c r="BZ75" s="110"/>
      <c r="CA75" s="110"/>
      <c r="CB75" s="110"/>
      <c r="CC75" s="110"/>
      <c r="CD75" s="110"/>
      <c r="CE75" s="110"/>
      <c r="CF75" s="110"/>
      <c r="CG75" s="110"/>
      <c r="CH75" s="110"/>
      <c r="CI75" s="110"/>
      <c r="CJ75" s="110"/>
      <c r="CK75" s="110"/>
      <c r="CL75" s="110"/>
      <c r="CM75" s="110"/>
      <c r="CN75" s="110"/>
      <c r="CO75" s="110"/>
      <c r="CP75" s="110"/>
      <c r="CQ75" s="110"/>
      <c r="CR75" s="110"/>
      <c r="CS75" s="110"/>
      <c r="CT75" s="110"/>
      <c r="CU75" s="110"/>
      <c r="CV75" s="110"/>
      <c r="CW75" s="110"/>
      <c r="CX75" s="110"/>
    </row>
    <row r="76" spans="7:102" ht="14.25" customHeight="1" x14ac:dyDescent="0.25">
      <c r="G76" s="294" t="s">
        <v>1681</v>
      </c>
      <c r="H76" s="295"/>
      <c r="I76" s="295"/>
      <c r="J76" s="295"/>
      <c r="K76" s="295"/>
      <c r="L76" s="295"/>
      <c r="M76" s="294"/>
      <c r="N76" s="295"/>
      <c r="O76" s="295"/>
      <c r="P76" s="295"/>
      <c r="Q76" s="294"/>
      <c r="R76" s="295"/>
      <c r="S76" s="295"/>
      <c r="T76" s="296"/>
      <c r="U76" s="294"/>
      <c r="V76" s="295"/>
      <c r="W76" s="295"/>
      <c r="X76" s="295"/>
      <c r="Y76" s="295"/>
      <c r="Z76" s="295"/>
      <c r="AA76" s="294"/>
      <c r="AB76" s="295"/>
      <c r="AC76" s="295"/>
      <c r="AD76" s="296"/>
      <c r="AE76" s="294"/>
      <c r="AF76" s="295"/>
      <c r="AG76" s="295"/>
      <c r="AH76" s="296"/>
      <c r="AI76" s="110"/>
      <c r="AJ76" s="110"/>
      <c r="AK76" s="110"/>
      <c r="AL76" s="110"/>
      <c r="AM76" s="110"/>
      <c r="AN76" s="110"/>
      <c r="AO76" s="110"/>
      <c r="AP76" s="110"/>
      <c r="AQ76" s="110"/>
      <c r="AR76" s="110"/>
      <c r="AS76" s="110"/>
      <c r="AT76" s="110"/>
      <c r="AU76" s="110"/>
      <c r="AV76" s="110"/>
      <c r="AW76" s="110"/>
      <c r="AX76" s="110"/>
      <c r="AY76" s="110"/>
      <c r="AZ76" s="110"/>
      <c r="BA76" s="110"/>
      <c r="BB76" s="110"/>
      <c r="BC76" s="110"/>
      <c r="BD76" s="110"/>
      <c r="BE76" s="110"/>
      <c r="BF76" s="110"/>
      <c r="BG76" s="110"/>
      <c r="BH76" s="110"/>
      <c r="BI76" s="110"/>
      <c r="BJ76" s="110"/>
      <c r="BK76" s="110"/>
      <c r="BL76" s="110"/>
      <c r="BM76" s="110"/>
      <c r="BN76" s="110"/>
      <c r="BO76" s="110"/>
      <c r="BP76" s="110"/>
      <c r="BQ76" s="110"/>
      <c r="BR76" s="110"/>
      <c r="BS76" s="110"/>
      <c r="BT76" s="110"/>
      <c r="BU76" s="110"/>
      <c r="BV76" s="110"/>
      <c r="BW76" s="110"/>
      <c r="BX76" s="110"/>
      <c r="BY76" s="110"/>
      <c r="BZ76" s="110"/>
      <c r="CA76" s="110"/>
      <c r="CB76" s="110"/>
      <c r="CC76" s="110"/>
      <c r="CD76" s="110"/>
      <c r="CE76" s="110"/>
      <c r="CF76" s="110"/>
      <c r="CG76" s="110"/>
      <c r="CH76" s="110"/>
      <c r="CI76" s="110"/>
      <c r="CJ76" s="110"/>
      <c r="CK76" s="110"/>
      <c r="CL76" s="110"/>
      <c r="CM76" s="110"/>
      <c r="CN76" s="110"/>
      <c r="CO76" s="110"/>
      <c r="CP76" s="110"/>
      <c r="CQ76" s="110"/>
      <c r="CR76" s="110"/>
      <c r="CS76" s="110"/>
      <c r="CT76" s="110"/>
      <c r="CU76" s="110"/>
      <c r="CV76" s="110"/>
      <c r="CW76" s="110"/>
      <c r="CX76" s="110"/>
    </row>
    <row r="77" spans="7:102" ht="14.25" customHeight="1" x14ac:dyDescent="0.25">
      <c r="G77" s="294" t="s">
        <v>1681</v>
      </c>
      <c r="H77" s="295"/>
      <c r="I77" s="295"/>
      <c r="J77" s="295"/>
      <c r="K77" s="295"/>
      <c r="L77" s="295"/>
      <c r="M77" s="294"/>
      <c r="N77" s="295"/>
      <c r="O77" s="295"/>
      <c r="P77" s="295"/>
      <c r="Q77" s="294"/>
      <c r="R77" s="295"/>
      <c r="S77" s="295"/>
      <c r="T77" s="296"/>
      <c r="U77" s="294"/>
      <c r="V77" s="295"/>
      <c r="W77" s="295"/>
      <c r="X77" s="295"/>
      <c r="Y77" s="295"/>
      <c r="Z77" s="295"/>
      <c r="AA77" s="294"/>
      <c r="AB77" s="295"/>
      <c r="AC77" s="295"/>
      <c r="AD77" s="296"/>
      <c r="AE77" s="294"/>
      <c r="AF77" s="295"/>
      <c r="AG77" s="295"/>
      <c r="AH77" s="296"/>
      <c r="AI77" s="110"/>
      <c r="AJ77" s="110"/>
      <c r="AK77" s="110"/>
      <c r="AL77" s="110"/>
      <c r="AM77" s="110"/>
      <c r="AN77" s="110"/>
      <c r="AO77" s="110"/>
      <c r="AP77" s="110"/>
      <c r="AQ77" s="110"/>
      <c r="AR77" s="110"/>
      <c r="AS77" s="110"/>
      <c r="AT77" s="110"/>
      <c r="AU77" s="110"/>
      <c r="AV77" s="110"/>
      <c r="AW77" s="110"/>
      <c r="AX77" s="110"/>
      <c r="AY77" s="110"/>
      <c r="AZ77" s="110"/>
      <c r="BA77" s="110"/>
      <c r="BB77" s="110"/>
      <c r="BC77" s="110"/>
      <c r="BD77" s="110"/>
      <c r="BE77" s="110"/>
      <c r="BF77" s="110"/>
      <c r="BG77" s="110"/>
      <c r="BH77" s="110"/>
      <c r="BI77" s="110"/>
      <c r="BJ77" s="110"/>
      <c r="BK77" s="110"/>
      <c r="BL77" s="110"/>
      <c r="BM77" s="110"/>
      <c r="BN77" s="110"/>
      <c r="BO77" s="110"/>
      <c r="BP77" s="110"/>
      <c r="BQ77" s="110"/>
      <c r="BR77" s="110"/>
      <c r="BS77" s="110"/>
      <c r="BT77" s="110"/>
      <c r="BU77" s="110"/>
      <c r="BV77" s="110"/>
      <c r="BW77" s="110"/>
      <c r="BX77" s="110"/>
      <c r="BY77" s="110"/>
      <c r="BZ77" s="110"/>
      <c r="CA77" s="110"/>
      <c r="CB77" s="110"/>
      <c r="CC77" s="110"/>
      <c r="CD77" s="110"/>
      <c r="CE77" s="110"/>
      <c r="CF77" s="110"/>
      <c r="CG77" s="110"/>
      <c r="CH77" s="110"/>
      <c r="CI77" s="110"/>
      <c r="CJ77" s="110"/>
      <c r="CK77" s="110"/>
      <c r="CL77" s="110"/>
      <c r="CM77" s="110"/>
      <c r="CN77" s="110"/>
      <c r="CO77" s="110"/>
      <c r="CP77" s="110"/>
      <c r="CQ77" s="110"/>
      <c r="CR77" s="110"/>
      <c r="CS77" s="110"/>
      <c r="CT77" s="110"/>
      <c r="CU77" s="110"/>
      <c r="CV77" s="110"/>
      <c r="CW77" s="110"/>
      <c r="CX77" s="110"/>
    </row>
    <row r="78" spans="7:102" ht="14.25" customHeight="1" x14ac:dyDescent="0.25">
      <c r="G78" s="294" t="s">
        <v>1681</v>
      </c>
      <c r="H78" s="295"/>
      <c r="I78" s="295"/>
      <c r="J78" s="295"/>
      <c r="K78" s="295"/>
      <c r="L78" s="295"/>
      <c r="M78" s="294"/>
      <c r="N78" s="295"/>
      <c r="O78" s="295"/>
      <c r="P78" s="295"/>
      <c r="Q78" s="294"/>
      <c r="R78" s="295"/>
      <c r="S78" s="295"/>
      <c r="T78" s="296"/>
      <c r="U78" s="294"/>
      <c r="V78" s="295"/>
      <c r="W78" s="295"/>
      <c r="X78" s="295"/>
      <c r="Y78" s="295"/>
      <c r="Z78" s="295"/>
      <c r="AA78" s="294"/>
      <c r="AB78" s="295"/>
      <c r="AC78" s="295"/>
      <c r="AD78" s="296"/>
      <c r="AE78" s="294"/>
      <c r="AF78" s="295"/>
      <c r="AG78" s="295"/>
      <c r="AH78" s="296"/>
      <c r="AI78" s="110"/>
      <c r="AJ78" s="110"/>
      <c r="AK78" s="110"/>
      <c r="AL78" s="110"/>
      <c r="AM78" s="110"/>
      <c r="AN78" s="110"/>
      <c r="AO78" s="110"/>
      <c r="AP78" s="110"/>
      <c r="AQ78" s="110"/>
      <c r="AR78" s="110"/>
      <c r="AS78" s="110"/>
      <c r="AT78" s="110"/>
      <c r="AU78" s="110"/>
      <c r="AV78" s="110"/>
      <c r="AW78" s="110"/>
      <c r="AX78" s="110"/>
      <c r="AY78" s="110"/>
      <c r="AZ78" s="110"/>
      <c r="BA78" s="110"/>
      <c r="BB78" s="110"/>
      <c r="BC78" s="110"/>
      <c r="BD78" s="110"/>
      <c r="BE78" s="110"/>
      <c r="BF78" s="110"/>
      <c r="BG78" s="110"/>
      <c r="BH78" s="110"/>
      <c r="BI78" s="110"/>
      <c r="BJ78" s="110"/>
      <c r="BK78" s="110"/>
      <c r="BL78" s="110"/>
      <c r="BM78" s="110"/>
      <c r="BN78" s="110"/>
      <c r="BO78" s="110"/>
      <c r="BP78" s="110"/>
      <c r="BQ78" s="110"/>
      <c r="BR78" s="110"/>
      <c r="BS78" s="110"/>
      <c r="BT78" s="110"/>
      <c r="BU78" s="110"/>
      <c r="BV78" s="110"/>
      <c r="BW78" s="110"/>
      <c r="BX78" s="110"/>
      <c r="BY78" s="110"/>
      <c r="BZ78" s="110"/>
      <c r="CA78" s="110"/>
      <c r="CB78" s="110"/>
      <c r="CC78" s="110"/>
      <c r="CD78" s="110"/>
      <c r="CE78" s="110"/>
      <c r="CF78" s="110"/>
      <c r="CG78" s="110"/>
      <c r="CH78" s="110"/>
      <c r="CI78" s="110"/>
      <c r="CJ78" s="110"/>
      <c r="CK78" s="110"/>
      <c r="CL78" s="110"/>
      <c r="CM78" s="110"/>
      <c r="CN78" s="110"/>
      <c r="CO78" s="110"/>
      <c r="CP78" s="110"/>
      <c r="CQ78" s="110"/>
      <c r="CR78" s="110"/>
      <c r="CS78" s="110"/>
      <c r="CT78" s="110"/>
      <c r="CU78" s="110"/>
      <c r="CV78" s="110"/>
      <c r="CW78" s="110"/>
      <c r="CX78" s="110"/>
    </row>
    <row r="79" spans="7:102" ht="14.25" customHeight="1" x14ac:dyDescent="0.25">
      <c r="G79" s="187"/>
      <c r="H79" s="188"/>
      <c r="I79" s="188"/>
      <c r="J79" s="188"/>
      <c r="K79" s="188"/>
      <c r="L79" s="188"/>
      <c r="M79" s="187"/>
      <c r="N79" s="188"/>
      <c r="O79" s="188"/>
      <c r="P79" s="188"/>
      <c r="Q79" s="187"/>
      <c r="R79" s="188"/>
      <c r="S79" s="188"/>
      <c r="T79" s="191"/>
      <c r="U79" s="187"/>
      <c r="V79" s="188"/>
      <c r="W79" s="188"/>
      <c r="X79" s="188"/>
      <c r="Y79" s="188"/>
      <c r="Z79" s="188"/>
      <c r="AA79" s="187"/>
      <c r="AB79" s="188"/>
      <c r="AC79" s="188"/>
      <c r="AD79" s="191"/>
      <c r="AE79" s="187"/>
      <c r="AF79" s="188"/>
      <c r="AG79" s="188"/>
      <c r="AH79" s="191"/>
      <c r="AI79" s="110"/>
      <c r="AJ79" s="110"/>
      <c r="AK79" s="110"/>
      <c r="AL79" s="110"/>
      <c r="AM79" s="110"/>
      <c r="AN79" s="110"/>
      <c r="AO79" s="110"/>
      <c r="AP79" s="110"/>
      <c r="AQ79" s="110"/>
      <c r="AR79" s="110"/>
      <c r="AS79" s="110"/>
      <c r="AT79" s="110"/>
      <c r="AU79" s="110"/>
      <c r="AV79" s="110"/>
      <c r="AW79" s="110"/>
      <c r="AX79" s="110"/>
      <c r="AY79" s="110"/>
      <c r="AZ79" s="110"/>
      <c r="BA79" s="110"/>
      <c r="BB79" s="110"/>
      <c r="BC79" s="110"/>
      <c r="BD79" s="110"/>
      <c r="BE79" s="110"/>
      <c r="BF79" s="110"/>
      <c r="BG79" s="110"/>
      <c r="BH79" s="110"/>
      <c r="BI79" s="110"/>
      <c r="BJ79" s="110"/>
      <c r="BK79" s="110"/>
      <c r="BL79" s="110"/>
      <c r="BM79" s="110"/>
      <c r="BN79" s="110"/>
      <c r="BO79" s="110"/>
      <c r="BP79" s="110"/>
      <c r="BQ79" s="110"/>
      <c r="BR79" s="110"/>
      <c r="BS79" s="110"/>
      <c r="BT79" s="110"/>
      <c r="BU79" s="110"/>
      <c r="BV79" s="110"/>
      <c r="BW79" s="110"/>
      <c r="BX79" s="110"/>
      <c r="BY79" s="110"/>
      <c r="BZ79" s="110"/>
      <c r="CA79" s="110"/>
      <c r="CB79" s="110"/>
      <c r="CC79" s="110"/>
      <c r="CD79" s="110"/>
      <c r="CE79" s="110"/>
      <c r="CF79" s="110"/>
      <c r="CG79" s="110"/>
      <c r="CH79" s="110"/>
      <c r="CI79" s="110"/>
      <c r="CJ79" s="110"/>
      <c r="CK79" s="110"/>
      <c r="CL79" s="110"/>
      <c r="CM79" s="110"/>
      <c r="CN79" s="110"/>
      <c r="CO79" s="110"/>
      <c r="CP79" s="110"/>
      <c r="CQ79" s="110"/>
      <c r="CR79" s="110"/>
      <c r="CS79" s="110"/>
      <c r="CT79" s="110"/>
      <c r="CU79" s="110"/>
      <c r="CV79" s="110"/>
      <c r="CW79" s="110"/>
      <c r="CX79" s="110"/>
    </row>
    <row r="80" spans="7:102" ht="14.25" customHeight="1" x14ac:dyDescent="0.25">
      <c r="G80" s="110"/>
      <c r="H80" s="110"/>
      <c r="I80" s="110"/>
      <c r="J80" s="110"/>
      <c r="K80" s="110"/>
      <c r="L80" s="110"/>
      <c r="M80" s="110"/>
      <c r="N80" s="110"/>
      <c r="O80" s="110"/>
      <c r="P80" s="110"/>
      <c r="Q80" s="110"/>
      <c r="R80" s="110"/>
      <c r="S80" s="110"/>
      <c r="T80" s="110"/>
      <c r="U80" s="110"/>
      <c r="V80" s="110"/>
      <c r="W80" s="110"/>
      <c r="X80" s="110"/>
      <c r="Y80" s="110"/>
      <c r="Z80" s="110"/>
      <c r="AA80" s="110"/>
      <c r="AB80" s="110"/>
      <c r="AC80" s="110"/>
      <c r="AD80" s="110"/>
      <c r="AE80" s="110"/>
      <c r="AF80" s="110"/>
      <c r="AG80" s="110"/>
      <c r="AH80" s="110"/>
      <c r="AI80" s="110"/>
      <c r="AJ80" s="110"/>
      <c r="AK80" s="110"/>
      <c r="AL80" s="110"/>
      <c r="AM80" s="110"/>
      <c r="AN80" s="110"/>
      <c r="AO80" s="110"/>
      <c r="AP80" s="110"/>
      <c r="AQ80" s="110"/>
      <c r="AR80" s="110"/>
      <c r="AS80" s="110"/>
      <c r="AT80" s="110"/>
      <c r="AU80" s="110"/>
      <c r="AV80" s="110"/>
      <c r="AW80" s="110"/>
      <c r="AX80" s="110"/>
      <c r="AY80" s="110"/>
      <c r="AZ80" s="110"/>
      <c r="BA80" s="110"/>
      <c r="BB80" s="110"/>
      <c r="BC80" s="110"/>
      <c r="BD80" s="110"/>
      <c r="BE80" s="110"/>
      <c r="BF80" s="110"/>
      <c r="BG80" s="110"/>
      <c r="BH80" s="110"/>
      <c r="BI80" s="110"/>
      <c r="BJ80" s="110"/>
      <c r="BK80" s="110"/>
      <c r="BL80" s="110"/>
      <c r="BM80" s="110"/>
      <c r="BN80" s="110"/>
      <c r="BO80" s="110"/>
      <c r="BP80" s="110"/>
      <c r="BQ80" s="110"/>
      <c r="BR80" s="110"/>
      <c r="BS80" s="110"/>
      <c r="BT80" s="110"/>
      <c r="BU80" s="110"/>
      <c r="BV80" s="110"/>
      <c r="BW80" s="110"/>
      <c r="BX80" s="110"/>
      <c r="BY80" s="110"/>
      <c r="BZ80" s="110"/>
      <c r="CA80" s="110"/>
      <c r="CB80" s="110"/>
      <c r="CC80" s="110"/>
      <c r="CD80" s="110"/>
      <c r="CE80" s="110"/>
      <c r="CF80" s="110"/>
      <c r="CG80" s="110"/>
      <c r="CH80" s="110"/>
      <c r="CI80" s="110"/>
      <c r="CJ80" s="110"/>
      <c r="CK80" s="110"/>
      <c r="CL80" s="110"/>
      <c r="CM80" s="110"/>
      <c r="CN80" s="110"/>
      <c r="CO80" s="110"/>
      <c r="CP80" s="110"/>
      <c r="CQ80" s="110"/>
      <c r="CR80" s="110"/>
      <c r="CS80" s="110"/>
      <c r="CT80" s="110"/>
      <c r="CU80" s="110"/>
      <c r="CV80" s="110"/>
      <c r="CW80" s="110"/>
      <c r="CX80" s="110"/>
    </row>
    <row r="81" spans="7:102" ht="14.25" customHeight="1" x14ac:dyDescent="0.25">
      <c r="G81" s="110"/>
      <c r="H81" s="110"/>
      <c r="I81" s="110"/>
      <c r="J81" s="110"/>
      <c r="K81" s="110"/>
      <c r="L81" s="110"/>
      <c r="M81" s="110"/>
      <c r="N81" s="110"/>
      <c r="O81" s="110"/>
      <c r="P81" s="110"/>
      <c r="Q81" s="110"/>
      <c r="R81" s="110"/>
      <c r="S81" s="110"/>
      <c r="T81" s="110"/>
      <c r="U81" s="110"/>
      <c r="V81" s="110"/>
      <c r="W81" s="110"/>
      <c r="X81" s="110"/>
      <c r="Y81" s="110"/>
      <c r="Z81" s="110"/>
      <c r="AA81" s="110"/>
      <c r="AB81" s="110"/>
      <c r="AC81" s="110"/>
      <c r="AD81" t="s">
        <v>1765</v>
      </c>
      <c r="AG81" t="str">
        <f>'E-3'!S17</f>
        <v>E-3-1</v>
      </c>
      <c r="AI81" s="110"/>
      <c r="AJ81" s="110"/>
      <c r="AK81" s="110"/>
      <c r="AL81" s="110"/>
      <c r="AM81" s="110"/>
      <c r="AN81" s="110"/>
      <c r="AO81" s="110"/>
      <c r="AP81" s="110"/>
      <c r="AQ81" s="110"/>
      <c r="AR81" s="110"/>
      <c r="AS81" s="110"/>
      <c r="AT81" s="110"/>
      <c r="AU81" s="110"/>
      <c r="AV81" s="110"/>
      <c r="AW81" s="110"/>
      <c r="AX81" s="110"/>
      <c r="AY81" s="110"/>
      <c r="AZ81" s="110"/>
      <c r="BA81" s="110"/>
      <c r="BB81" s="110"/>
      <c r="BC81" s="110"/>
      <c r="BD81" s="110"/>
      <c r="BE81" s="110"/>
      <c r="BF81" s="110"/>
      <c r="BG81" s="110"/>
      <c r="BH81" s="110"/>
      <c r="BI81" s="110"/>
      <c r="BJ81" s="110"/>
      <c r="BK81" s="110"/>
      <c r="BL81" s="110"/>
      <c r="BM81" s="110"/>
      <c r="BN81" s="110"/>
      <c r="BO81" s="110"/>
      <c r="BP81" s="110"/>
      <c r="BQ81" s="110"/>
      <c r="BR81" s="110"/>
      <c r="BS81" s="110"/>
      <c r="BT81" s="110"/>
      <c r="BU81" s="110"/>
      <c r="BV81" s="110"/>
      <c r="BW81" s="110"/>
      <c r="BX81" s="110"/>
      <c r="BY81" s="110"/>
      <c r="BZ81" s="110"/>
      <c r="CA81" s="110"/>
      <c r="CB81" s="110"/>
      <c r="CC81" s="110"/>
      <c r="CD81" s="110"/>
      <c r="CE81" s="110"/>
      <c r="CF81" s="110"/>
      <c r="CG81" s="110"/>
      <c r="CH81" s="110"/>
      <c r="CI81" s="110"/>
      <c r="CJ81" s="110"/>
      <c r="CK81" s="110"/>
      <c r="CL81" s="110"/>
      <c r="CM81" s="110"/>
      <c r="CN81" s="110"/>
      <c r="CO81" s="110"/>
      <c r="CP81" s="110"/>
      <c r="CQ81" s="110"/>
      <c r="CR81" s="110"/>
      <c r="CS81" s="110"/>
      <c r="CT81" s="110"/>
      <c r="CU81" s="110"/>
      <c r="CV81" s="110"/>
      <c r="CW81" s="110"/>
      <c r="CX81" s="110"/>
    </row>
  </sheetData>
  <mergeCells count="303">
    <mergeCell ref="CT27:CX27"/>
    <mergeCell ref="CJ18:CN18"/>
    <mergeCell ref="X40:AB40"/>
    <mergeCell ref="W25:AA25"/>
    <mergeCell ref="AQ20:AU20"/>
    <mergeCell ref="AB25:AF25"/>
    <mergeCell ref="CJ29:CN29"/>
    <mergeCell ref="CT21:CX21"/>
    <mergeCell ref="CO29:CS29"/>
    <mergeCell ref="CT28:CX28"/>
    <mergeCell ref="AG22:AK22"/>
    <mergeCell ref="CE28:CI28"/>
    <mergeCell ref="CJ24:CN24"/>
    <mergeCell ref="CJ28:CN28"/>
    <mergeCell ref="CT30:CX30"/>
    <mergeCell ref="CT19:CX19"/>
    <mergeCell ref="CO18:CS18"/>
    <mergeCell ref="CT18:CX18"/>
    <mergeCell ref="CT22:CX22"/>
    <mergeCell ref="CO23:CS23"/>
    <mergeCell ref="CJ20:CN20"/>
    <mergeCell ref="CT20:CX20"/>
    <mergeCell ref="CT23:CX23"/>
    <mergeCell ref="BK22:BO22"/>
    <mergeCell ref="AQ30:AU30"/>
    <mergeCell ref="BK30:BO30"/>
    <mergeCell ref="AG29:AK29"/>
    <mergeCell ref="W22:AA22"/>
    <mergeCell ref="BU28:BY28"/>
    <mergeCell ref="BZ24:CD24"/>
    <mergeCell ref="CO19:CS19"/>
    <mergeCell ref="AL26:AP26"/>
    <mergeCell ref="AQ22:AU22"/>
    <mergeCell ref="BF27:BJ27"/>
    <mergeCell ref="AG21:AK21"/>
    <mergeCell ref="BF26:BJ26"/>
    <mergeCell ref="AG20:AK20"/>
    <mergeCell ref="BP26:BT26"/>
    <mergeCell ref="BP25:BT25"/>
    <mergeCell ref="CO27:CS27"/>
    <mergeCell ref="B14:E14"/>
    <mergeCell ref="AV30:AZ30"/>
    <mergeCell ref="BF30:BJ30"/>
    <mergeCell ref="B13:E13"/>
    <mergeCell ref="AL20:AP20"/>
    <mergeCell ref="BP30:BT30"/>
    <mergeCell ref="AL29:AP29"/>
    <mergeCell ref="AQ24:AU24"/>
    <mergeCell ref="AV20:AZ20"/>
    <mergeCell ref="U20:V20"/>
    <mergeCell ref="BK19:BO19"/>
    <mergeCell ref="W14:CS14"/>
    <mergeCell ref="AL22:AP22"/>
    <mergeCell ref="M18:T19"/>
    <mergeCell ref="CE30:CI30"/>
    <mergeCell ref="CJ26:CN26"/>
    <mergeCell ref="AL25:AP25"/>
    <mergeCell ref="BF24:BJ24"/>
    <mergeCell ref="H22:K23"/>
    <mergeCell ref="BU29:BY29"/>
    <mergeCell ref="CE20:CI20"/>
    <mergeCell ref="U22:V22"/>
    <mergeCell ref="AQ26:AU26"/>
    <mergeCell ref="CJ25:CN25"/>
    <mergeCell ref="X39:AB39"/>
    <mergeCell ref="G66:L66"/>
    <mergeCell ref="CE17:CI17"/>
    <mergeCell ref="G9:Z11"/>
    <mergeCell ref="AB24:AF24"/>
    <mergeCell ref="M28:T29"/>
    <mergeCell ref="AG25:AK25"/>
    <mergeCell ref="CJ21:CN21"/>
    <mergeCell ref="G14:G16"/>
    <mergeCell ref="U66:Z66"/>
    <mergeCell ref="AQ25:AU25"/>
    <mergeCell ref="M24:T25"/>
    <mergeCell ref="BZ23:CD23"/>
    <mergeCell ref="CE19:CI19"/>
    <mergeCell ref="Q66:T66"/>
    <mergeCell ref="W30:AA30"/>
    <mergeCell ref="AB26:AF26"/>
    <mergeCell ref="CJ23:CN23"/>
    <mergeCell ref="BA17:BE17"/>
    <mergeCell ref="BA22:BE22"/>
    <mergeCell ref="W20:AA20"/>
    <mergeCell ref="BK29:BO29"/>
    <mergeCell ref="U18:V18"/>
    <mergeCell ref="G65:T65"/>
    <mergeCell ref="B18:E18"/>
    <mergeCell ref="BP17:BT17"/>
    <mergeCell ref="BA30:BE30"/>
    <mergeCell ref="W21:AA21"/>
    <mergeCell ref="AL24:AP24"/>
    <mergeCell ref="BU30:BY30"/>
    <mergeCell ref="AQ29:AU29"/>
    <mergeCell ref="U24:V24"/>
    <mergeCell ref="AV24:AZ24"/>
    <mergeCell ref="BF23:BJ23"/>
    <mergeCell ref="AQ23:AU23"/>
    <mergeCell ref="M20:T21"/>
    <mergeCell ref="AV19:AZ19"/>
    <mergeCell ref="U28:V28"/>
    <mergeCell ref="AV28:AZ28"/>
    <mergeCell ref="BK24:BO24"/>
    <mergeCell ref="BP20:BT20"/>
    <mergeCell ref="BF25:BJ25"/>
    <mergeCell ref="AV25:AZ25"/>
    <mergeCell ref="BA21:BE21"/>
    <mergeCell ref="H18:K19"/>
    <mergeCell ref="W18:AA18"/>
    <mergeCell ref="AL30:AP30"/>
    <mergeCell ref="BF22:BJ22"/>
    <mergeCell ref="G7:AK7"/>
    <mergeCell ref="CO22:CS22"/>
    <mergeCell ref="CO25:CS25"/>
    <mergeCell ref="AB19:AF19"/>
    <mergeCell ref="BZ25:CD25"/>
    <mergeCell ref="CE21:CI21"/>
    <mergeCell ref="CJ17:CN17"/>
    <mergeCell ref="AB28:AF28"/>
    <mergeCell ref="AG24:AK24"/>
    <mergeCell ref="H20:K21"/>
    <mergeCell ref="CO21:CS21"/>
    <mergeCell ref="AL19:AP19"/>
    <mergeCell ref="U19:V19"/>
    <mergeCell ref="BF20:BJ20"/>
    <mergeCell ref="BZ27:CD27"/>
    <mergeCell ref="AG26:AK26"/>
    <mergeCell ref="AB16:AF16"/>
    <mergeCell ref="BA19:BE19"/>
    <mergeCell ref="BA28:BE28"/>
    <mergeCell ref="BK28:BO28"/>
    <mergeCell ref="BP28:BT28"/>
    <mergeCell ref="BZ19:CD19"/>
    <mergeCell ref="AB27:AF27"/>
    <mergeCell ref="CE23:CI23"/>
    <mergeCell ref="B6:E6"/>
    <mergeCell ref="AB29:AF29"/>
    <mergeCell ref="CE16:CI16"/>
    <mergeCell ref="AV22:AZ22"/>
    <mergeCell ref="BA23:BE23"/>
    <mergeCell ref="BK27:BO27"/>
    <mergeCell ref="BF19:BJ19"/>
    <mergeCell ref="BP22:BT22"/>
    <mergeCell ref="BF28:BJ28"/>
    <mergeCell ref="BU27:BY27"/>
    <mergeCell ref="BU18:BY18"/>
    <mergeCell ref="W26:AA26"/>
    <mergeCell ref="BZ28:CD28"/>
    <mergeCell ref="AQ16:AU16"/>
    <mergeCell ref="CE18:CI18"/>
    <mergeCell ref="AV21:AZ21"/>
    <mergeCell ref="BP21:BT21"/>
    <mergeCell ref="BU17:BY17"/>
    <mergeCell ref="AG27:AK27"/>
    <mergeCell ref="M26:T27"/>
    <mergeCell ref="AV29:AZ29"/>
    <mergeCell ref="AQ18:AU18"/>
    <mergeCell ref="AV23:AZ23"/>
    <mergeCell ref="W15:AA16"/>
    <mergeCell ref="AG17:AK17"/>
    <mergeCell ref="BP23:BT23"/>
    <mergeCell ref="CJ22:CN22"/>
    <mergeCell ref="BU19:BY19"/>
    <mergeCell ref="AQ17:AU17"/>
    <mergeCell ref="U21:V21"/>
    <mergeCell ref="BF29:BJ29"/>
    <mergeCell ref="AG19:AK19"/>
    <mergeCell ref="CE25:CI25"/>
    <mergeCell ref="AG28:AK28"/>
    <mergeCell ref="AQ19:AU19"/>
    <mergeCell ref="AG23:AK23"/>
    <mergeCell ref="AV26:AZ26"/>
    <mergeCell ref="BP27:BT27"/>
    <mergeCell ref="BK23:BO23"/>
    <mergeCell ref="CE22:CI22"/>
    <mergeCell ref="BP19:BT19"/>
    <mergeCell ref="AL17:AP17"/>
    <mergeCell ref="CJ27:CN27"/>
    <mergeCell ref="BK21:BO21"/>
    <mergeCell ref="AB20:AF20"/>
    <mergeCell ref="BP18:BT18"/>
    <mergeCell ref="BZ18:CD18"/>
    <mergeCell ref="BP16:BT16"/>
    <mergeCell ref="AL16:AP16"/>
    <mergeCell ref="I39:V39"/>
    <mergeCell ref="H43:AK46"/>
    <mergeCell ref="CJ30:CN30"/>
    <mergeCell ref="CO26:CS26"/>
    <mergeCell ref="B17:E17"/>
    <mergeCell ref="CE27:CI27"/>
    <mergeCell ref="BZ26:CD26"/>
    <mergeCell ref="AB17:AF17"/>
    <mergeCell ref="BA20:BE20"/>
    <mergeCell ref="AG30:AK30"/>
    <mergeCell ref="BA29:BE29"/>
    <mergeCell ref="BF21:BJ21"/>
    <mergeCell ref="BU20:BY20"/>
    <mergeCell ref="I38:V38"/>
    <mergeCell ref="BK17:BO17"/>
    <mergeCell ref="W29:AA29"/>
    <mergeCell ref="W23:AA23"/>
    <mergeCell ref="B19:E19"/>
    <mergeCell ref="B28:E28"/>
    <mergeCell ref="U26:V26"/>
    <mergeCell ref="BA18:BE18"/>
    <mergeCell ref="AB30:AF30"/>
    <mergeCell ref="CT17:CX17"/>
    <mergeCell ref="BU16:BY16"/>
    <mergeCell ref="BF17:BJ17"/>
    <mergeCell ref="BZ17:CD17"/>
    <mergeCell ref="CT24:CX24"/>
    <mergeCell ref="B10:E10"/>
    <mergeCell ref="AV27:AZ27"/>
    <mergeCell ref="AV18:AZ18"/>
    <mergeCell ref="BU25:BY25"/>
    <mergeCell ref="W17:AA17"/>
    <mergeCell ref="AB15:CS15"/>
    <mergeCell ref="CT14:CX16"/>
    <mergeCell ref="BF16:BJ16"/>
    <mergeCell ref="BU21:BY21"/>
    <mergeCell ref="CO20:CS20"/>
    <mergeCell ref="W24:AA24"/>
    <mergeCell ref="AL27:AP27"/>
    <mergeCell ref="CO16:CS16"/>
    <mergeCell ref="BZ16:CD16"/>
    <mergeCell ref="CJ16:CN16"/>
    <mergeCell ref="AL18:AP18"/>
    <mergeCell ref="BU24:BY24"/>
    <mergeCell ref="BU26:BY26"/>
    <mergeCell ref="CO17:CS17"/>
    <mergeCell ref="U65:AH65"/>
    <mergeCell ref="M66:P66"/>
    <mergeCell ref="BK26:BO26"/>
    <mergeCell ref="BF18:BJ18"/>
    <mergeCell ref="BU23:BY23"/>
    <mergeCell ref="CT26:CX26"/>
    <mergeCell ref="BZ29:CD29"/>
    <mergeCell ref="AB23:AF23"/>
    <mergeCell ref="AG18:AK18"/>
    <mergeCell ref="AL23:AP23"/>
    <mergeCell ref="BA26:BE26"/>
    <mergeCell ref="CT25:CX25"/>
    <mergeCell ref="I48:AB48"/>
    <mergeCell ref="CT29:CX29"/>
    <mergeCell ref="BU22:BY22"/>
    <mergeCell ref="H26:K27"/>
    <mergeCell ref="I37:V37"/>
    <mergeCell ref="CE29:CI29"/>
    <mergeCell ref="AE66:AH66"/>
    <mergeCell ref="H33:AK33"/>
    <mergeCell ref="H24:K25"/>
    <mergeCell ref="M22:T23"/>
    <mergeCell ref="H34:AK35"/>
    <mergeCell ref="AA66:AD66"/>
    <mergeCell ref="B4:E4"/>
    <mergeCell ref="AQ21:AU21"/>
    <mergeCell ref="AV17:AZ17"/>
    <mergeCell ref="U25:V25"/>
    <mergeCell ref="CO28:CS28"/>
    <mergeCell ref="X37:AB37"/>
    <mergeCell ref="AB22:AF22"/>
    <mergeCell ref="CE24:CI24"/>
    <mergeCell ref="CJ19:CN19"/>
    <mergeCell ref="AL28:AP28"/>
    <mergeCell ref="CO24:CS24"/>
    <mergeCell ref="BA27:BE27"/>
    <mergeCell ref="BK18:BO18"/>
    <mergeCell ref="CO30:CS30"/>
    <mergeCell ref="AB21:AF21"/>
    <mergeCell ref="AG16:AK16"/>
    <mergeCell ref="BZ30:CD30"/>
    <mergeCell ref="CE26:CI26"/>
    <mergeCell ref="AL21:AP21"/>
    <mergeCell ref="BA24:BE24"/>
    <mergeCell ref="BP29:BT29"/>
    <mergeCell ref="BZ20:CD20"/>
    <mergeCell ref="H28:K29"/>
    <mergeCell ref="W27:AA27"/>
    <mergeCell ref="B8:E8"/>
    <mergeCell ref="BZ22:CD22"/>
    <mergeCell ref="U29:V29"/>
    <mergeCell ref="U23:V23"/>
    <mergeCell ref="BK20:BO20"/>
    <mergeCell ref="BA16:BE16"/>
    <mergeCell ref="BA25:BE25"/>
    <mergeCell ref="BK16:BO16"/>
    <mergeCell ref="BP24:BT24"/>
    <mergeCell ref="U14:V16"/>
    <mergeCell ref="W19:AA19"/>
    <mergeCell ref="BZ21:CD21"/>
    <mergeCell ref="W28:AA28"/>
    <mergeCell ref="AQ27:AU27"/>
    <mergeCell ref="AB18:AF18"/>
    <mergeCell ref="B20:E20"/>
    <mergeCell ref="U27:V27"/>
    <mergeCell ref="BK25:BO25"/>
    <mergeCell ref="AV16:AZ16"/>
    <mergeCell ref="AQ28:AU28"/>
    <mergeCell ref="H14:T16"/>
    <mergeCell ref="B15:E15"/>
    <mergeCell ref="B16:E16"/>
    <mergeCell ref="B12:E12"/>
  </mergeCells>
  <dataValidations count="1">
    <dataValidation type="list" allowBlank="1" showInputMessage="1" showErrorMessage="1" sqref="I38:V38" xr:uid="{0EB7BFDC-18BD-4FAF-933B-6191BE2A59DE}">
      <formula1>_xlfn.ANCHORARRAY($A$16)</formula1>
    </dataValidation>
  </dataValidations>
  <hyperlinks>
    <hyperlink ref="B4" location="PANDUAN!A1" display="PANDUAN" xr:uid="{00000000-0004-0000-8300-000000000000}"/>
    <hyperlink ref="B6" location="'EWS DIRECTORY'!A1" display="EWS DIRECTORY" xr:uid="{00000000-0004-0000-8300-000001000000}"/>
    <hyperlink ref="B8" location="'DATA PEMICU'!A1" display="DATA PEMICU" xr:uid="{00000000-0004-0000-8300-000002000000}"/>
    <hyperlink ref="B10" location="'DATA PENGUJI'!A1" display="DATA PENGUJI" xr:uid="{00000000-0004-0000-8300-000003000000}"/>
    <hyperlink ref="B12" location="'MAIN LEVEL'!A1" display="MAIN LEVEL" xr:uid="{00000000-0004-0000-8300-000004000000}"/>
  </hyperlinks>
  <pageMargins left="0.70866141732283472" right="0.31496062992125978" top="0.55118110236220474" bottom="0.55118110236220474" header="0" footer="0"/>
  <pageSetup paperSize="9" scale="77" orientation="portrait"/>
  <extLst>
    <ext xmlns:x14="http://schemas.microsoft.com/office/spreadsheetml/2009/9/main" uri="{CCE6A557-97BC-4b89-ADB6-D9C93CAAB3DF}">
      <x14:dataValidations xmlns:xm="http://schemas.microsoft.com/office/excel/2006/main" count="1">
        <x14:dataValidation type="list" allowBlank="1" showInputMessage="1" showErrorMessage="1" xr:uid="{14038AE2-0C9B-4C3D-98A6-E3B5A67A92BD}">
          <x14:formula1>
            <xm:f>MASTER!$Q$2:$Q$6</xm:f>
          </x14:formula1>
          <xm:sqref>I48:AB48</xm:sqref>
        </x14:dataValidation>
      </x14:dataValidations>
    </ext>
  </extLst>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400-000000000000}">
  <sheetPr codeName="Sheet67">
    <tabColor theme="4" tint="-0.249977111117893"/>
  </sheetPr>
  <dimension ref="A1:AX64"/>
  <sheetViews>
    <sheetView topLeftCell="B19"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50" width="3.6640625" style="443" customWidth="1"/>
    <col min="51" max="51" width="14.44140625" style="443" customWidth="1"/>
    <col min="52" max="16384" width="14.44140625" style="443"/>
  </cols>
  <sheetData>
    <row r="1" spans="2:46" ht="14.25" customHeight="1" x14ac:dyDescent="0.25">
      <c r="G1" s="223"/>
      <c r="H1" s="223"/>
      <c r="I1" s="223"/>
      <c r="J1" s="223"/>
      <c r="K1" s="223"/>
      <c r="L1" s="223"/>
      <c r="M1" s="223"/>
      <c r="N1" s="223"/>
      <c r="O1" s="223"/>
      <c r="P1" s="223"/>
      <c r="Q1" s="223"/>
      <c r="R1" s="223"/>
      <c r="S1" s="223"/>
      <c r="T1" s="223"/>
      <c r="U1" s="223"/>
      <c r="V1" s="223"/>
      <c r="W1" s="223"/>
      <c r="X1" s="223"/>
    </row>
    <row r="2" spans="2:46" ht="14.25" customHeight="1" x14ac:dyDescent="0.25">
      <c r="G2" s="55" t="s">
        <v>1674</v>
      </c>
      <c r="H2" s="55"/>
      <c r="I2" s="55"/>
      <c r="J2" s="55"/>
      <c r="K2" s="55"/>
      <c r="L2" s="55"/>
      <c r="M2" s="55"/>
      <c r="N2" s="55"/>
    </row>
    <row r="3" spans="2:46" ht="14.25" customHeight="1" x14ac:dyDescent="0.25">
      <c r="B3" s="111"/>
      <c r="C3" s="111"/>
      <c r="D3" s="111"/>
      <c r="E3" s="111"/>
      <c r="G3" s="55"/>
      <c r="H3" s="55"/>
      <c r="I3" s="55"/>
      <c r="J3" s="55"/>
      <c r="K3" s="55"/>
      <c r="L3" s="55"/>
      <c r="M3" s="55"/>
      <c r="N3" s="55"/>
    </row>
    <row r="4" spans="2:46" ht="14.25" customHeight="1" x14ac:dyDescent="0.25">
      <c r="B4" s="762" t="s">
        <v>79</v>
      </c>
      <c r="C4" s="761"/>
      <c r="D4" s="761"/>
      <c r="E4" s="761"/>
      <c r="G4" s="55"/>
      <c r="H4" s="55"/>
      <c r="I4" s="55"/>
      <c r="J4" s="55"/>
      <c r="K4" s="55"/>
      <c r="L4" s="55"/>
      <c r="M4" s="55"/>
      <c r="N4" s="55"/>
    </row>
    <row r="5" spans="2:46" ht="14.25" customHeight="1" x14ac:dyDescent="0.25">
      <c r="B5" s="111"/>
      <c r="C5" s="111"/>
      <c r="D5" s="111"/>
      <c r="E5" s="111"/>
      <c r="G5" s="55"/>
      <c r="H5" s="55"/>
      <c r="I5" s="55"/>
      <c r="J5" s="55"/>
      <c r="K5" s="55"/>
      <c r="L5" s="55"/>
      <c r="M5" s="55"/>
      <c r="N5" s="55"/>
    </row>
    <row r="6" spans="2:46" ht="14.25" customHeight="1" x14ac:dyDescent="0.25">
      <c r="B6" s="762" t="s">
        <v>87</v>
      </c>
      <c r="C6" s="761"/>
      <c r="D6" s="761"/>
      <c r="E6" s="761"/>
      <c r="G6" s="55"/>
      <c r="H6" s="55"/>
      <c r="I6" s="55"/>
      <c r="J6" s="55"/>
      <c r="K6" s="55"/>
      <c r="L6" s="55"/>
      <c r="M6" s="55"/>
      <c r="N6" s="55"/>
    </row>
    <row r="7" spans="2:46" ht="15" customHeight="1" x14ac:dyDescent="0.25">
      <c r="B7" s="111"/>
      <c r="C7" s="111"/>
      <c r="D7" s="111"/>
      <c r="E7" s="111"/>
      <c r="G7" s="996" t="s">
        <v>1774</v>
      </c>
      <c r="H7" s="997"/>
      <c r="I7" s="997"/>
      <c r="J7" s="997"/>
      <c r="K7" s="997"/>
      <c r="L7" s="997"/>
      <c r="M7" s="997"/>
      <c r="N7" s="997"/>
      <c r="O7" s="997"/>
      <c r="P7" s="997"/>
      <c r="Q7" s="997"/>
      <c r="R7" s="997"/>
      <c r="S7" s="997"/>
      <c r="T7" s="997"/>
      <c r="U7" s="997"/>
      <c r="V7" s="997"/>
      <c r="W7" s="997"/>
      <c r="X7" s="997"/>
      <c r="Y7" s="997"/>
      <c r="Z7" s="997"/>
      <c r="AA7" s="997"/>
      <c r="AB7" s="997"/>
      <c r="AC7" s="997"/>
      <c r="AD7" s="997"/>
      <c r="AE7" s="997"/>
      <c r="AF7" s="997"/>
      <c r="AG7" s="997"/>
      <c r="AH7" s="997"/>
      <c r="AI7" s="997"/>
      <c r="AJ7" s="997"/>
      <c r="AK7" s="997"/>
      <c r="AL7" s="997"/>
      <c r="AM7" s="997"/>
      <c r="AN7" s="997"/>
      <c r="AO7" s="997"/>
      <c r="AP7" s="997"/>
      <c r="AQ7" s="997"/>
      <c r="AR7" s="997"/>
      <c r="AS7" s="58"/>
    </row>
    <row r="8" spans="2:46" ht="14.25" customHeight="1" x14ac:dyDescent="0.25">
      <c r="B8" s="762" t="s">
        <v>94</v>
      </c>
      <c r="C8" s="761"/>
      <c r="D8" s="761"/>
      <c r="E8" s="761"/>
      <c r="G8" s="55"/>
      <c r="H8" s="55"/>
      <c r="I8" s="55"/>
      <c r="J8" s="55"/>
      <c r="K8" s="55"/>
      <c r="L8" s="55"/>
      <c r="M8" s="55"/>
      <c r="N8" s="55"/>
    </row>
    <row r="9" spans="2:46" ht="14.25" customHeight="1" x14ac:dyDescent="0.25">
      <c r="B9" s="111"/>
      <c r="C9" s="111"/>
      <c r="D9" s="111"/>
      <c r="E9" s="111"/>
      <c r="G9" s="999" t="str">
        <f>"Rincian "&amp;'E-3'!G9&amp;" "&amp;'E-3-1'!M18</f>
        <v>Rincian Biaya Transportasi Berdasarkan Data Internal dan Eksternal yang dimiliki DJP</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997"/>
      <c r="I10" s="997"/>
      <c r="J10" s="997"/>
      <c r="K10" s="997"/>
      <c r="L10" s="997"/>
      <c r="M10" s="997"/>
      <c r="N10" s="997"/>
      <c r="O10" s="997"/>
      <c r="P10" s="997"/>
      <c r="Q10" s="997"/>
      <c r="R10" s="997"/>
      <c r="S10" s="997"/>
      <c r="T10" s="997"/>
      <c r="U10" s="997"/>
      <c r="V10" s="997"/>
      <c r="W10" s="997"/>
      <c r="X10" s="997"/>
      <c r="Y10" s="997"/>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row>
    <row r="13" spans="2:46" ht="14.25" customHeight="1" x14ac:dyDescent="0.25">
      <c r="B13" s="962" t="str">
        <f>HYPERLINK("#'"&amp;'EWS DIRECTORY'!$J$130&amp;"'!A1",'EWS DIRECTORY'!$J$130)</f>
        <v>E-3</v>
      </c>
      <c r="C13" s="761"/>
      <c r="D13" s="761"/>
      <c r="E13" s="761"/>
      <c r="G13" s="55" t="s">
        <v>1680</v>
      </c>
      <c r="H13" s="55"/>
      <c r="I13" s="254"/>
      <c r="J13" s="254"/>
      <c r="K13" s="254"/>
      <c r="L13" s="254"/>
      <c r="M13" s="254"/>
      <c r="N13" s="254"/>
    </row>
    <row r="14" spans="2:46" ht="14.25" customHeight="1" x14ac:dyDescent="0.25">
      <c r="B14" s="931" t="str">
        <f>HYPERLINK("#'"&amp;'EWS DIRECTORY'!$J$131&amp;"'!A1",'EWS DIRECTORY'!$J$131)</f>
        <v>E-3-1</v>
      </c>
      <c r="C14" s="761"/>
      <c r="D14" s="761"/>
      <c r="E14" s="761"/>
      <c r="G14" s="55"/>
      <c r="H14" s="55"/>
      <c r="I14" s="254"/>
      <c r="J14" s="254"/>
      <c r="K14" s="254"/>
      <c r="L14" s="254"/>
      <c r="M14" s="254"/>
      <c r="N14" s="254"/>
    </row>
    <row r="15" spans="2:46" ht="14.25" customHeight="1" x14ac:dyDescent="0.25">
      <c r="B15" s="927" t="str">
        <f>HYPERLINK("#'"&amp;'EWS DIRECTORY'!$J$132&amp;"'!A1",'EWS DIRECTORY'!$J$132)</f>
        <v>E-3-1-1</v>
      </c>
      <c r="C15" s="761"/>
      <c r="D15" s="761"/>
      <c r="E15" s="761"/>
      <c r="G15" s="55"/>
      <c r="H15" s="55"/>
      <c r="I15" s="254"/>
      <c r="J15" s="254"/>
      <c r="K15" s="254"/>
      <c r="L15" s="254"/>
      <c r="M15" s="254"/>
      <c r="N15" s="254"/>
    </row>
    <row r="16" spans="2:46" ht="14.25" customHeight="1" x14ac:dyDescent="0.25">
      <c r="B16" s="929" t="str">
        <f>HYPERLINK("#'"&amp;'EWS DIRECTORY'!$J$133&amp;"'!A1",'EWS DIRECTORY'!$J$133)</f>
        <v>E-3-1-2</v>
      </c>
      <c r="C16" s="761"/>
      <c r="D16" s="761"/>
      <c r="E16" s="761"/>
      <c r="G16" s="55"/>
      <c r="H16" s="55"/>
      <c r="I16" s="254"/>
      <c r="J16" s="254"/>
      <c r="K16" s="254"/>
      <c r="L16" s="254"/>
      <c r="M16" s="254"/>
      <c r="N16" s="254"/>
    </row>
    <row r="17" spans="2:50" ht="14.25" customHeight="1" x14ac:dyDescent="0.25">
      <c r="B17" s="929" t="str">
        <f>HYPERLINK("#'"&amp;'EWS DIRECTORY'!$J$134&amp;"'!A1",'EWS DIRECTORY'!$J$134)</f>
        <v>E-3-1-3</v>
      </c>
      <c r="C17" s="761"/>
      <c r="D17" s="761"/>
      <c r="E17" s="761"/>
      <c r="G17" s="55" t="s">
        <v>1681</v>
      </c>
      <c r="H17" s="55"/>
      <c r="I17" s="55"/>
      <c r="J17" s="254"/>
      <c r="K17" s="254"/>
      <c r="L17" s="254"/>
      <c r="M17" s="254"/>
      <c r="N17" s="254"/>
    </row>
    <row r="18" spans="2:50" ht="14.25" customHeight="1" x14ac:dyDescent="0.25">
      <c r="B18" s="929" t="str">
        <f>HYPERLINK("#'"&amp;'EWS DIRECTORY'!$J$135&amp;"'!A1",'EWS DIRECTORY'!$J$135)</f>
        <v>E-3-1-4</v>
      </c>
      <c r="C18" s="761"/>
      <c r="D18" s="761"/>
      <c r="E18" s="761"/>
      <c r="G18" s="55" t="s">
        <v>1744</v>
      </c>
      <c r="H18" s="55"/>
      <c r="I18" s="55" t="s">
        <v>1744</v>
      </c>
      <c r="J18" s="254"/>
      <c r="K18" s="254"/>
      <c r="L18" s="254"/>
      <c r="M18" s="254"/>
      <c r="N18" s="254"/>
    </row>
    <row r="19" spans="2:50" ht="14.25" customHeight="1" x14ac:dyDescent="0.25">
      <c r="B19" s="929" t="str">
        <f>HYPERLINK("#'"&amp;'EWS DIRECTORY'!$J$136&amp;"'!A1",'EWS DIRECTORY'!$J$136)</f>
        <v>E-3-1-5</v>
      </c>
      <c r="C19" s="761"/>
      <c r="D19" s="761"/>
      <c r="E19" s="761"/>
    </row>
    <row r="20" spans="2:50" ht="14.25" customHeight="1" x14ac:dyDescent="0.25">
      <c r="B20" s="929" t="str">
        <f>HYPERLINK("#'"&amp;'EWS DIRECTORY'!$J$137&amp;"'!A1",'EWS DIRECTORY'!$J$137)</f>
        <v>E-3-1-6</v>
      </c>
      <c r="C20" s="761"/>
      <c r="D20" s="761"/>
      <c r="E20" s="761"/>
      <c r="G20" s="55" t="s">
        <v>1791</v>
      </c>
    </row>
    <row r="21" spans="2:50" ht="14.25" customHeight="1" x14ac:dyDescent="0.25">
      <c r="G21" s="55"/>
    </row>
    <row r="22" spans="2:50" ht="14.25" customHeight="1" x14ac:dyDescent="0.25">
      <c r="G22" s="55"/>
      <c r="H22" s="990" t="s">
        <v>1445</v>
      </c>
      <c r="I22" s="790"/>
      <c r="J22" s="994" t="s">
        <v>1446</v>
      </c>
      <c r="K22" s="764"/>
      <c r="L22" s="764"/>
      <c r="M22" s="764"/>
      <c r="N22" s="764"/>
      <c r="O22" s="764"/>
      <c r="P22" s="764"/>
      <c r="Q22" s="764"/>
      <c r="R22" s="764"/>
      <c r="S22" s="764"/>
      <c r="T22" s="764"/>
      <c r="U22" s="764"/>
      <c r="V22" s="764"/>
      <c r="W22" s="764"/>
      <c r="X22" s="764"/>
      <c r="Y22" s="764"/>
      <c r="Z22" s="764"/>
      <c r="AA22" s="764"/>
      <c r="AB22" s="764"/>
      <c r="AC22" s="764"/>
      <c r="AD22" s="764"/>
      <c r="AE22" s="764"/>
      <c r="AF22" s="764"/>
      <c r="AG22" s="764"/>
      <c r="AH22" s="764"/>
      <c r="AI22" s="764"/>
      <c r="AJ22" s="764"/>
      <c r="AK22" s="764"/>
      <c r="AL22" s="764"/>
      <c r="AM22" s="764"/>
      <c r="AN22" s="764"/>
      <c r="AO22" s="764"/>
      <c r="AP22" s="764"/>
      <c r="AQ22" s="764"/>
      <c r="AR22" s="764"/>
      <c r="AS22" s="764"/>
      <c r="AT22" s="764"/>
      <c r="AU22" s="764"/>
      <c r="AV22" s="764"/>
      <c r="AW22" s="764"/>
      <c r="AX22" s="765"/>
    </row>
    <row r="23" spans="2:50" ht="14.25" customHeight="1" x14ac:dyDescent="0.25">
      <c r="G23" s="55"/>
      <c r="H23" s="806"/>
      <c r="I23" s="807"/>
      <c r="J23" s="978" t="s">
        <v>1452</v>
      </c>
      <c r="K23" s="764"/>
      <c r="L23" s="764"/>
      <c r="M23" s="764"/>
      <c r="N23" s="764"/>
      <c r="O23" s="764"/>
      <c r="P23" s="765"/>
      <c r="Q23" s="978" t="s">
        <v>1453</v>
      </c>
      <c r="R23" s="764"/>
      <c r="S23" s="764"/>
      <c r="T23" s="764"/>
      <c r="U23" s="764"/>
      <c r="V23" s="764"/>
      <c r="W23" s="765"/>
      <c r="X23" s="978" t="s">
        <v>1454</v>
      </c>
      <c r="Y23" s="764"/>
      <c r="Z23" s="764"/>
      <c r="AA23" s="764"/>
      <c r="AB23" s="764"/>
      <c r="AC23" s="764"/>
      <c r="AD23" s="765"/>
      <c r="AE23" s="978" t="s">
        <v>1455</v>
      </c>
      <c r="AF23" s="764"/>
      <c r="AG23" s="764"/>
      <c r="AH23" s="764"/>
      <c r="AI23" s="764"/>
      <c r="AJ23" s="764"/>
      <c r="AK23" s="765"/>
      <c r="AL23" s="978" t="s">
        <v>1456</v>
      </c>
      <c r="AM23" s="764"/>
      <c r="AN23" s="764"/>
      <c r="AO23" s="764"/>
      <c r="AP23" s="764"/>
      <c r="AQ23" s="764"/>
      <c r="AR23" s="764"/>
      <c r="AS23" s="765"/>
      <c r="AT23" s="978" t="s">
        <v>1457</v>
      </c>
      <c r="AU23" s="764"/>
      <c r="AV23" s="764"/>
      <c r="AW23" s="764"/>
      <c r="AX23" s="765"/>
    </row>
    <row r="24" spans="2:50" ht="40.5" customHeight="1" x14ac:dyDescent="0.25">
      <c r="G24" s="55"/>
      <c r="H24" s="991">
        <v>1</v>
      </c>
      <c r="I24" s="765"/>
      <c r="J24" s="984" t="e">
        <f>ID_MS_TH_PJK</f>
        <v>#N/A</v>
      </c>
      <c r="K24" s="764"/>
      <c r="L24" s="764"/>
      <c r="M24" s="764"/>
      <c r="N24" s="764"/>
      <c r="O24" s="764"/>
      <c r="P24" s="765"/>
      <c r="Q24" s="984" t="e">
        <f>NO_BPS</f>
        <v>#N/A</v>
      </c>
      <c r="R24" s="764"/>
      <c r="S24" s="764"/>
      <c r="T24" s="764"/>
      <c r="U24" s="764"/>
      <c r="V24" s="764"/>
      <c r="W24" s="765"/>
      <c r="X24" s="984" t="e">
        <f>PEMBETULAN_KE</f>
        <v>#N/A</v>
      </c>
      <c r="Y24" s="764"/>
      <c r="Z24" s="764"/>
      <c r="AA24" s="764"/>
      <c r="AB24" s="764"/>
      <c r="AC24" s="764"/>
      <c r="AD24" s="765"/>
      <c r="AE24" s="984" t="e">
        <f>TGL_TERIMA</f>
        <v>#N/A</v>
      </c>
      <c r="AF24" s="764"/>
      <c r="AG24" s="764"/>
      <c r="AH24" s="764"/>
      <c r="AI24" s="764"/>
      <c r="AJ24" s="764"/>
      <c r="AK24" s="765"/>
      <c r="AL24" s="984" t="s">
        <v>1471</v>
      </c>
      <c r="AM24" s="764"/>
      <c r="AN24" s="764"/>
      <c r="AO24" s="764"/>
      <c r="AP24" s="764"/>
      <c r="AQ24" s="764"/>
      <c r="AR24" s="764"/>
      <c r="AS24" s="765"/>
      <c r="AT24" s="1135">
        <f>'MAIN LEVEL'!AB38</f>
        <v>0</v>
      </c>
      <c r="AU24" s="764"/>
      <c r="AV24" s="764"/>
      <c r="AW24" s="764"/>
      <c r="AX24" s="765"/>
    </row>
    <row r="25" spans="2:50" ht="14.25" customHeight="1" x14ac:dyDescent="0.25">
      <c r="G25" s="55"/>
      <c r="H25" s="255"/>
      <c r="I25" s="255"/>
      <c r="J25" s="255"/>
      <c r="K25" s="255"/>
      <c r="L25" s="255"/>
      <c r="M25" s="255"/>
      <c r="N25" s="255"/>
      <c r="O25" s="255"/>
      <c r="P25" s="255"/>
      <c r="Q25" s="255"/>
      <c r="R25" s="255"/>
      <c r="AT25" s="536"/>
      <c r="AU25" s="536"/>
      <c r="AV25" s="536"/>
      <c r="AW25" s="536"/>
      <c r="AX25" s="536"/>
    </row>
    <row r="26" spans="2:50" ht="14.25" customHeight="1" x14ac:dyDescent="0.25">
      <c r="G26" s="55"/>
      <c r="H26" s="255"/>
      <c r="I26" s="255"/>
      <c r="J26" s="255"/>
      <c r="K26" s="255"/>
      <c r="L26" s="255"/>
      <c r="M26" s="255"/>
      <c r="N26" s="255"/>
      <c r="O26" s="255"/>
      <c r="P26" s="255"/>
      <c r="Q26" s="255"/>
      <c r="R26" s="255"/>
      <c r="AT26" s="536"/>
      <c r="AU26" s="536"/>
      <c r="AV26" s="536"/>
      <c r="AW26" s="536"/>
      <c r="AX26" s="536"/>
    </row>
    <row r="27" spans="2:50" ht="14.25" customHeight="1" x14ac:dyDescent="0.25">
      <c r="G27" s="55"/>
      <c r="H27" s="255"/>
      <c r="I27" s="255"/>
      <c r="J27" s="255"/>
      <c r="K27" s="255"/>
      <c r="L27" s="255"/>
      <c r="M27" s="255"/>
      <c r="N27" s="255"/>
      <c r="O27" s="255"/>
      <c r="P27" s="255"/>
      <c r="Q27" s="255"/>
      <c r="R27" s="255"/>
      <c r="AT27" s="536"/>
      <c r="AU27" s="536"/>
      <c r="AV27" s="536"/>
      <c r="AW27" s="536"/>
      <c r="AX27" s="536"/>
    </row>
    <row r="28" spans="2:50" ht="14.25" customHeight="1" x14ac:dyDescent="0.25">
      <c r="B28" s="760"/>
      <c r="C28" s="761"/>
      <c r="D28" s="761"/>
      <c r="E28" s="761"/>
      <c r="G28" s="55"/>
      <c r="H28" s="990" t="s">
        <v>1445</v>
      </c>
      <c r="I28" s="790"/>
      <c r="J28" s="990" t="s">
        <v>1478</v>
      </c>
      <c r="K28" s="789"/>
      <c r="L28" s="789"/>
      <c r="M28" s="790"/>
      <c r="N28" s="994" t="s">
        <v>1792</v>
      </c>
      <c r="O28" s="764"/>
      <c r="P28" s="764"/>
      <c r="Q28" s="764"/>
      <c r="R28" s="764"/>
      <c r="S28" s="764"/>
      <c r="T28" s="764"/>
      <c r="U28" s="764"/>
      <c r="V28" s="764"/>
      <c r="W28" s="764"/>
      <c r="X28" s="764"/>
      <c r="Y28" s="764"/>
      <c r="Z28" s="765"/>
      <c r="AA28" s="994" t="s">
        <v>1793</v>
      </c>
      <c r="AB28" s="764"/>
      <c r="AC28" s="764"/>
      <c r="AD28" s="764"/>
      <c r="AE28" s="764"/>
      <c r="AF28" s="764"/>
      <c r="AG28" s="764"/>
      <c r="AH28" s="764"/>
      <c r="AI28" s="764"/>
      <c r="AJ28" s="764"/>
      <c r="AK28" s="764"/>
      <c r="AL28" s="764"/>
      <c r="AM28" s="764"/>
      <c r="AN28" s="764"/>
      <c r="AO28" s="764"/>
      <c r="AP28" s="764"/>
      <c r="AQ28" s="764"/>
      <c r="AR28" s="764"/>
      <c r="AS28" s="765"/>
      <c r="AT28" s="1166" t="s">
        <v>1481</v>
      </c>
      <c r="AU28" s="789"/>
      <c r="AV28" s="789"/>
      <c r="AW28" s="789"/>
      <c r="AX28" s="790"/>
    </row>
    <row r="29" spans="2:50" ht="14.25" customHeight="1" x14ac:dyDescent="0.25">
      <c r="G29" s="55"/>
      <c r="H29" s="806"/>
      <c r="I29" s="807"/>
      <c r="J29" s="806"/>
      <c r="K29" s="794"/>
      <c r="L29" s="794"/>
      <c r="M29" s="807"/>
      <c r="N29" s="978" t="s">
        <v>796</v>
      </c>
      <c r="O29" s="764"/>
      <c r="P29" s="764"/>
      <c r="Q29" s="764"/>
      <c r="R29" s="764"/>
      <c r="S29" s="764"/>
      <c r="T29" s="765"/>
      <c r="U29" s="978" t="s">
        <v>1401</v>
      </c>
      <c r="V29" s="764"/>
      <c r="W29" s="764"/>
      <c r="X29" s="764"/>
      <c r="Y29" s="764"/>
      <c r="Z29" s="765"/>
      <c r="AA29" s="978" t="s">
        <v>796</v>
      </c>
      <c r="AB29" s="764"/>
      <c r="AC29" s="764"/>
      <c r="AD29" s="764"/>
      <c r="AE29" s="764"/>
      <c r="AF29" s="765"/>
      <c r="AG29" s="978" t="s">
        <v>1794</v>
      </c>
      <c r="AH29" s="764"/>
      <c r="AI29" s="764"/>
      <c r="AJ29" s="764"/>
      <c r="AK29" s="764"/>
      <c r="AL29" s="764"/>
      <c r="AM29" s="765"/>
      <c r="AN29" s="978" t="s">
        <v>1510</v>
      </c>
      <c r="AO29" s="764"/>
      <c r="AP29" s="764"/>
      <c r="AQ29" s="764"/>
      <c r="AR29" s="764"/>
      <c r="AS29" s="765"/>
      <c r="AT29" s="806"/>
      <c r="AU29" s="794"/>
      <c r="AV29" s="794"/>
      <c r="AW29" s="794"/>
      <c r="AX29" s="807"/>
    </row>
    <row r="30" spans="2:50" ht="14.25" customHeight="1" x14ac:dyDescent="0.25">
      <c r="B30" s="760"/>
      <c r="C30" s="761"/>
      <c r="D30" s="761"/>
      <c r="E30" s="761"/>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2:50" ht="14.2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2:50" ht="15" customHeight="1" x14ac:dyDescent="0.25">
      <c r="B32" s="760"/>
      <c r="C32" s="761"/>
      <c r="D32" s="761"/>
      <c r="E32" s="761"/>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2:50" ht="15" customHeight="1"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2:50" ht="15" customHeight="1" x14ac:dyDescent="0.25">
      <c r="B34" s="760"/>
      <c r="C34" s="761"/>
      <c r="D34" s="761"/>
      <c r="E34" s="761"/>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2:50" ht="15" customHeight="1" x14ac:dyDescent="0.25">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2:50" ht="15"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2:50" ht="15"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2:50" ht="15" customHeight="1" x14ac:dyDescent="0.25">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2:50" ht="15" customHeight="1" x14ac:dyDescent="0.25">
      <c r="G40" s="223"/>
      <c r="H40" s="980"/>
      <c r="I40" s="765"/>
      <c r="J40" s="979"/>
      <c r="K40" s="764"/>
      <c r="L40" s="764"/>
      <c r="M40" s="765"/>
      <c r="N40" s="980"/>
      <c r="O40" s="764"/>
      <c r="P40" s="764"/>
      <c r="Q40" s="764"/>
      <c r="R40" s="764"/>
      <c r="S40" s="764"/>
      <c r="T40" s="765"/>
      <c r="U40" s="977"/>
      <c r="V40" s="764"/>
      <c r="W40" s="764"/>
      <c r="X40" s="764"/>
      <c r="Y40" s="764"/>
      <c r="Z40" s="765"/>
      <c r="AA40" s="980"/>
      <c r="AB40" s="764"/>
      <c r="AC40" s="764"/>
      <c r="AD40" s="764"/>
      <c r="AE40" s="764"/>
      <c r="AF40" s="765"/>
      <c r="AG40" s="980"/>
      <c r="AH40" s="764"/>
      <c r="AI40" s="764"/>
      <c r="AJ40" s="764"/>
      <c r="AK40" s="764"/>
      <c r="AL40" s="764"/>
      <c r="AM40" s="765"/>
      <c r="AN40" s="983"/>
      <c r="AO40" s="764"/>
      <c r="AP40" s="764"/>
      <c r="AQ40" s="764"/>
      <c r="AR40" s="764"/>
      <c r="AS40" s="765"/>
      <c r="AT40" s="1063"/>
      <c r="AU40" s="764"/>
      <c r="AV40" s="764"/>
      <c r="AW40" s="764"/>
      <c r="AX40" s="765"/>
    </row>
    <row r="41" spans="2:50" ht="15" customHeight="1" x14ac:dyDescent="0.25">
      <c r="G41" s="223"/>
      <c r="H41" s="980"/>
      <c r="I41" s="765"/>
      <c r="J41" s="979"/>
      <c r="K41" s="764"/>
      <c r="L41" s="764"/>
      <c r="M41" s="765"/>
      <c r="N41" s="980"/>
      <c r="O41" s="764"/>
      <c r="P41" s="764"/>
      <c r="Q41" s="764"/>
      <c r="R41" s="764"/>
      <c r="S41" s="764"/>
      <c r="T41" s="765"/>
      <c r="U41" s="977"/>
      <c r="V41" s="764"/>
      <c r="W41" s="764"/>
      <c r="X41" s="764"/>
      <c r="Y41" s="764"/>
      <c r="Z41" s="765"/>
      <c r="AA41" s="980"/>
      <c r="AB41" s="764"/>
      <c r="AC41" s="764"/>
      <c r="AD41" s="764"/>
      <c r="AE41" s="764"/>
      <c r="AF41" s="765"/>
      <c r="AG41" s="980"/>
      <c r="AH41" s="764"/>
      <c r="AI41" s="764"/>
      <c r="AJ41" s="764"/>
      <c r="AK41" s="764"/>
      <c r="AL41" s="764"/>
      <c r="AM41" s="765"/>
      <c r="AN41" s="983"/>
      <c r="AO41" s="764"/>
      <c r="AP41" s="764"/>
      <c r="AQ41" s="764"/>
      <c r="AR41" s="764"/>
      <c r="AS41" s="765"/>
      <c r="AT41" s="1063"/>
      <c r="AU41" s="764"/>
      <c r="AV41" s="764"/>
      <c r="AW41" s="764"/>
      <c r="AX41" s="765"/>
    </row>
    <row r="42" spans="2:50" ht="15" customHeight="1" x14ac:dyDescent="0.25">
      <c r="G42" s="223"/>
      <c r="H42" s="980"/>
      <c r="I42" s="765"/>
      <c r="J42" s="979"/>
      <c r="K42" s="764"/>
      <c r="L42" s="764"/>
      <c r="M42" s="765"/>
      <c r="N42" s="980"/>
      <c r="O42" s="764"/>
      <c r="P42" s="764"/>
      <c r="Q42" s="764"/>
      <c r="R42" s="764"/>
      <c r="S42" s="764"/>
      <c r="T42" s="765"/>
      <c r="U42" s="977"/>
      <c r="V42" s="764"/>
      <c r="W42" s="764"/>
      <c r="X42" s="764"/>
      <c r="Y42" s="764"/>
      <c r="Z42" s="765"/>
      <c r="AA42" s="980"/>
      <c r="AB42" s="764"/>
      <c r="AC42" s="764"/>
      <c r="AD42" s="764"/>
      <c r="AE42" s="764"/>
      <c r="AF42" s="765"/>
      <c r="AG42" s="980"/>
      <c r="AH42" s="764"/>
      <c r="AI42" s="764"/>
      <c r="AJ42" s="764"/>
      <c r="AK42" s="764"/>
      <c r="AL42" s="764"/>
      <c r="AM42" s="765"/>
      <c r="AN42" s="983"/>
      <c r="AO42" s="764"/>
      <c r="AP42" s="764"/>
      <c r="AQ42" s="764"/>
      <c r="AR42" s="764"/>
      <c r="AS42" s="765"/>
      <c r="AT42" s="1063"/>
      <c r="AU42" s="764"/>
      <c r="AV42" s="764"/>
      <c r="AW42" s="764"/>
      <c r="AX42" s="765"/>
    </row>
    <row r="43" spans="2:50" ht="15" customHeight="1" x14ac:dyDescent="0.25">
      <c r="G43" s="223"/>
      <c r="H43" s="980"/>
      <c r="I43" s="765"/>
      <c r="J43" s="979"/>
      <c r="K43" s="764"/>
      <c r="L43" s="764"/>
      <c r="M43" s="765"/>
      <c r="N43" s="980"/>
      <c r="O43" s="764"/>
      <c r="P43" s="764"/>
      <c r="Q43" s="764"/>
      <c r="R43" s="764"/>
      <c r="S43" s="764"/>
      <c r="T43" s="765"/>
      <c r="U43" s="977"/>
      <c r="V43" s="764"/>
      <c r="W43" s="764"/>
      <c r="X43" s="764"/>
      <c r="Y43" s="764"/>
      <c r="Z43" s="765"/>
      <c r="AA43" s="980"/>
      <c r="AB43" s="764"/>
      <c r="AC43" s="764"/>
      <c r="AD43" s="764"/>
      <c r="AE43" s="764"/>
      <c r="AF43" s="765"/>
      <c r="AG43" s="980"/>
      <c r="AH43" s="764"/>
      <c r="AI43" s="764"/>
      <c r="AJ43" s="764"/>
      <c r="AK43" s="764"/>
      <c r="AL43" s="764"/>
      <c r="AM43" s="765"/>
      <c r="AN43" s="983"/>
      <c r="AO43" s="764"/>
      <c r="AP43" s="764"/>
      <c r="AQ43" s="764"/>
      <c r="AR43" s="764"/>
      <c r="AS43" s="765"/>
      <c r="AT43" s="1063"/>
      <c r="AU43" s="764"/>
      <c r="AV43" s="764"/>
      <c r="AW43" s="764"/>
      <c r="AX43" s="765"/>
    </row>
    <row r="44" spans="2:50" ht="14.25" customHeight="1" x14ac:dyDescent="0.25">
      <c r="G44" s="223"/>
      <c r="H44" s="980"/>
      <c r="I44" s="765"/>
      <c r="J44" s="979"/>
      <c r="K44" s="764"/>
      <c r="L44" s="764"/>
      <c r="M44" s="765"/>
      <c r="N44" s="980"/>
      <c r="O44" s="764"/>
      <c r="P44" s="764"/>
      <c r="Q44" s="764"/>
      <c r="R44" s="764"/>
      <c r="S44" s="764"/>
      <c r="T44" s="765"/>
      <c r="U44" s="977"/>
      <c r="V44" s="764"/>
      <c r="W44" s="764"/>
      <c r="X44" s="764"/>
      <c r="Y44" s="764"/>
      <c r="Z44" s="765"/>
      <c r="AA44" s="980"/>
      <c r="AB44" s="764"/>
      <c r="AC44" s="764"/>
      <c r="AD44" s="764"/>
      <c r="AE44" s="764"/>
      <c r="AF44" s="765"/>
      <c r="AG44" s="980"/>
      <c r="AH44" s="764"/>
      <c r="AI44" s="764"/>
      <c r="AJ44" s="764"/>
      <c r="AK44" s="764"/>
      <c r="AL44" s="764"/>
      <c r="AM44" s="765"/>
      <c r="AN44" s="983"/>
      <c r="AO44" s="764"/>
      <c r="AP44" s="764"/>
      <c r="AQ44" s="764"/>
      <c r="AR44" s="764"/>
      <c r="AS44" s="765"/>
      <c r="AT44" s="1063"/>
      <c r="AU44" s="764"/>
      <c r="AV44" s="764"/>
      <c r="AW44" s="764"/>
      <c r="AX44" s="765"/>
    </row>
    <row r="45" spans="2:50" ht="14.25" customHeight="1" x14ac:dyDescent="0.25">
      <c r="G45" s="223"/>
      <c r="H45" s="980"/>
      <c r="I45" s="765"/>
      <c r="J45" s="979"/>
      <c r="K45" s="764"/>
      <c r="L45" s="764"/>
      <c r="M45" s="765"/>
      <c r="N45" s="980"/>
      <c r="O45" s="764"/>
      <c r="P45" s="764"/>
      <c r="Q45" s="764"/>
      <c r="R45" s="764"/>
      <c r="S45" s="764"/>
      <c r="T45" s="765"/>
      <c r="U45" s="977"/>
      <c r="V45" s="764"/>
      <c r="W45" s="764"/>
      <c r="X45" s="764"/>
      <c r="Y45" s="764"/>
      <c r="Z45" s="765"/>
      <c r="AA45" s="980"/>
      <c r="AB45" s="764"/>
      <c r="AC45" s="764"/>
      <c r="AD45" s="764"/>
      <c r="AE45" s="764"/>
      <c r="AF45" s="765"/>
      <c r="AG45" s="980"/>
      <c r="AH45" s="764"/>
      <c r="AI45" s="764"/>
      <c r="AJ45" s="764"/>
      <c r="AK45" s="764"/>
      <c r="AL45" s="764"/>
      <c r="AM45" s="765"/>
      <c r="AN45" s="983"/>
      <c r="AO45" s="764"/>
      <c r="AP45" s="764"/>
      <c r="AQ45" s="764"/>
      <c r="AR45" s="764"/>
      <c r="AS45" s="765"/>
      <c r="AT45" s="1063"/>
      <c r="AU45" s="764"/>
      <c r="AV45" s="764"/>
      <c r="AW45" s="764"/>
      <c r="AX45" s="765"/>
    </row>
    <row r="46" spans="2:50" ht="14.25" customHeight="1" x14ac:dyDescent="0.25">
      <c r="G46" s="223"/>
      <c r="H46" s="980"/>
      <c r="I46" s="765"/>
      <c r="J46" s="979"/>
      <c r="K46" s="764"/>
      <c r="L46" s="764"/>
      <c r="M46" s="765"/>
      <c r="N46" s="980"/>
      <c r="O46" s="764"/>
      <c r="P46" s="764"/>
      <c r="Q46" s="764"/>
      <c r="R46" s="764"/>
      <c r="S46" s="764"/>
      <c r="T46" s="765"/>
      <c r="U46" s="977"/>
      <c r="V46" s="764"/>
      <c r="W46" s="764"/>
      <c r="X46" s="764"/>
      <c r="Y46" s="764"/>
      <c r="Z46" s="765"/>
      <c r="AA46" s="980"/>
      <c r="AB46" s="764"/>
      <c r="AC46" s="764"/>
      <c r="AD46" s="764"/>
      <c r="AE46" s="764"/>
      <c r="AF46" s="765"/>
      <c r="AG46" s="980"/>
      <c r="AH46" s="764"/>
      <c r="AI46" s="764"/>
      <c r="AJ46" s="764"/>
      <c r="AK46" s="764"/>
      <c r="AL46" s="764"/>
      <c r="AM46" s="765"/>
      <c r="AN46" s="983"/>
      <c r="AO46" s="764"/>
      <c r="AP46" s="764"/>
      <c r="AQ46" s="764"/>
      <c r="AR46" s="764"/>
      <c r="AS46" s="765"/>
      <c r="AT46" s="1063"/>
      <c r="AU46" s="764"/>
      <c r="AV46" s="764"/>
      <c r="AW46" s="764"/>
      <c r="AX46" s="765"/>
    </row>
    <row r="47" spans="2:50" ht="14.25" customHeight="1" x14ac:dyDescent="0.25">
      <c r="G47" s="256"/>
      <c r="H47" s="980"/>
      <c r="I47" s="765"/>
      <c r="J47" s="979"/>
      <c r="K47" s="764"/>
      <c r="L47" s="764"/>
      <c r="M47" s="765"/>
      <c r="N47" s="980"/>
      <c r="O47" s="764"/>
      <c r="P47" s="764"/>
      <c r="Q47" s="764"/>
      <c r="R47" s="764"/>
      <c r="S47" s="764"/>
      <c r="T47" s="765"/>
      <c r="U47" s="977"/>
      <c r="V47" s="764"/>
      <c r="W47" s="764"/>
      <c r="X47" s="764"/>
      <c r="Y47" s="764"/>
      <c r="Z47" s="765"/>
      <c r="AA47" s="980"/>
      <c r="AB47" s="764"/>
      <c r="AC47" s="764"/>
      <c r="AD47" s="764"/>
      <c r="AE47" s="764"/>
      <c r="AF47" s="765"/>
      <c r="AG47" s="980"/>
      <c r="AH47" s="764"/>
      <c r="AI47" s="764"/>
      <c r="AJ47" s="764"/>
      <c r="AK47" s="764"/>
      <c r="AL47" s="764"/>
      <c r="AM47" s="765"/>
      <c r="AN47" s="983"/>
      <c r="AO47" s="764"/>
      <c r="AP47" s="764"/>
      <c r="AQ47" s="764"/>
      <c r="AR47" s="764"/>
      <c r="AS47" s="765"/>
      <c r="AT47" s="1063"/>
      <c r="AU47" s="764"/>
      <c r="AV47" s="764"/>
      <c r="AW47" s="764"/>
      <c r="AX47" s="765"/>
    </row>
    <row r="48" spans="2:50" ht="14.25" customHeight="1" x14ac:dyDescent="0.25">
      <c r="G48" s="256"/>
      <c r="H48" s="980"/>
      <c r="I48" s="765"/>
      <c r="J48" s="979"/>
      <c r="K48" s="764"/>
      <c r="L48" s="764"/>
      <c r="M48" s="765"/>
      <c r="N48" s="980"/>
      <c r="O48" s="764"/>
      <c r="P48" s="764"/>
      <c r="Q48" s="764"/>
      <c r="R48" s="764"/>
      <c r="S48" s="764"/>
      <c r="T48" s="765"/>
      <c r="U48" s="977"/>
      <c r="V48" s="764"/>
      <c r="W48" s="764"/>
      <c r="X48" s="764"/>
      <c r="Y48" s="764"/>
      <c r="Z48" s="765"/>
      <c r="AA48" s="980"/>
      <c r="AB48" s="764"/>
      <c r="AC48" s="764"/>
      <c r="AD48" s="764"/>
      <c r="AE48" s="764"/>
      <c r="AF48" s="765"/>
      <c r="AG48" s="980"/>
      <c r="AH48" s="764"/>
      <c r="AI48" s="764"/>
      <c r="AJ48" s="764"/>
      <c r="AK48" s="764"/>
      <c r="AL48" s="764"/>
      <c r="AM48" s="765"/>
      <c r="AN48" s="983"/>
      <c r="AO48" s="764"/>
      <c r="AP48" s="764"/>
      <c r="AQ48" s="764"/>
      <c r="AR48" s="764"/>
      <c r="AS48" s="765"/>
      <c r="AT48" s="1063"/>
      <c r="AU48" s="764"/>
      <c r="AV48" s="764"/>
      <c r="AW48" s="764"/>
      <c r="AX48" s="765"/>
    </row>
    <row r="49" spans="7:50" ht="14.25" customHeight="1" x14ac:dyDescent="0.25">
      <c r="G49" s="256"/>
      <c r="H49" s="980"/>
      <c r="I49" s="765"/>
      <c r="J49" s="979"/>
      <c r="K49" s="764"/>
      <c r="L49" s="764"/>
      <c r="M49" s="765"/>
      <c r="N49" s="980"/>
      <c r="O49" s="764"/>
      <c r="P49" s="764"/>
      <c r="Q49" s="764"/>
      <c r="R49" s="764"/>
      <c r="S49" s="764"/>
      <c r="T49" s="765"/>
      <c r="U49" s="977"/>
      <c r="V49" s="764"/>
      <c r="W49" s="764"/>
      <c r="X49" s="764"/>
      <c r="Y49" s="764"/>
      <c r="Z49" s="765"/>
      <c r="AA49" s="980"/>
      <c r="AB49" s="764"/>
      <c r="AC49" s="764"/>
      <c r="AD49" s="764"/>
      <c r="AE49" s="764"/>
      <c r="AF49" s="765"/>
      <c r="AG49" s="980"/>
      <c r="AH49" s="764"/>
      <c r="AI49" s="764"/>
      <c r="AJ49" s="764"/>
      <c r="AK49" s="764"/>
      <c r="AL49" s="764"/>
      <c r="AM49" s="765"/>
      <c r="AN49" s="983"/>
      <c r="AO49" s="764"/>
      <c r="AP49" s="764"/>
      <c r="AQ49" s="764"/>
      <c r="AR49" s="764"/>
      <c r="AS49" s="765"/>
      <c r="AT49" s="1063"/>
      <c r="AU49" s="764"/>
      <c r="AV49" s="764"/>
      <c r="AW49" s="764"/>
      <c r="AX49" s="765"/>
    </row>
    <row r="50" spans="7:50" ht="14.25" customHeight="1" x14ac:dyDescent="0.25">
      <c r="G50" s="256"/>
      <c r="H50" s="993"/>
      <c r="I50" s="765"/>
      <c r="J50" s="993"/>
      <c r="K50" s="764"/>
      <c r="L50" s="764"/>
      <c r="M50" s="765"/>
      <c r="N50" s="993"/>
      <c r="O50" s="764"/>
      <c r="P50" s="764"/>
      <c r="Q50" s="764"/>
      <c r="R50" s="764"/>
      <c r="S50" s="764"/>
      <c r="T50" s="765"/>
      <c r="U50" s="986"/>
      <c r="V50" s="764"/>
      <c r="W50" s="764"/>
      <c r="X50" s="764"/>
      <c r="Y50" s="764"/>
      <c r="Z50" s="765"/>
      <c r="AA50" s="993"/>
      <c r="AB50" s="764"/>
      <c r="AC50" s="764"/>
      <c r="AD50" s="764"/>
      <c r="AE50" s="764"/>
      <c r="AF50" s="765"/>
      <c r="AG50" s="993"/>
      <c r="AH50" s="764"/>
      <c r="AI50" s="764"/>
      <c r="AJ50" s="764"/>
      <c r="AK50" s="764"/>
      <c r="AL50" s="764"/>
      <c r="AM50" s="765"/>
      <c r="AN50" s="995"/>
      <c r="AO50" s="764"/>
      <c r="AP50" s="764"/>
      <c r="AQ50" s="764"/>
      <c r="AR50" s="764"/>
      <c r="AS50" s="765"/>
      <c r="AT50" s="1065"/>
      <c r="AU50" s="764"/>
      <c r="AV50" s="764"/>
      <c r="AW50" s="764"/>
      <c r="AX50" s="765"/>
    </row>
    <row r="51" spans="7:50" ht="14.25" customHeight="1" x14ac:dyDescent="0.25">
      <c r="G51" s="223"/>
      <c r="H51" s="1092" t="s">
        <v>1494</v>
      </c>
      <c r="I51" s="764"/>
      <c r="J51" s="764"/>
      <c r="K51" s="764"/>
      <c r="L51" s="764"/>
      <c r="M51" s="764"/>
      <c r="N51" s="764"/>
      <c r="O51" s="764"/>
      <c r="P51" s="764"/>
      <c r="Q51" s="764"/>
      <c r="R51" s="764"/>
      <c r="S51" s="764"/>
      <c r="T51" s="764"/>
      <c r="U51" s="764"/>
      <c r="V51" s="764"/>
      <c r="W51" s="764"/>
      <c r="X51" s="764"/>
      <c r="Y51" s="764"/>
      <c r="Z51" s="764"/>
      <c r="AA51" s="764"/>
      <c r="AB51" s="764"/>
      <c r="AC51" s="764"/>
      <c r="AD51" s="764"/>
      <c r="AE51" s="764"/>
      <c r="AF51" s="764"/>
      <c r="AG51" s="764"/>
      <c r="AH51" s="764"/>
      <c r="AI51" s="764"/>
      <c r="AJ51" s="764"/>
      <c r="AK51" s="764"/>
      <c r="AL51" s="764"/>
      <c r="AM51" s="764"/>
      <c r="AN51" s="764"/>
      <c r="AO51" s="764"/>
      <c r="AP51" s="764"/>
      <c r="AQ51" s="764"/>
      <c r="AR51" s="764"/>
      <c r="AS51" s="765"/>
      <c r="AT51" s="1134">
        <f>SUM(AT30:AT50)</f>
        <v>0</v>
      </c>
      <c r="AU51" s="764"/>
      <c r="AV51" s="764"/>
      <c r="AW51" s="764"/>
      <c r="AX51" s="765"/>
    </row>
    <row r="52" spans="7:50" ht="14.25" customHeight="1" x14ac:dyDescent="0.25">
      <c r="G52" s="223"/>
    </row>
    <row r="53" spans="7:50" ht="14.25" customHeight="1" x14ac:dyDescent="0.25">
      <c r="G53" s="223"/>
    </row>
    <row r="54" spans="7:50" ht="15" customHeight="1" x14ac:dyDescent="0.25">
      <c r="G54" s="223"/>
    </row>
    <row r="55" spans="7:50" ht="14.25" customHeight="1" x14ac:dyDescent="0.25">
      <c r="G55" s="223"/>
      <c r="H55" s="976" t="s">
        <v>1795</v>
      </c>
      <c r="I55" s="824"/>
      <c r="J55" s="824"/>
      <c r="K55" s="824"/>
      <c r="L55" s="824"/>
      <c r="M55" s="824"/>
      <c r="N55" s="824"/>
      <c r="O55" s="824"/>
      <c r="P55" s="824"/>
      <c r="Q55" s="824"/>
      <c r="R55" s="824"/>
      <c r="S55" s="824"/>
      <c r="T55" s="824"/>
      <c r="U55" s="824"/>
      <c r="V55" s="824"/>
      <c r="W55" s="824"/>
      <c r="X55" s="824"/>
      <c r="Y55" s="825"/>
      <c r="Z55" s="976" t="s">
        <v>1796</v>
      </c>
      <c r="AA55" s="824"/>
      <c r="AB55" s="824"/>
      <c r="AC55" s="824"/>
      <c r="AD55" s="824"/>
      <c r="AE55" s="824"/>
      <c r="AF55" s="824"/>
      <c r="AG55" s="824"/>
      <c r="AH55" s="824"/>
      <c r="AI55" s="824"/>
      <c r="AJ55" s="824"/>
      <c r="AK55" s="824"/>
      <c r="AL55" s="824"/>
      <c r="AM55" s="824"/>
      <c r="AN55" s="824"/>
      <c r="AO55" s="824"/>
      <c r="AP55" s="824"/>
      <c r="AQ55" s="825"/>
    </row>
    <row r="56" spans="7:50" ht="14.25" customHeight="1" x14ac:dyDescent="0.25">
      <c r="G56" s="223"/>
      <c r="H56" s="257" t="s">
        <v>796</v>
      </c>
      <c r="I56" s="258"/>
      <c r="J56" s="258"/>
      <c r="K56" s="258"/>
      <c r="L56" s="258"/>
      <c r="M56" s="258"/>
      <c r="N56" s="258"/>
      <c r="O56" s="258"/>
      <c r="P56" s="258"/>
      <c r="Q56" s="259"/>
      <c r="R56" s="257" t="s">
        <v>1511</v>
      </c>
      <c r="S56" s="258"/>
      <c r="T56" s="258"/>
      <c r="U56" s="259"/>
      <c r="V56" s="257" t="s">
        <v>1510</v>
      </c>
      <c r="W56" s="258"/>
      <c r="X56" s="258"/>
      <c r="Y56" s="259"/>
      <c r="Z56" s="257" t="s">
        <v>796</v>
      </c>
      <c r="AA56" s="258"/>
      <c r="AB56" s="258"/>
      <c r="AC56" s="258"/>
      <c r="AD56" s="258"/>
      <c r="AE56" s="258"/>
      <c r="AF56" s="258"/>
      <c r="AG56" s="258"/>
      <c r="AH56" s="258"/>
      <c r="AI56" s="259"/>
      <c r="AJ56" s="257" t="s">
        <v>1511</v>
      </c>
      <c r="AK56" s="258"/>
      <c r="AL56" s="258"/>
      <c r="AM56" s="259"/>
      <c r="AN56" s="257" t="s">
        <v>1510</v>
      </c>
      <c r="AO56" s="258"/>
      <c r="AP56" s="258"/>
      <c r="AQ56" s="259"/>
    </row>
    <row r="57" spans="7:50" ht="14.25" customHeight="1" x14ac:dyDescent="0.25">
      <c r="G57" s="223"/>
      <c r="H57" s="260"/>
      <c r="Q57" s="261"/>
      <c r="R57" s="260"/>
      <c r="U57" s="261"/>
      <c r="V57" s="260"/>
      <c r="Y57" s="261"/>
      <c r="Z57" s="260"/>
      <c r="AI57" s="261"/>
      <c r="AJ57" s="260"/>
      <c r="AM57" s="261"/>
      <c r="AN57" s="260"/>
      <c r="AQ57" s="261"/>
    </row>
    <row r="58" spans="7:50" ht="14.25" customHeight="1" x14ac:dyDescent="0.25">
      <c r="G58" s="223"/>
      <c r="H58" s="260"/>
      <c r="Q58" s="261"/>
      <c r="R58" s="260"/>
      <c r="U58" s="261"/>
      <c r="V58" s="260"/>
      <c r="Y58" s="261"/>
      <c r="Z58" s="260"/>
      <c r="AI58" s="261"/>
      <c r="AJ58" s="260"/>
      <c r="AM58" s="261"/>
      <c r="AN58" s="260"/>
      <c r="AQ58" s="261"/>
    </row>
    <row r="59" spans="7:50" ht="14.25" customHeight="1" x14ac:dyDescent="0.25">
      <c r="G59" s="223"/>
      <c r="H59" s="260"/>
      <c r="Q59" s="261"/>
      <c r="R59" s="260"/>
      <c r="U59" s="261"/>
      <c r="V59" s="260"/>
      <c r="Y59" s="261"/>
      <c r="Z59" s="260"/>
      <c r="AI59" s="261"/>
      <c r="AJ59" s="260"/>
      <c r="AM59" s="261"/>
      <c r="AN59" s="260"/>
      <c r="AQ59" s="261"/>
    </row>
    <row r="60" spans="7:50" ht="14.25" customHeight="1" x14ac:dyDescent="0.25">
      <c r="G60" s="223"/>
      <c r="H60" s="260"/>
      <c r="Q60" s="261"/>
      <c r="R60" s="260"/>
      <c r="U60" s="261"/>
      <c r="V60" s="260"/>
      <c r="Y60" s="261"/>
      <c r="Z60" s="260"/>
      <c r="AI60" s="261"/>
      <c r="AJ60" s="260"/>
      <c r="AM60" s="261"/>
      <c r="AN60" s="260"/>
      <c r="AQ60" s="261"/>
    </row>
    <row r="61" spans="7:50" ht="14.25" customHeight="1" x14ac:dyDescent="0.25">
      <c r="G61" s="223"/>
      <c r="H61" s="262"/>
      <c r="I61" s="263"/>
      <c r="J61" s="263"/>
      <c r="K61" s="263"/>
      <c r="L61" s="263"/>
      <c r="M61" s="263"/>
      <c r="N61" s="263"/>
      <c r="O61" s="263"/>
      <c r="P61" s="263"/>
      <c r="Q61" s="264"/>
      <c r="R61" s="262"/>
      <c r="S61" s="263"/>
      <c r="T61" s="263"/>
      <c r="U61" s="264"/>
      <c r="V61" s="262"/>
      <c r="W61" s="263"/>
      <c r="X61" s="263"/>
      <c r="Y61" s="264"/>
      <c r="Z61" s="262"/>
      <c r="AA61" s="263"/>
      <c r="AB61" s="263"/>
      <c r="AC61" s="263"/>
      <c r="AD61" s="263"/>
      <c r="AE61" s="263"/>
      <c r="AF61" s="263"/>
      <c r="AG61" s="263"/>
      <c r="AH61" s="263"/>
      <c r="AI61" s="264"/>
      <c r="AJ61" s="262"/>
      <c r="AK61" s="263"/>
      <c r="AL61" s="263"/>
      <c r="AM61" s="264"/>
      <c r="AN61" s="262"/>
      <c r="AO61" s="263"/>
      <c r="AP61" s="263"/>
      <c r="AQ61" s="264"/>
    </row>
    <row r="62" spans="7:50" ht="14.25" customHeight="1" x14ac:dyDescent="0.25">
      <c r="G62" s="223"/>
      <c r="AM62" s="265" t="s">
        <v>1797</v>
      </c>
      <c r="AN62" s="55" t="str">
        <f>'E-3-1'!U18</f>
        <v>E-3-1-1</v>
      </c>
    </row>
    <row r="63" spans="7:50" ht="14.25" customHeight="1" x14ac:dyDescent="0.25">
      <c r="G63" s="223"/>
    </row>
    <row r="64" spans="7:50" ht="14.25" customHeight="1" x14ac:dyDescent="0.25">
      <c r="G64" s="223"/>
      <c r="H64" s="223"/>
      <c r="I64" s="223"/>
      <c r="J64" s="223"/>
      <c r="K64" s="223"/>
      <c r="L64" s="223"/>
      <c r="M64" s="223"/>
      <c r="N64" s="223"/>
      <c r="O64" s="223"/>
      <c r="P64" s="223"/>
      <c r="Q64" s="223"/>
      <c r="R64" s="223"/>
      <c r="S64" s="223"/>
      <c r="T64" s="223"/>
      <c r="U64" s="223"/>
      <c r="V64" s="223"/>
      <c r="W64" s="223"/>
      <c r="X64" s="223"/>
    </row>
  </sheetData>
  <mergeCells count="216">
    <mergeCell ref="H22:I23"/>
    <mergeCell ref="AA49:AF49"/>
    <mergeCell ref="N31:T31"/>
    <mergeCell ref="AN32:AS32"/>
    <mergeCell ref="N40:T40"/>
    <mergeCell ref="J43:M43"/>
    <mergeCell ref="AN41:AS41"/>
    <mergeCell ref="AA36:AF36"/>
    <mergeCell ref="AN47:AS47"/>
    <mergeCell ref="J33:M33"/>
    <mergeCell ref="J42:M42"/>
    <mergeCell ref="H39:I39"/>
    <mergeCell ref="AN43:AS43"/>
    <mergeCell ref="J23:P23"/>
    <mergeCell ref="AA35:AF35"/>
    <mergeCell ref="H45:I45"/>
    <mergeCell ref="AG29:AM29"/>
    <mergeCell ref="AG38:AM38"/>
    <mergeCell ref="H38:I38"/>
    <mergeCell ref="J31:M31"/>
    <mergeCell ref="H43:I43"/>
    <mergeCell ref="J48:M48"/>
    <mergeCell ref="J45:M45"/>
    <mergeCell ref="H35:I35"/>
    <mergeCell ref="N50:T50"/>
    <mergeCell ref="AT35:AX35"/>
    <mergeCell ref="U29:Z29"/>
    <mergeCell ref="AG44:AM44"/>
    <mergeCell ref="U38:Z38"/>
    <mergeCell ref="AG31:AM31"/>
    <mergeCell ref="AT49:AX49"/>
    <mergeCell ref="N42:T42"/>
    <mergeCell ref="AA43:AF43"/>
    <mergeCell ref="N44:T44"/>
    <mergeCell ref="AN45:AS45"/>
    <mergeCell ref="AT37:AX37"/>
    <mergeCell ref="AT30:AX30"/>
    <mergeCell ref="AN50:AS50"/>
    <mergeCell ref="AA44:AF44"/>
    <mergeCell ref="AG45:AM45"/>
    <mergeCell ref="AN35:AS35"/>
    <mergeCell ref="U48:Z48"/>
    <mergeCell ref="U32:Z32"/>
    <mergeCell ref="AG47:AM47"/>
    <mergeCell ref="U41:Z41"/>
    <mergeCell ref="N34:T34"/>
    <mergeCell ref="AN46:AS46"/>
    <mergeCell ref="AN39:AS39"/>
    <mergeCell ref="B12:E12"/>
    <mergeCell ref="AA32:AF32"/>
    <mergeCell ref="AT34:AX34"/>
    <mergeCell ref="H37:I37"/>
    <mergeCell ref="J30:M30"/>
    <mergeCell ref="U31:Z31"/>
    <mergeCell ref="AL24:AS24"/>
    <mergeCell ref="U40:Z40"/>
    <mergeCell ref="Q23:W23"/>
    <mergeCell ref="AN34:AS34"/>
    <mergeCell ref="B14:E14"/>
    <mergeCell ref="AT39:AX39"/>
    <mergeCell ref="AA38:AF38"/>
    <mergeCell ref="AT36:AX36"/>
    <mergeCell ref="AE23:AK23"/>
    <mergeCell ref="AG32:AM32"/>
    <mergeCell ref="B13:E13"/>
    <mergeCell ref="AN36:AS36"/>
    <mergeCell ref="J22:AX22"/>
    <mergeCell ref="AA40:AF40"/>
    <mergeCell ref="AA37:AF37"/>
    <mergeCell ref="AN29:AS29"/>
    <mergeCell ref="AA33:AF33"/>
    <mergeCell ref="B32:E32"/>
    <mergeCell ref="G7:AR7"/>
    <mergeCell ref="N41:T41"/>
    <mergeCell ref="B18:E18"/>
    <mergeCell ref="X23:AD23"/>
    <mergeCell ref="N38:T38"/>
    <mergeCell ref="AA47:AF47"/>
    <mergeCell ref="J34:M34"/>
    <mergeCell ref="N43:T43"/>
    <mergeCell ref="J24:P24"/>
    <mergeCell ref="AL23:AS23"/>
    <mergeCell ref="N33:T33"/>
    <mergeCell ref="G9:Z11"/>
    <mergeCell ref="J47:M47"/>
    <mergeCell ref="AN44:AS44"/>
    <mergeCell ref="H41:I41"/>
    <mergeCell ref="N30:T30"/>
    <mergeCell ref="AN31:AS31"/>
    <mergeCell ref="AG33:AM33"/>
    <mergeCell ref="AG42:AM42"/>
    <mergeCell ref="H34:I34"/>
    <mergeCell ref="AG43:AM43"/>
    <mergeCell ref="U42:Z42"/>
    <mergeCell ref="AG35:AM35"/>
    <mergeCell ref="AG39:AM39"/>
    <mergeCell ref="J50:M50"/>
    <mergeCell ref="U37:Z37"/>
    <mergeCell ref="AT24:AX24"/>
    <mergeCell ref="B16:E16"/>
    <mergeCell ref="AT38:AX38"/>
    <mergeCell ref="H36:I36"/>
    <mergeCell ref="AA50:AF50"/>
    <mergeCell ref="AG34:AM34"/>
    <mergeCell ref="N32:T32"/>
    <mergeCell ref="J49:M49"/>
    <mergeCell ref="AT41:AX41"/>
    <mergeCell ref="AT48:AX48"/>
    <mergeCell ref="AT45:AX45"/>
    <mergeCell ref="AT42:AX42"/>
    <mergeCell ref="AT32:AX32"/>
    <mergeCell ref="H50:I50"/>
    <mergeCell ref="H49:I49"/>
    <mergeCell ref="H44:I44"/>
    <mergeCell ref="AG30:AM30"/>
    <mergeCell ref="AT33:AX33"/>
    <mergeCell ref="AA31:AF31"/>
    <mergeCell ref="J44:M44"/>
    <mergeCell ref="U39:Z39"/>
    <mergeCell ref="AN49:AS49"/>
    <mergeCell ref="B6:E6"/>
    <mergeCell ref="B15:E15"/>
    <mergeCell ref="J46:M46"/>
    <mergeCell ref="J28:M29"/>
    <mergeCell ref="U47:Z47"/>
    <mergeCell ref="H31:I31"/>
    <mergeCell ref="H40:I40"/>
    <mergeCell ref="AE24:AK24"/>
    <mergeCell ref="U43:Z43"/>
    <mergeCell ref="N36:T36"/>
    <mergeCell ref="N45:T45"/>
    <mergeCell ref="AA41:AF41"/>
    <mergeCell ref="U33:Z33"/>
    <mergeCell ref="J38:M38"/>
    <mergeCell ref="B17:E17"/>
    <mergeCell ref="H42:I42"/>
    <mergeCell ref="B19:E19"/>
    <mergeCell ref="B34:E34"/>
    <mergeCell ref="B28:E28"/>
    <mergeCell ref="H30:I30"/>
    <mergeCell ref="AG37:AM37"/>
    <mergeCell ref="N28:Z28"/>
    <mergeCell ref="AA45:AF45"/>
    <mergeCell ref="B30:E30"/>
    <mergeCell ref="AT28:AX29"/>
    <mergeCell ref="N48:T48"/>
    <mergeCell ref="AT51:AX51"/>
    <mergeCell ref="U49:Z49"/>
    <mergeCell ref="H33:I33"/>
    <mergeCell ref="B20:E20"/>
    <mergeCell ref="N49:T49"/>
    <mergeCell ref="B4:E4"/>
    <mergeCell ref="H46:I46"/>
    <mergeCell ref="J39:M39"/>
    <mergeCell ref="N35:T35"/>
    <mergeCell ref="AA46:AF46"/>
    <mergeCell ref="AN42:AS42"/>
    <mergeCell ref="H28:I29"/>
    <mergeCell ref="J37:M37"/>
    <mergeCell ref="B8:E8"/>
    <mergeCell ref="H24:I24"/>
    <mergeCell ref="AT23:AX23"/>
    <mergeCell ref="N47:T47"/>
    <mergeCell ref="AN48:AS48"/>
    <mergeCell ref="AG41:AM41"/>
    <mergeCell ref="Q24:W24"/>
    <mergeCell ref="AG50:AM50"/>
    <mergeCell ref="AT47:AX47"/>
    <mergeCell ref="AT50:AX50"/>
    <mergeCell ref="U50:Z50"/>
    <mergeCell ref="U35:Z35"/>
    <mergeCell ref="AT44:AX44"/>
    <mergeCell ref="H47:I47"/>
    <mergeCell ref="U44:Z44"/>
    <mergeCell ref="N46:T46"/>
    <mergeCell ref="AT31:AX31"/>
    <mergeCell ref="U34:Z34"/>
    <mergeCell ref="N39:T39"/>
    <mergeCell ref="N37:T37"/>
    <mergeCell ref="J40:M40"/>
    <mergeCell ref="AN38:AS38"/>
    <mergeCell ref="AT43:AX43"/>
    <mergeCell ref="AA42:AF42"/>
    <mergeCell ref="AT46:AX46"/>
    <mergeCell ref="AG49:AM49"/>
    <mergeCell ref="AN40:AS40"/>
    <mergeCell ref="AG36:AM36"/>
    <mergeCell ref="J35:M35"/>
    <mergeCell ref="AN33:AS33"/>
    <mergeCell ref="U45:Z45"/>
    <mergeCell ref="AT40:AX40"/>
    <mergeCell ref="AA39:AF39"/>
    <mergeCell ref="H55:Y55"/>
    <mergeCell ref="U36:Z36"/>
    <mergeCell ref="N29:T29"/>
    <mergeCell ref="J32:M32"/>
    <mergeCell ref="B10:E10"/>
    <mergeCell ref="AA34:AF34"/>
    <mergeCell ref="J41:M41"/>
    <mergeCell ref="H51:AS51"/>
    <mergeCell ref="AG46:AM46"/>
    <mergeCell ref="AG40:AM40"/>
    <mergeCell ref="AA28:AS28"/>
    <mergeCell ref="H32:I32"/>
    <mergeCell ref="AN37:AS37"/>
    <mergeCell ref="AN30:AS30"/>
    <mergeCell ref="U30:Z30"/>
    <mergeCell ref="X24:AD24"/>
    <mergeCell ref="AA48:AF48"/>
    <mergeCell ref="AA30:AF30"/>
    <mergeCell ref="Z55:AQ55"/>
    <mergeCell ref="J36:M36"/>
    <mergeCell ref="AA29:AF29"/>
    <mergeCell ref="H48:I48"/>
    <mergeCell ref="U46:Z46"/>
    <mergeCell ref="AG48:AM48"/>
  </mergeCells>
  <hyperlinks>
    <hyperlink ref="B4" location="PANDUAN!A1" display="PANDUAN" xr:uid="{00000000-0004-0000-8400-000000000000}"/>
    <hyperlink ref="B6" location="'EWS DIRECTORY'!A1" display="EWS DIRECTORY" xr:uid="{00000000-0004-0000-8400-000001000000}"/>
    <hyperlink ref="B8" location="'DATA PEMICU'!A1" display="DATA PEMICU" xr:uid="{00000000-0004-0000-8400-000002000000}"/>
    <hyperlink ref="B10" location="'DATA PENGUJI'!A1" display="DATA PENGUJI" xr:uid="{00000000-0004-0000-8400-000003000000}"/>
    <hyperlink ref="B12" location="'MAIN LEVEL'!A1" display="MAIN LEVEL" xr:uid="{00000000-0004-0000-8400-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500-000000000000}">
  <sheetPr codeName="Sheet287">
    <tabColor theme="4" tint="-0.249977111117893"/>
  </sheetPr>
  <dimension ref="A1:AT35"/>
  <sheetViews>
    <sheetView topLeftCell="B1"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46" width="3.6640625" customWidth="1"/>
  </cols>
  <sheetData>
    <row r="1" spans="2:46" ht="14.25" customHeight="1" x14ac:dyDescent="0.25">
      <c r="G1" s="110"/>
      <c r="H1" s="110"/>
      <c r="I1" s="110"/>
      <c r="J1" s="110"/>
      <c r="K1" s="110"/>
      <c r="L1" s="110"/>
      <c r="M1" s="110"/>
      <c r="N1" s="110"/>
      <c r="O1" s="110"/>
      <c r="P1" s="110"/>
      <c r="Q1" s="110"/>
      <c r="R1" s="110"/>
      <c r="S1" s="110"/>
      <c r="T1" s="110"/>
      <c r="U1" s="110"/>
      <c r="V1" s="110"/>
      <c r="W1" s="110"/>
      <c r="X1" s="110"/>
    </row>
    <row r="2" spans="2:46" ht="14.25" customHeight="1" x14ac:dyDescent="0.25">
      <c r="G2" s="55" t="s">
        <v>1674</v>
      </c>
      <c r="H2" s="55"/>
      <c r="I2" s="55"/>
      <c r="J2" s="55"/>
      <c r="K2" s="55"/>
      <c r="L2" s="55"/>
      <c r="M2" s="55"/>
      <c r="N2" s="55"/>
      <c r="AT2" s="443"/>
    </row>
    <row r="3" spans="2:46" ht="14.25" customHeight="1" x14ac:dyDescent="0.25">
      <c r="B3" s="111"/>
      <c r="C3" s="111"/>
      <c r="D3" s="111"/>
      <c r="E3" s="111"/>
      <c r="G3" s="55"/>
      <c r="H3" s="55"/>
      <c r="I3" s="55"/>
      <c r="J3" s="55"/>
      <c r="K3" s="55"/>
      <c r="L3" s="55"/>
      <c r="M3" s="55"/>
      <c r="N3" s="55"/>
      <c r="AT3" s="443"/>
    </row>
    <row r="4" spans="2:46" ht="14.25" customHeight="1" x14ac:dyDescent="0.25">
      <c r="B4" s="762" t="s">
        <v>79</v>
      </c>
      <c r="C4" s="761"/>
      <c r="D4" s="761"/>
      <c r="E4" s="761"/>
      <c r="G4" s="55"/>
      <c r="H4" s="55"/>
      <c r="I4" s="55"/>
      <c r="J4" s="55"/>
      <c r="K4" s="55"/>
      <c r="L4" s="55"/>
      <c r="M4" s="55"/>
      <c r="N4" s="55"/>
      <c r="AT4" s="443"/>
    </row>
    <row r="5" spans="2:46" ht="14.25" customHeight="1" x14ac:dyDescent="0.25">
      <c r="B5" s="111"/>
      <c r="C5" s="111"/>
      <c r="D5" s="111"/>
      <c r="E5" s="111"/>
      <c r="G5" s="55"/>
      <c r="H5" s="55"/>
      <c r="I5" s="55"/>
      <c r="J5" s="55"/>
      <c r="K5" s="55"/>
      <c r="L5" s="55"/>
      <c r="M5" s="55"/>
      <c r="N5" s="55"/>
      <c r="AT5" s="443"/>
    </row>
    <row r="6" spans="2:46" ht="14.25" customHeight="1" x14ac:dyDescent="0.25">
      <c r="B6" s="762" t="s">
        <v>87</v>
      </c>
      <c r="C6" s="761"/>
      <c r="D6" s="761"/>
      <c r="E6" s="761"/>
      <c r="G6" s="55"/>
      <c r="H6" s="55"/>
      <c r="I6" s="55"/>
      <c r="J6" s="55"/>
      <c r="K6" s="55"/>
      <c r="L6" s="55"/>
      <c r="M6" s="55"/>
      <c r="N6" s="55"/>
      <c r="AT6" s="443"/>
    </row>
    <row r="7" spans="2:46" ht="15" customHeight="1" x14ac:dyDescent="0.25">
      <c r="B7" s="111"/>
      <c r="C7" s="111"/>
      <c r="D7" s="111"/>
      <c r="E7" s="111"/>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443"/>
    </row>
    <row r="8" spans="2:46" ht="14.25" customHeight="1" x14ac:dyDescent="0.25">
      <c r="B8" s="762" t="s">
        <v>94</v>
      </c>
      <c r="C8" s="761"/>
      <c r="D8" s="761"/>
      <c r="E8" s="761"/>
      <c r="G8" s="55"/>
      <c r="H8" s="55"/>
      <c r="I8" s="55"/>
      <c r="J8" s="55"/>
      <c r="K8" s="55"/>
      <c r="L8" s="55"/>
      <c r="M8" s="55"/>
      <c r="N8" s="55"/>
      <c r="AT8" s="443"/>
    </row>
    <row r="9" spans="2:46" ht="14.25" customHeight="1" x14ac:dyDescent="0.25">
      <c r="B9" s="111"/>
      <c r="C9" s="111"/>
      <c r="D9" s="111"/>
      <c r="E9" s="111"/>
      <c r="G9" s="999" t="str">
        <f>"Rincian "&amp;'E-3'!G9&amp;" "&amp;'E-3-1'!M20</f>
        <v>Rincian Biaya Transportasi Berdasarkan Analisis SPT dan Laporan Keuangan</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c r="AT12" s="443"/>
    </row>
    <row r="13" spans="2:46" ht="14.25" customHeight="1" x14ac:dyDescent="0.25">
      <c r="B13" s="962" t="str">
        <f>HYPERLINK("#'"&amp;'EWS DIRECTORY'!$J$130&amp;"'!A1",'EWS DIRECTORY'!$J$130)</f>
        <v>E-3</v>
      </c>
      <c r="C13" s="761"/>
      <c r="D13" s="761"/>
      <c r="E13" s="761"/>
      <c r="G13" s="55" t="s">
        <v>1680</v>
      </c>
      <c r="H13" s="55"/>
      <c r="I13" s="254"/>
      <c r="J13" s="254"/>
      <c r="K13" s="254"/>
      <c r="L13" s="254"/>
      <c r="M13" s="254"/>
      <c r="N13" s="254"/>
      <c r="AT13" s="443"/>
    </row>
    <row r="14" spans="2:46" ht="14.25" customHeight="1" x14ac:dyDescent="0.25">
      <c r="B14" s="931" t="str">
        <f>HYPERLINK("#'"&amp;'EWS DIRECTORY'!$J$131&amp;"'!A1",'EWS DIRECTORY'!$J$131)</f>
        <v>E-3-1</v>
      </c>
      <c r="C14" s="761"/>
      <c r="D14" s="761"/>
      <c r="E14" s="761"/>
      <c r="G14" s="55"/>
      <c r="H14" s="55"/>
      <c r="I14" s="254"/>
      <c r="J14" s="254"/>
      <c r="K14" s="254"/>
      <c r="L14" s="254"/>
      <c r="M14" s="254"/>
      <c r="N14" s="254"/>
      <c r="AT14" s="443"/>
    </row>
    <row r="15" spans="2:46" ht="14.25" customHeight="1" x14ac:dyDescent="0.25">
      <c r="B15" s="929" t="str">
        <f>HYPERLINK("#'"&amp;'EWS DIRECTORY'!$J$132&amp;"'!A1",'EWS DIRECTORY'!$J$132)</f>
        <v>E-3-1-1</v>
      </c>
      <c r="C15" s="761"/>
      <c r="D15" s="761"/>
      <c r="E15" s="761"/>
      <c r="G15" s="55"/>
      <c r="H15" s="55"/>
      <c r="I15" s="254"/>
      <c r="J15" s="254"/>
      <c r="K15" s="254"/>
      <c r="L15" s="254"/>
      <c r="M15" s="254"/>
      <c r="N15" s="254"/>
      <c r="AT15" s="443"/>
    </row>
    <row r="16" spans="2:46" ht="14.25" customHeight="1" x14ac:dyDescent="0.25">
      <c r="B16" s="927" t="str">
        <f>HYPERLINK("#'"&amp;'EWS DIRECTORY'!$J$133&amp;"'!A1",'EWS DIRECTORY'!$J$133)</f>
        <v>E-3-1-2</v>
      </c>
      <c r="C16" s="761"/>
      <c r="D16" s="761"/>
      <c r="E16" s="761"/>
      <c r="G16" s="55"/>
      <c r="H16" s="55"/>
      <c r="I16" s="254"/>
      <c r="J16" s="254"/>
      <c r="K16" s="254"/>
      <c r="L16" s="254"/>
      <c r="M16" s="254"/>
      <c r="N16" s="254"/>
      <c r="AT16" s="443"/>
    </row>
    <row r="17" spans="2:46" ht="14.25" customHeight="1" x14ac:dyDescent="0.25">
      <c r="B17" s="929" t="str">
        <f>HYPERLINK("#'"&amp;'EWS DIRECTORY'!$J$134&amp;"'!A1",'EWS DIRECTORY'!$J$134)</f>
        <v>E-3-1-3</v>
      </c>
      <c r="C17" s="761"/>
      <c r="D17" s="761"/>
      <c r="E17" s="761"/>
      <c r="G17" s="55" t="s">
        <v>1681</v>
      </c>
      <c r="H17" s="55"/>
      <c r="I17" s="55"/>
      <c r="J17" s="254"/>
      <c r="K17" s="254"/>
      <c r="L17" s="254"/>
      <c r="M17" s="254"/>
      <c r="N17" s="254"/>
      <c r="AT17" s="443"/>
    </row>
    <row r="18" spans="2:46" ht="14.25" customHeight="1" x14ac:dyDescent="0.25">
      <c r="B18" s="929" t="str">
        <f>HYPERLINK("#'"&amp;'EWS DIRECTORY'!$J$135&amp;"'!A1",'EWS DIRECTORY'!$J$135)</f>
        <v>E-3-1-4</v>
      </c>
      <c r="C18" s="761"/>
      <c r="D18" s="761"/>
      <c r="E18" s="761"/>
      <c r="G18" s="55" t="s">
        <v>1744</v>
      </c>
      <c r="H18" s="55"/>
      <c r="I18" s="55" t="s">
        <v>1744</v>
      </c>
      <c r="J18" s="254"/>
      <c r="K18" s="254"/>
      <c r="L18" s="254"/>
      <c r="M18" s="254"/>
      <c r="N18" s="254"/>
      <c r="AT18" s="443"/>
    </row>
    <row r="19" spans="2:46" ht="14.25" customHeight="1" x14ac:dyDescent="0.25">
      <c r="B19" s="929" t="str">
        <f>HYPERLINK("#'"&amp;'EWS DIRECTORY'!$J$136&amp;"'!A1",'EWS DIRECTORY'!$J$136)</f>
        <v>E-3-1-5</v>
      </c>
      <c r="C19" s="761"/>
      <c r="D19" s="761"/>
      <c r="E19" s="761"/>
      <c r="AT19" s="443"/>
    </row>
    <row r="20" spans="2:46" ht="14.25" customHeight="1" x14ac:dyDescent="0.25">
      <c r="B20" s="929" t="str">
        <f>HYPERLINK("#'"&amp;'EWS DIRECTORY'!$J$137&amp;"'!A1",'EWS DIRECTORY'!$J$137)</f>
        <v>E-3-1-6</v>
      </c>
      <c r="C20" s="761"/>
      <c r="D20" s="761"/>
      <c r="E20" s="761"/>
      <c r="G20" s="55" t="s">
        <v>1851</v>
      </c>
      <c r="AT20" s="443"/>
    </row>
    <row r="21" spans="2:46" ht="14.25" customHeight="1" x14ac:dyDescent="0.25">
      <c r="G21" s="55"/>
      <c r="AT21" s="443"/>
    </row>
    <row r="22" spans="2:46" ht="14.25" customHeight="1" x14ac:dyDescent="0.25">
      <c r="G22" s="55"/>
      <c r="H22" s="1086" t="s">
        <v>107</v>
      </c>
      <c r="I22" s="790"/>
      <c r="J22" s="1087" t="s">
        <v>1767</v>
      </c>
      <c r="K22" s="789"/>
      <c r="L22" s="1082" t="s">
        <v>1852</v>
      </c>
      <c r="M22" s="764"/>
      <c r="N22" s="764"/>
      <c r="O22" s="764"/>
      <c r="P22" s="764"/>
      <c r="Q22" s="764"/>
      <c r="R22" s="764"/>
      <c r="S22" s="764"/>
      <c r="T22" s="764"/>
      <c r="U22" s="765"/>
      <c r="V22" s="1083" t="s">
        <v>1853</v>
      </c>
      <c r="W22" s="764"/>
      <c r="X22" s="764"/>
      <c r="Y22" s="764"/>
      <c r="Z22" s="764"/>
      <c r="AA22" s="764"/>
      <c r="AB22" s="764"/>
      <c r="AC22" s="764"/>
      <c r="AD22" s="764"/>
      <c r="AE22" s="764"/>
      <c r="AF22" s="764"/>
      <c r="AG22" s="764"/>
      <c r="AH22" s="764"/>
      <c r="AI22" s="764"/>
      <c r="AJ22" s="764"/>
      <c r="AK22" s="764"/>
      <c r="AL22" s="764"/>
      <c r="AM22" s="764"/>
      <c r="AN22" s="765"/>
      <c r="AO22" s="1084" t="s">
        <v>1770</v>
      </c>
      <c r="AP22" s="764"/>
      <c r="AQ22" s="764"/>
      <c r="AR22" s="764"/>
      <c r="AS22" s="764"/>
      <c r="AT22" s="765"/>
    </row>
    <row r="23" spans="2:46" ht="15" customHeight="1" x14ac:dyDescent="0.25">
      <c r="G23" s="55"/>
      <c r="H23" s="1077">
        <v>1</v>
      </c>
      <c r="I23" s="765"/>
      <c r="J23" s="1081"/>
      <c r="K23" s="764"/>
      <c r="L23" s="1077"/>
      <c r="M23" s="764"/>
      <c r="N23" s="764"/>
      <c r="O23" s="764"/>
      <c r="P23" s="764"/>
      <c r="Q23" s="764"/>
      <c r="R23" s="764"/>
      <c r="S23" s="764"/>
      <c r="T23" s="764"/>
      <c r="U23" s="765"/>
      <c r="V23" s="1085"/>
      <c r="W23" s="764"/>
      <c r="X23" s="764"/>
      <c r="Y23" s="764"/>
      <c r="Z23" s="764"/>
      <c r="AA23" s="764"/>
      <c r="AB23" s="764"/>
      <c r="AC23" s="764"/>
      <c r="AD23" s="764"/>
      <c r="AE23" s="764"/>
      <c r="AF23" s="764"/>
      <c r="AG23" s="764"/>
      <c r="AH23" s="764"/>
      <c r="AI23" s="764"/>
      <c r="AJ23" s="764"/>
      <c r="AK23" s="764"/>
      <c r="AL23" s="764"/>
      <c r="AM23" s="764"/>
      <c r="AN23" s="765"/>
      <c r="AO23" s="1078"/>
      <c r="AP23" s="764"/>
      <c r="AQ23" s="764"/>
      <c r="AR23" s="764"/>
      <c r="AS23" s="764"/>
      <c r="AT23" s="765"/>
    </row>
    <row r="24" spans="2:46" ht="14.25" customHeight="1" x14ac:dyDescent="0.25">
      <c r="AT24" s="443"/>
    </row>
    <row r="25" spans="2:46" ht="14.25" customHeight="1" x14ac:dyDescent="0.25">
      <c r="AS25" s="443"/>
      <c r="AT25" s="443"/>
    </row>
    <row r="26" spans="2:46" ht="15" customHeight="1" x14ac:dyDescent="0.25">
      <c r="AS26" s="443"/>
      <c r="AT26" s="443"/>
    </row>
    <row r="27" spans="2:46" ht="15" customHeight="1" x14ac:dyDescent="0.25">
      <c r="H27" s="976" t="s">
        <v>1795</v>
      </c>
      <c r="I27" s="824"/>
      <c r="J27" s="824"/>
      <c r="K27" s="824"/>
      <c r="L27" s="824"/>
      <c r="M27" s="824"/>
      <c r="N27" s="824"/>
      <c r="O27" s="824"/>
      <c r="P27" s="824"/>
      <c r="Q27" s="824"/>
      <c r="R27" s="824"/>
      <c r="S27" s="824"/>
      <c r="T27" s="824"/>
      <c r="U27" s="824"/>
      <c r="V27" s="824"/>
      <c r="W27" s="824"/>
      <c r="X27" s="824"/>
      <c r="Y27" s="825"/>
      <c r="Z27" s="976" t="s">
        <v>1796</v>
      </c>
      <c r="AA27" s="824"/>
      <c r="AB27" s="824"/>
      <c r="AC27" s="824"/>
      <c r="AD27" s="824"/>
      <c r="AE27" s="824"/>
      <c r="AF27" s="824"/>
      <c r="AG27" s="824"/>
      <c r="AH27" s="824"/>
      <c r="AI27" s="824"/>
      <c r="AJ27" s="824"/>
      <c r="AK27" s="824"/>
      <c r="AL27" s="824"/>
      <c r="AM27" s="824"/>
      <c r="AN27" s="824"/>
      <c r="AO27" s="824"/>
      <c r="AP27" s="824"/>
      <c r="AQ27" s="825"/>
      <c r="AS27" s="443"/>
      <c r="AT27" s="443"/>
    </row>
    <row r="28" spans="2:46" ht="14.25" customHeight="1" x14ac:dyDescent="0.25">
      <c r="B28" s="760"/>
      <c r="C28" s="761"/>
      <c r="D28" s="761"/>
      <c r="E28" s="761"/>
      <c r="H28" s="257" t="s">
        <v>796</v>
      </c>
      <c r="I28" s="258"/>
      <c r="J28" s="258"/>
      <c r="K28" s="258"/>
      <c r="L28" s="258"/>
      <c r="M28" s="258"/>
      <c r="N28" s="258"/>
      <c r="O28" s="258"/>
      <c r="P28" s="258"/>
      <c r="Q28" s="259"/>
      <c r="R28" s="257" t="s">
        <v>1511</v>
      </c>
      <c r="S28" s="258"/>
      <c r="T28" s="258"/>
      <c r="U28" s="259"/>
      <c r="V28" s="257" t="s">
        <v>1510</v>
      </c>
      <c r="W28" s="258"/>
      <c r="X28" s="258"/>
      <c r="Y28" s="259"/>
      <c r="Z28" s="257" t="s">
        <v>796</v>
      </c>
      <c r="AA28" s="258"/>
      <c r="AB28" s="258"/>
      <c r="AC28" s="258"/>
      <c r="AD28" s="258"/>
      <c r="AE28" s="258"/>
      <c r="AF28" s="258"/>
      <c r="AG28" s="258"/>
      <c r="AH28" s="258"/>
      <c r="AI28" s="259"/>
      <c r="AJ28" s="257" t="s">
        <v>1511</v>
      </c>
      <c r="AK28" s="258"/>
      <c r="AL28" s="258"/>
      <c r="AM28" s="259"/>
      <c r="AN28" s="257" t="s">
        <v>1510</v>
      </c>
      <c r="AO28" s="258"/>
      <c r="AP28" s="258"/>
      <c r="AQ28" s="259"/>
      <c r="AS28" s="443"/>
      <c r="AT28" s="443"/>
    </row>
    <row r="29" spans="2:46" ht="14.25" customHeight="1" x14ac:dyDescent="0.25">
      <c r="H29" s="260"/>
      <c r="Q29" s="261"/>
      <c r="R29" s="260"/>
      <c r="U29" s="261"/>
      <c r="V29" s="260"/>
      <c r="Y29" s="261"/>
      <c r="Z29" s="260"/>
      <c r="AI29" s="261"/>
      <c r="AJ29" s="260"/>
      <c r="AM29" s="261"/>
      <c r="AN29" s="260"/>
      <c r="AQ29" s="261"/>
      <c r="AS29" s="443"/>
      <c r="AT29" s="443"/>
    </row>
    <row r="30" spans="2:46" ht="14.25" customHeight="1" x14ac:dyDescent="0.25">
      <c r="B30" s="760"/>
      <c r="C30" s="761"/>
      <c r="D30" s="761"/>
      <c r="E30" s="761"/>
      <c r="H30" s="260"/>
      <c r="Q30" s="261"/>
      <c r="R30" s="260"/>
      <c r="U30" s="261"/>
      <c r="V30" s="260"/>
      <c r="Y30" s="261"/>
      <c r="Z30" s="260"/>
      <c r="AI30" s="261"/>
      <c r="AJ30" s="260"/>
      <c r="AM30" s="261"/>
      <c r="AN30" s="260"/>
      <c r="AQ30" s="261"/>
      <c r="AS30" s="443"/>
      <c r="AT30" s="443"/>
    </row>
    <row r="31" spans="2:46" ht="14.25" customHeight="1" x14ac:dyDescent="0.25">
      <c r="H31" s="260"/>
      <c r="Q31" s="261"/>
      <c r="R31" s="260"/>
      <c r="U31" s="261"/>
      <c r="V31" s="260"/>
      <c r="Y31" s="261"/>
      <c r="Z31" s="260"/>
      <c r="AI31" s="261"/>
      <c r="AJ31" s="260"/>
      <c r="AM31" s="261"/>
      <c r="AN31" s="260"/>
      <c r="AQ31" s="261"/>
      <c r="AS31" s="443"/>
      <c r="AT31" s="443"/>
    </row>
    <row r="32" spans="2:46" ht="14.25" customHeight="1" x14ac:dyDescent="0.25">
      <c r="B32" s="760"/>
      <c r="C32" s="761"/>
      <c r="D32" s="761"/>
      <c r="E32" s="761"/>
      <c r="H32" s="260"/>
      <c r="Q32" s="261"/>
      <c r="R32" s="260"/>
      <c r="U32" s="261"/>
      <c r="V32" s="260"/>
      <c r="Y32" s="261"/>
      <c r="Z32" s="260"/>
      <c r="AI32" s="261"/>
      <c r="AJ32" s="260"/>
      <c r="AM32" s="261"/>
      <c r="AN32" s="260"/>
      <c r="AQ32" s="261"/>
      <c r="AS32" s="443"/>
      <c r="AT32" s="443"/>
    </row>
    <row r="33" spans="2:46" ht="14.25" customHeight="1" x14ac:dyDescent="0.25">
      <c r="H33" s="262"/>
      <c r="I33" s="263"/>
      <c r="J33" s="263"/>
      <c r="K33" s="263"/>
      <c r="L33" s="263"/>
      <c r="M33" s="263"/>
      <c r="N33" s="263"/>
      <c r="O33" s="263"/>
      <c r="P33" s="263"/>
      <c r="Q33" s="264"/>
      <c r="R33" s="262"/>
      <c r="S33" s="263"/>
      <c r="T33" s="263"/>
      <c r="U33" s="264"/>
      <c r="V33" s="262"/>
      <c r="W33" s="263"/>
      <c r="X33" s="263"/>
      <c r="Y33" s="264"/>
      <c r="Z33" s="262"/>
      <c r="AA33" s="263"/>
      <c r="AB33" s="263"/>
      <c r="AC33" s="263"/>
      <c r="AD33" s="263"/>
      <c r="AE33" s="263"/>
      <c r="AF33" s="263"/>
      <c r="AG33" s="263"/>
      <c r="AH33" s="263"/>
      <c r="AI33" s="264"/>
      <c r="AJ33" s="262"/>
      <c r="AK33" s="263"/>
      <c r="AL33" s="263"/>
      <c r="AM33" s="264"/>
      <c r="AN33" s="262"/>
      <c r="AO33" s="263"/>
      <c r="AP33" s="263"/>
      <c r="AQ33" s="264"/>
      <c r="AS33" s="443"/>
      <c r="AT33" s="443"/>
    </row>
    <row r="34" spans="2:46" ht="14.25" customHeight="1" x14ac:dyDescent="0.25">
      <c r="B34" s="760"/>
      <c r="C34" s="761"/>
      <c r="D34" s="761"/>
      <c r="E34" s="761"/>
      <c r="G34" s="223"/>
      <c r="AM34" s="265" t="s">
        <v>1797</v>
      </c>
      <c r="AN34" s="131" t="str">
        <f>'E-3-1'!U20</f>
        <v>E-3-1-2</v>
      </c>
      <c r="AS34" s="443"/>
      <c r="AT34" s="443"/>
    </row>
    <row r="35" spans="2:46" ht="14.25" customHeight="1" x14ac:dyDescent="0.25">
      <c r="G35" s="223"/>
      <c r="AS35" s="443"/>
      <c r="AT35" s="443"/>
    </row>
  </sheetData>
  <mergeCells count="31">
    <mergeCell ref="B4:E4"/>
    <mergeCell ref="V22:AN22"/>
    <mergeCell ref="B16:E16"/>
    <mergeCell ref="B6:E6"/>
    <mergeCell ref="G7:AR7"/>
    <mergeCell ref="B18:E18"/>
    <mergeCell ref="B12:E12"/>
    <mergeCell ref="H22:I22"/>
    <mergeCell ref="J22:K22"/>
    <mergeCell ref="B14:E14"/>
    <mergeCell ref="B17:E17"/>
    <mergeCell ref="B8:E8"/>
    <mergeCell ref="L22:U22"/>
    <mergeCell ref="G9:Z11"/>
    <mergeCell ref="B15:E15"/>
    <mergeCell ref="B10:E10"/>
    <mergeCell ref="B34:E34"/>
    <mergeCell ref="AO23:AT23"/>
    <mergeCell ref="B13:E13"/>
    <mergeCell ref="Z27:AQ27"/>
    <mergeCell ref="H23:I23"/>
    <mergeCell ref="B19:E19"/>
    <mergeCell ref="J23:K23"/>
    <mergeCell ref="B32:E32"/>
    <mergeCell ref="H27:Y27"/>
    <mergeCell ref="V23:AN23"/>
    <mergeCell ref="L23:U23"/>
    <mergeCell ref="B30:E30"/>
    <mergeCell ref="B20:E20"/>
    <mergeCell ref="AO22:AT22"/>
    <mergeCell ref="B28:E28"/>
  </mergeCells>
  <hyperlinks>
    <hyperlink ref="B4" location="PANDUAN!A1" display="PANDUAN" xr:uid="{00000000-0004-0000-8500-000000000000}"/>
    <hyperlink ref="B6" location="'EWS DIRECTORY'!A1" display="EWS DIRECTORY" xr:uid="{00000000-0004-0000-8500-000001000000}"/>
    <hyperlink ref="B8" location="'DATA PEMICU'!A1" display="DATA PEMICU" xr:uid="{00000000-0004-0000-8500-000002000000}"/>
    <hyperlink ref="B10" location="'DATA PENGUJI'!A1" display="DATA PENGUJI" xr:uid="{00000000-0004-0000-8500-000003000000}"/>
    <hyperlink ref="B12" location="'MAIN LEVEL'!A1" display="MAIN LEVEL" xr:uid="{00000000-0004-0000-8500-000004000000}"/>
  </hyperlinks>
  <pageMargins left="0.51181102362204722" right="0.15748031496062989" top="0.55118110236220474" bottom="0.55118110236220474" header="0" footer="0"/>
  <pageSetup paperSize="9" scale="60" orientation="landscape"/>
  <headerFooter>
    <oddFooter>&amp;Rhalaman &amp;P dari</oddFooter>
  </headerFooter>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600-000000000000}">
  <sheetPr codeName="Sheet371">
    <tabColor theme="4" tint="-0.249977111117893"/>
  </sheetPr>
  <dimension ref="A2:AX52"/>
  <sheetViews>
    <sheetView topLeftCell="B6" zoomScaleNormal="100" workbookViewId="0">
      <selection activeCell="AQ18" sqref="AQ18:AU18"/>
    </sheetView>
  </sheetViews>
  <sheetFormatPr defaultColWidth="3.5546875" defaultRowHeight="13.8" x14ac:dyDescent="0.25"/>
  <cols>
    <col min="1" max="1" width="3" style="110" hidden="1" customWidth="1"/>
    <col min="2" max="5" width="3.88671875" style="177" customWidth="1"/>
    <col min="6" max="6" width="3.88671875" style="110" customWidth="1"/>
    <col min="7" max="45" width="3.6640625" style="254" customWidth="1"/>
    <col min="46" max="46" width="4.44140625" style="254" customWidth="1"/>
    <col min="47" max="47" width="3.6640625" style="254" customWidth="1"/>
    <col min="48" max="48" width="3.5546875" style="254" customWidth="1"/>
    <col min="49" max="16384" width="3.5546875" style="254"/>
  </cols>
  <sheetData>
    <row r="2" spans="2:47" x14ac:dyDescent="0.25">
      <c r="G2" s="55" t="s">
        <v>1674</v>
      </c>
      <c r="H2" s="55"/>
      <c r="I2" s="55"/>
      <c r="J2" s="55"/>
      <c r="K2" s="55"/>
      <c r="L2" s="55"/>
      <c r="M2" s="55"/>
      <c r="N2" s="55"/>
      <c r="AT2" s="443"/>
      <c r="AU2" s="443"/>
    </row>
    <row r="3" spans="2:47" x14ac:dyDescent="0.25">
      <c r="B3" s="111"/>
      <c r="C3" s="111"/>
      <c r="D3" s="111"/>
      <c r="E3" s="111"/>
      <c r="G3" s="55"/>
      <c r="H3" s="55"/>
      <c r="I3" s="55"/>
      <c r="J3" s="55"/>
      <c r="K3" s="55"/>
      <c r="L3" s="55"/>
      <c r="M3" s="55"/>
      <c r="N3" s="55"/>
      <c r="AT3" s="443"/>
      <c r="AU3" s="443"/>
    </row>
    <row r="4" spans="2:47" x14ac:dyDescent="0.25">
      <c r="B4" s="762" t="s">
        <v>79</v>
      </c>
      <c r="C4" s="761"/>
      <c r="D4" s="761"/>
      <c r="E4" s="761"/>
      <c r="G4" s="55"/>
      <c r="H4" s="55"/>
      <c r="I4" s="55"/>
      <c r="J4" s="55"/>
      <c r="K4" s="55"/>
      <c r="L4" s="55"/>
      <c r="M4" s="55"/>
      <c r="N4" s="55"/>
      <c r="AT4" s="443"/>
      <c r="AU4" s="443"/>
    </row>
    <row r="5" spans="2:47" x14ac:dyDescent="0.25">
      <c r="B5" s="111"/>
      <c r="C5" s="111"/>
      <c r="D5" s="111"/>
      <c r="E5" s="111"/>
      <c r="G5" s="55"/>
      <c r="H5" s="55"/>
      <c r="I5" s="55"/>
      <c r="J5" s="55"/>
      <c r="K5" s="55"/>
      <c r="L5" s="55"/>
      <c r="M5" s="55"/>
      <c r="N5" s="55"/>
      <c r="AT5" s="443"/>
      <c r="AU5" s="443"/>
    </row>
    <row r="6" spans="2:47" x14ac:dyDescent="0.25">
      <c r="B6" s="762" t="s">
        <v>87</v>
      </c>
      <c r="C6" s="761"/>
      <c r="D6" s="761"/>
      <c r="E6" s="761"/>
      <c r="G6" s="55"/>
      <c r="H6" s="55"/>
      <c r="I6" s="55"/>
      <c r="J6" s="55"/>
      <c r="K6" s="55"/>
      <c r="L6" s="55"/>
      <c r="M6" s="55"/>
      <c r="N6" s="55"/>
      <c r="AT6" s="443"/>
      <c r="AU6" s="443"/>
    </row>
    <row r="7" spans="2:47" ht="15" customHeight="1" x14ac:dyDescent="0.25">
      <c r="B7" s="111"/>
      <c r="C7" s="111"/>
      <c r="D7" s="111"/>
      <c r="E7" s="111"/>
      <c r="G7" s="996" t="s">
        <v>1774</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c r="AI7" s="792"/>
      <c r="AJ7" s="792"/>
      <c r="AK7" s="792"/>
      <c r="AL7" s="792"/>
      <c r="AM7" s="792"/>
      <c r="AN7" s="792"/>
      <c r="AO7" s="792"/>
      <c r="AP7" s="792"/>
      <c r="AQ7" s="792"/>
      <c r="AR7" s="792"/>
      <c r="AS7" s="58"/>
      <c r="AT7" s="443"/>
      <c r="AU7" s="443"/>
    </row>
    <row r="8" spans="2:47" x14ac:dyDescent="0.25">
      <c r="B8" s="762" t="s">
        <v>94</v>
      </c>
      <c r="C8" s="761"/>
      <c r="D8" s="761"/>
      <c r="E8" s="761"/>
      <c r="G8" s="55"/>
      <c r="H8" s="55"/>
      <c r="I8" s="55"/>
      <c r="J8" s="55"/>
      <c r="K8" s="55"/>
      <c r="L8" s="55"/>
      <c r="M8" s="55"/>
      <c r="N8" s="55"/>
      <c r="AT8" s="443"/>
      <c r="AU8" s="443"/>
    </row>
    <row r="9" spans="2:47" x14ac:dyDescent="0.25">
      <c r="B9" s="111"/>
      <c r="C9" s="111"/>
      <c r="D9" s="111"/>
      <c r="E9" s="111"/>
      <c r="G9" s="999" t="str">
        <f>"Rincian "&amp;'E-3'!G9&amp;" "&amp;'E-3-1'!M22</f>
        <v>Rincian Biaya Transportasi Berdasarkan pemeriksaan langsung terhadap bukti pendukung</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c r="AU9" s="443"/>
    </row>
    <row r="10" spans="2:47" x14ac:dyDescent="0.25">
      <c r="B10" s="762" t="s">
        <v>101</v>
      </c>
      <c r="C10" s="761"/>
      <c r="D10" s="761"/>
      <c r="E10" s="761"/>
      <c r="G10" s="1001"/>
      <c r="H10" s="792"/>
      <c r="I10" s="792"/>
      <c r="J10" s="792"/>
      <c r="K10" s="792"/>
      <c r="L10" s="792"/>
      <c r="M10" s="792"/>
      <c r="N10" s="792"/>
      <c r="O10" s="792"/>
      <c r="P10" s="792"/>
      <c r="Q10" s="792"/>
      <c r="R10" s="792"/>
      <c r="S10" s="792"/>
      <c r="T10" s="792"/>
      <c r="U10" s="792"/>
      <c r="V10" s="792"/>
      <c r="W10" s="792"/>
      <c r="X10" s="792"/>
      <c r="Y10" s="792"/>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c r="AU10" s="443"/>
    </row>
    <row r="11" spans="2:47"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c r="AU11" s="443"/>
    </row>
    <row r="12" spans="2:47" x14ac:dyDescent="0.25">
      <c r="B12" s="762" t="s">
        <v>106</v>
      </c>
      <c r="C12" s="761"/>
      <c r="D12" s="761"/>
      <c r="E12" s="761"/>
      <c r="AT12" s="443"/>
      <c r="AU12" s="443"/>
    </row>
    <row r="13" spans="2:47" x14ac:dyDescent="0.25">
      <c r="B13" s="962" t="str">
        <f>HYPERLINK("#'"&amp;'EWS DIRECTORY'!$J$130&amp;"'!A1",'EWS DIRECTORY'!$J$130)</f>
        <v>E-3</v>
      </c>
      <c r="C13" s="761"/>
      <c r="D13" s="761"/>
      <c r="E13" s="761"/>
      <c r="G13" s="55" t="s">
        <v>1680</v>
      </c>
      <c r="H13" s="55"/>
      <c r="AT13" s="443"/>
      <c r="AU13" s="443"/>
    </row>
    <row r="14" spans="2:47" x14ac:dyDescent="0.25">
      <c r="B14" s="931" t="str">
        <f>HYPERLINK("#'"&amp;'EWS DIRECTORY'!$J$131&amp;"'!A1",'EWS DIRECTORY'!$J$131)</f>
        <v>E-3-1</v>
      </c>
      <c r="C14" s="761"/>
      <c r="D14" s="761"/>
      <c r="E14" s="761"/>
      <c r="G14" s="55"/>
      <c r="H14" s="55"/>
      <c r="AT14" s="443"/>
      <c r="AU14" s="443"/>
    </row>
    <row r="15" spans="2:47" x14ac:dyDescent="0.25">
      <c r="B15" s="929" t="str">
        <f>HYPERLINK("#'"&amp;'EWS DIRECTORY'!$J$132&amp;"'!A1",'EWS DIRECTORY'!$J$132)</f>
        <v>E-3-1-1</v>
      </c>
      <c r="C15" s="761"/>
      <c r="D15" s="761"/>
      <c r="E15" s="761"/>
      <c r="G15" s="55"/>
      <c r="H15" s="55"/>
      <c r="AT15" s="443"/>
      <c r="AU15" s="443"/>
    </row>
    <row r="16" spans="2:47" x14ac:dyDescent="0.25">
      <c r="B16" s="929" t="str">
        <f>HYPERLINK("#'"&amp;'EWS DIRECTORY'!$J$133&amp;"'!A1",'EWS DIRECTORY'!$J$133)</f>
        <v>E-3-1-2</v>
      </c>
      <c r="C16" s="761"/>
      <c r="D16" s="761"/>
      <c r="E16" s="761"/>
      <c r="G16" s="55"/>
      <c r="H16" s="55"/>
      <c r="AT16" s="443"/>
      <c r="AU16" s="443"/>
    </row>
    <row r="17" spans="1:50" x14ac:dyDescent="0.25">
      <c r="B17" s="927" t="str">
        <f>HYPERLINK("#'"&amp;'EWS DIRECTORY'!$J$134&amp;"'!A1",'EWS DIRECTORY'!$J$134)</f>
        <v>E-3-1-3</v>
      </c>
      <c r="C17" s="761"/>
      <c r="D17" s="761"/>
      <c r="E17" s="761"/>
      <c r="G17" s="55" t="s">
        <v>1681</v>
      </c>
      <c r="H17" s="55"/>
      <c r="I17" s="55"/>
      <c r="AT17" s="443"/>
      <c r="AU17" s="443"/>
    </row>
    <row r="18" spans="1:50" x14ac:dyDescent="0.25">
      <c r="B18" s="929" t="str">
        <f>HYPERLINK("#'"&amp;'EWS DIRECTORY'!$J$135&amp;"'!A1",'EWS DIRECTORY'!$J$135)</f>
        <v>E-3-1-4</v>
      </c>
      <c r="C18" s="761"/>
      <c r="D18" s="761"/>
      <c r="E18" s="761"/>
      <c r="G18" s="55" t="s">
        <v>1744</v>
      </c>
      <c r="H18" s="55"/>
      <c r="I18" s="55" t="s">
        <v>1744</v>
      </c>
      <c r="AT18" s="443"/>
      <c r="AU18" s="443"/>
    </row>
    <row r="19" spans="1:50" x14ac:dyDescent="0.25">
      <c r="B19" s="929" t="str">
        <f>HYPERLINK("#'"&amp;'EWS DIRECTORY'!$J$136&amp;"'!A1",'EWS DIRECTORY'!$J$136)</f>
        <v>E-3-1-5</v>
      </c>
      <c r="C19" s="761"/>
      <c r="D19" s="761"/>
      <c r="E19" s="761"/>
      <c r="AT19" s="443"/>
      <c r="AU19" s="443"/>
    </row>
    <row r="20" spans="1:50" s="271" customFormat="1" x14ac:dyDescent="0.25">
      <c r="A20" s="110"/>
      <c r="B20" s="929" t="str">
        <f>HYPERLINK("#'"&amp;'EWS DIRECTORY'!$J$137&amp;"'!A1",'EWS DIRECTORY'!$J$137)</f>
        <v>E-3-1-6</v>
      </c>
      <c r="C20" s="896"/>
      <c r="D20" s="896"/>
      <c r="E20" s="896"/>
      <c r="F20" s="110"/>
      <c r="G20" s="55" t="s">
        <v>1851</v>
      </c>
      <c r="AT20" s="443"/>
      <c r="AU20" s="443"/>
    </row>
    <row r="21" spans="1:50" x14ac:dyDescent="0.25">
      <c r="G21" s="55"/>
      <c r="AT21" s="443"/>
      <c r="AU21" s="443"/>
    </row>
    <row r="22" spans="1:50" ht="15" customHeight="1" x14ac:dyDescent="0.25">
      <c r="G22" s="55"/>
      <c r="H22" s="990" t="s">
        <v>1445</v>
      </c>
      <c r="I22" s="790"/>
      <c r="J22" s="990" t="s">
        <v>1478</v>
      </c>
      <c r="K22" s="789"/>
      <c r="L22" s="789"/>
      <c r="M22" s="790"/>
      <c r="N22" s="994" t="s">
        <v>1792</v>
      </c>
      <c r="O22" s="764"/>
      <c r="P22" s="764"/>
      <c r="Q22" s="764"/>
      <c r="R22" s="764"/>
      <c r="S22" s="764"/>
      <c r="T22" s="764"/>
      <c r="U22" s="764"/>
      <c r="V22" s="764"/>
      <c r="W22" s="764"/>
      <c r="X22" s="764"/>
      <c r="Y22" s="764"/>
      <c r="Z22" s="765"/>
      <c r="AA22" s="994" t="s">
        <v>1793</v>
      </c>
      <c r="AB22" s="764"/>
      <c r="AC22" s="764"/>
      <c r="AD22" s="764"/>
      <c r="AE22" s="764"/>
      <c r="AF22" s="764"/>
      <c r="AG22" s="764"/>
      <c r="AH22" s="764"/>
      <c r="AI22" s="764"/>
      <c r="AJ22" s="764"/>
      <c r="AK22" s="764"/>
      <c r="AL22" s="764"/>
      <c r="AM22" s="764"/>
      <c r="AN22" s="764"/>
      <c r="AO22" s="764"/>
      <c r="AP22" s="764"/>
      <c r="AQ22" s="764"/>
      <c r="AR22" s="764"/>
      <c r="AS22" s="765"/>
      <c r="AT22" s="990" t="s">
        <v>1481</v>
      </c>
      <c r="AU22" s="789"/>
      <c r="AV22" s="789"/>
      <c r="AW22" s="789"/>
      <c r="AX22" s="790"/>
    </row>
    <row r="23" spans="1:50" x14ac:dyDescent="0.25">
      <c r="G23" s="55"/>
      <c r="H23" s="806"/>
      <c r="I23" s="807"/>
      <c r="J23" s="806"/>
      <c r="K23" s="794"/>
      <c r="L23" s="794"/>
      <c r="M23" s="807"/>
      <c r="N23" s="978" t="s">
        <v>796</v>
      </c>
      <c r="O23" s="764"/>
      <c r="P23" s="764"/>
      <c r="Q23" s="764"/>
      <c r="R23" s="764"/>
      <c r="S23" s="764"/>
      <c r="T23" s="765"/>
      <c r="U23" s="978" t="s">
        <v>1401</v>
      </c>
      <c r="V23" s="764"/>
      <c r="W23" s="764"/>
      <c r="X23" s="764"/>
      <c r="Y23" s="764"/>
      <c r="Z23" s="765"/>
      <c r="AA23" s="978" t="s">
        <v>796</v>
      </c>
      <c r="AB23" s="764"/>
      <c r="AC23" s="764"/>
      <c r="AD23" s="764"/>
      <c r="AE23" s="764"/>
      <c r="AF23" s="765"/>
      <c r="AG23" s="978" t="s">
        <v>1794</v>
      </c>
      <c r="AH23" s="764"/>
      <c r="AI23" s="764"/>
      <c r="AJ23" s="764"/>
      <c r="AK23" s="764"/>
      <c r="AL23" s="764"/>
      <c r="AM23" s="765"/>
      <c r="AN23" s="978" t="s">
        <v>1510</v>
      </c>
      <c r="AO23" s="764"/>
      <c r="AP23" s="764"/>
      <c r="AQ23" s="764"/>
      <c r="AR23" s="764"/>
      <c r="AS23" s="765"/>
      <c r="AT23" s="806"/>
      <c r="AU23" s="794"/>
      <c r="AV23" s="794"/>
      <c r="AW23" s="794"/>
      <c r="AX23" s="807"/>
    </row>
    <row r="24" spans="1:50" x14ac:dyDescent="0.25">
      <c r="H24" s="980"/>
      <c r="I24" s="765"/>
      <c r="J24" s="979"/>
      <c r="K24" s="764"/>
      <c r="L24" s="764"/>
      <c r="M24" s="765"/>
      <c r="N24" s="980"/>
      <c r="O24" s="764"/>
      <c r="P24" s="764"/>
      <c r="Q24" s="764"/>
      <c r="R24" s="764"/>
      <c r="S24" s="764"/>
      <c r="T24" s="765"/>
      <c r="U24" s="977"/>
      <c r="V24" s="764"/>
      <c r="W24" s="764"/>
      <c r="X24" s="764"/>
      <c r="Y24" s="764"/>
      <c r="Z24" s="765"/>
      <c r="AA24" s="980"/>
      <c r="AB24" s="764"/>
      <c r="AC24" s="764"/>
      <c r="AD24" s="764"/>
      <c r="AE24" s="764"/>
      <c r="AF24" s="765"/>
      <c r="AG24" s="980"/>
      <c r="AH24" s="764"/>
      <c r="AI24" s="764"/>
      <c r="AJ24" s="764"/>
      <c r="AK24" s="764"/>
      <c r="AL24" s="764"/>
      <c r="AM24" s="765"/>
      <c r="AN24" s="979"/>
      <c r="AO24" s="764"/>
      <c r="AP24" s="764"/>
      <c r="AQ24" s="764"/>
      <c r="AR24" s="764"/>
      <c r="AS24" s="765"/>
      <c r="AT24" s="1063"/>
      <c r="AU24" s="764"/>
      <c r="AV24" s="764"/>
      <c r="AW24" s="764"/>
      <c r="AX24" s="765"/>
    </row>
    <row r="25" spans="1:50" x14ac:dyDescent="0.25">
      <c r="H25" s="980"/>
      <c r="I25" s="765"/>
      <c r="J25" s="979"/>
      <c r="K25" s="764"/>
      <c r="L25" s="764"/>
      <c r="M25" s="765"/>
      <c r="N25" s="980"/>
      <c r="O25" s="764"/>
      <c r="P25" s="764"/>
      <c r="Q25" s="764"/>
      <c r="R25" s="764"/>
      <c r="S25" s="764"/>
      <c r="T25" s="765"/>
      <c r="U25" s="977"/>
      <c r="V25" s="764"/>
      <c r="W25" s="764"/>
      <c r="X25" s="764"/>
      <c r="Y25" s="764"/>
      <c r="Z25" s="765"/>
      <c r="AA25" s="980"/>
      <c r="AB25" s="764"/>
      <c r="AC25" s="764"/>
      <c r="AD25" s="764"/>
      <c r="AE25" s="764"/>
      <c r="AF25" s="765"/>
      <c r="AG25" s="980"/>
      <c r="AH25" s="764"/>
      <c r="AI25" s="764"/>
      <c r="AJ25" s="764"/>
      <c r="AK25" s="764"/>
      <c r="AL25" s="764"/>
      <c r="AM25" s="765"/>
      <c r="AN25" s="979"/>
      <c r="AO25" s="764"/>
      <c r="AP25" s="764"/>
      <c r="AQ25" s="764"/>
      <c r="AR25" s="764"/>
      <c r="AS25" s="765"/>
      <c r="AT25" s="1063"/>
      <c r="AU25" s="764"/>
      <c r="AV25" s="764"/>
      <c r="AW25" s="764"/>
      <c r="AX25" s="765"/>
    </row>
    <row r="26" spans="1:50" x14ac:dyDescent="0.25">
      <c r="H26" s="980"/>
      <c r="I26" s="765"/>
      <c r="J26" s="979"/>
      <c r="K26" s="764"/>
      <c r="L26" s="764"/>
      <c r="M26" s="765"/>
      <c r="N26" s="980"/>
      <c r="O26" s="764"/>
      <c r="P26" s="764"/>
      <c r="Q26" s="764"/>
      <c r="R26" s="764"/>
      <c r="S26" s="764"/>
      <c r="T26" s="765"/>
      <c r="U26" s="977"/>
      <c r="V26" s="764"/>
      <c r="W26" s="764"/>
      <c r="X26" s="764"/>
      <c r="Y26" s="764"/>
      <c r="Z26" s="765"/>
      <c r="AA26" s="980"/>
      <c r="AB26" s="764"/>
      <c r="AC26" s="764"/>
      <c r="AD26" s="764"/>
      <c r="AE26" s="764"/>
      <c r="AF26" s="765"/>
      <c r="AG26" s="980"/>
      <c r="AH26" s="764"/>
      <c r="AI26" s="764"/>
      <c r="AJ26" s="764"/>
      <c r="AK26" s="764"/>
      <c r="AL26" s="764"/>
      <c r="AM26" s="765"/>
      <c r="AN26" s="979"/>
      <c r="AO26" s="764"/>
      <c r="AP26" s="764"/>
      <c r="AQ26" s="764"/>
      <c r="AR26" s="764"/>
      <c r="AS26" s="765"/>
      <c r="AT26" s="1063"/>
      <c r="AU26" s="764"/>
      <c r="AV26" s="764"/>
      <c r="AW26" s="764"/>
      <c r="AX26" s="765"/>
    </row>
    <row r="27" spans="1:50" x14ac:dyDescent="0.25">
      <c r="H27" s="980"/>
      <c r="I27" s="765"/>
      <c r="J27" s="979"/>
      <c r="K27" s="764"/>
      <c r="L27" s="764"/>
      <c r="M27" s="765"/>
      <c r="N27" s="980"/>
      <c r="O27" s="764"/>
      <c r="P27" s="764"/>
      <c r="Q27" s="764"/>
      <c r="R27" s="764"/>
      <c r="S27" s="764"/>
      <c r="T27" s="765"/>
      <c r="U27" s="977"/>
      <c r="V27" s="764"/>
      <c r="W27" s="764"/>
      <c r="X27" s="764"/>
      <c r="Y27" s="764"/>
      <c r="Z27" s="765"/>
      <c r="AA27" s="980"/>
      <c r="AB27" s="764"/>
      <c r="AC27" s="764"/>
      <c r="AD27" s="764"/>
      <c r="AE27" s="764"/>
      <c r="AF27" s="765"/>
      <c r="AG27" s="980"/>
      <c r="AH27" s="764"/>
      <c r="AI27" s="764"/>
      <c r="AJ27" s="764"/>
      <c r="AK27" s="764"/>
      <c r="AL27" s="764"/>
      <c r="AM27" s="765"/>
      <c r="AN27" s="979"/>
      <c r="AO27" s="764"/>
      <c r="AP27" s="764"/>
      <c r="AQ27" s="764"/>
      <c r="AR27" s="764"/>
      <c r="AS27" s="765"/>
      <c r="AT27" s="1063"/>
      <c r="AU27" s="764"/>
      <c r="AV27" s="764"/>
      <c r="AW27" s="764"/>
      <c r="AX27" s="765"/>
    </row>
    <row r="28" spans="1:50" x14ac:dyDescent="0.25">
      <c r="B28" s="760"/>
      <c r="C28" s="761"/>
      <c r="D28" s="761"/>
      <c r="E28" s="761"/>
      <c r="H28" s="980"/>
      <c r="I28" s="765"/>
      <c r="J28" s="979"/>
      <c r="K28" s="764"/>
      <c r="L28" s="764"/>
      <c r="M28" s="765"/>
      <c r="N28" s="980"/>
      <c r="O28" s="764"/>
      <c r="P28" s="764"/>
      <c r="Q28" s="764"/>
      <c r="R28" s="764"/>
      <c r="S28" s="764"/>
      <c r="T28" s="765"/>
      <c r="U28" s="977"/>
      <c r="V28" s="764"/>
      <c r="W28" s="764"/>
      <c r="X28" s="764"/>
      <c r="Y28" s="764"/>
      <c r="Z28" s="765"/>
      <c r="AA28" s="980"/>
      <c r="AB28" s="764"/>
      <c r="AC28" s="764"/>
      <c r="AD28" s="764"/>
      <c r="AE28" s="764"/>
      <c r="AF28" s="765"/>
      <c r="AG28" s="980"/>
      <c r="AH28" s="764"/>
      <c r="AI28" s="764"/>
      <c r="AJ28" s="764"/>
      <c r="AK28" s="764"/>
      <c r="AL28" s="764"/>
      <c r="AM28" s="765"/>
      <c r="AN28" s="979"/>
      <c r="AO28" s="764"/>
      <c r="AP28" s="764"/>
      <c r="AQ28" s="764"/>
      <c r="AR28" s="764"/>
      <c r="AS28" s="765"/>
      <c r="AT28" s="1063"/>
      <c r="AU28" s="764"/>
      <c r="AV28" s="764"/>
      <c r="AW28" s="764"/>
      <c r="AX28" s="765"/>
    </row>
    <row r="29" spans="1:50" x14ac:dyDescent="0.25">
      <c r="H29" s="980"/>
      <c r="I29" s="765"/>
      <c r="J29" s="979"/>
      <c r="K29" s="764"/>
      <c r="L29" s="764"/>
      <c r="M29" s="765"/>
      <c r="N29" s="980"/>
      <c r="O29" s="764"/>
      <c r="P29" s="764"/>
      <c r="Q29" s="764"/>
      <c r="R29" s="764"/>
      <c r="S29" s="764"/>
      <c r="T29" s="765"/>
      <c r="U29" s="977"/>
      <c r="V29" s="764"/>
      <c r="W29" s="764"/>
      <c r="X29" s="764"/>
      <c r="Y29" s="764"/>
      <c r="Z29" s="765"/>
      <c r="AA29" s="980"/>
      <c r="AB29" s="764"/>
      <c r="AC29" s="764"/>
      <c r="AD29" s="764"/>
      <c r="AE29" s="764"/>
      <c r="AF29" s="765"/>
      <c r="AG29" s="980"/>
      <c r="AH29" s="764"/>
      <c r="AI29" s="764"/>
      <c r="AJ29" s="764"/>
      <c r="AK29" s="764"/>
      <c r="AL29" s="764"/>
      <c r="AM29" s="765"/>
      <c r="AN29" s="983"/>
      <c r="AO29" s="764"/>
      <c r="AP29" s="764"/>
      <c r="AQ29" s="764"/>
      <c r="AR29" s="764"/>
      <c r="AS29" s="765"/>
      <c r="AT29" s="1063"/>
      <c r="AU29" s="764"/>
      <c r="AV29" s="764"/>
      <c r="AW29" s="764"/>
      <c r="AX29" s="765"/>
    </row>
    <row r="30" spans="1:50" x14ac:dyDescent="0.25">
      <c r="B30" s="760"/>
      <c r="C30" s="761"/>
      <c r="D30" s="761"/>
      <c r="E30" s="761"/>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1:50" ht="1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1:50" x14ac:dyDescent="0.25">
      <c r="B32" s="760"/>
      <c r="C32" s="761"/>
      <c r="D32" s="761"/>
      <c r="E32" s="761"/>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2:50"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2:50" ht="15" customHeight="1" x14ac:dyDescent="0.25">
      <c r="B34" s="760"/>
      <c r="C34" s="761"/>
      <c r="D34" s="761"/>
      <c r="E34" s="761"/>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2:50" x14ac:dyDescent="0.25">
      <c r="B36" s="760"/>
      <c r="C36" s="761"/>
      <c r="D36" s="761"/>
      <c r="E36" s="761"/>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2:50" ht="14.4"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2:50" ht="14.4"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2:50" ht="14.4" customHeight="1" x14ac:dyDescent="0.25">
      <c r="G39" s="223"/>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2:50" x14ac:dyDescent="0.25">
      <c r="G40" s="223"/>
      <c r="H40" s="993"/>
      <c r="I40" s="765"/>
      <c r="J40" s="993"/>
      <c r="K40" s="764"/>
      <c r="L40" s="764"/>
      <c r="M40" s="765"/>
      <c r="N40" s="993"/>
      <c r="O40" s="764"/>
      <c r="P40" s="764"/>
      <c r="Q40" s="764"/>
      <c r="R40" s="764"/>
      <c r="S40" s="764"/>
      <c r="T40" s="765"/>
      <c r="U40" s="986"/>
      <c r="V40" s="764"/>
      <c r="W40" s="764"/>
      <c r="X40" s="764"/>
      <c r="Y40" s="764"/>
      <c r="Z40" s="765"/>
      <c r="AA40" s="993"/>
      <c r="AB40" s="764"/>
      <c r="AC40" s="764"/>
      <c r="AD40" s="764"/>
      <c r="AE40" s="764"/>
      <c r="AF40" s="765"/>
      <c r="AG40" s="993"/>
      <c r="AH40" s="764"/>
      <c r="AI40" s="764"/>
      <c r="AJ40" s="764"/>
      <c r="AK40" s="764"/>
      <c r="AL40" s="764"/>
      <c r="AM40" s="765"/>
      <c r="AN40" s="995"/>
      <c r="AO40" s="764"/>
      <c r="AP40" s="764"/>
      <c r="AQ40" s="764"/>
      <c r="AR40" s="764"/>
      <c r="AS40" s="765"/>
      <c r="AT40" s="1065"/>
      <c r="AU40" s="764"/>
      <c r="AV40" s="764"/>
      <c r="AW40" s="764"/>
      <c r="AX40" s="765"/>
    </row>
    <row r="41" spans="2:50" x14ac:dyDescent="0.25">
      <c r="G41" s="223"/>
      <c r="H41" s="1092" t="s">
        <v>1770</v>
      </c>
      <c r="I41" s="764"/>
      <c r="J41" s="764"/>
      <c r="K41" s="764"/>
      <c r="L41" s="764"/>
      <c r="M41" s="764"/>
      <c r="N41" s="764"/>
      <c r="O41" s="764"/>
      <c r="P41" s="764"/>
      <c r="Q41" s="764"/>
      <c r="R41" s="764"/>
      <c r="S41" s="764"/>
      <c r="T41" s="764"/>
      <c r="U41" s="764"/>
      <c r="V41" s="764"/>
      <c r="W41" s="764"/>
      <c r="X41" s="764"/>
      <c r="Y41" s="764"/>
      <c r="Z41" s="764"/>
      <c r="AA41" s="764"/>
      <c r="AB41" s="764"/>
      <c r="AC41" s="764"/>
      <c r="AD41" s="764"/>
      <c r="AE41" s="764"/>
      <c r="AF41" s="764"/>
      <c r="AG41" s="764"/>
      <c r="AH41" s="764"/>
      <c r="AI41" s="764"/>
      <c r="AJ41" s="764"/>
      <c r="AK41" s="764"/>
      <c r="AL41" s="764"/>
      <c r="AM41" s="764"/>
      <c r="AN41" s="764"/>
      <c r="AO41" s="764"/>
      <c r="AP41" s="764"/>
      <c r="AQ41" s="764"/>
      <c r="AR41" s="764"/>
      <c r="AS41" s="765"/>
      <c r="AT41" s="1134">
        <f>SUM(AT24:AX40)</f>
        <v>0</v>
      </c>
      <c r="AU41" s="764"/>
      <c r="AV41" s="764"/>
      <c r="AW41" s="764"/>
      <c r="AX41" s="765"/>
    </row>
    <row r="42" spans="2:50" x14ac:dyDescent="0.25">
      <c r="G42" s="223"/>
      <c r="AS42" s="443"/>
      <c r="AT42" s="443"/>
    </row>
    <row r="43" spans="2:50" x14ac:dyDescent="0.25">
      <c r="G43" s="223"/>
      <c r="AS43" s="443"/>
      <c r="AT43" s="443"/>
      <c r="AU43" s="443"/>
    </row>
    <row r="44" spans="2:50" x14ac:dyDescent="0.25">
      <c r="H44" s="976" t="s">
        <v>1795</v>
      </c>
      <c r="I44" s="824"/>
      <c r="J44" s="824"/>
      <c r="K44" s="824"/>
      <c r="L44" s="824"/>
      <c r="M44" s="824"/>
      <c r="N44" s="824"/>
      <c r="O44" s="824"/>
      <c r="P44" s="824"/>
      <c r="Q44" s="824"/>
      <c r="R44" s="824"/>
      <c r="S44" s="824"/>
      <c r="T44" s="824"/>
      <c r="U44" s="824"/>
      <c r="V44" s="824"/>
      <c r="W44" s="824"/>
      <c r="X44" s="824"/>
      <c r="Y44" s="825"/>
      <c r="Z44" s="976" t="s">
        <v>1796</v>
      </c>
      <c r="AA44" s="824"/>
      <c r="AB44" s="824"/>
      <c r="AC44" s="824"/>
      <c r="AD44" s="824"/>
      <c r="AE44" s="824"/>
      <c r="AF44" s="824"/>
      <c r="AG44" s="824"/>
      <c r="AH44" s="824"/>
      <c r="AI44" s="824"/>
      <c r="AJ44" s="824"/>
      <c r="AK44" s="824"/>
      <c r="AL44" s="824"/>
      <c r="AM44" s="824"/>
      <c r="AN44" s="824"/>
      <c r="AO44" s="824"/>
      <c r="AP44" s="824"/>
      <c r="AQ44" s="825"/>
      <c r="AS44" s="443"/>
      <c r="AT44" s="443"/>
      <c r="AU44" s="443"/>
    </row>
    <row r="45" spans="2:50" x14ac:dyDescent="0.25">
      <c r="H45" s="257" t="s">
        <v>796</v>
      </c>
      <c r="I45" s="258"/>
      <c r="J45" s="258"/>
      <c r="K45" s="258"/>
      <c r="L45" s="258"/>
      <c r="M45" s="258"/>
      <c r="N45" s="258"/>
      <c r="O45" s="258"/>
      <c r="P45" s="258"/>
      <c r="Q45" s="259"/>
      <c r="R45" s="257" t="s">
        <v>1511</v>
      </c>
      <c r="S45" s="258"/>
      <c r="T45" s="258"/>
      <c r="U45" s="259"/>
      <c r="V45" s="257" t="s">
        <v>1510</v>
      </c>
      <c r="W45" s="258"/>
      <c r="X45" s="258"/>
      <c r="Y45" s="259"/>
      <c r="Z45" s="257" t="s">
        <v>796</v>
      </c>
      <c r="AA45" s="258"/>
      <c r="AB45" s="258"/>
      <c r="AC45" s="258"/>
      <c r="AD45" s="258"/>
      <c r="AE45" s="258"/>
      <c r="AF45" s="258"/>
      <c r="AG45" s="258"/>
      <c r="AH45" s="258"/>
      <c r="AI45" s="259"/>
      <c r="AJ45" s="257" t="s">
        <v>1511</v>
      </c>
      <c r="AK45" s="258"/>
      <c r="AL45" s="258"/>
      <c r="AM45" s="259"/>
      <c r="AN45" s="257" t="s">
        <v>1510</v>
      </c>
      <c r="AO45" s="258"/>
      <c r="AP45" s="258"/>
      <c r="AQ45" s="259"/>
      <c r="AS45" s="443"/>
      <c r="AT45" s="443"/>
      <c r="AU45" s="443"/>
    </row>
    <row r="46" spans="2:50" x14ac:dyDescent="0.25">
      <c r="H46" s="260"/>
      <c r="Q46" s="261"/>
      <c r="R46" s="260"/>
      <c r="U46" s="261"/>
      <c r="V46" s="260"/>
      <c r="Y46" s="261"/>
      <c r="Z46" s="260"/>
      <c r="AI46" s="261"/>
      <c r="AJ46" s="260"/>
      <c r="AM46" s="261"/>
      <c r="AN46" s="260"/>
      <c r="AQ46" s="261"/>
      <c r="AS46" s="443"/>
      <c r="AT46" s="443"/>
      <c r="AU46" s="443"/>
    </row>
    <row r="47" spans="2:50" x14ac:dyDescent="0.25">
      <c r="H47" s="260"/>
      <c r="Q47" s="261"/>
      <c r="R47" s="260"/>
      <c r="U47" s="261"/>
      <c r="V47" s="260"/>
      <c r="Y47" s="261"/>
      <c r="Z47" s="260"/>
      <c r="AI47" s="261"/>
      <c r="AJ47" s="260"/>
      <c r="AM47" s="261"/>
      <c r="AN47" s="260"/>
      <c r="AQ47" s="261"/>
      <c r="AS47" s="443"/>
      <c r="AT47" s="443"/>
      <c r="AU47" s="443"/>
    </row>
    <row r="48" spans="2:50" ht="15" customHeight="1" x14ac:dyDescent="0.25">
      <c r="H48" s="260"/>
      <c r="Q48" s="261"/>
      <c r="R48" s="260"/>
      <c r="U48" s="261"/>
      <c r="V48" s="260"/>
      <c r="Y48" s="261"/>
      <c r="Z48" s="260"/>
      <c r="AI48" s="261"/>
      <c r="AJ48" s="260"/>
      <c r="AM48" s="261"/>
      <c r="AN48" s="260"/>
      <c r="AQ48" s="261"/>
      <c r="AS48" s="443"/>
      <c r="AT48" s="443"/>
      <c r="AU48" s="443"/>
    </row>
    <row r="49" spans="8:47" x14ac:dyDescent="0.25">
      <c r="H49" s="260"/>
      <c r="Q49" s="261"/>
      <c r="R49" s="260"/>
      <c r="U49" s="261"/>
      <c r="V49" s="260"/>
      <c r="Y49" s="261"/>
      <c r="Z49" s="260"/>
      <c r="AI49" s="261"/>
      <c r="AJ49" s="260"/>
      <c r="AM49" s="261"/>
      <c r="AN49" s="260"/>
      <c r="AQ49" s="261"/>
      <c r="AS49" s="443"/>
      <c r="AT49" s="443"/>
      <c r="AU49" s="443"/>
    </row>
    <row r="50" spans="8:47" x14ac:dyDescent="0.25">
      <c r="H50" s="262"/>
      <c r="I50" s="263"/>
      <c r="J50" s="263"/>
      <c r="K50" s="263"/>
      <c r="L50" s="263"/>
      <c r="M50" s="263"/>
      <c r="N50" s="263"/>
      <c r="O50" s="263"/>
      <c r="P50" s="263"/>
      <c r="Q50" s="264"/>
      <c r="R50" s="262"/>
      <c r="S50" s="263"/>
      <c r="T50" s="263"/>
      <c r="U50" s="264"/>
      <c r="V50" s="262"/>
      <c r="W50" s="263"/>
      <c r="X50" s="263"/>
      <c r="Y50" s="264"/>
      <c r="Z50" s="262"/>
      <c r="AA50" s="263"/>
      <c r="AB50" s="263"/>
      <c r="AC50" s="263"/>
      <c r="AD50" s="263"/>
      <c r="AE50" s="263"/>
      <c r="AF50" s="263"/>
      <c r="AG50" s="263"/>
      <c r="AH50" s="263"/>
      <c r="AI50" s="264"/>
      <c r="AJ50" s="262"/>
      <c r="AK50" s="263"/>
      <c r="AL50" s="263"/>
      <c r="AM50" s="264"/>
      <c r="AN50" s="262"/>
      <c r="AO50" s="263"/>
      <c r="AP50" s="263"/>
      <c r="AQ50" s="264"/>
      <c r="AS50" s="443"/>
      <c r="AT50" s="443"/>
      <c r="AU50" s="443"/>
    </row>
    <row r="51" spans="8:47" x14ac:dyDescent="0.25">
      <c r="AM51" s="265" t="s">
        <v>1797</v>
      </c>
      <c r="AN51" s="131" t="str">
        <f>'E-3-1'!U22</f>
        <v>E-3-1-3</v>
      </c>
      <c r="AS51" s="443"/>
      <c r="AT51" s="443"/>
    </row>
    <row r="52" spans="8:47" x14ac:dyDescent="0.25">
      <c r="AS52" s="443"/>
      <c r="AT52" s="443"/>
    </row>
  </sheetData>
  <mergeCells count="170">
    <mergeCell ref="AT22:AX23"/>
    <mergeCell ref="N22:Z22"/>
    <mergeCell ref="AT24:AX24"/>
    <mergeCell ref="H36:I36"/>
    <mergeCell ref="H38:I38"/>
    <mergeCell ref="AG39:AM39"/>
    <mergeCell ref="N38:T38"/>
    <mergeCell ref="H35:I35"/>
    <mergeCell ref="H22:I23"/>
    <mergeCell ref="N31:T31"/>
    <mergeCell ref="AN32:AS32"/>
    <mergeCell ref="H37:I37"/>
    <mergeCell ref="AT39:AX39"/>
    <mergeCell ref="AA38:AF38"/>
    <mergeCell ref="AT36:AX36"/>
    <mergeCell ref="AG32:AM32"/>
    <mergeCell ref="AN36:AS36"/>
    <mergeCell ref="AA27:AF27"/>
    <mergeCell ref="B36:E36"/>
    <mergeCell ref="H39:I39"/>
    <mergeCell ref="AA35:AF35"/>
    <mergeCell ref="N40:T40"/>
    <mergeCell ref="AA36:AF36"/>
    <mergeCell ref="N24:T24"/>
    <mergeCell ref="J33:M33"/>
    <mergeCell ref="AT33:AX33"/>
    <mergeCell ref="N26:T26"/>
    <mergeCell ref="AN27:AS27"/>
    <mergeCell ref="AA31:AF31"/>
    <mergeCell ref="U39:Z39"/>
    <mergeCell ref="AG29:AM29"/>
    <mergeCell ref="AG38:AM38"/>
    <mergeCell ref="J28:M28"/>
    <mergeCell ref="AT35:AX35"/>
    <mergeCell ref="U29:Z29"/>
    <mergeCell ref="U38:Z38"/>
    <mergeCell ref="AG31:AM31"/>
    <mergeCell ref="AT38:AX38"/>
    <mergeCell ref="AT27:AX27"/>
    <mergeCell ref="AT34:AX34"/>
    <mergeCell ref="J30:M30"/>
    <mergeCell ref="U31:Z31"/>
    <mergeCell ref="AA40:AF40"/>
    <mergeCell ref="AA37:AF37"/>
    <mergeCell ref="N28:T28"/>
    <mergeCell ref="AN29:AS29"/>
    <mergeCell ref="AA33:AF33"/>
    <mergeCell ref="AT37:AX37"/>
    <mergeCell ref="AG35:AM35"/>
    <mergeCell ref="U40:Z40"/>
    <mergeCell ref="AN34:AS34"/>
    <mergeCell ref="G9:Z11"/>
    <mergeCell ref="U25:Z25"/>
    <mergeCell ref="N30:T30"/>
    <mergeCell ref="AN31:AS31"/>
    <mergeCell ref="AA26:AF26"/>
    <mergeCell ref="AG33:AM33"/>
    <mergeCell ref="B32:E32"/>
    <mergeCell ref="H34:I34"/>
    <mergeCell ref="H25:I25"/>
    <mergeCell ref="AA25:AF25"/>
    <mergeCell ref="U28:Z28"/>
    <mergeCell ref="B16:E16"/>
    <mergeCell ref="AN23:AS23"/>
    <mergeCell ref="AG34:AM34"/>
    <mergeCell ref="AG25:AM25"/>
    <mergeCell ref="N32:T32"/>
    <mergeCell ref="B10:E10"/>
    <mergeCell ref="H26:I26"/>
    <mergeCell ref="B12:E12"/>
    <mergeCell ref="AA32:AF32"/>
    <mergeCell ref="B13:E13"/>
    <mergeCell ref="B14:E14"/>
    <mergeCell ref="AA24:AF24"/>
    <mergeCell ref="G7:AR7"/>
    <mergeCell ref="B18:E18"/>
    <mergeCell ref="U23:Z23"/>
    <mergeCell ref="J34:M34"/>
    <mergeCell ref="H28:I28"/>
    <mergeCell ref="J27:M27"/>
    <mergeCell ref="N33:T33"/>
    <mergeCell ref="J36:M36"/>
    <mergeCell ref="AA29:AF29"/>
    <mergeCell ref="AN35:AS35"/>
    <mergeCell ref="J31:M31"/>
    <mergeCell ref="U32:Z32"/>
    <mergeCell ref="AN25:AS25"/>
    <mergeCell ref="AG30:AM30"/>
    <mergeCell ref="B20:E20"/>
    <mergeCell ref="AA34:AF34"/>
    <mergeCell ref="N27:T27"/>
    <mergeCell ref="AG23:AM23"/>
    <mergeCell ref="H24:I24"/>
    <mergeCell ref="H33:I33"/>
    <mergeCell ref="U27:Z27"/>
    <mergeCell ref="U36:Z36"/>
    <mergeCell ref="N29:T29"/>
    <mergeCell ref="U30:Z30"/>
    <mergeCell ref="AT41:AX41"/>
    <mergeCell ref="B6:E6"/>
    <mergeCell ref="N34:T34"/>
    <mergeCell ref="B15:E15"/>
    <mergeCell ref="AT28:AX28"/>
    <mergeCell ref="H31:I31"/>
    <mergeCell ref="H40:I40"/>
    <mergeCell ref="AG24:AM24"/>
    <mergeCell ref="N36:T36"/>
    <mergeCell ref="U24:Z24"/>
    <mergeCell ref="H41:AS41"/>
    <mergeCell ref="U33:Z33"/>
    <mergeCell ref="AG26:AM26"/>
    <mergeCell ref="AT32:AX32"/>
    <mergeCell ref="J38:M38"/>
    <mergeCell ref="AT29:AX29"/>
    <mergeCell ref="AN39:AS39"/>
    <mergeCell ref="AT26:AX26"/>
    <mergeCell ref="AT40:AX40"/>
    <mergeCell ref="AG37:AM37"/>
    <mergeCell ref="H29:I29"/>
    <mergeCell ref="AT25:AX25"/>
    <mergeCell ref="B30:E30"/>
    <mergeCell ref="U37:Z37"/>
    <mergeCell ref="Z44:AQ44"/>
    <mergeCell ref="N37:T37"/>
    <mergeCell ref="J40:M40"/>
    <mergeCell ref="AN38:AS38"/>
    <mergeCell ref="J24:M24"/>
    <mergeCell ref="AN40:AS40"/>
    <mergeCell ref="AG36:AM36"/>
    <mergeCell ref="B17:E17"/>
    <mergeCell ref="N23:T23"/>
    <mergeCell ref="J26:M26"/>
    <mergeCell ref="AN24:AS24"/>
    <mergeCell ref="AA28:AF28"/>
    <mergeCell ref="J35:M35"/>
    <mergeCell ref="AN33:AS33"/>
    <mergeCell ref="B19:E19"/>
    <mergeCell ref="H44:Y44"/>
    <mergeCell ref="B34:E34"/>
    <mergeCell ref="AA39:AF39"/>
    <mergeCell ref="B28:E28"/>
    <mergeCell ref="J25:M25"/>
    <mergeCell ref="H30:I30"/>
    <mergeCell ref="AN26:AS26"/>
    <mergeCell ref="AA30:AF30"/>
    <mergeCell ref="AG28:AM28"/>
    <mergeCell ref="B4:E4"/>
    <mergeCell ref="J39:M39"/>
    <mergeCell ref="N35:T35"/>
    <mergeCell ref="AA22:AS22"/>
    <mergeCell ref="J29:M29"/>
    <mergeCell ref="N25:T25"/>
    <mergeCell ref="J37:M37"/>
    <mergeCell ref="AT30:AX30"/>
    <mergeCell ref="AG40:AM40"/>
    <mergeCell ref="H32:I32"/>
    <mergeCell ref="AA23:AF23"/>
    <mergeCell ref="AN28:AS28"/>
    <mergeCell ref="U26:Z26"/>
    <mergeCell ref="AN37:AS37"/>
    <mergeCell ref="U35:Z35"/>
    <mergeCell ref="J22:M23"/>
    <mergeCell ref="J32:M32"/>
    <mergeCell ref="AT31:AX31"/>
    <mergeCell ref="H27:I27"/>
    <mergeCell ref="U34:Z34"/>
    <mergeCell ref="AN30:AS30"/>
    <mergeCell ref="AG27:AM27"/>
    <mergeCell ref="B8:E8"/>
    <mergeCell ref="N39:T39"/>
  </mergeCells>
  <hyperlinks>
    <hyperlink ref="B4" location="PANDUAN!A1" display="PANDUAN" xr:uid="{00000000-0004-0000-8600-000000000000}"/>
    <hyperlink ref="B6" location="'EWS DIRECTORY'!A1" display="EWS DIRECTORY" xr:uid="{00000000-0004-0000-8600-000001000000}"/>
    <hyperlink ref="B8" location="'DATA PEMICU'!A1" display="DATA PEMICU" xr:uid="{00000000-0004-0000-8600-000002000000}"/>
    <hyperlink ref="B10" location="'DATA PENGUJI'!A1" display="DATA PENGUJI" xr:uid="{00000000-0004-0000-8600-000003000000}"/>
    <hyperlink ref="B12" location="'MAIN LEVEL'!A1" display="MAIN LEVEL" xr:uid="{00000000-0004-0000-8600-000004000000}"/>
  </hyperlinks>
  <pageMargins left="0.51181102362204722" right="0.15748031496062989" top="0.55118110236220474" bottom="0.55118110236220474" header="0.31496062992125978" footer="0.31496062992125978"/>
  <pageSetup paperSize="9" scale="60" orientation="landscape"/>
  <headerFooter>
    <oddFooter>&amp;Rhalaman &amp;P dari &amp;N</oddFooter>
  </headerFooter>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700-000000000000}">
  <sheetPr codeName="Sheet372">
    <tabColor theme="4" tint="-0.249977111117893"/>
  </sheetPr>
  <dimension ref="A1:AT64"/>
  <sheetViews>
    <sheetView topLeftCell="B7"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46" width="3.6640625" style="306" customWidth="1"/>
    <col min="47" max="47" width="14.44140625" style="306" customWidth="1"/>
    <col min="48" max="16384" width="14.44140625" style="306"/>
  </cols>
  <sheetData>
    <row r="1" spans="2:46" ht="14.25" customHeight="1" x14ac:dyDescent="0.25">
      <c r="G1" s="110"/>
      <c r="H1" s="110"/>
      <c r="I1" s="110"/>
      <c r="J1" s="110"/>
      <c r="K1" s="110"/>
      <c r="L1" s="110"/>
      <c r="M1" s="110"/>
      <c r="N1" s="110"/>
      <c r="O1" s="110"/>
      <c r="P1" s="110"/>
      <c r="Q1" s="110"/>
      <c r="R1" s="110"/>
      <c r="S1" s="110"/>
      <c r="T1" s="110"/>
      <c r="U1" s="110"/>
      <c r="V1" s="110"/>
      <c r="W1" s="110"/>
      <c r="X1" s="110"/>
      <c r="Y1" s="110"/>
    </row>
    <row r="2" spans="2:46" ht="14.25" customHeight="1" x14ac:dyDescent="0.25">
      <c r="G2" s="55" t="s">
        <v>1674</v>
      </c>
      <c r="H2" s="55"/>
      <c r="I2" s="55"/>
      <c r="J2" s="55"/>
      <c r="K2" s="55"/>
      <c r="L2" s="55"/>
      <c r="M2" s="55"/>
      <c r="N2" s="55"/>
      <c r="AT2" s="443"/>
    </row>
    <row r="3" spans="2:46" ht="14.25" customHeight="1" x14ac:dyDescent="0.25">
      <c r="B3" s="111"/>
      <c r="C3" s="111"/>
      <c r="D3" s="111"/>
      <c r="E3" s="111"/>
      <c r="G3" s="55"/>
      <c r="H3" s="55"/>
      <c r="I3" s="55"/>
      <c r="J3" s="55"/>
      <c r="K3" s="55"/>
      <c r="L3" s="55"/>
      <c r="M3" s="55"/>
      <c r="N3" s="55"/>
      <c r="AT3" s="443"/>
    </row>
    <row r="4" spans="2:46" ht="14.25" customHeight="1" x14ac:dyDescent="0.25">
      <c r="B4" s="762" t="s">
        <v>79</v>
      </c>
      <c r="C4" s="761"/>
      <c r="D4" s="761"/>
      <c r="E4" s="761"/>
      <c r="G4" s="55"/>
      <c r="H4" s="55"/>
      <c r="I4" s="55"/>
      <c r="J4" s="55"/>
      <c r="K4" s="55"/>
      <c r="L4" s="55"/>
      <c r="M4" s="55"/>
      <c r="N4" s="55"/>
      <c r="AT4" s="443"/>
    </row>
    <row r="5" spans="2:46" ht="14.25" customHeight="1" x14ac:dyDescent="0.25">
      <c r="B5" s="111"/>
      <c r="C5" s="111"/>
      <c r="D5" s="111"/>
      <c r="E5" s="111"/>
      <c r="G5" s="55"/>
      <c r="H5" s="55"/>
      <c r="I5" s="55"/>
      <c r="J5" s="55"/>
      <c r="K5" s="55"/>
      <c r="L5" s="55"/>
      <c r="M5" s="55"/>
      <c r="N5" s="55"/>
      <c r="AT5" s="443"/>
    </row>
    <row r="6" spans="2:46" ht="14.25" customHeight="1" x14ac:dyDescent="0.25">
      <c r="B6" s="762" t="s">
        <v>87</v>
      </c>
      <c r="C6" s="761"/>
      <c r="D6" s="761"/>
      <c r="E6" s="761"/>
      <c r="G6" s="55"/>
      <c r="H6" s="55"/>
      <c r="I6" s="55"/>
      <c r="J6" s="55"/>
      <c r="K6" s="55"/>
      <c r="L6" s="55"/>
      <c r="M6" s="55"/>
      <c r="N6" s="55"/>
      <c r="AT6" s="443"/>
    </row>
    <row r="7" spans="2:46" ht="15" customHeight="1" x14ac:dyDescent="0.25">
      <c r="B7" s="111"/>
      <c r="C7" s="111"/>
      <c r="D7" s="111"/>
      <c r="E7" s="111"/>
      <c r="G7" s="996" t="s">
        <v>1774</v>
      </c>
      <c r="H7" s="1111"/>
      <c r="I7" s="1111"/>
      <c r="J7" s="1111"/>
      <c r="K7" s="1111"/>
      <c r="L7" s="1111"/>
      <c r="M7" s="1111"/>
      <c r="N7" s="1111"/>
      <c r="O7" s="1111"/>
      <c r="P7" s="1111"/>
      <c r="Q7" s="1111"/>
      <c r="R7" s="1111"/>
      <c r="S7" s="1111"/>
      <c r="T7" s="1111"/>
      <c r="U7" s="1111"/>
      <c r="V7" s="1111"/>
      <c r="W7" s="1111"/>
      <c r="X7" s="1111"/>
      <c r="Y7" s="1111"/>
      <c r="Z7" s="1111"/>
      <c r="AA7" s="1111"/>
      <c r="AB7" s="1111"/>
      <c r="AC7" s="1111"/>
      <c r="AD7" s="1111"/>
      <c r="AE7" s="1111"/>
      <c r="AF7" s="1111"/>
      <c r="AG7" s="1111"/>
      <c r="AH7" s="1111"/>
      <c r="AI7" s="1111"/>
      <c r="AJ7" s="1111"/>
      <c r="AK7" s="1111"/>
      <c r="AL7" s="1111"/>
      <c r="AM7" s="1111"/>
      <c r="AN7" s="1111"/>
      <c r="AO7" s="1111"/>
      <c r="AP7" s="1111"/>
      <c r="AQ7" s="1111"/>
      <c r="AR7" s="1111"/>
      <c r="AS7" s="58"/>
      <c r="AT7" s="443"/>
    </row>
    <row r="8" spans="2:46" ht="14.25" customHeight="1" x14ac:dyDescent="0.25">
      <c r="B8" s="762" t="s">
        <v>94</v>
      </c>
      <c r="C8" s="761"/>
      <c r="D8" s="761"/>
      <c r="E8" s="761"/>
      <c r="G8" s="55"/>
      <c r="H8" s="55"/>
      <c r="I8" s="55"/>
      <c r="J8" s="55"/>
      <c r="K8" s="55"/>
      <c r="L8" s="55"/>
      <c r="M8" s="55"/>
      <c r="N8" s="55"/>
      <c r="AT8" s="443"/>
    </row>
    <row r="9" spans="2:46" ht="14.25" customHeight="1" x14ac:dyDescent="0.25">
      <c r="B9" s="111"/>
      <c r="C9" s="111"/>
      <c r="D9" s="111"/>
      <c r="E9" s="111"/>
      <c r="G9" s="999" t="str">
        <f>"Rincian "&amp;'E-3'!G9&amp;" "&amp;'E-3-1'!M24</f>
        <v>Rincian Biaya Transportasi Berdasarkan Analisis Kewajaran dan Kelaziman Usaha</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1111"/>
      <c r="I10" s="1111"/>
      <c r="J10" s="1111"/>
      <c r="K10" s="1111"/>
      <c r="L10" s="1111"/>
      <c r="M10" s="1111"/>
      <c r="N10" s="1111"/>
      <c r="O10" s="1111"/>
      <c r="P10" s="1111"/>
      <c r="Q10" s="1111"/>
      <c r="R10" s="1111"/>
      <c r="S10" s="1111"/>
      <c r="T10" s="1111"/>
      <c r="U10" s="1111"/>
      <c r="V10" s="1111"/>
      <c r="W10" s="1111"/>
      <c r="X10" s="1111"/>
      <c r="Y10" s="1111"/>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c r="AT12" s="443"/>
    </row>
    <row r="13" spans="2:46" ht="14.25" customHeight="1" x14ac:dyDescent="0.25">
      <c r="B13" s="962" t="str">
        <f>HYPERLINK("#'"&amp;'EWS DIRECTORY'!$J$130&amp;"'!A1",'EWS DIRECTORY'!$J$130)</f>
        <v>E-3</v>
      </c>
      <c r="C13" s="761"/>
      <c r="D13" s="761"/>
      <c r="E13" s="761"/>
      <c r="G13" s="55" t="s">
        <v>1680</v>
      </c>
      <c r="H13" s="55"/>
      <c r="I13" s="254"/>
      <c r="J13" s="254"/>
      <c r="K13" s="254"/>
      <c r="L13" s="254"/>
      <c r="M13" s="254"/>
      <c r="N13" s="254"/>
      <c r="AT13" s="443"/>
    </row>
    <row r="14" spans="2:46" ht="14.25" customHeight="1" x14ac:dyDescent="0.25">
      <c r="B14" s="931" t="str">
        <f>HYPERLINK("#'"&amp;'EWS DIRECTORY'!$J$131&amp;"'!A1",'EWS DIRECTORY'!$J$131)</f>
        <v>E-3-1</v>
      </c>
      <c r="C14" s="761"/>
      <c r="D14" s="761"/>
      <c r="E14" s="761"/>
      <c r="G14" s="55" t="s">
        <v>1891</v>
      </c>
      <c r="H14" s="55"/>
      <c r="I14" s="254"/>
      <c r="J14" s="254"/>
      <c r="K14" s="254"/>
      <c r="L14" s="254"/>
      <c r="M14" s="254"/>
      <c r="N14" s="254"/>
      <c r="AT14" s="443"/>
    </row>
    <row r="15" spans="2:46" ht="14.25" customHeight="1" x14ac:dyDescent="0.25">
      <c r="B15" s="929" t="str">
        <f>HYPERLINK("#'"&amp;'EWS DIRECTORY'!$J$132&amp;"'!A1",'EWS DIRECTORY'!$J$132)</f>
        <v>E-3-1-1</v>
      </c>
      <c r="C15" s="761"/>
      <c r="D15" s="761"/>
      <c r="E15" s="761"/>
      <c r="G15" s="55" t="s">
        <v>1892</v>
      </c>
      <c r="H15" s="55"/>
      <c r="I15" s="254"/>
      <c r="J15" s="254"/>
      <c r="K15" s="254"/>
      <c r="L15" s="254"/>
      <c r="M15" s="254"/>
      <c r="N15" s="254"/>
      <c r="AT15" s="443"/>
    </row>
    <row r="16" spans="2:46" ht="14.25" customHeight="1" x14ac:dyDescent="0.25">
      <c r="B16" s="929" t="str">
        <f>HYPERLINK("#'"&amp;'EWS DIRECTORY'!$J$133&amp;"'!A1",'EWS DIRECTORY'!$J$133)</f>
        <v>E-3-1-2</v>
      </c>
      <c r="C16" s="761"/>
      <c r="D16" s="761"/>
      <c r="E16" s="761"/>
      <c r="G16" s="55" t="s">
        <v>1893</v>
      </c>
      <c r="H16" s="55"/>
      <c r="I16" s="254"/>
      <c r="J16" s="254"/>
      <c r="K16" s="254"/>
      <c r="L16" s="254"/>
      <c r="M16" s="254"/>
      <c r="N16" s="254"/>
      <c r="AT16" s="443"/>
    </row>
    <row r="17" spans="2:46" ht="14.25" customHeight="1" x14ac:dyDescent="0.25">
      <c r="B17" s="929" t="str">
        <f>HYPERLINK("#'"&amp;'EWS DIRECTORY'!$J$134&amp;"'!A1",'EWS DIRECTORY'!$J$134)</f>
        <v>E-3-1-3</v>
      </c>
      <c r="C17" s="761"/>
      <c r="D17" s="761"/>
      <c r="E17" s="761"/>
      <c r="G17" s="55" t="s">
        <v>1681</v>
      </c>
      <c r="H17" s="55"/>
      <c r="I17" s="55"/>
      <c r="J17" s="254"/>
      <c r="K17" s="254"/>
      <c r="L17" s="254"/>
      <c r="M17" s="254"/>
      <c r="N17" s="254"/>
      <c r="AT17" s="443"/>
    </row>
    <row r="18" spans="2:46" ht="14.25" customHeight="1" x14ac:dyDescent="0.25">
      <c r="B18" s="927" t="str">
        <f>HYPERLINK("#'"&amp;'EWS DIRECTORY'!$J$135&amp;"'!A1",'EWS DIRECTORY'!$J$135)</f>
        <v>E-3-1-4</v>
      </c>
      <c r="C18" s="761"/>
      <c r="D18" s="761"/>
      <c r="E18" s="761"/>
      <c r="G18" s="55" t="s">
        <v>1744</v>
      </c>
      <c r="H18" s="55"/>
      <c r="I18" s="55" t="s">
        <v>1744</v>
      </c>
      <c r="J18" s="254"/>
      <c r="K18" s="254"/>
      <c r="L18" s="254"/>
      <c r="M18" s="254"/>
      <c r="N18" s="254"/>
      <c r="AT18" s="443"/>
    </row>
    <row r="19" spans="2:46" ht="14.25" customHeight="1" x14ac:dyDescent="0.25">
      <c r="B19" s="929" t="str">
        <f>HYPERLINK("#'"&amp;'EWS DIRECTORY'!$J$136&amp;"'!A1",'EWS DIRECTORY'!$J$136)</f>
        <v>E-3-1-5</v>
      </c>
      <c r="C19" s="761"/>
      <c r="D19" s="761"/>
      <c r="E19" s="761"/>
      <c r="AT19" s="443"/>
    </row>
    <row r="20" spans="2:46" ht="14.25" customHeight="1" x14ac:dyDescent="0.25">
      <c r="B20" s="929" t="str">
        <f>HYPERLINK("#'"&amp;'EWS DIRECTORY'!$J$137&amp;"'!A1",'EWS DIRECTORY'!$J$137)</f>
        <v>E-3-1-6</v>
      </c>
      <c r="C20" s="761"/>
      <c r="D20" s="761"/>
      <c r="E20" s="761"/>
      <c r="G20" s="55" t="s">
        <v>1851</v>
      </c>
      <c r="AT20" s="443"/>
    </row>
    <row r="21" spans="2:46" ht="14.25" customHeight="1" x14ac:dyDescent="0.25">
      <c r="G21" s="55"/>
      <c r="AT21" s="443"/>
    </row>
    <row r="22" spans="2:46" ht="13.8" x14ac:dyDescent="0.25">
      <c r="G22" s="55"/>
      <c r="H22" s="1082" t="s">
        <v>1445</v>
      </c>
      <c r="I22" s="765"/>
      <c r="J22" s="1109" t="s">
        <v>1894</v>
      </c>
      <c r="K22" s="764"/>
      <c r="L22" s="764"/>
      <c r="M22" s="764"/>
      <c r="N22" s="764"/>
      <c r="O22" s="764"/>
      <c r="P22" s="764"/>
      <c r="Q22" s="764"/>
      <c r="R22" s="764"/>
      <c r="S22" s="764"/>
      <c r="T22" s="764"/>
      <c r="U22" s="764"/>
      <c r="V22" s="764"/>
      <c r="W22" s="764"/>
      <c r="X22" s="765"/>
      <c r="Y22" s="1082" t="s">
        <v>1767</v>
      </c>
      <c r="Z22" s="765"/>
      <c r="AA22" s="1082" t="s">
        <v>1895</v>
      </c>
      <c r="AB22" s="764"/>
      <c r="AC22" s="764"/>
      <c r="AD22" s="764"/>
      <c r="AE22" s="764"/>
      <c r="AF22" s="764"/>
      <c r="AG22" s="764"/>
      <c r="AH22" s="764"/>
      <c r="AI22" s="764"/>
      <c r="AJ22" s="764"/>
      <c r="AK22" s="764"/>
      <c r="AL22" s="764"/>
      <c r="AM22" s="764"/>
      <c r="AN22" s="764"/>
      <c r="AO22" s="764"/>
      <c r="AP22" s="764"/>
      <c r="AQ22" s="764"/>
      <c r="AR22" s="764"/>
      <c r="AS22" s="764"/>
      <c r="AT22" s="765"/>
    </row>
    <row r="23" spans="2:46" ht="15" customHeight="1" x14ac:dyDescent="0.25">
      <c r="G23" s="55"/>
      <c r="H23" s="1104">
        <v>1</v>
      </c>
      <c r="I23" s="765"/>
      <c r="J23" s="1105" t="s">
        <v>1896</v>
      </c>
      <c r="K23" s="764"/>
      <c r="L23" s="764"/>
      <c r="M23" s="764"/>
      <c r="N23" s="764"/>
      <c r="O23" s="764"/>
      <c r="P23" s="764"/>
      <c r="Q23" s="764"/>
      <c r="R23" s="764"/>
      <c r="S23" s="764"/>
      <c r="T23" s="764"/>
      <c r="U23" s="764"/>
      <c r="V23" s="764"/>
      <c r="W23" s="764"/>
      <c r="X23" s="765"/>
      <c r="Y23" s="1009"/>
      <c r="Z23" s="765"/>
      <c r="AA23" s="1009"/>
      <c r="AB23" s="764"/>
      <c r="AC23" s="764"/>
      <c r="AD23" s="764"/>
      <c r="AE23" s="764"/>
      <c r="AF23" s="764"/>
      <c r="AG23" s="764"/>
      <c r="AH23" s="764"/>
      <c r="AI23" s="764"/>
      <c r="AJ23" s="764"/>
      <c r="AK23" s="764"/>
      <c r="AL23" s="764"/>
      <c r="AM23" s="764"/>
      <c r="AN23" s="764"/>
      <c r="AO23" s="764"/>
      <c r="AP23" s="764"/>
      <c r="AQ23" s="764"/>
      <c r="AR23" s="764"/>
      <c r="AS23" s="764"/>
      <c r="AT23" s="765"/>
    </row>
    <row r="24" spans="2:46" ht="15" customHeight="1" x14ac:dyDescent="0.25">
      <c r="H24" s="1104">
        <v>2</v>
      </c>
      <c r="I24" s="765"/>
      <c r="J24" s="1105" t="s">
        <v>1897</v>
      </c>
      <c r="K24" s="764"/>
      <c r="L24" s="764"/>
      <c r="M24" s="764"/>
      <c r="N24" s="764"/>
      <c r="O24" s="764"/>
      <c r="P24" s="764"/>
      <c r="Q24" s="764"/>
      <c r="R24" s="764"/>
      <c r="S24" s="764"/>
      <c r="T24" s="764"/>
      <c r="U24" s="764"/>
      <c r="V24" s="764"/>
      <c r="W24" s="764"/>
      <c r="X24" s="765"/>
      <c r="Y24" s="1009"/>
      <c r="Z24" s="765"/>
      <c r="AA24" s="1009"/>
      <c r="AB24" s="764"/>
      <c r="AC24" s="764"/>
      <c r="AD24" s="764"/>
      <c r="AE24" s="764"/>
      <c r="AF24" s="764"/>
      <c r="AG24" s="764"/>
      <c r="AH24" s="764"/>
      <c r="AI24" s="764"/>
      <c r="AJ24" s="764"/>
      <c r="AK24" s="764"/>
      <c r="AL24" s="764"/>
      <c r="AM24" s="764"/>
      <c r="AN24" s="764"/>
      <c r="AO24" s="764"/>
      <c r="AP24" s="764"/>
      <c r="AQ24" s="764"/>
      <c r="AR24" s="764"/>
      <c r="AS24" s="764"/>
      <c r="AT24" s="765"/>
    </row>
    <row r="25" spans="2:46" ht="15" customHeight="1" x14ac:dyDescent="0.25">
      <c r="H25" s="1104">
        <v>3</v>
      </c>
      <c r="I25" s="765"/>
      <c r="J25" s="1105" t="s">
        <v>1898</v>
      </c>
      <c r="K25" s="764"/>
      <c r="L25" s="764"/>
      <c r="M25" s="764"/>
      <c r="N25" s="764"/>
      <c r="O25" s="764"/>
      <c r="P25" s="764"/>
      <c r="Q25" s="764"/>
      <c r="R25" s="764"/>
      <c r="S25" s="764"/>
      <c r="T25" s="764"/>
      <c r="U25" s="764"/>
      <c r="V25" s="764"/>
      <c r="W25" s="764"/>
      <c r="X25" s="765"/>
      <c r="Y25" s="1009"/>
      <c r="Z25" s="765"/>
      <c r="AA25" s="1009"/>
      <c r="AB25" s="764"/>
      <c r="AC25" s="764"/>
      <c r="AD25" s="764"/>
      <c r="AE25" s="764"/>
      <c r="AF25" s="764"/>
      <c r="AG25" s="764"/>
      <c r="AH25" s="764"/>
      <c r="AI25" s="764"/>
      <c r="AJ25" s="764"/>
      <c r="AK25" s="764"/>
      <c r="AL25" s="764"/>
      <c r="AM25" s="764"/>
      <c r="AN25" s="764"/>
      <c r="AO25" s="764"/>
      <c r="AP25" s="764"/>
      <c r="AQ25" s="764"/>
      <c r="AR25" s="764"/>
      <c r="AS25" s="764"/>
      <c r="AT25" s="765"/>
    </row>
    <row r="26" spans="2:46" ht="15" customHeight="1" x14ac:dyDescent="0.25">
      <c r="H26" s="1104">
        <v>4</v>
      </c>
      <c r="I26" s="765"/>
      <c r="J26" s="1105" t="s">
        <v>1899</v>
      </c>
      <c r="K26" s="764"/>
      <c r="L26" s="764"/>
      <c r="M26" s="764"/>
      <c r="N26" s="764"/>
      <c r="O26" s="764"/>
      <c r="P26" s="764"/>
      <c r="Q26" s="764"/>
      <c r="R26" s="764"/>
      <c r="S26" s="764"/>
      <c r="T26" s="764"/>
      <c r="U26" s="764"/>
      <c r="V26" s="764"/>
      <c r="W26" s="764"/>
      <c r="X26" s="765"/>
      <c r="Y26" s="1009"/>
      <c r="Z26" s="765"/>
      <c r="AA26" s="1009"/>
      <c r="AB26" s="764"/>
      <c r="AC26" s="764"/>
      <c r="AD26" s="764"/>
      <c r="AE26" s="764"/>
      <c r="AF26" s="764"/>
      <c r="AG26" s="764"/>
      <c r="AH26" s="764"/>
      <c r="AI26" s="764"/>
      <c r="AJ26" s="764"/>
      <c r="AK26" s="764"/>
      <c r="AL26" s="764"/>
      <c r="AM26" s="764"/>
      <c r="AN26" s="764"/>
      <c r="AO26" s="764"/>
      <c r="AP26" s="764"/>
      <c r="AQ26" s="764"/>
      <c r="AR26" s="764"/>
      <c r="AS26" s="764"/>
      <c r="AT26" s="765"/>
    </row>
    <row r="27" spans="2:46" ht="15" customHeight="1" x14ac:dyDescent="0.25">
      <c r="H27" s="1104">
        <v>5</v>
      </c>
      <c r="I27" s="765"/>
      <c r="J27" s="1105" t="s">
        <v>1900</v>
      </c>
      <c r="K27" s="764"/>
      <c r="L27" s="764"/>
      <c r="M27" s="764"/>
      <c r="N27" s="764"/>
      <c r="O27" s="764"/>
      <c r="P27" s="764"/>
      <c r="Q27" s="764"/>
      <c r="R27" s="764"/>
      <c r="S27" s="764"/>
      <c r="T27" s="764"/>
      <c r="U27" s="764"/>
      <c r="V27" s="764"/>
      <c r="W27" s="764"/>
      <c r="X27" s="765"/>
      <c r="Y27" s="1009"/>
      <c r="Z27" s="765"/>
      <c r="AA27" s="1009"/>
      <c r="AB27" s="764"/>
      <c r="AC27" s="764"/>
      <c r="AD27" s="764"/>
      <c r="AE27" s="764"/>
      <c r="AF27" s="764"/>
      <c r="AG27" s="764"/>
      <c r="AH27" s="764"/>
      <c r="AI27" s="764"/>
      <c r="AJ27" s="764"/>
      <c r="AK27" s="764"/>
      <c r="AL27" s="764"/>
      <c r="AM27" s="764"/>
      <c r="AN27" s="764"/>
      <c r="AO27" s="764"/>
      <c r="AP27" s="764"/>
      <c r="AQ27" s="764"/>
      <c r="AR27" s="764"/>
      <c r="AS27" s="764"/>
      <c r="AT27" s="765"/>
    </row>
    <row r="28" spans="2:46" ht="15" customHeight="1" x14ac:dyDescent="0.25">
      <c r="B28" s="760"/>
      <c r="C28" s="761"/>
      <c r="D28" s="761"/>
      <c r="E28" s="761"/>
      <c r="H28" s="1104">
        <v>6</v>
      </c>
      <c r="I28" s="765"/>
      <c r="J28" s="1105" t="s">
        <v>1901</v>
      </c>
      <c r="K28" s="764"/>
      <c r="L28" s="764"/>
      <c r="M28" s="764"/>
      <c r="N28" s="764"/>
      <c r="O28" s="764"/>
      <c r="P28" s="764"/>
      <c r="Q28" s="764"/>
      <c r="R28" s="764"/>
      <c r="S28" s="764"/>
      <c r="T28" s="764"/>
      <c r="U28" s="764"/>
      <c r="V28" s="764"/>
      <c r="W28" s="764"/>
      <c r="X28" s="765"/>
      <c r="Y28" s="1009"/>
      <c r="Z28" s="765"/>
      <c r="AA28" s="1009"/>
      <c r="AB28" s="764"/>
      <c r="AC28" s="764"/>
      <c r="AD28" s="764"/>
      <c r="AE28" s="764"/>
      <c r="AF28" s="764"/>
      <c r="AG28" s="764"/>
      <c r="AH28" s="764"/>
      <c r="AI28" s="764"/>
      <c r="AJ28" s="764"/>
      <c r="AK28" s="764"/>
      <c r="AL28" s="764"/>
      <c r="AM28" s="764"/>
      <c r="AN28" s="764"/>
      <c r="AO28" s="764"/>
      <c r="AP28" s="764"/>
      <c r="AQ28" s="764"/>
      <c r="AR28" s="764"/>
      <c r="AS28" s="764"/>
      <c r="AT28" s="765"/>
    </row>
    <row r="29" spans="2:46" ht="15" customHeight="1" x14ac:dyDescent="0.25">
      <c r="H29" s="1104">
        <v>7</v>
      </c>
      <c r="I29" s="765"/>
      <c r="J29" s="1105" t="s">
        <v>1902</v>
      </c>
      <c r="K29" s="764"/>
      <c r="L29" s="764"/>
      <c r="M29" s="764"/>
      <c r="N29" s="764"/>
      <c r="O29" s="764"/>
      <c r="P29" s="764"/>
      <c r="Q29" s="764"/>
      <c r="R29" s="764"/>
      <c r="S29" s="764"/>
      <c r="T29" s="764"/>
      <c r="U29" s="764"/>
      <c r="V29" s="764"/>
      <c r="W29" s="764"/>
      <c r="X29" s="765"/>
      <c r="Y29" s="1009"/>
      <c r="Z29" s="765"/>
      <c r="AA29" s="1009"/>
      <c r="AB29" s="764"/>
      <c r="AC29" s="764"/>
      <c r="AD29" s="764"/>
      <c r="AE29" s="764"/>
      <c r="AF29" s="764"/>
      <c r="AG29" s="764"/>
      <c r="AH29" s="764"/>
      <c r="AI29" s="764"/>
      <c r="AJ29" s="764"/>
      <c r="AK29" s="764"/>
      <c r="AL29" s="764"/>
      <c r="AM29" s="764"/>
      <c r="AN29" s="764"/>
      <c r="AO29" s="764"/>
      <c r="AP29" s="764"/>
      <c r="AQ29" s="764"/>
      <c r="AR29" s="764"/>
      <c r="AS29" s="764"/>
      <c r="AT29" s="765"/>
    </row>
    <row r="30" spans="2:46" ht="15" customHeight="1" x14ac:dyDescent="0.25">
      <c r="B30" s="760"/>
      <c r="C30" s="761"/>
      <c r="D30" s="761"/>
      <c r="E30" s="761"/>
      <c r="H30" s="1104">
        <v>8</v>
      </c>
      <c r="I30" s="765"/>
      <c r="J30" s="1105" t="s">
        <v>1903</v>
      </c>
      <c r="K30" s="764"/>
      <c r="L30" s="764"/>
      <c r="M30" s="764"/>
      <c r="N30" s="764"/>
      <c r="O30" s="764"/>
      <c r="P30" s="764"/>
      <c r="Q30" s="764"/>
      <c r="R30" s="764"/>
      <c r="S30" s="764"/>
      <c r="T30" s="764"/>
      <c r="U30" s="764"/>
      <c r="V30" s="764"/>
      <c r="W30" s="764"/>
      <c r="X30" s="765"/>
      <c r="Y30" s="1009"/>
      <c r="Z30" s="765"/>
      <c r="AA30" s="1009"/>
      <c r="AB30" s="764"/>
      <c r="AC30" s="764"/>
      <c r="AD30" s="764"/>
      <c r="AE30" s="764"/>
      <c r="AF30" s="764"/>
      <c r="AG30" s="764"/>
      <c r="AH30" s="764"/>
      <c r="AI30" s="764"/>
      <c r="AJ30" s="764"/>
      <c r="AK30" s="764"/>
      <c r="AL30" s="764"/>
      <c r="AM30" s="764"/>
      <c r="AN30" s="764"/>
      <c r="AO30" s="764"/>
      <c r="AP30" s="764"/>
      <c r="AQ30" s="764"/>
      <c r="AR30" s="764"/>
      <c r="AS30" s="764"/>
      <c r="AT30" s="765"/>
    </row>
    <row r="31" spans="2:46" ht="15" customHeight="1" x14ac:dyDescent="0.25">
      <c r="H31" s="1104">
        <v>9</v>
      </c>
      <c r="I31" s="765"/>
      <c r="J31" s="1105" t="s">
        <v>1904</v>
      </c>
      <c r="K31" s="764"/>
      <c r="L31" s="764"/>
      <c r="M31" s="764"/>
      <c r="N31" s="764"/>
      <c r="O31" s="764"/>
      <c r="P31" s="764"/>
      <c r="Q31" s="764"/>
      <c r="R31" s="764"/>
      <c r="S31" s="764"/>
      <c r="T31" s="764"/>
      <c r="U31" s="764"/>
      <c r="V31" s="764"/>
      <c r="W31" s="764"/>
      <c r="X31" s="765"/>
      <c r="Y31" s="1009"/>
      <c r="Z31" s="765"/>
      <c r="AA31" s="1009"/>
      <c r="AB31" s="764"/>
      <c r="AC31" s="764"/>
      <c r="AD31" s="764"/>
      <c r="AE31" s="764"/>
      <c r="AF31" s="764"/>
      <c r="AG31" s="764"/>
      <c r="AH31" s="764"/>
      <c r="AI31" s="764"/>
      <c r="AJ31" s="764"/>
      <c r="AK31" s="764"/>
      <c r="AL31" s="764"/>
      <c r="AM31" s="764"/>
      <c r="AN31" s="764"/>
      <c r="AO31" s="764"/>
      <c r="AP31" s="764"/>
      <c r="AQ31" s="764"/>
      <c r="AR31" s="764"/>
      <c r="AS31" s="764"/>
      <c r="AT31" s="765"/>
    </row>
    <row r="32" spans="2:46" ht="15" customHeight="1" x14ac:dyDescent="0.25">
      <c r="B32" s="760"/>
      <c r="C32" s="761"/>
      <c r="D32" s="761"/>
      <c r="E32" s="761"/>
      <c r="H32" s="1104">
        <v>10</v>
      </c>
      <c r="I32" s="765"/>
      <c r="J32" s="1105" t="s">
        <v>1905</v>
      </c>
      <c r="K32" s="764"/>
      <c r="L32" s="764"/>
      <c r="M32" s="764"/>
      <c r="N32" s="764"/>
      <c r="O32" s="764"/>
      <c r="P32" s="764"/>
      <c r="Q32" s="764"/>
      <c r="R32" s="764"/>
      <c r="S32" s="764"/>
      <c r="T32" s="764"/>
      <c r="U32" s="764"/>
      <c r="V32" s="764"/>
      <c r="W32" s="764"/>
      <c r="X32" s="765"/>
      <c r="Y32" s="1009"/>
      <c r="Z32" s="765"/>
      <c r="AA32" s="1009"/>
      <c r="AB32" s="764"/>
      <c r="AC32" s="764"/>
      <c r="AD32" s="764"/>
      <c r="AE32" s="764"/>
      <c r="AF32" s="764"/>
      <c r="AG32" s="764"/>
      <c r="AH32" s="764"/>
      <c r="AI32" s="764"/>
      <c r="AJ32" s="764"/>
      <c r="AK32" s="764"/>
      <c r="AL32" s="764"/>
      <c r="AM32" s="764"/>
      <c r="AN32" s="764"/>
      <c r="AO32" s="764"/>
      <c r="AP32" s="764"/>
      <c r="AQ32" s="764"/>
      <c r="AR32" s="764"/>
      <c r="AS32" s="764"/>
      <c r="AT32" s="765"/>
    </row>
    <row r="33" spans="2:46" ht="15" customHeight="1" x14ac:dyDescent="0.25">
      <c r="H33" s="1104">
        <v>11</v>
      </c>
      <c r="I33" s="765"/>
      <c r="J33" s="1105" t="s">
        <v>1906</v>
      </c>
      <c r="K33" s="764"/>
      <c r="L33" s="764"/>
      <c r="M33" s="764"/>
      <c r="N33" s="764"/>
      <c r="O33" s="764"/>
      <c r="P33" s="764"/>
      <c r="Q33" s="764"/>
      <c r="R33" s="764"/>
      <c r="S33" s="764"/>
      <c r="T33" s="764"/>
      <c r="U33" s="764"/>
      <c r="V33" s="764"/>
      <c r="W33" s="764"/>
      <c r="X33" s="765"/>
      <c r="Y33" s="1009"/>
      <c r="Z33" s="765"/>
      <c r="AA33" s="1009"/>
      <c r="AB33" s="764"/>
      <c r="AC33" s="764"/>
      <c r="AD33" s="764"/>
      <c r="AE33" s="764"/>
      <c r="AF33" s="764"/>
      <c r="AG33" s="764"/>
      <c r="AH33" s="764"/>
      <c r="AI33" s="764"/>
      <c r="AJ33" s="764"/>
      <c r="AK33" s="764"/>
      <c r="AL33" s="764"/>
      <c r="AM33" s="764"/>
      <c r="AN33" s="764"/>
      <c r="AO33" s="764"/>
      <c r="AP33" s="764"/>
      <c r="AQ33" s="764"/>
      <c r="AR33" s="764"/>
      <c r="AS33" s="764"/>
      <c r="AT33" s="765"/>
    </row>
    <row r="34" spans="2:46" ht="15" customHeight="1" x14ac:dyDescent="0.25">
      <c r="B34" s="760"/>
      <c r="C34" s="761"/>
      <c r="D34" s="761"/>
      <c r="E34" s="761"/>
      <c r="H34" s="1104">
        <v>12</v>
      </c>
      <c r="I34" s="765"/>
      <c r="J34" s="1105" t="s">
        <v>1907</v>
      </c>
      <c r="K34" s="764"/>
      <c r="L34" s="764"/>
      <c r="M34" s="764"/>
      <c r="N34" s="764"/>
      <c r="O34" s="764"/>
      <c r="P34" s="764"/>
      <c r="Q34" s="764"/>
      <c r="R34" s="764"/>
      <c r="S34" s="764"/>
      <c r="T34" s="764"/>
      <c r="U34" s="764"/>
      <c r="V34" s="764"/>
      <c r="W34" s="764"/>
      <c r="X34" s="765"/>
      <c r="Y34" s="1009"/>
      <c r="Z34" s="765"/>
      <c r="AA34" s="1009"/>
      <c r="AB34" s="764"/>
      <c r="AC34" s="764"/>
      <c r="AD34" s="764"/>
      <c r="AE34" s="764"/>
      <c r="AF34" s="764"/>
      <c r="AG34" s="764"/>
      <c r="AH34" s="764"/>
      <c r="AI34" s="764"/>
      <c r="AJ34" s="764"/>
      <c r="AK34" s="764"/>
      <c r="AL34" s="764"/>
      <c r="AM34" s="764"/>
      <c r="AN34" s="764"/>
      <c r="AO34" s="764"/>
      <c r="AP34" s="764"/>
      <c r="AQ34" s="764"/>
      <c r="AR34" s="764"/>
      <c r="AS34" s="764"/>
      <c r="AT34" s="765"/>
    </row>
    <row r="35" spans="2:46" ht="15" customHeight="1" x14ac:dyDescent="0.25">
      <c r="H35" s="1104">
        <v>13</v>
      </c>
      <c r="I35" s="765"/>
      <c r="J35" s="1105" t="s">
        <v>1908</v>
      </c>
      <c r="K35" s="764"/>
      <c r="L35" s="764"/>
      <c r="M35" s="764"/>
      <c r="N35" s="764"/>
      <c r="O35" s="764"/>
      <c r="P35" s="764"/>
      <c r="Q35" s="764"/>
      <c r="R35" s="764"/>
      <c r="S35" s="764"/>
      <c r="T35" s="764"/>
      <c r="U35" s="764"/>
      <c r="V35" s="764"/>
      <c r="W35" s="764"/>
      <c r="X35" s="765"/>
      <c r="Y35" s="1009"/>
      <c r="Z35" s="765"/>
      <c r="AA35" s="1009"/>
      <c r="AB35" s="764"/>
      <c r="AC35" s="764"/>
      <c r="AD35" s="764"/>
      <c r="AE35" s="764"/>
      <c r="AF35" s="764"/>
      <c r="AG35" s="764"/>
      <c r="AH35" s="764"/>
      <c r="AI35" s="764"/>
      <c r="AJ35" s="764"/>
      <c r="AK35" s="764"/>
      <c r="AL35" s="764"/>
      <c r="AM35" s="764"/>
      <c r="AN35" s="764"/>
      <c r="AO35" s="764"/>
      <c r="AP35" s="764"/>
      <c r="AQ35" s="764"/>
      <c r="AR35" s="764"/>
      <c r="AS35" s="764"/>
      <c r="AT35" s="765"/>
    </row>
    <row r="36" spans="2:46" ht="15" customHeight="1" x14ac:dyDescent="0.25">
      <c r="B36" s="760"/>
      <c r="C36" s="761"/>
      <c r="D36" s="761"/>
      <c r="E36" s="761"/>
      <c r="H36" s="204"/>
      <c r="I36" s="204"/>
      <c r="AS36" s="443"/>
      <c r="AT36" s="443"/>
    </row>
    <row r="37" spans="2:46" ht="15" customHeight="1" x14ac:dyDescent="0.25">
      <c r="H37" s="1082" t="s">
        <v>1445</v>
      </c>
      <c r="I37" s="765"/>
      <c r="J37" s="1109" t="s">
        <v>1780</v>
      </c>
      <c r="K37" s="764"/>
      <c r="L37" s="764"/>
      <c r="M37" s="764"/>
      <c r="N37" s="764"/>
      <c r="O37" s="764"/>
      <c r="P37" s="764"/>
      <c r="Q37" s="764"/>
      <c r="R37" s="764"/>
      <c r="S37" s="764"/>
      <c r="T37" s="764"/>
      <c r="U37" s="764"/>
      <c r="V37" s="764"/>
      <c r="W37" s="764"/>
      <c r="X37" s="765"/>
      <c r="Y37" s="1082" t="s">
        <v>1767</v>
      </c>
      <c r="Z37" s="765"/>
      <c r="AA37" s="1110" t="s">
        <v>1909</v>
      </c>
      <c r="AB37" s="764"/>
      <c r="AC37" s="764"/>
      <c r="AD37" s="764"/>
      <c r="AE37" s="764"/>
      <c r="AF37" s="764"/>
      <c r="AG37" s="764"/>
      <c r="AH37" s="764"/>
      <c r="AI37" s="764"/>
      <c r="AJ37" s="765"/>
      <c r="AK37" s="1110" t="s">
        <v>1910</v>
      </c>
      <c r="AL37" s="764"/>
      <c r="AM37" s="764"/>
      <c r="AN37" s="764"/>
      <c r="AO37" s="764"/>
      <c r="AP37" s="764"/>
      <c r="AQ37" s="764"/>
      <c r="AR37" s="764"/>
      <c r="AS37" s="764"/>
      <c r="AT37" s="765"/>
    </row>
    <row r="38" spans="2:46" ht="15" customHeight="1" x14ac:dyDescent="0.25">
      <c r="H38" s="1104">
        <v>1</v>
      </c>
      <c r="I38" s="765"/>
      <c r="J38" s="1105" t="s">
        <v>1911</v>
      </c>
      <c r="K38" s="764"/>
      <c r="L38" s="764"/>
      <c r="M38" s="764"/>
      <c r="N38" s="764"/>
      <c r="O38" s="764"/>
      <c r="P38" s="764"/>
      <c r="Q38" s="764"/>
      <c r="R38" s="764"/>
      <c r="S38" s="764"/>
      <c r="T38" s="764"/>
      <c r="U38" s="764"/>
      <c r="V38" s="764"/>
      <c r="W38" s="764"/>
      <c r="X38" s="765"/>
      <c r="Y38" s="1009"/>
      <c r="Z38" s="765"/>
      <c r="AA38" s="1106">
        <f>AA53</f>
        <v>0</v>
      </c>
      <c r="AB38" s="764"/>
      <c r="AC38" s="764"/>
      <c r="AD38" s="764"/>
      <c r="AE38" s="764"/>
      <c r="AF38" s="764"/>
      <c r="AG38" s="764"/>
      <c r="AH38" s="764"/>
      <c r="AI38" s="764"/>
      <c r="AJ38" s="765"/>
      <c r="AK38" s="1106">
        <f>AK53</f>
        <v>0</v>
      </c>
      <c r="AL38" s="764"/>
      <c r="AM38" s="764"/>
      <c r="AN38" s="764"/>
      <c r="AO38" s="764"/>
      <c r="AP38" s="764"/>
      <c r="AQ38" s="764"/>
      <c r="AR38" s="764"/>
      <c r="AS38" s="764"/>
      <c r="AT38" s="765"/>
    </row>
    <row r="39" spans="2:46" ht="15" customHeight="1" x14ac:dyDescent="0.25">
      <c r="H39" s="1104">
        <v>2</v>
      </c>
      <c r="I39" s="765"/>
      <c r="J39" s="1105" t="s">
        <v>1912</v>
      </c>
      <c r="K39" s="764"/>
      <c r="L39" s="764"/>
      <c r="M39" s="764"/>
      <c r="N39" s="764"/>
      <c r="O39" s="764"/>
      <c r="P39" s="764"/>
      <c r="Q39" s="764"/>
      <c r="R39" s="764"/>
      <c r="S39" s="764"/>
      <c r="T39" s="764"/>
      <c r="U39" s="764"/>
      <c r="V39" s="764"/>
      <c r="W39" s="764"/>
      <c r="X39" s="765"/>
      <c r="Y39" s="1009"/>
      <c r="Z39" s="765"/>
      <c r="AA39" s="1114"/>
      <c r="AB39" s="764"/>
      <c r="AC39" s="764"/>
      <c r="AD39" s="764"/>
      <c r="AE39" s="764"/>
      <c r="AF39" s="764"/>
      <c r="AG39" s="764"/>
      <c r="AH39" s="764"/>
      <c r="AI39" s="764"/>
      <c r="AJ39" s="796"/>
      <c r="AK39" s="1108"/>
      <c r="AL39" s="764"/>
      <c r="AM39" s="764"/>
      <c r="AN39" s="764"/>
      <c r="AO39" s="764"/>
      <c r="AP39" s="764"/>
      <c r="AQ39" s="764"/>
      <c r="AR39" s="764"/>
      <c r="AS39" s="764"/>
      <c r="AT39" s="796"/>
    </row>
    <row r="40" spans="2:46" ht="15" customHeight="1" x14ac:dyDescent="0.25">
      <c r="H40" s="1104">
        <v>3</v>
      </c>
      <c r="I40" s="765"/>
      <c r="J40" s="1105" t="s">
        <v>1913</v>
      </c>
      <c r="K40" s="764"/>
      <c r="L40" s="764"/>
      <c r="M40" s="764"/>
      <c r="N40" s="764"/>
      <c r="O40" s="764"/>
      <c r="P40" s="764"/>
      <c r="Q40" s="764"/>
      <c r="R40" s="764"/>
      <c r="S40" s="764"/>
      <c r="T40" s="764"/>
      <c r="U40" s="764"/>
      <c r="V40" s="764"/>
      <c r="W40" s="764"/>
      <c r="X40" s="765"/>
      <c r="Y40" s="1009"/>
      <c r="Z40" s="765"/>
      <c r="AA40" s="1106">
        <f>SUM(AA38:AT39)</f>
        <v>0</v>
      </c>
      <c r="AB40" s="764"/>
      <c r="AC40" s="764"/>
      <c r="AD40" s="764"/>
      <c r="AE40" s="764"/>
      <c r="AF40" s="764"/>
      <c r="AG40" s="764"/>
      <c r="AH40" s="764"/>
      <c r="AI40" s="764"/>
      <c r="AJ40" s="765"/>
      <c r="AK40" s="1106">
        <f>SUM(AK38:BD39)</f>
        <v>0</v>
      </c>
      <c r="AL40" s="764"/>
      <c r="AM40" s="764"/>
      <c r="AN40" s="764"/>
      <c r="AO40" s="764"/>
      <c r="AP40" s="764"/>
      <c r="AQ40" s="764"/>
      <c r="AR40" s="764"/>
      <c r="AS40" s="764"/>
      <c r="AT40" s="765"/>
    </row>
    <row r="41" spans="2:46" ht="15" customHeight="1" x14ac:dyDescent="0.25">
      <c r="H41" s="204"/>
      <c r="I41" s="204"/>
      <c r="AS41" s="226"/>
      <c r="AT41" s="226"/>
    </row>
    <row r="42" spans="2:46" ht="15" customHeight="1" x14ac:dyDescent="0.25">
      <c r="H42" s="87" t="s">
        <v>1914</v>
      </c>
      <c r="I42" s="204"/>
      <c r="AS42" s="226"/>
      <c r="AT42" s="226"/>
    </row>
    <row r="43" spans="2:46" ht="15" customHeight="1" x14ac:dyDescent="0.25">
      <c r="H43" s="1082" t="s">
        <v>1445</v>
      </c>
      <c r="I43" s="765"/>
      <c r="J43" s="1109" t="s">
        <v>1780</v>
      </c>
      <c r="K43" s="764"/>
      <c r="L43" s="764"/>
      <c r="M43" s="764"/>
      <c r="N43" s="764"/>
      <c r="O43" s="764"/>
      <c r="P43" s="764"/>
      <c r="Q43" s="764"/>
      <c r="R43" s="764"/>
      <c r="S43" s="764"/>
      <c r="T43" s="764"/>
      <c r="U43" s="764"/>
      <c r="V43" s="764"/>
      <c r="W43" s="764"/>
      <c r="X43" s="765"/>
      <c r="Y43" s="1082" t="s">
        <v>1767</v>
      </c>
      <c r="Z43" s="765"/>
      <c r="AA43" s="1110" t="s">
        <v>1909</v>
      </c>
      <c r="AB43" s="764"/>
      <c r="AC43" s="764"/>
      <c r="AD43" s="764"/>
      <c r="AE43" s="764"/>
      <c r="AF43" s="764"/>
      <c r="AG43" s="764"/>
      <c r="AH43" s="764"/>
      <c r="AI43" s="764"/>
      <c r="AJ43" s="765"/>
      <c r="AK43" s="1110" t="s">
        <v>1910</v>
      </c>
      <c r="AL43" s="764"/>
      <c r="AM43" s="764"/>
      <c r="AN43" s="764"/>
      <c r="AO43" s="764"/>
      <c r="AP43" s="764"/>
      <c r="AQ43" s="764"/>
      <c r="AR43" s="764"/>
      <c r="AS43" s="764"/>
      <c r="AT43" s="765"/>
    </row>
    <row r="44" spans="2:46" ht="15" customHeight="1" x14ac:dyDescent="0.25">
      <c r="H44" s="1104">
        <v>1</v>
      </c>
      <c r="I44" s="765"/>
      <c r="J44" s="1105"/>
      <c r="K44" s="764"/>
      <c r="L44" s="764"/>
      <c r="M44" s="764"/>
      <c r="N44" s="764"/>
      <c r="O44" s="764"/>
      <c r="P44" s="764"/>
      <c r="Q44" s="764"/>
      <c r="R44" s="764"/>
      <c r="S44" s="764"/>
      <c r="T44" s="764"/>
      <c r="U44" s="764"/>
      <c r="V44" s="764"/>
      <c r="W44" s="764"/>
      <c r="X44" s="765"/>
      <c r="Y44" s="1009"/>
      <c r="Z44" s="765"/>
      <c r="AA44" s="1106"/>
      <c r="AB44" s="764"/>
      <c r="AC44" s="764"/>
      <c r="AD44" s="764"/>
      <c r="AE44" s="764"/>
      <c r="AF44" s="764"/>
      <c r="AG44" s="764"/>
      <c r="AH44" s="764"/>
      <c r="AI44" s="764"/>
      <c r="AJ44" s="765"/>
      <c r="AK44" s="1106"/>
      <c r="AL44" s="764"/>
      <c r="AM44" s="764"/>
      <c r="AN44" s="764"/>
      <c r="AO44" s="764"/>
      <c r="AP44" s="764"/>
      <c r="AQ44" s="764"/>
      <c r="AR44" s="764"/>
      <c r="AS44" s="764"/>
      <c r="AT44" s="765"/>
    </row>
    <row r="45" spans="2:46" ht="15" customHeight="1" x14ac:dyDescent="0.25">
      <c r="H45" s="1104">
        <v>2</v>
      </c>
      <c r="I45" s="765"/>
      <c r="J45" s="1105"/>
      <c r="K45" s="764"/>
      <c r="L45" s="764"/>
      <c r="M45" s="764"/>
      <c r="N45" s="764"/>
      <c r="O45" s="764"/>
      <c r="P45" s="764"/>
      <c r="Q45" s="764"/>
      <c r="R45" s="764"/>
      <c r="S45" s="764"/>
      <c r="T45" s="764"/>
      <c r="U45" s="764"/>
      <c r="V45" s="764"/>
      <c r="W45" s="764"/>
      <c r="X45" s="765"/>
      <c r="Y45" s="1009"/>
      <c r="Z45" s="765"/>
      <c r="AA45" s="1106"/>
      <c r="AB45" s="764"/>
      <c r="AC45" s="764"/>
      <c r="AD45" s="764"/>
      <c r="AE45" s="764"/>
      <c r="AF45" s="764"/>
      <c r="AG45" s="764"/>
      <c r="AH45" s="764"/>
      <c r="AI45" s="764"/>
      <c r="AJ45" s="765"/>
      <c r="AK45" s="1106"/>
      <c r="AL45" s="764"/>
      <c r="AM45" s="764"/>
      <c r="AN45" s="764"/>
      <c r="AO45" s="764"/>
      <c r="AP45" s="764"/>
      <c r="AQ45" s="764"/>
      <c r="AR45" s="764"/>
      <c r="AS45" s="764"/>
      <c r="AT45" s="765"/>
    </row>
    <row r="46" spans="2:46" ht="15" customHeight="1" x14ac:dyDescent="0.25">
      <c r="H46" s="1104">
        <v>3</v>
      </c>
      <c r="I46" s="765"/>
      <c r="J46" s="1105"/>
      <c r="K46" s="764"/>
      <c r="L46" s="764"/>
      <c r="M46" s="764"/>
      <c r="N46" s="764"/>
      <c r="O46" s="764"/>
      <c r="P46" s="764"/>
      <c r="Q46" s="764"/>
      <c r="R46" s="764"/>
      <c r="S46" s="764"/>
      <c r="T46" s="764"/>
      <c r="U46" s="764"/>
      <c r="V46" s="764"/>
      <c r="W46" s="764"/>
      <c r="X46" s="765"/>
      <c r="Y46" s="1009"/>
      <c r="Z46" s="765"/>
      <c r="AA46" s="1106"/>
      <c r="AB46" s="764"/>
      <c r="AC46" s="764"/>
      <c r="AD46" s="764"/>
      <c r="AE46" s="764"/>
      <c r="AF46" s="764"/>
      <c r="AG46" s="764"/>
      <c r="AH46" s="764"/>
      <c r="AI46" s="764"/>
      <c r="AJ46" s="765"/>
      <c r="AK46" s="1106"/>
      <c r="AL46" s="764"/>
      <c r="AM46" s="764"/>
      <c r="AN46" s="764"/>
      <c r="AO46" s="764"/>
      <c r="AP46" s="764"/>
      <c r="AQ46" s="764"/>
      <c r="AR46" s="764"/>
      <c r="AS46" s="764"/>
      <c r="AT46" s="765"/>
    </row>
    <row r="47" spans="2:46" ht="15" customHeight="1" x14ac:dyDescent="0.25">
      <c r="H47" s="1104">
        <v>4</v>
      </c>
      <c r="I47" s="765"/>
      <c r="J47" s="1105"/>
      <c r="K47" s="764"/>
      <c r="L47" s="764"/>
      <c r="M47" s="764"/>
      <c r="N47" s="764"/>
      <c r="O47" s="764"/>
      <c r="P47" s="764"/>
      <c r="Q47" s="764"/>
      <c r="R47" s="764"/>
      <c r="S47" s="764"/>
      <c r="T47" s="764"/>
      <c r="U47" s="764"/>
      <c r="V47" s="764"/>
      <c r="W47" s="764"/>
      <c r="X47" s="765"/>
      <c r="Y47" s="1009"/>
      <c r="Z47" s="765"/>
      <c r="AA47" s="1106"/>
      <c r="AB47" s="764"/>
      <c r="AC47" s="764"/>
      <c r="AD47" s="764"/>
      <c r="AE47" s="764"/>
      <c r="AF47" s="764"/>
      <c r="AG47" s="764"/>
      <c r="AH47" s="764"/>
      <c r="AI47" s="764"/>
      <c r="AJ47" s="765"/>
      <c r="AK47" s="1106"/>
      <c r="AL47" s="764"/>
      <c r="AM47" s="764"/>
      <c r="AN47" s="764"/>
      <c r="AO47" s="764"/>
      <c r="AP47" s="764"/>
      <c r="AQ47" s="764"/>
      <c r="AR47" s="764"/>
      <c r="AS47" s="764"/>
      <c r="AT47" s="765"/>
    </row>
    <row r="48" spans="2:46" ht="15" customHeight="1" x14ac:dyDescent="0.25">
      <c r="H48" s="1104">
        <v>5</v>
      </c>
      <c r="I48" s="765"/>
      <c r="J48" s="1105"/>
      <c r="K48" s="764"/>
      <c r="L48" s="764"/>
      <c r="M48" s="764"/>
      <c r="N48" s="764"/>
      <c r="O48" s="764"/>
      <c r="P48" s="764"/>
      <c r="Q48" s="764"/>
      <c r="R48" s="764"/>
      <c r="S48" s="764"/>
      <c r="T48" s="764"/>
      <c r="U48" s="764"/>
      <c r="V48" s="764"/>
      <c r="W48" s="764"/>
      <c r="X48" s="765"/>
      <c r="Y48" s="1009"/>
      <c r="Z48" s="765"/>
      <c r="AA48" s="1106"/>
      <c r="AB48" s="764"/>
      <c r="AC48" s="764"/>
      <c r="AD48" s="764"/>
      <c r="AE48" s="764"/>
      <c r="AF48" s="764"/>
      <c r="AG48" s="764"/>
      <c r="AH48" s="764"/>
      <c r="AI48" s="764"/>
      <c r="AJ48" s="765"/>
      <c r="AK48" s="1106"/>
      <c r="AL48" s="764"/>
      <c r="AM48" s="764"/>
      <c r="AN48" s="764"/>
      <c r="AO48" s="764"/>
      <c r="AP48" s="764"/>
      <c r="AQ48" s="764"/>
      <c r="AR48" s="764"/>
      <c r="AS48" s="764"/>
      <c r="AT48" s="765"/>
    </row>
    <row r="49" spans="8:46" ht="15" customHeight="1" x14ac:dyDescent="0.25">
      <c r="H49" s="1104">
        <v>6</v>
      </c>
      <c r="I49" s="765"/>
      <c r="J49" s="1105"/>
      <c r="K49" s="764"/>
      <c r="L49" s="764"/>
      <c r="M49" s="764"/>
      <c r="N49" s="764"/>
      <c r="O49" s="764"/>
      <c r="P49" s="764"/>
      <c r="Q49" s="764"/>
      <c r="R49" s="764"/>
      <c r="S49" s="764"/>
      <c r="T49" s="764"/>
      <c r="U49" s="764"/>
      <c r="V49" s="764"/>
      <c r="W49" s="764"/>
      <c r="X49" s="765"/>
      <c r="Y49" s="1009"/>
      <c r="Z49" s="765"/>
      <c r="AA49" s="1106"/>
      <c r="AB49" s="764"/>
      <c r="AC49" s="764"/>
      <c r="AD49" s="764"/>
      <c r="AE49" s="764"/>
      <c r="AF49" s="764"/>
      <c r="AG49" s="764"/>
      <c r="AH49" s="764"/>
      <c r="AI49" s="764"/>
      <c r="AJ49" s="765"/>
      <c r="AK49" s="1106"/>
      <c r="AL49" s="764"/>
      <c r="AM49" s="764"/>
      <c r="AN49" s="764"/>
      <c r="AO49" s="764"/>
      <c r="AP49" s="764"/>
      <c r="AQ49" s="764"/>
      <c r="AR49" s="764"/>
      <c r="AS49" s="764"/>
      <c r="AT49" s="765"/>
    </row>
    <row r="50" spans="8:46" ht="15" customHeight="1" x14ac:dyDescent="0.25">
      <c r="H50" s="1104">
        <v>7</v>
      </c>
      <c r="I50" s="765"/>
      <c r="J50" s="1105"/>
      <c r="K50" s="764"/>
      <c r="L50" s="764"/>
      <c r="M50" s="764"/>
      <c r="N50" s="764"/>
      <c r="O50" s="764"/>
      <c r="P50" s="764"/>
      <c r="Q50" s="764"/>
      <c r="R50" s="764"/>
      <c r="S50" s="764"/>
      <c r="T50" s="764"/>
      <c r="U50" s="764"/>
      <c r="V50" s="764"/>
      <c r="W50" s="764"/>
      <c r="X50" s="765"/>
      <c r="Y50" s="1009"/>
      <c r="Z50" s="765"/>
      <c r="AA50" s="1106"/>
      <c r="AB50" s="764"/>
      <c r="AC50" s="764"/>
      <c r="AD50" s="764"/>
      <c r="AE50" s="764"/>
      <c r="AF50" s="764"/>
      <c r="AG50" s="764"/>
      <c r="AH50" s="764"/>
      <c r="AI50" s="764"/>
      <c r="AJ50" s="765"/>
      <c r="AK50" s="1106"/>
      <c r="AL50" s="764"/>
      <c r="AM50" s="764"/>
      <c r="AN50" s="764"/>
      <c r="AO50" s="764"/>
      <c r="AP50" s="764"/>
      <c r="AQ50" s="764"/>
      <c r="AR50" s="764"/>
      <c r="AS50" s="764"/>
      <c r="AT50" s="765"/>
    </row>
    <row r="51" spans="8:46" ht="15" customHeight="1" x14ac:dyDescent="0.25">
      <c r="H51" s="1104">
        <v>8</v>
      </c>
      <c r="I51" s="765"/>
      <c r="J51" s="1105"/>
      <c r="K51" s="764"/>
      <c r="L51" s="764"/>
      <c r="M51" s="764"/>
      <c r="N51" s="764"/>
      <c r="O51" s="764"/>
      <c r="P51" s="764"/>
      <c r="Q51" s="764"/>
      <c r="R51" s="764"/>
      <c r="S51" s="764"/>
      <c r="T51" s="764"/>
      <c r="U51" s="764"/>
      <c r="V51" s="764"/>
      <c r="W51" s="764"/>
      <c r="X51" s="765"/>
      <c r="Y51" s="1009"/>
      <c r="Z51" s="765"/>
      <c r="AA51" s="1106"/>
      <c r="AB51" s="764"/>
      <c r="AC51" s="764"/>
      <c r="AD51" s="764"/>
      <c r="AE51" s="764"/>
      <c r="AF51" s="764"/>
      <c r="AG51" s="764"/>
      <c r="AH51" s="764"/>
      <c r="AI51" s="764"/>
      <c r="AJ51" s="765"/>
      <c r="AK51" s="1106"/>
      <c r="AL51" s="764"/>
      <c r="AM51" s="764"/>
      <c r="AN51" s="764"/>
      <c r="AO51" s="764"/>
      <c r="AP51" s="764"/>
      <c r="AQ51" s="764"/>
      <c r="AR51" s="764"/>
      <c r="AS51" s="764"/>
      <c r="AT51" s="765"/>
    </row>
    <row r="52" spans="8:46" ht="15" customHeight="1" x14ac:dyDescent="0.25">
      <c r="H52" s="1115"/>
      <c r="I52" s="765"/>
      <c r="J52" s="1107"/>
      <c r="K52" s="764"/>
      <c r="L52" s="764"/>
      <c r="M52" s="764"/>
      <c r="N52" s="764"/>
      <c r="O52" s="764"/>
      <c r="P52" s="764"/>
      <c r="Q52" s="764"/>
      <c r="R52" s="764"/>
      <c r="S52" s="764"/>
      <c r="T52" s="764"/>
      <c r="U52" s="764"/>
      <c r="V52" s="764"/>
      <c r="W52" s="764"/>
      <c r="X52" s="765"/>
      <c r="Y52" s="1113"/>
      <c r="Z52" s="765"/>
      <c r="AA52" s="1110"/>
      <c r="AB52" s="764"/>
      <c r="AC52" s="764"/>
      <c r="AD52" s="764"/>
      <c r="AE52" s="764"/>
      <c r="AF52" s="764"/>
      <c r="AG52" s="764"/>
      <c r="AH52" s="764"/>
      <c r="AI52" s="764"/>
      <c r="AJ52" s="765"/>
      <c r="AK52" s="1110"/>
      <c r="AL52" s="764"/>
      <c r="AM52" s="764"/>
      <c r="AN52" s="764"/>
      <c r="AO52" s="764"/>
      <c r="AP52" s="764"/>
      <c r="AQ52" s="764"/>
      <c r="AR52" s="764"/>
      <c r="AS52" s="764"/>
      <c r="AT52" s="765"/>
    </row>
    <row r="53" spans="8:46" ht="15" customHeight="1" x14ac:dyDescent="0.25">
      <c r="H53" s="1112" t="s">
        <v>1832</v>
      </c>
      <c r="I53" s="764"/>
      <c r="J53" s="764"/>
      <c r="K53" s="764"/>
      <c r="L53" s="764"/>
      <c r="M53" s="764"/>
      <c r="N53" s="764"/>
      <c r="O53" s="764"/>
      <c r="P53" s="764"/>
      <c r="Q53" s="764"/>
      <c r="R53" s="764"/>
      <c r="S53" s="764"/>
      <c r="T53" s="764"/>
      <c r="U53" s="764"/>
      <c r="V53" s="764"/>
      <c r="W53" s="764"/>
      <c r="X53" s="764"/>
      <c r="Y53" s="764"/>
      <c r="Z53" s="765"/>
      <c r="AA53" s="1106">
        <f>SUM(AA44:AT52)</f>
        <v>0</v>
      </c>
      <c r="AB53" s="764"/>
      <c r="AC53" s="764"/>
      <c r="AD53" s="764"/>
      <c r="AE53" s="764"/>
      <c r="AF53" s="764"/>
      <c r="AG53" s="764"/>
      <c r="AH53" s="764"/>
      <c r="AI53" s="764"/>
      <c r="AJ53" s="765"/>
      <c r="AK53" s="1106">
        <f>SUM(AK44:BD52)</f>
        <v>0</v>
      </c>
      <c r="AL53" s="764"/>
      <c r="AM53" s="764"/>
      <c r="AN53" s="764"/>
      <c r="AO53" s="764"/>
      <c r="AP53" s="764"/>
      <c r="AQ53" s="764"/>
      <c r="AR53" s="764"/>
      <c r="AS53" s="764"/>
      <c r="AT53" s="765"/>
    </row>
    <row r="54" spans="8:46" ht="14.25" customHeight="1" x14ac:dyDescent="0.25">
      <c r="AS54" s="443"/>
      <c r="AT54" s="443"/>
    </row>
    <row r="55" spans="8:46" ht="14.25" customHeight="1" x14ac:dyDescent="0.25">
      <c r="AS55" s="443"/>
      <c r="AT55" s="443"/>
    </row>
    <row r="56" spans="8:46" ht="14.25" customHeight="1" x14ac:dyDescent="0.25">
      <c r="AS56" s="443"/>
      <c r="AT56" s="443"/>
    </row>
    <row r="57" spans="8:46" ht="14.25" customHeight="1" x14ac:dyDescent="0.25">
      <c r="H57" s="976" t="s">
        <v>1795</v>
      </c>
      <c r="I57" s="824"/>
      <c r="J57" s="824"/>
      <c r="K57" s="824"/>
      <c r="L57" s="824"/>
      <c r="M57" s="824"/>
      <c r="N57" s="824"/>
      <c r="O57" s="824"/>
      <c r="P57" s="824"/>
      <c r="Q57" s="824"/>
      <c r="R57" s="824"/>
      <c r="S57" s="824"/>
      <c r="T57" s="824"/>
      <c r="U57" s="824"/>
      <c r="V57" s="824"/>
      <c r="W57" s="824"/>
      <c r="X57" s="824"/>
      <c r="Y57" s="825"/>
      <c r="Z57" s="976" t="s">
        <v>1796</v>
      </c>
      <c r="AA57" s="824"/>
      <c r="AB57" s="824"/>
      <c r="AC57" s="824"/>
      <c r="AD57" s="824"/>
      <c r="AE57" s="824"/>
      <c r="AF57" s="824"/>
      <c r="AG57" s="824"/>
      <c r="AH57" s="824"/>
      <c r="AI57" s="824"/>
      <c r="AJ57" s="824"/>
      <c r="AK57" s="824"/>
      <c r="AL57" s="824"/>
      <c r="AM57" s="824"/>
      <c r="AN57" s="824"/>
      <c r="AO57" s="824"/>
      <c r="AP57" s="824"/>
      <c r="AQ57" s="825"/>
      <c r="AS57" s="443"/>
      <c r="AT57" s="443"/>
    </row>
    <row r="58" spans="8:46" ht="14.25" customHeight="1" x14ac:dyDescent="0.25">
      <c r="H58" s="257" t="s">
        <v>796</v>
      </c>
      <c r="I58" s="258"/>
      <c r="J58" s="258"/>
      <c r="K58" s="258"/>
      <c r="L58" s="258"/>
      <c r="M58" s="258"/>
      <c r="N58" s="258"/>
      <c r="O58" s="258"/>
      <c r="P58" s="258"/>
      <c r="Q58" s="259"/>
      <c r="R58" s="257" t="s">
        <v>1511</v>
      </c>
      <c r="S58" s="258"/>
      <c r="T58" s="258"/>
      <c r="U58" s="259"/>
      <c r="V58" s="257" t="s">
        <v>1510</v>
      </c>
      <c r="W58" s="258"/>
      <c r="X58" s="258"/>
      <c r="Y58" s="259"/>
      <c r="Z58" s="257" t="s">
        <v>796</v>
      </c>
      <c r="AA58" s="258"/>
      <c r="AB58" s="258"/>
      <c r="AC58" s="258"/>
      <c r="AD58" s="258"/>
      <c r="AE58" s="258"/>
      <c r="AF58" s="258"/>
      <c r="AG58" s="258"/>
      <c r="AH58" s="258"/>
      <c r="AI58" s="259"/>
      <c r="AJ58" s="257" t="s">
        <v>1511</v>
      </c>
      <c r="AK58" s="258"/>
      <c r="AL58" s="258"/>
      <c r="AM58" s="259"/>
      <c r="AN58" s="257" t="s">
        <v>1510</v>
      </c>
      <c r="AO58" s="258"/>
      <c r="AP58" s="258"/>
      <c r="AQ58" s="259"/>
      <c r="AS58" s="443"/>
      <c r="AT58" s="443"/>
    </row>
    <row r="59" spans="8:46" ht="14.25" customHeight="1" x14ac:dyDescent="0.25">
      <c r="H59" s="260"/>
      <c r="Q59" s="261"/>
      <c r="R59" s="260"/>
      <c r="U59" s="261"/>
      <c r="V59" s="260"/>
      <c r="Y59" s="261"/>
      <c r="Z59" s="260"/>
      <c r="AI59" s="261"/>
      <c r="AJ59" s="260"/>
      <c r="AM59" s="261"/>
      <c r="AN59" s="260"/>
      <c r="AQ59" s="261"/>
      <c r="AS59" s="443"/>
      <c r="AT59" s="443"/>
    </row>
    <row r="60" spans="8:46" ht="14.25" customHeight="1" x14ac:dyDescent="0.25">
      <c r="H60" s="260"/>
      <c r="Q60" s="261"/>
      <c r="R60" s="260"/>
      <c r="U60" s="261"/>
      <c r="V60" s="260"/>
      <c r="Y60" s="261"/>
      <c r="Z60" s="260"/>
      <c r="AI60" s="261"/>
      <c r="AJ60" s="260"/>
      <c r="AM60" s="261"/>
      <c r="AN60" s="260"/>
      <c r="AQ60" s="261"/>
      <c r="AS60" s="443"/>
      <c r="AT60" s="443"/>
    </row>
    <row r="61" spans="8:46" ht="14.25" customHeight="1" x14ac:dyDescent="0.25">
      <c r="H61" s="260"/>
      <c r="Q61" s="261"/>
      <c r="R61" s="260"/>
      <c r="U61" s="261"/>
      <c r="V61" s="260"/>
      <c r="Y61" s="261"/>
      <c r="Z61" s="260"/>
      <c r="AI61" s="261"/>
      <c r="AJ61" s="260"/>
      <c r="AM61" s="261"/>
      <c r="AN61" s="260"/>
      <c r="AQ61" s="261"/>
      <c r="AS61" s="443"/>
      <c r="AT61" s="443"/>
    </row>
    <row r="62" spans="8:46" ht="14.25" customHeight="1" x14ac:dyDescent="0.25">
      <c r="H62" s="260"/>
      <c r="Q62" s="261"/>
      <c r="R62" s="260"/>
      <c r="U62" s="261"/>
      <c r="V62" s="260"/>
      <c r="Y62" s="261"/>
      <c r="Z62" s="260"/>
      <c r="AI62" s="261"/>
      <c r="AJ62" s="260"/>
      <c r="AM62" s="261"/>
      <c r="AN62" s="260"/>
      <c r="AQ62" s="261"/>
      <c r="AS62" s="443"/>
      <c r="AT62" s="443"/>
    </row>
    <row r="63" spans="8:46" ht="14.25" customHeight="1" x14ac:dyDescent="0.25">
      <c r="H63" s="262"/>
      <c r="I63" s="263"/>
      <c r="J63" s="263"/>
      <c r="K63" s="263"/>
      <c r="L63" s="263"/>
      <c r="M63" s="263"/>
      <c r="N63" s="263"/>
      <c r="O63" s="263"/>
      <c r="P63" s="263"/>
      <c r="Q63" s="264"/>
      <c r="R63" s="262"/>
      <c r="S63" s="263"/>
      <c r="T63" s="263"/>
      <c r="U63" s="264"/>
      <c r="V63" s="262"/>
      <c r="W63" s="263"/>
      <c r="X63" s="263"/>
      <c r="Y63" s="264"/>
      <c r="Z63" s="262"/>
      <c r="AA63" s="263"/>
      <c r="AB63" s="263"/>
      <c r="AC63" s="263"/>
      <c r="AD63" s="263"/>
      <c r="AE63" s="263"/>
      <c r="AF63" s="263"/>
      <c r="AG63" s="263"/>
      <c r="AH63" s="263"/>
      <c r="AI63" s="264"/>
      <c r="AJ63" s="262"/>
      <c r="AK63" s="263"/>
      <c r="AL63" s="263"/>
      <c r="AM63" s="264"/>
      <c r="AN63" s="262"/>
      <c r="AO63" s="263"/>
      <c r="AP63" s="263"/>
      <c r="AQ63" s="264"/>
      <c r="AS63" s="443"/>
      <c r="AT63" s="443"/>
    </row>
    <row r="64" spans="8:46" ht="14.25" customHeight="1" x14ac:dyDescent="0.25">
      <c r="AM64" s="265" t="s">
        <v>1797</v>
      </c>
      <c r="AN64" s="131" t="str">
        <f>'E-3-1'!U24</f>
        <v>E-3-1-4</v>
      </c>
      <c r="AS64" s="443"/>
      <c r="AT64" s="443"/>
    </row>
  </sheetData>
  <mergeCells count="151">
    <mergeCell ref="B36:E36"/>
    <mergeCell ref="J26:X26"/>
    <mergeCell ref="H39:I39"/>
    <mergeCell ref="AK49:AT49"/>
    <mergeCell ref="AK37:AT37"/>
    <mergeCell ref="AA27:AT27"/>
    <mergeCell ref="Z57:AQ57"/>
    <mergeCell ref="J30:X30"/>
    <mergeCell ref="H57:Y57"/>
    <mergeCell ref="AA53:AJ53"/>
    <mergeCell ref="AK44:AT44"/>
    <mergeCell ref="H43:I43"/>
    <mergeCell ref="J49:X49"/>
    <mergeCell ref="AA33:AT33"/>
    <mergeCell ref="Y50:Z50"/>
    <mergeCell ref="H52:I52"/>
    <mergeCell ref="J43:X43"/>
    <mergeCell ref="Y34:Z34"/>
    <mergeCell ref="AA26:AT26"/>
    <mergeCell ref="J29:X29"/>
    <mergeCell ref="J38:X38"/>
    <mergeCell ref="H33:I33"/>
    <mergeCell ref="Y32:Z32"/>
    <mergeCell ref="J40:X40"/>
    <mergeCell ref="G9:Z11"/>
    <mergeCell ref="AK46:AT46"/>
    <mergeCell ref="AK40:AT40"/>
    <mergeCell ref="H50:I50"/>
    <mergeCell ref="AA29:AT29"/>
    <mergeCell ref="AA51:AJ51"/>
    <mergeCell ref="B32:E32"/>
    <mergeCell ref="H34:I34"/>
    <mergeCell ref="H25:I25"/>
    <mergeCell ref="J32:X32"/>
    <mergeCell ref="Y51:Z51"/>
    <mergeCell ref="H49:I49"/>
    <mergeCell ref="B16:E16"/>
    <mergeCell ref="AA43:AJ43"/>
    <mergeCell ref="J47:X47"/>
    <mergeCell ref="Y26:Z26"/>
    <mergeCell ref="B28:E28"/>
    <mergeCell ref="H30:I30"/>
    <mergeCell ref="Y43:Z43"/>
    <mergeCell ref="H29:I29"/>
    <mergeCell ref="B30:E30"/>
    <mergeCell ref="Y33:Z33"/>
    <mergeCell ref="J34:X34"/>
    <mergeCell ref="H38:I38"/>
    <mergeCell ref="H53:Z53"/>
    <mergeCell ref="J51:X51"/>
    <mergeCell ref="H22:I22"/>
    <mergeCell ref="J23:X23"/>
    <mergeCell ref="AK51:AT51"/>
    <mergeCell ref="Y23:Z23"/>
    <mergeCell ref="H45:I45"/>
    <mergeCell ref="Y25:Z25"/>
    <mergeCell ref="J33:X33"/>
    <mergeCell ref="Y52:Z52"/>
    <mergeCell ref="Y49:Z49"/>
    <mergeCell ref="H37:I37"/>
    <mergeCell ref="AA39:AJ39"/>
    <mergeCell ref="AA25:AT25"/>
    <mergeCell ref="Y45:Z45"/>
    <mergeCell ref="AA49:AJ49"/>
    <mergeCell ref="Y37:Z37"/>
    <mergeCell ref="AA37:AJ37"/>
    <mergeCell ref="AK52:AT52"/>
    <mergeCell ref="AA23:AT23"/>
    <mergeCell ref="J24:X24"/>
    <mergeCell ref="Y24:Z24"/>
    <mergeCell ref="AA24:AT24"/>
    <mergeCell ref="H24:I24"/>
    <mergeCell ref="B10:E10"/>
    <mergeCell ref="H26:I26"/>
    <mergeCell ref="G7:AR7"/>
    <mergeCell ref="AA52:AJ52"/>
    <mergeCell ref="B18:E18"/>
    <mergeCell ref="AA40:AJ40"/>
    <mergeCell ref="H28:I28"/>
    <mergeCell ref="Y27:Z27"/>
    <mergeCell ref="H48:I48"/>
    <mergeCell ref="B17:E17"/>
    <mergeCell ref="B19:E19"/>
    <mergeCell ref="B34:E34"/>
    <mergeCell ref="B12:E12"/>
    <mergeCell ref="B14:E14"/>
    <mergeCell ref="J44:X44"/>
    <mergeCell ref="AA45:AJ45"/>
    <mergeCell ref="AK45:AT45"/>
    <mergeCell ref="B13:E13"/>
    <mergeCell ref="J28:X28"/>
    <mergeCell ref="H23:I23"/>
    <mergeCell ref="J37:X37"/>
    <mergeCell ref="J27:X27"/>
    <mergeCell ref="H44:I44"/>
    <mergeCell ref="B20:E20"/>
    <mergeCell ref="J22:X22"/>
    <mergeCell ref="J31:X31"/>
    <mergeCell ref="AA38:AJ38"/>
    <mergeCell ref="Y22:Z22"/>
    <mergeCell ref="Y31:Z31"/>
    <mergeCell ref="Y40:Z40"/>
    <mergeCell ref="AA44:AJ44"/>
    <mergeCell ref="Y28:Z28"/>
    <mergeCell ref="AK43:AT43"/>
    <mergeCell ref="AA31:AT31"/>
    <mergeCell ref="AA22:AT22"/>
    <mergeCell ref="AA32:AT32"/>
    <mergeCell ref="Y38:Z38"/>
    <mergeCell ref="J35:X35"/>
    <mergeCell ref="Y35:Z35"/>
    <mergeCell ref="AA50:AJ50"/>
    <mergeCell ref="H31:I31"/>
    <mergeCell ref="J45:X45"/>
    <mergeCell ref="H40:I40"/>
    <mergeCell ref="AA28:AT28"/>
    <mergeCell ref="AA47:AJ47"/>
    <mergeCell ref="Y39:Z39"/>
    <mergeCell ref="Y30:Z30"/>
    <mergeCell ref="Y29:Z29"/>
    <mergeCell ref="AK48:AT48"/>
    <mergeCell ref="AA30:AT30"/>
    <mergeCell ref="Y48:Z48"/>
    <mergeCell ref="Y47:Z47"/>
    <mergeCell ref="AA46:AJ46"/>
    <mergeCell ref="H35:I35"/>
    <mergeCell ref="AK50:AT50"/>
    <mergeCell ref="B4:E4"/>
    <mergeCell ref="H46:I46"/>
    <mergeCell ref="Y44:Z44"/>
    <mergeCell ref="J25:X25"/>
    <mergeCell ref="AA34:AT34"/>
    <mergeCell ref="H51:I51"/>
    <mergeCell ref="AK53:AT53"/>
    <mergeCell ref="J50:X50"/>
    <mergeCell ref="H32:I32"/>
    <mergeCell ref="J46:X46"/>
    <mergeCell ref="AK47:AT47"/>
    <mergeCell ref="AA48:AJ48"/>
    <mergeCell ref="J52:X52"/>
    <mergeCell ref="Y46:Z46"/>
    <mergeCell ref="AK39:AT39"/>
    <mergeCell ref="H47:I47"/>
    <mergeCell ref="J39:X39"/>
    <mergeCell ref="AA35:AT35"/>
    <mergeCell ref="H27:I27"/>
    <mergeCell ref="J48:X48"/>
    <mergeCell ref="B8:E8"/>
    <mergeCell ref="AK38:AT38"/>
    <mergeCell ref="B6:E6"/>
    <mergeCell ref="B15:E15"/>
  </mergeCells>
  <hyperlinks>
    <hyperlink ref="B4" location="PANDUAN!A1" display="PANDUAN" xr:uid="{00000000-0004-0000-8700-000000000000}"/>
    <hyperlink ref="B6" location="'EWS DIRECTORY'!A1" display="EWS DIRECTORY" xr:uid="{00000000-0004-0000-8700-000001000000}"/>
    <hyperlink ref="B8" location="'DATA PEMICU'!A1" display="DATA PEMICU" xr:uid="{00000000-0004-0000-8700-000002000000}"/>
    <hyperlink ref="B10" location="'DATA PENGUJI'!A1" display="DATA PENGUJI" xr:uid="{00000000-0004-0000-8700-000003000000}"/>
    <hyperlink ref="B12" location="'MAIN LEVEL'!A1" display="MAIN LEVEL" xr:uid="{00000000-0004-0000-8700-000004000000}"/>
  </hyperlinks>
  <pageMargins left="0.51181102362204722" right="0.15748031496062989" top="0.55118110236220474" bottom="0.55118110236220474" header="0" footer="0"/>
  <pageSetup paperSize="9" scale="60" orientation="landscape"/>
  <headerFooter>
    <oddFooter>&amp;Rhalaman &amp;P dari</oddFooter>
  </headerFooter>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800-000000000000}">
  <sheetPr codeName="Sheet373">
    <tabColor theme="4" tint="-0.249977111117893"/>
  </sheetPr>
  <dimension ref="A1:BO44"/>
  <sheetViews>
    <sheetView topLeftCell="E3" zoomScaleNormal="100" workbookViewId="0">
      <selection activeCell="AQ18" sqref="AQ18:AU18"/>
    </sheetView>
  </sheetViews>
  <sheetFormatPr defaultColWidth="3.88671875" defaultRowHeight="13.8" x14ac:dyDescent="0.25"/>
  <cols>
    <col min="1" max="1" width="0" style="110" hidden="1"/>
    <col min="2" max="5" width="3.88671875" style="177" customWidth="1"/>
    <col min="6" max="6" width="3.88671875" style="110" customWidth="1"/>
  </cols>
  <sheetData>
    <row r="1" spans="2:67" x14ac:dyDescent="0.25">
      <c r="G1" s="178"/>
      <c r="H1" s="55"/>
      <c r="I1" s="55"/>
      <c r="J1" s="55"/>
      <c r="K1" s="55"/>
      <c r="L1" s="55"/>
      <c r="M1" s="55"/>
      <c r="N1" s="55"/>
    </row>
    <row r="2" spans="2:67" x14ac:dyDescent="0.25">
      <c r="G2" s="55" t="s">
        <v>1674</v>
      </c>
      <c r="H2" s="55"/>
      <c r="I2" s="55"/>
      <c r="J2" s="55"/>
      <c r="K2" s="55"/>
      <c r="L2" s="55"/>
      <c r="M2" s="55"/>
      <c r="N2" s="55"/>
    </row>
    <row r="3" spans="2:67" x14ac:dyDescent="0.25">
      <c r="B3" s="111"/>
      <c r="C3" s="111"/>
      <c r="D3" s="111"/>
      <c r="E3" s="111"/>
      <c r="G3" s="55"/>
      <c r="H3" s="55"/>
      <c r="I3" s="55"/>
      <c r="J3" s="55"/>
      <c r="K3" s="55"/>
      <c r="L3" s="55"/>
      <c r="M3" s="55"/>
      <c r="N3" s="55"/>
    </row>
    <row r="4" spans="2:67" x14ac:dyDescent="0.25">
      <c r="B4" s="762" t="s">
        <v>79</v>
      </c>
      <c r="C4" s="761"/>
      <c r="D4" s="761"/>
      <c r="E4" s="761"/>
      <c r="G4" s="55"/>
      <c r="H4" s="55"/>
      <c r="I4" s="55"/>
      <c r="J4" s="55"/>
      <c r="K4" s="55"/>
      <c r="L4" s="55"/>
      <c r="M4" s="55"/>
      <c r="N4" s="55"/>
    </row>
    <row r="5" spans="2:67" x14ac:dyDescent="0.25">
      <c r="B5" s="111"/>
      <c r="C5" s="111"/>
      <c r="D5" s="111"/>
      <c r="E5" s="111"/>
      <c r="G5" s="55"/>
      <c r="H5" s="55"/>
      <c r="I5" s="55"/>
      <c r="J5" s="55"/>
      <c r="K5" s="55"/>
      <c r="L5" s="55"/>
      <c r="M5" s="55"/>
      <c r="N5" s="55"/>
    </row>
    <row r="6" spans="2:67" x14ac:dyDescent="0.25">
      <c r="B6" s="762" t="s">
        <v>87</v>
      </c>
      <c r="C6" s="761"/>
      <c r="D6" s="761"/>
      <c r="E6" s="761"/>
      <c r="G6" s="55"/>
      <c r="H6" s="55"/>
      <c r="I6" s="55"/>
      <c r="J6" s="55"/>
      <c r="K6" s="55"/>
      <c r="L6" s="55"/>
      <c r="M6" s="55"/>
      <c r="N6" s="55"/>
    </row>
    <row r="7" spans="2:67" x14ac:dyDescent="0.25">
      <c r="B7" s="111"/>
      <c r="C7" s="111"/>
      <c r="D7" s="111"/>
      <c r="E7" s="111"/>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58"/>
      <c r="AU7" s="58"/>
      <c r="AV7" s="58"/>
      <c r="AW7" s="58"/>
      <c r="AX7" s="58"/>
      <c r="AY7" s="58"/>
      <c r="AZ7" s="58"/>
      <c r="BA7" s="58"/>
      <c r="BB7" s="58"/>
      <c r="BC7" s="58"/>
      <c r="BD7" s="58"/>
      <c r="BE7" s="58"/>
      <c r="BF7" s="58"/>
      <c r="BG7" s="58"/>
      <c r="BH7" s="58"/>
      <c r="BI7" s="58"/>
      <c r="BJ7" s="58"/>
      <c r="BK7" s="58"/>
      <c r="BL7" s="58"/>
      <c r="BM7" s="58"/>
      <c r="BN7" s="58"/>
      <c r="BO7" s="58"/>
    </row>
    <row r="8" spans="2:67" x14ac:dyDescent="0.25">
      <c r="B8" s="762" t="s">
        <v>94</v>
      </c>
      <c r="C8" s="761"/>
      <c r="D8" s="761"/>
      <c r="E8" s="761"/>
      <c r="G8" s="55"/>
      <c r="H8" s="55"/>
      <c r="I8" s="55"/>
      <c r="J8" s="55"/>
      <c r="K8" s="55"/>
      <c r="L8" s="55"/>
      <c r="M8" s="55"/>
      <c r="N8" s="55"/>
    </row>
    <row r="9" spans="2:67" ht="14.4" customHeight="1" x14ac:dyDescent="0.25">
      <c r="B9" s="111"/>
      <c r="C9" s="111"/>
      <c r="D9" s="111"/>
      <c r="E9" s="111"/>
      <c r="G9" s="999" t="str">
        <f>"Rincian "&amp;'E-3'!G9&amp;" "&amp;'E-3-1'!M26</f>
        <v>Rincian Biaya Transportasi Berdasarkan Bahan Bukti Pidana</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303"/>
    </row>
    <row r="10" spans="2:67" x14ac:dyDescent="0.25">
      <c r="B10" s="762" t="s">
        <v>101</v>
      </c>
      <c r="C10" s="761"/>
      <c r="D10" s="761"/>
      <c r="E10" s="761"/>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304"/>
    </row>
    <row r="11" spans="2:67"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305"/>
    </row>
    <row r="12" spans="2:67" x14ac:dyDescent="0.25">
      <c r="B12" s="762" t="s">
        <v>106</v>
      </c>
      <c r="C12" s="761"/>
      <c r="D12" s="761"/>
      <c r="E12" s="761"/>
      <c r="G12" s="254"/>
      <c r="H12" s="254"/>
      <c r="I12" s="254"/>
      <c r="J12" s="254"/>
      <c r="K12" s="254"/>
      <c r="L12" s="254"/>
      <c r="M12" s="254"/>
      <c r="N12" s="254"/>
    </row>
    <row r="13" spans="2:67" ht="14.25" customHeight="1" x14ac:dyDescent="0.25">
      <c r="B13" s="962" t="str">
        <f>HYPERLINK("#'"&amp;'EWS DIRECTORY'!$J$130&amp;"'!A1",'EWS DIRECTORY'!$J$130)</f>
        <v>E-3</v>
      </c>
      <c r="C13" s="761"/>
      <c r="D13" s="761"/>
      <c r="E13" s="761"/>
      <c r="G13" s="55" t="s">
        <v>1680</v>
      </c>
      <c r="H13" s="55"/>
      <c r="I13" s="254"/>
      <c r="J13" s="254"/>
      <c r="K13" s="254"/>
      <c r="L13" s="254"/>
      <c r="M13" s="254"/>
      <c r="N13" s="254"/>
    </row>
    <row r="14" spans="2:67" x14ac:dyDescent="0.25">
      <c r="B14" s="931" t="str">
        <f>HYPERLINK("#'"&amp;'EWS DIRECTORY'!$J$131&amp;"'!A1",'EWS DIRECTORY'!$J$131)</f>
        <v>E-3-1</v>
      </c>
      <c r="C14" s="761"/>
      <c r="D14" s="761"/>
      <c r="E14" s="761"/>
      <c r="G14" s="55" t="s">
        <v>1681</v>
      </c>
      <c r="H14" s="55"/>
      <c r="I14" s="55"/>
      <c r="J14" s="254"/>
      <c r="K14" s="254"/>
      <c r="L14" s="254"/>
      <c r="M14" s="254"/>
      <c r="N14" s="254"/>
    </row>
    <row r="15" spans="2:67" ht="14.25" customHeight="1" x14ac:dyDescent="0.25">
      <c r="B15" s="929" t="str">
        <f>HYPERLINK("#'"&amp;'EWS DIRECTORY'!$J$132&amp;"'!A1",'EWS DIRECTORY'!$J$132)</f>
        <v>E-3-1-1</v>
      </c>
      <c r="C15" s="761"/>
      <c r="D15" s="761"/>
      <c r="E15" s="761"/>
      <c r="G15" s="55" t="s">
        <v>1744</v>
      </c>
      <c r="H15" s="55"/>
      <c r="I15" s="55" t="s">
        <v>1744</v>
      </c>
      <c r="J15" s="254"/>
      <c r="K15" s="254"/>
      <c r="L15" s="254"/>
      <c r="M15" s="254"/>
      <c r="N15" s="254"/>
    </row>
    <row r="16" spans="2:67" ht="14.25" customHeight="1" x14ac:dyDescent="0.25">
      <c r="B16" s="929" t="str">
        <f>HYPERLINK("#'"&amp;'EWS DIRECTORY'!$J$133&amp;"'!A1",'EWS DIRECTORY'!$J$133)</f>
        <v>E-3-1-2</v>
      </c>
      <c r="C16" s="761"/>
      <c r="D16" s="761"/>
      <c r="E16" s="761"/>
    </row>
    <row r="17" spans="2:42" x14ac:dyDescent="0.25">
      <c r="B17" s="929" t="str">
        <f>HYPERLINK("#'"&amp;'EWS DIRECTORY'!$J$134&amp;"'!A1",'EWS DIRECTORY'!$J$134)</f>
        <v>E-3-1-3</v>
      </c>
      <c r="C17" s="761"/>
      <c r="D17" s="761"/>
      <c r="E17" s="761"/>
      <c r="G17" s="55" t="s">
        <v>1798</v>
      </c>
    </row>
    <row r="18" spans="2:42" ht="14.25" customHeight="1" x14ac:dyDescent="0.25">
      <c r="B18" s="929" t="str">
        <f>HYPERLINK("#'"&amp;'EWS DIRECTORY'!$J$135&amp;"'!A1",'EWS DIRECTORY'!$J$135)</f>
        <v>E-3-1-4</v>
      </c>
      <c r="C18" s="761"/>
      <c r="D18" s="761"/>
      <c r="E18" s="761"/>
      <c r="G18" s="55"/>
    </row>
    <row r="19" spans="2:42" ht="12.75" customHeight="1" x14ac:dyDescent="0.25">
      <c r="B19" s="927" t="str">
        <f>HYPERLINK("#'"&amp;'EWS DIRECTORY'!$J$136&amp;"'!A1",'EWS DIRECTORY'!$J$136)</f>
        <v>E-3-1-5</v>
      </c>
      <c r="C19" s="761"/>
      <c r="D19" s="761"/>
      <c r="E19" s="761"/>
      <c r="G19" s="55"/>
      <c r="H19" s="1116" t="s">
        <v>1445</v>
      </c>
      <c r="I19" s="825"/>
      <c r="J19" s="1116" t="s">
        <v>1452</v>
      </c>
      <c r="K19" s="824"/>
      <c r="L19" s="824"/>
      <c r="M19" s="824"/>
      <c r="N19" s="824"/>
      <c r="O19" s="825"/>
      <c r="P19" s="1116" t="s">
        <v>1915</v>
      </c>
      <c r="Q19" s="824"/>
      <c r="R19" s="824"/>
      <c r="S19" s="824"/>
      <c r="T19" s="824"/>
      <c r="U19" s="825"/>
      <c r="V19" s="1116" t="s">
        <v>1916</v>
      </c>
      <c r="W19" s="824"/>
      <c r="X19" s="824"/>
      <c r="Y19" s="824"/>
      <c r="Z19" s="824"/>
      <c r="AA19" s="824"/>
      <c r="AB19" s="824"/>
      <c r="AC19" s="824"/>
      <c r="AD19" s="824"/>
      <c r="AE19" s="824"/>
      <c r="AF19" s="824"/>
      <c r="AG19" s="824"/>
      <c r="AH19" s="824"/>
      <c r="AI19" s="824"/>
      <c r="AJ19" s="824"/>
      <c r="AK19" s="825"/>
      <c r="AL19" s="1120" t="s">
        <v>1481</v>
      </c>
      <c r="AM19" s="1121"/>
      <c r="AN19" s="1121"/>
      <c r="AO19" s="1121"/>
      <c r="AP19" s="1122"/>
    </row>
    <row r="20" spans="2:42" ht="14.25" customHeight="1" x14ac:dyDescent="0.25">
      <c r="B20" s="929" t="str">
        <f>HYPERLINK("#'"&amp;'EWS DIRECTORY'!$J$137&amp;"'!A1",'EWS DIRECTORY'!$J$137)</f>
        <v>E-3-1-6</v>
      </c>
      <c r="C20" s="761"/>
      <c r="D20" s="761"/>
      <c r="E20" s="761"/>
      <c r="G20" s="55"/>
      <c r="H20" s="1117"/>
      <c r="I20" s="825"/>
      <c r="J20" s="1119"/>
      <c r="K20" s="824"/>
      <c r="L20" s="824"/>
      <c r="M20" s="824"/>
      <c r="N20" s="824"/>
      <c r="O20" s="825"/>
      <c r="P20" s="1117"/>
      <c r="Q20" s="824"/>
      <c r="R20" s="824"/>
      <c r="S20" s="824"/>
      <c r="T20" s="824"/>
      <c r="U20" s="825"/>
      <c r="V20" s="1117"/>
      <c r="W20" s="824"/>
      <c r="X20" s="824"/>
      <c r="Y20" s="824"/>
      <c r="Z20" s="824"/>
      <c r="AA20" s="824"/>
      <c r="AB20" s="824"/>
      <c r="AC20" s="824"/>
      <c r="AD20" s="824"/>
      <c r="AE20" s="824"/>
      <c r="AF20" s="824"/>
      <c r="AG20" s="824"/>
      <c r="AH20" s="824"/>
      <c r="AI20" s="824"/>
      <c r="AJ20" s="824"/>
      <c r="AK20" s="825"/>
      <c r="AL20" s="1063"/>
      <c r="AM20" s="764"/>
      <c r="AN20" s="764"/>
      <c r="AO20" s="764"/>
      <c r="AP20" s="765"/>
    </row>
    <row r="21" spans="2:42" ht="14.25" customHeight="1" x14ac:dyDescent="0.25">
      <c r="G21" s="55"/>
      <c r="H21" s="1117"/>
      <c r="I21" s="825"/>
      <c r="J21" s="1119"/>
      <c r="K21" s="824"/>
      <c r="L21" s="824"/>
      <c r="M21" s="824"/>
      <c r="N21" s="824"/>
      <c r="O21" s="825"/>
      <c r="P21" s="1117"/>
      <c r="Q21" s="824"/>
      <c r="R21" s="824"/>
      <c r="S21" s="824"/>
      <c r="T21" s="824"/>
      <c r="U21" s="825"/>
      <c r="V21" s="1117"/>
      <c r="W21" s="824"/>
      <c r="X21" s="824"/>
      <c r="Y21" s="824"/>
      <c r="Z21" s="824"/>
      <c r="AA21" s="824"/>
      <c r="AB21" s="824"/>
      <c r="AC21" s="824"/>
      <c r="AD21" s="824"/>
      <c r="AE21" s="824"/>
      <c r="AF21" s="824"/>
      <c r="AG21" s="824"/>
      <c r="AH21" s="824"/>
      <c r="AI21" s="824"/>
      <c r="AJ21" s="824"/>
      <c r="AK21" s="825"/>
      <c r="AL21" s="1063"/>
      <c r="AM21" s="764"/>
      <c r="AN21" s="764"/>
      <c r="AO21" s="764"/>
      <c r="AP21" s="765"/>
    </row>
    <row r="22" spans="2:42" ht="14.25" customHeight="1" x14ac:dyDescent="0.25">
      <c r="G22" s="55"/>
      <c r="H22" s="1117"/>
      <c r="I22" s="825"/>
      <c r="J22" s="1119"/>
      <c r="K22" s="824"/>
      <c r="L22" s="824"/>
      <c r="M22" s="824"/>
      <c r="N22" s="824"/>
      <c r="O22" s="825"/>
      <c r="P22" s="1117"/>
      <c r="Q22" s="824"/>
      <c r="R22" s="824"/>
      <c r="S22" s="824"/>
      <c r="T22" s="824"/>
      <c r="U22" s="825"/>
      <c r="V22" s="1117"/>
      <c r="W22" s="824"/>
      <c r="X22" s="824"/>
      <c r="Y22" s="824"/>
      <c r="Z22" s="824"/>
      <c r="AA22" s="824"/>
      <c r="AB22" s="824"/>
      <c r="AC22" s="824"/>
      <c r="AD22" s="824"/>
      <c r="AE22" s="824"/>
      <c r="AF22" s="824"/>
      <c r="AG22" s="824"/>
      <c r="AH22" s="824"/>
      <c r="AI22" s="824"/>
      <c r="AJ22" s="824"/>
      <c r="AK22" s="825"/>
      <c r="AL22" s="1063"/>
      <c r="AM22" s="764"/>
      <c r="AN22" s="764"/>
      <c r="AO22" s="764"/>
      <c r="AP22" s="765"/>
    </row>
    <row r="23" spans="2:42" ht="14.25" customHeight="1" x14ac:dyDescent="0.25">
      <c r="G23" s="55"/>
      <c r="H23" s="1117"/>
      <c r="I23" s="825"/>
      <c r="J23" s="1119"/>
      <c r="K23" s="824"/>
      <c r="L23" s="824"/>
      <c r="M23" s="824"/>
      <c r="N23" s="824"/>
      <c r="O23" s="825"/>
      <c r="P23" s="1117"/>
      <c r="Q23" s="824"/>
      <c r="R23" s="824"/>
      <c r="S23" s="824"/>
      <c r="T23" s="824"/>
      <c r="U23" s="825"/>
      <c r="V23" s="1117"/>
      <c r="W23" s="824"/>
      <c r="X23" s="824"/>
      <c r="Y23" s="824"/>
      <c r="Z23" s="824"/>
      <c r="AA23" s="824"/>
      <c r="AB23" s="824"/>
      <c r="AC23" s="824"/>
      <c r="AD23" s="824"/>
      <c r="AE23" s="824"/>
      <c r="AF23" s="824"/>
      <c r="AG23" s="824"/>
      <c r="AH23" s="824"/>
      <c r="AI23" s="824"/>
      <c r="AJ23" s="824"/>
      <c r="AK23" s="825"/>
      <c r="AL23" s="1063"/>
      <c r="AM23" s="764"/>
      <c r="AN23" s="764"/>
      <c r="AO23" s="764"/>
      <c r="AP23" s="765"/>
    </row>
    <row r="24" spans="2:42" ht="14.25" customHeight="1" x14ac:dyDescent="0.25">
      <c r="G24" s="55"/>
      <c r="H24" s="1117"/>
      <c r="I24" s="825"/>
      <c r="J24" s="1119"/>
      <c r="K24" s="824"/>
      <c r="L24" s="824"/>
      <c r="M24" s="824"/>
      <c r="N24" s="824"/>
      <c r="O24" s="825"/>
      <c r="P24" s="1117"/>
      <c r="Q24" s="824"/>
      <c r="R24" s="824"/>
      <c r="S24" s="824"/>
      <c r="T24" s="824"/>
      <c r="U24" s="825"/>
      <c r="V24" s="1117"/>
      <c r="W24" s="824"/>
      <c r="X24" s="824"/>
      <c r="Y24" s="824"/>
      <c r="Z24" s="824"/>
      <c r="AA24" s="824"/>
      <c r="AB24" s="824"/>
      <c r="AC24" s="824"/>
      <c r="AD24" s="824"/>
      <c r="AE24" s="824"/>
      <c r="AF24" s="824"/>
      <c r="AG24" s="824"/>
      <c r="AH24" s="824"/>
      <c r="AI24" s="824"/>
      <c r="AJ24" s="824"/>
      <c r="AK24" s="825"/>
      <c r="AL24" s="1063"/>
      <c r="AM24" s="764"/>
      <c r="AN24" s="764"/>
      <c r="AO24" s="764"/>
      <c r="AP24" s="765"/>
    </row>
    <row r="25" spans="2:42" ht="14.25" customHeight="1" x14ac:dyDescent="0.25">
      <c r="G25" s="55"/>
      <c r="H25" s="1117"/>
      <c r="I25" s="825"/>
      <c r="J25" s="1119"/>
      <c r="K25" s="824"/>
      <c r="L25" s="824"/>
      <c r="M25" s="824"/>
      <c r="N25" s="824"/>
      <c r="O25" s="825"/>
      <c r="P25" s="1117"/>
      <c r="Q25" s="824"/>
      <c r="R25" s="824"/>
      <c r="S25" s="824"/>
      <c r="T25" s="824"/>
      <c r="U25" s="825"/>
      <c r="V25" s="1117"/>
      <c r="W25" s="824"/>
      <c r="X25" s="824"/>
      <c r="Y25" s="824"/>
      <c r="Z25" s="824"/>
      <c r="AA25" s="824"/>
      <c r="AB25" s="824"/>
      <c r="AC25" s="824"/>
      <c r="AD25" s="824"/>
      <c r="AE25" s="824"/>
      <c r="AF25" s="824"/>
      <c r="AG25" s="824"/>
      <c r="AH25" s="824"/>
      <c r="AI25" s="824"/>
      <c r="AJ25" s="824"/>
      <c r="AK25" s="825"/>
      <c r="AL25" s="1063"/>
      <c r="AM25" s="764"/>
      <c r="AN25" s="764"/>
      <c r="AO25" s="764"/>
      <c r="AP25" s="765"/>
    </row>
    <row r="26" spans="2:42" ht="14.25" customHeight="1" x14ac:dyDescent="0.25">
      <c r="G26" s="55"/>
      <c r="H26" s="1117"/>
      <c r="I26" s="825"/>
      <c r="J26" s="1119"/>
      <c r="K26" s="824"/>
      <c r="L26" s="824"/>
      <c r="M26" s="824"/>
      <c r="N26" s="824"/>
      <c r="O26" s="825"/>
      <c r="P26" s="1117"/>
      <c r="Q26" s="824"/>
      <c r="R26" s="824"/>
      <c r="S26" s="824"/>
      <c r="T26" s="824"/>
      <c r="U26" s="825"/>
      <c r="V26" s="1117"/>
      <c r="W26" s="824"/>
      <c r="X26" s="824"/>
      <c r="Y26" s="824"/>
      <c r="Z26" s="824"/>
      <c r="AA26" s="824"/>
      <c r="AB26" s="824"/>
      <c r="AC26" s="824"/>
      <c r="AD26" s="824"/>
      <c r="AE26" s="824"/>
      <c r="AF26" s="824"/>
      <c r="AG26" s="824"/>
      <c r="AH26" s="824"/>
      <c r="AI26" s="824"/>
      <c r="AJ26" s="824"/>
      <c r="AK26" s="825"/>
      <c r="AL26" s="1063"/>
      <c r="AM26" s="764"/>
      <c r="AN26" s="764"/>
      <c r="AO26" s="764"/>
      <c r="AP26" s="765"/>
    </row>
    <row r="27" spans="2:42" x14ac:dyDescent="0.25">
      <c r="H27" s="1117"/>
      <c r="I27" s="825"/>
      <c r="J27" s="1119"/>
      <c r="K27" s="824"/>
      <c r="L27" s="824"/>
      <c r="M27" s="824"/>
      <c r="N27" s="824"/>
      <c r="O27" s="825"/>
      <c r="P27" s="1117"/>
      <c r="Q27" s="824"/>
      <c r="R27" s="824"/>
      <c r="S27" s="824"/>
      <c r="T27" s="824"/>
      <c r="U27" s="825"/>
      <c r="V27" s="1117"/>
      <c r="W27" s="824"/>
      <c r="X27" s="824"/>
      <c r="Y27" s="824"/>
      <c r="Z27" s="824"/>
      <c r="AA27" s="824"/>
      <c r="AB27" s="824"/>
      <c r="AC27" s="824"/>
      <c r="AD27" s="824"/>
      <c r="AE27" s="824"/>
      <c r="AF27" s="824"/>
      <c r="AG27" s="824"/>
      <c r="AH27" s="824"/>
      <c r="AI27" s="824"/>
      <c r="AJ27" s="824"/>
      <c r="AK27" s="825"/>
      <c r="AL27" s="1063"/>
      <c r="AM27" s="764"/>
      <c r="AN27" s="764"/>
      <c r="AO27" s="764"/>
      <c r="AP27" s="765"/>
    </row>
    <row r="28" spans="2:42" x14ac:dyDescent="0.25">
      <c r="B28" s="760"/>
      <c r="C28" s="761"/>
      <c r="D28" s="761"/>
      <c r="E28" s="761"/>
      <c r="H28" s="1117"/>
      <c r="I28" s="825"/>
      <c r="J28" s="1119"/>
      <c r="K28" s="824"/>
      <c r="L28" s="824"/>
      <c r="M28" s="824"/>
      <c r="N28" s="824"/>
      <c r="O28" s="825"/>
      <c r="P28" s="1117"/>
      <c r="Q28" s="824"/>
      <c r="R28" s="824"/>
      <c r="S28" s="824"/>
      <c r="T28" s="824"/>
      <c r="U28" s="825"/>
      <c r="V28" s="1117"/>
      <c r="W28" s="824"/>
      <c r="X28" s="824"/>
      <c r="Y28" s="824"/>
      <c r="Z28" s="824"/>
      <c r="AA28" s="824"/>
      <c r="AB28" s="824"/>
      <c r="AC28" s="824"/>
      <c r="AD28" s="824"/>
      <c r="AE28" s="824"/>
      <c r="AF28" s="824"/>
      <c r="AG28" s="824"/>
      <c r="AH28" s="824"/>
      <c r="AI28" s="824"/>
      <c r="AJ28" s="824"/>
      <c r="AK28" s="825"/>
      <c r="AL28" s="1063"/>
      <c r="AM28" s="764"/>
      <c r="AN28" s="764"/>
      <c r="AO28" s="764"/>
      <c r="AP28" s="765"/>
    </row>
    <row r="29" spans="2:42" x14ac:dyDescent="0.25">
      <c r="H29" s="1117"/>
      <c r="I29" s="825"/>
      <c r="J29" s="1119"/>
      <c r="K29" s="824"/>
      <c r="L29" s="824"/>
      <c r="M29" s="824"/>
      <c r="N29" s="824"/>
      <c r="O29" s="825"/>
      <c r="P29" s="1117"/>
      <c r="Q29" s="824"/>
      <c r="R29" s="824"/>
      <c r="S29" s="824"/>
      <c r="T29" s="824"/>
      <c r="U29" s="825"/>
      <c r="V29" s="1117"/>
      <c r="W29" s="824"/>
      <c r="X29" s="824"/>
      <c r="Y29" s="824"/>
      <c r="Z29" s="824"/>
      <c r="AA29" s="824"/>
      <c r="AB29" s="824"/>
      <c r="AC29" s="824"/>
      <c r="AD29" s="824"/>
      <c r="AE29" s="824"/>
      <c r="AF29" s="824"/>
      <c r="AG29" s="824"/>
      <c r="AH29" s="824"/>
      <c r="AI29" s="824"/>
      <c r="AJ29" s="824"/>
      <c r="AK29" s="825"/>
      <c r="AL29" s="1063"/>
      <c r="AM29" s="764"/>
      <c r="AN29" s="764"/>
      <c r="AO29" s="764"/>
      <c r="AP29" s="765"/>
    </row>
    <row r="30" spans="2:42" x14ac:dyDescent="0.25">
      <c r="B30" s="760"/>
      <c r="C30" s="761"/>
      <c r="D30" s="761"/>
      <c r="E30" s="761"/>
      <c r="H30" s="1117"/>
      <c r="I30" s="825"/>
      <c r="J30" s="1119"/>
      <c r="K30" s="824"/>
      <c r="L30" s="824"/>
      <c r="M30" s="824"/>
      <c r="N30" s="824"/>
      <c r="O30" s="825"/>
      <c r="P30" s="1117"/>
      <c r="Q30" s="824"/>
      <c r="R30" s="824"/>
      <c r="S30" s="824"/>
      <c r="T30" s="824"/>
      <c r="U30" s="825"/>
      <c r="V30" s="1117"/>
      <c r="W30" s="824"/>
      <c r="X30" s="824"/>
      <c r="Y30" s="824"/>
      <c r="Z30" s="824"/>
      <c r="AA30" s="824"/>
      <c r="AB30" s="824"/>
      <c r="AC30" s="824"/>
      <c r="AD30" s="824"/>
      <c r="AE30" s="824"/>
      <c r="AF30" s="824"/>
      <c r="AG30" s="824"/>
      <c r="AH30" s="824"/>
      <c r="AI30" s="824"/>
      <c r="AJ30" s="824"/>
      <c r="AK30" s="825"/>
      <c r="AL30" s="1063"/>
      <c r="AM30" s="764"/>
      <c r="AN30" s="764"/>
      <c r="AO30" s="764"/>
      <c r="AP30" s="765"/>
    </row>
    <row r="31" spans="2:42" x14ac:dyDescent="0.25">
      <c r="H31" s="1117"/>
      <c r="I31" s="825"/>
      <c r="J31" s="1119"/>
      <c r="K31" s="824"/>
      <c r="L31" s="824"/>
      <c r="M31" s="824"/>
      <c r="N31" s="824"/>
      <c r="O31" s="825"/>
      <c r="P31" s="1117"/>
      <c r="Q31" s="824"/>
      <c r="R31" s="824"/>
      <c r="S31" s="824"/>
      <c r="T31" s="824"/>
      <c r="U31" s="825"/>
      <c r="V31" s="1117"/>
      <c r="W31" s="824"/>
      <c r="X31" s="824"/>
      <c r="Y31" s="824"/>
      <c r="Z31" s="824"/>
      <c r="AA31" s="824"/>
      <c r="AB31" s="824"/>
      <c r="AC31" s="824"/>
      <c r="AD31" s="824"/>
      <c r="AE31" s="824"/>
      <c r="AF31" s="824"/>
      <c r="AG31" s="824"/>
      <c r="AH31" s="824"/>
      <c r="AI31" s="824"/>
      <c r="AJ31" s="824"/>
      <c r="AK31" s="825"/>
      <c r="AL31" s="1063"/>
      <c r="AM31" s="764"/>
      <c r="AN31" s="764"/>
      <c r="AO31" s="764"/>
      <c r="AP31" s="765"/>
    </row>
    <row r="32" spans="2:42" x14ac:dyDescent="0.25">
      <c r="B32" s="760"/>
      <c r="C32" s="761"/>
      <c r="D32" s="761"/>
      <c r="E32" s="761"/>
      <c r="H32" s="1117"/>
      <c r="I32" s="825"/>
      <c r="J32" s="1119"/>
      <c r="K32" s="824"/>
      <c r="L32" s="824"/>
      <c r="M32" s="824"/>
      <c r="N32" s="824"/>
      <c r="O32" s="825"/>
      <c r="P32" s="1117"/>
      <c r="Q32" s="824"/>
      <c r="R32" s="824"/>
      <c r="S32" s="824"/>
      <c r="T32" s="824"/>
      <c r="U32" s="825"/>
      <c r="V32" s="1117"/>
      <c r="W32" s="824"/>
      <c r="X32" s="824"/>
      <c r="Y32" s="824"/>
      <c r="Z32" s="824"/>
      <c r="AA32" s="824"/>
      <c r="AB32" s="824"/>
      <c r="AC32" s="824"/>
      <c r="AD32" s="824"/>
      <c r="AE32" s="824"/>
      <c r="AF32" s="824"/>
      <c r="AG32" s="824"/>
      <c r="AH32" s="824"/>
      <c r="AI32" s="824"/>
      <c r="AJ32" s="824"/>
      <c r="AK32" s="825"/>
      <c r="AL32" s="1063"/>
      <c r="AM32" s="764"/>
      <c r="AN32" s="764"/>
      <c r="AO32" s="764"/>
      <c r="AP32" s="765"/>
    </row>
    <row r="33" spans="2:43" x14ac:dyDescent="0.25">
      <c r="H33" s="1117"/>
      <c r="I33" s="825"/>
      <c r="J33" s="1119"/>
      <c r="K33" s="824"/>
      <c r="L33" s="824"/>
      <c r="M33" s="824"/>
      <c r="N33" s="824"/>
      <c r="O33" s="825"/>
      <c r="P33" s="1117"/>
      <c r="Q33" s="824"/>
      <c r="R33" s="824"/>
      <c r="S33" s="824"/>
      <c r="T33" s="824"/>
      <c r="U33" s="825"/>
      <c r="V33" s="1117"/>
      <c r="W33" s="824"/>
      <c r="X33" s="824"/>
      <c r="Y33" s="824"/>
      <c r="Z33" s="824"/>
      <c r="AA33" s="824"/>
      <c r="AB33" s="824"/>
      <c r="AC33" s="824"/>
      <c r="AD33" s="824"/>
      <c r="AE33" s="824"/>
      <c r="AF33" s="824"/>
      <c r="AG33" s="824"/>
      <c r="AH33" s="824"/>
      <c r="AI33" s="824"/>
      <c r="AJ33" s="824"/>
      <c r="AK33" s="825"/>
      <c r="AL33" s="1063"/>
      <c r="AM33" s="764"/>
      <c r="AN33" s="764"/>
      <c r="AO33" s="764"/>
      <c r="AP33" s="765"/>
    </row>
    <row r="34" spans="2:43" x14ac:dyDescent="0.25">
      <c r="B34" s="760"/>
      <c r="C34" s="761"/>
      <c r="D34" s="761"/>
      <c r="E34" s="761"/>
      <c r="H34" s="113"/>
      <c r="I34" s="114"/>
      <c r="J34" s="1161"/>
      <c r="K34" s="824"/>
      <c r="L34" s="824"/>
      <c r="M34" s="824"/>
      <c r="N34" s="824"/>
      <c r="O34" s="825"/>
      <c r="P34" s="1159"/>
      <c r="Q34" s="824"/>
      <c r="R34" s="824"/>
      <c r="S34" s="824"/>
      <c r="T34" s="824"/>
      <c r="U34" s="825"/>
      <c r="V34" s="1160"/>
      <c r="W34" s="824"/>
      <c r="X34" s="824"/>
      <c r="Y34" s="824"/>
      <c r="Z34" s="824"/>
      <c r="AA34" s="824"/>
      <c r="AB34" s="824"/>
      <c r="AC34" s="824"/>
      <c r="AD34" s="824"/>
      <c r="AE34" s="824"/>
      <c r="AF34" s="824"/>
      <c r="AG34" s="824"/>
      <c r="AH34" s="824"/>
      <c r="AI34" s="824"/>
      <c r="AJ34" s="824"/>
      <c r="AK34" s="1124"/>
      <c r="AL34" s="1065"/>
      <c r="AM34" s="764"/>
      <c r="AN34" s="764"/>
      <c r="AO34" s="764"/>
      <c r="AP34" s="765"/>
    </row>
    <row r="35" spans="2:43" x14ac:dyDescent="0.25">
      <c r="H35" s="1123" t="s">
        <v>1804</v>
      </c>
      <c r="I35" s="824"/>
      <c r="J35" s="824"/>
      <c r="K35" s="824"/>
      <c r="L35" s="824"/>
      <c r="M35" s="824"/>
      <c r="N35" s="824"/>
      <c r="O35" s="824"/>
      <c r="P35" s="824"/>
      <c r="Q35" s="824"/>
      <c r="R35" s="824"/>
      <c r="S35" s="824"/>
      <c r="T35" s="824"/>
      <c r="U35" s="824"/>
      <c r="V35" s="824"/>
      <c r="W35" s="824"/>
      <c r="X35" s="824"/>
      <c r="Y35" s="824"/>
      <c r="Z35" s="824"/>
      <c r="AA35" s="824"/>
      <c r="AB35" s="824"/>
      <c r="AC35" s="824"/>
      <c r="AD35" s="824"/>
      <c r="AE35" s="824"/>
      <c r="AF35" s="824"/>
      <c r="AG35" s="824"/>
      <c r="AH35" s="824"/>
      <c r="AI35" s="824"/>
      <c r="AJ35" s="824"/>
      <c r="AK35" s="1124"/>
      <c r="AL35" s="1063">
        <f>SUM(AL20:AP34)</f>
        <v>0</v>
      </c>
      <c r="AM35" s="764"/>
      <c r="AN35" s="764"/>
      <c r="AO35" s="764"/>
      <c r="AP35" s="765"/>
    </row>
    <row r="36" spans="2:43" x14ac:dyDescent="0.25">
      <c r="B36" s="760"/>
      <c r="C36" s="761"/>
      <c r="D36" s="761"/>
      <c r="E36" s="761"/>
    </row>
    <row r="37" spans="2:43" x14ac:dyDescent="0.25">
      <c r="H37" s="976" t="s">
        <v>1795</v>
      </c>
      <c r="I37" s="824"/>
      <c r="J37" s="824"/>
      <c r="K37" s="824"/>
      <c r="L37" s="824"/>
      <c r="M37" s="824"/>
      <c r="N37" s="824"/>
      <c r="O37" s="824"/>
      <c r="P37" s="824"/>
      <c r="Q37" s="824"/>
      <c r="R37" s="824"/>
      <c r="S37" s="824"/>
      <c r="T37" s="824"/>
      <c r="U37" s="824"/>
      <c r="V37" s="824"/>
      <c r="W37" s="824"/>
      <c r="X37" s="824"/>
      <c r="Y37" s="825"/>
      <c r="Z37" s="976" t="s">
        <v>1796</v>
      </c>
      <c r="AA37" s="824"/>
      <c r="AB37" s="824"/>
      <c r="AC37" s="824"/>
      <c r="AD37" s="824"/>
      <c r="AE37" s="824"/>
      <c r="AF37" s="824"/>
      <c r="AG37" s="824"/>
      <c r="AH37" s="824"/>
      <c r="AI37" s="824"/>
      <c r="AJ37" s="824"/>
      <c r="AK37" s="824"/>
      <c r="AL37" s="824"/>
      <c r="AM37" s="824"/>
      <c r="AN37" s="824"/>
      <c r="AO37" s="824"/>
      <c r="AP37" s="824"/>
      <c r="AQ37" s="825"/>
    </row>
    <row r="38" spans="2:43" x14ac:dyDescent="0.25">
      <c r="H38" s="257" t="s">
        <v>796</v>
      </c>
      <c r="I38" s="258"/>
      <c r="J38" s="258"/>
      <c r="K38" s="258"/>
      <c r="L38" s="258"/>
      <c r="M38" s="258"/>
      <c r="N38" s="258"/>
      <c r="O38" s="258"/>
      <c r="P38" s="258"/>
      <c r="Q38" s="259"/>
      <c r="R38" s="257" t="s">
        <v>1511</v>
      </c>
      <c r="S38" s="258"/>
      <c r="T38" s="258"/>
      <c r="U38" s="259"/>
      <c r="V38" s="257" t="s">
        <v>1510</v>
      </c>
      <c r="W38" s="258"/>
      <c r="X38" s="258"/>
      <c r="Y38" s="259"/>
      <c r="Z38" s="257" t="s">
        <v>796</v>
      </c>
      <c r="AA38" s="258"/>
      <c r="AB38" s="258"/>
      <c r="AC38" s="258"/>
      <c r="AD38" s="258"/>
      <c r="AE38" s="258"/>
      <c r="AF38" s="258"/>
      <c r="AG38" s="258"/>
      <c r="AH38" s="258"/>
      <c r="AI38" s="259"/>
      <c r="AJ38" s="257" t="s">
        <v>1511</v>
      </c>
      <c r="AK38" s="258"/>
      <c r="AL38" s="258"/>
      <c r="AM38" s="259"/>
      <c r="AN38" s="257" t="s">
        <v>1510</v>
      </c>
      <c r="AO38" s="258"/>
      <c r="AP38" s="258"/>
      <c r="AQ38" s="259"/>
    </row>
    <row r="39" spans="2:43" x14ac:dyDescent="0.25">
      <c r="H39" s="260"/>
      <c r="Q39" s="261"/>
      <c r="R39" s="260"/>
      <c r="U39" s="261"/>
      <c r="V39" s="260"/>
      <c r="Y39" s="261"/>
      <c r="Z39" s="260"/>
      <c r="AI39" s="261"/>
      <c r="AJ39" s="260"/>
      <c r="AM39" s="261"/>
      <c r="AN39" s="260"/>
      <c r="AQ39" s="261"/>
    </row>
    <row r="40" spans="2:43" x14ac:dyDescent="0.25">
      <c r="H40" s="260"/>
      <c r="Q40" s="261"/>
      <c r="R40" s="260"/>
      <c r="U40" s="261"/>
      <c r="V40" s="260"/>
      <c r="Y40" s="261"/>
      <c r="Z40" s="260"/>
      <c r="AI40" s="261"/>
      <c r="AJ40" s="260"/>
      <c r="AM40" s="261"/>
      <c r="AN40" s="260"/>
      <c r="AQ40" s="261"/>
    </row>
    <row r="41" spans="2:43" x14ac:dyDescent="0.25">
      <c r="H41" s="260"/>
      <c r="Q41" s="261"/>
      <c r="R41" s="260"/>
      <c r="U41" s="261"/>
      <c r="V41" s="260"/>
      <c r="Y41" s="261"/>
      <c r="Z41" s="260"/>
      <c r="AI41" s="261"/>
      <c r="AJ41" s="260"/>
      <c r="AM41" s="261"/>
      <c r="AN41" s="260"/>
      <c r="AQ41" s="261"/>
    </row>
    <row r="42" spans="2:43" x14ac:dyDescent="0.25">
      <c r="H42" s="260"/>
      <c r="Q42" s="261"/>
      <c r="R42" s="260"/>
      <c r="U42" s="261"/>
      <c r="V42" s="260"/>
      <c r="Y42" s="261"/>
      <c r="Z42" s="260"/>
      <c r="AI42" s="261"/>
      <c r="AJ42" s="260"/>
      <c r="AM42" s="261"/>
      <c r="AN42" s="260"/>
      <c r="AQ42" s="261"/>
    </row>
    <row r="43" spans="2:43" x14ac:dyDescent="0.25">
      <c r="H43" s="262"/>
      <c r="I43" s="263"/>
      <c r="J43" s="263"/>
      <c r="K43" s="263"/>
      <c r="L43" s="263"/>
      <c r="M43" s="263"/>
      <c r="N43" s="263"/>
      <c r="O43" s="263"/>
      <c r="P43" s="263"/>
      <c r="Q43" s="264"/>
      <c r="R43" s="262"/>
      <c r="S43" s="263"/>
      <c r="T43" s="263"/>
      <c r="U43" s="264"/>
      <c r="V43" s="262"/>
      <c r="W43" s="263"/>
      <c r="X43" s="263"/>
      <c r="Y43" s="264"/>
      <c r="Z43" s="262"/>
      <c r="AA43" s="263"/>
      <c r="AB43" s="263"/>
      <c r="AC43" s="263"/>
      <c r="AD43" s="263"/>
      <c r="AE43" s="263"/>
      <c r="AF43" s="263"/>
      <c r="AG43" s="263"/>
      <c r="AH43" s="263"/>
      <c r="AI43" s="264"/>
      <c r="AJ43" s="262"/>
      <c r="AK43" s="263"/>
      <c r="AL43" s="263"/>
      <c r="AM43" s="264"/>
      <c r="AN43" s="262"/>
      <c r="AO43" s="263"/>
      <c r="AP43" s="263"/>
      <c r="AQ43" s="264"/>
    </row>
    <row r="44" spans="2:43" x14ac:dyDescent="0.25">
      <c r="AM44" s="265" t="s">
        <v>1797</v>
      </c>
      <c r="AN44" s="55" t="str">
        <f>'E-3-1'!U26</f>
        <v>E-3-1-5</v>
      </c>
    </row>
  </sheetData>
  <mergeCells count="103">
    <mergeCell ref="Z37:AQ37"/>
    <mergeCell ref="B36:E36"/>
    <mergeCell ref="AL26:AP26"/>
    <mergeCell ref="AL25:AP25"/>
    <mergeCell ref="H37:Y37"/>
    <mergeCell ref="V33:AK33"/>
    <mergeCell ref="J33:O33"/>
    <mergeCell ref="B34:E34"/>
    <mergeCell ref="G7:AR7"/>
    <mergeCell ref="B18:E18"/>
    <mergeCell ref="P24:U24"/>
    <mergeCell ref="V32:AK32"/>
    <mergeCell ref="V23:AK23"/>
    <mergeCell ref="P33:U33"/>
    <mergeCell ref="AL24:AP24"/>
    <mergeCell ref="H19:I19"/>
    <mergeCell ref="AL33:AP33"/>
    <mergeCell ref="H28:I28"/>
    <mergeCell ref="P26:U26"/>
    <mergeCell ref="V24:AK24"/>
    <mergeCell ref="B28:E28"/>
    <mergeCell ref="B30:E30"/>
    <mergeCell ref="B20:E20"/>
    <mergeCell ref="AL22:AP22"/>
    <mergeCell ref="B6:E6"/>
    <mergeCell ref="B15:E15"/>
    <mergeCell ref="H31:I31"/>
    <mergeCell ref="J20:O20"/>
    <mergeCell ref="H21:I21"/>
    <mergeCell ref="V22:AK22"/>
    <mergeCell ref="J22:O22"/>
    <mergeCell ref="J31:O31"/>
    <mergeCell ref="G9:Z11"/>
    <mergeCell ref="B12:E12"/>
    <mergeCell ref="B14:E14"/>
    <mergeCell ref="P20:U20"/>
    <mergeCell ref="V19:AK19"/>
    <mergeCell ref="P29:U29"/>
    <mergeCell ref="V28:AK28"/>
    <mergeCell ref="J19:O19"/>
    <mergeCell ref="B13:E13"/>
    <mergeCell ref="J28:O28"/>
    <mergeCell ref="B16:E16"/>
    <mergeCell ref="V21:AK21"/>
    <mergeCell ref="P23:U23"/>
    <mergeCell ref="B17:E17"/>
    <mergeCell ref="V31:AK31"/>
    <mergeCell ref="B19:E19"/>
    <mergeCell ref="AL19:AP19"/>
    <mergeCell ref="H29:I29"/>
    <mergeCell ref="P27:U27"/>
    <mergeCell ref="V26:AK26"/>
    <mergeCell ref="B32:E32"/>
    <mergeCell ref="H25:I25"/>
    <mergeCell ref="P32:U32"/>
    <mergeCell ref="P21:U21"/>
    <mergeCell ref="H26:I26"/>
    <mergeCell ref="AL31:AP31"/>
    <mergeCell ref="AL20:AP20"/>
    <mergeCell ref="AL29:AP29"/>
    <mergeCell ref="H23:I23"/>
    <mergeCell ref="P22:U22"/>
    <mergeCell ref="P31:U31"/>
    <mergeCell ref="V30:AK30"/>
    <mergeCell ref="AL35:AP35"/>
    <mergeCell ref="P25:U25"/>
    <mergeCell ref="H35:AK35"/>
    <mergeCell ref="B4:E4"/>
    <mergeCell ref="P19:U19"/>
    <mergeCell ref="P28:U28"/>
    <mergeCell ref="AL28:AP28"/>
    <mergeCell ref="P30:U30"/>
    <mergeCell ref="H32:I32"/>
    <mergeCell ref="AL21:AP21"/>
    <mergeCell ref="V20:AK20"/>
    <mergeCell ref="V34:AK34"/>
    <mergeCell ref="V29:AK29"/>
    <mergeCell ref="H27:I27"/>
    <mergeCell ref="AL23:AP23"/>
    <mergeCell ref="J29:O29"/>
    <mergeCell ref="B8:E8"/>
    <mergeCell ref="H24:I24"/>
    <mergeCell ref="H33:I33"/>
    <mergeCell ref="B10:E10"/>
    <mergeCell ref="J34:O34"/>
    <mergeCell ref="V27:AK27"/>
    <mergeCell ref="J27:O27"/>
    <mergeCell ref="AL30:AP30"/>
    <mergeCell ref="P34:U34"/>
    <mergeCell ref="H30:I30"/>
    <mergeCell ref="J24:O24"/>
    <mergeCell ref="H20:I20"/>
    <mergeCell ref="AL34:AP34"/>
    <mergeCell ref="J26:O26"/>
    <mergeCell ref="AL27:AP27"/>
    <mergeCell ref="V25:AK25"/>
    <mergeCell ref="J25:O25"/>
    <mergeCell ref="J32:O32"/>
    <mergeCell ref="AL32:AP32"/>
    <mergeCell ref="J21:O21"/>
    <mergeCell ref="J23:O23"/>
    <mergeCell ref="H22:I22"/>
    <mergeCell ref="J30:O30"/>
  </mergeCells>
  <hyperlinks>
    <hyperlink ref="B4" location="PANDUAN!A1" display="PANDUAN" xr:uid="{00000000-0004-0000-8800-000000000000}"/>
    <hyperlink ref="B6" location="'EWS DIRECTORY'!A1" display="EWS DIRECTORY" xr:uid="{00000000-0004-0000-8800-000001000000}"/>
    <hyperlink ref="B8" location="'DATA PEMICU'!A1" display="DATA PEMICU" xr:uid="{00000000-0004-0000-8800-000002000000}"/>
    <hyperlink ref="B10" location="'DATA PENGUJI'!A1" display="DATA PENGUJI" xr:uid="{00000000-0004-0000-8800-000003000000}"/>
    <hyperlink ref="B12" location="'MAIN LEVEL'!A1" display="MAIN LEVEL" xr:uid="{00000000-0004-0000-8800-000004000000}"/>
  </hyperlinks>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900-000000000000}">
  <sheetPr codeName="Sheet374">
    <tabColor theme="4" tint="-0.249977111117893"/>
  </sheetPr>
  <dimension ref="A1:N44"/>
  <sheetViews>
    <sheetView topLeftCell="B1" zoomScaleNormal="100" workbookViewId="0"/>
  </sheetViews>
  <sheetFormatPr defaultColWidth="14.44140625" defaultRowHeight="15" customHeight="1" x14ac:dyDescent="0.25"/>
  <cols>
    <col min="1" max="1" width="3" style="110" hidden="1" customWidth="1"/>
    <col min="2" max="5" width="3.88671875" style="177" customWidth="1"/>
    <col min="6" max="6" width="3.88671875" style="110" customWidth="1"/>
    <col min="7" max="7" width="10" style="443" customWidth="1"/>
    <col min="8" max="8" width="18" style="443" bestFit="1" customWidth="1"/>
    <col min="9" max="10" width="25" style="443" customWidth="1"/>
    <col min="11" max="11" width="26" style="443" bestFit="1" customWidth="1"/>
    <col min="12" max="12" width="24.44140625" style="443" customWidth="1"/>
    <col min="13" max="13" width="43" style="443" customWidth="1"/>
    <col min="14" max="14" width="22.44140625" style="443" customWidth="1"/>
    <col min="15" max="15" width="14.44140625" style="443" customWidth="1"/>
    <col min="16" max="16384" width="14.44140625" style="443"/>
  </cols>
  <sheetData>
    <row r="1" spans="2:14" ht="14.25" customHeight="1" x14ac:dyDescent="0.25">
      <c r="G1" s="216"/>
      <c r="H1" s="78"/>
      <c r="I1" s="78"/>
    </row>
    <row r="2" spans="2:14" ht="14.25" customHeight="1" x14ac:dyDescent="0.25">
      <c r="G2" s="78" t="s">
        <v>1674</v>
      </c>
      <c r="H2" s="78"/>
      <c r="I2" s="78"/>
    </row>
    <row r="3" spans="2:14" ht="14.25" customHeight="1" x14ac:dyDescent="0.25">
      <c r="B3" s="111"/>
      <c r="C3" s="111"/>
      <c r="D3" s="111"/>
      <c r="E3" s="111"/>
    </row>
    <row r="4" spans="2:14" ht="14.25" customHeight="1" x14ac:dyDescent="0.25">
      <c r="B4" s="762" t="s">
        <v>79</v>
      </c>
      <c r="C4" s="761"/>
      <c r="D4" s="761"/>
      <c r="E4" s="761"/>
    </row>
    <row r="5" spans="2:14" ht="14.25" customHeight="1" x14ac:dyDescent="0.25">
      <c r="B5" s="111"/>
      <c r="C5" s="111"/>
      <c r="D5" s="111"/>
      <c r="E5" s="111"/>
    </row>
    <row r="6" spans="2:14" ht="14.25" customHeight="1" x14ac:dyDescent="0.25">
      <c r="B6" s="762" t="s">
        <v>87</v>
      </c>
      <c r="C6" s="761"/>
      <c r="D6" s="761"/>
      <c r="E6" s="761"/>
    </row>
    <row r="7" spans="2:14" ht="15" customHeight="1" x14ac:dyDescent="0.25">
      <c r="B7" s="111"/>
      <c r="C7" s="111"/>
      <c r="D7" s="111"/>
      <c r="E7" s="111"/>
      <c r="G7" s="1126" t="s">
        <v>1676</v>
      </c>
      <c r="H7" s="997"/>
      <c r="I7" s="997"/>
      <c r="J7" s="997"/>
      <c r="K7" s="997"/>
      <c r="L7" s="997"/>
      <c r="M7" s="997"/>
      <c r="N7" s="997"/>
    </row>
    <row r="8" spans="2:14" ht="14.25" customHeight="1" x14ac:dyDescent="0.25">
      <c r="B8" s="762" t="s">
        <v>94</v>
      </c>
      <c r="C8" s="761"/>
      <c r="D8" s="761"/>
      <c r="E8" s="761"/>
    </row>
    <row r="9" spans="2:14" ht="14.25" customHeight="1" x14ac:dyDescent="0.25">
      <c r="B9" s="111"/>
      <c r="C9" s="111"/>
      <c r="D9" s="111"/>
      <c r="E9" s="111"/>
      <c r="G9" s="1130" t="str">
        <f>"Rincian "&amp;'E-3'!G9&amp;" "&amp;'E-3-1'!M28</f>
        <v>Rincian Biaya Transportasi Berdasarkan Data Pemicu dan Data Penguji</v>
      </c>
      <c r="H9" s="789"/>
      <c r="I9" s="789"/>
      <c r="J9" s="789"/>
      <c r="K9" s="790"/>
      <c r="L9" s="217" t="s">
        <v>796</v>
      </c>
      <c r="M9" s="218" t="e">
        <f>": "&amp;NAMA_WP</f>
        <v>#N/A</v>
      </c>
      <c r="N9" s="88"/>
    </row>
    <row r="10" spans="2:14" ht="14.25" customHeight="1" x14ac:dyDescent="0.25">
      <c r="B10" s="762" t="s">
        <v>101</v>
      </c>
      <c r="C10" s="761"/>
      <c r="D10" s="761"/>
      <c r="E10" s="761"/>
      <c r="G10" s="804"/>
      <c r="H10" s="997"/>
      <c r="I10" s="997"/>
      <c r="J10" s="997"/>
      <c r="K10" s="805"/>
      <c r="L10" s="219" t="s">
        <v>1401</v>
      </c>
      <c r="M10" s="220" t="e">
        <f>": "&amp;NPWP</f>
        <v>#N/A</v>
      </c>
      <c r="N10" s="129"/>
    </row>
    <row r="11" spans="2:14" ht="14.25" customHeight="1" x14ac:dyDescent="0.25">
      <c r="G11" s="806"/>
      <c r="H11" s="794"/>
      <c r="I11" s="794"/>
      <c r="J11" s="794"/>
      <c r="K11" s="807"/>
      <c r="L11" s="221" t="s">
        <v>1679</v>
      </c>
      <c r="M11" s="222" t="e">
        <f>": "&amp;ID_MS_TH_PJK</f>
        <v>#N/A</v>
      </c>
      <c r="N11" s="130"/>
    </row>
    <row r="12" spans="2:14" ht="14.25" customHeight="1" x14ac:dyDescent="0.25">
      <c r="B12" s="762" t="s">
        <v>106</v>
      </c>
      <c r="C12" s="761"/>
      <c r="D12" s="761"/>
      <c r="E12" s="761"/>
      <c r="G12" s="223"/>
      <c r="H12" s="223"/>
      <c r="I12" s="223"/>
      <c r="J12" s="223"/>
      <c r="K12" s="223"/>
      <c r="L12" s="223"/>
      <c r="M12" s="223"/>
      <c r="N12" s="223"/>
    </row>
    <row r="13" spans="2:14" ht="14.25" customHeight="1" x14ac:dyDescent="0.25">
      <c r="B13" s="962" t="str">
        <f>HYPERLINK("#'"&amp;'EWS DIRECTORY'!$J$130&amp;"'!A1",'EWS DIRECTORY'!$J$130)</f>
        <v>E-3</v>
      </c>
      <c r="C13" s="761"/>
      <c r="D13" s="761"/>
      <c r="E13" s="761"/>
      <c r="G13" s="443" t="s">
        <v>1680</v>
      </c>
      <c r="J13" s="223"/>
      <c r="K13" s="223"/>
      <c r="L13" s="223"/>
      <c r="M13" s="223"/>
      <c r="N13" s="223"/>
    </row>
    <row r="14" spans="2:14" ht="14.25" customHeight="1" x14ac:dyDescent="0.25">
      <c r="B14" s="931" t="str">
        <f>HYPERLINK("#'"&amp;'EWS DIRECTORY'!$J$131&amp;"'!A1",'EWS DIRECTORY'!$J$131)</f>
        <v>E-3-1</v>
      </c>
      <c r="C14" s="761"/>
      <c r="D14" s="761"/>
      <c r="E14" s="761"/>
      <c r="G14" s="443" t="s">
        <v>1681</v>
      </c>
      <c r="J14" s="443" t="s">
        <v>1917</v>
      </c>
      <c r="K14" s="223"/>
      <c r="L14" s="223"/>
      <c r="M14" s="223"/>
      <c r="N14" s="223"/>
    </row>
    <row r="15" spans="2:14" ht="14.25" customHeight="1" x14ac:dyDescent="0.25">
      <c r="B15" s="929" t="str">
        <f>HYPERLINK("#'"&amp;'EWS DIRECTORY'!$J$132&amp;"'!A1",'EWS DIRECTORY'!$J$132)</f>
        <v>E-3-1-1</v>
      </c>
      <c r="C15" s="761"/>
      <c r="D15" s="761"/>
      <c r="E15" s="761"/>
      <c r="G15" s="443" t="s">
        <v>1681</v>
      </c>
      <c r="J15" s="443" t="s">
        <v>1918</v>
      </c>
      <c r="K15" s="223"/>
      <c r="L15" s="223"/>
      <c r="M15" s="223"/>
      <c r="N15" s="223"/>
    </row>
    <row r="16" spans="2:14" ht="14.25" customHeight="1" x14ac:dyDescent="0.25">
      <c r="B16" s="929" t="str">
        <f>HYPERLINK("#'"&amp;'EWS DIRECTORY'!$J$133&amp;"'!A1",'EWS DIRECTORY'!$J$133)</f>
        <v>E-3-1-2</v>
      </c>
      <c r="C16" s="761"/>
      <c r="D16" s="761"/>
      <c r="E16" s="761"/>
      <c r="K16" s="223"/>
      <c r="L16" s="223"/>
      <c r="M16" s="223"/>
      <c r="N16" s="223"/>
    </row>
    <row r="17" spans="2:14" ht="14.25" customHeight="1" x14ac:dyDescent="0.25">
      <c r="B17" s="929" t="str">
        <f>HYPERLINK("#'"&amp;'EWS DIRECTORY'!$J$134&amp;"'!A1",'EWS DIRECTORY'!$J$134)</f>
        <v>E-3-1-3</v>
      </c>
      <c r="C17" s="761"/>
      <c r="D17" s="761"/>
      <c r="E17" s="761"/>
      <c r="J17" s="223"/>
      <c r="K17" s="223"/>
      <c r="L17" s="223"/>
      <c r="M17" s="223"/>
      <c r="N17" s="223"/>
    </row>
    <row r="18" spans="2:14" ht="14.25" customHeight="1" x14ac:dyDescent="0.25">
      <c r="B18" s="929" t="str">
        <f>HYPERLINK("#'"&amp;'EWS DIRECTORY'!$J$135&amp;"'!A1",'EWS DIRECTORY'!$J$135)</f>
        <v>E-3-1-4</v>
      </c>
      <c r="C18" s="761"/>
      <c r="D18" s="761"/>
      <c r="E18" s="761"/>
      <c r="G18" s="443" t="s">
        <v>1919</v>
      </c>
      <c r="J18" s="223"/>
      <c r="K18" s="223"/>
      <c r="L18" s="223"/>
      <c r="M18" s="223"/>
      <c r="N18" s="223"/>
    </row>
    <row r="19" spans="2:14" ht="14.25" customHeight="1" x14ac:dyDescent="0.25">
      <c r="B19" s="929" t="str">
        <f>HYPERLINK("#'"&amp;'EWS DIRECTORY'!$J$136&amp;"'!A1",'EWS DIRECTORY'!$J$136)</f>
        <v>E-3-1-5</v>
      </c>
      <c r="C19" s="761"/>
      <c r="D19" s="761"/>
      <c r="E19" s="761"/>
      <c r="G19" s="223"/>
      <c r="H19" s="223"/>
      <c r="I19" s="223"/>
      <c r="J19" s="223"/>
      <c r="K19" s="223"/>
      <c r="L19" s="223"/>
      <c r="M19" s="223"/>
      <c r="N19" s="223"/>
    </row>
    <row r="20" spans="2:14" ht="14.25" customHeight="1" x14ac:dyDescent="0.25">
      <c r="B20" s="927" t="str">
        <f>HYPERLINK("#'"&amp;'EWS DIRECTORY'!$J$137&amp;"'!A1",'EWS DIRECTORY'!$J$137)</f>
        <v>E-3-1-6</v>
      </c>
      <c r="C20" s="761"/>
      <c r="D20" s="761"/>
      <c r="E20" s="761"/>
      <c r="G20" s="223" t="s">
        <v>1920</v>
      </c>
      <c r="H20" s="223"/>
      <c r="I20" s="223"/>
      <c r="J20" s="223"/>
      <c r="K20" s="223"/>
      <c r="L20" s="223"/>
      <c r="M20" s="223"/>
      <c r="N20" s="223"/>
    </row>
    <row r="21" spans="2:14" ht="14.25" customHeight="1" x14ac:dyDescent="0.25">
      <c r="G21" s="223"/>
      <c r="H21" s="223"/>
      <c r="I21" s="223"/>
      <c r="J21" s="223"/>
      <c r="K21" s="223"/>
      <c r="L21" s="223"/>
      <c r="M21" s="223"/>
      <c r="N21" s="223"/>
    </row>
    <row r="22" spans="2:14" ht="14.25" customHeight="1" x14ac:dyDescent="0.25">
      <c r="G22" s="1129" t="s">
        <v>1445</v>
      </c>
      <c r="H22" s="1131" t="s">
        <v>1446</v>
      </c>
      <c r="I22" s="764"/>
      <c r="J22" s="764"/>
      <c r="K22" s="764"/>
      <c r="L22" s="764"/>
      <c r="M22" s="764"/>
      <c r="N22" s="764"/>
    </row>
    <row r="23" spans="2:14" ht="14.25" customHeight="1" x14ac:dyDescent="0.25">
      <c r="G23" s="769"/>
      <c r="H23" s="404" t="s">
        <v>1452</v>
      </c>
      <c r="I23" s="1128" t="s">
        <v>1453</v>
      </c>
      <c r="J23" s="765"/>
      <c r="K23" s="80" t="s">
        <v>1454</v>
      </c>
      <c r="L23" s="80" t="s">
        <v>1455</v>
      </c>
      <c r="M23" s="80" t="s">
        <v>1456</v>
      </c>
      <c r="N23" s="80" t="s">
        <v>1457</v>
      </c>
    </row>
    <row r="24" spans="2:14" ht="33.75" customHeight="1" x14ac:dyDescent="0.25">
      <c r="G24" s="383">
        <v>1</v>
      </c>
      <c r="H24" s="446" t="e">
        <f>ID_MS_TH_PJK</f>
        <v>#N/A</v>
      </c>
      <c r="I24" s="1162" t="e">
        <f>NO_BPS</f>
        <v>#N/A</v>
      </c>
      <c r="J24" s="765"/>
      <c r="K24" s="382" t="e">
        <f>PEMBETULAN_KE</f>
        <v>#N/A</v>
      </c>
      <c r="L24" s="537" t="e">
        <f>TGL_TERIMA</f>
        <v>#N/A</v>
      </c>
      <c r="M24" s="384" t="str">
        <f>'E-3'!G9</f>
        <v>Biaya Transportasi</v>
      </c>
      <c r="N24" s="539">
        <f>'MAIN LEVEL'!AB38</f>
        <v>0</v>
      </c>
    </row>
    <row r="25" spans="2:14" ht="14.25" customHeight="1" x14ac:dyDescent="0.25">
      <c r="G25" s="223"/>
      <c r="H25" s="223"/>
      <c r="I25" s="223"/>
      <c r="J25" s="223"/>
      <c r="K25" s="223"/>
      <c r="L25" s="223"/>
      <c r="M25" s="223"/>
      <c r="N25" s="223"/>
    </row>
    <row r="26" spans="2:14" ht="14.25" customHeight="1" x14ac:dyDescent="0.25">
      <c r="G26" s="223"/>
      <c r="H26" s="223"/>
      <c r="I26" s="223"/>
      <c r="J26" s="223"/>
      <c r="K26" s="223"/>
      <c r="L26" s="223"/>
      <c r="M26" s="223"/>
      <c r="N26" s="223"/>
    </row>
    <row r="27" spans="2:14" ht="14.25" customHeight="1" x14ac:dyDescent="0.25">
      <c r="G27" s="223"/>
      <c r="H27" s="223"/>
      <c r="I27" s="223"/>
      <c r="J27" s="223"/>
      <c r="K27" s="223"/>
      <c r="L27" s="223"/>
      <c r="M27" s="223"/>
      <c r="N27" s="223"/>
    </row>
    <row r="28" spans="2:14" ht="30" customHeight="1" x14ac:dyDescent="0.25">
      <c r="B28" s="760"/>
      <c r="C28" s="761"/>
      <c r="D28" s="761"/>
      <c r="E28" s="761"/>
      <c r="G28" s="562" t="s">
        <v>1445</v>
      </c>
      <c r="H28" s="562" t="s">
        <v>1477</v>
      </c>
      <c r="I28" s="563" t="s">
        <v>1478</v>
      </c>
      <c r="J28" s="563" t="s">
        <v>1479</v>
      </c>
      <c r="K28" s="562" t="s">
        <v>1480</v>
      </c>
      <c r="L28" s="562" t="s">
        <v>1481</v>
      </c>
      <c r="M28" s="81"/>
      <c r="N28" s="81"/>
    </row>
    <row r="29" spans="2:14" ht="15" customHeight="1" x14ac:dyDescent="0.25">
      <c r="G29" s="409">
        <f t="array" ref="G29">IFERROR(_xlfn.SEQUENCE(COUNTA(H29:H31)),"")</f>
        <v>1</v>
      </c>
      <c r="H29" s="508" t="s">
        <v>2030</v>
      </c>
      <c r="I29" s="508"/>
      <c r="J29" s="508"/>
      <c r="K29" s="508"/>
      <c r="L29" s="508"/>
      <c r="M29" s="106"/>
      <c r="N29" s="106"/>
    </row>
    <row r="30" spans="2:14" ht="15" customHeight="1" x14ac:dyDescent="0.25">
      <c r="G30" s="410"/>
      <c r="H30" s="509" t="s">
        <v>1921</v>
      </c>
      <c r="I30" s="509"/>
      <c r="J30" s="509"/>
      <c r="K30" s="509"/>
      <c r="L30" s="509"/>
      <c r="M30" s="106"/>
      <c r="N30" s="106"/>
    </row>
    <row r="31" spans="2:14" ht="15" customHeight="1" x14ac:dyDescent="0.25">
      <c r="G31" s="510"/>
      <c r="H31" s="511"/>
      <c r="I31" s="511"/>
      <c r="J31" s="511"/>
      <c r="K31" s="511"/>
      <c r="L31" s="511"/>
      <c r="M31" s="106"/>
      <c r="N31" s="106"/>
    </row>
    <row r="32" spans="2:14" ht="15" customHeight="1" x14ac:dyDescent="0.25">
      <c r="G32" s="512"/>
      <c r="H32" s="507"/>
      <c r="I32" s="507"/>
      <c r="J32" s="507"/>
      <c r="K32" s="507" t="s">
        <v>1494</v>
      </c>
      <c r="L32" s="507">
        <f>SUM(L29:L31)</f>
        <v>0</v>
      </c>
      <c r="M32" s="106"/>
      <c r="N32" s="106"/>
    </row>
    <row r="33" spans="7:14" ht="15" customHeight="1" x14ac:dyDescent="0.25">
      <c r="G33" s="226"/>
      <c r="H33" s="226"/>
      <c r="I33" s="226"/>
      <c r="J33" s="107"/>
      <c r="K33" s="106"/>
      <c r="L33" s="106"/>
      <c r="M33" s="106"/>
      <c r="N33" s="106"/>
    </row>
    <row r="34" spans="7:14" ht="15" customHeight="1" x14ac:dyDescent="0.25">
      <c r="G34" s="107"/>
      <c r="H34" s="107"/>
      <c r="I34" s="107"/>
      <c r="J34" s="103"/>
      <c r="K34" s="108" t="s">
        <v>1500</v>
      </c>
      <c r="L34" s="507">
        <f>L32+N24</f>
        <v>0</v>
      </c>
      <c r="M34" s="106"/>
      <c r="N34" s="106"/>
    </row>
    <row r="35" spans="7:14" ht="15" customHeight="1" x14ac:dyDescent="0.25">
      <c r="G35" s="107"/>
      <c r="H35" s="107"/>
      <c r="I35" s="107"/>
      <c r="J35" s="107"/>
      <c r="K35" s="227"/>
      <c r="L35" s="106"/>
      <c r="M35" s="106"/>
      <c r="N35" s="106"/>
    </row>
    <row r="36" spans="7:14" ht="15" customHeight="1" x14ac:dyDescent="0.25">
      <c r="G36" s="107"/>
      <c r="H36" s="107"/>
      <c r="I36" s="107"/>
      <c r="J36" s="107"/>
      <c r="K36" s="227"/>
      <c r="L36" s="228"/>
      <c r="M36" s="228"/>
      <c r="N36" s="513"/>
    </row>
    <row r="37" spans="7:14" ht="15" customHeight="1" x14ac:dyDescent="0.25">
      <c r="G37" s="226"/>
      <c r="H37" s="226"/>
      <c r="I37" s="226"/>
      <c r="J37" s="107"/>
      <c r="K37" s="227"/>
      <c r="L37" s="228"/>
      <c r="M37" s="228"/>
      <c r="N37" s="513"/>
    </row>
    <row r="38" spans="7:14" ht="15" customHeight="1" x14ac:dyDescent="0.25">
      <c r="G38" s="103"/>
      <c r="H38" s="103"/>
      <c r="I38" s="103"/>
      <c r="J38" s="103"/>
      <c r="K38" s="103"/>
      <c r="L38" s="103"/>
      <c r="M38" s="103"/>
      <c r="N38" s="103"/>
    </row>
    <row r="39" spans="7:14" ht="15" customHeight="1" x14ac:dyDescent="0.25">
      <c r="G39" s="229"/>
      <c r="H39" s="770" t="s">
        <v>1507</v>
      </c>
      <c r="I39" s="764"/>
      <c r="J39" s="764"/>
      <c r="K39" s="763" t="s">
        <v>1508</v>
      </c>
      <c r="L39" s="764"/>
      <c r="M39" s="765"/>
      <c r="N39" s="133"/>
    </row>
    <row r="40" spans="7:14" ht="15" customHeight="1" x14ac:dyDescent="0.25">
      <c r="G40" s="229"/>
      <c r="H40" s="230" t="s">
        <v>796</v>
      </c>
      <c r="I40" s="427" t="s">
        <v>1510</v>
      </c>
      <c r="J40" s="428" t="s">
        <v>1511</v>
      </c>
      <c r="K40" s="428" t="s">
        <v>796</v>
      </c>
      <c r="L40" s="428" t="s">
        <v>1510</v>
      </c>
      <c r="M40" s="428" t="s">
        <v>1511</v>
      </c>
      <c r="N40" s="231"/>
    </row>
    <row r="41" spans="7:14" ht="15" customHeight="1" x14ac:dyDescent="0.25">
      <c r="G41" s="229"/>
      <c r="H41" s="226"/>
      <c r="I41" s="226"/>
      <c r="J41" s="226"/>
      <c r="K41" s="232"/>
      <c r="L41" s="232"/>
      <c r="M41" s="232"/>
      <c r="N41" s="232"/>
    </row>
    <row r="42" spans="7:14" ht="15" customHeight="1" x14ac:dyDescent="0.25">
      <c r="G42" s="233"/>
      <c r="H42" s="234"/>
      <c r="I42" s="234"/>
      <c r="J42" s="234"/>
      <c r="K42" s="235"/>
      <c r="L42" s="235"/>
      <c r="M42" s="235"/>
      <c r="N42" s="235"/>
    </row>
    <row r="43" spans="7:14" ht="15" customHeight="1" x14ac:dyDescent="0.25">
      <c r="G43" s="233"/>
      <c r="H43" s="234"/>
      <c r="I43" s="234"/>
      <c r="J43" s="234"/>
      <c r="K43" s="235"/>
      <c r="L43" s="235"/>
      <c r="M43" s="235"/>
      <c r="N43" s="235"/>
    </row>
    <row r="44" spans="7:14" ht="15" customHeight="1" x14ac:dyDescent="0.25">
      <c r="G44" s="229"/>
      <c r="H44" s="236"/>
      <c r="I44" s="236"/>
      <c r="J44" s="236"/>
      <c r="K44" s="237"/>
      <c r="L44" s="237"/>
      <c r="M44" s="237"/>
      <c r="N44" s="232"/>
    </row>
  </sheetData>
  <mergeCells count="22">
    <mergeCell ref="H39:J39"/>
    <mergeCell ref="K39:M39"/>
    <mergeCell ref="B20:E20"/>
    <mergeCell ref="I24:J24"/>
    <mergeCell ref="I23:J23"/>
    <mergeCell ref="G22:G23"/>
    <mergeCell ref="H22:N22"/>
    <mergeCell ref="B28:E28"/>
    <mergeCell ref="B15:E15"/>
    <mergeCell ref="B19:E19"/>
    <mergeCell ref="B4:E4"/>
    <mergeCell ref="G7:N7"/>
    <mergeCell ref="B16:E16"/>
    <mergeCell ref="B18:E18"/>
    <mergeCell ref="B12:E12"/>
    <mergeCell ref="B14:E14"/>
    <mergeCell ref="B17:E17"/>
    <mergeCell ref="B8:E8"/>
    <mergeCell ref="B13:E13"/>
    <mergeCell ref="B10:E10"/>
    <mergeCell ref="G9:K11"/>
    <mergeCell ref="B6:E6"/>
  </mergeCells>
  <hyperlinks>
    <hyperlink ref="B4" location="PANDUAN!A1" display="PANDUAN" xr:uid="{00000000-0004-0000-8900-000000000000}"/>
    <hyperlink ref="B6" location="'EWS DIRECTORY'!A1" display="EWS DIRECTORY" xr:uid="{00000000-0004-0000-8900-000001000000}"/>
    <hyperlink ref="B8" location="'DATA PEMICU'!A1" display="DATA PEMICU" xr:uid="{00000000-0004-0000-8900-000002000000}"/>
    <hyperlink ref="B10" location="'DATA PENGUJI'!A1" display="DATA PENGUJI" xr:uid="{00000000-0004-0000-8900-000003000000}"/>
    <hyperlink ref="B12" location="'MAIN LEVEL'!A1" display="MAIN LEVEL" xr:uid="{00000000-0004-0000-8900-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A00-000000000000}">
  <sheetPr codeName="Sheet49">
    <tabColor theme="4" tint="-0.249977111117893"/>
    <pageSetUpPr fitToPage="1"/>
  </sheetPr>
  <dimension ref="A1:AH51"/>
  <sheetViews>
    <sheetView topLeftCell="B1" zoomScaleNormal="100" workbookViewId="0">
      <selection activeCell="AQ18" sqref="AQ18:AU18"/>
    </sheetView>
  </sheetViews>
  <sheetFormatPr defaultColWidth="8.88671875" defaultRowHeight="13.8" x14ac:dyDescent="0.25"/>
  <cols>
    <col min="1" max="1" width="3" style="110" hidden="1" customWidth="1"/>
    <col min="2" max="5" width="3.88671875" style="177" customWidth="1"/>
    <col min="6" max="6" width="3.88671875" style="110" customWidth="1"/>
    <col min="7" max="10" width="3.5546875" style="254" customWidth="1"/>
    <col min="11" max="11" width="3.88671875" style="254" customWidth="1"/>
    <col min="12" max="34" width="3.5546875" style="254" customWidth="1"/>
    <col min="35" max="35" width="8.88671875" style="254" customWidth="1"/>
    <col min="36" max="16384" width="8.88671875" style="254"/>
  </cols>
  <sheetData>
    <row r="1" spans="2:34" x14ac:dyDescent="0.25">
      <c r="G1" s="178"/>
      <c r="H1" s="55"/>
      <c r="I1" s="55"/>
      <c r="J1" s="55"/>
      <c r="K1" s="55"/>
      <c r="L1" s="55"/>
      <c r="M1" s="55"/>
    </row>
    <row r="2" spans="2:34" ht="15" customHeight="1" x14ac:dyDescent="0.25">
      <c r="G2" s="124" t="s">
        <v>1674</v>
      </c>
      <c r="H2" s="124"/>
      <c r="I2" s="124"/>
      <c r="J2" s="124"/>
      <c r="K2" s="124"/>
      <c r="L2" s="124"/>
      <c r="M2" s="124"/>
      <c r="N2" s="124"/>
      <c r="O2" s="124"/>
      <c r="P2" s="124"/>
      <c r="Q2" s="124"/>
      <c r="R2" s="124"/>
      <c r="S2" s="124"/>
      <c r="T2" s="124"/>
      <c r="U2" s="124"/>
      <c r="V2" s="124"/>
      <c r="W2" s="124"/>
      <c r="X2" s="124"/>
      <c r="Y2" s="278"/>
      <c r="Z2" s="278"/>
      <c r="AA2" s="278"/>
      <c r="AB2" s="278"/>
      <c r="AC2" s="278"/>
      <c r="AD2" s="278"/>
      <c r="AE2" s="278"/>
      <c r="AF2" s="278"/>
      <c r="AG2" s="278"/>
      <c r="AH2" s="278"/>
    </row>
    <row r="3" spans="2:34" ht="15" customHeight="1" x14ac:dyDescent="0.25">
      <c r="B3" s="111"/>
      <c r="C3" s="111"/>
      <c r="D3" s="111"/>
      <c r="E3" s="111"/>
      <c r="G3" s="124" t="s">
        <v>1675</v>
      </c>
      <c r="H3" s="124"/>
      <c r="I3" s="124"/>
      <c r="J3" s="124"/>
      <c r="K3" s="124"/>
      <c r="L3" s="124"/>
      <c r="M3" s="124"/>
      <c r="N3" s="124"/>
      <c r="O3" s="124"/>
      <c r="P3" s="124"/>
      <c r="Q3" s="124"/>
      <c r="R3" s="124"/>
      <c r="S3" s="124"/>
      <c r="T3" s="124"/>
      <c r="U3" s="124"/>
      <c r="V3" s="124"/>
      <c r="W3" s="124"/>
      <c r="X3" s="124"/>
      <c r="Y3" s="278"/>
      <c r="Z3" s="278"/>
      <c r="AA3" s="278"/>
      <c r="AB3" s="278"/>
      <c r="AC3" s="278"/>
      <c r="AD3" s="278"/>
      <c r="AE3" s="278"/>
      <c r="AF3" s="278"/>
      <c r="AG3" s="278"/>
      <c r="AH3" s="278"/>
    </row>
    <row r="4" spans="2:34" ht="15" customHeight="1" x14ac:dyDescent="0.25">
      <c r="B4" s="762" t="s">
        <v>79</v>
      </c>
      <c r="C4" s="761"/>
      <c r="D4" s="761"/>
      <c r="E4" s="761"/>
      <c r="G4" s="124"/>
      <c r="H4" s="124"/>
      <c r="I4" s="124"/>
      <c r="J4" s="124"/>
      <c r="K4" s="124"/>
      <c r="L4" s="124"/>
      <c r="M4" s="124"/>
      <c r="N4" s="124"/>
      <c r="O4" s="124"/>
      <c r="P4" s="124"/>
      <c r="Q4" s="124"/>
      <c r="R4" s="124"/>
      <c r="S4" s="124"/>
      <c r="T4" s="124"/>
      <c r="U4" s="124"/>
      <c r="V4" s="124"/>
      <c r="W4" s="124"/>
      <c r="X4" s="124"/>
      <c r="Y4" s="278"/>
      <c r="Z4" s="278"/>
      <c r="AA4" s="278"/>
      <c r="AB4" s="278"/>
      <c r="AC4" s="278"/>
      <c r="AD4" s="278"/>
      <c r="AE4" s="278"/>
      <c r="AF4" s="278"/>
      <c r="AG4" s="278"/>
      <c r="AH4" s="278"/>
    </row>
    <row r="5" spans="2:34" ht="15" customHeight="1" x14ac:dyDescent="0.25">
      <c r="B5" s="111"/>
      <c r="C5" s="111"/>
      <c r="D5" s="111"/>
      <c r="E5" s="111"/>
      <c r="G5" s="124"/>
      <c r="H5" s="124"/>
      <c r="I5" s="124"/>
      <c r="J5" s="124"/>
      <c r="K5" s="124"/>
      <c r="L5" s="124"/>
      <c r="M5" s="124"/>
      <c r="N5" s="124"/>
      <c r="O5" s="124"/>
      <c r="P5" s="124"/>
      <c r="Q5" s="124"/>
      <c r="R5" s="124"/>
      <c r="S5" s="124"/>
      <c r="T5" s="124"/>
      <c r="U5" s="124"/>
      <c r="V5" s="124"/>
      <c r="W5" s="124"/>
      <c r="X5" s="124"/>
      <c r="Y5" s="278"/>
      <c r="Z5" s="278"/>
      <c r="AA5" s="278"/>
      <c r="AB5" s="278"/>
      <c r="AC5" s="278"/>
      <c r="AD5" s="278"/>
      <c r="AE5" s="278"/>
      <c r="AF5" s="278"/>
      <c r="AG5" s="278"/>
      <c r="AH5" s="278"/>
    </row>
    <row r="6" spans="2:34" ht="15" customHeight="1" x14ac:dyDescent="0.25">
      <c r="B6" s="762" t="s">
        <v>87</v>
      </c>
      <c r="C6" s="761"/>
      <c r="D6" s="761"/>
      <c r="E6" s="761"/>
      <c r="G6" s="124"/>
      <c r="H6" s="124"/>
      <c r="I6" s="124"/>
      <c r="J6" s="124"/>
      <c r="K6" s="124"/>
      <c r="L6" s="124"/>
      <c r="M6" s="124"/>
      <c r="N6" s="124"/>
      <c r="O6" s="124"/>
      <c r="P6" s="124"/>
      <c r="Q6" s="124"/>
      <c r="R6" s="124"/>
      <c r="S6" s="124"/>
      <c r="T6" s="124"/>
      <c r="U6" s="124"/>
      <c r="V6" s="124"/>
      <c r="W6" s="124"/>
      <c r="X6" s="124"/>
      <c r="Y6" s="278"/>
      <c r="Z6" s="278"/>
      <c r="AA6" s="278"/>
      <c r="AB6" s="278"/>
      <c r="AC6" s="278"/>
      <c r="AD6" s="278"/>
      <c r="AE6" s="278"/>
      <c r="AF6" s="278"/>
      <c r="AG6" s="278"/>
      <c r="AH6" s="278"/>
    </row>
    <row r="7" spans="2:34" ht="15" customHeight="1" x14ac:dyDescent="0.25">
      <c r="B7" s="111"/>
      <c r="C7" s="111"/>
      <c r="D7" s="111"/>
      <c r="E7" s="111"/>
      <c r="G7" s="798" t="s">
        <v>1676</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row>
    <row r="8" spans="2:34" ht="15" customHeight="1" x14ac:dyDescent="0.25">
      <c r="B8" s="762" t="s">
        <v>94</v>
      </c>
      <c r="C8" s="761"/>
      <c r="D8" s="761"/>
      <c r="E8" s="761"/>
      <c r="G8" s="124"/>
      <c r="H8" s="124"/>
      <c r="I8" s="124"/>
      <c r="J8" s="124"/>
      <c r="K8" s="124"/>
      <c r="L8" s="124"/>
      <c r="M8" s="124"/>
      <c r="N8" s="124"/>
      <c r="O8" s="124"/>
      <c r="P8" s="124"/>
      <c r="Q8" s="124"/>
      <c r="R8" s="124"/>
      <c r="S8" s="124"/>
      <c r="T8" s="124"/>
      <c r="U8" s="124"/>
      <c r="V8" s="124"/>
      <c r="W8" s="124"/>
      <c r="X8" s="124"/>
      <c r="Y8" s="278"/>
      <c r="Z8" s="278"/>
      <c r="AA8" s="278"/>
      <c r="AB8" s="278"/>
      <c r="AC8" s="278"/>
      <c r="AD8" s="278"/>
      <c r="AE8" s="278"/>
      <c r="AF8" s="278"/>
      <c r="AG8" s="278"/>
      <c r="AH8" s="278"/>
    </row>
    <row r="9" spans="2:34" ht="15" customHeight="1" x14ac:dyDescent="0.25">
      <c r="B9" s="111"/>
      <c r="C9" s="111"/>
      <c r="D9" s="111"/>
      <c r="E9" s="111"/>
      <c r="G9" s="803" t="str">
        <f>'MAIN LEVEL'!I39</f>
        <v>Biaya Penyusutan dan Amortisasi</v>
      </c>
      <c r="H9" s="789"/>
      <c r="I9" s="789"/>
      <c r="J9" s="789"/>
      <c r="K9" s="789"/>
      <c r="L9" s="789"/>
      <c r="M9" s="789"/>
      <c r="N9" s="789"/>
      <c r="O9" s="789"/>
      <c r="P9" s="789"/>
      <c r="Q9" s="789"/>
      <c r="R9" s="789"/>
      <c r="S9" s="789"/>
      <c r="T9" s="790"/>
      <c r="U9" s="279" t="s">
        <v>796</v>
      </c>
      <c r="V9" s="280"/>
      <c r="W9" s="280"/>
      <c r="X9" s="280"/>
      <c r="Y9" s="280"/>
      <c r="Z9" s="280" t="s">
        <v>1678</v>
      </c>
      <c r="AA9" s="182" t="e">
        <f>NAMA_WP</f>
        <v>#N/A</v>
      </c>
      <c r="AB9" s="281"/>
      <c r="AC9" s="281"/>
      <c r="AD9" s="281"/>
      <c r="AE9" s="281"/>
      <c r="AF9" s="281"/>
      <c r="AG9" s="281"/>
      <c r="AH9" s="282"/>
    </row>
    <row r="10" spans="2:34" ht="15" customHeight="1" x14ac:dyDescent="0.25">
      <c r="B10" s="762" t="s">
        <v>101</v>
      </c>
      <c r="C10" s="761"/>
      <c r="D10" s="761"/>
      <c r="E10" s="761"/>
      <c r="G10" s="804"/>
      <c r="H10" s="792"/>
      <c r="I10" s="792"/>
      <c r="J10" s="792"/>
      <c r="K10" s="792"/>
      <c r="L10" s="792"/>
      <c r="M10" s="792"/>
      <c r="N10" s="792"/>
      <c r="O10" s="792"/>
      <c r="P10" s="792"/>
      <c r="Q10" s="792"/>
      <c r="R10" s="792"/>
      <c r="S10" s="792"/>
      <c r="T10" s="805"/>
      <c r="U10" s="283" t="s">
        <v>1401</v>
      </c>
      <c r="V10" s="124"/>
      <c r="W10" s="124"/>
      <c r="X10" s="124"/>
      <c r="Y10" s="124"/>
      <c r="Z10" s="124" t="s">
        <v>1678</v>
      </c>
      <c r="AA10" s="124" t="e">
        <f>NPWP</f>
        <v>#N/A</v>
      </c>
      <c r="AB10" s="278"/>
      <c r="AC10" s="278"/>
      <c r="AD10" s="278"/>
      <c r="AE10" s="278"/>
      <c r="AF10" s="278"/>
      <c r="AG10" s="278"/>
      <c r="AH10" s="284"/>
    </row>
    <row r="11" spans="2:34" ht="15" customHeight="1" x14ac:dyDescent="0.25">
      <c r="G11" s="806"/>
      <c r="H11" s="794"/>
      <c r="I11" s="794"/>
      <c r="J11" s="794"/>
      <c r="K11" s="794"/>
      <c r="L11" s="794"/>
      <c r="M11" s="794"/>
      <c r="N11" s="794"/>
      <c r="O11" s="794"/>
      <c r="P11" s="794"/>
      <c r="Q11" s="794"/>
      <c r="R11" s="794"/>
      <c r="S11" s="794"/>
      <c r="T11" s="807"/>
      <c r="U11" s="285" t="s">
        <v>1679</v>
      </c>
      <c r="V11" s="190"/>
      <c r="W11" s="190"/>
      <c r="X11" s="190"/>
      <c r="Y11" s="190"/>
      <c r="Z11" s="190" t="s">
        <v>1678</v>
      </c>
      <c r="AA11" s="190" t="e">
        <f>ID_MS_TH_PJK</f>
        <v>#N/A</v>
      </c>
      <c r="AB11" s="286"/>
      <c r="AC11" s="286"/>
      <c r="AD11" s="286"/>
      <c r="AE11" s="286"/>
      <c r="AF11" s="286"/>
      <c r="AG11" s="286"/>
      <c r="AH11" s="287"/>
    </row>
    <row r="12" spans="2:34" ht="15" customHeight="1" x14ac:dyDescent="0.25">
      <c r="B12" s="762" t="s">
        <v>106</v>
      </c>
      <c r="C12" s="761"/>
      <c r="D12" s="761"/>
      <c r="E12" s="761"/>
      <c r="G12" s="124"/>
      <c r="H12" s="124"/>
      <c r="I12" s="124"/>
      <c r="J12" s="124"/>
      <c r="K12" s="124"/>
      <c r="L12" s="124"/>
      <c r="M12" s="124"/>
      <c r="N12" s="124"/>
      <c r="O12" s="124"/>
      <c r="P12" s="124"/>
      <c r="Q12" s="124"/>
      <c r="R12" s="124"/>
      <c r="S12" s="124"/>
      <c r="T12" s="124"/>
      <c r="U12" s="124"/>
      <c r="V12" s="124"/>
      <c r="W12" s="124"/>
      <c r="X12" s="124"/>
      <c r="Y12" s="278"/>
      <c r="Z12" s="278"/>
      <c r="AA12" s="278"/>
      <c r="AB12" s="278"/>
      <c r="AC12" s="278"/>
      <c r="AD12" s="278"/>
      <c r="AE12" s="278"/>
      <c r="AF12" s="278"/>
      <c r="AG12" s="278"/>
      <c r="AH12" s="278"/>
    </row>
    <row r="13" spans="2:34" ht="15" customHeight="1" x14ac:dyDescent="0.25">
      <c r="B13" s="927" t="str">
        <f>HYPERLINK("#'"&amp;'EWS DIRECTORY'!$J$138&amp;"'!A1",'EWS DIRECTORY'!$J$138)</f>
        <v>E-4</v>
      </c>
      <c r="C13" s="761"/>
      <c r="D13" s="761"/>
      <c r="E13" s="761"/>
      <c r="G13" s="928" t="str">
        <f>"Pengujian yang telah dilakukan atas pos "&amp;G9&amp;" dapat disimpulkan:"</f>
        <v>Pengujian yang telah dilakukan atas pos Biaya Penyusutan dan Amortisasi dapat disimpulkan:</v>
      </c>
      <c r="H13" s="792"/>
      <c r="I13" s="792"/>
      <c r="J13" s="792"/>
      <c r="K13" s="792"/>
      <c r="L13" s="792"/>
      <c r="M13" s="792"/>
      <c r="N13" s="792"/>
      <c r="O13" s="792"/>
      <c r="P13" s="792"/>
      <c r="Q13" s="792"/>
      <c r="R13" s="792"/>
      <c r="S13" s="792"/>
      <c r="T13" s="792"/>
      <c r="U13" s="792"/>
      <c r="V13" s="792"/>
      <c r="W13" s="792"/>
      <c r="X13" s="792"/>
      <c r="Y13" s="792"/>
      <c r="Z13" s="792"/>
      <c r="AA13" s="792"/>
      <c r="AB13" s="792"/>
      <c r="AC13" s="792"/>
      <c r="AD13" s="792"/>
      <c r="AE13" s="792"/>
      <c r="AF13" s="792"/>
      <c r="AG13" s="792"/>
      <c r="AH13" s="792"/>
    </row>
    <row r="14" spans="2:34" ht="15" customHeight="1" x14ac:dyDescent="0.25">
      <c r="B14" s="931" t="str">
        <f>HYPERLINK("#'"&amp;'EWS DIRECTORY'!$J$139&amp;"'!A1",'EWS DIRECTORY'!$J$139)</f>
        <v>E-4-1</v>
      </c>
      <c r="C14" s="761"/>
      <c r="D14" s="761"/>
      <c r="E14" s="761"/>
      <c r="G14" s="124"/>
      <c r="H14" s="124"/>
      <c r="I14" s="124"/>
      <c r="J14" s="124"/>
      <c r="K14" s="124"/>
      <c r="L14" s="124"/>
      <c r="M14" s="124"/>
      <c r="N14" s="124"/>
      <c r="O14" s="124"/>
      <c r="P14" s="124"/>
      <c r="Q14" s="124"/>
      <c r="R14" s="124"/>
      <c r="S14" s="124"/>
      <c r="T14" s="124"/>
      <c r="U14" s="124"/>
      <c r="V14" s="124"/>
      <c r="W14" s="124"/>
      <c r="X14" s="124"/>
      <c r="Y14" s="278"/>
      <c r="Z14" s="278"/>
      <c r="AA14" s="278"/>
      <c r="AB14" s="278"/>
      <c r="AC14" s="278"/>
      <c r="AD14" s="278"/>
      <c r="AE14" s="278"/>
      <c r="AF14" s="278"/>
      <c r="AG14" s="278"/>
      <c r="AH14" s="278"/>
    </row>
    <row r="15" spans="2:34" ht="15" customHeight="1" x14ac:dyDescent="0.25">
      <c r="B15" s="929" t="str">
        <f>HYPERLINK("#'"&amp;'EWS DIRECTORY'!$J$140&amp;"'!A1",'EWS DIRECTORY'!$J$140)</f>
        <v>E-4-1-1</v>
      </c>
      <c r="C15" s="761"/>
      <c r="D15" s="761"/>
      <c r="E15" s="761"/>
      <c r="G15" s="124"/>
      <c r="H15" s="124" t="str">
        <f>"Jumlah "&amp;G9&amp;" menurut petugas :"</f>
        <v>Jumlah Biaya Penyusutan dan Amortisasi menurut petugas :</v>
      </c>
      <c r="I15" s="124"/>
      <c r="J15" s="124"/>
      <c r="K15" s="124"/>
      <c r="L15" s="124"/>
      <c r="M15" s="124"/>
      <c r="N15" s="124"/>
      <c r="O15" s="124"/>
      <c r="P15" s="124"/>
      <c r="Q15" s="124"/>
      <c r="R15" s="124"/>
      <c r="S15" s="124"/>
      <c r="T15" s="124"/>
      <c r="U15" s="124"/>
      <c r="V15" s="124"/>
      <c r="W15" s="124"/>
      <c r="X15" s="124"/>
      <c r="Y15" s="278"/>
      <c r="Z15" s="278"/>
      <c r="AA15" s="278"/>
      <c r="AB15" s="278"/>
      <c r="AC15" s="278"/>
      <c r="AD15" s="278"/>
      <c r="AE15" s="278"/>
      <c r="AF15" s="278"/>
      <c r="AG15" s="278"/>
      <c r="AH15" s="278"/>
    </row>
    <row r="16" spans="2:34" ht="15" customHeight="1" x14ac:dyDescent="0.25">
      <c r="B16" s="929" t="str">
        <f>HYPERLINK("#'"&amp;'EWS DIRECTORY'!$J$141&amp;"'!A1",'EWS DIRECTORY'!$J$141)</f>
        <v>E-4-1-2</v>
      </c>
      <c r="C16" s="761"/>
      <c r="D16" s="761"/>
      <c r="E16" s="761"/>
      <c r="G16" s="82" t="s">
        <v>1445</v>
      </c>
      <c r="H16" s="1163" t="s">
        <v>1707</v>
      </c>
      <c r="I16" s="789"/>
      <c r="J16" s="789"/>
      <c r="K16" s="789"/>
      <c r="L16" s="789"/>
      <c r="M16" s="789"/>
      <c r="N16" s="789"/>
      <c r="O16" s="789"/>
      <c r="P16" s="789"/>
      <c r="Q16" s="789"/>
      <c r="R16" s="789"/>
      <c r="S16" s="937" t="s">
        <v>1767</v>
      </c>
      <c r="T16" s="765"/>
      <c r="U16" s="934" t="s">
        <v>1768</v>
      </c>
      <c r="V16" s="764"/>
      <c r="W16" s="764"/>
      <c r="X16" s="764"/>
      <c r="Y16" s="764"/>
      <c r="Z16" s="764"/>
      <c r="AA16" s="765"/>
      <c r="AB16" s="278"/>
      <c r="AC16" s="278"/>
      <c r="AD16" s="278"/>
      <c r="AE16" s="278"/>
      <c r="AF16" s="278"/>
      <c r="AG16" s="278"/>
      <c r="AH16" s="278"/>
    </row>
    <row r="17" spans="2:34" ht="15" customHeight="1" x14ac:dyDescent="0.25">
      <c r="B17" s="929" t="str">
        <f>HYPERLINK("#'"&amp;'EWS DIRECTORY'!$J$142&amp;"'!A1",'EWS DIRECTORY'!$J$142)</f>
        <v>E-4-1-3</v>
      </c>
      <c r="C17" s="761"/>
      <c r="D17" s="761"/>
      <c r="E17" s="761"/>
      <c r="G17" s="84">
        <v>1</v>
      </c>
      <c r="H17" s="926" t="e">
        <f>MASTER!N5</f>
        <v>#N/A</v>
      </c>
      <c r="I17" s="824"/>
      <c r="J17" s="824"/>
      <c r="K17" s="824"/>
      <c r="L17" s="824"/>
      <c r="M17" s="824"/>
      <c r="N17" s="824"/>
      <c r="O17" s="824"/>
      <c r="P17" s="824"/>
      <c r="Q17" s="824"/>
      <c r="R17" s="825"/>
      <c r="S17" s="936" t="s">
        <v>365</v>
      </c>
      <c r="T17" s="790"/>
      <c r="U17" s="923" t="str">
        <f>IF('E-4-1'!I38='E-4-1'!M18,'E-4-1'!AB18,
IF('E-4-1'!I38='E-4-1'!M20,'E-4-1'!AB20,
IF('E-4-1'!I38='E-4-1'!M22,'E-4-1'!AB22,
IF('E-4-1'!I38='E-4-1'!M24,'E-4-1'!AB24,
IF('E-4-1'!I38='E-4-1'!M26,'E-4-1'!AB26,
IF('E-4-1'!I38='E-4-1'!M28,'E-4-1'!AB28,"Tidak Ditemukan"))))))</f>
        <v>Tidak Ditemukan</v>
      </c>
      <c r="V17" s="764"/>
      <c r="W17" s="764"/>
      <c r="X17" s="764"/>
      <c r="Y17" s="764"/>
      <c r="Z17" s="764"/>
      <c r="AA17" s="765"/>
      <c r="AB17" s="278"/>
      <c r="AC17" s="278"/>
      <c r="AD17" s="278"/>
      <c r="AE17" s="278"/>
      <c r="AF17" s="278"/>
      <c r="AG17" s="278"/>
      <c r="AH17" s="278"/>
    </row>
    <row r="18" spans="2:34" ht="15" customHeight="1" x14ac:dyDescent="0.25">
      <c r="B18" s="929" t="str">
        <f>HYPERLINK("#'"&amp;'EWS DIRECTORY'!$J$144&amp;"'!A1",'EWS DIRECTORY'!$J$144)</f>
        <v>E-4-1-4</v>
      </c>
      <c r="C18" s="761"/>
      <c r="D18" s="761"/>
      <c r="E18" s="761"/>
      <c r="G18" s="84">
        <v>2</v>
      </c>
      <c r="H18" s="926" t="e">
        <f>MASTER!N6</f>
        <v>#N/A</v>
      </c>
      <c r="I18" s="824"/>
      <c r="J18" s="824"/>
      <c r="K18" s="824"/>
      <c r="L18" s="824"/>
      <c r="M18" s="824"/>
      <c r="N18" s="824"/>
      <c r="O18" s="824"/>
      <c r="P18" s="824"/>
      <c r="Q18" s="824"/>
      <c r="R18" s="825"/>
      <c r="S18" s="792"/>
      <c r="T18" s="805"/>
      <c r="U18" s="923" t="str">
        <f>IF('E-4-1'!I38='E-4-1'!M18,'E-4-1'!AG18,
IF('E-4-1'!I38='E-4-1'!M20,'E-4-1'!AG20,
IF('E-4-1'!I38='E-4-1'!M22,'E-4-1'!AG22,
IF('E-4-1'!I38='E-4-1'!M24,'E-4-1'!AG24,
IF('E-4-1'!I38='E-4-1'!M26,'E-4-1'!AG26,
IF('E-4-1'!I38='E-4-1'!M28,'E-4-1'!AG28,"Tidak Ditemukan"))))))</f>
        <v>Tidak Ditemukan</v>
      </c>
      <c r="V18" s="764"/>
      <c r="W18" s="764"/>
      <c r="X18" s="764"/>
      <c r="Y18" s="764"/>
      <c r="Z18" s="764"/>
      <c r="AA18" s="765"/>
      <c r="AB18" s="278"/>
      <c r="AC18" s="278"/>
      <c r="AD18" s="278"/>
      <c r="AE18" s="278"/>
      <c r="AF18" s="278"/>
      <c r="AG18" s="278"/>
      <c r="AH18" s="278"/>
    </row>
    <row r="19" spans="2:34" ht="15" customHeight="1" x14ac:dyDescent="0.25">
      <c r="B19" s="929" t="str">
        <f>HYPERLINK("#'"&amp;'EWS DIRECTORY'!$J$145&amp;"'!A1",'EWS DIRECTORY'!$J$145)</f>
        <v>E-4-1-5</v>
      </c>
      <c r="C19" s="761"/>
      <c r="D19" s="761"/>
      <c r="E19" s="761"/>
      <c r="G19" s="84">
        <v>3</v>
      </c>
      <c r="H19" s="926" t="e">
        <f>MASTER!N7</f>
        <v>#N/A</v>
      </c>
      <c r="I19" s="824"/>
      <c r="J19" s="824"/>
      <c r="K19" s="824"/>
      <c r="L19" s="824"/>
      <c r="M19" s="824"/>
      <c r="N19" s="824"/>
      <c r="O19" s="824"/>
      <c r="P19" s="824"/>
      <c r="Q19" s="824"/>
      <c r="R19" s="825"/>
      <c r="S19" s="792"/>
      <c r="T19" s="805"/>
      <c r="U19" s="923" t="str">
        <f>IF('E-4-1'!I38='E-4-1'!M18,'E-4-1'!AL18,
IF('E-4-1'!I38='E-4-1'!M20,'E-4-1'!AL20,
IF('E-4-1'!I38='E-4-1'!M22,'E-4-1'!AL22,
IF('E-4-1'!I38='E-4-1'!M24,'E-4-1'!AL24,
IF('E-4-1'!I38='E-4-1'!M26,'E-4-1'!AL26,
IF('E-4-1'!I38='E-4-1'!M28,'E-4-1'!AL28,"Tidak Ditemukan"))))))</f>
        <v>Tidak Ditemukan</v>
      </c>
      <c r="V19" s="764"/>
      <c r="W19" s="764"/>
      <c r="X19" s="764"/>
      <c r="Y19" s="764"/>
      <c r="Z19" s="764"/>
      <c r="AA19" s="765"/>
      <c r="AB19" s="278"/>
      <c r="AC19" s="278"/>
      <c r="AD19" s="278"/>
      <c r="AE19" s="278"/>
      <c r="AF19" s="278"/>
      <c r="AG19" s="278"/>
      <c r="AH19" s="278"/>
    </row>
    <row r="20" spans="2:34" ht="15" customHeight="1" x14ac:dyDescent="0.25">
      <c r="B20" s="929" t="str">
        <f>HYPERLINK("#'"&amp;'EWS DIRECTORY'!$J$146&amp;"'!A1",'EWS DIRECTORY'!$J$146)</f>
        <v>E-4-1-6</v>
      </c>
      <c r="C20" s="761"/>
      <c r="D20" s="761"/>
      <c r="E20" s="761"/>
      <c r="G20" s="84">
        <v>4</v>
      </c>
      <c r="H20" s="926" t="e">
        <f>MASTER!N8</f>
        <v>#N/A</v>
      </c>
      <c r="I20" s="824"/>
      <c r="J20" s="824"/>
      <c r="K20" s="824"/>
      <c r="L20" s="824"/>
      <c r="M20" s="824"/>
      <c r="N20" s="824"/>
      <c r="O20" s="824"/>
      <c r="P20" s="824"/>
      <c r="Q20" s="824"/>
      <c r="R20" s="825"/>
      <c r="S20" s="792"/>
      <c r="T20" s="805"/>
      <c r="U20" s="923" t="str">
        <f>IF('E-4-1'!I38='E-4-1'!M18,'E-4-1'!AQ18,
IF('E-4-1'!I38='E-4-1'!M20,'E-4-1'!AQ20,
IF('E-4-1'!I38='E-4-1'!M22,'E-4-1'!AQ22,
IF('E-4-1'!I38='E-4-1'!M24,'E-4-1'!AQ24,
IF('E-4-1'!I38='E-4-1'!M26,'E-4-1'!AQ26,
IF('E-4-1'!I38='E-4-1'!M28,'E-4-1'!AQ28,"Tidak Ditemukan"))))))</f>
        <v>Tidak Ditemukan</v>
      </c>
      <c r="V20" s="764"/>
      <c r="W20" s="764"/>
      <c r="X20" s="764"/>
      <c r="Y20" s="764"/>
      <c r="Z20" s="764"/>
      <c r="AA20" s="765"/>
      <c r="AB20" s="278"/>
      <c r="AC20" s="278"/>
      <c r="AD20" s="278"/>
      <c r="AE20" s="278"/>
      <c r="AF20" s="278"/>
      <c r="AG20" s="278"/>
      <c r="AH20" s="278"/>
    </row>
    <row r="21" spans="2:34" ht="15" customHeight="1" x14ac:dyDescent="0.25">
      <c r="G21" s="84">
        <v>5</v>
      </c>
      <c r="H21" s="926" t="e">
        <f>MASTER!N9</f>
        <v>#N/A</v>
      </c>
      <c r="I21" s="824"/>
      <c r="J21" s="824"/>
      <c r="K21" s="824"/>
      <c r="L21" s="824"/>
      <c r="M21" s="824"/>
      <c r="N21" s="824"/>
      <c r="O21" s="824"/>
      <c r="P21" s="824"/>
      <c r="Q21" s="824"/>
      <c r="R21" s="825"/>
      <c r="S21" s="792"/>
      <c r="T21" s="805"/>
      <c r="U21" s="923" t="str">
        <f>IF('E-4-1'!I38='E-4-1'!M18,'E-4-1'!AV18,
IF('E-4-1'!I38='E-4-1'!M20,'E-4-1'!AV20,
IF('E-4-1'!I38='E-4-1'!M22,'E-4-1'!AV22,
IF('E-4-1'!I38='E-4-1'!M24,'E-4-1'!AV24,
IF('E-4-1'!I38='E-4-1'!M26,'E-4-1'!AV26,
IF('E-4-1'!I38='E-4-1'!M28,'E-4-1'!AV28,"Tidak Ditemukan"))))))</f>
        <v>Tidak Ditemukan</v>
      </c>
      <c r="V21" s="764"/>
      <c r="W21" s="764"/>
      <c r="X21" s="764"/>
      <c r="Y21" s="764"/>
      <c r="Z21" s="764"/>
      <c r="AA21" s="765"/>
      <c r="AB21" s="278"/>
      <c r="AC21" s="278"/>
      <c r="AD21" s="278"/>
      <c r="AE21" s="278"/>
      <c r="AF21" s="278"/>
      <c r="AG21" s="278"/>
      <c r="AH21" s="278"/>
    </row>
    <row r="22" spans="2:34" ht="15" customHeight="1" x14ac:dyDescent="0.25">
      <c r="G22" s="84">
        <v>6</v>
      </c>
      <c r="H22" s="926" t="e">
        <f>MASTER!N10</f>
        <v>#N/A</v>
      </c>
      <c r="I22" s="824"/>
      <c r="J22" s="824"/>
      <c r="K22" s="824"/>
      <c r="L22" s="824"/>
      <c r="M22" s="824"/>
      <c r="N22" s="824"/>
      <c r="O22" s="824"/>
      <c r="P22" s="824"/>
      <c r="Q22" s="824"/>
      <c r="R22" s="825"/>
      <c r="S22" s="792"/>
      <c r="T22" s="805"/>
      <c r="U22" s="923" t="str">
        <f>IF('E-4-1'!I38='E-4-1'!M18,'E-4-1'!BA18,
IF('E-4-1'!I38='E-4-1'!M20,'E-4-1'!BA20,
IF('E-4-1'!I38='E-4-1'!M22,'E-4-1'!BA22,
IF('E-4-1'!I38='E-4-1'!M24,'E-4-1'!BA24,
IF('E-4-1'!I38='E-4-1'!M26,'E-4-1'!BA26,
IF('E-4-1'!I38='E-4-1'!M28,'E-4-1'!BA28,"Tidak Ditemukan"))))))</f>
        <v>Tidak Ditemukan</v>
      </c>
      <c r="V22" s="764"/>
      <c r="W22" s="764"/>
      <c r="X22" s="764"/>
      <c r="Y22" s="764"/>
      <c r="Z22" s="764"/>
      <c r="AA22" s="765"/>
      <c r="AB22" s="278"/>
      <c r="AC22" s="278"/>
      <c r="AD22" s="278"/>
      <c r="AE22" s="278"/>
      <c r="AF22" s="278"/>
      <c r="AG22" s="278"/>
      <c r="AH22" s="278"/>
    </row>
    <row r="23" spans="2:34" ht="15" customHeight="1" x14ac:dyDescent="0.25">
      <c r="G23" s="84">
        <v>7</v>
      </c>
      <c r="H23" s="926" t="e">
        <f>MASTER!N11</f>
        <v>#N/A</v>
      </c>
      <c r="I23" s="824"/>
      <c r="J23" s="824"/>
      <c r="K23" s="824"/>
      <c r="L23" s="824"/>
      <c r="M23" s="824"/>
      <c r="N23" s="824"/>
      <c r="O23" s="824"/>
      <c r="P23" s="824"/>
      <c r="Q23" s="824"/>
      <c r="R23" s="825"/>
      <c r="S23" s="792"/>
      <c r="T23" s="805"/>
      <c r="U23" s="923" t="str">
        <f>IF('E-4-1'!I38='E-4-1'!M18,'E-4-1'!BF18,
IF('E-4-1'!I38='E-4-1'!M20,'E-4-1'!BF20,
IF('E-4-1'!I38='E-4-1'!M22,'E-4-1'!BF22,
IF('E-4-1'!I38='E-4-1'!M24,'E-4-1'!BF24,
IF('E-4-1'!I38='E-4-1'!M26,'E-4-1'!BF26,
IF('E-4-1'!I38='E-4-1'!M28,'E-4-1'!BF28,"Tidak Ditemukan"))))))</f>
        <v>Tidak Ditemukan</v>
      </c>
      <c r="V23" s="764"/>
      <c r="W23" s="764"/>
      <c r="X23" s="764"/>
      <c r="Y23" s="764"/>
      <c r="Z23" s="764"/>
      <c r="AA23" s="765"/>
      <c r="AB23" s="278"/>
      <c r="AC23" s="278"/>
      <c r="AD23" s="278"/>
      <c r="AE23" s="278"/>
      <c r="AF23" s="278"/>
      <c r="AG23" s="278"/>
      <c r="AH23" s="278"/>
    </row>
    <row r="24" spans="2:34" ht="15" customHeight="1" x14ac:dyDescent="0.25">
      <c r="G24" s="84">
        <v>8</v>
      </c>
      <c r="H24" s="926" t="e">
        <f>MASTER!N12</f>
        <v>#N/A</v>
      </c>
      <c r="I24" s="824"/>
      <c r="J24" s="824"/>
      <c r="K24" s="824"/>
      <c r="L24" s="824"/>
      <c r="M24" s="824"/>
      <c r="N24" s="824"/>
      <c r="O24" s="824"/>
      <c r="P24" s="824"/>
      <c r="Q24" s="824"/>
      <c r="R24" s="825"/>
      <c r="S24" s="792"/>
      <c r="T24" s="805"/>
      <c r="U24" s="923" t="str">
        <f>IF('E-4-1'!I38='E-4-1'!M18,'E-4-1'!BK18,
IF('E-4-1'!I38='E-4-1'!M20,'E-4-1'!BK20,
IF('E-4-1'!I38='E-4-1'!M22,'E-4-1'!BK22,
IF('E-4-1'!I38='E-4-1'!M24,'E-4-1'!BK24,
IF('E-4-1'!I38='E-4-1'!M26,'E-4-1'!BK26,
IF('E-4-1'!I38='E-4-1'!M28,'E-4-1'!BK28,"Tidak Ditemukan"))))))</f>
        <v>Tidak Ditemukan</v>
      </c>
      <c r="V24" s="764"/>
      <c r="W24" s="764"/>
      <c r="X24" s="764"/>
      <c r="Y24" s="764"/>
      <c r="Z24" s="764"/>
      <c r="AA24" s="765"/>
      <c r="AB24" s="278"/>
      <c r="AC24" s="278"/>
      <c r="AD24" s="278"/>
      <c r="AE24" s="278"/>
      <c r="AF24" s="278"/>
      <c r="AG24" s="278"/>
      <c r="AH24" s="278"/>
    </row>
    <row r="25" spans="2:34" ht="15" customHeight="1" x14ac:dyDescent="0.25">
      <c r="G25" s="84">
        <v>9</v>
      </c>
      <c r="H25" s="926" t="e">
        <f>MASTER!N13</f>
        <v>#N/A</v>
      </c>
      <c r="I25" s="824"/>
      <c r="J25" s="824"/>
      <c r="K25" s="824"/>
      <c r="L25" s="824"/>
      <c r="M25" s="824"/>
      <c r="N25" s="824"/>
      <c r="O25" s="824"/>
      <c r="P25" s="824"/>
      <c r="Q25" s="824"/>
      <c r="R25" s="825"/>
      <c r="S25" s="792"/>
      <c r="T25" s="805"/>
      <c r="U25" s="923" t="str">
        <f>IF('E-4-1'!I38='E-4-1'!M18,'E-4-1'!BP18,
IF('E-4-1'!I38='E-4-1'!M20,'E-4-1'!BP20,
IF('E-4-1'!I38='E-4-1'!M22,'E-4-1'!BP22,
IF('E-4-1'!I38='E-4-1'!M24,'E-4-1'!BP24,
IF('E-4-1'!I38='E-4-1'!M26,'E-4-1'!BP26,
IF('E-4-1'!I38='E-4-1'!M28,'E-4-1'!BP28,"Tidak Ditemukan"))))))</f>
        <v>Tidak Ditemukan</v>
      </c>
      <c r="V25" s="764"/>
      <c r="W25" s="764"/>
      <c r="X25" s="764"/>
      <c r="Y25" s="764"/>
      <c r="Z25" s="764"/>
      <c r="AA25" s="765"/>
      <c r="AB25" s="278"/>
      <c r="AC25" s="278"/>
      <c r="AD25" s="278"/>
      <c r="AE25" s="278"/>
      <c r="AF25" s="278"/>
      <c r="AG25" s="278"/>
      <c r="AH25" s="278"/>
    </row>
    <row r="26" spans="2:34" ht="15" customHeight="1" x14ac:dyDescent="0.25">
      <c r="G26" s="84">
        <v>10</v>
      </c>
      <c r="H26" s="926" t="e">
        <f>MASTER!N14</f>
        <v>#N/A</v>
      </c>
      <c r="I26" s="824"/>
      <c r="J26" s="824"/>
      <c r="K26" s="824"/>
      <c r="L26" s="824"/>
      <c r="M26" s="824"/>
      <c r="N26" s="824"/>
      <c r="O26" s="824"/>
      <c r="P26" s="824"/>
      <c r="Q26" s="824"/>
      <c r="R26" s="825"/>
      <c r="S26" s="792"/>
      <c r="T26" s="805"/>
      <c r="U26" s="923" t="str">
        <f>IF('E-4-1'!I38='E-4-1'!M18,'E-4-1'!BU18,
IF('E-4-1'!I38='E-4-1'!M20,'E-4-1'!BU20,
IF('E-4-1'!I38='E-4-1'!M22,'E-4-1'!BU22,
IF('E-4-1'!I38='E-4-1'!M24,'E-4-1'!BU24,
IF('E-4-1'!I38='E-4-1'!M26,'E-4-1'!BU26,
IF('E-4-1'!I38='E-4-1'!M28,'E-4-1'!BU28,"Tidak Ditemukan"))))))</f>
        <v>Tidak Ditemukan</v>
      </c>
      <c r="V26" s="764"/>
      <c r="W26" s="764"/>
      <c r="X26" s="764"/>
      <c r="Y26" s="764"/>
      <c r="Z26" s="764"/>
      <c r="AA26" s="765"/>
      <c r="AB26" s="278"/>
      <c r="AC26" s="278"/>
      <c r="AD26" s="278"/>
      <c r="AE26" s="278"/>
      <c r="AF26" s="278"/>
      <c r="AG26" s="278"/>
      <c r="AH26" s="278"/>
    </row>
    <row r="27" spans="2:34" ht="15" customHeight="1" x14ac:dyDescent="0.25">
      <c r="G27" s="84">
        <v>11</v>
      </c>
      <c r="H27" s="926" t="e">
        <f>MASTER!N15</f>
        <v>#N/A</v>
      </c>
      <c r="I27" s="824"/>
      <c r="J27" s="824"/>
      <c r="K27" s="824"/>
      <c r="L27" s="824"/>
      <c r="M27" s="824"/>
      <c r="N27" s="824"/>
      <c r="O27" s="824"/>
      <c r="P27" s="824"/>
      <c r="Q27" s="824"/>
      <c r="R27" s="825"/>
      <c r="S27" s="792"/>
      <c r="T27" s="805"/>
      <c r="U27" s="923" t="str">
        <f>IF('E-4-1'!I38='E-4-1'!M18,'E-4-1'!BZ18,
IF('E-4-1'!I38='E-4-1'!M20,'E-4-1'!BZ20,
IF('E-4-1'!I38='E-4-1'!M22,'E-4-1'!BZ22,
IF('E-4-1'!I38='E-4-1'!M24,'E-4-1'!BZ24,
IF('E-4-1'!I38='E-4-1'!M26,'E-4-1'!BZ26,
IF('E-4-1'!I38='E-4-1'!M28,'E-4-1'!BZ28,"Tidak Ditemukan"))))))</f>
        <v>Tidak Ditemukan</v>
      </c>
      <c r="V27" s="764"/>
      <c r="W27" s="764"/>
      <c r="X27" s="764"/>
      <c r="Y27" s="764"/>
      <c r="Z27" s="764"/>
      <c r="AA27" s="765"/>
      <c r="AB27" s="278"/>
      <c r="AC27" s="278"/>
      <c r="AD27" s="278"/>
      <c r="AE27" s="278"/>
      <c r="AF27" s="278"/>
      <c r="AG27" s="278"/>
      <c r="AH27" s="278"/>
    </row>
    <row r="28" spans="2:34" ht="15" customHeight="1" x14ac:dyDescent="0.25">
      <c r="B28" s="760"/>
      <c r="C28" s="761"/>
      <c r="D28" s="761"/>
      <c r="E28" s="761"/>
      <c r="G28" s="84">
        <v>12</v>
      </c>
      <c r="H28" s="926" t="e">
        <f>MASTER!N16</f>
        <v>#N/A</v>
      </c>
      <c r="I28" s="824"/>
      <c r="J28" s="824"/>
      <c r="K28" s="824"/>
      <c r="L28" s="824"/>
      <c r="M28" s="824"/>
      <c r="N28" s="824"/>
      <c r="O28" s="824"/>
      <c r="P28" s="824"/>
      <c r="Q28" s="824"/>
      <c r="R28" s="825"/>
      <c r="S28" s="792"/>
      <c r="T28" s="805"/>
      <c r="U28" s="923" t="str">
        <f>IF('E-4-1'!I38='E-4-1'!M18,'E-4-1'!CE18,
IF('E-4-1'!I38='E-4-1'!M20,'E-4-1'!CE20,
IF('E-4-1'!I38='E-4-1'!M22,'E-4-1'!CE22,
IF('E-4-1'!I38='E-4-1'!M24,'E-4-1'!CE24,
IF('E-4-1'!I38='E-4-1'!M26,'E-4-1'!CE26,
IF('E-4-1'!I38='E-4-1'!M28,'E-4-1'!CE28,"Tidak Ditemukan"))))))</f>
        <v>Tidak Ditemukan</v>
      </c>
      <c r="V28" s="764"/>
      <c r="W28" s="764"/>
      <c r="X28" s="764"/>
      <c r="Y28" s="764"/>
      <c r="Z28" s="764"/>
      <c r="AA28" s="765"/>
      <c r="AB28" s="278"/>
      <c r="AC28" s="278"/>
      <c r="AD28" s="278"/>
      <c r="AE28" s="278"/>
      <c r="AF28" s="278"/>
      <c r="AG28" s="278"/>
      <c r="AH28" s="278"/>
    </row>
    <row r="29" spans="2:34" ht="15" customHeight="1" x14ac:dyDescent="0.25">
      <c r="G29" s="392"/>
      <c r="H29" s="933" t="s">
        <v>1769</v>
      </c>
      <c r="I29" s="824"/>
      <c r="J29" s="824"/>
      <c r="K29" s="824"/>
      <c r="L29" s="824"/>
      <c r="M29" s="824"/>
      <c r="N29" s="824"/>
      <c r="O29" s="824"/>
      <c r="P29" s="824"/>
      <c r="Q29" s="824"/>
      <c r="R29" s="825"/>
      <c r="S29" s="794"/>
      <c r="T29" s="807"/>
      <c r="U29" s="923" t="str">
        <f>IF('E-4-1'!I38='E-4-1'!M18,'E-4-1'!CJ18,
IF('E-4-1'!I38='E-4-1'!M20,'E-4-1'!CJ20,
IF('E-4-1'!I38='E-4-1'!M22,'E-4-1'!CJ22,
IF('E-4-1'!I38='E-4-1'!M24,'E-4-1'!CJ24,
IF('E-4-1'!I38='E-4-1'!M26,'E-4-1'!CJ26,
IF('E-4-1'!I38='E-4-1'!M28,'E-4-1'!CJ28,"Tidak Ditemukan"))))))</f>
        <v>Tidak Ditemukan</v>
      </c>
      <c r="V29" s="764"/>
      <c r="W29" s="764"/>
      <c r="X29" s="764"/>
      <c r="Y29" s="764"/>
      <c r="Z29" s="764"/>
      <c r="AA29" s="765"/>
      <c r="AB29" s="278"/>
      <c r="AC29" s="278"/>
      <c r="AD29" s="278"/>
      <c r="AE29" s="278"/>
      <c r="AF29" s="278"/>
      <c r="AG29" s="278"/>
      <c r="AH29" s="278"/>
    </row>
    <row r="30" spans="2:34" ht="15" customHeight="1" x14ac:dyDescent="0.25">
      <c r="B30" s="760"/>
      <c r="C30" s="761"/>
      <c r="D30" s="761"/>
      <c r="E30" s="761"/>
      <c r="G30" s="124"/>
      <c r="H30" s="938" t="s">
        <v>1770</v>
      </c>
      <c r="I30" s="824"/>
      <c r="J30" s="824"/>
      <c r="K30" s="824"/>
      <c r="L30" s="824"/>
      <c r="M30" s="824"/>
      <c r="N30" s="824"/>
      <c r="O30" s="824"/>
      <c r="P30" s="824"/>
      <c r="Q30" s="824"/>
      <c r="R30" s="825"/>
      <c r="S30" s="935"/>
      <c r="T30" s="765"/>
      <c r="U30" s="923">
        <f>IF(ISNUMBER(U29),IF(U29&gt;0,U29,SUM(U17:U28)),0)</f>
        <v>0</v>
      </c>
      <c r="V30" s="764"/>
      <c r="W30" s="764"/>
      <c r="X30" s="764"/>
      <c r="Y30" s="764"/>
      <c r="Z30" s="764"/>
      <c r="AA30" s="765"/>
      <c r="AB30" s="278"/>
      <c r="AC30" s="278"/>
      <c r="AD30" s="278"/>
      <c r="AE30" s="278"/>
      <c r="AF30" s="278"/>
      <c r="AG30" s="278"/>
      <c r="AH30" s="278"/>
    </row>
    <row r="31" spans="2:34" ht="15" customHeight="1" x14ac:dyDescent="0.25">
      <c r="G31" s="124"/>
      <c r="H31" s="124"/>
      <c r="I31" s="124"/>
      <c r="J31" s="300"/>
      <c r="K31" s="300"/>
      <c r="L31" s="300"/>
      <c r="M31" s="300"/>
      <c r="N31" s="300"/>
      <c r="O31" s="300"/>
      <c r="P31" s="300"/>
      <c r="Q31" s="300"/>
      <c r="R31" s="300"/>
      <c r="S31" s="300"/>
      <c r="T31" s="301"/>
      <c r="U31" s="515"/>
      <c r="V31" s="515"/>
      <c r="W31" s="515"/>
      <c r="X31" s="515"/>
      <c r="Y31" s="515"/>
      <c r="Z31" s="516"/>
      <c r="AA31" s="516"/>
      <c r="AB31" s="278"/>
      <c r="AC31" s="278"/>
      <c r="AD31" s="278"/>
      <c r="AE31" s="278"/>
      <c r="AF31" s="278"/>
      <c r="AG31" s="278"/>
      <c r="AH31" s="278"/>
    </row>
    <row r="32" spans="2:34" ht="15" customHeight="1" x14ac:dyDescent="0.25">
      <c r="B32" s="760"/>
      <c r="C32" s="761"/>
      <c r="D32" s="761"/>
      <c r="E32" s="761"/>
      <c r="G32" s="124"/>
      <c r="H32" s="297" t="s">
        <v>1771</v>
      </c>
      <c r="I32" s="298"/>
      <c r="J32" s="299"/>
      <c r="K32" s="299"/>
      <c r="L32" s="299"/>
      <c r="M32" s="299"/>
      <c r="N32" s="299"/>
      <c r="O32" s="299"/>
      <c r="P32" s="299"/>
      <c r="Q32" s="299"/>
      <c r="R32" s="299"/>
      <c r="S32" s="299"/>
      <c r="T32" s="302"/>
      <c r="U32" s="923">
        <f>'MAIN LEVEL'!$AB$39</f>
        <v>0</v>
      </c>
      <c r="V32" s="764"/>
      <c r="W32" s="764"/>
      <c r="X32" s="764"/>
      <c r="Y32" s="764"/>
      <c r="Z32" s="764"/>
      <c r="AA32" s="765"/>
      <c r="AB32" s="278"/>
      <c r="AC32" s="278"/>
      <c r="AD32" s="278"/>
      <c r="AE32" s="278"/>
      <c r="AF32" s="278"/>
      <c r="AG32" s="278"/>
      <c r="AH32" s="278"/>
    </row>
    <row r="33" spans="2:34" ht="15" customHeight="1" x14ac:dyDescent="0.25">
      <c r="G33" s="124"/>
      <c r="H33" s="297" t="s">
        <v>1772</v>
      </c>
      <c r="I33" s="298"/>
      <c r="J33" s="299"/>
      <c r="K33" s="299"/>
      <c r="L33" s="299"/>
      <c r="M33" s="299"/>
      <c r="N33" s="299"/>
      <c r="O33" s="299"/>
      <c r="P33" s="299"/>
      <c r="Q33" s="299"/>
      <c r="R33" s="299"/>
      <c r="S33" s="299"/>
      <c r="T33" s="302"/>
      <c r="U33" s="923">
        <f>U30-U32</f>
        <v>0</v>
      </c>
      <c r="V33" s="764"/>
      <c r="W33" s="764"/>
      <c r="X33" s="764"/>
      <c r="Y33" s="764"/>
      <c r="Z33" s="764"/>
      <c r="AA33" s="765"/>
      <c r="AB33" s="278"/>
      <c r="AC33" s="278"/>
      <c r="AD33" s="278"/>
      <c r="AE33" s="278"/>
      <c r="AF33" s="278"/>
      <c r="AG33" s="278"/>
      <c r="AH33" s="278"/>
    </row>
    <row r="34" spans="2:34" ht="15" customHeight="1" x14ac:dyDescent="0.25">
      <c r="B34" s="760"/>
      <c r="C34" s="761"/>
      <c r="D34" s="761"/>
      <c r="E34" s="761"/>
      <c r="G34" s="124"/>
      <c r="H34" s="124"/>
      <c r="I34" s="124"/>
      <c r="J34" s="124"/>
      <c r="K34" s="124"/>
      <c r="L34" s="124"/>
      <c r="M34" s="124"/>
      <c r="N34" s="124"/>
      <c r="O34" s="124"/>
      <c r="P34" s="124"/>
      <c r="Q34" s="124"/>
      <c r="R34" s="124"/>
      <c r="S34" s="124"/>
      <c r="T34" s="124"/>
      <c r="U34" s="124"/>
      <c r="V34" s="124"/>
      <c r="W34" s="124"/>
      <c r="X34" s="124"/>
      <c r="Y34" s="278"/>
      <c r="Z34" s="278"/>
      <c r="AA34" s="278"/>
      <c r="AB34" s="278"/>
      <c r="AC34" s="278"/>
      <c r="AD34" s="278"/>
      <c r="AE34" s="278"/>
      <c r="AF34" s="278"/>
      <c r="AG34" s="278"/>
      <c r="AH34" s="278"/>
    </row>
    <row r="35" spans="2:34" ht="15" customHeight="1" x14ac:dyDescent="0.25">
      <c r="G35" s="278"/>
      <c r="H35" s="278"/>
      <c r="I35" s="278"/>
      <c r="J35" s="278"/>
      <c r="K35" s="278"/>
      <c r="L35" s="278"/>
      <c r="M35" s="278"/>
      <c r="N35" s="278"/>
      <c r="O35" s="278"/>
      <c r="P35" s="278"/>
      <c r="Q35" s="278"/>
      <c r="R35" s="278"/>
      <c r="S35" s="278"/>
      <c r="T35" s="278"/>
      <c r="U35" s="278"/>
      <c r="V35" s="278"/>
      <c r="W35" s="278"/>
      <c r="X35" s="278"/>
      <c r="Y35" s="278"/>
      <c r="Z35" s="278"/>
      <c r="AA35" s="278"/>
      <c r="AB35" s="278"/>
      <c r="AC35" s="278"/>
      <c r="AD35" s="278"/>
      <c r="AE35" s="278"/>
      <c r="AF35" s="278"/>
      <c r="AG35" s="278"/>
      <c r="AH35" s="278"/>
    </row>
    <row r="36" spans="2:34" ht="15" customHeight="1" x14ac:dyDescent="0.25">
      <c r="B36" s="760"/>
      <c r="C36" s="761"/>
      <c r="D36" s="761"/>
      <c r="E36" s="761"/>
      <c r="G36" s="801" t="s">
        <v>1507</v>
      </c>
      <c r="H36" s="764"/>
      <c r="I36" s="764"/>
      <c r="J36" s="764"/>
      <c r="K36" s="764"/>
      <c r="L36" s="764"/>
      <c r="M36" s="764"/>
      <c r="N36" s="764"/>
      <c r="O36" s="764"/>
      <c r="P36" s="764"/>
      <c r="Q36" s="764"/>
      <c r="R36" s="764"/>
      <c r="S36" s="764"/>
      <c r="T36" s="764"/>
      <c r="U36" s="795" t="s">
        <v>1704</v>
      </c>
      <c r="V36" s="764"/>
      <c r="W36" s="764"/>
      <c r="X36" s="764"/>
      <c r="Y36" s="764"/>
      <c r="Z36" s="764"/>
      <c r="AA36" s="764"/>
      <c r="AB36" s="764"/>
      <c r="AC36" s="764"/>
      <c r="AD36" s="764"/>
      <c r="AE36" s="764"/>
      <c r="AF36" s="764"/>
      <c r="AG36" s="764"/>
      <c r="AH36" s="796"/>
    </row>
    <row r="37" spans="2:34" ht="15" customHeight="1" x14ac:dyDescent="0.25">
      <c r="G37" s="793" t="s">
        <v>796</v>
      </c>
      <c r="H37" s="794"/>
      <c r="I37" s="794"/>
      <c r="J37" s="794"/>
      <c r="K37" s="794"/>
      <c r="L37" s="794"/>
      <c r="M37" s="801" t="s">
        <v>1511</v>
      </c>
      <c r="N37" s="764"/>
      <c r="O37" s="764"/>
      <c r="P37" s="764"/>
      <c r="Q37" s="802" t="s">
        <v>1510</v>
      </c>
      <c r="R37" s="764"/>
      <c r="S37" s="764"/>
      <c r="T37" s="765"/>
      <c r="U37" s="793" t="s">
        <v>796</v>
      </c>
      <c r="V37" s="794"/>
      <c r="W37" s="794"/>
      <c r="X37" s="794"/>
      <c r="Y37" s="794"/>
      <c r="Z37" s="794"/>
      <c r="AA37" s="801" t="s">
        <v>1511</v>
      </c>
      <c r="AB37" s="764"/>
      <c r="AC37" s="764"/>
      <c r="AD37" s="764"/>
      <c r="AE37" s="802" t="s">
        <v>1510</v>
      </c>
      <c r="AF37" s="764"/>
      <c r="AG37" s="764"/>
      <c r="AH37" s="765"/>
    </row>
    <row r="38" spans="2:34" ht="15" customHeight="1" x14ac:dyDescent="0.25">
      <c r="G38" s="788"/>
      <c r="H38" s="789"/>
      <c r="I38" s="789"/>
      <c r="J38" s="789"/>
      <c r="K38" s="789"/>
      <c r="L38" s="790"/>
      <c r="M38" s="788"/>
      <c r="N38" s="789"/>
      <c r="O38" s="789"/>
      <c r="P38" s="790"/>
      <c r="Q38" s="788"/>
      <c r="R38" s="789"/>
      <c r="S38" s="789"/>
      <c r="T38" s="790"/>
      <c r="U38" s="788"/>
      <c r="V38" s="789"/>
      <c r="W38" s="789"/>
      <c r="X38" s="789"/>
      <c r="Y38" s="789"/>
      <c r="Z38" s="790"/>
      <c r="AA38" s="788"/>
      <c r="AB38" s="789"/>
      <c r="AC38" s="789"/>
      <c r="AD38" s="790"/>
      <c r="AE38" s="788"/>
      <c r="AF38" s="789"/>
      <c r="AG38" s="789"/>
      <c r="AH38" s="790"/>
    </row>
    <row r="39" spans="2:34" ht="15" customHeight="1" x14ac:dyDescent="0.25">
      <c r="G39" s="283"/>
      <c r="H39" s="124"/>
      <c r="I39" s="124"/>
      <c r="J39" s="124"/>
      <c r="K39" s="124"/>
      <c r="L39" s="124"/>
      <c r="M39" s="283"/>
      <c r="N39" s="124"/>
      <c r="O39" s="124"/>
      <c r="P39" s="124"/>
      <c r="Q39" s="283"/>
      <c r="R39" s="124"/>
      <c r="S39" s="124"/>
      <c r="T39" s="125"/>
      <c r="U39" s="124"/>
      <c r="V39" s="124"/>
      <c r="W39" s="124"/>
      <c r="X39" s="124"/>
      <c r="Y39" s="124"/>
      <c r="Z39" s="124"/>
      <c r="AA39" s="283"/>
      <c r="AB39" s="124"/>
      <c r="AC39" s="124"/>
      <c r="AD39" s="125"/>
      <c r="AE39" s="283"/>
      <c r="AF39" s="124"/>
      <c r="AG39" s="124"/>
      <c r="AH39" s="125"/>
    </row>
    <row r="40" spans="2:34" ht="15" customHeight="1" x14ac:dyDescent="0.25">
      <c r="G40" s="283"/>
      <c r="H40" s="124"/>
      <c r="I40" s="124"/>
      <c r="J40" s="124"/>
      <c r="K40" s="124"/>
      <c r="L40" s="124"/>
      <c r="M40" s="283"/>
      <c r="N40" s="124"/>
      <c r="O40" s="124"/>
      <c r="P40" s="124"/>
      <c r="Q40" s="283"/>
      <c r="R40" s="124"/>
      <c r="S40" s="124"/>
      <c r="T40" s="125"/>
      <c r="U40" s="124"/>
      <c r="V40" s="124"/>
      <c r="W40" s="124"/>
      <c r="X40" s="124"/>
      <c r="Y40" s="124"/>
      <c r="Z40" s="124"/>
      <c r="AA40" s="283"/>
      <c r="AB40" s="124"/>
      <c r="AC40" s="124"/>
      <c r="AD40" s="125"/>
      <c r="AE40" s="283"/>
      <c r="AF40" s="124"/>
      <c r="AG40" s="124"/>
      <c r="AH40" s="125"/>
    </row>
    <row r="41" spans="2:34" ht="15" customHeight="1" x14ac:dyDescent="0.25">
      <c r="G41" s="283"/>
      <c r="H41" s="124"/>
      <c r="I41" s="124"/>
      <c r="J41" s="124"/>
      <c r="K41" s="124"/>
      <c r="L41" s="124"/>
      <c r="M41" s="283"/>
      <c r="N41" s="124"/>
      <c r="O41" s="124"/>
      <c r="P41" s="124"/>
      <c r="Q41" s="283"/>
      <c r="R41" s="124"/>
      <c r="S41" s="124"/>
      <c r="T41" s="125"/>
      <c r="U41" s="124"/>
      <c r="V41" s="124"/>
      <c r="W41" s="124"/>
      <c r="X41" s="124"/>
      <c r="Y41" s="124"/>
      <c r="Z41" s="124"/>
      <c r="AA41" s="283"/>
      <c r="AB41" s="124"/>
      <c r="AC41" s="124"/>
      <c r="AD41" s="125"/>
      <c r="AE41" s="283"/>
      <c r="AF41" s="124"/>
      <c r="AG41" s="124"/>
      <c r="AH41" s="125"/>
    </row>
    <row r="42" spans="2:34" ht="15" customHeight="1" x14ac:dyDescent="0.25">
      <c r="G42" s="283"/>
      <c r="H42" s="124"/>
      <c r="I42" s="124"/>
      <c r="J42" s="124"/>
      <c r="K42" s="124"/>
      <c r="L42" s="124"/>
      <c r="M42" s="283"/>
      <c r="N42" s="124"/>
      <c r="O42" s="124"/>
      <c r="P42" s="124"/>
      <c r="Q42" s="283"/>
      <c r="R42" s="124"/>
      <c r="S42" s="124"/>
      <c r="T42" s="125"/>
      <c r="U42" s="124"/>
      <c r="V42" s="124"/>
      <c r="W42" s="124"/>
      <c r="X42" s="124"/>
      <c r="Y42" s="124"/>
      <c r="Z42" s="124"/>
      <c r="AA42" s="283"/>
      <c r="AB42" s="124"/>
      <c r="AC42" s="124"/>
      <c r="AD42" s="125"/>
      <c r="AE42" s="283"/>
      <c r="AF42" s="124"/>
      <c r="AG42" s="124"/>
      <c r="AH42" s="125"/>
    </row>
    <row r="43" spans="2:34" ht="15" customHeight="1" x14ac:dyDescent="0.25">
      <c r="G43" s="283"/>
      <c r="H43" s="124"/>
      <c r="I43" s="124"/>
      <c r="J43" s="124"/>
      <c r="K43" s="124"/>
      <c r="L43" s="124"/>
      <c r="M43" s="283"/>
      <c r="N43" s="124"/>
      <c r="O43" s="124"/>
      <c r="P43" s="124"/>
      <c r="Q43" s="283"/>
      <c r="R43" s="124"/>
      <c r="S43" s="124"/>
      <c r="T43" s="125"/>
      <c r="U43" s="124"/>
      <c r="V43" s="124"/>
      <c r="W43" s="124"/>
      <c r="X43" s="124"/>
      <c r="Y43" s="124"/>
      <c r="Z43" s="124"/>
      <c r="AA43" s="283"/>
      <c r="AB43" s="124"/>
      <c r="AC43" s="124"/>
      <c r="AD43" s="125"/>
      <c r="AE43" s="283"/>
      <c r="AF43" s="124"/>
      <c r="AG43" s="124"/>
      <c r="AH43" s="125"/>
    </row>
    <row r="44" spans="2:34" ht="15" customHeight="1" x14ac:dyDescent="0.25">
      <c r="G44" s="283"/>
      <c r="H44" s="124"/>
      <c r="I44" s="124"/>
      <c r="J44" s="124"/>
      <c r="K44" s="124"/>
      <c r="L44" s="124"/>
      <c r="M44" s="283"/>
      <c r="N44" s="124"/>
      <c r="O44" s="124"/>
      <c r="P44" s="124"/>
      <c r="Q44" s="283"/>
      <c r="R44" s="124"/>
      <c r="S44" s="124"/>
      <c r="T44" s="125"/>
      <c r="U44" s="124"/>
      <c r="V44" s="124"/>
      <c r="W44" s="124"/>
      <c r="X44" s="124"/>
      <c r="Y44" s="124"/>
      <c r="Z44" s="124"/>
      <c r="AA44" s="283"/>
      <c r="AB44" s="124"/>
      <c r="AC44" s="124"/>
      <c r="AD44" s="125"/>
      <c r="AE44" s="283"/>
      <c r="AF44" s="124"/>
      <c r="AG44" s="124"/>
      <c r="AH44" s="125"/>
    </row>
    <row r="45" spans="2:34" ht="15" customHeight="1" x14ac:dyDescent="0.25">
      <c r="G45" s="283"/>
      <c r="H45" s="124"/>
      <c r="I45" s="124"/>
      <c r="J45" s="124"/>
      <c r="K45" s="124"/>
      <c r="L45" s="124"/>
      <c r="M45" s="283"/>
      <c r="N45" s="124"/>
      <c r="O45" s="124"/>
      <c r="P45" s="124"/>
      <c r="Q45" s="283"/>
      <c r="R45" s="124"/>
      <c r="S45" s="124"/>
      <c r="T45" s="125"/>
      <c r="U45" s="124"/>
      <c r="V45" s="124"/>
      <c r="W45" s="124"/>
      <c r="X45" s="124"/>
      <c r="Y45" s="124"/>
      <c r="Z45" s="124"/>
      <c r="AA45" s="283"/>
      <c r="AB45" s="124"/>
      <c r="AC45" s="124"/>
      <c r="AD45" s="125"/>
      <c r="AE45" s="283"/>
      <c r="AF45" s="124"/>
      <c r="AG45" s="124"/>
      <c r="AH45" s="125"/>
    </row>
    <row r="46" spans="2:34" ht="15" customHeight="1" x14ac:dyDescent="0.25">
      <c r="G46" s="283"/>
      <c r="H46" s="124"/>
      <c r="I46" s="124"/>
      <c r="J46" s="124"/>
      <c r="K46" s="124"/>
      <c r="L46" s="124"/>
      <c r="M46" s="283"/>
      <c r="N46" s="124"/>
      <c r="O46" s="124"/>
      <c r="P46" s="124"/>
      <c r="Q46" s="283"/>
      <c r="R46" s="124"/>
      <c r="S46" s="124"/>
      <c r="T46" s="125"/>
      <c r="U46" s="124"/>
      <c r="V46" s="124"/>
      <c r="W46" s="124"/>
      <c r="X46" s="124"/>
      <c r="Y46" s="124"/>
      <c r="Z46" s="124"/>
      <c r="AA46" s="283"/>
      <c r="AB46" s="124"/>
      <c r="AC46" s="124"/>
      <c r="AD46" s="125"/>
      <c r="AE46" s="283"/>
      <c r="AF46" s="124"/>
      <c r="AG46" s="124"/>
      <c r="AH46" s="125"/>
    </row>
    <row r="47" spans="2:34" ht="15" customHeight="1" x14ac:dyDescent="0.25">
      <c r="G47" s="283"/>
      <c r="H47" s="124"/>
      <c r="I47" s="124"/>
      <c r="J47" s="124"/>
      <c r="K47" s="124"/>
      <c r="L47" s="124"/>
      <c r="M47" s="283"/>
      <c r="N47" s="124"/>
      <c r="O47" s="124"/>
      <c r="P47" s="124"/>
      <c r="Q47" s="283"/>
      <c r="R47" s="124"/>
      <c r="S47" s="124"/>
      <c r="T47" s="125"/>
      <c r="U47" s="124"/>
      <c r="V47" s="124"/>
      <c r="W47" s="124"/>
      <c r="X47" s="124"/>
      <c r="Y47" s="124"/>
      <c r="Z47" s="124"/>
      <c r="AA47" s="283"/>
      <c r="AB47" s="124"/>
      <c r="AC47" s="124"/>
      <c r="AD47" s="125"/>
      <c r="AE47" s="283"/>
      <c r="AF47" s="124"/>
      <c r="AG47" s="124"/>
      <c r="AH47" s="125"/>
    </row>
    <row r="48" spans="2:34" ht="15" customHeight="1" x14ac:dyDescent="0.25">
      <c r="G48" s="283"/>
      <c r="H48" s="124"/>
      <c r="I48" s="124"/>
      <c r="J48" s="124"/>
      <c r="K48" s="124"/>
      <c r="L48" s="124"/>
      <c r="M48" s="283"/>
      <c r="N48" s="124"/>
      <c r="O48" s="124"/>
      <c r="P48" s="124"/>
      <c r="Q48" s="283"/>
      <c r="R48" s="124"/>
      <c r="S48" s="124"/>
      <c r="T48" s="125"/>
      <c r="U48" s="124"/>
      <c r="V48" s="124"/>
      <c r="W48" s="124"/>
      <c r="X48" s="124"/>
      <c r="Y48" s="124"/>
      <c r="Z48" s="124"/>
      <c r="AA48" s="283"/>
      <c r="AB48" s="124"/>
      <c r="AC48" s="124"/>
      <c r="AD48" s="125"/>
      <c r="AE48" s="283"/>
      <c r="AF48" s="124"/>
      <c r="AG48" s="124"/>
      <c r="AH48" s="125"/>
    </row>
    <row r="49" spans="7:34" x14ac:dyDescent="0.25">
      <c r="G49" s="283"/>
      <c r="H49" s="124"/>
      <c r="I49" s="124"/>
      <c r="J49" s="124"/>
      <c r="K49" s="124"/>
      <c r="L49" s="124"/>
      <c r="M49" s="283"/>
      <c r="N49" s="124"/>
      <c r="O49" s="124"/>
      <c r="P49" s="124"/>
      <c r="Q49" s="283"/>
      <c r="R49" s="124"/>
      <c r="S49" s="124"/>
      <c r="T49" s="125"/>
      <c r="U49" s="124"/>
      <c r="V49" s="124"/>
      <c r="W49" s="124"/>
      <c r="X49" s="124"/>
      <c r="Y49" s="124"/>
      <c r="Z49" s="124"/>
      <c r="AA49" s="283"/>
      <c r="AB49" s="124"/>
      <c r="AC49" s="124"/>
      <c r="AD49" s="125"/>
      <c r="AE49" s="283"/>
      <c r="AF49" s="124"/>
      <c r="AG49" s="124"/>
      <c r="AH49" s="125"/>
    </row>
    <row r="50" spans="7:34" x14ac:dyDescent="0.25">
      <c r="G50" s="285"/>
      <c r="H50" s="190"/>
      <c r="I50" s="190"/>
      <c r="J50" s="190"/>
      <c r="K50" s="190"/>
      <c r="L50" s="190"/>
      <c r="M50" s="285"/>
      <c r="N50" s="190"/>
      <c r="O50" s="190"/>
      <c r="P50" s="190"/>
      <c r="Q50" s="285"/>
      <c r="R50" s="190"/>
      <c r="S50" s="190"/>
      <c r="T50" s="243"/>
      <c r="U50" s="190"/>
      <c r="V50" s="190"/>
      <c r="W50" s="190"/>
      <c r="X50" s="190"/>
      <c r="Y50" s="190"/>
      <c r="Z50" s="190"/>
      <c r="AA50" s="285"/>
      <c r="AB50" s="190"/>
      <c r="AC50" s="190"/>
      <c r="AD50" s="243"/>
      <c r="AE50" s="285"/>
      <c r="AF50" s="190"/>
      <c r="AG50" s="190"/>
      <c r="AH50" s="243"/>
    </row>
    <row r="51" spans="7:34" x14ac:dyDescent="0.25">
      <c r="G51" s="3"/>
      <c r="H51" s="55"/>
      <c r="I51" s="55"/>
      <c r="J51" s="55"/>
      <c r="K51" s="55"/>
      <c r="L51" s="288" t="s">
        <v>1705</v>
      </c>
      <c r="M51" s="55">
        <f>'MAIN LEVEL'!Z39</f>
        <v>0</v>
      </c>
    </row>
  </sheetData>
  <mergeCells count="70">
    <mergeCell ref="S16:T16"/>
    <mergeCell ref="U18:AA18"/>
    <mergeCell ref="G37:L37"/>
    <mergeCell ref="G9:T11"/>
    <mergeCell ref="H20:R20"/>
    <mergeCell ref="H23:R23"/>
    <mergeCell ref="U33:AA33"/>
    <mergeCell ref="H30:R30"/>
    <mergeCell ref="U24:AA24"/>
    <mergeCell ref="H26:R26"/>
    <mergeCell ref="B6:E6"/>
    <mergeCell ref="B30:E30"/>
    <mergeCell ref="H29:R29"/>
    <mergeCell ref="AE37:AH37"/>
    <mergeCell ref="B15:E15"/>
    <mergeCell ref="U37:Z37"/>
    <mergeCell ref="B20:E20"/>
    <mergeCell ref="U19:AA19"/>
    <mergeCell ref="H28:R28"/>
    <mergeCell ref="H27:R27"/>
    <mergeCell ref="U32:AA32"/>
    <mergeCell ref="S30:T30"/>
    <mergeCell ref="B8:E8"/>
    <mergeCell ref="B17:E17"/>
    <mergeCell ref="S17:T29"/>
    <mergeCell ref="H18:R18"/>
    <mergeCell ref="AA38:AD38"/>
    <mergeCell ref="Q37:T37"/>
    <mergeCell ref="U38:Z38"/>
    <mergeCell ref="U30:AA30"/>
    <mergeCell ref="U27:AA27"/>
    <mergeCell ref="AA37:AD37"/>
    <mergeCell ref="Q38:T38"/>
    <mergeCell ref="B36:E36"/>
    <mergeCell ref="U23:AA23"/>
    <mergeCell ref="B32:E32"/>
    <mergeCell ref="U36:AH36"/>
    <mergeCell ref="H25:R25"/>
    <mergeCell ref="B4:E4"/>
    <mergeCell ref="U26:AA26"/>
    <mergeCell ref="U22:AA22"/>
    <mergeCell ref="B16:E16"/>
    <mergeCell ref="H21:R21"/>
    <mergeCell ref="B18:E18"/>
    <mergeCell ref="H17:R17"/>
    <mergeCell ref="B12:E12"/>
    <mergeCell ref="H16:R16"/>
    <mergeCell ref="U17:AA17"/>
    <mergeCell ref="H19:R19"/>
    <mergeCell ref="H22:R22"/>
    <mergeCell ref="U25:AA25"/>
    <mergeCell ref="B14:E14"/>
    <mergeCell ref="U16:AA16"/>
    <mergeCell ref="G7:AH7"/>
    <mergeCell ref="AE38:AH38"/>
    <mergeCell ref="U21:AA21"/>
    <mergeCell ref="B10:E10"/>
    <mergeCell ref="B28:E28"/>
    <mergeCell ref="M37:P37"/>
    <mergeCell ref="G38:L38"/>
    <mergeCell ref="B34:E34"/>
    <mergeCell ref="B13:E13"/>
    <mergeCell ref="U28:AA28"/>
    <mergeCell ref="H24:R24"/>
    <mergeCell ref="G13:AH13"/>
    <mergeCell ref="B19:E19"/>
    <mergeCell ref="M38:P38"/>
    <mergeCell ref="U20:AA20"/>
    <mergeCell ref="U29:AA29"/>
    <mergeCell ref="G36:T36"/>
  </mergeCells>
  <hyperlinks>
    <hyperlink ref="B4" location="PANDUAN!A1" display="PANDUAN" xr:uid="{00000000-0004-0000-8A00-000000000000}"/>
    <hyperlink ref="B6" location="'EWS DIRECTORY'!A1" display="EWS DIRECTORY" xr:uid="{00000000-0004-0000-8A00-000001000000}"/>
    <hyperlink ref="B8" location="'DATA PEMICU'!A1" display="DATA PEMICU" xr:uid="{00000000-0004-0000-8A00-000002000000}"/>
    <hyperlink ref="B10" location="'DATA PENGUJI'!A1" display="DATA PENGUJI" xr:uid="{00000000-0004-0000-8A00-000003000000}"/>
    <hyperlink ref="B12" location="'MAIN LEVEL'!A1" display="MAIN LEVEL" xr:uid="{00000000-0004-0000-8A00-000004000000}"/>
  </hyperlinks>
  <pageMargins left="0.70866141732283472" right="0.17" top="0.74803149606299213" bottom="0.74803149606299213" header="0.31496062992125978" footer="0.31496062992125978"/>
  <pageSetup paperSize="9" scale="76" orientation="portrait"/>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B00-000000000000}">
  <sheetPr codeName="Sheet69">
    <tabColor theme="4" tint="-0.249977111117893"/>
  </sheetPr>
  <dimension ref="A1:CX81"/>
  <sheetViews>
    <sheetView topLeftCell="B26"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7" width="4.109375" customWidth="1"/>
    <col min="8" max="9" width="3.5546875" customWidth="1"/>
    <col min="10" max="10" width="2.6640625" customWidth="1"/>
    <col min="11" max="16" width="3.5546875" customWidth="1"/>
    <col min="17" max="18" width="2.6640625" customWidth="1"/>
    <col min="19" max="19" width="4.5546875" customWidth="1"/>
    <col min="20" max="102" width="3.5546875" customWidth="1"/>
  </cols>
  <sheetData>
    <row r="1" spans="1:102" ht="14.25" customHeight="1" x14ac:dyDescent="0.25">
      <c r="G1" s="178"/>
      <c r="AL1" s="110"/>
      <c r="AM1" s="110"/>
      <c r="AN1" s="110"/>
      <c r="AO1" s="110"/>
      <c r="AP1" s="110"/>
      <c r="AQ1" s="110"/>
      <c r="AR1" s="110"/>
      <c r="AS1" s="110"/>
      <c r="AT1" s="110"/>
      <c r="AU1" s="110"/>
      <c r="AV1" s="110"/>
      <c r="AW1" s="110"/>
      <c r="AX1" s="110"/>
      <c r="AY1" s="110"/>
      <c r="AZ1" s="110"/>
      <c r="BA1" s="110"/>
      <c r="BB1" s="110"/>
      <c r="BC1" s="110"/>
      <c r="BD1" s="110"/>
      <c r="BE1" s="110"/>
      <c r="BF1" s="110"/>
      <c r="BG1" s="110"/>
      <c r="BH1" s="110"/>
      <c r="BI1" s="110"/>
      <c r="BJ1" s="110"/>
      <c r="BK1" s="110"/>
      <c r="BL1" s="110"/>
      <c r="BM1" s="110"/>
      <c r="BN1" s="110"/>
      <c r="BO1" s="110"/>
      <c r="BP1" s="110"/>
      <c r="BQ1" s="110"/>
      <c r="BR1" s="110"/>
      <c r="BS1" s="110"/>
      <c r="BT1" s="110"/>
      <c r="BU1" s="110"/>
      <c r="BV1" s="110"/>
      <c r="BW1" s="110"/>
      <c r="BX1" s="110"/>
      <c r="BY1" s="110"/>
      <c r="BZ1" s="110"/>
      <c r="CA1" s="110"/>
      <c r="CB1" s="110"/>
      <c r="CC1" s="110"/>
      <c r="CD1" s="110"/>
      <c r="CE1" s="110"/>
      <c r="CF1" s="110"/>
      <c r="CG1" s="110"/>
      <c r="CH1" s="110"/>
      <c r="CI1" s="110"/>
      <c r="CJ1" s="110"/>
      <c r="CK1" s="110"/>
      <c r="CL1" s="110"/>
      <c r="CM1" s="110"/>
      <c r="CN1" s="110"/>
      <c r="CO1" s="110"/>
      <c r="CP1" s="110"/>
      <c r="CQ1" s="110"/>
      <c r="CR1" s="110"/>
      <c r="CS1" s="110"/>
      <c r="CT1" s="110"/>
      <c r="CU1" s="110"/>
      <c r="CV1" s="110"/>
      <c r="CW1" s="110"/>
      <c r="CX1" s="110"/>
    </row>
    <row r="2" spans="1:102" ht="14.25" customHeight="1" x14ac:dyDescent="0.25">
      <c r="G2" t="s">
        <v>1674</v>
      </c>
      <c r="AL2" s="110"/>
      <c r="AM2" s="110"/>
      <c r="AN2" s="110"/>
      <c r="AO2" s="110"/>
      <c r="AP2" s="110"/>
      <c r="AQ2" s="110"/>
      <c r="AR2" s="110"/>
      <c r="AS2" s="110"/>
      <c r="AT2" s="110"/>
      <c r="AU2" s="110"/>
      <c r="AV2" s="110"/>
      <c r="AW2" s="110"/>
      <c r="AX2" s="110"/>
      <c r="AY2" s="110"/>
      <c r="AZ2" s="110"/>
      <c r="BA2" s="110"/>
      <c r="BB2" s="110"/>
      <c r="BC2" s="110"/>
      <c r="BD2" s="110"/>
      <c r="BE2" s="110"/>
      <c r="BF2" s="110"/>
      <c r="BG2" s="110"/>
      <c r="BH2" s="110"/>
      <c r="BI2" s="110"/>
      <c r="BJ2" s="110"/>
      <c r="BK2" s="110"/>
      <c r="BL2" s="110"/>
      <c r="BM2" s="110"/>
      <c r="BN2" s="110"/>
      <c r="BO2" s="110"/>
      <c r="BP2" s="110"/>
      <c r="BQ2" s="110"/>
      <c r="BR2" s="110"/>
      <c r="BS2" s="110"/>
      <c r="BT2" s="110"/>
      <c r="BU2" s="110"/>
      <c r="BV2" s="110"/>
      <c r="BW2" s="110"/>
      <c r="BX2" s="110"/>
      <c r="BY2" s="110"/>
      <c r="BZ2" s="110"/>
      <c r="CA2" s="110"/>
      <c r="CB2" s="110"/>
      <c r="CC2" s="110"/>
      <c r="CD2" s="110"/>
      <c r="CE2" s="110"/>
      <c r="CF2" s="110"/>
      <c r="CG2" s="110"/>
      <c r="CH2" s="110"/>
      <c r="CI2" s="110"/>
      <c r="CJ2" s="110"/>
      <c r="CK2" s="110"/>
      <c r="CL2" s="110"/>
      <c r="CM2" s="110"/>
      <c r="CN2" s="110"/>
      <c r="CO2" s="110"/>
      <c r="CP2" s="110"/>
      <c r="CQ2" s="110"/>
      <c r="CR2" s="110"/>
      <c r="CS2" s="110"/>
      <c r="CT2" s="110"/>
      <c r="CU2" s="110"/>
      <c r="CV2" s="110"/>
      <c r="CW2" s="110"/>
      <c r="CX2" s="110"/>
    </row>
    <row r="3" spans="1:102" ht="14.25" customHeight="1" x14ac:dyDescent="0.25">
      <c r="B3" s="111"/>
      <c r="C3" s="111"/>
      <c r="D3" s="111"/>
      <c r="E3" s="111"/>
      <c r="AL3" s="110"/>
      <c r="AM3" s="110"/>
      <c r="AN3" s="110"/>
      <c r="AO3" s="110"/>
      <c r="AP3" s="110"/>
      <c r="AQ3" s="110"/>
      <c r="AR3" s="110"/>
      <c r="AS3" s="110"/>
      <c r="AT3" s="110"/>
      <c r="AU3" s="110"/>
      <c r="AV3" s="110"/>
      <c r="AW3" s="110"/>
      <c r="AX3" s="110"/>
      <c r="AY3" s="110"/>
      <c r="AZ3" s="110"/>
      <c r="BA3" s="110"/>
      <c r="BB3" s="110"/>
      <c r="BC3" s="110"/>
      <c r="BD3" s="110"/>
      <c r="BE3" s="110"/>
      <c r="BF3" s="110"/>
      <c r="BG3" s="110"/>
      <c r="BH3" s="110"/>
      <c r="BI3" s="110"/>
      <c r="BJ3" s="110"/>
      <c r="BK3" s="110"/>
      <c r="BL3" s="110"/>
      <c r="BM3" s="110"/>
      <c r="BN3" s="110"/>
      <c r="BO3" s="110"/>
      <c r="BP3" s="110"/>
      <c r="BQ3" s="110"/>
      <c r="BR3" s="110"/>
      <c r="BS3" s="110"/>
      <c r="BT3" s="110"/>
      <c r="BU3" s="110"/>
      <c r="BV3" s="110"/>
      <c r="BW3" s="110"/>
      <c r="BX3" s="110"/>
      <c r="BY3" s="110"/>
      <c r="BZ3" s="110"/>
      <c r="CA3" s="110"/>
      <c r="CB3" s="110"/>
      <c r="CC3" s="110"/>
      <c r="CD3" s="110"/>
      <c r="CE3" s="110"/>
      <c r="CF3" s="110"/>
      <c r="CG3" s="110"/>
      <c r="CH3" s="110"/>
      <c r="CI3" s="110"/>
      <c r="CJ3" s="110"/>
      <c r="CK3" s="110"/>
      <c r="CL3" s="110"/>
      <c r="CM3" s="110"/>
      <c r="CN3" s="110"/>
      <c r="CO3" s="110"/>
      <c r="CP3" s="110"/>
      <c r="CQ3" s="110"/>
      <c r="CR3" s="110"/>
      <c r="CS3" s="110"/>
      <c r="CT3" s="110"/>
      <c r="CU3" s="110"/>
      <c r="CV3" s="110"/>
      <c r="CW3" s="110"/>
      <c r="CX3" s="110"/>
    </row>
    <row r="4" spans="1:102" ht="14.25" customHeight="1" x14ac:dyDescent="0.25">
      <c r="B4" s="762" t="s">
        <v>79</v>
      </c>
      <c r="C4" s="761"/>
      <c r="D4" s="761"/>
      <c r="E4" s="761"/>
      <c r="AL4" s="110"/>
      <c r="AM4" s="110"/>
      <c r="AN4" s="110"/>
      <c r="AO4" s="110"/>
      <c r="AP4" s="110"/>
      <c r="AQ4" s="110"/>
      <c r="AR4" s="110"/>
      <c r="AS4" s="110"/>
      <c r="AT4" s="110"/>
      <c r="AU4" s="110"/>
      <c r="AV4" s="110"/>
      <c r="AW4" s="110"/>
      <c r="AX4" s="110"/>
      <c r="AY4" s="110"/>
      <c r="AZ4" s="110"/>
      <c r="BA4" s="110"/>
      <c r="BB4" s="110"/>
      <c r="BC4" s="110"/>
      <c r="BD4" s="110"/>
      <c r="BE4" s="110"/>
      <c r="BF4" s="110"/>
      <c r="BG4" s="110"/>
      <c r="BH4" s="110"/>
      <c r="BI4" s="110"/>
      <c r="BJ4" s="110"/>
      <c r="BK4" s="110"/>
      <c r="BL4" s="110"/>
      <c r="BM4" s="110"/>
      <c r="BN4" s="110"/>
      <c r="BO4" s="110"/>
      <c r="BP4" s="110"/>
      <c r="BQ4" s="110"/>
      <c r="BR4" s="110"/>
      <c r="BS4" s="110"/>
      <c r="BT4" s="110"/>
      <c r="BU4" s="110"/>
      <c r="BV4" s="110"/>
      <c r="BW4" s="110"/>
      <c r="BX4" s="110"/>
      <c r="BY4" s="110"/>
      <c r="BZ4" s="110"/>
      <c r="CA4" s="110"/>
      <c r="CB4" s="110"/>
      <c r="CC4" s="110"/>
      <c r="CD4" s="110"/>
      <c r="CE4" s="110"/>
      <c r="CF4" s="110"/>
      <c r="CG4" s="110"/>
      <c r="CH4" s="110"/>
      <c r="CI4" s="110"/>
      <c r="CJ4" s="110"/>
      <c r="CK4" s="110"/>
      <c r="CL4" s="110"/>
      <c r="CM4" s="110"/>
      <c r="CN4" s="110"/>
      <c r="CO4" s="110"/>
      <c r="CP4" s="110"/>
      <c r="CQ4" s="110"/>
      <c r="CR4" s="110"/>
      <c r="CS4" s="110"/>
      <c r="CT4" s="110"/>
      <c r="CU4" s="110"/>
      <c r="CV4" s="110"/>
      <c r="CW4" s="110"/>
      <c r="CX4" s="110"/>
    </row>
    <row r="5" spans="1:102" ht="14.25" customHeight="1" x14ac:dyDescent="0.25">
      <c r="B5" s="111"/>
      <c r="C5" s="111"/>
      <c r="D5" s="111"/>
      <c r="E5" s="111"/>
      <c r="AL5" s="110"/>
      <c r="AM5" s="110"/>
      <c r="AN5" s="110"/>
      <c r="AO5" s="110"/>
      <c r="AP5" s="110"/>
      <c r="AQ5" s="110"/>
      <c r="AR5" s="110"/>
      <c r="AS5" s="110"/>
      <c r="AT5" s="110"/>
      <c r="AU5" s="110"/>
      <c r="AV5" s="110"/>
      <c r="AW5" s="110"/>
      <c r="AX5" s="110"/>
      <c r="AY5" s="110"/>
      <c r="AZ5" s="110"/>
      <c r="BA5" s="110"/>
      <c r="BB5" s="110"/>
      <c r="BC5" s="110"/>
      <c r="BD5" s="110"/>
      <c r="BE5" s="110"/>
      <c r="BF5" s="110"/>
      <c r="BG5" s="110"/>
      <c r="BH5" s="110"/>
      <c r="BI5" s="110"/>
      <c r="BJ5" s="110"/>
      <c r="BK5" s="110"/>
      <c r="BL5" s="110"/>
      <c r="BM5" s="110"/>
      <c r="BN5" s="110"/>
      <c r="BO5" s="110"/>
      <c r="BP5" s="110"/>
      <c r="BQ5" s="110"/>
      <c r="BR5" s="110"/>
      <c r="BS5" s="110"/>
      <c r="BT5" s="110"/>
      <c r="BU5" s="110"/>
      <c r="BV5" s="110"/>
      <c r="BW5" s="110"/>
      <c r="BX5" s="110"/>
      <c r="BY5" s="110"/>
      <c r="BZ5" s="110"/>
      <c r="CA5" s="110"/>
      <c r="CB5" s="110"/>
      <c r="CC5" s="110"/>
      <c r="CD5" s="110"/>
      <c r="CE5" s="110"/>
      <c r="CF5" s="110"/>
      <c r="CG5" s="110"/>
      <c r="CH5" s="110"/>
      <c r="CI5" s="110"/>
      <c r="CJ5" s="110"/>
      <c r="CK5" s="110"/>
      <c r="CL5" s="110"/>
      <c r="CM5" s="110"/>
      <c r="CN5" s="110"/>
      <c r="CO5" s="110"/>
      <c r="CP5" s="110"/>
      <c r="CQ5" s="110"/>
      <c r="CR5" s="110"/>
      <c r="CS5" s="110"/>
      <c r="CT5" s="110"/>
      <c r="CU5" s="110"/>
      <c r="CV5" s="110"/>
      <c r="CW5" s="110"/>
      <c r="CX5" s="110"/>
    </row>
    <row r="6" spans="1:102" ht="14.25" customHeight="1" x14ac:dyDescent="0.25">
      <c r="B6" s="762" t="s">
        <v>87</v>
      </c>
      <c r="C6" s="761"/>
      <c r="D6" s="761"/>
      <c r="E6" s="761"/>
      <c r="AL6" s="110"/>
      <c r="AM6" s="110"/>
      <c r="AN6" s="110"/>
      <c r="AO6" s="110"/>
      <c r="AP6" s="110"/>
      <c r="AQ6" s="110"/>
      <c r="AR6" s="110"/>
      <c r="AS6" s="110"/>
      <c r="AT6" s="110"/>
      <c r="AU6" s="110"/>
      <c r="AV6" s="110"/>
      <c r="AW6" s="110"/>
      <c r="AX6" s="110"/>
      <c r="AY6" s="110"/>
      <c r="AZ6" s="110"/>
      <c r="BA6" s="110"/>
      <c r="BB6" s="110"/>
      <c r="BC6" s="110"/>
      <c r="BD6" s="110"/>
      <c r="BE6" s="110"/>
      <c r="BF6" s="110"/>
      <c r="BG6" s="110"/>
      <c r="BH6" s="110"/>
      <c r="BI6" s="110"/>
      <c r="BJ6" s="110"/>
      <c r="BK6" s="110"/>
      <c r="BL6" s="110"/>
      <c r="BM6" s="110"/>
      <c r="BN6" s="110"/>
      <c r="BO6" s="110"/>
      <c r="BP6" s="110"/>
      <c r="BQ6" s="110"/>
      <c r="BR6" s="110"/>
      <c r="BS6" s="110"/>
      <c r="BT6" s="110"/>
      <c r="BU6" s="110"/>
      <c r="BV6" s="110"/>
      <c r="BW6" s="110"/>
      <c r="BX6" s="110"/>
      <c r="BY6" s="110"/>
      <c r="BZ6" s="110"/>
      <c r="CA6" s="110"/>
      <c r="CB6" s="110"/>
      <c r="CC6" s="110"/>
      <c r="CD6" s="110"/>
      <c r="CE6" s="110"/>
      <c r="CF6" s="110"/>
      <c r="CG6" s="110"/>
      <c r="CH6" s="110"/>
      <c r="CI6" s="110"/>
      <c r="CJ6" s="110"/>
      <c r="CK6" s="110"/>
      <c r="CL6" s="110"/>
      <c r="CM6" s="110"/>
      <c r="CN6" s="110"/>
      <c r="CO6" s="110"/>
      <c r="CP6" s="110"/>
      <c r="CQ6" s="110"/>
      <c r="CR6" s="110"/>
      <c r="CS6" s="110"/>
      <c r="CT6" s="110"/>
      <c r="CU6" s="110"/>
      <c r="CV6" s="110"/>
      <c r="CW6" s="110"/>
      <c r="CX6" s="110"/>
    </row>
    <row r="7" spans="1:102" ht="14.25" customHeight="1" x14ac:dyDescent="0.25">
      <c r="B7" s="111"/>
      <c r="C7" s="111"/>
      <c r="D7" s="111"/>
      <c r="E7" s="111"/>
      <c r="G7" s="960"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110"/>
      <c r="AM7" s="110"/>
      <c r="AN7" s="110"/>
      <c r="AO7" s="110"/>
      <c r="AP7" s="110"/>
      <c r="AQ7" s="110"/>
      <c r="AR7" s="110"/>
      <c r="AS7" s="110"/>
      <c r="AT7" s="110"/>
      <c r="AU7" s="110"/>
      <c r="AV7" s="110"/>
      <c r="AW7" s="110"/>
      <c r="AX7" s="110"/>
      <c r="AY7" s="110"/>
      <c r="AZ7" s="110"/>
      <c r="BA7" s="110"/>
      <c r="BB7" s="110"/>
      <c r="BC7" s="110"/>
      <c r="BD7" s="110"/>
      <c r="BE7" s="110"/>
      <c r="BF7" s="110"/>
      <c r="BG7" s="110"/>
      <c r="BH7" s="110"/>
      <c r="BI7" s="110"/>
      <c r="BJ7" s="110"/>
      <c r="BK7" s="110"/>
      <c r="BL7" s="110"/>
      <c r="BM7" s="110"/>
      <c r="BN7" s="110"/>
      <c r="BO7" s="110"/>
      <c r="BP7" s="110"/>
      <c r="BQ7" s="110"/>
      <c r="BR7" s="110"/>
      <c r="BS7" s="110"/>
      <c r="BT7" s="110"/>
      <c r="BU7" s="110"/>
      <c r="BV7" s="110"/>
      <c r="BW7" s="110"/>
      <c r="BX7" s="110"/>
      <c r="BY7" s="110"/>
      <c r="BZ7" s="110"/>
      <c r="CA7" s="110"/>
      <c r="CB7" s="110"/>
      <c r="CC7" s="110"/>
      <c r="CD7" s="110"/>
      <c r="CE7" s="110"/>
      <c r="CF7" s="110"/>
      <c r="CG7" s="110"/>
      <c r="CH7" s="110"/>
      <c r="CI7" s="110"/>
      <c r="CJ7" s="110"/>
      <c r="CK7" s="110"/>
      <c r="CL7" s="110"/>
      <c r="CM7" s="110"/>
      <c r="CN7" s="110"/>
      <c r="CO7" s="110"/>
      <c r="CP7" s="110"/>
      <c r="CQ7" s="110"/>
      <c r="CR7" s="110"/>
      <c r="CS7" s="110"/>
      <c r="CT7" s="110"/>
      <c r="CU7" s="110"/>
      <c r="CV7" s="110"/>
      <c r="CW7" s="110"/>
      <c r="CX7" s="110"/>
    </row>
    <row r="8" spans="1:102" ht="14.25" customHeight="1" x14ac:dyDescent="0.25">
      <c r="B8" s="762" t="s">
        <v>94</v>
      </c>
      <c r="C8" s="761"/>
      <c r="D8" s="761"/>
      <c r="E8" s="761"/>
      <c r="AL8" s="110"/>
      <c r="AM8" s="110"/>
      <c r="AN8" s="110"/>
      <c r="AO8" s="110"/>
      <c r="AP8" s="110"/>
      <c r="AQ8" s="110"/>
      <c r="AR8" s="110"/>
      <c r="AS8" s="110"/>
      <c r="AT8" s="110"/>
      <c r="AU8" s="110"/>
      <c r="AV8" s="110"/>
      <c r="AW8" s="110"/>
      <c r="AX8" s="110"/>
      <c r="AY8" s="110"/>
      <c r="AZ8" s="110"/>
      <c r="BA8" s="110"/>
      <c r="BB8" s="110"/>
      <c r="BC8" s="110"/>
      <c r="BD8" s="110"/>
      <c r="BE8" s="110"/>
      <c r="BF8" s="110"/>
      <c r="BG8" s="110"/>
      <c r="BH8" s="110"/>
      <c r="BI8" s="110"/>
      <c r="BJ8" s="110"/>
      <c r="BK8" s="110"/>
      <c r="BL8" s="110"/>
      <c r="BM8" s="110"/>
      <c r="BN8" s="110"/>
      <c r="BO8" s="110"/>
      <c r="BP8" s="110"/>
      <c r="BQ8" s="110"/>
      <c r="BR8" s="110"/>
      <c r="BS8" s="110"/>
      <c r="BT8" s="110"/>
      <c r="BU8" s="110"/>
      <c r="BV8" s="110"/>
      <c r="BW8" s="110"/>
      <c r="BX8" s="110"/>
      <c r="BY8" s="110"/>
      <c r="BZ8" s="110"/>
      <c r="CA8" s="110"/>
      <c r="CB8" s="110"/>
      <c r="CC8" s="110"/>
      <c r="CD8" s="110"/>
      <c r="CE8" s="110"/>
      <c r="CF8" s="110"/>
      <c r="CG8" s="110"/>
      <c r="CH8" s="110"/>
      <c r="CI8" s="110"/>
      <c r="CJ8" s="110"/>
      <c r="CK8" s="110"/>
      <c r="CL8" s="110"/>
      <c r="CM8" s="110"/>
      <c r="CN8" s="110"/>
      <c r="CO8" s="110"/>
      <c r="CP8" s="110"/>
      <c r="CQ8" s="110"/>
      <c r="CR8" s="110"/>
      <c r="CS8" s="110"/>
      <c r="CT8" s="110"/>
      <c r="CU8" s="110"/>
      <c r="CV8" s="110"/>
      <c r="CW8" s="110"/>
      <c r="CX8" s="110"/>
    </row>
    <row r="9" spans="1:102" ht="14.25" customHeight="1" x14ac:dyDescent="0.25">
      <c r="B9" s="111"/>
      <c r="C9" s="111"/>
      <c r="D9" s="111"/>
      <c r="E9" s="111"/>
      <c r="G9" s="961" t="str">
        <f>"Pengujian "&amp;'E-4'!G9</f>
        <v>Pengujian Biaya Penyusutan dan Amortisasi</v>
      </c>
      <c r="H9" s="789"/>
      <c r="I9" s="789"/>
      <c r="J9" s="789"/>
      <c r="K9" s="789"/>
      <c r="L9" s="789"/>
      <c r="M9" s="789"/>
      <c r="N9" s="789"/>
      <c r="O9" s="789"/>
      <c r="P9" s="789"/>
      <c r="Q9" s="789"/>
      <c r="R9" s="789"/>
      <c r="S9" s="789"/>
      <c r="T9" s="789"/>
      <c r="U9" s="789"/>
      <c r="V9" s="789"/>
      <c r="W9" s="789"/>
      <c r="X9" s="789"/>
      <c r="Y9" s="789"/>
      <c r="Z9" s="790"/>
      <c r="AA9" s="179" t="s">
        <v>796</v>
      </c>
      <c r="AB9" s="180"/>
      <c r="AC9" s="180"/>
      <c r="AD9" s="180"/>
      <c r="AE9" s="180"/>
      <c r="AF9" s="180" t="s">
        <v>1678</v>
      </c>
      <c r="AG9" s="182" t="e">
        <f>NAMA_WP</f>
        <v>#N/A</v>
      </c>
      <c r="AH9" s="180"/>
      <c r="AI9" s="180"/>
      <c r="AJ9" s="180"/>
      <c r="AK9" s="180"/>
      <c r="AL9" s="180"/>
      <c r="AM9" s="180"/>
      <c r="AN9" s="180"/>
      <c r="AO9" s="180"/>
      <c r="AP9" s="180"/>
      <c r="AQ9" s="180"/>
      <c r="AR9" s="180"/>
      <c r="AS9" s="180"/>
      <c r="AT9" s="183"/>
      <c r="AU9" s="110"/>
      <c r="AV9" s="110"/>
      <c r="AW9" s="110"/>
      <c r="AX9" s="110"/>
      <c r="AY9" s="110"/>
      <c r="AZ9" s="110"/>
      <c r="BA9" s="110"/>
      <c r="BB9" s="110"/>
      <c r="BC9" s="110"/>
      <c r="BD9" s="110"/>
      <c r="BE9" s="110"/>
      <c r="BF9" s="110"/>
      <c r="BG9" s="110"/>
      <c r="BH9" s="110"/>
      <c r="BI9" s="110"/>
      <c r="BJ9" s="110"/>
      <c r="BK9" s="110"/>
      <c r="BL9" s="110"/>
      <c r="BM9" s="110"/>
      <c r="BN9" s="110"/>
      <c r="BO9" s="110"/>
      <c r="BP9" s="110"/>
      <c r="BQ9" s="110"/>
      <c r="BR9" s="110"/>
      <c r="BS9" s="110"/>
      <c r="BT9" s="110"/>
      <c r="BU9" s="110"/>
      <c r="BV9" s="110"/>
      <c r="BW9" s="110"/>
      <c r="BX9" s="110"/>
      <c r="BY9" s="110"/>
      <c r="BZ9" s="110"/>
      <c r="CA9" s="110"/>
      <c r="CB9" s="110"/>
      <c r="CC9" s="110"/>
      <c r="CD9" s="110"/>
      <c r="CE9" s="110"/>
      <c r="CF9" s="110"/>
      <c r="CG9" s="110"/>
      <c r="CH9" s="110"/>
      <c r="CI9" s="110"/>
      <c r="CJ9" s="110"/>
      <c r="CK9" s="110"/>
      <c r="CL9" s="110"/>
      <c r="CM9" s="110"/>
      <c r="CN9" s="110"/>
      <c r="CO9" s="110"/>
      <c r="CP9" s="110"/>
      <c r="CQ9" s="110"/>
      <c r="CR9" s="110"/>
      <c r="CS9" s="110"/>
      <c r="CT9" s="110"/>
      <c r="CU9" s="110"/>
      <c r="CV9" s="110"/>
      <c r="CW9" s="110"/>
      <c r="CX9" s="110"/>
    </row>
    <row r="10" spans="1:102" ht="14.25" customHeight="1" x14ac:dyDescent="0.25">
      <c r="B10" s="762" t="s">
        <v>101</v>
      </c>
      <c r="C10" s="761"/>
      <c r="D10" s="761"/>
      <c r="E10" s="761"/>
      <c r="G10" s="804"/>
      <c r="H10" s="940"/>
      <c r="I10" s="940"/>
      <c r="J10" s="940"/>
      <c r="K10" s="940"/>
      <c r="L10" s="940"/>
      <c r="M10" s="940"/>
      <c r="N10" s="940"/>
      <c r="O10" s="940"/>
      <c r="P10" s="940"/>
      <c r="Q10" s="940"/>
      <c r="R10" s="940"/>
      <c r="S10" s="940"/>
      <c r="T10" s="940"/>
      <c r="U10" s="940"/>
      <c r="V10" s="940"/>
      <c r="W10" s="940"/>
      <c r="X10" s="940"/>
      <c r="Y10" s="940"/>
      <c r="Z10" s="805"/>
      <c r="AA10" s="184" t="s">
        <v>1401</v>
      </c>
      <c r="AF10" t="s">
        <v>1678</v>
      </c>
      <c r="AG10" s="124" t="e">
        <f>NPWP</f>
        <v>#N/A</v>
      </c>
      <c r="AT10" s="186"/>
      <c r="AU10" s="110"/>
      <c r="AV10" s="110"/>
      <c r="AW10" s="110"/>
      <c r="AX10" s="110"/>
      <c r="AY10" s="110"/>
      <c r="AZ10" s="110"/>
      <c r="BA10" s="110"/>
      <c r="BB10" s="110"/>
      <c r="BC10" s="110"/>
      <c r="BD10" s="110"/>
      <c r="BE10" s="110"/>
      <c r="BF10" s="110"/>
      <c r="BG10" s="110"/>
      <c r="BH10" s="110"/>
      <c r="BI10" s="110"/>
      <c r="BJ10" s="110"/>
      <c r="BK10" s="110"/>
      <c r="BL10" s="110"/>
      <c r="BM10" s="110"/>
      <c r="BN10" s="110"/>
      <c r="BO10" s="110"/>
      <c r="BP10" s="110"/>
      <c r="BQ10" s="110"/>
      <c r="BR10" s="110"/>
      <c r="BS10" s="110"/>
      <c r="BT10" s="110"/>
      <c r="BU10" s="110"/>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row>
    <row r="11" spans="1:102" ht="14.25" customHeight="1" x14ac:dyDescent="0.25">
      <c r="G11" s="806"/>
      <c r="H11" s="794"/>
      <c r="I11" s="794"/>
      <c r="J11" s="794"/>
      <c r="K11" s="794"/>
      <c r="L11" s="794"/>
      <c r="M11" s="794"/>
      <c r="N11" s="794"/>
      <c r="O11" s="794"/>
      <c r="P11" s="794"/>
      <c r="Q11" s="794"/>
      <c r="R11" s="794"/>
      <c r="S11" s="794"/>
      <c r="T11" s="794"/>
      <c r="U11" s="794"/>
      <c r="V11" s="794"/>
      <c r="W11" s="794"/>
      <c r="X11" s="794"/>
      <c r="Y11" s="794"/>
      <c r="Z11" s="807"/>
      <c r="AA11" s="187" t="s">
        <v>1679</v>
      </c>
      <c r="AB11" s="188"/>
      <c r="AC11" s="188"/>
      <c r="AD11" s="188"/>
      <c r="AE11" s="188"/>
      <c r="AF11" s="188" t="s">
        <v>1678</v>
      </c>
      <c r="AG11" s="190" t="e">
        <f>ID_MS_TH_PJK</f>
        <v>#N/A</v>
      </c>
      <c r="AH11" s="188"/>
      <c r="AI11" s="188"/>
      <c r="AJ11" s="188"/>
      <c r="AK11" s="188"/>
      <c r="AL11" s="188"/>
      <c r="AM11" s="188"/>
      <c r="AN11" s="188"/>
      <c r="AO11" s="188"/>
      <c r="AP11" s="188"/>
      <c r="AQ11" s="188"/>
      <c r="AR11" s="188"/>
      <c r="AS11" s="188"/>
      <c r="AT11" s="191"/>
      <c r="AU11" s="110"/>
      <c r="AV11" s="110"/>
      <c r="AW11" s="110"/>
      <c r="AX11" s="110"/>
      <c r="AY11" s="110"/>
      <c r="AZ11" s="110"/>
      <c r="BA11" s="110"/>
      <c r="BB11" s="110"/>
      <c r="BC11" s="110"/>
      <c r="BD11" s="110"/>
      <c r="BE11" s="110"/>
      <c r="BF11" s="110"/>
      <c r="BG11" s="110"/>
      <c r="BH11" s="110"/>
      <c r="BI11" s="110"/>
      <c r="BJ11" s="110"/>
      <c r="BK11" s="110"/>
      <c r="BL11" s="110"/>
      <c r="BM11" s="110"/>
      <c r="BN11" s="110"/>
      <c r="BO11" s="110"/>
      <c r="BP11" s="110"/>
      <c r="BQ11" s="110"/>
      <c r="BR11" s="110"/>
      <c r="BS11" s="110"/>
      <c r="BT11" s="110"/>
      <c r="BU11" s="11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row>
    <row r="12" spans="1:102" ht="14.25" customHeight="1" x14ac:dyDescent="0.25">
      <c r="B12" s="762" t="s">
        <v>106</v>
      </c>
      <c r="C12" s="761"/>
      <c r="D12" s="761"/>
      <c r="E12" s="761"/>
      <c r="AL12" s="110"/>
      <c r="AM12" s="110"/>
      <c r="AN12" s="110"/>
      <c r="AO12" s="110"/>
      <c r="AP12" s="110"/>
      <c r="AQ12" s="110"/>
      <c r="AR12" s="110"/>
      <c r="AS12" s="110"/>
      <c r="AT12" s="110"/>
      <c r="AU12" s="110"/>
      <c r="AV12" s="110"/>
      <c r="AW12" s="110"/>
      <c r="AX12" s="110"/>
      <c r="AY12" s="110"/>
      <c r="AZ12" s="110"/>
      <c r="BA12" s="110"/>
      <c r="BB12" s="110"/>
      <c r="BC12" s="110"/>
      <c r="BD12" s="110"/>
      <c r="BE12" s="110"/>
      <c r="BF12" s="110"/>
      <c r="BG12" s="110"/>
      <c r="BH12" s="110"/>
      <c r="BI12" s="110"/>
      <c r="BJ12" s="110"/>
      <c r="BK12" s="110"/>
      <c r="BL12" s="110"/>
      <c r="BM12" s="110"/>
      <c r="BN12" s="110"/>
      <c r="BO12" s="110"/>
      <c r="BP12" s="110"/>
      <c r="BQ12" s="110"/>
      <c r="BR12" s="110"/>
      <c r="BS12" s="110"/>
      <c r="BT12" s="110"/>
      <c r="BU12" s="110"/>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row>
    <row r="13" spans="1:102" ht="14.25" customHeight="1" x14ac:dyDescent="0.25">
      <c r="B13" s="962" t="str">
        <f>HYPERLINK("#'"&amp;'EWS DIRECTORY'!$J$138&amp;"'!A1",'EWS DIRECTORY'!$J$138)</f>
        <v>E-4</v>
      </c>
      <c r="C13" s="761"/>
      <c r="D13" s="761"/>
      <c r="E13" s="761"/>
      <c r="G13" t="s">
        <v>1775</v>
      </c>
      <c r="AL13" s="110"/>
      <c r="AM13" s="110"/>
      <c r="AN13" s="110"/>
      <c r="AO13" s="110"/>
      <c r="AP13" s="110"/>
      <c r="AQ13" s="110"/>
      <c r="AR13" s="110"/>
      <c r="AS13" s="110"/>
      <c r="AT13" s="110"/>
      <c r="AU13" s="110"/>
      <c r="AV13" s="110"/>
      <c r="AW13" s="110"/>
      <c r="AX13" s="110"/>
      <c r="AY13" s="110"/>
      <c r="AZ13" s="110"/>
      <c r="BA13" s="110"/>
      <c r="BB13" s="110"/>
      <c r="BC13" s="110"/>
      <c r="BD13" s="110"/>
      <c r="BE13" s="110"/>
      <c r="BF13" s="110"/>
      <c r="BG13" s="110"/>
      <c r="BH13" s="110"/>
      <c r="BI13" s="110"/>
      <c r="BJ13" s="110"/>
      <c r="BK13" s="110"/>
      <c r="BL13" s="110"/>
      <c r="BM13" s="110"/>
      <c r="BN13" s="110"/>
      <c r="BO13" s="110"/>
      <c r="BP13" s="110"/>
      <c r="BQ13" s="110"/>
      <c r="BR13" s="110"/>
      <c r="BS13" s="110"/>
      <c r="BT13" s="110"/>
      <c r="BU13" s="110"/>
      <c r="BV13" s="110"/>
      <c r="BW13" s="110"/>
      <c r="BX13" s="110"/>
      <c r="BY13" s="110"/>
      <c r="BZ13" s="110"/>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row>
    <row r="14" spans="1:102" ht="14.25" customHeight="1" x14ac:dyDescent="0.25">
      <c r="B14" s="927" t="str">
        <f>HYPERLINK("#'"&amp;'EWS DIRECTORY'!$J$139&amp;"'!A1",'EWS DIRECTORY'!$J$139)</f>
        <v>E-4-1</v>
      </c>
      <c r="C14" s="761"/>
      <c r="D14" s="761"/>
      <c r="E14" s="761"/>
      <c r="G14" s="949" t="s">
        <v>1445</v>
      </c>
      <c r="H14" s="949" t="s">
        <v>1707</v>
      </c>
      <c r="I14" s="789"/>
      <c r="J14" s="789"/>
      <c r="K14" s="789"/>
      <c r="L14" s="789"/>
      <c r="M14" s="789"/>
      <c r="N14" s="789"/>
      <c r="O14" s="789"/>
      <c r="P14" s="789"/>
      <c r="Q14" s="789"/>
      <c r="R14" s="789"/>
      <c r="S14" s="789"/>
      <c r="T14" s="790"/>
      <c r="U14" s="949" t="s">
        <v>1708</v>
      </c>
      <c r="V14" s="790"/>
      <c r="W14" s="969" t="s">
        <v>1776</v>
      </c>
      <c r="X14" s="764"/>
      <c r="Y14" s="764"/>
      <c r="Z14" s="764"/>
      <c r="AA14" s="764"/>
      <c r="AB14" s="764"/>
      <c r="AC14" s="764"/>
      <c r="AD14" s="764"/>
      <c r="AE14" s="764"/>
      <c r="AF14" s="764"/>
      <c r="AG14" s="764"/>
      <c r="AH14" s="764"/>
      <c r="AI14" s="764"/>
      <c r="AJ14" s="764"/>
      <c r="AK14" s="764"/>
      <c r="AL14" s="764"/>
      <c r="AM14" s="764"/>
      <c r="AN14" s="764"/>
      <c r="AO14" s="764"/>
      <c r="AP14" s="764"/>
      <c r="AQ14" s="764"/>
      <c r="AR14" s="764"/>
      <c r="AS14" s="764"/>
      <c r="AT14" s="764"/>
      <c r="AU14" s="764"/>
      <c r="AV14" s="764"/>
      <c r="AW14" s="764"/>
      <c r="AX14" s="764"/>
      <c r="AY14" s="764"/>
      <c r="AZ14" s="764"/>
      <c r="BA14" s="764"/>
      <c r="BB14" s="764"/>
      <c r="BC14" s="764"/>
      <c r="BD14" s="764"/>
      <c r="BE14" s="764"/>
      <c r="BF14" s="764"/>
      <c r="BG14" s="764"/>
      <c r="BH14" s="764"/>
      <c r="BI14" s="764"/>
      <c r="BJ14" s="764"/>
      <c r="BK14" s="764"/>
      <c r="BL14" s="764"/>
      <c r="BM14" s="764"/>
      <c r="BN14" s="764"/>
      <c r="BO14" s="764"/>
      <c r="BP14" s="764"/>
      <c r="BQ14" s="764"/>
      <c r="BR14" s="764"/>
      <c r="BS14" s="764"/>
      <c r="BT14" s="764"/>
      <c r="BU14" s="764"/>
      <c r="BV14" s="764"/>
      <c r="BW14" s="764"/>
      <c r="BX14" s="764"/>
      <c r="BY14" s="764"/>
      <c r="BZ14" s="764"/>
      <c r="CA14" s="764"/>
      <c r="CB14" s="764"/>
      <c r="CC14" s="764"/>
      <c r="CD14" s="764"/>
      <c r="CE14" s="764"/>
      <c r="CF14" s="764"/>
      <c r="CG14" s="764"/>
      <c r="CH14" s="764"/>
      <c r="CI14" s="764"/>
      <c r="CJ14" s="764"/>
      <c r="CK14" s="764"/>
      <c r="CL14" s="764"/>
      <c r="CM14" s="764"/>
      <c r="CN14" s="764"/>
      <c r="CO14" s="764"/>
      <c r="CP14" s="764"/>
      <c r="CQ14" s="764"/>
      <c r="CR14" s="764"/>
      <c r="CS14" s="765"/>
      <c r="CT14" s="967" t="s">
        <v>1772</v>
      </c>
      <c r="CU14" s="789"/>
      <c r="CV14" s="789"/>
      <c r="CW14" s="789"/>
      <c r="CX14" s="790"/>
    </row>
    <row r="15" spans="1:102" ht="14.25" customHeight="1" x14ac:dyDescent="0.25">
      <c r="B15" s="929" t="str">
        <f>HYPERLINK("#'"&amp;'EWS DIRECTORY'!$J$140&amp;"'!A1",'EWS DIRECTORY'!$J$140)</f>
        <v>E-4-1-1</v>
      </c>
      <c r="C15" s="761"/>
      <c r="D15" s="761"/>
      <c r="E15" s="761"/>
      <c r="G15" s="975"/>
      <c r="H15" s="804"/>
      <c r="I15" s="940"/>
      <c r="J15" s="940"/>
      <c r="K15" s="940"/>
      <c r="L15" s="940"/>
      <c r="M15" s="940"/>
      <c r="N15" s="940"/>
      <c r="O15" s="940"/>
      <c r="P15" s="940"/>
      <c r="Q15" s="940"/>
      <c r="R15" s="940"/>
      <c r="S15" s="940"/>
      <c r="T15" s="805"/>
      <c r="U15" s="804"/>
      <c r="V15" s="805"/>
      <c r="W15" s="949" t="s">
        <v>1777</v>
      </c>
      <c r="X15" s="789"/>
      <c r="Y15" s="789"/>
      <c r="Z15" s="789"/>
      <c r="AA15" s="790"/>
      <c r="AB15" s="963" t="s">
        <v>1778</v>
      </c>
      <c r="AC15" s="764"/>
      <c r="AD15" s="764"/>
      <c r="AE15" s="764"/>
      <c r="AF15" s="764"/>
      <c r="AG15" s="764"/>
      <c r="AH15" s="764"/>
      <c r="AI15" s="764"/>
      <c r="AJ15" s="764"/>
      <c r="AK15" s="764"/>
      <c r="AL15" s="764"/>
      <c r="AM15" s="764"/>
      <c r="AN15" s="764"/>
      <c r="AO15" s="764"/>
      <c r="AP15" s="764"/>
      <c r="AQ15" s="764"/>
      <c r="AR15" s="764"/>
      <c r="AS15" s="764"/>
      <c r="AT15" s="764"/>
      <c r="AU15" s="764"/>
      <c r="AV15" s="764"/>
      <c r="AW15" s="764"/>
      <c r="AX15" s="764"/>
      <c r="AY15" s="764"/>
      <c r="AZ15" s="764"/>
      <c r="BA15" s="764"/>
      <c r="BB15" s="764"/>
      <c r="BC15" s="764"/>
      <c r="BD15" s="764"/>
      <c r="BE15" s="764"/>
      <c r="BF15" s="764"/>
      <c r="BG15" s="764"/>
      <c r="BH15" s="764"/>
      <c r="BI15" s="764"/>
      <c r="BJ15" s="764"/>
      <c r="BK15" s="764"/>
      <c r="BL15" s="764"/>
      <c r="BM15" s="764"/>
      <c r="BN15" s="764"/>
      <c r="BO15" s="764"/>
      <c r="BP15" s="764"/>
      <c r="BQ15" s="764"/>
      <c r="BR15" s="764"/>
      <c r="BS15" s="764"/>
      <c r="BT15" s="764"/>
      <c r="BU15" s="764"/>
      <c r="BV15" s="764"/>
      <c r="BW15" s="764"/>
      <c r="BX15" s="764"/>
      <c r="BY15" s="764"/>
      <c r="BZ15" s="764"/>
      <c r="CA15" s="764"/>
      <c r="CB15" s="764"/>
      <c r="CC15" s="764"/>
      <c r="CD15" s="764"/>
      <c r="CE15" s="764"/>
      <c r="CF15" s="764"/>
      <c r="CG15" s="764"/>
      <c r="CH15" s="764"/>
      <c r="CI15" s="764"/>
      <c r="CJ15" s="764"/>
      <c r="CK15" s="764"/>
      <c r="CL15" s="764"/>
      <c r="CM15" s="764"/>
      <c r="CN15" s="764"/>
      <c r="CO15" s="764"/>
      <c r="CP15" s="764"/>
      <c r="CQ15" s="764"/>
      <c r="CR15" s="764"/>
      <c r="CS15" s="765"/>
      <c r="CT15" s="804"/>
      <c r="CU15" s="940"/>
      <c r="CV15" s="940"/>
      <c r="CW15" s="940"/>
      <c r="CX15" s="805"/>
    </row>
    <row r="16" spans="1:102" ht="14.4" customHeight="1" x14ac:dyDescent="0.25">
      <c r="A16" s="110" t="e" cm="1" vm="3">
        <f t="array" aca="1" ref="A16" ca="1">_xlfn._xlws.FILTER(M16:M50,M16:M50&lt;&gt;"")</f>
        <v>#VALUE!</v>
      </c>
      <c r="B16" s="929" t="str">
        <f>HYPERLINK("#'"&amp;'EWS DIRECTORY'!$J$141&amp;"'!A1",'EWS DIRECTORY'!$J$141)</f>
        <v>E-4-1-2</v>
      </c>
      <c r="C16" s="761"/>
      <c r="D16" s="761"/>
      <c r="E16" s="761"/>
      <c r="G16" s="769"/>
      <c r="H16" s="806"/>
      <c r="I16" s="794"/>
      <c r="J16" s="794"/>
      <c r="K16" s="794"/>
      <c r="L16" s="794"/>
      <c r="M16" s="794"/>
      <c r="N16" s="794"/>
      <c r="O16" s="794"/>
      <c r="P16" s="794"/>
      <c r="Q16" s="794"/>
      <c r="R16" s="794"/>
      <c r="S16" s="794"/>
      <c r="T16" s="807"/>
      <c r="U16" s="806"/>
      <c r="V16" s="807"/>
      <c r="W16" s="806"/>
      <c r="X16" s="794"/>
      <c r="Y16" s="794"/>
      <c r="Z16" s="794"/>
      <c r="AA16" s="807"/>
      <c r="AB16" s="946" t="e">
        <f>MASTER!$N$5</f>
        <v>#N/A</v>
      </c>
      <c r="AC16" s="764"/>
      <c r="AD16" s="764"/>
      <c r="AE16" s="764"/>
      <c r="AF16" s="765"/>
      <c r="AG16" s="946" t="e">
        <f>MASTER!$N$6</f>
        <v>#N/A</v>
      </c>
      <c r="AH16" s="764"/>
      <c r="AI16" s="764"/>
      <c r="AJ16" s="764"/>
      <c r="AK16" s="765"/>
      <c r="AL16" s="946" t="e">
        <f>MASTER!$N$7</f>
        <v>#N/A</v>
      </c>
      <c r="AM16" s="764"/>
      <c r="AN16" s="764"/>
      <c r="AO16" s="764"/>
      <c r="AP16" s="765"/>
      <c r="AQ16" s="946" t="e">
        <f>MASTER!$N$8</f>
        <v>#N/A</v>
      </c>
      <c r="AR16" s="764"/>
      <c r="AS16" s="764"/>
      <c r="AT16" s="764"/>
      <c r="AU16" s="765"/>
      <c r="AV16" s="946" t="e">
        <f>MASTER!$N$9</f>
        <v>#N/A</v>
      </c>
      <c r="AW16" s="764"/>
      <c r="AX16" s="764"/>
      <c r="AY16" s="764"/>
      <c r="AZ16" s="765"/>
      <c r="BA16" s="946" t="e">
        <f>MASTER!$N$10</f>
        <v>#N/A</v>
      </c>
      <c r="BB16" s="764"/>
      <c r="BC16" s="764"/>
      <c r="BD16" s="764"/>
      <c r="BE16" s="765"/>
      <c r="BF16" s="946" t="e">
        <f>MASTER!$N$11</f>
        <v>#N/A</v>
      </c>
      <c r="BG16" s="764"/>
      <c r="BH16" s="764"/>
      <c r="BI16" s="764"/>
      <c r="BJ16" s="765"/>
      <c r="BK16" s="946" t="e">
        <f>MASTER!$N$12</f>
        <v>#N/A</v>
      </c>
      <c r="BL16" s="764"/>
      <c r="BM16" s="764"/>
      <c r="BN16" s="764"/>
      <c r="BO16" s="765"/>
      <c r="BP16" s="946" t="e">
        <f>MASTER!$N$13</f>
        <v>#N/A</v>
      </c>
      <c r="BQ16" s="764"/>
      <c r="BR16" s="764"/>
      <c r="BS16" s="764"/>
      <c r="BT16" s="765"/>
      <c r="BU16" s="946" t="e">
        <f>MASTER!$N$14</f>
        <v>#N/A</v>
      </c>
      <c r="BV16" s="764"/>
      <c r="BW16" s="764"/>
      <c r="BX16" s="764"/>
      <c r="BY16" s="765"/>
      <c r="BZ16" s="946" t="e">
        <f>MASTER!$N$15</f>
        <v>#N/A</v>
      </c>
      <c r="CA16" s="764"/>
      <c r="CB16" s="764"/>
      <c r="CC16" s="764"/>
      <c r="CD16" s="765"/>
      <c r="CE16" s="946" t="e">
        <f>MASTER!$N$16</f>
        <v>#N/A</v>
      </c>
      <c r="CF16" s="764"/>
      <c r="CG16" s="764"/>
      <c r="CH16" s="764"/>
      <c r="CI16" s="765"/>
      <c r="CJ16" s="963" t="s">
        <v>1769</v>
      </c>
      <c r="CK16" s="764"/>
      <c r="CL16" s="764"/>
      <c r="CM16" s="764"/>
      <c r="CN16" s="765"/>
      <c r="CO16" s="963" t="s">
        <v>1770</v>
      </c>
      <c r="CP16" s="764"/>
      <c r="CQ16" s="764"/>
      <c r="CR16" s="764"/>
      <c r="CS16" s="765"/>
      <c r="CT16" s="806"/>
      <c r="CU16" s="794"/>
      <c r="CV16" s="794"/>
      <c r="CW16" s="794"/>
      <c r="CX16" s="807"/>
    </row>
    <row r="17" spans="1:102" ht="14.25" customHeight="1" x14ac:dyDescent="0.25">
      <c r="A17" s="110" t="s">
        <v>2032</v>
      </c>
      <c r="B17" s="929" t="str">
        <f>HYPERLINK("#'"&amp;'EWS DIRECTORY'!$J$142&amp;"'!A1",'EWS DIRECTORY'!$J$142)</f>
        <v>E-4-1-3</v>
      </c>
      <c r="C17" s="761"/>
      <c r="D17" s="761"/>
      <c r="E17" s="761"/>
      <c r="G17" s="289"/>
      <c r="U17" s="436"/>
      <c r="V17" s="204"/>
      <c r="W17" s="952"/>
      <c r="X17" s="940"/>
      <c r="Y17" s="940"/>
      <c r="Z17" s="940"/>
      <c r="AA17" s="805"/>
      <c r="AB17" s="952"/>
      <c r="AC17" s="940"/>
      <c r="AD17" s="940"/>
      <c r="AE17" s="940"/>
      <c r="AF17" s="805"/>
      <c r="AG17" s="952"/>
      <c r="AH17" s="940"/>
      <c r="AI17" s="940"/>
      <c r="AJ17" s="940"/>
      <c r="AK17" s="805"/>
      <c r="AL17" s="952"/>
      <c r="AM17" s="940"/>
      <c r="AN17" s="940"/>
      <c r="AO17" s="940"/>
      <c r="AP17" s="805"/>
      <c r="AQ17" s="952"/>
      <c r="AR17" s="940"/>
      <c r="AS17" s="940"/>
      <c r="AT17" s="940"/>
      <c r="AU17" s="805"/>
      <c r="AV17" s="952"/>
      <c r="AW17" s="940"/>
      <c r="AX17" s="940"/>
      <c r="AY17" s="940"/>
      <c r="AZ17" s="805"/>
      <c r="BA17" s="952"/>
      <c r="BB17" s="940"/>
      <c r="BC17" s="940"/>
      <c r="BD17" s="940"/>
      <c r="BE17" s="805"/>
      <c r="BF17" s="952"/>
      <c r="BG17" s="940"/>
      <c r="BH17" s="940"/>
      <c r="BI17" s="940"/>
      <c r="BJ17" s="805"/>
      <c r="BK17" s="952"/>
      <c r="BL17" s="940"/>
      <c r="BM17" s="940"/>
      <c r="BN17" s="940"/>
      <c r="BO17" s="805"/>
      <c r="BP17" s="952"/>
      <c r="BQ17" s="940"/>
      <c r="BR17" s="940"/>
      <c r="BS17" s="940"/>
      <c r="BT17" s="805"/>
      <c r="BU17" s="952"/>
      <c r="BV17" s="940"/>
      <c r="BW17" s="940"/>
      <c r="BX17" s="940"/>
      <c r="BY17" s="805"/>
      <c r="BZ17" s="952"/>
      <c r="CA17" s="940"/>
      <c r="CB17" s="940"/>
      <c r="CC17" s="940"/>
      <c r="CD17" s="805"/>
      <c r="CE17" s="952"/>
      <c r="CF17" s="940"/>
      <c r="CG17" s="940"/>
      <c r="CH17" s="940"/>
      <c r="CI17" s="805"/>
      <c r="CJ17" s="952"/>
      <c r="CK17" s="940"/>
      <c r="CL17" s="940"/>
      <c r="CM17" s="940"/>
      <c r="CN17" s="805"/>
      <c r="CO17" s="952"/>
      <c r="CP17" s="940"/>
      <c r="CQ17" s="940"/>
      <c r="CR17" s="940"/>
      <c r="CS17" s="805"/>
      <c r="CT17" s="952"/>
      <c r="CU17" s="940"/>
      <c r="CV17" s="940"/>
      <c r="CW17" s="940"/>
      <c r="CX17" s="805"/>
    </row>
    <row r="18" spans="1:102" ht="14.4" customHeight="1" x14ac:dyDescent="0.25">
      <c r="A18" s="110" t="str" cm="1">
        <f t="array" ref="A18:A23">_xlfn._xlws.FILTER(M18:M52,M18:M52&lt;&gt;"")</f>
        <v>Berdasarkan Data Internal dan Eksternal yang dimiliki DJP</v>
      </c>
      <c r="B18" s="929" t="str">
        <f>HYPERLINK("#'"&amp;'EWS DIRECTORY'!$J$144&amp;"'!A1",'EWS DIRECTORY'!$J$144)</f>
        <v>E-4-1-4</v>
      </c>
      <c r="C18" s="761"/>
      <c r="D18" s="761"/>
      <c r="E18" s="761"/>
      <c r="G18" s="52">
        <v>1</v>
      </c>
      <c r="H18" s="944" t="str">
        <f>'E-4'!$G$9</f>
        <v>Biaya Penyusutan dan Amortisasi</v>
      </c>
      <c r="I18" s="940"/>
      <c r="J18" s="940"/>
      <c r="K18" s="940"/>
      <c r="L18" s="53" t="s">
        <v>1681</v>
      </c>
      <c r="M18" s="1158" t="s">
        <v>1442</v>
      </c>
      <c r="N18" s="940"/>
      <c r="O18" s="940"/>
      <c r="P18" s="940"/>
      <c r="Q18" s="940"/>
      <c r="R18" s="940"/>
      <c r="S18" s="940"/>
      <c r="T18" s="805"/>
      <c r="U18" s="964" t="s">
        <v>367</v>
      </c>
      <c r="V18" s="805"/>
      <c r="W18" s="1157">
        <f>'E-4'!$U$32</f>
        <v>0</v>
      </c>
      <c r="X18" s="940"/>
      <c r="Y18" s="940"/>
      <c r="Z18" s="940"/>
      <c r="AA18" s="805"/>
      <c r="AB18" s="953">
        <f>SUMIF('E-4-1-1'!$J$30:$M$50,TEXT(AB16,"MM")&amp;TEXT(AB16,"MM")&amp;"*",'E-4-1-1'!$AT$30:$AX$50)</f>
        <v>0</v>
      </c>
      <c r="AC18" s="940"/>
      <c r="AD18" s="940"/>
      <c r="AE18" s="940"/>
      <c r="AF18" s="805"/>
      <c r="AG18" s="953">
        <f>SUMIF('E-4-1-1'!$J$30:$M$50,TEXT(AG16,"MM")&amp;TEXT(AG16,"MM")&amp;"*",'E-4-1-1'!$AT$30:$AX$50)</f>
        <v>0</v>
      </c>
      <c r="AH18" s="940"/>
      <c r="AI18" s="940"/>
      <c r="AJ18" s="940"/>
      <c r="AK18" s="805"/>
      <c r="AL18" s="953">
        <f>SUMIF('E-4-1-1'!$J$30:$M$50,TEXT(AL16,"MM")&amp;TEXT(AL16,"MM")&amp;"*",'E-4-1-1'!$AT$30:$AX$50)</f>
        <v>0</v>
      </c>
      <c r="AM18" s="940"/>
      <c r="AN18" s="940"/>
      <c r="AO18" s="940"/>
      <c r="AP18" s="805"/>
      <c r="AQ18" s="953">
        <f>SUMIF('E-4-1-1'!$J$30:$M$50,TEXT(AQ16,"MM")&amp;TEXT(AQ16,"MM")&amp;"*",'E-4-1-1'!$AT$30:$AX$50)</f>
        <v>0</v>
      </c>
      <c r="AR18" s="940"/>
      <c r="AS18" s="940"/>
      <c r="AT18" s="940"/>
      <c r="AU18" s="805"/>
      <c r="AV18" s="953">
        <f>SUMIF('E-4-1-1'!$J$30:$M$50,TEXT(AV16,"MM")&amp;TEXT(AV16,"MM")&amp;"*",'E-4-1-1'!$AT$30:$AX$50)</f>
        <v>0</v>
      </c>
      <c r="AW18" s="940"/>
      <c r="AX18" s="940"/>
      <c r="AY18" s="940"/>
      <c r="AZ18" s="805"/>
      <c r="BA18" s="953">
        <f>SUMIF('E-4-1-1'!$J$30:$M$50,TEXT(BA16,"MM")&amp;TEXT(BA16,"MM")&amp;"*",'E-4-1-1'!$AT$30:$AX$50)</f>
        <v>0</v>
      </c>
      <c r="BB18" s="940"/>
      <c r="BC18" s="940"/>
      <c r="BD18" s="940"/>
      <c r="BE18" s="805"/>
      <c r="BF18" s="953">
        <f>SUMIF('E-4-1-1'!$J$30:$M$50,TEXT(BF16,"MM")&amp;TEXT(BF16,"MM")&amp;"*",'E-4-1-1'!$AT$30:$AX$50)</f>
        <v>0</v>
      </c>
      <c r="BG18" s="940"/>
      <c r="BH18" s="940"/>
      <c r="BI18" s="940"/>
      <c r="BJ18" s="805"/>
      <c r="BK18" s="953">
        <f>SUMIF('E-4-1-1'!$J$30:$M$50,TEXT(BK16,"MM")&amp;TEXT(BK16,"MM")&amp;"*",'E-4-1-1'!$AT$30:$AX$50)</f>
        <v>0</v>
      </c>
      <c r="BL18" s="940"/>
      <c r="BM18" s="940"/>
      <c r="BN18" s="940"/>
      <c r="BO18" s="805"/>
      <c r="BP18" s="953">
        <f>SUMIF('E-4-1-1'!$J$30:$M$50,TEXT(BP16,"MM")&amp;TEXT(BP16,"MM")&amp;"*",'E-4-1-1'!$AT$30:$AX$50)</f>
        <v>0</v>
      </c>
      <c r="BQ18" s="940"/>
      <c r="BR18" s="940"/>
      <c r="BS18" s="940"/>
      <c r="BT18" s="805"/>
      <c r="BU18" s="953">
        <f>SUMIF('E-4-1-1'!$J$30:$M$50,TEXT(BU16,"MM")&amp;TEXT(BU16,"MM")&amp;"*",'E-4-1-1'!$AT$30:$AX$50)</f>
        <v>0</v>
      </c>
      <c r="BV18" s="940"/>
      <c r="BW18" s="940"/>
      <c r="BX18" s="940"/>
      <c r="BY18" s="805"/>
      <c r="BZ18" s="953">
        <f>SUMIF('E-4-1-1'!$J$30:$M$50,TEXT(BZ16,"MM")&amp;TEXT(BZ16,"MM")&amp;"*",'E-4-1-1'!$AT$30:$AX$50)</f>
        <v>0</v>
      </c>
      <c r="CA18" s="940"/>
      <c r="CB18" s="940"/>
      <c r="CC18" s="940"/>
      <c r="CD18" s="805"/>
      <c r="CE18" s="953">
        <f>SUMIF('E-4-1-1'!$J$30:$M$50,TEXT(CE16,"MM")&amp;TEXT(CE16,"MM")&amp;"*",'E-4-1-1'!$AT$30:$AX$50)</f>
        <v>0</v>
      </c>
      <c r="CF18" s="940"/>
      <c r="CG18" s="940"/>
      <c r="CH18" s="940"/>
      <c r="CI18" s="805"/>
      <c r="CJ18" s="955">
        <f>SUMIF('E-4-1-1'!J30:M50,"0112"&amp;"*",'E-4-1-1'!AT30:AX50)+SUMIF('E-4-1-1'!J30:M50,"0201"&amp;"*",'E-4-1-1'!AT30:AX50)+SUMIF('E-4-1-1'!J30:M50,"0302"&amp;"*",'E-4-1-1'!AT30:AX50)+SUMIF('E-4-1-1'!J30:M50,"0403"&amp;"*",'E-4-1-1'!AT30:AX50)+SUMIF('E-4-1-1'!J30:M50,"0503"&amp;"*",'E-4-1-1'!AT30:AX50)+SUMIF('E-4-1-1'!J30:M50,"0605"&amp;"*",'E-4-1-1'!AT30:AX50)+SUMIF('E-4-1-1'!J30:M50,"0706"&amp;"*",'E-4-1-1'!AT30:AX50)+SUMIF('E-4-1-1'!J30:M50,"0807"&amp;"*",'E-4-1-1'!AT30:AX50)+SUMIF('E-4-1-1'!J30:M50,"0908"&amp;"*",'E-4-1-1'!AT30:AX50)+SUMIF('E-4-1-1'!J30:M50,"1009"&amp;"*",'E-4-1-1'!AT30:AX50)+SUMIF('E-4-1-1'!J30:M50,"1110"&amp;"*",'E-4-1-1'!AT30:AX50)+SUMIF('E-4-1-1'!J30:M50,"1201"&amp;"*",'E-4-1-1'!AT30:AX50)</f>
        <v>0</v>
      </c>
      <c r="CK18" s="940"/>
      <c r="CL18" s="940"/>
      <c r="CM18" s="940"/>
      <c r="CN18" s="805"/>
      <c r="CO18" s="955">
        <f>IF(CJ18&gt;0,CJ18,SUM(AB18:CI18))</f>
        <v>0</v>
      </c>
      <c r="CP18" s="940"/>
      <c r="CQ18" s="940"/>
      <c r="CR18" s="940"/>
      <c r="CS18" s="805"/>
      <c r="CT18" s="955">
        <f>CO18-W18</f>
        <v>0</v>
      </c>
      <c r="CU18" s="940"/>
      <c r="CV18" s="940"/>
      <c r="CW18" s="940"/>
      <c r="CX18" s="805"/>
    </row>
    <row r="19" spans="1:102" ht="14.4" customHeight="1" x14ac:dyDescent="0.25">
      <c r="A19" s="110" t="str">
        <v>Berdasarkan Analisis SPT dan Laporan Keuangan</v>
      </c>
      <c r="B19" s="929" t="str">
        <f>HYPERLINK("#'"&amp;'EWS DIRECTORY'!$J$145&amp;"'!A1",'EWS DIRECTORY'!$J$145)</f>
        <v>E-4-1-5</v>
      </c>
      <c r="C19" s="761"/>
      <c r="D19" s="761"/>
      <c r="E19" s="761"/>
      <c r="G19" s="289"/>
      <c r="H19" s="804"/>
      <c r="I19" s="940"/>
      <c r="J19" s="940"/>
      <c r="K19" s="940"/>
      <c r="M19" s="940"/>
      <c r="N19" s="940"/>
      <c r="O19" s="940"/>
      <c r="P19" s="940"/>
      <c r="Q19" s="940"/>
      <c r="R19" s="940"/>
      <c r="S19" s="940"/>
      <c r="T19" s="805"/>
      <c r="U19" s="964"/>
      <c r="V19" s="805"/>
      <c r="W19" s="1157"/>
      <c r="X19" s="940"/>
      <c r="Y19" s="940"/>
      <c r="Z19" s="940"/>
      <c r="AA19" s="805"/>
      <c r="AB19" s="952"/>
      <c r="AC19" s="940"/>
      <c r="AD19" s="940"/>
      <c r="AE19" s="940"/>
      <c r="AF19" s="805"/>
      <c r="AG19" s="952"/>
      <c r="AH19" s="940"/>
      <c r="AI19" s="940"/>
      <c r="AJ19" s="940"/>
      <c r="AK19" s="805"/>
      <c r="AL19" s="952"/>
      <c r="AM19" s="940"/>
      <c r="AN19" s="940"/>
      <c r="AO19" s="940"/>
      <c r="AP19" s="805"/>
      <c r="AQ19" s="952"/>
      <c r="AR19" s="940"/>
      <c r="AS19" s="940"/>
      <c r="AT19" s="940"/>
      <c r="AU19" s="805"/>
      <c r="AV19" s="952"/>
      <c r="AW19" s="940"/>
      <c r="AX19" s="940"/>
      <c r="AY19" s="940"/>
      <c r="AZ19" s="805"/>
      <c r="BA19" s="952"/>
      <c r="BB19" s="940"/>
      <c r="BC19" s="940"/>
      <c r="BD19" s="940"/>
      <c r="BE19" s="805"/>
      <c r="BF19" s="952"/>
      <c r="BG19" s="940"/>
      <c r="BH19" s="940"/>
      <c r="BI19" s="940"/>
      <c r="BJ19" s="805"/>
      <c r="BK19" s="952"/>
      <c r="BL19" s="940"/>
      <c r="BM19" s="940"/>
      <c r="BN19" s="940"/>
      <c r="BO19" s="805"/>
      <c r="BP19" s="952"/>
      <c r="BQ19" s="940"/>
      <c r="BR19" s="940"/>
      <c r="BS19" s="940"/>
      <c r="BT19" s="805"/>
      <c r="BU19" s="952"/>
      <c r="BV19" s="940"/>
      <c r="BW19" s="940"/>
      <c r="BX19" s="940"/>
      <c r="BY19" s="805"/>
      <c r="BZ19" s="952"/>
      <c r="CA19" s="940"/>
      <c r="CB19" s="940"/>
      <c r="CC19" s="940"/>
      <c r="CD19" s="805"/>
      <c r="CE19" s="952"/>
      <c r="CF19" s="940"/>
      <c r="CG19" s="940"/>
      <c r="CH19" s="940"/>
      <c r="CI19" s="805"/>
      <c r="CJ19" s="952"/>
      <c r="CK19" s="940"/>
      <c r="CL19" s="940"/>
      <c r="CM19" s="940"/>
      <c r="CN19" s="805"/>
      <c r="CO19" s="952"/>
      <c r="CP19" s="940"/>
      <c r="CQ19" s="940"/>
      <c r="CR19" s="940"/>
      <c r="CS19" s="805"/>
      <c r="CT19" s="952"/>
      <c r="CU19" s="940"/>
      <c r="CV19" s="940"/>
      <c r="CW19" s="940"/>
      <c r="CX19" s="805"/>
    </row>
    <row r="20" spans="1:102" ht="14.4" customHeight="1" x14ac:dyDescent="0.25">
      <c r="A20" s="110" t="str">
        <v>Berdasarkan pemeriksaan langsung terhadap bukti pendukung</v>
      </c>
      <c r="B20" s="929" t="str">
        <f>HYPERLINK("#'"&amp;'EWS DIRECTORY'!$J$146&amp;"'!A1",'EWS DIRECTORY'!$J$146)</f>
        <v>E-4-1-6</v>
      </c>
      <c r="C20" s="761"/>
      <c r="D20" s="761"/>
      <c r="E20" s="761"/>
      <c r="G20" s="52">
        <v>2</v>
      </c>
      <c r="H20" s="944" t="str">
        <f>'E-4'!$G$9</f>
        <v>Biaya Penyusutan dan Amortisasi</v>
      </c>
      <c r="I20" s="940"/>
      <c r="J20" s="940"/>
      <c r="K20" s="940"/>
      <c r="L20" s="53" t="s">
        <v>1681</v>
      </c>
      <c r="M20" s="1158" t="s">
        <v>1449</v>
      </c>
      <c r="N20" s="940"/>
      <c r="O20" s="940"/>
      <c r="P20" s="940"/>
      <c r="Q20" s="940"/>
      <c r="R20" s="940"/>
      <c r="S20" s="940"/>
      <c r="T20" s="805"/>
      <c r="U20" s="964" t="s">
        <v>369</v>
      </c>
      <c r="V20" s="805"/>
      <c r="W20" s="1157">
        <f>'E-4'!$U$32</f>
        <v>0</v>
      </c>
      <c r="X20" s="940"/>
      <c r="Y20" s="940"/>
      <c r="Z20" s="940"/>
      <c r="AA20" s="805"/>
      <c r="AB20" s="945"/>
      <c r="AC20" s="940"/>
      <c r="AD20" s="940"/>
      <c r="AE20" s="940"/>
      <c r="AF20" s="805"/>
      <c r="AG20" s="945"/>
      <c r="AH20" s="940"/>
      <c r="AI20" s="940"/>
      <c r="AJ20" s="940"/>
      <c r="AK20" s="805"/>
      <c r="AL20" s="945"/>
      <c r="AM20" s="940"/>
      <c r="AN20" s="940"/>
      <c r="AO20" s="940"/>
      <c r="AP20" s="805"/>
      <c r="AQ20" s="945"/>
      <c r="AR20" s="940"/>
      <c r="AS20" s="940"/>
      <c r="AT20" s="940"/>
      <c r="AU20" s="805"/>
      <c r="AV20" s="945"/>
      <c r="AW20" s="940"/>
      <c r="AX20" s="940"/>
      <c r="AY20" s="940"/>
      <c r="AZ20" s="805"/>
      <c r="BA20" s="945"/>
      <c r="BB20" s="940"/>
      <c r="BC20" s="940"/>
      <c r="BD20" s="940"/>
      <c r="BE20" s="805"/>
      <c r="BF20" s="945"/>
      <c r="BG20" s="940"/>
      <c r="BH20" s="940"/>
      <c r="BI20" s="940"/>
      <c r="BJ20" s="805"/>
      <c r="BK20" s="945"/>
      <c r="BL20" s="940"/>
      <c r="BM20" s="940"/>
      <c r="BN20" s="940"/>
      <c r="BO20" s="805"/>
      <c r="BP20" s="945"/>
      <c r="BQ20" s="940"/>
      <c r="BR20" s="940"/>
      <c r="BS20" s="940"/>
      <c r="BT20" s="805"/>
      <c r="BU20" s="945"/>
      <c r="BV20" s="940"/>
      <c r="BW20" s="940"/>
      <c r="BX20" s="940"/>
      <c r="BY20" s="805"/>
      <c r="BZ20" s="945"/>
      <c r="CA20" s="940"/>
      <c r="CB20" s="940"/>
      <c r="CC20" s="940"/>
      <c r="CD20" s="805"/>
      <c r="CE20" s="945"/>
      <c r="CF20" s="940"/>
      <c r="CG20" s="940"/>
      <c r="CH20" s="940"/>
      <c r="CI20" s="805"/>
      <c r="CJ20" s="955">
        <f>'E-4-1-2'!AO19</f>
        <v>0</v>
      </c>
      <c r="CK20" s="940"/>
      <c r="CL20" s="940"/>
      <c r="CM20" s="940"/>
      <c r="CN20" s="805"/>
      <c r="CO20" s="955">
        <f>IF(CJ20&gt;0,CJ20,SUM(AB20:CI20))</f>
        <v>0</v>
      </c>
      <c r="CP20" s="940"/>
      <c r="CQ20" s="940"/>
      <c r="CR20" s="940"/>
      <c r="CS20" s="805"/>
      <c r="CT20" s="955">
        <f>CO20-W20</f>
        <v>0</v>
      </c>
      <c r="CU20" s="940"/>
      <c r="CV20" s="940"/>
      <c r="CW20" s="940"/>
      <c r="CX20" s="805"/>
    </row>
    <row r="21" spans="1:102" ht="14.4" customHeight="1" x14ac:dyDescent="0.25">
      <c r="A21" s="110" t="str">
        <v>Berdasarkan Analisis Kewajaran dan Kelaziman Usaha</v>
      </c>
      <c r="G21" s="52"/>
      <c r="H21" s="804"/>
      <c r="I21" s="940"/>
      <c r="J21" s="940"/>
      <c r="K21" s="940"/>
      <c r="M21" s="940"/>
      <c r="N21" s="940"/>
      <c r="O21" s="940"/>
      <c r="P21" s="940"/>
      <c r="Q21" s="940"/>
      <c r="R21" s="940"/>
      <c r="S21" s="940"/>
      <c r="T21" s="805"/>
      <c r="U21" s="964"/>
      <c r="V21" s="805"/>
      <c r="W21" s="1157"/>
      <c r="X21" s="940"/>
      <c r="Y21" s="940"/>
      <c r="Z21" s="940"/>
      <c r="AA21" s="805"/>
      <c r="AB21" s="952"/>
      <c r="AC21" s="940"/>
      <c r="AD21" s="940"/>
      <c r="AE21" s="940"/>
      <c r="AF21" s="805"/>
      <c r="AG21" s="952"/>
      <c r="AH21" s="940"/>
      <c r="AI21" s="940"/>
      <c r="AJ21" s="940"/>
      <c r="AK21" s="805"/>
      <c r="AL21" s="952"/>
      <c r="AM21" s="940"/>
      <c r="AN21" s="940"/>
      <c r="AO21" s="940"/>
      <c r="AP21" s="805"/>
      <c r="AQ21" s="952"/>
      <c r="AR21" s="940"/>
      <c r="AS21" s="940"/>
      <c r="AT21" s="940"/>
      <c r="AU21" s="805"/>
      <c r="AV21" s="952"/>
      <c r="AW21" s="940"/>
      <c r="AX21" s="940"/>
      <c r="AY21" s="940"/>
      <c r="AZ21" s="805"/>
      <c r="BA21" s="952"/>
      <c r="BB21" s="940"/>
      <c r="BC21" s="940"/>
      <c r="BD21" s="940"/>
      <c r="BE21" s="805"/>
      <c r="BF21" s="952"/>
      <c r="BG21" s="940"/>
      <c r="BH21" s="940"/>
      <c r="BI21" s="940"/>
      <c r="BJ21" s="805"/>
      <c r="BK21" s="952"/>
      <c r="BL21" s="940"/>
      <c r="BM21" s="940"/>
      <c r="BN21" s="940"/>
      <c r="BO21" s="805"/>
      <c r="BP21" s="952"/>
      <c r="BQ21" s="940"/>
      <c r="BR21" s="940"/>
      <c r="BS21" s="940"/>
      <c r="BT21" s="805"/>
      <c r="BU21" s="952"/>
      <c r="BV21" s="940"/>
      <c r="BW21" s="940"/>
      <c r="BX21" s="940"/>
      <c r="BY21" s="805"/>
      <c r="BZ21" s="952"/>
      <c r="CA21" s="940"/>
      <c r="CB21" s="940"/>
      <c r="CC21" s="940"/>
      <c r="CD21" s="805"/>
      <c r="CE21" s="952"/>
      <c r="CF21" s="940"/>
      <c r="CG21" s="940"/>
      <c r="CH21" s="940"/>
      <c r="CI21" s="805"/>
      <c r="CJ21" s="952"/>
      <c r="CK21" s="940"/>
      <c r="CL21" s="940"/>
      <c r="CM21" s="940"/>
      <c r="CN21" s="805"/>
      <c r="CO21" s="952"/>
      <c r="CP21" s="940"/>
      <c r="CQ21" s="940"/>
      <c r="CR21" s="940"/>
      <c r="CS21" s="805"/>
      <c r="CT21" s="952"/>
      <c r="CU21" s="940"/>
      <c r="CV21" s="940"/>
      <c r="CW21" s="940"/>
      <c r="CX21" s="805"/>
    </row>
    <row r="22" spans="1:102" ht="14.4" customHeight="1" x14ac:dyDescent="0.25">
      <c r="A22" s="110" t="str">
        <v>Berdasarkan Bahan Bukti Pidana</v>
      </c>
      <c r="G22" s="52">
        <v>3</v>
      </c>
      <c r="H22" s="944" t="str">
        <f>'E-4'!$G$9</f>
        <v>Biaya Penyusutan dan Amortisasi</v>
      </c>
      <c r="I22" s="940"/>
      <c r="J22" s="940"/>
      <c r="K22" s="940"/>
      <c r="L22" s="53" t="s">
        <v>1681</v>
      </c>
      <c r="M22" s="1158" t="s">
        <v>1460</v>
      </c>
      <c r="N22" s="940"/>
      <c r="O22" s="940"/>
      <c r="P22" s="940"/>
      <c r="Q22" s="940"/>
      <c r="R22" s="940"/>
      <c r="S22" s="940"/>
      <c r="T22" s="805"/>
      <c r="U22" s="964" t="s">
        <v>371</v>
      </c>
      <c r="V22" s="805"/>
      <c r="W22" s="1157">
        <f>'E-4'!$U$32</f>
        <v>0</v>
      </c>
      <c r="X22" s="940"/>
      <c r="Y22" s="940"/>
      <c r="Z22" s="940"/>
      <c r="AA22" s="805"/>
      <c r="AB22" s="945"/>
      <c r="AC22" s="940"/>
      <c r="AD22" s="940"/>
      <c r="AE22" s="940"/>
      <c r="AF22" s="805"/>
      <c r="AG22" s="945"/>
      <c r="AH22" s="940"/>
      <c r="AI22" s="940"/>
      <c r="AJ22" s="940"/>
      <c r="AK22" s="805"/>
      <c r="AL22" s="945"/>
      <c r="AM22" s="940"/>
      <c r="AN22" s="940"/>
      <c r="AO22" s="940"/>
      <c r="AP22" s="805"/>
      <c r="AQ22" s="945"/>
      <c r="AR22" s="940"/>
      <c r="AS22" s="940"/>
      <c r="AT22" s="940"/>
      <c r="AU22" s="805"/>
      <c r="AV22" s="945"/>
      <c r="AW22" s="940"/>
      <c r="AX22" s="940"/>
      <c r="AY22" s="940"/>
      <c r="AZ22" s="805"/>
      <c r="BA22" s="945"/>
      <c r="BB22" s="940"/>
      <c r="BC22" s="940"/>
      <c r="BD22" s="940"/>
      <c r="BE22" s="805"/>
      <c r="BF22" s="945"/>
      <c r="BG22" s="940"/>
      <c r="BH22" s="940"/>
      <c r="BI22" s="940"/>
      <c r="BJ22" s="805"/>
      <c r="BK22" s="945"/>
      <c r="BL22" s="940"/>
      <c r="BM22" s="940"/>
      <c r="BN22" s="940"/>
      <c r="BO22" s="805"/>
      <c r="BP22" s="945"/>
      <c r="BQ22" s="940"/>
      <c r="BR22" s="940"/>
      <c r="BS22" s="940"/>
      <c r="BT22" s="805"/>
      <c r="BU22" s="945"/>
      <c r="BV22" s="940"/>
      <c r="BW22" s="940"/>
      <c r="BX22" s="940"/>
      <c r="BY22" s="805"/>
      <c r="BZ22" s="945"/>
      <c r="CA22" s="940"/>
      <c r="CB22" s="940"/>
      <c r="CC22" s="940"/>
      <c r="CD22" s="805"/>
      <c r="CE22" s="945"/>
      <c r="CF22" s="940"/>
      <c r="CG22" s="940"/>
      <c r="CH22" s="940"/>
      <c r="CI22" s="805"/>
      <c r="CJ22" s="955">
        <f>'E-4-1-3'!M35+'E-4-1-3'!M46</f>
        <v>0</v>
      </c>
      <c r="CK22" s="940"/>
      <c r="CL22" s="940"/>
      <c r="CM22" s="940"/>
      <c r="CN22" s="805"/>
      <c r="CO22" s="955">
        <f>IF(CJ22&gt;0,CJ22,SUM(AB22:CI22))</f>
        <v>0</v>
      </c>
      <c r="CP22" s="940"/>
      <c r="CQ22" s="940"/>
      <c r="CR22" s="940"/>
      <c r="CS22" s="805"/>
      <c r="CT22" s="955">
        <f>CO22-W22</f>
        <v>0</v>
      </c>
      <c r="CU22" s="940"/>
      <c r="CV22" s="940"/>
      <c r="CW22" s="940"/>
      <c r="CX22" s="805"/>
    </row>
    <row r="23" spans="1:102" ht="14.4" customHeight="1" x14ac:dyDescent="0.25">
      <c r="A23" s="110" t="str">
        <v>Berdasarkan Data Pemicu dan Data Penguji</v>
      </c>
      <c r="G23" s="52"/>
      <c r="H23" s="804"/>
      <c r="I23" s="940"/>
      <c r="J23" s="940"/>
      <c r="K23" s="940"/>
      <c r="M23" s="940"/>
      <c r="N23" s="940"/>
      <c r="O23" s="940"/>
      <c r="P23" s="940"/>
      <c r="Q23" s="940"/>
      <c r="R23" s="940"/>
      <c r="S23" s="940"/>
      <c r="T23" s="805"/>
      <c r="U23" s="964"/>
      <c r="V23" s="805"/>
      <c r="W23" s="1157"/>
      <c r="X23" s="940"/>
      <c r="Y23" s="940"/>
      <c r="Z23" s="940"/>
      <c r="AA23" s="805"/>
      <c r="AB23" s="952"/>
      <c r="AC23" s="940"/>
      <c r="AD23" s="940"/>
      <c r="AE23" s="940"/>
      <c r="AF23" s="805"/>
      <c r="AG23" s="952"/>
      <c r="AH23" s="940"/>
      <c r="AI23" s="940"/>
      <c r="AJ23" s="940"/>
      <c r="AK23" s="805"/>
      <c r="AL23" s="952"/>
      <c r="AM23" s="940"/>
      <c r="AN23" s="940"/>
      <c r="AO23" s="940"/>
      <c r="AP23" s="805"/>
      <c r="AQ23" s="952"/>
      <c r="AR23" s="940"/>
      <c r="AS23" s="940"/>
      <c r="AT23" s="940"/>
      <c r="AU23" s="805"/>
      <c r="AV23" s="952"/>
      <c r="AW23" s="940"/>
      <c r="AX23" s="940"/>
      <c r="AY23" s="940"/>
      <c r="AZ23" s="805"/>
      <c r="BA23" s="952"/>
      <c r="BB23" s="940"/>
      <c r="BC23" s="940"/>
      <c r="BD23" s="940"/>
      <c r="BE23" s="805"/>
      <c r="BF23" s="952"/>
      <c r="BG23" s="940"/>
      <c r="BH23" s="940"/>
      <c r="BI23" s="940"/>
      <c r="BJ23" s="805"/>
      <c r="BK23" s="952"/>
      <c r="BL23" s="940"/>
      <c r="BM23" s="940"/>
      <c r="BN23" s="940"/>
      <c r="BO23" s="805"/>
      <c r="BP23" s="952"/>
      <c r="BQ23" s="940"/>
      <c r="BR23" s="940"/>
      <c r="BS23" s="940"/>
      <c r="BT23" s="805"/>
      <c r="BU23" s="952"/>
      <c r="BV23" s="940"/>
      <c r="BW23" s="940"/>
      <c r="BX23" s="940"/>
      <c r="BY23" s="805"/>
      <c r="BZ23" s="952"/>
      <c r="CA23" s="940"/>
      <c r="CB23" s="940"/>
      <c r="CC23" s="940"/>
      <c r="CD23" s="805"/>
      <c r="CE23" s="952"/>
      <c r="CF23" s="940"/>
      <c r="CG23" s="940"/>
      <c r="CH23" s="940"/>
      <c r="CI23" s="805"/>
      <c r="CJ23" s="952"/>
      <c r="CK23" s="940"/>
      <c r="CL23" s="940"/>
      <c r="CM23" s="940"/>
      <c r="CN23" s="805"/>
      <c r="CO23" s="952"/>
      <c r="CP23" s="940"/>
      <c r="CQ23" s="940"/>
      <c r="CR23" s="940"/>
      <c r="CS23" s="805"/>
      <c r="CT23" s="952"/>
      <c r="CU23" s="940"/>
      <c r="CV23" s="940"/>
      <c r="CW23" s="940"/>
      <c r="CX23" s="805"/>
    </row>
    <row r="24" spans="1:102" ht="14.4" customHeight="1" x14ac:dyDescent="0.25">
      <c r="G24" s="52">
        <v>4</v>
      </c>
      <c r="H24" s="944" t="str">
        <f>'E-4'!$G$9</f>
        <v>Biaya Penyusutan dan Amortisasi</v>
      </c>
      <c r="I24" s="940"/>
      <c r="J24" s="940"/>
      <c r="K24" s="940"/>
      <c r="L24" s="53" t="s">
        <v>1681</v>
      </c>
      <c r="M24" s="1158" t="s">
        <v>1464</v>
      </c>
      <c r="N24" s="940"/>
      <c r="O24" s="940"/>
      <c r="P24" s="940"/>
      <c r="Q24" s="940"/>
      <c r="R24" s="940"/>
      <c r="S24" s="940"/>
      <c r="T24" s="805"/>
      <c r="U24" s="964" t="s">
        <v>375</v>
      </c>
      <c r="V24" s="805"/>
      <c r="W24" s="1157">
        <f>'E-4'!$U$32</f>
        <v>0</v>
      </c>
      <c r="X24" s="940"/>
      <c r="Y24" s="940"/>
      <c r="Z24" s="940"/>
      <c r="AA24" s="805"/>
      <c r="AB24" s="945"/>
      <c r="AC24" s="940"/>
      <c r="AD24" s="940"/>
      <c r="AE24" s="940"/>
      <c r="AF24" s="805"/>
      <c r="AG24" s="945"/>
      <c r="AH24" s="940"/>
      <c r="AI24" s="940"/>
      <c r="AJ24" s="940"/>
      <c r="AK24" s="805"/>
      <c r="AL24" s="945"/>
      <c r="AM24" s="940"/>
      <c r="AN24" s="940"/>
      <c r="AO24" s="940"/>
      <c r="AP24" s="805"/>
      <c r="AQ24" s="945"/>
      <c r="AR24" s="940"/>
      <c r="AS24" s="940"/>
      <c r="AT24" s="940"/>
      <c r="AU24" s="805"/>
      <c r="AV24" s="945"/>
      <c r="AW24" s="940"/>
      <c r="AX24" s="940"/>
      <c r="AY24" s="940"/>
      <c r="AZ24" s="805"/>
      <c r="BA24" s="945"/>
      <c r="BB24" s="940"/>
      <c r="BC24" s="940"/>
      <c r="BD24" s="940"/>
      <c r="BE24" s="805"/>
      <c r="BF24" s="945"/>
      <c r="BG24" s="940"/>
      <c r="BH24" s="940"/>
      <c r="BI24" s="940"/>
      <c r="BJ24" s="805"/>
      <c r="BK24" s="945"/>
      <c r="BL24" s="940"/>
      <c r="BM24" s="940"/>
      <c r="BN24" s="940"/>
      <c r="BO24" s="805"/>
      <c r="BP24" s="945"/>
      <c r="BQ24" s="940"/>
      <c r="BR24" s="940"/>
      <c r="BS24" s="940"/>
      <c r="BT24" s="805"/>
      <c r="BU24" s="945"/>
      <c r="BV24" s="940"/>
      <c r="BW24" s="940"/>
      <c r="BX24" s="940"/>
      <c r="BY24" s="805"/>
      <c r="BZ24" s="945"/>
      <c r="CA24" s="940"/>
      <c r="CB24" s="940"/>
      <c r="CC24" s="940"/>
      <c r="CD24" s="805"/>
      <c r="CE24" s="945"/>
      <c r="CF24" s="940"/>
      <c r="CG24" s="940"/>
      <c r="CH24" s="940"/>
      <c r="CI24" s="805"/>
      <c r="CJ24" s="955">
        <f>'E-4-1-4'!AK40</f>
        <v>0</v>
      </c>
      <c r="CK24" s="940"/>
      <c r="CL24" s="940"/>
      <c r="CM24" s="940"/>
      <c r="CN24" s="805"/>
      <c r="CO24" s="955">
        <f>IF(CJ24&gt;0,CJ24,SUM(AB24:CI24))</f>
        <v>0</v>
      </c>
      <c r="CP24" s="940"/>
      <c r="CQ24" s="940"/>
      <c r="CR24" s="940"/>
      <c r="CS24" s="805"/>
      <c r="CT24" s="955">
        <f>CO24-W24</f>
        <v>0</v>
      </c>
      <c r="CU24" s="940"/>
      <c r="CV24" s="940"/>
      <c r="CW24" s="940"/>
      <c r="CX24" s="805"/>
    </row>
    <row r="25" spans="1:102" ht="25.5" customHeight="1" x14ac:dyDescent="0.25">
      <c r="G25" s="52"/>
      <c r="H25" s="804"/>
      <c r="I25" s="940"/>
      <c r="J25" s="940"/>
      <c r="K25" s="940"/>
      <c r="M25" s="940"/>
      <c r="N25" s="940"/>
      <c r="O25" s="940"/>
      <c r="P25" s="940"/>
      <c r="Q25" s="940"/>
      <c r="R25" s="940"/>
      <c r="S25" s="940"/>
      <c r="T25" s="805"/>
      <c r="U25" s="964"/>
      <c r="V25" s="805"/>
      <c r="W25" s="1157"/>
      <c r="X25" s="940"/>
      <c r="Y25" s="940"/>
      <c r="Z25" s="940"/>
      <c r="AA25" s="805"/>
      <c r="AB25" s="952"/>
      <c r="AC25" s="940"/>
      <c r="AD25" s="940"/>
      <c r="AE25" s="940"/>
      <c r="AF25" s="805"/>
      <c r="AG25" s="952"/>
      <c r="AH25" s="940"/>
      <c r="AI25" s="940"/>
      <c r="AJ25" s="940"/>
      <c r="AK25" s="805"/>
      <c r="AL25" s="952"/>
      <c r="AM25" s="940"/>
      <c r="AN25" s="940"/>
      <c r="AO25" s="940"/>
      <c r="AP25" s="805"/>
      <c r="AQ25" s="952"/>
      <c r="AR25" s="940"/>
      <c r="AS25" s="940"/>
      <c r="AT25" s="940"/>
      <c r="AU25" s="805"/>
      <c r="AV25" s="952"/>
      <c r="AW25" s="940"/>
      <c r="AX25" s="940"/>
      <c r="AY25" s="940"/>
      <c r="AZ25" s="805"/>
      <c r="BA25" s="952"/>
      <c r="BB25" s="940"/>
      <c r="BC25" s="940"/>
      <c r="BD25" s="940"/>
      <c r="BE25" s="805"/>
      <c r="BF25" s="952"/>
      <c r="BG25" s="940"/>
      <c r="BH25" s="940"/>
      <c r="BI25" s="940"/>
      <c r="BJ25" s="805"/>
      <c r="BK25" s="952"/>
      <c r="BL25" s="940"/>
      <c r="BM25" s="940"/>
      <c r="BN25" s="940"/>
      <c r="BO25" s="805"/>
      <c r="BP25" s="952"/>
      <c r="BQ25" s="940"/>
      <c r="BR25" s="940"/>
      <c r="BS25" s="940"/>
      <c r="BT25" s="805"/>
      <c r="BU25" s="952"/>
      <c r="BV25" s="940"/>
      <c r="BW25" s="940"/>
      <c r="BX25" s="940"/>
      <c r="BY25" s="805"/>
      <c r="BZ25" s="952"/>
      <c r="CA25" s="940"/>
      <c r="CB25" s="940"/>
      <c r="CC25" s="940"/>
      <c r="CD25" s="805"/>
      <c r="CE25" s="952"/>
      <c r="CF25" s="940"/>
      <c r="CG25" s="940"/>
      <c r="CH25" s="940"/>
      <c r="CI25" s="805"/>
      <c r="CJ25" s="952"/>
      <c r="CK25" s="940"/>
      <c r="CL25" s="940"/>
      <c r="CM25" s="940"/>
      <c r="CN25" s="805"/>
      <c r="CO25" s="952"/>
      <c r="CP25" s="940"/>
      <c r="CQ25" s="940"/>
      <c r="CR25" s="940"/>
      <c r="CS25" s="805"/>
      <c r="CT25" s="952"/>
      <c r="CU25" s="940"/>
      <c r="CV25" s="940"/>
      <c r="CW25" s="940"/>
      <c r="CX25" s="805"/>
    </row>
    <row r="26" spans="1:102" ht="14.4" customHeight="1" x14ac:dyDescent="0.25">
      <c r="G26" s="52">
        <v>5</v>
      </c>
      <c r="H26" s="944" t="str">
        <f>'E-4'!$G$9</f>
        <v>Biaya Penyusutan dan Amortisasi</v>
      </c>
      <c r="I26" s="940"/>
      <c r="J26" s="940"/>
      <c r="K26" s="940"/>
      <c r="L26" s="53" t="s">
        <v>1681</v>
      </c>
      <c r="M26" s="1158" t="s">
        <v>1468</v>
      </c>
      <c r="N26" s="940"/>
      <c r="O26" s="940"/>
      <c r="P26" s="940"/>
      <c r="Q26" s="940"/>
      <c r="R26" s="940"/>
      <c r="S26" s="940"/>
      <c r="T26" s="805"/>
      <c r="U26" s="964" t="s">
        <v>377</v>
      </c>
      <c r="V26" s="805"/>
      <c r="W26" s="1157">
        <f>'E-4'!$U$32</f>
        <v>0</v>
      </c>
      <c r="X26" s="940"/>
      <c r="Y26" s="940"/>
      <c r="Z26" s="940"/>
      <c r="AA26" s="805"/>
      <c r="AB26" s="953">
        <f ca="1">SUMIF('E-4-1-5'!$J$20:$O$34,TEXT(AB16,"MM")&amp;TEXT(AB16,"MM")&amp;"*",'E-4-1-5'!$AL$20:$AP$34)</f>
        <v>0</v>
      </c>
      <c r="AC26" s="940"/>
      <c r="AD26" s="940"/>
      <c r="AE26" s="940"/>
      <c r="AF26" s="805"/>
      <c r="AG26" s="953">
        <f ca="1">SUMIF('E-4-1-5'!$J$20:$O$34,TEXT(AG16,"MM")&amp;TEXT(AG16,"MM")&amp;"*",'E-4-1-5'!$AL$20:$AP$34)</f>
        <v>0</v>
      </c>
      <c r="AH26" s="940"/>
      <c r="AI26" s="940"/>
      <c r="AJ26" s="940"/>
      <c r="AK26" s="805"/>
      <c r="AL26" s="953">
        <f ca="1">SUMIF('E-4-1-5'!$J$20:$O$34,TEXT(AL16,"MM")&amp;TEXT(AL16,"MM")&amp;"*",'E-4-1-5'!$AL$20:$AP$34)</f>
        <v>0</v>
      </c>
      <c r="AM26" s="940"/>
      <c r="AN26" s="940"/>
      <c r="AO26" s="940"/>
      <c r="AP26" s="805"/>
      <c r="AQ26" s="953">
        <f ca="1">SUMIF('E-4-1-5'!$J$20:$O$34,TEXT(AQ16,"MM")&amp;TEXT(AQ16,"MM")&amp;"*",'E-4-1-5'!$AL$20:$AP$34)</f>
        <v>0</v>
      </c>
      <c r="AR26" s="940"/>
      <c r="AS26" s="940"/>
      <c r="AT26" s="940"/>
      <c r="AU26" s="805"/>
      <c r="AV26" s="953">
        <f ca="1">SUMIF('E-4-1-5'!$J$20:$O$34,TEXT(AV16,"MM")&amp;TEXT(AV16,"MM")&amp;"*",'E-4-1-5'!$AL$20:$AP$34)</f>
        <v>0</v>
      </c>
      <c r="AW26" s="940"/>
      <c r="AX26" s="940"/>
      <c r="AY26" s="940"/>
      <c r="AZ26" s="805"/>
      <c r="BA26" s="953">
        <f ca="1">SUMIF('E-4-1-5'!$J$20:$O$34,TEXT(BA16,"MM")&amp;TEXT(BA16,"MM")&amp;"*",'E-4-1-5'!$AL$20:$AP$34)</f>
        <v>0</v>
      </c>
      <c r="BB26" s="940"/>
      <c r="BC26" s="940"/>
      <c r="BD26" s="940"/>
      <c r="BE26" s="805"/>
      <c r="BF26" s="953">
        <f ca="1">SUMIF('E-4-1-5'!$J$20:$O$34,TEXT(BF16,"MM")&amp;TEXT(BF16,"MM")&amp;"*",'E-4-1-5'!$AL$20:$AP$34)</f>
        <v>0</v>
      </c>
      <c r="BG26" s="940"/>
      <c r="BH26" s="940"/>
      <c r="BI26" s="940"/>
      <c r="BJ26" s="805"/>
      <c r="BK26" s="953">
        <f ca="1">SUMIF('E-4-1-5'!$J$20:$O$34,TEXT(BK16,"MM")&amp;TEXT(BK16,"MM")&amp;"*",'E-4-1-5'!$AL$20:$AP$34)</f>
        <v>0</v>
      </c>
      <c r="BL26" s="940"/>
      <c r="BM26" s="940"/>
      <c r="BN26" s="940"/>
      <c r="BO26" s="805"/>
      <c r="BP26" s="953">
        <f ca="1">SUMIF('E-4-1-5'!$J$20:$O$34,TEXT(BP16,"MM")&amp;TEXT(BP16,"MM")&amp;"*",'E-4-1-5'!$AL$20:$AP$34)</f>
        <v>0</v>
      </c>
      <c r="BQ26" s="940"/>
      <c r="BR26" s="940"/>
      <c r="BS26" s="940"/>
      <c r="BT26" s="805"/>
      <c r="BU26" s="953">
        <f ca="1">SUMIF('E-4-1-5'!$J$20:$O$34,TEXT(BU16,"MM")&amp;TEXT(BU16,"MM")&amp;"*",'E-4-1-5'!$AL$20:$AP$34)</f>
        <v>0</v>
      </c>
      <c r="BV26" s="940"/>
      <c r="BW26" s="940"/>
      <c r="BX26" s="940"/>
      <c r="BY26" s="805"/>
      <c r="BZ26" s="953">
        <f ca="1">SUMIF('E-4-1-5'!$J$20:$O$34,TEXT(BZ16,"MM")&amp;TEXT(BZ16,"MM")&amp;"*",'E-4-1-5'!$AL$20:$AP$34)</f>
        <v>0</v>
      </c>
      <c r="CA26" s="940"/>
      <c r="CB26" s="940"/>
      <c r="CC26" s="940"/>
      <c r="CD26" s="805"/>
      <c r="CE26" s="953">
        <f ca="1">SUMIF('E-4-1-5'!$J$20:$O$34,TEXT(CE16,"MM")&amp;TEXT(CE16,"MM")&amp;"*",'E-4-1-5'!$AL$20:$AP$34)</f>
        <v>0</v>
      </c>
      <c r="CF26" s="940"/>
      <c r="CG26" s="940"/>
      <c r="CH26" s="940"/>
      <c r="CI26" s="805"/>
      <c r="CJ26" s="955">
        <f ca="1">SUMIF('E-4-1-5'!J20:O34,"0112"&amp;"*",'E-4-1-5'!AL20:AP34)+SUMIF('E-4-1-5'!J20:O34,"0201"&amp;"*",'E-4-1-5'!AL20:AP34)+SUMIF('E-4-1-5'!J20:O34,"0302"&amp;"*",'E-4-1-5'!AL20:AP34)+SUMIF('E-4-1-5'!J20:O34,"0403"&amp;"*",'E-4-1-5'!AL20:AP34)+SUMIF('E-4-1-5'!J20:O34,"0503"&amp;"*",'E-4-1-5'!AL20:AP34)+SUMIF('E-4-1-5'!J20:O34,"0605"&amp;"*",'E-4-1-5'!AL20:AP34)+SUMIF('E-4-1-5'!J20:O34,"0706"&amp;"*",'E-4-1-5'!AL20:AP34)+SUMIF('E-4-1-5'!J20:O34,"0807"&amp;"*",'E-4-1-5'!AL20:AP34)+SUMIF('E-4-1-5'!J20:O34,"0908"&amp;"*",'E-4-1-5'!AL20:AP34)+SUMIF('E-4-1-5'!J20:O34,"1009"&amp;"*",'E-4-1-5'!AL20:AP34)+SUMIF('E-4-1-5'!J20:O34,"1110"&amp;"*",'E-4-1-5'!AL20:AP34)+SUMIF('E-4-1-5'!J20:O34,"1201"&amp;"*",'E-4-1-5'!AL20:AP34)</f>
        <v>0</v>
      </c>
      <c r="CK26" s="940"/>
      <c r="CL26" s="940"/>
      <c r="CM26" s="940"/>
      <c r="CN26" s="805"/>
      <c r="CO26" s="955">
        <f ca="1">IF(CJ26&gt;0,CJ26,SUM(AB26:CI26))</f>
        <v>0</v>
      </c>
      <c r="CP26" s="940"/>
      <c r="CQ26" s="940"/>
      <c r="CR26" s="940"/>
      <c r="CS26" s="805"/>
      <c r="CT26" s="955">
        <f ca="1">CO26-W26</f>
        <v>0</v>
      </c>
      <c r="CU26" s="940"/>
      <c r="CV26" s="940"/>
      <c r="CW26" s="940"/>
      <c r="CX26" s="805"/>
    </row>
    <row r="27" spans="1:102" ht="14.25" customHeight="1" x14ac:dyDescent="0.25">
      <c r="G27" s="52"/>
      <c r="H27" s="804"/>
      <c r="I27" s="940"/>
      <c r="J27" s="940"/>
      <c r="K27" s="940"/>
      <c r="M27" s="940"/>
      <c r="N27" s="940"/>
      <c r="O27" s="940"/>
      <c r="P27" s="940"/>
      <c r="Q27" s="940"/>
      <c r="R27" s="940"/>
      <c r="S27" s="940"/>
      <c r="T27" s="805"/>
      <c r="U27" s="964"/>
      <c r="V27" s="805"/>
      <c r="W27" s="1157"/>
      <c r="X27" s="940"/>
      <c r="Y27" s="940"/>
      <c r="Z27" s="940"/>
      <c r="AA27" s="805"/>
      <c r="AB27" s="952"/>
      <c r="AC27" s="940"/>
      <c r="AD27" s="940"/>
      <c r="AE27" s="940"/>
      <c r="AF27" s="805"/>
      <c r="AG27" s="952"/>
      <c r="AH27" s="940"/>
      <c r="AI27" s="940"/>
      <c r="AJ27" s="940"/>
      <c r="AK27" s="805"/>
      <c r="AL27" s="952"/>
      <c r="AM27" s="940"/>
      <c r="AN27" s="940"/>
      <c r="AO27" s="940"/>
      <c r="AP27" s="805"/>
      <c r="AQ27" s="952"/>
      <c r="AR27" s="940"/>
      <c r="AS27" s="940"/>
      <c r="AT27" s="940"/>
      <c r="AU27" s="805"/>
      <c r="AV27" s="952"/>
      <c r="AW27" s="940"/>
      <c r="AX27" s="940"/>
      <c r="AY27" s="940"/>
      <c r="AZ27" s="805"/>
      <c r="BA27" s="952"/>
      <c r="BB27" s="940"/>
      <c r="BC27" s="940"/>
      <c r="BD27" s="940"/>
      <c r="BE27" s="805"/>
      <c r="BF27" s="952"/>
      <c r="BG27" s="940"/>
      <c r="BH27" s="940"/>
      <c r="BI27" s="940"/>
      <c r="BJ27" s="805"/>
      <c r="BK27" s="952"/>
      <c r="BL27" s="940"/>
      <c r="BM27" s="940"/>
      <c r="BN27" s="940"/>
      <c r="BO27" s="805"/>
      <c r="BP27" s="952"/>
      <c r="BQ27" s="940"/>
      <c r="BR27" s="940"/>
      <c r="BS27" s="940"/>
      <c r="BT27" s="805"/>
      <c r="BU27" s="952"/>
      <c r="BV27" s="940"/>
      <c r="BW27" s="940"/>
      <c r="BX27" s="940"/>
      <c r="BY27" s="805"/>
      <c r="BZ27" s="952"/>
      <c r="CA27" s="940"/>
      <c r="CB27" s="940"/>
      <c r="CC27" s="940"/>
      <c r="CD27" s="805"/>
      <c r="CE27" s="952"/>
      <c r="CF27" s="940"/>
      <c r="CG27" s="940"/>
      <c r="CH27" s="940"/>
      <c r="CI27" s="805"/>
      <c r="CJ27" s="952"/>
      <c r="CK27" s="940"/>
      <c r="CL27" s="940"/>
      <c r="CM27" s="940"/>
      <c r="CN27" s="805"/>
      <c r="CO27" s="952"/>
      <c r="CP27" s="940"/>
      <c r="CQ27" s="940"/>
      <c r="CR27" s="940"/>
      <c r="CS27" s="805"/>
      <c r="CT27" s="952"/>
      <c r="CU27" s="940"/>
      <c r="CV27" s="940"/>
      <c r="CW27" s="940"/>
      <c r="CX27" s="805"/>
    </row>
    <row r="28" spans="1:102" ht="14.4" customHeight="1" x14ac:dyDescent="0.25">
      <c r="B28" s="760"/>
      <c r="C28" s="761"/>
      <c r="D28" s="761"/>
      <c r="E28" s="761"/>
      <c r="G28" s="52">
        <v>6</v>
      </c>
      <c r="H28" s="944" t="str">
        <f>'E-4'!$G$9</f>
        <v>Biaya Penyusutan dan Amortisasi</v>
      </c>
      <c r="I28" s="940"/>
      <c r="J28" s="940"/>
      <c r="K28" s="940"/>
      <c r="L28" s="53" t="s">
        <v>1681</v>
      </c>
      <c r="M28" s="1158" t="s">
        <v>1472</v>
      </c>
      <c r="N28" s="940"/>
      <c r="O28" s="940"/>
      <c r="P28" s="940"/>
      <c r="Q28" s="940"/>
      <c r="R28" s="940"/>
      <c r="S28" s="940"/>
      <c r="T28" s="805"/>
      <c r="U28" s="964" t="s">
        <v>379</v>
      </c>
      <c r="V28" s="805"/>
      <c r="W28" s="1157">
        <f>'E-4'!$U$32</f>
        <v>0</v>
      </c>
      <c r="X28" s="940"/>
      <c r="Y28" s="940"/>
      <c r="Z28" s="940"/>
      <c r="AA28" s="805"/>
      <c r="AB28" s="953" t="e">
        <f>SUMIF('E-4-1-6'!#REF!,TEXT(AB16,"MM")&amp;TEXT(AB16,"MM")&amp;"*",'E-4-1-6'!#REF!)</f>
        <v>#REF!</v>
      </c>
      <c r="AC28" s="940"/>
      <c r="AD28" s="940"/>
      <c r="AE28" s="940"/>
      <c r="AF28" s="805"/>
      <c r="AG28" s="953" t="e">
        <f>SUMIF('E-4-1-6'!#REF!,TEXT(AG16,"MM")&amp;TEXT(AG16,"MM")&amp;"*",'E-4-1-6'!#REF!)</f>
        <v>#REF!</v>
      </c>
      <c r="AH28" s="940"/>
      <c r="AI28" s="940"/>
      <c r="AJ28" s="940"/>
      <c r="AK28" s="805"/>
      <c r="AL28" s="953" t="e">
        <f>SUMIF('E-4-1-6'!#REF!,TEXT(AL16,"MM")&amp;TEXT(AL16,"MM")&amp;"*",'E-4-1-6'!#REF!)</f>
        <v>#REF!</v>
      </c>
      <c r="AM28" s="940"/>
      <c r="AN28" s="940"/>
      <c r="AO28" s="940"/>
      <c r="AP28" s="805"/>
      <c r="AQ28" s="953" t="e">
        <f>SUMIF('E-4-1-6'!#REF!,TEXT(AQ16,"MM")&amp;TEXT(AQ16,"MM")&amp;"*",'E-4-1-6'!#REF!)</f>
        <v>#REF!</v>
      </c>
      <c r="AR28" s="940"/>
      <c r="AS28" s="940"/>
      <c r="AT28" s="940"/>
      <c r="AU28" s="805"/>
      <c r="AV28" s="953" t="e">
        <f>SUMIF('E-4-1-6'!#REF!,TEXT(AV16,"MM")&amp;TEXT(AV16,"MM")&amp;"*",'E-4-1-6'!#REF!)</f>
        <v>#REF!</v>
      </c>
      <c r="AW28" s="940"/>
      <c r="AX28" s="940"/>
      <c r="AY28" s="940"/>
      <c r="AZ28" s="805"/>
      <c r="BA28" s="953" t="e">
        <f>SUMIF('E-4-1-6'!#REF!,TEXT(BA16,"MM")&amp;TEXT(BA16,"MM")&amp;"*",'E-4-1-6'!#REF!)</f>
        <v>#REF!</v>
      </c>
      <c r="BB28" s="940"/>
      <c r="BC28" s="940"/>
      <c r="BD28" s="940"/>
      <c r="BE28" s="805"/>
      <c r="BF28" s="953" t="e">
        <f>SUMIF('E-4-1-6'!#REF!,TEXT(BF16,"MM")&amp;TEXT(BF16,"MM")&amp;"*",'E-4-1-6'!#REF!)</f>
        <v>#REF!</v>
      </c>
      <c r="BG28" s="940"/>
      <c r="BH28" s="940"/>
      <c r="BI28" s="940"/>
      <c r="BJ28" s="805"/>
      <c r="BK28" s="953" t="e">
        <f>SUMIF('E-4-1-6'!#REF!,TEXT(BK16,"MM")&amp;TEXT(BK16,"MM")&amp;"*",'E-4-1-6'!#REF!)</f>
        <v>#REF!</v>
      </c>
      <c r="BL28" s="940"/>
      <c r="BM28" s="940"/>
      <c r="BN28" s="940"/>
      <c r="BO28" s="805"/>
      <c r="BP28" s="953" t="e">
        <f>SUMIF('E-4-1-6'!#REF!,TEXT(BP16,"MM")&amp;TEXT(BP16,"MM")&amp;"*",'E-4-1-6'!#REF!)</f>
        <v>#REF!</v>
      </c>
      <c r="BQ28" s="940"/>
      <c r="BR28" s="940"/>
      <c r="BS28" s="940"/>
      <c r="BT28" s="805"/>
      <c r="BU28" s="953" t="e">
        <f>SUMIF('E-4-1-6'!#REF!,TEXT(BU16,"MM")&amp;TEXT(BU16,"MM")&amp;"*",'E-4-1-6'!#REF!)</f>
        <v>#REF!</v>
      </c>
      <c r="BV28" s="940"/>
      <c r="BW28" s="940"/>
      <c r="BX28" s="940"/>
      <c r="BY28" s="805"/>
      <c r="BZ28" s="953" t="e">
        <f>SUMIF('E-4-1-6'!#REF!,TEXT(BZ16,"MM")&amp;TEXT(BZ16,"MM")&amp;"*",'E-4-1-6'!#REF!)</f>
        <v>#REF!</v>
      </c>
      <c r="CA28" s="940"/>
      <c r="CB28" s="940"/>
      <c r="CC28" s="940"/>
      <c r="CD28" s="805"/>
      <c r="CE28" s="953" t="e">
        <f>SUMIF('E-4-1-6'!#REF!,TEXT(CE16,"MM")&amp;TEXT(CE16,"MM")&amp;"*",'E-4-1-6'!#REF!)</f>
        <v>#REF!</v>
      </c>
      <c r="CF28" s="940"/>
      <c r="CG28" s="940"/>
      <c r="CH28" s="940"/>
      <c r="CI28" s="805"/>
      <c r="CJ28" s="955" t="e">
        <f>SUMIF('E-4-1-6'!#REF!,"0112"&amp;"*",'E-4-1-6'!#REF!)+SUMIF('E-4-1-6'!#REF!,"0201"&amp;"*",'E-4-1-6'!#REF!)+SUMIF('E-4-1-6'!#REF!,"0302"&amp;"*",'E-4-1-6'!#REF!)+SUMIF('E-4-1-6'!#REF!,"0403"&amp;"*",'E-4-1-6'!#REF!)+SUMIF('E-4-1-6'!#REF!,"0503"&amp;"*",'E-4-1-6'!#REF!)+SUMIF('E-4-1-6'!#REF!,"0605"&amp;"*",'E-4-1-6'!#REF!)+SUMIF('E-4-1-6'!#REF!,"0706"&amp;"*",'E-4-1-6'!#REF!)+SUMIF('E-4-1-6'!#REF!,"0807"&amp;"*",'E-4-1-6'!#REF!)+SUMIF('E-4-1-6'!#REF!,"0908"&amp;"*",'E-4-1-6'!#REF!)+SUMIF('E-4-1-6'!#REF!,"1009"&amp;"*",'E-4-1-6'!#REF!)+SUMIF('E-4-1-6'!#REF!,"1110"&amp;"*",'E-4-1-6'!#REF!)+SUMIF('E-4-1-6'!#REF!,"1201"&amp;"*",'E-4-1-6'!#REF!)</f>
        <v>#REF!</v>
      </c>
      <c r="CK28" s="940"/>
      <c r="CL28" s="940"/>
      <c r="CM28" s="940"/>
      <c r="CN28" s="805"/>
      <c r="CO28" s="955" t="e">
        <f>IF(CJ28&gt;0,CJ28,SUM(AB28:CI28))</f>
        <v>#REF!</v>
      </c>
      <c r="CP28" s="940"/>
      <c r="CQ28" s="940"/>
      <c r="CR28" s="940"/>
      <c r="CS28" s="805"/>
      <c r="CT28" s="955" t="e">
        <f>CO28-W28</f>
        <v>#REF!</v>
      </c>
      <c r="CU28" s="940"/>
      <c r="CV28" s="940"/>
      <c r="CW28" s="940"/>
      <c r="CX28" s="805"/>
    </row>
    <row r="29" spans="1:102" ht="14.4" customHeight="1" x14ac:dyDescent="0.25">
      <c r="G29" s="52"/>
      <c r="H29" s="804"/>
      <c r="I29" s="940"/>
      <c r="J29" s="940"/>
      <c r="K29" s="940"/>
      <c r="M29" s="940"/>
      <c r="N29" s="940"/>
      <c r="O29" s="940"/>
      <c r="P29" s="940"/>
      <c r="Q29" s="940"/>
      <c r="R29" s="940"/>
      <c r="S29" s="940"/>
      <c r="T29" s="805"/>
      <c r="U29" s="964"/>
      <c r="V29" s="805"/>
      <c r="W29" s="950"/>
      <c r="X29" s="940"/>
      <c r="Y29" s="940"/>
      <c r="Z29" s="940"/>
      <c r="AA29" s="805"/>
      <c r="AB29" s="952"/>
      <c r="AC29" s="940"/>
      <c r="AD29" s="940"/>
      <c r="AE29" s="940"/>
      <c r="AF29" s="805"/>
      <c r="AG29" s="952"/>
      <c r="AH29" s="940"/>
      <c r="AI29" s="940"/>
      <c r="AJ29" s="940"/>
      <c r="AK29" s="805"/>
      <c r="AL29" s="952"/>
      <c r="AM29" s="940"/>
      <c r="AN29" s="940"/>
      <c r="AO29" s="940"/>
      <c r="AP29" s="805"/>
      <c r="AQ29" s="952"/>
      <c r="AR29" s="940"/>
      <c r="AS29" s="940"/>
      <c r="AT29" s="940"/>
      <c r="AU29" s="805"/>
      <c r="AV29" s="952"/>
      <c r="AW29" s="940"/>
      <c r="AX29" s="940"/>
      <c r="AY29" s="940"/>
      <c r="AZ29" s="805"/>
      <c r="BA29" s="952"/>
      <c r="BB29" s="940"/>
      <c r="BC29" s="940"/>
      <c r="BD29" s="940"/>
      <c r="BE29" s="805"/>
      <c r="BF29" s="952"/>
      <c r="BG29" s="940"/>
      <c r="BH29" s="940"/>
      <c r="BI29" s="940"/>
      <c r="BJ29" s="805"/>
      <c r="BK29" s="952"/>
      <c r="BL29" s="940"/>
      <c r="BM29" s="940"/>
      <c r="BN29" s="940"/>
      <c r="BO29" s="805"/>
      <c r="BP29" s="952"/>
      <c r="BQ29" s="940"/>
      <c r="BR29" s="940"/>
      <c r="BS29" s="940"/>
      <c r="BT29" s="805"/>
      <c r="BU29" s="952"/>
      <c r="BV29" s="940"/>
      <c r="BW29" s="940"/>
      <c r="BX29" s="940"/>
      <c r="BY29" s="805"/>
      <c r="BZ29" s="952"/>
      <c r="CA29" s="940"/>
      <c r="CB29" s="940"/>
      <c r="CC29" s="940"/>
      <c r="CD29" s="805"/>
      <c r="CE29" s="952"/>
      <c r="CF29" s="940"/>
      <c r="CG29" s="940"/>
      <c r="CH29" s="940"/>
      <c r="CI29" s="805"/>
      <c r="CJ29" s="952"/>
      <c r="CK29" s="940"/>
      <c r="CL29" s="940"/>
      <c r="CM29" s="940"/>
      <c r="CN29" s="805"/>
      <c r="CO29" s="952"/>
      <c r="CP29" s="940"/>
      <c r="CQ29" s="940"/>
      <c r="CR29" s="940"/>
      <c r="CS29" s="805"/>
      <c r="CT29" s="952"/>
      <c r="CU29" s="940"/>
      <c r="CV29" s="940"/>
      <c r="CW29" s="940"/>
      <c r="CX29" s="805"/>
    </row>
    <row r="30" spans="1:102" ht="14.25" customHeight="1" thickBot="1" x14ac:dyDescent="0.3">
      <c r="G30" s="290"/>
      <c r="H30" s="291"/>
      <c r="I30" s="291"/>
      <c r="J30" s="291"/>
      <c r="K30" s="291"/>
      <c r="L30" s="291"/>
      <c r="M30" s="291"/>
      <c r="N30" s="291"/>
      <c r="O30" s="291"/>
      <c r="P30" s="291"/>
      <c r="Q30" s="291"/>
      <c r="R30" s="291"/>
      <c r="S30" s="291"/>
      <c r="T30" s="291"/>
      <c r="U30" s="292"/>
      <c r="V30" s="293"/>
      <c r="W30" s="941"/>
      <c r="X30" s="942"/>
      <c r="Y30" s="942"/>
      <c r="Z30" s="942"/>
      <c r="AA30" s="943"/>
      <c r="AB30" s="941"/>
      <c r="AC30" s="942"/>
      <c r="AD30" s="942"/>
      <c r="AE30" s="942"/>
      <c r="AF30" s="943"/>
      <c r="AG30" s="941"/>
      <c r="AH30" s="942"/>
      <c r="AI30" s="942"/>
      <c r="AJ30" s="942"/>
      <c r="AK30" s="943"/>
      <c r="AL30" s="941"/>
      <c r="AM30" s="942"/>
      <c r="AN30" s="942"/>
      <c r="AO30" s="942"/>
      <c r="AP30" s="943"/>
      <c r="AQ30" s="941"/>
      <c r="AR30" s="942"/>
      <c r="AS30" s="942"/>
      <c r="AT30" s="942"/>
      <c r="AU30" s="943"/>
      <c r="AV30" s="941"/>
      <c r="AW30" s="942"/>
      <c r="AX30" s="942"/>
      <c r="AY30" s="942"/>
      <c r="AZ30" s="943"/>
      <c r="BA30" s="941"/>
      <c r="BB30" s="942"/>
      <c r="BC30" s="942"/>
      <c r="BD30" s="942"/>
      <c r="BE30" s="943"/>
      <c r="BF30" s="941"/>
      <c r="BG30" s="942"/>
      <c r="BH30" s="942"/>
      <c r="BI30" s="942"/>
      <c r="BJ30" s="943"/>
      <c r="BK30" s="941"/>
      <c r="BL30" s="942"/>
      <c r="BM30" s="942"/>
      <c r="BN30" s="942"/>
      <c r="BO30" s="943"/>
      <c r="BP30" s="941"/>
      <c r="BQ30" s="942"/>
      <c r="BR30" s="942"/>
      <c r="BS30" s="942"/>
      <c r="BT30" s="943"/>
      <c r="BU30" s="941"/>
      <c r="BV30" s="942"/>
      <c r="BW30" s="942"/>
      <c r="BX30" s="942"/>
      <c r="BY30" s="943"/>
      <c r="BZ30" s="941"/>
      <c r="CA30" s="942"/>
      <c r="CB30" s="942"/>
      <c r="CC30" s="942"/>
      <c r="CD30" s="943"/>
      <c r="CE30" s="941"/>
      <c r="CF30" s="942"/>
      <c r="CG30" s="942"/>
      <c r="CH30" s="942"/>
      <c r="CI30" s="943"/>
      <c r="CJ30" s="941"/>
      <c r="CK30" s="942"/>
      <c r="CL30" s="942"/>
      <c r="CM30" s="942"/>
      <c r="CN30" s="943"/>
      <c r="CO30" s="941"/>
      <c r="CP30" s="942"/>
      <c r="CQ30" s="942"/>
      <c r="CR30" s="942"/>
      <c r="CS30" s="943"/>
      <c r="CT30" s="941"/>
      <c r="CU30" s="942"/>
      <c r="CV30" s="942"/>
      <c r="CW30" s="942"/>
      <c r="CX30" s="943"/>
    </row>
    <row r="31" spans="1:102" ht="15" customHeight="1" thickTop="1" x14ac:dyDescent="0.25">
      <c r="AL31" s="110"/>
      <c r="AM31" s="110"/>
      <c r="AN31" s="110"/>
      <c r="AO31" s="110"/>
      <c r="AP31" s="110"/>
      <c r="AQ31" s="110"/>
      <c r="AR31" s="110"/>
      <c r="AS31" s="110"/>
      <c r="AT31" s="110"/>
      <c r="AU31" s="110"/>
      <c r="AV31" s="110"/>
      <c r="AW31" s="110"/>
      <c r="AX31" s="110"/>
      <c r="AY31" s="110"/>
      <c r="AZ31" s="110"/>
      <c r="BA31" s="110"/>
      <c r="BB31" s="110"/>
      <c r="BC31" s="110"/>
      <c r="BD31" s="110"/>
      <c r="BE31" s="110"/>
      <c r="BF31" s="110"/>
      <c r="BG31" s="110"/>
      <c r="BH31" s="110"/>
      <c r="BI31" s="110"/>
      <c r="BJ31" s="110"/>
      <c r="BK31" s="110"/>
      <c r="BL31" s="110"/>
      <c r="BM31" s="110"/>
      <c r="BN31" s="110"/>
      <c r="BO31" s="110"/>
      <c r="BP31" s="110"/>
      <c r="BQ31" s="110"/>
      <c r="BR31" s="110"/>
      <c r="BS31" s="110"/>
      <c r="BT31" s="110"/>
      <c r="BU31" s="110"/>
      <c r="BV31" s="110"/>
      <c r="BW31" s="110"/>
      <c r="BX31" s="110"/>
      <c r="BY31" s="110"/>
      <c r="BZ31" s="110"/>
      <c r="CA31" s="110"/>
      <c r="CB31" s="110"/>
      <c r="CC31" s="110"/>
      <c r="CD31" s="110"/>
      <c r="CE31" s="110"/>
      <c r="CF31" s="110"/>
      <c r="CG31" s="110"/>
      <c r="CH31" s="110"/>
      <c r="CI31" s="110"/>
      <c r="CJ31" s="110"/>
      <c r="CK31" s="110"/>
      <c r="CL31" s="110"/>
      <c r="CM31" s="110"/>
      <c r="CN31" s="110"/>
      <c r="CO31" s="110"/>
      <c r="CP31" s="110"/>
      <c r="CQ31" s="110"/>
      <c r="CR31" s="110"/>
      <c r="CS31" s="110"/>
      <c r="CT31" s="110"/>
      <c r="CU31" s="110"/>
      <c r="CV31" s="110"/>
      <c r="CW31" s="110"/>
      <c r="CX31" s="110"/>
    </row>
    <row r="32" spans="1:102" ht="15" customHeight="1" x14ac:dyDescent="0.25">
      <c r="G32" s="198" t="s">
        <v>1779</v>
      </c>
      <c r="H32" s="199"/>
      <c r="I32" s="199"/>
      <c r="J32" s="199"/>
      <c r="K32" s="199"/>
      <c r="L32" s="199"/>
      <c r="M32" s="199"/>
      <c r="N32" s="199"/>
      <c r="O32" s="199"/>
      <c r="P32" s="199"/>
      <c r="Q32" s="199"/>
      <c r="R32" s="199"/>
      <c r="S32" s="199"/>
      <c r="T32" s="199"/>
      <c r="U32" s="199"/>
      <c r="V32" s="199"/>
      <c r="W32" s="199"/>
      <c r="X32" s="199"/>
      <c r="Y32" s="199"/>
      <c r="Z32" s="199"/>
      <c r="AA32" s="199"/>
      <c r="AB32" s="199"/>
      <c r="AC32" s="199"/>
      <c r="AD32" s="199"/>
      <c r="AE32" s="199"/>
      <c r="AF32" s="199"/>
      <c r="AG32" s="199"/>
      <c r="AH32" s="199"/>
      <c r="AI32" s="199"/>
      <c r="AJ32" s="199"/>
      <c r="AK32" s="200"/>
      <c r="AL32" s="110"/>
      <c r="AM32" s="110"/>
      <c r="AN32" s="110"/>
      <c r="AO32" s="110"/>
      <c r="AP32" s="110"/>
      <c r="AQ32" s="110"/>
      <c r="AR32" s="110"/>
      <c r="AS32" s="110"/>
      <c r="AT32" s="110"/>
      <c r="AU32" s="110"/>
      <c r="AV32" s="110"/>
      <c r="AW32" s="110"/>
      <c r="AX32" s="110"/>
      <c r="AY32" s="110"/>
      <c r="AZ32" s="110"/>
      <c r="BA32" s="110"/>
      <c r="BB32" s="110"/>
      <c r="BC32" s="110"/>
      <c r="BD32" s="110"/>
      <c r="BE32" s="110"/>
      <c r="BF32" s="110"/>
      <c r="BG32" s="110"/>
      <c r="BH32" s="110"/>
      <c r="BI32" s="110"/>
      <c r="BJ32" s="110"/>
      <c r="BK32" s="110"/>
      <c r="BL32" s="110"/>
      <c r="BM32" s="110"/>
      <c r="BN32" s="110"/>
      <c r="BO32" s="110"/>
      <c r="BP32" s="110"/>
      <c r="BQ32" s="110"/>
      <c r="BR32" s="110"/>
      <c r="BS32" s="110"/>
      <c r="BT32" s="110"/>
      <c r="BU32" s="110"/>
      <c r="BV32" s="110"/>
      <c r="BW32" s="110"/>
      <c r="BX32" s="110"/>
      <c r="BY32" s="110"/>
      <c r="BZ32" s="110"/>
      <c r="CA32" s="110"/>
      <c r="CB32" s="110"/>
      <c r="CC32" s="110"/>
      <c r="CD32" s="110"/>
      <c r="CE32" s="110"/>
      <c r="CF32" s="110"/>
      <c r="CG32" s="110"/>
      <c r="CH32" s="110"/>
      <c r="CI32" s="110"/>
      <c r="CJ32" s="110"/>
      <c r="CK32" s="110"/>
      <c r="CL32" s="110"/>
      <c r="CM32" s="110"/>
      <c r="CN32" s="110"/>
      <c r="CO32" s="110"/>
      <c r="CP32" s="110"/>
      <c r="CQ32" s="110"/>
      <c r="CR32" s="110"/>
      <c r="CS32" s="110"/>
      <c r="CT32" s="110"/>
      <c r="CU32" s="110"/>
      <c r="CV32" s="110"/>
      <c r="CW32" s="110"/>
      <c r="CX32" s="110"/>
    </row>
    <row r="33" spans="7:102" ht="15" customHeight="1" x14ac:dyDescent="0.25">
      <c r="G33" s="201" t="s">
        <v>1445</v>
      </c>
      <c r="H33" s="970" t="s">
        <v>1780</v>
      </c>
      <c r="I33" s="764"/>
      <c r="J33" s="764"/>
      <c r="K33" s="764"/>
      <c r="L33" s="764"/>
      <c r="M33" s="764"/>
      <c r="N33" s="764"/>
      <c r="O33" s="764"/>
      <c r="P33" s="764"/>
      <c r="Q33" s="764"/>
      <c r="R33" s="764"/>
      <c r="S33" s="764"/>
      <c r="T33" s="764"/>
      <c r="U33" s="764"/>
      <c r="V33" s="764"/>
      <c r="W33" s="764"/>
      <c r="X33" s="764"/>
      <c r="Y33" s="764"/>
      <c r="Z33" s="764"/>
      <c r="AA33" s="764"/>
      <c r="AB33" s="764"/>
      <c r="AC33" s="764"/>
      <c r="AD33" s="764"/>
      <c r="AE33" s="764"/>
      <c r="AF33" s="764"/>
      <c r="AG33" s="764"/>
      <c r="AH33" s="764"/>
      <c r="AI33" s="764"/>
      <c r="AJ33" s="764"/>
      <c r="AK33" s="765"/>
      <c r="AL33" s="110"/>
      <c r="AM33" s="110"/>
      <c r="AN33" s="110"/>
      <c r="AO33" s="110"/>
      <c r="AP33" s="110"/>
      <c r="AQ33" s="110"/>
      <c r="AR33" s="110"/>
      <c r="AS33" s="110"/>
      <c r="AT33" s="110"/>
      <c r="AU33" s="110"/>
      <c r="AV33" s="110"/>
      <c r="AW33" s="110"/>
      <c r="AX33" s="110"/>
      <c r="AY33" s="110"/>
      <c r="AZ33" s="110"/>
      <c r="BA33" s="110"/>
      <c r="BB33" s="110"/>
      <c r="BC33" s="110"/>
      <c r="BD33" s="110"/>
      <c r="BE33" s="110"/>
      <c r="BF33" s="110"/>
      <c r="BG33" s="110"/>
      <c r="BH33" s="110"/>
      <c r="BI33" s="110"/>
      <c r="BJ33" s="110"/>
      <c r="BK33" s="110"/>
      <c r="BL33" s="110"/>
      <c r="BM33" s="110"/>
      <c r="BN33" s="110"/>
      <c r="BO33" s="110"/>
      <c r="BP33" s="110"/>
      <c r="BQ33" s="110"/>
      <c r="BR33" s="110"/>
      <c r="BS33" s="110"/>
      <c r="BT33" s="110"/>
      <c r="BU33" s="110"/>
      <c r="BV33" s="110"/>
      <c r="BW33" s="110"/>
      <c r="BX33" s="110"/>
      <c r="BY33" s="110"/>
      <c r="BZ33" s="110"/>
      <c r="CA33" s="110"/>
      <c r="CB33" s="110"/>
      <c r="CC33" s="110"/>
      <c r="CD33" s="110"/>
      <c r="CE33" s="110"/>
      <c r="CF33" s="110"/>
      <c r="CG33" s="110"/>
      <c r="CH33" s="110"/>
      <c r="CI33" s="110"/>
      <c r="CJ33" s="110"/>
      <c r="CK33" s="110"/>
      <c r="CL33" s="110"/>
      <c r="CM33" s="110"/>
      <c r="CN33" s="110"/>
      <c r="CO33" s="110"/>
      <c r="CP33" s="110"/>
      <c r="CQ33" s="110"/>
      <c r="CR33" s="110"/>
      <c r="CS33" s="110"/>
      <c r="CT33" s="110"/>
      <c r="CU33" s="110"/>
      <c r="CV33" s="110"/>
      <c r="CW33" s="110"/>
      <c r="CX33" s="110"/>
    </row>
    <row r="34" spans="7:102" ht="15" customHeight="1" x14ac:dyDescent="0.25">
      <c r="G34" s="520" t="s">
        <v>1781</v>
      </c>
      <c r="H34" s="971" t="str">
        <f>"Berdasarkan hasil pengujian-pengujian tersebut, pemeriksaan atas "&amp;H18&amp;"  disimpulkan sebagai berikut :"</f>
        <v>Berdasarkan hasil pengujian-pengujian tersebut, pemeriksaan atas Biaya Penyusutan dan Amortisasi  disimpulkan sebagai berikut :</v>
      </c>
      <c r="I34" s="789"/>
      <c r="J34" s="789"/>
      <c r="K34" s="789"/>
      <c r="L34" s="789"/>
      <c r="M34" s="789"/>
      <c r="N34" s="789"/>
      <c r="O34" s="789"/>
      <c r="P34" s="789"/>
      <c r="Q34" s="789"/>
      <c r="R34" s="789"/>
      <c r="S34" s="789"/>
      <c r="T34" s="789"/>
      <c r="U34" s="789"/>
      <c r="V34" s="789"/>
      <c r="W34" s="789"/>
      <c r="X34" s="789"/>
      <c r="Y34" s="789"/>
      <c r="Z34" s="789"/>
      <c r="AA34" s="789"/>
      <c r="AB34" s="789"/>
      <c r="AC34" s="789"/>
      <c r="AD34" s="789"/>
      <c r="AE34" s="789"/>
      <c r="AF34" s="789"/>
      <c r="AG34" s="789"/>
      <c r="AH34" s="789"/>
      <c r="AI34" s="789"/>
      <c r="AJ34" s="789"/>
      <c r="AK34" s="790"/>
      <c r="AL34" s="110"/>
      <c r="AM34" s="110"/>
      <c r="AN34" s="110"/>
      <c r="AO34" s="110"/>
      <c r="AP34" s="110"/>
      <c r="AQ34" s="110"/>
      <c r="AR34" s="110"/>
      <c r="AS34" s="110"/>
      <c r="AT34" s="110"/>
      <c r="AU34" s="110"/>
      <c r="AV34" s="110"/>
      <c r="AW34" s="110"/>
      <c r="AX34" s="110"/>
      <c r="AY34" s="110"/>
      <c r="AZ34" s="110"/>
      <c r="BA34" s="110"/>
      <c r="BB34" s="110"/>
      <c r="BC34" s="110"/>
      <c r="BD34" s="110"/>
      <c r="BE34" s="110"/>
      <c r="BF34" s="110"/>
      <c r="BG34" s="110"/>
      <c r="BH34" s="110"/>
      <c r="BI34" s="110"/>
      <c r="BJ34" s="110"/>
      <c r="BK34" s="110"/>
      <c r="BL34" s="110"/>
      <c r="BM34" s="110"/>
      <c r="BN34" s="110"/>
      <c r="BO34" s="110"/>
      <c r="BP34" s="110"/>
      <c r="BQ34" s="110"/>
      <c r="BR34" s="110"/>
      <c r="BS34" s="110"/>
      <c r="BT34" s="110"/>
      <c r="BU34" s="110"/>
      <c r="BV34" s="110"/>
      <c r="BW34" s="110"/>
      <c r="BX34" s="110"/>
      <c r="BY34" s="110"/>
      <c r="BZ34" s="110"/>
      <c r="CA34" s="110"/>
      <c r="CB34" s="110"/>
      <c r="CC34" s="110"/>
      <c r="CD34" s="110"/>
      <c r="CE34" s="110"/>
      <c r="CF34" s="110"/>
      <c r="CG34" s="110"/>
      <c r="CH34" s="110"/>
      <c r="CI34" s="110"/>
      <c r="CJ34" s="110"/>
      <c r="CK34" s="110"/>
      <c r="CL34" s="110"/>
      <c r="CM34" s="110"/>
      <c r="CN34" s="110"/>
      <c r="CO34" s="110"/>
      <c r="CP34" s="110"/>
      <c r="CQ34" s="110"/>
      <c r="CR34" s="110"/>
      <c r="CS34" s="110"/>
      <c r="CT34" s="110"/>
      <c r="CU34" s="110"/>
      <c r="CV34" s="110"/>
      <c r="CW34" s="110"/>
      <c r="CX34" s="110"/>
    </row>
    <row r="35" spans="7:102" ht="15" customHeight="1" x14ac:dyDescent="0.25">
      <c r="G35" s="521"/>
      <c r="H35" s="804"/>
      <c r="I35" s="940"/>
      <c r="J35" s="940"/>
      <c r="K35" s="940"/>
      <c r="L35" s="940"/>
      <c r="M35" s="940"/>
      <c r="N35" s="940"/>
      <c r="O35" s="940"/>
      <c r="P35" s="940"/>
      <c r="Q35" s="940"/>
      <c r="R35" s="940"/>
      <c r="S35" s="940"/>
      <c r="T35" s="940"/>
      <c r="U35" s="940"/>
      <c r="V35" s="940"/>
      <c r="W35" s="940"/>
      <c r="X35" s="940"/>
      <c r="Y35" s="940"/>
      <c r="Z35" s="940"/>
      <c r="AA35" s="940"/>
      <c r="AB35" s="940"/>
      <c r="AC35" s="940"/>
      <c r="AD35" s="940"/>
      <c r="AE35" s="940"/>
      <c r="AF35" s="940"/>
      <c r="AG35" s="940"/>
      <c r="AH35" s="940"/>
      <c r="AI35" s="940"/>
      <c r="AJ35" s="940"/>
      <c r="AK35" s="805"/>
      <c r="AL35" s="110"/>
      <c r="AM35" s="110"/>
      <c r="AN35" s="110"/>
      <c r="AO35" s="110"/>
      <c r="AP35" s="110"/>
      <c r="AQ35" s="110"/>
      <c r="AR35" s="110"/>
      <c r="AS35" s="110"/>
      <c r="AT35" s="110"/>
      <c r="AU35" s="110"/>
      <c r="AV35" s="110"/>
      <c r="AW35" s="110"/>
      <c r="AX35" s="110"/>
      <c r="AY35" s="110"/>
      <c r="AZ35" s="110"/>
      <c r="BA35" s="110"/>
      <c r="BB35" s="110"/>
      <c r="BC35" s="110"/>
      <c r="BD35" s="110"/>
      <c r="BE35" s="110"/>
      <c r="BF35" s="110"/>
      <c r="BG35" s="110"/>
      <c r="BH35" s="110"/>
      <c r="BI35" s="110"/>
      <c r="BJ35" s="110"/>
      <c r="BK35" s="110"/>
      <c r="BL35" s="110"/>
      <c r="BM35" s="110"/>
      <c r="BN35" s="110"/>
      <c r="BO35" s="110"/>
      <c r="BP35" s="110"/>
      <c r="BQ35" s="110"/>
      <c r="BR35" s="110"/>
      <c r="BS35" s="110"/>
      <c r="BT35" s="110"/>
      <c r="BU35" s="110"/>
      <c r="BV35" s="110"/>
      <c r="BW35" s="110"/>
      <c r="BX35" s="110"/>
      <c r="BY35" s="110"/>
      <c r="BZ35" s="110"/>
      <c r="CA35" s="110"/>
      <c r="CB35" s="110"/>
      <c r="CC35" s="110"/>
      <c r="CD35" s="110"/>
      <c r="CE35" s="110"/>
      <c r="CF35" s="110"/>
      <c r="CG35" s="110"/>
      <c r="CH35" s="110"/>
      <c r="CI35" s="110"/>
      <c r="CJ35" s="110"/>
      <c r="CK35" s="110"/>
      <c r="CL35" s="110"/>
      <c r="CM35" s="110"/>
      <c r="CN35" s="110"/>
      <c r="CO35" s="110"/>
      <c r="CP35" s="110"/>
      <c r="CQ35" s="110"/>
      <c r="CR35" s="110"/>
      <c r="CS35" s="110"/>
      <c r="CT35" s="110"/>
      <c r="CU35" s="110"/>
      <c r="CV35" s="110"/>
      <c r="CW35" s="110"/>
      <c r="CX35" s="110"/>
    </row>
    <row r="36" spans="7:102" ht="15" customHeight="1" x14ac:dyDescent="0.25">
      <c r="G36" s="521"/>
      <c r="H36" s="202" t="str">
        <f>H18&amp;" menurut pemeriksa :"</f>
        <v>Biaya Penyusutan dan Amortisasi menurut pemeriksa :</v>
      </c>
      <c r="I36" s="203"/>
      <c r="J36" s="203"/>
      <c r="K36" s="203"/>
      <c r="L36" s="203"/>
      <c r="M36" s="203"/>
      <c r="N36" s="203"/>
      <c r="O36" s="203"/>
      <c r="P36" s="203"/>
      <c r="Q36" s="203"/>
      <c r="R36" s="203"/>
      <c r="S36" s="203"/>
      <c r="T36" s="203"/>
      <c r="U36" s="203"/>
      <c r="V36" s="203"/>
      <c r="W36" s="203"/>
      <c r="X36" s="203"/>
      <c r="Y36" s="203"/>
      <c r="Z36" s="203"/>
      <c r="AA36" s="203"/>
      <c r="AB36" s="203"/>
      <c r="AK36" s="186"/>
      <c r="AL36" s="110"/>
      <c r="AM36" s="110"/>
      <c r="AN36" s="110"/>
      <c r="AO36" s="110"/>
      <c r="AP36" s="110"/>
      <c r="AQ36" s="110"/>
      <c r="AR36" s="110"/>
      <c r="AS36" s="110"/>
      <c r="AT36" s="110"/>
      <c r="AU36" s="110"/>
      <c r="AV36" s="110"/>
      <c r="AW36" s="110"/>
      <c r="AX36" s="110"/>
      <c r="AY36" s="110"/>
      <c r="AZ36" s="110"/>
      <c r="BA36" s="110"/>
      <c r="BB36" s="110"/>
      <c r="BC36" s="110"/>
      <c r="BD36" s="110"/>
      <c r="BE36" s="110"/>
      <c r="BF36" s="110"/>
      <c r="BG36" s="110"/>
      <c r="BH36" s="110"/>
      <c r="BI36" s="110"/>
      <c r="BJ36" s="110"/>
      <c r="BK36" s="110"/>
      <c r="BL36" s="110"/>
      <c r="BM36" s="110"/>
      <c r="BN36" s="110"/>
      <c r="BO36" s="110"/>
      <c r="BP36" s="110"/>
      <c r="BQ36" s="110"/>
      <c r="BR36" s="110"/>
      <c r="BS36" s="110"/>
      <c r="BT36" s="110"/>
      <c r="BU36" s="110"/>
      <c r="BV36" s="110"/>
      <c r="BW36" s="110"/>
      <c r="BX36" s="110"/>
      <c r="BY36" s="110"/>
      <c r="BZ36" s="110"/>
      <c r="CA36" s="110"/>
      <c r="CB36" s="110"/>
      <c r="CC36" s="110"/>
      <c r="CD36" s="110"/>
      <c r="CE36" s="110"/>
      <c r="CF36" s="110"/>
      <c r="CG36" s="110"/>
      <c r="CH36" s="110"/>
      <c r="CI36" s="110"/>
      <c r="CJ36" s="110"/>
      <c r="CK36" s="110"/>
      <c r="CL36" s="110"/>
      <c r="CM36" s="110"/>
      <c r="CN36" s="110"/>
      <c r="CO36" s="110"/>
      <c r="CP36" s="110"/>
      <c r="CQ36" s="110"/>
      <c r="CR36" s="110"/>
      <c r="CS36" s="110"/>
      <c r="CT36" s="110"/>
      <c r="CU36" s="110"/>
      <c r="CV36" s="110"/>
      <c r="CW36" s="110"/>
      <c r="CX36" s="110"/>
    </row>
    <row r="37" spans="7:102" ht="15" customHeight="1" x14ac:dyDescent="0.25">
      <c r="G37" s="521"/>
      <c r="H37" s="202" t="s">
        <v>1681</v>
      </c>
      <c r="I37" s="939" t="s">
        <v>1782</v>
      </c>
      <c r="J37" s="940"/>
      <c r="K37" s="940"/>
      <c r="L37" s="940"/>
      <c r="M37" s="940"/>
      <c r="N37" s="940"/>
      <c r="O37" s="940"/>
      <c r="P37" s="940"/>
      <c r="Q37" s="940"/>
      <c r="R37" s="940"/>
      <c r="S37" s="940"/>
      <c r="T37" s="940"/>
      <c r="U37" s="940"/>
      <c r="V37" s="940"/>
      <c r="W37" s="203" t="s">
        <v>1684</v>
      </c>
      <c r="X37" s="974">
        <f>IF(I38="Tidak Dilakukan Pengujian",X39,
IF(I38=M18,CO18,
IF(I38=M20,CO20,
IF(I38=M22,CO22,
IF(I38=M24,CO24,
IF(I38=M26,CO26,
IF(I38=M28,CO28,"Pilih teknik yang lain")))))))</f>
        <v>0</v>
      </c>
      <c r="Y37" s="940"/>
      <c r="Z37" s="940"/>
      <c r="AA37" s="940"/>
      <c r="AB37" s="940"/>
      <c r="AK37" s="186"/>
      <c r="AL37" s="110"/>
      <c r="AM37" s="110"/>
      <c r="AN37" s="110"/>
      <c r="AO37" s="110"/>
      <c r="AP37" s="110"/>
      <c r="AQ37" s="110"/>
      <c r="AR37" s="110"/>
      <c r="AS37" s="110"/>
      <c r="AT37" s="110"/>
      <c r="AU37" s="110"/>
      <c r="AV37" s="110"/>
      <c r="AW37" s="110"/>
      <c r="AX37" s="110"/>
      <c r="AY37" s="110"/>
      <c r="AZ37" s="110"/>
      <c r="BA37" s="110"/>
      <c r="BB37" s="110"/>
      <c r="BC37" s="110"/>
      <c r="BD37" s="110"/>
      <c r="BE37" s="110"/>
      <c r="BF37" s="110"/>
      <c r="BG37" s="110"/>
      <c r="BH37" s="110"/>
      <c r="BI37" s="110"/>
      <c r="BJ37" s="110"/>
      <c r="BK37" s="110"/>
      <c r="BL37" s="110"/>
      <c r="BM37" s="110"/>
      <c r="BN37" s="110"/>
      <c r="BO37" s="110"/>
      <c r="BP37" s="110"/>
      <c r="BQ37" s="110"/>
      <c r="BR37" s="110"/>
      <c r="BS37" s="110"/>
      <c r="BT37" s="110"/>
      <c r="BU37" s="110"/>
      <c r="BV37" s="110"/>
      <c r="BW37" s="110"/>
      <c r="BX37" s="110"/>
      <c r="BY37" s="110"/>
      <c r="BZ37" s="110"/>
      <c r="CA37" s="110"/>
      <c r="CB37" s="110"/>
      <c r="CC37" s="110"/>
      <c r="CD37" s="110"/>
      <c r="CE37" s="110"/>
      <c r="CF37" s="110"/>
      <c r="CG37" s="110"/>
      <c r="CH37" s="110"/>
      <c r="CI37" s="110"/>
      <c r="CJ37" s="110"/>
      <c r="CK37" s="110"/>
      <c r="CL37" s="110"/>
      <c r="CM37" s="110"/>
      <c r="CN37" s="110"/>
      <c r="CO37" s="110"/>
      <c r="CP37" s="110"/>
      <c r="CQ37" s="110"/>
      <c r="CR37" s="110"/>
      <c r="CS37" s="110"/>
      <c r="CT37" s="110"/>
      <c r="CU37" s="110"/>
      <c r="CV37" s="110"/>
      <c r="CW37" s="110"/>
      <c r="CX37" s="110"/>
    </row>
    <row r="38" spans="7:102" ht="15" customHeight="1" x14ac:dyDescent="0.25">
      <c r="G38" s="521"/>
      <c r="H38" s="202"/>
      <c r="I38" s="939" t="s">
        <v>2032</v>
      </c>
      <c r="J38" s="940"/>
      <c r="K38" s="940"/>
      <c r="L38" s="940"/>
      <c r="M38" s="940"/>
      <c r="N38" s="940"/>
      <c r="O38" s="940"/>
      <c r="P38" s="940"/>
      <c r="Q38" s="940"/>
      <c r="R38" s="940"/>
      <c r="S38" s="940"/>
      <c r="T38" s="940"/>
      <c r="U38" s="940"/>
      <c r="V38" s="940"/>
      <c r="W38" s="203"/>
      <c r="X38" s="522"/>
      <c r="Y38" s="522"/>
      <c r="Z38" s="522"/>
      <c r="AA38" s="522"/>
      <c r="AB38" s="522"/>
      <c r="AC38" s="204"/>
      <c r="AD38" s="204"/>
      <c r="AE38" s="204"/>
      <c r="AF38" s="204"/>
      <c r="AG38" s="204"/>
      <c r="AH38" s="204"/>
      <c r="AI38" s="204"/>
      <c r="AJ38" s="204"/>
      <c r="AK38" s="444"/>
      <c r="AL38" s="110"/>
      <c r="AM38" s="110"/>
      <c r="AN38" s="110"/>
      <c r="AO38" s="110"/>
      <c r="AP38" s="110"/>
      <c r="AQ38" s="110"/>
      <c r="AR38" s="110"/>
      <c r="AS38" s="110"/>
      <c r="AT38" s="110"/>
      <c r="AU38" s="110"/>
      <c r="AV38" s="110"/>
      <c r="AW38" s="110"/>
      <c r="AX38" s="110"/>
      <c r="AY38" s="110"/>
      <c r="AZ38" s="110"/>
      <c r="BA38" s="110"/>
      <c r="BB38" s="110"/>
      <c r="BC38" s="110"/>
      <c r="BD38" s="110"/>
      <c r="BE38" s="110"/>
      <c r="BF38" s="110"/>
      <c r="BG38" s="110"/>
      <c r="BH38" s="110"/>
      <c r="BI38" s="110"/>
      <c r="BJ38" s="110"/>
      <c r="BK38" s="110"/>
      <c r="BL38" s="110"/>
      <c r="BM38" s="110"/>
      <c r="BN38" s="110"/>
      <c r="BO38" s="110"/>
      <c r="BP38" s="110"/>
      <c r="BQ38" s="110"/>
      <c r="BR38" s="110"/>
      <c r="BS38" s="110"/>
      <c r="BT38" s="110"/>
      <c r="BU38" s="110"/>
      <c r="BV38" s="110"/>
      <c r="BW38" s="110"/>
      <c r="BX38" s="110"/>
      <c r="BY38" s="110"/>
      <c r="BZ38" s="110"/>
      <c r="CA38" s="110"/>
      <c r="CB38" s="110"/>
      <c r="CC38" s="110"/>
      <c r="CD38" s="110"/>
      <c r="CE38" s="110"/>
      <c r="CF38" s="110"/>
      <c r="CG38" s="110"/>
      <c r="CH38" s="110"/>
      <c r="CI38" s="110"/>
      <c r="CJ38" s="110"/>
      <c r="CK38" s="110"/>
      <c r="CL38" s="110"/>
      <c r="CM38" s="110"/>
      <c r="CN38" s="110"/>
      <c r="CO38" s="110"/>
      <c r="CP38" s="110"/>
      <c r="CQ38" s="110"/>
      <c r="CR38" s="110"/>
      <c r="CS38" s="110"/>
      <c r="CT38" s="110"/>
      <c r="CU38" s="110"/>
      <c r="CV38" s="110"/>
      <c r="CW38" s="110"/>
      <c r="CX38" s="110"/>
    </row>
    <row r="39" spans="7:102" ht="15" customHeight="1" x14ac:dyDescent="0.25">
      <c r="G39" s="521"/>
      <c r="H39" s="202" t="s">
        <v>1681</v>
      </c>
      <c r="I39" s="939" t="s">
        <v>1783</v>
      </c>
      <c r="J39" s="940"/>
      <c r="K39" s="940"/>
      <c r="L39" s="940"/>
      <c r="M39" s="940"/>
      <c r="N39" s="940"/>
      <c r="O39" s="940"/>
      <c r="P39" s="940"/>
      <c r="Q39" s="940"/>
      <c r="R39" s="940"/>
      <c r="S39" s="940"/>
      <c r="T39" s="940"/>
      <c r="U39" s="940"/>
      <c r="V39" s="940"/>
      <c r="W39" s="203" t="s">
        <v>1684</v>
      </c>
      <c r="X39" s="968">
        <f>'E-4'!U32</f>
        <v>0</v>
      </c>
      <c r="Y39" s="794"/>
      <c r="Z39" s="794"/>
      <c r="AA39" s="794"/>
      <c r="AB39" s="794"/>
      <c r="AC39" s="204"/>
      <c r="AD39" s="204"/>
      <c r="AE39" s="204"/>
      <c r="AF39" s="204"/>
      <c r="AG39" s="204"/>
      <c r="AH39" s="204"/>
      <c r="AI39" s="204"/>
      <c r="AJ39" s="204"/>
      <c r="AK39" s="444"/>
      <c r="AL39" s="110"/>
      <c r="AM39" s="110"/>
      <c r="AN39" s="110"/>
      <c r="AO39" s="110"/>
      <c r="AP39" s="110"/>
      <c r="AQ39" s="110"/>
      <c r="AR39" s="110"/>
      <c r="AS39" s="110"/>
      <c r="AT39" s="110"/>
      <c r="AU39" s="110"/>
      <c r="AV39" s="110"/>
      <c r="AW39" s="110"/>
      <c r="AX39" s="110"/>
      <c r="AY39" s="110"/>
      <c r="AZ39" s="110"/>
      <c r="BA39" s="110"/>
      <c r="BB39" s="110"/>
      <c r="BC39" s="110"/>
      <c r="BD39" s="110"/>
      <c r="BE39" s="110"/>
      <c r="BF39" s="110"/>
      <c r="BG39" s="110"/>
      <c r="BH39" s="110"/>
      <c r="BI39" s="110"/>
      <c r="BJ39" s="110"/>
      <c r="BK39" s="110"/>
      <c r="BL39" s="110"/>
      <c r="BM39" s="110"/>
      <c r="BN39" s="110"/>
      <c r="BO39" s="110"/>
      <c r="BP39" s="110"/>
      <c r="BQ39" s="110"/>
      <c r="BR39" s="110"/>
      <c r="BS39" s="110"/>
      <c r="BT39" s="110"/>
      <c r="BU39" s="110"/>
      <c r="BV39" s="110"/>
      <c r="BW39" s="110"/>
      <c r="BX39" s="110"/>
      <c r="BY39" s="110"/>
      <c r="BZ39" s="110"/>
      <c r="CA39" s="110"/>
      <c r="CB39" s="110"/>
      <c r="CC39" s="110"/>
      <c r="CD39" s="110"/>
      <c r="CE39" s="110"/>
      <c r="CF39" s="110"/>
      <c r="CG39" s="110"/>
      <c r="CH39" s="110"/>
      <c r="CI39" s="110"/>
      <c r="CJ39" s="110"/>
      <c r="CK39" s="110"/>
      <c r="CL39" s="110"/>
      <c r="CM39" s="110"/>
      <c r="CN39" s="110"/>
      <c r="CO39" s="110"/>
      <c r="CP39" s="110"/>
      <c r="CQ39" s="110"/>
      <c r="CR39" s="110"/>
      <c r="CS39" s="110"/>
      <c r="CT39" s="110"/>
      <c r="CU39" s="110"/>
      <c r="CV39" s="110"/>
      <c r="CW39" s="110"/>
      <c r="CX39" s="110"/>
    </row>
    <row r="40" spans="7:102" ht="15" customHeight="1" x14ac:dyDescent="0.25">
      <c r="G40" s="521"/>
      <c r="H40" s="202" t="s">
        <v>1772</v>
      </c>
      <c r="I40" s="203"/>
      <c r="J40" s="203"/>
      <c r="K40" s="203"/>
      <c r="L40" s="203"/>
      <c r="M40" s="203"/>
      <c r="N40" s="203"/>
      <c r="O40" s="203"/>
      <c r="P40" s="203"/>
      <c r="Q40" s="203"/>
      <c r="R40" s="203"/>
      <c r="S40" s="203"/>
      <c r="T40" s="203"/>
      <c r="U40" s="203"/>
      <c r="V40" s="203"/>
      <c r="W40" s="203" t="s">
        <v>1684</v>
      </c>
      <c r="X40" s="966">
        <f>X37-X39</f>
        <v>0</v>
      </c>
      <c r="Y40" s="789"/>
      <c r="Z40" s="789"/>
      <c r="AA40" s="789"/>
      <c r="AB40" s="789"/>
      <c r="AC40" s="204"/>
      <c r="AD40" s="204"/>
      <c r="AE40" s="204"/>
      <c r="AF40" s="204"/>
      <c r="AG40" s="204"/>
      <c r="AH40" s="204"/>
      <c r="AI40" s="204"/>
      <c r="AJ40" s="204"/>
      <c r="AK40" s="444"/>
      <c r="AL40" s="110"/>
      <c r="AM40" s="110"/>
      <c r="AN40" s="110"/>
      <c r="AO40" s="110"/>
      <c r="AP40" s="110"/>
      <c r="AQ40" s="110"/>
      <c r="AR40" s="110"/>
      <c r="AS40" s="110"/>
      <c r="AT40" s="110"/>
      <c r="AU40" s="110"/>
      <c r="AV40" s="110"/>
      <c r="AW40" s="110"/>
      <c r="AX40" s="110"/>
      <c r="AY40" s="110"/>
      <c r="AZ40" s="110"/>
      <c r="BA40" s="110"/>
      <c r="BB40" s="110"/>
      <c r="BC40" s="110"/>
      <c r="BD40" s="110"/>
      <c r="BE40" s="110"/>
      <c r="BF40" s="110"/>
      <c r="BG40" s="110"/>
      <c r="BH40" s="110"/>
      <c r="BI40" s="110"/>
      <c r="BJ40" s="110"/>
      <c r="BK40" s="110"/>
      <c r="BL40" s="110"/>
      <c r="BM40" s="110"/>
      <c r="BN40" s="110"/>
      <c r="BO40" s="110"/>
      <c r="BP40" s="110"/>
      <c r="BQ40" s="110"/>
      <c r="BR40" s="110"/>
      <c r="BS40" s="110"/>
      <c r="BT40" s="110"/>
      <c r="BU40" s="110"/>
      <c r="BV40" s="110"/>
      <c r="BW40" s="110"/>
      <c r="BX40" s="110"/>
      <c r="BY40" s="110"/>
      <c r="BZ40" s="110"/>
      <c r="CA40" s="110"/>
      <c r="CB40" s="110"/>
      <c r="CC40" s="110"/>
      <c r="CD40" s="110"/>
      <c r="CE40" s="110"/>
      <c r="CF40" s="110"/>
      <c r="CG40" s="110"/>
      <c r="CH40" s="110"/>
      <c r="CI40" s="110"/>
      <c r="CJ40" s="110"/>
      <c r="CK40" s="110"/>
      <c r="CL40" s="110"/>
      <c r="CM40" s="110"/>
      <c r="CN40" s="110"/>
      <c r="CO40" s="110"/>
      <c r="CP40" s="110"/>
      <c r="CQ40" s="110"/>
      <c r="CR40" s="110"/>
      <c r="CS40" s="110"/>
      <c r="CT40" s="110"/>
      <c r="CU40" s="110"/>
      <c r="CV40" s="110"/>
      <c r="CW40" s="110"/>
      <c r="CX40" s="110"/>
    </row>
    <row r="41" spans="7:102" ht="15" customHeight="1" x14ac:dyDescent="0.25">
      <c r="G41" s="521"/>
      <c r="H41" s="202"/>
      <c r="I41" s="203"/>
      <c r="J41" s="203"/>
      <c r="K41" s="203"/>
      <c r="L41" s="203"/>
      <c r="M41" s="203"/>
      <c r="N41" s="203"/>
      <c r="O41" s="203"/>
      <c r="P41" s="203"/>
      <c r="Q41" s="203"/>
      <c r="R41" s="203"/>
      <c r="S41" s="203"/>
      <c r="T41" s="203"/>
      <c r="U41" s="203"/>
      <c r="V41" s="203"/>
      <c r="W41" s="203"/>
      <c r="X41" s="522"/>
      <c r="Y41" s="522"/>
      <c r="Z41" s="522"/>
      <c r="AA41" s="522"/>
      <c r="AB41" s="522"/>
      <c r="AC41" s="204"/>
      <c r="AD41" s="204"/>
      <c r="AE41" s="204"/>
      <c r="AF41" s="204"/>
      <c r="AG41" s="204"/>
      <c r="AH41" s="204"/>
      <c r="AI41" s="204"/>
      <c r="AJ41" s="204"/>
      <c r="AK41" s="444"/>
      <c r="AL41" s="110"/>
      <c r="AM41" s="110"/>
      <c r="AN41" s="110"/>
      <c r="AO41" s="110"/>
      <c r="AP41" s="110"/>
      <c r="AQ41" s="110"/>
      <c r="AR41" s="110"/>
      <c r="AS41" s="110"/>
      <c r="AT41" s="110"/>
      <c r="AU41" s="110"/>
      <c r="AV41" s="110"/>
      <c r="AW41" s="110"/>
      <c r="AX41" s="110"/>
      <c r="AY41" s="110"/>
      <c r="AZ41" s="110"/>
      <c r="BA41" s="110"/>
      <c r="BB41" s="110"/>
      <c r="BC41" s="110"/>
      <c r="BD41" s="110"/>
      <c r="BE41" s="110"/>
      <c r="BF41" s="110"/>
      <c r="BG41" s="110"/>
      <c r="BH41" s="110"/>
      <c r="BI41" s="110"/>
      <c r="BJ41" s="110"/>
      <c r="BK41" s="110"/>
      <c r="BL41" s="110"/>
      <c r="BM41" s="110"/>
      <c r="BN41" s="110"/>
      <c r="BO41" s="110"/>
      <c r="BP41" s="110"/>
      <c r="BQ41" s="110"/>
      <c r="BR41" s="110"/>
      <c r="BS41" s="110"/>
      <c r="BT41" s="110"/>
      <c r="BU41" s="110"/>
      <c r="BV41" s="110"/>
      <c r="BW41" s="110"/>
      <c r="BX41" s="110"/>
      <c r="BY41" s="110"/>
      <c r="BZ41" s="110"/>
      <c r="CA41" s="110"/>
      <c r="CB41" s="110"/>
      <c r="CC41" s="110"/>
      <c r="CD41" s="110"/>
      <c r="CE41" s="110"/>
      <c r="CF41" s="110"/>
      <c r="CG41" s="110"/>
      <c r="CH41" s="110"/>
      <c r="CI41" s="110"/>
      <c r="CJ41" s="110"/>
      <c r="CK41" s="110"/>
      <c r="CL41" s="110"/>
      <c r="CM41" s="110"/>
      <c r="CN41" s="110"/>
      <c r="CO41" s="110"/>
      <c r="CP41" s="110"/>
      <c r="CQ41" s="110"/>
      <c r="CR41" s="110"/>
      <c r="CS41" s="110"/>
      <c r="CT41" s="110"/>
      <c r="CU41" s="110"/>
      <c r="CV41" s="110"/>
      <c r="CW41" s="110"/>
      <c r="CX41" s="110"/>
    </row>
    <row r="42" spans="7:102" ht="15" customHeight="1" x14ac:dyDescent="0.25">
      <c r="G42" s="521" t="s">
        <v>1784</v>
      </c>
      <c r="H42" s="202" t="s">
        <v>1785</v>
      </c>
      <c r="I42" s="203"/>
      <c r="J42" s="203"/>
      <c r="K42" s="203"/>
      <c r="L42" s="203"/>
      <c r="M42" s="203"/>
      <c r="N42" s="203"/>
      <c r="O42" s="203"/>
      <c r="P42" s="203"/>
      <c r="Q42" s="203"/>
      <c r="R42" s="203"/>
      <c r="S42" s="203"/>
      <c r="T42" s="203"/>
      <c r="U42" s="203"/>
      <c r="V42" s="203"/>
      <c r="W42" s="203"/>
      <c r="X42" s="203"/>
      <c r="Y42" s="203"/>
      <c r="Z42" s="203"/>
      <c r="AA42" s="203"/>
      <c r="AB42" s="203"/>
      <c r="AC42" s="204"/>
      <c r="AD42" s="204"/>
      <c r="AE42" s="204"/>
      <c r="AF42" s="204"/>
      <c r="AG42" s="204"/>
      <c r="AH42" s="204"/>
      <c r="AI42" s="204"/>
      <c r="AJ42" s="204"/>
      <c r="AK42" s="444"/>
      <c r="AL42" s="110"/>
      <c r="AM42" s="110"/>
      <c r="AN42" s="110"/>
      <c r="AO42" s="110"/>
      <c r="AP42" s="110"/>
      <c r="AQ42" s="110"/>
      <c r="AR42" s="110"/>
      <c r="AS42" s="110"/>
      <c r="AT42" s="110"/>
      <c r="AU42" s="110"/>
      <c r="AV42" s="110"/>
      <c r="AW42" s="110"/>
      <c r="AX42" s="110"/>
      <c r="AY42" s="110"/>
      <c r="AZ42" s="110"/>
      <c r="BA42" s="110"/>
      <c r="BB42" s="110"/>
      <c r="BC42" s="110"/>
      <c r="BD42" s="110"/>
      <c r="BE42" s="110"/>
      <c r="BF42" s="110"/>
      <c r="BG42" s="110"/>
      <c r="BH42" s="110"/>
      <c r="BI42" s="110"/>
      <c r="BJ42" s="110"/>
      <c r="BK42" s="110"/>
      <c r="BL42" s="110"/>
      <c r="BM42" s="110"/>
      <c r="BN42" s="110"/>
      <c r="BO42" s="110"/>
      <c r="BP42" s="110"/>
      <c r="BQ42" s="110"/>
      <c r="BR42" s="110"/>
      <c r="BS42" s="110"/>
      <c r="BT42" s="110"/>
      <c r="BU42" s="110"/>
      <c r="BV42" s="110"/>
      <c r="BW42" s="110"/>
      <c r="BX42" s="110"/>
      <c r="BY42" s="110"/>
      <c r="BZ42" s="110"/>
      <c r="CA42" s="110"/>
      <c r="CB42" s="110"/>
      <c r="CC42" s="110"/>
      <c r="CD42" s="110"/>
      <c r="CE42" s="110"/>
      <c r="CF42" s="110"/>
      <c r="CG42" s="110"/>
      <c r="CH42" s="110"/>
      <c r="CI42" s="110"/>
      <c r="CJ42" s="110"/>
      <c r="CK42" s="110"/>
      <c r="CL42" s="110"/>
      <c r="CM42" s="110"/>
      <c r="CN42" s="110"/>
      <c r="CO42" s="110"/>
      <c r="CP42" s="110"/>
      <c r="CQ42" s="110"/>
      <c r="CR42" s="110"/>
      <c r="CS42" s="110"/>
      <c r="CT42" s="110"/>
      <c r="CU42" s="110"/>
      <c r="CV42" s="110"/>
      <c r="CW42" s="110"/>
      <c r="CX42" s="110"/>
    </row>
    <row r="43" spans="7:102" ht="15" customHeight="1" x14ac:dyDescent="0.25">
      <c r="G43" s="521"/>
      <c r="H43" s="972" t="s">
        <v>1786</v>
      </c>
      <c r="I43" s="940"/>
      <c r="J43" s="940"/>
      <c r="K43" s="940"/>
      <c r="L43" s="940"/>
      <c r="M43" s="940"/>
      <c r="N43" s="940"/>
      <c r="O43" s="940"/>
      <c r="P43" s="940"/>
      <c r="Q43" s="940"/>
      <c r="R43" s="940"/>
      <c r="S43" s="940"/>
      <c r="T43" s="940"/>
      <c r="U43" s="940"/>
      <c r="V43" s="940"/>
      <c r="W43" s="940"/>
      <c r="X43" s="940"/>
      <c r="Y43" s="940"/>
      <c r="Z43" s="940"/>
      <c r="AA43" s="940"/>
      <c r="AB43" s="940"/>
      <c r="AC43" s="940"/>
      <c r="AD43" s="940"/>
      <c r="AE43" s="940"/>
      <c r="AF43" s="940"/>
      <c r="AG43" s="940"/>
      <c r="AH43" s="940"/>
      <c r="AI43" s="940"/>
      <c r="AJ43" s="940"/>
      <c r="AK43" s="805"/>
      <c r="AL43" s="110"/>
      <c r="AM43" s="110"/>
      <c r="AN43" s="110"/>
      <c r="AO43" s="110"/>
      <c r="AP43" s="110"/>
      <c r="AQ43" s="110"/>
      <c r="AR43" s="110"/>
      <c r="AS43" s="110"/>
      <c r="AT43" s="110"/>
      <c r="AU43" s="110"/>
      <c r="AV43" s="110"/>
      <c r="AW43" s="110"/>
      <c r="AX43" s="110"/>
      <c r="AY43" s="110"/>
      <c r="AZ43" s="110"/>
      <c r="BA43" s="110"/>
      <c r="BB43" s="110"/>
      <c r="BC43" s="110"/>
      <c r="BD43" s="110"/>
      <c r="BE43" s="110"/>
      <c r="BF43" s="110"/>
      <c r="BG43" s="110"/>
      <c r="BH43" s="110"/>
      <c r="BI43" s="110"/>
      <c r="BJ43" s="110"/>
      <c r="BK43" s="110"/>
      <c r="BL43" s="110"/>
      <c r="BM43" s="110"/>
      <c r="BN43" s="110"/>
      <c r="BO43" s="110"/>
      <c r="BP43" s="110"/>
      <c r="BQ43" s="110"/>
      <c r="BR43" s="110"/>
      <c r="BS43" s="110"/>
      <c r="BT43" s="110"/>
      <c r="BU43" s="110"/>
      <c r="BV43" s="110"/>
      <c r="BW43" s="110"/>
      <c r="BX43" s="110"/>
      <c r="BY43" s="110"/>
      <c r="BZ43" s="110"/>
      <c r="CA43" s="110"/>
      <c r="CB43" s="110"/>
      <c r="CC43" s="110"/>
      <c r="CD43" s="110"/>
      <c r="CE43" s="110"/>
      <c r="CF43" s="110"/>
      <c r="CG43" s="110"/>
      <c r="CH43" s="110"/>
      <c r="CI43" s="110"/>
      <c r="CJ43" s="110"/>
      <c r="CK43" s="110"/>
      <c r="CL43" s="110"/>
      <c r="CM43" s="110"/>
      <c r="CN43" s="110"/>
      <c r="CO43" s="110"/>
      <c r="CP43" s="110"/>
      <c r="CQ43" s="110"/>
      <c r="CR43" s="110"/>
      <c r="CS43" s="110"/>
      <c r="CT43" s="110"/>
      <c r="CU43" s="110"/>
      <c r="CV43" s="110"/>
      <c r="CW43" s="110"/>
      <c r="CX43" s="110"/>
    </row>
    <row r="44" spans="7:102" ht="15" customHeight="1" x14ac:dyDescent="0.25">
      <c r="G44" s="521"/>
      <c r="H44" s="804"/>
      <c r="I44" s="940"/>
      <c r="J44" s="940"/>
      <c r="K44" s="940"/>
      <c r="L44" s="940"/>
      <c r="M44" s="940"/>
      <c r="N44" s="940"/>
      <c r="O44" s="940"/>
      <c r="P44" s="940"/>
      <c r="Q44" s="940"/>
      <c r="R44" s="940"/>
      <c r="S44" s="940"/>
      <c r="T44" s="940"/>
      <c r="U44" s="940"/>
      <c r="V44" s="940"/>
      <c r="W44" s="940"/>
      <c r="X44" s="940"/>
      <c r="Y44" s="940"/>
      <c r="Z44" s="940"/>
      <c r="AA44" s="940"/>
      <c r="AB44" s="940"/>
      <c r="AC44" s="940"/>
      <c r="AD44" s="940"/>
      <c r="AE44" s="940"/>
      <c r="AF44" s="940"/>
      <c r="AG44" s="940"/>
      <c r="AH44" s="940"/>
      <c r="AI44" s="940"/>
      <c r="AJ44" s="940"/>
      <c r="AK44" s="805"/>
      <c r="AL44" s="110"/>
      <c r="AM44" s="110"/>
      <c r="AN44" s="110"/>
      <c r="AO44" s="110"/>
      <c r="AP44" s="110"/>
      <c r="AQ44" s="110"/>
      <c r="AR44" s="110"/>
      <c r="AS44" s="110"/>
      <c r="AT44" s="110"/>
      <c r="AU44" s="110"/>
      <c r="AV44" s="110"/>
      <c r="AW44" s="110"/>
      <c r="AX44" s="110"/>
      <c r="AY44" s="110"/>
      <c r="AZ44" s="110"/>
      <c r="BA44" s="110"/>
      <c r="BB44" s="110"/>
      <c r="BC44" s="110"/>
      <c r="BD44" s="110"/>
      <c r="BE44" s="110"/>
      <c r="BF44" s="110"/>
      <c r="BG44" s="110"/>
      <c r="BH44" s="110"/>
      <c r="BI44" s="110"/>
      <c r="BJ44" s="110"/>
      <c r="BK44" s="110"/>
      <c r="BL44" s="110"/>
      <c r="BM44" s="110"/>
      <c r="BN44" s="110"/>
      <c r="BO44" s="110"/>
      <c r="BP44" s="110"/>
      <c r="BQ44" s="110"/>
      <c r="BR44" s="110"/>
      <c r="BS44" s="110"/>
      <c r="BT44" s="110"/>
      <c r="BU44" s="110"/>
      <c r="BV44" s="110"/>
      <c r="BW44" s="110"/>
      <c r="BX44" s="110"/>
      <c r="BY44" s="110"/>
      <c r="BZ44" s="110"/>
      <c r="CA44" s="110"/>
      <c r="CB44" s="110"/>
      <c r="CC44" s="110"/>
      <c r="CD44" s="110"/>
      <c r="CE44" s="110"/>
      <c r="CF44" s="110"/>
      <c r="CG44" s="110"/>
      <c r="CH44" s="110"/>
      <c r="CI44" s="110"/>
      <c r="CJ44" s="110"/>
      <c r="CK44" s="110"/>
      <c r="CL44" s="110"/>
      <c r="CM44" s="110"/>
      <c r="CN44" s="110"/>
      <c r="CO44" s="110"/>
      <c r="CP44" s="110"/>
      <c r="CQ44" s="110"/>
      <c r="CR44" s="110"/>
      <c r="CS44" s="110"/>
      <c r="CT44" s="110"/>
      <c r="CU44" s="110"/>
      <c r="CV44" s="110"/>
      <c r="CW44" s="110"/>
      <c r="CX44" s="110"/>
    </row>
    <row r="45" spans="7:102" ht="15" customHeight="1" x14ac:dyDescent="0.25">
      <c r="G45" s="521"/>
      <c r="H45" s="804"/>
      <c r="I45" s="940"/>
      <c r="J45" s="940"/>
      <c r="K45" s="940"/>
      <c r="L45" s="940"/>
      <c r="M45" s="940"/>
      <c r="N45" s="940"/>
      <c r="O45" s="940"/>
      <c r="P45" s="940"/>
      <c r="Q45" s="940"/>
      <c r="R45" s="940"/>
      <c r="S45" s="940"/>
      <c r="T45" s="940"/>
      <c r="U45" s="940"/>
      <c r="V45" s="940"/>
      <c r="W45" s="940"/>
      <c r="X45" s="940"/>
      <c r="Y45" s="940"/>
      <c r="Z45" s="940"/>
      <c r="AA45" s="940"/>
      <c r="AB45" s="940"/>
      <c r="AC45" s="940"/>
      <c r="AD45" s="940"/>
      <c r="AE45" s="940"/>
      <c r="AF45" s="940"/>
      <c r="AG45" s="940"/>
      <c r="AH45" s="940"/>
      <c r="AI45" s="940"/>
      <c r="AJ45" s="940"/>
      <c r="AK45" s="805"/>
      <c r="AL45" s="110"/>
      <c r="AM45" s="110"/>
      <c r="AN45" s="110"/>
      <c r="AO45" s="110"/>
      <c r="AP45" s="110"/>
      <c r="AQ45" s="110"/>
      <c r="AR45" s="110"/>
      <c r="AS45" s="110"/>
      <c r="AT45" s="110"/>
      <c r="AU45" s="110"/>
      <c r="AV45" s="110"/>
      <c r="AW45" s="110"/>
      <c r="AX45" s="110"/>
      <c r="AY45" s="110"/>
      <c r="AZ45" s="110"/>
      <c r="BA45" s="110"/>
      <c r="BB45" s="110"/>
      <c r="BC45" s="110"/>
      <c r="BD45" s="110"/>
      <c r="BE45" s="110"/>
      <c r="BF45" s="110"/>
      <c r="BG45" s="110"/>
      <c r="BH45" s="110"/>
      <c r="BI45" s="110"/>
      <c r="BJ45" s="110"/>
      <c r="BK45" s="110"/>
      <c r="BL45" s="110"/>
      <c r="BM45" s="110"/>
      <c r="BN45" s="110"/>
      <c r="BO45" s="110"/>
      <c r="BP45" s="110"/>
      <c r="BQ45" s="110"/>
      <c r="BR45" s="110"/>
      <c r="BS45" s="110"/>
      <c r="BT45" s="110"/>
      <c r="BU45" s="110"/>
      <c r="BV45" s="110"/>
      <c r="BW45" s="110"/>
      <c r="BX45" s="110"/>
      <c r="BY45" s="110"/>
      <c r="BZ45" s="110"/>
      <c r="CA45" s="110"/>
      <c r="CB45" s="110"/>
      <c r="CC45" s="110"/>
      <c r="CD45" s="110"/>
      <c r="CE45" s="110"/>
      <c r="CF45" s="110"/>
      <c r="CG45" s="110"/>
      <c r="CH45" s="110"/>
      <c r="CI45" s="110"/>
      <c r="CJ45" s="110"/>
      <c r="CK45" s="110"/>
      <c r="CL45" s="110"/>
      <c r="CM45" s="110"/>
      <c r="CN45" s="110"/>
      <c r="CO45" s="110"/>
      <c r="CP45" s="110"/>
      <c r="CQ45" s="110"/>
      <c r="CR45" s="110"/>
      <c r="CS45" s="110"/>
      <c r="CT45" s="110"/>
      <c r="CU45" s="110"/>
      <c r="CV45" s="110"/>
      <c r="CW45" s="110"/>
      <c r="CX45" s="110"/>
    </row>
    <row r="46" spans="7:102" ht="15" customHeight="1" x14ac:dyDescent="0.25">
      <c r="G46" s="521"/>
      <c r="H46" s="804"/>
      <c r="I46" s="940"/>
      <c r="J46" s="940"/>
      <c r="K46" s="940"/>
      <c r="L46" s="940"/>
      <c r="M46" s="940"/>
      <c r="N46" s="940"/>
      <c r="O46" s="940"/>
      <c r="P46" s="940"/>
      <c r="Q46" s="940"/>
      <c r="R46" s="940"/>
      <c r="S46" s="940"/>
      <c r="T46" s="940"/>
      <c r="U46" s="940"/>
      <c r="V46" s="940"/>
      <c r="W46" s="940"/>
      <c r="X46" s="940"/>
      <c r="Y46" s="940"/>
      <c r="Z46" s="940"/>
      <c r="AA46" s="940"/>
      <c r="AB46" s="940"/>
      <c r="AC46" s="940"/>
      <c r="AD46" s="940"/>
      <c r="AE46" s="940"/>
      <c r="AF46" s="940"/>
      <c r="AG46" s="940"/>
      <c r="AH46" s="940"/>
      <c r="AI46" s="940"/>
      <c r="AJ46" s="940"/>
      <c r="AK46" s="805"/>
      <c r="AL46" s="110"/>
      <c r="AM46" s="110"/>
      <c r="AN46" s="110"/>
      <c r="AO46" s="110"/>
      <c r="AP46" s="110"/>
      <c r="AQ46" s="110"/>
      <c r="AR46" s="110"/>
      <c r="AS46" s="110"/>
      <c r="AT46" s="110"/>
      <c r="AU46" s="110"/>
      <c r="AV46" s="110"/>
      <c r="AW46" s="110"/>
      <c r="AX46" s="110"/>
      <c r="AY46" s="110"/>
      <c r="AZ46" s="110"/>
      <c r="BA46" s="110"/>
      <c r="BB46" s="110"/>
      <c r="BC46" s="110"/>
      <c r="BD46" s="110"/>
      <c r="BE46" s="110"/>
      <c r="BF46" s="110"/>
      <c r="BG46" s="110"/>
      <c r="BH46" s="110"/>
      <c r="BI46" s="110"/>
      <c r="BJ46" s="110"/>
      <c r="BK46" s="110"/>
      <c r="BL46" s="110"/>
      <c r="BM46" s="110"/>
      <c r="BN46" s="110"/>
      <c r="BO46" s="110"/>
      <c r="BP46" s="110"/>
      <c r="BQ46" s="110"/>
      <c r="BR46" s="110"/>
      <c r="BS46" s="110"/>
      <c r="BT46" s="110"/>
      <c r="BU46" s="110"/>
      <c r="BV46" s="110"/>
      <c r="BW46" s="110"/>
      <c r="BX46" s="110"/>
      <c r="BY46" s="110"/>
      <c r="BZ46" s="110"/>
      <c r="CA46" s="110"/>
      <c r="CB46" s="110"/>
      <c r="CC46" s="110"/>
      <c r="CD46" s="110"/>
      <c r="CE46" s="110"/>
      <c r="CF46" s="110"/>
      <c r="CG46" s="110"/>
      <c r="CH46" s="110"/>
      <c r="CI46" s="110"/>
      <c r="CJ46" s="110"/>
      <c r="CK46" s="110"/>
      <c r="CL46" s="110"/>
      <c r="CM46" s="110"/>
      <c r="CN46" s="110"/>
      <c r="CO46" s="110"/>
      <c r="CP46" s="110"/>
      <c r="CQ46" s="110"/>
      <c r="CR46" s="110"/>
      <c r="CS46" s="110"/>
      <c r="CT46" s="110"/>
      <c r="CU46" s="110"/>
      <c r="CV46" s="110"/>
      <c r="CW46" s="110"/>
      <c r="CX46" s="110"/>
    </row>
    <row r="47" spans="7:102" ht="15" customHeight="1" x14ac:dyDescent="0.25">
      <c r="G47" s="521"/>
      <c r="H47" s="202" t="s">
        <v>1787</v>
      </c>
      <c r="I47" s="203"/>
      <c r="J47" s="203"/>
      <c r="K47" s="203"/>
      <c r="L47" s="203"/>
      <c r="M47" s="203"/>
      <c r="N47" s="203"/>
      <c r="O47" s="203"/>
      <c r="P47" s="203"/>
      <c r="Q47" s="203"/>
      <c r="R47" s="203"/>
      <c r="S47" s="203"/>
      <c r="T47" s="203"/>
      <c r="U47" s="203"/>
      <c r="V47" s="203"/>
      <c r="W47" s="203"/>
      <c r="X47" s="522"/>
      <c r="Y47" s="522"/>
      <c r="Z47" s="522"/>
      <c r="AA47" s="522"/>
      <c r="AB47" s="522"/>
      <c r="AC47" s="435"/>
      <c r="AD47" s="435"/>
      <c r="AE47" s="435"/>
      <c r="AF47" s="435"/>
      <c r="AG47" s="435"/>
      <c r="AH47" s="435"/>
      <c r="AI47" s="435"/>
      <c r="AJ47" s="435"/>
      <c r="AK47" s="437"/>
      <c r="AL47" s="110"/>
      <c r="AM47" s="110"/>
      <c r="AN47" s="110"/>
      <c r="AO47" s="110"/>
      <c r="AP47" s="110"/>
      <c r="AQ47" s="110"/>
      <c r="AR47" s="110"/>
      <c r="AS47" s="110"/>
      <c r="AT47" s="110"/>
      <c r="AU47" s="110"/>
      <c r="AV47" s="110"/>
      <c r="AW47" s="110"/>
      <c r="AX47" s="110"/>
      <c r="AY47" s="110"/>
      <c r="AZ47" s="110"/>
      <c r="BA47" s="110"/>
      <c r="BB47" s="110"/>
      <c r="BC47" s="110"/>
      <c r="BD47" s="110"/>
      <c r="BE47" s="110"/>
      <c r="BF47" s="110"/>
      <c r="BG47" s="110"/>
      <c r="BH47" s="110"/>
      <c r="BI47" s="110"/>
      <c r="BJ47" s="110"/>
      <c r="BK47" s="110"/>
      <c r="BL47" s="110"/>
      <c r="BM47" s="110"/>
      <c r="BN47" s="110"/>
      <c r="BO47" s="110"/>
      <c r="BP47" s="110"/>
      <c r="BQ47" s="110"/>
      <c r="BR47" s="110"/>
      <c r="BS47" s="110"/>
      <c r="BT47" s="110"/>
      <c r="BU47" s="110"/>
      <c r="BV47" s="110"/>
      <c r="BW47" s="110"/>
      <c r="BX47" s="110"/>
      <c r="BY47" s="110"/>
      <c r="BZ47" s="110"/>
      <c r="CA47" s="110"/>
      <c r="CB47" s="110"/>
      <c r="CC47" s="110"/>
      <c r="CD47" s="110"/>
      <c r="CE47" s="110"/>
      <c r="CF47" s="110"/>
      <c r="CG47" s="110"/>
      <c r="CH47" s="110"/>
      <c r="CI47" s="110"/>
      <c r="CJ47" s="110"/>
      <c r="CK47" s="110"/>
      <c r="CL47" s="110"/>
      <c r="CM47" s="110"/>
      <c r="CN47" s="110"/>
      <c r="CO47" s="110"/>
      <c r="CP47" s="110"/>
      <c r="CQ47" s="110"/>
      <c r="CR47" s="110"/>
      <c r="CS47" s="110"/>
      <c r="CT47" s="110"/>
      <c r="CU47" s="110"/>
      <c r="CV47" s="110"/>
      <c r="CW47" s="110"/>
      <c r="CX47" s="110"/>
    </row>
    <row r="48" spans="7:102" ht="15" customHeight="1" x14ac:dyDescent="0.25">
      <c r="G48" s="521"/>
      <c r="H48" s="202" t="s">
        <v>1681</v>
      </c>
      <c r="I48" s="973" t="s">
        <v>2031</v>
      </c>
      <c r="J48" s="940"/>
      <c r="K48" s="940"/>
      <c r="L48" s="940"/>
      <c r="M48" s="940"/>
      <c r="N48" s="940"/>
      <c r="O48" s="940"/>
      <c r="P48" s="940"/>
      <c r="Q48" s="940"/>
      <c r="R48" s="940"/>
      <c r="S48" s="940"/>
      <c r="T48" s="940"/>
      <c r="U48" s="940"/>
      <c r="V48" s="940"/>
      <c r="W48" s="940"/>
      <c r="X48" s="940"/>
      <c r="Y48" s="940"/>
      <c r="Z48" s="940"/>
      <c r="AA48" s="940"/>
      <c r="AB48" s="940"/>
      <c r="AC48" s="435"/>
      <c r="AD48" s="435"/>
      <c r="AE48" s="435"/>
      <c r="AF48" s="435"/>
      <c r="AG48" s="435"/>
      <c r="AH48" s="435"/>
      <c r="AI48" s="435"/>
      <c r="AJ48" s="435"/>
      <c r="AK48" s="437"/>
      <c r="AL48" s="110"/>
      <c r="AM48" s="110"/>
      <c r="AN48" s="110"/>
      <c r="AO48" s="110"/>
      <c r="AP48" s="110"/>
      <c r="AQ48" s="110"/>
      <c r="AR48" s="110"/>
      <c r="AS48" s="110"/>
      <c r="AT48" s="110"/>
      <c r="AU48" s="110"/>
      <c r="AV48" s="110"/>
      <c r="AW48" s="110"/>
      <c r="AX48" s="110"/>
      <c r="AY48" s="110"/>
      <c r="AZ48" s="110"/>
      <c r="BA48" s="110"/>
      <c r="BB48" s="110"/>
      <c r="BC48" s="110"/>
      <c r="BD48" s="110"/>
      <c r="BE48" s="110"/>
      <c r="BF48" s="110"/>
      <c r="BG48" s="110"/>
      <c r="BH48" s="110"/>
      <c r="BI48" s="110"/>
      <c r="BJ48" s="110"/>
      <c r="BK48" s="110"/>
      <c r="BL48" s="110"/>
      <c r="BM48" s="110"/>
      <c r="BN48" s="110"/>
      <c r="BO48" s="110"/>
      <c r="BP48" s="110"/>
      <c r="BQ48" s="110"/>
      <c r="BR48" s="110"/>
      <c r="BS48" s="110"/>
      <c r="BT48" s="110"/>
      <c r="BU48" s="110"/>
      <c r="BV48" s="110"/>
      <c r="BW48" s="110"/>
      <c r="BX48" s="110"/>
      <c r="BY48" s="110"/>
      <c r="BZ48" s="110"/>
      <c r="CA48" s="110"/>
      <c r="CB48" s="110"/>
      <c r="CC48" s="110"/>
      <c r="CD48" s="110"/>
      <c r="CE48" s="110"/>
      <c r="CF48" s="110"/>
      <c r="CG48" s="110"/>
      <c r="CH48" s="110"/>
      <c r="CI48" s="110"/>
      <c r="CJ48" s="110"/>
      <c r="CK48" s="110"/>
      <c r="CL48" s="110"/>
      <c r="CM48" s="110"/>
      <c r="CN48" s="110"/>
      <c r="CO48" s="110"/>
      <c r="CP48" s="110"/>
      <c r="CQ48" s="110"/>
      <c r="CR48" s="110"/>
      <c r="CS48" s="110"/>
      <c r="CT48" s="110"/>
      <c r="CU48" s="110"/>
      <c r="CV48" s="110"/>
      <c r="CW48" s="110"/>
      <c r="CX48" s="110"/>
    </row>
    <row r="49" spans="7:102" ht="15" customHeight="1" x14ac:dyDescent="0.25">
      <c r="G49" s="521"/>
      <c r="H49" s="205"/>
      <c r="I49" s="435"/>
      <c r="W49" s="203"/>
      <c r="X49" s="203"/>
      <c r="Y49" s="203"/>
      <c r="Z49" s="203"/>
      <c r="AA49" s="203"/>
      <c r="AB49" s="203"/>
      <c r="AC49" s="204"/>
      <c r="AD49" s="204"/>
      <c r="AE49" s="204"/>
      <c r="AF49" s="204"/>
      <c r="AG49" s="204"/>
      <c r="AH49" s="204"/>
      <c r="AI49" s="204"/>
      <c r="AJ49" s="204"/>
      <c r="AK49" s="444"/>
      <c r="AL49" s="110"/>
      <c r="AM49" s="110"/>
      <c r="AN49" s="110"/>
      <c r="AO49" s="110"/>
      <c r="AP49" s="110"/>
      <c r="AQ49" s="110"/>
      <c r="AR49" s="110"/>
      <c r="AS49" s="110"/>
      <c r="AT49" s="110"/>
      <c r="AU49" s="110"/>
      <c r="AV49" s="110"/>
      <c r="AW49" s="110"/>
      <c r="AX49" s="110"/>
      <c r="AY49" s="110"/>
      <c r="AZ49" s="110"/>
      <c r="BA49" s="110"/>
      <c r="BB49" s="110"/>
      <c r="BC49" s="110"/>
      <c r="BD49" s="110"/>
      <c r="BE49" s="110"/>
      <c r="BF49" s="110"/>
      <c r="BG49" s="110"/>
      <c r="BH49" s="110"/>
      <c r="BI49" s="110"/>
      <c r="BJ49" s="110"/>
      <c r="BK49" s="110"/>
      <c r="BL49" s="110"/>
      <c r="BM49" s="110"/>
      <c r="BN49" s="110"/>
      <c r="BO49" s="110"/>
      <c r="BP49" s="110"/>
      <c r="BQ49" s="110"/>
      <c r="BR49" s="110"/>
      <c r="BS49" s="110"/>
      <c r="BT49" s="110"/>
      <c r="BU49" s="110"/>
      <c r="BV49" s="110"/>
      <c r="BW49" s="110"/>
      <c r="BX49" s="110"/>
      <c r="BY49" s="110"/>
      <c r="BZ49" s="110"/>
      <c r="CA49" s="110"/>
      <c r="CB49" s="110"/>
      <c r="CC49" s="110"/>
      <c r="CD49" s="110"/>
      <c r="CE49" s="110"/>
      <c r="CF49" s="110"/>
      <c r="CG49" s="110"/>
      <c r="CH49" s="110"/>
      <c r="CI49" s="110"/>
      <c r="CJ49" s="110"/>
      <c r="CK49" s="110"/>
      <c r="CL49" s="110"/>
      <c r="CM49" s="110"/>
      <c r="CN49" s="110"/>
      <c r="CO49" s="110"/>
      <c r="CP49" s="110"/>
      <c r="CQ49" s="110"/>
      <c r="CR49" s="110"/>
      <c r="CS49" s="110"/>
      <c r="CT49" s="110"/>
      <c r="CU49" s="110"/>
      <c r="CV49" s="110"/>
      <c r="CW49" s="110"/>
      <c r="CX49" s="110"/>
    </row>
    <row r="50" spans="7:102" ht="15" customHeight="1" x14ac:dyDescent="0.25">
      <c r="G50" s="521" t="s">
        <v>1788</v>
      </c>
      <c r="H50" s="205" t="s">
        <v>1789</v>
      </c>
      <c r="I50" s="435"/>
      <c r="W50" s="203"/>
      <c r="X50" s="203"/>
      <c r="Y50" s="203"/>
      <c r="Z50" s="203"/>
      <c r="AA50" s="203"/>
      <c r="AB50" s="203"/>
      <c r="AC50" s="204"/>
      <c r="AD50" s="204"/>
      <c r="AE50" s="204"/>
      <c r="AF50" s="204"/>
      <c r="AG50" s="204"/>
      <c r="AH50" s="204"/>
      <c r="AI50" s="204"/>
      <c r="AJ50" s="204"/>
      <c r="AK50" s="444"/>
      <c r="AL50" s="110"/>
      <c r="AM50" s="110"/>
      <c r="AN50" s="110"/>
      <c r="AO50" s="110"/>
      <c r="AP50" s="110"/>
      <c r="AQ50" s="110"/>
      <c r="AR50" s="110"/>
      <c r="AS50" s="110"/>
      <c r="AT50" s="110"/>
      <c r="AU50" s="110"/>
      <c r="AV50" s="110"/>
      <c r="AW50" s="110"/>
      <c r="AX50" s="110"/>
      <c r="AY50" s="110"/>
      <c r="AZ50" s="110"/>
      <c r="BA50" s="110"/>
      <c r="BB50" s="110"/>
      <c r="BC50" s="110"/>
      <c r="BD50" s="110"/>
      <c r="BE50" s="110"/>
      <c r="BF50" s="110"/>
      <c r="BG50" s="110"/>
      <c r="BH50" s="110"/>
      <c r="BI50" s="110"/>
      <c r="BJ50" s="110"/>
      <c r="BK50" s="110"/>
      <c r="BL50" s="110"/>
      <c r="BM50" s="110"/>
      <c r="BN50" s="110"/>
      <c r="BO50" s="110"/>
      <c r="BP50" s="110"/>
      <c r="BQ50" s="110"/>
      <c r="BR50" s="110"/>
      <c r="BS50" s="110"/>
      <c r="BT50" s="110"/>
      <c r="BU50" s="110"/>
      <c r="BV50" s="110"/>
      <c r="BW50" s="110"/>
      <c r="BX50" s="110"/>
      <c r="BY50" s="110"/>
      <c r="BZ50" s="110"/>
      <c r="CA50" s="110"/>
      <c r="CB50" s="110"/>
      <c r="CC50" s="110"/>
      <c r="CD50" s="110"/>
      <c r="CE50" s="110"/>
      <c r="CF50" s="110"/>
      <c r="CG50" s="110"/>
      <c r="CH50" s="110"/>
      <c r="CI50" s="110"/>
      <c r="CJ50" s="110"/>
      <c r="CK50" s="110"/>
      <c r="CL50" s="110"/>
      <c r="CM50" s="110"/>
      <c r="CN50" s="110"/>
      <c r="CO50" s="110"/>
      <c r="CP50" s="110"/>
      <c r="CQ50" s="110"/>
      <c r="CR50" s="110"/>
      <c r="CS50" s="110"/>
      <c r="CT50" s="110"/>
      <c r="CU50" s="110"/>
      <c r="CV50" s="110"/>
      <c r="CW50" s="110"/>
      <c r="CX50" s="110"/>
    </row>
    <row r="51" spans="7:102" ht="15" customHeight="1" x14ac:dyDescent="0.25">
      <c r="G51" s="521"/>
      <c r="H51" s="205">
        <v>1</v>
      </c>
      <c r="I51" s="435"/>
      <c r="W51" s="203"/>
      <c r="X51" s="203"/>
      <c r="Y51" s="203"/>
      <c r="Z51" s="203"/>
      <c r="AA51" s="203"/>
      <c r="AB51" s="203"/>
      <c r="AC51" s="204"/>
      <c r="AD51" s="204"/>
      <c r="AE51" s="204"/>
      <c r="AF51" s="204"/>
      <c r="AG51" s="204"/>
      <c r="AH51" s="204"/>
      <c r="AI51" s="204"/>
      <c r="AJ51" s="204"/>
      <c r="AK51" s="444"/>
      <c r="AL51" s="110"/>
      <c r="AM51" s="110"/>
      <c r="AN51" s="110"/>
      <c r="AO51" s="110"/>
      <c r="AP51" s="110"/>
      <c r="AQ51" s="110"/>
      <c r="AR51" s="110"/>
      <c r="AS51" s="110"/>
      <c r="AT51" s="110"/>
      <c r="AU51" s="110"/>
      <c r="AV51" s="110"/>
      <c r="AW51" s="110"/>
      <c r="AX51" s="110"/>
      <c r="AY51" s="110"/>
      <c r="AZ51" s="110"/>
      <c r="BA51" s="110"/>
      <c r="BB51" s="110"/>
      <c r="BC51" s="110"/>
      <c r="BD51" s="110"/>
      <c r="BE51" s="110"/>
      <c r="BF51" s="110"/>
      <c r="BG51" s="110"/>
      <c r="BH51" s="110"/>
      <c r="BI51" s="110"/>
      <c r="BJ51" s="110"/>
      <c r="BK51" s="110"/>
      <c r="BL51" s="110"/>
      <c r="BM51" s="110"/>
      <c r="BN51" s="110"/>
      <c r="BO51" s="110"/>
      <c r="BP51" s="110"/>
      <c r="BQ51" s="110"/>
      <c r="BR51" s="110"/>
      <c r="BS51" s="110"/>
      <c r="BT51" s="110"/>
      <c r="BU51" s="110"/>
      <c r="BV51" s="110"/>
      <c r="BW51" s="110"/>
      <c r="BX51" s="110"/>
      <c r="BY51" s="110"/>
      <c r="BZ51" s="110"/>
      <c r="CA51" s="110"/>
      <c r="CB51" s="110"/>
      <c r="CC51" s="110"/>
      <c r="CD51" s="110"/>
      <c r="CE51" s="110"/>
      <c r="CF51" s="110"/>
      <c r="CG51" s="110"/>
      <c r="CH51" s="110"/>
      <c r="CI51" s="110"/>
      <c r="CJ51" s="110"/>
      <c r="CK51" s="110"/>
      <c r="CL51" s="110"/>
      <c r="CM51" s="110"/>
      <c r="CN51" s="110"/>
      <c r="CO51" s="110"/>
      <c r="CP51" s="110"/>
      <c r="CQ51" s="110"/>
      <c r="CR51" s="110"/>
      <c r="CS51" s="110"/>
      <c r="CT51" s="110"/>
      <c r="CU51" s="110"/>
      <c r="CV51" s="110"/>
      <c r="CW51" s="110"/>
      <c r="CX51" s="110"/>
    </row>
    <row r="52" spans="7:102" ht="15" customHeight="1" x14ac:dyDescent="0.25">
      <c r="G52" s="521"/>
      <c r="H52" s="205">
        <v>2</v>
      </c>
      <c r="I52" s="435"/>
      <c r="W52" s="203"/>
      <c r="X52" s="203"/>
      <c r="Y52" s="203"/>
      <c r="Z52" s="203"/>
      <c r="AA52" s="203"/>
      <c r="AB52" s="203"/>
      <c r="AC52" s="204"/>
      <c r="AD52" s="204"/>
      <c r="AE52" s="204"/>
      <c r="AF52" s="204"/>
      <c r="AG52" s="204"/>
      <c r="AH52" s="204"/>
      <c r="AI52" s="204"/>
      <c r="AJ52" s="204"/>
      <c r="AK52" s="444"/>
      <c r="AL52" s="110"/>
      <c r="AM52" s="110"/>
      <c r="AN52" s="110"/>
      <c r="AO52" s="110"/>
      <c r="AP52" s="110"/>
      <c r="AQ52" s="110"/>
      <c r="AR52" s="110"/>
      <c r="AS52" s="110"/>
      <c r="AT52" s="110"/>
      <c r="AU52" s="110"/>
      <c r="AV52" s="110"/>
      <c r="AW52" s="110"/>
      <c r="AX52" s="110"/>
      <c r="AY52" s="110"/>
      <c r="AZ52" s="110"/>
      <c r="BA52" s="110"/>
      <c r="BB52" s="110"/>
      <c r="BC52" s="110"/>
      <c r="BD52" s="110"/>
      <c r="BE52" s="110"/>
      <c r="BF52" s="110"/>
      <c r="BG52" s="110"/>
      <c r="BH52" s="110"/>
      <c r="BI52" s="110"/>
      <c r="BJ52" s="110"/>
      <c r="BK52" s="110"/>
      <c r="BL52" s="110"/>
      <c r="BM52" s="110"/>
      <c r="BN52" s="110"/>
      <c r="BO52" s="110"/>
      <c r="BP52" s="110"/>
      <c r="BQ52" s="110"/>
      <c r="BR52" s="110"/>
      <c r="BS52" s="110"/>
      <c r="BT52" s="110"/>
      <c r="BU52" s="110"/>
      <c r="BV52" s="110"/>
      <c r="BW52" s="110"/>
      <c r="BX52" s="110"/>
      <c r="BY52" s="110"/>
      <c r="BZ52" s="110"/>
      <c r="CA52" s="110"/>
      <c r="CB52" s="110"/>
      <c r="CC52" s="110"/>
      <c r="CD52" s="110"/>
      <c r="CE52" s="110"/>
      <c r="CF52" s="110"/>
      <c r="CG52" s="110"/>
      <c r="CH52" s="110"/>
      <c r="CI52" s="110"/>
      <c r="CJ52" s="110"/>
      <c r="CK52" s="110"/>
      <c r="CL52" s="110"/>
      <c r="CM52" s="110"/>
      <c r="CN52" s="110"/>
      <c r="CO52" s="110"/>
      <c r="CP52" s="110"/>
      <c r="CQ52" s="110"/>
      <c r="CR52" s="110"/>
      <c r="CS52" s="110"/>
      <c r="CT52" s="110"/>
      <c r="CU52" s="110"/>
      <c r="CV52" s="110"/>
      <c r="CW52" s="110"/>
      <c r="CX52" s="110"/>
    </row>
    <row r="53" spans="7:102" ht="15" customHeight="1" x14ac:dyDescent="0.25">
      <c r="G53" s="521"/>
      <c r="H53" s="205">
        <v>3</v>
      </c>
      <c r="I53" s="435"/>
      <c r="W53" s="203"/>
      <c r="X53" s="203"/>
      <c r="Y53" s="203"/>
      <c r="Z53" s="203"/>
      <c r="AA53" s="203"/>
      <c r="AB53" s="203"/>
      <c r="AC53" s="204"/>
      <c r="AD53" s="204"/>
      <c r="AE53" s="204"/>
      <c r="AF53" s="204"/>
      <c r="AG53" s="204"/>
      <c r="AH53" s="204"/>
      <c r="AI53" s="204"/>
      <c r="AJ53" s="204"/>
      <c r="AK53" s="444"/>
      <c r="AL53" s="110"/>
      <c r="AM53" s="110"/>
      <c r="AN53" s="110"/>
      <c r="AO53" s="110"/>
      <c r="AP53" s="110"/>
      <c r="AQ53" s="110"/>
      <c r="AR53" s="110"/>
      <c r="AS53" s="110"/>
      <c r="AT53" s="110"/>
      <c r="AU53" s="110"/>
      <c r="AV53" s="110"/>
      <c r="AW53" s="110"/>
      <c r="AX53" s="110"/>
      <c r="AY53" s="110"/>
      <c r="AZ53" s="110"/>
      <c r="BA53" s="110"/>
      <c r="BB53" s="110"/>
      <c r="BC53" s="110"/>
      <c r="BD53" s="110"/>
      <c r="BE53" s="110"/>
      <c r="BF53" s="110"/>
      <c r="BG53" s="110"/>
      <c r="BH53" s="110"/>
      <c r="BI53" s="110"/>
      <c r="BJ53" s="110"/>
      <c r="BK53" s="110"/>
      <c r="BL53" s="110"/>
      <c r="BM53" s="110"/>
      <c r="BN53" s="110"/>
      <c r="BO53" s="110"/>
      <c r="BP53" s="110"/>
      <c r="BQ53" s="110"/>
      <c r="BR53" s="110"/>
      <c r="BS53" s="110"/>
      <c r="BT53" s="110"/>
      <c r="BU53" s="110"/>
      <c r="BV53" s="110"/>
      <c r="BW53" s="110"/>
      <c r="BX53" s="110"/>
      <c r="BY53" s="110"/>
      <c r="BZ53" s="110"/>
      <c r="CA53" s="110"/>
      <c r="CB53" s="110"/>
      <c r="CC53" s="110"/>
      <c r="CD53" s="110"/>
      <c r="CE53" s="110"/>
      <c r="CF53" s="110"/>
      <c r="CG53" s="110"/>
      <c r="CH53" s="110"/>
      <c r="CI53" s="110"/>
      <c r="CJ53" s="110"/>
      <c r="CK53" s="110"/>
      <c r="CL53" s="110"/>
      <c r="CM53" s="110"/>
      <c r="CN53" s="110"/>
      <c r="CO53" s="110"/>
      <c r="CP53" s="110"/>
      <c r="CQ53" s="110"/>
      <c r="CR53" s="110"/>
      <c r="CS53" s="110"/>
      <c r="CT53" s="110"/>
      <c r="CU53" s="110"/>
      <c r="CV53" s="110"/>
      <c r="CW53" s="110"/>
      <c r="CX53" s="110"/>
    </row>
    <row r="54" spans="7:102" ht="15" customHeight="1" x14ac:dyDescent="0.25">
      <c r="G54" s="521"/>
      <c r="H54" s="205"/>
      <c r="I54" s="435"/>
      <c r="W54" s="203"/>
      <c r="X54" s="203"/>
      <c r="Y54" s="203"/>
      <c r="Z54" s="203"/>
      <c r="AA54" s="203"/>
      <c r="AB54" s="203"/>
      <c r="AC54" s="204"/>
      <c r="AD54" s="204"/>
      <c r="AE54" s="204"/>
      <c r="AF54" s="204"/>
      <c r="AG54" s="204"/>
      <c r="AH54" s="204"/>
      <c r="AI54" s="204"/>
      <c r="AJ54" s="204"/>
      <c r="AK54" s="444"/>
      <c r="AL54" s="110"/>
      <c r="AM54" s="110"/>
      <c r="AN54" s="110"/>
      <c r="AO54" s="110"/>
      <c r="AP54" s="110"/>
      <c r="AQ54" s="110"/>
      <c r="AR54" s="110"/>
      <c r="AS54" s="110"/>
      <c r="AT54" s="110"/>
      <c r="AU54" s="110"/>
      <c r="AV54" s="110"/>
      <c r="AW54" s="110"/>
      <c r="AX54" s="110"/>
      <c r="AY54" s="110"/>
      <c r="AZ54" s="110"/>
      <c r="BA54" s="110"/>
      <c r="BB54" s="110"/>
      <c r="BC54" s="110"/>
      <c r="BD54" s="110"/>
      <c r="BE54" s="110"/>
      <c r="BF54" s="110"/>
      <c r="BG54" s="110"/>
      <c r="BH54" s="110"/>
      <c r="BI54" s="110"/>
      <c r="BJ54" s="110"/>
      <c r="BK54" s="110"/>
      <c r="BL54" s="110"/>
      <c r="BM54" s="110"/>
      <c r="BN54" s="110"/>
      <c r="BO54" s="110"/>
      <c r="BP54" s="110"/>
      <c r="BQ54" s="110"/>
      <c r="BR54" s="110"/>
      <c r="BS54" s="110"/>
      <c r="BT54" s="110"/>
      <c r="BU54" s="110"/>
      <c r="BV54" s="110"/>
      <c r="BW54" s="110"/>
      <c r="BX54" s="110"/>
      <c r="BY54" s="110"/>
      <c r="BZ54" s="110"/>
      <c r="CA54" s="110"/>
      <c r="CB54" s="110"/>
      <c r="CC54" s="110"/>
      <c r="CD54" s="110"/>
      <c r="CE54" s="110"/>
      <c r="CF54" s="110"/>
      <c r="CG54" s="110"/>
      <c r="CH54" s="110"/>
      <c r="CI54" s="110"/>
      <c r="CJ54" s="110"/>
      <c r="CK54" s="110"/>
      <c r="CL54" s="110"/>
      <c r="CM54" s="110"/>
      <c r="CN54" s="110"/>
      <c r="CO54" s="110"/>
      <c r="CP54" s="110"/>
      <c r="CQ54" s="110"/>
      <c r="CR54" s="110"/>
      <c r="CS54" s="110"/>
      <c r="CT54" s="110"/>
      <c r="CU54" s="110"/>
      <c r="CV54" s="110"/>
      <c r="CW54" s="110"/>
      <c r="CX54" s="110"/>
    </row>
    <row r="55" spans="7:102" ht="15" customHeight="1" x14ac:dyDescent="0.25">
      <c r="G55" s="521">
        <v>4</v>
      </c>
      <c r="H55" s="205" t="s">
        <v>1790</v>
      </c>
      <c r="I55" s="435"/>
      <c r="W55" s="203"/>
      <c r="X55" s="203"/>
      <c r="Y55" s="203"/>
      <c r="Z55" s="203"/>
      <c r="AA55" s="203"/>
      <c r="AB55" s="203"/>
      <c r="AC55" s="204"/>
      <c r="AD55" s="204"/>
      <c r="AE55" s="204"/>
      <c r="AF55" s="204"/>
      <c r="AG55" s="204"/>
      <c r="AH55" s="204"/>
      <c r="AI55" s="204"/>
      <c r="AJ55" s="204"/>
      <c r="AK55" s="444"/>
      <c r="AL55" s="110"/>
      <c r="AM55" s="110"/>
      <c r="AN55" s="110"/>
      <c r="AO55" s="110"/>
      <c r="AP55" s="110"/>
      <c r="AQ55" s="110"/>
      <c r="AR55" s="110"/>
      <c r="AS55" s="110"/>
      <c r="AT55" s="110"/>
      <c r="AU55" s="110"/>
      <c r="AV55" s="110"/>
      <c r="AW55" s="110"/>
      <c r="AX55" s="110"/>
      <c r="AY55" s="110"/>
      <c r="AZ55" s="110"/>
      <c r="BA55" s="110"/>
      <c r="BB55" s="110"/>
      <c r="BC55" s="110"/>
      <c r="BD55" s="110"/>
      <c r="BE55" s="110"/>
      <c r="BF55" s="110"/>
      <c r="BG55" s="110"/>
      <c r="BH55" s="110"/>
      <c r="BI55" s="110"/>
      <c r="BJ55" s="110"/>
      <c r="BK55" s="110"/>
      <c r="BL55" s="110"/>
      <c r="BM55" s="110"/>
      <c r="BN55" s="110"/>
      <c r="BO55" s="110"/>
      <c r="BP55" s="110"/>
      <c r="BQ55" s="110"/>
      <c r="BR55" s="110"/>
      <c r="BS55" s="110"/>
      <c r="BT55" s="110"/>
      <c r="BU55" s="110"/>
      <c r="BV55" s="110"/>
      <c r="BW55" s="110"/>
      <c r="BX55" s="110"/>
      <c r="BY55" s="110"/>
      <c r="BZ55" s="110"/>
      <c r="CA55" s="110"/>
      <c r="CB55" s="110"/>
      <c r="CC55" s="110"/>
      <c r="CD55" s="110"/>
      <c r="CE55" s="110"/>
      <c r="CF55" s="110"/>
      <c r="CG55" s="110"/>
      <c r="CH55" s="110"/>
      <c r="CI55" s="110"/>
      <c r="CJ55" s="110"/>
      <c r="CK55" s="110"/>
      <c r="CL55" s="110"/>
      <c r="CM55" s="110"/>
      <c r="CN55" s="110"/>
      <c r="CO55" s="110"/>
      <c r="CP55" s="110"/>
      <c r="CQ55" s="110"/>
      <c r="CR55" s="110"/>
      <c r="CS55" s="110"/>
      <c r="CT55" s="110"/>
      <c r="CU55" s="110"/>
      <c r="CV55" s="110"/>
      <c r="CW55" s="110"/>
      <c r="CX55" s="110"/>
    </row>
    <row r="56" spans="7:102" ht="15" customHeight="1" x14ac:dyDescent="0.25">
      <c r="G56" s="521"/>
      <c r="H56" s="205">
        <v>1</v>
      </c>
      <c r="I56" s="435"/>
      <c r="W56" s="203"/>
      <c r="X56" s="203"/>
      <c r="Y56" s="203"/>
      <c r="Z56" s="203"/>
      <c r="AA56" s="203"/>
      <c r="AB56" s="203"/>
      <c r="AC56" s="204"/>
      <c r="AD56" s="204"/>
      <c r="AE56" s="204"/>
      <c r="AF56" s="204"/>
      <c r="AG56" s="204"/>
      <c r="AH56" s="204"/>
      <c r="AI56" s="204"/>
      <c r="AJ56" s="204"/>
      <c r="AK56" s="444"/>
      <c r="AL56" s="110"/>
      <c r="AM56" s="110"/>
      <c r="AN56" s="110"/>
      <c r="AO56" s="110"/>
      <c r="AP56" s="110"/>
      <c r="AQ56" s="110"/>
      <c r="AR56" s="110"/>
      <c r="AS56" s="110"/>
      <c r="AT56" s="110"/>
      <c r="AU56" s="110"/>
      <c r="AV56" s="110"/>
      <c r="AW56" s="110"/>
      <c r="AX56" s="110"/>
      <c r="AY56" s="110"/>
      <c r="AZ56" s="110"/>
      <c r="BA56" s="110"/>
      <c r="BB56" s="110"/>
      <c r="BC56" s="110"/>
      <c r="BD56" s="110"/>
      <c r="BE56" s="110"/>
      <c r="BF56" s="110"/>
      <c r="BG56" s="110"/>
      <c r="BH56" s="110"/>
      <c r="BI56" s="110"/>
      <c r="BJ56" s="110"/>
      <c r="BK56" s="110"/>
      <c r="BL56" s="110"/>
      <c r="BM56" s="110"/>
      <c r="BN56" s="110"/>
      <c r="BO56" s="110"/>
      <c r="BP56" s="110"/>
      <c r="BQ56" s="110"/>
      <c r="BR56" s="110"/>
      <c r="BS56" s="110"/>
      <c r="BT56" s="110"/>
      <c r="BU56" s="110"/>
      <c r="BV56" s="110"/>
      <c r="BW56" s="110"/>
      <c r="BX56" s="110"/>
      <c r="BY56" s="110"/>
      <c r="BZ56" s="110"/>
      <c r="CA56" s="110"/>
      <c r="CB56" s="110"/>
      <c r="CC56" s="110"/>
      <c r="CD56" s="110"/>
      <c r="CE56" s="110"/>
      <c r="CF56" s="110"/>
      <c r="CG56" s="110"/>
      <c r="CH56" s="110"/>
      <c r="CI56" s="110"/>
      <c r="CJ56" s="110"/>
      <c r="CK56" s="110"/>
      <c r="CL56" s="110"/>
      <c r="CM56" s="110"/>
      <c r="CN56" s="110"/>
      <c r="CO56" s="110"/>
      <c r="CP56" s="110"/>
      <c r="CQ56" s="110"/>
      <c r="CR56" s="110"/>
      <c r="CS56" s="110"/>
      <c r="CT56" s="110"/>
      <c r="CU56" s="110"/>
      <c r="CV56" s="110"/>
      <c r="CW56" s="110"/>
      <c r="CX56" s="110"/>
    </row>
    <row r="57" spans="7:102" ht="15" customHeight="1" x14ac:dyDescent="0.25">
      <c r="G57" s="521"/>
      <c r="H57" s="205">
        <v>2</v>
      </c>
      <c r="I57" s="435"/>
      <c r="W57" s="203"/>
      <c r="X57" s="203"/>
      <c r="Y57" s="203"/>
      <c r="Z57" s="203"/>
      <c r="AA57" s="203"/>
      <c r="AB57" s="203"/>
      <c r="AC57" s="204"/>
      <c r="AD57" s="204"/>
      <c r="AE57" s="204"/>
      <c r="AF57" s="204"/>
      <c r="AG57" s="204"/>
      <c r="AH57" s="204"/>
      <c r="AI57" s="204"/>
      <c r="AJ57" s="204"/>
      <c r="AK57" s="444"/>
      <c r="AL57" s="110"/>
      <c r="AM57" s="110"/>
      <c r="AN57" s="110"/>
      <c r="AO57" s="110"/>
      <c r="AP57" s="110"/>
      <c r="AQ57" s="110"/>
      <c r="AR57" s="110"/>
      <c r="AS57" s="110"/>
      <c r="AT57" s="110"/>
      <c r="AU57" s="110"/>
      <c r="AV57" s="110"/>
      <c r="AW57" s="110"/>
      <c r="AX57" s="110"/>
      <c r="AY57" s="110"/>
      <c r="AZ57" s="110"/>
      <c r="BA57" s="110"/>
      <c r="BB57" s="110"/>
      <c r="BC57" s="110"/>
      <c r="BD57" s="110"/>
      <c r="BE57" s="110"/>
      <c r="BF57" s="110"/>
      <c r="BG57" s="110"/>
      <c r="BH57" s="110"/>
      <c r="BI57" s="110"/>
      <c r="BJ57" s="110"/>
      <c r="BK57" s="110"/>
      <c r="BL57" s="110"/>
      <c r="BM57" s="110"/>
      <c r="BN57" s="110"/>
      <c r="BO57" s="110"/>
      <c r="BP57" s="110"/>
      <c r="BQ57" s="110"/>
      <c r="BR57" s="110"/>
      <c r="BS57" s="110"/>
      <c r="BT57" s="110"/>
      <c r="BU57" s="110"/>
      <c r="BV57" s="110"/>
      <c r="BW57" s="110"/>
      <c r="BX57" s="110"/>
      <c r="BY57" s="110"/>
      <c r="BZ57" s="110"/>
      <c r="CA57" s="110"/>
      <c r="CB57" s="110"/>
      <c r="CC57" s="110"/>
      <c r="CD57" s="110"/>
      <c r="CE57" s="110"/>
      <c r="CF57" s="110"/>
      <c r="CG57" s="110"/>
      <c r="CH57" s="110"/>
      <c r="CI57" s="110"/>
      <c r="CJ57" s="110"/>
      <c r="CK57" s="110"/>
      <c r="CL57" s="110"/>
      <c r="CM57" s="110"/>
      <c r="CN57" s="110"/>
      <c r="CO57" s="110"/>
      <c r="CP57" s="110"/>
      <c r="CQ57" s="110"/>
      <c r="CR57" s="110"/>
      <c r="CS57" s="110"/>
      <c r="CT57" s="110"/>
      <c r="CU57" s="110"/>
      <c r="CV57" s="110"/>
      <c r="CW57" s="110"/>
      <c r="CX57" s="110"/>
    </row>
    <row r="58" spans="7:102" ht="15" customHeight="1" x14ac:dyDescent="0.25">
      <c r="G58" s="521"/>
      <c r="H58" s="205">
        <v>3</v>
      </c>
      <c r="I58" s="435"/>
      <c r="W58" s="203"/>
      <c r="X58" s="203"/>
      <c r="Y58" s="203"/>
      <c r="Z58" s="203"/>
      <c r="AA58" s="203"/>
      <c r="AB58" s="203"/>
      <c r="AC58" s="204"/>
      <c r="AD58" s="204"/>
      <c r="AE58" s="204"/>
      <c r="AF58" s="204"/>
      <c r="AG58" s="204"/>
      <c r="AH58" s="204"/>
      <c r="AI58" s="204"/>
      <c r="AJ58" s="204"/>
      <c r="AK58" s="444"/>
      <c r="AL58" s="110"/>
      <c r="AM58" s="110"/>
      <c r="AN58" s="110"/>
      <c r="AO58" s="110"/>
      <c r="AP58" s="110"/>
      <c r="AQ58" s="110"/>
      <c r="AR58" s="110"/>
      <c r="AS58" s="110"/>
      <c r="AT58" s="110"/>
      <c r="AU58" s="110"/>
      <c r="AV58" s="110"/>
      <c r="AW58" s="110"/>
      <c r="AX58" s="110"/>
      <c r="AY58" s="110"/>
      <c r="AZ58" s="110"/>
      <c r="BA58" s="110"/>
      <c r="BB58" s="110"/>
      <c r="BC58" s="110"/>
      <c r="BD58" s="110"/>
      <c r="BE58" s="110"/>
      <c r="BF58" s="110"/>
      <c r="BG58" s="110"/>
      <c r="BH58" s="110"/>
      <c r="BI58" s="110"/>
      <c r="BJ58" s="110"/>
      <c r="BK58" s="110"/>
      <c r="BL58" s="110"/>
      <c r="BM58" s="110"/>
      <c r="BN58" s="110"/>
      <c r="BO58" s="110"/>
      <c r="BP58" s="110"/>
      <c r="BQ58" s="110"/>
      <c r="BR58" s="110"/>
      <c r="BS58" s="110"/>
      <c r="BT58" s="110"/>
      <c r="BU58" s="110"/>
      <c r="BV58" s="110"/>
      <c r="BW58" s="110"/>
      <c r="BX58" s="110"/>
      <c r="BY58" s="110"/>
      <c r="BZ58" s="110"/>
      <c r="CA58" s="110"/>
      <c r="CB58" s="110"/>
      <c r="CC58" s="110"/>
      <c r="CD58" s="110"/>
      <c r="CE58" s="110"/>
      <c r="CF58" s="110"/>
      <c r="CG58" s="110"/>
      <c r="CH58" s="110"/>
      <c r="CI58" s="110"/>
      <c r="CJ58" s="110"/>
      <c r="CK58" s="110"/>
      <c r="CL58" s="110"/>
      <c r="CM58" s="110"/>
      <c r="CN58" s="110"/>
      <c r="CO58" s="110"/>
      <c r="CP58" s="110"/>
      <c r="CQ58" s="110"/>
      <c r="CR58" s="110"/>
      <c r="CS58" s="110"/>
      <c r="CT58" s="110"/>
      <c r="CU58" s="110"/>
      <c r="CV58" s="110"/>
      <c r="CW58" s="110"/>
      <c r="CX58" s="110"/>
    </row>
    <row r="59" spans="7:102" ht="14.25" customHeight="1" x14ac:dyDescent="0.25">
      <c r="G59" s="521"/>
      <c r="H59" s="205"/>
      <c r="I59" s="435"/>
      <c r="W59" s="203"/>
      <c r="X59" s="203"/>
      <c r="Y59" s="203"/>
      <c r="Z59" s="203"/>
      <c r="AA59" s="203"/>
      <c r="AB59" s="203"/>
      <c r="AC59" s="204"/>
      <c r="AD59" s="204"/>
      <c r="AE59" s="204"/>
      <c r="AF59" s="204"/>
      <c r="AG59" s="204"/>
      <c r="AH59" s="204"/>
      <c r="AI59" s="204"/>
      <c r="AJ59" s="204"/>
      <c r="AK59" s="444"/>
      <c r="AL59" s="110"/>
      <c r="AM59" s="110"/>
      <c r="AN59" s="110"/>
      <c r="AO59" s="110"/>
      <c r="AP59" s="110"/>
      <c r="AQ59" s="110"/>
      <c r="AR59" s="110"/>
      <c r="AS59" s="110"/>
      <c r="AT59" s="110"/>
      <c r="AU59" s="110"/>
      <c r="AV59" s="110"/>
      <c r="AW59" s="110"/>
      <c r="AX59" s="110"/>
      <c r="AY59" s="110"/>
      <c r="AZ59" s="110"/>
      <c r="BA59" s="110"/>
      <c r="BB59" s="110"/>
      <c r="BC59" s="110"/>
      <c r="BD59" s="110"/>
      <c r="BE59" s="110"/>
      <c r="BF59" s="110"/>
      <c r="BG59" s="110"/>
      <c r="BH59" s="110"/>
      <c r="BI59" s="110"/>
      <c r="BJ59" s="110"/>
      <c r="BK59" s="110"/>
      <c r="BL59" s="110"/>
      <c r="BM59" s="110"/>
      <c r="BN59" s="110"/>
      <c r="BO59" s="110"/>
      <c r="BP59" s="110"/>
      <c r="BQ59" s="110"/>
      <c r="BR59" s="110"/>
      <c r="BS59" s="110"/>
      <c r="BT59" s="110"/>
      <c r="BU59" s="110"/>
      <c r="BV59" s="110"/>
      <c r="BW59" s="110"/>
      <c r="BX59" s="110"/>
      <c r="BY59" s="110"/>
      <c r="BZ59" s="110"/>
      <c r="CA59" s="110"/>
      <c r="CB59" s="110"/>
      <c r="CC59" s="110"/>
      <c r="CD59" s="110"/>
      <c r="CE59" s="110"/>
      <c r="CF59" s="110"/>
      <c r="CG59" s="110"/>
      <c r="CH59" s="110"/>
      <c r="CI59" s="110"/>
      <c r="CJ59" s="110"/>
      <c r="CK59" s="110"/>
      <c r="CL59" s="110"/>
      <c r="CM59" s="110"/>
      <c r="CN59" s="110"/>
      <c r="CO59" s="110"/>
      <c r="CP59" s="110"/>
      <c r="CQ59" s="110"/>
      <c r="CR59" s="110"/>
      <c r="CS59" s="110"/>
      <c r="CT59" s="110"/>
      <c r="CU59" s="110"/>
      <c r="CV59" s="110"/>
      <c r="CW59" s="110"/>
      <c r="CX59" s="110"/>
    </row>
    <row r="60" spans="7:102" ht="14.25" customHeight="1" x14ac:dyDescent="0.25">
      <c r="G60" s="523"/>
      <c r="H60" s="206"/>
      <c r="I60" s="207"/>
      <c r="J60" s="207"/>
      <c r="K60" s="207"/>
      <c r="L60" s="207"/>
      <c r="M60" s="207"/>
      <c r="N60" s="207"/>
      <c r="O60" s="207"/>
      <c r="P60" s="207"/>
      <c r="Q60" s="207"/>
      <c r="R60" s="207"/>
      <c r="S60" s="207"/>
      <c r="T60" s="207"/>
      <c r="U60" s="207"/>
      <c r="V60" s="207"/>
      <c r="W60" s="207"/>
      <c r="X60" s="207"/>
      <c r="Y60" s="207"/>
      <c r="Z60" s="207"/>
      <c r="AA60" s="207"/>
      <c r="AB60" s="207"/>
      <c r="AC60" s="188"/>
      <c r="AD60" s="440"/>
      <c r="AE60" s="440"/>
      <c r="AF60" s="440"/>
      <c r="AG60" s="440"/>
      <c r="AH60" s="440"/>
      <c r="AI60" s="440"/>
      <c r="AJ60" s="440"/>
      <c r="AK60" s="439"/>
      <c r="AL60" s="110"/>
      <c r="AM60" s="110"/>
      <c r="AN60" s="110"/>
      <c r="AO60" s="110"/>
      <c r="AP60" s="110"/>
      <c r="AQ60" s="110"/>
      <c r="AR60" s="110"/>
      <c r="AS60" s="110"/>
      <c r="AT60" s="110"/>
      <c r="AU60" s="110"/>
      <c r="AV60" s="110"/>
      <c r="AW60" s="110"/>
      <c r="AX60" s="110"/>
      <c r="AY60" s="110"/>
      <c r="AZ60" s="110"/>
      <c r="BA60" s="110"/>
      <c r="BB60" s="110"/>
      <c r="BC60" s="110"/>
      <c r="BD60" s="110"/>
      <c r="BE60" s="110"/>
      <c r="BF60" s="110"/>
      <c r="BG60" s="110"/>
      <c r="BH60" s="110"/>
      <c r="BI60" s="110"/>
      <c r="BJ60" s="110"/>
      <c r="BK60" s="110"/>
      <c r="BL60" s="110"/>
      <c r="BM60" s="110"/>
      <c r="BN60" s="110"/>
      <c r="BO60" s="110"/>
      <c r="BP60" s="110"/>
      <c r="BQ60" s="110"/>
      <c r="BR60" s="110"/>
      <c r="BS60" s="110"/>
      <c r="BT60" s="110"/>
      <c r="BU60" s="110"/>
      <c r="BV60" s="110"/>
      <c r="BW60" s="110"/>
      <c r="BX60" s="110"/>
      <c r="BY60" s="110"/>
      <c r="BZ60" s="110"/>
      <c r="CA60" s="110"/>
      <c r="CB60" s="110"/>
      <c r="CC60" s="110"/>
      <c r="CD60" s="110"/>
      <c r="CE60" s="110"/>
      <c r="CF60" s="110"/>
      <c r="CG60" s="110"/>
      <c r="CH60" s="110"/>
      <c r="CI60" s="110"/>
      <c r="CJ60" s="110"/>
      <c r="CK60" s="110"/>
      <c r="CL60" s="110"/>
      <c r="CM60" s="110"/>
      <c r="CN60" s="110"/>
      <c r="CO60" s="110"/>
      <c r="CP60" s="110"/>
      <c r="CQ60" s="110"/>
      <c r="CR60" s="110"/>
      <c r="CS60" s="110"/>
      <c r="CT60" s="110"/>
      <c r="CU60" s="110"/>
      <c r="CV60" s="110"/>
      <c r="CW60" s="110"/>
      <c r="CX60" s="110"/>
    </row>
    <row r="61" spans="7:102" ht="14.25" customHeight="1" x14ac:dyDescent="0.25">
      <c r="AL61" s="110"/>
      <c r="AM61" s="110"/>
      <c r="AN61" s="110"/>
      <c r="AO61" s="110"/>
      <c r="AP61" s="110"/>
      <c r="AQ61" s="110"/>
      <c r="AR61" s="110"/>
      <c r="AS61" s="110"/>
      <c r="AT61" s="110"/>
      <c r="AU61" s="110"/>
      <c r="AV61" s="110"/>
      <c r="AW61" s="110"/>
      <c r="AX61" s="110"/>
      <c r="AY61" s="110"/>
      <c r="AZ61" s="110"/>
      <c r="BA61" s="110"/>
      <c r="BB61" s="110"/>
      <c r="BC61" s="110"/>
      <c r="BD61" s="110"/>
      <c r="BE61" s="110"/>
      <c r="BF61" s="110"/>
      <c r="BG61" s="110"/>
      <c r="BH61" s="110"/>
      <c r="BI61" s="110"/>
      <c r="BJ61" s="110"/>
      <c r="BK61" s="110"/>
      <c r="BL61" s="110"/>
      <c r="BM61" s="110"/>
      <c r="BN61" s="110"/>
      <c r="BO61" s="110"/>
      <c r="BP61" s="110"/>
      <c r="BQ61" s="110"/>
      <c r="BR61" s="110"/>
      <c r="BS61" s="110"/>
      <c r="BT61" s="110"/>
      <c r="BU61" s="110"/>
      <c r="BV61" s="110"/>
      <c r="BW61" s="110"/>
      <c r="BX61" s="110"/>
      <c r="BY61" s="110"/>
      <c r="BZ61" s="110"/>
      <c r="CA61" s="110"/>
      <c r="CB61" s="110"/>
      <c r="CC61" s="110"/>
      <c r="CD61" s="110"/>
      <c r="CE61" s="110"/>
      <c r="CF61" s="110"/>
      <c r="CG61" s="110"/>
      <c r="CH61" s="110"/>
      <c r="CI61" s="110"/>
      <c r="CJ61" s="110"/>
      <c r="CK61" s="110"/>
      <c r="CL61" s="110"/>
      <c r="CM61" s="110"/>
      <c r="CN61" s="110"/>
      <c r="CO61" s="110"/>
      <c r="CP61" s="110"/>
      <c r="CQ61" s="110"/>
      <c r="CR61" s="110"/>
      <c r="CS61" s="110"/>
      <c r="CT61" s="110"/>
      <c r="CU61" s="110"/>
      <c r="CV61" s="110"/>
      <c r="CW61" s="110"/>
      <c r="CX61" s="110"/>
    </row>
    <row r="62" spans="7:102" ht="14.25" customHeight="1" x14ac:dyDescent="0.25">
      <c r="AL62" s="110"/>
      <c r="AM62" s="110"/>
      <c r="AN62" s="110"/>
      <c r="AO62" s="110"/>
      <c r="AP62" s="110"/>
      <c r="AQ62" s="110"/>
      <c r="AR62" s="110"/>
      <c r="AS62" s="110"/>
      <c r="AT62" s="110"/>
      <c r="AU62" s="110"/>
      <c r="AV62" s="110"/>
      <c r="AW62" s="110"/>
      <c r="AX62" s="110"/>
      <c r="AY62" s="110"/>
      <c r="AZ62" s="110"/>
      <c r="BA62" s="110"/>
      <c r="BB62" s="110"/>
      <c r="BC62" s="110"/>
      <c r="BD62" s="110"/>
      <c r="BE62" s="110"/>
      <c r="BF62" s="110"/>
      <c r="BG62" s="110"/>
      <c r="BH62" s="110"/>
      <c r="BI62" s="110"/>
      <c r="BJ62" s="110"/>
      <c r="BK62" s="110"/>
      <c r="BL62" s="110"/>
      <c r="BM62" s="110"/>
      <c r="BN62" s="110"/>
      <c r="BO62" s="110"/>
      <c r="BP62" s="110"/>
      <c r="BQ62" s="110"/>
      <c r="BR62" s="110"/>
      <c r="BS62" s="110"/>
      <c r="BT62" s="110"/>
      <c r="BU62" s="110"/>
      <c r="BV62" s="110"/>
      <c r="BW62" s="110"/>
      <c r="BX62" s="110"/>
      <c r="BY62" s="110"/>
      <c r="BZ62" s="110"/>
      <c r="CA62" s="110"/>
      <c r="CB62" s="110"/>
      <c r="CC62" s="110"/>
      <c r="CD62" s="110"/>
      <c r="CE62" s="110"/>
      <c r="CF62" s="110"/>
      <c r="CG62" s="110"/>
      <c r="CH62" s="110"/>
      <c r="CI62" s="110"/>
      <c r="CJ62" s="110"/>
      <c r="CK62" s="110"/>
      <c r="CL62" s="110"/>
      <c r="CM62" s="110"/>
      <c r="CN62" s="110"/>
      <c r="CO62" s="110"/>
      <c r="CP62" s="110"/>
      <c r="CQ62" s="110"/>
      <c r="CR62" s="110"/>
      <c r="CS62" s="110"/>
      <c r="CT62" s="110"/>
      <c r="CU62" s="110"/>
      <c r="CV62" s="110"/>
      <c r="CW62" s="110"/>
      <c r="CX62" s="110"/>
    </row>
    <row r="63" spans="7:102" ht="14.25" customHeight="1" x14ac:dyDescent="0.25">
      <c r="AL63" s="110"/>
      <c r="AM63" s="110"/>
      <c r="AN63" s="110"/>
      <c r="AO63" s="110"/>
      <c r="AP63" s="110"/>
      <c r="AQ63" s="110"/>
      <c r="AR63" s="110"/>
      <c r="AS63" s="110"/>
      <c r="AT63" s="110"/>
      <c r="AU63" s="110"/>
      <c r="AV63" s="110"/>
      <c r="AW63" s="110"/>
      <c r="AX63" s="110"/>
      <c r="AY63" s="110"/>
      <c r="AZ63" s="110"/>
      <c r="BA63" s="110"/>
      <c r="BB63" s="110"/>
      <c r="BC63" s="110"/>
      <c r="BD63" s="110"/>
      <c r="BE63" s="110"/>
      <c r="BF63" s="110"/>
      <c r="BG63" s="110"/>
      <c r="BH63" s="110"/>
      <c r="BI63" s="110"/>
      <c r="BJ63" s="110"/>
      <c r="BK63" s="110"/>
      <c r="BL63" s="110"/>
      <c r="BM63" s="110"/>
      <c r="BN63" s="110"/>
      <c r="BO63" s="110"/>
      <c r="BP63" s="110"/>
      <c r="BQ63" s="110"/>
      <c r="BR63" s="110"/>
      <c r="BS63" s="110"/>
      <c r="BT63" s="110"/>
      <c r="BU63" s="110"/>
      <c r="BV63" s="110"/>
      <c r="BW63" s="110"/>
      <c r="BX63" s="110"/>
      <c r="BY63" s="110"/>
      <c r="BZ63" s="110"/>
      <c r="CA63" s="110"/>
      <c r="CB63" s="110"/>
      <c r="CC63" s="110"/>
      <c r="CD63" s="110"/>
      <c r="CE63" s="110"/>
      <c r="CF63" s="110"/>
      <c r="CG63" s="110"/>
      <c r="CH63" s="110"/>
      <c r="CI63" s="110"/>
      <c r="CJ63" s="110"/>
      <c r="CK63" s="110"/>
      <c r="CL63" s="110"/>
      <c r="CM63" s="110"/>
      <c r="CN63" s="110"/>
      <c r="CO63" s="110"/>
      <c r="CP63" s="110"/>
      <c r="CQ63" s="110"/>
      <c r="CR63" s="110"/>
      <c r="CS63" s="110"/>
      <c r="CT63" s="110"/>
      <c r="CU63" s="110"/>
      <c r="CV63" s="110"/>
      <c r="CW63" s="110"/>
      <c r="CX63" s="110"/>
    </row>
    <row r="64" spans="7:102" ht="14.25" customHeight="1" x14ac:dyDescent="0.25">
      <c r="AL64" s="110"/>
      <c r="AM64" s="110"/>
      <c r="AN64" s="110"/>
      <c r="AO64" s="110"/>
      <c r="AP64" s="110"/>
      <c r="AQ64" s="110"/>
      <c r="AR64" s="110"/>
      <c r="AS64" s="110"/>
      <c r="AT64" s="110"/>
      <c r="AU64" s="110"/>
      <c r="AV64" s="110"/>
      <c r="AW64" s="110"/>
      <c r="AX64" s="110"/>
      <c r="AY64" s="110"/>
      <c r="AZ64" s="110"/>
      <c r="BA64" s="110"/>
      <c r="BB64" s="110"/>
      <c r="BC64" s="110"/>
      <c r="BD64" s="110"/>
      <c r="BE64" s="110"/>
      <c r="BF64" s="110"/>
      <c r="BG64" s="110"/>
      <c r="BH64" s="110"/>
      <c r="BI64" s="110"/>
      <c r="BJ64" s="110"/>
      <c r="BK64" s="110"/>
      <c r="BL64" s="110"/>
      <c r="BM64" s="110"/>
      <c r="BN64" s="110"/>
      <c r="BO64" s="110"/>
      <c r="BP64" s="110"/>
      <c r="BQ64" s="110"/>
      <c r="BR64" s="110"/>
      <c r="BS64" s="110"/>
      <c r="BT64" s="110"/>
      <c r="BU64" s="110"/>
      <c r="BV64" s="110"/>
      <c r="BW64" s="110"/>
      <c r="BX64" s="110"/>
      <c r="BY64" s="110"/>
      <c r="BZ64" s="110"/>
      <c r="CA64" s="110"/>
      <c r="CB64" s="110"/>
      <c r="CC64" s="110"/>
      <c r="CD64" s="110"/>
      <c r="CE64" s="110"/>
      <c r="CF64" s="110"/>
      <c r="CG64" s="110"/>
      <c r="CH64" s="110"/>
      <c r="CI64" s="110"/>
      <c r="CJ64" s="110"/>
      <c r="CK64" s="110"/>
      <c r="CL64" s="110"/>
      <c r="CM64" s="110"/>
      <c r="CN64" s="110"/>
      <c r="CO64" s="110"/>
      <c r="CP64" s="110"/>
      <c r="CQ64" s="110"/>
      <c r="CR64" s="110"/>
      <c r="CS64" s="110"/>
      <c r="CT64" s="110"/>
      <c r="CU64" s="110"/>
      <c r="CV64" s="110"/>
      <c r="CW64" s="110"/>
      <c r="CX64" s="110"/>
    </row>
    <row r="65" spans="7:102" ht="14.25" customHeight="1" x14ac:dyDescent="0.25">
      <c r="G65" s="958" t="s">
        <v>1507</v>
      </c>
      <c r="H65" s="764"/>
      <c r="I65" s="764"/>
      <c r="J65" s="764"/>
      <c r="K65" s="764"/>
      <c r="L65" s="764"/>
      <c r="M65" s="764"/>
      <c r="N65" s="764"/>
      <c r="O65" s="764"/>
      <c r="P65" s="764"/>
      <c r="Q65" s="764"/>
      <c r="R65" s="764"/>
      <c r="S65" s="764"/>
      <c r="T65" s="764"/>
      <c r="U65" s="965" t="s">
        <v>1508</v>
      </c>
      <c r="V65" s="764"/>
      <c r="W65" s="764"/>
      <c r="X65" s="764"/>
      <c r="Y65" s="764"/>
      <c r="Z65" s="764"/>
      <c r="AA65" s="764"/>
      <c r="AB65" s="764"/>
      <c r="AC65" s="764"/>
      <c r="AD65" s="764"/>
      <c r="AE65" s="764"/>
      <c r="AF65" s="764"/>
      <c r="AG65" s="764"/>
      <c r="AH65" s="765"/>
      <c r="AL65" s="110"/>
      <c r="AM65" s="110"/>
      <c r="AN65" s="110"/>
      <c r="AO65" s="110"/>
      <c r="AP65" s="110"/>
      <c r="AQ65" s="110"/>
      <c r="AR65" s="110"/>
      <c r="AS65" s="110"/>
      <c r="AT65" s="110"/>
      <c r="AU65" s="110"/>
      <c r="AV65" s="110"/>
      <c r="AW65" s="110"/>
      <c r="AX65" s="110"/>
      <c r="AY65" s="110"/>
      <c r="AZ65" s="110"/>
      <c r="BA65" s="110"/>
      <c r="BB65" s="110"/>
      <c r="BC65" s="110"/>
      <c r="BD65" s="110"/>
      <c r="BE65" s="110"/>
      <c r="BF65" s="110"/>
      <c r="BG65" s="110"/>
      <c r="BH65" s="110"/>
      <c r="BI65" s="110"/>
      <c r="BJ65" s="110"/>
      <c r="BK65" s="110"/>
      <c r="BL65" s="110"/>
      <c r="BM65" s="110"/>
      <c r="BN65" s="110"/>
      <c r="BO65" s="110"/>
      <c r="BP65" s="110"/>
      <c r="BQ65" s="110"/>
      <c r="BR65" s="110"/>
      <c r="BS65" s="110"/>
      <c r="BT65" s="110"/>
      <c r="BU65" s="110"/>
      <c r="BV65" s="110"/>
      <c r="BW65" s="110"/>
      <c r="BX65" s="110"/>
      <c r="BY65" s="110"/>
      <c r="BZ65" s="110"/>
      <c r="CA65" s="110"/>
      <c r="CB65" s="110"/>
      <c r="CC65" s="110"/>
      <c r="CD65" s="110"/>
      <c r="CE65" s="110"/>
      <c r="CF65" s="110"/>
      <c r="CG65" s="110"/>
      <c r="CH65" s="110"/>
      <c r="CI65" s="110"/>
      <c r="CJ65" s="110"/>
      <c r="CK65" s="110"/>
      <c r="CL65" s="110"/>
      <c r="CM65" s="110"/>
      <c r="CN65" s="110"/>
      <c r="CO65" s="110"/>
      <c r="CP65" s="110"/>
      <c r="CQ65" s="110"/>
      <c r="CR65" s="110"/>
      <c r="CS65" s="110"/>
      <c r="CT65" s="110"/>
      <c r="CU65" s="110"/>
      <c r="CV65" s="110"/>
      <c r="CW65" s="110"/>
      <c r="CX65" s="110"/>
    </row>
    <row r="66" spans="7:102" ht="14.25" customHeight="1" x14ac:dyDescent="0.25">
      <c r="G66" s="956" t="s">
        <v>796</v>
      </c>
      <c r="H66" s="794"/>
      <c r="I66" s="794"/>
      <c r="J66" s="794"/>
      <c r="K66" s="794"/>
      <c r="L66" s="794"/>
      <c r="M66" s="958" t="s">
        <v>1511</v>
      </c>
      <c r="N66" s="764"/>
      <c r="O66" s="764"/>
      <c r="P66" s="764"/>
      <c r="Q66" s="965" t="s">
        <v>1510</v>
      </c>
      <c r="R66" s="764"/>
      <c r="S66" s="764"/>
      <c r="T66" s="765"/>
      <c r="U66" s="957" t="s">
        <v>796</v>
      </c>
      <c r="V66" s="794"/>
      <c r="W66" s="794"/>
      <c r="X66" s="794"/>
      <c r="Y66" s="794"/>
      <c r="Z66" s="794"/>
      <c r="AA66" s="965" t="s">
        <v>1511</v>
      </c>
      <c r="AB66" s="764"/>
      <c r="AC66" s="764"/>
      <c r="AD66" s="765"/>
      <c r="AE66" s="965" t="s">
        <v>1510</v>
      </c>
      <c r="AF66" s="764"/>
      <c r="AG66" s="764"/>
      <c r="AH66" s="765"/>
      <c r="AL66" s="110"/>
      <c r="AM66" s="110"/>
      <c r="AN66" s="110"/>
      <c r="AO66" s="110"/>
      <c r="AP66" s="110"/>
      <c r="AQ66" s="110"/>
      <c r="AR66" s="110"/>
      <c r="AS66" s="110"/>
      <c r="AT66" s="110"/>
      <c r="AU66" s="110"/>
      <c r="AV66" s="110"/>
      <c r="AW66" s="110"/>
      <c r="AX66" s="110"/>
      <c r="AY66" s="110"/>
      <c r="AZ66" s="110"/>
      <c r="BA66" s="110"/>
      <c r="BB66" s="110"/>
      <c r="BC66" s="110"/>
      <c r="BD66" s="110"/>
      <c r="BE66" s="110"/>
      <c r="BF66" s="110"/>
      <c r="BG66" s="110"/>
      <c r="BH66" s="110"/>
      <c r="BI66" s="110"/>
      <c r="BJ66" s="110"/>
      <c r="BK66" s="110"/>
      <c r="BL66" s="110"/>
      <c r="BM66" s="110"/>
      <c r="BN66" s="110"/>
      <c r="BO66" s="110"/>
      <c r="BP66" s="110"/>
      <c r="BQ66" s="110"/>
      <c r="BR66" s="110"/>
      <c r="BS66" s="110"/>
      <c r="BT66" s="110"/>
      <c r="BU66" s="110"/>
      <c r="BV66" s="110"/>
      <c r="BW66" s="110"/>
      <c r="BX66" s="110"/>
      <c r="BY66" s="110"/>
      <c r="BZ66" s="110"/>
      <c r="CA66" s="110"/>
      <c r="CB66" s="110"/>
      <c r="CC66" s="110"/>
      <c r="CD66" s="110"/>
      <c r="CE66" s="110"/>
      <c r="CF66" s="110"/>
      <c r="CG66" s="110"/>
      <c r="CH66" s="110"/>
      <c r="CI66" s="110"/>
      <c r="CJ66" s="110"/>
      <c r="CK66" s="110"/>
      <c r="CL66" s="110"/>
      <c r="CM66" s="110"/>
      <c r="CN66" s="110"/>
      <c r="CO66" s="110"/>
      <c r="CP66" s="110"/>
      <c r="CQ66" s="110"/>
      <c r="CR66" s="110"/>
      <c r="CS66" s="110"/>
      <c r="CT66" s="110"/>
      <c r="CU66" s="110"/>
      <c r="CV66" s="110"/>
      <c r="CW66" s="110"/>
      <c r="CX66" s="110"/>
    </row>
    <row r="67" spans="7:102" ht="14.25" customHeight="1" x14ac:dyDescent="0.25">
      <c r="G67" s="184"/>
      <c r="M67" s="184"/>
      <c r="Q67" s="184"/>
      <c r="T67" s="186"/>
      <c r="AA67" s="184"/>
      <c r="AD67" s="186"/>
      <c r="AE67" s="184"/>
      <c r="AH67" s="186"/>
      <c r="AL67" s="110"/>
      <c r="AM67" s="110"/>
      <c r="AN67" s="110"/>
      <c r="AO67" s="110"/>
      <c r="AP67" s="110"/>
      <c r="AQ67" s="110"/>
      <c r="AR67" s="110"/>
      <c r="AS67" s="110"/>
      <c r="AT67" s="110"/>
      <c r="AU67" s="110"/>
      <c r="AV67" s="110"/>
      <c r="AW67" s="110"/>
      <c r="AX67" s="110"/>
      <c r="AY67" s="110"/>
      <c r="AZ67" s="110"/>
      <c r="BA67" s="110"/>
      <c r="BB67" s="110"/>
      <c r="BC67" s="110"/>
      <c r="BD67" s="110"/>
      <c r="BE67" s="110"/>
      <c r="BF67" s="110"/>
      <c r="BG67" s="110"/>
      <c r="BH67" s="110"/>
      <c r="BI67" s="110"/>
      <c r="BJ67" s="110"/>
      <c r="BK67" s="110"/>
      <c r="BL67" s="110"/>
      <c r="BM67" s="110"/>
      <c r="BN67" s="110"/>
      <c r="BO67" s="110"/>
      <c r="BP67" s="110"/>
      <c r="BQ67" s="110"/>
      <c r="BR67" s="110"/>
      <c r="BS67" s="110"/>
      <c r="BT67" s="110"/>
      <c r="BU67" s="110"/>
      <c r="BV67" s="110"/>
      <c r="BW67" s="110"/>
      <c r="BX67" s="110"/>
      <c r="BY67" s="110"/>
      <c r="BZ67" s="110"/>
      <c r="CA67" s="110"/>
      <c r="CB67" s="110"/>
      <c r="CC67" s="110"/>
      <c r="CD67" s="110"/>
      <c r="CE67" s="110"/>
      <c r="CF67" s="110"/>
      <c r="CG67" s="110"/>
      <c r="CH67" s="110"/>
      <c r="CI67" s="110"/>
      <c r="CJ67" s="110"/>
      <c r="CK67" s="110"/>
      <c r="CL67" s="110"/>
      <c r="CM67" s="110"/>
      <c r="CN67" s="110"/>
      <c r="CO67" s="110"/>
      <c r="CP67" s="110"/>
      <c r="CQ67" s="110"/>
      <c r="CR67" s="110"/>
      <c r="CS67" s="110"/>
      <c r="CT67" s="110"/>
      <c r="CU67" s="110"/>
      <c r="CV67" s="110"/>
      <c r="CW67" s="110"/>
      <c r="CX67" s="110"/>
    </row>
    <row r="68" spans="7:102" ht="14.25" customHeight="1" x14ac:dyDescent="0.25">
      <c r="G68" s="294" t="s">
        <v>1681</v>
      </c>
      <c r="H68" s="295"/>
      <c r="I68" s="295"/>
      <c r="J68" s="295"/>
      <c r="K68" s="295"/>
      <c r="L68" s="295"/>
      <c r="M68" s="294"/>
      <c r="N68" s="295"/>
      <c r="O68" s="295"/>
      <c r="P68" s="295"/>
      <c r="Q68" s="294"/>
      <c r="R68" s="295"/>
      <c r="S68" s="295"/>
      <c r="T68" s="296"/>
      <c r="U68" s="294" t="s">
        <v>1681</v>
      </c>
      <c r="V68" s="295"/>
      <c r="W68" s="295"/>
      <c r="X68" s="295"/>
      <c r="Y68" s="295"/>
      <c r="Z68" s="295"/>
      <c r="AA68" s="294"/>
      <c r="AB68" s="295"/>
      <c r="AC68" s="295"/>
      <c r="AD68" s="296"/>
      <c r="AE68" s="294"/>
      <c r="AF68" s="295"/>
      <c r="AG68" s="295"/>
      <c r="AH68" s="296"/>
      <c r="AL68" s="110"/>
      <c r="AM68" s="110"/>
      <c r="AN68" s="110"/>
      <c r="AO68" s="110"/>
      <c r="AP68" s="110"/>
      <c r="AQ68" s="110"/>
      <c r="AR68" s="110"/>
      <c r="AS68" s="110"/>
      <c r="AT68" s="110"/>
      <c r="AU68" s="110"/>
      <c r="AV68" s="110"/>
      <c r="AW68" s="110"/>
      <c r="AX68" s="110"/>
      <c r="AY68" s="110"/>
      <c r="AZ68" s="110"/>
      <c r="BA68" s="110"/>
      <c r="BB68" s="110"/>
      <c r="BC68" s="110"/>
      <c r="BD68" s="110"/>
      <c r="BE68" s="110"/>
      <c r="BF68" s="110"/>
      <c r="BG68" s="110"/>
      <c r="BH68" s="110"/>
      <c r="BI68" s="110"/>
      <c r="BJ68" s="110"/>
      <c r="BK68" s="110"/>
      <c r="BL68" s="110"/>
      <c r="BM68" s="110"/>
      <c r="BN68" s="110"/>
      <c r="BO68" s="110"/>
      <c r="BP68" s="110"/>
      <c r="BQ68" s="110"/>
      <c r="BR68" s="110"/>
      <c r="BS68" s="110"/>
      <c r="BT68" s="110"/>
      <c r="BU68" s="110"/>
      <c r="BV68" s="110"/>
      <c r="BW68" s="110"/>
      <c r="BX68" s="110"/>
      <c r="BY68" s="110"/>
      <c r="BZ68" s="110"/>
      <c r="CA68" s="110"/>
      <c r="CB68" s="110"/>
      <c r="CC68" s="110"/>
      <c r="CD68" s="110"/>
      <c r="CE68" s="110"/>
      <c r="CF68" s="110"/>
      <c r="CG68" s="110"/>
      <c r="CH68" s="110"/>
      <c r="CI68" s="110"/>
      <c r="CJ68" s="110"/>
      <c r="CK68" s="110"/>
      <c r="CL68" s="110"/>
      <c r="CM68" s="110"/>
      <c r="CN68" s="110"/>
      <c r="CO68" s="110"/>
      <c r="CP68" s="110"/>
      <c r="CQ68" s="110"/>
      <c r="CR68" s="110"/>
      <c r="CS68" s="110"/>
      <c r="CT68" s="110"/>
      <c r="CU68" s="110"/>
      <c r="CV68" s="110"/>
      <c r="CW68" s="110"/>
      <c r="CX68" s="110"/>
    </row>
    <row r="69" spans="7:102" ht="14.25" customHeight="1" x14ac:dyDescent="0.25">
      <c r="G69" s="294" t="s">
        <v>1681</v>
      </c>
      <c r="H69" s="295"/>
      <c r="I69" s="295"/>
      <c r="J69" s="295"/>
      <c r="K69" s="295"/>
      <c r="L69" s="295"/>
      <c r="M69" s="294"/>
      <c r="N69" s="295"/>
      <c r="O69" s="295"/>
      <c r="P69" s="295"/>
      <c r="Q69" s="294"/>
      <c r="R69" s="295"/>
      <c r="S69" s="295"/>
      <c r="T69" s="296"/>
      <c r="U69" s="294"/>
      <c r="V69" s="295"/>
      <c r="W69" s="295"/>
      <c r="X69" s="295"/>
      <c r="Y69" s="295"/>
      <c r="Z69" s="295"/>
      <c r="AA69" s="294"/>
      <c r="AB69" s="295"/>
      <c r="AC69" s="295"/>
      <c r="AD69" s="296"/>
      <c r="AE69" s="294"/>
      <c r="AF69" s="295"/>
      <c r="AG69" s="295"/>
      <c r="AH69" s="296"/>
      <c r="AL69" s="110"/>
      <c r="AM69" s="110"/>
      <c r="AN69" s="110"/>
      <c r="AO69" s="110"/>
      <c r="AP69" s="110"/>
      <c r="AQ69" s="110"/>
      <c r="AR69" s="110"/>
      <c r="AS69" s="110"/>
      <c r="AT69" s="110"/>
      <c r="AU69" s="110"/>
      <c r="AV69" s="110"/>
      <c r="AW69" s="110"/>
      <c r="AX69" s="110"/>
      <c r="AY69" s="110"/>
      <c r="AZ69" s="110"/>
      <c r="BA69" s="110"/>
      <c r="BB69" s="110"/>
      <c r="BC69" s="110"/>
      <c r="BD69" s="110"/>
      <c r="BE69" s="110"/>
      <c r="BF69" s="110"/>
      <c r="BG69" s="110"/>
      <c r="BH69" s="110"/>
      <c r="BI69" s="110"/>
      <c r="BJ69" s="110"/>
      <c r="BK69" s="110"/>
      <c r="BL69" s="110"/>
      <c r="BM69" s="110"/>
      <c r="BN69" s="110"/>
      <c r="BO69" s="110"/>
      <c r="BP69" s="110"/>
      <c r="BQ69" s="110"/>
      <c r="BR69" s="110"/>
      <c r="BS69" s="110"/>
      <c r="BT69" s="110"/>
      <c r="BU69" s="110"/>
      <c r="BV69" s="110"/>
      <c r="BW69" s="110"/>
      <c r="BX69" s="110"/>
      <c r="BY69" s="110"/>
      <c r="BZ69" s="110"/>
      <c r="CA69" s="110"/>
      <c r="CB69" s="110"/>
      <c r="CC69" s="110"/>
      <c r="CD69" s="110"/>
      <c r="CE69" s="110"/>
      <c r="CF69" s="110"/>
      <c r="CG69" s="110"/>
      <c r="CH69" s="110"/>
      <c r="CI69" s="110"/>
      <c r="CJ69" s="110"/>
      <c r="CK69" s="110"/>
      <c r="CL69" s="110"/>
      <c r="CM69" s="110"/>
      <c r="CN69" s="110"/>
      <c r="CO69" s="110"/>
      <c r="CP69" s="110"/>
      <c r="CQ69" s="110"/>
      <c r="CR69" s="110"/>
      <c r="CS69" s="110"/>
      <c r="CT69" s="110"/>
      <c r="CU69" s="110"/>
      <c r="CV69" s="110"/>
      <c r="CW69" s="110"/>
      <c r="CX69" s="110"/>
    </row>
    <row r="70" spans="7:102" ht="14.25" customHeight="1" x14ac:dyDescent="0.25">
      <c r="G70" s="294" t="s">
        <v>1681</v>
      </c>
      <c r="H70" s="295"/>
      <c r="I70" s="295"/>
      <c r="J70" s="295"/>
      <c r="K70" s="295"/>
      <c r="L70" s="295"/>
      <c r="M70" s="294"/>
      <c r="N70" s="295"/>
      <c r="O70" s="295"/>
      <c r="P70" s="295"/>
      <c r="Q70" s="294"/>
      <c r="R70" s="295"/>
      <c r="S70" s="295"/>
      <c r="T70" s="296"/>
      <c r="U70" s="294"/>
      <c r="V70" s="295"/>
      <c r="W70" s="295"/>
      <c r="X70" s="295"/>
      <c r="Y70" s="295"/>
      <c r="Z70" s="295"/>
      <c r="AA70" s="294"/>
      <c r="AB70" s="295"/>
      <c r="AC70" s="295"/>
      <c r="AD70" s="296"/>
      <c r="AE70" s="294"/>
      <c r="AF70" s="295"/>
      <c r="AG70" s="295"/>
      <c r="AH70" s="296"/>
      <c r="AL70" s="110"/>
      <c r="AM70" s="110"/>
      <c r="AN70" s="110"/>
      <c r="AO70" s="110"/>
      <c r="AP70" s="110"/>
      <c r="AQ70" s="110"/>
      <c r="AR70" s="110"/>
      <c r="AS70" s="110"/>
      <c r="AT70" s="110"/>
      <c r="AU70" s="110"/>
      <c r="AV70" s="110"/>
      <c r="AW70" s="110"/>
      <c r="AX70" s="110"/>
      <c r="AY70" s="110"/>
      <c r="AZ70" s="110"/>
      <c r="BA70" s="110"/>
      <c r="BB70" s="110"/>
      <c r="BC70" s="110"/>
      <c r="BD70" s="110"/>
      <c r="BE70" s="110"/>
      <c r="BF70" s="110"/>
      <c r="BG70" s="110"/>
      <c r="BH70" s="110"/>
      <c r="BI70" s="110"/>
      <c r="BJ70" s="110"/>
      <c r="BK70" s="110"/>
      <c r="BL70" s="110"/>
      <c r="BM70" s="110"/>
      <c r="BN70" s="110"/>
      <c r="BO70" s="110"/>
      <c r="BP70" s="110"/>
      <c r="BQ70" s="110"/>
      <c r="BR70" s="110"/>
      <c r="BS70" s="110"/>
      <c r="BT70" s="110"/>
      <c r="BU70" s="110"/>
      <c r="BV70" s="110"/>
      <c r="BW70" s="110"/>
      <c r="BX70" s="110"/>
      <c r="BY70" s="110"/>
      <c r="BZ70" s="110"/>
      <c r="CA70" s="110"/>
      <c r="CB70" s="110"/>
      <c r="CC70" s="110"/>
      <c r="CD70" s="110"/>
      <c r="CE70" s="110"/>
      <c r="CF70" s="110"/>
      <c r="CG70" s="110"/>
      <c r="CH70" s="110"/>
      <c r="CI70" s="110"/>
      <c r="CJ70" s="110"/>
      <c r="CK70" s="110"/>
      <c r="CL70" s="110"/>
      <c r="CM70" s="110"/>
      <c r="CN70" s="110"/>
      <c r="CO70" s="110"/>
      <c r="CP70" s="110"/>
      <c r="CQ70" s="110"/>
      <c r="CR70" s="110"/>
      <c r="CS70" s="110"/>
      <c r="CT70" s="110"/>
      <c r="CU70" s="110"/>
      <c r="CV70" s="110"/>
      <c r="CW70" s="110"/>
      <c r="CX70" s="110"/>
    </row>
    <row r="71" spans="7:102" ht="14.25" customHeight="1" x14ac:dyDescent="0.25">
      <c r="G71" s="294" t="s">
        <v>1681</v>
      </c>
      <c r="H71" s="295"/>
      <c r="I71" s="295"/>
      <c r="J71" s="295"/>
      <c r="K71" s="295"/>
      <c r="L71" s="295"/>
      <c r="M71" s="294"/>
      <c r="N71" s="295"/>
      <c r="O71" s="295"/>
      <c r="P71" s="295"/>
      <c r="Q71" s="294"/>
      <c r="R71" s="295"/>
      <c r="S71" s="295"/>
      <c r="T71" s="296"/>
      <c r="U71" s="294"/>
      <c r="V71" s="295"/>
      <c r="W71" s="295"/>
      <c r="X71" s="295"/>
      <c r="Y71" s="295"/>
      <c r="Z71" s="295"/>
      <c r="AA71" s="294"/>
      <c r="AB71" s="295"/>
      <c r="AC71" s="295"/>
      <c r="AD71" s="296"/>
      <c r="AE71" s="294"/>
      <c r="AF71" s="295"/>
      <c r="AG71" s="295"/>
      <c r="AH71" s="296"/>
      <c r="AI71" s="110"/>
      <c r="AJ71" s="110"/>
      <c r="AK71" s="110"/>
      <c r="AL71" s="110"/>
      <c r="AM71" s="110"/>
      <c r="AN71" s="110"/>
      <c r="AO71" s="110"/>
      <c r="AP71" s="110"/>
      <c r="AQ71" s="110"/>
      <c r="AR71" s="110"/>
      <c r="AS71" s="110"/>
      <c r="AT71" s="110"/>
      <c r="AU71" s="110"/>
      <c r="AV71" s="110"/>
      <c r="AW71" s="110"/>
      <c r="AX71" s="110"/>
      <c r="AY71" s="110"/>
      <c r="AZ71" s="110"/>
      <c r="BA71" s="110"/>
      <c r="BB71" s="110"/>
      <c r="BC71" s="110"/>
      <c r="BD71" s="110"/>
      <c r="BE71" s="110"/>
      <c r="BF71" s="110"/>
      <c r="BG71" s="110"/>
      <c r="BH71" s="110"/>
      <c r="BI71" s="110"/>
      <c r="BJ71" s="110"/>
      <c r="BK71" s="110"/>
      <c r="BL71" s="110"/>
      <c r="BM71" s="110"/>
      <c r="BN71" s="110"/>
      <c r="BO71" s="110"/>
      <c r="BP71" s="110"/>
      <c r="BQ71" s="110"/>
      <c r="BR71" s="110"/>
      <c r="BS71" s="110"/>
      <c r="BT71" s="110"/>
      <c r="BU71" s="110"/>
      <c r="BV71" s="110"/>
      <c r="BW71" s="110"/>
      <c r="BX71" s="110"/>
      <c r="BY71" s="110"/>
      <c r="BZ71" s="110"/>
      <c r="CA71" s="110"/>
      <c r="CB71" s="110"/>
      <c r="CC71" s="110"/>
      <c r="CD71" s="110"/>
      <c r="CE71" s="110"/>
      <c r="CF71" s="110"/>
      <c r="CG71" s="110"/>
      <c r="CH71" s="110"/>
      <c r="CI71" s="110"/>
      <c r="CJ71" s="110"/>
      <c r="CK71" s="110"/>
      <c r="CL71" s="110"/>
      <c r="CM71" s="110"/>
      <c r="CN71" s="110"/>
      <c r="CO71" s="110"/>
      <c r="CP71" s="110"/>
      <c r="CQ71" s="110"/>
      <c r="CR71" s="110"/>
      <c r="CS71" s="110"/>
      <c r="CT71" s="110"/>
      <c r="CU71" s="110"/>
      <c r="CV71" s="110"/>
      <c r="CW71" s="110"/>
      <c r="CX71" s="110"/>
    </row>
    <row r="72" spans="7:102" ht="14.25" customHeight="1" x14ac:dyDescent="0.25">
      <c r="G72" s="294" t="s">
        <v>1681</v>
      </c>
      <c r="H72" s="295"/>
      <c r="I72" s="295"/>
      <c r="J72" s="295"/>
      <c r="K72" s="295"/>
      <c r="L72" s="295"/>
      <c r="M72" s="294"/>
      <c r="N72" s="295"/>
      <c r="O72" s="295"/>
      <c r="P72" s="295"/>
      <c r="Q72" s="294"/>
      <c r="R72" s="295"/>
      <c r="S72" s="295"/>
      <c r="T72" s="296"/>
      <c r="U72" s="294"/>
      <c r="V72" s="295"/>
      <c r="W72" s="295"/>
      <c r="X72" s="295"/>
      <c r="Y72" s="295"/>
      <c r="Z72" s="295"/>
      <c r="AA72" s="294"/>
      <c r="AB72" s="295"/>
      <c r="AC72" s="295"/>
      <c r="AD72" s="296"/>
      <c r="AE72" s="294"/>
      <c r="AF72" s="295"/>
      <c r="AG72" s="295"/>
      <c r="AH72" s="296"/>
      <c r="AI72" s="110"/>
      <c r="AJ72" s="110"/>
      <c r="AK72" s="110"/>
      <c r="AL72" s="110"/>
      <c r="AM72" s="110"/>
      <c r="AN72" s="110"/>
      <c r="AO72" s="110"/>
      <c r="AP72" s="110"/>
      <c r="AQ72" s="110"/>
      <c r="AR72" s="110"/>
      <c r="AS72" s="110"/>
      <c r="AT72" s="110"/>
      <c r="AU72" s="110"/>
      <c r="AV72" s="110"/>
      <c r="AW72" s="110"/>
      <c r="AX72" s="110"/>
      <c r="AY72" s="110"/>
      <c r="AZ72" s="110"/>
      <c r="BA72" s="110"/>
      <c r="BB72" s="110"/>
      <c r="BC72" s="110"/>
      <c r="BD72" s="110"/>
      <c r="BE72" s="110"/>
      <c r="BF72" s="110"/>
      <c r="BG72" s="110"/>
      <c r="BH72" s="110"/>
      <c r="BI72" s="110"/>
      <c r="BJ72" s="110"/>
      <c r="BK72" s="110"/>
      <c r="BL72" s="110"/>
      <c r="BM72" s="110"/>
      <c r="BN72" s="110"/>
      <c r="BO72" s="110"/>
      <c r="BP72" s="110"/>
      <c r="BQ72" s="110"/>
      <c r="BR72" s="110"/>
      <c r="BS72" s="110"/>
      <c r="BT72" s="110"/>
      <c r="BU72" s="110"/>
      <c r="BV72" s="110"/>
      <c r="BW72" s="110"/>
      <c r="BX72" s="110"/>
      <c r="BY72" s="110"/>
      <c r="BZ72" s="110"/>
      <c r="CA72" s="110"/>
      <c r="CB72" s="110"/>
      <c r="CC72" s="110"/>
      <c r="CD72" s="110"/>
      <c r="CE72" s="110"/>
      <c r="CF72" s="110"/>
      <c r="CG72" s="110"/>
      <c r="CH72" s="110"/>
      <c r="CI72" s="110"/>
      <c r="CJ72" s="110"/>
      <c r="CK72" s="110"/>
      <c r="CL72" s="110"/>
      <c r="CM72" s="110"/>
      <c r="CN72" s="110"/>
      <c r="CO72" s="110"/>
      <c r="CP72" s="110"/>
      <c r="CQ72" s="110"/>
      <c r="CR72" s="110"/>
      <c r="CS72" s="110"/>
      <c r="CT72" s="110"/>
      <c r="CU72" s="110"/>
      <c r="CV72" s="110"/>
      <c r="CW72" s="110"/>
      <c r="CX72" s="110"/>
    </row>
    <row r="73" spans="7:102" ht="14.25" customHeight="1" x14ac:dyDescent="0.25">
      <c r="G73" s="294" t="s">
        <v>1681</v>
      </c>
      <c r="H73" s="295"/>
      <c r="I73" s="295"/>
      <c r="J73" s="295"/>
      <c r="K73" s="295"/>
      <c r="L73" s="295"/>
      <c r="M73" s="294"/>
      <c r="N73" s="295"/>
      <c r="O73" s="295"/>
      <c r="P73" s="295"/>
      <c r="Q73" s="294"/>
      <c r="R73" s="295"/>
      <c r="S73" s="295"/>
      <c r="T73" s="296"/>
      <c r="U73" s="294"/>
      <c r="V73" s="295"/>
      <c r="W73" s="295"/>
      <c r="X73" s="295"/>
      <c r="Y73" s="295"/>
      <c r="Z73" s="295"/>
      <c r="AA73" s="294"/>
      <c r="AB73" s="295"/>
      <c r="AC73" s="295"/>
      <c r="AD73" s="296"/>
      <c r="AE73" s="294"/>
      <c r="AF73" s="295"/>
      <c r="AG73" s="295"/>
      <c r="AH73" s="296"/>
      <c r="AI73" s="110"/>
      <c r="AJ73" s="110"/>
      <c r="AK73" s="110"/>
      <c r="AL73" s="110"/>
      <c r="AM73" s="110"/>
      <c r="AN73" s="110"/>
      <c r="AO73" s="110"/>
      <c r="AP73" s="110"/>
      <c r="AQ73" s="110"/>
      <c r="AR73" s="110"/>
      <c r="AS73" s="110"/>
      <c r="AT73" s="110"/>
      <c r="AU73" s="110"/>
      <c r="AV73" s="110"/>
      <c r="AW73" s="110"/>
      <c r="AX73" s="110"/>
      <c r="AY73" s="110"/>
      <c r="AZ73" s="110"/>
      <c r="BA73" s="110"/>
      <c r="BB73" s="110"/>
      <c r="BC73" s="110"/>
      <c r="BD73" s="110"/>
      <c r="BE73" s="110"/>
      <c r="BF73" s="110"/>
      <c r="BG73" s="110"/>
      <c r="BH73" s="110"/>
      <c r="BI73" s="110"/>
      <c r="BJ73" s="110"/>
      <c r="BK73" s="110"/>
      <c r="BL73" s="110"/>
      <c r="BM73" s="110"/>
      <c r="BN73" s="110"/>
      <c r="BO73" s="110"/>
      <c r="BP73" s="110"/>
      <c r="BQ73" s="110"/>
      <c r="BR73" s="110"/>
      <c r="BS73" s="110"/>
      <c r="BT73" s="110"/>
      <c r="BU73" s="110"/>
      <c r="BV73" s="110"/>
      <c r="BW73" s="110"/>
      <c r="BX73" s="110"/>
      <c r="BY73" s="110"/>
      <c r="BZ73" s="110"/>
      <c r="CA73" s="110"/>
      <c r="CB73" s="110"/>
      <c r="CC73" s="110"/>
      <c r="CD73" s="110"/>
      <c r="CE73" s="110"/>
      <c r="CF73" s="110"/>
      <c r="CG73" s="110"/>
      <c r="CH73" s="110"/>
      <c r="CI73" s="110"/>
      <c r="CJ73" s="110"/>
      <c r="CK73" s="110"/>
      <c r="CL73" s="110"/>
      <c r="CM73" s="110"/>
      <c r="CN73" s="110"/>
      <c r="CO73" s="110"/>
      <c r="CP73" s="110"/>
      <c r="CQ73" s="110"/>
      <c r="CR73" s="110"/>
      <c r="CS73" s="110"/>
      <c r="CT73" s="110"/>
      <c r="CU73" s="110"/>
      <c r="CV73" s="110"/>
      <c r="CW73" s="110"/>
      <c r="CX73" s="110"/>
    </row>
    <row r="74" spans="7:102" ht="14.25" customHeight="1" x14ac:dyDescent="0.25">
      <c r="G74" s="294" t="s">
        <v>1681</v>
      </c>
      <c r="H74" s="295"/>
      <c r="I74" s="295"/>
      <c r="J74" s="295"/>
      <c r="K74" s="295"/>
      <c r="L74" s="295"/>
      <c r="M74" s="294"/>
      <c r="N74" s="295"/>
      <c r="O74" s="295"/>
      <c r="P74" s="295"/>
      <c r="Q74" s="294"/>
      <c r="R74" s="295"/>
      <c r="S74" s="295"/>
      <c r="T74" s="296"/>
      <c r="U74" s="294"/>
      <c r="V74" s="295"/>
      <c r="W74" s="295"/>
      <c r="X74" s="295"/>
      <c r="Y74" s="295"/>
      <c r="Z74" s="295"/>
      <c r="AA74" s="294"/>
      <c r="AB74" s="295"/>
      <c r="AC74" s="295"/>
      <c r="AD74" s="296"/>
      <c r="AE74" s="294"/>
      <c r="AF74" s="295"/>
      <c r="AG74" s="295"/>
      <c r="AH74" s="296"/>
      <c r="AI74" s="110"/>
      <c r="AJ74" s="110"/>
      <c r="AK74" s="110"/>
      <c r="AL74" s="110"/>
      <c r="AM74" s="110"/>
      <c r="AN74" s="110"/>
      <c r="AO74" s="110"/>
      <c r="AP74" s="110"/>
      <c r="AQ74" s="110"/>
      <c r="AR74" s="110"/>
      <c r="AS74" s="110"/>
      <c r="AT74" s="110"/>
      <c r="AU74" s="110"/>
      <c r="AV74" s="110"/>
      <c r="AW74" s="110"/>
      <c r="AX74" s="110"/>
      <c r="AY74" s="110"/>
      <c r="AZ74" s="110"/>
      <c r="BA74" s="110"/>
      <c r="BB74" s="110"/>
      <c r="BC74" s="110"/>
      <c r="BD74" s="110"/>
      <c r="BE74" s="110"/>
      <c r="BF74" s="110"/>
      <c r="BG74" s="110"/>
      <c r="BH74" s="110"/>
      <c r="BI74" s="110"/>
      <c r="BJ74" s="110"/>
      <c r="BK74" s="110"/>
      <c r="BL74" s="110"/>
      <c r="BM74" s="110"/>
      <c r="BN74" s="110"/>
      <c r="BO74" s="110"/>
      <c r="BP74" s="110"/>
      <c r="BQ74" s="110"/>
      <c r="BR74" s="110"/>
      <c r="BS74" s="110"/>
      <c r="BT74" s="110"/>
      <c r="BU74" s="110"/>
      <c r="BV74" s="110"/>
      <c r="BW74" s="110"/>
      <c r="BX74" s="110"/>
      <c r="BY74" s="110"/>
      <c r="BZ74" s="110"/>
      <c r="CA74" s="110"/>
      <c r="CB74" s="110"/>
      <c r="CC74" s="110"/>
      <c r="CD74" s="110"/>
      <c r="CE74" s="110"/>
      <c r="CF74" s="110"/>
      <c r="CG74" s="110"/>
      <c r="CH74" s="110"/>
      <c r="CI74" s="110"/>
      <c r="CJ74" s="110"/>
      <c r="CK74" s="110"/>
      <c r="CL74" s="110"/>
      <c r="CM74" s="110"/>
      <c r="CN74" s="110"/>
      <c r="CO74" s="110"/>
      <c r="CP74" s="110"/>
      <c r="CQ74" s="110"/>
      <c r="CR74" s="110"/>
      <c r="CS74" s="110"/>
      <c r="CT74" s="110"/>
      <c r="CU74" s="110"/>
      <c r="CV74" s="110"/>
      <c r="CW74" s="110"/>
      <c r="CX74" s="110"/>
    </row>
    <row r="75" spans="7:102" ht="14.25" customHeight="1" x14ac:dyDescent="0.25">
      <c r="G75" s="294" t="s">
        <v>1681</v>
      </c>
      <c r="H75" s="295"/>
      <c r="I75" s="295"/>
      <c r="J75" s="295"/>
      <c r="K75" s="295"/>
      <c r="L75" s="295"/>
      <c r="M75" s="294"/>
      <c r="N75" s="295"/>
      <c r="O75" s="295"/>
      <c r="P75" s="295"/>
      <c r="Q75" s="294"/>
      <c r="R75" s="295"/>
      <c r="S75" s="295"/>
      <c r="T75" s="296"/>
      <c r="U75" s="294"/>
      <c r="V75" s="295"/>
      <c r="W75" s="295"/>
      <c r="X75" s="295"/>
      <c r="Y75" s="295"/>
      <c r="Z75" s="295"/>
      <c r="AA75" s="294"/>
      <c r="AB75" s="295"/>
      <c r="AC75" s="295"/>
      <c r="AD75" s="296"/>
      <c r="AE75" s="294"/>
      <c r="AF75" s="295"/>
      <c r="AG75" s="295"/>
      <c r="AH75" s="296"/>
      <c r="AI75" s="110"/>
      <c r="AJ75" s="110"/>
      <c r="AK75" s="110"/>
      <c r="AL75" s="110"/>
      <c r="AM75" s="110"/>
      <c r="AN75" s="110"/>
      <c r="AO75" s="110"/>
      <c r="AP75" s="110"/>
      <c r="AQ75" s="110"/>
      <c r="AR75" s="110"/>
      <c r="AS75" s="110"/>
      <c r="AT75" s="110"/>
      <c r="AU75" s="110"/>
      <c r="AV75" s="110"/>
      <c r="AW75" s="110"/>
      <c r="AX75" s="110"/>
      <c r="AY75" s="110"/>
      <c r="AZ75" s="110"/>
      <c r="BA75" s="110"/>
      <c r="BB75" s="110"/>
      <c r="BC75" s="110"/>
      <c r="BD75" s="110"/>
      <c r="BE75" s="110"/>
      <c r="BF75" s="110"/>
      <c r="BG75" s="110"/>
      <c r="BH75" s="110"/>
      <c r="BI75" s="110"/>
      <c r="BJ75" s="110"/>
      <c r="BK75" s="110"/>
      <c r="BL75" s="110"/>
      <c r="BM75" s="110"/>
      <c r="BN75" s="110"/>
      <c r="BO75" s="110"/>
      <c r="BP75" s="110"/>
      <c r="BQ75" s="110"/>
      <c r="BR75" s="110"/>
      <c r="BS75" s="110"/>
      <c r="BT75" s="110"/>
      <c r="BU75" s="110"/>
      <c r="BV75" s="110"/>
      <c r="BW75" s="110"/>
      <c r="BX75" s="110"/>
      <c r="BY75" s="110"/>
      <c r="BZ75" s="110"/>
      <c r="CA75" s="110"/>
      <c r="CB75" s="110"/>
      <c r="CC75" s="110"/>
      <c r="CD75" s="110"/>
      <c r="CE75" s="110"/>
      <c r="CF75" s="110"/>
      <c r="CG75" s="110"/>
      <c r="CH75" s="110"/>
      <c r="CI75" s="110"/>
      <c r="CJ75" s="110"/>
      <c r="CK75" s="110"/>
      <c r="CL75" s="110"/>
      <c r="CM75" s="110"/>
      <c r="CN75" s="110"/>
      <c r="CO75" s="110"/>
      <c r="CP75" s="110"/>
      <c r="CQ75" s="110"/>
      <c r="CR75" s="110"/>
      <c r="CS75" s="110"/>
      <c r="CT75" s="110"/>
      <c r="CU75" s="110"/>
      <c r="CV75" s="110"/>
      <c r="CW75" s="110"/>
      <c r="CX75" s="110"/>
    </row>
    <row r="76" spans="7:102" ht="14.25" customHeight="1" x14ac:dyDescent="0.25">
      <c r="G76" s="294" t="s">
        <v>1681</v>
      </c>
      <c r="H76" s="295"/>
      <c r="I76" s="295"/>
      <c r="J76" s="295"/>
      <c r="K76" s="295"/>
      <c r="L76" s="295"/>
      <c r="M76" s="294"/>
      <c r="N76" s="295"/>
      <c r="O76" s="295"/>
      <c r="P76" s="295"/>
      <c r="Q76" s="294"/>
      <c r="R76" s="295"/>
      <c r="S76" s="295"/>
      <c r="T76" s="296"/>
      <c r="U76" s="294"/>
      <c r="V76" s="295"/>
      <c r="W76" s="295"/>
      <c r="X76" s="295"/>
      <c r="Y76" s="295"/>
      <c r="Z76" s="295"/>
      <c r="AA76" s="294"/>
      <c r="AB76" s="295"/>
      <c r="AC76" s="295"/>
      <c r="AD76" s="296"/>
      <c r="AE76" s="294"/>
      <c r="AF76" s="295"/>
      <c r="AG76" s="295"/>
      <c r="AH76" s="296"/>
      <c r="AI76" s="110"/>
      <c r="AJ76" s="110"/>
      <c r="AK76" s="110"/>
      <c r="AL76" s="110"/>
      <c r="AM76" s="110"/>
      <c r="AN76" s="110"/>
      <c r="AO76" s="110"/>
      <c r="AP76" s="110"/>
      <c r="AQ76" s="110"/>
      <c r="AR76" s="110"/>
      <c r="AS76" s="110"/>
      <c r="AT76" s="110"/>
      <c r="AU76" s="110"/>
      <c r="AV76" s="110"/>
      <c r="AW76" s="110"/>
      <c r="AX76" s="110"/>
      <c r="AY76" s="110"/>
      <c r="AZ76" s="110"/>
      <c r="BA76" s="110"/>
      <c r="BB76" s="110"/>
      <c r="BC76" s="110"/>
      <c r="BD76" s="110"/>
      <c r="BE76" s="110"/>
      <c r="BF76" s="110"/>
      <c r="BG76" s="110"/>
      <c r="BH76" s="110"/>
      <c r="BI76" s="110"/>
      <c r="BJ76" s="110"/>
      <c r="BK76" s="110"/>
      <c r="BL76" s="110"/>
      <c r="BM76" s="110"/>
      <c r="BN76" s="110"/>
      <c r="BO76" s="110"/>
      <c r="BP76" s="110"/>
      <c r="BQ76" s="110"/>
      <c r="BR76" s="110"/>
      <c r="BS76" s="110"/>
      <c r="BT76" s="110"/>
      <c r="BU76" s="110"/>
      <c r="BV76" s="110"/>
      <c r="BW76" s="110"/>
      <c r="BX76" s="110"/>
      <c r="BY76" s="110"/>
      <c r="BZ76" s="110"/>
      <c r="CA76" s="110"/>
      <c r="CB76" s="110"/>
      <c r="CC76" s="110"/>
      <c r="CD76" s="110"/>
      <c r="CE76" s="110"/>
      <c r="CF76" s="110"/>
      <c r="CG76" s="110"/>
      <c r="CH76" s="110"/>
      <c r="CI76" s="110"/>
      <c r="CJ76" s="110"/>
      <c r="CK76" s="110"/>
      <c r="CL76" s="110"/>
      <c r="CM76" s="110"/>
      <c r="CN76" s="110"/>
      <c r="CO76" s="110"/>
      <c r="CP76" s="110"/>
      <c r="CQ76" s="110"/>
      <c r="CR76" s="110"/>
      <c r="CS76" s="110"/>
      <c r="CT76" s="110"/>
      <c r="CU76" s="110"/>
      <c r="CV76" s="110"/>
      <c r="CW76" s="110"/>
      <c r="CX76" s="110"/>
    </row>
    <row r="77" spans="7:102" ht="14.25" customHeight="1" x14ac:dyDescent="0.25">
      <c r="G77" s="294" t="s">
        <v>1681</v>
      </c>
      <c r="H77" s="295"/>
      <c r="I77" s="295"/>
      <c r="J77" s="295"/>
      <c r="K77" s="295"/>
      <c r="L77" s="295"/>
      <c r="M77" s="294"/>
      <c r="N77" s="295"/>
      <c r="O77" s="295"/>
      <c r="P77" s="295"/>
      <c r="Q77" s="294"/>
      <c r="R77" s="295"/>
      <c r="S77" s="295"/>
      <c r="T77" s="296"/>
      <c r="U77" s="294"/>
      <c r="V77" s="295"/>
      <c r="W77" s="295"/>
      <c r="X77" s="295"/>
      <c r="Y77" s="295"/>
      <c r="Z77" s="295"/>
      <c r="AA77" s="294"/>
      <c r="AB77" s="295"/>
      <c r="AC77" s="295"/>
      <c r="AD77" s="296"/>
      <c r="AE77" s="294"/>
      <c r="AF77" s="295"/>
      <c r="AG77" s="295"/>
      <c r="AH77" s="296"/>
      <c r="AI77" s="110"/>
      <c r="AJ77" s="110"/>
      <c r="AK77" s="110"/>
      <c r="AL77" s="110"/>
      <c r="AM77" s="110"/>
      <c r="AN77" s="110"/>
      <c r="AO77" s="110"/>
      <c r="AP77" s="110"/>
      <c r="AQ77" s="110"/>
      <c r="AR77" s="110"/>
      <c r="AS77" s="110"/>
      <c r="AT77" s="110"/>
      <c r="AU77" s="110"/>
      <c r="AV77" s="110"/>
      <c r="AW77" s="110"/>
      <c r="AX77" s="110"/>
      <c r="AY77" s="110"/>
      <c r="AZ77" s="110"/>
      <c r="BA77" s="110"/>
      <c r="BB77" s="110"/>
      <c r="BC77" s="110"/>
      <c r="BD77" s="110"/>
      <c r="BE77" s="110"/>
      <c r="BF77" s="110"/>
      <c r="BG77" s="110"/>
      <c r="BH77" s="110"/>
      <c r="BI77" s="110"/>
      <c r="BJ77" s="110"/>
      <c r="BK77" s="110"/>
      <c r="BL77" s="110"/>
      <c r="BM77" s="110"/>
      <c r="BN77" s="110"/>
      <c r="BO77" s="110"/>
      <c r="BP77" s="110"/>
      <c r="BQ77" s="110"/>
      <c r="BR77" s="110"/>
      <c r="BS77" s="110"/>
      <c r="BT77" s="110"/>
      <c r="BU77" s="110"/>
      <c r="BV77" s="110"/>
      <c r="BW77" s="110"/>
      <c r="BX77" s="110"/>
      <c r="BY77" s="110"/>
      <c r="BZ77" s="110"/>
      <c r="CA77" s="110"/>
      <c r="CB77" s="110"/>
      <c r="CC77" s="110"/>
      <c r="CD77" s="110"/>
      <c r="CE77" s="110"/>
      <c r="CF77" s="110"/>
      <c r="CG77" s="110"/>
      <c r="CH77" s="110"/>
      <c r="CI77" s="110"/>
      <c r="CJ77" s="110"/>
      <c r="CK77" s="110"/>
      <c r="CL77" s="110"/>
      <c r="CM77" s="110"/>
      <c r="CN77" s="110"/>
      <c r="CO77" s="110"/>
      <c r="CP77" s="110"/>
      <c r="CQ77" s="110"/>
      <c r="CR77" s="110"/>
      <c r="CS77" s="110"/>
      <c r="CT77" s="110"/>
      <c r="CU77" s="110"/>
      <c r="CV77" s="110"/>
      <c r="CW77" s="110"/>
      <c r="CX77" s="110"/>
    </row>
    <row r="78" spans="7:102" ht="14.25" customHeight="1" x14ac:dyDescent="0.25">
      <c r="G78" s="294" t="s">
        <v>1681</v>
      </c>
      <c r="H78" s="295"/>
      <c r="I78" s="295"/>
      <c r="J78" s="295"/>
      <c r="K78" s="295"/>
      <c r="L78" s="295"/>
      <c r="M78" s="294"/>
      <c r="N78" s="295"/>
      <c r="O78" s="295"/>
      <c r="P78" s="295"/>
      <c r="Q78" s="294"/>
      <c r="R78" s="295"/>
      <c r="S78" s="295"/>
      <c r="T78" s="296"/>
      <c r="U78" s="294"/>
      <c r="V78" s="295"/>
      <c r="W78" s="295"/>
      <c r="X78" s="295"/>
      <c r="Y78" s="295"/>
      <c r="Z78" s="295"/>
      <c r="AA78" s="294"/>
      <c r="AB78" s="295"/>
      <c r="AC78" s="295"/>
      <c r="AD78" s="296"/>
      <c r="AE78" s="294"/>
      <c r="AF78" s="295"/>
      <c r="AG78" s="295"/>
      <c r="AH78" s="296"/>
      <c r="AI78" s="110"/>
      <c r="AJ78" s="110"/>
      <c r="AK78" s="110"/>
      <c r="AL78" s="110"/>
      <c r="AM78" s="110"/>
      <c r="AN78" s="110"/>
      <c r="AO78" s="110"/>
      <c r="AP78" s="110"/>
      <c r="AQ78" s="110"/>
      <c r="AR78" s="110"/>
      <c r="AS78" s="110"/>
      <c r="AT78" s="110"/>
      <c r="AU78" s="110"/>
      <c r="AV78" s="110"/>
      <c r="AW78" s="110"/>
      <c r="AX78" s="110"/>
      <c r="AY78" s="110"/>
      <c r="AZ78" s="110"/>
      <c r="BA78" s="110"/>
      <c r="BB78" s="110"/>
      <c r="BC78" s="110"/>
      <c r="BD78" s="110"/>
      <c r="BE78" s="110"/>
      <c r="BF78" s="110"/>
      <c r="BG78" s="110"/>
      <c r="BH78" s="110"/>
      <c r="BI78" s="110"/>
      <c r="BJ78" s="110"/>
      <c r="BK78" s="110"/>
      <c r="BL78" s="110"/>
      <c r="BM78" s="110"/>
      <c r="BN78" s="110"/>
      <c r="BO78" s="110"/>
      <c r="BP78" s="110"/>
      <c r="BQ78" s="110"/>
      <c r="BR78" s="110"/>
      <c r="BS78" s="110"/>
      <c r="BT78" s="110"/>
      <c r="BU78" s="110"/>
      <c r="BV78" s="110"/>
      <c r="BW78" s="110"/>
      <c r="BX78" s="110"/>
      <c r="BY78" s="110"/>
      <c r="BZ78" s="110"/>
      <c r="CA78" s="110"/>
      <c r="CB78" s="110"/>
      <c r="CC78" s="110"/>
      <c r="CD78" s="110"/>
      <c r="CE78" s="110"/>
      <c r="CF78" s="110"/>
      <c r="CG78" s="110"/>
      <c r="CH78" s="110"/>
      <c r="CI78" s="110"/>
      <c r="CJ78" s="110"/>
      <c r="CK78" s="110"/>
      <c r="CL78" s="110"/>
      <c r="CM78" s="110"/>
      <c r="CN78" s="110"/>
      <c r="CO78" s="110"/>
      <c r="CP78" s="110"/>
      <c r="CQ78" s="110"/>
      <c r="CR78" s="110"/>
      <c r="CS78" s="110"/>
      <c r="CT78" s="110"/>
      <c r="CU78" s="110"/>
      <c r="CV78" s="110"/>
      <c r="CW78" s="110"/>
      <c r="CX78" s="110"/>
    </row>
    <row r="79" spans="7:102" ht="14.25" customHeight="1" x14ac:dyDescent="0.25">
      <c r="G79" s="187"/>
      <c r="H79" s="188"/>
      <c r="I79" s="188"/>
      <c r="J79" s="188"/>
      <c r="K79" s="188"/>
      <c r="L79" s="188"/>
      <c r="M79" s="187"/>
      <c r="N79" s="188"/>
      <c r="O79" s="188"/>
      <c r="P79" s="188"/>
      <c r="Q79" s="187"/>
      <c r="R79" s="188"/>
      <c r="S79" s="188"/>
      <c r="T79" s="191"/>
      <c r="U79" s="187"/>
      <c r="V79" s="188"/>
      <c r="W79" s="188"/>
      <c r="X79" s="188"/>
      <c r="Y79" s="188"/>
      <c r="Z79" s="188"/>
      <c r="AA79" s="187"/>
      <c r="AB79" s="188"/>
      <c r="AC79" s="188"/>
      <c r="AD79" s="191"/>
      <c r="AE79" s="187"/>
      <c r="AF79" s="188"/>
      <c r="AG79" s="188"/>
      <c r="AH79" s="191"/>
      <c r="AI79" s="110"/>
      <c r="AJ79" s="110"/>
      <c r="AK79" s="110"/>
      <c r="AL79" s="110"/>
      <c r="AM79" s="110"/>
      <c r="AN79" s="110"/>
      <c r="AO79" s="110"/>
      <c r="AP79" s="110"/>
      <c r="AQ79" s="110"/>
      <c r="AR79" s="110"/>
      <c r="AS79" s="110"/>
      <c r="AT79" s="110"/>
      <c r="AU79" s="110"/>
      <c r="AV79" s="110"/>
      <c r="AW79" s="110"/>
      <c r="AX79" s="110"/>
      <c r="AY79" s="110"/>
      <c r="AZ79" s="110"/>
      <c r="BA79" s="110"/>
      <c r="BB79" s="110"/>
      <c r="BC79" s="110"/>
      <c r="BD79" s="110"/>
      <c r="BE79" s="110"/>
      <c r="BF79" s="110"/>
      <c r="BG79" s="110"/>
      <c r="BH79" s="110"/>
      <c r="BI79" s="110"/>
      <c r="BJ79" s="110"/>
      <c r="BK79" s="110"/>
      <c r="BL79" s="110"/>
      <c r="BM79" s="110"/>
      <c r="BN79" s="110"/>
      <c r="BO79" s="110"/>
      <c r="BP79" s="110"/>
      <c r="BQ79" s="110"/>
      <c r="BR79" s="110"/>
      <c r="BS79" s="110"/>
      <c r="BT79" s="110"/>
      <c r="BU79" s="110"/>
      <c r="BV79" s="110"/>
      <c r="BW79" s="110"/>
      <c r="BX79" s="110"/>
      <c r="BY79" s="110"/>
      <c r="BZ79" s="110"/>
      <c r="CA79" s="110"/>
      <c r="CB79" s="110"/>
      <c r="CC79" s="110"/>
      <c r="CD79" s="110"/>
      <c r="CE79" s="110"/>
      <c r="CF79" s="110"/>
      <c r="CG79" s="110"/>
      <c r="CH79" s="110"/>
      <c r="CI79" s="110"/>
      <c r="CJ79" s="110"/>
      <c r="CK79" s="110"/>
      <c r="CL79" s="110"/>
      <c r="CM79" s="110"/>
      <c r="CN79" s="110"/>
      <c r="CO79" s="110"/>
      <c r="CP79" s="110"/>
      <c r="CQ79" s="110"/>
      <c r="CR79" s="110"/>
      <c r="CS79" s="110"/>
      <c r="CT79" s="110"/>
      <c r="CU79" s="110"/>
      <c r="CV79" s="110"/>
      <c r="CW79" s="110"/>
      <c r="CX79" s="110"/>
    </row>
    <row r="80" spans="7:102" ht="14.25" customHeight="1" x14ac:dyDescent="0.25">
      <c r="G80" s="110"/>
      <c r="H80" s="110"/>
      <c r="I80" s="110"/>
      <c r="J80" s="110"/>
      <c r="K80" s="110"/>
      <c r="L80" s="110"/>
      <c r="M80" s="110"/>
      <c r="N80" s="110"/>
      <c r="O80" s="110"/>
      <c r="P80" s="110"/>
      <c r="Q80" s="110"/>
      <c r="R80" s="110"/>
      <c r="S80" s="110"/>
      <c r="T80" s="110"/>
      <c r="U80" s="110"/>
      <c r="V80" s="110"/>
      <c r="W80" s="110"/>
      <c r="X80" s="110"/>
      <c r="Y80" s="110"/>
      <c r="Z80" s="110"/>
      <c r="AA80" s="110"/>
      <c r="AB80" s="110"/>
      <c r="AC80" s="110"/>
      <c r="AD80" s="110"/>
      <c r="AE80" s="110"/>
      <c r="AF80" s="110"/>
      <c r="AG80" s="110"/>
      <c r="AH80" s="110"/>
      <c r="AI80" s="110"/>
      <c r="AJ80" s="110"/>
      <c r="AK80" s="110"/>
      <c r="AL80" s="110"/>
      <c r="AM80" s="110"/>
      <c r="AN80" s="110"/>
      <c r="AO80" s="110"/>
      <c r="AP80" s="110"/>
      <c r="AQ80" s="110"/>
      <c r="AR80" s="110"/>
      <c r="AS80" s="110"/>
      <c r="AT80" s="110"/>
      <c r="AU80" s="110"/>
      <c r="AV80" s="110"/>
      <c r="AW80" s="110"/>
      <c r="AX80" s="110"/>
      <c r="AY80" s="110"/>
      <c r="AZ80" s="110"/>
      <c r="BA80" s="110"/>
      <c r="BB80" s="110"/>
      <c r="BC80" s="110"/>
      <c r="BD80" s="110"/>
      <c r="BE80" s="110"/>
      <c r="BF80" s="110"/>
      <c r="BG80" s="110"/>
      <c r="BH80" s="110"/>
      <c r="BI80" s="110"/>
      <c r="BJ80" s="110"/>
      <c r="BK80" s="110"/>
      <c r="BL80" s="110"/>
      <c r="BM80" s="110"/>
      <c r="BN80" s="110"/>
      <c r="BO80" s="110"/>
      <c r="BP80" s="110"/>
      <c r="BQ80" s="110"/>
      <c r="BR80" s="110"/>
      <c r="BS80" s="110"/>
      <c r="BT80" s="110"/>
      <c r="BU80" s="110"/>
      <c r="BV80" s="110"/>
      <c r="BW80" s="110"/>
      <c r="BX80" s="110"/>
      <c r="BY80" s="110"/>
      <c r="BZ80" s="110"/>
      <c r="CA80" s="110"/>
      <c r="CB80" s="110"/>
      <c r="CC80" s="110"/>
      <c r="CD80" s="110"/>
      <c r="CE80" s="110"/>
      <c r="CF80" s="110"/>
      <c r="CG80" s="110"/>
      <c r="CH80" s="110"/>
      <c r="CI80" s="110"/>
      <c r="CJ80" s="110"/>
      <c r="CK80" s="110"/>
      <c r="CL80" s="110"/>
      <c r="CM80" s="110"/>
      <c r="CN80" s="110"/>
      <c r="CO80" s="110"/>
      <c r="CP80" s="110"/>
      <c r="CQ80" s="110"/>
      <c r="CR80" s="110"/>
      <c r="CS80" s="110"/>
      <c r="CT80" s="110"/>
      <c r="CU80" s="110"/>
      <c r="CV80" s="110"/>
      <c r="CW80" s="110"/>
      <c r="CX80" s="110"/>
    </row>
    <row r="81" spans="7:102" ht="14.25" customHeight="1" x14ac:dyDescent="0.25">
      <c r="G81" s="110"/>
      <c r="H81" s="110"/>
      <c r="I81" s="110"/>
      <c r="J81" s="110"/>
      <c r="K81" s="110"/>
      <c r="L81" s="110"/>
      <c r="M81" s="110"/>
      <c r="N81" s="110"/>
      <c r="O81" s="110"/>
      <c r="P81" s="110"/>
      <c r="Q81" s="110"/>
      <c r="R81" s="110"/>
      <c r="S81" s="110"/>
      <c r="T81" s="110"/>
      <c r="U81" s="110"/>
      <c r="V81" s="110"/>
      <c r="W81" s="110"/>
      <c r="X81" s="110"/>
      <c r="Y81" s="110"/>
      <c r="Z81" s="110"/>
      <c r="AA81" s="110"/>
      <c r="AB81" s="110"/>
      <c r="AC81" s="110"/>
      <c r="AD81" t="s">
        <v>1765</v>
      </c>
      <c r="AG81" t="str">
        <f>'E-4'!S17</f>
        <v>E-4-1</v>
      </c>
      <c r="AI81" s="110"/>
      <c r="AJ81" s="110"/>
      <c r="AK81" s="110"/>
      <c r="AL81" s="110"/>
      <c r="AM81" s="110"/>
      <c r="AN81" s="110"/>
      <c r="AO81" s="110"/>
      <c r="AP81" s="110"/>
      <c r="AQ81" s="110"/>
      <c r="AR81" s="110"/>
      <c r="AS81" s="110"/>
      <c r="AT81" s="110"/>
      <c r="AU81" s="110"/>
      <c r="AV81" s="110"/>
      <c r="AW81" s="110"/>
      <c r="AX81" s="110"/>
      <c r="AY81" s="110"/>
      <c r="AZ81" s="110"/>
      <c r="BA81" s="110"/>
      <c r="BB81" s="110"/>
      <c r="BC81" s="110"/>
      <c r="BD81" s="110"/>
      <c r="BE81" s="110"/>
      <c r="BF81" s="110"/>
      <c r="BG81" s="110"/>
      <c r="BH81" s="110"/>
      <c r="BI81" s="110"/>
      <c r="BJ81" s="110"/>
      <c r="BK81" s="110"/>
      <c r="BL81" s="110"/>
      <c r="BM81" s="110"/>
      <c r="BN81" s="110"/>
      <c r="BO81" s="110"/>
      <c r="BP81" s="110"/>
      <c r="BQ81" s="110"/>
      <c r="BR81" s="110"/>
      <c r="BS81" s="110"/>
      <c r="BT81" s="110"/>
      <c r="BU81" s="110"/>
      <c r="BV81" s="110"/>
      <c r="BW81" s="110"/>
      <c r="BX81" s="110"/>
      <c r="BY81" s="110"/>
      <c r="BZ81" s="110"/>
      <c r="CA81" s="110"/>
      <c r="CB81" s="110"/>
      <c r="CC81" s="110"/>
      <c r="CD81" s="110"/>
      <c r="CE81" s="110"/>
      <c r="CF81" s="110"/>
      <c r="CG81" s="110"/>
      <c r="CH81" s="110"/>
      <c r="CI81" s="110"/>
      <c r="CJ81" s="110"/>
      <c r="CK81" s="110"/>
      <c r="CL81" s="110"/>
      <c r="CM81" s="110"/>
      <c r="CN81" s="110"/>
      <c r="CO81" s="110"/>
      <c r="CP81" s="110"/>
      <c r="CQ81" s="110"/>
      <c r="CR81" s="110"/>
      <c r="CS81" s="110"/>
      <c r="CT81" s="110"/>
      <c r="CU81" s="110"/>
      <c r="CV81" s="110"/>
      <c r="CW81" s="110"/>
      <c r="CX81" s="110"/>
    </row>
  </sheetData>
  <mergeCells count="303">
    <mergeCell ref="BZ16:CD16"/>
    <mergeCell ref="AQ30:AU30"/>
    <mergeCell ref="BF26:BJ26"/>
    <mergeCell ref="AG20:AK20"/>
    <mergeCell ref="BK30:BO30"/>
    <mergeCell ref="AG29:AK29"/>
    <mergeCell ref="BP26:BT26"/>
    <mergeCell ref="X40:AB40"/>
    <mergeCell ref="W25:AA25"/>
    <mergeCell ref="AQ20:AU20"/>
    <mergeCell ref="AB25:AF25"/>
    <mergeCell ref="AL30:AP30"/>
    <mergeCell ref="BF22:BJ22"/>
    <mergeCell ref="BK21:BO21"/>
    <mergeCell ref="AB20:AF20"/>
    <mergeCell ref="AB30:AF30"/>
    <mergeCell ref="W17:AA17"/>
    <mergeCell ref="AV18:AZ18"/>
    <mergeCell ref="BU25:BY25"/>
    <mergeCell ref="BK26:BO26"/>
    <mergeCell ref="BF18:BJ18"/>
    <mergeCell ref="BU23:BY23"/>
    <mergeCell ref="U27:V27"/>
    <mergeCell ref="CO17:CS17"/>
    <mergeCell ref="BP16:BT16"/>
    <mergeCell ref="CT28:CX28"/>
    <mergeCell ref="AG22:AK22"/>
    <mergeCell ref="CE28:CI28"/>
    <mergeCell ref="CJ24:CN24"/>
    <mergeCell ref="CO19:CS19"/>
    <mergeCell ref="AL26:AP26"/>
    <mergeCell ref="AQ22:AU22"/>
    <mergeCell ref="BF27:BJ27"/>
    <mergeCell ref="BP18:BT18"/>
    <mergeCell ref="AG21:AK21"/>
    <mergeCell ref="AL16:AP16"/>
    <mergeCell ref="CT17:CX17"/>
    <mergeCell ref="BU16:BY16"/>
    <mergeCell ref="CT19:CX19"/>
    <mergeCell ref="CO18:CS18"/>
    <mergeCell ref="CT18:CX18"/>
    <mergeCell ref="CT22:CX22"/>
    <mergeCell ref="CO23:CS23"/>
    <mergeCell ref="BF16:BJ16"/>
    <mergeCell ref="CO20:CS20"/>
    <mergeCell ref="CO16:CS16"/>
    <mergeCell ref="G65:T65"/>
    <mergeCell ref="H18:K19"/>
    <mergeCell ref="W18:AA18"/>
    <mergeCell ref="B14:E14"/>
    <mergeCell ref="AV30:AZ30"/>
    <mergeCell ref="BF30:BJ30"/>
    <mergeCell ref="B13:E13"/>
    <mergeCell ref="AL20:AP20"/>
    <mergeCell ref="BP30:BT30"/>
    <mergeCell ref="AL29:AP29"/>
    <mergeCell ref="AQ24:AU24"/>
    <mergeCell ref="AV20:AZ20"/>
    <mergeCell ref="U20:V20"/>
    <mergeCell ref="BK19:BO19"/>
    <mergeCell ref="W14:CS14"/>
    <mergeCell ref="AL22:AP22"/>
    <mergeCell ref="M18:T19"/>
    <mergeCell ref="CE30:CI30"/>
    <mergeCell ref="CJ26:CN26"/>
    <mergeCell ref="AL25:AP25"/>
    <mergeCell ref="BF24:BJ24"/>
    <mergeCell ref="H22:K23"/>
    <mergeCell ref="BU29:BY29"/>
    <mergeCell ref="CE20:CI20"/>
    <mergeCell ref="AA66:AD66"/>
    <mergeCell ref="X39:AB39"/>
    <mergeCell ref="G66:L66"/>
    <mergeCell ref="CE17:CI17"/>
    <mergeCell ref="G9:Z11"/>
    <mergeCell ref="AB24:AF24"/>
    <mergeCell ref="M28:T29"/>
    <mergeCell ref="AG25:AK25"/>
    <mergeCell ref="CJ21:CN21"/>
    <mergeCell ref="G14:G16"/>
    <mergeCell ref="U66:Z66"/>
    <mergeCell ref="AQ25:AU25"/>
    <mergeCell ref="M24:T25"/>
    <mergeCell ref="BZ23:CD23"/>
    <mergeCell ref="CE19:CI19"/>
    <mergeCell ref="Q66:T66"/>
    <mergeCell ref="W30:AA30"/>
    <mergeCell ref="AB26:AF26"/>
    <mergeCell ref="CJ23:CN23"/>
    <mergeCell ref="BA17:BE17"/>
    <mergeCell ref="BA22:BE22"/>
    <mergeCell ref="W20:AA20"/>
    <mergeCell ref="BK29:BO29"/>
    <mergeCell ref="U18:V18"/>
    <mergeCell ref="B16:E16"/>
    <mergeCell ref="AB16:AF16"/>
    <mergeCell ref="BA19:BE19"/>
    <mergeCell ref="BA28:BE28"/>
    <mergeCell ref="BK28:BO28"/>
    <mergeCell ref="I37:V37"/>
    <mergeCell ref="CT30:CX30"/>
    <mergeCell ref="W22:AA22"/>
    <mergeCell ref="BU28:BY28"/>
    <mergeCell ref="CO27:CS27"/>
    <mergeCell ref="BZ24:CD24"/>
    <mergeCell ref="B18:E18"/>
    <mergeCell ref="BZ18:CD18"/>
    <mergeCell ref="BP17:BT17"/>
    <mergeCell ref="BA30:BE30"/>
    <mergeCell ref="W21:AA21"/>
    <mergeCell ref="AL24:AP24"/>
    <mergeCell ref="BU30:BY30"/>
    <mergeCell ref="AQ29:AU29"/>
    <mergeCell ref="U24:V24"/>
    <mergeCell ref="AV24:AZ24"/>
    <mergeCell ref="BF23:BJ23"/>
    <mergeCell ref="CT27:CX27"/>
    <mergeCell ref="AV25:AZ25"/>
    <mergeCell ref="G7:AK7"/>
    <mergeCell ref="CO22:CS22"/>
    <mergeCell ref="CO25:CS25"/>
    <mergeCell ref="AB19:AF19"/>
    <mergeCell ref="BZ25:CD25"/>
    <mergeCell ref="CE21:CI21"/>
    <mergeCell ref="CJ17:CN17"/>
    <mergeCell ref="AB28:AF28"/>
    <mergeCell ref="AG24:AK24"/>
    <mergeCell ref="H20:K21"/>
    <mergeCell ref="CO21:CS21"/>
    <mergeCell ref="AL19:AP19"/>
    <mergeCell ref="U19:V19"/>
    <mergeCell ref="BF20:BJ20"/>
    <mergeCell ref="BZ27:CD27"/>
    <mergeCell ref="AQ23:AU23"/>
    <mergeCell ref="M20:T21"/>
    <mergeCell ref="AV19:AZ19"/>
    <mergeCell ref="U28:V28"/>
    <mergeCell ref="AV28:AZ28"/>
    <mergeCell ref="BK24:BO24"/>
    <mergeCell ref="BP20:BT20"/>
    <mergeCell ref="BF25:BJ25"/>
    <mergeCell ref="BP28:BT28"/>
    <mergeCell ref="B6:E6"/>
    <mergeCell ref="AB29:AF29"/>
    <mergeCell ref="CE16:CI16"/>
    <mergeCell ref="AV22:AZ22"/>
    <mergeCell ref="BA23:BE23"/>
    <mergeCell ref="BK27:BO27"/>
    <mergeCell ref="BF19:BJ19"/>
    <mergeCell ref="BP22:BT22"/>
    <mergeCell ref="BF28:BJ28"/>
    <mergeCell ref="BU27:BY27"/>
    <mergeCell ref="BU18:BY18"/>
    <mergeCell ref="W26:AA26"/>
    <mergeCell ref="BZ28:CD28"/>
    <mergeCell ref="AQ16:AU16"/>
    <mergeCell ref="CE18:CI18"/>
    <mergeCell ref="AV21:AZ21"/>
    <mergeCell ref="BP21:BT21"/>
    <mergeCell ref="BU17:BY17"/>
    <mergeCell ref="AG27:AK27"/>
    <mergeCell ref="M26:T27"/>
    <mergeCell ref="AV29:AZ29"/>
    <mergeCell ref="AQ18:AU18"/>
    <mergeCell ref="AV23:AZ23"/>
    <mergeCell ref="W15:AA16"/>
    <mergeCell ref="AE66:AH66"/>
    <mergeCell ref="AG17:AK17"/>
    <mergeCell ref="BP23:BT23"/>
    <mergeCell ref="CJ22:CN22"/>
    <mergeCell ref="BU19:BY19"/>
    <mergeCell ref="AQ17:AU17"/>
    <mergeCell ref="U21:V21"/>
    <mergeCell ref="BF29:BJ29"/>
    <mergeCell ref="AG19:AK19"/>
    <mergeCell ref="CE25:CI25"/>
    <mergeCell ref="H33:AK33"/>
    <mergeCell ref="AG28:AK28"/>
    <mergeCell ref="H24:K25"/>
    <mergeCell ref="AQ19:AU19"/>
    <mergeCell ref="AG23:AK23"/>
    <mergeCell ref="AV26:AZ26"/>
    <mergeCell ref="M22:T23"/>
    <mergeCell ref="BP27:BT27"/>
    <mergeCell ref="U65:AH65"/>
    <mergeCell ref="M66:P66"/>
    <mergeCell ref="I48:AB48"/>
    <mergeCell ref="H34:AK35"/>
    <mergeCell ref="BK23:BO23"/>
    <mergeCell ref="CE22:CI22"/>
    <mergeCell ref="I39:V39"/>
    <mergeCell ref="H43:AK46"/>
    <mergeCell ref="CJ30:CN30"/>
    <mergeCell ref="CO26:CS26"/>
    <mergeCell ref="B17:E17"/>
    <mergeCell ref="CE27:CI27"/>
    <mergeCell ref="BZ26:CD26"/>
    <mergeCell ref="AB17:AF17"/>
    <mergeCell ref="BA20:BE20"/>
    <mergeCell ref="AG30:AK30"/>
    <mergeCell ref="BA29:BE29"/>
    <mergeCell ref="BF21:BJ21"/>
    <mergeCell ref="BU20:BY20"/>
    <mergeCell ref="I38:V38"/>
    <mergeCell ref="BK17:BO17"/>
    <mergeCell ref="W29:AA29"/>
    <mergeCell ref="W23:AA23"/>
    <mergeCell ref="B19:E19"/>
    <mergeCell ref="B28:E28"/>
    <mergeCell ref="U26:V26"/>
    <mergeCell ref="BA18:BE18"/>
    <mergeCell ref="BP19:BT19"/>
    <mergeCell ref="AL17:AP17"/>
    <mergeCell ref="CJ27:CN27"/>
    <mergeCell ref="AB15:CS15"/>
    <mergeCell ref="CT29:CX29"/>
    <mergeCell ref="CT14:CX16"/>
    <mergeCell ref="BU22:BY22"/>
    <mergeCell ref="H26:K27"/>
    <mergeCell ref="CJ16:CN16"/>
    <mergeCell ref="BZ19:CD19"/>
    <mergeCell ref="BF17:BJ17"/>
    <mergeCell ref="BZ17:CD17"/>
    <mergeCell ref="CT20:CX20"/>
    <mergeCell ref="CT23:CX23"/>
    <mergeCell ref="CT21:CX21"/>
    <mergeCell ref="CO29:CS29"/>
    <mergeCell ref="W24:AA24"/>
    <mergeCell ref="CT24:CX24"/>
    <mergeCell ref="CE29:CI29"/>
    <mergeCell ref="CE23:CI23"/>
    <mergeCell ref="AL18:AP18"/>
    <mergeCell ref="BU24:BY24"/>
    <mergeCell ref="BU26:BY26"/>
    <mergeCell ref="CJ28:CN28"/>
    <mergeCell ref="BP25:BT25"/>
    <mergeCell ref="U22:V22"/>
    <mergeCell ref="AV27:AZ27"/>
    <mergeCell ref="CT26:CX26"/>
    <mergeCell ref="BZ29:CD29"/>
    <mergeCell ref="AB23:AF23"/>
    <mergeCell ref="AG18:AK18"/>
    <mergeCell ref="AL23:AP23"/>
    <mergeCell ref="BA26:BE26"/>
    <mergeCell ref="CT25:CX25"/>
    <mergeCell ref="AQ26:AU26"/>
    <mergeCell ref="CJ25:CN25"/>
    <mergeCell ref="CJ20:CN20"/>
    <mergeCell ref="BK22:BO22"/>
    <mergeCell ref="CJ29:CN29"/>
    <mergeCell ref="AG26:AK26"/>
    <mergeCell ref="BA21:BE21"/>
    <mergeCell ref="CJ18:CN18"/>
    <mergeCell ref="BU21:BY21"/>
    <mergeCell ref="AQ28:AU28"/>
    <mergeCell ref="B4:E4"/>
    <mergeCell ref="AQ21:AU21"/>
    <mergeCell ref="AV17:AZ17"/>
    <mergeCell ref="U25:V25"/>
    <mergeCell ref="CO28:CS28"/>
    <mergeCell ref="X37:AB37"/>
    <mergeCell ref="AB22:AF22"/>
    <mergeCell ref="CE24:CI24"/>
    <mergeCell ref="CJ19:CN19"/>
    <mergeCell ref="AL28:AP28"/>
    <mergeCell ref="CO24:CS24"/>
    <mergeCell ref="BA27:BE27"/>
    <mergeCell ref="BK18:BO18"/>
    <mergeCell ref="CO30:CS30"/>
    <mergeCell ref="AB21:AF21"/>
    <mergeCell ref="AG16:AK16"/>
    <mergeCell ref="BZ30:CD30"/>
    <mergeCell ref="CE26:CI26"/>
    <mergeCell ref="AL21:AP21"/>
    <mergeCell ref="BA24:BE24"/>
    <mergeCell ref="BP29:BT29"/>
    <mergeCell ref="BZ20:CD20"/>
    <mergeCell ref="H28:K29"/>
    <mergeCell ref="W27:AA27"/>
    <mergeCell ref="B8:E8"/>
    <mergeCell ref="BZ22:CD22"/>
    <mergeCell ref="U29:V29"/>
    <mergeCell ref="U23:V23"/>
    <mergeCell ref="BK20:BO20"/>
    <mergeCell ref="BA16:BE16"/>
    <mergeCell ref="BA25:BE25"/>
    <mergeCell ref="BK16:BO16"/>
    <mergeCell ref="BP24:BT24"/>
    <mergeCell ref="U14:V16"/>
    <mergeCell ref="W19:AA19"/>
    <mergeCell ref="BZ21:CD21"/>
    <mergeCell ref="W28:AA28"/>
    <mergeCell ref="AQ27:AU27"/>
    <mergeCell ref="AB18:AF18"/>
    <mergeCell ref="B20:E20"/>
    <mergeCell ref="AL27:AP27"/>
    <mergeCell ref="BK25:BO25"/>
    <mergeCell ref="AV16:AZ16"/>
    <mergeCell ref="H14:T16"/>
    <mergeCell ref="B15:E15"/>
    <mergeCell ref="B12:E12"/>
    <mergeCell ref="AB27:AF27"/>
    <mergeCell ref="B10:E10"/>
  </mergeCells>
  <dataValidations count="1">
    <dataValidation type="list" allowBlank="1" showInputMessage="1" showErrorMessage="1" sqref="I38:V38" xr:uid="{CBD900FA-E513-4141-B8BB-A11DF207EA69}">
      <formula1>_xlfn.ANCHORARRAY($A$16)</formula1>
    </dataValidation>
  </dataValidations>
  <hyperlinks>
    <hyperlink ref="B4" location="PANDUAN!A1" display="PANDUAN" xr:uid="{00000000-0004-0000-8B00-000000000000}"/>
    <hyperlink ref="B6" location="'EWS DIRECTORY'!A1" display="EWS DIRECTORY" xr:uid="{00000000-0004-0000-8B00-000001000000}"/>
    <hyperlink ref="B8" location="'DATA PEMICU'!A1" display="DATA PEMICU" xr:uid="{00000000-0004-0000-8B00-000002000000}"/>
    <hyperlink ref="B10" location="'DATA PENGUJI'!A1" display="DATA PENGUJI" xr:uid="{00000000-0004-0000-8B00-000003000000}"/>
    <hyperlink ref="B12" location="'MAIN LEVEL'!A1" display="MAIN LEVEL" xr:uid="{00000000-0004-0000-8B00-000004000000}"/>
  </hyperlinks>
  <pageMargins left="0.70866141732283472" right="0.31496062992125978" top="0.55118110236220474" bottom="0.55118110236220474" header="0" footer="0"/>
  <pageSetup paperSize="9" scale="77" orientation="portrait"/>
  <extLst>
    <ext xmlns:x14="http://schemas.microsoft.com/office/spreadsheetml/2009/9/main" uri="{CCE6A557-97BC-4b89-ADB6-D9C93CAAB3DF}">
      <x14:dataValidations xmlns:xm="http://schemas.microsoft.com/office/excel/2006/main" count="1">
        <x14:dataValidation type="list" allowBlank="1" showInputMessage="1" showErrorMessage="1" xr:uid="{1AC7DD3D-B468-4336-9C19-9864CA1A8EDA}">
          <x14:formula1>
            <xm:f>MASTER!$Q$2:$Q$6</xm:f>
          </x14:formula1>
          <xm:sqref>I48:AB48</xm:sqref>
        </x14:dataValidation>
      </x14:dataValidations>
    </ext>
  </extLst>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C00-000000000000}">
  <sheetPr codeName="Sheet70">
    <tabColor theme="4" tint="-0.249977111117893"/>
  </sheetPr>
  <dimension ref="A1:AX64"/>
  <sheetViews>
    <sheetView topLeftCell="B4"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50" width="3.6640625" style="443" customWidth="1"/>
    <col min="51" max="51" width="14.44140625" style="443" customWidth="1"/>
    <col min="52" max="16384" width="14.44140625" style="443"/>
  </cols>
  <sheetData>
    <row r="1" spans="2:46" ht="14.25" customHeight="1" x14ac:dyDescent="0.25">
      <c r="G1" s="223"/>
      <c r="H1" s="223"/>
      <c r="I1" s="223"/>
      <c r="J1" s="223"/>
      <c r="K1" s="223"/>
      <c r="L1" s="223"/>
      <c r="M1" s="223"/>
      <c r="N1" s="223"/>
      <c r="O1" s="223"/>
      <c r="P1" s="223"/>
      <c r="Q1" s="223"/>
      <c r="R1" s="223"/>
      <c r="S1" s="223"/>
      <c r="T1" s="223"/>
      <c r="U1" s="223"/>
      <c r="V1" s="223"/>
      <c r="W1" s="223"/>
      <c r="X1" s="223"/>
    </row>
    <row r="2" spans="2:46" ht="14.25" customHeight="1" x14ac:dyDescent="0.25">
      <c r="G2" s="55" t="s">
        <v>1674</v>
      </c>
      <c r="H2" s="55"/>
      <c r="I2" s="55"/>
      <c r="J2" s="55"/>
      <c r="K2" s="55"/>
      <c r="L2" s="55"/>
      <c r="M2" s="55"/>
      <c r="N2" s="55"/>
    </row>
    <row r="3" spans="2:46" ht="14.25" customHeight="1" x14ac:dyDescent="0.25">
      <c r="B3" s="111"/>
      <c r="C3" s="111"/>
      <c r="D3" s="111"/>
      <c r="E3" s="111"/>
      <c r="G3" s="55"/>
      <c r="H3" s="55"/>
      <c r="I3" s="55"/>
      <c r="J3" s="55"/>
      <c r="K3" s="55"/>
      <c r="L3" s="55"/>
      <c r="M3" s="55"/>
      <c r="N3" s="55"/>
    </row>
    <row r="4" spans="2:46" ht="14.25" customHeight="1" x14ac:dyDescent="0.25">
      <c r="B4" s="762" t="s">
        <v>79</v>
      </c>
      <c r="C4" s="761"/>
      <c r="D4" s="761"/>
      <c r="E4" s="761"/>
      <c r="G4" s="55"/>
      <c r="H4" s="55"/>
      <c r="I4" s="55"/>
      <c r="J4" s="55"/>
      <c r="K4" s="55"/>
      <c r="L4" s="55"/>
      <c r="M4" s="55"/>
      <c r="N4" s="55"/>
    </row>
    <row r="5" spans="2:46" ht="14.25" customHeight="1" x14ac:dyDescent="0.25">
      <c r="B5" s="111"/>
      <c r="C5" s="111"/>
      <c r="D5" s="111"/>
      <c r="E5" s="111"/>
      <c r="G5" s="55"/>
      <c r="H5" s="55"/>
      <c r="I5" s="55"/>
      <c r="J5" s="55"/>
      <c r="K5" s="55"/>
      <c r="L5" s="55"/>
      <c r="M5" s="55"/>
      <c r="N5" s="55"/>
    </row>
    <row r="6" spans="2:46" ht="14.25" customHeight="1" x14ac:dyDescent="0.25">
      <c r="B6" s="762" t="s">
        <v>87</v>
      </c>
      <c r="C6" s="761"/>
      <c r="D6" s="761"/>
      <c r="E6" s="761"/>
      <c r="G6" s="55"/>
      <c r="H6" s="55"/>
      <c r="I6" s="55"/>
      <c r="J6" s="55"/>
      <c r="K6" s="55"/>
      <c r="L6" s="55"/>
      <c r="M6" s="55"/>
      <c r="N6" s="55"/>
    </row>
    <row r="7" spans="2:46" ht="15" customHeight="1" x14ac:dyDescent="0.25">
      <c r="B7" s="111"/>
      <c r="C7" s="111"/>
      <c r="D7" s="111"/>
      <c r="E7" s="111"/>
      <c r="G7" s="996" t="s">
        <v>1774</v>
      </c>
      <c r="H7" s="997"/>
      <c r="I7" s="997"/>
      <c r="J7" s="997"/>
      <c r="K7" s="997"/>
      <c r="L7" s="997"/>
      <c r="M7" s="997"/>
      <c r="N7" s="997"/>
      <c r="O7" s="997"/>
      <c r="P7" s="997"/>
      <c r="Q7" s="997"/>
      <c r="R7" s="997"/>
      <c r="S7" s="997"/>
      <c r="T7" s="997"/>
      <c r="U7" s="997"/>
      <c r="V7" s="997"/>
      <c r="W7" s="997"/>
      <c r="X7" s="997"/>
      <c r="Y7" s="997"/>
      <c r="Z7" s="997"/>
      <c r="AA7" s="997"/>
      <c r="AB7" s="997"/>
      <c r="AC7" s="997"/>
      <c r="AD7" s="997"/>
      <c r="AE7" s="997"/>
      <c r="AF7" s="997"/>
      <c r="AG7" s="997"/>
      <c r="AH7" s="997"/>
      <c r="AI7" s="997"/>
      <c r="AJ7" s="997"/>
      <c r="AK7" s="997"/>
      <c r="AL7" s="997"/>
      <c r="AM7" s="997"/>
      <c r="AN7" s="997"/>
      <c r="AO7" s="997"/>
      <c r="AP7" s="997"/>
      <c r="AQ7" s="997"/>
      <c r="AR7" s="997"/>
      <c r="AS7" s="58"/>
    </row>
    <row r="8" spans="2:46" ht="14.25" customHeight="1" x14ac:dyDescent="0.25">
      <c r="B8" s="762" t="s">
        <v>94</v>
      </c>
      <c r="C8" s="761"/>
      <c r="D8" s="761"/>
      <c r="E8" s="761"/>
      <c r="G8" s="55"/>
      <c r="H8" s="55"/>
      <c r="I8" s="55"/>
      <c r="J8" s="55"/>
      <c r="K8" s="55"/>
      <c r="L8" s="55"/>
      <c r="M8" s="55"/>
      <c r="N8" s="55"/>
    </row>
    <row r="9" spans="2:46" ht="14.25" customHeight="1" x14ac:dyDescent="0.25">
      <c r="B9" s="111"/>
      <c r="C9" s="111"/>
      <c r="D9" s="111"/>
      <c r="E9" s="111"/>
      <c r="G9" s="999" t="str">
        <f>"Rincian "&amp;'E-4'!G9&amp;" "&amp;'E-4-1'!M18</f>
        <v>Rincian Biaya Penyusutan dan Amortisasi Berdasarkan Data Internal dan Eksternal yang dimiliki DJP</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997"/>
      <c r="I10" s="997"/>
      <c r="J10" s="997"/>
      <c r="K10" s="997"/>
      <c r="L10" s="997"/>
      <c r="M10" s="997"/>
      <c r="N10" s="997"/>
      <c r="O10" s="997"/>
      <c r="P10" s="997"/>
      <c r="Q10" s="997"/>
      <c r="R10" s="997"/>
      <c r="S10" s="997"/>
      <c r="T10" s="997"/>
      <c r="U10" s="997"/>
      <c r="V10" s="997"/>
      <c r="W10" s="997"/>
      <c r="X10" s="997"/>
      <c r="Y10" s="997"/>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row>
    <row r="13" spans="2:46" ht="14.25" customHeight="1" x14ac:dyDescent="0.25">
      <c r="B13" s="962" t="str">
        <f>HYPERLINK("#'"&amp;'EWS DIRECTORY'!$J$138&amp;"'!A1",'EWS DIRECTORY'!$J$138)</f>
        <v>E-4</v>
      </c>
      <c r="C13" s="761"/>
      <c r="D13" s="761"/>
      <c r="E13" s="761"/>
      <c r="G13" s="55" t="s">
        <v>1680</v>
      </c>
      <c r="H13" s="55"/>
      <c r="I13" s="254"/>
      <c r="J13" s="254"/>
      <c r="K13" s="254"/>
      <c r="L13" s="254"/>
      <c r="M13" s="254"/>
      <c r="N13" s="254"/>
    </row>
    <row r="14" spans="2:46" ht="14.25" customHeight="1" x14ac:dyDescent="0.25">
      <c r="B14" s="931" t="str">
        <f>HYPERLINK("#'"&amp;'EWS DIRECTORY'!$J$139&amp;"'!A1",'EWS DIRECTORY'!$J$139)</f>
        <v>E-4-1</v>
      </c>
      <c r="C14" s="761"/>
      <c r="D14" s="761"/>
      <c r="E14" s="761"/>
      <c r="G14" s="55"/>
      <c r="H14" s="55"/>
      <c r="I14" s="254"/>
      <c r="J14" s="254"/>
      <c r="K14" s="254"/>
      <c r="L14" s="254"/>
      <c r="M14" s="254"/>
      <c r="N14" s="254"/>
    </row>
    <row r="15" spans="2:46" ht="14.25" customHeight="1" x14ac:dyDescent="0.25">
      <c r="B15" s="927" t="str">
        <f>HYPERLINK("#'"&amp;'EWS DIRECTORY'!$J$140&amp;"'!A1",'EWS DIRECTORY'!$J$140)</f>
        <v>E-4-1-1</v>
      </c>
      <c r="C15" s="761"/>
      <c r="D15" s="761"/>
      <c r="E15" s="761"/>
      <c r="G15" s="55"/>
      <c r="H15" s="55"/>
      <c r="I15" s="254"/>
      <c r="J15" s="254"/>
      <c r="K15" s="254"/>
      <c r="L15" s="254"/>
      <c r="M15" s="254"/>
      <c r="N15" s="254"/>
    </row>
    <row r="16" spans="2:46" ht="14.25" customHeight="1" x14ac:dyDescent="0.25">
      <c r="B16" s="929" t="str">
        <f>HYPERLINK("#'"&amp;'EWS DIRECTORY'!$J$141&amp;"'!A1",'EWS DIRECTORY'!$J$141)</f>
        <v>E-4-1-2</v>
      </c>
      <c r="C16" s="761"/>
      <c r="D16" s="761"/>
      <c r="E16" s="761"/>
      <c r="G16" s="55"/>
      <c r="H16" s="55"/>
      <c r="I16" s="254"/>
      <c r="J16" s="254"/>
      <c r="K16" s="254"/>
      <c r="L16" s="254"/>
      <c r="M16" s="254"/>
      <c r="N16" s="254"/>
    </row>
    <row r="17" spans="2:50" ht="14.25" customHeight="1" x14ac:dyDescent="0.25">
      <c r="B17" s="929" t="str">
        <f>HYPERLINK("#'"&amp;'EWS DIRECTORY'!$J$142&amp;"'!A1",'EWS DIRECTORY'!$J$142)</f>
        <v>E-4-1-3</v>
      </c>
      <c r="C17" s="761"/>
      <c r="D17" s="761"/>
      <c r="E17" s="761"/>
      <c r="G17" s="55" t="s">
        <v>1681</v>
      </c>
      <c r="H17" s="55"/>
      <c r="I17" s="55"/>
      <c r="J17" s="254"/>
      <c r="K17" s="254"/>
      <c r="L17" s="254"/>
      <c r="M17" s="254"/>
      <c r="N17" s="254"/>
    </row>
    <row r="18" spans="2:50" ht="14.25" customHeight="1" x14ac:dyDescent="0.25">
      <c r="B18" s="929" t="str">
        <f>HYPERLINK("#'"&amp;'EWS DIRECTORY'!$J$144&amp;"'!A1",'EWS DIRECTORY'!$J$144)</f>
        <v>E-4-1-4</v>
      </c>
      <c r="C18" s="761"/>
      <c r="D18" s="761"/>
      <c r="E18" s="761"/>
      <c r="G18" s="55" t="s">
        <v>1744</v>
      </c>
      <c r="H18" s="55"/>
      <c r="I18" s="55" t="s">
        <v>1744</v>
      </c>
      <c r="J18" s="254"/>
      <c r="K18" s="254"/>
      <c r="L18" s="254"/>
      <c r="M18" s="254"/>
      <c r="N18" s="254"/>
    </row>
    <row r="19" spans="2:50" ht="14.25" customHeight="1" x14ac:dyDescent="0.25">
      <c r="B19" s="929" t="str">
        <f>HYPERLINK("#'"&amp;'EWS DIRECTORY'!$J$145&amp;"'!A1",'EWS DIRECTORY'!$J$145)</f>
        <v>E-4-1-5</v>
      </c>
      <c r="C19" s="761"/>
      <c r="D19" s="761"/>
      <c r="E19" s="761"/>
    </row>
    <row r="20" spans="2:50" ht="14.25" customHeight="1" x14ac:dyDescent="0.25">
      <c r="B20" s="929" t="str">
        <f>HYPERLINK("#'"&amp;'EWS DIRECTORY'!$J$146&amp;"'!A1",'EWS DIRECTORY'!$J$146)</f>
        <v>E-4-1-6</v>
      </c>
      <c r="C20" s="761"/>
      <c r="D20" s="761"/>
      <c r="E20" s="761"/>
      <c r="G20" s="55" t="s">
        <v>1791</v>
      </c>
    </row>
    <row r="21" spans="2:50" ht="14.25" customHeight="1" x14ac:dyDescent="0.25">
      <c r="G21" s="55"/>
    </row>
    <row r="22" spans="2:50" ht="14.25" customHeight="1" x14ac:dyDescent="0.25">
      <c r="G22" s="55"/>
      <c r="H22" s="990" t="s">
        <v>1445</v>
      </c>
      <c r="I22" s="790"/>
      <c r="J22" s="994" t="s">
        <v>1446</v>
      </c>
      <c r="K22" s="764"/>
      <c r="L22" s="764"/>
      <c r="M22" s="764"/>
      <c r="N22" s="764"/>
      <c r="O22" s="764"/>
      <c r="P22" s="764"/>
      <c r="Q22" s="764"/>
      <c r="R22" s="764"/>
      <c r="S22" s="764"/>
      <c r="T22" s="764"/>
      <c r="U22" s="764"/>
      <c r="V22" s="764"/>
      <c r="W22" s="764"/>
      <c r="X22" s="764"/>
      <c r="Y22" s="764"/>
      <c r="Z22" s="764"/>
      <c r="AA22" s="764"/>
      <c r="AB22" s="764"/>
      <c r="AC22" s="764"/>
      <c r="AD22" s="764"/>
      <c r="AE22" s="764"/>
      <c r="AF22" s="764"/>
      <c r="AG22" s="764"/>
      <c r="AH22" s="764"/>
      <c r="AI22" s="764"/>
      <c r="AJ22" s="764"/>
      <c r="AK22" s="764"/>
      <c r="AL22" s="764"/>
      <c r="AM22" s="764"/>
      <c r="AN22" s="764"/>
      <c r="AO22" s="764"/>
      <c r="AP22" s="764"/>
      <c r="AQ22" s="764"/>
      <c r="AR22" s="764"/>
      <c r="AS22" s="764"/>
      <c r="AT22" s="764"/>
      <c r="AU22" s="764"/>
      <c r="AV22" s="764"/>
      <c r="AW22" s="764"/>
      <c r="AX22" s="765"/>
    </row>
    <row r="23" spans="2:50" ht="14.25" customHeight="1" x14ac:dyDescent="0.25">
      <c r="G23" s="55"/>
      <c r="H23" s="806"/>
      <c r="I23" s="807"/>
      <c r="J23" s="978" t="s">
        <v>1452</v>
      </c>
      <c r="K23" s="764"/>
      <c r="L23" s="764"/>
      <c r="M23" s="764"/>
      <c r="N23" s="764"/>
      <c r="O23" s="764"/>
      <c r="P23" s="765"/>
      <c r="Q23" s="978" t="s">
        <v>1453</v>
      </c>
      <c r="R23" s="764"/>
      <c r="S23" s="764"/>
      <c r="T23" s="764"/>
      <c r="U23" s="764"/>
      <c r="V23" s="764"/>
      <c r="W23" s="765"/>
      <c r="X23" s="978" t="s">
        <v>1454</v>
      </c>
      <c r="Y23" s="764"/>
      <c r="Z23" s="764"/>
      <c r="AA23" s="764"/>
      <c r="AB23" s="764"/>
      <c r="AC23" s="764"/>
      <c r="AD23" s="765"/>
      <c r="AE23" s="978" t="s">
        <v>1455</v>
      </c>
      <c r="AF23" s="764"/>
      <c r="AG23" s="764"/>
      <c r="AH23" s="764"/>
      <c r="AI23" s="764"/>
      <c r="AJ23" s="764"/>
      <c r="AK23" s="765"/>
      <c r="AL23" s="978" t="s">
        <v>1456</v>
      </c>
      <c r="AM23" s="764"/>
      <c r="AN23" s="764"/>
      <c r="AO23" s="764"/>
      <c r="AP23" s="764"/>
      <c r="AQ23" s="764"/>
      <c r="AR23" s="764"/>
      <c r="AS23" s="765"/>
      <c r="AT23" s="978" t="s">
        <v>1457</v>
      </c>
      <c r="AU23" s="764"/>
      <c r="AV23" s="764"/>
      <c r="AW23" s="764"/>
      <c r="AX23" s="765"/>
    </row>
    <row r="24" spans="2:50" ht="40.5" customHeight="1" x14ac:dyDescent="0.25">
      <c r="G24" s="55"/>
      <c r="H24" s="991">
        <v>1</v>
      </c>
      <c r="I24" s="765"/>
      <c r="J24" s="984" t="e">
        <f>ID_MS_TH_PJK</f>
        <v>#N/A</v>
      </c>
      <c r="K24" s="764"/>
      <c r="L24" s="764"/>
      <c r="M24" s="764"/>
      <c r="N24" s="764"/>
      <c r="O24" s="764"/>
      <c r="P24" s="765"/>
      <c r="Q24" s="984" t="e">
        <f>NO_BPS</f>
        <v>#N/A</v>
      </c>
      <c r="R24" s="764"/>
      <c r="S24" s="764"/>
      <c r="T24" s="764"/>
      <c r="U24" s="764"/>
      <c r="V24" s="764"/>
      <c r="W24" s="765"/>
      <c r="X24" s="984" t="e">
        <f>PEMBETULAN_KE</f>
        <v>#N/A</v>
      </c>
      <c r="Y24" s="764"/>
      <c r="Z24" s="764"/>
      <c r="AA24" s="764"/>
      <c r="AB24" s="764"/>
      <c r="AC24" s="764"/>
      <c r="AD24" s="765"/>
      <c r="AE24" s="984" t="e">
        <f>TGL_TERIMA</f>
        <v>#N/A</v>
      </c>
      <c r="AF24" s="764"/>
      <c r="AG24" s="764"/>
      <c r="AH24" s="764"/>
      <c r="AI24" s="764"/>
      <c r="AJ24" s="764"/>
      <c r="AK24" s="765"/>
      <c r="AL24" s="984" t="s">
        <v>1501</v>
      </c>
      <c r="AM24" s="764"/>
      <c r="AN24" s="764"/>
      <c r="AO24" s="764"/>
      <c r="AP24" s="764"/>
      <c r="AQ24" s="764"/>
      <c r="AR24" s="764"/>
      <c r="AS24" s="765"/>
      <c r="AT24" s="1135">
        <f>'MAIN LEVEL'!AB39</f>
        <v>0</v>
      </c>
      <c r="AU24" s="764"/>
      <c r="AV24" s="764"/>
      <c r="AW24" s="764"/>
      <c r="AX24" s="765"/>
    </row>
    <row r="25" spans="2:50" ht="14.25" customHeight="1" x14ac:dyDescent="0.25">
      <c r="G25" s="55"/>
      <c r="H25" s="255"/>
      <c r="I25" s="255"/>
      <c r="J25" s="255"/>
      <c r="K25" s="255"/>
      <c r="L25" s="255"/>
      <c r="M25" s="255"/>
      <c r="N25" s="255"/>
      <c r="O25" s="255"/>
      <c r="P25" s="255"/>
      <c r="Q25" s="255"/>
      <c r="R25" s="255"/>
      <c r="AT25" s="536"/>
      <c r="AU25" s="536"/>
      <c r="AV25" s="536"/>
      <c r="AW25" s="536"/>
      <c r="AX25" s="536"/>
    </row>
    <row r="26" spans="2:50" ht="14.25" customHeight="1" x14ac:dyDescent="0.25">
      <c r="G26" s="55"/>
      <c r="H26" s="255"/>
      <c r="I26" s="255"/>
      <c r="J26" s="255"/>
      <c r="K26" s="255"/>
      <c r="L26" s="255"/>
      <c r="M26" s="255"/>
      <c r="N26" s="255"/>
      <c r="O26" s="255"/>
      <c r="P26" s="255"/>
      <c r="Q26" s="255"/>
      <c r="R26" s="255"/>
      <c r="AT26" s="536"/>
      <c r="AU26" s="536"/>
      <c r="AV26" s="536"/>
      <c r="AW26" s="536"/>
      <c r="AX26" s="536"/>
    </row>
    <row r="27" spans="2:50" ht="14.25" customHeight="1" x14ac:dyDescent="0.25">
      <c r="G27" s="55"/>
      <c r="H27" s="255"/>
      <c r="I27" s="255"/>
      <c r="J27" s="255"/>
      <c r="K27" s="255"/>
      <c r="L27" s="255"/>
      <c r="M27" s="255"/>
      <c r="N27" s="255"/>
      <c r="O27" s="255"/>
      <c r="P27" s="255"/>
      <c r="Q27" s="255"/>
      <c r="R27" s="255"/>
      <c r="AT27" s="536"/>
      <c r="AU27" s="536"/>
      <c r="AV27" s="536"/>
      <c r="AW27" s="536"/>
      <c r="AX27" s="536"/>
    </row>
    <row r="28" spans="2:50" ht="14.25" customHeight="1" x14ac:dyDescent="0.25">
      <c r="B28" s="760"/>
      <c r="C28" s="761"/>
      <c r="D28" s="761"/>
      <c r="E28" s="761"/>
      <c r="G28" s="55"/>
      <c r="H28" s="990" t="s">
        <v>1445</v>
      </c>
      <c r="I28" s="790"/>
      <c r="J28" s="990" t="s">
        <v>1478</v>
      </c>
      <c r="K28" s="789"/>
      <c r="L28" s="789"/>
      <c r="M28" s="790"/>
      <c r="N28" s="994" t="s">
        <v>1792</v>
      </c>
      <c r="O28" s="764"/>
      <c r="P28" s="764"/>
      <c r="Q28" s="764"/>
      <c r="R28" s="764"/>
      <c r="S28" s="764"/>
      <c r="T28" s="764"/>
      <c r="U28" s="764"/>
      <c r="V28" s="764"/>
      <c r="W28" s="764"/>
      <c r="X28" s="764"/>
      <c r="Y28" s="764"/>
      <c r="Z28" s="765"/>
      <c r="AA28" s="994" t="s">
        <v>1793</v>
      </c>
      <c r="AB28" s="764"/>
      <c r="AC28" s="764"/>
      <c r="AD28" s="764"/>
      <c r="AE28" s="764"/>
      <c r="AF28" s="764"/>
      <c r="AG28" s="764"/>
      <c r="AH28" s="764"/>
      <c r="AI28" s="764"/>
      <c r="AJ28" s="764"/>
      <c r="AK28" s="764"/>
      <c r="AL28" s="764"/>
      <c r="AM28" s="764"/>
      <c r="AN28" s="764"/>
      <c r="AO28" s="764"/>
      <c r="AP28" s="764"/>
      <c r="AQ28" s="764"/>
      <c r="AR28" s="764"/>
      <c r="AS28" s="765"/>
      <c r="AT28" s="1166" t="s">
        <v>1481</v>
      </c>
      <c r="AU28" s="789"/>
      <c r="AV28" s="789"/>
      <c r="AW28" s="789"/>
      <c r="AX28" s="790"/>
    </row>
    <row r="29" spans="2:50" ht="14.25" customHeight="1" x14ac:dyDescent="0.25">
      <c r="G29" s="55"/>
      <c r="H29" s="806"/>
      <c r="I29" s="807"/>
      <c r="J29" s="806"/>
      <c r="K29" s="794"/>
      <c r="L29" s="794"/>
      <c r="M29" s="807"/>
      <c r="N29" s="978" t="s">
        <v>796</v>
      </c>
      <c r="O29" s="764"/>
      <c r="P29" s="764"/>
      <c r="Q29" s="764"/>
      <c r="R29" s="764"/>
      <c r="S29" s="764"/>
      <c r="T29" s="765"/>
      <c r="U29" s="978" t="s">
        <v>1401</v>
      </c>
      <c r="V29" s="764"/>
      <c r="W29" s="764"/>
      <c r="X29" s="764"/>
      <c r="Y29" s="764"/>
      <c r="Z29" s="765"/>
      <c r="AA29" s="978" t="s">
        <v>796</v>
      </c>
      <c r="AB29" s="764"/>
      <c r="AC29" s="764"/>
      <c r="AD29" s="764"/>
      <c r="AE29" s="764"/>
      <c r="AF29" s="765"/>
      <c r="AG29" s="978" t="s">
        <v>1794</v>
      </c>
      <c r="AH29" s="764"/>
      <c r="AI29" s="764"/>
      <c r="AJ29" s="764"/>
      <c r="AK29" s="764"/>
      <c r="AL29" s="764"/>
      <c r="AM29" s="765"/>
      <c r="AN29" s="978" t="s">
        <v>1510</v>
      </c>
      <c r="AO29" s="764"/>
      <c r="AP29" s="764"/>
      <c r="AQ29" s="764"/>
      <c r="AR29" s="764"/>
      <c r="AS29" s="765"/>
      <c r="AT29" s="806"/>
      <c r="AU29" s="794"/>
      <c r="AV29" s="794"/>
      <c r="AW29" s="794"/>
      <c r="AX29" s="807"/>
    </row>
    <row r="30" spans="2:50" ht="14.25" customHeight="1" x14ac:dyDescent="0.25">
      <c r="B30" s="760"/>
      <c r="C30" s="761"/>
      <c r="D30" s="761"/>
      <c r="E30" s="761"/>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2:50" ht="14.2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2:50" ht="15" customHeight="1" x14ac:dyDescent="0.25">
      <c r="B32" s="760"/>
      <c r="C32" s="761"/>
      <c r="D32" s="761"/>
      <c r="E32" s="761"/>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2:50" ht="15" customHeight="1"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2:50" ht="15" customHeight="1" x14ac:dyDescent="0.25">
      <c r="B34" s="760"/>
      <c r="C34" s="761"/>
      <c r="D34" s="761"/>
      <c r="E34" s="761"/>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2:50" ht="15" customHeight="1" x14ac:dyDescent="0.25">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2:50" ht="15"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2:50" ht="15"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2:50" ht="15" customHeight="1" x14ac:dyDescent="0.25">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2:50" ht="15" customHeight="1" x14ac:dyDescent="0.25">
      <c r="G40" s="223"/>
      <c r="H40" s="980"/>
      <c r="I40" s="765"/>
      <c r="J40" s="979"/>
      <c r="K40" s="764"/>
      <c r="L40" s="764"/>
      <c r="M40" s="765"/>
      <c r="N40" s="980"/>
      <c r="O40" s="764"/>
      <c r="P40" s="764"/>
      <c r="Q40" s="764"/>
      <c r="R40" s="764"/>
      <c r="S40" s="764"/>
      <c r="T40" s="765"/>
      <c r="U40" s="977"/>
      <c r="V40" s="764"/>
      <c r="W40" s="764"/>
      <c r="X40" s="764"/>
      <c r="Y40" s="764"/>
      <c r="Z40" s="765"/>
      <c r="AA40" s="980"/>
      <c r="AB40" s="764"/>
      <c r="AC40" s="764"/>
      <c r="AD40" s="764"/>
      <c r="AE40" s="764"/>
      <c r="AF40" s="765"/>
      <c r="AG40" s="980"/>
      <c r="AH40" s="764"/>
      <c r="AI40" s="764"/>
      <c r="AJ40" s="764"/>
      <c r="AK40" s="764"/>
      <c r="AL40" s="764"/>
      <c r="AM40" s="765"/>
      <c r="AN40" s="983"/>
      <c r="AO40" s="764"/>
      <c r="AP40" s="764"/>
      <c r="AQ40" s="764"/>
      <c r="AR40" s="764"/>
      <c r="AS40" s="765"/>
      <c r="AT40" s="1063"/>
      <c r="AU40" s="764"/>
      <c r="AV40" s="764"/>
      <c r="AW40" s="764"/>
      <c r="AX40" s="765"/>
    </row>
    <row r="41" spans="2:50" ht="15" customHeight="1" x14ac:dyDescent="0.25">
      <c r="G41" s="223"/>
      <c r="H41" s="980"/>
      <c r="I41" s="765"/>
      <c r="J41" s="979"/>
      <c r="K41" s="764"/>
      <c r="L41" s="764"/>
      <c r="M41" s="765"/>
      <c r="N41" s="980"/>
      <c r="O41" s="764"/>
      <c r="P41" s="764"/>
      <c r="Q41" s="764"/>
      <c r="R41" s="764"/>
      <c r="S41" s="764"/>
      <c r="T41" s="765"/>
      <c r="U41" s="977"/>
      <c r="V41" s="764"/>
      <c r="W41" s="764"/>
      <c r="X41" s="764"/>
      <c r="Y41" s="764"/>
      <c r="Z41" s="765"/>
      <c r="AA41" s="980"/>
      <c r="AB41" s="764"/>
      <c r="AC41" s="764"/>
      <c r="AD41" s="764"/>
      <c r="AE41" s="764"/>
      <c r="AF41" s="765"/>
      <c r="AG41" s="980"/>
      <c r="AH41" s="764"/>
      <c r="AI41" s="764"/>
      <c r="AJ41" s="764"/>
      <c r="AK41" s="764"/>
      <c r="AL41" s="764"/>
      <c r="AM41" s="765"/>
      <c r="AN41" s="983"/>
      <c r="AO41" s="764"/>
      <c r="AP41" s="764"/>
      <c r="AQ41" s="764"/>
      <c r="AR41" s="764"/>
      <c r="AS41" s="765"/>
      <c r="AT41" s="1063"/>
      <c r="AU41" s="764"/>
      <c r="AV41" s="764"/>
      <c r="AW41" s="764"/>
      <c r="AX41" s="765"/>
    </row>
    <row r="42" spans="2:50" ht="15" customHeight="1" x14ac:dyDescent="0.25">
      <c r="G42" s="223"/>
      <c r="H42" s="980"/>
      <c r="I42" s="765"/>
      <c r="J42" s="979"/>
      <c r="K42" s="764"/>
      <c r="L42" s="764"/>
      <c r="M42" s="765"/>
      <c r="N42" s="980"/>
      <c r="O42" s="764"/>
      <c r="P42" s="764"/>
      <c r="Q42" s="764"/>
      <c r="R42" s="764"/>
      <c r="S42" s="764"/>
      <c r="T42" s="765"/>
      <c r="U42" s="977"/>
      <c r="V42" s="764"/>
      <c r="W42" s="764"/>
      <c r="X42" s="764"/>
      <c r="Y42" s="764"/>
      <c r="Z42" s="765"/>
      <c r="AA42" s="980"/>
      <c r="AB42" s="764"/>
      <c r="AC42" s="764"/>
      <c r="AD42" s="764"/>
      <c r="AE42" s="764"/>
      <c r="AF42" s="765"/>
      <c r="AG42" s="980"/>
      <c r="AH42" s="764"/>
      <c r="AI42" s="764"/>
      <c r="AJ42" s="764"/>
      <c r="AK42" s="764"/>
      <c r="AL42" s="764"/>
      <c r="AM42" s="765"/>
      <c r="AN42" s="983"/>
      <c r="AO42" s="764"/>
      <c r="AP42" s="764"/>
      <c r="AQ42" s="764"/>
      <c r="AR42" s="764"/>
      <c r="AS42" s="765"/>
      <c r="AT42" s="1063"/>
      <c r="AU42" s="764"/>
      <c r="AV42" s="764"/>
      <c r="AW42" s="764"/>
      <c r="AX42" s="765"/>
    </row>
    <row r="43" spans="2:50" ht="15" customHeight="1" x14ac:dyDescent="0.25">
      <c r="G43" s="223"/>
      <c r="H43" s="980"/>
      <c r="I43" s="765"/>
      <c r="J43" s="979"/>
      <c r="K43" s="764"/>
      <c r="L43" s="764"/>
      <c r="M43" s="765"/>
      <c r="N43" s="980"/>
      <c r="O43" s="764"/>
      <c r="P43" s="764"/>
      <c r="Q43" s="764"/>
      <c r="R43" s="764"/>
      <c r="S43" s="764"/>
      <c r="T43" s="765"/>
      <c r="U43" s="977"/>
      <c r="V43" s="764"/>
      <c r="W43" s="764"/>
      <c r="X43" s="764"/>
      <c r="Y43" s="764"/>
      <c r="Z43" s="765"/>
      <c r="AA43" s="980"/>
      <c r="AB43" s="764"/>
      <c r="AC43" s="764"/>
      <c r="AD43" s="764"/>
      <c r="AE43" s="764"/>
      <c r="AF43" s="765"/>
      <c r="AG43" s="980"/>
      <c r="AH43" s="764"/>
      <c r="AI43" s="764"/>
      <c r="AJ43" s="764"/>
      <c r="AK43" s="764"/>
      <c r="AL43" s="764"/>
      <c r="AM43" s="765"/>
      <c r="AN43" s="983"/>
      <c r="AO43" s="764"/>
      <c r="AP43" s="764"/>
      <c r="AQ43" s="764"/>
      <c r="AR43" s="764"/>
      <c r="AS43" s="765"/>
      <c r="AT43" s="1063"/>
      <c r="AU43" s="764"/>
      <c r="AV43" s="764"/>
      <c r="AW43" s="764"/>
      <c r="AX43" s="765"/>
    </row>
    <row r="44" spans="2:50" ht="14.25" customHeight="1" x14ac:dyDescent="0.25">
      <c r="G44" s="223"/>
      <c r="H44" s="980"/>
      <c r="I44" s="765"/>
      <c r="J44" s="979"/>
      <c r="K44" s="764"/>
      <c r="L44" s="764"/>
      <c r="M44" s="765"/>
      <c r="N44" s="980"/>
      <c r="O44" s="764"/>
      <c r="P44" s="764"/>
      <c r="Q44" s="764"/>
      <c r="R44" s="764"/>
      <c r="S44" s="764"/>
      <c r="T44" s="765"/>
      <c r="U44" s="977"/>
      <c r="V44" s="764"/>
      <c r="W44" s="764"/>
      <c r="X44" s="764"/>
      <c r="Y44" s="764"/>
      <c r="Z44" s="765"/>
      <c r="AA44" s="980"/>
      <c r="AB44" s="764"/>
      <c r="AC44" s="764"/>
      <c r="AD44" s="764"/>
      <c r="AE44" s="764"/>
      <c r="AF44" s="765"/>
      <c r="AG44" s="980"/>
      <c r="AH44" s="764"/>
      <c r="AI44" s="764"/>
      <c r="AJ44" s="764"/>
      <c r="AK44" s="764"/>
      <c r="AL44" s="764"/>
      <c r="AM44" s="765"/>
      <c r="AN44" s="983"/>
      <c r="AO44" s="764"/>
      <c r="AP44" s="764"/>
      <c r="AQ44" s="764"/>
      <c r="AR44" s="764"/>
      <c r="AS44" s="765"/>
      <c r="AT44" s="1063"/>
      <c r="AU44" s="764"/>
      <c r="AV44" s="764"/>
      <c r="AW44" s="764"/>
      <c r="AX44" s="765"/>
    </row>
    <row r="45" spans="2:50" ht="14.25" customHeight="1" x14ac:dyDescent="0.25">
      <c r="G45" s="223"/>
      <c r="H45" s="980"/>
      <c r="I45" s="765"/>
      <c r="J45" s="979"/>
      <c r="K45" s="764"/>
      <c r="L45" s="764"/>
      <c r="M45" s="765"/>
      <c r="N45" s="980"/>
      <c r="O45" s="764"/>
      <c r="P45" s="764"/>
      <c r="Q45" s="764"/>
      <c r="R45" s="764"/>
      <c r="S45" s="764"/>
      <c r="T45" s="765"/>
      <c r="U45" s="977"/>
      <c r="V45" s="764"/>
      <c r="W45" s="764"/>
      <c r="X45" s="764"/>
      <c r="Y45" s="764"/>
      <c r="Z45" s="765"/>
      <c r="AA45" s="980"/>
      <c r="AB45" s="764"/>
      <c r="AC45" s="764"/>
      <c r="AD45" s="764"/>
      <c r="AE45" s="764"/>
      <c r="AF45" s="765"/>
      <c r="AG45" s="980"/>
      <c r="AH45" s="764"/>
      <c r="AI45" s="764"/>
      <c r="AJ45" s="764"/>
      <c r="AK45" s="764"/>
      <c r="AL45" s="764"/>
      <c r="AM45" s="765"/>
      <c r="AN45" s="983"/>
      <c r="AO45" s="764"/>
      <c r="AP45" s="764"/>
      <c r="AQ45" s="764"/>
      <c r="AR45" s="764"/>
      <c r="AS45" s="765"/>
      <c r="AT45" s="1063"/>
      <c r="AU45" s="764"/>
      <c r="AV45" s="764"/>
      <c r="AW45" s="764"/>
      <c r="AX45" s="765"/>
    </row>
    <row r="46" spans="2:50" ht="14.25" customHeight="1" x14ac:dyDescent="0.25">
      <c r="G46" s="223"/>
      <c r="H46" s="980"/>
      <c r="I46" s="765"/>
      <c r="J46" s="979"/>
      <c r="K46" s="764"/>
      <c r="L46" s="764"/>
      <c r="M46" s="765"/>
      <c r="N46" s="980"/>
      <c r="O46" s="764"/>
      <c r="P46" s="764"/>
      <c r="Q46" s="764"/>
      <c r="R46" s="764"/>
      <c r="S46" s="764"/>
      <c r="T46" s="765"/>
      <c r="U46" s="977"/>
      <c r="V46" s="764"/>
      <c r="W46" s="764"/>
      <c r="X46" s="764"/>
      <c r="Y46" s="764"/>
      <c r="Z46" s="765"/>
      <c r="AA46" s="980"/>
      <c r="AB46" s="764"/>
      <c r="AC46" s="764"/>
      <c r="AD46" s="764"/>
      <c r="AE46" s="764"/>
      <c r="AF46" s="765"/>
      <c r="AG46" s="980"/>
      <c r="AH46" s="764"/>
      <c r="AI46" s="764"/>
      <c r="AJ46" s="764"/>
      <c r="AK46" s="764"/>
      <c r="AL46" s="764"/>
      <c r="AM46" s="765"/>
      <c r="AN46" s="983"/>
      <c r="AO46" s="764"/>
      <c r="AP46" s="764"/>
      <c r="AQ46" s="764"/>
      <c r="AR46" s="764"/>
      <c r="AS46" s="765"/>
      <c r="AT46" s="1063"/>
      <c r="AU46" s="764"/>
      <c r="AV46" s="764"/>
      <c r="AW46" s="764"/>
      <c r="AX46" s="765"/>
    </row>
    <row r="47" spans="2:50" ht="14.25" customHeight="1" x14ac:dyDescent="0.25">
      <c r="G47" s="256"/>
      <c r="H47" s="980"/>
      <c r="I47" s="765"/>
      <c r="J47" s="979"/>
      <c r="K47" s="764"/>
      <c r="L47" s="764"/>
      <c r="M47" s="765"/>
      <c r="N47" s="980"/>
      <c r="O47" s="764"/>
      <c r="P47" s="764"/>
      <c r="Q47" s="764"/>
      <c r="R47" s="764"/>
      <c r="S47" s="764"/>
      <c r="T47" s="765"/>
      <c r="U47" s="977"/>
      <c r="V47" s="764"/>
      <c r="W47" s="764"/>
      <c r="X47" s="764"/>
      <c r="Y47" s="764"/>
      <c r="Z47" s="765"/>
      <c r="AA47" s="980"/>
      <c r="AB47" s="764"/>
      <c r="AC47" s="764"/>
      <c r="AD47" s="764"/>
      <c r="AE47" s="764"/>
      <c r="AF47" s="765"/>
      <c r="AG47" s="980"/>
      <c r="AH47" s="764"/>
      <c r="AI47" s="764"/>
      <c r="AJ47" s="764"/>
      <c r="AK47" s="764"/>
      <c r="AL47" s="764"/>
      <c r="AM47" s="765"/>
      <c r="AN47" s="983"/>
      <c r="AO47" s="764"/>
      <c r="AP47" s="764"/>
      <c r="AQ47" s="764"/>
      <c r="AR47" s="764"/>
      <c r="AS47" s="765"/>
      <c r="AT47" s="1063"/>
      <c r="AU47" s="764"/>
      <c r="AV47" s="764"/>
      <c r="AW47" s="764"/>
      <c r="AX47" s="765"/>
    </row>
    <row r="48" spans="2:50" ht="14.25" customHeight="1" x14ac:dyDescent="0.25">
      <c r="G48" s="256"/>
      <c r="H48" s="980"/>
      <c r="I48" s="765"/>
      <c r="J48" s="979"/>
      <c r="K48" s="764"/>
      <c r="L48" s="764"/>
      <c r="M48" s="765"/>
      <c r="N48" s="980"/>
      <c r="O48" s="764"/>
      <c r="P48" s="764"/>
      <c r="Q48" s="764"/>
      <c r="R48" s="764"/>
      <c r="S48" s="764"/>
      <c r="T48" s="765"/>
      <c r="U48" s="977"/>
      <c r="V48" s="764"/>
      <c r="W48" s="764"/>
      <c r="X48" s="764"/>
      <c r="Y48" s="764"/>
      <c r="Z48" s="765"/>
      <c r="AA48" s="980"/>
      <c r="AB48" s="764"/>
      <c r="AC48" s="764"/>
      <c r="AD48" s="764"/>
      <c r="AE48" s="764"/>
      <c r="AF48" s="765"/>
      <c r="AG48" s="980"/>
      <c r="AH48" s="764"/>
      <c r="AI48" s="764"/>
      <c r="AJ48" s="764"/>
      <c r="AK48" s="764"/>
      <c r="AL48" s="764"/>
      <c r="AM48" s="765"/>
      <c r="AN48" s="983"/>
      <c r="AO48" s="764"/>
      <c r="AP48" s="764"/>
      <c r="AQ48" s="764"/>
      <c r="AR48" s="764"/>
      <c r="AS48" s="765"/>
      <c r="AT48" s="1063"/>
      <c r="AU48" s="764"/>
      <c r="AV48" s="764"/>
      <c r="AW48" s="764"/>
      <c r="AX48" s="765"/>
    </row>
    <row r="49" spans="7:50" ht="14.25" customHeight="1" x14ac:dyDescent="0.25">
      <c r="G49" s="256"/>
      <c r="H49" s="980"/>
      <c r="I49" s="765"/>
      <c r="J49" s="979"/>
      <c r="K49" s="764"/>
      <c r="L49" s="764"/>
      <c r="M49" s="765"/>
      <c r="N49" s="980"/>
      <c r="O49" s="764"/>
      <c r="P49" s="764"/>
      <c r="Q49" s="764"/>
      <c r="R49" s="764"/>
      <c r="S49" s="764"/>
      <c r="T49" s="765"/>
      <c r="U49" s="977"/>
      <c r="V49" s="764"/>
      <c r="W49" s="764"/>
      <c r="X49" s="764"/>
      <c r="Y49" s="764"/>
      <c r="Z49" s="765"/>
      <c r="AA49" s="980"/>
      <c r="AB49" s="764"/>
      <c r="AC49" s="764"/>
      <c r="AD49" s="764"/>
      <c r="AE49" s="764"/>
      <c r="AF49" s="765"/>
      <c r="AG49" s="980"/>
      <c r="AH49" s="764"/>
      <c r="AI49" s="764"/>
      <c r="AJ49" s="764"/>
      <c r="AK49" s="764"/>
      <c r="AL49" s="764"/>
      <c r="AM49" s="765"/>
      <c r="AN49" s="983"/>
      <c r="AO49" s="764"/>
      <c r="AP49" s="764"/>
      <c r="AQ49" s="764"/>
      <c r="AR49" s="764"/>
      <c r="AS49" s="765"/>
      <c r="AT49" s="1063"/>
      <c r="AU49" s="764"/>
      <c r="AV49" s="764"/>
      <c r="AW49" s="764"/>
      <c r="AX49" s="765"/>
    </row>
    <row r="50" spans="7:50" ht="14.25" customHeight="1" x14ac:dyDescent="0.25">
      <c r="G50" s="256"/>
      <c r="H50" s="993"/>
      <c r="I50" s="765"/>
      <c r="J50" s="993"/>
      <c r="K50" s="764"/>
      <c r="L50" s="764"/>
      <c r="M50" s="765"/>
      <c r="N50" s="993"/>
      <c r="O50" s="764"/>
      <c r="P50" s="764"/>
      <c r="Q50" s="764"/>
      <c r="R50" s="764"/>
      <c r="S50" s="764"/>
      <c r="T50" s="765"/>
      <c r="U50" s="986"/>
      <c r="V50" s="764"/>
      <c r="W50" s="764"/>
      <c r="X50" s="764"/>
      <c r="Y50" s="764"/>
      <c r="Z50" s="765"/>
      <c r="AA50" s="993"/>
      <c r="AB50" s="764"/>
      <c r="AC50" s="764"/>
      <c r="AD50" s="764"/>
      <c r="AE50" s="764"/>
      <c r="AF50" s="765"/>
      <c r="AG50" s="993"/>
      <c r="AH50" s="764"/>
      <c r="AI50" s="764"/>
      <c r="AJ50" s="764"/>
      <c r="AK50" s="764"/>
      <c r="AL50" s="764"/>
      <c r="AM50" s="765"/>
      <c r="AN50" s="995"/>
      <c r="AO50" s="764"/>
      <c r="AP50" s="764"/>
      <c r="AQ50" s="764"/>
      <c r="AR50" s="764"/>
      <c r="AS50" s="765"/>
      <c r="AT50" s="1065"/>
      <c r="AU50" s="764"/>
      <c r="AV50" s="764"/>
      <c r="AW50" s="764"/>
      <c r="AX50" s="765"/>
    </row>
    <row r="51" spans="7:50" ht="14.25" customHeight="1" x14ac:dyDescent="0.25">
      <c r="G51" s="223"/>
      <c r="H51" s="1092" t="s">
        <v>1494</v>
      </c>
      <c r="I51" s="764"/>
      <c r="J51" s="764"/>
      <c r="K51" s="764"/>
      <c r="L51" s="764"/>
      <c r="M51" s="764"/>
      <c r="N51" s="764"/>
      <c r="O51" s="764"/>
      <c r="P51" s="764"/>
      <c r="Q51" s="764"/>
      <c r="R51" s="764"/>
      <c r="S51" s="764"/>
      <c r="T51" s="764"/>
      <c r="U51" s="764"/>
      <c r="V51" s="764"/>
      <c r="W51" s="764"/>
      <c r="X51" s="764"/>
      <c r="Y51" s="764"/>
      <c r="Z51" s="764"/>
      <c r="AA51" s="764"/>
      <c r="AB51" s="764"/>
      <c r="AC51" s="764"/>
      <c r="AD51" s="764"/>
      <c r="AE51" s="764"/>
      <c r="AF51" s="764"/>
      <c r="AG51" s="764"/>
      <c r="AH51" s="764"/>
      <c r="AI51" s="764"/>
      <c r="AJ51" s="764"/>
      <c r="AK51" s="764"/>
      <c r="AL51" s="764"/>
      <c r="AM51" s="764"/>
      <c r="AN51" s="764"/>
      <c r="AO51" s="764"/>
      <c r="AP51" s="764"/>
      <c r="AQ51" s="764"/>
      <c r="AR51" s="764"/>
      <c r="AS51" s="765"/>
      <c r="AT51" s="1134">
        <f>SUM(AT30:AT50)</f>
        <v>0</v>
      </c>
      <c r="AU51" s="764"/>
      <c r="AV51" s="764"/>
      <c r="AW51" s="764"/>
      <c r="AX51" s="765"/>
    </row>
    <row r="52" spans="7:50" ht="14.25" customHeight="1" x14ac:dyDescent="0.25">
      <c r="G52" s="223"/>
    </row>
    <row r="53" spans="7:50" ht="14.25" customHeight="1" x14ac:dyDescent="0.25">
      <c r="G53" s="223"/>
    </row>
    <row r="54" spans="7:50" ht="15" customHeight="1" x14ac:dyDescent="0.25">
      <c r="G54" s="223"/>
    </row>
    <row r="55" spans="7:50" ht="14.25" customHeight="1" x14ac:dyDescent="0.25">
      <c r="G55" s="223"/>
      <c r="H55" s="976" t="s">
        <v>1795</v>
      </c>
      <c r="I55" s="824"/>
      <c r="J55" s="824"/>
      <c r="K55" s="824"/>
      <c r="L55" s="824"/>
      <c r="M55" s="824"/>
      <c r="N55" s="824"/>
      <c r="O55" s="824"/>
      <c r="P55" s="824"/>
      <c r="Q55" s="824"/>
      <c r="R55" s="824"/>
      <c r="S55" s="824"/>
      <c r="T55" s="824"/>
      <c r="U55" s="824"/>
      <c r="V55" s="824"/>
      <c r="W55" s="824"/>
      <c r="X55" s="824"/>
      <c r="Y55" s="825"/>
      <c r="Z55" s="976" t="s">
        <v>1796</v>
      </c>
      <c r="AA55" s="824"/>
      <c r="AB55" s="824"/>
      <c r="AC55" s="824"/>
      <c r="AD55" s="824"/>
      <c r="AE55" s="824"/>
      <c r="AF55" s="824"/>
      <c r="AG55" s="824"/>
      <c r="AH55" s="824"/>
      <c r="AI55" s="824"/>
      <c r="AJ55" s="824"/>
      <c r="AK55" s="824"/>
      <c r="AL55" s="824"/>
      <c r="AM55" s="824"/>
      <c r="AN55" s="824"/>
      <c r="AO55" s="824"/>
      <c r="AP55" s="824"/>
      <c r="AQ55" s="825"/>
    </row>
    <row r="56" spans="7:50" ht="14.25" customHeight="1" x14ac:dyDescent="0.25">
      <c r="G56" s="223"/>
      <c r="H56" s="257" t="s">
        <v>796</v>
      </c>
      <c r="I56" s="258"/>
      <c r="J56" s="258"/>
      <c r="K56" s="258"/>
      <c r="L56" s="258"/>
      <c r="M56" s="258"/>
      <c r="N56" s="258"/>
      <c r="O56" s="258"/>
      <c r="P56" s="258"/>
      <c r="Q56" s="259"/>
      <c r="R56" s="257" t="s">
        <v>1511</v>
      </c>
      <c r="S56" s="258"/>
      <c r="T56" s="258"/>
      <c r="U56" s="259"/>
      <c r="V56" s="257" t="s">
        <v>1510</v>
      </c>
      <c r="W56" s="258"/>
      <c r="X56" s="258"/>
      <c r="Y56" s="259"/>
      <c r="Z56" s="257" t="s">
        <v>796</v>
      </c>
      <c r="AA56" s="258"/>
      <c r="AB56" s="258"/>
      <c r="AC56" s="258"/>
      <c r="AD56" s="258"/>
      <c r="AE56" s="258"/>
      <c r="AF56" s="258"/>
      <c r="AG56" s="258"/>
      <c r="AH56" s="258"/>
      <c r="AI56" s="259"/>
      <c r="AJ56" s="257" t="s">
        <v>1511</v>
      </c>
      <c r="AK56" s="258"/>
      <c r="AL56" s="258"/>
      <c r="AM56" s="259"/>
      <c r="AN56" s="257" t="s">
        <v>1510</v>
      </c>
      <c r="AO56" s="258"/>
      <c r="AP56" s="258"/>
      <c r="AQ56" s="259"/>
    </row>
    <row r="57" spans="7:50" ht="14.25" customHeight="1" x14ac:dyDescent="0.25">
      <c r="G57" s="223"/>
      <c r="H57" s="260"/>
      <c r="Q57" s="261"/>
      <c r="R57" s="260"/>
      <c r="U57" s="261"/>
      <c r="V57" s="260"/>
      <c r="Y57" s="261"/>
      <c r="Z57" s="260"/>
      <c r="AI57" s="261"/>
      <c r="AJ57" s="260"/>
      <c r="AM57" s="261"/>
      <c r="AN57" s="260"/>
      <c r="AQ57" s="261"/>
    </row>
    <row r="58" spans="7:50" ht="14.25" customHeight="1" x14ac:dyDescent="0.25">
      <c r="G58" s="223"/>
      <c r="H58" s="260"/>
      <c r="Q58" s="261"/>
      <c r="R58" s="260"/>
      <c r="U58" s="261"/>
      <c r="V58" s="260"/>
      <c r="Y58" s="261"/>
      <c r="Z58" s="260"/>
      <c r="AI58" s="261"/>
      <c r="AJ58" s="260"/>
      <c r="AM58" s="261"/>
      <c r="AN58" s="260"/>
      <c r="AQ58" s="261"/>
    </row>
    <row r="59" spans="7:50" ht="14.25" customHeight="1" x14ac:dyDescent="0.25">
      <c r="G59" s="223"/>
      <c r="H59" s="260"/>
      <c r="Q59" s="261"/>
      <c r="R59" s="260"/>
      <c r="U59" s="261"/>
      <c r="V59" s="260"/>
      <c r="Y59" s="261"/>
      <c r="Z59" s="260"/>
      <c r="AI59" s="261"/>
      <c r="AJ59" s="260"/>
      <c r="AM59" s="261"/>
      <c r="AN59" s="260"/>
      <c r="AQ59" s="261"/>
    </row>
    <row r="60" spans="7:50" ht="14.25" customHeight="1" x14ac:dyDescent="0.25">
      <c r="G60" s="223"/>
      <c r="H60" s="260"/>
      <c r="Q60" s="261"/>
      <c r="R60" s="260"/>
      <c r="U60" s="261"/>
      <c r="V60" s="260"/>
      <c r="Y60" s="261"/>
      <c r="Z60" s="260"/>
      <c r="AI60" s="261"/>
      <c r="AJ60" s="260"/>
      <c r="AM60" s="261"/>
      <c r="AN60" s="260"/>
      <c r="AQ60" s="261"/>
    </row>
    <row r="61" spans="7:50" ht="14.25" customHeight="1" x14ac:dyDescent="0.25">
      <c r="G61" s="223"/>
      <c r="H61" s="262"/>
      <c r="I61" s="263"/>
      <c r="J61" s="263"/>
      <c r="K61" s="263"/>
      <c r="L61" s="263"/>
      <c r="M61" s="263"/>
      <c r="N61" s="263"/>
      <c r="O61" s="263"/>
      <c r="P61" s="263"/>
      <c r="Q61" s="264"/>
      <c r="R61" s="262"/>
      <c r="S61" s="263"/>
      <c r="T61" s="263"/>
      <c r="U61" s="264"/>
      <c r="V61" s="262"/>
      <c r="W61" s="263"/>
      <c r="X61" s="263"/>
      <c r="Y61" s="264"/>
      <c r="Z61" s="262"/>
      <c r="AA61" s="263"/>
      <c r="AB61" s="263"/>
      <c r="AC61" s="263"/>
      <c r="AD61" s="263"/>
      <c r="AE61" s="263"/>
      <c r="AF61" s="263"/>
      <c r="AG61" s="263"/>
      <c r="AH61" s="263"/>
      <c r="AI61" s="264"/>
      <c r="AJ61" s="262"/>
      <c r="AK61" s="263"/>
      <c r="AL61" s="263"/>
      <c r="AM61" s="264"/>
      <c r="AN61" s="262"/>
      <c r="AO61" s="263"/>
      <c r="AP61" s="263"/>
      <c r="AQ61" s="264"/>
    </row>
    <row r="62" spans="7:50" ht="14.25" customHeight="1" x14ac:dyDescent="0.25">
      <c r="G62" s="223"/>
      <c r="AM62" s="265" t="s">
        <v>1797</v>
      </c>
      <c r="AN62" s="55" t="str">
        <f>'E-4-1'!U18</f>
        <v>E-4-1-1</v>
      </c>
    </row>
    <row r="63" spans="7:50" ht="14.25" customHeight="1" x14ac:dyDescent="0.25">
      <c r="G63" s="223"/>
    </row>
    <row r="64" spans="7:50" ht="14.25" customHeight="1" x14ac:dyDescent="0.25">
      <c r="G64" s="223"/>
      <c r="H64" s="223"/>
      <c r="I64" s="223"/>
      <c r="J64" s="223"/>
      <c r="K64" s="223"/>
      <c r="L64" s="223"/>
      <c r="M64" s="223"/>
      <c r="N64" s="223"/>
      <c r="O64" s="223"/>
      <c r="P64" s="223"/>
      <c r="Q64" s="223"/>
      <c r="R64" s="223"/>
      <c r="S64" s="223"/>
      <c r="T64" s="223"/>
      <c r="U64" s="223"/>
      <c r="V64" s="223"/>
      <c r="W64" s="223"/>
      <c r="X64" s="223"/>
    </row>
  </sheetData>
  <mergeCells count="216">
    <mergeCell ref="J23:P23"/>
    <mergeCell ref="AA35:AF35"/>
    <mergeCell ref="H45:I45"/>
    <mergeCell ref="AT33:AX33"/>
    <mergeCell ref="AA31:AF31"/>
    <mergeCell ref="J44:M44"/>
    <mergeCell ref="U39:Z39"/>
    <mergeCell ref="AG29:AM29"/>
    <mergeCell ref="AG38:AM38"/>
    <mergeCell ref="AT24:AX24"/>
    <mergeCell ref="U34:Z34"/>
    <mergeCell ref="AT40:AX40"/>
    <mergeCell ref="AA45:AF45"/>
    <mergeCell ref="J36:M36"/>
    <mergeCell ref="U43:Z43"/>
    <mergeCell ref="N36:T36"/>
    <mergeCell ref="N45:T45"/>
    <mergeCell ref="AA41:AF41"/>
    <mergeCell ref="U33:Z33"/>
    <mergeCell ref="J38:M38"/>
    <mergeCell ref="H42:I42"/>
    <mergeCell ref="J28:M29"/>
    <mergeCell ref="H31:I31"/>
    <mergeCell ref="H40:I40"/>
    <mergeCell ref="N50:T50"/>
    <mergeCell ref="AT35:AX35"/>
    <mergeCell ref="U29:Z29"/>
    <mergeCell ref="AG44:AM44"/>
    <mergeCell ref="U38:Z38"/>
    <mergeCell ref="AG31:AM31"/>
    <mergeCell ref="AT49:AX49"/>
    <mergeCell ref="N42:T42"/>
    <mergeCell ref="J45:M45"/>
    <mergeCell ref="AA43:AF43"/>
    <mergeCell ref="N44:T44"/>
    <mergeCell ref="AN45:AS45"/>
    <mergeCell ref="AT37:AX37"/>
    <mergeCell ref="AT30:AX30"/>
    <mergeCell ref="AA49:AF49"/>
    <mergeCell ref="N31:T31"/>
    <mergeCell ref="AN32:AS32"/>
    <mergeCell ref="N40:T40"/>
    <mergeCell ref="J31:M31"/>
    <mergeCell ref="U32:Z32"/>
    <mergeCell ref="N34:T34"/>
    <mergeCell ref="AT28:AX29"/>
    <mergeCell ref="AT44:AX44"/>
    <mergeCell ref="AT31:AX31"/>
    <mergeCell ref="B12:E12"/>
    <mergeCell ref="AA32:AF32"/>
    <mergeCell ref="AT34:AX34"/>
    <mergeCell ref="H37:I37"/>
    <mergeCell ref="J30:M30"/>
    <mergeCell ref="U31:Z31"/>
    <mergeCell ref="AL24:AS24"/>
    <mergeCell ref="U40:Z40"/>
    <mergeCell ref="Q23:W23"/>
    <mergeCell ref="AN34:AS34"/>
    <mergeCell ref="B14:E14"/>
    <mergeCell ref="AT39:AX39"/>
    <mergeCell ref="AA38:AF38"/>
    <mergeCell ref="AT36:AX36"/>
    <mergeCell ref="AE23:AK23"/>
    <mergeCell ref="AG32:AM32"/>
    <mergeCell ref="B13:E13"/>
    <mergeCell ref="AN36:AS36"/>
    <mergeCell ref="J22:AX22"/>
    <mergeCell ref="AA40:AF40"/>
    <mergeCell ref="AA37:AF37"/>
    <mergeCell ref="AN29:AS29"/>
    <mergeCell ref="AA33:AF33"/>
    <mergeCell ref="B32:E32"/>
    <mergeCell ref="G9:Z11"/>
    <mergeCell ref="J47:M47"/>
    <mergeCell ref="AN44:AS44"/>
    <mergeCell ref="H41:I41"/>
    <mergeCell ref="N30:T30"/>
    <mergeCell ref="AN31:AS31"/>
    <mergeCell ref="H50:I50"/>
    <mergeCell ref="AG33:AM33"/>
    <mergeCell ref="AG42:AM42"/>
    <mergeCell ref="H34:I34"/>
    <mergeCell ref="AG43:AM43"/>
    <mergeCell ref="U42:Z42"/>
    <mergeCell ref="AG35:AM35"/>
    <mergeCell ref="H49:I49"/>
    <mergeCell ref="AN42:AS42"/>
    <mergeCell ref="H35:I35"/>
    <mergeCell ref="H22:I23"/>
    <mergeCell ref="J43:M43"/>
    <mergeCell ref="AN41:AS41"/>
    <mergeCell ref="AA36:AF36"/>
    <mergeCell ref="AN47:AS47"/>
    <mergeCell ref="J33:M33"/>
    <mergeCell ref="J42:M42"/>
    <mergeCell ref="H39:I39"/>
    <mergeCell ref="B16:E16"/>
    <mergeCell ref="AT38:AX38"/>
    <mergeCell ref="H36:I36"/>
    <mergeCell ref="AA50:AF50"/>
    <mergeCell ref="AG34:AM34"/>
    <mergeCell ref="N32:T32"/>
    <mergeCell ref="G7:AR7"/>
    <mergeCell ref="N41:T41"/>
    <mergeCell ref="B18:E18"/>
    <mergeCell ref="X23:AD23"/>
    <mergeCell ref="N38:T38"/>
    <mergeCell ref="AA47:AF47"/>
    <mergeCell ref="J34:M34"/>
    <mergeCell ref="N43:T43"/>
    <mergeCell ref="J24:P24"/>
    <mergeCell ref="J49:M49"/>
    <mergeCell ref="AL23:AS23"/>
    <mergeCell ref="N33:T33"/>
    <mergeCell ref="AT41:AX41"/>
    <mergeCell ref="AT48:AX48"/>
    <mergeCell ref="AT45:AX45"/>
    <mergeCell ref="AT42:AX42"/>
    <mergeCell ref="AT32:AX32"/>
    <mergeCell ref="AA29:AF29"/>
    <mergeCell ref="H48:I48"/>
    <mergeCell ref="U46:Z46"/>
    <mergeCell ref="AG48:AM48"/>
    <mergeCell ref="AN49:AS49"/>
    <mergeCell ref="AA44:AF44"/>
    <mergeCell ref="AG45:AM45"/>
    <mergeCell ref="AN35:AS35"/>
    <mergeCell ref="U48:Z48"/>
    <mergeCell ref="H38:I38"/>
    <mergeCell ref="AG47:AM47"/>
    <mergeCell ref="H43:I43"/>
    <mergeCell ref="U41:Z41"/>
    <mergeCell ref="J48:M48"/>
    <mergeCell ref="AN46:AS46"/>
    <mergeCell ref="AN39:AS39"/>
    <mergeCell ref="U37:Z37"/>
    <mergeCell ref="AN43:AS43"/>
    <mergeCell ref="N48:T48"/>
    <mergeCell ref="U35:Z35"/>
    <mergeCell ref="H47:I47"/>
    <mergeCell ref="U44:Z44"/>
    <mergeCell ref="N46:T46"/>
    <mergeCell ref="N39:T39"/>
    <mergeCell ref="AA48:AF48"/>
    <mergeCell ref="AT50:AX50"/>
    <mergeCell ref="U50:Z50"/>
    <mergeCell ref="B4:E4"/>
    <mergeCell ref="H46:I46"/>
    <mergeCell ref="J39:M39"/>
    <mergeCell ref="N35:T35"/>
    <mergeCell ref="AA46:AF46"/>
    <mergeCell ref="H28:I29"/>
    <mergeCell ref="J37:M37"/>
    <mergeCell ref="B8:E8"/>
    <mergeCell ref="H24:I24"/>
    <mergeCell ref="Q24:W24"/>
    <mergeCell ref="N37:T37"/>
    <mergeCell ref="J40:M40"/>
    <mergeCell ref="AA42:AF42"/>
    <mergeCell ref="J35:M35"/>
    <mergeCell ref="U45:Z45"/>
    <mergeCell ref="X24:AD24"/>
    <mergeCell ref="AA39:AF39"/>
    <mergeCell ref="AA30:AF30"/>
    <mergeCell ref="B6:E6"/>
    <mergeCell ref="B15:E15"/>
    <mergeCell ref="J46:M46"/>
    <mergeCell ref="AG37:AM37"/>
    <mergeCell ref="AT51:AX51"/>
    <mergeCell ref="U49:Z49"/>
    <mergeCell ref="H33:I33"/>
    <mergeCell ref="B20:E20"/>
    <mergeCell ref="H44:I44"/>
    <mergeCell ref="AG39:AM39"/>
    <mergeCell ref="AG30:AM30"/>
    <mergeCell ref="N49:T49"/>
    <mergeCell ref="AT23:AX23"/>
    <mergeCell ref="N47:T47"/>
    <mergeCell ref="AN48:AS48"/>
    <mergeCell ref="AG41:AM41"/>
    <mergeCell ref="AG50:AM50"/>
    <mergeCell ref="AT47:AX47"/>
    <mergeCell ref="AN38:AS38"/>
    <mergeCell ref="AT43:AX43"/>
    <mergeCell ref="AT46:AX46"/>
    <mergeCell ref="AG49:AM49"/>
    <mergeCell ref="AN40:AS40"/>
    <mergeCell ref="AG36:AM36"/>
    <mergeCell ref="AN33:AS33"/>
    <mergeCell ref="H30:I30"/>
    <mergeCell ref="N28:Z28"/>
    <mergeCell ref="U47:Z47"/>
    <mergeCell ref="B30:E30"/>
    <mergeCell ref="Z55:AQ55"/>
    <mergeCell ref="AN50:AS50"/>
    <mergeCell ref="J50:M50"/>
    <mergeCell ref="H55:Y55"/>
    <mergeCell ref="U36:Z36"/>
    <mergeCell ref="N29:T29"/>
    <mergeCell ref="J32:M32"/>
    <mergeCell ref="B10:E10"/>
    <mergeCell ref="AA34:AF34"/>
    <mergeCell ref="J41:M41"/>
    <mergeCell ref="H51:AS51"/>
    <mergeCell ref="AG46:AM46"/>
    <mergeCell ref="AG40:AM40"/>
    <mergeCell ref="AA28:AS28"/>
    <mergeCell ref="H32:I32"/>
    <mergeCell ref="AN37:AS37"/>
    <mergeCell ref="AN30:AS30"/>
    <mergeCell ref="U30:Z30"/>
    <mergeCell ref="AE24:AK24"/>
    <mergeCell ref="B17:E17"/>
    <mergeCell ref="B19:E19"/>
    <mergeCell ref="B34:E34"/>
    <mergeCell ref="B28:E28"/>
  </mergeCells>
  <hyperlinks>
    <hyperlink ref="B4" location="PANDUAN!A1" display="PANDUAN" xr:uid="{00000000-0004-0000-8C00-000000000000}"/>
    <hyperlink ref="B6" location="'EWS DIRECTORY'!A1" display="EWS DIRECTORY" xr:uid="{00000000-0004-0000-8C00-000001000000}"/>
    <hyperlink ref="B8" location="'DATA PEMICU'!A1" display="DATA PEMICU" xr:uid="{00000000-0004-0000-8C00-000002000000}"/>
    <hyperlink ref="B10" location="'DATA PENGUJI'!A1" display="DATA PENGUJI" xr:uid="{00000000-0004-0000-8C00-000003000000}"/>
    <hyperlink ref="B12" location="'MAIN LEVEL'!A1" display="MAIN LEVEL" xr:uid="{00000000-0004-0000-8C00-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D00-000000000000}">
  <sheetPr codeName="Sheet288">
    <tabColor theme="4" tint="-0.249977111117893"/>
  </sheetPr>
  <dimension ref="A1:AT35"/>
  <sheetViews>
    <sheetView topLeftCell="B1"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46" width="3.6640625" customWidth="1"/>
  </cols>
  <sheetData>
    <row r="1" spans="2:46" ht="14.25" customHeight="1" x14ac:dyDescent="0.25">
      <c r="G1" s="110"/>
      <c r="H1" s="110"/>
      <c r="I1" s="110"/>
      <c r="J1" s="110"/>
      <c r="K1" s="110"/>
      <c r="L1" s="110"/>
      <c r="M1" s="110"/>
      <c r="N1" s="110"/>
      <c r="O1" s="110"/>
      <c r="P1" s="110"/>
      <c r="Q1" s="110"/>
      <c r="R1" s="110"/>
      <c r="S1" s="110"/>
      <c r="T1" s="110"/>
      <c r="U1" s="110"/>
      <c r="V1" s="110"/>
      <c r="W1" s="110"/>
      <c r="X1" s="110"/>
    </row>
    <row r="2" spans="2:46" ht="14.25" customHeight="1" x14ac:dyDescent="0.25">
      <c r="G2" s="55" t="s">
        <v>1674</v>
      </c>
      <c r="H2" s="55"/>
      <c r="I2" s="55"/>
      <c r="J2" s="55"/>
      <c r="K2" s="55"/>
      <c r="L2" s="55"/>
      <c r="M2" s="55"/>
      <c r="N2" s="55"/>
      <c r="AT2" s="443"/>
    </row>
    <row r="3" spans="2:46" ht="14.25" customHeight="1" x14ac:dyDescent="0.25">
      <c r="B3" s="111"/>
      <c r="C3" s="111"/>
      <c r="D3" s="111"/>
      <c r="E3" s="111"/>
      <c r="G3" s="55"/>
      <c r="H3" s="55"/>
      <c r="I3" s="55"/>
      <c r="J3" s="55"/>
      <c r="K3" s="55"/>
      <c r="L3" s="55"/>
      <c r="M3" s="55"/>
      <c r="N3" s="55"/>
      <c r="AT3" s="443"/>
    </row>
    <row r="4" spans="2:46" ht="14.25" customHeight="1" x14ac:dyDescent="0.25">
      <c r="B4" s="762" t="s">
        <v>79</v>
      </c>
      <c r="C4" s="761"/>
      <c r="D4" s="761"/>
      <c r="E4" s="761"/>
      <c r="G4" s="55"/>
      <c r="H4" s="55"/>
      <c r="I4" s="55"/>
      <c r="J4" s="55"/>
      <c r="K4" s="55"/>
      <c r="L4" s="55"/>
      <c r="M4" s="55"/>
      <c r="N4" s="55"/>
      <c r="AT4" s="443"/>
    </row>
    <row r="5" spans="2:46" ht="14.25" customHeight="1" x14ac:dyDescent="0.25">
      <c r="B5" s="111"/>
      <c r="C5" s="111"/>
      <c r="D5" s="111"/>
      <c r="E5" s="111"/>
      <c r="G5" s="55"/>
      <c r="H5" s="55"/>
      <c r="I5" s="55"/>
      <c r="J5" s="55"/>
      <c r="K5" s="55"/>
      <c r="L5" s="55"/>
      <c r="M5" s="55"/>
      <c r="N5" s="55"/>
      <c r="AT5" s="443"/>
    </row>
    <row r="6" spans="2:46" ht="14.25" customHeight="1" x14ac:dyDescent="0.25">
      <c r="B6" s="762" t="s">
        <v>87</v>
      </c>
      <c r="C6" s="761"/>
      <c r="D6" s="761"/>
      <c r="E6" s="761"/>
      <c r="G6" s="55"/>
      <c r="H6" s="55"/>
      <c r="I6" s="55"/>
      <c r="J6" s="55"/>
      <c r="K6" s="55"/>
      <c r="L6" s="55"/>
      <c r="M6" s="55"/>
      <c r="N6" s="55"/>
      <c r="AT6" s="443"/>
    </row>
    <row r="7" spans="2:46" ht="15" customHeight="1" x14ac:dyDescent="0.25">
      <c r="B7" s="111"/>
      <c r="C7" s="111"/>
      <c r="D7" s="111"/>
      <c r="E7" s="111"/>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443"/>
    </row>
    <row r="8" spans="2:46" ht="14.25" customHeight="1" x14ac:dyDescent="0.25">
      <c r="B8" s="762" t="s">
        <v>94</v>
      </c>
      <c r="C8" s="761"/>
      <c r="D8" s="761"/>
      <c r="E8" s="761"/>
      <c r="G8" s="55"/>
      <c r="H8" s="55"/>
      <c r="I8" s="55"/>
      <c r="J8" s="55"/>
      <c r="K8" s="55"/>
      <c r="L8" s="55"/>
      <c r="M8" s="55"/>
      <c r="N8" s="55"/>
      <c r="AT8" s="443"/>
    </row>
    <row r="9" spans="2:46" ht="14.25" customHeight="1" x14ac:dyDescent="0.25">
      <c r="B9" s="111"/>
      <c r="C9" s="111"/>
      <c r="D9" s="111"/>
      <c r="E9" s="111"/>
      <c r="G9" s="999" t="str">
        <f>"Rincian "&amp;'E-4'!G9&amp;" "&amp;'E-4-1'!M20</f>
        <v>Rincian Biaya Penyusutan dan Amortisasi Berdasarkan Analisis SPT dan Laporan Keuangan</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c r="AT12" s="443"/>
    </row>
    <row r="13" spans="2:46" ht="14.25" customHeight="1" x14ac:dyDescent="0.25">
      <c r="B13" s="962" t="str">
        <f>HYPERLINK("#'"&amp;'EWS DIRECTORY'!$J$138&amp;"'!A1",'EWS DIRECTORY'!$J$138)</f>
        <v>E-4</v>
      </c>
      <c r="C13" s="761"/>
      <c r="D13" s="761"/>
      <c r="E13" s="761"/>
      <c r="G13" s="55" t="s">
        <v>1680</v>
      </c>
      <c r="H13" s="55"/>
      <c r="I13" s="254"/>
      <c r="J13" s="254"/>
      <c r="K13" s="254"/>
      <c r="L13" s="254"/>
      <c r="M13" s="254"/>
      <c r="N13" s="254"/>
      <c r="AT13" s="443"/>
    </row>
    <row r="14" spans="2:46" ht="14.25" customHeight="1" x14ac:dyDescent="0.25">
      <c r="B14" s="931" t="str">
        <f>HYPERLINK("#'"&amp;'EWS DIRECTORY'!$J$139&amp;"'!A1",'EWS DIRECTORY'!$J$139)</f>
        <v>E-4-1</v>
      </c>
      <c r="C14" s="761"/>
      <c r="D14" s="761"/>
      <c r="E14" s="761"/>
      <c r="G14" s="55"/>
      <c r="H14" s="55"/>
      <c r="I14" s="254"/>
      <c r="J14" s="254"/>
      <c r="K14" s="254"/>
      <c r="L14" s="254"/>
      <c r="M14" s="254"/>
      <c r="N14" s="254"/>
      <c r="AT14" s="443"/>
    </row>
    <row r="15" spans="2:46" ht="14.25" customHeight="1" x14ac:dyDescent="0.25">
      <c r="B15" s="929" t="str">
        <f>HYPERLINK("#'"&amp;'EWS DIRECTORY'!$J$140&amp;"'!A1",'EWS DIRECTORY'!$J$140)</f>
        <v>E-4-1-1</v>
      </c>
      <c r="C15" s="761"/>
      <c r="D15" s="761"/>
      <c r="E15" s="761"/>
      <c r="G15" s="55"/>
      <c r="H15" s="55"/>
      <c r="I15" s="254"/>
      <c r="J15" s="254"/>
      <c r="K15" s="254"/>
      <c r="L15" s="254"/>
      <c r="M15" s="254"/>
      <c r="N15" s="254"/>
      <c r="AT15" s="443"/>
    </row>
    <row r="16" spans="2:46" ht="14.25" customHeight="1" x14ac:dyDescent="0.25">
      <c r="B16" s="927" t="str">
        <f>HYPERLINK("#'"&amp;'EWS DIRECTORY'!$J$141&amp;"'!A1",'EWS DIRECTORY'!$J$141)</f>
        <v>E-4-1-2</v>
      </c>
      <c r="C16" s="761"/>
      <c r="D16" s="761"/>
      <c r="E16" s="761"/>
      <c r="G16" s="55"/>
      <c r="H16" s="55"/>
      <c r="I16" s="254"/>
      <c r="J16" s="254"/>
      <c r="K16" s="254"/>
      <c r="L16" s="254"/>
      <c r="M16" s="254"/>
      <c r="N16" s="254"/>
      <c r="AT16" s="443"/>
    </row>
    <row r="17" spans="1:46" ht="14.25" customHeight="1" x14ac:dyDescent="0.25">
      <c r="B17" s="929" t="str">
        <f>HYPERLINK("#'"&amp;'EWS DIRECTORY'!$J$142&amp;"'!A1",'EWS DIRECTORY'!$J$142)</f>
        <v>E-4-1-3</v>
      </c>
      <c r="C17" s="761"/>
      <c r="D17" s="761"/>
      <c r="E17" s="761"/>
      <c r="G17" s="55" t="s">
        <v>1681</v>
      </c>
      <c r="H17" s="55"/>
      <c r="I17" s="55"/>
      <c r="J17" s="254"/>
      <c r="K17" s="254"/>
      <c r="L17" s="254"/>
      <c r="M17" s="254"/>
      <c r="N17" s="254"/>
      <c r="AT17" s="443"/>
    </row>
    <row r="18" spans="1:46" ht="14.25" customHeight="1" x14ac:dyDescent="0.25">
      <c r="B18" s="929" t="str">
        <f>HYPERLINK("#'"&amp;'EWS DIRECTORY'!$J$144&amp;"'!A1",'EWS DIRECTORY'!$J$144)</f>
        <v>E-4-1-4</v>
      </c>
      <c r="C18" s="761"/>
      <c r="D18" s="761"/>
      <c r="E18" s="761"/>
      <c r="G18" s="55" t="s">
        <v>1744</v>
      </c>
      <c r="H18" s="55"/>
      <c r="I18" s="55" t="s">
        <v>1744</v>
      </c>
      <c r="J18" s="254"/>
      <c r="K18" s="254"/>
      <c r="L18" s="254"/>
      <c r="M18" s="254"/>
      <c r="N18" s="254"/>
      <c r="AT18" s="443"/>
    </row>
    <row r="19" spans="1:46" ht="14.25" customHeight="1" x14ac:dyDescent="0.25">
      <c r="B19" s="929" t="str">
        <f>HYPERLINK("#'"&amp;'EWS DIRECTORY'!$J$145&amp;"'!A1",'EWS DIRECTORY'!$J$145)</f>
        <v>E-4-1-5</v>
      </c>
      <c r="C19" s="761"/>
      <c r="D19" s="761"/>
      <c r="E19" s="761"/>
      <c r="AT19" s="443"/>
    </row>
    <row r="20" spans="1:46" ht="14.25" customHeight="1" x14ac:dyDescent="0.25">
      <c r="A20" s="929" t="str">
        <f>HYPERLINK("#'"&amp;'EWS DIRECTORY'!$J$146&amp;"'!A1",'EWS DIRECTORY'!$J$146)</f>
        <v>E-4-1-6</v>
      </c>
      <c r="B20" s="761"/>
      <c r="C20" s="761"/>
      <c r="D20" s="761"/>
      <c r="E20" s="761"/>
      <c r="G20" s="55" t="s">
        <v>1851</v>
      </c>
      <c r="AT20" s="443"/>
    </row>
    <row r="21" spans="1:46" ht="14.25" customHeight="1" x14ac:dyDescent="0.25">
      <c r="G21" s="55"/>
      <c r="AT21" s="443"/>
    </row>
    <row r="22" spans="1:46" ht="14.25" customHeight="1" x14ac:dyDescent="0.25">
      <c r="G22" s="55"/>
      <c r="H22" s="1086" t="s">
        <v>107</v>
      </c>
      <c r="I22" s="790"/>
      <c r="J22" s="1087" t="s">
        <v>1767</v>
      </c>
      <c r="K22" s="789"/>
      <c r="L22" s="1082" t="s">
        <v>1852</v>
      </c>
      <c r="M22" s="764"/>
      <c r="N22" s="764"/>
      <c r="O22" s="764"/>
      <c r="P22" s="764"/>
      <c r="Q22" s="764"/>
      <c r="R22" s="764"/>
      <c r="S22" s="764"/>
      <c r="T22" s="764"/>
      <c r="U22" s="765"/>
      <c r="V22" s="1083" t="s">
        <v>1853</v>
      </c>
      <c r="W22" s="764"/>
      <c r="X22" s="764"/>
      <c r="Y22" s="764"/>
      <c r="Z22" s="764"/>
      <c r="AA22" s="764"/>
      <c r="AB22" s="764"/>
      <c r="AC22" s="764"/>
      <c r="AD22" s="764"/>
      <c r="AE22" s="764"/>
      <c r="AF22" s="764"/>
      <c r="AG22" s="764"/>
      <c r="AH22" s="764"/>
      <c r="AI22" s="764"/>
      <c r="AJ22" s="764"/>
      <c r="AK22" s="764"/>
      <c r="AL22" s="764"/>
      <c r="AM22" s="764"/>
      <c r="AN22" s="765"/>
      <c r="AO22" s="1084" t="s">
        <v>1770</v>
      </c>
      <c r="AP22" s="764"/>
      <c r="AQ22" s="764"/>
      <c r="AR22" s="764"/>
      <c r="AS22" s="764"/>
      <c r="AT22" s="765"/>
    </row>
    <row r="23" spans="1:46" ht="15" customHeight="1" x14ac:dyDescent="0.25">
      <c r="G23" s="55"/>
      <c r="H23" s="1077">
        <v>1</v>
      </c>
      <c r="I23" s="765"/>
      <c r="J23" s="1081"/>
      <c r="K23" s="764"/>
      <c r="L23" s="1077"/>
      <c r="M23" s="764"/>
      <c r="N23" s="764"/>
      <c r="O23" s="764"/>
      <c r="P23" s="764"/>
      <c r="Q23" s="764"/>
      <c r="R23" s="764"/>
      <c r="S23" s="764"/>
      <c r="T23" s="764"/>
      <c r="U23" s="765"/>
      <c r="V23" s="1085"/>
      <c r="W23" s="764"/>
      <c r="X23" s="764"/>
      <c r="Y23" s="764"/>
      <c r="Z23" s="764"/>
      <c r="AA23" s="764"/>
      <c r="AB23" s="764"/>
      <c r="AC23" s="764"/>
      <c r="AD23" s="764"/>
      <c r="AE23" s="764"/>
      <c r="AF23" s="764"/>
      <c r="AG23" s="764"/>
      <c r="AH23" s="764"/>
      <c r="AI23" s="764"/>
      <c r="AJ23" s="764"/>
      <c r="AK23" s="764"/>
      <c r="AL23" s="764"/>
      <c r="AM23" s="764"/>
      <c r="AN23" s="765"/>
      <c r="AO23" s="1078"/>
      <c r="AP23" s="764"/>
      <c r="AQ23" s="764"/>
      <c r="AR23" s="764"/>
      <c r="AS23" s="764"/>
      <c r="AT23" s="765"/>
    </row>
    <row r="24" spans="1:46" ht="14.25" customHeight="1" x14ac:dyDescent="0.25">
      <c r="AT24" s="443"/>
    </row>
    <row r="25" spans="1:46" ht="14.25" customHeight="1" x14ac:dyDescent="0.25">
      <c r="AS25" s="443"/>
      <c r="AT25" s="443"/>
    </row>
    <row r="26" spans="1:46" ht="15" customHeight="1" x14ac:dyDescent="0.25">
      <c r="AS26" s="443"/>
      <c r="AT26" s="443"/>
    </row>
    <row r="27" spans="1:46" ht="15" customHeight="1" x14ac:dyDescent="0.25">
      <c r="H27" s="976" t="s">
        <v>1795</v>
      </c>
      <c r="I27" s="824"/>
      <c r="J27" s="824"/>
      <c r="K27" s="824"/>
      <c r="L27" s="824"/>
      <c r="M27" s="824"/>
      <c r="N27" s="824"/>
      <c r="O27" s="824"/>
      <c r="P27" s="824"/>
      <c r="Q27" s="824"/>
      <c r="R27" s="824"/>
      <c r="S27" s="824"/>
      <c r="T27" s="824"/>
      <c r="U27" s="824"/>
      <c r="V27" s="824"/>
      <c r="W27" s="824"/>
      <c r="X27" s="824"/>
      <c r="Y27" s="825"/>
      <c r="Z27" s="976" t="s">
        <v>1796</v>
      </c>
      <c r="AA27" s="824"/>
      <c r="AB27" s="824"/>
      <c r="AC27" s="824"/>
      <c r="AD27" s="824"/>
      <c r="AE27" s="824"/>
      <c r="AF27" s="824"/>
      <c r="AG27" s="824"/>
      <c r="AH27" s="824"/>
      <c r="AI27" s="824"/>
      <c r="AJ27" s="824"/>
      <c r="AK27" s="824"/>
      <c r="AL27" s="824"/>
      <c r="AM27" s="824"/>
      <c r="AN27" s="824"/>
      <c r="AO27" s="824"/>
      <c r="AP27" s="824"/>
      <c r="AQ27" s="825"/>
      <c r="AS27" s="443"/>
      <c r="AT27" s="443"/>
    </row>
    <row r="28" spans="1:46" ht="14.25" customHeight="1" x14ac:dyDescent="0.25">
      <c r="B28" s="760"/>
      <c r="C28" s="761"/>
      <c r="D28" s="761"/>
      <c r="E28" s="761"/>
      <c r="H28" s="257" t="s">
        <v>796</v>
      </c>
      <c r="I28" s="258"/>
      <c r="J28" s="258"/>
      <c r="K28" s="258"/>
      <c r="L28" s="258"/>
      <c r="M28" s="258"/>
      <c r="N28" s="258"/>
      <c r="O28" s="258"/>
      <c r="P28" s="258"/>
      <c r="Q28" s="259"/>
      <c r="R28" s="257" t="s">
        <v>1511</v>
      </c>
      <c r="S28" s="258"/>
      <c r="T28" s="258"/>
      <c r="U28" s="259"/>
      <c r="V28" s="257" t="s">
        <v>1510</v>
      </c>
      <c r="W28" s="258"/>
      <c r="X28" s="258"/>
      <c r="Y28" s="259"/>
      <c r="Z28" s="257" t="s">
        <v>796</v>
      </c>
      <c r="AA28" s="258"/>
      <c r="AB28" s="258"/>
      <c r="AC28" s="258"/>
      <c r="AD28" s="258"/>
      <c r="AE28" s="258"/>
      <c r="AF28" s="258"/>
      <c r="AG28" s="258"/>
      <c r="AH28" s="258"/>
      <c r="AI28" s="259"/>
      <c r="AJ28" s="257" t="s">
        <v>1511</v>
      </c>
      <c r="AK28" s="258"/>
      <c r="AL28" s="258"/>
      <c r="AM28" s="259"/>
      <c r="AN28" s="257" t="s">
        <v>1510</v>
      </c>
      <c r="AO28" s="258"/>
      <c r="AP28" s="258"/>
      <c r="AQ28" s="259"/>
      <c r="AS28" s="443"/>
      <c r="AT28" s="443"/>
    </row>
    <row r="29" spans="1:46" ht="14.25" customHeight="1" x14ac:dyDescent="0.25">
      <c r="H29" s="260"/>
      <c r="Q29" s="261"/>
      <c r="R29" s="260"/>
      <c r="U29" s="261"/>
      <c r="V29" s="260"/>
      <c r="Y29" s="261"/>
      <c r="Z29" s="260"/>
      <c r="AI29" s="261"/>
      <c r="AJ29" s="260"/>
      <c r="AM29" s="261"/>
      <c r="AN29" s="260"/>
      <c r="AQ29" s="261"/>
      <c r="AS29" s="443"/>
      <c r="AT29" s="443"/>
    </row>
    <row r="30" spans="1:46" ht="14.25" customHeight="1" x14ac:dyDescent="0.25">
      <c r="B30" s="760"/>
      <c r="C30" s="761"/>
      <c r="D30" s="761"/>
      <c r="E30" s="761"/>
      <c r="H30" s="260"/>
      <c r="Q30" s="261"/>
      <c r="R30" s="260"/>
      <c r="U30" s="261"/>
      <c r="V30" s="260"/>
      <c r="Y30" s="261"/>
      <c r="Z30" s="260"/>
      <c r="AI30" s="261"/>
      <c r="AJ30" s="260"/>
      <c r="AM30" s="261"/>
      <c r="AN30" s="260"/>
      <c r="AQ30" s="261"/>
      <c r="AS30" s="443"/>
      <c r="AT30" s="443"/>
    </row>
    <row r="31" spans="1:46" ht="14.25" customHeight="1" x14ac:dyDescent="0.25">
      <c r="H31" s="260"/>
      <c r="Q31" s="261"/>
      <c r="R31" s="260"/>
      <c r="U31" s="261"/>
      <c r="V31" s="260"/>
      <c r="Y31" s="261"/>
      <c r="Z31" s="260"/>
      <c r="AI31" s="261"/>
      <c r="AJ31" s="260"/>
      <c r="AM31" s="261"/>
      <c r="AN31" s="260"/>
      <c r="AQ31" s="261"/>
      <c r="AS31" s="443"/>
      <c r="AT31" s="443"/>
    </row>
    <row r="32" spans="1:46" ht="14.25" customHeight="1" x14ac:dyDescent="0.25">
      <c r="B32" s="760"/>
      <c r="C32" s="761"/>
      <c r="D32" s="761"/>
      <c r="E32" s="761"/>
      <c r="H32" s="260"/>
      <c r="Q32" s="261"/>
      <c r="R32" s="260"/>
      <c r="U32" s="261"/>
      <c r="V32" s="260"/>
      <c r="Y32" s="261"/>
      <c r="Z32" s="260"/>
      <c r="AI32" s="261"/>
      <c r="AJ32" s="260"/>
      <c r="AM32" s="261"/>
      <c r="AN32" s="260"/>
      <c r="AQ32" s="261"/>
      <c r="AS32" s="443"/>
      <c r="AT32" s="443"/>
    </row>
    <row r="33" spans="2:46" ht="14.25" customHeight="1" x14ac:dyDescent="0.25">
      <c r="H33" s="262"/>
      <c r="I33" s="263"/>
      <c r="J33" s="263"/>
      <c r="K33" s="263"/>
      <c r="L33" s="263"/>
      <c r="M33" s="263"/>
      <c r="N33" s="263"/>
      <c r="O33" s="263"/>
      <c r="P33" s="263"/>
      <c r="Q33" s="264"/>
      <c r="R33" s="262"/>
      <c r="S33" s="263"/>
      <c r="T33" s="263"/>
      <c r="U33" s="264"/>
      <c r="V33" s="262"/>
      <c r="W33" s="263"/>
      <c r="X33" s="263"/>
      <c r="Y33" s="264"/>
      <c r="Z33" s="262"/>
      <c r="AA33" s="263"/>
      <c r="AB33" s="263"/>
      <c r="AC33" s="263"/>
      <c r="AD33" s="263"/>
      <c r="AE33" s="263"/>
      <c r="AF33" s="263"/>
      <c r="AG33" s="263"/>
      <c r="AH33" s="263"/>
      <c r="AI33" s="264"/>
      <c r="AJ33" s="262"/>
      <c r="AK33" s="263"/>
      <c r="AL33" s="263"/>
      <c r="AM33" s="264"/>
      <c r="AN33" s="262"/>
      <c r="AO33" s="263"/>
      <c r="AP33" s="263"/>
      <c r="AQ33" s="264"/>
      <c r="AS33" s="443"/>
      <c r="AT33" s="443"/>
    </row>
    <row r="34" spans="2:46" ht="14.25" customHeight="1" x14ac:dyDescent="0.25">
      <c r="B34" s="760"/>
      <c r="C34" s="761"/>
      <c r="D34" s="761"/>
      <c r="E34" s="761"/>
      <c r="G34" s="223"/>
      <c r="AM34" s="265" t="s">
        <v>1797</v>
      </c>
      <c r="AN34" s="131" t="str">
        <f>'E-4-1'!U20</f>
        <v>E-4-1-2</v>
      </c>
      <c r="AS34" s="443"/>
      <c r="AT34" s="443"/>
    </row>
    <row r="35" spans="2:46" ht="14.25" customHeight="1" x14ac:dyDescent="0.25">
      <c r="G35" s="223"/>
      <c r="AS35" s="443"/>
      <c r="AT35" s="443"/>
    </row>
  </sheetData>
  <mergeCells count="31">
    <mergeCell ref="B4:E4"/>
    <mergeCell ref="V22:AN22"/>
    <mergeCell ref="B16:E16"/>
    <mergeCell ref="B6:E6"/>
    <mergeCell ref="G7:AR7"/>
    <mergeCell ref="B18:E18"/>
    <mergeCell ref="B12:E12"/>
    <mergeCell ref="H22:I22"/>
    <mergeCell ref="J22:K22"/>
    <mergeCell ref="B14:E14"/>
    <mergeCell ref="B17:E17"/>
    <mergeCell ref="B8:E8"/>
    <mergeCell ref="A20:E20"/>
    <mergeCell ref="L22:U22"/>
    <mergeCell ref="G9:Z11"/>
    <mergeCell ref="B10:E10"/>
    <mergeCell ref="B34:E34"/>
    <mergeCell ref="AO23:AT23"/>
    <mergeCell ref="B13:E13"/>
    <mergeCell ref="Z27:AQ27"/>
    <mergeCell ref="H23:I23"/>
    <mergeCell ref="B19:E19"/>
    <mergeCell ref="J23:K23"/>
    <mergeCell ref="B32:E32"/>
    <mergeCell ref="H27:Y27"/>
    <mergeCell ref="V23:AN23"/>
    <mergeCell ref="B30:E30"/>
    <mergeCell ref="B15:E15"/>
    <mergeCell ref="L23:U23"/>
    <mergeCell ref="AO22:AT22"/>
    <mergeCell ref="B28:E28"/>
  </mergeCells>
  <hyperlinks>
    <hyperlink ref="B4" location="PANDUAN!A1" display="PANDUAN" xr:uid="{00000000-0004-0000-8D00-000000000000}"/>
    <hyperlink ref="B6" location="'EWS DIRECTORY'!A1" display="EWS DIRECTORY" xr:uid="{00000000-0004-0000-8D00-000001000000}"/>
    <hyperlink ref="B8" location="'DATA PEMICU'!A1" display="DATA PEMICU" xr:uid="{00000000-0004-0000-8D00-000002000000}"/>
    <hyperlink ref="B10" location="'DATA PENGUJI'!A1" display="DATA PENGUJI" xr:uid="{00000000-0004-0000-8D00-000003000000}"/>
    <hyperlink ref="B12" location="'MAIN LEVEL'!A1" display="MAIN LEVEL" xr:uid="{00000000-0004-0000-8D00-000004000000}"/>
  </hyperlinks>
  <pageMargins left="0.51181102362204722" right="0.15748031496062989" top="0.55118110236220474" bottom="0.55118110236220474" header="0" footer="0"/>
  <pageSetup paperSize="9" scale="60" orientation="landscape"/>
  <headerFooter>
    <oddFooter>&amp;Rhalaman &amp;P dari</oddFooter>
  </headerFooter>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E00-000000000000}">
  <sheetPr codeName="Sheet51">
    <tabColor theme="4" tint="-0.249977111117893"/>
  </sheetPr>
  <dimension ref="A1:AX50"/>
  <sheetViews>
    <sheetView topLeftCell="I7" zoomScaleNormal="100" workbookViewId="0">
      <selection activeCell="AQ18" sqref="AQ18:AU18"/>
    </sheetView>
  </sheetViews>
  <sheetFormatPr defaultColWidth="8.88671875" defaultRowHeight="13.8" x14ac:dyDescent="0.25"/>
  <cols>
    <col min="1" max="1" width="3" style="110" hidden="1" customWidth="1"/>
    <col min="2" max="5" width="3.88671875" style="177" customWidth="1"/>
    <col min="6" max="6" width="3.88671875" style="110" customWidth="1"/>
    <col min="7" max="7" width="5.6640625" style="109" customWidth="1"/>
    <col min="8" max="8" width="22.88671875" style="109" customWidth="1"/>
    <col min="9" max="9" width="17.109375" style="109" customWidth="1"/>
    <col min="10" max="10" width="13.44140625" style="109" customWidth="1"/>
    <col min="11" max="13" width="21.44140625" style="109" customWidth="1"/>
    <col min="14" max="14" width="8.88671875" style="109" customWidth="1"/>
    <col min="15" max="16384" width="8.88671875" style="109"/>
  </cols>
  <sheetData>
    <row r="1" spans="2:13" x14ac:dyDescent="0.25">
      <c r="G1" s="178"/>
      <c r="H1" s="56"/>
      <c r="I1" s="56"/>
      <c r="J1" s="56"/>
      <c r="K1" s="56"/>
      <c r="L1" s="56"/>
      <c r="M1" s="56"/>
    </row>
    <row r="2" spans="2:13" x14ac:dyDescent="0.25">
      <c r="G2" s="56" t="s">
        <v>1674</v>
      </c>
      <c r="H2" s="56"/>
      <c r="I2" s="56"/>
      <c r="J2" s="56"/>
      <c r="K2" s="56"/>
      <c r="L2" s="56"/>
      <c r="M2" s="56"/>
    </row>
    <row r="3" spans="2:13" x14ac:dyDescent="0.25">
      <c r="B3" s="111"/>
      <c r="C3" s="111"/>
      <c r="D3" s="111"/>
      <c r="E3" s="111"/>
      <c r="G3" s="56" t="s">
        <v>1681</v>
      </c>
      <c r="H3" s="56"/>
      <c r="I3" s="56"/>
      <c r="J3" s="56"/>
      <c r="K3" s="56"/>
      <c r="L3" s="56"/>
      <c r="M3" s="56"/>
    </row>
    <row r="4" spans="2:13" x14ac:dyDescent="0.25">
      <c r="B4" s="762" t="s">
        <v>79</v>
      </c>
      <c r="C4" s="761"/>
      <c r="D4" s="761"/>
      <c r="E4" s="761"/>
      <c r="G4" s="56"/>
      <c r="H4" s="56"/>
      <c r="I4" s="56"/>
      <c r="J4" s="56"/>
      <c r="K4" s="56"/>
      <c r="L4" s="56"/>
      <c r="M4" s="56"/>
    </row>
    <row r="5" spans="2:13" x14ac:dyDescent="0.25">
      <c r="B5" s="111"/>
      <c r="C5" s="111"/>
      <c r="D5" s="111"/>
      <c r="E5" s="111"/>
      <c r="G5" s="56"/>
      <c r="H5" s="56"/>
      <c r="I5" s="56"/>
      <c r="J5" s="56"/>
      <c r="K5" s="56"/>
      <c r="L5" s="56"/>
      <c r="M5" s="56"/>
    </row>
    <row r="6" spans="2:13" x14ac:dyDescent="0.25">
      <c r="B6" s="762" t="s">
        <v>87</v>
      </c>
      <c r="C6" s="761"/>
      <c r="D6" s="761"/>
      <c r="E6" s="761"/>
      <c r="G6" s="56"/>
      <c r="H6" s="56"/>
      <c r="I6" s="56"/>
      <c r="J6" s="56"/>
      <c r="K6" s="56"/>
      <c r="L6" s="56"/>
      <c r="M6" s="56"/>
    </row>
    <row r="7" spans="2:13" x14ac:dyDescent="0.25">
      <c r="B7" s="111"/>
      <c r="C7" s="111"/>
      <c r="D7" s="111"/>
      <c r="E7" s="111"/>
      <c r="G7" s="1097" t="s">
        <v>1774</v>
      </c>
      <c r="H7" s="1094"/>
      <c r="I7" s="1094"/>
      <c r="J7" s="1094"/>
      <c r="K7" s="1094"/>
      <c r="L7" s="1094"/>
      <c r="M7" s="1094"/>
    </row>
    <row r="8" spans="2:13" x14ac:dyDescent="0.25">
      <c r="B8" s="762" t="s">
        <v>94</v>
      </c>
      <c r="C8" s="761"/>
      <c r="D8" s="761"/>
      <c r="E8" s="761"/>
      <c r="G8" s="56"/>
      <c r="H8" s="56"/>
      <c r="I8" s="56"/>
      <c r="J8" s="56"/>
      <c r="K8" s="56"/>
      <c r="L8" s="56"/>
      <c r="M8" s="56"/>
    </row>
    <row r="9" spans="2:13" x14ac:dyDescent="0.25">
      <c r="B9" s="111"/>
      <c r="C9" s="111"/>
      <c r="D9" s="111"/>
      <c r="E9" s="111"/>
      <c r="G9" s="1177" t="str">
        <f>"Rincian "&amp;'E-4'!G9&amp;" "&amp;'E-4-1'!M22</f>
        <v>Rincian Biaya Penyusutan dan Amortisasi Berdasarkan pemeriksaan langsung terhadap bukti pendukung</v>
      </c>
      <c r="H9" s="836"/>
      <c r="I9" s="836"/>
      <c r="J9" s="1000"/>
      <c r="K9" s="74" t="s">
        <v>796</v>
      </c>
      <c r="L9" s="126" t="s">
        <v>1678</v>
      </c>
      <c r="M9" s="239" t="e">
        <f>NAMA_WP</f>
        <v>#N/A</v>
      </c>
    </row>
    <row r="10" spans="2:13" x14ac:dyDescent="0.25">
      <c r="B10" s="762" t="s">
        <v>101</v>
      </c>
      <c r="C10" s="761"/>
      <c r="D10" s="761"/>
      <c r="E10" s="761"/>
      <c r="G10" s="1001"/>
      <c r="H10" s="1094"/>
      <c r="I10" s="1094"/>
      <c r="J10" s="1002"/>
      <c r="K10" s="208" t="s">
        <v>1401</v>
      </c>
      <c r="L10" s="127" t="s">
        <v>1678</v>
      </c>
      <c r="M10" s="125" t="e">
        <f>NPWP</f>
        <v>#N/A</v>
      </c>
    </row>
    <row r="11" spans="2:13" x14ac:dyDescent="0.25">
      <c r="G11" s="1003"/>
      <c r="H11" s="1004"/>
      <c r="I11" s="1004"/>
      <c r="J11" s="1005"/>
      <c r="K11" s="213" t="s">
        <v>1679</v>
      </c>
      <c r="L11" s="128" t="s">
        <v>1678</v>
      </c>
      <c r="M11" s="243" t="e">
        <f>ID_MS_TH_PJK</f>
        <v>#N/A</v>
      </c>
    </row>
    <row r="12" spans="2:13" x14ac:dyDescent="0.25">
      <c r="B12" s="762" t="s">
        <v>106</v>
      </c>
      <c r="C12" s="761"/>
      <c r="D12" s="761"/>
      <c r="E12" s="761"/>
      <c r="G12" s="56"/>
      <c r="H12" s="56"/>
      <c r="I12" s="56"/>
      <c r="J12" s="56"/>
      <c r="K12" s="56"/>
      <c r="L12" s="56"/>
      <c r="M12" s="56"/>
    </row>
    <row r="13" spans="2:13" x14ac:dyDescent="0.25">
      <c r="B13" s="962" t="str">
        <f>HYPERLINK("#'"&amp;'EWS DIRECTORY'!$J$138&amp;"'!A1",'EWS DIRECTORY'!$J$138)</f>
        <v>E-4</v>
      </c>
      <c r="C13" s="761"/>
      <c r="D13" s="761"/>
      <c r="E13" s="761"/>
      <c r="G13" s="10" t="s">
        <v>1680</v>
      </c>
      <c r="H13" s="56"/>
      <c r="I13" s="56"/>
      <c r="J13" s="56"/>
      <c r="K13" s="56"/>
      <c r="L13" s="56"/>
      <c r="M13" s="56"/>
    </row>
    <row r="14" spans="2:13" x14ac:dyDescent="0.25">
      <c r="B14" s="931" t="str">
        <f>HYPERLINK("#'"&amp;'EWS DIRECTORY'!$J$139&amp;"'!A1",'EWS DIRECTORY'!$J$139)</f>
        <v>E-4-1</v>
      </c>
      <c r="C14" s="761"/>
      <c r="D14" s="761"/>
      <c r="E14" s="761"/>
      <c r="G14" s="56" t="s">
        <v>1681</v>
      </c>
      <c r="H14" s="56" t="s">
        <v>1854</v>
      </c>
      <c r="I14" s="56"/>
      <c r="J14" s="56"/>
      <c r="K14" s="56"/>
      <c r="L14" s="56"/>
      <c r="M14" s="56"/>
    </row>
    <row r="15" spans="2:13" x14ac:dyDescent="0.25">
      <c r="B15" s="929" t="str">
        <f>HYPERLINK("#'"&amp;'EWS DIRECTORY'!$J$140&amp;"'!A1",'EWS DIRECTORY'!$J$140)</f>
        <v>E-4-1-1</v>
      </c>
      <c r="C15" s="761"/>
      <c r="D15" s="761"/>
      <c r="E15" s="761"/>
      <c r="G15" s="56" t="s">
        <v>1681</v>
      </c>
      <c r="H15" s="4"/>
      <c r="I15" s="56"/>
      <c r="J15" s="56"/>
      <c r="K15" s="56"/>
      <c r="L15" s="56"/>
      <c r="M15" s="56"/>
    </row>
    <row r="16" spans="2:13" x14ac:dyDescent="0.25">
      <c r="B16" s="929" t="str">
        <f>HYPERLINK("#'"&amp;'EWS DIRECTORY'!$J$141&amp;"'!A1",'EWS DIRECTORY'!$J$141)</f>
        <v>E-4-1-2</v>
      </c>
      <c r="C16" s="761"/>
      <c r="D16" s="761"/>
      <c r="E16" s="761"/>
      <c r="G16" s="56"/>
      <c r="H16" s="4"/>
      <c r="I16" s="56"/>
      <c r="J16" s="56"/>
      <c r="K16" s="56"/>
      <c r="L16" s="56"/>
      <c r="M16" s="56"/>
    </row>
    <row r="17" spans="1:50" x14ac:dyDescent="0.25">
      <c r="B17" s="927" t="str">
        <f>HYPERLINK("#'"&amp;'EWS DIRECTORY'!$J$142&amp;"'!A1",'EWS DIRECTORY'!$J$142)</f>
        <v>E-4-1-3</v>
      </c>
      <c r="C17" s="761"/>
      <c r="D17" s="761"/>
      <c r="E17" s="761"/>
      <c r="G17" s="56"/>
      <c r="H17" s="56"/>
      <c r="I17" s="56"/>
      <c r="J17" s="56"/>
      <c r="K17" s="56"/>
      <c r="L17" s="56"/>
      <c r="M17" s="56"/>
    </row>
    <row r="18" spans="1:50" x14ac:dyDescent="0.25">
      <c r="B18" s="929" t="str">
        <f>HYPERLINK("#'"&amp;'EWS DIRECTORY'!$J$144&amp;"'!A1",'EWS DIRECTORY'!$J$144)</f>
        <v>E-4-1-4</v>
      </c>
      <c r="C18" s="761"/>
      <c r="D18" s="761"/>
      <c r="E18" s="761"/>
      <c r="G18" s="10" t="s">
        <v>1940</v>
      </c>
      <c r="H18" s="56"/>
      <c r="I18" s="56"/>
      <c r="J18" s="56"/>
      <c r="K18" s="56"/>
      <c r="L18" s="56"/>
      <c r="M18" s="56"/>
    </row>
    <row r="19" spans="1:50" x14ac:dyDescent="0.25">
      <c r="B19" s="929" t="str">
        <f>HYPERLINK("#'"&amp;'EWS DIRECTORY'!$J$145&amp;"'!A1",'EWS DIRECTORY'!$J$145)</f>
        <v>E-4-1-5</v>
      </c>
      <c r="C19" s="761"/>
      <c r="D19" s="761"/>
      <c r="E19" s="761"/>
      <c r="G19" s="1175" t="s">
        <v>1798</v>
      </c>
      <c r="H19" s="1094"/>
      <c r="I19" s="1094"/>
      <c r="J19" s="1094"/>
      <c r="K19" s="1094"/>
      <c r="L19" s="1094"/>
      <c r="M19" s="1094"/>
    </row>
    <row r="20" spans="1:50" x14ac:dyDescent="0.25">
      <c r="A20" s="929" t="str">
        <f>HYPERLINK("#'"&amp;'EWS DIRECTORY'!$J$146&amp;"'!A1",'EWS DIRECTORY'!$J$146)</f>
        <v>E-4-1-6</v>
      </c>
      <c r="B20" s="761"/>
      <c r="C20" s="761"/>
      <c r="D20" s="761"/>
      <c r="E20" s="761"/>
      <c r="G20" s="450"/>
      <c r="H20" s="450"/>
      <c r="I20" s="450"/>
      <c r="J20" s="450"/>
      <c r="K20" s="450"/>
      <c r="L20" s="450"/>
      <c r="M20" s="450"/>
    </row>
    <row r="21" spans="1:50" ht="20.25" customHeight="1" x14ac:dyDescent="0.25">
      <c r="G21" s="10" t="s">
        <v>1775</v>
      </c>
      <c r="H21" s="450"/>
      <c r="I21" s="450"/>
      <c r="J21" s="450"/>
      <c r="K21" s="450"/>
      <c r="L21" s="450"/>
      <c r="M21" s="450"/>
    </row>
    <row r="22" spans="1:50" ht="20.25" customHeight="1" x14ac:dyDescent="0.25">
      <c r="B22" s="760"/>
      <c r="C22" s="761"/>
      <c r="D22" s="761"/>
      <c r="E22" s="761"/>
      <c r="G22" s="56"/>
      <c r="H22" s="56"/>
      <c r="I22" s="56"/>
      <c r="J22" s="56"/>
      <c r="K22" s="56"/>
      <c r="L22" s="56"/>
      <c r="M22" s="316" t="s">
        <v>1941</v>
      </c>
    </row>
    <row r="23" spans="1:50" x14ac:dyDescent="0.25">
      <c r="B23" s="760"/>
      <c r="C23" s="761"/>
      <c r="D23" s="761"/>
      <c r="E23" s="761"/>
      <c r="G23" s="1176" t="s">
        <v>1445</v>
      </c>
      <c r="H23" s="1174" t="s">
        <v>1707</v>
      </c>
      <c r="I23" s="1000"/>
      <c r="J23" s="1176" t="s">
        <v>1708</v>
      </c>
      <c r="K23" s="1173" t="s">
        <v>1942</v>
      </c>
      <c r="L23" s="1171" t="s">
        <v>1943</v>
      </c>
      <c r="M23" s="1171" t="s">
        <v>1944</v>
      </c>
    </row>
    <row r="24" spans="1:50" ht="28.5" customHeight="1" x14ac:dyDescent="0.25">
      <c r="B24" s="760"/>
      <c r="C24" s="761"/>
      <c r="D24" s="761"/>
      <c r="E24" s="761"/>
      <c r="G24" s="1172"/>
      <c r="H24" s="1003"/>
      <c r="I24" s="1005"/>
      <c r="J24" s="1172"/>
      <c r="K24" s="1172"/>
      <c r="L24" s="1172"/>
      <c r="M24" s="1172"/>
      <c r="AT24" s="505"/>
      <c r="AU24" s="505"/>
      <c r="AV24" s="505"/>
      <c r="AW24" s="505"/>
      <c r="AX24" s="505"/>
    </row>
    <row r="25" spans="1:50" x14ac:dyDescent="0.25">
      <c r="B25" s="760"/>
      <c r="C25" s="761"/>
      <c r="D25" s="761"/>
      <c r="E25" s="761"/>
      <c r="G25" s="192"/>
      <c r="H25" s="56"/>
      <c r="I25" s="56"/>
      <c r="J25" s="317"/>
      <c r="K25" s="458"/>
      <c r="L25" s="318"/>
      <c r="M25" s="161"/>
      <c r="AT25" s="505"/>
      <c r="AU25" s="505"/>
      <c r="AV25" s="505"/>
      <c r="AW25" s="505"/>
      <c r="AX25" s="505"/>
    </row>
    <row r="26" spans="1:50" x14ac:dyDescent="0.25">
      <c r="B26" s="760"/>
      <c r="C26" s="761"/>
      <c r="D26" s="761"/>
      <c r="E26" s="761"/>
      <c r="G26" s="11" t="s">
        <v>1945</v>
      </c>
      <c r="H26" s="12" t="s">
        <v>1946</v>
      </c>
      <c r="I26" s="56"/>
      <c r="J26" s="57"/>
      <c r="K26" s="458"/>
      <c r="L26" s="458"/>
      <c r="M26" s="161"/>
      <c r="AT26" s="505"/>
      <c r="AU26" s="505"/>
      <c r="AV26" s="505"/>
      <c r="AW26" s="505"/>
      <c r="AX26" s="505"/>
    </row>
    <row r="27" spans="1:50" x14ac:dyDescent="0.25">
      <c r="B27" s="760"/>
      <c r="C27" s="761"/>
      <c r="D27" s="761"/>
      <c r="E27" s="761"/>
      <c r="G27" s="319"/>
      <c r="H27" s="5" t="s">
        <v>1947</v>
      </c>
      <c r="I27" s="56"/>
      <c r="J27" s="57" t="s">
        <v>373</v>
      </c>
      <c r="K27" s="458">
        <f>'E-4-1-3-1'!I24</f>
        <v>0</v>
      </c>
      <c r="L27" s="458">
        <f>'E-4-1-3-1'!J24</f>
        <v>0</v>
      </c>
      <c r="M27" s="161">
        <f>'E-4-1-3-1'!M24</f>
        <v>0</v>
      </c>
      <c r="AT27" s="505"/>
      <c r="AU27" s="505"/>
      <c r="AV27" s="505"/>
      <c r="AW27" s="505"/>
      <c r="AX27" s="505"/>
    </row>
    <row r="28" spans="1:50" x14ac:dyDescent="0.25">
      <c r="G28" s="319"/>
      <c r="H28" s="5" t="s">
        <v>1948</v>
      </c>
      <c r="I28" s="56"/>
      <c r="J28" s="57" t="s">
        <v>373</v>
      </c>
      <c r="K28" s="458">
        <f>'E-4-1-3-1'!I32</f>
        <v>0</v>
      </c>
      <c r="L28" s="458">
        <f>'E-4-1-3-1'!J32</f>
        <v>0</v>
      </c>
      <c r="M28" s="161">
        <f>'E-4-1-3-1'!M32</f>
        <v>0</v>
      </c>
      <c r="AT28" s="505"/>
      <c r="AU28" s="505"/>
      <c r="AV28" s="505"/>
      <c r="AW28" s="505"/>
      <c r="AX28" s="505"/>
    </row>
    <row r="29" spans="1:50" x14ac:dyDescent="0.25">
      <c r="B29" s="760"/>
      <c r="C29" s="761"/>
      <c r="D29" s="761"/>
      <c r="E29" s="761"/>
      <c r="G29" s="319"/>
      <c r="H29" s="5" t="s">
        <v>1949</v>
      </c>
      <c r="I29" s="56"/>
      <c r="J29" s="57" t="s">
        <v>373</v>
      </c>
      <c r="K29" s="458">
        <f>'E-4-1-3-1'!I40</f>
        <v>0</v>
      </c>
      <c r="L29" s="458">
        <f>'E-4-1-3-1'!J40</f>
        <v>0</v>
      </c>
      <c r="M29" s="161">
        <f>'E-4-1-3-1'!M40</f>
        <v>0</v>
      </c>
      <c r="AT29" s="505"/>
      <c r="AU29" s="505"/>
      <c r="AV29" s="505"/>
      <c r="AW29" s="505"/>
      <c r="AX29" s="505"/>
    </row>
    <row r="30" spans="1:50" x14ac:dyDescent="0.25">
      <c r="G30" s="319"/>
      <c r="H30" s="5" t="s">
        <v>1950</v>
      </c>
      <c r="I30" s="56"/>
      <c r="J30" s="57" t="s">
        <v>373</v>
      </c>
      <c r="K30" s="458">
        <f>'E-4-1-3-1'!I48</f>
        <v>0</v>
      </c>
      <c r="L30" s="458">
        <f>'E-4-1-3-1'!J48</f>
        <v>0</v>
      </c>
      <c r="M30" s="161">
        <f>'E-4-1-3-1'!M48</f>
        <v>0</v>
      </c>
      <c r="AT30" s="505"/>
      <c r="AU30" s="505"/>
      <c r="AV30" s="505"/>
      <c r="AW30" s="505"/>
      <c r="AX30" s="505"/>
    </row>
    <row r="31" spans="1:50" x14ac:dyDescent="0.25">
      <c r="B31" s="760"/>
      <c r="C31" s="761"/>
      <c r="D31" s="761"/>
      <c r="E31" s="761"/>
      <c r="G31" s="319"/>
      <c r="H31" s="13" t="s">
        <v>1951</v>
      </c>
      <c r="I31" s="56"/>
      <c r="J31" s="57"/>
      <c r="K31" s="320"/>
      <c r="L31" s="320"/>
      <c r="M31" s="321"/>
      <c r="AT31" s="505"/>
      <c r="AU31" s="505"/>
      <c r="AV31" s="505"/>
      <c r="AW31" s="505"/>
      <c r="AX31" s="505"/>
    </row>
    <row r="32" spans="1:50" x14ac:dyDescent="0.25">
      <c r="G32" s="319"/>
      <c r="H32" s="322" t="s">
        <v>1952</v>
      </c>
      <c r="I32" s="56"/>
      <c r="J32" s="57" t="s">
        <v>373</v>
      </c>
      <c r="K32" s="458">
        <f>'E-4-1-3-1'!I57</f>
        <v>0</v>
      </c>
      <c r="L32" s="458">
        <f>'E-4-1-3-1'!J57</f>
        <v>0</v>
      </c>
      <c r="M32" s="161">
        <f>'E-4-1-3-1'!M57</f>
        <v>0</v>
      </c>
      <c r="AT32" s="505"/>
      <c r="AU32" s="505"/>
      <c r="AV32" s="505"/>
      <c r="AW32" s="505"/>
      <c r="AX32" s="505"/>
    </row>
    <row r="33" spans="2:50" x14ac:dyDescent="0.25">
      <c r="B33" s="760"/>
      <c r="C33" s="761"/>
      <c r="D33" s="761"/>
      <c r="E33" s="761"/>
      <c r="G33" s="319"/>
      <c r="H33" s="322" t="s">
        <v>1953</v>
      </c>
      <c r="I33" s="56"/>
      <c r="J33" s="57" t="s">
        <v>373</v>
      </c>
      <c r="K33" s="458">
        <f>'E-4-1-3-1'!I65</f>
        <v>0</v>
      </c>
      <c r="L33" s="458">
        <f>'E-4-1-3-1'!J65</f>
        <v>0</v>
      </c>
      <c r="M33" s="161">
        <f>'E-4-1-3-1'!M65</f>
        <v>0</v>
      </c>
      <c r="AT33" s="505"/>
      <c r="AU33" s="505"/>
      <c r="AV33" s="505"/>
      <c r="AW33" s="505"/>
      <c r="AX33" s="505"/>
    </row>
    <row r="34" spans="2:50" x14ac:dyDescent="0.25">
      <c r="G34" s="319"/>
      <c r="H34" s="323"/>
      <c r="I34" s="214"/>
      <c r="J34" s="324"/>
      <c r="K34" s="325"/>
      <c r="L34" s="325"/>
      <c r="M34" s="326"/>
      <c r="AT34" s="505"/>
      <c r="AU34" s="505"/>
      <c r="AV34" s="505"/>
      <c r="AW34" s="505"/>
      <c r="AX34" s="505"/>
    </row>
    <row r="35" spans="2:50" x14ac:dyDescent="0.25">
      <c r="B35" s="760"/>
      <c r="C35" s="761"/>
      <c r="D35" s="761"/>
      <c r="E35" s="761"/>
      <c r="G35" s="319"/>
      <c r="H35" s="322" t="s">
        <v>1954</v>
      </c>
      <c r="I35" s="56"/>
      <c r="J35" s="57"/>
      <c r="K35" s="320"/>
      <c r="L35" s="320"/>
      <c r="M35" s="161">
        <f>SUM(M27:M33)</f>
        <v>0</v>
      </c>
      <c r="AT35" s="505"/>
      <c r="AU35" s="505"/>
      <c r="AV35" s="505"/>
      <c r="AW35" s="505"/>
      <c r="AX35" s="505"/>
    </row>
    <row r="36" spans="2:50" x14ac:dyDescent="0.25">
      <c r="G36" s="327"/>
      <c r="H36" s="328"/>
      <c r="I36" s="167"/>
      <c r="J36" s="329"/>
      <c r="K36" s="330"/>
      <c r="L36" s="330"/>
      <c r="M36" s="331"/>
      <c r="AT36" s="505"/>
      <c r="AU36" s="505"/>
      <c r="AV36" s="505"/>
      <c r="AW36" s="505"/>
      <c r="AX36" s="505"/>
    </row>
    <row r="37" spans="2:50" x14ac:dyDescent="0.25">
      <c r="B37" s="760"/>
      <c r="C37" s="761"/>
      <c r="D37" s="761"/>
      <c r="E37" s="761"/>
      <c r="G37" s="332"/>
      <c r="H37" s="333"/>
      <c r="I37" s="214"/>
      <c r="J37" s="461"/>
      <c r="K37" s="334"/>
      <c r="L37" s="334"/>
      <c r="M37" s="335"/>
      <c r="AT37" s="505"/>
      <c r="AU37" s="505"/>
      <c r="AV37" s="505"/>
      <c r="AW37" s="505"/>
      <c r="AX37" s="505"/>
    </row>
    <row r="38" spans="2:50" x14ac:dyDescent="0.25">
      <c r="G38" s="319"/>
      <c r="H38" s="336"/>
      <c r="I38" s="56"/>
      <c r="J38" s="57"/>
      <c r="K38" s="458"/>
      <c r="L38" s="458"/>
      <c r="M38" s="161"/>
      <c r="AT38" s="505"/>
      <c r="AU38" s="505"/>
      <c r="AV38" s="505"/>
      <c r="AW38" s="505"/>
      <c r="AX38" s="505"/>
    </row>
    <row r="39" spans="2:50" x14ac:dyDescent="0.25">
      <c r="G39" s="11" t="s">
        <v>1955</v>
      </c>
      <c r="H39" s="12" t="s">
        <v>1956</v>
      </c>
      <c r="I39" s="56"/>
      <c r="J39" s="57"/>
      <c r="K39" s="458"/>
      <c r="L39" s="458"/>
      <c r="M39" s="161"/>
      <c r="AT39" s="505"/>
      <c r="AU39" s="505"/>
      <c r="AV39" s="505"/>
      <c r="AW39" s="505"/>
      <c r="AX39" s="505"/>
    </row>
    <row r="40" spans="2:50" x14ac:dyDescent="0.25">
      <c r="G40" s="319"/>
      <c r="H40" s="5" t="s">
        <v>1947</v>
      </c>
      <c r="I40" s="56"/>
      <c r="J40" s="57" t="s">
        <v>373</v>
      </c>
      <c r="K40" s="458">
        <f>'E-4-1-3-1'!I77</f>
        <v>0</v>
      </c>
      <c r="L40" s="458">
        <f>'E-4-1-3-1'!J77</f>
        <v>0</v>
      </c>
      <c r="M40" s="161">
        <f>'E-4-1-3-1'!M77</f>
        <v>0</v>
      </c>
      <c r="AT40" s="505"/>
      <c r="AU40" s="505"/>
      <c r="AV40" s="505"/>
      <c r="AW40" s="505"/>
      <c r="AX40" s="505"/>
    </row>
    <row r="41" spans="2:50" x14ac:dyDescent="0.25">
      <c r="G41" s="319"/>
      <c r="H41" s="5" t="s">
        <v>1948</v>
      </c>
      <c r="I41" s="56"/>
      <c r="J41" s="57" t="s">
        <v>373</v>
      </c>
      <c r="K41" s="458">
        <f>'E-4-1-3-1'!I85</f>
        <v>0</v>
      </c>
      <c r="L41" s="458">
        <f>'E-4-1-3-1'!J85</f>
        <v>0</v>
      </c>
      <c r="M41" s="161">
        <f>'E-4-1-3-1'!M85</f>
        <v>0</v>
      </c>
      <c r="AT41" s="505"/>
      <c r="AU41" s="505"/>
      <c r="AV41" s="505"/>
      <c r="AW41" s="505"/>
      <c r="AX41" s="505"/>
    </row>
    <row r="42" spans="2:50" x14ac:dyDescent="0.25">
      <c r="G42" s="319"/>
      <c r="H42" s="5" t="s">
        <v>1949</v>
      </c>
      <c r="I42" s="56"/>
      <c r="J42" s="57" t="s">
        <v>373</v>
      </c>
      <c r="K42" s="458">
        <f>'E-4-1-3-1'!I93</f>
        <v>0</v>
      </c>
      <c r="L42" s="458">
        <f>'E-4-1-3-1'!J93</f>
        <v>0</v>
      </c>
      <c r="M42" s="161">
        <f>'E-4-1-3-1'!M93</f>
        <v>0</v>
      </c>
    </row>
    <row r="43" spans="2:50" x14ac:dyDescent="0.25">
      <c r="G43" s="319"/>
      <c r="H43" s="5" t="s">
        <v>1950</v>
      </c>
      <c r="I43" s="56"/>
      <c r="J43" s="57" t="s">
        <v>373</v>
      </c>
      <c r="K43" s="458">
        <f>'E-4-1-3-1'!I101</f>
        <v>0</v>
      </c>
      <c r="L43" s="458">
        <f>'E-4-1-3-1'!J101</f>
        <v>0</v>
      </c>
      <c r="M43" s="161">
        <f>'E-4-1-3-1'!M101</f>
        <v>0</v>
      </c>
    </row>
    <row r="44" spans="2:50" x14ac:dyDescent="0.25">
      <c r="G44" s="319"/>
      <c r="H44" s="336" t="s">
        <v>1957</v>
      </c>
      <c r="I44" s="56"/>
      <c r="J44" s="57" t="s">
        <v>373</v>
      </c>
      <c r="K44" s="458">
        <f>'E-4-1-3-1'!I109</f>
        <v>0</v>
      </c>
      <c r="L44" s="458">
        <f>'E-4-1-3-1'!J109</f>
        <v>0</v>
      </c>
      <c r="M44" s="161">
        <f>'E-4-1-3-1'!M109</f>
        <v>0</v>
      </c>
    </row>
    <row r="45" spans="2:50" x14ac:dyDescent="0.25">
      <c r="G45" s="319"/>
      <c r="H45" s="323"/>
      <c r="I45" s="214"/>
      <c r="J45" s="324"/>
      <c r="K45" s="325"/>
      <c r="L45" s="325"/>
      <c r="M45" s="326"/>
    </row>
    <row r="46" spans="2:50" x14ac:dyDescent="0.25">
      <c r="G46" s="319"/>
      <c r="H46" s="322" t="s">
        <v>1958</v>
      </c>
      <c r="I46" s="56"/>
      <c r="J46" s="57"/>
      <c r="K46" s="320"/>
      <c r="L46" s="320"/>
      <c r="M46" s="326">
        <f>SUM(M40:M44)</f>
        <v>0</v>
      </c>
    </row>
    <row r="47" spans="2:50" x14ac:dyDescent="0.25">
      <c r="G47" s="327"/>
      <c r="H47" s="328"/>
      <c r="I47" s="167"/>
      <c r="J47" s="329"/>
      <c r="K47" s="330"/>
      <c r="L47" s="330"/>
      <c r="M47" s="330"/>
    </row>
    <row r="48" spans="2:50" x14ac:dyDescent="0.25">
      <c r="G48" s="337"/>
      <c r="H48" s="322"/>
      <c r="I48" s="56"/>
      <c r="J48" s="193"/>
      <c r="K48" s="459"/>
      <c r="L48" s="459"/>
      <c r="M48" s="459"/>
    </row>
    <row r="50" ht="15" customHeight="1" x14ac:dyDescent="0.25"/>
  </sheetData>
  <mergeCells count="33">
    <mergeCell ref="G9:J11"/>
    <mergeCell ref="B16:E16"/>
    <mergeCell ref="B25:E25"/>
    <mergeCell ref="B12:E12"/>
    <mergeCell ref="G7:M7"/>
    <mergeCell ref="M23:M24"/>
    <mergeCell ref="B14:E14"/>
    <mergeCell ref="B17:E17"/>
    <mergeCell ref="B8:E8"/>
    <mergeCell ref="B13:E13"/>
    <mergeCell ref="G23:G24"/>
    <mergeCell ref="B19:E19"/>
    <mergeCell ref="B33:E33"/>
    <mergeCell ref="B24:E24"/>
    <mergeCell ref="B26:E26"/>
    <mergeCell ref="B4:E4"/>
    <mergeCell ref="B6:E6"/>
    <mergeCell ref="B35:E35"/>
    <mergeCell ref="B15:E15"/>
    <mergeCell ref="B37:E37"/>
    <mergeCell ref="B10:E10"/>
    <mergeCell ref="L23:L24"/>
    <mergeCell ref="B22:E22"/>
    <mergeCell ref="B31:E31"/>
    <mergeCell ref="B27:E27"/>
    <mergeCell ref="B18:E18"/>
    <mergeCell ref="K23:K24"/>
    <mergeCell ref="H23:I24"/>
    <mergeCell ref="G19:M19"/>
    <mergeCell ref="J23:J24"/>
    <mergeCell ref="B23:E23"/>
    <mergeCell ref="A20:E20"/>
    <mergeCell ref="B29:E29"/>
  </mergeCells>
  <hyperlinks>
    <hyperlink ref="B4" location="PANDUAN!A1" display="PANDUAN" xr:uid="{00000000-0004-0000-8E00-000000000000}"/>
    <hyperlink ref="B6" location="'EWS DIRECTORY'!A1" display="EWS DIRECTORY" xr:uid="{00000000-0004-0000-8E00-000001000000}"/>
    <hyperlink ref="B8" location="'DATA PEMICU'!A1" display="DATA PEMICU" xr:uid="{00000000-0004-0000-8E00-000002000000}"/>
    <hyperlink ref="B10" location="'DATA PENGUJI'!A1" display="DATA PENGUJI" xr:uid="{00000000-0004-0000-8E00-000003000000}"/>
    <hyperlink ref="B12" location="'MAIN LEVEL'!A1" display="MAIN LEVEL" xr:uid="{00000000-0004-0000-8E00-000004000000}"/>
  </hyperlinks>
  <pageMargins left="0.51181102362204722" right="0.31496062992125978" top="0.35433070866141742" bottom="0.35433070866141742" header="0.31496062992125978" footer="0.31496062992125978"/>
  <pageSetup paperSize="9" scale="75" orientation="portrait"/>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F00-000000000000}">
  <sheetPr codeName="Sheet52">
    <tabColor theme="4" tint="-0.249977111117893"/>
  </sheetPr>
  <dimension ref="A1:N132"/>
  <sheetViews>
    <sheetView topLeftCell="B11" zoomScaleNormal="100" workbookViewId="0">
      <selection activeCell="AQ18" sqref="AQ18:AU18"/>
    </sheetView>
  </sheetViews>
  <sheetFormatPr defaultColWidth="8.88671875" defaultRowHeight="13.8" x14ac:dyDescent="0.25"/>
  <cols>
    <col min="1" max="1" width="3" style="110" hidden="1" customWidth="1"/>
    <col min="2" max="5" width="3.88671875" style="177" customWidth="1"/>
    <col min="6" max="6" width="3.88671875" style="110" customWidth="1"/>
    <col min="7" max="7" width="36" style="109" customWidth="1"/>
    <col min="8" max="8" width="13.5546875" style="109" customWidth="1"/>
    <col min="9" max="9" width="15.5546875" style="313" customWidth="1"/>
    <col min="10" max="10" width="22.44140625" style="313" customWidth="1"/>
    <col min="11" max="11" width="18.33203125" style="109" customWidth="1"/>
    <col min="12" max="12" width="15" style="109" customWidth="1"/>
    <col min="13" max="13" width="22.109375" style="313" customWidth="1"/>
    <col min="14" max="14" width="36" style="109" customWidth="1"/>
    <col min="15" max="15" width="8.88671875" style="109" customWidth="1"/>
    <col min="16" max="16384" width="8.88671875" style="109"/>
  </cols>
  <sheetData>
    <row r="1" spans="2:14" x14ac:dyDescent="0.25">
      <c r="G1" s="178"/>
      <c r="H1" s="56"/>
      <c r="I1" s="56"/>
      <c r="J1" s="56"/>
      <c r="K1" s="56"/>
      <c r="L1" s="56"/>
      <c r="M1" s="56"/>
    </row>
    <row r="2" spans="2:14" x14ac:dyDescent="0.25">
      <c r="G2" s="56" t="s">
        <v>1674</v>
      </c>
      <c r="H2" s="56"/>
      <c r="I2" s="56"/>
      <c r="J2" s="56"/>
      <c r="K2" s="56"/>
      <c r="L2" s="56"/>
      <c r="M2" s="56"/>
    </row>
    <row r="3" spans="2:14" x14ac:dyDescent="0.25">
      <c r="B3" s="111"/>
      <c r="C3" s="111"/>
      <c r="D3" s="111"/>
      <c r="E3" s="111"/>
      <c r="G3" s="56" t="s">
        <v>1681</v>
      </c>
      <c r="H3" s="56"/>
      <c r="I3" s="56"/>
      <c r="J3" s="56"/>
      <c r="K3" s="56"/>
      <c r="L3" s="56"/>
      <c r="M3" s="56"/>
    </row>
    <row r="4" spans="2:14" x14ac:dyDescent="0.25">
      <c r="B4" s="762" t="s">
        <v>79</v>
      </c>
      <c r="C4" s="761"/>
      <c r="D4" s="761"/>
      <c r="E4" s="761"/>
      <c r="G4" s="56"/>
      <c r="H4" s="56"/>
      <c r="I4" s="56"/>
      <c r="J4" s="56"/>
      <c r="K4" s="56"/>
      <c r="L4" s="56"/>
      <c r="M4" s="56"/>
    </row>
    <row r="5" spans="2:14" x14ac:dyDescent="0.25">
      <c r="B5" s="111"/>
      <c r="C5" s="111"/>
      <c r="D5" s="111"/>
      <c r="E5" s="111"/>
      <c r="G5" s="1184" t="s">
        <v>1959</v>
      </c>
      <c r="H5" s="836"/>
      <c r="I5" s="836"/>
      <c r="J5" s="1000"/>
      <c r="K5" s="74" t="s">
        <v>796</v>
      </c>
      <c r="L5" s="126" t="s">
        <v>1678</v>
      </c>
      <c r="M5" s="239" t="e">
        <f>NAMA_WP</f>
        <v>#N/A</v>
      </c>
      <c r="N5" s="168"/>
    </row>
    <row r="6" spans="2:14" x14ac:dyDescent="0.25">
      <c r="B6" s="762" t="s">
        <v>87</v>
      </c>
      <c r="C6" s="761"/>
      <c r="D6" s="761"/>
      <c r="E6" s="761"/>
      <c r="G6" s="1001"/>
      <c r="H6" s="1094"/>
      <c r="I6" s="1185"/>
      <c r="J6" s="1002"/>
      <c r="K6" s="208" t="s">
        <v>1401</v>
      </c>
      <c r="L6" s="127" t="s">
        <v>1678</v>
      </c>
      <c r="M6" s="125" t="e">
        <f>NPWP</f>
        <v>#N/A</v>
      </c>
      <c r="N6" s="209"/>
    </row>
    <row r="7" spans="2:14" x14ac:dyDescent="0.25">
      <c r="B7" s="111"/>
      <c r="C7" s="111"/>
      <c r="D7" s="111"/>
      <c r="E7" s="111"/>
      <c r="G7" s="1003"/>
      <c r="H7" s="1004"/>
      <c r="I7" s="1004"/>
      <c r="J7" s="1005"/>
      <c r="K7" s="213" t="s">
        <v>1679</v>
      </c>
      <c r="L7" s="128" t="s">
        <v>1678</v>
      </c>
      <c r="M7" s="243" t="e">
        <f>ID_MS_TH_PJK</f>
        <v>#N/A</v>
      </c>
      <c r="N7" s="215"/>
    </row>
    <row r="8" spans="2:14" x14ac:dyDescent="0.25">
      <c r="B8" s="762" t="s">
        <v>94</v>
      </c>
      <c r="C8" s="761"/>
      <c r="D8" s="761"/>
      <c r="E8" s="761"/>
      <c r="I8" s="109"/>
      <c r="J8" s="109"/>
      <c r="M8" s="109"/>
    </row>
    <row r="9" spans="2:14" x14ac:dyDescent="0.25">
      <c r="B9" s="111"/>
      <c r="C9" s="111"/>
      <c r="D9" s="111"/>
      <c r="E9" s="111"/>
      <c r="G9" s="56" t="s">
        <v>1680</v>
      </c>
      <c r="I9" s="109"/>
      <c r="J9" s="109"/>
      <c r="M9" s="109"/>
    </row>
    <row r="10" spans="2:14" x14ac:dyDescent="0.25">
      <c r="B10" s="762" t="s">
        <v>101</v>
      </c>
      <c r="C10" s="761"/>
      <c r="D10" s="761"/>
      <c r="E10" s="761"/>
      <c r="G10" s="309" t="s">
        <v>1960</v>
      </c>
      <c r="H10" s="309"/>
      <c r="I10" s="109"/>
      <c r="J10" s="109"/>
      <c r="M10" s="109"/>
    </row>
    <row r="11" spans="2:14" x14ac:dyDescent="0.25">
      <c r="G11" s="309"/>
      <c r="H11" s="309"/>
      <c r="I11" s="109"/>
      <c r="J11" s="109"/>
      <c r="M11" s="109"/>
    </row>
    <row r="12" spans="2:14" x14ac:dyDescent="0.25">
      <c r="B12" s="762" t="s">
        <v>106</v>
      </c>
      <c r="C12" s="761"/>
      <c r="D12" s="761"/>
      <c r="E12" s="761"/>
      <c r="G12" s="56"/>
      <c r="H12" s="309"/>
      <c r="I12" s="109"/>
      <c r="J12" s="109"/>
      <c r="M12" s="109"/>
    </row>
    <row r="13" spans="2:14" ht="15" customHeight="1" thickBot="1" x14ac:dyDescent="0.3">
      <c r="B13" s="962" t="str">
        <f>HYPERLINK("#'"&amp;'EWS DIRECTORY'!$J$138&amp;"'!A1",'EWS DIRECTORY'!$J$138)</f>
        <v>E-4</v>
      </c>
      <c r="C13" s="761"/>
      <c r="D13" s="761"/>
      <c r="E13" s="761"/>
      <c r="I13" s="109"/>
      <c r="J13" s="109"/>
      <c r="M13" s="109"/>
    </row>
    <row r="14" spans="2:14" x14ac:dyDescent="0.25">
      <c r="B14" s="931" t="str">
        <f>HYPERLINK("#'"&amp;'EWS DIRECTORY'!$J$139&amp;"'!A1",'EWS DIRECTORY'!$J$139)</f>
        <v>E-4-1</v>
      </c>
      <c r="C14" s="761"/>
      <c r="D14" s="761"/>
      <c r="E14" s="761"/>
      <c r="G14" s="1186" t="s">
        <v>1961</v>
      </c>
      <c r="H14" s="454" t="s">
        <v>1962</v>
      </c>
      <c r="I14" s="454" t="s">
        <v>1963</v>
      </c>
      <c r="J14" s="454" t="s">
        <v>1964</v>
      </c>
      <c r="K14" s="1189" t="s">
        <v>1965</v>
      </c>
      <c r="L14" s="1190"/>
      <c r="M14" s="454" t="s">
        <v>1966</v>
      </c>
      <c r="N14" s="1178" t="s">
        <v>1967</v>
      </c>
    </row>
    <row r="15" spans="2:14" ht="15" customHeight="1" thickBot="1" x14ac:dyDescent="0.3">
      <c r="B15" s="929" t="str">
        <f>HYPERLINK("#'"&amp;'EWS DIRECTORY'!$J$140&amp;"'!A1",'EWS DIRECTORY'!$J$140)</f>
        <v>E-4-1-1</v>
      </c>
      <c r="C15" s="761"/>
      <c r="D15" s="761"/>
      <c r="E15" s="761"/>
      <c r="G15" s="1187"/>
      <c r="H15" s="14" t="s">
        <v>1968</v>
      </c>
      <c r="I15" s="14" t="s">
        <v>1969</v>
      </c>
      <c r="J15" s="14" t="s">
        <v>1970</v>
      </c>
      <c r="K15" s="1182" t="s">
        <v>1966</v>
      </c>
      <c r="L15" s="1183"/>
      <c r="M15" s="14" t="s">
        <v>1971</v>
      </c>
      <c r="N15" s="1179"/>
    </row>
    <row r="16" spans="2:14" ht="15" customHeight="1" thickBot="1" x14ac:dyDescent="0.3">
      <c r="B16" s="929" t="str">
        <f>HYPERLINK("#'"&amp;'EWS DIRECTORY'!$J$141&amp;"'!A1",'EWS DIRECTORY'!$J$141)</f>
        <v>E-4-1-2</v>
      </c>
      <c r="C16" s="761"/>
      <c r="D16" s="761"/>
      <c r="E16" s="761"/>
      <c r="G16" s="1188"/>
      <c r="H16" s="15" t="s">
        <v>1969</v>
      </c>
      <c r="I16" s="15" t="s">
        <v>1972</v>
      </c>
      <c r="J16" s="15" t="s">
        <v>1972</v>
      </c>
      <c r="K16" s="16" t="s">
        <v>1973</v>
      </c>
      <c r="L16" s="16" t="s">
        <v>1974</v>
      </c>
      <c r="M16" s="15" t="s">
        <v>1972</v>
      </c>
      <c r="N16" s="1180"/>
    </row>
    <row r="17" spans="1:14" ht="15" customHeight="1" x14ac:dyDescent="0.25">
      <c r="B17" s="929" t="str">
        <f>HYPERLINK("#'"&amp;'EWS DIRECTORY'!$J$142&amp;"'!A1",'EWS DIRECTORY'!$J$142)</f>
        <v>E-4-1-3</v>
      </c>
      <c r="C17" s="761"/>
      <c r="D17" s="761"/>
      <c r="E17" s="761"/>
      <c r="G17" s="17" t="s">
        <v>1975</v>
      </c>
      <c r="H17" s="14"/>
      <c r="I17" s="18"/>
      <c r="J17" s="18"/>
      <c r="K17" s="14"/>
      <c r="L17" s="14"/>
      <c r="M17" s="18"/>
      <c r="N17" s="19"/>
    </row>
    <row r="18" spans="1:14" x14ac:dyDescent="0.25">
      <c r="B18" s="927" t="str">
        <f>HYPERLINK("#'"&amp;'EWS DIRECTORY'!$J$143&amp;"'!A1",'EWS DIRECTORY'!$J$143)</f>
        <v>E-4-1-3-1</v>
      </c>
      <c r="C18" s="761"/>
      <c r="D18" s="761"/>
      <c r="E18" s="761"/>
      <c r="G18" s="20" t="s">
        <v>1976</v>
      </c>
      <c r="H18" s="14"/>
      <c r="I18" s="18"/>
      <c r="J18" s="18"/>
      <c r="K18" s="14"/>
      <c r="L18" s="14"/>
      <c r="M18" s="18"/>
      <c r="N18" s="21"/>
    </row>
    <row r="19" spans="1:14" x14ac:dyDescent="0.25">
      <c r="B19" s="929" t="str">
        <f>HYPERLINK("#'"&amp;'EWS DIRECTORY'!$J$144&amp;"'!A1",'EWS DIRECTORY'!$J$144)</f>
        <v>E-4-1-4</v>
      </c>
      <c r="C19" s="761"/>
      <c r="D19" s="761"/>
      <c r="E19" s="761"/>
      <c r="G19" s="20"/>
      <c r="H19" s="14"/>
      <c r="I19" s="18"/>
      <c r="J19" s="18"/>
      <c r="K19" s="14"/>
      <c r="L19" s="14"/>
      <c r="M19" s="18"/>
      <c r="N19" s="21"/>
    </row>
    <row r="20" spans="1:14" x14ac:dyDescent="0.25">
      <c r="B20" s="929" t="str">
        <f>HYPERLINK("#'"&amp;'EWS DIRECTORY'!$J$145&amp;"'!A1",'EWS DIRECTORY'!$J$145)</f>
        <v>E-4-1-5</v>
      </c>
      <c r="C20" s="761"/>
      <c r="D20" s="761"/>
      <c r="E20" s="761"/>
      <c r="G20" s="20"/>
      <c r="H20" s="14"/>
      <c r="I20" s="18"/>
      <c r="J20" s="18"/>
      <c r="K20" s="14"/>
      <c r="L20" s="14"/>
      <c r="M20" s="18"/>
      <c r="N20" s="21"/>
    </row>
    <row r="21" spans="1:14" x14ac:dyDescent="0.25">
      <c r="A21" s="929" t="str">
        <f>HYPERLINK("#'"&amp;'EWS DIRECTORY'!$J$146&amp;"'!A1",'EWS DIRECTORY'!$J$146)</f>
        <v>E-4-1-6</v>
      </c>
      <c r="B21" s="761"/>
      <c r="C21" s="761"/>
      <c r="D21" s="761"/>
      <c r="E21" s="761"/>
      <c r="G21" s="20"/>
      <c r="H21" s="14"/>
      <c r="I21" s="18"/>
      <c r="J21" s="18"/>
      <c r="K21" s="14"/>
      <c r="L21" s="14"/>
      <c r="M21" s="18"/>
      <c r="N21" s="21"/>
    </row>
    <row r="22" spans="1:14" x14ac:dyDescent="0.25">
      <c r="B22" s="760"/>
      <c r="C22" s="761"/>
      <c r="D22" s="761"/>
      <c r="E22" s="761"/>
      <c r="G22" s="22"/>
      <c r="H22" s="23"/>
      <c r="I22" s="24"/>
      <c r="J22" s="24"/>
      <c r="K22" s="25"/>
      <c r="L22" s="25"/>
      <c r="M22" s="24"/>
      <c r="N22" s="34"/>
    </row>
    <row r="23" spans="1:14" ht="15" customHeight="1" thickBot="1" x14ac:dyDescent="0.3">
      <c r="B23" s="760"/>
      <c r="C23" s="761"/>
      <c r="D23" s="761"/>
      <c r="E23" s="761"/>
      <c r="G23" s="143"/>
      <c r="H23" s="144"/>
      <c r="I23" s="145"/>
      <c r="J23" s="145"/>
      <c r="K23" s="146"/>
      <c r="L23" s="146"/>
      <c r="M23" s="145"/>
      <c r="N23" s="148"/>
    </row>
    <row r="24" spans="1:14" ht="15" customHeight="1" thickBot="1" x14ac:dyDescent="0.3">
      <c r="B24" s="760"/>
      <c r="C24" s="761"/>
      <c r="D24" s="761"/>
      <c r="E24" s="761"/>
      <c r="G24" s="27" t="s">
        <v>1977</v>
      </c>
      <c r="H24" s="28"/>
      <c r="I24" s="30">
        <f>SUM(I17:I23)</f>
        <v>0</v>
      </c>
      <c r="J24" s="30">
        <f>SUM(J17:J23)</f>
        <v>0</v>
      </c>
      <c r="K24" s="30">
        <f>SUM(K17:K23)</f>
        <v>0</v>
      </c>
      <c r="L24" s="30">
        <f>SUM(L17:L23)</f>
        <v>0</v>
      </c>
      <c r="M24" s="30">
        <f>SUM(M17:M23)</f>
        <v>0</v>
      </c>
      <c r="N24" s="155"/>
    </row>
    <row r="25" spans="1:14" x14ac:dyDescent="0.25">
      <c r="B25" s="760"/>
      <c r="C25" s="761"/>
      <c r="D25" s="761"/>
      <c r="E25" s="761"/>
      <c r="G25" s="27"/>
      <c r="H25" s="31"/>
      <c r="I25" s="32"/>
      <c r="J25" s="32"/>
      <c r="K25" s="31"/>
      <c r="L25" s="31"/>
      <c r="M25" s="32"/>
      <c r="N25" s="21"/>
    </row>
    <row r="26" spans="1:14" x14ac:dyDescent="0.25">
      <c r="B26" s="760"/>
      <c r="C26" s="761"/>
      <c r="D26" s="761"/>
      <c r="E26" s="761"/>
      <c r="G26" s="20" t="s">
        <v>1978</v>
      </c>
      <c r="H26" s="14"/>
      <c r="I26" s="18"/>
      <c r="J26" s="18"/>
      <c r="K26" s="14"/>
      <c r="L26" s="14"/>
      <c r="M26" s="18"/>
      <c r="N26" s="21"/>
    </row>
    <row r="27" spans="1:14" x14ac:dyDescent="0.25">
      <c r="B27" s="760"/>
      <c r="C27" s="761"/>
      <c r="D27" s="761"/>
      <c r="E27" s="761"/>
      <c r="G27" s="20"/>
      <c r="H27" s="14"/>
      <c r="I27" s="18"/>
      <c r="J27" s="18"/>
      <c r="K27" s="14"/>
      <c r="L27" s="14"/>
      <c r="M27" s="18"/>
      <c r="N27" s="21"/>
    </row>
    <row r="28" spans="1:14" x14ac:dyDescent="0.25">
      <c r="G28" s="20"/>
      <c r="H28" s="14"/>
      <c r="I28" s="18"/>
      <c r="J28" s="18"/>
      <c r="K28" s="14"/>
      <c r="L28" s="14"/>
      <c r="M28" s="18"/>
      <c r="N28" s="21"/>
    </row>
    <row r="29" spans="1:14" x14ac:dyDescent="0.25">
      <c r="B29" s="760"/>
      <c r="C29" s="761"/>
      <c r="D29" s="761"/>
      <c r="E29" s="761"/>
      <c r="G29" s="22"/>
      <c r="H29" s="23"/>
      <c r="I29" s="24"/>
      <c r="J29" s="24"/>
      <c r="K29" s="25"/>
      <c r="L29" s="25"/>
      <c r="M29" s="24"/>
      <c r="N29" s="34"/>
    </row>
    <row r="30" spans="1:14" x14ac:dyDescent="0.25">
      <c r="G30" s="22"/>
      <c r="H30" s="23"/>
      <c r="I30" s="24"/>
      <c r="J30" s="24"/>
      <c r="K30" s="25"/>
      <c r="L30" s="25"/>
      <c r="M30" s="24"/>
      <c r="N30" s="34"/>
    </row>
    <row r="31" spans="1:14" ht="15" customHeight="1" thickBot="1" x14ac:dyDescent="0.3">
      <c r="B31" s="760"/>
      <c r="C31" s="761"/>
      <c r="D31" s="761"/>
      <c r="E31" s="761"/>
      <c r="G31" s="143"/>
      <c r="H31" s="144"/>
      <c r="I31" s="145"/>
      <c r="J31" s="145"/>
      <c r="K31" s="146"/>
      <c r="L31" s="146"/>
      <c r="M31" s="145"/>
      <c r="N31" s="148"/>
    </row>
    <row r="32" spans="1:14" ht="15" customHeight="1" thickBot="1" x14ac:dyDescent="0.3">
      <c r="G32" s="27" t="s">
        <v>1979</v>
      </c>
      <c r="H32" s="28"/>
      <c r="I32" s="30">
        <f>SUM(I25:I31)</f>
        <v>0</v>
      </c>
      <c r="J32" s="30">
        <f>SUM(J25:J31)</f>
        <v>0</v>
      </c>
      <c r="K32" s="30">
        <f>SUM(K25:K31)</f>
        <v>0</v>
      </c>
      <c r="L32" s="30">
        <f>SUM(L25:L31)</f>
        <v>0</v>
      </c>
      <c r="M32" s="30">
        <f>SUM(M25:M31)</f>
        <v>0</v>
      </c>
      <c r="N32" s="155"/>
    </row>
    <row r="33" spans="2:14" x14ac:dyDescent="0.25">
      <c r="B33" s="760"/>
      <c r="C33" s="761"/>
      <c r="D33" s="761"/>
      <c r="E33" s="761"/>
      <c r="G33" s="27"/>
      <c r="H33" s="31"/>
      <c r="I33" s="32"/>
      <c r="J33" s="32"/>
      <c r="K33" s="31"/>
      <c r="L33" s="31"/>
      <c r="M33" s="32"/>
      <c r="N33" s="21"/>
    </row>
    <row r="34" spans="2:14" x14ac:dyDescent="0.25">
      <c r="G34" s="20" t="s">
        <v>1980</v>
      </c>
      <c r="H34" s="14"/>
      <c r="I34" s="18"/>
      <c r="J34" s="18"/>
      <c r="K34" s="14"/>
      <c r="L34" s="14"/>
      <c r="M34" s="18"/>
      <c r="N34" s="21"/>
    </row>
    <row r="35" spans="2:14" x14ac:dyDescent="0.25">
      <c r="B35" s="760"/>
      <c r="C35" s="761"/>
      <c r="D35" s="761"/>
      <c r="E35" s="761"/>
      <c r="G35" s="20"/>
      <c r="H35" s="14"/>
      <c r="I35" s="18"/>
      <c r="J35" s="18"/>
      <c r="K35" s="14"/>
      <c r="L35" s="14"/>
      <c r="M35" s="18"/>
      <c r="N35" s="21"/>
    </row>
    <row r="36" spans="2:14" x14ac:dyDescent="0.25">
      <c r="G36" s="20"/>
      <c r="H36" s="14"/>
      <c r="I36" s="18"/>
      <c r="J36" s="18"/>
      <c r="K36" s="14"/>
      <c r="L36" s="14"/>
      <c r="M36" s="18"/>
      <c r="N36" s="21"/>
    </row>
    <row r="37" spans="2:14" x14ac:dyDescent="0.25">
      <c r="B37" s="760"/>
      <c r="C37" s="761"/>
      <c r="D37" s="761"/>
      <c r="E37" s="761"/>
      <c r="G37" s="20"/>
      <c r="H37" s="14"/>
      <c r="I37" s="18"/>
      <c r="J37" s="18"/>
      <c r="K37" s="14"/>
      <c r="L37" s="14"/>
      <c r="M37" s="18"/>
      <c r="N37" s="21"/>
    </row>
    <row r="38" spans="2:14" x14ac:dyDescent="0.25">
      <c r="G38" s="22"/>
      <c r="H38" s="23"/>
      <c r="I38" s="33"/>
      <c r="J38" s="33"/>
      <c r="K38" s="25"/>
      <c r="L38" s="25"/>
      <c r="M38" s="33"/>
      <c r="N38" s="34"/>
    </row>
    <row r="39" spans="2:14" ht="15" customHeight="1" thickBot="1" x14ac:dyDescent="0.3">
      <c r="G39" s="143"/>
      <c r="H39" s="144"/>
      <c r="I39" s="147"/>
      <c r="J39" s="147"/>
      <c r="K39" s="146"/>
      <c r="L39" s="146"/>
      <c r="M39" s="147"/>
      <c r="N39" s="148"/>
    </row>
    <row r="40" spans="2:14" ht="15" customHeight="1" thickBot="1" x14ac:dyDescent="0.3">
      <c r="G40" s="27" t="s">
        <v>1981</v>
      </c>
      <c r="H40" s="28"/>
      <c r="I40" s="30">
        <f>SUM(I33:I39)</f>
        <v>0</v>
      </c>
      <c r="J40" s="30">
        <f>SUM(J33:J39)</f>
        <v>0</v>
      </c>
      <c r="K40" s="30">
        <f>SUM(K33:K39)</f>
        <v>0</v>
      </c>
      <c r="L40" s="30">
        <f>SUM(L33:L39)</f>
        <v>0</v>
      </c>
      <c r="M40" s="30">
        <f>SUM(M33:M39)</f>
        <v>0</v>
      </c>
      <c r="N40" s="155"/>
    </row>
    <row r="41" spans="2:14" x14ac:dyDescent="0.25">
      <c r="G41" s="20"/>
      <c r="H41" s="14"/>
      <c r="I41" s="18"/>
      <c r="J41" s="18"/>
      <c r="K41" s="14"/>
      <c r="L41" s="14"/>
      <c r="M41" s="18"/>
      <c r="N41" s="21"/>
    </row>
    <row r="42" spans="2:14" x14ac:dyDescent="0.25">
      <c r="G42" s="20" t="s">
        <v>1982</v>
      </c>
      <c r="H42" s="14"/>
      <c r="I42" s="18"/>
      <c r="J42" s="18"/>
      <c r="K42" s="14"/>
      <c r="L42" s="14"/>
      <c r="M42" s="18"/>
      <c r="N42" s="21"/>
    </row>
    <row r="43" spans="2:14" x14ac:dyDescent="0.25">
      <c r="G43" s="20"/>
      <c r="H43" s="14"/>
      <c r="I43" s="18"/>
      <c r="J43" s="18"/>
      <c r="K43" s="14"/>
      <c r="L43" s="14"/>
      <c r="M43" s="18"/>
      <c r="N43" s="21"/>
    </row>
    <row r="44" spans="2:14" x14ac:dyDescent="0.25">
      <c r="G44" s="20"/>
      <c r="H44" s="14"/>
      <c r="I44" s="18"/>
      <c r="J44" s="18"/>
      <c r="K44" s="14"/>
      <c r="L44" s="14"/>
      <c r="M44" s="18"/>
      <c r="N44" s="21"/>
    </row>
    <row r="45" spans="2:14" x14ac:dyDescent="0.25">
      <c r="G45" s="22"/>
      <c r="H45" s="23"/>
      <c r="I45" s="33"/>
      <c r="J45" s="33"/>
      <c r="K45" s="25"/>
      <c r="L45" s="25"/>
      <c r="M45" s="33"/>
      <c r="N45" s="34"/>
    </row>
    <row r="46" spans="2:14" x14ac:dyDescent="0.25">
      <c r="G46" s="22"/>
      <c r="H46" s="23"/>
      <c r="I46" s="33"/>
      <c r="J46" s="33"/>
      <c r="K46" s="25"/>
      <c r="L46" s="25"/>
      <c r="M46" s="33"/>
      <c r="N46" s="34"/>
    </row>
    <row r="47" spans="2:14" ht="15" customHeight="1" thickBot="1" x14ac:dyDescent="0.3">
      <c r="G47" s="143"/>
      <c r="H47" s="144"/>
      <c r="I47" s="147"/>
      <c r="J47" s="147"/>
      <c r="K47" s="146"/>
      <c r="L47" s="146"/>
      <c r="M47" s="147"/>
      <c r="N47" s="148"/>
    </row>
    <row r="48" spans="2:14" ht="15" customHeight="1" thickBot="1" x14ac:dyDescent="0.3">
      <c r="G48" s="27" t="s">
        <v>1983</v>
      </c>
      <c r="H48" s="28"/>
      <c r="I48" s="30">
        <f>SUM(I41:I47)</f>
        <v>0</v>
      </c>
      <c r="J48" s="30">
        <f>SUM(J41:J47)</f>
        <v>0</v>
      </c>
      <c r="K48" s="30">
        <f>SUM(K41:K47)</f>
        <v>0</v>
      </c>
      <c r="L48" s="30">
        <f>SUM(L41:L47)</f>
        <v>0</v>
      </c>
      <c r="M48" s="30">
        <f>SUM(M41:M47)</f>
        <v>0</v>
      </c>
      <c r="N48" s="155"/>
    </row>
    <row r="49" spans="7:14" x14ac:dyDescent="0.25">
      <c r="G49" s="20"/>
      <c r="H49" s="14"/>
      <c r="I49" s="18"/>
      <c r="J49" s="18"/>
      <c r="K49" s="14"/>
      <c r="L49" s="14"/>
      <c r="M49" s="18"/>
      <c r="N49" s="21"/>
    </row>
    <row r="50" spans="7:14" x14ac:dyDescent="0.25">
      <c r="G50" s="35" t="s">
        <v>1984</v>
      </c>
      <c r="H50" s="14"/>
      <c r="I50" s="18"/>
      <c r="J50" s="18"/>
      <c r="K50" s="14"/>
      <c r="L50" s="14"/>
      <c r="M50" s="18"/>
      <c r="N50" s="21"/>
    </row>
    <row r="51" spans="7:14" x14ac:dyDescent="0.25">
      <c r="G51" s="20" t="s">
        <v>1985</v>
      </c>
      <c r="H51" s="14"/>
      <c r="I51" s="18"/>
      <c r="J51" s="18"/>
      <c r="K51" s="14"/>
      <c r="L51" s="14"/>
      <c r="M51" s="18"/>
      <c r="N51" s="21"/>
    </row>
    <row r="52" spans="7:14" x14ac:dyDescent="0.25">
      <c r="G52" s="20"/>
      <c r="H52" s="14"/>
      <c r="I52" s="18"/>
      <c r="J52" s="18"/>
      <c r="K52" s="14"/>
      <c r="L52" s="14"/>
      <c r="M52" s="18"/>
      <c r="N52" s="21"/>
    </row>
    <row r="53" spans="7:14" x14ac:dyDescent="0.25">
      <c r="G53" s="20"/>
      <c r="H53" s="14"/>
      <c r="I53" s="18"/>
      <c r="J53" s="18"/>
      <c r="K53" s="14"/>
      <c r="L53" s="14"/>
      <c r="M53" s="18"/>
      <c r="N53" s="21"/>
    </row>
    <row r="54" spans="7:14" x14ac:dyDescent="0.25">
      <c r="G54" s="20"/>
      <c r="H54" s="14"/>
      <c r="I54" s="18"/>
      <c r="J54" s="18"/>
      <c r="K54" s="14"/>
      <c r="L54" s="14"/>
      <c r="M54" s="18"/>
      <c r="N54" s="21"/>
    </row>
    <row r="55" spans="7:14" x14ac:dyDescent="0.25">
      <c r="G55" s="22"/>
      <c r="H55" s="23"/>
      <c r="I55" s="24"/>
      <c r="J55" s="24"/>
      <c r="K55" s="25"/>
      <c r="L55" s="25"/>
      <c r="M55" s="24"/>
      <c r="N55" s="34"/>
    </row>
    <row r="56" spans="7:14" ht="15" customHeight="1" thickBot="1" x14ac:dyDescent="0.3">
      <c r="G56" s="143"/>
      <c r="H56" s="144"/>
      <c r="I56" s="145"/>
      <c r="J56" s="145"/>
      <c r="K56" s="146"/>
      <c r="L56" s="146"/>
      <c r="M56" s="145"/>
      <c r="N56" s="148"/>
    </row>
    <row r="57" spans="7:14" ht="15" customHeight="1" thickBot="1" x14ac:dyDescent="0.3">
      <c r="G57" s="27" t="s">
        <v>1986</v>
      </c>
      <c r="H57" s="28"/>
      <c r="I57" s="29">
        <f>SUM(I49:I56)</f>
        <v>0</v>
      </c>
      <c r="J57" s="29">
        <f>SUM(J49:J56)</f>
        <v>0</v>
      </c>
      <c r="K57" s="29">
        <f>SUM(K49:K56)</f>
        <v>0</v>
      </c>
      <c r="L57" s="29">
        <f>SUM(L49:L56)</f>
        <v>0</v>
      </c>
      <c r="M57" s="29">
        <f>SUM(M49:M56)</f>
        <v>0</v>
      </c>
      <c r="N57" s="156"/>
    </row>
    <row r="58" spans="7:14" x14ac:dyDescent="0.25">
      <c r="G58" s="26"/>
      <c r="H58" s="14"/>
      <c r="I58" s="18"/>
      <c r="J58" s="18"/>
      <c r="K58" s="14"/>
      <c r="L58" s="14"/>
      <c r="M58" s="18"/>
      <c r="N58" s="21"/>
    </row>
    <row r="59" spans="7:14" x14ac:dyDescent="0.25">
      <c r="G59" s="20" t="s">
        <v>1987</v>
      </c>
      <c r="H59" s="14"/>
      <c r="I59" s="18"/>
      <c r="J59" s="18"/>
      <c r="K59" s="14"/>
      <c r="L59" s="14"/>
      <c r="M59" s="18"/>
      <c r="N59" s="21"/>
    </row>
    <row r="60" spans="7:14" x14ac:dyDescent="0.25">
      <c r="G60" s="20"/>
      <c r="H60" s="14"/>
      <c r="I60" s="18"/>
      <c r="J60" s="18"/>
      <c r="K60" s="14"/>
      <c r="L60" s="14"/>
      <c r="M60" s="18"/>
      <c r="N60" s="21"/>
    </row>
    <row r="61" spans="7:14" x14ac:dyDescent="0.25">
      <c r="G61" s="20"/>
      <c r="H61" s="14"/>
      <c r="I61" s="18"/>
      <c r="J61" s="18"/>
      <c r="K61" s="14"/>
      <c r="L61" s="14"/>
      <c r="M61" s="18"/>
      <c r="N61" s="21"/>
    </row>
    <row r="62" spans="7:14" x14ac:dyDescent="0.25">
      <c r="G62" s="20"/>
      <c r="H62" s="14"/>
      <c r="I62" s="18"/>
      <c r="J62" s="18"/>
      <c r="K62" s="14"/>
      <c r="L62" s="14"/>
      <c r="M62" s="18"/>
      <c r="N62" s="21"/>
    </row>
    <row r="63" spans="7:14" x14ac:dyDescent="0.25">
      <c r="G63" s="22"/>
      <c r="H63" s="23"/>
      <c r="I63" s="33"/>
      <c r="J63" s="33"/>
      <c r="K63" s="25"/>
      <c r="L63" s="25"/>
      <c r="M63" s="33"/>
      <c r="N63" s="34"/>
    </row>
    <row r="64" spans="7:14" ht="15" customHeight="1" thickBot="1" x14ac:dyDescent="0.3">
      <c r="G64" s="143"/>
      <c r="H64" s="144"/>
      <c r="I64" s="147"/>
      <c r="J64" s="147"/>
      <c r="K64" s="146"/>
      <c r="L64" s="146"/>
      <c r="M64" s="147"/>
      <c r="N64" s="148"/>
    </row>
    <row r="65" spans="7:14" ht="15" customHeight="1" thickBot="1" x14ac:dyDescent="0.3">
      <c r="G65" s="27" t="s">
        <v>1988</v>
      </c>
      <c r="H65" s="28"/>
      <c r="I65" s="29">
        <f>SUM(I58:I64)</f>
        <v>0</v>
      </c>
      <c r="J65" s="29">
        <f>SUM(J58:J64)</f>
        <v>0</v>
      </c>
      <c r="K65" s="29">
        <f>SUM(K58:K64)</f>
        <v>0</v>
      </c>
      <c r="L65" s="29">
        <f>SUM(L58:L64)</f>
        <v>0</v>
      </c>
      <c r="M65" s="29">
        <f>SUM(M58:M64)</f>
        <v>0</v>
      </c>
      <c r="N65" s="156"/>
    </row>
    <row r="66" spans="7:14" ht="15" customHeight="1" thickBot="1" x14ac:dyDescent="0.3">
      <c r="G66" s="36"/>
      <c r="H66" s="28"/>
      <c r="I66" s="29"/>
      <c r="J66" s="29"/>
      <c r="K66" s="30"/>
      <c r="L66" s="30"/>
      <c r="M66" s="29"/>
      <c r="N66" s="149"/>
    </row>
    <row r="67" spans="7:14" ht="15" customHeight="1" thickBot="1" x14ac:dyDescent="0.3">
      <c r="G67" s="37" t="s">
        <v>1989</v>
      </c>
      <c r="H67" s="38"/>
      <c r="I67" s="38"/>
      <c r="J67" s="38"/>
      <c r="K67" s="38"/>
      <c r="L67" s="38"/>
      <c r="M67" s="39">
        <f>M24+M32+M40+M48+M57+M65</f>
        <v>0</v>
      </c>
      <c r="N67" s="157"/>
    </row>
    <row r="68" spans="7:14" x14ac:dyDescent="0.25">
      <c r="G68" s="38"/>
      <c r="H68" s="38"/>
      <c r="I68" s="38"/>
      <c r="J68" s="38"/>
      <c r="K68" s="38"/>
      <c r="L68" s="38"/>
      <c r="M68" s="153"/>
      <c r="N68" s="38"/>
    </row>
    <row r="69" spans="7:14" ht="15" customHeight="1" thickBot="1" x14ac:dyDescent="0.3">
      <c r="G69" s="42"/>
      <c r="H69" s="42"/>
      <c r="I69" s="42"/>
      <c r="J69" s="42"/>
      <c r="K69" s="42"/>
      <c r="L69" s="42"/>
      <c r="M69" s="154"/>
      <c r="N69" s="42"/>
    </row>
    <row r="70" spans="7:14" ht="15" customHeight="1" x14ac:dyDescent="0.25">
      <c r="G70" s="17" t="s">
        <v>1990</v>
      </c>
      <c r="H70" s="44"/>
      <c r="I70" s="45"/>
      <c r="J70" s="45"/>
      <c r="K70" s="44"/>
      <c r="L70" s="44"/>
      <c r="M70" s="45"/>
      <c r="N70" s="40"/>
    </row>
    <row r="71" spans="7:14" x14ac:dyDescent="0.25">
      <c r="G71" s="20" t="s">
        <v>1976</v>
      </c>
      <c r="H71" s="14"/>
      <c r="I71" s="18"/>
      <c r="J71" s="18"/>
      <c r="K71" s="14"/>
      <c r="L71" s="14"/>
      <c r="M71" s="18"/>
      <c r="N71" s="21"/>
    </row>
    <row r="72" spans="7:14" x14ac:dyDescent="0.25">
      <c r="G72" s="20"/>
      <c r="H72" s="14"/>
      <c r="I72" s="18"/>
      <c r="J72" s="18"/>
      <c r="K72" s="14"/>
      <c r="L72" s="14"/>
      <c r="M72" s="18"/>
      <c r="N72" s="21"/>
    </row>
    <row r="73" spans="7:14" x14ac:dyDescent="0.25">
      <c r="G73" s="20"/>
      <c r="H73" s="14"/>
      <c r="I73" s="18"/>
      <c r="J73" s="18"/>
      <c r="K73" s="14"/>
      <c r="L73" s="14"/>
      <c r="M73" s="18"/>
      <c r="N73" s="21"/>
    </row>
    <row r="74" spans="7:14" x14ac:dyDescent="0.25">
      <c r="G74" s="20"/>
      <c r="H74" s="14"/>
      <c r="I74" s="18"/>
      <c r="J74" s="18"/>
      <c r="K74" s="14"/>
      <c r="L74" s="14"/>
      <c r="M74" s="18"/>
      <c r="N74" s="21"/>
    </row>
    <row r="75" spans="7:14" x14ac:dyDescent="0.25">
      <c r="G75" s="22"/>
      <c r="H75" s="23"/>
      <c r="I75" s="24"/>
      <c r="J75" s="24"/>
      <c r="K75" s="25"/>
      <c r="L75" s="25"/>
      <c r="M75" s="24"/>
      <c r="N75" s="34"/>
    </row>
    <row r="76" spans="7:14" ht="15" customHeight="1" thickBot="1" x14ac:dyDescent="0.3">
      <c r="G76" s="143"/>
      <c r="H76" s="144"/>
      <c r="I76" s="145"/>
      <c r="J76" s="145"/>
      <c r="K76" s="146"/>
      <c r="L76" s="146"/>
      <c r="M76" s="145"/>
      <c r="N76" s="148"/>
    </row>
    <row r="77" spans="7:14" ht="15" customHeight="1" thickBot="1" x14ac:dyDescent="0.3">
      <c r="G77" s="27" t="s">
        <v>1977</v>
      </c>
      <c r="H77" s="28"/>
      <c r="I77" s="29">
        <f>SUM(I70:I76)</f>
        <v>0</v>
      </c>
      <c r="J77" s="29">
        <f>SUM(J70:J76)</f>
        <v>0</v>
      </c>
      <c r="K77" s="29">
        <f>SUM(K70:K76)</f>
        <v>0</v>
      </c>
      <c r="L77" s="29">
        <f>SUM(L70:L76)</f>
        <v>0</v>
      </c>
      <c r="M77" s="29">
        <f>SUM(M70:M76)</f>
        <v>0</v>
      </c>
      <c r="N77" s="149"/>
    </row>
    <row r="78" spans="7:14" x14ac:dyDescent="0.25">
      <c r="G78" s="46"/>
      <c r="H78" s="47"/>
      <c r="I78" s="48"/>
      <c r="J78" s="48"/>
      <c r="K78" s="47"/>
      <c r="L78" s="47"/>
      <c r="M78" s="48"/>
      <c r="N78" s="49"/>
    </row>
    <row r="79" spans="7:14" x14ac:dyDescent="0.25">
      <c r="G79" s="20" t="s">
        <v>1978</v>
      </c>
      <c r="H79" s="14"/>
      <c r="I79" s="18"/>
      <c r="J79" s="18"/>
      <c r="K79" s="14"/>
      <c r="L79" s="14"/>
      <c r="M79" s="18"/>
      <c r="N79" s="21"/>
    </row>
    <row r="80" spans="7:14" x14ac:dyDescent="0.25">
      <c r="G80" s="20"/>
      <c r="H80" s="14"/>
      <c r="I80" s="18"/>
      <c r="J80" s="18"/>
      <c r="K80" s="14"/>
      <c r="L80" s="14"/>
      <c r="M80" s="18"/>
      <c r="N80" s="21"/>
    </row>
    <row r="81" spans="7:14" x14ac:dyDescent="0.25">
      <c r="G81" s="20"/>
      <c r="H81" s="14"/>
      <c r="I81" s="18"/>
      <c r="J81" s="18"/>
      <c r="K81" s="14"/>
      <c r="L81" s="14"/>
      <c r="M81" s="18"/>
      <c r="N81" s="21"/>
    </row>
    <row r="82" spans="7:14" x14ac:dyDescent="0.25">
      <c r="G82" s="20"/>
      <c r="H82" s="14"/>
      <c r="I82" s="18"/>
      <c r="J82" s="18"/>
      <c r="K82" s="14"/>
      <c r="L82" s="14"/>
      <c r="M82" s="18"/>
      <c r="N82" s="21"/>
    </row>
    <row r="83" spans="7:14" x14ac:dyDescent="0.25">
      <c r="G83" s="22"/>
      <c r="H83" s="23"/>
      <c r="I83" s="33"/>
      <c r="J83" s="33"/>
      <c r="K83" s="25"/>
      <c r="L83" s="25"/>
      <c r="M83" s="33"/>
      <c r="N83" s="34"/>
    </row>
    <row r="84" spans="7:14" ht="15" customHeight="1" thickBot="1" x14ac:dyDescent="0.3">
      <c r="G84" s="143"/>
      <c r="H84" s="150"/>
      <c r="I84" s="151"/>
      <c r="J84" s="151"/>
      <c r="K84" s="150"/>
      <c r="L84" s="150"/>
      <c r="M84" s="151"/>
      <c r="N84" s="152"/>
    </row>
    <row r="85" spans="7:14" ht="15" customHeight="1" thickBot="1" x14ac:dyDescent="0.3">
      <c r="G85" s="27" t="s">
        <v>1979</v>
      </c>
      <c r="H85" s="28"/>
      <c r="I85" s="29">
        <f>SUM(I78:I84)</f>
        <v>0</v>
      </c>
      <c r="J85" s="29">
        <f>SUM(J78:J84)</f>
        <v>0</v>
      </c>
      <c r="K85" s="29">
        <f>SUM(K78:K84)</f>
        <v>0</v>
      </c>
      <c r="L85" s="29">
        <f>SUM(L78:L84)</f>
        <v>0</v>
      </c>
      <c r="M85" s="29">
        <f>SUM(M78:M84)</f>
        <v>0</v>
      </c>
      <c r="N85" s="149"/>
    </row>
    <row r="86" spans="7:14" ht="15" customHeight="1" x14ac:dyDescent="0.25">
      <c r="G86" s="20"/>
      <c r="H86" s="14"/>
      <c r="I86" s="18"/>
      <c r="J86" s="18"/>
      <c r="K86" s="14"/>
      <c r="L86" s="14"/>
      <c r="M86" s="18"/>
      <c r="N86" s="21"/>
    </row>
    <row r="87" spans="7:14" ht="15" customHeight="1" x14ac:dyDescent="0.25">
      <c r="G87" s="20" t="s">
        <v>1980</v>
      </c>
      <c r="H87" s="14"/>
      <c r="I87" s="18"/>
      <c r="J87" s="18"/>
      <c r="K87" s="14"/>
      <c r="L87" s="14"/>
      <c r="M87" s="18"/>
      <c r="N87" s="21"/>
    </row>
    <row r="88" spans="7:14" ht="15" customHeight="1" x14ac:dyDescent="0.25">
      <c r="G88" s="20"/>
      <c r="H88" s="14"/>
      <c r="I88" s="18"/>
      <c r="J88" s="18"/>
      <c r="K88" s="14"/>
      <c r="L88" s="14"/>
      <c r="M88" s="18"/>
      <c r="N88" s="21"/>
    </row>
    <row r="89" spans="7:14" ht="15" customHeight="1" x14ac:dyDescent="0.25">
      <c r="G89" s="20"/>
      <c r="H89" s="14"/>
      <c r="I89" s="18"/>
      <c r="J89" s="18"/>
      <c r="K89" s="14"/>
      <c r="L89" s="14"/>
      <c r="M89" s="18"/>
      <c r="N89" s="21"/>
    </row>
    <row r="90" spans="7:14" ht="15" customHeight="1" x14ac:dyDescent="0.25">
      <c r="G90" s="20"/>
      <c r="H90" s="14"/>
      <c r="I90" s="18"/>
      <c r="J90" s="18"/>
      <c r="K90" s="14"/>
      <c r="L90" s="14"/>
      <c r="M90" s="18"/>
      <c r="N90" s="21"/>
    </row>
    <row r="91" spans="7:14" ht="15" customHeight="1" x14ac:dyDescent="0.25">
      <c r="G91" s="22"/>
      <c r="H91" s="23"/>
      <c r="I91" s="33"/>
      <c r="J91" s="33"/>
      <c r="K91" s="25"/>
      <c r="L91" s="25"/>
      <c r="M91" s="33"/>
      <c r="N91" s="34"/>
    </row>
    <row r="92" spans="7:14" ht="15" customHeight="1" thickBot="1" x14ac:dyDescent="0.3">
      <c r="G92" s="143"/>
      <c r="H92" s="144"/>
      <c r="I92" s="147"/>
      <c r="J92" s="147"/>
      <c r="K92" s="146"/>
      <c r="L92" s="146"/>
      <c r="M92" s="147"/>
      <c r="N92" s="148"/>
    </row>
    <row r="93" spans="7:14" ht="15" customHeight="1" thickBot="1" x14ac:dyDescent="0.3">
      <c r="G93" s="27" t="s">
        <v>1981</v>
      </c>
      <c r="H93" s="28"/>
      <c r="I93" s="29">
        <f>SUM(I88:I92)</f>
        <v>0</v>
      </c>
      <c r="J93" s="29">
        <f>SUM(J88:J92)</f>
        <v>0</v>
      </c>
      <c r="K93" s="29">
        <f>SUM(K88:K92)</f>
        <v>0</v>
      </c>
      <c r="L93" s="29">
        <f>SUM(L88:L92)</f>
        <v>0</v>
      </c>
      <c r="M93" s="29">
        <f>SUM(M88:M92)</f>
        <v>0</v>
      </c>
      <c r="N93" s="149"/>
    </row>
    <row r="94" spans="7:14" ht="15" customHeight="1" x14ac:dyDescent="0.25">
      <c r="G94" s="20"/>
      <c r="H94" s="14"/>
      <c r="I94" s="18"/>
      <c r="J94" s="18"/>
      <c r="K94" s="14"/>
      <c r="L94" s="14"/>
      <c r="M94" s="18"/>
      <c r="N94" s="21"/>
    </row>
    <row r="95" spans="7:14" ht="15" customHeight="1" x14ac:dyDescent="0.25">
      <c r="G95" s="20" t="s">
        <v>1982</v>
      </c>
      <c r="H95" s="14"/>
      <c r="I95" s="18"/>
      <c r="J95" s="18"/>
      <c r="K95" s="14"/>
      <c r="L95" s="14"/>
      <c r="M95" s="18"/>
      <c r="N95" s="21"/>
    </row>
    <row r="96" spans="7:14" ht="15" customHeight="1" x14ac:dyDescent="0.25">
      <c r="G96" s="20"/>
      <c r="H96" s="14"/>
      <c r="I96" s="18"/>
      <c r="J96" s="18"/>
      <c r="K96" s="14"/>
      <c r="L96" s="14"/>
      <c r="M96" s="18"/>
      <c r="N96" s="21"/>
    </row>
    <row r="97" spans="7:14" ht="15" customHeight="1" x14ac:dyDescent="0.25">
      <c r="G97" s="20"/>
      <c r="H97" s="14"/>
      <c r="I97" s="18"/>
      <c r="J97" s="18"/>
      <c r="K97" s="14"/>
      <c r="L97" s="14"/>
      <c r="M97" s="18"/>
      <c r="N97" s="21"/>
    </row>
    <row r="98" spans="7:14" ht="15" customHeight="1" x14ac:dyDescent="0.25">
      <c r="G98" s="20"/>
      <c r="H98" s="14"/>
      <c r="I98" s="18"/>
      <c r="J98" s="18"/>
      <c r="K98" s="14"/>
      <c r="L98" s="14"/>
      <c r="M98" s="18"/>
      <c r="N98" s="21"/>
    </row>
    <row r="99" spans="7:14" ht="15" customHeight="1" x14ac:dyDescent="0.25">
      <c r="G99" s="22"/>
      <c r="H99" s="23"/>
      <c r="I99" s="33"/>
      <c r="J99" s="33"/>
      <c r="K99" s="25"/>
      <c r="L99" s="25"/>
      <c r="M99" s="33"/>
      <c r="N99" s="34"/>
    </row>
    <row r="100" spans="7:14" ht="15" customHeight="1" thickBot="1" x14ac:dyDescent="0.3">
      <c r="G100" s="143"/>
      <c r="H100" s="144"/>
      <c r="I100" s="147"/>
      <c r="J100" s="147"/>
      <c r="K100" s="146"/>
      <c r="L100" s="146"/>
      <c r="M100" s="147"/>
      <c r="N100" s="148"/>
    </row>
    <row r="101" spans="7:14" ht="15" customHeight="1" thickBot="1" x14ac:dyDescent="0.3">
      <c r="G101" s="27" t="s">
        <v>1983</v>
      </c>
      <c r="H101" s="28"/>
      <c r="I101" s="29">
        <f>SUM(I96:I100)</f>
        <v>0</v>
      </c>
      <c r="J101" s="29">
        <f>SUM(J96:J100)</f>
        <v>0</v>
      </c>
      <c r="K101" s="29">
        <f>SUM(K96:K100)</f>
        <v>0</v>
      </c>
      <c r="L101" s="29">
        <f>SUM(L96:L100)</f>
        <v>0</v>
      </c>
      <c r="M101" s="29">
        <f>SUM(M96:M100)</f>
        <v>0</v>
      </c>
      <c r="N101" s="149"/>
    </row>
    <row r="102" spans="7:14" x14ac:dyDescent="0.25">
      <c r="G102" s="20"/>
      <c r="H102" s="14"/>
      <c r="I102" s="18"/>
      <c r="J102" s="18"/>
      <c r="K102" s="14"/>
      <c r="L102" s="14"/>
      <c r="M102" s="18"/>
      <c r="N102" s="21"/>
    </row>
    <row r="103" spans="7:14" x14ac:dyDescent="0.25">
      <c r="G103" s="20" t="s">
        <v>1991</v>
      </c>
      <c r="H103" s="14"/>
      <c r="I103" s="18"/>
      <c r="J103" s="18"/>
      <c r="K103" s="14"/>
      <c r="L103" s="14"/>
      <c r="M103" s="18"/>
      <c r="N103" s="21"/>
    </row>
    <row r="104" spans="7:14" x14ac:dyDescent="0.25">
      <c r="G104" s="20"/>
      <c r="H104" s="14"/>
      <c r="I104" s="18"/>
      <c r="J104" s="18"/>
      <c r="K104" s="14"/>
      <c r="L104" s="14"/>
      <c r="M104" s="18"/>
      <c r="N104" s="21"/>
    </row>
    <row r="105" spans="7:14" x14ac:dyDescent="0.25">
      <c r="G105" s="20"/>
      <c r="H105" s="14"/>
      <c r="I105" s="18"/>
      <c r="J105" s="18"/>
      <c r="K105" s="14"/>
      <c r="L105" s="14"/>
      <c r="M105" s="18"/>
      <c r="N105" s="21"/>
    </row>
    <row r="106" spans="7:14" x14ac:dyDescent="0.25">
      <c r="G106" s="20"/>
      <c r="H106" s="14"/>
      <c r="I106" s="18"/>
      <c r="J106" s="18"/>
      <c r="K106" s="14"/>
      <c r="L106" s="14"/>
      <c r="M106" s="18"/>
      <c r="N106" s="21"/>
    </row>
    <row r="107" spans="7:14" x14ac:dyDescent="0.25">
      <c r="G107" s="22"/>
      <c r="H107" s="23"/>
      <c r="I107" s="33"/>
      <c r="J107" s="33"/>
      <c r="K107" s="25"/>
      <c r="L107" s="25"/>
      <c r="M107" s="33"/>
      <c r="N107" s="34"/>
    </row>
    <row r="108" spans="7:14" ht="15" customHeight="1" thickBot="1" x14ac:dyDescent="0.3">
      <c r="G108" s="143"/>
      <c r="H108" s="144"/>
      <c r="I108" s="147"/>
      <c r="J108" s="147"/>
      <c r="K108" s="146"/>
      <c r="L108" s="146"/>
      <c r="M108" s="147"/>
      <c r="N108" s="148"/>
    </row>
    <row r="109" spans="7:14" ht="15" customHeight="1" thickBot="1" x14ac:dyDescent="0.3">
      <c r="G109" s="27" t="s">
        <v>1992</v>
      </c>
      <c r="H109" s="28"/>
      <c r="I109" s="29">
        <f>SUM(I104:I108)</f>
        <v>0</v>
      </c>
      <c r="J109" s="29">
        <f>SUM(J104:J108)</f>
        <v>0</v>
      </c>
      <c r="K109" s="29">
        <f>SUM(K104:K108)</f>
        <v>0</v>
      </c>
      <c r="L109" s="29">
        <f>SUM(L104:L108)</f>
        <v>0</v>
      </c>
      <c r="M109" s="29">
        <f>SUM(M104:M108)</f>
        <v>0</v>
      </c>
      <c r="N109" s="149"/>
    </row>
    <row r="110" spans="7:14" ht="15" customHeight="1" thickBot="1" x14ac:dyDescent="0.3">
      <c r="G110" s="36"/>
      <c r="H110" s="453"/>
      <c r="I110" s="50"/>
      <c r="J110" s="50"/>
      <c r="K110" s="453"/>
      <c r="L110" s="453"/>
      <c r="M110" s="50"/>
      <c r="N110" s="43"/>
    </row>
    <row r="111" spans="7:14" ht="15" customHeight="1" thickBot="1" x14ac:dyDescent="0.3">
      <c r="G111" s="37" t="s">
        <v>1993</v>
      </c>
      <c r="H111" s="38"/>
      <c r="I111" s="38"/>
      <c r="J111" s="38"/>
      <c r="K111" s="38"/>
      <c r="L111" s="38"/>
      <c r="M111" s="39">
        <f>M77+M85+M93+M101+M109</f>
        <v>0</v>
      </c>
      <c r="N111" s="51"/>
    </row>
    <row r="112" spans="7:14" x14ac:dyDescent="0.25">
      <c r="G112" s="38"/>
      <c r="H112" s="38"/>
      <c r="I112" s="38"/>
      <c r="J112" s="38"/>
      <c r="K112" s="38"/>
      <c r="L112" s="38"/>
      <c r="M112" s="153"/>
      <c r="N112" s="158"/>
    </row>
    <row r="113" spans="7:14" x14ac:dyDescent="0.25">
      <c r="G113" s="159"/>
      <c r="H113" s="159"/>
      <c r="I113" s="159"/>
      <c r="J113" s="159"/>
      <c r="K113" s="159"/>
      <c r="L113" s="159"/>
      <c r="M113" s="41"/>
      <c r="N113" s="160"/>
    </row>
    <row r="114" spans="7:14" x14ac:dyDescent="0.25">
      <c r="H114" s="312"/>
    </row>
    <row r="115" spans="7:14" x14ac:dyDescent="0.25">
      <c r="H115" s="312"/>
    </row>
    <row r="116" spans="7:14" x14ac:dyDescent="0.25">
      <c r="G116" s="1181" t="s">
        <v>1507</v>
      </c>
      <c r="H116" s="824"/>
      <c r="I116" s="825"/>
      <c r="J116" s="1181" t="s">
        <v>1508</v>
      </c>
      <c r="K116" s="824"/>
      <c r="L116" s="825"/>
    </row>
    <row r="117" spans="7:14" x14ac:dyDescent="0.25">
      <c r="G117" s="451" t="s">
        <v>796</v>
      </c>
      <c r="H117" s="451" t="s">
        <v>1511</v>
      </c>
      <c r="I117" s="310" t="s">
        <v>1510</v>
      </c>
      <c r="J117" s="452" t="s">
        <v>796</v>
      </c>
      <c r="K117" s="310" t="s">
        <v>1511</v>
      </c>
      <c r="L117" s="310" t="s">
        <v>1510</v>
      </c>
    </row>
    <row r="118" spans="7:14" x14ac:dyDescent="0.25">
      <c r="G118" s="208"/>
      <c r="H118" s="208"/>
      <c r="I118" s="192"/>
      <c r="J118" s="56"/>
      <c r="K118" s="192"/>
      <c r="L118" s="192"/>
      <c r="M118" s="109"/>
    </row>
    <row r="119" spans="7:14" x14ac:dyDescent="0.25">
      <c r="G119" s="210" t="s">
        <v>1681</v>
      </c>
      <c r="H119" s="210"/>
      <c r="I119" s="314"/>
      <c r="J119" s="211" t="s">
        <v>1681</v>
      </c>
      <c r="K119" s="314"/>
      <c r="L119" s="314"/>
    </row>
    <row r="120" spans="7:14" x14ac:dyDescent="0.25">
      <c r="G120" s="210" t="s">
        <v>1681</v>
      </c>
      <c r="H120" s="210"/>
      <c r="I120" s="314"/>
      <c r="J120" s="211"/>
      <c r="K120" s="314"/>
      <c r="L120" s="314"/>
    </row>
    <row r="121" spans="7:14" x14ac:dyDescent="0.25">
      <c r="G121" s="210" t="s">
        <v>1681</v>
      </c>
      <c r="H121" s="210"/>
      <c r="I121" s="314"/>
      <c r="J121" s="211"/>
      <c r="K121" s="314"/>
      <c r="L121" s="314"/>
    </row>
    <row r="122" spans="7:14" x14ac:dyDescent="0.25">
      <c r="G122" s="210" t="s">
        <v>1681</v>
      </c>
      <c r="H122" s="210"/>
      <c r="I122" s="314"/>
      <c r="J122" s="211"/>
      <c r="K122" s="314"/>
      <c r="L122" s="314"/>
    </row>
    <row r="123" spans="7:14" x14ac:dyDescent="0.25">
      <c r="G123" s="210" t="s">
        <v>1681</v>
      </c>
      <c r="H123" s="210"/>
      <c r="I123" s="314"/>
      <c r="J123" s="211"/>
      <c r="K123" s="314"/>
      <c r="L123" s="314"/>
    </row>
    <row r="124" spans="7:14" x14ac:dyDescent="0.25">
      <c r="G124" s="210" t="s">
        <v>1681</v>
      </c>
      <c r="H124" s="210"/>
      <c r="I124" s="314"/>
      <c r="J124" s="211"/>
      <c r="K124" s="314"/>
      <c r="L124" s="314"/>
    </row>
    <row r="125" spans="7:14" x14ac:dyDescent="0.25">
      <c r="G125" s="210" t="s">
        <v>1681</v>
      </c>
      <c r="H125" s="210"/>
      <c r="I125" s="314"/>
      <c r="J125" s="211"/>
      <c r="K125" s="314"/>
      <c r="L125" s="314"/>
    </row>
    <row r="126" spans="7:14" x14ac:dyDescent="0.25">
      <c r="G126" s="210" t="s">
        <v>1681</v>
      </c>
      <c r="H126" s="210"/>
      <c r="I126" s="314"/>
      <c r="J126" s="211"/>
      <c r="K126" s="314"/>
      <c r="L126" s="314"/>
    </row>
    <row r="127" spans="7:14" x14ac:dyDescent="0.25">
      <c r="G127" s="210" t="s">
        <v>1681</v>
      </c>
      <c r="H127" s="210"/>
      <c r="I127" s="314"/>
      <c r="J127" s="211"/>
      <c r="K127" s="314"/>
      <c r="L127" s="314"/>
    </row>
    <row r="128" spans="7:14" x14ac:dyDescent="0.25">
      <c r="G128" s="210" t="s">
        <v>1681</v>
      </c>
      <c r="H128" s="210"/>
      <c r="I128" s="314"/>
      <c r="J128" s="211"/>
      <c r="K128" s="314"/>
      <c r="L128" s="314"/>
    </row>
    <row r="129" spans="7:12" x14ac:dyDescent="0.25">
      <c r="G129" s="210" t="s">
        <v>1681</v>
      </c>
      <c r="H129" s="210"/>
      <c r="I129" s="314"/>
      <c r="J129" s="211"/>
      <c r="K129" s="314"/>
      <c r="L129" s="314"/>
    </row>
    <row r="130" spans="7:12" x14ac:dyDescent="0.25">
      <c r="G130" s="213"/>
      <c r="H130" s="213"/>
      <c r="I130" s="311"/>
      <c r="J130" s="214"/>
      <c r="K130" s="311"/>
      <c r="L130" s="311"/>
    </row>
    <row r="131" spans="7:12" x14ac:dyDescent="0.25">
      <c r="H131" s="312"/>
    </row>
    <row r="132" spans="7:12" x14ac:dyDescent="0.25">
      <c r="K132" s="315" t="s">
        <v>1705</v>
      </c>
      <c r="L132" s="109" t="s">
        <v>373</v>
      </c>
    </row>
  </sheetData>
  <mergeCells count="32">
    <mergeCell ref="B4:E4"/>
    <mergeCell ref="B16:E16"/>
    <mergeCell ref="B6:E6"/>
    <mergeCell ref="B8:E8"/>
    <mergeCell ref="B10:E10"/>
    <mergeCell ref="B31:E31"/>
    <mergeCell ref="B27:E27"/>
    <mergeCell ref="G5:J7"/>
    <mergeCell ref="G14:G16"/>
    <mergeCell ref="K14:L14"/>
    <mergeCell ref="B12:E12"/>
    <mergeCell ref="B14:E14"/>
    <mergeCell ref="B24:E24"/>
    <mergeCell ref="B20:E20"/>
    <mergeCell ref="B15:E15"/>
    <mergeCell ref="B13:E13"/>
    <mergeCell ref="N14:N16"/>
    <mergeCell ref="G116:I116"/>
    <mergeCell ref="J116:L116"/>
    <mergeCell ref="B17:E17"/>
    <mergeCell ref="B23:E23"/>
    <mergeCell ref="K15:L15"/>
    <mergeCell ref="B29:E29"/>
    <mergeCell ref="B19:E19"/>
    <mergeCell ref="B37:E37"/>
    <mergeCell ref="B25:E25"/>
    <mergeCell ref="B22:E22"/>
    <mergeCell ref="A21:E21"/>
    <mergeCell ref="B18:E18"/>
    <mergeCell ref="B33:E33"/>
    <mergeCell ref="B26:E26"/>
    <mergeCell ref="B35:E35"/>
  </mergeCells>
  <hyperlinks>
    <hyperlink ref="B4" location="PANDUAN!A1" display="PANDUAN" xr:uid="{00000000-0004-0000-8F00-000000000000}"/>
    <hyperlink ref="B6" location="'EWS DIRECTORY'!A1" display="EWS DIRECTORY" xr:uid="{00000000-0004-0000-8F00-000001000000}"/>
    <hyperlink ref="B8" location="'DATA PEMICU'!A1" display="DATA PEMICU" xr:uid="{00000000-0004-0000-8F00-000002000000}"/>
    <hyperlink ref="B10" location="'DATA PENGUJI'!A1" display="DATA PENGUJI" xr:uid="{00000000-0004-0000-8F00-000003000000}"/>
    <hyperlink ref="B12" location="'MAIN LEVEL'!A1" display="MAIN LEVEL" xr:uid="{00000000-0004-0000-8F00-000004000000}"/>
  </hyperlinks>
  <pageMargins left="0.7" right="0.7" top="0.75" bottom="0.75" header="0.3" footer="0.3"/>
  <pageSetup paperSize="9" orientation="portrait"/>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000-000000000000}">
  <sheetPr codeName="Sheet376">
    <tabColor theme="4" tint="-0.249977111117893"/>
  </sheetPr>
  <dimension ref="A1:AT64"/>
  <sheetViews>
    <sheetView topLeftCell="B7"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46" width="3.6640625" style="306" customWidth="1"/>
    <col min="47" max="47" width="14.44140625" style="306" customWidth="1"/>
    <col min="48" max="16384" width="14.44140625" style="306"/>
  </cols>
  <sheetData>
    <row r="1" spans="2:46" ht="14.25" customHeight="1" x14ac:dyDescent="0.25">
      <c r="G1" s="110"/>
      <c r="H1" s="110"/>
      <c r="I1" s="110"/>
      <c r="J1" s="110"/>
      <c r="K1" s="110"/>
      <c r="L1" s="110"/>
      <c r="M1" s="110"/>
      <c r="N1" s="110"/>
      <c r="O1" s="110"/>
      <c r="P1" s="110"/>
      <c r="Q1" s="110"/>
      <c r="R1" s="110"/>
      <c r="S1" s="110"/>
      <c r="T1" s="110"/>
      <c r="U1" s="110"/>
      <c r="V1" s="110"/>
      <c r="W1" s="110"/>
      <c r="X1" s="110"/>
      <c r="Y1" s="110"/>
    </row>
    <row r="2" spans="2:46" ht="14.25" customHeight="1" x14ac:dyDescent="0.25">
      <c r="G2" s="55" t="s">
        <v>1674</v>
      </c>
      <c r="H2" s="55"/>
      <c r="I2" s="55"/>
      <c r="J2" s="55"/>
      <c r="K2" s="55"/>
      <c r="L2" s="55"/>
      <c r="M2" s="55"/>
      <c r="N2" s="55"/>
      <c r="AT2" s="443"/>
    </row>
    <row r="3" spans="2:46" ht="14.25" customHeight="1" x14ac:dyDescent="0.25">
      <c r="B3" s="111"/>
      <c r="C3" s="111"/>
      <c r="D3" s="111"/>
      <c r="E3" s="111"/>
      <c r="G3" s="55"/>
      <c r="H3" s="55"/>
      <c r="I3" s="55"/>
      <c r="J3" s="55"/>
      <c r="K3" s="55"/>
      <c r="L3" s="55"/>
      <c r="M3" s="55"/>
      <c r="N3" s="55"/>
      <c r="AT3" s="443"/>
    </row>
    <row r="4" spans="2:46" ht="14.25" customHeight="1" x14ac:dyDescent="0.25">
      <c r="B4" s="762" t="s">
        <v>79</v>
      </c>
      <c r="C4" s="761"/>
      <c r="D4" s="761"/>
      <c r="E4" s="761"/>
      <c r="G4" s="55"/>
      <c r="H4" s="55"/>
      <c r="I4" s="55"/>
      <c r="J4" s="55"/>
      <c r="K4" s="55"/>
      <c r="L4" s="55"/>
      <c r="M4" s="55"/>
      <c r="N4" s="55"/>
      <c r="AT4" s="443"/>
    </row>
    <row r="5" spans="2:46" ht="14.25" customHeight="1" x14ac:dyDescent="0.25">
      <c r="B5" s="111"/>
      <c r="C5" s="111"/>
      <c r="D5" s="111"/>
      <c r="E5" s="111"/>
      <c r="G5" s="55"/>
      <c r="H5" s="55"/>
      <c r="I5" s="55"/>
      <c r="J5" s="55"/>
      <c r="K5" s="55"/>
      <c r="L5" s="55"/>
      <c r="M5" s="55"/>
      <c r="N5" s="55"/>
      <c r="AT5" s="443"/>
    </row>
    <row r="6" spans="2:46" ht="14.25" customHeight="1" x14ac:dyDescent="0.25">
      <c r="B6" s="762" t="s">
        <v>87</v>
      </c>
      <c r="C6" s="761"/>
      <c r="D6" s="761"/>
      <c r="E6" s="761"/>
      <c r="G6" s="55"/>
      <c r="H6" s="55"/>
      <c r="I6" s="55"/>
      <c r="J6" s="55"/>
      <c r="K6" s="55"/>
      <c r="L6" s="55"/>
      <c r="M6" s="55"/>
      <c r="N6" s="55"/>
      <c r="AT6" s="443"/>
    </row>
    <row r="7" spans="2:46" ht="15" customHeight="1" x14ac:dyDescent="0.25">
      <c r="B7" s="111"/>
      <c r="C7" s="111"/>
      <c r="D7" s="111"/>
      <c r="E7" s="111"/>
      <c r="G7" s="996" t="s">
        <v>1774</v>
      </c>
      <c r="H7" s="1111"/>
      <c r="I7" s="1111"/>
      <c r="J7" s="1111"/>
      <c r="K7" s="1111"/>
      <c r="L7" s="1111"/>
      <c r="M7" s="1111"/>
      <c r="N7" s="1111"/>
      <c r="O7" s="1111"/>
      <c r="P7" s="1111"/>
      <c r="Q7" s="1111"/>
      <c r="R7" s="1111"/>
      <c r="S7" s="1111"/>
      <c r="T7" s="1111"/>
      <c r="U7" s="1111"/>
      <c r="V7" s="1111"/>
      <c r="W7" s="1111"/>
      <c r="X7" s="1111"/>
      <c r="Y7" s="1111"/>
      <c r="Z7" s="1111"/>
      <c r="AA7" s="1111"/>
      <c r="AB7" s="1111"/>
      <c r="AC7" s="1111"/>
      <c r="AD7" s="1111"/>
      <c r="AE7" s="1111"/>
      <c r="AF7" s="1111"/>
      <c r="AG7" s="1111"/>
      <c r="AH7" s="1111"/>
      <c r="AI7" s="1111"/>
      <c r="AJ7" s="1111"/>
      <c r="AK7" s="1111"/>
      <c r="AL7" s="1111"/>
      <c r="AM7" s="1111"/>
      <c r="AN7" s="1111"/>
      <c r="AO7" s="1111"/>
      <c r="AP7" s="1111"/>
      <c r="AQ7" s="1111"/>
      <c r="AR7" s="1111"/>
      <c r="AS7" s="58"/>
      <c r="AT7" s="443"/>
    </row>
    <row r="8" spans="2:46" ht="14.25" customHeight="1" x14ac:dyDescent="0.25">
      <c r="B8" s="762" t="s">
        <v>94</v>
      </c>
      <c r="C8" s="761"/>
      <c r="D8" s="761"/>
      <c r="E8" s="761"/>
      <c r="G8" s="55"/>
      <c r="H8" s="55"/>
      <c r="I8" s="55"/>
      <c r="J8" s="55"/>
      <c r="K8" s="55"/>
      <c r="L8" s="55"/>
      <c r="M8" s="55"/>
      <c r="N8" s="55"/>
      <c r="AT8" s="443"/>
    </row>
    <row r="9" spans="2:46" ht="14.25" customHeight="1" x14ac:dyDescent="0.25">
      <c r="B9" s="111"/>
      <c r="C9" s="111"/>
      <c r="D9" s="111"/>
      <c r="E9" s="111"/>
      <c r="G9" s="999" t="str">
        <f>"Rincian "&amp;'E-4'!G9&amp;" "&amp;'E-4-1'!M24</f>
        <v>Rincian Biaya Penyusutan dan Amortisasi Berdasarkan Analisis Kewajaran dan Kelaziman Usaha</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1111"/>
      <c r="I10" s="1111"/>
      <c r="J10" s="1111"/>
      <c r="K10" s="1111"/>
      <c r="L10" s="1111"/>
      <c r="M10" s="1111"/>
      <c r="N10" s="1111"/>
      <c r="O10" s="1111"/>
      <c r="P10" s="1111"/>
      <c r="Q10" s="1111"/>
      <c r="R10" s="1111"/>
      <c r="S10" s="1111"/>
      <c r="T10" s="1111"/>
      <c r="U10" s="1111"/>
      <c r="V10" s="1111"/>
      <c r="W10" s="1111"/>
      <c r="X10" s="1111"/>
      <c r="Y10" s="1111"/>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c r="AT12" s="443"/>
    </row>
    <row r="13" spans="2:46" ht="14.25" customHeight="1" x14ac:dyDescent="0.25">
      <c r="B13" s="962" t="str">
        <f>HYPERLINK("#'"&amp;'EWS DIRECTORY'!$J$138&amp;"'!A1",'EWS DIRECTORY'!$J$138)</f>
        <v>E-4</v>
      </c>
      <c r="C13" s="761"/>
      <c r="D13" s="761"/>
      <c r="E13" s="761"/>
      <c r="G13" s="55" t="s">
        <v>1680</v>
      </c>
      <c r="H13" s="55"/>
      <c r="I13" s="254"/>
      <c r="J13" s="254"/>
      <c r="K13" s="254"/>
      <c r="L13" s="254"/>
      <c r="M13" s="254"/>
      <c r="N13" s="254"/>
      <c r="AT13" s="443"/>
    </row>
    <row r="14" spans="2:46" ht="14.25" customHeight="1" x14ac:dyDescent="0.25">
      <c r="B14" s="931" t="str">
        <f>HYPERLINK("#'"&amp;'EWS DIRECTORY'!$J$139&amp;"'!A1",'EWS DIRECTORY'!$J$139)</f>
        <v>E-4-1</v>
      </c>
      <c r="C14" s="761"/>
      <c r="D14" s="761"/>
      <c r="E14" s="761"/>
      <c r="G14" s="55" t="s">
        <v>1891</v>
      </c>
      <c r="H14" s="55"/>
      <c r="I14" s="254"/>
      <c r="J14" s="254"/>
      <c r="K14" s="254"/>
      <c r="L14" s="254"/>
      <c r="M14" s="254"/>
      <c r="N14" s="254"/>
      <c r="AT14" s="443"/>
    </row>
    <row r="15" spans="2:46" ht="14.25" customHeight="1" x14ac:dyDescent="0.25">
      <c r="B15" s="929" t="str">
        <f>HYPERLINK("#'"&amp;'EWS DIRECTORY'!$J$140&amp;"'!A1",'EWS DIRECTORY'!$J$140)</f>
        <v>E-4-1-1</v>
      </c>
      <c r="C15" s="761"/>
      <c r="D15" s="761"/>
      <c r="E15" s="761"/>
      <c r="G15" s="55" t="s">
        <v>1892</v>
      </c>
      <c r="H15" s="55"/>
      <c r="I15" s="254"/>
      <c r="J15" s="254"/>
      <c r="K15" s="254"/>
      <c r="L15" s="254"/>
      <c r="M15" s="254"/>
      <c r="N15" s="254"/>
      <c r="AT15" s="443"/>
    </row>
    <row r="16" spans="2:46" ht="14.25" customHeight="1" x14ac:dyDescent="0.25">
      <c r="B16" s="929" t="str">
        <f>HYPERLINK("#'"&amp;'EWS DIRECTORY'!$J$141&amp;"'!A1",'EWS DIRECTORY'!$J$141)</f>
        <v>E-4-1-2</v>
      </c>
      <c r="C16" s="761"/>
      <c r="D16" s="761"/>
      <c r="E16" s="761"/>
      <c r="G16" s="55" t="s">
        <v>1893</v>
      </c>
      <c r="H16" s="55"/>
      <c r="I16" s="254"/>
      <c r="J16" s="254"/>
      <c r="K16" s="254"/>
      <c r="L16" s="254"/>
      <c r="M16" s="254"/>
      <c r="N16" s="254"/>
      <c r="AT16" s="443"/>
    </row>
    <row r="17" spans="1:46" ht="14.25" customHeight="1" x14ac:dyDescent="0.25">
      <c r="B17" s="929" t="str">
        <f>HYPERLINK("#'"&amp;'EWS DIRECTORY'!$J$142&amp;"'!A1",'EWS DIRECTORY'!$J$142)</f>
        <v>E-4-1-3</v>
      </c>
      <c r="C17" s="761"/>
      <c r="D17" s="761"/>
      <c r="E17" s="761"/>
      <c r="G17" s="55" t="s">
        <v>1681</v>
      </c>
      <c r="H17" s="55"/>
      <c r="I17" s="55"/>
      <c r="J17" s="254"/>
      <c r="K17" s="254"/>
      <c r="L17" s="254"/>
      <c r="M17" s="254"/>
      <c r="N17" s="254"/>
      <c r="AT17" s="443"/>
    </row>
    <row r="18" spans="1:46" ht="14.25" customHeight="1" x14ac:dyDescent="0.25">
      <c r="B18" s="927" t="str">
        <f>HYPERLINK("#'"&amp;'EWS DIRECTORY'!$J$144&amp;"'!A1",'EWS DIRECTORY'!$J$144)</f>
        <v>E-4-1-4</v>
      </c>
      <c r="C18" s="761"/>
      <c r="D18" s="761"/>
      <c r="E18" s="761"/>
      <c r="G18" s="55" t="s">
        <v>1744</v>
      </c>
      <c r="H18" s="55"/>
      <c r="I18" s="55" t="s">
        <v>1744</v>
      </c>
      <c r="J18" s="254"/>
      <c r="K18" s="254"/>
      <c r="L18" s="254"/>
      <c r="M18" s="254"/>
      <c r="N18" s="254"/>
      <c r="AT18" s="443"/>
    </row>
    <row r="19" spans="1:46" ht="14.25" customHeight="1" x14ac:dyDescent="0.25">
      <c r="B19" s="929" t="str">
        <f>HYPERLINK("#'"&amp;'EWS DIRECTORY'!$J$145&amp;"'!A1",'EWS DIRECTORY'!$J$145)</f>
        <v>E-4-1-5</v>
      </c>
      <c r="C19" s="761"/>
      <c r="D19" s="761"/>
      <c r="E19" s="761"/>
      <c r="AT19" s="443"/>
    </row>
    <row r="20" spans="1:46" ht="14.25" customHeight="1" x14ac:dyDescent="0.25">
      <c r="A20" s="929" t="str">
        <f>HYPERLINK("#'"&amp;'EWS DIRECTORY'!$J$146&amp;"'!A1",'EWS DIRECTORY'!$J$146)</f>
        <v>E-4-1-6</v>
      </c>
      <c r="B20" s="761"/>
      <c r="C20" s="761"/>
      <c r="D20" s="761"/>
      <c r="E20" s="761"/>
      <c r="G20" s="55" t="s">
        <v>1851</v>
      </c>
      <c r="AT20" s="443"/>
    </row>
    <row r="21" spans="1:46" ht="14.25" customHeight="1" x14ac:dyDescent="0.25">
      <c r="G21" s="55"/>
      <c r="AT21" s="443"/>
    </row>
    <row r="22" spans="1:46" ht="13.8" x14ac:dyDescent="0.25">
      <c r="G22" s="55"/>
      <c r="H22" s="1082" t="s">
        <v>1445</v>
      </c>
      <c r="I22" s="765"/>
      <c r="J22" s="1109" t="s">
        <v>1894</v>
      </c>
      <c r="K22" s="764"/>
      <c r="L22" s="764"/>
      <c r="M22" s="764"/>
      <c r="N22" s="764"/>
      <c r="O22" s="764"/>
      <c r="P22" s="764"/>
      <c r="Q22" s="764"/>
      <c r="R22" s="764"/>
      <c r="S22" s="764"/>
      <c r="T22" s="764"/>
      <c r="U22" s="764"/>
      <c r="V22" s="764"/>
      <c r="W22" s="764"/>
      <c r="X22" s="765"/>
      <c r="Y22" s="1082" t="s">
        <v>1767</v>
      </c>
      <c r="Z22" s="765"/>
      <c r="AA22" s="1082" t="s">
        <v>1895</v>
      </c>
      <c r="AB22" s="764"/>
      <c r="AC22" s="764"/>
      <c r="AD22" s="764"/>
      <c r="AE22" s="764"/>
      <c r="AF22" s="764"/>
      <c r="AG22" s="764"/>
      <c r="AH22" s="764"/>
      <c r="AI22" s="764"/>
      <c r="AJ22" s="764"/>
      <c r="AK22" s="764"/>
      <c r="AL22" s="764"/>
      <c r="AM22" s="764"/>
      <c r="AN22" s="764"/>
      <c r="AO22" s="764"/>
      <c r="AP22" s="764"/>
      <c r="AQ22" s="764"/>
      <c r="AR22" s="764"/>
      <c r="AS22" s="764"/>
      <c r="AT22" s="765"/>
    </row>
    <row r="23" spans="1:46" ht="15" customHeight="1" x14ac:dyDescent="0.25">
      <c r="G23" s="55"/>
      <c r="H23" s="1104">
        <v>1</v>
      </c>
      <c r="I23" s="765"/>
      <c r="J23" s="1105" t="s">
        <v>1896</v>
      </c>
      <c r="K23" s="764"/>
      <c r="L23" s="764"/>
      <c r="M23" s="764"/>
      <c r="N23" s="764"/>
      <c r="O23" s="764"/>
      <c r="P23" s="764"/>
      <c r="Q23" s="764"/>
      <c r="R23" s="764"/>
      <c r="S23" s="764"/>
      <c r="T23" s="764"/>
      <c r="U23" s="764"/>
      <c r="V23" s="764"/>
      <c r="W23" s="764"/>
      <c r="X23" s="765"/>
      <c r="Y23" s="1009"/>
      <c r="Z23" s="765"/>
      <c r="AA23" s="1009"/>
      <c r="AB23" s="764"/>
      <c r="AC23" s="764"/>
      <c r="AD23" s="764"/>
      <c r="AE23" s="764"/>
      <c r="AF23" s="764"/>
      <c r="AG23" s="764"/>
      <c r="AH23" s="764"/>
      <c r="AI23" s="764"/>
      <c r="AJ23" s="764"/>
      <c r="AK23" s="764"/>
      <c r="AL23" s="764"/>
      <c r="AM23" s="764"/>
      <c r="AN23" s="764"/>
      <c r="AO23" s="764"/>
      <c r="AP23" s="764"/>
      <c r="AQ23" s="764"/>
      <c r="AR23" s="764"/>
      <c r="AS23" s="764"/>
      <c r="AT23" s="765"/>
    </row>
    <row r="24" spans="1:46" ht="15" customHeight="1" x14ac:dyDescent="0.25">
      <c r="H24" s="1104">
        <v>2</v>
      </c>
      <c r="I24" s="765"/>
      <c r="J24" s="1105" t="s">
        <v>1897</v>
      </c>
      <c r="K24" s="764"/>
      <c r="L24" s="764"/>
      <c r="M24" s="764"/>
      <c r="N24" s="764"/>
      <c r="O24" s="764"/>
      <c r="P24" s="764"/>
      <c r="Q24" s="764"/>
      <c r="R24" s="764"/>
      <c r="S24" s="764"/>
      <c r="T24" s="764"/>
      <c r="U24" s="764"/>
      <c r="V24" s="764"/>
      <c r="W24" s="764"/>
      <c r="X24" s="765"/>
      <c r="Y24" s="1009"/>
      <c r="Z24" s="765"/>
      <c r="AA24" s="1009"/>
      <c r="AB24" s="764"/>
      <c r="AC24" s="764"/>
      <c r="AD24" s="764"/>
      <c r="AE24" s="764"/>
      <c r="AF24" s="764"/>
      <c r="AG24" s="764"/>
      <c r="AH24" s="764"/>
      <c r="AI24" s="764"/>
      <c r="AJ24" s="764"/>
      <c r="AK24" s="764"/>
      <c r="AL24" s="764"/>
      <c r="AM24" s="764"/>
      <c r="AN24" s="764"/>
      <c r="AO24" s="764"/>
      <c r="AP24" s="764"/>
      <c r="AQ24" s="764"/>
      <c r="AR24" s="764"/>
      <c r="AS24" s="764"/>
      <c r="AT24" s="765"/>
    </row>
    <row r="25" spans="1:46" ht="15" customHeight="1" x14ac:dyDescent="0.25">
      <c r="H25" s="1104">
        <v>3</v>
      </c>
      <c r="I25" s="765"/>
      <c r="J25" s="1105" t="s">
        <v>1898</v>
      </c>
      <c r="K25" s="764"/>
      <c r="L25" s="764"/>
      <c r="M25" s="764"/>
      <c r="N25" s="764"/>
      <c r="O25" s="764"/>
      <c r="P25" s="764"/>
      <c r="Q25" s="764"/>
      <c r="R25" s="764"/>
      <c r="S25" s="764"/>
      <c r="T25" s="764"/>
      <c r="U25" s="764"/>
      <c r="V25" s="764"/>
      <c r="W25" s="764"/>
      <c r="X25" s="765"/>
      <c r="Y25" s="1009"/>
      <c r="Z25" s="765"/>
      <c r="AA25" s="1009"/>
      <c r="AB25" s="764"/>
      <c r="AC25" s="764"/>
      <c r="AD25" s="764"/>
      <c r="AE25" s="764"/>
      <c r="AF25" s="764"/>
      <c r="AG25" s="764"/>
      <c r="AH25" s="764"/>
      <c r="AI25" s="764"/>
      <c r="AJ25" s="764"/>
      <c r="AK25" s="764"/>
      <c r="AL25" s="764"/>
      <c r="AM25" s="764"/>
      <c r="AN25" s="764"/>
      <c r="AO25" s="764"/>
      <c r="AP25" s="764"/>
      <c r="AQ25" s="764"/>
      <c r="AR25" s="764"/>
      <c r="AS25" s="764"/>
      <c r="AT25" s="765"/>
    </row>
    <row r="26" spans="1:46" ht="15" customHeight="1" x14ac:dyDescent="0.25">
      <c r="H26" s="1104">
        <v>4</v>
      </c>
      <c r="I26" s="765"/>
      <c r="J26" s="1105" t="s">
        <v>1899</v>
      </c>
      <c r="K26" s="764"/>
      <c r="L26" s="764"/>
      <c r="M26" s="764"/>
      <c r="N26" s="764"/>
      <c r="O26" s="764"/>
      <c r="P26" s="764"/>
      <c r="Q26" s="764"/>
      <c r="R26" s="764"/>
      <c r="S26" s="764"/>
      <c r="T26" s="764"/>
      <c r="U26" s="764"/>
      <c r="V26" s="764"/>
      <c r="W26" s="764"/>
      <c r="X26" s="765"/>
      <c r="Y26" s="1009"/>
      <c r="Z26" s="765"/>
      <c r="AA26" s="1009"/>
      <c r="AB26" s="764"/>
      <c r="AC26" s="764"/>
      <c r="AD26" s="764"/>
      <c r="AE26" s="764"/>
      <c r="AF26" s="764"/>
      <c r="AG26" s="764"/>
      <c r="AH26" s="764"/>
      <c r="AI26" s="764"/>
      <c r="AJ26" s="764"/>
      <c r="AK26" s="764"/>
      <c r="AL26" s="764"/>
      <c r="AM26" s="764"/>
      <c r="AN26" s="764"/>
      <c r="AO26" s="764"/>
      <c r="AP26" s="764"/>
      <c r="AQ26" s="764"/>
      <c r="AR26" s="764"/>
      <c r="AS26" s="764"/>
      <c r="AT26" s="765"/>
    </row>
    <row r="27" spans="1:46" ht="15" customHeight="1" x14ac:dyDescent="0.25">
      <c r="H27" s="1104">
        <v>5</v>
      </c>
      <c r="I27" s="765"/>
      <c r="J27" s="1105" t="s">
        <v>1900</v>
      </c>
      <c r="K27" s="764"/>
      <c r="L27" s="764"/>
      <c r="M27" s="764"/>
      <c r="N27" s="764"/>
      <c r="O27" s="764"/>
      <c r="P27" s="764"/>
      <c r="Q27" s="764"/>
      <c r="R27" s="764"/>
      <c r="S27" s="764"/>
      <c r="T27" s="764"/>
      <c r="U27" s="764"/>
      <c r="V27" s="764"/>
      <c r="W27" s="764"/>
      <c r="X27" s="765"/>
      <c r="Y27" s="1009"/>
      <c r="Z27" s="765"/>
      <c r="AA27" s="1009"/>
      <c r="AB27" s="764"/>
      <c r="AC27" s="764"/>
      <c r="AD27" s="764"/>
      <c r="AE27" s="764"/>
      <c r="AF27" s="764"/>
      <c r="AG27" s="764"/>
      <c r="AH27" s="764"/>
      <c r="AI27" s="764"/>
      <c r="AJ27" s="764"/>
      <c r="AK27" s="764"/>
      <c r="AL27" s="764"/>
      <c r="AM27" s="764"/>
      <c r="AN27" s="764"/>
      <c r="AO27" s="764"/>
      <c r="AP27" s="764"/>
      <c r="AQ27" s="764"/>
      <c r="AR27" s="764"/>
      <c r="AS27" s="764"/>
      <c r="AT27" s="765"/>
    </row>
    <row r="28" spans="1:46" ht="15" customHeight="1" x14ac:dyDescent="0.25">
      <c r="B28" s="760"/>
      <c r="C28" s="761"/>
      <c r="D28" s="761"/>
      <c r="E28" s="761"/>
      <c r="H28" s="1104">
        <v>6</v>
      </c>
      <c r="I28" s="765"/>
      <c r="J28" s="1105" t="s">
        <v>1901</v>
      </c>
      <c r="K28" s="764"/>
      <c r="L28" s="764"/>
      <c r="M28" s="764"/>
      <c r="N28" s="764"/>
      <c r="O28" s="764"/>
      <c r="P28" s="764"/>
      <c r="Q28" s="764"/>
      <c r="R28" s="764"/>
      <c r="S28" s="764"/>
      <c r="T28" s="764"/>
      <c r="U28" s="764"/>
      <c r="V28" s="764"/>
      <c r="W28" s="764"/>
      <c r="X28" s="765"/>
      <c r="Y28" s="1009"/>
      <c r="Z28" s="765"/>
      <c r="AA28" s="1009"/>
      <c r="AB28" s="764"/>
      <c r="AC28" s="764"/>
      <c r="AD28" s="764"/>
      <c r="AE28" s="764"/>
      <c r="AF28" s="764"/>
      <c r="AG28" s="764"/>
      <c r="AH28" s="764"/>
      <c r="AI28" s="764"/>
      <c r="AJ28" s="764"/>
      <c r="AK28" s="764"/>
      <c r="AL28" s="764"/>
      <c r="AM28" s="764"/>
      <c r="AN28" s="764"/>
      <c r="AO28" s="764"/>
      <c r="AP28" s="764"/>
      <c r="AQ28" s="764"/>
      <c r="AR28" s="764"/>
      <c r="AS28" s="764"/>
      <c r="AT28" s="765"/>
    </row>
    <row r="29" spans="1:46" ht="15" customHeight="1" x14ac:dyDescent="0.25">
      <c r="H29" s="1104">
        <v>7</v>
      </c>
      <c r="I29" s="765"/>
      <c r="J29" s="1105" t="s">
        <v>1902</v>
      </c>
      <c r="K29" s="764"/>
      <c r="L29" s="764"/>
      <c r="M29" s="764"/>
      <c r="N29" s="764"/>
      <c r="O29" s="764"/>
      <c r="P29" s="764"/>
      <c r="Q29" s="764"/>
      <c r="R29" s="764"/>
      <c r="S29" s="764"/>
      <c r="T29" s="764"/>
      <c r="U29" s="764"/>
      <c r="V29" s="764"/>
      <c r="W29" s="764"/>
      <c r="X29" s="765"/>
      <c r="Y29" s="1009"/>
      <c r="Z29" s="765"/>
      <c r="AA29" s="1009"/>
      <c r="AB29" s="764"/>
      <c r="AC29" s="764"/>
      <c r="AD29" s="764"/>
      <c r="AE29" s="764"/>
      <c r="AF29" s="764"/>
      <c r="AG29" s="764"/>
      <c r="AH29" s="764"/>
      <c r="AI29" s="764"/>
      <c r="AJ29" s="764"/>
      <c r="AK29" s="764"/>
      <c r="AL29" s="764"/>
      <c r="AM29" s="764"/>
      <c r="AN29" s="764"/>
      <c r="AO29" s="764"/>
      <c r="AP29" s="764"/>
      <c r="AQ29" s="764"/>
      <c r="AR29" s="764"/>
      <c r="AS29" s="764"/>
      <c r="AT29" s="765"/>
    </row>
    <row r="30" spans="1:46" ht="15" customHeight="1" x14ac:dyDescent="0.25">
      <c r="B30" s="760"/>
      <c r="C30" s="761"/>
      <c r="D30" s="761"/>
      <c r="E30" s="761"/>
      <c r="H30" s="1104">
        <v>8</v>
      </c>
      <c r="I30" s="765"/>
      <c r="J30" s="1105" t="s">
        <v>1903</v>
      </c>
      <c r="K30" s="764"/>
      <c r="L30" s="764"/>
      <c r="M30" s="764"/>
      <c r="N30" s="764"/>
      <c r="O30" s="764"/>
      <c r="P30" s="764"/>
      <c r="Q30" s="764"/>
      <c r="R30" s="764"/>
      <c r="S30" s="764"/>
      <c r="T30" s="764"/>
      <c r="U30" s="764"/>
      <c r="V30" s="764"/>
      <c r="W30" s="764"/>
      <c r="X30" s="765"/>
      <c r="Y30" s="1009"/>
      <c r="Z30" s="765"/>
      <c r="AA30" s="1009"/>
      <c r="AB30" s="764"/>
      <c r="AC30" s="764"/>
      <c r="AD30" s="764"/>
      <c r="AE30" s="764"/>
      <c r="AF30" s="764"/>
      <c r="AG30" s="764"/>
      <c r="AH30" s="764"/>
      <c r="AI30" s="764"/>
      <c r="AJ30" s="764"/>
      <c r="AK30" s="764"/>
      <c r="AL30" s="764"/>
      <c r="AM30" s="764"/>
      <c r="AN30" s="764"/>
      <c r="AO30" s="764"/>
      <c r="AP30" s="764"/>
      <c r="AQ30" s="764"/>
      <c r="AR30" s="764"/>
      <c r="AS30" s="764"/>
      <c r="AT30" s="765"/>
    </row>
    <row r="31" spans="1:46" ht="15" customHeight="1" x14ac:dyDescent="0.25">
      <c r="H31" s="1104">
        <v>9</v>
      </c>
      <c r="I31" s="765"/>
      <c r="J31" s="1105" t="s">
        <v>1904</v>
      </c>
      <c r="K31" s="764"/>
      <c r="L31" s="764"/>
      <c r="M31" s="764"/>
      <c r="N31" s="764"/>
      <c r="O31" s="764"/>
      <c r="P31" s="764"/>
      <c r="Q31" s="764"/>
      <c r="R31" s="764"/>
      <c r="S31" s="764"/>
      <c r="T31" s="764"/>
      <c r="U31" s="764"/>
      <c r="V31" s="764"/>
      <c r="W31" s="764"/>
      <c r="X31" s="765"/>
      <c r="Y31" s="1009"/>
      <c r="Z31" s="765"/>
      <c r="AA31" s="1009"/>
      <c r="AB31" s="764"/>
      <c r="AC31" s="764"/>
      <c r="AD31" s="764"/>
      <c r="AE31" s="764"/>
      <c r="AF31" s="764"/>
      <c r="AG31" s="764"/>
      <c r="AH31" s="764"/>
      <c r="AI31" s="764"/>
      <c r="AJ31" s="764"/>
      <c r="AK31" s="764"/>
      <c r="AL31" s="764"/>
      <c r="AM31" s="764"/>
      <c r="AN31" s="764"/>
      <c r="AO31" s="764"/>
      <c r="AP31" s="764"/>
      <c r="AQ31" s="764"/>
      <c r="AR31" s="764"/>
      <c r="AS31" s="764"/>
      <c r="AT31" s="765"/>
    </row>
    <row r="32" spans="1:46" ht="15" customHeight="1" x14ac:dyDescent="0.25">
      <c r="B32" s="760"/>
      <c r="C32" s="761"/>
      <c r="D32" s="761"/>
      <c r="E32" s="761"/>
      <c r="H32" s="1104">
        <v>10</v>
      </c>
      <c r="I32" s="765"/>
      <c r="J32" s="1105" t="s">
        <v>1905</v>
      </c>
      <c r="K32" s="764"/>
      <c r="L32" s="764"/>
      <c r="M32" s="764"/>
      <c r="N32" s="764"/>
      <c r="O32" s="764"/>
      <c r="P32" s="764"/>
      <c r="Q32" s="764"/>
      <c r="R32" s="764"/>
      <c r="S32" s="764"/>
      <c r="T32" s="764"/>
      <c r="U32" s="764"/>
      <c r="V32" s="764"/>
      <c r="W32" s="764"/>
      <c r="X32" s="765"/>
      <c r="Y32" s="1009"/>
      <c r="Z32" s="765"/>
      <c r="AA32" s="1009"/>
      <c r="AB32" s="764"/>
      <c r="AC32" s="764"/>
      <c r="AD32" s="764"/>
      <c r="AE32" s="764"/>
      <c r="AF32" s="764"/>
      <c r="AG32" s="764"/>
      <c r="AH32" s="764"/>
      <c r="AI32" s="764"/>
      <c r="AJ32" s="764"/>
      <c r="AK32" s="764"/>
      <c r="AL32" s="764"/>
      <c r="AM32" s="764"/>
      <c r="AN32" s="764"/>
      <c r="AO32" s="764"/>
      <c r="AP32" s="764"/>
      <c r="AQ32" s="764"/>
      <c r="AR32" s="764"/>
      <c r="AS32" s="764"/>
      <c r="AT32" s="765"/>
    </row>
    <row r="33" spans="2:46" ht="15" customHeight="1" x14ac:dyDescent="0.25">
      <c r="H33" s="1104">
        <v>11</v>
      </c>
      <c r="I33" s="765"/>
      <c r="J33" s="1105" t="s">
        <v>1906</v>
      </c>
      <c r="K33" s="764"/>
      <c r="L33" s="764"/>
      <c r="M33" s="764"/>
      <c r="N33" s="764"/>
      <c r="O33" s="764"/>
      <c r="P33" s="764"/>
      <c r="Q33" s="764"/>
      <c r="R33" s="764"/>
      <c r="S33" s="764"/>
      <c r="T33" s="764"/>
      <c r="U33" s="764"/>
      <c r="V33" s="764"/>
      <c r="W33" s="764"/>
      <c r="X33" s="765"/>
      <c r="Y33" s="1009"/>
      <c r="Z33" s="765"/>
      <c r="AA33" s="1009"/>
      <c r="AB33" s="764"/>
      <c r="AC33" s="764"/>
      <c r="AD33" s="764"/>
      <c r="AE33" s="764"/>
      <c r="AF33" s="764"/>
      <c r="AG33" s="764"/>
      <c r="AH33" s="764"/>
      <c r="AI33" s="764"/>
      <c r="AJ33" s="764"/>
      <c r="AK33" s="764"/>
      <c r="AL33" s="764"/>
      <c r="AM33" s="764"/>
      <c r="AN33" s="764"/>
      <c r="AO33" s="764"/>
      <c r="AP33" s="764"/>
      <c r="AQ33" s="764"/>
      <c r="AR33" s="764"/>
      <c r="AS33" s="764"/>
      <c r="AT33" s="765"/>
    </row>
    <row r="34" spans="2:46" ht="15" customHeight="1" x14ac:dyDescent="0.25">
      <c r="B34" s="760"/>
      <c r="C34" s="761"/>
      <c r="D34" s="761"/>
      <c r="E34" s="761"/>
      <c r="H34" s="1104">
        <v>12</v>
      </c>
      <c r="I34" s="765"/>
      <c r="J34" s="1105" t="s">
        <v>1907</v>
      </c>
      <c r="K34" s="764"/>
      <c r="L34" s="764"/>
      <c r="M34" s="764"/>
      <c r="N34" s="764"/>
      <c r="O34" s="764"/>
      <c r="P34" s="764"/>
      <c r="Q34" s="764"/>
      <c r="R34" s="764"/>
      <c r="S34" s="764"/>
      <c r="T34" s="764"/>
      <c r="U34" s="764"/>
      <c r="V34" s="764"/>
      <c r="W34" s="764"/>
      <c r="X34" s="765"/>
      <c r="Y34" s="1009"/>
      <c r="Z34" s="765"/>
      <c r="AA34" s="1009"/>
      <c r="AB34" s="764"/>
      <c r="AC34" s="764"/>
      <c r="AD34" s="764"/>
      <c r="AE34" s="764"/>
      <c r="AF34" s="764"/>
      <c r="AG34" s="764"/>
      <c r="AH34" s="764"/>
      <c r="AI34" s="764"/>
      <c r="AJ34" s="764"/>
      <c r="AK34" s="764"/>
      <c r="AL34" s="764"/>
      <c r="AM34" s="764"/>
      <c r="AN34" s="764"/>
      <c r="AO34" s="764"/>
      <c r="AP34" s="764"/>
      <c r="AQ34" s="764"/>
      <c r="AR34" s="764"/>
      <c r="AS34" s="764"/>
      <c r="AT34" s="765"/>
    </row>
    <row r="35" spans="2:46" ht="15" customHeight="1" x14ac:dyDescent="0.25">
      <c r="H35" s="1104">
        <v>13</v>
      </c>
      <c r="I35" s="765"/>
      <c r="J35" s="1105" t="s">
        <v>1908</v>
      </c>
      <c r="K35" s="764"/>
      <c r="L35" s="764"/>
      <c r="M35" s="764"/>
      <c r="N35" s="764"/>
      <c r="O35" s="764"/>
      <c r="P35" s="764"/>
      <c r="Q35" s="764"/>
      <c r="R35" s="764"/>
      <c r="S35" s="764"/>
      <c r="T35" s="764"/>
      <c r="U35" s="764"/>
      <c r="V35" s="764"/>
      <c r="W35" s="764"/>
      <c r="X35" s="765"/>
      <c r="Y35" s="1009"/>
      <c r="Z35" s="765"/>
      <c r="AA35" s="1009"/>
      <c r="AB35" s="764"/>
      <c r="AC35" s="764"/>
      <c r="AD35" s="764"/>
      <c r="AE35" s="764"/>
      <c r="AF35" s="764"/>
      <c r="AG35" s="764"/>
      <c r="AH35" s="764"/>
      <c r="AI35" s="764"/>
      <c r="AJ35" s="764"/>
      <c r="AK35" s="764"/>
      <c r="AL35" s="764"/>
      <c r="AM35" s="764"/>
      <c r="AN35" s="764"/>
      <c r="AO35" s="764"/>
      <c r="AP35" s="764"/>
      <c r="AQ35" s="764"/>
      <c r="AR35" s="764"/>
      <c r="AS35" s="764"/>
      <c r="AT35" s="765"/>
    </row>
    <row r="36" spans="2:46" ht="15" customHeight="1" x14ac:dyDescent="0.25">
      <c r="B36" s="760"/>
      <c r="C36" s="761"/>
      <c r="D36" s="761"/>
      <c r="E36" s="761"/>
      <c r="H36" s="204"/>
      <c r="I36" s="204"/>
      <c r="AS36" s="443"/>
      <c r="AT36" s="443"/>
    </row>
    <row r="37" spans="2:46" ht="15" customHeight="1" x14ac:dyDescent="0.25">
      <c r="H37" s="1082" t="s">
        <v>1445</v>
      </c>
      <c r="I37" s="765"/>
      <c r="J37" s="1109" t="s">
        <v>1780</v>
      </c>
      <c r="K37" s="764"/>
      <c r="L37" s="764"/>
      <c r="M37" s="764"/>
      <c r="N37" s="764"/>
      <c r="O37" s="764"/>
      <c r="P37" s="764"/>
      <c r="Q37" s="764"/>
      <c r="R37" s="764"/>
      <c r="S37" s="764"/>
      <c r="T37" s="764"/>
      <c r="U37" s="764"/>
      <c r="V37" s="764"/>
      <c r="W37" s="764"/>
      <c r="X37" s="765"/>
      <c r="Y37" s="1082" t="s">
        <v>1767</v>
      </c>
      <c r="Z37" s="765"/>
      <c r="AA37" s="1110" t="s">
        <v>1909</v>
      </c>
      <c r="AB37" s="764"/>
      <c r="AC37" s="764"/>
      <c r="AD37" s="764"/>
      <c r="AE37" s="764"/>
      <c r="AF37" s="764"/>
      <c r="AG37" s="764"/>
      <c r="AH37" s="764"/>
      <c r="AI37" s="764"/>
      <c r="AJ37" s="765"/>
      <c r="AK37" s="1110" t="s">
        <v>1910</v>
      </c>
      <c r="AL37" s="764"/>
      <c r="AM37" s="764"/>
      <c r="AN37" s="764"/>
      <c r="AO37" s="764"/>
      <c r="AP37" s="764"/>
      <c r="AQ37" s="764"/>
      <c r="AR37" s="764"/>
      <c r="AS37" s="764"/>
      <c r="AT37" s="765"/>
    </row>
    <row r="38" spans="2:46" ht="15" customHeight="1" x14ac:dyDescent="0.25">
      <c r="H38" s="1104">
        <v>1</v>
      </c>
      <c r="I38" s="765"/>
      <c r="J38" s="1105" t="s">
        <v>1911</v>
      </c>
      <c r="K38" s="764"/>
      <c r="L38" s="764"/>
      <c r="M38" s="764"/>
      <c r="N38" s="764"/>
      <c r="O38" s="764"/>
      <c r="P38" s="764"/>
      <c r="Q38" s="764"/>
      <c r="R38" s="764"/>
      <c r="S38" s="764"/>
      <c r="T38" s="764"/>
      <c r="U38" s="764"/>
      <c r="V38" s="764"/>
      <c r="W38" s="764"/>
      <c r="X38" s="765"/>
      <c r="Y38" s="1009"/>
      <c r="Z38" s="765"/>
      <c r="AA38" s="1106">
        <f>AA53</f>
        <v>0</v>
      </c>
      <c r="AB38" s="764"/>
      <c r="AC38" s="764"/>
      <c r="AD38" s="764"/>
      <c r="AE38" s="764"/>
      <c r="AF38" s="764"/>
      <c r="AG38" s="764"/>
      <c r="AH38" s="764"/>
      <c r="AI38" s="764"/>
      <c r="AJ38" s="765"/>
      <c r="AK38" s="1106">
        <f>AK53</f>
        <v>0</v>
      </c>
      <c r="AL38" s="764"/>
      <c r="AM38" s="764"/>
      <c r="AN38" s="764"/>
      <c r="AO38" s="764"/>
      <c r="AP38" s="764"/>
      <c r="AQ38" s="764"/>
      <c r="AR38" s="764"/>
      <c r="AS38" s="764"/>
      <c r="AT38" s="765"/>
    </row>
    <row r="39" spans="2:46" ht="15" customHeight="1" x14ac:dyDescent="0.25">
      <c r="H39" s="1104">
        <v>2</v>
      </c>
      <c r="I39" s="765"/>
      <c r="J39" s="1105" t="s">
        <v>1912</v>
      </c>
      <c r="K39" s="764"/>
      <c r="L39" s="764"/>
      <c r="M39" s="764"/>
      <c r="N39" s="764"/>
      <c r="O39" s="764"/>
      <c r="P39" s="764"/>
      <c r="Q39" s="764"/>
      <c r="R39" s="764"/>
      <c r="S39" s="764"/>
      <c r="T39" s="764"/>
      <c r="U39" s="764"/>
      <c r="V39" s="764"/>
      <c r="W39" s="764"/>
      <c r="X39" s="765"/>
      <c r="Y39" s="1009"/>
      <c r="Z39" s="765"/>
      <c r="AA39" s="1114"/>
      <c r="AB39" s="764"/>
      <c r="AC39" s="764"/>
      <c r="AD39" s="764"/>
      <c r="AE39" s="764"/>
      <c r="AF39" s="764"/>
      <c r="AG39" s="764"/>
      <c r="AH39" s="764"/>
      <c r="AI39" s="764"/>
      <c r="AJ39" s="796"/>
      <c r="AK39" s="1108"/>
      <c r="AL39" s="764"/>
      <c r="AM39" s="764"/>
      <c r="AN39" s="764"/>
      <c r="AO39" s="764"/>
      <c r="AP39" s="764"/>
      <c r="AQ39" s="764"/>
      <c r="AR39" s="764"/>
      <c r="AS39" s="764"/>
      <c r="AT39" s="796"/>
    </row>
    <row r="40" spans="2:46" ht="15" customHeight="1" x14ac:dyDescent="0.25">
      <c r="H40" s="1104">
        <v>3</v>
      </c>
      <c r="I40" s="765"/>
      <c r="J40" s="1105" t="s">
        <v>1913</v>
      </c>
      <c r="K40" s="764"/>
      <c r="L40" s="764"/>
      <c r="M40" s="764"/>
      <c r="N40" s="764"/>
      <c r="O40" s="764"/>
      <c r="P40" s="764"/>
      <c r="Q40" s="764"/>
      <c r="R40" s="764"/>
      <c r="S40" s="764"/>
      <c r="T40" s="764"/>
      <c r="U40" s="764"/>
      <c r="V40" s="764"/>
      <c r="W40" s="764"/>
      <c r="X40" s="765"/>
      <c r="Y40" s="1009"/>
      <c r="Z40" s="765"/>
      <c r="AA40" s="1106">
        <f>SUM(AA38:AT39)</f>
        <v>0</v>
      </c>
      <c r="AB40" s="764"/>
      <c r="AC40" s="764"/>
      <c r="AD40" s="764"/>
      <c r="AE40" s="764"/>
      <c r="AF40" s="764"/>
      <c r="AG40" s="764"/>
      <c r="AH40" s="764"/>
      <c r="AI40" s="764"/>
      <c r="AJ40" s="765"/>
      <c r="AK40" s="1106">
        <f>SUM(AK38:BD39)</f>
        <v>0</v>
      </c>
      <c r="AL40" s="764"/>
      <c r="AM40" s="764"/>
      <c r="AN40" s="764"/>
      <c r="AO40" s="764"/>
      <c r="AP40" s="764"/>
      <c r="AQ40" s="764"/>
      <c r="AR40" s="764"/>
      <c r="AS40" s="764"/>
      <c r="AT40" s="765"/>
    </row>
    <row r="41" spans="2:46" ht="15" customHeight="1" x14ac:dyDescent="0.25">
      <c r="H41" s="204"/>
      <c r="I41" s="204"/>
      <c r="AS41" s="226"/>
      <c r="AT41" s="226"/>
    </row>
    <row r="42" spans="2:46" ht="15" customHeight="1" x14ac:dyDescent="0.25">
      <c r="H42" s="87" t="s">
        <v>1914</v>
      </c>
      <c r="I42" s="204"/>
      <c r="AS42" s="226"/>
      <c r="AT42" s="226"/>
    </row>
    <row r="43" spans="2:46" ht="15" customHeight="1" x14ac:dyDescent="0.25">
      <c r="H43" s="1082" t="s">
        <v>1445</v>
      </c>
      <c r="I43" s="765"/>
      <c r="J43" s="1109" t="s">
        <v>1780</v>
      </c>
      <c r="K43" s="764"/>
      <c r="L43" s="764"/>
      <c r="M43" s="764"/>
      <c r="N43" s="764"/>
      <c r="O43" s="764"/>
      <c r="P43" s="764"/>
      <c r="Q43" s="764"/>
      <c r="R43" s="764"/>
      <c r="S43" s="764"/>
      <c r="T43" s="764"/>
      <c r="U43" s="764"/>
      <c r="V43" s="764"/>
      <c r="W43" s="764"/>
      <c r="X43" s="765"/>
      <c r="Y43" s="1082" t="s">
        <v>1767</v>
      </c>
      <c r="Z43" s="765"/>
      <c r="AA43" s="1110" t="s">
        <v>1909</v>
      </c>
      <c r="AB43" s="764"/>
      <c r="AC43" s="764"/>
      <c r="AD43" s="764"/>
      <c r="AE43" s="764"/>
      <c r="AF43" s="764"/>
      <c r="AG43" s="764"/>
      <c r="AH43" s="764"/>
      <c r="AI43" s="764"/>
      <c r="AJ43" s="765"/>
      <c r="AK43" s="1110" t="s">
        <v>1910</v>
      </c>
      <c r="AL43" s="764"/>
      <c r="AM43" s="764"/>
      <c r="AN43" s="764"/>
      <c r="AO43" s="764"/>
      <c r="AP43" s="764"/>
      <c r="AQ43" s="764"/>
      <c r="AR43" s="764"/>
      <c r="AS43" s="764"/>
      <c r="AT43" s="765"/>
    </row>
    <row r="44" spans="2:46" ht="15" customHeight="1" x14ac:dyDescent="0.25">
      <c r="H44" s="1104">
        <v>1</v>
      </c>
      <c r="I44" s="765"/>
      <c r="J44" s="1105"/>
      <c r="K44" s="764"/>
      <c r="L44" s="764"/>
      <c r="M44" s="764"/>
      <c r="N44" s="764"/>
      <c r="O44" s="764"/>
      <c r="P44" s="764"/>
      <c r="Q44" s="764"/>
      <c r="R44" s="764"/>
      <c r="S44" s="764"/>
      <c r="T44" s="764"/>
      <c r="U44" s="764"/>
      <c r="V44" s="764"/>
      <c r="W44" s="764"/>
      <c r="X44" s="765"/>
      <c r="Y44" s="1009"/>
      <c r="Z44" s="765"/>
      <c r="AA44" s="1106"/>
      <c r="AB44" s="764"/>
      <c r="AC44" s="764"/>
      <c r="AD44" s="764"/>
      <c r="AE44" s="764"/>
      <c r="AF44" s="764"/>
      <c r="AG44" s="764"/>
      <c r="AH44" s="764"/>
      <c r="AI44" s="764"/>
      <c r="AJ44" s="765"/>
      <c r="AK44" s="1106"/>
      <c r="AL44" s="764"/>
      <c r="AM44" s="764"/>
      <c r="AN44" s="764"/>
      <c r="AO44" s="764"/>
      <c r="AP44" s="764"/>
      <c r="AQ44" s="764"/>
      <c r="AR44" s="764"/>
      <c r="AS44" s="764"/>
      <c r="AT44" s="765"/>
    </row>
    <row r="45" spans="2:46" ht="15" customHeight="1" x14ac:dyDescent="0.25">
      <c r="H45" s="1104">
        <v>2</v>
      </c>
      <c r="I45" s="765"/>
      <c r="J45" s="1105"/>
      <c r="K45" s="764"/>
      <c r="L45" s="764"/>
      <c r="M45" s="764"/>
      <c r="N45" s="764"/>
      <c r="O45" s="764"/>
      <c r="P45" s="764"/>
      <c r="Q45" s="764"/>
      <c r="R45" s="764"/>
      <c r="S45" s="764"/>
      <c r="T45" s="764"/>
      <c r="U45" s="764"/>
      <c r="V45" s="764"/>
      <c r="W45" s="764"/>
      <c r="X45" s="765"/>
      <c r="Y45" s="1009"/>
      <c r="Z45" s="765"/>
      <c r="AA45" s="1106"/>
      <c r="AB45" s="764"/>
      <c r="AC45" s="764"/>
      <c r="AD45" s="764"/>
      <c r="AE45" s="764"/>
      <c r="AF45" s="764"/>
      <c r="AG45" s="764"/>
      <c r="AH45" s="764"/>
      <c r="AI45" s="764"/>
      <c r="AJ45" s="765"/>
      <c r="AK45" s="1106"/>
      <c r="AL45" s="764"/>
      <c r="AM45" s="764"/>
      <c r="AN45" s="764"/>
      <c r="AO45" s="764"/>
      <c r="AP45" s="764"/>
      <c r="AQ45" s="764"/>
      <c r="AR45" s="764"/>
      <c r="AS45" s="764"/>
      <c r="AT45" s="765"/>
    </row>
    <row r="46" spans="2:46" ht="15" customHeight="1" x14ac:dyDescent="0.25">
      <c r="H46" s="1104">
        <v>3</v>
      </c>
      <c r="I46" s="765"/>
      <c r="J46" s="1105"/>
      <c r="K46" s="764"/>
      <c r="L46" s="764"/>
      <c r="M46" s="764"/>
      <c r="N46" s="764"/>
      <c r="O46" s="764"/>
      <c r="P46" s="764"/>
      <c r="Q46" s="764"/>
      <c r="R46" s="764"/>
      <c r="S46" s="764"/>
      <c r="T46" s="764"/>
      <c r="U46" s="764"/>
      <c r="V46" s="764"/>
      <c r="W46" s="764"/>
      <c r="X46" s="765"/>
      <c r="Y46" s="1009"/>
      <c r="Z46" s="765"/>
      <c r="AA46" s="1106"/>
      <c r="AB46" s="764"/>
      <c r="AC46" s="764"/>
      <c r="AD46" s="764"/>
      <c r="AE46" s="764"/>
      <c r="AF46" s="764"/>
      <c r="AG46" s="764"/>
      <c r="AH46" s="764"/>
      <c r="AI46" s="764"/>
      <c r="AJ46" s="765"/>
      <c r="AK46" s="1106"/>
      <c r="AL46" s="764"/>
      <c r="AM46" s="764"/>
      <c r="AN46" s="764"/>
      <c r="AO46" s="764"/>
      <c r="AP46" s="764"/>
      <c r="AQ46" s="764"/>
      <c r="AR46" s="764"/>
      <c r="AS46" s="764"/>
      <c r="AT46" s="765"/>
    </row>
    <row r="47" spans="2:46" ht="15" customHeight="1" x14ac:dyDescent="0.25">
      <c r="H47" s="1104">
        <v>4</v>
      </c>
      <c r="I47" s="765"/>
      <c r="J47" s="1105"/>
      <c r="K47" s="764"/>
      <c r="L47" s="764"/>
      <c r="M47" s="764"/>
      <c r="N47" s="764"/>
      <c r="O47" s="764"/>
      <c r="P47" s="764"/>
      <c r="Q47" s="764"/>
      <c r="R47" s="764"/>
      <c r="S47" s="764"/>
      <c r="T47" s="764"/>
      <c r="U47" s="764"/>
      <c r="V47" s="764"/>
      <c r="W47" s="764"/>
      <c r="X47" s="765"/>
      <c r="Y47" s="1009"/>
      <c r="Z47" s="765"/>
      <c r="AA47" s="1106"/>
      <c r="AB47" s="764"/>
      <c r="AC47" s="764"/>
      <c r="AD47" s="764"/>
      <c r="AE47" s="764"/>
      <c r="AF47" s="764"/>
      <c r="AG47" s="764"/>
      <c r="AH47" s="764"/>
      <c r="AI47" s="764"/>
      <c r="AJ47" s="765"/>
      <c r="AK47" s="1106"/>
      <c r="AL47" s="764"/>
      <c r="AM47" s="764"/>
      <c r="AN47" s="764"/>
      <c r="AO47" s="764"/>
      <c r="AP47" s="764"/>
      <c r="AQ47" s="764"/>
      <c r="AR47" s="764"/>
      <c r="AS47" s="764"/>
      <c r="AT47" s="765"/>
    </row>
    <row r="48" spans="2:46" ht="15" customHeight="1" x14ac:dyDescent="0.25">
      <c r="H48" s="1104">
        <v>5</v>
      </c>
      <c r="I48" s="765"/>
      <c r="J48" s="1105"/>
      <c r="K48" s="764"/>
      <c r="L48" s="764"/>
      <c r="M48" s="764"/>
      <c r="N48" s="764"/>
      <c r="O48" s="764"/>
      <c r="P48" s="764"/>
      <c r="Q48" s="764"/>
      <c r="R48" s="764"/>
      <c r="S48" s="764"/>
      <c r="T48" s="764"/>
      <c r="U48" s="764"/>
      <c r="V48" s="764"/>
      <c r="W48" s="764"/>
      <c r="X48" s="765"/>
      <c r="Y48" s="1009"/>
      <c r="Z48" s="765"/>
      <c r="AA48" s="1106"/>
      <c r="AB48" s="764"/>
      <c r="AC48" s="764"/>
      <c r="AD48" s="764"/>
      <c r="AE48" s="764"/>
      <c r="AF48" s="764"/>
      <c r="AG48" s="764"/>
      <c r="AH48" s="764"/>
      <c r="AI48" s="764"/>
      <c r="AJ48" s="765"/>
      <c r="AK48" s="1106"/>
      <c r="AL48" s="764"/>
      <c r="AM48" s="764"/>
      <c r="AN48" s="764"/>
      <c r="AO48" s="764"/>
      <c r="AP48" s="764"/>
      <c r="AQ48" s="764"/>
      <c r="AR48" s="764"/>
      <c r="AS48" s="764"/>
      <c r="AT48" s="765"/>
    </row>
    <row r="49" spans="8:46" ht="15" customHeight="1" x14ac:dyDescent="0.25">
      <c r="H49" s="1104">
        <v>6</v>
      </c>
      <c r="I49" s="765"/>
      <c r="J49" s="1105"/>
      <c r="K49" s="764"/>
      <c r="L49" s="764"/>
      <c r="M49" s="764"/>
      <c r="N49" s="764"/>
      <c r="O49" s="764"/>
      <c r="P49" s="764"/>
      <c r="Q49" s="764"/>
      <c r="R49" s="764"/>
      <c r="S49" s="764"/>
      <c r="T49" s="764"/>
      <c r="U49" s="764"/>
      <c r="V49" s="764"/>
      <c r="W49" s="764"/>
      <c r="X49" s="765"/>
      <c r="Y49" s="1009"/>
      <c r="Z49" s="765"/>
      <c r="AA49" s="1106"/>
      <c r="AB49" s="764"/>
      <c r="AC49" s="764"/>
      <c r="AD49" s="764"/>
      <c r="AE49" s="764"/>
      <c r="AF49" s="764"/>
      <c r="AG49" s="764"/>
      <c r="AH49" s="764"/>
      <c r="AI49" s="764"/>
      <c r="AJ49" s="765"/>
      <c r="AK49" s="1106"/>
      <c r="AL49" s="764"/>
      <c r="AM49" s="764"/>
      <c r="AN49" s="764"/>
      <c r="AO49" s="764"/>
      <c r="AP49" s="764"/>
      <c r="AQ49" s="764"/>
      <c r="AR49" s="764"/>
      <c r="AS49" s="764"/>
      <c r="AT49" s="765"/>
    </row>
    <row r="50" spans="8:46" ht="15" customHeight="1" x14ac:dyDescent="0.25">
      <c r="H50" s="1104">
        <v>7</v>
      </c>
      <c r="I50" s="765"/>
      <c r="J50" s="1105"/>
      <c r="K50" s="764"/>
      <c r="L50" s="764"/>
      <c r="M50" s="764"/>
      <c r="N50" s="764"/>
      <c r="O50" s="764"/>
      <c r="P50" s="764"/>
      <c r="Q50" s="764"/>
      <c r="R50" s="764"/>
      <c r="S50" s="764"/>
      <c r="T50" s="764"/>
      <c r="U50" s="764"/>
      <c r="V50" s="764"/>
      <c r="W50" s="764"/>
      <c r="X50" s="765"/>
      <c r="Y50" s="1009"/>
      <c r="Z50" s="765"/>
      <c r="AA50" s="1106"/>
      <c r="AB50" s="764"/>
      <c r="AC50" s="764"/>
      <c r="AD50" s="764"/>
      <c r="AE50" s="764"/>
      <c r="AF50" s="764"/>
      <c r="AG50" s="764"/>
      <c r="AH50" s="764"/>
      <c r="AI50" s="764"/>
      <c r="AJ50" s="765"/>
      <c r="AK50" s="1106"/>
      <c r="AL50" s="764"/>
      <c r="AM50" s="764"/>
      <c r="AN50" s="764"/>
      <c r="AO50" s="764"/>
      <c r="AP50" s="764"/>
      <c r="AQ50" s="764"/>
      <c r="AR50" s="764"/>
      <c r="AS50" s="764"/>
      <c r="AT50" s="765"/>
    </row>
    <row r="51" spans="8:46" ht="15" customHeight="1" x14ac:dyDescent="0.25">
      <c r="H51" s="1104">
        <v>8</v>
      </c>
      <c r="I51" s="765"/>
      <c r="J51" s="1105"/>
      <c r="K51" s="764"/>
      <c r="L51" s="764"/>
      <c r="M51" s="764"/>
      <c r="N51" s="764"/>
      <c r="O51" s="764"/>
      <c r="P51" s="764"/>
      <c r="Q51" s="764"/>
      <c r="R51" s="764"/>
      <c r="S51" s="764"/>
      <c r="T51" s="764"/>
      <c r="U51" s="764"/>
      <c r="V51" s="764"/>
      <c r="W51" s="764"/>
      <c r="X51" s="765"/>
      <c r="Y51" s="1009"/>
      <c r="Z51" s="765"/>
      <c r="AA51" s="1106"/>
      <c r="AB51" s="764"/>
      <c r="AC51" s="764"/>
      <c r="AD51" s="764"/>
      <c r="AE51" s="764"/>
      <c r="AF51" s="764"/>
      <c r="AG51" s="764"/>
      <c r="AH51" s="764"/>
      <c r="AI51" s="764"/>
      <c r="AJ51" s="765"/>
      <c r="AK51" s="1106"/>
      <c r="AL51" s="764"/>
      <c r="AM51" s="764"/>
      <c r="AN51" s="764"/>
      <c r="AO51" s="764"/>
      <c r="AP51" s="764"/>
      <c r="AQ51" s="764"/>
      <c r="AR51" s="764"/>
      <c r="AS51" s="764"/>
      <c r="AT51" s="765"/>
    </row>
    <row r="52" spans="8:46" ht="15" customHeight="1" x14ac:dyDescent="0.25">
      <c r="H52" s="1115"/>
      <c r="I52" s="765"/>
      <c r="J52" s="1107"/>
      <c r="K52" s="764"/>
      <c r="L52" s="764"/>
      <c r="M52" s="764"/>
      <c r="N52" s="764"/>
      <c r="O52" s="764"/>
      <c r="P52" s="764"/>
      <c r="Q52" s="764"/>
      <c r="R52" s="764"/>
      <c r="S52" s="764"/>
      <c r="T52" s="764"/>
      <c r="U52" s="764"/>
      <c r="V52" s="764"/>
      <c r="W52" s="764"/>
      <c r="X52" s="765"/>
      <c r="Y52" s="1113"/>
      <c r="Z52" s="765"/>
      <c r="AA52" s="1110"/>
      <c r="AB52" s="764"/>
      <c r="AC52" s="764"/>
      <c r="AD52" s="764"/>
      <c r="AE52" s="764"/>
      <c r="AF52" s="764"/>
      <c r="AG52" s="764"/>
      <c r="AH52" s="764"/>
      <c r="AI52" s="764"/>
      <c r="AJ52" s="765"/>
      <c r="AK52" s="1110"/>
      <c r="AL52" s="764"/>
      <c r="AM52" s="764"/>
      <c r="AN52" s="764"/>
      <c r="AO52" s="764"/>
      <c r="AP52" s="764"/>
      <c r="AQ52" s="764"/>
      <c r="AR52" s="764"/>
      <c r="AS52" s="764"/>
      <c r="AT52" s="765"/>
    </row>
    <row r="53" spans="8:46" ht="15" customHeight="1" x14ac:dyDescent="0.25">
      <c r="H53" s="1112" t="s">
        <v>1832</v>
      </c>
      <c r="I53" s="764"/>
      <c r="J53" s="764"/>
      <c r="K53" s="764"/>
      <c r="L53" s="764"/>
      <c r="M53" s="764"/>
      <c r="N53" s="764"/>
      <c r="O53" s="764"/>
      <c r="P53" s="764"/>
      <c r="Q53" s="764"/>
      <c r="R53" s="764"/>
      <c r="S53" s="764"/>
      <c r="T53" s="764"/>
      <c r="U53" s="764"/>
      <c r="V53" s="764"/>
      <c r="W53" s="764"/>
      <c r="X53" s="764"/>
      <c r="Y53" s="764"/>
      <c r="Z53" s="765"/>
      <c r="AA53" s="1106">
        <f>SUM(AA44:AT52)</f>
        <v>0</v>
      </c>
      <c r="AB53" s="764"/>
      <c r="AC53" s="764"/>
      <c r="AD53" s="764"/>
      <c r="AE53" s="764"/>
      <c r="AF53" s="764"/>
      <c r="AG53" s="764"/>
      <c r="AH53" s="764"/>
      <c r="AI53" s="764"/>
      <c r="AJ53" s="765"/>
      <c r="AK53" s="1106">
        <f>SUM(AK44:BD52)</f>
        <v>0</v>
      </c>
      <c r="AL53" s="764"/>
      <c r="AM53" s="764"/>
      <c r="AN53" s="764"/>
      <c r="AO53" s="764"/>
      <c r="AP53" s="764"/>
      <c r="AQ53" s="764"/>
      <c r="AR53" s="764"/>
      <c r="AS53" s="764"/>
      <c r="AT53" s="765"/>
    </row>
    <row r="54" spans="8:46" ht="14.25" customHeight="1" x14ac:dyDescent="0.25">
      <c r="AS54" s="443"/>
      <c r="AT54" s="443"/>
    </row>
    <row r="55" spans="8:46" ht="14.25" customHeight="1" x14ac:dyDescent="0.25">
      <c r="AS55" s="443"/>
      <c r="AT55" s="443"/>
    </row>
    <row r="56" spans="8:46" ht="14.25" customHeight="1" x14ac:dyDescent="0.25">
      <c r="AS56" s="443"/>
      <c r="AT56" s="443"/>
    </row>
    <row r="57" spans="8:46" ht="14.25" customHeight="1" x14ac:dyDescent="0.25">
      <c r="H57" s="976" t="s">
        <v>1795</v>
      </c>
      <c r="I57" s="824"/>
      <c r="J57" s="824"/>
      <c r="K57" s="824"/>
      <c r="L57" s="824"/>
      <c r="M57" s="824"/>
      <c r="N57" s="824"/>
      <c r="O57" s="824"/>
      <c r="P57" s="824"/>
      <c r="Q57" s="824"/>
      <c r="R57" s="824"/>
      <c r="S57" s="824"/>
      <c r="T57" s="824"/>
      <c r="U57" s="824"/>
      <c r="V57" s="824"/>
      <c r="W57" s="824"/>
      <c r="X57" s="824"/>
      <c r="Y57" s="825"/>
      <c r="Z57" s="976" t="s">
        <v>1796</v>
      </c>
      <c r="AA57" s="824"/>
      <c r="AB57" s="824"/>
      <c r="AC57" s="824"/>
      <c r="AD57" s="824"/>
      <c r="AE57" s="824"/>
      <c r="AF57" s="824"/>
      <c r="AG57" s="824"/>
      <c r="AH57" s="824"/>
      <c r="AI57" s="824"/>
      <c r="AJ57" s="824"/>
      <c r="AK57" s="824"/>
      <c r="AL57" s="824"/>
      <c r="AM57" s="824"/>
      <c r="AN57" s="824"/>
      <c r="AO57" s="824"/>
      <c r="AP57" s="824"/>
      <c r="AQ57" s="825"/>
      <c r="AS57" s="443"/>
      <c r="AT57" s="443"/>
    </row>
    <row r="58" spans="8:46" ht="14.25" customHeight="1" x14ac:dyDescent="0.25">
      <c r="H58" s="257" t="s">
        <v>796</v>
      </c>
      <c r="I58" s="258"/>
      <c r="J58" s="258"/>
      <c r="K58" s="258"/>
      <c r="L58" s="258"/>
      <c r="M58" s="258"/>
      <c r="N58" s="258"/>
      <c r="O58" s="258"/>
      <c r="P58" s="258"/>
      <c r="Q58" s="259"/>
      <c r="R58" s="257" t="s">
        <v>1511</v>
      </c>
      <c r="S58" s="258"/>
      <c r="T58" s="258"/>
      <c r="U58" s="259"/>
      <c r="V58" s="257" t="s">
        <v>1510</v>
      </c>
      <c r="W58" s="258"/>
      <c r="X58" s="258"/>
      <c r="Y58" s="259"/>
      <c r="Z58" s="257" t="s">
        <v>796</v>
      </c>
      <c r="AA58" s="258"/>
      <c r="AB58" s="258"/>
      <c r="AC58" s="258"/>
      <c r="AD58" s="258"/>
      <c r="AE58" s="258"/>
      <c r="AF58" s="258"/>
      <c r="AG58" s="258"/>
      <c r="AH58" s="258"/>
      <c r="AI58" s="259"/>
      <c r="AJ58" s="257" t="s">
        <v>1511</v>
      </c>
      <c r="AK58" s="258"/>
      <c r="AL58" s="258"/>
      <c r="AM58" s="259"/>
      <c r="AN58" s="257" t="s">
        <v>1510</v>
      </c>
      <c r="AO58" s="258"/>
      <c r="AP58" s="258"/>
      <c r="AQ58" s="259"/>
      <c r="AS58" s="443"/>
      <c r="AT58" s="443"/>
    </row>
    <row r="59" spans="8:46" ht="14.25" customHeight="1" x14ac:dyDescent="0.25">
      <c r="H59" s="260"/>
      <c r="Q59" s="261"/>
      <c r="R59" s="260"/>
      <c r="U59" s="261"/>
      <c r="V59" s="260"/>
      <c r="Y59" s="261"/>
      <c r="Z59" s="260"/>
      <c r="AI59" s="261"/>
      <c r="AJ59" s="260"/>
      <c r="AM59" s="261"/>
      <c r="AN59" s="260"/>
      <c r="AQ59" s="261"/>
      <c r="AS59" s="443"/>
      <c r="AT59" s="443"/>
    </row>
    <row r="60" spans="8:46" ht="14.25" customHeight="1" x14ac:dyDescent="0.25">
      <c r="H60" s="260"/>
      <c r="Q60" s="261"/>
      <c r="R60" s="260"/>
      <c r="U60" s="261"/>
      <c r="V60" s="260"/>
      <c r="Y60" s="261"/>
      <c r="Z60" s="260"/>
      <c r="AI60" s="261"/>
      <c r="AJ60" s="260"/>
      <c r="AM60" s="261"/>
      <c r="AN60" s="260"/>
      <c r="AQ60" s="261"/>
      <c r="AS60" s="443"/>
      <c r="AT60" s="443"/>
    </row>
    <row r="61" spans="8:46" ht="14.25" customHeight="1" x14ac:dyDescent="0.25">
      <c r="H61" s="260"/>
      <c r="Q61" s="261"/>
      <c r="R61" s="260"/>
      <c r="U61" s="261"/>
      <c r="V61" s="260"/>
      <c r="Y61" s="261"/>
      <c r="Z61" s="260"/>
      <c r="AI61" s="261"/>
      <c r="AJ61" s="260"/>
      <c r="AM61" s="261"/>
      <c r="AN61" s="260"/>
      <c r="AQ61" s="261"/>
      <c r="AS61" s="443"/>
      <c r="AT61" s="443"/>
    </row>
    <row r="62" spans="8:46" ht="14.25" customHeight="1" x14ac:dyDescent="0.25">
      <c r="H62" s="260"/>
      <c r="Q62" s="261"/>
      <c r="R62" s="260"/>
      <c r="U62" s="261"/>
      <c r="V62" s="260"/>
      <c r="Y62" s="261"/>
      <c r="Z62" s="260"/>
      <c r="AI62" s="261"/>
      <c r="AJ62" s="260"/>
      <c r="AM62" s="261"/>
      <c r="AN62" s="260"/>
      <c r="AQ62" s="261"/>
      <c r="AS62" s="443"/>
      <c r="AT62" s="443"/>
    </row>
    <row r="63" spans="8:46" ht="14.25" customHeight="1" x14ac:dyDescent="0.25">
      <c r="H63" s="262"/>
      <c r="I63" s="263"/>
      <c r="J63" s="263"/>
      <c r="K63" s="263"/>
      <c r="L63" s="263"/>
      <c r="M63" s="263"/>
      <c r="N63" s="263"/>
      <c r="O63" s="263"/>
      <c r="P63" s="263"/>
      <c r="Q63" s="264"/>
      <c r="R63" s="262"/>
      <c r="S63" s="263"/>
      <c r="T63" s="263"/>
      <c r="U63" s="264"/>
      <c r="V63" s="262"/>
      <c r="W63" s="263"/>
      <c r="X63" s="263"/>
      <c r="Y63" s="264"/>
      <c r="Z63" s="262"/>
      <c r="AA63" s="263"/>
      <c r="AB63" s="263"/>
      <c r="AC63" s="263"/>
      <c r="AD63" s="263"/>
      <c r="AE63" s="263"/>
      <c r="AF63" s="263"/>
      <c r="AG63" s="263"/>
      <c r="AH63" s="263"/>
      <c r="AI63" s="264"/>
      <c r="AJ63" s="262"/>
      <c r="AK63" s="263"/>
      <c r="AL63" s="263"/>
      <c r="AM63" s="264"/>
      <c r="AN63" s="262"/>
      <c r="AO63" s="263"/>
      <c r="AP63" s="263"/>
      <c r="AQ63" s="264"/>
      <c r="AS63" s="443"/>
      <c r="AT63" s="443"/>
    </row>
    <row r="64" spans="8:46" ht="14.25" customHeight="1" x14ac:dyDescent="0.25">
      <c r="AM64" s="265" t="s">
        <v>1797</v>
      </c>
      <c r="AN64" s="131" t="str">
        <f>'E-4-1'!U24</f>
        <v>E-4-1-4</v>
      </c>
      <c r="AS64" s="443"/>
      <c r="AT64" s="443"/>
    </row>
  </sheetData>
  <mergeCells count="151">
    <mergeCell ref="B36:E36"/>
    <mergeCell ref="J26:X26"/>
    <mergeCell ref="H39:I39"/>
    <mergeCell ref="AK49:AT49"/>
    <mergeCell ref="AK37:AT37"/>
    <mergeCell ref="AA27:AT27"/>
    <mergeCell ref="Z57:AQ57"/>
    <mergeCell ref="J30:X30"/>
    <mergeCell ref="H57:Y57"/>
    <mergeCell ref="AA53:AJ53"/>
    <mergeCell ref="AK44:AT44"/>
    <mergeCell ref="H43:I43"/>
    <mergeCell ref="J49:X49"/>
    <mergeCell ref="AA33:AT33"/>
    <mergeCell ref="Y50:Z50"/>
    <mergeCell ref="H52:I52"/>
    <mergeCell ref="J43:X43"/>
    <mergeCell ref="Y34:Z34"/>
    <mergeCell ref="AA26:AT26"/>
    <mergeCell ref="J29:X29"/>
    <mergeCell ref="J38:X38"/>
    <mergeCell ref="H33:I33"/>
    <mergeCell ref="Y32:Z32"/>
    <mergeCell ref="J40:X40"/>
    <mergeCell ref="G9:Z11"/>
    <mergeCell ref="AK46:AT46"/>
    <mergeCell ref="AK40:AT40"/>
    <mergeCell ref="H50:I50"/>
    <mergeCell ref="AA29:AT29"/>
    <mergeCell ref="AA51:AJ51"/>
    <mergeCell ref="B32:E32"/>
    <mergeCell ref="H34:I34"/>
    <mergeCell ref="H25:I25"/>
    <mergeCell ref="J32:X32"/>
    <mergeCell ref="Y51:Z51"/>
    <mergeCell ref="H49:I49"/>
    <mergeCell ref="B16:E16"/>
    <mergeCell ref="AA43:AJ43"/>
    <mergeCell ref="J47:X47"/>
    <mergeCell ref="Y26:Z26"/>
    <mergeCell ref="B34:E34"/>
    <mergeCell ref="B28:E28"/>
    <mergeCell ref="H30:I30"/>
    <mergeCell ref="Y43:Z43"/>
    <mergeCell ref="H29:I29"/>
    <mergeCell ref="Y33:Z33"/>
    <mergeCell ref="J34:X34"/>
    <mergeCell ref="H38:I38"/>
    <mergeCell ref="H53:Z53"/>
    <mergeCell ref="J51:X51"/>
    <mergeCell ref="H22:I22"/>
    <mergeCell ref="J23:X23"/>
    <mergeCell ref="AK51:AT51"/>
    <mergeCell ref="Y23:Z23"/>
    <mergeCell ref="H45:I45"/>
    <mergeCell ref="Y25:Z25"/>
    <mergeCell ref="J33:X33"/>
    <mergeCell ref="Y52:Z52"/>
    <mergeCell ref="Y49:Z49"/>
    <mergeCell ref="H37:I37"/>
    <mergeCell ref="AA39:AJ39"/>
    <mergeCell ref="AA25:AT25"/>
    <mergeCell ref="Y45:Z45"/>
    <mergeCell ref="AA49:AJ49"/>
    <mergeCell ref="AK43:AT43"/>
    <mergeCell ref="AA37:AJ37"/>
    <mergeCell ref="AK52:AT52"/>
    <mergeCell ref="AA23:AT23"/>
    <mergeCell ref="J24:X24"/>
    <mergeCell ref="Y24:Z24"/>
    <mergeCell ref="AA24:AT24"/>
    <mergeCell ref="H24:I24"/>
    <mergeCell ref="B10:E10"/>
    <mergeCell ref="H26:I26"/>
    <mergeCell ref="G7:AR7"/>
    <mergeCell ref="AA52:AJ52"/>
    <mergeCell ref="B18:E18"/>
    <mergeCell ref="AA40:AJ40"/>
    <mergeCell ref="H28:I28"/>
    <mergeCell ref="Y27:Z27"/>
    <mergeCell ref="H48:I48"/>
    <mergeCell ref="B17:E17"/>
    <mergeCell ref="A20:E20"/>
    <mergeCell ref="B19:E19"/>
    <mergeCell ref="B12:E12"/>
    <mergeCell ref="B14:E14"/>
    <mergeCell ref="J44:X44"/>
    <mergeCell ref="AA45:AJ45"/>
    <mergeCell ref="AK45:AT45"/>
    <mergeCell ref="B13:E13"/>
    <mergeCell ref="J28:X28"/>
    <mergeCell ref="H23:I23"/>
    <mergeCell ref="J37:X37"/>
    <mergeCell ref="B30:E30"/>
    <mergeCell ref="J27:X27"/>
    <mergeCell ref="H44:I44"/>
    <mergeCell ref="J22:X22"/>
    <mergeCell ref="J31:X31"/>
    <mergeCell ref="AA38:AJ38"/>
    <mergeCell ref="Y22:Z22"/>
    <mergeCell ref="Y31:Z31"/>
    <mergeCell ref="Y40:Z40"/>
    <mergeCell ref="AA44:AJ44"/>
    <mergeCell ref="Y28:Z28"/>
    <mergeCell ref="Y37:Z37"/>
    <mergeCell ref="AA31:AT31"/>
    <mergeCell ref="AA22:AT22"/>
    <mergeCell ref="AA32:AT32"/>
    <mergeCell ref="Y38:Z38"/>
    <mergeCell ref="J35:X35"/>
    <mergeCell ref="Y35:Z35"/>
    <mergeCell ref="AA50:AJ50"/>
    <mergeCell ref="H31:I31"/>
    <mergeCell ref="J45:X45"/>
    <mergeCell ref="H40:I40"/>
    <mergeCell ref="AA28:AT28"/>
    <mergeCell ref="AA47:AJ47"/>
    <mergeCell ref="Y39:Z39"/>
    <mergeCell ref="Y30:Z30"/>
    <mergeCell ref="Y29:Z29"/>
    <mergeCell ref="AK48:AT48"/>
    <mergeCell ref="AA30:AT30"/>
    <mergeCell ref="Y48:Z48"/>
    <mergeCell ref="Y47:Z47"/>
    <mergeCell ref="AA46:AJ46"/>
    <mergeCell ref="H35:I35"/>
    <mergeCell ref="AK50:AT50"/>
    <mergeCell ref="B4:E4"/>
    <mergeCell ref="H46:I46"/>
    <mergeCell ref="Y44:Z44"/>
    <mergeCell ref="J25:X25"/>
    <mergeCell ref="AA34:AT34"/>
    <mergeCell ref="H51:I51"/>
    <mergeCell ref="AK53:AT53"/>
    <mergeCell ref="J50:X50"/>
    <mergeCell ref="H32:I32"/>
    <mergeCell ref="J46:X46"/>
    <mergeCell ref="AK47:AT47"/>
    <mergeCell ref="AA48:AJ48"/>
    <mergeCell ref="J52:X52"/>
    <mergeCell ref="Y46:Z46"/>
    <mergeCell ref="AK39:AT39"/>
    <mergeCell ref="H47:I47"/>
    <mergeCell ref="J39:X39"/>
    <mergeCell ref="AA35:AT35"/>
    <mergeCell ref="H27:I27"/>
    <mergeCell ref="J48:X48"/>
    <mergeCell ref="B8:E8"/>
    <mergeCell ref="AK38:AT38"/>
    <mergeCell ref="B6:E6"/>
    <mergeCell ref="B15:E15"/>
  </mergeCells>
  <hyperlinks>
    <hyperlink ref="B4" location="PANDUAN!A1" display="PANDUAN" xr:uid="{00000000-0004-0000-9000-000000000000}"/>
    <hyperlink ref="B6" location="'EWS DIRECTORY'!A1" display="EWS DIRECTORY" xr:uid="{00000000-0004-0000-9000-000001000000}"/>
    <hyperlink ref="B8" location="'DATA PEMICU'!A1" display="DATA PEMICU" xr:uid="{00000000-0004-0000-9000-000002000000}"/>
    <hyperlink ref="B10" location="'DATA PENGUJI'!A1" display="DATA PENGUJI" xr:uid="{00000000-0004-0000-9000-000003000000}"/>
    <hyperlink ref="B12" location="'MAIN LEVEL'!A1" display="MAIN LEVEL" xr:uid="{00000000-0004-0000-9000-000004000000}"/>
  </hyperlinks>
  <pageMargins left="0.51181102362204722" right="0.15748031496062989" top="0.55118110236220474" bottom="0.55118110236220474" header="0" footer="0"/>
  <pageSetup paperSize="9" scale="60" orientation="landscape"/>
  <headerFooter>
    <oddFooter>&amp;Rhalaman &amp;P dari</oddFooter>
  </headerFooter>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100-000000000000}">
  <sheetPr codeName="Sheet377">
    <tabColor theme="4" tint="-0.249977111117893"/>
  </sheetPr>
  <dimension ref="A1:BO44"/>
  <sheetViews>
    <sheetView topLeftCell="E3" zoomScaleNormal="100" workbookViewId="0">
      <selection activeCell="AQ18" sqref="AQ18:AU18"/>
    </sheetView>
  </sheetViews>
  <sheetFormatPr defaultColWidth="3.88671875" defaultRowHeight="13.8" x14ac:dyDescent="0.25"/>
  <cols>
    <col min="1" max="1" width="0" style="110" hidden="1"/>
    <col min="2" max="5" width="3.88671875" style="177" customWidth="1"/>
    <col min="6" max="6" width="3.88671875" style="110" customWidth="1"/>
  </cols>
  <sheetData>
    <row r="1" spans="2:67" x14ac:dyDescent="0.25">
      <c r="G1" s="178"/>
      <c r="H1" s="55"/>
      <c r="I1" s="55"/>
      <c r="J1" s="55"/>
      <c r="K1" s="55"/>
      <c r="L1" s="55"/>
      <c r="M1" s="55"/>
      <c r="N1" s="55"/>
    </row>
    <row r="2" spans="2:67" x14ac:dyDescent="0.25">
      <c r="G2" s="55" t="s">
        <v>1674</v>
      </c>
      <c r="H2" s="55"/>
      <c r="I2" s="55"/>
      <c r="J2" s="55"/>
      <c r="K2" s="55"/>
      <c r="L2" s="55"/>
      <c r="M2" s="55"/>
      <c r="N2" s="55"/>
    </row>
    <row r="3" spans="2:67" x14ac:dyDescent="0.25">
      <c r="B3" s="111"/>
      <c r="C3" s="111"/>
      <c r="D3" s="111"/>
      <c r="E3" s="111"/>
      <c r="G3" s="55"/>
      <c r="H3" s="55"/>
      <c r="I3" s="55"/>
      <c r="J3" s="55"/>
      <c r="K3" s="55"/>
      <c r="L3" s="55"/>
      <c r="M3" s="55"/>
      <c r="N3" s="55"/>
    </row>
    <row r="4" spans="2:67" x14ac:dyDescent="0.25">
      <c r="B4" s="762" t="s">
        <v>79</v>
      </c>
      <c r="C4" s="761"/>
      <c r="D4" s="761"/>
      <c r="E4" s="761"/>
      <c r="G4" s="55"/>
      <c r="H4" s="55"/>
      <c r="I4" s="55"/>
      <c r="J4" s="55"/>
      <c r="K4" s="55"/>
      <c r="L4" s="55"/>
      <c r="M4" s="55"/>
      <c r="N4" s="55"/>
    </row>
    <row r="5" spans="2:67" x14ac:dyDescent="0.25">
      <c r="B5" s="111"/>
      <c r="C5" s="111"/>
      <c r="D5" s="111"/>
      <c r="E5" s="111"/>
      <c r="G5" s="55"/>
      <c r="H5" s="55"/>
      <c r="I5" s="55"/>
      <c r="J5" s="55"/>
      <c r="K5" s="55"/>
      <c r="L5" s="55"/>
      <c r="M5" s="55"/>
      <c r="N5" s="55"/>
    </row>
    <row r="6" spans="2:67" x14ac:dyDescent="0.25">
      <c r="B6" s="762" t="s">
        <v>87</v>
      </c>
      <c r="C6" s="761"/>
      <c r="D6" s="761"/>
      <c r="E6" s="761"/>
      <c r="G6" s="55"/>
      <c r="H6" s="55"/>
      <c r="I6" s="55"/>
      <c r="J6" s="55"/>
      <c r="K6" s="55"/>
      <c r="L6" s="55"/>
      <c r="M6" s="55"/>
      <c r="N6" s="55"/>
    </row>
    <row r="7" spans="2:67" x14ac:dyDescent="0.25">
      <c r="B7" s="111"/>
      <c r="C7" s="111"/>
      <c r="D7" s="111"/>
      <c r="E7" s="111"/>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58"/>
      <c r="AU7" s="58"/>
      <c r="AV7" s="58"/>
      <c r="AW7" s="58"/>
      <c r="AX7" s="58"/>
      <c r="AY7" s="58"/>
      <c r="AZ7" s="58"/>
      <c r="BA7" s="58"/>
      <c r="BB7" s="58"/>
      <c r="BC7" s="58"/>
      <c r="BD7" s="58"/>
      <c r="BE7" s="58"/>
      <c r="BF7" s="58"/>
      <c r="BG7" s="58"/>
      <c r="BH7" s="58"/>
      <c r="BI7" s="58"/>
      <c r="BJ7" s="58"/>
      <c r="BK7" s="58"/>
      <c r="BL7" s="58"/>
      <c r="BM7" s="58"/>
      <c r="BN7" s="58"/>
      <c r="BO7" s="58"/>
    </row>
    <row r="8" spans="2:67" x14ac:dyDescent="0.25">
      <c r="B8" s="762" t="s">
        <v>94</v>
      </c>
      <c r="C8" s="761"/>
      <c r="D8" s="761"/>
      <c r="E8" s="761"/>
      <c r="G8" s="55"/>
      <c r="H8" s="55"/>
      <c r="I8" s="55"/>
      <c r="J8" s="55"/>
      <c r="K8" s="55"/>
      <c r="L8" s="55"/>
      <c r="M8" s="55"/>
      <c r="N8" s="55"/>
    </row>
    <row r="9" spans="2:67" ht="14.4" customHeight="1" x14ac:dyDescent="0.25">
      <c r="B9" s="111"/>
      <c r="C9" s="111"/>
      <c r="D9" s="111"/>
      <c r="E9" s="111"/>
      <c r="G9" s="999" t="str">
        <f>"Rincian "&amp;'E-4'!G9&amp;" "&amp;'E-4-1'!M26</f>
        <v>Rincian Biaya Penyusutan dan Amortisasi Berdasarkan Bahan Bukti Pidana</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303"/>
    </row>
    <row r="10" spans="2:67" x14ac:dyDescent="0.25">
      <c r="B10" s="762" t="s">
        <v>101</v>
      </c>
      <c r="C10" s="761"/>
      <c r="D10" s="761"/>
      <c r="E10" s="761"/>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304"/>
    </row>
    <row r="11" spans="2:67"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305"/>
    </row>
    <row r="12" spans="2:67" x14ac:dyDescent="0.25">
      <c r="B12" s="762" t="s">
        <v>106</v>
      </c>
      <c r="C12" s="761"/>
      <c r="D12" s="761"/>
      <c r="E12" s="761"/>
      <c r="G12" s="254"/>
      <c r="H12" s="254"/>
      <c r="I12" s="254"/>
      <c r="J12" s="254"/>
      <c r="K12" s="254"/>
      <c r="L12" s="254"/>
      <c r="M12" s="254"/>
      <c r="N12" s="254"/>
    </row>
    <row r="13" spans="2:67" ht="14.25" customHeight="1" x14ac:dyDescent="0.25">
      <c r="B13" s="962" t="str">
        <f>HYPERLINK("#'"&amp;'EWS DIRECTORY'!$J$138&amp;"'!A1",'EWS DIRECTORY'!$J$138)</f>
        <v>E-4</v>
      </c>
      <c r="C13" s="761"/>
      <c r="D13" s="761"/>
      <c r="E13" s="761"/>
      <c r="G13" s="55" t="s">
        <v>1680</v>
      </c>
      <c r="H13" s="55"/>
      <c r="I13" s="254"/>
      <c r="J13" s="254"/>
      <c r="K13" s="254"/>
      <c r="L13" s="254"/>
      <c r="M13" s="254"/>
      <c r="N13" s="254"/>
    </row>
    <row r="14" spans="2:67" x14ac:dyDescent="0.25">
      <c r="B14" s="931" t="str">
        <f>HYPERLINK("#'"&amp;'EWS DIRECTORY'!$J$139&amp;"'!A1",'EWS DIRECTORY'!$J$139)</f>
        <v>E-4-1</v>
      </c>
      <c r="C14" s="761"/>
      <c r="D14" s="761"/>
      <c r="E14" s="761"/>
      <c r="G14" s="55" t="s">
        <v>1681</v>
      </c>
      <c r="H14" s="55"/>
      <c r="I14" s="55"/>
      <c r="J14" s="254"/>
      <c r="K14" s="254"/>
      <c r="L14" s="254"/>
      <c r="M14" s="254"/>
      <c r="N14" s="254"/>
    </row>
    <row r="15" spans="2:67" ht="14.25" customHeight="1" x14ac:dyDescent="0.25">
      <c r="B15" s="929" t="str">
        <f>HYPERLINK("#'"&amp;'EWS DIRECTORY'!$J$140&amp;"'!A1",'EWS DIRECTORY'!$J$140)</f>
        <v>E-4-1-1</v>
      </c>
      <c r="C15" s="761"/>
      <c r="D15" s="761"/>
      <c r="E15" s="761"/>
      <c r="G15" s="55" t="s">
        <v>1744</v>
      </c>
      <c r="H15" s="55"/>
      <c r="I15" s="55" t="s">
        <v>1744</v>
      </c>
      <c r="J15" s="254"/>
      <c r="K15" s="254"/>
      <c r="L15" s="254"/>
      <c r="M15" s="254"/>
      <c r="N15" s="254"/>
    </row>
    <row r="16" spans="2:67" ht="14.25" customHeight="1" x14ac:dyDescent="0.25">
      <c r="B16" s="929" t="str">
        <f>HYPERLINK("#'"&amp;'EWS DIRECTORY'!$J$141&amp;"'!A1",'EWS DIRECTORY'!$J$141)</f>
        <v>E-4-1-2</v>
      </c>
      <c r="C16" s="761"/>
      <c r="D16" s="761"/>
      <c r="E16" s="761"/>
    </row>
    <row r="17" spans="1:42" x14ac:dyDescent="0.25">
      <c r="B17" s="929" t="str">
        <f>HYPERLINK("#'"&amp;'EWS DIRECTORY'!$J$142&amp;"'!A1",'EWS DIRECTORY'!$J$142)</f>
        <v>E-4-1-3</v>
      </c>
      <c r="C17" s="761"/>
      <c r="D17" s="761"/>
      <c r="E17" s="761"/>
      <c r="G17" s="55" t="s">
        <v>1798</v>
      </c>
    </row>
    <row r="18" spans="1:42" ht="14.25" customHeight="1" x14ac:dyDescent="0.25">
      <c r="B18" s="929" t="str">
        <f>HYPERLINK("#'"&amp;'EWS DIRECTORY'!$J$144&amp;"'!A1",'EWS DIRECTORY'!$J$144)</f>
        <v>E-4-1-4</v>
      </c>
      <c r="C18" s="761"/>
      <c r="D18" s="761"/>
      <c r="E18" s="761"/>
      <c r="G18" s="55"/>
    </row>
    <row r="19" spans="1:42" ht="12.75" customHeight="1" x14ac:dyDescent="0.25">
      <c r="B19" s="927" t="str">
        <f>HYPERLINK("#'"&amp;'EWS DIRECTORY'!$J$145&amp;"'!A1",'EWS DIRECTORY'!$J$145)</f>
        <v>E-4-1-5</v>
      </c>
      <c r="C19" s="761"/>
      <c r="D19" s="761"/>
      <c r="E19" s="761"/>
      <c r="G19" s="55"/>
      <c r="H19" s="1116" t="s">
        <v>1445</v>
      </c>
      <c r="I19" s="825"/>
      <c r="J19" s="1116" t="s">
        <v>1452</v>
      </c>
      <c r="K19" s="824"/>
      <c r="L19" s="824"/>
      <c r="M19" s="824"/>
      <c r="N19" s="824"/>
      <c r="O19" s="825"/>
      <c r="P19" s="1116" t="s">
        <v>1915</v>
      </c>
      <c r="Q19" s="824"/>
      <c r="R19" s="824"/>
      <c r="S19" s="824"/>
      <c r="T19" s="824"/>
      <c r="U19" s="825"/>
      <c r="V19" s="1116" t="s">
        <v>1916</v>
      </c>
      <c r="W19" s="824"/>
      <c r="X19" s="824"/>
      <c r="Y19" s="824"/>
      <c r="Z19" s="824"/>
      <c r="AA19" s="824"/>
      <c r="AB19" s="824"/>
      <c r="AC19" s="824"/>
      <c r="AD19" s="824"/>
      <c r="AE19" s="824"/>
      <c r="AF19" s="824"/>
      <c r="AG19" s="824"/>
      <c r="AH19" s="824"/>
      <c r="AI19" s="824"/>
      <c r="AJ19" s="824"/>
      <c r="AK19" s="825"/>
      <c r="AL19" s="1120" t="s">
        <v>1481</v>
      </c>
      <c r="AM19" s="1121"/>
      <c r="AN19" s="1121"/>
      <c r="AO19" s="1121"/>
      <c r="AP19" s="1122"/>
    </row>
    <row r="20" spans="1:42" ht="14.25" customHeight="1" x14ac:dyDescent="0.25">
      <c r="A20" s="929" t="str">
        <f>HYPERLINK("#'"&amp;'EWS DIRECTORY'!$J$146&amp;"'!A1",'EWS DIRECTORY'!$J$146)</f>
        <v>E-4-1-6</v>
      </c>
      <c r="B20" s="761"/>
      <c r="C20" s="761"/>
      <c r="D20" s="761"/>
      <c r="E20" s="761"/>
      <c r="G20" s="55"/>
      <c r="H20" s="1117"/>
      <c r="I20" s="825"/>
      <c r="J20" s="1119"/>
      <c r="K20" s="824"/>
      <c r="L20" s="824"/>
      <c r="M20" s="824"/>
      <c r="N20" s="824"/>
      <c r="O20" s="825"/>
      <c r="P20" s="1117"/>
      <c r="Q20" s="824"/>
      <c r="R20" s="824"/>
      <c r="S20" s="824"/>
      <c r="T20" s="824"/>
      <c r="U20" s="825"/>
      <c r="V20" s="1117"/>
      <c r="W20" s="824"/>
      <c r="X20" s="824"/>
      <c r="Y20" s="824"/>
      <c r="Z20" s="824"/>
      <c r="AA20" s="824"/>
      <c r="AB20" s="824"/>
      <c r="AC20" s="824"/>
      <c r="AD20" s="824"/>
      <c r="AE20" s="824"/>
      <c r="AF20" s="824"/>
      <c r="AG20" s="824"/>
      <c r="AH20" s="824"/>
      <c r="AI20" s="824"/>
      <c r="AJ20" s="824"/>
      <c r="AK20" s="825"/>
      <c r="AL20" s="1063"/>
      <c r="AM20" s="764"/>
      <c r="AN20" s="764"/>
      <c r="AO20" s="764"/>
      <c r="AP20" s="765"/>
    </row>
    <row r="21" spans="1:42" ht="14.25" customHeight="1" x14ac:dyDescent="0.25">
      <c r="G21" s="55"/>
      <c r="H21" s="1117"/>
      <c r="I21" s="825"/>
      <c r="J21" s="1119"/>
      <c r="K21" s="824"/>
      <c r="L21" s="824"/>
      <c r="M21" s="824"/>
      <c r="N21" s="824"/>
      <c r="O21" s="825"/>
      <c r="P21" s="1117"/>
      <c r="Q21" s="824"/>
      <c r="R21" s="824"/>
      <c r="S21" s="824"/>
      <c r="T21" s="824"/>
      <c r="U21" s="825"/>
      <c r="V21" s="1117"/>
      <c r="W21" s="824"/>
      <c r="X21" s="824"/>
      <c r="Y21" s="824"/>
      <c r="Z21" s="824"/>
      <c r="AA21" s="824"/>
      <c r="AB21" s="824"/>
      <c r="AC21" s="824"/>
      <c r="AD21" s="824"/>
      <c r="AE21" s="824"/>
      <c r="AF21" s="824"/>
      <c r="AG21" s="824"/>
      <c r="AH21" s="824"/>
      <c r="AI21" s="824"/>
      <c r="AJ21" s="824"/>
      <c r="AK21" s="825"/>
      <c r="AL21" s="1063"/>
      <c r="AM21" s="764"/>
      <c r="AN21" s="764"/>
      <c r="AO21" s="764"/>
      <c r="AP21" s="765"/>
    </row>
    <row r="22" spans="1:42" ht="14.25" customHeight="1" x14ac:dyDescent="0.25">
      <c r="G22" s="55"/>
      <c r="H22" s="1117"/>
      <c r="I22" s="825"/>
      <c r="J22" s="1119"/>
      <c r="K22" s="824"/>
      <c r="L22" s="824"/>
      <c r="M22" s="824"/>
      <c r="N22" s="824"/>
      <c r="O22" s="825"/>
      <c r="P22" s="1117"/>
      <c r="Q22" s="824"/>
      <c r="R22" s="824"/>
      <c r="S22" s="824"/>
      <c r="T22" s="824"/>
      <c r="U22" s="825"/>
      <c r="V22" s="1117"/>
      <c r="W22" s="824"/>
      <c r="X22" s="824"/>
      <c r="Y22" s="824"/>
      <c r="Z22" s="824"/>
      <c r="AA22" s="824"/>
      <c r="AB22" s="824"/>
      <c r="AC22" s="824"/>
      <c r="AD22" s="824"/>
      <c r="AE22" s="824"/>
      <c r="AF22" s="824"/>
      <c r="AG22" s="824"/>
      <c r="AH22" s="824"/>
      <c r="AI22" s="824"/>
      <c r="AJ22" s="824"/>
      <c r="AK22" s="825"/>
      <c r="AL22" s="1063"/>
      <c r="AM22" s="764"/>
      <c r="AN22" s="764"/>
      <c r="AO22" s="764"/>
      <c r="AP22" s="765"/>
    </row>
    <row r="23" spans="1:42" ht="14.25" customHeight="1" x14ac:dyDescent="0.25">
      <c r="G23" s="55"/>
      <c r="H23" s="1117"/>
      <c r="I23" s="825"/>
      <c r="J23" s="1119"/>
      <c r="K23" s="824"/>
      <c r="L23" s="824"/>
      <c r="M23" s="824"/>
      <c r="N23" s="824"/>
      <c r="O23" s="825"/>
      <c r="P23" s="1117"/>
      <c r="Q23" s="824"/>
      <c r="R23" s="824"/>
      <c r="S23" s="824"/>
      <c r="T23" s="824"/>
      <c r="U23" s="825"/>
      <c r="V23" s="1117"/>
      <c r="W23" s="824"/>
      <c r="X23" s="824"/>
      <c r="Y23" s="824"/>
      <c r="Z23" s="824"/>
      <c r="AA23" s="824"/>
      <c r="AB23" s="824"/>
      <c r="AC23" s="824"/>
      <c r="AD23" s="824"/>
      <c r="AE23" s="824"/>
      <c r="AF23" s="824"/>
      <c r="AG23" s="824"/>
      <c r="AH23" s="824"/>
      <c r="AI23" s="824"/>
      <c r="AJ23" s="824"/>
      <c r="AK23" s="825"/>
      <c r="AL23" s="1063"/>
      <c r="AM23" s="764"/>
      <c r="AN23" s="764"/>
      <c r="AO23" s="764"/>
      <c r="AP23" s="765"/>
    </row>
    <row r="24" spans="1:42" ht="14.25" customHeight="1" x14ac:dyDescent="0.25">
      <c r="G24" s="55"/>
      <c r="H24" s="1117"/>
      <c r="I24" s="825"/>
      <c r="J24" s="1119"/>
      <c r="K24" s="824"/>
      <c r="L24" s="824"/>
      <c r="M24" s="824"/>
      <c r="N24" s="824"/>
      <c r="O24" s="825"/>
      <c r="P24" s="1117"/>
      <c r="Q24" s="824"/>
      <c r="R24" s="824"/>
      <c r="S24" s="824"/>
      <c r="T24" s="824"/>
      <c r="U24" s="825"/>
      <c r="V24" s="1117"/>
      <c r="W24" s="824"/>
      <c r="X24" s="824"/>
      <c r="Y24" s="824"/>
      <c r="Z24" s="824"/>
      <c r="AA24" s="824"/>
      <c r="AB24" s="824"/>
      <c r="AC24" s="824"/>
      <c r="AD24" s="824"/>
      <c r="AE24" s="824"/>
      <c r="AF24" s="824"/>
      <c r="AG24" s="824"/>
      <c r="AH24" s="824"/>
      <c r="AI24" s="824"/>
      <c r="AJ24" s="824"/>
      <c r="AK24" s="825"/>
      <c r="AL24" s="1063"/>
      <c r="AM24" s="764"/>
      <c r="AN24" s="764"/>
      <c r="AO24" s="764"/>
      <c r="AP24" s="765"/>
    </row>
    <row r="25" spans="1:42" ht="14.25" customHeight="1" x14ac:dyDescent="0.25">
      <c r="G25" s="55"/>
      <c r="H25" s="1117"/>
      <c r="I25" s="825"/>
      <c r="J25" s="1119"/>
      <c r="K25" s="824"/>
      <c r="L25" s="824"/>
      <c r="M25" s="824"/>
      <c r="N25" s="824"/>
      <c r="O25" s="825"/>
      <c r="P25" s="1117"/>
      <c r="Q25" s="824"/>
      <c r="R25" s="824"/>
      <c r="S25" s="824"/>
      <c r="T25" s="824"/>
      <c r="U25" s="825"/>
      <c r="V25" s="1117"/>
      <c r="W25" s="824"/>
      <c r="X25" s="824"/>
      <c r="Y25" s="824"/>
      <c r="Z25" s="824"/>
      <c r="AA25" s="824"/>
      <c r="AB25" s="824"/>
      <c r="AC25" s="824"/>
      <c r="AD25" s="824"/>
      <c r="AE25" s="824"/>
      <c r="AF25" s="824"/>
      <c r="AG25" s="824"/>
      <c r="AH25" s="824"/>
      <c r="AI25" s="824"/>
      <c r="AJ25" s="824"/>
      <c r="AK25" s="825"/>
      <c r="AL25" s="1063"/>
      <c r="AM25" s="764"/>
      <c r="AN25" s="764"/>
      <c r="AO25" s="764"/>
      <c r="AP25" s="765"/>
    </row>
    <row r="26" spans="1:42" ht="14.25" customHeight="1" x14ac:dyDescent="0.25">
      <c r="G26" s="55"/>
      <c r="H26" s="1117"/>
      <c r="I26" s="825"/>
      <c r="J26" s="1119"/>
      <c r="K26" s="824"/>
      <c r="L26" s="824"/>
      <c r="M26" s="824"/>
      <c r="N26" s="824"/>
      <c r="O26" s="825"/>
      <c r="P26" s="1117"/>
      <c r="Q26" s="824"/>
      <c r="R26" s="824"/>
      <c r="S26" s="824"/>
      <c r="T26" s="824"/>
      <c r="U26" s="825"/>
      <c r="V26" s="1117"/>
      <c r="W26" s="824"/>
      <c r="X26" s="824"/>
      <c r="Y26" s="824"/>
      <c r="Z26" s="824"/>
      <c r="AA26" s="824"/>
      <c r="AB26" s="824"/>
      <c r="AC26" s="824"/>
      <c r="AD26" s="824"/>
      <c r="AE26" s="824"/>
      <c r="AF26" s="824"/>
      <c r="AG26" s="824"/>
      <c r="AH26" s="824"/>
      <c r="AI26" s="824"/>
      <c r="AJ26" s="824"/>
      <c r="AK26" s="825"/>
      <c r="AL26" s="1063"/>
      <c r="AM26" s="764"/>
      <c r="AN26" s="764"/>
      <c r="AO26" s="764"/>
      <c r="AP26" s="765"/>
    </row>
    <row r="27" spans="1:42" x14ac:dyDescent="0.25">
      <c r="H27" s="1117"/>
      <c r="I27" s="825"/>
      <c r="J27" s="1119"/>
      <c r="K27" s="824"/>
      <c r="L27" s="824"/>
      <c r="M27" s="824"/>
      <c r="N27" s="824"/>
      <c r="O27" s="825"/>
      <c r="P27" s="1117"/>
      <c r="Q27" s="824"/>
      <c r="R27" s="824"/>
      <c r="S27" s="824"/>
      <c r="T27" s="824"/>
      <c r="U27" s="825"/>
      <c r="V27" s="1117"/>
      <c r="W27" s="824"/>
      <c r="X27" s="824"/>
      <c r="Y27" s="824"/>
      <c r="Z27" s="824"/>
      <c r="AA27" s="824"/>
      <c r="AB27" s="824"/>
      <c r="AC27" s="824"/>
      <c r="AD27" s="824"/>
      <c r="AE27" s="824"/>
      <c r="AF27" s="824"/>
      <c r="AG27" s="824"/>
      <c r="AH27" s="824"/>
      <c r="AI27" s="824"/>
      <c r="AJ27" s="824"/>
      <c r="AK27" s="825"/>
      <c r="AL27" s="1063"/>
      <c r="AM27" s="764"/>
      <c r="AN27" s="764"/>
      <c r="AO27" s="764"/>
      <c r="AP27" s="765"/>
    </row>
    <row r="28" spans="1:42" x14ac:dyDescent="0.25">
      <c r="B28" s="760"/>
      <c r="C28" s="761"/>
      <c r="D28" s="761"/>
      <c r="E28" s="761"/>
      <c r="H28" s="1117"/>
      <c r="I28" s="825"/>
      <c r="J28" s="1119"/>
      <c r="K28" s="824"/>
      <c r="L28" s="824"/>
      <c r="M28" s="824"/>
      <c r="N28" s="824"/>
      <c r="O28" s="825"/>
      <c r="P28" s="1117"/>
      <c r="Q28" s="824"/>
      <c r="R28" s="824"/>
      <c r="S28" s="824"/>
      <c r="T28" s="824"/>
      <c r="U28" s="825"/>
      <c r="V28" s="1117"/>
      <c r="W28" s="824"/>
      <c r="X28" s="824"/>
      <c r="Y28" s="824"/>
      <c r="Z28" s="824"/>
      <c r="AA28" s="824"/>
      <c r="AB28" s="824"/>
      <c r="AC28" s="824"/>
      <c r="AD28" s="824"/>
      <c r="AE28" s="824"/>
      <c r="AF28" s="824"/>
      <c r="AG28" s="824"/>
      <c r="AH28" s="824"/>
      <c r="AI28" s="824"/>
      <c r="AJ28" s="824"/>
      <c r="AK28" s="825"/>
      <c r="AL28" s="1063"/>
      <c r="AM28" s="764"/>
      <c r="AN28" s="764"/>
      <c r="AO28" s="764"/>
      <c r="AP28" s="765"/>
    </row>
    <row r="29" spans="1:42" x14ac:dyDescent="0.25">
      <c r="H29" s="1117"/>
      <c r="I29" s="825"/>
      <c r="J29" s="1119"/>
      <c r="K29" s="824"/>
      <c r="L29" s="824"/>
      <c r="M29" s="824"/>
      <c r="N29" s="824"/>
      <c r="O29" s="825"/>
      <c r="P29" s="1117"/>
      <c r="Q29" s="824"/>
      <c r="R29" s="824"/>
      <c r="S29" s="824"/>
      <c r="T29" s="824"/>
      <c r="U29" s="825"/>
      <c r="V29" s="1117"/>
      <c r="W29" s="824"/>
      <c r="X29" s="824"/>
      <c r="Y29" s="824"/>
      <c r="Z29" s="824"/>
      <c r="AA29" s="824"/>
      <c r="AB29" s="824"/>
      <c r="AC29" s="824"/>
      <c r="AD29" s="824"/>
      <c r="AE29" s="824"/>
      <c r="AF29" s="824"/>
      <c r="AG29" s="824"/>
      <c r="AH29" s="824"/>
      <c r="AI29" s="824"/>
      <c r="AJ29" s="824"/>
      <c r="AK29" s="825"/>
      <c r="AL29" s="1063"/>
      <c r="AM29" s="764"/>
      <c r="AN29" s="764"/>
      <c r="AO29" s="764"/>
      <c r="AP29" s="765"/>
    </row>
    <row r="30" spans="1:42" x14ac:dyDescent="0.25">
      <c r="B30" s="760"/>
      <c r="C30" s="761"/>
      <c r="D30" s="761"/>
      <c r="E30" s="761"/>
      <c r="H30" s="1117"/>
      <c r="I30" s="825"/>
      <c r="J30" s="1119"/>
      <c r="K30" s="824"/>
      <c r="L30" s="824"/>
      <c r="M30" s="824"/>
      <c r="N30" s="824"/>
      <c r="O30" s="825"/>
      <c r="P30" s="1117"/>
      <c r="Q30" s="824"/>
      <c r="R30" s="824"/>
      <c r="S30" s="824"/>
      <c r="T30" s="824"/>
      <c r="U30" s="825"/>
      <c r="V30" s="1117"/>
      <c r="W30" s="824"/>
      <c r="X30" s="824"/>
      <c r="Y30" s="824"/>
      <c r="Z30" s="824"/>
      <c r="AA30" s="824"/>
      <c r="AB30" s="824"/>
      <c r="AC30" s="824"/>
      <c r="AD30" s="824"/>
      <c r="AE30" s="824"/>
      <c r="AF30" s="824"/>
      <c r="AG30" s="824"/>
      <c r="AH30" s="824"/>
      <c r="AI30" s="824"/>
      <c r="AJ30" s="824"/>
      <c r="AK30" s="825"/>
      <c r="AL30" s="1063"/>
      <c r="AM30" s="764"/>
      <c r="AN30" s="764"/>
      <c r="AO30" s="764"/>
      <c r="AP30" s="765"/>
    </row>
    <row r="31" spans="1:42" x14ac:dyDescent="0.25">
      <c r="H31" s="1117"/>
      <c r="I31" s="825"/>
      <c r="J31" s="1119"/>
      <c r="K31" s="824"/>
      <c r="L31" s="824"/>
      <c r="M31" s="824"/>
      <c r="N31" s="824"/>
      <c r="O31" s="825"/>
      <c r="P31" s="1117"/>
      <c r="Q31" s="824"/>
      <c r="R31" s="824"/>
      <c r="S31" s="824"/>
      <c r="T31" s="824"/>
      <c r="U31" s="825"/>
      <c r="V31" s="1117"/>
      <c r="W31" s="824"/>
      <c r="X31" s="824"/>
      <c r="Y31" s="824"/>
      <c r="Z31" s="824"/>
      <c r="AA31" s="824"/>
      <c r="AB31" s="824"/>
      <c r="AC31" s="824"/>
      <c r="AD31" s="824"/>
      <c r="AE31" s="824"/>
      <c r="AF31" s="824"/>
      <c r="AG31" s="824"/>
      <c r="AH31" s="824"/>
      <c r="AI31" s="824"/>
      <c r="AJ31" s="824"/>
      <c r="AK31" s="825"/>
      <c r="AL31" s="1063"/>
      <c r="AM31" s="764"/>
      <c r="AN31" s="764"/>
      <c r="AO31" s="764"/>
      <c r="AP31" s="765"/>
    </row>
    <row r="32" spans="1:42" x14ac:dyDescent="0.25">
      <c r="B32" s="760"/>
      <c r="C32" s="761"/>
      <c r="D32" s="761"/>
      <c r="E32" s="761"/>
      <c r="H32" s="1117"/>
      <c r="I32" s="825"/>
      <c r="J32" s="1119"/>
      <c r="K32" s="824"/>
      <c r="L32" s="824"/>
      <c r="M32" s="824"/>
      <c r="N32" s="824"/>
      <c r="O32" s="825"/>
      <c r="P32" s="1117"/>
      <c r="Q32" s="824"/>
      <c r="R32" s="824"/>
      <c r="S32" s="824"/>
      <c r="T32" s="824"/>
      <c r="U32" s="825"/>
      <c r="V32" s="1117"/>
      <c r="W32" s="824"/>
      <c r="X32" s="824"/>
      <c r="Y32" s="824"/>
      <c r="Z32" s="824"/>
      <c r="AA32" s="824"/>
      <c r="AB32" s="824"/>
      <c r="AC32" s="824"/>
      <c r="AD32" s="824"/>
      <c r="AE32" s="824"/>
      <c r="AF32" s="824"/>
      <c r="AG32" s="824"/>
      <c r="AH32" s="824"/>
      <c r="AI32" s="824"/>
      <c r="AJ32" s="824"/>
      <c r="AK32" s="825"/>
      <c r="AL32" s="1063"/>
      <c r="AM32" s="764"/>
      <c r="AN32" s="764"/>
      <c r="AO32" s="764"/>
      <c r="AP32" s="765"/>
    </row>
    <row r="33" spans="2:43" x14ac:dyDescent="0.25">
      <c r="H33" s="1117"/>
      <c r="I33" s="825"/>
      <c r="J33" s="1119"/>
      <c r="K33" s="824"/>
      <c r="L33" s="824"/>
      <c r="M33" s="824"/>
      <c r="N33" s="824"/>
      <c r="O33" s="825"/>
      <c r="P33" s="1117"/>
      <c r="Q33" s="824"/>
      <c r="R33" s="824"/>
      <c r="S33" s="824"/>
      <c r="T33" s="824"/>
      <c r="U33" s="825"/>
      <c r="V33" s="1117"/>
      <c r="W33" s="824"/>
      <c r="X33" s="824"/>
      <c r="Y33" s="824"/>
      <c r="Z33" s="824"/>
      <c r="AA33" s="824"/>
      <c r="AB33" s="824"/>
      <c r="AC33" s="824"/>
      <c r="AD33" s="824"/>
      <c r="AE33" s="824"/>
      <c r="AF33" s="824"/>
      <c r="AG33" s="824"/>
      <c r="AH33" s="824"/>
      <c r="AI33" s="824"/>
      <c r="AJ33" s="824"/>
      <c r="AK33" s="825"/>
      <c r="AL33" s="1063"/>
      <c r="AM33" s="764"/>
      <c r="AN33" s="764"/>
      <c r="AO33" s="764"/>
      <c r="AP33" s="765"/>
    </row>
    <row r="34" spans="2:43" x14ac:dyDescent="0.25">
      <c r="B34" s="760"/>
      <c r="C34" s="761"/>
      <c r="D34" s="761"/>
      <c r="E34" s="761"/>
      <c r="H34" s="113"/>
      <c r="I34" s="114"/>
      <c r="J34" s="1161"/>
      <c r="K34" s="824"/>
      <c r="L34" s="824"/>
      <c r="M34" s="824"/>
      <c r="N34" s="824"/>
      <c r="O34" s="825"/>
      <c r="P34" s="1159"/>
      <c r="Q34" s="824"/>
      <c r="R34" s="824"/>
      <c r="S34" s="824"/>
      <c r="T34" s="824"/>
      <c r="U34" s="825"/>
      <c r="V34" s="1160"/>
      <c r="W34" s="824"/>
      <c r="X34" s="824"/>
      <c r="Y34" s="824"/>
      <c r="Z34" s="824"/>
      <c r="AA34" s="824"/>
      <c r="AB34" s="824"/>
      <c r="AC34" s="824"/>
      <c r="AD34" s="824"/>
      <c r="AE34" s="824"/>
      <c r="AF34" s="824"/>
      <c r="AG34" s="824"/>
      <c r="AH34" s="824"/>
      <c r="AI34" s="824"/>
      <c r="AJ34" s="824"/>
      <c r="AK34" s="1124"/>
      <c r="AL34" s="1065"/>
      <c r="AM34" s="764"/>
      <c r="AN34" s="764"/>
      <c r="AO34" s="764"/>
      <c r="AP34" s="765"/>
    </row>
    <row r="35" spans="2:43" x14ac:dyDescent="0.25">
      <c r="H35" s="1123" t="s">
        <v>1804</v>
      </c>
      <c r="I35" s="824"/>
      <c r="J35" s="824"/>
      <c r="K35" s="824"/>
      <c r="L35" s="824"/>
      <c r="M35" s="824"/>
      <c r="N35" s="824"/>
      <c r="O35" s="824"/>
      <c r="P35" s="824"/>
      <c r="Q35" s="824"/>
      <c r="R35" s="824"/>
      <c r="S35" s="824"/>
      <c r="T35" s="824"/>
      <c r="U35" s="824"/>
      <c r="V35" s="824"/>
      <c r="W35" s="824"/>
      <c r="X35" s="824"/>
      <c r="Y35" s="824"/>
      <c r="Z35" s="824"/>
      <c r="AA35" s="824"/>
      <c r="AB35" s="824"/>
      <c r="AC35" s="824"/>
      <c r="AD35" s="824"/>
      <c r="AE35" s="824"/>
      <c r="AF35" s="824"/>
      <c r="AG35" s="824"/>
      <c r="AH35" s="824"/>
      <c r="AI35" s="824"/>
      <c r="AJ35" s="824"/>
      <c r="AK35" s="1124"/>
      <c r="AL35" s="1063">
        <f>SUM(AL20:AP34)</f>
        <v>0</v>
      </c>
      <c r="AM35" s="764"/>
      <c r="AN35" s="764"/>
      <c r="AO35" s="764"/>
      <c r="AP35" s="765"/>
    </row>
    <row r="36" spans="2:43" x14ac:dyDescent="0.25">
      <c r="B36" s="760"/>
      <c r="C36" s="761"/>
      <c r="D36" s="761"/>
      <c r="E36" s="761"/>
    </row>
    <row r="37" spans="2:43" x14ac:dyDescent="0.25">
      <c r="H37" s="976" t="s">
        <v>1795</v>
      </c>
      <c r="I37" s="824"/>
      <c r="J37" s="824"/>
      <c r="K37" s="824"/>
      <c r="L37" s="824"/>
      <c r="M37" s="824"/>
      <c r="N37" s="824"/>
      <c r="O37" s="824"/>
      <c r="P37" s="824"/>
      <c r="Q37" s="824"/>
      <c r="R37" s="824"/>
      <c r="S37" s="824"/>
      <c r="T37" s="824"/>
      <c r="U37" s="824"/>
      <c r="V37" s="824"/>
      <c r="W37" s="824"/>
      <c r="X37" s="824"/>
      <c r="Y37" s="825"/>
      <c r="Z37" s="976" t="s">
        <v>1796</v>
      </c>
      <c r="AA37" s="824"/>
      <c r="AB37" s="824"/>
      <c r="AC37" s="824"/>
      <c r="AD37" s="824"/>
      <c r="AE37" s="824"/>
      <c r="AF37" s="824"/>
      <c r="AG37" s="824"/>
      <c r="AH37" s="824"/>
      <c r="AI37" s="824"/>
      <c r="AJ37" s="824"/>
      <c r="AK37" s="824"/>
      <c r="AL37" s="824"/>
      <c r="AM37" s="824"/>
      <c r="AN37" s="824"/>
      <c r="AO37" s="824"/>
      <c r="AP37" s="824"/>
      <c r="AQ37" s="825"/>
    </row>
    <row r="38" spans="2:43" x14ac:dyDescent="0.25">
      <c r="H38" s="257" t="s">
        <v>796</v>
      </c>
      <c r="I38" s="258"/>
      <c r="J38" s="258"/>
      <c r="K38" s="258"/>
      <c r="L38" s="258"/>
      <c r="M38" s="258"/>
      <c r="N38" s="258"/>
      <c r="O38" s="258"/>
      <c r="P38" s="258"/>
      <c r="Q38" s="259"/>
      <c r="R38" s="257" t="s">
        <v>1511</v>
      </c>
      <c r="S38" s="258"/>
      <c r="T38" s="258"/>
      <c r="U38" s="259"/>
      <c r="V38" s="257" t="s">
        <v>1510</v>
      </c>
      <c r="W38" s="258"/>
      <c r="X38" s="258"/>
      <c r="Y38" s="259"/>
      <c r="Z38" s="257" t="s">
        <v>796</v>
      </c>
      <c r="AA38" s="258"/>
      <c r="AB38" s="258"/>
      <c r="AC38" s="258"/>
      <c r="AD38" s="258"/>
      <c r="AE38" s="258"/>
      <c r="AF38" s="258"/>
      <c r="AG38" s="258"/>
      <c r="AH38" s="258"/>
      <c r="AI38" s="259"/>
      <c r="AJ38" s="257" t="s">
        <v>1511</v>
      </c>
      <c r="AK38" s="258"/>
      <c r="AL38" s="258"/>
      <c r="AM38" s="259"/>
      <c r="AN38" s="257" t="s">
        <v>1510</v>
      </c>
      <c r="AO38" s="258"/>
      <c r="AP38" s="258"/>
      <c r="AQ38" s="259"/>
    </row>
    <row r="39" spans="2:43" x14ac:dyDescent="0.25">
      <c r="H39" s="260"/>
      <c r="Q39" s="261"/>
      <c r="R39" s="260"/>
      <c r="U39" s="261"/>
      <c r="V39" s="260"/>
      <c r="Y39" s="261"/>
      <c r="Z39" s="260"/>
      <c r="AI39" s="261"/>
      <c r="AJ39" s="260"/>
      <c r="AM39" s="261"/>
      <c r="AN39" s="260"/>
      <c r="AQ39" s="261"/>
    </row>
    <row r="40" spans="2:43" x14ac:dyDescent="0.25">
      <c r="H40" s="260"/>
      <c r="Q40" s="261"/>
      <c r="R40" s="260"/>
      <c r="U40" s="261"/>
      <c r="V40" s="260"/>
      <c r="Y40" s="261"/>
      <c r="Z40" s="260"/>
      <c r="AI40" s="261"/>
      <c r="AJ40" s="260"/>
      <c r="AM40" s="261"/>
      <c r="AN40" s="260"/>
      <c r="AQ40" s="261"/>
    </row>
    <row r="41" spans="2:43" x14ac:dyDescent="0.25">
      <c r="H41" s="260"/>
      <c r="Q41" s="261"/>
      <c r="R41" s="260"/>
      <c r="U41" s="261"/>
      <c r="V41" s="260"/>
      <c r="Y41" s="261"/>
      <c r="Z41" s="260"/>
      <c r="AI41" s="261"/>
      <c r="AJ41" s="260"/>
      <c r="AM41" s="261"/>
      <c r="AN41" s="260"/>
      <c r="AQ41" s="261"/>
    </row>
    <row r="42" spans="2:43" x14ac:dyDescent="0.25">
      <c r="H42" s="260"/>
      <c r="Q42" s="261"/>
      <c r="R42" s="260"/>
      <c r="U42" s="261"/>
      <c r="V42" s="260"/>
      <c r="Y42" s="261"/>
      <c r="Z42" s="260"/>
      <c r="AI42" s="261"/>
      <c r="AJ42" s="260"/>
      <c r="AM42" s="261"/>
      <c r="AN42" s="260"/>
      <c r="AQ42" s="261"/>
    </row>
    <row r="43" spans="2:43" x14ac:dyDescent="0.25">
      <c r="H43" s="262"/>
      <c r="I43" s="263"/>
      <c r="J43" s="263"/>
      <c r="K43" s="263"/>
      <c r="L43" s="263"/>
      <c r="M43" s="263"/>
      <c r="N43" s="263"/>
      <c r="O43" s="263"/>
      <c r="P43" s="263"/>
      <c r="Q43" s="264"/>
      <c r="R43" s="262"/>
      <c r="S43" s="263"/>
      <c r="T43" s="263"/>
      <c r="U43" s="264"/>
      <c r="V43" s="262"/>
      <c r="W43" s="263"/>
      <c r="X43" s="263"/>
      <c r="Y43" s="264"/>
      <c r="Z43" s="262"/>
      <c r="AA43" s="263"/>
      <c r="AB43" s="263"/>
      <c r="AC43" s="263"/>
      <c r="AD43" s="263"/>
      <c r="AE43" s="263"/>
      <c r="AF43" s="263"/>
      <c r="AG43" s="263"/>
      <c r="AH43" s="263"/>
      <c r="AI43" s="264"/>
      <c r="AJ43" s="262"/>
      <c r="AK43" s="263"/>
      <c r="AL43" s="263"/>
      <c r="AM43" s="264"/>
      <c r="AN43" s="262"/>
      <c r="AO43" s="263"/>
      <c r="AP43" s="263"/>
      <c r="AQ43" s="264"/>
    </row>
    <row r="44" spans="2:43" x14ac:dyDescent="0.25">
      <c r="AM44" s="265" t="s">
        <v>1797</v>
      </c>
      <c r="AN44" s="55" t="str">
        <f>'E-4-1'!U26</f>
        <v>E-4-1-5</v>
      </c>
    </row>
  </sheetData>
  <mergeCells count="103">
    <mergeCell ref="Z37:AQ37"/>
    <mergeCell ref="B36:E36"/>
    <mergeCell ref="AL26:AP26"/>
    <mergeCell ref="AL25:AP25"/>
    <mergeCell ref="H37:Y37"/>
    <mergeCell ref="V33:AK33"/>
    <mergeCell ref="J33:O33"/>
    <mergeCell ref="B12:E12"/>
    <mergeCell ref="B14:E14"/>
    <mergeCell ref="P20:U20"/>
    <mergeCell ref="V19:AK19"/>
    <mergeCell ref="P29:U29"/>
    <mergeCell ref="V28:AK28"/>
    <mergeCell ref="J19:O19"/>
    <mergeCell ref="B13:E13"/>
    <mergeCell ref="J28:O28"/>
    <mergeCell ref="AL20:AP20"/>
    <mergeCell ref="AL29:AP29"/>
    <mergeCell ref="H23:I23"/>
    <mergeCell ref="P22:U22"/>
    <mergeCell ref="P31:U31"/>
    <mergeCell ref="V30:AK30"/>
    <mergeCell ref="J30:O30"/>
    <mergeCell ref="AL35:AP35"/>
    <mergeCell ref="G9:Z11"/>
    <mergeCell ref="B32:E32"/>
    <mergeCell ref="H25:I25"/>
    <mergeCell ref="P32:U32"/>
    <mergeCell ref="J32:O32"/>
    <mergeCell ref="B16:E16"/>
    <mergeCell ref="V21:AK21"/>
    <mergeCell ref="P23:U23"/>
    <mergeCell ref="P25:U25"/>
    <mergeCell ref="B6:E6"/>
    <mergeCell ref="B15:E15"/>
    <mergeCell ref="H31:I31"/>
    <mergeCell ref="J20:O20"/>
    <mergeCell ref="H21:I21"/>
    <mergeCell ref="V22:AK22"/>
    <mergeCell ref="J22:O22"/>
    <mergeCell ref="J31:O31"/>
    <mergeCell ref="AL32:AP32"/>
    <mergeCell ref="J21:O21"/>
    <mergeCell ref="J23:O23"/>
    <mergeCell ref="H22:I22"/>
    <mergeCell ref="B17:E17"/>
    <mergeCell ref="A20:E20"/>
    <mergeCell ref="V31:AK31"/>
    <mergeCell ref="G7:AR7"/>
    <mergeCell ref="B18:E18"/>
    <mergeCell ref="P24:U24"/>
    <mergeCell ref="V23:AK23"/>
    <mergeCell ref="AL24:AP24"/>
    <mergeCell ref="H19:I19"/>
    <mergeCell ref="H28:I28"/>
    <mergeCell ref="P26:U26"/>
    <mergeCell ref="V24:AK24"/>
    <mergeCell ref="H35:AK35"/>
    <mergeCell ref="B19:E19"/>
    <mergeCell ref="H20:I20"/>
    <mergeCell ref="AL34:AP34"/>
    <mergeCell ref="V32:AK32"/>
    <mergeCell ref="H29:I29"/>
    <mergeCell ref="P27:U27"/>
    <mergeCell ref="V26:AK26"/>
    <mergeCell ref="B30:E30"/>
    <mergeCell ref="J26:O26"/>
    <mergeCell ref="AL27:AP27"/>
    <mergeCell ref="V25:AK25"/>
    <mergeCell ref="J25:O25"/>
    <mergeCell ref="J34:O34"/>
    <mergeCell ref="V27:AK27"/>
    <mergeCell ref="J27:O27"/>
    <mergeCell ref="AL30:AP30"/>
    <mergeCell ref="P33:U33"/>
    <mergeCell ref="AL33:AP33"/>
    <mergeCell ref="AL22:AP22"/>
    <mergeCell ref="AL31:AP31"/>
    <mergeCell ref="AL19:AP19"/>
    <mergeCell ref="B4:E4"/>
    <mergeCell ref="P19:U19"/>
    <mergeCell ref="P28:U28"/>
    <mergeCell ref="AL28:AP28"/>
    <mergeCell ref="P30:U30"/>
    <mergeCell ref="H32:I32"/>
    <mergeCell ref="AL21:AP21"/>
    <mergeCell ref="V20:AK20"/>
    <mergeCell ref="V34:AK34"/>
    <mergeCell ref="V29:AK29"/>
    <mergeCell ref="H27:I27"/>
    <mergeCell ref="AL23:AP23"/>
    <mergeCell ref="J29:O29"/>
    <mergeCell ref="B8:E8"/>
    <mergeCell ref="H24:I24"/>
    <mergeCell ref="H33:I33"/>
    <mergeCell ref="B10:E10"/>
    <mergeCell ref="P21:U21"/>
    <mergeCell ref="H26:I26"/>
    <mergeCell ref="B34:E34"/>
    <mergeCell ref="B28:E28"/>
    <mergeCell ref="P34:U34"/>
    <mergeCell ref="H30:I30"/>
    <mergeCell ref="J24:O24"/>
  </mergeCells>
  <hyperlinks>
    <hyperlink ref="B4" location="PANDUAN!A1" display="PANDUAN" xr:uid="{00000000-0004-0000-9100-000000000000}"/>
    <hyperlink ref="B6" location="'EWS DIRECTORY'!A1" display="EWS DIRECTORY" xr:uid="{00000000-0004-0000-9100-000001000000}"/>
    <hyperlink ref="B8" location="'DATA PEMICU'!A1" display="DATA PEMICU" xr:uid="{00000000-0004-0000-9100-000002000000}"/>
    <hyperlink ref="B10" location="'DATA PENGUJI'!A1" display="DATA PENGUJI" xr:uid="{00000000-0004-0000-9100-000003000000}"/>
    <hyperlink ref="B12" location="'MAIN LEVEL'!A1" display="MAIN LEVEL" xr:uid="{00000000-0004-0000-9100-000004000000}"/>
  </hyperlinks>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200-000000000000}">
  <sheetPr codeName="Sheet378">
    <tabColor theme="4" tint="-0.249977111117893"/>
  </sheetPr>
  <dimension ref="A1:V44"/>
  <sheetViews>
    <sheetView topLeftCell="B1" zoomScaleNormal="100" workbookViewId="0"/>
  </sheetViews>
  <sheetFormatPr defaultColWidth="14.44140625" defaultRowHeight="15" customHeight="1" x14ac:dyDescent="0.25"/>
  <cols>
    <col min="1" max="1" width="3" style="110" hidden="1" customWidth="1"/>
    <col min="2" max="5" width="3.88671875" style="177" customWidth="1"/>
    <col min="6" max="6" width="3.88671875" style="110" customWidth="1"/>
    <col min="7" max="7" width="10" style="443" customWidth="1"/>
    <col min="8" max="8" width="18" style="443" bestFit="1" customWidth="1"/>
    <col min="9" max="10" width="25" style="443" customWidth="1"/>
    <col min="11" max="11" width="26" style="443" bestFit="1" customWidth="1"/>
    <col min="12" max="12" width="24.44140625" style="443" customWidth="1"/>
    <col min="13" max="13" width="43" style="443" customWidth="1"/>
    <col min="14" max="14" width="22.44140625" style="443" customWidth="1"/>
    <col min="15" max="15" width="14.44140625" style="443" customWidth="1"/>
    <col min="16" max="16384" width="14.44140625" style="443"/>
  </cols>
  <sheetData>
    <row r="1" spans="2:14" ht="14.25" customHeight="1" x14ac:dyDescent="0.25">
      <c r="G1" s="216"/>
      <c r="H1" s="78"/>
      <c r="I1" s="78"/>
    </row>
    <row r="2" spans="2:14" ht="14.25" customHeight="1" x14ac:dyDescent="0.25">
      <c r="G2" s="78" t="s">
        <v>1674</v>
      </c>
      <c r="H2" s="78"/>
      <c r="I2" s="78"/>
    </row>
    <row r="3" spans="2:14" ht="14.25" customHeight="1" x14ac:dyDescent="0.25">
      <c r="B3" s="111"/>
      <c r="C3" s="111"/>
      <c r="D3" s="111"/>
      <c r="E3" s="111"/>
    </row>
    <row r="4" spans="2:14" ht="14.25" customHeight="1" x14ac:dyDescent="0.25">
      <c r="B4" s="762" t="s">
        <v>79</v>
      </c>
      <c r="C4" s="761"/>
      <c r="D4" s="761"/>
      <c r="E4" s="761"/>
    </row>
    <row r="5" spans="2:14" ht="14.25" customHeight="1" x14ac:dyDescent="0.25">
      <c r="B5" s="111"/>
      <c r="C5" s="111"/>
      <c r="D5" s="111"/>
      <c r="E5" s="111"/>
    </row>
    <row r="6" spans="2:14" ht="14.25" customHeight="1" x14ac:dyDescent="0.25">
      <c r="B6" s="762" t="s">
        <v>87</v>
      </c>
      <c r="C6" s="761"/>
      <c r="D6" s="761"/>
      <c r="E6" s="761"/>
    </row>
    <row r="7" spans="2:14" ht="15" customHeight="1" x14ac:dyDescent="0.25">
      <c r="B7" s="111"/>
      <c r="C7" s="111"/>
      <c r="D7" s="111"/>
      <c r="E7" s="111"/>
      <c r="G7" s="1126" t="s">
        <v>1676</v>
      </c>
      <c r="H7" s="997"/>
      <c r="I7" s="997"/>
      <c r="J7" s="997"/>
      <c r="K7" s="997"/>
      <c r="L7" s="997"/>
      <c r="M7" s="997"/>
      <c r="N7" s="997"/>
    </row>
    <row r="8" spans="2:14" ht="14.25" customHeight="1" x14ac:dyDescent="0.25">
      <c r="B8" s="762" t="s">
        <v>94</v>
      </c>
      <c r="C8" s="761"/>
      <c r="D8" s="761"/>
      <c r="E8" s="761"/>
    </row>
    <row r="9" spans="2:14" ht="14.25" customHeight="1" x14ac:dyDescent="0.25">
      <c r="B9" s="111"/>
      <c r="C9" s="111"/>
      <c r="D9" s="111"/>
      <c r="E9" s="111"/>
      <c r="G9" s="1130" t="str">
        <f>"Rincian "&amp;'E-4'!G9&amp;" "&amp;'E-4-1'!M28</f>
        <v>Rincian Biaya Penyusutan dan Amortisasi Berdasarkan Data Pemicu dan Data Penguji</v>
      </c>
      <c r="H9" s="789"/>
      <c r="I9" s="789"/>
      <c r="J9" s="789"/>
      <c r="K9" s="790"/>
      <c r="L9" s="217" t="s">
        <v>796</v>
      </c>
      <c r="M9" s="218" t="e">
        <f>": "&amp;NAMA_WP</f>
        <v>#N/A</v>
      </c>
      <c r="N9" s="88"/>
    </row>
    <row r="10" spans="2:14" ht="14.25" customHeight="1" x14ac:dyDescent="0.25">
      <c r="B10" s="762" t="s">
        <v>101</v>
      </c>
      <c r="C10" s="761"/>
      <c r="D10" s="761"/>
      <c r="E10" s="761"/>
      <c r="G10" s="804"/>
      <c r="H10" s="997"/>
      <c r="I10" s="997"/>
      <c r="J10" s="997"/>
      <c r="K10" s="805"/>
      <c r="L10" s="219" t="s">
        <v>1401</v>
      </c>
      <c r="M10" s="220" t="e">
        <f>": "&amp;NPWP</f>
        <v>#N/A</v>
      </c>
      <c r="N10" s="129"/>
    </row>
    <row r="11" spans="2:14" ht="14.25" customHeight="1" x14ac:dyDescent="0.25">
      <c r="G11" s="806"/>
      <c r="H11" s="794"/>
      <c r="I11" s="794"/>
      <c r="J11" s="794"/>
      <c r="K11" s="807"/>
      <c r="L11" s="221" t="s">
        <v>1679</v>
      </c>
      <c r="M11" s="222" t="e">
        <f>": "&amp;ID_MS_TH_PJK</f>
        <v>#N/A</v>
      </c>
      <c r="N11" s="130"/>
    </row>
    <row r="12" spans="2:14" ht="14.25" customHeight="1" x14ac:dyDescent="0.25">
      <c r="B12" s="762" t="s">
        <v>106</v>
      </c>
      <c r="C12" s="761"/>
      <c r="D12" s="761"/>
      <c r="E12" s="761"/>
      <c r="G12" s="223"/>
      <c r="H12" s="223"/>
      <c r="I12" s="223"/>
      <c r="J12" s="223"/>
      <c r="K12" s="223"/>
      <c r="L12" s="223"/>
      <c r="M12" s="223"/>
      <c r="N12" s="223"/>
    </row>
    <row r="13" spans="2:14" ht="14.25" customHeight="1" x14ac:dyDescent="0.25">
      <c r="B13" s="962" t="str">
        <f>HYPERLINK("#'"&amp;'EWS DIRECTORY'!$J$138&amp;"'!A1",'EWS DIRECTORY'!$J$138)</f>
        <v>E-4</v>
      </c>
      <c r="C13" s="761"/>
      <c r="D13" s="761"/>
      <c r="E13" s="761"/>
      <c r="G13" s="443" t="s">
        <v>1680</v>
      </c>
      <c r="J13" s="223"/>
      <c r="K13" s="223"/>
      <c r="L13" s="223"/>
      <c r="M13" s="223"/>
      <c r="N13" s="223"/>
    </row>
    <row r="14" spans="2:14" ht="14.25" customHeight="1" x14ac:dyDescent="0.25">
      <c r="B14" s="931" t="str">
        <f>HYPERLINK("#'"&amp;'EWS DIRECTORY'!$J$139&amp;"'!A1",'EWS DIRECTORY'!$J$139)</f>
        <v>E-4-1</v>
      </c>
      <c r="C14" s="761"/>
      <c r="D14" s="761"/>
      <c r="E14" s="761"/>
      <c r="G14" s="443" t="s">
        <v>1681</v>
      </c>
      <c r="J14" s="443" t="s">
        <v>1917</v>
      </c>
      <c r="K14" s="223"/>
      <c r="L14" s="223"/>
      <c r="M14" s="223"/>
      <c r="N14" s="223"/>
    </row>
    <row r="15" spans="2:14" ht="14.25" customHeight="1" x14ac:dyDescent="0.25">
      <c r="B15" s="929" t="str">
        <f>HYPERLINK("#'"&amp;'EWS DIRECTORY'!$J$140&amp;"'!A1",'EWS DIRECTORY'!$J$140)</f>
        <v>E-4-1-1</v>
      </c>
      <c r="C15" s="761"/>
      <c r="D15" s="761"/>
      <c r="E15" s="761"/>
      <c r="G15" s="443" t="s">
        <v>1681</v>
      </c>
      <c r="J15" s="443" t="s">
        <v>1918</v>
      </c>
      <c r="K15" s="223"/>
      <c r="L15" s="223"/>
      <c r="M15" s="223"/>
      <c r="N15" s="223"/>
    </row>
    <row r="16" spans="2:14" ht="14.25" customHeight="1" x14ac:dyDescent="0.25">
      <c r="B16" s="929" t="str">
        <f>HYPERLINK("#'"&amp;'EWS DIRECTORY'!$J$141&amp;"'!A1",'EWS DIRECTORY'!$J$141)</f>
        <v>E-4-1-2</v>
      </c>
      <c r="C16" s="761"/>
      <c r="D16" s="761"/>
      <c r="E16" s="761"/>
      <c r="K16" s="223"/>
      <c r="L16" s="223"/>
      <c r="M16" s="223"/>
      <c r="N16" s="223"/>
    </row>
    <row r="17" spans="2:22" ht="14.25" customHeight="1" x14ac:dyDescent="0.25">
      <c r="B17" s="929" t="str">
        <f>HYPERLINK("#'"&amp;'EWS DIRECTORY'!$J$142&amp;"'!A1",'EWS DIRECTORY'!$J$142)</f>
        <v>E-4-1-3</v>
      </c>
      <c r="C17" s="761"/>
      <c r="D17" s="761"/>
      <c r="E17" s="761"/>
      <c r="J17" s="223"/>
      <c r="K17" s="223"/>
      <c r="L17" s="223"/>
      <c r="M17" s="223"/>
      <c r="N17" s="223"/>
    </row>
    <row r="18" spans="2:22" ht="14.25" customHeight="1" x14ac:dyDescent="0.25">
      <c r="B18" s="929" t="str">
        <f>HYPERLINK("#'"&amp;'EWS DIRECTORY'!$J$144&amp;"'!A1",'EWS DIRECTORY'!$J$144)</f>
        <v>E-4-1-4</v>
      </c>
      <c r="C18" s="761"/>
      <c r="D18" s="761"/>
      <c r="E18" s="761"/>
      <c r="G18" s="443" t="s">
        <v>1919</v>
      </c>
      <c r="J18" s="223"/>
      <c r="K18" s="223"/>
      <c r="L18" s="223"/>
      <c r="M18" s="223"/>
      <c r="N18" s="223"/>
    </row>
    <row r="19" spans="2:22" ht="14.25" customHeight="1" x14ac:dyDescent="0.25">
      <c r="B19" s="929" t="str">
        <f>HYPERLINK("#'"&amp;'EWS DIRECTORY'!$J$145&amp;"'!A1",'EWS DIRECTORY'!$J$145)</f>
        <v>E-4-1-5</v>
      </c>
      <c r="C19" s="761"/>
      <c r="D19" s="761"/>
      <c r="E19" s="761"/>
      <c r="G19" s="223"/>
      <c r="H19" s="223"/>
      <c r="I19" s="223"/>
      <c r="J19" s="223"/>
      <c r="K19" s="223"/>
      <c r="L19" s="223"/>
      <c r="M19" s="223"/>
      <c r="N19" s="223"/>
    </row>
    <row r="20" spans="2:22" ht="14.25" customHeight="1" x14ac:dyDescent="0.25">
      <c r="B20" s="929" t="str">
        <f>HYPERLINK("#'"&amp;'EWS DIRECTORY'!$J$146&amp;"'!A1",'EWS DIRECTORY'!$J$146)</f>
        <v>E-4-1-6</v>
      </c>
      <c r="C20" s="761"/>
      <c r="D20" s="761"/>
      <c r="E20" s="761"/>
      <c r="G20" s="223" t="s">
        <v>1920</v>
      </c>
      <c r="H20" s="223"/>
      <c r="I20" s="223"/>
      <c r="J20" s="223"/>
      <c r="K20" s="223"/>
      <c r="L20" s="223"/>
      <c r="M20" s="223"/>
      <c r="N20" s="223"/>
    </row>
    <row r="21" spans="2:22" ht="14.25" customHeight="1" x14ac:dyDescent="0.25">
      <c r="G21" s="223"/>
      <c r="H21" s="223"/>
      <c r="I21" s="223"/>
      <c r="J21" s="223"/>
      <c r="K21" s="223"/>
      <c r="L21" s="223"/>
      <c r="M21" s="223"/>
      <c r="N21" s="223"/>
      <c r="V21" s="443" t="s">
        <v>1424</v>
      </c>
    </row>
    <row r="22" spans="2:22" ht="14.25" customHeight="1" x14ac:dyDescent="0.25">
      <c r="G22" s="1129" t="s">
        <v>1445</v>
      </c>
      <c r="H22" s="1131" t="s">
        <v>1446</v>
      </c>
      <c r="I22" s="764"/>
      <c r="J22" s="764"/>
      <c r="K22" s="764"/>
      <c r="L22" s="764"/>
      <c r="M22" s="764"/>
      <c r="N22" s="764"/>
    </row>
    <row r="23" spans="2:22" ht="14.25" customHeight="1" x14ac:dyDescent="0.25">
      <c r="G23" s="769"/>
      <c r="H23" s="404" t="s">
        <v>1452</v>
      </c>
      <c r="I23" s="1128" t="s">
        <v>1453</v>
      </c>
      <c r="J23" s="765"/>
      <c r="K23" s="80" t="s">
        <v>1454</v>
      </c>
      <c r="L23" s="80" t="s">
        <v>1455</v>
      </c>
      <c r="M23" s="80" t="s">
        <v>1456</v>
      </c>
      <c r="N23" s="80" t="s">
        <v>1457</v>
      </c>
    </row>
    <row r="24" spans="2:22" ht="33.75" customHeight="1" x14ac:dyDescent="0.25">
      <c r="G24" s="383">
        <v>1</v>
      </c>
      <c r="H24" s="446" t="e">
        <f>ID_MS_TH_PJK</f>
        <v>#N/A</v>
      </c>
      <c r="I24" s="1162" t="e">
        <f>NO_BPS</f>
        <v>#N/A</v>
      </c>
      <c r="J24" s="765"/>
      <c r="K24" s="382" t="e">
        <f>PEMBETULAN_KE</f>
        <v>#N/A</v>
      </c>
      <c r="L24" s="537" t="e">
        <f>TGL_TERIMA</f>
        <v>#N/A</v>
      </c>
      <c r="M24" s="384" t="str">
        <f>'E-4'!G9</f>
        <v>Biaya Penyusutan dan Amortisasi</v>
      </c>
      <c r="N24" s="539">
        <f>'MAIN LEVEL'!AB39</f>
        <v>0</v>
      </c>
    </row>
    <row r="25" spans="2:22" ht="14.25" customHeight="1" x14ac:dyDescent="0.25">
      <c r="G25" s="223"/>
      <c r="H25" s="223"/>
      <c r="I25" s="223"/>
      <c r="J25" s="223"/>
      <c r="K25" s="223"/>
      <c r="L25" s="223"/>
      <c r="M25" s="223"/>
      <c r="N25" s="223"/>
    </row>
    <row r="26" spans="2:22" ht="14.25" customHeight="1" x14ac:dyDescent="0.25">
      <c r="G26" s="223"/>
      <c r="H26" s="223"/>
      <c r="I26" s="223"/>
      <c r="J26" s="223"/>
      <c r="K26" s="223"/>
      <c r="L26" s="223"/>
      <c r="M26" s="223"/>
      <c r="N26" s="223"/>
    </row>
    <row r="27" spans="2:22" ht="14.25" customHeight="1" x14ac:dyDescent="0.25">
      <c r="G27" s="223"/>
      <c r="H27" s="223"/>
      <c r="I27" s="223"/>
      <c r="J27" s="223"/>
      <c r="K27" s="223"/>
      <c r="L27" s="223"/>
      <c r="M27" s="223"/>
      <c r="N27" s="223"/>
    </row>
    <row r="28" spans="2:22" ht="30" customHeight="1" x14ac:dyDescent="0.25">
      <c r="B28" s="760"/>
      <c r="C28" s="761"/>
      <c r="D28" s="761"/>
      <c r="E28" s="761"/>
      <c r="G28" s="562" t="s">
        <v>1445</v>
      </c>
      <c r="H28" s="562" t="s">
        <v>1477</v>
      </c>
      <c r="I28" s="563" t="s">
        <v>1478</v>
      </c>
      <c r="J28" s="563" t="s">
        <v>1479</v>
      </c>
      <c r="K28" s="562" t="s">
        <v>1480</v>
      </c>
      <c r="L28" s="562" t="s">
        <v>1481</v>
      </c>
      <c r="M28" s="81"/>
      <c r="N28" s="81"/>
    </row>
    <row r="29" spans="2:22" ht="15" customHeight="1" x14ac:dyDescent="0.25">
      <c r="G29" s="409">
        <f t="array" ref="G29">IFERROR(_xlfn.SEQUENCE(COUNTA(H29:H31)),"")</f>
        <v>1</v>
      </c>
      <c r="H29" s="508" t="s">
        <v>2030</v>
      </c>
      <c r="I29" s="508"/>
      <c r="J29" s="508"/>
      <c r="K29" s="508"/>
      <c r="L29" s="508"/>
      <c r="M29" s="106"/>
      <c r="N29" s="106"/>
    </row>
    <row r="30" spans="2:22" ht="15" customHeight="1" x14ac:dyDescent="0.25">
      <c r="G30" s="410"/>
      <c r="H30" s="509" t="s">
        <v>1921</v>
      </c>
      <c r="I30" s="509"/>
      <c r="J30" s="509"/>
      <c r="K30" s="509"/>
      <c r="L30" s="509"/>
      <c r="M30" s="106"/>
      <c r="N30" s="106"/>
    </row>
    <row r="31" spans="2:22" ht="15" customHeight="1" x14ac:dyDescent="0.25">
      <c r="G31" s="510"/>
      <c r="H31" s="511"/>
      <c r="I31" s="511"/>
      <c r="J31" s="511"/>
      <c r="K31" s="511"/>
      <c r="L31" s="511"/>
      <c r="M31" s="106"/>
      <c r="N31" s="106"/>
    </row>
    <row r="32" spans="2:22" ht="15" customHeight="1" x14ac:dyDescent="0.25">
      <c r="G32" s="512"/>
      <c r="H32" s="507"/>
      <c r="I32" s="507"/>
      <c r="J32" s="507"/>
      <c r="K32" s="507" t="s">
        <v>1494</v>
      </c>
      <c r="L32" s="507">
        <f>SUM(L29:L31)</f>
        <v>0</v>
      </c>
      <c r="M32" s="106"/>
      <c r="N32" s="106"/>
    </row>
    <row r="33" spans="7:14" ht="15" customHeight="1" x14ac:dyDescent="0.25">
      <c r="G33" s="226"/>
      <c r="H33" s="226"/>
      <c r="I33" s="226"/>
      <c r="J33" s="107"/>
      <c r="K33" s="106"/>
      <c r="L33" s="106"/>
      <c r="M33" s="106"/>
      <c r="N33" s="106"/>
    </row>
    <row r="34" spans="7:14" ht="15" customHeight="1" x14ac:dyDescent="0.25">
      <c r="G34" s="107"/>
      <c r="H34" s="107"/>
      <c r="I34" s="107"/>
      <c r="J34" s="103"/>
      <c r="K34" s="108" t="s">
        <v>1500</v>
      </c>
      <c r="L34" s="507">
        <f>L32+N24</f>
        <v>0</v>
      </c>
      <c r="M34" s="106"/>
      <c r="N34" s="106"/>
    </row>
    <row r="35" spans="7:14" ht="15" customHeight="1" x14ac:dyDescent="0.25">
      <c r="G35" s="107"/>
      <c r="H35" s="107"/>
      <c r="I35" s="107"/>
      <c r="J35" s="107"/>
      <c r="K35" s="227"/>
      <c r="L35" s="106"/>
      <c r="M35" s="106"/>
      <c r="N35" s="106"/>
    </row>
    <row r="36" spans="7:14" ht="15" customHeight="1" x14ac:dyDescent="0.25">
      <c r="G36" s="107"/>
      <c r="H36" s="107"/>
      <c r="I36" s="107"/>
      <c r="J36" s="107"/>
      <c r="K36" s="227"/>
      <c r="L36" s="228"/>
      <c r="M36" s="228"/>
      <c r="N36" s="513"/>
    </row>
    <row r="37" spans="7:14" ht="15" customHeight="1" x14ac:dyDescent="0.25">
      <c r="G37" s="226"/>
      <c r="H37" s="226"/>
      <c r="I37" s="226"/>
      <c r="J37" s="107"/>
      <c r="K37" s="227"/>
      <c r="L37" s="228"/>
      <c r="M37" s="228"/>
      <c r="N37" s="513"/>
    </row>
    <row r="38" spans="7:14" ht="15" customHeight="1" x14ac:dyDescent="0.25">
      <c r="G38" s="103"/>
      <c r="H38" s="103"/>
      <c r="I38" s="103"/>
      <c r="J38" s="103"/>
      <c r="K38" s="103"/>
      <c r="L38" s="103"/>
      <c r="M38" s="103"/>
      <c r="N38" s="103"/>
    </row>
    <row r="39" spans="7:14" ht="15" customHeight="1" x14ac:dyDescent="0.25">
      <c r="G39" s="229"/>
      <c r="H39" s="770" t="s">
        <v>1507</v>
      </c>
      <c r="I39" s="764"/>
      <c r="J39" s="764"/>
      <c r="K39" s="763" t="s">
        <v>1508</v>
      </c>
      <c r="L39" s="764"/>
      <c r="M39" s="765"/>
      <c r="N39" s="133"/>
    </row>
    <row r="40" spans="7:14" ht="15" customHeight="1" x14ac:dyDescent="0.25">
      <c r="G40" s="229"/>
      <c r="H40" s="230" t="s">
        <v>796</v>
      </c>
      <c r="I40" s="427" t="s">
        <v>1510</v>
      </c>
      <c r="J40" s="428" t="s">
        <v>1511</v>
      </c>
      <c r="K40" s="428" t="s">
        <v>796</v>
      </c>
      <c r="L40" s="428" t="s">
        <v>1510</v>
      </c>
      <c r="M40" s="428" t="s">
        <v>1511</v>
      </c>
      <c r="N40" s="231"/>
    </row>
    <row r="41" spans="7:14" ht="15" customHeight="1" x14ac:dyDescent="0.25">
      <c r="G41" s="229"/>
      <c r="H41" s="226"/>
      <c r="I41" s="226"/>
      <c r="J41" s="226"/>
      <c r="K41" s="232"/>
      <c r="L41" s="232"/>
      <c r="M41" s="232"/>
      <c r="N41" s="232"/>
    </row>
    <row r="42" spans="7:14" ht="15" customHeight="1" x14ac:dyDescent="0.25">
      <c r="G42" s="233"/>
      <c r="H42" s="234"/>
      <c r="I42" s="234"/>
      <c r="J42" s="234"/>
      <c r="K42" s="235"/>
      <c r="L42" s="235"/>
      <c r="M42" s="235"/>
      <c r="N42" s="235"/>
    </row>
    <row r="43" spans="7:14" ht="15" customHeight="1" x14ac:dyDescent="0.25">
      <c r="G43" s="233"/>
      <c r="H43" s="234"/>
      <c r="I43" s="234"/>
      <c r="J43" s="234"/>
      <c r="K43" s="235"/>
      <c r="L43" s="235"/>
      <c r="M43" s="235"/>
      <c r="N43" s="235"/>
    </row>
    <row r="44" spans="7:14" ht="15" customHeight="1" x14ac:dyDescent="0.25">
      <c r="G44" s="229"/>
      <c r="H44" s="236"/>
      <c r="I44" s="236"/>
      <c r="J44" s="236"/>
      <c r="K44" s="237"/>
      <c r="L44" s="237"/>
      <c r="M44" s="237"/>
      <c r="N44" s="232"/>
    </row>
  </sheetData>
  <mergeCells count="22">
    <mergeCell ref="G9:K11"/>
    <mergeCell ref="H22:N22"/>
    <mergeCell ref="B6:E6"/>
    <mergeCell ref="B28:E28"/>
    <mergeCell ref="B15:E15"/>
    <mergeCell ref="B20:E20"/>
    <mergeCell ref="H39:J39"/>
    <mergeCell ref="K39:M39"/>
    <mergeCell ref="B4:E4"/>
    <mergeCell ref="G7:N7"/>
    <mergeCell ref="B16:E16"/>
    <mergeCell ref="B18:E18"/>
    <mergeCell ref="B12:E12"/>
    <mergeCell ref="I24:J24"/>
    <mergeCell ref="I23:J23"/>
    <mergeCell ref="B14:E14"/>
    <mergeCell ref="G22:G23"/>
    <mergeCell ref="B17:E17"/>
    <mergeCell ref="B8:E8"/>
    <mergeCell ref="B13:E13"/>
    <mergeCell ref="B19:E19"/>
    <mergeCell ref="B10:E10"/>
  </mergeCells>
  <hyperlinks>
    <hyperlink ref="B4" location="PANDUAN!A1" display="PANDUAN" xr:uid="{00000000-0004-0000-9200-000000000000}"/>
    <hyperlink ref="B6" location="'EWS DIRECTORY'!A1" display="EWS DIRECTORY" xr:uid="{00000000-0004-0000-9200-000001000000}"/>
    <hyperlink ref="B8" location="'DATA PEMICU'!A1" display="DATA PEMICU" xr:uid="{00000000-0004-0000-9200-000002000000}"/>
    <hyperlink ref="B10" location="'DATA PENGUJI'!A1" display="DATA PENGUJI" xr:uid="{00000000-0004-0000-9200-000003000000}"/>
    <hyperlink ref="B12" location="'MAIN LEVEL'!A1" display="MAIN LEVEL" xr:uid="{00000000-0004-0000-9200-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1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300-000000000000}">
  <sheetPr codeName="Sheet53">
    <tabColor theme="4" tint="-0.249977111117893"/>
    <pageSetUpPr fitToPage="1"/>
  </sheetPr>
  <dimension ref="A1:AH51"/>
  <sheetViews>
    <sheetView topLeftCell="B1" zoomScaleNormal="100" workbookViewId="0">
      <selection activeCell="AQ18" sqref="AQ18:AU18"/>
    </sheetView>
  </sheetViews>
  <sheetFormatPr defaultColWidth="8.88671875" defaultRowHeight="13.8" x14ac:dyDescent="0.25"/>
  <cols>
    <col min="1" max="1" width="3" style="110" hidden="1" customWidth="1"/>
    <col min="2" max="5" width="3.88671875" style="177" customWidth="1"/>
    <col min="6" max="6" width="3.88671875" style="110" customWidth="1"/>
    <col min="7" max="10" width="3.5546875" style="254" customWidth="1"/>
    <col min="11" max="11" width="3.88671875" style="254" customWidth="1"/>
    <col min="12" max="34" width="3.5546875" style="254" customWidth="1"/>
    <col min="35" max="35" width="8.88671875" style="254" customWidth="1"/>
    <col min="36" max="16384" width="8.88671875" style="254"/>
  </cols>
  <sheetData>
    <row r="1" spans="2:34" x14ac:dyDescent="0.25">
      <c r="G1" s="178"/>
      <c r="H1" s="55"/>
      <c r="I1" s="55"/>
      <c r="J1" s="55"/>
      <c r="K1" s="55"/>
      <c r="L1" s="55"/>
      <c r="M1" s="55"/>
    </row>
    <row r="2" spans="2:34" ht="15" customHeight="1" x14ac:dyDescent="0.25">
      <c r="G2" s="124" t="s">
        <v>1674</v>
      </c>
      <c r="H2" s="124"/>
      <c r="I2" s="124"/>
      <c r="J2" s="124"/>
      <c r="K2" s="124"/>
      <c r="L2" s="124"/>
      <c r="M2" s="124"/>
      <c r="N2" s="124"/>
      <c r="O2" s="124"/>
      <c r="P2" s="124"/>
      <c r="Q2" s="124"/>
      <c r="R2" s="124"/>
      <c r="S2" s="124"/>
      <c r="T2" s="124"/>
      <c r="U2" s="124"/>
      <c r="V2" s="124"/>
      <c r="W2" s="124"/>
      <c r="X2" s="124"/>
      <c r="Y2" s="278"/>
      <c r="Z2" s="278"/>
      <c r="AA2" s="278"/>
      <c r="AB2" s="278"/>
      <c r="AC2" s="278"/>
      <c r="AD2" s="278"/>
      <c r="AE2" s="278"/>
      <c r="AF2" s="278"/>
      <c r="AG2" s="278"/>
      <c r="AH2" s="278"/>
    </row>
    <row r="3" spans="2:34" ht="15" customHeight="1" x14ac:dyDescent="0.25">
      <c r="B3" s="111"/>
      <c r="C3" s="111"/>
      <c r="D3" s="111"/>
      <c r="E3" s="111"/>
      <c r="G3" s="124" t="s">
        <v>1675</v>
      </c>
      <c r="H3" s="124"/>
      <c r="I3" s="124"/>
      <c r="J3" s="124"/>
      <c r="K3" s="124"/>
      <c r="L3" s="124"/>
      <c r="M3" s="124"/>
      <c r="N3" s="124"/>
      <c r="O3" s="124"/>
      <c r="P3" s="124"/>
      <c r="Q3" s="124"/>
      <c r="R3" s="124"/>
      <c r="S3" s="124"/>
      <c r="T3" s="124"/>
      <c r="U3" s="124"/>
      <c r="V3" s="124"/>
      <c r="W3" s="124"/>
      <c r="X3" s="124"/>
      <c r="Y3" s="278"/>
      <c r="Z3" s="278"/>
      <c r="AA3" s="278"/>
      <c r="AB3" s="278"/>
      <c r="AC3" s="278"/>
      <c r="AD3" s="278"/>
      <c r="AE3" s="278"/>
      <c r="AF3" s="278"/>
      <c r="AG3" s="278"/>
      <c r="AH3" s="278"/>
    </row>
    <row r="4" spans="2:34" ht="15" customHeight="1" x14ac:dyDescent="0.25">
      <c r="B4" s="762" t="s">
        <v>79</v>
      </c>
      <c r="C4" s="761"/>
      <c r="D4" s="761"/>
      <c r="E4" s="761"/>
      <c r="G4" s="124"/>
      <c r="H4" s="124"/>
      <c r="I4" s="124"/>
      <c r="J4" s="124"/>
      <c r="K4" s="124"/>
      <c r="L4" s="124"/>
      <c r="M4" s="124"/>
      <c r="N4" s="124"/>
      <c r="O4" s="124"/>
      <c r="P4" s="124"/>
      <c r="Q4" s="124"/>
      <c r="R4" s="124"/>
      <c r="S4" s="124"/>
      <c r="T4" s="124"/>
      <c r="U4" s="124"/>
      <c r="V4" s="124"/>
      <c r="W4" s="124"/>
      <c r="X4" s="124"/>
      <c r="Y4" s="278"/>
      <c r="Z4" s="278"/>
      <c r="AA4" s="278"/>
      <c r="AB4" s="278"/>
      <c r="AC4" s="278"/>
      <c r="AD4" s="278"/>
      <c r="AE4" s="278"/>
      <c r="AF4" s="278"/>
      <c r="AG4" s="278"/>
      <c r="AH4" s="278"/>
    </row>
    <row r="5" spans="2:34" ht="15" customHeight="1" x14ac:dyDescent="0.25">
      <c r="B5" s="111"/>
      <c r="C5" s="111"/>
      <c r="D5" s="111"/>
      <c r="E5" s="111"/>
      <c r="G5" s="124"/>
      <c r="H5" s="124"/>
      <c r="I5" s="124"/>
      <c r="J5" s="124"/>
      <c r="K5" s="124"/>
      <c r="L5" s="124"/>
      <c r="M5" s="124"/>
      <c r="N5" s="124"/>
      <c r="O5" s="124"/>
      <c r="P5" s="124"/>
      <c r="Q5" s="124"/>
      <c r="R5" s="124"/>
      <c r="S5" s="124"/>
      <c r="T5" s="124"/>
      <c r="U5" s="124"/>
      <c r="V5" s="124"/>
      <c r="W5" s="124"/>
      <c r="X5" s="124"/>
      <c r="Y5" s="278"/>
      <c r="Z5" s="278"/>
      <c r="AA5" s="278"/>
      <c r="AB5" s="278"/>
      <c r="AC5" s="278"/>
      <c r="AD5" s="278"/>
      <c r="AE5" s="278"/>
      <c r="AF5" s="278"/>
      <c r="AG5" s="278"/>
      <c r="AH5" s="278"/>
    </row>
    <row r="6" spans="2:34" ht="15" customHeight="1" x14ac:dyDescent="0.25">
      <c r="B6" s="762" t="s">
        <v>87</v>
      </c>
      <c r="C6" s="761"/>
      <c r="D6" s="761"/>
      <c r="E6" s="761"/>
      <c r="G6" s="124"/>
      <c r="H6" s="124"/>
      <c r="I6" s="124"/>
      <c r="J6" s="124"/>
      <c r="K6" s="124"/>
      <c r="L6" s="124"/>
      <c r="M6" s="124"/>
      <c r="N6" s="124"/>
      <c r="O6" s="124"/>
      <c r="P6" s="124"/>
      <c r="Q6" s="124"/>
      <c r="R6" s="124"/>
      <c r="S6" s="124"/>
      <c r="T6" s="124"/>
      <c r="U6" s="124"/>
      <c r="V6" s="124"/>
      <c r="W6" s="124"/>
      <c r="X6" s="124"/>
      <c r="Y6" s="278"/>
      <c r="Z6" s="278"/>
      <c r="AA6" s="278"/>
      <c r="AB6" s="278"/>
      <c r="AC6" s="278"/>
      <c r="AD6" s="278"/>
      <c r="AE6" s="278"/>
      <c r="AF6" s="278"/>
      <c r="AG6" s="278"/>
      <c r="AH6" s="278"/>
    </row>
    <row r="7" spans="2:34" ht="15" customHeight="1" x14ac:dyDescent="0.25">
      <c r="B7" s="111"/>
      <c r="C7" s="111"/>
      <c r="D7" s="111"/>
      <c r="E7" s="111"/>
      <c r="G7" s="798" t="s">
        <v>1676</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row>
    <row r="8" spans="2:34" ht="15" customHeight="1" x14ac:dyDescent="0.25">
      <c r="B8" s="762" t="s">
        <v>94</v>
      </c>
      <c r="C8" s="761"/>
      <c r="D8" s="761"/>
      <c r="E8" s="761"/>
      <c r="G8" s="124"/>
      <c r="H8" s="124"/>
      <c r="I8" s="124"/>
      <c r="J8" s="124"/>
      <c r="K8" s="124"/>
      <c r="L8" s="124"/>
      <c r="M8" s="124"/>
      <c r="N8" s="124"/>
      <c r="O8" s="124"/>
      <c r="P8" s="124"/>
      <c r="Q8" s="124"/>
      <c r="R8" s="124"/>
      <c r="S8" s="124"/>
      <c r="T8" s="124"/>
      <c r="U8" s="124"/>
      <c r="V8" s="124"/>
      <c r="W8" s="124"/>
      <c r="X8" s="124"/>
      <c r="Y8" s="278"/>
      <c r="Z8" s="278"/>
      <c r="AA8" s="278"/>
      <c r="AB8" s="278"/>
      <c r="AC8" s="278"/>
      <c r="AD8" s="278"/>
      <c r="AE8" s="278"/>
      <c r="AF8" s="278"/>
      <c r="AG8" s="278"/>
      <c r="AH8" s="278"/>
    </row>
    <row r="9" spans="2:34" ht="15" customHeight="1" x14ac:dyDescent="0.25">
      <c r="B9" s="111"/>
      <c r="C9" s="111"/>
      <c r="D9" s="111"/>
      <c r="E9" s="111"/>
      <c r="G9" s="803" t="str">
        <f>'MAIN LEVEL'!I40</f>
        <v>Biaya Sewa</v>
      </c>
      <c r="H9" s="789"/>
      <c r="I9" s="789"/>
      <c r="J9" s="789"/>
      <c r="K9" s="789"/>
      <c r="L9" s="789"/>
      <c r="M9" s="789"/>
      <c r="N9" s="789"/>
      <c r="O9" s="789"/>
      <c r="P9" s="789"/>
      <c r="Q9" s="789"/>
      <c r="R9" s="789"/>
      <c r="S9" s="789"/>
      <c r="T9" s="790"/>
      <c r="U9" s="279" t="s">
        <v>796</v>
      </c>
      <c r="V9" s="280"/>
      <c r="W9" s="280"/>
      <c r="X9" s="280"/>
      <c r="Y9" s="280"/>
      <c r="Z9" s="280" t="s">
        <v>1678</v>
      </c>
      <c r="AA9" s="182" t="e">
        <f>NAMA_WP</f>
        <v>#N/A</v>
      </c>
      <c r="AB9" s="281"/>
      <c r="AC9" s="281"/>
      <c r="AD9" s="281"/>
      <c r="AE9" s="281"/>
      <c r="AF9" s="281"/>
      <c r="AG9" s="281"/>
      <c r="AH9" s="282"/>
    </row>
    <row r="10" spans="2:34" ht="15" customHeight="1" x14ac:dyDescent="0.25">
      <c r="B10" s="762" t="s">
        <v>101</v>
      </c>
      <c r="C10" s="761"/>
      <c r="D10" s="761"/>
      <c r="E10" s="761"/>
      <c r="G10" s="804"/>
      <c r="H10" s="792"/>
      <c r="I10" s="792"/>
      <c r="J10" s="792"/>
      <c r="K10" s="792"/>
      <c r="L10" s="792"/>
      <c r="M10" s="792"/>
      <c r="N10" s="792"/>
      <c r="O10" s="792"/>
      <c r="P10" s="792"/>
      <c r="Q10" s="792"/>
      <c r="R10" s="792"/>
      <c r="S10" s="792"/>
      <c r="T10" s="805"/>
      <c r="U10" s="283" t="s">
        <v>1401</v>
      </c>
      <c r="V10" s="124"/>
      <c r="W10" s="124"/>
      <c r="X10" s="124"/>
      <c r="Y10" s="124"/>
      <c r="Z10" s="124" t="s">
        <v>1678</v>
      </c>
      <c r="AA10" s="124" t="e">
        <f>NPWP</f>
        <v>#N/A</v>
      </c>
      <c r="AB10" s="278"/>
      <c r="AC10" s="278"/>
      <c r="AD10" s="278"/>
      <c r="AE10" s="278"/>
      <c r="AF10" s="278"/>
      <c r="AG10" s="278"/>
      <c r="AH10" s="284"/>
    </row>
    <row r="11" spans="2:34" ht="15" customHeight="1" x14ac:dyDescent="0.25">
      <c r="G11" s="806"/>
      <c r="H11" s="794"/>
      <c r="I11" s="794"/>
      <c r="J11" s="794"/>
      <c r="K11" s="794"/>
      <c r="L11" s="794"/>
      <c r="M11" s="794"/>
      <c r="N11" s="794"/>
      <c r="O11" s="794"/>
      <c r="P11" s="794"/>
      <c r="Q11" s="794"/>
      <c r="R11" s="794"/>
      <c r="S11" s="794"/>
      <c r="T11" s="807"/>
      <c r="U11" s="285" t="s">
        <v>1679</v>
      </c>
      <c r="V11" s="190"/>
      <c r="W11" s="190"/>
      <c r="X11" s="190"/>
      <c r="Y11" s="190"/>
      <c r="Z11" s="190" t="s">
        <v>1678</v>
      </c>
      <c r="AA11" s="190" t="e">
        <f>ID_MS_TH_PJK</f>
        <v>#N/A</v>
      </c>
      <c r="AB11" s="286"/>
      <c r="AC11" s="286"/>
      <c r="AD11" s="286"/>
      <c r="AE11" s="286"/>
      <c r="AF11" s="286"/>
      <c r="AG11" s="286"/>
      <c r="AH11" s="287"/>
    </row>
    <row r="12" spans="2:34" ht="15" customHeight="1" x14ac:dyDescent="0.25">
      <c r="B12" s="762" t="s">
        <v>106</v>
      </c>
      <c r="C12" s="761"/>
      <c r="D12" s="761"/>
      <c r="E12" s="761"/>
      <c r="G12" s="124"/>
      <c r="H12" s="124"/>
      <c r="I12" s="124"/>
      <c r="J12" s="124"/>
      <c r="K12" s="124"/>
      <c r="L12" s="124"/>
      <c r="M12" s="124"/>
      <c r="N12" s="124"/>
      <c r="O12" s="124"/>
      <c r="P12" s="124"/>
      <c r="Q12" s="124"/>
      <c r="R12" s="124"/>
      <c r="S12" s="124"/>
      <c r="T12" s="124"/>
      <c r="U12" s="124"/>
      <c r="V12" s="124"/>
      <c r="W12" s="124"/>
      <c r="X12" s="124"/>
      <c r="Y12" s="278"/>
      <c r="Z12" s="278"/>
      <c r="AA12" s="278"/>
      <c r="AB12" s="278"/>
      <c r="AC12" s="278"/>
      <c r="AD12" s="278"/>
      <c r="AE12" s="278"/>
      <c r="AF12" s="278"/>
      <c r="AG12" s="278"/>
      <c r="AH12" s="278"/>
    </row>
    <row r="13" spans="2:34" ht="15" customHeight="1" x14ac:dyDescent="0.25">
      <c r="B13" s="927" t="str">
        <f>HYPERLINK("#'"&amp;'EWS DIRECTORY'!$J$147&amp;"'!A1",'EWS DIRECTORY'!$J$147)</f>
        <v>E-5</v>
      </c>
      <c r="C13" s="761"/>
      <c r="D13" s="761"/>
      <c r="E13" s="761"/>
      <c r="G13" s="928" t="str">
        <f>"Pengujian yang telah dilakukan atas pos "&amp;G9&amp;" dapat disimpulkan:"</f>
        <v>Pengujian yang telah dilakukan atas pos Biaya Sewa dapat disimpulkan:</v>
      </c>
      <c r="H13" s="792"/>
      <c r="I13" s="792"/>
      <c r="J13" s="792"/>
      <c r="K13" s="792"/>
      <c r="L13" s="792"/>
      <c r="M13" s="792"/>
      <c r="N13" s="792"/>
      <c r="O13" s="792"/>
      <c r="P13" s="792"/>
      <c r="Q13" s="792"/>
      <c r="R13" s="792"/>
      <c r="S13" s="792"/>
      <c r="T13" s="792"/>
      <c r="U13" s="792"/>
      <c r="V13" s="792"/>
      <c r="W13" s="792"/>
      <c r="X13" s="792"/>
      <c r="Y13" s="792"/>
      <c r="Z13" s="792"/>
      <c r="AA13" s="792"/>
      <c r="AB13" s="792"/>
      <c r="AC13" s="792"/>
      <c r="AD13" s="792"/>
      <c r="AE13" s="792"/>
      <c r="AF13" s="792"/>
      <c r="AG13" s="792"/>
      <c r="AH13" s="792"/>
    </row>
    <row r="14" spans="2:34" ht="15" customHeight="1" x14ac:dyDescent="0.25">
      <c r="B14" s="931" t="str">
        <f>HYPERLINK("#'"&amp;'EWS DIRECTORY'!$J$148&amp;"'!A1",'EWS DIRECTORY'!$J$148)</f>
        <v>E-5-1</v>
      </c>
      <c r="C14" s="761"/>
      <c r="D14" s="761"/>
      <c r="E14" s="761"/>
      <c r="G14" s="124"/>
      <c r="H14" s="124"/>
      <c r="I14" s="124"/>
      <c r="J14" s="124"/>
      <c r="K14" s="124"/>
      <c r="L14" s="124"/>
      <c r="M14" s="124"/>
      <c r="N14" s="124"/>
      <c r="O14" s="124"/>
      <c r="P14" s="124"/>
      <c r="Q14" s="124"/>
      <c r="R14" s="124"/>
      <c r="S14" s="124"/>
      <c r="T14" s="124"/>
      <c r="U14" s="124"/>
      <c r="V14" s="124"/>
      <c r="W14" s="124"/>
      <c r="X14" s="124"/>
      <c r="Y14" s="278"/>
      <c r="Z14" s="278"/>
      <c r="AA14" s="278"/>
      <c r="AB14" s="278"/>
      <c r="AC14" s="278"/>
      <c r="AD14" s="278"/>
      <c r="AE14" s="278"/>
      <c r="AF14" s="278"/>
      <c r="AG14" s="278"/>
      <c r="AH14" s="278"/>
    </row>
    <row r="15" spans="2:34" ht="15" customHeight="1" x14ac:dyDescent="0.25">
      <c r="B15" s="929" t="str">
        <f>HYPERLINK("#'"&amp;'EWS DIRECTORY'!$J$149&amp;"'!A1",'EWS DIRECTORY'!$J$149)</f>
        <v>E-5-1-1</v>
      </c>
      <c r="C15" s="761"/>
      <c r="D15" s="761"/>
      <c r="E15" s="761"/>
      <c r="G15" s="124"/>
      <c r="H15" s="124" t="str">
        <f>"Jumlah "&amp;G9&amp;" menurut petugas :"</f>
        <v>Jumlah Biaya Sewa menurut petugas :</v>
      </c>
      <c r="I15" s="124"/>
      <c r="J15" s="124"/>
      <c r="K15" s="124"/>
      <c r="L15" s="124"/>
      <c r="M15" s="124"/>
      <c r="N15" s="124"/>
      <c r="O15" s="124"/>
      <c r="P15" s="124"/>
      <c r="Q15" s="124"/>
      <c r="R15" s="124"/>
      <c r="S15" s="124"/>
      <c r="T15" s="124"/>
      <c r="U15" s="124"/>
      <c r="V15" s="124"/>
      <c r="W15" s="124"/>
      <c r="X15" s="124"/>
      <c r="Y15" s="278"/>
      <c r="Z15" s="278"/>
      <c r="AA15" s="278"/>
      <c r="AB15" s="278"/>
      <c r="AC15" s="278"/>
      <c r="AD15" s="278"/>
      <c r="AE15" s="278"/>
      <c r="AF15" s="278"/>
      <c r="AG15" s="278"/>
      <c r="AH15" s="278"/>
    </row>
    <row r="16" spans="2:34" ht="15" customHeight="1" x14ac:dyDescent="0.25">
      <c r="B16" s="929" t="str">
        <f>HYPERLINK("#'"&amp;'EWS DIRECTORY'!$J$150&amp;"'!A1",'EWS DIRECTORY'!$J$150)</f>
        <v>E-5-1-2</v>
      </c>
      <c r="C16" s="761"/>
      <c r="D16" s="761"/>
      <c r="E16" s="761"/>
      <c r="G16" s="82" t="s">
        <v>1445</v>
      </c>
      <c r="H16" s="1163" t="s">
        <v>1707</v>
      </c>
      <c r="I16" s="789"/>
      <c r="J16" s="789"/>
      <c r="K16" s="789"/>
      <c r="L16" s="789"/>
      <c r="M16" s="789"/>
      <c r="N16" s="789"/>
      <c r="O16" s="789"/>
      <c r="P16" s="789"/>
      <c r="Q16" s="789"/>
      <c r="R16" s="789"/>
      <c r="S16" s="937" t="s">
        <v>1767</v>
      </c>
      <c r="T16" s="765"/>
      <c r="U16" s="934" t="s">
        <v>1768</v>
      </c>
      <c r="V16" s="764"/>
      <c r="W16" s="764"/>
      <c r="X16" s="764"/>
      <c r="Y16" s="764"/>
      <c r="Z16" s="764"/>
      <c r="AA16" s="765"/>
      <c r="AB16" s="278"/>
      <c r="AC16" s="278"/>
      <c r="AD16" s="278"/>
      <c r="AE16" s="278"/>
      <c r="AF16" s="278"/>
      <c r="AG16" s="278"/>
      <c r="AH16" s="278"/>
    </row>
    <row r="17" spans="2:34" ht="15" customHeight="1" x14ac:dyDescent="0.25">
      <c r="B17" s="929" t="str">
        <f>HYPERLINK("#'"&amp;'EWS DIRECTORY'!$J$151&amp;"'!A1",'EWS DIRECTORY'!$J$151)</f>
        <v>E-5-1-3</v>
      </c>
      <c r="C17" s="761"/>
      <c r="D17" s="761"/>
      <c r="E17" s="761"/>
      <c r="G17" s="84">
        <v>1</v>
      </c>
      <c r="H17" s="926" t="e">
        <f>MASTER!N5</f>
        <v>#N/A</v>
      </c>
      <c r="I17" s="824"/>
      <c r="J17" s="824"/>
      <c r="K17" s="824"/>
      <c r="L17" s="824"/>
      <c r="M17" s="824"/>
      <c r="N17" s="824"/>
      <c r="O17" s="824"/>
      <c r="P17" s="824"/>
      <c r="Q17" s="824"/>
      <c r="R17" s="825"/>
      <c r="S17" s="936" t="s">
        <v>383</v>
      </c>
      <c r="T17" s="790"/>
      <c r="U17" s="923" t="str">
        <f>IF('E-5-1'!I38='E-5-1'!M18,'E-5-1'!AB18,
IF('E-5-1'!I38='E-5-1'!M20,'E-5-1'!AB20,
IF('E-5-1'!I38='E-5-1'!M22,'E-5-1'!AB22,
IF('E-5-1'!I38='E-5-1'!M24,'E-5-1'!AB24,
IF('E-5-1'!I38='E-5-1'!M26,'E-5-1'!AB26,
IF('E-5-1'!I38='E-5-1'!M28,'E-5-1'!AB28,"Tidak Ditemukan"))))))</f>
        <v>Tidak Ditemukan</v>
      </c>
      <c r="V17" s="764"/>
      <c r="W17" s="764"/>
      <c r="X17" s="764"/>
      <c r="Y17" s="764"/>
      <c r="Z17" s="764"/>
      <c r="AA17" s="765"/>
      <c r="AB17" s="278"/>
      <c r="AC17" s="278"/>
      <c r="AD17" s="278"/>
      <c r="AE17" s="278"/>
      <c r="AF17" s="278"/>
      <c r="AG17" s="278"/>
      <c r="AH17" s="278"/>
    </row>
    <row r="18" spans="2:34" ht="15" customHeight="1" x14ac:dyDescent="0.25">
      <c r="B18" s="929" t="str">
        <f>HYPERLINK("#'"&amp;'EWS DIRECTORY'!$J$152&amp;"'!A1",'EWS DIRECTORY'!$J$152)</f>
        <v>E-5-1-4</v>
      </c>
      <c r="C18" s="761"/>
      <c r="D18" s="761"/>
      <c r="E18" s="761"/>
      <c r="G18" s="84">
        <v>2</v>
      </c>
      <c r="H18" s="926" t="e">
        <f>MASTER!N6</f>
        <v>#N/A</v>
      </c>
      <c r="I18" s="824"/>
      <c r="J18" s="824"/>
      <c r="K18" s="824"/>
      <c r="L18" s="824"/>
      <c r="M18" s="824"/>
      <c r="N18" s="824"/>
      <c r="O18" s="824"/>
      <c r="P18" s="824"/>
      <c r="Q18" s="824"/>
      <c r="R18" s="825"/>
      <c r="S18" s="792"/>
      <c r="T18" s="805"/>
      <c r="U18" s="923" t="str">
        <f>IF('E-5-1'!I38='E-5-1'!M18,'E-5-1'!AG18,
IF('E-5-1'!I38='E-5-1'!M20,'E-5-1'!AG20,
IF('E-5-1'!I38='E-5-1'!M22,'E-5-1'!AG22,
IF('E-5-1'!I38='E-5-1'!M24,'E-5-1'!AG24,
IF('E-5-1'!I38='E-5-1'!M26,'E-5-1'!AG26,
IF('E-5-1'!I38='E-5-1'!M28,'E-5-1'!AG28,"Tidak Ditemukan"))))))</f>
        <v>Tidak Ditemukan</v>
      </c>
      <c r="V18" s="764"/>
      <c r="W18" s="764"/>
      <c r="X18" s="764"/>
      <c r="Y18" s="764"/>
      <c r="Z18" s="764"/>
      <c r="AA18" s="765"/>
      <c r="AB18" s="278"/>
      <c r="AC18" s="278"/>
      <c r="AD18" s="278"/>
      <c r="AE18" s="278"/>
      <c r="AF18" s="278"/>
      <c r="AG18" s="278"/>
      <c r="AH18" s="278"/>
    </row>
    <row r="19" spans="2:34" ht="15" customHeight="1" x14ac:dyDescent="0.25">
      <c r="B19" s="929" t="str">
        <f>HYPERLINK("#'"&amp;'EWS DIRECTORY'!$J$153&amp;"'!A1",'EWS DIRECTORY'!$J$153)</f>
        <v>E-5-1-5</v>
      </c>
      <c r="C19" s="761"/>
      <c r="D19" s="761"/>
      <c r="E19" s="761"/>
      <c r="G19" s="84">
        <v>3</v>
      </c>
      <c r="H19" s="926" t="e">
        <f>MASTER!N7</f>
        <v>#N/A</v>
      </c>
      <c r="I19" s="824"/>
      <c r="J19" s="824"/>
      <c r="K19" s="824"/>
      <c r="L19" s="824"/>
      <c r="M19" s="824"/>
      <c r="N19" s="824"/>
      <c r="O19" s="824"/>
      <c r="P19" s="824"/>
      <c r="Q19" s="824"/>
      <c r="R19" s="825"/>
      <c r="S19" s="792"/>
      <c r="T19" s="805"/>
      <c r="U19" s="923" t="str">
        <f>IF('E-5-1'!I38='E-5-1'!M18,'E-5-1'!AL18,
IF('E-5-1'!I38='E-5-1'!M20,'E-5-1'!AL20,
IF('E-5-1'!I38='E-5-1'!M22,'E-5-1'!AL22,
IF('E-5-1'!I38='E-5-1'!M24,'E-5-1'!AL24,
IF('E-5-1'!I38='E-5-1'!M26,'E-5-1'!AL26,
IF('E-5-1'!I38='E-5-1'!M28,'E-5-1'!AL28,"Tidak Ditemukan"))))))</f>
        <v>Tidak Ditemukan</v>
      </c>
      <c r="V19" s="764"/>
      <c r="W19" s="764"/>
      <c r="X19" s="764"/>
      <c r="Y19" s="764"/>
      <c r="Z19" s="764"/>
      <c r="AA19" s="765"/>
      <c r="AB19" s="278"/>
      <c r="AC19" s="278"/>
      <c r="AD19" s="278"/>
      <c r="AE19" s="278"/>
      <c r="AF19" s="278"/>
      <c r="AG19" s="278"/>
      <c r="AH19" s="278"/>
    </row>
    <row r="20" spans="2:34" ht="15" customHeight="1" x14ac:dyDescent="0.25">
      <c r="B20" s="929" t="str">
        <f>HYPERLINK("#'"&amp;'EWS DIRECTORY'!$J$154&amp;"'!A1",'EWS DIRECTORY'!$J$154)</f>
        <v>E-5-1-6</v>
      </c>
      <c r="C20" s="761"/>
      <c r="D20" s="761"/>
      <c r="E20" s="761"/>
      <c r="G20" s="84">
        <v>4</v>
      </c>
      <c r="H20" s="926" t="e">
        <f>MASTER!N8</f>
        <v>#N/A</v>
      </c>
      <c r="I20" s="824"/>
      <c r="J20" s="824"/>
      <c r="K20" s="824"/>
      <c r="L20" s="824"/>
      <c r="M20" s="824"/>
      <c r="N20" s="824"/>
      <c r="O20" s="824"/>
      <c r="P20" s="824"/>
      <c r="Q20" s="824"/>
      <c r="R20" s="825"/>
      <c r="S20" s="792"/>
      <c r="T20" s="805"/>
      <c r="U20" s="923" t="str">
        <f>IF('E-5-1'!I38='E-5-1'!M18,'E-5-1'!AQ18,
IF('E-5-1'!I38='E-5-1'!M20,'E-5-1'!AQ20,
IF('E-5-1'!I38='E-5-1'!M22,'E-5-1'!AQ22,
IF('E-5-1'!I38='E-5-1'!M24,'E-5-1'!AQ24,
IF('E-5-1'!I38='E-5-1'!M26,'E-5-1'!AQ26,
IF('E-5-1'!I38='E-5-1'!M28,'E-5-1'!AQ28,"Tidak Ditemukan"))))))</f>
        <v>Tidak Ditemukan</v>
      </c>
      <c r="V20" s="764"/>
      <c r="W20" s="764"/>
      <c r="X20" s="764"/>
      <c r="Y20" s="764"/>
      <c r="Z20" s="764"/>
      <c r="AA20" s="765"/>
      <c r="AB20" s="278"/>
      <c r="AC20" s="278"/>
      <c r="AD20" s="278"/>
      <c r="AE20" s="278"/>
      <c r="AF20" s="278"/>
      <c r="AG20" s="278"/>
      <c r="AH20" s="278"/>
    </row>
    <row r="21" spans="2:34" ht="15" customHeight="1" x14ac:dyDescent="0.25">
      <c r="G21" s="84">
        <v>5</v>
      </c>
      <c r="H21" s="926" t="e">
        <f>MASTER!N9</f>
        <v>#N/A</v>
      </c>
      <c r="I21" s="824"/>
      <c r="J21" s="824"/>
      <c r="K21" s="824"/>
      <c r="L21" s="824"/>
      <c r="M21" s="824"/>
      <c r="N21" s="824"/>
      <c r="O21" s="824"/>
      <c r="P21" s="824"/>
      <c r="Q21" s="824"/>
      <c r="R21" s="825"/>
      <c r="S21" s="792"/>
      <c r="T21" s="805"/>
      <c r="U21" s="923" t="str">
        <f>IF('E-5-1'!I38='E-5-1'!M18,'E-5-1'!AV18,
IF('E-5-1'!I38='E-5-1'!M20,'E-5-1'!AV20,
IF('E-5-1'!I38='E-5-1'!M22,'E-5-1'!AV22,
IF('E-5-1'!I38='E-5-1'!M24,'E-5-1'!AV24,
IF('E-5-1'!I38='E-5-1'!M26,'E-5-1'!AV26,
IF('E-5-1'!I38='E-5-1'!M28,'E-5-1'!AV28,"Tidak Ditemukan"))))))</f>
        <v>Tidak Ditemukan</v>
      </c>
      <c r="V21" s="764"/>
      <c r="W21" s="764"/>
      <c r="X21" s="764"/>
      <c r="Y21" s="764"/>
      <c r="Z21" s="764"/>
      <c r="AA21" s="765"/>
      <c r="AB21" s="278"/>
      <c r="AC21" s="278"/>
      <c r="AD21" s="278"/>
      <c r="AE21" s="278"/>
      <c r="AF21" s="278"/>
      <c r="AG21" s="278"/>
      <c r="AH21" s="278"/>
    </row>
    <row r="22" spans="2:34" ht="15" customHeight="1" x14ac:dyDescent="0.25">
      <c r="G22" s="84">
        <v>6</v>
      </c>
      <c r="H22" s="926" t="e">
        <f>MASTER!N10</f>
        <v>#N/A</v>
      </c>
      <c r="I22" s="824"/>
      <c r="J22" s="824"/>
      <c r="K22" s="824"/>
      <c r="L22" s="824"/>
      <c r="M22" s="824"/>
      <c r="N22" s="824"/>
      <c r="O22" s="824"/>
      <c r="P22" s="824"/>
      <c r="Q22" s="824"/>
      <c r="R22" s="825"/>
      <c r="S22" s="792"/>
      <c r="T22" s="805"/>
      <c r="U22" s="923" t="str">
        <f>IF('E-5-1'!I38='E-5-1'!M18,'E-5-1'!BA18,
IF('E-5-1'!I38='E-5-1'!M20,'E-5-1'!BA20,
IF('E-5-1'!I38='E-5-1'!M22,'E-5-1'!BA22,
IF('E-5-1'!I38='E-5-1'!M24,'E-5-1'!BA24,
IF('E-5-1'!I38='E-5-1'!M26,'E-5-1'!BA26,
IF('E-5-1'!I38='E-5-1'!M28,'E-5-1'!BA28,"Tidak Ditemukan"))))))</f>
        <v>Tidak Ditemukan</v>
      </c>
      <c r="V22" s="764"/>
      <c r="W22" s="764"/>
      <c r="X22" s="764"/>
      <c r="Y22" s="764"/>
      <c r="Z22" s="764"/>
      <c r="AA22" s="765"/>
      <c r="AB22" s="278"/>
      <c r="AC22" s="278"/>
      <c r="AD22" s="278"/>
      <c r="AE22" s="278"/>
      <c r="AF22" s="278"/>
      <c r="AG22" s="278"/>
      <c r="AH22" s="278"/>
    </row>
    <row r="23" spans="2:34" ht="15" customHeight="1" x14ac:dyDescent="0.25">
      <c r="G23" s="84">
        <v>7</v>
      </c>
      <c r="H23" s="926" t="e">
        <f>MASTER!N11</f>
        <v>#N/A</v>
      </c>
      <c r="I23" s="824"/>
      <c r="J23" s="824"/>
      <c r="K23" s="824"/>
      <c r="L23" s="824"/>
      <c r="M23" s="824"/>
      <c r="N23" s="824"/>
      <c r="O23" s="824"/>
      <c r="P23" s="824"/>
      <c r="Q23" s="824"/>
      <c r="R23" s="825"/>
      <c r="S23" s="792"/>
      <c r="T23" s="805"/>
      <c r="U23" s="923" t="str">
        <f>IF('E-5-1'!I38='E-5-1'!M18,'E-5-1'!BF18,
IF('E-5-1'!I38='E-5-1'!M20,'E-5-1'!BF20,
IF('E-5-1'!I38='E-5-1'!M22,'E-5-1'!BF22,
IF('E-5-1'!I38='E-5-1'!M24,'E-5-1'!BF24,
IF('E-5-1'!I38='E-5-1'!M26,'E-5-1'!BF26,
IF('E-5-1'!I38='E-5-1'!M28,'E-5-1'!BF28,"Tidak Ditemukan"))))))</f>
        <v>Tidak Ditemukan</v>
      </c>
      <c r="V23" s="764"/>
      <c r="W23" s="764"/>
      <c r="X23" s="764"/>
      <c r="Y23" s="764"/>
      <c r="Z23" s="764"/>
      <c r="AA23" s="765"/>
      <c r="AB23" s="278"/>
      <c r="AC23" s="278"/>
      <c r="AD23" s="278"/>
      <c r="AE23" s="278"/>
      <c r="AF23" s="278"/>
      <c r="AG23" s="278"/>
      <c r="AH23" s="278"/>
    </row>
    <row r="24" spans="2:34" ht="15" customHeight="1" x14ac:dyDescent="0.25">
      <c r="G24" s="84">
        <v>8</v>
      </c>
      <c r="H24" s="926" t="e">
        <f>MASTER!N12</f>
        <v>#N/A</v>
      </c>
      <c r="I24" s="824"/>
      <c r="J24" s="824"/>
      <c r="K24" s="824"/>
      <c r="L24" s="824"/>
      <c r="M24" s="824"/>
      <c r="N24" s="824"/>
      <c r="O24" s="824"/>
      <c r="P24" s="824"/>
      <c r="Q24" s="824"/>
      <c r="R24" s="825"/>
      <c r="S24" s="792"/>
      <c r="T24" s="805"/>
      <c r="U24" s="923" t="str">
        <f>IF('E-5-1'!I38='E-5-1'!M18,'E-5-1'!BK18,
IF('E-5-1'!I38='E-5-1'!M20,'E-5-1'!BK20,
IF('E-5-1'!I38='E-5-1'!M22,'E-5-1'!BK22,
IF('E-5-1'!I38='E-5-1'!M24,'E-5-1'!BK24,
IF('E-5-1'!I38='E-5-1'!M26,'E-5-1'!BK26,
IF('E-5-1'!I38='E-5-1'!M28,'E-5-1'!BK28,"Tidak Ditemukan"))))))</f>
        <v>Tidak Ditemukan</v>
      </c>
      <c r="V24" s="764"/>
      <c r="W24" s="764"/>
      <c r="X24" s="764"/>
      <c r="Y24" s="764"/>
      <c r="Z24" s="764"/>
      <c r="AA24" s="765"/>
      <c r="AB24" s="278"/>
      <c r="AC24" s="278"/>
      <c r="AD24" s="278"/>
      <c r="AE24" s="278"/>
      <c r="AF24" s="278"/>
      <c r="AG24" s="278"/>
      <c r="AH24" s="278"/>
    </row>
    <row r="25" spans="2:34" ht="15" customHeight="1" x14ac:dyDescent="0.25">
      <c r="G25" s="84">
        <v>9</v>
      </c>
      <c r="H25" s="926" t="e">
        <f>MASTER!N13</f>
        <v>#N/A</v>
      </c>
      <c r="I25" s="824"/>
      <c r="J25" s="824"/>
      <c r="K25" s="824"/>
      <c r="L25" s="824"/>
      <c r="M25" s="824"/>
      <c r="N25" s="824"/>
      <c r="O25" s="824"/>
      <c r="P25" s="824"/>
      <c r="Q25" s="824"/>
      <c r="R25" s="825"/>
      <c r="S25" s="792"/>
      <c r="T25" s="805"/>
      <c r="U25" s="923" t="str">
        <f>IF('E-5-1'!I38='E-5-1'!M18,'E-5-1'!BP18,
IF('E-5-1'!I38='E-5-1'!M20,'E-5-1'!BP20,
IF('E-5-1'!I38='E-5-1'!M22,'E-5-1'!BP22,
IF('E-5-1'!I38='E-5-1'!M24,'E-5-1'!BP24,
IF('E-5-1'!I38='E-5-1'!M26,'E-5-1'!BP26,
IF('E-5-1'!I38='E-5-1'!M28,'E-5-1'!BP28,"Tidak Ditemukan"))))))</f>
        <v>Tidak Ditemukan</v>
      </c>
      <c r="V25" s="764"/>
      <c r="W25" s="764"/>
      <c r="X25" s="764"/>
      <c r="Y25" s="764"/>
      <c r="Z25" s="764"/>
      <c r="AA25" s="765"/>
      <c r="AB25" s="278"/>
      <c r="AC25" s="278"/>
      <c r="AD25" s="278"/>
      <c r="AE25" s="278"/>
      <c r="AF25" s="278"/>
      <c r="AG25" s="278"/>
      <c r="AH25" s="278"/>
    </row>
    <row r="26" spans="2:34" ht="15" customHeight="1" x14ac:dyDescent="0.25">
      <c r="G26" s="84">
        <v>10</v>
      </c>
      <c r="H26" s="926" t="e">
        <f>MASTER!N14</f>
        <v>#N/A</v>
      </c>
      <c r="I26" s="824"/>
      <c r="J26" s="824"/>
      <c r="K26" s="824"/>
      <c r="L26" s="824"/>
      <c r="M26" s="824"/>
      <c r="N26" s="824"/>
      <c r="O26" s="824"/>
      <c r="P26" s="824"/>
      <c r="Q26" s="824"/>
      <c r="R26" s="825"/>
      <c r="S26" s="792"/>
      <c r="T26" s="805"/>
      <c r="U26" s="923" t="str">
        <f>IF('E-5-1'!I38='E-5-1'!M18,'E-5-1'!BU18,
IF('E-5-1'!I38='E-5-1'!M20,'E-5-1'!BU20,
IF('E-5-1'!I38='E-5-1'!M22,'E-5-1'!BU22,
IF('E-5-1'!I38='E-5-1'!M24,'E-5-1'!BU24,
IF('E-5-1'!I38='E-5-1'!M26,'E-5-1'!BU26,
IF('E-5-1'!I38='E-5-1'!M28,'E-5-1'!BU28,"Tidak Ditemukan"))))))</f>
        <v>Tidak Ditemukan</v>
      </c>
      <c r="V26" s="764"/>
      <c r="W26" s="764"/>
      <c r="X26" s="764"/>
      <c r="Y26" s="764"/>
      <c r="Z26" s="764"/>
      <c r="AA26" s="765"/>
      <c r="AB26" s="278"/>
      <c r="AC26" s="278"/>
      <c r="AD26" s="278"/>
      <c r="AE26" s="278"/>
      <c r="AF26" s="278"/>
      <c r="AG26" s="278"/>
      <c r="AH26" s="278"/>
    </row>
    <row r="27" spans="2:34" ht="15" customHeight="1" x14ac:dyDescent="0.25">
      <c r="G27" s="84">
        <v>11</v>
      </c>
      <c r="H27" s="926" t="e">
        <f>MASTER!N15</f>
        <v>#N/A</v>
      </c>
      <c r="I27" s="824"/>
      <c r="J27" s="824"/>
      <c r="K27" s="824"/>
      <c r="L27" s="824"/>
      <c r="M27" s="824"/>
      <c r="N27" s="824"/>
      <c r="O27" s="824"/>
      <c r="P27" s="824"/>
      <c r="Q27" s="824"/>
      <c r="R27" s="825"/>
      <c r="S27" s="792"/>
      <c r="T27" s="805"/>
      <c r="U27" s="923" t="str">
        <f>IF('E-5-1'!I38='E-5-1'!M18,'E-5-1'!BZ18,
IF('E-5-1'!I38='E-5-1'!M20,'E-5-1'!BZ20,
IF('E-5-1'!I38='E-5-1'!M22,'E-5-1'!BZ22,
IF('E-5-1'!I38='E-5-1'!M24,'E-5-1'!BZ24,
IF('E-5-1'!I38='E-5-1'!M26,'E-5-1'!BZ26,
IF('E-5-1'!I38='E-5-1'!M28,'E-5-1'!BZ28,"Tidak Ditemukan"))))))</f>
        <v>Tidak Ditemukan</v>
      </c>
      <c r="V27" s="764"/>
      <c r="W27" s="764"/>
      <c r="X27" s="764"/>
      <c r="Y27" s="764"/>
      <c r="Z27" s="764"/>
      <c r="AA27" s="765"/>
      <c r="AB27" s="278"/>
      <c r="AC27" s="278"/>
      <c r="AD27" s="278"/>
      <c r="AE27" s="278"/>
      <c r="AF27" s="278"/>
      <c r="AG27" s="278"/>
      <c r="AH27" s="278"/>
    </row>
    <row r="28" spans="2:34" ht="15" customHeight="1" x14ac:dyDescent="0.25">
      <c r="B28" s="760"/>
      <c r="C28" s="761"/>
      <c r="D28" s="761"/>
      <c r="E28" s="761"/>
      <c r="G28" s="84">
        <v>12</v>
      </c>
      <c r="H28" s="926" t="e">
        <f>MASTER!N16</f>
        <v>#N/A</v>
      </c>
      <c r="I28" s="824"/>
      <c r="J28" s="824"/>
      <c r="K28" s="824"/>
      <c r="L28" s="824"/>
      <c r="M28" s="824"/>
      <c r="N28" s="824"/>
      <c r="O28" s="824"/>
      <c r="P28" s="824"/>
      <c r="Q28" s="824"/>
      <c r="R28" s="825"/>
      <c r="S28" s="792"/>
      <c r="T28" s="805"/>
      <c r="U28" s="923" t="str">
        <f>IF('E-5-1'!I38='E-5-1'!M18,'E-5-1'!CE18,
IF('E-5-1'!I38='E-5-1'!M20,'E-5-1'!CE20,
IF('E-5-1'!I38='E-5-1'!M22,'E-5-1'!CE22,
IF('E-5-1'!I38='E-5-1'!M24,'E-5-1'!CE24,
IF('E-5-1'!I38='E-5-1'!M26,'E-5-1'!CE26,
IF('E-5-1'!I38='E-5-1'!M28,'E-5-1'!CE28,"Tidak Ditemukan"))))))</f>
        <v>Tidak Ditemukan</v>
      </c>
      <c r="V28" s="764"/>
      <c r="W28" s="764"/>
      <c r="X28" s="764"/>
      <c r="Y28" s="764"/>
      <c r="Z28" s="764"/>
      <c r="AA28" s="765"/>
      <c r="AB28" s="278"/>
      <c r="AC28" s="278"/>
      <c r="AD28" s="278"/>
      <c r="AE28" s="278"/>
      <c r="AF28" s="278"/>
      <c r="AG28" s="278"/>
      <c r="AH28" s="278"/>
    </row>
    <row r="29" spans="2:34" ht="15" customHeight="1" x14ac:dyDescent="0.25">
      <c r="G29" s="392"/>
      <c r="H29" s="933" t="s">
        <v>1769</v>
      </c>
      <c r="I29" s="824"/>
      <c r="J29" s="824"/>
      <c r="K29" s="824"/>
      <c r="L29" s="824"/>
      <c r="M29" s="824"/>
      <c r="N29" s="824"/>
      <c r="O29" s="824"/>
      <c r="P29" s="824"/>
      <c r="Q29" s="824"/>
      <c r="R29" s="825"/>
      <c r="S29" s="794"/>
      <c r="T29" s="807"/>
      <c r="U29" s="923" t="str">
        <f>IF('E-5-1'!I38='E-5-1'!M18,'E-5-1'!CJ18,
IF('E-5-1'!I38='E-5-1'!M20,'E-5-1'!CJ20,
IF('E-5-1'!I38='E-5-1'!M22,'E-5-1'!CJ22,
IF('E-5-1'!I38='E-5-1'!M24,'E-5-1'!CJ24,
IF('E-5-1'!I38='E-5-1'!M26,'E-5-1'!CJ26,
IF('E-5-1'!I38='E-5-1'!M28,'E-5-1'!CJ28,"Tidak Ditemukan"))))))</f>
        <v>Tidak Ditemukan</v>
      </c>
      <c r="V29" s="764"/>
      <c r="W29" s="764"/>
      <c r="X29" s="764"/>
      <c r="Y29" s="764"/>
      <c r="Z29" s="764"/>
      <c r="AA29" s="765"/>
      <c r="AB29" s="278"/>
      <c r="AC29" s="278"/>
      <c r="AD29" s="278"/>
      <c r="AE29" s="278"/>
      <c r="AF29" s="278"/>
      <c r="AG29" s="278"/>
      <c r="AH29" s="278"/>
    </row>
    <row r="30" spans="2:34" ht="15" customHeight="1" x14ac:dyDescent="0.25">
      <c r="B30" s="760"/>
      <c r="C30" s="761"/>
      <c r="D30" s="761"/>
      <c r="E30" s="761"/>
      <c r="G30" s="124"/>
      <c r="H30" s="938" t="s">
        <v>1770</v>
      </c>
      <c r="I30" s="824"/>
      <c r="J30" s="824"/>
      <c r="K30" s="824"/>
      <c r="L30" s="824"/>
      <c r="M30" s="824"/>
      <c r="N30" s="824"/>
      <c r="O30" s="824"/>
      <c r="P30" s="824"/>
      <c r="Q30" s="824"/>
      <c r="R30" s="825"/>
      <c r="S30" s="935"/>
      <c r="T30" s="765"/>
      <c r="U30" s="923">
        <f>IF(ISNUMBER(U29),IF(U29&gt;0,U29,SUM(U17:U28)),0)</f>
        <v>0</v>
      </c>
      <c r="V30" s="764"/>
      <c r="W30" s="764"/>
      <c r="X30" s="764"/>
      <c r="Y30" s="764"/>
      <c r="Z30" s="764"/>
      <c r="AA30" s="765"/>
      <c r="AB30" s="278"/>
      <c r="AC30" s="278"/>
      <c r="AD30" s="278"/>
      <c r="AE30" s="278"/>
      <c r="AF30" s="278"/>
      <c r="AG30" s="278"/>
      <c r="AH30" s="278"/>
    </row>
    <row r="31" spans="2:34" ht="15" customHeight="1" x14ac:dyDescent="0.25">
      <c r="G31" s="124"/>
      <c r="H31" s="124"/>
      <c r="I31" s="124"/>
      <c r="J31" s="300"/>
      <c r="K31" s="300"/>
      <c r="L31" s="300"/>
      <c r="M31" s="300"/>
      <c r="N31" s="300"/>
      <c r="O31" s="300"/>
      <c r="P31" s="300"/>
      <c r="Q31" s="300"/>
      <c r="R31" s="300"/>
      <c r="S31" s="300"/>
      <c r="T31" s="301"/>
      <c r="U31" s="515"/>
      <c r="V31" s="515"/>
      <c r="W31" s="515"/>
      <c r="X31" s="515"/>
      <c r="Y31" s="515"/>
      <c r="Z31" s="516"/>
      <c r="AA31" s="516"/>
      <c r="AB31" s="278"/>
      <c r="AC31" s="278"/>
      <c r="AD31" s="278"/>
      <c r="AE31" s="278"/>
      <c r="AF31" s="278"/>
      <c r="AG31" s="278"/>
      <c r="AH31" s="278"/>
    </row>
    <row r="32" spans="2:34" ht="15" customHeight="1" x14ac:dyDescent="0.25">
      <c r="B32" s="760"/>
      <c r="C32" s="761"/>
      <c r="D32" s="761"/>
      <c r="E32" s="761"/>
      <c r="G32" s="124"/>
      <c r="H32" s="297" t="s">
        <v>1771</v>
      </c>
      <c r="I32" s="298"/>
      <c r="J32" s="299"/>
      <c r="K32" s="299"/>
      <c r="L32" s="299"/>
      <c r="M32" s="299"/>
      <c r="N32" s="299"/>
      <c r="O32" s="299"/>
      <c r="P32" s="299"/>
      <c r="Q32" s="299"/>
      <c r="R32" s="299"/>
      <c r="S32" s="299"/>
      <c r="T32" s="302"/>
      <c r="U32" s="923">
        <f>'MAIN LEVEL'!$AB$40</f>
        <v>0</v>
      </c>
      <c r="V32" s="764"/>
      <c r="W32" s="764"/>
      <c r="X32" s="764"/>
      <c r="Y32" s="764"/>
      <c r="Z32" s="764"/>
      <c r="AA32" s="765"/>
      <c r="AB32" s="278"/>
      <c r="AC32" s="278"/>
      <c r="AD32" s="278"/>
      <c r="AE32" s="278"/>
      <c r="AF32" s="278"/>
      <c r="AG32" s="278"/>
      <c r="AH32" s="278"/>
    </row>
    <row r="33" spans="2:34" ht="15" customHeight="1" x14ac:dyDescent="0.25">
      <c r="G33" s="124"/>
      <c r="H33" s="297" t="s">
        <v>1772</v>
      </c>
      <c r="I33" s="298"/>
      <c r="J33" s="299"/>
      <c r="K33" s="299"/>
      <c r="L33" s="299"/>
      <c r="M33" s="299"/>
      <c r="N33" s="299"/>
      <c r="O33" s="299"/>
      <c r="P33" s="299"/>
      <c r="Q33" s="299"/>
      <c r="R33" s="299"/>
      <c r="S33" s="299"/>
      <c r="T33" s="302"/>
      <c r="U33" s="923">
        <f>U30-U32</f>
        <v>0</v>
      </c>
      <c r="V33" s="764"/>
      <c r="W33" s="764"/>
      <c r="X33" s="764"/>
      <c r="Y33" s="764"/>
      <c r="Z33" s="764"/>
      <c r="AA33" s="765"/>
      <c r="AB33" s="278"/>
      <c r="AC33" s="278"/>
      <c r="AD33" s="278"/>
      <c r="AE33" s="278"/>
      <c r="AF33" s="278"/>
      <c r="AG33" s="278"/>
      <c r="AH33" s="278"/>
    </row>
    <row r="34" spans="2:34" ht="15" customHeight="1" x14ac:dyDescent="0.25">
      <c r="B34" s="760"/>
      <c r="C34" s="761"/>
      <c r="D34" s="761"/>
      <c r="E34" s="761"/>
      <c r="G34" s="124"/>
      <c r="H34" s="124"/>
      <c r="I34" s="124"/>
      <c r="J34" s="124"/>
      <c r="K34" s="124"/>
      <c r="L34" s="124"/>
      <c r="M34" s="124"/>
      <c r="N34" s="124"/>
      <c r="O34" s="124"/>
      <c r="P34" s="124"/>
      <c r="Q34" s="124"/>
      <c r="R34" s="124"/>
      <c r="S34" s="124"/>
      <c r="T34" s="124"/>
      <c r="U34" s="124"/>
      <c r="V34" s="124"/>
      <c r="W34" s="124"/>
      <c r="X34" s="124"/>
      <c r="Y34" s="278"/>
      <c r="Z34" s="278"/>
      <c r="AA34" s="278"/>
      <c r="AB34" s="278"/>
      <c r="AC34" s="278"/>
      <c r="AD34" s="278"/>
      <c r="AE34" s="278"/>
      <c r="AF34" s="278"/>
      <c r="AG34" s="278"/>
      <c r="AH34" s="278"/>
    </row>
    <row r="35" spans="2:34" ht="15" customHeight="1" x14ac:dyDescent="0.25">
      <c r="G35" s="278"/>
      <c r="H35" s="278"/>
      <c r="I35" s="278"/>
      <c r="J35" s="278"/>
      <c r="K35" s="278"/>
      <c r="L35" s="278"/>
      <c r="M35" s="278"/>
      <c r="N35" s="278"/>
      <c r="O35" s="278"/>
      <c r="P35" s="278"/>
      <c r="Q35" s="278"/>
      <c r="R35" s="278"/>
      <c r="S35" s="278"/>
      <c r="T35" s="278"/>
      <c r="U35" s="278"/>
      <c r="V35" s="278"/>
      <c r="W35" s="278"/>
      <c r="X35" s="278"/>
      <c r="Y35" s="278"/>
      <c r="Z35" s="278"/>
      <c r="AA35" s="278"/>
      <c r="AB35" s="278"/>
      <c r="AC35" s="278"/>
      <c r="AD35" s="278"/>
      <c r="AE35" s="278"/>
      <c r="AF35" s="278"/>
      <c r="AG35" s="278"/>
      <c r="AH35" s="278"/>
    </row>
    <row r="36" spans="2:34" ht="15" customHeight="1" x14ac:dyDescent="0.25">
      <c r="B36" s="760"/>
      <c r="C36" s="761"/>
      <c r="D36" s="761"/>
      <c r="E36" s="761"/>
      <c r="G36" s="801" t="s">
        <v>1507</v>
      </c>
      <c r="H36" s="764"/>
      <c r="I36" s="764"/>
      <c r="J36" s="764"/>
      <c r="K36" s="764"/>
      <c r="L36" s="764"/>
      <c r="M36" s="764"/>
      <c r="N36" s="764"/>
      <c r="O36" s="764"/>
      <c r="P36" s="764"/>
      <c r="Q36" s="764"/>
      <c r="R36" s="764"/>
      <c r="S36" s="764"/>
      <c r="T36" s="764"/>
      <c r="U36" s="795" t="s">
        <v>1704</v>
      </c>
      <c r="V36" s="764"/>
      <c r="W36" s="764"/>
      <c r="X36" s="764"/>
      <c r="Y36" s="764"/>
      <c r="Z36" s="764"/>
      <c r="AA36" s="764"/>
      <c r="AB36" s="764"/>
      <c r="AC36" s="764"/>
      <c r="AD36" s="764"/>
      <c r="AE36" s="764"/>
      <c r="AF36" s="764"/>
      <c r="AG36" s="764"/>
      <c r="AH36" s="796"/>
    </row>
    <row r="37" spans="2:34" ht="15" customHeight="1" x14ac:dyDescent="0.25">
      <c r="G37" s="793" t="s">
        <v>796</v>
      </c>
      <c r="H37" s="794"/>
      <c r="I37" s="794"/>
      <c r="J37" s="794"/>
      <c r="K37" s="794"/>
      <c r="L37" s="794"/>
      <c r="M37" s="801" t="s">
        <v>1511</v>
      </c>
      <c r="N37" s="764"/>
      <c r="O37" s="764"/>
      <c r="P37" s="764"/>
      <c r="Q37" s="802" t="s">
        <v>1510</v>
      </c>
      <c r="R37" s="764"/>
      <c r="S37" s="764"/>
      <c r="T37" s="765"/>
      <c r="U37" s="793" t="s">
        <v>796</v>
      </c>
      <c r="V37" s="794"/>
      <c r="W37" s="794"/>
      <c r="X37" s="794"/>
      <c r="Y37" s="794"/>
      <c r="Z37" s="794"/>
      <c r="AA37" s="801" t="s">
        <v>1511</v>
      </c>
      <c r="AB37" s="764"/>
      <c r="AC37" s="764"/>
      <c r="AD37" s="764"/>
      <c r="AE37" s="802" t="s">
        <v>1510</v>
      </c>
      <c r="AF37" s="764"/>
      <c r="AG37" s="764"/>
      <c r="AH37" s="765"/>
    </row>
    <row r="38" spans="2:34" ht="15" customHeight="1" x14ac:dyDescent="0.25">
      <c r="G38" s="788"/>
      <c r="H38" s="789"/>
      <c r="I38" s="789"/>
      <c r="J38" s="789"/>
      <c r="K38" s="789"/>
      <c r="L38" s="790"/>
      <c r="M38" s="788"/>
      <c r="N38" s="789"/>
      <c r="O38" s="789"/>
      <c r="P38" s="790"/>
      <c r="Q38" s="788"/>
      <c r="R38" s="789"/>
      <c r="S38" s="789"/>
      <c r="T38" s="790"/>
      <c r="U38" s="788"/>
      <c r="V38" s="789"/>
      <c r="W38" s="789"/>
      <c r="X38" s="789"/>
      <c r="Y38" s="789"/>
      <c r="Z38" s="790"/>
      <c r="AA38" s="788"/>
      <c r="AB38" s="789"/>
      <c r="AC38" s="789"/>
      <c r="AD38" s="790"/>
      <c r="AE38" s="788"/>
      <c r="AF38" s="789"/>
      <c r="AG38" s="789"/>
      <c r="AH38" s="790"/>
    </row>
    <row r="39" spans="2:34" ht="15" customHeight="1" x14ac:dyDescent="0.25">
      <c r="G39" s="283"/>
      <c r="H39" s="124"/>
      <c r="I39" s="124"/>
      <c r="J39" s="124"/>
      <c r="K39" s="124"/>
      <c r="L39" s="124"/>
      <c r="M39" s="283"/>
      <c r="N39" s="124"/>
      <c r="O39" s="124"/>
      <c r="P39" s="124"/>
      <c r="Q39" s="283"/>
      <c r="R39" s="124"/>
      <c r="S39" s="124"/>
      <c r="T39" s="125"/>
      <c r="U39" s="124"/>
      <c r="V39" s="124"/>
      <c r="W39" s="124"/>
      <c r="X39" s="124"/>
      <c r="Y39" s="124"/>
      <c r="Z39" s="124"/>
      <c r="AA39" s="283"/>
      <c r="AB39" s="124"/>
      <c r="AC39" s="124"/>
      <c r="AD39" s="125"/>
      <c r="AE39" s="283"/>
      <c r="AF39" s="124"/>
      <c r="AG39" s="124"/>
      <c r="AH39" s="125"/>
    </row>
    <row r="40" spans="2:34" ht="15" customHeight="1" x14ac:dyDescent="0.25">
      <c r="G40" s="283"/>
      <c r="H40" s="124"/>
      <c r="I40" s="124"/>
      <c r="J40" s="124"/>
      <c r="K40" s="124"/>
      <c r="L40" s="124"/>
      <c r="M40" s="283"/>
      <c r="N40" s="124"/>
      <c r="O40" s="124"/>
      <c r="P40" s="124"/>
      <c r="Q40" s="283"/>
      <c r="R40" s="124"/>
      <c r="S40" s="124"/>
      <c r="T40" s="125"/>
      <c r="U40" s="124"/>
      <c r="V40" s="124"/>
      <c r="W40" s="124"/>
      <c r="X40" s="124"/>
      <c r="Y40" s="124"/>
      <c r="Z40" s="124"/>
      <c r="AA40" s="283"/>
      <c r="AB40" s="124"/>
      <c r="AC40" s="124"/>
      <c r="AD40" s="125"/>
      <c r="AE40" s="283"/>
      <c r="AF40" s="124"/>
      <c r="AG40" s="124"/>
      <c r="AH40" s="125"/>
    </row>
    <row r="41" spans="2:34" ht="15" customHeight="1" x14ac:dyDescent="0.25">
      <c r="G41" s="283"/>
      <c r="H41" s="124"/>
      <c r="I41" s="124"/>
      <c r="J41" s="124"/>
      <c r="K41" s="124"/>
      <c r="L41" s="124"/>
      <c r="M41" s="283"/>
      <c r="N41" s="124"/>
      <c r="O41" s="124"/>
      <c r="P41" s="124"/>
      <c r="Q41" s="283"/>
      <c r="R41" s="124"/>
      <c r="S41" s="124"/>
      <c r="T41" s="125"/>
      <c r="U41" s="124"/>
      <c r="V41" s="124"/>
      <c r="W41" s="124"/>
      <c r="X41" s="124"/>
      <c r="Y41" s="124"/>
      <c r="Z41" s="124"/>
      <c r="AA41" s="283"/>
      <c r="AB41" s="124"/>
      <c r="AC41" s="124"/>
      <c r="AD41" s="125"/>
      <c r="AE41" s="283"/>
      <c r="AF41" s="124"/>
      <c r="AG41" s="124"/>
      <c r="AH41" s="125"/>
    </row>
    <row r="42" spans="2:34" ht="15" customHeight="1" x14ac:dyDescent="0.25">
      <c r="G42" s="283"/>
      <c r="H42" s="124"/>
      <c r="I42" s="124"/>
      <c r="J42" s="124"/>
      <c r="K42" s="124"/>
      <c r="L42" s="124"/>
      <c r="M42" s="283"/>
      <c r="N42" s="124"/>
      <c r="O42" s="124"/>
      <c r="P42" s="124"/>
      <c r="Q42" s="283"/>
      <c r="R42" s="124"/>
      <c r="S42" s="124"/>
      <c r="T42" s="125"/>
      <c r="U42" s="124"/>
      <c r="V42" s="124"/>
      <c r="W42" s="124"/>
      <c r="X42" s="124"/>
      <c r="Y42" s="124"/>
      <c r="Z42" s="124"/>
      <c r="AA42" s="283"/>
      <c r="AB42" s="124"/>
      <c r="AC42" s="124"/>
      <c r="AD42" s="125"/>
      <c r="AE42" s="283"/>
      <c r="AF42" s="124"/>
      <c r="AG42" s="124"/>
      <c r="AH42" s="125"/>
    </row>
    <row r="43" spans="2:34" ht="15" customHeight="1" x14ac:dyDescent="0.25">
      <c r="G43" s="283"/>
      <c r="H43" s="124"/>
      <c r="I43" s="124"/>
      <c r="J43" s="124"/>
      <c r="K43" s="124"/>
      <c r="L43" s="124"/>
      <c r="M43" s="283"/>
      <c r="N43" s="124"/>
      <c r="O43" s="124"/>
      <c r="P43" s="124"/>
      <c r="Q43" s="283"/>
      <c r="R43" s="124"/>
      <c r="S43" s="124"/>
      <c r="T43" s="125"/>
      <c r="U43" s="124"/>
      <c r="V43" s="124"/>
      <c r="W43" s="124"/>
      <c r="X43" s="124"/>
      <c r="Y43" s="124"/>
      <c r="Z43" s="124"/>
      <c r="AA43" s="283"/>
      <c r="AB43" s="124"/>
      <c r="AC43" s="124"/>
      <c r="AD43" s="125"/>
      <c r="AE43" s="283"/>
      <c r="AF43" s="124"/>
      <c r="AG43" s="124"/>
      <c r="AH43" s="125"/>
    </row>
    <row r="44" spans="2:34" ht="15" customHeight="1" x14ac:dyDescent="0.25">
      <c r="G44" s="283"/>
      <c r="H44" s="124"/>
      <c r="I44" s="124"/>
      <c r="J44" s="124"/>
      <c r="K44" s="124"/>
      <c r="L44" s="124"/>
      <c r="M44" s="283"/>
      <c r="N44" s="124"/>
      <c r="O44" s="124"/>
      <c r="P44" s="124"/>
      <c r="Q44" s="283"/>
      <c r="R44" s="124"/>
      <c r="S44" s="124"/>
      <c r="T44" s="125"/>
      <c r="U44" s="124"/>
      <c r="V44" s="124"/>
      <c r="W44" s="124"/>
      <c r="X44" s="124"/>
      <c r="Y44" s="124"/>
      <c r="Z44" s="124"/>
      <c r="AA44" s="283"/>
      <c r="AB44" s="124"/>
      <c r="AC44" s="124"/>
      <c r="AD44" s="125"/>
      <c r="AE44" s="283"/>
      <c r="AF44" s="124"/>
      <c r="AG44" s="124"/>
      <c r="AH44" s="125"/>
    </row>
    <row r="45" spans="2:34" ht="15" customHeight="1" x14ac:dyDescent="0.25">
      <c r="G45" s="283"/>
      <c r="H45" s="124"/>
      <c r="I45" s="124"/>
      <c r="J45" s="124"/>
      <c r="K45" s="124"/>
      <c r="L45" s="124"/>
      <c r="M45" s="283"/>
      <c r="N45" s="124"/>
      <c r="O45" s="124"/>
      <c r="P45" s="124"/>
      <c r="Q45" s="283"/>
      <c r="R45" s="124"/>
      <c r="S45" s="124"/>
      <c r="T45" s="125"/>
      <c r="U45" s="124"/>
      <c r="V45" s="124"/>
      <c r="W45" s="124"/>
      <c r="X45" s="124"/>
      <c r="Y45" s="124"/>
      <c r="Z45" s="124"/>
      <c r="AA45" s="283"/>
      <c r="AB45" s="124"/>
      <c r="AC45" s="124"/>
      <c r="AD45" s="125"/>
      <c r="AE45" s="283"/>
      <c r="AF45" s="124"/>
      <c r="AG45" s="124"/>
      <c r="AH45" s="125"/>
    </row>
    <row r="46" spans="2:34" ht="15" customHeight="1" x14ac:dyDescent="0.25">
      <c r="G46" s="283"/>
      <c r="H46" s="124"/>
      <c r="I46" s="124"/>
      <c r="J46" s="124"/>
      <c r="K46" s="124"/>
      <c r="L46" s="124"/>
      <c r="M46" s="283"/>
      <c r="N46" s="124"/>
      <c r="O46" s="124"/>
      <c r="P46" s="124"/>
      <c r="Q46" s="283"/>
      <c r="R46" s="124"/>
      <c r="S46" s="124"/>
      <c r="T46" s="125"/>
      <c r="U46" s="124"/>
      <c r="V46" s="124"/>
      <c r="W46" s="124"/>
      <c r="X46" s="124"/>
      <c r="Y46" s="124"/>
      <c r="Z46" s="124"/>
      <c r="AA46" s="283"/>
      <c r="AB46" s="124"/>
      <c r="AC46" s="124"/>
      <c r="AD46" s="125"/>
      <c r="AE46" s="283"/>
      <c r="AF46" s="124"/>
      <c r="AG46" s="124"/>
      <c r="AH46" s="125"/>
    </row>
    <row r="47" spans="2:34" ht="15" customHeight="1" x14ac:dyDescent="0.25">
      <c r="G47" s="283"/>
      <c r="H47" s="124"/>
      <c r="I47" s="124"/>
      <c r="J47" s="124"/>
      <c r="K47" s="124"/>
      <c r="L47" s="124"/>
      <c r="M47" s="283"/>
      <c r="N47" s="124"/>
      <c r="O47" s="124"/>
      <c r="P47" s="124"/>
      <c r="Q47" s="283"/>
      <c r="R47" s="124"/>
      <c r="S47" s="124"/>
      <c r="T47" s="125"/>
      <c r="U47" s="124"/>
      <c r="V47" s="124"/>
      <c r="W47" s="124"/>
      <c r="X47" s="124"/>
      <c r="Y47" s="124"/>
      <c r="Z47" s="124"/>
      <c r="AA47" s="283"/>
      <c r="AB47" s="124"/>
      <c r="AC47" s="124"/>
      <c r="AD47" s="125"/>
      <c r="AE47" s="283"/>
      <c r="AF47" s="124"/>
      <c r="AG47" s="124"/>
      <c r="AH47" s="125"/>
    </row>
    <row r="48" spans="2:34" ht="15" customHeight="1" x14ac:dyDescent="0.25">
      <c r="G48" s="283"/>
      <c r="H48" s="124"/>
      <c r="I48" s="124"/>
      <c r="J48" s="124"/>
      <c r="K48" s="124"/>
      <c r="L48" s="124"/>
      <c r="M48" s="283"/>
      <c r="N48" s="124"/>
      <c r="O48" s="124"/>
      <c r="P48" s="124"/>
      <c r="Q48" s="283"/>
      <c r="R48" s="124"/>
      <c r="S48" s="124"/>
      <c r="T48" s="125"/>
      <c r="U48" s="124"/>
      <c r="V48" s="124"/>
      <c r="W48" s="124"/>
      <c r="X48" s="124"/>
      <c r="Y48" s="124"/>
      <c r="Z48" s="124"/>
      <c r="AA48" s="283"/>
      <c r="AB48" s="124"/>
      <c r="AC48" s="124"/>
      <c r="AD48" s="125"/>
      <c r="AE48" s="283"/>
      <c r="AF48" s="124"/>
      <c r="AG48" s="124"/>
      <c r="AH48" s="125"/>
    </row>
    <row r="49" spans="7:34" x14ac:dyDescent="0.25">
      <c r="G49" s="283"/>
      <c r="H49" s="124"/>
      <c r="I49" s="124"/>
      <c r="J49" s="124"/>
      <c r="K49" s="124"/>
      <c r="L49" s="124"/>
      <c r="M49" s="283"/>
      <c r="N49" s="124"/>
      <c r="O49" s="124"/>
      <c r="P49" s="124"/>
      <c r="Q49" s="283"/>
      <c r="R49" s="124"/>
      <c r="S49" s="124"/>
      <c r="T49" s="125"/>
      <c r="U49" s="124"/>
      <c r="V49" s="124"/>
      <c r="W49" s="124"/>
      <c r="X49" s="124"/>
      <c r="Y49" s="124"/>
      <c r="Z49" s="124"/>
      <c r="AA49" s="283"/>
      <c r="AB49" s="124"/>
      <c r="AC49" s="124"/>
      <c r="AD49" s="125"/>
      <c r="AE49" s="283"/>
      <c r="AF49" s="124"/>
      <c r="AG49" s="124"/>
      <c r="AH49" s="125"/>
    </row>
    <row r="50" spans="7:34" x14ac:dyDescent="0.25">
      <c r="G50" s="285"/>
      <c r="H50" s="190"/>
      <c r="I50" s="190"/>
      <c r="J50" s="190"/>
      <c r="K50" s="190"/>
      <c r="L50" s="190"/>
      <c r="M50" s="285"/>
      <c r="N50" s="190"/>
      <c r="O50" s="190"/>
      <c r="P50" s="190"/>
      <c r="Q50" s="285"/>
      <c r="R50" s="190"/>
      <c r="S50" s="190"/>
      <c r="T50" s="243"/>
      <c r="U50" s="190"/>
      <c r="V50" s="190"/>
      <c r="W50" s="190"/>
      <c r="X50" s="190"/>
      <c r="Y50" s="190"/>
      <c r="Z50" s="190"/>
      <c r="AA50" s="285"/>
      <c r="AB50" s="190"/>
      <c r="AC50" s="190"/>
      <c r="AD50" s="243"/>
      <c r="AE50" s="285"/>
      <c r="AF50" s="190"/>
      <c r="AG50" s="190"/>
      <c r="AH50" s="243"/>
    </row>
    <row r="51" spans="7:34" x14ac:dyDescent="0.25">
      <c r="G51" s="3"/>
      <c r="H51" s="55"/>
      <c r="I51" s="55"/>
      <c r="J51" s="55"/>
      <c r="AF51" s="55"/>
      <c r="AG51" s="288" t="s">
        <v>1705</v>
      </c>
      <c r="AH51" s="55">
        <f>'MAIN LEVEL'!Z40</f>
        <v>0</v>
      </c>
    </row>
  </sheetData>
  <mergeCells count="70">
    <mergeCell ref="S16:T16"/>
    <mergeCell ref="U18:AA18"/>
    <mergeCell ref="G37:L37"/>
    <mergeCell ref="G9:T11"/>
    <mergeCell ref="H20:R20"/>
    <mergeCell ref="H23:R23"/>
    <mergeCell ref="U33:AA33"/>
    <mergeCell ref="H30:R30"/>
    <mergeCell ref="U24:AA24"/>
    <mergeCell ref="H26:R26"/>
    <mergeCell ref="B6:E6"/>
    <mergeCell ref="B30:E30"/>
    <mergeCell ref="H29:R29"/>
    <mergeCell ref="AE37:AH37"/>
    <mergeCell ref="B15:E15"/>
    <mergeCell ref="U37:Z37"/>
    <mergeCell ref="B20:E20"/>
    <mergeCell ref="U19:AA19"/>
    <mergeCell ref="H28:R28"/>
    <mergeCell ref="H27:R27"/>
    <mergeCell ref="U32:AA32"/>
    <mergeCell ref="S30:T30"/>
    <mergeCell ref="G7:AH7"/>
    <mergeCell ref="B8:E8"/>
    <mergeCell ref="S17:T29"/>
    <mergeCell ref="H18:R18"/>
    <mergeCell ref="AA38:AD38"/>
    <mergeCell ref="Q37:T37"/>
    <mergeCell ref="U38:Z38"/>
    <mergeCell ref="U30:AA30"/>
    <mergeCell ref="U27:AA27"/>
    <mergeCell ref="AA37:AD37"/>
    <mergeCell ref="Q38:T38"/>
    <mergeCell ref="B36:E36"/>
    <mergeCell ref="U23:AA23"/>
    <mergeCell ref="B32:E32"/>
    <mergeCell ref="U36:AH36"/>
    <mergeCell ref="H25:R25"/>
    <mergeCell ref="B4:E4"/>
    <mergeCell ref="U26:AA26"/>
    <mergeCell ref="U22:AA22"/>
    <mergeCell ref="B16:E16"/>
    <mergeCell ref="H21:R21"/>
    <mergeCell ref="B18:E18"/>
    <mergeCell ref="H17:R17"/>
    <mergeCell ref="B12:E12"/>
    <mergeCell ref="H16:R16"/>
    <mergeCell ref="U17:AA17"/>
    <mergeCell ref="H19:R19"/>
    <mergeCell ref="H22:R22"/>
    <mergeCell ref="U25:AA25"/>
    <mergeCell ref="B14:E14"/>
    <mergeCell ref="U16:AA16"/>
    <mergeCell ref="B17:E17"/>
    <mergeCell ref="AE38:AH38"/>
    <mergeCell ref="U21:AA21"/>
    <mergeCell ref="B10:E10"/>
    <mergeCell ref="B28:E28"/>
    <mergeCell ref="M37:P37"/>
    <mergeCell ref="G38:L38"/>
    <mergeCell ref="B34:E34"/>
    <mergeCell ref="B13:E13"/>
    <mergeCell ref="U28:AA28"/>
    <mergeCell ref="H24:R24"/>
    <mergeCell ref="G13:AH13"/>
    <mergeCell ref="B19:E19"/>
    <mergeCell ref="M38:P38"/>
    <mergeCell ref="U20:AA20"/>
    <mergeCell ref="U29:AA29"/>
    <mergeCell ref="G36:T36"/>
  </mergeCells>
  <hyperlinks>
    <hyperlink ref="B4" location="PANDUAN!A1" display="PANDUAN" xr:uid="{00000000-0004-0000-9300-000000000000}"/>
    <hyperlink ref="B6" location="'EWS DIRECTORY'!A1" display="EWS DIRECTORY" xr:uid="{00000000-0004-0000-9300-000001000000}"/>
    <hyperlink ref="B8" location="'DATA PEMICU'!A1" display="DATA PEMICU" xr:uid="{00000000-0004-0000-9300-000002000000}"/>
    <hyperlink ref="B10" location="'DATA PENGUJI'!A1" display="DATA PENGUJI" xr:uid="{00000000-0004-0000-9300-000003000000}"/>
    <hyperlink ref="B12" location="'MAIN LEVEL'!A1" display="MAIN LEVEL" xr:uid="{00000000-0004-0000-9300-000004000000}"/>
  </hyperlinks>
  <pageMargins left="0.70866141732283472" right="0.17" top="0.74803149606299213" bottom="0.74803149606299213" header="0.31496062992125978" footer="0.31496062992125978"/>
  <pageSetup paperSize="9" scale="76" orientation="portrait"/>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400-000000000000}">
  <sheetPr codeName="Sheet68">
    <tabColor theme="4" tint="-0.249977111117893"/>
  </sheetPr>
  <dimension ref="A1:CX81"/>
  <sheetViews>
    <sheetView topLeftCell="B26"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7" width="4.109375" customWidth="1"/>
    <col min="8" max="9" width="3.5546875" customWidth="1"/>
    <col min="10" max="10" width="2.6640625" customWidth="1"/>
    <col min="11" max="16" width="3.5546875" customWidth="1"/>
    <col min="17" max="18" width="2.6640625" customWidth="1"/>
    <col min="19" max="19" width="4.5546875" customWidth="1"/>
    <col min="20" max="102" width="3.5546875" customWidth="1"/>
  </cols>
  <sheetData>
    <row r="1" spans="1:102" ht="14.25" customHeight="1" x14ac:dyDescent="0.25">
      <c r="G1" s="178"/>
      <c r="AL1" s="110"/>
      <c r="AM1" s="110"/>
      <c r="AN1" s="110"/>
      <c r="AO1" s="110"/>
      <c r="AP1" s="110"/>
      <c r="AQ1" s="110"/>
      <c r="AR1" s="110"/>
      <c r="AS1" s="110"/>
      <c r="AT1" s="110"/>
      <c r="AU1" s="110"/>
      <c r="AV1" s="110"/>
      <c r="AW1" s="110"/>
      <c r="AX1" s="110"/>
      <c r="AY1" s="110"/>
      <c r="AZ1" s="110"/>
      <c r="BA1" s="110"/>
      <c r="BB1" s="110"/>
      <c r="BC1" s="110"/>
      <c r="BD1" s="110"/>
      <c r="BE1" s="110"/>
      <c r="BF1" s="110"/>
      <c r="BG1" s="110"/>
      <c r="BH1" s="110"/>
      <c r="BI1" s="110"/>
      <c r="BJ1" s="110"/>
      <c r="BK1" s="110"/>
      <c r="BL1" s="110"/>
      <c r="BM1" s="110"/>
      <c r="BN1" s="110"/>
      <c r="BO1" s="110"/>
      <c r="BP1" s="110"/>
      <c r="BQ1" s="110"/>
      <c r="BR1" s="110"/>
      <c r="BS1" s="110"/>
      <c r="BT1" s="110"/>
      <c r="BU1" s="110"/>
      <c r="BV1" s="110"/>
      <c r="BW1" s="110"/>
      <c r="BX1" s="110"/>
      <c r="BY1" s="110"/>
      <c r="BZ1" s="110"/>
      <c r="CA1" s="110"/>
      <c r="CB1" s="110"/>
      <c r="CC1" s="110"/>
      <c r="CD1" s="110"/>
      <c r="CE1" s="110"/>
      <c r="CF1" s="110"/>
      <c r="CG1" s="110"/>
      <c r="CH1" s="110"/>
      <c r="CI1" s="110"/>
      <c r="CJ1" s="110"/>
      <c r="CK1" s="110"/>
      <c r="CL1" s="110"/>
      <c r="CM1" s="110"/>
      <c r="CN1" s="110"/>
      <c r="CO1" s="110"/>
      <c r="CP1" s="110"/>
      <c r="CQ1" s="110"/>
      <c r="CR1" s="110"/>
      <c r="CS1" s="110"/>
      <c r="CT1" s="110"/>
      <c r="CU1" s="110"/>
      <c r="CV1" s="110"/>
      <c r="CW1" s="110"/>
      <c r="CX1" s="110"/>
    </row>
    <row r="2" spans="1:102" ht="14.25" customHeight="1" x14ac:dyDescent="0.25">
      <c r="G2" t="s">
        <v>1674</v>
      </c>
      <c r="AL2" s="110"/>
      <c r="AM2" s="110"/>
      <c r="AN2" s="110"/>
      <c r="AO2" s="110"/>
      <c r="AP2" s="110"/>
      <c r="AQ2" s="110"/>
      <c r="AR2" s="110"/>
      <c r="AS2" s="110"/>
      <c r="AT2" s="110"/>
      <c r="AU2" s="110"/>
      <c r="AV2" s="110"/>
      <c r="AW2" s="110"/>
      <c r="AX2" s="110"/>
      <c r="AY2" s="110"/>
      <c r="AZ2" s="110"/>
      <c r="BA2" s="110"/>
      <c r="BB2" s="110"/>
      <c r="BC2" s="110"/>
      <c r="BD2" s="110"/>
      <c r="BE2" s="110"/>
      <c r="BF2" s="110"/>
      <c r="BG2" s="110"/>
      <c r="BH2" s="110"/>
      <c r="BI2" s="110"/>
      <c r="BJ2" s="110"/>
      <c r="BK2" s="110"/>
      <c r="BL2" s="110"/>
      <c r="BM2" s="110"/>
      <c r="BN2" s="110"/>
      <c r="BO2" s="110"/>
      <c r="BP2" s="110"/>
      <c r="BQ2" s="110"/>
      <c r="BR2" s="110"/>
      <c r="BS2" s="110"/>
      <c r="BT2" s="110"/>
      <c r="BU2" s="110"/>
      <c r="BV2" s="110"/>
      <c r="BW2" s="110"/>
      <c r="BX2" s="110"/>
      <c r="BY2" s="110"/>
      <c r="BZ2" s="110"/>
      <c r="CA2" s="110"/>
      <c r="CB2" s="110"/>
      <c r="CC2" s="110"/>
      <c r="CD2" s="110"/>
      <c r="CE2" s="110"/>
      <c r="CF2" s="110"/>
      <c r="CG2" s="110"/>
      <c r="CH2" s="110"/>
      <c r="CI2" s="110"/>
      <c r="CJ2" s="110"/>
      <c r="CK2" s="110"/>
      <c r="CL2" s="110"/>
      <c r="CM2" s="110"/>
      <c r="CN2" s="110"/>
      <c r="CO2" s="110"/>
      <c r="CP2" s="110"/>
      <c r="CQ2" s="110"/>
      <c r="CR2" s="110"/>
      <c r="CS2" s="110"/>
      <c r="CT2" s="110"/>
      <c r="CU2" s="110"/>
      <c r="CV2" s="110"/>
      <c r="CW2" s="110"/>
      <c r="CX2" s="110"/>
    </row>
    <row r="3" spans="1:102" ht="14.25" customHeight="1" x14ac:dyDescent="0.25">
      <c r="B3" s="111"/>
      <c r="C3" s="111"/>
      <c r="D3" s="111"/>
      <c r="E3" s="111"/>
      <c r="AL3" s="110"/>
      <c r="AM3" s="110"/>
      <c r="AN3" s="110"/>
      <c r="AO3" s="110"/>
      <c r="AP3" s="110"/>
      <c r="AQ3" s="110"/>
      <c r="AR3" s="110"/>
      <c r="AS3" s="110"/>
      <c r="AT3" s="110"/>
      <c r="AU3" s="110"/>
      <c r="AV3" s="110"/>
      <c r="AW3" s="110"/>
      <c r="AX3" s="110"/>
      <c r="AY3" s="110"/>
      <c r="AZ3" s="110"/>
      <c r="BA3" s="110"/>
      <c r="BB3" s="110"/>
      <c r="BC3" s="110"/>
      <c r="BD3" s="110"/>
      <c r="BE3" s="110"/>
      <c r="BF3" s="110"/>
      <c r="BG3" s="110"/>
      <c r="BH3" s="110"/>
      <c r="BI3" s="110"/>
      <c r="BJ3" s="110"/>
      <c r="BK3" s="110"/>
      <c r="BL3" s="110"/>
      <c r="BM3" s="110"/>
      <c r="BN3" s="110"/>
      <c r="BO3" s="110"/>
      <c r="BP3" s="110"/>
      <c r="BQ3" s="110"/>
      <c r="BR3" s="110"/>
      <c r="BS3" s="110"/>
      <c r="BT3" s="110"/>
      <c r="BU3" s="110"/>
      <c r="BV3" s="110"/>
      <c r="BW3" s="110"/>
      <c r="BX3" s="110"/>
      <c r="BY3" s="110"/>
      <c r="BZ3" s="110"/>
      <c r="CA3" s="110"/>
      <c r="CB3" s="110"/>
      <c r="CC3" s="110"/>
      <c r="CD3" s="110"/>
      <c r="CE3" s="110"/>
      <c r="CF3" s="110"/>
      <c r="CG3" s="110"/>
      <c r="CH3" s="110"/>
      <c r="CI3" s="110"/>
      <c r="CJ3" s="110"/>
      <c r="CK3" s="110"/>
      <c r="CL3" s="110"/>
      <c r="CM3" s="110"/>
      <c r="CN3" s="110"/>
      <c r="CO3" s="110"/>
      <c r="CP3" s="110"/>
      <c r="CQ3" s="110"/>
      <c r="CR3" s="110"/>
      <c r="CS3" s="110"/>
      <c r="CT3" s="110"/>
      <c r="CU3" s="110"/>
      <c r="CV3" s="110"/>
      <c r="CW3" s="110"/>
      <c r="CX3" s="110"/>
    </row>
    <row r="4" spans="1:102" ht="14.25" customHeight="1" x14ac:dyDescent="0.25">
      <c r="B4" s="762" t="s">
        <v>79</v>
      </c>
      <c r="C4" s="761"/>
      <c r="D4" s="761"/>
      <c r="E4" s="761"/>
      <c r="AL4" s="110"/>
      <c r="AM4" s="110"/>
      <c r="AN4" s="110"/>
      <c r="AO4" s="110"/>
      <c r="AP4" s="110"/>
      <c r="AQ4" s="110"/>
      <c r="AR4" s="110"/>
      <c r="AS4" s="110"/>
      <c r="AT4" s="110"/>
      <c r="AU4" s="110"/>
      <c r="AV4" s="110"/>
      <c r="AW4" s="110"/>
      <c r="AX4" s="110"/>
      <c r="AY4" s="110"/>
      <c r="AZ4" s="110"/>
      <c r="BA4" s="110"/>
      <c r="BB4" s="110"/>
      <c r="BC4" s="110"/>
      <c r="BD4" s="110"/>
      <c r="BE4" s="110"/>
      <c r="BF4" s="110"/>
      <c r="BG4" s="110"/>
      <c r="BH4" s="110"/>
      <c r="BI4" s="110"/>
      <c r="BJ4" s="110"/>
      <c r="BK4" s="110"/>
      <c r="BL4" s="110"/>
      <c r="BM4" s="110"/>
      <c r="BN4" s="110"/>
      <c r="BO4" s="110"/>
      <c r="BP4" s="110"/>
      <c r="BQ4" s="110"/>
      <c r="BR4" s="110"/>
      <c r="BS4" s="110"/>
      <c r="BT4" s="110"/>
      <c r="BU4" s="110"/>
      <c r="BV4" s="110"/>
      <c r="BW4" s="110"/>
      <c r="BX4" s="110"/>
      <c r="BY4" s="110"/>
      <c r="BZ4" s="110"/>
      <c r="CA4" s="110"/>
      <c r="CB4" s="110"/>
      <c r="CC4" s="110"/>
      <c r="CD4" s="110"/>
      <c r="CE4" s="110"/>
      <c r="CF4" s="110"/>
      <c r="CG4" s="110"/>
      <c r="CH4" s="110"/>
      <c r="CI4" s="110"/>
      <c r="CJ4" s="110"/>
      <c r="CK4" s="110"/>
      <c r="CL4" s="110"/>
      <c r="CM4" s="110"/>
      <c r="CN4" s="110"/>
      <c r="CO4" s="110"/>
      <c r="CP4" s="110"/>
      <c r="CQ4" s="110"/>
      <c r="CR4" s="110"/>
      <c r="CS4" s="110"/>
      <c r="CT4" s="110"/>
      <c r="CU4" s="110"/>
      <c r="CV4" s="110"/>
      <c r="CW4" s="110"/>
      <c r="CX4" s="110"/>
    </row>
    <row r="5" spans="1:102" ht="14.25" customHeight="1" x14ac:dyDescent="0.25">
      <c r="B5" s="111"/>
      <c r="C5" s="111"/>
      <c r="D5" s="111"/>
      <c r="E5" s="111"/>
      <c r="AL5" s="110"/>
      <c r="AM5" s="110"/>
      <c r="AN5" s="110"/>
      <c r="AO5" s="110"/>
      <c r="AP5" s="110"/>
      <c r="AQ5" s="110"/>
      <c r="AR5" s="110"/>
      <c r="AS5" s="110"/>
      <c r="AT5" s="110"/>
      <c r="AU5" s="110"/>
      <c r="AV5" s="110"/>
      <c r="AW5" s="110"/>
      <c r="AX5" s="110"/>
      <c r="AY5" s="110"/>
      <c r="AZ5" s="110"/>
      <c r="BA5" s="110"/>
      <c r="BB5" s="110"/>
      <c r="BC5" s="110"/>
      <c r="BD5" s="110"/>
      <c r="BE5" s="110"/>
      <c r="BF5" s="110"/>
      <c r="BG5" s="110"/>
      <c r="BH5" s="110"/>
      <c r="BI5" s="110"/>
      <c r="BJ5" s="110"/>
      <c r="BK5" s="110"/>
      <c r="BL5" s="110"/>
      <c r="BM5" s="110"/>
      <c r="BN5" s="110"/>
      <c r="BO5" s="110"/>
      <c r="BP5" s="110"/>
      <c r="BQ5" s="110"/>
      <c r="BR5" s="110"/>
      <c r="BS5" s="110"/>
      <c r="BT5" s="110"/>
      <c r="BU5" s="110"/>
      <c r="BV5" s="110"/>
      <c r="BW5" s="110"/>
      <c r="BX5" s="110"/>
      <c r="BY5" s="110"/>
      <c r="BZ5" s="110"/>
      <c r="CA5" s="110"/>
      <c r="CB5" s="110"/>
      <c r="CC5" s="110"/>
      <c r="CD5" s="110"/>
      <c r="CE5" s="110"/>
      <c r="CF5" s="110"/>
      <c r="CG5" s="110"/>
      <c r="CH5" s="110"/>
      <c r="CI5" s="110"/>
      <c r="CJ5" s="110"/>
      <c r="CK5" s="110"/>
      <c r="CL5" s="110"/>
      <c r="CM5" s="110"/>
      <c r="CN5" s="110"/>
      <c r="CO5" s="110"/>
      <c r="CP5" s="110"/>
      <c r="CQ5" s="110"/>
      <c r="CR5" s="110"/>
      <c r="CS5" s="110"/>
      <c r="CT5" s="110"/>
      <c r="CU5" s="110"/>
      <c r="CV5" s="110"/>
      <c r="CW5" s="110"/>
      <c r="CX5" s="110"/>
    </row>
    <row r="6" spans="1:102" ht="14.25" customHeight="1" x14ac:dyDescent="0.25">
      <c r="B6" s="762" t="s">
        <v>87</v>
      </c>
      <c r="C6" s="761"/>
      <c r="D6" s="761"/>
      <c r="E6" s="761"/>
      <c r="AL6" s="110"/>
      <c r="AM6" s="110"/>
      <c r="AN6" s="110"/>
      <c r="AO6" s="110"/>
      <c r="AP6" s="110"/>
      <c r="AQ6" s="110"/>
      <c r="AR6" s="110"/>
      <c r="AS6" s="110"/>
      <c r="AT6" s="110"/>
      <c r="AU6" s="110"/>
      <c r="AV6" s="110"/>
      <c r="AW6" s="110"/>
      <c r="AX6" s="110"/>
      <c r="AY6" s="110"/>
      <c r="AZ6" s="110"/>
      <c r="BA6" s="110"/>
      <c r="BB6" s="110"/>
      <c r="BC6" s="110"/>
      <c r="BD6" s="110"/>
      <c r="BE6" s="110"/>
      <c r="BF6" s="110"/>
      <c r="BG6" s="110"/>
      <c r="BH6" s="110"/>
      <c r="BI6" s="110"/>
      <c r="BJ6" s="110"/>
      <c r="BK6" s="110"/>
      <c r="BL6" s="110"/>
      <c r="BM6" s="110"/>
      <c r="BN6" s="110"/>
      <c r="BO6" s="110"/>
      <c r="BP6" s="110"/>
      <c r="BQ6" s="110"/>
      <c r="BR6" s="110"/>
      <c r="BS6" s="110"/>
      <c r="BT6" s="110"/>
      <c r="BU6" s="110"/>
      <c r="BV6" s="110"/>
      <c r="BW6" s="110"/>
      <c r="BX6" s="110"/>
      <c r="BY6" s="110"/>
      <c r="BZ6" s="110"/>
      <c r="CA6" s="110"/>
      <c r="CB6" s="110"/>
      <c r="CC6" s="110"/>
      <c r="CD6" s="110"/>
      <c r="CE6" s="110"/>
      <c r="CF6" s="110"/>
      <c r="CG6" s="110"/>
      <c r="CH6" s="110"/>
      <c r="CI6" s="110"/>
      <c r="CJ6" s="110"/>
      <c r="CK6" s="110"/>
      <c r="CL6" s="110"/>
      <c r="CM6" s="110"/>
      <c r="CN6" s="110"/>
      <c r="CO6" s="110"/>
      <c r="CP6" s="110"/>
      <c r="CQ6" s="110"/>
      <c r="CR6" s="110"/>
      <c r="CS6" s="110"/>
      <c r="CT6" s="110"/>
      <c r="CU6" s="110"/>
      <c r="CV6" s="110"/>
      <c r="CW6" s="110"/>
      <c r="CX6" s="110"/>
    </row>
    <row r="7" spans="1:102" ht="14.25" customHeight="1" x14ac:dyDescent="0.25">
      <c r="B7" s="111"/>
      <c r="C7" s="111"/>
      <c r="D7" s="111"/>
      <c r="E7" s="111"/>
      <c r="G7" s="960"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110"/>
      <c r="AM7" s="110"/>
      <c r="AN7" s="110"/>
      <c r="AO7" s="110"/>
      <c r="AP7" s="110"/>
      <c r="AQ7" s="110"/>
      <c r="AR7" s="110"/>
      <c r="AS7" s="110"/>
      <c r="AT7" s="110"/>
      <c r="AU7" s="110"/>
      <c r="AV7" s="110"/>
      <c r="AW7" s="110"/>
      <c r="AX7" s="110"/>
      <c r="AY7" s="110"/>
      <c r="AZ7" s="110"/>
      <c r="BA7" s="110"/>
      <c r="BB7" s="110"/>
      <c r="BC7" s="110"/>
      <c r="BD7" s="110"/>
      <c r="BE7" s="110"/>
      <c r="BF7" s="110"/>
      <c r="BG7" s="110"/>
      <c r="BH7" s="110"/>
      <c r="BI7" s="110"/>
      <c r="BJ7" s="110"/>
      <c r="BK7" s="110"/>
      <c r="BL7" s="110"/>
      <c r="BM7" s="110"/>
      <c r="BN7" s="110"/>
      <c r="BO7" s="110"/>
      <c r="BP7" s="110"/>
      <c r="BQ7" s="110"/>
      <c r="BR7" s="110"/>
      <c r="BS7" s="110"/>
      <c r="BT7" s="110"/>
      <c r="BU7" s="110"/>
      <c r="BV7" s="110"/>
      <c r="BW7" s="110"/>
      <c r="BX7" s="110"/>
      <c r="BY7" s="110"/>
      <c r="BZ7" s="110"/>
      <c r="CA7" s="110"/>
      <c r="CB7" s="110"/>
      <c r="CC7" s="110"/>
      <c r="CD7" s="110"/>
      <c r="CE7" s="110"/>
      <c r="CF7" s="110"/>
      <c r="CG7" s="110"/>
      <c r="CH7" s="110"/>
      <c r="CI7" s="110"/>
      <c r="CJ7" s="110"/>
      <c r="CK7" s="110"/>
      <c r="CL7" s="110"/>
      <c r="CM7" s="110"/>
      <c r="CN7" s="110"/>
      <c r="CO7" s="110"/>
      <c r="CP7" s="110"/>
      <c r="CQ7" s="110"/>
      <c r="CR7" s="110"/>
      <c r="CS7" s="110"/>
      <c r="CT7" s="110"/>
      <c r="CU7" s="110"/>
      <c r="CV7" s="110"/>
      <c r="CW7" s="110"/>
      <c r="CX7" s="110"/>
    </row>
    <row r="8" spans="1:102" ht="14.25" customHeight="1" x14ac:dyDescent="0.25">
      <c r="B8" s="762" t="s">
        <v>94</v>
      </c>
      <c r="C8" s="761"/>
      <c r="D8" s="761"/>
      <c r="E8" s="761"/>
      <c r="AL8" s="110"/>
      <c r="AM8" s="110"/>
      <c r="AN8" s="110"/>
      <c r="AO8" s="110"/>
      <c r="AP8" s="110"/>
      <c r="AQ8" s="110"/>
      <c r="AR8" s="110"/>
      <c r="AS8" s="110"/>
      <c r="AT8" s="110"/>
      <c r="AU8" s="110"/>
      <c r="AV8" s="110"/>
      <c r="AW8" s="110"/>
      <c r="AX8" s="110"/>
      <c r="AY8" s="110"/>
      <c r="AZ8" s="110"/>
      <c r="BA8" s="110"/>
      <c r="BB8" s="110"/>
      <c r="BC8" s="110"/>
      <c r="BD8" s="110"/>
      <c r="BE8" s="110"/>
      <c r="BF8" s="110"/>
      <c r="BG8" s="110"/>
      <c r="BH8" s="110"/>
      <c r="BI8" s="110"/>
      <c r="BJ8" s="110"/>
      <c r="BK8" s="110"/>
      <c r="BL8" s="110"/>
      <c r="BM8" s="110"/>
      <c r="BN8" s="110"/>
      <c r="BO8" s="110"/>
      <c r="BP8" s="110"/>
      <c r="BQ8" s="110"/>
      <c r="BR8" s="110"/>
      <c r="BS8" s="110"/>
      <c r="BT8" s="110"/>
      <c r="BU8" s="110"/>
      <c r="BV8" s="110"/>
      <c r="BW8" s="110"/>
      <c r="BX8" s="110"/>
      <c r="BY8" s="110"/>
      <c r="BZ8" s="110"/>
      <c r="CA8" s="110"/>
      <c r="CB8" s="110"/>
      <c r="CC8" s="110"/>
      <c r="CD8" s="110"/>
      <c r="CE8" s="110"/>
      <c r="CF8" s="110"/>
      <c r="CG8" s="110"/>
      <c r="CH8" s="110"/>
      <c r="CI8" s="110"/>
      <c r="CJ8" s="110"/>
      <c r="CK8" s="110"/>
      <c r="CL8" s="110"/>
      <c r="CM8" s="110"/>
      <c r="CN8" s="110"/>
      <c r="CO8" s="110"/>
      <c r="CP8" s="110"/>
      <c r="CQ8" s="110"/>
      <c r="CR8" s="110"/>
      <c r="CS8" s="110"/>
      <c r="CT8" s="110"/>
      <c r="CU8" s="110"/>
      <c r="CV8" s="110"/>
      <c r="CW8" s="110"/>
      <c r="CX8" s="110"/>
    </row>
    <row r="9" spans="1:102" ht="14.25" customHeight="1" x14ac:dyDescent="0.25">
      <c r="B9" s="111"/>
      <c r="C9" s="111"/>
      <c r="D9" s="111"/>
      <c r="E9" s="111"/>
      <c r="G9" s="961" t="str">
        <f>"Pengujian "&amp;'E-5'!G9</f>
        <v>Pengujian Biaya Sewa</v>
      </c>
      <c r="H9" s="789"/>
      <c r="I9" s="789"/>
      <c r="J9" s="789"/>
      <c r="K9" s="789"/>
      <c r="L9" s="789"/>
      <c r="M9" s="789"/>
      <c r="N9" s="789"/>
      <c r="O9" s="789"/>
      <c r="P9" s="789"/>
      <c r="Q9" s="789"/>
      <c r="R9" s="789"/>
      <c r="S9" s="789"/>
      <c r="T9" s="789"/>
      <c r="U9" s="789"/>
      <c r="V9" s="789"/>
      <c r="W9" s="789"/>
      <c r="X9" s="789"/>
      <c r="Y9" s="789"/>
      <c r="Z9" s="790"/>
      <c r="AA9" s="179" t="s">
        <v>796</v>
      </c>
      <c r="AB9" s="180"/>
      <c r="AC9" s="180"/>
      <c r="AD9" s="180"/>
      <c r="AE9" s="180"/>
      <c r="AF9" s="180" t="s">
        <v>1678</v>
      </c>
      <c r="AG9" s="182" t="e">
        <f>NAMA_WP</f>
        <v>#N/A</v>
      </c>
      <c r="AH9" s="180"/>
      <c r="AI9" s="180"/>
      <c r="AJ9" s="180"/>
      <c r="AK9" s="180"/>
      <c r="AL9" s="180"/>
      <c r="AM9" s="180"/>
      <c r="AN9" s="180"/>
      <c r="AO9" s="180"/>
      <c r="AP9" s="180"/>
      <c r="AQ9" s="180"/>
      <c r="AR9" s="180"/>
      <c r="AS9" s="180"/>
      <c r="AT9" s="183"/>
      <c r="AU9" s="110"/>
      <c r="AV9" s="110"/>
      <c r="AW9" s="110"/>
      <c r="AX9" s="110"/>
      <c r="AY9" s="110"/>
      <c r="AZ9" s="110"/>
      <c r="BA9" s="110"/>
      <c r="BB9" s="110"/>
      <c r="BC9" s="110"/>
      <c r="BD9" s="110"/>
      <c r="BE9" s="110"/>
      <c r="BF9" s="110"/>
      <c r="BG9" s="110"/>
      <c r="BH9" s="110"/>
      <c r="BI9" s="110"/>
      <c r="BJ9" s="110"/>
      <c r="BK9" s="110"/>
      <c r="BL9" s="110"/>
      <c r="BM9" s="110"/>
      <c r="BN9" s="110"/>
      <c r="BO9" s="110"/>
      <c r="BP9" s="110"/>
      <c r="BQ9" s="110"/>
      <c r="BR9" s="110"/>
      <c r="BS9" s="110"/>
      <c r="BT9" s="110"/>
      <c r="BU9" s="110"/>
      <c r="BV9" s="110"/>
      <c r="BW9" s="110"/>
      <c r="BX9" s="110"/>
      <c r="BY9" s="110"/>
      <c r="BZ9" s="110"/>
      <c r="CA9" s="110"/>
      <c r="CB9" s="110"/>
      <c r="CC9" s="110"/>
      <c r="CD9" s="110"/>
      <c r="CE9" s="110"/>
      <c r="CF9" s="110"/>
      <c r="CG9" s="110"/>
      <c r="CH9" s="110"/>
      <c r="CI9" s="110"/>
      <c r="CJ9" s="110"/>
      <c r="CK9" s="110"/>
      <c r="CL9" s="110"/>
      <c r="CM9" s="110"/>
      <c r="CN9" s="110"/>
      <c r="CO9" s="110"/>
      <c r="CP9" s="110"/>
      <c r="CQ9" s="110"/>
      <c r="CR9" s="110"/>
      <c r="CS9" s="110"/>
      <c r="CT9" s="110"/>
      <c r="CU9" s="110"/>
      <c r="CV9" s="110"/>
      <c r="CW9" s="110"/>
      <c r="CX9" s="110"/>
    </row>
    <row r="10" spans="1:102" ht="14.25" customHeight="1" x14ac:dyDescent="0.25">
      <c r="B10" s="762" t="s">
        <v>101</v>
      </c>
      <c r="C10" s="761"/>
      <c r="D10" s="761"/>
      <c r="E10" s="761"/>
      <c r="G10" s="804"/>
      <c r="H10" s="940"/>
      <c r="I10" s="940"/>
      <c r="J10" s="940"/>
      <c r="K10" s="940"/>
      <c r="L10" s="940"/>
      <c r="M10" s="940"/>
      <c r="N10" s="940"/>
      <c r="O10" s="940"/>
      <c r="P10" s="940"/>
      <c r="Q10" s="940"/>
      <c r="R10" s="940"/>
      <c r="S10" s="940"/>
      <c r="T10" s="940"/>
      <c r="U10" s="940"/>
      <c r="V10" s="940"/>
      <c r="W10" s="940"/>
      <c r="X10" s="940"/>
      <c r="Y10" s="940"/>
      <c r="Z10" s="805"/>
      <c r="AA10" s="184" t="s">
        <v>1401</v>
      </c>
      <c r="AF10" t="s">
        <v>1678</v>
      </c>
      <c r="AG10" s="124" t="e">
        <f>NPWP</f>
        <v>#N/A</v>
      </c>
      <c r="AT10" s="186"/>
      <c r="AU10" s="110"/>
      <c r="AV10" s="110"/>
      <c r="AW10" s="110"/>
      <c r="AX10" s="110"/>
      <c r="AY10" s="110"/>
      <c r="AZ10" s="110"/>
      <c r="BA10" s="110"/>
      <c r="BB10" s="110"/>
      <c r="BC10" s="110"/>
      <c r="BD10" s="110"/>
      <c r="BE10" s="110"/>
      <c r="BF10" s="110"/>
      <c r="BG10" s="110"/>
      <c r="BH10" s="110"/>
      <c r="BI10" s="110"/>
      <c r="BJ10" s="110"/>
      <c r="BK10" s="110"/>
      <c r="BL10" s="110"/>
      <c r="BM10" s="110"/>
      <c r="BN10" s="110"/>
      <c r="BO10" s="110"/>
      <c r="BP10" s="110"/>
      <c r="BQ10" s="110"/>
      <c r="BR10" s="110"/>
      <c r="BS10" s="110"/>
      <c r="BT10" s="110"/>
      <c r="BU10" s="110"/>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row>
    <row r="11" spans="1:102" ht="14.25" customHeight="1" x14ac:dyDescent="0.25">
      <c r="G11" s="806"/>
      <c r="H11" s="794"/>
      <c r="I11" s="794"/>
      <c r="J11" s="794"/>
      <c r="K11" s="794"/>
      <c r="L11" s="794"/>
      <c r="M11" s="794"/>
      <c r="N11" s="794"/>
      <c r="O11" s="794"/>
      <c r="P11" s="794"/>
      <c r="Q11" s="794"/>
      <c r="R11" s="794"/>
      <c r="S11" s="794"/>
      <c r="T11" s="794"/>
      <c r="U11" s="794"/>
      <c r="V11" s="794"/>
      <c r="W11" s="794"/>
      <c r="X11" s="794"/>
      <c r="Y11" s="794"/>
      <c r="Z11" s="807"/>
      <c r="AA11" s="187" t="s">
        <v>1679</v>
      </c>
      <c r="AB11" s="188"/>
      <c r="AC11" s="188"/>
      <c r="AD11" s="188"/>
      <c r="AE11" s="188"/>
      <c r="AF11" s="188" t="s">
        <v>1678</v>
      </c>
      <c r="AG11" s="190" t="e">
        <f>ID_MS_TH_PJK</f>
        <v>#N/A</v>
      </c>
      <c r="AH11" s="188"/>
      <c r="AI11" s="188"/>
      <c r="AJ11" s="188"/>
      <c r="AK11" s="188"/>
      <c r="AL11" s="188"/>
      <c r="AM11" s="188"/>
      <c r="AN11" s="188"/>
      <c r="AO11" s="188"/>
      <c r="AP11" s="188"/>
      <c r="AQ11" s="188"/>
      <c r="AR11" s="188"/>
      <c r="AS11" s="188"/>
      <c r="AT11" s="191"/>
      <c r="AU11" s="110"/>
      <c r="AV11" s="110"/>
      <c r="AW11" s="110"/>
      <c r="AX11" s="110"/>
      <c r="AY11" s="110"/>
      <c r="AZ11" s="110"/>
      <c r="BA11" s="110"/>
      <c r="BB11" s="110"/>
      <c r="BC11" s="110"/>
      <c r="BD11" s="110"/>
      <c r="BE11" s="110"/>
      <c r="BF11" s="110"/>
      <c r="BG11" s="110"/>
      <c r="BH11" s="110"/>
      <c r="BI11" s="110"/>
      <c r="BJ11" s="110"/>
      <c r="BK11" s="110"/>
      <c r="BL11" s="110"/>
      <c r="BM11" s="110"/>
      <c r="BN11" s="110"/>
      <c r="BO11" s="110"/>
      <c r="BP11" s="110"/>
      <c r="BQ11" s="110"/>
      <c r="BR11" s="110"/>
      <c r="BS11" s="110"/>
      <c r="BT11" s="110"/>
      <c r="BU11" s="11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row>
    <row r="12" spans="1:102" ht="14.25" customHeight="1" x14ac:dyDescent="0.25">
      <c r="B12" s="762" t="s">
        <v>106</v>
      </c>
      <c r="C12" s="761"/>
      <c r="D12" s="761"/>
      <c r="E12" s="761"/>
      <c r="AL12" s="110"/>
      <c r="AM12" s="110"/>
      <c r="AN12" s="110"/>
      <c r="AO12" s="110"/>
      <c r="AP12" s="110"/>
      <c r="AQ12" s="110"/>
      <c r="AR12" s="110"/>
      <c r="AS12" s="110"/>
      <c r="AT12" s="110"/>
      <c r="AU12" s="110"/>
      <c r="AV12" s="110"/>
      <c r="AW12" s="110"/>
      <c r="AX12" s="110"/>
      <c r="AY12" s="110"/>
      <c r="AZ12" s="110"/>
      <c r="BA12" s="110"/>
      <c r="BB12" s="110"/>
      <c r="BC12" s="110"/>
      <c r="BD12" s="110"/>
      <c r="BE12" s="110"/>
      <c r="BF12" s="110"/>
      <c r="BG12" s="110"/>
      <c r="BH12" s="110"/>
      <c r="BI12" s="110"/>
      <c r="BJ12" s="110"/>
      <c r="BK12" s="110"/>
      <c r="BL12" s="110"/>
      <c r="BM12" s="110"/>
      <c r="BN12" s="110"/>
      <c r="BO12" s="110"/>
      <c r="BP12" s="110"/>
      <c r="BQ12" s="110"/>
      <c r="BR12" s="110"/>
      <c r="BS12" s="110"/>
      <c r="BT12" s="110"/>
      <c r="BU12" s="110"/>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row>
    <row r="13" spans="1:102" ht="14.25" customHeight="1" x14ac:dyDescent="0.25">
      <c r="B13" s="962" t="str">
        <f>HYPERLINK("#'"&amp;'EWS DIRECTORY'!$J$147&amp;"'!A1",'EWS DIRECTORY'!$J$147)</f>
        <v>E-5</v>
      </c>
      <c r="C13" s="761"/>
      <c r="D13" s="761"/>
      <c r="E13" s="761"/>
      <c r="G13" t="s">
        <v>1775</v>
      </c>
      <c r="AL13" s="110"/>
      <c r="AM13" s="110"/>
      <c r="AN13" s="110"/>
      <c r="AO13" s="110"/>
      <c r="AP13" s="110"/>
      <c r="AQ13" s="110"/>
      <c r="AR13" s="110"/>
      <c r="AS13" s="110"/>
      <c r="AT13" s="110"/>
      <c r="AU13" s="110"/>
      <c r="AV13" s="110"/>
      <c r="AW13" s="110"/>
      <c r="AX13" s="110"/>
      <c r="AY13" s="110"/>
      <c r="AZ13" s="110"/>
      <c r="BA13" s="110"/>
      <c r="BB13" s="110"/>
      <c r="BC13" s="110"/>
      <c r="BD13" s="110"/>
      <c r="BE13" s="110"/>
      <c r="BF13" s="110"/>
      <c r="BG13" s="110"/>
      <c r="BH13" s="110"/>
      <c r="BI13" s="110"/>
      <c r="BJ13" s="110"/>
      <c r="BK13" s="110"/>
      <c r="BL13" s="110"/>
      <c r="BM13" s="110"/>
      <c r="BN13" s="110"/>
      <c r="BO13" s="110"/>
      <c r="BP13" s="110"/>
      <c r="BQ13" s="110"/>
      <c r="BR13" s="110"/>
      <c r="BS13" s="110"/>
      <c r="BT13" s="110"/>
      <c r="BU13" s="110"/>
      <c r="BV13" s="110"/>
      <c r="BW13" s="110"/>
      <c r="BX13" s="110"/>
      <c r="BY13" s="110"/>
      <c r="BZ13" s="110"/>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row>
    <row r="14" spans="1:102" ht="14.25" customHeight="1" x14ac:dyDescent="0.25">
      <c r="B14" s="927" t="str">
        <f>HYPERLINK("#'"&amp;'EWS DIRECTORY'!$J$148&amp;"'!A1",'EWS DIRECTORY'!$J$148)</f>
        <v>E-5-1</v>
      </c>
      <c r="C14" s="761"/>
      <c r="D14" s="761"/>
      <c r="E14" s="761"/>
      <c r="G14" s="949" t="s">
        <v>1445</v>
      </c>
      <c r="H14" s="949" t="s">
        <v>1707</v>
      </c>
      <c r="I14" s="789"/>
      <c r="J14" s="789"/>
      <c r="K14" s="789"/>
      <c r="L14" s="789"/>
      <c r="M14" s="789"/>
      <c r="N14" s="789"/>
      <c r="O14" s="789"/>
      <c r="P14" s="789"/>
      <c r="Q14" s="789"/>
      <c r="R14" s="789"/>
      <c r="S14" s="789"/>
      <c r="T14" s="790"/>
      <c r="U14" s="949" t="s">
        <v>1708</v>
      </c>
      <c r="V14" s="790"/>
      <c r="W14" s="969" t="s">
        <v>1776</v>
      </c>
      <c r="X14" s="764"/>
      <c r="Y14" s="764"/>
      <c r="Z14" s="764"/>
      <c r="AA14" s="764"/>
      <c r="AB14" s="764"/>
      <c r="AC14" s="764"/>
      <c r="AD14" s="764"/>
      <c r="AE14" s="764"/>
      <c r="AF14" s="764"/>
      <c r="AG14" s="764"/>
      <c r="AH14" s="764"/>
      <c r="AI14" s="764"/>
      <c r="AJ14" s="764"/>
      <c r="AK14" s="764"/>
      <c r="AL14" s="764"/>
      <c r="AM14" s="764"/>
      <c r="AN14" s="764"/>
      <c r="AO14" s="764"/>
      <c r="AP14" s="764"/>
      <c r="AQ14" s="764"/>
      <c r="AR14" s="764"/>
      <c r="AS14" s="764"/>
      <c r="AT14" s="764"/>
      <c r="AU14" s="764"/>
      <c r="AV14" s="764"/>
      <c r="AW14" s="764"/>
      <c r="AX14" s="764"/>
      <c r="AY14" s="764"/>
      <c r="AZ14" s="764"/>
      <c r="BA14" s="764"/>
      <c r="BB14" s="764"/>
      <c r="BC14" s="764"/>
      <c r="BD14" s="764"/>
      <c r="BE14" s="764"/>
      <c r="BF14" s="764"/>
      <c r="BG14" s="764"/>
      <c r="BH14" s="764"/>
      <c r="BI14" s="764"/>
      <c r="BJ14" s="764"/>
      <c r="BK14" s="764"/>
      <c r="BL14" s="764"/>
      <c r="BM14" s="764"/>
      <c r="BN14" s="764"/>
      <c r="BO14" s="764"/>
      <c r="BP14" s="764"/>
      <c r="BQ14" s="764"/>
      <c r="BR14" s="764"/>
      <c r="BS14" s="764"/>
      <c r="BT14" s="764"/>
      <c r="BU14" s="764"/>
      <c r="BV14" s="764"/>
      <c r="BW14" s="764"/>
      <c r="BX14" s="764"/>
      <c r="BY14" s="764"/>
      <c r="BZ14" s="764"/>
      <c r="CA14" s="764"/>
      <c r="CB14" s="764"/>
      <c r="CC14" s="764"/>
      <c r="CD14" s="764"/>
      <c r="CE14" s="764"/>
      <c r="CF14" s="764"/>
      <c r="CG14" s="764"/>
      <c r="CH14" s="764"/>
      <c r="CI14" s="764"/>
      <c r="CJ14" s="764"/>
      <c r="CK14" s="764"/>
      <c r="CL14" s="764"/>
      <c r="CM14" s="764"/>
      <c r="CN14" s="764"/>
      <c r="CO14" s="764"/>
      <c r="CP14" s="764"/>
      <c r="CQ14" s="764"/>
      <c r="CR14" s="764"/>
      <c r="CS14" s="765"/>
      <c r="CT14" s="967" t="s">
        <v>1772</v>
      </c>
      <c r="CU14" s="789"/>
      <c r="CV14" s="789"/>
      <c r="CW14" s="789"/>
      <c r="CX14" s="790"/>
    </row>
    <row r="15" spans="1:102" ht="14.25" customHeight="1" x14ac:dyDescent="0.25">
      <c r="B15" s="929" t="str">
        <f>HYPERLINK("#'"&amp;'EWS DIRECTORY'!$J$149&amp;"'!A1",'EWS DIRECTORY'!$J$149)</f>
        <v>E-5-1-1</v>
      </c>
      <c r="C15" s="761"/>
      <c r="D15" s="761"/>
      <c r="E15" s="761"/>
      <c r="G15" s="975"/>
      <c r="H15" s="804"/>
      <c r="I15" s="940"/>
      <c r="J15" s="940"/>
      <c r="K15" s="940"/>
      <c r="L15" s="940"/>
      <c r="M15" s="940"/>
      <c r="N15" s="940"/>
      <c r="O15" s="940"/>
      <c r="P15" s="940"/>
      <c r="Q15" s="940"/>
      <c r="R15" s="940"/>
      <c r="S15" s="940"/>
      <c r="T15" s="805"/>
      <c r="U15" s="804"/>
      <c r="V15" s="805"/>
      <c r="W15" s="949" t="s">
        <v>1777</v>
      </c>
      <c r="X15" s="789"/>
      <c r="Y15" s="789"/>
      <c r="Z15" s="789"/>
      <c r="AA15" s="790"/>
      <c r="AB15" s="963" t="s">
        <v>1778</v>
      </c>
      <c r="AC15" s="764"/>
      <c r="AD15" s="764"/>
      <c r="AE15" s="764"/>
      <c r="AF15" s="764"/>
      <c r="AG15" s="764"/>
      <c r="AH15" s="764"/>
      <c r="AI15" s="764"/>
      <c r="AJ15" s="764"/>
      <c r="AK15" s="764"/>
      <c r="AL15" s="764"/>
      <c r="AM15" s="764"/>
      <c r="AN15" s="764"/>
      <c r="AO15" s="764"/>
      <c r="AP15" s="764"/>
      <c r="AQ15" s="764"/>
      <c r="AR15" s="764"/>
      <c r="AS15" s="764"/>
      <c r="AT15" s="764"/>
      <c r="AU15" s="764"/>
      <c r="AV15" s="764"/>
      <c r="AW15" s="764"/>
      <c r="AX15" s="764"/>
      <c r="AY15" s="764"/>
      <c r="AZ15" s="764"/>
      <c r="BA15" s="764"/>
      <c r="BB15" s="764"/>
      <c r="BC15" s="764"/>
      <c r="BD15" s="764"/>
      <c r="BE15" s="764"/>
      <c r="BF15" s="764"/>
      <c r="BG15" s="764"/>
      <c r="BH15" s="764"/>
      <c r="BI15" s="764"/>
      <c r="BJ15" s="764"/>
      <c r="BK15" s="764"/>
      <c r="BL15" s="764"/>
      <c r="BM15" s="764"/>
      <c r="BN15" s="764"/>
      <c r="BO15" s="764"/>
      <c r="BP15" s="764"/>
      <c r="BQ15" s="764"/>
      <c r="BR15" s="764"/>
      <c r="BS15" s="764"/>
      <c r="BT15" s="764"/>
      <c r="BU15" s="764"/>
      <c r="BV15" s="764"/>
      <c r="BW15" s="764"/>
      <c r="BX15" s="764"/>
      <c r="BY15" s="764"/>
      <c r="BZ15" s="764"/>
      <c r="CA15" s="764"/>
      <c r="CB15" s="764"/>
      <c r="CC15" s="764"/>
      <c r="CD15" s="764"/>
      <c r="CE15" s="764"/>
      <c r="CF15" s="764"/>
      <c r="CG15" s="764"/>
      <c r="CH15" s="764"/>
      <c r="CI15" s="764"/>
      <c r="CJ15" s="764"/>
      <c r="CK15" s="764"/>
      <c r="CL15" s="764"/>
      <c r="CM15" s="764"/>
      <c r="CN15" s="764"/>
      <c r="CO15" s="764"/>
      <c r="CP15" s="764"/>
      <c r="CQ15" s="764"/>
      <c r="CR15" s="764"/>
      <c r="CS15" s="765"/>
      <c r="CT15" s="804"/>
      <c r="CU15" s="940"/>
      <c r="CV15" s="940"/>
      <c r="CW15" s="940"/>
      <c r="CX15" s="805"/>
    </row>
    <row r="16" spans="1:102" ht="14.4" customHeight="1" x14ac:dyDescent="0.25">
      <c r="A16" s="110" t="e" cm="1" vm="3">
        <f t="array" aca="1" ref="A16" ca="1">_xlfn._xlws.FILTER(M16:M50,M16:M50&lt;&gt;"")</f>
        <v>#VALUE!</v>
      </c>
      <c r="B16" s="929" t="str">
        <f>HYPERLINK("#'"&amp;'EWS DIRECTORY'!$J$150&amp;"'!A1",'EWS DIRECTORY'!$J$150)</f>
        <v>E-5-1-2</v>
      </c>
      <c r="C16" s="761"/>
      <c r="D16" s="761"/>
      <c r="E16" s="761"/>
      <c r="G16" s="769"/>
      <c r="H16" s="806"/>
      <c r="I16" s="794"/>
      <c r="J16" s="794"/>
      <c r="K16" s="794"/>
      <c r="L16" s="794"/>
      <c r="M16" s="794"/>
      <c r="N16" s="794"/>
      <c r="O16" s="794"/>
      <c r="P16" s="794"/>
      <c r="Q16" s="794"/>
      <c r="R16" s="794"/>
      <c r="S16" s="794"/>
      <c r="T16" s="807"/>
      <c r="U16" s="806"/>
      <c r="V16" s="807"/>
      <c r="W16" s="806"/>
      <c r="X16" s="794"/>
      <c r="Y16" s="794"/>
      <c r="Z16" s="794"/>
      <c r="AA16" s="807"/>
      <c r="AB16" s="946" t="e">
        <f>MASTER!$N$5</f>
        <v>#N/A</v>
      </c>
      <c r="AC16" s="764"/>
      <c r="AD16" s="764"/>
      <c r="AE16" s="764"/>
      <c r="AF16" s="765"/>
      <c r="AG16" s="946" t="e">
        <f>MASTER!$N$6</f>
        <v>#N/A</v>
      </c>
      <c r="AH16" s="764"/>
      <c r="AI16" s="764"/>
      <c r="AJ16" s="764"/>
      <c r="AK16" s="765"/>
      <c r="AL16" s="946" t="e">
        <f>MASTER!$N$7</f>
        <v>#N/A</v>
      </c>
      <c r="AM16" s="764"/>
      <c r="AN16" s="764"/>
      <c r="AO16" s="764"/>
      <c r="AP16" s="765"/>
      <c r="AQ16" s="946" t="e">
        <f>MASTER!$N$8</f>
        <v>#N/A</v>
      </c>
      <c r="AR16" s="764"/>
      <c r="AS16" s="764"/>
      <c r="AT16" s="764"/>
      <c r="AU16" s="765"/>
      <c r="AV16" s="946" t="e">
        <f>MASTER!$N$9</f>
        <v>#N/A</v>
      </c>
      <c r="AW16" s="764"/>
      <c r="AX16" s="764"/>
      <c r="AY16" s="764"/>
      <c r="AZ16" s="765"/>
      <c r="BA16" s="946" t="e">
        <f>MASTER!$N$10</f>
        <v>#N/A</v>
      </c>
      <c r="BB16" s="764"/>
      <c r="BC16" s="764"/>
      <c r="BD16" s="764"/>
      <c r="BE16" s="765"/>
      <c r="BF16" s="946" t="e">
        <f>MASTER!$N$11</f>
        <v>#N/A</v>
      </c>
      <c r="BG16" s="764"/>
      <c r="BH16" s="764"/>
      <c r="BI16" s="764"/>
      <c r="BJ16" s="765"/>
      <c r="BK16" s="946" t="e">
        <f>MASTER!$N$12</f>
        <v>#N/A</v>
      </c>
      <c r="BL16" s="764"/>
      <c r="BM16" s="764"/>
      <c r="BN16" s="764"/>
      <c r="BO16" s="765"/>
      <c r="BP16" s="946" t="e">
        <f>MASTER!$N$13</f>
        <v>#N/A</v>
      </c>
      <c r="BQ16" s="764"/>
      <c r="BR16" s="764"/>
      <c r="BS16" s="764"/>
      <c r="BT16" s="765"/>
      <c r="BU16" s="946" t="e">
        <f>MASTER!$N$14</f>
        <v>#N/A</v>
      </c>
      <c r="BV16" s="764"/>
      <c r="BW16" s="764"/>
      <c r="BX16" s="764"/>
      <c r="BY16" s="765"/>
      <c r="BZ16" s="946" t="e">
        <f>MASTER!$N$15</f>
        <v>#N/A</v>
      </c>
      <c r="CA16" s="764"/>
      <c r="CB16" s="764"/>
      <c r="CC16" s="764"/>
      <c r="CD16" s="765"/>
      <c r="CE16" s="946" t="e">
        <f>MASTER!$N$16</f>
        <v>#N/A</v>
      </c>
      <c r="CF16" s="764"/>
      <c r="CG16" s="764"/>
      <c r="CH16" s="764"/>
      <c r="CI16" s="765"/>
      <c r="CJ16" s="963" t="s">
        <v>1769</v>
      </c>
      <c r="CK16" s="764"/>
      <c r="CL16" s="764"/>
      <c r="CM16" s="764"/>
      <c r="CN16" s="765"/>
      <c r="CO16" s="963" t="s">
        <v>1770</v>
      </c>
      <c r="CP16" s="764"/>
      <c r="CQ16" s="764"/>
      <c r="CR16" s="764"/>
      <c r="CS16" s="765"/>
      <c r="CT16" s="806"/>
      <c r="CU16" s="794"/>
      <c r="CV16" s="794"/>
      <c r="CW16" s="794"/>
      <c r="CX16" s="807"/>
    </row>
    <row r="17" spans="1:102" ht="14.25" customHeight="1" x14ac:dyDescent="0.25">
      <c r="A17" s="110" t="s">
        <v>2032</v>
      </c>
      <c r="B17" s="929" t="str">
        <f>HYPERLINK("#'"&amp;'EWS DIRECTORY'!$J$151&amp;"'!A1",'EWS DIRECTORY'!$J$151)</f>
        <v>E-5-1-3</v>
      </c>
      <c r="C17" s="761"/>
      <c r="D17" s="761"/>
      <c r="E17" s="761"/>
      <c r="G17" s="289"/>
      <c r="U17" s="436"/>
      <c r="V17" s="204"/>
      <c r="W17" s="952"/>
      <c r="X17" s="940"/>
      <c r="Y17" s="940"/>
      <c r="Z17" s="940"/>
      <c r="AA17" s="805"/>
      <c r="AB17" s="952"/>
      <c r="AC17" s="940"/>
      <c r="AD17" s="940"/>
      <c r="AE17" s="940"/>
      <c r="AF17" s="805"/>
      <c r="AG17" s="952"/>
      <c r="AH17" s="940"/>
      <c r="AI17" s="940"/>
      <c r="AJ17" s="940"/>
      <c r="AK17" s="805"/>
      <c r="AL17" s="952"/>
      <c r="AM17" s="940"/>
      <c r="AN17" s="940"/>
      <c r="AO17" s="940"/>
      <c r="AP17" s="805"/>
      <c r="AQ17" s="952"/>
      <c r="AR17" s="940"/>
      <c r="AS17" s="940"/>
      <c r="AT17" s="940"/>
      <c r="AU17" s="805"/>
      <c r="AV17" s="952"/>
      <c r="AW17" s="940"/>
      <c r="AX17" s="940"/>
      <c r="AY17" s="940"/>
      <c r="AZ17" s="805"/>
      <c r="BA17" s="952"/>
      <c r="BB17" s="940"/>
      <c r="BC17" s="940"/>
      <c r="BD17" s="940"/>
      <c r="BE17" s="805"/>
      <c r="BF17" s="952"/>
      <c r="BG17" s="940"/>
      <c r="BH17" s="940"/>
      <c r="BI17" s="940"/>
      <c r="BJ17" s="805"/>
      <c r="BK17" s="952"/>
      <c r="BL17" s="940"/>
      <c r="BM17" s="940"/>
      <c r="BN17" s="940"/>
      <c r="BO17" s="805"/>
      <c r="BP17" s="952"/>
      <c r="BQ17" s="940"/>
      <c r="BR17" s="940"/>
      <c r="BS17" s="940"/>
      <c r="BT17" s="805"/>
      <c r="BU17" s="952"/>
      <c r="BV17" s="940"/>
      <c r="BW17" s="940"/>
      <c r="BX17" s="940"/>
      <c r="BY17" s="805"/>
      <c r="BZ17" s="952"/>
      <c r="CA17" s="940"/>
      <c r="CB17" s="940"/>
      <c r="CC17" s="940"/>
      <c r="CD17" s="805"/>
      <c r="CE17" s="952"/>
      <c r="CF17" s="940"/>
      <c r="CG17" s="940"/>
      <c r="CH17" s="940"/>
      <c r="CI17" s="805"/>
      <c r="CJ17" s="952"/>
      <c r="CK17" s="940"/>
      <c r="CL17" s="940"/>
      <c r="CM17" s="940"/>
      <c r="CN17" s="805"/>
      <c r="CO17" s="952"/>
      <c r="CP17" s="940"/>
      <c r="CQ17" s="940"/>
      <c r="CR17" s="940"/>
      <c r="CS17" s="805"/>
      <c r="CT17" s="952"/>
      <c r="CU17" s="940"/>
      <c r="CV17" s="940"/>
      <c r="CW17" s="940"/>
      <c r="CX17" s="805"/>
    </row>
    <row r="18" spans="1:102" ht="14.4" customHeight="1" x14ac:dyDescent="0.25">
      <c r="A18" s="110" t="str" cm="1">
        <f t="array" ref="A18:A23">_xlfn._xlws.FILTER(M18:M52,M18:M52&lt;&gt;"")</f>
        <v>Berdasarkan Data Internal dan Eksternal yang dimiliki DJP</v>
      </c>
      <c r="B18" s="929" t="str">
        <f>HYPERLINK("#'"&amp;'EWS DIRECTORY'!$J$152&amp;"'!A1",'EWS DIRECTORY'!$J$152)</f>
        <v>E-5-1-4</v>
      </c>
      <c r="C18" s="761"/>
      <c r="D18" s="761"/>
      <c r="E18" s="761"/>
      <c r="G18" s="52">
        <v>1</v>
      </c>
      <c r="H18" s="944" t="str">
        <f>'E-5'!$G$9</f>
        <v>Biaya Sewa</v>
      </c>
      <c r="I18" s="940"/>
      <c r="J18" s="940"/>
      <c r="K18" s="940"/>
      <c r="L18" s="53" t="s">
        <v>1681</v>
      </c>
      <c r="M18" s="1158" t="s">
        <v>1442</v>
      </c>
      <c r="N18" s="940"/>
      <c r="O18" s="940"/>
      <c r="P18" s="940"/>
      <c r="Q18" s="940"/>
      <c r="R18" s="940"/>
      <c r="S18" s="940"/>
      <c r="T18" s="805"/>
      <c r="U18" s="964" t="s">
        <v>385</v>
      </c>
      <c r="V18" s="805"/>
      <c r="W18" s="1157">
        <f>'E-5'!$U$32</f>
        <v>0</v>
      </c>
      <c r="X18" s="940"/>
      <c r="Y18" s="940"/>
      <c r="Z18" s="940"/>
      <c r="AA18" s="805"/>
      <c r="AB18" s="945"/>
      <c r="AC18" s="940"/>
      <c r="AD18" s="940"/>
      <c r="AE18" s="940"/>
      <c r="AF18" s="805"/>
      <c r="AG18" s="945"/>
      <c r="AH18" s="940"/>
      <c r="AI18" s="940"/>
      <c r="AJ18" s="940"/>
      <c r="AK18" s="805"/>
      <c r="AL18" s="945"/>
      <c r="AM18" s="940"/>
      <c r="AN18" s="940"/>
      <c r="AO18" s="940"/>
      <c r="AP18" s="805"/>
      <c r="AQ18" s="945"/>
      <c r="AR18" s="940"/>
      <c r="AS18" s="940"/>
      <c r="AT18" s="940"/>
      <c r="AU18" s="805"/>
      <c r="AV18" s="945"/>
      <c r="AW18" s="940"/>
      <c r="AX18" s="940"/>
      <c r="AY18" s="940"/>
      <c r="AZ18" s="805"/>
      <c r="BA18" s="945"/>
      <c r="BB18" s="940"/>
      <c r="BC18" s="940"/>
      <c r="BD18" s="940"/>
      <c r="BE18" s="805"/>
      <c r="BF18" s="945"/>
      <c r="BG18" s="940"/>
      <c r="BH18" s="940"/>
      <c r="BI18" s="940"/>
      <c r="BJ18" s="805"/>
      <c r="BK18" s="945"/>
      <c r="BL18" s="940"/>
      <c r="BM18" s="940"/>
      <c r="BN18" s="940"/>
      <c r="BO18" s="805"/>
      <c r="BP18" s="945"/>
      <c r="BQ18" s="940"/>
      <c r="BR18" s="940"/>
      <c r="BS18" s="940"/>
      <c r="BT18" s="805"/>
      <c r="BU18" s="945"/>
      <c r="BV18" s="940"/>
      <c r="BW18" s="940"/>
      <c r="BX18" s="940"/>
      <c r="BY18" s="805"/>
      <c r="BZ18" s="945"/>
      <c r="CA18" s="940"/>
      <c r="CB18" s="940"/>
      <c r="CC18" s="940"/>
      <c r="CD18" s="805"/>
      <c r="CE18" s="945"/>
      <c r="CF18" s="940"/>
      <c r="CG18" s="940"/>
      <c r="CH18" s="940"/>
      <c r="CI18" s="805"/>
      <c r="CJ18" s="955">
        <f>'E-5-1-1'!AT24+'E-5-1-1'!AT51</f>
        <v>0</v>
      </c>
      <c r="CK18" s="940"/>
      <c r="CL18" s="940"/>
      <c r="CM18" s="940"/>
      <c r="CN18" s="805"/>
      <c r="CO18" s="955">
        <f>IF(CJ18&gt;0,CJ18,SUM(AB18:CI18))</f>
        <v>0</v>
      </c>
      <c r="CP18" s="940"/>
      <c r="CQ18" s="940"/>
      <c r="CR18" s="940"/>
      <c r="CS18" s="805"/>
      <c r="CT18" s="955">
        <f>CO18-W18</f>
        <v>0</v>
      </c>
      <c r="CU18" s="940"/>
      <c r="CV18" s="940"/>
      <c r="CW18" s="940"/>
      <c r="CX18" s="805"/>
    </row>
    <row r="19" spans="1:102" ht="14.4" customHeight="1" x14ac:dyDescent="0.25">
      <c r="A19" s="110" t="str">
        <v>Berdasarkan Analisis SPT dan Laporan Keuangan</v>
      </c>
      <c r="B19" s="929" t="str">
        <f>HYPERLINK("#'"&amp;'EWS DIRECTORY'!$J$153&amp;"'!A1",'EWS DIRECTORY'!$J$153)</f>
        <v>E-5-1-5</v>
      </c>
      <c r="C19" s="761"/>
      <c r="D19" s="761"/>
      <c r="E19" s="761"/>
      <c r="G19" s="289"/>
      <c r="H19" s="804"/>
      <c r="I19" s="940"/>
      <c r="J19" s="940"/>
      <c r="K19" s="940"/>
      <c r="M19" s="940"/>
      <c r="N19" s="940"/>
      <c r="O19" s="940"/>
      <c r="P19" s="940"/>
      <c r="Q19" s="940"/>
      <c r="R19" s="940"/>
      <c r="S19" s="940"/>
      <c r="T19" s="805"/>
      <c r="U19" s="964"/>
      <c r="V19" s="805"/>
      <c r="W19" s="1157"/>
      <c r="X19" s="940"/>
      <c r="Y19" s="940"/>
      <c r="Z19" s="940"/>
      <c r="AA19" s="805"/>
      <c r="AB19" s="952"/>
      <c r="AC19" s="940"/>
      <c r="AD19" s="940"/>
      <c r="AE19" s="940"/>
      <c r="AF19" s="805"/>
      <c r="AG19" s="952"/>
      <c r="AH19" s="940"/>
      <c r="AI19" s="940"/>
      <c r="AJ19" s="940"/>
      <c r="AK19" s="805"/>
      <c r="AL19" s="952"/>
      <c r="AM19" s="940"/>
      <c r="AN19" s="940"/>
      <c r="AO19" s="940"/>
      <c r="AP19" s="805"/>
      <c r="AQ19" s="952"/>
      <c r="AR19" s="940"/>
      <c r="AS19" s="940"/>
      <c r="AT19" s="940"/>
      <c r="AU19" s="805"/>
      <c r="AV19" s="952"/>
      <c r="AW19" s="940"/>
      <c r="AX19" s="940"/>
      <c r="AY19" s="940"/>
      <c r="AZ19" s="805"/>
      <c r="BA19" s="952"/>
      <c r="BB19" s="940"/>
      <c r="BC19" s="940"/>
      <c r="BD19" s="940"/>
      <c r="BE19" s="805"/>
      <c r="BF19" s="952"/>
      <c r="BG19" s="940"/>
      <c r="BH19" s="940"/>
      <c r="BI19" s="940"/>
      <c r="BJ19" s="805"/>
      <c r="BK19" s="952"/>
      <c r="BL19" s="940"/>
      <c r="BM19" s="940"/>
      <c r="BN19" s="940"/>
      <c r="BO19" s="805"/>
      <c r="BP19" s="952"/>
      <c r="BQ19" s="940"/>
      <c r="BR19" s="940"/>
      <c r="BS19" s="940"/>
      <c r="BT19" s="805"/>
      <c r="BU19" s="952"/>
      <c r="BV19" s="940"/>
      <c r="BW19" s="940"/>
      <c r="BX19" s="940"/>
      <c r="BY19" s="805"/>
      <c r="BZ19" s="952"/>
      <c r="CA19" s="940"/>
      <c r="CB19" s="940"/>
      <c r="CC19" s="940"/>
      <c r="CD19" s="805"/>
      <c r="CE19" s="952"/>
      <c r="CF19" s="940"/>
      <c r="CG19" s="940"/>
      <c r="CH19" s="940"/>
      <c r="CI19" s="805"/>
      <c r="CJ19" s="952"/>
      <c r="CK19" s="940"/>
      <c r="CL19" s="940"/>
      <c r="CM19" s="940"/>
      <c r="CN19" s="805"/>
      <c r="CO19" s="952"/>
      <c r="CP19" s="940"/>
      <c r="CQ19" s="940"/>
      <c r="CR19" s="940"/>
      <c r="CS19" s="805"/>
      <c r="CT19" s="952"/>
      <c r="CU19" s="940"/>
      <c r="CV19" s="940"/>
      <c r="CW19" s="940"/>
      <c r="CX19" s="805"/>
    </row>
    <row r="20" spans="1:102" ht="14.4" customHeight="1" x14ac:dyDescent="0.25">
      <c r="A20" s="110" t="str">
        <v>Berdasarkan pemeriksaan langsung terhadap bukti pendukung</v>
      </c>
      <c r="B20" s="929" t="str">
        <f>HYPERLINK("#'"&amp;'EWS DIRECTORY'!$J$154&amp;"'!A1",'EWS DIRECTORY'!$J$154)</f>
        <v>E-5-1-6</v>
      </c>
      <c r="C20" s="761"/>
      <c r="D20" s="761"/>
      <c r="E20" s="761"/>
      <c r="G20" s="52">
        <v>2</v>
      </c>
      <c r="H20" s="944" t="str">
        <f>'E-5'!$G$9</f>
        <v>Biaya Sewa</v>
      </c>
      <c r="I20" s="940"/>
      <c r="J20" s="940"/>
      <c r="K20" s="940"/>
      <c r="L20" s="53" t="s">
        <v>1681</v>
      </c>
      <c r="M20" s="1158" t="s">
        <v>1449</v>
      </c>
      <c r="N20" s="940"/>
      <c r="O20" s="940"/>
      <c r="P20" s="940"/>
      <c r="Q20" s="940"/>
      <c r="R20" s="940"/>
      <c r="S20" s="940"/>
      <c r="T20" s="805"/>
      <c r="U20" s="964" t="s">
        <v>387</v>
      </c>
      <c r="V20" s="805"/>
      <c r="W20" s="1157">
        <f>'E-5'!$U$32</f>
        <v>0</v>
      </c>
      <c r="X20" s="940"/>
      <c r="Y20" s="940"/>
      <c r="Z20" s="940"/>
      <c r="AA20" s="805"/>
      <c r="AB20" s="945"/>
      <c r="AC20" s="940"/>
      <c r="AD20" s="940"/>
      <c r="AE20" s="940"/>
      <c r="AF20" s="805"/>
      <c r="AG20" s="945"/>
      <c r="AH20" s="940"/>
      <c r="AI20" s="940"/>
      <c r="AJ20" s="940"/>
      <c r="AK20" s="805"/>
      <c r="AL20" s="945"/>
      <c r="AM20" s="940"/>
      <c r="AN20" s="940"/>
      <c r="AO20" s="940"/>
      <c r="AP20" s="805"/>
      <c r="AQ20" s="945"/>
      <c r="AR20" s="940"/>
      <c r="AS20" s="940"/>
      <c r="AT20" s="940"/>
      <c r="AU20" s="805"/>
      <c r="AV20" s="945"/>
      <c r="AW20" s="940"/>
      <c r="AX20" s="940"/>
      <c r="AY20" s="940"/>
      <c r="AZ20" s="805"/>
      <c r="BA20" s="945"/>
      <c r="BB20" s="940"/>
      <c r="BC20" s="940"/>
      <c r="BD20" s="940"/>
      <c r="BE20" s="805"/>
      <c r="BF20" s="945"/>
      <c r="BG20" s="940"/>
      <c r="BH20" s="940"/>
      <c r="BI20" s="940"/>
      <c r="BJ20" s="805"/>
      <c r="BK20" s="945"/>
      <c r="BL20" s="940"/>
      <c r="BM20" s="940"/>
      <c r="BN20" s="940"/>
      <c r="BO20" s="805"/>
      <c r="BP20" s="945"/>
      <c r="BQ20" s="940"/>
      <c r="BR20" s="940"/>
      <c r="BS20" s="940"/>
      <c r="BT20" s="805"/>
      <c r="BU20" s="945"/>
      <c r="BV20" s="940"/>
      <c r="BW20" s="940"/>
      <c r="BX20" s="940"/>
      <c r="BY20" s="805"/>
      <c r="BZ20" s="945"/>
      <c r="CA20" s="940"/>
      <c r="CB20" s="940"/>
      <c r="CC20" s="940"/>
      <c r="CD20" s="805"/>
      <c r="CE20" s="945"/>
      <c r="CF20" s="940"/>
      <c r="CG20" s="940"/>
      <c r="CH20" s="940"/>
      <c r="CI20" s="805"/>
      <c r="CJ20" s="955">
        <f>'E-5-1-2'!AO19</f>
        <v>0</v>
      </c>
      <c r="CK20" s="940"/>
      <c r="CL20" s="940"/>
      <c r="CM20" s="940"/>
      <c r="CN20" s="805"/>
      <c r="CO20" s="955">
        <f>IF(CJ20&gt;0,CJ20,SUM(AB20:CI20))</f>
        <v>0</v>
      </c>
      <c r="CP20" s="940"/>
      <c r="CQ20" s="940"/>
      <c r="CR20" s="940"/>
      <c r="CS20" s="805"/>
      <c r="CT20" s="955">
        <f>CO20-W20</f>
        <v>0</v>
      </c>
      <c r="CU20" s="940"/>
      <c r="CV20" s="940"/>
      <c r="CW20" s="940"/>
      <c r="CX20" s="805"/>
    </row>
    <row r="21" spans="1:102" ht="14.4" customHeight="1" x14ac:dyDescent="0.25">
      <c r="A21" s="110" t="str">
        <v>Berdasarkan Analisis Kewajaran dan Kelaziman Usaha</v>
      </c>
      <c r="G21" s="52"/>
      <c r="H21" s="804"/>
      <c r="I21" s="940"/>
      <c r="J21" s="940"/>
      <c r="K21" s="940"/>
      <c r="M21" s="940"/>
      <c r="N21" s="940"/>
      <c r="O21" s="940"/>
      <c r="P21" s="940"/>
      <c r="Q21" s="940"/>
      <c r="R21" s="940"/>
      <c r="S21" s="940"/>
      <c r="T21" s="805"/>
      <c r="U21" s="964"/>
      <c r="V21" s="805"/>
      <c r="W21" s="1157"/>
      <c r="X21" s="940"/>
      <c r="Y21" s="940"/>
      <c r="Z21" s="940"/>
      <c r="AA21" s="805"/>
      <c r="AB21" s="952"/>
      <c r="AC21" s="940"/>
      <c r="AD21" s="940"/>
      <c r="AE21" s="940"/>
      <c r="AF21" s="805"/>
      <c r="AG21" s="952"/>
      <c r="AH21" s="940"/>
      <c r="AI21" s="940"/>
      <c r="AJ21" s="940"/>
      <c r="AK21" s="805"/>
      <c r="AL21" s="952"/>
      <c r="AM21" s="940"/>
      <c r="AN21" s="940"/>
      <c r="AO21" s="940"/>
      <c r="AP21" s="805"/>
      <c r="AQ21" s="952"/>
      <c r="AR21" s="940"/>
      <c r="AS21" s="940"/>
      <c r="AT21" s="940"/>
      <c r="AU21" s="805"/>
      <c r="AV21" s="952"/>
      <c r="AW21" s="940"/>
      <c r="AX21" s="940"/>
      <c r="AY21" s="940"/>
      <c r="AZ21" s="805"/>
      <c r="BA21" s="952"/>
      <c r="BB21" s="940"/>
      <c r="BC21" s="940"/>
      <c r="BD21" s="940"/>
      <c r="BE21" s="805"/>
      <c r="BF21" s="952"/>
      <c r="BG21" s="940"/>
      <c r="BH21" s="940"/>
      <c r="BI21" s="940"/>
      <c r="BJ21" s="805"/>
      <c r="BK21" s="952"/>
      <c r="BL21" s="940"/>
      <c r="BM21" s="940"/>
      <c r="BN21" s="940"/>
      <c r="BO21" s="805"/>
      <c r="BP21" s="952"/>
      <c r="BQ21" s="940"/>
      <c r="BR21" s="940"/>
      <c r="BS21" s="940"/>
      <c r="BT21" s="805"/>
      <c r="BU21" s="952"/>
      <c r="BV21" s="940"/>
      <c r="BW21" s="940"/>
      <c r="BX21" s="940"/>
      <c r="BY21" s="805"/>
      <c r="BZ21" s="952"/>
      <c r="CA21" s="940"/>
      <c r="CB21" s="940"/>
      <c r="CC21" s="940"/>
      <c r="CD21" s="805"/>
      <c r="CE21" s="952"/>
      <c r="CF21" s="940"/>
      <c r="CG21" s="940"/>
      <c r="CH21" s="940"/>
      <c r="CI21" s="805"/>
      <c r="CJ21" s="952"/>
      <c r="CK21" s="940"/>
      <c r="CL21" s="940"/>
      <c r="CM21" s="940"/>
      <c r="CN21" s="805"/>
      <c r="CO21" s="952"/>
      <c r="CP21" s="940"/>
      <c r="CQ21" s="940"/>
      <c r="CR21" s="940"/>
      <c r="CS21" s="805"/>
      <c r="CT21" s="952"/>
      <c r="CU21" s="940"/>
      <c r="CV21" s="940"/>
      <c r="CW21" s="940"/>
      <c r="CX21" s="805"/>
    </row>
    <row r="22" spans="1:102" ht="14.4" customHeight="1" x14ac:dyDescent="0.25">
      <c r="A22" s="110" t="str">
        <v>Berdasarkan Bahan Bukti Pidana</v>
      </c>
      <c r="G22" s="52">
        <v>3</v>
      </c>
      <c r="H22" s="944" t="str">
        <f>'E-5'!$G$9</f>
        <v>Biaya Sewa</v>
      </c>
      <c r="I22" s="940"/>
      <c r="J22" s="940"/>
      <c r="K22" s="940"/>
      <c r="L22" s="53" t="s">
        <v>1681</v>
      </c>
      <c r="M22" s="1158" t="s">
        <v>1460</v>
      </c>
      <c r="N22" s="940"/>
      <c r="O22" s="940"/>
      <c r="P22" s="940"/>
      <c r="Q22" s="940"/>
      <c r="R22" s="940"/>
      <c r="S22" s="940"/>
      <c r="T22" s="805"/>
      <c r="U22" s="964" t="s">
        <v>389</v>
      </c>
      <c r="V22" s="805"/>
      <c r="W22" s="1157">
        <f>'E-5'!$U$32</f>
        <v>0</v>
      </c>
      <c r="X22" s="940"/>
      <c r="Y22" s="940"/>
      <c r="Z22" s="940"/>
      <c r="AA22" s="805"/>
      <c r="AB22" s="953">
        <f>SUMIF('E-5-1-3'!$J$24:$M$40,TEXT(AB16,"MM")&amp;TEXT(AB16,"MM")&amp;"*",'E-5-1-3'!$AT$24:$AX$40)</f>
        <v>0</v>
      </c>
      <c r="AC22" s="940"/>
      <c r="AD22" s="940"/>
      <c r="AE22" s="940"/>
      <c r="AF22" s="805"/>
      <c r="AG22" s="953">
        <f>SUMIF('E-5-1-3'!$J$24:$M$40,TEXT(AG16,"MM")&amp;TEXT(AG16,"MM")&amp;"*",'E-5-1-3'!$AT$24:$AX$40)</f>
        <v>0</v>
      </c>
      <c r="AH22" s="940"/>
      <c r="AI22" s="940"/>
      <c r="AJ22" s="940"/>
      <c r="AK22" s="805"/>
      <c r="AL22" s="953">
        <f>SUMIF('E-5-1-3'!$J$24:$M$40,TEXT(AL16,"MM")&amp;TEXT(AL16,"MM")&amp;"*",'E-5-1-3'!$AT$24:$AX$40)</f>
        <v>0</v>
      </c>
      <c r="AM22" s="940"/>
      <c r="AN22" s="940"/>
      <c r="AO22" s="940"/>
      <c r="AP22" s="805"/>
      <c r="AQ22" s="953">
        <f>SUMIF('E-5-1-3'!$J$24:$M$40,TEXT(AQ16,"MM")&amp;TEXT(AQ16,"MM")&amp;"*",'E-5-1-3'!$AT$24:$AX$40)</f>
        <v>0</v>
      </c>
      <c r="AR22" s="940"/>
      <c r="AS22" s="940"/>
      <c r="AT22" s="940"/>
      <c r="AU22" s="805"/>
      <c r="AV22" s="953">
        <f>SUMIF('E-5-1-3'!$J$24:$M$40,TEXT(AV16,"MM")&amp;TEXT(AV16,"MM")&amp;"*",'E-5-1-3'!$AT$24:$AX$40)</f>
        <v>0</v>
      </c>
      <c r="AW22" s="940"/>
      <c r="AX22" s="940"/>
      <c r="AY22" s="940"/>
      <c r="AZ22" s="805"/>
      <c r="BA22" s="953">
        <f>SUMIF('E-5-1-3'!$J$24:$M$40,TEXT(BA16,"MM")&amp;TEXT(BA16,"MM")&amp;"*",'E-5-1-3'!$AT$24:$AX$40)</f>
        <v>0</v>
      </c>
      <c r="BB22" s="940"/>
      <c r="BC22" s="940"/>
      <c r="BD22" s="940"/>
      <c r="BE22" s="805"/>
      <c r="BF22" s="953">
        <f>SUMIF('E-5-1-3'!$J$24:$M$40,TEXT(BF16,"MM")&amp;TEXT(BF16,"MM")&amp;"*",'E-5-1-3'!$AT$24:$AX$40)</f>
        <v>0</v>
      </c>
      <c r="BG22" s="940"/>
      <c r="BH22" s="940"/>
      <c r="BI22" s="940"/>
      <c r="BJ22" s="805"/>
      <c r="BK22" s="953">
        <f>SUMIF('E-5-1-3'!$J$24:$M$40,TEXT(BK16,"MM")&amp;TEXT(BK16,"MM")&amp;"*",'E-5-1-3'!$AT$24:$AX$40)</f>
        <v>0</v>
      </c>
      <c r="BL22" s="940"/>
      <c r="BM22" s="940"/>
      <c r="BN22" s="940"/>
      <c r="BO22" s="805"/>
      <c r="BP22" s="953">
        <f>SUMIF('E-5-1-3'!$J$24:$M$40,TEXT(BP16,"MM")&amp;TEXT(BP16,"MM")&amp;"*",'E-5-1-3'!$AT$24:$AX$40)</f>
        <v>0</v>
      </c>
      <c r="BQ22" s="940"/>
      <c r="BR22" s="940"/>
      <c r="BS22" s="940"/>
      <c r="BT22" s="805"/>
      <c r="BU22" s="953">
        <f>SUMIF('E-5-1-3'!$J$24:$M$40,TEXT(BU16,"MM")&amp;TEXT(BU16,"MM")&amp;"*",'E-5-1-3'!$AT$24:$AX$40)</f>
        <v>0</v>
      </c>
      <c r="BV22" s="940"/>
      <c r="BW22" s="940"/>
      <c r="BX22" s="940"/>
      <c r="BY22" s="805"/>
      <c r="BZ22" s="953">
        <f>SUMIF('E-5-1-3'!$J$24:$M$40,TEXT(BZ16,"MM")&amp;TEXT(BZ16,"MM")&amp;"*",'E-5-1-3'!$AT$24:$AX$40)</f>
        <v>0</v>
      </c>
      <c r="CA22" s="940"/>
      <c r="CB22" s="940"/>
      <c r="CC22" s="940"/>
      <c r="CD22" s="805"/>
      <c r="CE22" s="953">
        <f>SUMIF('E-5-1-3'!$J$24:$M$40,TEXT(CE16,"MM")&amp;TEXT(CE16,"MM")&amp;"*",'E-5-1-3'!$AT$24:$AX$40)</f>
        <v>0</v>
      </c>
      <c r="CF22" s="940"/>
      <c r="CG22" s="940"/>
      <c r="CH22" s="940"/>
      <c r="CI22" s="805"/>
      <c r="CJ22" s="955">
        <f>SUMIF('E-5-1-3'!J20:M36,"0112"&amp;"*",'E-5-1-3'!AT20:AX36)+SUMIF('E-5-1-3'!J20:M36,"0201"&amp;"*",'E-5-1-3'!AT20:AX36)+SUMIF('E-5-1-3'!J20:M36,"0302"&amp;"*",'E-5-1-3'!AT20:AX36)+SUMIF('E-5-1-3'!J20:M36,"0403"&amp;"*",'E-5-1-3'!AT20:AX36)+SUMIF('E-5-1-3'!J20:M36,"0503"&amp;"*",'E-5-1-3'!AT20:AX36)+SUMIF('E-5-1-3'!J20:M36,"0605"&amp;"*",'E-5-1-3'!AT20:AX36)+SUMIF('E-5-1-3'!J20:M36,"0706"&amp;"*",'E-5-1-3'!AT20:AX36)+SUMIF('E-5-1-3'!J20:M36,"0807"&amp;"*",'E-5-1-3'!AT20:AX36)+SUMIF('E-5-1-3'!J20:M36,"0908"&amp;"*",'E-5-1-3'!AT20:AX36)+SUMIF('E-5-1-3'!J20:M36,"1009"&amp;"*",'E-5-1-3'!AT20:AX36)+SUMIF('E-5-1-3'!J20:M36,"1110"&amp;"*",'E-5-1-3'!AT20:AX36)+SUMIF('E-5-1-3'!J20:M36,"1201"&amp;"*",'E-5-1-3'!AT20:AX36)</f>
        <v>0</v>
      </c>
      <c r="CK22" s="940"/>
      <c r="CL22" s="940"/>
      <c r="CM22" s="940"/>
      <c r="CN22" s="805"/>
      <c r="CO22" s="955">
        <f>IF(CJ22&gt;0,CJ22,SUM(AB22:CI22))</f>
        <v>0</v>
      </c>
      <c r="CP22" s="940"/>
      <c r="CQ22" s="940"/>
      <c r="CR22" s="940"/>
      <c r="CS22" s="805"/>
      <c r="CT22" s="955">
        <f>CO22-W22</f>
        <v>0</v>
      </c>
      <c r="CU22" s="940"/>
      <c r="CV22" s="940"/>
      <c r="CW22" s="940"/>
      <c r="CX22" s="805"/>
    </row>
    <row r="23" spans="1:102" ht="14.4" customHeight="1" x14ac:dyDescent="0.25">
      <c r="A23" s="110" t="str">
        <v>Berdasarkan Data Pemicu dan Data Penguji</v>
      </c>
      <c r="G23" s="52"/>
      <c r="H23" s="804"/>
      <c r="I23" s="940"/>
      <c r="J23" s="940"/>
      <c r="K23" s="940"/>
      <c r="M23" s="940"/>
      <c r="N23" s="940"/>
      <c r="O23" s="940"/>
      <c r="P23" s="940"/>
      <c r="Q23" s="940"/>
      <c r="R23" s="940"/>
      <c r="S23" s="940"/>
      <c r="T23" s="805"/>
      <c r="U23" s="964"/>
      <c r="V23" s="805"/>
      <c r="W23" s="1157"/>
      <c r="X23" s="940"/>
      <c r="Y23" s="940"/>
      <c r="Z23" s="940"/>
      <c r="AA23" s="805"/>
      <c r="AB23" s="952"/>
      <c r="AC23" s="940"/>
      <c r="AD23" s="940"/>
      <c r="AE23" s="940"/>
      <c r="AF23" s="805"/>
      <c r="AG23" s="952"/>
      <c r="AH23" s="940"/>
      <c r="AI23" s="940"/>
      <c r="AJ23" s="940"/>
      <c r="AK23" s="805"/>
      <c r="AL23" s="952"/>
      <c r="AM23" s="940"/>
      <c r="AN23" s="940"/>
      <c r="AO23" s="940"/>
      <c r="AP23" s="805"/>
      <c r="AQ23" s="952"/>
      <c r="AR23" s="940"/>
      <c r="AS23" s="940"/>
      <c r="AT23" s="940"/>
      <c r="AU23" s="805"/>
      <c r="AV23" s="952"/>
      <c r="AW23" s="940"/>
      <c r="AX23" s="940"/>
      <c r="AY23" s="940"/>
      <c r="AZ23" s="805"/>
      <c r="BA23" s="952"/>
      <c r="BB23" s="940"/>
      <c r="BC23" s="940"/>
      <c r="BD23" s="940"/>
      <c r="BE23" s="805"/>
      <c r="BF23" s="952"/>
      <c r="BG23" s="940"/>
      <c r="BH23" s="940"/>
      <c r="BI23" s="940"/>
      <c r="BJ23" s="805"/>
      <c r="BK23" s="952"/>
      <c r="BL23" s="940"/>
      <c r="BM23" s="940"/>
      <c r="BN23" s="940"/>
      <c r="BO23" s="805"/>
      <c r="BP23" s="952"/>
      <c r="BQ23" s="940"/>
      <c r="BR23" s="940"/>
      <c r="BS23" s="940"/>
      <c r="BT23" s="805"/>
      <c r="BU23" s="952"/>
      <c r="BV23" s="940"/>
      <c r="BW23" s="940"/>
      <c r="BX23" s="940"/>
      <c r="BY23" s="805"/>
      <c r="BZ23" s="952"/>
      <c r="CA23" s="940"/>
      <c r="CB23" s="940"/>
      <c r="CC23" s="940"/>
      <c r="CD23" s="805"/>
      <c r="CE23" s="952"/>
      <c r="CF23" s="940"/>
      <c r="CG23" s="940"/>
      <c r="CH23" s="940"/>
      <c r="CI23" s="805"/>
      <c r="CJ23" s="952"/>
      <c r="CK23" s="940"/>
      <c r="CL23" s="940"/>
      <c r="CM23" s="940"/>
      <c r="CN23" s="805"/>
      <c r="CO23" s="952"/>
      <c r="CP23" s="940"/>
      <c r="CQ23" s="940"/>
      <c r="CR23" s="940"/>
      <c r="CS23" s="805"/>
      <c r="CT23" s="952"/>
      <c r="CU23" s="940"/>
      <c r="CV23" s="940"/>
      <c r="CW23" s="940"/>
      <c r="CX23" s="805"/>
    </row>
    <row r="24" spans="1:102" ht="14.4" customHeight="1" x14ac:dyDescent="0.25">
      <c r="G24" s="52">
        <v>4</v>
      </c>
      <c r="H24" s="944" t="str">
        <f>'E-5'!$G$9</f>
        <v>Biaya Sewa</v>
      </c>
      <c r="I24" s="940"/>
      <c r="J24" s="940"/>
      <c r="K24" s="940"/>
      <c r="L24" s="53" t="s">
        <v>1681</v>
      </c>
      <c r="M24" s="1158" t="s">
        <v>1464</v>
      </c>
      <c r="N24" s="940"/>
      <c r="O24" s="940"/>
      <c r="P24" s="940"/>
      <c r="Q24" s="940"/>
      <c r="R24" s="940"/>
      <c r="S24" s="940"/>
      <c r="T24" s="805"/>
      <c r="U24" s="964" t="s">
        <v>391</v>
      </c>
      <c r="V24" s="805"/>
      <c r="W24" s="1157">
        <f>'E-5'!$U$32</f>
        <v>0</v>
      </c>
      <c r="X24" s="940"/>
      <c r="Y24" s="940"/>
      <c r="Z24" s="940"/>
      <c r="AA24" s="805"/>
      <c r="AB24" s="945"/>
      <c r="AC24" s="940"/>
      <c r="AD24" s="940"/>
      <c r="AE24" s="940"/>
      <c r="AF24" s="805"/>
      <c r="AG24" s="945"/>
      <c r="AH24" s="940"/>
      <c r="AI24" s="940"/>
      <c r="AJ24" s="940"/>
      <c r="AK24" s="805"/>
      <c r="AL24" s="945"/>
      <c r="AM24" s="940"/>
      <c r="AN24" s="940"/>
      <c r="AO24" s="940"/>
      <c r="AP24" s="805"/>
      <c r="AQ24" s="945"/>
      <c r="AR24" s="940"/>
      <c r="AS24" s="940"/>
      <c r="AT24" s="940"/>
      <c r="AU24" s="805"/>
      <c r="AV24" s="945"/>
      <c r="AW24" s="940"/>
      <c r="AX24" s="940"/>
      <c r="AY24" s="940"/>
      <c r="AZ24" s="805"/>
      <c r="BA24" s="945"/>
      <c r="BB24" s="940"/>
      <c r="BC24" s="940"/>
      <c r="BD24" s="940"/>
      <c r="BE24" s="805"/>
      <c r="BF24" s="945"/>
      <c r="BG24" s="940"/>
      <c r="BH24" s="940"/>
      <c r="BI24" s="940"/>
      <c r="BJ24" s="805"/>
      <c r="BK24" s="945"/>
      <c r="BL24" s="940"/>
      <c r="BM24" s="940"/>
      <c r="BN24" s="940"/>
      <c r="BO24" s="805"/>
      <c r="BP24" s="945"/>
      <c r="BQ24" s="940"/>
      <c r="BR24" s="940"/>
      <c r="BS24" s="940"/>
      <c r="BT24" s="805"/>
      <c r="BU24" s="945"/>
      <c r="BV24" s="940"/>
      <c r="BW24" s="940"/>
      <c r="BX24" s="940"/>
      <c r="BY24" s="805"/>
      <c r="BZ24" s="945"/>
      <c r="CA24" s="940"/>
      <c r="CB24" s="940"/>
      <c r="CC24" s="940"/>
      <c r="CD24" s="805"/>
      <c r="CE24" s="945"/>
      <c r="CF24" s="940"/>
      <c r="CG24" s="940"/>
      <c r="CH24" s="940"/>
      <c r="CI24" s="805"/>
      <c r="CJ24" s="955">
        <f>'E-5-1-4'!AK40</f>
        <v>0</v>
      </c>
      <c r="CK24" s="940"/>
      <c r="CL24" s="940"/>
      <c r="CM24" s="940"/>
      <c r="CN24" s="805"/>
      <c r="CO24" s="955">
        <f>IF(CJ24&gt;0,CJ24,SUM(AB24:CI24))</f>
        <v>0</v>
      </c>
      <c r="CP24" s="940"/>
      <c r="CQ24" s="940"/>
      <c r="CR24" s="940"/>
      <c r="CS24" s="805"/>
      <c r="CT24" s="955">
        <f>CO24-W24</f>
        <v>0</v>
      </c>
      <c r="CU24" s="940"/>
      <c r="CV24" s="940"/>
      <c r="CW24" s="940"/>
      <c r="CX24" s="805"/>
    </row>
    <row r="25" spans="1:102" ht="25.5" customHeight="1" x14ac:dyDescent="0.25">
      <c r="G25" s="52"/>
      <c r="H25" s="804"/>
      <c r="I25" s="940"/>
      <c r="J25" s="940"/>
      <c r="K25" s="940"/>
      <c r="M25" s="940"/>
      <c r="N25" s="940"/>
      <c r="O25" s="940"/>
      <c r="P25" s="940"/>
      <c r="Q25" s="940"/>
      <c r="R25" s="940"/>
      <c r="S25" s="940"/>
      <c r="T25" s="805"/>
      <c r="U25" s="964"/>
      <c r="V25" s="805"/>
      <c r="W25" s="1157"/>
      <c r="X25" s="940"/>
      <c r="Y25" s="940"/>
      <c r="Z25" s="940"/>
      <c r="AA25" s="805"/>
      <c r="AB25" s="952"/>
      <c r="AC25" s="940"/>
      <c r="AD25" s="940"/>
      <c r="AE25" s="940"/>
      <c r="AF25" s="805"/>
      <c r="AG25" s="952"/>
      <c r="AH25" s="940"/>
      <c r="AI25" s="940"/>
      <c r="AJ25" s="940"/>
      <c r="AK25" s="805"/>
      <c r="AL25" s="952"/>
      <c r="AM25" s="940"/>
      <c r="AN25" s="940"/>
      <c r="AO25" s="940"/>
      <c r="AP25" s="805"/>
      <c r="AQ25" s="952"/>
      <c r="AR25" s="940"/>
      <c r="AS25" s="940"/>
      <c r="AT25" s="940"/>
      <c r="AU25" s="805"/>
      <c r="AV25" s="952"/>
      <c r="AW25" s="940"/>
      <c r="AX25" s="940"/>
      <c r="AY25" s="940"/>
      <c r="AZ25" s="805"/>
      <c r="BA25" s="952"/>
      <c r="BB25" s="940"/>
      <c r="BC25" s="940"/>
      <c r="BD25" s="940"/>
      <c r="BE25" s="805"/>
      <c r="BF25" s="952"/>
      <c r="BG25" s="940"/>
      <c r="BH25" s="940"/>
      <c r="BI25" s="940"/>
      <c r="BJ25" s="805"/>
      <c r="BK25" s="952"/>
      <c r="BL25" s="940"/>
      <c r="BM25" s="940"/>
      <c r="BN25" s="940"/>
      <c r="BO25" s="805"/>
      <c r="BP25" s="952"/>
      <c r="BQ25" s="940"/>
      <c r="BR25" s="940"/>
      <c r="BS25" s="940"/>
      <c r="BT25" s="805"/>
      <c r="BU25" s="952"/>
      <c r="BV25" s="940"/>
      <c r="BW25" s="940"/>
      <c r="BX25" s="940"/>
      <c r="BY25" s="805"/>
      <c r="BZ25" s="952"/>
      <c r="CA25" s="940"/>
      <c r="CB25" s="940"/>
      <c r="CC25" s="940"/>
      <c r="CD25" s="805"/>
      <c r="CE25" s="952"/>
      <c r="CF25" s="940"/>
      <c r="CG25" s="940"/>
      <c r="CH25" s="940"/>
      <c r="CI25" s="805"/>
      <c r="CJ25" s="952"/>
      <c r="CK25" s="940"/>
      <c r="CL25" s="940"/>
      <c r="CM25" s="940"/>
      <c r="CN25" s="805"/>
      <c r="CO25" s="952"/>
      <c r="CP25" s="940"/>
      <c r="CQ25" s="940"/>
      <c r="CR25" s="940"/>
      <c r="CS25" s="805"/>
      <c r="CT25" s="952"/>
      <c r="CU25" s="940"/>
      <c r="CV25" s="940"/>
      <c r="CW25" s="940"/>
      <c r="CX25" s="805"/>
    </row>
    <row r="26" spans="1:102" ht="14.4" customHeight="1" x14ac:dyDescent="0.25">
      <c r="G26" s="52">
        <v>5</v>
      </c>
      <c r="H26" s="944" t="str">
        <f>'E-5'!$G$9</f>
        <v>Biaya Sewa</v>
      </c>
      <c r="I26" s="940"/>
      <c r="J26" s="940"/>
      <c r="K26" s="940"/>
      <c r="L26" s="53" t="s">
        <v>1681</v>
      </c>
      <c r="M26" s="1158" t="s">
        <v>1468</v>
      </c>
      <c r="N26" s="940"/>
      <c r="O26" s="940"/>
      <c r="P26" s="940"/>
      <c r="Q26" s="940"/>
      <c r="R26" s="940"/>
      <c r="S26" s="940"/>
      <c r="T26" s="805"/>
      <c r="U26" s="964" t="s">
        <v>393</v>
      </c>
      <c r="V26" s="805"/>
      <c r="W26" s="1157">
        <f>'E-5'!$U$32</f>
        <v>0</v>
      </c>
      <c r="X26" s="940"/>
      <c r="Y26" s="940"/>
      <c r="Z26" s="940"/>
      <c r="AA26" s="805"/>
      <c r="AB26" s="953">
        <f ca="1">SUMIF('E-5-1-5'!$J$20:$O$34,TEXT(AB16,"MM")&amp;TEXT(AB16,"MM")&amp;"*",'E-5-1-5'!$AL$20:$AP$34)</f>
        <v>0</v>
      </c>
      <c r="AC26" s="940"/>
      <c r="AD26" s="940"/>
      <c r="AE26" s="940"/>
      <c r="AF26" s="805"/>
      <c r="AG26" s="953">
        <f ca="1">SUMIF('E-5-1-5'!$J$20:$O$34,TEXT(AG16,"MM")&amp;TEXT(AG16,"MM")&amp;"*",'E-5-1-5'!$AL$20:$AP$34)</f>
        <v>0</v>
      </c>
      <c r="AH26" s="940"/>
      <c r="AI26" s="940"/>
      <c r="AJ26" s="940"/>
      <c r="AK26" s="805"/>
      <c r="AL26" s="953">
        <f ca="1">SUMIF('E-5-1-5'!$J$20:$O$34,TEXT(AL16,"MM")&amp;TEXT(AL16,"MM")&amp;"*",'E-5-1-5'!$AL$20:$AP$34)</f>
        <v>0</v>
      </c>
      <c r="AM26" s="940"/>
      <c r="AN26" s="940"/>
      <c r="AO26" s="940"/>
      <c r="AP26" s="805"/>
      <c r="AQ26" s="953">
        <f ca="1">SUMIF('E-5-1-5'!$J$20:$O$34,TEXT(AQ16,"MM")&amp;TEXT(AQ16,"MM")&amp;"*",'E-5-1-5'!$AL$20:$AP$34)</f>
        <v>0</v>
      </c>
      <c r="AR26" s="940"/>
      <c r="AS26" s="940"/>
      <c r="AT26" s="940"/>
      <c r="AU26" s="805"/>
      <c r="AV26" s="953">
        <f ca="1">SUMIF('E-5-1-5'!$J$20:$O$34,TEXT(AV16,"MM")&amp;TEXT(AV16,"MM")&amp;"*",'E-5-1-5'!$AL$20:$AP$34)</f>
        <v>0</v>
      </c>
      <c r="AW26" s="940"/>
      <c r="AX26" s="940"/>
      <c r="AY26" s="940"/>
      <c r="AZ26" s="805"/>
      <c r="BA26" s="953">
        <f ca="1">SUMIF('E-5-1-5'!$J$20:$O$34,TEXT(BA16,"MM")&amp;TEXT(BA16,"MM")&amp;"*",'E-5-1-5'!$AL$20:$AP$34)</f>
        <v>0</v>
      </c>
      <c r="BB26" s="940"/>
      <c r="BC26" s="940"/>
      <c r="BD26" s="940"/>
      <c r="BE26" s="805"/>
      <c r="BF26" s="953">
        <f ca="1">SUMIF('E-5-1-5'!$J$20:$O$34,TEXT(BF16,"MM")&amp;TEXT(BF16,"MM")&amp;"*",'E-5-1-5'!$AL$20:$AP$34)</f>
        <v>0</v>
      </c>
      <c r="BG26" s="940"/>
      <c r="BH26" s="940"/>
      <c r="BI26" s="940"/>
      <c r="BJ26" s="805"/>
      <c r="BK26" s="953">
        <f ca="1">SUMIF('E-5-1-5'!$J$20:$O$34,TEXT(BK16,"MM")&amp;TEXT(BK16,"MM")&amp;"*",'E-5-1-5'!$AL$20:$AP$34)</f>
        <v>0</v>
      </c>
      <c r="BL26" s="940"/>
      <c r="BM26" s="940"/>
      <c r="BN26" s="940"/>
      <c r="BO26" s="805"/>
      <c r="BP26" s="953">
        <f ca="1">SUMIF('E-5-1-5'!$J$20:$O$34,TEXT(BP16,"MM")&amp;TEXT(BP16,"MM")&amp;"*",'E-5-1-5'!$AL$20:$AP$34)</f>
        <v>0</v>
      </c>
      <c r="BQ26" s="940"/>
      <c r="BR26" s="940"/>
      <c r="BS26" s="940"/>
      <c r="BT26" s="805"/>
      <c r="BU26" s="953">
        <f ca="1">SUMIF('E-5-1-5'!$J$20:$O$34,TEXT(BU16,"MM")&amp;TEXT(BU16,"MM")&amp;"*",'E-5-1-5'!$AL$20:$AP$34)</f>
        <v>0</v>
      </c>
      <c r="BV26" s="940"/>
      <c r="BW26" s="940"/>
      <c r="BX26" s="940"/>
      <c r="BY26" s="805"/>
      <c r="BZ26" s="953">
        <f ca="1">SUMIF('E-5-1-5'!$J$20:$O$34,TEXT(BZ16,"MM")&amp;TEXT(BZ16,"MM")&amp;"*",'E-5-1-5'!$AL$20:$AP$34)</f>
        <v>0</v>
      </c>
      <c r="CA26" s="940"/>
      <c r="CB26" s="940"/>
      <c r="CC26" s="940"/>
      <c r="CD26" s="805"/>
      <c r="CE26" s="953">
        <f ca="1">SUMIF('E-5-1-5'!$J$20:$O$34,TEXT(CE16,"MM")&amp;TEXT(CE16,"MM")&amp;"*",'E-5-1-5'!$AL$20:$AP$34)</f>
        <v>0</v>
      </c>
      <c r="CF26" s="940"/>
      <c r="CG26" s="940"/>
      <c r="CH26" s="940"/>
      <c r="CI26" s="805"/>
      <c r="CJ26" s="955">
        <f ca="1">SUMIF('E-5-1-5'!J20:O34,"0112"&amp;"*",'E-5-1-5'!AL20:AP34)+SUMIF('E-5-1-5'!J20:O34,"0201"&amp;"*",'E-5-1-5'!AL20:AP34)+SUMIF('E-5-1-5'!J20:O34,"0302"&amp;"*",'E-5-1-5'!AL20:AP34)+SUMIF('E-5-1-5'!J20:O34,"0403"&amp;"*",'E-5-1-5'!AL20:AP34)+SUMIF('E-5-1-5'!J20:O34,"0503"&amp;"*",'E-5-1-5'!AL20:AP34)+SUMIF('E-5-1-5'!J20:O34,"0605"&amp;"*",'E-5-1-5'!AL20:AP34)+SUMIF('E-5-1-5'!J20:O34,"0706"&amp;"*",'E-5-1-5'!AL20:AP34)+SUMIF('E-5-1-5'!J20:O34,"0807"&amp;"*",'E-5-1-5'!AL20:AP34)+SUMIF('E-5-1-5'!J20:O34,"0908"&amp;"*",'E-5-1-5'!AL20:AP34)+SUMIF('E-5-1-5'!J20:O34,"1009"&amp;"*",'E-5-1-5'!AL20:AP34)+SUMIF('E-5-1-5'!J20:O34,"1110"&amp;"*",'E-5-1-5'!AL20:AP34)+SUMIF('E-5-1-5'!J20:O34,"1201"&amp;"*",'E-5-1-5'!AL20:AP34)</f>
        <v>0</v>
      </c>
      <c r="CK26" s="940"/>
      <c r="CL26" s="940"/>
      <c r="CM26" s="940"/>
      <c r="CN26" s="805"/>
      <c r="CO26" s="955">
        <f ca="1">IF(CJ26&gt;0,CJ26,SUM(AB26:CI26))</f>
        <v>0</v>
      </c>
      <c r="CP26" s="940"/>
      <c r="CQ26" s="940"/>
      <c r="CR26" s="940"/>
      <c r="CS26" s="805"/>
      <c r="CT26" s="955">
        <f ca="1">CO26-W26</f>
        <v>0</v>
      </c>
      <c r="CU26" s="940"/>
      <c r="CV26" s="940"/>
      <c r="CW26" s="940"/>
      <c r="CX26" s="805"/>
    </row>
    <row r="27" spans="1:102" ht="14.25" customHeight="1" x14ac:dyDescent="0.25">
      <c r="G27" s="52"/>
      <c r="H27" s="804"/>
      <c r="I27" s="940"/>
      <c r="J27" s="940"/>
      <c r="K27" s="940"/>
      <c r="M27" s="940"/>
      <c r="N27" s="940"/>
      <c r="O27" s="940"/>
      <c r="P27" s="940"/>
      <c r="Q27" s="940"/>
      <c r="R27" s="940"/>
      <c r="S27" s="940"/>
      <c r="T27" s="805"/>
      <c r="U27" s="964"/>
      <c r="V27" s="805"/>
      <c r="W27" s="1157"/>
      <c r="X27" s="940"/>
      <c r="Y27" s="940"/>
      <c r="Z27" s="940"/>
      <c r="AA27" s="805"/>
      <c r="AB27" s="952"/>
      <c r="AC27" s="940"/>
      <c r="AD27" s="940"/>
      <c r="AE27" s="940"/>
      <c r="AF27" s="805"/>
      <c r="AG27" s="952"/>
      <c r="AH27" s="940"/>
      <c r="AI27" s="940"/>
      <c r="AJ27" s="940"/>
      <c r="AK27" s="805"/>
      <c r="AL27" s="952"/>
      <c r="AM27" s="940"/>
      <c r="AN27" s="940"/>
      <c r="AO27" s="940"/>
      <c r="AP27" s="805"/>
      <c r="AQ27" s="952"/>
      <c r="AR27" s="940"/>
      <c r="AS27" s="940"/>
      <c r="AT27" s="940"/>
      <c r="AU27" s="805"/>
      <c r="AV27" s="952"/>
      <c r="AW27" s="940"/>
      <c r="AX27" s="940"/>
      <c r="AY27" s="940"/>
      <c r="AZ27" s="805"/>
      <c r="BA27" s="952"/>
      <c r="BB27" s="940"/>
      <c r="BC27" s="940"/>
      <c r="BD27" s="940"/>
      <c r="BE27" s="805"/>
      <c r="BF27" s="952"/>
      <c r="BG27" s="940"/>
      <c r="BH27" s="940"/>
      <c r="BI27" s="940"/>
      <c r="BJ27" s="805"/>
      <c r="BK27" s="952"/>
      <c r="BL27" s="940"/>
      <c r="BM27" s="940"/>
      <c r="BN27" s="940"/>
      <c r="BO27" s="805"/>
      <c r="BP27" s="952"/>
      <c r="BQ27" s="940"/>
      <c r="BR27" s="940"/>
      <c r="BS27" s="940"/>
      <c r="BT27" s="805"/>
      <c r="BU27" s="952"/>
      <c r="BV27" s="940"/>
      <c r="BW27" s="940"/>
      <c r="BX27" s="940"/>
      <c r="BY27" s="805"/>
      <c r="BZ27" s="952"/>
      <c r="CA27" s="940"/>
      <c r="CB27" s="940"/>
      <c r="CC27" s="940"/>
      <c r="CD27" s="805"/>
      <c r="CE27" s="952"/>
      <c r="CF27" s="940"/>
      <c r="CG27" s="940"/>
      <c r="CH27" s="940"/>
      <c r="CI27" s="805"/>
      <c r="CJ27" s="952"/>
      <c r="CK27" s="940"/>
      <c r="CL27" s="940"/>
      <c r="CM27" s="940"/>
      <c r="CN27" s="805"/>
      <c r="CO27" s="952"/>
      <c r="CP27" s="940"/>
      <c r="CQ27" s="940"/>
      <c r="CR27" s="940"/>
      <c r="CS27" s="805"/>
      <c r="CT27" s="952"/>
      <c r="CU27" s="940"/>
      <c r="CV27" s="940"/>
      <c r="CW27" s="940"/>
      <c r="CX27" s="805"/>
    </row>
    <row r="28" spans="1:102" ht="14.4" customHeight="1" x14ac:dyDescent="0.25">
      <c r="B28" s="760"/>
      <c r="C28" s="761"/>
      <c r="D28" s="761"/>
      <c r="E28" s="761"/>
      <c r="G28" s="52">
        <v>6</v>
      </c>
      <c r="H28" s="944" t="str">
        <f>'E-5'!$G$9</f>
        <v>Biaya Sewa</v>
      </c>
      <c r="I28" s="940"/>
      <c r="J28" s="940"/>
      <c r="K28" s="940"/>
      <c r="L28" s="53" t="s">
        <v>1681</v>
      </c>
      <c r="M28" s="1158" t="s">
        <v>1472</v>
      </c>
      <c r="N28" s="940"/>
      <c r="O28" s="940"/>
      <c r="P28" s="940"/>
      <c r="Q28" s="940"/>
      <c r="R28" s="940"/>
      <c r="S28" s="940"/>
      <c r="T28" s="805"/>
      <c r="U28" s="964" t="s">
        <v>395</v>
      </c>
      <c r="V28" s="805"/>
      <c r="W28" s="1157">
        <f>'E-5'!$U$32</f>
        <v>0</v>
      </c>
      <c r="X28" s="940"/>
      <c r="Y28" s="940"/>
      <c r="Z28" s="940"/>
      <c r="AA28" s="805"/>
      <c r="AB28" s="945"/>
      <c r="AC28" s="940"/>
      <c r="AD28" s="940"/>
      <c r="AE28" s="940"/>
      <c r="AF28" s="805"/>
      <c r="AG28" s="945"/>
      <c r="AH28" s="940"/>
      <c r="AI28" s="940"/>
      <c r="AJ28" s="940"/>
      <c r="AK28" s="805"/>
      <c r="AL28" s="945"/>
      <c r="AM28" s="940"/>
      <c r="AN28" s="940"/>
      <c r="AO28" s="940"/>
      <c r="AP28" s="805"/>
      <c r="AQ28" s="945"/>
      <c r="AR28" s="940"/>
      <c r="AS28" s="940"/>
      <c r="AT28" s="940"/>
      <c r="AU28" s="805"/>
      <c r="AV28" s="945"/>
      <c r="AW28" s="940"/>
      <c r="AX28" s="940"/>
      <c r="AY28" s="940"/>
      <c r="AZ28" s="805"/>
      <c r="BA28" s="945"/>
      <c r="BB28" s="940"/>
      <c r="BC28" s="940"/>
      <c r="BD28" s="940"/>
      <c r="BE28" s="805"/>
      <c r="BF28" s="945"/>
      <c r="BG28" s="940"/>
      <c r="BH28" s="940"/>
      <c r="BI28" s="940"/>
      <c r="BJ28" s="805"/>
      <c r="BK28" s="945"/>
      <c r="BL28" s="940"/>
      <c r="BM28" s="940"/>
      <c r="BN28" s="940"/>
      <c r="BO28" s="805"/>
      <c r="BP28" s="945"/>
      <c r="BQ28" s="940"/>
      <c r="BR28" s="940"/>
      <c r="BS28" s="940"/>
      <c r="BT28" s="805"/>
      <c r="BU28" s="945"/>
      <c r="BV28" s="940"/>
      <c r="BW28" s="940"/>
      <c r="BX28" s="940"/>
      <c r="BY28" s="805"/>
      <c r="BZ28" s="945"/>
      <c r="CA28" s="940"/>
      <c r="CB28" s="940"/>
      <c r="CC28" s="940"/>
      <c r="CD28" s="805"/>
      <c r="CE28" s="945"/>
      <c r="CF28" s="940"/>
      <c r="CG28" s="940"/>
      <c r="CH28" s="940"/>
      <c r="CI28" s="805"/>
      <c r="CJ28" s="955" t="e" cm="1">
        <f t="array" ref="CJ28">'E-5-1-6'!#REF!</f>
        <v>#REF!</v>
      </c>
      <c r="CK28" s="940"/>
      <c r="CL28" s="940"/>
      <c r="CM28" s="940"/>
      <c r="CN28" s="805"/>
      <c r="CO28" s="955" t="e">
        <f>IF(CJ28&gt;0,CJ28,SUM(AB28:CI28))</f>
        <v>#REF!</v>
      </c>
      <c r="CP28" s="940"/>
      <c r="CQ28" s="940"/>
      <c r="CR28" s="940"/>
      <c r="CS28" s="805"/>
      <c r="CT28" s="955" t="e">
        <f>CO28-W28</f>
        <v>#REF!</v>
      </c>
      <c r="CU28" s="940"/>
      <c r="CV28" s="940"/>
      <c r="CW28" s="940"/>
      <c r="CX28" s="805"/>
    </row>
    <row r="29" spans="1:102" ht="14.4" customHeight="1" x14ac:dyDescent="0.25">
      <c r="G29" s="52"/>
      <c r="H29" s="804"/>
      <c r="I29" s="940"/>
      <c r="J29" s="940"/>
      <c r="K29" s="940"/>
      <c r="M29" s="940"/>
      <c r="N29" s="940"/>
      <c r="O29" s="940"/>
      <c r="P29" s="940"/>
      <c r="Q29" s="940"/>
      <c r="R29" s="940"/>
      <c r="S29" s="940"/>
      <c r="T29" s="805"/>
      <c r="U29" s="964"/>
      <c r="V29" s="805"/>
      <c r="W29" s="950"/>
      <c r="X29" s="940"/>
      <c r="Y29" s="940"/>
      <c r="Z29" s="940"/>
      <c r="AA29" s="805"/>
      <c r="AB29" s="952"/>
      <c r="AC29" s="940"/>
      <c r="AD29" s="940"/>
      <c r="AE29" s="940"/>
      <c r="AF29" s="805"/>
      <c r="AG29" s="952"/>
      <c r="AH29" s="940"/>
      <c r="AI29" s="940"/>
      <c r="AJ29" s="940"/>
      <c r="AK29" s="805"/>
      <c r="AL29" s="952"/>
      <c r="AM29" s="940"/>
      <c r="AN29" s="940"/>
      <c r="AO29" s="940"/>
      <c r="AP29" s="805"/>
      <c r="AQ29" s="952"/>
      <c r="AR29" s="940"/>
      <c r="AS29" s="940"/>
      <c r="AT29" s="940"/>
      <c r="AU29" s="805"/>
      <c r="AV29" s="952"/>
      <c r="AW29" s="940"/>
      <c r="AX29" s="940"/>
      <c r="AY29" s="940"/>
      <c r="AZ29" s="805"/>
      <c r="BA29" s="952"/>
      <c r="BB29" s="940"/>
      <c r="BC29" s="940"/>
      <c r="BD29" s="940"/>
      <c r="BE29" s="805"/>
      <c r="BF29" s="952"/>
      <c r="BG29" s="940"/>
      <c r="BH29" s="940"/>
      <c r="BI29" s="940"/>
      <c r="BJ29" s="805"/>
      <c r="BK29" s="952"/>
      <c r="BL29" s="940"/>
      <c r="BM29" s="940"/>
      <c r="BN29" s="940"/>
      <c r="BO29" s="805"/>
      <c r="BP29" s="952"/>
      <c r="BQ29" s="940"/>
      <c r="BR29" s="940"/>
      <c r="BS29" s="940"/>
      <c r="BT29" s="805"/>
      <c r="BU29" s="952"/>
      <c r="BV29" s="940"/>
      <c r="BW29" s="940"/>
      <c r="BX29" s="940"/>
      <c r="BY29" s="805"/>
      <c r="BZ29" s="952"/>
      <c r="CA29" s="940"/>
      <c r="CB29" s="940"/>
      <c r="CC29" s="940"/>
      <c r="CD29" s="805"/>
      <c r="CE29" s="952"/>
      <c r="CF29" s="940"/>
      <c r="CG29" s="940"/>
      <c r="CH29" s="940"/>
      <c r="CI29" s="805"/>
      <c r="CJ29" s="952"/>
      <c r="CK29" s="940"/>
      <c r="CL29" s="940"/>
      <c r="CM29" s="940"/>
      <c r="CN29" s="805"/>
      <c r="CO29" s="952"/>
      <c r="CP29" s="940"/>
      <c r="CQ29" s="940"/>
      <c r="CR29" s="940"/>
      <c r="CS29" s="805"/>
      <c r="CT29" s="952"/>
      <c r="CU29" s="940"/>
      <c r="CV29" s="940"/>
      <c r="CW29" s="940"/>
      <c r="CX29" s="805"/>
    </row>
    <row r="30" spans="1:102" ht="14.25" customHeight="1" thickBot="1" x14ac:dyDescent="0.3">
      <c r="G30" s="290"/>
      <c r="H30" s="291"/>
      <c r="I30" s="291"/>
      <c r="J30" s="291"/>
      <c r="K30" s="291"/>
      <c r="L30" s="291"/>
      <c r="M30" s="291"/>
      <c r="N30" s="291"/>
      <c r="O30" s="291"/>
      <c r="P30" s="291"/>
      <c r="Q30" s="291"/>
      <c r="R30" s="291"/>
      <c r="S30" s="291"/>
      <c r="T30" s="291"/>
      <c r="U30" s="292"/>
      <c r="V30" s="293"/>
      <c r="W30" s="941"/>
      <c r="X30" s="942"/>
      <c r="Y30" s="942"/>
      <c r="Z30" s="942"/>
      <c r="AA30" s="943"/>
      <c r="AB30" s="941"/>
      <c r="AC30" s="942"/>
      <c r="AD30" s="942"/>
      <c r="AE30" s="942"/>
      <c r="AF30" s="943"/>
      <c r="AG30" s="941"/>
      <c r="AH30" s="942"/>
      <c r="AI30" s="942"/>
      <c r="AJ30" s="942"/>
      <c r="AK30" s="943"/>
      <c r="AL30" s="941"/>
      <c r="AM30" s="942"/>
      <c r="AN30" s="942"/>
      <c r="AO30" s="942"/>
      <c r="AP30" s="943"/>
      <c r="AQ30" s="941"/>
      <c r="AR30" s="942"/>
      <c r="AS30" s="942"/>
      <c r="AT30" s="942"/>
      <c r="AU30" s="943"/>
      <c r="AV30" s="941"/>
      <c r="AW30" s="942"/>
      <c r="AX30" s="942"/>
      <c r="AY30" s="942"/>
      <c r="AZ30" s="943"/>
      <c r="BA30" s="941"/>
      <c r="BB30" s="942"/>
      <c r="BC30" s="942"/>
      <c r="BD30" s="942"/>
      <c r="BE30" s="943"/>
      <c r="BF30" s="941"/>
      <c r="BG30" s="942"/>
      <c r="BH30" s="942"/>
      <c r="BI30" s="942"/>
      <c r="BJ30" s="943"/>
      <c r="BK30" s="941"/>
      <c r="BL30" s="942"/>
      <c r="BM30" s="942"/>
      <c r="BN30" s="942"/>
      <c r="BO30" s="943"/>
      <c r="BP30" s="941"/>
      <c r="BQ30" s="942"/>
      <c r="BR30" s="942"/>
      <c r="BS30" s="942"/>
      <c r="BT30" s="943"/>
      <c r="BU30" s="941"/>
      <c r="BV30" s="942"/>
      <c r="BW30" s="942"/>
      <c r="BX30" s="942"/>
      <c r="BY30" s="943"/>
      <c r="BZ30" s="941"/>
      <c r="CA30" s="942"/>
      <c r="CB30" s="942"/>
      <c r="CC30" s="942"/>
      <c r="CD30" s="943"/>
      <c r="CE30" s="941"/>
      <c r="CF30" s="942"/>
      <c r="CG30" s="942"/>
      <c r="CH30" s="942"/>
      <c r="CI30" s="943"/>
      <c r="CJ30" s="941"/>
      <c r="CK30" s="942"/>
      <c r="CL30" s="942"/>
      <c r="CM30" s="942"/>
      <c r="CN30" s="943"/>
      <c r="CO30" s="941"/>
      <c r="CP30" s="942"/>
      <c r="CQ30" s="942"/>
      <c r="CR30" s="942"/>
      <c r="CS30" s="943"/>
      <c r="CT30" s="941"/>
      <c r="CU30" s="942"/>
      <c r="CV30" s="942"/>
      <c r="CW30" s="942"/>
      <c r="CX30" s="943"/>
    </row>
    <row r="31" spans="1:102" ht="15" customHeight="1" thickTop="1" x14ac:dyDescent="0.25">
      <c r="AL31" s="110"/>
      <c r="AM31" s="110"/>
      <c r="AN31" s="110"/>
      <c r="AO31" s="110"/>
      <c r="AP31" s="110"/>
      <c r="AQ31" s="110"/>
      <c r="AR31" s="110"/>
      <c r="AS31" s="110"/>
      <c r="AT31" s="110"/>
      <c r="AU31" s="110"/>
      <c r="AV31" s="110"/>
      <c r="AW31" s="110"/>
      <c r="AX31" s="110"/>
      <c r="AY31" s="110"/>
      <c r="AZ31" s="110"/>
      <c r="BA31" s="110"/>
      <c r="BB31" s="110"/>
      <c r="BC31" s="110"/>
      <c r="BD31" s="110"/>
      <c r="BE31" s="110"/>
      <c r="BF31" s="110"/>
      <c r="BG31" s="110"/>
      <c r="BH31" s="110"/>
      <c r="BI31" s="110"/>
      <c r="BJ31" s="110"/>
      <c r="BK31" s="110"/>
      <c r="BL31" s="110"/>
      <c r="BM31" s="110"/>
      <c r="BN31" s="110"/>
      <c r="BO31" s="110"/>
      <c r="BP31" s="110"/>
      <c r="BQ31" s="110"/>
      <c r="BR31" s="110"/>
      <c r="BS31" s="110"/>
      <c r="BT31" s="110"/>
      <c r="BU31" s="110"/>
      <c r="BV31" s="110"/>
      <c r="BW31" s="110"/>
      <c r="BX31" s="110"/>
      <c r="BY31" s="110"/>
      <c r="BZ31" s="110"/>
      <c r="CA31" s="110"/>
      <c r="CB31" s="110"/>
      <c r="CC31" s="110"/>
      <c r="CD31" s="110"/>
      <c r="CE31" s="110"/>
      <c r="CF31" s="110"/>
      <c r="CG31" s="110"/>
      <c r="CH31" s="110"/>
      <c r="CI31" s="110"/>
      <c r="CJ31" s="110"/>
      <c r="CK31" s="110"/>
      <c r="CL31" s="110"/>
      <c r="CM31" s="110"/>
      <c r="CN31" s="110"/>
      <c r="CO31" s="110"/>
      <c r="CP31" s="110"/>
      <c r="CQ31" s="110"/>
      <c r="CR31" s="110"/>
      <c r="CS31" s="110"/>
      <c r="CT31" s="110"/>
      <c r="CU31" s="110"/>
      <c r="CV31" s="110"/>
      <c r="CW31" s="110"/>
      <c r="CX31" s="110"/>
    </row>
    <row r="32" spans="1:102" ht="15" customHeight="1" x14ac:dyDescent="0.25">
      <c r="G32" s="198" t="s">
        <v>1779</v>
      </c>
      <c r="H32" s="199"/>
      <c r="I32" s="199"/>
      <c r="J32" s="199"/>
      <c r="K32" s="199"/>
      <c r="L32" s="199"/>
      <c r="M32" s="199"/>
      <c r="N32" s="199"/>
      <c r="O32" s="199"/>
      <c r="P32" s="199"/>
      <c r="Q32" s="199"/>
      <c r="R32" s="199"/>
      <c r="S32" s="199"/>
      <c r="T32" s="199"/>
      <c r="U32" s="199"/>
      <c r="V32" s="199"/>
      <c r="W32" s="199"/>
      <c r="X32" s="199"/>
      <c r="Y32" s="199"/>
      <c r="Z32" s="199"/>
      <c r="AA32" s="199"/>
      <c r="AB32" s="199"/>
      <c r="AC32" s="199"/>
      <c r="AD32" s="199"/>
      <c r="AE32" s="199"/>
      <c r="AF32" s="199"/>
      <c r="AG32" s="199"/>
      <c r="AH32" s="199"/>
      <c r="AI32" s="199"/>
      <c r="AJ32" s="199"/>
      <c r="AK32" s="200"/>
      <c r="AL32" s="110"/>
      <c r="AM32" s="110"/>
      <c r="AN32" s="110"/>
      <c r="AO32" s="110"/>
      <c r="AP32" s="110"/>
      <c r="AQ32" s="110"/>
      <c r="AR32" s="110"/>
      <c r="AS32" s="110"/>
      <c r="AT32" s="110"/>
      <c r="AU32" s="110"/>
      <c r="AV32" s="110"/>
      <c r="AW32" s="110"/>
      <c r="AX32" s="110"/>
      <c r="AY32" s="110"/>
      <c r="AZ32" s="110"/>
      <c r="BA32" s="110"/>
      <c r="BB32" s="110"/>
      <c r="BC32" s="110"/>
      <c r="BD32" s="110"/>
      <c r="BE32" s="110"/>
      <c r="BF32" s="110"/>
      <c r="BG32" s="110"/>
      <c r="BH32" s="110"/>
      <c r="BI32" s="110"/>
      <c r="BJ32" s="110"/>
      <c r="BK32" s="110"/>
      <c r="BL32" s="110"/>
      <c r="BM32" s="110"/>
      <c r="BN32" s="110"/>
      <c r="BO32" s="110"/>
      <c r="BP32" s="110"/>
      <c r="BQ32" s="110"/>
      <c r="BR32" s="110"/>
      <c r="BS32" s="110"/>
      <c r="BT32" s="110"/>
      <c r="BU32" s="110"/>
      <c r="BV32" s="110"/>
      <c r="BW32" s="110"/>
      <c r="BX32" s="110"/>
      <c r="BY32" s="110"/>
      <c r="BZ32" s="110"/>
      <c r="CA32" s="110"/>
      <c r="CB32" s="110"/>
      <c r="CC32" s="110"/>
      <c r="CD32" s="110"/>
      <c r="CE32" s="110"/>
      <c r="CF32" s="110"/>
      <c r="CG32" s="110"/>
      <c r="CH32" s="110"/>
      <c r="CI32" s="110"/>
      <c r="CJ32" s="110"/>
      <c r="CK32" s="110"/>
      <c r="CL32" s="110"/>
      <c r="CM32" s="110"/>
      <c r="CN32" s="110"/>
      <c r="CO32" s="110"/>
      <c r="CP32" s="110"/>
      <c r="CQ32" s="110"/>
      <c r="CR32" s="110"/>
      <c r="CS32" s="110"/>
      <c r="CT32" s="110"/>
      <c r="CU32" s="110"/>
      <c r="CV32" s="110"/>
      <c r="CW32" s="110"/>
      <c r="CX32" s="110"/>
    </row>
    <row r="33" spans="7:102" ht="15" customHeight="1" x14ac:dyDescent="0.25">
      <c r="G33" s="201" t="s">
        <v>1445</v>
      </c>
      <c r="H33" s="970" t="s">
        <v>1780</v>
      </c>
      <c r="I33" s="764"/>
      <c r="J33" s="764"/>
      <c r="K33" s="764"/>
      <c r="L33" s="764"/>
      <c r="M33" s="764"/>
      <c r="N33" s="764"/>
      <c r="O33" s="764"/>
      <c r="P33" s="764"/>
      <c r="Q33" s="764"/>
      <c r="R33" s="764"/>
      <c r="S33" s="764"/>
      <c r="T33" s="764"/>
      <c r="U33" s="764"/>
      <c r="V33" s="764"/>
      <c r="W33" s="764"/>
      <c r="X33" s="764"/>
      <c r="Y33" s="764"/>
      <c r="Z33" s="764"/>
      <c r="AA33" s="764"/>
      <c r="AB33" s="764"/>
      <c r="AC33" s="764"/>
      <c r="AD33" s="764"/>
      <c r="AE33" s="764"/>
      <c r="AF33" s="764"/>
      <c r="AG33" s="764"/>
      <c r="AH33" s="764"/>
      <c r="AI33" s="764"/>
      <c r="AJ33" s="764"/>
      <c r="AK33" s="765"/>
      <c r="AL33" s="110"/>
      <c r="AM33" s="110"/>
      <c r="AN33" s="110"/>
      <c r="AO33" s="110"/>
      <c r="AP33" s="110"/>
      <c r="AQ33" s="110"/>
      <c r="AR33" s="110"/>
      <c r="AS33" s="110"/>
      <c r="AT33" s="110"/>
      <c r="AU33" s="110"/>
      <c r="AV33" s="110"/>
      <c r="AW33" s="110"/>
      <c r="AX33" s="110"/>
      <c r="AY33" s="110"/>
      <c r="AZ33" s="110"/>
      <c r="BA33" s="110"/>
      <c r="BB33" s="110"/>
      <c r="BC33" s="110"/>
      <c r="BD33" s="110"/>
      <c r="BE33" s="110"/>
      <c r="BF33" s="110"/>
      <c r="BG33" s="110"/>
      <c r="BH33" s="110"/>
      <c r="BI33" s="110"/>
      <c r="BJ33" s="110"/>
      <c r="BK33" s="110"/>
      <c r="BL33" s="110"/>
      <c r="BM33" s="110"/>
      <c r="BN33" s="110"/>
      <c r="BO33" s="110"/>
      <c r="BP33" s="110"/>
      <c r="BQ33" s="110"/>
      <c r="BR33" s="110"/>
      <c r="BS33" s="110"/>
      <c r="BT33" s="110"/>
      <c r="BU33" s="110"/>
      <c r="BV33" s="110"/>
      <c r="BW33" s="110"/>
      <c r="BX33" s="110"/>
      <c r="BY33" s="110"/>
      <c r="BZ33" s="110"/>
      <c r="CA33" s="110"/>
      <c r="CB33" s="110"/>
      <c r="CC33" s="110"/>
      <c r="CD33" s="110"/>
      <c r="CE33" s="110"/>
      <c r="CF33" s="110"/>
      <c r="CG33" s="110"/>
      <c r="CH33" s="110"/>
      <c r="CI33" s="110"/>
      <c r="CJ33" s="110"/>
      <c r="CK33" s="110"/>
      <c r="CL33" s="110"/>
      <c r="CM33" s="110"/>
      <c r="CN33" s="110"/>
      <c r="CO33" s="110"/>
      <c r="CP33" s="110"/>
      <c r="CQ33" s="110"/>
      <c r="CR33" s="110"/>
      <c r="CS33" s="110"/>
      <c r="CT33" s="110"/>
      <c r="CU33" s="110"/>
      <c r="CV33" s="110"/>
      <c r="CW33" s="110"/>
      <c r="CX33" s="110"/>
    </row>
    <row r="34" spans="7:102" ht="15" customHeight="1" x14ac:dyDescent="0.25">
      <c r="G34" s="520" t="s">
        <v>1781</v>
      </c>
      <c r="H34" s="971" t="str">
        <f>"Berdasarkan hasil pengujian-pengujian tersebut, pemeriksaan atas "&amp;H18&amp;"  disimpulkan sebagai berikut :"</f>
        <v>Berdasarkan hasil pengujian-pengujian tersebut, pemeriksaan atas Biaya Sewa  disimpulkan sebagai berikut :</v>
      </c>
      <c r="I34" s="789"/>
      <c r="J34" s="789"/>
      <c r="K34" s="789"/>
      <c r="L34" s="789"/>
      <c r="M34" s="789"/>
      <c r="N34" s="789"/>
      <c r="O34" s="789"/>
      <c r="P34" s="789"/>
      <c r="Q34" s="789"/>
      <c r="R34" s="789"/>
      <c r="S34" s="789"/>
      <c r="T34" s="789"/>
      <c r="U34" s="789"/>
      <c r="V34" s="789"/>
      <c r="W34" s="789"/>
      <c r="X34" s="789"/>
      <c r="Y34" s="789"/>
      <c r="Z34" s="789"/>
      <c r="AA34" s="789"/>
      <c r="AB34" s="789"/>
      <c r="AC34" s="789"/>
      <c r="AD34" s="789"/>
      <c r="AE34" s="789"/>
      <c r="AF34" s="789"/>
      <c r="AG34" s="789"/>
      <c r="AH34" s="789"/>
      <c r="AI34" s="789"/>
      <c r="AJ34" s="789"/>
      <c r="AK34" s="790"/>
      <c r="AL34" s="110"/>
      <c r="AM34" s="110"/>
      <c r="AN34" s="110"/>
      <c r="AO34" s="110"/>
      <c r="AP34" s="110"/>
      <c r="AQ34" s="110"/>
      <c r="AR34" s="110"/>
      <c r="AS34" s="110"/>
      <c r="AT34" s="110"/>
      <c r="AU34" s="110"/>
      <c r="AV34" s="110"/>
      <c r="AW34" s="110"/>
      <c r="AX34" s="110"/>
      <c r="AY34" s="110"/>
      <c r="AZ34" s="110"/>
      <c r="BA34" s="110"/>
      <c r="BB34" s="110"/>
      <c r="BC34" s="110"/>
      <c r="BD34" s="110"/>
      <c r="BE34" s="110"/>
      <c r="BF34" s="110"/>
      <c r="BG34" s="110"/>
      <c r="BH34" s="110"/>
      <c r="BI34" s="110"/>
      <c r="BJ34" s="110"/>
      <c r="BK34" s="110"/>
      <c r="BL34" s="110"/>
      <c r="BM34" s="110"/>
      <c r="BN34" s="110"/>
      <c r="BO34" s="110"/>
      <c r="BP34" s="110"/>
      <c r="BQ34" s="110"/>
      <c r="BR34" s="110"/>
      <c r="BS34" s="110"/>
      <c r="BT34" s="110"/>
      <c r="BU34" s="110"/>
      <c r="BV34" s="110"/>
      <c r="BW34" s="110"/>
      <c r="BX34" s="110"/>
      <c r="BY34" s="110"/>
      <c r="BZ34" s="110"/>
      <c r="CA34" s="110"/>
      <c r="CB34" s="110"/>
      <c r="CC34" s="110"/>
      <c r="CD34" s="110"/>
      <c r="CE34" s="110"/>
      <c r="CF34" s="110"/>
      <c r="CG34" s="110"/>
      <c r="CH34" s="110"/>
      <c r="CI34" s="110"/>
      <c r="CJ34" s="110"/>
      <c r="CK34" s="110"/>
      <c r="CL34" s="110"/>
      <c r="CM34" s="110"/>
      <c r="CN34" s="110"/>
      <c r="CO34" s="110"/>
      <c r="CP34" s="110"/>
      <c r="CQ34" s="110"/>
      <c r="CR34" s="110"/>
      <c r="CS34" s="110"/>
      <c r="CT34" s="110"/>
      <c r="CU34" s="110"/>
      <c r="CV34" s="110"/>
      <c r="CW34" s="110"/>
      <c r="CX34" s="110"/>
    </row>
    <row r="35" spans="7:102" ht="15" customHeight="1" x14ac:dyDescent="0.25">
      <c r="G35" s="521"/>
      <c r="H35" s="804"/>
      <c r="I35" s="940"/>
      <c r="J35" s="940"/>
      <c r="K35" s="940"/>
      <c r="L35" s="940"/>
      <c r="M35" s="940"/>
      <c r="N35" s="940"/>
      <c r="O35" s="940"/>
      <c r="P35" s="940"/>
      <c r="Q35" s="940"/>
      <c r="R35" s="940"/>
      <c r="S35" s="940"/>
      <c r="T35" s="940"/>
      <c r="U35" s="940"/>
      <c r="V35" s="940"/>
      <c r="W35" s="940"/>
      <c r="X35" s="940"/>
      <c r="Y35" s="940"/>
      <c r="Z35" s="940"/>
      <c r="AA35" s="940"/>
      <c r="AB35" s="940"/>
      <c r="AC35" s="940"/>
      <c r="AD35" s="940"/>
      <c r="AE35" s="940"/>
      <c r="AF35" s="940"/>
      <c r="AG35" s="940"/>
      <c r="AH35" s="940"/>
      <c r="AI35" s="940"/>
      <c r="AJ35" s="940"/>
      <c r="AK35" s="805"/>
      <c r="AL35" s="110"/>
      <c r="AM35" s="110"/>
      <c r="AN35" s="110"/>
      <c r="AO35" s="110"/>
      <c r="AP35" s="110"/>
      <c r="AQ35" s="110"/>
      <c r="AR35" s="110"/>
      <c r="AS35" s="110"/>
      <c r="AT35" s="110"/>
      <c r="AU35" s="110"/>
      <c r="AV35" s="110"/>
      <c r="AW35" s="110"/>
      <c r="AX35" s="110"/>
      <c r="AY35" s="110"/>
      <c r="AZ35" s="110"/>
      <c r="BA35" s="110"/>
      <c r="BB35" s="110"/>
      <c r="BC35" s="110"/>
      <c r="BD35" s="110"/>
      <c r="BE35" s="110"/>
      <c r="BF35" s="110"/>
      <c r="BG35" s="110"/>
      <c r="BH35" s="110"/>
      <c r="BI35" s="110"/>
      <c r="BJ35" s="110"/>
      <c r="BK35" s="110"/>
      <c r="BL35" s="110"/>
      <c r="BM35" s="110"/>
      <c r="BN35" s="110"/>
      <c r="BO35" s="110"/>
      <c r="BP35" s="110"/>
      <c r="BQ35" s="110"/>
      <c r="BR35" s="110"/>
      <c r="BS35" s="110"/>
      <c r="BT35" s="110"/>
      <c r="BU35" s="110"/>
      <c r="BV35" s="110"/>
      <c r="BW35" s="110"/>
      <c r="BX35" s="110"/>
      <c r="BY35" s="110"/>
      <c r="BZ35" s="110"/>
      <c r="CA35" s="110"/>
      <c r="CB35" s="110"/>
      <c r="CC35" s="110"/>
      <c r="CD35" s="110"/>
      <c r="CE35" s="110"/>
      <c r="CF35" s="110"/>
      <c r="CG35" s="110"/>
      <c r="CH35" s="110"/>
      <c r="CI35" s="110"/>
      <c r="CJ35" s="110"/>
      <c r="CK35" s="110"/>
      <c r="CL35" s="110"/>
      <c r="CM35" s="110"/>
      <c r="CN35" s="110"/>
      <c r="CO35" s="110"/>
      <c r="CP35" s="110"/>
      <c r="CQ35" s="110"/>
      <c r="CR35" s="110"/>
      <c r="CS35" s="110"/>
      <c r="CT35" s="110"/>
      <c r="CU35" s="110"/>
      <c r="CV35" s="110"/>
      <c r="CW35" s="110"/>
      <c r="CX35" s="110"/>
    </row>
    <row r="36" spans="7:102" ht="15" customHeight="1" x14ac:dyDescent="0.25">
      <c r="G36" s="521"/>
      <c r="H36" s="202" t="str">
        <f>H18&amp;" menurut pemeriksa :"</f>
        <v>Biaya Sewa menurut pemeriksa :</v>
      </c>
      <c r="I36" s="203"/>
      <c r="J36" s="203"/>
      <c r="K36" s="203"/>
      <c r="L36" s="203"/>
      <c r="M36" s="203"/>
      <c r="N36" s="203"/>
      <c r="O36" s="203"/>
      <c r="P36" s="203"/>
      <c r="Q36" s="203"/>
      <c r="R36" s="203"/>
      <c r="S36" s="203"/>
      <c r="T36" s="203"/>
      <c r="U36" s="203"/>
      <c r="V36" s="203"/>
      <c r="W36" s="203"/>
      <c r="X36" s="203"/>
      <c r="Y36" s="203"/>
      <c r="Z36" s="203"/>
      <c r="AA36" s="203"/>
      <c r="AB36" s="203"/>
      <c r="AK36" s="186"/>
      <c r="AL36" s="110"/>
      <c r="AM36" s="110"/>
      <c r="AN36" s="110"/>
      <c r="AO36" s="110"/>
      <c r="AP36" s="110"/>
      <c r="AQ36" s="110"/>
      <c r="AR36" s="110"/>
      <c r="AS36" s="110"/>
      <c r="AT36" s="110"/>
      <c r="AU36" s="110"/>
      <c r="AV36" s="110"/>
      <c r="AW36" s="110"/>
      <c r="AX36" s="110"/>
      <c r="AY36" s="110"/>
      <c r="AZ36" s="110"/>
      <c r="BA36" s="110"/>
      <c r="BB36" s="110"/>
      <c r="BC36" s="110"/>
      <c r="BD36" s="110"/>
      <c r="BE36" s="110"/>
      <c r="BF36" s="110"/>
      <c r="BG36" s="110"/>
      <c r="BH36" s="110"/>
      <c r="BI36" s="110"/>
      <c r="BJ36" s="110"/>
      <c r="BK36" s="110"/>
      <c r="BL36" s="110"/>
      <c r="BM36" s="110"/>
      <c r="BN36" s="110"/>
      <c r="BO36" s="110"/>
      <c r="BP36" s="110"/>
      <c r="BQ36" s="110"/>
      <c r="BR36" s="110"/>
      <c r="BS36" s="110"/>
      <c r="BT36" s="110"/>
      <c r="BU36" s="110"/>
      <c r="BV36" s="110"/>
      <c r="BW36" s="110"/>
      <c r="BX36" s="110"/>
      <c r="BY36" s="110"/>
      <c r="BZ36" s="110"/>
      <c r="CA36" s="110"/>
      <c r="CB36" s="110"/>
      <c r="CC36" s="110"/>
      <c r="CD36" s="110"/>
      <c r="CE36" s="110"/>
      <c r="CF36" s="110"/>
      <c r="CG36" s="110"/>
      <c r="CH36" s="110"/>
      <c r="CI36" s="110"/>
      <c r="CJ36" s="110"/>
      <c r="CK36" s="110"/>
      <c r="CL36" s="110"/>
      <c r="CM36" s="110"/>
      <c r="CN36" s="110"/>
      <c r="CO36" s="110"/>
      <c r="CP36" s="110"/>
      <c r="CQ36" s="110"/>
      <c r="CR36" s="110"/>
      <c r="CS36" s="110"/>
      <c r="CT36" s="110"/>
      <c r="CU36" s="110"/>
      <c r="CV36" s="110"/>
      <c r="CW36" s="110"/>
      <c r="CX36" s="110"/>
    </row>
    <row r="37" spans="7:102" ht="15" customHeight="1" x14ac:dyDescent="0.25">
      <c r="G37" s="521"/>
      <c r="H37" s="202" t="s">
        <v>1681</v>
      </c>
      <c r="I37" s="939" t="s">
        <v>1782</v>
      </c>
      <c r="J37" s="940"/>
      <c r="K37" s="940"/>
      <c r="L37" s="940"/>
      <c r="M37" s="940"/>
      <c r="N37" s="940"/>
      <c r="O37" s="940"/>
      <c r="P37" s="940"/>
      <c r="Q37" s="940"/>
      <c r="R37" s="940"/>
      <c r="S37" s="940"/>
      <c r="T37" s="940"/>
      <c r="U37" s="940"/>
      <c r="V37" s="940"/>
      <c r="W37" s="203" t="s">
        <v>1684</v>
      </c>
      <c r="X37" s="974">
        <f>IF(I38="Tidak Dilakukan Pengujian",X39,
IF(I38=M18,CO18,
IF(I38=M20,CO20,
IF(I38=M22,CO22,
IF(I38=M24,CO24,
IF(I38=M26,CO26,
IF(I38=M28,CO28,"Pilih teknik yang lain")))))))</f>
        <v>0</v>
      </c>
      <c r="Y37" s="940"/>
      <c r="Z37" s="940"/>
      <c r="AA37" s="940"/>
      <c r="AB37" s="940"/>
      <c r="AK37" s="186"/>
      <c r="AL37" s="110"/>
      <c r="AM37" s="110"/>
      <c r="AN37" s="110"/>
      <c r="AO37" s="110"/>
      <c r="AP37" s="110"/>
      <c r="AQ37" s="110"/>
      <c r="AR37" s="110"/>
      <c r="AS37" s="110"/>
      <c r="AT37" s="110"/>
      <c r="AU37" s="110"/>
      <c r="AV37" s="110"/>
      <c r="AW37" s="110"/>
      <c r="AX37" s="110"/>
      <c r="AY37" s="110"/>
      <c r="AZ37" s="110"/>
      <c r="BA37" s="110"/>
      <c r="BB37" s="110"/>
      <c r="BC37" s="110"/>
      <c r="BD37" s="110"/>
      <c r="BE37" s="110"/>
      <c r="BF37" s="110"/>
      <c r="BG37" s="110"/>
      <c r="BH37" s="110"/>
      <c r="BI37" s="110"/>
      <c r="BJ37" s="110"/>
      <c r="BK37" s="110"/>
      <c r="BL37" s="110"/>
      <c r="BM37" s="110"/>
      <c r="BN37" s="110"/>
      <c r="BO37" s="110"/>
      <c r="BP37" s="110"/>
      <c r="BQ37" s="110"/>
      <c r="BR37" s="110"/>
      <c r="BS37" s="110"/>
      <c r="BT37" s="110"/>
      <c r="BU37" s="110"/>
      <c r="BV37" s="110"/>
      <c r="BW37" s="110"/>
      <c r="BX37" s="110"/>
      <c r="BY37" s="110"/>
      <c r="BZ37" s="110"/>
      <c r="CA37" s="110"/>
      <c r="CB37" s="110"/>
      <c r="CC37" s="110"/>
      <c r="CD37" s="110"/>
      <c r="CE37" s="110"/>
      <c r="CF37" s="110"/>
      <c r="CG37" s="110"/>
      <c r="CH37" s="110"/>
      <c r="CI37" s="110"/>
      <c r="CJ37" s="110"/>
      <c r="CK37" s="110"/>
      <c r="CL37" s="110"/>
      <c r="CM37" s="110"/>
      <c r="CN37" s="110"/>
      <c r="CO37" s="110"/>
      <c r="CP37" s="110"/>
      <c r="CQ37" s="110"/>
      <c r="CR37" s="110"/>
      <c r="CS37" s="110"/>
      <c r="CT37" s="110"/>
      <c r="CU37" s="110"/>
      <c r="CV37" s="110"/>
      <c r="CW37" s="110"/>
      <c r="CX37" s="110"/>
    </row>
    <row r="38" spans="7:102" ht="15" customHeight="1" x14ac:dyDescent="0.25">
      <c r="G38" s="521"/>
      <c r="H38" s="202"/>
      <c r="I38" s="939" t="s">
        <v>2032</v>
      </c>
      <c r="J38" s="940"/>
      <c r="K38" s="940"/>
      <c r="L38" s="940"/>
      <c r="M38" s="940"/>
      <c r="N38" s="940"/>
      <c r="O38" s="940"/>
      <c r="P38" s="940"/>
      <c r="Q38" s="940"/>
      <c r="R38" s="940"/>
      <c r="S38" s="940"/>
      <c r="T38" s="940"/>
      <c r="U38" s="940"/>
      <c r="V38" s="940"/>
      <c r="W38" s="203"/>
      <c r="X38" s="522"/>
      <c r="Y38" s="522"/>
      <c r="Z38" s="522"/>
      <c r="AA38" s="522"/>
      <c r="AB38" s="522"/>
      <c r="AC38" s="204"/>
      <c r="AD38" s="204"/>
      <c r="AE38" s="204"/>
      <c r="AF38" s="204"/>
      <c r="AG38" s="204"/>
      <c r="AH38" s="204"/>
      <c r="AI38" s="204"/>
      <c r="AJ38" s="204"/>
      <c r="AK38" s="444"/>
      <c r="AL38" s="110"/>
      <c r="AM38" s="110"/>
      <c r="AN38" s="110"/>
      <c r="AO38" s="110"/>
      <c r="AP38" s="110"/>
      <c r="AQ38" s="110"/>
      <c r="AR38" s="110"/>
      <c r="AS38" s="110"/>
      <c r="AT38" s="110"/>
      <c r="AU38" s="110"/>
      <c r="AV38" s="110"/>
      <c r="AW38" s="110"/>
      <c r="AX38" s="110"/>
      <c r="AY38" s="110"/>
      <c r="AZ38" s="110"/>
      <c r="BA38" s="110"/>
      <c r="BB38" s="110"/>
      <c r="BC38" s="110"/>
      <c r="BD38" s="110"/>
      <c r="BE38" s="110"/>
      <c r="BF38" s="110"/>
      <c r="BG38" s="110"/>
      <c r="BH38" s="110"/>
      <c r="BI38" s="110"/>
      <c r="BJ38" s="110"/>
      <c r="BK38" s="110"/>
      <c r="BL38" s="110"/>
      <c r="BM38" s="110"/>
      <c r="BN38" s="110"/>
      <c r="BO38" s="110"/>
      <c r="BP38" s="110"/>
      <c r="BQ38" s="110"/>
      <c r="BR38" s="110"/>
      <c r="BS38" s="110"/>
      <c r="BT38" s="110"/>
      <c r="BU38" s="110"/>
      <c r="BV38" s="110"/>
      <c r="BW38" s="110"/>
      <c r="BX38" s="110"/>
      <c r="BY38" s="110"/>
      <c r="BZ38" s="110"/>
      <c r="CA38" s="110"/>
      <c r="CB38" s="110"/>
      <c r="CC38" s="110"/>
      <c r="CD38" s="110"/>
      <c r="CE38" s="110"/>
      <c r="CF38" s="110"/>
      <c r="CG38" s="110"/>
      <c r="CH38" s="110"/>
      <c r="CI38" s="110"/>
      <c r="CJ38" s="110"/>
      <c r="CK38" s="110"/>
      <c r="CL38" s="110"/>
      <c r="CM38" s="110"/>
      <c r="CN38" s="110"/>
      <c r="CO38" s="110"/>
      <c r="CP38" s="110"/>
      <c r="CQ38" s="110"/>
      <c r="CR38" s="110"/>
      <c r="CS38" s="110"/>
      <c r="CT38" s="110"/>
      <c r="CU38" s="110"/>
      <c r="CV38" s="110"/>
      <c r="CW38" s="110"/>
      <c r="CX38" s="110"/>
    </row>
    <row r="39" spans="7:102" ht="15" customHeight="1" x14ac:dyDescent="0.25">
      <c r="G39" s="521"/>
      <c r="H39" s="202" t="s">
        <v>1681</v>
      </c>
      <c r="I39" s="939" t="s">
        <v>1783</v>
      </c>
      <c r="J39" s="940"/>
      <c r="K39" s="940"/>
      <c r="L39" s="940"/>
      <c r="M39" s="940"/>
      <c r="N39" s="940"/>
      <c r="O39" s="940"/>
      <c r="P39" s="940"/>
      <c r="Q39" s="940"/>
      <c r="R39" s="940"/>
      <c r="S39" s="940"/>
      <c r="T39" s="940"/>
      <c r="U39" s="940"/>
      <c r="V39" s="940"/>
      <c r="W39" s="203" t="s">
        <v>1684</v>
      </c>
      <c r="X39" s="968">
        <f>'E-5'!U32</f>
        <v>0</v>
      </c>
      <c r="Y39" s="794"/>
      <c r="Z39" s="794"/>
      <c r="AA39" s="794"/>
      <c r="AB39" s="794"/>
      <c r="AC39" s="204"/>
      <c r="AD39" s="204"/>
      <c r="AE39" s="204"/>
      <c r="AF39" s="204"/>
      <c r="AG39" s="204"/>
      <c r="AH39" s="204"/>
      <c r="AI39" s="204"/>
      <c r="AJ39" s="204"/>
      <c r="AK39" s="444"/>
      <c r="AL39" s="110"/>
      <c r="AM39" s="110"/>
      <c r="AN39" s="110"/>
      <c r="AO39" s="110"/>
      <c r="AP39" s="110"/>
      <c r="AQ39" s="110"/>
      <c r="AR39" s="110"/>
      <c r="AS39" s="110"/>
      <c r="AT39" s="110"/>
      <c r="AU39" s="110"/>
      <c r="AV39" s="110"/>
      <c r="AW39" s="110"/>
      <c r="AX39" s="110"/>
      <c r="AY39" s="110"/>
      <c r="AZ39" s="110"/>
      <c r="BA39" s="110"/>
      <c r="BB39" s="110"/>
      <c r="BC39" s="110"/>
      <c r="BD39" s="110"/>
      <c r="BE39" s="110"/>
      <c r="BF39" s="110"/>
      <c r="BG39" s="110"/>
      <c r="BH39" s="110"/>
      <c r="BI39" s="110"/>
      <c r="BJ39" s="110"/>
      <c r="BK39" s="110"/>
      <c r="BL39" s="110"/>
      <c r="BM39" s="110"/>
      <c r="BN39" s="110"/>
      <c r="BO39" s="110"/>
      <c r="BP39" s="110"/>
      <c r="BQ39" s="110"/>
      <c r="BR39" s="110"/>
      <c r="BS39" s="110"/>
      <c r="BT39" s="110"/>
      <c r="BU39" s="110"/>
      <c r="BV39" s="110"/>
      <c r="BW39" s="110"/>
      <c r="BX39" s="110"/>
      <c r="BY39" s="110"/>
      <c r="BZ39" s="110"/>
      <c r="CA39" s="110"/>
      <c r="CB39" s="110"/>
      <c r="CC39" s="110"/>
      <c r="CD39" s="110"/>
      <c r="CE39" s="110"/>
      <c r="CF39" s="110"/>
      <c r="CG39" s="110"/>
      <c r="CH39" s="110"/>
      <c r="CI39" s="110"/>
      <c r="CJ39" s="110"/>
      <c r="CK39" s="110"/>
      <c r="CL39" s="110"/>
      <c r="CM39" s="110"/>
      <c r="CN39" s="110"/>
      <c r="CO39" s="110"/>
      <c r="CP39" s="110"/>
      <c r="CQ39" s="110"/>
      <c r="CR39" s="110"/>
      <c r="CS39" s="110"/>
      <c r="CT39" s="110"/>
      <c r="CU39" s="110"/>
      <c r="CV39" s="110"/>
      <c r="CW39" s="110"/>
      <c r="CX39" s="110"/>
    </row>
    <row r="40" spans="7:102" ht="15" customHeight="1" x14ac:dyDescent="0.25">
      <c r="G40" s="521"/>
      <c r="H40" s="202" t="s">
        <v>1772</v>
      </c>
      <c r="I40" s="203"/>
      <c r="J40" s="203"/>
      <c r="K40" s="203"/>
      <c r="L40" s="203"/>
      <c r="M40" s="203"/>
      <c r="N40" s="203"/>
      <c r="O40" s="203"/>
      <c r="P40" s="203"/>
      <c r="Q40" s="203"/>
      <c r="R40" s="203"/>
      <c r="S40" s="203"/>
      <c r="T40" s="203"/>
      <c r="U40" s="203"/>
      <c r="V40" s="203"/>
      <c r="W40" s="203" t="s">
        <v>1684</v>
      </c>
      <c r="X40" s="966">
        <f>X37-X39</f>
        <v>0</v>
      </c>
      <c r="Y40" s="789"/>
      <c r="Z40" s="789"/>
      <c r="AA40" s="789"/>
      <c r="AB40" s="789"/>
      <c r="AC40" s="204"/>
      <c r="AD40" s="204"/>
      <c r="AE40" s="204"/>
      <c r="AF40" s="204"/>
      <c r="AG40" s="204"/>
      <c r="AH40" s="204"/>
      <c r="AI40" s="204"/>
      <c r="AJ40" s="204"/>
      <c r="AK40" s="444"/>
      <c r="AL40" s="110"/>
      <c r="AM40" s="110"/>
      <c r="AN40" s="110"/>
      <c r="AO40" s="110"/>
      <c r="AP40" s="110"/>
      <c r="AQ40" s="110"/>
      <c r="AR40" s="110"/>
      <c r="AS40" s="110"/>
      <c r="AT40" s="110"/>
      <c r="AU40" s="110"/>
      <c r="AV40" s="110"/>
      <c r="AW40" s="110"/>
      <c r="AX40" s="110"/>
      <c r="AY40" s="110"/>
      <c r="AZ40" s="110"/>
      <c r="BA40" s="110"/>
      <c r="BB40" s="110"/>
      <c r="BC40" s="110"/>
      <c r="BD40" s="110"/>
      <c r="BE40" s="110"/>
      <c r="BF40" s="110"/>
      <c r="BG40" s="110"/>
      <c r="BH40" s="110"/>
      <c r="BI40" s="110"/>
      <c r="BJ40" s="110"/>
      <c r="BK40" s="110"/>
      <c r="BL40" s="110"/>
      <c r="BM40" s="110"/>
      <c r="BN40" s="110"/>
      <c r="BO40" s="110"/>
      <c r="BP40" s="110"/>
      <c r="BQ40" s="110"/>
      <c r="BR40" s="110"/>
      <c r="BS40" s="110"/>
      <c r="BT40" s="110"/>
      <c r="BU40" s="110"/>
      <c r="BV40" s="110"/>
      <c r="BW40" s="110"/>
      <c r="BX40" s="110"/>
      <c r="BY40" s="110"/>
      <c r="BZ40" s="110"/>
      <c r="CA40" s="110"/>
      <c r="CB40" s="110"/>
      <c r="CC40" s="110"/>
      <c r="CD40" s="110"/>
      <c r="CE40" s="110"/>
      <c r="CF40" s="110"/>
      <c r="CG40" s="110"/>
      <c r="CH40" s="110"/>
      <c r="CI40" s="110"/>
      <c r="CJ40" s="110"/>
      <c r="CK40" s="110"/>
      <c r="CL40" s="110"/>
      <c r="CM40" s="110"/>
      <c r="CN40" s="110"/>
      <c r="CO40" s="110"/>
      <c r="CP40" s="110"/>
      <c r="CQ40" s="110"/>
      <c r="CR40" s="110"/>
      <c r="CS40" s="110"/>
      <c r="CT40" s="110"/>
      <c r="CU40" s="110"/>
      <c r="CV40" s="110"/>
      <c r="CW40" s="110"/>
      <c r="CX40" s="110"/>
    </row>
    <row r="41" spans="7:102" ht="15" customHeight="1" x14ac:dyDescent="0.25">
      <c r="G41" s="521"/>
      <c r="H41" s="202"/>
      <c r="I41" s="203"/>
      <c r="J41" s="203"/>
      <c r="K41" s="203"/>
      <c r="L41" s="203"/>
      <c r="M41" s="203"/>
      <c r="N41" s="203"/>
      <c r="O41" s="203"/>
      <c r="P41" s="203"/>
      <c r="Q41" s="203"/>
      <c r="R41" s="203"/>
      <c r="S41" s="203"/>
      <c r="T41" s="203"/>
      <c r="U41" s="203"/>
      <c r="V41" s="203"/>
      <c r="W41" s="203"/>
      <c r="X41" s="522"/>
      <c r="Y41" s="522"/>
      <c r="Z41" s="522"/>
      <c r="AA41" s="522"/>
      <c r="AB41" s="522"/>
      <c r="AC41" s="204"/>
      <c r="AD41" s="204"/>
      <c r="AE41" s="204"/>
      <c r="AF41" s="204"/>
      <c r="AG41" s="204"/>
      <c r="AH41" s="204"/>
      <c r="AI41" s="204"/>
      <c r="AJ41" s="204"/>
      <c r="AK41" s="444"/>
      <c r="AL41" s="110"/>
      <c r="AM41" s="110"/>
      <c r="AN41" s="110"/>
      <c r="AO41" s="110"/>
      <c r="AP41" s="110"/>
      <c r="AQ41" s="110"/>
      <c r="AR41" s="110"/>
      <c r="AS41" s="110"/>
      <c r="AT41" s="110"/>
      <c r="AU41" s="110"/>
      <c r="AV41" s="110"/>
      <c r="AW41" s="110"/>
      <c r="AX41" s="110"/>
      <c r="AY41" s="110"/>
      <c r="AZ41" s="110"/>
      <c r="BA41" s="110"/>
      <c r="BB41" s="110"/>
      <c r="BC41" s="110"/>
      <c r="BD41" s="110"/>
      <c r="BE41" s="110"/>
      <c r="BF41" s="110"/>
      <c r="BG41" s="110"/>
      <c r="BH41" s="110"/>
      <c r="BI41" s="110"/>
      <c r="BJ41" s="110"/>
      <c r="BK41" s="110"/>
      <c r="BL41" s="110"/>
      <c r="BM41" s="110"/>
      <c r="BN41" s="110"/>
      <c r="BO41" s="110"/>
      <c r="BP41" s="110"/>
      <c r="BQ41" s="110"/>
      <c r="BR41" s="110"/>
      <c r="BS41" s="110"/>
      <c r="BT41" s="110"/>
      <c r="BU41" s="110"/>
      <c r="BV41" s="110"/>
      <c r="BW41" s="110"/>
      <c r="BX41" s="110"/>
      <c r="BY41" s="110"/>
      <c r="BZ41" s="110"/>
      <c r="CA41" s="110"/>
      <c r="CB41" s="110"/>
      <c r="CC41" s="110"/>
      <c r="CD41" s="110"/>
      <c r="CE41" s="110"/>
      <c r="CF41" s="110"/>
      <c r="CG41" s="110"/>
      <c r="CH41" s="110"/>
      <c r="CI41" s="110"/>
      <c r="CJ41" s="110"/>
      <c r="CK41" s="110"/>
      <c r="CL41" s="110"/>
      <c r="CM41" s="110"/>
      <c r="CN41" s="110"/>
      <c r="CO41" s="110"/>
      <c r="CP41" s="110"/>
      <c r="CQ41" s="110"/>
      <c r="CR41" s="110"/>
      <c r="CS41" s="110"/>
      <c r="CT41" s="110"/>
      <c r="CU41" s="110"/>
      <c r="CV41" s="110"/>
      <c r="CW41" s="110"/>
      <c r="CX41" s="110"/>
    </row>
    <row r="42" spans="7:102" ht="15" customHeight="1" x14ac:dyDescent="0.25">
      <c r="G42" s="521" t="s">
        <v>1784</v>
      </c>
      <c r="H42" s="202" t="s">
        <v>1785</v>
      </c>
      <c r="I42" s="203"/>
      <c r="J42" s="203"/>
      <c r="K42" s="203"/>
      <c r="L42" s="203"/>
      <c r="M42" s="203"/>
      <c r="N42" s="203"/>
      <c r="O42" s="203"/>
      <c r="P42" s="203"/>
      <c r="Q42" s="203"/>
      <c r="R42" s="203"/>
      <c r="S42" s="203"/>
      <c r="T42" s="203"/>
      <c r="U42" s="203"/>
      <c r="V42" s="203"/>
      <c r="W42" s="203"/>
      <c r="X42" s="203"/>
      <c r="Y42" s="203"/>
      <c r="Z42" s="203"/>
      <c r="AA42" s="203"/>
      <c r="AB42" s="203"/>
      <c r="AC42" s="204"/>
      <c r="AD42" s="204"/>
      <c r="AE42" s="204"/>
      <c r="AF42" s="204"/>
      <c r="AG42" s="204"/>
      <c r="AH42" s="204"/>
      <c r="AI42" s="204"/>
      <c r="AJ42" s="204"/>
      <c r="AK42" s="444"/>
      <c r="AL42" s="110"/>
      <c r="AM42" s="110"/>
      <c r="AN42" s="110"/>
      <c r="AO42" s="110"/>
      <c r="AP42" s="110"/>
      <c r="AQ42" s="110"/>
      <c r="AR42" s="110"/>
      <c r="AS42" s="110"/>
      <c r="AT42" s="110"/>
      <c r="AU42" s="110"/>
      <c r="AV42" s="110"/>
      <c r="AW42" s="110"/>
      <c r="AX42" s="110"/>
      <c r="AY42" s="110"/>
      <c r="AZ42" s="110"/>
      <c r="BA42" s="110"/>
      <c r="BB42" s="110"/>
      <c r="BC42" s="110"/>
      <c r="BD42" s="110"/>
      <c r="BE42" s="110"/>
      <c r="BF42" s="110"/>
      <c r="BG42" s="110"/>
      <c r="BH42" s="110"/>
      <c r="BI42" s="110"/>
      <c r="BJ42" s="110"/>
      <c r="BK42" s="110"/>
      <c r="BL42" s="110"/>
      <c r="BM42" s="110"/>
      <c r="BN42" s="110"/>
      <c r="BO42" s="110"/>
      <c r="BP42" s="110"/>
      <c r="BQ42" s="110"/>
      <c r="BR42" s="110"/>
      <c r="BS42" s="110"/>
      <c r="BT42" s="110"/>
      <c r="BU42" s="110"/>
      <c r="BV42" s="110"/>
      <c r="BW42" s="110"/>
      <c r="BX42" s="110"/>
      <c r="BY42" s="110"/>
      <c r="BZ42" s="110"/>
      <c r="CA42" s="110"/>
      <c r="CB42" s="110"/>
      <c r="CC42" s="110"/>
      <c r="CD42" s="110"/>
      <c r="CE42" s="110"/>
      <c r="CF42" s="110"/>
      <c r="CG42" s="110"/>
      <c r="CH42" s="110"/>
      <c r="CI42" s="110"/>
      <c r="CJ42" s="110"/>
      <c r="CK42" s="110"/>
      <c r="CL42" s="110"/>
      <c r="CM42" s="110"/>
      <c r="CN42" s="110"/>
      <c r="CO42" s="110"/>
      <c r="CP42" s="110"/>
      <c r="CQ42" s="110"/>
      <c r="CR42" s="110"/>
      <c r="CS42" s="110"/>
      <c r="CT42" s="110"/>
      <c r="CU42" s="110"/>
      <c r="CV42" s="110"/>
      <c r="CW42" s="110"/>
      <c r="CX42" s="110"/>
    </row>
    <row r="43" spans="7:102" ht="15" customHeight="1" x14ac:dyDescent="0.25">
      <c r="G43" s="521"/>
      <c r="H43" s="972" t="s">
        <v>1786</v>
      </c>
      <c r="I43" s="940"/>
      <c r="J43" s="940"/>
      <c r="K43" s="940"/>
      <c r="L43" s="940"/>
      <c r="M43" s="940"/>
      <c r="N43" s="940"/>
      <c r="O43" s="940"/>
      <c r="P43" s="940"/>
      <c r="Q43" s="940"/>
      <c r="R43" s="940"/>
      <c r="S43" s="940"/>
      <c r="T43" s="940"/>
      <c r="U43" s="940"/>
      <c r="V43" s="940"/>
      <c r="W43" s="940"/>
      <c r="X43" s="940"/>
      <c r="Y43" s="940"/>
      <c r="Z43" s="940"/>
      <c r="AA43" s="940"/>
      <c r="AB43" s="940"/>
      <c r="AC43" s="940"/>
      <c r="AD43" s="940"/>
      <c r="AE43" s="940"/>
      <c r="AF43" s="940"/>
      <c r="AG43" s="940"/>
      <c r="AH43" s="940"/>
      <c r="AI43" s="940"/>
      <c r="AJ43" s="940"/>
      <c r="AK43" s="805"/>
      <c r="AL43" s="110"/>
      <c r="AM43" s="110"/>
      <c r="AN43" s="110"/>
      <c r="AO43" s="110"/>
      <c r="AP43" s="110"/>
      <c r="AQ43" s="110"/>
      <c r="AR43" s="110"/>
      <c r="AS43" s="110"/>
      <c r="AT43" s="110"/>
      <c r="AU43" s="110"/>
      <c r="AV43" s="110"/>
      <c r="AW43" s="110"/>
      <c r="AX43" s="110"/>
      <c r="AY43" s="110"/>
      <c r="AZ43" s="110"/>
      <c r="BA43" s="110"/>
      <c r="BB43" s="110"/>
      <c r="BC43" s="110"/>
      <c r="BD43" s="110"/>
      <c r="BE43" s="110"/>
      <c r="BF43" s="110"/>
      <c r="BG43" s="110"/>
      <c r="BH43" s="110"/>
      <c r="BI43" s="110"/>
      <c r="BJ43" s="110"/>
      <c r="BK43" s="110"/>
      <c r="BL43" s="110"/>
      <c r="BM43" s="110"/>
      <c r="BN43" s="110"/>
      <c r="BO43" s="110"/>
      <c r="BP43" s="110"/>
      <c r="BQ43" s="110"/>
      <c r="BR43" s="110"/>
      <c r="BS43" s="110"/>
      <c r="BT43" s="110"/>
      <c r="BU43" s="110"/>
      <c r="BV43" s="110"/>
      <c r="BW43" s="110"/>
      <c r="BX43" s="110"/>
      <c r="BY43" s="110"/>
      <c r="BZ43" s="110"/>
      <c r="CA43" s="110"/>
      <c r="CB43" s="110"/>
      <c r="CC43" s="110"/>
      <c r="CD43" s="110"/>
      <c r="CE43" s="110"/>
      <c r="CF43" s="110"/>
      <c r="CG43" s="110"/>
      <c r="CH43" s="110"/>
      <c r="CI43" s="110"/>
      <c r="CJ43" s="110"/>
      <c r="CK43" s="110"/>
      <c r="CL43" s="110"/>
      <c r="CM43" s="110"/>
      <c r="CN43" s="110"/>
      <c r="CO43" s="110"/>
      <c r="CP43" s="110"/>
      <c r="CQ43" s="110"/>
      <c r="CR43" s="110"/>
      <c r="CS43" s="110"/>
      <c r="CT43" s="110"/>
      <c r="CU43" s="110"/>
      <c r="CV43" s="110"/>
      <c r="CW43" s="110"/>
      <c r="CX43" s="110"/>
    </row>
    <row r="44" spans="7:102" ht="15" customHeight="1" x14ac:dyDescent="0.25">
      <c r="G44" s="521"/>
      <c r="H44" s="804"/>
      <c r="I44" s="940"/>
      <c r="J44" s="940"/>
      <c r="K44" s="940"/>
      <c r="L44" s="940"/>
      <c r="M44" s="940"/>
      <c r="N44" s="940"/>
      <c r="O44" s="940"/>
      <c r="P44" s="940"/>
      <c r="Q44" s="940"/>
      <c r="R44" s="940"/>
      <c r="S44" s="940"/>
      <c r="T44" s="940"/>
      <c r="U44" s="940"/>
      <c r="V44" s="940"/>
      <c r="W44" s="940"/>
      <c r="X44" s="940"/>
      <c r="Y44" s="940"/>
      <c r="Z44" s="940"/>
      <c r="AA44" s="940"/>
      <c r="AB44" s="940"/>
      <c r="AC44" s="940"/>
      <c r="AD44" s="940"/>
      <c r="AE44" s="940"/>
      <c r="AF44" s="940"/>
      <c r="AG44" s="940"/>
      <c r="AH44" s="940"/>
      <c r="AI44" s="940"/>
      <c r="AJ44" s="940"/>
      <c r="AK44" s="805"/>
      <c r="AL44" s="110"/>
      <c r="AM44" s="110"/>
      <c r="AN44" s="110"/>
      <c r="AO44" s="110"/>
      <c r="AP44" s="110"/>
      <c r="AQ44" s="110"/>
      <c r="AR44" s="110"/>
      <c r="AS44" s="110"/>
      <c r="AT44" s="110"/>
      <c r="AU44" s="110"/>
      <c r="AV44" s="110"/>
      <c r="AW44" s="110"/>
      <c r="AX44" s="110"/>
      <c r="AY44" s="110"/>
      <c r="AZ44" s="110"/>
      <c r="BA44" s="110"/>
      <c r="BB44" s="110"/>
      <c r="BC44" s="110"/>
      <c r="BD44" s="110"/>
      <c r="BE44" s="110"/>
      <c r="BF44" s="110"/>
      <c r="BG44" s="110"/>
      <c r="BH44" s="110"/>
      <c r="BI44" s="110"/>
      <c r="BJ44" s="110"/>
      <c r="BK44" s="110"/>
      <c r="BL44" s="110"/>
      <c r="BM44" s="110"/>
      <c r="BN44" s="110"/>
      <c r="BO44" s="110"/>
      <c r="BP44" s="110"/>
      <c r="BQ44" s="110"/>
      <c r="BR44" s="110"/>
      <c r="BS44" s="110"/>
      <c r="BT44" s="110"/>
      <c r="BU44" s="110"/>
      <c r="BV44" s="110"/>
      <c r="BW44" s="110"/>
      <c r="BX44" s="110"/>
      <c r="BY44" s="110"/>
      <c r="BZ44" s="110"/>
      <c r="CA44" s="110"/>
      <c r="CB44" s="110"/>
      <c r="CC44" s="110"/>
      <c r="CD44" s="110"/>
      <c r="CE44" s="110"/>
      <c r="CF44" s="110"/>
      <c r="CG44" s="110"/>
      <c r="CH44" s="110"/>
      <c r="CI44" s="110"/>
      <c r="CJ44" s="110"/>
      <c r="CK44" s="110"/>
      <c r="CL44" s="110"/>
      <c r="CM44" s="110"/>
      <c r="CN44" s="110"/>
      <c r="CO44" s="110"/>
      <c r="CP44" s="110"/>
      <c r="CQ44" s="110"/>
      <c r="CR44" s="110"/>
      <c r="CS44" s="110"/>
      <c r="CT44" s="110"/>
      <c r="CU44" s="110"/>
      <c r="CV44" s="110"/>
      <c r="CW44" s="110"/>
      <c r="CX44" s="110"/>
    </row>
    <row r="45" spans="7:102" ht="15" customHeight="1" x14ac:dyDescent="0.25">
      <c r="G45" s="521"/>
      <c r="H45" s="804"/>
      <c r="I45" s="940"/>
      <c r="J45" s="940"/>
      <c r="K45" s="940"/>
      <c r="L45" s="940"/>
      <c r="M45" s="940"/>
      <c r="N45" s="940"/>
      <c r="O45" s="940"/>
      <c r="P45" s="940"/>
      <c r="Q45" s="940"/>
      <c r="R45" s="940"/>
      <c r="S45" s="940"/>
      <c r="T45" s="940"/>
      <c r="U45" s="940"/>
      <c r="V45" s="940"/>
      <c r="W45" s="940"/>
      <c r="X45" s="940"/>
      <c r="Y45" s="940"/>
      <c r="Z45" s="940"/>
      <c r="AA45" s="940"/>
      <c r="AB45" s="940"/>
      <c r="AC45" s="940"/>
      <c r="AD45" s="940"/>
      <c r="AE45" s="940"/>
      <c r="AF45" s="940"/>
      <c r="AG45" s="940"/>
      <c r="AH45" s="940"/>
      <c r="AI45" s="940"/>
      <c r="AJ45" s="940"/>
      <c r="AK45" s="805"/>
      <c r="AL45" s="110"/>
      <c r="AM45" s="110"/>
      <c r="AN45" s="110"/>
      <c r="AO45" s="110"/>
      <c r="AP45" s="110"/>
      <c r="AQ45" s="110"/>
      <c r="AR45" s="110"/>
      <c r="AS45" s="110"/>
      <c r="AT45" s="110"/>
      <c r="AU45" s="110"/>
      <c r="AV45" s="110"/>
      <c r="AW45" s="110"/>
      <c r="AX45" s="110"/>
      <c r="AY45" s="110"/>
      <c r="AZ45" s="110"/>
      <c r="BA45" s="110"/>
      <c r="BB45" s="110"/>
      <c r="BC45" s="110"/>
      <c r="BD45" s="110"/>
      <c r="BE45" s="110"/>
      <c r="BF45" s="110"/>
      <c r="BG45" s="110"/>
      <c r="BH45" s="110"/>
      <c r="BI45" s="110"/>
      <c r="BJ45" s="110"/>
      <c r="BK45" s="110"/>
      <c r="BL45" s="110"/>
      <c r="BM45" s="110"/>
      <c r="BN45" s="110"/>
      <c r="BO45" s="110"/>
      <c r="BP45" s="110"/>
      <c r="BQ45" s="110"/>
      <c r="BR45" s="110"/>
      <c r="BS45" s="110"/>
      <c r="BT45" s="110"/>
      <c r="BU45" s="110"/>
      <c r="BV45" s="110"/>
      <c r="BW45" s="110"/>
      <c r="BX45" s="110"/>
      <c r="BY45" s="110"/>
      <c r="BZ45" s="110"/>
      <c r="CA45" s="110"/>
      <c r="CB45" s="110"/>
      <c r="CC45" s="110"/>
      <c r="CD45" s="110"/>
      <c r="CE45" s="110"/>
      <c r="CF45" s="110"/>
      <c r="CG45" s="110"/>
      <c r="CH45" s="110"/>
      <c r="CI45" s="110"/>
      <c r="CJ45" s="110"/>
      <c r="CK45" s="110"/>
      <c r="CL45" s="110"/>
      <c r="CM45" s="110"/>
      <c r="CN45" s="110"/>
      <c r="CO45" s="110"/>
      <c r="CP45" s="110"/>
      <c r="CQ45" s="110"/>
      <c r="CR45" s="110"/>
      <c r="CS45" s="110"/>
      <c r="CT45" s="110"/>
      <c r="CU45" s="110"/>
      <c r="CV45" s="110"/>
      <c r="CW45" s="110"/>
      <c r="CX45" s="110"/>
    </row>
    <row r="46" spans="7:102" ht="15" customHeight="1" x14ac:dyDescent="0.25">
      <c r="G46" s="521"/>
      <c r="H46" s="804"/>
      <c r="I46" s="940"/>
      <c r="J46" s="940"/>
      <c r="K46" s="940"/>
      <c r="L46" s="940"/>
      <c r="M46" s="940"/>
      <c r="N46" s="940"/>
      <c r="O46" s="940"/>
      <c r="P46" s="940"/>
      <c r="Q46" s="940"/>
      <c r="R46" s="940"/>
      <c r="S46" s="940"/>
      <c r="T46" s="940"/>
      <c r="U46" s="940"/>
      <c r="V46" s="940"/>
      <c r="W46" s="940"/>
      <c r="X46" s="940"/>
      <c r="Y46" s="940"/>
      <c r="Z46" s="940"/>
      <c r="AA46" s="940"/>
      <c r="AB46" s="940"/>
      <c r="AC46" s="940"/>
      <c r="AD46" s="940"/>
      <c r="AE46" s="940"/>
      <c r="AF46" s="940"/>
      <c r="AG46" s="940"/>
      <c r="AH46" s="940"/>
      <c r="AI46" s="940"/>
      <c r="AJ46" s="940"/>
      <c r="AK46" s="805"/>
      <c r="AL46" s="110"/>
      <c r="AM46" s="110"/>
      <c r="AN46" s="110"/>
      <c r="AO46" s="110"/>
      <c r="AP46" s="110"/>
      <c r="AQ46" s="110"/>
      <c r="AR46" s="110"/>
      <c r="AS46" s="110"/>
      <c r="AT46" s="110"/>
      <c r="AU46" s="110"/>
      <c r="AV46" s="110"/>
      <c r="AW46" s="110"/>
      <c r="AX46" s="110"/>
      <c r="AY46" s="110"/>
      <c r="AZ46" s="110"/>
      <c r="BA46" s="110"/>
      <c r="BB46" s="110"/>
      <c r="BC46" s="110"/>
      <c r="BD46" s="110"/>
      <c r="BE46" s="110"/>
      <c r="BF46" s="110"/>
      <c r="BG46" s="110"/>
      <c r="BH46" s="110"/>
      <c r="BI46" s="110"/>
      <c r="BJ46" s="110"/>
      <c r="BK46" s="110"/>
      <c r="BL46" s="110"/>
      <c r="BM46" s="110"/>
      <c r="BN46" s="110"/>
      <c r="BO46" s="110"/>
      <c r="BP46" s="110"/>
      <c r="BQ46" s="110"/>
      <c r="BR46" s="110"/>
      <c r="BS46" s="110"/>
      <c r="BT46" s="110"/>
      <c r="BU46" s="110"/>
      <c r="BV46" s="110"/>
      <c r="BW46" s="110"/>
      <c r="BX46" s="110"/>
      <c r="BY46" s="110"/>
      <c r="BZ46" s="110"/>
      <c r="CA46" s="110"/>
      <c r="CB46" s="110"/>
      <c r="CC46" s="110"/>
      <c r="CD46" s="110"/>
      <c r="CE46" s="110"/>
      <c r="CF46" s="110"/>
      <c r="CG46" s="110"/>
      <c r="CH46" s="110"/>
      <c r="CI46" s="110"/>
      <c r="CJ46" s="110"/>
      <c r="CK46" s="110"/>
      <c r="CL46" s="110"/>
      <c r="CM46" s="110"/>
      <c r="CN46" s="110"/>
      <c r="CO46" s="110"/>
      <c r="CP46" s="110"/>
      <c r="CQ46" s="110"/>
      <c r="CR46" s="110"/>
      <c r="CS46" s="110"/>
      <c r="CT46" s="110"/>
      <c r="CU46" s="110"/>
      <c r="CV46" s="110"/>
      <c r="CW46" s="110"/>
      <c r="CX46" s="110"/>
    </row>
    <row r="47" spans="7:102" ht="15" customHeight="1" x14ac:dyDescent="0.25">
      <c r="G47" s="521"/>
      <c r="H47" s="202" t="s">
        <v>1787</v>
      </c>
      <c r="I47" s="203"/>
      <c r="J47" s="203"/>
      <c r="K47" s="203"/>
      <c r="L47" s="203"/>
      <c r="M47" s="203"/>
      <c r="N47" s="203"/>
      <c r="O47" s="203"/>
      <c r="P47" s="203"/>
      <c r="Q47" s="203"/>
      <c r="R47" s="203"/>
      <c r="S47" s="203"/>
      <c r="T47" s="203"/>
      <c r="U47" s="203"/>
      <c r="V47" s="203"/>
      <c r="W47" s="203"/>
      <c r="X47" s="522"/>
      <c r="Y47" s="522"/>
      <c r="Z47" s="522"/>
      <c r="AA47" s="522"/>
      <c r="AB47" s="522"/>
      <c r="AC47" s="435"/>
      <c r="AD47" s="435"/>
      <c r="AE47" s="435"/>
      <c r="AF47" s="435"/>
      <c r="AG47" s="435"/>
      <c r="AH47" s="435"/>
      <c r="AI47" s="435"/>
      <c r="AJ47" s="435"/>
      <c r="AK47" s="437"/>
      <c r="AL47" s="110"/>
      <c r="AM47" s="110"/>
      <c r="AN47" s="110"/>
      <c r="AO47" s="110"/>
      <c r="AP47" s="110"/>
      <c r="AQ47" s="110"/>
      <c r="AR47" s="110"/>
      <c r="AS47" s="110"/>
      <c r="AT47" s="110"/>
      <c r="AU47" s="110"/>
      <c r="AV47" s="110"/>
      <c r="AW47" s="110"/>
      <c r="AX47" s="110"/>
      <c r="AY47" s="110"/>
      <c r="AZ47" s="110"/>
      <c r="BA47" s="110"/>
      <c r="BB47" s="110"/>
      <c r="BC47" s="110"/>
      <c r="BD47" s="110"/>
      <c r="BE47" s="110"/>
      <c r="BF47" s="110"/>
      <c r="BG47" s="110"/>
      <c r="BH47" s="110"/>
      <c r="BI47" s="110"/>
      <c r="BJ47" s="110"/>
      <c r="BK47" s="110"/>
      <c r="BL47" s="110"/>
      <c r="BM47" s="110"/>
      <c r="BN47" s="110"/>
      <c r="BO47" s="110"/>
      <c r="BP47" s="110"/>
      <c r="BQ47" s="110"/>
      <c r="BR47" s="110"/>
      <c r="BS47" s="110"/>
      <c r="BT47" s="110"/>
      <c r="BU47" s="110"/>
      <c r="BV47" s="110"/>
      <c r="BW47" s="110"/>
      <c r="BX47" s="110"/>
      <c r="BY47" s="110"/>
      <c r="BZ47" s="110"/>
      <c r="CA47" s="110"/>
      <c r="CB47" s="110"/>
      <c r="CC47" s="110"/>
      <c r="CD47" s="110"/>
      <c r="CE47" s="110"/>
      <c r="CF47" s="110"/>
      <c r="CG47" s="110"/>
      <c r="CH47" s="110"/>
      <c r="CI47" s="110"/>
      <c r="CJ47" s="110"/>
      <c r="CK47" s="110"/>
      <c r="CL47" s="110"/>
      <c r="CM47" s="110"/>
      <c r="CN47" s="110"/>
      <c r="CO47" s="110"/>
      <c r="CP47" s="110"/>
      <c r="CQ47" s="110"/>
      <c r="CR47" s="110"/>
      <c r="CS47" s="110"/>
      <c r="CT47" s="110"/>
      <c r="CU47" s="110"/>
      <c r="CV47" s="110"/>
      <c r="CW47" s="110"/>
      <c r="CX47" s="110"/>
    </row>
    <row r="48" spans="7:102" ht="15" customHeight="1" x14ac:dyDescent="0.25">
      <c r="G48" s="521"/>
      <c r="H48" s="202" t="s">
        <v>1681</v>
      </c>
      <c r="I48" s="973" t="s">
        <v>2031</v>
      </c>
      <c r="J48" s="940"/>
      <c r="K48" s="940"/>
      <c r="L48" s="940"/>
      <c r="M48" s="940"/>
      <c r="N48" s="940"/>
      <c r="O48" s="940"/>
      <c r="P48" s="940"/>
      <c r="Q48" s="940"/>
      <c r="R48" s="940"/>
      <c r="S48" s="940"/>
      <c r="T48" s="940"/>
      <c r="U48" s="940"/>
      <c r="V48" s="940"/>
      <c r="W48" s="940"/>
      <c r="X48" s="940"/>
      <c r="Y48" s="940"/>
      <c r="Z48" s="940"/>
      <c r="AA48" s="940"/>
      <c r="AB48" s="940"/>
      <c r="AC48" s="435"/>
      <c r="AD48" s="435"/>
      <c r="AE48" s="435"/>
      <c r="AF48" s="435"/>
      <c r="AG48" s="435"/>
      <c r="AH48" s="435"/>
      <c r="AI48" s="435"/>
      <c r="AJ48" s="435"/>
      <c r="AK48" s="437"/>
      <c r="AL48" s="110"/>
      <c r="AM48" s="110"/>
      <c r="AN48" s="110"/>
      <c r="AO48" s="110"/>
      <c r="AP48" s="110"/>
      <c r="AQ48" s="110"/>
      <c r="AR48" s="110"/>
      <c r="AS48" s="110"/>
      <c r="AT48" s="110"/>
      <c r="AU48" s="110"/>
      <c r="AV48" s="110"/>
      <c r="AW48" s="110"/>
      <c r="AX48" s="110"/>
      <c r="AY48" s="110"/>
      <c r="AZ48" s="110"/>
      <c r="BA48" s="110"/>
      <c r="BB48" s="110"/>
      <c r="BC48" s="110"/>
      <c r="BD48" s="110"/>
      <c r="BE48" s="110"/>
      <c r="BF48" s="110"/>
      <c r="BG48" s="110"/>
      <c r="BH48" s="110"/>
      <c r="BI48" s="110"/>
      <c r="BJ48" s="110"/>
      <c r="BK48" s="110"/>
      <c r="BL48" s="110"/>
      <c r="BM48" s="110"/>
      <c r="BN48" s="110"/>
      <c r="BO48" s="110"/>
      <c r="BP48" s="110"/>
      <c r="BQ48" s="110"/>
      <c r="BR48" s="110"/>
      <c r="BS48" s="110"/>
      <c r="BT48" s="110"/>
      <c r="BU48" s="110"/>
      <c r="BV48" s="110"/>
      <c r="BW48" s="110"/>
      <c r="BX48" s="110"/>
      <c r="BY48" s="110"/>
      <c r="BZ48" s="110"/>
      <c r="CA48" s="110"/>
      <c r="CB48" s="110"/>
      <c r="CC48" s="110"/>
      <c r="CD48" s="110"/>
      <c r="CE48" s="110"/>
      <c r="CF48" s="110"/>
      <c r="CG48" s="110"/>
      <c r="CH48" s="110"/>
      <c r="CI48" s="110"/>
      <c r="CJ48" s="110"/>
      <c r="CK48" s="110"/>
      <c r="CL48" s="110"/>
      <c r="CM48" s="110"/>
      <c r="CN48" s="110"/>
      <c r="CO48" s="110"/>
      <c r="CP48" s="110"/>
      <c r="CQ48" s="110"/>
      <c r="CR48" s="110"/>
      <c r="CS48" s="110"/>
      <c r="CT48" s="110"/>
      <c r="CU48" s="110"/>
      <c r="CV48" s="110"/>
      <c r="CW48" s="110"/>
      <c r="CX48" s="110"/>
    </row>
    <row r="49" spans="7:102" ht="15" customHeight="1" x14ac:dyDescent="0.25">
      <c r="G49" s="521"/>
      <c r="H49" s="205"/>
      <c r="I49" s="435"/>
      <c r="W49" s="203"/>
      <c r="X49" s="203"/>
      <c r="Y49" s="203"/>
      <c r="Z49" s="203"/>
      <c r="AA49" s="203"/>
      <c r="AB49" s="203"/>
      <c r="AC49" s="204"/>
      <c r="AD49" s="204"/>
      <c r="AE49" s="204"/>
      <c r="AF49" s="204"/>
      <c r="AG49" s="204"/>
      <c r="AH49" s="204"/>
      <c r="AI49" s="204"/>
      <c r="AJ49" s="204"/>
      <c r="AK49" s="444"/>
      <c r="AL49" s="110"/>
      <c r="AM49" s="110"/>
      <c r="AN49" s="110"/>
      <c r="AO49" s="110"/>
      <c r="AP49" s="110"/>
      <c r="AQ49" s="110"/>
      <c r="AR49" s="110"/>
      <c r="AS49" s="110"/>
      <c r="AT49" s="110"/>
      <c r="AU49" s="110"/>
      <c r="AV49" s="110"/>
      <c r="AW49" s="110"/>
      <c r="AX49" s="110"/>
      <c r="AY49" s="110"/>
      <c r="AZ49" s="110"/>
      <c r="BA49" s="110"/>
      <c r="BB49" s="110"/>
      <c r="BC49" s="110"/>
      <c r="BD49" s="110"/>
      <c r="BE49" s="110"/>
      <c r="BF49" s="110"/>
      <c r="BG49" s="110"/>
      <c r="BH49" s="110"/>
      <c r="BI49" s="110"/>
      <c r="BJ49" s="110"/>
      <c r="BK49" s="110"/>
      <c r="BL49" s="110"/>
      <c r="BM49" s="110"/>
      <c r="BN49" s="110"/>
      <c r="BO49" s="110"/>
      <c r="BP49" s="110"/>
      <c r="BQ49" s="110"/>
      <c r="BR49" s="110"/>
      <c r="BS49" s="110"/>
      <c r="BT49" s="110"/>
      <c r="BU49" s="110"/>
      <c r="BV49" s="110"/>
      <c r="BW49" s="110"/>
      <c r="BX49" s="110"/>
      <c r="BY49" s="110"/>
      <c r="BZ49" s="110"/>
      <c r="CA49" s="110"/>
      <c r="CB49" s="110"/>
      <c r="CC49" s="110"/>
      <c r="CD49" s="110"/>
      <c r="CE49" s="110"/>
      <c r="CF49" s="110"/>
      <c r="CG49" s="110"/>
      <c r="CH49" s="110"/>
      <c r="CI49" s="110"/>
      <c r="CJ49" s="110"/>
      <c r="CK49" s="110"/>
      <c r="CL49" s="110"/>
      <c r="CM49" s="110"/>
      <c r="CN49" s="110"/>
      <c r="CO49" s="110"/>
      <c r="CP49" s="110"/>
      <c r="CQ49" s="110"/>
      <c r="CR49" s="110"/>
      <c r="CS49" s="110"/>
      <c r="CT49" s="110"/>
      <c r="CU49" s="110"/>
      <c r="CV49" s="110"/>
      <c r="CW49" s="110"/>
      <c r="CX49" s="110"/>
    </row>
    <row r="50" spans="7:102" ht="15" customHeight="1" x14ac:dyDescent="0.25">
      <c r="G50" s="521" t="s">
        <v>1788</v>
      </c>
      <c r="H50" s="205" t="s">
        <v>1789</v>
      </c>
      <c r="I50" s="435"/>
      <c r="W50" s="203"/>
      <c r="X50" s="203"/>
      <c r="Y50" s="203"/>
      <c r="Z50" s="203"/>
      <c r="AA50" s="203"/>
      <c r="AB50" s="203"/>
      <c r="AC50" s="204"/>
      <c r="AD50" s="204"/>
      <c r="AE50" s="204"/>
      <c r="AF50" s="204"/>
      <c r="AG50" s="204"/>
      <c r="AH50" s="204"/>
      <c r="AI50" s="204"/>
      <c r="AJ50" s="204"/>
      <c r="AK50" s="444"/>
      <c r="AL50" s="110"/>
      <c r="AM50" s="110"/>
      <c r="AN50" s="110"/>
      <c r="AO50" s="110"/>
      <c r="AP50" s="110"/>
      <c r="AQ50" s="110"/>
      <c r="AR50" s="110"/>
      <c r="AS50" s="110"/>
      <c r="AT50" s="110"/>
      <c r="AU50" s="110"/>
      <c r="AV50" s="110"/>
      <c r="AW50" s="110"/>
      <c r="AX50" s="110"/>
      <c r="AY50" s="110"/>
      <c r="AZ50" s="110"/>
      <c r="BA50" s="110"/>
      <c r="BB50" s="110"/>
      <c r="BC50" s="110"/>
      <c r="BD50" s="110"/>
      <c r="BE50" s="110"/>
      <c r="BF50" s="110"/>
      <c r="BG50" s="110"/>
      <c r="BH50" s="110"/>
      <c r="BI50" s="110"/>
      <c r="BJ50" s="110"/>
      <c r="BK50" s="110"/>
      <c r="BL50" s="110"/>
      <c r="BM50" s="110"/>
      <c r="BN50" s="110"/>
      <c r="BO50" s="110"/>
      <c r="BP50" s="110"/>
      <c r="BQ50" s="110"/>
      <c r="BR50" s="110"/>
      <c r="BS50" s="110"/>
      <c r="BT50" s="110"/>
      <c r="BU50" s="110"/>
      <c r="BV50" s="110"/>
      <c r="BW50" s="110"/>
      <c r="BX50" s="110"/>
      <c r="BY50" s="110"/>
      <c r="BZ50" s="110"/>
      <c r="CA50" s="110"/>
      <c r="CB50" s="110"/>
      <c r="CC50" s="110"/>
      <c r="CD50" s="110"/>
      <c r="CE50" s="110"/>
      <c r="CF50" s="110"/>
      <c r="CG50" s="110"/>
      <c r="CH50" s="110"/>
      <c r="CI50" s="110"/>
      <c r="CJ50" s="110"/>
      <c r="CK50" s="110"/>
      <c r="CL50" s="110"/>
      <c r="CM50" s="110"/>
      <c r="CN50" s="110"/>
      <c r="CO50" s="110"/>
      <c r="CP50" s="110"/>
      <c r="CQ50" s="110"/>
      <c r="CR50" s="110"/>
      <c r="CS50" s="110"/>
      <c r="CT50" s="110"/>
      <c r="CU50" s="110"/>
      <c r="CV50" s="110"/>
      <c r="CW50" s="110"/>
      <c r="CX50" s="110"/>
    </row>
    <row r="51" spans="7:102" ht="15" customHeight="1" x14ac:dyDescent="0.25">
      <c r="G51" s="521"/>
      <c r="H51" s="205">
        <v>1</v>
      </c>
      <c r="I51" s="435"/>
      <c r="W51" s="203"/>
      <c r="X51" s="203"/>
      <c r="Y51" s="203"/>
      <c r="Z51" s="203"/>
      <c r="AA51" s="203"/>
      <c r="AB51" s="203"/>
      <c r="AC51" s="204"/>
      <c r="AD51" s="204"/>
      <c r="AE51" s="204"/>
      <c r="AF51" s="204"/>
      <c r="AG51" s="204"/>
      <c r="AH51" s="204"/>
      <c r="AI51" s="204"/>
      <c r="AJ51" s="204"/>
      <c r="AK51" s="444"/>
      <c r="AL51" s="110"/>
      <c r="AM51" s="110"/>
      <c r="AN51" s="110"/>
      <c r="AO51" s="110"/>
      <c r="AP51" s="110"/>
      <c r="AQ51" s="110"/>
      <c r="AR51" s="110"/>
      <c r="AS51" s="110"/>
      <c r="AT51" s="110"/>
      <c r="AU51" s="110"/>
      <c r="AV51" s="110"/>
      <c r="AW51" s="110"/>
      <c r="AX51" s="110"/>
      <c r="AY51" s="110"/>
      <c r="AZ51" s="110"/>
      <c r="BA51" s="110"/>
      <c r="BB51" s="110"/>
      <c r="BC51" s="110"/>
      <c r="BD51" s="110"/>
      <c r="BE51" s="110"/>
      <c r="BF51" s="110"/>
      <c r="BG51" s="110"/>
      <c r="BH51" s="110"/>
      <c r="BI51" s="110"/>
      <c r="BJ51" s="110"/>
      <c r="BK51" s="110"/>
      <c r="BL51" s="110"/>
      <c r="BM51" s="110"/>
      <c r="BN51" s="110"/>
      <c r="BO51" s="110"/>
      <c r="BP51" s="110"/>
      <c r="BQ51" s="110"/>
      <c r="BR51" s="110"/>
      <c r="BS51" s="110"/>
      <c r="BT51" s="110"/>
      <c r="BU51" s="110"/>
      <c r="BV51" s="110"/>
      <c r="BW51" s="110"/>
      <c r="BX51" s="110"/>
      <c r="BY51" s="110"/>
      <c r="BZ51" s="110"/>
      <c r="CA51" s="110"/>
      <c r="CB51" s="110"/>
      <c r="CC51" s="110"/>
      <c r="CD51" s="110"/>
      <c r="CE51" s="110"/>
      <c r="CF51" s="110"/>
      <c r="CG51" s="110"/>
      <c r="CH51" s="110"/>
      <c r="CI51" s="110"/>
      <c r="CJ51" s="110"/>
      <c r="CK51" s="110"/>
      <c r="CL51" s="110"/>
      <c r="CM51" s="110"/>
      <c r="CN51" s="110"/>
      <c r="CO51" s="110"/>
      <c r="CP51" s="110"/>
      <c r="CQ51" s="110"/>
      <c r="CR51" s="110"/>
      <c r="CS51" s="110"/>
      <c r="CT51" s="110"/>
      <c r="CU51" s="110"/>
      <c r="CV51" s="110"/>
      <c r="CW51" s="110"/>
      <c r="CX51" s="110"/>
    </row>
    <row r="52" spans="7:102" ht="15" customHeight="1" x14ac:dyDescent="0.25">
      <c r="G52" s="521"/>
      <c r="H52" s="205">
        <v>2</v>
      </c>
      <c r="I52" s="435"/>
      <c r="W52" s="203"/>
      <c r="X52" s="203"/>
      <c r="Y52" s="203"/>
      <c r="Z52" s="203"/>
      <c r="AA52" s="203"/>
      <c r="AB52" s="203"/>
      <c r="AC52" s="204"/>
      <c r="AD52" s="204"/>
      <c r="AE52" s="204"/>
      <c r="AF52" s="204"/>
      <c r="AG52" s="204"/>
      <c r="AH52" s="204"/>
      <c r="AI52" s="204"/>
      <c r="AJ52" s="204"/>
      <c r="AK52" s="444"/>
      <c r="AL52" s="110"/>
      <c r="AM52" s="110"/>
      <c r="AN52" s="110"/>
      <c r="AO52" s="110"/>
      <c r="AP52" s="110"/>
      <c r="AQ52" s="110"/>
      <c r="AR52" s="110"/>
      <c r="AS52" s="110"/>
      <c r="AT52" s="110"/>
      <c r="AU52" s="110"/>
      <c r="AV52" s="110"/>
      <c r="AW52" s="110"/>
      <c r="AX52" s="110"/>
      <c r="AY52" s="110"/>
      <c r="AZ52" s="110"/>
      <c r="BA52" s="110"/>
      <c r="BB52" s="110"/>
      <c r="BC52" s="110"/>
      <c r="BD52" s="110"/>
      <c r="BE52" s="110"/>
      <c r="BF52" s="110"/>
      <c r="BG52" s="110"/>
      <c r="BH52" s="110"/>
      <c r="BI52" s="110"/>
      <c r="BJ52" s="110"/>
      <c r="BK52" s="110"/>
      <c r="BL52" s="110"/>
      <c r="BM52" s="110"/>
      <c r="BN52" s="110"/>
      <c r="BO52" s="110"/>
      <c r="BP52" s="110"/>
      <c r="BQ52" s="110"/>
      <c r="BR52" s="110"/>
      <c r="BS52" s="110"/>
      <c r="BT52" s="110"/>
      <c r="BU52" s="110"/>
      <c r="BV52" s="110"/>
      <c r="BW52" s="110"/>
      <c r="BX52" s="110"/>
      <c r="BY52" s="110"/>
      <c r="BZ52" s="110"/>
      <c r="CA52" s="110"/>
      <c r="CB52" s="110"/>
      <c r="CC52" s="110"/>
      <c r="CD52" s="110"/>
      <c r="CE52" s="110"/>
      <c r="CF52" s="110"/>
      <c r="CG52" s="110"/>
      <c r="CH52" s="110"/>
      <c r="CI52" s="110"/>
      <c r="CJ52" s="110"/>
      <c r="CK52" s="110"/>
      <c r="CL52" s="110"/>
      <c r="CM52" s="110"/>
      <c r="CN52" s="110"/>
      <c r="CO52" s="110"/>
      <c r="CP52" s="110"/>
      <c r="CQ52" s="110"/>
      <c r="CR52" s="110"/>
      <c r="CS52" s="110"/>
      <c r="CT52" s="110"/>
      <c r="CU52" s="110"/>
      <c r="CV52" s="110"/>
      <c r="CW52" s="110"/>
      <c r="CX52" s="110"/>
    </row>
    <row r="53" spans="7:102" ht="15" customHeight="1" x14ac:dyDescent="0.25">
      <c r="G53" s="521"/>
      <c r="H53" s="205">
        <v>3</v>
      </c>
      <c r="I53" s="435"/>
      <c r="W53" s="203"/>
      <c r="X53" s="203"/>
      <c r="Y53" s="203"/>
      <c r="Z53" s="203"/>
      <c r="AA53" s="203"/>
      <c r="AB53" s="203"/>
      <c r="AC53" s="204"/>
      <c r="AD53" s="204"/>
      <c r="AE53" s="204"/>
      <c r="AF53" s="204"/>
      <c r="AG53" s="204"/>
      <c r="AH53" s="204"/>
      <c r="AI53" s="204"/>
      <c r="AJ53" s="204"/>
      <c r="AK53" s="444"/>
      <c r="AL53" s="110"/>
      <c r="AM53" s="110"/>
      <c r="AN53" s="110"/>
      <c r="AO53" s="110"/>
      <c r="AP53" s="110"/>
      <c r="AQ53" s="110"/>
      <c r="AR53" s="110"/>
      <c r="AS53" s="110"/>
      <c r="AT53" s="110"/>
      <c r="AU53" s="110"/>
      <c r="AV53" s="110"/>
      <c r="AW53" s="110"/>
      <c r="AX53" s="110"/>
      <c r="AY53" s="110"/>
      <c r="AZ53" s="110"/>
      <c r="BA53" s="110"/>
      <c r="BB53" s="110"/>
      <c r="BC53" s="110"/>
      <c r="BD53" s="110"/>
      <c r="BE53" s="110"/>
      <c r="BF53" s="110"/>
      <c r="BG53" s="110"/>
      <c r="BH53" s="110"/>
      <c r="BI53" s="110"/>
      <c r="BJ53" s="110"/>
      <c r="BK53" s="110"/>
      <c r="BL53" s="110"/>
      <c r="BM53" s="110"/>
      <c r="BN53" s="110"/>
      <c r="BO53" s="110"/>
      <c r="BP53" s="110"/>
      <c r="BQ53" s="110"/>
      <c r="BR53" s="110"/>
      <c r="BS53" s="110"/>
      <c r="BT53" s="110"/>
      <c r="BU53" s="110"/>
      <c r="BV53" s="110"/>
      <c r="BW53" s="110"/>
      <c r="BX53" s="110"/>
      <c r="BY53" s="110"/>
      <c r="BZ53" s="110"/>
      <c r="CA53" s="110"/>
      <c r="CB53" s="110"/>
      <c r="CC53" s="110"/>
      <c r="CD53" s="110"/>
      <c r="CE53" s="110"/>
      <c r="CF53" s="110"/>
      <c r="CG53" s="110"/>
      <c r="CH53" s="110"/>
      <c r="CI53" s="110"/>
      <c r="CJ53" s="110"/>
      <c r="CK53" s="110"/>
      <c r="CL53" s="110"/>
      <c r="CM53" s="110"/>
      <c r="CN53" s="110"/>
      <c r="CO53" s="110"/>
      <c r="CP53" s="110"/>
      <c r="CQ53" s="110"/>
      <c r="CR53" s="110"/>
      <c r="CS53" s="110"/>
      <c r="CT53" s="110"/>
      <c r="CU53" s="110"/>
      <c r="CV53" s="110"/>
      <c r="CW53" s="110"/>
      <c r="CX53" s="110"/>
    </row>
    <row r="54" spans="7:102" ht="15" customHeight="1" x14ac:dyDescent="0.25">
      <c r="G54" s="521"/>
      <c r="H54" s="205"/>
      <c r="I54" s="435"/>
      <c r="W54" s="203"/>
      <c r="X54" s="203"/>
      <c r="Y54" s="203"/>
      <c r="Z54" s="203"/>
      <c r="AA54" s="203"/>
      <c r="AB54" s="203"/>
      <c r="AC54" s="204"/>
      <c r="AD54" s="204"/>
      <c r="AE54" s="204"/>
      <c r="AF54" s="204"/>
      <c r="AG54" s="204"/>
      <c r="AH54" s="204"/>
      <c r="AI54" s="204"/>
      <c r="AJ54" s="204"/>
      <c r="AK54" s="444"/>
      <c r="AL54" s="110"/>
      <c r="AM54" s="110"/>
      <c r="AN54" s="110"/>
      <c r="AO54" s="110"/>
      <c r="AP54" s="110"/>
      <c r="AQ54" s="110"/>
      <c r="AR54" s="110"/>
      <c r="AS54" s="110"/>
      <c r="AT54" s="110"/>
      <c r="AU54" s="110"/>
      <c r="AV54" s="110"/>
      <c r="AW54" s="110"/>
      <c r="AX54" s="110"/>
      <c r="AY54" s="110"/>
      <c r="AZ54" s="110"/>
      <c r="BA54" s="110"/>
      <c r="BB54" s="110"/>
      <c r="BC54" s="110"/>
      <c r="BD54" s="110"/>
      <c r="BE54" s="110"/>
      <c r="BF54" s="110"/>
      <c r="BG54" s="110"/>
      <c r="BH54" s="110"/>
      <c r="BI54" s="110"/>
      <c r="BJ54" s="110"/>
      <c r="BK54" s="110"/>
      <c r="BL54" s="110"/>
      <c r="BM54" s="110"/>
      <c r="BN54" s="110"/>
      <c r="BO54" s="110"/>
      <c r="BP54" s="110"/>
      <c r="BQ54" s="110"/>
      <c r="BR54" s="110"/>
      <c r="BS54" s="110"/>
      <c r="BT54" s="110"/>
      <c r="BU54" s="110"/>
      <c r="BV54" s="110"/>
      <c r="BW54" s="110"/>
      <c r="BX54" s="110"/>
      <c r="BY54" s="110"/>
      <c r="BZ54" s="110"/>
      <c r="CA54" s="110"/>
      <c r="CB54" s="110"/>
      <c r="CC54" s="110"/>
      <c r="CD54" s="110"/>
      <c r="CE54" s="110"/>
      <c r="CF54" s="110"/>
      <c r="CG54" s="110"/>
      <c r="CH54" s="110"/>
      <c r="CI54" s="110"/>
      <c r="CJ54" s="110"/>
      <c r="CK54" s="110"/>
      <c r="CL54" s="110"/>
      <c r="CM54" s="110"/>
      <c r="CN54" s="110"/>
      <c r="CO54" s="110"/>
      <c r="CP54" s="110"/>
      <c r="CQ54" s="110"/>
      <c r="CR54" s="110"/>
      <c r="CS54" s="110"/>
      <c r="CT54" s="110"/>
      <c r="CU54" s="110"/>
      <c r="CV54" s="110"/>
      <c r="CW54" s="110"/>
      <c r="CX54" s="110"/>
    </row>
    <row r="55" spans="7:102" ht="15" customHeight="1" x14ac:dyDescent="0.25">
      <c r="G55" s="521">
        <v>4</v>
      </c>
      <c r="H55" s="205" t="s">
        <v>1790</v>
      </c>
      <c r="I55" s="435"/>
      <c r="W55" s="203"/>
      <c r="X55" s="203"/>
      <c r="Y55" s="203"/>
      <c r="Z55" s="203"/>
      <c r="AA55" s="203"/>
      <c r="AB55" s="203"/>
      <c r="AC55" s="204"/>
      <c r="AD55" s="204"/>
      <c r="AE55" s="204"/>
      <c r="AF55" s="204"/>
      <c r="AG55" s="204"/>
      <c r="AH55" s="204"/>
      <c r="AI55" s="204"/>
      <c r="AJ55" s="204"/>
      <c r="AK55" s="444"/>
      <c r="AL55" s="110"/>
      <c r="AM55" s="110"/>
      <c r="AN55" s="110"/>
      <c r="AO55" s="110"/>
      <c r="AP55" s="110"/>
      <c r="AQ55" s="110"/>
      <c r="AR55" s="110"/>
      <c r="AS55" s="110"/>
      <c r="AT55" s="110"/>
      <c r="AU55" s="110"/>
      <c r="AV55" s="110"/>
      <c r="AW55" s="110"/>
      <c r="AX55" s="110"/>
      <c r="AY55" s="110"/>
      <c r="AZ55" s="110"/>
      <c r="BA55" s="110"/>
      <c r="BB55" s="110"/>
      <c r="BC55" s="110"/>
      <c r="BD55" s="110"/>
      <c r="BE55" s="110"/>
      <c r="BF55" s="110"/>
      <c r="BG55" s="110"/>
      <c r="BH55" s="110"/>
      <c r="BI55" s="110"/>
      <c r="BJ55" s="110"/>
      <c r="BK55" s="110"/>
      <c r="BL55" s="110"/>
      <c r="BM55" s="110"/>
      <c r="BN55" s="110"/>
      <c r="BO55" s="110"/>
      <c r="BP55" s="110"/>
      <c r="BQ55" s="110"/>
      <c r="BR55" s="110"/>
      <c r="BS55" s="110"/>
      <c r="BT55" s="110"/>
      <c r="BU55" s="110"/>
      <c r="BV55" s="110"/>
      <c r="BW55" s="110"/>
      <c r="BX55" s="110"/>
      <c r="BY55" s="110"/>
      <c r="BZ55" s="110"/>
      <c r="CA55" s="110"/>
      <c r="CB55" s="110"/>
      <c r="CC55" s="110"/>
      <c r="CD55" s="110"/>
      <c r="CE55" s="110"/>
      <c r="CF55" s="110"/>
      <c r="CG55" s="110"/>
      <c r="CH55" s="110"/>
      <c r="CI55" s="110"/>
      <c r="CJ55" s="110"/>
      <c r="CK55" s="110"/>
      <c r="CL55" s="110"/>
      <c r="CM55" s="110"/>
      <c r="CN55" s="110"/>
      <c r="CO55" s="110"/>
      <c r="CP55" s="110"/>
      <c r="CQ55" s="110"/>
      <c r="CR55" s="110"/>
      <c r="CS55" s="110"/>
      <c r="CT55" s="110"/>
      <c r="CU55" s="110"/>
      <c r="CV55" s="110"/>
      <c r="CW55" s="110"/>
      <c r="CX55" s="110"/>
    </row>
    <row r="56" spans="7:102" ht="15" customHeight="1" x14ac:dyDescent="0.25">
      <c r="G56" s="521"/>
      <c r="H56" s="205">
        <v>1</v>
      </c>
      <c r="I56" s="435"/>
      <c r="W56" s="203"/>
      <c r="X56" s="203"/>
      <c r="Y56" s="203"/>
      <c r="Z56" s="203"/>
      <c r="AA56" s="203"/>
      <c r="AB56" s="203"/>
      <c r="AC56" s="204"/>
      <c r="AD56" s="204"/>
      <c r="AE56" s="204"/>
      <c r="AF56" s="204"/>
      <c r="AG56" s="204"/>
      <c r="AH56" s="204"/>
      <c r="AI56" s="204"/>
      <c r="AJ56" s="204"/>
      <c r="AK56" s="444"/>
      <c r="AL56" s="110"/>
      <c r="AM56" s="110"/>
      <c r="AN56" s="110"/>
      <c r="AO56" s="110"/>
      <c r="AP56" s="110"/>
      <c r="AQ56" s="110"/>
      <c r="AR56" s="110"/>
      <c r="AS56" s="110"/>
      <c r="AT56" s="110"/>
      <c r="AU56" s="110"/>
      <c r="AV56" s="110"/>
      <c r="AW56" s="110"/>
      <c r="AX56" s="110"/>
      <c r="AY56" s="110"/>
      <c r="AZ56" s="110"/>
      <c r="BA56" s="110"/>
      <c r="BB56" s="110"/>
      <c r="BC56" s="110"/>
      <c r="BD56" s="110"/>
      <c r="BE56" s="110"/>
      <c r="BF56" s="110"/>
      <c r="BG56" s="110"/>
      <c r="BH56" s="110"/>
      <c r="BI56" s="110"/>
      <c r="BJ56" s="110"/>
      <c r="BK56" s="110"/>
      <c r="BL56" s="110"/>
      <c r="BM56" s="110"/>
      <c r="BN56" s="110"/>
      <c r="BO56" s="110"/>
      <c r="BP56" s="110"/>
      <c r="BQ56" s="110"/>
      <c r="BR56" s="110"/>
      <c r="BS56" s="110"/>
      <c r="BT56" s="110"/>
      <c r="BU56" s="110"/>
      <c r="BV56" s="110"/>
      <c r="BW56" s="110"/>
      <c r="BX56" s="110"/>
      <c r="BY56" s="110"/>
      <c r="BZ56" s="110"/>
      <c r="CA56" s="110"/>
      <c r="CB56" s="110"/>
      <c r="CC56" s="110"/>
      <c r="CD56" s="110"/>
      <c r="CE56" s="110"/>
      <c r="CF56" s="110"/>
      <c r="CG56" s="110"/>
      <c r="CH56" s="110"/>
      <c r="CI56" s="110"/>
      <c r="CJ56" s="110"/>
      <c r="CK56" s="110"/>
      <c r="CL56" s="110"/>
      <c r="CM56" s="110"/>
      <c r="CN56" s="110"/>
      <c r="CO56" s="110"/>
      <c r="CP56" s="110"/>
      <c r="CQ56" s="110"/>
      <c r="CR56" s="110"/>
      <c r="CS56" s="110"/>
      <c r="CT56" s="110"/>
      <c r="CU56" s="110"/>
      <c r="CV56" s="110"/>
      <c r="CW56" s="110"/>
      <c r="CX56" s="110"/>
    </row>
    <row r="57" spans="7:102" ht="15" customHeight="1" x14ac:dyDescent="0.25">
      <c r="G57" s="521"/>
      <c r="H57" s="205">
        <v>2</v>
      </c>
      <c r="I57" s="435"/>
      <c r="W57" s="203"/>
      <c r="X57" s="203"/>
      <c r="Y57" s="203"/>
      <c r="Z57" s="203"/>
      <c r="AA57" s="203"/>
      <c r="AB57" s="203"/>
      <c r="AC57" s="204"/>
      <c r="AD57" s="204"/>
      <c r="AE57" s="204"/>
      <c r="AF57" s="204"/>
      <c r="AG57" s="204"/>
      <c r="AH57" s="204"/>
      <c r="AI57" s="204"/>
      <c r="AJ57" s="204"/>
      <c r="AK57" s="444"/>
      <c r="AL57" s="110"/>
      <c r="AM57" s="110"/>
      <c r="AN57" s="110"/>
      <c r="AO57" s="110"/>
      <c r="AP57" s="110"/>
      <c r="AQ57" s="110"/>
      <c r="AR57" s="110"/>
      <c r="AS57" s="110"/>
      <c r="AT57" s="110"/>
      <c r="AU57" s="110"/>
      <c r="AV57" s="110"/>
      <c r="AW57" s="110"/>
      <c r="AX57" s="110"/>
      <c r="AY57" s="110"/>
      <c r="AZ57" s="110"/>
      <c r="BA57" s="110"/>
      <c r="BB57" s="110"/>
      <c r="BC57" s="110"/>
      <c r="BD57" s="110"/>
      <c r="BE57" s="110"/>
      <c r="BF57" s="110"/>
      <c r="BG57" s="110"/>
      <c r="BH57" s="110"/>
      <c r="BI57" s="110"/>
      <c r="BJ57" s="110"/>
      <c r="BK57" s="110"/>
      <c r="BL57" s="110"/>
      <c r="BM57" s="110"/>
      <c r="BN57" s="110"/>
      <c r="BO57" s="110"/>
      <c r="BP57" s="110"/>
      <c r="BQ57" s="110"/>
      <c r="BR57" s="110"/>
      <c r="BS57" s="110"/>
      <c r="BT57" s="110"/>
      <c r="BU57" s="110"/>
      <c r="BV57" s="110"/>
      <c r="BW57" s="110"/>
      <c r="BX57" s="110"/>
      <c r="BY57" s="110"/>
      <c r="BZ57" s="110"/>
      <c r="CA57" s="110"/>
      <c r="CB57" s="110"/>
      <c r="CC57" s="110"/>
      <c r="CD57" s="110"/>
      <c r="CE57" s="110"/>
      <c r="CF57" s="110"/>
      <c r="CG57" s="110"/>
      <c r="CH57" s="110"/>
      <c r="CI57" s="110"/>
      <c r="CJ57" s="110"/>
      <c r="CK57" s="110"/>
      <c r="CL57" s="110"/>
      <c r="CM57" s="110"/>
      <c r="CN57" s="110"/>
      <c r="CO57" s="110"/>
      <c r="CP57" s="110"/>
      <c r="CQ57" s="110"/>
      <c r="CR57" s="110"/>
      <c r="CS57" s="110"/>
      <c r="CT57" s="110"/>
      <c r="CU57" s="110"/>
      <c r="CV57" s="110"/>
      <c r="CW57" s="110"/>
      <c r="CX57" s="110"/>
    </row>
    <row r="58" spans="7:102" ht="15" customHeight="1" x14ac:dyDescent="0.25">
      <c r="G58" s="521"/>
      <c r="H58" s="205">
        <v>3</v>
      </c>
      <c r="I58" s="435"/>
      <c r="W58" s="203"/>
      <c r="X58" s="203"/>
      <c r="Y58" s="203"/>
      <c r="Z58" s="203"/>
      <c r="AA58" s="203"/>
      <c r="AB58" s="203"/>
      <c r="AC58" s="204"/>
      <c r="AD58" s="204"/>
      <c r="AE58" s="204"/>
      <c r="AF58" s="204"/>
      <c r="AG58" s="204"/>
      <c r="AH58" s="204"/>
      <c r="AI58" s="204"/>
      <c r="AJ58" s="204"/>
      <c r="AK58" s="444"/>
      <c r="AL58" s="110"/>
      <c r="AM58" s="110"/>
      <c r="AN58" s="110"/>
      <c r="AO58" s="110"/>
      <c r="AP58" s="110"/>
      <c r="AQ58" s="110"/>
      <c r="AR58" s="110"/>
      <c r="AS58" s="110"/>
      <c r="AT58" s="110"/>
      <c r="AU58" s="110"/>
      <c r="AV58" s="110"/>
      <c r="AW58" s="110"/>
      <c r="AX58" s="110"/>
      <c r="AY58" s="110"/>
      <c r="AZ58" s="110"/>
      <c r="BA58" s="110"/>
      <c r="BB58" s="110"/>
      <c r="BC58" s="110"/>
      <c r="BD58" s="110"/>
      <c r="BE58" s="110"/>
      <c r="BF58" s="110"/>
      <c r="BG58" s="110"/>
      <c r="BH58" s="110"/>
      <c r="BI58" s="110"/>
      <c r="BJ58" s="110"/>
      <c r="BK58" s="110"/>
      <c r="BL58" s="110"/>
      <c r="BM58" s="110"/>
      <c r="BN58" s="110"/>
      <c r="BO58" s="110"/>
      <c r="BP58" s="110"/>
      <c r="BQ58" s="110"/>
      <c r="BR58" s="110"/>
      <c r="BS58" s="110"/>
      <c r="BT58" s="110"/>
      <c r="BU58" s="110"/>
      <c r="BV58" s="110"/>
      <c r="BW58" s="110"/>
      <c r="BX58" s="110"/>
      <c r="BY58" s="110"/>
      <c r="BZ58" s="110"/>
      <c r="CA58" s="110"/>
      <c r="CB58" s="110"/>
      <c r="CC58" s="110"/>
      <c r="CD58" s="110"/>
      <c r="CE58" s="110"/>
      <c r="CF58" s="110"/>
      <c r="CG58" s="110"/>
      <c r="CH58" s="110"/>
      <c r="CI58" s="110"/>
      <c r="CJ58" s="110"/>
      <c r="CK58" s="110"/>
      <c r="CL58" s="110"/>
      <c r="CM58" s="110"/>
      <c r="CN58" s="110"/>
      <c r="CO58" s="110"/>
      <c r="CP58" s="110"/>
      <c r="CQ58" s="110"/>
      <c r="CR58" s="110"/>
      <c r="CS58" s="110"/>
      <c r="CT58" s="110"/>
      <c r="CU58" s="110"/>
      <c r="CV58" s="110"/>
      <c r="CW58" s="110"/>
      <c r="CX58" s="110"/>
    </row>
    <row r="59" spans="7:102" ht="14.25" customHeight="1" x14ac:dyDescent="0.25">
      <c r="G59" s="521"/>
      <c r="H59" s="205"/>
      <c r="I59" s="435"/>
      <c r="W59" s="203"/>
      <c r="X59" s="203"/>
      <c r="Y59" s="203"/>
      <c r="Z59" s="203"/>
      <c r="AA59" s="203"/>
      <c r="AB59" s="203"/>
      <c r="AC59" s="204"/>
      <c r="AD59" s="204"/>
      <c r="AE59" s="204"/>
      <c r="AF59" s="204"/>
      <c r="AG59" s="204"/>
      <c r="AH59" s="204"/>
      <c r="AI59" s="204"/>
      <c r="AJ59" s="204"/>
      <c r="AK59" s="444"/>
      <c r="AL59" s="110"/>
      <c r="AM59" s="110"/>
      <c r="AN59" s="110"/>
      <c r="AO59" s="110"/>
      <c r="AP59" s="110"/>
      <c r="AQ59" s="110"/>
      <c r="AR59" s="110"/>
      <c r="AS59" s="110"/>
      <c r="AT59" s="110"/>
      <c r="AU59" s="110"/>
      <c r="AV59" s="110"/>
      <c r="AW59" s="110"/>
      <c r="AX59" s="110"/>
      <c r="AY59" s="110"/>
      <c r="AZ59" s="110"/>
      <c r="BA59" s="110"/>
      <c r="BB59" s="110"/>
      <c r="BC59" s="110"/>
      <c r="BD59" s="110"/>
      <c r="BE59" s="110"/>
      <c r="BF59" s="110"/>
      <c r="BG59" s="110"/>
      <c r="BH59" s="110"/>
      <c r="BI59" s="110"/>
      <c r="BJ59" s="110"/>
      <c r="BK59" s="110"/>
      <c r="BL59" s="110"/>
      <c r="BM59" s="110"/>
      <c r="BN59" s="110"/>
      <c r="BO59" s="110"/>
      <c r="BP59" s="110"/>
      <c r="BQ59" s="110"/>
      <c r="BR59" s="110"/>
      <c r="BS59" s="110"/>
      <c r="BT59" s="110"/>
      <c r="BU59" s="110"/>
      <c r="BV59" s="110"/>
      <c r="BW59" s="110"/>
      <c r="BX59" s="110"/>
      <c r="BY59" s="110"/>
      <c r="BZ59" s="110"/>
      <c r="CA59" s="110"/>
      <c r="CB59" s="110"/>
      <c r="CC59" s="110"/>
      <c r="CD59" s="110"/>
      <c r="CE59" s="110"/>
      <c r="CF59" s="110"/>
      <c r="CG59" s="110"/>
      <c r="CH59" s="110"/>
      <c r="CI59" s="110"/>
      <c r="CJ59" s="110"/>
      <c r="CK59" s="110"/>
      <c r="CL59" s="110"/>
      <c r="CM59" s="110"/>
      <c r="CN59" s="110"/>
      <c r="CO59" s="110"/>
      <c r="CP59" s="110"/>
      <c r="CQ59" s="110"/>
      <c r="CR59" s="110"/>
      <c r="CS59" s="110"/>
      <c r="CT59" s="110"/>
      <c r="CU59" s="110"/>
      <c r="CV59" s="110"/>
      <c r="CW59" s="110"/>
      <c r="CX59" s="110"/>
    </row>
    <row r="60" spans="7:102" ht="14.25" customHeight="1" x14ac:dyDescent="0.25">
      <c r="G60" s="523"/>
      <c r="H60" s="206"/>
      <c r="I60" s="207"/>
      <c r="J60" s="207"/>
      <c r="K60" s="207"/>
      <c r="L60" s="207"/>
      <c r="M60" s="207"/>
      <c r="N60" s="207"/>
      <c r="O60" s="207"/>
      <c r="P60" s="207"/>
      <c r="Q60" s="207"/>
      <c r="R60" s="207"/>
      <c r="S60" s="207"/>
      <c r="T60" s="207"/>
      <c r="U60" s="207"/>
      <c r="V60" s="207"/>
      <c r="W60" s="207"/>
      <c r="X60" s="207"/>
      <c r="Y60" s="207"/>
      <c r="Z60" s="207"/>
      <c r="AA60" s="207"/>
      <c r="AB60" s="207"/>
      <c r="AC60" s="188"/>
      <c r="AD60" s="440"/>
      <c r="AE60" s="440"/>
      <c r="AF60" s="440"/>
      <c r="AG60" s="440"/>
      <c r="AH60" s="440"/>
      <c r="AI60" s="440"/>
      <c r="AJ60" s="440"/>
      <c r="AK60" s="439"/>
      <c r="AL60" s="110"/>
      <c r="AM60" s="110"/>
      <c r="AN60" s="110"/>
      <c r="AO60" s="110"/>
      <c r="AP60" s="110"/>
      <c r="AQ60" s="110"/>
      <c r="AR60" s="110"/>
      <c r="AS60" s="110"/>
      <c r="AT60" s="110"/>
      <c r="AU60" s="110"/>
      <c r="AV60" s="110"/>
      <c r="AW60" s="110"/>
      <c r="AX60" s="110"/>
      <c r="AY60" s="110"/>
      <c r="AZ60" s="110"/>
      <c r="BA60" s="110"/>
      <c r="BB60" s="110"/>
      <c r="BC60" s="110"/>
      <c r="BD60" s="110"/>
      <c r="BE60" s="110"/>
      <c r="BF60" s="110"/>
      <c r="BG60" s="110"/>
      <c r="BH60" s="110"/>
      <c r="BI60" s="110"/>
      <c r="BJ60" s="110"/>
      <c r="BK60" s="110"/>
      <c r="BL60" s="110"/>
      <c r="BM60" s="110"/>
      <c r="BN60" s="110"/>
      <c r="BO60" s="110"/>
      <c r="BP60" s="110"/>
      <c r="BQ60" s="110"/>
      <c r="BR60" s="110"/>
      <c r="BS60" s="110"/>
      <c r="BT60" s="110"/>
      <c r="BU60" s="110"/>
      <c r="BV60" s="110"/>
      <c r="BW60" s="110"/>
      <c r="BX60" s="110"/>
      <c r="BY60" s="110"/>
      <c r="BZ60" s="110"/>
      <c r="CA60" s="110"/>
      <c r="CB60" s="110"/>
      <c r="CC60" s="110"/>
      <c r="CD60" s="110"/>
      <c r="CE60" s="110"/>
      <c r="CF60" s="110"/>
      <c r="CG60" s="110"/>
      <c r="CH60" s="110"/>
      <c r="CI60" s="110"/>
      <c r="CJ60" s="110"/>
      <c r="CK60" s="110"/>
      <c r="CL60" s="110"/>
      <c r="CM60" s="110"/>
      <c r="CN60" s="110"/>
      <c r="CO60" s="110"/>
      <c r="CP60" s="110"/>
      <c r="CQ60" s="110"/>
      <c r="CR60" s="110"/>
      <c r="CS60" s="110"/>
      <c r="CT60" s="110"/>
      <c r="CU60" s="110"/>
      <c r="CV60" s="110"/>
      <c r="CW60" s="110"/>
      <c r="CX60" s="110"/>
    </row>
    <row r="61" spans="7:102" ht="14.25" customHeight="1" x14ac:dyDescent="0.25">
      <c r="AL61" s="110"/>
      <c r="AM61" s="110"/>
      <c r="AN61" s="110"/>
      <c r="AO61" s="110"/>
      <c r="AP61" s="110"/>
      <c r="AQ61" s="110"/>
      <c r="AR61" s="110"/>
      <c r="AS61" s="110"/>
      <c r="AT61" s="110"/>
      <c r="AU61" s="110"/>
      <c r="AV61" s="110"/>
      <c r="AW61" s="110"/>
      <c r="AX61" s="110"/>
      <c r="AY61" s="110"/>
      <c r="AZ61" s="110"/>
      <c r="BA61" s="110"/>
      <c r="BB61" s="110"/>
      <c r="BC61" s="110"/>
      <c r="BD61" s="110"/>
      <c r="BE61" s="110"/>
      <c r="BF61" s="110"/>
      <c r="BG61" s="110"/>
      <c r="BH61" s="110"/>
      <c r="BI61" s="110"/>
      <c r="BJ61" s="110"/>
      <c r="BK61" s="110"/>
      <c r="BL61" s="110"/>
      <c r="BM61" s="110"/>
      <c r="BN61" s="110"/>
      <c r="BO61" s="110"/>
      <c r="BP61" s="110"/>
      <c r="BQ61" s="110"/>
      <c r="BR61" s="110"/>
      <c r="BS61" s="110"/>
      <c r="BT61" s="110"/>
      <c r="BU61" s="110"/>
      <c r="BV61" s="110"/>
      <c r="BW61" s="110"/>
      <c r="BX61" s="110"/>
      <c r="BY61" s="110"/>
      <c r="BZ61" s="110"/>
      <c r="CA61" s="110"/>
      <c r="CB61" s="110"/>
      <c r="CC61" s="110"/>
      <c r="CD61" s="110"/>
      <c r="CE61" s="110"/>
      <c r="CF61" s="110"/>
      <c r="CG61" s="110"/>
      <c r="CH61" s="110"/>
      <c r="CI61" s="110"/>
      <c r="CJ61" s="110"/>
      <c r="CK61" s="110"/>
      <c r="CL61" s="110"/>
      <c r="CM61" s="110"/>
      <c r="CN61" s="110"/>
      <c r="CO61" s="110"/>
      <c r="CP61" s="110"/>
      <c r="CQ61" s="110"/>
      <c r="CR61" s="110"/>
      <c r="CS61" s="110"/>
      <c r="CT61" s="110"/>
      <c r="CU61" s="110"/>
      <c r="CV61" s="110"/>
      <c r="CW61" s="110"/>
      <c r="CX61" s="110"/>
    </row>
    <row r="62" spans="7:102" ht="14.25" customHeight="1" x14ac:dyDescent="0.25">
      <c r="AL62" s="110"/>
      <c r="AM62" s="110"/>
      <c r="AN62" s="110"/>
      <c r="AO62" s="110"/>
      <c r="AP62" s="110"/>
      <c r="AQ62" s="110"/>
      <c r="AR62" s="110"/>
      <c r="AS62" s="110"/>
      <c r="AT62" s="110"/>
      <c r="AU62" s="110"/>
      <c r="AV62" s="110"/>
      <c r="AW62" s="110"/>
      <c r="AX62" s="110"/>
      <c r="AY62" s="110"/>
      <c r="AZ62" s="110"/>
      <c r="BA62" s="110"/>
      <c r="BB62" s="110"/>
      <c r="BC62" s="110"/>
      <c r="BD62" s="110"/>
      <c r="BE62" s="110"/>
      <c r="BF62" s="110"/>
      <c r="BG62" s="110"/>
      <c r="BH62" s="110"/>
      <c r="BI62" s="110"/>
      <c r="BJ62" s="110"/>
      <c r="BK62" s="110"/>
      <c r="BL62" s="110"/>
      <c r="BM62" s="110"/>
      <c r="BN62" s="110"/>
      <c r="BO62" s="110"/>
      <c r="BP62" s="110"/>
      <c r="BQ62" s="110"/>
      <c r="BR62" s="110"/>
      <c r="BS62" s="110"/>
      <c r="BT62" s="110"/>
      <c r="BU62" s="110"/>
      <c r="BV62" s="110"/>
      <c r="BW62" s="110"/>
      <c r="BX62" s="110"/>
      <c r="BY62" s="110"/>
      <c r="BZ62" s="110"/>
      <c r="CA62" s="110"/>
      <c r="CB62" s="110"/>
      <c r="CC62" s="110"/>
      <c r="CD62" s="110"/>
      <c r="CE62" s="110"/>
      <c r="CF62" s="110"/>
      <c r="CG62" s="110"/>
      <c r="CH62" s="110"/>
      <c r="CI62" s="110"/>
      <c r="CJ62" s="110"/>
      <c r="CK62" s="110"/>
      <c r="CL62" s="110"/>
      <c r="CM62" s="110"/>
      <c r="CN62" s="110"/>
      <c r="CO62" s="110"/>
      <c r="CP62" s="110"/>
      <c r="CQ62" s="110"/>
      <c r="CR62" s="110"/>
      <c r="CS62" s="110"/>
      <c r="CT62" s="110"/>
      <c r="CU62" s="110"/>
      <c r="CV62" s="110"/>
      <c r="CW62" s="110"/>
      <c r="CX62" s="110"/>
    </row>
    <row r="63" spans="7:102" ht="14.25" customHeight="1" x14ac:dyDescent="0.25">
      <c r="AL63" s="110"/>
      <c r="AM63" s="110"/>
      <c r="AN63" s="110"/>
      <c r="AO63" s="110"/>
      <c r="AP63" s="110"/>
      <c r="AQ63" s="110"/>
      <c r="AR63" s="110"/>
      <c r="AS63" s="110"/>
      <c r="AT63" s="110"/>
      <c r="AU63" s="110"/>
      <c r="AV63" s="110"/>
      <c r="AW63" s="110"/>
      <c r="AX63" s="110"/>
      <c r="AY63" s="110"/>
      <c r="AZ63" s="110"/>
      <c r="BA63" s="110"/>
      <c r="BB63" s="110"/>
      <c r="BC63" s="110"/>
      <c r="BD63" s="110"/>
      <c r="BE63" s="110"/>
      <c r="BF63" s="110"/>
      <c r="BG63" s="110"/>
      <c r="BH63" s="110"/>
      <c r="BI63" s="110"/>
      <c r="BJ63" s="110"/>
      <c r="BK63" s="110"/>
      <c r="BL63" s="110"/>
      <c r="BM63" s="110"/>
      <c r="BN63" s="110"/>
      <c r="BO63" s="110"/>
      <c r="BP63" s="110"/>
      <c r="BQ63" s="110"/>
      <c r="BR63" s="110"/>
      <c r="BS63" s="110"/>
      <c r="BT63" s="110"/>
      <c r="BU63" s="110"/>
      <c r="BV63" s="110"/>
      <c r="BW63" s="110"/>
      <c r="BX63" s="110"/>
      <c r="BY63" s="110"/>
      <c r="BZ63" s="110"/>
      <c r="CA63" s="110"/>
      <c r="CB63" s="110"/>
      <c r="CC63" s="110"/>
      <c r="CD63" s="110"/>
      <c r="CE63" s="110"/>
      <c r="CF63" s="110"/>
      <c r="CG63" s="110"/>
      <c r="CH63" s="110"/>
      <c r="CI63" s="110"/>
      <c r="CJ63" s="110"/>
      <c r="CK63" s="110"/>
      <c r="CL63" s="110"/>
      <c r="CM63" s="110"/>
      <c r="CN63" s="110"/>
      <c r="CO63" s="110"/>
      <c r="CP63" s="110"/>
      <c r="CQ63" s="110"/>
      <c r="CR63" s="110"/>
      <c r="CS63" s="110"/>
      <c r="CT63" s="110"/>
      <c r="CU63" s="110"/>
      <c r="CV63" s="110"/>
      <c r="CW63" s="110"/>
      <c r="CX63" s="110"/>
    </row>
    <row r="64" spans="7:102" ht="14.25" customHeight="1" x14ac:dyDescent="0.25">
      <c r="AL64" s="110"/>
      <c r="AM64" s="110"/>
      <c r="AN64" s="110"/>
      <c r="AO64" s="110"/>
      <c r="AP64" s="110"/>
      <c r="AQ64" s="110"/>
      <c r="AR64" s="110"/>
      <c r="AS64" s="110"/>
      <c r="AT64" s="110"/>
      <c r="AU64" s="110"/>
      <c r="AV64" s="110"/>
      <c r="AW64" s="110"/>
      <c r="AX64" s="110"/>
      <c r="AY64" s="110"/>
      <c r="AZ64" s="110"/>
      <c r="BA64" s="110"/>
      <c r="BB64" s="110"/>
      <c r="BC64" s="110"/>
      <c r="BD64" s="110"/>
      <c r="BE64" s="110"/>
      <c r="BF64" s="110"/>
      <c r="BG64" s="110"/>
      <c r="BH64" s="110"/>
      <c r="BI64" s="110"/>
      <c r="BJ64" s="110"/>
      <c r="BK64" s="110"/>
      <c r="BL64" s="110"/>
      <c r="BM64" s="110"/>
      <c r="BN64" s="110"/>
      <c r="BO64" s="110"/>
      <c r="BP64" s="110"/>
      <c r="BQ64" s="110"/>
      <c r="BR64" s="110"/>
      <c r="BS64" s="110"/>
      <c r="BT64" s="110"/>
      <c r="BU64" s="110"/>
      <c r="BV64" s="110"/>
      <c r="BW64" s="110"/>
      <c r="BX64" s="110"/>
      <c r="BY64" s="110"/>
      <c r="BZ64" s="110"/>
      <c r="CA64" s="110"/>
      <c r="CB64" s="110"/>
      <c r="CC64" s="110"/>
      <c r="CD64" s="110"/>
      <c r="CE64" s="110"/>
      <c r="CF64" s="110"/>
      <c r="CG64" s="110"/>
      <c r="CH64" s="110"/>
      <c r="CI64" s="110"/>
      <c r="CJ64" s="110"/>
      <c r="CK64" s="110"/>
      <c r="CL64" s="110"/>
      <c r="CM64" s="110"/>
      <c r="CN64" s="110"/>
      <c r="CO64" s="110"/>
      <c r="CP64" s="110"/>
      <c r="CQ64" s="110"/>
      <c r="CR64" s="110"/>
      <c r="CS64" s="110"/>
      <c r="CT64" s="110"/>
      <c r="CU64" s="110"/>
      <c r="CV64" s="110"/>
      <c r="CW64" s="110"/>
      <c r="CX64" s="110"/>
    </row>
    <row r="65" spans="7:102" ht="14.25" customHeight="1" x14ac:dyDescent="0.25">
      <c r="G65" s="958" t="s">
        <v>1507</v>
      </c>
      <c r="H65" s="764"/>
      <c r="I65" s="764"/>
      <c r="J65" s="764"/>
      <c r="K65" s="764"/>
      <c r="L65" s="764"/>
      <c r="M65" s="764"/>
      <c r="N65" s="764"/>
      <c r="O65" s="764"/>
      <c r="P65" s="764"/>
      <c r="Q65" s="764"/>
      <c r="R65" s="764"/>
      <c r="S65" s="764"/>
      <c r="T65" s="764"/>
      <c r="U65" s="965" t="s">
        <v>1508</v>
      </c>
      <c r="V65" s="764"/>
      <c r="W65" s="764"/>
      <c r="X65" s="764"/>
      <c r="Y65" s="764"/>
      <c r="Z65" s="764"/>
      <c r="AA65" s="764"/>
      <c r="AB65" s="764"/>
      <c r="AC65" s="764"/>
      <c r="AD65" s="764"/>
      <c r="AE65" s="764"/>
      <c r="AF65" s="764"/>
      <c r="AG65" s="764"/>
      <c r="AH65" s="765"/>
      <c r="AL65" s="110"/>
      <c r="AM65" s="110"/>
      <c r="AN65" s="110"/>
      <c r="AO65" s="110"/>
      <c r="AP65" s="110"/>
      <c r="AQ65" s="110"/>
      <c r="AR65" s="110"/>
      <c r="AS65" s="110"/>
      <c r="AT65" s="110"/>
      <c r="AU65" s="110"/>
      <c r="AV65" s="110"/>
      <c r="AW65" s="110"/>
      <c r="AX65" s="110"/>
      <c r="AY65" s="110"/>
      <c r="AZ65" s="110"/>
      <c r="BA65" s="110"/>
      <c r="BB65" s="110"/>
      <c r="BC65" s="110"/>
      <c r="BD65" s="110"/>
      <c r="BE65" s="110"/>
      <c r="BF65" s="110"/>
      <c r="BG65" s="110"/>
      <c r="BH65" s="110"/>
      <c r="BI65" s="110"/>
      <c r="BJ65" s="110"/>
      <c r="BK65" s="110"/>
      <c r="BL65" s="110"/>
      <c r="BM65" s="110"/>
      <c r="BN65" s="110"/>
      <c r="BO65" s="110"/>
      <c r="BP65" s="110"/>
      <c r="BQ65" s="110"/>
      <c r="BR65" s="110"/>
      <c r="BS65" s="110"/>
      <c r="BT65" s="110"/>
      <c r="BU65" s="110"/>
      <c r="BV65" s="110"/>
      <c r="BW65" s="110"/>
      <c r="BX65" s="110"/>
      <c r="BY65" s="110"/>
      <c r="BZ65" s="110"/>
      <c r="CA65" s="110"/>
      <c r="CB65" s="110"/>
      <c r="CC65" s="110"/>
      <c r="CD65" s="110"/>
      <c r="CE65" s="110"/>
      <c r="CF65" s="110"/>
      <c r="CG65" s="110"/>
      <c r="CH65" s="110"/>
      <c r="CI65" s="110"/>
      <c r="CJ65" s="110"/>
      <c r="CK65" s="110"/>
      <c r="CL65" s="110"/>
      <c r="CM65" s="110"/>
      <c r="CN65" s="110"/>
      <c r="CO65" s="110"/>
      <c r="CP65" s="110"/>
      <c r="CQ65" s="110"/>
      <c r="CR65" s="110"/>
      <c r="CS65" s="110"/>
      <c r="CT65" s="110"/>
      <c r="CU65" s="110"/>
      <c r="CV65" s="110"/>
      <c r="CW65" s="110"/>
      <c r="CX65" s="110"/>
    </row>
    <row r="66" spans="7:102" ht="14.25" customHeight="1" x14ac:dyDescent="0.25">
      <c r="G66" s="956" t="s">
        <v>796</v>
      </c>
      <c r="H66" s="794"/>
      <c r="I66" s="794"/>
      <c r="J66" s="794"/>
      <c r="K66" s="794"/>
      <c r="L66" s="794"/>
      <c r="M66" s="958" t="s">
        <v>1511</v>
      </c>
      <c r="N66" s="764"/>
      <c r="O66" s="764"/>
      <c r="P66" s="764"/>
      <c r="Q66" s="965" t="s">
        <v>1510</v>
      </c>
      <c r="R66" s="764"/>
      <c r="S66" s="764"/>
      <c r="T66" s="765"/>
      <c r="U66" s="957" t="s">
        <v>796</v>
      </c>
      <c r="V66" s="794"/>
      <c r="W66" s="794"/>
      <c r="X66" s="794"/>
      <c r="Y66" s="794"/>
      <c r="Z66" s="794"/>
      <c r="AA66" s="965" t="s">
        <v>1511</v>
      </c>
      <c r="AB66" s="764"/>
      <c r="AC66" s="764"/>
      <c r="AD66" s="765"/>
      <c r="AE66" s="965" t="s">
        <v>1510</v>
      </c>
      <c r="AF66" s="764"/>
      <c r="AG66" s="764"/>
      <c r="AH66" s="765"/>
      <c r="AL66" s="110"/>
      <c r="AM66" s="110"/>
      <c r="AN66" s="110"/>
      <c r="AO66" s="110"/>
      <c r="AP66" s="110"/>
      <c r="AQ66" s="110"/>
      <c r="AR66" s="110"/>
      <c r="AS66" s="110"/>
      <c r="AT66" s="110"/>
      <c r="AU66" s="110"/>
      <c r="AV66" s="110"/>
      <c r="AW66" s="110"/>
      <c r="AX66" s="110"/>
      <c r="AY66" s="110"/>
      <c r="AZ66" s="110"/>
      <c r="BA66" s="110"/>
      <c r="BB66" s="110"/>
      <c r="BC66" s="110"/>
      <c r="BD66" s="110"/>
      <c r="BE66" s="110"/>
      <c r="BF66" s="110"/>
      <c r="BG66" s="110"/>
      <c r="BH66" s="110"/>
      <c r="BI66" s="110"/>
      <c r="BJ66" s="110"/>
      <c r="BK66" s="110"/>
      <c r="BL66" s="110"/>
      <c r="BM66" s="110"/>
      <c r="BN66" s="110"/>
      <c r="BO66" s="110"/>
      <c r="BP66" s="110"/>
      <c r="BQ66" s="110"/>
      <c r="BR66" s="110"/>
      <c r="BS66" s="110"/>
      <c r="BT66" s="110"/>
      <c r="BU66" s="110"/>
      <c r="BV66" s="110"/>
      <c r="BW66" s="110"/>
      <c r="BX66" s="110"/>
      <c r="BY66" s="110"/>
      <c r="BZ66" s="110"/>
      <c r="CA66" s="110"/>
      <c r="CB66" s="110"/>
      <c r="CC66" s="110"/>
      <c r="CD66" s="110"/>
      <c r="CE66" s="110"/>
      <c r="CF66" s="110"/>
      <c r="CG66" s="110"/>
      <c r="CH66" s="110"/>
      <c r="CI66" s="110"/>
      <c r="CJ66" s="110"/>
      <c r="CK66" s="110"/>
      <c r="CL66" s="110"/>
      <c r="CM66" s="110"/>
      <c r="CN66" s="110"/>
      <c r="CO66" s="110"/>
      <c r="CP66" s="110"/>
      <c r="CQ66" s="110"/>
      <c r="CR66" s="110"/>
      <c r="CS66" s="110"/>
      <c r="CT66" s="110"/>
      <c r="CU66" s="110"/>
      <c r="CV66" s="110"/>
      <c r="CW66" s="110"/>
      <c r="CX66" s="110"/>
    </row>
    <row r="67" spans="7:102" ht="14.25" customHeight="1" x14ac:dyDescent="0.25">
      <c r="G67" s="184"/>
      <c r="M67" s="184"/>
      <c r="Q67" s="184"/>
      <c r="T67" s="186"/>
      <c r="AA67" s="184"/>
      <c r="AD67" s="186"/>
      <c r="AE67" s="184"/>
      <c r="AH67" s="186"/>
      <c r="AL67" s="110"/>
      <c r="AM67" s="110"/>
      <c r="AN67" s="110"/>
      <c r="AO67" s="110"/>
      <c r="AP67" s="110"/>
      <c r="AQ67" s="110"/>
      <c r="AR67" s="110"/>
      <c r="AS67" s="110"/>
      <c r="AT67" s="110"/>
      <c r="AU67" s="110"/>
      <c r="AV67" s="110"/>
      <c r="AW67" s="110"/>
      <c r="AX67" s="110"/>
      <c r="AY67" s="110"/>
      <c r="AZ67" s="110"/>
      <c r="BA67" s="110"/>
      <c r="BB67" s="110"/>
      <c r="BC67" s="110"/>
      <c r="BD67" s="110"/>
      <c r="BE67" s="110"/>
      <c r="BF67" s="110"/>
      <c r="BG67" s="110"/>
      <c r="BH67" s="110"/>
      <c r="BI67" s="110"/>
      <c r="BJ67" s="110"/>
      <c r="BK67" s="110"/>
      <c r="BL67" s="110"/>
      <c r="BM67" s="110"/>
      <c r="BN67" s="110"/>
      <c r="BO67" s="110"/>
      <c r="BP67" s="110"/>
      <c r="BQ67" s="110"/>
      <c r="BR67" s="110"/>
      <c r="BS67" s="110"/>
      <c r="BT67" s="110"/>
      <c r="BU67" s="110"/>
      <c r="BV67" s="110"/>
      <c r="BW67" s="110"/>
      <c r="BX67" s="110"/>
      <c r="BY67" s="110"/>
      <c r="BZ67" s="110"/>
      <c r="CA67" s="110"/>
      <c r="CB67" s="110"/>
      <c r="CC67" s="110"/>
      <c r="CD67" s="110"/>
      <c r="CE67" s="110"/>
      <c r="CF67" s="110"/>
      <c r="CG67" s="110"/>
      <c r="CH67" s="110"/>
      <c r="CI67" s="110"/>
      <c r="CJ67" s="110"/>
      <c r="CK67" s="110"/>
      <c r="CL67" s="110"/>
      <c r="CM67" s="110"/>
      <c r="CN67" s="110"/>
      <c r="CO67" s="110"/>
      <c r="CP67" s="110"/>
      <c r="CQ67" s="110"/>
      <c r="CR67" s="110"/>
      <c r="CS67" s="110"/>
      <c r="CT67" s="110"/>
      <c r="CU67" s="110"/>
      <c r="CV67" s="110"/>
      <c r="CW67" s="110"/>
      <c r="CX67" s="110"/>
    </row>
    <row r="68" spans="7:102" ht="14.25" customHeight="1" x14ac:dyDescent="0.25">
      <c r="G68" s="294" t="s">
        <v>1681</v>
      </c>
      <c r="H68" s="295"/>
      <c r="I68" s="295"/>
      <c r="J68" s="295"/>
      <c r="K68" s="295"/>
      <c r="L68" s="295"/>
      <c r="M68" s="294"/>
      <c r="N68" s="295"/>
      <c r="O68" s="295"/>
      <c r="P68" s="295"/>
      <c r="Q68" s="294"/>
      <c r="R68" s="295"/>
      <c r="S68" s="295"/>
      <c r="T68" s="296"/>
      <c r="U68" s="294" t="s">
        <v>1681</v>
      </c>
      <c r="V68" s="295"/>
      <c r="W68" s="295"/>
      <c r="X68" s="295"/>
      <c r="Y68" s="295"/>
      <c r="Z68" s="295"/>
      <c r="AA68" s="294"/>
      <c r="AB68" s="295"/>
      <c r="AC68" s="295"/>
      <c r="AD68" s="296"/>
      <c r="AE68" s="294"/>
      <c r="AF68" s="295"/>
      <c r="AG68" s="295"/>
      <c r="AH68" s="296"/>
      <c r="AL68" s="110"/>
      <c r="AM68" s="110"/>
      <c r="AN68" s="110"/>
      <c r="AO68" s="110"/>
      <c r="AP68" s="110"/>
      <c r="AQ68" s="110"/>
      <c r="AR68" s="110"/>
      <c r="AS68" s="110"/>
      <c r="AT68" s="110"/>
      <c r="AU68" s="110"/>
      <c r="AV68" s="110"/>
      <c r="AW68" s="110"/>
      <c r="AX68" s="110"/>
      <c r="AY68" s="110"/>
      <c r="AZ68" s="110"/>
      <c r="BA68" s="110"/>
      <c r="BB68" s="110"/>
      <c r="BC68" s="110"/>
      <c r="BD68" s="110"/>
      <c r="BE68" s="110"/>
      <c r="BF68" s="110"/>
      <c r="BG68" s="110"/>
      <c r="BH68" s="110"/>
      <c r="BI68" s="110"/>
      <c r="BJ68" s="110"/>
      <c r="BK68" s="110"/>
      <c r="BL68" s="110"/>
      <c r="BM68" s="110"/>
      <c r="BN68" s="110"/>
      <c r="BO68" s="110"/>
      <c r="BP68" s="110"/>
      <c r="BQ68" s="110"/>
      <c r="BR68" s="110"/>
      <c r="BS68" s="110"/>
      <c r="BT68" s="110"/>
      <c r="BU68" s="110"/>
      <c r="BV68" s="110"/>
      <c r="BW68" s="110"/>
      <c r="BX68" s="110"/>
      <c r="BY68" s="110"/>
      <c r="BZ68" s="110"/>
      <c r="CA68" s="110"/>
      <c r="CB68" s="110"/>
      <c r="CC68" s="110"/>
      <c r="CD68" s="110"/>
      <c r="CE68" s="110"/>
      <c r="CF68" s="110"/>
      <c r="CG68" s="110"/>
      <c r="CH68" s="110"/>
      <c r="CI68" s="110"/>
      <c r="CJ68" s="110"/>
      <c r="CK68" s="110"/>
      <c r="CL68" s="110"/>
      <c r="CM68" s="110"/>
      <c r="CN68" s="110"/>
      <c r="CO68" s="110"/>
      <c r="CP68" s="110"/>
      <c r="CQ68" s="110"/>
      <c r="CR68" s="110"/>
      <c r="CS68" s="110"/>
      <c r="CT68" s="110"/>
      <c r="CU68" s="110"/>
      <c r="CV68" s="110"/>
      <c r="CW68" s="110"/>
      <c r="CX68" s="110"/>
    </row>
    <row r="69" spans="7:102" ht="14.25" customHeight="1" x14ac:dyDescent="0.25">
      <c r="G69" s="294" t="s">
        <v>1681</v>
      </c>
      <c r="H69" s="295"/>
      <c r="I69" s="295"/>
      <c r="J69" s="295"/>
      <c r="K69" s="295"/>
      <c r="L69" s="295"/>
      <c r="M69" s="294"/>
      <c r="N69" s="295"/>
      <c r="O69" s="295"/>
      <c r="P69" s="295"/>
      <c r="Q69" s="294"/>
      <c r="R69" s="295"/>
      <c r="S69" s="295"/>
      <c r="T69" s="296"/>
      <c r="U69" s="294"/>
      <c r="V69" s="295"/>
      <c r="W69" s="295"/>
      <c r="X69" s="295"/>
      <c r="Y69" s="295"/>
      <c r="Z69" s="295"/>
      <c r="AA69" s="294"/>
      <c r="AB69" s="295"/>
      <c r="AC69" s="295"/>
      <c r="AD69" s="296"/>
      <c r="AE69" s="294"/>
      <c r="AF69" s="295"/>
      <c r="AG69" s="295"/>
      <c r="AH69" s="296"/>
      <c r="AL69" s="110"/>
      <c r="AM69" s="110"/>
      <c r="AN69" s="110"/>
      <c r="AO69" s="110"/>
      <c r="AP69" s="110"/>
      <c r="AQ69" s="110"/>
      <c r="AR69" s="110"/>
      <c r="AS69" s="110"/>
      <c r="AT69" s="110"/>
      <c r="AU69" s="110"/>
      <c r="AV69" s="110"/>
      <c r="AW69" s="110"/>
      <c r="AX69" s="110"/>
      <c r="AY69" s="110"/>
      <c r="AZ69" s="110"/>
      <c r="BA69" s="110"/>
      <c r="BB69" s="110"/>
      <c r="BC69" s="110"/>
      <c r="BD69" s="110"/>
      <c r="BE69" s="110"/>
      <c r="BF69" s="110"/>
      <c r="BG69" s="110"/>
      <c r="BH69" s="110"/>
      <c r="BI69" s="110"/>
      <c r="BJ69" s="110"/>
      <c r="BK69" s="110"/>
      <c r="BL69" s="110"/>
      <c r="BM69" s="110"/>
      <c r="BN69" s="110"/>
      <c r="BO69" s="110"/>
      <c r="BP69" s="110"/>
      <c r="BQ69" s="110"/>
      <c r="BR69" s="110"/>
      <c r="BS69" s="110"/>
      <c r="BT69" s="110"/>
      <c r="BU69" s="110"/>
      <c r="BV69" s="110"/>
      <c r="BW69" s="110"/>
      <c r="BX69" s="110"/>
      <c r="BY69" s="110"/>
      <c r="BZ69" s="110"/>
      <c r="CA69" s="110"/>
      <c r="CB69" s="110"/>
      <c r="CC69" s="110"/>
      <c r="CD69" s="110"/>
      <c r="CE69" s="110"/>
      <c r="CF69" s="110"/>
      <c r="CG69" s="110"/>
      <c r="CH69" s="110"/>
      <c r="CI69" s="110"/>
      <c r="CJ69" s="110"/>
      <c r="CK69" s="110"/>
      <c r="CL69" s="110"/>
      <c r="CM69" s="110"/>
      <c r="CN69" s="110"/>
      <c r="CO69" s="110"/>
      <c r="CP69" s="110"/>
      <c r="CQ69" s="110"/>
      <c r="CR69" s="110"/>
      <c r="CS69" s="110"/>
      <c r="CT69" s="110"/>
      <c r="CU69" s="110"/>
      <c r="CV69" s="110"/>
      <c r="CW69" s="110"/>
      <c r="CX69" s="110"/>
    </row>
    <row r="70" spans="7:102" ht="14.25" customHeight="1" x14ac:dyDescent="0.25">
      <c r="G70" s="294" t="s">
        <v>1681</v>
      </c>
      <c r="H70" s="295"/>
      <c r="I70" s="295"/>
      <c r="J70" s="295"/>
      <c r="K70" s="295"/>
      <c r="L70" s="295"/>
      <c r="M70" s="294"/>
      <c r="N70" s="295"/>
      <c r="O70" s="295"/>
      <c r="P70" s="295"/>
      <c r="Q70" s="294"/>
      <c r="R70" s="295"/>
      <c r="S70" s="295"/>
      <c r="T70" s="296"/>
      <c r="U70" s="294"/>
      <c r="V70" s="295"/>
      <c r="W70" s="295"/>
      <c r="X70" s="295"/>
      <c r="Y70" s="295"/>
      <c r="Z70" s="295"/>
      <c r="AA70" s="294"/>
      <c r="AB70" s="295"/>
      <c r="AC70" s="295"/>
      <c r="AD70" s="296"/>
      <c r="AE70" s="294"/>
      <c r="AF70" s="295"/>
      <c r="AG70" s="295"/>
      <c r="AH70" s="296"/>
      <c r="AL70" s="110"/>
      <c r="AM70" s="110"/>
      <c r="AN70" s="110"/>
      <c r="AO70" s="110"/>
      <c r="AP70" s="110"/>
      <c r="AQ70" s="110"/>
      <c r="AR70" s="110"/>
      <c r="AS70" s="110"/>
      <c r="AT70" s="110"/>
      <c r="AU70" s="110"/>
      <c r="AV70" s="110"/>
      <c r="AW70" s="110"/>
      <c r="AX70" s="110"/>
      <c r="AY70" s="110"/>
      <c r="AZ70" s="110"/>
      <c r="BA70" s="110"/>
      <c r="BB70" s="110"/>
      <c r="BC70" s="110"/>
      <c r="BD70" s="110"/>
      <c r="BE70" s="110"/>
      <c r="BF70" s="110"/>
      <c r="BG70" s="110"/>
      <c r="BH70" s="110"/>
      <c r="BI70" s="110"/>
      <c r="BJ70" s="110"/>
      <c r="BK70" s="110"/>
      <c r="BL70" s="110"/>
      <c r="BM70" s="110"/>
      <c r="BN70" s="110"/>
      <c r="BO70" s="110"/>
      <c r="BP70" s="110"/>
      <c r="BQ70" s="110"/>
      <c r="BR70" s="110"/>
      <c r="BS70" s="110"/>
      <c r="BT70" s="110"/>
      <c r="BU70" s="110"/>
      <c r="BV70" s="110"/>
      <c r="BW70" s="110"/>
      <c r="BX70" s="110"/>
      <c r="BY70" s="110"/>
      <c r="BZ70" s="110"/>
      <c r="CA70" s="110"/>
      <c r="CB70" s="110"/>
      <c r="CC70" s="110"/>
      <c r="CD70" s="110"/>
      <c r="CE70" s="110"/>
      <c r="CF70" s="110"/>
      <c r="CG70" s="110"/>
      <c r="CH70" s="110"/>
      <c r="CI70" s="110"/>
      <c r="CJ70" s="110"/>
      <c r="CK70" s="110"/>
      <c r="CL70" s="110"/>
      <c r="CM70" s="110"/>
      <c r="CN70" s="110"/>
      <c r="CO70" s="110"/>
      <c r="CP70" s="110"/>
      <c r="CQ70" s="110"/>
      <c r="CR70" s="110"/>
      <c r="CS70" s="110"/>
      <c r="CT70" s="110"/>
      <c r="CU70" s="110"/>
      <c r="CV70" s="110"/>
      <c r="CW70" s="110"/>
      <c r="CX70" s="110"/>
    </row>
    <row r="71" spans="7:102" ht="14.25" customHeight="1" x14ac:dyDescent="0.25">
      <c r="G71" s="294" t="s">
        <v>1681</v>
      </c>
      <c r="H71" s="295"/>
      <c r="I71" s="295"/>
      <c r="J71" s="295"/>
      <c r="K71" s="295"/>
      <c r="L71" s="295"/>
      <c r="M71" s="294"/>
      <c r="N71" s="295"/>
      <c r="O71" s="295"/>
      <c r="P71" s="295"/>
      <c r="Q71" s="294"/>
      <c r="R71" s="295"/>
      <c r="S71" s="295"/>
      <c r="T71" s="296"/>
      <c r="U71" s="294"/>
      <c r="V71" s="295"/>
      <c r="W71" s="295"/>
      <c r="X71" s="295"/>
      <c r="Y71" s="295"/>
      <c r="Z71" s="295"/>
      <c r="AA71" s="294"/>
      <c r="AB71" s="295"/>
      <c r="AC71" s="295"/>
      <c r="AD71" s="296"/>
      <c r="AE71" s="294"/>
      <c r="AF71" s="295"/>
      <c r="AG71" s="295"/>
      <c r="AH71" s="296"/>
      <c r="AI71" s="110"/>
      <c r="AJ71" s="110"/>
      <c r="AK71" s="110"/>
      <c r="AL71" s="110"/>
      <c r="AM71" s="110"/>
      <c r="AN71" s="110"/>
      <c r="AO71" s="110"/>
      <c r="AP71" s="110"/>
      <c r="AQ71" s="110"/>
      <c r="AR71" s="110"/>
      <c r="AS71" s="110"/>
      <c r="AT71" s="110"/>
      <c r="AU71" s="110"/>
      <c r="AV71" s="110"/>
      <c r="AW71" s="110"/>
      <c r="AX71" s="110"/>
      <c r="AY71" s="110"/>
      <c r="AZ71" s="110"/>
      <c r="BA71" s="110"/>
      <c r="BB71" s="110"/>
      <c r="BC71" s="110"/>
      <c r="BD71" s="110"/>
      <c r="BE71" s="110"/>
      <c r="BF71" s="110"/>
      <c r="BG71" s="110"/>
      <c r="BH71" s="110"/>
      <c r="BI71" s="110"/>
      <c r="BJ71" s="110"/>
      <c r="BK71" s="110"/>
      <c r="BL71" s="110"/>
      <c r="BM71" s="110"/>
      <c r="BN71" s="110"/>
      <c r="BO71" s="110"/>
      <c r="BP71" s="110"/>
      <c r="BQ71" s="110"/>
      <c r="BR71" s="110"/>
      <c r="BS71" s="110"/>
      <c r="BT71" s="110"/>
      <c r="BU71" s="110"/>
      <c r="BV71" s="110"/>
      <c r="BW71" s="110"/>
      <c r="BX71" s="110"/>
      <c r="BY71" s="110"/>
      <c r="BZ71" s="110"/>
      <c r="CA71" s="110"/>
      <c r="CB71" s="110"/>
      <c r="CC71" s="110"/>
      <c r="CD71" s="110"/>
      <c r="CE71" s="110"/>
      <c r="CF71" s="110"/>
      <c r="CG71" s="110"/>
      <c r="CH71" s="110"/>
      <c r="CI71" s="110"/>
      <c r="CJ71" s="110"/>
      <c r="CK71" s="110"/>
      <c r="CL71" s="110"/>
      <c r="CM71" s="110"/>
      <c r="CN71" s="110"/>
      <c r="CO71" s="110"/>
      <c r="CP71" s="110"/>
      <c r="CQ71" s="110"/>
      <c r="CR71" s="110"/>
      <c r="CS71" s="110"/>
      <c r="CT71" s="110"/>
      <c r="CU71" s="110"/>
      <c r="CV71" s="110"/>
      <c r="CW71" s="110"/>
      <c r="CX71" s="110"/>
    </row>
    <row r="72" spans="7:102" ht="14.25" customHeight="1" x14ac:dyDescent="0.25">
      <c r="G72" s="294" t="s">
        <v>1681</v>
      </c>
      <c r="H72" s="295"/>
      <c r="I72" s="295"/>
      <c r="J72" s="295"/>
      <c r="K72" s="295"/>
      <c r="L72" s="295"/>
      <c r="M72" s="294"/>
      <c r="N72" s="295"/>
      <c r="O72" s="295"/>
      <c r="P72" s="295"/>
      <c r="Q72" s="294"/>
      <c r="R72" s="295"/>
      <c r="S72" s="295"/>
      <c r="T72" s="296"/>
      <c r="U72" s="294"/>
      <c r="V72" s="295"/>
      <c r="W72" s="295"/>
      <c r="X72" s="295"/>
      <c r="Y72" s="295"/>
      <c r="Z72" s="295"/>
      <c r="AA72" s="294"/>
      <c r="AB72" s="295"/>
      <c r="AC72" s="295"/>
      <c r="AD72" s="296"/>
      <c r="AE72" s="294"/>
      <c r="AF72" s="295"/>
      <c r="AG72" s="295"/>
      <c r="AH72" s="296"/>
      <c r="AI72" s="110"/>
      <c r="AJ72" s="110"/>
      <c r="AK72" s="110"/>
      <c r="AL72" s="110"/>
      <c r="AM72" s="110"/>
      <c r="AN72" s="110"/>
      <c r="AO72" s="110"/>
      <c r="AP72" s="110"/>
      <c r="AQ72" s="110"/>
      <c r="AR72" s="110"/>
      <c r="AS72" s="110"/>
      <c r="AT72" s="110"/>
      <c r="AU72" s="110"/>
      <c r="AV72" s="110"/>
      <c r="AW72" s="110"/>
      <c r="AX72" s="110"/>
      <c r="AY72" s="110"/>
      <c r="AZ72" s="110"/>
      <c r="BA72" s="110"/>
      <c r="BB72" s="110"/>
      <c r="BC72" s="110"/>
      <c r="BD72" s="110"/>
      <c r="BE72" s="110"/>
      <c r="BF72" s="110"/>
      <c r="BG72" s="110"/>
      <c r="BH72" s="110"/>
      <c r="BI72" s="110"/>
      <c r="BJ72" s="110"/>
      <c r="BK72" s="110"/>
      <c r="BL72" s="110"/>
      <c r="BM72" s="110"/>
      <c r="BN72" s="110"/>
      <c r="BO72" s="110"/>
      <c r="BP72" s="110"/>
      <c r="BQ72" s="110"/>
      <c r="BR72" s="110"/>
      <c r="BS72" s="110"/>
      <c r="BT72" s="110"/>
      <c r="BU72" s="110"/>
      <c r="BV72" s="110"/>
      <c r="BW72" s="110"/>
      <c r="BX72" s="110"/>
      <c r="BY72" s="110"/>
      <c r="BZ72" s="110"/>
      <c r="CA72" s="110"/>
      <c r="CB72" s="110"/>
      <c r="CC72" s="110"/>
      <c r="CD72" s="110"/>
      <c r="CE72" s="110"/>
      <c r="CF72" s="110"/>
      <c r="CG72" s="110"/>
      <c r="CH72" s="110"/>
      <c r="CI72" s="110"/>
      <c r="CJ72" s="110"/>
      <c r="CK72" s="110"/>
      <c r="CL72" s="110"/>
      <c r="CM72" s="110"/>
      <c r="CN72" s="110"/>
      <c r="CO72" s="110"/>
      <c r="CP72" s="110"/>
      <c r="CQ72" s="110"/>
      <c r="CR72" s="110"/>
      <c r="CS72" s="110"/>
      <c r="CT72" s="110"/>
      <c r="CU72" s="110"/>
      <c r="CV72" s="110"/>
      <c r="CW72" s="110"/>
      <c r="CX72" s="110"/>
    </row>
    <row r="73" spans="7:102" ht="14.25" customHeight="1" x14ac:dyDescent="0.25">
      <c r="G73" s="294" t="s">
        <v>1681</v>
      </c>
      <c r="H73" s="295"/>
      <c r="I73" s="295"/>
      <c r="J73" s="295"/>
      <c r="K73" s="295"/>
      <c r="L73" s="295"/>
      <c r="M73" s="294"/>
      <c r="N73" s="295"/>
      <c r="O73" s="295"/>
      <c r="P73" s="295"/>
      <c r="Q73" s="294"/>
      <c r="R73" s="295"/>
      <c r="S73" s="295"/>
      <c r="T73" s="296"/>
      <c r="U73" s="294"/>
      <c r="V73" s="295"/>
      <c r="W73" s="295"/>
      <c r="X73" s="295"/>
      <c r="Y73" s="295"/>
      <c r="Z73" s="295"/>
      <c r="AA73" s="294"/>
      <c r="AB73" s="295"/>
      <c r="AC73" s="295"/>
      <c r="AD73" s="296"/>
      <c r="AE73" s="294"/>
      <c r="AF73" s="295"/>
      <c r="AG73" s="295"/>
      <c r="AH73" s="296"/>
      <c r="AI73" s="110"/>
      <c r="AJ73" s="110"/>
      <c r="AK73" s="110"/>
      <c r="AL73" s="110"/>
      <c r="AM73" s="110"/>
      <c r="AN73" s="110"/>
      <c r="AO73" s="110"/>
      <c r="AP73" s="110"/>
      <c r="AQ73" s="110"/>
      <c r="AR73" s="110"/>
      <c r="AS73" s="110"/>
      <c r="AT73" s="110"/>
      <c r="AU73" s="110"/>
      <c r="AV73" s="110"/>
      <c r="AW73" s="110"/>
      <c r="AX73" s="110"/>
      <c r="AY73" s="110"/>
      <c r="AZ73" s="110"/>
      <c r="BA73" s="110"/>
      <c r="BB73" s="110"/>
      <c r="BC73" s="110"/>
      <c r="BD73" s="110"/>
      <c r="BE73" s="110"/>
      <c r="BF73" s="110"/>
      <c r="BG73" s="110"/>
      <c r="BH73" s="110"/>
      <c r="BI73" s="110"/>
      <c r="BJ73" s="110"/>
      <c r="BK73" s="110"/>
      <c r="BL73" s="110"/>
      <c r="BM73" s="110"/>
      <c r="BN73" s="110"/>
      <c r="BO73" s="110"/>
      <c r="BP73" s="110"/>
      <c r="BQ73" s="110"/>
      <c r="BR73" s="110"/>
      <c r="BS73" s="110"/>
      <c r="BT73" s="110"/>
      <c r="BU73" s="110"/>
      <c r="BV73" s="110"/>
      <c r="BW73" s="110"/>
      <c r="BX73" s="110"/>
      <c r="BY73" s="110"/>
      <c r="BZ73" s="110"/>
      <c r="CA73" s="110"/>
      <c r="CB73" s="110"/>
      <c r="CC73" s="110"/>
      <c r="CD73" s="110"/>
      <c r="CE73" s="110"/>
      <c r="CF73" s="110"/>
      <c r="CG73" s="110"/>
      <c r="CH73" s="110"/>
      <c r="CI73" s="110"/>
      <c r="CJ73" s="110"/>
      <c r="CK73" s="110"/>
      <c r="CL73" s="110"/>
      <c r="CM73" s="110"/>
      <c r="CN73" s="110"/>
      <c r="CO73" s="110"/>
      <c r="CP73" s="110"/>
      <c r="CQ73" s="110"/>
      <c r="CR73" s="110"/>
      <c r="CS73" s="110"/>
      <c r="CT73" s="110"/>
      <c r="CU73" s="110"/>
      <c r="CV73" s="110"/>
      <c r="CW73" s="110"/>
      <c r="CX73" s="110"/>
    </row>
    <row r="74" spans="7:102" ht="14.25" customHeight="1" x14ac:dyDescent="0.25">
      <c r="G74" s="294" t="s">
        <v>1681</v>
      </c>
      <c r="H74" s="295"/>
      <c r="I74" s="295"/>
      <c r="J74" s="295"/>
      <c r="K74" s="295"/>
      <c r="L74" s="295"/>
      <c r="M74" s="294"/>
      <c r="N74" s="295"/>
      <c r="O74" s="295"/>
      <c r="P74" s="295"/>
      <c r="Q74" s="294"/>
      <c r="R74" s="295"/>
      <c r="S74" s="295"/>
      <c r="T74" s="296"/>
      <c r="U74" s="294"/>
      <c r="V74" s="295"/>
      <c r="W74" s="295"/>
      <c r="X74" s="295"/>
      <c r="Y74" s="295"/>
      <c r="Z74" s="295"/>
      <c r="AA74" s="294"/>
      <c r="AB74" s="295"/>
      <c r="AC74" s="295"/>
      <c r="AD74" s="296"/>
      <c r="AE74" s="294"/>
      <c r="AF74" s="295"/>
      <c r="AG74" s="295"/>
      <c r="AH74" s="296"/>
      <c r="AI74" s="110"/>
      <c r="AJ74" s="110"/>
      <c r="AK74" s="110"/>
      <c r="AL74" s="110"/>
      <c r="AM74" s="110"/>
      <c r="AN74" s="110"/>
      <c r="AO74" s="110"/>
      <c r="AP74" s="110"/>
      <c r="AQ74" s="110"/>
      <c r="AR74" s="110"/>
      <c r="AS74" s="110"/>
      <c r="AT74" s="110"/>
      <c r="AU74" s="110"/>
      <c r="AV74" s="110"/>
      <c r="AW74" s="110"/>
      <c r="AX74" s="110"/>
      <c r="AY74" s="110"/>
      <c r="AZ74" s="110"/>
      <c r="BA74" s="110"/>
      <c r="BB74" s="110"/>
      <c r="BC74" s="110"/>
      <c r="BD74" s="110"/>
      <c r="BE74" s="110"/>
      <c r="BF74" s="110"/>
      <c r="BG74" s="110"/>
      <c r="BH74" s="110"/>
      <c r="BI74" s="110"/>
      <c r="BJ74" s="110"/>
      <c r="BK74" s="110"/>
      <c r="BL74" s="110"/>
      <c r="BM74" s="110"/>
      <c r="BN74" s="110"/>
      <c r="BO74" s="110"/>
      <c r="BP74" s="110"/>
      <c r="BQ74" s="110"/>
      <c r="BR74" s="110"/>
      <c r="BS74" s="110"/>
      <c r="BT74" s="110"/>
      <c r="BU74" s="110"/>
      <c r="BV74" s="110"/>
      <c r="BW74" s="110"/>
      <c r="BX74" s="110"/>
      <c r="BY74" s="110"/>
      <c r="BZ74" s="110"/>
      <c r="CA74" s="110"/>
      <c r="CB74" s="110"/>
      <c r="CC74" s="110"/>
      <c r="CD74" s="110"/>
      <c r="CE74" s="110"/>
      <c r="CF74" s="110"/>
      <c r="CG74" s="110"/>
      <c r="CH74" s="110"/>
      <c r="CI74" s="110"/>
      <c r="CJ74" s="110"/>
      <c r="CK74" s="110"/>
      <c r="CL74" s="110"/>
      <c r="CM74" s="110"/>
      <c r="CN74" s="110"/>
      <c r="CO74" s="110"/>
      <c r="CP74" s="110"/>
      <c r="CQ74" s="110"/>
      <c r="CR74" s="110"/>
      <c r="CS74" s="110"/>
      <c r="CT74" s="110"/>
      <c r="CU74" s="110"/>
      <c r="CV74" s="110"/>
      <c r="CW74" s="110"/>
      <c r="CX74" s="110"/>
    </row>
    <row r="75" spans="7:102" ht="14.25" customHeight="1" x14ac:dyDescent="0.25">
      <c r="G75" s="294" t="s">
        <v>1681</v>
      </c>
      <c r="H75" s="295"/>
      <c r="I75" s="295"/>
      <c r="J75" s="295"/>
      <c r="K75" s="295"/>
      <c r="L75" s="295"/>
      <c r="M75" s="294"/>
      <c r="N75" s="295"/>
      <c r="O75" s="295"/>
      <c r="P75" s="295"/>
      <c r="Q75" s="294"/>
      <c r="R75" s="295"/>
      <c r="S75" s="295"/>
      <c r="T75" s="296"/>
      <c r="U75" s="294"/>
      <c r="V75" s="295"/>
      <c r="W75" s="295"/>
      <c r="X75" s="295"/>
      <c r="Y75" s="295"/>
      <c r="Z75" s="295"/>
      <c r="AA75" s="294"/>
      <c r="AB75" s="295"/>
      <c r="AC75" s="295"/>
      <c r="AD75" s="296"/>
      <c r="AE75" s="294"/>
      <c r="AF75" s="295"/>
      <c r="AG75" s="295"/>
      <c r="AH75" s="296"/>
      <c r="AI75" s="110"/>
      <c r="AJ75" s="110"/>
      <c r="AK75" s="110"/>
      <c r="AL75" s="110"/>
      <c r="AM75" s="110"/>
      <c r="AN75" s="110"/>
      <c r="AO75" s="110"/>
      <c r="AP75" s="110"/>
      <c r="AQ75" s="110"/>
      <c r="AR75" s="110"/>
      <c r="AS75" s="110"/>
      <c r="AT75" s="110"/>
      <c r="AU75" s="110"/>
      <c r="AV75" s="110"/>
      <c r="AW75" s="110"/>
      <c r="AX75" s="110"/>
      <c r="AY75" s="110"/>
      <c r="AZ75" s="110"/>
      <c r="BA75" s="110"/>
      <c r="BB75" s="110"/>
      <c r="BC75" s="110"/>
      <c r="BD75" s="110"/>
      <c r="BE75" s="110"/>
      <c r="BF75" s="110"/>
      <c r="BG75" s="110"/>
      <c r="BH75" s="110"/>
      <c r="BI75" s="110"/>
      <c r="BJ75" s="110"/>
      <c r="BK75" s="110"/>
      <c r="BL75" s="110"/>
      <c r="BM75" s="110"/>
      <c r="BN75" s="110"/>
      <c r="BO75" s="110"/>
      <c r="BP75" s="110"/>
      <c r="BQ75" s="110"/>
      <c r="BR75" s="110"/>
      <c r="BS75" s="110"/>
      <c r="BT75" s="110"/>
      <c r="BU75" s="110"/>
      <c r="BV75" s="110"/>
      <c r="BW75" s="110"/>
      <c r="BX75" s="110"/>
      <c r="BY75" s="110"/>
      <c r="BZ75" s="110"/>
      <c r="CA75" s="110"/>
      <c r="CB75" s="110"/>
      <c r="CC75" s="110"/>
      <c r="CD75" s="110"/>
      <c r="CE75" s="110"/>
      <c r="CF75" s="110"/>
      <c r="CG75" s="110"/>
      <c r="CH75" s="110"/>
      <c r="CI75" s="110"/>
      <c r="CJ75" s="110"/>
      <c r="CK75" s="110"/>
      <c r="CL75" s="110"/>
      <c r="CM75" s="110"/>
      <c r="CN75" s="110"/>
      <c r="CO75" s="110"/>
      <c r="CP75" s="110"/>
      <c r="CQ75" s="110"/>
      <c r="CR75" s="110"/>
      <c r="CS75" s="110"/>
      <c r="CT75" s="110"/>
      <c r="CU75" s="110"/>
      <c r="CV75" s="110"/>
      <c r="CW75" s="110"/>
      <c r="CX75" s="110"/>
    </row>
    <row r="76" spans="7:102" ht="14.25" customHeight="1" x14ac:dyDescent="0.25">
      <c r="G76" s="294" t="s">
        <v>1681</v>
      </c>
      <c r="H76" s="295"/>
      <c r="I76" s="295"/>
      <c r="J76" s="295"/>
      <c r="K76" s="295"/>
      <c r="L76" s="295"/>
      <c r="M76" s="294"/>
      <c r="N76" s="295"/>
      <c r="O76" s="295"/>
      <c r="P76" s="295"/>
      <c r="Q76" s="294"/>
      <c r="R76" s="295"/>
      <c r="S76" s="295"/>
      <c r="T76" s="296"/>
      <c r="U76" s="294"/>
      <c r="V76" s="295"/>
      <c r="W76" s="295"/>
      <c r="X76" s="295"/>
      <c r="Y76" s="295"/>
      <c r="Z76" s="295"/>
      <c r="AA76" s="294"/>
      <c r="AB76" s="295"/>
      <c r="AC76" s="295"/>
      <c r="AD76" s="296"/>
      <c r="AE76" s="294"/>
      <c r="AF76" s="295"/>
      <c r="AG76" s="295"/>
      <c r="AH76" s="296"/>
      <c r="AI76" s="110"/>
      <c r="AJ76" s="110"/>
      <c r="AK76" s="110"/>
      <c r="AL76" s="110"/>
      <c r="AM76" s="110"/>
      <c r="AN76" s="110"/>
      <c r="AO76" s="110"/>
      <c r="AP76" s="110"/>
      <c r="AQ76" s="110"/>
      <c r="AR76" s="110"/>
      <c r="AS76" s="110"/>
      <c r="AT76" s="110"/>
      <c r="AU76" s="110"/>
      <c r="AV76" s="110"/>
      <c r="AW76" s="110"/>
      <c r="AX76" s="110"/>
      <c r="AY76" s="110"/>
      <c r="AZ76" s="110"/>
      <c r="BA76" s="110"/>
      <c r="BB76" s="110"/>
      <c r="BC76" s="110"/>
      <c r="BD76" s="110"/>
      <c r="BE76" s="110"/>
      <c r="BF76" s="110"/>
      <c r="BG76" s="110"/>
      <c r="BH76" s="110"/>
      <c r="BI76" s="110"/>
      <c r="BJ76" s="110"/>
      <c r="BK76" s="110"/>
      <c r="BL76" s="110"/>
      <c r="BM76" s="110"/>
      <c r="BN76" s="110"/>
      <c r="BO76" s="110"/>
      <c r="BP76" s="110"/>
      <c r="BQ76" s="110"/>
      <c r="BR76" s="110"/>
      <c r="BS76" s="110"/>
      <c r="BT76" s="110"/>
      <c r="BU76" s="110"/>
      <c r="BV76" s="110"/>
      <c r="BW76" s="110"/>
      <c r="BX76" s="110"/>
      <c r="BY76" s="110"/>
      <c r="BZ76" s="110"/>
      <c r="CA76" s="110"/>
      <c r="CB76" s="110"/>
      <c r="CC76" s="110"/>
      <c r="CD76" s="110"/>
      <c r="CE76" s="110"/>
      <c r="CF76" s="110"/>
      <c r="CG76" s="110"/>
      <c r="CH76" s="110"/>
      <c r="CI76" s="110"/>
      <c r="CJ76" s="110"/>
      <c r="CK76" s="110"/>
      <c r="CL76" s="110"/>
      <c r="CM76" s="110"/>
      <c r="CN76" s="110"/>
      <c r="CO76" s="110"/>
      <c r="CP76" s="110"/>
      <c r="CQ76" s="110"/>
      <c r="CR76" s="110"/>
      <c r="CS76" s="110"/>
      <c r="CT76" s="110"/>
      <c r="CU76" s="110"/>
      <c r="CV76" s="110"/>
      <c r="CW76" s="110"/>
      <c r="CX76" s="110"/>
    </row>
    <row r="77" spans="7:102" ht="14.25" customHeight="1" x14ac:dyDescent="0.25">
      <c r="G77" s="294" t="s">
        <v>1681</v>
      </c>
      <c r="H77" s="295"/>
      <c r="I77" s="295"/>
      <c r="J77" s="295"/>
      <c r="K77" s="295"/>
      <c r="L77" s="295"/>
      <c r="M77" s="294"/>
      <c r="N77" s="295"/>
      <c r="O77" s="295"/>
      <c r="P77" s="295"/>
      <c r="Q77" s="294"/>
      <c r="R77" s="295"/>
      <c r="S77" s="295"/>
      <c r="T77" s="296"/>
      <c r="U77" s="294"/>
      <c r="V77" s="295"/>
      <c r="W77" s="295"/>
      <c r="X77" s="295"/>
      <c r="Y77" s="295"/>
      <c r="Z77" s="295"/>
      <c r="AA77" s="294"/>
      <c r="AB77" s="295"/>
      <c r="AC77" s="295"/>
      <c r="AD77" s="296"/>
      <c r="AE77" s="294"/>
      <c r="AF77" s="295"/>
      <c r="AG77" s="295"/>
      <c r="AH77" s="296"/>
      <c r="AI77" s="110"/>
      <c r="AJ77" s="110"/>
      <c r="AK77" s="110"/>
      <c r="AL77" s="110"/>
      <c r="AM77" s="110"/>
      <c r="AN77" s="110"/>
      <c r="AO77" s="110"/>
      <c r="AP77" s="110"/>
      <c r="AQ77" s="110"/>
      <c r="AR77" s="110"/>
      <c r="AS77" s="110"/>
      <c r="AT77" s="110"/>
      <c r="AU77" s="110"/>
      <c r="AV77" s="110"/>
      <c r="AW77" s="110"/>
      <c r="AX77" s="110"/>
      <c r="AY77" s="110"/>
      <c r="AZ77" s="110"/>
      <c r="BA77" s="110"/>
      <c r="BB77" s="110"/>
      <c r="BC77" s="110"/>
      <c r="BD77" s="110"/>
      <c r="BE77" s="110"/>
      <c r="BF77" s="110"/>
      <c r="BG77" s="110"/>
      <c r="BH77" s="110"/>
      <c r="BI77" s="110"/>
      <c r="BJ77" s="110"/>
      <c r="BK77" s="110"/>
      <c r="BL77" s="110"/>
      <c r="BM77" s="110"/>
      <c r="BN77" s="110"/>
      <c r="BO77" s="110"/>
      <c r="BP77" s="110"/>
      <c r="BQ77" s="110"/>
      <c r="BR77" s="110"/>
      <c r="BS77" s="110"/>
      <c r="BT77" s="110"/>
      <c r="BU77" s="110"/>
      <c r="BV77" s="110"/>
      <c r="BW77" s="110"/>
      <c r="BX77" s="110"/>
      <c r="BY77" s="110"/>
      <c r="BZ77" s="110"/>
      <c r="CA77" s="110"/>
      <c r="CB77" s="110"/>
      <c r="CC77" s="110"/>
      <c r="CD77" s="110"/>
      <c r="CE77" s="110"/>
      <c r="CF77" s="110"/>
      <c r="CG77" s="110"/>
      <c r="CH77" s="110"/>
      <c r="CI77" s="110"/>
      <c r="CJ77" s="110"/>
      <c r="CK77" s="110"/>
      <c r="CL77" s="110"/>
      <c r="CM77" s="110"/>
      <c r="CN77" s="110"/>
      <c r="CO77" s="110"/>
      <c r="CP77" s="110"/>
      <c r="CQ77" s="110"/>
      <c r="CR77" s="110"/>
      <c r="CS77" s="110"/>
      <c r="CT77" s="110"/>
      <c r="CU77" s="110"/>
      <c r="CV77" s="110"/>
      <c r="CW77" s="110"/>
      <c r="CX77" s="110"/>
    </row>
    <row r="78" spans="7:102" ht="14.25" customHeight="1" x14ac:dyDescent="0.25">
      <c r="G78" s="294" t="s">
        <v>1681</v>
      </c>
      <c r="H78" s="295"/>
      <c r="I78" s="295"/>
      <c r="J78" s="295"/>
      <c r="K78" s="295"/>
      <c r="L78" s="295"/>
      <c r="M78" s="294"/>
      <c r="N78" s="295"/>
      <c r="O78" s="295"/>
      <c r="P78" s="295"/>
      <c r="Q78" s="294"/>
      <c r="R78" s="295"/>
      <c r="S78" s="295"/>
      <c r="T78" s="296"/>
      <c r="U78" s="294"/>
      <c r="V78" s="295"/>
      <c r="W78" s="295"/>
      <c r="X78" s="295"/>
      <c r="Y78" s="295"/>
      <c r="Z78" s="295"/>
      <c r="AA78" s="294"/>
      <c r="AB78" s="295"/>
      <c r="AC78" s="295"/>
      <c r="AD78" s="296"/>
      <c r="AE78" s="294"/>
      <c r="AF78" s="295"/>
      <c r="AG78" s="295"/>
      <c r="AH78" s="296"/>
      <c r="AI78" s="110"/>
      <c r="AJ78" s="110"/>
      <c r="AK78" s="110"/>
      <c r="AL78" s="110"/>
      <c r="AM78" s="110"/>
      <c r="AN78" s="110"/>
      <c r="AO78" s="110"/>
      <c r="AP78" s="110"/>
      <c r="AQ78" s="110"/>
      <c r="AR78" s="110"/>
      <c r="AS78" s="110"/>
      <c r="AT78" s="110"/>
      <c r="AU78" s="110"/>
      <c r="AV78" s="110"/>
      <c r="AW78" s="110"/>
      <c r="AX78" s="110"/>
      <c r="AY78" s="110"/>
      <c r="AZ78" s="110"/>
      <c r="BA78" s="110"/>
      <c r="BB78" s="110"/>
      <c r="BC78" s="110"/>
      <c r="BD78" s="110"/>
      <c r="BE78" s="110"/>
      <c r="BF78" s="110"/>
      <c r="BG78" s="110"/>
      <c r="BH78" s="110"/>
      <c r="BI78" s="110"/>
      <c r="BJ78" s="110"/>
      <c r="BK78" s="110"/>
      <c r="BL78" s="110"/>
      <c r="BM78" s="110"/>
      <c r="BN78" s="110"/>
      <c r="BO78" s="110"/>
      <c r="BP78" s="110"/>
      <c r="BQ78" s="110"/>
      <c r="BR78" s="110"/>
      <c r="BS78" s="110"/>
      <c r="BT78" s="110"/>
      <c r="BU78" s="110"/>
      <c r="BV78" s="110"/>
      <c r="BW78" s="110"/>
      <c r="BX78" s="110"/>
      <c r="BY78" s="110"/>
      <c r="BZ78" s="110"/>
      <c r="CA78" s="110"/>
      <c r="CB78" s="110"/>
      <c r="CC78" s="110"/>
      <c r="CD78" s="110"/>
      <c r="CE78" s="110"/>
      <c r="CF78" s="110"/>
      <c r="CG78" s="110"/>
      <c r="CH78" s="110"/>
      <c r="CI78" s="110"/>
      <c r="CJ78" s="110"/>
      <c r="CK78" s="110"/>
      <c r="CL78" s="110"/>
      <c r="CM78" s="110"/>
      <c r="CN78" s="110"/>
      <c r="CO78" s="110"/>
      <c r="CP78" s="110"/>
      <c r="CQ78" s="110"/>
      <c r="CR78" s="110"/>
      <c r="CS78" s="110"/>
      <c r="CT78" s="110"/>
      <c r="CU78" s="110"/>
      <c r="CV78" s="110"/>
      <c r="CW78" s="110"/>
      <c r="CX78" s="110"/>
    </row>
    <row r="79" spans="7:102" ht="14.25" customHeight="1" x14ac:dyDescent="0.25">
      <c r="G79" s="187"/>
      <c r="H79" s="188"/>
      <c r="I79" s="188"/>
      <c r="J79" s="188"/>
      <c r="K79" s="188"/>
      <c r="L79" s="188"/>
      <c r="M79" s="187"/>
      <c r="N79" s="188"/>
      <c r="O79" s="188"/>
      <c r="P79" s="188"/>
      <c r="Q79" s="187"/>
      <c r="R79" s="188"/>
      <c r="S79" s="188"/>
      <c r="T79" s="191"/>
      <c r="U79" s="187"/>
      <c r="V79" s="188"/>
      <c r="W79" s="188"/>
      <c r="X79" s="188"/>
      <c r="Y79" s="188"/>
      <c r="Z79" s="188"/>
      <c r="AA79" s="187"/>
      <c r="AB79" s="188"/>
      <c r="AC79" s="188"/>
      <c r="AD79" s="191"/>
      <c r="AE79" s="187"/>
      <c r="AF79" s="188"/>
      <c r="AG79" s="188"/>
      <c r="AH79" s="191"/>
      <c r="AI79" s="110"/>
      <c r="AJ79" s="110"/>
      <c r="AK79" s="110"/>
      <c r="AL79" s="110"/>
      <c r="AM79" s="110"/>
      <c r="AN79" s="110"/>
      <c r="AO79" s="110"/>
      <c r="AP79" s="110"/>
      <c r="AQ79" s="110"/>
      <c r="AR79" s="110"/>
      <c r="AS79" s="110"/>
      <c r="AT79" s="110"/>
      <c r="AU79" s="110"/>
      <c r="AV79" s="110"/>
      <c r="AW79" s="110"/>
      <c r="AX79" s="110"/>
      <c r="AY79" s="110"/>
      <c r="AZ79" s="110"/>
      <c r="BA79" s="110"/>
      <c r="BB79" s="110"/>
      <c r="BC79" s="110"/>
      <c r="BD79" s="110"/>
      <c r="BE79" s="110"/>
      <c r="BF79" s="110"/>
      <c r="BG79" s="110"/>
      <c r="BH79" s="110"/>
      <c r="BI79" s="110"/>
      <c r="BJ79" s="110"/>
      <c r="BK79" s="110"/>
      <c r="BL79" s="110"/>
      <c r="BM79" s="110"/>
      <c r="BN79" s="110"/>
      <c r="BO79" s="110"/>
      <c r="BP79" s="110"/>
      <c r="BQ79" s="110"/>
      <c r="BR79" s="110"/>
      <c r="BS79" s="110"/>
      <c r="BT79" s="110"/>
      <c r="BU79" s="110"/>
      <c r="BV79" s="110"/>
      <c r="BW79" s="110"/>
      <c r="BX79" s="110"/>
      <c r="BY79" s="110"/>
      <c r="BZ79" s="110"/>
      <c r="CA79" s="110"/>
      <c r="CB79" s="110"/>
      <c r="CC79" s="110"/>
      <c r="CD79" s="110"/>
      <c r="CE79" s="110"/>
      <c r="CF79" s="110"/>
      <c r="CG79" s="110"/>
      <c r="CH79" s="110"/>
      <c r="CI79" s="110"/>
      <c r="CJ79" s="110"/>
      <c r="CK79" s="110"/>
      <c r="CL79" s="110"/>
      <c r="CM79" s="110"/>
      <c r="CN79" s="110"/>
      <c r="CO79" s="110"/>
      <c r="CP79" s="110"/>
      <c r="CQ79" s="110"/>
      <c r="CR79" s="110"/>
      <c r="CS79" s="110"/>
      <c r="CT79" s="110"/>
      <c r="CU79" s="110"/>
      <c r="CV79" s="110"/>
      <c r="CW79" s="110"/>
      <c r="CX79" s="110"/>
    </row>
    <row r="80" spans="7:102" ht="14.25" customHeight="1" x14ac:dyDescent="0.25">
      <c r="G80" s="110"/>
      <c r="H80" s="110"/>
      <c r="I80" s="110"/>
      <c r="J80" s="110"/>
      <c r="K80" s="110"/>
      <c r="L80" s="110"/>
      <c r="M80" s="110"/>
      <c r="N80" s="110"/>
      <c r="O80" s="110"/>
      <c r="P80" s="110"/>
      <c r="Q80" s="110"/>
      <c r="R80" s="110"/>
      <c r="S80" s="110"/>
      <c r="T80" s="110"/>
      <c r="U80" s="110"/>
      <c r="V80" s="110"/>
      <c r="W80" s="110"/>
      <c r="X80" s="110"/>
      <c r="Y80" s="110"/>
      <c r="Z80" s="110"/>
      <c r="AA80" s="110"/>
      <c r="AB80" s="110"/>
      <c r="AC80" s="110"/>
      <c r="AD80" s="110"/>
      <c r="AE80" s="110"/>
      <c r="AF80" s="110"/>
      <c r="AG80" s="110"/>
      <c r="AH80" s="110"/>
      <c r="AI80" s="110"/>
      <c r="AJ80" s="110"/>
      <c r="AK80" s="110"/>
      <c r="AL80" s="110"/>
      <c r="AM80" s="110"/>
      <c r="AN80" s="110"/>
      <c r="AO80" s="110"/>
      <c r="AP80" s="110"/>
      <c r="AQ80" s="110"/>
      <c r="AR80" s="110"/>
      <c r="AS80" s="110"/>
      <c r="AT80" s="110"/>
      <c r="AU80" s="110"/>
      <c r="AV80" s="110"/>
      <c r="AW80" s="110"/>
      <c r="AX80" s="110"/>
      <c r="AY80" s="110"/>
      <c r="AZ80" s="110"/>
      <c r="BA80" s="110"/>
      <c r="BB80" s="110"/>
      <c r="BC80" s="110"/>
      <c r="BD80" s="110"/>
      <c r="BE80" s="110"/>
      <c r="BF80" s="110"/>
      <c r="BG80" s="110"/>
      <c r="BH80" s="110"/>
      <c r="BI80" s="110"/>
      <c r="BJ80" s="110"/>
      <c r="BK80" s="110"/>
      <c r="BL80" s="110"/>
      <c r="BM80" s="110"/>
      <c r="BN80" s="110"/>
      <c r="BO80" s="110"/>
      <c r="BP80" s="110"/>
      <c r="BQ80" s="110"/>
      <c r="BR80" s="110"/>
      <c r="BS80" s="110"/>
      <c r="BT80" s="110"/>
      <c r="BU80" s="110"/>
      <c r="BV80" s="110"/>
      <c r="BW80" s="110"/>
      <c r="BX80" s="110"/>
      <c r="BY80" s="110"/>
      <c r="BZ80" s="110"/>
      <c r="CA80" s="110"/>
      <c r="CB80" s="110"/>
      <c r="CC80" s="110"/>
      <c r="CD80" s="110"/>
      <c r="CE80" s="110"/>
      <c r="CF80" s="110"/>
      <c r="CG80" s="110"/>
      <c r="CH80" s="110"/>
      <c r="CI80" s="110"/>
      <c r="CJ80" s="110"/>
      <c r="CK80" s="110"/>
      <c r="CL80" s="110"/>
      <c r="CM80" s="110"/>
      <c r="CN80" s="110"/>
      <c r="CO80" s="110"/>
      <c r="CP80" s="110"/>
      <c r="CQ80" s="110"/>
      <c r="CR80" s="110"/>
      <c r="CS80" s="110"/>
      <c r="CT80" s="110"/>
      <c r="CU80" s="110"/>
      <c r="CV80" s="110"/>
      <c r="CW80" s="110"/>
      <c r="CX80" s="110"/>
    </row>
    <row r="81" spans="7:102" ht="14.25" customHeight="1" x14ac:dyDescent="0.25">
      <c r="G81" s="110"/>
      <c r="H81" s="110"/>
      <c r="I81" s="110"/>
      <c r="J81" s="110"/>
      <c r="K81" s="110"/>
      <c r="L81" s="110"/>
      <c r="M81" s="110"/>
      <c r="N81" s="110"/>
      <c r="O81" s="110"/>
      <c r="P81" s="110"/>
      <c r="Q81" s="110"/>
      <c r="R81" s="110"/>
      <c r="S81" s="110"/>
      <c r="T81" s="110"/>
      <c r="U81" s="110"/>
      <c r="V81" s="110"/>
      <c r="W81" s="110"/>
      <c r="X81" s="110"/>
      <c r="Y81" s="110"/>
      <c r="Z81" s="110"/>
      <c r="AA81" s="110"/>
      <c r="AB81" s="110"/>
      <c r="AC81" s="110"/>
      <c r="AD81" t="s">
        <v>1765</v>
      </c>
      <c r="AG81" t="str">
        <f>'E-5'!S17</f>
        <v>E-5-1</v>
      </c>
      <c r="AI81" s="110"/>
      <c r="AJ81" s="110"/>
      <c r="AK81" s="110"/>
      <c r="AL81" s="110"/>
      <c r="AM81" s="110"/>
      <c r="AN81" s="110"/>
      <c r="AO81" s="110"/>
      <c r="AP81" s="110"/>
      <c r="AQ81" s="110"/>
      <c r="AR81" s="110"/>
      <c r="AS81" s="110"/>
      <c r="AT81" s="110"/>
      <c r="AU81" s="110"/>
      <c r="AV81" s="110"/>
      <c r="AW81" s="110"/>
      <c r="AX81" s="110"/>
      <c r="AY81" s="110"/>
      <c r="AZ81" s="110"/>
      <c r="BA81" s="110"/>
      <c r="BB81" s="110"/>
      <c r="BC81" s="110"/>
      <c r="BD81" s="110"/>
      <c r="BE81" s="110"/>
      <c r="BF81" s="110"/>
      <c r="BG81" s="110"/>
      <c r="BH81" s="110"/>
      <c r="BI81" s="110"/>
      <c r="BJ81" s="110"/>
      <c r="BK81" s="110"/>
      <c r="BL81" s="110"/>
      <c r="BM81" s="110"/>
      <c r="BN81" s="110"/>
      <c r="BO81" s="110"/>
      <c r="BP81" s="110"/>
      <c r="BQ81" s="110"/>
      <c r="BR81" s="110"/>
      <c r="BS81" s="110"/>
      <c r="BT81" s="110"/>
      <c r="BU81" s="110"/>
      <c r="BV81" s="110"/>
      <c r="BW81" s="110"/>
      <c r="BX81" s="110"/>
      <c r="BY81" s="110"/>
      <c r="BZ81" s="110"/>
      <c r="CA81" s="110"/>
      <c r="CB81" s="110"/>
      <c r="CC81" s="110"/>
      <c r="CD81" s="110"/>
      <c r="CE81" s="110"/>
      <c r="CF81" s="110"/>
      <c r="CG81" s="110"/>
      <c r="CH81" s="110"/>
      <c r="CI81" s="110"/>
      <c r="CJ81" s="110"/>
      <c r="CK81" s="110"/>
      <c r="CL81" s="110"/>
      <c r="CM81" s="110"/>
      <c r="CN81" s="110"/>
      <c r="CO81" s="110"/>
      <c r="CP81" s="110"/>
      <c r="CQ81" s="110"/>
      <c r="CR81" s="110"/>
      <c r="CS81" s="110"/>
      <c r="CT81" s="110"/>
      <c r="CU81" s="110"/>
      <c r="CV81" s="110"/>
      <c r="CW81" s="110"/>
      <c r="CX81" s="110"/>
    </row>
  </sheetData>
  <mergeCells count="303">
    <mergeCell ref="CT27:CX27"/>
    <mergeCell ref="CJ18:CN18"/>
    <mergeCell ref="X40:AB40"/>
    <mergeCell ref="W25:AA25"/>
    <mergeCell ref="AQ20:AU20"/>
    <mergeCell ref="AB25:AF25"/>
    <mergeCell ref="CJ29:CN29"/>
    <mergeCell ref="CT21:CX21"/>
    <mergeCell ref="CO29:CS29"/>
    <mergeCell ref="CT28:CX28"/>
    <mergeCell ref="AG22:AK22"/>
    <mergeCell ref="CE28:CI28"/>
    <mergeCell ref="CJ24:CN24"/>
    <mergeCell ref="CJ28:CN28"/>
    <mergeCell ref="CT30:CX30"/>
    <mergeCell ref="CT19:CX19"/>
    <mergeCell ref="CO18:CS18"/>
    <mergeCell ref="CT18:CX18"/>
    <mergeCell ref="CT22:CX22"/>
    <mergeCell ref="CO23:CS23"/>
    <mergeCell ref="CJ20:CN20"/>
    <mergeCell ref="CT20:CX20"/>
    <mergeCell ref="CT23:CX23"/>
    <mergeCell ref="BK22:BO22"/>
    <mergeCell ref="AQ30:AU30"/>
    <mergeCell ref="BK30:BO30"/>
    <mergeCell ref="AG29:AK29"/>
    <mergeCell ref="W22:AA22"/>
    <mergeCell ref="BU28:BY28"/>
    <mergeCell ref="BZ24:CD24"/>
    <mergeCell ref="CO19:CS19"/>
    <mergeCell ref="AL26:AP26"/>
    <mergeCell ref="AQ22:AU22"/>
    <mergeCell ref="BF27:BJ27"/>
    <mergeCell ref="AG21:AK21"/>
    <mergeCell ref="BF26:BJ26"/>
    <mergeCell ref="AG20:AK20"/>
    <mergeCell ref="BP26:BT26"/>
    <mergeCell ref="BP25:BT25"/>
    <mergeCell ref="CO27:CS27"/>
    <mergeCell ref="B14:E14"/>
    <mergeCell ref="AV30:AZ30"/>
    <mergeCell ref="BF30:BJ30"/>
    <mergeCell ref="B13:E13"/>
    <mergeCell ref="AL20:AP20"/>
    <mergeCell ref="BP30:BT30"/>
    <mergeCell ref="AL29:AP29"/>
    <mergeCell ref="AQ24:AU24"/>
    <mergeCell ref="AV20:AZ20"/>
    <mergeCell ref="U20:V20"/>
    <mergeCell ref="BK19:BO19"/>
    <mergeCell ref="W14:CS14"/>
    <mergeCell ref="AL22:AP22"/>
    <mergeCell ref="M18:T19"/>
    <mergeCell ref="CE30:CI30"/>
    <mergeCell ref="CJ26:CN26"/>
    <mergeCell ref="AL25:AP25"/>
    <mergeCell ref="BF24:BJ24"/>
    <mergeCell ref="H22:K23"/>
    <mergeCell ref="BU29:BY29"/>
    <mergeCell ref="CE20:CI20"/>
    <mergeCell ref="U22:V22"/>
    <mergeCell ref="AQ26:AU26"/>
    <mergeCell ref="CJ25:CN25"/>
    <mergeCell ref="X39:AB39"/>
    <mergeCell ref="G66:L66"/>
    <mergeCell ref="CE17:CI17"/>
    <mergeCell ref="G9:Z11"/>
    <mergeCell ref="AB24:AF24"/>
    <mergeCell ref="M28:T29"/>
    <mergeCell ref="AG25:AK25"/>
    <mergeCell ref="CJ21:CN21"/>
    <mergeCell ref="G14:G16"/>
    <mergeCell ref="U66:Z66"/>
    <mergeCell ref="AQ25:AU25"/>
    <mergeCell ref="M24:T25"/>
    <mergeCell ref="BZ23:CD23"/>
    <mergeCell ref="CE19:CI19"/>
    <mergeCell ref="Q66:T66"/>
    <mergeCell ref="W30:AA30"/>
    <mergeCell ref="AB26:AF26"/>
    <mergeCell ref="CJ23:CN23"/>
    <mergeCell ref="BA17:BE17"/>
    <mergeCell ref="BA22:BE22"/>
    <mergeCell ref="W20:AA20"/>
    <mergeCell ref="BK29:BO29"/>
    <mergeCell ref="U18:V18"/>
    <mergeCell ref="G65:T65"/>
    <mergeCell ref="B18:E18"/>
    <mergeCell ref="BP17:BT17"/>
    <mergeCell ref="BA30:BE30"/>
    <mergeCell ref="W21:AA21"/>
    <mergeCell ref="AL24:AP24"/>
    <mergeCell ref="BU30:BY30"/>
    <mergeCell ref="AQ29:AU29"/>
    <mergeCell ref="U24:V24"/>
    <mergeCell ref="AV24:AZ24"/>
    <mergeCell ref="BF23:BJ23"/>
    <mergeCell ref="AQ23:AU23"/>
    <mergeCell ref="M20:T21"/>
    <mergeCell ref="AV19:AZ19"/>
    <mergeCell ref="U28:V28"/>
    <mergeCell ref="AV28:AZ28"/>
    <mergeCell ref="BK24:BO24"/>
    <mergeCell ref="BP20:BT20"/>
    <mergeCell ref="BF25:BJ25"/>
    <mergeCell ref="AV25:AZ25"/>
    <mergeCell ref="BA21:BE21"/>
    <mergeCell ref="H18:K19"/>
    <mergeCell ref="W18:AA18"/>
    <mergeCell ref="AL30:AP30"/>
    <mergeCell ref="BF22:BJ22"/>
    <mergeCell ref="G7:AK7"/>
    <mergeCell ref="CO22:CS22"/>
    <mergeCell ref="CO25:CS25"/>
    <mergeCell ref="AB19:AF19"/>
    <mergeCell ref="BZ25:CD25"/>
    <mergeCell ref="CE21:CI21"/>
    <mergeCell ref="CJ17:CN17"/>
    <mergeCell ref="AB28:AF28"/>
    <mergeCell ref="AG24:AK24"/>
    <mergeCell ref="H20:K21"/>
    <mergeCell ref="CO21:CS21"/>
    <mergeCell ref="AL19:AP19"/>
    <mergeCell ref="U19:V19"/>
    <mergeCell ref="BF20:BJ20"/>
    <mergeCell ref="BZ27:CD27"/>
    <mergeCell ref="AG26:AK26"/>
    <mergeCell ref="AB16:AF16"/>
    <mergeCell ref="BA19:BE19"/>
    <mergeCell ref="BA28:BE28"/>
    <mergeCell ref="BK28:BO28"/>
    <mergeCell ref="BP28:BT28"/>
    <mergeCell ref="BZ19:CD19"/>
    <mergeCell ref="AB27:AF27"/>
    <mergeCell ref="CE23:CI23"/>
    <mergeCell ref="B6:E6"/>
    <mergeCell ref="AB29:AF29"/>
    <mergeCell ref="CE16:CI16"/>
    <mergeCell ref="AV22:AZ22"/>
    <mergeCell ref="BA23:BE23"/>
    <mergeCell ref="BK27:BO27"/>
    <mergeCell ref="BF19:BJ19"/>
    <mergeCell ref="BP22:BT22"/>
    <mergeCell ref="BF28:BJ28"/>
    <mergeCell ref="BU27:BY27"/>
    <mergeCell ref="BU18:BY18"/>
    <mergeCell ref="W26:AA26"/>
    <mergeCell ref="BZ28:CD28"/>
    <mergeCell ref="AQ16:AU16"/>
    <mergeCell ref="CE18:CI18"/>
    <mergeCell ref="AV21:AZ21"/>
    <mergeCell ref="BP21:BT21"/>
    <mergeCell ref="BU17:BY17"/>
    <mergeCell ref="AG27:AK27"/>
    <mergeCell ref="M26:T27"/>
    <mergeCell ref="AV29:AZ29"/>
    <mergeCell ref="AQ18:AU18"/>
    <mergeCell ref="AV23:AZ23"/>
    <mergeCell ref="W15:AA16"/>
    <mergeCell ref="AG17:AK17"/>
    <mergeCell ref="BP23:BT23"/>
    <mergeCell ref="CJ22:CN22"/>
    <mergeCell ref="BU19:BY19"/>
    <mergeCell ref="AQ17:AU17"/>
    <mergeCell ref="U21:V21"/>
    <mergeCell ref="BF29:BJ29"/>
    <mergeCell ref="AG19:AK19"/>
    <mergeCell ref="CE25:CI25"/>
    <mergeCell ref="AG28:AK28"/>
    <mergeCell ref="AQ19:AU19"/>
    <mergeCell ref="AG23:AK23"/>
    <mergeCell ref="AV26:AZ26"/>
    <mergeCell ref="BP27:BT27"/>
    <mergeCell ref="BK23:BO23"/>
    <mergeCell ref="CE22:CI22"/>
    <mergeCell ref="BP19:BT19"/>
    <mergeCell ref="AL17:AP17"/>
    <mergeCell ref="CJ27:CN27"/>
    <mergeCell ref="BK21:BO21"/>
    <mergeCell ref="AB20:AF20"/>
    <mergeCell ref="BP18:BT18"/>
    <mergeCell ref="BZ18:CD18"/>
    <mergeCell ref="BP16:BT16"/>
    <mergeCell ref="AL16:AP16"/>
    <mergeCell ref="I39:V39"/>
    <mergeCell ref="H43:AK46"/>
    <mergeCell ref="CJ30:CN30"/>
    <mergeCell ref="CO26:CS26"/>
    <mergeCell ref="B17:E17"/>
    <mergeCell ref="CE27:CI27"/>
    <mergeCell ref="BZ26:CD26"/>
    <mergeCell ref="AB17:AF17"/>
    <mergeCell ref="BA20:BE20"/>
    <mergeCell ref="AG30:AK30"/>
    <mergeCell ref="BA29:BE29"/>
    <mergeCell ref="BF21:BJ21"/>
    <mergeCell ref="BU20:BY20"/>
    <mergeCell ref="I38:V38"/>
    <mergeCell ref="BK17:BO17"/>
    <mergeCell ref="W29:AA29"/>
    <mergeCell ref="W23:AA23"/>
    <mergeCell ref="B19:E19"/>
    <mergeCell ref="B28:E28"/>
    <mergeCell ref="U26:V26"/>
    <mergeCell ref="BA18:BE18"/>
    <mergeCell ref="AB30:AF30"/>
    <mergeCell ref="CT17:CX17"/>
    <mergeCell ref="BU16:BY16"/>
    <mergeCell ref="BF17:BJ17"/>
    <mergeCell ref="BZ17:CD17"/>
    <mergeCell ref="CT24:CX24"/>
    <mergeCell ref="B10:E10"/>
    <mergeCell ref="AV27:AZ27"/>
    <mergeCell ref="AV18:AZ18"/>
    <mergeCell ref="BU25:BY25"/>
    <mergeCell ref="W17:AA17"/>
    <mergeCell ref="AB15:CS15"/>
    <mergeCell ref="CT14:CX16"/>
    <mergeCell ref="BF16:BJ16"/>
    <mergeCell ref="BU21:BY21"/>
    <mergeCell ref="CO20:CS20"/>
    <mergeCell ref="W24:AA24"/>
    <mergeCell ref="AL27:AP27"/>
    <mergeCell ref="CO16:CS16"/>
    <mergeCell ref="BZ16:CD16"/>
    <mergeCell ref="CJ16:CN16"/>
    <mergeCell ref="AL18:AP18"/>
    <mergeCell ref="BU24:BY24"/>
    <mergeCell ref="BU26:BY26"/>
    <mergeCell ref="CO17:CS17"/>
    <mergeCell ref="U65:AH65"/>
    <mergeCell ref="M66:P66"/>
    <mergeCell ref="BK26:BO26"/>
    <mergeCell ref="BF18:BJ18"/>
    <mergeCell ref="BU23:BY23"/>
    <mergeCell ref="CT26:CX26"/>
    <mergeCell ref="BZ29:CD29"/>
    <mergeCell ref="AB23:AF23"/>
    <mergeCell ref="AG18:AK18"/>
    <mergeCell ref="AL23:AP23"/>
    <mergeCell ref="BA26:BE26"/>
    <mergeCell ref="CT25:CX25"/>
    <mergeCell ref="I48:AB48"/>
    <mergeCell ref="CT29:CX29"/>
    <mergeCell ref="BU22:BY22"/>
    <mergeCell ref="H26:K27"/>
    <mergeCell ref="I37:V37"/>
    <mergeCell ref="CE29:CI29"/>
    <mergeCell ref="AE66:AH66"/>
    <mergeCell ref="H33:AK33"/>
    <mergeCell ref="H24:K25"/>
    <mergeCell ref="M22:T23"/>
    <mergeCell ref="H34:AK35"/>
    <mergeCell ref="AA66:AD66"/>
    <mergeCell ref="B4:E4"/>
    <mergeCell ref="AQ21:AU21"/>
    <mergeCell ref="AV17:AZ17"/>
    <mergeCell ref="U25:V25"/>
    <mergeCell ref="CO28:CS28"/>
    <mergeCell ref="X37:AB37"/>
    <mergeCell ref="AB22:AF22"/>
    <mergeCell ref="CE24:CI24"/>
    <mergeCell ref="CJ19:CN19"/>
    <mergeCell ref="AL28:AP28"/>
    <mergeCell ref="CO24:CS24"/>
    <mergeCell ref="BA27:BE27"/>
    <mergeCell ref="BK18:BO18"/>
    <mergeCell ref="CO30:CS30"/>
    <mergeCell ref="AB21:AF21"/>
    <mergeCell ref="AG16:AK16"/>
    <mergeCell ref="BZ30:CD30"/>
    <mergeCell ref="CE26:CI26"/>
    <mergeCell ref="AL21:AP21"/>
    <mergeCell ref="BA24:BE24"/>
    <mergeCell ref="BP29:BT29"/>
    <mergeCell ref="BZ20:CD20"/>
    <mergeCell ref="H28:K29"/>
    <mergeCell ref="W27:AA27"/>
    <mergeCell ref="B8:E8"/>
    <mergeCell ref="BZ22:CD22"/>
    <mergeCell ref="U29:V29"/>
    <mergeCell ref="U23:V23"/>
    <mergeCell ref="BK20:BO20"/>
    <mergeCell ref="BA16:BE16"/>
    <mergeCell ref="BA25:BE25"/>
    <mergeCell ref="BK16:BO16"/>
    <mergeCell ref="BP24:BT24"/>
    <mergeCell ref="U14:V16"/>
    <mergeCell ref="W19:AA19"/>
    <mergeCell ref="BZ21:CD21"/>
    <mergeCell ref="W28:AA28"/>
    <mergeCell ref="AQ27:AU27"/>
    <mergeCell ref="AB18:AF18"/>
    <mergeCell ref="B20:E20"/>
    <mergeCell ref="U27:V27"/>
    <mergeCell ref="BK25:BO25"/>
    <mergeCell ref="AV16:AZ16"/>
    <mergeCell ref="AQ28:AU28"/>
    <mergeCell ref="H14:T16"/>
    <mergeCell ref="B15:E15"/>
    <mergeCell ref="B16:E16"/>
    <mergeCell ref="B12:E12"/>
  </mergeCells>
  <dataValidations count="1">
    <dataValidation type="list" allowBlank="1" showInputMessage="1" showErrorMessage="1" sqref="I38:V38" xr:uid="{6A858E9E-241C-446E-9C2D-2D028BCC5163}">
      <formula1>_xlfn.ANCHORARRAY($A$16)</formula1>
    </dataValidation>
  </dataValidations>
  <hyperlinks>
    <hyperlink ref="B4" location="PANDUAN!A1" display="PANDUAN" xr:uid="{00000000-0004-0000-9400-000000000000}"/>
    <hyperlink ref="B6" location="'EWS DIRECTORY'!A1" display="EWS DIRECTORY" xr:uid="{00000000-0004-0000-9400-000001000000}"/>
    <hyperlink ref="B8" location="'DATA PEMICU'!A1" display="DATA PEMICU" xr:uid="{00000000-0004-0000-9400-000002000000}"/>
    <hyperlink ref="B10" location="'DATA PENGUJI'!A1" display="DATA PENGUJI" xr:uid="{00000000-0004-0000-9400-000003000000}"/>
    <hyperlink ref="B12" location="'MAIN LEVEL'!A1" display="MAIN LEVEL" xr:uid="{00000000-0004-0000-9400-000004000000}"/>
  </hyperlinks>
  <pageMargins left="0.70866141732283472" right="0.31496062992125978" top="0.55118110236220474" bottom="0.55118110236220474" header="0" footer="0"/>
  <pageSetup paperSize="9" scale="77" orientation="portrait"/>
  <extLst>
    <ext xmlns:x14="http://schemas.microsoft.com/office/spreadsheetml/2009/9/main" uri="{CCE6A557-97BC-4b89-ADB6-D9C93CAAB3DF}">
      <x14:dataValidations xmlns:xm="http://schemas.microsoft.com/office/excel/2006/main" count="1">
        <x14:dataValidation type="list" allowBlank="1" showInputMessage="1" showErrorMessage="1" xr:uid="{3E4DE1D8-F4CC-4783-8C86-260EAC8E27BB}">
          <x14:formula1>
            <xm:f>MASTER!$Q$2:$Q$6</xm:f>
          </x14:formula1>
          <xm:sqref>I48:AB48</xm:sqref>
        </x14:dataValidation>
      </x14:dataValidations>
    </ext>
  </extLst>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500-000000000000}">
  <sheetPr codeName="Sheet71">
    <tabColor theme="4" tint="-0.249977111117893"/>
  </sheetPr>
  <dimension ref="A1:AX64"/>
  <sheetViews>
    <sheetView topLeftCell="B16"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50" width="3.6640625" style="443" customWidth="1"/>
    <col min="51" max="51" width="14.44140625" style="443" customWidth="1"/>
    <col min="52" max="16384" width="14.44140625" style="443"/>
  </cols>
  <sheetData>
    <row r="1" spans="2:46" ht="14.25" customHeight="1" x14ac:dyDescent="0.25">
      <c r="G1" s="223"/>
      <c r="H1" s="223"/>
      <c r="I1" s="223"/>
      <c r="J1" s="223"/>
      <c r="K1" s="223"/>
      <c r="L1" s="223"/>
      <c r="M1" s="223"/>
      <c r="N1" s="223"/>
      <c r="O1" s="223"/>
      <c r="P1" s="223"/>
      <c r="Q1" s="223"/>
      <c r="R1" s="223"/>
      <c r="S1" s="223"/>
      <c r="T1" s="223"/>
      <c r="U1" s="223"/>
      <c r="V1" s="223"/>
      <c r="W1" s="223"/>
      <c r="X1" s="223"/>
    </row>
    <row r="2" spans="2:46" ht="14.25" customHeight="1" x14ac:dyDescent="0.25">
      <c r="G2" s="55" t="s">
        <v>1674</v>
      </c>
      <c r="H2" s="55"/>
      <c r="I2" s="55"/>
      <c r="J2" s="55"/>
      <c r="K2" s="55"/>
      <c r="L2" s="55"/>
      <c r="M2" s="55"/>
      <c r="N2" s="55"/>
    </row>
    <row r="3" spans="2:46" ht="14.25" customHeight="1" x14ac:dyDescent="0.25">
      <c r="B3" s="111"/>
      <c r="C3" s="111"/>
      <c r="D3" s="111"/>
      <c r="E3" s="111"/>
      <c r="G3" s="55"/>
      <c r="H3" s="55"/>
      <c r="I3" s="55"/>
      <c r="J3" s="55"/>
      <c r="K3" s="55"/>
      <c r="L3" s="55"/>
      <c r="M3" s="55"/>
      <c r="N3" s="55"/>
    </row>
    <row r="4" spans="2:46" ht="14.25" customHeight="1" x14ac:dyDescent="0.25">
      <c r="B4" s="762" t="s">
        <v>79</v>
      </c>
      <c r="C4" s="761"/>
      <c r="D4" s="761"/>
      <c r="E4" s="761"/>
      <c r="G4" s="55"/>
      <c r="H4" s="55"/>
      <c r="I4" s="55"/>
      <c r="J4" s="55"/>
      <c r="K4" s="55"/>
      <c r="L4" s="55"/>
      <c r="M4" s="55"/>
      <c r="N4" s="55"/>
    </row>
    <row r="5" spans="2:46" ht="14.25" customHeight="1" x14ac:dyDescent="0.25">
      <c r="B5" s="111"/>
      <c r="C5" s="111"/>
      <c r="D5" s="111"/>
      <c r="E5" s="111"/>
      <c r="G5" s="55"/>
      <c r="H5" s="55"/>
      <c r="I5" s="55"/>
      <c r="J5" s="55"/>
      <c r="K5" s="55"/>
      <c r="L5" s="55"/>
      <c r="M5" s="55"/>
      <c r="N5" s="55"/>
    </row>
    <row r="6" spans="2:46" ht="14.25" customHeight="1" x14ac:dyDescent="0.25">
      <c r="B6" s="762" t="s">
        <v>87</v>
      </c>
      <c r="C6" s="761"/>
      <c r="D6" s="761"/>
      <c r="E6" s="761"/>
      <c r="G6" s="55"/>
      <c r="H6" s="55"/>
      <c r="I6" s="55"/>
      <c r="J6" s="55"/>
      <c r="K6" s="55"/>
      <c r="L6" s="55"/>
      <c r="M6" s="55"/>
      <c r="N6" s="55"/>
    </row>
    <row r="7" spans="2:46" ht="15" customHeight="1" x14ac:dyDescent="0.25">
      <c r="B7" s="111"/>
      <c r="C7" s="111"/>
      <c r="D7" s="111"/>
      <c r="E7" s="111"/>
      <c r="G7" s="996" t="s">
        <v>1774</v>
      </c>
      <c r="H7" s="997"/>
      <c r="I7" s="997"/>
      <c r="J7" s="997"/>
      <c r="K7" s="997"/>
      <c r="L7" s="997"/>
      <c r="M7" s="997"/>
      <c r="N7" s="997"/>
      <c r="O7" s="997"/>
      <c r="P7" s="997"/>
      <c r="Q7" s="997"/>
      <c r="R7" s="997"/>
      <c r="S7" s="997"/>
      <c r="T7" s="997"/>
      <c r="U7" s="997"/>
      <c r="V7" s="997"/>
      <c r="W7" s="997"/>
      <c r="X7" s="997"/>
      <c r="Y7" s="997"/>
      <c r="Z7" s="997"/>
      <c r="AA7" s="997"/>
      <c r="AB7" s="997"/>
      <c r="AC7" s="997"/>
      <c r="AD7" s="997"/>
      <c r="AE7" s="997"/>
      <c r="AF7" s="997"/>
      <c r="AG7" s="997"/>
      <c r="AH7" s="997"/>
      <c r="AI7" s="997"/>
      <c r="AJ7" s="997"/>
      <c r="AK7" s="997"/>
      <c r="AL7" s="997"/>
      <c r="AM7" s="997"/>
      <c r="AN7" s="997"/>
      <c r="AO7" s="997"/>
      <c r="AP7" s="997"/>
      <c r="AQ7" s="997"/>
      <c r="AR7" s="997"/>
      <c r="AS7" s="58"/>
    </row>
    <row r="8" spans="2:46" ht="14.25" customHeight="1" x14ac:dyDescent="0.25">
      <c r="B8" s="762" t="s">
        <v>94</v>
      </c>
      <c r="C8" s="761"/>
      <c r="D8" s="761"/>
      <c r="E8" s="761"/>
      <c r="G8" s="55"/>
      <c r="H8" s="55"/>
      <c r="I8" s="55"/>
      <c r="J8" s="55"/>
      <c r="K8" s="55"/>
      <c r="L8" s="55"/>
      <c r="M8" s="55"/>
      <c r="N8" s="55"/>
    </row>
    <row r="9" spans="2:46" ht="14.25" customHeight="1" x14ac:dyDescent="0.25">
      <c r="B9" s="111"/>
      <c r="C9" s="111"/>
      <c r="D9" s="111"/>
      <c r="E9" s="111"/>
      <c r="G9" s="999" t="str">
        <f>"Rincian "&amp;'E-5'!G9&amp;" "&amp;'E-5-1'!M18</f>
        <v>Rincian Biaya Sewa Berdasarkan Data Internal dan Eksternal yang dimiliki DJP</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997"/>
      <c r="I10" s="997"/>
      <c r="J10" s="997"/>
      <c r="K10" s="997"/>
      <c r="L10" s="997"/>
      <c r="M10" s="997"/>
      <c r="N10" s="997"/>
      <c r="O10" s="997"/>
      <c r="P10" s="997"/>
      <c r="Q10" s="997"/>
      <c r="R10" s="997"/>
      <c r="S10" s="997"/>
      <c r="T10" s="997"/>
      <c r="U10" s="997"/>
      <c r="V10" s="997"/>
      <c r="W10" s="997"/>
      <c r="X10" s="997"/>
      <c r="Y10" s="997"/>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row>
    <row r="13" spans="2:46" ht="14.25" customHeight="1" x14ac:dyDescent="0.25">
      <c r="B13" s="962" t="str">
        <f>HYPERLINK("#'"&amp;'EWS DIRECTORY'!$J$147&amp;"'!A1",'EWS DIRECTORY'!$J$147)</f>
        <v>E-5</v>
      </c>
      <c r="C13" s="761"/>
      <c r="D13" s="761"/>
      <c r="E13" s="761"/>
      <c r="G13" s="55" t="s">
        <v>1680</v>
      </c>
      <c r="H13" s="55"/>
      <c r="I13" s="254"/>
      <c r="J13" s="254"/>
      <c r="K13" s="254"/>
      <c r="L13" s="254"/>
      <c r="M13" s="254"/>
      <c r="N13" s="254"/>
    </row>
    <row r="14" spans="2:46" ht="14.25" customHeight="1" x14ac:dyDescent="0.25">
      <c r="B14" s="931" t="str">
        <f>HYPERLINK("#'"&amp;'EWS DIRECTORY'!$J$148&amp;"'!A1",'EWS DIRECTORY'!$J$148)</f>
        <v>E-5-1</v>
      </c>
      <c r="C14" s="761"/>
      <c r="D14" s="761"/>
      <c r="E14" s="761"/>
      <c r="G14" s="55"/>
      <c r="H14" s="55"/>
      <c r="I14" s="254"/>
      <c r="J14" s="254"/>
      <c r="K14" s="254"/>
      <c r="L14" s="254"/>
      <c r="M14" s="254"/>
      <c r="N14" s="254"/>
    </row>
    <row r="15" spans="2:46" ht="14.25" customHeight="1" x14ac:dyDescent="0.25">
      <c r="B15" s="927" t="str">
        <f>HYPERLINK("#'"&amp;'EWS DIRECTORY'!$J$149&amp;"'!A1",'EWS DIRECTORY'!$J$149)</f>
        <v>E-5-1-1</v>
      </c>
      <c r="C15" s="761"/>
      <c r="D15" s="761"/>
      <c r="E15" s="761"/>
      <c r="G15" s="55"/>
      <c r="H15" s="55"/>
      <c r="I15" s="254"/>
      <c r="J15" s="254"/>
      <c r="K15" s="254"/>
      <c r="L15" s="254"/>
      <c r="M15" s="254"/>
      <c r="N15" s="254"/>
    </row>
    <row r="16" spans="2:46" ht="14.25" customHeight="1" x14ac:dyDescent="0.25">
      <c r="B16" s="929" t="str">
        <f>HYPERLINK("#'"&amp;'EWS DIRECTORY'!$J$150&amp;"'!A1",'EWS DIRECTORY'!$J$150)</f>
        <v>E-5-1-2</v>
      </c>
      <c r="C16" s="761"/>
      <c r="D16" s="761"/>
      <c r="E16" s="761"/>
      <c r="G16" s="55"/>
      <c r="H16" s="55"/>
      <c r="I16" s="254"/>
      <c r="J16" s="254"/>
      <c r="K16" s="254"/>
      <c r="L16" s="254"/>
      <c r="M16" s="254"/>
      <c r="N16" s="254"/>
    </row>
    <row r="17" spans="2:50" ht="14.25" customHeight="1" x14ac:dyDescent="0.25">
      <c r="B17" s="929" t="str">
        <f>HYPERLINK("#'"&amp;'EWS DIRECTORY'!$J$151&amp;"'!A1",'EWS DIRECTORY'!$J$151)</f>
        <v>E-5-1-3</v>
      </c>
      <c r="C17" s="761"/>
      <c r="D17" s="761"/>
      <c r="E17" s="761"/>
      <c r="G17" s="55" t="s">
        <v>1681</v>
      </c>
      <c r="H17" s="55"/>
      <c r="I17" s="55"/>
      <c r="J17" s="254"/>
      <c r="K17" s="254"/>
      <c r="L17" s="254"/>
      <c r="M17" s="254"/>
      <c r="N17" s="254"/>
    </row>
    <row r="18" spans="2:50" ht="14.25" customHeight="1" x14ac:dyDescent="0.25">
      <c r="B18" s="929" t="str">
        <f>HYPERLINK("#'"&amp;'EWS DIRECTORY'!$J$152&amp;"'!A1",'EWS DIRECTORY'!$J$152)</f>
        <v>E-5-1-4</v>
      </c>
      <c r="C18" s="761"/>
      <c r="D18" s="761"/>
      <c r="E18" s="761"/>
      <c r="G18" s="55" t="s">
        <v>1744</v>
      </c>
      <c r="H18" s="55"/>
      <c r="I18" s="55" t="s">
        <v>1744</v>
      </c>
      <c r="J18" s="254"/>
      <c r="K18" s="254"/>
      <c r="L18" s="254"/>
      <c r="M18" s="254"/>
      <c r="N18" s="254"/>
    </row>
    <row r="19" spans="2:50" ht="14.25" customHeight="1" x14ac:dyDescent="0.25">
      <c r="B19" s="929" t="str">
        <f>HYPERLINK("#'"&amp;'EWS DIRECTORY'!$J$153&amp;"'!A1",'EWS DIRECTORY'!$J$153)</f>
        <v>E-5-1-5</v>
      </c>
      <c r="C19" s="761"/>
      <c r="D19" s="761"/>
      <c r="E19" s="761"/>
    </row>
    <row r="20" spans="2:50" ht="14.25" customHeight="1" x14ac:dyDescent="0.25">
      <c r="B20" s="929" t="str">
        <f>HYPERLINK("#'"&amp;'EWS DIRECTORY'!$J$154&amp;"'!A1",'EWS DIRECTORY'!$J$154)</f>
        <v>E-5-1-6</v>
      </c>
      <c r="C20" s="761"/>
      <c r="D20" s="761"/>
      <c r="E20" s="761"/>
      <c r="G20" s="55" t="s">
        <v>1791</v>
      </c>
    </row>
    <row r="21" spans="2:50" ht="14.25" customHeight="1" x14ac:dyDescent="0.25">
      <c r="G21" s="55"/>
    </row>
    <row r="22" spans="2:50" ht="14.25" customHeight="1" x14ac:dyDescent="0.25">
      <c r="G22" s="55"/>
      <c r="H22" s="990" t="s">
        <v>1445</v>
      </c>
      <c r="I22" s="790"/>
      <c r="J22" s="994" t="s">
        <v>1446</v>
      </c>
      <c r="K22" s="764"/>
      <c r="L22" s="764"/>
      <c r="M22" s="764"/>
      <c r="N22" s="764"/>
      <c r="O22" s="764"/>
      <c r="P22" s="764"/>
      <c r="Q22" s="764"/>
      <c r="R22" s="764"/>
      <c r="S22" s="764"/>
      <c r="T22" s="764"/>
      <c r="U22" s="764"/>
      <c r="V22" s="764"/>
      <c r="W22" s="764"/>
      <c r="X22" s="764"/>
      <c r="Y22" s="764"/>
      <c r="Z22" s="764"/>
      <c r="AA22" s="764"/>
      <c r="AB22" s="764"/>
      <c r="AC22" s="764"/>
      <c r="AD22" s="764"/>
      <c r="AE22" s="764"/>
      <c r="AF22" s="764"/>
      <c r="AG22" s="764"/>
      <c r="AH22" s="764"/>
      <c r="AI22" s="764"/>
      <c r="AJ22" s="764"/>
      <c r="AK22" s="764"/>
      <c r="AL22" s="764"/>
      <c r="AM22" s="764"/>
      <c r="AN22" s="764"/>
      <c r="AO22" s="764"/>
      <c r="AP22" s="764"/>
      <c r="AQ22" s="764"/>
      <c r="AR22" s="764"/>
      <c r="AS22" s="764"/>
      <c r="AT22" s="764"/>
      <c r="AU22" s="764"/>
      <c r="AV22" s="764"/>
      <c r="AW22" s="764"/>
      <c r="AX22" s="765"/>
    </row>
    <row r="23" spans="2:50" ht="14.25" customHeight="1" x14ac:dyDescent="0.25">
      <c r="G23" s="55"/>
      <c r="H23" s="806"/>
      <c r="I23" s="807"/>
      <c r="J23" s="978" t="s">
        <v>1452</v>
      </c>
      <c r="K23" s="764"/>
      <c r="L23" s="764"/>
      <c r="M23" s="764"/>
      <c r="N23" s="764"/>
      <c r="O23" s="764"/>
      <c r="P23" s="765"/>
      <c r="Q23" s="978" t="s">
        <v>1453</v>
      </c>
      <c r="R23" s="764"/>
      <c r="S23" s="764"/>
      <c r="T23" s="764"/>
      <c r="U23" s="764"/>
      <c r="V23" s="764"/>
      <c r="W23" s="765"/>
      <c r="X23" s="978" t="s">
        <v>1454</v>
      </c>
      <c r="Y23" s="764"/>
      <c r="Z23" s="764"/>
      <c r="AA23" s="764"/>
      <c r="AB23" s="764"/>
      <c r="AC23" s="764"/>
      <c r="AD23" s="765"/>
      <c r="AE23" s="978" t="s">
        <v>1455</v>
      </c>
      <c r="AF23" s="764"/>
      <c r="AG23" s="764"/>
      <c r="AH23" s="764"/>
      <c r="AI23" s="764"/>
      <c r="AJ23" s="764"/>
      <c r="AK23" s="765"/>
      <c r="AL23" s="978" t="s">
        <v>1456</v>
      </c>
      <c r="AM23" s="764"/>
      <c r="AN23" s="764"/>
      <c r="AO23" s="764"/>
      <c r="AP23" s="764"/>
      <c r="AQ23" s="764"/>
      <c r="AR23" s="764"/>
      <c r="AS23" s="765"/>
      <c r="AT23" s="978" t="s">
        <v>1457</v>
      </c>
      <c r="AU23" s="764"/>
      <c r="AV23" s="764"/>
      <c r="AW23" s="764"/>
      <c r="AX23" s="765"/>
    </row>
    <row r="24" spans="2:50" ht="40.5" customHeight="1" x14ac:dyDescent="0.25">
      <c r="G24" s="55"/>
      <c r="H24" s="991">
        <v>1</v>
      </c>
      <c r="I24" s="765"/>
      <c r="J24" s="984" t="e">
        <f>ID_MS_TH_PJK</f>
        <v>#N/A</v>
      </c>
      <c r="K24" s="764"/>
      <c r="L24" s="764"/>
      <c r="M24" s="764"/>
      <c r="N24" s="764"/>
      <c r="O24" s="764"/>
      <c r="P24" s="765"/>
      <c r="Q24" s="984" t="e">
        <f>NO_BPS</f>
        <v>#N/A</v>
      </c>
      <c r="R24" s="764"/>
      <c r="S24" s="764"/>
      <c r="T24" s="764"/>
      <c r="U24" s="764"/>
      <c r="V24" s="764"/>
      <c r="W24" s="765"/>
      <c r="X24" s="984" t="e">
        <f>PEMBETULAN_KE</f>
        <v>#N/A</v>
      </c>
      <c r="Y24" s="764"/>
      <c r="Z24" s="764"/>
      <c r="AA24" s="764"/>
      <c r="AB24" s="764"/>
      <c r="AC24" s="764"/>
      <c r="AD24" s="765"/>
      <c r="AE24" s="984" t="e">
        <f>TGL_TERIMA</f>
        <v>#N/A</v>
      </c>
      <c r="AF24" s="764"/>
      <c r="AG24" s="764"/>
      <c r="AH24" s="764"/>
      <c r="AI24" s="764"/>
      <c r="AJ24" s="764"/>
      <c r="AK24" s="765"/>
      <c r="AL24" s="984" t="s">
        <v>1503</v>
      </c>
      <c r="AM24" s="764"/>
      <c r="AN24" s="764"/>
      <c r="AO24" s="764"/>
      <c r="AP24" s="764"/>
      <c r="AQ24" s="764"/>
      <c r="AR24" s="764"/>
      <c r="AS24" s="765"/>
      <c r="AT24" s="1135">
        <f>'MAIN LEVEL'!AB40</f>
        <v>0</v>
      </c>
      <c r="AU24" s="764"/>
      <c r="AV24" s="764"/>
      <c r="AW24" s="764"/>
      <c r="AX24" s="765"/>
    </row>
    <row r="25" spans="2:50" ht="14.25" customHeight="1" x14ac:dyDescent="0.25">
      <c r="G25" s="55"/>
      <c r="H25" s="255"/>
      <c r="I25" s="255"/>
      <c r="J25" s="255"/>
      <c r="K25" s="255"/>
      <c r="L25" s="255"/>
      <c r="M25" s="255"/>
      <c r="N25" s="255"/>
      <c r="O25" s="255"/>
      <c r="P25" s="255"/>
      <c r="Q25" s="255"/>
      <c r="R25" s="255"/>
      <c r="AT25" s="536"/>
      <c r="AU25" s="536"/>
      <c r="AV25" s="536"/>
      <c r="AW25" s="536"/>
      <c r="AX25" s="536"/>
    </row>
    <row r="26" spans="2:50" ht="14.25" customHeight="1" x14ac:dyDescent="0.25">
      <c r="G26" s="55"/>
      <c r="H26" s="255"/>
      <c r="I26" s="255"/>
      <c r="J26" s="255"/>
      <c r="K26" s="255"/>
      <c r="L26" s="255"/>
      <c r="M26" s="255"/>
      <c r="N26" s="255"/>
      <c r="O26" s="255"/>
      <c r="P26" s="255"/>
      <c r="Q26" s="255"/>
      <c r="R26" s="255"/>
      <c r="AT26" s="536"/>
      <c r="AU26" s="536"/>
      <c r="AV26" s="536"/>
      <c r="AW26" s="536"/>
      <c r="AX26" s="536"/>
    </row>
    <row r="27" spans="2:50" ht="14.25" customHeight="1" x14ac:dyDescent="0.25">
      <c r="G27" s="55"/>
      <c r="H27" s="255"/>
      <c r="I27" s="255"/>
      <c r="J27" s="255"/>
      <c r="K27" s="255"/>
      <c r="L27" s="255"/>
      <c r="M27" s="255"/>
      <c r="N27" s="255"/>
      <c r="O27" s="255"/>
      <c r="P27" s="255"/>
      <c r="Q27" s="255"/>
      <c r="R27" s="255"/>
      <c r="AT27" s="536"/>
      <c r="AU27" s="536"/>
      <c r="AV27" s="536"/>
      <c r="AW27" s="536"/>
      <c r="AX27" s="536"/>
    </row>
    <row r="28" spans="2:50" ht="14.25" customHeight="1" x14ac:dyDescent="0.25">
      <c r="B28" s="760"/>
      <c r="C28" s="761"/>
      <c r="D28" s="761"/>
      <c r="E28" s="761"/>
      <c r="G28" s="55"/>
      <c r="H28" s="990" t="s">
        <v>1445</v>
      </c>
      <c r="I28" s="790"/>
      <c r="J28" s="990" t="s">
        <v>1478</v>
      </c>
      <c r="K28" s="789"/>
      <c r="L28" s="789"/>
      <c r="M28" s="790"/>
      <c r="N28" s="994" t="s">
        <v>1792</v>
      </c>
      <c r="O28" s="764"/>
      <c r="P28" s="764"/>
      <c r="Q28" s="764"/>
      <c r="R28" s="764"/>
      <c r="S28" s="764"/>
      <c r="T28" s="764"/>
      <c r="U28" s="764"/>
      <c r="V28" s="764"/>
      <c r="W28" s="764"/>
      <c r="X28" s="764"/>
      <c r="Y28" s="764"/>
      <c r="Z28" s="765"/>
      <c r="AA28" s="994" t="s">
        <v>1793</v>
      </c>
      <c r="AB28" s="764"/>
      <c r="AC28" s="764"/>
      <c r="AD28" s="764"/>
      <c r="AE28" s="764"/>
      <c r="AF28" s="764"/>
      <c r="AG28" s="764"/>
      <c r="AH28" s="764"/>
      <c r="AI28" s="764"/>
      <c r="AJ28" s="764"/>
      <c r="AK28" s="764"/>
      <c r="AL28" s="764"/>
      <c r="AM28" s="764"/>
      <c r="AN28" s="764"/>
      <c r="AO28" s="764"/>
      <c r="AP28" s="764"/>
      <c r="AQ28" s="764"/>
      <c r="AR28" s="764"/>
      <c r="AS28" s="765"/>
      <c r="AT28" s="1166" t="s">
        <v>1481</v>
      </c>
      <c r="AU28" s="789"/>
      <c r="AV28" s="789"/>
      <c r="AW28" s="789"/>
      <c r="AX28" s="790"/>
    </row>
    <row r="29" spans="2:50" ht="14.25" customHeight="1" x14ac:dyDescent="0.25">
      <c r="G29" s="55"/>
      <c r="H29" s="806"/>
      <c r="I29" s="807"/>
      <c r="J29" s="806"/>
      <c r="K29" s="794"/>
      <c r="L29" s="794"/>
      <c r="M29" s="807"/>
      <c r="N29" s="978" t="s">
        <v>796</v>
      </c>
      <c r="O29" s="764"/>
      <c r="P29" s="764"/>
      <c r="Q29" s="764"/>
      <c r="R29" s="764"/>
      <c r="S29" s="764"/>
      <c r="T29" s="765"/>
      <c r="U29" s="978" t="s">
        <v>1401</v>
      </c>
      <c r="V29" s="764"/>
      <c r="W29" s="764"/>
      <c r="X29" s="764"/>
      <c r="Y29" s="764"/>
      <c r="Z29" s="765"/>
      <c r="AA29" s="978" t="s">
        <v>796</v>
      </c>
      <c r="AB29" s="764"/>
      <c r="AC29" s="764"/>
      <c r="AD29" s="764"/>
      <c r="AE29" s="764"/>
      <c r="AF29" s="765"/>
      <c r="AG29" s="978" t="s">
        <v>1794</v>
      </c>
      <c r="AH29" s="764"/>
      <c r="AI29" s="764"/>
      <c r="AJ29" s="764"/>
      <c r="AK29" s="764"/>
      <c r="AL29" s="764"/>
      <c r="AM29" s="765"/>
      <c r="AN29" s="978" t="s">
        <v>1510</v>
      </c>
      <c r="AO29" s="764"/>
      <c r="AP29" s="764"/>
      <c r="AQ29" s="764"/>
      <c r="AR29" s="764"/>
      <c r="AS29" s="765"/>
      <c r="AT29" s="806"/>
      <c r="AU29" s="794"/>
      <c r="AV29" s="794"/>
      <c r="AW29" s="794"/>
      <c r="AX29" s="807"/>
    </row>
    <row r="30" spans="2:50" ht="14.25" customHeight="1" x14ac:dyDescent="0.25">
      <c r="B30" s="760"/>
      <c r="C30" s="761"/>
      <c r="D30" s="761"/>
      <c r="E30" s="761"/>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2:50" ht="14.2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2:50" ht="15" customHeight="1" x14ac:dyDescent="0.25">
      <c r="B32" s="760"/>
      <c r="C32" s="761"/>
      <c r="D32" s="761"/>
      <c r="E32" s="761"/>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2:50" ht="15" customHeight="1"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2:50" ht="15" customHeight="1" x14ac:dyDescent="0.25">
      <c r="B34" s="760"/>
      <c r="C34" s="761"/>
      <c r="D34" s="761"/>
      <c r="E34" s="761"/>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2:50" ht="15" customHeight="1" x14ac:dyDescent="0.25">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2:50" ht="15"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2:50" ht="15"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2:50" ht="15" customHeight="1" x14ac:dyDescent="0.25">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2:50" ht="15" customHeight="1" x14ac:dyDescent="0.25">
      <c r="G40" s="223"/>
      <c r="H40" s="980"/>
      <c r="I40" s="765"/>
      <c r="J40" s="979"/>
      <c r="K40" s="764"/>
      <c r="L40" s="764"/>
      <c r="M40" s="765"/>
      <c r="N40" s="980"/>
      <c r="O40" s="764"/>
      <c r="P40" s="764"/>
      <c r="Q40" s="764"/>
      <c r="R40" s="764"/>
      <c r="S40" s="764"/>
      <c r="T40" s="765"/>
      <c r="U40" s="977"/>
      <c r="V40" s="764"/>
      <c r="W40" s="764"/>
      <c r="X40" s="764"/>
      <c r="Y40" s="764"/>
      <c r="Z40" s="765"/>
      <c r="AA40" s="980"/>
      <c r="AB40" s="764"/>
      <c r="AC40" s="764"/>
      <c r="AD40" s="764"/>
      <c r="AE40" s="764"/>
      <c r="AF40" s="765"/>
      <c r="AG40" s="980"/>
      <c r="AH40" s="764"/>
      <c r="AI40" s="764"/>
      <c r="AJ40" s="764"/>
      <c r="AK40" s="764"/>
      <c r="AL40" s="764"/>
      <c r="AM40" s="765"/>
      <c r="AN40" s="983"/>
      <c r="AO40" s="764"/>
      <c r="AP40" s="764"/>
      <c r="AQ40" s="764"/>
      <c r="AR40" s="764"/>
      <c r="AS40" s="765"/>
      <c r="AT40" s="1063"/>
      <c r="AU40" s="764"/>
      <c r="AV40" s="764"/>
      <c r="AW40" s="764"/>
      <c r="AX40" s="765"/>
    </row>
    <row r="41" spans="2:50" ht="15" customHeight="1" x14ac:dyDescent="0.25">
      <c r="G41" s="223"/>
      <c r="H41" s="980"/>
      <c r="I41" s="765"/>
      <c r="J41" s="979"/>
      <c r="K41" s="764"/>
      <c r="L41" s="764"/>
      <c r="M41" s="765"/>
      <c r="N41" s="980"/>
      <c r="O41" s="764"/>
      <c r="P41" s="764"/>
      <c r="Q41" s="764"/>
      <c r="R41" s="764"/>
      <c r="S41" s="764"/>
      <c r="T41" s="765"/>
      <c r="U41" s="977"/>
      <c r="V41" s="764"/>
      <c r="W41" s="764"/>
      <c r="X41" s="764"/>
      <c r="Y41" s="764"/>
      <c r="Z41" s="765"/>
      <c r="AA41" s="980"/>
      <c r="AB41" s="764"/>
      <c r="AC41" s="764"/>
      <c r="AD41" s="764"/>
      <c r="AE41" s="764"/>
      <c r="AF41" s="765"/>
      <c r="AG41" s="980"/>
      <c r="AH41" s="764"/>
      <c r="AI41" s="764"/>
      <c r="AJ41" s="764"/>
      <c r="AK41" s="764"/>
      <c r="AL41" s="764"/>
      <c r="AM41" s="765"/>
      <c r="AN41" s="983"/>
      <c r="AO41" s="764"/>
      <c r="AP41" s="764"/>
      <c r="AQ41" s="764"/>
      <c r="AR41" s="764"/>
      <c r="AS41" s="765"/>
      <c r="AT41" s="1063"/>
      <c r="AU41" s="764"/>
      <c r="AV41" s="764"/>
      <c r="AW41" s="764"/>
      <c r="AX41" s="765"/>
    </row>
    <row r="42" spans="2:50" ht="15" customHeight="1" x14ac:dyDescent="0.25">
      <c r="G42" s="223"/>
      <c r="H42" s="980"/>
      <c r="I42" s="765"/>
      <c r="J42" s="979"/>
      <c r="K42" s="764"/>
      <c r="L42" s="764"/>
      <c r="M42" s="765"/>
      <c r="N42" s="980"/>
      <c r="O42" s="764"/>
      <c r="P42" s="764"/>
      <c r="Q42" s="764"/>
      <c r="R42" s="764"/>
      <c r="S42" s="764"/>
      <c r="T42" s="765"/>
      <c r="U42" s="977"/>
      <c r="V42" s="764"/>
      <c r="W42" s="764"/>
      <c r="X42" s="764"/>
      <c r="Y42" s="764"/>
      <c r="Z42" s="765"/>
      <c r="AA42" s="980"/>
      <c r="AB42" s="764"/>
      <c r="AC42" s="764"/>
      <c r="AD42" s="764"/>
      <c r="AE42" s="764"/>
      <c r="AF42" s="765"/>
      <c r="AG42" s="980"/>
      <c r="AH42" s="764"/>
      <c r="AI42" s="764"/>
      <c r="AJ42" s="764"/>
      <c r="AK42" s="764"/>
      <c r="AL42" s="764"/>
      <c r="AM42" s="765"/>
      <c r="AN42" s="983"/>
      <c r="AO42" s="764"/>
      <c r="AP42" s="764"/>
      <c r="AQ42" s="764"/>
      <c r="AR42" s="764"/>
      <c r="AS42" s="765"/>
      <c r="AT42" s="1063"/>
      <c r="AU42" s="764"/>
      <c r="AV42" s="764"/>
      <c r="AW42" s="764"/>
      <c r="AX42" s="765"/>
    </row>
    <row r="43" spans="2:50" ht="15" customHeight="1" x14ac:dyDescent="0.25">
      <c r="G43" s="223"/>
      <c r="H43" s="980"/>
      <c r="I43" s="765"/>
      <c r="J43" s="979"/>
      <c r="K43" s="764"/>
      <c r="L43" s="764"/>
      <c r="M43" s="765"/>
      <c r="N43" s="980"/>
      <c r="O43" s="764"/>
      <c r="P43" s="764"/>
      <c r="Q43" s="764"/>
      <c r="R43" s="764"/>
      <c r="S43" s="764"/>
      <c r="T43" s="765"/>
      <c r="U43" s="977"/>
      <c r="V43" s="764"/>
      <c r="W43" s="764"/>
      <c r="X43" s="764"/>
      <c r="Y43" s="764"/>
      <c r="Z43" s="765"/>
      <c r="AA43" s="980"/>
      <c r="AB43" s="764"/>
      <c r="AC43" s="764"/>
      <c r="AD43" s="764"/>
      <c r="AE43" s="764"/>
      <c r="AF43" s="765"/>
      <c r="AG43" s="980"/>
      <c r="AH43" s="764"/>
      <c r="AI43" s="764"/>
      <c r="AJ43" s="764"/>
      <c r="AK43" s="764"/>
      <c r="AL43" s="764"/>
      <c r="AM43" s="765"/>
      <c r="AN43" s="983"/>
      <c r="AO43" s="764"/>
      <c r="AP43" s="764"/>
      <c r="AQ43" s="764"/>
      <c r="AR43" s="764"/>
      <c r="AS43" s="765"/>
      <c r="AT43" s="1063"/>
      <c r="AU43" s="764"/>
      <c r="AV43" s="764"/>
      <c r="AW43" s="764"/>
      <c r="AX43" s="765"/>
    </row>
    <row r="44" spans="2:50" ht="14.25" customHeight="1" x14ac:dyDescent="0.25">
      <c r="G44" s="223"/>
      <c r="H44" s="980"/>
      <c r="I44" s="765"/>
      <c r="J44" s="979"/>
      <c r="K44" s="764"/>
      <c r="L44" s="764"/>
      <c r="M44" s="765"/>
      <c r="N44" s="980"/>
      <c r="O44" s="764"/>
      <c r="P44" s="764"/>
      <c r="Q44" s="764"/>
      <c r="R44" s="764"/>
      <c r="S44" s="764"/>
      <c r="T44" s="765"/>
      <c r="U44" s="977"/>
      <c r="V44" s="764"/>
      <c r="W44" s="764"/>
      <c r="X44" s="764"/>
      <c r="Y44" s="764"/>
      <c r="Z44" s="765"/>
      <c r="AA44" s="980"/>
      <c r="AB44" s="764"/>
      <c r="AC44" s="764"/>
      <c r="AD44" s="764"/>
      <c r="AE44" s="764"/>
      <c r="AF44" s="765"/>
      <c r="AG44" s="980"/>
      <c r="AH44" s="764"/>
      <c r="AI44" s="764"/>
      <c r="AJ44" s="764"/>
      <c r="AK44" s="764"/>
      <c r="AL44" s="764"/>
      <c r="AM44" s="765"/>
      <c r="AN44" s="983"/>
      <c r="AO44" s="764"/>
      <c r="AP44" s="764"/>
      <c r="AQ44" s="764"/>
      <c r="AR44" s="764"/>
      <c r="AS44" s="765"/>
      <c r="AT44" s="1063"/>
      <c r="AU44" s="764"/>
      <c r="AV44" s="764"/>
      <c r="AW44" s="764"/>
      <c r="AX44" s="765"/>
    </row>
    <row r="45" spans="2:50" ht="14.25" customHeight="1" x14ac:dyDescent="0.25">
      <c r="G45" s="223"/>
      <c r="H45" s="980"/>
      <c r="I45" s="765"/>
      <c r="J45" s="979"/>
      <c r="K45" s="764"/>
      <c r="L45" s="764"/>
      <c r="M45" s="765"/>
      <c r="N45" s="980"/>
      <c r="O45" s="764"/>
      <c r="P45" s="764"/>
      <c r="Q45" s="764"/>
      <c r="R45" s="764"/>
      <c r="S45" s="764"/>
      <c r="T45" s="765"/>
      <c r="U45" s="977"/>
      <c r="V45" s="764"/>
      <c r="W45" s="764"/>
      <c r="X45" s="764"/>
      <c r="Y45" s="764"/>
      <c r="Z45" s="765"/>
      <c r="AA45" s="980"/>
      <c r="AB45" s="764"/>
      <c r="AC45" s="764"/>
      <c r="AD45" s="764"/>
      <c r="AE45" s="764"/>
      <c r="AF45" s="765"/>
      <c r="AG45" s="980"/>
      <c r="AH45" s="764"/>
      <c r="AI45" s="764"/>
      <c r="AJ45" s="764"/>
      <c r="AK45" s="764"/>
      <c r="AL45" s="764"/>
      <c r="AM45" s="765"/>
      <c r="AN45" s="983"/>
      <c r="AO45" s="764"/>
      <c r="AP45" s="764"/>
      <c r="AQ45" s="764"/>
      <c r="AR45" s="764"/>
      <c r="AS45" s="765"/>
      <c r="AT45" s="1063"/>
      <c r="AU45" s="764"/>
      <c r="AV45" s="764"/>
      <c r="AW45" s="764"/>
      <c r="AX45" s="765"/>
    </row>
    <row r="46" spans="2:50" ht="14.25" customHeight="1" x14ac:dyDescent="0.25">
      <c r="G46" s="223"/>
      <c r="H46" s="980"/>
      <c r="I46" s="765"/>
      <c r="J46" s="979"/>
      <c r="K46" s="764"/>
      <c r="L46" s="764"/>
      <c r="M46" s="765"/>
      <c r="N46" s="980"/>
      <c r="O46" s="764"/>
      <c r="P46" s="764"/>
      <c r="Q46" s="764"/>
      <c r="R46" s="764"/>
      <c r="S46" s="764"/>
      <c r="T46" s="765"/>
      <c r="U46" s="977"/>
      <c r="V46" s="764"/>
      <c r="W46" s="764"/>
      <c r="X46" s="764"/>
      <c r="Y46" s="764"/>
      <c r="Z46" s="765"/>
      <c r="AA46" s="980"/>
      <c r="AB46" s="764"/>
      <c r="AC46" s="764"/>
      <c r="AD46" s="764"/>
      <c r="AE46" s="764"/>
      <c r="AF46" s="765"/>
      <c r="AG46" s="980"/>
      <c r="AH46" s="764"/>
      <c r="AI46" s="764"/>
      <c r="AJ46" s="764"/>
      <c r="AK46" s="764"/>
      <c r="AL46" s="764"/>
      <c r="AM46" s="765"/>
      <c r="AN46" s="983"/>
      <c r="AO46" s="764"/>
      <c r="AP46" s="764"/>
      <c r="AQ46" s="764"/>
      <c r="AR46" s="764"/>
      <c r="AS46" s="765"/>
      <c r="AT46" s="1063"/>
      <c r="AU46" s="764"/>
      <c r="AV46" s="764"/>
      <c r="AW46" s="764"/>
      <c r="AX46" s="765"/>
    </row>
    <row r="47" spans="2:50" ht="14.25" customHeight="1" x14ac:dyDescent="0.25">
      <c r="G47" s="256"/>
      <c r="H47" s="980"/>
      <c r="I47" s="765"/>
      <c r="J47" s="979"/>
      <c r="K47" s="764"/>
      <c r="L47" s="764"/>
      <c r="M47" s="765"/>
      <c r="N47" s="980"/>
      <c r="O47" s="764"/>
      <c r="P47" s="764"/>
      <c r="Q47" s="764"/>
      <c r="R47" s="764"/>
      <c r="S47" s="764"/>
      <c r="T47" s="765"/>
      <c r="U47" s="977"/>
      <c r="V47" s="764"/>
      <c r="W47" s="764"/>
      <c r="X47" s="764"/>
      <c r="Y47" s="764"/>
      <c r="Z47" s="765"/>
      <c r="AA47" s="980"/>
      <c r="AB47" s="764"/>
      <c r="AC47" s="764"/>
      <c r="AD47" s="764"/>
      <c r="AE47" s="764"/>
      <c r="AF47" s="765"/>
      <c r="AG47" s="980"/>
      <c r="AH47" s="764"/>
      <c r="AI47" s="764"/>
      <c r="AJ47" s="764"/>
      <c r="AK47" s="764"/>
      <c r="AL47" s="764"/>
      <c r="AM47" s="765"/>
      <c r="AN47" s="983"/>
      <c r="AO47" s="764"/>
      <c r="AP47" s="764"/>
      <c r="AQ47" s="764"/>
      <c r="AR47" s="764"/>
      <c r="AS47" s="765"/>
      <c r="AT47" s="1063"/>
      <c r="AU47" s="764"/>
      <c r="AV47" s="764"/>
      <c r="AW47" s="764"/>
      <c r="AX47" s="765"/>
    </row>
    <row r="48" spans="2:50" ht="14.25" customHeight="1" x14ac:dyDescent="0.25">
      <c r="G48" s="256"/>
      <c r="H48" s="980"/>
      <c r="I48" s="765"/>
      <c r="J48" s="979"/>
      <c r="K48" s="764"/>
      <c r="L48" s="764"/>
      <c r="M48" s="765"/>
      <c r="N48" s="980"/>
      <c r="O48" s="764"/>
      <c r="P48" s="764"/>
      <c r="Q48" s="764"/>
      <c r="R48" s="764"/>
      <c r="S48" s="764"/>
      <c r="T48" s="765"/>
      <c r="U48" s="977"/>
      <c r="V48" s="764"/>
      <c r="W48" s="764"/>
      <c r="X48" s="764"/>
      <c r="Y48" s="764"/>
      <c r="Z48" s="765"/>
      <c r="AA48" s="980"/>
      <c r="AB48" s="764"/>
      <c r="AC48" s="764"/>
      <c r="AD48" s="764"/>
      <c r="AE48" s="764"/>
      <c r="AF48" s="765"/>
      <c r="AG48" s="980"/>
      <c r="AH48" s="764"/>
      <c r="AI48" s="764"/>
      <c r="AJ48" s="764"/>
      <c r="AK48" s="764"/>
      <c r="AL48" s="764"/>
      <c r="AM48" s="765"/>
      <c r="AN48" s="983"/>
      <c r="AO48" s="764"/>
      <c r="AP48" s="764"/>
      <c r="AQ48" s="764"/>
      <c r="AR48" s="764"/>
      <c r="AS48" s="765"/>
      <c r="AT48" s="1063"/>
      <c r="AU48" s="764"/>
      <c r="AV48" s="764"/>
      <c r="AW48" s="764"/>
      <c r="AX48" s="765"/>
    </row>
    <row r="49" spans="7:50" ht="14.25" customHeight="1" x14ac:dyDescent="0.25">
      <c r="G49" s="256"/>
      <c r="H49" s="980"/>
      <c r="I49" s="765"/>
      <c r="J49" s="979"/>
      <c r="K49" s="764"/>
      <c r="L49" s="764"/>
      <c r="M49" s="765"/>
      <c r="N49" s="980"/>
      <c r="O49" s="764"/>
      <c r="P49" s="764"/>
      <c r="Q49" s="764"/>
      <c r="R49" s="764"/>
      <c r="S49" s="764"/>
      <c r="T49" s="765"/>
      <c r="U49" s="977"/>
      <c r="V49" s="764"/>
      <c r="W49" s="764"/>
      <c r="X49" s="764"/>
      <c r="Y49" s="764"/>
      <c r="Z49" s="765"/>
      <c r="AA49" s="980"/>
      <c r="AB49" s="764"/>
      <c r="AC49" s="764"/>
      <c r="AD49" s="764"/>
      <c r="AE49" s="764"/>
      <c r="AF49" s="765"/>
      <c r="AG49" s="980"/>
      <c r="AH49" s="764"/>
      <c r="AI49" s="764"/>
      <c r="AJ49" s="764"/>
      <c r="AK49" s="764"/>
      <c r="AL49" s="764"/>
      <c r="AM49" s="765"/>
      <c r="AN49" s="983"/>
      <c r="AO49" s="764"/>
      <c r="AP49" s="764"/>
      <c r="AQ49" s="764"/>
      <c r="AR49" s="764"/>
      <c r="AS49" s="765"/>
      <c r="AT49" s="1063"/>
      <c r="AU49" s="764"/>
      <c r="AV49" s="764"/>
      <c r="AW49" s="764"/>
      <c r="AX49" s="765"/>
    </row>
    <row r="50" spans="7:50" ht="14.25" customHeight="1" x14ac:dyDescent="0.25">
      <c r="G50" s="256"/>
      <c r="H50" s="993"/>
      <c r="I50" s="765"/>
      <c r="J50" s="993"/>
      <c r="K50" s="764"/>
      <c r="L50" s="764"/>
      <c r="M50" s="765"/>
      <c r="N50" s="993"/>
      <c r="O50" s="764"/>
      <c r="P50" s="764"/>
      <c r="Q50" s="764"/>
      <c r="R50" s="764"/>
      <c r="S50" s="764"/>
      <c r="T50" s="765"/>
      <c r="U50" s="986"/>
      <c r="V50" s="764"/>
      <c r="W50" s="764"/>
      <c r="X50" s="764"/>
      <c r="Y50" s="764"/>
      <c r="Z50" s="765"/>
      <c r="AA50" s="993"/>
      <c r="AB50" s="764"/>
      <c r="AC50" s="764"/>
      <c r="AD50" s="764"/>
      <c r="AE50" s="764"/>
      <c r="AF50" s="765"/>
      <c r="AG50" s="993"/>
      <c r="AH50" s="764"/>
      <c r="AI50" s="764"/>
      <c r="AJ50" s="764"/>
      <c r="AK50" s="764"/>
      <c r="AL50" s="764"/>
      <c r="AM50" s="765"/>
      <c r="AN50" s="995"/>
      <c r="AO50" s="764"/>
      <c r="AP50" s="764"/>
      <c r="AQ50" s="764"/>
      <c r="AR50" s="764"/>
      <c r="AS50" s="765"/>
      <c r="AT50" s="1065"/>
      <c r="AU50" s="764"/>
      <c r="AV50" s="764"/>
      <c r="AW50" s="764"/>
      <c r="AX50" s="765"/>
    </row>
    <row r="51" spans="7:50" ht="14.25" customHeight="1" x14ac:dyDescent="0.25">
      <c r="G51" s="223"/>
      <c r="H51" s="1092" t="s">
        <v>1494</v>
      </c>
      <c r="I51" s="764"/>
      <c r="J51" s="764"/>
      <c r="K51" s="764"/>
      <c r="L51" s="764"/>
      <c r="M51" s="764"/>
      <c r="N51" s="764"/>
      <c r="O51" s="764"/>
      <c r="P51" s="764"/>
      <c r="Q51" s="764"/>
      <c r="R51" s="764"/>
      <c r="S51" s="764"/>
      <c r="T51" s="764"/>
      <c r="U51" s="764"/>
      <c r="V51" s="764"/>
      <c r="W51" s="764"/>
      <c r="X51" s="764"/>
      <c r="Y51" s="764"/>
      <c r="Z51" s="764"/>
      <c r="AA51" s="764"/>
      <c r="AB51" s="764"/>
      <c r="AC51" s="764"/>
      <c r="AD51" s="764"/>
      <c r="AE51" s="764"/>
      <c r="AF51" s="764"/>
      <c r="AG51" s="764"/>
      <c r="AH51" s="764"/>
      <c r="AI51" s="764"/>
      <c r="AJ51" s="764"/>
      <c r="AK51" s="764"/>
      <c r="AL51" s="764"/>
      <c r="AM51" s="764"/>
      <c r="AN51" s="764"/>
      <c r="AO51" s="764"/>
      <c r="AP51" s="764"/>
      <c r="AQ51" s="764"/>
      <c r="AR51" s="764"/>
      <c r="AS51" s="765"/>
      <c r="AT51" s="1134">
        <f>SUM(AT30:AT50)</f>
        <v>0</v>
      </c>
      <c r="AU51" s="764"/>
      <c r="AV51" s="764"/>
      <c r="AW51" s="764"/>
      <c r="AX51" s="765"/>
    </row>
    <row r="52" spans="7:50" ht="14.25" customHeight="1" x14ac:dyDescent="0.25">
      <c r="G52" s="223"/>
    </row>
    <row r="53" spans="7:50" ht="14.25" customHeight="1" x14ac:dyDescent="0.25">
      <c r="G53" s="223"/>
    </row>
    <row r="54" spans="7:50" ht="15" customHeight="1" x14ac:dyDescent="0.25">
      <c r="G54" s="223"/>
    </row>
    <row r="55" spans="7:50" ht="14.25" customHeight="1" x14ac:dyDescent="0.25">
      <c r="G55" s="223"/>
      <c r="H55" s="976" t="s">
        <v>1795</v>
      </c>
      <c r="I55" s="824"/>
      <c r="J55" s="824"/>
      <c r="K55" s="824"/>
      <c r="L55" s="824"/>
      <c r="M55" s="824"/>
      <c r="N55" s="824"/>
      <c r="O55" s="824"/>
      <c r="P55" s="824"/>
      <c r="Q55" s="824"/>
      <c r="R55" s="824"/>
      <c r="S55" s="824"/>
      <c r="T55" s="824"/>
      <c r="U55" s="824"/>
      <c r="V55" s="824"/>
      <c r="W55" s="824"/>
      <c r="X55" s="824"/>
      <c r="Y55" s="825"/>
      <c r="Z55" s="976" t="s">
        <v>1796</v>
      </c>
      <c r="AA55" s="824"/>
      <c r="AB55" s="824"/>
      <c r="AC55" s="824"/>
      <c r="AD55" s="824"/>
      <c r="AE55" s="824"/>
      <c r="AF55" s="824"/>
      <c r="AG55" s="824"/>
      <c r="AH55" s="824"/>
      <c r="AI55" s="824"/>
      <c r="AJ55" s="824"/>
      <c r="AK55" s="824"/>
      <c r="AL55" s="824"/>
      <c r="AM55" s="824"/>
      <c r="AN55" s="824"/>
      <c r="AO55" s="824"/>
      <c r="AP55" s="824"/>
      <c r="AQ55" s="825"/>
    </row>
    <row r="56" spans="7:50" ht="14.25" customHeight="1" x14ac:dyDescent="0.25">
      <c r="G56" s="223"/>
      <c r="H56" s="257" t="s">
        <v>796</v>
      </c>
      <c r="I56" s="258"/>
      <c r="J56" s="258"/>
      <c r="K56" s="258"/>
      <c r="L56" s="258"/>
      <c r="M56" s="258"/>
      <c r="N56" s="258"/>
      <c r="O56" s="258"/>
      <c r="P56" s="258"/>
      <c r="Q56" s="259"/>
      <c r="R56" s="257" t="s">
        <v>1511</v>
      </c>
      <c r="S56" s="258"/>
      <c r="T56" s="258"/>
      <c r="U56" s="259"/>
      <c r="V56" s="257" t="s">
        <v>1510</v>
      </c>
      <c r="W56" s="258"/>
      <c r="X56" s="258"/>
      <c r="Y56" s="259"/>
      <c r="Z56" s="257" t="s">
        <v>796</v>
      </c>
      <c r="AA56" s="258"/>
      <c r="AB56" s="258"/>
      <c r="AC56" s="258"/>
      <c r="AD56" s="258"/>
      <c r="AE56" s="258"/>
      <c r="AF56" s="258"/>
      <c r="AG56" s="258"/>
      <c r="AH56" s="258"/>
      <c r="AI56" s="259"/>
      <c r="AJ56" s="257" t="s">
        <v>1511</v>
      </c>
      <c r="AK56" s="258"/>
      <c r="AL56" s="258"/>
      <c r="AM56" s="259"/>
      <c r="AN56" s="257" t="s">
        <v>1510</v>
      </c>
      <c r="AO56" s="258"/>
      <c r="AP56" s="258"/>
      <c r="AQ56" s="259"/>
    </row>
    <row r="57" spans="7:50" ht="14.25" customHeight="1" x14ac:dyDescent="0.25">
      <c r="G57" s="223"/>
      <c r="H57" s="260"/>
      <c r="Q57" s="261"/>
      <c r="R57" s="260"/>
      <c r="U57" s="261"/>
      <c r="V57" s="260"/>
      <c r="Y57" s="261"/>
      <c r="Z57" s="260"/>
      <c r="AI57" s="261"/>
      <c r="AJ57" s="260"/>
      <c r="AM57" s="261"/>
      <c r="AN57" s="260"/>
      <c r="AQ57" s="261"/>
    </row>
    <row r="58" spans="7:50" ht="14.25" customHeight="1" x14ac:dyDescent="0.25">
      <c r="G58" s="223"/>
      <c r="H58" s="260"/>
      <c r="Q58" s="261"/>
      <c r="R58" s="260"/>
      <c r="U58" s="261"/>
      <c r="V58" s="260"/>
      <c r="Y58" s="261"/>
      <c r="Z58" s="260"/>
      <c r="AI58" s="261"/>
      <c r="AJ58" s="260"/>
      <c r="AM58" s="261"/>
      <c r="AN58" s="260"/>
      <c r="AQ58" s="261"/>
    </row>
    <row r="59" spans="7:50" ht="14.25" customHeight="1" x14ac:dyDescent="0.25">
      <c r="G59" s="223"/>
      <c r="H59" s="260"/>
      <c r="Q59" s="261"/>
      <c r="R59" s="260"/>
      <c r="U59" s="261"/>
      <c r="V59" s="260"/>
      <c r="Y59" s="261"/>
      <c r="Z59" s="260"/>
      <c r="AI59" s="261"/>
      <c r="AJ59" s="260"/>
      <c r="AM59" s="261"/>
      <c r="AN59" s="260"/>
      <c r="AQ59" s="261"/>
    </row>
    <row r="60" spans="7:50" ht="14.25" customHeight="1" x14ac:dyDescent="0.25">
      <c r="G60" s="223"/>
      <c r="H60" s="260"/>
      <c r="Q60" s="261"/>
      <c r="R60" s="260"/>
      <c r="U60" s="261"/>
      <c r="V60" s="260"/>
      <c r="Y60" s="261"/>
      <c r="Z60" s="260"/>
      <c r="AI60" s="261"/>
      <c r="AJ60" s="260"/>
      <c r="AM60" s="261"/>
      <c r="AN60" s="260"/>
      <c r="AQ60" s="261"/>
    </row>
    <row r="61" spans="7:50" ht="14.25" customHeight="1" x14ac:dyDescent="0.25">
      <c r="G61" s="223"/>
      <c r="H61" s="262"/>
      <c r="I61" s="263"/>
      <c r="J61" s="263"/>
      <c r="K61" s="263"/>
      <c r="L61" s="263"/>
      <c r="M61" s="263"/>
      <c r="N61" s="263"/>
      <c r="O61" s="263"/>
      <c r="P61" s="263"/>
      <c r="Q61" s="264"/>
      <c r="R61" s="262"/>
      <c r="S61" s="263"/>
      <c r="T61" s="263"/>
      <c r="U61" s="264"/>
      <c r="V61" s="262"/>
      <c r="W61" s="263"/>
      <c r="X61" s="263"/>
      <c r="Y61" s="264"/>
      <c r="Z61" s="262"/>
      <c r="AA61" s="263"/>
      <c r="AB61" s="263"/>
      <c r="AC61" s="263"/>
      <c r="AD61" s="263"/>
      <c r="AE61" s="263"/>
      <c r="AF61" s="263"/>
      <c r="AG61" s="263"/>
      <c r="AH61" s="263"/>
      <c r="AI61" s="264"/>
      <c r="AJ61" s="262"/>
      <c r="AK61" s="263"/>
      <c r="AL61" s="263"/>
      <c r="AM61" s="264"/>
      <c r="AN61" s="262"/>
      <c r="AO61" s="263"/>
      <c r="AP61" s="263"/>
      <c r="AQ61" s="264"/>
    </row>
    <row r="62" spans="7:50" ht="14.25" customHeight="1" x14ac:dyDescent="0.25">
      <c r="G62" s="223"/>
      <c r="AM62" s="265" t="s">
        <v>1797</v>
      </c>
      <c r="AN62" s="55" t="str">
        <f>'E-5-1'!U18</f>
        <v>E-5-1-1</v>
      </c>
    </row>
    <row r="63" spans="7:50" ht="14.25" customHeight="1" x14ac:dyDescent="0.25">
      <c r="G63" s="223"/>
    </row>
    <row r="64" spans="7:50" ht="14.25" customHeight="1" x14ac:dyDescent="0.25">
      <c r="G64" s="223"/>
      <c r="H64" s="223"/>
      <c r="I64" s="223"/>
      <c r="J64" s="223"/>
      <c r="K64" s="223"/>
      <c r="L64" s="223"/>
      <c r="M64" s="223"/>
      <c r="N64" s="223"/>
      <c r="O64" s="223"/>
      <c r="P64" s="223"/>
      <c r="Q64" s="223"/>
      <c r="R64" s="223"/>
      <c r="S64" s="223"/>
      <c r="T64" s="223"/>
      <c r="U64" s="223"/>
      <c r="V64" s="223"/>
      <c r="W64" s="223"/>
      <c r="X64" s="223"/>
    </row>
  </sheetData>
  <mergeCells count="216">
    <mergeCell ref="H22:I23"/>
    <mergeCell ref="AA49:AF49"/>
    <mergeCell ref="N31:T31"/>
    <mergeCell ref="AN32:AS32"/>
    <mergeCell ref="N40:T40"/>
    <mergeCell ref="J43:M43"/>
    <mergeCell ref="AN41:AS41"/>
    <mergeCell ref="AA36:AF36"/>
    <mergeCell ref="AN47:AS47"/>
    <mergeCell ref="J33:M33"/>
    <mergeCell ref="J42:M42"/>
    <mergeCell ref="H39:I39"/>
    <mergeCell ref="AN43:AS43"/>
    <mergeCell ref="J23:P23"/>
    <mergeCell ref="AA35:AF35"/>
    <mergeCell ref="H45:I45"/>
    <mergeCell ref="AG29:AM29"/>
    <mergeCell ref="AG38:AM38"/>
    <mergeCell ref="H38:I38"/>
    <mergeCell ref="J31:M31"/>
    <mergeCell ref="H43:I43"/>
    <mergeCell ref="J48:M48"/>
    <mergeCell ref="J45:M45"/>
    <mergeCell ref="H35:I35"/>
    <mergeCell ref="N50:T50"/>
    <mergeCell ref="AT35:AX35"/>
    <mergeCell ref="U29:Z29"/>
    <mergeCell ref="AG44:AM44"/>
    <mergeCell ref="U38:Z38"/>
    <mergeCell ref="AG31:AM31"/>
    <mergeCell ref="AT49:AX49"/>
    <mergeCell ref="N42:T42"/>
    <mergeCell ref="AA43:AF43"/>
    <mergeCell ref="N44:T44"/>
    <mergeCell ref="AN45:AS45"/>
    <mergeCell ref="AT37:AX37"/>
    <mergeCell ref="AT30:AX30"/>
    <mergeCell ref="AN50:AS50"/>
    <mergeCell ref="AA44:AF44"/>
    <mergeCell ref="AG45:AM45"/>
    <mergeCell ref="AN35:AS35"/>
    <mergeCell ref="U48:Z48"/>
    <mergeCell ref="U32:Z32"/>
    <mergeCell ref="AG47:AM47"/>
    <mergeCell ref="U41:Z41"/>
    <mergeCell ref="N34:T34"/>
    <mergeCell ref="AN46:AS46"/>
    <mergeCell ref="AN39:AS39"/>
    <mergeCell ref="B12:E12"/>
    <mergeCell ref="AA32:AF32"/>
    <mergeCell ref="AT34:AX34"/>
    <mergeCell ref="H37:I37"/>
    <mergeCell ref="J30:M30"/>
    <mergeCell ref="U31:Z31"/>
    <mergeCell ref="AL24:AS24"/>
    <mergeCell ref="U40:Z40"/>
    <mergeCell ref="Q23:W23"/>
    <mergeCell ref="AN34:AS34"/>
    <mergeCell ref="B14:E14"/>
    <mergeCell ref="AT39:AX39"/>
    <mergeCell ref="AA38:AF38"/>
    <mergeCell ref="AT36:AX36"/>
    <mergeCell ref="AE23:AK23"/>
    <mergeCell ref="AG32:AM32"/>
    <mergeCell ref="B13:E13"/>
    <mergeCell ref="AN36:AS36"/>
    <mergeCell ref="J22:AX22"/>
    <mergeCell ref="AA40:AF40"/>
    <mergeCell ref="AA37:AF37"/>
    <mergeCell ref="AN29:AS29"/>
    <mergeCell ref="AA33:AF33"/>
    <mergeCell ref="B32:E32"/>
    <mergeCell ref="G7:AR7"/>
    <mergeCell ref="N41:T41"/>
    <mergeCell ref="B18:E18"/>
    <mergeCell ref="X23:AD23"/>
    <mergeCell ref="N38:T38"/>
    <mergeCell ref="AA47:AF47"/>
    <mergeCell ref="J34:M34"/>
    <mergeCell ref="N43:T43"/>
    <mergeCell ref="J24:P24"/>
    <mergeCell ref="AL23:AS23"/>
    <mergeCell ref="N33:T33"/>
    <mergeCell ref="G9:Z11"/>
    <mergeCell ref="J47:M47"/>
    <mergeCell ref="AN44:AS44"/>
    <mergeCell ref="H41:I41"/>
    <mergeCell ref="N30:T30"/>
    <mergeCell ref="AN31:AS31"/>
    <mergeCell ref="AG33:AM33"/>
    <mergeCell ref="AG42:AM42"/>
    <mergeCell ref="H34:I34"/>
    <mergeCell ref="AG43:AM43"/>
    <mergeCell ref="U42:Z42"/>
    <mergeCell ref="AG35:AM35"/>
    <mergeCell ref="AG39:AM39"/>
    <mergeCell ref="J50:M50"/>
    <mergeCell ref="U37:Z37"/>
    <mergeCell ref="AT24:AX24"/>
    <mergeCell ref="B16:E16"/>
    <mergeCell ref="AT38:AX38"/>
    <mergeCell ref="H36:I36"/>
    <mergeCell ref="AA50:AF50"/>
    <mergeCell ref="AG34:AM34"/>
    <mergeCell ref="N32:T32"/>
    <mergeCell ref="J49:M49"/>
    <mergeCell ref="AT41:AX41"/>
    <mergeCell ref="AT48:AX48"/>
    <mergeCell ref="AT45:AX45"/>
    <mergeCell ref="AT42:AX42"/>
    <mergeCell ref="AT32:AX32"/>
    <mergeCell ref="H50:I50"/>
    <mergeCell ref="H49:I49"/>
    <mergeCell ref="H44:I44"/>
    <mergeCell ref="AG30:AM30"/>
    <mergeCell ref="AT33:AX33"/>
    <mergeCell ref="AA31:AF31"/>
    <mergeCell ref="J44:M44"/>
    <mergeCell ref="U39:Z39"/>
    <mergeCell ref="AN49:AS49"/>
    <mergeCell ref="B6:E6"/>
    <mergeCell ref="B15:E15"/>
    <mergeCell ref="J46:M46"/>
    <mergeCell ref="J28:M29"/>
    <mergeCell ref="U47:Z47"/>
    <mergeCell ref="H31:I31"/>
    <mergeCell ref="H40:I40"/>
    <mergeCell ref="AE24:AK24"/>
    <mergeCell ref="U43:Z43"/>
    <mergeCell ref="N36:T36"/>
    <mergeCell ref="N45:T45"/>
    <mergeCell ref="AA41:AF41"/>
    <mergeCell ref="U33:Z33"/>
    <mergeCell ref="J38:M38"/>
    <mergeCell ref="B17:E17"/>
    <mergeCell ref="H42:I42"/>
    <mergeCell ref="B19:E19"/>
    <mergeCell ref="B34:E34"/>
    <mergeCell ref="B28:E28"/>
    <mergeCell ref="H30:I30"/>
    <mergeCell ref="AG37:AM37"/>
    <mergeCell ref="N28:Z28"/>
    <mergeCell ref="AA45:AF45"/>
    <mergeCell ref="B30:E30"/>
    <mergeCell ref="AT28:AX29"/>
    <mergeCell ref="N48:T48"/>
    <mergeCell ref="AT51:AX51"/>
    <mergeCell ref="U49:Z49"/>
    <mergeCell ref="H33:I33"/>
    <mergeCell ref="B20:E20"/>
    <mergeCell ref="N49:T49"/>
    <mergeCell ref="B4:E4"/>
    <mergeCell ref="H46:I46"/>
    <mergeCell ref="J39:M39"/>
    <mergeCell ref="N35:T35"/>
    <mergeCell ref="AA46:AF46"/>
    <mergeCell ref="AN42:AS42"/>
    <mergeCell ref="H28:I29"/>
    <mergeCell ref="J37:M37"/>
    <mergeCell ref="B8:E8"/>
    <mergeCell ref="H24:I24"/>
    <mergeCell ref="AT23:AX23"/>
    <mergeCell ref="N47:T47"/>
    <mergeCell ref="AN48:AS48"/>
    <mergeCell ref="AG41:AM41"/>
    <mergeCell ref="Q24:W24"/>
    <mergeCell ref="AG50:AM50"/>
    <mergeCell ref="AT47:AX47"/>
    <mergeCell ref="AT50:AX50"/>
    <mergeCell ref="U50:Z50"/>
    <mergeCell ref="U35:Z35"/>
    <mergeCell ref="AT44:AX44"/>
    <mergeCell ref="H47:I47"/>
    <mergeCell ref="U44:Z44"/>
    <mergeCell ref="N46:T46"/>
    <mergeCell ref="AT31:AX31"/>
    <mergeCell ref="U34:Z34"/>
    <mergeCell ref="N39:T39"/>
    <mergeCell ref="N37:T37"/>
    <mergeCell ref="J40:M40"/>
    <mergeCell ref="AN38:AS38"/>
    <mergeCell ref="AT43:AX43"/>
    <mergeCell ref="AA42:AF42"/>
    <mergeCell ref="AT46:AX46"/>
    <mergeCell ref="AG49:AM49"/>
    <mergeCell ref="AN40:AS40"/>
    <mergeCell ref="AG36:AM36"/>
    <mergeCell ref="J35:M35"/>
    <mergeCell ref="AN33:AS33"/>
    <mergeCell ref="U45:Z45"/>
    <mergeCell ref="AT40:AX40"/>
    <mergeCell ref="AA39:AF39"/>
    <mergeCell ref="H55:Y55"/>
    <mergeCell ref="U36:Z36"/>
    <mergeCell ref="N29:T29"/>
    <mergeCell ref="J32:M32"/>
    <mergeCell ref="B10:E10"/>
    <mergeCell ref="AA34:AF34"/>
    <mergeCell ref="J41:M41"/>
    <mergeCell ref="H51:AS51"/>
    <mergeCell ref="AG46:AM46"/>
    <mergeCell ref="AG40:AM40"/>
    <mergeCell ref="AA28:AS28"/>
    <mergeCell ref="H32:I32"/>
    <mergeCell ref="AN37:AS37"/>
    <mergeCell ref="AN30:AS30"/>
    <mergeCell ref="U30:Z30"/>
    <mergeCell ref="X24:AD24"/>
    <mergeCell ref="AA48:AF48"/>
    <mergeCell ref="AA30:AF30"/>
    <mergeCell ref="Z55:AQ55"/>
    <mergeCell ref="J36:M36"/>
    <mergeCell ref="AA29:AF29"/>
    <mergeCell ref="H48:I48"/>
    <mergeCell ref="U46:Z46"/>
    <mergeCell ref="AG48:AM48"/>
  </mergeCells>
  <hyperlinks>
    <hyperlink ref="B4" location="PANDUAN!A1" display="PANDUAN" xr:uid="{00000000-0004-0000-9500-000000000000}"/>
    <hyperlink ref="B6" location="'EWS DIRECTORY'!A1" display="EWS DIRECTORY" xr:uid="{00000000-0004-0000-9500-000001000000}"/>
    <hyperlink ref="B8" location="'DATA PEMICU'!A1" display="DATA PEMICU" xr:uid="{00000000-0004-0000-9500-000002000000}"/>
    <hyperlink ref="B10" location="'DATA PENGUJI'!A1" display="DATA PENGUJI" xr:uid="{00000000-0004-0000-9500-000003000000}"/>
    <hyperlink ref="B12" location="'MAIN LEVEL'!A1" display="MAIN LEVEL" xr:uid="{00000000-0004-0000-9500-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600-000000000000}">
  <sheetPr codeName="Sheet289">
    <tabColor theme="4" tint="-0.249977111117893"/>
  </sheetPr>
  <dimension ref="A1:AT35"/>
  <sheetViews>
    <sheetView topLeftCell="B1"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46" width="3.6640625" customWidth="1"/>
  </cols>
  <sheetData>
    <row r="1" spans="2:46" ht="14.25" customHeight="1" x14ac:dyDescent="0.25">
      <c r="G1" s="110"/>
      <c r="H1" s="110"/>
      <c r="I1" s="110"/>
      <c r="J1" s="110"/>
      <c r="K1" s="110"/>
      <c r="L1" s="110"/>
      <c r="M1" s="110"/>
      <c r="N1" s="110"/>
      <c r="O1" s="110"/>
      <c r="P1" s="110"/>
      <c r="Q1" s="110"/>
      <c r="R1" s="110"/>
      <c r="S1" s="110"/>
      <c r="T1" s="110"/>
      <c r="U1" s="110"/>
      <c r="V1" s="110"/>
      <c r="W1" s="110"/>
      <c r="X1" s="110"/>
    </row>
    <row r="2" spans="2:46" ht="14.25" customHeight="1" x14ac:dyDescent="0.25">
      <c r="G2" s="55" t="s">
        <v>1674</v>
      </c>
      <c r="H2" s="55"/>
      <c r="I2" s="55"/>
      <c r="J2" s="55"/>
      <c r="K2" s="55"/>
      <c r="L2" s="55"/>
      <c r="M2" s="55"/>
      <c r="N2" s="55"/>
      <c r="AT2" s="443"/>
    </row>
    <row r="3" spans="2:46" ht="14.25" customHeight="1" x14ac:dyDescent="0.25">
      <c r="B3" s="111"/>
      <c r="C3" s="111"/>
      <c r="D3" s="111"/>
      <c r="E3" s="111"/>
      <c r="G3" s="55"/>
      <c r="H3" s="55"/>
      <c r="I3" s="55"/>
      <c r="J3" s="55"/>
      <c r="K3" s="55"/>
      <c r="L3" s="55"/>
      <c r="M3" s="55"/>
      <c r="N3" s="55"/>
      <c r="AT3" s="443"/>
    </row>
    <row r="4" spans="2:46" ht="14.25" customHeight="1" x14ac:dyDescent="0.25">
      <c r="B4" s="762" t="s">
        <v>79</v>
      </c>
      <c r="C4" s="761"/>
      <c r="D4" s="761"/>
      <c r="E4" s="761"/>
      <c r="G4" s="55"/>
      <c r="H4" s="55"/>
      <c r="I4" s="55"/>
      <c r="J4" s="55"/>
      <c r="K4" s="55"/>
      <c r="L4" s="55"/>
      <c r="M4" s="55"/>
      <c r="N4" s="55"/>
      <c r="AT4" s="443"/>
    </row>
    <row r="5" spans="2:46" ht="14.25" customHeight="1" x14ac:dyDescent="0.25">
      <c r="B5" s="111"/>
      <c r="C5" s="111"/>
      <c r="D5" s="111"/>
      <c r="E5" s="111"/>
      <c r="G5" s="55"/>
      <c r="H5" s="55"/>
      <c r="I5" s="55"/>
      <c r="J5" s="55"/>
      <c r="K5" s="55"/>
      <c r="L5" s="55"/>
      <c r="M5" s="55"/>
      <c r="N5" s="55"/>
      <c r="AT5" s="443"/>
    </row>
    <row r="6" spans="2:46" ht="14.25" customHeight="1" x14ac:dyDescent="0.25">
      <c r="B6" s="762" t="s">
        <v>87</v>
      </c>
      <c r="C6" s="761"/>
      <c r="D6" s="761"/>
      <c r="E6" s="761"/>
      <c r="G6" s="55"/>
      <c r="H6" s="55"/>
      <c r="I6" s="55"/>
      <c r="J6" s="55"/>
      <c r="K6" s="55"/>
      <c r="L6" s="55"/>
      <c r="M6" s="55"/>
      <c r="N6" s="55"/>
      <c r="AT6" s="443"/>
    </row>
    <row r="7" spans="2:46" ht="15" customHeight="1" x14ac:dyDescent="0.25">
      <c r="B7" s="111"/>
      <c r="C7" s="111"/>
      <c r="D7" s="111"/>
      <c r="E7" s="111"/>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443"/>
    </row>
    <row r="8" spans="2:46" ht="14.25" customHeight="1" x14ac:dyDescent="0.25">
      <c r="B8" s="762" t="s">
        <v>94</v>
      </c>
      <c r="C8" s="761"/>
      <c r="D8" s="761"/>
      <c r="E8" s="761"/>
      <c r="G8" s="55"/>
      <c r="H8" s="55"/>
      <c r="I8" s="55"/>
      <c r="J8" s="55"/>
      <c r="K8" s="55"/>
      <c r="L8" s="55"/>
      <c r="M8" s="55"/>
      <c r="N8" s="55"/>
      <c r="AT8" s="443"/>
    </row>
    <row r="9" spans="2:46" ht="14.25" customHeight="1" x14ac:dyDescent="0.25">
      <c r="B9" s="111"/>
      <c r="C9" s="111"/>
      <c r="D9" s="111"/>
      <c r="E9" s="111"/>
      <c r="G9" s="999" t="str">
        <f>"Rincian "&amp;'E-5'!G9&amp;" "&amp;'E-5-1'!M20</f>
        <v>Rincian Biaya Sewa Berdasarkan Analisis SPT dan Laporan Keuangan</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c r="AT12" s="443"/>
    </row>
    <row r="13" spans="2:46" ht="14.25" customHeight="1" x14ac:dyDescent="0.25">
      <c r="B13" s="962" t="str">
        <f>HYPERLINK("#'"&amp;'EWS DIRECTORY'!$J$147&amp;"'!A1",'EWS DIRECTORY'!$J$147)</f>
        <v>E-5</v>
      </c>
      <c r="C13" s="761"/>
      <c r="D13" s="761"/>
      <c r="E13" s="761"/>
      <c r="G13" s="55" t="s">
        <v>1680</v>
      </c>
      <c r="H13" s="55"/>
      <c r="I13" s="254"/>
      <c r="J13" s="254"/>
      <c r="K13" s="254"/>
      <c r="L13" s="254"/>
      <c r="M13" s="254"/>
      <c r="N13" s="254"/>
      <c r="AT13" s="443"/>
    </row>
    <row r="14" spans="2:46" ht="14.25" customHeight="1" x14ac:dyDescent="0.25">
      <c r="B14" s="931" t="str">
        <f>HYPERLINK("#'"&amp;'EWS DIRECTORY'!$J$148&amp;"'!A1",'EWS DIRECTORY'!$J$148)</f>
        <v>E-5-1</v>
      </c>
      <c r="C14" s="761"/>
      <c r="D14" s="761"/>
      <c r="E14" s="761"/>
      <c r="G14" s="55"/>
      <c r="H14" s="55"/>
      <c r="I14" s="254"/>
      <c r="J14" s="254"/>
      <c r="K14" s="254"/>
      <c r="L14" s="254"/>
      <c r="M14" s="254"/>
      <c r="N14" s="254"/>
      <c r="AT14" s="443"/>
    </row>
    <row r="15" spans="2:46" ht="14.25" customHeight="1" x14ac:dyDescent="0.25">
      <c r="B15" s="929" t="str">
        <f>HYPERLINK("#'"&amp;'EWS DIRECTORY'!$J$149&amp;"'!A1",'EWS DIRECTORY'!$J$149)</f>
        <v>E-5-1-1</v>
      </c>
      <c r="C15" s="761"/>
      <c r="D15" s="761"/>
      <c r="E15" s="761"/>
      <c r="G15" s="55"/>
      <c r="H15" s="55"/>
      <c r="I15" s="254"/>
      <c r="J15" s="254"/>
      <c r="K15" s="254"/>
      <c r="L15" s="254"/>
      <c r="M15" s="254"/>
      <c r="N15" s="254"/>
      <c r="AT15" s="443"/>
    </row>
    <row r="16" spans="2:46" ht="14.25" customHeight="1" x14ac:dyDescent="0.25">
      <c r="B16" s="927" t="str">
        <f>HYPERLINK("#'"&amp;'EWS DIRECTORY'!$J$150&amp;"'!A1",'EWS DIRECTORY'!$J$150)</f>
        <v>E-5-1-2</v>
      </c>
      <c r="C16" s="761"/>
      <c r="D16" s="761"/>
      <c r="E16" s="761"/>
      <c r="G16" s="55"/>
      <c r="H16" s="55"/>
      <c r="I16" s="254"/>
      <c r="J16" s="254"/>
      <c r="K16" s="254"/>
      <c r="L16" s="254"/>
      <c r="M16" s="254"/>
      <c r="N16" s="254"/>
      <c r="AT16" s="443"/>
    </row>
    <row r="17" spans="2:46" ht="14.25" customHeight="1" x14ac:dyDescent="0.25">
      <c r="B17" s="929" t="str">
        <f>HYPERLINK("#'"&amp;'EWS DIRECTORY'!$J$151&amp;"'!A1",'EWS DIRECTORY'!$J$151)</f>
        <v>E-5-1-3</v>
      </c>
      <c r="C17" s="761"/>
      <c r="D17" s="761"/>
      <c r="E17" s="761"/>
      <c r="G17" s="55" t="s">
        <v>1681</v>
      </c>
      <c r="H17" s="55"/>
      <c r="I17" s="55"/>
      <c r="J17" s="254"/>
      <c r="K17" s="254"/>
      <c r="L17" s="254"/>
      <c r="M17" s="254"/>
      <c r="N17" s="254"/>
      <c r="AT17" s="443"/>
    </row>
    <row r="18" spans="2:46" ht="14.25" customHeight="1" x14ac:dyDescent="0.25">
      <c r="B18" s="929" t="str">
        <f>HYPERLINK("#'"&amp;'EWS DIRECTORY'!$J$152&amp;"'!A1",'EWS DIRECTORY'!$J$152)</f>
        <v>E-5-1-4</v>
      </c>
      <c r="C18" s="761"/>
      <c r="D18" s="761"/>
      <c r="E18" s="761"/>
      <c r="G18" s="55" t="s">
        <v>1744</v>
      </c>
      <c r="H18" s="55"/>
      <c r="I18" s="55" t="s">
        <v>1744</v>
      </c>
      <c r="J18" s="254"/>
      <c r="K18" s="254"/>
      <c r="L18" s="254"/>
      <c r="M18" s="254"/>
      <c r="N18" s="254"/>
      <c r="AT18" s="443"/>
    </row>
    <row r="19" spans="2:46" ht="14.25" customHeight="1" x14ac:dyDescent="0.25">
      <c r="B19" s="929" t="str">
        <f>HYPERLINK("#'"&amp;'EWS DIRECTORY'!$J$153&amp;"'!A1",'EWS DIRECTORY'!$J$153)</f>
        <v>E-5-1-5</v>
      </c>
      <c r="C19" s="761"/>
      <c r="D19" s="761"/>
      <c r="E19" s="761"/>
      <c r="AT19" s="443"/>
    </row>
    <row r="20" spans="2:46" ht="14.25" customHeight="1" x14ac:dyDescent="0.25">
      <c r="B20" s="929" t="str">
        <f>HYPERLINK("#'"&amp;'EWS DIRECTORY'!$J$154&amp;"'!A1",'EWS DIRECTORY'!$J$154)</f>
        <v>E-5-1-6</v>
      </c>
      <c r="C20" s="761"/>
      <c r="D20" s="761"/>
      <c r="E20" s="761"/>
      <c r="G20" s="55" t="s">
        <v>1851</v>
      </c>
      <c r="AT20" s="443"/>
    </row>
    <row r="21" spans="2:46" ht="14.25" customHeight="1" x14ac:dyDescent="0.25">
      <c r="G21" s="55"/>
      <c r="AT21" s="443"/>
    </row>
    <row r="22" spans="2:46" ht="14.25" customHeight="1" x14ac:dyDescent="0.25">
      <c r="G22" s="55"/>
      <c r="H22" s="1086" t="s">
        <v>107</v>
      </c>
      <c r="I22" s="790"/>
      <c r="J22" s="1087" t="s">
        <v>1767</v>
      </c>
      <c r="K22" s="789"/>
      <c r="L22" s="1082" t="s">
        <v>1852</v>
      </c>
      <c r="M22" s="764"/>
      <c r="N22" s="764"/>
      <c r="O22" s="764"/>
      <c r="P22" s="764"/>
      <c r="Q22" s="764"/>
      <c r="R22" s="764"/>
      <c r="S22" s="764"/>
      <c r="T22" s="764"/>
      <c r="U22" s="765"/>
      <c r="V22" s="1083" t="s">
        <v>1853</v>
      </c>
      <c r="W22" s="764"/>
      <c r="X22" s="764"/>
      <c r="Y22" s="764"/>
      <c r="Z22" s="764"/>
      <c r="AA22" s="764"/>
      <c r="AB22" s="764"/>
      <c r="AC22" s="764"/>
      <c r="AD22" s="764"/>
      <c r="AE22" s="764"/>
      <c r="AF22" s="764"/>
      <c r="AG22" s="764"/>
      <c r="AH22" s="764"/>
      <c r="AI22" s="764"/>
      <c r="AJ22" s="764"/>
      <c r="AK22" s="764"/>
      <c r="AL22" s="764"/>
      <c r="AM22" s="764"/>
      <c r="AN22" s="765"/>
      <c r="AO22" s="1084" t="s">
        <v>1770</v>
      </c>
      <c r="AP22" s="764"/>
      <c r="AQ22" s="764"/>
      <c r="AR22" s="764"/>
      <c r="AS22" s="764"/>
      <c r="AT22" s="765"/>
    </row>
    <row r="23" spans="2:46" ht="15" customHeight="1" x14ac:dyDescent="0.25">
      <c r="G23" s="55"/>
      <c r="H23" s="1077">
        <v>1</v>
      </c>
      <c r="I23" s="765"/>
      <c r="J23" s="1081"/>
      <c r="K23" s="764"/>
      <c r="L23" s="1077"/>
      <c r="M23" s="764"/>
      <c r="N23" s="764"/>
      <c r="O23" s="764"/>
      <c r="P23" s="764"/>
      <c r="Q23" s="764"/>
      <c r="R23" s="764"/>
      <c r="S23" s="764"/>
      <c r="T23" s="764"/>
      <c r="U23" s="765"/>
      <c r="V23" s="1085"/>
      <c r="W23" s="764"/>
      <c r="X23" s="764"/>
      <c r="Y23" s="764"/>
      <c r="Z23" s="764"/>
      <c r="AA23" s="764"/>
      <c r="AB23" s="764"/>
      <c r="AC23" s="764"/>
      <c r="AD23" s="764"/>
      <c r="AE23" s="764"/>
      <c r="AF23" s="764"/>
      <c r="AG23" s="764"/>
      <c r="AH23" s="764"/>
      <c r="AI23" s="764"/>
      <c r="AJ23" s="764"/>
      <c r="AK23" s="764"/>
      <c r="AL23" s="764"/>
      <c r="AM23" s="764"/>
      <c r="AN23" s="765"/>
      <c r="AO23" s="1078"/>
      <c r="AP23" s="764"/>
      <c r="AQ23" s="764"/>
      <c r="AR23" s="764"/>
      <c r="AS23" s="764"/>
      <c r="AT23" s="765"/>
    </row>
    <row r="24" spans="2:46" ht="14.25" customHeight="1" x14ac:dyDescent="0.25">
      <c r="AT24" s="443"/>
    </row>
    <row r="25" spans="2:46" ht="14.25" customHeight="1" x14ac:dyDescent="0.25">
      <c r="AS25" s="443"/>
      <c r="AT25" s="443"/>
    </row>
    <row r="26" spans="2:46" ht="15" customHeight="1" x14ac:dyDescent="0.25">
      <c r="AS26" s="443"/>
      <c r="AT26" s="443"/>
    </row>
    <row r="27" spans="2:46" ht="15" customHeight="1" x14ac:dyDescent="0.25">
      <c r="H27" s="976" t="s">
        <v>1795</v>
      </c>
      <c r="I27" s="824"/>
      <c r="J27" s="824"/>
      <c r="K27" s="824"/>
      <c r="L27" s="824"/>
      <c r="M27" s="824"/>
      <c r="N27" s="824"/>
      <c r="O27" s="824"/>
      <c r="P27" s="824"/>
      <c r="Q27" s="824"/>
      <c r="R27" s="824"/>
      <c r="S27" s="824"/>
      <c r="T27" s="824"/>
      <c r="U27" s="824"/>
      <c r="V27" s="824"/>
      <c r="W27" s="824"/>
      <c r="X27" s="824"/>
      <c r="Y27" s="825"/>
      <c r="Z27" s="976" t="s">
        <v>1796</v>
      </c>
      <c r="AA27" s="824"/>
      <c r="AB27" s="824"/>
      <c r="AC27" s="824"/>
      <c r="AD27" s="824"/>
      <c r="AE27" s="824"/>
      <c r="AF27" s="824"/>
      <c r="AG27" s="824"/>
      <c r="AH27" s="824"/>
      <c r="AI27" s="824"/>
      <c r="AJ27" s="824"/>
      <c r="AK27" s="824"/>
      <c r="AL27" s="824"/>
      <c r="AM27" s="824"/>
      <c r="AN27" s="824"/>
      <c r="AO27" s="824"/>
      <c r="AP27" s="824"/>
      <c r="AQ27" s="825"/>
      <c r="AS27" s="443"/>
      <c r="AT27" s="443"/>
    </row>
    <row r="28" spans="2:46" ht="14.25" customHeight="1" x14ac:dyDescent="0.25">
      <c r="B28" s="760"/>
      <c r="C28" s="761"/>
      <c r="D28" s="761"/>
      <c r="E28" s="761"/>
      <c r="H28" s="257" t="s">
        <v>796</v>
      </c>
      <c r="I28" s="258"/>
      <c r="J28" s="258"/>
      <c r="K28" s="258"/>
      <c r="L28" s="258"/>
      <c r="M28" s="258"/>
      <c r="N28" s="258"/>
      <c r="O28" s="258"/>
      <c r="P28" s="258"/>
      <c r="Q28" s="259"/>
      <c r="R28" s="257" t="s">
        <v>1511</v>
      </c>
      <c r="S28" s="258"/>
      <c r="T28" s="258"/>
      <c r="U28" s="259"/>
      <c r="V28" s="257" t="s">
        <v>1510</v>
      </c>
      <c r="W28" s="258"/>
      <c r="X28" s="258"/>
      <c r="Y28" s="259"/>
      <c r="Z28" s="257" t="s">
        <v>796</v>
      </c>
      <c r="AA28" s="258"/>
      <c r="AB28" s="258"/>
      <c r="AC28" s="258"/>
      <c r="AD28" s="258"/>
      <c r="AE28" s="258"/>
      <c r="AF28" s="258"/>
      <c r="AG28" s="258"/>
      <c r="AH28" s="258"/>
      <c r="AI28" s="259"/>
      <c r="AJ28" s="257" t="s">
        <v>1511</v>
      </c>
      <c r="AK28" s="258"/>
      <c r="AL28" s="258"/>
      <c r="AM28" s="259"/>
      <c r="AN28" s="257" t="s">
        <v>1510</v>
      </c>
      <c r="AO28" s="258"/>
      <c r="AP28" s="258"/>
      <c r="AQ28" s="259"/>
      <c r="AS28" s="443"/>
      <c r="AT28" s="443"/>
    </row>
    <row r="29" spans="2:46" ht="14.25" customHeight="1" x14ac:dyDescent="0.25">
      <c r="H29" s="260"/>
      <c r="Q29" s="261"/>
      <c r="R29" s="260"/>
      <c r="U29" s="261"/>
      <c r="V29" s="260"/>
      <c r="Y29" s="261"/>
      <c r="Z29" s="260"/>
      <c r="AI29" s="261"/>
      <c r="AJ29" s="260"/>
      <c r="AM29" s="261"/>
      <c r="AN29" s="260"/>
      <c r="AQ29" s="261"/>
      <c r="AS29" s="443"/>
      <c r="AT29" s="443"/>
    </row>
    <row r="30" spans="2:46" ht="14.25" customHeight="1" x14ac:dyDescent="0.25">
      <c r="B30" s="760"/>
      <c r="C30" s="761"/>
      <c r="D30" s="761"/>
      <c r="E30" s="761"/>
      <c r="H30" s="260"/>
      <c r="Q30" s="261"/>
      <c r="R30" s="260"/>
      <c r="U30" s="261"/>
      <c r="V30" s="260"/>
      <c r="Y30" s="261"/>
      <c r="Z30" s="260"/>
      <c r="AI30" s="261"/>
      <c r="AJ30" s="260"/>
      <c r="AM30" s="261"/>
      <c r="AN30" s="260"/>
      <c r="AQ30" s="261"/>
      <c r="AS30" s="443"/>
      <c r="AT30" s="443"/>
    </row>
    <row r="31" spans="2:46" ht="14.25" customHeight="1" x14ac:dyDescent="0.25">
      <c r="H31" s="260"/>
      <c r="Q31" s="261"/>
      <c r="R31" s="260"/>
      <c r="U31" s="261"/>
      <c r="V31" s="260"/>
      <c r="Y31" s="261"/>
      <c r="Z31" s="260"/>
      <c r="AI31" s="261"/>
      <c r="AJ31" s="260"/>
      <c r="AM31" s="261"/>
      <c r="AN31" s="260"/>
      <c r="AQ31" s="261"/>
      <c r="AS31" s="443"/>
      <c r="AT31" s="443"/>
    </row>
    <row r="32" spans="2:46" ht="14.25" customHeight="1" x14ac:dyDescent="0.25">
      <c r="B32" s="760"/>
      <c r="C32" s="761"/>
      <c r="D32" s="761"/>
      <c r="E32" s="761"/>
      <c r="H32" s="260"/>
      <c r="Q32" s="261"/>
      <c r="R32" s="260"/>
      <c r="U32" s="261"/>
      <c r="V32" s="260"/>
      <c r="Y32" s="261"/>
      <c r="Z32" s="260"/>
      <c r="AI32" s="261"/>
      <c r="AJ32" s="260"/>
      <c r="AM32" s="261"/>
      <c r="AN32" s="260"/>
      <c r="AQ32" s="261"/>
      <c r="AS32" s="443"/>
      <c r="AT32" s="443"/>
    </row>
    <row r="33" spans="2:46" ht="14.25" customHeight="1" x14ac:dyDescent="0.25">
      <c r="H33" s="262"/>
      <c r="I33" s="263"/>
      <c r="J33" s="263"/>
      <c r="K33" s="263"/>
      <c r="L33" s="263"/>
      <c r="M33" s="263"/>
      <c r="N33" s="263"/>
      <c r="O33" s="263"/>
      <c r="P33" s="263"/>
      <c r="Q33" s="264"/>
      <c r="R33" s="262"/>
      <c r="S33" s="263"/>
      <c r="T33" s="263"/>
      <c r="U33" s="264"/>
      <c r="V33" s="262"/>
      <c r="W33" s="263"/>
      <c r="X33" s="263"/>
      <c r="Y33" s="264"/>
      <c r="Z33" s="262"/>
      <c r="AA33" s="263"/>
      <c r="AB33" s="263"/>
      <c r="AC33" s="263"/>
      <c r="AD33" s="263"/>
      <c r="AE33" s="263"/>
      <c r="AF33" s="263"/>
      <c r="AG33" s="263"/>
      <c r="AH33" s="263"/>
      <c r="AI33" s="264"/>
      <c r="AJ33" s="262"/>
      <c r="AK33" s="263"/>
      <c r="AL33" s="263"/>
      <c r="AM33" s="264"/>
      <c r="AN33" s="262"/>
      <c r="AO33" s="263"/>
      <c r="AP33" s="263"/>
      <c r="AQ33" s="264"/>
      <c r="AS33" s="443"/>
      <c r="AT33" s="443"/>
    </row>
    <row r="34" spans="2:46" ht="14.25" customHeight="1" x14ac:dyDescent="0.25">
      <c r="B34" s="760"/>
      <c r="C34" s="761"/>
      <c r="D34" s="761"/>
      <c r="E34" s="761"/>
      <c r="G34" s="223"/>
      <c r="AM34" s="265" t="s">
        <v>1797</v>
      </c>
      <c r="AN34" s="131" t="str">
        <f>'E-5-1'!U20</f>
        <v>E-5-1-2</v>
      </c>
      <c r="AS34" s="443"/>
      <c r="AT34" s="443"/>
    </row>
    <row r="35" spans="2:46" ht="14.25" customHeight="1" x14ac:dyDescent="0.25">
      <c r="G35" s="223"/>
      <c r="AS35" s="443"/>
      <c r="AT35" s="443"/>
    </row>
  </sheetData>
  <mergeCells count="31">
    <mergeCell ref="B4:E4"/>
    <mergeCell ref="V22:AN22"/>
    <mergeCell ref="B16:E16"/>
    <mergeCell ref="B6:E6"/>
    <mergeCell ref="G7:AR7"/>
    <mergeCell ref="B18:E18"/>
    <mergeCell ref="B12:E12"/>
    <mergeCell ref="H22:I22"/>
    <mergeCell ref="J22:K22"/>
    <mergeCell ref="B14:E14"/>
    <mergeCell ref="B17:E17"/>
    <mergeCell ref="B8:E8"/>
    <mergeCell ref="L22:U22"/>
    <mergeCell ref="G9:Z11"/>
    <mergeCell ref="B15:E15"/>
    <mergeCell ref="B10:E10"/>
    <mergeCell ref="B34:E34"/>
    <mergeCell ref="AO23:AT23"/>
    <mergeCell ref="B13:E13"/>
    <mergeCell ref="Z27:AQ27"/>
    <mergeCell ref="H23:I23"/>
    <mergeCell ref="B19:E19"/>
    <mergeCell ref="J23:K23"/>
    <mergeCell ref="B32:E32"/>
    <mergeCell ref="H27:Y27"/>
    <mergeCell ref="V23:AN23"/>
    <mergeCell ref="L23:U23"/>
    <mergeCell ref="B30:E30"/>
    <mergeCell ref="B20:E20"/>
    <mergeCell ref="AO22:AT22"/>
    <mergeCell ref="B28:E28"/>
  </mergeCells>
  <hyperlinks>
    <hyperlink ref="B4" location="PANDUAN!A1" display="PANDUAN" xr:uid="{00000000-0004-0000-9600-000000000000}"/>
    <hyperlink ref="B6" location="'EWS DIRECTORY'!A1" display="EWS DIRECTORY" xr:uid="{00000000-0004-0000-9600-000001000000}"/>
    <hyperlink ref="B8" location="'DATA PEMICU'!A1" display="DATA PEMICU" xr:uid="{00000000-0004-0000-9600-000002000000}"/>
    <hyperlink ref="B10" location="'DATA PENGUJI'!A1" display="DATA PENGUJI" xr:uid="{00000000-0004-0000-9600-000003000000}"/>
    <hyperlink ref="B12" location="'MAIN LEVEL'!A1" display="MAIN LEVEL" xr:uid="{00000000-0004-0000-9600-000004000000}"/>
  </hyperlinks>
  <pageMargins left="0.51181102362204722" right="0.15748031496062989" top="0.55118110236220474" bottom="0.55118110236220474" header="0" footer="0"/>
  <pageSetup paperSize="9" scale="60" orientation="landscape"/>
  <headerFooter>
    <oddFooter>&amp;Rhalaman &amp;P dari</oddFooter>
  </headerFooter>
</worksheet>
</file>

<file path=xl/worksheets/sheet1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700-000000000000}">
  <sheetPr codeName="Sheet375">
    <tabColor theme="4" tint="-0.249977111117893"/>
  </sheetPr>
  <dimension ref="A2:AX52"/>
  <sheetViews>
    <sheetView topLeftCell="B6" zoomScaleNormal="100" workbookViewId="0">
      <selection activeCell="AQ18" sqref="AQ18:AU18"/>
    </sheetView>
  </sheetViews>
  <sheetFormatPr defaultColWidth="3.5546875" defaultRowHeight="13.8" x14ac:dyDescent="0.25"/>
  <cols>
    <col min="1" max="1" width="3" style="110" hidden="1" customWidth="1"/>
    <col min="2" max="5" width="3.88671875" style="177" customWidth="1"/>
    <col min="6" max="6" width="3.88671875" style="110" customWidth="1"/>
    <col min="7" max="45" width="3.6640625" style="254" customWidth="1"/>
    <col min="46" max="46" width="4.44140625" style="254" customWidth="1"/>
    <col min="47" max="47" width="3.6640625" style="254" customWidth="1"/>
    <col min="48" max="48" width="3.5546875" style="254" customWidth="1"/>
    <col min="49" max="16384" width="3.5546875" style="254"/>
  </cols>
  <sheetData>
    <row r="2" spans="2:47" x14ac:dyDescent="0.25">
      <c r="G2" s="55" t="s">
        <v>1674</v>
      </c>
      <c r="H2" s="55"/>
      <c r="I2" s="55"/>
      <c r="J2" s="55"/>
      <c r="K2" s="55"/>
      <c r="L2" s="55"/>
      <c r="M2" s="55"/>
      <c r="N2" s="55"/>
      <c r="AT2" s="443"/>
      <c r="AU2" s="443"/>
    </row>
    <row r="3" spans="2:47" x14ac:dyDescent="0.25">
      <c r="B3" s="111"/>
      <c r="C3" s="111"/>
      <c r="D3" s="111"/>
      <c r="E3" s="111"/>
      <c r="G3" s="55"/>
      <c r="H3" s="55"/>
      <c r="I3" s="55"/>
      <c r="J3" s="55"/>
      <c r="K3" s="55"/>
      <c r="L3" s="55"/>
      <c r="M3" s="55"/>
      <c r="N3" s="55"/>
      <c r="AT3" s="443"/>
      <c r="AU3" s="443"/>
    </row>
    <row r="4" spans="2:47" x14ac:dyDescent="0.25">
      <c r="B4" s="762" t="s">
        <v>79</v>
      </c>
      <c r="C4" s="761"/>
      <c r="D4" s="761"/>
      <c r="E4" s="761"/>
      <c r="G4" s="55"/>
      <c r="H4" s="55"/>
      <c r="I4" s="55"/>
      <c r="J4" s="55"/>
      <c r="K4" s="55"/>
      <c r="L4" s="55"/>
      <c r="M4" s="55"/>
      <c r="N4" s="55"/>
      <c r="AT4" s="443"/>
      <c r="AU4" s="443"/>
    </row>
    <row r="5" spans="2:47" x14ac:dyDescent="0.25">
      <c r="B5" s="111"/>
      <c r="C5" s="111"/>
      <c r="D5" s="111"/>
      <c r="E5" s="111"/>
      <c r="G5" s="55"/>
      <c r="H5" s="55"/>
      <c r="I5" s="55"/>
      <c r="J5" s="55"/>
      <c r="K5" s="55"/>
      <c r="L5" s="55"/>
      <c r="M5" s="55"/>
      <c r="N5" s="55"/>
      <c r="AT5" s="443"/>
      <c r="AU5" s="443"/>
    </row>
    <row r="6" spans="2:47" x14ac:dyDescent="0.25">
      <c r="B6" s="762" t="s">
        <v>87</v>
      </c>
      <c r="C6" s="761"/>
      <c r="D6" s="761"/>
      <c r="E6" s="761"/>
      <c r="G6" s="55"/>
      <c r="H6" s="55"/>
      <c r="I6" s="55"/>
      <c r="J6" s="55"/>
      <c r="K6" s="55"/>
      <c r="L6" s="55"/>
      <c r="M6" s="55"/>
      <c r="N6" s="55"/>
      <c r="AT6" s="443"/>
      <c r="AU6" s="443"/>
    </row>
    <row r="7" spans="2:47" ht="15" customHeight="1" x14ac:dyDescent="0.25">
      <c r="B7" s="111"/>
      <c r="C7" s="111"/>
      <c r="D7" s="111"/>
      <c r="E7" s="111"/>
      <c r="G7" s="996" t="s">
        <v>1774</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c r="AI7" s="792"/>
      <c r="AJ7" s="792"/>
      <c r="AK7" s="792"/>
      <c r="AL7" s="792"/>
      <c r="AM7" s="792"/>
      <c r="AN7" s="792"/>
      <c r="AO7" s="792"/>
      <c r="AP7" s="792"/>
      <c r="AQ7" s="792"/>
      <c r="AR7" s="792"/>
      <c r="AS7" s="58"/>
      <c r="AT7" s="443"/>
      <c r="AU7" s="443"/>
    </row>
    <row r="8" spans="2:47" x14ac:dyDescent="0.25">
      <c r="B8" s="762" t="s">
        <v>94</v>
      </c>
      <c r="C8" s="761"/>
      <c r="D8" s="761"/>
      <c r="E8" s="761"/>
      <c r="G8" s="55"/>
      <c r="H8" s="55"/>
      <c r="I8" s="55"/>
      <c r="J8" s="55"/>
      <c r="K8" s="55"/>
      <c r="L8" s="55"/>
      <c r="M8" s="55"/>
      <c r="N8" s="55"/>
      <c r="AT8" s="443"/>
      <c r="AU8" s="443"/>
    </row>
    <row r="9" spans="2:47" x14ac:dyDescent="0.25">
      <c r="B9" s="111"/>
      <c r="C9" s="111"/>
      <c r="D9" s="111"/>
      <c r="E9" s="111"/>
      <c r="G9" s="999" t="str">
        <f>"Rincian "&amp;'E-5'!G9&amp;" "&amp;'E-5-1'!M22</f>
        <v>Rincian Biaya Sewa Berdasarkan pemeriksaan langsung terhadap bukti pendukung</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c r="AU9" s="443"/>
    </row>
    <row r="10" spans="2:47" x14ac:dyDescent="0.25">
      <c r="B10" s="762" t="s">
        <v>101</v>
      </c>
      <c r="C10" s="761"/>
      <c r="D10" s="761"/>
      <c r="E10" s="761"/>
      <c r="G10" s="1001"/>
      <c r="H10" s="792"/>
      <c r="I10" s="792"/>
      <c r="J10" s="792"/>
      <c r="K10" s="792"/>
      <c r="L10" s="792"/>
      <c r="M10" s="792"/>
      <c r="N10" s="792"/>
      <c r="O10" s="792"/>
      <c r="P10" s="792"/>
      <c r="Q10" s="792"/>
      <c r="R10" s="792"/>
      <c r="S10" s="792"/>
      <c r="T10" s="792"/>
      <c r="U10" s="792"/>
      <c r="V10" s="792"/>
      <c r="W10" s="792"/>
      <c r="X10" s="792"/>
      <c r="Y10" s="792"/>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c r="AU10" s="443"/>
    </row>
    <row r="11" spans="2:47"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c r="AU11" s="443"/>
    </row>
    <row r="12" spans="2:47" x14ac:dyDescent="0.25">
      <c r="B12" s="762" t="s">
        <v>106</v>
      </c>
      <c r="C12" s="761"/>
      <c r="D12" s="761"/>
      <c r="E12" s="761"/>
      <c r="AT12" s="443"/>
      <c r="AU12" s="443"/>
    </row>
    <row r="13" spans="2:47" x14ac:dyDescent="0.25">
      <c r="B13" s="962" t="str">
        <f>HYPERLINK("#'"&amp;'EWS DIRECTORY'!$J$147&amp;"'!A1",'EWS DIRECTORY'!$J$147)</f>
        <v>E-5</v>
      </c>
      <c r="C13" s="761"/>
      <c r="D13" s="761"/>
      <c r="E13" s="761"/>
      <c r="G13" s="55" t="s">
        <v>1680</v>
      </c>
      <c r="H13" s="55"/>
      <c r="AT13" s="443"/>
      <c r="AU13" s="443"/>
    </row>
    <row r="14" spans="2:47" x14ac:dyDescent="0.25">
      <c r="B14" s="931" t="str">
        <f>HYPERLINK("#'"&amp;'EWS DIRECTORY'!$J$148&amp;"'!A1",'EWS DIRECTORY'!$J$148)</f>
        <v>E-5-1</v>
      </c>
      <c r="C14" s="761"/>
      <c r="D14" s="761"/>
      <c r="E14" s="761"/>
      <c r="G14" s="55"/>
      <c r="H14" s="55"/>
      <c r="AT14" s="443"/>
      <c r="AU14" s="443"/>
    </row>
    <row r="15" spans="2:47" x14ac:dyDescent="0.25">
      <c r="B15" s="929" t="str">
        <f>HYPERLINK("#'"&amp;'EWS DIRECTORY'!$J$149&amp;"'!A1",'EWS DIRECTORY'!$J$149)</f>
        <v>E-5-1-1</v>
      </c>
      <c r="C15" s="761"/>
      <c r="D15" s="761"/>
      <c r="E15" s="761"/>
      <c r="G15" s="55"/>
      <c r="H15" s="55"/>
      <c r="AT15" s="443"/>
      <c r="AU15" s="443"/>
    </row>
    <row r="16" spans="2:47" x14ac:dyDescent="0.25">
      <c r="B16" s="929" t="str">
        <f>HYPERLINK("#'"&amp;'EWS DIRECTORY'!$J$150&amp;"'!A1",'EWS DIRECTORY'!$J$150)</f>
        <v>E-5-1-2</v>
      </c>
      <c r="C16" s="761"/>
      <c r="D16" s="761"/>
      <c r="E16" s="761"/>
      <c r="G16" s="55"/>
      <c r="H16" s="55"/>
      <c r="AT16" s="443"/>
      <c r="AU16" s="443"/>
    </row>
    <row r="17" spans="1:50" x14ac:dyDescent="0.25">
      <c r="B17" s="927" t="str">
        <f>HYPERLINK("#'"&amp;'EWS DIRECTORY'!$J$151&amp;"'!A1",'EWS DIRECTORY'!$J$151)</f>
        <v>E-5-1-3</v>
      </c>
      <c r="C17" s="761"/>
      <c r="D17" s="761"/>
      <c r="E17" s="761"/>
      <c r="G17" s="55" t="s">
        <v>1681</v>
      </c>
      <c r="H17" s="55"/>
      <c r="I17" s="55"/>
      <c r="AT17" s="443"/>
      <c r="AU17" s="443"/>
    </row>
    <row r="18" spans="1:50" x14ac:dyDescent="0.25">
      <c r="B18" s="929" t="str">
        <f>HYPERLINK("#'"&amp;'EWS DIRECTORY'!$J$152&amp;"'!A1",'EWS DIRECTORY'!$J$152)</f>
        <v>E-5-1-4</v>
      </c>
      <c r="C18" s="761"/>
      <c r="D18" s="761"/>
      <c r="E18" s="761"/>
      <c r="G18" s="55" t="s">
        <v>1744</v>
      </c>
      <c r="H18" s="55"/>
      <c r="I18" s="55" t="s">
        <v>1744</v>
      </c>
      <c r="AT18" s="443"/>
      <c r="AU18" s="443"/>
    </row>
    <row r="19" spans="1:50" x14ac:dyDescent="0.25">
      <c r="B19" s="929" t="str">
        <f>HYPERLINK("#'"&amp;'EWS DIRECTORY'!$J$153&amp;"'!A1",'EWS DIRECTORY'!$J$153)</f>
        <v>E-5-1-5</v>
      </c>
      <c r="C19" s="761"/>
      <c r="D19" s="761"/>
      <c r="E19" s="761"/>
      <c r="AT19" s="443"/>
      <c r="AU19" s="443"/>
    </row>
    <row r="20" spans="1:50" s="271" customFormat="1" x14ac:dyDescent="0.25">
      <c r="A20" s="110"/>
      <c r="B20" s="929" t="str">
        <f>HYPERLINK("#'"&amp;'EWS DIRECTORY'!$J$154&amp;"'!A1",'EWS DIRECTORY'!$J$154)</f>
        <v>E-5-1-6</v>
      </c>
      <c r="C20" s="896"/>
      <c r="D20" s="896"/>
      <c r="E20" s="896"/>
      <c r="F20" s="110"/>
      <c r="G20" s="55" t="s">
        <v>1851</v>
      </c>
      <c r="AT20" s="443"/>
      <c r="AU20" s="443"/>
    </row>
    <row r="21" spans="1:50" x14ac:dyDescent="0.25">
      <c r="G21" s="55"/>
      <c r="AT21" s="443"/>
      <c r="AU21" s="443"/>
    </row>
    <row r="22" spans="1:50" ht="15" customHeight="1" x14ac:dyDescent="0.25">
      <c r="G22" s="55"/>
      <c r="H22" s="990" t="s">
        <v>1445</v>
      </c>
      <c r="I22" s="790"/>
      <c r="J22" s="990" t="s">
        <v>1478</v>
      </c>
      <c r="K22" s="789"/>
      <c r="L22" s="789"/>
      <c r="M22" s="790"/>
      <c r="N22" s="994" t="s">
        <v>1792</v>
      </c>
      <c r="O22" s="764"/>
      <c r="P22" s="764"/>
      <c r="Q22" s="764"/>
      <c r="R22" s="764"/>
      <c r="S22" s="764"/>
      <c r="T22" s="764"/>
      <c r="U22" s="764"/>
      <c r="V22" s="764"/>
      <c r="W22" s="764"/>
      <c r="X22" s="764"/>
      <c r="Y22" s="764"/>
      <c r="Z22" s="765"/>
      <c r="AA22" s="994" t="s">
        <v>1793</v>
      </c>
      <c r="AB22" s="764"/>
      <c r="AC22" s="764"/>
      <c r="AD22" s="764"/>
      <c r="AE22" s="764"/>
      <c r="AF22" s="764"/>
      <c r="AG22" s="764"/>
      <c r="AH22" s="764"/>
      <c r="AI22" s="764"/>
      <c r="AJ22" s="764"/>
      <c r="AK22" s="764"/>
      <c r="AL22" s="764"/>
      <c r="AM22" s="764"/>
      <c r="AN22" s="764"/>
      <c r="AO22" s="764"/>
      <c r="AP22" s="764"/>
      <c r="AQ22" s="764"/>
      <c r="AR22" s="764"/>
      <c r="AS22" s="765"/>
      <c r="AT22" s="990" t="s">
        <v>1481</v>
      </c>
      <c r="AU22" s="789"/>
      <c r="AV22" s="789"/>
      <c r="AW22" s="789"/>
      <c r="AX22" s="790"/>
    </row>
    <row r="23" spans="1:50" x14ac:dyDescent="0.25">
      <c r="G23" s="55"/>
      <c r="H23" s="806"/>
      <c r="I23" s="807"/>
      <c r="J23" s="806"/>
      <c r="K23" s="794"/>
      <c r="L23" s="794"/>
      <c r="M23" s="807"/>
      <c r="N23" s="978" t="s">
        <v>796</v>
      </c>
      <c r="O23" s="764"/>
      <c r="P23" s="764"/>
      <c r="Q23" s="764"/>
      <c r="R23" s="764"/>
      <c r="S23" s="764"/>
      <c r="T23" s="765"/>
      <c r="U23" s="978" t="s">
        <v>1401</v>
      </c>
      <c r="V23" s="764"/>
      <c r="W23" s="764"/>
      <c r="X23" s="764"/>
      <c r="Y23" s="764"/>
      <c r="Z23" s="765"/>
      <c r="AA23" s="978" t="s">
        <v>796</v>
      </c>
      <c r="AB23" s="764"/>
      <c r="AC23" s="764"/>
      <c r="AD23" s="764"/>
      <c r="AE23" s="764"/>
      <c r="AF23" s="765"/>
      <c r="AG23" s="978" t="s">
        <v>1794</v>
      </c>
      <c r="AH23" s="764"/>
      <c r="AI23" s="764"/>
      <c r="AJ23" s="764"/>
      <c r="AK23" s="764"/>
      <c r="AL23" s="764"/>
      <c r="AM23" s="765"/>
      <c r="AN23" s="978" t="s">
        <v>1510</v>
      </c>
      <c r="AO23" s="764"/>
      <c r="AP23" s="764"/>
      <c r="AQ23" s="764"/>
      <c r="AR23" s="764"/>
      <c r="AS23" s="765"/>
      <c r="AT23" s="806"/>
      <c r="AU23" s="794"/>
      <c r="AV23" s="794"/>
      <c r="AW23" s="794"/>
      <c r="AX23" s="807"/>
    </row>
    <row r="24" spans="1:50" x14ac:dyDescent="0.25">
      <c r="H24" s="980"/>
      <c r="I24" s="765"/>
      <c r="J24" s="979"/>
      <c r="K24" s="764"/>
      <c r="L24" s="764"/>
      <c r="M24" s="765"/>
      <c r="N24" s="980"/>
      <c r="O24" s="764"/>
      <c r="P24" s="764"/>
      <c r="Q24" s="764"/>
      <c r="R24" s="764"/>
      <c r="S24" s="764"/>
      <c r="T24" s="765"/>
      <c r="U24" s="977"/>
      <c r="V24" s="764"/>
      <c r="W24" s="764"/>
      <c r="X24" s="764"/>
      <c r="Y24" s="764"/>
      <c r="Z24" s="765"/>
      <c r="AA24" s="980"/>
      <c r="AB24" s="764"/>
      <c r="AC24" s="764"/>
      <c r="AD24" s="764"/>
      <c r="AE24" s="764"/>
      <c r="AF24" s="765"/>
      <c r="AG24" s="980"/>
      <c r="AH24" s="764"/>
      <c r="AI24" s="764"/>
      <c r="AJ24" s="764"/>
      <c r="AK24" s="764"/>
      <c r="AL24" s="764"/>
      <c r="AM24" s="765"/>
      <c r="AN24" s="979"/>
      <c r="AO24" s="764"/>
      <c r="AP24" s="764"/>
      <c r="AQ24" s="764"/>
      <c r="AR24" s="764"/>
      <c r="AS24" s="765"/>
      <c r="AT24" s="1063"/>
      <c r="AU24" s="764"/>
      <c r="AV24" s="764"/>
      <c r="AW24" s="764"/>
      <c r="AX24" s="765"/>
    </row>
    <row r="25" spans="1:50" x14ac:dyDescent="0.25">
      <c r="H25" s="980"/>
      <c r="I25" s="765"/>
      <c r="J25" s="979"/>
      <c r="K25" s="764"/>
      <c r="L25" s="764"/>
      <c r="M25" s="765"/>
      <c r="N25" s="980"/>
      <c r="O25" s="764"/>
      <c r="P25" s="764"/>
      <c r="Q25" s="764"/>
      <c r="R25" s="764"/>
      <c r="S25" s="764"/>
      <c r="T25" s="765"/>
      <c r="U25" s="977"/>
      <c r="V25" s="764"/>
      <c r="W25" s="764"/>
      <c r="X25" s="764"/>
      <c r="Y25" s="764"/>
      <c r="Z25" s="765"/>
      <c r="AA25" s="980"/>
      <c r="AB25" s="764"/>
      <c r="AC25" s="764"/>
      <c r="AD25" s="764"/>
      <c r="AE25" s="764"/>
      <c r="AF25" s="765"/>
      <c r="AG25" s="980"/>
      <c r="AH25" s="764"/>
      <c r="AI25" s="764"/>
      <c r="AJ25" s="764"/>
      <c r="AK25" s="764"/>
      <c r="AL25" s="764"/>
      <c r="AM25" s="765"/>
      <c r="AN25" s="979"/>
      <c r="AO25" s="764"/>
      <c r="AP25" s="764"/>
      <c r="AQ25" s="764"/>
      <c r="AR25" s="764"/>
      <c r="AS25" s="765"/>
      <c r="AT25" s="1063"/>
      <c r="AU25" s="764"/>
      <c r="AV25" s="764"/>
      <c r="AW25" s="764"/>
      <c r="AX25" s="765"/>
    </row>
    <row r="26" spans="1:50" x14ac:dyDescent="0.25">
      <c r="H26" s="980"/>
      <c r="I26" s="765"/>
      <c r="J26" s="979"/>
      <c r="K26" s="764"/>
      <c r="L26" s="764"/>
      <c r="M26" s="765"/>
      <c r="N26" s="980"/>
      <c r="O26" s="764"/>
      <c r="P26" s="764"/>
      <c r="Q26" s="764"/>
      <c r="R26" s="764"/>
      <c r="S26" s="764"/>
      <c r="T26" s="765"/>
      <c r="U26" s="977"/>
      <c r="V26" s="764"/>
      <c r="W26" s="764"/>
      <c r="X26" s="764"/>
      <c r="Y26" s="764"/>
      <c r="Z26" s="765"/>
      <c r="AA26" s="980"/>
      <c r="AB26" s="764"/>
      <c r="AC26" s="764"/>
      <c r="AD26" s="764"/>
      <c r="AE26" s="764"/>
      <c r="AF26" s="765"/>
      <c r="AG26" s="980"/>
      <c r="AH26" s="764"/>
      <c r="AI26" s="764"/>
      <c r="AJ26" s="764"/>
      <c r="AK26" s="764"/>
      <c r="AL26" s="764"/>
      <c r="AM26" s="765"/>
      <c r="AN26" s="979"/>
      <c r="AO26" s="764"/>
      <c r="AP26" s="764"/>
      <c r="AQ26" s="764"/>
      <c r="AR26" s="764"/>
      <c r="AS26" s="765"/>
      <c r="AT26" s="1063"/>
      <c r="AU26" s="764"/>
      <c r="AV26" s="764"/>
      <c r="AW26" s="764"/>
      <c r="AX26" s="765"/>
    </row>
    <row r="27" spans="1:50" x14ac:dyDescent="0.25">
      <c r="H27" s="980"/>
      <c r="I27" s="765"/>
      <c r="J27" s="979"/>
      <c r="K27" s="764"/>
      <c r="L27" s="764"/>
      <c r="M27" s="765"/>
      <c r="N27" s="980"/>
      <c r="O27" s="764"/>
      <c r="P27" s="764"/>
      <c r="Q27" s="764"/>
      <c r="R27" s="764"/>
      <c r="S27" s="764"/>
      <c r="T27" s="765"/>
      <c r="U27" s="977"/>
      <c r="V27" s="764"/>
      <c r="W27" s="764"/>
      <c r="X27" s="764"/>
      <c r="Y27" s="764"/>
      <c r="Z27" s="765"/>
      <c r="AA27" s="980"/>
      <c r="AB27" s="764"/>
      <c r="AC27" s="764"/>
      <c r="AD27" s="764"/>
      <c r="AE27" s="764"/>
      <c r="AF27" s="765"/>
      <c r="AG27" s="980"/>
      <c r="AH27" s="764"/>
      <c r="AI27" s="764"/>
      <c r="AJ27" s="764"/>
      <c r="AK27" s="764"/>
      <c r="AL27" s="764"/>
      <c r="AM27" s="765"/>
      <c r="AN27" s="979"/>
      <c r="AO27" s="764"/>
      <c r="AP27" s="764"/>
      <c r="AQ27" s="764"/>
      <c r="AR27" s="764"/>
      <c r="AS27" s="765"/>
      <c r="AT27" s="1063"/>
      <c r="AU27" s="764"/>
      <c r="AV27" s="764"/>
      <c r="AW27" s="764"/>
      <c r="AX27" s="765"/>
    </row>
    <row r="28" spans="1:50" x14ac:dyDescent="0.25">
      <c r="B28" s="760"/>
      <c r="C28" s="761"/>
      <c r="D28" s="761"/>
      <c r="E28" s="761"/>
      <c r="H28" s="980"/>
      <c r="I28" s="765"/>
      <c r="J28" s="979"/>
      <c r="K28" s="764"/>
      <c r="L28" s="764"/>
      <c r="M28" s="765"/>
      <c r="N28" s="980"/>
      <c r="O28" s="764"/>
      <c r="P28" s="764"/>
      <c r="Q28" s="764"/>
      <c r="R28" s="764"/>
      <c r="S28" s="764"/>
      <c r="T28" s="765"/>
      <c r="U28" s="977"/>
      <c r="V28" s="764"/>
      <c r="W28" s="764"/>
      <c r="X28" s="764"/>
      <c r="Y28" s="764"/>
      <c r="Z28" s="765"/>
      <c r="AA28" s="980"/>
      <c r="AB28" s="764"/>
      <c r="AC28" s="764"/>
      <c r="AD28" s="764"/>
      <c r="AE28" s="764"/>
      <c r="AF28" s="765"/>
      <c r="AG28" s="980"/>
      <c r="AH28" s="764"/>
      <c r="AI28" s="764"/>
      <c r="AJ28" s="764"/>
      <c r="AK28" s="764"/>
      <c r="AL28" s="764"/>
      <c r="AM28" s="765"/>
      <c r="AN28" s="979"/>
      <c r="AO28" s="764"/>
      <c r="AP28" s="764"/>
      <c r="AQ28" s="764"/>
      <c r="AR28" s="764"/>
      <c r="AS28" s="765"/>
      <c r="AT28" s="1063"/>
      <c r="AU28" s="764"/>
      <c r="AV28" s="764"/>
      <c r="AW28" s="764"/>
      <c r="AX28" s="765"/>
    </row>
    <row r="29" spans="1:50" x14ac:dyDescent="0.25">
      <c r="H29" s="980"/>
      <c r="I29" s="765"/>
      <c r="J29" s="979"/>
      <c r="K29" s="764"/>
      <c r="L29" s="764"/>
      <c r="M29" s="765"/>
      <c r="N29" s="980"/>
      <c r="O29" s="764"/>
      <c r="P29" s="764"/>
      <c r="Q29" s="764"/>
      <c r="R29" s="764"/>
      <c r="S29" s="764"/>
      <c r="T29" s="765"/>
      <c r="U29" s="977"/>
      <c r="V29" s="764"/>
      <c r="W29" s="764"/>
      <c r="X29" s="764"/>
      <c r="Y29" s="764"/>
      <c r="Z29" s="765"/>
      <c r="AA29" s="980"/>
      <c r="AB29" s="764"/>
      <c r="AC29" s="764"/>
      <c r="AD29" s="764"/>
      <c r="AE29" s="764"/>
      <c r="AF29" s="765"/>
      <c r="AG29" s="980"/>
      <c r="AH29" s="764"/>
      <c r="AI29" s="764"/>
      <c r="AJ29" s="764"/>
      <c r="AK29" s="764"/>
      <c r="AL29" s="764"/>
      <c r="AM29" s="765"/>
      <c r="AN29" s="983"/>
      <c r="AO29" s="764"/>
      <c r="AP29" s="764"/>
      <c r="AQ29" s="764"/>
      <c r="AR29" s="764"/>
      <c r="AS29" s="765"/>
      <c r="AT29" s="1063"/>
      <c r="AU29" s="764"/>
      <c r="AV29" s="764"/>
      <c r="AW29" s="764"/>
      <c r="AX29" s="765"/>
    </row>
    <row r="30" spans="1:50" x14ac:dyDescent="0.25">
      <c r="B30" s="760"/>
      <c r="C30" s="761"/>
      <c r="D30" s="761"/>
      <c r="E30" s="761"/>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1:50" ht="1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1:50" x14ac:dyDescent="0.25">
      <c r="B32" s="760"/>
      <c r="C32" s="761"/>
      <c r="D32" s="761"/>
      <c r="E32" s="761"/>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2:50"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2:50" ht="15" customHeight="1" x14ac:dyDescent="0.25">
      <c r="B34" s="760"/>
      <c r="C34" s="761"/>
      <c r="D34" s="761"/>
      <c r="E34" s="761"/>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2:50" x14ac:dyDescent="0.25">
      <c r="B36" s="760"/>
      <c r="C36" s="761"/>
      <c r="D36" s="761"/>
      <c r="E36" s="761"/>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2:50" ht="14.4"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2:50" ht="14.4"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2:50" ht="14.4" customHeight="1" x14ac:dyDescent="0.25">
      <c r="G39" s="223"/>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2:50" x14ac:dyDescent="0.25">
      <c r="G40" s="223"/>
      <c r="H40" s="993"/>
      <c r="I40" s="765"/>
      <c r="J40" s="993"/>
      <c r="K40" s="764"/>
      <c r="L40" s="764"/>
      <c r="M40" s="765"/>
      <c r="N40" s="993"/>
      <c r="O40" s="764"/>
      <c r="P40" s="764"/>
      <c r="Q40" s="764"/>
      <c r="R40" s="764"/>
      <c r="S40" s="764"/>
      <c r="T40" s="765"/>
      <c r="U40" s="986"/>
      <c r="V40" s="764"/>
      <c r="W40" s="764"/>
      <c r="X40" s="764"/>
      <c r="Y40" s="764"/>
      <c r="Z40" s="765"/>
      <c r="AA40" s="993"/>
      <c r="AB40" s="764"/>
      <c r="AC40" s="764"/>
      <c r="AD40" s="764"/>
      <c r="AE40" s="764"/>
      <c r="AF40" s="765"/>
      <c r="AG40" s="993"/>
      <c r="AH40" s="764"/>
      <c r="AI40" s="764"/>
      <c r="AJ40" s="764"/>
      <c r="AK40" s="764"/>
      <c r="AL40" s="764"/>
      <c r="AM40" s="765"/>
      <c r="AN40" s="995"/>
      <c r="AO40" s="764"/>
      <c r="AP40" s="764"/>
      <c r="AQ40" s="764"/>
      <c r="AR40" s="764"/>
      <c r="AS40" s="765"/>
      <c r="AT40" s="1065"/>
      <c r="AU40" s="764"/>
      <c r="AV40" s="764"/>
      <c r="AW40" s="764"/>
      <c r="AX40" s="765"/>
    </row>
    <row r="41" spans="2:50" x14ac:dyDescent="0.25">
      <c r="G41" s="223"/>
      <c r="H41" s="1092" t="s">
        <v>1770</v>
      </c>
      <c r="I41" s="764"/>
      <c r="J41" s="764"/>
      <c r="K41" s="764"/>
      <c r="L41" s="764"/>
      <c r="M41" s="764"/>
      <c r="N41" s="764"/>
      <c r="O41" s="764"/>
      <c r="P41" s="764"/>
      <c r="Q41" s="764"/>
      <c r="R41" s="764"/>
      <c r="S41" s="764"/>
      <c r="T41" s="764"/>
      <c r="U41" s="764"/>
      <c r="V41" s="764"/>
      <c r="W41" s="764"/>
      <c r="X41" s="764"/>
      <c r="Y41" s="764"/>
      <c r="Z41" s="764"/>
      <c r="AA41" s="764"/>
      <c r="AB41" s="764"/>
      <c r="AC41" s="764"/>
      <c r="AD41" s="764"/>
      <c r="AE41" s="764"/>
      <c r="AF41" s="764"/>
      <c r="AG41" s="764"/>
      <c r="AH41" s="764"/>
      <c r="AI41" s="764"/>
      <c r="AJ41" s="764"/>
      <c r="AK41" s="764"/>
      <c r="AL41" s="764"/>
      <c r="AM41" s="764"/>
      <c r="AN41" s="764"/>
      <c r="AO41" s="764"/>
      <c r="AP41" s="764"/>
      <c r="AQ41" s="764"/>
      <c r="AR41" s="764"/>
      <c r="AS41" s="765"/>
      <c r="AT41" s="1134">
        <f>SUM(AT24:AX40)</f>
        <v>0</v>
      </c>
      <c r="AU41" s="764"/>
      <c r="AV41" s="764"/>
      <c r="AW41" s="764"/>
      <c r="AX41" s="765"/>
    </row>
    <row r="42" spans="2:50" x14ac:dyDescent="0.25">
      <c r="G42" s="223"/>
      <c r="AS42" s="443"/>
      <c r="AT42" s="443"/>
    </row>
    <row r="43" spans="2:50" x14ac:dyDescent="0.25">
      <c r="G43" s="223"/>
      <c r="AS43" s="443"/>
      <c r="AT43" s="443"/>
      <c r="AU43" s="443"/>
    </row>
    <row r="44" spans="2:50" x14ac:dyDescent="0.25">
      <c r="H44" s="976" t="s">
        <v>1795</v>
      </c>
      <c r="I44" s="824"/>
      <c r="J44" s="824"/>
      <c r="K44" s="824"/>
      <c r="L44" s="824"/>
      <c r="M44" s="824"/>
      <c r="N44" s="824"/>
      <c r="O44" s="824"/>
      <c r="P44" s="824"/>
      <c r="Q44" s="824"/>
      <c r="R44" s="824"/>
      <c r="S44" s="824"/>
      <c r="T44" s="824"/>
      <c r="U44" s="824"/>
      <c r="V44" s="824"/>
      <c r="W44" s="824"/>
      <c r="X44" s="824"/>
      <c r="Y44" s="825"/>
      <c r="Z44" s="976" t="s">
        <v>1796</v>
      </c>
      <c r="AA44" s="824"/>
      <c r="AB44" s="824"/>
      <c r="AC44" s="824"/>
      <c r="AD44" s="824"/>
      <c r="AE44" s="824"/>
      <c r="AF44" s="824"/>
      <c r="AG44" s="824"/>
      <c r="AH44" s="824"/>
      <c r="AI44" s="824"/>
      <c r="AJ44" s="824"/>
      <c r="AK44" s="824"/>
      <c r="AL44" s="824"/>
      <c r="AM44" s="824"/>
      <c r="AN44" s="824"/>
      <c r="AO44" s="824"/>
      <c r="AP44" s="824"/>
      <c r="AQ44" s="825"/>
      <c r="AS44" s="443"/>
      <c r="AT44" s="443"/>
      <c r="AU44" s="443"/>
    </row>
    <row r="45" spans="2:50" x14ac:dyDescent="0.25">
      <c r="H45" s="257" t="s">
        <v>796</v>
      </c>
      <c r="I45" s="258"/>
      <c r="J45" s="258"/>
      <c r="K45" s="258"/>
      <c r="L45" s="258"/>
      <c r="M45" s="258"/>
      <c r="N45" s="258"/>
      <c r="O45" s="258"/>
      <c r="P45" s="258"/>
      <c r="Q45" s="259"/>
      <c r="R45" s="257" t="s">
        <v>1511</v>
      </c>
      <c r="S45" s="258"/>
      <c r="T45" s="258"/>
      <c r="U45" s="259"/>
      <c r="V45" s="257" t="s">
        <v>1510</v>
      </c>
      <c r="W45" s="258"/>
      <c r="X45" s="258"/>
      <c r="Y45" s="259"/>
      <c r="Z45" s="257" t="s">
        <v>796</v>
      </c>
      <c r="AA45" s="258"/>
      <c r="AB45" s="258"/>
      <c r="AC45" s="258"/>
      <c r="AD45" s="258"/>
      <c r="AE45" s="258"/>
      <c r="AF45" s="258"/>
      <c r="AG45" s="258"/>
      <c r="AH45" s="258"/>
      <c r="AI45" s="259"/>
      <c r="AJ45" s="257" t="s">
        <v>1511</v>
      </c>
      <c r="AK45" s="258"/>
      <c r="AL45" s="258"/>
      <c r="AM45" s="259"/>
      <c r="AN45" s="257" t="s">
        <v>1510</v>
      </c>
      <c r="AO45" s="258"/>
      <c r="AP45" s="258"/>
      <c r="AQ45" s="259"/>
      <c r="AS45" s="443"/>
      <c r="AT45" s="443"/>
      <c r="AU45" s="443"/>
    </row>
    <row r="46" spans="2:50" x14ac:dyDescent="0.25">
      <c r="H46" s="260"/>
      <c r="Q46" s="261"/>
      <c r="R46" s="260"/>
      <c r="U46" s="261"/>
      <c r="V46" s="260"/>
      <c r="Y46" s="261"/>
      <c r="Z46" s="260"/>
      <c r="AI46" s="261"/>
      <c r="AJ46" s="260"/>
      <c r="AM46" s="261"/>
      <c r="AN46" s="260"/>
      <c r="AQ46" s="261"/>
      <c r="AS46" s="443"/>
      <c r="AT46" s="443"/>
      <c r="AU46" s="443"/>
    </row>
    <row r="47" spans="2:50" x14ac:dyDescent="0.25">
      <c r="H47" s="260"/>
      <c r="Q47" s="261"/>
      <c r="R47" s="260"/>
      <c r="U47" s="261"/>
      <c r="V47" s="260"/>
      <c r="Y47" s="261"/>
      <c r="Z47" s="260"/>
      <c r="AI47" s="261"/>
      <c r="AJ47" s="260"/>
      <c r="AM47" s="261"/>
      <c r="AN47" s="260"/>
      <c r="AQ47" s="261"/>
      <c r="AS47" s="443"/>
      <c r="AT47" s="443"/>
      <c r="AU47" s="443"/>
    </row>
    <row r="48" spans="2:50" ht="15" customHeight="1" x14ac:dyDescent="0.25">
      <c r="H48" s="260"/>
      <c r="Q48" s="261"/>
      <c r="R48" s="260"/>
      <c r="U48" s="261"/>
      <c r="V48" s="260"/>
      <c r="Y48" s="261"/>
      <c r="Z48" s="260"/>
      <c r="AI48" s="261"/>
      <c r="AJ48" s="260"/>
      <c r="AM48" s="261"/>
      <c r="AN48" s="260"/>
      <c r="AQ48" s="261"/>
      <c r="AS48" s="443"/>
      <c r="AT48" s="443"/>
      <c r="AU48" s="443"/>
    </row>
    <row r="49" spans="8:47" x14ac:dyDescent="0.25">
      <c r="H49" s="260"/>
      <c r="Q49" s="261"/>
      <c r="R49" s="260"/>
      <c r="U49" s="261"/>
      <c r="V49" s="260"/>
      <c r="Y49" s="261"/>
      <c r="Z49" s="260"/>
      <c r="AI49" s="261"/>
      <c r="AJ49" s="260"/>
      <c r="AM49" s="261"/>
      <c r="AN49" s="260"/>
      <c r="AQ49" s="261"/>
      <c r="AS49" s="443"/>
      <c r="AT49" s="443"/>
      <c r="AU49" s="443"/>
    </row>
    <row r="50" spans="8:47" x14ac:dyDescent="0.25">
      <c r="H50" s="262"/>
      <c r="I50" s="263"/>
      <c r="J50" s="263"/>
      <c r="K50" s="263"/>
      <c r="L50" s="263"/>
      <c r="M50" s="263"/>
      <c r="N50" s="263"/>
      <c r="O50" s="263"/>
      <c r="P50" s="263"/>
      <c r="Q50" s="264"/>
      <c r="R50" s="262"/>
      <c r="S50" s="263"/>
      <c r="T50" s="263"/>
      <c r="U50" s="264"/>
      <c r="V50" s="262"/>
      <c r="W50" s="263"/>
      <c r="X50" s="263"/>
      <c r="Y50" s="264"/>
      <c r="Z50" s="262"/>
      <c r="AA50" s="263"/>
      <c r="AB50" s="263"/>
      <c r="AC50" s="263"/>
      <c r="AD50" s="263"/>
      <c r="AE50" s="263"/>
      <c r="AF50" s="263"/>
      <c r="AG50" s="263"/>
      <c r="AH50" s="263"/>
      <c r="AI50" s="264"/>
      <c r="AJ50" s="262"/>
      <c r="AK50" s="263"/>
      <c r="AL50" s="263"/>
      <c r="AM50" s="264"/>
      <c r="AN50" s="262"/>
      <c r="AO50" s="263"/>
      <c r="AP50" s="263"/>
      <c r="AQ50" s="264"/>
      <c r="AS50" s="443"/>
      <c r="AT50" s="443"/>
      <c r="AU50" s="443"/>
    </row>
    <row r="51" spans="8:47" x14ac:dyDescent="0.25">
      <c r="AM51" s="265" t="s">
        <v>1797</v>
      </c>
      <c r="AN51" s="131" t="str">
        <f>'E-5-1'!U22</f>
        <v>E-5-1-3</v>
      </c>
      <c r="AS51" s="443"/>
      <c r="AT51" s="443"/>
    </row>
    <row r="52" spans="8:47" x14ac:dyDescent="0.25">
      <c r="AS52" s="443"/>
      <c r="AT52" s="443"/>
    </row>
  </sheetData>
  <mergeCells count="170">
    <mergeCell ref="AT22:AX23"/>
    <mergeCell ref="N22:Z22"/>
    <mergeCell ref="AT24:AX24"/>
    <mergeCell ref="H36:I36"/>
    <mergeCell ref="H38:I38"/>
    <mergeCell ref="AG39:AM39"/>
    <mergeCell ref="N38:T38"/>
    <mergeCell ref="H35:I35"/>
    <mergeCell ref="H22:I23"/>
    <mergeCell ref="N31:T31"/>
    <mergeCell ref="AN32:AS32"/>
    <mergeCell ref="H37:I37"/>
    <mergeCell ref="AT39:AX39"/>
    <mergeCell ref="AA38:AF38"/>
    <mergeCell ref="AT36:AX36"/>
    <mergeCell ref="AG32:AM32"/>
    <mergeCell ref="AN36:AS36"/>
    <mergeCell ref="AA27:AF27"/>
    <mergeCell ref="B36:E36"/>
    <mergeCell ref="H39:I39"/>
    <mergeCell ref="AA35:AF35"/>
    <mergeCell ref="N40:T40"/>
    <mergeCell ref="AA36:AF36"/>
    <mergeCell ref="N24:T24"/>
    <mergeCell ref="J33:M33"/>
    <mergeCell ref="AT33:AX33"/>
    <mergeCell ref="N26:T26"/>
    <mergeCell ref="AN27:AS27"/>
    <mergeCell ref="AA31:AF31"/>
    <mergeCell ref="U39:Z39"/>
    <mergeCell ref="AG29:AM29"/>
    <mergeCell ref="AG38:AM38"/>
    <mergeCell ref="J28:M28"/>
    <mergeCell ref="AT35:AX35"/>
    <mergeCell ref="U29:Z29"/>
    <mergeCell ref="U38:Z38"/>
    <mergeCell ref="AG31:AM31"/>
    <mergeCell ref="AT38:AX38"/>
    <mergeCell ref="AT27:AX27"/>
    <mergeCell ref="AT34:AX34"/>
    <mergeCell ref="J30:M30"/>
    <mergeCell ref="U31:Z31"/>
    <mergeCell ref="AA40:AF40"/>
    <mergeCell ref="AA37:AF37"/>
    <mergeCell ref="N28:T28"/>
    <mergeCell ref="AN29:AS29"/>
    <mergeCell ref="AA33:AF33"/>
    <mergeCell ref="AT37:AX37"/>
    <mergeCell ref="AG35:AM35"/>
    <mergeCell ref="U40:Z40"/>
    <mergeCell ref="AN34:AS34"/>
    <mergeCell ref="G9:Z11"/>
    <mergeCell ref="U25:Z25"/>
    <mergeCell ref="N30:T30"/>
    <mergeCell ref="AN31:AS31"/>
    <mergeCell ref="AA26:AF26"/>
    <mergeCell ref="AG33:AM33"/>
    <mergeCell ref="B32:E32"/>
    <mergeCell ref="H34:I34"/>
    <mergeCell ref="H25:I25"/>
    <mergeCell ref="AA25:AF25"/>
    <mergeCell ref="U28:Z28"/>
    <mergeCell ref="B16:E16"/>
    <mergeCell ref="AN23:AS23"/>
    <mergeCell ref="AG34:AM34"/>
    <mergeCell ref="AG25:AM25"/>
    <mergeCell ref="N32:T32"/>
    <mergeCell ref="B10:E10"/>
    <mergeCell ref="H26:I26"/>
    <mergeCell ref="B12:E12"/>
    <mergeCell ref="AA32:AF32"/>
    <mergeCell ref="B13:E13"/>
    <mergeCell ref="B14:E14"/>
    <mergeCell ref="AA24:AF24"/>
    <mergeCell ref="G7:AR7"/>
    <mergeCell ref="B18:E18"/>
    <mergeCell ref="U23:Z23"/>
    <mergeCell ref="J34:M34"/>
    <mergeCell ref="H28:I28"/>
    <mergeCell ref="J27:M27"/>
    <mergeCell ref="N33:T33"/>
    <mergeCell ref="J36:M36"/>
    <mergeCell ref="AA29:AF29"/>
    <mergeCell ref="AN35:AS35"/>
    <mergeCell ref="J31:M31"/>
    <mergeCell ref="U32:Z32"/>
    <mergeCell ref="AN25:AS25"/>
    <mergeCell ref="AG30:AM30"/>
    <mergeCell ref="B20:E20"/>
    <mergeCell ref="AA34:AF34"/>
    <mergeCell ref="N27:T27"/>
    <mergeCell ref="AG23:AM23"/>
    <mergeCell ref="H24:I24"/>
    <mergeCell ref="H33:I33"/>
    <mergeCell ref="U27:Z27"/>
    <mergeCell ref="U36:Z36"/>
    <mergeCell ref="N29:T29"/>
    <mergeCell ref="U30:Z30"/>
    <mergeCell ref="AT41:AX41"/>
    <mergeCell ref="B6:E6"/>
    <mergeCell ref="N34:T34"/>
    <mergeCell ref="B15:E15"/>
    <mergeCell ref="AT28:AX28"/>
    <mergeCell ref="H31:I31"/>
    <mergeCell ref="H40:I40"/>
    <mergeCell ref="AG24:AM24"/>
    <mergeCell ref="N36:T36"/>
    <mergeCell ref="U24:Z24"/>
    <mergeCell ref="H41:AS41"/>
    <mergeCell ref="U33:Z33"/>
    <mergeCell ref="AG26:AM26"/>
    <mergeCell ref="AT32:AX32"/>
    <mergeCell ref="J38:M38"/>
    <mergeCell ref="AT29:AX29"/>
    <mergeCell ref="AN39:AS39"/>
    <mergeCell ref="AT26:AX26"/>
    <mergeCell ref="AT40:AX40"/>
    <mergeCell ref="AG37:AM37"/>
    <mergeCell ref="H29:I29"/>
    <mergeCell ref="AT25:AX25"/>
    <mergeCell ref="B30:E30"/>
    <mergeCell ref="U37:Z37"/>
    <mergeCell ref="Z44:AQ44"/>
    <mergeCell ref="N37:T37"/>
    <mergeCell ref="J40:M40"/>
    <mergeCell ref="AN38:AS38"/>
    <mergeCell ref="J24:M24"/>
    <mergeCell ref="AN40:AS40"/>
    <mergeCell ref="AG36:AM36"/>
    <mergeCell ref="B17:E17"/>
    <mergeCell ref="N23:T23"/>
    <mergeCell ref="J26:M26"/>
    <mergeCell ref="AN24:AS24"/>
    <mergeCell ref="AA28:AF28"/>
    <mergeCell ref="J35:M35"/>
    <mergeCell ref="AN33:AS33"/>
    <mergeCell ref="B19:E19"/>
    <mergeCell ref="H44:Y44"/>
    <mergeCell ref="B34:E34"/>
    <mergeCell ref="AA39:AF39"/>
    <mergeCell ref="B28:E28"/>
    <mergeCell ref="J25:M25"/>
    <mergeCell ref="H30:I30"/>
    <mergeCell ref="AN26:AS26"/>
    <mergeCell ref="AA30:AF30"/>
    <mergeCell ref="AG28:AM28"/>
    <mergeCell ref="B4:E4"/>
    <mergeCell ref="J39:M39"/>
    <mergeCell ref="N35:T35"/>
    <mergeCell ref="AA22:AS22"/>
    <mergeCell ref="J29:M29"/>
    <mergeCell ref="N25:T25"/>
    <mergeCell ref="J37:M37"/>
    <mergeCell ref="AT30:AX30"/>
    <mergeCell ref="AG40:AM40"/>
    <mergeCell ref="H32:I32"/>
    <mergeCell ref="AA23:AF23"/>
    <mergeCell ref="AN28:AS28"/>
    <mergeCell ref="U26:Z26"/>
    <mergeCell ref="AN37:AS37"/>
    <mergeCell ref="U35:Z35"/>
    <mergeCell ref="J22:M23"/>
    <mergeCell ref="J32:M32"/>
    <mergeCell ref="AT31:AX31"/>
    <mergeCell ref="H27:I27"/>
    <mergeCell ref="U34:Z34"/>
    <mergeCell ref="AN30:AS30"/>
    <mergeCell ref="AG27:AM27"/>
    <mergeCell ref="B8:E8"/>
    <mergeCell ref="N39:T39"/>
  </mergeCells>
  <hyperlinks>
    <hyperlink ref="B4" location="PANDUAN!A1" display="PANDUAN" xr:uid="{00000000-0004-0000-9700-000000000000}"/>
    <hyperlink ref="B6" location="'EWS DIRECTORY'!A1" display="EWS DIRECTORY" xr:uid="{00000000-0004-0000-9700-000001000000}"/>
    <hyperlink ref="B8" location="'DATA PEMICU'!A1" display="DATA PEMICU" xr:uid="{00000000-0004-0000-9700-000002000000}"/>
    <hyperlink ref="B10" location="'DATA PENGUJI'!A1" display="DATA PENGUJI" xr:uid="{00000000-0004-0000-9700-000003000000}"/>
    <hyperlink ref="B12" location="'MAIN LEVEL'!A1" display="MAIN LEVEL" xr:uid="{00000000-0004-0000-9700-000004000000}"/>
  </hyperlinks>
  <pageMargins left="0.51181102362204722" right="0.15748031496062989" top="0.55118110236220474" bottom="0.55118110236220474" header="0.31496062992125978" footer="0.31496062992125978"/>
  <pageSetup paperSize="9" scale="60" orientation="landscape"/>
  <headerFooter>
    <oddFooter>&amp;Rhalaman &amp;P dari &amp;N</oddFooter>
  </headerFooter>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800-000000000000}">
  <sheetPr codeName="Sheet379">
    <tabColor theme="4" tint="-0.249977111117893"/>
  </sheetPr>
  <dimension ref="A1:AT64"/>
  <sheetViews>
    <sheetView topLeftCell="B13"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46" width="3.6640625" style="306" customWidth="1"/>
    <col min="47" max="47" width="14.44140625" style="306" customWidth="1"/>
    <col min="48" max="16384" width="14.44140625" style="306"/>
  </cols>
  <sheetData>
    <row r="1" spans="2:46" ht="14.25" customHeight="1" x14ac:dyDescent="0.25">
      <c r="G1" s="110"/>
      <c r="H1" s="110"/>
      <c r="I1" s="110"/>
      <c r="J1" s="110"/>
      <c r="K1" s="110"/>
      <c r="L1" s="110"/>
      <c r="M1" s="110"/>
      <c r="N1" s="110"/>
      <c r="O1" s="110"/>
      <c r="P1" s="110"/>
      <c r="Q1" s="110"/>
      <c r="R1" s="110"/>
      <c r="S1" s="110"/>
      <c r="T1" s="110"/>
      <c r="U1" s="110"/>
      <c r="V1" s="110"/>
      <c r="W1" s="110"/>
      <c r="X1" s="110"/>
      <c r="Y1" s="110"/>
    </row>
    <row r="2" spans="2:46" ht="14.25" customHeight="1" x14ac:dyDescent="0.25">
      <c r="G2" s="55" t="s">
        <v>1674</v>
      </c>
      <c r="H2" s="55"/>
      <c r="I2" s="55"/>
      <c r="J2" s="55"/>
      <c r="K2" s="55"/>
      <c r="L2" s="55"/>
      <c r="M2" s="55"/>
      <c r="N2" s="55"/>
      <c r="AT2" s="443"/>
    </row>
    <row r="3" spans="2:46" ht="14.25" customHeight="1" x14ac:dyDescent="0.25">
      <c r="B3" s="111"/>
      <c r="C3" s="111"/>
      <c r="D3" s="111"/>
      <c r="E3" s="111"/>
      <c r="G3" s="55"/>
      <c r="H3" s="55"/>
      <c r="I3" s="55"/>
      <c r="J3" s="55"/>
      <c r="K3" s="55"/>
      <c r="L3" s="55"/>
      <c r="M3" s="55"/>
      <c r="N3" s="55"/>
      <c r="AT3" s="443"/>
    </row>
    <row r="4" spans="2:46" ht="14.25" customHeight="1" x14ac:dyDescent="0.25">
      <c r="B4" s="762" t="s">
        <v>79</v>
      </c>
      <c r="C4" s="761"/>
      <c r="D4" s="761"/>
      <c r="E4" s="761"/>
      <c r="G4" s="55"/>
      <c r="H4" s="55"/>
      <c r="I4" s="55"/>
      <c r="J4" s="55"/>
      <c r="K4" s="55"/>
      <c r="L4" s="55"/>
      <c r="M4" s="55"/>
      <c r="N4" s="55"/>
      <c r="AT4" s="443"/>
    </row>
    <row r="5" spans="2:46" ht="14.25" customHeight="1" x14ac:dyDescent="0.25">
      <c r="B5" s="111"/>
      <c r="C5" s="111"/>
      <c r="D5" s="111"/>
      <c r="E5" s="111"/>
      <c r="G5" s="55"/>
      <c r="H5" s="55"/>
      <c r="I5" s="55"/>
      <c r="J5" s="55"/>
      <c r="K5" s="55"/>
      <c r="L5" s="55"/>
      <c r="M5" s="55"/>
      <c r="N5" s="55"/>
      <c r="AT5" s="443"/>
    </row>
    <row r="6" spans="2:46" ht="14.25" customHeight="1" x14ac:dyDescent="0.25">
      <c r="B6" s="762" t="s">
        <v>87</v>
      </c>
      <c r="C6" s="761"/>
      <c r="D6" s="761"/>
      <c r="E6" s="761"/>
      <c r="G6" s="55"/>
      <c r="H6" s="55"/>
      <c r="I6" s="55"/>
      <c r="J6" s="55"/>
      <c r="K6" s="55"/>
      <c r="L6" s="55"/>
      <c r="M6" s="55"/>
      <c r="N6" s="55"/>
      <c r="AT6" s="443"/>
    </row>
    <row r="7" spans="2:46" ht="15" customHeight="1" x14ac:dyDescent="0.25">
      <c r="B7" s="111"/>
      <c r="C7" s="111"/>
      <c r="D7" s="111"/>
      <c r="E7" s="111"/>
      <c r="G7" s="996" t="s">
        <v>1774</v>
      </c>
      <c r="H7" s="1111"/>
      <c r="I7" s="1111"/>
      <c r="J7" s="1111"/>
      <c r="K7" s="1111"/>
      <c r="L7" s="1111"/>
      <c r="M7" s="1111"/>
      <c r="N7" s="1111"/>
      <c r="O7" s="1111"/>
      <c r="P7" s="1111"/>
      <c r="Q7" s="1111"/>
      <c r="R7" s="1111"/>
      <c r="S7" s="1111"/>
      <c r="T7" s="1111"/>
      <c r="U7" s="1111"/>
      <c r="V7" s="1111"/>
      <c r="W7" s="1111"/>
      <c r="X7" s="1111"/>
      <c r="Y7" s="1111"/>
      <c r="Z7" s="1111"/>
      <c r="AA7" s="1111"/>
      <c r="AB7" s="1111"/>
      <c r="AC7" s="1111"/>
      <c r="AD7" s="1111"/>
      <c r="AE7" s="1111"/>
      <c r="AF7" s="1111"/>
      <c r="AG7" s="1111"/>
      <c r="AH7" s="1111"/>
      <c r="AI7" s="1111"/>
      <c r="AJ7" s="1111"/>
      <c r="AK7" s="1111"/>
      <c r="AL7" s="1111"/>
      <c r="AM7" s="1111"/>
      <c r="AN7" s="1111"/>
      <c r="AO7" s="1111"/>
      <c r="AP7" s="1111"/>
      <c r="AQ7" s="1111"/>
      <c r="AR7" s="1111"/>
      <c r="AS7" s="58"/>
      <c r="AT7" s="443"/>
    </row>
    <row r="8" spans="2:46" ht="14.25" customHeight="1" x14ac:dyDescent="0.25">
      <c r="B8" s="762" t="s">
        <v>94</v>
      </c>
      <c r="C8" s="761"/>
      <c r="D8" s="761"/>
      <c r="E8" s="761"/>
      <c r="G8" s="55"/>
      <c r="H8" s="55"/>
      <c r="I8" s="55"/>
      <c r="J8" s="55"/>
      <c r="K8" s="55"/>
      <c r="L8" s="55"/>
      <c r="M8" s="55"/>
      <c r="N8" s="55"/>
      <c r="AT8" s="443"/>
    </row>
    <row r="9" spans="2:46" ht="14.25" customHeight="1" x14ac:dyDescent="0.25">
      <c r="B9" s="111"/>
      <c r="C9" s="111"/>
      <c r="D9" s="111"/>
      <c r="E9" s="111"/>
      <c r="G9" s="999" t="str">
        <f>"Rincian "&amp;'E-5'!G9&amp;" "&amp;'E-5-1'!M24</f>
        <v>Rincian Biaya Sewa Berdasarkan Analisis Kewajaran dan Kelaziman Usaha</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1111"/>
      <c r="I10" s="1111"/>
      <c r="J10" s="1111"/>
      <c r="K10" s="1111"/>
      <c r="L10" s="1111"/>
      <c r="M10" s="1111"/>
      <c r="N10" s="1111"/>
      <c r="O10" s="1111"/>
      <c r="P10" s="1111"/>
      <c r="Q10" s="1111"/>
      <c r="R10" s="1111"/>
      <c r="S10" s="1111"/>
      <c r="T10" s="1111"/>
      <c r="U10" s="1111"/>
      <c r="V10" s="1111"/>
      <c r="W10" s="1111"/>
      <c r="X10" s="1111"/>
      <c r="Y10" s="1111"/>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c r="AT12" s="443"/>
    </row>
    <row r="13" spans="2:46" ht="14.25" customHeight="1" x14ac:dyDescent="0.25">
      <c r="B13" s="962" t="str">
        <f>HYPERLINK("#'"&amp;'EWS DIRECTORY'!$J$147&amp;"'!A1",'EWS DIRECTORY'!$J$147)</f>
        <v>E-5</v>
      </c>
      <c r="C13" s="761"/>
      <c r="D13" s="761"/>
      <c r="E13" s="761"/>
      <c r="G13" s="55" t="s">
        <v>1680</v>
      </c>
      <c r="H13" s="55"/>
      <c r="I13" s="254"/>
      <c r="J13" s="254"/>
      <c r="K13" s="254"/>
      <c r="L13" s="254"/>
      <c r="M13" s="254"/>
      <c r="N13" s="254"/>
      <c r="AT13" s="443"/>
    </row>
    <row r="14" spans="2:46" ht="14.25" customHeight="1" x14ac:dyDescent="0.25">
      <c r="B14" s="931" t="str">
        <f>HYPERLINK("#'"&amp;'EWS DIRECTORY'!$J$148&amp;"'!A1",'EWS DIRECTORY'!$J$148)</f>
        <v>E-5-1</v>
      </c>
      <c r="C14" s="761"/>
      <c r="D14" s="761"/>
      <c r="E14" s="761"/>
      <c r="G14" s="55" t="s">
        <v>1891</v>
      </c>
      <c r="H14" s="55"/>
      <c r="I14" s="254"/>
      <c r="J14" s="254"/>
      <c r="K14" s="254"/>
      <c r="L14" s="254"/>
      <c r="M14" s="254"/>
      <c r="N14" s="254"/>
      <c r="AT14" s="443"/>
    </row>
    <row r="15" spans="2:46" ht="14.25" customHeight="1" x14ac:dyDescent="0.25">
      <c r="B15" s="929" t="str">
        <f>HYPERLINK("#'"&amp;'EWS DIRECTORY'!$J$149&amp;"'!A1",'EWS DIRECTORY'!$J$149)</f>
        <v>E-5-1-1</v>
      </c>
      <c r="C15" s="761"/>
      <c r="D15" s="761"/>
      <c r="E15" s="761"/>
      <c r="G15" s="55" t="s">
        <v>1892</v>
      </c>
      <c r="H15" s="55"/>
      <c r="I15" s="254"/>
      <c r="J15" s="254"/>
      <c r="K15" s="254"/>
      <c r="L15" s="254"/>
      <c r="M15" s="254"/>
      <c r="N15" s="254"/>
      <c r="AT15" s="443"/>
    </row>
    <row r="16" spans="2:46" ht="14.25" customHeight="1" x14ac:dyDescent="0.25">
      <c r="B16" s="929" t="str">
        <f>HYPERLINK("#'"&amp;'EWS DIRECTORY'!$J$150&amp;"'!A1",'EWS DIRECTORY'!$J$150)</f>
        <v>E-5-1-2</v>
      </c>
      <c r="C16" s="761"/>
      <c r="D16" s="761"/>
      <c r="E16" s="761"/>
      <c r="G16" s="55" t="s">
        <v>1893</v>
      </c>
      <c r="H16" s="55"/>
      <c r="I16" s="254"/>
      <c r="J16" s="254"/>
      <c r="K16" s="254"/>
      <c r="L16" s="254"/>
      <c r="M16" s="254"/>
      <c r="N16" s="254"/>
      <c r="AT16" s="443"/>
    </row>
    <row r="17" spans="2:46" ht="14.25" customHeight="1" x14ac:dyDescent="0.25">
      <c r="B17" s="929" t="str">
        <f>HYPERLINK("#'"&amp;'EWS DIRECTORY'!$J$151&amp;"'!A1",'EWS DIRECTORY'!$J$151)</f>
        <v>E-5-1-3</v>
      </c>
      <c r="C17" s="761"/>
      <c r="D17" s="761"/>
      <c r="E17" s="761"/>
      <c r="G17" s="55" t="s">
        <v>1681</v>
      </c>
      <c r="H17" s="55"/>
      <c r="I17" s="55"/>
      <c r="J17" s="254"/>
      <c r="K17" s="254"/>
      <c r="L17" s="254"/>
      <c r="M17" s="254"/>
      <c r="N17" s="254"/>
      <c r="AT17" s="443"/>
    </row>
    <row r="18" spans="2:46" ht="14.25" customHeight="1" x14ac:dyDescent="0.25">
      <c r="B18" s="927" t="str">
        <f>HYPERLINK("#'"&amp;'EWS DIRECTORY'!$J$152&amp;"'!A1",'EWS DIRECTORY'!$J$152)</f>
        <v>E-5-1-4</v>
      </c>
      <c r="C18" s="761"/>
      <c r="D18" s="761"/>
      <c r="E18" s="761"/>
      <c r="G18" s="55" t="s">
        <v>1744</v>
      </c>
      <c r="H18" s="55"/>
      <c r="I18" s="55" t="s">
        <v>1744</v>
      </c>
      <c r="J18" s="254"/>
      <c r="K18" s="254"/>
      <c r="L18" s="254"/>
      <c r="M18" s="254"/>
      <c r="N18" s="254"/>
      <c r="AT18" s="443"/>
    </row>
    <row r="19" spans="2:46" ht="14.25" customHeight="1" x14ac:dyDescent="0.25">
      <c r="B19" s="929" t="str">
        <f>HYPERLINK("#'"&amp;'EWS DIRECTORY'!$J$153&amp;"'!A1",'EWS DIRECTORY'!$J$153)</f>
        <v>E-5-1-5</v>
      </c>
      <c r="C19" s="761"/>
      <c r="D19" s="761"/>
      <c r="E19" s="761"/>
      <c r="AT19" s="443"/>
    </row>
    <row r="20" spans="2:46" ht="14.25" customHeight="1" x14ac:dyDescent="0.25">
      <c r="B20" s="929" t="str">
        <f>HYPERLINK("#'"&amp;'EWS DIRECTORY'!$J$154&amp;"'!A1",'EWS DIRECTORY'!$J$154)</f>
        <v>E-5-1-6</v>
      </c>
      <c r="C20" s="761"/>
      <c r="D20" s="761"/>
      <c r="E20" s="761"/>
      <c r="G20" s="55" t="s">
        <v>1851</v>
      </c>
      <c r="AT20" s="443"/>
    </row>
    <row r="21" spans="2:46" ht="14.25" customHeight="1" x14ac:dyDescent="0.25">
      <c r="G21" s="55"/>
      <c r="AT21" s="443"/>
    </row>
    <row r="22" spans="2:46" ht="13.8" x14ac:dyDescent="0.25">
      <c r="G22" s="55"/>
      <c r="H22" s="1082" t="s">
        <v>1445</v>
      </c>
      <c r="I22" s="765"/>
      <c r="J22" s="1109" t="s">
        <v>1894</v>
      </c>
      <c r="K22" s="764"/>
      <c r="L22" s="764"/>
      <c r="M22" s="764"/>
      <c r="N22" s="764"/>
      <c r="O22" s="764"/>
      <c r="P22" s="764"/>
      <c r="Q22" s="764"/>
      <c r="R22" s="764"/>
      <c r="S22" s="764"/>
      <c r="T22" s="764"/>
      <c r="U22" s="764"/>
      <c r="V22" s="764"/>
      <c r="W22" s="764"/>
      <c r="X22" s="765"/>
      <c r="Y22" s="1082" t="s">
        <v>1767</v>
      </c>
      <c r="Z22" s="765"/>
      <c r="AA22" s="1082" t="s">
        <v>1895</v>
      </c>
      <c r="AB22" s="764"/>
      <c r="AC22" s="764"/>
      <c r="AD22" s="764"/>
      <c r="AE22" s="764"/>
      <c r="AF22" s="764"/>
      <c r="AG22" s="764"/>
      <c r="AH22" s="764"/>
      <c r="AI22" s="764"/>
      <c r="AJ22" s="764"/>
      <c r="AK22" s="764"/>
      <c r="AL22" s="764"/>
      <c r="AM22" s="764"/>
      <c r="AN22" s="764"/>
      <c r="AO22" s="764"/>
      <c r="AP22" s="764"/>
      <c r="AQ22" s="764"/>
      <c r="AR22" s="764"/>
      <c r="AS22" s="764"/>
      <c r="AT22" s="765"/>
    </row>
    <row r="23" spans="2:46" ht="15" customHeight="1" x14ac:dyDescent="0.25">
      <c r="G23" s="55"/>
      <c r="H23" s="1104">
        <v>1</v>
      </c>
      <c r="I23" s="765"/>
      <c r="J23" s="1105" t="s">
        <v>1896</v>
      </c>
      <c r="K23" s="764"/>
      <c r="L23" s="764"/>
      <c r="M23" s="764"/>
      <c r="N23" s="764"/>
      <c r="O23" s="764"/>
      <c r="P23" s="764"/>
      <c r="Q23" s="764"/>
      <c r="R23" s="764"/>
      <c r="S23" s="764"/>
      <c r="T23" s="764"/>
      <c r="U23" s="764"/>
      <c r="V23" s="764"/>
      <c r="W23" s="764"/>
      <c r="X23" s="765"/>
      <c r="Y23" s="1009"/>
      <c r="Z23" s="765"/>
      <c r="AA23" s="1009"/>
      <c r="AB23" s="764"/>
      <c r="AC23" s="764"/>
      <c r="AD23" s="764"/>
      <c r="AE23" s="764"/>
      <c r="AF23" s="764"/>
      <c r="AG23" s="764"/>
      <c r="AH23" s="764"/>
      <c r="AI23" s="764"/>
      <c r="AJ23" s="764"/>
      <c r="AK23" s="764"/>
      <c r="AL23" s="764"/>
      <c r="AM23" s="764"/>
      <c r="AN23" s="764"/>
      <c r="AO23" s="764"/>
      <c r="AP23" s="764"/>
      <c r="AQ23" s="764"/>
      <c r="AR23" s="764"/>
      <c r="AS23" s="764"/>
      <c r="AT23" s="765"/>
    </row>
    <row r="24" spans="2:46" ht="15" customHeight="1" x14ac:dyDescent="0.25">
      <c r="H24" s="1104">
        <v>2</v>
      </c>
      <c r="I24" s="765"/>
      <c r="J24" s="1105" t="s">
        <v>1897</v>
      </c>
      <c r="K24" s="764"/>
      <c r="L24" s="764"/>
      <c r="M24" s="764"/>
      <c r="N24" s="764"/>
      <c r="O24" s="764"/>
      <c r="P24" s="764"/>
      <c r="Q24" s="764"/>
      <c r="R24" s="764"/>
      <c r="S24" s="764"/>
      <c r="T24" s="764"/>
      <c r="U24" s="764"/>
      <c r="V24" s="764"/>
      <c r="W24" s="764"/>
      <c r="X24" s="765"/>
      <c r="Y24" s="1009"/>
      <c r="Z24" s="765"/>
      <c r="AA24" s="1009"/>
      <c r="AB24" s="764"/>
      <c r="AC24" s="764"/>
      <c r="AD24" s="764"/>
      <c r="AE24" s="764"/>
      <c r="AF24" s="764"/>
      <c r="AG24" s="764"/>
      <c r="AH24" s="764"/>
      <c r="AI24" s="764"/>
      <c r="AJ24" s="764"/>
      <c r="AK24" s="764"/>
      <c r="AL24" s="764"/>
      <c r="AM24" s="764"/>
      <c r="AN24" s="764"/>
      <c r="AO24" s="764"/>
      <c r="AP24" s="764"/>
      <c r="AQ24" s="764"/>
      <c r="AR24" s="764"/>
      <c r="AS24" s="764"/>
      <c r="AT24" s="765"/>
    </row>
    <row r="25" spans="2:46" ht="15" customHeight="1" x14ac:dyDescent="0.25">
      <c r="H25" s="1104">
        <v>3</v>
      </c>
      <c r="I25" s="765"/>
      <c r="J25" s="1105" t="s">
        <v>1898</v>
      </c>
      <c r="K25" s="764"/>
      <c r="L25" s="764"/>
      <c r="M25" s="764"/>
      <c r="N25" s="764"/>
      <c r="O25" s="764"/>
      <c r="P25" s="764"/>
      <c r="Q25" s="764"/>
      <c r="R25" s="764"/>
      <c r="S25" s="764"/>
      <c r="T25" s="764"/>
      <c r="U25" s="764"/>
      <c r="V25" s="764"/>
      <c r="W25" s="764"/>
      <c r="X25" s="765"/>
      <c r="Y25" s="1009"/>
      <c r="Z25" s="765"/>
      <c r="AA25" s="1009"/>
      <c r="AB25" s="764"/>
      <c r="AC25" s="764"/>
      <c r="AD25" s="764"/>
      <c r="AE25" s="764"/>
      <c r="AF25" s="764"/>
      <c r="AG25" s="764"/>
      <c r="AH25" s="764"/>
      <c r="AI25" s="764"/>
      <c r="AJ25" s="764"/>
      <c r="AK25" s="764"/>
      <c r="AL25" s="764"/>
      <c r="AM25" s="764"/>
      <c r="AN25" s="764"/>
      <c r="AO25" s="764"/>
      <c r="AP25" s="764"/>
      <c r="AQ25" s="764"/>
      <c r="AR25" s="764"/>
      <c r="AS25" s="764"/>
      <c r="AT25" s="765"/>
    </row>
    <row r="26" spans="2:46" ht="15" customHeight="1" x14ac:dyDescent="0.25">
      <c r="H26" s="1104">
        <v>4</v>
      </c>
      <c r="I26" s="765"/>
      <c r="J26" s="1105" t="s">
        <v>1899</v>
      </c>
      <c r="K26" s="764"/>
      <c r="L26" s="764"/>
      <c r="M26" s="764"/>
      <c r="N26" s="764"/>
      <c r="O26" s="764"/>
      <c r="P26" s="764"/>
      <c r="Q26" s="764"/>
      <c r="R26" s="764"/>
      <c r="S26" s="764"/>
      <c r="T26" s="764"/>
      <c r="U26" s="764"/>
      <c r="V26" s="764"/>
      <c r="W26" s="764"/>
      <c r="X26" s="765"/>
      <c r="Y26" s="1009"/>
      <c r="Z26" s="765"/>
      <c r="AA26" s="1009"/>
      <c r="AB26" s="764"/>
      <c r="AC26" s="764"/>
      <c r="AD26" s="764"/>
      <c r="AE26" s="764"/>
      <c r="AF26" s="764"/>
      <c r="AG26" s="764"/>
      <c r="AH26" s="764"/>
      <c r="AI26" s="764"/>
      <c r="AJ26" s="764"/>
      <c r="AK26" s="764"/>
      <c r="AL26" s="764"/>
      <c r="AM26" s="764"/>
      <c r="AN26" s="764"/>
      <c r="AO26" s="764"/>
      <c r="AP26" s="764"/>
      <c r="AQ26" s="764"/>
      <c r="AR26" s="764"/>
      <c r="AS26" s="764"/>
      <c r="AT26" s="765"/>
    </row>
    <row r="27" spans="2:46" ht="15" customHeight="1" x14ac:dyDescent="0.25">
      <c r="H27" s="1104">
        <v>5</v>
      </c>
      <c r="I27" s="765"/>
      <c r="J27" s="1105" t="s">
        <v>1900</v>
      </c>
      <c r="K27" s="764"/>
      <c r="L27" s="764"/>
      <c r="M27" s="764"/>
      <c r="N27" s="764"/>
      <c r="O27" s="764"/>
      <c r="P27" s="764"/>
      <c r="Q27" s="764"/>
      <c r="R27" s="764"/>
      <c r="S27" s="764"/>
      <c r="T27" s="764"/>
      <c r="U27" s="764"/>
      <c r="V27" s="764"/>
      <c r="W27" s="764"/>
      <c r="X27" s="765"/>
      <c r="Y27" s="1009"/>
      <c r="Z27" s="765"/>
      <c r="AA27" s="1009"/>
      <c r="AB27" s="764"/>
      <c r="AC27" s="764"/>
      <c r="AD27" s="764"/>
      <c r="AE27" s="764"/>
      <c r="AF27" s="764"/>
      <c r="AG27" s="764"/>
      <c r="AH27" s="764"/>
      <c r="AI27" s="764"/>
      <c r="AJ27" s="764"/>
      <c r="AK27" s="764"/>
      <c r="AL27" s="764"/>
      <c r="AM27" s="764"/>
      <c r="AN27" s="764"/>
      <c r="AO27" s="764"/>
      <c r="AP27" s="764"/>
      <c r="AQ27" s="764"/>
      <c r="AR27" s="764"/>
      <c r="AS27" s="764"/>
      <c r="AT27" s="765"/>
    </row>
    <row r="28" spans="2:46" ht="15" customHeight="1" x14ac:dyDescent="0.25">
      <c r="B28" s="760"/>
      <c r="C28" s="761"/>
      <c r="D28" s="761"/>
      <c r="E28" s="761"/>
      <c r="H28" s="1104">
        <v>6</v>
      </c>
      <c r="I28" s="765"/>
      <c r="J28" s="1105" t="s">
        <v>1901</v>
      </c>
      <c r="K28" s="764"/>
      <c r="L28" s="764"/>
      <c r="M28" s="764"/>
      <c r="N28" s="764"/>
      <c r="O28" s="764"/>
      <c r="P28" s="764"/>
      <c r="Q28" s="764"/>
      <c r="R28" s="764"/>
      <c r="S28" s="764"/>
      <c r="T28" s="764"/>
      <c r="U28" s="764"/>
      <c r="V28" s="764"/>
      <c r="W28" s="764"/>
      <c r="X28" s="765"/>
      <c r="Y28" s="1009"/>
      <c r="Z28" s="765"/>
      <c r="AA28" s="1009"/>
      <c r="AB28" s="764"/>
      <c r="AC28" s="764"/>
      <c r="AD28" s="764"/>
      <c r="AE28" s="764"/>
      <c r="AF28" s="764"/>
      <c r="AG28" s="764"/>
      <c r="AH28" s="764"/>
      <c r="AI28" s="764"/>
      <c r="AJ28" s="764"/>
      <c r="AK28" s="764"/>
      <c r="AL28" s="764"/>
      <c r="AM28" s="764"/>
      <c r="AN28" s="764"/>
      <c r="AO28" s="764"/>
      <c r="AP28" s="764"/>
      <c r="AQ28" s="764"/>
      <c r="AR28" s="764"/>
      <c r="AS28" s="764"/>
      <c r="AT28" s="765"/>
    </row>
    <row r="29" spans="2:46" ht="15" customHeight="1" x14ac:dyDescent="0.25">
      <c r="H29" s="1104">
        <v>7</v>
      </c>
      <c r="I29" s="765"/>
      <c r="J29" s="1105" t="s">
        <v>1902</v>
      </c>
      <c r="K29" s="764"/>
      <c r="L29" s="764"/>
      <c r="M29" s="764"/>
      <c r="N29" s="764"/>
      <c r="O29" s="764"/>
      <c r="P29" s="764"/>
      <c r="Q29" s="764"/>
      <c r="R29" s="764"/>
      <c r="S29" s="764"/>
      <c r="T29" s="764"/>
      <c r="U29" s="764"/>
      <c r="V29" s="764"/>
      <c r="W29" s="764"/>
      <c r="X29" s="765"/>
      <c r="Y29" s="1009"/>
      <c r="Z29" s="765"/>
      <c r="AA29" s="1009"/>
      <c r="AB29" s="764"/>
      <c r="AC29" s="764"/>
      <c r="AD29" s="764"/>
      <c r="AE29" s="764"/>
      <c r="AF29" s="764"/>
      <c r="AG29" s="764"/>
      <c r="AH29" s="764"/>
      <c r="AI29" s="764"/>
      <c r="AJ29" s="764"/>
      <c r="AK29" s="764"/>
      <c r="AL29" s="764"/>
      <c r="AM29" s="764"/>
      <c r="AN29" s="764"/>
      <c r="AO29" s="764"/>
      <c r="AP29" s="764"/>
      <c r="AQ29" s="764"/>
      <c r="AR29" s="764"/>
      <c r="AS29" s="764"/>
      <c r="AT29" s="765"/>
    </row>
    <row r="30" spans="2:46" ht="15" customHeight="1" x14ac:dyDescent="0.25">
      <c r="B30" s="760"/>
      <c r="C30" s="761"/>
      <c r="D30" s="761"/>
      <c r="E30" s="761"/>
      <c r="H30" s="1104">
        <v>8</v>
      </c>
      <c r="I30" s="765"/>
      <c r="J30" s="1105" t="s">
        <v>1903</v>
      </c>
      <c r="K30" s="764"/>
      <c r="L30" s="764"/>
      <c r="M30" s="764"/>
      <c r="N30" s="764"/>
      <c r="O30" s="764"/>
      <c r="P30" s="764"/>
      <c r="Q30" s="764"/>
      <c r="R30" s="764"/>
      <c r="S30" s="764"/>
      <c r="T30" s="764"/>
      <c r="U30" s="764"/>
      <c r="V30" s="764"/>
      <c r="W30" s="764"/>
      <c r="X30" s="765"/>
      <c r="Y30" s="1009"/>
      <c r="Z30" s="765"/>
      <c r="AA30" s="1009"/>
      <c r="AB30" s="764"/>
      <c r="AC30" s="764"/>
      <c r="AD30" s="764"/>
      <c r="AE30" s="764"/>
      <c r="AF30" s="764"/>
      <c r="AG30" s="764"/>
      <c r="AH30" s="764"/>
      <c r="AI30" s="764"/>
      <c r="AJ30" s="764"/>
      <c r="AK30" s="764"/>
      <c r="AL30" s="764"/>
      <c r="AM30" s="764"/>
      <c r="AN30" s="764"/>
      <c r="AO30" s="764"/>
      <c r="AP30" s="764"/>
      <c r="AQ30" s="764"/>
      <c r="AR30" s="764"/>
      <c r="AS30" s="764"/>
      <c r="AT30" s="765"/>
    </row>
    <row r="31" spans="2:46" ht="15" customHeight="1" x14ac:dyDescent="0.25">
      <c r="H31" s="1104">
        <v>9</v>
      </c>
      <c r="I31" s="765"/>
      <c r="J31" s="1105" t="s">
        <v>1904</v>
      </c>
      <c r="K31" s="764"/>
      <c r="L31" s="764"/>
      <c r="M31" s="764"/>
      <c r="N31" s="764"/>
      <c r="O31" s="764"/>
      <c r="P31" s="764"/>
      <c r="Q31" s="764"/>
      <c r="R31" s="764"/>
      <c r="S31" s="764"/>
      <c r="T31" s="764"/>
      <c r="U31" s="764"/>
      <c r="V31" s="764"/>
      <c r="W31" s="764"/>
      <c r="X31" s="765"/>
      <c r="Y31" s="1009"/>
      <c r="Z31" s="765"/>
      <c r="AA31" s="1009"/>
      <c r="AB31" s="764"/>
      <c r="AC31" s="764"/>
      <c r="AD31" s="764"/>
      <c r="AE31" s="764"/>
      <c r="AF31" s="764"/>
      <c r="AG31" s="764"/>
      <c r="AH31" s="764"/>
      <c r="AI31" s="764"/>
      <c r="AJ31" s="764"/>
      <c r="AK31" s="764"/>
      <c r="AL31" s="764"/>
      <c r="AM31" s="764"/>
      <c r="AN31" s="764"/>
      <c r="AO31" s="764"/>
      <c r="AP31" s="764"/>
      <c r="AQ31" s="764"/>
      <c r="AR31" s="764"/>
      <c r="AS31" s="764"/>
      <c r="AT31" s="765"/>
    </row>
    <row r="32" spans="2:46" ht="15" customHeight="1" x14ac:dyDescent="0.25">
      <c r="B32" s="760"/>
      <c r="C32" s="761"/>
      <c r="D32" s="761"/>
      <c r="E32" s="761"/>
      <c r="H32" s="1104">
        <v>10</v>
      </c>
      <c r="I32" s="765"/>
      <c r="J32" s="1105" t="s">
        <v>1905</v>
      </c>
      <c r="K32" s="764"/>
      <c r="L32" s="764"/>
      <c r="M32" s="764"/>
      <c r="N32" s="764"/>
      <c r="O32" s="764"/>
      <c r="P32" s="764"/>
      <c r="Q32" s="764"/>
      <c r="R32" s="764"/>
      <c r="S32" s="764"/>
      <c r="T32" s="764"/>
      <c r="U32" s="764"/>
      <c r="V32" s="764"/>
      <c r="W32" s="764"/>
      <c r="X32" s="765"/>
      <c r="Y32" s="1009"/>
      <c r="Z32" s="765"/>
      <c r="AA32" s="1009"/>
      <c r="AB32" s="764"/>
      <c r="AC32" s="764"/>
      <c r="AD32" s="764"/>
      <c r="AE32" s="764"/>
      <c r="AF32" s="764"/>
      <c r="AG32" s="764"/>
      <c r="AH32" s="764"/>
      <c r="AI32" s="764"/>
      <c r="AJ32" s="764"/>
      <c r="AK32" s="764"/>
      <c r="AL32" s="764"/>
      <c r="AM32" s="764"/>
      <c r="AN32" s="764"/>
      <c r="AO32" s="764"/>
      <c r="AP32" s="764"/>
      <c r="AQ32" s="764"/>
      <c r="AR32" s="764"/>
      <c r="AS32" s="764"/>
      <c r="AT32" s="765"/>
    </row>
    <row r="33" spans="2:46" ht="15" customHeight="1" x14ac:dyDescent="0.25">
      <c r="H33" s="1104">
        <v>11</v>
      </c>
      <c r="I33" s="765"/>
      <c r="J33" s="1105" t="s">
        <v>1906</v>
      </c>
      <c r="K33" s="764"/>
      <c r="L33" s="764"/>
      <c r="M33" s="764"/>
      <c r="N33" s="764"/>
      <c r="O33" s="764"/>
      <c r="P33" s="764"/>
      <c r="Q33" s="764"/>
      <c r="R33" s="764"/>
      <c r="S33" s="764"/>
      <c r="T33" s="764"/>
      <c r="U33" s="764"/>
      <c r="V33" s="764"/>
      <c r="W33" s="764"/>
      <c r="X33" s="765"/>
      <c r="Y33" s="1009"/>
      <c r="Z33" s="765"/>
      <c r="AA33" s="1009"/>
      <c r="AB33" s="764"/>
      <c r="AC33" s="764"/>
      <c r="AD33" s="764"/>
      <c r="AE33" s="764"/>
      <c r="AF33" s="764"/>
      <c r="AG33" s="764"/>
      <c r="AH33" s="764"/>
      <c r="AI33" s="764"/>
      <c r="AJ33" s="764"/>
      <c r="AK33" s="764"/>
      <c r="AL33" s="764"/>
      <c r="AM33" s="764"/>
      <c r="AN33" s="764"/>
      <c r="AO33" s="764"/>
      <c r="AP33" s="764"/>
      <c r="AQ33" s="764"/>
      <c r="AR33" s="764"/>
      <c r="AS33" s="764"/>
      <c r="AT33" s="765"/>
    </row>
    <row r="34" spans="2:46" ht="15" customHeight="1" x14ac:dyDescent="0.25">
      <c r="B34" s="760"/>
      <c r="C34" s="761"/>
      <c r="D34" s="761"/>
      <c r="E34" s="761"/>
      <c r="H34" s="1104">
        <v>12</v>
      </c>
      <c r="I34" s="765"/>
      <c r="J34" s="1105" t="s">
        <v>1907</v>
      </c>
      <c r="K34" s="764"/>
      <c r="L34" s="764"/>
      <c r="M34" s="764"/>
      <c r="N34" s="764"/>
      <c r="O34" s="764"/>
      <c r="P34" s="764"/>
      <c r="Q34" s="764"/>
      <c r="R34" s="764"/>
      <c r="S34" s="764"/>
      <c r="T34" s="764"/>
      <c r="U34" s="764"/>
      <c r="V34" s="764"/>
      <c r="W34" s="764"/>
      <c r="X34" s="765"/>
      <c r="Y34" s="1009"/>
      <c r="Z34" s="765"/>
      <c r="AA34" s="1009"/>
      <c r="AB34" s="764"/>
      <c r="AC34" s="764"/>
      <c r="AD34" s="764"/>
      <c r="AE34" s="764"/>
      <c r="AF34" s="764"/>
      <c r="AG34" s="764"/>
      <c r="AH34" s="764"/>
      <c r="AI34" s="764"/>
      <c r="AJ34" s="764"/>
      <c r="AK34" s="764"/>
      <c r="AL34" s="764"/>
      <c r="AM34" s="764"/>
      <c r="AN34" s="764"/>
      <c r="AO34" s="764"/>
      <c r="AP34" s="764"/>
      <c r="AQ34" s="764"/>
      <c r="AR34" s="764"/>
      <c r="AS34" s="764"/>
      <c r="AT34" s="765"/>
    </row>
    <row r="35" spans="2:46" ht="15" customHeight="1" x14ac:dyDescent="0.25">
      <c r="H35" s="1104">
        <v>13</v>
      </c>
      <c r="I35" s="765"/>
      <c r="J35" s="1105" t="s">
        <v>1908</v>
      </c>
      <c r="K35" s="764"/>
      <c r="L35" s="764"/>
      <c r="M35" s="764"/>
      <c r="N35" s="764"/>
      <c r="O35" s="764"/>
      <c r="P35" s="764"/>
      <c r="Q35" s="764"/>
      <c r="R35" s="764"/>
      <c r="S35" s="764"/>
      <c r="T35" s="764"/>
      <c r="U35" s="764"/>
      <c r="V35" s="764"/>
      <c r="W35" s="764"/>
      <c r="X35" s="765"/>
      <c r="Y35" s="1009"/>
      <c r="Z35" s="765"/>
      <c r="AA35" s="1009"/>
      <c r="AB35" s="764"/>
      <c r="AC35" s="764"/>
      <c r="AD35" s="764"/>
      <c r="AE35" s="764"/>
      <c r="AF35" s="764"/>
      <c r="AG35" s="764"/>
      <c r="AH35" s="764"/>
      <c r="AI35" s="764"/>
      <c r="AJ35" s="764"/>
      <c r="AK35" s="764"/>
      <c r="AL35" s="764"/>
      <c r="AM35" s="764"/>
      <c r="AN35" s="764"/>
      <c r="AO35" s="764"/>
      <c r="AP35" s="764"/>
      <c r="AQ35" s="764"/>
      <c r="AR35" s="764"/>
      <c r="AS35" s="764"/>
      <c r="AT35" s="765"/>
    </row>
    <row r="36" spans="2:46" ht="15" customHeight="1" x14ac:dyDescent="0.25">
      <c r="B36" s="760"/>
      <c r="C36" s="761"/>
      <c r="D36" s="761"/>
      <c r="E36" s="761"/>
      <c r="H36" s="204"/>
      <c r="I36" s="204"/>
      <c r="AS36" s="443"/>
      <c r="AT36" s="443"/>
    </row>
    <row r="37" spans="2:46" ht="15" customHeight="1" x14ac:dyDescent="0.25">
      <c r="H37" s="1082" t="s">
        <v>1445</v>
      </c>
      <c r="I37" s="765"/>
      <c r="J37" s="1109" t="s">
        <v>1780</v>
      </c>
      <c r="K37" s="764"/>
      <c r="L37" s="764"/>
      <c r="M37" s="764"/>
      <c r="N37" s="764"/>
      <c r="O37" s="764"/>
      <c r="P37" s="764"/>
      <c r="Q37" s="764"/>
      <c r="R37" s="764"/>
      <c r="S37" s="764"/>
      <c r="T37" s="764"/>
      <c r="U37" s="764"/>
      <c r="V37" s="764"/>
      <c r="W37" s="764"/>
      <c r="X37" s="765"/>
      <c r="Y37" s="1082" t="s">
        <v>1767</v>
      </c>
      <c r="Z37" s="765"/>
      <c r="AA37" s="1110" t="s">
        <v>1909</v>
      </c>
      <c r="AB37" s="764"/>
      <c r="AC37" s="764"/>
      <c r="AD37" s="764"/>
      <c r="AE37" s="764"/>
      <c r="AF37" s="764"/>
      <c r="AG37" s="764"/>
      <c r="AH37" s="764"/>
      <c r="AI37" s="764"/>
      <c r="AJ37" s="765"/>
      <c r="AK37" s="1110" t="s">
        <v>1910</v>
      </c>
      <c r="AL37" s="764"/>
      <c r="AM37" s="764"/>
      <c r="AN37" s="764"/>
      <c r="AO37" s="764"/>
      <c r="AP37" s="764"/>
      <c r="AQ37" s="764"/>
      <c r="AR37" s="764"/>
      <c r="AS37" s="764"/>
      <c r="AT37" s="765"/>
    </row>
    <row r="38" spans="2:46" ht="15" customHeight="1" x14ac:dyDescent="0.25">
      <c r="H38" s="1104">
        <v>1</v>
      </c>
      <c r="I38" s="765"/>
      <c r="J38" s="1105" t="s">
        <v>1911</v>
      </c>
      <c r="K38" s="764"/>
      <c r="L38" s="764"/>
      <c r="M38" s="764"/>
      <c r="N38" s="764"/>
      <c r="O38" s="764"/>
      <c r="P38" s="764"/>
      <c r="Q38" s="764"/>
      <c r="R38" s="764"/>
      <c r="S38" s="764"/>
      <c r="T38" s="764"/>
      <c r="U38" s="764"/>
      <c r="V38" s="764"/>
      <c r="W38" s="764"/>
      <c r="X38" s="765"/>
      <c r="Y38" s="1009"/>
      <c r="Z38" s="765"/>
      <c r="AA38" s="1106">
        <f>AA53</f>
        <v>0</v>
      </c>
      <c r="AB38" s="764"/>
      <c r="AC38" s="764"/>
      <c r="AD38" s="764"/>
      <c r="AE38" s="764"/>
      <c r="AF38" s="764"/>
      <c r="AG38" s="764"/>
      <c r="AH38" s="764"/>
      <c r="AI38" s="764"/>
      <c r="AJ38" s="765"/>
      <c r="AK38" s="1106">
        <f>AK53</f>
        <v>0</v>
      </c>
      <c r="AL38" s="764"/>
      <c r="AM38" s="764"/>
      <c r="AN38" s="764"/>
      <c r="AO38" s="764"/>
      <c r="AP38" s="764"/>
      <c r="AQ38" s="764"/>
      <c r="AR38" s="764"/>
      <c r="AS38" s="764"/>
      <c r="AT38" s="765"/>
    </row>
    <row r="39" spans="2:46" ht="15" customHeight="1" x14ac:dyDescent="0.25">
      <c r="H39" s="1104">
        <v>2</v>
      </c>
      <c r="I39" s="765"/>
      <c r="J39" s="1105" t="s">
        <v>1912</v>
      </c>
      <c r="K39" s="764"/>
      <c r="L39" s="764"/>
      <c r="M39" s="764"/>
      <c r="N39" s="764"/>
      <c r="O39" s="764"/>
      <c r="P39" s="764"/>
      <c r="Q39" s="764"/>
      <c r="R39" s="764"/>
      <c r="S39" s="764"/>
      <c r="T39" s="764"/>
      <c r="U39" s="764"/>
      <c r="V39" s="764"/>
      <c r="W39" s="764"/>
      <c r="X39" s="765"/>
      <c r="Y39" s="1009"/>
      <c r="Z39" s="765"/>
      <c r="AA39" s="1114"/>
      <c r="AB39" s="764"/>
      <c r="AC39" s="764"/>
      <c r="AD39" s="764"/>
      <c r="AE39" s="764"/>
      <c r="AF39" s="764"/>
      <c r="AG39" s="764"/>
      <c r="AH39" s="764"/>
      <c r="AI39" s="764"/>
      <c r="AJ39" s="796"/>
      <c r="AK39" s="1108"/>
      <c r="AL39" s="764"/>
      <c r="AM39" s="764"/>
      <c r="AN39" s="764"/>
      <c r="AO39" s="764"/>
      <c r="AP39" s="764"/>
      <c r="AQ39" s="764"/>
      <c r="AR39" s="764"/>
      <c r="AS39" s="764"/>
      <c r="AT39" s="796"/>
    </row>
    <row r="40" spans="2:46" ht="15" customHeight="1" x14ac:dyDescent="0.25">
      <c r="H40" s="1104">
        <v>3</v>
      </c>
      <c r="I40" s="765"/>
      <c r="J40" s="1105" t="s">
        <v>1913</v>
      </c>
      <c r="K40" s="764"/>
      <c r="L40" s="764"/>
      <c r="M40" s="764"/>
      <c r="N40" s="764"/>
      <c r="O40" s="764"/>
      <c r="P40" s="764"/>
      <c r="Q40" s="764"/>
      <c r="R40" s="764"/>
      <c r="S40" s="764"/>
      <c r="T40" s="764"/>
      <c r="U40" s="764"/>
      <c r="V40" s="764"/>
      <c r="W40" s="764"/>
      <c r="X40" s="765"/>
      <c r="Y40" s="1009"/>
      <c r="Z40" s="765"/>
      <c r="AA40" s="1106">
        <f>SUM(AA38:AT39)</f>
        <v>0</v>
      </c>
      <c r="AB40" s="764"/>
      <c r="AC40" s="764"/>
      <c r="AD40" s="764"/>
      <c r="AE40" s="764"/>
      <c r="AF40" s="764"/>
      <c r="AG40" s="764"/>
      <c r="AH40" s="764"/>
      <c r="AI40" s="764"/>
      <c r="AJ40" s="765"/>
      <c r="AK40" s="1106">
        <f>SUM(AK38:BD39)</f>
        <v>0</v>
      </c>
      <c r="AL40" s="764"/>
      <c r="AM40" s="764"/>
      <c r="AN40" s="764"/>
      <c r="AO40" s="764"/>
      <c r="AP40" s="764"/>
      <c r="AQ40" s="764"/>
      <c r="AR40" s="764"/>
      <c r="AS40" s="764"/>
      <c r="AT40" s="765"/>
    </row>
    <row r="41" spans="2:46" ht="15" customHeight="1" x14ac:dyDescent="0.25">
      <c r="H41" s="204"/>
      <c r="I41" s="204"/>
      <c r="AS41" s="226"/>
      <c r="AT41" s="226"/>
    </row>
    <row r="42" spans="2:46" ht="15" customHeight="1" x14ac:dyDescent="0.25">
      <c r="H42" s="87" t="s">
        <v>1914</v>
      </c>
      <c r="I42" s="204"/>
      <c r="AS42" s="226"/>
      <c r="AT42" s="226"/>
    </row>
    <row r="43" spans="2:46" ht="15" customHeight="1" x14ac:dyDescent="0.25">
      <c r="H43" s="1082" t="s">
        <v>1445</v>
      </c>
      <c r="I43" s="765"/>
      <c r="J43" s="1109" t="s">
        <v>1780</v>
      </c>
      <c r="K43" s="764"/>
      <c r="L43" s="764"/>
      <c r="M43" s="764"/>
      <c r="N43" s="764"/>
      <c r="O43" s="764"/>
      <c r="P43" s="764"/>
      <c r="Q43" s="764"/>
      <c r="R43" s="764"/>
      <c r="S43" s="764"/>
      <c r="T43" s="764"/>
      <c r="U43" s="764"/>
      <c r="V43" s="764"/>
      <c r="W43" s="764"/>
      <c r="X43" s="765"/>
      <c r="Y43" s="1082" t="s">
        <v>1767</v>
      </c>
      <c r="Z43" s="765"/>
      <c r="AA43" s="1110" t="s">
        <v>1909</v>
      </c>
      <c r="AB43" s="764"/>
      <c r="AC43" s="764"/>
      <c r="AD43" s="764"/>
      <c r="AE43" s="764"/>
      <c r="AF43" s="764"/>
      <c r="AG43" s="764"/>
      <c r="AH43" s="764"/>
      <c r="AI43" s="764"/>
      <c r="AJ43" s="765"/>
      <c r="AK43" s="1110" t="s">
        <v>1910</v>
      </c>
      <c r="AL43" s="764"/>
      <c r="AM43" s="764"/>
      <c r="AN43" s="764"/>
      <c r="AO43" s="764"/>
      <c r="AP43" s="764"/>
      <c r="AQ43" s="764"/>
      <c r="AR43" s="764"/>
      <c r="AS43" s="764"/>
      <c r="AT43" s="765"/>
    </row>
    <row r="44" spans="2:46" ht="15" customHeight="1" x14ac:dyDescent="0.25">
      <c r="H44" s="1104">
        <v>1</v>
      </c>
      <c r="I44" s="765"/>
      <c r="J44" s="1105"/>
      <c r="K44" s="764"/>
      <c r="L44" s="764"/>
      <c r="M44" s="764"/>
      <c r="N44" s="764"/>
      <c r="O44" s="764"/>
      <c r="P44" s="764"/>
      <c r="Q44" s="764"/>
      <c r="R44" s="764"/>
      <c r="S44" s="764"/>
      <c r="T44" s="764"/>
      <c r="U44" s="764"/>
      <c r="V44" s="764"/>
      <c r="W44" s="764"/>
      <c r="X44" s="765"/>
      <c r="Y44" s="1009"/>
      <c r="Z44" s="765"/>
      <c r="AA44" s="1106"/>
      <c r="AB44" s="764"/>
      <c r="AC44" s="764"/>
      <c r="AD44" s="764"/>
      <c r="AE44" s="764"/>
      <c r="AF44" s="764"/>
      <c r="AG44" s="764"/>
      <c r="AH44" s="764"/>
      <c r="AI44" s="764"/>
      <c r="AJ44" s="765"/>
      <c r="AK44" s="1106"/>
      <c r="AL44" s="764"/>
      <c r="AM44" s="764"/>
      <c r="AN44" s="764"/>
      <c r="AO44" s="764"/>
      <c r="AP44" s="764"/>
      <c r="AQ44" s="764"/>
      <c r="AR44" s="764"/>
      <c r="AS44" s="764"/>
      <c r="AT44" s="765"/>
    </row>
    <row r="45" spans="2:46" ht="15" customHeight="1" x14ac:dyDescent="0.25">
      <c r="H45" s="1104">
        <v>2</v>
      </c>
      <c r="I45" s="765"/>
      <c r="J45" s="1105"/>
      <c r="K45" s="764"/>
      <c r="L45" s="764"/>
      <c r="M45" s="764"/>
      <c r="N45" s="764"/>
      <c r="O45" s="764"/>
      <c r="P45" s="764"/>
      <c r="Q45" s="764"/>
      <c r="R45" s="764"/>
      <c r="S45" s="764"/>
      <c r="T45" s="764"/>
      <c r="U45" s="764"/>
      <c r="V45" s="764"/>
      <c r="W45" s="764"/>
      <c r="X45" s="765"/>
      <c r="Y45" s="1009"/>
      <c r="Z45" s="765"/>
      <c r="AA45" s="1106"/>
      <c r="AB45" s="764"/>
      <c r="AC45" s="764"/>
      <c r="AD45" s="764"/>
      <c r="AE45" s="764"/>
      <c r="AF45" s="764"/>
      <c r="AG45" s="764"/>
      <c r="AH45" s="764"/>
      <c r="AI45" s="764"/>
      <c r="AJ45" s="765"/>
      <c r="AK45" s="1106"/>
      <c r="AL45" s="764"/>
      <c r="AM45" s="764"/>
      <c r="AN45" s="764"/>
      <c r="AO45" s="764"/>
      <c r="AP45" s="764"/>
      <c r="AQ45" s="764"/>
      <c r="AR45" s="764"/>
      <c r="AS45" s="764"/>
      <c r="AT45" s="765"/>
    </row>
    <row r="46" spans="2:46" ht="15" customHeight="1" x14ac:dyDescent="0.25">
      <c r="H46" s="1104">
        <v>3</v>
      </c>
      <c r="I46" s="765"/>
      <c r="J46" s="1105"/>
      <c r="K46" s="764"/>
      <c r="L46" s="764"/>
      <c r="M46" s="764"/>
      <c r="N46" s="764"/>
      <c r="O46" s="764"/>
      <c r="P46" s="764"/>
      <c r="Q46" s="764"/>
      <c r="R46" s="764"/>
      <c r="S46" s="764"/>
      <c r="T46" s="764"/>
      <c r="U46" s="764"/>
      <c r="V46" s="764"/>
      <c r="W46" s="764"/>
      <c r="X46" s="765"/>
      <c r="Y46" s="1009"/>
      <c r="Z46" s="765"/>
      <c r="AA46" s="1106"/>
      <c r="AB46" s="764"/>
      <c r="AC46" s="764"/>
      <c r="AD46" s="764"/>
      <c r="AE46" s="764"/>
      <c r="AF46" s="764"/>
      <c r="AG46" s="764"/>
      <c r="AH46" s="764"/>
      <c r="AI46" s="764"/>
      <c r="AJ46" s="765"/>
      <c r="AK46" s="1106"/>
      <c r="AL46" s="764"/>
      <c r="AM46" s="764"/>
      <c r="AN46" s="764"/>
      <c r="AO46" s="764"/>
      <c r="AP46" s="764"/>
      <c r="AQ46" s="764"/>
      <c r="AR46" s="764"/>
      <c r="AS46" s="764"/>
      <c r="AT46" s="765"/>
    </row>
    <row r="47" spans="2:46" ht="15" customHeight="1" x14ac:dyDescent="0.25">
      <c r="H47" s="1104">
        <v>4</v>
      </c>
      <c r="I47" s="765"/>
      <c r="J47" s="1105"/>
      <c r="K47" s="764"/>
      <c r="L47" s="764"/>
      <c r="M47" s="764"/>
      <c r="N47" s="764"/>
      <c r="O47" s="764"/>
      <c r="P47" s="764"/>
      <c r="Q47" s="764"/>
      <c r="R47" s="764"/>
      <c r="S47" s="764"/>
      <c r="T47" s="764"/>
      <c r="U47" s="764"/>
      <c r="V47" s="764"/>
      <c r="W47" s="764"/>
      <c r="X47" s="765"/>
      <c r="Y47" s="1009"/>
      <c r="Z47" s="765"/>
      <c r="AA47" s="1106"/>
      <c r="AB47" s="764"/>
      <c r="AC47" s="764"/>
      <c r="AD47" s="764"/>
      <c r="AE47" s="764"/>
      <c r="AF47" s="764"/>
      <c r="AG47" s="764"/>
      <c r="AH47" s="764"/>
      <c r="AI47" s="764"/>
      <c r="AJ47" s="765"/>
      <c r="AK47" s="1106"/>
      <c r="AL47" s="764"/>
      <c r="AM47" s="764"/>
      <c r="AN47" s="764"/>
      <c r="AO47" s="764"/>
      <c r="AP47" s="764"/>
      <c r="AQ47" s="764"/>
      <c r="AR47" s="764"/>
      <c r="AS47" s="764"/>
      <c r="AT47" s="765"/>
    </row>
    <row r="48" spans="2:46" ht="15" customHeight="1" x14ac:dyDescent="0.25">
      <c r="H48" s="1104">
        <v>5</v>
      </c>
      <c r="I48" s="765"/>
      <c r="J48" s="1105"/>
      <c r="K48" s="764"/>
      <c r="L48" s="764"/>
      <c r="M48" s="764"/>
      <c r="N48" s="764"/>
      <c r="O48" s="764"/>
      <c r="P48" s="764"/>
      <c r="Q48" s="764"/>
      <c r="R48" s="764"/>
      <c r="S48" s="764"/>
      <c r="T48" s="764"/>
      <c r="U48" s="764"/>
      <c r="V48" s="764"/>
      <c r="W48" s="764"/>
      <c r="X48" s="765"/>
      <c r="Y48" s="1009"/>
      <c r="Z48" s="765"/>
      <c r="AA48" s="1106"/>
      <c r="AB48" s="764"/>
      <c r="AC48" s="764"/>
      <c r="AD48" s="764"/>
      <c r="AE48" s="764"/>
      <c r="AF48" s="764"/>
      <c r="AG48" s="764"/>
      <c r="AH48" s="764"/>
      <c r="AI48" s="764"/>
      <c r="AJ48" s="765"/>
      <c r="AK48" s="1106"/>
      <c r="AL48" s="764"/>
      <c r="AM48" s="764"/>
      <c r="AN48" s="764"/>
      <c r="AO48" s="764"/>
      <c r="AP48" s="764"/>
      <c r="AQ48" s="764"/>
      <c r="AR48" s="764"/>
      <c r="AS48" s="764"/>
      <c r="AT48" s="765"/>
    </row>
    <row r="49" spans="8:46" ht="15" customHeight="1" x14ac:dyDescent="0.25">
      <c r="H49" s="1104">
        <v>6</v>
      </c>
      <c r="I49" s="765"/>
      <c r="J49" s="1105"/>
      <c r="K49" s="764"/>
      <c r="L49" s="764"/>
      <c r="M49" s="764"/>
      <c r="N49" s="764"/>
      <c r="O49" s="764"/>
      <c r="P49" s="764"/>
      <c r="Q49" s="764"/>
      <c r="R49" s="764"/>
      <c r="S49" s="764"/>
      <c r="T49" s="764"/>
      <c r="U49" s="764"/>
      <c r="V49" s="764"/>
      <c r="W49" s="764"/>
      <c r="X49" s="765"/>
      <c r="Y49" s="1009"/>
      <c r="Z49" s="765"/>
      <c r="AA49" s="1106"/>
      <c r="AB49" s="764"/>
      <c r="AC49" s="764"/>
      <c r="AD49" s="764"/>
      <c r="AE49" s="764"/>
      <c r="AF49" s="764"/>
      <c r="AG49" s="764"/>
      <c r="AH49" s="764"/>
      <c r="AI49" s="764"/>
      <c r="AJ49" s="765"/>
      <c r="AK49" s="1106"/>
      <c r="AL49" s="764"/>
      <c r="AM49" s="764"/>
      <c r="AN49" s="764"/>
      <c r="AO49" s="764"/>
      <c r="AP49" s="764"/>
      <c r="AQ49" s="764"/>
      <c r="AR49" s="764"/>
      <c r="AS49" s="764"/>
      <c r="AT49" s="765"/>
    </row>
    <row r="50" spans="8:46" ht="15" customHeight="1" x14ac:dyDescent="0.25">
      <c r="H50" s="1104">
        <v>7</v>
      </c>
      <c r="I50" s="765"/>
      <c r="J50" s="1105"/>
      <c r="K50" s="764"/>
      <c r="L50" s="764"/>
      <c r="M50" s="764"/>
      <c r="N50" s="764"/>
      <c r="O50" s="764"/>
      <c r="P50" s="764"/>
      <c r="Q50" s="764"/>
      <c r="R50" s="764"/>
      <c r="S50" s="764"/>
      <c r="T50" s="764"/>
      <c r="U50" s="764"/>
      <c r="V50" s="764"/>
      <c r="W50" s="764"/>
      <c r="X50" s="765"/>
      <c r="Y50" s="1009"/>
      <c r="Z50" s="765"/>
      <c r="AA50" s="1106"/>
      <c r="AB50" s="764"/>
      <c r="AC50" s="764"/>
      <c r="AD50" s="764"/>
      <c r="AE50" s="764"/>
      <c r="AF50" s="764"/>
      <c r="AG50" s="764"/>
      <c r="AH50" s="764"/>
      <c r="AI50" s="764"/>
      <c r="AJ50" s="765"/>
      <c r="AK50" s="1106"/>
      <c r="AL50" s="764"/>
      <c r="AM50" s="764"/>
      <c r="AN50" s="764"/>
      <c r="AO50" s="764"/>
      <c r="AP50" s="764"/>
      <c r="AQ50" s="764"/>
      <c r="AR50" s="764"/>
      <c r="AS50" s="764"/>
      <c r="AT50" s="765"/>
    </row>
    <row r="51" spans="8:46" ht="15" customHeight="1" x14ac:dyDescent="0.25">
      <c r="H51" s="1104">
        <v>8</v>
      </c>
      <c r="I51" s="765"/>
      <c r="J51" s="1105"/>
      <c r="K51" s="764"/>
      <c r="L51" s="764"/>
      <c r="M51" s="764"/>
      <c r="N51" s="764"/>
      <c r="O51" s="764"/>
      <c r="P51" s="764"/>
      <c r="Q51" s="764"/>
      <c r="R51" s="764"/>
      <c r="S51" s="764"/>
      <c r="T51" s="764"/>
      <c r="U51" s="764"/>
      <c r="V51" s="764"/>
      <c r="W51" s="764"/>
      <c r="X51" s="765"/>
      <c r="Y51" s="1009"/>
      <c r="Z51" s="765"/>
      <c r="AA51" s="1106"/>
      <c r="AB51" s="764"/>
      <c r="AC51" s="764"/>
      <c r="AD51" s="764"/>
      <c r="AE51" s="764"/>
      <c r="AF51" s="764"/>
      <c r="AG51" s="764"/>
      <c r="AH51" s="764"/>
      <c r="AI51" s="764"/>
      <c r="AJ51" s="765"/>
      <c r="AK51" s="1106"/>
      <c r="AL51" s="764"/>
      <c r="AM51" s="764"/>
      <c r="AN51" s="764"/>
      <c r="AO51" s="764"/>
      <c r="AP51" s="764"/>
      <c r="AQ51" s="764"/>
      <c r="AR51" s="764"/>
      <c r="AS51" s="764"/>
      <c r="AT51" s="765"/>
    </row>
    <row r="52" spans="8:46" ht="15" customHeight="1" x14ac:dyDescent="0.25">
      <c r="H52" s="1115"/>
      <c r="I52" s="765"/>
      <c r="J52" s="1107"/>
      <c r="K52" s="764"/>
      <c r="L52" s="764"/>
      <c r="M52" s="764"/>
      <c r="N52" s="764"/>
      <c r="O52" s="764"/>
      <c r="P52" s="764"/>
      <c r="Q52" s="764"/>
      <c r="R52" s="764"/>
      <c r="S52" s="764"/>
      <c r="T52" s="764"/>
      <c r="U52" s="764"/>
      <c r="V52" s="764"/>
      <c r="W52" s="764"/>
      <c r="X52" s="765"/>
      <c r="Y52" s="1113"/>
      <c r="Z52" s="765"/>
      <c r="AA52" s="1110"/>
      <c r="AB52" s="764"/>
      <c r="AC52" s="764"/>
      <c r="AD52" s="764"/>
      <c r="AE52" s="764"/>
      <c r="AF52" s="764"/>
      <c r="AG52" s="764"/>
      <c r="AH52" s="764"/>
      <c r="AI52" s="764"/>
      <c r="AJ52" s="765"/>
      <c r="AK52" s="1110"/>
      <c r="AL52" s="764"/>
      <c r="AM52" s="764"/>
      <c r="AN52" s="764"/>
      <c r="AO52" s="764"/>
      <c r="AP52" s="764"/>
      <c r="AQ52" s="764"/>
      <c r="AR52" s="764"/>
      <c r="AS52" s="764"/>
      <c r="AT52" s="765"/>
    </row>
    <row r="53" spans="8:46" ht="15" customHeight="1" x14ac:dyDescent="0.25">
      <c r="H53" s="1112" t="s">
        <v>1832</v>
      </c>
      <c r="I53" s="764"/>
      <c r="J53" s="764"/>
      <c r="K53" s="764"/>
      <c r="L53" s="764"/>
      <c r="M53" s="764"/>
      <c r="N53" s="764"/>
      <c r="O53" s="764"/>
      <c r="P53" s="764"/>
      <c r="Q53" s="764"/>
      <c r="R53" s="764"/>
      <c r="S53" s="764"/>
      <c r="T53" s="764"/>
      <c r="U53" s="764"/>
      <c r="V53" s="764"/>
      <c r="W53" s="764"/>
      <c r="X53" s="764"/>
      <c r="Y53" s="764"/>
      <c r="Z53" s="765"/>
      <c r="AA53" s="1106">
        <f>SUM(AA44:AT52)</f>
        <v>0</v>
      </c>
      <c r="AB53" s="764"/>
      <c r="AC53" s="764"/>
      <c r="AD53" s="764"/>
      <c r="AE53" s="764"/>
      <c r="AF53" s="764"/>
      <c r="AG53" s="764"/>
      <c r="AH53" s="764"/>
      <c r="AI53" s="764"/>
      <c r="AJ53" s="765"/>
      <c r="AK53" s="1106">
        <f>SUM(AK44:BD52)</f>
        <v>0</v>
      </c>
      <c r="AL53" s="764"/>
      <c r="AM53" s="764"/>
      <c r="AN53" s="764"/>
      <c r="AO53" s="764"/>
      <c r="AP53" s="764"/>
      <c r="AQ53" s="764"/>
      <c r="AR53" s="764"/>
      <c r="AS53" s="764"/>
      <c r="AT53" s="765"/>
    </row>
    <row r="54" spans="8:46" ht="14.25" customHeight="1" x14ac:dyDescent="0.25">
      <c r="AS54" s="443"/>
      <c r="AT54" s="443"/>
    </row>
    <row r="55" spans="8:46" ht="14.25" customHeight="1" x14ac:dyDescent="0.25">
      <c r="AS55" s="443"/>
      <c r="AT55" s="443"/>
    </row>
    <row r="56" spans="8:46" ht="14.25" customHeight="1" x14ac:dyDescent="0.25">
      <c r="AS56" s="443"/>
      <c r="AT56" s="443"/>
    </row>
    <row r="57" spans="8:46" ht="14.25" customHeight="1" x14ac:dyDescent="0.25">
      <c r="H57" s="976" t="s">
        <v>1795</v>
      </c>
      <c r="I57" s="824"/>
      <c r="J57" s="824"/>
      <c r="K57" s="824"/>
      <c r="L57" s="824"/>
      <c r="M57" s="824"/>
      <c r="N57" s="824"/>
      <c r="O57" s="824"/>
      <c r="P57" s="824"/>
      <c r="Q57" s="824"/>
      <c r="R57" s="824"/>
      <c r="S57" s="824"/>
      <c r="T57" s="824"/>
      <c r="U57" s="824"/>
      <c r="V57" s="824"/>
      <c r="W57" s="824"/>
      <c r="X57" s="824"/>
      <c r="Y57" s="825"/>
      <c r="Z57" s="976" t="s">
        <v>1796</v>
      </c>
      <c r="AA57" s="824"/>
      <c r="AB57" s="824"/>
      <c r="AC57" s="824"/>
      <c r="AD57" s="824"/>
      <c r="AE57" s="824"/>
      <c r="AF57" s="824"/>
      <c r="AG57" s="824"/>
      <c r="AH57" s="824"/>
      <c r="AI57" s="824"/>
      <c r="AJ57" s="824"/>
      <c r="AK57" s="824"/>
      <c r="AL57" s="824"/>
      <c r="AM57" s="824"/>
      <c r="AN57" s="824"/>
      <c r="AO57" s="824"/>
      <c r="AP57" s="824"/>
      <c r="AQ57" s="825"/>
      <c r="AS57" s="443"/>
      <c r="AT57" s="443"/>
    </row>
    <row r="58" spans="8:46" ht="14.25" customHeight="1" x14ac:dyDescent="0.25">
      <c r="H58" s="257" t="s">
        <v>796</v>
      </c>
      <c r="I58" s="258"/>
      <c r="J58" s="258"/>
      <c r="K58" s="258"/>
      <c r="L58" s="258"/>
      <c r="M58" s="258"/>
      <c r="N58" s="258"/>
      <c r="O58" s="258"/>
      <c r="P58" s="258"/>
      <c r="Q58" s="259"/>
      <c r="R58" s="257" t="s">
        <v>1511</v>
      </c>
      <c r="S58" s="258"/>
      <c r="T58" s="258"/>
      <c r="U58" s="259"/>
      <c r="V58" s="257" t="s">
        <v>1510</v>
      </c>
      <c r="W58" s="258"/>
      <c r="X58" s="258"/>
      <c r="Y58" s="259"/>
      <c r="Z58" s="257" t="s">
        <v>796</v>
      </c>
      <c r="AA58" s="258"/>
      <c r="AB58" s="258"/>
      <c r="AC58" s="258"/>
      <c r="AD58" s="258"/>
      <c r="AE58" s="258"/>
      <c r="AF58" s="258"/>
      <c r="AG58" s="258"/>
      <c r="AH58" s="258"/>
      <c r="AI58" s="259"/>
      <c r="AJ58" s="257" t="s">
        <v>1511</v>
      </c>
      <c r="AK58" s="258"/>
      <c r="AL58" s="258"/>
      <c r="AM58" s="259"/>
      <c r="AN58" s="257" t="s">
        <v>1510</v>
      </c>
      <c r="AO58" s="258"/>
      <c r="AP58" s="258"/>
      <c r="AQ58" s="259"/>
      <c r="AS58" s="443"/>
      <c r="AT58" s="443"/>
    </row>
    <row r="59" spans="8:46" ht="14.25" customHeight="1" x14ac:dyDescent="0.25">
      <c r="H59" s="260"/>
      <c r="Q59" s="261"/>
      <c r="R59" s="260"/>
      <c r="U59" s="261"/>
      <c r="V59" s="260"/>
      <c r="Y59" s="261"/>
      <c r="Z59" s="260"/>
      <c r="AI59" s="261"/>
      <c r="AJ59" s="260"/>
      <c r="AM59" s="261"/>
      <c r="AN59" s="260"/>
      <c r="AQ59" s="261"/>
      <c r="AS59" s="443"/>
      <c r="AT59" s="443"/>
    </row>
    <row r="60" spans="8:46" ht="14.25" customHeight="1" x14ac:dyDescent="0.25">
      <c r="H60" s="260"/>
      <c r="Q60" s="261"/>
      <c r="R60" s="260"/>
      <c r="U60" s="261"/>
      <c r="V60" s="260"/>
      <c r="Y60" s="261"/>
      <c r="Z60" s="260"/>
      <c r="AI60" s="261"/>
      <c r="AJ60" s="260"/>
      <c r="AM60" s="261"/>
      <c r="AN60" s="260"/>
      <c r="AQ60" s="261"/>
      <c r="AS60" s="443"/>
      <c r="AT60" s="443"/>
    </row>
    <row r="61" spans="8:46" ht="14.25" customHeight="1" x14ac:dyDescent="0.25">
      <c r="H61" s="260"/>
      <c r="Q61" s="261"/>
      <c r="R61" s="260"/>
      <c r="U61" s="261"/>
      <c r="V61" s="260"/>
      <c r="Y61" s="261"/>
      <c r="Z61" s="260"/>
      <c r="AI61" s="261"/>
      <c r="AJ61" s="260"/>
      <c r="AM61" s="261"/>
      <c r="AN61" s="260"/>
      <c r="AQ61" s="261"/>
      <c r="AS61" s="443"/>
      <c r="AT61" s="443"/>
    </row>
    <row r="62" spans="8:46" ht="14.25" customHeight="1" x14ac:dyDescent="0.25">
      <c r="H62" s="260"/>
      <c r="Q62" s="261"/>
      <c r="R62" s="260"/>
      <c r="U62" s="261"/>
      <c r="V62" s="260"/>
      <c r="Y62" s="261"/>
      <c r="Z62" s="260"/>
      <c r="AI62" s="261"/>
      <c r="AJ62" s="260"/>
      <c r="AM62" s="261"/>
      <c r="AN62" s="260"/>
      <c r="AQ62" s="261"/>
      <c r="AS62" s="443"/>
      <c r="AT62" s="443"/>
    </row>
    <row r="63" spans="8:46" ht="14.25" customHeight="1" x14ac:dyDescent="0.25">
      <c r="H63" s="262"/>
      <c r="I63" s="263"/>
      <c r="J63" s="263"/>
      <c r="K63" s="263"/>
      <c r="L63" s="263"/>
      <c r="M63" s="263"/>
      <c r="N63" s="263"/>
      <c r="O63" s="263"/>
      <c r="P63" s="263"/>
      <c r="Q63" s="264"/>
      <c r="R63" s="262"/>
      <c r="S63" s="263"/>
      <c r="T63" s="263"/>
      <c r="U63" s="264"/>
      <c r="V63" s="262"/>
      <c r="W63" s="263"/>
      <c r="X63" s="263"/>
      <c r="Y63" s="264"/>
      <c r="Z63" s="262"/>
      <c r="AA63" s="263"/>
      <c r="AB63" s="263"/>
      <c r="AC63" s="263"/>
      <c r="AD63" s="263"/>
      <c r="AE63" s="263"/>
      <c r="AF63" s="263"/>
      <c r="AG63" s="263"/>
      <c r="AH63" s="263"/>
      <c r="AI63" s="264"/>
      <c r="AJ63" s="262"/>
      <c r="AK63" s="263"/>
      <c r="AL63" s="263"/>
      <c r="AM63" s="264"/>
      <c r="AN63" s="262"/>
      <c r="AO63" s="263"/>
      <c r="AP63" s="263"/>
      <c r="AQ63" s="264"/>
      <c r="AS63" s="443"/>
      <c r="AT63" s="443"/>
    </row>
    <row r="64" spans="8:46" ht="14.25" customHeight="1" x14ac:dyDescent="0.25">
      <c r="AM64" s="265" t="s">
        <v>1797</v>
      </c>
      <c r="AN64" s="131" t="str">
        <f>'E-5-1'!U24</f>
        <v>E-5-1-4</v>
      </c>
      <c r="AS64" s="443"/>
      <c r="AT64" s="443"/>
    </row>
  </sheetData>
  <mergeCells count="151">
    <mergeCell ref="B36:E36"/>
    <mergeCell ref="J26:X26"/>
    <mergeCell ref="H39:I39"/>
    <mergeCell ref="AK49:AT49"/>
    <mergeCell ref="AK37:AT37"/>
    <mergeCell ref="AA27:AT27"/>
    <mergeCell ref="Z57:AQ57"/>
    <mergeCell ref="J30:X30"/>
    <mergeCell ref="H57:Y57"/>
    <mergeCell ref="AA53:AJ53"/>
    <mergeCell ref="AK44:AT44"/>
    <mergeCell ref="H43:I43"/>
    <mergeCell ref="J49:X49"/>
    <mergeCell ref="AA33:AT33"/>
    <mergeCell ref="Y50:Z50"/>
    <mergeCell ref="H52:I52"/>
    <mergeCell ref="J43:X43"/>
    <mergeCell ref="Y34:Z34"/>
    <mergeCell ref="AA26:AT26"/>
    <mergeCell ref="J29:X29"/>
    <mergeCell ref="J38:X38"/>
    <mergeCell ref="H33:I33"/>
    <mergeCell ref="Y32:Z32"/>
    <mergeCell ref="J40:X40"/>
    <mergeCell ref="G9:Z11"/>
    <mergeCell ref="AK46:AT46"/>
    <mergeCell ref="AK40:AT40"/>
    <mergeCell ref="H50:I50"/>
    <mergeCell ref="AA29:AT29"/>
    <mergeCell ref="AA51:AJ51"/>
    <mergeCell ref="B32:E32"/>
    <mergeCell ref="H34:I34"/>
    <mergeCell ref="H25:I25"/>
    <mergeCell ref="J32:X32"/>
    <mergeCell ref="Y51:Z51"/>
    <mergeCell ref="H49:I49"/>
    <mergeCell ref="B16:E16"/>
    <mergeCell ref="AA43:AJ43"/>
    <mergeCell ref="J47:X47"/>
    <mergeCell ref="Y26:Z26"/>
    <mergeCell ref="B28:E28"/>
    <mergeCell ref="H30:I30"/>
    <mergeCell ref="Y43:Z43"/>
    <mergeCell ref="H29:I29"/>
    <mergeCell ref="B30:E30"/>
    <mergeCell ref="Y33:Z33"/>
    <mergeCell ref="J34:X34"/>
    <mergeCell ref="H38:I38"/>
    <mergeCell ref="H53:Z53"/>
    <mergeCell ref="J51:X51"/>
    <mergeCell ref="H22:I22"/>
    <mergeCell ref="J23:X23"/>
    <mergeCell ref="AK51:AT51"/>
    <mergeCell ref="Y23:Z23"/>
    <mergeCell ref="H45:I45"/>
    <mergeCell ref="Y25:Z25"/>
    <mergeCell ref="J33:X33"/>
    <mergeCell ref="Y52:Z52"/>
    <mergeCell ref="Y49:Z49"/>
    <mergeCell ref="H37:I37"/>
    <mergeCell ref="AA39:AJ39"/>
    <mergeCell ref="AA25:AT25"/>
    <mergeCell ref="Y45:Z45"/>
    <mergeCell ref="AA49:AJ49"/>
    <mergeCell ref="Y37:Z37"/>
    <mergeCell ref="AA37:AJ37"/>
    <mergeCell ref="AK52:AT52"/>
    <mergeCell ref="AA23:AT23"/>
    <mergeCell ref="J24:X24"/>
    <mergeCell ref="Y24:Z24"/>
    <mergeCell ref="AA24:AT24"/>
    <mergeCell ref="H24:I24"/>
    <mergeCell ref="B10:E10"/>
    <mergeCell ref="H26:I26"/>
    <mergeCell ref="G7:AR7"/>
    <mergeCell ref="AA52:AJ52"/>
    <mergeCell ref="B18:E18"/>
    <mergeCell ref="AA40:AJ40"/>
    <mergeCell ref="H28:I28"/>
    <mergeCell ref="Y27:Z27"/>
    <mergeCell ref="H48:I48"/>
    <mergeCell ref="B17:E17"/>
    <mergeCell ref="B19:E19"/>
    <mergeCell ref="B34:E34"/>
    <mergeCell ref="B12:E12"/>
    <mergeCell ref="B14:E14"/>
    <mergeCell ref="J44:X44"/>
    <mergeCell ref="AA45:AJ45"/>
    <mergeCell ref="AK45:AT45"/>
    <mergeCell ref="B13:E13"/>
    <mergeCell ref="J28:X28"/>
    <mergeCell ref="H23:I23"/>
    <mergeCell ref="J37:X37"/>
    <mergeCell ref="J27:X27"/>
    <mergeCell ref="H44:I44"/>
    <mergeCell ref="B20:E20"/>
    <mergeCell ref="J22:X22"/>
    <mergeCell ref="J31:X31"/>
    <mergeCell ref="AA38:AJ38"/>
    <mergeCell ref="Y22:Z22"/>
    <mergeCell ref="Y31:Z31"/>
    <mergeCell ref="Y40:Z40"/>
    <mergeCell ref="AA44:AJ44"/>
    <mergeCell ref="Y28:Z28"/>
    <mergeCell ref="AK43:AT43"/>
    <mergeCell ref="AA31:AT31"/>
    <mergeCell ref="AA22:AT22"/>
    <mergeCell ref="AA32:AT32"/>
    <mergeCell ref="Y38:Z38"/>
    <mergeCell ref="J35:X35"/>
    <mergeCell ref="Y35:Z35"/>
    <mergeCell ref="AA50:AJ50"/>
    <mergeCell ref="H31:I31"/>
    <mergeCell ref="J45:X45"/>
    <mergeCell ref="H40:I40"/>
    <mergeCell ref="AA28:AT28"/>
    <mergeCell ref="AA47:AJ47"/>
    <mergeCell ref="Y39:Z39"/>
    <mergeCell ref="Y30:Z30"/>
    <mergeCell ref="Y29:Z29"/>
    <mergeCell ref="AK48:AT48"/>
    <mergeCell ref="AA30:AT30"/>
    <mergeCell ref="Y48:Z48"/>
    <mergeCell ref="Y47:Z47"/>
    <mergeCell ref="AA46:AJ46"/>
    <mergeCell ref="H35:I35"/>
    <mergeCell ref="AK50:AT50"/>
    <mergeCell ref="B4:E4"/>
    <mergeCell ref="H46:I46"/>
    <mergeCell ref="Y44:Z44"/>
    <mergeCell ref="J25:X25"/>
    <mergeCell ref="AA34:AT34"/>
    <mergeCell ref="H51:I51"/>
    <mergeCell ref="AK53:AT53"/>
    <mergeCell ref="J50:X50"/>
    <mergeCell ref="H32:I32"/>
    <mergeCell ref="J46:X46"/>
    <mergeCell ref="AK47:AT47"/>
    <mergeCell ref="AA48:AJ48"/>
    <mergeCell ref="J52:X52"/>
    <mergeCell ref="Y46:Z46"/>
    <mergeCell ref="AK39:AT39"/>
    <mergeCell ref="H47:I47"/>
    <mergeCell ref="J39:X39"/>
    <mergeCell ref="AA35:AT35"/>
    <mergeCell ref="H27:I27"/>
    <mergeCell ref="J48:X48"/>
    <mergeCell ref="B8:E8"/>
    <mergeCell ref="AK38:AT38"/>
    <mergeCell ref="B6:E6"/>
    <mergeCell ref="B15:E15"/>
  </mergeCells>
  <hyperlinks>
    <hyperlink ref="B4" location="PANDUAN!A1" display="PANDUAN" xr:uid="{00000000-0004-0000-9800-000000000000}"/>
    <hyperlink ref="B6" location="'EWS DIRECTORY'!A1" display="EWS DIRECTORY" xr:uid="{00000000-0004-0000-9800-000001000000}"/>
    <hyperlink ref="B8" location="'DATA PEMICU'!A1" display="DATA PEMICU" xr:uid="{00000000-0004-0000-9800-000002000000}"/>
    <hyperlink ref="B10" location="'DATA PENGUJI'!A1" display="DATA PENGUJI" xr:uid="{00000000-0004-0000-9800-000003000000}"/>
    <hyperlink ref="B12" location="'MAIN LEVEL'!A1" display="MAIN LEVEL" xr:uid="{00000000-0004-0000-9800-000004000000}"/>
  </hyperlinks>
  <pageMargins left="0.51181102362204722" right="0.15748031496062989" top="0.55118110236220474" bottom="0.55118110236220474" header="0" footer="0"/>
  <pageSetup paperSize="9" scale="60" orientation="landscape"/>
  <headerFooter>
    <oddFooter>&amp;Rhalaman &amp;P dari</oddFooter>
  </headerFooter>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900-000000000000}">
  <sheetPr codeName="Sheet380">
    <tabColor theme="4" tint="-0.249977111117893"/>
  </sheetPr>
  <dimension ref="A1:BO44"/>
  <sheetViews>
    <sheetView topLeftCell="E3" zoomScaleNormal="100" workbookViewId="0">
      <selection activeCell="AQ18" sqref="AQ18:AU18"/>
    </sheetView>
  </sheetViews>
  <sheetFormatPr defaultColWidth="3.88671875" defaultRowHeight="13.8" x14ac:dyDescent="0.25"/>
  <cols>
    <col min="1" max="1" width="0" style="110" hidden="1"/>
    <col min="2" max="5" width="3.88671875" style="177" customWidth="1"/>
    <col min="6" max="6" width="3.88671875" style="110" customWidth="1"/>
  </cols>
  <sheetData>
    <row r="1" spans="2:67" x14ac:dyDescent="0.25">
      <c r="G1" s="178"/>
      <c r="H1" s="55"/>
      <c r="I1" s="55"/>
      <c r="J1" s="55"/>
      <c r="K1" s="55"/>
      <c r="L1" s="55"/>
      <c r="M1" s="55"/>
      <c r="N1" s="55"/>
    </row>
    <row r="2" spans="2:67" x14ac:dyDescent="0.25">
      <c r="G2" s="55" t="s">
        <v>1674</v>
      </c>
      <c r="H2" s="55"/>
      <c r="I2" s="55"/>
      <c r="J2" s="55"/>
      <c r="K2" s="55"/>
      <c r="L2" s="55"/>
      <c r="M2" s="55"/>
      <c r="N2" s="55"/>
    </row>
    <row r="3" spans="2:67" x14ac:dyDescent="0.25">
      <c r="B3" s="111"/>
      <c r="C3" s="111"/>
      <c r="D3" s="111"/>
      <c r="E3" s="111"/>
      <c r="G3" s="55"/>
      <c r="H3" s="55"/>
      <c r="I3" s="55"/>
      <c r="J3" s="55"/>
      <c r="K3" s="55"/>
      <c r="L3" s="55"/>
      <c r="M3" s="55"/>
      <c r="N3" s="55"/>
    </row>
    <row r="4" spans="2:67" x14ac:dyDescent="0.25">
      <c r="B4" s="762" t="s">
        <v>79</v>
      </c>
      <c r="C4" s="761"/>
      <c r="D4" s="761"/>
      <c r="E4" s="761"/>
      <c r="G4" s="55"/>
      <c r="H4" s="55"/>
      <c r="I4" s="55"/>
      <c r="J4" s="55"/>
      <c r="K4" s="55"/>
      <c r="L4" s="55"/>
      <c r="M4" s="55"/>
      <c r="N4" s="55"/>
    </row>
    <row r="5" spans="2:67" x14ac:dyDescent="0.25">
      <c r="B5" s="111"/>
      <c r="C5" s="111"/>
      <c r="D5" s="111"/>
      <c r="E5" s="111"/>
      <c r="G5" s="55"/>
      <c r="H5" s="55"/>
      <c r="I5" s="55"/>
      <c r="J5" s="55"/>
      <c r="K5" s="55"/>
      <c r="L5" s="55"/>
      <c r="M5" s="55"/>
      <c r="N5" s="55"/>
    </row>
    <row r="6" spans="2:67" x14ac:dyDescent="0.25">
      <c r="B6" s="762" t="s">
        <v>87</v>
      </c>
      <c r="C6" s="761"/>
      <c r="D6" s="761"/>
      <c r="E6" s="761"/>
      <c r="G6" s="55"/>
      <c r="H6" s="55"/>
      <c r="I6" s="55"/>
      <c r="J6" s="55"/>
      <c r="K6" s="55"/>
      <c r="L6" s="55"/>
      <c r="M6" s="55"/>
      <c r="N6" s="55"/>
    </row>
    <row r="7" spans="2:67" x14ac:dyDescent="0.25">
      <c r="B7" s="111"/>
      <c r="C7" s="111"/>
      <c r="D7" s="111"/>
      <c r="E7" s="111"/>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58"/>
      <c r="AU7" s="58"/>
      <c r="AV7" s="58"/>
      <c r="AW7" s="58"/>
      <c r="AX7" s="58"/>
      <c r="AY7" s="58"/>
      <c r="AZ7" s="58"/>
      <c r="BA7" s="58"/>
      <c r="BB7" s="58"/>
      <c r="BC7" s="58"/>
      <c r="BD7" s="58"/>
      <c r="BE7" s="58"/>
      <c r="BF7" s="58"/>
      <c r="BG7" s="58"/>
      <c r="BH7" s="58"/>
      <c r="BI7" s="58"/>
      <c r="BJ7" s="58"/>
      <c r="BK7" s="58"/>
      <c r="BL7" s="58"/>
      <c r="BM7" s="58"/>
      <c r="BN7" s="58"/>
      <c r="BO7" s="58"/>
    </row>
    <row r="8" spans="2:67" x14ac:dyDescent="0.25">
      <c r="B8" s="762" t="s">
        <v>94</v>
      </c>
      <c r="C8" s="761"/>
      <c r="D8" s="761"/>
      <c r="E8" s="761"/>
      <c r="G8" s="55"/>
      <c r="H8" s="55"/>
      <c r="I8" s="55"/>
      <c r="J8" s="55"/>
      <c r="K8" s="55"/>
      <c r="L8" s="55"/>
      <c r="M8" s="55"/>
      <c r="N8" s="55"/>
    </row>
    <row r="9" spans="2:67" ht="14.4" customHeight="1" x14ac:dyDescent="0.25">
      <c r="B9" s="111"/>
      <c r="C9" s="111"/>
      <c r="D9" s="111"/>
      <c r="E9" s="111"/>
      <c r="G9" s="999" t="str">
        <f>"Rincian "&amp;'E-5'!G9&amp;" "&amp;'E-5-1'!M26</f>
        <v>Rincian Biaya Sewa Berdasarkan Bahan Bukti Pidana</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303"/>
    </row>
    <row r="10" spans="2:67" x14ac:dyDescent="0.25">
      <c r="B10" s="762" t="s">
        <v>101</v>
      </c>
      <c r="C10" s="761"/>
      <c r="D10" s="761"/>
      <c r="E10" s="761"/>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304"/>
    </row>
    <row r="11" spans="2:67"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305"/>
    </row>
    <row r="12" spans="2:67" x14ac:dyDescent="0.25">
      <c r="B12" s="762" t="s">
        <v>106</v>
      </c>
      <c r="C12" s="761"/>
      <c r="D12" s="761"/>
      <c r="E12" s="761"/>
      <c r="G12" s="254"/>
      <c r="H12" s="254"/>
      <c r="I12" s="254"/>
      <c r="J12" s="254"/>
      <c r="K12" s="254"/>
      <c r="L12" s="254"/>
      <c r="M12" s="254"/>
      <c r="N12" s="254"/>
    </row>
    <row r="13" spans="2:67" ht="14.25" customHeight="1" x14ac:dyDescent="0.25">
      <c r="B13" s="962" t="str">
        <f>HYPERLINK("#'"&amp;'EWS DIRECTORY'!$J$147&amp;"'!A1",'EWS DIRECTORY'!$J$147)</f>
        <v>E-5</v>
      </c>
      <c r="C13" s="761"/>
      <c r="D13" s="761"/>
      <c r="E13" s="761"/>
      <c r="G13" s="55" t="s">
        <v>1680</v>
      </c>
      <c r="H13" s="55"/>
      <c r="I13" s="254"/>
      <c r="J13" s="254"/>
      <c r="K13" s="254"/>
      <c r="L13" s="254"/>
      <c r="M13" s="254"/>
      <c r="N13" s="254"/>
    </row>
    <row r="14" spans="2:67" x14ac:dyDescent="0.25">
      <c r="B14" s="931" t="str">
        <f>HYPERLINK("#'"&amp;'EWS DIRECTORY'!$J$148&amp;"'!A1",'EWS DIRECTORY'!$J$148)</f>
        <v>E-5-1</v>
      </c>
      <c r="C14" s="761"/>
      <c r="D14" s="761"/>
      <c r="E14" s="761"/>
      <c r="G14" s="55" t="s">
        <v>1681</v>
      </c>
      <c r="H14" s="55"/>
      <c r="I14" s="55"/>
      <c r="J14" s="254"/>
      <c r="K14" s="254"/>
      <c r="L14" s="254"/>
      <c r="M14" s="254"/>
      <c r="N14" s="254"/>
    </row>
    <row r="15" spans="2:67" ht="14.25" customHeight="1" x14ac:dyDescent="0.25">
      <c r="B15" s="929" t="str">
        <f>HYPERLINK("#'"&amp;'EWS DIRECTORY'!$J$149&amp;"'!A1",'EWS DIRECTORY'!$J$149)</f>
        <v>E-5-1-1</v>
      </c>
      <c r="C15" s="761"/>
      <c r="D15" s="761"/>
      <c r="E15" s="761"/>
      <c r="G15" s="55" t="s">
        <v>1744</v>
      </c>
      <c r="H15" s="55"/>
      <c r="I15" s="55" t="s">
        <v>1744</v>
      </c>
      <c r="J15" s="254"/>
      <c r="K15" s="254"/>
      <c r="L15" s="254"/>
      <c r="M15" s="254"/>
      <c r="N15" s="254"/>
    </row>
    <row r="16" spans="2:67" ht="14.25" customHeight="1" x14ac:dyDescent="0.25">
      <c r="B16" s="929" t="str">
        <f>HYPERLINK("#'"&amp;'EWS DIRECTORY'!$J$150&amp;"'!A1",'EWS DIRECTORY'!$J$150)</f>
        <v>E-5-1-2</v>
      </c>
      <c r="C16" s="761"/>
      <c r="D16" s="761"/>
      <c r="E16" s="761"/>
    </row>
    <row r="17" spans="2:42" x14ac:dyDescent="0.25">
      <c r="B17" s="929" t="str">
        <f>HYPERLINK("#'"&amp;'EWS DIRECTORY'!$J$151&amp;"'!A1",'EWS DIRECTORY'!$J$151)</f>
        <v>E-5-1-3</v>
      </c>
      <c r="C17" s="761"/>
      <c r="D17" s="761"/>
      <c r="E17" s="761"/>
      <c r="G17" s="55" t="s">
        <v>1798</v>
      </c>
    </row>
    <row r="18" spans="2:42" ht="14.25" customHeight="1" x14ac:dyDescent="0.25">
      <c r="B18" s="929" t="str">
        <f>HYPERLINK("#'"&amp;'EWS DIRECTORY'!$J$152&amp;"'!A1",'EWS DIRECTORY'!$J$152)</f>
        <v>E-5-1-4</v>
      </c>
      <c r="C18" s="761"/>
      <c r="D18" s="761"/>
      <c r="E18" s="761"/>
      <c r="G18" s="55"/>
    </row>
    <row r="19" spans="2:42" ht="12.75" customHeight="1" x14ac:dyDescent="0.25">
      <c r="B19" s="927" t="str">
        <f>HYPERLINK("#'"&amp;'EWS DIRECTORY'!$J$153&amp;"'!A1",'EWS DIRECTORY'!$J$153)</f>
        <v>E-5-1-5</v>
      </c>
      <c r="C19" s="761"/>
      <c r="D19" s="761"/>
      <c r="E19" s="761"/>
      <c r="G19" s="55"/>
      <c r="H19" s="1116" t="s">
        <v>1445</v>
      </c>
      <c r="I19" s="825"/>
      <c r="J19" s="1116" t="s">
        <v>1452</v>
      </c>
      <c r="K19" s="824"/>
      <c r="L19" s="824"/>
      <c r="M19" s="824"/>
      <c r="N19" s="824"/>
      <c r="O19" s="825"/>
      <c r="P19" s="1116" t="s">
        <v>1915</v>
      </c>
      <c r="Q19" s="824"/>
      <c r="R19" s="824"/>
      <c r="S19" s="824"/>
      <c r="T19" s="824"/>
      <c r="U19" s="825"/>
      <c r="V19" s="1116" t="s">
        <v>1916</v>
      </c>
      <c r="W19" s="824"/>
      <c r="X19" s="824"/>
      <c r="Y19" s="824"/>
      <c r="Z19" s="824"/>
      <c r="AA19" s="824"/>
      <c r="AB19" s="824"/>
      <c r="AC19" s="824"/>
      <c r="AD19" s="824"/>
      <c r="AE19" s="824"/>
      <c r="AF19" s="824"/>
      <c r="AG19" s="824"/>
      <c r="AH19" s="824"/>
      <c r="AI19" s="824"/>
      <c r="AJ19" s="824"/>
      <c r="AK19" s="825"/>
      <c r="AL19" s="1120" t="s">
        <v>1481</v>
      </c>
      <c r="AM19" s="1121"/>
      <c r="AN19" s="1121"/>
      <c r="AO19" s="1121"/>
      <c r="AP19" s="1122"/>
    </row>
    <row r="20" spans="2:42" ht="14.25" customHeight="1" x14ac:dyDescent="0.25">
      <c r="B20" s="929" t="str">
        <f>HYPERLINK("#'"&amp;'EWS DIRECTORY'!$J$154&amp;"'!A1",'EWS DIRECTORY'!$J$154)</f>
        <v>E-5-1-6</v>
      </c>
      <c r="C20" s="761"/>
      <c r="D20" s="761"/>
      <c r="E20" s="761"/>
      <c r="G20" s="55"/>
      <c r="H20" s="1117"/>
      <c r="I20" s="825"/>
      <c r="J20" s="1119"/>
      <c r="K20" s="824"/>
      <c r="L20" s="824"/>
      <c r="M20" s="824"/>
      <c r="N20" s="824"/>
      <c r="O20" s="825"/>
      <c r="P20" s="1117"/>
      <c r="Q20" s="824"/>
      <c r="R20" s="824"/>
      <c r="S20" s="824"/>
      <c r="T20" s="824"/>
      <c r="U20" s="825"/>
      <c r="V20" s="1117"/>
      <c r="W20" s="824"/>
      <c r="X20" s="824"/>
      <c r="Y20" s="824"/>
      <c r="Z20" s="824"/>
      <c r="AA20" s="824"/>
      <c r="AB20" s="824"/>
      <c r="AC20" s="824"/>
      <c r="AD20" s="824"/>
      <c r="AE20" s="824"/>
      <c r="AF20" s="824"/>
      <c r="AG20" s="824"/>
      <c r="AH20" s="824"/>
      <c r="AI20" s="824"/>
      <c r="AJ20" s="824"/>
      <c r="AK20" s="825"/>
      <c r="AL20" s="1063"/>
      <c r="AM20" s="764"/>
      <c r="AN20" s="764"/>
      <c r="AO20" s="764"/>
      <c r="AP20" s="765"/>
    </row>
    <row r="21" spans="2:42" ht="14.25" customHeight="1" x14ac:dyDescent="0.25">
      <c r="G21" s="55"/>
      <c r="H21" s="1117"/>
      <c r="I21" s="825"/>
      <c r="J21" s="1119"/>
      <c r="K21" s="824"/>
      <c r="L21" s="824"/>
      <c r="M21" s="824"/>
      <c r="N21" s="824"/>
      <c r="O21" s="825"/>
      <c r="P21" s="1117"/>
      <c r="Q21" s="824"/>
      <c r="R21" s="824"/>
      <c r="S21" s="824"/>
      <c r="T21" s="824"/>
      <c r="U21" s="825"/>
      <c r="V21" s="1117"/>
      <c r="W21" s="824"/>
      <c r="X21" s="824"/>
      <c r="Y21" s="824"/>
      <c r="Z21" s="824"/>
      <c r="AA21" s="824"/>
      <c r="AB21" s="824"/>
      <c r="AC21" s="824"/>
      <c r="AD21" s="824"/>
      <c r="AE21" s="824"/>
      <c r="AF21" s="824"/>
      <c r="AG21" s="824"/>
      <c r="AH21" s="824"/>
      <c r="AI21" s="824"/>
      <c r="AJ21" s="824"/>
      <c r="AK21" s="825"/>
      <c r="AL21" s="1063"/>
      <c r="AM21" s="764"/>
      <c r="AN21" s="764"/>
      <c r="AO21" s="764"/>
      <c r="AP21" s="765"/>
    </row>
    <row r="22" spans="2:42" ht="14.25" customHeight="1" x14ac:dyDescent="0.25">
      <c r="G22" s="55"/>
      <c r="H22" s="1117"/>
      <c r="I22" s="825"/>
      <c r="J22" s="1119"/>
      <c r="K22" s="824"/>
      <c r="L22" s="824"/>
      <c r="M22" s="824"/>
      <c r="N22" s="824"/>
      <c r="O22" s="825"/>
      <c r="P22" s="1117"/>
      <c r="Q22" s="824"/>
      <c r="R22" s="824"/>
      <c r="S22" s="824"/>
      <c r="T22" s="824"/>
      <c r="U22" s="825"/>
      <c r="V22" s="1117"/>
      <c r="W22" s="824"/>
      <c r="X22" s="824"/>
      <c r="Y22" s="824"/>
      <c r="Z22" s="824"/>
      <c r="AA22" s="824"/>
      <c r="AB22" s="824"/>
      <c r="AC22" s="824"/>
      <c r="AD22" s="824"/>
      <c r="AE22" s="824"/>
      <c r="AF22" s="824"/>
      <c r="AG22" s="824"/>
      <c r="AH22" s="824"/>
      <c r="AI22" s="824"/>
      <c r="AJ22" s="824"/>
      <c r="AK22" s="825"/>
      <c r="AL22" s="1063"/>
      <c r="AM22" s="764"/>
      <c r="AN22" s="764"/>
      <c r="AO22" s="764"/>
      <c r="AP22" s="765"/>
    </row>
    <row r="23" spans="2:42" ht="14.25" customHeight="1" x14ac:dyDescent="0.25">
      <c r="G23" s="55"/>
      <c r="H23" s="1117"/>
      <c r="I23" s="825"/>
      <c r="J23" s="1119"/>
      <c r="K23" s="824"/>
      <c r="L23" s="824"/>
      <c r="M23" s="824"/>
      <c r="N23" s="824"/>
      <c r="O23" s="825"/>
      <c r="P23" s="1117"/>
      <c r="Q23" s="824"/>
      <c r="R23" s="824"/>
      <c r="S23" s="824"/>
      <c r="T23" s="824"/>
      <c r="U23" s="825"/>
      <c r="V23" s="1117"/>
      <c r="W23" s="824"/>
      <c r="X23" s="824"/>
      <c r="Y23" s="824"/>
      <c r="Z23" s="824"/>
      <c r="AA23" s="824"/>
      <c r="AB23" s="824"/>
      <c r="AC23" s="824"/>
      <c r="AD23" s="824"/>
      <c r="AE23" s="824"/>
      <c r="AF23" s="824"/>
      <c r="AG23" s="824"/>
      <c r="AH23" s="824"/>
      <c r="AI23" s="824"/>
      <c r="AJ23" s="824"/>
      <c r="AK23" s="825"/>
      <c r="AL23" s="1063"/>
      <c r="AM23" s="764"/>
      <c r="AN23" s="764"/>
      <c r="AO23" s="764"/>
      <c r="AP23" s="765"/>
    </row>
    <row r="24" spans="2:42" ht="14.25" customHeight="1" x14ac:dyDescent="0.25">
      <c r="G24" s="55"/>
      <c r="H24" s="1117"/>
      <c r="I24" s="825"/>
      <c r="J24" s="1119"/>
      <c r="K24" s="824"/>
      <c r="L24" s="824"/>
      <c r="M24" s="824"/>
      <c r="N24" s="824"/>
      <c r="O24" s="825"/>
      <c r="P24" s="1117"/>
      <c r="Q24" s="824"/>
      <c r="R24" s="824"/>
      <c r="S24" s="824"/>
      <c r="T24" s="824"/>
      <c r="U24" s="825"/>
      <c r="V24" s="1117"/>
      <c r="W24" s="824"/>
      <c r="X24" s="824"/>
      <c r="Y24" s="824"/>
      <c r="Z24" s="824"/>
      <c r="AA24" s="824"/>
      <c r="AB24" s="824"/>
      <c r="AC24" s="824"/>
      <c r="AD24" s="824"/>
      <c r="AE24" s="824"/>
      <c r="AF24" s="824"/>
      <c r="AG24" s="824"/>
      <c r="AH24" s="824"/>
      <c r="AI24" s="824"/>
      <c r="AJ24" s="824"/>
      <c r="AK24" s="825"/>
      <c r="AL24" s="1063"/>
      <c r="AM24" s="764"/>
      <c r="AN24" s="764"/>
      <c r="AO24" s="764"/>
      <c r="AP24" s="765"/>
    </row>
    <row r="25" spans="2:42" ht="14.25" customHeight="1" x14ac:dyDescent="0.25">
      <c r="G25" s="55"/>
      <c r="H25" s="1117"/>
      <c r="I25" s="825"/>
      <c r="J25" s="1119"/>
      <c r="K25" s="824"/>
      <c r="L25" s="824"/>
      <c r="M25" s="824"/>
      <c r="N25" s="824"/>
      <c r="O25" s="825"/>
      <c r="P25" s="1117"/>
      <c r="Q25" s="824"/>
      <c r="R25" s="824"/>
      <c r="S25" s="824"/>
      <c r="T25" s="824"/>
      <c r="U25" s="825"/>
      <c r="V25" s="1117"/>
      <c r="W25" s="824"/>
      <c r="X25" s="824"/>
      <c r="Y25" s="824"/>
      <c r="Z25" s="824"/>
      <c r="AA25" s="824"/>
      <c r="AB25" s="824"/>
      <c r="AC25" s="824"/>
      <c r="AD25" s="824"/>
      <c r="AE25" s="824"/>
      <c r="AF25" s="824"/>
      <c r="AG25" s="824"/>
      <c r="AH25" s="824"/>
      <c r="AI25" s="824"/>
      <c r="AJ25" s="824"/>
      <c r="AK25" s="825"/>
      <c r="AL25" s="1063"/>
      <c r="AM25" s="764"/>
      <c r="AN25" s="764"/>
      <c r="AO25" s="764"/>
      <c r="AP25" s="765"/>
    </row>
    <row r="26" spans="2:42" ht="14.25" customHeight="1" x14ac:dyDescent="0.25">
      <c r="G26" s="55"/>
      <c r="H26" s="1117"/>
      <c r="I26" s="825"/>
      <c r="J26" s="1119"/>
      <c r="K26" s="824"/>
      <c r="L26" s="824"/>
      <c r="M26" s="824"/>
      <c r="N26" s="824"/>
      <c r="O26" s="825"/>
      <c r="P26" s="1117"/>
      <c r="Q26" s="824"/>
      <c r="R26" s="824"/>
      <c r="S26" s="824"/>
      <c r="T26" s="824"/>
      <c r="U26" s="825"/>
      <c r="V26" s="1117"/>
      <c r="W26" s="824"/>
      <c r="X26" s="824"/>
      <c r="Y26" s="824"/>
      <c r="Z26" s="824"/>
      <c r="AA26" s="824"/>
      <c r="AB26" s="824"/>
      <c r="AC26" s="824"/>
      <c r="AD26" s="824"/>
      <c r="AE26" s="824"/>
      <c r="AF26" s="824"/>
      <c r="AG26" s="824"/>
      <c r="AH26" s="824"/>
      <c r="AI26" s="824"/>
      <c r="AJ26" s="824"/>
      <c r="AK26" s="825"/>
      <c r="AL26" s="1063"/>
      <c r="AM26" s="764"/>
      <c r="AN26" s="764"/>
      <c r="AO26" s="764"/>
      <c r="AP26" s="765"/>
    </row>
    <row r="27" spans="2:42" x14ac:dyDescent="0.25">
      <c r="H27" s="1117"/>
      <c r="I27" s="825"/>
      <c r="J27" s="1119"/>
      <c r="K27" s="824"/>
      <c r="L27" s="824"/>
      <c r="M27" s="824"/>
      <c r="N27" s="824"/>
      <c r="O27" s="825"/>
      <c r="P27" s="1117"/>
      <c r="Q27" s="824"/>
      <c r="R27" s="824"/>
      <c r="S27" s="824"/>
      <c r="T27" s="824"/>
      <c r="U27" s="825"/>
      <c r="V27" s="1117"/>
      <c r="W27" s="824"/>
      <c r="X27" s="824"/>
      <c r="Y27" s="824"/>
      <c r="Z27" s="824"/>
      <c r="AA27" s="824"/>
      <c r="AB27" s="824"/>
      <c r="AC27" s="824"/>
      <c r="AD27" s="824"/>
      <c r="AE27" s="824"/>
      <c r="AF27" s="824"/>
      <c r="AG27" s="824"/>
      <c r="AH27" s="824"/>
      <c r="AI27" s="824"/>
      <c r="AJ27" s="824"/>
      <c r="AK27" s="825"/>
      <c r="AL27" s="1063"/>
      <c r="AM27" s="764"/>
      <c r="AN27" s="764"/>
      <c r="AO27" s="764"/>
      <c r="AP27" s="765"/>
    </row>
    <row r="28" spans="2:42" x14ac:dyDescent="0.25">
      <c r="B28" s="760"/>
      <c r="C28" s="761"/>
      <c r="D28" s="761"/>
      <c r="E28" s="761"/>
      <c r="H28" s="1117"/>
      <c r="I28" s="825"/>
      <c r="J28" s="1119"/>
      <c r="K28" s="824"/>
      <c r="L28" s="824"/>
      <c r="M28" s="824"/>
      <c r="N28" s="824"/>
      <c r="O28" s="825"/>
      <c r="P28" s="1117"/>
      <c r="Q28" s="824"/>
      <c r="R28" s="824"/>
      <c r="S28" s="824"/>
      <c r="T28" s="824"/>
      <c r="U28" s="825"/>
      <c r="V28" s="1117"/>
      <c r="W28" s="824"/>
      <c r="X28" s="824"/>
      <c r="Y28" s="824"/>
      <c r="Z28" s="824"/>
      <c r="AA28" s="824"/>
      <c r="AB28" s="824"/>
      <c r="AC28" s="824"/>
      <c r="AD28" s="824"/>
      <c r="AE28" s="824"/>
      <c r="AF28" s="824"/>
      <c r="AG28" s="824"/>
      <c r="AH28" s="824"/>
      <c r="AI28" s="824"/>
      <c r="AJ28" s="824"/>
      <c r="AK28" s="825"/>
      <c r="AL28" s="1063"/>
      <c r="AM28" s="764"/>
      <c r="AN28" s="764"/>
      <c r="AO28" s="764"/>
      <c r="AP28" s="765"/>
    </row>
    <row r="29" spans="2:42" x14ac:dyDescent="0.25">
      <c r="H29" s="1117"/>
      <c r="I29" s="825"/>
      <c r="J29" s="1119"/>
      <c r="K29" s="824"/>
      <c r="L29" s="824"/>
      <c r="M29" s="824"/>
      <c r="N29" s="824"/>
      <c r="O29" s="825"/>
      <c r="P29" s="1117"/>
      <c r="Q29" s="824"/>
      <c r="R29" s="824"/>
      <c r="S29" s="824"/>
      <c r="T29" s="824"/>
      <c r="U29" s="825"/>
      <c r="V29" s="1117"/>
      <c r="W29" s="824"/>
      <c r="X29" s="824"/>
      <c r="Y29" s="824"/>
      <c r="Z29" s="824"/>
      <c r="AA29" s="824"/>
      <c r="AB29" s="824"/>
      <c r="AC29" s="824"/>
      <c r="AD29" s="824"/>
      <c r="AE29" s="824"/>
      <c r="AF29" s="824"/>
      <c r="AG29" s="824"/>
      <c r="AH29" s="824"/>
      <c r="AI29" s="824"/>
      <c r="AJ29" s="824"/>
      <c r="AK29" s="825"/>
      <c r="AL29" s="1063"/>
      <c r="AM29" s="764"/>
      <c r="AN29" s="764"/>
      <c r="AO29" s="764"/>
      <c r="AP29" s="765"/>
    </row>
    <row r="30" spans="2:42" x14ac:dyDescent="0.25">
      <c r="B30" s="760"/>
      <c r="C30" s="761"/>
      <c r="D30" s="761"/>
      <c r="E30" s="761"/>
      <c r="H30" s="1117"/>
      <c r="I30" s="825"/>
      <c r="J30" s="1119"/>
      <c r="K30" s="824"/>
      <c r="L30" s="824"/>
      <c r="M30" s="824"/>
      <c r="N30" s="824"/>
      <c r="O30" s="825"/>
      <c r="P30" s="1117"/>
      <c r="Q30" s="824"/>
      <c r="R30" s="824"/>
      <c r="S30" s="824"/>
      <c r="T30" s="824"/>
      <c r="U30" s="825"/>
      <c r="V30" s="1117"/>
      <c r="W30" s="824"/>
      <c r="X30" s="824"/>
      <c r="Y30" s="824"/>
      <c r="Z30" s="824"/>
      <c r="AA30" s="824"/>
      <c r="AB30" s="824"/>
      <c r="AC30" s="824"/>
      <c r="AD30" s="824"/>
      <c r="AE30" s="824"/>
      <c r="AF30" s="824"/>
      <c r="AG30" s="824"/>
      <c r="AH30" s="824"/>
      <c r="AI30" s="824"/>
      <c r="AJ30" s="824"/>
      <c r="AK30" s="825"/>
      <c r="AL30" s="1063"/>
      <c r="AM30" s="764"/>
      <c r="AN30" s="764"/>
      <c r="AO30" s="764"/>
      <c r="AP30" s="765"/>
    </row>
    <row r="31" spans="2:42" x14ac:dyDescent="0.25">
      <c r="H31" s="1117"/>
      <c r="I31" s="825"/>
      <c r="J31" s="1119"/>
      <c r="K31" s="824"/>
      <c r="L31" s="824"/>
      <c r="M31" s="824"/>
      <c r="N31" s="824"/>
      <c r="O31" s="825"/>
      <c r="P31" s="1117"/>
      <c r="Q31" s="824"/>
      <c r="R31" s="824"/>
      <c r="S31" s="824"/>
      <c r="T31" s="824"/>
      <c r="U31" s="825"/>
      <c r="V31" s="1117"/>
      <c r="W31" s="824"/>
      <c r="X31" s="824"/>
      <c r="Y31" s="824"/>
      <c r="Z31" s="824"/>
      <c r="AA31" s="824"/>
      <c r="AB31" s="824"/>
      <c r="AC31" s="824"/>
      <c r="AD31" s="824"/>
      <c r="AE31" s="824"/>
      <c r="AF31" s="824"/>
      <c r="AG31" s="824"/>
      <c r="AH31" s="824"/>
      <c r="AI31" s="824"/>
      <c r="AJ31" s="824"/>
      <c r="AK31" s="825"/>
      <c r="AL31" s="1063"/>
      <c r="AM31" s="764"/>
      <c r="AN31" s="764"/>
      <c r="AO31" s="764"/>
      <c r="AP31" s="765"/>
    </row>
    <row r="32" spans="2:42" x14ac:dyDescent="0.25">
      <c r="B32" s="760"/>
      <c r="C32" s="761"/>
      <c r="D32" s="761"/>
      <c r="E32" s="761"/>
      <c r="H32" s="1117"/>
      <c r="I32" s="825"/>
      <c r="J32" s="1119"/>
      <c r="K32" s="824"/>
      <c r="L32" s="824"/>
      <c r="M32" s="824"/>
      <c r="N32" s="824"/>
      <c r="O32" s="825"/>
      <c r="P32" s="1117"/>
      <c r="Q32" s="824"/>
      <c r="R32" s="824"/>
      <c r="S32" s="824"/>
      <c r="T32" s="824"/>
      <c r="U32" s="825"/>
      <c r="V32" s="1117"/>
      <c r="W32" s="824"/>
      <c r="X32" s="824"/>
      <c r="Y32" s="824"/>
      <c r="Z32" s="824"/>
      <c r="AA32" s="824"/>
      <c r="AB32" s="824"/>
      <c r="AC32" s="824"/>
      <c r="AD32" s="824"/>
      <c r="AE32" s="824"/>
      <c r="AF32" s="824"/>
      <c r="AG32" s="824"/>
      <c r="AH32" s="824"/>
      <c r="AI32" s="824"/>
      <c r="AJ32" s="824"/>
      <c r="AK32" s="825"/>
      <c r="AL32" s="1063"/>
      <c r="AM32" s="764"/>
      <c r="AN32" s="764"/>
      <c r="AO32" s="764"/>
      <c r="AP32" s="765"/>
    </row>
    <row r="33" spans="2:43" x14ac:dyDescent="0.25">
      <c r="H33" s="1117"/>
      <c r="I33" s="825"/>
      <c r="J33" s="1119"/>
      <c r="K33" s="824"/>
      <c r="L33" s="824"/>
      <c r="M33" s="824"/>
      <c r="N33" s="824"/>
      <c r="O33" s="825"/>
      <c r="P33" s="1117"/>
      <c r="Q33" s="824"/>
      <c r="R33" s="824"/>
      <c r="S33" s="824"/>
      <c r="T33" s="824"/>
      <c r="U33" s="825"/>
      <c r="V33" s="1117"/>
      <c r="W33" s="824"/>
      <c r="X33" s="824"/>
      <c r="Y33" s="824"/>
      <c r="Z33" s="824"/>
      <c r="AA33" s="824"/>
      <c r="AB33" s="824"/>
      <c r="AC33" s="824"/>
      <c r="AD33" s="824"/>
      <c r="AE33" s="824"/>
      <c r="AF33" s="824"/>
      <c r="AG33" s="824"/>
      <c r="AH33" s="824"/>
      <c r="AI33" s="824"/>
      <c r="AJ33" s="824"/>
      <c r="AK33" s="825"/>
      <c r="AL33" s="1063"/>
      <c r="AM33" s="764"/>
      <c r="AN33" s="764"/>
      <c r="AO33" s="764"/>
      <c r="AP33" s="765"/>
    </row>
    <row r="34" spans="2:43" x14ac:dyDescent="0.25">
      <c r="B34" s="760"/>
      <c r="C34" s="761"/>
      <c r="D34" s="761"/>
      <c r="E34" s="761"/>
      <c r="H34" s="113"/>
      <c r="I34" s="114"/>
      <c r="J34" s="1161"/>
      <c r="K34" s="824"/>
      <c r="L34" s="824"/>
      <c r="M34" s="824"/>
      <c r="N34" s="824"/>
      <c r="O34" s="825"/>
      <c r="P34" s="1159"/>
      <c r="Q34" s="824"/>
      <c r="R34" s="824"/>
      <c r="S34" s="824"/>
      <c r="T34" s="824"/>
      <c r="U34" s="825"/>
      <c r="V34" s="1160"/>
      <c r="W34" s="824"/>
      <c r="X34" s="824"/>
      <c r="Y34" s="824"/>
      <c r="Z34" s="824"/>
      <c r="AA34" s="824"/>
      <c r="AB34" s="824"/>
      <c r="AC34" s="824"/>
      <c r="AD34" s="824"/>
      <c r="AE34" s="824"/>
      <c r="AF34" s="824"/>
      <c r="AG34" s="824"/>
      <c r="AH34" s="824"/>
      <c r="AI34" s="824"/>
      <c r="AJ34" s="824"/>
      <c r="AK34" s="1124"/>
      <c r="AL34" s="1065"/>
      <c r="AM34" s="764"/>
      <c r="AN34" s="764"/>
      <c r="AO34" s="764"/>
      <c r="AP34" s="765"/>
    </row>
    <row r="35" spans="2:43" x14ac:dyDescent="0.25">
      <c r="H35" s="1123" t="s">
        <v>1804</v>
      </c>
      <c r="I35" s="824"/>
      <c r="J35" s="824"/>
      <c r="K35" s="824"/>
      <c r="L35" s="824"/>
      <c r="M35" s="824"/>
      <c r="N35" s="824"/>
      <c r="O35" s="824"/>
      <c r="P35" s="824"/>
      <c r="Q35" s="824"/>
      <c r="R35" s="824"/>
      <c r="S35" s="824"/>
      <c r="T35" s="824"/>
      <c r="U35" s="824"/>
      <c r="V35" s="824"/>
      <c r="W35" s="824"/>
      <c r="X35" s="824"/>
      <c r="Y35" s="824"/>
      <c r="Z35" s="824"/>
      <c r="AA35" s="824"/>
      <c r="AB35" s="824"/>
      <c r="AC35" s="824"/>
      <c r="AD35" s="824"/>
      <c r="AE35" s="824"/>
      <c r="AF35" s="824"/>
      <c r="AG35" s="824"/>
      <c r="AH35" s="824"/>
      <c r="AI35" s="824"/>
      <c r="AJ35" s="824"/>
      <c r="AK35" s="1124"/>
      <c r="AL35" s="1063">
        <f>SUM(AL20:AP34)</f>
        <v>0</v>
      </c>
      <c r="AM35" s="764"/>
      <c r="AN35" s="764"/>
      <c r="AO35" s="764"/>
      <c r="AP35" s="765"/>
    </row>
    <row r="36" spans="2:43" x14ac:dyDescent="0.25">
      <c r="B36" s="760"/>
      <c r="C36" s="761"/>
      <c r="D36" s="761"/>
      <c r="E36" s="761"/>
    </row>
    <row r="37" spans="2:43" x14ac:dyDescent="0.25">
      <c r="H37" s="976" t="s">
        <v>1795</v>
      </c>
      <c r="I37" s="824"/>
      <c r="J37" s="824"/>
      <c r="K37" s="824"/>
      <c r="L37" s="824"/>
      <c r="M37" s="824"/>
      <c r="N37" s="824"/>
      <c r="O37" s="824"/>
      <c r="P37" s="824"/>
      <c r="Q37" s="824"/>
      <c r="R37" s="824"/>
      <c r="S37" s="824"/>
      <c r="T37" s="824"/>
      <c r="U37" s="824"/>
      <c r="V37" s="824"/>
      <c r="W37" s="824"/>
      <c r="X37" s="824"/>
      <c r="Y37" s="825"/>
      <c r="Z37" s="976" t="s">
        <v>1796</v>
      </c>
      <c r="AA37" s="824"/>
      <c r="AB37" s="824"/>
      <c r="AC37" s="824"/>
      <c r="AD37" s="824"/>
      <c r="AE37" s="824"/>
      <c r="AF37" s="824"/>
      <c r="AG37" s="824"/>
      <c r="AH37" s="824"/>
      <c r="AI37" s="824"/>
      <c r="AJ37" s="824"/>
      <c r="AK37" s="824"/>
      <c r="AL37" s="824"/>
      <c r="AM37" s="824"/>
      <c r="AN37" s="824"/>
      <c r="AO37" s="824"/>
      <c r="AP37" s="824"/>
      <c r="AQ37" s="825"/>
    </row>
    <row r="38" spans="2:43" x14ac:dyDescent="0.25">
      <c r="H38" s="257" t="s">
        <v>796</v>
      </c>
      <c r="I38" s="258"/>
      <c r="J38" s="258"/>
      <c r="K38" s="258"/>
      <c r="L38" s="258"/>
      <c r="M38" s="258"/>
      <c r="N38" s="258"/>
      <c r="O38" s="258"/>
      <c r="P38" s="258"/>
      <c r="Q38" s="259"/>
      <c r="R38" s="257" t="s">
        <v>1511</v>
      </c>
      <c r="S38" s="258"/>
      <c r="T38" s="258"/>
      <c r="U38" s="259"/>
      <c r="V38" s="257" t="s">
        <v>1510</v>
      </c>
      <c r="W38" s="258"/>
      <c r="X38" s="258"/>
      <c r="Y38" s="259"/>
      <c r="Z38" s="257" t="s">
        <v>796</v>
      </c>
      <c r="AA38" s="258"/>
      <c r="AB38" s="258"/>
      <c r="AC38" s="258"/>
      <c r="AD38" s="258"/>
      <c r="AE38" s="258"/>
      <c r="AF38" s="258"/>
      <c r="AG38" s="258"/>
      <c r="AH38" s="258"/>
      <c r="AI38" s="259"/>
      <c r="AJ38" s="257" t="s">
        <v>1511</v>
      </c>
      <c r="AK38" s="258"/>
      <c r="AL38" s="258"/>
      <c r="AM38" s="259"/>
      <c r="AN38" s="257" t="s">
        <v>1510</v>
      </c>
      <c r="AO38" s="258"/>
      <c r="AP38" s="258"/>
      <c r="AQ38" s="259"/>
    </row>
    <row r="39" spans="2:43" x14ac:dyDescent="0.25">
      <c r="H39" s="260"/>
      <c r="Q39" s="261"/>
      <c r="R39" s="260"/>
      <c r="U39" s="261"/>
      <c r="V39" s="260"/>
      <c r="Y39" s="261"/>
      <c r="Z39" s="260"/>
      <c r="AI39" s="261"/>
      <c r="AJ39" s="260"/>
      <c r="AM39" s="261"/>
      <c r="AN39" s="260"/>
      <c r="AQ39" s="261"/>
    </row>
    <row r="40" spans="2:43" x14ac:dyDescent="0.25">
      <c r="H40" s="260"/>
      <c r="Q40" s="261"/>
      <c r="R40" s="260"/>
      <c r="U40" s="261"/>
      <c r="V40" s="260"/>
      <c r="Y40" s="261"/>
      <c r="Z40" s="260"/>
      <c r="AI40" s="261"/>
      <c r="AJ40" s="260"/>
      <c r="AM40" s="261"/>
      <c r="AN40" s="260"/>
      <c r="AQ40" s="261"/>
    </row>
    <row r="41" spans="2:43" x14ac:dyDescent="0.25">
      <c r="H41" s="260"/>
      <c r="Q41" s="261"/>
      <c r="R41" s="260"/>
      <c r="U41" s="261"/>
      <c r="V41" s="260"/>
      <c r="Y41" s="261"/>
      <c r="Z41" s="260"/>
      <c r="AI41" s="261"/>
      <c r="AJ41" s="260"/>
      <c r="AM41" s="261"/>
      <c r="AN41" s="260"/>
      <c r="AQ41" s="261"/>
    </row>
    <row r="42" spans="2:43" x14ac:dyDescent="0.25">
      <c r="H42" s="260"/>
      <c r="Q42" s="261"/>
      <c r="R42" s="260"/>
      <c r="U42" s="261"/>
      <c r="V42" s="260"/>
      <c r="Y42" s="261"/>
      <c r="Z42" s="260"/>
      <c r="AI42" s="261"/>
      <c r="AJ42" s="260"/>
      <c r="AM42" s="261"/>
      <c r="AN42" s="260"/>
      <c r="AQ42" s="261"/>
    </row>
    <row r="43" spans="2:43" x14ac:dyDescent="0.25">
      <c r="H43" s="262"/>
      <c r="I43" s="263"/>
      <c r="J43" s="263"/>
      <c r="K43" s="263"/>
      <c r="L43" s="263"/>
      <c r="M43" s="263"/>
      <c r="N43" s="263"/>
      <c r="O43" s="263"/>
      <c r="P43" s="263"/>
      <c r="Q43" s="264"/>
      <c r="R43" s="262"/>
      <c r="S43" s="263"/>
      <c r="T43" s="263"/>
      <c r="U43" s="264"/>
      <c r="V43" s="262"/>
      <c r="W43" s="263"/>
      <c r="X43" s="263"/>
      <c r="Y43" s="264"/>
      <c r="Z43" s="262"/>
      <c r="AA43" s="263"/>
      <c r="AB43" s="263"/>
      <c r="AC43" s="263"/>
      <c r="AD43" s="263"/>
      <c r="AE43" s="263"/>
      <c r="AF43" s="263"/>
      <c r="AG43" s="263"/>
      <c r="AH43" s="263"/>
      <c r="AI43" s="264"/>
      <c r="AJ43" s="262"/>
      <c r="AK43" s="263"/>
      <c r="AL43" s="263"/>
      <c r="AM43" s="264"/>
      <c r="AN43" s="262"/>
      <c r="AO43" s="263"/>
      <c r="AP43" s="263"/>
      <c r="AQ43" s="264"/>
    </row>
    <row r="44" spans="2:43" x14ac:dyDescent="0.25">
      <c r="AM44" s="265" t="s">
        <v>1797</v>
      </c>
      <c r="AN44" s="55" t="str">
        <f>'E-5-1'!U26</f>
        <v>E-5-1-5</v>
      </c>
    </row>
  </sheetData>
  <mergeCells count="103">
    <mergeCell ref="Z37:AQ37"/>
    <mergeCell ref="B36:E36"/>
    <mergeCell ref="AL26:AP26"/>
    <mergeCell ref="AL25:AP25"/>
    <mergeCell ref="H37:Y37"/>
    <mergeCell ref="V33:AK33"/>
    <mergeCell ref="J33:O33"/>
    <mergeCell ref="B34:E34"/>
    <mergeCell ref="G7:AR7"/>
    <mergeCell ref="B18:E18"/>
    <mergeCell ref="P24:U24"/>
    <mergeCell ref="V32:AK32"/>
    <mergeCell ref="V23:AK23"/>
    <mergeCell ref="P33:U33"/>
    <mergeCell ref="AL24:AP24"/>
    <mergeCell ref="H19:I19"/>
    <mergeCell ref="AL33:AP33"/>
    <mergeCell ref="H28:I28"/>
    <mergeCell ref="P26:U26"/>
    <mergeCell ref="V24:AK24"/>
    <mergeCell ref="B28:E28"/>
    <mergeCell ref="B30:E30"/>
    <mergeCell ref="B20:E20"/>
    <mergeCell ref="AL22:AP22"/>
    <mergeCell ref="B6:E6"/>
    <mergeCell ref="B15:E15"/>
    <mergeCell ref="H31:I31"/>
    <mergeCell ref="J20:O20"/>
    <mergeCell ref="H21:I21"/>
    <mergeCell ref="V22:AK22"/>
    <mergeCell ref="J22:O22"/>
    <mergeCell ref="J31:O31"/>
    <mergeCell ref="G9:Z11"/>
    <mergeCell ref="B12:E12"/>
    <mergeCell ref="B14:E14"/>
    <mergeCell ref="P20:U20"/>
    <mergeCell ref="V19:AK19"/>
    <mergeCell ref="P29:U29"/>
    <mergeCell ref="V28:AK28"/>
    <mergeCell ref="J19:O19"/>
    <mergeCell ref="B13:E13"/>
    <mergeCell ref="J28:O28"/>
    <mergeCell ref="B16:E16"/>
    <mergeCell ref="V21:AK21"/>
    <mergeCell ref="P23:U23"/>
    <mergeCell ref="B17:E17"/>
    <mergeCell ref="V31:AK31"/>
    <mergeCell ref="B19:E19"/>
    <mergeCell ref="AL19:AP19"/>
    <mergeCell ref="H29:I29"/>
    <mergeCell ref="P27:U27"/>
    <mergeCell ref="V26:AK26"/>
    <mergeCell ref="B32:E32"/>
    <mergeCell ref="H25:I25"/>
    <mergeCell ref="P32:U32"/>
    <mergeCell ref="P21:U21"/>
    <mergeCell ref="H26:I26"/>
    <mergeCell ref="AL31:AP31"/>
    <mergeCell ref="AL20:AP20"/>
    <mergeCell ref="AL29:AP29"/>
    <mergeCell ref="H23:I23"/>
    <mergeCell ref="P22:U22"/>
    <mergeCell ref="P31:U31"/>
    <mergeCell ref="V30:AK30"/>
    <mergeCell ref="AL35:AP35"/>
    <mergeCell ref="P25:U25"/>
    <mergeCell ref="H35:AK35"/>
    <mergeCell ref="B4:E4"/>
    <mergeCell ref="P19:U19"/>
    <mergeCell ref="P28:U28"/>
    <mergeCell ref="AL28:AP28"/>
    <mergeCell ref="P30:U30"/>
    <mergeCell ref="H32:I32"/>
    <mergeCell ref="AL21:AP21"/>
    <mergeCell ref="V20:AK20"/>
    <mergeCell ref="V34:AK34"/>
    <mergeCell ref="V29:AK29"/>
    <mergeCell ref="H27:I27"/>
    <mergeCell ref="AL23:AP23"/>
    <mergeCell ref="J29:O29"/>
    <mergeCell ref="B8:E8"/>
    <mergeCell ref="H24:I24"/>
    <mergeCell ref="H33:I33"/>
    <mergeCell ref="B10:E10"/>
    <mergeCell ref="J34:O34"/>
    <mergeCell ref="V27:AK27"/>
    <mergeCell ref="J27:O27"/>
    <mergeCell ref="AL30:AP30"/>
    <mergeCell ref="P34:U34"/>
    <mergeCell ref="H30:I30"/>
    <mergeCell ref="J24:O24"/>
    <mergeCell ref="H20:I20"/>
    <mergeCell ref="AL34:AP34"/>
    <mergeCell ref="J26:O26"/>
    <mergeCell ref="AL27:AP27"/>
    <mergeCell ref="V25:AK25"/>
    <mergeCell ref="J25:O25"/>
    <mergeCell ref="J32:O32"/>
    <mergeCell ref="AL32:AP32"/>
    <mergeCell ref="J21:O21"/>
    <mergeCell ref="J23:O23"/>
    <mergeCell ref="H22:I22"/>
    <mergeCell ref="J30:O30"/>
  </mergeCells>
  <hyperlinks>
    <hyperlink ref="B4" location="PANDUAN!A1" display="PANDUAN" xr:uid="{00000000-0004-0000-9900-000000000000}"/>
    <hyperlink ref="B6" location="'EWS DIRECTORY'!A1" display="EWS DIRECTORY" xr:uid="{00000000-0004-0000-9900-000001000000}"/>
    <hyperlink ref="B8" location="'DATA PEMICU'!A1" display="DATA PEMICU" xr:uid="{00000000-0004-0000-9900-000002000000}"/>
    <hyperlink ref="B10" location="'DATA PENGUJI'!A1" display="DATA PENGUJI" xr:uid="{00000000-0004-0000-9900-000003000000}"/>
    <hyperlink ref="B12" location="'MAIN LEVEL'!A1" display="MAIN LEVEL" xr:uid="{00000000-0004-0000-9900-000004000000}"/>
  </hyperlinks>
  <pageMargins left="0.7" right="0.7" top="0.75" bottom="0.75" header="0.3" footer="0.3"/>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A00-000000000000}">
  <sheetPr codeName="Sheet381">
    <tabColor theme="4" tint="-0.249977111117893"/>
  </sheetPr>
  <dimension ref="A1:N44"/>
  <sheetViews>
    <sheetView topLeftCell="B1" zoomScaleNormal="100" workbookViewId="0"/>
  </sheetViews>
  <sheetFormatPr defaultColWidth="14.44140625" defaultRowHeight="15" customHeight="1" x14ac:dyDescent="0.25"/>
  <cols>
    <col min="1" max="1" width="3" style="110" hidden="1" customWidth="1"/>
    <col min="2" max="5" width="3.88671875" style="177" customWidth="1"/>
    <col min="6" max="6" width="3.88671875" style="110" customWidth="1"/>
    <col min="7" max="7" width="10" style="443" customWidth="1"/>
    <col min="8" max="8" width="18" style="443" bestFit="1" customWidth="1"/>
    <col min="9" max="10" width="25" style="443" customWidth="1"/>
    <col min="11" max="11" width="26" style="443" bestFit="1" customWidth="1"/>
    <col min="12" max="12" width="24.44140625" style="443" customWidth="1"/>
    <col min="13" max="13" width="43" style="443" customWidth="1"/>
    <col min="14" max="14" width="22.44140625" style="443" customWidth="1"/>
    <col min="15" max="15" width="14.44140625" style="443" customWidth="1"/>
    <col min="16" max="16384" width="14.44140625" style="443"/>
  </cols>
  <sheetData>
    <row r="1" spans="2:14" ht="14.25" customHeight="1" x14ac:dyDescent="0.25">
      <c r="G1" s="216"/>
      <c r="H1" s="78"/>
      <c r="I1" s="78"/>
    </row>
    <row r="2" spans="2:14" ht="14.25" customHeight="1" x14ac:dyDescent="0.25">
      <c r="G2" s="78" t="s">
        <v>1674</v>
      </c>
      <c r="H2" s="78"/>
      <c r="I2" s="78"/>
    </row>
    <row r="3" spans="2:14" ht="14.25" customHeight="1" x14ac:dyDescent="0.25">
      <c r="B3" s="111"/>
      <c r="C3" s="111"/>
      <c r="D3" s="111"/>
      <c r="E3" s="111"/>
    </row>
    <row r="4" spans="2:14" ht="14.25" customHeight="1" x14ac:dyDescent="0.25">
      <c r="B4" s="762" t="s">
        <v>79</v>
      </c>
      <c r="C4" s="761"/>
      <c r="D4" s="761"/>
      <c r="E4" s="761"/>
    </row>
    <row r="5" spans="2:14" ht="14.25" customHeight="1" x14ac:dyDescent="0.25">
      <c r="B5" s="111"/>
      <c r="C5" s="111"/>
      <c r="D5" s="111"/>
      <c r="E5" s="111"/>
    </row>
    <row r="6" spans="2:14" ht="14.25" customHeight="1" x14ac:dyDescent="0.25">
      <c r="B6" s="762" t="s">
        <v>87</v>
      </c>
      <c r="C6" s="761"/>
      <c r="D6" s="761"/>
      <c r="E6" s="761"/>
    </row>
    <row r="7" spans="2:14" ht="15" customHeight="1" x14ac:dyDescent="0.25">
      <c r="B7" s="111"/>
      <c r="C7" s="111"/>
      <c r="D7" s="111"/>
      <c r="E7" s="111"/>
      <c r="G7" s="1126" t="s">
        <v>1676</v>
      </c>
      <c r="H7" s="997"/>
      <c r="I7" s="997"/>
      <c r="J7" s="997"/>
      <c r="K7" s="997"/>
      <c r="L7" s="997"/>
      <c r="M7" s="997"/>
      <c r="N7" s="997"/>
    </row>
    <row r="8" spans="2:14" ht="14.25" customHeight="1" x14ac:dyDescent="0.25">
      <c r="B8" s="762" t="s">
        <v>94</v>
      </c>
      <c r="C8" s="761"/>
      <c r="D8" s="761"/>
      <c r="E8" s="761"/>
    </row>
    <row r="9" spans="2:14" ht="14.25" customHeight="1" x14ac:dyDescent="0.25">
      <c r="B9" s="111"/>
      <c r="C9" s="111"/>
      <c r="D9" s="111"/>
      <c r="E9" s="111"/>
      <c r="G9" s="1130" t="str">
        <f>"Rincian "&amp;'E-5'!G9&amp;" "&amp;'E-5-1'!M28</f>
        <v>Rincian Biaya Sewa Berdasarkan Data Pemicu dan Data Penguji</v>
      </c>
      <c r="H9" s="789"/>
      <c r="I9" s="789"/>
      <c r="J9" s="789"/>
      <c r="K9" s="790"/>
      <c r="L9" s="217" t="s">
        <v>796</v>
      </c>
      <c r="M9" s="218" t="e">
        <f>": "&amp;NAMA_WP</f>
        <v>#N/A</v>
      </c>
      <c r="N9" s="88"/>
    </row>
    <row r="10" spans="2:14" ht="14.25" customHeight="1" x14ac:dyDescent="0.25">
      <c r="B10" s="762" t="s">
        <v>101</v>
      </c>
      <c r="C10" s="761"/>
      <c r="D10" s="761"/>
      <c r="E10" s="761"/>
      <c r="G10" s="804"/>
      <c r="H10" s="997"/>
      <c r="I10" s="997"/>
      <c r="J10" s="997"/>
      <c r="K10" s="805"/>
      <c r="L10" s="219" t="s">
        <v>1401</v>
      </c>
      <c r="M10" s="220" t="e">
        <f>": "&amp;NPWP</f>
        <v>#N/A</v>
      </c>
      <c r="N10" s="129"/>
    </row>
    <row r="11" spans="2:14" ht="14.25" customHeight="1" x14ac:dyDescent="0.25">
      <c r="G11" s="806"/>
      <c r="H11" s="794"/>
      <c r="I11" s="794"/>
      <c r="J11" s="794"/>
      <c r="K11" s="807"/>
      <c r="L11" s="221" t="s">
        <v>1679</v>
      </c>
      <c r="M11" s="222" t="e">
        <f>": "&amp;ID_MS_TH_PJK</f>
        <v>#N/A</v>
      </c>
      <c r="N11" s="130"/>
    </row>
    <row r="12" spans="2:14" ht="14.25" customHeight="1" x14ac:dyDescent="0.25">
      <c r="B12" s="762" t="s">
        <v>106</v>
      </c>
      <c r="C12" s="761"/>
      <c r="D12" s="761"/>
      <c r="E12" s="761"/>
      <c r="G12" s="223"/>
      <c r="H12" s="223"/>
      <c r="I12" s="223"/>
      <c r="J12" s="223"/>
      <c r="K12" s="223"/>
      <c r="L12" s="223"/>
      <c r="M12" s="223"/>
      <c r="N12" s="223"/>
    </row>
    <row r="13" spans="2:14" ht="14.25" customHeight="1" x14ac:dyDescent="0.25">
      <c r="B13" s="962" t="str">
        <f>HYPERLINK("#'"&amp;'EWS DIRECTORY'!$J$147&amp;"'!A1",'EWS DIRECTORY'!$J$147)</f>
        <v>E-5</v>
      </c>
      <c r="C13" s="761"/>
      <c r="D13" s="761"/>
      <c r="E13" s="761"/>
      <c r="G13" s="443" t="s">
        <v>1680</v>
      </c>
      <c r="J13" s="223"/>
      <c r="K13" s="223"/>
      <c r="L13" s="223"/>
      <c r="M13" s="223"/>
      <c r="N13" s="223"/>
    </row>
    <row r="14" spans="2:14" ht="14.25" customHeight="1" x14ac:dyDescent="0.25">
      <c r="B14" s="931" t="str">
        <f>HYPERLINK("#'"&amp;'EWS DIRECTORY'!$J$148&amp;"'!A1",'EWS DIRECTORY'!$J$148)</f>
        <v>E-5-1</v>
      </c>
      <c r="C14" s="761"/>
      <c r="D14" s="761"/>
      <c r="E14" s="761"/>
      <c r="G14" s="443" t="s">
        <v>1681</v>
      </c>
      <c r="J14" s="443" t="s">
        <v>1917</v>
      </c>
      <c r="K14" s="223"/>
      <c r="L14" s="223"/>
      <c r="M14" s="223"/>
      <c r="N14" s="223"/>
    </row>
    <row r="15" spans="2:14" ht="14.25" customHeight="1" x14ac:dyDescent="0.25">
      <c r="B15" s="929" t="str">
        <f>HYPERLINK("#'"&amp;'EWS DIRECTORY'!$J$149&amp;"'!A1",'EWS DIRECTORY'!$J$149)</f>
        <v>E-5-1-1</v>
      </c>
      <c r="C15" s="761"/>
      <c r="D15" s="761"/>
      <c r="E15" s="761"/>
      <c r="G15" s="443" t="s">
        <v>1681</v>
      </c>
      <c r="J15" s="443" t="s">
        <v>1918</v>
      </c>
      <c r="K15" s="223"/>
      <c r="L15" s="223"/>
      <c r="M15" s="223"/>
      <c r="N15" s="223"/>
    </row>
    <row r="16" spans="2:14" ht="14.25" customHeight="1" x14ac:dyDescent="0.25">
      <c r="B16" s="929" t="str">
        <f>HYPERLINK("#'"&amp;'EWS DIRECTORY'!$J$150&amp;"'!A1",'EWS DIRECTORY'!$J$150)</f>
        <v>E-5-1-2</v>
      </c>
      <c r="C16" s="761"/>
      <c r="D16" s="761"/>
      <c r="E16" s="761"/>
      <c r="K16" s="223"/>
      <c r="L16" s="223"/>
      <c r="M16" s="223"/>
      <c r="N16" s="223"/>
    </row>
    <row r="17" spans="2:14" ht="14.25" customHeight="1" x14ac:dyDescent="0.25">
      <c r="B17" s="929" t="str">
        <f>HYPERLINK("#'"&amp;'EWS DIRECTORY'!$J$151&amp;"'!A1",'EWS DIRECTORY'!$J$151)</f>
        <v>E-5-1-3</v>
      </c>
      <c r="C17" s="761"/>
      <c r="D17" s="761"/>
      <c r="E17" s="761"/>
      <c r="J17" s="223"/>
      <c r="K17" s="223"/>
      <c r="L17" s="223"/>
      <c r="M17" s="223"/>
      <c r="N17" s="223"/>
    </row>
    <row r="18" spans="2:14" ht="14.25" customHeight="1" x14ac:dyDescent="0.25">
      <c r="B18" s="929" t="str">
        <f>HYPERLINK("#'"&amp;'EWS DIRECTORY'!$J$152&amp;"'!A1",'EWS DIRECTORY'!$J$152)</f>
        <v>E-5-1-4</v>
      </c>
      <c r="C18" s="761"/>
      <c r="D18" s="761"/>
      <c r="E18" s="761"/>
      <c r="G18" s="443" t="s">
        <v>1919</v>
      </c>
      <c r="J18" s="223"/>
      <c r="K18" s="223"/>
      <c r="L18" s="223"/>
      <c r="M18" s="223"/>
      <c r="N18" s="223"/>
    </row>
    <row r="19" spans="2:14" ht="14.25" customHeight="1" x14ac:dyDescent="0.25">
      <c r="B19" s="929" t="str">
        <f>HYPERLINK("#'"&amp;'EWS DIRECTORY'!$J$153&amp;"'!A1",'EWS DIRECTORY'!$J$153)</f>
        <v>E-5-1-5</v>
      </c>
      <c r="C19" s="761"/>
      <c r="D19" s="761"/>
      <c r="E19" s="761"/>
      <c r="G19" s="223"/>
      <c r="H19" s="223"/>
      <c r="I19" s="223"/>
      <c r="J19" s="223"/>
      <c r="K19" s="223"/>
      <c r="L19" s="223"/>
      <c r="M19" s="223"/>
      <c r="N19" s="223"/>
    </row>
    <row r="20" spans="2:14" ht="14.25" customHeight="1" x14ac:dyDescent="0.25">
      <c r="B20" s="927" t="str">
        <f>HYPERLINK("#'"&amp;'EWS DIRECTORY'!$J$154&amp;"'!A1",'EWS DIRECTORY'!$J$154)</f>
        <v>E-5-1-6</v>
      </c>
      <c r="C20" s="761"/>
      <c r="D20" s="761"/>
      <c r="E20" s="761"/>
      <c r="G20" s="223" t="s">
        <v>1920</v>
      </c>
      <c r="H20" s="223"/>
      <c r="I20" s="223"/>
      <c r="J20" s="223"/>
      <c r="K20" s="223"/>
      <c r="L20" s="223"/>
      <c r="M20" s="223"/>
      <c r="N20" s="223"/>
    </row>
    <row r="21" spans="2:14" ht="14.25" customHeight="1" x14ac:dyDescent="0.25">
      <c r="G21" s="223"/>
      <c r="H21" s="223"/>
      <c r="I21" s="223"/>
      <c r="J21" s="223"/>
      <c r="K21" s="223"/>
      <c r="L21" s="223"/>
      <c r="M21" s="223"/>
      <c r="N21" s="223"/>
    </row>
    <row r="22" spans="2:14" ht="14.25" customHeight="1" x14ac:dyDescent="0.25">
      <c r="G22" s="1129" t="s">
        <v>1445</v>
      </c>
      <c r="H22" s="1131" t="s">
        <v>1446</v>
      </c>
      <c r="I22" s="764"/>
      <c r="J22" s="764"/>
      <c r="K22" s="764"/>
      <c r="L22" s="764"/>
      <c r="M22" s="764"/>
      <c r="N22" s="764"/>
    </row>
    <row r="23" spans="2:14" ht="14.25" customHeight="1" x14ac:dyDescent="0.25">
      <c r="G23" s="769"/>
      <c r="H23" s="404" t="s">
        <v>1452</v>
      </c>
      <c r="I23" s="1128" t="s">
        <v>1453</v>
      </c>
      <c r="J23" s="765"/>
      <c r="K23" s="80" t="s">
        <v>1454</v>
      </c>
      <c r="L23" s="80" t="s">
        <v>1455</v>
      </c>
      <c r="M23" s="80" t="s">
        <v>1456</v>
      </c>
      <c r="N23" s="80" t="s">
        <v>1457</v>
      </c>
    </row>
    <row r="24" spans="2:14" ht="33.75" customHeight="1" x14ac:dyDescent="0.25">
      <c r="G24" s="383">
        <v>1</v>
      </c>
      <c r="H24" s="446" t="e">
        <f>ID_MS_TH_PJK</f>
        <v>#N/A</v>
      </c>
      <c r="I24" s="1162" t="e">
        <f>NO_BPS</f>
        <v>#N/A</v>
      </c>
      <c r="J24" s="765"/>
      <c r="K24" s="382" t="e">
        <f>PEMBETULAN_KE</f>
        <v>#N/A</v>
      </c>
      <c r="L24" s="537" t="e">
        <f>TGL_TERIMA</f>
        <v>#N/A</v>
      </c>
      <c r="M24" s="384" t="str">
        <f>'E-5'!G9</f>
        <v>Biaya Sewa</v>
      </c>
      <c r="N24" s="539">
        <f>'MAIN LEVEL'!AB40</f>
        <v>0</v>
      </c>
    </row>
    <row r="25" spans="2:14" ht="14.25" customHeight="1" x14ac:dyDescent="0.25">
      <c r="G25" s="223"/>
      <c r="H25" s="223"/>
      <c r="I25" s="223"/>
      <c r="J25" s="223"/>
      <c r="K25" s="223"/>
      <c r="L25" s="223"/>
      <c r="M25" s="223"/>
      <c r="N25" s="223"/>
    </row>
    <row r="26" spans="2:14" ht="14.25" customHeight="1" x14ac:dyDescent="0.25">
      <c r="G26" s="223"/>
      <c r="H26" s="223"/>
      <c r="I26" s="223"/>
      <c r="J26" s="223"/>
      <c r="K26" s="223"/>
      <c r="L26" s="223"/>
      <c r="M26" s="223"/>
      <c r="N26" s="223"/>
    </row>
    <row r="27" spans="2:14" ht="14.25" customHeight="1" x14ac:dyDescent="0.25">
      <c r="G27" s="223"/>
      <c r="H27" s="223"/>
      <c r="I27" s="223"/>
      <c r="J27" s="223"/>
      <c r="K27" s="223"/>
      <c r="L27" s="223"/>
      <c r="M27" s="223"/>
      <c r="N27" s="223"/>
    </row>
    <row r="28" spans="2:14" ht="30" customHeight="1" x14ac:dyDescent="0.25">
      <c r="B28" s="760"/>
      <c r="C28" s="761"/>
      <c r="D28" s="761"/>
      <c r="E28" s="761"/>
      <c r="G28" s="562" t="s">
        <v>1445</v>
      </c>
      <c r="H28" s="562" t="s">
        <v>1477</v>
      </c>
      <c r="I28" s="563" t="s">
        <v>1478</v>
      </c>
      <c r="J28" s="563" t="s">
        <v>1479</v>
      </c>
      <c r="K28" s="562" t="s">
        <v>1480</v>
      </c>
      <c r="L28" s="562" t="s">
        <v>1481</v>
      </c>
      <c r="M28" s="81"/>
      <c r="N28" s="81"/>
    </row>
    <row r="29" spans="2:14" ht="15" customHeight="1" x14ac:dyDescent="0.25">
      <c r="G29" s="409">
        <f t="array" ref="G29">IFERROR(_xlfn.SEQUENCE(COUNTA(H29:H31)),"")</f>
        <v>1</v>
      </c>
      <c r="H29" s="508" t="s">
        <v>2030</v>
      </c>
      <c r="I29" s="508"/>
      <c r="J29" s="508"/>
      <c r="K29" s="508"/>
      <c r="L29" s="508"/>
      <c r="M29" s="106"/>
      <c r="N29" s="106"/>
    </row>
    <row r="30" spans="2:14" ht="15" customHeight="1" x14ac:dyDescent="0.25">
      <c r="G30" s="410"/>
      <c r="H30" s="509" t="s">
        <v>1921</v>
      </c>
      <c r="I30" s="509"/>
      <c r="J30" s="509"/>
      <c r="K30" s="509"/>
      <c r="L30" s="509"/>
      <c r="M30" s="106"/>
      <c r="N30" s="106"/>
    </row>
    <row r="31" spans="2:14" ht="15" customHeight="1" x14ac:dyDescent="0.25">
      <c r="G31" s="510"/>
      <c r="H31" s="511"/>
      <c r="I31" s="511"/>
      <c r="J31" s="511"/>
      <c r="K31" s="511"/>
      <c r="L31" s="511"/>
      <c r="M31" s="106"/>
      <c r="N31" s="106"/>
    </row>
    <row r="32" spans="2:14" ht="15" customHeight="1" x14ac:dyDescent="0.25">
      <c r="G32" s="512"/>
      <c r="H32" s="507"/>
      <c r="I32" s="507"/>
      <c r="J32" s="507"/>
      <c r="K32" s="507" t="s">
        <v>1494</v>
      </c>
      <c r="L32" s="507">
        <f>SUM(L29:L31)</f>
        <v>0</v>
      </c>
      <c r="M32" s="106"/>
      <c r="N32" s="106"/>
    </row>
    <row r="33" spans="7:14" ht="15" customHeight="1" x14ac:dyDescent="0.25">
      <c r="G33" s="226"/>
      <c r="H33" s="226"/>
      <c r="I33" s="226"/>
      <c r="J33" s="107"/>
      <c r="K33" s="106"/>
      <c r="L33" s="106"/>
      <c r="M33" s="106"/>
      <c r="N33" s="106"/>
    </row>
    <row r="34" spans="7:14" ht="15" customHeight="1" x14ac:dyDescent="0.25">
      <c r="G34" s="107"/>
      <c r="H34" s="107"/>
      <c r="I34" s="107"/>
      <c r="J34" s="103"/>
      <c r="K34" s="108" t="s">
        <v>1500</v>
      </c>
      <c r="L34" s="507">
        <f>L32+N24</f>
        <v>0</v>
      </c>
      <c r="M34" s="106"/>
      <c r="N34" s="106"/>
    </row>
    <row r="35" spans="7:14" ht="15" customHeight="1" x14ac:dyDescent="0.25">
      <c r="G35" s="107"/>
      <c r="H35" s="107"/>
      <c r="I35" s="107"/>
      <c r="J35" s="107"/>
      <c r="K35" s="227"/>
      <c r="L35" s="106"/>
      <c r="M35" s="106"/>
      <c r="N35" s="106"/>
    </row>
    <row r="36" spans="7:14" ht="15" customHeight="1" x14ac:dyDescent="0.25">
      <c r="G36" s="107"/>
      <c r="H36" s="107"/>
      <c r="I36" s="107"/>
      <c r="J36" s="107"/>
      <c r="K36" s="227"/>
      <c r="L36" s="228"/>
      <c r="M36" s="228"/>
      <c r="N36" s="513"/>
    </row>
    <row r="37" spans="7:14" ht="15" customHeight="1" x14ac:dyDescent="0.25">
      <c r="G37" s="226"/>
      <c r="H37" s="226"/>
      <c r="I37" s="226"/>
      <c r="J37" s="107"/>
      <c r="K37" s="227"/>
      <c r="L37" s="228"/>
      <c r="M37" s="228"/>
      <c r="N37" s="513"/>
    </row>
    <row r="38" spans="7:14" ht="15" customHeight="1" x14ac:dyDescent="0.25">
      <c r="G38" s="103"/>
      <c r="H38" s="103"/>
      <c r="I38" s="103"/>
      <c r="J38" s="103"/>
      <c r="K38" s="103"/>
      <c r="L38" s="103"/>
      <c r="M38" s="103"/>
      <c r="N38" s="103"/>
    </row>
    <row r="39" spans="7:14" ht="15" customHeight="1" x14ac:dyDescent="0.25">
      <c r="G39" s="229"/>
      <c r="H39" s="770" t="s">
        <v>1507</v>
      </c>
      <c r="I39" s="764"/>
      <c r="J39" s="764"/>
      <c r="K39" s="763" t="s">
        <v>1508</v>
      </c>
      <c r="L39" s="764"/>
      <c r="M39" s="765"/>
      <c r="N39" s="133"/>
    </row>
    <row r="40" spans="7:14" ht="15" customHeight="1" x14ac:dyDescent="0.25">
      <c r="G40" s="229"/>
      <c r="H40" s="230" t="s">
        <v>796</v>
      </c>
      <c r="I40" s="427" t="s">
        <v>1510</v>
      </c>
      <c r="J40" s="428" t="s">
        <v>1511</v>
      </c>
      <c r="K40" s="428" t="s">
        <v>796</v>
      </c>
      <c r="L40" s="428" t="s">
        <v>1510</v>
      </c>
      <c r="M40" s="428" t="s">
        <v>1511</v>
      </c>
      <c r="N40" s="231"/>
    </row>
    <row r="41" spans="7:14" ht="15" customHeight="1" x14ac:dyDescent="0.25">
      <c r="G41" s="229"/>
      <c r="H41" s="226"/>
      <c r="I41" s="226"/>
      <c r="J41" s="226"/>
      <c r="K41" s="232"/>
      <c r="L41" s="232"/>
      <c r="M41" s="232"/>
      <c r="N41" s="232"/>
    </row>
    <row r="42" spans="7:14" ht="15" customHeight="1" x14ac:dyDescent="0.25">
      <c r="G42" s="233"/>
      <c r="H42" s="234"/>
      <c r="I42" s="234"/>
      <c r="J42" s="234"/>
      <c r="K42" s="235"/>
      <c r="L42" s="235"/>
      <c r="M42" s="235"/>
      <c r="N42" s="235"/>
    </row>
    <row r="43" spans="7:14" ht="15" customHeight="1" x14ac:dyDescent="0.25">
      <c r="G43" s="233"/>
      <c r="H43" s="234"/>
      <c r="I43" s="234"/>
      <c r="J43" s="234"/>
      <c r="K43" s="235"/>
      <c r="L43" s="235"/>
      <c r="M43" s="235"/>
      <c r="N43" s="235"/>
    </row>
    <row r="44" spans="7:14" ht="15" customHeight="1" x14ac:dyDescent="0.25">
      <c r="G44" s="229"/>
      <c r="H44" s="236"/>
      <c r="I44" s="236"/>
      <c r="J44" s="236"/>
      <c r="K44" s="237"/>
      <c r="L44" s="237"/>
      <c r="M44" s="237"/>
      <c r="N44" s="232"/>
    </row>
  </sheetData>
  <mergeCells count="22">
    <mergeCell ref="G9:K11"/>
    <mergeCell ref="H22:N22"/>
    <mergeCell ref="B6:E6"/>
    <mergeCell ref="B28:E28"/>
    <mergeCell ref="B15:E15"/>
    <mergeCell ref="B20:E20"/>
    <mergeCell ref="H39:J39"/>
    <mergeCell ref="K39:M39"/>
    <mergeCell ref="B4:E4"/>
    <mergeCell ref="G7:N7"/>
    <mergeCell ref="B16:E16"/>
    <mergeCell ref="B18:E18"/>
    <mergeCell ref="B12:E12"/>
    <mergeCell ref="I24:J24"/>
    <mergeCell ref="I23:J23"/>
    <mergeCell ref="B14:E14"/>
    <mergeCell ref="G22:G23"/>
    <mergeCell ref="B17:E17"/>
    <mergeCell ref="B8:E8"/>
    <mergeCell ref="B13:E13"/>
    <mergeCell ref="B19:E19"/>
    <mergeCell ref="B10:E10"/>
  </mergeCells>
  <hyperlinks>
    <hyperlink ref="B4" location="PANDUAN!A1" display="PANDUAN" xr:uid="{00000000-0004-0000-9A00-000000000000}"/>
    <hyperlink ref="B6" location="'EWS DIRECTORY'!A1" display="EWS DIRECTORY" xr:uid="{00000000-0004-0000-9A00-000001000000}"/>
    <hyperlink ref="B8" location="'DATA PEMICU'!A1" display="DATA PEMICU" xr:uid="{00000000-0004-0000-9A00-000002000000}"/>
    <hyperlink ref="B10" location="'DATA PENGUJI'!A1" display="DATA PENGUJI" xr:uid="{00000000-0004-0000-9A00-000003000000}"/>
    <hyperlink ref="B12" location="'MAIN LEVEL'!A1" display="MAIN LEVEL" xr:uid="{00000000-0004-0000-9A00-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1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B00-000000000000}">
  <sheetPr codeName="Sheet56">
    <tabColor theme="4" tint="-0.249977111117893"/>
    <pageSetUpPr fitToPage="1"/>
  </sheetPr>
  <dimension ref="A1:AH51"/>
  <sheetViews>
    <sheetView topLeftCell="B1" zoomScaleNormal="100" workbookViewId="0">
      <selection activeCell="AQ18" sqref="AQ18:AU18"/>
    </sheetView>
  </sheetViews>
  <sheetFormatPr defaultColWidth="8.88671875" defaultRowHeight="13.8" x14ac:dyDescent="0.25"/>
  <cols>
    <col min="1" max="1" width="3" style="110" hidden="1" customWidth="1"/>
    <col min="2" max="5" width="3.88671875" style="177" customWidth="1"/>
    <col min="6" max="6" width="3.88671875" style="110" customWidth="1"/>
    <col min="7" max="10" width="3.5546875" style="254" customWidth="1"/>
    <col min="11" max="11" width="3.88671875" style="254" customWidth="1"/>
    <col min="12" max="34" width="3.5546875" style="254" customWidth="1"/>
    <col min="35" max="35" width="8.88671875" style="254" customWidth="1"/>
    <col min="36" max="16384" width="8.88671875" style="254"/>
  </cols>
  <sheetData>
    <row r="1" spans="2:34" x14ac:dyDescent="0.25">
      <c r="G1" s="178"/>
      <c r="H1" s="55"/>
      <c r="I1" s="55"/>
      <c r="J1" s="55"/>
      <c r="K1" s="55"/>
      <c r="L1" s="55"/>
      <c r="M1" s="55"/>
    </row>
    <row r="2" spans="2:34" ht="15" customHeight="1" x14ac:dyDescent="0.25">
      <c r="G2" s="124" t="s">
        <v>1674</v>
      </c>
      <c r="H2" s="124"/>
      <c r="I2" s="124"/>
      <c r="J2" s="124"/>
      <c r="K2" s="124"/>
      <c r="L2" s="124"/>
      <c r="M2" s="124"/>
      <c r="N2" s="124"/>
      <c r="O2" s="124"/>
      <c r="P2" s="124"/>
      <c r="Q2" s="124"/>
      <c r="R2" s="124"/>
      <c r="S2" s="124"/>
      <c r="T2" s="124"/>
      <c r="U2" s="124"/>
      <c r="V2" s="124"/>
      <c r="W2" s="124"/>
      <c r="X2" s="124"/>
      <c r="Y2" s="278"/>
      <c r="Z2" s="278"/>
      <c r="AA2" s="278"/>
      <c r="AB2" s="278"/>
      <c r="AC2" s="278"/>
      <c r="AD2" s="278"/>
      <c r="AE2" s="278"/>
      <c r="AF2" s="278"/>
      <c r="AG2" s="278"/>
      <c r="AH2" s="278"/>
    </row>
    <row r="3" spans="2:34" ht="15" customHeight="1" x14ac:dyDescent="0.25">
      <c r="B3" s="111"/>
      <c r="C3" s="111"/>
      <c r="D3" s="111"/>
      <c r="E3" s="111"/>
      <c r="G3" s="124" t="s">
        <v>1675</v>
      </c>
      <c r="H3" s="124"/>
      <c r="I3" s="124"/>
      <c r="J3" s="124"/>
      <c r="K3" s="124"/>
      <c r="L3" s="124"/>
      <c r="M3" s="124"/>
      <c r="N3" s="124"/>
      <c r="O3" s="124"/>
      <c r="P3" s="124"/>
      <c r="Q3" s="124"/>
      <c r="R3" s="124"/>
      <c r="S3" s="124"/>
      <c r="T3" s="124"/>
      <c r="U3" s="124"/>
      <c r="V3" s="124"/>
      <c r="W3" s="124"/>
      <c r="X3" s="124"/>
      <c r="Y3" s="278"/>
      <c r="Z3" s="278"/>
      <c r="AA3" s="278"/>
      <c r="AB3" s="278"/>
      <c r="AC3" s="278"/>
      <c r="AD3" s="278"/>
      <c r="AE3" s="278"/>
      <c r="AF3" s="278"/>
      <c r="AG3" s="278"/>
      <c r="AH3" s="278"/>
    </row>
    <row r="4" spans="2:34" ht="15" customHeight="1" x14ac:dyDescent="0.25">
      <c r="B4" s="762" t="s">
        <v>79</v>
      </c>
      <c r="C4" s="761"/>
      <c r="D4" s="761"/>
      <c r="E4" s="761"/>
      <c r="G4" s="124"/>
      <c r="H4" s="124"/>
      <c r="I4" s="124"/>
      <c r="J4" s="124"/>
      <c r="K4" s="124"/>
      <c r="L4" s="124"/>
      <c r="M4" s="124"/>
      <c r="N4" s="124"/>
      <c r="O4" s="124"/>
      <c r="P4" s="124"/>
      <c r="Q4" s="124"/>
      <c r="R4" s="124"/>
      <c r="S4" s="124"/>
      <c r="T4" s="124"/>
      <c r="U4" s="124"/>
      <c r="V4" s="124"/>
      <c r="W4" s="124"/>
      <c r="X4" s="124"/>
      <c r="Y4" s="278"/>
      <c r="Z4" s="278"/>
      <c r="AA4" s="278"/>
      <c r="AB4" s="278"/>
      <c r="AC4" s="278"/>
      <c r="AD4" s="278"/>
      <c r="AE4" s="278"/>
      <c r="AF4" s="278"/>
      <c r="AG4" s="278"/>
      <c r="AH4" s="278"/>
    </row>
    <row r="5" spans="2:34" ht="15" customHeight="1" x14ac:dyDescent="0.25">
      <c r="B5" s="111"/>
      <c r="C5" s="111"/>
      <c r="D5" s="111"/>
      <c r="E5" s="111"/>
      <c r="G5" s="124"/>
      <c r="H5" s="124"/>
      <c r="I5" s="124"/>
      <c r="J5" s="124"/>
      <c r="K5" s="124"/>
      <c r="L5" s="124"/>
      <c r="M5" s="124"/>
      <c r="N5" s="124"/>
      <c r="O5" s="124"/>
      <c r="P5" s="124"/>
      <c r="Q5" s="124"/>
      <c r="R5" s="124"/>
      <c r="S5" s="124"/>
      <c r="T5" s="124"/>
      <c r="U5" s="124"/>
      <c r="V5" s="124"/>
      <c r="W5" s="124"/>
      <c r="X5" s="124"/>
      <c r="Y5" s="278"/>
      <c r="Z5" s="278"/>
      <c r="AA5" s="278"/>
      <c r="AB5" s="278"/>
      <c r="AC5" s="278"/>
      <c r="AD5" s="278"/>
      <c r="AE5" s="278"/>
      <c r="AF5" s="278"/>
      <c r="AG5" s="278"/>
      <c r="AH5" s="278"/>
    </row>
    <row r="6" spans="2:34" ht="15" customHeight="1" x14ac:dyDescent="0.25">
      <c r="B6" s="762" t="s">
        <v>87</v>
      </c>
      <c r="C6" s="761"/>
      <c r="D6" s="761"/>
      <c r="E6" s="761"/>
      <c r="G6" s="124"/>
      <c r="H6" s="124"/>
      <c r="I6" s="124"/>
      <c r="J6" s="124"/>
      <c r="K6" s="124"/>
      <c r="L6" s="124"/>
      <c r="M6" s="124"/>
      <c r="N6" s="124"/>
      <c r="O6" s="124"/>
      <c r="P6" s="124"/>
      <c r="Q6" s="124"/>
      <c r="R6" s="124"/>
      <c r="S6" s="124"/>
      <c r="T6" s="124"/>
      <c r="U6" s="124"/>
      <c r="V6" s="124"/>
      <c r="W6" s="124"/>
      <c r="X6" s="124"/>
      <c r="Y6" s="278"/>
      <c r="Z6" s="278"/>
      <c r="AA6" s="278"/>
      <c r="AB6" s="278"/>
      <c r="AC6" s="278"/>
      <c r="AD6" s="278"/>
      <c r="AE6" s="278"/>
      <c r="AF6" s="278"/>
      <c r="AG6" s="278"/>
      <c r="AH6" s="278"/>
    </row>
    <row r="7" spans="2:34" ht="15" customHeight="1" x14ac:dyDescent="0.25">
      <c r="B7" s="111"/>
      <c r="C7" s="111"/>
      <c r="D7" s="111"/>
      <c r="E7" s="111"/>
      <c r="G7" s="798" t="s">
        <v>1676</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row>
    <row r="8" spans="2:34" ht="15" customHeight="1" x14ac:dyDescent="0.25">
      <c r="B8" s="762" t="s">
        <v>94</v>
      </c>
      <c r="C8" s="761"/>
      <c r="D8" s="761"/>
      <c r="E8" s="761"/>
      <c r="G8" s="124"/>
      <c r="H8" s="124"/>
      <c r="I8" s="124"/>
      <c r="J8" s="124"/>
      <c r="K8" s="124"/>
      <c r="L8" s="124"/>
      <c r="M8" s="124"/>
      <c r="N8" s="124"/>
      <c r="O8" s="124"/>
      <c r="P8" s="124"/>
      <c r="Q8" s="124"/>
      <c r="R8" s="124"/>
      <c r="S8" s="124"/>
      <c r="T8" s="124"/>
      <c r="U8" s="124"/>
      <c r="V8" s="124"/>
      <c r="W8" s="124"/>
      <c r="X8" s="124"/>
      <c r="Y8" s="278"/>
      <c r="Z8" s="278"/>
      <c r="AA8" s="278"/>
      <c r="AB8" s="278"/>
      <c r="AC8" s="278"/>
      <c r="AD8" s="278"/>
      <c r="AE8" s="278"/>
      <c r="AF8" s="278"/>
      <c r="AG8" s="278"/>
      <c r="AH8" s="278"/>
    </row>
    <row r="9" spans="2:34" ht="15" customHeight="1" x14ac:dyDescent="0.25">
      <c r="B9" s="111"/>
      <c r="C9" s="111"/>
      <c r="D9" s="111"/>
      <c r="E9" s="111"/>
      <c r="G9" s="803" t="str">
        <f>'MAIN LEVEL'!I41</f>
        <v>Biaya Bunga Pinjaman</v>
      </c>
      <c r="H9" s="789"/>
      <c r="I9" s="789"/>
      <c r="J9" s="789"/>
      <c r="K9" s="789"/>
      <c r="L9" s="789"/>
      <c r="M9" s="789"/>
      <c r="N9" s="789"/>
      <c r="O9" s="789"/>
      <c r="P9" s="789"/>
      <c r="Q9" s="789"/>
      <c r="R9" s="789"/>
      <c r="S9" s="789"/>
      <c r="T9" s="790"/>
      <c r="U9" s="279" t="s">
        <v>796</v>
      </c>
      <c r="V9" s="280"/>
      <c r="W9" s="280"/>
      <c r="X9" s="280"/>
      <c r="Y9" s="280"/>
      <c r="Z9" s="280" t="s">
        <v>1678</v>
      </c>
      <c r="AA9" s="182" t="e">
        <f>NAMA_WP</f>
        <v>#N/A</v>
      </c>
      <c r="AB9" s="281"/>
      <c r="AC9" s="281"/>
      <c r="AD9" s="281"/>
      <c r="AE9" s="281"/>
      <c r="AF9" s="281"/>
      <c r="AG9" s="281"/>
      <c r="AH9" s="282"/>
    </row>
    <row r="10" spans="2:34" ht="15" customHeight="1" x14ac:dyDescent="0.25">
      <c r="B10" s="762" t="s">
        <v>101</v>
      </c>
      <c r="C10" s="761"/>
      <c r="D10" s="761"/>
      <c r="E10" s="761"/>
      <c r="G10" s="804"/>
      <c r="H10" s="792"/>
      <c r="I10" s="792"/>
      <c r="J10" s="792"/>
      <c r="K10" s="792"/>
      <c r="L10" s="792"/>
      <c r="M10" s="792"/>
      <c r="N10" s="792"/>
      <c r="O10" s="792"/>
      <c r="P10" s="792"/>
      <c r="Q10" s="792"/>
      <c r="R10" s="792"/>
      <c r="S10" s="792"/>
      <c r="T10" s="805"/>
      <c r="U10" s="283" t="s">
        <v>1401</v>
      </c>
      <c r="V10" s="124"/>
      <c r="W10" s="124"/>
      <c r="X10" s="124"/>
      <c r="Y10" s="124"/>
      <c r="Z10" s="124" t="s">
        <v>1678</v>
      </c>
      <c r="AA10" s="124" t="e">
        <f>NPWP</f>
        <v>#N/A</v>
      </c>
      <c r="AB10" s="278"/>
      <c r="AC10" s="278"/>
      <c r="AD10" s="278"/>
      <c r="AE10" s="278"/>
      <c r="AF10" s="278"/>
      <c r="AG10" s="278"/>
      <c r="AH10" s="284"/>
    </row>
    <row r="11" spans="2:34" ht="15" customHeight="1" x14ac:dyDescent="0.25">
      <c r="G11" s="806"/>
      <c r="H11" s="794"/>
      <c r="I11" s="794"/>
      <c r="J11" s="794"/>
      <c r="K11" s="794"/>
      <c r="L11" s="794"/>
      <c r="M11" s="794"/>
      <c r="N11" s="794"/>
      <c r="O11" s="794"/>
      <c r="P11" s="794"/>
      <c r="Q11" s="794"/>
      <c r="R11" s="794"/>
      <c r="S11" s="794"/>
      <c r="T11" s="807"/>
      <c r="U11" s="285" t="s">
        <v>1679</v>
      </c>
      <c r="V11" s="190"/>
      <c r="W11" s="190"/>
      <c r="X11" s="190"/>
      <c r="Y11" s="190"/>
      <c r="Z11" s="190" t="s">
        <v>1678</v>
      </c>
      <c r="AA11" s="190" t="e">
        <f>ID_MS_TH_PJK</f>
        <v>#N/A</v>
      </c>
      <c r="AB11" s="286"/>
      <c r="AC11" s="286"/>
      <c r="AD11" s="286"/>
      <c r="AE11" s="286"/>
      <c r="AF11" s="286"/>
      <c r="AG11" s="286"/>
      <c r="AH11" s="287"/>
    </row>
    <row r="12" spans="2:34" ht="15" customHeight="1" x14ac:dyDescent="0.25">
      <c r="B12" s="762" t="s">
        <v>106</v>
      </c>
      <c r="C12" s="761"/>
      <c r="D12" s="761"/>
      <c r="E12" s="761"/>
      <c r="G12" s="124"/>
      <c r="H12" s="124"/>
      <c r="I12" s="124"/>
      <c r="J12" s="124"/>
      <c r="K12" s="124"/>
      <c r="L12" s="124"/>
      <c r="M12" s="124"/>
      <c r="N12" s="124"/>
      <c r="O12" s="124"/>
      <c r="P12" s="124"/>
      <c r="Q12" s="124"/>
      <c r="R12" s="124"/>
      <c r="S12" s="124"/>
      <c r="T12" s="124"/>
      <c r="U12" s="124"/>
      <c r="V12" s="124"/>
      <c r="W12" s="124"/>
      <c r="X12" s="124"/>
      <c r="Y12" s="278"/>
      <c r="Z12" s="278"/>
      <c r="AA12" s="278"/>
      <c r="AB12" s="278"/>
      <c r="AC12" s="278"/>
      <c r="AD12" s="278"/>
      <c r="AE12" s="278"/>
      <c r="AF12" s="278"/>
      <c r="AG12" s="278"/>
      <c r="AH12" s="278"/>
    </row>
    <row r="13" spans="2:34" ht="15" customHeight="1" x14ac:dyDescent="0.25">
      <c r="B13" s="927" t="str">
        <f>HYPERLINK("#'"&amp;'EWS DIRECTORY'!$J$155&amp;"'!A1",'EWS DIRECTORY'!$J$155)</f>
        <v>E-6</v>
      </c>
      <c r="C13" s="761"/>
      <c r="D13" s="761"/>
      <c r="E13" s="761"/>
      <c r="G13" s="928" t="str">
        <f>"Pengujian yang telah dilakukan atas pos "&amp;G9&amp;" dapat disimpulkan:"</f>
        <v>Pengujian yang telah dilakukan atas pos Biaya Bunga Pinjaman dapat disimpulkan:</v>
      </c>
      <c r="H13" s="792"/>
      <c r="I13" s="792"/>
      <c r="J13" s="792"/>
      <c r="K13" s="792"/>
      <c r="L13" s="792"/>
      <c r="M13" s="792"/>
      <c r="N13" s="792"/>
      <c r="O13" s="792"/>
      <c r="P13" s="792"/>
      <c r="Q13" s="792"/>
      <c r="R13" s="792"/>
      <c r="S13" s="792"/>
      <c r="T13" s="792"/>
      <c r="U13" s="792"/>
      <c r="V13" s="792"/>
      <c r="W13" s="792"/>
      <c r="X13" s="792"/>
      <c r="Y13" s="792"/>
      <c r="Z13" s="792"/>
      <c r="AA13" s="792"/>
      <c r="AB13" s="792"/>
      <c r="AC13" s="792"/>
      <c r="AD13" s="792"/>
      <c r="AE13" s="792"/>
      <c r="AF13" s="792"/>
      <c r="AG13" s="792"/>
      <c r="AH13" s="792"/>
    </row>
    <row r="14" spans="2:34" ht="15" customHeight="1" x14ac:dyDescent="0.25">
      <c r="B14" s="931" t="str">
        <f>HYPERLINK("#'"&amp;'EWS DIRECTORY'!$J$156&amp;"'!A1",'EWS DIRECTORY'!$J$156)</f>
        <v>E-6-1</v>
      </c>
      <c r="C14" s="761"/>
      <c r="D14" s="761"/>
      <c r="E14" s="761"/>
      <c r="G14" s="124"/>
      <c r="H14" s="124"/>
      <c r="I14" s="124"/>
      <c r="J14" s="124"/>
      <c r="K14" s="124"/>
      <c r="L14" s="124"/>
      <c r="M14" s="124"/>
      <c r="N14" s="124"/>
      <c r="O14" s="124"/>
      <c r="P14" s="124"/>
      <c r="Q14" s="124"/>
      <c r="R14" s="124"/>
      <c r="S14" s="124"/>
      <c r="T14" s="124"/>
      <c r="U14" s="124"/>
      <c r="V14" s="124"/>
      <c r="W14" s="124"/>
      <c r="X14" s="124"/>
      <c r="Y14" s="278"/>
      <c r="Z14" s="278"/>
      <c r="AA14" s="278"/>
      <c r="AB14" s="278"/>
      <c r="AC14" s="278"/>
      <c r="AD14" s="278"/>
      <c r="AE14" s="278"/>
      <c r="AF14" s="278"/>
      <c r="AG14" s="278"/>
      <c r="AH14" s="278"/>
    </row>
    <row r="15" spans="2:34" ht="15" customHeight="1" x14ac:dyDescent="0.25">
      <c r="B15" s="929" t="str">
        <f>HYPERLINK("#'"&amp;'EWS DIRECTORY'!$J$157&amp;"'!A1",'EWS DIRECTORY'!$J$157)</f>
        <v>E-6-1-1</v>
      </c>
      <c r="C15" s="761"/>
      <c r="D15" s="761"/>
      <c r="E15" s="761"/>
      <c r="G15" s="124"/>
      <c r="H15" s="124" t="str">
        <f>"Jumlah "&amp;G9&amp;" menurut petugas :"</f>
        <v>Jumlah Biaya Bunga Pinjaman menurut petugas :</v>
      </c>
      <c r="I15" s="124"/>
      <c r="J15" s="124"/>
      <c r="K15" s="124"/>
      <c r="L15" s="124"/>
      <c r="M15" s="124"/>
      <c r="N15" s="124"/>
      <c r="O15" s="124"/>
      <c r="P15" s="124"/>
      <c r="Q15" s="124"/>
      <c r="R15" s="124"/>
      <c r="S15" s="124"/>
      <c r="T15" s="124"/>
      <c r="U15" s="124"/>
      <c r="V15" s="124"/>
      <c r="W15" s="124"/>
      <c r="X15" s="124"/>
      <c r="Y15" s="278"/>
      <c r="Z15" s="278"/>
      <c r="AA15" s="278"/>
      <c r="AB15" s="278"/>
      <c r="AC15" s="278"/>
      <c r="AD15" s="278"/>
      <c r="AE15" s="278"/>
      <c r="AF15" s="278"/>
      <c r="AG15" s="278"/>
      <c r="AH15" s="278"/>
    </row>
    <row r="16" spans="2:34" ht="15" customHeight="1" x14ac:dyDescent="0.25">
      <c r="B16" s="929" t="str">
        <f>HYPERLINK("#'"&amp;'EWS DIRECTORY'!$J$158&amp;"'!A1",'EWS DIRECTORY'!$J$158)</f>
        <v>E-6-1-2</v>
      </c>
      <c r="C16" s="761"/>
      <c r="D16" s="761"/>
      <c r="E16" s="761"/>
      <c r="G16" s="82" t="s">
        <v>1445</v>
      </c>
      <c r="H16" s="1163" t="s">
        <v>1707</v>
      </c>
      <c r="I16" s="789"/>
      <c r="J16" s="789"/>
      <c r="K16" s="789"/>
      <c r="L16" s="789"/>
      <c r="M16" s="789"/>
      <c r="N16" s="789"/>
      <c r="O16" s="789"/>
      <c r="P16" s="789"/>
      <c r="Q16" s="789"/>
      <c r="R16" s="789"/>
      <c r="S16" s="937" t="s">
        <v>1767</v>
      </c>
      <c r="T16" s="765"/>
      <c r="U16" s="934" t="s">
        <v>1768</v>
      </c>
      <c r="V16" s="764"/>
      <c r="W16" s="764"/>
      <c r="X16" s="764"/>
      <c r="Y16" s="764"/>
      <c r="Z16" s="764"/>
      <c r="AA16" s="765"/>
      <c r="AB16" s="278"/>
      <c r="AC16" s="278"/>
      <c r="AD16" s="278"/>
      <c r="AE16" s="278"/>
      <c r="AF16" s="278"/>
      <c r="AG16" s="278"/>
      <c r="AH16" s="278"/>
    </row>
    <row r="17" spans="2:34" ht="15" customHeight="1" x14ac:dyDescent="0.25">
      <c r="B17" s="929" t="str">
        <f>HYPERLINK("#'"&amp;'EWS DIRECTORY'!$J$159&amp;"'!A1",'EWS DIRECTORY'!$J$159)</f>
        <v>E-6-1-3</v>
      </c>
      <c r="C17" s="761"/>
      <c r="D17" s="761"/>
      <c r="E17" s="761"/>
      <c r="G17" s="84">
        <v>1</v>
      </c>
      <c r="H17" s="926" t="e">
        <f>MASTER!N5</f>
        <v>#N/A</v>
      </c>
      <c r="I17" s="824"/>
      <c r="J17" s="824"/>
      <c r="K17" s="824"/>
      <c r="L17" s="824"/>
      <c r="M17" s="824"/>
      <c r="N17" s="824"/>
      <c r="O17" s="824"/>
      <c r="P17" s="824"/>
      <c r="Q17" s="824"/>
      <c r="R17" s="825"/>
      <c r="S17" s="936" t="s">
        <v>399</v>
      </c>
      <c r="T17" s="790"/>
      <c r="U17" s="923" t="str">
        <f>IF('E-6-1'!I38='E-6-1'!M18,'E-6-1'!AB18,
IF('E-6-1'!I38='E-6-1'!M20,'E-6-1'!AB20,
IF('E-6-1'!I38='E-6-1'!M22,'E-6-1'!AB22,
IF('E-6-1'!I38='E-6-1'!M24,'E-6-1'!AB24,
IF('E-6-1'!I38='E-6-1'!M26,'E-6-1'!AB26,
IF('E-6-1'!I38='E-6-1'!M28,'E-6-1'!AB28,"Tidak Ditemukan"))))))</f>
        <v>Tidak Ditemukan</v>
      </c>
      <c r="V17" s="764"/>
      <c r="W17" s="764"/>
      <c r="X17" s="764"/>
      <c r="Y17" s="764"/>
      <c r="Z17" s="764"/>
      <c r="AA17" s="765"/>
      <c r="AB17" s="278"/>
      <c r="AC17" s="278"/>
      <c r="AD17" s="278"/>
      <c r="AE17" s="278"/>
      <c r="AF17" s="278"/>
      <c r="AG17" s="278"/>
      <c r="AH17" s="278"/>
    </row>
    <row r="18" spans="2:34" ht="15" customHeight="1" x14ac:dyDescent="0.25">
      <c r="B18" s="929" t="str">
        <f>HYPERLINK("#'"&amp;'EWS DIRECTORY'!$J$160&amp;"'!A1",'EWS DIRECTORY'!$J$160)</f>
        <v>E-6-1-4</v>
      </c>
      <c r="C18" s="761"/>
      <c r="D18" s="761"/>
      <c r="E18" s="761"/>
      <c r="G18" s="84">
        <v>2</v>
      </c>
      <c r="H18" s="926" t="e">
        <f>MASTER!N6</f>
        <v>#N/A</v>
      </c>
      <c r="I18" s="824"/>
      <c r="J18" s="824"/>
      <c r="K18" s="824"/>
      <c r="L18" s="824"/>
      <c r="M18" s="824"/>
      <c r="N18" s="824"/>
      <c r="O18" s="824"/>
      <c r="P18" s="824"/>
      <c r="Q18" s="824"/>
      <c r="R18" s="825"/>
      <c r="S18" s="792"/>
      <c r="T18" s="805"/>
      <c r="U18" s="923" t="str">
        <f>IF('E-6-1'!I38='E-6-1'!M18,'E-6-1'!AG18,
IF('E-6-1'!I38='E-6-1'!M20,'E-6-1'!AG20,
IF('E-6-1'!I38='E-6-1'!M22,'E-6-1'!AG22,
IF('E-6-1'!I38='E-6-1'!M24,'E-6-1'!AG24,
IF('E-6-1'!I38='E-6-1'!M26,'E-6-1'!AG26,
IF('E-6-1'!I38='E-6-1'!M28,'E-6-1'!AG28,"Tidak Ditemukan"))))))</f>
        <v>Tidak Ditemukan</v>
      </c>
      <c r="V18" s="764"/>
      <c r="W18" s="764"/>
      <c r="X18" s="764"/>
      <c r="Y18" s="764"/>
      <c r="Z18" s="764"/>
      <c r="AA18" s="765"/>
      <c r="AB18" s="278"/>
      <c r="AC18" s="278"/>
      <c r="AD18" s="278"/>
      <c r="AE18" s="278"/>
      <c r="AF18" s="278"/>
      <c r="AG18" s="278"/>
      <c r="AH18" s="278"/>
    </row>
    <row r="19" spans="2:34" ht="15" customHeight="1" x14ac:dyDescent="0.25">
      <c r="B19" s="929" t="str">
        <f>HYPERLINK("#'"&amp;'EWS DIRECTORY'!$J$161&amp;"'!A1",'EWS DIRECTORY'!$J$161)</f>
        <v>E-6-1-5</v>
      </c>
      <c r="C19" s="761"/>
      <c r="D19" s="761"/>
      <c r="E19" s="761"/>
      <c r="G19" s="84">
        <v>3</v>
      </c>
      <c r="H19" s="926" t="e">
        <f>MASTER!N7</f>
        <v>#N/A</v>
      </c>
      <c r="I19" s="824"/>
      <c r="J19" s="824"/>
      <c r="K19" s="824"/>
      <c r="L19" s="824"/>
      <c r="M19" s="824"/>
      <c r="N19" s="824"/>
      <c r="O19" s="824"/>
      <c r="P19" s="824"/>
      <c r="Q19" s="824"/>
      <c r="R19" s="825"/>
      <c r="S19" s="792"/>
      <c r="T19" s="805"/>
      <c r="U19" s="923" t="str">
        <f>IF('E-6-1'!I38='E-6-1'!M18,'E-6-1'!AL18,
IF('E-6-1'!I38='E-6-1'!M20,'E-6-1'!AL20,
IF('E-6-1'!I38='E-6-1'!M22,'E-6-1'!AL22,
IF('E-6-1'!I38='E-6-1'!M24,'E-6-1'!AL24,
IF('E-6-1'!I38='E-6-1'!M26,'E-6-1'!AL26,
IF('E-6-1'!I38='E-6-1'!M28,'E-6-1'!AL28,"Tidak Ditemukan"))))))</f>
        <v>Tidak Ditemukan</v>
      </c>
      <c r="V19" s="764"/>
      <c r="W19" s="764"/>
      <c r="X19" s="764"/>
      <c r="Y19" s="764"/>
      <c r="Z19" s="764"/>
      <c r="AA19" s="765"/>
      <c r="AB19" s="278"/>
      <c r="AC19" s="278"/>
      <c r="AD19" s="278"/>
      <c r="AE19" s="278"/>
      <c r="AF19" s="278"/>
      <c r="AG19" s="278"/>
      <c r="AH19" s="278"/>
    </row>
    <row r="20" spans="2:34" ht="15" customHeight="1" x14ac:dyDescent="0.25">
      <c r="B20" s="929" t="str">
        <f>HYPERLINK("#'"&amp;'EWS DIRECTORY'!$J$162&amp;"'!A1",'EWS DIRECTORY'!$J$162)</f>
        <v>E-6-1-6</v>
      </c>
      <c r="C20" s="761"/>
      <c r="D20" s="761"/>
      <c r="E20" s="761"/>
      <c r="G20" s="84">
        <v>4</v>
      </c>
      <c r="H20" s="926" t="e">
        <f>MASTER!N8</f>
        <v>#N/A</v>
      </c>
      <c r="I20" s="824"/>
      <c r="J20" s="824"/>
      <c r="K20" s="824"/>
      <c r="L20" s="824"/>
      <c r="M20" s="824"/>
      <c r="N20" s="824"/>
      <c r="O20" s="824"/>
      <c r="P20" s="824"/>
      <c r="Q20" s="824"/>
      <c r="R20" s="825"/>
      <c r="S20" s="792"/>
      <c r="T20" s="805"/>
      <c r="U20" s="923" t="str">
        <f>IF('E-6-1'!I38='E-6-1'!M18,'E-6-1'!AQ18,
IF('E-6-1'!I38='E-6-1'!M20,'E-6-1'!AQ20,
IF('E-6-1'!I38='E-6-1'!M22,'E-6-1'!AQ22,
IF('E-6-1'!I38='E-6-1'!M24,'E-6-1'!AQ24,
IF('E-6-1'!I38='E-6-1'!M26,'E-6-1'!AQ26,
IF('E-6-1'!I38='E-6-1'!M28,'E-6-1'!AQ28,"Tidak Ditemukan"))))))</f>
        <v>Tidak Ditemukan</v>
      </c>
      <c r="V20" s="764"/>
      <c r="W20" s="764"/>
      <c r="X20" s="764"/>
      <c r="Y20" s="764"/>
      <c r="Z20" s="764"/>
      <c r="AA20" s="765"/>
      <c r="AB20" s="278"/>
      <c r="AC20" s="278"/>
      <c r="AD20" s="278"/>
      <c r="AE20" s="278"/>
      <c r="AF20" s="278"/>
      <c r="AG20" s="278"/>
      <c r="AH20" s="278"/>
    </row>
    <row r="21" spans="2:34" ht="15" customHeight="1" x14ac:dyDescent="0.25">
      <c r="G21" s="84">
        <v>5</v>
      </c>
      <c r="H21" s="926" t="e">
        <f>MASTER!N9</f>
        <v>#N/A</v>
      </c>
      <c r="I21" s="824"/>
      <c r="J21" s="824"/>
      <c r="K21" s="824"/>
      <c r="L21" s="824"/>
      <c r="M21" s="824"/>
      <c r="N21" s="824"/>
      <c r="O21" s="824"/>
      <c r="P21" s="824"/>
      <c r="Q21" s="824"/>
      <c r="R21" s="825"/>
      <c r="S21" s="792"/>
      <c r="T21" s="805"/>
      <c r="U21" s="923" t="str">
        <f>IF('E-6-1'!I38='E-6-1'!M18,'E-6-1'!AV18,
IF('E-6-1'!I38='E-6-1'!M20,'E-6-1'!AV20,
IF('E-6-1'!I38='E-6-1'!M22,'E-6-1'!AV22,
IF('E-6-1'!I38='E-6-1'!M24,'E-6-1'!AV24,
IF('E-6-1'!I38='E-6-1'!M26,'E-6-1'!AV26,
IF('E-6-1'!I38='E-6-1'!M28,'E-6-1'!AV28,"Tidak Ditemukan"))))))</f>
        <v>Tidak Ditemukan</v>
      </c>
      <c r="V21" s="764"/>
      <c r="W21" s="764"/>
      <c r="X21" s="764"/>
      <c r="Y21" s="764"/>
      <c r="Z21" s="764"/>
      <c r="AA21" s="765"/>
      <c r="AB21" s="278"/>
      <c r="AC21" s="278"/>
      <c r="AD21" s="278"/>
      <c r="AE21" s="278"/>
      <c r="AF21" s="278"/>
      <c r="AG21" s="278"/>
      <c r="AH21" s="278"/>
    </row>
    <row r="22" spans="2:34" ht="15" customHeight="1" x14ac:dyDescent="0.25">
      <c r="G22" s="84">
        <v>6</v>
      </c>
      <c r="H22" s="926" t="e">
        <f>MASTER!N10</f>
        <v>#N/A</v>
      </c>
      <c r="I22" s="824"/>
      <c r="J22" s="824"/>
      <c r="K22" s="824"/>
      <c r="L22" s="824"/>
      <c r="M22" s="824"/>
      <c r="N22" s="824"/>
      <c r="O22" s="824"/>
      <c r="P22" s="824"/>
      <c r="Q22" s="824"/>
      <c r="R22" s="825"/>
      <c r="S22" s="792"/>
      <c r="T22" s="805"/>
      <c r="U22" s="923" t="str">
        <f>IF('E-6-1'!I38='E-6-1'!M18,'E-6-1'!BA18,
IF('E-6-1'!I38='E-6-1'!M20,'E-6-1'!BA20,
IF('E-6-1'!I38='E-6-1'!M22,'E-6-1'!BA22,
IF('E-6-1'!I38='E-6-1'!M24,'E-6-1'!BA24,
IF('E-6-1'!I38='E-6-1'!M26,'E-6-1'!BA26,
IF('E-6-1'!I38='E-6-1'!M28,'E-6-1'!BA28,"Tidak Ditemukan"))))))</f>
        <v>Tidak Ditemukan</v>
      </c>
      <c r="V22" s="764"/>
      <c r="W22" s="764"/>
      <c r="X22" s="764"/>
      <c r="Y22" s="764"/>
      <c r="Z22" s="764"/>
      <c r="AA22" s="765"/>
      <c r="AB22" s="278"/>
      <c r="AC22" s="278"/>
      <c r="AD22" s="278"/>
      <c r="AE22" s="278"/>
      <c r="AF22" s="278"/>
      <c r="AG22" s="278"/>
      <c r="AH22" s="278"/>
    </row>
    <row r="23" spans="2:34" ht="15" customHeight="1" x14ac:dyDescent="0.25">
      <c r="G23" s="84">
        <v>7</v>
      </c>
      <c r="H23" s="926" t="e">
        <f>MASTER!N11</f>
        <v>#N/A</v>
      </c>
      <c r="I23" s="824"/>
      <c r="J23" s="824"/>
      <c r="K23" s="824"/>
      <c r="L23" s="824"/>
      <c r="M23" s="824"/>
      <c r="N23" s="824"/>
      <c r="O23" s="824"/>
      <c r="P23" s="824"/>
      <c r="Q23" s="824"/>
      <c r="R23" s="825"/>
      <c r="S23" s="792"/>
      <c r="T23" s="805"/>
      <c r="U23" s="923" t="str">
        <f>IF('E-6-1'!I38='E-6-1'!M18,'E-6-1'!BF18,
IF('E-6-1'!I38='E-6-1'!M20,'E-6-1'!BF20,
IF('E-6-1'!I38='E-6-1'!M22,'E-6-1'!BF22,
IF('E-6-1'!I38='E-6-1'!M24,'E-6-1'!BF24,
IF('E-6-1'!I38='E-6-1'!M26,'E-6-1'!BF26,
IF('E-6-1'!I38='E-6-1'!M28,'E-6-1'!BF28,"Tidak Ditemukan"))))))</f>
        <v>Tidak Ditemukan</v>
      </c>
      <c r="V23" s="764"/>
      <c r="W23" s="764"/>
      <c r="X23" s="764"/>
      <c r="Y23" s="764"/>
      <c r="Z23" s="764"/>
      <c r="AA23" s="765"/>
      <c r="AB23" s="278"/>
      <c r="AC23" s="278"/>
      <c r="AD23" s="278"/>
      <c r="AE23" s="278"/>
      <c r="AF23" s="278"/>
      <c r="AG23" s="278"/>
      <c r="AH23" s="278"/>
    </row>
    <row r="24" spans="2:34" ht="15" customHeight="1" x14ac:dyDescent="0.25">
      <c r="G24" s="84">
        <v>8</v>
      </c>
      <c r="H24" s="926" t="e">
        <f>MASTER!N12</f>
        <v>#N/A</v>
      </c>
      <c r="I24" s="824"/>
      <c r="J24" s="824"/>
      <c r="K24" s="824"/>
      <c r="L24" s="824"/>
      <c r="M24" s="824"/>
      <c r="N24" s="824"/>
      <c r="O24" s="824"/>
      <c r="P24" s="824"/>
      <c r="Q24" s="824"/>
      <c r="R24" s="825"/>
      <c r="S24" s="792"/>
      <c r="T24" s="805"/>
      <c r="U24" s="923" t="str">
        <f>IF('E-6-1'!I38='E-6-1'!M18,'E-6-1'!BK18,
IF('E-6-1'!I38='E-6-1'!M20,'E-6-1'!BK20,
IF('E-6-1'!I38='E-6-1'!M22,'E-6-1'!BK22,
IF('E-6-1'!I38='E-6-1'!M24,'E-6-1'!BK24,
IF('E-6-1'!I38='E-6-1'!M26,'E-6-1'!BK26,
IF('E-6-1'!I38='E-6-1'!M28,'E-6-1'!BK28,"Tidak Ditemukan"))))))</f>
        <v>Tidak Ditemukan</v>
      </c>
      <c r="V24" s="764"/>
      <c r="W24" s="764"/>
      <c r="X24" s="764"/>
      <c r="Y24" s="764"/>
      <c r="Z24" s="764"/>
      <c r="AA24" s="765"/>
      <c r="AB24" s="278"/>
      <c r="AC24" s="278"/>
      <c r="AD24" s="278"/>
      <c r="AE24" s="278"/>
      <c r="AF24" s="278"/>
      <c r="AG24" s="278"/>
      <c r="AH24" s="278"/>
    </row>
    <row r="25" spans="2:34" ht="15" customHeight="1" x14ac:dyDescent="0.25">
      <c r="G25" s="84">
        <v>9</v>
      </c>
      <c r="H25" s="926" t="e">
        <f>MASTER!N13</f>
        <v>#N/A</v>
      </c>
      <c r="I25" s="824"/>
      <c r="J25" s="824"/>
      <c r="K25" s="824"/>
      <c r="L25" s="824"/>
      <c r="M25" s="824"/>
      <c r="N25" s="824"/>
      <c r="O25" s="824"/>
      <c r="P25" s="824"/>
      <c r="Q25" s="824"/>
      <c r="R25" s="825"/>
      <c r="S25" s="792"/>
      <c r="T25" s="805"/>
      <c r="U25" s="923" t="str">
        <f>IF('E-6-1'!I38='E-6-1'!M18,'E-6-1'!BP18,
IF('E-6-1'!I38='E-6-1'!M20,'E-6-1'!BP20,
IF('E-6-1'!I38='E-6-1'!M22,'E-6-1'!BP22,
IF('E-6-1'!I38='E-6-1'!M24,'E-6-1'!BP24,
IF('E-6-1'!I38='E-6-1'!M26,'E-6-1'!BP26,
IF('E-6-1'!I38='E-6-1'!M28,'E-6-1'!BP28,"Tidak Ditemukan"))))))</f>
        <v>Tidak Ditemukan</v>
      </c>
      <c r="V25" s="764"/>
      <c r="W25" s="764"/>
      <c r="X25" s="764"/>
      <c r="Y25" s="764"/>
      <c r="Z25" s="764"/>
      <c r="AA25" s="765"/>
      <c r="AB25" s="278"/>
      <c r="AC25" s="278"/>
      <c r="AD25" s="278"/>
      <c r="AE25" s="278"/>
      <c r="AF25" s="278"/>
      <c r="AG25" s="278"/>
      <c r="AH25" s="278"/>
    </row>
    <row r="26" spans="2:34" ht="15" customHeight="1" x14ac:dyDescent="0.25">
      <c r="G26" s="84">
        <v>10</v>
      </c>
      <c r="H26" s="926" t="e">
        <f>MASTER!N14</f>
        <v>#N/A</v>
      </c>
      <c r="I26" s="824"/>
      <c r="J26" s="824"/>
      <c r="K26" s="824"/>
      <c r="L26" s="824"/>
      <c r="M26" s="824"/>
      <c r="N26" s="824"/>
      <c r="O26" s="824"/>
      <c r="P26" s="824"/>
      <c r="Q26" s="824"/>
      <c r="R26" s="825"/>
      <c r="S26" s="792"/>
      <c r="T26" s="805"/>
      <c r="U26" s="923" t="str">
        <f>IF('E-6-1'!I38='E-6-1'!M18,'E-6-1'!BU18,
IF('E-6-1'!I38='E-6-1'!M20,'E-6-1'!BU20,
IF('E-6-1'!I38='E-6-1'!M22,'E-6-1'!BU22,
IF('E-6-1'!I38='E-6-1'!M24,'E-6-1'!BU24,
IF('E-6-1'!I38='E-6-1'!M26,'E-6-1'!BU26,
IF('E-6-1'!I38='E-6-1'!M28,'E-6-1'!BU28,"Tidak Ditemukan"))))))</f>
        <v>Tidak Ditemukan</v>
      </c>
      <c r="V26" s="764"/>
      <c r="W26" s="764"/>
      <c r="X26" s="764"/>
      <c r="Y26" s="764"/>
      <c r="Z26" s="764"/>
      <c r="AA26" s="765"/>
      <c r="AB26" s="278"/>
      <c r="AC26" s="278"/>
      <c r="AD26" s="278"/>
      <c r="AE26" s="278"/>
      <c r="AF26" s="278"/>
      <c r="AG26" s="278"/>
      <c r="AH26" s="278"/>
    </row>
    <row r="27" spans="2:34" ht="15" customHeight="1" x14ac:dyDescent="0.25">
      <c r="G27" s="84">
        <v>11</v>
      </c>
      <c r="H27" s="926" t="e">
        <f>MASTER!N15</f>
        <v>#N/A</v>
      </c>
      <c r="I27" s="824"/>
      <c r="J27" s="824"/>
      <c r="K27" s="824"/>
      <c r="L27" s="824"/>
      <c r="M27" s="824"/>
      <c r="N27" s="824"/>
      <c r="O27" s="824"/>
      <c r="P27" s="824"/>
      <c r="Q27" s="824"/>
      <c r="R27" s="825"/>
      <c r="S27" s="792"/>
      <c r="T27" s="805"/>
      <c r="U27" s="923" t="str">
        <f>IF('E-6-1'!I38='E-6-1'!M18,'E-6-1'!BZ18,
IF('E-6-1'!I38='E-6-1'!M20,'E-6-1'!BZ20,
IF('E-6-1'!I38='E-6-1'!M22,'E-6-1'!BZ22,
IF('E-6-1'!I38='E-6-1'!M24,'E-6-1'!BZ24,
IF('E-6-1'!I38='E-6-1'!M26,'E-6-1'!BZ26,
IF('E-6-1'!I38='E-6-1'!M28,'E-6-1'!BZ28,"Tidak Ditemukan"))))))</f>
        <v>Tidak Ditemukan</v>
      </c>
      <c r="V27" s="764"/>
      <c r="W27" s="764"/>
      <c r="X27" s="764"/>
      <c r="Y27" s="764"/>
      <c r="Z27" s="764"/>
      <c r="AA27" s="765"/>
      <c r="AB27" s="278"/>
      <c r="AC27" s="278"/>
      <c r="AD27" s="278"/>
      <c r="AE27" s="278"/>
      <c r="AF27" s="278"/>
      <c r="AG27" s="278"/>
      <c r="AH27" s="278"/>
    </row>
    <row r="28" spans="2:34" ht="15" customHeight="1" x14ac:dyDescent="0.25">
      <c r="B28" s="760"/>
      <c r="C28" s="761"/>
      <c r="D28" s="761"/>
      <c r="E28" s="761"/>
      <c r="G28" s="84">
        <v>12</v>
      </c>
      <c r="H28" s="926" t="e">
        <f>MASTER!N16</f>
        <v>#N/A</v>
      </c>
      <c r="I28" s="824"/>
      <c r="J28" s="824"/>
      <c r="K28" s="824"/>
      <c r="L28" s="824"/>
      <c r="M28" s="824"/>
      <c r="N28" s="824"/>
      <c r="O28" s="824"/>
      <c r="P28" s="824"/>
      <c r="Q28" s="824"/>
      <c r="R28" s="825"/>
      <c r="S28" s="792"/>
      <c r="T28" s="805"/>
      <c r="U28" s="923" t="str">
        <f>IF('E-6-1'!I38='E-6-1'!M18,'E-6-1'!CE18,
IF('E-6-1'!I38='E-6-1'!M20,'E-6-1'!CE20,
IF('E-6-1'!I38='E-6-1'!M22,'E-6-1'!CE22,
IF('E-6-1'!I38='E-6-1'!M24,'E-6-1'!CE24,
IF('E-6-1'!I38='E-6-1'!M26,'E-6-1'!CE26,
IF('E-6-1'!I38='E-6-1'!M28,'E-6-1'!CE28,"Tidak Ditemukan"))))))</f>
        <v>Tidak Ditemukan</v>
      </c>
      <c r="V28" s="764"/>
      <c r="W28" s="764"/>
      <c r="X28" s="764"/>
      <c r="Y28" s="764"/>
      <c r="Z28" s="764"/>
      <c r="AA28" s="765"/>
      <c r="AB28" s="278"/>
      <c r="AC28" s="278"/>
      <c r="AD28" s="278"/>
      <c r="AE28" s="278"/>
      <c r="AF28" s="278"/>
      <c r="AG28" s="278"/>
      <c r="AH28" s="278"/>
    </row>
    <row r="29" spans="2:34" ht="15" customHeight="1" x14ac:dyDescent="0.25">
      <c r="G29" s="392"/>
      <c r="H29" s="933" t="s">
        <v>1769</v>
      </c>
      <c r="I29" s="824"/>
      <c r="J29" s="824"/>
      <c r="K29" s="824"/>
      <c r="L29" s="824"/>
      <c r="M29" s="824"/>
      <c r="N29" s="824"/>
      <c r="O29" s="824"/>
      <c r="P29" s="824"/>
      <c r="Q29" s="824"/>
      <c r="R29" s="825"/>
      <c r="S29" s="794"/>
      <c r="T29" s="807"/>
      <c r="U29" s="923" t="str">
        <f>IF('E-6-1'!I38='E-6-1'!M18,'E-6-1'!CJ18,
IF('E-6-1'!I38='E-6-1'!M20,'E-6-1'!CJ20,
IF('E-6-1'!I38='E-6-1'!M22,'E-6-1'!CJ22,
IF('E-6-1'!I38='E-6-1'!M24,'E-6-1'!CJ24,
IF('E-6-1'!I38='E-6-1'!M26,'E-6-1'!CJ26,
IF('E-6-1'!I38='E-6-1'!M28,'E-6-1'!CJ28,"Tidak Ditemukan"))))))</f>
        <v>Tidak Ditemukan</v>
      </c>
      <c r="V29" s="764"/>
      <c r="W29" s="764"/>
      <c r="X29" s="764"/>
      <c r="Y29" s="764"/>
      <c r="Z29" s="764"/>
      <c r="AA29" s="765"/>
      <c r="AB29" s="278"/>
      <c r="AC29" s="278"/>
      <c r="AD29" s="278"/>
      <c r="AE29" s="278"/>
      <c r="AF29" s="278"/>
      <c r="AG29" s="278"/>
      <c r="AH29" s="278"/>
    </row>
    <row r="30" spans="2:34" ht="15" customHeight="1" x14ac:dyDescent="0.25">
      <c r="B30" s="760"/>
      <c r="C30" s="761"/>
      <c r="D30" s="761"/>
      <c r="E30" s="761"/>
      <c r="G30" s="124"/>
      <c r="H30" s="938" t="s">
        <v>1770</v>
      </c>
      <c r="I30" s="824"/>
      <c r="J30" s="824"/>
      <c r="K30" s="824"/>
      <c r="L30" s="824"/>
      <c r="M30" s="824"/>
      <c r="N30" s="824"/>
      <c r="O30" s="824"/>
      <c r="P30" s="824"/>
      <c r="Q30" s="824"/>
      <c r="R30" s="825"/>
      <c r="S30" s="935"/>
      <c r="T30" s="765"/>
      <c r="U30" s="923">
        <f>IF(ISNUMBER(U29),IF(U29&gt;0,U29,SUM(U17:U28)),0)</f>
        <v>0</v>
      </c>
      <c r="V30" s="764"/>
      <c r="W30" s="764"/>
      <c r="X30" s="764"/>
      <c r="Y30" s="764"/>
      <c r="Z30" s="764"/>
      <c r="AA30" s="765"/>
      <c r="AB30" s="278"/>
      <c r="AC30" s="278"/>
      <c r="AD30" s="278"/>
      <c r="AE30" s="278"/>
      <c r="AF30" s="278"/>
      <c r="AG30" s="278"/>
      <c r="AH30" s="278"/>
    </row>
    <row r="31" spans="2:34" ht="15" customHeight="1" x14ac:dyDescent="0.25">
      <c r="G31" s="124"/>
      <c r="H31" s="124"/>
      <c r="I31" s="124"/>
      <c r="J31" s="300"/>
      <c r="K31" s="300"/>
      <c r="L31" s="300"/>
      <c r="M31" s="300"/>
      <c r="N31" s="300"/>
      <c r="O31" s="300"/>
      <c r="P31" s="300"/>
      <c r="Q31" s="300"/>
      <c r="R31" s="300"/>
      <c r="S31" s="300"/>
      <c r="T31" s="301"/>
      <c r="U31" s="515"/>
      <c r="V31" s="515"/>
      <c r="W31" s="515"/>
      <c r="X31" s="515"/>
      <c r="Y31" s="515"/>
      <c r="Z31" s="516"/>
      <c r="AA31" s="516"/>
      <c r="AB31" s="278"/>
      <c r="AC31" s="278"/>
      <c r="AD31" s="278"/>
      <c r="AE31" s="278"/>
      <c r="AF31" s="278"/>
      <c r="AG31" s="278"/>
      <c r="AH31" s="278"/>
    </row>
    <row r="32" spans="2:34" ht="15" customHeight="1" x14ac:dyDescent="0.25">
      <c r="B32" s="760"/>
      <c r="C32" s="761"/>
      <c r="D32" s="761"/>
      <c r="E32" s="761"/>
      <c r="G32" s="124"/>
      <c r="H32" s="297" t="s">
        <v>1771</v>
      </c>
      <c r="I32" s="298"/>
      <c r="J32" s="299"/>
      <c r="K32" s="299"/>
      <c r="L32" s="299"/>
      <c r="M32" s="299"/>
      <c r="N32" s="299"/>
      <c r="O32" s="299"/>
      <c r="P32" s="299"/>
      <c r="Q32" s="299"/>
      <c r="R32" s="299"/>
      <c r="S32" s="299"/>
      <c r="T32" s="302"/>
      <c r="U32" s="923">
        <f>'MAIN LEVEL'!$AB$41</f>
        <v>0</v>
      </c>
      <c r="V32" s="764"/>
      <c r="W32" s="764"/>
      <c r="X32" s="764"/>
      <c r="Y32" s="764"/>
      <c r="Z32" s="764"/>
      <c r="AA32" s="765"/>
      <c r="AB32" s="278"/>
      <c r="AC32" s="278"/>
      <c r="AD32" s="278"/>
      <c r="AE32" s="278"/>
      <c r="AF32" s="278"/>
      <c r="AG32" s="278"/>
      <c r="AH32" s="278"/>
    </row>
    <row r="33" spans="2:34" ht="15" customHeight="1" x14ac:dyDescent="0.25">
      <c r="G33" s="124"/>
      <c r="H33" s="297" t="s">
        <v>1772</v>
      </c>
      <c r="I33" s="298"/>
      <c r="J33" s="299"/>
      <c r="K33" s="299"/>
      <c r="L33" s="299"/>
      <c r="M33" s="299"/>
      <c r="N33" s="299"/>
      <c r="O33" s="299"/>
      <c r="P33" s="299"/>
      <c r="Q33" s="299"/>
      <c r="R33" s="299"/>
      <c r="S33" s="299"/>
      <c r="T33" s="302"/>
      <c r="U33" s="923">
        <f>U30-U32</f>
        <v>0</v>
      </c>
      <c r="V33" s="764"/>
      <c r="W33" s="764"/>
      <c r="X33" s="764"/>
      <c r="Y33" s="764"/>
      <c r="Z33" s="764"/>
      <c r="AA33" s="765"/>
      <c r="AB33" s="278"/>
      <c r="AC33" s="278"/>
      <c r="AD33" s="278"/>
      <c r="AE33" s="278"/>
      <c r="AF33" s="278"/>
      <c r="AG33" s="278"/>
      <c r="AH33" s="278"/>
    </row>
    <row r="34" spans="2:34" ht="15" customHeight="1" x14ac:dyDescent="0.25">
      <c r="B34" s="760"/>
      <c r="C34" s="761"/>
      <c r="D34" s="761"/>
      <c r="E34" s="761"/>
      <c r="G34" s="124"/>
      <c r="H34" s="124"/>
      <c r="I34" s="124"/>
      <c r="J34" s="124"/>
      <c r="K34" s="124"/>
      <c r="L34" s="124"/>
      <c r="M34" s="124"/>
      <c r="N34" s="124"/>
      <c r="O34" s="124"/>
      <c r="P34" s="124"/>
      <c r="Q34" s="124"/>
      <c r="R34" s="124"/>
      <c r="S34" s="124"/>
      <c r="T34" s="124"/>
      <c r="U34" s="124"/>
      <c r="V34" s="124"/>
      <c r="W34" s="124"/>
      <c r="X34" s="124"/>
      <c r="Y34" s="278"/>
      <c r="Z34" s="278"/>
      <c r="AA34" s="278"/>
      <c r="AB34" s="278"/>
      <c r="AC34" s="278"/>
      <c r="AD34" s="278"/>
      <c r="AE34" s="278"/>
      <c r="AF34" s="278"/>
      <c r="AG34" s="278"/>
      <c r="AH34" s="278"/>
    </row>
    <row r="35" spans="2:34" ht="15" customHeight="1" x14ac:dyDescent="0.25">
      <c r="G35" s="278"/>
      <c r="H35" s="278"/>
      <c r="I35" s="278"/>
      <c r="J35" s="278"/>
      <c r="K35" s="278"/>
      <c r="L35" s="278"/>
      <c r="M35" s="278"/>
      <c r="N35" s="278"/>
      <c r="O35" s="278"/>
      <c r="P35" s="278"/>
      <c r="Q35" s="278"/>
      <c r="R35" s="278"/>
      <c r="S35" s="278"/>
      <c r="T35" s="278"/>
      <c r="U35" s="278"/>
      <c r="V35" s="278"/>
      <c r="W35" s="278"/>
      <c r="X35" s="278"/>
      <c r="Y35" s="278"/>
      <c r="Z35" s="278"/>
      <c r="AA35" s="278"/>
      <c r="AB35" s="278"/>
      <c r="AC35" s="278"/>
      <c r="AD35" s="278"/>
      <c r="AE35" s="278"/>
      <c r="AF35" s="278"/>
      <c r="AG35" s="278"/>
      <c r="AH35" s="278"/>
    </row>
    <row r="36" spans="2:34" ht="15" customHeight="1" x14ac:dyDescent="0.25">
      <c r="B36" s="760"/>
      <c r="C36" s="761"/>
      <c r="D36" s="761"/>
      <c r="E36" s="761"/>
      <c r="G36" s="801" t="s">
        <v>1507</v>
      </c>
      <c r="H36" s="764"/>
      <c r="I36" s="764"/>
      <c r="J36" s="764"/>
      <c r="K36" s="764"/>
      <c r="L36" s="764"/>
      <c r="M36" s="764"/>
      <c r="N36" s="764"/>
      <c r="O36" s="764"/>
      <c r="P36" s="764"/>
      <c r="Q36" s="764"/>
      <c r="R36" s="764"/>
      <c r="S36" s="764"/>
      <c r="T36" s="764"/>
      <c r="U36" s="795" t="s">
        <v>1704</v>
      </c>
      <c r="V36" s="764"/>
      <c r="W36" s="764"/>
      <c r="X36" s="764"/>
      <c r="Y36" s="764"/>
      <c r="Z36" s="764"/>
      <c r="AA36" s="764"/>
      <c r="AB36" s="764"/>
      <c r="AC36" s="764"/>
      <c r="AD36" s="764"/>
      <c r="AE36" s="764"/>
      <c r="AF36" s="764"/>
      <c r="AG36" s="764"/>
      <c r="AH36" s="796"/>
    </row>
    <row r="37" spans="2:34" ht="15" customHeight="1" x14ac:dyDescent="0.25">
      <c r="G37" s="793" t="s">
        <v>796</v>
      </c>
      <c r="H37" s="794"/>
      <c r="I37" s="794"/>
      <c r="J37" s="794"/>
      <c r="K37" s="794"/>
      <c r="L37" s="794"/>
      <c r="M37" s="801" t="s">
        <v>1511</v>
      </c>
      <c r="N37" s="764"/>
      <c r="O37" s="764"/>
      <c r="P37" s="764"/>
      <c r="Q37" s="802" t="s">
        <v>1510</v>
      </c>
      <c r="R37" s="764"/>
      <c r="S37" s="764"/>
      <c r="T37" s="765"/>
      <c r="U37" s="793" t="s">
        <v>796</v>
      </c>
      <c r="V37" s="794"/>
      <c r="W37" s="794"/>
      <c r="X37" s="794"/>
      <c r="Y37" s="794"/>
      <c r="Z37" s="794"/>
      <c r="AA37" s="801" t="s">
        <v>1511</v>
      </c>
      <c r="AB37" s="764"/>
      <c r="AC37" s="764"/>
      <c r="AD37" s="764"/>
      <c r="AE37" s="802" t="s">
        <v>1510</v>
      </c>
      <c r="AF37" s="764"/>
      <c r="AG37" s="764"/>
      <c r="AH37" s="765"/>
    </row>
    <row r="38" spans="2:34" ht="15" customHeight="1" x14ac:dyDescent="0.25">
      <c r="G38" s="788"/>
      <c r="H38" s="789"/>
      <c r="I38" s="789"/>
      <c r="J38" s="789"/>
      <c r="K38" s="789"/>
      <c r="L38" s="790"/>
      <c r="M38" s="788"/>
      <c r="N38" s="789"/>
      <c r="O38" s="789"/>
      <c r="P38" s="790"/>
      <c r="Q38" s="788"/>
      <c r="R38" s="789"/>
      <c r="S38" s="789"/>
      <c r="T38" s="790"/>
      <c r="U38" s="788"/>
      <c r="V38" s="789"/>
      <c r="W38" s="789"/>
      <c r="X38" s="789"/>
      <c r="Y38" s="789"/>
      <c r="Z38" s="790"/>
      <c r="AA38" s="788"/>
      <c r="AB38" s="789"/>
      <c r="AC38" s="789"/>
      <c r="AD38" s="790"/>
      <c r="AE38" s="788"/>
      <c r="AF38" s="789"/>
      <c r="AG38" s="789"/>
      <c r="AH38" s="790"/>
    </row>
    <row r="39" spans="2:34" ht="15" customHeight="1" x14ac:dyDescent="0.25">
      <c r="G39" s="283"/>
      <c r="H39" s="124"/>
      <c r="I39" s="124"/>
      <c r="J39" s="124"/>
      <c r="K39" s="124"/>
      <c r="L39" s="124"/>
      <c r="M39" s="283"/>
      <c r="N39" s="124"/>
      <c r="O39" s="124"/>
      <c r="P39" s="124"/>
      <c r="Q39" s="283"/>
      <c r="R39" s="124"/>
      <c r="S39" s="124"/>
      <c r="T39" s="125"/>
      <c r="U39" s="124"/>
      <c r="V39" s="124"/>
      <c r="W39" s="124"/>
      <c r="X39" s="124"/>
      <c r="Y39" s="124"/>
      <c r="Z39" s="124"/>
      <c r="AA39" s="283"/>
      <c r="AB39" s="124"/>
      <c r="AC39" s="124"/>
      <c r="AD39" s="125"/>
      <c r="AE39" s="283"/>
      <c r="AF39" s="124"/>
      <c r="AG39" s="124"/>
      <c r="AH39" s="125"/>
    </row>
    <row r="40" spans="2:34" ht="15" customHeight="1" x14ac:dyDescent="0.25">
      <c r="G40" s="283"/>
      <c r="H40" s="124"/>
      <c r="I40" s="124"/>
      <c r="J40" s="124"/>
      <c r="K40" s="124"/>
      <c r="L40" s="124"/>
      <c r="M40" s="283"/>
      <c r="N40" s="124"/>
      <c r="O40" s="124"/>
      <c r="P40" s="124"/>
      <c r="Q40" s="283"/>
      <c r="R40" s="124"/>
      <c r="S40" s="124"/>
      <c r="T40" s="125"/>
      <c r="U40" s="124"/>
      <c r="V40" s="124"/>
      <c r="W40" s="124"/>
      <c r="X40" s="124"/>
      <c r="Y40" s="124"/>
      <c r="Z40" s="124"/>
      <c r="AA40" s="283"/>
      <c r="AB40" s="124"/>
      <c r="AC40" s="124"/>
      <c r="AD40" s="125"/>
      <c r="AE40" s="283"/>
      <c r="AF40" s="124"/>
      <c r="AG40" s="124"/>
      <c r="AH40" s="125"/>
    </row>
    <row r="41" spans="2:34" ht="15" customHeight="1" x14ac:dyDescent="0.25">
      <c r="G41" s="283"/>
      <c r="H41" s="124"/>
      <c r="I41" s="124"/>
      <c r="J41" s="124"/>
      <c r="K41" s="124"/>
      <c r="L41" s="124"/>
      <c r="M41" s="283"/>
      <c r="N41" s="124"/>
      <c r="O41" s="124"/>
      <c r="P41" s="124"/>
      <c r="Q41" s="283"/>
      <c r="R41" s="124"/>
      <c r="S41" s="124"/>
      <c r="T41" s="125"/>
      <c r="U41" s="124"/>
      <c r="V41" s="124"/>
      <c r="W41" s="124"/>
      <c r="X41" s="124"/>
      <c r="Y41" s="124"/>
      <c r="Z41" s="124"/>
      <c r="AA41" s="283"/>
      <c r="AB41" s="124"/>
      <c r="AC41" s="124"/>
      <c r="AD41" s="125"/>
      <c r="AE41" s="283"/>
      <c r="AF41" s="124"/>
      <c r="AG41" s="124"/>
      <c r="AH41" s="125"/>
    </row>
    <row r="42" spans="2:34" ht="15" customHeight="1" x14ac:dyDescent="0.25">
      <c r="G42" s="283"/>
      <c r="H42" s="124"/>
      <c r="I42" s="124"/>
      <c r="J42" s="124"/>
      <c r="K42" s="124"/>
      <c r="L42" s="124"/>
      <c r="M42" s="283"/>
      <c r="N42" s="124"/>
      <c r="O42" s="124"/>
      <c r="P42" s="124"/>
      <c r="Q42" s="283"/>
      <c r="R42" s="124"/>
      <c r="S42" s="124"/>
      <c r="T42" s="125"/>
      <c r="U42" s="124"/>
      <c r="V42" s="124"/>
      <c r="W42" s="124"/>
      <c r="X42" s="124"/>
      <c r="Y42" s="124"/>
      <c r="Z42" s="124"/>
      <c r="AA42" s="283"/>
      <c r="AB42" s="124"/>
      <c r="AC42" s="124"/>
      <c r="AD42" s="125"/>
      <c r="AE42" s="283"/>
      <c r="AF42" s="124"/>
      <c r="AG42" s="124"/>
      <c r="AH42" s="125"/>
    </row>
    <row r="43" spans="2:34" ht="15" customHeight="1" x14ac:dyDescent="0.25">
      <c r="G43" s="283"/>
      <c r="H43" s="124"/>
      <c r="I43" s="124"/>
      <c r="J43" s="124"/>
      <c r="K43" s="124"/>
      <c r="L43" s="124"/>
      <c r="M43" s="283"/>
      <c r="N43" s="124"/>
      <c r="O43" s="124"/>
      <c r="P43" s="124"/>
      <c r="Q43" s="283"/>
      <c r="R43" s="124"/>
      <c r="S43" s="124"/>
      <c r="T43" s="125"/>
      <c r="U43" s="124"/>
      <c r="V43" s="124"/>
      <c r="W43" s="124"/>
      <c r="X43" s="124"/>
      <c r="Y43" s="124"/>
      <c r="Z43" s="124"/>
      <c r="AA43" s="283"/>
      <c r="AB43" s="124"/>
      <c r="AC43" s="124"/>
      <c r="AD43" s="125"/>
      <c r="AE43" s="283"/>
      <c r="AF43" s="124"/>
      <c r="AG43" s="124"/>
      <c r="AH43" s="125"/>
    </row>
    <row r="44" spans="2:34" ht="15" customHeight="1" x14ac:dyDescent="0.25">
      <c r="G44" s="283"/>
      <c r="H44" s="124"/>
      <c r="I44" s="124"/>
      <c r="J44" s="124"/>
      <c r="K44" s="124"/>
      <c r="L44" s="124"/>
      <c r="M44" s="283"/>
      <c r="N44" s="124"/>
      <c r="O44" s="124"/>
      <c r="P44" s="124"/>
      <c r="Q44" s="283"/>
      <c r="R44" s="124"/>
      <c r="S44" s="124"/>
      <c r="T44" s="125"/>
      <c r="U44" s="124"/>
      <c r="V44" s="124"/>
      <c r="W44" s="124"/>
      <c r="X44" s="124"/>
      <c r="Y44" s="124"/>
      <c r="Z44" s="124"/>
      <c r="AA44" s="283"/>
      <c r="AB44" s="124"/>
      <c r="AC44" s="124"/>
      <c r="AD44" s="125"/>
      <c r="AE44" s="283"/>
      <c r="AF44" s="124"/>
      <c r="AG44" s="124"/>
      <c r="AH44" s="125"/>
    </row>
    <row r="45" spans="2:34" ht="15" customHeight="1" x14ac:dyDescent="0.25">
      <c r="G45" s="283"/>
      <c r="H45" s="124"/>
      <c r="I45" s="124"/>
      <c r="J45" s="124"/>
      <c r="K45" s="124"/>
      <c r="L45" s="124"/>
      <c r="M45" s="283"/>
      <c r="N45" s="124"/>
      <c r="O45" s="124"/>
      <c r="P45" s="124"/>
      <c r="Q45" s="283"/>
      <c r="R45" s="124"/>
      <c r="S45" s="124"/>
      <c r="T45" s="125"/>
      <c r="U45" s="124"/>
      <c r="V45" s="124"/>
      <c r="W45" s="124"/>
      <c r="X45" s="124"/>
      <c r="Y45" s="124"/>
      <c r="Z45" s="124"/>
      <c r="AA45" s="283"/>
      <c r="AB45" s="124"/>
      <c r="AC45" s="124"/>
      <c r="AD45" s="125"/>
      <c r="AE45" s="283"/>
      <c r="AF45" s="124"/>
      <c r="AG45" s="124"/>
      <c r="AH45" s="125"/>
    </row>
    <row r="46" spans="2:34" ht="15" customHeight="1" x14ac:dyDescent="0.25">
      <c r="G46" s="283"/>
      <c r="H46" s="124"/>
      <c r="I46" s="124"/>
      <c r="J46" s="124"/>
      <c r="K46" s="124"/>
      <c r="L46" s="124"/>
      <c r="M46" s="283"/>
      <c r="N46" s="124"/>
      <c r="O46" s="124"/>
      <c r="P46" s="124"/>
      <c r="Q46" s="283"/>
      <c r="R46" s="124"/>
      <c r="S46" s="124"/>
      <c r="T46" s="125"/>
      <c r="U46" s="124"/>
      <c r="V46" s="124"/>
      <c r="W46" s="124"/>
      <c r="X46" s="124"/>
      <c r="Y46" s="124"/>
      <c r="Z46" s="124"/>
      <c r="AA46" s="283"/>
      <c r="AB46" s="124"/>
      <c r="AC46" s="124"/>
      <c r="AD46" s="125"/>
      <c r="AE46" s="283"/>
      <c r="AF46" s="124"/>
      <c r="AG46" s="124"/>
      <c r="AH46" s="125"/>
    </row>
    <row r="47" spans="2:34" ht="15" customHeight="1" x14ac:dyDescent="0.25">
      <c r="G47" s="283"/>
      <c r="H47" s="124"/>
      <c r="I47" s="124"/>
      <c r="J47" s="124"/>
      <c r="K47" s="124"/>
      <c r="L47" s="124"/>
      <c r="M47" s="283"/>
      <c r="N47" s="124"/>
      <c r="O47" s="124"/>
      <c r="P47" s="124"/>
      <c r="Q47" s="283"/>
      <c r="R47" s="124"/>
      <c r="S47" s="124"/>
      <c r="T47" s="125"/>
      <c r="U47" s="124"/>
      <c r="V47" s="124"/>
      <c r="W47" s="124"/>
      <c r="X47" s="124"/>
      <c r="Y47" s="124"/>
      <c r="Z47" s="124"/>
      <c r="AA47" s="283"/>
      <c r="AB47" s="124"/>
      <c r="AC47" s="124"/>
      <c r="AD47" s="125"/>
      <c r="AE47" s="283"/>
      <c r="AF47" s="124"/>
      <c r="AG47" s="124"/>
      <c r="AH47" s="125"/>
    </row>
    <row r="48" spans="2:34" ht="15" customHeight="1" x14ac:dyDescent="0.25">
      <c r="G48" s="283"/>
      <c r="H48" s="124"/>
      <c r="I48" s="124"/>
      <c r="J48" s="124"/>
      <c r="K48" s="124"/>
      <c r="L48" s="124"/>
      <c r="M48" s="283"/>
      <c r="N48" s="124"/>
      <c r="O48" s="124"/>
      <c r="P48" s="124"/>
      <c r="Q48" s="283"/>
      <c r="R48" s="124"/>
      <c r="S48" s="124"/>
      <c r="T48" s="125"/>
      <c r="U48" s="124"/>
      <c r="V48" s="124"/>
      <c r="W48" s="124"/>
      <c r="X48" s="124"/>
      <c r="Y48" s="124"/>
      <c r="Z48" s="124"/>
      <c r="AA48" s="283"/>
      <c r="AB48" s="124"/>
      <c r="AC48" s="124"/>
      <c r="AD48" s="125"/>
      <c r="AE48" s="283"/>
      <c r="AF48" s="124"/>
      <c r="AG48" s="124"/>
      <c r="AH48" s="125"/>
    </row>
    <row r="49" spans="7:34" x14ac:dyDescent="0.25">
      <c r="G49" s="283"/>
      <c r="H49" s="124"/>
      <c r="I49" s="124"/>
      <c r="J49" s="124"/>
      <c r="K49" s="124"/>
      <c r="L49" s="124"/>
      <c r="M49" s="283"/>
      <c r="N49" s="124"/>
      <c r="O49" s="124"/>
      <c r="P49" s="124"/>
      <c r="Q49" s="283"/>
      <c r="R49" s="124"/>
      <c r="S49" s="124"/>
      <c r="T49" s="125"/>
      <c r="U49" s="124"/>
      <c r="V49" s="124"/>
      <c r="W49" s="124"/>
      <c r="X49" s="124"/>
      <c r="Y49" s="124"/>
      <c r="Z49" s="124"/>
      <c r="AA49" s="283"/>
      <c r="AB49" s="124"/>
      <c r="AC49" s="124"/>
      <c r="AD49" s="125"/>
      <c r="AE49" s="283"/>
      <c r="AF49" s="124"/>
      <c r="AG49" s="124"/>
      <c r="AH49" s="125"/>
    </row>
    <row r="50" spans="7:34" x14ac:dyDescent="0.25">
      <c r="G50" s="285"/>
      <c r="H50" s="190"/>
      <c r="I50" s="190"/>
      <c r="J50" s="190"/>
      <c r="K50" s="190"/>
      <c r="L50" s="190"/>
      <c r="M50" s="285"/>
      <c r="N50" s="190"/>
      <c r="O50" s="190"/>
      <c r="P50" s="190"/>
      <c r="Q50" s="285"/>
      <c r="R50" s="190"/>
      <c r="S50" s="190"/>
      <c r="T50" s="243"/>
      <c r="U50" s="190"/>
      <c r="V50" s="190"/>
      <c r="W50" s="190"/>
      <c r="X50" s="190"/>
      <c r="Y50" s="190"/>
      <c r="Z50" s="190"/>
      <c r="AA50" s="285"/>
      <c r="AB50" s="190"/>
      <c r="AC50" s="190"/>
      <c r="AD50" s="243"/>
      <c r="AE50" s="285"/>
      <c r="AF50" s="190"/>
      <c r="AG50" s="190"/>
      <c r="AH50" s="243"/>
    </row>
    <row r="51" spans="7:34" x14ac:dyDescent="0.25">
      <c r="G51" s="3"/>
      <c r="H51" s="55"/>
      <c r="I51" s="55"/>
      <c r="J51" s="55"/>
      <c r="K51" s="55"/>
      <c r="L51" s="288" t="s">
        <v>1705</v>
      </c>
      <c r="M51" s="55">
        <f>'MAIN LEVEL'!Z41</f>
        <v>0</v>
      </c>
    </row>
  </sheetData>
  <mergeCells count="70">
    <mergeCell ref="S16:T16"/>
    <mergeCell ref="U18:AA18"/>
    <mergeCell ref="G9:T11"/>
    <mergeCell ref="G37:L37"/>
    <mergeCell ref="H20:R20"/>
    <mergeCell ref="H23:R23"/>
    <mergeCell ref="U33:AA33"/>
    <mergeCell ref="H30:R30"/>
    <mergeCell ref="U24:AA24"/>
    <mergeCell ref="H26:R26"/>
    <mergeCell ref="U23:AA23"/>
    <mergeCell ref="U21:AA21"/>
    <mergeCell ref="AE38:AH38"/>
    <mergeCell ref="U28:AA28"/>
    <mergeCell ref="B6:E6"/>
    <mergeCell ref="B30:E30"/>
    <mergeCell ref="H29:R29"/>
    <mergeCell ref="B15:E15"/>
    <mergeCell ref="AE37:AH37"/>
    <mergeCell ref="U37:Z37"/>
    <mergeCell ref="U20:AA20"/>
    <mergeCell ref="B20:E20"/>
    <mergeCell ref="U19:AA19"/>
    <mergeCell ref="H27:R27"/>
    <mergeCell ref="S30:T30"/>
    <mergeCell ref="G7:AH7"/>
    <mergeCell ref="B8:E8"/>
    <mergeCell ref="U32:AA32"/>
    <mergeCell ref="AA38:AD38"/>
    <mergeCell ref="Q37:T37"/>
    <mergeCell ref="U38:Z38"/>
    <mergeCell ref="U27:AA27"/>
    <mergeCell ref="U30:AA30"/>
    <mergeCell ref="AA37:AD37"/>
    <mergeCell ref="Q38:T38"/>
    <mergeCell ref="H28:R28"/>
    <mergeCell ref="S17:T29"/>
    <mergeCell ref="H18:R18"/>
    <mergeCell ref="B4:E4"/>
    <mergeCell ref="U26:AA26"/>
    <mergeCell ref="U22:AA22"/>
    <mergeCell ref="B16:E16"/>
    <mergeCell ref="H21:R21"/>
    <mergeCell ref="B18:E18"/>
    <mergeCell ref="H17:R17"/>
    <mergeCell ref="B12:E12"/>
    <mergeCell ref="H16:R16"/>
    <mergeCell ref="U17:AA17"/>
    <mergeCell ref="H19:R19"/>
    <mergeCell ref="H22:R22"/>
    <mergeCell ref="B14:E14"/>
    <mergeCell ref="U25:AA25"/>
    <mergeCell ref="U16:AA16"/>
    <mergeCell ref="B17:E17"/>
    <mergeCell ref="B10:E10"/>
    <mergeCell ref="B28:E28"/>
    <mergeCell ref="M37:P37"/>
    <mergeCell ref="G38:L38"/>
    <mergeCell ref="B34:E34"/>
    <mergeCell ref="B13:E13"/>
    <mergeCell ref="H24:R24"/>
    <mergeCell ref="G13:AH13"/>
    <mergeCell ref="B19:E19"/>
    <mergeCell ref="M38:P38"/>
    <mergeCell ref="U29:AA29"/>
    <mergeCell ref="G36:T36"/>
    <mergeCell ref="B36:E36"/>
    <mergeCell ref="B32:E32"/>
    <mergeCell ref="U36:AH36"/>
    <mergeCell ref="H25:R25"/>
  </mergeCells>
  <hyperlinks>
    <hyperlink ref="B4" location="PANDUAN!A1" display="PANDUAN" xr:uid="{00000000-0004-0000-9B00-000000000000}"/>
    <hyperlink ref="B6" location="'EWS DIRECTORY'!A1" display="EWS DIRECTORY" xr:uid="{00000000-0004-0000-9B00-000001000000}"/>
    <hyperlink ref="B8" location="'DATA PEMICU'!A1" display="DATA PEMICU" xr:uid="{00000000-0004-0000-9B00-000002000000}"/>
    <hyperlink ref="B10" location="'DATA PENGUJI'!A1" display="DATA PENGUJI" xr:uid="{00000000-0004-0000-9B00-000003000000}"/>
    <hyperlink ref="B12" location="'MAIN LEVEL'!A1" display="MAIN LEVEL" xr:uid="{00000000-0004-0000-9B00-000004000000}"/>
  </hyperlinks>
  <pageMargins left="0.70866141732283472" right="0.17" top="0.74803149606299213" bottom="0.74803149606299213" header="0.31496062992125978" footer="0.31496062992125978"/>
  <pageSetup paperSize="9" scale="76" orientation="portrait"/>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C00-000000000000}">
  <sheetPr codeName="Sheet72">
    <tabColor theme="4" tint="-0.249977111117893"/>
  </sheetPr>
  <dimension ref="A1:CX81"/>
  <sheetViews>
    <sheetView topLeftCell="B25"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7" width="4.109375" customWidth="1"/>
    <col min="8" max="9" width="3.5546875" customWidth="1"/>
    <col min="10" max="10" width="2.6640625" customWidth="1"/>
    <col min="11" max="16" width="3.5546875" customWidth="1"/>
    <col min="17" max="18" width="2.6640625" customWidth="1"/>
    <col min="19" max="19" width="4.5546875" customWidth="1"/>
    <col min="20" max="102" width="3.5546875" customWidth="1"/>
  </cols>
  <sheetData>
    <row r="1" spans="1:102" ht="14.25" customHeight="1" x14ac:dyDescent="0.25">
      <c r="G1" s="178"/>
      <c r="AL1" s="110"/>
      <c r="AM1" s="110"/>
      <c r="AN1" s="110"/>
      <c r="AO1" s="110"/>
      <c r="AP1" s="110"/>
      <c r="AQ1" s="110"/>
      <c r="AR1" s="110"/>
      <c r="AS1" s="110"/>
      <c r="AT1" s="110"/>
      <c r="AU1" s="110"/>
      <c r="AV1" s="110"/>
      <c r="AW1" s="110"/>
      <c r="AX1" s="110"/>
      <c r="AY1" s="110"/>
      <c r="AZ1" s="110"/>
      <c r="BA1" s="110"/>
      <c r="BB1" s="110"/>
      <c r="BC1" s="110"/>
      <c r="BD1" s="110"/>
      <c r="BE1" s="110"/>
      <c r="BF1" s="110"/>
      <c r="BG1" s="110"/>
      <c r="BH1" s="110"/>
      <c r="BI1" s="110"/>
      <c r="BJ1" s="110"/>
      <c r="BK1" s="110"/>
      <c r="BL1" s="110"/>
      <c r="BM1" s="110"/>
      <c r="BN1" s="110"/>
      <c r="BO1" s="110"/>
      <c r="BP1" s="110"/>
      <c r="BQ1" s="110"/>
      <c r="BR1" s="110"/>
      <c r="BS1" s="110"/>
      <c r="BT1" s="110"/>
      <c r="BU1" s="110"/>
      <c r="BV1" s="110"/>
      <c r="BW1" s="110"/>
      <c r="BX1" s="110"/>
      <c r="BY1" s="110"/>
      <c r="BZ1" s="110"/>
      <c r="CA1" s="110"/>
      <c r="CB1" s="110"/>
      <c r="CC1" s="110"/>
      <c r="CD1" s="110"/>
      <c r="CE1" s="110"/>
      <c r="CF1" s="110"/>
      <c r="CG1" s="110"/>
      <c r="CH1" s="110"/>
      <c r="CI1" s="110"/>
      <c r="CJ1" s="110"/>
      <c r="CK1" s="110"/>
      <c r="CL1" s="110"/>
      <c r="CM1" s="110"/>
      <c r="CN1" s="110"/>
      <c r="CO1" s="110"/>
      <c r="CP1" s="110"/>
      <c r="CQ1" s="110"/>
      <c r="CR1" s="110"/>
      <c r="CS1" s="110"/>
      <c r="CT1" s="110"/>
      <c r="CU1" s="110"/>
      <c r="CV1" s="110"/>
      <c r="CW1" s="110"/>
      <c r="CX1" s="110"/>
    </row>
    <row r="2" spans="1:102" ht="14.25" customHeight="1" x14ac:dyDescent="0.25">
      <c r="G2" t="s">
        <v>1674</v>
      </c>
      <c r="AL2" s="110"/>
      <c r="AM2" s="110"/>
      <c r="AN2" s="110"/>
      <c r="AO2" s="110"/>
      <c r="AP2" s="110"/>
      <c r="AQ2" s="110"/>
      <c r="AR2" s="110"/>
      <c r="AS2" s="110"/>
      <c r="AT2" s="110"/>
      <c r="AU2" s="110"/>
      <c r="AV2" s="110"/>
      <c r="AW2" s="110"/>
      <c r="AX2" s="110"/>
      <c r="AY2" s="110"/>
      <c r="AZ2" s="110"/>
      <c r="BA2" s="110"/>
      <c r="BB2" s="110"/>
      <c r="BC2" s="110"/>
      <c r="BD2" s="110"/>
      <c r="BE2" s="110"/>
      <c r="BF2" s="110"/>
      <c r="BG2" s="110"/>
      <c r="BH2" s="110"/>
      <c r="BI2" s="110"/>
      <c r="BJ2" s="110"/>
      <c r="BK2" s="110"/>
      <c r="BL2" s="110"/>
      <c r="BM2" s="110"/>
      <c r="BN2" s="110"/>
      <c r="BO2" s="110"/>
      <c r="BP2" s="110"/>
      <c r="BQ2" s="110"/>
      <c r="BR2" s="110"/>
      <c r="BS2" s="110"/>
      <c r="BT2" s="110"/>
      <c r="BU2" s="110"/>
      <c r="BV2" s="110"/>
      <c r="BW2" s="110"/>
      <c r="BX2" s="110"/>
      <c r="BY2" s="110"/>
      <c r="BZ2" s="110"/>
      <c r="CA2" s="110"/>
      <c r="CB2" s="110"/>
      <c r="CC2" s="110"/>
      <c r="CD2" s="110"/>
      <c r="CE2" s="110"/>
      <c r="CF2" s="110"/>
      <c r="CG2" s="110"/>
      <c r="CH2" s="110"/>
      <c r="CI2" s="110"/>
      <c r="CJ2" s="110"/>
      <c r="CK2" s="110"/>
      <c r="CL2" s="110"/>
      <c r="CM2" s="110"/>
      <c r="CN2" s="110"/>
      <c r="CO2" s="110"/>
      <c r="CP2" s="110"/>
      <c r="CQ2" s="110"/>
      <c r="CR2" s="110"/>
      <c r="CS2" s="110"/>
      <c r="CT2" s="110"/>
      <c r="CU2" s="110"/>
      <c r="CV2" s="110"/>
      <c r="CW2" s="110"/>
      <c r="CX2" s="110"/>
    </row>
    <row r="3" spans="1:102" ht="14.25" customHeight="1" x14ac:dyDescent="0.25">
      <c r="B3" s="111"/>
      <c r="C3" s="111"/>
      <c r="D3" s="111"/>
      <c r="E3" s="111"/>
      <c r="AL3" s="110"/>
      <c r="AM3" s="110"/>
      <c r="AN3" s="110"/>
      <c r="AO3" s="110"/>
      <c r="AP3" s="110"/>
      <c r="AQ3" s="110"/>
      <c r="AR3" s="110"/>
      <c r="AS3" s="110"/>
      <c r="AT3" s="110"/>
      <c r="AU3" s="110"/>
      <c r="AV3" s="110"/>
      <c r="AW3" s="110"/>
      <c r="AX3" s="110"/>
      <c r="AY3" s="110"/>
      <c r="AZ3" s="110"/>
      <c r="BA3" s="110"/>
      <c r="BB3" s="110"/>
      <c r="BC3" s="110"/>
      <c r="BD3" s="110"/>
      <c r="BE3" s="110"/>
      <c r="BF3" s="110"/>
      <c r="BG3" s="110"/>
      <c r="BH3" s="110"/>
      <c r="BI3" s="110"/>
      <c r="BJ3" s="110"/>
      <c r="BK3" s="110"/>
      <c r="BL3" s="110"/>
      <c r="BM3" s="110"/>
      <c r="BN3" s="110"/>
      <c r="BO3" s="110"/>
      <c r="BP3" s="110"/>
      <c r="BQ3" s="110"/>
      <c r="BR3" s="110"/>
      <c r="BS3" s="110"/>
      <c r="BT3" s="110"/>
      <c r="BU3" s="110"/>
      <c r="BV3" s="110"/>
      <c r="BW3" s="110"/>
      <c r="BX3" s="110"/>
      <c r="BY3" s="110"/>
      <c r="BZ3" s="110"/>
      <c r="CA3" s="110"/>
      <c r="CB3" s="110"/>
      <c r="CC3" s="110"/>
      <c r="CD3" s="110"/>
      <c r="CE3" s="110"/>
      <c r="CF3" s="110"/>
      <c r="CG3" s="110"/>
      <c r="CH3" s="110"/>
      <c r="CI3" s="110"/>
      <c r="CJ3" s="110"/>
      <c r="CK3" s="110"/>
      <c r="CL3" s="110"/>
      <c r="CM3" s="110"/>
      <c r="CN3" s="110"/>
      <c r="CO3" s="110"/>
      <c r="CP3" s="110"/>
      <c r="CQ3" s="110"/>
      <c r="CR3" s="110"/>
      <c r="CS3" s="110"/>
      <c r="CT3" s="110"/>
      <c r="CU3" s="110"/>
      <c r="CV3" s="110"/>
      <c r="CW3" s="110"/>
      <c r="CX3" s="110"/>
    </row>
    <row r="4" spans="1:102" ht="14.25" customHeight="1" x14ac:dyDescent="0.25">
      <c r="B4" s="762" t="s">
        <v>79</v>
      </c>
      <c r="C4" s="761"/>
      <c r="D4" s="761"/>
      <c r="E4" s="761"/>
      <c r="AL4" s="110"/>
      <c r="AM4" s="110"/>
      <c r="AN4" s="110"/>
      <c r="AO4" s="110"/>
      <c r="AP4" s="110"/>
      <c r="AQ4" s="110"/>
      <c r="AR4" s="110"/>
      <c r="AS4" s="110"/>
      <c r="AT4" s="110"/>
      <c r="AU4" s="110"/>
      <c r="AV4" s="110"/>
      <c r="AW4" s="110"/>
      <c r="AX4" s="110"/>
      <c r="AY4" s="110"/>
      <c r="AZ4" s="110"/>
      <c r="BA4" s="110"/>
      <c r="BB4" s="110"/>
      <c r="BC4" s="110"/>
      <c r="BD4" s="110"/>
      <c r="BE4" s="110"/>
      <c r="BF4" s="110"/>
      <c r="BG4" s="110"/>
      <c r="BH4" s="110"/>
      <c r="BI4" s="110"/>
      <c r="BJ4" s="110"/>
      <c r="BK4" s="110"/>
      <c r="BL4" s="110"/>
      <c r="BM4" s="110"/>
      <c r="BN4" s="110"/>
      <c r="BO4" s="110"/>
      <c r="BP4" s="110"/>
      <c r="BQ4" s="110"/>
      <c r="BR4" s="110"/>
      <c r="BS4" s="110"/>
      <c r="BT4" s="110"/>
      <c r="BU4" s="110"/>
      <c r="BV4" s="110"/>
      <c r="BW4" s="110"/>
      <c r="BX4" s="110"/>
      <c r="BY4" s="110"/>
      <c r="BZ4" s="110"/>
      <c r="CA4" s="110"/>
      <c r="CB4" s="110"/>
      <c r="CC4" s="110"/>
      <c r="CD4" s="110"/>
      <c r="CE4" s="110"/>
      <c r="CF4" s="110"/>
      <c r="CG4" s="110"/>
      <c r="CH4" s="110"/>
      <c r="CI4" s="110"/>
      <c r="CJ4" s="110"/>
      <c r="CK4" s="110"/>
      <c r="CL4" s="110"/>
      <c r="CM4" s="110"/>
      <c r="CN4" s="110"/>
      <c r="CO4" s="110"/>
      <c r="CP4" s="110"/>
      <c r="CQ4" s="110"/>
      <c r="CR4" s="110"/>
      <c r="CS4" s="110"/>
      <c r="CT4" s="110"/>
      <c r="CU4" s="110"/>
      <c r="CV4" s="110"/>
      <c r="CW4" s="110"/>
      <c r="CX4" s="110"/>
    </row>
    <row r="5" spans="1:102" ht="14.25" customHeight="1" x14ac:dyDescent="0.25">
      <c r="B5" s="111"/>
      <c r="C5" s="111"/>
      <c r="D5" s="111"/>
      <c r="E5" s="111"/>
      <c r="AL5" s="110"/>
      <c r="AM5" s="110"/>
      <c r="AN5" s="110"/>
      <c r="AO5" s="110"/>
      <c r="AP5" s="110"/>
      <c r="AQ5" s="110"/>
      <c r="AR5" s="110"/>
      <c r="AS5" s="110"/>
      <c r="AT5" s="110"/>
      <c r="AU5" s="110"/>
      <c r="AV5" s="110"/>
      <c r="AW5" s="110"/>
      <c r="AX5" s="110"/>
      <c r="AY5" s="110"/>
      <c r="AZ5" s="110"/>
      <c r="BA5" s="110"/>
      <c r="BB5" s="110"/>
      <c r="BC5" s="110"/>
      <c r="BD5" s="110"/>
      <c r="BE5" s="110"/>
      <c r="BF5" s="110"/>
      <c r="BG5" s="110"/>
      <c r="BH5" s="110"/>
      <c r="BI5" s="110"/>
      <c r="BJ5" s="110"/>
      <c r="BK5" s="110"/>
      <c r="BL5" s="110"/>
      <c r="BM5" s="110"/>
      <c r="BN5" s="110"/>
      <c r="BO5" s="110"/>
      <c r="BP5" s="110"/>
      <c r="BQ5" s="110"/>
      <c r="BR5" s="110"/>
      <c r="BS5" s="110"/>
      <c r="BT5" s="110"/>
      <c r="BU5" s="110"/>
      <c r="BV5" s="110"/>
      <c r="BW5" s="110"/>
      <c r="BX5" s="110"/>
      <c r="BY5" s="110"/>
      <c r="BZ5" s="110"/>
      <c r="CA5" s="110"/>
      <c r="CB5" s="110"/>
      <c r="CC5" s="110"/>
      <c r="CD5" s="110"/>
      <c r="CE5" s="110"/>
      <c r="CF5" s="110"/>
      <c r="CG5" s="110"/>
      <c r="CH5" s="110"/>
      <c r="CI5" s="110"/>
      <c r="CJ5" s="110"/>
      <c r="CK5" s="110"/>
      <c r="CL5" s="110"/>
      <c r="CM5" s="110"/>
      <c r="CN5" s="110"/>
      <c r="CO5" s="110"/>
      <c r="CP5" s="110"/>
      <c r="CQ5" s="110"/>
      <c r="CR5" s="110"/>
      <c r="CS5" s="110"/>
      <c r="CT5" s="110"/>
      <c r="CU5" s="110"/>
      <c r="CV5" s="110"/>
      <c r="CW5" s="110"/>
      <c r="CX5" s="110"/>
    </row>
    <row r="6" spans="1:102" ht="14.25" customHeight="1" x14ac:dyDescent="0.25">
      <c r="B6" s="762" t="s">
        <v>87</v>
      </c>
      <c r="C6" s="761"/>
      <c r="D6" s="761"/>
      <c r="E6" s="761"/>
      <c r="AL6" s="110"/>
      <c r="AM6" s="110"/>
      <c r="AN6" s="110"/>
      <c r="AO6" s="110"/>
      <c r="AP6" s="110"/>
      <c r="AQ6" s="110"/>
      <c r="AR6" s="110"/>
      <c r="AS6" s="110"/>
      <c r="AT6" s="110"/>
      <c r="AU6" s="110"/>
      <c r="AV6" s="110"/>
      <c r="AW6" s="110"/>
      <c r="AX6" s="110"/>
      <c r="AY6" s="110"/>
      <c r="AZ6" s="110"/>
      <c r="BA6" s="110"/>
      <c r="BB6" s="110"/>
      <c r="BC6" s="110"/>
      <c r="BD6" s="110"/>
      <c r="BE6" s="110"/>
      <c r="BF6" s="110"/>
      <c r="BG6" s="110"/>
      <c r="BH6" s="110"/>
      <c r="BI6" s="110"/>
      <c r="BJ6" s="110"/>
      <c r="BK6" s="110"/>
      <c r="BL6" s="110"/>
      <c r="BM6" s="110"/>
      <c r="BN6" s="110"/>
      <c r="BO6" s="110"/>
      <c r="BP6" s="110"/>
      <c r="BQ6" s="110"/>
      <c r="BR6" s="110"/>
      <c r="BS6" s="110"/>
      <c r="BT6" s="110"/>
      <c r="BU6" s="110"/>
      <c r="BV6" s="110"/>
      <c r="BW6" s="110"/>
      <c r="BX6" s="110"/>
      <c r="BY6" s="110"/>
      <c r="BZ6" s="110"/>
      <c r="CA6" s="110"/>
      <c r="CB6" s="110"/>
      <c r="CC6" s="110"/>
      <c r="CD6" s="110"/>
      <c r="CE6" s="110"/>
      <c r="CF6" s="110"/>
      <c r="CG6" s="110"/>
      <c r="CH6" s="110"/>
      <c r="CI6" s="110"/>
      <c r="CJ6" s="110"/>
      <c r="CK6" s="110"/>
      <c r="CL6" s="110"/>
      <c r="CM6" s="110"/>
      <c r="CN6" s="110"/>
      <c r="CO6" s="110"/>
      <c r="CP6" s="110"/>
      <c r="CQ6" s="110"/>
      <c r="CR6" s="110"/>
      <c r="CS6" s="110"/>
      <c r="CT6" s="110"/>
      <c r="CU6" s="110"/>
      <c r="CV6" s="110"/>
      <c r="CW6" s="110"/>
      <c r="CX6" s="110"/>
    </row>
    <row r="7" spans="1:102" ht="14.25" customHeight="1" x14ac:dyDescent="0.25">
      <c r="B7" s="111"/>
      <c r="C7" s="111"/>
      <c r="D7" s="111"/>
      <c r="E7" s="111"/>
      <c r="G7" s="960"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110"/>
      <c r="AM7" s="110"/>
      <c r="AN7" s="110"/>
      <c r="AO7" s="110"/>
      <c r="AP7" s="110"/>
      <c r="AQ7" s="110"/>
      <c r="AR7" s="110"/>
      <c r="AS7" s="110"/>
      <c r="AT7" s="110"/>
      <c r="AU7" s="110"/>
      <c r="AV7" s="110"/>
      <c r="AW7" s="110"/>
      <c r="AX7" s="110"/>
      <c r="AY7" s="110"/>
      <c r="AZ7" s="110"/>
      <c r="BA7" s="110"/>
      <c r="BB7" s="110"/>
      <c r="BC7" s="110"/>
      <c r="BD7" s="110"/>
      <c r="BE7" s="110"/>
      <c r="BF7" s="110"/>
      <c r="BG7" s="110"/>
      <c r="BH7" s="110"/>
      <c r="BI7" s="110"/>
      <c r="BJ7" s="110"/>
      <c r="BK7" s="110"/>
      <c r="BL7" s="110"/>
      <c r="BM7" s="110"/>
      <c r="BN7" s="110"/>
      <c r="BO7" s="110"/>
      <c r="BP7" s="110"/>
      <c r="BQ7" s="110"/>
      <c r="BR7" s="110"/>
      <c r="BS7" s="110"/>
      <c r="BT7" s="110"/>
      <c r="BU7" s="110"/>
      <c r="BV7" s="110"/>
      <c r="BW7" s="110"/>
      <c r="BX7" s="110"/>
      <c r="BY7" s="110"/>
      <c r="BZ7" s="110"/>
      <c r="CA7" s="110"/>
      <c r="CB7" s="110"/>
      <c r="CC7" s="110"/>
      <c r="CD7" s="110"/>
      <c r="CE7" s="110"/>
      <c r="CF7" s="110"/>
      <c r="CG7" s="110"/>
      <c r="CH7" s="110"/>
      <c r="CI7" s="110"/>
      <c r="CJ7" s="110"/>
      <c r="CK7" s="110"/>
      <c r="CL7" s="110"/>
      <c r="CM7" s="110"/>
      <c r="CN7" s="110"/>
      <c r="CO7" s="110"/>
      <c r="CP7" s="110"/>
      <c r="CQ7" s="110"/>
      <c r="CR7" s="110"/>
      <c r="CS7" s="110"/>
      <c r="CT7" s="110"/>
      <c r="CU7" s="110"/>
      <c r="CV7" s="110"/>
      <c r="CW7" s="110"/>
      <c r="CX7" s="110"/>
    </row>
    <row r="8" spans="1:102" ht="14.25" customHeight="1" x14ac:dyDescent="0.25">
      <c r="B8" s="762" t="s">
        <v>94</v>
      </c>
      <c r="C8" s="761"/>
      <c r="D8" s="761"/>
      <c r="E8" s="761"/>
      <c r="AL8" s="110"/>
      <c r="AM8" s="110"/>
      <c r="AN8" s="110"/>
      <c r="AO8" s="110"/>
      <c r="AP8" s="110"/>
      <c r="AQ8" s="110"/>
      <c r="AR8" s="110"/>
      <c r="AS8" s="110"/>
      <c r="AT8" s="110"/>
      <c r="AU8" s="110"/>
      <c r="AV8" s="110"/>
      <c r="AW8" s="110"/>
      <c r="AX8" s="110"/>
      <c r="AY8" s="110"/>
      <c r="AZ8" s="110"/>
      <c r="BA8" s="110"/>
      <c r="BB8" s="110"/>
      <c r="BC8" s="110"/>
      <c r="BD8" s="110"/>
      <c r="BE8" s="110"/>
      <c r="BF8" s="110"/>
      <c r="BG8" s="110"/>
      <c r="BH8" s="110"/>
      <c r="BI8" s="110"/>
      <c r="BJ8" s="110"/>
      <c r="BK8" s="110"/>
      <c r="BL8" s="110"/>
      <c r="BM8" s="110"/>
      <c r="BN8" s="110"/>
      <c r="BO8" s="110"/>
      <c r="BP8" s="110"/>
      <c r="BQ8" s="110"/>
      <c r="BR8" s="110"/>
      <c r="BS8" s="110"/>
      <c r="BT8" s="110"/>
      <c r="BU8" s="110"/>
      <c r="BV8" s="110"/>
      <c r="BW8" s="110"/>
      <c r="BX8" s="110"/>
      <c r="BY8" s="110"/>
      <c r="BZ8" s="110"/>
      <c r="CA8" s="110"/>
      <c r="CB8" s="110"/>
      <c r="CC8" s="110"/>
      <c r="CD8" s="110"/>
      <c r="CE8" s="110"/>
      <c r="CF8" s="110"/>
      <c r="CG8" s="110"/>
      <c r="CH8" s="110"/>
      <c r="CI8" s="110"/>
      <c r="CJ8" s="110"/>
      <c r="CK8" s="110"/>
      <c r="CL8" s="110"/>
      <c r="CM8" s="110"/>
      <c r="CN8" s="110"/>
      <c r="CO8" s="110"/>
      <c r="CP8" s="110"/>
      <c r="CQ8" s="110"/>
      <c r="CR8" s="110"/>
      <c r="CS8" s="110"/>
      <c r="CT8" s="110"/>
      <c r="CU8" s="110"/>
      <c r="CV8" s="110"/>
      <c r="CW8" s="110"/>
      <c r="CX8" s="110"/>
    </row>
    <row r="9" spans="1:102" ht="14.25" customHeight="1" x14ac:dyDescent="0.25">
      <c r="B9" s="111"/>
      <c r="C9" s="111"/>
      <c r="D9" s="111"/>
      <c r="E9" s="111"/>
      <c r="G9" s="961" t="str">
        <f>"Pengujian "&amp;'E-6'!G9</f>
        <v>Pengujian Biaya Bunga Pinjaman</v>
      </c>
      <c r="H9" s="789"/>
      <c r="I9" s="789"/>
      <c r="J9" s="789"/>
      <c r="K9" s="789"/>
      <c r="L9" s="789"/>
      <c r="M9" s="789"/>
      <c r="N9" s="789"/>
      <c r="O9" s="789"/>
      <c r="P9" s="789"/>
      <c r="Q9" s="789"/>
      <c r="R9" s="789"/>
      <c r="S9" s="789"/>
      <c r="T9" s="789"/>
      <c r="U9" s="789"/>
      <c r="V9" s="789"/>
      <c r="W9" s="789"/>
      <c r="X9" s="789"/>
      <c r="Y9" s="789"/>
      <c r="Z9" s="790"/>
      <c r="AA9" s="179" t="s">
        <v>796</v>
      </c>
      <c r="AB9" s="180"/>
      <c r="AC9" s="180"/>
      <c r="AD9" s="180"/>
      <c r="AE9" s="180"/>
      <c r="AF9" s="180" t="s">
        <v>1678</v>
      </c>
      <c r="AG9" s="182" t="e">
        <f>NAMA_WP</f>
        <v>#N/A</v>
      </c>
      <c r="AH9" s="180"/>
      <c r="AI9" s="180"/>
      <c r="AJ9" s="180"/>
      <c r="AK9" s="180"/>
      <c r="AL9" s="180"/>
      <c r="AM9" s="180"/>
      <c r="AN9" s="180"/>
      <c r="AO9" s="180"/>
      <c r="AP9" s="180"/>
      <c r="AQ9" s="180"/>
      <c r="AR9" s="180"/>
      <c r="AS9" s="180"/>
      <c r="AT9" s="183"/>
      <c r="AU9" s="110"/>
      <c r="AV9" s="110"/>
      <c r="AW9" s="110"/>
      <c r="AX9" s="110"/>
      <c r="AY9" s="110"/>
      <c r="AZ9" s="110"/>
      <c r="BA9" s="110"/>
      <c r="BB9" s="110"/>
      <c r="BC9" s="110"/>
      <c r="BD9" s="110"/>
      <c r="BE9" s="110"/>
      <c r="BF9" s="110"/>
      <c r="BG9" s="110"/>
      <c r="BH9" s="110"/>
      <c r="BI9" s="110"/>
      <c r="BJ9" s="110"/>
      <c r="BK9" s="110"/>
      <c r="BL9" s="110"/>
      <c r="BM9" s="110"/>
      <c r="BN9" s="110"/>
      <c r="BO9" s="110"/>
      <c r="BP9" s="110"/>
      <c r="BQ9" s="110"/>
      <c r="BR9" s="110"/>
      <c r="BS9" s="110"/>
      <c r="BT9" s="110"/>
      <c r="BU9" s="110"/>
      <c r="BV9" s="110"/>
      <c r="BW9" s="110"/>
      <c r="BX9" s="110"/>
      <c r="BY9" s="110"/>
      <c r="BZ9" s="110"/>
      <c r="CA9" s="110"/>
      <c r="CB9" s="110"/>
      <c r="CC9" s="110"/>
      <c r="CD9" s="110"/>
      <c r="CE9" s="110"/>
      <c r="CF9" s="110"/>
      <c r="CG9" s="110"/>
      <c r="CH9" s="110"/>
      <c r="CI9" s="110"/>
      <c r="CJ9" s="110"/>
      <c r="CK9" s="110"/>
      <c r="CL9" s="110"/>
      <c r="CM9" s="110"/>
      <c r="CN9" s="110"/>
      <c r="CO9" s="110"/>
      <c r="CP9" s="110"/>
      <c r="CQ9" s="110"/>
      <c r="CR9" s="110"/>
      <c r="CS9" s="110"/>
      <c r="CT9" s="110"/>
      <c r="CU9" s="110"/>
      <c r="CV9" s="110"/>
      <c r="CW9" s="110"/>
      <c r="CX9" s="110"/>
    </row>
    <row r="10" spans="1:102" ht="14.25" customHeight="1" x14ac:dyDescent="0.25">
      <c r="B10" s="762" t="s">
        <v>101</v>
      </c>
      <c r="C10" s="761"/>
      <c r="D10" s="761"/>
      <c r="E10" s="761"/>
      <c r="G10" s="804"/>
      <c r="H10" s="940"/>
      <c r="I10" s="940"/>
      <c r="J10" s="940"/>
      <c r="K10" s="940"/>
      <c r="L10" s="940"/>
      <c r="M10" s="940"/>
      <c r="N10" s="940"/>
      <c r="O10" s="940"/>
      <c r="P10" s="940"/>
      <c r="Q10" s="940"/>
      <c r="R10" s="940"/>
      <c r="S10" s="940"/>
      <c r="T10" s="940"/>
      <c r="U10" s="940"/>
      <c r="V10" s="940"/>
      <c r="W10" s="940"/>
      <c r="X10" s="940"/>
      <c r="Y10" s="940"/>
      <c r="Z10" s="805"/>
      <c r="AA10" s="184" t="s">
        <v>1401</v>
      </c>
      <c r="AF10" t="s">
        <v>1678</v>
      </c>
      <c r="AG10" s="124" t="e">
        <f>NPWP</f>
        <v>#N/A</v>
      </c>
      <c r="AT10" s="186"/>
      <c r="AU10" s="110"/>
      <c r="AV10" s="110"/>
      <c r="AW10" s="110"/>
      <c r="AX10" s="110"/>
      <c r="AY10" s="110"/>
      <c r="AZ10" s="110"/>
      <c r="BA10" s="110"/>
      <c r="BB10" s="110"/>
      <c r="BC10" s="110"/>
      <c r="BD10" s="110"/>
      <c r="BE10" s="110"/>
      <c r="BF10" s="110"/>
      <c r="BG10" s="110"/>
      <c r="BH10" s="110"/>
      <c r="BI10" s="110"/>
      <c r="BJ10" s="110"/>
      <c r="BK10" s="110"/>
      <c r="BL10" s="110"/>
      <c r="BM10" s="110"/>
      <c r="BN10" s="110"/>
      <c r="BO10" s="110"/>
      <c r="BP10" s="110"/>
      <c r="BQ10" s="110"/>
      <c r="BR10" s="110"/>
      <c r="BS10" s="110"/>
      <c r="BT10" s="110"/>
      <c r="BU10" s="110"/>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row>
    <row r="11" spans="1:102" ht="14.25" customHeight="1" x14ac:dyDescent="0.25">
      <c r="G11" s="806"/>
      <c r="H11" s="794"/>
      <c r="I11" s="794"/>
      <c r="J11" s="794"/>
      <c r="K11" s="794"/>
      <c r="L11" s="794"/>
      <c r="M11" s="794"/>
      <c r="N11" s="794"/>
      <c r="O11" s="794"/>
      <c r="P11" s="794"/>
      <c r="Q11" s="794"/>
      <c r="R11" s="794"/>
      <c r="S11" s="794"/>
      <c r="T11" s="794"/>
      <c r="U11" s="794"/>
      <c r="V11" s="794"/>
      <c r="W11" s="794"/>
      <c r="X11" s="794"/>
      <c r="Y11" s="794"/>
      <c r="Z11" s="807"/>
      <c r="AA11" s="187" t="s">
        <v>1679</v>
      </c>
      <c r="AB11" s="188"/>
      <c r="AC11" s="188"/>
      <c r="AD11" s="188"/>
      <c r="AE11" s="188"/>
      <c r="AF11" s="188" t="s">
        <v>1678</v>
      </c>
      <c r="AG11" s="190" t="e">
        <f>ID_MS_TH_PJK</f>
        <v>#N/A</v>
      </c>
      <c r="AH11" s="188"/>
      <c r="AI11" s="188"/>
      <c r="AJ11" s="188"/>
      <c r="AK11" s="188"/>
      <c r="AL11" s="188"/>
      <c r="AM11" s="188"/>
      <c r="AN11" s="188"/>
      <c r="AO11" s="188"/>
      <c r="AP11" s="188"/>
      <c r="AQ11" s="188"/>
      <c r="AR11" s="188"/>
      <c r="AS11" s="188"/>
      <c r="AT11" s="191"/>
      <c r="AU11" s="110"/>
      <c r="AV11" s="110"/>
      <c r="AW11" s="110"/>
      <c r="AX11" s="110"/>
      <c r="AY11" s="110"/>
      <c r="AZ11" s="110"/>
      <c r="BA11" s="110"/>
      <c r="BB11" s="110"/>
      <c r="BC11" s="110"/>
      <c r="BD11" s="110"/>
      <c r="BE11" s="110"/>
      <c r="BF11" s="110"/>
      <c r="BG11" s="110"/>
      <c r="BH11" s="110"/>
      <c r="BI11" s="110"/>
      <c r="BJ11" s="110"/>
      <c r="BK11" s="110"/>
      <c r="BL11" s="110"/>
      <c r="BM11" s="110"/>
      <c r="BN11" s="110"/>
      <c r="BO11" s="110"/>
      <c r="BP11" s="110"/>
      <c r="BQ11" s="110"/>
      <c r="BR11" s="110"/>
      <c r="BS11" s="110"/>
      <c r="BT11" s="110"/>
      <c r="BU11" s="11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row>
    <row r="12" spans="1:102" ht="14.25" customHeight="1" x14ac:dyDescent="0.25">
      <c r="B12" s="762" t="s">
        <v>106</v>
      </c>
      <c r="C12" s="761"/>
      <c r="D12" s="761"/>
      <c r="E12" s="761"/>
      <c r="AL12" s="110"/>
      <c r="AM12" s="110"/>
      <c r="AN12" s="110"/>
      <c r="AO12" s="110"/>
      <c r="AP12" s="110"/>
      <c r="AQ12" s="110"/>
      <c r="AR12" s="110"/>
      <c r="AS12" s="110"/>
      <c r="AT12" s="110"/>
      <c r="AU12" s="110"/>
      <c r="AV12" s="110"/>
      <c r="AW12" s="110"/>
      <c r="AX12" s="110"/>
      <c r="AY12" s="110"/>
      <c r="AZ12" s="110"/>
      <c r="BA12" s="110"/>
      <c r="BB12" s="110"/>
      <c r="BC12" s="110"/>
      <c r="BD12" s="110"/>
      <c r="BE12" s="110"/>
      <c r="BF12" s="110"/>
      <c r="BG12" s="110"/>
      <c r="BH12" s="110"/>
      <c r="BI12" s="110"/>
      <c r="BJ12" s="110"/>
      <c r="BK12" s="110"/>
      <c r="BL12" s="110"/>
      <c r="BM12" s="110"/>
      <c r="BN12" s="110"/>
      <c r="BO12" s="110"/>
      <c r="BP12" s="110"/>
      <c r="BQ12" s="110"/>
      <c r="BR12" s="110"/>
      <c r="BS12" s="110"/>
      <c r="BT12" s="110"/>
      <c r="BU12" s="110"/>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row>
    <row r="13" spans="1:102" ht="14.25" customHeight="1" x14ac:dyDescent="0.25">
      <c r="B13" s="962" t="str">
        <f>HYPERLINK("#'"&amp;'EWS DIRECTORY'!$J$155&amp;"'!A1",'EWS DIRECTORY'!$J$155)</f>
        <v>E-6</v>
      </c>
      <c r="C13" s="761"/>
      <c r="D13" s="761"/>
      <c r="E13" s="761"/>
      <c r="G13" t="s">
        <v>1775</v>
      </c>
      <c r="AL13" s="110"/>
      <c r="AM13" s="110"/>
      <c r="AN13" s="110"/>
      <c r="AO13" s="110"/>
      <c r="AP13" s="110"/>
      <c r="AQ13" s="110"/>
      <c r="AR13" s="110"/>
      <c r="AS13" s="110"/>
      <c r="AT13" s="110"/>
      <c r="AU13" s="110"/>
      <c r="AV13" s="110"/>
      <c r="AW13" s="110"/>
      <c r="AX13" s="110"/>
      <c r="AY13" s="110"/>
      <c r="AZ13" s="110"/>
      <c r="BA13" s="110"/>
      <c r="BB13" s="110"/>
      <c r="BC13" s="110"/>
      <c r="BD13" s="110"/>
      <c r="BE13" s="110"/>
      <c r="BF13" s="110"/>
      <c r="BG13" s="110"/>
      <c r="BH13" s="110"/>
      <c r="BI13" s="110"/>
      <c r="BJ13" s="110"/>
      <c r="BK13" s="110"/>
      <c r="BL13" s="110"/>
      <c r="BM13" s="110"/>
      <c r="BN13" s="110"/>
      <c r="BO13" s="110"/>
      <c r="BP13" s="110"/>
      <c r="BQ13" s="110"/>
      <c r="BR13" s="110"/>
      <c r="BS13" s="110"/>
      <c r="BT13" s="110"/>
      <c r="BU13" s="110"/>
      <c r="BV13" s="110"/>
      <c r="BW13" s="110"/>
      <c r="BX13" s="110"/>
      <c r="BY13" s="110"/>
      <c r="BZ13" s="110"/>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row>
    <row r="14" spans="1:102" ht="14.25" customHeight="1" x14ac:dyDescent="0.25">
      <c r="B14" s="927" t="str">
        <f>HYPERLINK("#'"&amp;'EWS DIRECTORY'!$J$156&amp;"'!A1",'EWS DIRECTORY'!$J$156)</f>
        <v>E-6-1</v>
      </c>
      <c r="C14" s="761"/>
      <c r="D14" s="761"/>
      <c r="E14" s="761"/>
      <c r="G14" s="949" t="s">
        <v>1445</v>
      </c>
      <c r="H14" s="949" t="s">
        <v>1707</v>
      </c>
      <c r="I14" s="789"/>
      <c r="J14" s="789"/>
      <c r="K14" s="789"/>
      <c r="L14" s="789"/>
      <c r="M14" s="789"/>
      <c r="N14" s="789"/>
      <c r="O14" s="789"/>
      <c r="P14" s="789"/>
      <c r="Q14" s="789"/>
      <c r="R14" s="789"/>
      <c r="S14" s="789"/>
      <c r="T14" s="790"/>
      <c r="U14" s="949" t="s">
        <v>1708</v>
      </c>
      <c r="V14" s="790"/>
      <c r="W14" s="969" t="s">
        <v>1776</v>
      </c>
      <c r="X14" s="764"/>
      <c r="Y14" s="764"/>
      <c r="Z14" s="764"/>
      <c r="AA14" s="764"/>
      <c r="AB14" s="764"/>
      <c r="AC14" s="764"/>
      <c r="AD14" s="764"/>
      <c r="AE14" s="764"/>
      <c r="AF14" s="764"/>
      <c r="AG14" s="764"/>
      <c r="AH14" s="764"/>
      <c r="AI14" s="764"/>
      <c r="AJ14" s="764"/>
      <c r="AK14" s="764"/>
      <c r="AL14" s="764"/>
      <c r="AM14" s="764"/>
      <c r="AN14" s="764"/>
      <c r="AO14" s="764"/>
      <c r="AP14" s="764"/>
      <c r="AQ14" s="764"/>
      <c r="AR14" s="764"/>
      <c r="AS14" s="764"/>
      <c r="AT14" s="764"/>
      <c r="AU14" s="764"/>
      <c r="AV14" s="764"/>
      <c r="AW14" s="764"/>
      <c r="AX14" s="764"/>
      <c r="AY14" s="764"/>
      <c r="AZ14" s="764"/>
      <c r="BA14" s="764"/>
      <c r="BB14" s="764"/>
      <c r="BC14" s="764"/>
      <c r="BD14" s="764"/>
      <c r="BE14" s="764"/>
      <c r="BF14" s="764"/>
      <c r="BG14" s="764"/>
      <c r="BH14" s="764"/>
      <c r="BI14" s="764"/>
      <c r="BJ14" s="764"/>
      <c r="BK14" s="764"/>
      <c r="BL14" s="764"/>
      <c r="BM14" s="764"/>
      <c r="BN14" s="764"/>
      <c r="BO14" s="764"/>
      <c r="BP14" s="764"/>
      <c r="BQ14" s="764"/>
      <c r="BR14" s="764"/>
      <c r="BS14" s="764"/>
      <c r="BT14" s="764"/>
      <c r="BU14" s="764"/>
      <c r="BV14" s="764"/>
      <c r="BW14" s="764"/>
      <c r="BX14" s="764"/>
      <c r="BY14" s="764"/>
      <c r="BZ14" s="764"/>
      <c r="CA14" s="764"/>
      <c r="CB14" s="764"/>
      <c r="CC14" s="764"/>
      <c r="CD14" s="764"/>
      <c r="CE14" s="764"/>
      <c r="CF14" s="764"/>
      <c r="CG14" s="764"/>
      <c r="CH14" s="764"/>
      <c r="CI14" s="764"/>
      <c r="CJ14" s="764"/>
      <c r="CK14" s="764"/>
      <c r="CL14" s="764"/>
      <c r="CM14" s="764"/>
      <c r="CN14" s="764"/>
      <c r="CO14" s="764"/>
      <c r="CP14" s="764"/>
      <c r="CQ14" s="764"/>
      <c r="CR14" s="764"/>
      <c r="CS14" s="765"/>
      <c r="CT14" s="967" t="s">
        <v>1772</v>
      </c>
      <c r="CU14" s="789"/>
      <c r="CV14" s="789"/>
      <c r="CW14" s="789"/>
      <c r="CX14" s="790"/>
    </row>
    <row r="15" spans="1:102" ht="14.25" customHeight="1" x14ac:dyDescent="0.25">
      <c r="B15" s="929" t="str">
        <f>HYPERLINK("#'"&amp;'EWS DIRECTORY'!$J$157&amp;"'!A1",'EWS DIRECTORY'!$J$157)</f>
        <v>E-6-1-1</v>
      </c>
      <c r="C15" s="761"/>
      <c r="D15" s="761"/>
      <c r="E15" s="761"/>
      <c r="G15" s="975"/>
      <c r="H15" s="804"/>
      <c r="I15" s="940"/>
      <c r="J15" s="940"/>
      <c r="K15" s="940"/>
      <c r="L15" s="940"/>
      <c r="M15" s="940"/>
      <c r="N15" s="940"/>
      <c r="O15" s="940"/>
      <c r="P15" s="940"/>
      <c r="Q15" s="940"/>
      <c r="R15" s="940"/>
      <c r="S15" s="940"/>
      <c r="T15" s="805"/>
      <c r="U15" s="804"/>
      <c r="V15" s="805"/>
      <c r="W15" s="949" t="s">
        <v>1777</v>
      </c>
      <c r="X15" s="789"/>
      <c r="Y15" s="789"/>
      <c r="Z15" s="789"/>
      <c r="AA15" s="790"/>
      <c r="AB15" s="963" t="s">
        <v>1778</v>
      </c>
      <c r="AC15" s="764"/>
      <c r="AD15" s="764"/>
      <c r="AE15" s="764"/>
      <c r="AF15" s="764"/>
      <c r="AG15" s="764"/>
      <c r="AH15" s="764"/>
      <c r="AI15" s="764"/>
      <c r="AJ15" s="764"/>
      <c r="AK15" s="764"/>
      <c r="AL15" s="764"/>
      <c r="AM15" s="764"/>
      <c r="AN15" s="764"/>
      <c r="AO15" s="764"/>
      <c r="AP15" s="764"/>
      <c r="AQ15" s="764"/>
      <c r="AR15" s="764"/>
      <c r="AS15" s="764"/>
      <c r="AT15" s="764"/>
      <c r="AU15" s="764"/>
      <c r="AV15" s="764"/>
      <c r="AW15" s="764"/>
      <c r="AX15" s="764"/>
      <c r="AY15" s="764"/>
      <c r="AZ15" s="764"/>
      <c r="BA15" s="764"/>
      <c r="BB15" s="764"/>
      <c r="BC15" s="764"/>
      <c r="BD15" s="764"/>
      <c r="BE15" s="764"/>
      <c r="BF15" s="764"/>
      <c r="BG15" s="764"/>
      <c r="BH15" s="764"/>
      <c r="BI15" s="764"/>
      <c r="BJ15" s="764"/>
      <c r="BK15" s="764"/>
      <c r="BL15" s="764"/>
      <c r="BM15" s="764"/>
      <c r="BN15" s="764"/>
      <c r="BO15" s="764"/>
      <c r="BP15" s="764"/>
      <c r="BQ15" s="764"/>
      <c r="BR15" s="764"/>
      <c r="BS15" s="764"/>
      <c r="BT15" s="764"/>
      <c r="BU15" s="764"/>
      <c r="BV15" s="764"/>
      <c r="BW15" s="764"/>
      <c r="BX15" s="764"/>
      <c r="BY15" s="764"/>
      <c r="BZ15" s="764"/>
      <c r="CA15" s="764"/>
      <c r="CB15" s="764"/>
      <c r="CC15" s="764"/>
      <c r="CD15" s="764"/>
      <c r="CE15" s="764"/>
      <c r="CF15" s="764"/>
      <c r="CG15" s="764"/>
      <c r="CH15" s="764"/>
      <c r="CI15" s="764"/>
      <c r="CJ15" s="764"/>
      <c r="CK15" s="764"/>
      <c r="CL15" s="764"/>
      <c r="CM15" s="764"/>
      <c r="CN15" s="764"/>
      <c r="CO15" s="764"/>
      <c r="CP15" s="764"/>
      <c r="CQ15" s="764"/>
      <c r="CR15" s="764"/>
      <c r="CS15" s="765"/>
      <c r="CT15" s="804"/>
      <c r="CU15" s="940"/>
      <c r="CV15" s="940"/>
      <c r="CW15" s="940"/>
      <c r="CX15" s="805"/>
    </row>
    <row r="16" spans="1:102" ht="14.4" customHeight="1" x14ac:dyDescent="0.25">
      <c r="A16" s="110" t="e" cm="1" vm="3">
        <f t="array" aca="1" ref="A16" ca="1">_xlfn._xlws.FILTER(M16:M50,M16:M50&lt;&gt;"")</f>
        <v>#VALUE!</v>
      </c>
      <c r="B16" s="929" t="str">
        <f>HYPERLINK("#'"&amp;'EWS DIRECTORY'!$J$158&amp;"'!A1",'EWS DIRECTORY'!$J$158)</f>
        <v>E-6-1-2</v>
      </c>
      <c r="C16" s="761"/>
      <c r="D16" s="761"/>
      <c r="E16" s="761"/>
      <c r="G16" s="769"/>
      <c r="H16" s="806"/>
      <c r="I16" s="794"/>
      <c r="J16" s="794"/>
      <c r="K16" s="794"/>
      <c r="L16" s="794"/>
      <c r="M16" s="794"/>
      <c r="N16" s="794"/>
      <c r="O16" s="794"/>
      <c r="P16" s="794"/>
      <c r="Q16" s="794"/>
      <c r="R16" s="794"/>
      <c r="S16" s="794"/>
      <c r="T16" s="807"/>
      <c r="U16" s="806"/>
      <c r="V16" s="807"/>
      <c r="W16" s="806"/>
      <c r="X16" s="794"/>
      <c r="Y16" s="794"/>
      <c r="Z16" s="794"/>
      <c r="AA16" s="807"/>
      <c r="AB16" s="946" t="e">
        <f>MASTER!$N$5</f>
        <v>#N/A</v>
      </c>
      <c r="AC16" s="764"/>
      <c r="AD16" s="764"/>
      <c r="AE16" s="764"/>
      <c r="AF16" s="765"/>
      <c r="AG16" s="946" t="e">
        <f>MASTER!$N$6</f>
        <v>#N/A</v>
      </c>
      <c r="AH16" s="764"/>
      <c r="AI16" s="764"/>
      <c r="AJ16" s="764"/>
      <c r="AK16" s="765"/>
      <c r="AL16" s="946" t="e">
        <f>MASTER!$N$7</f>
        <v>#N/A</v>
      </c>
      <c r="AM16" s="764"/>
      <c r="AN16" s="764"/>
      <c r="AO16" s="764"/>
      <c r="AP16" s="765"/>
      <c r="AQ16" s="946" t="e">
        <f>MASTER!$N$8</f>
        <v>#N/A</v>
      </c>
      <c r="AR16" s="764"/>
      <c r="AS16" s="764"/>
      <c r="AT16" s="764"/>
      <c r="AU16" s="765"/>
      <c r="AV16" s="946" t="e">
        <f>MASTER!$N$9</f>
        <v>#N/A</v>
      </c>
      <c r="AW16" s="764"/>
      <c r="AX16" s="764"/>
      <c r="AY16" s="764"/>
      <c r="AZ16" s="765"/>
      <c r="BA16" s="946" t="e">
        <f>MASTER!$N$10</f>
        <v>#N/A</v>
      </c>
      <c r="BB16" s="764"/>
      <c r="BC16" s="764"/>
      <c r="BD16" s="764"/>
      <c r="BE16" s="765"/>
      <c r="BF16" s="946" t="e">
        <f>MASTER!$N$11</f>
        <v>#N/A</v>
      </c>
      <c r="BG16" s="764"/>
      <c r="BH16" s="764"/>
      <c r="BI16" s="764"/>
      <c r="BJ16" s="765"/>
      <c r="BK16" s="946" t="e">
        <f>MASTER!$N$12</f>
        <v>#N/A</v>
      </c>
      <c r="BL16" s="764"/>
      <c r="BM16" s="764"/>
      <c r="BN16" s="764"/>
      <c r="BO16" s="765"/>
      <c r="BP16" s="946" t="e">
        <f>MASTER!$N$13</f>
        <v>#N/A</v>
      </c>
      <c r="BQ16" s="764"/>
      <c r="BR16" s="764"/>
      <c r="BS16" s="764"/>
      <c r="BT16" s="765"/>
      <c r="BU16" s="946" t="e">
        <f>MASTER!$N$14</f>
        <v>#N/A</v>
      </c>
      <c r="BV16" s="764"/>
      <c r="BW16" s="764"/>
      <c r="BX16" s="764"/>
      <c r="BY16" s="765"/>
      <c r="BZ16" s="946" t="e">
        <f>MASTER!$N$15</f>
        <v>#N/A</v>
      </c>
      <c r="CA16" s="764"/>
      <c r="CB16" s="764"/>
      <c r="CC16" s="764"/>
      <c r="CD16" s="765"/>
      <c r="CE16" s="946" t="e">
        <f>MASTER!$N$16</f>
        <v>#N/A</v>
      </c>
      <c r="CF16" s="764"/>
      <c r="CG16" s="764"/>
      <c r="CH16" s="764"/>
      <c r="CI16" s="765"/>
      <c r="CJ16" s="963" t="s">
        <v>1769</v>
      </c>
      <c r="CK16" s="764"/>
      <c r="CL16" s="764"/>
      <c r="CM16" s="764"/>
      <c r="CN16" s="765"/>
      <c r="CO16" s="963" t="s">
        <v>1770</v>
      </c>
      <c r="CP16" s="764"/>
      <c r="CQ16" s="764"/>
      <c r="CR16" s="764"/>
      <c r="CS16" s="765"/>
      <c r="CT16" s="806"/>
      <c r="CU16" s="794"/>
      <c r="CV16" s="794"/>
      <c r="CW16" s="794"/>
      <c r="CX16" s="807"/>
    </row>
    <row r="17" spans="1:102" ht="14.25" customHeight="1" x14ac:dyDescent="0.25">
      <c r="A17" s="110" t="s">
        <v>2032</v>
      </c>
      <c r="B17" s="929" t="str">
        <f>HYPERLINK("#'"&amp;'EWS DIRECTORY'!$J$159&amp;"'!A1",'EWS DIRECTORY'!$J$159)</f>
        <v>E-6-1-3</v>
      </c>
      <c r="C17" s="761"/>
      <c r="D17" s="761"/>
      <c r="E17" s="761"/>
      <c r="G17" s="289"/>
      <c r="U17" s="436"/>
      <c r="V17" s="204"/>
      <c r="W17" s="952"/>
      <c r="X17" s="940"/>
      <c r="Y17" s="940"/>
      <c r="Z17" s="940"/>
      <c r="AA17" s="805"/>
      <c r="AB17" s="952"/>
      <c r="AC17" s="940"/>
      <c r="AD17" s="940"/>
      <c r="AE17" s="940"/>
      <c r="AF17" s="805"/>
      <c r="AG17" s="952"/>
      <c r="AH17" s="940"/>
      <c r="AI17" s="940"/>
      <c r="AJ17" s="940"/>
      <c r="AK17" s="805"/>
      <c r="AL17" s="952"/>
      <c r="AM17" s="940"/>
      <c r="AN17" s="940"/>
      <c r="AO17" s="940"/>
      <c r="AP17" s="805"/>
      <c r="AQ17" s="952"/>
      <c r="AR17" s="940"/>
      <c r="AS17" s="940"/>
      <c r="AT17" s="940"/>
      <c r="AU17" s="805"/>
      <c r="AV17" s="952"/>
      <c r="AW17" s="940"/>
      <c r="AX17" s="940"/>
      <c r="AY17" s="940"/>
      <c r="AZ17" s="805"/>
      <c r="BA17" s="952"/>
      <c r="BB17" s="940"/>
      <c r="BC17" s="940"/>
      <c r="BD17" s="940"/>
      <c r="BE17" s="805"/>
      <c r="BF17" s="952"/>
      <c r="BG17" s="940"/>
      <c r="BH17" s="940"/>
      <c r="BI17" s="940"/>
      <c r="BJ17" s="805"/>
      <c r="BK17" s="952"/>
      <c r="BL17" s="940"/>
      <c r="BM17" s="940"/>
      <c r="BN17" s="940"/>
      <c r="BO17" s="805"/>
      <c r="BP17" s="952"/>
      <c r="BQ17" s="940"/>
      <c r="BR17" s="940"/>
      <c r="BS17" s="940"/>
      <c r="BT17" s="805"/>
      <c r="BU17" s="952"/>
      <c r="BV17" s="940"/>
      <c r="BW17" s="940"/>
      <c r="BX17" s="940"/>
      <c r="BY17" s="805"/>
      <c r="BZ17" s="952"/>
      <c r="CA17" s="940"/>
      <c r="CB17" s="940"/>
      <c r="CC17" s="940"/>
      <c r="CD17" s="805"/>
      <c r="CE17" s="952"/>
      <c r="CF17" s="940"/>
      <c r="CG17" s="940"/>
      <c r="CH17" s="940"/>
      <c r="CI17" s="805"/>
      <c r="CJ17" s="952"/>
      <c r="CK17" s="940"/>
      <c r="CL17" s="940"/>
      <c r="CM17" s="940"/>
      <c r="CN17" s="805"/>
      <c r="CO17" s="952"/>
      <c r="CP17" s="940"/>
      <c r="CQ17" s="940"/>
      <c r="CR17" s="940"/>
      <c r="CS17" s="805"/>
      <c r="CT17" s="952"/>
      <c r="CU17" s="940"/>
      <c r="CV17" s="940"/>
      <c r="CW17" s="940"/>
      <c r="CX17" s="805"/>
    </row>
    <row r="18" spans="1:102" ht="14.4" customHeight="1" x14ac:dyDescent="0.25">
      <c r="A18" s="110" t="str" cm="1">
        <f t="array" ref="A18:A23">_xlfn._xlws.FILTER(M18:M52,M18:M52&lt;&gt;"")</f>
        <v>Berdasarkan Data Internal dan Eksternal yang dimiliki DJP</v>
      </c>
      <c r="B18" s="929" t="str">
        <f>HYPERLINK("#'"&amp;'EWS DIRECTORY'!$J$160&amp;"'!A1",'EWS DIRECTORY'!$J$160)</f>
        <v>E-6-1-4</v>
      </c>
      <c r="C18" s="761"/>
      <c r="D18" s="761"/>
      <c r="E18" s="761"/>
      <c r="G18" s="52">
        <v>1</v>
      </c>
      <c r="H18" s="944" t="str">
        <f>'E-6'!$G$9</f>
        <v>Biaya Bunga Pinjaman</v>
      </c>
      <c r="I18" s="940"/>
      <c r="J18" s="940"/>
      <c r="K18" s="940"/>
      <c r="L18" s="53" t="s">
        <v>1681</v>
      </c>
      <c r="M18" s="1158" t="s">
        <v>1442</v>
      </c>
      <c r="N18" s="940"/>
      <c r="O18" s="940"/>
      <c r="P18" s="940"/>
      <c r="Q18" s="940"/>
      <c r="R18" s="940"/>
      <c r="S18" s="940"/>
      <c r="T18" s="805"/>
      <c r="U18" s="964" t="s">
        <v>401</v>
      </c>
      <c r="V18" s="805"/>
      <c r="W18" s="1157">
        <f>'E-6'!$U$32</f>
        <v>0</v>
      </c>
      <c r="X18" s="940"/>
      <c r="Y18" s="940"/>
      <c r="Z18" s="940"/>
      <c r="AA18" s="805"/>
      <c r="AB18" s="945"/>
      <c r="AC18" s="940"/>
      <c r="AD18" s="940"/>
      <c r="AE18" s="940"/>
      <c r="AF18" s="805"/>
      <c r="AG18" s="945"/>
      <c r="AH18" s="940"/>
      <c r="AI18" s="940"/>
      <c r="AJ18" s="940"/>
      <c r="AK18" s="805"/>
      <c r="AL18" s="945"/>
      <c r="AM18" s="940"/>
      <c r="AN18" s="940"/>
      <c r="AO18" s="940"/>
      <c r="AP18" s="805"/>
      <c r="AQ18" s="945"/>
      <c r="AR18" s="940"/>
      <c r="AS18" s="940"/>
      <c r="AT18" s="940"/>
      <c r="AU18" s="805"/>
      <c r="AV18" s="945"/>
      <c r="AW18" s="940"/>
      <c r="AX18" s="940"/>
      <c r="AY18" s="940"/>
      <c r="AZ18" s="805"/>
      <c r="BA18" s="945"/>
      <c r="BB18" s="940"/>
      <c r="BC18" s="940"/>
      <c r="BD18" s="940"/>
      <c r="BE18" s="805"/>
      <c r="BF18" s="945"/>
      <c r="BG18" s="940"/>
      <c r="BH18" s="940"/>
      <c r="BI18" s="940"/>
      <c r="BJ18" s="805"/>
      <c r="BK18" s="945"/>
      <c r="BL18" s="940"/>
      <c r="BM18" s="940"/>
      <c r="BN18" s="940"/>
      <c r="BO18" s="805"/>
      <c r="BP18" s="945"/>
      <c r="BQ18" s="940"/>
      <c r="BR18" s="940"/>
      <c r="BS18" s="940"/>
      <c r="BT18" s="805"/>
      <c r="BU18" s="945"/>
      <c r="BV18" s="940"/>
      <c r="BW18" s="940"/>
      <c r="BX18" s="940"/>
      <c r="BY18" s="805"/>
      <c r="BZ18" s="945"/>
      <c r="CA18" s="940"/>
      <c r="CB18" s="940"/>
      <c r="CC18" s="940"/>
      <c r="CD18" s="805"/>
      <c r="CE18" s="945"/>
      <c r="CF18" s="940"/>
      <c r="CG18" s="940"/>
      <c r="CH18" s="940"/>
      <c r="CI18" s="805"/>
      <c r="CJ18" s="955">
        <f>'E-6-1-1'!AT24+'E-6-1-1'!AT51</f>
        <v>0</v>
      </c>
      <c r="CK18" s="940"/>
      <c r="CL18" s="940"/>
      <c r="CM18" s="940"/>
      <c r="CN18" s="805"/>
      <c r="CO18" s="955">
        <f>IF(CJ18&gt;0,CJ18,SUM(AB18:CI18))</f>
        <v>0</v>
      </c>
      <c r="CP18" s="940"/>
      <c r="CQ18" s="940"/>
      <c r="CR18" s="940"/>
      <c r="CS18" s="805"/>
      <c r="CT18" s="955">
        <f>CO18-W18</f>
        <v>0</v>
      </c>
      <c r="CU18" s="940"/>
      <c r="CV18" s="940"/>
      <c r="CW18" s="940"/>
      <c r="CX18" s="805"/>
    </row>
    <row r="19" spans="1:102" ht="14.4" customHeight="1" x14ac:dyDescent="0.25">
      <c r="A19" s="110" t="str">
        <v>Berdasarkan Analisis SPT dan Laporan Keuangan</v>
      </c>
      <c r="B19" s="929" t="str">
        <f>HYPERLINK("#'"&amp;'EWS DIRECTORY'!$J$161&amp;"'!A1",'EWS DIRECTORY'!$J$161)</f>
        <v>E-6-1-5</v>
      </c>
      <c r="C19" s="761"/>
      <c r="D19" s="761"/>
      <c r="E19" s="761"/>
      <c r="G19" s="289"/>
      <c r="H19" s="804"/>
      <c r="I19" s="940"/>
      <c r="J19" s="940"/>
      <c r="K19" s="940"/>
      <c r="M19" s="940"/>
      <c r="N19" s="940"/>
      <c r="O19" s="940"/>
      <c r="P19" s="940"/>
      <c r="Q19" s="940"/>
      <c r="R19" s="940"/>
      <c r="S19" s="940"/>
      <c r="T19" s="805"/>
      <c r="U19" s="964"/>
      <c r="V19" s="805"/>
      <c r="W19" s="1157"/>
      <c r="X19" s="940"/>
      <c r="Y19" s="940"/>
      <c r="Z19" s="940"/>
      <c r="AA19" s="805"/>
      <c r="AB19" s="952"/>
      <c r="AC19" s="940"/>
      <c r="AD19" s="940"/>
      <c r="AE19" s="940"/>
      <c r="AF19" s="805"/>
      <c r="AG19" s="952"/>
      <c r="AH19" s="940"/>
      <c r="AI19" s="940"/>
      <c r="AJ19" s="940"/>
      <c r="AK19" s="805"/>
      <c r="AL19" s="952"/>
      <c r="AM19" s="940"/>
      <c r="AN19" s="940"/>
      <c r="AO19" s="940"/>
      <c r="AP19" s="805"/>
      <c r="AQ19" s="952"/>
      <c r="AR19" s="940"/>
      <c r="AS19" s="940"/>
      <c r="AT19" s="940"/>
      <c r="AU19" s="805"/>
      <c r="AV19" s="952"/>
      <c r="AW19" s="940"/>
      <c r="AX19" s="940"/>
      <c r="AY19" s="940"/>
      <c r="AZ19" s="805"/>
      <c r="BA19" s="952"/>
      <c r="BB19" s="940"/>
      <c r="BC19" s="940"/>
      <c r="BD19" s="940"/>
      <c r="BE19" s="805"/>
      <c r="BF19" s="952"/>
      <c r="BG19" s="940"/>
      <c r="BH19" s="940"/>
      <c r="BI19" s="940"/>
      <c r="BJ19" s="805"/>
      <c r="BK19" s="952"/>
      <c r="BL19" s="940"/>
      <c r="BM19" s="940"/>
      <c r="BN19" s="940"/>
      <c r="BO19" s="805"/>
      <c r="BP19" s="952"/>
      <c r="BQ19" s="940"/>
      <c r="BR19" s="940"/>
      <c r="BS19" s="940"/>
      <c r="BT19" s="805"/>
      <c r="BU19" s="952"/>
      <c r="BV19" s="940"/>
      <c r="BW19" s="940"/>
      <c r="BX19" s="940"/>
      <c r="BY19" s="805"/>
      <c r="BZ19" s="952"/>
      <c r="CA19" s="940"/>
      <c r="CB19" s="940"/>
      <c r="CC19" s="940"/>
      <c r="CD19" s="805"/>
      <c r="CE19" s="952"/>
      <c r="CF19" s="940"/>
      <c r="CG19" s="940"/>
      <c r="CH19" s="940"/>
      <c r="CI19" s="805"/>
      <c r="CJ19" s="952"/>
      <c r="CK19" s="940"/>
      <c r="CL19" s="940"/>
      <c r="CM19" s="940"/>
      <c r="CN19" s="805"/>
      <c r="CO19" s="952"/>
      <c r="CP19" s="940"/>
      <c r="CQ19" s="940"/>
      <c r="CR19" s="940"/>
      <c r="CS19" s="805"/>
      <c r="CT19" s="952"/>
      <c r="CU19" s="940"/>
      <c r="CV19" s="940"/>
      <c r="CW19" s="940"/>
      <c r="CX19" s="805"/>
    </row>
    <row r="20" spans="1:102" ht="14.4" customHeight="1" x14ac:dyDescent="0.25">
      <c r="A20" s="110" t="str">
        <v>Berdasarkan pemeriksaan langsung terhadap bukti pendukung</v>
      </c>
      <c r="B20" s="929" t="str">
        <f>HYPERLINK("#'"&amp;'EWS DIRECTORY'!$J$162&amp;"'!A1",'EWS DIRECTORY'!$J$162)</f>
        <v>E-6-1-6</v>
      </c>
      <c r="C20" s="761"/>
      <c r="D20" s="761"/>
      <c r="E20" s="761"/>
      <c r="G20" s="52">
        <v>2</v>
      </c>
      <c r="H20" s="944" t="str">
        <f>'E-6'!$G$9</f>
        <v>Biaya Bunga Pinjaman</v>
      </c>
      <c r="I20" s="940"/>
      <c r="J20" s="940"/>
      <c r="K20" s="940"/>
      <c r="L20" s="53" t="s">
        <v>1681</v>
      </c>
      <c r="M20" s="1158" t="s">
        <v>1449</v>
      </c>
      <c r="N20" s="940"/>
      <c r="O20" s="940"/>
      <c r="P20" s="940"/>
      <c r="Q20" s="940"/>
      <c r="R20" s="940"/>
      <c r="S20" s="940"/>
      <c r="T20" s="805"/>
      <c r="U20" s="964" t="s">
        <v>403</v>
      </c>
      <c r="V20" s="805"/>
      <c r="W20" s="1157">
        <f>'E-6'!$U$32</f>
        <v>0</v>
      </c>
      <c r="X20" s="940"/>
      <c r="Y20" s="940"/>
      <c r="Z20" s="940"/>
      <c r="AA20" s="805"/>
      <c r="AB20" s="945"/>
      <c r="AC20" s="940"/>
      <c r="AD20" s="940"/>
      <c r="AE20" s="940"/>
      <c r="AF20" s="805"/>
      <c r="AG20" s="945"/>
      <c r="AH20" s="940"/>
      <c r="AI20" s="940"/>
      <c r="AJ20" s="940"/>
      <c r="AK20" s="805"/>
      <c r="AL20" s="945"/>
      <c r="AM20" s="940"/>
      <c r="AN20" s="940"/>
      <c r="AO20" s="940"/>
      <c r="AP20" s="805"/>
      <c r="AQ20" s="945"/>
      <c r="AR20" s="940"/>
      <c r="AS20" s="940"/>
      <c r="AT20" s="940"/>
      <c r="AU20" s="805"/>
      <c r="AV20" s="945"/>
      <c r="AW20" s="940"/>
      <c r="AX20" s="940"/>
      <c r="AY20" s="940"/>
      <c r="AZ20" s="805"/>
      <c r="BA20" s="945"/>
      <c r="BB20" s="940"/>
      <c r="BC20" s="940"/>
      <c r="BD20" s="940"/>
      <c r="BE20" s="805"/>
      <c r="BF20" s="945"/>
      <c r="BG20" s="940"/>
      <c r="BH20" s="940"/>
      <c r="BI20" s="940"/>
      <c r="BJ20" s="805"/>
      <c r="BK20" s="945"/>
      <c r="BL20" s="940"/>
      <c r="BM20" s="940"/>
      <c r="BN20" s="940"/>
      <c r="BO20" s="805"/>
      <c r="BP20" s="945"/>
      <c r="BQ20" s="940"/>
      <c r="BR20" s="940"/>
      <c r="BS20" s="940"/>
      <c r="BT20" s="805"/>
      <c r="BU20" s="945"/>
      <c r="BV20" s="940"/>
      <c r="BW20" s="940"/>
      <c r="BX20" s="940"/>
      <c r="BY20" s="805"/>
      <c r="BZ20" s="945"/>
      <c r="CA20" s="940"/>
      <c r="CB20" s="940"/>
      <c r="CC20" s="940"/>
      <c r="CD20" s="805"/>
      <c r="CE20" s="945"/>
      <c r="CF20" s="940"/>
      <c r="CG20" s="940"/>
      <c r="CH20" s="940"/>
      <c r="CI20" s="805"/>
      <c r="CJ20" s="955">
        <f>'E-6-1-2'!AO19</f>
        <v>0</v>
      </c>
      <c r="CK20" s="940"/>
      <c r="CL20" s="940"/>
      <c r="CM20" s="940"/>
      <c r="CN20" s="805"/>
      <c r="CO20" s="955">
        <f>IF(CJ20&gt;0,CJ20,SUM(AB20:CI20))</f>
        <v>0</v>
      </c>
      <c r="CP20" s="940"/>
      <c r="CQ20" s="940"/>
      <c r="CR20" s="940"/>
      <c r="CS20" s="805"/>
      <c r="CT20" s="955">
        <f>CO20-W20</f>
        <v>0</v>
      </c>
      <c r="CU20" s="940"/>
      <c r="CV20" s="940"/>
      <c r="CW20" s="940"/>
      <c r="CX20" s="805"/>
    </row>
    <row r="21" spans="1:102" ht="14.4" customHeight="1" x14ac:dyDescent="0.25">
      <c r="A21" s="110" t="str">
        <v>Berdasarkan Analisis Kewajaran dan Kelaziman Usaha</v>
      </c>
      <c r="G21" s="52"/>
      <c r="H21" s="804"/>
      <c r="I21" s="940"/>
      <c r="J21" s="940"/>
      <c r="K21" s="940"/>
      <c r="M21" s="940"/>
      <c r="N21" s="940"/>
      <c r="O21" s="940"/>
      <c r="P21" s="940"/>
      <c r="Q21" s="940"/>
      <c r="R21" s="940"/>
      <c r="S21" s="940"/>
      <c r="T21" s="805"/>
      <c r="U21" s="964"/>
      <c r="V21" s="805"/>
      <c r="W21" s="1157"/>
      <c r="X21" s="940"/>
      <c r="Y21" s="940"/>
      <c r="Z21" s="940"/>
      <c r="AA21" s="805"/>
      <c r="AB21" s="952"/>
      <c r="AC21" s="940"/>
      <c r="AD21" s="940"/>
      <c r="AE21" s="940"/>
      <c r="AF21" s="805"/>
      <c r="AG21" s="952"/>
      <c r="AH21" s="940"/>
      <c r="AI21" s="940"/>
      <c r="AJ21" s="940"/>
      <c r="AK21" s="805"/>
      <c r="AL21" s="952"/>
      <c r="AM21" s="940"/>
      <c r="AN21" s="940"/>
      <c r="AO21" s="940"/>
      <c r="AP21" s="805"/>
      <c r="AQ21" s="952"/>
      <c r="AR21" s="940"/>
      <c r="AS21" s="940"/>
      <c r="AT21" s="940"/>
      <c r="AU21" s="805"/>
      <c r="AV21" s="952"/>
      <c r="AW21" s="940"/>
      <c r="AX21" s="940"/>
      <c r="AY21" s="940"/>
      <c r="AZ21" s="805"/>
      <c r="BA21" s="952"/>
      <c r="BB21" s="940"/>
      <c r="BC21" s="940"/>
      <c r="BD21" s="940"/>
      <c r="BE21" s="805"/>
      <c r="BF21" s="952"/>
      <c r="BG21" s="940"/>
      <c r="BH21" s="940"/>
      <c r="BI21" s="940"/>
      <c r="BJ21" s="805"/>
      <c r="BK21" s="952"/>
      <c r="BL21" s="940"/>
      <c r="BM21" s="940"/>
      <c r="BN21" s="940"/>
      <c r="BO21" s="805"/>
      <c r="BP21" s="952"/>
      <c r="BQ21" s="940"/>
      <c r="BR21" s="940"/>
      <c r="BS21" s="940"/>
      <c r="BT21" s="805"/>
      <c r="BU21" s="952"/>
      <c r="BV21" s="940"/>
      <c r="BW21" s="940"/>
      <c r="BX21" s="940"/>
      <c r="BY21" s="805"/>
      <c r="BZ21" s="952"/>
      <c r="CA21" s="940"/>
      <c r="CB21" s="940"/>
      <c r="CC21" s="940"/>
      <c r="CD21" s="805"/>
      <c r="CE21" s="952"/>
      <c r="CF21" s="940"/>
      <c r="CG21" s="940"/>
      <c r="CH21" s="940"/>
      <c r="CI21" s="805"/>
      <c r="CJ21" s="952"/>
      <c r="CK21" s="940"/>
      <c r="CL21" s="940"/>
      <c r="CM21" s="940"/>
      <c r="CN21" s="805"/>
      <c r="CO21" s="952"/>
      <c r="CP21" s="940"/>
      <c r="CQ21" s="940"/>
      <c r="CR21" s="940"/>
      <c r="CS21" s="805"/>
      <c r="CT21" s="952"/>
      <c r="CU21" s="940"/>
      <c r="CV21" s="940"/>
      <c r="CW21" s="940"/>
      <c r="CX21" s="805"/>
    </row>
    <row r="22" spans="1:102" ht="14.4" customHeight="1" x14ac:dyDescent="0.25">
      <c r="A22" s="110" t="str">
        <v>Berdasarkan Bahan Bukti Pidana</v>
      </c>
      <c r="G22" s="52">
        <v>3</v>
      </c>
      <c r="H22" s="944" t="str">
        <f>'E-6'!$G$9</f>
        <v>Biaya Bunga Pinjaman</v>
      </c>
      <c r="I22" s="940"/>
      <c r="J22" s="940"/>
      <c r="K22" s="940"/>
      <c r="L22" s="53" t="s">
        <v>1681</v>
      </c>
      <c r="M22" s="1158" t="s">
        <v>1460</v>
      </c>
      <c r="N22" s="940"/>
      <c r="O22" s="940"/>
      <c r="P22" s="940"/>
      <c r="Q22" s="940"/>
      <c r="R22" s="940"/>
      <c r="S22" s="940"/>
      <c r="T22" s="805"/>
      <c r="U22" s="964" t="s">
        <v>405</v>
      </c>
      <c r="V22" s="805"/>
      <c r="W22" s="1157">
        <f>'E-6'!$U$32</f>
        <v>0</v>
      </c>
      <c r="X22" s="940"/>
      <c r="Y22" s="940"/>
      <c r="Z22" s="940"/>
      <c r="AA22" s="805"/>
      <c r="AB22" s="953">
        <f>SUMIF('E-6-1-3'!$J$24:$M$40,TEXT(AB16,"MM")&amp;TEXT(AB16,"MM")&amp;"*",'E-6-1-3'!$AT$24:$AX$40)</f>
        <v>0</v>
      </c>
      <c r="AC22" s="940"/>
      <c r="AD22" s="940"/>
      <c r="AE22" s="940"/>
      <c r="AF22" s="805"/>
      <c r="AG22" s="953">
        <f>SUMIF('E-6-1-3'!$J$24:$M$40,TEXT(AG16,"MM")&amp;TEXT(AG16,"MM")&amp;"*",'E-6-1-3'!$AT$24:$AX$40)</f>
        <v>0</v>
      </c>
      <c r="AH22" s="940"/>
      <c r="AI22" s="940"/>
      <c r="AJ22" s="940"/>
      <c r="AK22" s="805"/>
      <c r="AL22" s="953">
        <f>SUMIF('E-6-1-3'!$J$24:$M$40,TEXT(AL16,"MM")&amp;TEXT(AL16,"MM")&amp;"*",'E-6-1-3'!$AT$24:$AX$40)</f>
        <v>0</v>
      </c>
      <c r="AM22" s="940"/>
      <c r="AN22" s="940"/>
      <c r="AO22" s="940"/>
      <c r="AP22" s="805"/>
      <c r="AQ22" s="953">
        <f>SUMIF('E-6-1-3'!$J$24:$M$40,TEXT(AQ16,"MM")&amp;TEXT(AQ16,"MM")&amp;"*",'E-6-1-3'!$AT$24:$AX$40)</f>
        <v>0</v>
      </c>
      <c r="AR22" s="940"/>
      <c r="AS22" s="940"/>
      <c r="AT22" s="940"/>
      <c r="AU22" s="805"/>
      <c r="AV22" s="953">
        <f>SUMIF('E-6-1-3'!$J$24:$M$40,TEXT(AV16,"MM")&amp;TEXT(AV16,"MM")&amp;"*",'E-6-1-3'!$AT$24:$AX$40)</f>
        <v>0</v>
      </c>
      <c r="AW22" s="940"/>
      <c r="AX22" s="940"/>
      <c r="AY22" s="940"/>
      <c r="AZ22" s="805"/>
      <c r="BA22" s="953">
        <f>SUMIF('E-6-1-3'!$J$24:$M$40,TEXT(BA16,"MM")&amp;TEXT(BA16,"MM")&amp;"*",'E-6-1-3'!$AT$24:$AX$40)</f>
        <v>0</v>
      </c>
      <c r="BB22" s="940"/>
      <c r="BC22" s="940"/>
      <c r="BD22" s="940"/>
      <c r="BE22" s="805"/>
      <c r="BF22" s="953">
        <f>SUMIF('E-6-1-3'!$J$24:$M$40,TEXT(BF16,"MM")&amp;TEXT(BF16,"MM")&amp;"*",'E-6-1-3'!$AT$24:$AX$40)</f>
        <v>0</v>
      </c>
      <c r="BG22" s="940"/>
      <c r="BH22" s="940"/>
      <c r="BI22" s="940"/>
      <c r="BJ22" s="805"/>
      <c r="BK22" s="953">
        <f>SUMIF('E-6-1-3'!$J$24:$M$40,TEXT(BK16,"MM")&amp;TEXT(BK16,"MM")&amp;"*",'E-6-1-3'!$AT$24:$AX$40)</f>
        <v>0</v>
      </c>
      <c r="BL22" s="940"/>
      <c r="BM22" s="940"/>
      <c r="BN22" s="940"/>
      <c r="BO22" s="805"/>
      <c r="BP22" s="953">
        <f>SUMIF('E-6-1-3'!$J$24:$M$40,TEXT(BP16,"MM")&amp;TEXT(BP16,"MM")&amp;"*",'E-6-1-3'!$AT$24:$AX$40)</f>
        <v>0</v>
      </c>
      <c r="BQ22" s="940"/>
      <c r="BR22" s="940"/>
      <c r="BS22" s="940"/>
      <c r="BT22" s="805"/>
      <c r="BU22" s="953">
        <f>SUMIF('E-6-1-3'!$J$24:$M$40,TEXT(BU16,"MM")&amp;TEXT(BU16,"MM")&amp;"*",'E-6-1-3'!$AT$24:$AX$40)</f>
        <v>0</v>
      </c>
      <c r="BV22" s="940"/>
      <c r="BW22" s="940"/>
      <c r="BX22" s="940"/>
      <c r="BY22" s="805"/>
      <c r="BZ22" s="953">
        <f>SUMIF('E-6-1-3'!$J$24:$M$40,TEXT(BZ16,"MM")&amp;TEXT(BZ16,"MM")&amp;"*",'E-6-1-3'!$AT$24:$AX$40)</f>
        <v>0</v>
      </c>
      <c r="CA22" s="940"/>
      <c r="CB22" s="940"/>
      <c r="CC22" s="940"/>
      <c r="CD22" s="805"/>
      <c r="CE22" s="953">
        <f>SUMIF('E-6-1-3'!$J$24:$M$40,TEXT(CE16,"MM")&amp;TEXT(CE16,"MM")&amp;"*",'E-6-1-3'!$AT$24:$AX$40)</f>
        <v>0</v>
      </c>
      <c r="CF22" s="940"/>
      <c r="CG22" s="940"/>
      <c r="CH22" s="940"/>
      <c r="CI22" s="805"/>
      <c r="CJ22" s="955">
        <f>SUMIF('E-6-1-3'!J20:M36,"0112"&amp;"*",'E-6-1-3'!AT20:AX36)+SUMIF('E-6-1-3'!J20:M36,"0201"&amp;"*",'E-6-1-3'!AT20:AX36)+SUMIF('E-6-1-3'!J20:M36,"0302"&amp;"*",'E-6-1-3'!AT20:AX36)+SUMIF('E-6-1-3'!J20:M36,"0403"&amp;"*",'E-6-1-3'!AT20:AX36)+SUMIF('E-6-1-3'!J20:M36,"0503"&amp;"*",'E-6-1-3'!AT20:AX36)+SUMIF('E-6-1-3'!J20:M36,"0605"&amp;"*",'E-6-1-3'!AT20:AX36)+SUMIF('E-6-1-3'!J20:M36,"0706"&amp;"*",'E-6-1-3'!AT20:AX36)+SUMIF('E-6-1-3'!J20:M36,"0807"&amp;"*",'E-6-1-3'!AT20:AX36)+SUMIF('E-6-1-3'!J20:M36,"0908"&amp;"*",'E-6-1-3'!AT20:AX36)+SUMIF('E-6-1-3'!J20:M36,"1009"&amp;"*",'E-6-1-3'!AT20:AX36)+SUMIF('E-6-1-3'!J20:M36,"1110"&amp;"*",'E-6-1-3'!AT20:AX36)+SUMIF('E-6-1-3'!J20:M36,"1201"&amp;"*",'E-6-1-3'!AT20:AX36)</f>
        <v>0</v>
      </c>
      <c r="CK22" s="940"/>
      <c r="CL22" s="940"/>
      <c r="CM22" s="940"/>
      <c r="CN22" s="805"/>
      <c r="CO22" s="955">
        <f>IF(CJ22&gt;0,CJ22,SUM(AB22:CI22))</f>
        <v>0</v>
      </c>
      <c r="CP22" s="940"/>
      <c r="CQ22" s="940"/>
      <c r="CR22" s="940"/>
      <c r="CS22" s="805"/>
      <c r="CT22" s="955">
        <f>CO22-W22</f>
        <v>0</v>
      </c>
      <c r="CU22" s="940"/>
      <c r="CV22" s="940"/>
      <c r="CW22" s="940"/>
      <c r="CX22" s="805"/>
    </row>
    <row r="23" spans="1:102" ht="14.4" customHeight="1" x14ac:dyDescent="0.25">
      <c r="A23" s="110" t="str">
        <v>Berdasarkan Data Pemicu dan Data Penguji</v>
      </c>
      <c r="G23" s="52"/>
      <c r="H23" s="804"/>
      <c r="I23" s="940"/>
      <c r="J23" s="940"/>
      <c r="K23" s="940"/>
      <c r="M23" s="940"/>
      <c r="N23" s="940"/>
      <c r="O23" s="940"/>
      <c r="P23" s="940"/>
      <c r="Q23" s="940"/>
      <c r="R23" s="940"/>
      <c r="S23" s="940"/>
      <c r="T23" s="805"/>
      <c r="U23" s="964"/>
      <c r="V23" s="805"/>
      <c r="W23" s="1157"/>
      <c r="X23" s="940"/>
      <c r="Y23" s="940"/>
      <c r="Z23" s="940"/>
      <c r="AA23" s="805"/>
      <c r="AB23" s="952"/>
      <c r="AC23" s="940"/>
      <c r="AD23" s="940"/>
      <c r="AE23" s="940"/>
      <c r="AF23" s="805"/>
      <c r="AG23" s="952"/>
      <c r="AH23" s="940"/>
      <c r="AI23" s="940"/>
      <c r="AJ23" s="940"/>
      <c r="AK23" s="805"/>
      <c r="AL23" s="952"/>
      <c r="AM23" s="940"/>
      <c r="AN23" s="940"/>
      <c r="AO23" s="940"/>
      <c r="AP23" s="805"/>
      <c r="AQ23" s="952"/>
      <c r="AR23" s="940"/>
      <c r="AS23" s="940"/>
      <c r="AT23" s="940"/>
      <c r="AU23" s="805"/>
      <c r="AV23" s="952"/>
      <c r="AW23" s="940"/>
      <c r="AX23" s="940"/>
      <c r="AY23" s="940"/>
      <c r="AZ23" s="805"/>
      <c r="BA23" s="952"/>
      <c r="BB23" s="940"/>
      <c r="BC23" s="940"/>
      <c r="BD23" s="940"/>
      <c r="BE23" s="805"/>
      <c r="BF23" s="952"/>
      <c r="BG23" s="940"/>
      <c r="BH23" s="940"/>
      <c r="BI23" s="940"/>
      <c r="BJ23" s="805"/>
      <c r="BK23" s="952"/>
      <c r="BL23" s="940"/>
      <c r="BM23" s="940"/>
      <c r="BN23" s="940"/>
      <c r="BO23" s="805"/>
      <c r="BP23" s="952"/>
      <c r="BQ23" s="940"/>
      <c r="BR23" s="940"/>
      <c r="BS23" s="940"/>
      <c r="BT23" s="805"/>
      <c r="BU23" s="952"/>
      <c r="BV23" s="940"/>
      <c r="BW23" s="940"/>
      <c r="BX23" s="940"/>
      <c r="BY23" s="805"/>
      <c r="BZ23" s="952"/>
      <c r="CA23" s="940"/>
      <c r="CB23" s="940"/>
      <c r="CC23" s="940"/>
      <c r="CD23" s="805"/>
      <c r="CE23" s="952"/>
      <c r="CF23" s="940"/>
      <c r="CG23" s="940"/>
      <c r="CH23" s="940"/>
      <c r="CI23" s="805"/>
      <c r="CJ23" s="952"/>
      <c r="CK23" s="940"/>
      <c r="CL23" s="940"/>
      <c r="CM23" s="940"/>
      <c r="CN23" s="805"/>
      <c r="CO23" s="952"/>
      <c r="CP23" s="940"/>
      <c r="CQ23" s="940"/>
      <c r="CR23" s="940"/>
      <c r="CS23" s="805"/>
      <c r="CT23" s="952"/>
      <c r="CU23" s="940"/>
      <c r="CV23" s="940"/>
      <c r="CW23" s="940"/>
      <c r="CX23" s="805"/>
    </row>
    <row r="24" spans="1:102" ht="14.4" customHeight="1" x14ac:dyDescent="0.25">
      <c r="G24" s="52">
        <v>4</v>
      </c>
      <c r="H24" s="944" t="str">
        <f>'E-6'!$G$9</f>
        <v>Biaya Bunga Pinjaman</v>
      </c>
      <c r="I24" s="940"/>
      <c r="J24" s="940"/>
      <c r="K24" s="940"/>
      <c r="L24" s="53" t="s">
        <v>1681</v>
      </c>
      <c r="M24" s="1158" t="s">
        <v>1464</v>
      </c>
      <c r="N24" s="940"/>
      <c r="O24" s="940"/>
      <c r="P24" s="940"/>
      <c r="Q24" s="940"/>
      <c r="R24" s="940"/>
      <c r="S24" s="940"/>
      <c r="T24" s="805"/>
      <c r="U24" s="964" t="s">
        <v>407</v>
      </c>
      <c r="V24" s="805"/>
      <c r="W24" s="1157">
        <f>'E-6'!$U$32</f>
        <v>0</v>
      </c>
      <c r="X24" s="940"/>
      <c r="Y24" s="940"/>
      <c r="Z24" s="940"/>
      <c r="AA24" s="805"/>
      <c r="AB24" s="945"/>
      <c r="AC24" s="940"/>
      <c r="AD24" s="940"/>
      <c r="AE24" s="940"/>
      <c r="AF24" s="805"/>
      <c r="AG24" s="945"/>
      <c r="AH24" s="940"/>
      <c r="AI24" s="940"/>
      <c r="AJ24" s="940"/>
      <c r="AK24" s="805"/>
      <c r="AL24" s="945"/>
      <c r="AM24" s="940"/>
      <c r="AN24" s="940"/>
      <c r="AO24" s="940"/>
      <c r="AP24" s="805"/>
      <c r="AQ24" s="945"/>
      <c r="AR24" s="940"/>
      <c r="AS24" s="940"/>
      <c r="AT24" s="940"/>
      <c r="AU24" s="805"/>
      <c r="AV24" s="945"/>
      <c r="AW24" s="940"/>
      <c r="AX24" s="940"/>
      <c r="AY24" s="940"/>
      <c r="AZ24" s="805"/>
      <c r="BA24" s="945"/>
      <c r="BB24" s="940"/>
      <c r="BC24" s="940"/>
      <c r="BD24" s="940"/>
      <c r="BE24" s="805"/>
      <c r="BF24" s="945"/>
      <c r="BG24" s="940"/>
      <c r="BH24" s="940"/>
      <c r="BI24" s="940"/>
      <c r="BJ24" s="805"/>
      <c r="BK24" s="945"/>
      <c r="BL24" s="940"/>
      <c r="BM24" s="940"/>
      <c r="BN24" s="940"/>
      <c r="BO24" s="805"/>
      <c r="BP24" s="945"/>
      <c r="BQ24" s="940"/>
      <c r="BR24" s="940"/>
      <c r="BS24" s="940"/>
      <c r="BT24" s="805"/>
      <c r="BU24" s="945"/>
      <c r="BV24" s="940"/>
      <c r="BW24" s="940"/>
      <c r="BX24" s="940"/>
      <c r="BY24" s="805"/>
      <c r="BZ24" s="945"/>
      <c r="CA24" s="940"/>
      <c r="CB24" s="940"/>
      <c r="CC24" s="940"/>
      <c r="CD24" s="805"/>
      <c r="CE24" s="945"/>
      <c r="CF24" s="940"/>
      <c r="CG24" s="940"/>
      <c r="CH24" s="940"/>
      <c r="CI24" s="805"/>
      <c r="CJ24" s="955">
        <f>'E-6-1-4'!AK40</f>
        <v>0</v>
      </c>
      <c r="CK24" s="940"/>
      <c r="CL24" s="940"/>
      <c r="CM24" s="940"/>
      <c r="CN24" s="805"/>
      <c r="CO24" s="955">
        <f>IF(CJ24&gt;0,CJ24,SUM(AB24:CI24))</f>
        <v>0</v>
      </c>
      <c r="CP24" s="940"/>
      <c r="CQ24" s="940"/>
      <c r="CR24" s="940"/>
      <c r="CS24" s="805"/>
      <c r="CT24" s="955">
        <f>CO24-W24</f>
        <v>0</v>
      </c>
      <c r="CU24" s="940"/>
      <c r="CV24" s="940"/>
      <c r="CW24" s="940"/>
      <c r="CX24" s="805"/>
    </row>
    <row r="25" spans="1:102" ht="14.25" customHeight="1" x14ac:dyDescent="0.25">
      <c r="G25" s="52"/>
      <c r="H25" s="804"/>
      <c r="I25" s="940"/>
      <c r="J25" s="940"/>
      <c r="K25" s="940"/>
      <c r="M25" s="940"/>
      <c r="N25" s="940"/>
      <c r="O25" s="940"/>
      <c r="P25" s="940"/>
      <c r="Q25" s="940"/>
      <c r="R25" s="940"/>
      <c r="S25" s="940"/>
      <c r="T25" s="805"/>
      <c r="U25" s="964"/>
      <c r="V25" s="805"/>
      <c r="W25" s="1157"/>
      <c r="X25" s="940"/>
      <c r="Y25" s="940"/>
      <c r="Z25" s="940"/>
      <c r="AA25" s="805"/>
      <c r="AB25" s="952"/>
      <c r="AC25" s="940"/>
      <c r="AD25" s="940"/>
      <c r="AE25" s="940"/>
      <c r="AF25" s="805"/>
      <c r="AG25" s="952"/>
      <c r="AH25" s="940"/>
      <c r="AI25" s="940"/>
      <c r="AJ25" s="940"/>
      <c r="AK25" s="805"/>
      <c r="AL25" s="952"/>
      <c r="AM25" s="940"/>
      <c r="AN25" s="940"/>
      <c r="AO25" s="940"/>
      <c r="AP25" s="805"/>
      <c r="AQ25" s="952"/>
      <c r="AR25" s="940"/>
      <c r="AS25" s="940"/>
      <c r="AT25" s="940"/>
      <c r="AU25" s="805"/>
      <c r="AV25" s="952"/>
      <c r="AW25" s="940"/>
      <c r="AX25" s="940"/>
      <c r="AY25" s="940"/>
      <c r="AZ25" s="805"/>
      <c r="BA25" s="952"/>
      <c r="BB25" s="940"/>
      <c r="BC25" s="940"/>
      <c r="BD25" s="940"/>
      <c r="BE25" s="805"/>
      <c r="BF25" s="952"/>
      <c r="BG25" s="940"/>
      <c r="BH25" s="940"/>
      <c r="BI25" s="940"/>
      <c r="BJ25" s="805"/>
      <c r="BK25" s="952"/>
      <c r="BL25" s="940"/>
      <c r="BM25" s="940"/>
      <c r="BN25" s="940"/>
      <c r="BO25" s="805"/>
      <c r="BP25" s="952"/>
      <c r="BQ25" s="940"/>
      <c r="BR25" s="940"/>
      <c r="BS25" s="940"/>
      <c r="BT25" s="805"/>
      <c r="BU25" s="952"/>
      <c r="BV25" s="940"/>
      <c r="BW25" s="940"/>
      <c r="BX25" s="940"/>
      <c r="BY25" s="805"/>
      <c r="BZ25" s="952"/>
      <c r="CA25" s="940"/>
      <c r="CB25" s="940"/>
      <c r="CC25" s="940"/>
      <c r="CD25" s="805"/>
      <c r="CE25" s="952"/>
      <c r="CF25" s="940"/>
      <c r="CG25" s="940"/>
      <c r="CH25" s="940"/>
      <c r="CI25" s="805"/>
      <c r="CJ25" s="952"/>
      <c r="CK25" s="940"/>
      <c r="CL25" s="940"/>
      <c r="CM25" s="940"/>
      <c r="CN25" s="805"/>
      <c r="CO25" s="952"/>
      <c r="CP25" s="940"/>
      <c r="CQ25" s="940"/>
      <c r="CR25" s="940"/>
      <c r="CS25" s="805"/>
      <c r="CT25" s="952"/>
      <c r="CU25" s="940"/>
      <c r="CV25" s="940"/>
      <c r="CW25" s="940"/>
      <c r="CX25" s="805"/>
    </row>
    <row r="26" spans="1:102" ht="14.4" customHeight="1" x14ac:dyDescent="0.25">
      <c r="G26" s="52">
        <v>5</v>
      </c>
      <c r="H26" s="944" t="str">
        <f>'E-6'!$G$9</f>
        <v>Biaya Bunga Pinjaman</v>
      </c>
      <c r="I26" s="940"/>
      <c r="J26" s="940"/>
      <c r="K26" s="940"/>
      <c r="L26" s="53" t="s">
        <v>1681</v>
      </c>
      <c r="M26" s="1158" t="s">
        <v>1468</v>
      </c>
      <c r="N26" s="940"/>
      <c r="O26" s="940"/>
      <c r="P26" s="940"/>
      <c r="Q26" s="940"/>
      <c r="R26" s="940"/>
      <c r="S26" s="940"/>
      <c r="T26" s="805"/>
      <c r="U26" s="964" t="s">
        <v>409</v>
      </c>
      <c r="V26" s="805"/>
      <c r="W26" s="1157">
        <f>'E-6'!$U$32</f>
        <v>0</v>
      </c>
      <c r="X26" s="940"/>
      <c r="Y26" s="940"/>
      <c r="Z26" s="940"/>
      <c r="AA26" s="805"/>
      <c r="AB26" s="953">
        <f ca="1">SUMIF('E-6-1-5'!$J$20:$O$34,TEXT(AB16,"MM")&amp;TEXT(AB16,"MM")&amp;"*",'E-6-1-5'!$AL$20:$AP$34)</f>
        <v>0</v>
      </c>
      <c r="AC26" s="940"/>
      <c r="AD26" s="940"/>
      <c r="AE26" s="940"/>
      <c r="AF26" s="805"/>
      <c r="AG26" s="953">
        <f ca="1">SUMIF('E-6-1-5'!$J$20:$O$34,TEXT(AG16,"MM")&amp;TEXT(AG16,"MM")&amp;"*",'E-6-1-5'!$AL$20:$AP$34)</f>
        <v>0</v>
      </c>
      <c r="AH26" s="940"/>
      <c r="AI26" s="940"/>
      <c r="AJ26" s="940"/>
      <c r="AK26" s="805"/>
      <c r="AL26" s="953">
        <f ca="1">SUMIF('E-6-1-5'!$J$20:$O$34,TEXT(AL16,"MM")&amp;TEXT(AL16,"MM")&amp;"*",'E-6-1-5'!$AL$20:$AP$34)</f>
        <v>0</v>
      </c>
      <c r="AM26" s="940"/>
      <c r="AN26" s="940"/>
      <c r="AO26" s="940"/>
      <c r="AP26" s="805"/>
      <c r="AQ26" s="953">
        <f ca="1">SUMIF('E-6-1-5'!$J$20:$O$34,TEXT(AQ16,"MM")&amp;TEXT(AQ16,"MM")&amp;"*",'E-6-1-5'!$AL$20:$AP$34)</f>
        <v>0</v>
      </c>
      <c r="AR26" s="940"/>
      <c r="AS26" s="940"/>
      <c r="AT26" s="940"/>
      <c r="AU26" s="805"/>
      <c r="AV26" s="953">
        <f ca="1">SUMIF('E-6-1-5'!$J$20:$O$34,TEXT(AV16,"MM")&amp;TEXT(AV16,"MM")&amp;"*",'E-6-1-5'!$AL$20:$AP$34)</f>
        <v>0</v>
      </c>
      <c r="AW26" s="940"/>
      <c r="AX26" s="940"/>
      <c r="AY26" s="940"/>
      <c r="AZ26" s="805"/>
      <c r="BA26" s="953">
        <f ca="1">SUMIF('E-6-1-5'!$J$20:$O$34,TEXT(BA16,"MM")&amp;TEXT(BA16,"MM")&amp;"*",'E-6-1-5'!$AL$20:$AP$34)</f>
        <v>0</v>
      </c>
      <c r="BB26" s="940"/>
      <c r="BC26" s="940"/>
      <c r="BD26" s="940"/>
      <c r="BE26" s="805"/>
      <c r="BF26" s="953">
        <f ca="1">SUMIF('E-6-1-5'!$J$20:$O$34,TEXT(BF16,"MM")&amp;TEXT(BF16,"MM")&amp;"*",'E-6-1-5'!$AL$20:$AP$34)</f>
        <v>0</v>
      </c>
      <c r="BG26" s="940"/>
      <c r="BH26" s="940"/>
      <c r="BI26" s="940"/>
      <c r="BJ26" s="805"/>
      <c r="BK26" s="953">
        <f ca="1">SUMIF('E-6-1-5'!$J$20:$O$34,TEXT(BK16,"MM")&amp;TEXT(BK16,"MM")&amp;"*",'E-6-1-5'!$AL$20:$AP$34)</f>
        <v>0</v>
      </c>
      <c r="BL26" s="940"/>
      <c r="BM26" s="940"/>
      <c r="BN26" s="940"/>
      <c r="BO26" s="805"/>
      <c r="BP26" s="953">
        <f ca="1">SUMIF('E-6-1-5'!$J$20:$O$34,TEXT(BP16,"MM")&amp;TEXT(BP16,"MM")&amp;"*",'E-6-1-5'!$AL$20:$AP$34)</f>
        <v>0</v>
      </c>
      <c r="BQ26" s="940"/>
      <c r="BR26" s="940"/>
      <c r="BS26" s="940"/>
      <c r="BT26" s="805"/>
      <c r="BU26" s="953">
        <f ca="1">SUMIF('E-6-1-5'!$J$20:$O$34,TEXT(BU16,"MM")&amp;TEXT(BU16,"MM")&amp;"*",'E-6-1-5'!$AL$20:$AP$34)</f>
        <v>0</v>
      </c>
      <c r="BV26" s="940"/>
      <c r="BW26" s="940"/>
      <c r="BX26" s="940"/>
      <c r="BY26" s="805"/>
      <c r="BZ26" s="953">
        <f ca="1">SUMIF('E-6-1-5'!$J$20:$O$34,TEXT(BZ16,"MM")&amp;TEXT(BZ16,"MM")&amp;"*",'E-6-1-5'!$AL$20:$AP$34)</f>
        <v>0</v>
      </c>
      <c r="CA26" s="940"/>
      <c r="CB26" s="940"/>
      <c r="CC26" s="940"/>
      <c r="CD26" s="805"/>
      <c r="CE26" s="953">
        <f ca="1">SUMIF('E-6-1-5'!$J$20:$O$34,TEXT(CE16,"MM")&amp;TEXT(CE16,"MM")&amp;"*",'E-6-1-5'!$AL$20:$AP$34)</f>
        <v>0</v>
      </c>
      <c r="CF26" s="940"/>
      <c r="CG26" s="940"/>
      <c r="CH26" s="940"/>
      <c r="CI26" s="805"/>
      <c r="CJ26" s="955">
        <f ca="1">SUMIF('E-6-1-5'!J20:O34,"0112"&amp;"*",'E-6-1-5'!AL20:AP34)+SUMIF('E-6-1-5'!J20:O34,"0201"&amp;"*",'E-6-1-5'!AL20:AP34)+SUMIF('E-6-1-5'!J20:O34,"0302"&amp;"*",'E-6-1-5'!AL20:AP34)+SUMIF('E-6-1-5'!J20:O34,"0403"&amp;"*",'E-6-1-5'!AL20:AP34)+SUMIF('E-6-1-5'!J20:O34,"0503"&amp;"*",'E-6-1-5'!AL20:AP34)+SUMIF('E-6-1-5'!J20:O34,"0605"&amp;"*",'E-6-1-5'!AL20:AP34)+SUMIF('E-6-1-5'!J20:O34,"0706"&amp;"*",'E-6-1-5'!AL20:AP34)+SUMIF('E-6-1-5'!J20:O34,"0807"&amp;"*",'E-6-1-5'!AL20:AP34)+SUMIF('E-6-1-5'!J20:O34,"0908"&amp;"*",'E-6-1-5'!AL20:AP34)+SUMIF('E-6-1-5'!J20:O34,"1009"&amp;"*",'E-6-1-5'!AL20:AP34)+SUMIF('E-6-1-5'!J20:O34,"1110"&amp;"*",'E-6-1-5'!AL20:AP34)+SUMIF('E-6-1-5'!J20:O34,"1201"&amp;"*",'E-6-1-5'!AL20:AP34)</f>
        <v>0</v>
      </c>
      <c r="CK26" s="940"/>
      <c r="CL26" s="940"/>
      <c r="CM26" s="940"/>
      <c r="CN26" s="805"/>
      <c r="CO26" s="955">
        <f ca="1">IF(CJ26&gt;0,CJ26,SUM(AB26:CI26))</f>
        <v>0</v>
      </c>
      <c r="CP26" s="940"/>
      <c r="CQ26" s="940"/>
      <c r="CR26" s="940"/>
      <c r="CS26" s="805"/>
      <c r="CT26" s="955">
        <f ca="1">CO26-W26</f>
        <v>0</v>
      </c>
      <c r="CU26" s="940"/>
      <c r="CV26" s="940"/>
      <c r="CW26" s="940"/>
      <c r="CX26" s="805"/>
    </row>
    <row r="27" spans="1:102" ht="14.25" customHeight="1" x14ac:dyDescent="0.25">
      <c r="G27" s="52"/>
      <c r="H27" s="804"/>
      <c r="I27" s="940"/>
      <c r="J27" s="940"/>
      <c r="K27" s="940"/>
      <c r="M27" s="940"/>
      <c r="N27" s="940"/>
      <c r="O27" s="940"/>
      <c r="P27" s="940"/>
      <c r="Q27" s="940"/>
      <c r="R27" s="940"/>
      <c r="S27" s="940"/>
      <c r="T27" s="805"/>
      <c r="U27" s="964"/>
      <c r="V27" s="805"/>
      <c r="W27" s="1157"/>
      <c r="X27" s="940"/>
      <c r="Y27" s="940"/>
      <c r="Z27" s="940"/>
      <c r="AA27" s="805"/>
      <c r="AB27" s="952"/>
      <c r="AC27" s="940"/>
      <c r="AD27" s="940"/>
      <c r="AE27" s="940"/>
      <c r="AF27" s="805"/>
      <c r="AG27" s="952"/>
      <c r="AH27" s="940"/>
      <c r="AI27" s="940"/>
      <c r="AJ27" s="940"/>
      <c r="AK27" s="805"/>
      <c r="AL27" s="952"/>
      <c r="AM27" s="940"/>
      <c r="AN27" s="940"/>
      <c r="AO27" s="940"/>
      <c r="AP27" s="805"/>
      <c r="AQ27" s="952"/>
      <c r="AR27" s="940"/>
      <c r="AS27" s="940"/>
      <c r="AT27" s="940"/>
      <c r="AU27" s="805"/>
      <c r="AV27" s="952"/>
      <c r="AW27" s="940"/>
      <c r="AX27" s="940"/>
      <c r="AY27" s="940"/>
      <c r="AZ27" s="805"/>
      <c r="BA27" s="952"/>
      <c r="BB27" s="940"/>
      <c r="BC27" s="940"/>
      <c r="BD27" s="940"/>
      <c r="BE27" s="805"/>
      <c r="BF27" s="952"/>
      <c r="BG27" s="940"/>
      <c r="BH27" s="940"/>
      <c r="BI27" s="940"/>
      <c r="BJ27" s="805"/>
      <c r="BK27" s="952"/>
      <c r="BL27" s="940"/>
      <c r="BM27" s="940"/>
      <c r="BN27" s="940"/>
      <c r="BO27" s="805"/>
      <c r="BP27" s="952"/>
      <c r="BQ27" s="940"/>
      <c r="BR27" s="940"/>
      <c r="BS27" s="940"/>
      <c r="BT27" s="805"/>
      <c r="BU27" s="952"/>
      <c r="BV27" s="940"/>
      <c r="BW27" s="940"/>
      <c r="BX27" s="940"/>
      <c r="BY27" s="805"/>
      <c r="BZ27" s="952"/>
      <c r="CA27" s="940"/>
      <c r="CB27" s="940"/>
      <c r="CC27" s="940"/>
      <c r="CD27" s="805"/>
      <c r="CE27" s="952"/>
      <c r="CF27" s="940"/>
      <c r="CG27" s="940"/>
      <c r="CH27" s="940"/>
      <c r="CI27" s="805"/>
      <c r="CJ27" s="952"/>
      <c r="CK27" s="940"/>
      <c r="CL27" s="940"/>
      <c r="CM27" s="940"/>
      <c r="CN27" s="805"/>
      <c r="CO27" s="952"/>
      <c r="CP27" s="940"/>
      <c r="CQ27" s="940"/>
      <c r="CR27" s="940"/>
      <c r="CS27" s="805"/>
      <c r="CT27" s="952"/>
      <c r="CU27" s="940"/>
      <c r="CV27" s="940"/>
      <c r="CW27" s="940"/>
      <c r="CX27" s="805"/>
    </row>
    <row r="28" spans="1:102" ht="14.4" customHeight="1" x14ac:dyDescent="0.25">
      <c r="B28" s="760"/>
      <c r="C28" s="761"/>
      <c r="D28" s="761"/>
      <c r="E28" s="761"/>
      <c r="G28" s="52">
        <v>6</v>
      </c>
      <c r="H28" s="944" t="str">
        <f>'E-6'!$G$9</f>
        <v>Biaya Bunga Pinjaman</v>
      </c>
      <c r="I28" s="940"/>
      <c r="J28" s="940"/>
      <c r="K28" s="940"/>
      <c r="L28" s="53" t="s">
        <v>1681</v>
      </c>
      <c r="M28" s="1158" t="s">
        <v>1472</v>
      </c>
      <c r="N28" s="940"/>
      <c r="O28" s="940"/>
      <c r="P28" s="940"/>
      <c r="Q28" s="940"/>
      <c r="R28" s="940"/>
      <c r="S28" s="940"/>
      <c r="T28" s="805"/>
      <c r="U28" s="964" t="s">
        <v>411</v>
      </c>
      <c r="V28" s="805"/>
      <c r="W28" s="1157">
        <f>'E-6'!$U$32</f>
        <v>0</v>
      </c>
      <c r="X28" s="940"/>
      <c r="Y28" s="940"/>
      <c r="Z28" s="940"/>
      <c r="AA28" s="805"/>
      <c r="AB28" s="945"/>
      <c r="AC28" s="940"/>
      <c r="AD28" s="940"/>
      <c r="AE28" s="940"/>
      <c r="AF28" s="805"/>
      <c r="AG28" s="945"/>
      <c r="AH28" s="940"/>
      <c r="AI28" s="940"/>
      <c r="AJ28" s="940"/>
      <c r="AK28" s="805"/>
      <c r="AL28" s="945"/>
      <c r="AM28" s="940"/>
      <c r="AN28" s="940"/>
      <c r="AO28" s="940"/>
      <c r="AP28" s="805"/>
      <c r="AQ28" s="945"/>
      <c r="AR28" s="940"/>
      <c r="AS28" s="940"/>
      <c r="AT28" s="940"/>
      <c r="AU28" s="805"/>
      <c r="AV28" s="945"/>
      <c r="AW28" s="940"/>
      <c r="AX28" s="940"/>
      <c r="AY28" s="940"/>
      <c r="AZ28" s="805"/>
      <c r="BA28" s="945"/>
      <c r="BB28" s="940"/>
      <c r="BC28" s="940"/>
      <c r="BD28" s="940"/>
      <c r="BE28" s="805"/>
      <c r="BF28" s="945"/>
      <c r="BG28" s="940"/>
      <c r="BH28" s="940"/>
      <c r="BI28" s="940"/>
      <c r="BJ28" s="805"/>
      <c r="BK28" s="945"/>
      <c r="BL28" s="940"/>
      <c r="BM28" s="940"/>
      <c r="BN28" s="940"/>
      <c r="BO28" s="805"/>
      <c r="BP28" s="945"/>
      <c r="BQ28" s="940"/>
      <c r="BR28" s="940"/>
      <c r="BS28" s="940"/>
      <c r="BT28" s="805"/>
      <c r="BU28" s="945"/>
      <c r="BV28" s="940"/>
      <c r="BW28" s="940"/>
      <c r="BX28" s="940"/>
      <c r="BY28" s="805"/>
      <c r="BZ28" s="945"/>
      <c r="CA28" s="940"/>
      <c r="CB28" s="940"/>
      <c r="CC28" s="940"/>
      <c r="CD28" s="805"/>
      <c r="CE28" s="945"/>
      <c r="CF28" s="940"/>
      <c r="CG28" s="940"/>
      <c r="CH28" s="940"/>
      <c r="CI28" s="805"/>
      <c r="CJ28" s="955" t="e">
        <f>'E-6-1-6'!#REF!</f>
        <v>#REF!</v>
      </c>
      <c r="CK28" s="940"/>
      <c r="CL28" s="940"/>
      <c r="CM28" s="940"/>
      <c r="CN28" s="805"/>
      <c r="CO28" s="955" t="e">
        <f>IF(CJ28&gt;0,CJ28,SUM(AB28:CI28))</f>
        <v>#REF!</v>
      </c>
      <c r="CP28" s="940"/>
      <c r="CQ28" s="940"/>
      <c r="CR28" s="940"/>
      <c r="CS28" s="805"/>
      <c r="CT28" s="955" t="e">
        <f>CO28-W28</f>
        <v>#REF!</v>
      </c>
      <c r="CU28" s="940"/>
      <c r="CV28" s="940"/>
      <c r="CW28" s="940"/>
      <c r="CX28" s="805"/>
    </row>
    <row r="29" spans="1:102" ht="14.4" customHeight="1" x14ac:dyDescent="0.25">
      <c r="G29" s="52"/>
      <c r="H29" s="804"/>
      <c r="I29" s="940"/>
      <c r="J29" s="940"/>
      <c r="K29" s="940"/>
      <c r="M29" s="940"/>
      <c r="N29" s="940"/>
      <c r="O29" s="940"/>
      <c r="P29" s="940"/>
      <c r="Q29" s="940"/>
      <c r="R29" s="940"/>
      <c r="S29" s="940"/>
      <c r="T29" s="805"/>
      <c r="U29" s="964"/>
      <c r="V29" s="805"/>
      <c r="W29" s="950"/>
      <c r="X29" s="940"/>
      <c r="Y29" s="940"/>
      <c r="Z29" s="940"/>
      <c r="AA29" s="805"/>
      <c r="AB29" s="952"/>
      <c r="AC29" s="940"/>
      <c r="AD29" s="940"/>
      <c r="AE29" s="940"/>
      <c r="AF29" s="805"/>
      <c r="AG29" s="952"/>
      <c r="AH29" s="940"/>
      <c r="AI29" s="940"/>
      <c r="AJ29" s="940"/>
      <c r="AK29" s="805"/>
      <c r="AL29" s="952"/>
      <c r="AM29" s="940"/>
      <c r="AN29" s="940"/>
      <c r="AO29" s="940"/>
      <c r="AP29" s="805"/>
      <c r="AQ29" s="952"/>
      <c r="AR29" s="940"/>
      <c r="AS29" s="940"/>
      <c r="AT29" s="940"/>
      <c r="AU29" s="805"/>
      <c r="AV29" s="952"/>
      <c r="AW29" s="940"/>
      <c r="AX29" s="940"/>
      <c r="AY29" s="940"/>
      <c r="AZ29" s="805"/>
      <c r="BA29" s="952"/>
      <c r="BB29" s="940"/>
      <c r="BC29" s="940"/>
      <c r="BD29" s="940"/>
      <c r="BE29" s="805"/>
      <c r="BF29" s="952"/>
      <c r="BG29" s="940"/>
      <c r="BH29" s="940"/>
      <c r="BI29" s="940"/>
      <c r="BJ29" s="805"/>
      <c r="BK29" s="952"/>
      <c r="BL29" s="940"/>
      <c r="BM29" s="940"/>
      <c r="BN29" s="940"/>
      <c r="BO29" s="805"/>
      <c r="BP29" s="952"/>
      <c r="BQ29" s="940"/>
      <c r="BR29" s="940"/>
      <c r="BS29" s="940"/>
      <c r="BT29" s="805"/>
      <c r="BU29" s="952"/>
      <c r="BV29" s="940"/>
      <c r="BW29" s="940"/>
      <c r="BX29" s="940"/>
      <c r="BY29" s="805"/>
      <c r="BZ29" s="952"/>
      <c r="CA29" s="940"/>
      <c r="CB29" s="940"/>
      <c r="CC29" s="940"/>
      <c r="CD29" s="805"/>
      <c r="CE29" s="952"/>
      <c r="CF29" s="940"/>
      <c r="CG29" s="940"/>
      <c r="CH29" s="940"/>
      <c r="CI29" s="805"/>
      <c r="CJ29" s="952"/>
      <c r="CK29" s="940"/>
      <c r="CL29" s="940"/>
      <c r="CM29" s="940"/>
      <c r="CN29" s="805"/>
      <c r="CO29" s="952"/>
      <c r="CP29" s="940"/>
      <c r="CQ29" s="940"/>
      <c r="CR29" s="940"/>
      <c r="CS29" s="805"/>
      <c r="CT29" s="952"/>
      <c r="CU29" s="940"/>
      <c r="CV29" s="940"/>
      <c r="CW29" s="940"/>
      <c r="CX29" s="805"/>
    </row>
    <row r="30" spans="1:102" ht="14.25" customHeight="1" thickBot="1" x14ac:dyDescent="0.3">
      <c r="G30" s="290"/>
      <c r="H30" s="291"/>
      <c r="I30" s="291"/>
      <c r="J30" s="291"/>
      <c r="K30" s="291"/>
      <c r="L30" s="291"/>
      <c r="M30" s="291"/>
      <c r="N30" s="291"/>
      <c r="O30" s="291"/>
      <c r="P30" s="291"/>
      <c r="Q30" s="291"/>
      <c r="R30" s="291"/>
      <c r="S30" s="291"/>
      <c r="T30" s="291"/>
      <c r="U30" s="292"/>
      <c r="V30" s="293"/>
      <c r="W30" s="941"/>
      <c r="X30" s="942"/>
      <c r="Y30" s="942"/>
      <c r="Z30" s="942"/>
      <c r="AA30" s="943"/>
      <c r="AB30" s="941"/>
      <c r="AC30" s="942"/>
      <c r="AD30" s="942"/>
      <c r="AE30" s="942"/>
      <c r="AF30" s="943"/>
      <c r="AG30" s="941"/>
      <c r="AH30" s="942"/>
      <c r="AI30" s="942"/>
      <c r="AJ30" s="942"/>
      <c r="AK30" s="943"/>
      <c r="AL30" s="941"/>
      <c r="AM30" s="942"/>
      <c r="AN30" s="942"/>
      <c r="AO30" s="942"/>
      <c r="AP30" s="943"/>
      <c r="AQ30" s="941"/>
      <c r="AR30" s="942"/>
      <c r="AS30" s="942"/>
      <c r="AT30" s="942"/>
      <c r="AU30" s="943"/>
      <c r="AV30" s="941"/>
      <c r="AW30" s="942"/>
      <c r="AX30" s="942"/>
      <c r="AY30" s="942"/>
      <c r="AZ30" s="943"/>
      <c r="BA30" s="941"/>
      <c r="BB30" s="942"/>
      <c r="BC30" s="942"/>
      <c r="BD30" s="942"/>
      <c r="BE30" s="943"/>
      <c r="BF30" s="941"/>
      <c r="BG30" s="942"/>
      <c r="BH30" s="942"/>
      <c r="BI30" s="942"/>
      <c r="BJ30" s="943"/>
      <c r="BK30" s="941"/>
      <c r="BL30" s="942"/>
      <c r="BM30" s="942"/>
      <c r="BN30" s="942"/>
      <c r="BO30" s="943"/>
      <c r="BP30" s="941"/>
      <c r="BQ30" s="942"/>
      <c r="BR30" s="942"/>
      <c r="BS30" s="942"/>
      <c r="BT30" s="943"/>
      <c r="BU30" s="941"/>
      <c r="BV30" s="942"/>
      <c r="BW30" s="942"/>
      <c r="BX30" s="942"/>
      <c r="BY30" s="943"/>
      <c r="BZ30" s="941"/>
      <c r="CA30" s="942"/>
      <c r="CB30" s="942"/>
      <c r="CC30" s="942"/>
      <c r="CD30" s="943"/>
      <c r="CE30" s="941"/>
      <c r="CF30" s="942"/>
      <c r="CG30" s="942"/>
      <c r="CH30" s="942"/>
      <c r="CI30" s="943"/>
      <c r="CJ30" s="941"/>
      <c r="CK30" s="942"/>
      <c r="CL30" s="942"/>
      <c r="CM30" s="942"/>
      <c r="CN30" s="943"/>
      <c r="CO30" s="941"/>
      <c r="CP30" s="942"/>
      <c r="CQ30" s="942"/>
      <c r="CR30" s="942"/>
      <c r="CS30" s="943"/>
      <c r="CT30" s="941"/>
      <c r="CU30" s="942"/>
      <c r="CV30" s="942"/>
      <c r="CW30" s="942"/>
      <c r="CX30" s="943"/>
    </row>
    <row r="31" spans="1:102" ht="15" customHeight="1" thickTop="1" x14ac:dyDescent="0.25">
      <c r="AL31" s="110"/>
      <c r="AM31" s="110"/>
      <c r="AN31" s="110"/>
      <c r="AO31" s="110"/>
      <c r="AP31" s="110"/>
      <c r="AQ31" s="110"/>
      <c r="AR31" s="110"/>
      <c r="AS31" s="110"/>
      <c r="AT31" s="110"/>
      <c r="AU31" s="110"/>
      <c r="AV31" s="110"/>
      <c r="AW31" s="110"/>
      <c r="AX31" s="110"/>
      <c r="AY31" s="110"/>
      <c r="AZ31" s="110"/>
      <c r="BA31" s="110"/>
      <c r="BB31" s="110"/>
      <c r="BC31" s="110"/>
      <c r="BD31" s="110"/>
      <c r="BE31" s="110"/>
      <c r="BF31" s="110"/>
      <c r="BG31" s="110"/>
      <c r="BH31" s="110"/>
      <c r="BI31" s="110"/>
      <c r="BJ31" s="110"/>
      <c r="BK31" s="110"/>
      <c r="BL31" s="110"/>
      <c r="BM31" s="110"/>
      <c r="BN31" s="110"/>
      <c r="BO31" s="110"/>
      <c r="BP31" s="110"/>
      <c r="BQ31" s="110"/>
      <c r="BR31" s="110"/>
      <c r="BS31" s="110"/>
      <c r="BT31" s="110"/>
      <c r="BU31" s="110"/>
      <c r="BV31" s="110"/>
      <c r="BW31" s="110"/>
      <c r="BX31" s="110"/>
      <c r="BY31" s="110"/>
      <c r="BZ31" s="110"/>
      <c r="CA31" s="110"/>
      <c r="CB31" s="110"/>
      <c r="CC31" s="110"/>
      <c r="CD31" s="110"/>
      <c r="CE31" s="110"/>
      <c r="CF31" s="110"/>
      <c r="CG31" s="110"/>
      <c r="CH31" s="110"/>
      <c r="CI31" s="110"/>
      <c r="CJ31" s="110"/>
      <c r="CK31" s="110"/>
      <c r="CL31" s="110"/>
      <c r="CM31" s="110"/>
      <c r="CN31" s="110"/>
      <c r="CO31" s="110"/>
      <c r="CP31" s="110"/>
      <c r="CQ31" s="110"/>
      <c r="CR31" s="110"/>
      <c r="CS31" s="110"/>
      <c r="CT31" s="110"/>
      <c r="CU31" s="110"/>
      <c r="CV31" s="110"/>
      <c r="CW31" s="110"/>
      <c r="CX31" s="110"/>
    </row>
    <row r="32" spans="1:102" ht="15" customHeight="1" x14ac:dyDescent="0.25">
      <c r="G32" s="198" t="s">
        <v>1779</v>
      </c>
      <c r="H32" s="199"/>
      <c r="I32" s="199"/>
      <c r="J32" s="199"/>
      <c r="K32" s="199"/>
      <c r="L32" s="199"/>
      <c r="M32" s="199"/>
      <c r="N32" s="199"/>
      <c r="O32" s="199"/>
      <c r="P32" s="199"/>
      <c r="Q32" s="199"/>
      <c r="R32" s="199"/>
      <c r="S32" s="199"/>
      <c r="T32" s="199"/>
      <c r="U32" s="199"/>
      <c r="V32" s="199"/>
      <c r="W32" s="199"/>
      <c r="X32" s="199"/>
      <c r="Y32" s="199"/>
      <c r="Z32" s="199"/>
      <c r="AA32" s="199"/>
      <c r="AB32" s="199"/>
      <c r="AC32" s="199"/>
      <c r="AD32" s="199"/>
      <c r="AE32" s="199"/>
      <c r="AF32" s="199"/>
      <c r="AG32" s="199"/>
      <c r="AH32" s="199"/>
      <c r="AI32" s="199"/>
      <c r="AJ32" s="199"/>
      <c r="AK32" s="200"/>
      <c r="AL32" s="110"/>
      <c r="AM32" s="110"/>
      <c r="AN32" s="110"/>
      <c r="AO32" s="110"/>
      <c r="AP32" s="110"/>
      <c r="AQ32" s="110"/>
      <c r="AR32" s="110"/>
      <c r="AS32" s="110"/>
      <c r="AT32" s="110"/>
      <c r="AU32" s="110"/>
      <c r="AV32" s="110"/>
      <c r="AW32" s="110"/>
      <c r="AX32" s="110"/>
      <c r="AY32" s="110"/>
      <c r="AZ32" s="110"/>
      <c r="BA32" s="110"/>
      <c r="BB32" s="110"/>
      <c r="BC32" s="110"/>
      <c r="BD32" s="110"/>
      <c r="BE32" s="110"/>
      <c r="BF32" s="110"/>
      <c r="BG32" s="110"/>
      <c r="BH32" s="110"/>
      <c r="BI32" s="110"/>
      <c r="BJ32" s="110"/>
      <c r="BK32" s="110"/>
      <c r="BL32" s="110"/>
      <c r="BM32" s="110"/>
      <c r="BN32" s="110"/>
      <c r="BO32" s="110"/>
      <c r="BP32" s="110"/>
      <c r="BQ32" s="110"/>
      <c r="BR32" s="110"/>
      <c r="BS32" s="110"/>
      <c r="BT32" s="110"/>
      <c r="BU32" s="110"/>
      <c r="BV32" s="110"/>
      <c r="BW32" s="110"/>
      <c r="BX32" s="110"/>
      <c r="BY32" s="110"/>
      <c r="BZ32" s="110"/>
      <c r="CA32" s="110"/>
      <c r="CB32" s="110"/>
      <c r="CC32" s="110"/>
      <c r="CD32" s="110"/>
      <c r="CE32" s="110"/>
      <c r="CF32" s="110"/>
      <c r="CG32" s="110"/>
      <c r="CH32" s="110"/>
      <c r="CI32" s="110"/>
      <c r="CJ32" s="110"/>
      <c r="CK32" s="110"/>
      <c r="CL32" s="110"/>
      <c r="CM32" s="110"/>
      <c r="CN32" s="110"/>
      <c r="CO32" s="110"/>
      <c r="CP32" s="110"/>
      <c r="CQ32" s="110"/>
      <c r="CR32" s="110"/>
      <c r="CS32" s="110"/>
      <c r="CT32" s="110"/>
      <c r="CU32" s="110"/>
      <c r="CV32" s="110"/>
      <c r="CW32" s="110"/>
      <c r="CX32" s="110"/>
    </row>
    <row r="33" spans="7:102" ht="15" customHeight="1" x14ac:dyDescent="0.25">
      <c r="G33" s="201" t="s">
        <v>1445</v>
      </c>
      <c r="H33" s="970" t="s">
        <v>1780</v>
      </c>
      <c r="I33" s="764"/>
      <c r="J33" s="764"/>
      <c r="K33" s="764"/>
      <c r="L33" s="764"/>
      <c r="M33" s="764"/>
      <c r="N33" s="764"/>
      <c r="O33" s="764"/>
      <c r="P33" s="764"/>
      <c r="Q33" s="764"/>
      <c r="R33" s="764"/>
      <c r="S33" s="764"/>
      <c r="T33" s="764"/>
      <c r="U33" s="764"/>
      <c r="V33" s="764"/>
      <c r="W33" s="764"/>
      <c r="X33" s="764"/>
      <c r="Y33" s="764"/>
      <c r="Z33" s="764"/>
      <c r="AA33" s="764"/>
      <c r="AB33" s="764"/>
      <c r="AC33" s="764"/>
      <c r="AD33" s="764"/>
      <c r="AE33" s="764"/>
      <c r="AF33" s="764"/>
      <c r="AG33" s="764"/>
      <c r="AH33" s="764"/>
      <c r="AI33" s="764"/>
      <c r="AJ33" s="764"/>
      <c r="AK33" s="765"/>
      <c r="AL33" s="110"/>
      <c r="AM33" s="110"/>
      <c r="AN33" s="110"/>
      <c r="AO33" s="110"/>
      <c r="AP33" s="110"/>
      <c r="AQ33" s="110"/>
      <c r="AR33" s="110"/>
      <c r="AS33" s="110"/>
      <c r="AT33" s="110"/>
      <c r="AU33" s="110"/>
      <c r="AV33" s="110"/>
      <c r="AW33" s="110"/>
      <c r="AX33" s="110"/>
      <c r="AY33" s="110"/>
      <c r="AZ33" s="110"/>
      <c r="BA33" s="110"/>
      <c r="BB33" s="110"/>
      <c r="BC33" s="110"/>
      <c r="BD33" s="110"/>
      <c r="BE33" s="110"/>
      <c r="BF33" s="110"/>
      <c r="BG33" s="110"/>
      <c r="BH33" s="110"/>
      <c r="BI33" s="110"/>
      <c r="BJ33" s="110"/>
      <c r="BK33" s="110"/>
      <c r="BL33" s="110"/>
      <c r="BM33" s="110"/>
      <c r="BN33" s="110"/>
      <c r="BO33" s="110"/>
      <c r="BP33" s="110"/>
      <c r="BQ33" s="110"/>
      <c r="BR33" s="110"/>
      <c r="BS33" s="110"/>
      <c r="BT33" s="110"/>
      <c r="BU33" s="110"/>
      <c r="BV33" s="110"/>
      <c r="BW33" s="110"/>
      <c r="BX33" s="110"/>
      <c r="BY33" s="110"/>
      <c r="BZ33" s="110"/>
      <c r="CA33" s="110"/>
      <c r="CB33" s="110"/>
      <c r="CC33" s="110"/>
      <c r="CD33" s="110"/>
      <c r="CE33" s="110"/>
      <c r="CF33" s="110"/>
      <c r="CG33" s="110"/>
      <c r="CH33" s="110"/>
      <c r="CI33" s="110"/>
      <c r="CJ33" s="110"/>
      <c r="CK33" s="110"/>
      <c r="CL33" s="110"/>
      <c r="CM33" s="110"/>
      <c r="CN33" s="110"/>
      <c r="CO33" s="110"/>
      <c r="CP33" s="110"/>
      <c r="CQ33" s="110"/>
      <c r="CR33" s="110"/>
      <c r="CS33" s="110"/>
      <c r="CT33" s="110"/>
      <c r="CU33" s="110"/>
      <c r="CV33" s="110"/>
      <c r="CW33" s="110"/>
      <c r="CX33" s="110"/>
    </row>
    <row r="34" spans="7:102" ht="15" customHeight="1" x14ac:dyDescent="0.25">
      <c r="G34" s="520" t="s">
        <v>1781</v>
      </c>
      <c r="H34" s="971" t="str">
        <f>"Berdasarkan hasil pengujian-pengujian tersebut, pemeriksaan atas "&amp;H18&amp;"  disimpulkan sebagai berikut :"</f>
        <v>Berdasarkan hasil pengujian-pengujian tersebut, pemeriksaan atas Biaya Bunga Pinjaman  disimpulkan sebagai berikut :</v>
      </c>
      <c r="I34" s="789"/>
      <c r="J34" s="789"/>
      <c r="K34" s="789"/>
      <c r="L34" s="789"/>
      <c r="M34" s="789"/>
      <c r="N34" s="789"/>
      <c r="O34" s="789"/>
      <c r="P34" s="789"/>
      <c r="Q34" s="789"/>
      <c r="R34" s="789"/>
      <c r="S34" s="789"/>
      <c r="T34" s="789"/>
      <c r="U34" s="789"/>
      <c r="V34" s="789"/>
      <c r="W34" s="789"/>
      <c r="X34" s="789"/>
      <c r="Y34" s="789"/>
      <c r="Z34" s="789"/>
      <c r="AA34" s="789"/>
      <c r="AB34" s="789"/>
      <c r="AC34" s="789"/>
      <c r="AD34" s="789"/>
      <c r="AE34" s="789"/>
      <c r="AF34" s="789"/>
      <c r="AG34" s="789"/>
      <c r="AH34" s="789"/>
      <c r="AI34" s="789"/>
      <c r="AJ34" s="789"/>
      <c r="AK34" s="790"/>
      <c r="AL34" s="110"/>
      <c r="AM34" s="110"/>
      <c r="AN34" s="110"/>
      <c r="AO34" s="110"/>
      <c r="AP34" s="110"/>
      <c r="AQ34" s="110"/>
      <c r="AR34" s="110"/>
      <c r="AS34" s="110"/>
      <c r="AT34" s="110"/>
      <c r="AU34" s="110"/>
      <c r="AV34" s="110"/>
      <c r="AW34" s="110"/>
      <c r="AX34" s="110"/>
      <c r="AY34" s="110"/>
      <c r="AZ34" s="110"/>
      <c r="BA34" s="110"/>
      <c r="BB34" s="110"/>
      <c r="BC34" s="110"/>
      <c r="BD34" s="110"/>
      <c r="BE34" s="110"/>
      <c r="BF34" s="110"/>
      <c r="BG34" s="110"/>
      <c r="BH34" s="110"/>
      <c r="BI34" s="110"/>
      <c r="BJ34" s="110"/>
      <c r="BK34" s="110"/>
      <c r="BL34" s="110"/>
      <c r="BM34" s="110"/>
      <c r="BN34" s="110"/>
      <c r="BO34" s="110"/>
      <c r="BP34" s="110"/>
      <c r="BQ34" s="110"/>
      <c r="BR34" s="110"/>
      <c r="BS34" s="110"/>
      <c r="BT34" s="110"/>
      <c r="BU34" s="110"/>
      <c r="BV34" s="110"/>
      <c r="BW34" s="110"/>
      <c r="BX34" s="110"/>
      <c r="BY34" s="110"/>
      <c r="BZ34" s="110"/>
      <c r="CA34" s="110"/>
      <c r="CB34" s="110"/>
      <c r="CC34" s="110"/>
      <c r="CD34" s="110"/>
      <c r="CE34" s="110"/>
      <c r="CF34" s="110"/>
      <c r="CG34" s="110"/>
      <c r="CH34" s="110"/>
      <c r="CI34" s="110"/>
      <c r="CJ34" s="110"/>
      <c r="CK34" s="110"/>
      <c r="CL34" s="110"/>
      <c r="CM34" s="110"/>
      <c r="CN34" s="110"/>
      <c r="CO34" s="110"/>
      <c r="CP34" s="110"/>
      <c r="CQ34" s="110"/>
      <c r="CR34" s="110"/>
      <c r="CS34" s="110"/>
      <c r="CT34" s="110"/>
      <c r="CU34" s="110"/>
      <c r="CV34" s="110"/>
      <c r="CW34" s="110"/>
      <c r="CX34" s="110"/>
    </row>
    <row r="35" spans="7:102" ht="15" customHeight="1" x14ac:dyDescent="0.25">
      <c r="G35" s="521"/>
      <c r="H35" s="804"/>
      <c r="I35" s="940"/>
      <c r="J35" s="940"/>
      <c r="K35" s="940"/>
      <c r="L35" s="940"/>
      <c r="M35" s="940"/>
      <c r="N35" s="940"/>
      <c r="O35" s="940"/>
      <c r="P35" s="940"/>
      <c r="Q35" s="940"/>
      <c r="R35" s="940"/>
      <c r="S35" s="940"/>
      <c r="T35" s="940"/>
      <c r="U35" s="940"/>
      <c r="V35" s="940"/>
      <c r="W35" s="940"/>
      <c r="X35" s="940"/>
      <c r="Y35" s="940"/>
      <c r="Z35" s="940"/>
      <c r="AA35" s="940"/>
      <c r="AB35" s="940"/>
      <c r="AC35" s="940"/>
      <c r="AD35" s="940"/>
      <c r="AE35" s="940"/>
      <c r="AF35" s="940"/>
      <c r="AG35" s="940"/>
      <c r="AH35" s="940"/>
      <c r="AI35" s="940"/>
      <c r="AJ35" s="940"/>
      <c r="AK35" s="805"/>
      <c r="AL35" s="110"/>
      <c r="AM35" s="110"/>
      <c r="AN35" s="110"/>
      <c r="AO35" s="110"/>
      <c r="AP35" s="110"/>
      <c r="AQ35" s="110"/>
      <c r="AR35" s="110"/>
      <c r="AS35" s="110"/>
      <c r="AT35" s="110"/>
      <c r="AU35" s="110"/>
      <c r="AV35" s="110"/>
      <c r="AW35" s="110"/>
      <c r="AX35" s="110"/>
      <c r="AY35" s="110"/>
      <c r="AZ35" s="110"/>
      <c r="BA35" s="110"/>
      <c r="BB35" s="110"/>
      <c r="BC35" s="110"/>
      <c r="BD35" s="110"/>
      <c r="BE35" s="110"/>
      <c r="BF35" s="110"/>
      <c r="BG35" s="110"/>
      <c r="BH35" s="110"/>
      <c r="BI35" s="110"/>
      <c r="BJ35" s="110"/>
      <c r="BK35" s="110"/>
      <c r="BL35" s="110"/>
      <c r="BM35" s="110"/>
      <c r="BN35" s="110"/>
      <c r="BO35" s="110"/>
      <c r="BP35" s="110"/>
      <c r="BQ35" s="110"/>
      <c r="BR35" s="110"/>
      <c r="BS35" s="110"/>
      <c r="BT35" s="110"/>
      <c r="BU35" s="110"/>
      <c r="BV35" s="110"/>
      <c r="BW35" s="110"/>
      <c r="BX35" s="110"/>
      <c r="BY35" s="110"/>
      <c r="BZ35" s="110"/>
      <c r="CA35" s="110"/>
      <c r="CB35" s="110"/>
      <c r="CC35" s="110"/>
      <c r="CD35" s="110"/>
      <c r="CE35" s="110"/>
      <c r="CF35" s="110"/>
      <c r="CG35" s="110"/>
      <c r="CH35" s="110"/>
      <c r="CI35" s="110"/>
      <c r="CJ35" s="110"/>
      <c r="CK35" s="110"/>
      <c r="CL35" s="110"/>
      <c r="CM35" s="110"/>
      <c r="CN35" s="110"/>
      <c r="CO35" s="110"/>
      <c r="CP35" s="110"/>
      <c r="CQ35" s="110"/>
      <c r="CR35" s="110"/>
      <c r="CS35" s="110"/>
      <c r="CT35" s="110"/>
      <c r="CU35" s="110"/>
      <c r="CV35" s="110"/>
      <c r="CW35" s="110"/>
      <c r="CX35" s="110"/>
    </row>
    <row r="36" spans="7:102" ht="15" customHeight="1" x14ac:dyDescent="0.25">
      <c r="G36" s="521"/>
      <c r="H36" s="202" t="str">
        <f>H18&amp;" menurut pemeriksa :"</f>
        <v>Biaya Bunga Pinjaman menurut pemeriksa :</v>
      </c>
      <c r="I36" s="203"/>
      <c r="J36" s="203"/>
      <c r="K36" s="203"/>
      <c r="L36" s="203"/>
      <c r="M36" s="203"/>
      <c r="N36" s="203"/>
      <c r="O36" s="203"/>
      <c r="P36" s="203"/>
      <c r="Q36" s="203"/>
      <c r="R36" s="203"/>
      <c r="S36" s="203"/>
      <c r="T36" s="203"/>
      <c r="U36" s="203"/>
      <c r="V36" s="203"/>
      <c r="W36" s="203"/>
      <c r="X36" s="203"/>
      <c r="Y36" s="203"/>
      <c r="Z36" s="203"/>
      <c r="AA36" s="203"/>
      <c r="AB36" s="203"/>
      <c r="AK36" s="186"/>
      <c r="AL36" s="110"/>
      <c r="AM36" s="110"/>
      <c r="AN36" s="110"/>
      <c r="AO36" s="110"/>
      <c r="AP36" s="110"/>
      <c r="AQ36" s="110"/>
      <c r="AR36" s="110"/>
      <c r="AS36" s="110"/>
      <c r="AT36" s="110"/>
      <c r="AU36" s="110"/>
      <c r="AV36" s="110"/>
      <c r="AW36" s="110"/>
      <c r="AX36" s="110"/>
      <c r="AY36" s="110"/>
      <c r="AZ36" s="110"/>
      <c r="BA36" s="110"/>
      <c r="BB36" s="110"/>
      <c r="BC36" s="110"/>
      <c r="BD36" s="110"/>
      <c r="BE36" s="110"/>
      <c r="BF36" s="110"/>
      <c r="BG36" s="110"/>
      <c r="BH36" s="110"/>
      <c r="BI36" s="110"/>
      <c r="BJ36" s="110"/>
      <c r="BK36" s="110"/>
      <c r="BL36" s="110"/>
      <c r="BM36" s="110"/>
      <c r="BN36" s="110"/>
      <c r="BO36" s="110"/>
      <c r="BP36" s="110"/>
      <c r="BQ36" s="110"/>
      <c r="BR36" s="110"/>
      <c r="BS36" s="110"/>
      <c r="BT36" s="110"/>
      <c r="BU36" s="110"/>
      <c r="BV36" s="110"/>
      <c r="BW36" s="110"/>
      <c r="BX36" s="110"/>
      <c r="BY36" s="110"/>
      <c r="BZ36" s="110"/>
      <c r="CA36" s="110"/>
      <c r="CB36" s="110"/>
      <c r="CC36" s="110"/>
      <c r="CD36" s="110"/>
      <c r="CE36" s="110"/>
      <c r="CF36" s="110"/>
      <c r="CG36" s="110"/>
      <c r="CH36" s="110"/>
      <c r="CI36" s="110"/>
      <c r="CJ36" s="110"/>
      <c r="CK36" s="110"/>
      <c r="CL36" s="110"/>
      <c r="CM36" s="110"/>
      <c r="CN36" s="110"/>
      <c r="CO36" s="110"/>
      <c r="CP36" s="110"/>
      <c r="CQ36" s="110"/>
      <c r="CR36" s="110"/>
      <c r="CS36" s="110"/>
      <c r="CT36" s="110"/>
      <c r="CU36" s="110"/>
      <c r="CV36" s="110"/>
      <c r="CW36" s="110"/>
      <c r="CX36" s="110"/>
    </row>
    <row r="37" spans="7:102" ht="15" customHeight="1" x14ac:dyDescent="0.25">
      <c r="G37" s="521"/>
      <c r="H37" s="202" t="s">
        <v>1681</v>
      </c>
      <c r="I37" s="939" t="s">
        <v>1782</v>
      </c>
      <c r="J37" s="940"/>
      <c r="K37" s="940"/>
      <c r="L37" s="940"/>
      <c r="M37" s="940"/>
      <c r="N37" s="940"/>
      <c r="O37" s="940"/>
      <c r="P37" s="940"/>
      <c r="Q37" s="940"/>
      <c r="R37" s="940"/>
      <c r="S37" s="940"/>
      <c r="T37" s="940"/>
      <c r="U37" s="940"/>
      <c r="V37" s="940"/>
      <c r="W37" s="203" t="s">
        <v>1684</v>
      </c>
      <c r="X37" s="974">
        <f>IF(I38="Tidak Dilakukan Pengujian",X39,
IF(I38=M18,CO18,
IF(I38=M20,CO20,
IF(I38=M22,CO22,
IF(I38=M24,CO24,
IF(I38=M26,CO26,
IF(I38=M28,CO28,"Pilih teknik yang lain")))))))</f>
        <v>0</v>
      </c>
      <c r="Y37" s="940"/>
      <c r="Z37" s="940"/>
      <c r="AA37" s="940"/>
      <c r="AB37" s="940"/>
      <c r="AK37" s="186"/>
      <c r="AL37" s="110"/>
      <c r="AM37" s="110"/>
      <c r="AN37" s="110"/>
      <c r="AO37" s="110"/>
      <c r="AP37" s="110"/>
      <c r="AQ37" s="110"/>
      <c r="AR37" s="110"/>
      <c r="AS37" s="110"/>
      <c r="AT37" s="110"/>
      <c r="AU37" s="110"/>
      <c r="AV37" s="110"/>
      <c r="AW37" s="110"/>
      <c r="AX37" s="110"/>
      <c r="AY37" s="110"/>
      <c r="AZ37" s="110"/>
      <c r="BA37" s="110"/>
      <c r="BB37" s="110"/>
      <c r="BC37" s="110"/>
      <c r="BD37" s="110"/>
      <c r="BE37" s="110"/>
      <c r="BF37" s="110"/>
      <c r="BG37" s="110"/>
      <c r="BH37" s="110"/>
      <c r="BI37" s="110"/>
      <c r="BJ37" s="110"/>
      <c r="BK37" s="110"/>
      <c r="BL37" s="110"/>
      <c r="BM37" s="110"/>
      <c r="BN37" s="110"/>
      <c r="BO37" s="110"/>
      <c r="BP37" s="110"/>
      <c r="BQ37" s="110"/>
      <c r="BR37" s="110"/>
      <c r="BS37" s="110"/>
      <c r="BT37" s="110"/>
      <c r="BU37" s="110"/>
      <c r="BV37" s="110"/>
      <c r="BW37" s="110"/>
      <c r="BX37" s="110"/>
      <c r="BY37" s="110"/>
      <c r="BZ37" s="110"/>
      <c r="CA37" s="110"/>
      <c r="CB37" s="110"/>
      <c r="CC37" s="110"/>
      <c r="CD37" s="110"/>
      <c r="CE37" s="110"/>
      <c r="CF37" s="110"/>
      <c r="CG37" s="110"/>
      <c r="CH37" s="110"/>
      <c r="CI37" s="110"/>
      <c r="CJ37" s="110"/>
      <c r="CK37" s="110"/>
      <c r="CL37" s="110"/>
      <c r="CM37" s="110"/>
      <c r="CN37" s="110"/>
      <c r="CO37" s="110"/>
      <c r="CP37" s="110"/>
      <c r="CQ37" s="110"/>
      <c r="CR37" s="110"/>
      <c r="CS37" s="110"/>
      <c r="CT37" s="110"/>
      <c r="CU37" s="110"/>
      <c r="CV37" s="110"/>
      <c r="CW37" s="110"/>
      <c r="CX37" s="110"/>
    </row>
    <row r="38" spans="7:102" ht="15" customHeight="1" x14ac:dyDescent="0.25">
      <c r="G38" s="521"/>
      <c r="H38" s="202"/>
      <c r="I38" s="939" t="s">
        <v>2032</v>
      </c>
      <c r="J38" s="940"/>
      <c r="K38" s="940"/>
      <c r="L38" s="940"/>
      <c r="M38" s="940"/>
      <c r="N38" s="940"/>
      <c r="O38" s="940"/>
      <c r="P38" s="940"/>
      <c r="Q38" s="940"/>
      <c r="R38" s="940"/>
      <c r="S38" s="940"/>
      <c r="T38" s="940"/>
      <c r="U38" s="940"/>
      <c r="V38" s="940"/>
      <c r="W38" s="203"/>
      <c r="X38" s="522"/>
      <c r="Y38" s="522"/>
      <c r="Z38" s="522"/>
      <c r="AA38" s="522"/>
      <c r="AB38" s="522"/>
      <c r="AC38" s="204"/>
      <c r="AD38" s="204"/>
      <c r="AE38" s="204"/>
      <c r="AF38" s="204"/>
      <c r="AG38" s="204"/>
      <c r="AH38" s="204"/>
      <c r="AI38" s="204"/>
      <c r="AJ38" s="204"/>
      <c r="AK38" s="444"/>
      <c r="AL38" s="110"/>
      <c r="AM38" s="110"/>
      <c r="AN38" s="110"/>
      <c r="AO38" s="110"/>
      <c r="AP38" s="110"/>
      <c r="AQ38" s="110"/>
      <c r="AR38" s="110"/>
      <c r="AS38" s="110"/>
      <c r="AT38" s="110"/>
      <c r="AU38" s="110"/>
      <c r="AV38" s="110"/>
      <c r="AW38" s="110"/>
      <c r="AX38" s="110"/>
      <c r="AY38" s="110"/>
      <c r="AZ38" s="110"/>
      <c r="BA38" s="110"/>
      <c r="BB38" s="110"/>
      <c r="BC38" s="110"/>
      <c r="BD38" s="110"/>
      <c r="BE38" s="110"/>
      <c r="BF38" s="110"/>
      <c r="BG38" s="110"/>
      <c r="BH38" s="110"/>
      <c r="BI38" s="110"/>
      <c r="BJ38" s="110"/>
      <c r="BK38" s="110"/>
      <c r="BL38" s="110"/>
      <c r="BM38" s="110"/>
      <c r="BN38" s="110"/>
      <c r="BO38" s="110"/>
      <c r="BP38" s="110"/>
      <c r="BQ38" s="110"/>
      <c r="BR38" s="110"/>
      <c r="BS38" s="110"/>
      <c r="BT38" s="110"/>
      <c r="BU38" s="110"/>
      <c r="BV38" s="110"/>
      <c r="BW38" s="110"/>
      <c r="BX38" s="110"/>
      <c r="BY38" s="110"/>
      <c r="BZ38" s="110"/>
      <c r="CA38" s="110"/>
      <c r="CB38" s="110"/>
      <c r="CC38" s="110"/>
      <c r="CD38" s="110"/>
      <c r="CE38" s="110"/>
      <c r="CF38" s="110"/>
      <c r="CG38" s="110"/>
      <c r="CH38" s="110"/>
      <c r="CI38" s="110"/>
      <c r="CJ38" s="110"/>
      <c r="CK38" s="110"/>
      <c r="CL38" s="110"/>
      <c r="CM38" s="110"/>
      <c r="CN38" s="110"/>
      <c r="CO38" s="110"/>
      <c r="CP38" s="110"/>
      <c r="CQ38" s="110"/>
      <c r="CR38" s="110"/>
      <c r="CS38" s="110"/>
      <c r="CT38" s="110"/>
      <c r="CU38" s="110"/>
      <c r="CV38" s="110"/>
      <c r="CW38" s="110"/>
      <c r="CX38" s="110"/>
    </row>
    <row r="39" spans="7:102" ht="15" customHeight="1" x14ac:dyDescent="0.25">
      <c r="G39" s="521"/>
      <c r="H39" s="202" t="s">
        <v>1681</v>
      </c>
      <c r="I39" s="939" t="s">
        <v>1783</v>
      </c>
      <c r="J39" s="940"/>
      <c r="K39" s="940"/>
      <c r="L39" s="940"/>
      <c r="M39" s="940"/>
      <c r="N39" s="940"/>
      <c r="O39" s="940"/>
      <c r="P39" s="940"/>
      <c r="Q39" s="940"/>
      <c r="R39" s="940"/>
      <c r="S39" s="940"/>
      <c r="T39" s="940"/>
      <c r="U39" s="940"/>
      <c r="V39" s="940"/>
      <c r="W39" s="203" t="s">
        <v>1684</v>
      </c>
      <c r="X39" s="968">
        <f>'E-6'!U32</f>
        <v>0</v>
      </c>
      <c r="Y39" s="794"/>
      <c r="Z39" s="794"/>
      <c r="AA39" s="794"/>
      <c r="AB39" s="794"/>
      <c r="AC39" s="204"/>
      <c r="AD39" s="204"/>
      <c r="AE39" s="204"/>
      <c r="AF39" s="204"/>
      <c r="AG39" s="204"/>
      <c r="AH39" s="204"/>
      <c r="AI39" s="204"/>
      <c r="AJ39" s="204"/>
      <c r="AK39" s="444"/>
      <c r="AL39" s="110"/>
      <c r="AM39" s="110"/>
      <c r="AN39" s="110"/>
      <c r="AO39" s="110"/>
      <c r="AP39" s="110"/>
      <c r="AQ39" s="110"/>
      <c r="AR39" s="110"/>
      <c r="AS39" s="110"/>
      <c r="AT39" s="110"/>
      <c r="AU39" s="110"/>
      <c r="AV39" s="110"/>
      <c r="AW39" s="110"/>
      <c r="AX39" s="110"/>
      <c r="AY39" s="110"/>
      <c r="AZ39" s="110"/>
      <c r="BA39" s="110"/>
      <c r="BB39" s="110"/>
      <c r="BC39" s="110"/>
      <c r="BD39" s="110"/>
      <c r="BE39" s="110"/>
      <c r="BF39" s="110"/>
      <c r="BG39" s="110"/>
      <c r="BH39" s="110"/>
      <c r="BI39" s="110"/>
      <c r="BJ39" s="110"/>
      <c r="BK39" s="110"/>
      <c r="BL39" s="110"/>
      <c r="BM39" s="110"/>
      <c r="BN39" s="110"/>
      <c r="BO39" s="110"/>
      <c r="BP39" s="110"/>
      <c r="BQ39" s="110"/>
      <c r="BR39" s="110"/>
      <c r="BS39" s="110"/>
      <c r="BT39" s="110"/>
      <c r="BU39" s="110"/>
      <c r="BV39" s="110"/>
      <c r="BW39" s="110"/>
      <c r="BX39" s="110"/>
      <c r="BY39" s="110"/>
      <c r="BZ39" s="110"/>
      <c r="CA39" s="110"/>
      <c r="CB39" s="110"/>
      <c r="CC39" s="110"/>
      <c r="CD39" s="110"/>
      <c r="CE39" s="110"/>
      <c r="CF39" s="110"/>
      <c r="CG39" s="110"/>
      <c r="CH39" s="110"/>
      <c r="CI39" s="110"/>
      <c r="CJ39" s="110"/>
      <c r="CK39" s="110"/>
      <c r="CL39" s="110"/>
      <c r="CM39" s="110"/>
      <c r="CN39" s="110"/>
      <c r="CO39" s="110"/>
      <c r="CP39" s="110"/>
      <c r="CQ39" s="110"/>
      <c r="CR39" s="110"/>
      <c r="CS39" s="110"/>
      <c r="CT39" s="110"/>
      <c r="CU39" s="110"/>
      <c r="CV39" s="110"/>
      <c r="CW39" s="110"/>
      <c r="CX39" s="110"/>
    </row>
    <row r="40" spans="7:102" ht="15" customHeight="1" x14ac:dyDescent="0.25">
      <c r="G40" s="521"/>
      <c r="H40" s="202" t="s">
        <v>1772</v>
      </c>
      <c r="I40" s="203"/>
      <c r="J40" s="203"/>
      <c r="K40" s="203"/>
      <c r="L40" s="203"/>
      <c r="M40" s="203"/>
      <c r="N40" s="203"/>
      <c r="O40" s="203"/>
      <c r="P40" s="203"/>
      <c r="Q40" s="203"/>
      <c r="R40" s="203"/>
      <c r="S40" s="203"/>
      <c r="T40" s="203"/>
      <c r="U40" s="203"/>
      <c r="V40" s="203"/>
      <c r="W40" s="203" t="s">
        <v>1684</v>
      </c>
      <c r="X40" s="966">
        <f>X37-X39</f>
        <v>0</v>
      </c>
      <c r="Y40" s="789"/>
      <c r="Z40" s="789"/>
      <c r="AA40" s="789"/>
      <c r="AB40" s="789"/>
      <c r="AC40" s="204"/>
      <c r="AD40" s="204"/>
      <c r="AE40" s="204"/>
      <c r="AF40" s="204"/>
      <c r="AG40" s="204"/>
      <c r="AH40" s="204"/>
      <c r="AI40" s="204"/>
      <c r="AJ40" s="204"/>
      <c r="AK40" s="444"/>
      <c r="AL40" s="110"/>
      <c r="AM40" s="110"/>
      <c r="AN40" s="110"/>
      <c r="AO40" s="110"/>
      <c r="AP40" s="110"/>
      <c r="AQ40" s="110"/>
      <c r="AR40" s="110"/>
      <c r="AS40" s="110"/>
      <c r="AT40" s="110"/>
      <c r="AU40" s="110"/>
      <c r="AV40" s="110"/>
      <c r="AW40" s="110"/>
      <c r="AX40" s="110"/>
      <c r="AY40" s="110"/>
      <c r="AZ40" s="110"/>
      <c r="BA40" s="110"/>
      <c r="BB40" s="110"/>
      <c r="BC40" s="110"/>
      <c r="BD40" s="110"/>
      <c r="BE40" s="110"/>
      <c r="BF40" s="110"/>
      <c r="BG40" s="110"/>
      <c r="BH40" s="110"/>
      <c r="BI40" s="110"/>
      <c r="BJ40" s="110"/>
      <c r="BK40" s="110"/>
      <c r="BL40" s="110"/>
      <c r="BM40" s="110"/>
      <c r="BN40" s="110"/>
      <c r="BO40" s="110"/>
      <c r="BP40" s="110"/>
      <c r="BQ40" s="110"/>
      <c r="BR40" s="110"/>
      <c r="BS40" s="110"/>
      <c r="BT40" s="110"/>
      <c r="BU40" s="110"/>
      <c r="BV40" s="110"/>
      <c r="BW40" s="110"/>
      <c r="BX40" s="110"/>
      <c r="BY40" s="110"/>
      <c r="BZ40" s="110"/>
      <c r="CA40" s="110"/>
      <c r="CB40" s="110"/>
      <c r="CC40" s="110"/>
      <c r="CD40" s="110"/>
      <c r="CE40" s="110"/>
      <c r="CF40" s="110"/>
      <c r="CG40" s="110"/>
      <c r="CH40" s="110"/>
      <c r="CI40" s="110"/>
      <c r="CJ40" s="110"/>
      <c r="CK40" s="110"/>
      <c r="CL40" s="110"/>
      <c r="CM40" s="110"/>
      <c r="CN40" s="110"/>
      <c r="CO40" s="110"/>
      <c r="CP40" s="110"/>
      <c r="CQ40" s="110"/>
      <c r="CR40" s="110"/>
      <c r="CS40" s="110"/>
      <c r="CT40" s="110"/>
      <c r="CU40" s="110"/>
      <c r="CV40" s="110"/>
      <c r="CW40" s="110"/>
      <c r="CX40" s="110"/>
    </row>
    <row r="41" spans="7:102" ht="15" customHeight="1" x14ac:dyDescent="0.25">
      <c r="G41" s="521"/>
      <c r="H41" s="202"/>
      <c r="I41" s="203"/>
      <c r="J41" s="203"/>
      <c r="K41" s="203"/>
      <c r="L41" s="203"/>
      <c r="M41" s="203"/>
      <c r="N41" s="203"/>
      <c r="O41" s="203"/>
      <c r="P41" s="203"/>
      <c r="Q41" s="203"/>
      <c r="R41" s="203"/>
      <c r="S41" s="203"/>
      <c r="T41" s="203"/>
      <c r="U41" s="203"/>
      <c r="V41" s="203"/>
      <c r="W41" s="203"/>
      <c r="X41" s="522"/>
      <c r="Y41" s="522"/>
      <c r="Z41" s="522"/>
      <c r="AA41" s="522"/>
      <c r="AB41" s="522"/>
      <c r="AC41" s="204"/>
      <c r="AD41" s="204"/>
      <c r="AE41" s="204"/>
      <c r="AF41" s="204"/>
      <c r="AG41" s="204"/>
      <c r="AH41" s="204"/>
      <c r="AI41" s="204"/>
      <c r="AJ41" s="204"/>
      <c r="AK41" s="444"/>
      <c r="AL41" s="110"/>
      <c r="AM41" s="110"/>
      <c r="AN41" s="110"/>
      <c r="AO41" s="110"/>
      <c r="AP41" s="110"/>
      <c r="AQ41" s="110"/>
      <c r="AR41" s="110"/>
      <c r="AS41" s="110"/>
      <c r="AT41" s="110"/>
      <c r="AU41" s="110"/>
      <c r="AV41" s="110"/>
      <c r="AW41" s="110"/>
      <c r="AX41" s="110"/>
      <c r="AY41" s="110"/>
      <c r="AZ41" s="110"/>
      <c r="BA41" s="110"/>
      <c r="BB41" s="110"/>
      <c r="BC41" s="110"/>
      <c r="BD41" s="110"/>
      <c r="BE41" s="110"/>
      <c r="BF41" s="110"/>
      <c r="BG41" s="110"/>
      <c r="BH41" s="110"/>
      <c r="BI41" s="110"/>
      <c r="BJ41" s="110"/>
      <c r="BK41" s="110"/>
      <c r="BL41" s="110"/>
      <c r="BM41" s="110"/>
      <c r="BN41" s="110"/>
      <c r="BO41" s="110"/>
      <c r="BP41" s="110"/>
      <c r="BQ41" s="110"/>
      <c r="BR41" s="110"/>
      <c r="BS41" s="110"/>
      <c r="BT41" s="110"/>
      <c r="BU41" s="110"/>
      <c r="BV41" s="110"/>
      <c r="BW41" s="110"/>
      <c r="BX41" s="110"/>
      <c r="BY41" s="110"/>
      <c r="BZ41" s="110"/>
      <c r="CA41" s="110"/>
      <c r="CB41" s="110"/>
      <c r="CC41" s="110"/>
      <c r="CD41" s="110"/>
      <c r="CE41" s="110"/>
      <c r="CF41" s="110"/>
      <c r="CG41" s="110"/>
      <c r="CH41" s="110"/>
      <c r="CI41" s="110"/>
      <c r="CJ41" s="110"/>
      <c r="CK41" s="110"/>
      <c r="CL41" s="110"/>
      <c r="CM41" s="110"/>
      <c r="CN41" s="110"/>
      <c r="CO41" s="110"/>
      <c r="CP41" s="110"/>
      <c r="CQ41" s="110"/>
      <c r="CR41" s="110"/>
      <c r="CS41" s="110"/>
      <c r="CT41" s="110"/>
      <c r="CU41" s="110"/>
      <c r="CV41" s="110"/>
      <c r="CW41" s="110"/>
      <c r="CX41" s="110"/>
    </row>
    <row r="42" spans="7:102" ht="15" customHeight="1" x14ac:dyDescent="0.25">
      <c r="G42" s="521" t="s">
        <v>1784</v>
      </c>
      <c r="H42" s="202" t="s">
        <v>1785</v>
      </c>
      <c r="I42" s="203"/>
      <c r="J42" s="203"/>
      <c r="K42" s="203"/>
      <c r="L42" s="203"/>
      <c r="M42" s="203"/>
      <c r="N42" s="203"/>
      <c r="O42" s="203"/>
      <c r="P42" s="203"/>
      <c r="Q42" s="203"/>
      <c r="R42" s="203"/>
      <c r="S42" s="203"/>
      <c r="T42" s="203"/>
      <c r="U42" s="203"/>
      <c r="V42" s="203"/>
      <c r="W42" s="203"/>
      <c r="X42" s="203"/>
      <c r="Y42" s="203"/>
      <c r="Z42" s="203"/>
      <c r="AA42" s="203"/>
      <c r="AB42" s="203"/>
      <c r="AC42" s="204"/>
      <c r="AD42" s="204"/>
      <c r="AE42" s="204"/>
      <c r="AF42" s="204"/>
      <c r="AG42" s="204"/>
      <c r="AH42" s="204"/>
      <c r="AI42" s="204"/>
      <c r="AJ42" s="204"/>
      <c r="AK42" s="444"/>
      <c r="AL42" s="110"/>
      <c r="AM42" s="110"/>
      <c r="AN42" s="110"/>
      <c r="AO42" s="110"/>
      <c r="AP42" s="110"/>
      <c r="AQ42" s="110"/>
      <c r="AR42" s="110"/>
      <c r="AS42" s="110"/>
      <c r="AT42" s="110"/>
      <c r="AU42" s="110"/>
      <c r="AV42" s="110"/>
      <c r="AW42" s="110"/>
      <c r="AX42" s="110"/>
      <c r="AY42" s="110"/>
      <c r="AZ42" s="110"/>
      <c r="BA42" s="110"/>
      <c r="BB42" s="110"/>
      <c r="BC42" s="110"/>
      <c r="BD42" s="110"/>
      <c r="BE42" s="110"/>
      <c r="BF42" s="110"/>
      <c r="BG42" s="110"/>
      <c r="BH42" s="110"/>
      <c r="BI42" s="110"/>
      <c r="BJ42" s="110"/>
      <c r="BK42" s="110"/>
      <c r="BL42" s="110"/>
      <c r="BM42" s="110"/>
      <c r="BN42" s="110"/>
      <c r="BO42" s="110"/>
      <c r="BP42" s="110"/>
      <c r="BQ42" s="110"/>
      <c r="BR42" s="110"/>
      <c r="BS42" s="110"/>
      <c r="BT42" s="110"/>
      <c r="BU42" s="110"/>
      <c r="BV42" s="110"/>
      <c r="BW42" s="110"/>
      <c r="BX42" s="110"/>
      <c r="BY42" s="110"/>
      <c r="BZ42" s="110"/>
      <c r="CA42" s="110"/>
      <c r="CB42" s="110"/>
      <c r="CC42" s="110"/>
      <c r="CD42" s="110"/>
      <c r="CE42" s="110"/>
      <c r="CF42" s="110"/>
      <c r="CG42" s="110"/>
      <c r="CH42" s="110"/>
      <c r="CI42" s="110"/>
      <c r="CJ42" s="110"/>
      <c r="CK42" s="110"/>
      <c r="CL42" s="110"/>
      <c r="CM42" s="110"/>
      <c r="CN42" s="110"/>
      <c r="CO42" s="110"/>
      <c r="CP42" s="110"/>
      <c r="CQ42" s="110"/>
      <c r="CR42" s="110"/>
      <c r="CS42" s="110"/>
      <c r="CT42" s="110"/>
      <c r="CU42" s="110"/>
      <c r="CV42" s="110"/>
      <c r="CW42" s="110"/>
      <c r="CX42" s="110"/>
    </row>
    <row r="43" spans="7:102" ht="15" customHeight="1" x14ac:dyDescent="0.25">
      <c r="G43" s="521"/>
      <c r="H43" s="972" t="s">
        <v>1786</v>
      </c>
      <c r="I43" s="940"/>
      <c r="J43" s="940"/>
      <c r="K43" s="940"/>
      <c r="L43" s="940"/>
      <c r="M43" s="940"/>
      <c r="N43" s="940"/>
      <c r="O43" s="940"/>
      <c r="P43" s="940"/>
      <c r="Q43" s="940"/>
      <c r="R43" s="940"/>
      <c r="S43" s="940"/>
      <c r="T43" s="940"/>
      <c r="U43" s="940"/>
      <c r="V43" s="940"/>
      <c r="W43" s="940"/>
      <c r="X43" s="940"/>
      <c r="Y43" s="940"/>
      <c r="Z43" s="940"/>
      <c r="AA43" s="940"/>
      <c r="AB43" s="940"/>
      <c r="AC43" s="940"/>
      <c r="AD43" s="940"/>
      <c r="AE43" s="940"/>
      <c r="AF43" s="940"/>
      <c r="AG43" s="940"/>
      <c r="AH43" s="940"/>
      <c r="AI43" s="940"/>
      <c r="AJ43" s="940"/>
      <c r="AK43" s="805"/>
      <c r="AL43" s="110"/>
      <c r="AM43" s="110"/>
      <c r="AN43" s="110"/>
      <c r="AO43" s="110"/>
      <c r="AP43" s="110"/>
      <c r="AQ43" s="110"/>
      <c r="AR43" s="110"/>
      <c r="AS43" s="110"/>
      <c r="AT43" s="110"/>
      <c r="AU43" s="110"/>
      <c r="AV43" s="110"/>
      <c r="AW43" s="110"/>
      <c r="AX43" s="110"/>
      <c r="AY43" s="110"/>
      <c r="AZ43" s="110"/>
      <c r="BA43" s="110"/>
      <c r="BB43" s="110"/>
      <c r="BC43" s="110"/>
      <c r="BD43" s="110"/>
      <c r="BE43" s="110"/>
      <c r="BF43" s="110"/>
      <c r="BG43" s="110"/>
      <c r="BH43" s="110"/>
      <c r="BI43" s="110"/>
      <c r="BJ43" s="110"/>
      <c r="BK43" s="110"/>
      <c r="BL43" s="110"/>
      <c r="BM43" s="110"/>
      <c r="BN43" s="110"/>
      <c r="BO43" s="110"/>
      <c r="BP43" s="110"/>
      <c r="BQ43" s="110"/>
      <c r="BR43" s="110"/>
      <c r="BS43" s="110"/>
      <c r="BT43" s="110"/>
      <c r="BU43" s="110"/>
      <c r="BV43" s="110"/>
      <c r="BW43" s="110"/>
      <c r="BX43" s="110"/>
      <c r="BY43" s="110"/>
      <c r="BZ43" s="110"/>
      <c r="CA43" s="110"/>
      <c r="CB43" s="110"/>
      <c r="CC43" s="110"/>
      <c r="CD43" s="110"/>
      <c r="CE43" s="110"/>
      <c r="CF43" s="110"/>
      <c r="CG43" s="110"/>
      <c r="CH43" s="110"/>
      <c r="CI43" s="110"/>
      <c r="CJ43" s="110"/>
      <c r="CK43" s="110"/>
      <c r="CL43" s="110"/>
      <c r="CM43" s="110"/>
      <c r="CN43" s="110"/>
      <c r="CO43" s="110"/>
      <c r="CP43" s="110"/>
      <c r="CQ43" s="110"/>
      <c r="CR43" s="110"/>
      <c r="CS43" s="110"/>
      <c r="CT43" s="110"/>
      <c r="CU43" s="110"/>
      <c r="CV43" s="110"/>
      <c r="CW43" s="110"/>
      <c r="CX43" s="110"/>
    </row>
    <row r="44" spans="7:102" ht="15" customHeight="1" x14ac:dyDescent="0.25">
      <c r="G44" s="521"/>
      <c r="H44" s="804"/>
      <c r="I44" s="940"/>
      <c r="J44" s="940"/>
      <c r="K44" s="940"/>
      <c r="L44" s="940"/>
      <c r="M44" s="940"/>
      <c r="N44" s="940"/>
      <c r="O44" s="940"/>
      <c r="P44" s="940"/>
      <c r="Q44" s="940"/>
      <c r="R44" s="940"/>
      <c r="S44" s="940"/>
      <c r="T44" s="940"/>
      <c r="U44" s="940"/>
      <c r="V44" s="940"/>
      <c r="W44" s="940"/>
      <c r="X44" s="940"/>
      <c r="Y44" s="940"/>
      <c r="Z44" s="940"/>
      <c r="AA44" s="940"/>
      <c r="AB44" s="940"/>
      <c r="AC44" s="940"/>
      <c r="AD44" s="940"/>
      <c r="AE44" s="940"/>
      <c r="AF44" s="940"/>
      <c r="AG44" s="940"/>
      <c r="AH44" s="940"/>
      <c r="AI44" s="940"/>
      <c r="AJ44" s="940"/>
      <c r="AK44" s="805"/>
      <c r="AL44" s="110"/>
      <c r="AM44" s="110"/>
      <c r="AN44" s="110"/>
      <c r="AO44" s="110"/>
      <c r="AP44" s="110"/>
      <c r="AQ44" s="110"/>
      <c r="AR44" s="110"/>
      <c r="AS44" s="110"/>
      <c r="AT44" s="110"/>
      <c r="AU44" s="110"/>
      <c r="AV44" s="110"/>
      <c r="AW44" s="110"/>
      <c r="AX44" s="110"/>
      <c r="AY44" s="110"/>
      <c r="AZ44" s="110"/>
      <c r="BA44" s="110"/>
      <c r="BB44" s="110"/>
      <c r="BC44" s="110"/>
      <c r="BD44" s="110"/>
      <c r="BE44" s="110"/>
      <c r="BF44" s="110"/>
      <c r="BG44" s="110"/>
      <c r="BH44" s="110"/>
      <c r="BI44" s="110"/>
      <c r="BJ44" s="110"/>
      <c r="BK44" s="110"/>
      <c r="BL44" s="110"/>
      <c r="BM44" s="110"/>
      <c r="BN44" s="110"/>
      <c r="BO44" s="110"/>
      <c r="BP44" s="110"/>
      <c r="BQ44" s="110"/>
      <c r="BR44" s="110"/>
      <c r="BS44" s="110"/>
      <c r="BT44" s="110"/>
      <c r="BU44" s="110"/>
      <c r="BV44" s="110"/>
      <c r="BW44" s="110"/>
      <c r="BX44" s="110"/>
      <c r="BY44" s="110"/>
      <c r="BZ44" s="110"/>
      <c r="CA44" s="110"/>
      <c r="CB44" s="110"/>
      <c r="CC44" s="110"/>
      <c r="CD44" s="110"/>
      <c r="CE44" s="110"/>
      <c r="CF44" s="110"/>
      <c r="CG44" s="110"/>
      <c r="CH44" s="110"/>
      <c r="CI44" s="110"/>
      <c r="CJ44" s="110"/>
      <c r="CK44" s="110"/>
      <c r="CL44" s="110"/>
      <c r="CM44" s="110"/>
      <c r="CN44" s="110"/>
      <c r="CO44" s="110"/>
      <c r="CP44" s="110"/>
      <c r="CQ44" s="110"/>
      <c r="CR44" s="110"/>
      <c r="CS44" s="110"/>
      <c r="CT44" s="110"/>
      <c r="CU44" s="110"/>
      <c r="CV44" s="110"/>
      <c r="CW44" s="110"/>
      <c r="CX44" s="110"/>
    </row>
    <row r="45" spans="7:102" ht="15" customHeight="1" x14ac:dyDescent="0.25">
      <c r="G45" s="521"/>
      <c r="H45" s="804"/>
      <c r="I45" s="940"/>
      <c r="J45" s="940"/>
      <c r="K45" s="940"/>
      <c r="L45" s="940"/>
      <c r="M45" s="940"/>
      <c r="N45" s="940"/>
      <c r="O45" s="940"/>
      <c r="P45" s="940"/>
      <c r="Q45" s="940"/>
      <c r="R45" s="940"/>
      <c r="S45" s="940"/>
      <c r="T45" s="940"/>
      <c r="U45" s="940"/>
      <c r="V45" s="940"/>
      <c r="W45" s="940"/>
      <c r="X45" s="940"/>
      <c r="Y45" s="940"/>
      <c r="Z45" s="940"/>
      <c r="AA45" s="940"/>
      <c r="AB45" s="940"/>
      <c r="AC45" s="940"/>
      <c r="AD45" s="940"/>
      <c r="AE45" s="940"/>
      <c r="AF45" s="940"/>
      <c r="AG45" s="940"/>
      <c r="AH45" s="940"/>
      <c r="AI45" s="940"/>
      <c r="AJ45" s="940"/>
      <c r="AK45" s="805"/>
      <c r="AL45" s="110"/>
      <c r="AM45" s="110"/>
      <c r="AN45" s="110"/>
      <c r="AO45" s="110"/>
      <c r="AP45" s="110"/>
      <c r="AQ45" s="110"/>
      <c r="AR45" s="110"/>
      <c r="AS45" s="110"/>
      <c r="AT45" s="110"/>
      <c r="AU45" s="110"/>
      <c r="AV45" s="110"/>
      <c r="AW45" s="110"/>
      <c r="AX45" s="110"/>
      <c r="AY45" s="110"/>
      <c r="AZ45" s="110"/>
      <c r="BA45" s="110"/>
      <c r="BB45" s="110"/>
      <c r="BC45" s="110"/>
      <c r="BD45" s="110"/>
      <c r="BE45" s="110"/>
      <c r="BF45" s="110"/>
      <c r="BG45" s="110"/>
      <c r="BH45" s="110"/>
      <c r="BI45" s="110"/>
      <c r="BJ45" s="110"/>
      <c r="BK45" s="110"/>
      <c r="BL45" s="110"/>
      <c r="BM45" s="110"/>
      <c r="BN45" s="110"/>
      <c r="BO45" s="110"/>
      <c r="BP45" s="110"/>
      <c r="BQ45" s="110"/>
      <c r="BR45" s="110"/>
      <c r="BS45" s="110"/>
      <c r="BT45" s="110"/>
      <c r="BU45" s="110"/>
      <c r="BV45" s="110"/>
      <c r="BW45" s="110"/>
      <c r="BX45" s="110"/>
      <c r="BY45" s="110"/>
      <c r="BZ45" s="110"/>
      <c r="CA45" s="110"/>
      <c r="CB45" s="110"/>
      <c r="CC45" s="110"/>
      <c r="CD45" s="110"/>
      <c r="CE45" s="110"/>
      <c r="CF45" s="110"/>
      <c r="CG45" s="110"/>
      <c r="CH45" s="110"/>
      <c r="CI45" s="110"/>
      <c r="CJ45" s="110"/>
      <c r="CK45" s="110"/>
      <c r="CL45" s="110"/>
      <c r="CM45" s="110"/>
      <c r="CN45" s="110"/>
      <c r="CO45" s="110"/>
      <c r="CP45" s="110"/>
      <c r="CQ45" s="110"/>
      <c r="CR45" s="110"/>
      <c r="CS45" s="110"/>
      <c r="CT45" s="110"/>
      <c r="CU45" s="110"/>
      <c r="CV45" s="110"/>
      <c r="CW45" s="110"/>
      <c r="CX45" s="110"/>
    </row>
    <row r="46" spans="7:102" ht="15" customHeight="1" x14ac:dyDescent="0.25">
      <c r="G46" s="521"/>
      <c r="H46" s="804"/>
      <c r="I46" s="940"/>
      <c r="J46" s="940"/>
      <c r="K46" s="940"/>
      <c r="L46" s="940"/>
      <c r="M46" s="940"/>
      <c r="N46" s="940"/>
      <c r="O46" s="940"/>
      <c r="P46" s="940"/>
      <c r="Q46" s="940"/>
      <c r="R46" s="940"/>
      <c r="S46" s="940"/>
      <c r="T46" s="940"/>
      <c r="U46" s="940"/>
      <c r="V46" s="940"/>
      <c r="W46" s="940"/>
      <c r="X46" s="940"/>
      <c r="Y46" s="940"/>
      <c r="Z46" s="940"/>
      <c r="AA46" s="940"/>
      <c r="AB46" s="940"/>
      <c r="AC46" s="940"/>
      <c r="AD46" s="940"/>
      <c r="AE46" s="940"/>
      <c r="AF46" s="940"/>
      <c r="AG46" s="940"/>
      <c r="AH46" s="940"/>
      <c r="AI46" s="940"/>
      <c r="AJ46" s="940"/>
      <c r="AK46" s="805"/>
      <c r="AL46" s="110"/>
      <c r="AM46" s="110"/>
      <c r="AN46" s="110"/>
      <c r="AO46" s="110"/>
      <c r="AP46" s="110"/>
      <c r="AQ46" s="110"/>
      <c r="AR46" s="110"/>
      <c r="AS46" s="110"/>
      <c r="AT46" s="110"/>
      <c r="AU46" s="110"/>
      <c r="AV46" s="110"/>
      <c r="AW46" s="110"/>
      <c r="AX46" s="110"/>
      <c r="AY46" s="110"/>
      <c r="AZ46" s="110"/>
      <c r="BA46" s="110"/>
      <c r="BB46" s="110"/>
      <c r="BC46" s="110"/>
      <c r="BD46" s="110"/>
      <c r="BE46" s="110"/>
      <c r="BF46" s="110"/>
      <c r="BG46" s="110"/>
      <c r="BH46" s="110"/>
      <c r="BI46" s="110"/>
      <c r="BJ46" s="110"/>
      <c r="BK46" s="110"/>
      <c r="BL46" s="110"/>
      <c r="BM46" s="110"/>
      <c r="BN46" s="110"/>
      <c r="BO46" s="110"/>
      <c r="BP46" s="110"/>
      <c r="BQ46" s="110"/>
      <c r="BR46" s="110"/>
      <c r="BS46" s="110"/>
      <c r="BT46" s="110"/>
      <c r="BU46" s="110"/>
      <c r="BV46" s="110"/>
      <c r="BW46" s="110"/>
      <c r="BX46" s="110"/>
      <c r="BY46" s="110"/>
      <c r="BZ46" s="110"/>
      <c r="CA46" s="110"/>
      <c r="CB46" s="110"/>
      <c r="CC46" s="110"/>
      <c r="CD46" s="110"/>
      <c r="CE46" s="110"/>
      <c r="CF46" s="110"/>
      <c r="CG46" s="110"/>
      <c r="CH46" s="110"/>
      <c r="CI46" s="110"/>
      <c r="CJ46" s="110"/>
      <c r="CK46" s="110"/>
      <c r="CL46" s="110"/>
      <c r="CM46" s="110"/>
      <c r="CN46" s="110"/>
      <c r="CO46" s="110"/>
      <c r="CP46" s="110"/>
      <c r="CQ46" s="110"/>
      <c r="CR46" s="110"/>
      <c r="CS46" s="110"/>
      <c r="CT46" s="110"/>
      <c r="CU46" s="110"/>
      <c r="CV46" s="110"/>
      <c r="CW46" s="110"/>
      <c r="CX46" s="110"/>
    </row>
    <row r="47" spans="7:102" ht="15" customHeight="1" x14ac:dyDescent="0.25">
      <c r="G47" s="521"/>
      <c r="H47" s="202" t="s">
        <v>1787</v>
      </c>
      <c r="I47" s="203"/>
      <c r="J47" s="203"/>
      <c r="K47" s="203"/>
      <c r="L47" s="203"/>
      <c r="M47" s="203"/>
      <c r="N47" s="203"/>
      <c r="O47" s="203"/>
      <c r="P47" s="203"/>
      <c r="Q47" s="203"/>
      <c r="R47" s="203"/>
      <c r="S47" s="203"/>
      <c r="T47" s="203"/>
      <c r="U47" s="203"/>
      <c r="V47" s="203"/>
      <c r="W47" s="203"/>
      <c r="X47" s="522"/>
      <c r="Y47" s="522"/>
      <c r="Z47" s="522"/>
      <c r="AA47" s="522"/>
      <c r="AB47" s="522"/>
      <c r="AC47" s="435"/>
      <c r="AD47" s="435"/>
      <c r="AE47" s="435"/>
      <c r="AF47" s="435"/>
      <c r="AG47" s="435"/>
      <c r="AH47" s="435"/>
      <c r="AI47" s="435"/>
      <c r="AJ47" s="435"/>
      <c r="AK47" s="437"/>
      <c r="AL47" s="110"/>
      <c r="AM47" s="110"/>
      <c r="AN47" s="110"/>
      <c r="AO47" s="110"/>
      <c r="AP47" s="110"/>
      <c r="AQ47" s="110"/>
      <c r="AR47" s="110"/>
      <c r="AS47" s="110"/>
      <c r="AT47" s="110"/>
      <c r="AU47" s="110"/>
      <c r="AV47" s="110"/>
      <c r="AW47" s="110"/>
      <c r="AX47" s="110"/>
      <c r="AY47" s="110"/>
      <c r="AZ47" s="110"/>
      <c r="BA47" s="110"/>
      <c r="BB47" s="110"/>
      <c r="BC47" s="110"/>
      <c r="BD47" s="110"/>
      <c r="BE47" s="110"/>
      <c r="BF47" s="110"/>
      <c r="BG47" s="110"/>
      <c r="BH47" s="110"/>
      <c r="BI47" s="110"/>
      <c r="BJ47" s="110"/>
      <c r="BK47" s="110"/>
      <c r="BL47" s="110"/>
      <c r="BM47" s="110"/>
      <c r="BN47" s="110"/>
      <c r="BO47" s="110"/>
      <c r="BP47" s="110"/>
      <c r="BQ47" s="110"/>
      <c r="BR47" s="110"/>
      <c r="BS47" s="110"/>
      <c r="BT47" s="110"/>
      <c r="BU47" s="110"/>
      <c r="BV47" s="110"/>
      <c r="BW47" s="110"/>
      <c r="BX47" s="110"/>
      <c r="BY47" s="110"/>
      <c r="BZ47" s="110"/>
      <c r="CA47" s="110"/>
      <c r="CB47" s="110"/>
      <c r="CC47" s="110"/>
      <c r="CD47" s="110"/>
      <c r="CE47" s="110"/>
      <c r="CF47" s="110"/>
      <c r="CG47" s="110"/>
      <c r="CH47" s="110"/>
      <c r="CI47" s="110"/>
      <c r="CJ47" s="110"/>
      <c r="CK47" s="110"/>
      <c r="CL47" s="110"/>
      <c r="CM47" s="110"/>
      <c r="CN47" s="110"/>
      <c r="CO47" s="110"/>
      <c r="CP47" s="110"/>
      <c r="CQ47" s="110"/>
      <c r="CR47" s="110"/>
      <c r="CS47" s="110"/>
      <c r="CT47" s="110"/>
      <c r="CU47" s="110"/>
      <c r="CV47" s="110"/>
      <c r="CW47" s="110"/>
      <c r="CX47" s="110"/>
    </row>
    <row r="48" spans="7:102" ht="15" customHeight="1" x14ac:dyDescent="0.25">
      <c r="G48" s="521"/>
      <c r="H48" s="202" t="s">
        <v>1681</v>
      </c>
      <c r="I48" s="973" t="s">
        <v>2031</v>
      </c>
      <c r="J48" s="940"/>
      <c r="K48" s="940"/>
      <c r="L48" s="940"/>
      <c r="M48" s="940"/>
      <c r="N48" s="940"/>
      <c r="O48" s="940"/>
      <c r="P48" s="940"/>
      <c r="Q48" s="940"/>
      <c r="R48" s="940"/>
      <c r="S48" s="940"/>
      <c r="T48" s="940"/>
      <c r="U48" s="940"/>
      <c r="V48" s="940"/>
      <c r="W48" s="940"/>
      <c r="X48" s="940"/>
      <c r="Y48" s="940"/>
      <c r="Z48" s="940"/>
      <c r="AA48" s="940"/>
      <c r="AB48" s="940"/>
      <c r="AC48" s="435"/>
      <c r="AD48" s="435"/>
      <c r="AE48" s="435"/>
      <c r="AF48" s="435"/>
      <c r="AG48" s="435"/>
      <c r="AH48" s="435"/>
      <c r="AI48" s="435"/>
      <c r="AJ48" s="435"/>
      <c r="AK48" s="437"/>
      <c r="AL48" s="110"/>
      <c r="AM48" s="110"/>
      <c r="AN48" s="110"/>
      <c r="AO48" s="110"/>
      <c r="AP48" s="110"/>
      <c r="AQ48" s="110"/>
      <c r="AR48" s="110"/>
      <c r="AS48" s="110"/>
      <c r="AT48" s="110"/>
      <c r="AU48" s="110"/>
      <c r="AV48" s="110"/>
      <c r="AW48" s="110"/>
      <c r="AX48" s="110"/>
      <c r="AY48" s="110"/>
      <c r="AZ48" s="110"/>
      <c r="BA48" s="110"/>
      <c r="BB48" s="110"/>
      <c r="BC48" s="110"/>
      <c r="BD48" s="110"/>
      <c r="BE48" s="110"/>
      <c r="BF48" s="110"/>
      <c r="BG48" s="110"/>
      <c r="BH48" s="110"/>
      <c r="BI48" s="110"/>
      <c r="BJ48" s="110"/>
      <c r="BK48" s="110"/>
      <c r="BL48" s="110"/>
      <c r="BM48" s="110"/>
      <c r="BN48" s="110"/>
      <c r="BO48" s="110"/>
      <c r="BP48" s="110"/>
      <c r="BQ48" s="110"/>
      <c r="BR48" s="110"/>
      <c r="BS48" s="110"/>
      <c r="BT48" s="110"/>
      <c r="BU48" s="110"/>
      <c r="BV48" s="110"/>
      <c r="BW48" s="110"/>
      <c r="BX48" s="110"/>
      <c r="BY48" s="110"/>
      <c r="BZ48" s="110"/>
      <c r="CA48" s="110"/>
      <c r="CB48" s="110"/>
      <c r="CC48" s="110"/>
      <c r="CD48" s="110"/>
      <c r="CE48" s="110"/>
      <c r="CF48" s="110"/>
      <c r="CG48" s="110"/>
      <c r="CH48" s="110"/>
      <c r="CI48" s="110"/>
      <c r="CJ48" s="110"/>
      <c r="CK48" s="110"/>
      <c r="CL48" s="110"/>
      <c r="CM48" s="110"/>
      <c r="CN48" s="110"/>
      <c r="CO48" s="110"/>
      <c r="CP48" s="110"/>
      <c r="CQ48" s="110"/>
      <c r="CR48" s="110"/>
      <c r="CS48" s="110"/>
      <c r="CT48" s="110"/>
      <c r="CU48" s="110"/>
      <c r="CV48" s="110"/>
      <c r="CW48" s="110"/>
      <c r="CX48" s="110"/>
    </row>
    <row r="49" spans="7:102" ht="15" customHeight="1" x14ac:dyDescent="0.25">
      <c r="G49" s="521"/>
      <c r="H49" s="205"/>
      <c r="I49" s="435"/>
      <c r="W49" s="203"/>
      <c r="X49" s="203"/>
      <c r="Y49" s="203"/>
      <c r="Z49" s="203"/>
      <c r="AA49" s="203"/>
      <c r="AB49" s="203"/>
      <c r="AC49" s="204"/>
      <c r="AD49" s="204"/>
      <c r="AE49" s="204"/>
      <c r="AF49" s="204"/>
      <c r="AG49" s="204"/>
      <c r="AH49" s="204"/>
      <c r="AI49" s="204"/>
      <c r="AJ49" s="204"/>
      <c r="AK49" s="444"/>
      <c r="AL49" s="110"/>
      <c r="AM49" s="110"/>
      <c r="AN49" s="110"/>
      <c r="AO49" s="110"/>
      <c r="AP49" s="110"/>
      <c r="AQ49" s="110"/>
      <c r="AR49" s="110"/>
      <c r="AS49" s="110"/>
      <c r="AT49" s="110"/>
      <c r="AU49" s="110"/>
      <c r="AV49" s="110"/>
      <c r="AW49" s="110"/>
      <c r="AX49" s="110"/>
      <c r="AY49" s="110"/>
      <c r="AZ49" s="110"/>
      <c r="BA49" s="110"/>
      <c r="BB49" s="110"/>
      <c r="BC49" s="110"/>
      <c r="BD49" s="110"/>
      <c r="BE49" s="110"/>
      <c r="BF49" s="110"/>
      <c r="BG49" s="110"/>
      <c r="BH49" s="110"/>
      <c r="BI49" s="110"/>
      <c r="BJ49" s="110"/>
      <c r="BK49" s="110"/>
      <c r="BL49" s="110"/>
      <c r="BM49" s="110"/>
      <c r="BN49" s="110"/>
      <c r="BO49" s="110"/>
      <c r="BP49" s="110"/>
      <c r="BQ49" s="110"/>
      <c r="BR49" s="110"/>
      <c r="BS49" s="110"/>
      <c r="BT49" s="110"/>
      <c r="BU49" s="110"/>
      <c r="BV49" s="110"/>
      <c r="BW49" s="110"/>
      <c r="BX49" s="110"/>
      <c r="BY49" s="110"/>
      <c r="BZ49" s="110"/>
      <c r="CA49" s="110"/>
      <c r="CB49" s="110"/>
      <c r="CC49" s="110"/>
      <c r="CD49" s="110"/>
      <c r="CE49" s="110"/>
      <c r="CF49" s="110"/>
      <c r="CG49" s="110"/>
      <c r="CH49" s="110"/>
      <c r="CI49" s="110"/>
      <c r="CJ49" s="110"/>
      <c r="CK49" s="110"/>
      <c r="CL49" s="110"/>
      <c r="CM49" s="110"/>
      <c r="CN49" s="110"/>
      <c r="CO49" s="110"/>
      <c r="CP49" s="110"/>
      <c r="CQ49" s="110"/>
      <c r="CR49" s="110"/>
      <c r="CS49" s="110"/>
      <c r="CT49" s="110"/>
      <c r="CU49" s="110"/>
      <c r="CV49" s="110"/>
      <c r="CW49" s="110"/>
      <c r="CX49" s="110"/>
    </row>
    <row r="50" spans="7:102" ht="15" customHeight="1" x14ac:dyDescent="0.25">
      <c r="G50" s="521" t="s">
        <v>1788</v>
      </c>
      <c r="H50" s="205" t="s">
        <v>1789</v>
      </c>
      <c r="I50" s="435"/>
      <c r="W50" s="203"/>
      <c r="X50" s="203"/>
      <c r="Y50" s="203"/>
      <c r="Z50" s="203"/>
      <c r="AA50" s="203"/>
      <c r="AB50" s="203"/>
      <c r="AC50" s="204"/>
      <c r="AD50" s="204"/>
      <c r="AE50" s="204"/>
      <c r="AF50" s="204"/>
      <c r="AG50" s="204"/>
      <c r="AH50" s="204"/>
      <c r="AI50" s="204"/>
      <c r="AJ50" s="204"/>
      <c r="AK50" s="444"/>
      <c r="AL50" s="110"/>
      <c r="AM50" s="110"/>
      <c r="AN50" s="110"/>
      <c r="AO50" s="110"/>
      <c r="AP50" s="110"/>
      <c r="AQ50" s="110"/>
      <c r="AR50" s="110"/>
      <c r="AS50" s="110"/>
      <c r="AT50" s="110"/>
      <c r="AU50" s="110"/>
      <c r="AV50" s="110"/>
      <c r="AW50" s="110"/>
      <c r="AX50" s="110"/>
      <c r="AY50" s="110"/>
      <c r="AZ50" s="110"/>
      <c r="BA50" s="110"/>
      <c r="BB50" s="110"/>
      <c r="BC50" s="110"/>
      <c r="BD50" s="110"/>
      <c r="BE50" s="110"/>
      <c r="BF50" s="110"/>
      <c r="BG50" s="110"/>
      <c r="BH50" s="110"/>
      <c r="BI50" s="110"/>
      <c r="BJ50" s="110"/>
      <c r="BK50" s="110"/>
      <c r="BL50" s="110"/>
      <c r="BM50" s="110"/>
      <c r="BN50" s="110"/>
      <c r="BO50" s="110"/>
      <c r="BP50" s="110"/>
      <c r="BQ50" s="110"/>
      <c r="BR50" s="110"/>
      <c r="BS50" s="110"/>
      <c r="BT50" s="110"/>
      <c r="BU50" s="110"/>
      <c r="BV50" s="110"/>
      <c r="BW50" s="110"/>
      <c r="BX50" s="110"/>
      <c r="BY50" s="110"/>
      <c r="BZ50" s="110"/>
      <c r="CA50" s="110"/>
      <c r="CB50" s="110"/>
      <c r="CC50" s="110"/>
      <c r="CD50" s="110"/>
      <c r="CE50" s="110"/>
      <c r="CF50" s="110"/>
      <c r="CG50" s="110"/>
      <c r="CH50" s="110"/>
      <c r="CI50" s="110"/>
      <c r="CJ50" s="110"/>
      <c r="CK50" s="110"/>
      <c r="CL50" s="110"/>
      <c r="CM50" s="110"/>
      <c r="CN50" s="110"/>
      <c r="CO50" s="110"/>
      <c r="CP50" s="110"/>
      <c r="CQ50" s="110"/>
      <c r="CR50" s="110"/>
      <c r="CS50" s="110"/>
      <c r="CT50" s="110"/>
      <c r="CU50" s="110"/>
      <c r="CV50" s="110"/>
      <c r="CW50" s="110"/>
      <c r="CX50" s="110"/>
    </row>
    <row r="51" spans="7:102" ht="15" customHeight="1" x14ac:dyDescent="0.25">
      <c r="G51" s="521"/>
      <c r="H51" s="205">
        <v>1</v>
      </c>
      <c r="I51" s="435"/>
      <c r="W51" s="203"/>
      <c r="X51" s="203"/>
      <c r="Y51" s="203"/>
      <c r="Z51" s="203"/>
      <c r="AA51" s="203"/>
      <c r="AB51" s="203"/>
      <c r="AC51" s="204"/>
      <c r="AD51" s="204"/>
      <c r="AE51" s="204"/>
      <c r="AF51" s="204"/>
      <c r="AG51" s="204"/>
      <c r="AH51" s="204"/>
      <c r="AI51" s="204"/>
      <c r="AJ51" s="204"/>
      <c r="AK51" s="444"/>
      <c r="AL51" s="110"/>
      <c r="AM51" s="110"/>
      <c r="AN51" s="110"/>
      <c r="AO51" s="110"/>
      <c r="AP51" s="110"/>
      <c r="AQ51" s="110"/>
      <c r="AR51" s="110"/>
      <c r="AS51" s="110"/>
      <c r="AT51" s="110"/>
      <c r="AU51" s="110"/>
      <c r="AV51" s="110"/>
      <c r="AW51" s="110"/>
      <c r="AX51" s="110"/>
      <c r="AY51" s="110"/>
      <c r="AZ51" s="110"/>
      <c r="BA51" s="110"/>
      <c r="BB51" s="110"/>
      <c r="BC51" s="110"/>
      <c r="BD51" s="110"/>
      <c r="BE51" s="110"/>
      <c r="BF51" s="110"/>
      <c r="BG51" s="110"/>
      <c r="BH51" s="110"/>
      <c r="BI51" s="110"/>
      <c r="BJ51" s="110"/>
      <c r="BK51" s="110"/>
      <c r="BL51" s="110"/>
      <c r="BM51" s="110"/>
      <c r="BN51" s="110"/>
      <c r="BO51" s="110"/>
      <c r="BP51" s="110"/>
      <c r="BQ51" s="110"/>
      <c r="BR51" s="110"/>
      <c r="BS51" s="110"/>
      <c r="BT51" s="110"/>
      <c r="BU51" s="110"/>
      <c r="BV51" s="110"/>
      <c r="BW51" s="110"/>
      <c r="BX51" s="110"/>
      <c r="BY51" s="110"/>
      <c r="BZ51" s="110"/>
      <c r="CA51" s="110"/>
      <c r="CB51" s="110"/>
      <c r="CC51" s="110"/>
      <c r="CD51" s="110"/>
      <c r="CE51" s="110"/>
      <c r="CF51" s="110"/>
      <c r="CG51" s="110"/>
      <c r="CH51" s="110"/>
      <c r="CI51" s="110"/>
      <c r="CJ51" s="110"/>
      <c r="CK51" s="110"/>
      <c r="CL51" s="110"/>
      <c r="CM51" s="110"/>
      <c r="CN51" s="110"/>
      <c r="CO51" s="110"/>
      <c r="CP51" s="110"/>
      <c r="CQ51" s="110"/>
      <c r="CR51" s="110"/>
      <c r="CS51" s="110"/>
      <c r="CT51" s="110"/>
      <c r="CU51" s="110"/>
      <c r="CV51" s="110"/>
      <c r="CW51" s="110"/>
      <c r="CX51" s="110"/>
    </row>
    <row r="52" spans="7:102" ht="15" customHeight="1" x14ac:dyDescent="0.25">
      <c r="G52" s="521"/>
      <c r="H52" s="205">
        <v>2</v>
      </c>
      <c r="I52" s="435"/>
      <c r="W52" s="203"/>
      <c r="X52" s="203"/>
      <c r="Y52" s="203"/>
      <c r="Z52" s="203"/>
      <c r="AA52" s="203"/>
      <c r="AB52" s="203"/>
      <c r="AC52" s="204"/>
      <c r="AD52" s="204"/>
      <c r="AE52" s="204"/>
      <c r="AF52" s="204"/>
      <c r="AG52" s="204"/>
      <c r="AH52" s="204"/>
      <c r="AI52" s="204"/>
      <c r="AJ52" s="204"/>
      <c r="AK52" s="444"/>
      <c r="AL52" s="110"/>
      <c r="AM52" s="110"/>
      <c r="AN52" s="110"/>
      <c r="AO52" s="110"/>
      <c r="AP52" s="110"/>
      <c r="AQ52" s="110"/>
      <c r="AR52" s="110"/>
      <c r="AS52" s="110"/>
      <c r="AT52" s="110"/>
      <c r="AU52" s="110"/>
      <c r="AV52" s="110"/>
      <c r="AW52" s="110"/>
      <c r="AX52" s="110"/>
      <c r="AY52" s="110"/>
      <c r="AZ52" s="110"/>
      <c r="BA52" s="110"/>
      <c r="BB52" s="110"/>
      <c r="BC52" s="110"/>
      <c r="BD52" s="110"/>
      <c r="BE52" s="110"/>
      <c r="BF52" s="110"/>
      <c r="BG52" s="110"/>
      <c r="BH52" s="110"/>
      <c r="BI52" s="110"/>
      <c r="BJ52" s="110"/>
      <c r="BK52" s="110"/>
      <c r="BL52" s="110"/>
      <c r="BM52" s="110"/>
      <c r="BN52" s="110"/>
      <c r="BO52" s="110"/>
      <c r="BP52" s="110"/>
      <c r="BQ52" s="110"/>
      <c r="BR52" s="110"/>
      <c r="BS52" s="110"/>
      <c r="BT52" s="110"/>
      <c r="BU52" s="110"/>
      <c r="BV52" s="110"/>
      <c r="BW52" s="110"/>
      <c r="BX52" s="110"/>
      <c r="BY52" s="110"/>
      <c r="BZ52" s="110"/>
      <c r="CA52" s="110"/>
      <c r="CB52" s="110"/>
      <c r="CC52" s="110"/>
      <c r="CD52" s="110"/>
      <c r="CE52" s="110"/>
      <c r="CF52" s="110"/>
      <c r="CG52" s="110"/>
      <c r="CH52" s="110"/>
      <c r="CI52" s="110"/>
      <c r="CJ52" s="110"/>
      <c r="CK52" s="110"/>
      <c r="CL52" s="110"/>
      <c r="CM52" s="110"/>
      <c r="CN52" s="110"/>
      <c r="CO52" s="110"/>
      <c r="CP52" s="110"/>
      <c r="CQ52" s="110"/>
      <c r="CR52" s="110"/>
      <c r="CS52" s="110"/>
      <c r="CT52" s="110"/>
      <c r="CU52" s="110"/>
      <c r="CV52" s="110"/>
      <c r="CW52" s="110"/>
      <c r="CX52" s="110"/>
    </row>
    <row r="53" spans="7:102" ht="15" customHeight="1" x14ac:dyDescent="0.25">
      <c r="G53" s="521"/>
      <c r="H53" s="205">
        <v>3</v>
      </c>
      <c r="I53" s="435"/>
      <c r="W53" s="203"/>
      <c r="X53" s="203"/>
      <c r="Y53" s="203"/>
      <c r="Z53" s="203"/>
      <c r="AA53" s="203"/>
      <c r="AB53" s="203"/>
      <c r="AC53" s="204"/>
      <c r="AD53" s="204"/>
      <c r="AE53" s="204"/>
      <c r="AF53" s="204"/>
      <c r="AG53" s="204"/>
      <c r="AH53" s="204"/>
      <c r="AI53" s="204"/>
      <c r="AJ53" s="204"/>
      <c r="AK53" s="444"/>
      <c r="AL53" s="110"/>
      <c r="AM53" s="110"/>
      <c r="AN53" s="110"/>
      <c r="AO53" s="110"/>
      <c r="AP53" s="110"/>
      <c r="AQ53" s="110"/>
      <c r="AR53" s="110"/>
      <c r="AS53" s="110"/>
      <c r="AT53" s="110"/>
      <c r="AU53" s="110"/>
      <c r="AV53" s="110"/>
      <c r="AW53" s="110"/>
      <c r="AX53" s="110"/>
      <c r="AY53" s="110"/>
      <c r="AZ53" s="110"/>
      <c r="BA53" s="110"/>
      <c r="BB53" s="110"/>
      <c r="BC53" s="110"/>
      <c r="BD53" s="110"/>
      <c r="BE53" s="110"/>
      <c r="BF53" s="110"/>
      <c r="BG53" s="110"/>
      <c r="BH53" s="110"/>
      <c r="BI53" s="110"/>
      <c r="BJ53" s="110"/>
      <c r="BK53" s="110"/>
      <c r="BL53" s="110"/>
      <c r="BM53" s="110"/>
      <c r="BN53" s="110"/>
      <c r="BO53" s="110"/>
      <c r="BP53" s="110"/>
      <c r="BQ53" s="110"/>
      <c r="BR53" s="110"/>
      <c r="BS53" s="110"/>
      <c r="BT53" s="110"/>
      <c r="BU53" s="110"/>
      <c r="BV53" s="110"/>
      <c r="BW53" s="110"/>
      <c r="BX53" s="110"/>
      <c r="BY53" s="110"/>
      <c r="BZ53" s="110"/>
      <c r="CA53" s="110"/>
      <c r="CB53" s="110"/>
      <c r="CC53" s="110"/>
      <c r="CD53" s="110"/>
      <c r="CE53" s="110"/>
      <c r="CF53" s="110"/>
      <c r="CG53" s="110"/>
      <c r="CH53" s="110"/>
      <c r="CI53" s="110"/>
      <c r="CJ53" s="110"/>
      <c r="CK53" s="110"/>
      <c r="CL53" s="110"/>
      <c r="CM53" s="110"/>
      <c r="CN53" s="110"/>
      <c r="CO53" s="110"/>
      <c r="CP53" s="110"/>
      <c r="CQ53" s="110"/>
      <c r="CR53" s="110"/>
      <c r="CS53" s="110"/>
      <c r="CT53" s="110"/>
      <c r="CU53" s="110"/>
      <c r="CV53" s="110"/>
      <c r="CW53" s="110"/>
      <c r="CX53" s="110"/>
    </row>
    <row r="54" spans="7:102" ht="15" customHeight="1" x14ac:dyDescent="0.25">
      <c r="G54" s="521"/>
      <c r="H54" s="205"/>
      <c r="I54" s="435"/>
      <c r="W54" s="203"/>
      <c r="X54" s="203"/>
      <c r="Y54" s="203"/>
      <c r="Z54" s="203"/>
      <c r="AA54" s="203"/>
      <c r="AB54" s="203"/>
      <c r="AC54" s="204"/>
      <c r="AD54" s="204"/>
      <c r="AE54" s="204"/>
      <c r="AF54" s="204"/>
      <c r="AG54" s="204"/>
      <c r="AH54" s="204"/>
      <c r="AI54" s="204"/>
      <c r="AJ54" s="204"/>
      <c r="AK54" s="444"/>
      <c r="AL54" s="110"/>
      <c r="AM54" s="110"/>
      <c r="AN54" s="110"/>
      <c r="AO54" s="110"/>
      <c r="AP54" s="110"/>
      <c r="AQ54" s="110"/>
      <c r="AR54" s="110"/>
      <c r="AS54" s="110"/>
      <c r="AT54" s="110"/>
      <c r="AU54" s="110"/>
      <c r="AV54" s="110"/>
      <c r="AW54" s="110"/>
      <c r="AX54" s="110"/>
      <c r="AY54" s="110"/>
      <c r="AZ54" s="110"/>
      <c r="BA54" s="110"/>
      <c r="BB54" s="110"/>
      <c r="BC54" s="110"/>
      <c r="BD54" s="110"/>
      <c r="BE54" s="110"/>
      <c r="BF54" s="110"/>
      <c r="BG54" s="110"/>
      <c r="BH54" s="110"/>
      <c r="BI54" s="110"/>
      <c r="BJ54" s="110"/>
      <c r="BK54" s="110"/>
      <c r="BL54" s="110"/>
      <c r="BM54" s="110"/>
      <c r="BN54" s="110"/>
      <c r="BO54" s="110"/>
      <c r="BP54" s="110"/>
      <c r="BQ54" s="110"/>
      <c r="BR54" s="110"/>
      <c r="BS54" s="110"/>
      <c r="BT54" s="110"/>
      <c r="BU54" s="110"/>
      <c r="BV54" s="110"/>
      <c r="BW54" s="110"/>
      <c r="BX54" s="110"/>
      <c r="BY54" s="110"/>
      <c r="BZ54" s="110"/>
      <c r="CA54" s="110"/>
      <c r="CB54" s="110"/>
      <c r="CC54" s="110"/>
      <c r="CD54" s="110"/>
      <c r="CE54" s="110"/>
      <c r="CF54" s="110"/>
      <c r="CG54" s="110"/>
      <c r="CH54" s="110"/>
      <c r="CI54" s="110"/>
      <c r="CJ54" s="110"/>
      <c r="CK54" s="110"/>
      <c r="CL54" s="110"/>
      <c r="CM54" s="110"/>
      <c r="CN54" s="110"/>
      <c r="CO54" s="110"/>
      <c r="CP54" s="110"/>
      <c r="CQ54" s="110"/>
      <c r="CR54" s="110"/>
      <c r="CS54" s="110"/>
      <c r="CT54" s="110"/>
      <c r="CU54" s="110"/>
      <c r="CV54" s="110"/>
      <c r="CW54" s="110"/>
      <c r="CX54" s="110"/>
    </row>
    <row r="55" spans="7:102" ht="15" customHeight="1" x14ac:dyDescent="0.25">
      <c r="G55" s="521">
        <v>4</v>
      </c>
      <c r="H55" s="205" t="s">
        <v>1790</v>
      </c>
      <c r="I55" s="435"/>
      <c r="W55" s="203"/>
      <c r="X55" s="203"/>
      <c r="Y55" s="203"/>
      <c r="Z55" s="203"/>
      <c r="AA55" s="203"/>
      <c r="AB55" s="203"/>
      <c r="AC55" s="204"/>
      <c r="AD55" s="204"/>
      <c r="AE55" s="204"/>
      <c r="AF55" s="204"/>
      <c r="AG55" s="204"/>
      <c r="AH55" s="204"/>
      <c r="AI55" s="204"/>
      <c r="AJ55" s="204"/>
      <c r="AK55" s="444"/>
      <c r="AL55" s="110"/>
      <c r="AM55" s="110"/>
      <c r="AN55" s="110"/>
      <c r="AO55" s="110"/>
      <c r="AP55" s="110"/>
      <c r="AQ55" s="110"/>
      <c r="AR55" s="110"/>
      <c r="AS55" s="110"/>
      <c r="AT55" s="110"/>
      <c r="AU55" s="110"/>
      <c r="AV55" s="110"/>
      <c r="AW55" s="110"/>
      <c r="AX55" s="110"/>
      <c r="AY55" s="110"/>
      <c r="AZ55" s="110"/>
      <c r="BA55" s="110"/>
      <c r="BB55" s="110"/>
      <c r="BC55" s="110"/>
      <c r="BD55" s="110"/>
      <c r="BE55" s="110"/>
      <c r="BF55" s="110"/>
      <c r="BG55" s="110"/>
      <c r="BH55" s="110"/>
      <c r="BI55" s="110"/>
      <c r="BJ55" s="110"/>
      <c r="BK55" s="110"/>
      <c r="BL55" s="110"/>
      <c r="BM55" s="110"/>
      <c r="BN55" s="110"/>
      <c r="BO55" s="110"/>
      <c r="BP55" s="110"/>
      <c r="BQ55" s="110"/>
      <c r="BR55" s="110"/>
      <c r="BS55" s="110"/>
      <c r="BT55" s="110"/>
      <c r="BU55" s="110"/>
      <c r="BV55" s="110"/>
      <c r="BW55" s="110"/>
      <c r="BX55" s="110"/>
      <c r="BY55" s="110"/>
      <c r="BZ55" s="110"/>
      <c r="CA55" s="110"/>
      <c r="CB55" s="110"/>
      <c r="CC55" s="110"/>
      <c r="CD55" s="110"/>
      <c r="CE55" s="110"/>
      <c r="CF55" s="110"/>
      <c r="CG55" s="110"/>
      <c r="CH55" s="110"/>
      <c r="CI55" s="110"/>
      <c r="CJ55" s="110"/>
      <c r="CK55" s="110"/>
      <c r="CL55" s="110"/>
      <c r="CM55" s="110"/>
      <c r="CN55" s="110"/>
      <c r="CO55" s="110"/>
      <c r="CP55" s="110"/>
      <c r="CQ55" s="110"/>
      <c r="CR55" s="110"/>
      <c r="CS55" s="110"/>
      <c r="CT55" s="110"/>
      <c r="CU55" s="110"/>
      <c r="CV55" s="110"/>
      <c r="CW55" s="110"/>
      <c r="CX55" s="110"/>
    </row>
    <row r="56" spans="7:102" ht="15" customHeight="1" x14ac:dyDescent="0.25">
      <c r="G56" s="521"/>
      <c r="H56" s="205">
        <v>1</v>
      </c>
      <c r="I56" s="435"/>
      <c r="W56" s="203"/>
      <c r="X56" s="203"/>
      <c r="Y56" s="203"/>
      <c r="Z56" s="203"/>
      <c r="AA56" s="203"/>
      <c r="AB56" s="203"/>
      <c r="AC56" s="204"/>
      <c r="AD56" s="204"/>
      <c r="AE56" s="204"/>
      <c r="AF56" s="204"/>
      <c r="AG56" s="204"/>
      <c r="AH56" s="204"/>
      <c r="AI56" s="204"/>
      <c r="AJ56" s="204"/>
      <c r="AK56" s="444"/>
      <c r="AL56" s="110"/>
      <c r="AM56" s="110"/>
      <c r="AN56" s="110"/>
      <c r="AO56" s="110"/>
      <c r="AP56" s="110"/>
      <c r="AQ56" s="110"/>
      <c r="AR56" s="110"/>
      <c r="AS56" s="110"/>
      <c r="AT56" s="110"/>
      <c r="AU56" s="110"/>
      <c r="AV56" s="110"/>
      <c r="AW56" s="110"/>
      <c r="AX56" s="110"/>
      <c r="AY56" s="110"/>
      <c r="AZ56" s="110"/>
      <c r="BA56" s="110"/>
      <c r="BB56" s="110"/>
      <c r="BC56" s="110"/>
      <c r="BD56" s="110"/>
      <c r="BE56" s="110"/>
      <c r="BF56" s="110"/>
      <c r="BG56" s="110"/>
      <c r="BH56" s="110"/>
      <c r="BI56" s="110"/>
      <c r="BJ56" s="110"/>
      <c r="BK56" s="110"/>
      <c r="BL56" s="110"/>
      <c r="BM56" s="110"/>
      <c r="BN56" s="110"/>
      <c r="BO56" s="110"/>
      <c r="BP56" s="110"/>
      <c r="BQ56" s="110"/>
      <c r="BR56" s="110"/>
      <c r="BS56" s="110"/>
      <c r="BT56" s="110"/>
      <c r="BU56" s="110"/>
      <c r="BV56" s="110"/>
      <c r="BW56" s="110"/>
      <c r="BX56" s="110"/>
      <c r="BY56" s="110"/>
      <c r="BZ56" s="110"/>
      <c r="CA56" s="110"/>
      <c r="CB56" s="110"/>
      <c r="CC56" s="110"/>
      <c r="CD56" s="110"/>
      <c r="CE56" s="110"/>
      <c r="CF56" s="110"/>
      <c r="CG56" s="110"/>
      <c r="CH56" s="110"/>
      <c r="CI56" s="110"/>
      <c r="CJ56" s="110"/>
      <c r="CK56" s="110"/>
      <c r="CL56" s="110"/>
      <c r="CM56" s="110"/>
      <c r="CN56" s="110"/>
      <c r="CO56" s="110"/>
      <c r="CP56" s="110"/>
      <c r="CQ56" s="110"/>
      <c r="CR56" s="110"/>
      <c r="CS56" s="110"/>
      <c r="CT56" s="110"/>
      <c r="CU56" s="110"/>
      <c r="CV56" s="110"/>
      <c r="CW56" s="110"/>
      <c r="CX56" s="110"/>
    </row>
    <row r="57" spans="7:102" ht="15" customHeight="1" x14ac:dyDescent="0.25">
      <c r="G57" s="521"/>
      <c r="H57" s="205">
        <v>2</v>
      </c>
      <c r="I57" s="435"/>
      <c r="W57" s="203"/>
      <c r="X57" s="203"/>
      <c r="Y57" s="203"/>
      <c r="Z57" s="203"/>
      <c r="AA57" s="203"/>
      <c r="AB57" s="203"/>
      <c r="AC57" s="204"/>
      <c r="AD57" s="204"/>
      <c r="AE57" s="204"/>
      <c r="AF57" s="204"/>
      <c r="AG57" s="204"/>
      <c r="AH57" s="204"/>
      <c r="AI57" s="204"/>
      <c r="AJ57" s="204"/>
      <c r="AK57" s="444"/>
      <c r="AL57" s="110"/>
      <c r="AM57" s="110"/>
      <c r="AN57" s="110"/>
      <c r="AO57" s="110"/>
      <c r="AP57" s="110"/>
      <c r="AQ57" s="110"/>
      <c r="AR57" s="110"/>
      <c r="AS57" s="110"/>
      <c r="AT57" s="110"/>
      <c r="AU57" s="110"/>
      <c r="AV57" s="110"/>
      <c r="AW57" s="110"/>
      <c r="AX57" s="110"/>
      <c r="AY57" s="110"/>
      <c r="AZ57" s="110"/>
      <c r="BA57" s="110"/>
      <c r="BB57" s="110"/>
      <c r="BC57" s="110"/>
      <c r="BD57" s="110"/>
      <c r="BE57" s="110"/>
      <c r="BF57" s="110"/>
      <c r="BG57" s="110"/>
      <c r="BH57" s="110"/>
      <c r="BI57" s="110"/>
      <c r="BJ57" s="110"/>
      <c r="BK57" s="110"/>
      <c r="BL57" s="110"/>
      <c r="BM57" s="110"/>
      <c r="BN57" s="110"/>
      <c r="BO57" s="110"/>
      <c r="BP57" s="110"/>
      <c r="BQ57" s="110"/>
      <c r="BR57" s="110"/>
      <c r="BS57" s="110"/>
      <c r="BT57" s="110"/>
      <c r="BU57" s="110"/>
      <c r="BV57" s="110"/>
      <c r="BW57" s="110"/>
      <c r="BX57" s="110"/>
      <c r="BY57" s="110"/>
      <c r="BZ57" s="110"/>
      <c r="CA57" s="110"/>
      <c r="CB57" s="110"/>
      <c r="CC57" s="110"/>
      <c r="CD57" s="110"/>
      <c r="CE57" s="110"/>
      <c r="CF57" s="110"/>
      <c r="CG57" s="110"/>
      <c r="CH57" s="110"/>
      <c r="CI57" s="110"/>
      <c r="CJ57" s="110"/>
      <c r="CK57" s="110"/>
      <c r="CL57" s="110"/>
      <c r="CM57" s="110"/>
      <c r="CN57" s="110"/>
      <c r="CO57" s="110"/>
      <c r="CP57" s="110"/>
      <c r="CQ57" s="110"/>
      <c r="CR57" s="110"/>
      <c r="CS57" s="110"/>
      <c r="CT57" s="110"/>
      <c r="CU57" s="110"/>
      <c r="CV57" s="110"/>
      <c r="CW57" s="110"/>
      <c r="CX57" s="110"/>
    </row>
    <row r="58" spans="7:102" ht="15" customHeight="1" x14ac:dyDescent="0.25">
      <c r="G58" s="521"/>
      <c r="H58" s="205">
        <v>3</v>
      </c>
      <c r="I58" s="435"/>
      <c r="W58" s="203"/>
      <c r="X58" s="203"/>
      <c r="Y58" s="203"/>
      <c r="Z58" s="203"/>
      <c r="AA58" s="203"/>
      <c r="AB58" s="203"/>
      <c r="AC58" s="204"/>
      <c r="AD58" s="204"/>
      <c r="AE58" s="204"/>
      <c r="AF58" s="204"/>
      <c r="AG58" s="204"/>
      <c r="AH58" s="204"/>
      <c r="AI58" s="204"/>
      <c r="AJ58" s="204"/>
      <c r="AK58" s="444"/>
      <c r="AL58" s="110"/>
      <c r="AM58" s="110"/>
      <c r="AN58" s="110"/>
      <c r="AO58" s="110"/>
      <c r="AP58" s="110"/>
      <c r="AQ58" s="110"/>
      <c r="AR58" s="110"/>
      <c r="AS58" s="110"/>
      <c r="AT58" s="110"/>
      <c r="AU58" s="110"/>
      <c r="AV58" s="110"/>
      <c r="AW58" s="110"/>
      <c r="AX58" s="110"/>
      <c r="AY58" s="110"/>
      <c r="AZ58" s="110"/>
      <c r="BA58" s="110"/>
      <c r="BB58" s="110"/>
      <c r="BC58" s="110"/>
      <c r="BD58" s="110"/>
      <c r="BE58" s="110"/>
      <c r="BF58" s="110"/>
      <c r="BG58" s="110"/>
      <c r="BH58" s="110"/>
      <c r="BI58" s="110"/>
      <c r="BJ58" s="110"/>
      <c r="BK58" s="110"/>
      <c r="BL58" s="110"/>
      <c r="BM58" s="110"/>
      <c r="BN58" s="110"/>
      <c r="BO58" s="110"/>
      <c r="BP58" s="110"/>
      <c r="BQ58" s="110"/>
      <c r="BR58" s="110"/>
      <c r="BS58" s="110"/>
      <c r="BT58" s="110"/>
      <c r="BU58" s="110"/>
      <c r="BV58" s="110"/>
      <c r="BW58" s="110"/>
      <c r="BX58" s="110"/>
      <c r="BY58" s="110"/>
      <c r="BZ58" s="110"/>
      <c r="CA58" s="110"/>
      <c r="CB58" s="110"/>
      <c r="CC58" s="110"/>
      <c r="CD58" s="110"/>
      <c r="CE58" s="110"/>
      <c r="CF58" s="110"/>
      <c r="CG58" s="110"/>
      <c r="CH58" s="110"/>
      <c r="CI58" s="110"/>
      <c r="CJ58" s="110"/>
      <c r="CK58" s="110"/>
      <c r="CL58" s="110"/>
      <c r="CM58" s="110"/>
      <c r="CN58" s="110"/>
      <c r="CO58" s="110"/>
      <c r="CP58" s="110"/>
      <c r="CQ58" s="110"/>
      <c r="CR58" s="110"/>
      <c r="CS58" s="110"/>
      <c r="CT58" s="110"/>
      <c r="CU58" s="110"/>
      <c r="CV58" s="110"/>
      <c r="CW58" s="110"/>
      <c r="CX58" s="110"/>
    </row>
    <row r="59" spans="7:102" ht="14.25" customHeight="1" x14ac:dyDescent="0.25">
      <c r="G59" s="521"/>
      <c r="H59" s="205"/>
      <c r="I59" s="435"/>
      <c r="W59" s="203"/>
      <c r="X59" s="203"/>
      <c r="Y59" s="203"/>
      <c r="Z59" s="203"/>
      <c r="AA59" s="203"/>
      <c r="AB59" s="203"/>
      <c r="AC59" s="204"/>
      <c r="AD59" s="204"/>
      <c r="AE59" s="204"/>
      <c r="AF59" s="204"/>
      <c r="AG59" s="204"/>
      <c r="AH59" s="204"/>
      <c r="AI59" s="204"/>
      <c r="AJ59" s="204"/>
      <c r="AK59" s="444"/>
      <c r="AL59" s="110"/>
      <c r="AM59" s="110"/>
      <c r="AN59" s="110"/>
      <c r="AO59" s="110"/>
      <c r="AP59" s="110"/>
      <c r="AQ59" s="110"/>
      <c r="AR59" s="110"/>
      <c r="AS59" s="110"/>
      <c r="AT59" s="110"/>
      <c r="AU59" s="110"/>
      <c r="AV59" s="110"/>
      <c r="AW59" s="110"/>
      <c r="AX59" s="110"/>
      <c r="AY59" s="110"/>
      <c r="AZ59" s="110"/>
      <c r="BA59" s="110"/>
      <c r="BB59" s="110"/>
      <c r="BC59" s="110"/>
      <c r="BD59" s="110"/>
      <c r="BE59" s="110"/>
      <c r="BF59" s="110"/>
      <c r="BG59" s="110"/>
      <c r="BH59" s="110"/>
      <c r="BI59" s="110"/>
      <c r="BJ59" s="110"/>
      <c r="BK59" s="110"/>
      <c r="BL59" s="110"/>
      <c r="BM59" s="110"/>
      <c r="BN59" s="110"/>
      <c r="BO59" s="110"/>
      <c r="BP59" s="110"/>
      <c r="BQ59" s="110"/>
      <c r="BR59" s="110"/>
      <c r="BS59" s="110"/>
      <c r="BT59" s="110"/>
      <c r="BU59" s="110"/>
      <c r="BV59" s="110"/>
      <c r="BW59" s="110"/>
      <c r="BX59" s="110"/>
      <c r="BY59" s="110"/>
      <c r="BZ59" s="110"/>
      <c r="CA59" s="110"/>
      <c r="CB59" s="110"/>
      <c r="CC59" s="110"/>
      <c r="CD59" s="110"/>
      <c r="CE59" s="110"/>
      <c r="CF59" s="110"/>
      <c r="CG59" s="110"/>
      <c r="CH59" s="110"/>
      <c r="CI59" s="110"/>
      <c r="CJ59" s="110"/>
      <c r="CK59" s="110"/>
      <c r="CL59" s="110"/>
      <c r="CM59" s="110"/>
      <c r="CN59" s="110"/>
      <c r="CO59" s="110"/>
      <c r="CP59" s="110"/>
      <c r="CQ59" s="110"/>
      <c r="CR59" s="110"/>
      <c r="CS59" s="110"/>
      <c r="CT59" s="110"/>
      <c r="CU59" s="110"/>
      <c r="CV59" s="110"/>
      <c r="CW59" s="110"/>
      <c r="CX59" s="110"/>
    </row>
    <row r="60" spans="7:102" ht="14.25" customHeight="1" x14ac:dyDescent="0.25">
      <c r="G60" s="523"/>
      <c r="H60" s="206"/>
      <c r="I60" s="207"/>
      <c r="J60" s="207"/>
      <c r="K60" s="207"/>
      <c r="L60" s="207"/>
      <c r="M60" s="207"/>
      <c r="N60" s="207"/>
      <c r="O60" s="207"/>
      <c r="P60" s="207"/>
      <c r="Q60" s="207"/>
      <c r="R60" s="207"/>
      <c r="S60" s="207"/>
      <c r="T60" s="207"/>
      <c r="U60" s="207"/>
      <c r="V60" s="207"/>
      <c r="W60" s="207"/>
      <c r="X60" s="207"/>
      <c r="Y60" s="207"/>
      <c r="Z60" s="207"/>
      <c r="AA60" s="207"/>
      <c r="AB60" s="207"/>
      <c r="AC60" s="188"/>
      <c r="AD60" s="440"/>
      <c r="AE60" s="440"/>
      <c r="AF60" s="440"/>
      <c r="AG60" s="440"/>
      <c r="AH60" s="440"/>
      <c r="AI60" s="440"/>
      <c r="AJ60" s="440"/>
      <c r="AK60" s="439"/>
      <c r="AL60" s="110"/>
      <c r="AM60" s="110"/>
      <c r="AN60" s="110"/>
      <c r="AO60" s="110"/>
      <c r="AP60" s="110"/>
      <c r="AQ60" s="110"/>
      <c r="AR60" s="110"/>
      <c r="AS60" s="110"/>
      <c r="AT60" s="110"/>
      <c r="AU60" s="110"/>
      <c r="AV60" s="110"/>
      <c r="AW60" s="110"/>
      <c r="AX60" s="110"/>
      <c r="AY60" s="110"/>
      <c r="AZ60" s="110"/>
      <c r="BA60" s="110"/>
      <c r="BB60" s="110"/>
      <c r="BC60" s="110"/>
      <c r="BD60" s="110"/>
      <c r="BE60" s="110"/>
      <c r="BF60" s="110"/>
      <c r="BG60" s="110"/>
      <c r="BH60" s="110"/>
      <c r="BI60" s="110"/>
      <c r="BJ60" s="110"/>
      <c r="BK60" s="110"/>
      <c r="BL60" s="110"/>
      <c r="BM60" s="110"/>
      <c r="BN60" s="110"/>
      <c r="BO60" s="110"/>
      <c r="BP60" s="110"/>
      <c r="BQ60" s="110"/>
      <c r="BR60" s="110"/>
      <c r="BS60" s="110"/>
      <c r="BT60" s="110"/>
      <c r="BU60" s="110"/>
      <c r="BV60" s="110"/>
      <c r="BW60" s="110"/>
      <c r="BX60" s="110"/>
      <c r="BY60" s="110"/>
      <c r="BZ60" s="110"/>
      <c r="CA60" s="110"/>
      <c r="CB60" s="110"/>
      <c r="CC60" s="110"/>
      <c r="CD60" s="110"/>
      <c r="CE60" s="110"/>
      <c r="CF60" s="110"/>
      <c r="CG60" s="110"/>
      <c r="CH60" s="110"/>
      <c r="CI60" s="110"/>
      <c r="CJ60" s="110"/>
      <c r="CK60" s="110"/>
      <c r="CL60" s="110"/>
      <c r="CM60" s="110"/>
      <c r="CN60" s="110"/>
      <c r="CO60" s="110"/>
      <c r="CP60" s="110"/>
      <c r="CQ60" s="110"/>
      <c r="CR60" s="110"/>
      <c r="CS60" s="110"/>
      <c r="CT60" s="110"/>
      <c r="CU60" s="110"/>
      <c r="CV60" s="110"/>
      <c r="CW60" s="110"/>
      <c r="CX60" s="110"/>
    </row>
    <row r="61" spans="7:102" ht="14.25" customHeight="1" x14ac:dyDescent="0.25">
      <c r="AL61" s="110"/>
      <c r="AM61" s="110"/>
      <c r="AN61" s="110"/>
      <c r="AO61" s="110"/>
      <c r="AP61" s="110"/>
      <c r="AQ61" s="110"/>
      <c r="AR61" s="110"/>
      <c r="AS61" s="110"/>
      <c r="AT61" s="110"/>
      <c r="AU61" s="110"/>
      <c r="AV61" s="110"/>
      <c r="AW61" s="110"/>
      <c r="AX61" s="110"/>
      <c r="AY61" s="110"/>
      <c r="AZ61" s="110"/>
      <c r="BA61" s="110"/>
      <c r="BB61" s="110"/>
      <c r="BC61" s="110"/>
      <c r="BD61" s="110"/>
      <c r="BE61" s="110"/>
      <c r="BF61" s="110"/>
      <c r="BG61" s="110"/>
      <c r="BH61" s="110"/>
      <c r="BI61" s="110"/>
      <c r="BJ61" s="110"/>
      <c r="BK61" s="110"/>
      <c r="BL61" s="110"/>
      <c r="BM61" s="110"/>
      <c r="BN61" s="110"/>
      <c r="BO61" s="110"/>
      <c r="BP61" s="110"/>
      <c r="BQ61" s="110"/>
      <c r="BR61" s="110"/>
      <c r="BS61" s="110"/>
      <c r="BT61" s="110"/>
      <c r="BU61" s="110"/>
      <c r="BV61" s="110"/>
      <c r="BW61" s="110"/>
      <c r="BX61" s="110"/>
      <c r="BY61" s="110"/>
      <c r="BZ61" s="110"/>
      <c r="CA61" s="110"/>
      <c r="CB61" s="110"/>
      <c r="CC61" s="110"/>
      <c r="CD61" s="110"/>
      <c r="CE61" s="110"/>
      <c r="CF61" s="110"/>
      <c r="CG61" s="110"/>
      <c r="CH61" s="110"/>
      <c r="CI61" s="110"/>
      <c r="CJ61" s="110"/>
      <c r="CK61" s="110"/>
      <c r="CL61" s="110"/>
      <c r="CM61" s="110"/>
      <c r="CN61" s="110"/>
      <c r="CO61" s="110"/>
      <c r="CP61" s="110"/>
      <c r="CQ61" s="110"/>
      <c r="CR61" s="110"/>
      <c r="CS61" s="110"/>
      <c r="CT61" s="110"/>
      <c r="CU61" s="110"/>
      <c r="CV61" s="110"/>
      <c r="CW61" s="110"/>
      <c r="CX61" s="110"/>
    </row>
    <row r="62" spans="7:102" ht="14.25" customHeight="1" x14ac:dyDescent="0.25">
      <c r="AL62" s="110"/>
      <c r="AM62" s="110"/>
      <c r="AN62" s="110"/>
      <c r="AO62" s="110"/>
      <c r="AP62" s="110"/>
      <c r="AQ62" s="110"/>
      <c r="AR62" s="110"/>
      <c r="AS62" s="110"/>
      <c r="AT62" s="110"/>
      <c r="AU62" s="110"/>
      <c r="AV62" s="110"/>
      <c r="AW62" s="110"/>
      <c r="AX62" s="110"/>
      <c r="AY62" s="110"/>
      <c r="AZ62" s="110"/>
      <c r="BA62" s="110"/>
      <c r="BB62" s="110"/>
      <c r="BC62" s="110"/>
      <c r="BD62" s="110"/>
      <c r="BE62" s="110"/>
      <c r="BF62" s="110"/>
      <c r="BG62" s="110"/>
      <c r="BH62" s="110"/>
      <c r="BI62" s="110"/>
      <c r="BJ62" s="110"/>
      <c r="BK62" s="110"/>
      <c r="BL62" s="110"/>
      <c r="BM62" s="110"/>
      <c r="BN62" s="110"/>
      <c r="BO62" s="110"/>
      <c r="BP62" s="110"/>
      <c r="BQ62" s="110"/>
      <c r="BR62" s="110"/>
      <c r="BS62" s="110"/>
      <c r="BT62" s="110"/>
      <c r="BU62" s="110"/>
      <c r="BV62" s="110"/>
      <c r="BW62" s="110"/>
      <c r="BX62" s="110"/>
      <c r="BY62" s="110"/>
      <c r="BZ62" s="110"/>
      <c r="CA62" s="110"/>
      <c r="CB62" s="110"/>
      <c r="CC62" s="110"/>
      <c r="CD62" s="110"/>
      <c r="CE62" s="110"/>
      <c r="CF62" s="110"/>
      <c r="CG62" s="110"/>
      <c r="CH62" s="110"/>
      <c r="CI62" s="110"/>
      <c r="CJ62" s="110"/>
      <c r="CK62" s="110"/>
      <c r="CL62" s="110"/>
      <c r="CM62" s="110"/>
      <c r="CN62" s="110"/>
      <c r="CO62" s="110"/>
      <c r="CP62" s="110"/>
      <c r="CQ62" s="110"/>
      <c r="CR62" s="110"/>
      <c r="CS62" s="110"/>
      <c r="CT62" s="110"/>
      <c r="CU62" s="110"/>
      <c r="CV62" s="110"/>
      <c r="CW62" s="110"/>
      <c r="CX62" s="110"/>
    </row>
    <row r="63" spans="7:102" ht="14.25" customHeight="1" x14ac:dyDescent="0.25">
      <c r="AL63" s="110"/>
      <c r="AM63" s="110"/>
      <c r="AN63" s="110"/>
      <c r="AO63" s="110"/>
      <c r="AP63" s="110"/>
      <c r="AQ63" s="110"/>
      <c r="AR63" s="110"/>
      <c r="AS63" s="110"/>
      <c r="AT63" s="110"/>
      <c r="AU63" s="110"/>
      <c r="AV63" s="110"/>
      <c r="AW63" s="110"/>
      <c r="AX63" s="110"/>
      <c r="AY63" s="110"/>
      <c r="AZ63" s="110"/>
      <c r="BA63" s="110"/>
      <c r="BB63" s="110"/>
      <c r="BC63" s="110"/>
      <c r="BD63" s="110"/>
      <c r="BE63" s="110"/>
      <c r="BF63" s="110"/>
      <c r="BG63" s="110"/>
      <c r="BH63" s="110"/>
      <c r="BI63" s="110"/>
      <c r="BJ63" s="110"/>
      <c r="BK63" s="110"/>
      <c r="BL63" s="110"/>
      <c r="BM63" s="110"/>
      <c r="BN63" s="110"/>
      <c r="BO63" s="110"/>
      <c r="BP63" s="110"/>
      <c r="BQ63" s="110"/>
      <c r="BR63" s="110"/>
      <c r="BS63" s="110"/>
      <c r="BT63" s="110"/>
      <c r="BU63" s="110"/>
      <c r="BV63" s="110"/>
      <c r="BW63" s="110"/>
      <c r="BX63" s="110"/>
      <c r="BY63" s="110"/>
      <c r="BZ63" s="110"/>
      <c r="CA63" s="110"/>
      <c r="CB63" s="110"/>
      <c r="CC63" s="110"/>
      <c r="CD63" s="110"/>
      <c r="CE63" s="110"/>
      <c r="CF63" s="110"/>
      <c r="CG63" s="110"/>
      <c r="CH63" s="110"/>
      <c r="CI63" s="110"/>
      <c r="CJ63" s="110"/>
      <c r="CK63" s="110"/>
      <c r="CL63" s="110"/>
      <c r="CM63" s="110"/>
      <c r="CN63" s="110"/>
      <c r="CO63" s="110"/>
      <c r="CP63" s="110"/>
      <c r="CQ63" s="110"/>
      <c r="CR63" s="110"/>
      <c r="CS63" s="110"/>
      <c r="CT63" s="110"/>
      <c r="CU63" s="110"/>
      <c r="CV63" s="110"/>
      <c r="CW63" s="110"/>
      <c r="CX63" s="110"/>
    </row>
    <row r="64" spans="7:102" ht="14.25" customHeight="1" x14ac:dyDescent="0.25">
      <c r="AL64" s="110"/>
      <c r="AM64" s="110"/>
      <c r="AN64" s="110"/>
      <c r="AO64" s="110"/>
      <c r="AP64" s="110"/>
      <c r="AQ64" s="110"/>
      <c r="AR64" s="110"/>
      <c r="AS64" s="110"/>
      <c r="AT64" s="110"/>
      <c r="AU64" s="110"/>
      <c r="AV64" s="110"/>
      <c r="AW64" s="110"/>
      <c r="AX64" s="110"/>
      <c r="AY64" s="110"/>
      <c r="AZ64" s="110"/>
      <c r="BA64" s="110"/>
      <c r="BB64" s="110"/>
      <c r="BC64" s="110"/>
      <c r="BD64" s="110"/>
      <c r="BE64" s="110"/>
      <c r="BF64" s="110"/>
      <c r="BG64" s="110"/>
      <c r="BH64" s="110"/>
      <c r="BI64" s="110"/>
      <c r="BJ64" s="110"/>
      <c r="BK64" s="110"/>
      <c r="BL64" s="110"/>
      <c r="BM64" s="110"/>
      <c r="BN64" s="110"/>
      <c r="BO64" s="110"/>
      <c r="BP64" s="110"/>
      <c r="BQ64" s="110"/>
      <c r="BR64" s="110"/>
      <c r="BS64" s="110"/>
      <c r="BT64" s="110"/>
      <c r="BU64" s="110"/>
      <c r="BV64" s="110"/>
      <c r="BW64" s="110"/>
      <c r="BX64" s="110"/>
      <c r="BY64" s="110"/>
      <c r="BZ64" s="110"/>
      <c r="CA64" s="110"/>
      <c r="CB64" s="110"/>
      <c r="CC64" s="110"/>
      <c r="CD64" s="110"/>
      <c r="CE64" s="110"/>
      <c r="CF64" s="110"/>
      <c r="CG64" s="110"/>
      <c r="CH64" s="110"/>
      <c r="CI64" s="110"/>
      <c r="CJ64" s="110"/>
      <c r="CK64" s="110"/>
      <c r="CL64" s="110"/>
      <c r="CM64" s="110"/>
      <c r="CN64" s="110"/>
      <c r="CO64" s="110"/>
      <c r="CP64" s="110"/>
      <c r="CQ64" s="110"/>
      <c r="CR64" s="110"/>
      <c r="CS64" s="110"/>
      <c r="CT64" s="110"/>
      <c r="CU64" s="110"/>
      <c r="CV64" s="110"/>
      <c r="CW64" s="110"/>
      <c r="CX64" s="110"/>
    </row>
    <row r="65" spans="7:102" ht="14.25" customHeight="1" x14ac:dyDescent="0.25">
      <c r="G65" s="958" t="s">
        <v>1507</v>
      </c>
      <c r="H65" s="764"/>
      <c r="I65" s="764"/>
      <c r="J65" s="764"/>
      <c r="K65" s="764"/>
      <c r="L65" s="764"/>
      <c r="M65" s="764"/>
      <c r="N65" s="764"/>
      <c r="O65" s="764"/>
      <c r="P65" s="764"/>
      <c r="Q65" s="764"/>
      <c r="R65" s="764"/>
      <c r="S65" s="764"/>
      <c r="T65" s="764"/>
      <c r="U65" s="965" t="s">
        <v>1508</v>
      </c>
      <c r="V65" s="764"/>
      <c r="W65" s="764"/>
      <c r="X65" s="764"/>
      <c r="Y65" s="764"/>
      <c r="Z65" s="764"/>
      <c r="AA65" s="764"/>
      <c r="AB65" s="764"/>
      <c r="AC65" s="764"/>
      <c r="AD65" s="764"/>
      <c r="AE65" s="764"/>
      <c r="AF65" s="764"/>
      <c r="AG65" s="764"/>
      <c r="AH65" s="765"/>
      <c r="AL65" s="110"/>
      <c r="AM65" s="110"/>
      <c r="AN65" s="110"/>
      <c r="AO65" s="110"/>
      <c r="AP65" s="110"/>
      <c r="AQ65" s="110"/>
      <c r="AR65" s="110"/>
      <c r="AS65" s="110"/>
      <c r="AT65" s="110"/>
      <c r="AU65" s="110"/>
      <c r="AV65" s="110"/>
      <c r="AW65" s="110"/>
      <c r="AX65" s="110"/>
      <c r="AY65" s="110"/>
      <c r="AZ65" s="110"/>
      <c r="BA65" s="110"/>
      <c r="BB65" s="110"/>
      <c r="BC65" s="110"/>
      <c r="BD65" s="110"/>
      <c r="BE65" s="110"/>
      <c r="BF65" s="110"/>
      <c r="BG65" s="110"/>
      <c r="BH65" s="110"/>
      <c r="BI65" s="110"/>
      <c r="BJ65" s="110"/>
      <c r="BK65" s="110"/>
      <c r="BL65" s="110"/>
      <c r="BM65" s="110"/>
      <c r="BN65" s="110"/>
      <c r="BO65" s="110"/>
      <c r="BP65" s="110"/>
      <c r="BQ65" s="110"/>
      <c r="BR65" s="110"/>
      <c r="BS65" s="110"/>
      <c r="BT65" s="110"/>
      <c r="BU65" s="110"/>
      <c r="BV65" s="110"/>
      <c r="BW65" s="110"/>
      <c r="BX65" s="110"/>
      <c r="BY65" s="110"/>
      <c r="BZ65" s="110"/>
      <c r="CA65" s="110"/>
      <c r="CB65" s="110"/>
      <c r="CC65" s="110"/>
      <c r="CD65" s="110"/>
      <c r="CE65" s="110"/>
      <c r="CF65" s="110"/>
      <c r="CG65" s="110"/>
      <c r="CH65" s="110"/>
      <c r="CI65" s="110"/>
      <c r="CJ65" s="110"/>
      <c r="CK65" s="110"/>
      <c r="CL65" s="110"/>
      <c r="CM65" s="110"/>
      <c r="CN65" s="110"/>
      <c r="CO65" s="110"/>
      <c r="CP65" s="110"/>
      <c r="CQ65" s="110"/>
      <c r="CR65" s="110"/>
      <c r="CS65" s="110"/>
      <c r="CT65" s="110"/>
      <c r="CU65" s="110"/>
      <c r="CV65" s="110"/>
      <c r="CW65" s="110"/>
      <c r="CX65" s="110"/>
    </row>
    <row r="66" spans="7:102" ht="14.25" customHeight="1" x14ac:dyDescent="0.25">
      <c r="G66" s="956" t="s">
        <v>796</v>
      </c>
      <c r="H66" s="794"/>
      <c r="I66" s="794"/>
      <c r="J66" s="794"/>
      <c r="K66" s="794"/>
      <c r="L66" s="794"/>
      <c r="M66" s="958" t="s">
        <v>1511</v>
      </c>
      <c r="N66" s="764"/>
      <c r="O66" s="764"/>
      <c r="P66" s="764"/>
      <c r="Q66" s="965" t="s">
        <v>1510</v>
      </c>
      <c r="R66" s="764"/>
      <c r="S66" s="764"/>
      <c r="T66" s="765"/>
      <c r="U66" s="957" t="s">
        <v>796</v>
      </c>
      <c r="V66" s="794"/>
      <c r="W66" s="794"/>
      <c r="X66" s="794"/>
      <c r="Y66" s="794"/>
      <c r="Z66" s="794"/>
      <c r="AA66" s="965" t="s">
        <v>1511</v>
      </c>
      <c r="AB66" s="764"/>
      <c r="AC66" s="764"/>
      <c r="AD66" s="765"/>
      <c r="AE66" s="965" t="s">
        <v>1510</v>
      </c>
      <c r="AF66" s="764"/>
      <c r="AG66" s="764"/>
      <c r="AH66" s="765"/>
      <c r="AL66" s="110"/>
      <c r="AM66" s="110"/>
      <c r="AN66" s="110"/>
      <c r="AO66" s="110"/>
      <c r="AP66" s="110"/>
      <c r="AQ66" s="110"/>
      <c r="AR66" s="110"/>
      <c r="AS66" s="110"/>
      <c r="AT66" s="110"/>
      <c r="AU66" s="110"/>
      <c r="AV66" s="110"/>
      <c r="AW66" s="110"/>
      <c r="AX66" s="110"/>
      <c r="AY66" s="110"/>
      <c r="AZ66" s="110"/>
      <c r="BA66" s="110"/>
      <c r="BB66" s="110"/>
      <c r="BC66" s="110"/>
      <c r="BD66" s="110"/>
      <c r="BE66" s="110"/>
      <c r="BF66" s="110"/>
      <c r="BG66" s="110"/>
      <c r="BH66" s="110"/>
      <c r="BI66" s="110"/>
      <c r="BJ66" s="110"/>
      <c r="BK66" s="110"/>
      <c r="BL66" s="110"/>
      <c r="BM66" s="110"/>
      <c r="BN66" s="110"/>
      <c r="BO66" s="110"/>
      <c r="BP66" s="110"/>
      <c r="BQ66" s="110"/>
      <c r="BR66" s="110"/>
      <c r="BS66" s="110"/>
      <c r="BT66" s="110"/>
      <c r="BU66" s="110"/>
      <c r="BV66" s="110"/>
      <c r="BW66" s="110"/>
      <c r="BX66" s="110"/>
      <c r="BY66" s="110"/>
      <c r="BZ66" s="110"/>
      <c r="CA66" s="110"/>
      <c r="CB66" s="110"/>
      <c r="CC66" s="110"/>
      <c r="CD66" s="110"/>
      <c r="CE66" s="110"/>
      <c r="CF66" s="110"/>
      <c r="CG66" s="110"/>
      <c r="CH66" s="110"/>
      <c r="CI66" s="110"/>
      <c r="CJ66" s="110"/>
      <c r="CK66" s="110"/>
      <c r="CL66" s="110"/>
      <c r="CM66" s="110"/>
      <c r="CN66" s="110"/>
      <c r="CO66" s="110"/>
      <c r="CP66" s="110"/>
      <c r="CQ66" s="110"/>
      <c r="CR66" s="110"/>
      <c r="CS66" s="110"/>
      <c r="CT66" s="110"/>
      <c r="CU66" s="110"/>
      <c r="CV66" s="110"/>
      <c r="CW66" s="110"/>
      <c r="CX66" s="110"/>
    </row>
    <row r="67" spans="7:102" ht="14.25" customHeight="1" x14ac:dyDescent="0.25">
      <c r="G67" s="184"/>
      <c r="M67" s="184"/>
      <c r="Q67" s="184"/>
      <c r="T67" s="186"/>
      <c r="AA67" s="184"/>
      <c r="AD67" s="186"/>
      <c r="AE67" s="184"/>
      <c r="AH67" s="186"/>
      <c r="AL67" s="110"/>
      <c r="AM67" s="110"/>
      <c r="AN67" s="110"/>
      <c r="AO67" s="110"/>
      <c r="AP67" s="110"/>
      <c r="AQ67" s="110"/>
      <c r="AR67" s="110"/>
      <c r="AS67" s="110"/>
      <c r="AT67" s="110"/>
      <c r="AU67" s="110"/>
      <c r="AV67" s="110"/>
      <c r="AW67" s="110"/>
      <c r="AX67" s="110"/>
      <c r="AY67" s="110"/>
      <c r="AZ67" s="110"/>
      <c r="BA67" s="110"/>
      <c r="BB67" s="110"/>
      <c r="BC67" s="110"/>
      <c r="BD67" s="110"/>
      <c r="BE67" s="110"/>
      <c r="BF67" s="110"/>
      <c r="BG67" s="110"/>
      <c r="BH67" s="110"/>
      <c r="BI67" s="110"/>
      <c r="BJ67" s="110"/>
      <c r="BK67" s="110"/>
      <c r="BL67" s="110"/>
      <c r="BM67" s="110"/>
      <c r="BN67" s="110"/>
      <c r="BO67" s="110"/>
      <c r="BP67" s="110"/>
      <c r="BQ67" s="110"/>
      <c r="BR67" s="110"/>
      <c r="BS67" s="110"/>
      <c r="BT67" s="110"/>
      <c r="BU67" s="110"/>
      <c r="BV67" s="110"/>
      <c r="BW67" s="110"/>
      <c r="BX67" s="110"/>
      <c r="BY67" s="110"/>
      <c r="BZ67" s="110"/>
      <c r="CA67" s="110"/>
      <c r="CB67" s="110"/>
      <c r="CC67" s="110"/>
      <c r="CD67" s="110"/>
      <c r="CE67" s="110"/>
      <c r="CF67" s="110"/>
      <c r="CG67" s="110"/>
      <c r="CH67" s="110"/>
      <c r="CI67" s="110"/>
      <c r="CJ67" s="110"/>
      <c r="CK67" s="110"/>
      <c r="CL67" s="110"/>
      <c r="CM67" s="110"/>
      <c r="CN67" s="110"/>
      <c r="CO67" s="110"/>
      <c r="CP67" s="110"/>
      <c r="CQ67" s="110"/>
      <c r="CR67" s="110"/>
      <c r="CS67" s="110"/>
      <c r="CT67" s="110"/>
      <c r="CU67" s="110"/>
      <c r="CV67" s="110"/>
      <c r="CW67" s="110"/>
      <c r="CX67" s="110"/>
    </row>
    <row r="68" spans="7:102" ht="14.25" customHeight="1" x14ac:dyDescent="0.25">
      <c r="G68" s="294" t="s">
        <v>1681</v>
      </c>
      <c r="H68" s="295"/>
      <c r="I68" s="295"/>
      <c r="J68" s="295"/>
      <c r="K68" s="295"/>
      <c r="L68" s="295"/>
      <c r="M68" s="294"/>
      <c r="N68" s="295"/>
      <c r="O68" s="295"/>
      <c r="P68" s="295"/>
      <c r="Q68" s="294"/>
      <c r="R68" s="295"/>
      <c r="S68" s="295"/>
      <c r="T68" s="296"/>
      <c r="U68" s="294" t="s">
        <v>1681</v>
      </c>
      <c r="V68" s="295"/>
      <c r="W68" s="295"/>
      <c r="X68" s="295"/>
      <c r="Y68" s="295"/>
      <c r="Z68" s="295"/>
      <c r="AA68" s="294"/>
      <c r="AB68" s="295"/>
      <c r="AC68" s="295"/>
      <c r="AD68" s="296"/>
      <c r="AE68" s="294"/>
      <c r="AF68" s="295"/>
      <c r="AG68" s="295"/>
      <c r="AH68" s="296"/>
      <c r="AL68" s="110"/>
      <c r="AM68" s="110"/>
      <c r="AN68" s="110"/>
      <c r="AO68" s="110"/>
      <c r="AP68" s="110"/>
      <c r="AQ68" s="110"/>
      <c r="AR68" s="110"/>
      <c r="AS68" s="110"/>
      <c r="AT68" s="110"/>
      <c r="AU68" s="110"/>
      <c r="AV68" s="110"/>
      <c r="AW68" s="110"/>
      <c r="AX68" s="110"/>
      <c r="AY68" s="110"/>
      <c r="AZ68" s="110"/>
      <c r="BA68" s="110"/>
      <c r="BB68" s="110"/>
      <c r="BC68" s="110"/>
      <c r="BD68" s="110"/>
      <c r="BE68" s="110"/>
      <c r="BF68" s="110"/>
      <c r="BG68" s="110"/>
      <c r="BH68" s="110"/>
      <c r="BI68" s="110"/>
      <c r="BJ68" s="110"/>
      <c r="BK68" s="110"/>
      <c r="BL68" s="110"/>
      <c r="BM68" s="110"/>
      <c r="BN68" s="110"/>
      <c r="BO68" s="110"/>
      <c r="BP68" s="110"/>
      <c r="BQ68" s="110"/>
      <c r="BR68" s="110"/>
      <c r="BS68" s="110"/>
      <c r="BT68" s="110"/>
      <c r="BU68" s="110"/>
      <c r="BV68" s="110"/>
      <c r="BW68" s="110"/>
      <c r="BX68" s="110"/>
      <c r="BY68" s="110"/>
      <c r="BZ68" s="110"/>
      <c r="CA68" s="110"/>
      <c r="CB68" s="110"/>
      <c r="CC68" s="110"/>
      <c r="CD68" s="110"/>
      <c r="CE68" s="110"/>
      <c r="CF68" s="110"/>
      <c r="CG68" s="110"/>
      <c r="CH68" s="110"/>
      <c r="CI68" s="110"/>
      <c r="CJ68" s="110"/>
      <c r="CK68" s="110"/>
      <c r="CL68" s="110"/>
      <c r="CM68" s="110"/>
      <c r="CN68" s="110"/>
      <c r="CO68" s="110"/>
      <c r="CP68" s="110"/>
      <c r="CQ68" s="110"/>
      <c r="CR68" s="110"/>
      <c r="CS68" s="110"/>
      <c r="CT68" s="110"/>
      <c r="CU68" s="110"/>
      <c r="CV68" s="110"/>
      <c r="CW68" s="110"/>
      <c r="CX68" s="110"/>
    </row>
    <row r="69" spans="7:102" ht="14.25" customHeight="1" x14ac:dyDescent="0.25">
      <c r="G69" s="294" t="s">
        <v>1681</v>
      </c>
      <c r="H69" s="295"/>
      <c r="I69" s="295"/>
      <c r="J69" s="295"/>
      <c r="K69" s="295"/>
      <c r="L69" s="295"/>
      <c r="M69" s="294"/>
      <c r="N69" s="295"/>
      <c r="O69" s="295"/>
      <c r="P69" s="295"/>
      <c r="Q69" s="294"/>
      <c r="R69" s="295"/>
      <c r="S69" s="295"/>
      <c r="T69" s="296"/>
      <c r="U69" s="294"/>
      <c r="V69" s="295"/>
      <c r="W69" s="295"/>
      <c r="X69" s="295"/>
      <c r="Y69" s="295"/>
      <c r="Z69" s="295"/>
      <c r="AA69" s="294"/>
      <c r="AB69" s="295"/>
      <c r="AC69" s="295"/>
      <c r="AD69" s="296"/>
      <c r="AE69" s="294"/>
      <c r="AF69" s="295"/>
      <c r="AG69" s="295"/>
      <c r="AH69" s="296"/>
      <c r="AL69" s="110"/>
      <c r="AM69" s="110"/>
      <c r="AN69" s="110"/>
      <c r="AO69" s="110"/>
      <c r="AP69" s="110"/>
      <c r="AQ69" s="110"/>
      <c r="AR69" s="110"/>
      <c r="AS69" s="110"/>
      <c r="AT69" s="110"/>
      <c r="AU69" s="110"/>
      <c r="AV69" s="110"/>
      <c r="AW69" s="110"/>
      <c r="AX69" s="110"/>
      <c r="AY69" s="110"/>
      <c r="AZ69" s="110"/>
      <c r="BA69" s="110"/>
      <c r="BB69" s="110"/>
      <c r="BC69" s="110"/>
      <c r="BD69" s="110"/>
      <c r="BE69" s="110"/>
      <c r="BF69" s="110"/>
      <c r="BG69" s="110"/>
      <c r="BH69" s="110"/>
      <c r="BI69" s="110"/>
      <c r="BJ69" s="110"/>
      <c r="BK69" s="110"/>
      <c r="BL69" s="110"/>
      <c r="BM69" s="110"/>
      <c r="BN69" s="110"/>
      <c r="BO69" s="110"/>
      <c r="BP69" s="110"/>
      <c r="BQ69" s="110"/>
      <c r="BR69" s="110"/>
      <c r="BS69" s="110"/>
      <c r="BT69" s="110"/>
      <c r="BU69" s="110"/>
      <c r="BV69" s="110"/>
      <c r="BW69" s="110"/>
      <c r="BX69" s="110"/>
      <c r="BY69" s="110"/>
      <c r="BZ69" s="110"/>
      <c r="CA69" s="110"/>
      <c r="CB69" s="110"/>
      <c r="CC69" s="110"/>
      <c r="CD69" s="110"/>
      <c r="CE69" s="110"/>
      <c r="CF69" s="110"/>
      <c r="CG69" s="110"/>
      <c r="CH69" s="110"/>
      <c r="CI69" s="110"/>
      <c r="CJ69" s="110"/>
      <c r="CK69" s="110"/>
      <c r="CL69" s="110"/>
      <c r="CM69" s="110"/>
      <c r="CN69" s="110"/>
      <c r="CO69" s="110"/>
      <c r="CP69" s="110"/>
      <c r="CQ69" s="110"/>
      <c r="CR69" s="110"/>
      <c r="CS69" s="110"/>
      <c r="CT69" s="110"/>
      <c r="CU69" s="110"/>
      <c r="CV69" s="110"/>
      <c r="CW69" s="110"/>
      <c r="CX69" s="110"/>
    </row>
    <row r="70" spans="7:102" ht="14.25" customHeight="1" x14ac:dyDescent="0.25">
      <c r="G70" s="294" t="s">
        <v>1681</v>
      </c>
      <c r="H70" s="295"/>
      <c r="I70" s="295"/>
      <c r="J70" s="295"/>
      <c r="K70" s="295"/>
      <c r="L70" s="295"/>
      <c r="M70" s="294"/>
      <c r="N70" s="295"/>
      <c r="O70" s="295"/>
      <c r="P70" s="295"/>
      <c r="Q70" s="294"/>
      <c r="R70" s="295"/>
      <c r="S70" s="295"/>
      <c r="T70" s="296"/>
      <c r="U70" s="294"/>
      <c r="V70" s="295"/>
      <c r="W70" s="295"/>
      <c r="X70" s="295"/>
      <c r="Y70" s="295"/>
      <c r="Z70" s="295"/>
      <c r="AA70" s="294"/>
      <c r="AB70" s="295"/>
      <c r="AC70" s="295"/>
      <c r="AD70" s="296"/>
      <c r="AE70" s="294"/>
      <c r="AF70" s="295"/>
      <c r="AG70" s="295"/>
      <c r="AH70" s="296"/>
      <c r="AL70" s="110"/>
      <c r="AM70" s="110"/>
      <c r="AN70" s="110"/>
      <c r="AO70" s="110"/>
      <c r="AP70" s="110"/>
      <c r="AQ70" s="110"/>
      <c r="AR70" s="110"/>
      <c r="AS70" s="110"/>
      <c r="AT70" s="110"/>
      <c r="AU70" s="110"/>
      <c r="AV70" s="110"/>
      <c r="AW70" s="110"/>
      <c r="AX70" s="110"/>
      <c r="AY70" s="110"/>
      <c r="AZ70" s="110"/>
      <c r="BA70" s="110"/>
      <c r="BB70" s="110"/>
      <c r="BC70" s="110"/>
      <c r="BD70" s="110"/>
      <c r="BE70" s="110"/>
      <c r="BF70" s="110"/>
      <c r="BG70" s="110"/>
      <c r="BH70" s="110"/>
      <c r="BI70" s="110"/>
      <c r="BJ70" s="110"/>
      <c r="BK70" s="110"/>
      <c r="BL70" s="110"/>
      <c r="BM70" s="110"/>
      <c r="BN70" s="110"/>
      <c r="BO70" s="110"/>
      <c r="BP70" s="110"/>
      <c r="BQ70" s="110"/>
      <c r="BR70" s="110"/>
      <c r="BS70" s="110"/>
      <c r="BT70" s="110"/>
      <c r="BU70" s="110"/>
      <c r="BV70" s="110"/>
      <c r="BW70" s="110"/>
      <c r="BX70" s="110"/>
      <c r="BY70" s="110"/>
      <c r="BZ70" s="110"/>
      <c r="CA70" s="110"/>
      <c r="CB70" s="110"/>
      <c r="CC70" s="110"/>
      <c r="CD70" s="110"/>
      <c r="CE70" s="110"/>
      <c r="CF70" s="110"/>
      <c r="CG70" s="110"/>
      <c r="CH70" s="110"/>
      <c r="CI70" s="110"/>
      <c r="CJ70" s="110"/>
      <c r="CK70" s="110"/>
      <c r="CL70" s="110"/>
      <c r="CM70" s="110"/>
      <c r="CN70" s="110"/>
      <c r="CO70" s="110"/>
      <c r="CP70" s="110"/>
      <c r="CQ70" s="110"/>
      <c r="CR70" s="110"/>
      <c r="CS70" s="110"/>
      <c r="CT70" s="110"/>
      <c r="CU70" s="110"/>
      <c r="CV70" s="110"/>
      <c r="CW70" s="110"/>
      <c r="CX70" s="110"/>
    </row>
    <row r="71" spans="7:102" ht="14.25" customHeight="1" x14ac:dyDescent="0.25">
      <c r="G71" s="294" t="s">
        <v>1681</v>
      </c>
      <c r="H71" s="295"/>
      <c r="I71" s="295"/>
      <c r="J71" s="295"/>
      <c r="K71" s="295"/>
      <c r="L71" s="295"/>
      <c r="M71" s="294"/>
      <c r="N71" s="295"/>
      <c r="O71" s="295"/>
      <c r="P71" s="295"/>
      <c r="Q71" s="294"/>
      <c r="R71" s="295"/>
      <c r="S71" s="295"/>
      <c r="T71" s="296"/>
      <c r="U71" s="294"/>
      <c r="V71" s="295"/>
      <c r="W71" s="295"/>
      <c r="X71" s="295"/>
      <c r="Y71" s="295"/>
      <c r="Z71" s="295"/>
      <c r="AA71" s="294"/>
      <c r="AB71" s="295"/>
      <c r="AC71" s="295"/>
      <c r="AD71" s="296"/>
      <c r="AE71" s="294"/>
      <c r="AF71" s="295"/>
      <c r="AG71" s="295"/>
      <c r="AH71" s="296"/>
      <c r="AI71" s="110"/>
      <c r="AJ71" s="110"/>
      <c r="AK71" s="110"/>
      <c r="AL71" s="110"/>
      <c r="AM71" s="110"/>
      <c r="AN71" s="110"/>
      <c r="AO71" s="110"/>
      <c r="AP71" s="110"/>
      <c r="AQ71" s="110"/>
      <c r="AR71" s="110"/>
      <c r="AS71" s="110"/>
      <c r="AT71" s="110"/>
      <c r="AU71" s="110"/>
      <c r="AV71" s="110"/>
      <c r="AW71" s="110"/>
      <c r="AX71" s="110"/>
      <c r="AY71" s="110"/>
      <c r="AZ71" s="110"/>
      <c r="BA71" s="110"/>
      <c r="BB71" s="110"/>
      <c r="BC71" s="110"/>
      <c r="BD71" s="110"/>
      <c r="BE71" s="110"/>
      <c r="BF71" s="110"/>
      <c r="BG71" s="110"/>
      <c r="BH71" s="110"/>
      <c r="BI71" s="110"/>
      <c r="BJ71" s="110"/>
      <c r="BK71" s="110"/>
      <c r="BL71" s="110"/>
      <c r="BM71" s="110"/>
      <c r="BN71" s="110"/>
      <c r="BO71" s="110"/>
      <c r="BP71" s="110"/>
      <c r="BQ71" s="110"/>
      <c r="BR71" s="110"/>
      <c r="BS71" s="110"/>
      <c r="BT71" s="110"/>
      <c r="BU71" s="110"/>
      <c r="BV71" s="110"/>
      <c r="BW71" s="110"/>
      <c r="BX71" s="110"/>
      <c r="BY71" s="110"/>
      <c r="BZ71" s="110"/>
      <c r="CA71" s="110"/>
      <c r="CB71" s="110"/>
      <c r="CC71" s="110"/>
      <c r="CD71" s="110"/>
      <c r="CE71" s="110"/>
      <c r="CF71" s="110"/>
      <c r="CG71" s="110"/>
      <c r="CH71" s="110"/>
      <c r="CI71" s="110"/>
      <c r="CJ71" s="110"/>
      <c r="CK71" s="110"/>
      <c r="CL71" s="110"/>
      <c r="CM71" s="110"/>
      <c r="CN71" s="110"/>
      <c r="CO71" s="110"/>
      <c r="CP71" s="110"/>
      <c r="CQ71" s="110"/>
      <c r="CR71" s="110"/>
      <c r="CS71" s="110"/>
      <c r="CT71" s="110"/>
      <c r="CU71" s="110"/>
      <c r="CV71" s="110"/>
      <c r="CW71" s="110"/>
      <c r="CX71" s="110"/>
    </row>
    <row r="72" spans="7:102" ht="14.25" customHeight="1" x14ac:dyDescent="0.25">
      <c r="G72" s="294" t="s">
        <v>1681</v>
      </c>
      <c r="H72" s="295"/>
      <c r="I72" s="295"/>
      <c r="J72" s="295"/>
      <c r="K72" s="295"/>
      <c r="L72" s="295"/>
      <c r="M72" s="294"/>
      <c r="N72" s="295"/>
      <c r="O72" s="295"/>
      <c r="P72" s="295"/>
      <c r="Q72" s="294"/>
      <c r="R72" s="295"/>
      <c r="S72" s="295"/>
      <c r="T72" s="296"/>
      <c r="U72" s="294"/>
      <c r="V72" s="295"/>
      <c r="W72" s="295"/>
      <c r="X72" s="295"/>
      <c r="Y72" s="295"/>
      <c r="Z72" s="295"/>
      <c r="AA72" s="294"/>
      <c r="AB72" s="295"/>
      <c r="AC72" s="295"/>
      <c r="AD72" s="296"/>
      <c r="AE72" s="294"/>
      <c r="AF72" s="295"/>
      <c r="AG72" s="295"/>
      <c r="AH72" s="296"/>
      <c r="AI72" s="110"/>
      <c r="AJ72" s="110"/>
      <c r="AK72" s="110"/>
      <c r="AL72" s="110"/>
      <c r="AM72" s="110"/>
      <c r="AN72" s="110"/>
      <c r="AO72" s="110"/>
      <c r="AP72" s="110"/>
      <c r="AQ72" s="110"/>
      <c r="AR72" s="110"/>
      <c r="AS72" s="110"/>
      <c r="AT72" s="110"/>
      <c r="AU72" s="110"/>
      <c r="AV72" s="110"/>
      <c r="AW72" s="110"/>
      <c r="AX72" s="110"/>
      <c r="AY72" s="110"/>
      <c r="AZ72" s="110"/>
      <c r="BA72" s="110"/>
      <c r="BB72" s="110"/>
      <c r="BC72" s="110"/>
      <c r="BD72" s="110"/>
      <c r="BE72" s="110"/>
      <c r="BF72" s="110"/>
      <c r="BG72" s="110"/>
      <c r="BH72" s="110"/>
      <c r="BI72" s="110"/>
      <c r="BJ72" s="110"/>
      <c r="BK72" s="110"/>
      <c r="BL72" s="110"/>
      <c r="BM72" s="110"/>
      <c r="BN72" s="110"/>
      <c r="BO72" s="110"/>
      <c r="BP72" s="110"/>
      <c r="BQ72" s="110"/>
      <c r="BR72" s="110"/>
      <c r="BS72" s="110"/>
      <c r="BT72" s="110"/>
      <c r="BU72" s="110"/>
      <c r="BV72" s="110"/>
      <c r="BW72" s="110"/>
      <c r="BX72" s="110"/>
      <c r="BY72" s="110"/>
      <c r="BZ72" s="110"/>
      <c r="CA72" s="110"/>
      <c r="CB72" s="110"/>
      <c r="CC72" s="110"/>
      <c r="CD72" s="110"/>
      <c r="CE72" s="110"/>
      <c r="CF72" s="110"/>
      <c r="CG72" s="110"/>
      <c r="CH72" s="110"/>
      <c r="CI72" s="110"/>
      <c r="CJ72" s="110"/>
      <c r="CK72" s="110"/>
      <c r="CL72" s="110"/>
      <c r="CM72" s="110"/>
      <c r="CN72" s="110"/>
      <c r="CO72" s="110"/>
      <c r="CP72" s="110"/>
      <c r="CQ72" s="110"/>
      <c r="CR72" s="110"/>
      <c r="CS72" s="110"/>
      <c r="CT72" s="110"/>
      <c r="CU72" s="110"/>
      <c r="CV72" s="110"/>
      <c r="CW72" s="110"/>
      <c r="CX72" s="110"/>
    </row>
    <row r="73" spans="7:102" ht="14.25" customHeight="1" x14ac:dyDescent="0.25">
      <c r="G73" s="294" t="s">
        <v>1681</v>
      </c>
      <c r="H73" s="295"/>
      <c r="I73" s="295"/>
      <c r="J73" s="295"/>
      <c r="K73" s="295"/>
      <c r="L73" s="295"/>
      <c r="M73" s="294"/>
      <c r="N73" s="295"/>
      <c r="O73" s="295"/>
      <c r="P73" s="295"/>
      <c r="Q73" s="294"/>
      <c r="R73" s="295"/>
      <c r="S73" s="295"/>
      <c r="T73" s="296"/>
      <c r="U73" s="294"/>
      <c r="V73" s="295"/>
      <c r="W73" s="295"/>
      <c r="X73" s="295"/>
      <c r="Y73" s="295"/>
      <c r="Z73" s="295"/>
      <c r="AA73" s="294"/>
      <c r="AB73" s="295"/>
      <c r="AC73" s="295"/>
      <c r="AD73" s="296"/>
      <c r="AE73" s="294"/>
      <c r="AF73" s="295"/>
      <c r="AG73" s="295"/>
      <c r="AH73" s="296"/>
      <c r="AI73" s="110"/>
      <c r="AJ73" s="110"/>
      <c r="AK73" s="110"/>
      <c r="AL73" s="110"/>
      <c r="AM73" s="110"/>
      <c r="AN73" s="110"/>
      <c r="AO73" s="110"/>
      <c r="AP73" s="110"/>
      <c r="AQ73" s="110"/>
      <c r="AR73" s="110"/>
      <c r="AS73" s="110"/>
      <c r="AT73" s="110"/>
      <c r="AU73" s="110"/>
      <c r="AV73" s="110"/>
      <c r="AW73" s="110"/>
      <c r="AX73" s="110"/>
      <c r="AY73" s="110"/>
      <c r="AZ73" s="110"/>
      <c r="BA73" s="110"/>
      <c r="BB73" s="110"/>
      <c r="BC73" s="110"/>
      <c r="BD73" s="110"/>
      <c r="BE73" s="110"/>
      <c r="BF73" s="110"/>
      <c r="BG73" s="110"/>
      <c r="BH73" s="110"/>
      <c r="BI73" s="110"/>
      <c r="BJ73" s="110"/>
      <c r="BK73" s="110"/>
      <c r="BL73" s="110"/>
      <c r="BM73" s="110"/>
      <c r="BN73" s="110"/>
      <c r="BO73" s="110"/>
      <c r="BP73" s="110"/>
      <c r="BQ73" s="110"/>
      <c r="BR73" s="110"/>
      <c r="BS73" s="110"/>
      <c r="BT73" s="110"/>
      <c r="BU73" s="110"/>
      <c r="BV73" s="110"/>
      <c r="BW73" s="110"/>
      <c r="BX73" s="110"/>
      <c r="BY73" s="110"/>
      <c r="BZ73" s="110"/>
      <c r="CA73" s="110"/>
      <c r="CB73" s="110"/>
      <c r="CC73" s="110"/>
      <c r="CD73" s="110"/>
      <c r="CE73" s="110"/>
      <c r="CF73" s="110"/>
      <c r="CG73" s="110"/>
      <c r="CH73" s="110"/>
      <c r="CI73" s="110"/>
      <c r="CJ73" s="110"/>
      <c r="CK73" s="110"/>
      <c r="CL73" s="110"/>
      <c r="CM73" s="110"/>
      <c r="CN73" s="110"/>
      <c r="CO73" s="110"/>
      <c r="CP73" s="110"/>
      <c r="CQ73" s="110"/>
      <c r="CR73" s="110"/>
      <c r="CS73" s="110"/>
      <c r="CT73" s="110"/>
      <c r="CU73" s="110"/>
      <c r="CV73" s="110"/>
      <c r="CW73" s="110"/>
      <c r="CX73" s="110"/>
    </row>
    <row r="74" spans="7:102" ht="14.25" customHeight="1" x14ac:dyDescent="0.25">
      <c r="G74" s="294" t="s">
        <v>1681</v>
      </c>
      <c r="H74" s="295"/>
      <c r="I74" s="295"/>
      <c r="J74" s="295"/>
      <c r="K74" s="295"/>
      <c r="L74" s="295"/>
      <c r="M74" s="294"/>
      <c r="N74" s="295"/>
      <c r="O74" s="295"/>
      <c r="P74" s="295"/>
      <c r="Q74" s="294"/>
      <c r="R74" s="295"/>
      <c r="S74" s="295"/>
      <c r="T74" s="296"/>
      <c r="U74" s="294"/>
      <c r="V74" s="295"/>
      <c r="W74" s="295"/>
      <c r="X74" s="295"/>
      <c r="Y74" s="295"/>
      <c r="Z74" s="295"/>
      <c r="AA74" s="294"/>
      <c r="AB74" s="295"/>
      <c r="AC74" s="295"/>
      <c r="AD74" s="296"/>
      <c r="AE74" s="294"/>
      <c r="AF74" s="295"/>
      <c r="AG74" s="295"/>
      <c r="AH74" s="296"/>
      <c r="AI74" s="110"/>
      <c r="AJ74" s="110"/>
      <c r="AK74" s="110"/>
      <c r="AL74" s="110"/>
      <c r="AM74" s="110"/>
      <c r="AN74" s="110"/>
      <c r="AO74" s="110"/>
      <c r="AP74" s="110"/>
      <c r="AQ74" s="110"/>
      <c r="AR74" s="110"/>
      <c r="AS74" s="110"/>
      <c r="AT74" s="110"/>
      <c r="AU74" s="110"/>
      <c r="AV74" s="110"/>
      <c r="AW74" s="110"/>
      <c r="AX74" s="110"/>
      <c r="AY74" s="110"/>
      <c r="AZ74" s="110"/>
      <c r="BA74" s="110"/>
      <c r="BB74" s="110"/>
      <c r="BC74" s="110"/>
      <c r="BD74" s="110"/>
      <c r="BE74" s="110"/>
      <c r="BF74" s="110"/>
      <c r="BG74" s="110"/>
      <c r="BH74" s="110"/>
      <c r="BI74" s="110"/>
      <c r="BJ74" s="110"/>
      <c r="BK74" s="110"/>
      <c r="BL74" s="110"/>
      <c r="BM74" s="110"/>
      <c r="BN74" s="110"/>
      <c r="BO74" s="110"/>
      <c r="BP74" s="110"/>
      <c r="BQ74" s="110"/>
      <c r="BR74" s="110"/>
      <c r="BS74" s="110"/>
      <c r="BT74" s="110"/>
      <c r="BU74" s="110"/>
      <c r="BV74" s="110"/>
      <c r="BW74" s="110"/>
      <c r="BX74" s="110"/>
      <c r="BY74" s="110"/>
      <c r="BZ74" s="110"/>
      <c r="CA74" s="110"/>
      <c r="CB74" s="110"/>
      <c r="CC74" s="110"/>
      <c r="CD74" s="110"/>
      <c r="CE74" s="110"/>
      <c r="CF74" s="110"/>
      <c r="CG74" s="110"/>
      <c r="CH74" s="110"/>
      <c r="CI74" s="110"/>
      <c r="CJ74" s="110"/>
      <c r="CK74" s="110"/>
      <c r="CL74" s="110"/>
      <c r="CM74" s="110"/>
      <c r="CN74" s="110"/>
      <c r="CO74" s="110"/>
      <c r="CP74" s="110"/>
      <c r="CQ74" s="110"/>
      <c r="CR74" s="110"/>
      <c r="CS74" s="110"/>
      <c r="CT74" s="110"/>
      <c r="CU74" s="110"/>
      <c r="CV74" s="110"/>
      <c r="CW74" s="110"/>
      <c r="CX74" s="110"/>
    </row>
    <row r="75" spans="7:102" ht="14.25" customHeight="1" x14ac:dyDescent="0.25">
      <c r="G75" s="294" t="s">
        <v>1681</v>
      </c>
      <c r="H75" s="295"/>
      <c r="I75" s="295"/>
      <c r="J75" s="295"/>
      <c r="K75" s="295"/>
      <c r="L75" s="295"/>
      <c r="M75" s="294"/>
      <c r="N75" s="295"/>
      <c r="O75" s="295"/>
      <c r="P75" s="295"/>
      <c r="Q75" s="294"/>
      <c r="R75" s="295"/>
      <c r="S75" s="295"/>
      <c r="T75" s="296"/>
      <c r="U75" s="294"/>
      <c r="V75" s="295"/>
      <c r="W75" s="295"/>
      <c r="X75" s="295"/>
      <c r="Y75" s="295"/>
      <c r="Z75" s="295"/>
      <c r="AA75" s="294"/>
      <c r="AB75" s="295"/>
      <c r="AC75" s="295"/>
      <c r="AD75" s="296"/>
      <c r="AE75" s="294"/>
      <c r="AF75" s="295"/>
      <c r="AG75" s="295"/>
      <c r="AH75" s="296"/>
      <c r="AI75" s="110"/>
      <c r="AJ75" s="110"/>
      <c r="AK75" s="110"/>
      <c r="AL75" s="110"/>
      <c r="AM75" s="110"/>
      <c r="AN75" s="110"/>
      <c r="AO75" s="110"/>
      <c r="AP75" s="110"/>
      <c r="AQ75" s="110"/>
      <c r="AR75" s="110"/>
      <c r="AS75" s="110"/>
      <c r="AT75" s="110"/>
      <c r="AU75" s="110"/>
      <c r="AV75" s="110"/>
      <c r="AW75" s="110"/>
      <c r="AX75" s="110"/>
      <c r="AY75" s="110"/>
      <c r="AZ75" s="110"/>
      <c r="BA75" s="110"/>
      <c r="BB75" s="110"/>
      <c r="BC75" s="110"/>
      <c r="BD75" s="110"/>
      <c r="BE75" s="110"/>
      <c r="BF75" s="110"/>
      <c r="BG75" s="110"/>
      <c r="BH75" s="110"/>
      <c r="BI75" s="110"/>
      <c r="BJ75" s="110"/>
      <c r="BK75" s="110"/>
      <c r="BL75" s="110"/>
      <c r="BM75" s="110"/>
      <c r="BN75" s="110"/>
      <c r="BO75" s="110"/>
      <c r="BP75" s="110"/>
      <c r="BQ75" s="110"/>
      <c r="BR75" s="110"/>
      <c r="BS75" s="110"/>
      <c r="BT75" s="110"/>
      <c r="BU75" s="110"/>
      <c r="BV75" s="110"/>
      <c r="BW75" s="110"/>
      <c r="BX75" s="110"/>
      <c r="BY75" s="110"/>
      <c r="BZ75" s="110"/>
      <c r="CA75" s="110"/>
      <c r="CB75" s="110"/>
      <c r="CC75" s="110"/>
      <c r="CD75" s="110"/>
      <c r="CE75" s="110"/>
      <c r="CF75" s="110"/>
      <c r="CG75" s="110"/>
      <c r="CH75" s="110"/>
      <c r="CI75" s="110"/>
      <c r="CJ75" s="110"/>
      <c r="CK75" s="110"/>
      <c r="CL75" s="110"/>
      <c r="CM75" s="110"/>
      <c r="CN75" s="110"/>
      <c r="CO75" s="110"/>
      <c r="CP75" s="110"/>
      <c r="CQ75" s="110"/>
      <c r="CR75" s="110"/>
      <c r="CS75" s="110"/>
      <c r="CT75" s="110"/>
      <c r="CU75" s="110"/>
      <c r="CV75" s="110"/>
      <c r="CW75" s="110"/>
      <c r="CX75" s="110"/>
    </row>
    <row r="76" spans="7:102" ht="14.25" customHeight="1" x14ac:dyDescent="0.25">
      <c r="G76" s="294" t="s">
        <v>1681</v>
      </c>
      <c r="H76" s="295"/>
      <c r="I76" s="295"/>
      <c r="J76" s="295"/>
      <c r="K76" s="295"/>
      <c r="L76" s="295"/>
      <c r="M76" s="294"/>
      <c r="N76" s="295"/>
      <c r="O76" s="295"/>
      <c r="P76" s="295"/>
      <c r="Q76" s="294"/>
      <c r="R76" s="295"/>
      <c r="S76" s="295"/>
      <c r="T76" s="296"/>
      <c r="U76" s="294"/>
      <c r="V76" s="295"/>
      <c r="W76" s="295"/>
      <c r="X76" s="295"/>
      <c r="Y76" s="295"/>
      <c r="Z76" s="295"/>
      <c r="AA76" s="294"/>
      <c r="AB76" s="295"/>
      <c r="AC76" s="295"/>
      <c r="AD76" s="296"/>
      <c r="AE76" s="294"/>
      <c r="AF76" s="295"/>
      <c r="AG76" s="295"/>
      <c r="AH76" s="296"/>
      <c r="AI76" s="110"/>
      <c r="AJ76" s="110"/>
      <c r="AK76" s="110"/>
      <c r="AL76" s="110"/>
      <c r="AM76" s="110"/>
      <c r="AN76" s="110"/>
      <c r="AO76" s="110"/>
      <c r="AP76" s="110"/>
      <c r="AQ76" s="110"/>
      <c r="AR76" s="110"/>
      <c r="AS76" s="110"/>
      <c r="AT76" s="110"/>
      <c r="AU76" s="110"/>
      <c r="AV76" s="110"/>
      <c r="AW76" s="110"/>
      <c r="AX76" s="110"/>
      <c r="AY76" s="110"/>
      <c r="AZ76" s="110"/>
      <c r="BA76" s="110"/>
      <c r="BB76" s="110"/>
      <c r="BC76" s="110"/>
      <c r="BD76" s="110"/>
      <c r="BE76" s="110"/>
      <c r="BF76" s="110"/>
      <c r="BG76" s="110"/>
      <c r="BH76" s="110"/>
      <c r="BI76" s="110"/>
      <c r="BJ76" s="110"/>
      <c r="BK76" s="110"/>
      <c r="BL76" s="110"/>
      <c r="BM76" s="110"/>
      <c r="BN76" s="110"/>
      <c r="BO76" s="110"/>
      <c r="BP76" s="110"/>
      <c r="BQ76" s="110"/>
      <c r="BR76" s="110"/>
      <c r="BS76" s="110"/>
      <c r="BT76" s="110"/>
      <c r="BU76" s="110"/>
      <c r="BV76" s="110"/>
      <c r="BW76" s="110"/>
      <c r="BX76" s="110"/>
      <c r="BY76" s="110"/>
      <c r="BZ76" s="110"/>
      <c r="CA76" s="110"/>
      <c r="CB76" s="110"/>
      <c r="CC76" s="110"/>
      <c r="CD76" s="110"/>
      <c r="CE76" s="110"/>
      <c r="CF76" s="110"/>
      <c r="CG76" s="110"/>
      <c r="CH76" s="110"/>
      <c r="CI76" s="110"/>
      <c r="CJ76" s="110"/>
      <c r="CK76" s="110"/>
      <c r="CL76" s="110"/>
      <c r="CM76" s="110"/>
      <c r="CN76" s="110"/>
      <c r="CO76" s="110"/>
      <c r="CP76" s="110"/>
      <c r="CQ76" s="110"/>
      <c r="CR76" s="110"/>
      <c r="CS76" s="110"/>
      <c r="CT76" s="110"/>
      <c r="CU76" s="110"/>
      <c r="CV76" s="110"/>
      <c r="CW76" s="110"/>
      <c r="CX76" s="110"/>
    </row>
    <row r="77" spans="7:102" ht="14.25" customHeight="1" x14ac:dyDescent="0.25">
      <c r="G77" s="294" t="s">
        <v>1681</v>
      </c>
      <c r="H77" s="295"/>
      <c r="I77" s="295"/>
      <c r="J77" s="295"/>
      <c r="K77" s="295"/>
      <c r="L77" s="295"/>
      <c r="M77" s="294"/>
      <c r="N77" s="295"/>
      <c r="O77" s="295"/>
      <c r="P77" s="295"/>
      <c r="Q77" s="294"/>
      <c r="R77" s="295"/>
      <c r="S77" s="295"/>
      <c r="T77" s="296"/>
      <c r="U77" s="294"/>
      <c r="V77" s="295"/>
      <c r="W77" s="295"/>
      <c r="X77" s="295"/>
      <c r="Y77" s="295"/>
      <c r="Z77" s="295"/>
      <c r="AA77" s="294"/>
      <c r="AB77" s="295"/>
      <c r="AC77" s="295"/>
      <c r="AD77" s="296"/>
      <c r="AE77" s="294"/>
      <c r="AF77" s="295"/>
      <c r="AG77" s="295"/>
      <c r="AH77" s="296"/>
      <c r="AI77" s="110"/>
      <c r="AJ77" s="110"/>
      <c r="AK77" s="110"/>
      <c r="AL77" s="110"/>
      <c r="AM77" s="110"/>
      <c r="AN77" s="110"/>
      <c r="AO77" s="110"/>
      <c r="AP77" s="110"/>
      <c r="AQ77" s="110"/>
      <c r="AR77" s="110"/>
      <c r="AS77" s="110"/>
      <c r="AT77" s="110"/>
      <c r="AU77" s="110"/>
      <c r="AV77" s="110"/>
      <c r="AW77" s="110"/>
      <c r="AX77" s="110"/>
      <c r="AY77" s="110"/>
      <c r="AZ77" s="110"/>
      <c r="BA77" s="110"/>
      <c r="BB77" s="110"/>
      <c r="BC77" s="110"/>
      <c r="BD77" s="110"/>
      <c r="BE77" s="110"/>
      <c r="BF77" s="110"/>
      <c r="BG77" s="110"/>
      <c r="BH77" s="110"/>
      <c r="BI77" s="110"/>
      <c r="BJ77" s="110"/>
      <c r="BK77" s="110"/>
      <c r="BL77" s="110"/>
      <c r="BM77" s="110"/>
      <c r="BN77" s="110"/>
      <c r="BO77" s="110"/>
      <c r="BP77" s="110"/>
      <c r="BQ77" s="110"/>
      <c r="BR77" s="110"/>
      <c r="BS77" s="110"/>
      <c r="BT77" s="110"/>
      <c r="BU77" s="110"/>
      <c r="BV77" s="110"/>
      <c r="BW77" s="110"/>
      <c r="BX77" s="110"/>
      <c r="BY77" s="110"/>
      <c r="BZ77" s="110"/>
      <c r="CA77" s="110"/>
      <c r="CB77" s="110"/>
      <c r="CC77" s="110"/>
      <c r="CD77" s="110"/>
      <c r="CE77" s="110"/>
      <c r="CF77" s="110"/>
      <c r="CG77" s="110"/>
      <c r="CH77" s="110"/>
      <c r="CI77" s="110"/>
      <c r="CJ77" s="110"/>
      <c r="CK77" s="110"/>
      <c r="CL77" s="110"/>
      <c r="CM77" s="110"/>
      <c r="CN77" s="110"/>
      <c r="CO77" s="110"/>
      <c r="CP77" s="110"/>
      <c r="CQ77" s="110"/>
      <c r="CR77" s="110"/>
      <c r="CS77" s="110"/>
      <c r="CT77" s="110"/>
      <c r="CU77" s="110"/>
      <c r="CV77" s="110"/>
      <c r="CW77" s="110"/>
      <c r="CX77" s="110"/>
    </row>
    <row r="78" spans="7:102" ht="14.25" customHeight="1" x14ac:dyDescent="0.25">
      <c r="G78" s="294" t="s">
        <v>1681</v>
      </c>
      <c r="H78" s="295"/>
      <c r="I78" s="295"/>
      <c r="J78" s="295"/>
      <c r="K78" s="295"/>
      <c r="L78" s="295"/>
      <c r="M78" s="294"/>
      <c r="N78" s="295"/>
      <c r="O78" s="295"/>
      <c r="P78" s="295"/>
      <c r="Q78" s="294"/>
      <c r="R78" s="295"/>
      <c r="S78" s="295"/>
      <c r="T78" s="296"/>
      <c r="U78" s="294"/>
      <c r="V78" s="295"/>
      <c r="W78" s="295"/>
      <c r="X78" s="295"/>
      <c r="Y78" s="295"/>
      <c r="Z78" s="295"/>
      <c r="AA78" s="294"/>
      <c r="AB78" s="295"/>
      <c r="AC78" s="295"/>
      <c r="AD78" s="296"/>
      <c r="AE78" s="294"/>
      <c r="AF78" s="295"/>
      <c r="AG78" s="295"/>
      <c r="AH78" s="296"/>
      <c r="AI78" s="110"/>
      <c r="AJ78" s="110"/>
      <c r="AK78" s="110"/>
      <c r="AL78" s="110"/>
      <c r="AM78" s="110"/>
      <c r="AN78" s="110"/>
      <c r="AO78" s="110"/>
      <c r="AP78" s="110"/>
      <c r="AQ78" s="110"/>
      <c r="AR78" s="110"/>
      <c r="AS78" s="110"/>
      <c r="AT78" s="110"/>
      <c r="AU78" s="110"/>
      <c r="AV78" s="110"/>
      <c r="AW78" s="110"/>
      <c r="AX78" s="110"/>
      <c r="AY78" s="110"/>
      <c r="AZ78" s="110"/>
      <c r="BA78" s="110"/>
      <c r="BB78" s="110"/>
      <c r="BC78" s="110"/>
      <c r="BD78" s="110"/>
      <c r="BE78" s="110"/>
      <c r="BF78" s="110"/>
      <c r="BG78" s="110"/>
      <c r="BH78" s="110"/>
      <c r="BI78" s="110"/>
      <c r="BJ78" s="110"/>
      <c r="BK78" s="110"/>
      <c r="BL78" s="110"/>
      <c r="BM78" s="110"/>
      <c r="BN78" s="110"/>
      <c r="BO78" s="110"/>
      <c r="BP78" s="110"/>
      <c r="BQ78" s="110"/>
      <c r="BR78" s="110"/>
      <c r="BS78" s="110"/>
      <c r="BT78" s="110"/>
      <c r="BU78" s="110"/>
      <c r="BV78" s="110"/>
      <c r="BW78" s="110"/>
      <c r="BX78" s="110"/>
      <c r="BY78" s="110"/>
      <c r="BZ78" s="110"/>
      <c r="CA78" s="110"/>
      <c r="CB78" s="110"/>
      <c r="CC78" s="110"/>
      <c r="CD78" s="110"/>
      <c r="CE78" s="110"/>
      <c r="CF78" s="110"/>
      <c r="CG78" s="110"/>
      <c r="CH78" s="110"/>
      <c r="CI78" s="110"/>
      <c r="CJ78" s="110"/>
      <c r="CK78" s="110"/>
      <c r="CL78" s="110"/>
      <c r="CM78" s="110"/>
      <c r="CN78" s="110"/>
      <c r="CO78" s="110"/>
      <c r="CP78" s="110"/>
      <c r="CQ78" s="110"/>
      <c r="CR78" s="110"/>
      <c r="CS78" s="110"/>
      <c r="CT78" s="110"/>
      <c r="CU78" s="110"/>
      <c r="CV78" s="110"/>
      <c r="CW78" s="110"/>
      <c r="CX78" s="110"/>
    </row>
    <row r="79" spans="7:102" ht="14.25" customHeight="1" x14ac:dyDescent="0.25">
      <c r="G79" s="187"/>
      <c r="H79" s="188"/>
      <c r="I79" s="188"/>
      <c r="J79" s="188"/>
      <c r="K79" s="188"/>
      <c r="L79" s="188"/>
      <c r="M79" s="187"/>
      <c r="N79" s="188"/>
      <c r="O79" s="188"/>
      <c r="P79" s="188"/>
      <c r="Q79" s="187"/>
      <c r="R79" s="188"/>
      <c r="S79" s="188"/>
      <c r="T79" s="191"/>
      <c r="U79" s="187"/>
      <c r="V79" s="188"/>
      <c r="W79" s="188"/>
      <c r="X79" s="188"/>
      <c r="Y79" s="188"/>
      <c r="Z79" s="188"/>
      <c r="AA79" s="187"/>
      <c r="AB79" s="188"/>
      <c r="AC79" s="188"/>
      <c r="AD79" s="191"/>
      <c r="AE79" s="187"/>
      <c r="AF79" s="188"/>
      <c r="AG79" s="188"/>
      <c r="AH79" s="191"/>
      <c r="AI79" s="110"/>
      <c r="AJ79" s="110"/>
      <c r="AK79" s="110"/>
      <c r="AL79" s="110"/>
      <c r="AM79" s="110"/>
      <c r="AN79" s="110"/>
      <c r="AO79" s="110"/>
      <c r="AP79" s="110"/>
      <c r="AQ79" s="110"/>
      <c r="AR79" s="110"/>
      <c r="AS79" s="110"/>
      <c r="AT79" s="110"/>
      <c r="AU79" s="110"/>
      <c r="AV79" s="110"/>
      <c r="AW79" s="110"/>
      <c r="AX79" s="110"/>
      <c r="AY79" s="110"/>
      <c r="AZ79" s="110"/>
      <c r="BA79" s="110"/>
      <c r="BB79" s="110"/>
      <c r="BC79" s="110"/>
      <c r="BD79" s="110"/>
      <c r="BE79" s="110"/>
      <c r="BF79" s="110"/>
      <c r="BG79" s="110"/>
      <c r="BH79" s="110"/>
      <c r="BI79" s="110"/>
      <c r="BJ79" s="110"/>
      <c r="BK79" s="110"/>
      <c r="BL79" s="110"/>
      <c r="BM79" s="110"/>
      <c r="BN79" s="110"/>
      <c r="BO79" s="110"/>
      <c r="BP79" s="110"/>
      <c r="BQ79" s="110"/>
      <c r="BR79" s="110"/>
      <c r="BS79" s="110"/>
      <c r="BT79" s="110"/>
      <c r="BU79" s="110"/>
      <c r="BV79" s="110"/>
      <c r="BW79" s="110"/>
      <c r="BX79" s="110"/>
      <c r="BY79" s="110"/>
      <c r="BZ79" s="110"/>
      <c r="CA79" s="110"/>
      <c r="CB79" s="110"/>
      <c r="CC79" s="110"/>
      <c r="CD79" s="110"/>
      <c r="CE79" s="110"/>
      <c r="CF79" s="110"/>
      <c r="CG79" s="110"/>
      <c r="CH79" s="110"/>
      <c r="CI79" s="110"/>
      <c r="CJ79" s="110"/>
      <c r="CK79" s="110"/>
      <c r="CL79" s="110"/>
      <c r="CM79" s="110"/>
      <c r="CN79" s="110"/>
      <c r="CO79" s="110"/>
      <c r="CP79" s="110"/>
      <c r="CQ79" s="110"/>
      <c r="CR79" s="110"/>
      <c r="CS79" s="110"/>
      <c r="CT79" s="110"/>
      <c r="CU79" s="110"/>
      <c r="CV79" s="110"/>
      <c r="CW79" s="110"/>
      <c r="CX79" s="110"/>
    </row>
    <row r="80" spans="7:102" ht="14.25" customHeight="1" x14ac:dyDescent="0.25">
      <c r="G80" s="110"/>
      <c r="H80" s="110"/>
      <c r="I80" s="110"/>
      <c r="J80" s="110"/>
      <c r="K80" s="110"/>
      <c r="L80" s="110"/>
      <c r="M80" s="110"/>
      <c r="N80" s="110"/>
      <c r="O80" s="110"/>
      <c r="P80" s="110"/>
      <c r="Q80" s="110"/>
      <c r="R80" s="110"/>
      <c r="S80" s="110"/>
      <c r="T80" s="110"/>
      <c r="U80" s="110"/>
      <c r="V80" s="110"/>
      <c r="W80" s="110"/>
      <c r="X80" s="110"/>
      <c r="Y80" s="110"/>
      <c r="Z80" s="110"/>
      <c r="AA80" s="110"/>
      <c r="AB80" s="110"/>
      <c r="AC80" s="110"/>
      <c r="AD80" s="110"/>
      <c r="AE80" s="110"/>
      <c r="AF80" s="110"/>
      <c r="AG80" s="110"/>
      <c r="AH80" s="110"/>
      <c r="AI80" s="110"/>
      <c r="AJ80" s="110"/>
      <c r="AK80" s="110"/>
      <c r="AL80" s="110"/>
      <c r="AM80" s="110"/>
      <c r="AN80" s="110"/>
      <c r="AO80" s="110"/>
      <c r="AP80" s="110"/>
      <c r="AQ80" s="110"/>
      <c r="AR80" s="110"/>
      <c r="AS80" s="110"/>
      <c r="AT80" s="110"/>
      <c r="AU80" s="110"/>
      <c r="AV80" s="110"/>
      <c r="AW80" s="110"/>
      <c r="AX80" s="110"/>
      <c r="AY80" s="110"/>
      <c r="AZ80" s="110"/>
      <c r="BA80" s="110"/>
      <c r="BB80" s="110"/>
      <c r="BC80" s="110"/>
      <c r="BD80" s="110"/>
      <c r="BE80" s="110"/>
      <c r="BF80" s="110"/>
      <c r="BG80" s="110"/>
      <c r="BH80" s="110"/>
      <c r="BI80" s="110"/>
      <c r="BJ80" s="110"/>
      <c r="BK80" s="110"/>
      <c r="BL80" s="110"/>
      <c r="BM80" s="110"/>
      <c r="BN80" s="110"/>
      <c r="BO80" s="110"/>
      <c r="BP80" s="110"/>
      <c r="BQ80" s="110"/>
      <c r="BR80" s="110"/>
      <c r="BS80" s="110"/>
      <c r="BT80" s="110"/>
      <c r="BU80" s="110"/>
      <c r="BV80" s="110"/>
      <c r="BW80" s="110"/>
      <c r="BX80" s="110"/>
      <c r="BY80" s="110"/>
      <c r="BZ80" s="110"/>
      <c r="CA80" s="110"/>
      <c r="CB80" s="110"/>
      <c r="CC80" s="110"/>
      <c r="CD80" s="110"/>
      <c r="CE80" s="110"/>
      <c r="CF80" s="110"/>
      <c r="CG80" s="110"/>
      <c r="CH80" s="110"/>
      <c r="CI80" s="110"/>
      <c r="CJ80" s="110"/>
      <c r="CK80" s="110"/>
      <c r="CL80" s="110"/>
      <c r="CM80" s="110"/>
      <c r="CN80" s="110"/>
      <c r="CO80" s="110"/>
      <c r="CP80" s="110"/>
      <c r="CQ80" s="110"/>
      <c r="CR80" s="110"/>
      <c r="CS80" s="110"/>
      <c r="CT80" s="110"/>
      <c r="CU80" s="110"/>
      <c r="CV80" s="110"/>
      <c r="CW80" s="110"/>
      <c r="CX80" s="110"/>
    </row>
    <row r="81" spans="7:102" ht="14.25" customHeight="1" x14ac:dyDescent="0.25">
      <c r="G81" s="110"/>
      <c r="H81" s="110"/>
      <c r="I81" s="110"/>
      <c r="J81" s="110"/>
      <c r="K81" s="110"/>
      <c r="L81" s="110"/>
      <c r="M81" s="110"/>
      <c r="N81" s="110"/>
      <c r="O81" s="110"/>
      <c r="P81" s="110"/>
      <c r="Q81" s="110"/>
      <c r="R81" s="110"/>
      <c r="S81" s="110"/>
      <c r="T81" s="110"/>
      <c r="U81" s="110"/>
      <c r="V81" s="110"/>
      <c r="W81" s="110"/>
      <c r="X81" s="110"/>
      <c r="Y81" s="110"/>
      <c r="Z81" s="110"/>
      <c r="AA81" s="110"/>
      <c r="AB81" s="110"/>
      <c r="AC81" s="110"/>
      <c r="AD81" t="s">
        <v>1765</v>
      </c>
      <c r="AG81" t="str">
        <f>'E-6'!S17</f>
        <v>E-6-1</v>
      </c>
      <c r="AI81" s="110"/>
      <c r="AJ81" s="110"/>
      <c r="AK81" s="110"/>
      <c r="AL81" s="110"/>
      <c r="AM81" s="110"/>
      <c r="AN81" s="110"/>
      <c r="AO81" s="110"/>
      <c r="AP81" s="110"/>
      <c r="AQ81" s="110"/>
      <c r="AR81" s="110"/>
      <c r="AS81" s="110"/>
      <c r="AT81" s="110"/>
      <c r="AU81" s="110"/>
      <c r="AV81" s="110"/>
      <c r="AW81" s="110"/>
      <c r="AX81" s="110"/>
      <c r="AY81" s="110"/>
      <c r="AZ81" s="110"/>
      <c r="BA81" s="110"/>
      <c r="BB81" s="110"/>
      <c r="BC81" s="110"/>
      <c r="BD81" s="110"/>
      <c r="BE81" s="110"/>
      <c r="BF81" s="110"/>
      <c r="BG81" s="110"/>
      <c r="BH81" s="110"/>
      <c r="BI81" s="110"/>
      <c r="BJ81" s="110"/>
      <c r="BK81" s="110"/>
      <c r="BL81" s="110"/>
      <c r="BM81" s="110"/>
      <c r="BN81" s="110"/>
      <c r="BO81" s="110"/>
      <c r="BP81" s="110"/>
      <c r="BQ81" s="110"/>
      <c r="BR81" s="110"/>
      <c r="BS81" s="110"/>
      <c r="BT81" s="110"/>
      <c r="BU81" s="110"/>
      <c r="BV81" s="110"/>
      <c r="BW81" s="110"/>
      <c r="BX81" s="110"/>
      <c r="BY81" s="110"/>
      <c r="BZ81" s="110"/>
      <c r="CA81" s="110"/>
      <c r="CB81" s="110"/>
      <c r="CC81" s="110"/>
      <c r="CD81" s="110"/>
      <c r="CE81" s="110"/>
      <c r="CF81" s="110"/>
      <c r="CG81" s="110"/>
      <c r="CH81" s="110"/>
      <c r="CI81" s="110"/>
      <c r="CJ81" s="110"/>
      <c r="CK81" s="110"/>
      <c r="CL81" s="110"/>
      <c r="CM81" s="110"/>
      <c r="CN81" s="110"/>
      <c r="CO81" s="110"/>
      <c r="CP81" s="110"/>
      <c r="CQ81" s="110"/>
      <c r="CR81" s="110"/>
      <c r="CS81" s="110"/>
      <c r="CT81" s="110"/>
      <c r="CU81" s="110"/>
      <c r="CV81" s="110"/>
      <c r="CW81" s="110"/>
      <c r="CX81" s="110"/>
    </row>
  </sheetData>
  <mergeCells count="303">
    <mergeCell ref="X40:AB40"/>
    <mergeCell ref="BK30:BO30"/>
    <mergeCell ref="BP16:BT16"/>
    <mergeCell ref="CT28:CX28"/>
    <mergeCell ref="AG22:AK22"/>
    <mergeCell ref="CJ24:CN24"/>
    <mergeCell ref="CE28:CI28"/>
    <mergeCell ref="CO19:CS19"/>
    <mergeCell ref="AQ22:AU22"/>
    <mergeCell ref="AL26:AP26"/>
    <mergeCell ref="BF27:BJ27"/>
    <mergeCell ref="BP18:BT18"/>
    <mergeCell ref="AG21:AK21"/>
    <mergeCell ref="AB25:AF25"/>
    <mergeCell ref="AL16:AP16"/>
    <mergeCell ref="CT20:CX20"/>
    <mergeCell ref="CO16:CS16"/>
    <mergeCell ref="CT21:CX21"/>
    <mergeCell ref="BZ16:CD16"/>
    <mergeCell ref="CJ16:CN16"/>
    <mergeCell ref="CT14:CX16"/>
    <mergeCell ref="AV16:AZ16"/>
    <mergeCell ref="BF16:BJ16"/>
    <mergeCell ref="CT27:CX27"/>
    <mergeCell ref="CE30:CI30"/>
    <mergeCell ref="AL25:AP25"/>
    <mergeCell ref="H22:K23"/>
    <mergeCell ref="BF24:BJ24"/>
    <mergeCell ref="BU29:BY29"/>
    <mergeCell ref="CE20:CI20"/>
    <mergeCell ref="BZ19:CD19"/>
    <mergeCell ref="AB27:AF27"/>
    <mergeCell ref="CE29:CI29"/>
    <mergeCell ref="CE23:CI23"/>
    <mergeCell ref="AV29:AZ29"/>
    <mergeCell ref="BK22:BO22"/>
    <mergeCell ref="BF26:BJ26"/>
    <mergeCell ref="AQ30:AU30"/>
    <mergeCell ref="AG20:AK20"/>
    <mergeCell ref="W25:AA25"/>
    <mergeCell ref="BP26:BT26"/>
    <mergeCell ref="AQ20:AU20"/>
    <mergeCell ref="AG29:AK29"/>
    <mergeCell ref="AL29:AP29"/>
    <mergeCell ref="CT24:CX24"/>
    <mergeCell ref="U27:V27"/>
    <mergeCell ref="B16:E16"/>
    <mergeCell ref="B12:E12"/>
    <mergeCell ref="AV19:AZ19"/>
    <mergeCell ref="U28:V28"/>
    <mergeCell ref="BP20:BT20"/>
    <mergeCell ref="BK24:BO24"/>
    <mergeCell ref="AV28:AZ28"/>
    <mergeCell ref="BF25:BJ25"/>
    <mergeCell ref="H18:K19"/>
    <mergeCell ref="BP28:BT28"/>
    <mergeCell ref="B14:E14"/>
    <mergeCell ref="W18:AA18"/>
    <mergeCell ref="BA28:BE28"/>
    <mergeCell ref="BK28:BO28"/>
    <mergeCell ref="W15:AA16"/>
    <mergeCell ref="AL17:AP17"/>
    <mergeCell ref="AG27:AK27"/>
    <mergeCell ref="AQ18:AU18"/>
    <mergeCell ref="M26:T27"/>
    <mergeCell ref="AV23:AZ23"/>
    <mergeCell ref="H14:T16"/>
    <mergeCell ref="BA18:BE18"/>
    <mergeCell ref="CO30:CS30"/>
    <mergeCell ref="G66:L66"/>
    <mergeCell ref="CE17:CI17"/>
    <mergeCell ref="AA66:AD66"/>
    <mergeCell ref="AB24:AF24"/>
    <mergeCell ref="CJ21:CN21"/>
    <mergeCell ref="G14:G16"/>
    <mergeCell ref="AG25:AK25"/>
    <mergeCell ref="M28:T29"/>
    <mergeCell ref="U66:Z66"/>
    <mergeCell ref="AQ25:AU25"/>
    <mergeCell ref="M24:T25"/>
    <mergeCell ref="CE19:CI19"/>
    <mergeCell ref="BZ23:CD23"/>
    <mergeCell ref="BA17:BE17"/>
    <mergeCell ref="AB26:AF26"/>
    <mergeCell ref="W30:AA30"/>
    <mergeCell ref="CJ23:CN23"/>
    <mergeCell ref="Q66:T66"/>
    <mergeCell ref="BA22:BE22"/>
    <mergeCell ref="W20:AA20"/>
    <mergeCell ref="W14:CS14"/>
    <mergeCell ref="AL22:AP22"/>
    <mergeCell ref="BP25:BT25"/>
    <mergeCell ref="G65:T65"/>
    <mergeCell ref="AV30:AZ30"/>
    <mergeCell ref="CT30:CX30"/>
    <mergeCell ref="W22:AA22"/>
    <mergeCell ref="BZ24:CD24"/>
    <mergeCell ref="CO27:CS27"/>
    <mergeCell ref="BU28:BY28"/>
    <mergeCell ref="B18:E18"/>
    <mergeCell ref="BZ18:CD18"/>
    <mergeCell ref="BA30:BE30"/>
    <mergeCell ref="W21:AA21"/>
    <mergeCell ref="AL24:AP24"/>
    <mergeCell ref="BF23:BJ23"/>
    <mergeCell ref="U24:V24"/>
    <mergeCell ref="U18:V18"/>
    <mergeCell ref="AQ23:AU23"/>
    <mergeCell ref="AV24:AZ24"/>
    <mergeCell ref="M20:T21"/>
    <mergeCell ref="BK29:BO29"/>
    <mergeCell ref="AQ29:AU29"/>
    <mergeCell ref="BU30:BY30"/>
    <mergeCell ref="BP19:BT19"/>
    <mergeCell ref="CE22:CI22"/>
    <mergeCell ref="BK23:BO23"/>
    <mergeCell ref="G7:AK7"/>
    <mergeCell ref="CJ27:CN27"/>
    <mergeCell ref="H34:AK35"/>
    <mergeCell ref="CO22:CS22"/>
    <mergeCell ref="CT18:CX18"/>
    <mergeCell ref="CO25:CS25"/>
    <mergeCell ref="AB19:AF19"/>
    <mergeCell ref="CJ17:CN17"/>
    <mergeCell ref="CE21:CI21"/>
    <mergeCell ref="BZ25:CD25"/>
    <mergeCell ref="AG24:AK24"/>
    <mergeCell ref="H20:K21"/>
    <mergeCell ref="AL19:AP19"/>
    <mergeCell ref="CO21:CS21"/>
    <mergeCell ref="AB28:AF28"/>
    <mergeCell ref="U19:V19"/>
    <mergeCell ref="BF20:BJ20"/>
    <mergeCell ref="BZ27:CD27"/>
    <mergeCell ref="BF17:BJ17"/>
    <mergeCell ref="CT22:CX22"/>
    <mergeCell ref="AG26:AK26"/>
    <mergeCell ref="CO23:CS23"/>
    <mergeCell ref="AB30:AF30"/>
    <mergeCell ref="BP30:BT30"/>
    <mergeCell ref="B6:E6"/>
    <mergeCell ref="BZ17:CD17"/>
    <mergeCell ref="BK21:BO21"/>
    <mergeCell ref="AB20:AF20"/>
    <mergeCell ref="B15:E15"/>
    <mergeCell ref="BF22:BJ22"/>
    <mergeCell ref="AL30:AP30"/>
    <mergeCell ref="CE16:CI16"/>
    <mergeCell ref="AB29:AF29"/>
    <mergeCell ref="AV22:AZ22"/>
    <mergeCell ref="BF19:BJ19"/>
    <mergeCell ref="BA23:BE23"/>
    <mergeCell ref="BK27:BO27"/>
    <mergeCell ref="BP22:BT22"/>
    <mergeCell ref="BF28:BJ28"/>
    <mergeCell ref="BU18:BY18"/>
    <mergeCell ref="BU27:BY27"/>
    <mergeCell ref="W26:AA26"/>
    <mergeCell ref="AQ16:AU16"/>
    <mergeCell ref="BZ28:CD28"/>
    <mergeCell ref="CE18:CI18"/>
    <mergeCell ref="AV21:AZ21"/>
    <mergeCell ref="BU17:BY17"/>
    <mergeCell ref="BP21:BT21"/>
    <mergeCell ref="AE66:AH66"/>
    <mergeCell ref="BU19:BY19"/>
    <mergeCell ref="CJ22:CN22"/>
    <mergeCell ref="BP23:BT23"/>
    <mergeCell ref="AQ17:AU17"/>
    <mergeCell ref="U21:V21"/>
    <mergeCell ref="BF29:BJ29"/>
    <mergeCell ref="AG19:AK19"/>
    <mergeCell ref="CE25:CI25"/>
    <mergeCell ref="AG28:AK28"/>
    <mergeCell ref="AQ19:AU19"/>
    <mergeCell ref="H33:AK33"/>
    <mergeCell ref="AQ28:AU28"/>
    <mergeCell ref="I39:V39"/>
    <mergeCell ref="H43:AK46"/>
    <mergeCell ref="I38:V38"/>
    <mergeCell ref="CJ18:CN18"/>
    <mergeCell ref="BA21:BE21"/>
    <mergeCell ref="AV25:AZ25"/>
    <mergeCell ref="BU21:BY21"/>
    <mergeCell ref="BZ30:CD30"/>
    <mergeCell ref="W17:AA17"/>
    <mergeCell ref="I37:V37"/>
    <mergeCell ref="X39:AB39"/>
    <mergeCell ref="CJ30:CN30"/>
    <mergeCell ref="BA20:BE20"/>
    <mergeCell ref="BK17:BO17"/>
    <mergeCell ref="BF21:BJ21"/>
    <mergeCell ref="AG30:AK30"/>
    <mergeCell ref="BU20:BY20"/>
    <mergeCell ref="BA29:BE29"/>
    <mergeCell ref="W29:AA29"/>
    <mergeCell ref="B19:E19"/>
    <mergeCell ref="W23:AA23"/>
    <mergeCell ref="U26:V26"/>
    <mergeCell ref="B28:E28"/>
    <mergeCell ref="AG23:AK23"/>
    <mergeCell ref="AV26:AZ26"/>
    <mergeCell ref="M22:T23"/>
    <mergeCell ref="BP27:BT27"/>
    <mergeCell ref="BU22:BY22"/>
    <mergeCell ref="H26:K27"/>
    <mergeCell ref="BF30:BJ30"/>
    <mergeCell ref="BK19:BO19"/>
    <mergeCell ref="CJ28:CN28"/>
    <mergeCell ref="U22:V22"/>
    <mergeCell ref="AQ26:AU26"/>
    <mergeCell ref="CJ25:CN25"/>
    <mergeCell ref="CT26:CX26"/>
    <mergeCell ref="CE26:CI26"/>
    <mergeCell ref="BZ20:CD20"/>
    <mergeCell ref="BK26:BO26"/>
    <mergeCell ref="CT29:CX29"/>
    <mergeCell ref="B17:E17"/>
    <mergeCell ref="AB17:AF17"/>
    <mergeCell ref="CO26:CS26"/>
    <mergeCell ref="CE27:CI27"/>
    <mergeCell ref="BZ26:CD26"/>
    <mergeCell ref="CT19:CX19"/>
    <mergeCell ref="CO18:CS18"/>
    <mergeCell ref="BU24:BY24"/>
    <mergeCell ref="CT23:CX23"/>
    <mergeCell ref="CO17:CS17"/>
    <mergeCell ref="CO20:CS20"/>
    <mergeCell ref="CT17:CX17"/>
    <mergeCell ref="U20:V20"/>
    <mergeCell ref="BU26:BY26"/>
    <mergeCell ref="AV20:AZ20"/>
    <mergeCell ref="AQ24:AU24"/>
    <mergeCell ref="BA19:BE19"/>
    <mergeCell ref="BP17:BT17"/>
    <mergeCell ref="CJ20:CN20"/>
    <mergeCell ref="CT25:CX25"/>
    <mergeCell ref="BK25:BO25"/>
    <mergeCell ref="AL20:AP20"/>
    <mergeCell ref="U65:AH65"/>
    <mergeCell ref="B4:E4"/>
    <mergeCell ref="BU23:BY23"/>
    <mergeCell ref="M66:P66"/>
    <mergeCell ref="AV17:AZ17"/>
    <mergeCell ref="AQ21:AU21"/>
    <mergeCell ref="U25:V25"/>
    <mergeCell ref="X37:AB37"/>
    <mergeCell ref="AB22:AF22"/>
    <mergeCell ref="AL28:AP28"/>
    <mergeCell ref="BA27:BE27"/>
    <mergeCell ref="BK18:BO18"/>
    <mergeCell ref="AB21:AF21"/>
    <mergeCell ref="AG16:AK16"/>
    <mergeCell ref="AL21:AP21"/>
    <mergeCell ref="BA24:BE24"/>
    <mergeCell ref="BP29:BT29"/>
    <mergeCell ref="H28:K29"/>
    <mergeCell ref="W27:AA27"/>
    <mergeCell ref="BU25:BY25"/>
    <mergeCell ref="AV18:AZ18"/>
    <mergeCell ref="B8:E8"/>
    <mergeCell ref="AB15:CS15"/>
    <mergeCell ref="I48:AB48"/>
    <mergeCell ref="BZ22:CD22"/>
    <mergeCell ref="U29:V29"/>
    <mergeCell ref="BA16:BE16"/>
    <mergeCell ref="BK20:BO20"/>
    <mergeCell ref="U23:V23"/>
    <mergeCell ref="BA25:BE25"/>
    <mergeCell ref="BK16:BO16"/>
    <mergeCell ref="BP24:BT24"/>
    <mergeCell ref="U14:V16"/>
    <mergeCell ref="W19:AA19"/>
    <mergeCell ref="BZ21:CD21"/>
    <mergeCell ref="W28:AA28"/>
    <mergeCell ref="AQ27:AU27"/>
    <mergeCell ref="AB18:AF18"/>
    <mergeCell ref="B10:E10"/>
    <mergeCell ref="BF18:BJ18"/>
    <mergeCell ref="AL23:AP23"/>
    <mergeCell ref="BA26:BE26"/>
    <mergeCell ref="AV27:AZ27"/>
    <mergeCell ref="CO28:CS28"/>
    <mergeCell ref="CE24:CI24"/>
    <mergeCell ref="CO29:CS29"/>
    <mergeCell ref="BZ29:CD29"/>
    <mergeCell ref="G9:Z11"/>
    <mergeCell ref="B13:E13"/>
    <mergeCell ref="AB23:AF23"/>
    <mergeCell ref="AG18:AK18"/>
    <mergeCell ref="B20:E20"/>
    <mergeCell ref="W24:AA24"/>
    <mergeCell ref="AL27:AP27"/>
    <mergeCell ref="CJ19:CN19"/>
    <mergeCell ref="CO24:CS24"/>
    <mergeCell ref="BU16:BY16"/>
    <mergeCell ref="AB16:AF16"/>
    <mergeCell ref="AG17:AK17"/>
    <mergeCell ref="H24:K25"/>
    <mergeCell ref="M18:T19"/>
    <mergeCell ref="CJ26:CN26"/>
    <mergeCell ref="AL18:AP18"/>
    <mergeCell ref="CJ29:CN29"/>
  </mergeCells>
  <dataValidations count="1">
    <dataValidation type="list" allowBlank="1" showInputMessage="1" showErrorMessage="1" sqref="I38:V38" xr:uid="{1D1C109D-6BF8-441B-B206-5D665FEFE94D}">
      <formula1>_xlfn.ANCHORARRAY($A$16)</formula1>
    </dataValidation>
  </dataValidations>
  <hyperlinks>
    <hyperlink ref="B4" location="PANDUAN!A1" display="PANDUAN" xr:uid="{00000000-0004-0000-9C00-000000000000}"/>
    <hyperlink ref="B6" location="'EWS DIRECTORY'!A1" display="EWS DIRECTORY" xr:uid="{00000000-0004-0000-9C00-000001000000}"/>
    <hyperlink ref="B8" location="'DATA PEMICU'!A1" display="DATA PEMICU" xr:uid="{00000000-0004-0000-9C00-000002000000}"/>
    <hyperlink ref="B10" location="'DATA PENGUJI'!A1" display="DATA PENGUJI" xr:uid="{00000000-0004-0000-9C00-000003000000}"/>
    <hyperlink ref="B12" location="'MAIN LEVEL'!A1" display="MAIN LEVEL" xr:uid="{00000000-0004-0000-9C00-000004000000}"/>
  </hyperlinks>
  <pageMargins left="0.70866141732283472" right="0.31496062992125978" top="0.55118110236220474" bottom="0.55118110236220474" header="0" footer="0"/>
  <pageSetup paperSize="9" scale="77" orientation="portrait"/>
  <extLst>
    <ext xmlns:x14="http://schemas.microsoft.com/office/spreadsheetml/2009/9/main" uri="{CCE6A557-97BC-4b89-ADB6-D9C93CAAB3DF}">
      <x14:dataValidations xmlns:xm="http://schemas.microsoft.com/office/excel/2006/main" count="1">
        <x14:dataValidation type="list" allowBlank="1" showInputMessage="1" showErrorMessage="1" xr:uid="{745A9F1F-1D26-43DF-83E8-34795EF6E1B0}">
          <x14:formula1>
            <xm:f>MASTER!$Q$2:$Q$6</xm:f>
          </x14:formula1>
          <xm:sqref>I48:AB48</xm:sqref>
        </x14:dataValidation>
      </x14:dataValidations>
    </ext>
  </extLst>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D00-000000000000}">
  <sheetPr codeName="Sheet73">
    <tabColor theme="4" tint="-0.249977111117893"/>
  </sheetPr>
  <dimension ref="A1:AX64"/>
  <sheetViews>
    <sheetView topLeftCell="B18"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50" width="3.6640625" style="443" customWidth="1"/>
    <col min="51" max="51" width="14.44140625" style="443" customWidth="1"/>
    <col min="52" max="16384" width="14.44140625" style="443"/>
  </cols>
  <sheetData>
    <row r="1" spans="2:46" ht="14.25" customHeight="1" x14ac:dyDescent="0.25">
      <c r="G1" s="223"/>
      <c r="H1" s="223"/>
      <c r="I1" s="223"/>
      <c r="J1" s="223"/>
      <c r="K1" s="223"/>
      <c r="L1" s="223"/>
      <c r="M1" s="223"/>
      <c r="N1" s="223"/>
      <c r="O1" s="223"/>
      <c r="P1" s="223"/>
      <c r="Q1" s="223"/>
      <c r="R1" s="223"/>
      <c r="S1" s="223"/>
      <c r="T1" s="223"/>
      <c r="U1" s="223"/>
      <c r="V1" s="223"/>
      <c r="W1" s="223"/>
      <c r="X1" s="223"/>
    </row>
    <row r="2" spans="2:46" ht="14.25" customHeight="1" x14ac:dyDescent="0.25">
      <c r="G2" s="55" t="s">
        <v>1674</v>
      </c>
      <c r="H2" s="55"/>
      <c r="I2" s="55"/>
      <c r="J2" s="55"/>
      <c r="K2" s="55"/>
      <c r="L2" s="55"/>
      <c r="M2" s="55"/>
      <c r="N2" s="55"/>
    </row>
    <row r="3" spans="2:46" ht="14.25" customHeight="1" x14ac:dyDescent="0.25">
      <c r="B3" s="111"/>
      <c r="C3" s="111"/>
      <c r="D3" s="111"/>
      <c r="E3" s="111"/>
      <c r="G3" s="55"/>
      <c r="H3" s="55"/>
      <c r="I3" s="55"/>
      <c r="J3" s="55"/>
      <c r="K3" s="55"/>
      <c r="L3" s="55"/>
      <c r="M3" s="55"/>
      <c r="N3" s="55"/>
    </row>
    <row r="4" spans="2:46" ht="14.25" customHeight="1" x14ac:dyDescent="0.25">
      <c r="B4" s="762" t="s">
        <v>79</v>
      </c>
      <c r="C4" s="761"/>
      <c r="D4" s="761"/>
      <c r="E4" s="761"/>
      <c r="G4" s="55"/>
      <c r="H4" s="55"/>
      <c r="I4" s="55"/>
      <c r="J4" s="55"/>
      <c r="K4" s="55"/>
      <c r="L4" s="55"/>
      <c r="M4" s="55"/>
      <c r="N4" s="55"/>
    </row>
    <row r="5" spans="2:46" ht="14.25" customHeight="1" x14ac:dyDescent="0.25">
      <c r="B5" s="111"/>
      <c r="C5" s="111"/>
      <c r="D5" s="111"/>
      <c r="E5" s="111"/>
      <c r="G5" s="55"/>
      <c r="H5" s="55"/>
      <c r="I5" s="55"/>
      <c r="J5" s="55"/>
      <c r="K5" s="55"/>
      <c r="L5" s="55"/>
      <c r="M5" s="55"/>
      <c r="N5" s="55"/>
    </row>
    <row r="6" spans="2:46" ht="14.25" customHeight="1" x14ac:dyDescent="0.25">
      <c r="B6" s="762" t="s">
        <v>87</v>
      </c>
      <c r="C6" s="761"/>
      <c r="D6" s="761"/>
      <c r="E6" s="761"/>
      <c r="G6" s="55"/>
      <c r="H6" s="55"/>
      <c r="I6" s="55"/>
      <c r="J6" s="55"/>
      <c r="K6" s="55"/>
      <c r="L6" s="55"/>
      <c r="M6" s="55"/>
      <c r="N6" s="55"/>
    </row>
    <row r="7" spans="2:46" ht="15" customHeight="1" x14ac:dyDescent="0.25">
      <c r="B7" s="111"/>
      <c r="C7" s="111"/>
      <c r="D7" s="111"/>
      <c r="E7" s="111"/>
      <c r="G7" s="996" t="s">
        <v>1774</v>
      </c>
      <c r="H7" s="997"/>
      <c r="I7" s="997"/>
      <c r="J7" s="997"/>
      <c r="K7" s="997"/>
      <c r="L7" s="997"/>
      <c r="M7" s="997"/>
      <c r="N7" s="997"/>
      <c r="O7" s="997"/>
      <c r="P7" s="997"/>
      <c r="Q7" s="997"/>
      <c r="R7" s="997"/>
      <c r="S7" s="997"/>
      <c r="T7" s="997"/>
      <c r="U7" s="997"/>
      <c r="V7" s="997"/>
      <c r="W7" s="997"/>
      <c r="X7" s="997"/>
      <c r="Y7" s="997"/>
      <c r="Z7" s="997"/>
      <c r="AA7" s="997"/>
      <c r="AB7" s="997"/>
      <c r="AC7" s="997"/>
      <c r="AD7" s="997"/>
      <c r="AE7" s="997"/>
      <c r="AF7" s="997"/>
      <c r="AG7" s="997"/>
      <c r="AH7" s="997"/>
      <c r="AI7" s="997"/>
      <c r="AJ7" s="997"/>
      <c r="AK7" s="997"/>
      <c r="AL7" s="997"/>
      <c r="AM7" s="997"/>
      <c r="AN7" s="997"/>
      <c r="AO7" s="997"/>
      <c r="AP7" s="997"/>
      <c r="AQ7" s="997"/>
      <c r="AR7" s="997"/>
      <c r="AS7" s="58"/>
    </row>
    <row r="8" spans="2:46" ht="14.25" customHeight="1" x14ac:dyDescent="0.25">
      <c r="B8" s="762" t="s">
        <v>94</v>
      </c>
      <c r="C8" s="761"/>
      <c r="D8" s="761"/>
      <c r="E8" s="761"/>
      <c r="G8" s="55"/>
      <c r="H8" s="55"/>
      <c r="I8" s="55"/>
      <c r="J8" s="55"/>
      <c r="K8" s="55"/>
      <c r="L8" s="55"/>
      <c r="M8" s="55"/>
      <c r="N8" s="55"/>
    </row>
    <row r="9" spans="2:46" ht="14.25" customHeight="1" x14ac:dyDescent="0.25">
      <c r="B9" s="111"/>
      <c r="C9" s="111"/>
      <c r="D9" s="111"/>
      <c r="E9" s="111"/>
      <c r="G9" s="999" t="str">
        <f>"Rincian "&amp;'E-6'!G9&amp;" "&amp;'E-6-1'!M18</f>
        <v>Rincian Biaya Bunga Pinjaman Berdasarkan Data Internal dan Eksternal yang dimiliki DJP</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997"/>
      <c r="I10" s="997"/>
      <c r="J10" s="997"/>
      <c r="K10" s="997"/>
      <c r="L10" s="997"/>
      <c r="M10" s="997"/>
      <c r="N10" s="997"/>
      <c r="O10" s="997"/>
      <c r="P10" s="997"/>
      <c r="Q10" s="997"/>
      <c r="R10" s="997"/>
      <c r="S10" s="997"/>
      <c r="T10" s="997"/>
      <c r="U10" s="997"/>
      <c r="V10" s="997"/>
      <c r="W10" s="997"/>
      <c r="X10" s="997"/>
      <c r="Y10" s="997"/>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row>
    <row r="13" spans="2:46" ht="14.25" customHeight="1" x14ac:dyDescent="0.25">
      <c r="B13" s="962" t="str">
        <f>HYPERLINK("#'"&amp;'EWS DIRECTORY'!$J$155&amp;"'!A1",'EWS DIRECTORY'!$J$155)</f>
        <v>E-6</v>
      </c>
      <c r="C13" s="761"/>
      <c r="D13" s="761"/>
      <c r="E13" s="761"/>
      <c r="G13" s="55" t="s">
        <v>1680</v>
      </c>
      <c r="H13" s="55"/>
      <c r="I13" s="254"/>
      <c r="J13" s="254"/>
      <c r="K13" s="254"/>
      <c r="L13" s="254"/>
      <c r="M13" s="254"/>
      <c r="N13" s="254"/>
    </row>
    <row r="14" spans="2:46" ht="14.25" customHeight="1" x14ac:dyDescent="0.25">
      <c r="B14" s="931" t="str">
        <f>HYPERLINK("#'"&amp;'EWS DIRECTORY'!$J$156&amp;"'!A1",'EWS DIRECTORY'!$J$156)</f>
        <v>E-6-1</v>
      </c>
      <c r="C14" s="761"/>
      <c r="D14" s="761"/>
      <c r="E14" s="761"/>
      <c r="G14" s="55"/>
      <c r="H14" s="55"/>
      <c r="I14" s="254"/>
      <c r="J14" s="254"/>
      <c r="K14" s="254"/>
      <c r="L14" s="254"/>
      <c r="M14" s="254"/>
      <c r="N14" s="254"/>
    </row>
    <row r="15" spans="2:46" ht="14.25" customHeight="1" x14ac:dyDescent="0.25">
      <c r="B15" s="927" t="str">
        <f>HYPERLINK("#'"&amp;'EWS DIRECTORY'!$J$157&amp;"'!A1",'EWS DIRECTORY'!$J$157)</f>
        <v>E-6-1-1</v>
      </c>
      <c r="C15" s="761"/>
      <c r="D15" s="761"/>
      <c r="E15" s="761"/>
      <c r="G15" s="55"/>
      <c r="H15" s="55"/>
      <c r="I15" s="254"/>
      <c r="J15" s="254"/>
      <c r="K15" s="254"/>
      <c r="L15" s="254"/>
      <c r="M15" s="254"/>
      <c r="N15" s="254"/>
    </row>
    <row r="16" spans="2:46" ht="14.25" customHeight="1" x14ac:dyDescent="0.25">
      <c r="B16" s="929" t="str">
        <f>HYPERLINK("#'"&amp;'EWS DIRECTORY'!$J$158&amp;"'!A1",'EWS DIRECTORY'!$J$158)</f>
        <v>E-6-1-2</v>
      </c>
      <c r="C16" s="761"/>
      <c r="D16" s="761"/>
      <c r="E16" s="761"/>
      <c r="G16" s="55"/>
      <c r="H16" s="55"/>
      <c r="I16" s="254"/>
      <c r="J16" s="254"/>
      <c r="K16" s="254"/>
      <c r="L16" s="254"/>
      <c r="M16" s="254"/>
      <c r="N16" s="254"/>
    </row>
    <row r="17" spans="2:50" ht="14.25" customHeight="1" x14ac:dyDescent="0.25">
      <c r="B17" s="929" t="str">
        <f>HYPERLINK("#'"&amp;'EWS DIRECTORY'!$J$159&amp;"'!A1",'EWS DIRECTORY'!$J$159)</f>
        <v>E-6-1-3</v>
      </c>
      <c r="C17" s="761"/>
      <c r="D17" s="761"/>
      <c r="E17" s="761"/>
      <c r="G17" s="55" t="s">
        <v>1681</v>
      </c>
      <c r="H17" s="55"/>
      <c r="I17" s="55"/>
      <c r="J17" s="254"/>
      <c r="K17" s="254"/>
      <c r="L17" s="254"/>
      <c r="M17" s="254"/>
      <c r="N17" s="254"/>
    </row>
    <row r="18" spans="2:50" ht="14.25" customHeight="1" x14ac:dyDescent="0.25">
      <c r="B18" s="929" t="str">
        <f>HYPERLINK("#'"&amp;'EWS DIRECTORY'!$J$160&amp;"'!A1",'EWS DIRECTORY'!$J$160)</f>
        <v>E-6-1-4</v>
      </c>
      <c r="C18" s="761"/>
      <c r="D18" s="761"/>
      <c r="E18" s="761"/>
      <c r="G18" s="55" t="s">
        <v>1744</v>
      </c>
      <c r="H18" s="55"/>
      <c r="I18" s="55" t="s">
        <v>1744</v>
      </c>
      <c r="J18" s="254"/>
      <c r="K18" s="254"/>
      <c r="L18" s="254"/>
      <c r="M18" s="254"/>
      <c r="N18" s="254"/>
    </row>
    <row r="19" spans="2:50" ht="14.25" customHeight="1" x14ac:dyDescent="0.25">
      <c r="B19" s="929" t="str">
        <f>HYPERLINK("#'"&amp;'EWS DIRECTORY'!$J$161&amp;"'!A1",'EWS DIRECTORY'!$J$161)</f>
        <v>E-6-1-5</v>
      </c>
      <c r="C19" s="761"/>
      <c r="D19" s="761"/>
      <c r="E19" s="761"/>
    </row>
    <row r="20" spans="2:50" ht="14.25" customHeight="1" x14ac:dyDescent="0.25">
      <c r="B20" s="929" t="str">
        <f>HYPERLINK("#'"&amp;'EWS DIRECTORY'!$J$162&amp;"'!A1",'EWS DIRECTORY'!$J$162)</f>
        <v>E-6-1-6</v>
      </c>
      <c r="C20" s="761"/>
      <c r="D20" s="761"/>
      <c r="E20" s="761"/>
      <c r="G20" s="55" t="s">
        <v>1791</v>
      </c>
    </row>
    <row r="21" spans="2:50" ht="14.25" customHeight="1" x14ac:dyDescent="0.25">
      <c r="G21" s="55"/>
    </row>
    <row r="22" spans="2:50" ht="14.25" customHeight="1" x14ac:dyDescent="0.25">
      <c r="G22" s="55"/>
      <c r="H22" s="990" t="s">
        <v>1445</v>
      </c>
      <c r="I22" s="790"/>
      <c r="J22" s="994" t="s">
        <v>1446</v>
      </c>
      <c r="K22" s="764"/>
      <c r="L22" s="764"/>
      <c r="M22" s="764"/>
      <c r="N22" s="764"/>
      <c r="O22" s="764"/>
      <c r="P22" s="764"/>
      <c r="Q22" s="764"/>
      <c r="R22" s="764"/>
      <c r="S22" s="764"/>
      <c r="T22" s="764"/>
      <c r="U22" s="764"/>
      <c r="V22" s="764"/>
      <c r="W22" s="764"/>
      <c r="X22" s="764"/>
      <c r="Y22" s="764"/>
      <c r="Z22" s="764"/>
      <c r="AA22" s="764"/>
      <c r="AB22" s="764"/>
      <c r="AC22" s="764"/>
      <c r="AD22" s="764"/>
      <c r="AE22" s="764"/>
      <c r="AF22" s="764"/>
      <c r="AG22" s="764"/>
      <c r="AH22" s="764"/>
      <c r="AI22" s="764"/>
      <c r="AJ22" s="764"/>
      <c r="AK22" s="764"/>
      <c r="AL22" s="764"/>
      <c r="AM22" s="764"/>
      <c r="AN22" s="764"/>
      <c r="AO22" s="764"/>
      <c r="AP22" s="764"/>
      <c r="AQ22" s="764"/>
      <c r="AR22" s="764"/>
      <c r="AS22" s="764"/>
      <c r="AT22" s="764"/>
      <c r="AU22" s="764"/>
      <c r="AV22" s="764"/>
      <c r="AW22" s="764"/>
      <c r="AX22" s="765"/>
    </row>
    <row r="23" spans="2:50" ht="14.25" customHeight="1" x14ac:dyDescent="0.25">
      <c r="G23" s="55"/>
      <c r="H23" s="806"/>
      <c r="I23" s="807"/>
      <c r="J23" s="978" t="s">
        <v>1452</v>
      </c>
      <c r="K23" s="764"/>
      <c r="L23" s="764"/>
      <c r="M23" s="764"/>
      <c r="N23" s="764"/>
      <c r="O23" s="764"/>
      <c r="P23" s="765"/>
      <c r="Q23" s="978" t="s">
        <v>1453</v>
      </c>
      <c r="R23" s="764"/>
      <c r="S23" s="764"/>
      <c r="T23" s="764"/>
      <c r="U23" s="764"/>
      <c r="V23" s="764"/>
      <c r="W23" s="765"/>
      <c r="X23" s="978" t="s">
        <v>1454</v>
      </c>
      <c r="Y23" s="764"/>
      <c r="Z23" s="764"/>
      <c r="AA23" s="764"/>
      <c r="AB23" s="764"/>
      <c r="AC23" s="764"/>
      <c r="AD23" s="765"/>
      <c r="AE23" s="978" t="s">
        <v>1455</v>
      </c>
      <c r="AF23" s="764"/>
      <c r="AG23" s="764"/>
      <c r="AH23" s="764"/>
      <c r="AI23" s="764"/>
      <c r="AJ23" s="764"/>
      <c r="AK23" s="765"/>
      <c r="AL23" s="978" t="s">
        <v>1456</v>
      </c>
      <c r="AM23" s="764"/>
      <c r="AN23" s="764"/>
      <c r="AO23" s="764"/>
      <c r="AP23" s="764"/>
      <c r="AQ23" s="764"/>
      <c r="AR23" s="764"/>
      <c r="AS23" s="765"/>
      <c r="AT23" s="978" t="s">
        <v>1457</v>
      </c>
      <c r="AU23" s="764"/>
      <c r="AV23" s="764"/>
      <c r="AW23" s="764"/>
      <c r="AX23" s="765"/>
    </row>
    <row r="24" spans="2:50" ht="40.5" customHeight="1" x14ac:dyDescent="0.25">
      <c r="G24" s="55"/>
      <c r="H24" s="991">
        <v>1</v>
      </c>
      <c r="I24" s="765"/>
      <c r="J24" s="984" t="e">
        <f>ID_MS_TH_PJK</f>
        <v>#N/A</v>
      </c>
      <c r="K24" s="764"/>
      <c r="L24" s="764"/>
      <c r="M24" s="764"/>
      <c r="N24" s="764"/>
      <c r="O24" s="764"/>
      <c r="P24" s="765"/>
      <c r="Q24" s="984" t="e">
        <f>NO_BPS</f>
        <v>#N/A</v>
      </c>
      <c r="R24" s="764"/>
      <c r="S24" s="764"/>
      <c r="T24" s="764"/>
      <c r="U24" s="764"/>
      <c r="V24" s="764"/>
      <c r="W24" s="765"/>
      <c r="X24" s="984" t="e">
        <f>PEMBETULAN_KE</f>
        <v>#N/A</v>
      </c>
      <c r="Y24" s="764"/>
      <c r="Z24" s="764"/>
      <c r="AA24" s="764"/>
      <c r="AB24" s="764"/>
      <c r="AC24" s="764"/>
      <c r="AD24" s="765"/>
      <c r="AE24" s="984" t="e">
        <f>TGL_TERIMA</f>
        <v>#N/A</v>
      </c>
      <c r="AF24" s="764"/>
      <c r="AG24" s="764"/>
      <c r="AH24" s="764"/>
      <c r="AI24" s="764"/>
      <c r="AJ24" s="764"/>
      <c r="AK24" s="765"/>
      <c r="AL24" s="984" t="s">
        <v>1504</v>
      </c>
      <c r="AM24" s="764"/>
      <c r="AN24" s="764"/>
      <c r="AO24" s="764"/>
      <c r="AP24" s="764"/>
      <c r="AQ24" s="764"/>
      <c r="AR24" s="764"/>
      <c r="AS24" s="765"/>
      <c r="AT24" s="1135">
        <f>'MAIN LEVEL'!AB41</f>
        <v>0</v>
      </c>
      <c r="AU24" s="764"/>
      <c r="AV24" s="764"/>
      <c r="AW24" s="764"/>
      <c r="AX24" s="765"/>
    </row>
    <row r="25" spans="2:50" ht="14.25" customHeight="1" x14ac:dyDescent="0.25">
      <c r="G25" s="55"/>
      <c r="H25" s="255"/>
      <c r="I25" s="255"/>
      <c r="J25" s="255"/>
      <c r="K25" s="255"/>
      <c r="L25" s="255"/>
      <c r="M25" s="255"/>
      <c r="N25" s="255"/>
      <c r="O25" s="255"/>
      <c r="P25" s="255"/>
      <c r="Q25" s="255"/>
      <c r="R25" s="255"/>
      <c r="AT25" s="536"/>
      <c r="AU25" s="536"/>
      <c r="AV25" s="536"/>
      <c r="AW25" s="536"/>
      <c r="AX25" s="536"/>
    </row>
    <row r="26" spans="2:50" ht="14.25" customHeight="1" x14ac:dyDescent="0.25">
      <c r="G26" s="55"/>
      <c r="H26" s="255"/>
      <c r="I26" s="255"/>
      <c r="J26" s="255"/>
      <c r="K26" s="255"/>
      <c r="L26" s="255"/>
      <c r="M26" s="255"/>
      <c r="N26" s="255"/>
      <c r="O26" s="255"/>
      <c r="P26" s="255"/>
      <c r="Q26" s="255"/>
      <c r="R26" s="255"/>
      <c r="AT26" s="536"/>
      <c r="AU26" s="536"/>
      <c r="AV26" s="536"/>
      <c r="AW26" s="536"/>
      <c r="AX26" s="536"/>
    </row>
    <row r="27" spans="2:50" ht="14.25" customHeight="1" x14ac:dyDescent="0.25">
      <c r="G27" s="55"/>
      <c r="H27" s="255"/>
      <c r="I27" s="255"/>
      <c r="J27" s="255"/>
      <c r="K27" s="255"/>
      <c r="L27" s="255"/>
      <c r="M27" s="255"/>
      <c r="N27" s="255"/>
      <c r="O27" s="255"/>
      <c r="P27" s="255"/>
      <c r="Q27" s="255"/>
      <c r="R27" s="255"/>
      <c r="AT27" s="536"/>
      <c r="AU27" s="536"/>
      <c r="AV27" s="536"/>
      <c r="AW27" s="536"/>
      <c r="AX27" s="536"/>
    </row>
    <row r="28" spans="2:50" ht="14.25" customHeight="1" x14ac:dyDescent="0.25">
      <c r="B28" s="760"/>
      <c r="C28" s="761"/>
      <c r="D28" s="761"/>
      <c r="E28" s="761"/>
      <c r="G28" s="55"/>
      <c r="H28" s="990" t="s">
        <v>1445</v>
      </c>
      <c r="I28" s="790"/>
      <c r="J28" s="990" t="s">
        <v>1478</v>
      </c>
      <c r="K28" s="789"/>
      <c r="L28" s="789"/>
      <c r="M28" s="790"/>
      <c r="N28" s="994" t="s">
        <v>1792</v>
      </c>
      <c r="O28" s="764"/>
      <c r="P28" s="764"/>
      <c r="Q28" s="764"/>
      <c r="R28" s="764"/>
      <c r="S28" s="764"/>
      <c r="T28" s="764"/>
      <c r="U28" s="764"/>
      <c r="V28" s="764"/>
      <c r="W28" s="764"/>
      <c r="X28" s="764"/>
      <c r="Y28" s="764"/>
      <c r="Z28" s="765"/>
      <c r="AA28" s="994" t="s">
        <v>1793</v>
      </c>
      <c r="AB28" s="764"/>
      <c r="AC28" s="764"/>
      <c r="AD28" s="764"/>
      <c r="AE28" s="764"/>
      <c r="AF28" s="764"/>
      <c r="AG28" s="764"/>
      <c r="AH28" s="764"/>
      <c r="AI28" s="764"/>
      <c r="AJ28" s="764"/>
      <c r="AK28" s="764"/>
      <c r="AL28" s="764"/>
      <c r="AM28" s="764"/>
      <c r="AN28" s="764"/>
      <c r="AO28" s="764"/>
      <c r="AP28" s="764"/>
      <c r="AQ28" s="764"/>
      <c r="AR28" s="764"/>
      <c r="AS28" s="765"/>
      <c r="AT28" s="1166" t="s">
        <v>1481</v>
      </c>
      <c r="AU28" s="789"/>
      <c r="AV28" s="789"/>
      <c r="AW28" s="789"/>
      <c r="AX28" s="790"/>
    </row>
    <row r="29" spans="2:50" ht="14.25" customHeight="1" x14ac:dyDescent="0.25">
      <c r="G29" s="55"/>
      <c r="H29" s="806"/>
      <c r="I29" s="807"/>
      <c r="J29" s="806"/>
      <c r="K29" s="794"/>
      <c r="L29" s="794"/>
      <c r="M29" s="807"/>
      <c r="N29" s="978" t="s">
        <v>796</v>
      </c>
      <c r="O29" s="764"/>
      <c r="P29" s="764"/>
      <c r="Q29" s="764"/>
      <c r="R29" s="764"/>
      <c r="S29" s="764"/>
      <c r="T29" s="765"/>
      <c r="U29" s="978" t="s">
        <v>1401</v>
      </c>
      <c r="V29" s="764"/>
      <c r="W29" s="764"/>
      <c r="X29" s="764"/>
      <c r="Y29" s="764"/>
      <c r="Z29" s="765"/>
      <c r="AA29" s="978" t="s">
        <v>796</v>
      </c>
      <c r="AB29" s="764"/>
      <c r="AC29" s="764"/>
      <c r="AD29" s="764"/>
      <c r="AE29" s="764"/>
      <c r="AF29" s="765"/>
      <c r="AG29" s="978" t="s">
        <v>1794</v>
      </c>
      <c r="AH29" s="764"/>
      <c r="AI29" s="764"/>
      <c r="AJ29" s="764"/>
      <c r="AK29" s="764"/>
      <c r="AL29" s="764"/>
      <c r="AM29" s="765"/>
      <c r="AN29" s="978" t="s">
        <v>1510</v>
      </c>
      <c r="AO29" s="764"/>
      <c r="AP29" s="764"/>
      <c r="AQ29" s="764"/>
      <c r="AR29" s="764"/>
      <c r="AS29" s="765"/>
      <c r="AT29" s="806"/>
      <c r="AU29" s="794"/>
      <c r="AV29" s="794"/>
      <c r="AW29" s="794"/>
      <c r="AX29" s="807"/>
    </row>
    <row r="30" spans="2:50" ht="14.25" customHeight="1" x14ac:dyDescent="0.25">
      <c r="B30" s="760"/>
      <c r="C30" s="761"/>
      <c r="D30" s="761"/>
      <c r="E30" s="761"/>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2:50" ht="14.2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2:50" ht="15" customHeight="1" x14ac:dyDescent="0.25">
      <c r="B32" s="760"/>
      <c r="C32" s="761"/>
      <c r="D32" s="761"/>
      <c r="E32" s="761"/>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2:50" ht="15" customHeight="1"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2:50" ht="15" customHeight="1" x14ac:dyDescent="0.25">
      <c r="B34" s="760"/>
      <c r="C34" s="761"/>
      <c r="D34" s="761"/>
      <c r="E34" s="761"/>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2:50" ht="15" customHeight="1" x14ac:dyDescent="0.25">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2:50" ht="15"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2:50" ht="15"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2:50" ht="15" customHeight="1" x14ac:dyDescent="0.25">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2:50" ht="15" customHeight="1" x14ac:dyDescent="0.25">
      <c r="G40" s="223"/>
      <c r="H40" s="980"/>
      <c r="I40" s="765"/>
      <c r="J40" s="979"/>
      <c r="K40" s="764"/>
      <c r="L40" s="764"/>
      <c r="M40" s="765"/>
      <c r="N40" s="980"/>
      <c r="O40" s="764"/>
      <c r="P40" s="764"/>
      <c r="Q40" s="764"/>
      <c r="R40" s="764"/>
      <c r="S40" s="764"/>
      <c r="T40" s="765"/>
      <c r="U40" s="977"/>
      <c r="V40" s="764"/>
      <c r="W40" s="764"/>
      <c r="X40" s="764"/>
      <c r="Y40" s="764"/>
      <c r="Z40" s="765"/>
      <c r="AA40" s="980"/>
      <c r="AB40" s="764"/>
      <c r="AC40" s="764"/>
      <c r="AD40" s="764"/>
      <c r="AE40" s="764"/>
      <c r="AF40" s="765"/>
      <c r="AG40" s="980"/>
      <c r="AH40" s="764"/>
      <c r="AI40" s="764"/>
      <c r="AJ40" s="764"/>
      <c r="AK40" s="764"/>
      <c r="AL40" s="764"/>
      <c r="AM40" s="765"/>
      <c r="AN40" s="983"/>
      <c r="AO40" s="764"/>
      <c r="AP40" s="764"/>
      <c r="AQ40" s="764"/>
      <c r="AR40" s="764"/>
      <c r="AS40" s="765"/>
      <c r="AT40" s="1063"/>
      <c r="AU40" s="764"/>
      <c r="AV40" s="764"/>
      <c r="AW40" s="764"/>
      <c r="AX40" s="765"/>
    </row>
    <row r="41" spans="2:50" ht="15" customHeight="1" x14ac:dyDescent="0.25">
      <c r="G41" s="223"/>
      <c r="H41" s="980"/>
      <c r="I41" s="765"/>
      <c r="J41" s="979"/>
      <c r="K41" s="764"/>
      <c r="L41" s="764"/>
      <c r="M41" s="765"/>
      <c r="N41" s="980"/>
      <c r="O41" s="764"/>
      <c r="P41" s="764"/>
      <c r="Q41" s="764"/>
      <c r="R41" s="764"/>
      <c r="S41" s="764"/>
      <c r="T41" s="765"/>
      <c r="U41" s="977"/>
      <c r="V41" s="764"/>
      <c r="W41" s="764"/>
      <c r="X41" s="764"/>
      <c r="Y41" s="764"/>
      <c r="Z41" s="765"/>
      <c r="AA41" s="980"/>
      <c r="AB41" s="764"/>
      <c r="AC41" s="764"/>
      <c r="AD41" s="764"/>
      <c r="AE41" s="764"/>
      <c r="AF41" s="765"/>
      <c r="AG41" s="980"/>
      <c r="AH41" s="764"/>
      <c r="AI41" s="764"/>
      <c r="AJ41" s="764"/>
      <c r="AK41" s="764"/>
      <c r="AL41" s="764"/>
      <c r="AM41" s="765"/>
      <c r="AN41" s="983"/>
      <c r="AO41" s="764"/>
      <c r="AP41" s="764"/>
      <c r="AQ41" s="764"/>
      <c r="AR41" s="764"/>
      <c r="AS41" s="765"/>
      <c r="AT41" s="1063"/>
      <c r="AU41" s="764"/>
      <c r="AV41" s="764"/>
      <c r="AW41" s="764"/>
      <c r="AX41" s="765"/>
    </row>
    <row r="42" spans="2:50" ht="15" customHeight="1" x14ac:dyDescent="0.25">
      <c r="G42" s="223"/>
      <c r="H42" s="980"/>
      <c r="I42" s="765"/>
      <c r="J42" s="979"/>
      <c r="K42" s="764"/>
      <c r="L42" s="764"/>
      <c r="M42" s="765"/>
      <c r="N42" s="980"/>
      <c r="O42" s="764"/>
      <c r="P42" s="764"/>
      <c r="Q42" s="764"/>
      <c r="R42" s="764"/>
      <c r="S42" s="764"/>
      <c r="T42" s="765"/>
      <c r="U42" s="977"/>
      <c r="V42" s="764"/>
      <c r="W42" s="764"/>
      <c r="X42" s="764"/>
      <c r="Y42" s="764"/>
      <c r="Z42" s="765"/>
      <c r="AA42" s="980"/>
      <c r="AB42" s="764"/>
      <c r="AC42" s="764"/>
      <c r="AD42" s="764"/>
      <c r="AE42" s="764"/>
      <c r="AF42" s="765"/>
      <c r="AG42" s="980"/>
      <c r="AH42" s="764"/>
      <c r="AI42" s="764"/>
      <c r="AJ42" s="764"/>
      <c r="AK42" s="764"/>
      <c r="AL42" s="764"/>
      <c r="AM42" s="765"/>
      <c r="AN42" s="983"/>
      <c r="AO42" s="764"/>
      <c r="AP42" s="764"/>
      <c r="AQ42" s="764"/>
      <c r="AR42" s="764"/>
      <c r="AS42" s="765"/>
      <c r="AT42" s="1063"/>
      <c r="AU42" s="764"/>
      <c r="AV42" s="764"/>
      <c r="AW42" s="764"/>
      <c r="AX42" s="765"/>
    </row>
    <row r="43" spans="2:50" ht="15" customHeight="1" x14ac:dyDescent="0.25">
      <c r="G43" s="223"/>
      <c r="H43" s="980"/>
      <c r="I43" s="765"/>
      <c r="J43" s="979"/>
      <c r="K43" s="764"/>
      <c r="L43" s="764"/>
      <c r="M43" s="765"/>
      <c r="N43" s="980"/>
      <c r="O43" s="764"/>
      <c r="P43" s="764"/>
      <c r="Q43" s="764"/>
      <c r="R43" s="764"/>
      <c r="S43" s="764"/>
      <c r="T43" s="765"/>
      <c r="U43" s="977"/>
      <c r="V43" s="764"/>
      <c r="W43" s="764"/>
      <c r="X43" s="764"/>
      <c r="Y43" s="764"/>
      <c r="Z43" s="765"/>
      <c r="AA43" s="980"/>
      <c r="AB43" s="764"/>
      <c r="AC43" s="764"/>
      <c r="AD43" s="764"/>
      <c r="AE43" s="764"/>
      <c r="AF43" s="765"/>
      <c r="AG43" s="980"/>
      <c r="AH43" s="764"/>
      <c r="AI43" s="764"/>
      <c r="AJ43" s="764"/>
      <c r="AK43" s="764"/>
      <c r="AL43" s="764"/>
      <c r="AM43" s="765"/>
      <c r="AN43" s="983"/>
      <c r="AO43" s="764"/>
      <c r="AP43" s="764"/>
      <c r="AQ43" s="764"/>
      <c r="AR43" s="764"/>
      <c r="AS43" s="765"/>
      <c r="AT43" s="1063"/>
      <c r="AU43" s="764"/>
      <c r="AV43" s="764"/>
      <c r="AW43" s="764"/>
      <c r="AX43" s="765"/>
    </row>
    <row r="44" spans="2:50" ht="14.25" customHeight="1" x14ac:dyDescent="0.25">
      <c r="G44" s="223"/>
      <c r="H44" s="980"/>
      <c r="I44" s="765"/>
      <c r="J44" s="979"/>
      <c r="K44" s="764"/>
      <c r="L44" s="764"/>
      <c r="M44" s="765"/>
      <c r="N44" s="980"/>
      <c r="O44" s="764"/>
      <c r="P44" s="764"/>
      <c r="Q44" s="764"/>
      <c r="R44" s="764"/>
      <c r="S44" s="764"/>
      <c r="T44" s="765"/>
      <c r="U44" s="977"/>
      <c r="V44" s="764"/>
      <c r="W44" s="764"/>
      <c r="X44" s="764"/>
      <c r="Y44" s="764"/>
      <c r="Z44" s="765"/>
      <c r="AA44" s="980"/>
      <c r="AB44" s="764"/>
      <c r="AC44" s="764"/>
      <c r="AD44" s="764"/>
      <c r="AE44" s="764"/>
      <c r="AF44" s="765"/>
      <c r="AG44" s="980"/>
      <c r="AH44" s="764"/>
      <c r="AI44" s="764"/>
      <c r="AJ44" s="764"/>
      <c r="AK44" s="764"/>
      <c r="AL44" s="764"/>
      <c r="AM44" s="765"/>
      <c r="AN44" s="983"/>
      <c r="AO44" s="764"/>
      <c r="AP44" s="764"/>
      <c r="AQ44" s="764"/>
      <c r="AR44" s="764"/>
      <c r="AS44" s="765"/>
      <c r="AT44" s="1063"/>
      <c r="AU44" s="764"/>
      <c r="AV44" s="764"/>
      <c r="AW44" s="764"/>
      <c r="AX44" s="765"/>
    </row>
    <row r="45" spans="2:50" ht="14.25" customHeight="1" x14ac:dyDescent="0.25">
      <c r="G45" s="223"/>
      <c r="H45" s="980"/>
      <c r="I45" s="765"/>
      <c r="J45" s="979"/>
      <c r="K45" s="764"/>
      <c r="L45" s="764"/>
      <c r="M45" s="765"/>
      <c r="N45" s="980"/>
      <c r="O45" s="764"/>
      <c r="P45" s="764"/>
      <c r="Q45" s="764"/>
      <c r="R45" s="764"/>
      <c r="S45" s="764"/>
      <c r="T45" s="765"/>
      <c r="U45" s="977"/>
      <c r="V45" s="764"/>
      <c r="W45" s="764"/>
      <c r="X45" s="764"/>
      <c r="Y45" s="764"/>
      <c r="Z45" s="765"/>
      <c r="AA45" s="980"/>
      <c r="AB45" s="764"/>
      <c r="AC45" s="764"/>
      <c r="AD45" s="764"/>
      <c r="AE45" s="764"/>
      <c r="AF45" s="765"/>
      <c r="AG45" s="980"/>
      <c r="AH45" s="764"/>
      <c r="AI45" s="764"/>
      <c r="AJ45" s="764"/>
      <c r="AK45" s="764"/>
      <c r="AL45" s="764"/>
      <c r="AM45" s="765"/>
      <c r="AN45" s="983"/>
      <c r="AO45" s="764"/>
      <c r="AP45" s="764"/>
      <c r="AQ45" s="764"/>
      <c r="AR45" s="764"/>
      <c r="AS45" s="765"/>
      <c r="AT45" s="1063"/>
      <c r="AU45" s="764"/>
      <c r="AV45" s="764"/>
      <c r="AW45" s="764"/>
      <c r="AX45" s="765"/>
    </row>
    <row r="46" spans="2:50" ht="14.25" customHeight="1" x14ac:dyDescent="0.25">
      <c r="G46" s="223"/>
      <c r="H46" s="980"/>
      <c r="I46" s="765"/>
      <c r="J46" s="979"/>
      <c r="K46" s="764"/>
      <c r="L46" s="764"/>
      <c r="M46" s="765"/>
      <c r="N46" s="980"/>
      <c r="O46" s="764"/>
      <c r="P46" s="764"/>
      <c r="Q46" s="764"/>
      <c r="R46" s="764"/>
      <c r="S46" s="764"/>
      <c r="T46" s="765"/>
      <c r="U46" s="977"/>
      <c r="V46" s="764"/>
      <c r="W46" s="764"/>
      <c r="X46" s="764"/>
      <c r="Y46" s="764"/>
      <c r="Z46" s="765"/>
      <c r="AA46" s="980"/>
      <c r="AB46" s="764"/>
      <c r="AC46" s="764"/>
      <c r="AD46" s="764"/>
      <c r="AE46" s="764"/>
      <c r="AF46" s="765"/>
      <c r="AG46" s="980"/>
      <c r="AH46" s="764"/>
      <c r="AI46" s="764"/>
      <c r="AJ46" s="764"/>
      <c r="AK46" s="764"/>
      <c r="AL46" s="764"/>
      <c r="AM46" s="765"/>
      <c r="AN46" s="983"/>
      <c r="AO46" s="764"/>
      <c r="AP46" s="764"/>
      <c r="AQ46" s="764"/>
      <c r="AR46" s="764"/>
      <c r="AS46" s="765"/>
      <c r="AT46" s="1063"/>
      <c r="AU46" s="764"/>
      <c r="AV46" s="764"/>
      <c r="AW46" s="764"/>
      <c r="AX46" s="765"/>
    </row>
    <row r="47" spans="2:50" ht="14.25" customHeight="1" x14ac:dyDescent="0.25">
      <c r="G47" s="256"/>
      <c r="H47" s="980"/>
      <c r="I47" s="765"/>
      <c r="J47" s="979"/>
      <c r="K47" s="764"/>
      <c r="L47" s="764"/>
      <c r="M47" s="765"/>
      <c r="N47" s="980"/>
      <c r="O47" s="764"/>
      <c r="P47" s="764"/>
      <c r="Q47" s="764"/>
      <c r="R47" s="764"/>
      <c r="S47" s="764"/>
      <c r="T47" s="765"/>
      <c r="U47" s="977"/>
      <c r="V47" s="764"/>
      <c r="W47" s="764"/>
      <c r="X47" s="764"/>
      <c r="Y47" s="764"/>
      <c r="Z47" s="765"/>
      <c r="AA47" s="980"/>
      <c r="AB47" s="764"/>
      <c r="AC47" s="764"/>
      <c r="AD47" s="764"/>
      <c r="AE47" s="764"/>
      <c r="AF47" s="765"/>
      <c r="AG47" s="980"/>
      <c r="AH47" s="764"/>
      <c r="AI47" s="764"/>
      <c r="AJ47" s="764"/>
      <c r="AK47" s="764"/>
      <c r="AL47" s="764"/>
      <c r="AM47" s="765"/>
      <c r="AN47" s="983"/>
      <c r="AO47" s="764"/>
      <c r="AP47" s="764"/>
      <c r="AQ47" s="764"/>
      <c r="AR47" s="764"/>
      <c r="AS47" s="765"/>
      <c r="AT47" s="1063"/>
      <c r="AU47" s="764"/>
      <c r="AV47" s="764"/>
      <c r="AW47" s="764"/>
      <c r="AX47" s="765"/>
    </row>
    <row r="48" spans="2:50" ht="14.25" customHeight="1" x14ac:dyDescent="0.25">
      <c r="G48" s="256"/>
      <c r="H48" s="980"/>
      <c r="I48" s="765"/>
      <c r="J48" s="979"/>
      <c r="K48" s="764"/>
      <c r="L48" s="764"/>
      <c r="M48" s="765"/>
      <c r="N48" s="980"/>
      <c r="O48" s="764"/>
      <c r="P48" s="764"/>
      <c r="Q48" s="764"/>
      <c r="R48" s="764"/>
      <c r="S48" s="764"/>
      <c r="T48" s="765"/>
      <c r="U48" s="977"/>
      <c r="V48" s="764"/>
      <c r="W48" s="764"/>
      <c r="X48" s="764"/>
      <c r="Y48" s="764"/>
      <c r="Z48" s="765"/>
      <c r="AA48" s="980"/>
      <c r="AB48" s="764"/>
      <c r="AC48" s="764"/>
      <c r="AD48" s="764"/>
      <c r="AE48" s="764"/>
      <c r="AF48" s="765"/>
      <c r="AG48" s="980"/>
      <c r="AH48" s="764"/>
      <c r="AI48" s="764"/>
      <c r="AJ48" s="764"/>
      <c r="AK48" s="764"/>
      <c r="AL48" s="764"/>
      <c r="AM48" s="765"/>
      <c r="AN48" s="983"/>
      <c r="AO48" s="764"/>
      <c r="AP48" s="764"/>
      <c r="AQ48" s="764"/>
      <c r="AR48" s="764"/>
      <c r="AS48" s="765"/>
      <c r="AT48" s="1063"/>
      <c r="AU48" s="764"/>
      <c r="AV48" s="764"/>
      <c r="AW48" s="764"/>
      <c r="AX48" s="765"/>
    </row>
    <row r="49" spans="7:50" ht="14.25" customHeight="1" x14ac:dyDescent="0.25">
      <c r="G49" s="256"/>
      <c r="H49" s="980"/>
      <c r="I49" s="765"/>
      <c r="J49" s="979"/>
      <c r="K49" s="764"/>
      <c r="L49" s="764"/>
      <c r="M49" s="765"/>
      <c r="N49" s="980"/>
      <c r="O49" s="764"/>
      <c r="P49" s="764"/>
      <c r="Q49" s="764"/>
      <c r="R49" s="764"/>
      <c r="S49" s="764"/>
      <c r="T49" s="765"/>
      <c r="U49" s="977"/>
      <c r="V49" s="764"/>
      <c r="W49" s="764"/>
      <c r="X49" s="764"/>
      <c r="Y49" s="764"/>
      <c r="Z49" s="765"/>
      <c r="AA49" s="980"/>
      <c r="AB49" s="764"/>
      <c r="AC49" s="764"/>
      <c r="AD49" s="764"/>
      <c r="AE49" s="764"/>
      <c r="AF49" s="765"/>
      <c r="AG49" s="980"/>
      <c r="AH49" s="764"/>
      <c r="AI49" s="764"/>
      <c r="AJ49" s="764"/>
      <c r="AK49" s="764"/>
      <c r="AL49" s="764"/>
      <c r="AM49" s="765"/>
      <c r="AN49" s="983"/>
      <c r="AO49" s="764"/>
      <c r="AP49" s="764"/>
      <c r="AQ49" s="764"/>
      <c r="AR49" s="764"/>
      <c r="AS49" s="765"/>
      <c r="AT49" s="1063"/>
      <c r="AU49" s="764"/>
      <c r="AV49" s="764"/>
      <c r="AW49" s="764"/>
      <c r="AX49" s="765"/>
    </row>
    <row r="50" spans="7:50" ht="14.25" customHeight="1" x14ac:dyDescent="0.25">
      <c r="G50" s="256"/>
      <c r="H50" s="993"/>
      <c r="I50" s="765"/>
      <c r="J50" s="993"/>
      <c r="K50" s="764"/>
      <c r="L50" s="764"/>
      <c r="M50" s="765"/>
      <c r="N50" s="993"/>
      <c r="O50" s="764"/>
      <c r="P50" s="764"/>
      <c r="Q50" s="764"/>
      <c r="R50" s="764"/>
      <c r="S50" s="764"/>
      <c r="T50" s="765"/>
      <c r="U50" s="986"/>
      <c r="V50" s="764"/>
      <c r="W50" s="764"/>
      <c r="X50" s="764"/>
      <c r="Y50" s="764"/>
      <c r="Z50" s="765"/>
      <c r="AA50" s="993"/>
      <c r="AB50" s="764"/>
      <c r="AC50" s="764"/>
      <c r="AD50" s="764"/>
      <c r="AE50" s="764"/>
      <c r="AF50" s="765"/>
      <c r="AG50" s="993"/>
      <c r="AH50" s="764"/>
      <c r="AI50" s="764"/>
      <c r="AJ50" s="764"/>
      <c r="AK50" s="764"/>
      <c r="AL50" s="764"/>
      <c r="AM50" s="765"/>
      <c r="AN50" s="995"/>
      <c r="AO50" s="764"/>
      <c r="AP50" s="764"/>
      <c r="AQ50" s="764"/>
      <c r="AR50" s="764"/>
      <c r="AS50" s="765"/>
      <c r="AT50" s="1065"/>
      <c r="AU50" s="764"/>
      <c r="AV50" s="764"/>
      <c r="AW50" s="764"/>
      <c r="AX50" s="765"/>
    </row>
    <row r="51" spans="7:50" ht="14.25" customHeight="1" x14ac:dyDescent="0.25">
      <c r="G51" s="223"/>
      <c r="H51" s="1092" t="s">
        <v>1494</v>
      </c>
      <c r="I51" s="764"/>
      <c r="J51" s="764"/>
      <c r="K51" s="764"/>
      <c r="L51" s="764"/>
      <c r="M51" s="764"/>
      <c r="N51" s="764"/>
      <c r="O51" s="764"/>
      <c r="P51" s="764"/>
      <c r="Q51" s="764"/>
      <c r="R51" s="764"/>
      <c r="S51" s="764"/>
      <c r="T51" s="764"/>
      <c r="U51" s="764"/>
      <c r="V51" s="764"/>
      <c r="W51" s="764"/>
      <c r="X51" s="764"/>
      <c r="Y51" s="764"/>
      <c r="Z51" s="764"/>
      <c r="AA51" s="764"/>
      <c r="AB51" s="764"/>
      <c r="AC51" s="764"/>
      <c r="AD51" s="764"/>
      <c r="AE51" s="764"/>
      <c r="AF51" s="764"/>
      <c r="AG51" s="764"/>
      <c r="AH51" s="764"/>
      <c r="AI51" s="764"/>
      <c r="AJ51" s="764"/>
      <c r="AK51" s="764"/>
      <c r="AL51" s="764"/>
      <c r="AM51" s="764"/>
      <c r="AN51" s="764"/>
      <c r="AO51" s="764"/>
      <c r="AP51" s="764"/>
      <c r="AQ51" s="764"/>
      <c r="AR51" s="764"/>
      <c r="AS51" s="765"/>
      <c r="AT51" s="1134">
        <f>SUM(AT30:AT50)</f>
        <v>0</v>
      </c>
      <c r="AU51" s="764"/>
      <c r="AV51" s="764"/>
      <c r="AW51" s="764"/>
      <c r="AX51" s="765"/>
    </row>
    <row r="52" spans="7:50" ht="14.25" customHeight="1" x14ac:dyDescent="0.25">
      <c r="G52" s="223"/>
    </row>
    <row r="53" spans="7:50" ht="14.25" customHeight="1" x14ac:dyDescent="0.25">
      <c r="G53" s="223"/>
    </row>
    <row r="54" spans="7:50" ht="15" customHeight="1" x14ac:dyDescent="0.25">
      <c r="G54" s="223"/>
    </row>
    <row r="55" spans="7:50" ht="14.25" customHeight="1" x14ac:dyDescent="0.25">
      <c r="G55" s="223"/>
      <c r="H55" s="976" t="s">
        <v>1795</v>
      </c>
      <c r="I55" s="824"/>
      <c r="J55" s="824"/>
      <c r="K55" s="824"/>
      <c r="L55" s="824"/>
      <c r="M55" s="824"/>
      <c r="N55" s="824"/>
      <c r="O55" s="824"/>
      <c r="P55" s="824"/>
      <c r="Q55" s="824"/>
      <c r="R55" s="824"/>
      <c r="S55" s="824"/>
      <c r="T55" s="824"/>
      <c r="U55" s="824"/>
      <c r="V55" s="824"/>
      <c r="W55" s="824"/>
      <c r="X55" s="824"/>
      <c r="Y55" s="825"/>
      <c r="Z55" s="976" t="s">
        <v>1796</v>
      </c>
      <c r="AA55" s="824"/>
      <c r="AB55" s="824"/>
      <c r="AC55" s="824"/>
      <c r="AD55" s="824"/>
      <c r="AE55" s="824"/>
      <c r="AF55" s="824"/>
      <c r="AG55" s="824"/>
      <c r="AH55" s="824"/>
      <c r="AI55" s="824"/>
      <c r="AJ55" s="824"/>
      <c r="AK55" s="824"/>
      <c r="AL55" s="824"/>
      <c r="AM55" s="824"/>
      <c r="AN55" s="824"/>
      <c r="AO55" s="824"/>
      <c r="AP55" s="824"/>
      <c r="AQ55" s="825"/>
    </row>
    <row r="56" spans="7:50" ht="14.25" customHeight="1" x14ac:dyDescent="0.25">
      <c r="G56" s="223"/>
      <c r="H56" s="257" t="s">
        <v>796</v>
      </c>
      <c r="I56" s="258"/>
      <c r="J56" s="258"/>
      <c r="K56" s="258"/>
      <c r="L56" s="258"/>
      <c r="M56" s="258"/>
      <c r="N56" s="258"/>
      <c r="O56" s="258"/>
      <c r="P56" s="258"/>
      <c r="Q56" s="259"/>
      <c r="R56" s="257" t="s">
        <v>1511</v>
      </c>
      <c r="S56" s="258"/>
      <c r="T56" s="258"/>
      <c r="U56" s="259"/>
      <c r="V56" s="257" t="s">
        <v>1510</v>
      </c>
      <c r="W56" s="258"/>
      <c r="X56" s="258"/>
      <c r="Y56" s="259"/>
      <c r="Z56" s="257" t="s">
        <v>796</v>
      </c>
      <c r="AA56" s="258"/>
      <c r="AB56" s="258"/>
      <c r="AC56" s="258"/>
      <c r="AD56" s="258"/>
      <c r="AE56" s="258"/>
      <c r="AF56" s="258"/>
      <c r="AG56" s="258"/>
      <c r="AH56" s="258"/>
      <c r="AI56" s="259"/>
      <c r="AJ56" s="257" t="s">
        <v>1511</v>
      </c>
      <c r="AK56" s="258"/>
      <c r="AL56" s="258"/>
      <c r="AM56" s="259"/>
      <c r="AN56" s="257" t="s">
        <v>1510</v>
      </c>
      <c r="AO56" s="258"/>
      <c r="AP56" s="258"/>
      <c r="AQ56" s="259"/>
    </row>
    <row r="57" spans="7:50" ht="14.25" customHeight="1" x14ac:dyDescent="0.25">
      <c r="G57" s="223"/>
      <c r="H57" s="260"/>
      <c r="Q57" s="261"/>
      <c r="R57" s="260"/>
      <c r="U57" s="261"/>
      <c r="V57" s="260"/>
      <c r="Y57" s="261"/>
      <c r="Z57" s="260"/>
      <c r="AI57" s="261"/>
      <c r="AJ57" s="260"/>
      <c r="AM57" s="261"/>
      <c r="AN57" s="260"/>
      <c r="AQ57" s="261"/>
    </row>
    <row r="58" spans="7:50" ht="14.25" customHeight="1" x14ac:dyDescent="0.25">
      <c r="G58" s="223"/>
      <c r="H58" s="260"/>
      <c r="Q58" s="261"/>
      <c r="R58" s="260"/>
      <c r="U58" s="261"/>
      <c r="V58" s="260"/>
      <c r="Y58" s="261"/>
      <c r="Z58" s="260"/>
      <c r="AI58" s="261"/>
      <c r="AJ58" s="260"/>
      <c r="AM58" s="261"/>
      <c r="AN58" s="260"/>
      <c r="AQ58" s="261"/>
    </row>
    <row r="59" spans="7:50" ht="14.25" customHeight="1" x14ac:dyDescent="0.25">
      <c r="G59" s="223"/>
      <c r="H59" s="260"/>
      <c r="Q59" s="261"/>
      <c r="R59" s="260"/>
      <c r="U59" s="261"/>
      <c r="V59" s="260"/>
      <c r="Y59" s="261"/>
      <c r="Z59" s="260"/>
      <c r="AI59" s="261"/>
      <c r="AJ59" s="260"/>
      <c r="AM59" s="261"/>
      <c r="AN59" s="260"/>
      <c r="AQ59" s="261"/>
    </row>
    <row r="60" spans="7:50" ht="14.25" customHeight="1" x14ac:dyDescent="0.25">
      <c r="G60" s="223"/>
      <c r="H60" s="260"/>
      <c r="Q60" s="261"/>
      <c r="R60" s="260"/>
      <c r="U60" s="261"/>
      <c r="V60" s="260"/>
      <c r="Y60" s="261"/>
      <c r="Z60" s="260"/>
      <c r="AI60" s="261"/>
      <c r="AJ60" s="260"/>
      <c r="AM60" s="261"/>
      <c r="AN60" s="260"/>
      <c r="AQ60" s="261"/>
    </row>
    <row r="61" spans="7:50" ht="14.25" customHeight="1" x14ac:dyDescent="0.25">
      <c r="G61" s="223"/>
      <c r="H61" s="262"/>
      <c r="I61" s="263"/>
      <c r="J61" s="263"/>
      <c r="K61" s="263"/>
      <c r="L61" s="263"/>
      <c r="M61" s="263"/>
      <c r="N61" s="263"/>
      <c r="O61" s="263"/>
      <c r="P61" s="263"/>
      <c r="Q61" s="264"/>
      <c r="R61" s="262"/>
      <c r="S61" s="263"/>
      <c r="T61" s="263"/>
      <c r="U61" s="264"/>
      <c r="V61" s="262"/>
      <c r="W61" s="263"/>
      <c r="X61" s="263"/>
      <c r="Y61" s="264"/>
      <c r="Z61" s="262"/>
      <c r="AA61" s="263"/>
      <c r="AB61" s="263"/>
      <c r="AC61" s="263"/>
      <c r="AD61" s="263"/>
      <c r="AE61" s="263"/>
      <c r="AF61" s="263"/>
      <c r="AG61" s="263"/>
      <c r="AH61" s="263"/>
      <c r="AI61" s="264"/>
      <c r="AJ61" s="262"/>
      <c r="AK61" s="263"/>
      <c r="AL61" s="263"/>
      <c r="AM61" s="264"/>
      <c r="AN61" s="262"/>
      <c r="AO61" s="263"/>
      <c r="AP61" s="263"/>
      <c r="AQ61" s="264"/>
    </row>
    <row r="62" spans="7:50" ht="14.25" customHeight="1" x14ac:dyDescent="0.25">
      <c r="G62" s="223"/>
      <c r="AM62" s="265" t="s">
        <v>1797</v>
      </c>
      <c r="AN62" s="55" t="str">
        <f>'E-6-1'!U18</f>
        <v>E-6-1-1</v>
      </c>
    </row>
    <row r="63" spans="7:50" ht="14.25" customHeight="1" x14ac:dyDescent="0.25">
      <c r="G63" s="223"/>
    </row>
    <row r="64" spans="7:50" ht="14.25" customHeight="1" x14ac:dyDescent="0.25">
      <c r="G64" s="223"/>
      <c r="H64" s="223"/>
      <c r="I64" s="223"/>
      <c r="J64" s="223"/>
      <c r="K64" s="223"/>
      <c r="L64" s="223"/>
      <c r="M64" s="223"/>
      <c r="N64" s="223"/>
      <c r="O64" s="223"/>
      <c r="P64" s="223"/>
      <c r="Q64" s="223"/>
      <c r="R64" s="223"/>
      <c r="S64" s="223"/>
      <c r="T64" s="223"/>
      <c r="U64" s="223"/>
      <c r="V64" s="223"/>
      <c r="W64" s="223"/>
      <c r="X64" s="223"/>
    </row>
  </sheetData>
  <mergeCells count="216">
    <mergeCell ref="AT50:AX50"/>
    <mergeCell ref="AT28:AX29"/>
    <mergeCell ref="H35:I35"/>
    <mergeCell ref="H22:I23"/>
    <mergeCell ref="AA49:AF49"/>
    <mergeCell ref="N31:T31"/>
    <mergeCell ref="AN32:AS32"/>
    <mergeCell ref="AA36:AF36"/>
    <mergeCell ref="N40:T40"/>
    <mergeCell ref="AN41:AS41"/>
    <mergeCell ref="J43:M43"/>
    <mergeCell ref="AN47:AS47"/>
    <mergeCell ref="J33:M33"/>
    <mergeCell ref="H39:I39"/>
    <mergeCell ref="J42:M42"/>
    <mergeCell ref="AN43:AS43"/>
    <mergeCell ref="J23:P23"/>
    <mergeCell ref="X24:AD24"/>
    <mergeCell ref="AA39:AF39"/>
    <mergeCell ref="AA35:AF35"/>
    <mergeCell ref="AT49:AX49"/>
    <mergeCell ref="AA40:AF40"/>
    <mergeCell ref="AT32:AX32"/>
    <mergeCell ref="H24:I24"/>
    <mergeCell ref="B12:E12"/>
    <mergeCell ref="AG31:AM31"/>
    <mergeCell ref="H45:I45"/>
    <mergeCell ref="AA32:AF32"/>
    <mergeCell ref="AT34:AX34"/>
    <mergeCell ref="H37:I37"/>
    <mergeCell ref="AL24:AS24"/>
    <mergeCell ref="J30:M30"/>
    <mergeCell ref="U31:Z31"/>
    <mergeCell ref="U40:Z40"/>
    <mergeCell ref="Q23:W23"/>
    <mergeCell ref="AN34:AS34"/>
    <mergeCell ref="B14:E14"/>
    <mergeCell ref="AA38:AF38"/>
    <mergeCell ref="AT39:AX39"/>
    <mergeCell ref="N42:T42"/>
    <mergeCell ref="AN45:AS45"/>
    <mergeCell ref="AA37:AF37"/>
    <mergeCell ref="AN29:AS29"/>
    <mergeCell ref="B13:E13"/>
    <mergeCell ref="AG32:AM32"/>
    <mergeCell ref="J22:AX22"/>
    <mergeCell ref="AN36:AS36"/>
    <mergeCell ref="AT40:AX40"/>
    <mergeCell ref="B32:E32"/>
    <mergeCell ref="H33:I33"/>
    <mergeCell ref="H34:I34"/>
    <mergeCell ref="AG44:AM44"/>
    <mergeCell ref="U38:Z38"/>
    <mergeCell ref="B16:E16"/>
    <mergeCell ref="AG35:AM35"/>
    <mergeCell ref="B18:E18"/>
    <mergeCell ref="B20:E20"/>
    <mergeCell ref="AG30:AM30"/>
    <mergeCell ref="AA34:AF34"/>
    <mergeCell ref="AA33:AF33"/>
    <mergeCell ref="AE23:AK23"/>
    <mergeCell ref="N44:T44"/>
    <mergeCell ref="N50:T50"/>
    <mergeCell ref="H49:I49"/>
    <mergeCell ref="H47:I47"/>
    <mergeCell ref="J47:M47"/>
    <mergeCell ref="H36:I36"/>
    <mergeCell ref="N39:T39"/>
    <mergeCell ref="U39:Z39"/>
    <mergeCell ref="J44:M44"/>
    <mergeCell ref="U45:Z45"/>
    <mergeCell ref="J45:M45"/>
    <mergeCell ref="G7:AR7"/>
    <mergeCell ref="AG34:AM34"/>
    <mergeCell ref="N32:T32"/>
    <mergeCell ref="AA50:AF50"/>
    <mergeCell ref="N41:T41"/>
    <mergeCell ref="X23:AD23"/>
    <mergeCell ref="AA47:AF47"/>
    <mergeCell ref="J34:M34"/>
    <mergeCell ref="N43:T43"/>
    <mergeCell ref="J24:P24"/>
    <mergeCell ref="AL23:AS23"/>
    <mergeCell ref="J49:M49"/>
    <mergeCell ref="AA29:AF29"/>
    <mergeCell ref="N33:T33"/>
    <mergeCell ref="J36:M36"/>
    <mergeCell ref="J31:M31"/>
    <mergeCell ref="U32:Z32"/>
    <mergeCell ref="AE24:AK24"/>
    <mergeCell ref="G9:Z11"/>
    <mergeCell ref="AN33:AS33"/>
    <mergeCell ref="AN44:AS44"/>
    <mergeCell ref="H41:I41"/>
    <mergeCell ref="N30:T30"/>
    <mergeCell ref="H50:I50"/>
    <mergeCell ref="Z55:AQ55"/>
    <mergeCell ref="U46:Z46"/>
    <mergeCell ref="H48:I48"/>
    <mergeCell ref="AA44:AF44"/>
    <mergeCell ref="AG48:AM48"/>
    <mergeCell ref="AN49:AS49"/>
    <mergeCell ref="AG45:AM45"/>
    <mergeCell ref="AN35:AS35"/>
    <mergeCell ref="U48:Z48"/>
    <mergeCell ref="H38:I38"/>
    <mergeCell ref="AG47:AM47"/>
    <mergeCell ref="AA41:AF41"/>
    <mergeCell ref="AN46:AS46"/>
    <mergeCell ref="J48:M48"/>
    <mergeCell ref="AN39:AS39"/>
    <mergeCell ref="AA45:AF45"/>
    <mergeCell ref="AN50:AS50"/>
    <mergeCell ref="J50:M50"/>
    <mergeCell ref="U37:Z37"/>
    <mergeCell ref="AG39:AM39"/>
    <mergeCell ref="H44:I44"/>
    <mergeCell ref="N49:T49"/>
    <mergeCell ref="H51:AS51"/>
    <mergeCell ref="U50:Z50"/>
    <mergeCell ref="B6:E6"/>
    <mergeCell ref="U41:Z41"/>
    <mergeCell ref="N34:T34"/>
    <mergeCell ref="H43:I43"/>
    <mergeCell ref="B15:E15"/>
    <mergeCell ref="J46:M46"/>
    <mergeCell ref="J28:M29"/>
    <mergeCell ref="H31:I31"/>
    <mergeCell ref="U47:Z47"/>
    <mergeCell ref="H40:I40"/>
    <mergeCell ref="U43:Z43"/>
    <mergeCell ref="N36:T36"/>
    <mergeCell ref="N45:T45"/>
    <mergeCell ref="U33:Z33"/>
    <mergeCell ref="J38:M38"/>
    <mergeCell ref="J40:M40"/>
    <mergeCell ref="B17:E17"/>
    <mergeCell ref="H42:I42"/>
    <mergeCell ref="J35:M35"/>
    <mergeCell ref="B19:E19"/>
    <mergeCell ref="B34:E34"/>
    <mergeCell ref="B28:E28"/>
    <mergeCell ref="H30:I30"/>
    <mergeCell ref="B30:E30"/>
    <mergeCell ref="AA48:AF48"/>
    <mergeCell ref="AA30:AF30"/>
    <mergeCell ref="AG37:AM37"/>
    <mergeCell ref="N28:Z28"/>
    <mergeCell ref="AT24:AX24"/>
    <mergeCell ref="AT33:AX33"/>
    <mergeCell ref="AT35:AX35"/>
    <mergeCell ref="AT38:AX38"/>
    <mergeCell ref="AT41:AX41"/>
    <mergeCell ref="AT48:AX48"/>
    <mergeCell ref="AN31:AS31"/>
    <mergeCell ref="AT37:AX37"/>
    <mergeCell ref="AT42:AX42"/>
    <mergeCell ref="AG33:AM33"/>
    <mergeCell ref="AA31:AF31"/>
    <mergeCell ref="AG29:AM29"/>
    <mergeCell ref="U29:Z29"/>
    <mergeCell ref="AG42:AM42"/>
    <mergeCell ref="AG43:AM43"/>
    <mergeCell ref="U42:Z42"/>
    <mergeCell ref="N48:T48"/>
    <mergeCell ref="AT36:AX36"/>
    <mergeCell ref="AA43:AF43"/>
    <mergeCell ref="AG38:AM38"/>
    <mergeCell ref="B4:E4"/>
    <mergeCell ref="H46:I46"/>
    <mergeCell ref="H28:I29"/>
    <mergeCell ref="N35:T35"/>
    <mergeCell ref="J39:M39"/>
    <mergeCell ref="AN42:AS42"/>
    <mergeCell ref="AA46:AF46"/>
    <mergeCell ref="J37:M37"/>
    <mergeCell ref="AT30:AX30"/>
    <mergeCell ref="AG46:AM46"/>
    <mergeCell ref="AA28:AS28"/>
    <mergeCell ref="AG40:AM40"/>
    <mergeCell ref="H32:I32"/>
    <mergeCell ref="AN37:AS37"/>
    <mergeCell ref="U35:Z35"/>
    <mergeCell ref="AT44:AX44"/>
    <mergeCell ref="U44:Z44"/>
    <mergeCell ref="N46:T46"/>
    <mergeCell ref="J32:M32"/>
    <mergeCell ref="AT31:AX31"/>
    <mergeCell ref="U34:Z34"/>
    <mergeCell ref="AN30:AS30"/>
    <mergeCell ref="B8:E8"/>
    <mergeCell ref="U30:Z30"/>
    <mergeCell ref="AT51:AX51"/>
    <mergeCell ref="U49:Z49"/>
    <mergeCell ref="H55:Y55"/>
    <mergeCell ref="U36:Z36"/>
    <mergeCell ref="N29:T29"/>
    <mergeCell ref="AT45:AX45"/>
    <mergeCell ref="B10:E10"/>
    <mergeCell ref="N38:T38"/>
    <mergeCell ref="J41:M41"/>
    <mergeCell ref="AT23:AX23"/>
    <mergeCell ref="N47:T47"/>
    <mergeCell ref="AN48:AS48"/>
    <mergeCell ref="AG41:AM41"/>
    <mergeCell ref="Q24:W24"/>
    <mergeCell ref="AT47:AX47"/>
    <mergeCell ref="AG50:AM50"/>
    <mergeCell ref="N37:T37"/>
    <mergeCell ref="AN38:AS38"/>
    <mergeCell ref="AA42:AF42"/>
    <mergeCell ref="AT43:AX43"/>
    <mergeCell ref="AT46:AX46"/>
    <mergeCell ref="AG49:AM49"/>
    <mergeCell ref="AN40:AS40"/>
    <mergeCell ref="AG36:AM36"/>
  </mergeCells>
  <hyperlinks>
    <hyperlink ref="B4" location="PANDUAN!A1" display="PANDUAN" xr:uid="{00000000-0004-0000-9D00-000000000000}"/>
    <hyperlink ref="B6" location="'EWS DIRECTORY'!A1" display="EWS DIRECTORY" xr:uid="{00000000-0004-0000-9D00-000001000000}"/>
    <hyperlink ref="B8" location="'DATA PEMICU'!A1" display="DATA PEMICU" xr:uid="{00000000-0004-0000-9D00-000002000000}"/>
    <hyperlink ref="B10" location="'DATA PENGUJI'!A1" display="DATA PENGUJI" xr:uid="{00000000-0004-0000-9D00-000003000000}"/>
    <hyperlink ref="B12" location="'MAIN LEVEL'!A1" display="MAIN LEVEL" xr:uid="{00000000-0004-0000-9D00-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E00-000000000000}">
  <sheetPr codeName="Sheet290">
    <tabColor theme="4" tint="-0.249977111117893"/>
  </sheetPr>
  <dimension ref="A1:AT35"/>
  <sheetViews>
    <sheetView topLeftCell="B1"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46" width="3.6640625" customWidth="1"/>
  </cols>
  <sheetData>
    <row r="1" spans="2:46" ht="14.25" customHeight="1" x14ac:dyDescent="0.25">
      <c r="G1" s="110"/>
      <c r="H1" s="110"/>
      <c r="I1" s="110"/>
      <c r="J1" s="110"/>
      <c r="K1" s="110"/>
      <c r="L1" s="110"/>
      <c r="M1" s="110"/>
      <c r="N1" s="110"/>
      <c r="O1" s="110"/>
      <c r="P1" s="110"/>
      <c r="Q1" s="110"/>
      <c r="R1" s="110"/>
      <c r="S1" s="110"/>
      <c r="T1" s="110"/>
      <c r="U1" s="110"/>
      <c r="V1" s="110"/>
      <c r="W1" s="110"/>
      <c r="X1" s="110"/>
    </row>
    <row r="2" spans="2:46" ht="14.25" customHeight="1" x14ac:dyDescent="0.25">
      <c r="G2" s="55" t="s">
        <v>1674</v>
      </c>
      <c r="H2" s="55"/>
      <c r="I2" s="55"/>
      <c r="J2" s="55"/>
      <c r="K2" s="55"/>
      <c r="L2" s="55"/>
      <c r="M2" s="55"/>
      <c r="N2" s="55"/>
      <c r="AT2" s="443"/>
    </row>
    <row r="3" spans="2:46" ht="14.25" customHeight="1" x14ac:dyDescent="0.25">
      <c r="B3" s="111"/>
      <c r="C3" s="111"/>
      <c r="D3" s="111"/>
      <c r="E3" s="111"/>
      <c r="G3" s="55"/>
      <c r="H3" s="55"/>
      <c r="I3" s="55"/>
      <c r="J3" s="55"/>
      <c r="K3" s="55"/>
      <c r="L3" s="55"/>
      <c r="M3" s="55"/>
      <c r="N3" s="55"/>
      <c r="AT3" s="443"/>
    </row>
    <row r="4" spans="2:46" ht="14.25" customHeight="1" x14ac:dyDescent="0.25">
      <c r="B4" s="762" t="s">
        <v>79</v>
      </c>
      <c r="C4" s="761"/>
      <c r="D4" s="761"/>
      <c r="E4" s="761"/>
      <c r="G4" s="55"/>
      <c r="H4" s="55"/>
      <c r="I4" s="55"/>
      <c r="J4" s="55"/>
      <c r="K4" s="55"/>
      <c r="L4" s="55"/>
      <c r="M4" s="55"/>
      <c r="N4" s="55"/>
      <c r="AT4" s="443"/>
    </row>
    <row r="5" spans="2:46" ht="14.25" customHeight="1" x14ac:dyDescent="0.25">
      <c r="B5" s="111"/>
      <c r="C5" s="111"/>
      <c r="D5" s="111"/>
      <c r="E5" s="111"/>
      <c r="G5" s="55"/>
      <c r="H5" s="55"/>
      <c r="I5" s="55"/>
      <c r="J5" s="55"/>
      <c r="K5" s="55"/>
      <c r="L5" s="55"/>
      <c r="M5" s="55"/>
      <c r="N5" s="55"/>
      <c r="AT5" s="443"/>
    </row>
    <row r="6" spans="2:46" ht="14.25" customHeight="1" x14ac:dyDescent="0.25">
      <c r="B6" s="762" t="s">
        <v>87</v>
      </c>
      <c r="C6" s="761"/>
      <c r="D6" s="761"/>
      <c r="E6" s="761"/>
      <c r="G6" s="55"/>
      <c r="H6" s="55"/>
      <c r="I6" s="55"/>
      <c r="J6" s="55"/>
      <c r="K6" s="55"/>
      <c r="L6" s="55"/>
      <c r="M6" s="55"/>
      <c r="N6" s="55"/>
      <c r="AT6" s="443"/>
    </row>
    <row r="7" spans="2:46" ht="15" customHeight="1" x14ac:dyDescent="0.25">
      <c r="B7" s="111"/>
      <c r="C7" s="111"/>
      <c r="D7" s="111"/>
      <c r="E7" s="111"/>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443"/>
    </row>
    <row r="8" spans="2:46" ht="14.25" customHeight="1" x14ac:dyDescent="0.25">
      <c r="B8" s="762" t="s">
        <v>94</v>
      </c>
      <c r="C8" s="761"/>
      <c r="D8" s="761"/>
      <c r="E8" s="761"/>
      <c r="G8" s="55"/>
      <c r="H8" s="55"/>
      <c r="I8" s="55"/>
      <c r="J8" s="55"/>
      <c r="K8" s="55"/>
      <c r="L8" s="55"/>
      <c r="M8" s="55"/>
      <c r="N8" s="55"/>
      <c r="AT8" s="443"/>
    </row>
    <row r="9" spans="2:46" ht="14.25" customHeight="1" x14ac:dyDescent="0.25">
      <c r="B9" s="111"/>
      <c r="C9" s="111"/>
      <c r="D9" s="111"/>
      <c r="E9" s="111"/>
      <c r="G9" s="999" t="str">
        <f>"Rincian "&amp;'E-6'!G9&amp;" "&amp;'E-6-1'!M20</f>
        <v>Rincian Biaya Bunga Pinjaman Berdasarkan Analisis SPT dan Laporan Keuangan</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c r="AT12" s="443"/>
    </row>
    <row r="13" spans="2:46" ht="14.25" customHeight="1" x14ac:dyDescent="0.25">
      <c r="B13" s="962" t="str">
        <f>HYPERLINK("#'"&amp;'EWS DIRECTORY'!$J$155&amp;"'!A1",'EWS DIRECTORY'!$J$155)</f>
        <v>E-6</v>
      </c>
      <c r="C13" s="761"/>
      <c r="D13" s="761"/>
      <c r="E13" s="761"/>
      <c r="G13" s="55" t="s">
        <v>1680</v>
      </c>
      <c r="H13" s="55"/>
      <c r="I13" s="254"/>
      <c r="J13" s="254"/>
      <c r="K13" s="254"/>
      <c r="L13" s="254"/>
      <c r="M13" s="254"/>
      <c r="N13" s="254"/>
      <c r="AT13" s="443"/>
    </row>
    <row r="14" spans="2:46" ht="14.25" customHeight="1" x14ac:dyDescent="0.25">
      <c r="B14" s="931" t="str">
        <f>HYPERLINK("#'"&amp;'EWS DIRECTORY'!$J$156&amp;"'!A1",'EWS DIRECTORY'!$J$156)</f>
        <v>E-6-1</v>
      </c>
      <c r="C14" s="761"/>
      <c r="D14" s="761"/>
      <c r="E14" s="761"/>
      <c r="G14" s="55"/>
      <c r="H14" s="55"/>
      <c r="I14" s="254"/>
      <c r="J14" s="254"/>
      <c r="K14" s="254"/>
      <c r="L14" s="254"/>
      <c r="M14" s="254"/>
      <c r="N14" s="254"/>
      <c r="AT14" s="443"/>
    </row>
    <row r="15" spans="2:46" ht="14.25" customHeight="1" x14ac:dyDescent="0.25">
      <c r="B15" s="929" t="str">
        <f>HYPERLINK("#'"&amp;'EWS DIRECTORY'!$J$157&amp;"'!A1",'EWS DIRECTORY'!$J$157)</f>
        <v>E-6-1-1</v>
      </c>
      <c r="C15" s="761"/>
      <c r="D15" s="761"/>
      <c r="E15" s="761"/>
      <c r="G15" s="55"/>
      <c r="H15" s="55"/>
      <c r="I15" s="254"/>
      <c r="J15" s="254"/>
      <c r="K15" s="254"/>
      <c r="L15" s="254"/>
      <c r="M15" s="254"/>
      <c r="N15" s="254"/>
      <c r="AT15" s="443"/>
    </row>
    <row r="16" spans="2:46" ht="14.25" customHeight="1" x14ac:dyDescent="0.25">
      <c r="B16" s="927" t="str">
        <f>HYPERLINK("#'"&amp;'EWS DIRECTORY'!$J$158&amp;"'!A1",'EWS DIRECTORY'!$J$158)</f>
        <v>E-6-1-2</v>
      </c>
      <c r="C16" s="761"/>
      <c r="D16" s="761"/>
      <c r="E16" s="761"/>
      <c r="G16" s="55"/>
      <c r="H16" s="55"/>
      <c r="I16" s="254"/>
      <c r="J16" s="254"/>
      <c r="K16" s="254"/>
      <c r="L16" s="254"/>
      <c r="M16" s="254"/>
      <c r="N16" s="254"/>
      <c r="AT16" s="443"/>
    </row>
    <row r="17" spans="2:46" ht="14.25" customHeight="1" x14ac:dyDescent="0.25">
      <c r="B17" s="929" t="str">
        <f>HYPERLINK("#'"&amp;'EWS DIRECTORY'!$J$159&amp;"'!A1",'EWS DIRECTORY'!$J$159)</f>
        <v>E-6-1-3</v>
      </c>
      <c r="C17" s="761"/>
      <c r="D17" s="761"/>
      <c r="E17" s="761"/>
      <c r="G17" s="55" t="s">
        <v>1681</v>
      </c>
      <c r="H17" s="55"/>
      <c r="I17" s="55"/>
      <c r="J17" s="254"/>
      <c r="K17" s="254"/>
      <c r="L17" s="254"/>
      <c r="M17" s="254"/>
      <c r="N17" s="254"/>
      <c r="AT17" s="443"/>
    </row>
    <row r="18" spans="2:46" ht="14.25" customHeight="1" x14ac:dyDescent="0.25">
      <c r="B18" s="929" t="str">
        <f>HYPERLINK("#'"&amp;'EWS DIRECTORY'!$J$160&amp;"'!A1",'EWS DIRECTORY'!$J$160)</f>
        <v>E-6-1-4</v>
      </c>
      <c r="C18" s="761"/>
      <c r="D18" s="761"/>
      <c r="E18" s="761"/>
      <c r="G18" s="55" t="s">
        <v>1744</v>
      </c>
      <c r="H18" s="55"/>
      <c r="I18" s="55" t="s">
        <v>1744</v>
      </c>
      <c r="J18" s="254"/>
      <c r="K18" s="254"/>
      <c r="L18" s="254"/>
      <c r="M18" s="254"/>
      <c r="N18" s="254"/>
      <c r="AT18" s="443"/>
    </row>
    <row r="19" spans="2:46" ht="14.25" customHeight="1" x14ac:dyDescent="0.25">
      <c r="B19" s="929" t="str">
        <f>HYPERLINK("#'"&amp;'EWS DIRECTORY'!$J$161&amp;"'!A1",'EWS DIRECTORY'!$J$161)</f>
        <v>E-6-1-5</v>
      </c>
      <c r="C19" s="761"/>
      <c r="D19" s="761"/>
      <c r="E19" s="761"/>
      <c r="AT19" s="443"/>
    </row>
    <row r="20" spans="2:46" ht="14.25" customHeight="1" x14ac:dyDescent="0.25">
      <c r="B20" s="929" t="str">
        <f>HYPERLINK("#'"&amp;'EWS DIRECTORY'!$J$162&amp;"'!A1",'EWS DIRECTORY'!$J$162)</f>
        <v>E-6-1-6</v>
      </c>
      <c r="C20" s="761"/>
      <c r="D20" s="761"/>
      <c r="E20" s="761"/>
      <c r="G20" s="55" t="s">
        <v>1851</v>
      </c>
      <c r="AT20" s="443"/>
    </row>
    <row r="21" spans="2:46" ht="14.25" customHeight="1" x14ac:dyDescent="0.25">
      <c r="G21" s="55"/>
      <c r="AT21" s="443"/>
    </row>
    <row r="22" spans="2:46" ht="14.25" customHeight="1" x14ac:dyDescent="0.25">
      <c r="G22" s="55"/>
      <c r="H22" s="1086" t="s">
        <v>107</v>
      </c>
      <c r="I22" s="790"/>
      <c r="J22" s="1087" t="s">
        <v>1767</v>
      </c>
      <c r="K22" s="789"/>
      <c r="L22" s="1082" t="s">
        <v>1852</v>
      </c>
      <c r="M22" s="764"/>
      <c r="N22" s="764"/>
      <c r="O22" s="764"/>
      <c r="P22" s="764"/>
      <c r="Q22" s="764"/>
      <c r="R22" s="764"/>
      <c r="S22" s="764"/>
      <c r="T22" s="764"/>
      <c r="U22" s="765"/>
      <c r="V22" s="1083" t="s">
        <v>1853</v>
      </c>
      <c r="W22" s="764"/>
      <c r="X22" s="764"/>
      <c r="Y22" s="764"/>
      <c r="Z22" s="764"/>
      <c r="AA22" s="764"/>
      <c r="AB22" s="764"/>
      <c r="AC22" s="764"/>
      <c r="AD22" s="764"/>
      <c r="AE22" s="764"/>
      <c r="AF22" s="764"/>
      <c r="AG22" s="764"/>
      <c r="AH22" s="764"/>
      <c r="AI22" s="764"/>
      <c r="AJ22" s="764"/>
      <c r="AK22" s="764"/>
      <c r="AL22" s="764"/>
      <c r="AM22" s="764"/>
      <c r="AN22" s="765"/>
      <c r="AO22" s="1084" t="s">
        <v>1770</v>
      </c>
      <c r="AP22" s="764"/>
      <c r="AQ22" s="764"/>
      <c r="AR22" s="764"/>
      <c r="AS22" s="764"/>
      <c r="AT22" s="765"/>
    </row>
    <row r="23" spans="2:46" ht="15" customHeight="1" x14ac:dyDescent="0.25">
      <c r="G23" s="55"/>
      <c r="H23" s="1077">
        <v>1</v>
      </c>
      <c r="I23" s="765"/>
      <c r="J23" s="1081"/>
      <c r="K23" s="764"/>
      <c r="L23" s="1077"/>
      <c r="M23" s="764"/>
      <c r="N23" s="764"/>
      <c r="O23" s="764"/>
      <c r="P23" s="764"/>
      <c r="Q23" s="764"/>
      <c r="R23" s="764"/>
      <c r="S23" s="764"/>
      <c r="T23" s="764"/>
      <c r="U23" s="765"/>
      <c r="V23" s="1085"/>
      <c r="W23" s="764"/>
      <c r="X23" s="764"/>
      <c r="Y23" s="764"/>
      <c r="Z23" s="764"/>
      <c r="AA23" s="764"/>
      <c r="AB23" s="764"/>
      <c r="AC23" s="764"/>
      <c r="AD23" s="764"/>
      <c r="AE23" s="764"/>
      <c r="AF23" s="764"/>
      <c r="AG23" s="764"/>
      <c r="AH23" s="764"/>
      <c r="AI23" s="764"/>
      <c r="AJ23" s="764"/>
      <c r="AK23" s="764"/>
      <c r="AL23" s="764"/>
      <c r="AM23" s="764"/>
      <c r="AN23" s="765"/>
      <c r="AO23" s="1078"/>
      <c r="AP23" s="764"/>
      <c r="AQ23" s="764"/>
      <c r="AR23" s="764"/>
      <c r="AS23" s="764"/>
      <c r="AT23" s="765"/>
    </row>
    <row r="24" spans="2:46" ht="14.25" customHeight="1" x14ac:dyDescent="0.25">
      <c r="AT24" s="443"/>
    </row>
    <row r="25" spans="2:46" ht="14.25" customHeight="1" x14ac:dyDescent="0.25">
      <c r="AS25" s="443"/>
      <c r="AT25" s="443"/>
    </row>
    <row r="26" spans="2:46" ht="15" customHeight="1" x14ac:dyDescent="0.25">
      <c r="AS26" s="443"/>
      <c r="AT26" s="443"/>
    </row>
    <row r="27" spans="2:46" ht="15" customHeight="1" x14ac:dyDescent="0.25">
      <c r="H27" s="976" t="s">
        <v>1795</v>
      </c>
      <c r="I27" s="824"/>
      <c r="J27" s="824"/>
      <c r="K27" s="824"/>
      <c r="L27" s="824"/>
      <c r="M27" s="824"/>
      <c r="N27" s="824"/>
      <c r="O27" s="824"/>
      <c r="P27" s="824"/>
      <c r="Q27" s="824"/>
      <c r="R27" s="824"/>
      <c r="S27" s="824"/>
      <c r="T27" s="824"/>
      <c r="U27" s="824"/>
      <c r="V27" s="824"/>
      <c r="W27" s="824"/>
      <c r="X27" s="824"/>
      <c r="Y27" s="825"/>
      <c r="Z27" s="976" t="s">
        <v>1796</v>
      </c>
      <c r="AA27" s="824"/>
      <c r="AB27" s="824"/>
      <c r="AC27" s="824"/>
      <c r="AD27" s="824"/>
      <c r="AE27" s="824"/>
      <c r="AF27" s="824"/>
      <c r="AG27" s="824"/>
      <c r="AH27" s="824"/>
      <c r="AI27" s="824"/>
      <c r="AJ27" s="824"/>
      <c r="AK27" s="824"/>
      <c r="AL27" s="824"/>
      <c r="AM27" s="824"/>
      <c r="AN27" s="824"/>
      <c r="AO27" s="824"/>
      <c r="AP27" s="824"/>
      <c r="AQ27" s="825"/>
      <c r="AS27" s="443"/>
      <c r="AT27" s="443"/>
    </row>
    <row r="28" spans="2:46" ht="14.25" customHeight="1" x14ac:dyDescent="0.25">
      <c r="B28" s="760"/>
      <c r="C28" s="761"/>
      <c r="D28" s="761"/>
      <c r="E28" s="761"/>
      <c r="H28" s="257" t="s">
        <v>796</v>
      </c>
      <c r="I28" s="258"/>
      <c r="J28" s="258"/>
      <c r="K28" s="258"/>
      <c r="L28" s="258"/>
      <c r="M28" s="258"/>
      <c r="N28" s="258"/>
      <c r="O28" s="258"/>
      <c r="P28" s="258"/>
      <c r="Q28" s="259"/>
      <c r="R28" s="257" t="s">
        <v>1511</v>
      </c>
      <c r="S28" s="258"/>
      <c r="T28" s="258"/>
      <c r="U28" s="259"/>
      <c r="V28" s="257" t="s">
        <v>1510</v>
      </c>
      <c r="W28" s="258"/>
      <c r="X28" s="258"/>
      <c r="Y28" s="259"/>
      <c r="Z28" s="257" t="s">
        <v>796</v>
      </c>
      <c r="AA28" s="258"/>
      <c r="AB28" s="258"/>
      <c r="AC28" s="258"/>
      <c r="AD28" s="258"/>
      <c r="AE28" s="258"/>
      <c r="AF28" s="258"/>
      <c r="AG28" s="258"/>
      <c r="AH28" s="258"/>
      <c r="AI28" s="259"/>
      <c r="AJ28" s="257" t="s">
        <v>1511</v>
      </c>
      <c r="AK28" s="258"/>
      <c r="AL28" s="258"/>
      <c r="AM28" s="259"/>
      <c r="AN28" s="257" t="s">
        <v>1510</v>
      </c>
      <c r="AO28" s="258"/>
      <c r="AP28" s="258"/>
      <c r="AQ28" s="259"/>
      <c r="AS28" s="443"/>
      <c r="AT28" s="443"/>
    </row>
    <row r="29" spans="2:46" ht="14.25" customHeight="1" x14ac:dyDescent="0.25">
      <c r="H29" s="260"/>
      <c r="Q29" s="261"/>
      <c r="R29" s="260"/>
      <c r="U29" s="261"/>
      <c r="V29" s="260"/>
      <c r="Y29" s="261"/>
      <c r="Z29" s="260"/>
      <c r="AI29" s="261"/>
      <c r="AJ29" s="260"/>
      <c r="AM29" s="261"/>
      <c r="AN29" s="260"/>
      <c r="AQ29" s="261"/>
      <c r="AS29" s="443"/>
      <c r="AT29" s="443"/>
    </row>
    <row r="30" spans="2:46" ht="14.25" customHeight="1" x14ac:dyDescent="0.25">
      <c r="B30" s="760"/>
      <c r="C30" s="761"/>
      <c r="D30" s="761"/>
      <c r="E30" s="761"/>
      <c r="H30" s="260"/>
      <c r="Q30" s="261"/>
      <c r="R30" s="260"/>
      <c r="U30" s="261"/>
      <c r="V30" s="260"/>
      <c r="Y30" s="261"/>
      <c r="Z30" s="260"/>
      <c r="AI30" s="261"/>
      <c r="AJ30" s="260"/>
      <c r="AM30" s="261"/>
      <c r="AN30" s="260"/>
      <c r="AQ30" s="261"/>
      <c r="AS30" s="443"/>
      <c r="AT30" s="443"/>
    </row>
    <row r="31" spans="2:46" ht="14.25" customHeight="1" x14ac:dyDescent="0.25">
      <c r="H31" s="260"/>
      <c r="Q31" s="261"/>
      <c r="R31" s="260"/>
      <c r="U31" s="261"/>
      <c r="V31" s="260"/>
      <c r="Y31" s="261"/>
      <c r="Z31" s="260"/>
      <c r="AI31" s="261"/>
      <c r="AJ31" s="260"/>
      <c r="AM31" s="261"/>
      <c r="AN31" s="260"/>
      <c r="AQ31" s="261"/>
      <c r="AS31" s="443"/>
      <c r="AT31" s="443"/>
    </row>
    <row r="32" spans="2:46" ht="14.25" customHeight="1" x14ac:dyDescent="0.25">
      <c r="B32" s="760"/>
      <c r="C32" s="761"/>
      <c r="D32" s="761"/>
      <c r="E32" s="761"/>
      <c r="H32" s="260"/>
      <c r="Q32" s="261"/>
      <c r="R32" s="260"/>
      <c r="U32" s="261"/>
      <c r="V32" s="260"/>
      <c r="Y32" s="261"/>
      <c r="Z32" s="260"/>
      <c r="AI32" s="261"/>
      <c r="AJ32" s="260"/>
      <c r="AM32" s="261"/>
      <c r="AN32" s="260"/>
      <c r="AQ32" s="261"/>
      <c r="AS32" s="443"/>
      <c r="AT32" s="443"/>
    </row>
    <row r="33" spans="2:46" ht="14.25" customHeight="1" x14ac:dyDescent="0.25">
      <c r="H33" s="262"/>
      <c r="I33" s="263"/>
      <c r="J33" s="263"/>
      <c r="K33" s="263"/>
      <c r="L33" s="263"/>
      <c r="M33" s="263"/>
      <c r="N33" s="263"/>
      <c r="O33" s="263"/>
      <c r="P33" s="263"/>
      <c r="Q33" s="264"/>
      <c r="R33" s="262"/>
      <c r="S33" s="263"/>
      <c r="T33" s="263"/>
      <c r="U33" s="264"/>
      <c r="V33" s="262"/>
      <c r="W33" s="263"/>
      <c r="X33" s="263"/>
      <c r="Y33" s="264"/>
      <c r="Z33" s="262"/>
      <c r="AA33" s="263"/>
      <c r="AB33" s="263"/>
      <c r="AC33" s="263"/>
      <c r="AD33" s="263"/>
      <c r="AE33" s="263"/>
      <c r="AF33" s="263"/>
      <c r="AG33" s="263"/>
      <c r="AH33" s="263"/>
      <c r="AI33" s="264"/>
      <c r="AJ33" s="262"/>
      <c r="AK33" s="263"/>
      <c r="AL33" s="263"/>
      <c r="AM33" s="264"/>
      <c r="AN33" s="262"/>
      <c r="AO33" s="263"/>
      <c r="AP33" s="263"/>
      <c r="AQ33" s="264"/>
      <c r="AS33" s="443"/>
      <c r="AT33" s="443"/>
    </row>
    <row r="34" spans="2:46" ht="14.25" customHeight="1" x14ac:dyDescent="0.25">
      <c r="B34" s="760"/>
      <c r="C34" s="761"/>
      <c r="D34" s="761"/>
      <c r="E34" s="761"/>
      <c r="G34" s="223"/>
      <c r="AM34" s="265" t="s">
        <v>1797</v>
      </c>
      <c r="AN34" s="131" t="str">
        <f>'E-6-1'!U20</f>
        <v>E-6-1-2</v>
      </c>
      <c r="AS34" s="443"/>
      <c r="AT34" s="443"/>
    </row>
    <row r="35" spans="2:46" ht="14.25" customHeight="1" x14ac:dyDescent="0.25">
      <c r="G35" s="223"/>
      <c r="AS35" s="443"/>
      <c r="AT35" s="443"/>
    </row>
  </sheetData>
  <mergeCells count="31">
    <mergeCell ref="B6:E6"/>
    <mergeCell ref="B30:E30"/>
    <mergeCell ref="B15:E15"/>
    <mergeCell ref="B20:E20"/>
    <mergeCell ref="B13:E13"/>
    <mergeCell ref="B10:E10"/>
    <mergeCell ref="B28:E28"/>
    <mergeCell ref="B4:E4"/>
    <mergeCell ref="V22:AN22"/>
    <mergeCell ref="B16:E16"/>
    <mergeCell ref="AO22:AT22"/>
    <mergeCell ref="H27:Y27"/>
    <mergeCell ref="G7:AR7"/>
    <mergeCell ref="B18:E18"/>
    <mergeCell ref="B12:E12"/>
    <mergeCell ref="V23:AN23"/>
    <mergeCell ref="H22:I22"/>
    <mergeCell ref="J22:K22"/>
    <mergeCell ref="B14:E14"/>
    <mergeCell ref="B17:E17"/>
    <mergeCell ref="B8:E8"/>
    <mergeCell ref="L23:U23"/>
    <mergeCell ref="G9:Z11"/>
    <mergeCell ref="B34:E34"/>
    <mergeCell ref="AO23:AT23"/>
    <mergeCell ref="Z27:AQ27"/>
    <mergeCell ref="H23:I23"/>
    <mergeCell ref="B19:E19"/>
    <mergeCell ref="J23:K23"/>
    <mergeCell ref="B32:E32"/>
    <mergeCell ref="L22:U22"/>
  </mergeCells>
  <hyperlinks>
    <hyperlink ref="B4" location="PANDUAN!A1" display="PANDUAN" xr:uid="{00000000-0004-0000-9E00-000000000000}"/>
    <hyperlink ref="B6" location="'EWS DIRECTORY'!A1" display="EWS DIRECTORY" xr:uid="{00000000-0004-0000-9E00-000001000000}"/>
    <hyperlink ref="B8" location="'DATA PEMICU'!A1" display="DATA PEMICU" xr:uid="{00000000-0004-0000-9E00-000002000000}"/>
    <hyperlink ref="B10" location="'DATA PENGUJI'!A1" display="DATA PENGUJI" xr:uid="{00000000-0004-0000-9E00-000003000000}"/>
    <hyperlink ref="B12" location="'MAIN LEVEL'!A1" display="MAIN LEVEL" xr:uid="{00000000-0004-0000-9E00-000004000000}"/>
  </hyperlinks>
  <pageMargins left="0.51181102362204722" right="0.15748031496062989" top="0.55118110236220474" bottom="0.55118110236220474" header="0" footer="0"/>
  <pageSetup paperSize="9" scale="60" orientation="landscape"/>
  <headerFooter>
    <oddFooter>&amp;Rhalaman &amp;P dari</oddFooter>
  </headerFooter>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F00-000000000000}">
  <sheetPr codeName="Sheet382">
    <tabColor theme="4" tint="-0.249977111117893"/>
  </sheetPr>
  <dimension ref="A2:AX52"/>
  <sheetViews>
    <sheetView topLeftCell="B6" zoomScaleNormal="100" workbookViewId="0">
      <selection activeCell="AQ18" sqref="AQ18:AU18"/>
    </sheetView>
  </sheetViews>
  <sheetFormatPr defaultColWidth="3.5546875" defaultRowHeight="13.8" x14ac:dyDescent="0.25"/>
  <cols>
    <col min="1" max="1" width="3" style="110" hidden="1" customWidth="1"/>
    <col min="2" max="5" width="3.88671875" style="177" customWidth="1"/>
    <col min="6" max="6" width="3.88671875" style="110" customWidth="1"/>
    <col min="7" max="45" width="3.6640625" style="254" customWidth="1"/>
    <col min="46" max="46" width="4.44140625" style="254" customWidth="1"/>
    <col min="47" max="47" width="3.6640625" style="254" customWidth="1"/>
    <col min="48" max="48" width="3.5546875" style="254" customWidth="1"/>
    <col min="49" max="16384" width="3.5546875" style="254"/>
  </cols>
  <sheetData>
    <row r="2" spans="2:47" x14ac:dyDescent="0.25">
      <c r="G2" s="55" t="s">
        <v>1674</v>
      </c>
      <c r="H2" s="55"/>
      <c r="I2" s="55"/>
      <c r="J2" s="55"/>
      <c r="K2" s="55"/>
      <c r="L2" s="55"/>
      <c r="M2" s="55"/>
      <c r="N2" s="55"/>
      <c r="AT2" s="443"/>
      <c r="AU2" s="443"/>
    </row>
    <row r="3" spans="2:47" x14ac:dyDescent="0.25">
      <c r="B3" s="111"/>
      <c r="C3" s="111"/>
      <c r="D3" s="111"/>
      <c r="E3" s="111"/>
      <c r="G3" s="55"/>
      <c r="H3" s="55"/>
      <c r="I3" s="55"/>
      <c r="J3" s="55"/>
      <c r="K3" s="55"/>
      <c r="L3" s="55"/>
      <c r="M3" s="55"/>
      <c r="N3" s="55"/>
      <c r="AT3" s="443"/>
      <c r="AU3" s="443"/>
    </row>
    <row r="4" spans="2:47" x14ac:dyDescent="0.25">
      <c r="B4" s="762" t="s">
        <v>79</v>
      </c>
      <c r="C4" s="761"/>
      <c r="D4" s="761"/>
      <c r="E4" s="761"/>
      <c r="G4" s="55"/>
      <c r="H4" s="55"/>
      <c r="I4" s="55"/>
      <c r="J4" s="55"/>
      <c r="K4" s="55"/>
      <c r="L4" s="55"/>
      <c r="M4" s="55"/>
      <c r="N4" s="55"/>
      <c r="AT4" s="443"/>
      <c r="AU4" s="443"/>
    </row>
    <row r="5" spans="2:47" x14ac:dyDescent="0.25">
      <c r="B5" s="111"/>
      <c r="C5" s="111"/>
      <c r="D5" s="111"/>
      <c r="E5" s="111"/>
      <c r="G5" s="55"/>
      <c r="H5" s="55"/>
      <c r="I5" s="55"/>
      <c r="J5" s="55"/>
      <c r="K5" s="55"/>
      <c r="L5" s="55"/>
      <c r="M5" s="55"/>
      <c r="N5" s="55"/>
      <c r="AT5" s="443"/>
      <c r="AU5" s="443"/>
    </row>
    <row r="6" spans="2:47" x14ac:dyDescent="0.25">
      <c r="B6" s="762" t="s">
        <v>87</v>
      </c>
      <c r="C6" s="761"/>
      <c r="D6" s="761"/>
      <c r="E6" s="761"/>
      <c r="G6" s="55"/>
      <c r="H6" s="55"/>
      <c r="I6" s="55"/>
      <c r="J6" s="55"/>
      <c r="K6" s="55"/>
      <c r="L6" s="55"/>
      <c r="M6" s="55"/>
      <c r="N6" s="55"/>
      <c r="AT6" s="443"/>
      <c r="AU6" s="443"/>
    </row>
    <row r="7" spans="2:47" ht="15" customHeight="1" x14ac:dyDescent="0.25">
      <c r="B7" s="111"/>
      <c r="C7" s="111"/>
      <c r="D7" s="111"/>
      <c r="E7" s="111"/>
      <c r="G7" s="996" t="s">
        <v>1774</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c r="AI7" s="792"/>
      <c r="AJ7" s="792"/>
      <c r="AK7" s="792"/>
      <c r="AL7" s="792"/>
      <c r="AM7" s="792"/>
      <c r="AN7" s="792"/>
      <c r="AO7" s="792"/>
      <c r="AP7" s="792"/>
      <c r="AQ7" s="792"/>
      <c r="AR7" s="792"/>
      <c r="AS7" s="58"/>
      <c r="AT7" s="443"/>
      <c r="AU7" s="443"/>
    </row>
    <row r="8" spans="2:47" x14ac:dyDescent="0.25">
      <c r="B8" s="762" t="s">
        <v>94</v>
      </c>
      <c r="C8" s="761"/>
      <c r="D8" s="761"/>
      <c r="E8" s="761"/>
      <c r="G8" s="55"/>
      <c r="H8" s="55"/>
      <c r="I8" s="55"/>
      <c r="J8" s="55"/>
      <c r="K8" s="55"/>
      <c r="L8" s="55"/>
      <c r="M8" s="55"/>
      <c r="N8" s="55"/>
      <c r="AT8" s="443"/>
      <c r="AU8" s="443"/>
    </row>
    <row r="9" spans="2:47" x14ac:dyDescent="0.25">
      <c r="B9" s="111"/>
      <c r="C9" s="111"/>
      <c r="D9" s="111"/>
      <c r="E9" s="111"/>
      <c r="G9" s="999" t="str">
        <f>"Rincian "&amp;'E-6'!G9&amp;" "&amp;'E-6-1'!M22</f>
        <v>Rincian Biaya Bunga Pinjaman Berdasarkan pemeriksaan langsung terhadap bukti pendukung</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c r="AU9" s="443"/>
    </row>
    <row r="10" spans="2:47" x14ac:dyDescent="0.25">
      <c r="B10" s="762" t="s">
        <v>101</v>
      </c>
      <c r="C10" s="761"/>
      <c r="D10" s="761"/>
      <c r="E10" s="761"/>
      <c r="G10" s="1001"/>
      <c r="H10" s="792"/>
      <c r="I10" s="792"/>
      <c r="J10" s="792"/>
      <c r="K10" s="792"/>
      <c r="L10" s="792"/>
      <c r="M10" s="792"/>
      <c r="N10" s="792"/>
      <c r="O10" s="792"/>
      <c r="P10" s="792"/>
      <c r="Q10" s="792"/>
      <c r="R10" s="792"/>
      <c r="S10" s="792"/>
      <c r="T10" s="792"/>
      <c r="U10" s="792"/>
      <c r="V10" s="792"/>
      <c r="W10" s="792"/>
      <c r="X10" s="792"/>
      <c r="Y10" s="792"/>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c r="AU10" s="443"/>
    </row>
    <row r="11" spans="2:47"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c r="AU11" s="443"/>
    </row>
    <row r="12" spans="2:47" x14ac:dyDescent="0.25">
      <c r="B12" s="762" t="s">
        <v>106</v>
      </c>
      <c r="C12" s="761"/>
      <c r="D12" s="761"/>
      <c r="E12" s="761"/>
      <c r="AT12" s="443"/>
      <c r="AU12" s="443"/>
    </row>
    <row r="13" spans="2:47" x14ac:dyDescent="0.25">
      <c r="B13" s="962" t="str">
        <f>HYPERLINK("#'"&amp;'EWS DIRECTORY'!$J$155&amp;"'!A1",'EWS DIRECTORY'!$J$155)</f>
        <v>E-6</v>
      </c>
      <c r="C13" s="761"/>
      <c r="D13" s="761"/>
      <c r="E13" s="761"/>
      <c r="G13" s="55" t="s">
        <v>1680</v>
      </c>
      <c r="H13" s="55"/>
      <c r="AT13" s="443"/>
      <c r="AU13" s="443"/>
    </row>
    <row r="14" spans="2:47" x14ac:dyDescent="0.25">
      <c r="B14" s="931" t="str">
        <f>HYPERLINK("#'"&amp;'EWS DIRECTORY'!$J$156&amp;"'!A1",'EWS DIRECTORY'!$J$156)</f>
        <v>E-6-1</v>
      </c>
      <c r="C14" s="761"/>
      <c r="D14" s="761"/>
      <c r="E14" s="761"/>
      <c r="G14" s="55"/>
      <c r="H14" s="55"/>
      <c r="AT14" s="443"/>
      <c r="AU14" s="443"/>
    </row>
    <row r="15" spans="2:47" x14ac:dyDescent="0.25">
      <c r="B15" s="929" t="str">
        <f>HYPERLINK("#'"&amp;'EWS DIRECTORY'!$J$157&amp;"'!A1",'EWS DIRECTORY'!$J$157)</f>
        <v>E-6-1-1</v>
      </c>
      <c r="C15" s="761"/>
      <c r="D15" s="761"/>
      <c r="E15" s="761"/>
      <c r="G15" s="55"/>
      <c r="H15" s="55"/>
      <c r="AT15" s="443"/>
      <c r="AU15" s="443"/>
    </row>
    <row r="16" spans="2:47" x14ac:dyDescent="0.25">
      <c r="B16" s="929" t="str">
        <f>HYPERLINK("#'"&amp;'EWS DIRECTORY'!$J$158&amp;"'!A1",'EWS DIRECTORY'!$J$158)</f>
        <v>E-6-1-2</v>
      </c>
      <c r="C16" s="761"/>
      <c r="D16" s="761"/>
      <c r="E16" s="761"/>
      <c r="G16" s="55"/>
      <c r="H16" s="55"/>
      <c r="AT16" s="443"/>
      <c r="AU16" s="443"/>
    </row>
    <row r="17" spans="1:50" x14ac:dyDescent="0.25">
      <c r="B17" s="927" t="str">
        <f>HYPERLINK("#'"&amp;'EWS DIRECTORY'!$J$159&amp;"'!A1",'EWS DIRECTORY'!$J$159)</f>
        <v>E-6-1-3</v>
      </c>
      <c r="C17" s="761"/>
      <c r="D17" s="761"/>
      <c r="E17" s="761"/>
      <c r="G17" s="55" t="s">
        <v>1681</v>
      </c>
      <c r="H17" s="55"/>
      <c r="I17" s="55"/>
      <c r="AT17" s="443"/>
      <c r="AU17" s="443"/>
    </row>
    <row r="18" spans="1:50" x14ac:dyDescent="0.25">
      <c r="B18" s="929" t="str">
        <f>HYPERLINK("#'"&amp;'EWS DIRECTORY'!$J$160&amp;"'!A1",'EWS DIRECTORY'!$J$160)</f>
        <v>E-6-1-4</v>
      </c>
      <c r="C18" s="761"/>
      <c r="D18" s="761"/>
      <c r="E18" s="761"/>
      <c r="G18" s="55" t="s">
        <v>1744</v>
      </c>
      <c r="H18" s="55"/>
      <c r="I18" s="55" t="s">
        <v>1744</v>
      </c>
      <c r="AT18" s="443"/>
      <c r="AU18" s="443"/>
    </row>
    <row r="19" spans="1:50" x14ac:dyDescent="0.25">
      <c r="B19" s="929" t="str">
        <f>HYPERLINK("#'"&amp;'EWS DIRECTORY'!$J$161&amp;"'!A1",'EWS DIRECTORY'!$J$161)</f>
        <v>E-6-1-5</v>
      </c>
      <c r="C19" s="761"/>
      <c r="D19" s="761"/>
      <c r="E19" s="761"/>
      <c r="AT19" s="443"/>
      <c r="AU19" s="443"/>
    </row>
    <row r="20" spans="1:50" s="271" customFormat="1" x14ac:dyDescent="0.25">
      <c r="A20" s="110"/>
      <c r="B20" s="929" t="str">
        <f>HYPERLINK("#'"&amp;'EWS DIRECTORY'!$J$162&amp;"'!A1",'EWS DIRECTORY'!$J$162)</f>
        <v>E-6-1-6</v>
      </c>
      <c r="C20" s="896"/>
      <c r="D20" s="896"/>
      <c r="E20" s="896"/>
      <c r="F20" s="110"/>
      <c r="G20" s="55" t="s">
        <v>1851</v>
      </c>
      <c r="AT20" s="443"/>
      <c r="AU20" s="443"/>
    </row>
    <row r="21" spans="1:50" x14ac:dyDescent="0.25">
      <c r="G21" s="55"/>
      <c r="AT21" s="443"/>
      <c r="AU21" s="443"/>
    </row>
    <row r="22" spans="1:50" ht="15" customHeight="1" x14ac:dyDescent="0.25">
      <c r="G22" s="55"/>
      <c r="H22" s="990" t="s">
        <v>1445</v>
      </c>
      <c r="I22" s="790"/>
      <c r="J22" s="990" t="s">
        <v>1478</v>
      </c>
      <c r="K22" s="789"/>
      <c r="L22" s="789"/>
      <c r="M22" s="790"/>
      <c r="N22" s="994" t="s">
        <v>1792</v>
      </c>
      <c r="O22" s="764"/>
      <c r="P22" s="764"/>
      <c r="Q22" s="764"/>
      <c r="R22" s="764"/>
      <c r="S22" s="764"/>
      <c r="T22" s="764"/>
      <c r="U22" s="764"/>
      <c r="V22" s="764"/>
      <c r="W22" s="764"/>
      <c r="X22" s="764"/>
      <c r="Y22" s="764"/>
      <c r="Z22" s="765"/>
      <c r="AA22" s="994" t="s">
        <v>1793</v>
      </c>
      <c r="AB22" s="764"/>
      <c r="AC22" s="764"/>
      <c r="AD22" s="764"/>
      <c r="AE22" s="764"/>
      <c r="AF22" s="764"/>
      <c r="AG22" s="764"/>
      <c r="AH22" s="764"/>
      <c r="AI22" s="764"/>
      <c r="AJ22" s="764"/>
      <c r="AK22" s="764"/>
      <c r="AL22" s="764"/>
      <c r="AM22" s="764"/>
      <c r="AN22" s="764"/>
      <c r="AO22" s="764"/>
      <c r="AP22" s="764"/>
      <c r="AQ22" s="764"/>
      <c r="AR22" s="764"/>
      <c r="AS22" s="765"/>
      <c r="AT22" s="990" t="s">
        <v>1481</v>
      </c>
      <c r="AU22" s="789"/>
      <c r="AV22" s="789"/>
      <c r="AW22" s="789"/>
      <c r="AX22" s="790"/>
    </row>
    <row r="23" spans="1:50" x14ac:dyDescent="0.25">
      <c r="G23" s="55"/>
      <c r="H23" s="806"/>
      <c r="I23" s="807"/>
      <c r="J23" s="806"/>
      <c r="K23" s="794"/>
      <c r="L23" s="794"/>
      <c r="M23" s="807"/>
      <c r="N23" s="978" t="s">
        <v>796</v>
      </c>
      <c r="O23" s="764"/>
      <c r="P23" s="764"/>
      <c r="Q23" s="764"/>
      <c r="R23" s="764"/>
      <c r="S23" s="764"/>
      <c r="T23" s="765"/>
      <c r="U23" s="978" t="s">
        <v>1401</v>
      </c>
      <c r="V23" s="764"/>
      <c r="W23" s="764"/>
      <c r="X23" s="764"/>
      <c r="Y23" s="764"/>
      <c r="Z23" s="765"/>
      <c r="AA23" s="978" t="s">
        <v>796</v>
      </c>
      <c r="AB23" s="764"/>
      <c r="AC23" s="764"/>
      <c r="AD23" s="764"/>
      <c r="AE23" s="764"/>
      <c r="AF23" s="765"/>
      <c r="AG23" s="978" t="s">
        <v>1794</v>
      </c>
      <c r="AH23" s="764"/>
      <c r="AI23" s="764"/>
      <c r="AJ23" s="764"/>
      <c r="AK23" s="764"/>
      <c r="AL23" s="764"/>
      <c r="AM23" s="765"/>
      <c r="AN23" s="978" t="s">
        <v>1510</v>
      </c>
      <c r="AO23" s="764"/>
      <c r="AP23" s="764"/>
      <c r="AQ23" s="764"/>
      <c r="AR23" s="764"/>
      <c r="AS23" s="765"/>
      <c r="AT23" s="806"/>
      <c r="AU23" s="794"/>
      <c r="AV23" s="794"/>
      <c r="AW23" s="794"/>
      <c r="AX23" s="807"/>
    </row>
    <row r="24" spans="1:50" x14ac:dyDescent="0.25">
      <c r="H24" s="980"/>
      <c r="I24" s="765"/>
      <c r="J24" s="979"/>
      <c r="K24" s="764"/>
      <c r="L24" s="764"/>
      <c r="M24" s="765"/>
      <c r="N24" s="980"/>
      <c r="O24" s="764"/>
      <c r="P24" s="764"/>
      <c r="Q24" s="764"/>
      <c r="R24" s="764"/>
      <c r="S24" s="764"/>
      <c r="T24" s="765"/>
      <c r="U24" s="977"/>
      <c r="V24" s="764"/>
      <c r="W24" s="764"/>
      <c r="X24" s="764"/>
      <c r="Y24" s="764"/>
      <c r="Z24" s="765"/>
      <c r="AA24" s="980"/>
      <c r="AB24" s="764"/>
      <c r="AC24" s="764"/>
      <c r="AD24" s="764"/>
      <c r="AE24" s="764"/>
      <c r="AF24" s="765"/>
      <c r="AG24" s="980"/>
      <c r="AH24" s="764"/>
      <c r="AI24" s="764"/>
      <c r="AJ24" s="764"/>
      <c r="AK24" s="764"/>
      <c r="AL24" s="764"/>
      <c r="AM24" s="765"/>
      <c r="AN24" s="979"/>
      <c r="AO24" s="764"/>
      <c r="AP24" s="764"/>
      <c r="AQ24" s="764"/>
      <c r="AR24" s="764"/>
      <c r="AS24" s="765"/>
      <c r="AT24" s="1063"/>
      <c r="AU24" s="764"/>
      <c r="AV24" s="764"/>
      <c r="AW24" s="764"/>
      <c r="AX24" s="765"/>
    </row>
    <row r="25" spans="1:50" x14ac:dyDescent="0.25">
      <c r="H25" s="980"/>
      <c r="I25" s="765"/>
      <c r="J25" s="979"/>
      <c r="K25" s="764"/>
      <c r="L25" s="764"/>
      <c r="M25" s="765"/>
      <c r="N25" s="980"/>
      <c r="O25" s="764"/>
      <c r="P25" s="764"/>
      <c r="Q25" s="764"/>
      <c r="R25" s="764"/>
      <c r="S25" s="764"/>
      <c r="T25" s="765"/>
      <c r="U25" s="977"/>
      <c r="V25" s="764"/>
      <c r="W25" s="764"/>
      <c r="X25" s="764"/>
      <c r="Y25" s="764"/>
      <c r="Z25" s="765"/>
      <c r="AA25" s="980"/>
      <c r="AB25" s="764"/>
      <c r="AC25" s="764"/>
      <c r="AD25" s="764"/>
      <c r="AE25" s="764"/>
      <c r="AF25" s="765"/>
      <c r="AG25" s="980"/>
      <c r="AH25" s="764"/>
      <c r="AI25" s="764"/>
      <c r="AJ25" s="764"/>
      <c r="AK25" s="764"/>
      <c r="AL25" s="764"/>
      <c r="AM25" s="765"/>
      <c r="AN25" s="979"/>
      <c r="AO25" s="764"/>
      <c r="AP25" s="764"/>
      <c r="AQ25" s="764"/>
      <c r="AR25" s="764"/>
      <c r="AS25" s="765"/>
      <c r="AT25" s="1063"/>
      <c r="AU25" s="764"/>
      <c r="AV25" s="764"/>
      <c r="AW25" s="764"/>
      <c r="AX25" s="765"/>
    </row>
    <row r="26" spans="1:50" x14ac:dyDescent="0.25">
      <c r="H26" s="980"/>
      <c r="I26" s="765"/>
      <c r="J26" s="979"/>
      <c r="K26" s="764"/>
      <c r="L26" s="764"/>
      <c r="M26" s="765"/>
      <c r="N26" s="980"/>
      <c r="O26" s="764"/>
      <c r="P26" s="764"/>
      <c r="Q26" s="764"/>
      <c r="R26" s="764"/>
      <c r="S26" s="764"/>
      <c r="T26" s="765"/>
      <c r="U26" s="977"/>
      <c r="V26" s="764"/>
      <c r="W26" s="764"/>
      <c r="X26" s="764"/>
      <c r="Y26" s="764"/>
      <c r="Z26" s="765"/>
      <c r="AA26" s="980"/>
      <c r="AB26" s="764"/>
      <c r="AC26" s="764"/>
      <c r="AD26" s="764"/>
      <c r="AE26" s="764"/>
      <c r="AF26" s="765"/>
      <c r="AG26" s="980"/>
      <c r="AH26" s="764"/>
      <c r="AI26" s="764"/>
      <c r="AJ26" s="764"/>
      <c r="AK26" s="764"/>
      <c r="AL26" s="764"/>
      <c r="AM26" s="765"/>
      <c r="AN26" s="979"/>
      <c r="AO26" s="764"/>
      <c r="AP26" s="764"/>
      <c r="AQ26" s="764"/>
      <c r="AR26" s="764"/>
      <c r="AS26" s="765"/>
      <c r="AT26" s="1063"/>
      <c r="AU26" s="764"/>
      <c r="AV26" s="764"/>
      <c r="AW26" s="764"/>
      <c r="AX26" s="765"/>
    </row>
    <row r="27" spans="1:50" x14ac:dyDescent="0.25">
      <c r="H27" s="980"/>
      <c r="I27" s="765"/>
      <c r="J27" s="979"/>
      <c r="K27" s="764"/>
      <c r="L27" s="764"/>
      <c r="M27" s="765"/>
      <c r="N27" s="980"/>
      <c r="O27" s="764"/>
      <c r="P27" s="764"/>
      <c r="Q27" s="764"/>
      <c r="R27" s="764"/>
      <c r="S27" s="764"/>
      <c r="T27" s="765"/>
      <c r="U27" s="977"/>
      <c r="V27" s="764"/>
      <c r="W27" s="764"/>
      <c r="X27" s="764"/>
      <c r="Y27" s="764"/>
      <c r="Z27" s="765"/>
      <c r="AA27" s="980"/>
      <c r="AB27" s="764"/>
      <c r="AC27" s="764"/>
      <c r="AD27" s="764"/>
      <c r="AE27" s="764"/>
      <c r="AF27" s="765"/>
      <c r="AG27" s="980"/>
      <c r="AH27" s="764"/>
      <c r="AI27" s="764"/>
      <c r="AJ27" s="764"/>
      <c r="AK27" s="764"/>
      <c r="AL27" s="764"/>
      <c r="AM27" s="765"/>
      <c r="AN27" s="979"/>
      <c r="AO27" s="764"/>
      <c r="AP27" s="764"/>
      <c r="AQ27" s="764"/>
      <c r="AR27" s="764"/>
      <c r="AS27" s="765"/>
      <c r="AT27" s="1063"/>
      <c r="AU27" s="764"/>
      <c r="AV27" s="764"/>
      <c r="AW27" s="764"/>
      <c r="AX27" s="765"/>
    </row>
    <row r="28" spans="1:50" x14ac:dyDescent="0.25">
      <c r="B28" s="760"/>
      <c r="C28" s="761"/>
      <c r="D28" s="761"/>
      <c r="E28" s="761"/>
      <c r="H28" s="980"/>
      <c r="I28" s="765"/>
      <c r="J28" s="979"/>
      <c r="K28" s="764"/>
      <c r="L28" s="764"/>
      <c r="M28" s="765"/>
      <c r="N28" s="980"/>
      <c r="O28" s="764"/>
      <c r="P28" s="764"/>
      <c r="Q28" s="764"/>
      <c r="R28" s="764"/>
      <c r="S28" s="764"/>
      <c r="T28" s="765"/>
      <c r="U28" s="977"/>
      <c r="V28" s="764"/>
      <c r="W28" s="764"/>
      <c r="X28" s="764"/>
      <c r="Y28" s="764"/>
      <c r="Z28" s="765"/>
      <c r="AA28" s="980"/>
      <c r="AB28" s="764"/>
      <c r="AC28" s="764"/>
      <c r="AD28" s="764"/>
      <c r="AE28" s="764"/>
      <c r="AF28" s="765"/>
      <c r="AG28" s="980"/>
      <c r="AH28" s="764"/>
      <c r="AI28" s="764"/>
      <c r="AJ28" s="764"/>
      <c r="AK28" s="764"/>
      <c r="AL28" s="764"/>
      <c r="AM28" s="765"/>
      <c r="AN28" s="979"/>
      <c r="AO28" s="764"/>
      <c r="AP28" s="764"/>
      <c r="AQ28" s="764"/>
      <c r="AR28" s="764"/>
      <c r="AS28" s="765"/>
      <c r="AT28" s="1063"/>
      <c r="AU28" s="764"/>
      <c r="AV28" s="764"/>
      <c r="AW28" s="764"/>
      <c r="AX28" s="765"/>
    </row>
    <row r="29" spans="1:50" x14ac:dyDescent="0.25">
      <c r="H29" s="980"/>
      <c r="I29" s="765"/>
      <c r="J29" s="979"/>
      <c r="K29" s="764"/>
      <c r="L29" s="764"/>
      <c r="M29" s="765"/>
      <c r="N29" s="980"/>
      <c r="O29" s="764"/>
      <c r="P29" s="764"/>
      <c r="Q29" s="764"/>
      <c r="R29" s="764"/>
      <c r="S29" s="764"/>
      <c r="T29" s="765"/>
      <c r="U29" s="977"/>
      <c r="V29" s="764"/>
      <c r="W29" s="764"/>
      <c r="X29" s="764"/>
      <c r="Y29" s="764"/>
      <c r="Z29" s="765"/>
      <c r="AA29" s="980"/>
      <c r="AB29" s="764"/>
      <c r="AC29" s="764"/>
      <c r="AD29" s="764"/>
      <c r="AE29" s="764"/>
      <c r="AF29" s="765"/>
      <c r="AG29" s="980"/>
      <c r="AH29" s="764"/>
      <c r="AI29" s="764"/>
      <c r="AJ29" s="764"/>
      <c r="AK29" s="764"/>
      <c r="AL29" s="764"/>
      <c r="AM29" s="765"/>
      <c r="AN29" s="983"/>
      <c r="AO29" s="764"/>
      <c r="AP29" s="764"/>
      <c r="AQ29" s="764"/>
      <c r="AR29" s="764"/>
      <c r="AS29" s="765"/>
      <c r="AT29" s="1063"/>
      <c r="AU29" s="764"/>
      <c r="AV29" s="764"/>
      <c r="AW29" s="764"/>
      <c r="AX29" s="765"/>
    </row>
    <row r="30" spans="1:50" x14ac:dyDescent="0.25">
      <c r="B30" s="760"/>
      <c r="C30" s="761"/>
      <c r="D30" s="761"/>
      <c r="E30" s="761"/>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1:50" ht="1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1:50" x14ac:dyDescent="0.25">
      <c r="B32" s="760"/>
      <c r="C32" s="761"/>
      <c r="D32" s="761"/>
      <c r="E32" s="761"/>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2:50"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2:50" ht="15" customHeight="1" x14ac:dyDescent="0.25">
      <c r="B34" s="760"/>
      <c r="C34" s="761"/>
      <c r="D34" s="761"/>
      <c r="E34" s="761"/>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2:50" x14ac:dyDescent="0.25">
      <c r="B36" s="760"/>
      <c r="C36" s="761"/>
      <c r="D36" s="761"/>
      <c r="E36" s="761"/>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2:50" ht="14.4"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2:50" ht="14.4"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2:50" ht="14.4" customHeight="1" x14ac:dyDescent="0.25">
      <c r="G39" s="223"/>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2:50" x14ac:dyDescent="0.25">
      <c r="G40" s="223"/>
      <c r="H40" s="993"/>
      <c r="I40" s="765"/>
      <c r="J40" s="993"/>
      <c r="K40" s="764"/>
      <c r="L40" s="764"/>
      <c r="M40" s="765"/>
      <c r="N40" s="993"/>
      <c r="O40" s="764"/>
      <c r="P40" s="764"/>
      <c r="Q40" s="764"/>
      <c r="R40" s="764"/>
      <c r="S40" s="764"/>
      <c r="T40" s="765"/>
      <c r="U40" s="986"/>
      <c r="V40" s="764"/>
      <c r="W40" s="764"/>
      <c r="X40" s="764"/>
      <c r="Y40" s="764"/>
      <c r="Z40" s="765"/>
      <c r="AA40" s="993"/>
      <c r="AB40" s="764"/>
      <c r="AC40" s="764"/>
      <c r="AD40" s="764"/>
      <c r="AE40" s="764"/>
      <c r="AF40" s="765"/>
      <c r="AG40" s="993"/>
      <c r="AH40" s="764"/>
      <c r="AI40" s="764"/>
      <c r="AJ40" s="764"/>
      <c r="AK40" s="764"/>
      <c r="AL40" s="764"/>
      <c r="AM40" s="765"/>
      <c r="AN40" s="995"/>
      <c r="AO40" s="764"/>
      <c r="AP40" s="764"/>
      <c r="AQ40" s="764"/>
      <c r="AR40" s="764"/>
      <c r="AS40" s="765"/>
      <c r="AT40" s="1065"/>
      <c r="AU40" s="764"/>
      <c r="AV40" s="764"/>
      <c r="AW40" s="764"/>
      <c r="AX40" s="765"/>
    </row>
    <row r="41" spans="2:50" x14ac:dyDescent="0.25">
      <c r="G41" s="223"/>
      <c r="H41" s="1092" t="s">
        <v>1770</v>
      </c>
      <c r="I41" s="764"/>
      <c r="J41" s="764"/>
      <c r="K41" s="764"/>
      <c r="L41" s="764"/>
      <c r="M41" s="764"/>
      <c r="N41" s="764"/>
      <c r="O41" s="764"/>
      <c r="P41" s="764"/>
      <c r="Q41" s="764"/>
      <c r="R41" s="764"/>
      <c r="S41" s="764"/>
      <c r="T41" s="764"/>
      <c r="U41" s="764"/>
      <c r="V41" s="764"/>
      <c r="W41" s="764"/>
      <c r="X41" s="764"/>
      <c r="Y41" s="764"/>
      <c r="Z41" s="764"/>
      <c r="AA41" s="764"/>
      <c r="AB41" s="764"/>
      <c r="AC41" s="764"/>
      <c r="AD41" s="764"/>
      <c r="AE41" s="764"/>
      <c r="AF41" s="764"/>
      <c r="AG41" s="764"/>
      <c r="AH41" s="764"/>
      <c r="AI41" s="764"/>
      <c r="AJ41" s="764"/>
      <c r="AK41" s="764"/>
      <c r="AL41" s="764"/>
      <c r="AM41" s="764"/>
      <c r="AN41" s="764"/>
      <c r="AO41" s="764"/>
      <c r="AP41" s="764"/>
      <c r="AQ41" s="764"/>
      <c r="AR41" s="764"/>
      <c r="AS41" s="765"/>
      <c r="AT41" s="1134">
        <f>SUM(AT24:AX40)</f>
        <v>0</v>
      </c>
      <c r="AU41" s="764"/>
      <c r="AV41" s="764"/>
      <c r="AW41" s="764"/>
      <c r="AX41" s="765"/>
    </row>
    <row r="42" spans="2:50" x14ac:dyDescent="0.25">
      <c r="G42" s="223"/>
      <c r="AS42" s="443"/>
      <c r="AT42" s="443"/>
    </row>
    <row r="43" spans="2:50" x14ac:dyDescent="0.25">
      <c r="G43" s="223"/>
      <c r="AS43" s="443"/>
      <c r="AT43" s="443"/>
      <c r="AU43" s="443"/>
    </row>
    <row r="44" spans="2:50" x14ac:dyDescent="0.25">
      <c r="H44" s="976" t="s">
        <v>1795</v>
      </c>
      <c r="I44" s="824"/>
      <c r="J44" s="824"/>
      <c r="K44" s="824"/>
      <c r="L44" s="824"/>
      <c r="M44" s="824"/>
      <c r="N44" s="824"/>
      <c r="O44" s="824"/>
      <c r="P44" s="824"/>
      <c r="Q44" s="824"/>
      <c r="R44" s="824"/>
      <c r="S44" s="824"/>
      <c r="T44" s="824"/>
      <c r="U44" s="824"/>
      <c r="V44" s="824"/>
      <c r="W44" s="824"/>
      <c r="X44" s="824"/>
      <c r="Y44" s="825"/>
      <c r="Z44" s="976" t="s">
        <v>1796</v>
      </c>
      <c r="AA44" s="824"/>
      <c r="AB44" s="824"/>
      <c r="AC44" s="824"/>
      <c r="AD44" s="824"/>
      <c r="AE44" s="824"/>
      <c r="AF44" s="824"/>
      <c r="AG44" s="824"/>
      <c r="AH44" s="824"/>
      <c r="AI44" s="824"/>
      <c r="AJ44" s="824"/>
      <c r="AK44" s="824"/>
      <c r="AL44" s="824"/>
      <c r="AM44" s="824"/>
      <c r="AN44" s="824"/>
      <c r="AO44" s="824"/>
      <c r="AP44" s="824"/>
      <c r="AQ44" s="825"/>
      <c r="AS44" s="443"/>
      <c r="AT44" s="443"/>
      <c r="AU44" s="443"/>
    </row>
    <row r="45" spans="2:50" x14ac:dyDescent="0.25">
      <c r="H45" s="257" t="s">
        <v>796</v>
      </c>
      <c r="I45" s="258"/>
      <c r="J45" s="258"/>
      <c r="K45" s="258"/>
      <c r="L45" s="258"/>
      <c r="M45" s="258"/>
      <c r="N45" s="258"/>
      <c r="O45" s="258"/>
      <c r="P45" s="258"/>
      <c r="Q45" s="259"/>
      <c r="R45" s="257" t="s">
        <v>1511</v>
      </c>
      <c r="S45" s="258"/>
      <c r="T45" s="258"/>
      <c r="U45" s="259"/>
      <c r="V45" s="257" t="s">
        <v>1510</v>
      </c>
      <c r="W45" s="258"/>
      <c r="X45" s="258"/>
      <c r="Y45" s="259"/>
      <c r="Z45" s="257" t="s">
        <v>796</v>
      </c>
      <c r="AA45" s="258"/>
      <c r="AB45" s="258"/>
      <c r="AC45" s="258"/>
      <c r="AD45" s="258"/>
      <c r="AE45" s="258"/>
      <c r="AF45" s="258"/>
      <c r="AG45" s="258"/>
      <c r="AH45" s="258"/>
      <c r="AI45" s="259"/>
      <c r="AJ45" s="257" t="s">
        <v>1511</v>
      </c>
      <c r="AK45" s="258"/>
      <c r="AL45" s="258"/>
      <c r="AM45" s="259"/>
      <c r="AN45" s="257" t="s">
        <v>1510</v>
      </c>
      <c r="AO45" s="258"/>
      <c r="AP45" s="258"/>
      <c r="AQ45" s="259"/>
      <c r="AS45" s="443"/>
      <c r="AT45" s="443"/>
      <c r="AU45" s="443"/>
    </row>
    <row r="46" spans="2:50" x14ac:dyDescent="0.25">
      <c r="H46" s="260"/>
      <c r="Q46" s="261"/>
      <c r="R46" s="260"/>
      <c r="U46" s="261"/>
      <c r="V46" s="260"/>
      <c r="Y46" s="261"/>
      <c r="Z46" s="260"/>
      <c r="AI46" s="261"/>
      <c r="AJ46" s="260"/>
      <c r="AM46" s="261"/>
      <c r="AN46" s="260"/>
      <c r="AQ46" s="261"/>
      <c r="AS46" s="443"/>
      <c r="AT46" s="443"/>
      <c r="AU46" s="443"/>
    </row>
    <row r="47" spans="2:50" x14ac:dyDescent="0.25">
      <c r="H47" s="260"/>
      <c r="Q47" s="261"/>
      <c r="R47" s="260"/>
      <c r="U47" s="261"/>
      <c r="V47" s="260"/>
      <c r="Y47" s="261"/>
      <c r="Z47" s="260"/>
      <c r="AI47" s="261"/>
      <c r="AJ47" s="260"/>
      <c r="AM47" s="261"/>
      <c r="AN47" s="260"/>
      <c r="AQ47" s="261"/>
      <c r="AS47" s="443"/>
      <c r="AT47" s="443"/>
      <c r="AU47" s="443"/>
    </row>
    <row r="48" spans="2:50" ht="15" customHeight="1" x14ac:dyDescent="0.25">
      <c r="H48" s="260"/>
      <c r="Q48" s="261"/>
      <c r="R48" s="260"/>
      <c r="U48" s="261"/>
      <c r="V48" s="260"/>
      <c r="Y48" s="261"/>
      <c r="Z48" s="260"/>
      <c r="AI48" s="261"/>
      <c r="AJ48" s="260"/>
      <c r="AM48" s="261"/>
      <c r="AN48" s="260"/>
      <c r="AQ48" s="261"/>
      <c r="AS48" s="443"/>
      <c r="AT48" s="443"/>
      <c r="AU48" s="443"/>
    </row>
    <row r="49" spans="8:47" x14ac:dyDescent="0.25">
      <c r="H49" s="260"/>
      <c r="Q49" s="261"/>
      <c r="R49" s="260"/>
      <c r="U49" s="261"/>
      <c r="V49" s="260"/>
      <c r="Y49" s="261"/>
      <c r="Z49" s="260"/>
      <c r="AI49" s="261"/>
      <c r="AJ49" s="260"/>
      <c r="AM49" s="261"/>
      <c r="AN49" s="260"/>
      <c r="AQ49" s="261"/>
      <c r="AS49" s="443"/>
      <c r="AT49" s="443"/>
      <c r="AU49" s="443"/>
    </row>
    <row r="50" spans="8:47" x14ac:dyDescent="0.25">
      <c r="H50" s="262"/>
      <c r="I50" s="263"/>
      <c r="J50" s="263"/>
      <c r="K50" s="263"/>
      <c r="L50" s="263"/>
      <c r="M50" s="263"/>
      <c r="N50" s="263"/>
      <c r="O50" s="263"/>
      <c r="P50" s="263"/>
      <c r="Q50" s="264"/>
      <c r="R50" s="262"/>
      <c r="S50" s="263"/>
      <c r="T50" s="263"/>
      <c r="U50" s="264"/>
      <c r="V50" s="262"/>
      <c r="W50" s="263"/>
      <c r="X50" s="263"/>
      <c r="Y50" s="264"/>
      <c r="Z50" s="262"/>
      <c r="AA50" s="263"/>
      <c r="AB50" s="263"/>
      <c r="AC50" s="263"/>
      <c r="AD50" s="263"/>
      <c r="AE50" s="263"/>
      <c r="AF50" s="263"/>
      <c r="AG50" s="263"/>
      <c r="AH50" s="263"/>
      <c r="AI50" s="264"/>
      <c r="AJ50" s="262"/>
      <c r="AK50" s="263"/>
      <c r="AL50" s="263"/>
      <c r="AM50" s="264"/>
      <c r="AN50" s="262"/>
      <c r="AO50" s="263"/>
      <c r="AP50" s="263"/>
      <c r="AQ50" s="264"/>
      <c r="AS50" s="443"/>
      <c r="AT50" s="443"/>
      <c r="AU50" s="443"/>
    </row>
    <row r="51" spans="8:47" x14ac:dyDescent="0.25">
      <c r="AM51" s="265" t="s">
        <v>1797</v>
      </c>
      <c r="AN51" s="131" t="str">
        <f>'E-6-1'!U22</f>
        <v>E-6-1-3</v>
      </c>
      <c r="AS51" s="443"/>
      <c r="AT51" s="443"/>
    </row>
    <row r="52" spans="8:47" x14ac:dyDescent="0.25">
      <c r="AS52" s="443"/>
      <c r="AT52" s="443"/>
    </row>
  </sheetData>
  <mergeCells count="170">
    <mergeCell ref="AG38:AM38"/>
    <mergeCell ref="J28:M28"/>
    <mergeCell ref="U29:Z29"/>
    <mergeCell ref="AT35:AX35"/>
    <mergeCell ref="U38:Z38"/>
    <mergeCell ref="AN29:AS29"/>
    <mergeCell ref="AA33:AF33"/>
    <mergeCell ref="H35:I35"/>
    <mergeCell ref="N31:T31"/>
    <mergeCell ref="AN32:AS32"/>
    <mergeCell ref="G9:Z11"/>
    <mergeCell ref="U25:Z25"/>
    <mergeCell ref="AA26:AF26"/>
    <mergeCell ref="N30:T30"/>
    <mergeCell ref="AN31:AS31"/>
    <mergeCell ref="AG33:AM33"/>
    <mergeCell ref="H37:I37"/>
    <mergeCell ref="J30:M30"/>
    <mergeCell ref="AN23:AS23"/>
    <mergeCell ref="N22:Z22"/>
    <mergeCell ref="J33:M33"/>
    <mergeCell ref="AA35:AF35"/>
    <mergeCell ref="N26:T26"/>
    <mergeCell ref="AN27:AS27"/>
    <mergeCell ref="AA31:AF31"/>
    <mergeCell ref="AG29:AM29"/>
    <mergeCell ref="AG40:AM40"/>
    <mergeCell ref="H27:I27"/>
    <mergeCell ref="U37:Z37"/>
    <mergeCell ref="AG30:AM30"/>
    <mergeCell ref="AG39:AM39"/>
    <mergeCell ref="AA34:AF34"/>
    <mergeCell ref="N27:T27"/>
    <mergeCell ref="AT31:AX31"/>
    <mergeCell ref="N40:T40"/>
    <mergeCell ref="AT38:AX38"/>
    <mergeCell ref="H36:I36"/>
    <mergeCell ref="J36:M36"/>
    <mergeCell ref="AN35:AS35"/>
    <mergeCell ref="AA36:AF36"/>
    <mergeCell ref="AT34:AX34"/>
    <mergeCell ref="AG31:AM31"/>
    <mergeCell ref="AA32:AF32"/>
    <mergeCell ref="N32:T32"/>
    <mergeCell ref="AG34:AM34"/>
    <mergeCell ref="J34:M34"/>
    <mergeCell ref="H28:I28"/>
    <mergeCell ref="J27:M27"/>
    <mergeCell ref="AA29:AF29"/>
    <mergeCell ref="N33:T33"/>
    <mergeCell ref="H44:Y44"/>
    <mergeCell ref="B28:E28"/>
    <mergeCell ref="J25:M25"/>
    <mergeCell ref="AA39:AF39"/>
    <mergeCell ref="H30:I30"/>
    <mergeCell ref="AN26:AS26"/>
    <mergeCell ref="AA30:AF30"/>
    <mergeCell ref="AT41:AX41"/>
    <mergeCell ref="H41:AS41"/>
    <mergeCell ref="U34:Z34"/>
    <mergeCell ref="AN30:AS30"/>
    <mergeCell ref="AG35:AM35"/>
    <mergeCell ref="U31:Z31"/>
    <mergeCell ref="H32:I32"/>
    <mergeCell ref="AN28:AS28"/>
    <mergeCell ref="U26:Z26"/>
    <mergeCell ref="AN37:AS37"/>
    <mergeCell ref="U35:Z35"/>
    <mergeCell ref="B32:E32"/>
    <mergeCell ref="H25:I25"/>
    <mergeCell ref="AA25:AF25"/>
    <mergeCell ref="AT40:AX40"/>
    <mergeCell ref="AG28:AM28"/>
    <mergeCell ref="AG37:AM37"/>
    <mergeCell ref="H40:I40"/>
    <mergeCell ref="AG24:AM24"/>
    <mergeCell ref="N36:T36"/>
    <mergeCell ref="U24:Z24"/>
    <mergeCell ref="U33:Z33"/>
    <mergeCell ref="AG26:AM26"/>
    <mergeCell ref="AT32:AX32"/>
    <mergeCell ref="J38:M38"/>
    <mergeCell ref="AT29:AX29"/>
    <mergeCell ref="AN39:AS39"/>
    <mergeCell ref="U40:Z40"/>
    <mergeCell ref="AN34:AS34"/>
    <mergeCell ref="AA38:AF38"/>
    <mergeCell ref="AG32:AM32"/>
    <mergeCell ref="AN36:AS36"/>
    <mergeCell ref="AA27:AF27"/>
    <mergeCell ref="AA40:AF40"/>
    <mergeCell ref="H38:I38"/>
    <mergeCell ref="U28:Z28"/>
    <mergeCell ref="AT27:AX27"/>
    <mergeCell ref="N24:T24"/>
    <mergeCell ref="H29:I29"/>
    <mergeCell ref="AT25:AX25"/>
    <mergeCell ref="AT37:AX37"/>
    <mergeCell ref="B4:E4"/>
    <mergeCell ref="J39:M39"/>
    <mergeCell ref="N35:T35"/>
    <mergeCell ref="AA22:AS22"/>
    <mergeCell ref="J29:M29"/>
    <mergeCell ref="N25:T25"/>
    <mergeCell ref="J37:M37"/>
    <mergeCell ref="B8:E8"/>
    <mergeCell ref="J22:M23"/>
    <mergeCell ref="H34:I34"/>
    <mergeCell ref="B6:E6"/>
    <mergeCell ref="N34:T34"/>
    <mergeCell ref="B15:E15"/>
    <mergeCell ref="H31:I31"/>
    <mergeCell ref="H22:I23"/>
    <mergeCell ref="AA23:AF23"/>
    <mergeCell ref="B30:E30"/>
    <mergeCell ref="G7:AR7"/>
    <mergeCell ref="AG25:AM25"/>
    <mergeCell ref="B18:E18"/>
    <mergeCell ref="U23:Z23"/>
    <mergeCell ref="AN25:AS25"/>
    <mergeCell ref="J31:M31"/>
    <mergeCell ref="U32:Z32"/>
    <mergeCell ref="B10:E10"/>
    <mergeCell ref="N38:T38"/>
    <mergeCell ref="H26:I26"/>
    <mergeCell ref="B20:E20"/>
    <mergeCell ref="AT26:AX26"/>
    <mergeCell ref="B12:E12"/>
    <mergeCell ref="B14:E14"/>
    <mergeCell ref="Z44:AQ44"/>
    <mergeCell ref="N37:T37"/>
    <mergeCell ref="AN38:AS38"/>
    <mergeCell ref="J40:M40"/>
    <mergeCell ref="N29:T29"/>
    <mergeCell ref="J24:M24"/>
    <mergeCell ref="AN40:AS40"/>
    <mergeCell ref="B17:E17"/>
    <mergeCell ref="AG36:AM36"/>
    <mergeCell ref="N23:T23"/>
    <mergeCell ref="AN24:AS24"/>
    <mergeCell ref="J26:M26"/>
    <mergeCell ref="AA28:AF28"/>
    <mergeCell ref="AN33:AS33"/>
    <mergeCell ref="J35:M35"/>
    <mergeCell ref="B19:E19"/>
    <mergeCell ref="B34:E34"/>
    <mergeCell ref="AT39:AX39"/>
    <mergeCell ref="AT36:AX36"/>
    <mergeCell ref="B13:E13"/>
    <mergeCell ref="N28:T28"/>
    <mergeCell ref="AG23:AM23"/>
    <mergeCell ref="B16:E16"/>
    <mergeCell ref="AT24:AX24"/>
    <mergeCell ref="AT30:AX30"/>
    <mergeCell ref="J32:M32"/>
    <mergeCell ref="AG27:AM27"/>
    <mergeCell ref="U30:Z30"/>
    <mergeCell ref="N39:T39"/>
    <mergeCell ref="H24:I24"/>
    <mergeCell ref="H33:I33"/>
    <mergeCell ref="U27:Z27"/>
    <mergeCell ref="U36:Z36"/>
    <mergeCell ref="AA37:AF37"/>
    <mergeCell ref="AA24:AF24"/>
    <mergeCell ref="AT28:AX28"/>
    <mergeCell ref="AT22:AX23"/>
    <mergeCell ref="B36:E36"/>
    <mergeCell ref="H39:I39"/>
    <mergeCell ref="AT33:AX33"/>
    <mergeCell ref="U39:Z39"/>
  </mergeCells>
  <hyperlinks>
    <hyperlink ref="B4" location="PANDUAN!A1" display="PANDUAN" xr:uid="{00000000-0004-0000-9F00-000000000000}"/>
    <hyperlink ref="B6" location="'EWS DIRECTORY'!A1" display="EWS DIRECTORY" xr:uid="{00000000-0004-0000-9F00-000001000000}"/>
    <hyperlink ref="B8" location="'DATA PEMICU'!A1" display="DATA PEMICU" xr:uid="{00000000-0004-0000-9F00-000002000000}"/>
    <hyperlink ref="B10" location="'DATA PENGUJI'!A1" display="DATA PENGUJI" xr:uid="{00000000-0004-0000-9F00-000003000000}"/>
    <hyperlink ref="B12" location="'MAIN LEVEL'!A1" display="MAIN LEVEL" xr:uid="{00000000-0004-0000-9F00-000004000000}"/>
  </hyperlinks>
  <pageMargins left="0.51181102362204722" right="0.15748031496062989" top="0.55118110236220474" bottom="0.55118110236220474" header="0.31496062992125978" footer="0.31496062992125978"/>
  <pageSetup paperSize="9" scale="60" orientation="landscape"/>
  <headerFooter>
    <oddFooter>&amp;Rhalaman &amp;P dari &amp;N</oddFooter>
  </headerFooter>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000-000000000000}">
  <sheetPr codeName="Sheet383">
    <tabColor theme="4" tint="-0.249977111117893"/>
  </sheetPr>
  <dimension ref="A1:AT64"/>
  <sheetViews>
    <sheetView topLeftCell="B7"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46" width="3.6640625" style="306" customWidth="1"/>
    <col min="47" max="47" width="14.44140625" style="306" customWidth="1"/>
    <col min="48" max="16384" width="14.44140625" style="306"/>
  </cols>
  <sheetData>
    <row r="1" spans="2:46" ht="14.25" customHeight="1" x14ac:dyDescent="0.25">
      <c r="G1" s="110"/>
      <c r="H1" s="110"/>
      <c r="I1" s="110"/>
      <c r="J1" s="110"/>
      <c r="K1" s="110"/>
      <c r="L1" s="110"/>
      <c r="M1" s="110"/>
      <c r="N1" s="110"/>
      <c r="O1" s="110"/>
      <c r="P1" s="110"/>
      <c r="Q1" s="110"/>
      <c r="R1" s="110"/>
      <c r="S1" s="110"/>
      <c r="T1" s="110"/>
      <c r="U1" s="110"/>
      <c r="V1" s="110"/>
      <c r="W1" s="110"/>
      <c r="X1" s="110"/>
      <c r="Y1" s="110"/>
    </row>
    <row r="2" spans="2:46" ht="14.25" customHeight="1" x14ac:dyDescent="0.25">
      <c r="G2" s="55" t="s">
        <v>1674</v>
      </c>
      <c r="H2" s="55"/>
      <c r="I2" s="55"/>
      <c r="J2" s="55"/>
      <c r="K2" s="55"/>
      <c r="L2" s="55"/>
      <c r="M2" s="55"/>
      <c r="N2" s="55"/>
      <c r="AT2" s="443"/>
    </row>
    <row r="3" spans="2:46" ht="14.25" customHeight="1" x14ac:dyDescent="0.25">
      <c r="B3" s="111"/>
      <c r="C3" s="111"/>
      <c r="D3" s="111"/>
      <c r="E3" s="111"/>
      <c r="G3" s="55"/>
      <c r="H3" s="55"/>
      <c r="I3" s="55"/>
      <c r="J3" s="55"/>
      <c r="K3" s="55"/>
      <c r="L3" s="55"/>
      <c r="M3" s="55"/>
      <c r="N3" s="55"/>
      <c r="AT3" s="443"/>
    </row>
    <row r="4" spans="2:46" ht="14.25" customHeight="1" x14ac:dyDescent="0.25">
      <c r="B4" s="762" t="s">
        <v>79</v>
      </c>
      <c r="C4" s="761"/>
      <c r="D4" s="761"/>
      <c r="E4" s="761"/>
      <c r="G4" s="55"/>
      <c r="H4" s="55"/>
      <c r="I4" s="55"/>
      <c r="J4" s="55"/>
      <c r="K4" s="55"/>
      <c r="L4" s="55"/>
      <c r="M4" s="55"/>
      <c r="N4" s="55"/>
      <c r="AT4" s="443"/>
    </row>
    <row r="5" spans="2:46" ht="14.25" customHeight="1" x14ac:dyDescent="0.25">
      <c r="B5" s="111"/>
      <c r="C5" s="111"/>
      <c r="D5" s="111"/>
      <c r="E5" s="111"/>
      <c r="G5" s="55"/>
      <c r="H5" s="55"/>
      <c r="I5" s="55"/>
      <c r="J5" s="55"/>
      <c r="K5" s="55"/>
      <c r="L5" s="55"/>
      <c r="M5" s="55"/>
      <c r="N5" s="55"/>
      <c r="AT5" s="443"/>
    </row>
    <row r="6" spans="2:46" ht="14.25" customHeight="1" x14ac:dyDescent="0.25">
      <c r="B6" s="762" t="s">
        <v>87</v>
      </c>
      <c r="C6" s="761"/>
      <c r="D6" s="761"/>
      <c r="E6" s="761"/>
      <c r="G6" s="55"/>
      <c r="H6" s="55"/>
      <c r="I6" s="55"/>
      <c r="J6" s="55"/>
      <c r="K6" s="55"/>
      <c r="L6" s="55"/>
      <c r="M6" s="55"/>
      <c r="N6" s="55"/>
      <c r="AT6" s="443"/>
    </row>
    <row r="7" spans="2:46" ht="15" customHeight="1" x14ac:dyDescent="0.25">
      <c r="B7" s="111"/>
      <c r="C7" s="111"/>
      <c r="D7" s="111"/>
      <c r="E7" s="111"/>
      <c r="G7" s="996" t="s">
        <v>1774</v>
      </c>
      <c r="H7" s="1111"/>
      <c r="I7" s="1111"/>
      <c r="J7" s="1111"/>
      <c r="K7" s="1111"/>
      <c r="L7" s="1111"/>
      <c r="M7" s="1111"/>
      <c r="N7" s="1111"/>
      <c r="O7" s="1111"/>
      <c r="P7" s="1111"/>
      <c r="Q7" s="1111"/>
      <c r="R7" s="1111"/>
      <c r="S7" s="1111"/>
      <c r="T7" s="1111"/>
      <c r="U7" s="1111"/>
      <c r="V7" s="1111"/>
      <c r="W7" s="1111"/>
      <c r="X7" s="1111"/>
      <c r="Y7" s="1111"/>
      <c r="Z7" s="1111"/>
      <c r="AA7" s="1111"/>
      <c r="AB7" s="1111"/>
      <c r="AC7" s="1111"/>
      <c r="AD7" s="1111"/>
      <c r="AE7" s="1111"/>
      <c r="AF7" s="1111"/>
      <c r="AG7" s="1111"/>
      <c r="AH7" s="1111"/>
      <c r="AI7" s="1111"/>
      <c r="AJ7" s="1111"/>
      <c r="AK7" s="1111"/>
      <c r="AL7" s="1111"/>
      <c r="AM7" s="1111"/>
      <c r="AN7" s="1111"/>
      <c r="AO7" s="1111"/>
      <c r="AP7" s="1111"/>
      <c r="AQ7" s="1111"/>
      <c r="AR7" s="1111"/>
      <c r="AS7" s="58"/>
      <c r="AT7" s="443"/>
    </row>
    <row r="8" spans="2:46" ht="14.25" customHeight="1" x14ac:dyDescent="0.25">
      <c r="B8" s="762" t="s">
        <v>94</v>
      </c>
      <c r="C8" s="761"/>
      <c r="D8" s="761"/>
      <c r="E8" s="761"/>
      <c r="G8" s="55"/>
      <c r="H8" s="55"/>
      <c r="I8" s="55"/>
      <c r="J8" s="55"/>
      <c r="K8" s="55"/>
      <c r="L8" s="55"/>
      <c r="M8" s="55"/>
      <c r="N8" s="55"/>
      <c r="AT8" s="443"/>
    </row>
    <row r="9" spans="2:46" ht="14.25" customHeight="1" x14ac:dyDescent="0.25">
      <c r="B9" s="111"/>
      <c r="C9" s="111"/>
      <c r="D9" s="111"/>
      <c r="E9" s="111"/>
      <c r="G9" s="999" t="str">
        <f>"Rincian "&amp;'E-6'!G9&amp;" "&amp;'E-6-1'!M24</f>
        <v>Rincian Biaya Bunga Pinjaman Berdasarkan Analisis Kewajaran dan Kelaziman Usaha</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1111"/>
      <c r="I10" s="1111"/>
      <c r="J10" s="1111"/>
      <c r="K10" s="1111"/>
      <c r="L10" s="1111"/>
      <c r="M10" s="1111"/>
      <c r="N10" s="1111"/>
      <c r="O10" s="1111"/>
      <c r="P10" s="1111"/>
      <c r="Q10" s="1111"/>
      <c r="R10" s="1111"/>
      <c r="S10" s="1111"/>
      <c r="T10" s="1111"/>
      <c r="U10" s="1111"/>
      <c r="V10" s="1111"/>
      <c r="W10" s="1111"/>
      <c r="X10" s="1111"/>
      <c r="Y10" s="1111"/>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c r="AT12" s="443"/>
    </row>
    <row r="13" spans="2:46" ht="14.25" customHeight="1" x14ac:dyDescent="0.25">
      <c r="B13" s="962" t="str">
        <f>HYPERLINK("#'"&amp;'EWS DIRECTORY'!$J$155&amp;"'!A1",'EWS DIRECTORY'!$J$155)</f>
        <v>E-6</v>
      </c>
      <c r="C13" s="761"/>
      <c r="D13" s="761"/>
      <c r="E13" s="761"/>
      <c r="G13" s="55" t="s">
        <v>1680</v>
      </c>
      <c r="H13" s="55"/>
      <c r="I13" s="254"/>
      <c r="J13" s="254"/>
      <c r="K13" s="254"/>
      <c r="L13" s="254"/>
      <c r="M13" s="254"/>
      <c r="N13" s="254"/>
      <c r="AT13" s="443"/>
    </row>
    <row r="14" spans="2:46" ht="14.25" customHeight="1" x14ac:dyDescent="0.25">
      <c r="B14" s="931" t="str">
        <f>HYPERLINK("#'"&amp;'EWS DIRECTORY'!$J$156&amp;"'!A1",'EWS DIRECTORY'!$J$156)</f>
        <v>E-6-1</v>
      </c>
      <c r="C14" s="761"/>
      <c r="D14" s="761"/>
      <c r="E14" s="761"/>
      <c r="G14" s="55" t="s">
        <v>1891</v>
      </c>
      <c r="H14" s="55"/>
      <c r="I14" s="254"/>
      <c r="J14" s="254"/>
      <c r="K14" s="254"/>
      <c r="L14" s="254"/>
      <c r="M14" s="254"/>
      <c r="N14" s="254"/>
      <c r="AT14" s="443"/>
    </row>
    <row r="15" spans="2:46" ht="14.25" customHeight="1" x14ac:dyDescent="0.25">
      <c r="B15" s="929" t="str">
        <f>HYPERLINK("#'"&amp;'EWS DIRECTORY'!$J$157&amp;"'!A1",'EWS DIRECTORY'!$J$157)</f>
        <v>E-6-1-1</v>
      </c>
      <c r="C15" s="761"/>
      <c r="D15" s="761"/>
      <c r="E15" s="761"/>
      <c r="G15" s="55" t="s">
        <v>1892</v>
      </c>
      <c r="H15" s="55"/>
      <c r="I15" s="254"/>
      <c r="J15" s="254"/>
      <c r="K15" s="254"/>
      <c r="L15" s="254"/>
      <c r="M15" s="254"/>
      <c r="N15" s="254"/>
      <c r="AT15" s="443"/>
    </row>
    <row r="16" spans="2:46" ht="14.25" customHeight="1" x14ac:dyDescent="0.25">
      <c r="B16" s="929" t="str">
        <f>HYPERLINK("#'"&amp;'EWS DIRECTORY'!$J$158&amp;"'!A1",'EWS DIRECTORY'!$J$158)</f>
        <v>E-6-1-2</v>
      </c>
      <c r="C16" s="761"/>
      <c r="D16" s="761"/>
      <c r="E16" s="761"/>
      <c r="G16" s="55" t="s">
        <v>1893</v>
      </c>
      <c r="H16" s="55"/>
      <c r="I16" s="254"/>
      <c r="J16" s="254"/>
      <c r="K16" s="254"/>
      <c r="L16" s="254"/>
      <c r="M16" s="254"/>
      <c r="N16" s="254"/>
      <c r="AT16" s="443"/>
    </row>
    <row r="17" spans="2:46" ht="14.25" customHeight="1" x14ac:dyDescent="0.25">
      <c r="B17" s="929" t="str">
        <f>HYPERLINK("#'"&amp;'EWS DIRECTORY'!$J$159&amp;"'!A1",'EWS DIRECTORY'!$J$159)</f>
        <v>E-6-1-3</v>
      </c>
      <c r="C17" s="761"/>
      <c r="D17" s="761"/>
      <c r="E17" s="761"/>
      <c r="G17" s="55" t="s">
        <v>1681</v>
      </c>
      <c r="H17" s="55"/>
      <c r="I17" s="55"/>
      <c r="J17" s="254"/>
      <c r="K17" s="254"/>
      <c r="L17" s="254"/>
      <c r="M17" s="254"/>
      <c r="N17" s="254"/>
      <c r="AT17" s="443"/>
    </row>
    <row r="18" spans="2:46" ht="14.25" customHeight="1" x14ac:dyDescent="0.25">
      <c r="B18" s="927" t="str">
        <f>HYPERLINK("#'"&amp;'EWS DIRECTORY'!$J$160&amp;"'!A1",'EWS DIRECTORY'!$J$160)</f>
        <v>E-6-1-4</v>
      </c>
      <c r="C18" s="761"/>
      <c r="D18" s="761"/>
      <c r="E18" s="761"/>
      <c r="G18" s="55" t="s">
        <v>1744</v>
      </c>
      <c r="H18" s="55"/>
      <c r="I18" s="55" t="s">
        <v>1744</v>
      </c>
      <c r="J18" s="254"/>
      <c r="K18" s="254"/>
      <c r="L18" s="254"/>
      <c r="M18" s="254"/>
      <c r="N18" s="254"/>
      <c r="AT18" s="443"/>
    </row>
    <row r="19" spans="2:46" ht="14.25" customHeight="1" x14ac:dyDescent="0.25">
      <c r="B19" s="929" t="str">
        <f>HYPERLINK("#'"&amp;'EWS DIRECTORY'!$J$161&amp;"'!A1",'EWS DIRECTORY'!$J$161)</f>
        <v>E-6-1-5</v>
      </c>
      <c r="C19" s="761"/>
      <c r="D19" s="761"/>
      <c r="E19" s="761"/>
      <c r="AT19" s="443"/>
    </row>
    <row r="20" spans="2:46" ht="14.25" customHeight="1" x14ac:dyDescent="0.25">
      <c r="B20" s="929" t="str">
        <f>HYPERLINK("#'"&amp;'EWS DIRECTORY'!$J$162&amp;"'!A1",'EWS DIRECTORY'!$J$162)</f>
        <v>E-6-1-6</v>
      </c>
      <c r="C20" s="761"/>
      <c r="D20" s="761"/>
      <c r="E20" s="761"/>
      <c r="G20" s="55" t="s">
        <v>1851</v>
      </c>
      <c r="AT20" s="443"/>
    </row>
    <row r="21" spans="2:46" ht="14.25" customHeight="1" x14ac:dyDescent="0.25">
      <c r="G21" s="55"/>
      <c r="AT21" s="443"/>
    </row>
    <row r="22" spans="2:46" ht="13.8" x14ac:dyDescent="0.25">
      <c r="G22" s="55"/>
      <c r="H22" s="1082" t="s">
        <v>1445</v>
      </c>
      <c r="I22" s="765"/>
      <c r="J22" s="1109" t="s">
        <v>1894</v>
      </c>
      <c r="K22" s="764"/>
      <c r="L22" s="764"/>
      <c r="M22" s="764"/>
      <c r="N22" s="764"/>
      <c r="O22" s="764"/>
      <c r="P22" s="764"/>
      <c r="Q22" s="764"/>
      <c r="R22" s="764"/>
      <c r="S22" s="764"/>
      <c r="T22" s="764"/>
      <c r="U22" s="764"/>
      <c r="V22" s="764"/>
      <c r="W22" s="764"/>
      <c r="X22" s="765"/>
      <c r="Y22" s="1082" t="s">
        <v>1767</v>
      </c>
      <c r="Z22" s="765"/>
      <c r="AA22" s="1082" t="s">
        <v>1895</v>
      </c>
      <c r="AB22" s="764"/>
      <c r="AC22" s="764"/>
      <c r="AD22" s="764"/>
      <c r="AE22" s="764"/>
      <c r="AF22" s="764"/>
      <c r="AG22" s="764"/>
      <c r="AH22" s="764"/>
      <c r="AI22" s="764"/>
      <c r="AJ22" s="764"/>
      <c r="AK22" s="764"/>
      <c r="AL22" s="764"/>
      <c r="AM22" s="764"/>
      <c r="AN22" s="764"/>
      <c r="AO22" s="764"/>
      <c r="AP22" s="764"/>
      <c r="AQ22" s="764"/>
      <c r="AR22" s="764"/>
      <c r="AS22" s="764"/>
      <c r="AT22" s="765"/>
    </row>
    <row r="23" spans="2:46" ht="15" customHeight="1" x14ac:dyDescent="0.25">
      <c r="G23" s="55"/>
      <c r="H23" s="1104">
        <v>1</v>
      </c>
      <c r="I23" s="765"/>
      <c r="J23" s="1105" t="s">
        <v>1896</v>
      </c>
      <c r="K23" s="764"/>
      <c r="L23" s="764"/>
      <c r="M23" s="764"/>
      <c r="N23" s="764"/>
      <c r="O23" s="764"/>
      <c r="P23" s="764"/>
      <c r="Q23" s="764"/>
      <c r="R23" s="764"/>
      <c r="S23" s="764"/>
      <c r="T23" s="764"/>
      <c r="U23" s="764"/>
      <c r="V23" s="764"/>
      <c r="W23" s="764"/>
      <c r="X23" s="765"/>
      <c r="Y23" s="1009"/>
      <c r="Z23" s="765"/>
      <c r="AA23" s="1009"/>
      <c r="AB23" s="764"/>
      <c r="AC23" s="764"/>
      <c r="AD23" s="764"/>
      <c r="AE23" s="764"/>
      <c r="AF23" s="764"/>
      <c r="AG23" s="764"/>
      <c r="AH23" s="764"/>
      <c r="AI23" s="764"/>
      <c r="AJ23" s="764"/>
      <c r="AK23" s="764"/>
      <c r="AL23" s="764"/>
      <c r="AM23" s="764"/>
      <c r="AN23" s="764"/>
      <c r="AO23" s="764"/>
      <c r="AP23" s="764"/>
      <c r="AQ23" s="764"/>
      <c r="AR23" s="764"/>
      <c r="AS23" s="764"/>
      <c r="AT23" s="765"/>
    </row>
    <row r="24" spans="2:46" ht="15" customHeight="1" x14ac:dyDescent="0.25">
      <c r="H24" s="1104">
        <v>2</v>
      </c>
      <c r="I24" s="765"/>
      <c r="J24" s="1105" t="s">
        <v>1897</v>
      </c>
      <c r="K24" s="764"/>
      <c r="L24" s="764"/>
      <c r="M24" s="764"/>
      <c r="N24" s="764"/>
      <c r="O24" s="764"/>
      <c r="P24" s="764"/>
      <c r="Q24" s="764"/>
      <c r="R24" s="764"/>
      <c r="S24" s="764"/>
      <c r="T24" s="764"/>
      <c r="U24" s="764"/>
      <c r="V24" s="764"/>
      <c r="W24" s="764"/>
      <c r="X24" s="765"/>
      <c r="Y24" s="1009"/>
      <c r="Z24" s="765"/>
      <c r="AA24" s="1009"/>
      <c r="AB24" s="764"/>
      <c r="AC24" s="764"/>
      <c r="AD24" s="764"/>
      <c r="AE24" s="764"/>
      <c r="AF24" s="764"/>
      <c r="AG24" s="764"/>
      <c r="AH24" s="764"/>
      <c r="AI24" s="764"/>
      <c r="AJ24" s="764"/>
      <c r="AK24" s="764"/>
      <c r="AL24" s="764"/>
      <c r="AM24" s="764"/>
      <c r="AN24" s="764"/>
      <c r="AO24" s="764"/>
      <c r="AP24" s="764"/>
      <c r="AQ24" s="764"/>
      <c r="AR24" s="764"/>
      <c r="AS24" s="764"/>
      <c r="AT24" s="765"/>
    </row>
    <row r="25" spans="2:46" ht="15" customHeight="1" x14ac:dyDescent="0.25">
      <c r="H25" s="1104">
        <v>3</v>
      </c>
      <c r="I25" s="765"/>
      <c r="J25" s="1105" t="s">
        <v>1898</v>
      </c>
      <c r="K25" s="764"/>
      <c r="L25" s="764"/>
      <c r="M25" s="764"/>
      <c r="N25" s="764"/>
      <c r="O25" s="764"/>
      <c r="P25" s="764"/>
      <c r="Q25" s="764"/>
      <c r="R25" s="764"/>
      <c r="S25" s="764"/>
      <c r="T25" s="764"/>
      <c r="U25" s="764"/>
      <c r="V25" s="764"/>
      <c r="W25" s="764"/>
      <c r="X25" s="765"/>
      <c r="Y25" s="1009"/>
      <c r="Z25" s="765"/>
      <c r="AA25" s="1009"/>
      <c r="AB25" s="764"/>
      <c r="AC25" s="764"/>
      <c r="AD25" s="764"/>
      <c r="AE25" s="764"/>
      <c r="AF25" s="764"/>
      <c r="AG25" s="764"/>
      <c r="AH25" s="764"/>
      <c r="AI25" s="764"/>
      <c r="AJ25" s="764"/>
      <c r="AK25" s="764"/>
      <c r="AL25" s="764"/>
      <c r="AM25" s="764"/>
      <c r="AN25" s="764"/>
      <c r="AO25" s="764"/>
      <c r="AP25" s="764"/>
      <c r="AQ25" s="764"/>
      <c r="AR25" s="764"/>
      <c r="AS25" s="764"/>
      <c r="AT25" s="765"/>
    </row>
    <row r="26" spans="2:46" ht="15" customHeight="1" x14ac:dyDescent="0.25">
      <c r="H26" s="1104">
        <v>4</v>
      </c>
      <c r="I26" s="765"/>
      <c r="J26" s="1105" t="s">
        <v>1899</v>
      </c>
      <c r="K26" s="764"/>
      <c r="L26" s="764"/>
      <c r="M26" s="764"/>
      <c r="N26" s="764"/>
      <c r="O26" s="764"/>
      <c r="P26" s="764"/>
      <c r="Q26" s="764"/>
      <c r="R26" s="764"/>
      <c r="S26" s="764"/>
      <c r="T26" s="764"/>
      <c r="U26" s="764"/>
      <c r="V26" s="764"/>
      <c r="W26" s="764"/>
      <c r="X26" s="765"/>
      <c r="Y26" s="1009"/>
      <c r="Z26" s="765"/>
      <c r="AA26" s="1009"/>
      <c r="AB26" s="764"/>
      <c r="AC26" s="764"/>
      <c r="AD26" s="764"/>
      <c r="AE26" s="764"/>
      <c r="AF26" s="764"/>
      <c r="AG26" s="764"/>
      <c r="AH26" s="764"/>
      <c r="AI26" s="764"/>
      <c r="AJ26" s="764"/>
      <c r="AK26" s="764"/>
      <c r="AL26" s="764"/>
      <c r="AM26" s="764"/>
      <c r="AN26" s="764"/>
      <c r="AO26" s="764"/>
      <c r="AP26" s="764"/>
      <c r="AQ26" s="764"/>
      <c r="AR26" s="764"/>
      <c r="AS26" s="764"/>
      <c r="AT26" s="765"/>
    </row>
    <row r="27" spans="2:46" ht="15" customHeight="1" x14ac:dyDescent="0.25">
      <c r="H27" s="1104">
        <v>5</v>
      </c>
      <c r="I27" s="765"/>
      <c r="J27" s="1105" t="s">
        <v>1900</v>
      </c>
      <c r="K27" s="764"/>
      <c r="L27" s="764"/>
      <c r="M27" s="764"/>
      <c r="N27" s="764"/>
      <c r="O27" s="764"/>
      <c r="P27" s="764"/>
      <c r="Q27" s="764"/>
      <c r="R27" s="764"/>
      <c r="S27" s="764"/>
      <c r="T27" s="764"/>
      <c r="U27" s="764"/>
      <c r="V27" s="764"/>
      <c r="W27" s="764"/>
      <c r="X27" s="765"/>
      <c r="Y27" s="1009"/>
      <c r="Z27" s="765"/>
      <c r="AA27" s="1009"/>
      <c r="AB27" s="764"/>
      <c r="AC27" s="764"/>
      <c r="AD27" s="764"/>
      <c r="AE27" s="764"/>
      <c r="AF27" s="764"/>
      <c r="AG27" s="764"/>
      <c r="AH27" s="764"/>
      <c r="AI27" s="764"/>
      <c r="AJ27" s="764"/>
      <c r="AK27" s="764"/>
      <c r="AL27" s="764"/>
      <c r="AM27" s="764"/>
      <c r="AN27" s="764"/>
      <c r="AO27" s="764"/>
      <c r="AP27" s="764"/>
      <c r="AQ27" s="764"/>
      <c r="AR27" s="764"/>
      <c r="AS27" s="764"/>
      <c r="AT27" s="765"/>
    </row>
    <row r="28" spans="2:46" ht="15" customHeight="1" x14ac:dyDescent="0.25">
      <c r="B28" s="760"/>
      <c r="C28" s="761"/>
      <c r="D28" s="761"/>
      <c r="E28" s="761"/>
      <c r="H28" s="1104">
        <v>6</v>
      </c>
      <c r="I28" s="765"/>
      <c r="J28" s="1105" t="s">
        <v>1901</v>
      </c>
      <c r="K28" s="764"/>
      <c r="L28" s="764"/>
      <c r="M28" s="764"/>
      <c r="N28" s="764"/>
      <c r="O28" s="764"/>
      <c r="P28" s="764"/>
      <c r="Q28" s="764"/>
      <c r="R28" s="764"/>
      <c r="S28" s="764"/>
      <c r="T28" s="764"/>
      <c r="U28" s="764"/>
      <c r="V28" s="764"/>
      <c r="W28" s="764"/>
      <c r="X28" s="765"/>
      <c r="Y28" s="1009"/>
      <c r="Z28" s="765"/>
      <c r="AA28" s="1009"/>
      <c r="AB28" s="764"/>
      <c r="AC28" s="764"/>
      <c r="AD28" s="764"/>
      <c r="AE28" s="764"/>
      <c r="AF28" s="764"/>
      <c r="AG28" s="764"/>
      <c r="AH28" s="764"/>
      <c r="AI28" s="764"/>
      <c r="AJ28" s="764"/>
      <c r="AK28" s="764"/>
      <c r="AL28" s="764"/>
      <c r="AM28" s="764"/>
      <c r="AN28" s="764"/>
      <c r="AO28" s="764"/>
      <c r="AP28" s="764"/>
      <c r="AQ28" s="764"/>
      <c r="AR28" s="764"/>
      <c r="AS28" s="764"/>
      <c r="AT28" s="765"/>
    </row>
    <row r="29" spans="2:46" ht="15" customHeight="1" x14ac:dyDescent="0.25">
      <c r="H29" s="1104">
        <v>7</v>
      </c>
      <c r="I29" s="765"/>
      <c r="J29" s="1105" t="s">
        <v>1902</v>
      </c>
      <c r="K29" s="764"/>
      <c r="L29" s="764"/>
      <c r="M29" s="764"/>
      <c r="N29" s="764"/>
      <c r="O29" s="764"/>
      <c r="P29" s="764"/>
      <c r="Q29" s="764"/>
      <c r="R29" s="764"/>
      <c r="S29" s="764"/>
      <c r="T29" s="764"/>
      <c r="U29" s="764"/>
      <c r="V29" s="764"/>
      <c r="W29" s="764"/>
      <c r="X29" s="765"/>
      <c r="Y29" s="1009"/>
      <c r="Z29" s="765"/>
      <c r="AA29" s="1009"/>
      <c r="AB29" s="764"/>
      <c r="AC29" s="764"/>
      <c r="AD29" s="764"/>
      <c r="AE29" s="764"/>
      <c r="AF29" s="764"/>
      <c r="AG29" s="764"/>
      <c r="AH29" s="764"/>
      <c r="AI29" s="764"/>
      <c r="AJ29" s="764"/>
      <c r="AK29" s="764"/>
      <c r="AL29" s="764"/>
      <c r="AM29" s="764"/>
      <c r="AN29" s="764"/>
      <c r="AO29" s="764"/>
      <c r="AP29" s="764"/>
      <c r="AQ29" s="764"/>
      <c r="AR29" s="764"/>
      <c r="AS29" s="764"/>
      <c r="AT29" s="765"/>
    </row>
    <row r="30" spans="2:46" ht="15" customHeight="1" x14ac:dyDescent="0.25">
      <c r="B30" s="760"/>
      <c r="C30" s="761"/>
      <c r="D30" s="761"/>
      <c r="E30" s="761"/>
      <c r="H30" s="1104">
        <v>8</v>
      </c>
      <c r="I30" s="765"/>
      <c r="J30" s="1105" t="s">
        <v>1903</v>
      </c>
      <c r="K30" s="764"/>
      <c r="L30" s="764"/>
      <c r="M30" s="764"/>
      <c r="N30" s="764"/>
      <c r="O30" s="764"/>
      <c r="P30" s="764"/>
      <c r="Q30" s="764"/>
      <c r="R30" s="764"/>
      <c r="S30" s="764"/>
      <c r="T30" s="764"/>
      <c r="U30" s="764"/>
      <c r="V30" s="764"/>
      <c r="W30" s="764"/>
      <c r="X30" s="765"/>
      <c r="Y30" s="1009"/>
      <c r="Z30" s="765"/>
      <c r="AA30" s="1009"/>
      <c r="AB30" s="764"/>
      <c r="AC30" s="764"/>
      <c r="AD30" s="764"/>
      <c r="AE30" s="764"/>
      <c r="AF30" s="764"/>
      <c r="AG30" s="764"/>
      <c r="AH30" s="764"/>
      <c r="AI30" s="764"/>
      <c r="AJ30" s="764"/>
      <c r="AK30" s="764"/>
      <c r="AL30" s="764"/>
      <c r="AM30" s="764"/>
      <c r="AN30" s="764"/>
      <c r="AO30" s="764"/>
      <c r="AP30" s="764"/>
      <c r="AQ30" s="764"/>
      <c r="AR30" s="764"/>
      <c r="AS30" s="764"/>
      <c r="AT30" s="765"/>
    </row>
    <row r="31" spans="2:46" ht="15" customHeight="1" x14ac:dyDescent="0.25">
      <c r="H31" s="1104">
        <v>9</v>
      </c>
      <c r="I31" s="765"/>
      <c r="J31" s="1105" t="s">
        <v>1904</v>
      </c>
      <c r="K31" s="764"/>
      <c r="L31" s="764"/>
      <c r="M31" s="764"/>
      <c r="N31" s="764"/>
      <c r="O31" s="764"/>
      <c r="P31" s="764"/>
      <c r="Q31" s="764"/>
      <c r="R31" s="764"/>
      <c r="S31" s="764"/>
      <c r="T31" s="764"/>
      <c r="U31" s="764"/>
      <c r="V31" s="764"/>
      <c r="W31" s="764"/>
      <c r="X31" s="765"/>
      <c r="Y31" s="1009"/>
      <c r="Z31" s="765"/>
      <c r="AA31" s="1009"/>
      <c r="AB31" s="764"/>
      <c r="AC31" s="764"/>
      <c r="AD31" s="764"/>
      <c r="AE31" s="764"/>
      <c r="AF31" s="764"/>
      <c r="AG31" s="764"/>
      <c r="AH31" s="764"/>
      <c r="AI31" s="764"/>
      <c r="AJ31" s="764"/>
      <c r="AK31" s="764"/>
      <c r="AL31" s="764"/>
      <c r="AM31" s="764"/>
      <c r="AN31" s="764"/>
      <c r="AO31" s="764"/>
      <c r="AP31" s="764"/>
      <c r="AQ31" s="764"/>
      <c r="AR31" s="764"/>
      <c r="AS31" s="764"/>
      <c r="AT31" s="765"/>
    </row>
    <row r="32" spans="2:46" ht="15" customHeight="1" x14ac:dyDescent="0.25">
      <c r="B32" s="760"/>
      <c r="C32" s="761"/>
      <c r="D32" s="761"/>
      <c r="E32" s="761"/>
      <c r="H32" s="1104">
        <v>10</v>
      </c>
      <c r="I32" s="765"/>
      <c r="J32" s="1105" t="s">
        <v>1905</v>
      </c>
      <c r="K32" s="764"/>
      <c r="L32" s="764"/>
      <c r="M32" s="764"/>
      <c r="N32" s="764"/>
      <c r="O32" s="764"/>
      <c r="P32" s="764"/>
      <c r="Q32" s="764"/>
      <c r="R32" s="764"/>
      <c r="S32" s="764"/>
      <c r="T32" s="764"/>
      <c r="U32" s="764"/>
      <c r="V32" s="764"/>
      <c r="W32" s="764"/>
      <c r="X32" s="765"/>
      <c r="Y32" s="1009"/>
      <c r="Z32" s="765"/>
      <c r="AA32" s="1009"/>
      <c r="AB32" s="764"/>
      <c r="AC32" s="764"/>
      <c r="AD32" s="764"/>
      <c r="AE32" s="764"/>
      <c r="AF32" s="764"/>
      <c r="AG32" s="764"/>
      <c r="AH32" s="764"/>
      <c r="AI32" s="764"/>
      <c r="AJ32" s="764"/>
      <c r="AK32" s="764"/>
      <c r="AL32" s="764"/>
      <c r="AM32" s="764"/>
      <c r="AN32" s="764"/>
      <c r="AO32" s="764"/>
      <c r="AP32" s="764"/>
      <c r="AQ32" s="764"/>
      <c r="AR32" s="764"/>
      <c r="AS32" s="764"/>
      <c r="AT32" s="765"/>
    </row>
    <row r="33" spans="2:46" ht="15" customHeight="1" x14ac:dyDescent="0.25">
      <c r="H33" s="1104">
        <v>11</v>
      </c>
      <c r="I33" s="765"/>
      <c r="J33" s="1105" t="s">
        <v>1906</v>
      </c>
      <c r="K33" s="764"/>
      <c r="L33" s="764"/>
      <c r="M33" s="764"/>
      <c r="N33" s="764"/>
      <c r="O33" s="764"/>
      <c r="P33" s="764"/>
      <c r="Q33" s="764"/>
      <c r="R33" s="764"/>
      <c r="S33" s="764"/>
      <c r="T33" s="764"/>
      <c r="U33" s="764"/>
      <c r="V33" s="764"/>
      <c r="W33" s="764"/>
      <c r="X33" s="765"/>
      <c r="Y33" s="1009"/>
      <c r="Z33" s="765"/>
      <c r="AA33" s="1009"/>
      <c r="AB33" s="764"/>
      <c r="AC33" s="764"/>
      <c r="AD33" s="764"/>
      <c r="AE33" s="764"/>
      <c r="AF33" s="764"/>
      <c r="AG33" s="764"/>
      <c r="AH33" s="764"/>
      <c r="AI33" s="764"/>
      <c r="AJ33" s="764"/>
      <c r="AK33" s="764"/>
      <c r="AL33" s="764"/>
      <c r="AM33" s="764"/>
      <c r="AN33" s="764"/>
      <c r="AO33" s="764"/>
      <c r="AP33" s="764"/>
      <c r="AQ33" s="764"/>
      <c r="AR33" s="764"/>
      <c r="AS33" s="764"/>
      <c r="AT33" s="765"/>
    </row>
    <row r="34" spans="2:46" ht="15" customHeight="1" x14ac:dyDescent="0.25">
      <c r="B34" s="760"/>
      <c r="C34" s="761"/>
      <c r="D34" s="761"/>
      <c r="E34" s="761"/>
      <c r="H34" s="1104">
        <v>12</v>
      </c>
      <c r="I34" s="765"/>
      <c r="J34" s="1105" t="s">
        <v>1907</v>
      </c>
      <c r="K34" s="764"/>
      <c r="L34" s="764"/>
      <c r="M34" s="764"/>
      <c r="N34" s="764"/>
      <c r="O34" s="764"/>
      <c r="P34" s="764"/>
      <c r="Q34" s="764"/>
      <c r="R34" s="764"/>
      <c r="S34" s="764"/>
      <c r="T34" s="764"/>
      <c r="U34" s="764"/>
      <c r="V34" s="764"/>
      <c r="W34" s="764"/>
      <c r="X34" s="765"/>
      <c r="Y34" s="1009"/>
      <c r="Z34" s="765"/>
      <c r="AA34" s="1009"/>
      <c r="AB34" s="764"/>
      <c r="AC34" s="764"/>
      <c r="AD34" s="764"/>
      <c r="AE34" s="764"/>
      <c r="AF34" s="764"/>
      <c r="AG34" s="764"/>
      <c r="AH34" s="764"/>
      <c r="AI34" s="764"/>
      <c r="AJ34" s="764"/>
      <c r="AK34" s="764"/>
      <c r="AL34" s="764"/>
      <c r="AM34" s="764"/>
      <c r="AN34" s="764"/>
      <c r="AO34" s="764"/>
      <c r="AP34" s="764"/>
      <c r="AQ34" s="764"/>
      <c r="AR34" s="764"/>
      <c r="AS34" s="764"/>
      <c r="AT34" s="765"/>
    </row>
    <row r="35" spans="2:46" ht="15" customHeight="1" x14ac:dyDescent="0.25">
      <c r="H35" s="1104">
        <v>13</v>
      </c>
      <c r="I35" s="765"/>
      <c r="J35" s="1105" t="s">
        <v>1908</v>
      </c>
      <c r="K35" s="764"/>
      <c r="L35" s="764"/>
      <c r="M35" s="764"/>
      <c r="N35" s="764"/>
      <c r="O35" s="764"/>
      <c r="P35" s="764"/>
      <c r="Q35" s="764"/>
      <c r="R35" s="764"/>
      <c r="S35" s="764"/>
      <c r="T35" s="764"/>
      <c r="U35" s="764"/>
      <c r="V35" s="764"/>
      <c r="W35" s="764"/>
      <c r="X35" s="765"/>
      <c r="Y35" s="1009"/>
      <c r="Z35" s="765"/>
      <c r="AA35" s="1009"/>
      <c r="AB35" s="764"/>
      <c r="AC35" s="764"/>
      <c r="AD35" s="764"/>
      <c r="AE35" s="764"/>
      <c r="AF35" s="764"/>
      <c r="AG35" s="764"/>
      <c r="AH35" s="764"/>
      <c r="AI35" s="764"/>
      <c r="AJ35" s="764"/>
      <c r="AK35" s="764"/>
      <c r="AL35" s="764"/>
      <c r="AM35" s="764"/>
      <c r="AN35" s="764"/>
      <c r="AO35" s="764"/>
      <c r="AP35" s="764"/>
      <c r="AQ35" s="764"/>
      <c r="AR35" s="764"/>
      <c r="AS35" s="764"/>
      <c r="AT35" s="765"/>
    </row>
    <row r="36" spans="2:46" ht="15" customHeight="1" x14ac:dyDescent="0.25">
      <c r="B36" s="760"/>
      <c r="C36" s="761"/>
      <c r="D36" s="761"/>
      <c r="E36" s="761"/>
      <c r="H36" s="204"/>
      <c r="I36" s="204"/>
      <c r="AS36" s="443"/>
      <c r="AT36" s="443"/>
    </row>
    <row r="37" spans="2:46" ht="15" customHeight="1" x14ac:dyDescent="0.25">
      <c r="H37" s="1082" t="s">
        <v>1445</v>
      </c>
      <c r="I37" s="765"/>
      <c r="J37" s="1109" t="s">
        <v>1780</v>
      </c>
      <c r="K37" s="764"/>
      <c r="L37" s="764"/>
      <c r="M37" s="764"/>
      <c r="N37" s="764"/>
      <c r="O37" s="764"/>
      <c r="P37" s="764"/>
      <c r="Q37" s="764"/>
      <c r="R37" s="764"/>
      <c r="S37" s="764"/>
      <c r="T37" s="764"/>
      <c r="U37" s="764"/>
      <c r="V37" s="764"/>
      <c r="W37" s="764"/>
      <c r="X37" s="765"/>
      <c r="Y37" s="1082" t="s">
        <v>1767</v>
      </c>
      <c r="Z37" s="765"/>
      <c r="AA37" s="1110" t="s">
        <v>1909</v>
      </c>
      <c r="AB37" s="764"/>
      <c r="AC37" s="764"/>
      <c r="AD37" s="764"/>
      <c r="AE37" s="764"/>
      <c r="AF37" s="764"/>
      <c r="AG37" s="764"/>
      <c r="AH37" s="764"/>
      <c r="AI37" s="764"/>
      <c r="AJ37" s="765"/>
      <c r="AK37" s="1110" t="s">
        <v>1910</v>
      </c>
      <c r="AL37" s="764"/>
      <c r="AM37" s="764"/>
      <c r="AN37" s="764"/>
      <c r="AO37" s="764"/>
      <c r="AP37" s="764"/>
      <c r="AQ37" s="764"/>
      <c r="AR37" s="764"/>
      <c r="AS37" s="764"/>
      <c r="AT37" s="765"/>
    </row>
    <row r="38" spans="2:46" ht="15" customHeight="1" x14ac:dyDescent="0.25">
      <c r="H38" s="1104">
        <v>1</v>
      </c>
      <c r="I38" s="765"/>
      <c r="J38" s="1105" t="s">
        <v>1911</v>
      </c>
      <c r="K38" s="764"/>
      <c r="L38" s="764"/>
      <c r="M38" s="764"/>
      <c r="N38" s="764"/>
      <c r="O38" s="764"/>
      <c r="P38" s="764"/>
      <c r="Q38" s="764"/>
      <c r="R38" s="764"/>
      <c r="S38" s="764"/>
      <c r="T38" s="764"/>
      <c r="U38" s="764"/>
      <c r="V38" s="764"/>
      <c r="W38" s="764"/>
      <c r="X38" s="765"/>
      <c r="Y38" s="1009"/>
      <c r="Z38" s="765"/>
      <c r="AA38" s="1106">
        <f>AA53</f>
        <v>0</v>
      </c>
      <c r="AB38" s="764"/>
      <c r="AC38" s="764"/>
      <c r="AD38" s="764"/>
      <c r="AE38" s="764"/>
      <c r="AF38" s="764"/>
      <c r="AG38" s="764"/>
      <c r="AH38" s="764"/>
      <c r="AI38" s="764"/>
      <c r="AJ38" s="765"/>
      <c r="AK38" s="1106">
        <f>AK53</f>
        <v>0</v>
      </c>
      <c r="AL38" s="764"/>
      <c r="AM38" s="764"/>
      <c r="AN38" s="764"/>
      <c r="AO38" s="764"/>
      <c r="AP38" s="764"/>
      <c r="AQ38" s="764"/>
      <c r="AR38" s="764"/>
      <c r="AS38" s="764"/>
      <c r="AT38" s="765"/>
    </row>
    <row r="39" spans="2:46" ht="15" customHeight="1" x14ac:dyDescent="0.25">
      <c r="H39" s="1104">
        <v>2</v>
      </c>
      <c r="I39" s="765"/>
      <c r="J39" s="1105" t="s">
        <v>1912</v>
      </c>
      <c r="K39" s="764"/>
      <c r="L39" s="764"/>
      <c r="M39" s="764"/>
      <c r="N39" s="764"/>
      <c r="O39" s="764"/>
      <c r="P39" s="764"/>
      <c r="Q39" s="764"/>
      <c r="R39" s="764"/>
      <c r="S39" s="764"/>
      <c r="T39" s="764"/>
      <c r="U39" s="764"/>
      <c r="V39" s="764"/>
      <c r="W39" s="764"/>
      <c r="X39" s="765"/>
      <c r="Y39" s="1009"/>
      <c r="Z39" s="765"/>
      <c r="AA39" s="1114"/>
      <c r="AB39" s="764"/>
      <c r="AC39" s="764"/>
      <c r="AD39" s="764"/>
      <c r="AE39" s="764"/>
      <c r="AF39" s="764"/>
      <c r="AG39" s="764"/>
      <c r="AH39" s="764"/>
      <c r="AI39" s="764"/>
      <c r="AJ39" s="796"/>
      <c r="AK39" s="1108"/>
      <c r="AL39" s="764"/>
      <c r="AM39" s="764"/>
      <c r="AN39" s="764"/>
      <c r="AO39" s="764"/>
      <c r="AP39" s="764"/>
      <c r="AQ39" s="764"/>
      <c r="AR39" s="764"/>
      <c r="AS39" s="764"/>
      <c r="AT39" s="796"/>
    </row>
    <row r="40" spans="2:46" ht="15" customHeight="1" x14ac:dyDescent="0.25">
      <c r="H40" s="1104">
        <v>3</v>
      </c>
      <c r="I40" s="765"/>
      <c r="J40" s="1105" t="s">
        <v>1913</v>
      </c>
      <c r="K40" s="764"/>
      <c r="L40" s="764"/>
      <c r="M40" s="764"/>
      <c r="N40" s="764"/>
      <c r="O40" s="764"/>
      <c r="P40" s="764"/>
      <c r="Q40" s="764"/>
      <c r="R40" s="764"/>
      <c r="S40" s="764"/>
      <c r="T40" s="764"/>
      <c r="U40" s="764"/>
      <c r="V40" s="764"/>
      <c r="W40" s="764"/>
      <c r="X40" s="765"/>
      <c r="Y40" s="1009"/>
      <c r="Z40" s="765"/>
      <c r="AA40" s="1106">
        <f>SUM(AA38:AT39)</f>
        <v>0</v>
      </c>
      <c r="AB40" s="764"/>
      <c r="AC40" s="764"/>
      <c r="AD40" s="764"/>
      <c r="AE40" s="764"/>
      <c r="AF40" s="764"/>
      <c r="AG40" s="764"/>
      <c r="AH40" s="764"/>
      <c r="AI40" s="764"/>
      <c r="AJ40" s="765"/>
      <c r="AK40" s="1106">
        <f>SUM(AK38:BD39)</f>
        <v>0</v>
      </c>
      <c r="AL40" s="764"/>
      <c r="AM40" s="764"/>
      <c r="AN40" s="764"/>
      <c r="AO40" s="764"/>
      <c r="AP40" s="764"/>
      <c r="AQ40" s="764"/>
      <c r="AR40" s="764"/>
      <c r="AS40" s="764"/>
      <c r="AT40" s="765"/>
    </row>
    <row r="41" spans="2:46" ht="15" customHeight="1" x14ac:dyDescent="0.25">
      <c r="H41" s="204"/>
      <c r="I41" s="204"/>
      <c r="AS41" s="226"/>
      <c r="AT41" s="226"/>
    </row>
    <row r="42" spans="2:46" ht="15" customHeight="1" x14ac:dyDescent="0.25">
      <c r="H42" s="87" t="s">
        <v>1914</v>
      </c>
      <c r="I42" s="204"/>
      <c r="AS42" s="226"/>
      <c r="AT42" s="226"/>
    </row>
    <row r="43" spans="2:46" ht="15" customHeight="1" x14ac:dyDescent="0.25">
      <c r="H43" s="1082" t="s">
        <v>1445</v>
      </c>
      <c r="I43" s="765"/>
      <c r="J43" s="1109" t="s">
        <v>1780</v>
      </c>
      <c r="K43" s="764"/>
      <c r="L43" s="764"/>
      <c r="M43" s="764"/>
      <c r="N43" s="764"/>
      <c r="O43" s="764"/>
      <c r="P43" s="764"/>
      <c r="Q43" s="764"/>
      <c r="R43" s="764"/>
      <c r="S43" s="764"/>
      <c r="T43" s="764"/>
      <c r="U43" s="764"/>
      <c r="V43" s="764"/>
      <c r="W43" s="764"/>
      <c r="X43" s="765"/>
      <c r="Y43" s="1082" t="s">
        <v>1767</v>
      </c>
      <c r="Z43" s="765"/>
      <c r="AA43" s="1110" t="s">
        <v>1909</v>
      </c>
      <c r="AB43" s="764"/>
      <c r="AC43" s="764"/>
      <c r="AD43" s="764"/>
      <c r="AE43" s="764"/>
      <c r="AF43" s="764"/>
      <c r="AG43" s="764"/>
      <c r="AH43" s="764"/>
      <c r="AI43" s="764"/>
      <c r="AJ43" s="765"/>
      <c r="AK43" s="1110" t="s">
        <v>1910</v>
      </c>
      <c r="AL43" s="764"/>
      <c r="AM43" s="764"/>
      <c r="AN43" s="764"/>
      <c r="AO43" s="764"/>
      <c r="AP43" s="764"/>
      <c r="AQ43" s="764"/>
      <c r="AR43" s="764"/>
      <c r="AS43" s="764"/>
      <c r="AT43" s="765"/>
    </row>
    <row r="44" spans="2:46" ht="15" customHeight="1" x14ac:dyDescent="0.25">
      <c r="H44" s="1104">
        <v>1</v>
      </c>
      <c r="I44" s="765"/>
      <c r="J44" s="1105"/>
      <c r="K44" s="764"/>
      <c r="L44" s="764"/>
      <c r="M44" s="764"/>
      <c r="N44" s="764"/>
      <c r="O44" s="764"/>
      <c r="P44" s="764"/>
      <c r="Q44" s="764"/>
      <c r="R44" s="764"/>
      <c r="S44" s="764"/>
      <c r="T44" s="764"/>
      <c r="U44" s="764"/>
      <c r="V44" s="764"/>
      <c r="W44" s="764"/>
      <c r="X44" s="765"/>
      <c r="Y44" s="1009"/>
      <c r="Z44" s="765"/>
      <c r="AA44" s="1106"/>
      <c r="AB44" s="764"/>
      <c r="AC44" s="764"/>
      <c r="AD44" s="764"/>
      <c r="AE44" s="764"/>
      <c r="AF44" s="764"/>
      <c r="AG44" s="764"/>
      <c r="AH44" s="764"/>
      <c r="AI44" s="764"/>
      <c r="AJ44" s="765"/>
      <c r="AK44" s="1106"/>
      <c r="AL44" s="764"/>
      <c r="AM44" s="764"/>
      <c r="AN44" s="764"/>
      <c r="AO44" s="764"/>
      <c r="AP44" s="764"/>
      <c r="AQ44" s="764"/>
      <c r="AR44" s="764"/>
      <c r="AS44" s="764"/>
      <c r="AT44" s="765"/>
    </row>
    <row r="45" spans="2:46" ht="15" customHeight="1" x14ac:dyDescent="0.25">
      <c r="H45" s="1104">
        <v>2</v>
      </c>
      <c r="I45" s="765"/>
      <c r="J45" s="1105"/>
      <c r="K45" s="764"/>
      <c r="L45" s="764"/>
      <c r="M45" s="764"/>
      <c r="N45" s="764"/>
      <c r="O45" s="764"/>
      <c r="P45" s="764"/>
      <c r="Q45" s="764"/>
      <c r="R45" s="764"/>
      <c r="S45" s="764"/>
      <c r="T45" s="764"/>
      <c r="U45" s="764"/>
      <c r="V45" s="764"/>
      <c r="W45" s="764"/>
      <c r="X45" s="765"/>
      <c r="Y45" s="1009"/>
      <c r="Z45" s="765"/>
      <c r="AA45" s="1106"/>
      <c r="AB45" s="764"/>
      <c r="AC45" s="764"/>
      <c r="AD45" s="764"/>
      <c r="AE45" s="764"/>
      <c r="AF45" s="764"/>
      <c r="AG45" s="764"/>
      <c r="AH45" s="764"/>
      <c r="AI45" s="764"/>
      <c r="AJ45" s="765"/>
      <c r="AK45" s="1106"/>
      <c r="AL45" s="764"/>
      <c r="AM45" s="764"/>
      <c r="AN45" s="764"/>
      <c r="AO45" s="764"/>
      <c r="AP45" s="764"/>
      <c r="AQ45" s="764"/>
      <c r="AR45" s="764"/>
      <c r="AS45" s="764"/>
      <c r="AT45" s="765"/>
    </row>
    <row r="46" spans="2:46" ht="15" customHeight="1" x14ac:dyDescent="0.25">
      <c r="H46" s="1104">
        <v>3</v>
      </c>
      <c r="I46" s="765"/>
      <c r="J46" s="1105"/>
      <c r="K46" s="764"/>
      <c r="L46" s="764"/>
      <c r="M46" s="764"/>
      <c r="N46" s="764"/>
      <c r="O46" s="764"/>
      <c r="P46" s="764"/>
      <c r="Q46" s="764"/>
      <c r="R46" s="764"/>
      <c r="S46" s="764"/>
      <c r="T46" s="764"/>
      <c r="U46" s="764"/>
      <c r="V46" s="764"/>
      <c r="W46" s="764"/>
      <c r="X46" s="765"/>
      <c r="Y46" s="1009"/>
      <c r="Z46" s="765"/>
      <c r="AA46" s="1106"/>
      <c r="AB46" s="764"/>
      <c r="AC46" s="764"/>
      <c r="AD46" s="764"/>
      <c r="AE46" s="764"/>
      <c r="AF46" s="764"/>
      <c r="AG46" s="764"/>
      <c r="AH46" s="764"/>
      <c r="AI46" s="764"/>
      <c r="AJ46" s="765"/>
      <c r="AK46" s="1106"/>
      <c r="AL46" s="764"/>
      <c r="AM46" s="764"/>
      <c r="AN46" s="764"/>
      <c r="AO46" s="764"/>
      <c r="AP46" s="764"/>
      <c r="AQ46" s="764"/>
      <c r="AR46" s="764"/>
      <c r="AS46" s="764"/>
      <c r="AT46" s="765"/>
    </row>
    <row r="47" spans="2:46" ht="15" customHeight="1" x14ac:dyDescent="0.25">
      <c r="H47" s="1104">
        <v>4</v>
      </c>
      <c r="I47" s="765"/>
      <c r="J47" s="1105"/>
      <c r="K47" s="764"/>
      <c r="L47" s="764"/>
      <c r="M47" s="764"/>
      <c r="N47" s="764"/>
      <c r="O47" s="764"/>
      <c r="P47" s="764"/>
      <c r="Q47" s="764"/>
      <c r="R47" s="764"/>
      <c r="S47" s="764"/>
      <c r="T47" s="764"/>
      <c r="U47" s="764"/>
      <c r="V47" s="764"/>
      <c r="W47" s="764"/>
      <c r="X47" s="765"/>
      <c r="Y47" s="1009"/>
      <c r="Z47" s="765"/>
      <c r="AA47" s="1106"/>
      <c r="AB47" s="764"/>
      <c r="AC47" s="764"/>
      <c r="AD47" s="764"/>
      <c r="AE47" s="764"/>
      <c r="AF47" s="764"/>
      <c r="AG47" s="764"/>
      <c r="AH47" s="764"/>
      <c r="AI47" s="764"/>
      <c r="AJ47" s="765"/>
      <c r="AK47" s="1106"/>
      <c r="AL47" s="764"/>
      <c r="AM47" s="764"/>
      <c r="AN47" s="764"/>
      <c r="AO47" s="764"/>
      <c r="AP47" s="764"/>
      <c r="AQ47" s="764"/>
      <c r="AR47" s="764"/>
      <c r="AS47" s="764"/>
      <c r="AT47" s="765"/>
    </row>
    <row r="48" spans="2:46" ht="15" customHeight="1" x14ac:dyDescent="0.25">
      <c r="H48" s="1104">
        <v>5</v>
      </c>
      <c r="I48" s="765"/>
      <c r="J48" s="1105"/>
      <c r="K48" s="764"/>
      <c r="L48" s="764"/>
      <c r="M48" s="764"/>
      <c r="N48" s="764"/>
      <c r="O48" s="764"/>
      <c r="P48" s="764"/>
      <c r="Q48" s="764"/>
      <c r="R48" s="764"/>
      <c r="S48" s="764"/>
      <c r="T48" s="764"/>
      <c r="U48" s="764"/>
      <c r="V48" s="764"/>
      <c r="W48" s="764"/>
      <c r="X48" s="765"/>
      <c r="Y48" s="1009"/>
      <c r="Z48" s="765"/>
      <c r="AA48" s="1106"/>
      <c r="AB48" s="764"/>
      <c r="AC48" s="764"/>
      <c r="AD48" s="764"/>
      <c r="AE48" s="764"/>
      <c r="AF48" s="764"/>
      <c r="AG48" s="764"/>
      <c r="AH48" s="764"/>
      <c r="AI48" s="764"/>
      <c r="AJ48" s="765"/>
      <c r="AK48" s="1106"/>
      <c r="AL48" s="764"/>
      <c r="AM48" s="764"/>
      <c r="AN48" s="764"/>
      <c r="AO48" s="764"/>
      <c r="AP48" s="764"/>
      <c r="AQ48" s="764"/>
      <c r="AR48" s="764"/>
      <c r="AS48" s="764"/>
      <c r="AT48" s="765"/>
    </row>
    <row r="49" spans="8:46" ht="15" customHeight="1" x14ac:dyDescent="0.25">
      <c r="H49" s="1104">
        <v>6</v>
      </c>
      <c r="I49" s="765"/>
      <c r="J49" s="1105"/>
      <c r="K49" s="764"/>
      <c r="L49" s="764"/>
      <c r="M49" s="764"/>
      <c r="N49" s="764"/>
      <c r="O49" s="764"/>
      <c r="P49" s="764"/>
      <c r="Q49" s="764"/>
      <c r="R49" s="764"/>
      <c r="S49" s="764"/>
      <c r="T49" s="764"/>
      <c r="U49" s="764"/>
      <c r="V49" s="764"/>
      <c r="W49" s="764"/>
      <c r="X49" s="765"/>
      <c r="Y49" s="1009"/>
      <c r="Z49" s="765"/>
      <c r="AA49" s="1106"/>
      <c r="AB49" s="764"/>
      <c r="AC49" s="764"/>
      <c r="AD49" s="764"/>
      <c r="AE49" s="764"/>
      <c r="AF49" s="764"/>
      <c r="AG49" s="764"/>
      <c r="AH49" s="764"/>
      <c r="AI49" s="764"/>
      <c r="AJ49" s="765"/>
      <c r="AK49" s="1106"/>
      <c r="AL49" s="764"/>
      <c r="AM49" s="764"/>
      <c r="AN49" s="764"/>
      <c r="AO49" s="764"/>
      <c r="AP49" s="764"/>
      <c r="AQ49" s="764"/>
      <c r="AR49" s="764"/>
      <c r="AS49" s="764"/>
      <c r="AT49" s="765"/>
    </row>
    <row r="50" spans="8:46" ht="15" customHeight="1" x14ac:dyDescent="0.25">
      <c r="H50" s="1104">
        <v>7</v>
      </c>
      <c r="I50" s="765"/>
      <c r="J50" s="1105"/>
      <c r="K50" s="764"/>
      <c r="L50" s="764"/>
      <c r="M50" s="764"/>
      <c r="N50" s="764"/>
      <c r="O50" s="764"/>
      <c r="P50" s="764"/>
      <c r="Q50" s="764"/>
      <c r="R50" s="764"/>
      <c r="S50" s="764"/>
      <c r="T50" s="764"/>
      <c r="U50" s="764"/>
      <c r="V50" s="764"/>
      <c r="W50" s="764"/>
      <c r="X50" s="765"/>
      <c r="Y50" s="1009"/>
      <c r="Z50" s="765"/>
      <c r="AA50" s="1106"/>
      <c r="AB50" s="764"/>
      <c r="AC50" s="764"/>
      <c r="AD50" s="764"/>
      <c r="AE50" s="764"/>
      <c r="AF50" s="764"/>
      <c r="AG50" s="764"/>
      <c r="AH50" s="764"/>
      <c r="AI50" s="764"/>
      <c r="AJ50" s="765"/>
      <c r="AK50" s="1106"/>
      <c r="AL50" s="764"/>
      <c r="AM50" s="764"/>
      <c r="AN50" s="764"/>
      <c r="AO50" s="764"/>
      <c r="AP50" s="764"/>
      <c r="AQ50" s="764"/>
      <c r="AR50" s="764"/>
      <c r="AS50" s="764"/>
      <c r="AT50" s="765"/>
    </row>
    <row r="51" spans="8:46" ht="15" customHeight="1" x14ac:dyDescent="0.25">
      <c r="H51" s="1104">
        <v>8</v>
      </c>
      <c r="I51" s="765"/>
      <c r="J51" s="1105"/>
      <c r="K51" s="764"/>
      <c r="L51" s="764"/>
      <c r="M51" s="764"/>
      <c r="N51" s="764"/>
      <c r="O51" s="764"/>
      <c r="P51" s="764"/>
      <c r="Q51" s="764"/>
      <c r="R51" s="764"/>
      <c r="S51" s="764"/>
      <c r="T51" s="764"/>
      <c r="U51" s="764"/>
      <c r="V51" s="764"/>
      <c r="W51" s="764"/>
      <c r="X51" s="765"/>
      <c r="Y51" s="1009"/>
      <c r="Z51" s="765"/>
      <c r="AA51" s="1106"/>
      <c r="AB51" s="764"/>
      <c r="AC51" s="764"/>
      <c r="AD51" s="764"/>
      <c r="AE51" s="764"/>
      <c r="AF51" s="764"/>
      <c r="AG51" s="764"/>
      <c r="AH51" s="764"/>
      <c r="AI51" s="764"/>
      <c r="AJ51" s="765"/>
      <c r="AK51" s="1106"/>
      <c r="AL51" s="764"/>
      <c r="AM51" s="764"/>
      <c r="AN51" s="764"/>
      <c r="AO51" s="764"/>
      <c r="AP51" s="764"/>
      <c r="AQ51" s="764"/>
      <c r="AR51" s="764"/>
      <c r="AS51" s="764"/>
      <c r="AT51" s="765"/>
    </row>
    <row r="52" spans="8:46" ht="15" customHeight="1" x14ac:dyDescent="0.25">
      <c r="H52" s="1115"/>
      <c r="I52" s="765"/>
      <c r="J52" s="1107"/>
      <c r="K52" s="764"/>
      <c r="L52" s="764"/>
      <c r="M52" s="764"/>
      <c r="N52" s="764"/>
      <c r="O52" s="764"/>
      <c r="P52" s="764"/>
      <c r="Q52" s="764"/>
      <c r="R52" s="764"/>
      <c r="S52" s="764"/>
      <c r="T52" s="764"/>
      <c r="U52" s="764"/>
      <c r="V52" s="764"/>
      <c r="W52" s="764"/>
      <c r="X52" s="765"/>
      <c r="Y52" s="1113"/>
      <c r="Z52" s="765"/>
      <c r="AA52" s="1110"/>
      <c r="AB52" s="764"/>
      <c r="AC52" s="764"/>
      <c r="AD52" s="764"/>
      <c r="AE52" s="764"/>
      <c r="AF52" s="764"/>
      <c r="AG52" s="764"/>
      <c r="AH52" s="764"/>
      <c r="AI52" s="764"/>
      <c r="AJ52" s="765"/>
      <c r="AK52" s="1110"/>
      <c r="AL52" s="764"/>
      <c r="AM52" s="764"/>
      <c r="AN52" s="764"/>
      <c r="AO52" s="764"/>
      <c r="AP52" s="764"/>
      <c r="AQ52" s="764"/>
      <c r="AR52" s="764"/>
      <c r="AS52" s="764"/>
      <c r="AT52" s="765"/>
    </row>
    <row r="53" spans="8:46" ht="15" customHeight="1" x14ac:dyDescent="0.25">
      <c r="H53" s="1112" t="s">
        <v>1832</v>
      </c>
      <c r="I53" s="764"/>
      <c r="J53" s="764"/>
      <c r="K53" s="764"/>
      <c r="L53" s="764"/>
      <c r="M53" s="764"/>
      <c r="N53" s="764"/>
      <c r="O53" s="764"/>
      <c r="P53" s="764"/>
      <c r="Q53" s="764"/>
      <c r="R53" s="764"/>
      <c r="S53" s="764"/>
      <c r="T53" s="764"/>
      <c r="U53" s="764"/>
      <c r="V53" s="764"/>
      <c r="W53" s="764"/>
      <c r="X53" s="764"/>
      <c r="Y53" s="764"/>
      <c r="Z53" s="765"/>
      <c r="AA53" s="1106">
        <f>SUM(AA44:AT52)</f>
        <v>0</v>
      </c>
      <c r="AB53" s="764"/>
      <c r="AC53" s="764"/>
      <c r="AD53" s="764"/>
      <c r="AE53" s="764"/>
      <c r="AF53" s="764"/>
      <c r="AG53" s="764"/>
      <c r="AH53" s="764"/>
      <c r="AI53" s="764"/>
      <c r="AJ53" s="765"/>
      <c r="AK53" s="1106">
        <f>SUM(AK44:BD52)</f>
        <v>0</v>
      </c>
      <c r="AL53" s="764"/>
      <c r="AM53" s="764"/>
      <c r="AN53" s="764"/>
      <c r="AO53" s="764"/>
      <c r="AP53" s="764"/>
      <c r="AQ53" s="764"/>
      <c r="AR53" s="764"/>
      <c r="AS53" s="764"/>
      <c r="AT53" s="765"/>
    </row>
    <row r="54" spans="8:46" ht="14.25" customHeight="1" x14ac:dyDescent="0.25">
      <c r="AS54" s="443"/>
      <c r="AT54" s="443"/>
    </row>
    <row r="55" spans="8:46" ht="14.25" customHeight="1" x14ac:dyDescent="0.25">
      <c r="AS55" s="443"/>
      <c r="AT55" s="443"/>
    </row>
    <row r="56" spans="8:46" ht="14.25" customHeight="1" x14ac:dyDescent="0.25">
      <c r="AS56" s="443"/>
      <c r="AT56" s="443"/>
    </row>
    <row r="57" spans="8:46" ht="14.25" customHeight="1" x14ac:dyDescent="0.25">
      <c r="H57" s="976" t="s">
        <v>1795</v>
      </c>
      <c r="I57" s="824"/>
      <c r="J57" s="824"/>
      <c r="K57" s="824"/>
      <c r="L57" s="824"/>
      <c r="M57" s="824"/>
      <c r="N57" s="824"/>
      <c r="O57" s="824"/>
      <c r="P57" s="824"/>
      <c r="Q57" s="824"/>
      <c r="R57" s="824"/>
      <c r="S57" s="824"/>
      <c r="T57" s="824"/>
      <c r="U57" s="824"/>
      <c r="V57" s="824"/>
      <c r="W57" s="824"/>
      <c r="X57" s="824"/>
      <c r="Y57" s="825"/>
      <c r="Z57" s="976" t="s">
        <v>1796</v>
      </c>
      <c r="AA57" s="824"/>
      <c r="AB57" s="824"/>
      <c r="AC57" s="824"/>
      <c r="AD57" s="824"/>
      <c r="AE57" s="824"/>
      <c r="AF57" s="824"/>
      <c r="AG57" s="824"/>
      <c r="AH57" s="824"/>
      <c r="AI57" s="824"/>
      <c r="AJ57" s="824"/>
      <c r="AK57" s="824"/>
      <c r="AL57" s="824"/>
      <c r="AM57" s="824"/>
      <c r="AN57" s="824"/>
      <c r="AO57" s="824"/>
      <c r="AP57" s="824"/>
      <c r="AQ57" s="825"/>
      <c r="AS57" s="443"/>
      <c r="AT57" s="443"/>
    </row>
    <row r="58" spans="8:46" ht="14.25" customHeight="1" x14ac:dyDescent="0.25">
      <c r="H58" s="257" t="s">
        <v>796</v>
      </c>
      <c r="I58" s="258"/>
      <c r="J58" s="258"/>
      <c r="K58" s="258"/>
      <c r="L58" s="258"/>
      <c r="M58" s="258"/>
      <c r="N58" s="258"/>
      <c r="O58" s="258"/>
      <c r="P58" s="258"/>
      <c r="Q58" s="259"/>
      <c r="R58" s="257" t="s">
        <v>1511</v>
      </c>
      <c r="S58" s="258"/>
      <c r="T58" s="258"/>
      <c r="U58" s="259"/>
      <c r="V58" s="257" t="s">
        <v>1510</v>
      </c>
      <c r="W58" s="258"/>
      <c r="X58" s="258"/>
      <c r="Y58" s="259"/>
      <c r="Z58" s="257" t="s">
        <v>796</v>
      </c>
      <c r="AA58" s="258"/>
      <c r="AB58" s="258"/>
      <c r="AC58" s="258"/>
      <c r="AD58" s="258"/>
      <c r="AE58" s="258"/>
      <c r="AF58" s="258"/>
      <c r="AG58" s="258"/>
      <c r="AH58" s="258"/>
      <c r="AI58" s="259"/>
      <c r="AJ58" s="257" t="s">
        <v>1511</v>
      </c>
      <c r="AK58" s="258"/>
      <c r="AL58" s="258"/>
      <c r="AM58" s="259"/>
      <c r="AN58" s="257" t="s">
        <v>1510</v>
      </c>
      <c r="AO58" s="258"/>
      <c r="AP58" s="258"/>
      <c r="AQ58" s="259"/>
      <c r="AS58" s="443"/>
      <c r="AT58" s="443"/>
    </row>
    <row r="59" spans="8:46" ht="14.25" customHeight="1" x14ac:dyDescent="0.25">
      <c r="H59" s="260"/>
      <c r="Q59" s="261"/>
      <c r="R59" s="260"/>
      <c r="U59" s="261"/>
      <c r="V59" s="260"/>
      <c r="Y59" s="261"/>
      <c r="Z59" s="260"/>
      <c r="AI59" s="261"/>
      <c r="AJ59" s="260"/>
      <c r="AM59" s="261"/>
      <c r="AN59" s="260"/>
      <c r="AQ59" s="261"/>
      <c r="AS59" s="443"/>
      <c r="AT59" s="443"/>
    </row>
    <row r="60" spans="8:46" ht="14.25" customHeight="1" x14ac:dyDescent="0.25">
      <c r="H60" s="260"/>
      <c r="Q60" s="261"/>
      <c r="R60" s="260"/>
      <c r="U60" s="261"/>
      <c r="V60" s="260"/>
      <c r="Y60" s="261"/>
      <c r="Z60" s="260"/>
      <c r="AI60" s="261"/>
      <c r="AJ60" s="260"/>
      <c r="AM60" s="261"/>
      <c r="AN60" s="260"/>
      <c r="AQ60" s="261"/>
      <c r="AS60" s="443"/>
      <c r="AT60" s="443"/>
    </row>
    <row r="61" spans="8:46" ht="14.25" customHeight="1" x14ac:dyDescent="0.25">
      <c r="H61" s="260"/>
      <c r="Q61" s="261"/>
      <c r="R61" s="260"/>
      <c r="U61" s="261"/>
      <c r="V61" s="260"/>
      <c r="Y61" s="261"/>
      <c r="Z61" s="260"/>
      <c r="AI61" s="261"/>
      <c r="AJ61" s="260"/>
      <c r="AM61" s="261"/>
      <c r="AN61" s="260"/>
      <c r="AQ61" s="261"/>
      <c r="AS61" s="443"/>
      <c r="AT61" s="443"/>
    </row>
    <row r="62" spans="8:46" ht="14.25" customHeight="1" x14ac:dyDescent="0.25">
      <c r="H62" s="260"/>
      <c r="Q62" s="261"/>
      <c r="R62" s="260"/>
      <c r="U62" s="261"/>
      <c r="V62" s="260"/>
      <c r="Y62" s="261"/>
      <c r="Z62" s="260"/>
      <c r="AI62" s="261"/>
      <c r="AJ62" s="260"/>
      <c r="AM62" s="261"/>
      <c r="AN62" s="260"/>
      <c r="AQ62" s="261"/>
      <c r="AS62" s="443"/>
      <c r="AT62" s="443"/>
    </row>
    <row r="63" spans="8:46" ht="14.25" customHeight="1" x14ac:dyDescent="0.25">
      <c r="H63" s="262"/>
      <c r="I63" s="263"/>
      <c r="J63" s="263"/>
      <c r="K63" s="263"/>
      <c r="L63" s="263"/>
      <c r="M63" s="263"/>
      <c r="N63" s="263"/>
      <c r="O63" s="263"/>
      <c r="P63" s="263"/>
      <c r="Q63" s="264"/>
      <c r="R63" s="262"/>
      <c r="S63" s="263"/>
      <c r="T63" s="263"/>
      <c r="U63" s="264"/>
      <c r="V63" s="262"/>
      <c r="W63" s="263"/>
      <c r="X63" s="263"/>
      <c r="Y63" s="264"/>
      <c r="Z63" s="262"/>
      <c r="AA63" s="263"/>
      <c r="AB63" s="263"/>
      <c r="AC63" s="263"/>
      <c r="AD63" s="263"/>
      <c r="AE63" s="263"/>
      <c r="AF63" s="263"/>
      <c r="AG63" s="263"/>
      <c r="AH63" s="263"/>
      <c r="AI63" s="264"/>
      <c r="AJ63" s="262"/>
      <c r="AK63" s="263"/>
      <c r="AL63" s="263"/>
      <c r="AM63" s="264"/>
      <c r="AN63" s="262"/>
      <c r="AO63" s="263"/>
      <c r="AP63" s="263"/>
      <c r="AQ63" s="264"/>
      <c r="AS63" s="443"/>
      <c r="AT63" s="443"/>
    </row>
    <row r="64" spans="8:46" ht="14.25" customHeight="1" x14ac:dyDescent="0.25">
      <c r="AM64" s="265" t="s">
        <v>1797</v>
      </c>
      <c r="AN64" s="131" t="str">
        <f>'E-6-1'!U24</f>
        <v>E-6-1-4</v>
      </c>
      <c r="AS64" s="443"/>
      <c r="AT64" s="443"/>
    </row>
  </sheetData>
  <mergeCells count="151">
    <mergeCell ref="B17:E17"/>
    <mergeCell ref="B30:E30"/>
    <mergeCell ref="B36:E36"/>
    <mergeCell ref="J26:X26"/>
    <mergeCell ref="H39:I39"/>
    <mergeCell ref="AK37:AT37"/>
    <mergeCell ref="H23:I23"/>
    <mergeCell ref="J37:X37"/>
    <mergeCell ref="B20:E20"/>
    <mergeCell ref="J27:X27"/>
    <mergeCell ref="H44:I44"/>
    <mergeCell ref="J35:X35"/>
    <mergeCell ref="AK38:AT38"/>
    <mergeCell ref="B12:E12"/>
    <mergeCell ref="H45:I45"/>
    <mergeCell ref="Y25:Z25"/>
    <mergeCell ref="J33:X33"/>
    <mergeCell ref="B13:E13"/>
    <mergeCell ref="Y33:Z33"/>
    <mergeCell ref="J34:X34"/>
    <mergeCell ref="H38:I38"/>
    <mergeCell ref="AK44:AT44"/>
    <mergeCell ref="Y37:Z37"/>
    <mergeCell ref="AK43:AT43"/>
    <mergeCell ref="H22:I22"/>
    <mergeCell ref="AA37:AJ37"/>
    <mergeCell ref="J23:X23"/>
    <mergeCell ref="H30:I30"/>
    <mergeCell ref="Y43:Z43"/>
    <mergeCell ref="H29:I29"/>
    <mergeCell ref="AA23:AT23"/>
    <mergeCell ref="H37:I37"/>
    <mergeCell ref="H33:I33"/>
    <mergeCell ref="B14:E14"/>
    <mergeCell ref="AK50:AT50"/>
    <mergeCell ref="J24:X24"/>
    <mergeCell ref="Y24:Z24"/>
    <mergeCell ref="Y45:Z45"/>
    <mergeCell ref="AA49:AJ49"/>
    <mergeCell ref="J44:X44"/>
    <mergeCell ref="AA45:AJ45"/>
    <mergeCell ref="AK45:AT45"/>
    <mergeCell ref="J28:X28"/>
    <mergeCell ref="Y31:Z31"/>
    <mergeCell ref="Y40:Z40"/>
    <mergeCell ref="AA39:AJ39"/>
    <mergeCell ref="AA25:AT25"/>
    <mergeCell ref="AA44:AJ44"/>
    <mergeCell ref="Y28:Z28"/>
    <mergeCell ref="Y32:Z32"/>
    <mergeCell ref="J40:X40"/>
    <mergeCell ref="AK48:AT48"/>
    <mergeCell ref="AA38:AJ38"/>
    <mergeCell ref="AA32:AT32"/>
    <mergeCell ref="AA46:AJ46"/>
    <mergeCell ref="G9:Z11"/>
    <mergeCell ref="AK46:AT46"/>
    <mergeCell ref="AK40:AT40"/>
    <mergeCell ref="H50:I50"/>
    <mergeCell ref="AA29:AT29"/>
    <mergeCell ref="AA51:AJ51"/>
    <mergeCell ref="B32:E32"/>
    <mergeCell ref="H25:I25"/>
    <mergeCell ref="H34:I34"/>
    <mergeCell ref="B16:E16"/>
    <mergeCell ref="J32:X32"/>
    <mergeCell ref="H49:I49"/>
    <mergeCell ref="Y51:Z51"/>
    <mergeCell ref="B34:E34"/>
    <mergeCell ref="B28:E28"/>
    <mergeCell ref="B18:E18"/>
    <mergeCell ref="AA40:AJ40"/>
    <mergeCell ref="H28:I28"/>
    <mergeCell ref="Y27:Z27"/>
    <mergeCell ref="AK51:AT51"/>
    <mergeCell ref="Y23:Z23"/>
    <mergeCell ref="B19:E19"/>
    <mergeCell ref="H48:I48"/>
    <mergeCell ref="H35:I35"/>
    <mergeCell ref="Z57:AQ57"/>
    <mergeCell ref="J30:X30"/>
    <mergeCell ref="AA53:AJ53"/>
    <mergeCell ref="H57:Y57"/>
    <mergeCell ref="H53:Z53"/>
    <mergeCell ref="Y47:Z47"/>
    <mergeCell ref="Y38:Z38"/>
    <mergeCell ref="G7:AR7"/>
    <mergeCell ref="Y26:Z26"/>
    <mergeCell ref="AA43:AJ43"/>
    <mergeCell ref="J47:X47"/>
    <mergeCell ref="AA52:AJ52"/>
    <mergeCell ref="J51:X51"/>
    <mergeCell ref="AK52:AT52"/>
    <mergeCell ref="AK49:AT49"/>
    <mergeCell ref="AA33:AT33"/>
    <mergeCell ref="Y50:Z50"/>
    <mergeCell ref="H52:I52"/>
    <mergeCell ref="J43:X43"/>
    <mergeCell ref="Y34:Z34"/>
    <mergeCell ref="AA26:AT26"/>
    <mergeCell ref="Y48:Z48"/>
    <mergeCell ref="H24:I24"/>
    <mergeCell ref="J38:X38"/>
    <mergeCell ref="Y52:Z52"/>
    <mergeCell ref="Y49:Z49"/>
    <mergeCell ref="AA27:AT27"/>
    <mergeCell ref="AA24:AT24"/>
    <mergeCell ref="AK53:AT53"/>
    <mergeCell ref="J50:X50"/>
    <mergeCell ref="H32:I32"/>
    <mergeCell ref="J46:X46"/>
    <mergeCell ref="AK47:AT47"/>
    <mergeCell ref="AA48:AJ48"/>
    <mergeCell ref="Y46:Z46"/>
    <mergeCell ref="AK39:AT39"/>
    <mergeCell ref="J52:X52"/>
    <mergeCell ref="H47:I47"/>
    <mergeCell ref="J39:X39"/>
    <mergeCell ref="AA35:AT35"/>
    <mergeCell ref="J48:X48"/>
    <mergeCell ref="J49:X49"/>
    <mergeCell ref="H43:I43"/>
    <mergeCell ref="AA50:AJ50"/>
    <mergeCell ref="J45:X45"/>
    <mergeCell ref="H40:I40"/>
    <mergeCell ref="Y39:Z39"/>
    <mergeCell ref="AA47:AJ47"/>
    <mergeCell ref="B10:E10"/>
    <mergeCell ref="H26:I26"/>
    <mergeCell ref="B4:E4"/>
    <mergeCell ref="Y35:Z35"/>
    <mergeCell ref="J25:X25"/>
    <mergeCell ref="Y44:Z44"/>
    <mergeCell ref="H46:I46"/>
    <mergeCell ref="AA34:AT34"/>
    <mergeCell ref="H51:I51"/>
    <mergeCell ref="H27:I27"/>
    <mergeCell ref="B8:E8"/>
    <mergeCell ref="AA31:AT31"/>
    <mergeCell ref="J29:X29"/>
    <mergeCell ref="B6:E6"/>
    <mergeCell ref="AA22:AT22"/>
    <mergeCell ref="B15:E15"/>
    <mergeCell ref="H31:I31"/>
    <mergeCell ref="AA28:AT28"/>
    <mergeCell ref="Y30:Z30"/>
    <mergeCell ref="Y29:Z29"/>
    <mergeCell ref="J22:X22"/>
    <mergeCell ref="AA30:AT30"/>
    <mergeCell ref="J31:X31"/>
    <mergeCell ref="Y22:Z22"/>
  </mergeCells>
  <hyperlinks>
    <hyperlink ref="B4" location="PANDUAN!A1" display="PANDUAN" xr:uid="{00000000-0004-0000-A000-000000000000}"/>
    <hyperlink ref="B6" location="'EWS DIRECTORY'!A1" display="EWS DIRECTORY" xr:uid="{00000000-0004-0000-A000-000001000000}"/>
    <hyperlink ref="B8" location="'DATA PEMICU'!A1" display="DATA PEMICU" xr:uid="{00000000-0004-0000-A000-000002000000}"/>
    <hyperlink ref="B10" location="'DATA PENGUJI'!A1" display="DATA PENGUJI" xr:uid="{00000000-0004-0000-A000-000003000000}"/>
    <hyperlink ref="B12" location="'MAIN LEVEL'!A1" display="MAIN LEVEL" xr:uid="{00000000-0004-0000-A000-000004000000}"/>
  </hyperlinks>
  <pageMargins left="0.51181102362204722" right="0.15748031496062989" top="0.55118110236220474" bottom="0.55118110236220474" header="0" footer="0"/>
  <pageSetup paperSize="9" scale="60" orientation="landscape"/>
  <headerFooter>
    <oddFooter>&amp;Rhalaman &amp;P dari</oddFooter>
  </headerFooter>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100-000000000000}">
  <sheetPr codeName="Sheet384">
    <tabColor theme="4" tint="-0.249977111117893"/>
  </sheetPr>
  <dimension ref="A1:BO44"/>
  <sheetViews>
    <sheetView topLeftCell="E3" zoomScaleNormal="100" workbookViewId="0">
      <selection activeCell="AQ18" sqref="AQ18:AU18"/>
    </sheetView>
  </sheetViews>
  <sheetFormatPr defaultColWidth="3.88671875" defaultRowHeight="13.8" x14ac:dyDescent="0.25"/>
  <cols>
    <col min="1" max="1" width="0" style="110" hidden="1"/>
    <col min="2" max="5" width="3.88671875" style="177" customWidth="1"/>
    <col min="6" max="6" width="3.88671875" style="110" customWidth="1"/>
  </cols>
  <sheetData>
    <row r="1" spans="2:67" x14ac:dyDescent="0.25">
      <c r="G1" s="178"/>
      <c r="H1" s="55"/>
      <c r="I1" s="55"/>
      <c r="J1" s="55"/>
      <c r="K1" s="55"/>
      <c r="L1" s="55"/>
      <c r="M1" s="55"/>
      <c r="N1" s="55"/>
    </row>
    <row r="2" spans="2:67" x14ac:dyDescent="0.25">
      <c r="G2" s="55" t="s">
        <v>1674</v>
      </c>
      <c r="H2" s="55"/>
      <c r="I2" s="55"/>
      <c r="J2" s="55"/>
      <c r="K2" s="55"/>
      <c r="L2" s="55"/>
      <c r="M2" s="55"/>
      <c r="N2" s="55"/>
    </row>
    <row r="3" spans="2:67" x14ac:dyDescent="0.25">
      <c r="B3" s="111"/>
      <c r="C3" s="111"/>
      <c r="D3" s="111"/>
      <c r="E3" s="111"/>
      <c r="G3" s="55"/>
      <c r="H3" s="55"/>
      <c r="I3" s="55"/>
      <c r="J3" s="55"/>
      <c r="K3" s="55"/>
      <c r="L3" s="55"/>
      <c r="M3" s="55"/>
      <c r="N3" s="55"/>
    </row>
    <row r="4" spans="2:67" x14ac:dyDescent="0.25">
      <c r="B4" s="762" t="s">
        <v>79</v>
      </c>
      <c r="C4" s="761"/>
      <c r="D4" s="761"/>
      <c r="E4" s="761"/>
      <c r="G4" s="55"/>
      <c r="H4" s="55"/>
      <c r="I4" s="55"/>
      <c r="J4" s="55"/>
      <c r="K4" s="55"/>
      <c r="L4" s="55"/>
      <c r="M4" s="55"/>
      <c r="N4" s="55"/>
    </row>
    <row r="5" spans="2:67" x14ac:dyDescent="0.25">
      <c r="B5" s="111"/>
      <c r="C5" s="111"/>
      <c r="D5" s="111"/>
      <c r="E5" s="111"/>
      <c r="G5" s="55"/>
      <c r="H5" s="55"/>
      <c r="I5" s="55"/>
      <c r="J5" s="55"/>
      <c r="K5" s="55"/>
      <c r="L5" s="55"/>
      <c r="M5" s="55"/>
      <c r="N5" s="55"/>
    </row>
    <row r="6" spans="2:67" x14ac:dyDescent="0.25">
      <c r="B6" s="762" t="s">
        <v>87</v>
      </c>
      <c r="C6" s="761"/>
      <c r="D6" s="761"/>
      <c r="E6" s="761"/>
      <c r="G6" s="55"/>
      <c r="H6" s="55"/>
      <c r="I6" s="55"/>
      <c r="J6" s="55"/>
      <c r="K6" s="55"/>
      <c r="L6" s="55"/>
      <c r="M6" s="55"/>
      <c r="N6" s="55"/>
    </row>
    <row r="7" spans="2:67" x14ac:dyDescent="0.25">
      <c r="B7" s="111"/>
      <c r="C7" s="111"/>
      <c r="D7" s="111"/>
      <c r="E7" s="111"/>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58"/>
      <c r="AU7" s="58"/>
      <c r="AV7" s="58"/>
      <c r="AW7" s="58"/>
      <c r="AX7" s="58"/>
      <c r="AY7" s="58"/>
      <c r="AZ7" s="58"/>
      <c r="BA7" s="58"/>
      <c r="BB7" s="58"/>
      <c r="BC7" s="58"/>
      <c r="BD7" s="58"/>
      <c r="BE7" s="58"/>
      <c r="BF7" s="58"/>
      <c r="BG7" s="58"/>
      <c r="BH7" s="58"/>
      <c r="BI7" s="58"/>
      <c r="BJ7" s="58"/>
      <c r="BK7" s="58"/>
      <c r="BL7" s="58"/>
      <c r="BM7" s="58"/>
      <c r="BN7" s="58"/>
      <c r="BO7" s="58"/>
    </row>
    <row r="8" spans="2:67" x14ac:dyDescent="0.25">
      <c r="B8" s="762" t="s">
        <v>94</v>
      </c>
      <c r="C8" s="761"/>
      <c r="D8" s="761"/>
      <c r="E8" s="761"/>
      <c r="G8" s="55"/>
      <c r="H8" s="55"/>
      <c r="I8" s="55"/>
      <c r="J8" s="55"/>
      <c r="K8" s="55"/>
      <c r="L8" s="55"/>
      <c r="M8" s="55"/>
      <c r="N8" s="55"/>
    </row>
    <row r="9" spans="2:67" ht="14.4" customHeight="1" x14ac:dyDescent="0.25">
      <c r="B9" s="111"/>
      <c r="C9" s="111"/>
      <c r="D9" s="111"/>
      <c r="E9" s="111"/>
      <c r="G9" s="999" t="str">
        <f>"Rincian "&amp;'E-6'!G9&amp;" "&amp;'E-6-1'!M26</f>
        <v>Rincian Biaya Bunga Pinjaman Berdasarkan Bahan Bukti Pidana</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303"/>
    </row>
    <row r="10" spans="2:67" x14ac:dyDescent="0.25">
      <c r="B10" s="762" t="s">
        <v>101</v>
      </c>
      <c r="C10" s="761"/>
      <c r="D10" s="761"/>
      <c r="E10" s="761"/>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304"/>
    </row>
    <row r="11" spans="2:67"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305"/>
    </row>
    <row r="12" spans="2:67" x14ac:dyDescent="0.25">
      <c r="B12" s="762" t="s">
        <v>106</v>
      </c>
      <c r="C12" s="761"/>
      <c r="D12" s="761"/>
      <c r="E12" s="761"/>
      <c r="G12" s="254"/>
      <c r="H12" s="254"/>
      <c r="I12" s="254"/>
      <c r="J12" s="254"/>
      <c r="K12" s="254"/>
      <c r="L12" s="254"/>
      <c r="M12" s="254"/>
      <c r="N12" s="254"/>
    </row>
    <row r="13" spans="2:67" ht="14.25" customHeight="1" x14ac:dyDescent="0.25">
      <c r="B13" s="962" t="str">
        <f>HYPERLINK("#'"&amp;'EWS DIRECTORY'!$J$155&amp;"'!A1",'EWS DIRECTORY'!$J$155)</f>
        <v>E-6</v>
      </c>
      <c r="C13" s="761"/>
      <c r="D13" s="761"/>
      <c r="E13" s="761"/>
      <c r="G13" s="55" t="s">
        <v>1680</v>
      </c>
      <c r="H13" s="55"/>
      <c r="I13" s="254"/>
      <c r="J13" s="254"/>
      <c r="K13" s="254"/>
      <c r="L13" s="254"/>
      <c r="M13" s="254"/>
      <c r="N13" s="254"/>
    </row>
    <row r="14" spans="2:67" x14ac:dyDescent="0.25">
      <c r="B14" s="931" t="str">
        <f>HYPERLINK("#'"&amp;'EWS DIRECTORY'!$J$156&amp;"'!A1",'EWS DIRECTORY'!$J$156)</f>
        <v>E-6-1</v>
      </c>
      <c r="C14" s="761"/>
      <c r="D14" s="761"/>
      <c r="E14" s="761"/>
      <c r="G14" s="55" t="s">
        <v>1681</v>
      </c>
      <c r="H14" s="55"/>
      <c r="I14" s="55"/>
      <c r="J14" s="254"/>
      <c r="K14" s="254"/>
      <c r="L14" s="254"/>
      <c r="M14" s="254"/>
      <c r="N14" s="254"/>
    </row>
    <row r="15" spans="2:67" ht="14.25" customHeight="1" x14ac:dyDescent="0.25">
      <c r="B15" s="929" t="str">
        <f>HYPERLINK("#'"&amp;'EWS DIRECTORY'!$J$157&amp;"'!A1",'EWS DIRECTORY'!$J$157)</f>
        <v>E-6-1-1</v>
      </c>
      <c r="C15" s="761"/>
      <c r="D15" s="761"/>
      <c r="E15" s="761"/>
      <c r="G15" s="55" t="s">
        <v>1744</v>
      </c>
      <c r="H15" s="55"/>
      <c r="I15" s="55" t="s">
        <v>1744</v>
      </c>
      <c r="J15" s="254"/>
      <c r="K15" s="254"/>
      <c r="L15" s="254"/>
      <c r="M15" s="254"/>
      <c r="N15" s="254"/>
    </row>
    <row r="16" spans="2:67" ht="14.25" customHeight="1" x14ac:dyDescent="0.25">
      <c r="B16" s="929" t="str">
        <f>HYPERLINK("#'"&amp;'EWS DIRECTORY'!$J$158&amp;"'!A1",'EWS DIRECTORY'!$J$158)</f>
        <v>E-6-1-2</v>
      </c>
      <c r="C16" s="761"/>
      <c r="D16" s="761"/>
      <c r="E16" s="761"/>
    </row>
    <row r="17" spans="2:42" x14ac:dyDescent="0.25">
      <c r="B17" s="929" t="str">
        <f>HYPERLINK("#'"&amp;'EWS DIRECTORY'!$J$159&amp;"'!A1",'EWS DIRECTORY'!$J$159)</f>
        <v>E-6-1-3</v>
      </c>
      <c r="C17" s="761"/>
      <c r="D17" s="761"/>
      <c r="E17" s="761"/>
      <c r="G17" s="55" t="s">
        <v>1798</v>
      </c>
    </row>
    <row r="18" spans="2:42" ht="14.25" customHeight="1" x14ac:dyDescent="0.25">
      <c r="B18" s="929" t="str">
        <f>HYPERLINK("#'"&amp;'EWS DIRECTORY'!$J$160&amp;"'!A1",'EWS DIRECTORY'!$J$160)</f>
        <v>E-6-1-4</v>
      </c>
      <c r="C18" s="761"/>
      <c r="D18" s="761"/>
      <c r="E18" s="761"/>
      <c r="G18" s="55"/>
    </row>
    <row r="19" spans="2:42" ht="12.75" customHeight="1" x14ac:dyDescent="0.25">
      <c r="B19" s="927" t="str">
        <f>HYPERLINK("#'"&amp;'EWS DIRECTORY'!$J$161&amp;"'!A1",'EWS DIRECTORY'!$J$161)</f>
        <v>E-6-1-5</v>
      </c>
      <c r="C19" s="761"/>
      <c r="D19" s="761"/>
      <c r="E19" s="761"/>
      <c r="G19" s="55"/>
      <c r="H19" s="1116" t="s">
        <v>1445</v>
      </c>
      <c r="I19" s="825"/>
      <c r="J19" s="1116" t="s">
        <v>1452</v>
      </c>
      <c r="K19" s="824"/>
      <c r="L19" s="824"/>
      <c r="M19" s="824"/>
      <c r="N19" s="824"/>
      <c r="O19" s="825"/>
      <c r="P19" s="1116" t="s">
        <v>1915</v>
      </c>
      <c r="Q19" s="824"/>
      <c r="R19" s="824"/>
      <c r="S19" s="824"/>
      <c r="T19" s="824"/>
      <c r="U19" s="825"/>
      <c r="V19" s="1116" t="s">
        <v>1916</v>
      </c>
      <c r="W19" s="824"/>
      <c r="X19" s="824"/>
      <c r="Y19" s="824"/>
      <c r="Z19" s="824"/>
      <c r="AA19" s="824"/>
      <c r="AB19" s="824"/>
      <c r="AC19" s="824"/>
      <c r="AD19" s="824"/>
      <c r="AE19" s="824"/>
      <c r="AF19" s="824"/>
      <c r="AG19" s="824"/>
      <c r="AH19" s="824"/>
      <c r="AI19" s="824"/>
      <c r="AJ19" s="824"/>
      <c r="AK19" s="825"/>
      <c r="AL19" s="1120" t="s">
        <v>1481</v>
      </c>
      <c r="AM19" s="1121"/>
      <c r="AN19" s="1121"/>
      <c r="AO19" s="1121"/>
      <c r="AP19" s="1122"/>
    </row>
    <row r="20" spans="2:42" ht="14.25" customHeight="1" x14ac:dyDescent="0.25">
      <c r="B20" s="929" t="str">
        <f>HYPERLINK("#'"&amp;'EWS DIRECTORY'!$J$162&amp;"'!A1",'EWS DIRECTORY'!$J$162)</f>
        <v>E-6-1-6</v>
      </c>
      <c r="C20" s="761"/>
      <c r="D20" s="761"/>
      <c r="E20" s="761"/>
      <c r="G20" s="55"/>
      <c r="H20" s="1117"/>
      <c r="I20" s="825"/>
      <c r="J20" s="1119"/>
      <c r="K20" s="824"/>
      <c r="L20" s="824"/>
      <c r="M20" s="824"/>
      <c r="N20" s="824"/>
      <c r="O20" s="825"/>
      <c r="P20" s="1117"/>
      <c r="Q20" s="824"/>
      <c r="R20" s="824"/>
      <c r="S20" s="824"/>
      <c r="T20" s="824"/>
      <c r="U20" s="825"/>
      <c r="V20" s="1117"/>
      <c r="W20" s="824"/>
      <c r="X20" s="824"/>
      <c r="Y20" s="824"/>
      <c r="Z20" s="824"/>
      <c r="AA20" s="824"/>
      <c r="AB20" s="824"/>
      <c r="AC20" s="824"/>
      <c r="AD20" s="824"/>
      <c r="AE20" s="824"/>
      <c r="AF20" s="824"/>
      <c r="AG20" s="824"/>
      <c r="AH20" s="824"/>
      <c r="AI20" s="824"/>
      <c r="AJ20" s="824"/>
      <c r="AK20" s="825"/>
      <c r="AL20" s="1063"/>
      <c r="AM20" s="764"/>
      <c r="AN20" s="764"/>
      <c r="AO20" s="764"/>
      <c r="AP20" s="765"/>
    </row>
    <row r="21" spans="2:42" ht="14.25" customHeight="1" x14ac:dyDescent="0.25">
      <c r="G21" s="55"/>
      <c r="H21" s="1117"/>
      <c r="I21" s="825"/>
      <c r="J21" s="1119"/>
      <c r="K21" s="824"/>
      <c r="L21" s="824"/>
      <c r="M21" s="824"/>
      <c r="N21" s="824"/>
      <c r="O21" s="825"/>
      <c r="P21" s="1117"/>
      <c r="Q21" s="824"/>
      <c r="R21" s="824"/>
      <c r="S21" s="824"/>
      <c r="T21" s="824"/>
      <c r="U21" s="825"/>
      <c r="V21" s="1117"/>
      <c r="W21" s="824"/>
      <c r="X21" s="824"/>
      <c r="Y21" s="824"/>
      <c r="Z21" s="824"/>
      <c r="AA21" s="824"/>
      <c r="AB21" s="824"/>
      <c r="AC21" s="824"/>
      <c r="AD21" s="824"/>
      <c r="AE21" s="824"/>
      <c r="AF21" s="824"/>
      <c r="AG21" s="824"/>
      <c r="AH21" s="824"/>
      <c r="AI21" s="824"/>
      <c r="AJ21" s="824"/>
      <c r="AK21" s="825"/>
      <c r="AL21" s="1063"/>
      <c r="AM21" s="764"/>
      <c r="AN21" s="764"/>
      <c r="AO21" s="764"/>
      <c r="AP21" s="765"/>
    </row>
    <row r="22" spans="2:42" ht="14.25" customHeight="1" x14ac:dyDescent="0.25">
      <c r="G22" s="55"/>
      <c r="H22" s="1117"/>
      <c r="I22" s="825"/>
      <c r="J22" s="1119"/>
      <c r="K22" s="824"/>
      <c r="L22" s="824"/>
      <c r="M22" s="824"/>
      <c r="N22" s="824"/>
      <c r="O22" s="825"/>
      <c r="P22" s="1117"/>
      <c r="Q22" s="824"/>
      <c r="R22" s="824"/>
      <c r="S22" s="824"/>
      <c r="T22" s="824"/>
      <c r="U22" s="825"/>
      <c r="V22" s="1117"/>
      <c r="W22" s="824"/>
      <c r="X22" s="824"/>
      <c r="Y22" s="824"/>
      <c r="Z22" s="824"/>
      <c r="AA22" s="824"/>
      <c r="AB22" s="824"/>
      <c r="AC22" s="824"/>
      <c r="AD22" s="824"/>
      <c r="AE22" s="824"/>
      <c r="AF22" s="824"/>
      <c r="AG22" s="824"/>
      <c r="AH22" s="824"/>
      <c r="AI22" s="824"/>
      <c r="AJ22" s="824"/>
      <c r="AK22" s="825"/>
      <c r="AL22" s="1063"/>
      <c r="AM22" s="764"/>
      <c r="AN22" s="764"/>
      <c r="AO22" s="764"/>
      <c r="AP22" s="765"/>
    </row>
    <row r="23" spans="2:42" ht="14.25" customHeight="1" x14ac:dyDescent="0.25">
      <c r="G23" s="55"/>
      <c r="H23" s="1117"/>
      <c r="I23" s="825"/>
      <c r="J23" s="1119"/>
      <c r="K23" s="824"/>
      <c r="L23" s="824"/>
      <c r="M23" s="824"/>
      <c r="N23" s="824"/>
      <c r="O23" s="825"/>
      <c r="P23" s="1117"/>
      <c r="Q23" s="824"/>
      <c r="R23" s="824"/>
      <c r="S23" s="824"/>
      <c r="T23" s="824"/>
      <c r="U23" s="825"/>
      <c r="V23" s="1117"/>
      <c r="W23" s="824"/>
      <c r="X23" s="824"/>
      <c r="Y23" s="824"/>
      <c r="Z23" s="824"/>
      <c r="AA23" s="824"/>
      <c r="AB23" s="824"/>
      <c r="AC23" s="824"/>
      <c r="AD23" s="824"/>
      <c r="AE23" s="824"/>
      <c r="AF23" s="824"/>
      <c r="AG23" s="824"/>
      <c r="AH23" s="824"/>
      <c r="AI23" s="824"/>
      <c r="AJ23" s="824"/>
      <c r="AK23" s="825"/>
      <c r="AL23" s="1063"/>
      <c r="AM23" s="764"/>
      <c r="AN23" s="764"/>
      <c r="AO23" s="764"/>
      <c r="AP23" s="765"/>
    </row>
    <row r="24" spans="2:42" ht="14.25" customHeight="1" x14ac:dyDescent="0.25">
      <c r="G24" s="55"/>
      <c r="H24" s="1117"/>
      <c r="I24" s="825"/>
      <c r="J24" s="1119"/>
      <c r="K24" s="824"/>
      <c r="L24" s="824"/>
      <c r="M24" s="824"/>
      <c r="N24" s="824"/>
      <c r="O24" s="825"/>
      <c r="P24" s="1117"/>
      <c r="Q24" s="824"/>
      <c r="R24" s="824"/>
      <c r="S24" s="824"/>
      <c r="T24" s="824"/>
      <c r="U24" s="825"/>
      <c r="V24" s="1117"/>
      <c r="W24" s="824"/>
      <c r="X24" s="824"/>
      <c r="Y24" s="824"/>
      <c r="Z24" s="824"/>
      <c r="AA24" s="824"/>
      <c r="AB24" s="824"/>
      <c r="AC24" s="824"/>
      <c r="AD24" s="824"/>
      <c r="AE24" s="824"/>
      <c r="AF24" s="824"/>
      <c r="AG24" s="824"/>
      <c r="AH24" s="824"/>
      <c r="AI24" s="824"/>
      <c r="AJ24" s="824"/>
      <c r="AK24" s="825"/>
      <c r="AL24" s="1063"/>
      <c r="AM24" s="764"/>
      <c r="AN24" s="764"/>
      <c r="AO24" s="764"/>
      <c r="AP24" s="765"/>
    </row>
    <row r="25" spans="2:42" ht="14.25" customHeight="1" x14ac:dyDescent="0.25">
      <c r="G25" s="55"/>
      <c r="H25" s="1117"/>
      <c r="I25" s="825"/>
      <c r="J25" s="1119"/>
      <c r="K25" s="824"/>
      <c r="L25" s="824"/>
      <c r="M25" s="824"/>
      <c r="N25" s="824"/>
      <c r="O25" s="825"/>
      <c r="P25" s="1117"/>
      <c r="Q25" s="824"/>
      <c r="R25" s="824"/>
      <c r="S25" s="824"/>
      <c r="T25" s="824"/>
      <c r="U25" s="825"/>
      <c r="V25" s="1117"/>
      <c r="W25" s="824"/>
      <c r="X25" s="824"/>
      <c r="Y25" s="824"/>
      <c r="Z25" s="824"/>
      <c r="AA25" s="824"/>
      <c r="AB25" s="824"/>
      <c r="AC25" s="824"/>
      <c r="AD25" s="824"/>
      <c r="AE25" s="824"/>
      <c r="AF25" s="824"/>
      <c r="AG25" s="824"/>
      <c r="AH25" s="824"/>
      <c r="AI25" s="824"/>
      <c r="AJ25" s="824"/>
      <c r="AK25" s="825"/>
      <c r="AL25" s="1063"/>
      <c r="AM25" s="764"/>
      <c r="AN25" s="764"/>
      <c r="AO25" s="764"/>
      <c r="AP25" s="765"/>
    </row>
    <row r="26" spans="2:42" ht="14.25" customHeight="1" x14ac:dyDescent="0.25">
      <c r="G26" s="55"/>
      <c r="H26" s="1117"/>
      <c r="I26" s="825"/>
      <c r="J26" s="1119"/>
      <c r="K26" s="824"/>
      <c r="L26" s="824"/>
      <c r="M26" s="824"/>
      <c r="N26" s="824"/>
      <c r="O26" s="825"/>
      <c r="P26" s="1117"/>
      <c r="Q26" s="824"/>
      <c r="R26" s="824"/>
      <c r="S26" s="824"/>
      <c r="T26" s="824"/>
      <c r="U26" s="825"/>
      <c r="V26" s="1117"/>
      <c r="W26" s="824"/>
      <c r="X26" s="824"/>
      <c r="Y26" s="824"/>
      <c r="Z26" s="824"/>
      <c r="AA26" s="824"/>
      <c r="AB26" s="824"/>
      <c r="AC26" s="824"/>
      <c r="AD26" s="824"/>
      <c r="AE26" s="824"/>
      <c r="AF26" s="824"/>
      <c r="AG26" s="824"/>
      <c r="AH26" s="824"/>
      <c r="AI26" s="824"/>
      <c r="AJ26" s="824"/>
      <c r="AK26" s="825"/>
      <c r="AL26" s="1063"/>
      <c r="AM26" s="764"/>
      <c r="AN26" s="764"/>
      <c r="AO26" s="764"/>
      <c r="AP26" s="765"/>
    </row>
    <row r="27" spans="2:42" x14ac:dyDescent="0.25">
      <c r="H27" s="1117"/>
      <c r="I27" s="825"/>
      <c r="J27" s="1119"/>
      <c r="K27" s="824"/>
      <c r="L27" s="824"/>
      <c r="M27" s="824"/>
      <c r="N27" s="824"/>
      <c r="O27" s="825"/>
      <c r="P27" s="1117"/>
      <c r="Q27" s="824"/>
      <c r="R27" s="824"/>
      <c r="S27" s="824"/>
      <c r="T27" s="824"/>
      <c r="U27" s="825"/>
      <c r="V27" s="1117"/>
      <c r="W27" s="824"/>
      <c r="X27" s="824"/>
      <c r="Y27" s="824"/>
      <c r="Z27" s="824"/>
      <c r="AA27" s="824"/>
      <c r="AB27" s="824"/>
      <c r="AC27" s="824"/>
      <c r="AD27" s="824"/>
      <c r="AE27" s="824"/>
      <c r="AF27" s="824"/>
      <c r="AG27" s="824"/>
      <c r="AH27" s="824"/>
      <c r="AI27" s="824"/>
      <c r="AJ27" s="824"/>
      <c r="AK27" s="825"/>
      <c r="AL27" s="1063"/>
      <c r="AM27" s="764"/>
      <c r="AN27" s="764"/>
      <c r="AO27" s="764"/>
      <c r="AP27" s="765"/>
    </row>
    <row r="28" spans="2:42" x14ac:dyDescent="0.25">
      <c r="B28" s="760"/>
      <c r="C28" s="761"/>
      <c r="D28" s="761"/>
      <c r="E28" s="761"/>
      <c r="H28" s="1117"/>
      <c r="I28" s="825"/>
      <c r="J28" s="1119"/>
      <c r="K28" s="824"/>
      <c r="L28" s="824"/>
      <c r="M28" s="824"/>
      <c r="N28" s="824"/>
      <c r="O28" s="825"/>
      <c r="P28" s="1117"/>
      <c r="Q28" s="824"/>
      <c r="R28" s="824"/>
      <c r="S28" s="824"/>
      <c r="T28" s="824"/>
      <c r="U28" s="825"/>
      <c r="V28" s="1117"/>
      <c r="W28" s="824"/>
      <c r="X28" s="824"/>
      <c r="Y28" s="824"/>
      <c r="Z28" s="824"/>
      <c r="AA28" s="824"/>
      <c r="AB28" s="824"/>
      <c r="AC28" s="824"/>
      <c r="AD28" s="824"/>
      <c r="AE28" s="824"/>
      <c r="AF28" s="824"/>
      <c r="AG28" s="824"/>
      <c r="AH28" s="824"/>
      <c r="AI28" s="824"/>
      <c r="AJ28" s="824"/>
      <c r="AK28" s="825"/>
      <c r="AL28" s="1063"/>
      <c r="AM28" s="764"/>
      <c r="AN28" s="764"/>
      <c r="AO28" s="764"/>
      <c r="AP28" s="765"/>
    </row>
    <row r="29" spans="2:42" x14ac:dyDescent="0.25">
      <c r="H29" s="1117"/>
      <c r="I29" s="825"/>
      <c r="J29" s="1119"/>
      <c r="K29" s="824"/>
      <c r="L29" s="824"/>
      <c r="M29" s="824"/>
      <c r="N29" s="824"/>
      <c r="O29" s="825"/>
      <c r="P29" s="1117"/>
      <c r="Q29" s="824"/>
      <c r="R29" s="824"/>
      <c r="S29" s="824"/>
      <c r="T29" s="824"/>
      <c r="U29" s="825"/>
      <c r="V29" s="1117"/>
      <c r="W29" s="824"/>
      <c r="X29" s="824"/>
      <c r="Y29" s="824"/>
      <c r="Z29" s="824"/>
      <c r="AA29" s="824"/>
      <c r="AB29" s="824"/>
      <c r="AC29" s="824"/>
      <c r="AD29" s="824"/>
      <c r="AE29" s="824"/>
      <c r="AF29" s="824"/>
      <c r="AG29" s="824"/>
      <c r="AH29" s="824"/>
      <c r="AI29" s="824"/>
      <c r="AJ29" s="824"/>
      <c r="AK29" s="825"/>
      <c r="AL29" s="1063"/>
      <c r="AM29" s="764"/>
      <c r="AN29" s="764"/>
      <c r="AO29" s="764"/>
      <c r="AP29" s="765"/>
    </row>
    <row r="30" spans="2:42" x14ac:dyDescent="0.25">
      <c r="B30" s="760"/>
      <c r="C30" s="761"/>
      <c r="D30" s="761"/>
      <c r="E30" s="761"/>
      <c r="H30" s="1117"/>
      <c r="I30" s="825"/>
      <c r="J30" s="1119"/>
      <c r="K30" s="824"/>
      <c r="L30" s="824"/>
      <c r="M30" s="824"/>
      <c r="N30" s="824"/>
      <c r="O30" s="825"/>
      <c r="P30" s="1117"/>
      <c r="Q30" s="824"/>
      <c r="R30" s="824"/>
      <c r="S30" s="824"/>
      <c r="T30" s="824"/>
      <c r="U30" s="825"/>
      <c r="V30" s="1117"/>
      <c r="W30" s="824"/>
      <c r="X30" s="824"/>
      <c r="Y30" s="824"/>
      <c r="Z30" s="824"/>
      <c r="AA30" s="824"/>
      <c r="AB30" s="824"/>
      <c r="AC30" s="824"/>
      <c r="AD30" s="824"/>
      <c r="AE30" s="824"/>
      <c r="AF30" s="824"/>
      <c r="AG30" s="824"/>
      <c r="AH30" s="824"/>
      <c r="AI30" s="824"/>
      <c r="AJ30" s="824"/>
      <c r="AK30" s="825"/>
      <c r="AL30" s="1063"/>
      <c r="AM30" s="764"/>
      <c r="AN30" s="764"/>
      <c r="AO30" s="764"/>
      <c r="AP30" s="765"/>
    </row>
    <row r="31" spans="2:42" x14ac:dyDescent="0.25">
      <c r="H31" s="1117"/>
      <c r="I31" s="825"/>
      <c r="J31" s="1119"/>
      <c r="K31" s="824"/>
      <c r="L31" s="824"/>
      <c r="M31" s="824"/>
      <c r="N31" s="824"/>
      <c r="O31" s="825"/>
      <c r="P31" s="1117"/>
      <c r="Q31" s="824"/>
      <c r="R31" s="824"/>
      <c r="S31" s="824"/>
      <c r="T31" s="824"/>
      <c r="U31" s="825"/>
      <c r="V31" s="1117"/>
      <c r="W31" s="824"/>
      <c r="X31" s="824"/>
      <c r="Y31" s="824"/>
      <c r="Z31" s="824"/>
      <c r="AA31" s="824"/>
      <c r="AB31" s="824"/>
      <c r="AC31" s="824"/>
      <c r="AD31" s="824"/>
      <c r="AE31" s="824"/>
      <c r="AF31" s="824"/>
      <c r="AG31" s="824"/>
      <c r="AH31" s="824"/>
      <c r="AI31" s="824"/>
      <c r="AJ31" s="824"/>
      <c r="AK31" s="825"/>
      <c r="AL31" s="1063"/>
      <c r="AM31" s="764"/>
      <c r="AN31" s="764"/>
      <c r="AO31" s="764"/>
      <c r="AP31" s="765"/>
    </row>
    <row r="32" spans="2:42" x14ac:dyDescent="0.25">
      <c r="B32" s="760"/>
      <c r="C32" s="761"/>
      <c r="D32" s="761"/>
      <c r="E32" s="761"/>
      <c r="H32" s="1117"/>
      <c r="I32" s="825"/>
      <c r="J32" s="1119"/>
      <c r="K32" s="824"/>
      <c r="L32" s="824"/>
      <c r="M32" s="824"/>
      <c r="N32" s="824"/>
      <c r="O32" s="825"/>
      <c r="P32" s="1117"/>
      <c r="Q32" s="824"/>
      <c r="R32" s="824"/>
      <c r="S32" s="824"/>
      <c r="T32" s="824"/>
      <c r="U32" s="825"/>
      <c r="V32" s="1117"/>
      <c r="W32" s="824"/>
      <c r="X32" s="824"/>
      <c r="Y32" s="824"/>
      <c r="Z32" s="824"/>
      <c r="AA32" s="824"/>
      <c r="AB32" s="824"/>
      <c r="AC32" s="824"/>
      <c r="AD32" s="824"/>
      <c r="AE32" s="824"/>
      <c r="AF32" s="824"/>
      <c r="AG32" s="824"/>
      <c r="AH32" s="824"/>
      <c r="AI32" s="824"/>
      <c r="AJ32" s="824"/>
      <c r="AK32" s="825"/>
      <c r="AL32" s="1063"/>
      <c r="AM32" s="764"/>
      <c r="AN32" s="764"/>
      <c r="AO32" s="764"/>
      <c r="AP32" s="765"/>
    </row>
    <row r="33" spans="2:43" x14ac:dyDescent="0.25">
      <c r="H33" s="1117"/>
      <c r="I33" s="825"/>
      <c r="J33" s="1119"/>
      <c r="K33" s="824"/>
      <c r="L33" s="824"/>
      <c r="M33" s="824"/>
      <c r="N33" s="824"/>
      <c r="O33" s="825"/>
      <c r="P33" s="1117"/>
      <c r="Q33" s="824"/>
      <c r="R33" s="824"/>
      <c r="S33" s="824"/>
      <c r="T33" s="824"/>
      <c r="U33" s="825"/>
      <c r="V33" s="1117"/>
      <c r="W33" s="824"/>
      <c r="X33" s="824"/>
      <c r="Y33" s="824"/>
      <c r="Z33" s="824"/>
      <c r="AA33" s="824"/>
      <c r="AB33" s="824"/>
      <c r="AC33" s="824"/>
      <c r="AD33" s="824"/>
      <c r="AE33" s="824"/>
      <c r="AF33" s="824"/>
      <c r="AG33" s="824"/>
      <c r="AH33" s="824"/>
      <c r="AI33" s="824"/>
      <c r="AJ33" s="824"/>
      <c r="AK33" s="825"/>
      <c r="AL33" s="1063"/>
      <c r="AM33" s="764"/>
      <c r="AN33" s="764"/>
      <c r="AO33" s="764"/>
      <c r="AP33" s="765"/>
    </row>
    <row r="34" spans="2:43" x14ac:dyDescent="0.25">
      <c r="B34" s="760"/>
      <c r="C34" s="761"/>
      <c r="D34" s="761"/>
      <c r="E34" s="761"/>
      <c r="H34" s="113"/>
      <c r="I34" s="114"/>
      <c r="J34" s="1161"/>
      <c r="K34" s="824"/>
      <c r="L34" s="824"/>
      <c r="M34" s="824"/>
      <c r="N34" s="824"/>
      <c r="O34" s="825"/>
      <c r="P34" s="1159"/>
      <c r="Q34" s="824"/>
      <c r="R34" s="824"/>
      <c r="S34" s="824"/>
      <c r="T34" s="824"/>
      <c r="U34" s="825"/>
      <c r="V34" s="1160"/>
      <c r="W34" s="824"/>
      <c r="X34" s="824"/>
      <c r="Y34" s="824"/>
      <c r="Z34" s="824"/>
      <c r="AA34" s="824"/>
      <c r="AB34" s="824"/>
      <c r="AC34" s="824"/>
      <c r="AD34" s="824"/>
      <c r="AE34" s="824"/>
      <c r="AF34" s="824"/>
      <c r="AG34" s="824"/>
      <c r="AH34" s="824"/>
      <c r="AI34" s="824"/>
      <c r="AJ34" s="824"/>
      <c r="AK34" s="1124"/>
      <c r="AL34" s="1065"/>
      <c r="AM34" s="764"/>
      <c r="AN34" s="764"/>
      <c r="AO34" s="764"/>
      <c r="AP34" s="765"/>
    </row>
    <row r="35" spans="2:43" x14ac:dyDescent="0.25">
      <c r="H35" s="1123" t="s">
        <v>1804</v>
      </c>
      <c r="I35" s="824"/>
      <c r="J35" s="824"/>
      <c r="K35" s="824"/>
      <c r="L35" s="824"/>
      <c r="M35" s="824"/>
      <c r="N35" s="824"/>
      <c r="O35" s="824"/>
      <c r="P35" s="824"/>
      <c r="Q35" s="824"/>
      <c r="R35" s="824"/>
      <c r="S35" s="824"/>
      <c r="T35" s="824"/>
      <c r="U35" s="824"/>
      <c r="V35" s="824"/>
      <c r="W35" s="824"/>
      <c r="X35" s="824"/>
      <c r="Y35" s="824"/>
      <c r="Z35" s="824"/>
      <c r="AA35" s="824"/>
      <c r="AB35" s="824"/>
      <c r="AC35" s="824"/>
      <c r="AD35" s="824"/>
      <c r="AE35" s="824"/>
      <c r="AF35" s="824"/>
      <c r="AG35" s="824"/>
      <c r="AH35" s="824"/>
      <c r="AI35" s="824"/>
      <c r="AJ35" s="824"/>
      <c r="AK35" s="1124"/>
      <c r="AL35" s="1063">
        <f>SUM(AL20:AP34)</f>
        <v>0</v>
      </c>
      <c r="AM35" s="764"/>
      <c r="AN35" s="764"/>
      <c r="AO35" s="764"/>
      <c r="AP35" s="765"/>
    </row>
    <row r="36" spans="2:43" x14ac:dyDescent="0.25">
      <c r="B36" s="760"/>
      <c r="C36" s="761"/>
      <c r="D36" s="761"/>
      <c r="E36" s="761"/>
    </row>
    <row r="37" spans="2:43" x14ac:dyDescent="0.25">
      <c r="H37" s="976" t="s">
        <v>1795</v>
      </c>
      <c r="I37" s="824"/>
      <c r="J37" s="824"/>
      <c r="K37" s="824"/>
      <c r="L37" s="824"/>
      <c r="M37" s="824"/>
      <c r="N37" s="824"/>
      <c r="O37" s="824"/>
      <c r="P37" s="824"/>
      <c r="Q37" s="824"/>
      <c r="R37" s="824"/>
      <c r="S37" s="824"/>
      <c r="T37" s="824"/>
      <c r="U37" s="824"/>
      <c r="V37" s="824"/>
      <c r="W37" s="824"/>
      <c r="X37" s="824"/>
      <c r="Y37" s="825"/>
      <c r="Z37" s="976" t="s">
        <v>1796</v>
      </c>
      <c r="AA37" s="824"/>
      <c r="AB37" s="824"/>
      <c r="AC37" s="824"/>
      <c r="AD37" s="824"/>
      <c r="AE37" s="824"/>
      <c r="AF37" s="824"/>
      <c r="AG37" s="824"/>
      <c r="AH37" s="824"/>
      <c r="AI37" s="824"/>
      <c r="AJ37" s="824"/>
      <c r="AK37" s="824"/>
      <c r="AL37" s="824"/>
      <c r="AM37" s="824"/>
      <c r="AN37" s="824"/>
      <c r="AO37" s="824"/>
      <c r="AP37" s="824"/>
      <c r="AQ37" s="825"/>
    </row>
    <row r="38" spans="2:43" x14ac:dyDescent="0.25">
      <c r="H38" s="257" t="s">
        <v>796</v>
      </c>
      <c r="I38" s="258"/>
      <c r="J38" s="258"/>
      <c r="K38" s="258"/>
      <c r="L38" s="258"/>
      <c r="M38" s="258"/>
      <c r="N38" s="258"/>
      <c r="O38" s="258"/>
      <c r="P38" s="258"/>
      <c r="Q38" s="259"/>
      <c r="R38" s="257" t="s">
        <v>1511</v>
      </c>
      <c r="S38" s="258"/>
      <c r="T38" s="258"/>
      <c r="U38" s="259"/>
      <c r="V38" s="257" t="s">
        <v>1510</v>
      </c>
      <c r="W38" s="258"/>
      <c r="X38" s="258"/>
      <c r="Y38" s="259"/>
      <c r="Z38" s="257" t="s">
        <v>796</v>
      </c>
      <c r="AA38" s="258"/>
      <c r="AB38" s="258"/>
      <c r="AC38" s="258"/>
      <c r="AD38" s="258"/>
      <c r="AE38" s="258"/>
      <c r="AF38" s="258"/>
      <c r="AG38" s="258"/>
      <c r="AH38" s="258"/>
      <c r="AI38" s="259"/>
      <c r="AJ38" s="257" t="s">
        <v>1511</v>
      </c>
      <c r="AK38" s="258"/>
      <c r="AL38" s="258"/>
      <c r="AM38" s="259"/>
      <c r="AN38" s="257" t="s">
        <v>1510</v>
      </c>
      <c r="AO38" s="258"/>
      <c r="AP38" s="258"/>
      <c r="AQ38" s="259"/>
    </row>
    <row r="39" spans="2:43" x14ac:dyDescent="0.25">
      <c r="H39" s="260"/>
      <c r="Q39" s="261"/>
      <c r="R39" s="260"/>
      <c r="U39" s="261"/>
      <c r="V39" s="260"/>
      <c r="Y39" s="261"/>
      <c r="Z39" s="260"/>
      <c r="AI39" s="261"/>
      <c r="AJ39" s="260"/>
      <c r="AM39" s="261"/>
      <c r="AN39" s="260"/>
      <c r="AQ39" s="261"/>
    </row>
    <row r="40" spans="2:43" x14ac:dyDescent="0.25">
      <c r="H40" s="260"/>
      <c r="Q40" s="261"/>
      <c r="R40" s="260"/>
      <c r="U40" s="261"/>
      <c r="V40" s="260"/>
      <c r="Y40" s="261"/>
      <c r="Z40" s="260"/>
      <c r="AI40" s="261"/>
      <c r="AJ40" s="260"/>
      <c r="AM40" s="261"/>
      <c r="AN40" s="260"/>
      <c r="AQ40" s="261"/>
    </row>
    <row r="41" spans="2:43" x14ac:dyDescent="0.25">
      <c r="H41" s="260"/>
      <c r="Q41" s="261"/>
      <c r="R41" s="260"/>
      <c r="U41" s="261"/>
      <c r="V41" s="260"/>
      <c r="Y41" s="261"/>
      <c r="Z41" s="260"/>
      <c r="AI41" s="261"/>
      <c r="AJ41" s="260"/>
      <c r="AM41" s="261"/>
      <c r="AN41" s="260"/>
      <c r="AQ41" s="261"/>
    </row>
    <row r="42" spans="2:43" x14ac:dyDescent="0.25">
      <c r="H42" s="260"/>
      <c r="Q42" s="261"/>
      <c r="R42" s="260"/>
      <c r="U42" s="261"/>
      <c r="V42" s="260"/>
      <c r="Y42" s="261"/>
      <c r="Z42" s="260"/>
      <c r="AI42" s="261"/>
      <c r="AJ42" s="260"/>
      <c r="AM42" s="261"/>
      <c r="AN42" s="260"/>
      <c r="AQ42" s="261"/>
    </row>
    <row r="43" spans="2:43" x14ac:dyDescent="0.25">
      <c r="H43" s="262"/>
      <c r="I43" s="263"/>
      <c r="J43" s="263"/>
      <c r="K43" s="263"/>
      <c r="L43" s="263"/>
      <c r="M43" s="263"/>
      <c r="N43" s="263"/>
      <c r="O43" s="263"/>
      <c r="P43" s="263"/>
      <c r="Q43" s="264"/>
      <c r="R43" s="262"/>
      <c r="S43" s="263"/>
      <c r="T43" s="263"/>
      <c r="U43" s="264"/>
      <c r="V43" s="262"/>
      <c r="W43" s="263"/>
      <c r="X43" s="263"/>
      <c r="Y43" s="264"/>
      <c r="Z43" s="262"/>
      <c r="AA43" s="263"/>
      <c r="AB43" s="263"/>
      <c r="AC43" s="263"/>
      <c r="AD43" s="263"/>
      <c r="AE43" s="263"/>
      <c r="AF43" s="263"/>
      <c r="AG43" s="263"/>
      <c r="AH43" s="263"/>
      <c r="AI43" s="264"/>
      <c r="AJ43" s="262"/>
      <c r="AK43" s="263"/>
      <c r="AL43" s="263"/>
      <c r="AM43" s="264"/>
      <c r="AN43" s="262"/>
      <c r="AO43" s="263"/>
      <c r="AP43" s="263"/>
      <c r="AQ43" s="264"/>
    </row>
    <row r="44" spans="2:43" x14ac:dyDescent="0.25">
      <c r="AM44" s="265" t="s">
        <v>1797</v>
      </c>
      <c r="AN44" s="55" t="str">
        <f>'E-6-1'!U26</f>
        <v>E-6-1-5</v>
      </c>
    </row>
  </sheetData>
  <mergeCells count="103">
    <mergeCell ref="G9:Z11"/>
    <mergeCell ref="B32:E32"/>
    <mergeCell ref="H25:I25"/>
    <mergeCell ref="P32:U32"/>
    <mergeCell ref="J32:O32"/>
    <mergeCell ref="B16:E16"/>
    <mergeCell ref="V21:AK21"/>
    <mergeCell ref="P23:U23"/>
    <mergeCell ref="Z37:AQ37"/>
    <mergeCell ref="B36:E36"/>
    <mergeCell ref="AL26:AP26"/>
    <mergeCell ref="AL25:AP25"/>
    <mergeCell ref="H37:Y37"/>
    <mergeCell ref="V33:AK33"/>
    <mergeCell ref="J33:O33"/>
    <mergeCell ref="B12:E12"/>
    <mergeCell ref="B14:E14"/>
    <mergeCell ref="P20:U20"/>
    <mergeCell ref="V19:AK19"/>
    <mergeCell ref="P29:U29"/>
    <mergeCell ref="V28:AK28"/>
    <mergeCell ref="J19:O19"/>
    <mergeCell ref="B13:E13"/>
    <mergeCell ref="AL20:AP20"/>
    <mergeCell ref="B34:E34"/>
    <mergeCell ref="G7:AR7"/>
    <mergeCell ref="B18:E18"/>
    <mergeCell ref="P24:U24"/>
    <mergeCell ref="H29:I29"/>
    <mergeCell ref="V23:AK23"/>
    <mergeCell ref="P33:U33"/>
    <mergeCell ref="AL24:AP24"/>
    <mergeCell ref="H19:I19"/>
    <mergeCell ref="AL33:AP33"/>
    <mergeCell ref="H28:I28"/>
    <mergeCell ref="P26:U26"/>
    <mergeCell ref="V24:AK24"/>
    <mergeCell ref="B28:E28"/>
    <mergeCell ref="B30:E30"/>
    <mergeCell ref="B20:E20"/>
    <mergeCell ref="J30:O30"/>
    <mergeCell ref="AL31:AP31"/>
    <mergeCell ref="J28:O28"/>
    <mergeCell ref="AL29:AP29"/>
    <mergeCell ref="P22:U22"/>
    <mergeCell ref="H23:I23"/>
    <mergeCell ref="P31:U31"/>
    <mergeCell ref="V30:AK30"/>
    <mergeCell ref="B15:E15"/>
    <mergeCell ref="H31:I31"/>
    <mergeCell ref="J20:O20"/>
    <mergeCell ref="H21:I21"/>
    <mergeCell ref="V22:AK22"/>
    <mergeCell ref="J22:O22"/>
    <mergeCell ref="J31:O31"/>
    <mergeCell ref="AL32:AP32"/>
    <mergeCell ref="J21:O21"/>
    <mergeCell ref="J23:O23"/>
    <mergeCell ref="H22:I22"/>
    <mergeCell ref="B17:E17"/>
    <mergeCell ref="V31:AK31"/>
    <mergeCell ref="B19:E19"/>
    <mergeCell ref="AL22:AP22"/>
    <mergeCell ref="AL19:AP19"/>
    <mergeCell ref="V32:AK32"/>
    <mergeCell ref="P27:U27"/>
    <mergeCell ref="V26:AK26"/>
    <mergeCell ref="P21:U21"/>
    <mergeCell ref="H26:I26"/>
    <mergeCell ref="AL35:AP35"/>
    <mergeCell ref="P25:U25"/>
    <mergeCell ref="H35:AK35"/>
    <mergeCell ref="B4:E4"/>
    <mergeCell ref="P19:U19"/>
    <mergeCell ref="P28:U28"/>
    <mergeCell ref="AL28:AP28"/>
    <mergeCell ref="P30:U30"/>
    <mergeCell ref="H32:I32"/>
    <mergeCell ref="AL21:AP21"/>
    <mergeCell ref="V20:AK20"/>
    <mergeCell ref="V34:AK34"/>
    <mergeCell ref="V29:AK29"/>
    <mergeCell ref="H27:I27"/>
    <mergeCell ref="AL23:AP23"/>
    <mergeCell ref="J29:O29"/>
    <mergeCell ref="B8:E8"/>
    <mergeCell ref="H24:I24"/>
    <mergeCell ref="H33:I33"/>
    <mergeCell ref="B10:E10"/>
    <mergeCell ref="J34:O34"/>
    <mergeCell ref="V27:AK27"/>
    <mergeCell ref="J27:O27"/>
    <mergeCell ref="B6:E6"/>
    <mergeCell ref="P34:U34"/>
    <mergeCell ref="H30:I30"/>
    <mergeCell ref="J24:O24"/>
    <mergeCell ref="H20:I20"/>
    <mergeCell ref="AL34:AP34"/>
    <mergeCell ref="J26:O26"/>
    <mergeCell ref="AL27:AP27"/>
    <mergeCell ref="V25:AK25"/>
    <mergeCell ref="J25:O25"/>
    <mergeCell ref="AL30:AP30"/>
  </mergeCells>
  <hyperlinks>
    <hyperlink ref="B4" location="PANDUAN!A1" display="PANDUAN" xr:uid="{00000000-0004-0000-A100-000000000000}"/>
    <hyperlink ref="B6" location="'EWS DIRECTORY'!A1" display="EWS DIRECTORY" xr:uid="{00000000-0004-0000-A100-000001000000}"/>
    <hyperlink ref="B8" location="'DATA PEMICU'!A1" display="DATA PEMICU" xr:uid="{00000000-0004-0000-A100-000002000000}"/>
    <hyperlink ref="B10" location="'DATA PENGUJI'!A1" display="DATA PENGUJI" xr:uid="{00000000-0004-0000-A100-000003000000}"/>
    <hyperlink ref="B12" location="'MAIN LEVEL'!A1" display="MAIN LEVEL" xr:uid="{00000000-0004-0000-A100-000004000000}"/>
  </hyperlinks>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200-000000000000}">
  <sheetPr codeName="Sheet385">
    <tabColor theme="4" tint="-0.249977111117893"/>
  </sheetPr>
  <dimension ref="A1:N44"/>
  <sheetViews>
    <sheetView topLeftCell="B1" zoomScaleNormal="100" workbookViewId="0"/>
  </sheetViews>
  <sheetFormatPr defaultColWidth="14.44140625" defaultRowHeight="15" customHeight="1" x14ac:dyDescent="0.25"/>
  <cols>
    <col min="1" max="1" width="3" style="110" hidden="1" customWidth="1"/>
    <col min="2" max="5" width="3.88671875" style="177" customWidth="1"/>
    <col min="6" max="6" width="3.88671875" style="110" customWidth="1"/>
    <col min="7" max="7" width="10" style="443" customWidth="1"/>
    <col min="8" max="8" width="18" style="443" bestFit="1" customWidth="1"/>
    <col min="9" max="10" width="25" style="443" customWidth="1"/>
    <col min="11" max="11" width="26" style="443" bestFit="1" customWidth="1"/>
    <col min="12" max="12" width="24.44140625" style="443" customWidth="1"/>
    <col min="13" max="13" width="43" style="443" customWidth="1"/>
    <col min="14" max="14" width="22.44140625" style="443" customWidth="1"/>
    <col min="15" max="15" width="14.44140625" style="443" customWidth="1"/>
    <col min="16" max="16384" width="14.44140625" style="443"/>
  </cols>
  <sheetData>
    <row r="1" spans="2:14" ht="14.25" customHeight="1" x14ac:dyDescent="0.25">
      <c r="G1" s="216"/>
      <c r="H1" s="78"/>
      <c r="I1" s="78"/>
    </row>
    <row r="2" spans="2:14" ht="14.25" customHeight="1" x14ac:dyDescent="0.25">
      <c r="G2" s="78" t="s">
        <v>1674</v>
      </c>
      <c r="H2" s="78"/>
      <c r="I2" s="78"/>
    </row>
    <row r="3" spans="2:14" ht="14.25" customHeight="1" x14ac:dyDescent="0.25">
      <c r="B3" s="111"/>
      <c r="C3" s="111"/>
      <c r="D3" s="111"/>
      <c r="E3" s="111"/>
    </row>
    <row r="4" spans="2:14" ht="14.25" customHeight="1" x14ac:dyDescent="0.25">
      <c r="B4" s="762" t="s">
        <v>79</v>
      </c>
      <c r="C4" s="761"/>
      <c r="D4" s="761"/>
      <c r="E4" s="761"/>
    </row>
    <row r="5" spans="2:14" ht="14.25" customHeight="1" x14ac:dyDescent="0.25">
      <c r="B5" s="111"/>
      <c r="C5" s="111"/>
      <c r="D5" s="111"/>
      <c r="E5" s="111"/>
    </row>
    <row r="6" spans="2:14" ht="14.25" customHeight="1" x14ac:dyDescent="0.25">
      <c r="B6" s="762" t="s">
        <v>87</v>
      </c>
      <c r="C6" s="761"/>
      <c r="D6" s="761"/>
      <c r="E6" s="761"/>
    </row>
    <row r="7" spans="2:14" ht="15" customHeight="1" x14ac:dyDescent="0.25">
      <c r="B7" s="111"/>
      <c r="C7" s="111"/>
      <c r="D7" s="111"/>
      <c r="E7" s="111"/>
      <c r="G7" s="1126" t="s">
        <v>1676</v>
      </c>
      <c r="H7" s="997"/>
      <c r="I7" s="997"/>
      <c r="J7" s="997"/>
      <c r="K7" s="997"/>
      <c r="L7" s="997"/>
      <c r="M7" s="997"/>
      <c r="N7" s="997"/>
    </row>
    <row r="8" spans="2:14" ht="14.25" customHeight="1" x14ac:dyDescent="0.25">
      <c r="B8" s="762" t="s">
        <v>94</v>
      </c>
      <c r="C8" s="761"/>
      <c r="D8" s="761"/>
      <c r="E8" s="761"/>
    </row>
    <row r="9" spans="2:14" ht="14.25" customHeight="1" x14ac:dyDescent="0.25">
      <c r="B9" s="111"/>
      <c r="C9" s="111"/>
      <c r="D9" s="111"/>
      <c r="E9" s="111"/>
      <c r="G9" s="1130" t="str">
        <f>"Rincian "&amp;'E-6'!G9&amp;" "&amp;'E-6-1'!M28</f>
        <v>Rincian Biaya Bunga Pinjaman Berdasarkan Data Pemicu dan Data Penguji</v>
      </c>
      <c r="H9" s="789"/>
      <c r="I9" s="789"/>
      <c r="J9" s="789"/>
      <c r="K9" s="790"/>
      <c r="L9" s="217" t="s">
        <v>796</v>
      </c>
      <c r="M9" s="218" t="e">
        <f>": "&amp;NAMA_WP</f>
        <v>#N/A</v>
      </c>
      <c r="N9" s="88"/>
    </row>
    <row r="10" spans="2:14" ht="14.25" customHeight="1" x14ac:dyDescent="0.25">
      <c r="B10" s="762" t="s">
        <v>101</v>
      </c>
      <c r="C10" s="761"/>
      <c r="D10" s="761"/>
      <c r="E10" s="761"/>
      <c r="G10" s="804"/>
      <c r="H10" s="997"/>
      <c r="I10" s="997"/>
      <c r="J10" s="997"/>
      <c r="K10" s="805"/>
      <c r="L10" s="219" t="s">
        <v>1401</v>
      </c>
      <c r="M10" s="220" t="e">
        <f>": "&amp;NPWP</f>
        <v>#N/A</v>
      </c>
      <c r="N10" s="129"/>
    </row>
    <row r="11" spans="2:14" ht="14.25" customHeight="1" x14ac:dyDescent="0.25">
      <c r="G11" s="806"/>
      <c r="H11" s="794"/>
      <c r="I11" s="794"/>
      <c r="J11" s="794"/>
      <c r="K11" s="807"/>
      <c r="L11" s="221" t="s">
        <v>1679</v>
      </c>
      <c r="M11" s="222" t="e">
        <f>": "&amp;ID_MS_TH_PJK</f>
        <v>#N/A</v>
      </c>
      <c r="N11" s="130"/>
    </row>
    <row r="12" spans="2:14" ht="14.25" customHeight="1" x14ac:dyDescent="0.25">
      <c r="B12" s="762" t="s">
        <v>106</v>
      </c>
      <c r="C12" s="761"/>
      <c r="D12" s="761"/>
      <c r="E12" s="761"/>
      <c r="G12" s="223"/>
      <c r="H12" s="223"/>
      <c r="I12" s="223"/>
      <c r="J12" s="223"/>
      <c r="K12" s="223"/>
      <c r="L12" s="223"/>
      <c r="M12" s="223"/>
      <c r="N12" s="223"/>
    </row>
    <row r="13" spans="2:14" ht="14.25" customHeight="1" x14ac:dyDescent="0.25">
      <c r="B13" s="962" t="str">
        <f>HYPERLINK("#'"&amp;'EWS DIRECTORY'!$J$155&amp;"'!A1",'EWS DIRECTORY'!$J$155)</f>
        <v>E-6</v>
      </c>
      <c r="C13" s="761"/>
      <c r="D13" s="761"/>
      <c r="E13" s="761"/>
      <c r="G13" s="443" t="s">
        <v>1680</v>
      </c>
      <c r="J13" s="223"/>
      <c r="K13" s="223"/>
      <c r="L13" s="223"/>
      <c r="M13" s="223"/>
      <c r="N13" s="223"/>
    </row>
    <row r="14" spans="2:14" ht="14.25" customHeight="1" x14ac:dyDescent="0.25">
      <c r="B14" s="931" t="str">
        <f>HYPERLINK("#'"&amp;'EWS DIRECTORY'!$J$156&amp;"'!A1",'EWS DIRECTORY'!$J$156)</f>
        <v>E-6-1</v>
      </c>
      <c r="C14" s="761"/>
      <c r="D14" s="761"/>
      <c r="E14" s="761"/>
      <c r="G14" s="443" t="s">
        <v>1681</v>
      </c>
      <c r="J14" s="443" t="s">
        <v>1917</v>
      </c>
      <c r="K14" s="223"/>
      <c r="L14" s="223"/>
      <c r="M14" s="223"/>
      <c r="N14" s="223"/>
    </row>
    <row r="15" spans="2:14" ht="14.25" customHeight="1" x14ac:dyDescent="0.25">
      <c r="B15" s="929" t="str">
        <f>HYPERLINK("#'"&amp;'EWS DIRECTORY'!$J$157&amp;"'!A1",'EWS DIRECTORY'!$J$157)</f>
        <v>E-6-1-1</v>
      </c>
      <c r="C15" s="761"/>
      <c r="D15" s="761"/>
      <c r="E15" s="761"/>
      <c r="G15" s="443" t="s">
        <v>1681</v>
      </c>
      <c r="J15" s="443" t="s">
        <v>1918</v>
      </c>
      <c r="K15" s="223"/>
      <c r="L15" s="223"/>
      <c r="M15" s="223"/>
      <c r="N15" s="223"/>
    </row>
    <row r="16" spans="2:14" ht="14.25" customHeight="1" x14ac:dyDescent="0.25">
      <c r="B16" s="929" t="str">
        <f>HYPERLINK("#'"&amp;'EWS DIRECTORY'!$J$158&amp;"'!A1",'EWS DIRECTORY'!$J$158)</f>
        <v>E-6-1-2</v>
      </c>
      <c r="C16" s="761"/>
      <c r="D16" s="761"/>
      <c r="E16" s="761"/>
      <c r="K16" s="223"/>
      <c r="L16" s="223"/>
      <c r="M16" s="223"/>
      <c r="N16" s="223"/>
    </row>
    <row r="17" spans="2:14" ht="14.25" customHeight="1" x14ac:dyDescent="0.25">
      <c r="B17" s="929" t="str">
        <f>HYPERLINK("#'"&amp;'EWS DIRECTORY'!$J$159&amp;"'!A1",'EWS DIRECTORY'!$J$159)</f>
        <v>E-6-1-3</v>
      </c>
      <c r="C17" s="761"/>
      <c r="D17" s="761"/>
      <c r="E17" s="761"/>
      <c r="J17" s="223"/>
      <c r="K17" s="223"/>
      <c r="L17" s="223"/>
      <c r="M17" s="223"/>
      <c r="N17" s="223"/>
    </row>
    <row r="18" spans="2:14" ht="14.25" customHeight="1" x14ac:dyDescent="0.25">
      <c r="B18" s="929" t="str">
        <f>HYPERLINK("#'"&amp;'EWS DIRECTORY'!$J$160&amp;"'!A1",'EWS DIRECTORY'!$J$160)</f>
        <v>E-6-1-4</v>
      </c>
      <c r="C18" s="761"/>
      <c r="D18" s="761"/>
      <c r="E18" s="761"/>
      <c r="G18" s="443" t="s">
        <v>1919</v>
      </c>
      <c r="J18" s="223"/>
      <c r="K18" s="223"/>
      <c r="L18" s="223"/>
      <c r="M18" s="223"/>
      <c r="N18" s="223"/>
    </row>
    <row r="19" spans="2:14" ht="14.25" customHeight="1" x14ac:dyDescent="0.25">
      <c r="B19" s="929" t="str">
        <f>HYPERLINK("#'"&amp;'EWS DIRECTORY'!$J$161&amp;"'!A1",'EWS DIRECTORY'!$J$161)</f>
        <v>E-6-1-5</v>
      </c>
      <c r="C19" s="761"/>
      <c r="D19" s="761"/>
      <c r="E19" s="761"/>
      <c r="G19" s="223"/>
      <c r="H19" s="223"/>
      <c r="I19" s="223"/>
      <c r="J19" s="223"/>
      <c r="K19" s="223"/>
      <c r="L19" s="223"/>
      <c r="M19" s="223"/>
      <c r="N19" s="223"/>
    </row>
    <row r="20" spans="2:14" ht="14.25" customHeight="1" x14ac:dyDescent="0.25">
      <c r="B20" s="927" t="str">
        <f>HYPERLINK("#'"&amp;'EWS DIRECTORY'!$J$162&amp;"'!A1",'EWS DIRECTORY'!$J$162)</f>
        <v>E-6-1-6</v>
      </c>
      <c r="C20" s="761"/>
      <c r="D20" s="761"/>
      <c r="E20" s="761"/>
      <c r="G20" s="223" t="s">
        <v>1920</v>
      </c>
      <c r="H20" s="223"/>
      <c r="I20" s="223"/>
      <c r="J20" s="223"/>
      <c r="K20" s="223"/>
      <c r="L20" s="223"/>
      <c r="M20" s="223"/>
      <c r="N20" s="223"/>
    </row>
    <row r="21" spans="2:14" ht="14.25" customHeight="1" x14ac:dyDescent="0.25">
      <c r="G21" s="223"/>
      <c r="H21" s="223"/>
      <c r="I21" s="223"/>
      <c r="J21" s="223"/>
      <c r="K21" s="223"/>
      <c r="L21" s="223"/>
      <c r="M21" s="223"/>
      <c r="N21" s="223"/>
    </row>
    <row r="22" spans="2:14" ht="14.25" customHeight="1" x14ac:dyDescent="0.25">
      <c r="G22" s="1129" t="s">
        <v>1445</v>
      </c>
      <c r="H22" s="1131" t="s">
        <v>1446</v>
      </c>
      <c r="I22" s="764"/>
      <c r="J22" s="764"/>
      <c r="K22" s="764"/>
      <c r="L22" s="764"/>
      <c r="M22" s="764"/>
      <c r="N22" s="764"/>
    </row>
    <row r="23" spans="2:14" ht="14.25" customHeight="1" x14ac:dyDescent="0.25">
      <c r="G23" s="769"/>
      <c r="H23" s="404" t="s">
        <v>1452</v>
      </c>
      <c r="I23" s="1128" t="s">
        <v>1453</v>
      </c>
      <c r="J23" s="765"/>
      <c r="K23" s="80" t="s">
        <v>1454</v>
      </c>
      <c r="L23" s="80" t="s">
        <v>1455</v>
      </c>
      <c r="M23" s="80" t="s">
        <v>1456</v>
      </c>
      <c r="N23" s="80" t="s">
        <v>1457</v>
      </c>
    </row>
    <row r="24" spans="2:14" ht="33.75" customHeight="1" x14ac:dyDescent="0.25">
      <c r="G24" s="383">
        <v>1</v>
      </c>
      <c r="H24" s="446" t="e">
        <f>ID_MS_TH_PJK</f>
        <v>#N/A</v>
      </c>
      <c r="I24" s="1162" t="e">
        <f>NO_BPS</f>
        <v>#N/A</v>
      </c>
      <c r="J24" s="765"/>
      <c r="K24" s="382" t="e">
        <f>PEMBETULAN_KE</f>
        <v>#N/A</v>
      </c>
      <c r="L24" s="537" t="e">
        <f>TGL_TERIMA</f>
        <v>#N/A</v>
      </c>
      <c r="M24" s="384" t="str">
        <f>'E-6'!G9</f>
        <v>Biaya Bunga Pinjaman</v>
      </c>
      <c r="N24" s="539">
        <f>'MAIN LEVEL'!AB41</f>
        <v>0</v>
      </c>
    </row>
    <row r="25" spans="2:14" ht="14.25" customHeight="1" x14ac:dyDescent="0.25">
      <c r="G25" s="223"/>
      <c r="H25" s="223"/>
      <c r="I25" s="223"/>
      <c r="J25" s="223"/>
      <c r="K25" s="223"/>
      <c r="L25" s="223"/>
      <c r="M25" s="223"/>
      <c r="N25" s="223"/>
    </row>
    <row r="26" spans="2:14" ht="14.25" customHeight="1" x14ac:dyDescent="0.25">
      <c r="G26" s="223"/>
      <c r="H26" s="223"/>
      <c r="I26" s="223"/>
      <c r="J26" s="223"/>
      <c r="K26" s="223"/>
      <c r="L26" s="223"/>
      <c r="M26" s="223"/>
      <c r="N26" s="223"/>
    </row>
    <row r="27" spans="2:14" ht="14.25" customHeight="1" x14ac:dyDescent="0.25">
      <c r="G27" s="223"/>
      <c r="H27" s="223"/>
      <c r="I27" s="223"/>
      <c r="J27" s="223"/>
      <c r="K27" s="223"/>
      <c r="L27" s="223"/>
      <c r="M27" s="223"/>
      <c r="N27" s="223"/>
    </row>
    <row r="28" spans="2:14" ht="30" customHeight="1" x14ac:dyDescent="0.25">
      <c r="B28" s="760"/>
      <c r="C28" s="761"/>
      <c r="D28" s="761"/>
      <c r="E28" s="761"/>
      <c r="G28" s="562" t="s">
        <v>1445</v>
      </c>
      <c r="H28" s="562" t="s">
        <v>1477</v>
      </c>
      <c r="I28" s="563" t="s">
        <v>1478</v>
      </c>
      <c r="J28" s="563" t="s">
        <v>1479</v>
      </c>
      <c r="K28" s="562" t="s">
        <v>1480</v>
      </c>
      <c r="L28" s="562" t="s">
        <v>1481</v>
      </c>
      <c r="M28" s="81"/>
      <c r="N28" s="81"/>
    </row>
    <row r="29" spans="2:14" ht="15" customHeight="1" x14ac:dyDescent="0.25">
      <c r="G29" s="409">
        <f t="array" ref="G29">IFERROR(_xlfn.SEQUENCE(COUNTA(H29:H31)),"")</f>
        <v>1</v>
      </c>
      <c r="H29" s="508" t="s">
        <v>2030</v>
      </c>
      <c r="I29" s="508"/>
      <c r="J29" s="508"/>
      <c r="K29" s="508"/>
      <c r="L29" s="508"/>
      <c r="M29" s="106"/>
      <c r="N29" s="106"/>
    </row>
    <row r="30" spans="2:14" ht="15" customHeight="1" x14ac:dyDescent="0.25">
      <c r="G30" s="410"/>
      <c r="H30" s="509" t="s">
        <v>1921</v>
      </c>
      <c r="I30" s="509"/>
      <c r="J30" s="509"/>
      <c r="K30" s="509"/>
      <c r="L30" s="509"/>
      <c r="M30" s="106"/>
      <c r="N30" s="106"/>
    </row>
    <row r="31" spans="2:14" ht="15" customHeight="1" x14ac:dyDescent="0.25">
      <c r="G31" s="510"/>
      <c r="H31" s="511"/>
      <c r="I31" s="511"/>
      <c r="J31" s="511"/>
      <c r="K31" s="511"/>
      <c r="L31" s="511"/>
      <c r="M31" s="106"/>
      <c r="N31" s="106"/>
    </row>
    <row r="32" spans="2:14" ht="15" customHeight="1" x14ac:dyDescent="0.25">
      <c r="G32" s="512"/>
      <c r="H32" s="507"/>
      <c r="I32" s="507"/>
      <c r="J32" s="507"/>
      <c r="K32" s="507" t="s">
        <v>1494</v>
      </c>
      <c r="L32" s="507">
        <f>SUM(L29:L31)</f>
        <v>0</v>
      </c>
      <c r="M32" s="106"/>
      <c r="N32" s="106"/>
    </row>
    <row r="33" spans="7:14" ht="15" customHeight="1" x14ac:dyDescent="0.25">
      <c r="G33" s="226"/>
      <c r="H33" s="226"/>
      <c r="I33" s="226"/>
      <c r="J33" s="107"/>
      <c r="K33" s="106"/>
      <c r="L33" s="106"/>
      <c r="M33" s="106"/>
      <c r="N33" s="106"/>
    </row>
    <row r="34" spans="7:14" ht="15" customHeight="1" x14ac:dyDescent="0.25">
      <c r="G34" s="107"/>
      <c r="H34" s="107"/>
      <c r="I34" s="107"/>
      <c r="J34" s="103"/>
      <c r="K34" s="108" t="s">
        <v>1500</v>
      </c>
      <c r="L34" s="507">
        <f>L32+N24</f>
        <v>0</v>
      </c>
      <c r="M34" s="106"/>
      <c r="N34" s="106"/>
    </row>
    <row r="35" spans="7:14" ht="15" customHeight="1" x14ac:dyDescent="0.25">
      <c r="G35" s="107"/>
      <c r="H35" s="107"/>
      <c r="I35" s="107"/>
      <c r="J35" s="107"/>
      <c r="K35" s="227"/>
      <c r="L35" s="106"/>
      <c r="M35" s="106"/>
      <c r="N35" s="106"/>
    </row>
    <row r="36" spans="7:14" ht="15" customHeight="1" x14ac:dyDescent="0.25">
      <c r="G36" s="107"/>
      <c r="H36" s="107"/>
      <c r="I36" s="107"/>
      <c r="J36" s="107"/>
      <c r="K36" s="227"/>
      <c r="L36" s="228"/>
      <c r="M36" s="228"/>
      <c r="N36" s="513"/>
    </row>
    <row r="37" spans="7:14" ht="15" customHeight="1" x14ac:dyDescent="0.25">
      <c r="G37" s="226"/>
      <c r="H37" s="226"/>
      <c r="I37" s="226"/>
      <c r="J37" s="107"/>
      <c r="K37" s="227"/>
      <c r="L37" s="228"/>
      <c r="M37" s="228"/>
      <c r="N37" s="513"/>
    </row>
    <row r="38" spans="7:14" ht="15" customHeight="1" x14ac:dyDescent="0.25">
      <c r="G38" s="103"/>
      <c r="H38" s="103"/>
      <c r="I38" s="103"/>
      <c r="J38" s="103"/>
      <c r="K38" s="103"/>
      <c r="L38" s="103"/>
      <c r="M38" s="103"/>
      <c r="N38" s="103"/>
    </row>
    <row r="39" spans="7:14" ht="15" customHeight="1" x14ac:dyDescent="0.25">
      <c r="G39" s="229"/>
      <c r="H39" s="770" t="s">
        <v>1507</v>
      </c>
      <c r="I39" s="764"/>
      <c r="J39" s="764"/>
      <c r="K39" s="763" t="s">
        <v>1508</v>
      </c>
      <c r="L39" s="764"/>
      <c r="M39" s="765"/>
      <c r="N39" s="133"/>
    </row>
    <row r="40" spans="7:14" ht="15" customHeight="1" x14ac:dyDescent="0.25">
      <c r="G40" s="229"/>
      <c r="H40" s="230" t="s">
        <v>796</v>
      </c>
      <c r="I40" s="427" t="s">
        <v>1510</v>
      </c>
      <c r="J40" s="428" t="s">
        <v>1511</v>
      </c>
      <c r="K40" s="428" t="s">
        <v>796</v>
      </c>
      <c r="L40" s="428" t="s">
        <v>1510</v>
      </c>
      <c r="M40" s="428" t="s">
        <v>1511</v>
      </c>
      <c r="N40" s="231"/>
    </row>
    <row r="41" spans="7:14" ht="15" customHeight="1" x14ac:dyDescent="0.25">
      <c r="G41" s="229"/>
      <c r="H41" s="226"/>
      <c r="I41" s="226"/>
      <c r="J41" s="226"/>
      <c r="K41" s="232"/>
      <c r="L41" s="232"/>
      <c r="M41" s="232"/>
      <c r="N41" s="232"/>
    </row>
    <row r="42" spans="7:14" ht="15" customHeight="1" x14ac:dyDescent="0.25">
      <c r="G42" s="233"/>
      <c r="H42" s="234"/>
      <c r="I42" s="234"/>
      <c r="J42" s="234"/>
      <c r="K42" s="235"/>
      <c r="L42" s="235"/>
      <c r="M42" s="235"/>
      <c r="N42" s="235"/>
    </row>
    <row r="43" spans="7:14" ht="15" customHeight="1" x14ac:dyDescent="0.25">
      <c r="G43" s="233"/>
      <c r="H43" s="234"/>
      <c r="I43" s="234"/>
      <c r="J43" s="234"/>
      <c r="K43" s="235"/>
      <c r="L43" s="235"/>
      <c r="M43" s="235"/>
      <c r="N43" s="235"/>
    </row>
    <row r="44" spans="7:14" ht="15" customHeight="1" x14ac:dyDescent="0.25">
      <c r="G44" s="229"/>
      <c r="H44" s="236"/>
      <c r="I44" s="236"/>
      <c r="J44" s="236"/>
      <c r="K44" s="237"/>
      <c r="L44" s="237"/>
      <c r="M44" s="237"/>
      <c r="N44" s="232"/>
    </row>
  </sheetData>
  <mergeCells count="22">
    <mergeCell ref="G9:K11"/>
    <mergeCell ref="H22:N22"/>
    <mergeCell ref="B6:E6"/>
    <mergeCell ref="B28:E28"/>
    <mergeCell ref="B15:E15"/>
    <mergeCell ref="B20:E20"/>
    <mergeCell ref="H39:J39"/>
    <mergeCell ref="K39:M39"/>
    <mergeCell ref="B4:E4"/>
    <mergeCell ref="G7:N7"/>
    <mergeCell ref="B16:E16"/>
    <mergeCell ref="B18:E18"/>
    <mergeCell ref="B12:E12"/>
    <mergeCell ref="I24:J24"/>
    <mergeCell ref="I23:J23"/>
    <mergeCell ref="B14:E14"/>
    <mergeCell ref="G22:G23"/>
    <mergeCell ref="B17:E17"/>
    <mergeCell ref="B8:E8"/>
    <mergeCell ref="B13:E13"/>
    <mergeCell ref="B19:E19"/>
    <mergeCell ref="B10:E10"/>
  </mergeCells>
  <hyperlinks>
    <hyperlink ref="B4" location="PANDUAN!A1" display="PANDUAN" xr:uid="{00000000-0004-0000-A200-000000000000}"/>
    <hyperlink ref="B6" location="'EWS DIRECTORY'!A1" display="EWS DIRECTORY" xr:uid="{00000000-0004-0000-A200-000001000000}"/>
    <hyperlink ref="B8" location="'DATA PEMICU'!A1" display="DATA PEMICU" xr:uid="{00000000-0004-0000-A200-000002000000}"/>
    <hyperlink ref="B10" location="'DATA PENGUJI'!A1" display="DATA PENGUJI" xr:uid="{00000000-0004-0000-A200-000003000000}"/>
    <hyperlink ref="B12" location="'MAIN LEVEL'!A1" display="MAIN LEVEL" xr:uid="{00000000-0004-0000-A200-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300-000000000000}">
  <sheetPr codeName="Sheet59">
    <tabColor theme="4" tint="-0.249977111117893"/>
    <pageSetUpPr fitToPage="1"/>
  </sheetPr>
  <dimension ref="A1:AH51"/>
  <sheetViews>
    <sheetView topLeftCell="B1" zoomScaleNormal="100" workbookViewId="0">
      <selection activeCell="AQ18" sqref="AQ18:AU18"/>
    </sheetView>
  </sheetViews>
  <sheetFormatPr defaultColWidth="8.88671875" defaultRowHeight="13.8" x14ac:dyDescent="0.25"/>
  <cols>
    <col min="1" max="1" width="3" style="110" hidden="1" customWidth="1"/>
    <col min="2" max="5" width="3.88671875" style="177" customWidth="1"/>
    <col min="6" max="6" width="3.88671875" style="110" customWidth="1"/>
    <col min="7" max="10" width="3.5546875" style="254" customWidth="1"/>
    <col min="11" max="11" width="3.88671875" style="254" customWidth="1"/>
    <col min="12" max="34" width="3.5546875" style="254" customWidth="1"/>
    <col min="35" max="35" width="8.88671875" style="254" customWidth="1"/>
    <col min="36" max="16384" width="8.88671875" style="254"/>
  </cols>
  <sheetData>
    <row r="1" spans="2:34" x14ac:dyDescent="0.25">
      <c r="G1" s="178"/>
      <c r="H1" s="55"/>
      <c r="I1" s="55"/>
      <c r="J1" s="55"/>
      <c r="K1" s="55"/>
      <c r="L1" s="55"/>
      <c r="M1" s="55"/>
    </row>
    <row r="2" spans="2:34" ht="15" customHeight="1" x14ac:dyDescent="0.25">
      <c r="G2" s="124" t="s">
        <v>1674</v>
      </c>
      <c r="H2" s="124"/>
      <c r="I2" s="124"/>
      <c r="J2" s="124"/>
      <c r="K2" s="124"/>
      <c r="L2" s="124"/>
      <c r="M2" s="124"/>
      <c r="N2" s="124"/>
      <c r="O2" s="124"/>
      <c r="P2" s="124"/>
      <c r="Q2" s="124"/>
      <c r="R2" s="124"/>
      <c r="S2" s="124"/>
      <c r="T2" s="124"/>
      <c r="U2" s="124"/>
      <c r="V2" s="124"/>
      <c r="W2" s="124"/>
      <c r="X2" s="124"/>
      <c r="Y2" s="278"/>
      <c r="Z2" s="278"/>
      <c r="AA2" s="278"/>
      <c r="AB2" s="278"/>
      <c r="AC2" s="278"/>
      <c r="AD2" s="278"/>
      <c r="AE2" s="278"/>
      <c r="AF2" s="278"/>
      <c r="AG2" s="278"/>
      <c r="AH2" s="278"/>
    </row>
    <row r="3" spans="2:34" ht="15" customHeight="1" x14ac:dyDescent="0.25">
      <c r="B3" s="111"/>
      <c r="C3" s="111"/>
      <c r="D3" s="111"/>
      <c r="E3" s="111"/>
      <c r="G3" s="124" t="s">
        <v>1675</v>
      </c>
      <c r="H3" s="124"/>
      <c r="I3" s="124"/>
      <c r="J3" s="124"/>
      <c r="K3" s="124"/>
      <c r="L3" s="124"/>
      <c r="M3" s="124"/>
      <c r="N3" s="124"/>
      <c r="O3" s="124"/>
      <c r="P3" s="124"/>
      <c r="Q3" s="124"/>
      <c r="R3" s="124"/>
      <c r="S3" s="124"/>
      <c r="T3" s="124"/>
      <c r="U3" s="124"/>
      <c r="V3" s="124"/>
      <c r="W3" s="124"/>
      <c r="X3" s="124"/>
      <c r="Y3" s="278"/>
      <c r="Z3" s="278"/>
      <c r="AA3" s="278"/>
      <c r="AB3" s="278"/>
      <c r="AC3" s="278"/>
      <c r="AD3" s="278"/>
      <c r="AE3" s="278"/>
      <c r="AF3" s="278"/>
      <c r="AG3" s="278"/>
      <c r="AH3" s="278"/>
    </row>
    <row r="4" spans="2:34" ht="15" customHeight="1" x14ac:dyDescent="0.25">
      <c r="B4" s="762" t="s">
        <v>79</v>
      </c>
      <c r="C4" s="761"/>
      <c r="D4" s="761"/>
      <c r="E4" s="761"/>
      <c r="G4" s="124"/>
      <c r="H4" s="124"/>
      <c r="I4" s="124"/>
      <c r="J4" s="124"/>
      <c r="K4" s="124"/>
      <c r="L4" s="124"/>
      <c r="M4" s="124"/>
      <c r="N4" s="124"/>
      <c r="O4" s="124"/>
      <c r="P4" s="124"/>
      <c r="Q4" s="124"/>
      <c r="R4" s="124"/>
      <c r="S4" s="124"/>
      <c r="T4" s="124"/>
      <c r="U4" s="124"/>
      <c r="V4" s="124"/>
      <c r="W4" s="124"/>
      <c r="X4" s="124"/>
      <c r="Y4" s="278"/>
      <c r="Z4" s="278"/>
      <c r="AA4" s="278"/>
      <c r="AB4" s="278"/>
      <c r="AC4" s="278"/>
      <c r="AD4" s="278"/>
      <c r="AE4" s="278"/>
      <c r="AF4" s="278"/>
      <c r="AG4" s="278"/>
      <c r="AH4" s="278"/>
    </row>
    <row r="5" spans="2:34" ht="15" customHeight="1" x14ac:dyDescent="0.25">
      <c r="B5" s="111"/>
      <c r="C5" s="111"/>
      <c r="D5" s="111"/>
      <c r="E5" s="111"/>
      <c r="G5" s="124"/>
      <c r="H5" s="124"/>
      <c r="I5" s="124"/>
      <c r="J5" s="124"/>
      <c r="K5" s="124"/>
      <c r="L5" s="124"/>
      <c r="M5" s="124"/>
      <c r="N5" s="124"/>
      <c r="O5" s="124"/>
      <c r="P5" s="124"/>
      <c r="Q5" s="124"/>
      <c r="R5" s="124"/>
      <c r="S5" s="124"/>
      <c r="T5" s="124"/>
      <c r="U5" s="124"/>
      <c r="V5" s="124"/>
      <c r="W5" s="124"/>
      <c r="X5" s="124"/>
      <c r="Y5" s="278"/>
      <c r="Z5" s="278"/>
      <c r="AA5" s="278"/>
      <c r="AB5" s="278"/>
      <c r="AC5" s="278"/>
      <c r="AD5" s="278"/>
      <c r="AE5" s="278"/>
      <c r="AF5" s="278"/>
      <c r="AG5" s="278"/>
      <c r="AH5" s="278"/>
    </row>
    <row r="6" spans="2:34" ht="15" customHeight="1" x14ac:dyDescent="0.25">
      <c r="B6" s="762" t="s">
        <v>87</v>
      </c>
      <c r="C6" s="761"/>
      <c r="D6" s="761"/>
      <c r="E6" s="761"/>
      <c r="G6" s="124"/>
      <c r="H6" s="124"/>
      <c r="I6" s="124"/>
      <c r="J6" s="124"/>
      <c r="K6" s="124"/>
      <c r="L6" s="124"/>
      <c r="M6" s="124"/>
      <c r="N6" s="124"/>
      <c r="O6" s="124"/>
      <c r="P6" s="124"/>
      <c r="Q6" s="124"/>
      <c r="R6" s="124"/>
      <c r="S6" s="124"/>
      <c r="T6" s="124"/>
      <c r="U6" s="124"/>
      <c r="V6" s="124"/>
      <c r="W6" s="124"/>
      <c r="X6" s="124"/>
      <c r="Y6" s="278"/>
      <c r="Z6" s="278"/>
      <c r="AA6" s="278"/>
      <c r="AB6" s="278"/>
      <c r="AC6" s="278"/>
      <c r="AD6" s="278"/>
      <c r="AE6" s="278"/>
      <c r="AF6" s="278"/>
      <c r="AG6" s="278"/>
      <c r="AH6" s="278"/>
    </row>
    <row r="7" spans="2:34" ht="15" customHeight="1" x14ac:dyDescent="0.25">
      <c r="B7" s="111"/>
      <c r="C7" s="111"/>
      <c r="D7" s="111"/>
      <c r="E7" s="111"/>
      <c r="G7" s="798" t="s">
        <v>1676</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row>
    <row r="8" spans="2:34" ht="15" customHeight="1" x14ac:dyDescent="0.25">
      <c r="B8" s="762" t="s">
        <v>94</v>
      </c>
      <c r="C8" s="761"/>
      <c r="D8" s="761"/>
      <c r="E8" s="761"/>
      <c r="G8" s="124"/>
      <c r="H8" s="124"/>
      <c r="I8" s="124"/>
      <c r="J8" s="124"/>
      <c r="K8" s="124"/>
      <c r="L8" s="124"/>
      <c r="M8" s="124"/>
      <c r="N8" s="124"/>
      <c r="O8" s="124"/>
      <c r="P8" s="124"/>
      <c r="Q8" s="124"/>
      <c r="R8" s="124"/>
      <c r="S8" s="124"/>
      <c r="T8" s="124"/>
      <c r="U8" s="124"/>
      <c r="V8" s="124"/>
      <c r="W8" s="124"/>
      <c r="X8" s="124"/>
      <c r="Y8" s="278"/>
      <c r="Z8" s="278"/>
      <c r="AA8" s="278"/>
      <c r="AB8" s="278"/>
      <c r="AC8" s="278"/>
      <c r="AD8" s="278"/>
      <c r="AE8" s="278"/>
      <c r="AF8" s="278"/>
      <c r="AG8" s="278"/>
      <c r="AH8" s="278"/>
    </row>
    <row r="9" spans="2:34" ht="15" customHeight="1" x14ac:dyDescent="0.25">
      <c r="B9" s="111"/>
      <c r="C9" s="111"/>
      <c r="D9" s="111"/>
      <c r="E9" s="111"/>
      <c r="G9" s="803" t="str">
        <f>'MAIN LEVEL'!I42</f>
        <v>Biaya Sehubungan dengan Jasa</v>
      </c>
      <c r="H9" s="789"/>
      <c r="I9" s="789"/>
      <c r="J9" s="789"/>
      <c r="K9" s="789"/>
      <c r="L9" s="789"/>
      <c r="M9" s="789"/>
      <c r="N9" s="789"/>
      <c r="O9" s="789"/>
      <c r="P9" s="789"/>
      <c r="Q9" s="789"/>
      <c r="R9" s="789"/>
      <c r="S9" s="789"/>
      <c r="T9" s="790"/>
      <c r="U9" s="279" t="s">
        <v>796</v>
      </c>
      <c r="V9" s="280"/>
      <c r="W9" s="280"/>
      <c r="X9" s="280"/>
      <c r="Y9" s="280"/>
      <c r="Z9" s="280" t="s">
        <v>1678</v>
      </c>
      <c r="AA9" s="182" t="e">
        <f>NAMA_WP</f>
        <v>#N/A</v>
      </c>
      <c r="AB9" s="281"/>
      <c r="AC9" s="281"/>
      <c r="AD9" s="281"/>
      <c r="AE9" s="281"/>
      <c r="AF9" s="281"/>
      <c r="AG9" s="281"/>
      <c r="AH9" s="282"/>
    </row>
    <row r="10" spans="2:34" ht="15" customHeight="1" x14ac:dyDescent="0.25">
      <c r="B10" s="762" t="s">
        <v>101</v>
      </c>
      <c r="C10" s="761"/>
      <c r="D10" s="761"/>
      <c r="E10" s="761"/>
      <c r="G10" s="804"/>
      <c r="H10" s="792"/>
      <c r="I10" s="792"/>
      <c r="J10" s="792"/>
      <c r="K10" s="792"/>
      <c r="L10" s="792"/>
      <c r="M10" s="792"/>
      <c r="N10" s="792"/>
      <c r="O10" s="792"/>
      <c r="P10" s="792"/>
      <c r="Q10" s="792"/>
      <c r="R10" s="792"/>
      <c r="S10" s="792"/>
      <c r="T10" s="805"/>
      <c r="U10" s="283" t="s">
        <v>1401</v>
      </c>
      <c r="V10" s="124"/>
      <c r="W10" s="124"/>
      <c r="X10" s="124"/>
      <c r="Y10" s="124"/>
      <c r="Z10" s="124" t="s">
        <v>1678</v>
      </c>
      <c r="AA10" s="124" t="e">
        <f>NPWP</f>
        <v>#N/A</v>
      </c>
      <c r="AB10" s="278"/>
      <c r="AC10" s="278"/>
      <c r="AD10" s="278"/>
      <c r="AE10" s="278"/>
      <c r="AF10" s="278"/>
      <c r="AG10" s="278"/>
      <c r="AH10" s="284"/>
    </row>
    <row r="11" spans="2:34" ht="15" customHeight="1" x14ac:dyDescent="0.25">
      <c r="G11" s="806"/>
      <c r="H11" s="794"/>
      <c r="I11" s="794"/>
      <c r="J11" s="794"/>
      <c r="K11" s="794"/>
      <c r="L11" s="794"/>
      <c r="M11" s="794"/>
      <c r="N11" s="794"/>
      <c r="O11" s="794"/>
      <c r="P11" s="794"/>
      <c r="Q11" s="794"/>
      <c r="R11" s="794"/>
      <c r="S11" s="794"/>
      <c r="T11" s="807"/>
      <c r="U11" s="285" t="s">
        <v>1679</v>
      </c>
      <c r="V11" s="190"/>
      <c r="W11" s="190"/>
      <c r="X11" s="190"/>
      <c r="Y11" s="190"/>
      <c r="Z11" s="190" t="s">
        <v>1678</v>
      </c>
      <c r="AA11" s="190" t="e">
        <f>ID_MS_TH_PJK</f>
        <v>#N/A</v>
      </c>
      <c r="AB11" s="286"/>
      <c r="AC11" s="286"/>
      <c r="AD11" s="286"/>
      <c r="AE11" s="286"/>
      <c r="AF11" s="286"/>
      <c r="AG11" s="286"/>
      <c r="AH11" s="287"/>
    </row>
    <row r="12" spans="2:34" ht="15" customHeight="1" x14ac:dyDescent="0.25">
      <c r="B12" s="762" t="s">
        <v>106</v>
      </c>
      <c r="C12" s="761"/>
      <c r="D12" s="761"/>
      <c r="E12" s="761"/>
      <c r="G12" s="124"/>
      <c r="H12" s="124"/>
      <c r="I12" s="124"/>
      <c r="J12" s="124"/>
      <c r="K12" s="124"/>
      <c r="L12" s="124"/>
      <c r="M12" s="124"/>
      <c r="N12" s="124"/>
      <c r="O12" s="124"/>
      <c r="P12" s="124"/>
      <c r="Q12" s="124"/>
      <c r="R12" s="124"/>
      <c r="S12" s="124"/>
      <c r="T12" s="124"/>
      <c r="U12" s="124"/>
      <c r="V12" s="124"/>
      <c r="W12" s="124"/>
      <c r="X12" s="124"/>
      <c r="Y12" s="278"/>
      <c r="Z12" s="278"/>
      <c r="AA12" s="278"/>
      <c r="AB12" s="278"/>
      <c r="AC12" s="278"/>
      <c r="AD12" s="278"/>
      <c r="AE12" s="278"/>
      <c r="AF12" s="278"/>
      <c r="AG12" s="278"/>
      <c r="AH12" s="278"/>
    </row>
    <row r="13" spans="2:34" ht="15" customHeight="1" x14ac:dyDescent="0.25">
      <c r="B13" s="927" t="str">
        <f>HYPERLINK("#'"&amp;'EWS DIRECTORY'!$J$163&amp;"'!A1",'EWS DIRECTORY'!$J$163)</f>
        <v>E-7</v>
      </c>
      <c r="C13" s="761"/>
      <c r="D13" s="761"/>
      <c r="E13" s="761"/>
      <c r="G13" s="928" t="str">
        <f>"Pengujian yang telah dilakukan atas pos "&amp;G9&amp;" dapat disimpulkan:"</f>
        <v>Pengujian yang telah dilakukan atas pos Biaya Sehubungan dengan Jasa dapat disimpulkan:</v>
      </c>
      <c r="H13" s="792"/>
      <c r="I13" s="792"/>
      <c r="J13" s="792"/>
      <c r="K13" s="792"/>
      <c r="L13" s="792"/>
      <c r="M13" s="792"/>
      <c r="N13" s="792"/>
      <c r="O13" s="792"/>
      <c r="P13" s="792"/>
      <c r="Q13" s="792"/>
      <c r="R13" s="792"/>
      <c r="S13" s="792"/>
      <c r="T13" s="792"/>
      <c r="U13" s="792"/>
      <c r="V13" s="792"/>
      <c r="W13" s="792"/>
      <c r="X13" s="792"/>
      <c r="Y13" s="792"/>
      <c r="Z13" s="792"/>
      <c r="AA13" s="792"/>
      <c r="AB13" s="792"/>
      <c r="AC13" s="792"/>
      <c r="AD13" s="792"/>
      <c r="AE13" s="792"/>
      <c r="AF13" s="792"/>
      <c r="AG13" s="792"/>
      <c r="AH13" s="792"/>
    </row>
    <row r="14" spans="2:34" ht="15" customHeight="1" x14ac:dyDescent="0.25">
      <c r="B14" s="931" t="str">
        <f>HYPERLINK("#'"&amp;'EWS DIRECTORY'!$J$164&amp;"'!A1",'EWS DIRECTORY'!$J$164)</f>
        <v>E-7-1</v>
      </c>
      <c r="C14" s="761"/>
      <c r="D14" s="761"/>
      <c r="E14" s="761"/>
      <c r="G14" s="124"/>
      <c r="H14" s="124"/>
      <c r="I14" s="124"/>
      <c r="J14" s="124"/>
      <c r="K14" s="124"/>
      <c r="L14" s="124"/>
      <c r="M14" s="124"/>
      <c r="N14" s="124"/>
      <c r="O14" s="124"/>
      <c r="P14" s="124"/>
      <c r="Q14" s="124"/>
      <c r="R14" s="124"/>
      <c r="S14" s="124"/>
      <c r="T14" s="124"/>
      <c r="U14" s="124"/>
      <c r="V14" s="124"/>
      <c r="W14" s="124"/>
      <c r="X14" s="124"/>
      <c r="Y14" s="278"/>
      <c r="Z14" s="278"/>
      <c r="AA14" s="278"/>
      <c r="AB14" s="278"/>
      <c r="AC14" s="278"/>
      <c r="AD14" s="278"/>
      <c r="AE14" s="278"/>
      <c r="AF14" s="278"/>
      <c r="AG14" s="278"/>
      <c r="AH14" s="278"/>
    </row>
    <row r="15" spans="2:34" ht="15" customHeight="1" x14ac:dyDescent="0.25">
      <c r="B15" s="929" t="str">
        <f>HYPERLINK("#'"&amp;'EWS DIRECTORY'!$J$165&amp;"'!A1",'EWS DIRECTORY'!$J$165)</f>
        <v>E-7-1-1</v>
      </c>
      <c r="C15" s="761"/>
      <c r="D15" s="761"/>
      <c r="E15" s="761"/>
      <c r="G15" s="124"/>
      <c r="H15" s="124" t="str">
        <f>"Jumlah "&amp;G9&amp;" menurut petugas :"</f>
        <v>Jumlah Biaya Sehubungan dengan Jasa menurut petugas :</v>
      </c>
      <c r="I15" s="124"/>
      <c r="J15" s="124"/>
      <c r="K15" s="124"/>
      <c r="L15" s="124"/>
      <c r="M15" s="124"/>
      <c r="N15" s="124"/>
      <c r="O15" s="124"/>
      <c r="P15" s="124"/>
      <c r="Q15" s="124"/>
      <c r="R15" s="124"/>
      <c r="S15" s="124"/>
      <c r="T15" s="124"/>
      <c r="U15" s="124"/>
      <c r="V15" s="124"/>
      <c r="W15" s="124"/>
      <c r="X15" s="124"/>
      <c r="Y15" s="278"/>
      <c r="Z15" s="278"/>
      <c r="AA15" s="278"/>
      <c r="AB15" s="278"/>
      <c r="AC15" s="278"/>
      <c r="AD15" s="278"/>
      <c r="AE15" s="278"/>
      <c r="AF15" s="278"/>
      <c r="AG15" s="278"/>
      <c r="AH15" s="278"/>
    </row>
    <row r="16" spans="2:34" ht="15" customHeight="1" x14ac:dyDescent="0.25">
      <c r="B16" s="929" t="str">
        <f>HYPERLINK("#'"&amp;'EWS DIRECTORY'!$J$166&amp;"'!A1",'EWS DIRECTORY'!$J$166)</f>
        <v>E-7-1-2</v>
      </c>
      <c r="C16" s="761"/>
      <c r="D16" s="761"/>
      <c r="E16" s="761"/>
      <c r="G16" s="82" t="s">
        <v>1445</v>
      </c>
      <c r="H16" s="1163" t="s">
        <v>1707</v>
      </c>
      <c r="I16" s="789"/>
      <c r="J16" s="789"/>
      <c r="K16" s="789"/>
      <c r="L16" s="789"/>
      <c r="M16" s="789"/>
      <c r="N16" s="789"/>
      <c r="O16" s="789"/>
      <c r="P16" s="789"/>
      <c r="Q16" s="789"/>
      <c r="R16" s="789"/>
      <c r="S16" s="937" t="s">
        <v>1767</v>
      </c>
      <c r="T16" s="765"/>
      <c r="U16" s="934" t="s">
        <v>1768</v>
      </c>
      <c r="V16" s="764"/>
      <c r="W16" s="764"/>
      <c r="X16" s="764"/>
      <c r="Y16" s="764"/>
      <c r="Z16" s="764"/>
      <c r="AA16" s="765"/>
      <c r="AB16" s="278"/>
      <c r="AC16" s="278"/>
      <c r="AD16" s="278"/>
      <c r="AE16" s="278"/>
      <c r="AF16" s="278"/>
      <c r="AG16" s="278"/>
      <c r="AH16" s="278"/>
    </row>
    <row r="17" spans="2:34" ht="15" customHeight="1" x14ac:dyDescent="0.25">
      <c r="B17" s="929" t="str">
        <f>HYPERLINK("#'"&amp;'EWS DIRECTORY'!$J$167&amp;"'!A1",'EWS DIRECTORY'!$J$167)</f>
        <v>E-7-1-3</v>
      </c>
      <c r="C17" s="761"/>
      <c r="D17" s="761"/>
      <c r="E17" s="761"/>
      <c r="G17" s="84">
        <v>1</v>
      </c>
      <c r="H17" s="926" t="e">
        <f>MASTER!N5</f>
        <v>#N/A</v>
      </c>
      <c r="I17" s="824"/>
      <c r="J17" s="824"/>
      <c r="K17" s="824"/>
      <c r="L17" s="824"/>
      <c r="M17" s="824"/>
      <c r="N17" s="824"/>
      <c r="O17" s="824"/>
      <c r="P17" s="824"/>
      <c r="Q17" s="824"/>
      <c r="R17" s="825"/>
      <c r="S17" s="936" t="s">
        <v>415</v>
      </c>
      <c r="T17" s="790"/>
      <c r="U17" s="923" t="str">
        <f>IF('E-7-1'!I38='E-7-1'!M18,'E-7-1'!AB18,
IF('E-7-1'!I38='E-7-1'!M20,'E-7-1'!AB20,
IF('E-7-1'!I38='E-7-1'!M22,'E-7-1'!AB22,
IF('E-7-1'!I38='E-7-1'!M24,'E-7-1'!AB24,
IF('E-7-1'!I38='E-7-1'!M26,'E-7-1'!AB26,
IF('E-7-1'!I38='E-7-1'!M28,'E-7-1'!AB28,"Tidak Ditemukan"))))))</f>
        <v>Tidak Ditemukan</v>
      </c>
      <c r="V17" s="764"/>
      <c r="W17" s="764"/>
      <c r="X17" s="764"/>
      <c r="Y17" s="764"/>
      <c r="Z17" s="764"/>
      <c r="AA17" s="765"/>
      <c r="AB17" s="278"/>
      <c r="AC17" s="278"/>
      <c r="AD17" s="278"/>
      <c r="AE17" s="278"/>
      <c r="AF17" s="278"/>
      <c r="AG17" s="278"/>
      <c r="AH17" s="278"/>
    </row>
    <row r="18" spans="2:34" ht="15" customHeight="1" x14ac:dyDescent="0.25">
      <c r="B18" s="929" t="str">
        <f>HYPERLINK("#'"&amp;'EWS DIRECTORY'!$J$168&amp;"'!A1",'EWS DIRECTORY'!$J$168)</f>
        <v>E-7-1-4</v>
      </c>
      <c r="C18" s="761"/>
      <c r="D18" s="761"/>
      <c r="E18" s="761"/>
      <c r="G18" s="84">
        <v>2</v>
      </c>
      <c r="H18" s="926" t="e">
        <f>MASTER!N6</f>
        <v>#N/A</v>
      </c>
      <c r="I18" s="824"/>
      <c r="J18" s="824"/>
      <c r="K18" s="824"/>
      <c r="L18" s="824"/>
      <c r="M18" s="824"/>
      <c r="N18" s="824"/>
      <c r="O18" s="824"/>
      <c r="P18" s="824"/>
      <c r="Q18" s="824"/>
      <c r="R18" s="825"/>
      <c r="S18" s="792"/>
      <c r="T18" s="805"/>
      <c r="U18" s="923" t="str">
        <f>IF('E-7-1'!I38='E-7-1'!M18,'E-7-1'!AG18,
IF('E-7-1'!I38='E-7-1'!M20,'E-7-1'!AG20,
IF('E-7-1'!I38='E-7-1'!M22,'E-7-1'!AG22,
IF('E-7-1'!I38='E-7-1'!M24,'E-7-1'!AG24,
IF('E-7-1'!I38='E-7-1'!M26,'E-7-1'!AG26,
IF('E-7-1'!I38='E-7-1'!M28,'E-7-1'!AG28,"Tidak Ditemukan"))))))</f>
        <v>Tidak Ditemukan</v>
      </c>
      <c r="V18" s="764"/>
      <c r="W18" s="764"/>
      <c r="X18" s="764"/>
      <c r="Y18" s="764"/>
      <c r="Z18" s="764"/>
      <c r="AA18" s="765"/>
      <c r="AB18" s="278"/>
      <c r="AC18" s="278"/>
      <c r="AD18" s="278"/>
      <c r="AE18" s="278"/>
      <c r="AF18" s="278"/>
      <c r="AG18" s="278"/>
      <c r="AH18" s="278"/>
    </row>
    <row r="19" spans="2:34" ht="15" customHeight="1" x14ac:dyDescent="0.25">
      <c r="B19" s="929" t="str">
        <f>HYPERLINK("#'"&amp;'EWS DIRECTORY'!$J$169&amp;"'!A1",'EWS DIRECTORY'!$J$169)</f>
        <v>E-7-1-5</v>
      </c>
      <c r="C19" s="761"/>
      <c r="D19" s="761"/>
      <c r="E19" s="761"/>
      <c r="G19" s="84">
        <v>3</v>
      </c>
      <c r="H19" s="926" t="e">
        <f>MASTER!N7</f>
        <v>#N/A</v>
      </c>
      <c r="I19" s="824"/>
      <c r="J19" s="824"/>
      <c r="K19" s="824"/>
      <c r="L19" s="824"/>
      <c r="M19" s="824"/>
      <c r="N19" s="824"/>
      <c r="O19" s="824"/>
      <c r="P19" s="824"/>
      <c r="Q19" s="824"/>
      <c r="R19" s="825"/>
      <c r="S19" s="792"/>
      <c r="T19" s="805"/>
      <c r="U19" s="923" t="str">
        <f>IF('E-7-1'!I38='E-7-1'!M18,'E-7-1'!AL18,
IF('E-7-1'!I38='E-7-1'!M20,'E-7-1'!AL20,
IF('E-7-1'!I38='E-7-1'!M22,'E-7-1'!AL22,
IF('E-7-1'!I38='E-7-1'!M24,'E-7-1'!AL24,
IF('E-7-1'!I38='E-7-1'!M26,'E-7-1'!AL26,
IF('E-7-1'!I38='E-7-1'!M28,'E-7-1'!AL28,"Tidak Ditemukan"))))))</f>
        <v>Tidak Ditemukan</v>
      </c>
      <c r="V19" s="764"/>
      <c r="W19" s="764"/>
      <c r="X19" s="764"/>
      <c r="Y19" s="764"/>
      <c r="Z19" s="764"/>
      <c r="AA19" s="765"/>
      <c r="AB19" s="278"/>
      <c r="AC19" s="278"/>
      <c r="AD19" s="278"/>
      <c r="AE19" s="278"/>
      <c r="AF19" s="278"/>
      <c r="AG19" s="278"/>
      <c r="AH19" s="278"/>
    </row>
    <row r="20" spans="2:34" ht="15" customHeight="1" x14ac:dyDescent="0.25">
      <c r="B20" s="929" t="str">
        <f>HYPERLINK("#'"&amp;'EWS DIRECTORY'!$J$170&amp;"'!A1",'EWS DIRECTORY'!$J$170)</f>
        <v>E-7-1-6</v>
      </c>
      <c r="C20" s="761"/>
      <c r="D20" s="761"/>
      <c r="E20" s="761"/>
      <c r="G20" s="84">
        <v>4</v>
      </c>
      <c r="H20" s="926" t="e">
        <f>MASTER!N8</f>
        <v>#N/A</v>
      </c>
      <c r="I20" s="824"/>
      <c r="J20" s="824"/>
      <c r="K20" s="824"/>
      <c r="L20" s="824"/>
      <c r="M20" s="824"/>
      <c r="N20" s="824"/>
      <c r="O20" s="824"/>
      <c r="P20" s="824"/>
      <c r="Q20" s="824"/>
      <c r="R20" s="825"/>
      <c r="S20" s="792"/>
      <c r="T20" s="805"/>
      <c r="U20" s="923" t="str">
        <f>IF('E-7-1'!I38='E-7-1'!M18,'E-7-1'!AQ18,
IF('E-7-1'!I38='E-7-1'!M20,'E-7-1'!AQ20,
IF('E-7-1'!I38='E-7-1'!M22,'E-7-1'!AQ22,
IF('E-7-1'!I38='E-7-1'!M24,'E-7-1'!AQ24,
IF('E-7-1'!I38='E-7-1'!M26,'E-7-1'!AQ26,
IF('E-7-1'!I38='E-7-1'!M28,'E-7-1'!AQ28,"Tidak Ditemukan"))))))</f>
        <v>Tidak Ditemukan</v>
      </c>
      <c r="V20" s="764"/>
      <c r="W20" s="764"/>
      <c r="X20" s="764"/>
      <c r="Y20" s="764"/>
      <c r="Z20" s="764"/>
      <c r="AA20" s="765"/>
      <c r="AB20" s="278"/>
      <c r="AC20" s="278"/>
      <c r="AD20" s="278"/>
      <c r="AE20" s="278"/>
      <c r="AF20" s="278"/>
      <c r="AG20" s="278"/>
      <c r="AH20" s="278"/>
    </row>
    <row r="21" spans="2:34" ht="15" customHeight="1" x14ac:dyDescent="0.25">
      <c r="G21" s="84">
        <v>5</v>
      </c>
      <c r="H21" s="926" t="e">
        <f>MASTER!N9</f>
        <v>#N/A</v>
      </c>
      <c r="I21" s="824"/>
      <c r="J21" s="824"/>
      <c r="K21" s="824"/>
      <c r="L21" s="824"/>
      <c r="M21" s="824"/>
      <c r="N21" s="824"/>
      <c r="O21" s="824"/>
      <c r="P21" s="824"/>
      <c r="Q21" s="824"/>
      <c r="R21" s="825"/>
      <c r="S21" s="792"/>
      <c r="T21" s="805"/>
      <c r="U21" s="923" t="str">
        <f>IF('E-7-1'!I38='E-7-1'!M18,'E-7-1'!AV18,
IF('E-7-1'!I38='E-7-1'!M20,'E-7-1'!AV20,
IF('E-7-1'!I38='E-7-1'!M22,'E-7-1'!AV22,
IF('E-7-1'!I38='E-7-1'!M24,'E-7-1'!AV24,
IF('E-7-1'!I38='E-7-1'!M26,'E-7-1'!AV26,
IF('E-7-1'!I38='E-7-1'!M28,'E-7-1'!AV28,"Tidak Ditemukan"))))))</f>
        <v>Tidak Ditemukan</v>
      </c>
      <c r="V21" s="764"/>
      <c r="W21" s="764"/>
      <c r="X21" s="764"/>
      <c r="Y21" s="764"/>
      <c r="Z21" s="764"/>
      <c r="AA21" s="765"/>
      <c r="AB21" s="278"/>
      <c r="AC21" s="278"/>
      <c r="AD21" s="278"/>
      <c r="AE21" s="278"/>
      <c r="AF21" s="278"/>
      <c r="AG21" s="278"/>
      <c r="AH21" s="278"/>
    </row>
    <row r="22" spans="2:34" ht="15" customHeight="1" x14ac:dyDescent="0.25">
      <c r="G22" s="84">
        <v>6</v>
      </c>
      <c r="H22" s="926" t="e">
        <f>MASTER!N10</f>
        <v>#N/A</v>
      </c>
      <c r="I22" s="824"/>
      <c r="J22" s="824"/>
      <c r="K22" s="824"/>
      <c r="L22" s="824"/>
      <c r="M22" s="824"/>
      <c r="N22" s="824"/>
      <c r="O22" s="824"/>
      <c r="P22" s="824"/>
      <c r="Q22" s="824"/>
      <c r="R22" s="825"/>
      <c r="S22" s="792"/>
      <c r="T22" s="805"/>
      <c r="U22" s="923" t="str">
        <f>IF('E-7-1'!I38='E-7-1'!M18,'E-7-1'!BA18,
IF('E-7-1'!I38='E-7-1'!M20,'E-7-1'!BA20,
IF('E-7-1'!I38='E-7-1'!M22,'E-7-1'!BA22,
IF('E-7-1'!I38='E-7-1'!M24,'E-7-1'!BA24,
IF('E-7-1'!I38='E-7-1'!M26,'E-7-1'!BA26,
IF('E-7-1'!I38='E-7-1'!M28,'E-7-1'!BA28,"Tidak Ditemukan"))))))</f>
        <v>Tidak Ditemukan</v>
      </c>
      <c r="V22" s="764"/>
      <c r="W22" s="764"/>
      <c r="X22" s="764"/>
      <c r="Y22" s="764"/>
      <c r="Z22" s="764"/>
      <c r="AA22" s="765"/>
      <c r="AB22" s="278"/>
      <c r="AC22" s="278"/>
      <c r="AD22" s="278"/>
      <c r="AE22" s="278"/>
      <c r="AF22" s="278"/>
      <c r="AG22" s="278"/>
      <c r="AH22" s="278"/>
    </row>
    <row r="23" spans="2:34" ht="15" customHeight="1" x14ac:dyDescent="0.25">
      <c r="G23" s="84">
        <v>7</v>
      </c>
      <c r="H23" s="926" t="e">
        <f>MASTER!N11</f>
        <v>#N/A</v>
      </c>
      <c r="I23" s="824"/>
      <c r="J23" s="824"/>
      <c r="K23" s="824"/>
      <c r="L23" s="824"/>
      <c r="M23" s="824"/>
      <c r="N23" s="824"/>
      <c r="O23" s="824"/>
      <c r="P23" s="824"/>
      <c r="Q23" s="824"/>
      <c r="R23" s="825"/>
      <c r="S23" s="792"/>
      <c r="T23" s="805"/>
      <c r="U23" s="923" t="str">
        <f>IF('E-7-1'!I38='E-7-1'!M18,'E-7-1'!BF18,
IF('E-7-1'!I38='E-7-1'!M20,'E-7-1'!BF20,
IF('E-7-1'!I38='E-7-1'!M22,'E-7-1'!BF22,
IF('E-7-1'!I38='E-7-1'!M24,'E-7-1'!BF24,
IF('E-7-1'!I38='E-7-1'!M26,'E-7-1'!BF26,
IF('E-7-1'!I38='E-7-1'!M28,'E-7-1'!BF28,"Tidak Ditemukan"))))))</f>
        <v>Tidak Ditemukan</v>
      </c>
      <c r="V23" s="764"/>
      <c r="W23" s="764"/>
      <c r="X23" s="764"/>
      <c r="Y23" s="764"/>
      <c r="Z23" s="764"/>
      <c r="AA23" s="765"/>
      <c r="AB23" s="278"/>
      <c r="AC23" s="278"/>
      <c r="AD23" s="278"/>
      <c r="AE23" s="278"/>
      <c r="AF23" s="278"/>
      <c r="AG23" s="278"/>
      <c r="AH23" s="278"/>
    </row>
    <row r="24" spans="2:34" ht="15" customHeight="1" x14ac:dyDescent="0.25">
      <c r="G24" s="84">
        <v>8</v>
      </c>
      <c r="H24" s="926" t="e">
        <f>MASTER!N12</f>
        <v>#N/A</v>
      </c>
      <c r="I24" s="824"/>
      <c r="J24" s="824"/>
      <c r="K24" s="824"/>
      <c r="L24" s="824"/>
      <c r="M24" s="824"/>
      <c r="N24" s="824"/>
      <c r="O24" s="824"/>
      <c r="P24" s="824"/>
      <c r="Q24" s="824"/>
      <c r="R24" s="825"/>
      <c r="S24" s="792"/>
      <c r="T24" s="805"/>
      <c r="U24" s="923" t="str">
        <f>IF('E-7-1'!I38='E-7-1'!M18,'E-7-1'!BK18,
IF('E-7-1'!I38='E-7-1'!M20,'E-7-1'!BK20,
IF('E-7-1'!I38='E-7-1'!M22,'E-7-1'!BK22,
IF('E-7-1'!I38='E-7-1'!M24,'E-7-1'!BK24,
IF('E-7-1'!I38='E-7-1'!M26,'E-7-1'!BK26,
IF('E-7-1'!I38='E-7-1'!M28,'E-7-1'!BK28,"Tidak Ditemukan"))))))</f>
        <v>Tidak Ditemukan</v>
      </c>
      <c r="V24" s="764"/>
      <c r="W24" s="764"/>
      <c r="X24" s="764"/>
      <c r="Y24" s="764"/>
      <c r="Z24" s="764"/>
      <c r="AA24" s="765"/>
      <c r="AB24" s="278"/>
      <c r="AC24" s="278"/>
      <c r="AD24" s="278"/>
      <c r="AE24" s="278"/>
      <c r="AF24" s="278"/>
      <c r="AG24" s="278"/>
      <c r="AH24" s="278"/>
    </row>
    <row r="25" spans="2:34" ht="15" customHeight="1" x14ac:dyDescent="0.25">
      <c r="G25" s="84">
        <v>9</v>
      </c>
      <c r="H25" s="926" t="e">
        <f>MASTER!N13</f>
        <v>#N/A</v>
      </c>
      <c r="I25" s="824"/>
      <c r="J25" s="824"/>
      <c r="K25" s="824"/>
      <c r="L25" s="824"/>
      <c r="M25" s="824"/>
      <c r="N25" s="824"/>
      <c r="O25" s="824"/>
      <c r="P25" s="824"/>
      <c r="Q25" s="824"/>
      <c r="R25" s="825"/>
      <c r="S25" s="792"/>
      <c r="T25" s="805"/>
      <c r="U25" s="923" t="str">
        <f>IF('E-7-1'!I38='E-7-1'!M18,'E-7-1'!BP18,
IF('E-7-1'!I38='E-7-1'!M20,'E-7-1'!BP20,
IF('E-7-1'!I38='E-7-1'!M22,'E-7-1'!BP22,
IF('E-7-1'!I38='E-7-1'!M24,'E-7-1'!BP24,
IF('E-7-1'!I38='E-7-1'!M26,'E-7-1'!BP26,
IF('E-7-1'!I38='E-7-1'!M28,'E-7-1'!BP28,"Tidak Ditemukan"))))))</f>
        <v>Tidak Ditemukan</v>
      </c>
      <c r="V25" s="764"/>
      <c r="W25" s="764"/>
      <c r="X25" s="764"/>
      <c r="Y25" s="764"/>
      <c r="Z25" s="764"/>
      <c r="AA25" s="765"/>
      <c r="AB25" s="278"/>
      <c r="AC25" s="278"/>
      <c r="AD25" s="278"/>
      <c r="AE25" s="278"/>
      <c r="AF25" s="278"/>
      <c r="AG25" s="278"/>
      <c r="AH25" s="278"/>
    </row>
    <row r="26" spans="2:34" ht="15" customHeight="1" x14ac:dyDescent="0.25">
      <c r="G26" s="84">
        <v>10</v>
      </c>
      <c r="H26" s="926" t="e">
        <f>MASTER!N14</f>
        <v>#N/A</v>
      </c>
      <c r="I26" s="824"/>
      <c r="J26" s="824"/>
      <c r="K26" s="824"/>
      <c r="L26" s="824"/>
      <c r="M26" s="824"/>
      <c r="N26" s="824"/>
      <c r="O26" s="824"/>
      <c r="P26" s="824"/>
      <c r="Q26" s="824"/>
      <c r="R26" s="825"/>
      <c r="S26" s="792"/>
      <c r="T26" s="805"/>
      <c r="U26" s="923" t="str">
        <f>IF('E-7-1'!I38='E-7-1'!M18,'E-7-1'!BU18,
IF('E-7-1'!I38='E-7-1'!M20,'E-7-1'!BU20,
IF('E-7-1'!I38='E-7-1'!M22,'E-7-1'!BU22,
IF('E-7-1'!I38='E-7-1'!M24,'E-7-1'!BU24,
IF('E-7-1'!I38='E-7-1'!M26,'E-7-1'!BU26,
IF('E-7-1'!I38='E-7-1'!M28,'E-7-1'!BU28,"Tidak Ditemukan"))))))</f>
        <v>Tidak Ditemukan</v>
      </c>
      <c r="V26" s="764"/>
      <c r="W26" s="764"/>
      <c r="X26" s="764"/>
      <c r="Y26" s="764"/>
      <c r="Z26" s="764"/>
      <c r="AA26" s="765"/>
      <c r="AB26" s="278"/>
      <c r="AC26" s="278"/>
      <c r="AD26" s="278"/>
      <c r="AE26" s="278"/>
      <c r="AF26" s="278"/>
      <c r="AG26" s="278"/>
      <c r="AH26" s="278"/>
    </row>
    <row r="27" spans="2:34" ht="15" customHeight="1" x14ac:dyDescent="0.25">
      <c r="G27" s="84">
        <v>11</v>
      </c>
      <c r="H27" s="926" t="e">
        <f>MASTER!N15</f>
        <v>#N/A</v>
      </c>
      <c r="I27" s="824"/>
      <c r="J27" s="824"/>
      <c r="K27" s="824"/>
      <c r="L27" s="824"/>
      <c r="M27" s="824"/>
      <c r="N27" s="824"/>
      <c r="O27" s="824"/>
      <c r="P27" s="824"/>
      <c r="Q27" s="824"/>
      <c r="R27" s="825"/>
      <c r="S27" s="792"/>
      <c r="T27" s="805"/>
      <c r="U27" s="923" t="str">
        <f>IF('E-7-1'!I38='E-7-1'!M18,'E-7-1'!BZ18,
IF('E-7-1'!I38='E-7-1'!M20,'E-7-1'!BZ20,
IF('E-7-1'!I38='E-7-1'!M22,'E-7-1'!BZ22,
IF('E-7-1'!I38='E-7-1'!M24,'E-7-1'!BZ24,
IF('E-7-1'!I38='E-7-1'!M26,'E-7-1'!BZ26,
IF('E-7-1'!I38='E-7-1'!M28,'E-7-1'!BZ28,"Tidak Ditemukan"))))))</f>
        <v>Tidak Ditemukan</v>
      </c>
      <c r="V27" s="764"/>
      <c r="W27" s="764"/>
      <c r="X27" s="764"/>
      <c r="Y27" s="764"/>
      <c r="Z27" s="764"/>
      <c r="AA27" s="765"/>
      <c r="AB27" s="278"/>
      <c r="AC27" s="278"/>
      <c r="AD27" s="278"/>
      <c r="AE27" s="278"/>
      <c r="AF27" s="278"/>
      <c r="AG27" s="278"/>
      <c r="AH27" s="278"/>
    </row>
    <row r="28" spans="2:34" ht="15" customHeight="1" x14ac:dyDescent="0.25">
      <c r="B28" s="760"/>
      <c r="C28" s="761"/>
      <c r="D28" s="761"/>
      <c r="E28" s="761"/>
      <c r="G28" s="84">
        <v>12</v>
      </c>
      <c r="H28" s="926" t="e">
        <f>MASTER!N16</f>
        <v>#N/A</v>
      </c>
      <c r="I28" s="824"/>
      <c r="J28" s="824"/>
      <c r="K28" s="824"/>
      <c r="L28" s="824"/>
      <c r="M28" s="824"/>
      <c r="N28" s="824"/>
      <c r="O28" s="824"/>
      <c r="P28" s="824"/>
      <c r="Q28" s="824"/>
      <c r="R28" s="825"/>
      <c r="S28" s="792"/>
      <c r="T28" s="805"/>
      <c r="U28" s="923" t="str">
        <f>IF('E-7-1'!I38='E-7-1'!M18,'E-7-1'!CE18,
IF('E-7-1'!I38='E-7-1'!M20,'E-7-1'!CE20,
IF('E-7-1'!I38='E-7-1'!M22,'E-7-1'!CE22,
IF('E-7-1'!I38='E-7-1'!M24,'E-7-1'!CE24,
IF('E-7-1'!I38='E-7-1'!M26,'E-7-1'!CE26,
IF('E-7-1'!I38='E-7-1'!M28,'E-7-1'!CE28,"Tidak Ditemukan"))))))</f>
        <v>Tidak Ditemukan</v>
      </c>
      <c r="V28" s="764"/>
      <c r="W28" s="764"/>
      <c r="X28" s="764"/>
      <c r="Y28" s="764"/>
      <c r="Z28" s="764"/>
      <c r="AA28" s="765"/>
      <c r="AB28" s="278"/>
      <c r="AC28" s="278"/>
      <c r="AD28" s="278"/>
      <c r="AE28" s="278"/>
      <c r="AF28" s="278"/>
      <c r="AG28" s="278"/>
      <c r="AH28" s="278"/>
    </row>
    <row r="29" spans="2:34" ht="15" customHeight="1" x14ac:dyDescent="0.25">
      <c r="G29" s="392"/>
      <c r="H29" s="933" t="s">
        <v>1769</v>
      </c>
      <c r="I29" s="824"/>
      <c r="J29" s="824"/>
      <c r="K29" s="824"/>
      <c r="L29" s="824"/>
      <c r="M29" s="824"/>
      <c r="N29" s="824"/>
      <c r="O29" s="824"/>
      <c r="P29" s="824"/>
      <c r="Q29" s="824"/>
      <c r="R29" s="825"/>
      <c r="S29" s="794"/>
      <c r="T29" s="807"/>
      <c r="U29" s="923" t="str">
        <f>IF('E-7-1'!I38='E-7-1'!M18,'E-7-1'!CJ18,
IF('E-7-1'!I38='E-7-1'!M20,'E-7-1'!CJ20,
IF('E-7-1'!I38='E-7-1'!M22,'E-7-1'!CJ22,
IF('E-7-1'!I38='E-7-1'!M24,'E-7-1'!CJ24,
IF('E-7-1'!I38='E-7-1'!M26,'E-7-1'!CJ26,
IF('E-7-1'!I38='E-7-1'!M28,'E-7-1'!CJ28,"Tidak Ditemukan"))))))</f>
        <v>Tidak Ditemukan</v>
      </c>
      <c r="V29" s="764"/>
      <c r="W29" s="764"/>
      <c r="X29" s="764"/>
      <c r="Y29" s="764"/>
      <c r="Z29" s="764"/>
      <c r="AA29" s="765"/>
      <c r="AB29" s="278"/>
      <c r="AC29" s="278"/>
      <c r="AD29" s="278"/>
      <c r="AE29" s="278"/>
      <c r="AF29" s="278"/>
      <c r="AG29" s="278"/>
      <c r="AH29" s="278"/>
    </row>
    <row r="30" spans="2:34" ht="15" customHeight="1" x14ac:dyDescent="0.25">
      <c r="B30" s="760"/>
      <c r="C30" s="761"/>
      <c r="D30" s="761"/>
      <c r="E30" s="761"/>
      <c r="G30" s="124"/>
      <c r="H30" s="938" t="s">
        <v>1770</v>
      </c>
      <c r="I30" s="824"/>
      <c r="J30" s="824"/>
      <c r="K30" s="824"/>
      <c r="L30" s="824"/>
      <c r="M30" s="824"/>
      <c r="N30" s="824"/>
      <c r="O30" s="824"/>
      <c r="P30" s="824"/>
      <c r="Q30" s="824"/>
      <c r="R30" s="825"/>
      <c r="S30" s="935"/>
      <c r="T30" s="765"/>
      <c r="U30" s="923">
        <f>IF(ISNUMBER(U29),IF(U29&gt;0,U29,SUM(U17:U28)),0)</f>
        <v>0</v>
      </c>
      <c r="V30" s="764"/>
      <c r="W30" s="764"/>
      <c r="X30" s="764"/>
      <c r="Y30" s="764"/>
      <c r="Z30" s="764"/>
      <c r="AA30" s="765"/>
      <c r="AB30" s="278"/>
      <c r="AC30" s="278"/>
      <c r="AD30" s="278"/>
      <c r="AE30" s="278"/>
      <c r="AF30" s="278"/>
      <c r="AG30" s="278"/>
      <c r="AH30" s="278"/>
    </row>
    <row r="31" spans="2:34" ht="15" customHeight="1" x14ac:dyDescent="0.25">
      <c r="G31" s="124"/>
      <c r="H31" s="124"/>
      <c r="I31" s="124"/>
      <c r="J31" s="300"/>
      <c r="K31" s="300"/>
      <c r="L31" s="300"/>
      <c r="M31" s="300"/>
      <c r="N31" s="300"/>
      <c r="O31" s="300"/>
      <c r="P31" s="300"/>
      <c r="Q31" s="300"/>
      <c r="R31" s="300"/>
      <c r="S31" s="300"/>
      <c r="T31" s="301"/>
      <c r="U31" s="515"/>
      <c r="V31" s="515"/>
      <c r="W31" s="515"/>
      <c r="X31" s="515"/>
      <c r="Y31" s="515"/>
      <c r="Z31" s="516"/>
      <c r="AA31" s="516"/>
      <c r="AB31" s="278"/>
      <c r="AC31" s="278"/>
      <c r="AD31" s="278"/>
      <c r="AE31" s="278"/>
      <c r="AF31" s="278"/>
      <c r="AG31" s="278"/>
      <c r="AH31" s="278"/>
    </row>
    <row r="32" spans="2:34" ht="15" customHeight="1" x14ac:dyDescent="0.25">
      <c r="B32" s="760"/>
      <c r="C32" s="761"/>
      <c r="D32" s="761"/>
      <c r="E32" s="761"/>
      <c r="G32" s="124"/>
      <c r="H32" s="297" t="s">
        <v>1771</v>
      </c>
      <c r="I32" s="298"/>
      <c r="J32" s="299"/>
      <c r="K32" s="299"/>
      <c r="L32" s="299"/>
      <c r="M32" s="299"/>
      <c r="N32" s="299"/>
      <c r="O32" s="299"/>
      <c r="P32" s="299"/>
      <c r="Q32" s="299"/>
      <c r="R32" s="299"/>
      <c r="S32" s="299"/>
      <c r="T32" s="302"/>
      <c r="U32" s="923">
        <f>'MAIN LEVEL'!$AB$42</f>
        <v>0</v>
      </c>
      <c r="V32" s="764"/>
      <c r="W32" s="764"/>
      <c r="X32" s="764"/>
      <c r="Y32" s="764"/>
      <c r="Z32" s="764"/>
      <c r="AA32" s="765"/>
      <c r="AB32" s="278"/>
      <c r="AC32" s="278"/>
      <c r="AD32" s="278"/>
      <c r="AE32" s="278"/>
      <c r="AF32" s="278"/>
      <c r="AG32" s="278"/>
      <c r="AH32" s="278"/>
    </row>
    <row r="33" spans="2:34" ht="15" customHeight="1" x14ac:dyDescent="0.25">
      <c r="G33" s="124"/>
      <c r="H33" s="297" t="s">
        <v>1772</v>
      </c>
      <c r="I33" s="298"/>
      <c r="J33" s="299"/>
      <c r="K33" s="299"/>
      <c r="L33" s="299"/>
      <c r="M33" s="299"/>
      <c r="N33" s="299"/>
      <c r="O33" s="299"/>
      <c r="P33" s="299"/>
      <c r="Q33" s="299"/>
      <c r="R33" s="299"/>
      <c r="S33" s="299"/>
      <c r="T33" s="302"/>
      <c r="U33" s="923">
        <f>U30-U32</f>
        <v>0</v>
      </c>
      <c r="V33" s="764"/>
      <c r="W33" s="764"/>
      <c r="X33" s="764"/>
      <c r="Y33" s="764"/>
      <c r="Z33" s="764"/>
      <c r="AA33" s="765"/>
      <c r="AB33" s="278"/>
      <c r="AC33" s="278"/>
      <c r="AD33" s="278"/>
      <c r="AE33" s="278"/>
      <c r="AF33" s="278"/>
      <c r="AG33" s="278"/>
      <c r="AH33" s="278"/>
    </row>
    <row r="34" spans="2:34" ht="15" customHeight="1" x14ac:dyDescent="0.25">
      <c r="B34" s="760"/>
      <c r="C34" s="761"/>
      <c r="D34" s="761"/>
      <c r="E34" s="761"/>
      <c r="G34" s="124"/>
      <c r="H34" s="124"/>
      <c r="I34" s="124"/>
      <c r="J34" s="124"/>
      <c r="K34" s="124"/>
      <c r="L34" s="124"/>
      <c r="M34" s="124"/>
      <c r="N34" s="124"/>
      <c r="O34" s="124"/>
      <c r="P34" s="124"/>
      <c r="Q34" s="124"/>
      <c r="R34" s="124"/>
      <c r="S34" s="124"/>
      <c r="T34" s="124"/>
      <c r="U34" s="124"/>
      <c r="V34" s="124"/>
      <c r="W34" s="124"/>
      <c r="X34" s="124"/>
      <c r="Y34" s="278"/>
      <c r="Z34" s="278"/>
      <c r="AA34" s="278"/>
      <c r="AB34" s="278"/>
      <c r="AC34" s="278"/>
      <c r="AD34" s="278"/>
      <c r="AE34" s="278"/>
      <c r="AF34" s="278"/>
      <c r="AG34" s="278"/>
      <c r="AH34" s="278"/>
    </row>
    <row r="35" spans="2:34" ht="15" customHeight="1" x14ac:dyDescent="0.25">
      <c r="G35" s="278"/>
      <c r="H35" s="278"/>
      <c r="I35" s="278"/>
      <c r="J35" s="278"/>
      <c r="K35" s="278"/>
      <c r="L35" s="278"/>
      <c r="M35" s="278"/>
      <c r="N35" s="278"/>
      <c r="O35" s="278"/>
      <c r="P35" s="278"/>
      <c r="Q35" s="278"/>
      <c r="R35" s="278"/>
      <c r="S35" s="278"/>
      <c r="T35" s="278"/>
      <c r="U35" s="278"/>
      <c r="V35" s="278"/>
      <c r="W35" s="278"/>
      <c r="X35" s="278"/>
      <c r="Y35" s="278"/>
      <c r="Z35" s="278"/>
      <c r="AA35" s="278"/>
      <c r="AB35" s="278"/>
      <c r="AC35" s="278"/>
      <c r="AD35" s="278"/>
      <c r="AE35" s="278"/>
      <c r="AF35" s="278"/>
      <c r="AG35" s="278"/>
      <c r="AH35" s="278"/>
    </row>
    <row r="36" spans="2:34" ht="15" customHeight="1" x14ac:dyDescent="0.25">
      <c r="B36" s="760"/>
      <c r="C36" s="761"/>
      <c r="D36" s="761"/>
      <c r="E36" s="761"/>
      <c r="G36" s="801" t="s">
        <v>1507</v>
      </c>
      <c r="H36" s="764"/>
      <c r="I36" s="764"/>
      <c r="J36" s="764"/>
      <c r="K36" s="764"/>
      <c r="L36" s="764"/>
      <c r="M36" s="764"/>
      <c r="N36" s="764"/>
      <c r="O36" s="764"/>
      <c r="P36" s="764"/>
      <c r="Q36" s="764"/>
      <c r="R36" s="764"/>
      <c r="S36" s="764"/>
      <c r="T36" s="764"/>
      <c r="U36" s="795" t="s">
        <v>1704</v>
      </c>
      <c r="V36" s="764"/>
      <c r="W36" s="764"/>
      <c r="X36" s="764"/>
      <c r="Y36" s="764"/>
      <c r="Z36" s="764"/>
      <c r="AA36" s="764"/>
      <c r="AB36" s="764"/>
      <c r="AC36" s="764"/>
      <c r="AD36" s="764"/>
      <c r="AE36" s="764"/>
      <c r="AF36" s="764"/>
      <c r="AG36" s="764"/>
      <c r="AH36" s="796"/>
    </row>
    <row r="37" spans="2:34" ht="15" customHeight="1" x14ac:dyDescent="0.25">
      <c r="G37" s="793" t="s">
        <v>796</v>
      </c>
      <c r="H37" s="794"/>
      <c r="I37" s="794"/>
      <c r="J37" s="794"/>
      <c r="K37" s="794"/>
      <c r="L37" s="794"/>
      <c r="M37" s="801" t="s">
        <v>1511</v>
      </c>
      <c r="N37" s="764"/>
      <c r="O37" s="764"/>
      <c r="P37" s="764"/>
      <c r="Q37" s="802" t="s">
        <v>1510</v>
      </c>
      <c r="R37" s="764"/>
      <c r="S37" s="764"/>
      <c r="T37" s="765"/>
      <c r="U37" s="793" t="s">
        <v>796</v>
      </c>
      <c r="V37" s="794"/>
      <c r="W37" s="794"/>
      <c r="X37" s="794"/>
      <c r="Y37" s="794"/>
      <c r="Z37" s="794"/>
      <c r="AA37" s="801" t="s">
        <v>1511</v>
      </c>
      <c r="AB37" s="764"/>
      <c r="AC37" s="764"/>
      <c r="AD37" s="764"/>
      <c r="AE37" s="802" t="s">
        <v>1510</v>
      </c>
      <c r="AF37" s="764"/>
      <c r="AG37" s="764"/>
      <c r="AH37" s="765"/>
    </row>
    <row r="38" spans="2:34" ht="15" customHeight="1" x14ac:dyDescent="0.25">
      <c r="G38" s="788"/>
      <c r="H38" s="789"/>
      <c r="I38" s="789"/>
      <c r="J38" s="789"/>
      <c r="K38" s="789"/>
      <c r="L38" s="790"/>
      <c r="M38" s="788"/>
      <c r="N38" s="789"/>
      <c r="O38" s="789"/>
      <c r="P38" s="790"/>
      <c r="Q38" s="788"/>
      <c r="R38" s="789"/>
      <c r="S38" s="789"/>
      <c r="T38" s="790"/>
      <c r="U38" s="788"/>
      <c r="V38" s="789"/>
      <c r="W38" s="789"/>
      <c r="X38" s="789"/>
      <c r="Y38" s="789"/>
      <c r="Z38" s="790"/>
      <c r="AA38" s="788"/>
      <c r="AB38" s="789"/>
      <c r="AC38" s="789"/>
      <c r="AD38" s="790"/>
      <c r="AE38" s="788"/>
      <c r="AF38" s="789"/>
      <c r="AG38" s="789"/>
      <c r="AH38" s="790"/>
    </row>
    <row r="39" spans="2:34" ht="15" customHeight="1" x14ac:dyDescent="0.25">
      <c r="G39" s="283"/>
      <c r="H39" s="124"/>
      <c r="I39" s="124"/>
      <c r="J39" s="124"/>
      <c r="K39" s="124"/>
      <c r="L39" s="124"/>
      <c r="M39" s="283"/>
      <c r="N39" s="124"/>
      <c r="O39" s="124"/>
      <c r="P39" s="124"/>
      <c r="Q39" s="283"/>
      <c r="R39" s="124"/>
      <c r="S39" s="124"/>
      <c r="T39" s="125"/>
      <c r="U39" s="124"/>
      <c r="V39" s="124"/>
      <c r="W39" s="124"/>
      <c r="X39" s="124"/>
      <c r="Y39" s="124"/>
      <c r="Z39" s="124"/>
      <c r="AA39" s="283"/>
      <c r="AB39" s="124"/>
      <c r="AC39" s="124"/>
      <c r="AD39" s="125"/>
      <c r="AE39" s="283"/>
      <c r="AF39" s="124"/>
      <c r="AG39" s="124"/>
      <c r="AH39" s="125"/>
    </row>
    <row r="40" spans="2:34" ht="15" customHeight="1" x14ac:dyDescent="0.25">
      <c r="G40" s="283"/>
      <c r="H40" s="124"/>
      <c r="I40" s="124"/>
      <c r="J40" s="124"/>
      <c r="K40" s="124"/>
      <c r="L40" s="124"/>
      <c r="M40" s="283"/>
      <c r="N40" s="124"/>
      <c r="O40" s="124"/>
      <c r="P40" s="124"/>
      <c r="Q40" s="283"/>
      <c r="R40" s="124"/>
      <c r="S40" s="124"/>
      <c r="T40" s="125"/>
      <c r="U40" s="124"/>
      <c r="V40" s="124"/>
      <c r="W40" s="124"/>
      <c r="X40" s="124"/>
      <c r="Y40" s="124"/>
      <c r="Z40" s="124"/>
      <c r="AA40" s="283"/>
      <c r="AB40" s="124"/>
      <c r="AC40" s="124"/>
      <c r="AD40" s="125"/>
      <c r="AE40" s="283"/>
      <c r="AF40" s="124"/>
      <c r="AG40" s="124"/>
      <c r="AH40" s="125"/>
    </row>
    <row r="41" spans="2:34" ht="15" customHeight="1" x14ac:dyDescent="0.25">
      <c r="G41" s="283"/>
      <c r="H41" s="124"/>
      <c r="I41" s="124"/>
      <c r="J41" s="124"/>
      <c r="K41" s="124"/>
      <c r="L41" s="124"/>
      <c r="M41" s="283"/>
      <c r="N41" s="124"/>
      <c r="O41" s="124"/>
      <c r="P41" s="124"/>
      <c r="Q41" s="283"/>
      <c r="R41" s="124"/>
      <c r="S41" s="124"/>
      <c r="T41" s="125"/>
      <c r="U41" s="124"/>
      <c r="V41" s="124"/>
      <c r="W41" s="124"/>
      <c r="X41" s="124"/>
      <c r="Y41" s="124"/>
      <c r="Z41" s="124"/>
      <c r="AA41" s="283"/>
      <c r="AB41" s="124"/>
      <c r="AC41" s="124"/>
      <c r="AD41" s="125"/>
      <c r="AE41" s="283"/>
      <c r="AF41" s="124"/>
      <c r="AG41" s="124"/>
      <c r="AH41" s="125"/>
    </row>
    <row r="42" spans="2:34" ht="15" customHeight="1" x14ac:dyDescent="0.25">
      <c r="G42" s="283"/>
      <c r="H42" s="124"/>
      <c r="I42" s="124"/>
      <c r="J42" s="124"/>
      <c r="K42" s="124"/>
      <c r="L42" s="124"/>
      <c r="M42" s="283"/>
      <c r="N42" s="124"/>
      <c r="O42" s="124"/>
      <c r="P42" s="124"/>
      <c r="Q42" s="283"/>
      <c r="R42" s="124"/>
      <c r="S42" s="124"/>
      <c r="T42" s="125"/>
      <c r="U42" s="124"/>
      <c r="V42" s="124"/>
      <c r="W42" s="124"/>
      <c r="X42" s="124"/>
      <c r="Y42" s="124"/>
      <c r="Z42" s="124"/>
      <c r="AA42" s="283"/>
      <c r="AB42" s="124"/>
      <c r="AC42" s="124"/>
      <c r="AD42" s="125"/>
      <c r="AE42" s="283"/>
      <c r="AF42" s="124"/>
      <c r="AG42" s="124"/>
      <c r="AH42" s="125"/>
    </row>
    <row r="43" spans="2:34" ht="15" customHeight="1" x14ac:dyDescent="0.25">
      <c r="G43" s="283"/>
      <c r="H43" s="124"/>
      <c r="I43" s="124"/>
      <c r="J43" s="124"/>
      <c r="K43" s="124"/>
      <c r="L43" s="124"/>
      <c r="M43" s="283"/>
      <c r="N43" s="124"/>
      <c r="O43" s="124"/>
      <c r="P43" s="124"/>
      <c r="Q43" s="283"/>
      <c r="R43" s="124"/>
      <c r="S43" s="124"/>
      <c r="T43" s="125"/>
      <c r="U43" s="124"/>
      <c r="V43" s="124"/>
      <c r="W43" s="124"/>
      <c r="X43" s="124"/>
      <c r="Y43" s="124"/>
      <c r="Z43" s="124"/>
      <c r="AA43" s="283"/>
      <c r="AB43" s="124"/>
      <c r="AC43" s="124"/>
      <c r="AD43" s="125"/>
      <c r="AE43" s="283"/>
      <c r="AF43" s="124"/>
      <c r="AG43" s="124"/>
      <c r="AH43" s="125"/>
    </row>
    <row r="44" spans="2:34" ht="15" customHeight="1" x14ac:dyDescent="0.25">
      <c r="G44" s="283"/>
      <c r="H44" s="124"/>
      <c r="I44" s="124"/>
      <c r="J44" s="124"/>
      <c r="K44" s="124"/>
      <c r="L44" s="124"/>
      <c r="M44" s="283"/>
      <c r="N44" s="124"/>
      <c r="O44" s="124"/>
      <c r="P44" s="124"/>
      <c r="Q44" s="283"/>
      <c r="R44" s="124"/>
      <c r="S44" s="124"/>
      <c r="T44" s="125"/>
      <c r="U44" s="124"/>
      <c r="V44" s="124"/>
      <c r="W44" s="124"/>
      <c r="X44" s="124"/>
      <c r="Y44" s="124"/>
      <c r="Z44" s="124"/>
      <c r="AA44" s="283"/>
      <c r="AB44" s="124"/>
      <c r="AC44" s="124"/>
      <c r="AD44" s="125"/>
      <c r="AE44" s="283"/>
      <c r="AF44" s="124"/>
      <c r="AG44" s="124"/>
      <c r="AH44" s="125"/>
    </row>
    <row r="45" spans="2:34" ht="15" customHeight="1" x14ac:dyDescent="0.25">
      <c r="G45" s="283"/>
      <c r="H45" s="124"/>
      <c r="I45" s="124"/>
      <c r="J45" s="124"/>
      <c r="K45" s="124"/>
      <c r="L45" s="124"/>
      <c r="M45" s="283"/>
      <c r="N45" s="124"/>
      <c r="O45" s="124"/>
      <c r="P45" s="124"/>
      <c r="Q45" s="283"/>
      <c r="R45" s="124"/>
      <c r="S45" s="124"/>
      <c r="T45" s="125"/>
      <c r="U45" s="124"/>
      <c r="V45" s="124"/>
      <c r="W45" s="124"/>
      <c r="X45" s="124"/>
      <c r="Y45" s="124"/>
      <c r="Z45" s="124"/>
      <c r="AA45" s="283"/>
      <c r="AB45" s="124"/>
      <c r="AC45" s="124"/>
      <c r="AD45" s="125"/>
      <c r="AE45" s="283"/>
      <c r="AF45" s="124"/>
      <c r="AG45" s="124"/>
      <c r="AH45" s="125"/>
    </row>
    <row r="46" spans="2:34" ht="15" customHeight="1" x14ac:dyDescent="0.25">
      <c r="G46" s="283"/>
      <c r="H46" s="124"/>
      <c r="I46" s="124"/>
      <c r="J46" s="124"/>
      <c r="K46" s="124"/>
      <c r="L46" s="124"/>
      <c r="M46" s="283"/>
      <c r="N46" s="124"/>
      <c r="O46" s="124"/>
      <c r="P46" s="124"/>
      <c r="Q46" s="283"/>
      <c r="R46" s="124"/>
      <c r="S46" s="124"/>
      <c r="T46" s="125"/>
      <c r="U46" s="124"/>
      <c r="V46" s="124"/>
      <c r="W46" s="124"/>
      <c r="X46" s="124"/>
      <c r="Y46" s="124"/>
      <c r="Z46" s="124"/>
      <c r="AA46" s="283"/>
      <c r="AB46" s="124"/>
      <c r="AC46" s="124"/>
      <c r="AD46" s="125"/>
      <c r="AE46" s="283"/>
      <c r="AF46" s="124"/>
      <c r="AG46" s="124"/>
      <c r="AH46" s="125"/>
    </row>
    <row r="47" spans="2:34" ht="15" customHeight="1" x14ac:dyDescent="0.25">
      <c r="G47" s="283"/>
      <c r="H47" s="124"/>
      <c r="I47" s="124"/>
      <c r="J47" s="124"/>
      <c r="K47" s="124"/>
      <c r="L47" s="124"/>
      <c r="M47" s="283"/>
      <c r="N47" s="124"/>
      <c r="O47" s="124"/>
      <c r="P47" s="124"/>
      <c r="Q47" s="283"/>
      <c r="R47" s="124"/>
      <c r="S47" s="124"/>
      <c r="T47" s="125"/>
      <c r="U47" s="124"/>
      <c r="V47" s="124"/>
      <c r="W47" s="124"/>
      <c r="X47" s="124"/>
      <c r="Y47" s="124"/>
      <c r="Z47" s="124"/>
      <c r="AA47" s="283"/>
      <c r="AB47" s="124"/>
      <c r="AC47" s="124"/>
      <c r="AD47" s="125"/>
      <c r="AE47" s="283"/>
      <c r="AF47" s="124"/>
      <c r="AG47" s="124"/>
      <c r="AH47" s="125"/>
    </row>
    <row r="48" spans="2:34" ht="15" customHeight="1" x14ac:dyDescent="0.25">
      <c r="G48" s="283"/>
      <c r="H48" s="124"/>
      <c r="I48" s="124"/>
      <c r="J48" s="124"/>
      <c r="K48" s="124"/>
      <c r="L48" s="124"/>
      <c r="M48" s="283"/>
      <c r="N48" s="124"/>
      <c r="O48" s="124"/>
      <c r="P48" s="124"/>
      <c r="Q48" s="283"/>
      <c r="R48" s="124"/>
      <c r="S48" s="124"/>
      <c r="T48" s="125"/>
      <c r="U48" s="124"/>
      <c r="V48" s="124"/>
      <c r="W48" s="124"/>
      <c r="X48" s="124"/>
      <c r="Y48" s="124"/>
      <c r="Z48" s="124"/>
      <c r="AA48" s="283"/>
      <c r="AB48" s="124"/>
      <c r="AC48" s="124"/>
      <c r="AD48" s="125"/>
      <c r="AE48" s="283"/>
      <c r="AF48" s="124"/>
      <c r="AG48" s="124"/>
      <c r="AH48" s="125"/>
    </row>
    <row r="49" spans="7:34" x14ac:dyDescent="0.25">
      <c r="G49" s="283"/>
      <c r="H49" s="124"/>
      <c r="I49" s="124"/>
      <c r="J49" s="124"/>
      <c r="K49" s="124"/>
      <c r="L49" s="124"/>
      <c r="M49" s="283"/>
      <c r="N49" s="124"/>
      <c r="O49" s="124"/>
      <c r="P49" s="124"/>
      <c r="Q49" s="283"/>
      <c r="R49" s="124"/>
      <c r="S49" s="124"/>
      <c r="T49" s="125"/>
      <c r="U49" s="124"/>
      <c r="V49" s="124"/>
      <c r="W49" s="124"/>
      <c r="X49" s="124"/>
      <c r="Y49" s="124"/>
      <c r="Z49" s="124"/>
      <c r="AA49" s="283"/>
      <c r="AB49" s="124"/>
      <c r="AC49" s="124"/>
      <c r="AD49" s="125"/>
      <c r="AE49" s="283"/>
      <c r="AF49" s="124"/>
      <c r="AG49" s="124"/>
      <c r="AH49" s="125"/>
    </row>
    <row r="50" spans="7:34" x14ac:dyDescent="0.25">
      <c r="G50" s="285"/>
      <c r="H50" s="190"/>
      <c r="I50" s="190"/>
      <c r="J50" s="190"/>
      <c r="K50" s="190"/>
      <c r="L50" s="190"/>
      <c r="M50" s="285"/>
      <c r="N50" s="190"/>
      <c r="O50" s="190"/>
      <c r="P50" s="190"/>
      <c r="Q50" s="285"/>
      <c r="R50" s="190"/>
      <c r="S50" s="190"/>
      <c r="T50" s="243"/>
      <c r="U50" s="190"/>
      <c r="V50" s="190"/>
      <c r="W50" s="190"/>
      <c r="X50" s="190"/>
      <c r="Y50" s="190"/>
      <c r="Z50" s="190"/>
      <c r="AA50" s="285"/>
      <c r="AB50" s="190"/>
      <c r="AC50" s="190"/>
      <c r="AD50" s="243"/>
      <c r="AE50" s="285"/>
      <c r="AF50" s="190"/>
      <c r="AG50" s="190"/>
      <c r="AH50" s="243"/>
    </row>
    <row r="51" spans="7:34" x14ac:dyDescent="0.25">
      <c r="G51" s="3"/>
      <c r="H51" s="55"/>
      <c r="I51" s="55"/>
      <c r="J51" s="55"/>
      <c r="K51" s="55"/>
      <c r="L51" s="288" t="s">
        <v>1705</v>
      </c>
      <c r="M51" s="55">
        <f>'MAIN LEVEL'!Z42</f>
        <v>0</v>
      </c>
    </row>
  </sheetData>
  <mergeCells count="70">
    <mergeCell ref="S16:T16"/>
    <mergeCell ref="U18:AA18"/>
    <mergeCell ref="G9:T11"/>
    <mergeCell ref="G37:L37"/>
    <mergeCell ref="H20:R20"/>
    <mergeCell ref="H23:R23"/>
    <mergeCell ref="U33:AA33"/>
    <mergeCell ref="H30:R30"/>
    <mergeCell ref="U24:AA24"/>
    <mergeCell ref="H26:R26"/>
    <mergeCell ref="U23:AA23"/>
    <mergeCell ref="U21:AA21"/>
    <mergeCell ref="AE38:AH38"/>
    <mergeCell ref="U28:AA28"/>
    <mergeCell ref="B6:E6"/>
    <mergeCell ref="B30:E30"/>
    <mergeCell ref="H29:R29"/>
    <mergeCell ref="B15:E15"/>
    <mergeCell ref="AE37:AH37"/>
    <mergeCell ref="U37:Z37"/>
    <mergeCell ref="U20:AA20"/>
    <mergeCell ref="B20:E20"/>
    <mergeCell ref="U19:AA19"/>
    <mergeCell ref="H27:R27"/>
    <mergeCell ref="S30:T30"/>
    <mergeCell ref="G7:AH7"/>
    <mergeCell ref="B8:E8"/>
    <mergeCell ref="U32:AA32"/>
    <mergeCell ref="AA38:AD38"/>
    <mergeCell ref="Q37:T37"/>
    <mergeCell ref="U38:Z38"/>
    <mergeCell ref="U27:AA27"/>
    <mergeCell ref="U30:AA30"/>
    <mergeCell ref="AA37:AD37"/>
    <mergeCell ref="Q38:T38"/>
    <mergeCell ref="H28:R28"/>
    <mergeCell ref="S17:T29"/>
    <mergeCell ref="H18:R18"/>
    <mergeCell ref="B4:E4"/>
    <mergeCell ref="U26:AA26"/>
    <mergeCell ref="U22:AA22"/>
    <mergeCell ref="B16:E16"/>
    <mergeCell ref="H21:R21"/>
    <mergeCell ref="B18:E18"/>
    <mergeCell ref="H17:R17"/>
    <mergeCell ref="B12:E12"/>
    <mergeCell ref="H16:R16"/>
    <mergeCell ref="U17:AA17"/>
    <mergeCell ref="H19:R19"/>
    <mergeCell ref="H22:R22"/>
    <mergeCell ref="B14:E14"/>
    <mergeCell ref="U25:AA25"/>
    <mergeCell ref="U16:AA16"/>
    <mergeCell ref="B17:E17"/>
    <mergeCell ref="B10:E10"/>
    <mergeCell ref="B28:E28"/>
    <mergeCell ref="M37:P37"/>
    <mergeCell ref="G38:L38"/>
    <mergeCell ref="B34:E34"/>
    <mergeCell ref="B13:E13"/>
    <mergeCell ref="H24:R24"/>
    <mergeCell ref="G13:AH13"/>
    <mergeCell ref="B19:E19"/>
    <mergeCell ref="M38:P38"/>
    <mergeCell ref="U29:AA29"/>
    <mergeCell ref="G36:T36"/>
    <mergeCell ref="B36:E36"/>
    <mergeCell ref="B32:E32"/>
    <mergeCell ref="U36:AH36"/>
    <mergeCell ref="H25:R25"/>
  </mergeCells>
  <hyperlinks>
    <hyperlink ref="B4" location="PANDUAN!A1" display="PANDUAN" xr:uid="{00000000-0004-0000-A300-000000000000}"/>
    <hyperlink ref="B6" location="'EWS DIRECTORY'!A1" display="EWS DIRECTORY" xr:uid="{00000000-0004-0000-A300-000001000000}"/>
    <hyperlink ref="B8" location="'DATA PEMICU'!A1" display="DATA PEMICU" xr:uid="{00000000-0004-0000-A300-000002000000}"/>
    <hyperlink ref="B10" location="'DATA PENGUJI'!A1" display="DATA PENGUJI" xr:uid="{00000000-0004-0000-A300-000003000000}"/>
    <hyperlink ref="B12" location="'MAIN LEVEL'!A1" display="MAIN LEVEL" xr:uid="{00000000-0004-0000-A300-000004000000}"/>
  </hyperlinks>
  <pageMargins left="0.70866141732283472" right="0.17" top="0.74803149606299213" bottom="0.74803149606299213" header="0.31496062992125978" footer="0.31496062992125978"/>
  <pageSetup paperSize="9" scale="76" orientation="portrait"/>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400-000000000000}">
  <sheetPr codeName="Sheet74">
    <tabColor theme="4" tint="-0.249977111117893"/>
  </sheetPr>
  <dimension ref="A1:CX81"/>
  <sheetViews>
    <sheetView topLeftCell="B25"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7" width="4.109375" customWidth="1"/>
    <col min="8" max="9" width="3.5546875" customWidth="1"/>
    <col min="10" max="10" width="2.6640625" customWidth="1"/>
    <col min="11" max="16" width="3.5546875" customWidth="1"/>
    <col min="17" max="18" width="2.6640625" customWidth="1"/>
    <col min="19" max="19" width="4.5546875" customWidth="1"/>
    <col min="20" max="102" width="3.5546875" customWidth="1"/>
  </cols>
  <sheetData>
    <row r="1" spans="1:102" ht="14.25" customHeight="1" x14ac:dyDescent="0.25">
      <c r="G1" s="178"/>
      <c r="AL1" s="110"/>
      <c r="AM1" s="110"/>
      <c r="AN1" s="110"/>
      <c r="AO1" s="110"/>
      <c r="AP1" s="110"/>
      <c r="AQ1" s="110"/>
      <c r="AR1" s="110"/>
      <c r="AS1" s="110"/>
      <c r="AT1" s="110"/>
      <c r="AU1" s="110"/>
      <c r="AV1" s="110"/>
      <c r="AW1" s="110"/>
      <c r="AX1" s="110"/>
      <c r="AY1" s="110"/>
      <c r="AZ1" s="110"/>
      <c r="BA1" s="110"/>
      <c r="BB1" s="110"/>
      <c r="BC1" s="110"/>
      <c r="BD1" s="110"/>
      <c r="BE1" s="110"/>
      <c r="BF1" s="110"/>
      <c r="BG1" s="110"/>
      <c r="BH1" s="110"/>
      <c r="BI1" s="110"/>
      <c r="BJ1" s="110"/>
      <c r="BK1" s="110"/>
      <c r="BL1" s="110"/>
      <c r="BM1" s="110"/>
      <c r="BN1" s="110"/>
      <c r="BO1" s="110"/>
      <c r="BP1" s="110"/>
      <c r="BQ1" s="110"/>
      <c r="BR1" s="110"/>
      <c r="BS1" s="110"/>
      <c r="BT1" s="110"/>
      <c r="BU1" s="110"/>
      <c r="BV1" s="110"/>
      <c r="BW1" s="110"/>
      <c r="BX1" s="110"/>
      <c r="BY1" s="110"/>
      <c r="BZ1" s="110"/>
      <c r="CA1" s="110"/>
      <c r="CB1" s="110"/>
      <c r="CC1" s="110"/>
      <c r="CD1" s="110"/>
      <c r="CE1" s="110"/>
      <c r="CF1" s="110"/>
      <c r="CG1" s="110"/>
      <c r="CH1" s="110"/>
      <c r="CI1" s="110"/>
      <c r="CJ1" s="110"/>
      <c r="CK1" s="110"/>
      <c r="CL1" s="110"/>
      <c r="CM1" s="110"/>
      <c r="CN1" s="110"/>
      <c r="CO1" s="110"/>
      <c r="CP1" s="110"/>
      <c r="CQ1" s="110"/>
      <c r="CR1" s="110"/>
      <c r="CS1" s="110"/>
      <c r="CT1" s="110"/>
      <c r="CU1" s="110"/>
      <c r="CV1" s="110"/>
      <c r="CW1" s="110"/>
      <c r="CX1" s="110"/>
    </row>
    <row r="2" spans="1:102" ht="14.25" customHeight="1" x14ac:dyDescent="0.25">
      <c r="G2" t="s">
        <v>1674</v>
      </c>
      <c r="AL2" s="110"/>
      <c r="AM2" s="110"/>
      <c r="AN2" s="110"/>
      <c r="AO2" s="110"/>
      <c r="AP2" s="110"/>
      <c r="AQ2" s="110"/>
      <c r="AR2" s="110"/>
      <c r="AS2" s="110"/>
      <c r="AT2" s="110"/>
      <c r="AU2" s="110"/>
      <c r="AV2" s="110"/>
      <c r="AW2" s="110"/>
      <c r="AX2" s="110"/>
      <c r="AY2" s="110"/>
      <c r="AZ2" s="110"/>
      <c r="BA2" s="110"/>
      <c r="BB2" s="110"/>
      <c r="BC2" s="110"/>
      <c r="BD2" s="110"/>
      <c r="BE2" s="110"/>
      <c r="BF2" s="110"/>
      <c r="BG2" s="110"/>
      <c r="BH2" s="110"/>
      <c r="BI2" s="110"/>
      <c r="BJ2" s="110"/>
      <c r="BK2" s="110"/>
      <c r="BL2" s="110"/>
      <c r="BM2" s="110"/>
      <c r="BN2" s="110"/>
      <c r="BO2" s="110"/>
      <c r="BP2" s="110"/>
      <c r="BQ2" s="110"/>
      <c r="BR2" s="110"/>
      <c r="BS2" s="110"/>
      <c r="BT2" s="110"/>
      <c r="BU2" s="110"/>
      <c r="BV2" s="110"/>
      <c r="BW2" s="110"/>
      <c r="BX2" s="110"/>
      <c r="BY2" s="110"/>
      <c r="BZ2" s="110"/>
      <c r="CA2" s="110"/>
      <c r="CB2" s="110"/>
      <c r="CC2" s="110"/>
      <c r="CD2" s="110"/>
      <c r="CE2" s="110"/>
      <c r="CF2" s="110"/>
      <c r="CG2" s="110"/>
      <c r="CH2" s="110"/>
      <c r="CI2" s="110"/>
      <c r="CJ2" s="110"/>
      <c r="CK2" s="110"/>
      <c r="CL2" s="110"/>
      <c r="CM2" s="110"/>
      <c r="CN2" s="110"/>
      <c r="CO2" s="110"/>
      <c r="CP2" s="110"/>
      <c r="CQ2" s="110"/>
      <c r="CR2" s="110"/>
      <c r="CS2" s="110"/>
      <c r="CT2" s="110"/>
      <c r="CU2" s="110"/>
      <c r="CV2" s="110"/>
      <c r="CW2" s="110"/>
      <c r="CX2" s="110"/>
    </row>
    <row r="3" spans="1:102" ht="14.25" customHeight="1" x14ac:dyDescent="0.25">
      <c r="B3" s="111"/>
      <c r="C3" s="111"/>
      <c r="D3" s="111"/>
      <c r="E3" s="111"/>
      <c r="AL3" s="110"/>
      <c r="AM3" s="110"/>
      <c r="AN3" s="110"/>
      <c r="AO3" s="110"/>
      <c r="AP3" s="110"/>
      <c r="AQ3" s="110"/>
      <c r="AR3" s="110"/>
      <c r="AS3" s="110"/>
      <c r="AT3" s="110"/>
      <c r="AU3" s="110"/>
      <c r="AV3" s="110"/>
      <c r="AW3" s="110"/>
      <c r="AX3" s="110"/>
      <c r="AY3" s="110"/>
      <c r="AZ3" s="110"/>
      <c r="BA3" s="110"/>
      <c r="BB3" s="110"/>
      <c r="BC3" s="110"/>
      <c r="BD3" s="110"/>
      <c r="BE3" s="110"/>
      <c r="BF3" s="110"/>
      <c r="BG3" s="110"/>
      <c r="BH3" s="110"/>
      <c r="BI3" s="110"/>
      <c r="BJ3" s="110"/>
      <c r="BK3" s="110"/>
      <c r="BL3" s="110"/>
      <c r="BM3" s="110"/>
      <c r="BN3" s="110"/>
      <c r="BO3" s="110"/>
      <c r="BP3" s="110"/>
      <c r="BQ3" s="110"/>
      <c r="BR3" s="110"/>
      <c r="BS3" s="110"/>
      <c r="BT3" s="110"/>
      <c r="BU3" s="110"/>
      <c r="BV3" s="110"/>
      <c r="BW3" s="110"/>
      <c r="BX3" s="110"/>
      <c r="BY3" s="110"/>
      <c r="BZ3" s="110"/>
      <c r="CA3" s="110"/>
      <c r="CB3" s="110"/>
      <c r="CC3" s="110"/>
      <c r="CD3" s="110"/>
      <c r="CE3" s="110"/>
      <c r="CF3" s="110"/>
      <c r="CG3" s="110"/>
      <c r="CH3" s="110"/>
      <c r="CI3" s="110"/>
      <c r="CJ3" s="110"/>
      <c r="CK3" s="110"/>
      <c r="CL3" s="110"/>
      <c r="CM3" s="110"/>
      <c r="CN3" s="110"/>
      <c r="CO3" s="110"/>
      <c r="CP3" s="110"/>
      <c r="CQ3" s="110"/>
      <c r="CR3" s="110"/>
      <c r="CS3" s="110"/>
      <c r="CT3" s="110"/>
      <c r="CU3" s="110"/>
      <c r="CV3" s="110"/>
      <c r="CW3" s="110"/>
      <c r="CX3" s="110"/>
    </row>
    <row r="4" spans="1:102" ht="14.25" customHeight="1" x14ac:dyDescent="0.25">
      <c r="B4" s="762" t="s">
        <v>79</v>
      </c>
      <c r="C4" s="761"/>
      <c r="D4" s="761"/>
      <c r="E4" s="761"/>
      <c r="AL4" s="110"/>
      <c r="AM4" s="110"/>
      <c r="AN4" s="110"/>
      <c r="AO4" s="110"/>
      <c r="AP4" s="110"/>
      <c r="AQ4" s="110"/>
      <c r="AR4" s="110"/>
      <c r="AS4" s="110"/>
      <c r="AT4" s="110"/>
      <c r="AU4" s="110"/>
      <c r="AV4" s="110"/>
      <c r="AW4" s="110"/>
      <c r="AX4" s="110"/>
      <c r="AY4" s="110"/>
      <c r="AZ4" s="110"/>
      <c r="BA4" s="110"/>
      <c r="BB4" s="110"/>
      <c r="BC4" s="110"/>
      <c r="BD4" s="110"/>
      <c r="BE4" s="110"/>
      <c r="BF4" s="110"/>
      <c r="BG4" s="110"/>
      <c r="BH4" s="110"/>
      <c r="BI4" s="110"/>
      <c r="BJ4" s="110"/>
      <c r="BK4" s="110"/>
      <c r="BL4" s="110"/>
      <c r="BM4" s="110"/>
      <c r="BN4" s="110"/>
      <c r="BO4" s="110"/>
      <c r="BP4" s="110"/>
      <c r="BQ4" s="110"/>
      <c r="BR4" s="110"/>
      <c r="BS4" s="110"/>
      <c r="BT4" s="110"/>
      <c r="BU4" s="110"/>
      <c r="BV4" s="110"/>
      <c r="BW4" s="110"/>
      <c r="BX4" s="110"/>
      <c r="BY4" s="110"/>
      <c r="BZ4" s="110"/>
      <c r="CA4" s="110"/>
      <c r="CB4" s="110"/>
      <c r="CC4" s="110"/>
      <c r="CD4" s="110"/>
      <c r="CE4" s="110"/>
      <c r="CF4" s="110"/>
      <c r="CG4" s="110"/>
      <c r="CH4" s="110"/>
      <c r="CI4" s="110"/>
      <c r="CJ4" s="110"/>
      <c r="CK4" s="110"/>
      <c r="CL4" s="110"/>
      <c r="CM4" s="110"/>
      <c r="CN4" s="110"/>
      <c r="CO4" s="110"/>
      <c r="CP4" s="110"/>
      <c r="CQ4" s="110"/>
      <c r="CR4" s="110"/>
      <c r="CS4" s="110"/>
      <c r="CT4" s="110"/>
      <c r="CU4" s="110"/>
      <c r="CV4" s="110"/>
      <c r="CW4" s="110"/>
      <c r="CX4" s="110"/>
    </row>
    <row r="5" spans="1:102" ht="14.25" customHeight="1" x14ac:dyDescent="0.25">
      <c r="B5" s="111"/>
      <c r="C5" s="111"/>
      <c r="D5" s="111"/>
      <c r="E5" s="111"/>
      <c r="AL5" s="110"/>
      <c r="AM5" s="110"/>
      <c r="AN5" s="110"/>
      <c r="AO5" s="110"/>
      <c r="AP5" s="110"/>
      <c r="AQ5" s="110"/>
      <c r="AR5" s="110"/>
      <c r="AS5" s="110"/>
      <c r="AT5" s="110"/>
      <c r="AU5" s="110"/>
      <c r="AV5" s="110"/>
      <c r="AW5" s="110"/>
      <c r="AX5" s="110"/>
      <c r="AY5" s="110"/>
      <c r="AZ5" s="110"/>
      <c r="BA5" s="110"/>
      <c r="BB5" s="110"/>
      <c r="BC5" s="110"/>
      <c r="BD5" s="110"/>
      <c r="BE5" s="110"/>
      <c r="BF5" s="110"/>
      <c r="BG5" s="110"/>
      <c r="BH5" s="110"/>
      <c r="BI5" s="110"/>
      <c r="BJ5" s="110"/>
      <c r="BK5" s="110"/>
      <c r="BL5" s="110"/>
      <c r="BM5" s="110"/>
      <c r="BN5" s="110"/>
      <c r="BO5" s="110"/>
      <c r="BP5" s="110"/>
      <c r="BQ5" s="110"/>
      <c r="BR5" s="110"/>
      <c r="BS5" s="110"/>
      <c r="BT5" s="110"/>
      <c r="BU5" s="110"/>
      <c r="BV5" s="110"/>
      <c r="BW5" s="110"/>
      <c r="BX5" s="110"/>
      <c r="BY5" s="110"/>
      <c r="BZ5" s="110"/>
      <c r="CA5" s="110"/>
      <c r="CB5" s="110"/>
      <c r="CC5" s="110"/>
      <c r="CD5" s="110"/>
      <c r="CE5" s="110"/>
      <c r="CF5" s="110"/>
      <c r="CG5" s="110"/>
      <c r="CH5" s="110"/>
      <c r="CI5" s="110"/>
      <c r="CJ5" s="110"/>
      <c r="CK5" s="110"/>
      <c r="CL5" s="110"/>
      <c r="CM5" s="110"/>
      <c r="CN5" s="110"/>
      <c r="CO5" s="110"/>
      <c r="CP5" s="110"/>
      <c r="CQ5" s="110"/>
      <c r="CR5" s="110"/>
      <c r="CS5" s="110"/>
      <c r="CT5" s="110"/>
      <c r="CU5" s="110"/>
      <c r="CV5" s="110"/>
      <c r="CW5" s="110"/>
      <c r="CX5" s="110"/>
    </row>
    <row r="6" spans="1:102" ht="14.25" customHeight="1" x14ac:dyDescent="0.25">
      <c r="B6" s="762" t="s">
        <v>87</v>
      </c>
      <c r="C6" s="761"/>
      <c r="D6" s="761"/>
      <c r="E6" s="761"/>
      <c r="AL6" s="110"/>
      <c r="AM6" s="110"/>
      <c r="AN6" s="110"/>
      <c r="AO6" s="110"/>
      <c r="AP6" s="110"/>
      <c r="AQ6" s="110"/>
      <c r="AR6" s="110"/>
      <c r="AS6" s="110"/>
      <c r="AT6" s="110"/>
      <c r="AU6" s="110"/>
      <c r="AV6" s="110"/>
      <c r="AW6" s="110"/>
      <c r="AX6" s="110"/>
      <c r="AY6" s="110"/>
      <c r="AZ6" s="110"/>
      <c r="BA6" s="110"/>
      <c r="BB6" s="110"/>
      <c r="BC6" s="110"/>
      <c r="BD6" s="110"/>
      <c r="BE6" s="110"/>
      <c r="BF6" s="110"/>
      <c r="BG6" s="110"/>
      <c r="BH6" s="110"/>
      <c r="BI6" s="110"/>
      <c r="BJ6" s="110"/>
      <c r="BK6" s="110"/>
      <c r="BL6" s="110"/>
      <c r="BM6" s="110"/>
      <c r="BN6" s="110"/>
      <c r="BO6" s="110"/>
      <c r="BP6" s="110"/>
      <c r="BQ6" s="110"/>
      <c r="BR6" s="110"/>
      <c r="BS6" s="110"/>
      <c r="BT6" s="110"/>
      <c r="BU6" s="110"/>
      <c r="BV6" s="110"/>
      <c r="BW6" s="110"/>
      <c r="BX6" s="110"/>
      <c r="BY6" s="110"/>
      <c r="BZ6" s="110"/>
      <c r="CA6" s="110"/>
      <c r="CB6" s="110"/>
      <c r="CC6" s="110"/>
      <c r="CD6" s="110"/>
      <c r="CE6" s="110"/>
      <c r="CF6" s="110"/>
      <c r="CG6" s="110"/>
      <c r="CH6" s="110"/>
      <c r="CI6" s="110"/>
      <c r="CJ6" s="110"/>
      <c r="CK6" s="110"/>
      <c r="CL6" s="110"/>
      <c r="CM6" s="110"/>
      <c r="CN6" s="110"/>
      <c r="CO6" s="110"/>
      <c r="CP6" s="110"/>
      <c r="CQ6" s="110"/>
      <c r="CR6" s="110"/>
      <c r="CS6" s="110"/>
      <c r="CT6" s="110"/>
      <c r="CU6" s="110"/>
      <c r="CV6" s="110"/>
      <c r="CW6" s="110"/>
      <c r="CX6" s="110"/>
    </row>
    <row r="7" spans="1:102" ht="14.25" customHeight="1" x14ac:dyDescent="0.25">
      <c r="B7" s="111"/>
      <c r="C7" s="111"/>
      <c r="D7" s="111"/>
      <c r="E7" s="111"/>
      <c r="G7" s="960"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110"/>
      <c r="AM7" s="110"/>
      <c r="AN7" s="110"/>
      <c r="AO7" s="110"/>
      <c r="AP7" s="110"/>
      <c r="AQ7" s="110"/>
      <c r="AR7" s="110"/>
      <c r="AS7" s="110"/>
      <c r="AT7" s="110"/>
      <c r="AU7" s="110"/>
      <c r="AV7" s="110"/>
      <c r="AW7" s="110"/>
      <c r="AX7" s="110"/>
      <c r="AY7" s="110"/>
      <c r="AZ7" s="110"/>
      <c r="BA7" s="110"/>
      <c r="BB7" s="110"/>
      <c r="BC7" s="110"/>
      <c r="BD7" s="110"/>
      <c r="BE7" s="110"/>
      <c r="BF7" s="110"/>
      <c r="BG7" s="110"/>
      <c r="BH7" s="110"/>
      <c r="BI7" s="110"/>
      <c r="BJ7" s="110"/>
      <c r="BK7" s="110"/>
      <c r="BL7" s="110"/>
      <c r="BM7" s="110"/>
      <c r="BN7" s="110"/>
      <c r="BO7" s="110"/>
      <c r="BP7" s="110"/>
      <c r="BQ7" s="110"/>
      <c r="BR7" s="110"/>
      <c r="BS7" s="110"/>
      <c r="BT7" s="110"/>
      <c r="BU7" s="110"/>
      <c r="BV7" s="110"/>
      <c r="BW7" s="110"/>
      <c r="BX7" s="110"/>
      <c r="BY7" s="110"/>
      <c r="BZ7" s="110"/>
      <c r="CA7" s="110"/>
      <c r="CB7" s="110"/>
      <c r="CC7" s="110"/>
      <c r="CD7" s="110"/>
      <c r="CE7" s="110"/>
      <c r="CF7" s="110"/>
      <c r="CG7" s="110"/>
      <c r="CH7" s="110"/>
      <c r="CI7" s="110"/>
      <c r="CJ7" s="110"/>
      <c r="CK7" s="110"/>
      <c r="CL7" s="110"/>
      <c r="CM7" s="110"/>
      <c r="CN7" s="110"/>
      <c r="CO7" s="110"/>
      <c r="CP7" s="110"/>
      <c r="CQ7" s="110"/>
      <c r="CR7" s="110"/>
      <c r="CS7" s="110"/>
      <c r="CT7" s="110"/>
      <c r="CU7" s="110"/>
      <c r="CV7" s="110"/>
      <c r="CW7" s="110"/>
      <c r="CX7" s="110"/>
    </row>
    <row r="8" spans="1:102" ht="14.25" customHeight="1" x14ac:dyDescent="0.25">
      <c r="B8" s="762" t="s">
        <v>94</v>
      </c>
      <c r="C8" s="761"/>
      <c r="D8" s="761"/>
      <c r="E8" s="761"/>
      <c r="AL8" s="110"/>
      <c r="AM8" s="110"/>
      <c r="AN8" s="110"/>
      <c r="AO8" s="110"/>
      <c r="AP8" s="110"/>
      <c r="AQ8" s="110"/>
      <c r="AR8" s="110"/>
      <c r="AS8" s="110"/>
      <c r="AT8" s="110"/>
      <c r="AU8" s="110"/>
      <c r="AV8" s="110"/>
      <c r="AW8" s="110"/>
      <c r="AX8" s="110"/>
      <c r="AY8" s="110"/>
      <c r="AZ8" s="110"/>
      <c r="BA8" s="110"/>
      <c r="BB8" s="110"/>
      <c r="BC8" s="110"/>
      <c r="BD8" s="110"/>
      <c r="BE8" s="110"/>
      <c r="BF8" s="110"/>
      <c r="BG8" s="110"/>
      <c r="BH8" s="110"/>
      <c r="BI8" s="110"/>
      <c r="BJ8" s="110"/>
      <c r="BK8" s="110"/>
      <c r="BL8" s="110"/>
      <c r="BM8" s="110"/>
      <c r="BN8" s="110"/>
      <c r="BO8" s="110"/>
      <c r="BP8" s="110"/>
      <c r="BQ8" s="110"/>
      <c r="BR8" s="110"/>
      <c r="BS8" s="110"/>
      <c r="BT8" s="110"/>
      <c r="BU8" s="110"/>
      <c r="BV8" s="110"/>
      <c r="BW8" s="110"/>
      <c r="BX8" s="110"/>
      <c r="BY8" s="110"/>
      <c r="BZ8" s="110"/>
      <c r="CA8" s="110"/>
      <c r="CB8" s="110"/>
      <c r="CC8" s="110"/>
      <c r="CD8" s="110"/>
      <c r="CE8" s="110"/>
      <c r="CF8" s="110"/>
      <c r="CG8" s="110"/>
      <c r="CH8" s="110"/>
      <c r="CI8" s="110"/>
      <c r="CJ8" s="110"/>
      <c r="CK8" s="110"/>
      <c r="CL8" s="110"/>
      <c r="CM8" s="110"/>
      <c r="CN8" s="110"/>
      <c r="CO8" s="110"/>
      <c r="CP8" s="110"/>
      <c r="CQ8" s="110"/>
      <c r="CR8" s="110"/>
      <c r="CS8" s="110"/>
      <c r="CT8" s="110"/>
      <c r="CU8" s="110"/>
      <c r="CV8" s="110"/>
      <c r="CW8" s="110"/>
      <c r="CX8" s="110"/>
    </row>
    <row r="9" spans="1:102" ht="14.25" customHeight="1" x14ac:dyDescent="0.25">
      <c r="B9" s="111"/>
      <c r="C9" s="111"/>
      <c r="D9" s="111"/>
      <c r="E9" s="111"/>
      <c r="G9" s="961" t="str">
        <f>"Pengujian "&amp;'E-7'!G9</f>
        <v>Pengujian Biaya Sehubungan dengan Jasa</v>
      </c>
      <c r="H9" s="789"/>
      <c r="I9" s="789"/>
      <c r="J9" s="789"/>
      <c r="K9" s="789"/>
      <c r="L9" s="789"/>
      <c r="M9" s="789"/>
      <c r="N9" s="789"/>
      <c r="O9" s="789"/>
      <c r="P9" s="789"/>
      <c r="Q9" s="789"/>
      <c r="R9" s="789"/>
      <c r="S9" s="789"/>
      <c r="T9" s="789"/>
      <c r="U9" s="789"/>
      <c r="V9" s="789"/>
      <c r="W9" s="789"/>
      <c r="X9" s="789"/>
      <c r="Y9" s="789"/>
      <c r="Z9" s="790"/>
      <c r="AA9" s="179" t="s">
        <v>796</v>
      </c>
      <c r="AB9" s="180"/>
      <c r="AC9" s="180"/>
      <c r="AD9" s="180"/>
      <c r="AE9" s="180"/>
      <c r="AF9" s="180" t="s">
        <v>1678</v>
      </c>
      <c r="AG9" s="182" t="e">
        <f>NAMA_WP</f>
        <v>#N/A</v>
      </c>
      <c r="AH9" s="180"/>
      <c r="AI9" s="180"/>
      <c r="AJ9" s="180"/>
      <c r="AK9" s="180"/>
      <c r="AL9" s="180"/>
      <c r="AM9" s="180"/>
      <c r="AN9" s="180"/>
      <c r="AO9" s="180"/>
      <c r="AP9" s="180"/>
      <c r="AQ9" s="180"/>
      <c r="AR9" s="180"/>
      <c r="AS9" s="180"/>
      <c r="AT9" s="183"/>
      <c r="AU9" s="110"/>
      <c r="AV9" s="110"/>
      <c r="AW9" s="110"/>
      <c r="AX9" s="110"/>
      <c r="AY9" s="110"/>
      <c r="AZ9" s="110"/>
      <c r="BA9" s="110"/>
      <c r="BB9" s="110"/>
      <c r="BC9" s="110"/>
      <c r="BD9" s="110"/>
      <c r="BE9" s="110"/>
      <c r="BF9" s="110"/>
      <c r="BG9" s="110"/>
      <c r="BH9" s="110"/>
      <c r="BI9" s="110"/>
      <c r="BJ9" s="110"/>
      <c r="BK9" s="110"/>
      <c r="BL9" s="110"/>
      <c r="BM9" s="110"/>
      <c r="BN9" s="110"/>
      <c r="BO9" s="110"/>
      <c r="BP9" s="110"/>
      <c r="BQ9" s="110"/>
      <c r="BR9" s="110"/>
      <c r="BS9" s="110"/>
      <c r="BT9" s="110"/>
      <c r="BU9" s="110"/>
      <c r="BV9" s="110"/>
      <c r="BW9" s="110"/>
      <c r="BX9" s="110"/>
      <c r="BY9" s="110"/>
      <c r="BZ9" s="110"/>
      <c r="CA9" s="110"/>
      <c r="CB9" s="110"/>
      <c r="CC9" s="110"/>
      <c r="CD9" s="110"/>
      <c r="CE9" s="110"/>
      <c r="CF9" s="110"/>
      <c r="CG9" s="110"/>
      <c r="CH9" s="110"/>
      <c r="CI9" s="110"/>
      <c r="CJ9" s="110"/>
      <c r="CK9" s="110"/>
      <c r="CL9" s="110"/>
      <c r="CM9" s="110"/>
      <c r="CN9" s="110"/>
      <c r="CO9" s="110"/>
      <c r="CP9" s="110"/>
      <c r="CQ9" s="110"/>
      <c r="CR9" s="110"/>
      <c r="CS9" s="110"/>
      <c r="CT9" s="110"/>
      <c r="CU9" s="110"/>
      <c r="CV9" s="110"/>
      <c r="CW9" s="110"/>
      <c r="CX9" s="110"/>
    </row>
    <row r="10" spans="1:102" ht="14.25" customHeight="1" x14ac:dyDescent="0.25">
      <c r="B10" s="762" t="s">
        <v>101</v>
      </c>
      <c r="C10" s="761"/>
      <c r="D10" s="761"/>
      <c r="E10" s="761"/>
      <c r="G10" s="804"/>
      <c r="H10" s="940"/>
      <c r="I10" s="940"/>
      <c r="J10" s="940"/>
      <c r="K10" s="940"/>
      <c r="L10" s="940"/>
      <c r="M10" s="940"/>
      <c r="N10" s="940"/>
      <c r="O10" s="940"/>
      <c r="P10" s="940"/>
      <c r="Q10" s="940"/>
      <c r="R10" s="940"/>
      <c r="S10" s="940"/>
      <c r="T10" s="940"/>
      <c r="U10" s="940"/>
      <c r="V10" s="940"/>
      <c r="W10" s="940"/>
      <c r="X10" s="940"/>
      <c r="Y10" s="940"/>
      <c r="Z10" s="805"/>
      <c r="AA10" s="184" t="s">
        <v>1401</v>
      </c>
      <c r="AF10" t="s">
        <v>1678</v>
      </c>
      <c r="AG10" s="124" t="e">
        <f>NPWP</f>
        <v>#N/A</v>
      </c>
      <c r="AT10" s="186"/>
      <c r="AU10" s="110"/>
      <c r="AV10" s="110"/>
      <c r="AW10" s="110"/>
      <c r="AX10" s="110"/>
      <c r="AY10" s="110"/>
      <c r="AZ10" s="110"/>
      <c r="BA10" s="110"/>
      <c r="BB10" s="110"/>
      <c r="BC10" s="110"/>
      <c r="BD10" s="110"/>
      <c r="BE10" s="110"/>
      <c r="BF10" s="110"/>
      <c r="BG10" s="110"/>
      <c r="BH10" s="110"/>
      <c r="BI10" s="110"/>
      <c r="BJ10" s="110"/>
      <c r="BK10" s="110"/>
      <c r="BL10" s="110"/>
      <c r="BM10" s="110"/>
      <c r="BN10" s="110"/>
      <c r="BO10" s="110"/>
      <c r="BP10" s="110"/>
      <c r="BQ10" s="110"/>
      <c r="BR10" s="110"/>
      <c r="BS10" s="110"/>
      <c r="BT10" s="110"/>
      <c r="BU10" s="110"/>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row>
    <row r="11" spans="1:102" ht="14.25" customHeight="1" x14ac:dyDescent="0.25">
      <c r="G11" s="806"/>
      <c r="H11" s="794"/>
      <c r="I11" s="794"/>
      <c r="J11" s="794"/>
      <c r="K11" s="794"/>
      <c r="L11" s="794"/>
      <c r="M11" s="794"/>
      <c r="N11" s="794"/>
      <c r="O11" s="794"/>
      <c r="P11" s="794"/>
      <c r="Q11" s="794"/>
      <c r="R11" s="794"/>
      <c r="S11" s="794"/>
      <c r="T11" s="794"/>
      <c r="U11" s="794"/>
      <c r="V11" s="794"/>
      <c r="W11" s="794"/>
      <c r="X11" s="794"/>
      <c r="Y11" s="794"/>
      <c r="Z11" s="807"/>
      <c r="AA11" s="187" t="s">
        <v>1679</v>
      </c>
      <c r="AB11" s="188"/>
      <c r="AC11" s="188"/>
      <c r="AD11" s="188"/>
      <c r="AE11" s="188"/>
      <c r="AF11" s="188" t="s">
        <v>1678</v>
      </c>
      <c r="AG11" s="190" t="e">
        <f>ID_MS_TH_PJK</f>
        <v>#N/A</v>
      </c>
      <c r="AH11" s="188"/>
      <c r="AI11" s="188"/>
      <c r="AJ11" s="188"/>
      <c r="AK11" s="188"/>
      <c r="AL11" s="188"/>
      <c r="AM11" s="188"/>
      <c r="AN11" s="188"/>
      <c r="AO11" s="188"/>
      <c r="AP11" s="188"/>
      <c r="AQ11" s="188"/>
      <c r="AR11" s="188"/>
      <c r="AS11" s="188"/>
      <c r="AT11" s="191"/>
      <c r="AU11" s="110"/>
      <c r="AV11" s="110"/>
      <c r="AW11" s="110"/>
      <c r="AX11" s="110"/>
      <c r="AY11" s="110"/>
      <c r="AZ11" s="110"/>
      <c r="BA11" s="110"/>
      <c r="BB11" s="110"/>
      <c r="BC11" s="110"/>
      <c r="BD11" s="110"/>
      <c r="BE11" s="110"/>
      <c r="BF11" s="110"/>
      <c r="BG11" s="110"/>
      <c r="BH11" s="110"/>
      <c r="BI11" s="110"/>
      <c r="BJ11" s="110"/>
      <c r="BK11" s="110"/>
      <c r="BL11" s="110"/>
      <c r="BM11" s="110"/>
      <c r="BN11" s="110"/>
      <c r="BO11" s="110"/>
      <c r="BP11" s="110"/>
      <c r="BQ11" s="110"/>
      <c r="BR11" s="110"/>
      <c r="BS11" s="110"/>
      <c r="BT11" s="110"/>
      <c r="BU11" s="11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row>
    <row r="12" spans="1:102" ht="14.25" customHeight="1" x14ac:dyDescent="0.25">
      <c r="B12" s="762" t="s">
        <v>106</v>
      </c>
      <c r="C12" s="761"/>
      <c r="D12" s="761"/>
      <c r="E12" s="761"/>
      <c r="AL12" s="110"/>
      <c r="AM12" s="110"/>
      <c r="AN12" s="110"/>
      <c r="AO12" s="110"/>
      <c r="AP12" s="110"/>
      <c r="AQ12" s="110"/>
      <c r="AR12" s="110"/>
      <c r="AS12" s="110"/>
      <c r="AT12" s="110"/>
      <c r="AU12" s="110"/>
      <c r="AV12" s="110"/>
      <c r="AW12" s="110"/>
      <c r="AX12" s="110"/>
      <c r="AY12" s="110"/>
      <c r="AZ12" s="110"/>
      <c r="BA12" s="110"/>
      <c r="BB12" s="110"/>
      <c r="BC12" s="110"/>
      <c r="BD12" s="110"/>
      <c r="BE12" s="110"/>
      <c r="BF12" s="110"/>
      <c r="BG12" s="110"/>
      <c r="BH12" s="110"/>
      <c r="BI12" s="110"/>
      <c r="BJ12" s="110"/>
      <c r="BK12" s="110"/>
      <c r="BL12" s="110"/>
      <c r="BM12" s="110"/>
      <c r="BN12" s="110"/>
      <c r="BO12" s="110"/>
      <c r="BP12" s="110"/>
      <c r="BQ12" s="110"/>
      <c r="BR12" s="110"/>
      <c r="BS12" s="110"/>
      <c r="BT12" s="110"/>
      <c r="BU12" s="110"/>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row>
    <row r="13" spans="1:102" ht="14.25" customHeight="1" x14ac:dyDescent="0.25">
      <c r="B13" s="962" t="str">
        <f>HYPERLINK("#'"&amp;'EWS DIRECTORY'!$J$163&amp;"'!A1",'EWS DIRECTORY'!$J$163)</f>
        <v>E-7</v>
      </c>
      <c r="C13" s="761"/>
      <c r="D13" s="761"/>
      <c r="E13" s="761"/>
      <c r="G13" t="s">
        <v>1775</v>
      </c>
      <c r="AL13" s="110"/>
      <c r="AM13" s="110"/>
      <c r="AN13" s="110"/>
      <c r="AO13" s="110"/>
      <c r="AP13" s="110"/>
      <c r="AQ13" s="110"/>
      <c r="AR13" s="110"/>
      <c r="AS13" s="110"/>
      <c r="AT13" s="110"/>
      <c r="AU13" s="110"/>
      <c r="AV13" s="110"/>
      <c r="AW13" s="110"/>
      <c r="AX13" s="110"/>
      <c r="AY13" s="110"/>
      <c r="AZ13" s="110"/>
      <c r="BA13" s="110"/>
      <c r="BB13" s="110"/>
      <c r="BC13" s="110"/>
      <c r="BD13" s="110"/>
      <c r="BE13" s="110"/>
      <c r="BF13" s="110"/>
      <c r="BG13" s="110"/>
      <c r="BH13" s="110"/>
      <c r="BI13" s="110"/>
      <c r="BJ13" s="110"/>
      <c r="BK13" s="110"/>
      <c r="BL13" s="110"/>
      <c r="BM13" s="110"/>
      <c r="BN13" s="110"/>
      <c r="BO13" s="110"/>
      <c r="BP13" s="110"/>
      <c r="BQ13" s="110"/>
      <c r="BR13" s="110"/>
      <c r="BS13" s="110"/>
      <c r="BT13" s="110"/>
      <c r="BU13" s="110"/>
      <c r="BV13" s="110"/>
      <c r="BW13" s="110"/>
      <c r="BX13" s="110"/>
      <c r="BY13" s="110"/>
      <c r="BZ13" s="110"/>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row>
    <row r="14" spans="1:102" ht="14.25" customHeight="1" x14ac:dyDescent="0.25">
      <c r="B14" s="927" t="str">
        <f>HYPERLINK("#'"&amp;'EWS DIRECTORY'!$J$164&amp;"'!A1",'EWS DIRECTORY'!$J$164)</f>
        <v>E-7-1</v>
      </c>
      <c r="C14" s="761"/>
      <c r="D14" s="761"/>
      <c r="E14" s="761"/>
      <c r="G14" s="949" t="s">
        <v>1445</v>
      </c>
      <c r="H14" s="949" t="s">
        <v>1707</v>
      </c>
      <c r="I14" s="789"/>
      <c r="J14" s="789"/>
      <c r="K14" s="789"/>
      <c r="L14" s="789"/>
      <c r="M14" s="789"/>
      <c r="N14" s="789"/>
      <c r="O14" s="789"/>
      <c r="P14" s="789"/>
      <c r="Q14" s="789"/>
      <c r="R14" s="789"/>
      <c r="S14" s="789"/>
      <c r="T14" s="790"/>
      <c r="U14" s="949" t="s">
        <v>1708</v>
      </c>
      <c r="V14" s="790"/>
      <c r="W14" s="969" t="s">
        <v>1776</v>
      </c>
      <c r="X14" s="764"/>
      <c r="Y14" s="764"/>
      <c r="Z14" s="764"/>
      <c r="AA14" s="764"/>
      <c r="AB14" s="764"/>
      <c r="AC14" s="764"/>
      <c r="AD14" s="764"/>
      <c r="AE14" s="764"/>
      <c r="AF14" s="764"/>
      <c r="AG14" s="764"/>
      <c r="AH14" s="764"/>
      <c r="AI14" s="764"/>
      <c r="AJ14" s="764"/>
      <c r="AK14" s="764"/>
      <c r="AL14" s="764"/>
      <c r="AM14" s="764"/>
      <c r="AN14" s="764"/>
      <c r="AO14" s="764"/>
      <c r="AP14" s="764"/>
      <c r="AQ14" s="764"/>
      <c r="AR14" s="764"/>
      <c r="AS14" s="764"/>
      <c r="AT14" s="764"/>
      <c r="AU14" s="764"/>
      <c r="AV14" s="764"/>
      <c r="AW14" s="764"/>
      <c r="AX14" s="764"/>
      <c r="AY14" s="764"/>
      <c r="AZ14" s="764"/>
      <c r="BA14" s="764"/>
      <c r="BB14" s="764"/>
      <c r="BC14" s="764"/>
      <c r="BD14" s="764"/>
      <c r="BE14" s="764"/>
      <c r="BF14" s="764"/>
      <c r="BG14" s="764"/>
      <c r="BH14" s="764"/>
      <c r="BI14" s="764"/>
      <c r="BJ14" s="764"/>
      <c r="BK14" s="764"/>
      <c r="BL14" s="764"/>
      <c r="BM14" s="764"/>
      <c r="BN14" s="764"/>
      <c r="BO14" s="764"/>
      <c r="BP14" s="764"/>
      <c r="BQ14" s="764"/>
      <c r="BR14" s="764"/>
      <c r="BS14" s="764"/>
      <c r="BT14" s="764"/>
      <c r="BU14" s="764"/>
      <c r="BV14" s="764"/>
      <c r="BW14" s="764"/>
      <c r="BX14" s="764"/>
      <c r="BY14" s="764"/>
      <c r="BZ14" s="764"/>
      <c r="CA14" s="764"/>
      <c r="CB14" s="764"/>
      <c r="CC14" s="764"/>
      <c r="CD14" s="764"/>
      <c r="CE14" s="764"/>
      <c r="CF14" s="764"/>
      <c r="CG14" s="764"/>
      <c r="CH14" s="764"/>
      <c r="CI14" s="764"/>
      <c r="CJ14" s="764"/>
      <c r="CK14" s="764"/>
      <c r="CL14" s="764"/>
      <c r="CM14" s="764"/>
      <c r="CN14" s="764"/>
      <c r="CO14" s="764"/>
      <c r="CP14" s="764"/>
      <c r="CQ14" s="764"/>
      <c r="CR14" s="764"/>
      <c r="CS14" s="765"/>
      <c r="CT14" s="967" t="s">
        <v>1772</v>
      </c>
      <c r="CU14" s="789"/>
      <c r="CV14" s="789"/>
      <c r="CW14" s="789"/>
      <c r="CX14" s="790"/>
    </row>
    <row r="15" spans="1:102" ht="14.25" customHeight="1" x14ac:dyDescent="0.25">
      <c r="B15" s="929" t="str">
        <f>HYPERLINK("#'"&amp;'EWS DIRECTORY'!$J$165&amp;"'!A1",'EWS DIRECTORY'!$J$165)</f>
        <v>E-7-1-1</v>
      </c>
      <c r="C15" s="761"/>
      <c r="D15" s="761"/>
      <c r="E15" s="761"/>
      <c r="G15" s="975"/>
      <c r="H15" s="804"/>
      <c r="I15" s="940"/>
      <c r="J15" s="940"/>
      <c r="K15" s="940"/>
      <c r="L15" s="940"/>
      <c r="M15" s="940"/>
      <c r="N15" s="940"/>
      <c r="O15" s="940"/>
      <c r="P15" s="940"/>
      <c r="Q15" s="940"/>
      <c r="R15" s="940"/>
      <c r="S15" s="940"/>
      <c r="T15" s="805"/>
      <c r="U15" s="804"/>
      <c r="V15" s="805"/>
      <c r="W15" s="949" t="s">
        <v>1777</v>
      </c>
      <c r="X15" s="789"/>
      <c r="Y15" s="789"/>
      <c r="Z15" s="789"/>
      <c r="AA15" s="790"/>
      <c r="AB15" s="963" t="s">
        <v>1778</v>
      </c>
      <c r="AC15" s="764"/>
      <c r="AD15" s="764"/>
      <c r="AE15" s="764"/>
      <c r="AF15" s="764"/>
      <c r="AG15" s="764"/>
      <c r="AH15" s="764"/>
      <c r="AI15" s="764"/>
      <c r="AJ15" s="764"/>
      <c r="AK15" s="764"/>
      <c r="AL15" s="764"/>
      <c r="AM15" s="764"/>
      <c r="AN15" s="764"/>
      <c r="AO15" s="764"/>
      <c r="AP15" s="764"/>
      <c r="AQ15" s="764"/>
      <c r="AR15" s="764"/>
      <c r="AS15" s="764"/>
      <c r="AT15" s="764"/>
      <c r="AU15" s="764"/>
      <c r="AV15" s="764"/>
      <c r="AW15" s="764"/>
      <c r="AX15" s="764"/>
      <c r="AY15" s="764"/>
      <c r="AZ15" s="764"/>
      <c r="BA15" s="764"/>
      <c r="BB15" s="764"/>
      <c r="BC15" s="764"/>
      <c r="BD15" s="764"/>
      <c r="BE15" s="764"/>
      <c r="BF15" s="764"/>
      <c r="BG15" s="764"/>
      <c r="BH15" s="764"/>
      <c r="BI15" s="764"/>
      <c r="BJ15" s="764"/>
      <c r="BK15" s="764"/>
      <c r="BL15" s="764"/>
      <c r="BM15" s="764"/>
      <c r="BN15" s="764"/>
      <c r="BO15" s="764"/>
      <c r="BP15" s="764"/>
      <c r="BQ15" s="764"/>
      <c r="BR15" s="764"/>
      <c r="BS15" s="764"/>
      <c r="BT15" s="764"/>
      <c r="BU15" s="764"/>
      <c r="BV15" s="764"/>
      <c r="BW15" s="764"/>
      <c r="BX15" s="764"/>
      <c r="BY15" s="764"/>
      <c r="BZ15" s="764"/>
      <c r="CA15" s="764"/>
      <c r="CB15" s="764"/>
      <c r="CC15" s="764"/>
      <c r="CD15" s="764"/>
      <c r="CE15" s="764"/>
      <c r="CF15" s="764"/>
      <c r="CG15" s="764"/>
      <c r="CH15" s="764"/>
      <c r="CI15" s="764"/>
      <c r="CJ15" s="764"/>
      <c r="CK15" s="764"/>
      <c r="CL15" s="764"/>
      <c r="CM15" s="764"/>
      <c r="CN15" s="764"/>
      <c r="CO15" s="764"/>
      <c r="CP15" s="764"/>
      <c r="CQ15" s="764"/>
      <c r="CR15" s="764"/>
      <c r="CS15" s="765"/>
      <c r="CT15" s="804"/>
      <c r="CU15" s="940"/>
      <c r="CV15" s="940"/>
      <c r="CW15" s="940"/>
      <c r="CX15" s="805"/>
    </row>
    <row r="16" spans="1:102" ht="14.4" customHeight="1" x14ac:dyDescent="0.25">
      <c r="A16" s="110" t="e" cm="1" vm="3">
        <f t="array" aca="1" ref="A16" ca="1">_xlfn._xlws.FILTER(M16:M50,M16:M50&lt;&gt;"")</f>
        <v>#VALUE!</v>
      </c>
      <c r="B16" s="929" t="str">
        <f>HYPERLINK("#'"&amp;'EWS DIRECTORY'!$J$166&amp;"'!A1",'EWS DIRECTORY'!$J$166)</f>
        <v>E-7-1-2</v>
      </c>
      <c r="C16" s="761"/>
      <c r="D16" s="761"/>
      <c r="E16" s="761"/>
      <c r="G16" s="769"/>
      <c r="H16" s="806"/>
      <c r="I16" s="794"/>
      <c r="J16" s="794"/>
      <c r="K16" s="794"/>
      <c r="L16" s="794"/>
      <c r="M16" s="794"/>
      <c r="N16" s="794"/>
      <c r="O16" s="794"/>
      <c r="P16" s="794"/>
      <c r="Q16" s="794"/>
      <c r="R16" s="794"/>
      <c r="S16" s="794"/>
      <c r="T16" s="807"/>
      <c r="U16" s="806"/>
      <c r="V16" s="807"/>
      <c r="W16" s="806"/>
      <c r="X16" s="794"/>
      <c r="Y16" s="794"/>
      <c r="Z16" s="794"/>
      <c r="AA16" s="807"/>
      <c r="AB16" s="946" t="e">
        <f>MASTER!$N$5</f>
        <v>#N/A</v>
      </c>
      <c r="AC16" s="764"/>
      <c r="AD16" s="764"/>
      <c r="AE16" s="764"/>
      <c r="AF16" s="765"/>
      <c r="AG16" s="946" t="e">
        <f>MASTER!$N$6</f>
        <v>#N/A</v>
      </c>
      <c r="AH16" s="764"/>
      <c r="AI16" s="764"/>
      <c r="AJ16" s="764"/>
      <c r="AK16" s="765"/>
      <c r="AL16" s="946" t="e">
        <f>MASTER!$N$7</f>
        <v>#N/A</v>
      </c>
      <c r="AM16" s="764"/>
      <c r="AN16" s="764"/>
      <c r="AO16" s="764"/>
      <c r="AP16" s="765"/>
      <c r="AQ16" s="946" t="e">
        <f>MASTER!$N$8</f>
        <v>#N/A</v>
      </c>
      <c r="AR16" s="764"/>
      <c r="AS16" s="764"/>
      <c r="AT16" s="764"/>
      <c r="AU16" s="765"/>
      <c r="AV16" s="946" t="e">
        <f>MASTER!$N$9</f>
        <v>#N/A</v>
      </c>
      <c r="AW16" s="764"/>
      <c r="AX16" s="764"/>
      <c r="AY16" s="764"/>
      <c r="AZ16" s="765"/>
      <c r="BA16" s="946" t="e">
        <f>MASTER!$N$10</f>
        <v>#N/A</v>
      </c>
      <c r="BB16" s="764"/>
      <c r="BC16" s="764"/>
      <c r="BD16" s="764"/>
      <c r="BE16" s="765"/>
      <c r="BF16" s="946" t="e">
        <f>MASTER!$N$11</f>
        <v>#N/A</v>
      </c>
      <c r="BG16" s="764"/>
      <c r="BH16" s="764"/>
      <c r="BI16" s="764"/>
      <c r="BJ16" s="765"/>
      <c r="BK16" s="946" t="e">
        <f>MASTER!$N$12</f>
        <v>#N/A</v>
      </c>
      <c r="BL16" s="764"/>
      <c r="BM16" s="764"/>
      <c r="BN16" s="764"/>
      <c r="BO16" s="765"/>
      <c r="BP16" s="946" t="e">
        <f>MASTER!$N$13</f>
        <v>#N/A</v>
      </c>
      <c r="BQ16" s="764"/>
      <c r="BR16" s="764"/>
      <c r="BS16" s="764"/>
      <c r="BT16" s="765"/>
      <c r="BU16" s="946" t="e">
        <f>MASTER!$N$14</f>
        <v>#N/A</v>
      </c>
      <c r="BV16" s="764"/>
      <c r="BW16" s="764"/>
      <c r="BX16" s="764"/>
      <c r="BY16" s="765"/>
      <c r="BZ16" s="946" t="e">
        <f>MASTER!$N$15</f>
        <v>#N/A</v>
      </c>
      <c r="CA16" s="764"/>
      <c r="CB16" s="764"/>
      <c r="CC16" s="764"/>
      <c r="CD16" s="765"/>
      <c r="CE16" s="946" t="e">
        <f>MASTER!$N$16</f>
        <v>#N/A</v>
      </c>
      <c r="CF16" s="764"/>
      <c r="CG16" s="764"/>
      <c r="CH16" s="764"/>
      <c r="CI16" s="765"/>
      <c r="CJ16" s="963" t="s">
        <v>1769</v>
      </c>
      <c r="CK16" s="764"/>
      <c r="CL16" s="764"/>
      <c r="CM16" s="764"/>
      <c r="CN16" s="765"/>
      <c r="CO16" s="963" t="s">
        <v>1770</v>
      </c>
      <c r="CP16" s="764"/>
      <c r="CQ16" s="764"/>
      <c r="CR16" s="764"/>
      <c r="CS16" s="765"/>
      <c r="CT16" s="806"/>
      <c r="CU16" s="794"/>
      <c r="CV16" s="794"/>
      <c r="CW16" s="794"/>
      <c r="CX16" s="807"/>
    </row>
    <row r="17" spans="1:102" ht="14.25" customHeight="1" x14ac:dyDescent="0.25">
      <c r="A17" s="110" t="s">
        <v>2032</v>
      </c>
      <c r="B17" s="929" t="str">
        <f>HYPERLINK("#'"&amp;'EWS DIRECTORY'!$J$167&amp;"'!A1",'EWS DIRECTORY'!$J$167)</f>
        <v>E-7-1-3</v>
      </c>
      <c r="C17" s="761"/>
      <c r="D17" s="761"/>
      <c r="E17" s="761"/>
      <c r="G17" s="289"/>
      <c r="U17" s="436"/>
      <c r="V17" s="204"/>
      <c r="W17" s="952"/>
      <c r="X17" s="940"/>
      <c r="Y17" s="940"/>
      <c r="Z17" s="940"/>
      <c r="AA17" s="805"/>
      <c r="AB17" s="952"/>
      <c r="AC17" s="940"/>
      <c r="AD17" s="940"/>
      <c r="AE17" s="940"/>
      <c r="AF17" s="805"/>
      <c r="AG17" s="952"/>
      <c r="AH17" s="940"/>
      <c r="AI17" s="940"/>
      <c r="AJ17" s="940"/>
      <c r="AK17" s="805"/>
      <c r="AL17" s="952"/>
      <c r="AM17" s="940"/>
      <c r="AN17" s="940"/>
      <c r="AO17" s="940"/>
      <c r="AP17" s="805"/>
      <c r="AQ17" s="952"/>
      <c r="AR17" s="940"/>
      <c r="AS17" s="940"/>
      <c r="AT17" s="940"/>
      <c r="AU17" s="805"/>
      <c r="AV17" s="952"/>
      <c r="AW17" s="940"/>
      <c r="AX17" s="940"/>
      <c r="AY17" s="940"/>
      <c r="AZ17" s="805"/>
      <c r="BA17" s="952"/>
      <c r="BB17" s="940"/>
      <c r="BC17" s="940"/>
      <c r="BD17" s="940"/>
      <c r="BE17" s="805"/>
      <c r="BF17" s="952"/>
      <c r="BG17" s="940"/>
      <c r="BH17" s="940"/>
      <c r="BI17" s="940"/>
      <c r="BJ17" s="805"/>
      <c r="BK17" s="952"/>
      <c r="BL17" s="940"/>
      <c r="BM17" s="940"/>
      <c r="BN17" s="940"/>
      <c r="BO17" s="805"/>
      <c r="BP17" s="952"/>
      <c r="BQ17" s="940"/>
      <c r="BR17" s="940"/>
      <c r="BS17" s="940"/>
      <c r="BT17" s="805"/>
      <c r="BU17" s="952"/>
      <c r="BV17" s="940"/>
      <c r="BW17" s="940"/>
      <c r="BX17" s="940"/>
      <c r="BY17" s="805"/>
      <c r="BZ17" s="952"/>
      <c r="CA17" s="940"/>
      <c r="CB17" s="940"/>
      <c r="CC17" s="940"/>
      <c r="CD17" s="805"/>
      <c r="CE17" s="952"/>
      <c r="CF17" s="940"/>
      <c r="CG17" s="940"/>
      <c r="CH17" s="940"/>
      <c r="CI17" s="805"/>
      <c r="CJ17" s="952"/>
      <c r="CK17" s="940"/>
      <c r="CL17" s="940"/>
      <c r="CM17" s="940"/>
      <c r="CN17" s="805"/>
      <c r="CO17" s="952"/>
      <c r="CP17" s="940"/>
      <c r="CQ17" s="940"/>
      <c r="CR17" s="940"/>
      <c r="CS17" s="805"/>
      <c r="CT17" s="952"/>
      <c r="CU17" s="940"/>
      <c r="CV17" s="940"/>
      <c r="CW17" s="940"/>
      <c r="CX17" s="805"/>
    </row>
    <row r="18" spans="1:102" ht="14.4" customHeight="1" x14ac:dyDescent="0.25">
      <c r="A18" s="110" t="str" cm="1">
        <f t="array" ref="A18:A23">_xlfn._xlws.FILTER(M18:M52,M18:M52&lt;&gt;"")</f>
        <v>Berdasarkan Data Internal dan Eksternal yang dimiliki DJP</v>
      </c>
      <c r="B18" s="929" t="str">
        <f>HYPERLINK("#'"&amp;'EWS DIRECTORY'!$J$168&amp;"'!A1",'EWS DIRECTORY'!$J$168)</f>
        <v>E-7-1-4</v>
      </c>
      <c r="C18" s="761"/>
      <c r="D18" s="761"/>
      <c r="E18" s="761"/>
      <c r="G18" s="52">
        <v>1</v>
      </c>
      <c r="H18" s="944" t="str">
        <f>'E-7'!$G$9</f>
        <v>Biaya Sehubungan dengan Jasa</v>
      </c>
      <c r="I18" s="940"/>
      <c r="J18" s="940"/>
      <c r="K18" s="940"/>
      <c r="L18" s="53" t="s">
        <v>1681</v>
      </c>
      <c r="M18" s="1158" t="s">
        <v>1442</v>
      </c>
      <c r="N18" s="940"/>
      <c r="O18" s="940"/>
      <c r="P18" s="940"/>
      <c r="Q18" s="940"/>
      <c r="R18" s="940"/>
      <c r="S18" s="940"/>
      <c r="T18" s="805"/>
      <c r="U18" s="964" t="s">
        <v>417</v>
      </c>
      <c r="V18" s="805"/>
      <c r="W18" s="1157">
        <f>'E-7'!$U$32</f>
        <v>0</v>
      </c>
      <c r="X18" s="940"/>
      <c r="Y18" s="940"/>
      <c r="Z18" s="940"/>
      <c r="AA18" s="805"/>
      <c r="AB18" s="945"/>
      <c r="AC18" s="940"/>
      <c r="AD18" s="940"/>
      <c r="AE18" s="940"/>
      <c r="AF18" s="805"/>
      <c r="AG18" s="945"/>
      <c r="AH18" s="940"/>
      <c r="AI18" s="940"/>
      <c r="AJ18" s="940"/>
      <c r="AK18" s="805"/>
      <c r="AL18" s="945"/>
      <c r="AM18" s="940"/>
      <c r="AN18" s="940"/>
      <c r="AO18" s="940"/>
      <c r="AP18" s="805"/>
      <c r="AQ18" s="945"/>
      <c r="AR18" s="940"/>
      <c r="AS18" s="940"/>
      <c r="AT18" s="940"/>
      <c r="AU18" s="805"/>
      <c r="AV18" s="945"/>
      <c r="AW18" s="940"/>
      <c r="AX18" s="940"/>
      <c r="AY18" s="940"/>
      <c r="AZ18" s="805"/>
      <c r="BA18" s="945"/>
      <c r="BB18" s="940"/>
      <c r="BC18" s="940"/>
      <c r="BD18" s="940"/>
      <c r="BE18" s="805"/>
      <c r="BF18" s="945"/>
      <c r="BG18" s="940"/>
      <c r="BH18" s="940"/>
      <c r="BI18" s="940"/>
      <c r="BJ18" s="805"/>
      <c r="BK18" s="945"/>
      <c r="BL18" s="940"/>
      <c r="BM18" s="940"/>
      <c r="BN18" s="940"/>
      <c r="BO18" s="805"/>
      <c r="BP18" s="945"/>
      <c r="BQ18" s="940"/>
      <c r="BR18" s="940"/>
      <c r="BS18" s="940"/>
      <c r="BT18" s="805"/>
      <c r="BU18" s="945"/>
      <c r="BV18" s="940"/>
      <c r="BW18" s="940"/>
      <c r="BX18" s="940"/>
      <c r="BY18" s="805"/>
      <c r="BZ18" s="945"/>
      <c r="CA18" s="940"/>
      <c r="CB18" s="940"/>
      <c r="CC18" s="940"/>
      <c r="CD18" s="805"/>
      <c r="CE18" s="945"/>
      <c r="CF18" s="940"/>
      <c r="CG18" s="940"/>
      <c r="CH18" s="940"/>
      <c r="CI18" s="805"/>
      <c r="CJ18" s="955">
        <f>'E-7-1-1'!AT24+'E-7-1-1'!AT51</f>
        <v>0</v>
      </c>
      <c r="CK18" s="940"/>
      <c r="CL18" s="940"/>
      <c r="CM18" s="940"/>
      <c r="CN18" s="805"/>
      <c r="CO18" s="955">
        <f>IF(CJ18&gt;0,CJ18,SUM(AB18:CI18))</f>
        <v>0</v>
      </c>
      <c r="CP18" s="940"/>
      <c r="CQ18" s="940"/>
      <c r="CR18" s="940"/>
      <c r="CS18" s="805"/>
      <c r="CT18" s="955">
        <f>CO18-W18</f>
        <v>0</v>
      </c>
      <c r="CU18" s="940"/>
      <c r="CV18" s="940"/>
      <c r="CW18" s="940"/>
      <c r="CX18" s="805"/>
    </row>
    <row r="19" spans="1:102" ht="14.4" customHeight="1" x14ac:dyDescent="0.25">
      <c r="A19" s="110" t="str">
        <v>Berdasarkan Analisis SPT dan Laporan Keuangan</v>
      </c>
      <c r="B19" s="929" t="str">
        <f>HYPERLINK("#'"&amp;'EWS DIRECTORY'!$J$169&amp;"'!A1",'EWS DIRECTORY'!$J$169)</f>
        <v>E-7-1-5</v>
      </c>
      <c r="C19" s="761"/>
      <c r="D19" s="761"/>
      <c r="E19" s="761"/>
      <c r="G19" s="289"/>
      <c r="H19" s="804"/>
      <c r="I19" s="940"/>
      <c r="J19" s="940"/>
      <c r="K19" s="940"/>
      <c r="M19" s="940"/>
      <c r="N19" s="940"/>
      <c r="O19" s="940"/>
      <c r="P19" s="940"/>
      <c r="Q19" s="940"/>
      <c r="R19" s="940"/>
      <c r="S19" s="940"/>
      <c r="T19" s="805"/>
      <c r="U19" s="964"/>
      <c r="V19" s="805"/>
      <c r="W19" s="1157"/>
      <c r="X19" s="940"/>
      <c r="Y19" s="940"/>
      <c r="Z19" s="940"/>
      <c r="AA19" s="805"/>
      <c r="AB19" s="952"/>
      <c r="AC19" s="940"/>
      <c r="AD19" s="940"/>
      <c r="AE19" s="940"/>
      <c r="AF19" s="805"/>
      <c r="AG19" s="952"/>
      <c r="AH19" s="940"/>
      <c r="AI19" s="940"/>
      <c r="AJ19" s="940"/>
      <c r="AK19" s="805"/>
      <c r="AL19" s="952"/>
      <c r="AM19" s="940"/>
      <c r="AN19" s="940"/>
      <c r="AO19" s="940"/>
      <c r="AP19" s="805"/>
      <c r="AQ19" s="952"/>
      <c r="AR19" s="940"/>
      <c r="AS19" s="940"/>
      <c r="AT19" s="940"/>
      <c r="AU19" s="805"/>
      <c r="AV19" s="952"/>
      <c r="AW19" s="940"/>
      <c r="AX19" s="940"/>
      <c r="AY19" s="940"/>
      <c r="AZ19" s="805"/>
      <c r="BA19" s="952"/>
      <c r="BB19" s="940"/>
      <c r="BC19" s="940"/>
      <c r="BD19" s="940"/>
      <c r="BE19" s="805"/>
      <c r="BF19" s="952"/>
      <c r="BG19" s="940"/>
      <c r="BH19" s="940"/>
      <c r="BI19" s="940"/>
      <c r="BJ19" s="805"/>
      <c r="BK19" s="952"/>
      <c r="BL19" s="940"/>
      <c r="BM19" s="940"/>
      <c r="BN19" s="940"/>
      <c r="BO19" s="805"/>
      <c r="BP19" s="952"/>
      <c r="BQ19" s="940"/>
      <c r="BR19" s="940"/>
      <c r="BS19" s="940"/>
      <c r="BT19" s="805"/>
      <c r="BU19" s="952"/>
      <c r="BV19" s="940"/>
      <c r="BW19" s="940"/>
      <c r="BX19" s="940"/>
      <c r="BY19" s="805"/>
      <c r="BZ19" s="952"/>
      <c r="CA19" s="940"/>
      <c r="CB19" s="940"/>
      <c r="CC19" s="940"/>
      <c r="CD19" s="805"/>
      <c r="CE19" s="952"/>
      <c r="CF19" s="940"/>
      <c r="CG19" s="940"/>
      <c r="CH19" s="940"/>
      <c r="CI19" s="805"/>
      <c r="CJ19" s="952"/>
      <c r="CK19" s="940"/>
      <c r="CL19" s="940"/>
      <c r="CM19" s="940"/>
      <c r="CN19" s="805"/>
      <c r="CO19" s="952"/>
      <c r="CP19" s="940"/>
      <c r="CQ19" s="940"/>
      <c r="CR19" s="940"/>
      <c r="CS19" s="805"/>
      <c r="CT19" s="952"/>
      <c r="CU19" s="940"/>
      <c r="CV19" s="940"/>
      <c r="CW19" s="940"/>
      <c r="CX19" s="805"/>
    </row>
    <row r="20" spans="1:102" ht="14.4" customHeight="1" x14ac:dyDescent="0.25">
      <c r="A20" s="110" t="str">
        <v>Berdasarkan pemeriksaan langsung terhadap bukti pendukung</v>
      </c>
      <c r="B20" s="929" t="str">
        <f>HYPERLINK("#'"&amp;'EWS DIRECTORY'!$J$170&amp;"'!A1",'EWS DIRECTORY'!$J$170)</f>
        <v>E-7-1-6</v>
      </c>
      <c r="C20" s="761"/>
      <c r="D20" s="761"/>
      <c r="E20" s="761"/>
      <c r="G20" s="52">
        <v>2</v>
      </c>
      <c r="H20" s="944" t="str">
        <f>'E-7'!$G$9</f>
        <v>Biaya Sehubungan dengan Jasa</v>
      </c>
      <c r="I20" s="940"/>
      <c r="J20" s="940"/>
      <c r="K20" s="940"/>
      <c r="L20" s="53" t="s">
        <v>1681</v>
      </c>
      <c r="M20" s="1158" t="s">
        <v>1449</v>
      </c>
      <c r="N20" s="940"/>
      <c r="O20" s="940"/>
      <c r="P20" s="940"/>
      <c r="Q20" s="940"/>
      <c r="R20" s="940"/>
      <c r="S20" s="940"/>
      <c r="T20" s="805"/>
      <c r="U20" s="964" t="s">
        <v>419</v>
      </c>
      <c r="V20" s="805"/>
      <c r="W20" s="1157">
        <f>'E-7'!$U$32</f>
        <v>0</v>
      </c>
      <c r="X20" s="940"/>
      <c r="Y20" s="940"/>
      <c r="Z20" s="940"/>
      <c r="AA20" s="805"/>
      <c r="AB20" s="945"/>
      <c r="AC20" s="940"/>
      <c r="AD20" s="940"/>
      <c r="AE20" s="940"/>
      <c r="AF20" s="805"/>
      <c r="AG20" s="945"/>
      <c r="AH20" s="940"/>
      <c r="AI20" s="940"/>
      <c r="AJ20" s="940"/>
      <c r="AK20" s="805"/>
      <c r="AL20" s="945"/>
      <c r="AM20" s="940"/>
      <c r="AN20" s="940"/>
      <c r="AO20" s="940"/>
      <c r="AP20" s="805"/>
      <c r="AQ20" s="945"/>
      <c r="AR20" s="940"/>
      <c r="AS20" s="940"/>
      <c r="AT20" s="940"/>
      <c r="AU20" s="805"/>
      <c r="AV20" s="945"/>
      <c r="AW20" s="940"/>
      <c r="AX20" s="940"/>
      <c r="AY20" s="940"/>
      <c r="AZ20" s="805"/>
      <c r="BA20" s="945"/>
      <c r="BB20" s="940"/>
      <c r="BC20" s="940"/>
      <c r="BD20" s="940"/>
      <c r="BE20" s="805"/>
      <c r="BF20" s="945"/>
      <c r="BG20" s="940"/>
      <c r="BH20" s="940"/>
      <c r="BI20" s="940"/>
      <c r="BJ20" s="805"/>
      <c r="BK20" s="945"/>
      <c r="BL20" s="940"/>
      <c r="BM20" s="940"/>
      <c r="BN20" s="940"/>
      <c r="BO20" s="805"/>
      <c r="BP20" s="945"/>
      <c r="BQ20" s="940"/>
      <c r="BR20" s="940"/>
      <c r="BS20" s="940"/>
      <c r="BT20" s="805"/>
      <c r="BU20" s="945"/>
      <c r="BV20" s="940"/>
      <c r="BW20" s="940"/>
      <c r="BX20" s="940"/>
      <c r="BY20" s="805"/>
      <c r="BZ20" s="945"/>
      <c r="CA20" s="940"/>
      <c r="CB20" s="940"/>
      <c r="CC20" s="940"/>
      <c r="CD20" s="805"/>
      <c r="CE20" s="945"/>
      <c r="CF20" s="940"/>
      <c r="CG20" s="940"/>
      <c r="CH20" s="940"/>
      <c r="CI20" s="805"/>
      <c r="CJ20" s="955">
        <f>'E-7-1-2'!AO19</f>
        <v>0</v>
      </c>
      <c r="CK20" s="940"/>
      <c r="CL20" s="940"/>
      <c r="CM20" s="940"/>
      <c r="CN20" s="805"/>
      <c r="CO20" s="955">
        <f>IF(CJ20&gt;0,CJ20,SUM(AB20:CI20))</f>
        <v>0</v>
      </c>
      <c r="CP20" s="940"/>
      <c r="CQ20" s="940"/>
      <c r="CR20" s="940"/>
      <c r="CS20" s="805"/>
      <c r="CT20" s="955">
        <f>CO20-W20</f>
        <v>0</v>
      </c>
      <c r="CU20" s="940"/>
      <c r="CV20" s="940"/>
      <c r="CW20" s="940"/>
      <c r="CX20" s="805"/>
    </row>
    <row r="21" spans="1:102" ht="14.4" customHeight="1" x14ac:dyDescent="0.25">
      <c r="A21" s="110" t="str">
        <v>Berdasarkan Analisis Kewajaran dan Kelaziman Usaha</v>
      </c>
      <c r="G21" s="52"/>
      <c r="H21" s="804"/>
      <c r="I21" s="940"/>
      <c r="J21" s="940"/>
      <c r="K21" s="940"/>
      <c r="M21" s="940"/>
      <c r="N21" s="940"/>
      <c r="O21" s="940"/>
      <c r="P21" s="940"/>
      <c r="Q21" s="940"/>
      <c r="R21" s="940"/>
      <c r="S21" s="940"/>
      <c r="T21" s="805"/>
      <c r="U21" s="964"/>
      <c r="V21" s="805"/>
      <c r="W21" s="1157"/>
      <c r="X21" s="940"/>
      <c r="Y21" s="940"/>
      <c r="Z21" s="940"/>
      <c r="AA21" s="805"/>
      <c r="AB21" s="952"/>
      <c r="AC21" s="940"/>
      <c r="AD21" s="940"/>
      <c r="AE21" s="940"/>
      <c r="AF21" s="805"/>
      <c r="AG21" s="952"/>
      <c r="AH21" s="940"/>
      <c r="AI21" s="940"/>
      <c r="AJ21" s="940"/>
      <c r="AK21" s="805"/>
      <c r="AL21" s="952"/>
      <c r="AM21" s="940"/>
      <c r="AN21" s="940"/>
      <c r="AO21" s="940"/>
      <c r="AP21" s="805"/>
      <c r="AQ21" s="952"/>
      <c r="AR21" s="940"/>
      <c r="AS21" s="940"/>
      <c r="AT21" s="940"/>
      <c r="AU21" s="805"/>
      <c r="AV21" s="952"/>
      <c r="AW21" s="940"/>
      <c r="AX21" s="940"/>
      <c r="AY21" s="940"/>
      <c r="AZ21" s="805"/>
      <c r="BA21" s="952"/>
      <c r="BB21" s="940"/>
      <c r="BC21" s="940"/>
      <c r="BD21" s="940"/>
      <c r="BE21" s="805"/>
      <c r="BF21" s="952"/>
      <c r="BG21" s="940"/>
      <c r="BH21" s="940"/>
      <c r="BI21" s="940"/>
      <c r="BJ21" s="805"/>
      <c r="BK21" s="952"/>
      <c r="BL21" s="940"/>
      <c r="BM21" s="940"/>
      <c r="BN21" s="940"/>
      <c r="BO21" s="805"/>
      <c r="BP21" s="952"/>
      <c r="BQ21" s="940"/>
      <c r="BR21" s="940"/>
      <c r="BS21" s="940"/>
      <c r="BT21" s="805"/>
      <c r="BU21" s="952"/>
      <c r="BV21" s="940"/>
      <c r="BW21" s="940"/>
      <c r="BX21" s="940"/>
      <c r="BY21" s="805"/>
      <c r="BZ21" s="952"/>
      <c r="CA21" s="940"/>
      <c r="CB21" s="940"/>
      <c r="CC21" s="940"/>
      <c r="CD21" s="805"/>
      <c r="CE21" s="952"/>
      <c r="CF21" s="940"/>
      <c r="CG21" s="940"/>
      <c r="CH21" s="940"/>
      <c r="CI21" s="805"/>
      <c r="CJ21" s="952"/>
      <c r="CK21" s="940"/>
      <c r="CL21" s="940"/>
      <c r="CM21" s="940"/>
      <c r="CN21" s="805"/>
      <c r="CO21" s="952"/>
      <c r="CP21" s="940"/>
      <c r="CQ21" s="940"/>
      <c r="CR21" s="940"/>
      <c r="CS21" s="805"/>
      <c r="CT21" s="952"/>
      <c r="CU21" s="940"/>
      <c r="CV21" s="940"/>
      <c r="CW21" s="940"/>
      <c r="CX21" s="805"/>
    </row>
    <row r="22" spans="1:102" ht="14.4" customHeight="1" x14ac:dyDescent="0.25">
      <c r="A22" s="110" t="str">
        <v>Berdasarkan Bahan Bukti Pidana</v>
      </c>
      <c r="G22" s="52">
        <v>3</v>
      </c>
      <c r="H22" s="944" t="str">
        <f>'E-7'!$G$9</f>
        <v>Biaya Sehubungan dengan Jasa</v>
      </c>
      <c r="I22" s="940"/>
      <c r="J22" s="940"/>
      <c r="K22" s="940"/>
      <c r="L22" s="53" t="s">
        <v>1681</v>
      </c>
      <c r="M22" s="1158" t="s">
        <v>1460</v>
      </c>
      <c r="N22" s="940"/>
      <c r="O22" s="940"/>
      <c r="P22" s="940"/>
      <c r="Q22" s="940"/>
      <c r="R22" s="940"/>
      <c r="S22" s="940"/>
      <c r="T22" s="805"/>
      <c r="U22" s="964" t="s">
        <v>421</v>
      </c>
      <c r="V22" s="805"/>
      <c r="W22" s="1157">
        <f>'E-7'!$U$32</f>
        <v>0</v>
      </c>
      <c r="X22" s="940"/>
      <c r="Y22" s="940"/>
      <c r="Z22" s="940"/>
      <c r="AA22" s="805"/>
      <c r="AB22" s="953">
        <f>SUMIF('E-7-1-3'!$J$24:$M$40,TEXT(AB16,"MM")&amp;TEXT(AB16,"MM")&amp;"*",'E-7-1-3'!$AT$24:$AX$40)</f>
        <v>0</v>
      </c>
      <c r="AC22" s="940"/>
      <c r="AD22" s="940"/>
      <c r="AE22" s="940"/>
      <c r="AF22" s="805"/>
      <c r="AG22" s="953">
        <f>SUMIF('E-7-1-3'!$J$24:$M$40,TEXT(AG16,"MM")&amp;TEXT(AG16,"MM")&amp;"*",'E-7-1-3'!$AT$24:$AX$40)</f>
        <v>0</v>
      </c>
      <c r="AH22" s="940"/>
      <c r="AI22" s="940"/>
      <c r="AJ22" s="940"/>
      <c r="AK22" s="805"/>
      <c r="AL22" s="953">
        <f>SUMIF('E-7-1-3'!$J$24:$M$40,TEXT(AL16,"MM")&amp;TEXT(AL16,"MM")&amp;"*",'E-7-1-3'!$AT$24:$AX$40)</f>
        <v>0</v>
      </c>
      <c r="AM22" s="940"/>
      <c r="AN22" s="940"/>
      <c r="AO22" s="940"/>
      <c r="AP22" s="805"/>
      <c r="AQ22" s="953">
        <f>SUMIF('E-7-1-3'!$J$24:$M$40,TEXT(AQ16,"MM")&amp;TEXT(AQ16,"MM")&amp;"*",'E-7-1-3'!$AT$24:$AX$40)</f>
        <v>0</v>
      </c>
      <c r="AR22" s="940"/>
      <c r="AS22" s="940"/>
      <c r="AT22" s="940"/>
      <c r="AU22" s="805"/>
      <c r="AV22" s="953">
        <f>SUMIF('E-7-1-3'!$J$24:$M$40,TEXT(AV16,"MM")&amp;TEXT(AV16,"MM")&amp;"*",'E-7-1-3'!$AT$24:$AX$40)</f>
        <v>0</v>
      </c>
      <c r="AW22" s="940"/>
      <c r="AX22" s="940"/>
      <c r="AY22" s="940"/>
      <c r="AZ22" s="805"/>
      <c r="BA22" s="953">
        <f>SUMIF('E-7-1-3'!$J$24:$M$40,TEXT(BA16,"MM")&amp;TEXT(BA16,"MM")&amp;"*",'E-7-1-3'!$AT$24:$AX$40)</f>
        <v>0</v>
      </c>
      <c r="BB22" s="940"/>
      <c r="BC22" s="940"/>
      <c r="BD22" s="940"/>
      <c r="BE22" s="805"/>
      <c r="BF22" s="953">
        <f>SUMIF('E-7-1-3'!$J$24:$M$40,TEXT(BF16,"MM")&amp;TEXT(BF16,"MM")&amp;"*",'E-7-1-3'!$AT$24:$AX$40)</f>
        <v>0</v>
      </c>
      <c r="BG22" s="940"/>
      <c r="BH22" s="940"/>
      <c r="BI22" s="940"/>
      <c r="BJ22" s="805"/>
      <c r="BK22" s="953">
        <f>SUMIF('E-7-1-3'!$J$24:$M$40,TEXT(BK16,"MM")&amp;TEXT(BK16,"MM")&amp;"*",'E-7-1-3'!$AT$24:$AX$40)</f>
        <v>0</v>
      </c>
      <c r="BL22" s="940"/>
      <c r="BM22" s="940"/>
      <c r="BN22" s="940"/>
      <c r="BO22" s="805"/>
      <c r="BP22" s="953">
        <f>SUMIF('E-7-1-3'!$J$24:$M$40,TEXT(BP16,"MM")&amp;TEXT(BP16,"MM")&amp;"*",'E-7-1-3'!$AT$24:$AX$40)</f>
        <v>0</v>
      </c>
      <c r="BQ22" s="940"/>
      <c r="BR22" s="940"/>
      <c r="BS22" s="940"/>
      <c r="BT22" s="805"/>
      <c r="BU22" s="953">
        <f>SUMIF('E-7-1-3'!$J$24:$M$40,TEXT(BU16,"MM")&amp;TEXT(BU16,"MM")&amp;"*",'E-7-1-3'!$AT$24:$AX$40)</f>
        <v>0</v>
      </c>
      <c r="BV22" s="940"/>
      <c r="BW22" s="940"/>
      <c r="BX22" s="940"/>
      <c r="BY22" s="805"/>
      <c r="BZ22" s="953">
        <f>SUMIF('E-7-1-3'!$J$24:$M$40,TEXT(BZ16,"MM")&amp;TEXT(BZ16,"MM")&amp;"*",'E-7-1-3'!$AT$24:$AX$40)</f>
        <v>0</v>
      </c>
      <c r="CA22" s="940"/>
      <c r="CB22" s="940"/>
      <c r="CC22" s="940"/>
      <c r="CD22" s="805"/>
      <c r="CE22" s="953">
        <f>SUMIF('E-7-1-3'!$J$24:$M$40,TEXT(CE16,"MM")&amp;TEXT(CE16,"MM")&amp;"*",'E-7-1-3'!$AT$24:$AX$40)</f>
        <v>0</v>
      </c>
      <c r="CF22" s="940"/>
      <c r="CG22" s="940"/>
      <c r="CH22" s="940"/>
      <c r="CI22" s="805"/>
      <c r="CJ22" s="955">
        <f>SUMIF('E-7-1-3'!J20:M36,"0112"&amp;"*",'E-7-1-3'!AT20:AX36)+SUMIF('E-7-1-3'!J20:M36,"0201"&amp;"*",'E-7-1-3'!AT20:AX36)+SUMIF('E-7-1-3'!J20:M36,"0302"&amp;"*",'E-7-1-3'!AT20:AX36)+SUMIF('E-7-1-3'!J20:M36,"0403"&amp;"*",'E-7-1-3'!AT20:AX36)+SUMIF('E-7-1-3'!J20:M36,"0503"&amp;"*",'E-7-1-3'!AT20:AX36)+SUMIF('E-7-1-3'!J20:M36,"0605"&amp;"*",'E-7-1-3'!AT20:AX36)+SUMIF('E-7-1-3'!J20:M36,"0706"&amp;"*",'E-7-1-3'!AT20:AX36)+SUMIF('E-7-1-3'!J20:M36,"0807"&amp;"*",'E-7-1-3'!AT20:AX36)+SUMIF('E-7-1-3'!J20:M36,"0908"&amp;"*",'E-7-1-3'!AT20:AX36)+SUMIF('E-7-1-3'!J20:M36,"1009"&amp;"*",'E-7-1-3'!AT20:AX36)+SUMIF('E-7-1-3'!J20:M36,"1110"&amp;"*",'E-7-1-3'!AT20:AX36)+SUMIF('E-7-1-3'!J20:M36,"1201"&amp;"*",'E-7-1-3'!AT20:AX36)</f>
        <v>0</v>
      </c>
      <c r="CK22" s="940"/>
      <c r="CL22" s="940"/>
      <c r="CM22" s="940"/>
      <c r="CN22" s="805"/>
      <c r="CO22" s="955">
        <f>IF(CJ22&gt;0,CJ22,SUM(AB22:CI22))</f>
        <v>0</v>
      </c>
      <c r="CP22" s="940"/>
      <c r="CQ22" s="940"/>
      <c r="CR22" s="940"/>
      <c r="CS22" s="805"/>
      <c r="CT22" s="955">
        <f>CO22-W22</f>
        <v>0</v>
      </c>
      <c r="CU22" s="940"/>
      <c r="CV22" s="940"/>
      <c r="CW22" s="940"/>
      <c r="CX22" s="805"/>
    </row>
    <row r="23" spans="1:102" ht="14.4" customHeight="1" x14ac:dyDescent="0.25">
      <c r="A23" s="110" t="str">
        <v>Berdasarkan Data Pemicu dan Data Penguji</v>
      </c>
      <c r="G23" s="52"/>
      <c r="H23" s="804"/>
      <c r="I23" s="940"/>
      <c r="J23" s="940"/>
      <c r="K23" s="940"/>
      <c r="M23" s="940"/>
      <c r="N23" s="940"/>
      <c r="O23" s="940"/>
      <c r="P23" s="940"/>
      <c r="Q23" s="940"/>
      <c r="R23" s="940"/>
      <c r="S23" s="940"/>
      <c r="T23" s="805"/>
      <c r="U23" s="964"/>
      <c r="V23" s="805"/>
      <c r="W23" s="1157"/>
      <c r="X23" s="940"/>
      <c r="Y23" s="940"/>
      <c r="Z23" s="940"/>
      <c r="AA23" s="805"/>
      <c r="AB23" s="952"/>
      <c r="AC23" s="940"/>
      <c r="AD23" s="940"/>
      <c r="AE23" s="940"/>
      <c r="AF23" s="805"/>
      <c r="AG23" s="952"/>
      <c r="AH23" s="940"/>
      <c r="AI23" s="940"/>
      <c r="AJ23" s="940"/>
      <c r="AK23" s="805"/>
      <c r="AL23" s="952"/>
      <c r="AM23" s="940"/>
      <c r="AN23" s="940"/>
      <c r="AO23" s="940"/>
      <c r="AP23" s="805"/>
      <c r="AQ23" s="952"/>
      <c r="AR23" s="940"/>
      <c r="AS23" s="940"/>
      <c r="AT23" s="940"/>
      <c r="AU23" s="805"/>
      <c r="AV23" s="952"/>
      <c r="AW23" s="940"/>
      <c r="AX23" s="940"/>
      <c r="AY23" s="940"/>
      <c r="AZ23" s="805"/>
      <c r="BA23" s="952"/>
      <c r="BB23" s="940"/>
      <c r="BC23" s="940"/>
      <c r="BD23" s="940"/>
      <c r="BE23" s="805"/>
      <c r="BF23" s="952"/>
      <c r="BG23" s="940"/>
      <c r="BH23" s="940"/>
      <c r="BI23" s="940"/>
      <c r="BJ23" s="805"/>
      <c r="BK23" s="952"/>
      <c r="BL23" s="940"/>
      <c r="BM23" s="940"/>
      <c r="BN23" s="940"/>
      <c r="BO23" s="805"/>
      <c r="BP23" s="952"/>
      <c r="BQ23" s="940"/>
      <c r="BR23" s="940"/>
      <c r="BS23" s="940"/>
      <c r="BT23" s="805"/>
      <c r="BU23" s="952"/>
      <c r="BV23" s="940"/>
      <c r="BW23" s="940"/>
      <c r="BX23" s="940"/>
      <c r="BY23" s="805"/>
      <c r="BZ23" s="952"/>
      <c r="CA23" s="940"/>
      <c r="CB23" s="940"/>
      <c r="CC23" s="940"/>
      <c r="CD23" s="805"/>
      <c r="CE23" s="952"/>
      <c r="CF23" s="940"/>
      <c r="CG23" s="940"/>
      <c r="CH23" s="940"/>
      <c r="CI23" s="805"/>
      <c r="CJ23" s="952"/>
      <c r="CK23" s="940"/>
      <c r="CL23" s="940"/>
      <c r="CM23" s="940"/>
      <c r="CN23" s="805"/>
      <c r="CO23" s="952"/>
      <c r="CP23" s="940"/>
      <c r="CQ23" s="940"/>
      <c r="CR23" s="940"/>
      <c r="CS23" s="805"/>
      <c r="CT23" s="952"/>
      <c r="CU23" s="940"/>
      <c r="CV23" s="940"/>
      <c r="CW23" s="940"/>
      <c r="CX23" s="805"/>
    </row>
    <row r="24" spans="1:102" ht="14.4" customHeight="1" x14ac:dyDescent="0.25">
      <c r="G24" s="52">
        <v>4</v>
      </c>
      <c r="H24" s="944" t="str">
        <f>'E-7'!$G$9</f>
        <v>Biaya Sehubungan dengan Jasa</v>
      </c>
      <c r="I24" s="940"/>
      <c r="J24" s="940"/>
      <c r="K24" s="940"/>
      <c r="L24" s="53" t="s">
        <v>1681</v>
      </c>
      <c r="M24" s="1158" t="s">
        <v>1464</v>
      </c>
      <c r="N24" s="940"/>
      <c r="O24" s="940"/>
      <c r="P24" s="940"/>
      <c r="Q24" s="940"/>
      <c r="R24" s="940"/>
      <c r="S24" s="940"/>
      <c r="T24" s="805"/>
      <c r="U24" s="964" t="s">
        <v>423</v>
      </c>
      <c r="V24" s="805"/>
      <c r="W24" s="1157">
        <f>'E-7'!$U$32</f>
        <v>0</v>
      </c>
      <c r="X24" s="940"/>
      <c r="Y24" s="940"/>
      <c r="Z24" s="940"/>
      <c r="AA24" s="805"/>
      <c r="AB24" s="945"/>
      <c r="AC24" s="940"/>
      <c r="AD24" s="940"/>
      <c r="AE24" s="940"/>
      <c r="AF24" s="805"/>
      <c r="AG24" s="945"/>
      <c r="AH24" s="940"/>
      <c r="AI24" s="940"/>
      <c r="AJ24" s="940"/>
      <c r="AK24" s="805"/>
      <c r="AL24" s="945"/>
      <c r="AM24" s="940"/>
      <c r="AN24" s="940"/>
      <c r="AO24" s="940"/>
      <c r="AP24" s="805"/>
      <c r="AQ24" s="945"/>
      <c r="AR24" s="940"/>
      <c r="AS24" s="940"/>
      <c r="AT24" s="940"/>
      <c r="AU24" s="805"/>
      <c r="AV24" s="945"/>
      <c r="AW24" s="940"/>
      <c r="AX24" s="940"/>
      <c r="AY24" s="940"/>
      <c r="AZ24" s="805"/>
      <c r="BA24" s="945"/>
      <c r="BB24" s="940"/>
      <c r="BC24" s="940"/>
      <c r="BD24" s="940"/>
      <c r="BE24" s="805"/>
      <c r="BF24" s="945"/>
      <c r="BG24" s="940"/>
      <c r="BH24" s="940"/>
      <c r="BI24" s="940"/>
      <c r="BJ24" s="805"/>
      <c r="BK24" s="945"/>
      <c r="BL24" s="940"/>
      <c r="BM24" s="940"/>
      <c r="BN24" s="940"/>
      <c r="BO24" s="805"/>
      <c r="BP24" s="945"/>
      <c r="BQ24" s="940"/>
      <c r="BR24" s="940"/>
      <c r="BS24" s="940"/>
      <c r="BT24" s="805"/>
      <c r="BU24" s="945"/>
      <c r="BV24" s="940"/>
      <c r="BW24" s="940"/>
      <c r="BX24" s="940"/>
      <c r="BY24" s="805"/>
      <c r="BZ24" s="945"/>
      <c r="CA24" s="940"/>
      <c r="CB24" s="940"/>
      <c r="CC24" s="940"/>
      <c r="CD24" s="805"/>
      <c r="CE24" s="945"/>
      <c r="CF24" s="940"/>
      <c r="CG24" s="940"/>
      <c r="CH24" s="940"/>
      <c r="CI24" s="805"/>
      <c r="CJ24" s="955">
        <f>'E-7-1-4'!AK40</f>
        <v>0</v>
      </c>
      <c r="CK24" s="940"/>
      <c r="CL24" s="940"/>
      <c r="CM24" s="940"/>
      <c r="CN24" s="805"/>
      <c r="CO24" s="955">
        <f>IF(CJ24&gt;0,CJ24,SUM(AB24:CI24))</f>
        <v>0</v>
      </c>
      <c r="CP24" s="940"/>
      <c r="CQ24" s="940"/>
      <c r="CR24" s="940"/>
      <c r="CS24" s="805"/>
      <c r="CT24" s="955">
        <f>CO24-W24</f>
        <v>0</v>
      </c>
      <c r="CU24" s="940"/>
      <c r="CV24" s="940"/>
      <c r="CW24" s="940"/>
      <c r="CX24" s="805"/>
    </row>
    <row r="25" spans="1:102" ht="14.25" customHeight="1" x14ac:dyDescent="0.25">
      <c r="G25" s="52"/>
      <c r="H25" s="804"/>
      <c r="I25" s="940"/>
      <c r="J25" s="940"/>
      <c r="K25" s="940"/>
      <c r="M25" s="940"/>
      <c r="N25" s="940"/>
      <c r="O25" s="940"/>
      <c r="P25" s="940"/>
      <c r="Q25" s="940"/>
      <c r="R25" s="940"/>
      <c r="S25" s="940"/>
      <c r="T25" s="805"/>
      <c r="U25" s="964"/>
      <c r="V25" s="805"/>
      <c r="W25" s="1157"/>
      <c r="X25" s="940"/>
      <c r="Y25" s="940"/>
      <c r="Z25" s="940"/>
      <c r="AA25" s="805"/>
      <c r="AB25" s="952"/>
      <c r="AC25" s="940"/>
      <c r="AD25" s="940"/>
      <c r="AE25" s="940"/>
      <c r="AF25" s="805"/>
      <c r="AG25" s="952"/>
      <c r="AH25" s="940"/>
      <c r="AI25" s="940"/>
      <c r="AJ25" s="940"/>
      <c r="AK25" s="805"/>
      <c r="AL25" s="952"/>
      <c r="AM25" s="940"/>
      <c r="AN25" s="940"/>
      <c r="AO25" s="940"/>
      <c r="AP25" s="805"/>
      <c r="AQ25" s="952"/>
      <c r="AR25" s="940"/>
      <c r="AS25" s="940"/>
      <c r="AT25" s="940"/>
      <c r="AU25" s="805"/>
      <c r="AV25" s="952"/>
      <c r="AW25" s="940"/>
      <c r="AX25" s="940"/>
      <c r="AY25" s="940"/>
      <c r="AZ25" s="805"/>
      <c r="BA25" s="952"/>
      <c r="BB25" s="940"/>
      <c r="BC25" s="940"/>
      <c r="BD25" s="940"/>
      <c r="BE25" s="805"/>
      <c r="BF25" s="952"/>
      <c r="BG25" s="940"/>
      <c r="BH25" s="940"/>
      <c r="BI25" s="940"/>
      <c r="BJ25" s="805"/>
      <c r="BK25" s="952"/>
      <c r="BL25" s="940"/>
      <c r="BM25" s="940"/>
      <c r="BN25" s="940"/>
      <c r="BO25" s="805"/>
      <c r="BP25" s="952"/>
      <c r="BQ25" s="940"/>
      <c r="BR25" s="940"/>
      <c r="BS25" s="940"/>
      <c r="BT25" s="805"/>
      <c r="BU25" s="952"/>
      <c r="BV25" s="940"/>
      <c r="BW25" s="940"/>
      <c r="BX25" s="940"/>
      <c r="BY25" s="805"/>
      <c r="BZ25" s="952"/>
      <c r="CA25" s="940"/>
      <c r="CB25" s="940"/>
      <c r="CC25" s="940"/>
      <c r="CD25" s="805"/>
      <c r="CE25" s="952"/>
      <c r="CF25" s="940"/>
      <c r="CG25" s="940"/>
      <c r="CH25" s="940"/>
      <c r="CI25" s="805"/>
      <c r="CJ25" s="952"/>
      <c r="CK25" s="940"/>
      <c r="CL25" s="940"/>
      <c r="CM25" s="940"/>
      <c r="CN25" s="805"/>
      <c r="CO25" s="952"/>
      <c r="CP25" s="940"/>
      <c r="CQ25" s="940"/>
      <c r="CR25" s="940"/>
      <c r="CS25" s="805"/>
      <c r="CT25" s="952"/>
      <c r="CU25" s="940"/>
      <c r="CV25" s="940"/>
      <c r="CW25" s="940"/>
      <c r="CX25" s="805"/>
    </row>
    <row r="26" spans="1:102" ht="14.4" customHeight="1" x14ac:dyDescent="0.25">
      <c r="G26" s="52">
        <v>5</v>
      </c>
      <c r="H26" s="944" t="str">
        <f>'E-7'!$G$9</f>
        <v>Biaya Sehubungan dengan Jasa</v>
      </c>
      <c r="I26" s="940"/>
      <c r="J26" s="940"/>
      <c r="K26" s="940"/>
      <c r="L26" s="53" t="s">
        <v>1681</v>
      </c>
      <c r="M26" s="1158" t="s">
        <v>1468</v>
      </c>
      <c r="N26" s="940"/>
      <c r="O26" s="940"/>
      <c r="P26" s="940"/>
      <c r="Q26" s="940"/>
      <c r="R26" s="940"/>
      <c r="S26" s="940"/>
      <c r="T26" s="805"/>
      <c r="U26" s="964" t="s">
        <v>425</v>
      </c>
      <c r="V26" s="805"/>
      <c r="W26" s="1157">
        <f>'E-7'!$U$32</f>
        <v>0</v>
      </c>
      <c r="X26" s="940"/>
      <c r="Y26" s="940"/>
      <c r="Z26" s="940"/>
      <c r="AA26" s="805"/>
      <c r="AB26" s="953">
        <f ca="1">SUMIF('E-7-1-5'!$J$20:$O$34,TEXT(AB16,"MM")&amp;TEXT(AB16,"MM")&amp;"*",'E-7-1-5'!$AL$20:$AP$34)</f>
        <v>0</v>
      </c>
      <c r="AC26" s="940"/>
      <c r="AD26" s="940"/>
      <c r="AE26" s="940"/>
      <c r="AF26" s="805"/>
      <c r="AG26" s="953">
        <f ca="1">SUMIF('E-7-1-5'!$J$20:$O$34,TEXT(AG16,"MM")&amp;TEXT(AG16,"MM")&amp;"*",'E-7-1-5'!$AL$20:$AP$34)</f>
        <v>0</v>
      </c>
      <c r="AH26" s="940"/>
      <c r="AI26" s="940"/>
      <c r="AJ26" s="940"/>
      <c r="AK26" s="805"/>
      <c r="AL26" s="953">
        <f ca="1">SUMIF('E-7-1-5'!$J$20:$O$34,TEXT(AL16,"MM")&amp;TEXT(AL16,"MM")&amp;"*",'E-7-1-5'!$AL$20:$AP$34)</f>
        <v>0</v>
      </c>
      <c r="AM26" s="940"/>
      <c r="AN26" s="940"/>
      <c r="AO26" s="940"/>
      <c r="AP26" s="805"/>
      <c r="AQ26" s="953">
        <f ca="1">SUMIF('E-7-1-5'!$J$20:$O$34,TEXT(AQ16,"MM")&amp;TEXT(AQ16,"MM")&amp;"*",'E-7-1-5'!$AL$20:$AP$34)</f>
        <v>0</v>
      </c>
      <c r="AR26" s="940"/>
      <c r="AS26" s="940"/>
      <c r="AT26" s="940"/>
      <c r="AU26" s="805"/>
      <c r="AV26" s="953">
        <f ca="1">SUMIF('E-7-1-5'!$J$20:$O$34,TEXT(AV16,"MM")&amp;TEXT(AV16,"MM")&amp;"*",'E-7-1-5'!$AL$20:$AP$34)</f>
        <v>0</v>
      </c>
      <c r="AW26" s="940"/>
      <c r="AX26" s="940"/>
      <c r="AY26" s="940"/>
      <c r="AZ26" s="805"/>
      <c r="BA26" s="953">
        <f ca="1">SUMIF('E-7-1-5'!$J$20:$O$34,TEXT(BA16,"MM")&amp;TEXT(BA16,"MM")&amp;"*",'E-7-1-5'!$AL$20:$AP$34)</f>
        <v>0</v>
      </c>
      <c r="BB26" s="940"/>
      <c r="BC26" s="940"/>
      <c r="BD26" s="940"/>
      <c r="BE26" s="805"/>
      <c r="BF26" s="953">
        <f ca="1">SUMIF('E-7-1-5'!$J$20:$O$34,TEXT(BF16,"MM")&amp;TEXT(BF16,"MM")&amp;"*",'E-7-1-5'!$AL$20:$AP$34)</f>
        <v>0</v>
      </c>
      <c r="BG26" s="940"/>
      <c r="BH26" s="940"/>
      <c r="BI26" s="940"/>
      <c r="BJ26" s="805"/>
      <c r="BK26" s="953">
        <f ca="1">SUMIF('E-7-1-5'!$J$20:$O$34,TEXT(BK16,"MM")&amp;TEXT(BK16,"MM")&amp;"*",'E-7-1-5'!$AL$20:$AP$34)</f>
        <v>0</v>
      </c>
      <c r="BL26" s="940"/>
      <c r="BM26" s="940"/>
      <c r="BN26" s="940"/>
      <c r="BO26" s="805"/>
      <c r="BP26" s="953">
        <f ca="1">SUMIF('E-7-1-5'!$J$20:$O$34,TEXT(BP16,"MM")&amp;TEXT(BP16,"MM")&amp;"*",'E-7-1-5'!$AL$20:$AP$34)</f>
        <v>0</v>
      </c>
      <c r="BQ26" s="940"/>
      <c r="BR26" s="940"/>
      <c r="BS26" s="940"/>
      <c r="BT26" s="805"/>
      <c r="BU26" s="953">
        <f ca="1">SUMIF('E-7-1-5'!$J$20:$O$34,TEXT(BU16,"MM")&amp;TEXT(BU16,"MM")&amp;"*",'E-7-1-5'!$AL$20:$AP$34)</f>
        <v>0</v>
      </c>
      <c r="BV26" s="940"/>
      <c r="BW26" s="940"/>
      <c r="BX26" s="940"/>
      <c r="BY26" s="805"/>
      <c r="BZ26" s="953">
        <f ca="1">SUMIF('E-7-1-5'!$J$20:$O$34,TEXT(BZ16,"MM")&amp;TEXT(BZ16,"MM")&amp;"*",'E-7-1-5'!$AL$20:$AP$34)</f>
        <v>0</v>
      </c>
      <c r="CA26" s="940"/>
      <c r="CB26" s="940"/>
      <c r="CC26" s="940"/>
      <c r="CD26" s="805"/>
      <c r="CE26" s="953">
        <f ca="1">SUMIF('E-7-1-5'!$J$20:$O$34,TEXT(CE16,"MM")&amp;TEXT(CE16,"MM")&amp;"*",'E-7-1-5'!$AL$20:$AP$34)</f>
        <v>0</v>
      </c>
      <c r="CF26" s="940"/>
      <c r="CG26" s="940"/>
      <c r="CH26" s="940"/>
      <c r="CI26" s="805"/>
      <c r="CJ26" s="955">
        <f ca="1">SUMIF('E-7-1-5'!J20:O34,"0112"&amp;"*",'E-7-1-5'!AL20:AP34)+SUMIF('E-7-1-5'!J20:O34,"0201"&amp;"*",'E-7-1-5'!AL20:AP34)+SUMIF('E-7-1-5'!J20:O34,"0302"&amp;"*",'E-7-1-5'!AL20:AP34)+SUMIF('E-7-1-5'!J20:O34,"0403"&amp;"*",'E-7-1-5'!AL20:AP34)+SUMIF('E-7-1-5'!J20:O34,"0503"&amp;"*",'E-7-1-5'!AL20:AP34)+SUMIF('E-7-1-5'!J20:O34,"0605"&amp;"*",'E-7-1-5'!AL20:AP34)+SUMIF('E-7-1-5'!J20:O34,"0706"&amp;"*",'E-7-1-5'!AL20:AP34)+SUMIF('E-7-1-5'!J20:O34,"0807"&amp;"*",'E-7-1-5'!AL20:AP34)+SUMIF('E-7-1-5'!J20:O34,"0908"&amp;"*",'E-7-1-5'!AL20:AP34)+SUMIF('E-7-1-5'!J20:O34,"1009"&amp;"*",'E-7-1-5'!AL20:AP34)+SUMIF('E-7-1-5'!J20:O34,"1110"&amp;"*",'E-7-1-5'!AL20:AP34)+SUMIF('E-7-1-5'!J20:O34,"1201"&amp;"*",'E-7-1-5'!AL20:AP34)</f>
        <v>0</v>
      </c>
      <c r="CK26" s="940"/>
      <c r="CL26" s="940"/>
      <c r="CM26" s="940"/>
      <c r="CN26" s="805"/>
      <c r="CO26" s="955">
        <f ca="1">IF(CJ26&gt;0,CJ26,SUM(AB26:CI26))</f>
        <v>0</v>
      </c>
      <c r="CP26" s="940"/>
      <c r="CQ26" s="940"/>
      <c r="CR26" s="940"/>
      <c r="CS26" s="805"/>
      <c r="CT26" s="955">
        <f ca="1">CO26-W26</f>
        <v>0</v>
      </c>
      <c r="CU26" s="940"/>
      <c r="CV26" s="940"/>
      <c r="CW26" s="940"/>
      <c r="CX26" s="805"/>
    </row>
    <row r="27" spans="1:102" ht="14.25" customHeight="1" x14ac:dyDescent="0.25">
      <c r="G27" s="52"/>
      <c r="H27" s="804"/>
      <c r="I27" s="940"/>
      <c r="J27" s="940"/>
      <c r="K27" s="940"/>
      <c r="M27" s="940"/>
      <c r="N27" s="940"/>
      <c r="O27" s="940"/>
      <c r="P27" s="940"/>
      <c r="Q27" s="940"/>
      <c r="R27" s="940"/>
      <c r="S27" s="940"/>
      <c r="T27" s="805"/>
      <c r="U27" s="964"/>
      <c r="V27" s="805"/>
      <c r="W27" s="1157"/>
      <c r="X27" s="940"/>
      <c r="Y27" s="940"/>
      <c r="Z27" s="940"/>
      <c r="AA27" s="805"/>
      <c r="AB27" s="952"/>
      <c r="AC27" s="940"/>
      <c r="AD27" s="940"/>
      <c r="AE27" s="940"/>
      <c r="AF27" s="805"/>
      <c r="AG27" s="952"/>
      <c r="AH27" s="940"/>
      <c r="AI27" s="940"/>
      <c r="AJ27" s="940"/>
      <c r="AK27" s="805"/>
      <c r="AL27" s="952"/>
      <c r="AM27" s="940"/>
      <c r="AN27" s="940"/>
      <c r="AO27" s="940"/>
      <c r="AP27" s="805"/>
      <c r="AQ27" s="952"/>
      <c r="AR27" s="940"/>
      <c r="AS27" s="940"/>
      <c r="AT27" s="940"/>
      <c r="AU27" s="805"/>
      <c r="AV27" s="952"/>
      <c r="AW27" s="940"/>
      <c r="AX27" s="940"/>
      <c r="AY27" s="940"/>
      <c r="AZ27" s="805"/>
      <c r="BA27" s="952"/>
      <c r="BB27" s="940"/>
      <c r="BC27" s="940"/>
      <c r="BD27" s="940"/>
      <c r="BE27" s="805"/>
      <c r="BF27" s="952"/>
      <c r="BG27" s="940"/>
      <c r="BH27" s="940"/>
      <c r="BI27" s="940"/>
      <c r="BJ27" s="805"/>
      <c r="BK27" s="952"/>
      <c r="BL27" s="940"/>
      <c r="BM27" s="940"/>
      <c r="BN27" s="940"/>
      <c r="BO27" s="805"/>
      <c r="BP27" s="952"/>
      <c r="BQ27" s="940"/>
      <c r="BR27" s="940"/>
      <c r="BS27" s="940"/>
      <c r="BT27" s="805"/>
      <c r="BU27" s="952"/>
      <c r="BV27" s="940"/>
      <c r="BW27" s="940"/>
      <c r="BX27" s="940"/>
      <c r="BY27" s="805"/>
      <c r="BZ27" s="952"/>
      <c r="CA27" s="940"/>
      <c r="CB27" s="940"/>
      <c r="CC27" s="940"/>
      <c r="CD27" s="805"/>
      <c r="CE27" s="952"/>
      <c r="CF27" s="940"/>
      <c r="CG27" s="940"/>
      <c r="CH27" s="940"/>
      <c r="CI27" s="805"/>
      <c r="CJ27" s="952"/>
      <c r="CK27" s="940"/>
      <c r="CL27" s="940"/>
      <c r="CM27" s="940"/>
      <c r="CN27" s="805"/>
      <c r="CO27" s="952"/>
      <c r="CP27" s="940"/>
      <c r="CQ27" s="940"/>
      <c r="CR27" s="940"/>
      <c r="CS27" s="805"/>
      <c r="CT27" s="952"/>
      <c r="CU27" s="940"/>
      <c r="CV27" s="940"/>
      <c r="CW27" s="940"/>
      <c r="CX27" s="805"/>
    </row>
    <row r="28" spans="1:102" ht="14.4" customHeight="1" x14ac:dyDescent="0.25">
      <c r="B28" s="760"/>
      <c r="C28" s="761"/>
      <c r="D28" s="761"/>
      <c r="E28" s="761"/>
      <c r="G28" s="52">
        <v>6</v>
      </c>
      <c r="H28" s="944" t="str">
        <f>'E-7'!$G$9</f>
        <v>Biaya Sehubungan dengan Jasa</v>
      </c>
      <c r="I28" s="940"/>
      <c r="J28" s="940"/>
      <c r="K28" s="940"/>
      <c r="L28" s="53" t="s">
        <v>1681</v>
      </c>
      <c r="M28" s="1158" t="s">
        <v>1472</v>
      </c>
      <c r="N28" s="940"/>
      <c r="O28" s="940"/>
      <c r="P28" s="940"/>
      <c r="Q28" s="940"/>
      <c r="R28" s="940"/>
      <c r="S28" s="940"/>
      <c r="T28" s="805"/>
      <c r="U28" s="964" t="s">
        <v>427</v>
      </c>
      <c r="V28" s="805"/>
      <c r="W28" s="1157">
        <f>'E-7'!$U$32</f>
        <v>0</v>
      </c>
      <c r="X28" s="940"/>
      <c r="Y28" s="940"/>
      <c r="Z28" s="940"/>
      <c r="AA28" s="805"/>
      <c r="AB28" s="945"/>
      <c r="AC28" s="940"/>
      <c r="AD28" s="940"/>
      <c r="AE28" s="940"/>
      <c r="AF28" s="805"/>
      <c r="AG28" s="945"/>
      <c r="AH28" s="940"/>
      <c r="AI28" s="940"/>
      <c r="AJ28" s="940"/>
      <c r="AK28" s="805"/>
      <c r="AL28" s="945"/>
      <c r="AM28" s="940"/>
      <c r="AN28" s="940"/>
      <c r="AO28" s="940"/>
      <c r="AP28" s="805"/>
      <c r="AQ28" s="945"/>
      <c r="AR28" s="940"/>
      <c r="AS28" s="940"/>
      <c r="AT28" s="940"/>
      <c r="AU28" s="805"/>
      <c r="AV28" s="945"/>
      <c r="AW28" s="940"/>
      <c r="AX28" s="940"/>
      <c r="AY28" s="940"/>
      <c r="AZ28" s="805"/>
      <c r="BA28" s="945"/>
      <c r="BB28" s="940"/>
      <c r="BC28" s="940"/>
      <c r="BD28" s="940"/>
      <c r="BE28" s="805"/>
      <c r="BF28" s="945"/>
      <c r="BG28" s="940"/>
      <c r="BH28" s="940"/>
      <c r="BI28" s="940"/>
      <c r="BJ28" s="805"/>
      <c r="BK28" s="945"/>
      <c r="BL28" s="940"/>
      <c r="BM28" s="940"/>
      <c r="BN28" s="940"/>
      <c r="BO28" s="805"/>
      <c r="BP28" s="945"/>
      <c r="BQ28" s="940"/>
      <c r="BR28" s="940"/>
      <c r="BS28" s="940"/>
      <c r="BT28" s="805"/>
      <c r="BU28" s="945"/>
      <c r="BV28" s="940"/>
      <c r="BW28" s="940"/>
      <c r="BX28" s="940"/>
      <c r="BY28" s="805"/>
      <c r="BZ28" s="945"/>
      <c r="CA28" s="940"/>
      <c r="CB28" s="940"/>
      <c r="CC28" s="940"/>
      <c r="CD28" s="805"/>
      <c r="CE28" s="945"/>
      <c r="CF28" s="940"/>
      <c r="CG28" s="940"/>
      <c r="CH28" s="940"/>
      <c r="CI28" s="805"/>
      <c r="CJ28" s="955" t="e">
        <f>'E-7-1-6'!#REF!</f>
        <v>#REF!</v>
      </c>
      <c r="CK28" s="940"/>
      <c r="CL28" s="940"/>
      <c r="CM28" s="940"/>
      <c r="CN28" s="805"/>
      <c r="CO28" s="955" t="e">
        <f>IF(CJ28&gt;0,CJ28,SUM(AB28:CI28))</f>
        <v>#REF!</v>
      </c>
      <c r="CP28" s="940"/>
      <c r="CQ28" s="940"/>
      <c r="CR28" s="940"/>
      <c r="CS28" s="805"/>
      <c r="CT28" s="955" t="e">
        <f>CO28-W28</f>
        <v>#REF!</v>
      </c>
      <c r="CU28" s="940"/>
      <c r="CV28" s="940"/>
      <c r="CW28" s="940"/>
      <c r="CX28" s="805"/>
    </row>
    <row r="29" spans="1:102" ht="14.4" customHeight="1" x14ac:dyDescent="0.25">
      <c r="G29" s="52"/>
      <c r="H29" s="804"/>
      <c r="I29" s="940"/>
      <c r="J29" s="940"/>
      <c r="K29" s="940"/>
      <c r="M29" s="940"/>
      <c r="N29" s="940"/>
      <c r="O29" s="940"/>
      <c r="P29" s="940"/>
      <c r="Q29" s="940"/>
      <c r="R29" s="940"/>
      <c r="S29" s="940"/>
      <c r="T29" s="805"/>
      <c r="U29" s="964"/>
      <c r="V29" s="805"/>
      <c r="W29" s="950"/>
      <c r="X29" s="940"/>
      <c r="Y29" s="940"/>
      <c r="Z29" s="940"/>
      <c r="AA29" s="805"/>
      <c r="AB29" s="952"/>
      <c r="AC29" s="940"/>
      <c r="AD29" s="940"/>
      <c r="AE29" s="940"/>
      <c r="AF29" s="805"/>
      <c r="AG29" s="952"/>
      <c r="AH29" s="940"/>
      <c r="AI29" s="940"/>
      <c r="AJ29" s="940"/>
      <c r="AK29" s="805"/>
      <c r="AL29" s="952"/>
      <c r="AM29" s="940"/>
      <c r="AN29" s="940"/>
      <c r="AO29" s="940"/>
      <c r="AP29" s="805"/>
      <c r="AQ29" s="952"/>
      <c r="AR29" s="940"/>
      <c r="AS29" s="940"/>
      <c r="AT29" s="940"/>
      <c r="AU29" s="805"/>
      <c r="AV29" s="952"/>
      <c r="AW29" s="940"/>
      <c r="AX29" s="940"/>
      <c r="AY29" s="940"/>
      <c r="AZ29" s="805"/>
      <c r="BA29" s="952"/>
      <c r="BB29" s="940"/>
      <c r="BC29" s="940"/>
      <c r="BD29" s="940"/>
      <c r="BE29" s="805"/>
      <c r="BF29" s="952"/>
      <c r="BG29" s="940"/>
      <c r="BH29" s="940"/>
      <c r="BI29" s="940"/>
      <c r="BJ29" s="805"/>
      <c r="BK29" s="952"/>
      <c r="BL29" s="940"/>
      <c r="BM29" s="940"/>
      <c r="BN29" s="940"/>
      <c r="BO29" s="805"/>
      <c r="BP29" s="952"/>
      <c r="BQ29" s="940"/>
      <c r="BR29" s="940"/>
      <c r="BS29" s="940"/>
      <c r="BT29" s="805"/>
      <c r="BU29" s="952"/>
      <c r="BV29" s="940"/>
      <c r="BW29" s="940"/>
      <c r="BX29" s="940"/>
      <c r="BY29" s="805"/>
      <c r="BZ29" s="952"/>
      <c r="CA29" s="940"/>
      <c r="CB29" s="940"/>
      <c r="CC29" s="940"/>
      <c r="CD29" s="805"/>
      <c r="CE29" s="952"/>
      <c r="CF29" s="940"/>
      <c r="CG29" s="940"/>
      <c r="CH29" s="940"/>
      <c r="CI29" s="805"/>
      <c r="CJ29" s="952"/>
      <c r="CK29" s="940"/>
      <c r="CL29" s="940"/>
      <c r="CM29" s="940"/>
      <c r="CN29" s="805"/>
      <c r="CO29" s="952"/>
      <c r="CP29" s="940"/>
      <c r="CQ29" s="940"/>
      <c r="CR29" s="940"/>
      <c r="CS29" s="805"/>
      <c r="CT29" s="952"/>
      <c r="CU29" s="940"/>
      <c r="CV29" s="940"/>
      <c r="CW29" s="940"/>
      <c r="CX29" s="805"/>
    </row>
    <row r="30" spans="1:102" ht="14.25" customHeight="1" thickBot="1" x14ac:dyDescent="0.3">
      <c r="G30" s="290"/>
      <c r="H30" s="291"/>
      <c r="I30" s="291"/>
      <c r="J30" s="291"/>
      <c r="K30" s="291"/>
      <c r="L30" s="291"/>
      <c r="M30" s="291"/>
      <c r="N30" s="291"/>
      <c r="O30" s="291"/>
      <c r="P30" s="291"/>
      <c r="Q30" s="291"/>
      <c r="R30" s="291"/>
      <c r="S30" s="291"/>
      <c r="T30" s="291"/>
      <c r="U30" s="292"/>
      <c r="V30" s="293"/>
      <c r="W30" s="941"/>
      <c r="X30" s="942"/>
      <c r="Y30" s="942"/>
      <c r="Z30" s="942"/>
      <c r="AA30" s="943"/>
      <c r="AB30" s="941"/>
      <c r="AC30" s="942"/>
      <c r="AD30" s="942"/>
      <c r="AE30" s="942"/>
      <c r="AF30" s="943"/>
      <c r="AG30" s="941"/>
      <c r="AH30" s="942"/>
      <c r="AI30" s="942"/>
      <c r="AJ30" s="942"/>
      <c r="AK30" s="943"/>
      <c r="AL30" s="941"/>
      <c r="AM30" s="942"/>
      <c r="AN30" s="942"/>
      <c r="AO30" s="942"/>
      <c r="AP30" s="943"/>
      <c r="AQ30" s="941"/>
      <c r="AR30" s="942"/>
      <c r="AS30" s="942"/>
      <c r="AT30" s="942"/>
      <c r="AU30" s="943"/>
      <c r="AV30" s="941"/>
      <c r="AW30" s="942"/>
      <c r="AX30" s="942"/>
      <c r="AY30" s="942"/>
      <c r="AZ30" s="943"/>
      <c r="BA30" s="941"/>
      <c r="BB30" s="942"/>
      <c r="BC30" s="942"/>
      <c r="BD30" s="942"/>
      <c r="BE30" s="943"/>
      <c r="BF30" s="941"/>
      <c r="BG30" s="942"/>
      <c r="BH30" s="942"/>
      <c r="BI30" s="942"/>
      <c r="BJ30" s="943"/>
      <c r="BK30" s="941"/>
      <c r="BL30" s="942"/>
      <c r="BM30" s="942"/>
      <c r="BN30" s="942"/>
      <c r="BO30" s="943"/>
      <c r="BP30" s="941"/>
      <c r="BQ30" s="942"/>
      <c r="BR30" s="942"/>
      <c r="BS30" s="942"/>
      <c r="BT30" s="943"/>
      <c r="BU30" s="941"/>
      <c r="BV30" s="942"/>
      <c r="BW30" s="942"/>
      <c r="BX30" s="942"/>
      <c r="BY30" s="943"/>
      <c r="BZ30" s="941"/>
      <c r="CA30" s="942"/>
      <c r="CB30" s="942"/>
      <c r="CC30" s="942"/>
      <c r="CD30" s="943"/>
      <c r="CE30" s="941"/>
      <c r="CF30" s="942"/>
      <c r="CG30" s="942"/>
      <c r="CH30" s="942"/>
      <c r="CI30" s="943"/>
      <c r="CJ30" s="941"/>
      <c r="CK30" s="942"/>
      <c r="CL30" s="942"/>
      <c r="CM30" s="942"/>
      <c r="CN30" s="943"/>
      <c r="CO30" s="941"/>
      <c r="CP30" s="942"/>
      <c r="CQ30" s="942"/>
      <c r="CR30" s="942"/>
      <c r="CS30" s="943"/>
      <c r="CT30" s="941"/>
      <c r="CU30" s="942"/>
      <c r="CV30" s="942"/>
      <c r="CW30" s="942"/>
      <c r="CX30" s="943"/>
    </row>
    <row r="31" spans="1:102" ht="15" customHeight="1" thickTop="1" x14ac:dyDescent="0.25">
      <c r="AL31" s="110"/>
      <c r="AM31" s="110"/>
      <c r="AN31" s="110"/>
      <c r="AO31" s="110"/>
      <c r="AP31" s="110"/>
      <c r="AQ31" s="110"/>
      <c r="AR31" s="110"/>
      <c r="AS31" s="110"/>
      <c r="AT31" s="110"/>
      <c r="AU31" s="110"/>
      <c r="AV31" s="110"/>
      <c r="AW31" s="110"/>
      <c r="AX31" s="110"/>
      <c r="AY31" s="110"/>
      <c r="AZ31" s="110"/>
      <c r="BA31" s="110"/>
      <c r="BB31" s="110"/>
      <c r="BC31" s="110"/>
      <c r="BD31" s="110"/>
      <c r="BE31" s="110"/>
      <c r="BF31" s="110"/>
      <c r="BG31" s="110"/>
      <c r="BH31" s="110"/>
      <c r="BI31" s="110"/>
      <c r="BJ31" s="110"/>
      <c r="BK31" s="110"/>
      <c r="BL31" s="110"/>
      <c r="BM31" s="110"/>
      <c r="BN31" s="110"/>
      <c r="BO31" s="110"/>
      <c r="BP31" s="110"/>
      <c r="BQ31" s="110"/>
      <c r="BR31" s="110"/>
      <c r="BS31" s="110"/>
      <c r="BT31" s="110"/>
      <c r="BU31" s="110"/>
      <c r="BV31" s="110"/>
      <c r="BW31" s="110"/>
      <c r="BX31" s="110"/>
      <c r="BY31" s="110"/>
      <c r="BZ31" s="110"/>
      <c r="CA31" s="110"/>
      <c r="CB31" s="110"/>
      <c r="CC31" s="110"/>
      <c r="CD31" s="110"/>
      <c r="CE31" s="110"/>
      <c r="CF31" s="110"/>
      <c r="CG31" s="110"/>
      <c r="CH31" s="110"/>
      <c r="CI31" s="110"/>
      <c r="CJ31" s="110"/>
      <c r="CK31" s="110"/>
      <c r="CL31" s="110"/>
      <c r="CM31" s="110"/>
      <c r="CN31" s="110"/>
      <c r="CO31" s="110"/>
      <c r="CP31" s="110"/>
      <c r="CQ31" s="110"/>
      <c r="CR31" s="110"/>
      <c r="CS31" s="110"/>
      <c r="CT31" s="110"/>
      <c r="CU31" s="110"/>
      <c r="CV31" s="110"/>
      <c r="CW31" s="110"/>
      <c r="CX31" s="110"/>
    </row>
    <row r="32" spans="1:102" ht="15" customHeight="1" x14ac:dyDescent="0.25">
      <c r="G32" s="198" t="s">
        <v>1779</v>
      </c>
      <c r="H32" s="199"/>
      <c r="I32" s="199"/>
      <c r="J32" s="199"/>
      <c r="K32" s="199"/>
      <c r="L32" s="199"/>
      <c r="M32" s="199"/>
      <c r="N32" s="199"/>
      <c r="O32" s="199"/>
      <c r="P32" s="199"/>
      <c r="Q32" s="199"/>
      <c r="R32" s="199"/>
      <c r="S32" s="199"/>
      <c r="T32" s="199"/>
      <c r="U32" s="199"/>
      <c r="V32" s="199"/>
      <c r="W32" s="199"/>
      <c r="X32" s="199"/>
      <c r="Y32" s="199"/>
      <c r="Z32" s="199"/>
      <c r="AA32" s="199"/>
      <c r="AB32" s="199"/>
      <c r="AC32" s="199"/>
      <c r="AD32" s="199"/>
      <c r="AE32" s="199"/>
      <c r="AF32" s="199"/>
      <c r="AG32" s="199"/>
      <c r="AH32" s="199"/>
      <c r="AI32" s="199"/>
      <c r="AJ32" s="199"/>
      <c r="AK32" s="200"/>
      <c r="AL32" s="110"/>
      <c r="AM32" s="110"/>
      <c r="AN32" s="110"/>
      <c r="AO32" s="110"/>
      <c r="AP32" s="110"/>
      <c r="AQ32" s="110"/>
      <c r="AR32" s="110"/>
      <c r="AS32" s="110"/>
      <c r="AT32" s="110"/>
      <c r="AU32" s="110"/>
      <c r="AV32" s="110"/>
      <c r="AW32" s="110"/>
      <c r="AX32" s="110"/>
      <c r="AY32" s="110"/>
      <c r="AZ32" s="110"/>
      <c r="BA32" s="110"/>
      <c r="BB32" s="110"/>
      <c r="BC32" s="110"/>
      <c r="BD32" s="110"/>
      <c r="BE32" s="110"/>
      <c r="BF32" s="110"/>
      <c r="BG32" s="110"/>
      <c r="BH32" s="110"/>
      <c r="BI32" s="110"/>
      <c r="BJ32" s="110"/>
      <c r="BK32" s="110"/>
      <c r="BL32" s="110"/>
      <c r="BM32" s="110"/>
      <c r="BN32" s="110"/>
      <c r="BO32" s="110"/>
      <c r="BP32" s="110"/>
      <c r="BQ32" s="110"/>
      <c r="BR32" s="110"/>
      <c r="BS32" s="110"/>
      <c r="BT32" s="110"/>
      <c r="BU32" s="110"/>
      <c r="BV32" s="110"/>
      <c r="BW32" s="110"/>
      <c r="BX32" s="110"/>
      <c r="BY32" s="110"/>
      <c r="BZ32" s="110"/>
      <c r="CA32" s="110"/>
      <c r="CB32" s="110"/>
      <c r="CC32" s="110"/>
      <c r="CD32" s="110"/>
      <c r="CE32" s="110"/>
      <c r="CF32" s="110"/>
      <c r="CG32" s="110"/>
      <c r="CH32" s="110"/>
      <c r="CI32" s="110"/>
      <c r="CJ32" s="110"/>
      <c r="CK32" s="110"/>
      <c r="CL32" s="110"/>
      <c r="CM32" s="110"/>
      <c r="CN32" s="110"/>
      <c r="CO32" s="110"/>
      <c r="CP32" s="110"/>
      <c r="CQ32" s="110"/>
      <c r="CR32" s="110"/>
      <c r="CS32" s="110"/>
      <c r="CT32" s="110"/>
      <c r="CU32" s="110"/>
      <c r="CV32" s="110"/>
      <c r="CW32" s="110"/>
      <c r="CX32" s="110"/>
    </row>
    <row r="33" spans="7:102" ht="15" customHeight="1" x14ac:dyDescent="0.25">
      <c r="G33" s="201" t="s">
        <v>1445</v>
      </c>
      <c r="H33" s="970" t="s">
        <v>1780</v>
      </c>
      <c r="I33" s="764"/>
      <c r="J33" s="764"/>
      <c r="K33" s="764"/>
      <c r="L33" s="764"/>
      <c r="M33" s="764"/>
      <c r="N33" s="764"/>
      <c r="O33" s="764"/>
      <c r="P33" s="764"/>
      <c r="Q33" s="764"/>
      <c r="R33" s="764"/>
      <c r="S33" s="764"/>
      <c r="T33" s="764"/>
      <c r="U33" s="764"/>
      <c r="V33" s="764"/>
      <c r="W33" s="764"/>
      <c r="X33" s="764"/>
      <c r="Y33" s="764"/>
      <c r="Z33" s="764"/>
      <c r="AA33" s="764"/>
      <c r="AB33" s="764"/>
      <c r="AC33" s="764"/>
      <c r="AD33" s="764"/>
      <c r="AE33" s="764"/>
      <c r="AF33" s="764"/>
      <c r="AG33" s="764"/>
      <c r="AH33" s="764"/>
      <c r="AI33" s="764"/>
      <c r="AJ33" s="764"/>
      <c r="AK33" s="765"/>
      <c r="AL33" s="110"/>
      <c r="AM33" s="110"/>
      <c r="AN33" s="110"/>
      <c r="AO33" s="110"/>
      <c r="AP33" s="110"/>
      <c r="AQ33" s="110"/>
      <c r="AR33" s="110"/>
      <c r="AS33" s="110"/>
      <c r="AT33" s="110"/>
      <c r="AU33" s="110"/>
      <c r="AV33" s="110"/>
      <c r="AW33" s="110"/>
      <c r="AX33" s="110"/>
      <c r="AY33" s="110"/>
      <c r="AZ33" s="110"/>
      <c r="BA33" s="110"/>
      <c r="BB33" s="110"/>
      <c r="BC33" s="110"/>
      <c r="BD33" s="110"/>
      <c r="BE33" s="110"/>
      <c r="BF33" s="110"/>
      <c r="BG33" s="110"/>
      <c r="BH33" s="110"/>
      <c r="BI33" s="110"/>
      <c r="BJ33" s="110"/>
      <c r="BK33" s="110"/>
      <c r="BL33" s="110"/>
      <c r="BM33" s="110"/>
      <c r="BN33" s="110"/>
      <c r="BO33" s="110"/>
      <c r="BP33" s="110"/>
      <c r="BQ33" s="110"/>
      <c r="BR33" s="110"/>
      <c r="BS33" s="110"/>
      <c r="BT33" s="110"/>
      <c r="BU33" s="110"/>
      <c r="BV33" s="110"/>
      <c r="BW33" s="110"/>
      <c r="BX33" s="110"/>
      <c r="BY33" s="110"/>
      <c r="BZ33" s="110"/>
      <c r="CA33" s="110"/>
      <c r="CB33" s="110"/>
      <c r="CC33" s="110"/>
      <c r="CD33" s="110"/>
      <c r="CE33" s="110"/>
      <c r="CF33" s="110"/>
      <c r="CG33" s="110"/>
      <c r="CH33" s="110"/>
      <c r="CI33" s="110"/>
      <c r="CJ33" s="110"/>
      <c r="CK33" s="110"/>
      <c r="CL33" s="110"/>
      <c r="CM33" s="110"/>
      <c r="CN33" s="110"/>
      <c r="CO33" s="110"/>
      <c r="CP33" s="110"/>
      <c r="CQ33" s="110"/>
      <c r="CR33" s="110"/>
      <c r="CS33" s="110"/>
      <c r="CT33" s="110"/>
      <c r="CU33" s="110"/>
      <c r="CV33" s="110"/>
      <c r="CW33" s="110"/>
      <c r="CX33" s="110"/>
    </row>
    <row r="34" spans="7:102" ht="15" customHeight="1" x14ac:dyDescent="0.25">
      <c r="G34" s="520" t="s">
        <v>1781</v>
      </c>
      <c r="H34" s="971" t="str">
        <f>"Berdasarkan hasil pengujian-pengujian tersebut, pemeriksaan atas "&amp;H18&amp;"  disimpulkan sebagai berikut :"</f>
        <v>Berdasarkan hasil pengujian-pengujian tersebut, pemeriksaan atas Biaya Sehubungan dengan Jasa  disimpulkan sebagai berikut :</v>
      </c>
      <c r="I34" s="789"/>
      <c r="J34" s="789"/>
      <c r="K34" s="789"/>
      <c r="L34" s="789"/>
      <c r="M34" s="789"/>
      <c r="N34" s="789"/>
      <c r="O34" s="789"/>
      <c r="P34" s="789"/>
      <c r="Q34" s="789"/>
      <c r="R34" s="789"/>
      <c r="S34" s="789"/>
      <c r="T34" s="789"/>
      <c r="U34" s="789"/>
      <c r="V34" s="789"/>
      <c r="W34" s="789"/>
      <c r="X34" s="789"/>
      <c r="Y34" s="789"/>
      <c r="Z34" s="789"/>
      <c r="AA34" s="789"/>
      <c r="AB34" s="789"/>
      <c r="AC34" s="789"/>
      <c r="AD34" s="789"/>
      <c r="AE34" s="789"/>
      <c r="AF34" s="789"/>
      <c r="AG34" s="789"/>
      <c r="AH34" s="789"/>
      <c r="AI34" s="789"/>
      <c r="AJ34" s="789"/>
      <c r="AK34" s="790"/>
      <c r="AL34" s="110"/>
      <c r="AM34" s="110"/>
      <c r="AN34" s="110"/>
      <c r="AO34" s="110"/>
      <c r="AP34" s="110"/>
      <c r="AQ34" s="110"/>
      <c r="AR34" s="110"/>
      <c r="AS34" s="110"/>
      <c r="AT34" s="110"/>
      <c r="AU34" s="110"/>
      <c r="AV34" s="110"/>
      <c r="AW34" s="110"/>
      <c r="AX34" s="110"/>
      <c r="AY34" s="110"/>
      <c r="AZ34" s="110"/>
      <c r="BA34" s="110"/>
      <c r="BB34" s="110"/>
      <c r="BC34" s="110"/>
      <c r="BD34" s="110"/>
      <c r="BE34" s="110"/>
      <c r="BF34" s="110"/>
      <c r="BG34" s="110"/>
      <c r="BH34" s="110"/>
      <c r="BI34" s="110"/>
      <c r="BJ34" s="110"/>
      <c r="BK34" s="110"/>
      <c r="BL34" s="110"/>
      <c r="BM34" s="110"/>
      <c r="BN34" s="110"/>
      <c r="BO34" s="110"/>
      <c r="BP34" s="110"/>
      <c r="BQ34" s="110"/>
      <c r="BR34" s="110"/>
      <c r="BS34" s="110"/>
      <c r="BT34" s="110"/>
      <c r="BU34" s="110"/>
      <c r="BV34" s="110"/>
      <c r="BW34" s="110"/>
      <c r="BX34" s="110"/>
      <c r="BY34" s="110"/>
      <c r="BZ34" s="110"/>
      <c r="CA34" s="110"/>
      <c r="CB34" s="110"/>
      <c r="CC34" s="110"/>
      <c r="CD34" s="110"/>
      <c r="CE34" s="110"/>
      <c r="CF34" s="110"/>
      <c r="CG34" s="110"/>
      <c r="CH34" s="110"/>
      <c r="CI34" s="110"/>
      <c r="CJ34" s="110"/>
      <c r="CK34" s="110"/>
      <c r="CL34" s="110"/>
      <c r="CM34" s="110"/>
      <c r="CN34" s="110"/>
      <c r="CO34" s="110"/>
      <c r="CP34" s="110"/>
      <c r="CQ34" s="110"/>
      <c r="CR34" s="110"/>
      <c r="CS34" s="110"/>
      <c r="CT34" s="110"/>
      <c r="CU34" s="110"/>
      <c r="CV34" s="110"/>
      <c r="CW34" s="110"/>
      <c r="CX34" s="110"/>
    </row>
    <row r="35" spans="7:102" ht="15" customHeight="1" x14ac:dyDescent="0.25">
      <c r="G35" s="521"/>
      <c r="H35" s="804"/>
      <c r="I35" s="940"/>
      <c r="J35" s="940"/>
      <c r="K35" s="940"/>
      <c r="L35" s="940"/>
      <c r="M35" s="940"/>
      <c r="N35" s="940"/>
      <c r="O35" s="940"/>
      <c r="P35" s="940"/>
      <c r="Q35" s="940"/>
      <c r="R35" s="940"/>
      <c r="S35" s="940"/>
      <c r="T35" s="940"/>
      <c r="U35" s="940"/>
      <c r="V35" s="940"/>
      <c r="W35" s="940"/>
      <c r="X35" s="940"/>
      <c r="Y35" s="940"/>
      <c r="Z35" s="940"/>
      <c r="AA35" s="940"/>
      <c r="AB35" s="940"/>
      <c r="AC35" s="940"/>
      <c r="AD35" s="940"/>
      <c r="AE35" s="940"/>
      <c r="AF35" s="940"/>
      <c r="AG35" s="940"/>
      <c r="AH35" s="940"/>
      <c r="AI35" s="940"/>
      <c r="AJ35" s="940"/>
      <c r="AK35" s="805"/>
      <c r="AL35" s="110"/>
      <c r="AM35" s="110"/>
      <c r="AN35" s="110"/>
      <c r="AO35" s="110"/>
      <c r="AP35" s="110"/>
      <c r="AQ35" s="110"/>
      <c r="AR35" s="110"/>
      <c r="AS35" s="110"/>
      <c r="AT35" s="110"/>
      <c r="AU35" s="110"/>
      <c r="AV35" s="110"/>
      <c r="AW35" s="110"/>
      <c r="AX35" s="110"/>
      <c r="AY35" s="110"/>
      <c r="AZ35" s="110"/>
      <c r="BA35" s="110"/>
      <c r="BB35" s="110"/>
      <c r="BC35" s="110"/>
      <c r="BD35" s="110"/>
      <c r="BE35" s="110"/>
      <c r="BF35" s="110"/>
      <c r="BG35" s="110"/>
      <c r="BH35" s="110"/>
      <c r="BI35" s="110"/>
      <c r="BJ35" s="110"/>
      <c r="BK35" s="110"/>
      <c r="BL35" s="110"/>
      <c r="BM35" s="110"/>
      <c r="BN35" s="110"/>
      <c r="BO35" s="110"/>
      <c r="BP35" s="110"/>
      <c r="BQ35" s="110"/>
      <c r="BR35" s="110"/>
      <c r="BS35" s="110"/>
      <c r="BT35" s="110"/>
      <c r="BU35" s="110"/>
      <c r="BV35" s="110"/>
      <c r="BW35" s="110"/>
      <c r="BX35" s="110"/>
      <c r="BY35" s="110"/>
      <c r="BZ35" s="110"/>
      <c r="CA35" s="110"/>
      <c r="CB35" s="110"/>
      <c r="CC35" s="110"/>
      <c r="CD35" s="110"/>
      <c r="CE35" s="110"/>
      <c r="CF35" s="110"/>
      <c r="CG35" s="110"/>
      <c r="CH35" s="110"/>
      <c r="CI35" s="110"/>
      <c r="CJ35" s="110"/>
      <c r="CK35" s="110"/>
      <c r="CL35" s="110"/>
      <c r="CM35" s="110"/>
      <c r="CN35" s="110"/>
      <c r="CO35" s="110"/>
      <c r="CP35" s="110"/>
      <c r="CQ35" s="110"/>
      <c r="CR35" s="110"/>
      <c r="CS35" s="110"/>
      <c r="CT35" s="110"/>
      <c r="CU35" s="110"/>
      <c r="CV35" s="110"/>
      <c r="CW35" s="110"/>
      <c r="CX35" s="110"/>
    </row>
    <row r="36" spans="7:102" ht="15" customHeight="1" x14ac:dyDescent="0.25">
      <c r="G36" s="521"/>
      <c r="H36" s="202" t="str">
        <f>H18&amp;" menurut pemeriksa :"</f>
        <v>Biaya Sehubungan dengan Jasa menurut pemeriksa :</v>
      </c>
      <c r="I36" s="203"/>
      <c r="J36" s="203"/>
      <c r="K36" s="203"/>
      <c r="L36" s="203"/>
      <c r="M36" s="203"/>
      <c r="N36" s="203"/>
      <c r="O36" s="203"/>
      <c r="P36" s="203"/>
      <c r="Q36" s="203"/>
      <c r="R36" s="203"/>
      <c r="S36" s="203"/>
      <c r="T36" s="203"/>
      <c r="U36" s="203"/>
      <c r="V36" s="203"/>
      <c r="W36" s="203"/>
      <c r="X36" s="203"/>
      <c r="Y36" s="203"/>
      <c r="Z36" s="203"/>
      <c r="AA36" s="203"/>
      <c r="AB36" s="203"/>
      <c r="AK36" s="186"/>
      <c r="AL36" s="110"/>
      <c r="AM36" s="110"/>
      <c r="AN36" s="110"/>
      <c r="AO36" s="110"/>
      <c r="AP36" s="110"/>
      <c r="AQ36" s="110"/>
      <c r="AR36" s="110"/>
      <c r="AS36" s="110"/>
      <c r="AT36" s="110"/>
      <c r="AU36" s="110"/>
      <c r="AV36" s="110"/>
      <c r="AW36" s="110"/>
      <c r="AX36" s="110"/>
      <c r="AY36" s="110"/>
      <c r="AZ36" s="110"/>
      <c r="BA36" s="110"/>
      <c r="BB36" s="110"/>
      <c r="BC36" s="110"/>
      <c r="BD36" s="110"/>
      <c r="BE36" s="110"/>
      <c r="BF36" s="110"/>
      <c r="BG36" s="110"/>
      <c r="BH36" s="110"/>
      <c r="BI36" s="110"/>
      <c r="BJ36" s="110"/>
      <c r="BK36" s="110"/>
      <c r="BL36" s="110"/>
      <c r="BM36" s="110"/>
      <c r="BN36" s="110"/>
      <c r="BO36" s="110"/>
      <c r="BP36" s="110"/>
      <c r="BQ36" s="110"/>
      <c r="BR36" s="110"/>
      <c r="BS36" s="110"/>
      <c r="BT36" s="110"/>
      <c r="BU36" s="110"/>
      <c r="BV36" s="110"/>
      <c r="BW36" s="110"/>
      <c r="BX36" s="110"/>
      <c r="BY36" s="110"/>
      <c r="BZ36" s="110"/>
      <c r="CA36" s="110"/>
      <c r="CB36" s="110"/>
      <c r="CC36" s="110"/>
      <c r="CD36" s="110"/>
      <c r="CE36" s="110"/>
      <c r="CF36" s="110"/>
      <c r="CG36" s="110"/>
      <c r="CH36" s="110"/>
      <c r="CI36" s="110"/>
      <c r="CJ36" s="110"/>
      <c r="CK36" s="110"/>
      <c r="CL36" s="110"/>
      <c r="CM36" s="110"/>
      <c r="CN36" s="110"/>
      <c r="CO36" s="110"/>
      <c r="CP36" s="110"/>
      <c r="CQ36" s="110"/>
      <c r="CR36" s="110"/>
      <c r="CS36" s="110"/>
      <c r="CT36" s="110"/>
      <c r="CU36" s="110"/>
      <c r="CV36" s="110"/>
      <c r="CW36" s="110"/>
      <c r="CX36" s="110"/>
    </row>
    <row r="37" spans="7:102" ht="15" customHeight="1" x14ac:dyDescent="0.25">
      <c r="G37" s="521"/>
      <c r="H37" s="202" t="s">
        <v>1681</v>
      </c>
      <c r="I37" s="939" t="s">
        <v>1782</v>
      </c>
      <c r="J37" s="940"/>
      <c r="K37" s="940"/>
      <c r="L37" s="940"/>
      <c r="M37" s="940"/>
      <c r="N37" s="940"/>
      <c r="O37" s="940"/>
      <c r="P37" s="940"/>
      <c r="Q37" s="940"/>
      <c r="R37" s="940"/>
      <c r="S37" s="940"/>
      <c r="T37" s="940"/>
      <c r="U37" s="940"/>
      <c r="V37" s="940"/>
      <c r="W37" s="203" t="s">
        <v>1684</v>
      </c>
      <c r="X37" s="974">
        <f>IF(I38="Tidak Dilakukan Pengujian",X39,
IF(I38=M18,CO18,
IF(I38=M20,CO20,
IF(I38=M22,CO22,
IF(I38=M24,CO24,
IF(I38=M26,CO26,
IF(I38=M28,CO28,"Pilih teknik yang lain")))))))</f>
        <v>0</v>
      </c>
      <c r="Y37" s="940"/>
      <c r="Z37" s="940"/>
      <c r="AA37" s="940"/>
      <c r="AB37" s="940"/>
      <c r="AK37" s="186"/>
      <c r="AL37" s="110"/>
      <c r="AM37" s="110"/>
      <c r="AN37" s="110"/>
      <c r="AO37" s="110"/>
      <c r="AP37" s="110"/>
      <c r="AQ37" s="110"/>
      <c r="AR37" s="110"/>
      <c r="AS37" s="110"/>
      <c r="AT37" s="110"/>
      <c r="AU37" s="110"/>
      <c r="AV37" s="110"/>
      <c r="AW37" s="110"/>
      <c r="AX37" s="110"/>
      <c r="AY37" s="110"/>
      <c r="AZ37" s="110"/>
      <c r="BA37" s="110"/>
      <c r="BB37" s="110"/>
      <c r="BC37" s="110"/>
      <c r="BD37" s="110"/>
      <c r="BE37" s="110"/>
      <c r="BF37" s="110"/>
      <c r="BG37" s="110"/>
      <c r="BH37" s="110"/>
      <c r="BI37" s="110"/>
      <c r="BJ37" s="110"/>
      <c r="BK37" s="110"/>
      <c r="BL37" s="110"/>
      <c r="BM37" s="110"/>
      <c r="BN37" s="110"/>
      <c r="BO37" s="110"/>
      <c r="BP37" s="110"/>
      <c r="BQ37" s="110"/>
      <c r="BR37" s="110"/>
      <c r="BS37" s="110"/>
      <c r="BT37" s="110"/>
      <c r="BU37" s="110"/>
      <c r="BV37" s="110"/>
      <c r="BW37" s="110"/>
      <c r="BX37" s="110"/>
      <c r="BY37" s="110"/>
      <c r="BZ37" s="110"/>
      <c r="CA37" s="110"/>
      <c r="CB37" s="110"/>
      <c r="CC37" s="110"/>
      <c r="CD37" s="110"/>
      <c r="CE37" s="110"/>
      <c r="CF37" s="110"/>
      <c r="CG37" s="110"/>
      <c r="CH37" s="110"/>
      <c r="CI37" s="110"/>
      <c r="CJ37" s="110"/>
      <c r="CK37" s="110"/>
      <c r="CL37" s="110"/>
      <c r="CM37" s="110"/>
      <c r="CN37" s="110"/>
      <c r="CO37" s="110"/>
      <c r="CP37" s="110"/>
      <c r="CQ37" s="110"/>
      <c r="CR37" s="110"/>
      <c r="CS37" s="110"/>
      <c r="CT37" s="110"/>
      <c r="CU37" s="110"/>
      <c r="CV37" s="110"/>
      <c r="CW37" s="110"/>
      <c r="CX37" s="110"/>
    </row>
    <row r="38" spans="7:102" ht="15" customHeight="1" x14ac:dyDescent="0.25">
      <c r="G38" s="521"/>
      <c r="H38" s="202"/>
      <c r="I38" s="939" t="s">
        <v>2032</v>
      </c>
      <c r="J38" s="940"/>
      <c r="K38" s="940"/>
      <c r="L38" s="940"/>
      <c r="M38" s="940"/>
      <c r="N38" s="940"/>
      <c r="O38" s="940"/>
      <c r="P38" s="940"/>
      <c r="Q38" s="940"/>
      <c r="R38" s="940"/>
      <c r="S38" s="940"/>
      <c r="T38" s="940"/>
      <c r="U38" s="940"/>
      <c r="V38" s="940"/>
      <c r="W38" s="203"/>
      <c r="X38" s="522"/>
      <c r="Y38" s="522"/>
      <c r="Z38" s="522"/>
      <c r="AA38" s="522"/>
      <c r="AB38" s="522"/>
      <c r="AC38" s="204"/>
      <c r="AD38" s="204"/>
      <c r="AE38" s="204"/>
      <c r="AF38" s="204"/>
      <c r="AG38" s="204"/>
      <c r="AH38" s="204"/>
      <c r="AI38" s="204"/>
      <c r="AJ38" s="204"/>
      <c r="AK38" s="444"/>
      <c r="AL38" s="110"/>
      <c r="AM38" s="110"/>
      <c r="AN38" s="110"/>
      <c r="AO38" s="110"/>
      <c r="AP38" s="110"/>
      <c r="AQ38" s="110"/>
      <c r="AR38" s="110"/>
      <c r="AS38" s="110"/>
      <c r="AT38" s="110"/>
      <c r="AU38" s="110"/>
      <c r="AV38" s="110"/>
      <c r="AW38" s="110"/>
      <c r="AX38" s="110"/>
      <c r="AY38" s="110"/>
      <c r="AZ38" s="110"/>
      <c r="BA38" s="110"/>
      <c r="BB38" s="110"/>
      <c r="BC38" s="110"/>
      <c r="BD38" s="110"/>
      <c r="BE38" s="110"/>
      <c r="BF38" s="110"/>
      <c r="BG38" s="110"/>
      <c r="BH38" s="110"/>
      <c r="BI38" s="110"/>
      <c r="BJ38" s="110"/>
      <c r="BK38" s="110"/>
      <c r="BL38" s="110"/>
      <c r="BM38" s="110"/>
      <c r="BN38" s="110"/>
      <c r="BO38" s="110"/>
      <c r="BP38" s="110"/>
      <c r="BQ38" s="110"/>
      <c r="BR38" s="110"/>
      <c r="BS38" s="110"/>
      <c r="BT38" s="110"/>
      <c r="BU38" s="110"/>
      <c r="BV38" s="110"/>
      <c r="BW38" s="110"/>
      <c r="BX38" s="110"/>
      <c r="BY38" s="110"/>
      <c r="BZ38" s="110"/>
      <c r="CA38" s="110"/>
      <c r="CB38" s="110"/>
      <c r="CC38" s="110"/>
      <c r="CD38" s="110"/>
      <c r="CE38" s="110"/>
      <c r="CF38" s="110"/>
      <c r="CG38" s="110"/>
      <c r="CH38" s="110"/>
      <c r="CI38" s="110"/>
      <c r="CJ38" s="110"/>
      <c r="CK38" s="110"/>
      <c r="CL38" s="110"/>
      <c r="CM38" s="110"/>
      <c r="CN38" s="110"/>
      <c r="CO38" s="110"/>
      <c r="CP38" s="110"/>
      <c r="CQ38" s="110"/>
      <c r="CR38" s="110"/>
      <c r="CS38" s="110"/>
      <c r="CT38" s="110"/>
      <c r="CU38" s="110"/>
      <c r="CV38" s="110"/>
      <c r="CW38" s="110"/>
      <c r="CX38" s="110"/>
    </row>
    <row r="39" spans="7:102" ht="15" customHeight="1" x14ac:dyDescent="0.25">
      <c r="G39" s="521"/>
      <c r="H39" s="202" t="s">
        <v>1681</v>
      </c>
      <c r="I39" s="939" t="s">
        <v>1783</v>
      </c>
      <c r="J39" s="940"/>
      <c r="K39" s="940"/>
      <c r="L39" s="940"/>
      <c r="M39" s="940"/>
      <c r="N39" s="940"/>
      <c r="O39" s="940"/>
      <c r="P39" s="940"/>
      <c r="Q39" s="940"/>
      <c r="R39" s="940"/>
      <c r="S39" s="940"/>
      <c r="T39" s="940"/>
      <c r="U39" s="940"/>
      <c r="V39" s="940"/>
      <c r="W39" s="203" t="s">
        <v>1684</v>
      </c>
      <c r="X39" s="968">
        <f>'E-7'!U32</f>
        <v>0</v>
      </c>
      <c r="Y39" s="794"/>
      <c r="Z39" s="794"/>
      <c r="AA39" s="794"/>
      <c r="AB39" s="794"/>
      <c r="AC39" s="204"/>
      <c r="AD39" s="204"/>
      <c r="AE39" s="204"/>
      <c r="AF39" s="204"/>
      <c r="AG39" s="204"/>
      <c r="AH39" s="204"/>
      <c r="AI39" s="204"/>
      <c r="AJ39" s="204"/>
      <c r="AK39" s="444"/>
      <c r="AL39" s="110"/>
      <c r="AM39" s="110"/>
      <c r="AN39" s="110"/>
      <c r="AO39" s="110"/>
      <c r="AP39" s="110"/>
      <c r="AQ39" s="110"/>
      <c r="AR39" s="110"/>
      <c r="AS39" s="110"/>
      <c r="AT39" s="110"/>
      <c r="AU39" s="110"/>
      <c r="AV39" s="110"/>
      <c r="AW39" s="110"/>
      <c r="AX39" s="110"/>
      <c r="AY39" s="110"/>
      <c r="AZ39" s="110"/>
      <c r="BA39" s="110"/>
      <c r="BB39" s="110"/>
      <c r="BC39" s="110"/>
      <c r="BD39" s="110"/>
      <c r="BE39" s="110"/>
      <c r="BF39" s="110"/>
      <c r="BG39" s="110"/>
      <c r="BH39" s="110"/>
      <c r="BI39" s="110"/>
      <c r="BJ39" s="110"/>
      <c r="BK39" s="110"/>
      <c r="BL39" s="110"/>
      <c r="BM39" s="110"/>
      <c r="BN39" s="110"/>
      <c r="BO39" s="110"/>
      <c r="BP39" s="110"/>
      <c r="BQ39" s="110"/>
      <c r="BR39" s="110"/>
      <c r="BS39" s="110"/>
      <c r="BT39" s="110"/>
      <c r="BU39" s="110"/>
      <c r="BV39" s="110"/>
      <c r="BW39" s="110"/>
      <c r="BX39" s="110"/>
      <c r="BY39" s="110"/>
      <c r="BZ39" s="110"/>
      <c r="CA39" s="110"/>
      <c r="CB39" s="110"/>
      <c r="CC39" s="110"/>
      <c r="CD39" s="110"/>
      <c r="CE39" s="110"/>
      <c r="CF39" s="110"/>
      <c r="CG39" s="110"/>
      <c r="CH39" s="110"/>
      <c r="CI39" s="110"/>
      <c r="CJ39" s="110"/>
      <c r="CK39" s="110"/>
      <c r="CL39" s="110"/>
      <c r="CM39" s="110"/>
      <c r="CN39" s="110"/>
      <c r="CO39" s="110"/>
      <c r="CP39" s="110"/>
      <c r="CQ39" s="110"/>
      <c r="CR39" s="110"/>
      <c r="CS39" s="110"/>
      <c r="CT39" s="110"/>
      <c r="CU39" s="110"/>
      <c r="CV39" s="110"/>
      <c r="CW39" s="110"/>
      <c r="CX39" s="110"/>
    </row>
    <row r="40" spans="7:102" ht="15" customHeight="1" x14ac:dyDescent="0.25">
      <c r="G40" s="521"/>
      <c r="H40" s="202" t="s">
        <v>1772</v>
      </c>
      <c r="I40" s="203"/>
      <c r="J40" s="203"/>
      <c r="K40" s="203"/>
      <c r="L40" s="203"/>
      <c r="M40" s="203"/>
      <c r="N40" s="203"/>
      <c r="O40" s="203"/>
      <c r="P40" s="203"/>
      <c r="Q40" s="203"/>
      <c r="R40" s="203"/>
      <c r="S40" s="203"/>
      <c r="T40" s="203"/>
      <c r="U40" s="203"/>
      <c r="V40" s="203"/>
      <c r="W40" s="203" t="s">
        <v>1684</v>
      </c>
      <c r="X40" s="966">
        <f>X37-X39</f>
        <v>0</v>
      </c>
      <c r="Y40" s="789"/>
      <c r="Z40" s="789"/>
      <c r="AA40" s="789"/>
      <c r="AB40" s="789"/>
      <c r="AC40" s="204"/>
      <c r="AD40" s="204"/>
      <c r="AE40" s="204"/>
      <c r="AF40" s="204"/>
      <c r="AG40" s="204"/>
      <c r="AH40" s="204"/>
      <c r="AI40" s="204"/>
      <c r="AJ40" s="204"/>
      <c r="AK40" s="444"/>
      <c r="AL40" s="110"/>
      <c r="AM40" s="110"/>
      <c r="AN40" s="110"/>
      <c r="AO40" s="110"/>
      <c r="AP40" s="110"/>
      <c r="AQ40" s="110"/>
      <c r="AR40" s="110"/>
      <c r="AS40" s="110"/>
      <c r="AT40" s="110"/>
      <c r="AU40" s="110"/>
      <c r="AV40" s="110"/>
      <c r="AW40" s="110"/>
      <c r="AX40" s="110"/>
      <c r="AY40" s="110"/>
      <c r="AZ40" s="110"/>
      <c r="BA40" s="110"/>
      <c r="BB40" s="110"/>
      <c r="BC40" s="110"/>
      <c r="BD40" s="110"/>
      <c r="BE40" s="110"/>
      <c r="BF40" s="110"/>
      <c r="BG40" s="110"/>
      <c r="BH40" s="110"/>
      <c r="BI40" s="110"/>
      <c r="BJ40" s="110"/>
      <c r="BK40" s="110"/>
      <c r="BL40" s="110"/>
      <c r="BM40" s="110"/>
      <c r="BN40" s="110"/>
      <c r="BO40" s="110"/>
      <c r="BP40" s="110"/>
      <c r="BQ40" s="110"/>
      <c r="BR40" s="110"/>
      <c r="BS40" s="110"/>
      <c r="BT40" s="110"/>
      <c r="BU40" s="110"/>
      <c r="BV40" s="110"/>
      <c r="BW40" s="110"/>
      <c r="BX40" s="110"/>
      <c r="BY40" s="110"/>
      <c r="BZ40" s="110"/>
      <c r="CA40" s="110"/>
      <c r="CB40" s="110"/>
      <c r="CC40" s="110"/>
      <c r="CD40" s="110"/>
      <c r="CE40" s="110"/>
      <c r="CF40" s="110"/>
      <c r="CG40" s="110"/>
      <c r="CH40" s="110"/>
      <c r="CI40" s="110"/>
      <c r="CJ40" s="110"/>
      <c r="CK40" s="110"/>
      <c r="CL40" s="110"/>
      <c r="CM40" s="110"/>
      <c r="CN40" s="110"/>
      <c r="CO40" s="110"/>
      <c r="CP40" s="110"/>
      <c r="CQ40" s="110"/>
      <c r="CR40" s="110"/>
      <c r="CS40" s="110"/>
      <c r="CT40" s="110"/>
      <c r="CU40" s="110"/>
      <c r="CV40" s="110"/>
      <c r="CW40" s="110"/>
      <c r="CX40" s="110"/>
    </row>
    <row r="41" spans="7:102" ht="15" customHeight="1" x14ac:dyDescent="0.25">
      <c r="G41" s="521"/>
      <c r="H41" s="202"/>
      <c r="I41" s="203"/>
      <c r="J41" s="203"/>
      <c r="K41" s="203"/>
      <c r="L41" s="203"/>
      <c r="M41" s="203"/>
      <c r="N41" s="203"/>
      <c r="O41" s="203"/>
      <c r="P41" s="203"/>
      <c r="Q41" s="203"/>
      <c r="R41" s="203"/>
      <c r="S41" s="203"/>
      <c r="T41" s="203"/>
      <c r="U41" s="203"/>
      <c r="V41" s="203"/>
      <c r="W41" s="203"/>
      <c r="X41" s="522"/>
      <c r="Y41" s="522"/>
      <c r="Z41" s="522"/>
      <c r="AA41" s="522"/>
      <c r="AB41" s="522"/>
      <c r="AC41" s="204"/>
      <c r="AD41" s="204"/>
      <c r="AE41" s="204"/>
      <c r="AF41" s="204"/>
      <c r="AG41" s="204"/>
      <c r="AH41" s="204"/>
      <c r="AI41" s="204"/>
      <c r="AJ41" s="204"/>
      <c r="AK41" s="444"/>
      <c r="AL41" s="110"/>
      <c r="AM41" s="110"/>
      <c r="AN41" s="110"/>
      <c r="AO41" s="110"/>
      <c r="AP41" s="110"/>
      <c r="AQ41" s="110"/>
      <c r="AR41" s="110"/>
      <c r="AS41" s="110"/>
      <c r="AT41" s="110"/>
      <c r="AU41" s="110"/>
      <c r="AV41" s="110"/>
      <c r="AW41" s="110"/>
      <c r="AX41" s="110"/>
      <c r="AY41" s="110"/>
      <c r="AZ41" s="110"/>
      <c r="BA41" s="110"/>
      <c r="BB41" s="110"/>
      <c r="BC41" s="110"/>
      <c r="BD41" s="110"/>
      <c r="BE41" s="110"/>
      <c r="BF41" s="110"/>
      <c r="BG41" s="110"/>
      <c r="BH41" s="110"/>
      <c r="BI41" s="110"/>
      <c r="BJ41" s="110"/>
      <c r="BK41" s="110"/>
      <c r="BL41" s="110"/>
      <c r="BM41" s="110"/>
      <c r="BN41" s="110"/>
      <c r="BO41" s="110"/>
      <c r="BP41" s="110"/>
      <c r="BQ41" s="110"/>
      <c r="BR41" s="110"/>
      <c r="BS41" s="110"/>
      <c r="BT41" s="110"/>
      <c r="BU41" s="110"/>
      <c r="BV41" s="110"/>
      <c r="BW41" s="110"/>
      <c r="BX41" s="110"/>
      <c r="BY41" s="110"/>
      <c r="BZ41" s="110"/>
      <c r="CA41" s="110"/>
      <c r="CB41" s="110"/>
      <c r="CC41" s="110"/>
      <c r="CD41" s="110"/>
      <c r="CE41" s="110"/>
      <c r="CF41" s="110"/>
      <c r="CG41" s="110"/>
      <c r="CH41" s="110"/>
      <c r="CI41" s="110"/>
      <c r="CJ41" s="110"/>
      <c r="CK41" s="110"/>
      <c r="CL41" s="110"/>
      <c r="CM41" s="110"/>
      <c r="CN41" s="110"/>
      <c r="CO41" s="110"/>
      <c r="CP41" s="110"/>
      <c r="CQ41" s="110"/>
      <c r="CR41" s="110"/>
      <c r="CS41" s="110"/>
      <c r="CT41" s="110"/>
      <c r="CU41" s="110"/>
      <c r="CV41" s="110"/>
      <c r="CW41" s="110"/>
      <c r="CX41" s="110"/>
    </row>
    <row r="42" spans="7:102" ht="15" customHeight="1" x14ac:dyDescent="0.25">
      <c r="G42" s="521" t="s">
        <v>1784</v>
      </c>
      <c r="H42" s="202" t="s">
        <v>1785</v>
      </c>
      <c r="I42" s="203"/>
      <c r="J42" s="203"/>
      <c r="K42" s="203"/>
      <c r="L42" s="203"/>
      <c r="M42" s="203"/>
      <c r="N42" s="203"/>
      <c r="O42" s="203"/>
      <c r="P42" s="203"/>
      <c r="Q42" s="203"/>
      <c r="R42" s="203"/>
      <c r="S42" s="203"/>
      <c r="T42" s="203"/>
      <c r="U42" s="203"/>
      <c r="V42" s="203"/>
      <c r="W42" s="203"/>
      <c r="X42" s="203"/>
      <c r="Y42" s="203"/>
      <c r="Z42" s="203"/>
      <c r="AA42" s="203"/>
      <c r="AB42" s="203"/>
      <c r="AC42" s="204"/>
      <c r="AD42" s="204"/>
      <c r="AE42" s="204"/>
      <c r="AF42" s="204"/>
      <c r="AG42" s="204"/>
      <c r="AH42" s="204"/>
      <c r="AI42" s="204"/>
      <c r="AJ42" s="204"/>
      <c r="AK42" s="444"/>
      <c r="AL42" s="110"/>
      <c r="AM42" s="110"/>
      <c r="AN42" s="110"/>
      <c r="AO42" s="110"/>
      <c r="AP42" s="110"/>
      <c r="AQ42" s="110"/>
      <c r="AR42" s="110"/>
      <c r="AS42" s="110"/>
      <c r="AT42" s="110"/>
      <c r="AU42" s="110"/>
      <c r="AV42" s="110"/>
      <c r="AW42" s="110"/>
      <c r="AX42" s="110"/>
      <c r="AY42" s="110"/>
      <c r="AZ42" s="110"/>
      <c r="BA42" s="110"/>
      <c r="BB42" s="110"/>
      <c r="BC42" s="110"/>
      <c r="BD42" s="110"/>
      <c r="BE42" s="110"/>
      <c r="BF42" s="110"/>
      <c r="BG42" s="110"/>
      <c r="BH42" s="110"/>
      <c r="BI42" s="110"/>
      <c r="BJ42" s="110"/>
      <c r="BK42" s="110"/>
      <c r="BL42" s="110"/>
      <c r="BM42" s="110"/>
      <c r="BN42" s="110"/>
      <c r="BO42" s="110"/>
      <c r="BP42" s="110"/>
      <c r="BQ42" s="110"/>
      <c r="BR42" s="110"/>
      <c r="BS42" s="110"/>
      <c r="BT42" s="110"/>
      <c r="BU42" s="110"/>
      <c r="BV42" s="110"/>
      <c r="BW42" s="110"/>
      <c r="BX42" s="110"/>
      <c r="BY42" s="110"/>
      <c r="BZ42" s="110"/>
      <c r="CA42" s="110"/>
      <c r="CB42" s="110"/>
      <c r="CC42" s="110"/>
      <c r="CD42" s="110"/>
      <c r="CE42" s="110"/>
      <c r="CF42" s="110"/>
      <c r="CG42" s="110"/>
      <c r="CH42" s="110"/>
      <c r="CI42" s="110"/>
      <c r="CJ42" s="110"/>
      <c r="CK42" s="110"/>
      <c r="CL42" s="110"/>
      <c r="CM42" s="110"/>
      <c r="CN42" s="110"/>
      <c r="CO42" s="110"/>
      <c r="CP42" s="110"/>
      <c r="CQ42" s="110"/>
      <c r="CR42" s="110"/>
      <c r="CS42" s="110"/>
      <c r="CT42" s="110"/>
      <c r="CU42" s="110"/>
      <c r="CV42" s="110"/>
      <c r="CW42" s="110"/>
      <c r="CX42" s="110"/>
    </row>
    <row r="43" spans="7:102" ht="15" customHeight="1" x14ac:dyDescent="0.25">
      <c r="G43" s="521"/>
      <c r="H43" s="972" t="s">
        <v>1786</v>
      </c>
      <c r="I43" s="940"/>
      <c r="J43" s="940"/>
      <c r="K43" s="940"/>
      <c r="L43" s="940"/>
      <c r="M43" s="940"/>
      <c r="N43" s="940"/>
      <c r="O43" s="940"/>
      <c r="P43" s="940"/>
      <c r="Q43" s="940"/>
      <c r="R43" s="940"/>
      <c r="S43" s="940"/>
      <c r="T43" s="940"/>
      <c r="U43" s="940"/>
      <c r="V43" s="940"/>
      <c r="W43" s="940"/>
      <c r="X43" s="940"/>
      <c r="Y43" s="940"/>
      <c r="Z43" s="940"/>
      <c r="AA43" s="940"/>
      <c r="AB43" s="940"/>
      <c r="AC43" s="940"/>
      <c r="AD43" s="940"/>
      <c r="AE43" s="940"/>
      <c r="AF43" s="940"/>
      <c r="AG43" s="940"/>
      <c r="AH43" s="940"/>
      <c r="AI43" s="940"/>
      <c r="AJ43" s="940"/>
      <c r="AK43" s="805"/>
      <c r="AL43" s="110"/>
      <c r="AM43" s="110"/>
      <c r="AN43" s="110"/>
      <c r="AO43" s="110"/>
      <c r="AP43" s="110"/>
      <c r="AQ43" s="110"/>
      <c r="AR43" s="110"/>
      <c r="AS43" s="110"/>
      <c r="AT43" s="110"/>
      <c r="AU43" s="110"/>
      <c r="AV43" s="110"/>
      <c r="AW43" s="110"/>
      <c r="AX43" s="110"/>
      <c r="AY43" s="110"/>
      <c r="AZ43" s="110"/>
      <c r="BA43" s="110"/>
      <c r="BB43" s="110"/>
      <c r="BC43" s="110"/>
      <c r="BD43" s="110"/>
      <c r="BE43" s="110"/>
      <c r="BF43" s="110"/>
      <c r="BG43" s="110"/>
      <c r="BH43" s="110"/>
      <c r="BI43" s="110"/>
      <c r="BJ43" s="110"/>
      <c r="BK43" s="110"/>
      <c r="BL43" s="110"/>
      <c r="BM43" s="110"/>
      <c r="BN43" s="110"/>
      <c r="BO43" s="110"/>
      <c r="BP43" s="110"/>
      <c r="BQ43" s="110"/>
      <c r="BR43" s="110"/>
      <c r="BS43" s="110"/>
      <c r="BT43" s="110"/>
      <c r="BU43" s="110"/>
      <c r="BV43" s="110"/>
      <c r="BW43" s="110"/>
      <c r="BX43" s="110"/>
      <c r="BY43" s="110"/>
      <c r="BZ43" s="110"/>
      <c r="CA43" s="110"/>
      <c r="CB43" s="110"/>
      <c r="CC43" s="110"/>
      <c r="CD43" s="110"/>
      <c r="CE43" s="110"/>
      <c r="CF43" s="110"/>
      <c r="CG43" s="110"/>
      <c r="CH43" s="110"/>
      <c r="CI43" s="110"/>
      <c r="CJ43" s="110"/>
      <c r="CK43" s="110"/>
      <c r="CL43" s="110"/>
      <c r="CM43" s="110"/>
      <c r="CN43" s="110"/>
      <c r="CO43" s="110"/>
      <c r="CP43" s="110"/>
      <c r="CQ43" s="110"/>
      <c r="CR43" s="110"/>
      <c r="CS43" s="110"/>
      <c r="CT43" s="110"/>
      <c r="CU43" s="110"/>
      <c r="CV43" s="110"/>
      <c r="CW43" s="110"/>
      <c r="CX43" s="110"/>
    </row>
    <row r="44" spans="7:102" ht="15" customHeight="1" x14ac:dyDescent="0.25">
      <c r="G44" s="521"/>
      <c r="H44" s="804"/>
      <c r="I44" s="940"/>
      <c r="J44" s="940"/>
      <c r="K44" s="940"/>
      <c r="L44" s="940"/>
      <c r="M44" s="940"/>
      <c r="N44" s="940"/>
      <c r="O44" s="940"/>
      <c r="P44" s="940"/>
      <c r="Q44" s="940"/>
      <c r="R44" s="940"/>
      <c r="S44" s="940"/>
      <c r="T44" s="940"/>
      <c r="U44" s="940"/>
      <c r="V44" s="940"/>
      <c r="W44" s="940"/>
      <c r="X44" s="940"/>
      <c r="Y44" s="940"/>
      <c r="Z44" s="940"/>
      <c r="AA44" s="940"/>
      <c r="AB44" s="940"/>
      <c r="AC44" s="940"/>
      <c r="AD44" s="940"/>
      <c r="AE44" s="940"/>
      <c r="AF44" s="940"/>
      <c r="AG44" s="940"/>
      <c r="AH44" s="940"/>
      <c r="AI44" s="940"/>
      <c r="AJ44" s="940"/>
      <c r="AK44" s="805"/>
      <c r="AL44" s="110"/>
      <c r="AM44" s="110"/>
      <c r="AN44" s="110"/>
      <c r="AO44" s="110"/>
      <c r="AP44" s="110"/>
      <c r="AQ44" s="110"/>
      <c r="AR44" s="110"/>
      <c r="AS44" s="110"/>
      <c r="AT44" s="110"/>
      <c r="AU44" s="110"/>
      <c r="AV44" s="110"/>
      <c r="AW44" s="110"/>
      <c r="AX44" s="110"/>
      <c r="AY44" s="110"/>
      <c r="AZ44" s="110"/>
      <c r="BA44" s="110"/>
      <c r="BB44" s="110"/>
      <c r="BC44" s="110"/>
      <c r="BD44" s="110"/>
      <c r="BE44" s="110"/>
      <c r="BF44" s="110"/>
      <c r="BG44" s="110"/>
      <c r="BH44" s="110"/>
      <c r="BI44" s="110"/>
      <c r="BJ44" s="110"/>
      <c r="BK44" s="110"/>
      <c r="BL44" s="110"/>
      <c r="BM44" s="110"/>
      <c r="BN44" s="110"/>
      <c r="BO44" s="110"/>
      <c r="BP44" s="110"/>
      <c r="BQ44" s="110"/>
      <c r="BR44" s="110"/>
      <c r="BS44" s="110"/>
      <c r="BT44" s="110"/>
      <c r="BU44" s="110"/>
      <c r="BV44" s="110"/>
      <c r="BW44" s="110"/>
      <c r="BX44" s="110"/>
      <c r="BY44" s="110"/>
      <c r="BZ44" s="110"/>
      <c r="CA44" s="110"/>
      <c r="CB44" s="110"/>
      <c r="CC44" s="110"/>
      <c r="CD44" s="110"/>
      <c r="CE44" s="110"/>
      <c r="CF44" s="110"/>
      <c r="CG44" s="110"/>
      <c r="CH44" s="110"/>
      <c r="CI44" s="110"/>
      <c r="CJ44" s="110"/>
      <c r="CK44" s="110"/>
      <c r="CL44" s="110"/>
      <c r="CM44" s="110"/>
      <c r="CN44" s="110"/>
      <c r="CO44" s="110"/>
      <c r="CP44" s="110"/>
      <c r="CQ44" s="110"/>
      <c r="CR44" s="110"/>
      <c r="CS44" s="110"/>
      <c r="CT44" s="110"/>
      <c r="CU44" s="110"/>
      <c r="CV44" s="110"/>
      <c r="CW44" s="110"/>
      <c r="CX44" s="110"/>
    </row>
    <row r="45" spans="7:102" ht="15" customHeight="1" x14ac:dyDescent="0.25">
      <c r="G45" s="521"/>
      <c r="H45" s="804"/>
      <c r="I45" s="940"/>
      <c r="J45" s="940"/>
      <c r="K45" s="940"/>
      <c r="L45" s="940"/>
      <c r="M45" s="940"/>
      <c r="N45" s="940"/>
      <c r="O45" s="940"/>
      <c r="P45" s="940"/>
      <c r="Q45" s="940"/>
      <c r="R45" s="940"/>
      <c r="S45" s="940"/>
      <c r="T45" s="940"/>
      <c r="U45" s="940"/>
      <c r="V45" s="940"/>
      <c r="W45" s="940"/>
      <c r="X45" s="940"/>
      <c r="Y45" s="940"/>
      <c r="Z45" s="940"/>
      <c r="AA45" s="940"/>
      <c r="AB45" s="940"/>
      <c r="AC45" s="940"/>
      <c r="AD45" s="940"/>
      <c r="AE45" s="940"/>
      <c r="AF45" s="940"/>
      <c r="AG45" s="940"/>
      <c r="AH45" s="940"/>
      <c r="AI45" s="940"/>
      <c r="AJ45" s="940"/>
      <c r="AK45" s="805"/>
      <c r="AL45" s="110"/>
      <c r="AM45" s="110"/>
      <c r="AN45" s="110"/>
      <c r="AO45" s="110"/>
      <c r="AP45" s="110"/>
      <c r="AQ45" s="110"/>
      <c r="AR45" s="110"/>
      <c r="AS45" s="110"/>
      <c r="AT45" s="110"/>
      <c r="AU45" s="110"/>
      <c r="AV45" s="110"/>
      <c r="AW45" s="110"/>
      <c r="AX45" s="110"/>
      <c r="AY45" s="110"/>
      <c r="AZ45" s="110"/>
      <c r="BA45" s="110"/>
      <c r="BB45" s="110"/>
      <c r="BC45" s="110"/>
      <c r="BD45" s="110"/>
      <c r="BE45" s="110"/>
      <c r="BF45" s="110"/>
      <c r="BG45" s="110"/>
      <c r="BH45" s="110"/>
      <c r="BI45" s="110"/>
      <c r="BJ45" s="110"/>
      <c r="BK45" s="110"/>
      <c r="BL45" s="110"/>
      <c r="BM45" s="110"/>
      <c r="BN45" s="110"/>
      <c r="BO45" s="110"/>
      <c r="BP45" s="110"/>
      <c r="BQ45" s="110"/>
      <c r="BR45" s="110"/>
      <c r="BS45" s="110"/>
      <c r="BT45" s="110"/>
      <c r="BU45" s="110"/>
      <c r="BV45" s="110"/>
      <c r="BW45" s="110"/>
      <c r="BX45" s="110"/>
      <c r="BY45" s="110"/>
      <c r="BZ45" s="110"/>
      <c r="CA45" s="110"/>
      <c r="CB45" s="110"/>
      <c r="CC45" s="110"/>
      <c r="CD45" s="110"/>
      <c r="CE45" s="110"/>
      <c r="CF45" s="110"/>
      <c r="CG45" s="110"/>
      <c r="CH45" s="110"/>
      <c r="CI45" s="110"/>
      <c r="CJ45" s="110"/>
      <c r="CK45" s="110"/>
      <c r="CL45" s="110"/>
      <c r="CM45" s="110"/>
      <c r="CN45" s="110"/>
      <c r="CO45" s="110"/>
      <c r="CP45" s="110"/>
      <c r="CQ45" s="110"/>
      <c r="CR45" s="110"/>
      <c r="CS45" s="110"/>
      <c r="CT45" s="110"/>
      <c r="CU45" s="110"/>
      <c r="CV45" s="110"/>
      <c r="CW45" s="110"/>
      <c r="CX45" s="110"/>
    </row>
    <row r="46" spans="7:102" ht="15" customHeight="1" x14ac:dyDescent="0.25">
      <c r="G46" s="521"/>
      <c r="H46" s="804"/>
      <c r="I46" s="940"/>
      <c r="J46" s="940"/>
      <c r="K46" s="940"/>
      <c r="L46" s="940"/>
      <c r="M46" s="940"/>
      <c r="N46" s="940"/>
      <c r="O46" s="940"/>
      <c r="P46" s="940"/>
      <c r="Q46" s="940"/>
      <c r="R46" s="940"/>
      <c r="S46" s="940"/>
      <c r="T46" s="940"/>
      <c r="U46" s="940"/>
      <c r="V46" s="940"/>
      <c r="W46" s="940"/>
      <c r="X46" s="940"/>
      <c r="Y46" s="940"/>
      <c r="Z46" s="940"/>
      <c r="AA46" s="940"/>
      <c r="AB46" s="940"/>
      <c r="AC46" s="940"/>
      <c r="AD46" s="940"/>
      <c r="AE46" s="940"/>
      <c r="AF46" s="940"/>
      <c r="AG46" s="940"/>
      <c r="AH46" s="940"/>
      <c r="AI46" s="940"/>
      <c r="AJ46" s="940"/>
      <c r="AK46" s="805"/>
      <c r="AL46" s="110"/>
      <c r="AM46" s="110"/>
      <c r="AN46" s="110"/>
      <c r="AO46" s="110"/>
      <c r="AP46" s="110"/>
      <c r="AQ46" s="110"/>
      <c r="AR46" s="110"/>
      <c r="AS46" s="110"/>
      <c r="AT46" s="110"/>
      <c r="AU46" s="110"/>
      <c r="AV46" s="110"/>
      <c r="AW46" s="110"/>
      <c r="AX46" s="110"/>
      <c r="AY46" s="110"/>
      <c r="AZ46" s="110"/>
      <c r="BA46" s="110"/>
      <c r="BB46" s="110"/>
      <c r="BC46" s="110"/>
      <c r="BD46" s="110"/>
      <c r="BE46" s="110"/>
      <c r="BF46" s="110"/>
      <c r="BG46" s="110"/>
      <c r="BH46" s="110"/>
      <c r="BI46" s="110"/>
      <c r="BJ46" s="110"/>
      <c r="BK46" s="110"/>
      <c r="BL46" s="110"/>
      <c r="BM46" s="110"/>
      <c r="BN46" s="110"/>
      <c r="BO46" s="110"/>
      <c r="BP46" s="110"/>
      <c r="BQ46" s="110"/>
      <c r="BR46" s="110"/>
      <c r="BS46" s="110"/>
      <c r="BT46" s="110"/>
      <c r="BU46" s="110"/>
      <c r="BV46" s="110"/>
      <c r="BW46" s="110"/>
      <c r="BX46" s="110"/>
      <c r="BY46" s="110"/>
      <c r="BZ46" s="110"/>
      <c r="CA46" s="110"/>
      <c r="CB46" s="110"/>
      <c r="CC46" s="110"/>
      <c r="CD46" s="110"/>
      <c r="CE46" s="110"/>
      <c r="CF46" s="110"/>
      <c r="CG46" s="110"/>
      <c r="CH46" s="110"/>
      <c r="CI46" s="110"/>
      <c r="CJ46" s="110"/>
      <c r="CK46" s="110"/>
      <c r="CL46" s="110"/>
      <c r="CM46" s="110"/>
      <c r="CN46" s="110"/>
      <c r="CO46" s="110"/>
      <c r="CP46" s="110"/>
      <c r="CQ46" s="110"/>
      <c r="CR46" s="110"/>
      <c r="CS46" s="110"/>
      <c r="CT46" s="110"/>
      <c r="CU46" s="110"/>
      <c r="CV46" s="110"/>
      <c r="CW46" s="110"/>
      <c r="CX46" s="110"/>
    </row>
    <row r="47" spans="7:102" ht="15" customHeight="1" x14ac:dyDescent="0.25">
      <c r="G47" s="521"/>
      <c r="H47" s="202" t="s">
        <v>1787</v>
      </c>
      <c r="I47" s="203"/>
      <c r="J47" s="203"/>
      <c r="K47" s="203"/>
      <c r="L47" s="203"/>
      <c r="M47" s="203"/>
      <c r="N47" s="203"/>
      <c r="O47" s="203"/>
      <c r="P47" s="203"/>
      <c r="Q47" s="203"/>
      <c r="R47" s="203"/>
      <c r="S47" s="203"/>
      <c r="T47" s="203"/>
      <c r="U47" s="203"/>
      <c r="V47" s="203"/>
      <c r="W47" s="203"/>
      <c r="X47" s="522"/>
      <c r="Y47" s="522"/>
      <c r="Z47" s="522"/>
      <c r="AA47" s="522"/>
      <c r="AB47" s="522"/>
      <c r="AC47" s="435"/>
      <c r="AD47" s="435"/>
      <c r="AE47" s="435"/>
      <c r="AF47" s="435"/>
      <c r="AG47" s="435"/>
      <c r="AH47" s="435"/>
      <c r="AI47" s="435"/>
      <c r="AJ47" s="435"/>
      <c r="AK47" s="437"/>
      <c r="AL47" s="110"/>
      <c r="AM47" s="110"/>
      <c r="AN47" s="110"/>
      <c r="AO47" s="110"/>
      <c r="AP47" s="110"/>
      <c r="AQ47" s="110"/>
      <c r="AR47" s="110"/>
      <c r="AS47" s="110"/>
      <c r="AT47" s="110"/>
      <c r="AU47" s="110"/>
      <c r="AV47" s="110"/>
      <c r="AW47" s="110"/>
      <c r="AX47" s="110"/>
      <c r="AY47" s="110"/>
      <c r="AZ47" s="110"/>
      <c r="BA47" s="110"/>
      <c r="BB47" s="110"/>
      <c r="BC47" s="110"/>
      <c r="BD47" s="110"/>
      <c r="BE47" s="110"/>
      <c r="BF47" s="110"/>
      <c r="BG47" s="110"/>
      <c r="BH47" s="110"/>
      <c r="BI47" s="110"/>
      <c r="BJ47" s="110"/>
      <c r="BK47" s="110"/>
      <c r="BL47" s="110"/>
      <c r="BM47" s="110"/>
      <c r="BN47" s="110"/>
      <c r="BO47" s="110"/>
      <c r="BP47" s="110"/>
      <c r="BQ47" s="110"/>
      <c r="BR47" s="110"/>
      <c r="BS47" s="110"/>
      <c r="BT47" s="110"/>
      <c r="BU47" s="110"/>
      <c r="BV47" s="110"/>
      <c r="BW47" s="110"/>
      <c r="BX47" s="110"/>
      <c r="BY47" s="110"/>
      <c r="BZ47" s="110"/>
      <c r="CA47" s="110"/>
      <c r="CB47" s="110"/>
      <c r="CC47" s="110"/>
      <c r="CD47" s="110"/>
      <c r="CE47" s="110"/>
      <c r="CF47" s="110"/>
      <c r="CG47" s="110"/>
      <c r="CH47" s="110"/>
      <c r="CI47" s="110"/>
      <c r="CJ47" s="110"/>
      <c r="CK47" s="110"/>
      <c r="CL47" s="110"/>
      <c r="CM47" s="110"/>
      <c r="CN47" s="110"/>
      <c r="CO47" s="110"/>
      <c r="CP47" s="110"/>
      <c r="CQ47" s="110"/>
      <c r="CR47" s="110"/>
      <c r="CS47" s="110"/>
      <c r="CT47" s="110"/>
      <c r="CU47" s="110"/>
      <c r="CV47" s="110"/>
      <c r="CW47" s="110"/>
      <c r="CX47" s="110"/>
    </row>
    <row r="48" spans="7:102" ht="15" customHeight="1" x14ac:dyDescent="0.25">
      <c r="G48" s="521"/>
      <c r="H48" s="202" t="s">
        <v>1681</v>
      </c>
      <c r="I48" s="973" t="s">
        <v>2031</v>
      </c>
      <c r="J48" s="940"/>
      <c r="K48" s="940"/>
      <c r="L48" s="940"/>
      <c r="M48" s="940"/>
      <c r="N48" s="940"/>
      <c r="O48" s="940"/>
      <c r="P48" s="940"/>
      <c r="Q48" s="940"/>
      <c r="R48" s="940"/>
      <c r="S48" s="940"/>
      <c r="T48" s="940"/>
      <c r="U48" s="940"/>
      <c r="V48" s="940"/>
      <c r="W48" s="940"/>
      <c r="X48" s="940"/>
      <c r="Y48" s="940"/>
      <c r="Z48" s="940"/>
      <c r="AA48" s="940"/>
      <c r="AB48" s="940"/>
      <c r="AC48" s="435"/>
      <c r="AD48" s="435"/>
      <c r="AE48" s="435"/>
      <c r="AF48" s="435"/>
      <c r="AG48" s="435"/>
      <c r="AH48" s="435"/>
      <c r="AI48" s="435"/>
      <c r="AJ48" s="435"/>
      <c r="AK48" s="437"/>
      <c r="AL48" s="110"/>
      <c r="AM48" s="110"/>
      <c r="AN48" s="110"/>
      <c r="AO48" s="110"/>
      <c r="AP48" s="110"/>
      <c r="AQ48" s="110"/>
      <c r="AR48" s="110"/>
      <c r="AS48" s="110"/>
      <c r="AT48" s="110"/>
      <c r="AU48" s="110"/>
      <c r="AV48" s="110"/>
      <c r="AW48" s="110"/>
      <c r="AX48" s="110"/>
      <c r="AY48" s="110"/>
      <c r="AZ48" s="110"/>
      <c r="BA48" s="110"/>
      <c r="BB48" s="110"/>
      <c r="BC48" s="110"/>
      <c r="BD48" s="110"/>
      <c r="BE48" s="110"/>
      <c r="BF48" s="110"/>
      <c r="BG48" s="110"/>
      <c r="BH48" s="110"/>
      <c r="BI48" s="110"/>
      <c r="BJ48" s="110"/>
      <c r="BK48" s="110"/>
      <c r="BL48" s="110"/>
      <c r="BM48" s="110"/>
      <c r="BN48" s="110"/>
      <c r="BO48" s="110"/>
      <c r="BP48" s="110"/>
      <c r="BQ48" s="110"/>
      <c r="BR48" s="110"/>
      <c r="BS48" s="110"/>
      <c r="BT48" s="110"/>
      <c r="BU48" s="110"/>
      <c r="BV48" s="110"/>
      <c r="BW48" s="110"/>
      <c r="BX48" s="110"/>
      <c r="BY48" s="110"/>
      <c r="BZ48" s="110"/>
      <c r="CA48" s="110"/>
      <c r="CB48" s="110"/>
      <c r="CC48" s="110"/>
      <c r="CD48" s="110"/>
      <c r="CE48" s="110"/>
      <c r="CF48" s="110"/>
      <c r="CG48" s="110"/>
      <c r="CH48" s="110"/>
      <c r="CI48" s="110"/>
      <c r="CJ48" s="110"/>
      <c r="CK48" s="110"/>
      <c r="CL48" s="110"/>
      <c r="CM48" s="110"/>
      <c r="CN48" s="110"/>
      <c r="CO48" s="110"/>
      <c r="CP48" s="110"/>
      <c r="CQ48" s="110"/>
      <c r="CR48" s="110"/>
      <c r="CS48" s="110"/>
      <c r="CT48" s="110"/>
      <c r="CU48" s="110"/>
      <c r="CV48" s="110"/>
      <c r="CW48" s="110"/>
      <c r="CX48" s="110"/>
    </row>
    <row r="49" spans="7:102" ht="15" customHeight="1" x14ac:dyDescent="0.25">
      <c r="G49" s="521"/>
      <c r="H49" s="205"/>
      <c r="I49" s="435"/>
      <c r="W49" s="203"/>
      <c r="X49" s="203"/>
      <c r="Y49" s="203"/>
      <c r="Z49" s="203"/>
      <c r="AA49" s="203"/>
      <c r="AB49" s="203"/>
      <c r="AC49" s="204"/>
      <c r="AD49" s="204"/>
      <c r="AE49" s="204"/>
      <c r="AF49" s="204"/>
      <c r="AG49" s="204"/>
      <c r="AH49" s="204"/>
      <c r="AI49" s="204"/>
      <c r="AJ49" s="204"/>
      <c r="AK49" s="444"/>
      <c r="AL49" s="110"/>
      <c r="AM49" s="110"/>
      <c r="AN49" s="110"/>
      <c r="AO49" s="110"/>
      <c r="AP49" s="110"/>
      <c r="AQ49" s="110"/>
      <c r="AR49" s="110"/>
      <c r="AS49" s="110"/>
      <c r="AT49" s="110"/>
      <c r="AU49" s="110"/>
      <c r="AV49" s="110"/>
      <c r="AW49" s="110"/>
      <c r="AX49" s="110"/>
      <c r="AY49" s="110"/>
      <c r="AZ49" s="110"/>
      <c r="BA49" s="110"/>
      <c r="BB49" s="110"/>
      <c r="BC49" s="110"/>
      <c r="BD49" s="110"/>
      <c r="BE49" s="110"/>
      <c r="BF49" s="110"/>
      <c r="BG49" s="110"/>
      <c r="BH49" s="110"/>
      <c r="BI49" s="110"/>
      <c r="BJ49" s="110"/>
      <c r="BK49" s="110"/>
      <c r="BL49" s="110"/>
      <c r="BM49" s="110"/>
      <c r="BN49" s="110"/>
      <c r="BO49" s="110"/>
      <c r="BP49" s="110"/>
      <c r="BQ49" s="110"/>
      <c r="BR49" s="110"/>
      <c r="BS49" s="110"/>
      <c r="BT49" s="110"/>
      <c r="BU49" s="110"/>
      <c r="BV49" s="110"/>
      <c r="BW49" s="110"/>
      <c r="BX49" s="110"/>
      <c r="BY49" s="110"/>
      <c r="BZ49" s="110"/>
      <c r="CA49" s="110"/>
      <c r="CB49" s="110"/>
      <c r="CC49" s="110"/>
      <c r="CD49" s="110"/>
      <c r="CE49" s="110"/>
      <c r="CF49" s="110"/>
      <c r="CG49" s="110"/>
      <c r="CH49" s="110"/>
      <c r="CI49" s="110"/>
      <c r="CJ49" s="110"/>
      <c r="CK49" s="110"/>
      <c r="CL49" s="110"/>
      <c r="CM49" s="110"/>
      <c r="CN49" s="110"/>
      <c r="CO49" s="110"/>
      <c r="CP49" s="110"/>
      <c r="CQ49" s="110"/>
      <c r="CR49" s="110"/>
      <c r="CS49" s="110"/>
      <c r="CT49" s="110"/>
      <c r="CU49" s="110"/>
      <c r="CV49" s="110"/>
      <c r="CW49" s="110"/>
      <c r="CX49" s="110"/>
    </row>
    <row r="50" spans="7:102" ht="15" customHeight="1" x14ac:dyDescent="0.25">
      <c r="G50" s="521" t="s">
        <v>1788</v>
      </c>
      <c r="H50" s="205" t="s">
        <v>1789</v>
      </c>
      <c r="I50" s="435"/>
      <c r="W50" s="203"/>
      <c r="X50" s="203"/>
      <c r="Y50" s="203"/>
      <c r="Z50" s="203"/>
      <c r="AA50" s="203"/>
      <c r="AB50" s="203"/>
      <c r="AC50" s="204"/>
      <c r="AD50" s="204"/>
      <c r="AE50" s="204"/>
      <c r="AF50" s="204"/>
      <c r="AG50" s="204"/>
      <c r="AH50" s="204"/>
      <c r="AI50" s="204"/>
      <c r="AJ50" s="204"/>
      <c r="AK50" s="444"/>
      <c r="AL50" s="110"/>
      <c r="AM50" s="110"/>
      <c r="AN50" s="110"/>
      <c r="AO50" s="110"/>
      <c r="AP50" s="110"/>
      <c r="AQ50" s="110"/>
      <c r="AR50" s="110"/>
      <c r="AS50" s="110"/>
      <c r="AT50" s="110"/>
      <c r="AU50" s="110"/>
      <c r="AV50" s="110"/>
      <c r="AW50" s="110"/>
      <c r="AX50" s="110"/>
      <c r="AY50" s="110"/>
      <c r="AZ50" s="110"/>
      <c r="BA50" s="110"/>
      <c r="BB50" s="110"/>
      <c r="BC50" s="110"/>
      <c r="BD50" s="110"/>
      <c r="BE50" s="110"/>
      <c r="BF50" s="110"/>
      <c r="BG50" s="110"/>
      <c r="BH50" s="110"/>
      <c r="BI50" s="110"/>
      <c r="BJ50" s="110"/>
      <c r="BK50" s="110"/>
      <c r="BL50" s="110"/>
      <c r="BM50" s="110"/>
      <c r="BN50" s="110"/>
      <c r="BO50" s="110"/>
      <c r="BP50" s="110"/>
      <c r="BQ50" s="110"/>
      <c r="BR50" s="110"/>
      <c r="BS50" s="110"/>
      <c r="BT50" s="110"/>
      <c r="BU50" s="110"/>
      <c r="BV50" s="110"/>
      <c r="BW50" s="110"/>
      <c r="BX50" s="110"/>
      <c r="BY50" s="110"/>
      <c r="BZ50" s="110"/>
      <c r="CA50" s="110"/>
      <c r="CB50" s="110"/>
      <c r="CC50" s="110"/>
      <c r="CD50" s="110"/>
      <c r="CE50" s="110"/>
      <c r="CF50" s="110"/>
      <c r="CG50" s="110"/>
      <c r="CH50" s="110"/>
      <c r="CI50" s="110"/>
      <c r="CJ50" s="110"/>
      <c r="CK50" s="110"/>
      <c r="CL50" s="110"/>
      <c r="CM50" s="110"/>
      <c r="CN50" s="110"/>
      <c r="CO50" s="110"/>
      <c r="CP50" s="110"/>
      <c r="CQ50" s="110"/>
      <c r="CR50" s="110"/>
      <c r="CS50" s="110"/>
      <c r="CT50" s="110"/>
      <c r="CU50" s="110"/>
      <c r="CV50" s="110"/>
      <c r="CW50" s="110"/>
      <c r="CX50" s="110"/>
    </row>
    <row r="51" spans="7:102" ht="15" customHeight="1" x14ac:dyDescent="0.25">
      <c r="G51" s="521"/>
      <c r="H51" s="205">
        <v>1</v>
      </c>
      <c r="I51" s="435"/>
      <c r="W51" s="203"/>
      <c r="X51" s="203"/>
      <c r="Y51" s="203"/>
      <c r="Z51" s="203"/>
      <c r="AA51" s="203"/>
      <c r="AB51" s="203"/>
      <c r="AC51" s="204"/>
      <c r="AD51" s="204"/>
      <c r="AE51" s="204"/>
      <c r="AF51" s="204"/>
      <c r="AG51" s="204"/>
      <c r="AH51" s="204"/>
      <c r="AI51" s="204"/>
      <c r="AJ51" s="204"/>
      <c r="AK51" s="444"/>
      <c r="AL51" s="110"/>
      <c r="AM51" s="110"/>
      <c r="AN51" s="110"/>
      <c r="AO51" s="110"/>
      <c r="AP51" s="110"/>
      <c r="AQ51" s="110"/>
      <c r="AR51" s="110"/>
      <c r="AS51" s="110"/>
      <c r="AT51" s="110"/>
      <c r="AU51" s="110"/>
      <c r="AV51" s="110"/>
      <c r="AW51" s="110"/>
      <c r="AX51" s="110"/>
      <c r="AY51" s="110"/>
      <c r="AZ51" s="110"/>
      <c r="BA51" s="110"/>
      <c r="BB51" s="110"/>
      <c r="BC51" s="110"/>
      <c r="BD51" s="110"/>
      <c r="BE51" s="110"/>
      <c r="BF51" s="110"/>
      <c r="BG51" s="110"/>
      <c r="BH51" s="110"/>
      <c r="BI51" s="110"/>
      <c r="BJ51" s="110"/>
      <c r="BK51" s="110"/>
      <c r="BL51" s="110"/>
      <c r="BM51" s="110"/>
      <c r="BN51" s="110"/>
      <c r="BO51" s="110"/>
      <c r="BP51" s="110"/>
      <c r="BQ51" s="110"/>
      <c r="BR51" s="110"/>
      <c r="BS51" s="110"/>
      <c r="BT51" s="110"/>
      <c r="BU51" s="110"/>
      <c r="BV51" s="110"/>
      <c r="BW51" s="110"/>
      <c r="BX51" s="110"/>
      <c r="BY51" s="110"/>
      <c r="BZ51" s="110"/>
      <c r="CA51" s="110"/>
      <c r="CB51" s="110"/>
      <c r="CC51" s="110"/>
      <c r="CD51" s="110"/>
      <c r="CE51" s="110"/>
      <c r="CF51" s="110"/>
      <c r="CG51" s="110"/>
      <c r="CH51" s="110"/>
      <c r="CI51" s="110"/>
      <c r="CJ51" s="110"/>
      <c r="CK51" s="110"/>
      <c r="CL51" s="110"/>
      <c r="CM51" s="110"/>
      <c r="CN51" s="110"/>
      <c r="CO51" s="110"/>
      <c r="CP51" s="110"/>
      <c r="CQ51" s="110"/>
      <c r="CR51" s="110"/>
      <c r="CS51" s="110"/>
      <c r="CT51" s="110"/>
      <c r="CU51" s="110"/>
      <c r="CV51" s="110"/>
      <c r="CW51" s="110"/>
      <c r="CX51" s="110"/>
    </row>
    <row r="52" spans="7:102" ht="15" customHeight="1" x14ac:dyDescent="0.25">
      <c r="G52" s="521"/>
      <c r="H52" s="205">
        <v>2</v>
      </c>
      <c r="I52" s="435"/>
      <c r="W52" s="203"/>
      <c r="X52" s="203"/>
      <c r="Y52" s="203"/>
      <c r="Z52" s="203"/>
      <c r="AA52" s="203"/>
      <c r="AB52" s="203"/>
      <c r="AC52" s="204"/>
      <c r="AD52" s="204"/>
      <c r="AE52" s="204"/>
      <c r="AF52" s="204"/>
      <c r="AG52" s="204"/>
      <c r="AH52" s="204"/>
      <c r="AI52" s="204"/>
      <c r="AJ52" s="204"/>
      <c r="AK52" s="444"/>
      <c r="AL52" s="110"/>
      <c r="AM52" s="110"/>
      <c r="AN52" s="110"/>
      <c r="AO52" s="110"/>
      <c r="AP52" s="110"/>
      <c r="AQ52" s="110"/>
      <c r="AR52" s="110"/>
      <c r="AS52" s="110"/>
      <c r="AT52" s="110"/>
      <c r="AU52" s="110"/>
      <c r="AV52" s="110"/>
      <c r="AW52" s="110"/>
      <c r="AX52" s="110"/>
      <c r="AY52" s="110"/>
      <c r="AZ52" s="110"/>
      <c r="BA52" s="110"/>
      <c r="BB52" s="110"/>
      <c r="BC52" s="110"/>
      <c r="BD52" s="110"/>
      <c r="BE52" s="110"/>
      <c r="BF52" s="110"/>
      <c r="BG52" s="110"/>
      <c r="BH52" s="110"/>
      <c r="BI52" s="110"/>
      <c r="BJ52" s="110"/>
      <c r="BK52" s="110"/>
      <c r="BL52" s="110"/>
      <c r="BM52" s="110"/>
      <c r="BN52" s="110"/>
      <c r="BO52" s="110"/>
      <c r="BP52" s="110"/>
      <c r="BQ52" s="110"/>
      <c r="BR52" s="110"/>
      <c r="BS52" s="110"/>
      <c r="BT52" s="110"/>
      <c r="BU52" s="110"/>
      <c r="BV52" s="110"/>
      <c r="BW52" s="110"/>
      <c r="BX52" s="110"/>
      <c r="BY52" s="110"/>
      <c r="BZ52" s="110"/>
      <c r="CA52" s="110"/>
      <c r="CB52" s="110"/>
      <c r="CC52" s="110"/>
      <c r="CD52" s="110"/>
      <c r="CE52" s="110"/>
      <c r="CF52" s="110"/>
      <c r="CG52" s="110"/>
      <c r="CH52" s="110"/>
      <c r="CI52" s="110"/>
      <c r="CJ52" s="110"/>
      <c r="CK52" s="110"/>
      <c r="CL52" s="110"/>
      <c r="CM52" s="110"/>
      <c r="CN52" s="110"/>
      <c r="CO52" s="110"/>
      <c r="CP52" s="110"/>
      <c r="CQ52" s="110"/>
      <c r="CR52" s="110"/>
      <c r="CS52" s="110"/>
      <c r="CT52" s="110"/>
      <c r="CU52" s="110"/>
      <c r="CV52" s="110"/>
      <c r="CW52" s="110"/>
      <c r="CX52" s="110"/>
    </row>
    <row r="53" spans="7:102" ht="15" customHeight="1" x14ac:dyDescent="0.25">
      <c r="G53" s="521"/>
      <c r="H53" s="205">
        <v>3</v>
      </c>
      <c r="I53" s="435"/>
      <c r="W53" s="203"/>
      <c r="X53" s="203"/>
      <c r="Y53" s="203"/>
      <c r="Z53" s="203"/>
      <c r="AA53" s="203"/>
      <c r="AB53" s="203"/>
      <c r="AC53" s="204"/>
      <c r="AD53" s="204"/>
      <c r="AE53" s="204"/>
      <c r="AF53" s="204"/>
      <c r="AG53" s="204"/>
      <c r="AH53" s="204"/>
      <c r="AI53" s="204"/>
      <c r="AJ53" s="204"/>
      <c r="AK53" s="444"/>
      <c r="AL53" s="110"/>
      <c r="AM53" s="110"/>
      <c r="AN53" s="110"/>
      <c r="AO53" s="110"/>
      <c r="AP53" s="110"/>
      <c r="AQ53" s="110"/>
      <c r="AR53" s="110"/>
      <c r="AS53" s="110"/>
      <c r="AT53" s="110"/>
      <c r="AU53" s="110"/>
      <c r="AV53" s="110"/>
      <c r="AW53" s="110"/>
      <c r="AX53" s="110"/>
      <c r="AY53" s="110"/>
      <c r="AZ53" s="110"/>
      <c r="BA53" s="110"/>
      <c r="BB53" s="110"/>
      <c r="BC53" s="110"/>
      <c r="BD53" s="110"/>
      <c r="BE53" s="110"/>
      <c r="BF53" s="110"/>
      <c r="BG53" s="110"/>
      <c r="BH53" s="110"/>
      <c r="BI53" s="110"/>
      <c r="BJ53" s="110"/>
      <c r="BK53" s="110"/>
      <c r="BL53" s="110"/>
      <c r="BM53" s="110"/>
      <c r="BN53" s="110"/>
      <c r="BO53" s="110"/>
      <c r="BP53" s="110"/>
      <c r="BQ53" s="110"/>
      <c r="BR53" s="110"/>
      <c r="BS53" s="110"/>
      <c r="BT53" s="110"/>
      <c r="BU53" s="110"/>
      <c r="BV53" s="110"/>
      <c r="BW53" s="110"/>
      <c r="BX53" s="110"/>
      <c r="BY53" s="110"/>
      <c r="BZ53" s="110"/>
      <c r="CA53" s="110"/>
      <c r="CB53" s="110"/>
      <c r="CC53" s="110"/>
      <c r="CD53" s="110"/>
      <c r="CE53" s="110"/>
      <c r="CF53" s="110"/>
      <c r="CG53" s="110"/>
      <c r="CH53" s="110"/>
      <c r="CI53" s="110"/>
      <c r="CJ53" s="110"/>
      <c r="CK53" s="110"/>
      <c r="CL53" s="110"/>
      <c r="CM53" s="110"/>
      <c r="CN53" s="110"/>
      <c r="CO53" s="110"/>
      <c r="CP53" s="110"/>
      <c r="CQ53" s="110"/>
      <c r="CR53" s="110"/>
      <c r="CS53" s="110"/>
      <c r="CT53" s="110"/>
      <c r="CU53" s="110"/>
      <c r="CV53" s="110"/>
      <c r="CW53" s="110"/>
      <c r="CX53" s="110"/>
    </row>
    <row r="54" spans="7:102" ht="15" customHeight="1" x14ac:dyDescent="0.25">
      <c r="G54" s="521"/>
      <c r="H54" s="205"/>
      <c r="I54" s="435"/>
      <c r="W54" s="203"/>
      <c r="X54" s="203"/>
      <c r="Y54" s="203"/>
      <c r="Z54" s="203"/>
      <c r="AA54" s="203"/>
      <c r="AB54" s="203"/>
      <c r="AC54" s="204"/>
      <c r="AD54" s="204"/>
      <c r="AE54" s="204"/>
      <c r="AF54" s="204"/>
      <c r="AG54" s="204"/>
      <c r="AH54" s="204"/>
      <c r="AI54" s="204"/>
      <c r="AJ54" s="204"/>
      <c r="AK54" s="444"/>
      <c r="AL54" s="110"/>
      <c r="AM54" s="110"/>
      <c r="AN54" s="110"/>
      <c r="AO54" s="110"/>
      <c r="AP54" s="110"/>
      <c r="AQ54" s="110"/>
      <c r="AR54" s="110"/>
      <c r="AS54" s="110"/>
      <c r="AT54" s="110"/>
      <c r="AU54" s="110"/>
      <c r="AV54" s="110"/>
      <c r="AW54" s="110"/>
      <c r="AX54" s="110"/>
      <c r="AY54" s="110"/>
      <c r="AZ54" s="110"/>
      <c r="BA54" s="110"/>
      <c r="BB54" s="110"/>
      <c r="BC54" s="110"/>
      <c r="BD54" s="110"/>
      <c r="BE54" s="110"/>
      <c r="BF54" s="110"/>
      <c r="BG54" s="110"/>
      <c r="BH54" s="110"/>
      <c r="BI54" s="110"/>
      <c r="BJ54" s="110"/>
      <c r="BK54" s="110"/>
      <c r="BL54" s="110"/>
      <c r="BM54" s="110"/>
      <c r="BN54" s="110"/>
      <c r="BO54" s="110"/>
      <c r="BP54" s="110"/>
      <c r="BQ54" s="110"/>
      <c r="BR54" s="110"/>
      <c r="BS54" s="110"/>
      <c r="BT54" s="110"/>
      <c r="BU54" s="110"/>
      <c r="BV54" s="110"/>
      <c r="BW54" s="110"/>
      <c r="BX54" s="110"/>
      <c r="BY54" s="110"/>
      <c r="BZ54" s="110"/>
      <c r="CA54" s="110"/>
      <c r="CB54" s="110"/>
      <c r="CC54" s="110"/>
      <c r="CD54" s="110"/>
      <c r="CE54" s="110"/>
      <c r="CF54" s="110"/>
      <c r="CG54" s="110"/>
      <c r="CH54" s="110"/>
      <c r="CI54" s="110"/>
      <c r="CJ54" s="110"/>
      <c r="CK54" s="110"/>
      <c r="CL54" s="110"/>
      <c r="CM54" s="110"/>
      <c r="CN54" s="110"/>
      <c r="CO54" s="110"/>
      <c r="CP54" s="110"/>
      <c r="CQ54" s="110"/>
      <c r="CR54" s="110"/>
      <c r="CS54" s="110"/>
      <c r="CT54" s="110"/>
      <c r="CU54" s="110"/>
      <c r="CV54" s="110"/>
      <c r="CW54" s="110"/>
      <c r="CX54" s="110"/>
    </row>
    <row r="55" spans="7:102" ht="15" customHeight="1" x14ac:dyDescent="0.25">
      <c r="G55" s="521">
        <v>4</v>
      </c>
      <c r="H55" s="205" t="s">
        <v>1790</v>
      </c>
      <c r="I55" s="435"/>
      <c r="W55" s="203"/>
      <c r="X55" s="203"/>
      <c r="Y55" s="203"/>
      <c r="Z55" s="203"/>
      <c r="AA55" s="203"/>
      <c r="AB55" s="203"/>
      <c r="AC55" s="204"/>
      <c r="AD55" s="204"/>
      <c r="AE55" s="204"/>
      <c r="AF55" s="204"/>
      <c r="AG55" s="204"/>
      <c r="AH55" s="204"/>
      <c r="AI55" s="204"/>
      <c r="AJ55" s="204"/>
      <c r="AK55" s="444"/>
      <c r="AL55" s="110"/>
      <c r="AM55" s="110"/>
      <c r="AN55" s="110"/>
      <c r="AO55" s="110"/>
      <c r="AP55" s="110"/>
      <c r="AQ55" s="110"/>
      <c r="AR55" s="110"/>
      <c r="AS55" s="110"/>
      <c r="AT55" s="110"/>
      <c r="AU55" s="110"/>
      <c r="AV55" s="110"/>
      <c r="AW55" s="110"/>
      <c r="AX55" s="110"/>
      <c r="AY55" s="110"/>
      <c r="AZ55" s="110"/>
      <c r="BA55" s="110"/>
      <c r="BB55" s="110"/>
      <c r="BC55" s="110"/>
      <c r="BD55" s="110"/>
      <c r="BE55" s="110"/>
      <c r="BF55" s="110"/>
      <c r="BG55" s="110"/>
      <c r="BH55" s="110"/>
      <c r="BI55" s="110"/>
      <c r="BJ55" s="110"/>
      <c r="BK55" s="110"/>
      <c r="BL55" s="110"/>
      <c r="BM55" s="110"/>
      <c r="BN55" s="110"/>
      <c r="BO55" s="110"/>
      <c r="BP55" s="110"/>
      <c r="BQ55" s="110"/>
      <c r="BR55" s="110"/>
      <c r="BS55" s="110"/>
      <c r="BT55" s="110"/>
      <c r="BU55" s="110"/>
      <c r="BV55" s="110"/>
      <c r="BW55" s="110"/>
      <c r="BX55" s="110"/>
      <c r="BY55" s="110"/>
      <c r="BZ55" s="110"/>
      <c r="CA55" s="110"/>
      <c r="CB55" s="110"/>
      <c r="CC55" s="110"/>
      <c r="CD55" s="110"/>
      <c r="CE55" s="110"/>
      <c r="CF55" s="110"/>
      <c r="CG55" s="110"/>
      <c r="CH55" s="110"/>
      <c r="CI55" s="110"/>
      <c r="CJ55" s="110"/>
      <c r="CK55" s="110"/>
      <c r="CL55" s="110"/>
      <c r="CM55" s="110"/>
      <c r="CN55" s="110"/>
      <c r="CO55" s="110"/>
      <c r="CP55" s="110"/>
      <c r="CQ55" s="110"/>
      <c r="CR55" s="110"/>
      <c r="CS55" s="110"/>
      <c r="CT55" s="110"/>
      <c r="CU55" s="110"/>
      <c r="CV55" s="110"/>
      <c r="CW55" s="110"/>
      <c r="CX55" s="110"/>
    </row>
    <row r="56" spans="7:102" ht="15" customHeight="1" x14ac:dyDescent="0.25">
      <c r="G56" s="521"/>
      <c r="H56" s="205">
        <v>1</v>
      </c>
      <c r="I56" s="435"/>
      <c r="W56" s="203"/>
      <c r="X56" s="203"/>
      <c r="Y56" s="203"/>
      <c r="Z56" s="203"/>
      <c r="AA56" s="203"/>
      <c r="AB56" s="203"/>
      <c r="AC56" s="204"/>
      <c r="AD56" s="204"/>
      <c r="AE56" s="204"/>
      <c r="AF56" s="204"/>
      <c r="AG56" s="204"/>
      <c r="AH56" s="204"/>
      <c r="AI56" s="204"/>
      <c r="AJ56" s="204"/>
      <c r="AK56" s="444"/>
      <c r="AL56" s="110"/>
      <c r="AM56" s="110"/>
      <c r="AN56" s="110"/>
      <c r="AO56" s="110"/>
      <c r="AP56" s="110"/>
      <c r="AQ56" s="110"/>
      <c r="AR56" s="110"/>
      <c r="AS56" s="110"/>
      <c r="AT56" s="110"/>
      <c r="AU56" s="110"/>
      <c r="AV56" s="110"/>
      <c r="AW56" s="110"/>
      <c r="AX56" s="110"/>
      <c r="AY56" s="110"/>
      <c r="AZ56" s="110"/>
      <c r="BA56" s="110"/>
      <c r="BB56" s="110"/>
      <c r="BC56" s="110"/>
      <c r="BD56" s="110"/>
      <c r="BE56" s="110"/>
      <c r="BF56" s="110"/>
      <c r="BG56" s="110"/>
      <c r="BH56" s="110"/>
      <c r="BI56" s="110"/>
      <c r="BJ56" s="110"/>
      <c r="BK56" s="110"/>
      <c r="BL56" s="110"/>
      <c r="BM56" s="110"/>
      <c r="BN56" s="110"/>
      <c r="BO56" s="110"/>
      <c r="BP56" s="110"/>
      <c r="BQ56" s="110"/>
      <c r="BR56" s="110"/>
      <c r="BS56" s="110"/>
      <c r="BT56" s="110"/>
      <c r="BU56" s="110"/>
      <c r="BV56" s="110"/>
      <c r="BW56" s="110"/>
      <c r="BX56" s="110"/>
      <c r="BY56" s="110"/>
      <c r="BZ56" s="110"/>
      <c r="CA56" s="110"/>
      <c r="CB56" s="110"/>
      <c r="CC56" s="110"/>
      <c r="CD56" s="110"/>
      <c r="CE56" s="110"/>
      <c r="CF56" s="110"/>
      <c r="CG56" s="110"/>
      <c r="CH56" s="110"/>
      <c r="CI56" s="110"/>
      <c r="CJ56" s="110"/>
      <c r="CK56" s="110"/>
      <c r="CL56" s="110"/>
      <c r="CM56" s="110"/>
      <c r="CN56" s="110"/>
      <c r="CO56" s="110"/>
      <c r="CP56" s="110"/>
      <c r="CQ56" s="110"/>
      <c r="CR56" s="110"/>
      <c r="CS56" s="110"/>
      <c r="CT56" s="110"/>
      <c r="CU56" s="110"/>
      <c r="CV56" s="110"/>
      <c r="CW56" s="110"/>
      <c r="CX56" s="110"/>
    </row>
    <row r="57" spans="7:102" ht="15" customHeight="1" x14ac:dyDescent="0.25">
      <c r="G57" s="521"/>
      <c r="H57" s="205">
        <v>2</v>
      </c>
      <c r="I57" s="435"/>
      <c r="W57" s="203"/>
      <c r="X57" s="203"/>
      <c r="Y57" s="203"/>
      <c r="Z57" s="203"/>
      <c r="AA57" s="203"/>
      <c r="AB57" s="203"/>
      <c r="AC57" s="204"/>
      <c r="AD57" s="204"/>
      <c r="AE57" s="204"/>
      <c r="AF57" s="204"/>
      <c r="AG57" s="204"/>
      <c r="AH57" s="204"/>
      <c r="AI57" s="204"/>
      <c r="AJ57" s="204"/>
      <c r="AK57" s="444"/>
      <c r="AL57" s="110"/>
      <c r="AM57" s="110"/>
      <c r="AN57" s="110"/>
      <c r="AO57" s="110"/>
      <c r="AP57" s="110"/>
      <c r="AQ57" s="110"/>
      <c r="AR57" s="110"/>
      <c r="AS57" s="110"/>
      <c r="AT57" s="110"/>
      <c r="AU57" s="110"/>
      <c r="AV57" s="110"/>
      <c r="AW57" s="110"/>
      <c r="AX57" s="110"/>
      <c r="AY57" s="110"/>
      <c r="AZ57" s="110"/>
      <c r="BA57" s="110"/>
      <c r="BB57" s="110"/>
      <c r="BC57" s="110"/>
      <c r="BD57" s="110"/>
      <c r="BE57" s="110"/>
      <c r="BF57" s="110"/>
      <c r="BG57" s="110"/>
      <c r="BH57" s="110"/>
      <c r="BI57" s="110"/>
      <c r="BJ57" s="110"/>
      <c r="BK57" s="110"/>
      <c r="BL57" s="110"/>
      <c r="BM57" s="110"/>
      <c r="BN57" s="110"/>
      <c r="BO57" s="110"/>
      <c r="BP57" s="110"/>
      <c r="BQ57" s="110"/>
      <c r="BR57" s="110"/>
      <c r="BS57" s="110"/>
      <c r="BT57" s="110"/>
      <c r="BU57" s="110"/>
      <c r="BV57" s="110"/>
      <c r="BW57" s="110"/>
      <c r="BX57" s="110"/>
      <c r="BY57" s="110"/>
      <c r="BZ57" s="110"/>
      <c r="CA57" s="110"/>
      <c r="CB57" s="110"/>
      <c r="CC57" s="110"/>
      <c r="CD57" s="110"/>
      <c r="CE57" s="110"/>
      <c r="CF57" s="110"/>
      <c r="CG57" s="110"/>
      <c r="CH57" s="110"/>
      <c r="CI57" s="110"/>
      <c r="CJ57" s="110"/>
      <c r="CK57" s="110"/>
      <c r="CL57" s="110"/>
      <c r="CM57" s="110"/>
      <c r="CN57" s="110"/>
      <c r="CO57" s="110"/>
      <c r="CP57" s="110"/>
      <c r="CQ57" s="110"/>
      <c r="CR57" s="110"/>
      <c r="CS57" s="110"/>
      <c r="CT57" s="110"/>
      <c r="CU57" s="110"/>
      <c r="CV57" s="110"/>
      <c r="CW57" s="110"/>
      <c r="CX57" s="110"/>
    </row>
    <row r="58" spans="7:102" ht="15" customHeight="1" x14ac:dyDescent="0.25">
      <c r="G58" s="521"/>
      <c r="H58" s="205">
        <v>3</v>
      </c>
      <c r="I58" s="435"/>
      <c r="W58" s="203"/>
      <c r="X58" s="203"/>
      <c r="Y58" s="203"/>
      <c r="Z58" s="203"/>
      <c r="AA58" s="203"/>
      <c r="AB58" s="203"/>
      <c r="AC58" s="204"/>
      <c r="AD58" s="204"/>
      <c r="AE58" s="204"/>
      <c r="AF58" s="204"/>
      <c r="AG58" s="204"/>
      <c r="AH58" s="204"/>
      <c r="AI58" s="204"/>
      <c r="AJ58" s="204"/>
      <c r="AK58" s="444"/>
      <c r="AL58" s="110"/>
      <c r="AM58" s="110"/>
      <c r="AN58" s="110"/>
      <c r="AO58" s="110"/>
      <c r="AP58" s="110"/>
      <c r="AQ58" s="110"/>
      <c r="AR58" s="110"/>
      <c r="AS58" s="110"/>
      <c r="AT58" s="110"/>
      <c r="AU58" s="110"/>
      <c r="AV58" s="110"/>
      <c r="AW58" s="110"/>
      <c r="AX58" s="110"/>
      <c r="AY58" s="110"/>
      <c r="AZ58" s="110"/>
      <c r="BA58" s="110"/>
      <c r="BB58" s="110"/>
      <c r="BC58" s="110"/>
      <c r="BD58" s="110"/>
      <c r="BE58" s="110"/>
      <c r="BF58" s="110"/>
      <c r="BG58" s="110"/>
      <c r="BH58" s="110"/>
      <c r="BI58" s="110"/>
      <c r="BJ58" s="110"/>
      <c r="BK58" s="110"/>
      <c r="BL58" s="110"/>
      <c r="BM58" s="110"/>
      <c r="BN58" s="110"/>
      <c r="BO58" s="110"/>
      <c r="BP58" s="110"/>
      <c r="BQ58" s="110"/>
      <c r="BR58" s="110"/>
      <c r="BS58" s="110"/>
      <c r="BT58" s="110"/>
      <c r="BU58" s="110"/>
      <c r="BV58" s="110"/>
      <c r="BW58" s="110"/>
      <c r="BX58" s="110"/>
      <c r="BY58" s="110"/>
      <c r="BZ58" s="110"/>
      <c r="CA58" s="110"/>
      <c r="CB58" s="110"/>
      <c r="CC58" s="110"/>
      <c r="CD58" s="110"/>
      <c r="CE58" s="110"/>
      <c r="CF58" s="110"/>
      <c r="CG58" s="110"/>
      <c r="CH58" s="110"/>
      <c r="CI58" s="110"/>
      <c r="CJ58" s="110"/>
      <c r="CK58" s="110"/>
      <c r="CL58" s="110"/>
      <c r="CM58" s="110"/>
      <c r="CN58" s="110"/>
      <c r="CO58" s="110"/>
      <c r="CP58" s="110"/>
      <c r="CQ58" s="110"/>
      <c r="CR58" s="110"/>
      <c r="CS58" s="110"/>
      <c r="CT58" s="110"/>
      <c r="CU58" s="110"/>
      <c r="CV58" s="110"/>
      <c r="CW58" s="110"/>
      <c r="CX58" s="110"/>
    </row>
    <row r="59" spans="7:102" ht="14.25" customHeight="1" x14ac:dyDescent="0.25">
      <c r="G59" s="521"/>
      <c r="H59" s="205"/>
      <c r="I59" s="435"/>
      <c r="W59" s="203"/>
      <c r="X59" s="203"/>
      <c r="Y59" s="203"/>
      <c r="Z59" s="203"/>
      <c r="AA59" s="203"/>
      <c r="AB59" s="203"/>
      <c r="AC59" s="204"/>
      <c r="AD59" s="204"/>
      <c r="AE59" s="204"/>
      <c r="AF59" s="204"/>
      <c r="AG59" s="204"/>
      <c r="AH59" s="204"/>
      <c r="AI59" s="204"/>
      <c r="AJ59" s="204"/>
      <c r="AK59" s="444"/>
      <c r="AL59" s="110"/>
      <c r="AM59" s="110"/>
      <c r="AN59" s="110"/>
      <c r="AO59" s="110"/>
      <c r="AP59" s="110"/>
      <c r="AQ59" s="110"/>
      <c r="AR59" s="110"/>
      <c r="AS59" s="110"/>
      <c r="AT59" s="110"/>
      <c r="AU59" s="110"/>
      <c r="AV59" s="110"/>
      <c r="AW59" s="110"/>
      <c r="AX59" s="110"/>
      <c r="AY59" s="110"/>
      <c r="AZ59" s="110"/>
      <c r="BA59" s="110"/>
      <c r="BB59" s="110"/>
      <c r="BC59" s="110"/>
      <c r="BD59" s="110"/>
      <c r="BE59" s="110"/>
      <c r="BF59" s="110"/>
      <c r="BG59" s="110"/>
      <c r="BH59" s="110"/>
      <c r="BI59" s="110"/>
      <c r="BJ59" s="110"/>
      <c r="BK59" s="110"/>
      <c r="BL59" s="110"/>
      <c r="BM59" s="110"/>
      <c r="BN59" s="110"/>
      <c r="BO59" s="110"/>
      <c r="BP59" s="110"/>
      <c r="BQ59" s="110"/>
      <c r="BR59" s="110"/>
      <c r="BS59" s="110"/>
      <c r="BT59" s="110"/>
      <c r="BU59" s="110"/>
      <c r="BV59" s="110"/>
      <c r="BW59" s="110"/>
      <c r="BX59" s="110"/>
      <c r="BY59" s="110"/>
      <c r="BZ59" s="110"/>
      <c r="CA59" s="110"/>
      <c r="CB59" s="110"/>
      <c r="CC59" s="110"/>
      <c r="CD59" s="110"/>
      <c r="CE59" s="110"/>
      <c r="CF59" s="110"/>
      <c r="CG59" s="110"/>
      <c r="CH59" s="110"/>
      <c r="CI59" s="110"/>
      <c r="CJ59" s="110"/>
      <c r="CK59" s="110"/>
      <c r="CL59" s="110"/>
      <c r="CM59" s="110"/>
      <c r="CN59" s="110"/>
      <c r="CO59" s="110"/>
      <c r="CP59" s="110"/>
      <c r="CQ59" s="110"/>
      <c r="CR59" s="110"/>
      <c r="CS59" s="110"/>
      <c r="CT59" s="110"/>
      <c r="CU59" s="110"/>
      <c r="CV59" s="110"/>
      <c r="CW59" s="110"/>
      <c r="CX59" s="110"/>
    </row>
    <row r="60" spans="7:102" ht="14.25" customHeight="1" x14ac:dyDescent="0.25">
      <c r="G60" s="523"/>
      <c r="H60" s="206"/>
      <c r="I60" s="207"/>
      <c r="J60" s="207"/>
      <c r="K60" s="207"/>
      <c r="L60" s="207"/>
      <c r="M60" s="207"/>
      <c r="N60" s="207"/>
      <c r="O60" s="207"/>
      <c r="P60" s="207"/>
      <c r="Q60" s="207"/>
      <c r="R60" s="207"/>
      <c r="S60" s="207"/>
      <c r="T60" s="207"/>
      <c r="U60" s="207"/>
      <c r="V60" s="207"/>
      <c r="W60" s="207"/>
      <c r="X60" s="207"/>
      <c r="Y60" s="207"/>
      <c r="Z60" s="207"/>
      <c r="AA60" s="207"/>
      <c r="AB60" s="207"/>
      <c r="AC60" s="188"/>
      <c r="AD60" s="440"/>
      <c r="AE60" s="440"/>
      <c r="AF60" s="440"/>
      <c r="AG60" s="440"/>
      <c r="AH60" s="440"/>
      <c r="AI60" s="440"/>
      <c r="AJ60" s="440"/>
      <c r="AK60" s="439"/>
      <c r="AL60" s="110"/>
      <c r="AM60" s="110"/>
      <c r="AN60" s="110"/>
      <c r="AO60" s="110"/>
      <c r="AP60" s="110"/>
      <c r="AQ60" s="110"/>
      <c r="AR60" s="110"/>
      <c r="AS60" s="110"/>
      <c r="AT60" s="110"/>
      <c r="AU60" s="110"/>
      <c r="AV60" s="110"/>
      <c r="AW60" s="110"/>
      <c r="AX60" s="110"/>
      <c r="AY60" s="110"/>
      <c r="AZ60" s="110"/>
      <c r="BA60" s="110"/>
      <c r="BB60" s="110"/>
      <c r="BC60" s="110"/>
      <c r="BD60" s="110"/>
      <c r="BE60" s="110"/>
      <c r="BF60" s="110"/>
      <c r="BG60" s="110"/>
      <c r="BH60" s="110"/>
      <c r="BI60" s="110"/>
      <c r="BJ60" s="110"/>
      <c r="BK60" s="110"/>
      <c r="BL60" s="110"/>
      <c r="BM60" s="110"/>
      <c r="BN60" s="110"/>
      <c r="BO60" s="110"/>
      <c r="BP60" s="110"/>
      <c r="BQ60" s="110"/>
      <c r="BR60" s="110"/>
      <c r="BS60" s="110"/>
      <c r="BT60" s="110"/>
      <c r="BU60" s="110"/>
      <c r="BV60" s="110"/>
      <c r="BW60" s="110"/>
      <c r="BX60" s="110"/>
      <c r="BY60" s="110"/>
      <c r="BZ60" s="110"/>
      <c r="CA60" s="110"/>
      <c r="CB60" s="110"/>
      <c r="CC60" s="110"/>
      <c r="CD60" s="110"/>
      <c r="CE60" s="110"/>
      <c r="CF60" s="110"/>
      <c r="CG60" s="110"/>
      <c r="CH60" s="110"/>
      <c r="CI60" s="110"/>
      <c r="CJ60" s="110"/>
      <c r="CK60" s="110"/>
      <c r="CL60" s="110"/>
      <c r="CM60" s="110"/>
      <c r="CN60" s="110"/>
      <c r="CO60" s="110"/>
      <c r="CP60" s="110"/>
      <c r="CQ60" s="110"/>
      <c r="CR60" s="110"/>
      <c r="CS60" s="110"/>
      <c r="CT60" s="110"/>
      <c r="CU60" s="110"/>
      <c r="CV60" s="110"/>
      <c r="CW60" s="110"/>
      <c r="CX60" s="110"/>
    </row>
    <row r="61" spans="7:102" ht="14.25" customHeight="1" x14ac:dyDescent="0.25">
      <c r="AL61" s="110"/>
      <c r="AM61" s="110"/>
      <c r="AN61" s="110"/>
      <c r="AO61" s="110"/>
      <c r="AP61" s="110"/>
      <c r="AQ61" s="110"/>
      <c r="AR61" s="110"/>
      <c r="AS61" s="110"/>
      <c r="AT61" s="110"/>
      <c r="AU61" s="110"/>
      <c r="AV61" s="110"/>
      <c r="AW61" s="110"/>
      <c r="AX61" s="110"/>
      <c r="AY61" s="110"/>
      <c r="AZ61" s="110"/>
      <c r="BA61" s="110"/>
      <c r="BB61" s="110"/>
      <c r="BC61" s="110"/>
      <c r="BD61" s="110"/>
      <c r="BE61" s="110"/>
      <c r="BF61" s="110"/>
      <c r="BG61" s="110"/>
      <c r="BH61" s="110"/>
      <c r="BI61" s="110"/>
      <c r="BJ61" s="110"/>
      <c r="BK61" s="110"/>
      <c r="BL61" s="110"/>
      <c r="BM61" s="110"/>
      <c r="BN61" s="110"/>
      <c r="BO61" s="110"/>
      <c r="BP61" s="110"/>
      <c r="BQ61" s="110"/>
      <c r="BR61" s="110"/>
      <c r="BS61" s="110"/>
      <c r="BT61" s="110"/>
      <c r="BU61" s="110"/>
      <c r="BV61" s="110"/>
      <c r="BW61" s="110"/>
      <c r="BX61" s="110"/>
      <c r="BY61" s="110"/>
      <c r="BZ61" s="110"/>
      <c r="CA61" s="110"/>
      <c r="CB61" s="110"/>
      <c r="CC61" s="110"/>
      <c r="CD61" s="110"/>
      <c r="CE61" s="110"/>
      <c r="CF61" s="110"/>
      <c r="CG61" s="110"/>
      <c r="CH61" s="110"/>
      <c r="CI61" s="110"/>
      <c r="CJ61" s="110"/>
      <c r="CK61" s="110"/>
      <c r="CL61" s="110"/>
      <c r="CM61" s="110"/>
      <c r="CN61" s="110"/>
      <c r="CO61" s="110"/>
      <c r="CP61" s="110"/>
      <c r="CQ61" s="110"/>
      <c r="CR61" s="110"/>
      <c r="CS61" s="110"/>
      <c r="CT61" s="110"/>
      <c r="CU61" s="110"/>
      <c r="CV61" s="110"/>
      <c r="CW61" s="110"/>
      <c r="CX61" s="110"/>
    </row>
    <row r="62" spans="7:102" ht="14.25" customHeight="1" x14ac:dyDescent="0.25">
      <c r="AL62" s="110"/>
      <c r="AM62" s="110"/>
      <c r="AN62" s="110"/>
      <c r="AO62" s="110"/>
      <c r="AP62" s="110"/>
      <c r="AQ62" s="110"/>
      <c r="AR62" s="110"/>
      <c r="AS62" s="110"/>
      <c r="AT62" s="110"/>
      <c r="AU62" s="110"/>
      <c r="AV62" s="110"/>
      <c r="AW62" s="110"/>
      <c r="AX62" s="110"/>
      <c r="AY62" s="110"/>
      <c r="AZ62" s="110"/>
      <c r="BA62" s="110"/>
      <c r="BB62" s="110"/>
      <c r="BC62" s="110"/>
      <c r="BD62" s="110"/>
      <c r="BE62" s="110"/>
      <c r="BF62" s="110"/>
      <c r="BG62" s="110"/>
      <c r="BH62" s="110"/>
      <c r="BI62" s="110"/>
      <c r="BJ62" s="110"/>
      <c r="BK62" s="110"/>
      <c r="BL62" s="110"/>
      <c r="BM62" s="110"/>
      <c r="BN62" s="110"/>
      <c r="BO62" s="110"/>
      <c r="BP62" s="110"/>
      <c r="BQ62" s="110"/>
      <c r="BR62" s="110"/>
      <c r="BS62" s="110"/>
      <c r="BT62" s="110"/>
      <c r="BU62" s="110"/>
      <c r="BV62" s="110"/>
      <c r="BW62" s="110"/>
      <c r="BX62" s="110"/>
      <c r="BY62" s="110"/>
      <c r="BZ62" s="110"/>
      <c r="CA62" s="110"/>
      <c r="CB62" s="110"/>
      <c r="CC62" s="110"/>
      <c r="CD62" s="110"/>
      <c r="CE62" s="110"/>
      <c r="CF62" s="110"/>
      <c r="CG62" s="110"/>
      <c r="CH62" s="110"/>
      <c r="CI62" s="110"/>
      <c r="CJ62" s="110"/>
      <c r="CK62" s="110"/>
      <c r="CL62" s="110"/>
      <c r="CM62" s="110"/>
      <c r="CN62" s="110"/>
      <c r="CO62" s="110"/>
      <c r="CP62" s="110"/>
      <c r="CQ62" s="110"/>
      <c r="CR62" s="110"/>
      <c r="CS62" s="110"/>
      <c r="CT62" s="110"/>
      <c r="CU62" s="110"/>
      <c r="CV62" s="110"/>
      <c r="CW62" s="110"/>
      <c r="CX62" s="110"/>
    </row>
    <row r="63" spans="7:102" ht="14.25" customHeight="1" x14ac:dyDescent="0.25">
      <c r="AL63" s="110"/>
      <c r="AM63" s="110"/>
      <c r="AN63" s="110"/>
      <c r="AO63" s="110"/>
      <c r="AP63" s="110"/>
      <c r="AQ63" s="110"/>
      <c r="AR63" s="110"/>
      <c r="AS63" s="110"/>
      <c r="AT63" s="110"/>
      <c r="AU63" s="110"/>
      <c r="AV63" s="110"/>
      <c r="AW63" s="110"/>
      <c r="AX63" s="110"/>
      <c r="AY63" s="110"/>
      <c r="AZ63" s="110"/>
      <c r="BA63" s="110"/>
      <c r="BB63" s="110"/>
      <c r="BC63" s="110"/>
      <c r="BD63" s="110"/>
      <c r="BE63" s="110"/>
      <c r="BF63" s="110"/>
      <c r="BG63" s="110"/>
      <c r="BH63" s="110"/>
      <c r="BI63" s="110"/>
      <c r="BJ63" s="110"/>
      <c r="BK63" s="110"/>
      <c r="BL63" s="110"/>
      <c r="BM63" s="110"/>
      <c r="BN63" s="110"/>
      <c r="BO63" s="110"/>
      <c r="BP63" s="110"/>
      <c r="BQ63" s="110"/>
      <c r="BR63" s="110"/>
      <c r="BS63" s="110"/>
      <c r="BT63" s="110"/>
      <c r="BU63" s="110"/>
      <c r="BV63" s="110"/>
      <c r="BW63" s="110"/>
      <c r="BX63" s="110"/>
      <c r="BY63" s="110"/>
      <c r="BZ63" s="110"/>
      <c r="CA63" s="110"/>
      <c r="CB63" s="110"/>
      <c r="CC63" s="110"/>
      <c r="CD63" s="110"/>
      <c r="CE63" s="110"/>
      <c r="CF63" s="110"/>
      <c r="CG63" s="110"/>
      <c r="CH63" s="110"/>
      <c r="CI63" s="110"/>
      <c r="CJ63" s="110"/>
      <c r="CK63" s="110"/>
      <c r="CL63" s="110"/>
      <c r="CM63" s="110"/>
      <c r="CN63" s="110"/>
      <c r="CO63" s="110"/>
      <c r="CP63" s="110"/>
      <c r="CQ63" s="110"/>
      <c r="CR63" s="110"/>
      <c r="CS63" s="110"/>
      <c r="CT63" s="110"/>
      <c r="CU63" s="110"/>
      <c r="CV63" s="110"/>
      <c r="CW63" s="110"/>
      <c r="CX63" s="110"/>
    </row>
    <row r="64" spans="7:102" ht="14.25" customHeight="1" x14ac:dyDescent="0.25">
      <c r="AL64" s="110"/>
      <c r="AM64" s="110"/>
      <c r="AN64" s="110"/>
      <c r="AO64" s="110"/>
      <c r="AP64" s="110"/>
      <c r="AQ64" s="110"/>
      <c r="AR64" s="110"/>
      <c r="AS64" s="110"/>
      <c r="AT64" s="110"/>
      <c r="AU64" s="110"/>
      <c r="AV64" s="110"/>
      <c r="AW64" s="110"/>
      <c r="AX64" s="110"/>
      <c r="AY64" s="110"/>
      <c r="AZ64" s="110"/>
      <c r="BA64" s="110"/>
      <c r="BB64" s="110"/>
      <c r="BC64" s="110"/>
      <c r="BD64" s="110"/>
      <c r="BE64" s="110"/>
      <c r="BF64" s="110"/>
      <c r="BG64" s="110"/>
      <c r="BH64" s="110"/>
      <c r="BI64" s="110"/>
      <c r="BJ64" s="110"/>
      <c r="BK64" s="110"/>
      <c r="BL64" s="110"/>
      <c r="BM64" s="110"/>
      <c r="BN64" s="110"/>
      <c r="BO64" s="110"/>
      <c r="BP64" s="110"/>
      <c r="BQ64" s="110"/>
      <c r="BR64" s="110"/>
      <c r="BS64" s="110"/>
      <c r="BT64" s="110"/>
      <c r="BU64" s="110"/>
      <c r="BV64" s="110"/>
      <c r="BW64" s="110"/>
      <c r="BX64" s="110"/>
      <c r="BY64" s="110"/>
      <c r="BZ64" s="110"/>
      <c r="CA64" s="110"/>
      <c r="CB64" s="110"/>
      <c r="CC64" s="110"/>
      <c r="CD64" s="110"/>
      <c r="CE64" s="110"/>
      <c r="CF64" s="110"/>
      <c r="CG64" s="110"/>
      <c r="CH64" s="110"/>
      <c r="CI64" s="110"/>
      <c r="CJ64" s="110"/>
      <c r="CK64" s="110"/>
      <c r="CL64" s="110"/>
      <c r="CM64" s="110"/>
      <c r="CN64" s="110"/>
      <c r="CO64" s="110"/>
      <c r="CP64" s="110"/>
      <c r="CQ64" s="110"/>
      <c r="CR64" s="110"/>
      <c r="CS64" s="110"/>
      <c r="CT64" s="110"/>
      <c r="CU64" s="110"/>
      <c r="CV64" s="110"/>
      <c r="CW64" s="110"/>
      <c r="CX64" s="110"/>
    </row>
    <row r="65" spans="7:102" ht="14.25" customHeight="1" x14ac:dyDescent="0.25">
      <c r="G65" s="958" t="s">
        <v>1507</v>
      </c>
      <c r="H65" s="764"/>
      <c r="I65" s="764"/>
      <c r="J65" s="764"/>
      <c r="K65" s="764"/>
      <c r="L65" s="764"/>
      <c r="M65" s="764"/>
      <c r="N65" s="764"/>
      <c r="O65" s="764"/>
      <c r="P65" s="764"/>
      <c r="Q65" s="764"/>
      <c r="R65" s="764"/>
      <c r="S65" s="764"/>
      <c r="T65" s="764"/>
      <c r="U65" s="965" t="s">
        <v>1508</v>
      </c>
      <c r="V65" s="764"/>
      <c r="W65" s="764"/>
      <c r="X65" s="764"/>
      <c r="Y65" s="764"/>
      <c r="Z65" s="764"/>
      <c r="AA65" s="764"/>
      <c r="AB65" s="764"/>
      <c r="AC65" s="764"/>
      <c r="AD65" s="764"/>
      <c r="AE65" s="764"/>
      <c r="AF65" s="764"/>
      <c r="AG65" s="764"/>
      <c r="AH65" s="765"/>
      <c r="AL65" s="110"/>
      <c r="AM65" s="110"/>
      <c r="AN65" s="110"/>
      <c r="AO65" s="110"/>
      <c r="AP65" s="110"/>
      <c r="AQ65" s="110"/>
      <c r="AR65" s="110"/>
      <c r="AS65" s="110"/>
      <c r="AT65" s="110"/>
      <c r="AU65" s="110"/>
      <c r="AV65" s="110"/>
      <c r="AW65" s="110"/>
      <c r="AX65" s="110"/>
      <c r="AY65" s="110"/>
      <c r="AZ65" s="110"/>
      <c r="BA65" s="110"/>
      <c r="BB65" s="110"/>
      <c r="BC65" s="110"/>
      <c r="BD65" s="110"/>
      <c r="BE65" s="110"/>
      <c r="BF65" s="110"/>
      <c r="BG65" s="110"/>
      <c r="BH65" s="110"/>
      <c r="BI65" s="110"/>
      <c r="BJ65" s="110"/>
      <c r="BK65" s="110"/>
      <c r="BL65" s="110"/>
      <c r="BM65" s="110"/>
      <c r="BN65" s="110"/>
      <c r="BO65" s="110"/>
      <c r="BP65" s="110"/>
      <c r="BQ65" s="110"/>
      <c r="BR65" s="110"/>
      <c r="BS65" s="110"/>
      <c r="BT65" s="110"/>
      <c r="BU65" s="110"/>
      <c r="BV65" s="110"/>
      <c r="BW65" s="110"/>
      <c r="BX65" s="110"/>
      <c r="BY65" s="110"/>
      <c r="BZ65" s="110"/>
      <c r="CA65" s="110"/>
      <c r="CB65" s="110"/>
      <c r="CC65" s="110"/>
      <c r="CD65" s="110"/>
      <c r="CE65" s="110"/>
      <c r="CF65" s="110"/>
      <c r="CG65" s="110"/>
      <c r="CH65" s="110"/>
      <c r="CI65" s="110"/>
      <c r="CJ65" s="110"/>
      <c r="CK65" s="110"/>
      <c r="CL65" s="110"/>
      <c r="CM65" s="110"/>
      <c r="CN65" s="110"/>
      <c r="CO65" s="110"/>
      <c r="CP65" s="110"/>
      <c r="CQ65" s="110"/>
      <c r="CR65" s="110"/>
      <c r="CS65" s="110"/>
      <c r="CT65" s="110"/>
      <c r="CU65" s="110"/>
      <c r="CV65" s="110"/>
      <c r="CW65" s="110"/>
      <c r="CX65" s="110"/>
    </row>
    <row r="66" spans="7:102" ht="14.25" customHeight="1" x14ac:dyDescent="0.25">
      <c r="G66" s="956" t="s">
        <v>796</v>
      </c>
      <c r="H66" s="794"/>
      <c r="I66" s="794"/>
      <c r="J66" s="794"/>
      <c r="K66" s="794"/>
      <c r="L66" s="794"/>
      <c r="M66" s="958" t="s">
        <v>1511</v>
      </c>
      <c r="N66" s="764"/>
      <c r="O66" s="764"/>
      <c r="P66" s="764"/>
      <c r="Q66" s="965" t="s">
        <v>1510</v>
      </c>
      <c r="R66" s="764"/>
      <c r="S66" s="764"/>
      <c r="T66" s="765"/>
      <c r="U66" s="957" t="s">
        <v>796</v>
      </c>
      <c r="V66" s="794"/>
      <c r="W66" s="794"/>
      <c r="X66" s="794"/>
      <c r="Y66" s="794"/>
      <c r="Z66" s="794"/>
      <c r="AA66" s="965" t="s">
        <v>1511</v>
      </c>
      <c r="AB66" s="764"/>
      <c r="AC66" s="764"/>
      <c r="AD66" s="765"/>
      <c r="AE66" s="965" t="s">
        <v>1510</v>
      </c>
      <c r="AF66" s="764"/>
      <c r="AG66" s="764"/>
      <c r="AH66" s="765"/>
      <c r="AL66" s="110"/>
      <c r="AM66" s="110"/>
      <c r="AN66" s="110"/>
      <c r="AO66" s="110"/>
      <c r="AP66" s="110"/>
      <c r="AQ66" s="110"/>
      <c r="AR66" s="110"/>
      <c r="AS66" s="110"/>
      <c r="AT66" s="110"/>
      <c r="AU66" s="110"/>
      <c r="AV66" s="110"/>
      <c r="AW66" s="110"/>
      <c r="AX66" s="110"/>
      <c r="AY66" s="110"/>
      <c r="AZ66" s="110"/>
      <c r="BA66" s="110"/>
      <c r="BB66" s="110"/>
      <c r="BC66" s="110"/>
      <c r="BD66" s="110"/>
      <c r="BE66" s="110"/>
      <c r="BF66" s="110"/>
      <c r="BG66" s="110"/>
      <c r="BH66" s="110"/>
      <c r="BI66" s="110"/>
      <c r="BJ66" s="110"/>
      <c r="BK66" s="110"/>
      <c r="BL66" s="110"/>
      <c r="BM66" s="110"/>
      <c r="BN66" s="110"/>
      <c r="BO66" s="110"/>
      <c r="BP66" s="110"/>
      <c r="BQ66" s="110"/>
      <c r="BR66" s="110"/>
      <c r="BS66" s="110"/>
      <c r="BT66" s="110"/>
      <c r="BU66" s="110"/>
      <c r="BV66" s="110"/>
      <c r="BW66" s="110"/>
      <c r="BX66" s="110"/>
      <c r="BY66" s="110"/>
      <c r="BZ66" s="110"/>
      <c r="CA66" s="110"/>
      <c r="CB66" s="110"/>
      <c r="CC66" s="110"/>
      <c r="CD66" s="110"/>
      <c r="CE66" s="110"/>
      <c r="CF66" s="110"/>
      <c r="CG66" s="110"/>
      <c r="CH66" s="110"/>
      <c r="CI66" s="110"/>
      <c r="CJ66" s="110"/>
      <c r="CK66" s="110"/>
      <c r="CL66" s="110"/>
      <c r="CM66" s="110"/>
      <c r="CN66" s="110"/>
      <c r="CO66" s="110"/>
      <c r="CP66" s="110"/>
      <c r="CQ66" s="110"/>
      <c r="CR66" s="110"/>
      <c r="CS66" s="110"/>
      <c r="CT66" s="110"/>
      <c r="CU66" s="110"/>
      <c r="CV66" s="110"/>
      <c r="CW66" s="110"/>
      <c r="CX66" s="110"/>
    </row>
    <row r="67" spans="7:102" ht="14.25" customHeight="1" x14ac:dyDescent="0.25">
      <c r="G67" s="184"/>
      <c r="M67" s="184"/>
      <c r="Q67" s="184"/>
      <c r="T67" s="186"/>
      <c r="AA67" s="184"/>
      <c r="AD67" s="186"/>
      <c r="AE67" s="184"/>
      <c r="AH67" s="186"/>
      <c r="AL67" s="110"/>
      <c r="AM67" s="110"/>
      <c r="AN67" s="110"/>
      <c r="AO67" s="110"/>
      <c r="AP67" s="110"/>
      <c r="AQ67" s="110"/>
      <c r="AR67" s="110"/>
      <c r="AS67" s="110"/>
      <c r="AT67" s="110"/>
      <c r="AU67" s="110"/>
      <c r="AV67" s="110"/>
      <c r="AW67" s="110"/>
      <c r="AX67" s="110"/>
      <c r="AY67" s="110"/>
      <c r="AZ67" s="110"/>
      <c r="BA67" s="110"/>
      <c r="BB67" s="110"/>
      <c r="BC67" s="110"/>
      <c r="BD67" s="110"/>
      <c r="BE67" s="110"/>
      <c r="BF67" s="110"/>
      <c r="BG67" s="110"/>
      <c r="BH67" s="110"/>
      <c r="BI67" s="110"/>
      <c r="BJ67" s="110"/>
      <c r="BK67" s="110"/>
      <c r="BL67" s="110"/>
      <c r="BM67" s="110"/>
      <c r="BN67" s="110"/>
      <c r="BO67" s="110"/>
      <c r="BP67" s="110"/>
      <c r="BQ67" s="110"/>
      <c r="BR67" s="110"/>
      <c r="BS67" s="110"/>
      <c r="BT67" s="110"/>
      <c r="BU67" s="110"/>
      <c r="BV67" s="110"/>
      <c r="BW67" s="110"/>
      <c r="BX67" s="110"/>
      <c r="BY67" s="110"/>
      <c r="BZ67" s="110"/>
      <c r="CA67" s="110"/>
      <c r="CB67" s="110"/>
      <c r="CC67" s="110"/>
      <c r="CD67" s="110"/>
      <c r="CE67" s="110"/>
      <c r="CF67" s="110"/>
      <c r="CG67" s="110"/>
      <c r="CH67" s="110"/>
      <c r="CI67" s="110"/>
      <c r="CJ67" s="110"/>
      <c r="CK67" s="110"/>
      <c r="CL67" s="110"/>
      <c r="CM67" s="110"/>
      <c r="CN67" s="110"/>
      <c r="CO67" s="110"/>
      <c r="CP67" s="110"/>
      <c r="CQ67" s="110"/>
      <c r="CR67" s="110"/>
      <c r="CS67" s="110"/>
      <c r="CT67" s="110"/>
      <c r="CU67" s="110"/>
      <c r="CV67" s="110"/>
      <c r="CW67" s="110"/>
      <c r="CX67" s="110"/>
    </row>
    <row r="68" spans="7:102" ht="14.25" customHeight="1" x14ac:dyDescent="0.25">
      <c r="G68" s="294" t="s">
        <v>1681</v>
      </c>
      <c r="H68" s="295"/>
      <c r="I68" s="295"/>
      <c r="J68" s="295"/>
      <c r="K68" s="295"/>
      <c r="L68" s="295"/>
      <c r="M68" s="294"/>
      <c r="N68" s="295"/>
      <c r="O68" s="295"/>
      <c r="P68" s="295"/>
      <c r="Q68" s="294"/>
      <c r="R68" s="295"/>
      <c r="S68" s="295"/>
      <c r="T68" s="296"/>
      <c r="U68" s="294" t="s">
        <v>1681</v>
      </c>
      <c r="V68" s="295"/>
      <c r="W68" s="295"/>
      <c r="X68" s="295"/>
      <c r="Y68" s="295"/>
      <c r="Z68" s="295"/>
      <c r="AA68" s="294"/>
      <c r="AB68" s="295"/>
      <c r="AC68" s="295"/>
      <c r="AD68" s="296"/>
      <c r="AE68" s="294"/>
      <c r="AF68" s="295"/>
      <c r="AG68" s="295"/>
      <c r="AH68" s="296"/>
      <c r="AL68" s="110"/>
      <c r="AM68" s="110"/>
      <c r="AN68" s="110"/>
      <c r="AO68" s="110"/>
      <c r="AP68" s="110"/>
      <c r="AQ68" s="110"/>
      <c r="AR68" s="110"/>
      <c r="AS68" s="110"/>
      <c r="AT68" s="110"/>
      <c r="AU68" s="110"/>
      <c r="AV68" s="110"/>
      <c r="AW68" s="110"/>
      <c r="AX68" s="110"/>
      <c r="AY68" s="110"/>
      <c r="AZ68" s="110"/>
      <c r="BA68" s="110"/>
      <c r="BB68" s="110"/>
      <c r="BC68" s="110"/>
      <c r="BD68" s="110"/>
      <c r="BE68" s="110"/>
      <c r="BF68" s="110"/>
      <c r="BG68" s="110"/>
      <c r="BH68" s="110"/>
      <c r="BI68" s="110"/>
      <c r="BJ68" s="110"/>
      <c r="BK68" s="110"/>
      <c r="BL68" s="110"/>
      <c r="BM68" s="110"/>
      <c r="BN68" s="110"/>
      <c r="BO68" s="110"/>
      <c r="BP68" s="110"/>
      <c r="BQ68" s="110"/>
      <c r="BR68" s="110"/>
      <c r="BS68" s="110"/>
      <c r="BT68" s="110"/>
      <c r="BU68" s="110"/>
      <c r="BV68" s="110"/>
      <c r="BW68" s="110"/>
      <c r="BX68" s="110"/>
      <c r="BY68" s="110"/>
      <c r="BZ68" s="110"/>
      <c r="CA68" s="110"/>
      <c r="CB68" s="110"/>
      <c r="CC68" s="110"/>
      <c r="CD68" s="110"/>
      <c r="CE68" s="110"/>
      <c r="CF68" s="110"/>
      <c r="CG68" s="110"/>
      <c r="CH68" s="110"/>
      <c r="CI68" s="110"/>
      <c r="CJ68" s="110"/>
      <c r="CK68" s="110"/>
      <c r="CL68" s="110"/>
      <c r="CM68" s="110"/>
      <c r="CN68" s="110"/>
      <c r="CO68" s="110"/>
      <c r="CP68" s="110"/>
      <c r="CQ68" s="110"/>
      <c r="CR68" s="110"/>
      <c r="CS68" s="110"/>
      <c r="CT68" s="110"/>
      <c r="CU68" s="110"/>
      <c r="CV68" s="110"/>
      <c r="CW68" s="110"/>
      <c r="CX68" s="110"/>
    </row>
    <row r="69" spans="7:102" ht="14.25" customHeight="1" x14ac:dyDescent="0.25">
      <c r="G69" s="294" t="s">
        <v>1681</v>
      </c>
      <c r="H69" s="295"/>
      <c r="I69" s="295"/>
      <c r="J69" s="295"/>
      <c r="K69" s="295"/>
      <c r="L69" s="295"/>
      <c r="M69" s="294"/>
      <c r="N69" s="295"/>
      <c r="O69" s="295"/>
      <c r="P69" s="295"/>
      <c r="Q69" s="294"/>
      <c r="R69" s="295"/>
      <c r="S69" s="295"/>
      <c r="T69" s="296"/>
      <c r="U69" s="294"/>
      <c r="V69" s="295"/>
      <c r="W69" s="295"/>
      <c r="X69" s="295"/>
      <c r="Y69" s="295"/>
      <c r="Z69" s="295"/>
      <c r="AA69" s="294"/>
      <c r="AB69" s="295"/>
      <c r="AC69" s="295"/>
      <c r="AD69" s="296"/>
      <c r="AE69" s="294"/>
      <c r="AF69" s="295"/>
      <c r="AG69" s="295"/>
      <c r="AH69" s="296"/>
      <c r="AL69" s="110"/>
      <c r="AM69" s="110"/>
      <c r="AN69" s="110"/>
      <c r="AO69" s="110"/>
      <c r="AP69" s="110"/>
      <c r="AQ69" s="110"/>
      <c r="AR69" s="110"/>
      <c r="AS69" s="110"/>
      <c r="AT69" s="110"/>
      <c r="AU69" s="110"/>
      <c r="AV69" s="110"/>
      <c r="AW69" s="110"/>
      <c r="AX69" s="110"/>
      <c r="AY69" s="110"/>
      <c r="AZ69" s="110"/>
      <c r="BA69" s="110"/>
      <c r="BB69" s="110"/>
      <c r="BC69" s="110"/>
      <c r="BD69" s="110"/>
      <c r="BE69" s="110"/>
      <c r="BF69" s="110"/>
      <c r="BG69" s="110"/>
      <c r="BH69" s="110"/>
      <c r="BI69" s="110"/>
      <c r="BJ69" s="110"/>
      <c r="BK69" s="110"/>
      <c r="BL69" s="110"/>
      <c r="BM69" s="110"/>
      <c r="BN69" s="110"/>
      <c r="BO69" s="110"/>
      <c r="BP69" s="110"/>
      <c r="BQ69" s="110"/>
      <c r="BR69" s="110"/>
      <c r="BS69" s="110"/>
      <c r="BT69" s="110"/>
      <c r="BU69" s="110"/>
      <c r="BV69" s="110"/>
      <c r="BW69" s="110"/>
      <c r="BX69" s="110"/>
      <c r="BY69" s="110"/>
      <c r="BZ69" s="110"/>
      <c r="CA69" s="110"/>
      <c r="CB69" s="110"/>
      <c r="CC69" s="110"/>
      <c r="CD69" s="110"/>
      <c r="CE69" s="110"/>
      <c r="CF69" s="110"/>
      <c r="CG69" s="110"/>
      <c r="CH69" s="110"/>
      <c r="CI69" s="110"/>
      <c r="CJ69" s="110"/>
      <c r="CK69" s="110"/>
      <c r="CL69" s="110"/>
      <c r="CM69" s="110"/>
      <c r="CN69" s="110"/>
      <c r="CO69" s="110"/>
      <c r="CP69" s="110"/>
      <c r="CQ69" s="110"/>
      <c r="CR69" s="110"/>
      <c r="CS69" s="110"/>
      <c r="CT69" s="110"/>
      <c r="CU69" s="110"/>
      <c r="CV69" s="110"/>
      <c r="CW69" s="110"/>
      <c r="CX69" s="110"/>
    </row>
    <row r="70" spans="7:102" ht="14.25" customHeight="1" x14ac:dyDescent="0.25">
      <c r="G70" s="294" t="s">
        <v>1681</v>
      </c>
      <c r="H70" s="295"/>
      <c r="I70" s="295"/>
      <c r="J70" s="295"/>
      <c r="K70" s="295"/>
      <c r="L70" s="295"/>
      <c r="M70" s="294"/>
      <c r="N70" s="295"/>
      <c r="O70" s="295"/>
      <c r="P70" s="295"/>
      <c r="Q70" s="294"/>
      <c r="R70" s="295"/>
      <c r="S70" s="295"/>
      <c r="T70" s="296"/>
      <c r="U70" s="294"/>
      <c r="V70" s="295"/>
      <c r="W70" s="295"/>
      <c r="X70" s="295"/>
      <c r="Y70" s="295"/>
      <c r="Z70" s="295"/>
      <c r="AA70" s="294"/>
      <c r="AB70" s="295"/>
      <c r="AC70" s="295"/>
      <c r="AD70" s="296"/>
      <c r="AE70" s="294"/>
      <c r="AF70" s="295"/>
      <c r="AG70" s="295"/>
      <c r="AH70" s="296"/>
      <c r="AL70" s="110"/>
      <c r="AM70" s="110"/>
      <c r="AN70" s="110"/>
      <c r="AO70" s="110"/>
      <c r="AP70" s="110"/>
      <c r="AQ70" s="110"/>
      <c r="AR70" s="110"/>
      <c r="AS70" s="110"/>
      <c r="AT70" s="110"/>
      <c r="AU70" s="110"/>
      <c r="AV70" s="110"/>
      <c r="AW70" s="110"/>
      <c r="AX70" s="110"/>
      <c r="AY70" s="110"/>
      <c r="AZ70" s="110"/>
      <c r="BA70" s="110"/>
      <c r="BB70" s="110"/>
      <c r="BC70" s="110"/>
      <c r="BD70" s="110"/>
      <c r="BE70" s="110"/>
      <c r="BF70" s="110"/>
      <c r="BG70" s="110"/>
      <c r="BH70" s="110"/>
      <c r="BI70" s="110"/>
      <c r="BJ70" s="110"/>
      <c r="BK70" s="110"/>
      <c r="BL70" s="110"/>
      <c r="BM70" s="110"/>
      <c r="BN70" s="110"/>
      <c r="BO70" s="110"/>
      <c r="BP70" s="110"/>
      <c r="BQ70" s="110"/>
      <c r="BR70" s="110"/>
      <c r="BS70" s="110"/>
      <c r="BT70" s="110"/>
      <c r="BU70" s="110"/>
      <c r="BV70" s="110"/>
      <c r="BW70" s="110"/>
      <c r="BX70" s="110"/>
      <c r="BY70" s="110"/>
      <c r="BZ70" s="110"/>
      <c r="CA70" s="110"/>
      <c r="CB70" s="110"/>
      <c r="CC70" s="110"/>
      <c r="CD70" s="110"/>
      <c r="CE70" s="110"/>
      <c r="CF70" s="110"/>
      <c r="CG70" s="110"/>
      <c r="CH70" s="110"/>
      <c r="CI70" s="110"/>
      <c r="CJ70" s="110"/>
      <c r="CK70" s="110"/>
      <c r="CL70" s="110"/>
      <c r="CM70" s="110"/>
      <c r="CN70" s="110"/>
      <c r="CO70" s="110"/>
      <c r="CP70" s="110"/>
      <c r="CQ70" s="110"/>
      <c r="CR70" s="110"/>
      <c r="CS70" s="110"/>
      <c r="CT70" s="110"/>
      <c r="CU70" s="110"/>
      <c r="CV70" s="110"/>
      <c r="CW70" s="110"/>
      <c r="CX70" s="110"/>
    </row>
    <row r="71" spans="7:102" ht="14.25" customHeight="1" x14ac:dyDescent="0.25">
      <c r="G71" s="294" t="s">
        <v>1681</v>
      </c>
      <c r="H71" s="295"/>
      <c r="I71" s="295"/>
      <c r="J71" s="295"/>
      <c r="K71" s="295"/>
      <c r="L71" s="295"/>
      <c r="M71" s="294"/>
      <c r="N71" s="295"/>
      <c r="O71" s="295"/>
      <c r="P71" s="295"/>
      <c r="Q71" s="294"/>
      <c r="R71" s="295"/>
      <c r="S71" s="295"/>
      <c r="T71" s="296"/>
      <c r="U71" s="294"/>
      <c r="V71" s="295"/>
      <c r="W71" s="295"/>
      <c r="X71" s="295"/>
      <c r="Y71" s="295"/>
      <c r="Z71" s="295"/>
      <c r="AA71" s="294"/>
      <c r="AB71" s="295"/>
      <c r="AC71" s="295"/>
      <c r="AD71" s="296"/>
      <c r="AE71" s="294"/>
      <c r="AF71" s="295"/>
      <c r="AG71" s="295"/>
      <c r="AH71" s="296"/>
      <c r="AI71" s="110"/>
      <c r="AJ71" s="110"/>
      <c r="AK71" s="110"/>
      <c r="AL71" s="110"/>
      <c r="AM71" s="110"/>
      <c r="AN71" s="110"/>
      <c r="AO71" s="110"/>
      <c r="AP71" s="110"/>
      <c r="AQ71" s="110"/>
      <c r="AR71" s="110"/>
      <c r="AS71" s="110"/>
      <c r="AT71" s="110"/>
      <c r="AU71" s="110"/>
      <c r="AV71" s="110"/>
      <c r="AW71" s="110"/>
      <c r="AX71" s="110"/>
      <c r="AY71" s="110"/>
      <c r="AZ71" s="110"/>
      <c r="BA71" s="110"/>
      <c r="BB71" s="110"/>
      <c r="BC71" s="110"/>
      <c r="BD71" s="110"/>
      <c r="BE71" s="110"/>
      <c r="BF71" s="110"/>
      <c r="BG71" s="110"/>
      <c r="BH71" s="110"/>
      <c r="BI71" s="110"/>
      <c r="BJ71" s="110"/>
      <c r="BK71" s="110"/>
      <c r="BL71" s="110"/>
      <c r="BM71" s="110"/>
      <c r="BN71" s="110"/>
      <c r="BO71" s="110"/>
      <c r="BP71" s="110"/>
      <c r="BQ71" s="110"/>
      <c r="BR71" s="110"/>
      <c r="BS71" s="110"/>
      <c r="BT71" s="110"/>
      <c r="BU71" s="110"/>
      <c r="BV71" s="110"/>
      <c r="BW71" s="110"/>
      <c r="BX71" s="110"/>
      <c r="BY71" s="110"/>
      <c r="BZ71" s="110"/>
      <c r="CA71" s="110"/>
      <c r="CB71" s="110"/>
      <c r="CC71" s="110"/>
      <c r="CD71" s="110"/>
      <c r="CE71" s="110"/>
      <c r="CF71" s="110"/>
      <c r="CG71" s="110"/>
      <c r="CH71" s="110"/>
      <c r="CI71" s="110"/>
      <c r="CJ71" s="110"/>
      <c r="CK71" s="110"/>
      <c r="CL71" s="110"/>
      <c r="CM71" s="110"/>
      <c r="CN71" s="110"/>
      <c r="CO71" s="110"/>
      <c r="CP71" s="110"/>
      <c r="CQ71" s="110"/>
      <c r="CR71" s="110"/>
      <c r="CS71" s="110"/>
      <c r="CT71" s="110"/>
      <c r="CU71" s="110"/>
      <c r="CV71" s="110"/>
      <c r="CW71" s="110"/>
      <c r="CX71" s="110"/>
    </row>
    <row r="72" spans="7:102" ht="14.25" customHeight="1" x14ac:dyDescent="0.25">
      <c r="G72" s="294" t="s">
        <v>1681</v>
      </c>
      <c r="H72" s="295"/>
      <c r="I72" s="295"/>
      <c r="J72" s="295"/>
      <c r="K72" s="295"/>
      <c r="L72" s="295"/>
      <c r="M72" s="294"/>
      <c r="N72" s="295"/>
      <c r="O72" s="295"/>
      <c r="P72" s="295"/>
      <c r="Q72" s="294"/>
      <c r="R72" s="295"/>
      <c r="S72" s="295"/>
      <c r="T72" s="296"/>
      <c r="U72" s="294"/>
      <c r="V72" s="295"/>
      <c r="W72" s="295"/>
      <c r="X72" s="295"/>
      <c r="Y72" s="295"/>
      <c r="Z72" s="295"/>
      <c r="AA72" s="294"/>
      <c r="AB72" s="295"/>
      <c r="AC72" s="295"/>
      <c r="AD72" s="296"/>
      <c r="AE72" s="294"/>
      <c r="AF72" s="295"/>
      <c r="AG72" s="295"/>
      <c r="AH72" s="296"/>
      <c r="AI72" s="110"/>
      <c r="AJ72" s="110"/>
      <c r="AK72" s="110"/>
      <c r="AL72" s="110"/>
      <c r="AM72" s="110"/>
      <c r="AN72" s="110"/>
      <c r="AO72" s="110"/>
      <c r="AP72" s="110"/>
      <c r="AQ72" s="110"/>
      <c r="AR72" s="110"/>
      <c r="AS72" s="110"/>
      <c r="AT72" s="110"/>
      <c r="AU72" s="110"/>
      <c r="AV72" s="110"/>
      <c r="AW72" s="110"/>
      <c r="AX72" s="110"/>
      <c r="AY72" s="110"/>
      <c r="AZ72" s="110"/>
      <c r="BA72" s="110"/>
      <c r="BB72" s="110"/>
      <c r="BC72" s="110"/>
      <c r="BD72" s="110"/>
      <c r="BE72" s="110"/>
      <c r="BF72" s="110"/>
      <c r="BG72" s="110"/>
      <c r="BH72" s="110"/>
      <c r="BI72" s="110"/>
      <c r="BJ72" s="110"/>
      <c r="BK72" s="110"/>
      <c r="BL72" s="110"/>
      <c r="BM72" s="110"/>
      <c r="BN72" s="110"/>
      <c r="BO72" s="110"/>
      <c r="BP72" s="110"/>
      <c r="BQ72" s="110"/>
      <c r="BR72" s="110"/>
      <c r="BS72" s="110"/>
      <c r="BT72" s="110"/>
      <c r="BU72" s="110"/>
      <c r="BV72" s="110"/>
      <c r="BW72" s="110"/>
      <c r="BX72" s="110"/>
      <c r="BY72" s="110"/>
      <c r="BZ72" s="110"/>
      <c r="CA72" s="110"/>
      <c r="CB72" s="110"/>
      <c r="CC72" s="110"/>
      <c r="CD72" s="110"/>
      <c r="CE72" s="110"/>
      <c r="CF72" s="110"/>
      <c r="CG72" s="110"/>
      <c r="CH72" s="110"/>
      <c r="CI72" s="110"/>
      <c r="CJ72" s="110"/>
      <c r="CK72" s="110"/>
      <c r="CL72" s="110"/>
      <c r="CM72" s="110"/>
      <c r="CN72" s="110"/>
      <c r="CO72" s="110"/>
      <c r="CP72" s="110"/>
      <c r="CQ72" s="110"/>
      <c r="CR72" s="110"/>
      <c r="CS72" s="110"/>
      <c r="CT72" s="110"/>
      <c r="CU72" s="110"/>
      <c r="CV72" s="110"/>
      <c r="CW72" s="110"/>
      <c r="CX72" s="110"/>
    </row>
    <row r="73" spans="7:102" ht="14.25" customHeight="1" x14ac:dyDescent="0.25">
      <c r="G73" s="294" t="s">
        <v>1681</v>
      </c>
      <c r="H73" s="295"/>
      <c r="I73" s="295"/>
      <c r="J73" s="295"/>
      <c r="K73" s="295"/>
      <c r="L73" s="295"/>
      <c r="M73" s="294"/>
      <c r="N73" s="295"/>
      <c r="O73" s="295"/>
      <c r="P73" s="295"/>
      <c r="Q73" s="294"/>
      <c r="R73" s="295"/>
      <c r="S73" s="295"/>
      <c r="T73" s="296"/>
      <c r="U73" s="294"/>
      <c r="V73" s="295"/>
      <c r="W73" s="295"/>
      <c r="X73" s="295"/>
      <c r="Y73" s="295"/>
      <c r="Z73" s="295"/>
      <c r="AA73" s="294"/>
      <c r="AB73" s="295"/>
      <c r="AC73" s="295"/>
      <c r="AD73" s="296"/>
      <c r="AE73" s="294"/>
      <c r="AF73" s="295"/>
      <c r="AG73" s="295"/>
      <c r="AH73" s="296"/>
      <c r="AI73" s="110"/>
      <c r="AJ73" s="110"/>
      <c r="AK73" s="110"/>
      <c r="AL73" s="110"/>
      <c r="AM73" s="110"/>
      <c r="AN73" s="110"/>
      <c r="AO73" s="110"/>
      <c r="AP73" s="110"/>
      <c r="AQ73" s="110"/>
      <c r="AR73" s="110"/>
      <c r="AS73" s="110"/>
      <c r="AT73" s="110"/>
      <c r="AU73" s="110"/>
      <c r="AV73" s="110"/>
      <c r="AW73" s="110"/>
      <c r="AX73" s="110"/>
      <c r="AY73" s="110"/>
      <c r="AZ73" s="110"/>
      <c r="BA73" s="110"/>
      <c r="BB73" s="110"/>
      <c r="BC73" s="110"/>
      <c r="BD73" s="110"/>
      <c r="BE73" s="110"/>
      <c r="BF73" s="110"/>
      <c r="BG73" s="110"/>
      <c r="BH73" s="110"/>
      <c r="BI73" s="110"/>
      <c r="BJ73" s="110"/>
      <c r="BK73" s="110"/>
      <c r="BL73" s="110"/>
      <c r="BM73" s="110"/>
      <c r="BN73" s="110"/>
      <c r="BO73" s="110"/>
      <c r="BP73" s="110"/>
      <c r="BQ73" s="110"/>
      <c r="BR73" s="110"/>
      <c r="BS73" s="110"/>
      <c r="BT73" s="110"/>
      <c r="BU73" s="110"/>
      <c r="BV73" s="110"/>
      <c r="BW73" s="110"/>
      <c r="BX73" s="110"/>
      <c r="BY73" s="110"/>
      <c r="BZ73" s="110"/>
      <c r="CA73" s="110"/>
      <c r="CB73" s="110"/>
      <c r="CC73" s="110"/>
      <c r="CD73" s="110"/>
      <c r="CE73" s="110"/>
      <c r="CF73" s="110"/>
      <c r="CG73" s="110"/>
      <c r="CH73" s="110"/>
      <c r="CI73" s="110"/>
      <c r="CJ73" s="110"/>
      <c r="CK73" s="110"/>
      <c r="CL73" s="110"/>
      <c r="CM73" s="110"/>
      <c r="CN73" s="110"/>
      <c r="CO73" s="110"/>
      <c r="CP73" s="110"/>
      <c r="CQ73" s="110"/>
      <c r="CR73" s="110"/>
      <c r="CS73" s="110"/>
      <c r="CT73" s="110"/>
      <c r="CU73" s="110"/>
      <c r="CV73" s="110"/>
      <c r="CW73" s="110"/>
      <c r="CX73" s="110"/>
    </row>
    <row r="74" spans="7:102" ht="14.25" customHeight="1" x14ac:dyDescent="0.25">
      <c r="G74" s="294" t="s">
        <v>1681</v>
      </c>
      <c r="H74" s="295"/>
      <c r="I74" s="295"/>
      <c r="J74" s="295"/>
      <c r="K74" s="295"/>
      <c r="L74" s="295"/>
      <c r="M74" s="294"/>
      <c r="N74" s="295"/>
      <c r="O74" s="295"/>
      <c r="P74" s="295"/>
      <c r="Q74" s="294"/>
      <c r="R74" s="295"/>
      <c r="S74" s="295"/>
      <c r="T74" s="296"/>
      <c r="U74" s="294"/>
      <c r="V74" s="295"/>
      <c r="W74" s="295"/>
      <c r="X74" s="295"/>
      <c r="Y74" s="295"/>
      <c r="Z74" s="295"/>
      <c r="AA74" s="294"/>
      <c r="AB74" s="295"/>
      <c r="AC74" s="295"/>
      <c r="AD74" s="296"/>
      <c r="AE74" s="294"/>
      <c r="AF74" s="295"/>
      <c r="AG74" s="295"/>
      <c r="AH74" s="296"/>
      <c r="AI74" s="110"/>
      <c r="AJ74" s="110"/>
      <c r="AK74" s="110"/>
      <c r="AL74" s="110"/>
      <c r="AM74" s="110"/>
      <c r="AN74" s="110"/>
      <c r="AO74" s="110"/>
      <c r="AP74" s="110"/>
      <c r="AQ74" s="110"/>
      <c r="AR74" s="110"/>
      <c r="AS74" s="110"/>
      <c r="AT74" s="110"/>
      <c r="AU74" s="110"/>
      <c r="AV74" s="110"/>
      <c r="AW74" s="110"/>
      <c r="AX74" s="110"/>
      <c r="AY74" s="110"/>
      <c r="AZ74" s="110"/>
      <c r="BA74" s="110"/>
      <c r="BB74" s="110"/>
      <c r="BC74" s="110"/>
      <c r="BD74" s="110"/>
      <c r="BE74" s="110"/>
      <c r="BF74" s="110"/>
      <c r="BG74" s="110"/>
      <c r="BH74" s="110"/>
      <c r="BI74" s="110"/>
      <c r="BJ74" s="110"/>
      <c r="BK74" s="110"/>
      <c r="BL74" s="110"/>
      <c r="BM74" s="110"/>
      <c r="BN74" s="110"/>
      <c r="BO74" s="110"/>
      <c r="BP74" s="110"/>
      <c r="BQ74" s="110"/>
      <c r="BR74" s="110"/>
      <c r="BS74" s="110"/>
      <c r="BT74" s="110"/>
      <c r="BU74" s="110"/>
      <c r="BV74" s="110"/>
      <c r="BW74" s="110"/>
      <c r="BX74" s="110"/>
      <c r="BY74" s="110"/>
      <c r="BZ74" s="110"/>
      <c r="CA74" s="110"/>
      <c r="CB74" s="110"/>
      <c r="CC74" s="110"/>
      <c r="CD74" s="110"/>
      <c r="CE74" s="110"/>
      <c r="CF74" s="110"/>
      <c r="CG74" s="110"/>
      <c r="CH74" s="110"/>
      <c r="CI74" s="110"/>
      <c r="CJ74" s="110"/>
      <c r="CK74" s="110"/>
      <c r="CL74" s="110"/>
      <c r="CM74" s="110"/>
      <c r="CN74" s="110"/>
      <c r="CO74" s="110"/>
      <c r="CP74" s="110"/>
      <c r="CQ74" s="110"/>
      <c r="CR74" s="110"/>
      <c r="CS74" s="110"/>
      <c r="CT74" s="110"/>
      <c r="CU74" s="110"/>
      <c r="CV74" s="110"/>
      <c r="CW74" s="110"/>
      <c r="CX74" s="110"/>
    </row>
    <row r="75" spans="7:102" ht="14.25" customHeight="1" x14ac:dyDescent="0.25">
      <c r="G75" s="294" t="s">
        <v>1681</v>
      </c>
      <c r="H75" s="295"/>
      <c r="I75" s="295"/>
      <c r="J75" s="295"/>
      <c r="K75" s="295"/>
      <c r="L75" s="295"/>
      <c r="M75" s="294"/>
      <c r="N75" s="295"/>
      <c r="O75" s="295"/>
      <c r="P75" s="295"/>
      <c r="Q75" s="294"/>
      <c r="R75" s="295"/>
      <c r="S75" s="295"/>
      <c r="T75" s="296"/>
      <c r="U75" s="294"/>
      <c r="V75" s="295"/>
      <c r="W75" s="295"/>
      <c r="X75" s="295"/>
      <c r="Y75" s="295"/>
      <c r="Z75" s="295"/>
      <c r="AA75" s="294"/>
      <c r="AB75" s="295"/>
      <c r="AC75" s="295"/>
      <c r="AD75" s="296"/>
      <c r="AE75" s="294"/>
      <c r="AF75" s="295"/>
      <c r="AG75" s="295"/>
      <c r="AH75" s="296"/>
      <c r="AI75" s="110"/>
      <c r="AJ75" s="110"/>
      <c r="AK75" s="110"/>
      <c r="AL75" s="110"/>
      <c r="AM75" s="110"/>
      <c r="AN75" s="110"/>
      <c r="AO75" s="110"/>
      <c r="AP75" s="110"/>
      <c r="AQ75" s="110"/>
      <c r="AR75" s="110"/>
      <c r="AS75" s="110"/>
      <c r="AT75" s="110"/>
      <c r="AU75" s="110"/>
      <c r="AV75" s="110"/>
      <c r="AW75" s="110"/>
      <c r="AX75" s="110"/>
      <c r="AY75" s="110"/>
      <c r="AZ75" s="110"/>
      <c r="BA75" s="110"/>
      <c r="BB75" s="110"/>
      <c r="BC75" s="110"/>
      <c r="BD75" s="110"/>
      <c r="BE75" s="110"/>
      <c r="BF75" s="110"/>
      <c r="BG75" s="110"/>
      <c r="BH75" s="110"/>
      <c r="BI75" s="110"/>
      <c r="BJ75" s="110"/>
      <c r="BK75" s="110"/>
      <c r="BL75" s="110"/>
      <c r="BM75" s="110"/>
      <c r="BN75" s="110"/>
      <c r="BO75" s="110"/>
      <c r="BP75" s="110"/>
      <c r="BQ75" s="110"/>
      <c r="BR75" s="110"/>
      <c r="BS75" s="110"/>
      <c r="BT75" s="110"/>
      <c r="BU75" s="110"/>
      <c r="BV75" s="110"/>
      <c r="BW75" s="110"/>
      <c r="BX75" s="110"/>
      <c r="BY75" s="110"/>
      <c r="BZ75" s="110"/>
      <c r="CA75" s="110"/>
      <c r="CB75" s="110"/>
      <c r="CC75" s="110"/>
      <c r="CD75" s="110"/>
      <c r="CE75" s="110"/>
      <c r="CF75" s="110"/>
      <c r="CG75" s="110"/>
      <c r="CH75" s="110"/>
      <c r="CI75" s="110"/>
      <c r="CJ75" s="110"/>
      <c r="CK75" s="110"/>
      <c r="CL75" s="110"/>
      <c r="CM75" s="110"/>
      <c r="CN75" s="110"/>
      <c r="CO75" s="110"/>
      <c r="CP75" s="110"/>
      <c r="CQ75" s="110"/>
      <c r="CR75" s="110"/>
      <c r="CS75" s="110"/>
      <c r="CT75" s="110"/>
      <c r="CU75" s="110"/>
      <c r="CV75" s="110"/>
      <c r="CW75" s="110"/>
      <c r="CX75" s="110"/>
    </row>
    <row r="76" spans="7:102" ht="14.25" customHeight="1" x14ac:dyDescent="0.25">
      <c r="G76" s="294" t="s">
        <v>1681</v>
      </c>
      <c r="H76" s="295"/>
      <c r="I76" s="295"/>
      <c r="J76" s="295"/>
      <c r="K76" s="295"/>
      <c r="L76" s="295"/>
      <c r="M76" s="294"/>
      <c r="N76" s="295"/>
      <c r="O76" s="295"/>
      <c r="P76" s="295"/>
      <c r="Q76" s="294"/>
      <c r="R76" s="295"/>
      <c r="S76" s="295"/>
      <c r="T76" s="296"/>
      <c r="U76" s="294"/>
      <c r="V76" s="295"/>
      <c r="W76" s="295"/>
      <c r="X76" s="295"/>
      <c r="Y76" s="295"/>
      <c r="Z76" s="295"/>
      <c r="AA76" s="294"/>
      <c r="AB76" s="295"/>
      <c r="AC76" s="295"/>
      <c r="AD76" s="296"/>
      <c r="AE76" s="294"/>
      <c r="AF76" s="295"/>
      <c r="AG76" s="295"/>
      <c r="AH76" s="296"/>
      <c r="AI76" s="110"/>
      <c r="AJ76" s="110"/>
      <c r="AK76" s="110"/>
      <c r="AL76" s="110"/>
      <c r="AM76" s="110"/>
      <c r="AN76" s="110"/>
      <c r="AO76" s="110"/>
      <c r="AP76" s="110"/>
      <c r="AQ76" s="110"/>
      <c r="AR76" s="110"/>
      <c r="AS76" s="110"/>
      <c r="AT76" s="110"/>
      <c r="AU76" s="110"/>
      <c r="AV76" s="110"/>
      <c r="AW76" s="110"/>
      <c r="AX76" s="110"/>
      <c r="AY76" s="110"/>
      <c r="AZ76" s="110"/>
      <c r="BA76" s="110"/>
      <c r="BB76" s="110"/>
      <c r="BC76" s="110"/>
      <c r="BD76" s="110"/>
      <c r="BE76" s="110"/>
      <c r="BF76" s="110"/>
      <c r="BG76" s="110"/>
      <c r="BH76" s="110"/>
      <c r="BI76" s="110"/>
      <c r="BJ76" s="110"/>
      <c r="BK76" s="110"/>
      <c r="BL76" s="110"/>
      <c r="BM76" s="110"/>
      <c r="BN76" s="110"/>
      <c r="BO76" s="110"/>
      <c r="BP76" s="110"/>
      <c r="BQ76" s="110"/>
      <c r="BR76" s="110"/>
      <c r="BS76" s="110"/>
      <c r="BT76" s="110"/>
      <c r="BU76" s="110"/>
      <c r="BV76" s="110"/>
      <c r="BW76" s="110"/>
      <c r="BX76" s="110"/>
      <c r="BY76" s="110"/>
      <c r="BZ76" s="110"/>
      <c r="CA76" s="110"/>
      <c r="CB76" s="110"/>
      <c r="CC76" s="110"/>
      <c r="CD76" s="110"/>
      <c r="CE76" s="110"/>
      <c r="CF76" s="110"/>
      <c r="CG76" s="110"/>
      <c r="CH76" s="110"/>
      <c r="CI76" s="110"/>
      <c r="CJ76" s="110"/>
      <c r="CK76" s="110"/>
      <c r="CL76" s="110"/>
      <c r="CM76" s="110"/>
      <c r="CN76" s="110"/>
      <c r="CO76" s="110"/>
      <c r="CP76" s="110"/>
      <c r="CQ76" s="110"/>
      <c r="CR76" s="110"/>
      <c r="CS76" s="110"/>
      <c r="CT76" s="110"/>
      <c r="CU76" s="110"/>
      <c r="CV76" s="110"/>
      <c r="CW76" s="110"/>
      <c r="CX76" s="110"/>
    </row>
    <row r="77" spans="7:102" ht="14.25" customHeight="1" x14ac:dyDescent="0.25">
      <c r="G77" s="294" t="s">
        <v>1681</v>
      </c>
      <c r="H77" s="295"/>
      <c r="I77" s="295"/>
      <c r="J77" s="295"/>
      <c r="K77" s="295"/>
      <c r="L77" s="295"/>
      <c r="M77" s="294"/>
      <c r="N77" s="295"/>
      <c r="O77" s="295"/>
      <c r="P77" s="295"/>
      <c r="Q77" s="294"/>
      <c r="R77" s="295"/>
      <c r="S77" s="295"/>
      <c r="T77" s="296"/>
      <c r="U77" s="294"/>
      <c r="V77" s="295"/>
      <c r="W77" s="295"/>
      <c r="X77" s="295"/>
      <c r="Y77" s="295"/>
      <c r="Z77" s="295"/>
      <c r="AA77" s="294"/>
      <c r="AB77" s="295"/>
      <c r="AC77" s="295"/>
      <c r="AD77" s="296"/>
      <c r="AE77" s="294"/>
      <c r="AF77" s="295"/>
      <c r="AG77" s="295"/>
      <c r="AH77" s="296"/>
      <c r="AI77" s="110"/>
      <c r="AJ77" s="110"/>
      <c r="AK77" s="110"/>
      <c r="AL77" s="110"/>
      <c r="AM77" s="110"/>
      <c r="AN77" s="110"/>
      <c r="AO77" s="110"/>
      <c r="AP77" s="110"/>
      <c r="AQ77" s="110"/>
      <c r="AR77" s="110"/>
      <c r="AS77" s="110"/>
      <c r="AT77" s="110"/>
      <c r="AU77" s="110"/>
      <c r="AV77" s="110"/>
      <c r="AW77" s="110"/>
      <c r="AX77" s="110"/>
      <c r="AY77" s="110"/>
      <c r="AZ77" s="110"/>
      <c r="BA77" s="110"/>
      <c r="BB77" s="110"/>
      <c r="BC77" s="110"/>
      <c r="BD77" s="110"/>
      <c r="BE77" s="110"/>
      <c r="BF77" s="110"/>
      <c r="BG77" s="110"/>
      <c r="BH77" s="110"/>
      <c r="BI77" s="110"/>
      <c r="BJ77" s="110"/>
      <c r="BK77" s="110"/>
      <c r="BL77" s="110"/>
      <c r="BM77" s="110"/>
      <c r="BN77" s="110"/>
      <c r="BO77" s="110"/>
      <c r="BP77" s="110"/>
      <c r="BQ77" s="110"/>
      <c r="BR77" s="110"/>
      <c r="BS77" s="110"/>
      <c r="BT77" s="110"/>
      <c r="BU77" s="110"/>
      <c r="BV77" s="110"/>
      <c r="BW77" s="110"/>
      <c r="BX77" s="110"/>
      <c r="BY77" s="110"/>
      <c r="BZ77" s="110"/>
      <c r="CA77" s="110"/>
      <c r="CB77" s="110"/>
      <c r="CC77" s="110"/>
      <c r="CD77" s="110"/>
      <c r="CE77" s="110"/>
      <c r="CF77" s="110"/>
      <c r="CG77" s="110"/>
      <c r="CH77" s="110"/>
      <c r="CI77" s="110"/>
      <c r="CJ77" s="110"/>
      <c r="CK77" s="110"/>
      <c r="CL77" s="110"/>
      <c r="CM77" s="110"/>
      <c r="CN77" s="110"/>
      <c r="CO77" s="110"/>
      <c r="CP77" s="110"/>
      <c r="CQ77" s="110"/>
      <c r="CR77" s="110"/>
      <c r="CS77" s="110"/>
      <c r="CT77" s="110"/>
      <c r="CU77" s="110"/>
      <c r="CV77" s="110"/>
      <c r="CW77" s="110"/>
      <c r="CX77" s="110"/>
    </row>
    <row r="78" spans="7:102" ht="14.25" customHeight="1" x14ac:dyDescent="0.25">
      <c r="G78" s="294" t="s">
        <v>1681</v>
      </c>
      <c r="H78" s="295"/>
      <c r="I78" s="295"/>
      <c r="J78" s="295"/>
      <c r="K78" s="295"/>
      <c r="L78" s="295"/>
      <c r="M78" s="294"/>
      <c r="N78" s="295"/>
      <c r="O78" s="295"/>
      <c r="P78" s="295"/>
      <c r="Q78" s="294"/>
      <c r="R78" s="295"/>
      <c r="S78" s="295"/>
      <c r="T78" s="296"/>
      <c r="U78" s="294"/>
      <c r="V78" s="295"/>
      <c r="W78" s="295"/>
      <c r="X78" s="295"/>
      <c r="Y78" s="295"/>
      <c r="Z78" s="295"/>
      <c r="AA78" s="294"/>
      <c r="AB78" s="295"/>
      <c r="AC78" s="295"/>
      <c r="AD78" s="296"/>
      <c r="AE78" s="294"/>
      <c r="AF78" s="295"/>
      <c r="AG78" s="295"/>
      <c r="AH78" s="296"/>
      <c r="AI78" s="110"/>
      <c r="AJ78" s="110"/>
      <c r="AK78" s="110"/>
      <c r="AL78" s="110"/>
      <c r="AM78" s="110"/>
      <c r="AN78" s="110"/>
      <c r="AO78" s="110"/>
      <c r="AP78" s="110"/>
      <c r="AQ78" s="110"/>
      <c r="AR78" s="110"/>
      <c r="AS78" s="110"/>
      <c r="AT78" s="110"/>
      <c r="AU78" s="110"/>
      <c r="AV78" s="110"/>
      <c r="AW78" s="110"/>
      <c r="AX78" s="110"/>
      <c r="AY78" s="110"/>
      <c r="AZ78" s="110"/>
      <c r="BA78" s="110"/>
      <c r="BB78" s="110"/>
      <c r="BC78" s="110"/>
      <c r="BD78" s="110"/>
      <c r="BE78" s="110"/>
      <c r="BF78" s="110"/>
      <c r="BG78" s="110"/>
      <c r="BH78" s="110"/>
      <c r="BI78" s="110"/>
      <c r="BJ78" s="110"/>
      <c r="BK78" s="110"/>
      <c r="BL78" s="110"/>
      <c r="BM78" s="110"/>
      <c r="BN78" s="110"/>
      <c r="BO78" s="110"/>
      <c r="BP78" s="110"/>
      <c r="BQ78" s="110"/>
      <c r="BR78" s="110"/>
      <c r="BS78" s="110"/>
      <c r="BT78" s="110"/>
      <c r="BU78" s="110"/>
      <c r="BV78" s="110"/>
      <c r="BW78" s="110"/>
      <c r="BX78" s="110"/>
      <c r="BY78" s="110"/>
      <c r="BZ78" s="110"/>
      <c r="CA78" s="110"/>
      <c r="CB78" s="110"/>
      <c r="CC78" s="110"/>
      <c r="CD78" s="110"/>
      <c r="CE78" s="110"/>
      <c r="CF78" s="110"/>
      <c r="CG78" s="110"/>
      <c r="CH78" s="110"/>
      <c r="CI78" s="110"/>
      <c r="CJ78" s="110"/>
      <c r="CK78" s="110"/>
      <c r="CL78" s="110"/>
      <c r="CM78" s="110"/>
      <c r="CN78" s="110"/>
      <c r="CO78" s="110"/>
      <c r="CP78" s="110"/>
      <c r="CQ78" s="110"/>
      <c r="CR78" s="110"/>
      <c r="CS78" s="110"/>
      <c r="CT78" s="110"/>
      <c r="CU78" s="110"/>
      <c r="CV78" s="110"/>
      <c r="CW78" s="110"/>
      <c r="CX78" s="110"/>
    </row>
    <row r="79" spans="7:102" ht="14.25" customHeight="1" x14ac:dyDescent="0.25">
      <c r="G79" s="187"/>
      <c r="H79" s="188"/>
      <c r="I79" s="188"/>
      <c r="J79" s="188"/>
      <c r="K79" s="188"/>
      <c r="L79" s="188"/>
      <c r="M79" s="187"/>
      <c r="N79" s="188"/>
      <c r="O79" s="188"/>
      <c r="P79" s="188"/>
      <c r="Q79" s="187"/>
      <c r="R79" s="188"/>
      <c r="S79" s="188"/>
      <c r="T79" s="191"/>
      <c r="U79" s="187"/>
      <c r="V79" s="188"/>
      <c r="W79" s="188"/>
      <c r="X79" s="188"/>
      <c r="Y79" s="188"/>
      <c r="Z79" s="188"/>
      <c r="AA79" s="187"/>
      <c r="AB79" s="188"/>
      <c r="AC79" s="188"/>
      <c r="AD79" s="191"/>
      <c r="AE79" s="187"/>
      <c r="AF79" s="188"/>
      <c r="AG79" s="188"/>
      <c r="AH79" s="191"/>
      <c r="AI79" s="110"/>
      <c r="AJ79" s="110"/>
      <c r="AK79" s="110"/>
      <c r="AL79" s="110"/>
      <c r="AM79" s="110"/>
      <c r="AN79" s="110"/>
      <c r="AO79" s="110"/>
      <c r="AP79" s="110"/>
      <c r="AQ79" s="110"/>
      <c r="AR79" s="110"/>
      <c r="AS79" s="110"/>
      <c r="AT79" s="110"/>
      <c r="AU79" s="110"/>
      <c r="AV79" s="110"/>
      <c r="AW79" s="110"/>
      <c r="AX79" s="110"/>
      <c r="AY79" s="110"/>
      <c r="AZ79" s="110"/>
      <c r="BA79" s="110"/>
      <c r="BB79" s="110"/>
      <c r="BC79" s="110"/>
      <c r="BD79" s="110"/>
      <c r="BE79" s="110"/>
      <c r="BF79" s="110"/>
      <c r="BG79" s="110"/>
      <c r="BH79" s="110"/>
      <c r="BI79" s="110"/>
      <c r="BJ79" s="110"/>
      <c r="BK79" s="110"/>
      <c r="BL79" s="110"/>
      <c r="BM79" s="110"/>
      <c r="BN79" s="110"/>
      <c r="BO79" s="110"/>
      <c r="BP79" s="110"/>
      <c r="BQ79" s="110"/>
      <c r="BR79" s="110"/>
      <c r="BS79" s="110"/>
      <c r="BT79" s="110"/>
      <c r="BU79" s="110"/>
      <c r="BV79" s="110"/>
      <c r="BW79" s="110"/>
      <c r="BX79" s="110"/>
      <c r="BY79" s="110"/>
      <c r="BZ79" s="110"/>
      <c r="CA79" s="110"/>
      <c r="CB79" s="110"/>
      <c r="CC79" s="110"/>
      <c r="CD79" s="110"/>
      <c r="CE79" s="110"/>
      <c r="CF79" s="110"/>
      <c r="CG79" s="110"/>
      <c r="CH79" s="110"/>
      <c r="CI79" s="110"/>
      <c r="CJ79" s="110"/>
      <c r="CK79" s="110"/>
      <c r="CL79" s="110"/>
      <c r="CM79" s="110"/>
      <c r="CN79" s="110"/>
      <c r="CO79" s="110"/>
      <c r="CP79" s="110"/>
      <c r="CQ79" s="110"/>
      <c r="CR79" s="110"/>
      <c r="CS79" s="110"/>
      <c r="CT79" s="110"/>
      <c r="CU79" s="110"/>
      <c r="CV79" s="110"/>
      <c r="CW79" s="110"/>
      <c r="CX79" s="110"/>
    </row>
    <row r="80" spans="7:102" ht="14.25" customHeight="1" x14ac:dyDescent="0.25">
      <c r="G80" s="110"/>
      <c r="H80" s="110"/>
      <c r="I80" s="110"/>
      <c r="J80" s="110"/>
      <c r="K80" s="110"/>
      <c r="L80" s="110"/>
      <c r="M80" s="110"/>
      <c r="N80" s="110"/>
      <c r="O80" s="110"/>
      <c r="P80" s="110"/>
      <c r="Q80" s="110"/>
      <c r="R80" s="110"/>
      <c r="S80" s="110"/>
      <c r="T80" s="110"/>
      <c r="U80" s="110"/>
      <c r="V80" s="110"/>
      <c r="W80" s="110"/>
      <c r="X80" s="110"/>
      <c r="Y80" s="110"/>
      <c r="Z80" s="110"/>
      <c r="AA80" s="110"/>
      <c r="AB80" s="110"/>
      <c r="AC80" s="110"/>
      <c r="AD80" s="110"/>
      <c r="AE80" s="110"/>
      <c r="AF80" s="110"/>
      <c r="AG80" s="110"/>
      <c r="AH80" s="110"/>
      <c r="AI80" s="110"/>
      <c r="AJ80" s="110"/>
      <c r="AK80" s="110"/>
      <c r="AL80" s="110"/>
      <c r="AM80" s="110"/>
      <c r="AN80" s="110"/>
      <c r="AO80" s="110"/>
      <c r="AP80" s="110"/>
      <c r="AQ80" s="110"/>
      <c r="AR80" s="110"/>
      <c r="AS80" s="110"/>
      <c r="AT80" s="110"/>
      <c r="AU80" s="110"/>
      <c r="AV80" s="110"/>
      <c r="AW80" s="110"/>
      <c r="AX80" s="110"/>
      <c r="AY80" s="110"/>
      <c r="AZ80" s="110"/>
      <c r="BA80" s="110"/>
      <c r="BB80" s="110"/>
      <c r="BC80" s="110"/>
      <c r="BD80" s="110"/>
      <c r="BE80" s="110"/>
      <c r="BF80" s="110"/>
      <c r="BG80" s="110"/>
      <c r="BH80" s="110"/>
      <c r="BI80" s="110"/>
      <c r="BJ80" s="110"/>
      <c r="BK80" s="110"/>
      <c r="BL80" s="110"/>
      <c r="BM80" s="110"/>
      <c r="BN80" s="110"/>
      <c r="BO80" s="110"/>
      <c r="BP80" s="110"/>
      <c r="BQ80" s="110"/>
      <c r="BR80" s="110"/>
      <c r="BS80" s="110"/>
      <c r="BT80" s="110"/>
      <c r="BU80" s="110"/>
      <c r="BV80" s="110"/>
      <c r="BW80" s="110"/>
      <c r="BX80" s="110"/>
      <c r="BY80" s="110"/>
      <c r="BZ80" s="110"/>
      <c r="CA80" s="110"/>
      <c r="CB80" s="110"/>
      <c r="CC80" s="110"/>
      <c r="CD80" s="110"/>
      <c r="CE80" s="110"/>
      <c r="CF80" s="110"/>
      <c r="CG80" s="110"/>
      <c r="CH80" s="110"/>
      <c r="CI80" s="110"/>
      <c r="CJ80" s="110"/>
      <c r="CK80" s="110"/>
      <c r="CL80" s="110"/>
      <c r="CM80" s="110"/>
      <c r="CN80" s="110"/>
      <c r="CO80" s="110"/>
      <c r="CP80" s="110"/>
      <c r="CQ80" s="110"/>
      <c r="CR80" s="110"/>
      <c r="CS80" s="110"/>
      <c r="CT80" s="110"/>
      <c r="CU80" s="110"/>
      <c r="CV80" s="110"/>
      <c r="CW80" s="110"/>
      <c r="CX80" s="110"/>
    </row>
    <row r="81" spans="7:102" ht="14.25" customHeight="1" x14ac:dyDescent="0.25">
      <c r="G81" s="110"/>
      <c r="H81" s="110"/>
      <c r="I81" s="110"/>
      <c r="J81" s="110"/>
      <c r="K81" s="110"/>
      <c r="L81" s="110"/>
      <c r="M81" s="110"/>
      <c r="N81" s="110"/>
      <c r="O81" s="110"/>
      <c r="P81" s="110"/>
      <c r="Q81" s="110"/>
      <c r="R81" s="110"/>
      <c r="S81" s="110"/>
      <c r="T81" s="110"/>
      <c r="U81" s="110"/>
      <c r="V81" s="110"/>
      <c r="W81" s="110"/>
      <c r="X81" s="110"/>
      <c r="Y81" s="110"/>
      <c r="Z81" s="110"/>
      <c r="AA81" s="110"/>
      <c r="AB81" s="110"/>
      <c r="AC81" s="110"/>
      <c r="AD81" t="s">
        <v>1765</v>
      </c>
      <c r="AG81" t="str">
        <f>'E-7'!S17</f>
        <v>E-7-1</v>
      </c>
      <c r="AI81" s="110"/>
      <c r="AJ81" s="110"/>
      <c r="AK81" s="110"/>
      <c r="AL81" s="110"/>
      <c r="AM81" s="110"/>
      <c r="AN81" s="110"/>
      <c r="AO81" s="110"/>
      <c r="AP81" s="110"/>
      <c r="AQ81" s="110"/>
      <c r="AR81" s="110"/>
      <c r="AS81" s="110"/>
      <c r="AT81" s="110"/>
      <c r="AU81" s="110"/>
      <c r="AV81" s="110"/>
      <c r="AW81" s="110"/>
      <c r="AX81" s="110"/>
      <c r="AY81" s="110"/>
      <c r="AZ81" s="110"/>
      <c r="BA81" s="110"/>
      <c r="BB81" s="110"/>
      <c r="BC81" s="110"/>
      <c r="BD81" s="110"/>
      <c r="BE81" s="110"/>
      <c r="BF81" s="110"/>
      <c r="BG81" s="110"/>
      <c r="BH81" s="110"/>
      <c r="BI81" s="110"/>
      <c r="BJ81" s="110"/>
      <c r="BK81" s="110"/>
      <c r="BL81" s="110"/>
      <c r="BM81" s="110"/>
      <c r="BN81" s="110"/>
      <c r="BO81" s="110"/>
      <c r="BP81" s="110"/>
      <c r="BQ81" s="110"/>
      <c r="BR81" s="110"/>
      <c r="BS81" s="110"/>
      <c r="BT81" s="110"/>
      <c r="BU81" s="110"/>
      <c r="BV81" s="110"/>
      <c r="BW81" s="110"/>
      <c r="BX81" s="110"/>
      <c r="BY81" s="110"/>
      <c r="BZ81" s="110"/>
      <c r="CA81" s="110"/>
      <c r="CB81" s="110"/>
      <c r="CC81" s="110"/>
      <c r="CD81" s="110"/>
      <c r="CE81" s="110"/>
      <c r="CF81" s="110"/>
      <c r="CG81" s="110"/>
      <c r="CH81" s="110"/>
      <c r="CI81" s="110"/>
      <c r="CJ81" s="110"/>
      <c r="CK81" s="110"/>
      <c r="CL81" s="110"/>
      <c r="CM81" s="110"/>
      <c r="CN81" s="110"/>
      <c r="CO81" s="110"/>
      <c r="CP81" s="110"/>
      <c r="CQ81" s="110"/>
      <c r="CR81" s="110"/>
      <c r="CS81" s="110"/>
      <c r="CT81" s="110"/>
      <c r="CU81" s="110"/>
      <c r="CV81" s="110"/>
      <c r="CW81" s="110"/>
      <c r="CX81" s="110"/>
    </row>
  </sheetData>
  <mergeCells count="303">
    <mergeCell ref="X40:AB40"/>
    <mergeCell ref="BK30:BO30"/>
    <mergeCell ref="BP16:BT16"/>
    <mergeCell ref="CT28:CX28"/>
    <mergeCell ref="AG22:AK22"/>
    <mergeCell ref="CJ24:CN24"/>
    <mergeCell ref="CE28:CI28"/>
    <mergeCell ref="CO19:CS19"/>
    <mergeCell ref="AQ22:AU22"/>
    <mergeCell ref="AL26:AP26"/>
    <mergeCell ref="BF27:BJ27"/>
    <mergeCell ref="BP18:BT18"/>
    <mergeCell ref="AG21:AK21"/>
    <mergeCell ref="AB25:AF25"/>
    <mergeCell ref="AL16:AP16"/>
    <mergeCell ref="CT20:CX20"/>
    <mergeCell ref="CO16:CS16"/>
    <mergeCell ref="CT21:CX21"/>
    <mergeCell ref="BZ16:CD16"/>
    <mergeCell ref="CJ16:CN16"/>
    <mergeCell ref="CT14:CX16"/>
    <mergeCell ref="AV16:AZ16"/>
    <mergeCell ref="BF16:BJ16"/>
    <mergeCell ref="CT27:CX27"/>
    <mergeCell ref="CE30:CI30"/>
    <mergeCell ref="AL25:AP25"/>
    <mergeCell ref="H22:K23"/>
    <mergeCell ref="BF24:BJ24"/>
    <mergeCell ref="BU29:BY29"/>
    <mergeCell ref="CE20:CI20"/>
    <mergeCell ref="BZ19:CD19"/>
    <mergeCell ref="AB27:AF27"/>
    <mergeCell ref="CE29:CI29"/>
    <mergeCell ref="CE23:CI23"/>
    <mergeCell ref="AV29:AZ29"/>
    <mergeCell ref="BK22:BO22"/>
    <mergeCell ref="BF26:BJ26"/>
    <mergeCell ref="AQ30:AU30"/>
    <mergeCell ref="AG20:AK20"/>
    <mergeCell ref="W25:AA25"/>
    <mergeCell ref="BP26:BT26"/>
    <mergeCell ref="AQ20:AU20"/>
    <mergeCell ref="AG29:AK29"/>
    <mergeCell ref="AL29:AP29"/>
    <mergeCell ref="CT24:CX24"/>
    <mergeCell ref="U27:V27"/>
    <mergeCell ref="B16:E16"/>
    <mergeCell ref="B12:E12"/>
    <mergeCell ref="AV19:AZ19"/>
    <mergeCell ref="U28:V28"/>
    <mergeCell ref="BP20:BT20"/>
    <mergeCell ref="BK24:BO24"/>
    <mergeCell ref="AV28:AZ28"/>
    <mergeCell ref="BF25:BJ25"/>
    <mergeCell ref="H18:K19"/>
    <mergeCell ref="BP28:BT28"/>
    <mergeCell ref="B14:E14"/>
    <mergeCell ref="W18:AA18"/>
    <mergeCell ref="BA28:BE28"/>
    <mergeCell ref="BK28:BO28"/>
    <mergeCell ref="W15:AA16"/>
    <mergeCell ref="AL17:AP17"/>
    <mergeCell ref="AG27:AK27"/>
    <mergeCell ref="AQ18:AU18"/>
    <mergeCell ref="M26:T27"/>
    <mergeCell ref="AV23:AZ23"/>
    <mergeCell ref="H14:T16"/>
    <mergeCell ref="BA18:BE18"/>
    <mergeCell ref="CO30:CS30"/>
    <mergeCell ref="G66:L66"/>
    <mergeCell ref="CE17:CI17"/>
    <mergeCell ref="AA66:AD66"/>
    <mergeCell ref="AB24:AF24"/>
    <mergeCell ref="CJ21:CN21"/>
    <mergeCell ref="G14:G16"/>
    <mergeCell ref="AG25:AK25"/>
    <mergeCell ref="M28:T29"/>
    <mergeCell ref="U66:Z66"/>
    <mergeCell ref="AQ25:AU25"/>
    <mergeCell ref="M24:T25"/>
    <mergeCell ref="CE19:CI19"/>
    <mergeCell ref="BZ23:CD23"/>
    <mergeCell ref="BA17:BE17"/>
    <mergeCell ref="AB26:AF26"/>
    <mergeCell ref="W30:AA30"/>
    <mergeCell ref="CJ23:CN23"/>
    <mergeCell ref="Q66:T66"/>
    <mergeCell ref="BA22:BE22"/>
    <mergeCell ref="W20:AA20"/>
    <mergeCell ref="W14:CS14"/>
    <mergeCell ref="AL22:AP22"/>
    <mergeCell ref="BP25:BT25"/>
    <mergeCell ref="G65:T65"/>
    <mergeCell ref="AV30:AZ30"/>
    <mergeCell ref="CT30:CX30"/>
    <mergeCell ref="W22:AA22"/>
    <mergeCell ref="BZ24:CD24"/>
    <mergeCell ref="CO27:CS27"/>
    <mergeCell ref="BU28:BY28"/>
    <mergeCell ref="B18:E18"/>
    <mergeCell ref="BZ18:CD18"/>
    <mergeCell ref="BA30:BE30"/>
    <mergeCell ref="W21:AA21"/>
    <mergeCell ref="AL24:AP24"/>
    <mergeCell ref="BF23:BJ23"/>
    <mergeCell ref="U24:V24"/>
    <mergeCell ref="U18:V18"/>
    <mergeCell ref="AQ23:AU23"/>
    <mergeCell ref="AV24:AZ24"/>
    <mergeCell ref="M20:T21"/>
    <mergeCell ref="BK29:BO29"/>
    <mergeCell ref="AQ29:AU29"/>
    <mergeCell ref="BU30:BY30"/>
    <mergeCell ref="BP19:BT19"/>
    <mergeCell ref="CE22:CI22"/>
    <mergeCell ref="BK23:BO23"/>
    <mergeCell ref="G7:AK7"/>
    <mergeCell ref="CJ27:CN27"/>
    <mergeCell ref="H34:AK35"/>
    <mergeCell ref="CO22:CS22"/>
    <mergeCell ref="CT18:CX18"/>
    <mergeCell ref="CO25:CS25"/>
    <mergeCell ref="AB19:AF19"/>
    <mergeCell ref="CJ17:CN17"/>
    <mergeCell ref="CE21:CI21"/>
    <mergeCell ref="BZ25:CD25"/>
    <mergeCell ref="AG24:AK24"/>
    <mergeCell ref="H20:K21"/>
    <mergeCell ref="AL19:AP19"/>
    <mergeCell ref="CO21:CS21"/>
    <mergeCell ref="AB28:AF28"/>
    <mergeCell ref="U19:V19"/>
    <mergeCell ref="BF20:BJ20"/>
    <mergeCell ref="BZ27:CD27"/>
    <mergeCell ref="BF17:BJ17"/>
    <mergeCell ref="CT22:CX22"/>
    <mergeCell ref="AG26:AK26"/>
    <mergeCell ref="CO23:CS23"/>
    <mergeCell ref="AB30:AF30"/>
    <mergeCell ref="BP30:BT30"/>
    <mergeCell ref="B6:E6"/>
    <mergeCell ref="BZ17:CD17"/>
    <mergeCell ref="BK21:BO21"/>
    <mergeCell ref="AB20:AF20"/>
    <mergeCell ref="B15:E15"/>
    <mergeCell ref="BF22:BJ22"/>
    <mergeCell ref="AL30:AP30"/>
    <mergeCell ref="CE16:CI16"/>
    <mergeCell ref="AB29:AF29"/>
    <mergeCell ref="AV22:AZ22"/>
    <mergeCell ref="BF19:BJ19"/>
    <mergeCell ref="BA23:BE23"/>
    <mergeCell ref="BK27:BO27"/>
    <mergeCell ref="BP22:BT22"/>
    <mergeCell ref="BF28:BJ28"/>
    <mergeCell ref="BU18:BY18"/>
    <mergeCell ref="BU27:BY27"/>
    <mergeCell ref="W26:AA26"/>
    <mergeCell ref="AQ16:AU16"/>
    <mergeCell ref="BZ28:CD28"/>
    <mergeCell ref="CE18:CI18"/>
    <mergeCell ref="AV21:AZ21"/>
    <mergeCell ref="BU17:BY17"/>
    <mergeCell ref="BP21:BT21"/>
    <mergeCell ref="AE66:AH66"/>
    <mergeCell ref="BU19:BY19"/>
    <mergeCell ref="CJ22:CN22"/>
    <mergeCell ref="BP23:BT23"/>
    <mergeCell ref="AQ17:AU17"/>
    <mergeCell ref="U21:V21"/>
    <mergeCell ref="BF29:BJ29"/>
    <mergeCell ref="AG19:AK19"/>
    <mergeCell ref="CE25:CI25"/>
    <mergeCell ref="AG28:AK28"/>
    <mergeCell ref="AQ19:AU19"/>
    <mergeCell ref="H33:AK33"/>
    <mergeCell ref="AQ28:AU28"/>
    <mergeCell ref="I39:V39"/>
    <mergeCell ref="H43:AK46"/>
    <mergeCell ref="I38:V38"/>
    <mergeCell ref="CJ18:CN18"/>
    <mergeCell ref="BA21:BE21"/>
    <mergeCell ref="AV25:AZ25"/>
    <mergeCell ref="BU21:BY21"/>
    <mergeCell ref="BZ30:CD30"/>
    <mergeCell ref="W17:AA17"/>
    <mergeCell ref="I37:V37"/>
    <mergeCell ref="X39:AB39"/>
    <mergeCell ref="CJ30:CN30"/>
    <mergeCell ref="BA20:BE20"/>
    <mergeCell ref="BK17:BO17"/>
    <mergeCell ref="BF21:BJ21"/>
    <mergeCell ref="AG30:AK30"/>
    <mergeCell ref="BU20:BY20"/>
    <mergeCell ref="BA29:BE29"/>
    <mergeCell ref="W29:AA29"/>
    <mergeCell ref="B19:E19"/>
    <mergeCell ref="W23:AA23"/>
    <mergeCell ref="U26:V26"/>
    <mergeCell ref="B28:E28"/>
    <mergeCell ref="AG23:AK23"/>
    <mergeCell ref="AV26:AZ26"/>
    <mergeCell ref="M22:T23"/>
    <mergeCell ref="BP27:BT27"/>
    <mergeCell ref="BU22:BY22"/>
    <mergeCell ref="H26:K27"/>
    <mergeCell ref="BF30:BJ30"/>
    <mergeCell ref="BK19:BO19"/>
    <mergeCell ref="CJ28:CN28"/>
    <mergeCell ref="U22:V22"/>
    <mergeCell ref="AQ26:AU26"/>
    <mergeCell ref="CJ25:CN25"/>
    <mergeCell ref="CT26:CX26"/>
    <mergeCell ref="CE26:CI26"/>
    <mergeCell ref="BZ20:CD20"/>
    <mergeCell ref="BK26:BO26"/>
    <mergeCell ref="CT29:CX29"/>
    <mergeCell ref="B17:E17"/>
    <mergeCell ref="AB17:AF17"/>
    <mergeCell ref="CO26:CS26"/>
    <mergeCell ref="CE27:CI27"/>
    <mergeCell ref="BZ26:CD26"/>
    <mergeCell ref="CT19:CX19"/>
    <mergeCell ref="CO18:CS18"/>
    <mergeCell ref="BU24:BY24"/>
    <mergeCell ref="CT23:CX23"/>
    <mergeCell ref="CO17:CS17"/>
    <mergeCell ref="CO20:CS20"/>
    <mergeCell ref="CT17:CX17"/>
    <mergeCell ref="U20:V20"/>
    <mergeCell ref="BU26:BY26"/>
    <mergeCell ref="AV20:AZ20"/>
    <mergeCell ref="AQ24:AU24"/>
    <mergeCell ref="BA19:BE19"/>
    <mergeCell ref="BP17:BT17"/>
    <mergeCell ref="CJ20:CN20"/>
    <mergeCell ref="CT25:CX25"/>
    <mergeCell ref="BK25:BO25"/>
    <mergeCell ref="AL20:AP20"/>
    <mergeCell ref="U65:AH65"/>
    <mergeCell ref="B4:E4"/>
    <mergeCell ref="BU23:BY23"/>
    <mergeCell ref="M66:P66"/>
    <mergeCell ref="AV17:AZ17"/>
    <mergeCell ref="AQ21:AU21"/>
    <mergeCell ref="U25:V25"/>
    <mergeCell ref="X37:AB37"/>
    <mergeCell ref="AB22:AF22"/>
    <mergeCell ref="AL28:AP28"/>
    <mergeCell ref="BA27:BE27"/>
    <mergeCell ref="BK18:BO18"/>
    <mergeCell ref="AB21:AF21"/>
    <mergeCell ref="AG16:AK16"/>
    <mergeCell ref="AL21:AP21"/>
    <mergeCell ref="BA24:BE24"/>
    <mergeCell ref="BP29:BT29"/>
    <mergeCell ref="H28:K29"/>
    <mergeCell ref="W27:AA27"/>
    <mergeCell ref="BU25:BY25"/>
    <mergeCell ref="AV18:AZ18"/>
    <mergeCell ref="B8:E8"/>
    <mergeCell ref="AB15:CS15"/>
    <mergeCell ref="I48:AB48"/>
    <mergeCell ref="BZ22:CD22"/>
    <mergeCell ref="U29:V29"/>
    <mergeCell ref="BA16:BE16"/>
    <mergeCell ref="BK20:BO20"/>
    <mergeCell ref="U23:V23"/>
    <mergeCell ref="BA25:BE25"/>
    <mergeCell ref="BK16:BO16"/>
    <mergeCell ref="BP24:BT24"/>
    <mergeCell ref="U14:V16"/>
    <mergeCell ref="W19:AA19"/>
    <mergeCell ref="BZ21:CD21"/>
    <mergeCell ref="W28:AA28"/>
    <mergeCell ref="AQ27:AU27"/>
    <mergeCell ref="AB18:AF18"/>
    <mergeCell ref="B10:E10"/>
    <mergeCell ref="BF18:BJ18"/>
    <mergeCell ref="AL23:AP23"/>
    <mergeCell ref="BA26:BE26"/>
    <mergeCell ref="AV27:AZ27"/>
    <mergeCell ref="CO28:CS28"/>
    <mergeCell ref="CE24:CI24"/>
    <mergeCell ref="CO29:CS29"/>
    <mergeCell ref="BZ29:CD29"/>
    <mergeCell ref="G9:Z11"/>
    <mergeCell ref="B13:E13"/>
    <mergeCell ref="AB23:AF23"/>
    <mergeCell ref="AG18:AK18"/>
    <mergeCell ref="B20:E20"/>
    <mergeCell ref="W24:AA24"/>
    <mergeCell ref="AL27:AP27"/>
    <mergeCell ref="CJ19:CN19"/>
    <mergeCell ref="CO24:CS24"/>
    <mergeCell ref="BU16:BY16"/>
    <mergeCell ref="AB16:AF16"/>
    <mergeCell ref="AG17:AK17"/>
    <mergeCell ref="H24:K25"/>
    <mergeCell ref="M18:T19"/>
    <mergeCell ref="CJ26:CN26"/>
    <mergeCell ref="AL18:AP18"/>
    <mergeCell ref="CJ29:CN29"/>
  </mergeCells>
  <dataValidations count="1">
    <dataValidation type="list" allowBlank="1" showInputMessage="1" showErrorMessage="1" sqref="I38:V38" xr:uid="{F7D14AF0-833B-4B46-BDD1-443B4AA19CF9}">
      <formula1>_xlfn.ANCHORARRAY($A$16)</formula1>
    </dataValidation>
  </dataValidations>
  <hyperlinks>
    <hyperlink ref="B4" location="PANDUAN!A1" display="PANDUAN" xr:uid="{00000000-0004-0000-A400-000000000000}"/>
    <hyperlink ref="B6" location="'EWS DIRECTORY'!A1" display="EWS DIRECTORY" xr:uid="{00000000-0004-0000-A400-000001000000}"/>
    <hyperlink ref="B8" location="'DATA PEMICU'!A1" display="DATA PEMICU" xr:uid="{00000000-0004-0000-A400-000002000000}"/>
    <hyperlink ref="B10" location="'DATA PENGUJI'!A1" display="DATA PENGUJI" xr:uid="{00000000-0004-0000-A400-000003000000}"/>
    <hyperlink ref="B12" location="'MAIN LEVEL'!A1" display="MAIN LEVEL" xr:uid="{00000000-0004-0000-A400-000004000000}"/>
  </hyperlinks>
  <pageMargins left="0.70866141732283472" right="0.31496062992125978" top="0.55118110236220474" bottom="0.55118110236220474" header="0" footer="0"/>
  <pageSetup paperSize="9" scale="77" orientation="portrait"/>
  <extLst>
    <ext xmlns:x14="http://schemas.microsoft.com/office/spreadsheetml/2009/9/main" uri="{CCE6A557-97BC-4b89-ADB6-D9C93CAAB3DF}">
      <x14:dataValidations xmlns:xm="http://schemas.microsoft.com/office/excel/2006/main" count="1">
        <x14:dataValidation type="list" allowBlank="1" showInputMessage="1" showErrorMessage="1" xr:uid="{70E61729-CCEB-40E2-BDD3-40540ECD3125}">
          <x14:formula1>
            <xm:f>MASTER!$Q$2:$Q$6</xm:f>
          </x14:formula1>
          <xm:sqref>I48:AB48</xm:sqref>
        </x14:dataValidation>
      </x14:dataValidations>
    </ext>
  </extLst>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500-000000000000}">
  <sheetPr codeName="Sheet75">
    <tabColor theme="4" tint="-0.249977111117893"/>
  </sheetPr>
  <dimension ref="A1:AX64"/>
  <sheetViews>
    <sheetView topLeftCell="B22"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50" width="3.6640625" style="443" customWidth="1"/>
    <col min="51" max="51" width="14.44140625" style="443" customWidth="1"/>
    <col min="52" max="16384" width="14.44140625" style="443"/>
  </cols>
  <sheetData>
    <row r="1" spans="2:46" ht="14.25" customHeight="1" x14ac:dyDescent="0.25">
      <c r="G1" s="223"/>
      <c r="H1" s="223"/>
      <c r="I1" s="223"/>
      <c r="J1" s="223"/>
      <c r="K1" s="223"/>
      <c r="L1" s="223"/>
      <c r="M1" s="223"/>
      <c r="N1" s="223"/>
      <c r="O1" s="223"/>
      <c r="P1" s="223"/>
      <c r="Q1" s="223"/>
      <c r="R1" s="223"/>
      <c r="S1" s="223"/>
      <c r="T1" s="223"/>
      <c r="U1" s="223"/>
      <c r="V1" s="223"/>
      <c r="W1" s="223"/>
      <c r="X1" s="223"/>
    </row>
    <row r="2" spans="2:46" ht="14.25" customHeight="1" x14ac:dyDescent="0.25">
      <c r="G2" s="55" t="s">
        <v>1674</v>
      </c>
      <c r="H2" s="55"/>
      <c r="I2" s="55"/>
      <c r="J2" s="55"/>
      <c r="K2" s="55"/>
      <c r="L2" s="55"/>
      <c r="M2" s="55"/>
      <c r="N2" s="55"/>
    </row>
    <row r="3" spans="2:46" ht="14.25" customHeight="1" x14ac:dyDescent="0.25">
      <c r="B3" s="111"/>
      <c r="C3" s="111"/>
      <c r="D3" s="111"/>
      <c r="E3" s="111"/>
      <c r="G3" s="55"/>
      <c r="H3" s="55"/>
      <c r="I3" s="55"/>
      <c r="J3" s="55"/>
      <c r="K3" s="55"/>
      <c r="L3" s="55"/>
      <c r="M3" s="55"/>
      <c r="N3" s="55"/>
    </row>
    <row r="4" spans="2:46" ht="14.25" customHeight="1" x14ac:dyDescent="0.25">
      <c r="B4" s="762" t="s">
        <v>79</v>
      </c>
      <c r="C4" s="761"/>
      <c r="D4" s="761"/>
      <c r="E4" s="761"/>
      <c r="G4" s="55"/>
      <c r="H4" s="55"/>
      <c r="I4" s="55"/>
      <c r="J4" s="55"/>
      <c r="K4" s="55"/>
      <c r="L4" s="55"/>
      <c r="M4" s="55"/>
      <c r="N4" s="55"/>
    </row>
    <row r="5" spans="2:46" ht="14.25" customHeight="1" x14ac:dyDescent="0.25">
      <c r="B5" s="111"/>
      <c r="C5" s="111"/>
      <c r="D5" s="111"/>
      <c r="E5" s="111"/>
      <c r="G5" s="55"/>
      <c r="H5" s="55"/>
      <c r="I5" s="55"/>
      <c r="J5" s="55"/>
      <c r="K5" s="55"/>
      <c r="L5" s="55"/>
      <c r="M5" s="55"/>
      <c r="N5" s="55"/>
    </row>
    <row r="6" spans="2:46" ht="14.25" customHeight="1" x14ac:dyDescent="0.25">
      <c r="B6" s="762" t="s">
        <v>87</v>
      </c>
      <c r="C6" s="761"/>
      <c r="D6" s="761"/>
      <c r="E6" s="761"/>
      <c r="G6" s="55"/>
      <c r="H6" s="55"/>
      <c r="I6" s="55"/>
      <c r="J6" s="55"/>
      <c r="K6" s="55"/>
      <c r="L6" s="55"/>
      <c r="M6" s="55"/>
      <c r="N6" s="55"/>
    </row>
    <row r="7" spans="2:46" ht="15" customHeight="1" x14ac:dyDescent="0.25">
      <c r="B7" s="111"/>
      <c r="C7" s="111"/>
      <c r="D7" s="111"/>
      <c r="E7" s="111"/>
      <c r="G7" s="996" t="s">
        <v>1774</v>
      </c>
      <c r="H7" s="997"/>
      <c r="I7" s="997"/>
      <c r="J7" s="997"/>
      <c r="K7" s="997"/>
      <c r="L7" s="997"/>
      <c r="M7" s="997"/>
      <c r="N7" s="997"/>
      <c r="O7" s="997"/>
      <c r="P7" s="997"/>
      <c r="Q7" s="997"/>
      <c r="R7" s="997"/>
      <c r="S7" s="997"/>
      <c r="T7" s="997"/>
      <c r="U7" s="997"/>
      <c r="V7" s="997"/>
      <c r="W7" s="997"/>
      <c r="X7" s="997"/>
      <c r="Y7" s="997"/>
      <c r="Z7" s="997"/>
      <c r="AA7" s="997"/>
      <c r="AB7" s="997"/>
      <c r="AC7" s="997"/>
      <c r="AD7" s="997"/>
      <c r="AE7" s="997"/>
      <c r="AF7" s="997"/>
      <c r="AG7" s="997"/>
      <c r="AH7" s="997"/>
      <c r="AI7" s="997"/>
      <c r="AJ7" s="997"/>
      <c r="AK7" s="997"/>
      <c r="AL7" s="997"/>
      <c r="AM7" s="997"/>
      <c r="AN7" s="997"/>
      <c r="AO7" s="997"/>
      <c r="AP7" s="997"/>
      <c r="AQ7" s="997"/>
      <c r="AR7" s="997"/>
      <c r="AS7" s="58"/>
    </row>
    <row r="8" spans="2:46" ht="14.25" customHeight="1" x14ac:dyDescent="0.25">
      <c r="B8" s="762" t="s">
        <v>94</v>
      </c>
      <c r="C8" s="761"/>
      <c r="D8" s="761"/>
      <c r="E8" s="761"/>
      <c r="G8" s="55"/>
      <c r="H8" s="55"/>
      <c r="I8" s="55"/>
      <c r="J8" s="55"/>
      <c r="K8" s="55"/>
      <c r="L8" s="55"/>
      <c r="M8" s="55"/>
      <c r="N8" s="55"/>
    </row>
    <row r="9" spans="2:46" ht="14.25" customHeight="1" x14ac:dyDescent="0.25">
      <c r="B9" s="111"/>
      <c r="C9" s="111"/>
      <c r="D9" s="111"/>
      <c r="E9" s="111"/>
      <c r="G9" s="999" t="str">
        <f>"Rincian "&amp;'E-7'!G9&amp;" "&amp;'E-7-1'!M18</f>
        <v>Rincian Biaya Sehubungan dengan Jasa Berdasarkan Data Internal dan Eksternal yang dimiliki DJP</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997"/>
      <c r="I10" s="997"/>
      <c r="J10" s="997"/>
      <c r="K10" s="997"/>
      <c r="L10" s="997"/>
      <c r="M10" s="997"/>
      <c r="N10" s="997"/>
      <c r="O10" s="997"/>
      <c r="P10" s="997"/>
      <c r="Q10" s="997"/>
      <c r="R10" s="997"/>
      <c r="S10" s="997"/>
      <c r="T10" s="997"/>
      <c r="U10" s="997"/>
      <c r="V10" s="997"/>
      <c r="W10" s="997"/>
      <c r="X10" s="997"/>
      <c r="Y10" s="997"/>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row>
    <row r="13" spans="2:46" ht="14.25" customHeight="1" x14ac:dyDescent="0.25">
      <c r="B13" s="962" t="str">
        <f>HYPERLINK("#'"&amp;'EWS DIRECTORY'!$J$163&amp;"'!A1",'EWS DIRECTORY'!$J$163)</f>
        <v>E-7</v>
      </c>
      <c r="C13" s="761"/>
      <c r="D13" s="761"/>
      <c r="E13" s="761"/>
      <c r="G13" s="55" t="s">
        <v>1680</v>
      </c>
      <c r="H13" s="55"/>
      <c r="I13" s="254"/>
      <c r="J13" s="254"/>
      <c r="K13" s="254"/>
      <c r="L13" s="254"/>
      <c r="M13" s="254"/>
      <c r="N13" s="254"/>
    </row>
    <row r="14" spans="2:46" ht="14.25" customHeight="1" x14ac:dyDescent="0.25">
      <c r="B14" s="931" t="str">
        <f>HYPERLINK("#'"&amp;'EWS DIRECTORY'!$J$164&amp;"'!A1",'EWS DIRECTORY'!$J$164)</f>
        <v>E-7-1</v>
      </c>
      <c r="C14" s="761"/>
      <c r="D14" s="761"/>
      <c r="E14" s="761"/>
      <c r="G14" s="55"/>
      <c r="H14" s="55"/>
      <c r="I14" s="254"/>
      <c r="J14" s="254"/>
      <c r="K14" s="254"/>
      <c r="L14" s="254"/>
      <c r="M14" s="254"/>
      <c r="N14" s="254"/>
    </row>
    <row r="15" spans="2:46" ht="14.25" customHeight="1" x14ac:dyDescent="0.25">
      <c r="B15" s="927" t="str">
        <f>HYPERLINK("#'"&amp;'EWS DIRECTORY'!$J$165&amp;"'!A1",'EWS DIRECTORY'!$J$165)</f>
        <v>E-7-1-1</v>
      </c>
      <c r="C15" s="761"/>
      <c r="D15" s="761"/>
      <c r="E15" s="761"/>
      <c r="G15" s="55"/>
      <c r="H15" s="55"/>
      <c r="I15" s="254"/>
      <c r="J15" s="254"/>
      <c r="K15" s="254"/>
      <c r="L15" s="254"/>
      <c r="M15" s="254"/>
      <c r="N15" s="254"/>
    </row>
    <row r="16" spans="2:46" ht="14.25" customHeight="1" x14ac:dyDescent="0.25">
      <c r="B16" s="929" t="str">
        <f>HYPERLINK("#'"&amp;'EWS DIRECTORY'!$J$166&amp;"'!A1",'EWS DIRECTORY'!$J$166)</f>
        <v>E-7-1-2</v>
      </c>
      <c r="C16" s="761"/>
      <c r="D16" s="761"/>
      <c r="E16" s="761"/>
      <c r="G16" s="55"/>
      <c r="H16" s="55"/>
      <c r="I16" s="254"/>
      <c r="J16" s="254"/>
      <c r="K16" s="254"/>
      <c r="L16" s="254"/>
      <c r="M16" s="254"/>
      <c r="N16" s="254"/>
    </row>
    <row r="17" spans="2:50" ht="14.25" customHeight="1" x14ac:dyDescent="0.25">
      <c r="B17" s="929" t="str">
        <f>HYPERLINK("#'"&amp;'EWS DIRECTORY'!$J$167&amp;"'!A1",'EWS DIRECTORY'!$J$167)</f>
        <v>E-7-1-3</v>
      </c>
      <c r="C17" s="761"/>
      <c r="D17" s="761"/>
      <c r="E17" s="761"/>
      <c r="G17" s="55" t="s">
        <v>1681</v>
      </c>
      <c r="H17" s="55"/>
      <c r="I17" s="55"/>
      <c r="J17" s="254"/>
      <c r="K17" s="254"/>
      <c r="L17" s="254"/>
      <c r="M17" s="254"/>
      <c r="N17" s="254"/>
    </row>
    <row r="18" spans="2:50" ht="14.25" customHeight="1" x14ac:dyDescent="0.25">
      <c r="B18" s="929" t="str">
        <f>HYPERLINK("#'"&amp;'EWS DIRECTORY'!$J$168&amp;"'!A1",'EWS DIRECTORY'!$J$168)</f>
        <v>E-7-1-4</v>
      </c>
      <c r="C18" s="761"/>
      <c r="D18" s="761"/>
      <c r="E18" s="761"/>
      <c r="G18" s="55" t="s">
        <v>1744</v>
      </c>
      <c r="H18" s="55"/>
      <c r="I18" s="55" t="s">
        <v>1744</v>
      </c>
      <c r="J18" s="254"/>
      <c r="K18" s="254"/>
      <c r="L18" s="254"/>
      <c r="M18" s="254"/>
      <c r="N18" s="254"/>
    </row>
    <row r="19" spans="2:50" ht="14.25" customHeight="1" x14ac:dyDescent="0.25">
      <c r="B19" s="929" t="str">
        <f>HYPERLINK("#'"&amp;'EWS DIRECTORY'!$J$169&amp;"'!A1",'EWS DIRECTORY'!$J$169)</f>
        <v>E-7-1-5</v>
      </c>
      <c r="C19" s="761"/>
      <c r="D19" s="761"/>
      <c r="E19" s="761"/>
    </row>
    <row r="20" spans="2:50" ht="14.25" customHeight="1" x14ac:dyDescent="0.25">
      <c r="B20" s="929" t="str">
        <f>HYPERLINK("#'"&amp;'EWS DIRECTORY'!$J$170&amp;"'!A1",'EWS DIRECTORY'!$J$170)</f>
        <v>E-7-1-6</v>
      </c>
      <c r="C20" s="761"/>
      <c r="D20" s="761"/>
      <c r="E20" s="761"/>
      <c r="G20" s="55" t="s">
        <v>1791</v>
      </c>
    </row>
    <row r="21" spans="2:50" ht="14.25" customHeight="1" x14ac:dyDescent="0.25">
      <c r="G21" s="55"/>
    </row>
    <row r="22" spans="2:50" ht="14.25" customHeight="1" x14ac:dyDescent="0.25">
      <c r="G22" s="55"/>
      <c r="H22" s="990" t="s">
        <v>1445</v>
      </c>
      <c r="I22" s="790"/>
      <c r="J22" s="994" t="s">
        <v>1446</v>
      </c>
      <c r="K22" s="764"/>
      <c r="L22" s="764"/>
      <c r="M22" s="764"/>
      <c r="N22" s="764"/>
      <c r="O22" s="764"/>
      <c r="P22" s="764"/>
      <c r="Q22" s="764"/>
      <c r="R22" s="764"/>
      <c r="S22" s="764"/>
      <c r="T22" s="764"/>
      <c r="U22" s="764"/>
      <c r="V22" s="764"/>
      <c r="W22" s="764"/>
      <c r="X22" s="764"/>
      <c r="Y22" s="764"/>
      <c r="Z22" s="764"/>
      <c r="AA22" s="764"/>
      <c r="AB22" s="764"/>
      <c r="AC22" s="764"/>
      <c r="AD22" s="764"/>
      <c r="AE22" s="764"/>
      <c r="AF22" s="764"/>
      <c r="AG22" s="764"/>
      <c r="AH22" s="764"/>
      <c r="AI22" s="764"/>
      <c r="AJ22" s="764"/>
      <c r="AK22" s="764"/>
      <c r="AL22" s="764"/>
      <c r="AM22" s="764"/>
      <c r="AN22" s="764"/>
      <c r="AO22" s="764"/>
      <c r="AP22" s="764"/>
      <c r="AQ22" s="764"/>
      <c r="AR22" s="764"/>
      <c r="AS22" s="764"/>
      <c r="AT22" s="764"/>
      <c r="AU22" s="764"/>
      <c r="AV22" s="764"/>
      <c r="AW22" s="764"/>
      <c r="AX22" s="765"/>
    </row>
    <row r="23" spans="2:50" ht="14.25" customHeight="1" x14ac:dyDescent="0.25">
      <c r="G23" s="55"/>
      <c r="H23" s="806"/>
      <c r="I23" s="807"/>
      <c r="J23" s="978" t="s">
        <v>1452</v>
      </c>
      <c r="K23" s="764"/>
      <c r="L23" s="764"/>
      <c r="M23" s="764"/>
      <c r="N23" s="764"/>
      <c r="O23" s="764"/>
      <c r="P23" s="765"/>
      <c r="Q23" s="978" t="s">
        <v>1453</v>
      </c>
      <c r="R23" s="764"/>
      <c r="S23" s="764"/>
      <c r="T23" s="764"/>
      <c r="U23" s="764"/>
      <c r="V23" s="764"/>
      <c r="W23" s="765"/>
      <c r="X23" s="978" t="s">
        <v>1454</v>
      </c>
      <c r="Y23" s="764"/>
      <c r="Z23" s="764"/>
      <c r="AA23" s="764"/>
      <c r="AB23" s="764"/>
      <c r="AC23" s="764"/>
      <c r="AD23" s="765"/>
      <c r="AE23" s="978" t="s">
        <v>1455</v>
      </c>
      <c r="AF23" s="764"/>
      <c r="AG23" s="764"/>
      <c r="AH23" s="764"/>
      <c r="AI23" s="764"/>
      <c r="AJ23" s="764"/>
      <c r="AK23" s="765"/>
      <c r="AL23" s="978" t="s">
        <v>1456</v>
      </c>
      <c r="AM23" s="764"/>
      <c r="AN23" s="764"/>
      <c r="AO23" s="764"/>
      <c r="AP23" s="764"/>
      <c r="AQ23" s="764"/>
      <c r="AR23" s="764"/>
      <c r="AS23" s="765"/>
      <c r="AT23" s="978" t="s">
        <v>1457</v>
      </c>
      <c r="AU23" s="764"/>
      <c r="AV23" s="764"/>
      <c r="AW23" s="764"/>
      <c r="AX23" s="765"/>
    </row>
    <row r="24" spans="2:50" ht="40.5" customHeight="1" x14ac:dyDescent="0.25">
      <c r="G24" s="55"/>
      <c r="H24" s="991">
        <v>1</v>
      </c>
      <c r="I24" s="765"/>
      <c r="J24" s="984" t="e">
        <f>ID_MS_TH_PJK</f>
        <v>#N/A</v>
      </c>
      <c r="K24" s="764"/>
      <c r="L24" s="764"/>
      <c r="M24" s="764"/>
      <c r="N24" s="764"/>
      <c r="O24" s="764"/>
      <c r="P24" s="765"/>
      <c r="Q24" s="984" t="e">
        <f>NO_BPS</f>
        <v>#N/A</v>
      </c>
      <c r="R24" s="764"/>
      <c r="S24" s="764"/>
      <c r="T24" s="764"/>
      <c r="U24" s="764"/>
      <c r="V24" s="764"/>
      <c r="W24" s="765"/>
      <c r="X24" s="984" t="e">
        <f>PEMBETULAN_KE</f>
        <v>#N/A</v>
      </c>
      <c r="Y24" s="764"/>
      <c r="Z24" s="764"/>
      <c r="AA24" s="764"/>
      <c r="AB24" s="764"/>
      <c r="AC24" s="764"/>
      <c r="AD24" s="765"/>
      <c r="AE24" s="984" t="e">
        <f>TGL_TERIMA</f>
        <v>#N/A</v>
      </c>
      <c r="AF24" s="764"/>
      <c r="AG24" s="764"/>
      <c r="AH24" s="764"/>
      <c r="AI24" s="764"/>
      <c r="AJ24" s="764"/>
      <c r="AK24" s="765"/>
      <c r="AL24" s="984" t="s">
        <v>1505</v>
      </c>
      <c r="AM24" s="764"/>
      <c r="AN24" s="764"/>
      <c r="AO24" s="764"/>
      <c r="AP24" s="764"/>
      <c r="AQ24" s="764"/>
      <c r="AR24" s="764"/>
      <c r="AS24" s="765"/>
      <c r="AT24" s="1135">
        <f>'MAIN LEVEL'!AB42</f>
        <v>0</v>
      </c>
      <c r="AU24" s="764"/>
      <c r="AV24" s="764"/>
      <c r="AW24" s="764"/>
      <c r="AX24" s="765"/>
    </row>
    <row r="25" spans="2:50" ht="14.25" customHeight="1" x14ac:dyDescent="0.25">
      <c r="G25" s="55"/>
      <c r="H25" s="255"/>
      <c r="I25" s="255"/>
      <c r="J25" s="255"/>
      <c r="K25" s="255"/>
      <c r="L25" s="255"/>
      <c r="M25" s="255"/>
      <c r="N25" s="255"/>
      <c r="O25" s="255"/>
      <c r="P25" s="255"/>
      <c r="Q25" s="255"/>
      <c r="R25" s="255"/>
      <c r="AT25" s="536"/>
      <c r="AU25" s="536"/>
      <c r="AV25" s="536"/>
      <c r="AW25" s="536"/>
      <c r="AX25" s="536"/>
    </row>
    <row r="26" spans="2:50" ht="14.25" customHeight="1" x14ac:dyDescent="0.25">
      <c r="G26" s="55"/>
      <c r="H26" s="255"/>
      <c r="I26" s="255"/>
      <c r="J26" s="255"/>
      <c r="K26" s="255"/>
      <c r="L26" s="255"/>
      <c r="M26" s="255"/>
      <c r="N26" s="255"/>
      <c r="O26" s="255"/>
      <c r="P26" s="255"/>
      <c r="Q26" s="255"/>
      <c r="R26" s="255"/>
      <c r="AT26" s="536"/>
      <c r="AU26" s="536"/>
      <c r="AV26" s="536"/>
      <c r="AW26" s="536"/>
      <c r="AX26" s="536"/>
    </row>
    <row r="27" spans="2:50" ht="14.25" customHeight="1" x14ac:dyDescent="0.25">
      <c r="G27" s="55"/>
      <c r="H27" s="255"/>
      <c r="I27" s="255"/>
      <c r="J27" s="255"/>
      <c r="K27" s="255"/>
      <c r="L27" s="255"/>
      <c r="M27" s="255"/>
      <c r="N27" s="255"/>
      <c r="O27" s="255"/>
      <c r="P27" s="255"/>
      <c r="Q27" s="255"/>
      <c r="R27" s="255"/>
      <c r="AT27" s="536"/>
      <c r="AU27" s="536"/>
      <c r="AV27" s="536"/>
      <c r="AW27" s="536"/>
      <c r="AX27" s="536"/>
    </row>
    <row r="28" spans="2:50" ht="14.25" customHeight="1" x14ac:dyDescent="0.25">
      <c r="B28" s="760"/>
      <c r="C28" s="761"/>
      <c r="D28" s="761"/>
      <c r="E28" s="761"/>
      <c r="G28" s="55"/>
      <c r="H28" s="990" t="s">
        <v>1445</v>
      </c>
      <c r="I28" s="790"/>
      <c r="J28" s="990" t="s">
        <v>1478</v>
      </c>
      <c r="K28" s="789"/>
      <c r="L28" s="789"/>
      <c r="M28" s="790"/>
      <c r="N28" s="994" t="s">
        <v>1792</v>
      </c>
      <c r="O28" s="764"/>
      <c r="P28" s="764"/>
      <c r="Q28" s="764"/>
      <c r="R28" s="764"/>
      <c r="S28" s="764"/>
      <c r="T28" s="764"/>
      <c r="U28" s="764"/>
      <c r="V28" s="764"/>
      <c r="W28" s="764"/>
      <c r="X28" s="764"/>
      <c r="Y28" s="764"/>
      <c r="Z28" s="765"/>
      <c r="AA28" s="994" t="s">
        <v>1793</v>
      </c>
      <c r="AB28" s="764"/>
      <c r="AC28" s="764"/>
      <c r="AD28" s="764"/>
      <c r="AE28" s="764"/>
      <c r="AF28" s="764"/>
      <c r="AG28" s="764"/>
      <c r="AH28" s="764"/>
      <c r="AI28" s="764"/>
      <c r="AJ28" s="764"/>
      <c r="AK28" s="764"/>
      <c r="AL28" s="764"/>
      <c r="AM28" s="764"/>
      <c r="AN28" s="764"/>
      <c r="AO28" s="764"/>
      <c r="AP28" s="764"/>
      <c r="AQ28" s="764"/>
      <c r="AR28" s="764"/>
      <c r="AS28" s="765"/>
      <c r="AT28" s="1166" t="s">
        <v>1481</v>
      </c>
      <c r="AU28" s="789"/>
      <c r="AV28" s="789"/>
      <c r="AW28" s="789"/>
      <c r="AX28" s="790"/>
    </row>
    <row r="29" spans="2:50" ht="14.25" customHeight="1" x14ac:dyDescent="0.25">
      <c r="G29" s="55"/>
      <c r="H29" s="806"/>
      <c r="I29" s="807"/>
      <c r="J29" s="806"/>
      <c r="K29" s="794"/>
      <c r="L29" s="794"/>
      <c r="M29" s="807"/>
      <c r="N29" s="978" t="s">
        <v>796</v>
      </c>
      <c r="O29" s="764"/>
      <c r="P29" s="764"/>
      <c r="Q29" s="764"/>
      <c r="R29" s="764"/>
      <c r="S29" s="764"/>
      <c r="T29" s="765"/>
      <c r="U29" s="978" t="s">
        <v>1401</v>
      </c>
      <c r="V29" s="764"/>
      <c r="W29" s="764"/>
      <c r="X29" s="764"/>
      <c r="Y29" s="764"/>
      <c r="Z29" s="765"/>
      <c r="AA29" s="978" t="s">
        <v>796</v>
      </c>
      <c r="AB29" s="764"/>
      <c r="AC29" s="764"/>
      <c r="AD29" s="764"/>
      <c r="AE29" s="764"/>
      <c r="AF29" s="765"/>
      <c r="AG29" s="978" t="s">
        <v>1794</v>
      </c>
      <c r="AH29" s="764"/>
      <c r="AI29" s="764"/>
      <c r="AJ29" s="764"/>
      <c r="AK29" s="764"/>
      <c r="AL29" s="764"/>
      <c r="AM29" s="765"/>
      <c r="AN29" s="978" t="s">
        <v>1510</v>
      </c>
      <c r="AO29" s="764"/>
      <c r="AP29" s="764"/>
      <c r="AQ29" s="764"/>
      <c r="AR29" s="764"/>
      <c r="AS29" s="765"/>
      <c r="AT29" s="806"/>
      <c r="AU29" s="794"/>
      <c r="AV29" s="794"/>
      <c r="AW29" s="794"/>
      <c r="AX29" s="807"/>
    </row>
    <row r="30" spans="2:50" ht="14.25" customHeight="1" x14ac:dyDescent="0.25">
      <c r="B30" s="760"/>
      <c r="C30" s="761"/>
      <c r="D30" s="761"/>
      <c r="E30" s="761"/>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2:50" ht="14.2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2:50" ht="15" customHeight="1" x14ac:dyDescent="0.25">
      <c r="B32" s="760"/>
      <c r="C32" s="761"/>
      <c r="D32" s="761"/>
      <c r="E32" s="761"/>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2:50" ht="15" customHeight="1"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2:50" ht="15" customHeight="1" x14ac:dyDescent="0.25">
      <c r="B34" s="760"/>
      <c r="C34" s="761"/>
      <c r="D34" s="761"/>
      <c r="E34" s="761"/>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2:50" ht="15" customHeight="1" x14ac:dyDescent="0.25">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2:50" ht="15"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2:50" ht="15"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2:50" ht="15" customHeight="1" x14ac:dyDescent="0.25">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2:50" ht="15" customHeight="1" x14ac:dyDescent="0.25">
      <c r="G40" s="223"/>
      <c r="H40" s="980"/>
      <c r="I40" s="765"/>
      <c r="J40" s="979"/>
      <c r="K40" s="764"/>
      <c r="L40" s="764"/>
      <c r="M40" s="765"/>
      <c r="N40" s="980"/>
      <c r="O40" s="764"/>
      <c r="P40" s="764"/>
      <c r="Q40" s="764"/>
      <c r="R40" s="764"/>
      <c r="S40" s="764"/>
      <c r="T40" s="765"/>
      <c r="U40" s="977"/>
      <c r="V40" s="764"/>
      <c r="W40" s="764"/>
      <c r="X40" s="764"/>
      <c r="Y40" s="764"/>
      <c r="Z40" s="765"/>
      <c r="AA40" s="980"/>
      <c r="AB40" s="764"/>
      <c r="AC40" s="764"/>
      <c r="AD40" s="764"/>
      <c r="AE40" s="764"/>
      <c r="AF40" s="765"/>
      <c r="AG40" s="980"/>
      <c r="AH40" s="764"/>
      <c r="AI40" s="764"/>
      <c r="AJ40" s="764"/>
      <c r="AK40" s="764"/>
      <c r="AL40" s="764"/>
      <c r="AM40" s="765"/>
      <c r="AN40" s="983"/>
      <c r="AO40" s="764"/>
      <c r="AP40" s="764"/>
      <c r="AQ40" s="764"/>
      <c r="AR40" s="764"/>
      <c r="AS40" s="765"/>
      <c r="AT40" s="1063"/>
      <c r="AU40" s="764"/>
      <c r="AV40" s="764"/>
      <c r="AW40" s="764"/>
      <c r="AX40" s="765"/>
    </row>
    <row r="41" spans="2:50" ht="15" customHeight="1" x14ac:dyDescent="0.25">
      <c r="G41" s="223"/>
      <c r="H41" s="980"/>
      <c r="I41" s="765"/>
      <c r="J41" s="979"/>
      <c r="K41" s="764"/>
      <c r="L41" s="764"/>
      <c r="M41" s="765"/>
      <c r="N41" s="980"/>
      <c r="O41" s="764"/>
      <c r="P41" s="764"/>
      <c r="Q41" s="764"/>
      <c r="R41" s="764"/>
      <c r="S41" s="764"/>
      <c r="T41" s="765"/>
      <c r="U41" s="977"/>
      <c r="V41" s="764"/>
      <c r="W41" s="764"/>
      <c r="X41" s="764"/>
      <c r="Y41" s="764"/>
      <c r="Z41" s="765"/>
      <c r="AA41" s="980"/>
      <c r="AB41" s="764"/>
      <c r="AC41" s="764"/>
      <c r="AD41" s="764"/>
      <c r="AE41" s="764"/>
      <c r="AF41" s="765"/>
      <c r="AG41" s="980"/>
      <c r="AH41" s="764"/>
      <c r="AI41" s="764"/>
      <c r="AJ41" s="764"/>
      <c r="AK41" s="764"/>
      <c r="AL41" s="764"/>
      <c r="AM41" s="765"/>
      <c r="AN41" s="983"/>
      <c r="AO41" s="764"/>
      <c r="AP41" s="764"/>
      <c r="AQ41" s="764"/>
      <c r="AR41" s="764"/>
      <c r="AS41" s="765"/>
      <c r="AT41" s="1063"/>
      <c r="AU41" s="764"/>
      <c r="AV41" s="764"/>
      <c r="AW41" s="764"/>
      <c r="AX41" s="765"/>
    </row>
    <row r="42" spans="2:50" ht="15" customHeight="1" x14ac:dyDescent="0.25">
      <c r="G42" s="223"/>
      <c r="H42" s="980"/>
      <c r="I42" s="765"/>
      <c r="J42" s="979"/>
      <c r="K42" s="764"/>
      <c r="L42" s="764"/>
      <c r="M42" s="765"/>
      <c r="N42" s="980"/>
      <c r="O42" s="764"/>
      <c r="P42" s="764"/>
      <c r="Q42" s="764"/>
      <c r="R42" s="764"/>
      <c r="S42" s="764"/>
      <c r="T42" s="765"/>
      <c r="U42" s="977"/>
      <c r="V42" s="764"/>
      <c r="W42" s="764"/>
      <c r="X42" s="764"/>
      <c r="Y42" s="764"/>
      <c r="Z42" s="765"/>
      <c r="AA42" s="980"/>
      <c r="AB42" s="764"/>
      <c r="AC42" s="764"/>
      <c r="AD42" s="764"/>
      <c r="AE42" s="764"/>
      <c r="AF42" s="765"/>
      <c r="AG42" s="980"/>
      <c r="AH42" s="764"/>
      <c r="AI42" s="764"/>
      <c r="AJ42" s="764"/>
      <c r="AK42" s="764"/>
      <c r="AL42" s="764"/>
      <c r="AM42" s="765"/>
      <c r="AN42" s="983"/>
      <c r="AO42" s="764"/>
      <c r="AP42" s="764"/>
      <c r="AQ42" s="764"/>
      <c r="AR42" s="764"/>
      <c r="AS42" s="765"/>
      <c r="AT42" s="1063"/>
      <c r="AU42" s="764"/>
      <c r="AV42" s="764"/>
      <c r="AW42" s="764"/>
      <c r="AX42" s="765"/>
    </row>
    <row r="43" spans="2:50" ht="15" customHeight="1" x14ac:dyDescent="0.25">
      <c r="G43" s="223"/>
      <c r="H43" s="980"/>
      <c r="I43" s="765"/>
      <c r="J43" s="979"/>
      <c r="K43" s="764"/>
      <c r="L43" s="764"/>
      <c r="M43" s="765"/>
      <c r="N43" s="980"/>
      <c r="O43" s="764"/>
      <c r="P43" s="764"/>
      <c r="Q43" s="764"/>
      <c r="R43" s="764"/>
      <c r="S43" s="764"/>
      <c r="T43" s="765"/>
      <c r="U43" s="977"/>
      <c r="V43" s="764"/>
      <c r="W43" s="764"/>
      <c r="X43" s="764"/>
      <c r="Y43" s="764"/>
      <c r="Z43" s="765"/>
      <c r="AA43" s="980"/>
      <c r="AB43" s="764"/>
      <c r="AC43" s="764"/>
      <c r="AD43" s="764"/>
      <c r="AE43" s="764"/>
      <c r="AF43" s="765"/>
      <c r="AG43" s="980"/>
      <c r="AH43" s="764"/>
      <c r="AI43" s="764"/>
      <c r="AJ43" s="764"/>
      <c r="AK43" s="764"/>
      <c r="AL43" s="764"/>
      <c r="AM43" s="765"/>
      <c r="AN43" s="983"/>
      <c r="AO43" s="764"/>
      <c r="AP43" s="764"/>
      <c r="AQ43" s="764"/>
      <c r="AR43" s="764"/>
      <c r="AS43" s="765"/>
      <c r="AT43" s="1063"/>
      <c r="AU43" s="764"/>
      <c r="AV43" s="764"/>
      <c r="AW43" s="764"/>
      <c r="AX43" s="765"/>
    </row>
    <row r="44" spans="2:50" ht="14.25" customHeight="1" x14ac:dyDescent="0.25">
      <c r="G44" s="223"/>
      <c r="H44" s="980"/>
      <c r="I44" s="765"/>
      <c r="J44" s="979"/>
      <c r="K44" s="764"/>
      <c r="L44" s="764"/>
      <c r="M44" s="765"/>
      <c r="N44" s="980"/>
      <c r="O44" s="764"/>
      <c r="P44" s="764"/>
      <c r="Q44" s="764"/>
      <c r="R44" s="764"/>
      <c r="S44" s="764"/>
      <c r="T44" s="765"/>
      <c r="U44" s="977"/>
      <c r="V44" s="764"/>
      <c r="W44" s="764"/>
      <c r="X44" s="764"/>
      <c r="Y44" s="764"/>
      <c r="Z44" s="765"/>
      <c r="AA44" s="980"/>
      <c r="AB44" s="764"/>
      <c r="AC44" s="764"/>
      <c r="AD44" s="764"/>
      <c r="AE44" s="764"/>
      <c r="AF44" s="765"/>
      <c r="AG44" s="980"/>
      <c r="AH44" s="764"/>
      <c r="AI44" s="764"/>
      <c r="AJ44" s="764"/>
      <c r="AK44" s="764"/>
      <c r="AL44" s="764"/>
      <c r="AM44" s="765"/>
      <c r="AN44" s="983"/>
      <c r="AO44" s="764"/>
      <c r="AP44" s="764"/>
      <c r="AQ44" s="764"/>
      <c r="AR44" s="764"/>
      <c r="AS44" s="765"/>
      <c r="AT44" s="1063"/>
      <c r="AU44" s="764"/>
      <c r="AV44" s="764"/>
      <c r="AW44" s="764"/>
      <c r="AX44" s="765"/>
    </row>
    <row r="45" spans="2:50" ht="14.25" customHeight="1" x14ac:dyDescent="0.25">
      <c r="G45" s="223"/>
      <c r="H45" s="980"/>
      <c r="I45" s="765"/>
      <c r="J45" s="979"/>
      <c r="K45" s="764"/>
      <c r="L45" s="764"/>
      <c r="M45" s="765"/>
      <c r="N45" s="980"/>
      <c r="O45" s="764"/>
      <c r="P45" s="764"/>
      <c r="Q45" s="764"/>
      <c r="R45" s="764"/>
      <c r="S45" s="764"/>
      <c r="T45" s="765"/>
      <c r="U45" s="977"/>
      <c r="V45" s="764"/>
      <c r="W45" s="764"/>
      <c r="X45" s="764"/>
      <c r="Y45" s="764"/>
      <c r="Z45" s="765"/>
      <c r="AA45" s="980"/>
      <c r="AB45" s="764"/>
      <c r="AC45" s="764"/>
      <c r="AD45" s="764"/>
      <c r="AE45" s="764"/>
      <c r="AF45" s="765"/>
      <c r="AG45" s="980"/>
      <c r="AH45" s="764"/>
      <c r="AI45" s="764"/>
      <c r="AJ45" s="764"/>
      <c r="AK45" s="764"/>
      <c r="AL45" s="764"/>
      <c r="AM45" s="765"/>
      <c r="AN45" s="983"/>
      <c r="AO45" s="764"/>
      <c r="AP45" s="764"/>
      <c r="AQ45" s="764"/>
      <c r="AR45" s="764"/>
      <c r="AS45" s="765"/>
      <c r="AT45" s="1063"/>
      <c r="AU45" s="764"/>
      <c r="AV45" s="764"/>
      <c r="AW45" s="764"/>
      <c r="AX45" s="765"/>
    </row>
    <row r="46" spans="2:50" ht="14.25" customHeight="1" x14ac:dyDescent="0.25">
      <c r="G46" s="223"/>
      <c r="H46" s="980"/>
      <c r="I46" s="765"/>
      <c r="J46" s="979"/>
      <c r="K46" s="764"/>
      <c r="L46" s="764"/>
      <c r="M46" s="765"/>
      <c r="N46" s="980"/>
      <c r="O46" s="764"/>
      <c r="P46" s="764"/>
      <c r="Q46" s="764"/>
      <c r="R46" s="764"/>
      <c r="S46" s="764"/>
      <c r="T46" s="765"/>
      <c r="U46" s="977"/>
      <c r="V46" s="764"/>
      <c r="W46" s="764"/>
      <c r="X46" s="764"/>
      <c r="Y46" s="764"/>
      <c r="Z46" s="765"/>
      <c r="AA46" s="980"/>
      <c r="AB46" s="764"/>
      <c r="AC46" s="764"/>
      <c r="AD46" s="764"/>
      <c r="AE46" s="764"/>
      <c r="AF46" s="765"/>
      <c r="AG46" s="980"/>
      <c r="AH46" s="764"/>
      <c r="AI46" s="764"/>
      <c r="AJ46" s="764"/>
      <c r="AK46" s="764"/>
      <c r="AL46" s="764"/>
      <c r="AM46" s="765"/>
      <c r="AN46" s="983"/>
      <c r="AO46" s="764"/>
      <c r="AP46" s="764"/>
      <c r="AQ46" s="764"/>
      <c r="AR46" s="764"/>
      <c r="AS46" s="765"/>
      <c r="AT46" s="1063"/>
      <c r="AU46" s="764"/>
      <c r="AV46" s="764"/>
      <c r="AW46" s="764"/>
      <c r="AX46" s="765"/>
    </row>
    <row r="47" spans="2:50" ht="14.25" customHeight="1" x14ac:dyDescent="0.25">
      <c r="G47" s="256"/>
      <c r="H47" s="980"/>
      <c r="I47" s="765"/>
      <c r="J47" s="979"/>
      <c r="K47" s="764"/>
      <c r="L47" s="764"/>
      <c r="M47" s="765"/>
      <c r="N47" s="980"/>
      <c r="O47" s="764"/>
      <c r="P47" s="764"/>
      <c r="Q47" s="764"/>
      <c r="R47" s="764"/>
      <c r="S47" s="764"/>
      <c r="T47" s="765"/>
      <c r="U47" s="977"/>
      <c r="V47" s="764"/>
      <c r="W47" s="764"/>
      <c r="X47" s="764"/>
      <c r="Y47" s="764"/>
      <c r="Z47" s="765"/>
      <c r="AA47" s="980"/>
      <c r="AB47" s="764"/>
      <c r="AC47" s="764"/>
      <c r="AD47" s="764"/>
      <c r="AE47" s="764"/>
      <c r="AF47" s="765"/>
      <c r="AG47" s="980"/>
      <c r="AH47" s="764"/>
      <c r="AI47" s="764"/>
      <c r="AJ47" s="764"/>
      <c r="AK47" s="764"/>
      <c r="AL47" s="764"/>
      <c r="AM47" s="765"/>
      <c r="AN47" s="983"/>
      <c r="AO47" s="764"/>
      <c r="AP47" s="764"/>
      <c r="AQ47" s="764"/>
      <c r="AR47" s="764"/>
      <c r="AS47" s="765"/>
      <c r="AT47" s="1063"/>
      <c r="AU47" s="764"/>
      <c r="AV47" s="764"/>
      <c r="AW47" s="764"/>
      <c r="AX47" s="765"/>
    </row>
    <row r="48" spans="2:50" ht="14.25" customHeight="1" x14ac:dyDescent="0.25">
      <c r="G48" s="256"/>
      <c r="H48" s="980"/>
      <c r="I48" s="765"/>
      <c r="J48" s="979"/>
      <c r="K48" s="764"/>
      <c r="L48" s="764"/>
      <c r="M48" s="765"/>
      <c r="N48" s="980"/>
      <c r="O48" s="764"/>
      <c r="P48" s="764"/>
      <c r="Q48" s="764"/>
      <c r="R48" s="764"/>
      <c r="S48" s="764"/>
      <c r="T48" s="765"/>
      <c r="U48" s="977"/>
      <c r="V48" s="764"/>
      <c r="W48" s="764"/>
      <c r="X48" s="764"/>
      <c r="Y48" s="764"/>
      <c r="Z48" s="765"/>
      <c r="AA48" s="980"/>
      <c r="AB48" s="764"/>
      <c r="AC48" s="764"/>
      <c r="AD48" s="764"/>
      <c r="AE48" s="764"/>
      <c r="AF48" s="765"/>
      <c r="AG48" s="980"/>
      <c r="AH48" s="764"/>
      <c r="AI48" s="764"/>
      <c r="AJ48" s="764"/>
      <c r="AK48" s="764"/>
      <c r="AL48" s="764"/>
      <c r="AM48" s="765"/>
      <c r="AN48" s="983"/>
      <c r="AO48" s="764"/>
      <c r="AP48" s="764"/>
      <c r="AQ48" s="764"/>
      <c r="AR48" s="764"/>
      <c r="AS48" s="765"/>
      <c r="AT48" s="1063"/>
      <c r="AU48" s="764"/>
      <c r="AV48" s="764"/>
      <c r="AW48" s="764"/>
      <c r="AX48" s="765"/>
    </row>
    <row r="49" spans="7:50" ht="14.25" customHeight="1" x14ac:dyDescent="0.25">
      <c r="G49" s="256"/>
      <c r="H49" s="980"/>
      <c r="I49" s="765"/>
      <c r="J49" s="979"/>
      <c r="K49" s="764"/>
      <c r="L49" s="764"/>
      <c r="M49" s="765"/>
      <c r="N49" s="980"/>
      <c r="O49" s="764"/>
      <c r="P49" s="764"/>
      <c r="Q49" s="764"/>
      <c r="R49" s="764"/>
      <c r="S49" s="764"/>
      <c r="T49" s="765"/>
      <c r="U49" s="977"/>
      <c r="V49" s="764"/>
      <c r="W49" s="764"/>
      <c r="X49" s="764"/>
      <c r="Y49" s="764"/>
      <c r="Z49" s="765"/>
      <c r="AA49" s="980"/>
      <c r="AB49" s="764"/>
      <c r="AC49" s="764"/>
      <c r="AD49" s="764"/>
      <c r="AE49" s="764"/>
      <c r="AF49" s="765"/>
      <c r="AG49" s="980"/>
      <c r="AH49" s="764"/>
      <c r="AI49" s="764"/>
      <c r="AJ49" s="764"/>
      <c r="AK49" s="764"/>
      <c r="AL49" s="764"/>
      <c r="AM49" s="765"/>
      <c r="AN49" s="983"/>
      <c r="AO49" s="764"/>
      <c r="AP49" s="764"/>
      <c r="AQ49" s="764"/>
      <c r="AR49" s="764"/>
      <c r="AS49" s="765"/>
      <c r="AT49" s="1063"/>
      <c r="AU49" s="764"/>
      <c r="AV49" s="764"/>
      <c r="AW49" s="764"/>
      <c r="AX49" s="765"/>
    </row>
    <row r="50" spans="7:50" ht="14.25" customHeight="1" x14ac:dyDescent="0.25">
      <c r="G50" s="256"/>
      <c r="H50" s="993"/>
      <c r="I50" s="765"/>
      <c r="J50" s="993"/>
      <c r="K50" s="764"/>
      <c r="L50" s="764"/>
      <c r="M50" s="765"/>
      <c r="N50" s="993"/>
      <c r="O50" s="764"/>
      <c r="P50" s="764"/>
      <c r="Q50" s="764"/>
      <c r="R50" s="764"/>
      <c r="S50" s="764"/>
      <c r="T50" s="765"/>
      <c r="U50" s="986"/>
      <c r="V50" s="764"/>
      <c r="W50" s="764"/>
      <c r="X50" s="764"/>
      <c r="Y50" s="764"/>
      <c r="Z50" s="765"/>
      <c r="AA50" s="993"/>
      <c r="AB50" s="764"/>
      <c r="AC50" s="764"/>
      <c r="AD50" s="764"/>
      <c r="AE50" s="764"/>
      <c r="AF50" s="765"/>
      <c r="AG50" s="993"/>
      <c r="AH50" s="764"/>
      <c r="AI50" s="764"/>
      <c r="AJ50" s="764"/>
      <c r="AK50" s="764"/>
      <c r="AL50" s="764"/>
      <c r="AM50" s="765"/>
      <c r="AN50" s="995"/>
      <c r="AO50" s="764"/>
      <c r="AP50" s="764"/>
      <c r="AQ50" s="764"/>
      <c r="AR50" s="764"/>
      <c r="AS50" s="765"/>
      <c r="AT50" s="1065"/>
      <c r="AU50" s="764"/>
      <c r="AV50" s="764"/>
      <c r="AW50" s="764"/>
      <c r="AX50" s="765"/>
    </row>
    <row r="51" spans="7:50" ht="14.25" customHeight="1" x14ac:dyDescent="0.25">
      <c r="G51" s="223"/>
      <c r="H51" s="1092" t="s">
        <v>1494</v>
      </c>
      <c r="I51" s="764"/>
      <c r="J51" s="764"/>
      <c r="K51" s="764"/>
      <c r="L51" s="764"/>
      <c r="M51" s="764"/>
      <c r="N51" s="764"/>
      <c r="O51" s="764"/>
      <c r="P51" s="764"/>
      <c r="Q51" s="764"/>
      <c r="R51" s="764"/>
      <c r="S51" s="764"/>
      <c r="T51" s="764"/>
      <c r="U51" s="764"/>
      <c r="V51" s="764"/>
      <c r="W51" s="764"/>
      <c r="X51" s="764"/>
      <c r="Y51" s="764"/>
      <c r="Z51" s="764"/>
      <c r="AA51" s="764"/>
      <c r="AB51" s="764"/>
      <c r="AC51" s="764"/>
      <c r="AD51" s="764"/>
      <c r="AE51" s="764"/>
      <c r="AF51" s="764"/>
      <c r="AG51" s="764"/>
      <c r="AH51" s="764"/>
      <c r="AI51" s="764"/>
      <c r="AJ51" s="764"/>
      <c r="AK51" s="764"/>
      <c r="AL51" s="764"/>
      <c r="AM51" s="764"/>
      <c r="AN51" s="764"/>
      <c r="AO51" s="764"/>
      <c r="AP51" s="764"/>
      <c r="AQ51" s="764"/>
      <c r="AR51" s="764"/>
      <c r="AS51" s="765"/>
      <c r="AT51" s="1134">
        <f>SUM(AT30:AT50)</f>
        <v>0</v>
      </c>
      <c r="AU51" s="764"/>
      <c r="AV51" s="764"/>
      <c r="AW51" s="764"/>
      <c r="AX51" s="765"/>
    </row>
    <row r="52" spans="7:50" ht="14.25" customHeight="1" x14ac:dyDescent="0.25">
      <c r="G52" s="223"/>
    </row>
    <row r="53" spans="7:50" ht="14.25" customHeight="1" x14ac:dyDescent="0.25">
      <c r="G53" s="223"/>
    </row>
    <row r="54" spans="7:50" ht="15" customHeight="1" x14ac:dyDescent="0.25">
      <c r="G54" s="223"/>
    </row>
    <row r="55" spans="7:50" ht="14.25" customHeight="1" x14ac:dyDescent="0.25">
      <c r="G55" s="223"/>
      <c r="H55" s="976" t="s">
        <v>1795</v>
      </c>
      <c r="I55" s="824"/>
      <c r="J55" s="824"/>
      <c r="K55" s="824"/>
      <c r="L55" s="824"/>
      <c r="M55" s="824"/>
      <c r="N55" s="824"/>
      <c r="O55" s="824"/>
      <c r="P55" s="824"/>
      <c r="Q55" s="824"/>
      <c r="R55" s="824"/>
      <c r="S55" s="824"/>
      <c r="T55" s="824"/>
      <c r="U55" s="824"/>
      <c r="V55" s="824"/>
      <c r="W55" s="824"/>
      <c r="X55" s="824"/>
      <c r="Y55" s="825"/>
      <c r="Z55" s="976" t="s">
        <v>1796</v>
      </c>
      <c r="AA55" s="824"/>
      <c r="AB55" s="824"/>
      <c r="AC55" s="824"/>
      <c r="AD55" s="824"/>
      <c r="AE55" s="824"/>
      <c r="AF55" s="824"/>
      <c r="AG55" s="824"/>
      <c r="AH55" s="824"/>
      <c r="AI55" s="824"/>
      <c r="AJ55" s="824"/>
      <c r="AK55" s="824"/>
      <c r="AL55" s="824"/>
      <c r="AM55" s="824"/>
      <c r="AN55" s="824"/>
      <c r="AO55" s="824"/>
      <c r="AP55" s="824"/>
      <c r="AQ55" s="825"/>
    </row>
    <row r="56" spans="7:50" ht="14.25" customHeight="1" x14ac:dyDescent="0.25">
      <c r="G56" s="223"/>
      <c r="H56" s="257" t="s">
        <v>796</v>
      </c>
      <c r="I56" s="258"/>
      <c r="J56" s="258"/>
      <c r="K56" s="258"/>
      <c r="L56" s="258"/>
      <c r="M56" s="258"/>
      <c r="N56" s="258"/>
      <c r="O56" s="258"/>
      <c r="P56" s="258"/>
      <c r="Q56" s="259"/>
      <c r="R56" s="257" t="s">
        <v>1511</v>
      </c>
      <c r="S56" s="258"/>
      <c r="T56" s="258"/>
      <c r="U56" s="259"/>
      <c r="V56" s="257" t="s">
        <v>1510</v>
      </c>
      <c r="W56" s="258"/>
      <c r="X56" s="258"/>
      <c r="Y56" s="259"/>
      <c r="Z56" s="257" t="s">
        <v>796</v>
      </c>
      <c r="AA56" s="258"/>
      <c r="AB56" s="258"/>
      <c r="AC56" s="258"/>
      <c r="AD56" s="258"/>
      <c r="AE56" s="258"/>
      <c r="AF56" s="258"/>
      <c r="AG56" s="258"/>
      <c r="AH56" s="258"/>
      <c r="AI56" s="259"/>
      <c r="AJ56" s="257" t="s">
        <v>1511</v>
      </c>
      <c r="AK56" s="258"/>
      <c r="AL56" s="258"/>
      <c r="AM56" s="259"/>
      <c r="AN56" s="257" t="s">
        <v>1510</v>
      </c>
      <c r="AO56" s="258"/>
      <c r="AP56" s="258"/>
      <c r="AQ56" s="259"/>
    </row>
    <row r="57" spans="7:50" ht="14.25" customHeight="1" x14ac:dyDescent="0.25">
      <c r="G57" s="223"/>
      <c r="H57" s="260"/>
      <c r="Q57" s="261"/>
      <c r="R57" s="260"/>
      <c r="U57" s="261"/>
      <c r="V57" s="260"/>
      <c r="Y57" s="261"/>
      <c r="Z57" s="260"/>
      <c r="AI57" s="261"/>
      <c r="AJ57" s="260"/>
      <c r="AM57" s="261"/>
      <c r="AN57" s="260"/>
      <c r="AQ57" s="261"/>
    </row>
    <row r="58" spans="7:50" ht="14.25" customHeight="1" x14ac:dyDescent="0.25">
      <c r="G58" s="223"/>
      <c r="H58" s="260"/>
      <c r="Q58" s="261"/>
      <c r="R58" s="260"/>
      <c r="U58" s="261"/>
      <c r="V58" s="260"/>
      <c r="Y58" s="261"/>
      <c r="Z58" s="260"/>
      <c r="AI58" s="261"/>
      <c r="AJ58" s="260"/>
      <c r="AM58" s="261"/>
      <c r="AN58" s="260"/>
      <c r="AQ58" s="261"/>
    </row>
    <row r="59" spans="7:50" ht="14.25" customHeight="1" x14ac:dyDescent="0.25">
      <c r="G59" s="223"/>
      <c r="H59" s="260"/>
      <c r="Q59" s="261"/>
      <c r="R59" s="260"/>
      <c r="U59" s="261"/>
      <c r="V59" s="260"/>
      <c r="Y59" s="261"/>
      <c r="Z59" s="260"/>
      <c r="AI59" s="261"/>
      <c r="AJ59" s="260"/>
      <c r="AM59" s="261"/>
      <c r="AN59" s="260"/>
      <c r="AQ59" s="261"/>
    </row>
    <row r="60" spans="7:50" ht="14.25" customHeight="1" x14ac:dyDescent="0.25">
      <c r="G60" s="223"/>
      <c r="H60" s="260"/>
      <c r="Q60" s="261"/>
      <c r="R60" s="260"/>
      <c r="U60" s="261"/>
      <c r="V60" s="260"/>
      <c r="Y60" s="261"/>
      <c r="Z60" s="260"/>
      <c r="AI60" s="261"/>
      <c r="AJ60" s="260"/>
      <c r="AM60" s="261"/>
      <c r="AN60" s="260"/>
      <c r="AQ60" s="261"/>
    </row>
    <row r="61" spans="7:50" ht="14.25" customHeight="1" x14ac:dyDescent="0.25">
      <c r="G61" s="223"/>
      <c r="H61" s="262"/>
      <c r="I61" s="263"/>
      <c r="J61" s="263"/>
      <c r="K61" s="263"/>
      <c r="L61" s="263"/>
      <c r="M61" s="263"/>
      <c r="N61" s="263"/>
      <c r="O61" s="263"/>
      <c r="P61" s="263"/>
      <c r="Q61" s="264"/>
      <c r="R61" s="262"/>
      <c r="S61" s="263"/>
      <c r="T61" s="263"/>
      <c r="U61" s="264"/>
      <c r="V61" s="262"/>
      <c r="W61" s="263"/>
      <c r="X61" s="263"/>
      <c r="Y61" s="264"/>
      <c r="Z61" s="262"/>
      <c r="AA61" s="263"/>
      <c r="AB61" s="263"/>
      <c r="AC61" s="263"/>
      <c r="AD61" s="263"/>
      <c r="AE61" s="263"/>
      <c r="AF61" s="263"/>
      <c r="AG61" s="263"/>
      <c r="AH61" s="263"/>
      <c r="AI61" s="264"/>
      <c r="AJ61" s="262"/>
      <c r="AK61" s="263"/>
      <c r="AL61" s="263"/>
      <c r="AM61" s="264"/>
      <c r="AN61" s="262"/>
      <c r="AO61" s="263"/>
      <c r="AP61" s="263"/>
      <c r="AQ61" s="264"/>
    </row>
    <row r="62" spans="7:50" ht="14.25" customHeight="1" x14ac:dyDescent="0.25">
      <c r="G62" s="223"/>
      <c r="AM62" s="265" t="s">
        <v>1797</v>
      </c>
      <c r="AN62" s="55" t="str">
        <f>'E-7-1'!U18</f>
        <v>E-7-1-1</v>
      </c>
    </row>
    <row r="63" spans="7:50" ht="14.25" customHeight="1" x14ac:dyDescent="0.25">
      <c r="G63" s="223"/>
    </row>
    <row r="64" spans="7:50" ht="14.25" customHeight="1" x14ac:dyDescent="0.25">
      <c r="G64" s="223"/>
      <c r="H64" s="223"/>
      <c r="I64" s="223"/>
      <c r="J64" s="223"/>
      <c r="K64" s="223"/>
      <c r="L64" s="223"/>
      <c r="M64" s="223"/>
      <c r="N64" s="223"/>
      <c r="O64" s="223"/>
      <c r="P64" s="223"/>
      <c r="Q64" s="223"/>
      <c r="R64" s="223"/>
      <c r="S64" s="223"/>
      <c r="T64" s="223"/>
      <c r="U64" s="223"/>
      <c r="V64" s="223"/>
      <c r="W64" s="223"/>
      <c r="X64" s="223"/>
    </row>
  </sheetData>
  <mergeCells count="216">
    <mergeCell ref="AT50:AX50"/>
    <mergeCell ref="AT28:AX29"/>
    <mergeCell ref="H35:I35"/>
    <mergeCell ref="H22:I23"/>
    <mergeCell ref="AA49:AF49"/>
    <mergeCell ref="N31:T31"/>
    <mergeCell ref="AN32:AS32"/>
    <mergeCell ref="AA36:AF36"/>
    <mergeCell ref="N40:T40"/>
    <mergeCell ref="AN41:AS41"/>
    <mergeCell ref="J43:M43"/>
    <mergeCell ref="AN47:AS47"/>
    <mergeCell ref="J33:M33"/>
    <mergeCell ref="H39:I39"/>
    <mergeCell ref="J42:M42"/>
    <mergeCell ref="AN43:AS43"/>
    <mergeCell ref="J23:P23"/>
    <mergeCell ref="X24:AD24"/>
    <mergeCell ref="AA39:AF39"/>
    <mergeCell ref="AA35:AF35"/>
    <mergeCell ref="AT49:AX49"/>
    <mergeCell ref="AA40:AF40"/>
    <mergeCell ref="AT32:AX32"/>
    <mergeCell ref="H24:I24"/>
    <mergeCell ref="B12:E12"/>
    <mergeCell ref="AG31:AM31"/>
    <mergeCell ref="H45:I45"/>
    <mergeCell ref="AA32:AF32"/>
    <mergeCell ref="AT34:AX34"/>
    <mergeCell ref="H37:I37"/>
    <mergeCell ref="AL24:AS24"/>
    <mergeCell ref="J30:M30"/>
    <mergeCell ref="U31:Z31"/>
    <mergeCell ref="U40:Z40"/>
    <mergeCell ref="Q23:W23"/>
    <mergeCell ref="AN34:AS34"/>
    <mergeCell ref="B14:E14"/>
    <mergeCell ref="AA38:AF38"/>
    <mergeCell ref="AT39:AX39"/>
    <mergeCell ref="N42:T42"/>
    <mergeCell ref="AN45:AS45"/>
    <mergeCell ref="AA37:AF37"/>
    <mergeCell ref="AN29:AS29"/>
    <mergeCell ref="B13:E13"/>
    <mergeCell ref="AG32:AM32"/>
    <mergeCell ref="J22:AX22"/>
    <mergeCell ref="AN36:AS36"/>
    <mergeCell ref="AT40:AX40"/>
    <mergeCell ref="B32:E32"/>
    <mergeCell ref="H33:I33"/>
    <mergeCell ref="H34:I34"/>
    <mergeCell ref="AG44:AM44"/>
    <mergeCell ref="U38:Z38"/>
    <mergeCell ref="B16:E16"/>
    <mergeCell ref="AG35:AM35"/>
    <mergeCell ref="B18:E18"/>
    <mergeCell ref="B20:E20"/>
    <mergeCell ref="AG30:AM30"/>
    <mergeCell ref="AA34:AF34"/>
    <mergeCell ref="AA33:AF33"/>
    <mergeCell ref="AE23:AK23"/>
    <mergeCell ref="N44:T44"/>
    <mergeCell ref="N50:T50"/>
    <mergeCell ref="H49:I49"/>
    <mergeCell ref="H47:I47"/>
    <mergeCell ref="J47:M47"/>
    <mergeCell ref="H36:I36"/>
    <mergeCell ref="N39:T39"/>
    <mergeCell ref="U39:Z39"/>
    <mergeCell ref="J44:M44"/>
    <mergeCell ref="U45:Z45"/>
    <mergeCell ref="J45:M45"/>
    <mergeCell ref="G7:AR7"/>
    <mergeCell ref="AG34:AM34"/>
    <mergeCell ref="N32:T32"/>
    <mergeCell ref="AA50:AF50"/>
    <mergeCell ref="N41:T41"/>
    <mergeCell ref="X23:AD23"/>
    <mergeCell ref="AA47:AF47"/>
    <mergeCell ref="J34:M34"/>
    <mergeCell ref="N43:T43"/>
    <mergeCell ref="J24:P24"/>
    <mergeCell ref="AL23:AS23"/>
    <mergeCell ref="J49:M49"/>
    <mergeCell ref="AA29:AF29"/>
    <mergeCell ref="N33:T33"/>
    <mergeCell ref="J36:M36"/>
    <mergeCell ref="J31:M31"/>
    <mergeCell ref="U32:Z32"/>
    <mergeCell ref="AE24:AK24"/>
    <mergeCell ref="G9:Z11"/>
    <mergeCell ref="AN33:AS33"/>
    <mergeCell ref="AN44:AS44"/>
    <mergeCell ref="H41:I41"/>
    <mergeCell ref="N30:T30"/>
    <mergeCell ref="H50:I50"/>
    <mergeCell ref="Z55:AQ55"/>
    <mergeCell ref="U46:Z46"/>
    <mergeCell ref="H48:I48"/>
    <mergeCell ref="AA44:AF44"/>
    <mergeCell ref="AG48:AM48"/>
    <mergeCell ref="AN49:AS49"/>
    <mergeCell ref="AG45:AM45"/>
    <mergeCell ref="AN35:AS35"/>
    <mergeCell ref="U48:Z48"/>
    <mergeCell ref="H38:I38"/>
    <mergeCell ref="AG47:AM47"/>
    <mergeCell ref="AA41:AF41"/>
    <mergeCell ref="AN46:AS46"/>
    <mergeCell ref="J48:M48"/>
    <mergeCell ref="AN39:AS39"/>
    <mergeCell ref="AA45:AF45"/>
    <mergeCell ref="AN50:AS50"/>
    <mergeCell ref="J50:M50"/>
    <mergeCell ref="U37:Z37"/>
    <mergeCell ref="AG39:AM39"/>
    <mergeCell ref="H44:I44"/>
    <mergeCell ref="N49:T49"/>
    <mergeCell ref="H51:AS51"/>
    <mergeCell ref="U50:Z50"/>
    <mergeCell ref="B6:E6"/>
    <mergeCell ref="U41:Z41"/>
    <mergeCell ref="N34:T34"/>
    <mergeCell ref="H43:I43"/>
    <mergeCell ref="B15:E15"/>
    <mergeCell ref="J46:M46"/>
    <mergeCell ref="J28:M29"/>
    <mergeCell ref="H31:I31"/>
    <mergeCell ref="U47:Z47"/>
    <mergeCell ref="H40:I40"/>
    <mergeCell ref="U43:Z43"/>
    <mergeCell ref="N36:T36"/>
    <mergeCell ref="N45:T45"/>
    <mergeCell ref="U33:Z33"/>
    <mergeCell ref="J38:M38"/>
    <mergeCell ref="J40:M40"/>
    <mergeCell ref="B17:E17"/>
    <mergeCell ref="H42:I42"/>
    <mergeCell ref="J35:M35"/>
    <mergeCell ref="B19:E19"/>
    <mergeCell ref="B34:E34"/>
    <mergeCell ref="B28:E28"/>
    <mergeCell ref="H30:I30"/>
    <mergeCell ref="B30:E30"/>
    <mergeCell ref="AA48:AF48"/>
    <mergeCell ref="AA30:AF30"/>
    <mergeCell ref="AG37:AM37"/>
    <mergeCell ref="N28:Z28"/>
    <mergeCell ref="AT24:AX24"/>
    <mergeCell ref="AT33:AX33"/>
    <mergeCell ref="AT35:AX35"/>
    <mergeCell ref="AT38:AX38"/>
    <mergeCell ref="AT41:AX41"/>
    <mergeCell ref="AT48:AX48"/>
    <mergeCell ref="AN31:AS31"/>
    <mergeCell ref="AT37:AX37"/>
    <mergeCell ref="AT42:AX42"/>
    <mergeCell ref="AG33:AM33"/>
    <mergeCell ref="AA31:AF31"/>
    <mergeCell ref="AG29:AM29"/>
    <mergeCell ref="U29:Z29"/>
    <mergeCell ref="AG42:AM42"/>
    <mergeCell ref="AG43:AM43"/>
    <mergeCell ref="U42:Z42"/>
    <mergeCell ref="N48:T48"/>
    <mergeCell ref="AT36:AX36"/>
    <mergeCell ref="AA43:AF43"/>
    <mergeCell ref="AG38:AM38"/>
    <mergeCell ref="B4:E4"/>
    <mergeCell ref="H46:I46"/>
    <mergeCell ref="H28:I29"/>
    <mergeCell ref="N35:T35"/>
    <mergeCell ref="J39:M39"/>
    <mergeCell ref="AN42:AS42"/>
    <mergeCell ref="AA46:AF46"/>
    <mergeCell ref="J37:M37"/>
    <mergeCell ref="AT30:AX30"/>
    <mergeCell ref="AG46:AM46"/>
    <mergeCell ref="AA28:AS28"/>
    <mergeCell ref="AG40:AM40"/>
    <mergeCell ref="H32:I32"/>
    <mergeCell ref="AN37:AS37"/>
    <mergeCell ref="U35:Z35"/>
    <mergeCell ref="AT44:AX44"/>
    <mergeCell ref="U44:Z44"/>
    <mergeCell ref="N46:T46"/>
    <mergeCell ref="J32:M32"/>
    <mergeCell ref="AT31:AX31"/>
    <mergeCell ref="U34:Z34"/>
    <mergeCell ref="AN30:AS30"/>
    <mergeCell ref="B8:E8"/>
    <mergeCell ref="U30:Z30"/>
    <mergeCell ref="AT51:AX51"/>
    <mergeCell ref="U49:Z49"/>
    <mergeCell ref="H55:Y55"/>
    <mergeCell ref="U36:Z36"/>
    <mergeCell ref="N29:T29"/>
    <mergeCell ref="AT45:AX45"/>
    <mergeCell ref="B10:E10"/>
    <mergeCell ref="N38:T38"/>
    <mergeCell ref="J41:M41"/>
    <mergeCell ref="AT23:AX23"/>
    <mergeCell ref="N47:T47"/>
    <mergeCell ref="AN48:AS48"/>
    <mergeCell ref="AG41:AM41"/>
    <mergeCell ref="Q24:W24"/>
    <mergeCell ref="AT47:AX47"/>
    <mergeCell ref="AG50:AM50"/>
    <mergeCell ref="N37:T37"/>
    <mergeCell ref="AN38:AS38"/>
    <mergeCell ref="AA42:AF42"/>
    <mergeCell ref="AT43:AX43"/>
    <mergeCell ref="AT46:AX46"/>
    <mergeCell ref="AG49:AM49"/>
    <mergeCell ref="AN40:AS40"/>
    <mergeCell ref="AG36:AM36"/>
  </mergeCells>
  <hyperlinks>
    <hyperlink ref="B4" location="PANDUAN!A1" display="PANDUAN" xr:uid="{00000000-0004-0000-A500-000000000000}"/>
    <hyperlink ref="B6" location="'EWS DIRECTORY'!A1" display="EWS DIRECTORY" xr:uid="{00000000-0004-0000-A500-000001000000}"/>
    <hyperlink ref="B8" location="'DATA PEMICU'!A1" display="DATA PEMICU" xr:uid="{00000000-0004-0000-A500-000002000000}"/>
    <hyperlink ref="B10" location="'DATA PENGUJI'!A1" display="DATA PENGUJI" xr:uid="{00000000-0004-0000-A500-000003000000}"/>
    <hyperlink ref="B12" location="'MAIN LEVEL'!A1" display="MAIN LEVEL" xr:uid="{00000000-0004-0000-A500-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1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600-000000000000}">
  <sheetPr codeName="Sheet386">
    <tabColor theme="4" tint="-0.249977111117893"/>
  </sheetPr>
  <dimension ref="A1:AT35"/>
  <sheetViews>
    <sheetView topLeftCell="B1"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46" width="3.6640625" customWidth="1"/>
  </cols>
  <sheetData>
    <row r="1" spans="2:46" ht="14.25" customHeight="1" x14ac:dyDescent="0.25">
      <c r="G1" s="110"/>
      <c r="H1" s="110"/>
      <c r="I1" s="110"/>
      <c r="J1" s="110"/>
      <c r="K1" s="110"/>
      <c r="L1" s="110"/>
      <c r="M1" s="110"/>
      <c r="N1" s="110"/>
      <c r="O1" s="110"/>
      <c r="P1" s="110"/>
      <c r="Q1" s="110"/>
      <c r="R1" s="110"/>
      <c r="S1" s="110"/>
      <c r="T1" s="110"/>
      <c r="U1" s="110"/>
      <c r="V1" s="110"/>
      <c r="W1" s="110"/>
      <c r="X1" s="110"/>
    </row>
    <row r="2" spans="2:46" ht="14.25" customHeight="1" x14ac:dyDescent="0.25">
      <c r="G2" s="55" t="s">
        <v>1674</v>
      </c>
      <c r="H2" s="55"/>
      <c r="I2" s="55"/>
      <c r="J2" s="55"/>
      <c r="K2" s="55"/>
      <c r="L2" s="55"/>
      <c r="M2" s="55"/>
      <c r="N2" s="55"/>
      <c r="AT2" s="443"/>
    </row>
    <row r="3" spans="2:46" ht="14.25" customHeight="1" x14ac:dyDescent="0.25">
      <c r="B3" s="111"/>
      <c r="C3" s="111"/>
      <c r="D3" s="111"/>
      <c r="E3" s="111"/>
      <c r="G3" s="55"/>
      <c r="H3" s="55"/>
      <c r="I3" s="55"/>
      <c r="J3" s="55"/>
      <c r="K3" s="55"/>
      <c r="L3" s="55"/>
      <c r="M3" s="55"/>
      <c r="N3" s="55"/>
      <c r="AT3" s="443"/>
    </row>
    <row r="4" spans="2:46" ht="14.25" customHeight="1" x14ac:dyDescent="0.25">
      <c r="B4" s="762" t="s">
        <v>79</v>
      </c>
      <c r="C4" s="761"/>
      <c r="D4" s="761"/>
      <c r="E4" s="761"/>
      <c r="G4" s="55"/>
      <c r="H4" s="55"/>
      <c r="I4" s="55"/>
      <c r="J4" s="55"/>
      <c r="K4" s="55"/>
      <c r="L4" s="55"/>
      <c r="M4" s="55"/>
      <c r="N4" s="55"/>
      <c r="AT4" s="443"/>
    </row>
    <row r="5" spans="2:46" ht="14.25" customHeight="1" x14ac:dyDescent="0.25">
      <c r="B5" s="111"/>
      <c r="C5" s="111"/>
      <c r="D5" s="111"/>
      <c r="E5" s="111"/>
      <c r="G5" s="55"/>
      <c r="H5" s="55"/>
      <c r="I5" s="55"/>
      <c r="J5" s="55"/>
      <c r="K5" s="55"/>
      <c r="L5" s="55"/>
      <c r="M5" s="55"/>
      <c r="N5" s="55"/>
      <c r="AT5" s="443"/>
    </row>
    <row r="6" spans="2:46" ht="14.25" customHeight="1" x14ac:dyDescent="0.25">
      <c r="B6" s="762" t="s">
        <v>87</v>
      </c>
      <c r="C6" s="761"/>
      <c r="D6" s="761"/>
      <c r="E6" s="761"/>
      <c r="G6" s="55"/>
      <c r="H6" s="55"/>
      <c r="I6" s="55"/>
      <c r="J6" s="55"/>
      <c r="K6" s="55"/>
      <c r="L6" s="55"/>
      <c r="M6" s="55"/>
      <c r="N6" s="55"/>
      <c r="AT6" s="443"/>
    </row>
    <row r="7" spans="2:46" ht="15" customHeight="1" x14ac:dyDescent="0.25">
      <c r="B7" s="111"/>
      <c r="C7" s="111"/>
      <c r="D7" s="111"/>
      <c r="E7" s="111"/>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443"/>
    </row>
    <row r="8" spans="2:46" ht="14.25" customHeight="1" x14ac:dyDescent="0.25">
      <c r="B8" s="762" t="s">
        <v>94</v>
      </c>
      <c r="C8" s="761"/>
      <c r="D8" s="761"/>
      <c r="E8" s="761"/>
      <c r="G8" s="55"/>
      <c r="H8" s="55"/>
      <c r="I8" s="55"/>
      <c r="J8" s="55"/>
      <c r="K8" s="55"/>
      <c r="L8" s="55"/>
      <c r="M8" s="55"/>
      <c r="N8" s="55"/>
      <c r="AT8" s="443"/>
    </row>
    <row r="9" spans="2:46" ht="14.25" customHeight="1" x14ac:dyDescent="0.25">
      <c r="B9" s="111"/>
      <c r="C9" s="111"/>
      <c r="D9" s="111"/>
      <c r="E9" s="111"/>
      <c r="G9" s="999" t="str">
        <f>"Rincian "&amp;'E-7'!G9&amp;" "&amp;'E-7-1'!M20</f>
        <v>Rincian Biaya Sehubungan dengan Jasa Berdasarkan Analisis SPT dan Laporan Keuangan</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c r="AT12" s="443"/>
    </row>
    <row r="13" spans="2:46" ht="14.25" customHeight="1" x14ac:dyDescent="0.25">
      <c r="B13" s="962" t="str">
        <f>HYPERLINK("#'"&amp;'EWS DIRECTORY'!$J$163&amp;"'!A1",'EWS DIRECTORY'!$J$163)</f>
        <v>E-7</v>
      </c>
      <c r="C13" s="761"/>
      <c r="D13" s="761"/>
      <c r="E13" s="761"/>
      <c r="G13" s="55" t="s">
        <v>1680</v>
      </c>
      <c r="H13" s="55"/>
      <c r="I13" s="254"/>
      <c r="J13" s="254"/>
      <c r="K13" s="254"/>
      <c r="L13" s="254"/>
      <c r="M13" s="254"/>
      <c r="N13" s="254"/>
      <c r="AT13" s="443"/>
    </row>
    <row r="14" spans="2:46" ht="14.25" customHeight="1" x14ac:dyDescent="0.25">
      <c r="B14" s="931" t="str">
        <f>HYPERLINK("#'"&amp;'EWS DIRECTORY'!$J$164&amp;"'!A1",'EWS DIRECTORY'!$J$164)</f>
        <v>E-7-1</v>
      </c>
      <c r="C14" s="761"/>
      <c r="D14" s="761"/>
      <c r="E14" s="761"/>
      <c r="G14" s="55"/>
      <c r="H14" s="55"/>
      <c r="I14" s="254"/>
      <c r="J14" s="254"/>
      <c r="K14" s="254"/>
      <c r="L14" s="254"/>
      <c r="M14" s="254"/>
      <c r="N14" s="254"/>
      <c r="AT14" s="443"/>
    </row>
    <row r="15" spans="2:46" ht="14.25" customHeight="1" x14ac:dyDescent="0.25">
      <c r="B15" s="929" t="str">
        <f>HYPERLINK("#'"&amp;'EWS DIRECTORY'!$J$165&amp;"'!A1",'EWS DIRECTORY'!$J$165)</f>
        <v>E-7-1-1</v>
      </c>
      <c r="C15" s="761"/>
      <c r="D15" s="761"/>
      <c r="E15" s="761"/>
      <c r="G15" s="55"/>
      <c r="H15" s="55"/>
      <c r="I15" s="254"/>
      <c r="J15" s="254"/>
      <c r="K15" s="254"/>
      <c r="L15" s="254"/>
      <c r="M15" s="254"/>
      <c r="N15" s="254"/>
      <c r="AT15" s="443"/>
    </row>
    <row r="16" spans="2:46" ht="14.25" customHeight="1" x14ac:dyDescent="0.25">
      <c r="B16" s="927" t="str">
        <f>HYPERLINK("#'"&amp;'EWS DIRECTORY'!$J$166&amp;"'!A1",'EWS DIRECTORY'!$J$166)</f>
        <v>E-7-1-2</v>
      </c>
      <c r="C16" s="761"/>
      <c r="D16" s="761"/>
      <c r="E16" s="761"/>
      <c r="G16" s="55"/>
      <c r="H16" s="55"/>
      <c r="I16" s="254"/>
      <c r="J16" s="254"/>
      <c r="K16" s="254"/>
      <c r="L16" s="254"/>
      <c r="M16" s="254"/>
      <c r="N16" s="254"/>
      <c r="AT16" s="443"/>
    </row>
    <row r="17" spans="2:46" ht="14.25" customHeight="1" x14ac:dyDescent="0.25">
      <c r="B17" s="929" t="str">
        <f>HYPERLINK("#'"&amp;'EWS DIRECTORY'!$J$167&amp;"'!A1",'EWS DIRECTORY'!$J$167)</f>
        <v>E-7-1-3</v>
      </c>
      <c r="C17" s="761"/>
      <c r="D17" s="761"/>
      <c r="E17" s="761"/>
      <c r="G17" s="55" t="s">
        <v>1681</v>
      </c>
      <c r="H17" s="55"/>
      <c r="I17" s="55"/>
      <c r="J17" s="254"/>
      <c r="K17" s="254"/>
      <c r="L17" s="254"/>
      <c r="M17" s="254"/>
      <c r="N17" s="254"/>
      <c r="AT17" s="443"/>
    </row>
    <row r="18" spans="2:46" ht="14.25" customHeight="1" x14ac:dyDescent="0.25">
      <c r="B18" s="929" t="str">
        <f>HYPERLINK("#'"&amp;'EWS DIRECTORY'!$J$168&amp;"'!A1",'EWS DIRECTORY'!$J$168)</f>
        <v>E-7-1-4</v>
      </c>
      <c r="C18" s="761"/>
      <c r="D18" s="761"/>
      <c r="E18" s="761"/>
      <c r="G18" s="55" t="s">
        <v>1744</v>
      </c>
      <c r="H18" s="55"/>
      <c r="I18" s="55" t="s">
        <v>1744</v>
      </c>
      <c r="J18" s="254"/>
      <c r="K18" s="254"/>
      <c r="L18" s="254"/>
      <c r="M18" s="254"/>
      <c r="N18" s="254"/>
      <c r="AT18" s="443"/>
    </row>
    <row r="19" spans="2:46" ht="14.25" customHeight="1" x14ac:dyDescent="0.25">
      <c r="B19" s="929" t="str">
        <f>HYPERLINK("#'"&amp;'EWS DIRECTORY'!$J$169&amp;"'!A1",'EWS DIRECTORY'!$J$169)</f>
        <v>E-7-1-5</v>
      </c>
      <c r="C19" s="761"/>
      <c r="D19" s="761"/>
      <c r="E19" s="761"/>
      <c r="AT19" s="443"/>
    </row>
    <row r="20" spans="2:46" ht="14.25" customHeight="1" x14ac:dyDescent="0.25">
      <c r="B20" s="929" t="str">
        <f>HYPERLINK("#'"&amp;'EWS DIRECTORY'!$J$170&amp;"'!A1",'EWS DIRECTORY'!$J$170)</f>
        <v>E-7-1-6</v>
      </c>
      <c r="C20" s="761"/>
      <c r="D20" s="761"/>
      <c r="E20" s="761"/>
      <c r="G20" s="55" t="s">
        <v>1851</v>
      </c>
      <c r="AT20" s="443"/>
    </row>
    <row r="21" spans="2:46" ht="14.25" customHeight="1" x14ac:dyDescent="0.25">
      <c r="G21" s="55"/>
      <c r="AT21" s="443"/>
    </row>
    <row r="22" spans="2:46" ht="14.25" customHeight="1" x14ac:dyDescent="0.25">
      <c r="G22" s="55"/>
      <c r="H22" s="1086" t="s">
        <v>107</v>
      </c>
      <c r="I22" s="790"/>
      <c r="J22" s="1087" t="s">
        <v>1767</v>
      </c>
      <c r="K22" s="789"/>
      <c r="L22" s="1082" t="s">
        <v>1852</v>
      </c>
      <c r="M22" s="764"/>
      <c r="N22" s="764"/>
      <c r="O22" s="764"/>
      <c r="P22" s="764"/>
      <c r="Q22" s="764"/>
      <c r="R22" s="764"/>
      <c r="S22" s="764"/>
      <c r="T22" s="764"/>
      <c r="U22" s="765"/>
      <c r="V22" s="1083" t="s">
        <v>1853</v>
      </c>
      <c r="W22" s="764"/>
      <c r="X22" s="764"/>
      <c r="Y22" s="764"/>
      <c r="Z22" s="764"/>
      <c r="AA22" s="764"/>
      <c r="AB22" s="764"/>
      <c r="AC22" s="764"/>
      <c r="AD22" s="764"/>
      <c r="AE22" s="764"/>
      <c r="AF22" s="764"/>
      <c r="AG22" s="764"/>
      <c r="AH22" s="764"/>
      <c r="AI22" s="764"/>
      <c r="AJ22" s="764"/>
      <c r="AK22" s="764"/>
      <c r="AL22" s="764"/>
      <c r="AM22" s="764"/>
      <c r="AN22" s="765"/>
      <c r="AO22" s="1084" t="s">
        <v>1770</v>
      </c>
      <c r="AP22" s="764"/>
      <c r="AQ22" s="764"/>
      <c r="AR22" s="764"/>
      <c r="AS22" s="764"/>
      <c r="AT22" s="765"/>
    </row>
    <row r="23" spans="2:46" ht="15" customHeight="1" x14ac:dyDescent="0.25">
      <c r="G23" s="55"/>
      <c r="H23" s="1077">
        <v>1</v>
      </c>
      <c r="I23" s="765"/>
      <c r="J23" s="1081"/>
      <c r="K23" s="764"/>
      <c r="L23" s="1077"/>
      <c r="M23" s="764"/>
      <c r="N23" s="764"/>
      <c r="O23" s="764"/>
      <c r="P23" s="764"/>
      <c r="Q23" s="764"/>
      <c r="R23" s="764"/>
      <c r="S23" s="764"/>
      <c r="T23" s="764"/>
      <c r="U23" s="765"/>
      <c r="V23" s="1085"/>
      <c r="W23" s="764"/>
      <c r="X23" s="764"/>
      <c r="Y23" s="764"/>
      <c r="Z23" s="764"/>
      <c r="AA23" s="764"/>
      <c r="AB23" s="764"/>
      <c r="AC23" s="764"/>
      <c r="AD23" s="764"/>
      <c r="AE23" s="764"/>
      <c r="AF23" s="764"/>
      <c r="AG23" s="764"/>
      <c r="AH23" s="764"/>
      <c r="AI23" s="764"/>
      <c r="AJ23" s="764"/>
      <c r="AK23" s="764"/>
      <c r="AL23" s="764"/>
      <c r="AM23" s="764"/>
      <c r="AN23" s="765"/>
      <c r="AO23" s="1078"/>
      <c r="AP23" s="764"/>
      <c r="AQ23" s="764"/>
      <c r="AR23" s="764"/>
      <c r="AS23" s="764"/>
      <c r="AT23" s="765"/>
    </row>
    <row r="24" spans="2:46" ht="14.25" customHeight="1" x14ac:dyDescent="0.25">
      <c r="AT24" s="443"/>
    </row>
    <row r="25" spans="2:46" ht="14.25" customHeight="1" x14ac:dyDescent="0.25">
      <c r="AS25" s="443"/>
      <c r="AT25" s="443"/>
    </row>
    <row r="26" spans="2:46" ht="15" customHeight="1" x14ac:dyDescent="0.25">
      <c r="AS26" s="443"/>
      <c r="AT26" s="443"/>
    </row>
    <row r="27" spans="2:46" ht="15" customHeight="1" x14ac:dyDescent="0.25">
      <c r="H27" s="976" t="s">
        <v>1795</v>
      </c>
      <c r="I27" s="824"/>
      <c r="J27" s="824"/>
      <c r="K27" s="824"/>
      <c r="L27" s="824"/>
      <c r="M27" s="824"/>
      <c r="N27" s="824"/>
      <c r="O27" s="824"/>
      <c r="P27" s="824"/>
      <c r="Q27" s="824"/>
      <c r="R27" s="824"/>
      <c r="S27" s="824"/>
      <c r="T27" s="824"/>
      <c r="U27" s="824"/>
      <c r="V27" s="824"/>
      <c r="W27" s="824"/>
      <c r="X27" s="824"/>
      <c r="Y27" s="825"/>
      <c r="Z27" s="976" t="s">
        <v>1796</v>
      </c>
      <c r="AA27" s="824"/>
      <c r="AB27" s="824"/>
      <c r="AC27" s="824"/>
      <c r="AD27" s="824"/>
      <c r="AE27" s="824"/>
      <c r="AF27" s="824"/>
      <c r="AG27" s="824"/>
      <c r="AH27" s="824"/>
      <c r="AI27" s="824"/>
      <c r="AJ27" s="824"/>
      <c r="AK27" s="824"/>
      <c r="AL27" s="824"/>
      <c r="AM27" s="824"/>
      <c r="AN27" s="824"/>
      <c r="AO27" s="824"/>
      <c r="AP27" s="824"/>
      <c r="AQ27" s="825"/>
      <c r="AS27" s="443"/>
      <c r="AT27" s="443"/>
    </row>
    <row r="28" spans="2:46" ht="14.25" customHeight="1" x14ac:dyDescent="0.25">
      <c r="B28" s="760"/>
      <c r="C28" s="761"/>
      <c r="D28" s="761"/>
      <c r="E28" s="761"/>
      <c r="H28" s="257" t="s">
        <v>796</v>
      </c>
      <c r="I28" s="258"/>
      <c r="J28" s="258"/>
      <c r="K28" s="258"/>
      <c r="L28" s="258"/>
      <c r="M28" s="258"/>
      <c r="N28" s="258"/>
      <c r="O28" s="258"/>
      <c r="P28" s="258"/>
      <c r="Q28" s="259"/>
      <c r="R28" s="257" t="s">
        <v>1511</v>
      </c>
      <c r="S28" s="258"/>
      <c r="T28" s="258"/>
      <c r="U28" s="259"/>
      <c r="V28" s="257" t="s">
        <v>1510</v>
      </c>
      <c r="W28" s="258"/>
      <c r="X28" s="258"/>
      <c r="Y28" s="259"/>
      <c r="Z28" s="257" t="s">
        <v>796</v>
      </c>
      <c r="AA28" s="258"/>
      <c r="AB28" s="258"/>
      <c r="AC28" s="258"/>
      <c r="AD28" s="258"/>
      <c r="AE28" s="258"/>
      <c r="AF28" s="258"/>
      <c r="AG28" s="258"/>
      <c r="AH28" s="258"/>
      <c r="AI28" s="259"/>
      <c r="AJ28" s="257" t="s">
        <v>1511</v>
      </c>
      <c r="AK28" s="258"/>
      <c r="AL28" s="258"/>
      <c r="AM28" s="259"/>
      <c r="AN28" s="257" t="s">
        <v>1510</v>
      </c>
      <c r="AO28" s="258"/>
      <c r="AP28" s="258"/>
      <c r="AQ28" s="259"/>
      <c r="AS28" s="443"/>
      <c r="AT28" s="443"/>
    </row>
    <row r="29" spans="2:46" ht="14.25" customHeight="1" x14ac:dyDescent="0.25">
      <c r="H29" s="260"/>
      <c r="Q29" s="261"/>
      <c r="R29" s="260"/>
      <c r="U29" s="261"/>
      <c r="V29" s="260"/>
      <c r="Y29" s="261"/>
      <c r="Z29" s="260"/>
      <c r="AI29" s="261"/>
      <c r="AJ29" s="260"/>
      <c r="AM29" s="261"/>
      <c r="AN29" s="260"/>
      <c r="AQ29" s="261"/>
      <c r="AS29" s="443"/>
      <c r="AT29" s="443"/>
    </row>
    <row r="30" spans="2:46" ht="14.25" customHeight="1" x14ac:dyDescent="0.25">
      <c r="B30" s="760"/>
      <c r="C30" s="761"/>
      <c r="D30" s="761"/>
      <c r="E30" s="761"/>
      <c r="H30" s="260"/>
      <c r="Q30" s="261"/>
      <c r="R30" s="260"/>
      <c r="U30" s="261"/>
      <c r="V30" s="260"/>
      <c r="Y30" s="261"/>
      <c r="Z30" s="260"/>
      <c r="AI30" s="261"/>
      <c r="AJ30" s="260"/>
      <c r="AM30" s="261"/>
      <c r="AN30" s="260"/>
      <c r="AQ30" s="261"/>
      <c r="AS30" s="443"/>
      <c r="AT30" s="443"/>
    </row>
    <row r="31" spans="2:46" ht="14.25" customHeight="1" x14ac:dyDescent="0.25">
      <c r="H31" s="260"/>
      <c r="Q31" s="261"/>
      <c r="R31" s="260"/>
      <c r="U31" s="261"/>
      <c r="V31" s="260"/>
      <c r="Y31" s="261"/>
      <c r="Z31" s="260"/>
      <c r="AI31" s="261"/>
      <c r="AJ31" s="260"/>
      <c r="AM31" s="261"/>
      <c r="AN31" s="260"/>
      <c r="AQ31" s="261"/>
      <c r="AS31" s="443"/>
      <c r="AT31" s="443"/>
    </row>
    <row r="32" spans="2:46" ht="14.25" customHeight="1" x14ac:dyDescent="0.25">
      <c r="B32" s="760"/>
      <c r="C32" s="761"/>
      <c r="D32" s="761"/>
      <c r="E32" s="761"/>
      <c r="H32" s="260"/>
      <c r="Q32" s="261"/>
      <c r="R32" s="260"/>
      <c r="U32" s="261"/>
      <c r="V32" s="260"/>
      <c r="Y32" s="261"/>
      <c r="Z32" s="260"/>
      <c r="AI32" s="261"/>
      <c r="AJ32" s="260"/>
      <c r="AM32" s="261"/>
      <c r="AN32" s="260"/>
      <c r="AQ32" s="261"/>
      <c r="AS32" s="443"/>
      <c r="AT32" s="443"/>
    </row>
    <row r="33" spans="2:46" ht="14.25" customHeight="1" x14ac:dyDescent="0.25">
      <c r="H33" s="262"/>
      <c r="I33" s="263"/>
      <c r="J33" s="263"/>
      <c r="K33" s="263"/>
      <c r="L33" s="263"/>
      <c r="M33" s="263"/>
      <c r="N33" s="263"/>
      <c r="O33" s="263"/>
      <c r="P33" s="263"/>
      <c r="Q33" s="264"/>
      <c r="R33" s="262"/>
      <c r="S33" s="263"/>
      <c r="T33" s="263"/>
      <c r="U33" s="264"/>
      <c r="V33" s="262"/>
      <c r="W33" s="263"/>
      <c r="X33" s="263"/>
      <c r="Y33" s="264"/>
      <c r="Z33" s="262"/>
      <c r="AA33" s="263"/>
      <c r="AB33" s="263"/>
      <c r="AC33" s="263"/>
      <c r="AD33" s="263"/>
      <c r="AE33" s="263"/>
      <c r="AF33" s="263"/>
      <c r="AG33" s="263"/>
      <c r="AH33" s="263"/>
      <c r="AI33" s="264"/>
      <c r="AJ33" s="262"/>
      <c r="AK33" s="263"/>
      <c r="AL33" s="263"/>
      <c r="AM33" s="264"/>
      <c r="AN33" s="262"/>
      <c r="AO33" s="263"/>
      <c r="AP33" s="263"/>
      <c r="AQ33" s="264"/>
      <c r="AS33" s="443"/>
      <c r="AT33" s="443"/>
    </row>
    <row r="34" spans="2:46" ht="14.25" customHeight="1" x14ac:dyDescent="0.25">
      <c r="B34" s="760"/>
      <c r="C34" s="761"/>
      <c r="D34" s="761"/>
      <c r="E34" s="761"/>
      <c r="G34" s="223"/>
      <c r="AM34" s="265" t="s">
        <v>1797</v>
      </c>
      <c r="AN34" s="131" t="str">
        <f>'E-7-1'!U20</f>
        <v>E-7-1-2</v>
      </c>
      <c r="AS34" s="443"/>
      <c r="AT34" s="443"/>
    </row>
    <row r="35" spans="2:46" ht="14.25" customHeight="1" x14ac:dyDescent="0.25">
      <c r="G35" s="223"/>
      <c r="AS35" s="443"/>
      <c r="AT35" s="443"/>
    </row>
  </sheetData>
  <mergeCells count="31">
    <mergeCell ref="B6:E6"/>
    <mergeCell ref="B30:E30"/>
    <mergeCell ref="B15:E15"/>
    <mergeCell ref="B20:E20"/>
    <mergeCell ref="B13:E13"/>
    <mergeCell ref="B10:E10"/>
    <mergeCell ref="B28:E28"/>
    <mergeCell ref="B4:E4"/>
    <mergeCell ref="V22:AN22"/>
    <mergeCell ref="B16:E16"/>
    <mergeCell ref="AO22:AT22"/>
    <mergeCell ref="H27:Y27"/>
    <mergeCell ref="G7:AR7"/>
    <mergeCell ref="B18:E18"/>
    <mergeCell ref="B12:E12"/>
    <mergeCell ref="V23:AN23"/>
    <mergeCell ref="H22:I22"/>
    <mergeCell ref="J22:K22"/>
    <mergeCell ref="B14:E14"/>
    <mergeCell ref="B17:E17"/>
    <mergeCell ref="B8:E8"/>
    <mergeCell ref="L23:U23"/>
    <mergeCell ref="G9:Z11"/>
    <mergeCell ref="B34:E34"/>
    <mergeCell ref="AO23:AT23"/>
    <mergeCell ref="Z27:AQ27"/>
    <mergeCell ref="H23:I23"/>
    <mergeCell ref="B19:E19"/>
    <mergeCell ref="J23:K23"/>
    <mergeCell ref="B32:E32"/>
    <mergeCell ref="L22:U22"/>
  </mergeCells>
  <hyperlinks>
    <hyperlink ref="B4" location="PANDUAN!A1" display="PANDUAN" xr:uid="{00000000-0004-0000-A600-000000000000}"/>
    <hyperlink ref="B6" location="'EWS DIRECTORY'!A1" display="EWS DIRECTORY" xr:uid="{00000000-0004-0000-A600-000001000000}"/>
    <hyperlink ref="B8" location="'DATA PEMICU'!A1" display="DATA PEMICU" xr:uid="{00000000-0004-0000-A600-000002000000}"/>
    <hyperlink ref="B10" location="'DATA PENGUJI'!A1" display="DATA PENGUJI" xr:uid="{00000000-0004-0000-A600-000003000000}"/>
    <hyperlink ref="B12" location="'MAIN LEVEL'!A1" display="MAIN LEVEL" xr:uid="{00000000-0004-0000-A600-000004000000}"/>
  </hyperlinks>
  <pageMargins left="0.51181102362204722" right="0.15748031496062989" top="0.55118110236220474" bottom="0.55118110236220474" header="0" footer="0"/>
  <pageSetup paperSize="9" scale="60" orientation="landscape"/>
  <headerFooter>
    <oddFooter>&amp;Rhalaman &amp;P dari</oddFooter>
  </headerFooter>
</worksheet>
</file>

<file path=xl/worksheets/sheet1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700-000000000000}">
  <sheetPr codeName="Sheet390">
    <tabColor theme="4" tint="-0.249977111117893"/>
  </sheetPr>
  <dimension ref="A2:AX52"/>
  <sheetViews>
    <sheetView topLeftCell="B6" zoomScaleNormal="100" workbookViewId="0">
      <selection activeCell="AQ18" sqref="AQ18:AU18"/>
    </sheetView>
  </sheetViews>
  <sheetFormatPr defaultColWidth="3.5546875" defaultRowHeight="13.8" x14ac:dyDescent="0.25"/>
  <cols>
    <col min="1" max="1" width="3" style="110" hidden="1" customWidth="1"/>
    <col min="2" max="5" width="3.88671875" style="177" customWidth="1"/>
    <col min="6" max="6" width="3.88671875" style="110" customWidth="1"/>
    <col min="7" max="45" width="3.6640625" style="254" customWidth="1"/>
    <col min="46" max="46" width="4.44140625" style="254" customWidth="1"/>
    <col min="47" max="47" width="3.6640625" style="254" customWidth="1"/>
    <col min="48" max="48" width="3.5546875" style="254" customWidth="1"/>
    <col min="49" max="16384" width="3.5546875" style="254"/>
  </cols>
  <sheetData>
    <row r="2" spans="2:47" x14ac:dyDescent="0.25">
      <c r="G2" s="55" t="s">
        <v>1674</v>
      </c>
      <c r="H2" s="55"/>
      <c r="I2" s="55"/>
      <c r="J2" s="55"/>
      <c r="K2" s="55"/>
      <c r="L2" s="55"/>
      <c r="M2" s="55"/>
      <c r="N2" s="55"/>
      <c r="AT2" s="443"/>
      <c r="AU2" s="443"/>
    </row>
    <row r="3" spans="2:47" x14ac:dyDescent="0.25">
      <c r="B3" s="111"/>
      <c r="C3" s="111"/>
      <c r="D3" s="111"/>
      <c r="E3" s="111"/>
      <c r="G3" s="55"/>
      <c r="H3" s="55"/>
      <c r="I3" s="55"/>
      <c r="J3" s="55"/>
      <c r="K3" s="55"/>
      <c r="L3" s="55"/>
      <c r="M3" s="55"/>
      <c r="N3" s="55"/>
      <c r="AT3" s="443"/>
      <c r="AU3" s="443"/>
    </row>
    <row r="4" spans="2:47" x14ac:dyDescent="0.25">
      <c r="B4" s="762" t="s">
        <v>79</v>
      </c>
      <c r="C4" s="761"/>
      <c r="D4" s="761"/>
      <c r="E4" s="761"/>
      <c r="G4" s="55"/>
      <c r="H4" s="55"/>
      <c r="I4" s="55"/>
      <c r="J4" s="55"/>
      <c r="K4" s="55"/>
      <c r="L4" s="55"/>
      <c r="M4" s="55"/>
      <c r="N4" s="55"/>
      <c r="AT4" s="443"/>
      <c r="AU4" s="443"/>
    </row>
    <row r="5" spans="2:47" x14ac:dyDescent="0.25">
      <c r="B5" s="111"/>
      <c r="C5" s="111"/>
      <c r="D5" s="111"/>
      <c r="E5" s="111"/>
      <c r="G5" s="55"/>
      <c r="H5" s="55"/>
      <c r="I5" s="55"/>
      <c r="J5" s="55"/>
      <c r="K5" s="55"/>
      <c r="L5" s="55"/>
      <c r="M5" s="55"/>
      <c r="N5" s="55"/>
      <c r="AT5" s="443"/>
      <c r="AU5" s="443"/>
    </row>
    <row r="6" spans="2:47" x14ac:dyDescent="0.25">
      <c r="B6" s="762" t="s">
        <v>87</v>
      </c>
      <c r="C6" s="761"/>
      <c r="D6" s="761"/>
      <c r="E6" s="761"/>
      <c r="G6" s="55"/>
      <c r="H6" s="55"/>
      <c r="I6" s="55"/>
      <c r="J6" s="55"/>
      <c r="K6" s="55"/>
      <c r="L6" s="55"/>
      <c r="M6" s="55"/>
      <c r="N6" s="55"/>
      <c r="AT6" s="443"/>
      <c r="AU6" s="443"/>
    </row>
    <row r="7" spans="2:47" ht="15" customHeight="1" x14ac:dyDescent="0.25">
      <c r="B7" s="111"/>
      <c r="C7" s="111"/>
      <c r="D7" s="111"/>
      <c r="E7" s="111"/>
      <c r="G7" s="996" t="s">
        <v>1774</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c r="AI7" s="792"/>
      <c r="AJ7" s="792"/>
      <c r="AK7" s="792"/>
      <c r="AL7" s="792"/>
      <c r="AM7" s="792"/>
      <c r="AN7" s="792"/>
      <c r="AO7" s="792"/>
      <c r="AP7" s="792"/>
      <c r="AQ7" s="792"/>
      <c r="AR7" s="792"/>
      <c r="AS7" s="58"/>
      <c r="AT7" s="443"/>
      <c r="AU7" s="443"/>
    </row>
    <row r="8" spans="2:47" x14ac:dyDescent="0.25">
      <c r="B8" s="762" t="s">
        <v>94</v>
      </c>
      <c r="C8" s="761"/>
      <c r="D8" s="761"/>
      <c r="E8" s="761"/>
      <c r="G8" s="55"/>
      <c r="H8" s="55"/>
      <c r="I8" s="55"/>
      <c r="J8" s="55"/>
      <c r="K8" s="55"/>
      <c r="L8" s="55"/>
      <c r="M8" s="55"/>
      <c r="N8" s="55"/>
      <c r="AT8" s="443"/>
      <c r="AU8" s="443"/>
    </row>
    <row r="9" spans="2:47" x14ac:dyDescent="0.25">
      <c r="B9" s="111"/>
      <c r="C9" s="111"/>
      <c r="D9" s="111"/>
      <c r="E9" s="111"/>
      <c r="G9" s="999" t="str">
        <f>"Rincian "&amp;'E-7'!G9&amp;" "&amp;'E-7-1'!M22</f>
        <v>Rincian Biaya Sehubungan dengan Jasa Berdasarkan pemeriksaan langsung terhadap bukti pendukung</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c r="AU9" s="443"/>
    </row>
    <row r="10" spans="2:47" x14ac:dyDescent="0.25">
      <c r="B10" s="762" t="s">
        <v>101</v>
      </c>
      <c r="C10" s="761"/>
      <c r="D10" s="761"/>
      <c r="E10" s="761"/>
      <c r="G10" s="1001"/>
      <c r="H10" s="792"/>
      <c r="I10" s="792"/>
      <c r="J10" s="792"/>
      <c r="K10" s="792"/>
      <c r="L10" s="792"/>
      <c r="M10" s="792"/>
      <c r="N10" s="792"/>
      <c r="O10" s="792"/>
      <c r="P10" s="792"/>
      <c r="Q10" s="792"/>
      <c r="R10" s="792"/>
      <c r="S10" s="792"/>
      <c r="T10" s="792"/>
      <c r="U10" s="792"/>
      <c r="V10" s="792"/>
      <c r="W10" s="792"/>
      <c r="X10" s="792"/>
      <c r="Y10" s="792"/>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c r="AU10" s="443"/>
    </row>
    <row r="11" spans="2:47"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c r="AU11" s="443"/>
    </row>
    <row r="12" spans="2:47" x14ac:dyDescent="0.25">
      <c r="B12" s="762" t="s">
        <v>106</v>
      </c>
      <c r="C12" s="761"/>
      <c r="D12" s="761"/>
      <c r="E12" s="761"/>
      <c r="AT12" s="443"/>
      <c r="AU12" s="443"/>
    </row>
    <row r="13" spans="2:47" x14ac:dyDescent="0.25">
      <c r="B13" s="962" t="str">
        <f>HYPERLINK("#'"&amp;'EWS DIRECTORY'!$J$163&amp;"'!A1",'EWS DIRECTORY'!$J$163)</f>
        <v>E-7</v>
      </c>
      <c r="C13" s="761"/>
      <c r="D13" s="761"/>
      <c r="E13" s="761"/>
      <c r="G13" s="55" t="s">
        <v>1680</v>
      </c>
      <c r="H13" s="55"/>
      <c r="AT13" s="443"/>
      <c r="AU13" s="443"/>
    </row>
    <row r="14" spans="2:47" x14ac:dyDescent="0.25">
      <c r="B14" s="931" t="str">
        <f>HYPERLINK("#'"&amp;'EWS DIRECTORY'!$J$164&amp;"'!A1",'EWS DIRECTORY'!$J$164)</f>
        <v>E-7-1</v>
      </c>
      <c r="C14" s="761"/>
      <c r="D14" s="761"/>
      <c r="E14" s="761"/>
      <c r="G14" s="55"/>
      <c r="H14" s="55"/>
      <c r="AT14" s="443"/>
      <c r="AU14" s="443"/>
    </row>
    <row r="15" spans="2:47" x14ac:dyDescent="0.25">
      <c r="B15" s="929" t="str">
        <f>HYPERLINK("#'"&amp;'EWS DIRECTORY'!$J$165&amp;"'!A1",'EWS DIRECTORY'!$J$165)</f>
        <v>E-7-1-1</v>
      </c>
      <c r="C15" s="761"/>
      <c r="D15" s="761"/>
      <c r="E15" s="761"/>
      <c r="G15" s="55"/>
      <c r="H15" s="55"/>
      <c r="AT15" s="443"/>
      <c r="AU15" s="443"/>
    </row>
    <row r="16" spans="2:47" x14ac:dyDescent="0.25">
      <c r="B16" s="929" t="str">
        <f>HYPERLINK("#'"&amp;'EWS DIRECTORY'!$J$166&amp;"'!A1",'EWS DIRECTORY'!$J$166)</f>
        <v>E-7-1-2</v>
      </c>
      <c r="C16" s="761"/>
      <c r="D16" s="761"/>
      <c r="E16" s="761"/>
      <c r="G16" s="55"/>
      <c r="H16" s="55"/>
      <c r="AT16" s="443"/>
      <c r="AU16" s="443"/>
    </row>
    <row r="17" spans="1:50" x14ac:dyDescent="0.25">
      <c r="B17" s="927" t="str">
        <f>HYPERLINK("#'"&amp;'EWS DIRECTORY'!$J$167&amp;"'!A1",'EWS DIRECTORY'!$J$167)</f>
        <v>E-7-1-3</v>
      </c>
      <c r="C17" s="761"/>
      <c r="D17" s="761"/>
      <c r="E17" s="761"/>
      <c r="G17" s="55" t="s">
        <v>1681</v>
      </c>
      <c r="H17" s="55"/>
      <c r="I17" s="55"/>
      <c r="AT17" s="443"/>
      <c r="AU17" s="443"/>
    </row>
    <row r="18" spans="1:50" x14ac:dyDescent="0.25">
      <c r="B18" s="929" t="str">
        <f>HYPERLINK("#'"&amp;'EWS DIRECTORY'!$J$168&amp;"'!A1",'EWS DIRECTORY'!$J$168)</f>
        <v>E-7-1-4</v>
      </c>
      <c r="C18" s="761"/>
      <c r="D18" s="761"/>
      <c r="E18" s="761"/>
      <c r="G18" s="55" t="s">
        <v>1744</v>
      </c>
      <c r="H18" s="55"/>
      <c r="I18" s="55" t="s">
        <v>1744</v>
      </c>
      <c r="AT18" s="443"/>
      <c r="AU18" s="443"/>
    </row>
    <row r="19" spans="1:50" x14ac:dyDescent="0.25">
      <c r="B19" s="929" t="str">
        <f>HYPERLINK("#'"&amp;'EWS DIRECTORY'!$J$169&amp;"'!A1",'EWS DIRECTORY'!$J$169)</f>
        <v>E-7-1-5</v>
      </c>
      <c r="C19" s="761"/>
      <c r="D19" s="761"/>
      <c r="E19" s="761"/>
      <c r="AT19" s="443"/>
      <c r="AU19" s="443"/>
    </row>
    <row r="20" spans="1:50" s="271" customFormat="1" x14ac:dyDescent="0.25">
      <c r="A20" s="110"/>
      <c r="B20" s="929" t="str">
        <f>HYPERLINK("#'"&amp;'EWS DIRECTORY'!$J$170&amp;"'!A1",'EWS DIRECTORY'!$J$170)</f>
        <v>E-7-1-6</v>
      </c>
      <c r="C20" s="896"/>
      <c r="D20" s="896"/>
      <c r="E20" s="896"/>
      <c r="F20" s="110"/>
      <c r="G20" s="55" t="s">
        <v>1851</v>
      </c>
      <c r="AT20" s="443"/>
      <c r="AU20" s="443"/>
    </row>
    <row r="21" spans="1:50" x14ac:dyDescent="0.25">
      <c r="G21" s="55"/>
      <c r="AT21" s="443"/>
      <c r="AU21" s="443"/>
    </row>
    <row r="22" spans="1:50" ht="15" customHeight="1" x14ac:dyDescent="0.25">
      <c r="G22" s="55"/>
      <c r="H22" s="990" t="s">
        <v>1445</v>
      </c>
      <c r="I22" s="790"/>
      <c r="J22" s="990" t="s">
        <v>1478</v>
      </c>
      <c r="K22" s="789"/>
      <c r="L22" s="789"/>
      <c r="M22" s="790"/>
      <c r="N22" s="994" t="s">
        <v>1792</v>
      </c>
      <c r="O22" s="764"/>
      <c r="P22" s="764"/>
      <c r="Q22" s="764"/>
      <c r="R22" s="764"/>
      <c r="S22" s="764"/>
      <c r="T22" s="764"/>
      <c r="U22" s="764"/>
      <c r="V22" s="764"/>
      <c r="W22" s="764"/>
      <c r="X22" s="764"/>
      <c r="Y22" s="764"/>
      <c r="Z22" s="765"/>
      <c r="AA22" s="994" t="s">
        <v>1793</v>
      </c>
      <c r="AB22" s="764"/>
      <c r="AC22" s="764"/>
      <c r="AD22" s="764"/>
      <c r="AE22" s="764"/>
      <c r="AF22" s="764"/>
      <c r="AG22" s="764"/>
      <c r="AH22" s="764"/>
      <c r="AI22" s="764"/>
      <c r="AJ22" s="764"/>
      <c r="AK22" s="764"/>
      <c r="AL22" s="764"/>
      <c r="AM22" s="764"/>
      <c r="AN22" s="764"/>
      <c r="AO22" s="764"/>
      <c r="AP22" s="764"/>
      <c r="AQ22" s="764"/>
      <c r="AR22" s="764"/>
      <c r="AS22" s="765"/>
      <c r="AT22" s="990" t="s">
        <v>1481</v>
      </c>
      <c r="AU22" s="789"/>
      <c r="AV22" s="789"/>
      <c r="AW22" s="789"/>
      <c r="AX22" s="790"/>
    </row>
    <row r="23" spans="1:50" x14ac:dyDescent="0.25">
      <c r="G23" s="55"/>
      <c r="H23" s="806"/>
      <c r="I23" s="807"/>
      <c r="J23" s="806"/>
      <c r="K23" s="794"/>
      <c r="L23" s="794"/>
      <c r="M23" s="807"/>
      <c r="N23" s="978" t="s">
        <v>796</v>
      </c>
      <c r="O23" s="764"/>
      <c r="P23" s="764"/>
      <c r="Q23" s="764"/>
      <c r="R23" s="764"/>
      <c r="S23" s="764"/>
      <c r="T23" s="765"/>
      <c r="U23" s="978" t="s">
        <v>1401</v>
      </c>
      <c r="V23" s="764"/>
      <c r="W23" s="764"/>
      <c r="X23" s="764"/>
      <c r="Y23" s="764"/>
      <c r="Z23" s="765"/>
      <c r="AA23" s="978" t="s">
        <v>796</v>
      </c>
      <c r="AB23" s="764"/>
      <c r="AC23" s="764"/>
      <c r="AD23" s="764"/>
      <c r="AE23" s="764"/>
      <c r="AF23" s="765"/>
      <c r="AG23" s="978" t="s">
        <v>1794</v>
      </c>
      <c r="AH23" s="764"/>
      <c r="AI23" s="764"/>
      <c r="AJ23" s="764"/>
      <c r="AK23" s="764"/>
      <c r="AL23" s="764"/>
      <c r="AM23" s="765"/>
      <c r="AN23" s="978" t="s">
        <v>1510</v>
      </c>
      <c r="AO23" s="764"/>
      <c r="AP23" s="764"/>
      <c r="AQ23" s="764"/>
      <c r="AR23" s="764"/>
      <c r="AS23" s="765"/>
      <c r="AT23" s="806"/>
      <c r="AU23" s="794"/>
      <c r="AV23" s="794"/>
      <c r="AW23" s="794"/>
      <c r="AX23" s="807"/>
    </row>
    <row r="24" spans="1:50" x14ac:dyDescent="0.25">
      <c r="H24" s="980"/>
      <c r="I24" s="765"/>
      <c r="J24" s="979"/>
      <c r="K24" s="764"/>
      <c r="L24" s="764"/>
      <c r="M24" s="765"/>
      <c r="N24" s="980"/>
      <c r="O24" s="764"/>
      <c r="P24" s="764"/>
      <c r="Q24" s="764"/>
      <c r="R24" s="764"/>
      <c r="S24" s="764"/>
      <c r="T24" s="765"/>
      <c r="U24" s="977"/>
      <c r="V24" s="764"/>
      <c r="W24" s="764"/>
      <c r="X24" s="764"/>
      <c r="Y24" s="764"/>
      <c r="Z24" s="765"/>
      <c r="AA24" s="980"/>
      <c r="AB24" s="764"/>
      <c r="AC24" s="764"/>
      <c r="AD24" s="764"/>
      <c r="AE24" s="764"/>
      <c r="AF24" s="765"/>
      <c r="AG24" s="980"/>
      <c r="AH24" s="764"/>
      <c r="AI24" s="764"/>
      <c r="AJ24" s="764"/>
      <c r="AK24" s="764"/>
      <c r="AL24" s="764"/>
      <c r="AM24" s="765"/>
      <c r="AN24" s="979"/>
      <c r="AO24" s="764"/>
      <c r="AP24" s="764"/>
      <c r="AQ24" s="764"/>
      <c r="AR24" s="764"/>
      <c r="AS24" s="765"/>
      <c r="AT24" s="1063"/>
      <c r="AU24" s="764"/>
      <c r="AV24" s="764"/>
      <c r="AW24" s="764"/>
      <c r="AX24" s="765"/>
    </row>
    <row r="25" spans="1:50" x14ac:dyDescent="0.25">
      <c r="H25" s="980"/>
      <c r="I25" s="765"/>
      <c r="J25" s="979"/>
      <c r="K25" s="764"/>
      <c r="L25" s="764"/>
      <c r="M25" s="765"/>
      <c r="N25" s="980"/>
      <c r="O25" s="764"/>
      <c r="P25" s="764"/>
      <c r="Q25" s="764"/>
      <c r="R25" s="764"/>
      <c r="S25" s="764"/>
      <c r="T25" s="765"/>
      <c r="U25" s="977"/>
      <c r="V25" s="764"/>
      <c r="W25" s="764"/>
      <c r="X25" s="764"/>
      <c r="Y25" s="764"/>
      <c r="Z25" s="765"/>
      <c r="AA25" s="980"/>
      <c r="AB25" s="764"/>
      <c r="AC25" s="764"/>
      <c r="AD25" s="764"/>
      <c r="AE25" s="764"/>
      <c r="AF25" s="765"/>
      <c r="AG25" s="980"/>
      <c r="AH25" s="764"/>
      <c r="AI25" s="764"/>
      <c r="AJ25" s="764"/>
      <c r="AK25" s="764"/>
      <c r="AL25" s="764"/>
      <c r="AM25" s="765"/>
      <c r="AN25" s="979"/>
      <c r="AO25" s="764"/>
      <c r="AP25" s="764"/>
      <c r="AQ25" s="764"/>
      <c r="AR25" s="764"/>
      <c r="AS25" s="765"/>
      <c r="AT25" s="1063"/>
      <c r="AU25" s="764"/>
      <c r="AV25" s="764"/>
      <c r="AW25" s="764"/>
      <c r="AX25" s="765"/>
    </row>
    <row r="26" spans="1:50" x14ac:dyDescent="0.25">
      <c r="H26" s="980"/>
      <c r="I26" s="765"/>
      <c r="J26" s="979"/>
      <c r="K26" s="764"/>
      <c r="L26" s="764"/>
      <c r="M26" s="765"/>
      <c r="N26" s="980"/>
      <c r="O26" s="764"/>
      <c r="P26" s="764"/>
      <c r="Q26" s="764"/>
      <c r="R26" s="764"/>
      <c r="S26" s="764"/>
      <c r="T26" s="765"/>
      <c r="U26" s="977"/>
      <c r="V26" s="764"/>
      <c r="W26" s="764"/>
      <c r="X26" s="764"/>
      <c r="Y26" s="764"/>
      <c r="Z26" s="765"/>
      <c r="AA26" s="980"/>
      <c r="AB26" s="764"/>
      <c r="AC26" s="764"/>
      <c r="AD26" s="764"/>
      <c r="AE26" s="764"/>
      <c r="AF26" s="765"/>
      <c r="AG26" s="980"/>
      <c r="AH26" s="764"/>
      <c r="AI26" s="764"/>
      <c r="AJ26" s="764"/>
      <c r="AK26" s="764"/>
      <c r="AL26" s="764"/>
      <c r="AM26" s="765"/>
      <c r="AN26" s="979"/>
      <c r="AO26" s="764"/>
      <c r="AP26" s="764"/>
      <c r="AQ26" s="764"/>
      <c r="AR26" s="764"/>
      <c r="AS26" s="765"/>
      <c r="AT26" s="1063"/>
      <c r="AU26" s="764"/>
      <c r="AV26" s="764"/>
      <c r="AW26" s="764"/>
      <c r="AX26" s="765"/>
    </row>
    <row r="27" spans="1:50" x14ac:dyDescent="0.25">
      <c r="H27" s="980"/>
      <c r="I27" s="765"/>
      <c r="J27" s="979"/>
      <c r="K27" s="764"/>
      <c r="L27" s="764"/>
      <c r="M27" s="765"/>
      <c r="N27" s="980"/>
      <c r="O27" s="764"/>
      <c r="P27" s="764"/>
      <c r="Q27" s="764"/>
      <c r="R27" s="764"/>
      <c r="S27" s="764"/>
      <c r="T27" s="765"/>
      <c r="U27" s="977"/>
      <c r="V27" s="764"/>
      <c r="W27" s="764"/>
      <c r="X27" s="764"/>
      <c r="Y27" s="764"/>
      <c r="Z27" s="765"/>
      <c r="AA27" s="980"/>
      <c r="AB27" s="764"/>
      <c r="AC27" s="764"/>
      <c r="AD27" s="764"/>
      <c r="AE27" s="764"/>
      <c r="AF27" s="765"/>
      <c r="AG27" s="980"/>
      <c r="AH27" s="764"/>
      <c r="AI27" s="764"/>
      <c r="AJ27" s="764"/>
      <c r="AK27" s="764"/>
      <c r="AL27" s="764"/>
      <c r="AM27" s="765"/>
      <c r="AN27" s="979"/>
      <c r="AO27" s="764"/>
      <c r="AP27" s="764"/>
      <c r="AQ27" s="764"/>
      <c r="AR27" s="764"/>
      <c r="AS27" s="765"/>
      <c r="AT27" s="1063"/>
      <c r="AU27" s="764"/>
      <c r="AV27" s="764"/>
      <c r="AW27" s="764"/>
      <c r="AX27" s="765"/>
    </row>
    <row r="28" spans="1:50" x14ac:dyDescent="0.25">
      <c r="B28" s="760"/>
      <c r="C28" s="761"/>
      <c r="D28" s="761"/>
      <c r="E28" s="761"/>
      <c r="H28" s="980"/>
      <c r="I28" s="765"/>
      <c r="J28" s="979"/>
      <c r="K28" s="764"/>
      <c r="L28" s="764"/>
      <c r="M28" s="765"/>
      <c r="N28" s="980"/>
      <c r="O28" s="764"/>
      <c r="P28" s="764"/>
      <c r="Q28" s="764"/>
      <c r="R28" s="764"/>
      <c r="S28" s="764"/>
      <c r="T28" s="765"/>
      <c r="U28" s="977"/>
      <c r="V28" s="764"/>
      <c r="W28" s="764"/>
      <c r="X28" s="764"/>
      <c r="Y28" s="764"/>
      <c r="Z28" s="765"/>
      <c r="AA28" s="980"/>
      <c r="AB28" s="764"/>
      <c r="AC28" s="764"/>
      <c r="AD28" s="764"/>
      <c r="AE28" s="764"/>
      <c r="AF28" s="765"/>
      <c r="AG28" s="980"/>
      <c r="AH28" s="764"/>
      <c r="AI28" s="764"/>
      <c r="AJ28" s="764"/>
      <c r="AK28" s="764"/>
      <c r="AL28" s="764"/>
      <c r="AM28" s="765"/>
      <c r="AN28" s="979"/>
      <c r="AO28" s="764"/>
      <c r="AP28" s="764"/>
      <c r="AQ28" s="764"/>
      <c r="AR28" s="764"/>
      <c r="AS28" s="765"/>
      <c r="AT28" s="1063"/>
      <c r="AU28" s="764"/>
      <c r="AV28" s="764"/>
      <c r="AW28" s="764"/>
      <c r="AX28" s="765"/>
    </row>
    <row r="29" spans="1:50" x14ac:dyDescent="0.25">
      <c r="H29" s="980"/>
      <c r="I29" s="765"/>
      <c r="J29" s="979"/>
      <c r="K29" s="764"/>
      <c r="L29" s="764"/>
      <c r="M29" s="765"/>
      <c r="N29" s="980"/>
      <c r="O29" s="764"/>
      <c r="P29" s="764"/>
      <c r="Q29" s="764"/>
      <c r="R29" s="764"/>
      <c r="S29" s="764"/>
      <c r="T29" s="765"/>
      <c r="U29" s="977"/>
      <c r="V29" s="764"/>
      <c r="W29" s="764"/>
      <c r="X29" s="764"/>
      <c r="Y29" s="764"/>
      <c r="Z29" s="765"/>
      <c r="AA29" s="980"/>
      <c r="AB29" s="764"/>
      <c r="AC29" s="764"/>
      <c r="AD29" s="764"/>
      <c r="AE29" s="764"/>
      <c r="AF29" s="765"/>
      <c r="AG29" s="980"/>
      <c r="AH29" s="764"/>
      <c r="AI29" s="764"/>
      <c r="AJ29" s="764"/>
      <c r="AK29" s="764"/>
      <c r="AL29" s="764"/>
      <c r="AM29" s="765"/>
      <c r="AN29" s="983"/>
      <c r="AO29" s="764"/>
      <c r="AP29" s="764"/>
      <c r="AQ29" s="764"/>
      <c r="AR29" s="764"/>
      <c r="AS29" s="765"/>
      <c r="AT29" s="1063"/>
      <c r="AU29" s="764"/>
      <c r="AV29" s="764"/>
      <c r="AW29" s="764"/>
      <c r="AX29" s="765"/>
    </row>
    <row r="30" spans="1:50" x14ac:dyDescent="0.25">
      <c r="B30" s="760"/>
      <c r="C30" s="761"/>
      <c r="D30" s="761"/>
      <c r="E30" s="761"/>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1:50" ht="1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1:50" x14ac:dyDescent="0.25">
      <c r="B32" s="760"/>
      <c r="C32" s="761"/>
      <c r="D32" s="761"/>
      <c r="E32" s="761"/>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2:50"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2:50" ht="15" customHeight="1" x14ac:dyDescent="0.25">
      <c r="B34" s="760"/>
      <c r="C34" s="761"/>
      <c r="D34" s="761"/>
      <c r="E34" s="761"/>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2:50" x14ac:dyDescent="0.25">
      <c r="B36" s="760"/>
      <c r="C36" s="761"/>
      <c r="D36" s="761"/>
      <c r="E36" s="761"/>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2:50" ht="14.4"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2:50" ht="14.4"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2:50" ht="14.4" customHeight="1" x14ac:dyDescent="0.25">
      <c r="G39" s="223"/>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2:50" x14ac:dyDescent="0.25">
      <c r="G40" s="223"/>
      <c r="H40" s="993"/>
      <c r="I40" s="765"/>
      <c r="J40" s="993"/>
      <c r="K40" s="764"/>
      <c r="L40" s="764"/>
      <c r="M40" s="765"/>
      <c r="N40" s="993"/>
      <c r="O40" s="764"/>
      <c r="P40" s="764"/>
      <c r="Q40" s="764"/>
      <c r="R40" s="764"/>
      <c r="S40" s="764"/>
      <c r="T40" s="765"/>
      <c r="U40" s="986"/>
      <c r="V40" s="764"/>
      <c r="W40" s="764"/>
      <c r="X40" s="764"/>
      <c r="Y40" s="764"/>
      <c r="Z40" s="765"/>
      <c r="AA40" s="993"/>
      <c r="AB40" s="764"/>
      <c r="AC40" s="764"/>
      <c r="AD40" s="764"/>
      <c r="AE40" s="764"/>
      <c r="AF40" s="765"/>
      <c r="AG40" s="993"/>
      <c r="AH40" s="764"/>
      <c r="AI40" s="764"/>
      <c r="AJ40" s="764"/>
      <c r="AK40" s="764"/>
      <c r="AL40" s="764"/>
      <c r="AM40" s="765"/>
      <c r="AN40" s="995"/>
      <c r="AO40" s="764"/>
      <c r="AP40" s="764"/>
      <c r="AQ40" s="764"/>
      <c r="AR40" s="764"/>
      <c r="AS40" s="765"/>
      <c r="AT40" s="1065"/>
      <c r="AU40" s="764"/>
      <c r="AV40" s="764"/>
      <c r="AW40" s="764"/>
      <c r="AX40" s="765"/>
    </row>
    <row r="41" spans="2:50" x14ac:dyDescent="0.25">
      <c r="G41" s="223"/>
      <c r="H41" s="1092" t="s">
        <v>1770</v>
      </c>
      <c r="I41" s="764"/>
      <c r="J41" s="764"/>
      <c r="K41" s="764"/>
      <c r="L41" s="764"/>
      <c r="M41" s="764"/>
      <c r="N41" s="764"/>
      <c r="O41" s="764"/>
      <c r="P41" s="764"/>
      <c r="Q41" s="764"/>
      <c r="R41" s="764"/>
      <c r="S41" s="764"/>
      <c r="T41" s="764"/>
      <c r="U41" s="764"/>
      <c r="V41" s="764"/>
      <c r="W41" s="764"/>
      <c r="X41" s="764"/>
      <c r="Y41" s="764"/>
      <c r="Z41" s="764"/>
      <c r="AA41" s="764"/>
      <c r="AB41" s="764"/>
      <c r="AC41" s="764"/>
      <c r="AD41" s="764"/>
      <c r="AE41" s="764"/>
      <c r="AF41" s="764"/>
      <c r="AG41" s="764"/>
      <c r="AH41" s="764"/>
      <c r="AI41" s="764"/>
      <c r="AJ41" s="764"/>
      <c r="AK41" s="764"/>
      <c r="AL41" s="764"/>
      <c r="AM41" s="764"/>
      <c r="AN41" s="764"/>
      <c r="AO41" s="764"/>
      <c r="AP41" s="764"/>
      <c r="AQ41" s="764"/>
      <c r="AR41" s="764"/>
      <c r="AS41" s="765"/>
      <c r="AT41" s="1134">
        <f>SUM(AT24:AX40)</f>
        <v>0</v>
      </c>
      <c r="AU41" s="764"/>
      <c r="AV41" s="764"/>
      <c r="AW41" s="764"/>
      <c r="AX41" s="765"/>
    </row>
    <row r="42" spans="2:50" x14ac:dyDescent="0.25">
      <c r="G42" s="223"/>
      <c r="AS42" s="443"/>
      <c r="AT42" s="443"/>
    </row>
    <row r="43" spans="2:50" x14ac:dyDescent="0.25">
      <c r="G43" s="223"/>
      <c r="AS43" s="443"/>
      <c r="AT43" s="443"/>
      <c r="AU43" s="443"/>
    </row>
    <row r="44" spans="2:50" x14ac:dyDescent="0.25">
      <c r="H44" s="976" t="s">
        <v>1795</v>
      </c>
      <c r="I44" s="824"/>
      <c r="J44" s="824"/>
      <c r="K44" s="824"/>
      <c r="L44" s="824"/>
      <c r="M44" s="824"/>
      <c r="N44" s="824"/>
      <c r="O44" s="824"/>
      <c r="P44" s="824"/>
      <c r="Q44" s="824"/>
      <c r="R44" s="824"/>
      <c r="S44" s="824"/>
      <c r="T44" s="824"/>
      <c r="U44" s="824"/>
      <c r="V44" s="824"/>
      <c r="W44" s="824"/>
      <c r="X44" s="824"/>
      <c r="Y44" s="825"/>
      <c r="Z44" s="976" t="s">
        <v>1796</v>
      </c>
      <c r="AA44" s="824"/>
      <c r="AB44" s="824"/>
      <c r="AC44" s="824"/>
      <c r="AD44" s="824"/>
      <c r="AE44" s="824"/>
      <c r="AF44" s="824"/>
      <c r="AG44" s="824"/>
      <c r="AH44" s="824"/>
      <c r="AI44" s="824"/>
      <c r="AJ44" s="824"/>
      <c r="AK44" s="824"/>
      <c r="AL44" s="824"/>
      <c r="AM44" s="824"/>
      <c r="AN44" s="824"/>
      <c r="AO44" s="824"/>
      <c r="AP44" s="824"/>
      <c r="AQ44" s="825"/>
      <c r="AS44" s="443"/>
      <c r="AT44" s="443"/>
      <c r="AU44" s="443"/>
    </row>
    <row r="45" spans="2:50" x14ac:dyDescent="0.25">
      <c r="H45" s="257" t="s">
        <v>796</v>
      </c>
      <c r="I45" s="258"/>
      <c r="J45" s="258"/>
      <c r="K45" s="258"/>
      <c r="L45" s="258"/>
      <c r="M45" s="258"/>
      <c r="N45" s="258"/>
      <c r="O45" s="258"/>
      <c r="P45" s="258"/>
      <c r="Q45" s="259"/>
      <c r="R45" s="257" t="s">
        <v>1511</v>
      </c>
      <c r="S45" s="258"/>
      <c r="T45" s="258"/>
      <c r="U45" s="259"/>
      <c r="V45" s="257" t="s">
        <v>1510</v>
      </c>
      <c r="W45" s="258"/>
      <c r="X45" s="258"/>
      <c r="Y45" s="259"/>
      <c r="Z45" s="257" t="s">
        <v>796</v>
      </c>
      <c r="AA45" s="258"/>
      <c r="AB45" s="258"/>
      <c r="AC45" s="258"/>
      <c r="AD45" s="258"/>
      <c r="AE45" s="258"/>
      <c r="AF45" s="258"/>
      <c r="AG45" s="258"/>
      <c r="AH45" s="258"/>
      <c r="AI45" s="259"/>
      <c r="AJ45" s="257" t="s">
        <v>1511</v>
      </c>
      <c r="AK45" s="258"/>
      <c r="AL45" s="258"/>
      <c r="AM45" s="259"/>
      <c r="AN45" s="257" t="s">
        <v>1510</v>
      </c>
      <c r="AO45" s="258"/>
      <c r="AP45" s="258"/>
      <c r="AQ45" s="259"/>
      <c r="AS45" s="443"/>
      <c r="AT45" s="443"/>
      <c r="AU45" s="443"/>
    </row>
    <row r="46" spans="2:50" x14ac:dyDescent="0.25">
      <c r="H46" s="260"/>
      <c r="Q46" s="261"/>
      <c r="R46" s="260"/>
      <c r="U46" s="261"/>
      <c r="V46" s="260"/>
      <c r="Y46" s="261"/>
      <c r="Z46" s="260"/>
      <c r="AI46" s="261"/>
      <c r="AJ46" s="260"/>
      <c r="AM46" s="261"/>
      <c r="AN46" s="260"/>
      <c r="AQ46" s="261"/>
      <c r="AS46" s="443"/>
      <c r="AT46" s="443"/>
      <c r="AU46" s="443"/>
    </row>
    <row r="47" spans="2:50" x14ac:dyDescent="0.25">
      <c r="H47" s="260"/>
      <c r="Q47" s="261"/>
      <c r="R47" s="260"/>
      <c r="U47" s="261"/>
      <c r="V47" s="260"/>
      <c r="Y47" s="261"/>
      <c r="Z47" s="260"/>
      <c r="AI47" s="261"/>
      <c r="AJ47" s="260"/>
      <c r="AM47" s="261"/>
      <c r="AN47" s="260"/>
      <c r="AQ47" s="261"/>
      <c r="AS47" s="443"/>
      <c r="AT47" s="443"/>
      <c r="AU47" s="443"/>
    </row>
    <row r="48" spans="2:50" ht="15" customHeight="1" x14ac:dyDescent="0.25">
      <c r="H48" s="260"/>
      <c r="Q48" s="261"/>
      <c r="R48" s="260"/>
      <c r="U48" s="261"/>
      <c r="V48" s="260"/>
      <c r="Y48" s="261"/>
      <c r="Z48" s="260"/>
      <c r="AI48" s="261"/>
      <c r="AJ48" s="260"/>
      <c r="AM48" s="261"/>
      <c r="AN48" s="260"/>
      <c r="AQ48" s="261"/>
      <c r="AS48" s="443"/>
      <c r="AT48" s="443"/>
      <c r="AU48" s="443"/>
    </row>
    <row r="49" spans="8:47" x14ac:dyDescent="0.25">
      <c r="H49" s="260"/>
      <c r="Q49" s="261"/>
      <c r="R49" s="260"/>
      <c r="U49" s="261"/>
      <c r="V49" s="260"/>
      <c r="Y49" s="261"/>
      <c r="Z49" s="260"/>
      <c r="AI49" s="261"/>
      <c r="AJ49" s="260"/>
      <c r="AM49" s="261"/>
      <c r="AN49" s="260"/>
      <c r="AQ49" s="261"/>
      <c r="AS49" s="443"/>
      <c r="AT49" s="443"/>
      <c r="AU49" s="443"/>
    </row>
    <row r="50" spans="8:47" x14ac:dyDescent="0.25">
      <c r="H50" s="262"/>
      <c r="I50" s="263"/>
      <c r="J50" s="263"/>
      <c r="K50" s="263"/>
      <c r="L50" s="263"/>
      <c r="M50" s="263"/>
      <c r="N50" s="263"/>
      <c r="O50" s="263"/>
      <c r="P50" s="263"/>
      <c r="Q50" s="264"/>
      <c r="R50" s="262"/>
      <c r="S50" s="263"/>
      <c r="T50" s="263"/>
      <c r="U50" s="264"/>
      <c r="V50" s="262"/>
      <c r="W50" s="263"/>
      <c r="X50" s="263"/>
      <c r="Y50" s="264"/>
      <c r="Z50" s="262"/>
      <c r="AA50" s="263"/>
      <c r="AB50" s="263"/>
      <c r="AC50" s="263"/>
      <c r="AD50" s="263"/>
      <c r="AE50" s="263"/>
      <c r="AF50" s="263"/>
      <c r="AG50" s="263"/>
      <c r="AH50" s="263"/>
      <c r="AI50" s="264"/>
      <c r="AJ50" s="262"/>
      <c r="AK50" s="263"/>
      <c r="AL50" s="263"/>
      <c r="AM50" s="264"/>
      <c r="AN50" s="262"/>
      <c r="AO50" s="263"/>
      <c r="AP50" s="263"/>
      <c r="AQ50" s="264"/>
      <c r="AS50" s="443"/>
      <c r="AT50" s="443"/>
      <c r="AU50" s="443"/>
    </row>
    <row r="51" spans="8:47" x14ac:dyDescent="0.25">
      <c r="AM51" s="265" t="s">
        <v>1797</v>
      </c>
      <c r="AN51" s="131" t="str">
        <f>'E-7-1'!U22</f>
        <v>E-7-1-3</v>
      </c>
      <c r="AS51" s="443"/>
      <c r="AT51" s="443"/>
    </row>
    <row r="52" spans="8:47" x14ac:dyDescent="0.25">
      <c r="AS52" s="443"/>
      <c r="AT52" s="443"/>
    </row>
  </sheetData>
  <mergeCells count="170">
    <mergeCell ref="AG38:AM38"/>
    <mergeCell ref="J28:M28"/>
    <mergeCell ref="U29:Z29"/>
    <mergeCell ref="AT35:AX35"/>
    <mergeCell ref="U38:Z38"/>
    <mergeCell ref="AN29:AS29"/>
    <mergeCell ref="AA33:AF33"/>
    <mergeCell ref="H35:I35"/>
    <mergeCell ref="N31:T31"/>
    <mergeCell ref="AN32:AS32"/>
    <mergeCell ref="G9:Z11"/>
    <mergeCell ref="U25:Z25"/>
    <mergeCell ref="AA26:AF26"/>
    <mergeCell ref="N30:T30"/>
    <mergeCell ref="AN31:AS31"/>
    <mergeCell ref="AG33:AM33"/>
    <mergeCell ref="H37:I37"/>
    <mergeCell ref="J30:M30"/>
    <mergeCell ref="AN23:AS23"/>
    <mergeCell ref="N22:Z22"/>
    <mergeCell ref="J33:M33"/>
    <mergeCell ref="AA35:AF35"/>
    <mergeCell ref="N26:T26"/>
    <mergeCell ref="AN27:AS27"/>
    <mergeCell ref="AA31:AF31"/>
    <mergeCell ref="AG29:AM29"/>
    <mergeCell ref="AG40:AM40"/>
    <mergeCell ref="H27:I27"/>
    <mergeCell ref="U37:Z37"/>
    <mergeCell ref="AG30:AM30"/>
    <mergeCell ref="AG39:AM39"/>
    <mergeCell ref="AA34:AF34"/>
    <mergeCell ref="N27:T27"/>
    <mergeCell ref="AT31:AX31"/>
    <mergeCell ref="N40:T40"/>
    <mergeCell ref="AT38:AX38"/>
    <mergeCell ref="H36:I36"/>
    <mergeCell ref="J36:M36"/>
    <mergeCell ref="AN35:AS35"/>
    <mergeCell ref="AA36:AF36"/>
    <mergeCell ref="AT34:AX34"/>
    <mergeCell ref="AG31:AM31"/>
    <mergeCell ref="AA32:AF32"/>
    <mergeCell ref="N32:T32"/>
    <mergeCell ref="AG34:AM34"/>
    <mergeCell ref="J34:M34"/>
    <mergeCell ref="H28:I28"/>
    <mergeCell ref="J27:M27"/>
    <mergeCell ref="AA29:AF29"/>
    <mergeCell ref="N33:T33"/>
    <mergeCell ref="H44:Y44"/>
    <mergeCell ref="B28:E28"/>
    <mergeCell ref="J25:M25"/>
    <mergeCell ref="AA39:AF39"/>
    <mergeCell ref="H30:I30"/>
    <mergeCell ref="AN26:AS26"/>
    <mergeCell ref="AA30:AF30"/>
    <mergeCell ref="AT41:AX41"/>
    <mergeCell ref="H41:AS41"/>
    <mergeCell ref="U34:Z34"/>
    <mergeCell ref="AN30:AS30"/>
    <mergeCell ref="AG35:AM35"/>
    <mergeCell ref="U31:Z31"/>
    <mergeCell ref="H32:I32"/>
    <mergeCell ref="AN28:AS28"/>
    <mergeCell ref="U26:Z26"/>
    <mergeCell ref="AN37:AS37"/>
    <mergeCell ref="U35:Z35"/>
    <mergeCell ref="B32:E32"/>
    <mergeCell ref="H25:I25"/>
    <mergeCell ref="AA25:AF25"/>
    <mergeCell ref="AT40:AX40"/>
    <mergeCell ref="AG28:AM28"/>
    <mergeCell ref="AG37:AM37"/>
    <mergeCell ref="H40:I40"/>
    <mergeCell ref="AG24:AM24"/>
    <mergeCell ref="N36:T36"/>
    <mergeCell ref="U24:Z24"/>
    <mergeCell ref="U33:Z33"/>
    <mergeCell ref="AG26:AM26"/>
    <mergeCell ref="AT32:AX32"/>
    <mergeCell ref="J38:M38"/>
    <mergeCell ref="AT29:AX29"/>
    <mergeCell ref="AN39:AS39"/>
    <mergeCell ref="U40:Z40"/>
    <mergeCell ref="AN34:AS34"/>
    <mergeCell ref="AA38:AF38"/>
    <mergeCell ref="AG32:AM32"/>
    <mergeCell ref="AN36:AS36"/>
    <mergeCell ref="AA27:AF27"/>
    <mergeCell ref="AA40:AF40"/>
    <mergeCell ref="H38:I38"/>
    <mergeCell ref="U28:Z28"/>
    <mergeCell ref="AT27:AX27"/>
    <mergeCell ref="N24:T24"/>
    <mergeCell ref="H29:I29"/>
    <mergeCell ref="AT25:AX25"/>
    <mergeCell ref="AT37:AX37"/>
    <mergeCell ref="B4:E4"/>
    <mergeCell ref="J39:M39"/>
    <mergeCell ref="N35:T35"/>
    <mergeCell ref="AA22:AS22"/>
    <mergeCell ref="J29:M29"/>
    <mergeCell ref="N25:T25"/>
    <mergeCell ref="J37:M37"/>
    <mergeCell ref="B8:E8"/>
    <mergeCell ref="J22:M23"/>
    <mergeCell ref="H34:I34"/>
    <mergeCell ref="B6:E6"/>
    <mergeCell ref="N34:T34"/>
    <mergeCell ref="B15:E15"/>
    <mergeCell ref="H31:I31"/>
    <mergeCell ref="H22:I23"/>
    <mergeCell ref="AA23:AF23"/>
    <mergeCell ref="B30:E30"/>
    <mergeCell ref="G7:AR7"/>
    <mergeCell ref="AG25:AM25"/>
    <mergeCell ref="B18:E18"/>
    <mergeCell ref="U23:Z23"/>
    <mergeCell ref="AN25:AS25"/>
    <mergeCell ref="J31:M31"/>
    <mergeCell ref="U32:Z32"/>
    <mergeCell ref="B10:E10"/>
    <mergeCell ref="N38:T38"/>
    <mergeCell ref="H26:I26"/>
    <mergeCell ref="B20:E20"/>
    <mergeCell ref="AT26:AX26"/>
    <mergeCell ref="B12:E12"/>
    <mergeCell ref="B14:E14"/>
    <mergeCell ref="Z44:AQ44"/>
    <mergeCell ref="N37:T37"/>
    <mergeCell ref="AN38:AS38"/>
    <mergeCell ref="J40:M40"/>
    <mergeCell ref="N29:T29"/>
    <mergeCell ref="J24:M24"/>
    <mergeCell ref="AN40:AS40"/>
    <mergeCell ref="B17:E17"/>
    <mergeCell ref="AG36:AM36"/>
    <mergeCell ref="N23:T23"/>
    <mergeCell ref="AN24:AS24"/>
    <mergeCell ref="J26:M26"/>
    <mergeCell ref="AA28:AF28"/>
    <mergeCell ref="AN33:AS33"/>
    <mergeCell ref="J35:M35"/>
    <mergeCell ref="B19:E19"/>
    <mergeCell ref="B34:E34"/>
    <mergeCell ref="AT39:AX39"/>
    <mergeCell ref="AT36:AX36"/>
    <mergeCell ref="B13:E13"/>
    <mergeCell ref="N28:T28"/>
    <mergeCell ref="AG23:AM23"/>
    <mergeCell ref="B16:E16"/>
    <mergeCell ref="AT24:AX24"/>
    <mergeCell ref="AT30:AX30"/>
    <mergeCell ref="J32:M32"/>
    <mergeCell ref="AG27:AM27"/>
    <mergeCell ref="U30:Z30"/>
    <mergeCell ref="N39:T39"/>
    <mergeCell ref="H24:I24"/>
    <mergeCell ref="H33:I33"/>
    <mergeCell ref="U27:Z27"/>
    <mergeCell ref="U36:Z36"/>
    <mergeCell ref="AA37:AF37"/>
    <mergeCell ref="AA24:AF24"/>
    <mergeCell ref="AT28:AX28"/>
    <mergeCell ref="AT22:AX23"/>
    <mergeCell ref="B36:E36"/>
    <mergeCell ref="H39:I39"/>
    <mergeCell ref="AT33:AX33"/>
    <mergeCell ref="U39:Z39"/>
  </mergeCells>
  <hyperlinks>
    <hyperlink ref="B4" location="PANDUAN!A1" display="PANDUAN" xr:uid="{00000000-0004-0000-A700-000000000000}"/>
    <hyperlink ref="B6" location="'EWS DIRECTORY'!A1" display="EWS DIRECTORY" xr:uid="{00000000-0004-0000-A700-000001000000}"/>
    <hyperlink ref="B8" location="'DATA PEMICU'!A1" display="DATA PEMICU" xr:uid="{00000000-0004-0000-A700-000002000000}"/>
    <hyperlink ref="B10" location="'DATA PENGUJI'!A1" display="DATA PENGUJI" xr:uid="{00000000-0004-0000-A700-000003000000}"/>
    <hyperlink ref="B12" location="'MAIN LEVEL'!A1" display="MAIN LEVEL" xr:uid="{00000000-0004-0000-A700-000004000000}"/>
  </hyperlinks>
  <pageMargins left="0.51181102362204722" right="0.15748031496062989" top="0.55118110236220474" bottom="0.55118110236220474" header="0.31496062992125978" footer="0.31496062992125978"/>
  <pageSetup paperSize="9" scale="60" orientation="landscape"/>
  <headerFooter>
    <oddFooter>&amp;Rhalaman &amp;P dari &amp;N</oddFooter>
  </headerFooter>
</worksheet>
</file>

<file path=xl/worksheets/sheet1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800-000000000000}">
  <sheetPr codeName="Sheet395">
    <tabColor theme="4" tint="-0.249977111117893"/>
  </sheetPr>
  <dimension ref="A1:AT64"/>
  <sheetViews>
    <sheetView topLeftCell="B7"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46" width="3.6640625" style="306" customWidth="1"/>
    <col min="47" max="47" width="14.44140625" style="306" customWidth="1"/>
    <col min="48" max="16384" width="14.44140625" style="306"/>
  </cols>
  <sheetData>
    <row r="1" spans="2:46" ht="14.25" customHeight="1" x14ac:dyDescent="0.25">
      <c r="G1" s="110"/>
      <c r="H1" s="110"/>
      <c r="I1" s="110"/>
      <c r="J1" s="110"/>
      <c r="K1" s="110"/>
      <c r="L1" s="110"/>
      <c r="M1" s="110"/>
      <c r="N1" s="110"/>
      <c r="O1" s="110"/>
      <c r="P1" s="110"/>
      <c r="Q1" s="110"/>
      <c r="R1" s="110"/>
      <c r="S1" s="110"/>
      <c r="T1" s="110"/>
      <c r="U1" s="110"/>
      <c r="V1" s="110"/>
      <c r="W1" s="110"/>
      <c r="X1" s="110"/>
      <c r="Y1" s="110"/>
    </row>
    <row r="2" spans="2:46" ht="14.25" customHeight="1" x14ac:dyDescent="0.25">
      <c r="G2" s="55" t="s">
        <v>1674</v>
      </c>
      <c r="H2" s="55"/>
      <c r="I2" s="55"/>
      <c r="J2" s="55"/>
      <c r="K2" s="55"/>
      <c r="L2" s="55"/>
      <c r="M2" s="55"/>
      <c r="N2" s="55"/>
      <c r="AT2" s="443"/>
    </row>
    <row r="3" spans="2:46" ht="14.25" customHeight="1" x14ac:dyDescent="0.25">
      <c r="B3" s="111"/>
      <c r="C3" s="111"/>
      <c r="D3" s="111"/>
      <c r="E3" s="111"/>
      <c r="G3" s="55"/>
      <c r="H3" s="55"/>
      <c r="I3" s="55"/>
      <c r="J3" s="55"/>
      <c r="K3" s="55"/>
      <c r="L3" s="55"/>
      <c r="M3" s="55"/>
      <c r="N3" s="55"/>
      <c r="AT3" s="443"/>
    </row>
    <row r="4" spans="2:46" ht="14.25" customHeight="1" x14ac:dyDescent="0.25">
      <c r="B4" s="762" t="s">
        <v>79</v>
      </c>
      <c r="C4" s="761"/>
      <c r="D4" s="761"/>
      <c r="E4" s="761"/>
      <c r="G4" s="55"/>
      <c r="H4" s="55"/>
      <c r="I4" s="55"/>
      <c r="J4" s="55"/>
      <c r="K4" s="55"/>
      <c r="L4" s="55"/>
      <c r="M4" s="55"/>
      <c r="N4" s="55"/>
      <c r="AT4" s="443"/>
    </row>
    <row r="5" spans="2:46" ht="14.25" customHeight="1" x14ac:dyDescent="0.25">
      <c r="B5" s="111"/>
      <c r="C5" s="111"/>
      <c r="D5" s="111"/>
      <c r="E5" s="111"/>
      <c r="G5" s="55"/>
      <c r="H5" s="55"/>
      <c r="I5" s="55"/>
      <c r="J5" s="55"/>
      <c r="K5" s="55"/>
      <c r="L5" s="55"/>
      <c r="M5" s="55"/>
      <c r="N5" s="55"/>
      <c r="AT5" s="443"/>
    </row>
    <row r="6" spans="2:46" ht="14.25" customHeight="1" x14ac:dyDescent="0.25">
      <c r="B6" s="762" t="s">
        <v>87</v>
      </c>
      <c r="C6" s="761"/>
      <c r="D6" s="761"/>
      <c r="E6" s="761"/>
      <c r="G6" s="55"/>
      <c r="H6" s="55"/>
      <c r="I6" s="55"/>
      <c r="J6" s="55"/>
      <c r="K6" s="55"/>
      <c r="L6" s="55"/>
      <c r="M6" s="55"/>
      <c r="N6" s="55"/>
      <c r="AT6" s="443"/>
    </row>
    <row r="7" spans="2:46" ht="15" customHeight="1" x14ac:dyDescent="0.25">
      <c r="B7" s="111"/>
      <c r="C7" s="111"/>
      <c r="D7" s="111"/>
      <c r="E7" s="111"/>
      <c r="G7" s="996" t="s">
        <v>1774</v>
      </c>
      <c r="H7" s="1111"/>
      <c r="I7" s="1111"/>
      <c r="J7" s="1111"/>
      <c r="K7" s="1111"/>
      <c r="L7" s="1111"/>
      <c r="M7" s="1111"/>
      <c r="N7" s="1111"/>
      <c r="O7" s="1111"/>
      <c r="P7" s="1111"/>
      <c r="Q7" s="1111"/>
      <c r="R7" s="1111"/>
      <c r="S7" s="1111"/>
      <c r="T7" s="1111"/>
      <c r="U7" s="1111"/>
      <c r="V7" s="1111"/>
      <c r="W7" s="1111"/>
      <c r="X7" s="1111"/>
      <c r="Y7" s="1111"/>
      <c r="Z7" s="1111"/>
      <c r="AA7" s="1111"/>
      <c r="AB7" s="1111"/>
      <c r="AC7" s="1111"/>
      <c r="AD7" s="1111"/>
      <c r="AE7" s="1111"/>
      <c r="AF7" s="1111"/>
      <c r="AG7" s="1111"/>
      <c r="AH7" s="1111"/>
      <c r="AI7" s="1111"/>
      <c r="AJ7" s="1111"/>
      <c r="AK7" s="1111"/>
      <c r="AL7" s="1111"/>
      <c r="AM7" s="1111"/>
      <c r="AN7" s="1111"/>
      <c r="AO7" s="1111"/>
      <c r="AP7" s="1111"/>
      <c r="AQ7" s="1111"/>
      <c r="AR7" s="1111"/>
      <c r="AS7" s="58"/>
      <c r="AT7" s="443"/>
    </row>
    <row r="8" spans="2:46" ht="14.25" customHeight="1" x14ac:dyDescent="0.25">
      <c r="B8" s="762" t="s">
        <v>94</v>
      </c>
      <c r="C8" s="761"/>
      <c r="D8" s="761"/>
      <c r="E8" s="761"/>
      <c r="G8" s="55"/>
      <c r="H8" s="55"/>
      <c r="I8" s="55"/>
      <c r="J8" s="55"/>
      <c r="K8" s="55"/>
      <c r="L8" s="55"/>
      <c r="M8" s="55"/>
      <c r="N8" s="55"/>
      <c r="AT8" s="443"/>
    </row>
    <row r="9" spans="2:46" ht="14.25" customHeight="1" x14ac:dyDescent="0.25">
      <c r="B9" s="111"/>
      <c r="C9" s="111"/>
      <c r="D9" s="111"/>
      <c r="E9" s="111"/>
      <c r="G9" s="999" t="str">
        <f>"Rincian "&amp;'E-7'!G9&amp;" "&amp;'E-7-1'!M24</f>
        <v>Rincian Biaya Sehubungan dengan Jasa Berdasarkan Analisis Kewajaran dan Kelaziman Usaha</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1111"/>
      <c r="I10" s="1111"/>
      <c r="J10" s="1111"/>
      <c r="K10" s="1111"/>
      <c r="L10" s="1111"/>
      <c r="M10" s="1111"/>
      <c r="N10" s="1111"/>
      <c r="O10" s="1111"/>
      <c r="P10" s="1111"/>
      <c r="Q10" s="1111"/>
      <c r="R10" s="1111"/>
      <c r="S10" s="1111"/>
      <c r="T10" s="1111"/>
      <c r="U10" s="1111"/>
      <c r="V10" s="1111"/>
      <c r="W10" s="1111"/>
      <c r="X10" s="1111"/>
      <c r="Y10" s="1111"/>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c r="AT12" s="443"/>
    </row>
    <row r="13" spans="2:46" ht="14.25" customHeight="1" x14ac:dyDescent="0.25">
      <c r="B13" s="962" t="str">
        <f>HYPERLINK("#'"&amp;'EWS DIRECTORY'!$J$163&amp;"'!A1",'EWS DIRECTORY'!$J$163)</f>
        <v>E-7</v>
      </c>
      <c r="C13" s="761"/>
      <c r="D13" s="761"/>
      <c r="E13" s="761"/>
      <c r="G13" s="55" t="s">
        <v>1680</v>
      </c>
      <c r="H13" s="55"/>
      <c r="I13" s="254"/>
      <c r="J13" s="254"/>
      <c r="K13" s="254"/>
      <c r="L13" s="254"/>
      <c r="M13" s="254"/>
      <c r="N13" s="254"/>
      <c r="AT13" s="443"/>
    </row>
    <row r="14" spans="2:46" ht="14.25" customHeight="1" x14ac:dyDescent="0.25">
      <c r="B14" s="931" t="str">
        <f>HYPERLINK("#'"&amp;'EWS DIRECTORY'!$J$164&amp;"'!A1",'EWS DIRECTORY'!$J$164)</f>
        <v>E-7-1</v>
      </c>
      <c r="C14" s="761"/>
      <c r="D14" s="761"/>
      <c r="E14" s="761"/>
      <c r="G14" s="55" t="s">
        <v>1891</v>
      </c>
      <c r="H14" s="55"/>
      <c r="I14" s="254"/>
      <c r="J14" s="254"/>
      <c r="K14" s="254"/>
      <c r="L14" s="254"/>
      <c r="M14" s="254"/>
      <c r="N14" s="254"/>
      <c r="AT14" s="443"/>
    </row>
    <row r="15" spans="2:46" ht="14.25" customHeight="1" x14ac:dyDescent="0.25">
      <c r="B15" s="929" t="str">
        <f>HYPERLINK("#'"&amp;'EWS DIRECTORY'!$J$165&amp;"'!A1",'EWS DIRECTORY'!$J$165)</f>
        <v>E-7-1-1</v>
      </c>
      <c r="C15" s="761"/>
      <c r="D15" s="761"/>
      <c r="E15" s="761"/>
      <c r="G15" s="55" t="s">
        <v>1892</v>
      </c>
      <c r="H15" s="55"/>
      <c r="I15" s="254"/>
      <c r="J15" s="254"/>
      <c r="K15" s="254"/>
      <c r="L15" s="254"/>
      <c r="M15" s="254"/>
      <c r="N15" s="254"/>
      <c r="AT15" s="443"/>
    </row>
    <row r="16" spans="2:46" ht="14.25" customHeight="1" x14ac:dyDescent="0.25">
      <c r="B16" s="929" t="str">
        <f>HYPERLINK("#'"&amp;'EWS DIRECTORY'!$J$166&amp;"'!A1",'EWS DIRECTORY'!$J$166)</f>
        <v>E-7-1-2</v>
      </c>
      <c r="C16" s="761"/>
      <c r="D16" s="761"/>
      <c r="E16" s="761"/>
      <c r="G16" s="55" t="s">
        <v>1893</v>
      </c>
      <c r="H16" s="55"/>
      <c r="I16" s="254"/>
      <c r="J16" s="254"/>
      <c r="K16" s="254"/>
      <c r="L16" s="254"/>
      <c r="M16" s="254"/>
      <c r="N16" s="254"/>
      <c r="AT16" s="443"/>
    </row>
    <row r="17" spans="2:46" ht="14.25" customHeight="1" x14ac:dyDescent="0.25">
      <c r="B17" s="929" t="str">
        <f>HYPERLINK("#'"&amp;'EWS DIRECTORY'!$J$167&amp;"'!A1",'EWS DIRECTORY'!$J$167)</f>
        <v>E-7-1-3</v>
      </c>
      <c r="C17" s="761"/>
      <c r="D17" s="761"/>
      <c r="E17" s="761"/>
      <c r="G17" s="55" t="s">
        <v>1681</v>
      </c>
      <c r="H17" s="55"/>
      <c r="I17" s="55"/>
      <c r="J17" s="254"/>
      <c r="K17" s="254"/>
      <c r="L17" s="254"/>
      <c r="M17" s="254"/>
      <c r="N17" s="254"/>
      <c r="AT17" s="443"/>
    </row>
    <row r="18" spans="2:46" ht="14.25" customHeight="1" x14ac:dyDescent="0.25">
      <c r="B18" s="927" t="str">
        <f>HYPERLINK("#'"&amp;'EWS DIRECTORY'!$J$168&amp;"'!A1",'EWS DIRECTORY'!$J$168)</f>
        <v>E-7-1-4</v>
      </c>
      <c r="C18" s="761"/>
      <c r="D18" s="761"/>
      <c r="E18" s="761"/>
      <c r="G18" s="55" t="s">
        <v>1744</v>
      </c>
      <c r="H18" s="55"/>
      <c r="I18" s="55" t="s">
        <v>1744</v>
      </c>
      <c r="J18" s="254"/>
      <c r="K18" s="254"/>
      <c r="L18" s="254"/>
      <c r="M18" s="254"/>
      <c r="N18" s="254"/>
      <c r="AT18" s="443"/>
    </row>
    <row r="19" spans="2:46" ht="14.25" customHeight="1" x14ac:dyDescent="0.25">
      <c r="B19" s="929" t="str">
        <f>HYPERLINK("#'"&amp;'EWS DIRECTORY'!$J$169&amp;"'!A1",'EWS DIRECTORY'!$J$169)</f>
        <v>E-7-1-5</v>
      </c>
      <c r="C19" s="761"/>
      <c r="D19" s="761"/>
      <c r="E19" s="761"/>
      <c r="AT19" s="443"/>
    </row>
    <row r="20" spans="2:46" ht="14.25" customHeight="1" x14ac:dyDescent="0.25">
      <c r="B20" s="929" t="str">
        <f>HYPERLINK("#'"&amp;'EWS DIRECTORY'!$J$170&amp;"'!A1",'EWS DIRECTORY'!$J$170)</f>
        <v>E-7-1-6</v>
      </c>
      <c r="C20" s="761"/>
      <c r="D20" s="761"/>
      <c r="E20" s="761"/>
      <c r="G20" s="55" t="s">
        <v>1851</v>
      </c>
      <c r="AT20" s="443"/>
    </row>
    <row r="21" spans="2:46" ht="14.25" customHeight="1" x14ac:dyDescent="0.25">
      <c r="G21" s="55"/>
      <c r="AT21" s="443"/>
    </row>
    <row r="22" spans="2:46" ht="13.8" x14ac:dyDescent="0.25">
      <c r="G22" s="55"/>
      <c r="H22" s="1082" t="s">
        <v>1445</v>
      </c>
      <c r="I22" s="765"/>
      <c r="J22" s="1109" t="s">
        <v>1894</v>
      </c>
      <c r="K22" s="764"/>
      <c r="L22" s="764"/>
      <c r="M22" s="764"/>
      <c r="N22" s="764"/>
      <c r="O22" s="764"/>
      <c r="P22" s="764"/>
      <c r="Q22" s="764"/>
      <c r="R22" s="764"/>
      <c r="S22" s="764"/>
      <c r="T22" s="764"/>
      <c r="U22" s="764"/>
      <c r="V22" s="764"/>
      <c r="W22" s="764"/>
      <c r="X22" s="765"/>
      <c r="Y22" s="1082" t="s">
        <v>1767</v>
      </c>
      <c r="Z22" s="765"/>
      <c r="AA22" s="1082" t="s">
        <v>1895</v>
      </c>
      <c r="AB22" s="764"/>
      <c r="AC22" s="764"/>
      <c r="AD22" s="764"/>
      <c r="AE22" s="764"/>
      <c r="AF22" s="764"/>
      <c r="AG22" s="764"/>
      <c r="AH22" s="764"/>
      <c r="AI22" s="764"/>
      <c r="AJ22" s="764"/>
      <c r="AK22" s="764"/>
      <c r="AL22" s="764"/>
      <c r="AM22" s="764"/>
      <c r="AN22" s="764"/>
      <c r="AO22" s="764"/>
      <c r="AP22" s="764"/>
      <c r="AQ22" s="764"/>
      <c r="AR22" s="764"/>
      <c r="AS22" s="764"/>
      <c r="AT22" s="765"/>
    </row>
    <row r="23" spans="2:46" ht="15" customHeight="1" x14ac:dyDescent="0.25">
      <c r="G23" s="55"/>
      <c r="H23" s="1104">
        <v>1</v>
      </c>
      <c r="I23" s="765"/>
      <c r="J23" s="1105" t="s">
        <v>1896</v>
      </c>
      <c r="K23" s="764"/>
      <c r="L23" s="764"/>
      <c r="M23" s="764"/>
      <c r="N23" s="764"/>
      <c r="O23" s="764"/>
      <c r="P23" s="764"/>
      <c r="Q23" s="764"/>
      <c r="R23" s="764"/>
      <c r="S23" s="764"/>
      <c r="T23" s="764"/>
      <c r="U23" s="764"/>
      <c r="V23" s="764"/>
      <c r="W23" s="764"/>
      <c r="X23" s="765"/>
      <c r="Y23" s="1009"/>
      <c r="Z23" s="765"/>
      <c r="AA23" s="1009"/>
      <c r="AB23" s="764"/>
      <c r="AC23" s="764"/>
      <c r="AD23" s="764"/>
      <c r="AE23" s="764"/>
      <c r="AF23" s="764"/>
      <c r="AG23" s="764"/>
      <c r="AH23" s="764"/>
      <c r="AI23" s="764"/>
      <c r="AJ23" s="764"/>
      <c r="AK23" s="764"/>
      <c r="AL23" s="764"/>
      <c r="AM23" s="764"/>
      <c r="AN23" s="764"/>
      <c r="AO23" s="764"/>
      <c r="AP23" s="764"/>
      <c r="AQ23" s="764"/>
      <c r="AR23" s="764"/>
      <c r="AS23" s="764"/>
      <c r="AT23" s="765"/>
    </row>
    <row r="24" spans="2:46" ht="15" customHeight="1" x14ac:dyDescent="0.25">
      <c r="H24" s="1104">
        <v>2</v>
      </c>
      <c r="I24" s="765"/>
      <c r="J24" s="1105" t="s">
        <v>1897</v>
      </c>
      <c r="K24" s="764"/>
      <c r="L24" s="764"/>
      <c r="M24" s="764"/>
      <c r="N24" s="764"/>
      <c r="O24" s="764"/>
      <c r="P24" s="764"/>
      <c r="Q24" s="764"/>
      <c r="R24" s="764"/>
      <c r="S24" s="764"/>
      <c r="T24" s="764"/>
      <c r="U24" s="764"/>
      <c r="V24" s="764"/>
      <c r="W24" s="764"/>
      <c r="X24" s="765"/>
      <c r="Y24" s="1009"/>
      <c r="Z24" s="765"/>
      <c r="AA24" s="1009"/>
      <c r="AB24" s="764"/>
      <c r="AC24" s="764"/>
      <c r="AD24" s="764"/>
      <c r="AE24" s="764"/>
      <c r="AF24" s="764"/>
      <c r="AG24" s="764"/>
      <c r="AH24" s="764"/>
      <c r="AI24" s="764"/>
      <c r="AJ24" s="764"/>
      <c r="AK24" s="764"/>
      <c r="AL24" s="764"/>
      <c r="AM24" s="764"/>
      <c r="AN24" s="764"/>
      <c r="AO24" s="764"/>
      <c r="AP24" s="764"/>
      <c r="AQ24" s="764"/>
      <c r="AR24" s="764"/>
      <c r="AS24" s="764"/>
      <c r="AT24" s="765"/>
    </row>
    <row r="25" spans="2:46" ht="15" customHeight="1" x14ac:dyDescent="0.25">
      <c r="H25" s="1104">
        <v>3</v>
      </c>
      <c r="I25" s="765"/>
      <c r="J25" s="1105" t="s">
        <v>1898</v>
      </c>
      <c r="K25" s="764"/>
      <c r="L25" s="764"/>
      <c r="M25" s="764"/>
      <c r="N25" s="764"/>
      <c r="O25" s="764"/>
      <c r="P25" s="764"/>
      <c r="Q25" s="764"/>
      <c r="R25" s="764"/>
      <c r="S25" s="764"/>
      <c r="T25" s="764"/>
      <c r="U25" s="764"/>
      <c r="V25" s="764"/>
      <c r="W25" s="764"/>
      <c r="X25" s="765"/>
      <c r="Y25" s="1009"/>
      <c r="Z25" s="765"/>
      <c r="AA25" s="1009"/>
      <c r="AB25" s="764"/>
      <c r="AC25" s="764"/>
      <c r="AD25" s="764"/>
      <c r="AE25" s="764"/>
      <c r="AF25" s="764"/>
      <c r="AG25" s="764"/>
      <c r="AH25" s="764"/>
      <c r="AI25" s="764"/>
      <c r="AJ25" s="764"/>
      <c r="AK25" s="764"/>
      <c r="AL25" s="764"/>
      <c r="AM25" s="764"/>
      <c r="AN25" s="764"/>
      <c r="AO25" s="764"/>
      <c r="AP25" s="764"/>
      <c r="AQ25" s="764"/>
      <c r="AR25" s="764"/>
      <c r="AS25" s="764"/>
      <c r="AT25" s="765"/>
    </row>
    <row r="26" spans="2:46" ht="15" customHeight="1" x14ac:dyDescent="0.25">
      <c r="H26" s="1104">
        <v>4</v>
      </c>
      <c r="I26" s="765"/>
      <c r="J26" s="1105" t="s">
        <v>1899</v>
      </c>
      <c r="K26" s="764"/>
      <c r="L26" s="764"/>
      <c r="M26" s="764"/>
      <c r="N26" s="764"/>
      <c r="O26" s="764"/>
      <c r="P26" s="764"/>
      <c r="Q26" s="764"/>
      <c r="R26" s="764"/>
      <c r="S26" s="764"/>
      <c r="T26" s="764"/>
      <c r="U26" s="764"/>
      <c r="V26" s="764"/>
      <c r="W26" s="764"/>
      <c r="X26" s="765"/>
      <c r="Y26" s="1009"/>
      <c r="Z26" s="765"/>
      <c r="AA26" s="1009"/>
      <c r="AB26" s="764"/>
      <c r="AC26" s="764"/>
      <c r="AD26" s="764"/>
      <c r="AE26" s="764"/>
      <c r="AF26" s="764"/>
      <c r="AG26" s="764"/>
      <c r="AH26" s="764"/>
      <c r="AI26" s="764"/>
      <c r="AJ26" s="764"/>
      <c r="AK26" s="764"/>
      <c r="AL26" s="764"/>
      <c r="AM26" s="764"/>
      <c r="AN26" s="764"/>
      <c r="AO26" s="764"/>
      <c r="AP26" s="764"/>
      <c r="AQ26" s="764"/>
      <c r="AR26" s="764"/>
      <c r="AS26" s="764"/>
      <c r="AT26" s="765"/>
    </row>
    <row r="27" spans="2:46" ht="15" customHeight="1" x14ac:dyDescent="0.25">
      <c r="H27" s="1104">
        <v>5</v>
      </c>
      <c r="I27" s="765"/>
      <c r="J27" s="1105" t="s">
        <v>1900</v>
      </c>
      <c r="K27" s="764"/>
      <c r="L27" s="764"/>
      <c r="M27" s="764"/>
      <c r="N27" s="764"/>
      <c r="O27" s="764"/>
      <c r="P27" s="764"/>
      <c r="Q27" s="764"/>
      <c r="R27" s="764"/>
      <c r="S27" s="764"/>
      <c r="T27" s="764"/>
      <c r="U27" s="764"/>
      <c r="V27" s="764"/>
      <c r="W27" s="764"/>
      <c r="X27" s="765"/>
      <c r="Y27" s="1009"/>
      <c r="Z27" s="765"/>
      <c r="AA27" s="1009"/>
      <c r="AB27" s="764"/>
      <c r="AC27" s="764"/>
      <c r="AD27" s="764"/>
      <c r="AE27" s="764"/>
      <c r="AF27" s="764"/>
      <c r="AG27" s="764"/>
      <c r="AH27" s="764"/>
      <c r="AI27" s="764"/>
      <c r="AJ27" s="764"/>
      <c r="AK27" s="764"/>
      <c r="AL27" s="764"/>
      <c r="AM27" s="764"/>
      <c r="AN27" s="764"/>
      <c r="AO27" s="764"/>
      <c r="AP27" s="764"/>
      <c r="AQ27" s="764"/>
      <c r="AR27" s="764"/>
      <c r="AS27" s="764"/>
      <c r="AT27" s="765"/>
    </row>
    <row r="28" spans="2:46" ht="15" customHeight="1" x14ac:dyDescent="0.25">
      <c r="B28" s="760"/>
      <c r="C28" s="761"/>
      <c r="D28" s="761"/>
      <c r="E28" s="761"/>
      <c r="H28" s="1104">
        <v>6</v>
      </c>
      <c r="I28" s="765"/>
      <c r="J28" s="1105" t="s">
        <v>1901</v>
      </c>
      <c r="K28" s="764"/>
      <c r="L28" s="764"/>
      <c r="M28" s="764"/>
      <c r="N28" s="764"/>
      <c r="O28" s="764"/>
      <c r="P28" s="764"/>
      <c r="Q28" s="764"/>
      <c r="R28" s="764"/>
      <c r="S28" s="764"/>
      <c r="T28" s="764"/>
      <c r="U28" s="764"/>
      <c r="V28" s="764"/>
      <c r="W28" s="764"/>
      <c r="X28" s="765"/>
      <c r="Y28" s="1009"/>
      <c r="Z28" s="765"/>
      <c r="AA28" s="1009"/>
      <c r="AB28" s="764"/>
      <c r="AC28" s="764"/>
      <c r="AD28" s="764"/>
      <c r="AE28" s="764"/>
      <c r="AF28" s="764"/>
      <c r="AG28" s="764"/>
      <c r="AH28" s="764"/>
      <c r="AI28" s="764"/>
      <c r="AJ28" s="764"/>
      <c r="AK28" s="764"/>
      <c r="AL28" s="764"/>
      <c r="AM28" s="764"/>
      <c r="AN28" s="764"/>
      <c r="AO28" s="764"/>
      <c r="AP28" s="764"/>
      <c r="AQ28" s="764"/>
      <c r="AR28" s="764"/>
      <c r="AS28" s="764"/>
      <c r="AT28" s="765"/>
    </row>
    <row r="29" spans="2:46" ht="15" customHeight="1" x14ac:dyDescent="0.25">
      <c r="H29" s="1104">
        <v>7</v>
      </c>
      <c r="I29" s="765"/>
      <c r="J29" s="1105" t="s">
        <v>1902</v>
      </c>
      <c r="K29" s="764"/>
      <c r="L29" s="764"/>
      <c r="M29" s="764"/>
      <c r="N29" s="764"/>
      <c r="O29" s="764"/>
      <c r="P29" s="764"/>
      <c r="Q29" s="764"/>
      <c r="R29" s="764"/>
      <c r="S29" s="764"/>
      <c r="T29" s="764"/>
      <c r="U29" s="764"/>
      <c r="V29" s="764"/>
      <c r="W29" s="764"/>
      <c r="X29" s="765"/>
      <c r="Y29" s="1009"/>
      <c r="Z29" s="765"/>
      <c r="AA29" s="1009"/>
      <c r="AB29" s="764"/>
      <c r="AC29" s="764"/>
      <c r="AD29" s="764"/>
      <c r="AE29" s="764"/>
      <c r="AF29" s="764"/>
      <c r="AG29" s="764"/>
      <c r="AH29" s="764"/>
      <c r="AI29" s="764"/>
      <c r="AJ29" s="764"/>
      <c r="AK29" s="764"/>
      <c r="AL29" s="764"/>
      <c r="AM29" s="764"/>
      <c r="AN29" s="764"/>
      <c r="AO29" s="764"/>
      <c r="AP29" s="764"/>
      <c r="AQ29" s="764"/>
      <c r="AR29" s="764"/>
      <c r="AS29" s="764"/>
      <c r="AT29" s="765"/>
    </row>
    <row r="30" spans="2:46" ht="15" customHeight="1" x14ac:dyDescent="0.25">
      <c r="B30" s="760"/>
      <c r="C30" s="761"/>
      <c r="D30" s="761"/>
      <c r="E30" s="761"/>
      <c r="H30" s="1104">
        <v>8</v>
      </c>
      <c r="I30" s="765"/>
      <c r="J30" s="1105" t="s">
        <v>1903</v>
      </c>
      <c r="K30" s="764"/>
      <c r="L30" s="764"/>
      <c r="M30" s="764"/>
      <c r="N30" s="764"/>
      <c r="O30" s="764"/>
      <c r="P30" s="764"/>
      <c r="Q30" s="764"/>
      <c r="R30" s="764"/>
      <c r="S30" s="764"/>
      <c r="T30" s="764"/>
      <c r="U30" s="764"/>
      <c r="V30" s="764"/>
      <c r="W30" s="764"/>
      <c r="X30" s="765"/>
      <c r="Y30" s="1009"/>
      <c r="Z30" s="765"/>
      <c r="AA30" s="1009"/>
      <c r="AB30" s="764"/>
      <c r="AC30" s="764"/>
      <c r="AD30" s="764"/>
      <c r="AE30" s="764"/>
      <c r="AF30" s="764"/>
      <c r="AG30" s="764"/>
      <c r="AH30" s="764"/>
      <c r="AI30" s="764"/>
      <c r="AJ30" s="764"/>
      <c r="AK30" s="764"/>
      <c r="AL30" s="764"/>
      <c r="AM30" s="764"/>
      <c r="AN30" s="764"/>
      <c r="AO30" s="764"/>
      <c r="AP30" s="764"/>
      <c r="AQ30" s="764"/>
      <c r="AR30" s="764"/>
      <c r="AS30" s="764"/>
      <c r="AT30" s="765"/>
    </row>
    <row r="31" spans="2:46" ht="15" customHeight="1" x14ac:dyDescent="0.25">
      <c r="H31" s="1104">
        <v>9</v>
      </c>
      <c r="I31" s="765"/>
      <c r="J31" s="1105" t="s">
        <v>1904</v>
      </c>
      <c r="K31" s="764"/>
      <c r="L31" s="764"/>
      <c r="M31" s="764"/>
      <c r="N31" s="764"/>
      <c r="O31" s="764"/>
      <c r="P31" s="764"/>
      <c r="Q31" s="764"/>
      <c r="R31" s="764"/>
      <c r="S31" s="764"/>
      <c r="T31" s="764"/>
      <c r="U31" s="764"/>
      <c r="V31" s="764"/>
      <c r="W31" s="764"/>
      <c r="X31" s="765"/>
      <c r="Y31" s="1009"/>
      <c r="Z31" s="765"/>
      <c r="AA31" s="1009"/>
      <c r="AB31" s="764"/>
      <c r="AC31" s="764"/>
      <c r="AD31" s="764"/>
      <c r="AE31" s="764"/>
      <c r="AF31" s="764"/>
      <c r="AG31" s="764"/>
      <c r="AH31" s="764"/>
      <c r="AI31" s="764"/>
      <c r="AJ31" s="764"/>
      <c r="AK31" s="764"/>
      <c r="AL31" s="764"/>
      <c r="AM31" s="764"/>
      <c r="AN31" s="764"/>
      <c r="AO31" s="764"/>
      <c r="AP31" s="764"/>
      <c r="AQ31" s="764"/>
      <c r="AR31" s="764"/>
      <c r="AS31" s="764"/>
      <c r="AT31" s="765"/>
    </row>
    <row r="32" spans="2:46" ht="15" customHeight="1" x14ac:dyDescent="0.25">
      <c r="B32" s="760"/>
      <c r="C32" s="761"/>
      <c r="D32" s="761"/>
      <c r="E32" s="761"/>
      <c r="H32" s="1104">
        <v>10</v>
      </c>
      <c r="I32" s="765"/>
      <c r="J32" s="1105" t="s">
        <v>1905</v>
      </c>
      <c r="K32" s="764"/>
      <c r="L32" s="764"/>
      <c r="M32" s="764"/>
      <c r="N32" s="764"/>
      <c r="O32" s="764"/>
      <c r="P32" s="764"/>
      <c r="Q32" s="764"/>
      <c r="R32" s="764"/>
      <c r="S32" s="764"/>
      <c r="T32" s="764"/>
      <c r="U32" s="764"/>
      <c r="V32" s="764"/>
      <c r="W32" s="764"/>
      <c r="X32" s="765"/>
      <c r="Y32" s="1009"/>
      <c r="Z32" s="765"/>
      <c r="AA32" s="1009"/>
      <c r="AB32" s="764"/>
      <c r="AC32" s="764"/>
      <c r="AD32" s="764"/>
      <c r="AE32" s="764"/>
      <c r="AF32" s="764"/>
      <c r="AG32" s="764"/>
      <c r="AH32" s="764"/>
      <c r="AI32" s="764"/>
      <c r="AJ32" s="764"/>
      <c r="AK32" s="764"/>
      <c r="AL32" s="764"/>
      <c r="AM32" s="764"/>
      <c r="AN32" s="764"/>
      <c r="AO32" s="764"/>
      <c r="AP32" s="764"/>
      <c r="AQ32" s="764"/>
      <c r="AR32" s="764"/>
      <c r="AS32" s="764"/>
      <c r="AT32" s="765"/>
    </row>
    <row r="33" spans="2:46" ht="15" customHeight="1" x14ac:dyDescent="0.25">
      <c r="H33" s="1104">
        <v>11</v>
      </c>
      <c r="I33" s="765"/>
      <c r="J33" s="1105" t="s">
        <v>1906</v>
      </c>
      <c r="K33" s="764"/>
      <c r="L33" s="764"/>
      <c r="M33" s="764"/>
      <c r="N33" s="764"/>
      <c r="O33" s="764"/>
      <c r="P33" s="764"/>
      <c r="Q33" s="764"/>
      <c r="R33" s="764"/>
      <c r="S33" s="764"/>
      <c r="T33" s="764"/>
      <c r="U33" s="764"/>
      <c r="V33" s="764"/>
      <c r="W33" s="764"/>
      <c r="X33" s="765"/>
      <c r="Y33" s="1009"/>
      <c r="Z33" s="765"/>
      <c r="AA33" s="1009"/>
      <c r="AB33" s="764"/>
      <c r="AC33" s="764"/>
      <c r="AD33" s="764"/>
      <c r="AE33" s="764"/>
      <c r="AF33" s="764"/>
      <c r="AG33" s="764"/>
      <c r="AH33" s="764"/>
      <c r="AI33" s="764"/>
      <c r="AJ33" s="764"/>
      <c r="AK33" s="764"/>
      <c r="AL33" s="764"/>
      <c r="AM33" s="764"/>
      <c r="AN33" s="764"/>
      <c r="AO33" s="764"/>
      <c r="AP33" s="764"/>
      <c r="AQ33" s="764"/>
      <c r="AR33" s="764"/>
      <c r="AS33" s="764"/>
      <c r="AT33" s="765"/>
    </row>
    <row r="34" spans="2:46" ht="15" customHeight="1" x14ac:dyDescent="0.25">
      <c r="B34" s="760"/>
      <c r="C34" s="761"/>
      <c r="D34" s="761"/>
      <c r="E34" s="761"/>
      <c r="H34" s="1104">
        <v>12</v>
      </c>
      <c r="I34" s="765"/>
      <c r="J34" s="1105" t="s">
        <v>1907</v>
      </c>
      <c r="K34" s="764"/>
      <c r="L34" s="764"/>
      <c r="M34" s="764"/>
      <c r="N34" s="764"/>
      <c r="O34" s="764"/>
      <c r="P34" s="764"/>
      <c r="Q34" s="764"/>
      <c r="R34" s="764"/>
      <c r="S34" s="764"/>
      <c r="T34" s="764"/>
      <c r="U34" s="764"/>
      <c r="V34" s="764"/>
      <c r="W34" s="764"/>
      <c r="X34" s="765"/>
      <c r="Y34" s="1009"/>
      <c r="Z34" s="765"/>
      <c r="AA34" s="1009"/>
      <c r="AB34" s="764"/>
      <c r="AC34" s="764"/>
      <c r="AD34" s="764"/>
      <c r="AE34" s="764"/>
      <c r="AF34" s="764"/>
      <c r="AG34" s="764"/>
      <c r="AH34" s="764"/>
      <c r="AI34" s="764"/>
      <c r="AJ34" s="764"/>
      <c r="AK34" s="764"/>
      <c r="AL34" s="764"/>
      <c r="AM34" s="764"/>
      <c r="AN34" s="764"/>
      <c r="AO34" s="764"/>
      <c r="AP34" s="764"/>
      <c r="AQ34" s="764"/>
      <c r="AR34" s="764"/>
      <c r="AS34" s="764"/>
      <c r="AT34" s="765"/>
    </row>
    <row r="35" spans="2:46" ht="15" customHeight="1" x14ac:dyDescent="0.25">
      <c r="H35" s="1104">
        <v>13</v>
      </c>
      <c r="I35" s="765"/>
      <c r="J35" s="1105" t="s">
        <v>1908</v>
      </c>
      <c r="K35" s="764"/>
      <c r="L35" s="764"/>
      <c r="M35" s="764"/>
      <c r="N35" s="764"/>
      <c r="O35" s="764"/>
      <c r="P35" s="764"/>
      <c r="Q35" s="764"/>
      <c r="R35" s="764"/>
      <c r="S35" s="764"/>
      <c r="T35" s="764"/>
      <c r="U35" s="764"/>
      <c r="V35" s="764"/>
      <c r="W35" s="764"/>
      <c r="X35" s="765"/>
      <c r="Y35" s="1009"/>
      <c r="Z35" s="765"/>
      <c r="AA35" s="1009"/>
      <c r="AB35" s="764"/>
      <c r="AC35" s="764"/>
      <c r="AD35" s="764"/>
      <c r="AE35" s="764"/>
      <c r="AF35" s="764"/>
      <c r="AG35" s="764"/>
      <c r="AH35" s="764"/>
      <c r="AI35" s="764"/>
      <c r="AJ35" s="764"/>
      <c r="AK35" s="764"/>
      <c r="AL35" s="764"/>
      <c r="AM35" s="764"/>
      <c r="AN35" s="764"/>
      <c r="AO35" s="764"/>
      <c r="AP35" s="764"/>
      <c r="AQ35" s="764"/>
      <c r="AR35" s="764"/>
      <c r="AS35" s="764"/>
      <c r="AT35" s="765"/>
    </row>
    <row r="36" spans="2:46" ht="15" customHeight="1" x14ac:dyDescent="0.25">
      <c r="B36" s="760"/>
      <c r="C36" s="761"/>
      <c r="D36" s="761"/>
      <c r="E36" s="761"/>
      <c r="H36" s="204"/>
      <c r="I36" s="204"/>
      <c r="AS36" s="443"/>
      <c r="AT36" s="443"/>
    </row>
    <row r="37" spans="2:46" ht="15" customHeight="1" x14ac:dyDescent="0.25">
      <c r="H37" s="1082" t="s">
        <v>1445</v>
      </c>
      <c r="I37" s="765"/>
      <c r="J37" s="1109" t="s">
        <v>1780</v>
      </c>
      <c r="K37" s="764"/>
      <c r="L37" s="764"/>
      <c r="M37" s="764"/>
      <c r="N37" s="764"/>
      <c r="O37" s="764"/>
      <c r="P37" s="764"/>
      <c r="Q37" s="764"/>
      <c r="R37" s="764"/>
      <c r="S37" s="764"/>
      <c r="T37" s="764"/>
      <c r="U37" s="764"/>
      <c r="V37" s="764"/>
      <c r="W37" s="764"/>
      <c r="X37" s="765"/>
      <c r="Y37" s="1082" t="s">
        <v>1767</v>
      </c>
      <c r="Z37" s="765"/>
      <c r="AA37" s="1110" t="s">
        <v>1909</v>
      </c>
      <c r="AB37" s="764"/>
      <c r="AC37" s="764"/>
      <c r="AD37" s="764"/>
      <c r="AE37" s="764"/>
      <c r="AF37" s="764"/>
      <c r="AG37" s="764"/>
      <c r="AH37" s="764"/>
      <c r="AI37" s="764"/>
      <c r="AJ37" s="765"/>
      <c r="AK37" s="1110" t="s">
        <v>1910</v>
      </c>
      <c r="AL37" s="764"/>
      <c r="AM37" s="764"/>
      <c r="AN37" s="764"/>
      <c r="AO37" s="764"/>
      <c r="AP37" s="764"/>
      <c r="AQ37" s="764"/>
      <c r="AR37" s="764"/>
      <c r="AS37" s="764"/>
      <c r="AT37" s="765"/>
    </row>
    <row r="38" spans="2:46" ht="15" customHeight="1" x14ac:dyDescent="0.25">
      <c r="H38" s="1104">
        <v>1</v>
      </c>
      <c r="I38" s="765"/>
      <c r="J38" s="1105" t="s">
        <v>1911</v>
      </c>
      <c r="K38" s="764"/>
      <c r="L38" s="764"/>
      <c r="M38" s="764"/>
      <c r="N38" s="764"/>
      <c r="O38" s="764"/>
      <c r="P38" s="764"/>
      <c r="Q38" s="764"/>
      <c r="R38" s="764"/>
      <c r="S38" s="764"/>
      <c r="T38" s="764"/>
      <c r="U38" s="764"/>
      <c r="V38" s="764"/>
      <c r="W38" s="764"/>
      <c r="X38" s="765"/>
      <c r="Y38" s="1009"/>
      <c r="Z38" s="765"/>
      <c r="AA38" s="1106">
        <f>AA53</f>
        <v>0</v>
      </c>
      <c r="AB38" s="764"/>
      <c r="AC38" s="764"/>
      <c r="AD38" s="764"/>
      <c r="AE38" s="764"/>
      <c r="AF38" s="764"/>
      <c r="AG38" s="764"/>
      <c r="AH38" s="764"/>
      <c r="AI38" s="764"/>
      <c r="AJ38" s="765"/>
      <c r="AK38" s="1106">
        <f>AK53</f>
        <v>0</v>
      </c>
      <c r="AL38" s="764"/>
      <c r="AM38" s="764"/>
      <c r="AN38" s="764"/>
      <c r="AO38" s="764"/>
      <c r="AP38" s="764"/>
      <c r="AQ38" s="764"/>
      <c r="AR38" s="764"/>
      <c r="AS38" s="764"/>
      <c r="AT38" s="765"/>
    </row>
    <row r="39" spans="2:46" ht="15" customHeight="1" x14ac:dyDescent="0.25">
      <c r="H39" s="1104">
        <v>2</v>
      </c>
      <c r="I39" s="765"/>
      <c r="J39" s="1105" t="s">
        <v>1912</v>
      </c>
      <c r="K39" s="764"/>
      <c r="L39" s="764"/>
      <c r="M39" s="764"/>
      <c r="N39" s="764"/>
      <c r="O39" s="764"/>
      <c r="P39" s="764"/>
      <c r="Q39" s="764"/>
      <c r="R39" s="764"/>
      <c r="S39" s="764"/>
      <c r="T39" s="764"/>
      <c r="U39" s="764"/>
      <c r="V39" s="764"/>
      <c r="W39" s="764"/>
      <c r="X39" s="765"/>
      <c r="Y39" s="1009"/>
      <c r="Z39" s="765"/>
      <c r="AA39" s="1114"/>
      <c r="AB39" s="764"/>
      <c r="AC39" s="764"/>
      <c r="AD39" s="764"/>
      <c r="AE39" s="764"/>
      <c r="AF39" s="764"/>
      <c r="AG39" s="764"/>
      <c r="AH39" s="764"/>
      <c r="AI39" s="764"/>
      <c r="AJ39" s="796"/>
      <c r="AK39" s="1108"/>
      <c r="AL39" s="764"/>
      <c r="AM39" s="764"/>
      <c r="AN39" s="764"/>
      <c r="AO39" s="764"/>
      <c r="AP39" s="764"/>
      <c r="AQ39" s="764"/>
      <c r="AR39" s="764"/>
      <c r="AS39" s="764"/>
      <c r="AT39" s="796"/>
    </row>
    <row r="40" spans="2:46" ht="15" customHeight="1" x14ac:dyDescent="0.25">
      <c r="H40" s="1104">
        <v>3</v>
      </c>
      <c r="I40" s="765"/>
      <c r="J40" s="1105" t="s">
        <v>1913</v>
      </c>
      <c r="K40" s="764"/>
      <c r="L40" s="764"/>
      <c r="M40" s="764"/>
      <c r="N40" s="764"/>
      <c r="O40" s="764"/>
      <c r="P40" s="764"/>
      <c r="Q40" s="764"/>
      <c r="R40" s="764"/>
      <c r="S40" s="764"/>
      <c r="T40" s="764"/>
      <c r="U40" s="764"/>
      <c r="V40" s="764"/>
      <c r="W40" s="764"/>
      <c r="X40" s="765"/>
      <c r="Y40" s="1009"/>
      <c r="Z40" s="765"/>
      <c r="AA40" s="1106">
        <f>SUM(AA38:AT39)</f>
        <v>0</v>
      </c>
      <c r="AB40" s="764"/>
      <c r="AC40" s="764"/>
      <c r="AD40" s="764"/>
      <c r="AE40" s="764"/>
      <c r="AF40" s="764"/>
      <c r="AG40" s="764"/>
      <c r="AH40" s="764"/>
      <c r="AI40" s="764"/>
      <c r="AJ40" s="765"/>
      <c r="AK40" s="1106">
        <f>SUM(AK38:BD39)</f>
        <v>0</v>
      </c>
      <c r="AL40" s="764"/>
      <c r="AM40" s="764"/>
      <c r="AN40" s="764"/>
      <c r="AO40" s="764"/>
      <c r="AP40" s="764"/>
      <c r="AQ40" s="764"/>
      <c r="AR40" s="764"/>
      <c r="AS40" s="764"/>
      <c r="AT40" s="765"/>
    </row>
    <row r="41" spans="2:46" ht="15" customHeight="1" x14ac:dyDescent="0.25">
      <c r="H41" s="204"/>
      <c r="I41" s="204"/>
      <c r="AS41" s="226"/>
      <c r="AT41" s="226"/>
    </row>
    <row r="42" spans="2:46" ht="15" customHeight="1" x14ac:dyDescent="0.25">
      <c r="H42" s="87" t="s">
        <v>1914</v>
      </c>
      <c r="I42" s="204"/>
      <c r="AS42" s="226"/>
      <c r="AT42" s="226"/>
    </row>
    <row r="43" spans="2:46" ht="15" customHeight="1" x14ac:dyDescent="0.25">
      <c r="H43" s="1082" t="s">
        <v>1445</v>
      </c>
      <c r="I43" s="765"/>
      <c r="J43" s="1109" t="s">
        <v>1780</v>
      </c>
      <c r="K43" s="764"/>
      <c r="L43" s="764"/>
      <c r="M43" s="764"/>
      <c r="N43" s="764"/>
      <c r="O43" s="764"/>
      <c r="P43" s="764"/>
      <c r="Q43" s="764"/>
      <c r="R43" s="764"/>
      <c r="S43" s="764"/>
      <c r="T43" s="764"/>
      <c r="U43" s="764"/>
      <c r="V43" s="764"/>
      <c r="W43" s="764"/>
      <c r="X43" s="765"/>
      <c r="Y43" s="1082" t="s">
        <v>1767</v>
      </c>
      <c r="Z43" s="765"/>
      <c r="AA43" s="1110" t="s">
        <v>1909</v>
      </c>
      <c r="AB43" s="764"/>
      <c r="AC43" s="764"/>
      <c r="AD43" s="764"/>
      <c r="AE43" s="764"/>
      <c r="AF43" s="764"/>
      <c r="AG43" s="764"/>
      <c r="AH43" s="764"/>
      <c r="AI43" s="764"/>
      <c r="AJ43" s="765"/>
      <c r="AK43" s="1110" t="s">
        <v>1910</v>
      </c>
      <c r="AL43" s="764"/>
      <c r="AM43" s="764"/>
      <c r="AN43" s="764"/>
      <c r="AO43" s="764"/>
      <c r="AP43" s="764"/>
      <c r="AQ43" s="764"/>
      <c r="AR43" s="764"/>
      <c r="AS43" s="764"/>
      <c r="AT43" s="765"/>
    </row>
    <row r="44" spans="2:46" ht="15" customHeight="1" x14ac:dyDescent="0.25">
      <c r="H44" s="1104">
        <v>1</v>
      </c>
      <c r="I44" s="765"/>
      <c r="J44" s="1105"/>
      <c r="K44" s="764"/>
      <c r="L44" s="764"/>
      <c r="M44" s="764"/>
      <c r="N44" s="764"/>
      <c r="O44" s="764"/>
      <c r="P44" s="764"/>
      <c r="Q44" s="764"/>
      <c r="R44" s="764"/>
      <c r="S44" s="764"/>
      <c r="T44" s="764"/>
      <c r="U44" s="764"/>
      <c r="V44" s="764"/>
      <c r="W44" s="764"/>
      <c r="X44" s="765"/>
      <c r="Y44" s="1009"/>
      <c r="Z44" s="765"/>
      <c r="AA44" s="1106"/>
      <c r="AB44" s="764"/>
      <c r="AC44" s="764"/>
      <c r="AD44" s="764"/>
      <c r="AE44" s="764"/>
      <c r="AF44" s="764"/>
      <c r="AG44" s="764"/>
      <c r="AH44" s="764"/>
      <c r="AI44" s="764"/>
      <c r="AJ44" s="765"/>
      <c r="AK44" s="1106"/>
      <c r="AL44" s="764"/>
      <c r="AM44" s="764"/>
      <c r="AN44" s="764"/>
      <c r="AO44" s="764"/>
      <c r="AP44" s="764"/>
      <c r="AQ44" s="764"/>
      <c r="AR44" s="764"/>
      <c r="AS44" s="764"/>
      <c r="AT44" s="765"/>
    </row>
    <row r="45" spans="2:46" ht="15" customHeight="1" x14ac:dyDescent="0.25">
      <c r="H45" s="1104">
        <v>2</v>
      </c>
      <c r="I45" s="765"/>
      <c r="J45" s="1105"/>
      <c r="K45" s="764"/>
      <c r="L45" s="764"/>
      <c r="M45" s="764"/>
      <c r="N45" s="764"/>
      <c r="O45" s="764"/>
      <c r="P45" s="764"/>
      <c r="Q45" s="764"/>
      <c r="R45" s="764"/>
      <c r="S45" s="764"/>
      <c r="T45" s="764"/>
      <c r="U45" s="764"/>
      <c r="V45" s="764"/>
      <c r="W45" s="764"/>
      <c r="X45" s="765"/>
      <c r="Y45" s="1009"/>
      <c r="Z45" s="765"/>
      <c r="AA45" s="1106"/>
      <c r="AB45" s="764"/>
      <c r="AC45" s="764"/>
      <c r="AD45" s="764"/>
      <c r="AE45" s="764"/>
      <c r="AF45" s="764"/>
      <c r="AG45" s="764"/>
      <c r="AH45" s="764"/>
      <c r="AI45" s="764"/>
      <c r="AJ45" s="765"/>
      <c r="AK45" s="1106"/>
      <c r="AL45" s="764"/>
      <c r="AM45" s="764"/>
      <c r="AN45" s="764"/>
      <c r="AO45" s="764"/>
      <c r="AP45" s="764"/>
      <c r="AQ45" s="764"/>
      <c r="AR45" s="764"/>
      <c r="AS45" s="764"/>
      <c r="AT45" s="765"/>
    </row>
    <row r="46" spans="2:46" ht="15" customHeight="1" x14ac:dyDescent="0.25">
      <c r="H46" s="1104">
        <v>3</v>
      </c>
      <c r="I46" s="765"/>
      <c r="J46" s="1105"/>
      <c r="K46" s="764"/>
      <c r="L46" s="764"/>
      <c r="M46" s="764"/>
      <c r="N46" s="764"/>
      <c r="O46" s="764"/>
      <c r="P46" s="764"/>
      <c r="Q46" s="764"/>
      <c r="R46" s="764"/>
      <c r="S46" s="764"/>
      <c r="T46" s="764"/>
      <c r="U46" s="764"/>
      <c r="V46" s="764"/>
      <c r="W46" s="764"/>
      <c r="X46" s="765"/>
      <c r="Y46" s="1009"/>
      <c r="Z46" s="765"/>
      <c r="AA46" s="1106"/>
      <c r="AB46" s="764"/>
      <c r="AC46" s="764"/>
      <c r="AD46" s="764"/>
      <c r="AE46" s="764"/>
      <c r="AF46" s="764"/>
      <c r="AG46" s="764"/>
      <c r="AH46" s="764"/>
      <c r="AI46" s="764"/>
      <c r="AJ46" s="765"/>
      <c r="AK46" s="1106"/>
      <c r="AL46" s="764"/>
      <c r="AM46" s="764"/>
      <c r="AN46" s="764"/>
      <c r="AO46" s="764"/>
      <c r="AP46" s="764"/>
      <c r="AQ46" s="764"/>
      <c r="AR46" s="764"/>
      <c r="AS46" s="764"/>
      <c r="AT46" s="765"/>
    </row>
    <row r="47" spans="2:46" ht="15" customHeight="1" x14ac:dyDescent="0.25">
      <c r="H47" s="1104">
        <v>4</v>
      </c>
      <c r="I47" s="765"/>
      <c r="J47" s="1105"/>
      <c r="K47" s="764"/>
      <c r="L47" s="764"/>
      <c r="M47" s="764"/>
      <c r="N47" s="764"/>
      <c r="O47" s="764"/>
      <c r="P47" s="764"/>
      <c r="Q47" s="764"/>
      <c r="R47" s="764"/>
      <c r="S47" s="764"/>
      <c r="T47" s="764"/>
      <c r="U47" s="764"/>
      <c r="V47" s="764"/>
      <c r="W47" s="764"/>
      <c r="X47" s="765"/>
      <c r="Y47" s="1009"/>
      <c r="Z47" s="765"/>
      <c r="AA47" s="1106"/>
      <c r="AB47" s="764"/>
      <c r="AC47" s="764"/>
      <c r="AD47" s="764"/>
      <c r="AE47" s="764"/>
      <c r="AF47" s="764"/>
      <c r="AG47" s="764"/>
      <c r="AH47" s="764"/>
      <c r="AI47" s="764"/>
      <c r="AJ47" s="765"/>
      <c r="AK47" s="1106"/>
      <c r="AL47" s="764"/>
      <c r="AM47" s="764"/>
      <c r="AN47" s="764"/>
      <c r="AO47" s="764"/>
      <c r="AP47" s="764"/>
      <c r="AQ47" s="764"/>
      <c r="AR47" s="764"/>
      <c r="AS47" s="764"/>
      <c r="AT47" s="765"/>
    </row>
    <row r="48" spans="2:46" ht="15" customHeight="1" x14ac:dyDescent="0.25">
      <c r="H48" s="1104">
        <v>5</v>
      </c>
      <c r="I48" s="765"/>
      <c r="J48" s="1105"/>
      <c r="K48" s="764"/>
      <c r="L48" s="764"/>
      <c r="M48" s="764"/>
      <c r="N48" s="764"/>
      <c r="O48" s="764"/>
      <c r="P48" s="764"/>
      <c r="Q48" s="764"/>
      <c r="R48" s="764"/>
      <c r="S48" s="764"/>
      <c r="T48" s="764"/>
      <c r="U48" s="764"/>
      <c r="V48" s="764"/>
      <c r="W48" s="764"/>
      <c r="X48" s="765"/>
      <c r="Y48" s="1009"/>
      <c r="Z48" s="765"/>
      <c r="AA48" s="1106"/>
      <c r="AB48" s="764"/>
      <c r="AC48" s="764"/>
      <c r="AD48" s="764"/>
      <c r="AE48" s="764"/>
      <c r="AF48" s="764"/>
      <c r="AG48" s="764"/>
      <c r="AH48" s="764"/>
      <c r="AI48" s="764"/>
      <c r="AJ48" s="765"/>
      <c r="AK48" s="1106"/>
      <c r="AL48" s="764"/>
      <c r="AM48" s="764"/>
      <c r="AN48" s="764"/>
      <c r="AO48" s="764"/>
      <c r="AP48" s="764"/>
      <c r="AQ48" s="764"/>
      <c r="AR48" s="764"/>
      <c r="AS48" s="764"/>
      <c r="AT48" s="765"/>
    </row>
    <row r="49" spans="8:46" ht="15" customHeight="1" x14ac:dyDescent="0.25">
      <c r="H49" s="1104">
        <v>6</v>
      </c>
      <c r="I49" s="765"/>
      <c r="J49" s="1105"/>
      <c r="K49" s="764"/>
      <c r="L49" s="764"/>
      <c r="M49" s="764"/>
      <c r="N49" s="764"/>
      <c r="O49" s="764"/>
      <c r="P49" s="764"/>
      <c r="Q49" s="764"/>
      <c r="R49" s="764"/>
      <c r="S49" s="764"/>
      <c r="T49" s="764"/>
      <c r="U49" s="764"/>
      <c r="V49" s="764"/>
      <c r="W49" s="764"/>
      <c r="X49" s="765"/>
      <c r="Y49" s="1009"/>
      <c r="Z49" s="765"/>
      <c r="AA49" s="1106"/>
      <c r="AB49" s="764"/>
      <c r="AC49" s="764"/>
      <c r="AD49" s="764"/>
      <c r="AE49" s="764"/>
      <c r="AF49" s="764"/>
      <c r="AG49" s="764"/>
      <c r="AH49" s="764"/>
      <c r="AI49" s="764"/>
      <c r="AJ49" s="765"/>
      <c r="AK49" s="1106"/>
      <c r="AL49" s="764"/>
      <c r="AM49" s="764"/>
      <c r="AN49" s="764"/>
      <c r="AO49" s="764"/>
      <c r="AP49" s="764"/>
      <c r="AQ49" s="764"/>
      <c r="AR49" s="764"/>
      <c r="AS49" s="764"/>
      <c r="AT49" s="765"/>
    </row>
    <row r="50" spans="8:46" ht="15" customHeight="1" x14ac:dyDescent="0.25">
      <c r="H50" s="1104">
        <v>7</v>
      </c>
      <c r="I50" s="765"/>
      <c r="J50" s="1105"/>
      <c r="K50" s="764"/>
      <c r="L50" s="764"/>
      <c r="M50" s="764"/>
      <c r="N50" s="764"/>
      <c r="O50" s="764"/>
      <c r="P50" s="764"/>
      <c r="Q50" s="764"/>
      <c r="R50" s="764"/>
      <c r="S50" s="764"/>
      <c r="T50" s="764"/>
      <c r="U50" s="764"/>
      <c r="V50" s="764"/>
      <c r="W50" s="764"/>
      <c r="X50" s="765"/>
      <c r="Y50" s="1009"/>
      <c r="Z50" s="765"/>
      <c r="AA50" s="1106"/>
      <c r="AB50" s="764"/>
      <c r="AC50" s="764"/>
      <c r="AD50" s="764"/>
      <c r="AE50" s="764"/>
      <c r="AF50" s="764"/>
      <c r="AG50" s="764"/>
      <c r="AH50" s="764"/>
      <c r="AI50" s="764"/>
      <c r="AJ50" s="765"/>
      <c r="AK50" s="1106"/>
      <c r="AL50" s="764"/>
      <c r="AM50" s="764"/>
      <c r="AN50" s="764"/>
      <c r="AO50" s="764"/>
      <c r="AP50" s="764"/>
      <c r="AQ50" s="764"/>
      <c r="AR50" s="764"/>
      <c r="AS50" s="764"/>
      <c r="AT50" s="765"/>
    </row>
    <row r="51" spans="8:46" ht="15" customHeight="1" x14ac:dyDescent="0.25">
      <c r="H51" s="1104">
        <v>8</v>
      </c>
      <c r="I51" s="765"/>
      <c r="J51" s="1105"/>
      <c r="K51" s="764"/>
      <c r="L51" s="764"/>
      <c r="M51" s="764"/>
      <c r="N51" s="764"/>
      <c r="O51" s="764"/>
      <c r="P51" s="764"/>
      <c r="Q51" s="764"/>
      <c r="R51" s="764"/>
      <c r="S51" s="764"/>
      <c r="T51" s="764"/>
      <c r="U51" s="764"/>
      <c r="V51" s="764"/>
      <c r="W51" s="764"/>
      <c r="X51" s="765"/>
      <c r="Y51" s="1009"/>
      <c r="Z51" s="765"/>
      <c r="AA51" s="1106"/>
      <c r="AB51" s="764"/>
      <c r="AC51" s="764"/>
      <c r="AD51" s="764"/>
      <c r="AE51" s="764"/>
      <c r="AF51" s="764"/>
      <c r="AG51" s="764"/>
      <c r="AH51" s="764"/>
      <c r="AI51" s="764"/>
      <c r="AJ51" s="765"/>
      <c r="AK51" s="1106"/>
      <c r="AL51" s="764"/>
      <c r="AM51" s="764"/>
      <c r="AN51" s="764"/>
      <c r="AO51" s="764"/>
      <c r="AP51" s="764"/>
      <c r="AQ51" s="764"/>
      <c r="AR51" s="764"/>
      <c r="AS51" s="764"/>
      <c r="AT51" s="765"/>
    </row>
    <row r="52" spans="8:46" ht="15" customHeight="1" x14ac:dyDescent="0.25">
      <c r="H52" s="1115"/>
      <c r="I52" s="765"/>
      <c r="J52" s="1107"/>
      <c r="K52" s="764"/>
      <c r="L52" s="764"/>
      <c r="M52" s="764"/>
      <c r="N52" s="764"/>
      <c r="O52" s="764"/>
      <c r="P52" s="764"/>
      <c r="Q52" s="764"/>
      <c r="R52" s="764"/>
      <c r="S52" s="764"/>
      <c r="T52" s="764"/>
      <c r="U52" s="764"/>
      <c r="V52" s="764"/>
      <c r="W52" s="764"/>
      <c r="X52" s="765"/>
      <c r="Y52" s="1113"/>
      <c r="Z52" s="765"/>
      <c r="AA52" s="1110"/>
      <c r="AB52" s="764"/>
      <c r="AC52" s="764"/>
      <c r="AD52" s="764"/>
      <c r="AE52" s="764"/>
      <c r="AF52" s="764"/>
      <c r="AG52" s="764"/>
      <c r="AH52" s="764"/>
      <c r="AI52" s="764"/>
      <c r="AJ52" s="765"/>
      <c r="AK52" s="1110"/>
      <c r="AL52" s="764"/>
      <c r="AM52" s="764"/>
      <c r="AN52" s="764"/>
      <c r="AO52" s="764"/>
      <c r="AP52" s="764"/>
      <c r="AQ52" s="764"/>
      <c r="AR52" s="764"/>
      <c r="AS52" s="764"/>
      <c r="AT52" s="765"/>
    </row>
    <row r="53" spans="8:46" ht="15" customHeight="1" x14ac:dyDescent="0.25">
      <c r="H53" s="1112" t="s">
        <v>1832</v>
      </c>
      <c r="I53" s="764"/>
      <c r="J53" s="764"/>
      <c r="K53" s="764"/>
      <c r="L53" s="764"/>
      <c r="M53" s="764"/>
      <c r="N53" s="764"/>
      <c r="O53" s="764"/>
      <c r="P53" s="764"/>
      <c r="Q53" s="764"/>
      <c r="R53" s="764"/>
      <c r="S53" s="764"/>
      <c r="T53" s="764"/>
      <c r="U53" s="764"/>
      <c r="V53" s="764"/>
      <c r="W53" s="764"/>
      <c r="X53" s="764"/>
      <c r="Y53" s="764"/>
      <c r="Z53" s="765"/>
      <c r="AA53" s="1106">
        <f>SUM(AA44:AT52)</f>
        <v>0</v>
      </c>
      <c r="AB53" s="764"/>
      <c r="AC53" s="764"/>
      <c r="AD53" s="764"/>
      <c r="AE53" s="764"/>
      <c r="AF53" s="764"/>
      <c r="AG53" s="764"/>
      <c r="AH53" s="764"/>
      <c r="AI53" s="764"/>
      <c r="AJ53" s="765"/>
      <c r="AK53" s="1106">
        <f>SUM(AK44:BD52)</f>
        <v>0</v>
      </c>
      <c r="AL53" s="764"/>
      <c r="AM53" s="764"/>
      <c r="AN53" s="764"/>
      <c r="AO53" s="764"/>
      <c r="AP53" s="764"/>
      <c r="AQ53" s="764"/>
      <c r="AR53" s="764"/>
      <c r="AS53" s="764"/>
      <c r="AT53" s="765"/>
    </row>
    <row r="54" spans="8:46" ht="14.25" customHeight="1" x14ac:dyDescent="0.25">
      <c r="AS54" s="443"/>
      <c r="AT54" s="443"/>
    </row>
    <row r="55" spans="8:46" ht="14.25" customHeight="1" x14ac:dyDescent="0.25">
      <c r="AS55" s="443"/>
      <c r="AT55" s="443"/>
    </row>
    <row r="56" spans="8:46" ht="14.25" customHeight="1" x14ac:dyDescent="0.25">
      <c r="AS56" s="443"/>
      <c r="AT56" s="443"/>
    </row>
    <row r="57" spans="8:46" ht="14.25" customHeight="1" x14ac:dyDescent="0.25">
      <c r="H57" s="976" t="s">
        <v>1795</v>
      </c>
      <c r="I57" s="824"/>
      <c r="J57" s="824"/>
      <c r="K57" s="824"/>
      <c r="L57" s="824"/>
      <c r="M57" s="824"/>
      <c r="N57" s="824"/>
      <c r="O57" s="824"/>
      <c r="P57" s="824"/>
      <c r="Q57" s="824"/>
      <c r="R57" s="824"/>
      <c r="S57" s="824"/>
      <c r="T57" s="824"/>
      <c r="U57" s="824"/>
      <c r="V57" s="824"/>
      <c r="W57" s="824"/>
      <c r="X57" s="824"/>
      <c r="Y57" s="825"/>
      <c r="Z57" s="976" t="s">
        <v>1796</v>
      </c>
      <c r="AA57" s="824"/>
      <c r="AB57" s="824"/>
      <c r="AC57" s="824"/>
      <c r="AD57" s="824"/>
      <c r="AE57" s="824"/>
      <c r="AF57" s="824"/>
      <c r="AG57" s="824"/>
      <c r="AH57" s="824"/>
      <c r="AI57" s="824"/>
      <c r="AJ57" s="824"/>
      <c r="AK57" s="824"/>
      <c r="AL57" s="824"/>
      <c r="AM57" s="824"/>
      <c r="AN57" s="824"/>
      <c r="AO57" s="824"/>
      <c r="AP57" s="824"/>
      <c r="AQ57" s="825"/>
      <c r="AS57" s="443"/>
      <c r="AT57" s="443"/>
    </row>
    <row r="58" spans="8:46" ht="14.25" customHeight="1" x14ac:dyDescent="0.25">
      <c r="H58" s="257" t="s">
        <v>796</v>
      </c>
      <c r="I58" s="258"/>
      <c r="J58" s="258"/>
      <c r="K58" s="258"/>
      <c r="L58" s="258"/>
      <c r="M58" s="258"/>
      <c r="N58" s="258"/>
      <c r="O58" s="258"/>
      <c r="P58" s="258"/>
      <c r="Q58" s="259"/>
      <c r="R58" s="257" t="s">
        <v>1511</v>
      </c>
      <c r="S58" s="258"/>
      <c r="T58" s="258"/>
      <c r="U58" s="259"/>
      <c r="V58" s="257" t="s">
        <v>1510</v>
      </c>
      <c r="W58" s="258"/>
      <c r="X58" s="258"/>
      <c r="Y58" s="259"/>
      <c r="Z58" s="257" t="s">
        <v>796</v>
      </c>
      <c r="AA58" s="258"/>
      <c r="AB58" s="258"/>
      <c r="AC58" s="258"/>
      <c r="AD58" s="258"/>
      <c r="AE58" s="258"/>
      <c r="AF58" s="258"/>
      <c r="AG58" s="258"/>
      <c r="AH58" s="258"/>
      <c r="AI58" s="259"/>
      <c r="AJ58" s="257" t="s">
        <v>1511</v>
      </c>
      <c r="AK58" s="258"/>
      <c r="AL58" s="258"/>
      <c r="AM58" s="259"/>
      <c r="AN58" s="257" t="s">
        <v>1510</v>
      </c>
      <c r="AO58" s="258"/>
      <c r="AP58" s="258"/>
      <c r="AQ58" s="259"/>
      <c r="AS58" s="443"/>
      <c r="AT58" s="443"/>
    </row>
    <row r="59" spans="8:46" ht="14.25" customHeight="1" x14ac:dyDescent="0.25">
      <c r="H59" s="260"/>
      <c r="Q59" s="261"/>
      <c r="R59" s="260"/>
      <c r="U59" s="261"/>
      <c r="V59" s="260"/>
      <c r="Y59" s="261"/>
      <c r="Z59" s="260"/>
      <c r="AI59" s="261"/>
      <c r="AJ59" s="260"/>
      <c r="AM59" s="261"/>
      <c r="AN59" s="260"/>
      <c r="AQ59" s="261"/>
      <c r="AS59" s="443"/>
      <c r="AT59" s="443"/>
    </row>
    <row r="60" spans="8:46" ht="14.25" customHeight="1" x14ac:dyDescent="0.25">
      <c r="H60" s="260"/>
      <c r="Q60" s="261"/>
      <c r="R60" s="260"/>
      <c r="U60" s="261"/>
      <c r="V60" s="260"/>
      <c r="Y60" s="261"/>
      <c r="Z60" s="260"/>
      <c r="AI60" s="261"/>
      <c r="AJ60" s="260"/>
      <c r="AM60" s="261"/>
      <c r="AN60" s="260"/>
      <c r="AQ60" s="261"/>
      <c r="AS60" s="443"/>
      <c r="AT60" s="443"/>
    </row>
    <row r="61" spans="8:46" ht="14.25" customHeight="1" x14ac:dyDescent="0.25">
      <c r="H61" s="260"/>
      <c r="Q61" s="261"/>
      <c r="R61" s="260"/>
      <c r="U61" s="261"/>
      <c r="V61" s="260"/>
      <c r="Y61" s="261"/>
      <c r="Z61" s="260"/>
      <c r="AI61" s="261"/>
      <c r="AJ61" s="260"/>
      <c r="AM61" s="261"/>
      <c r="AN61" s="260"/>
      <c r="AQ61" s="261"/>
      <c r="AS61" s="443"/>
      <c r="AT61" s="443"/>
    </row>
    <row r="62" spans="8:46" ht="14.25" customHeight="1" x14ac:dyDescent="0.25">
      <c r="H62" s="260"/>
      <c r="Q62" s="261"/>
      <c r="R62" s="260"/>
      <c r="U62" s="261"/>
      <c r="V62" s="260"/>
      <c r="Y62" s="261"/>
      <c r="Z62" s="260"/>
      <c r="AI62" s="261"/>
      <c r="AJ62" s="260"/>
      <c r="AM62" s="261"/>
      <c r="AN62" s="260"/>
      <c r="AQ62" s="261"/>
      <c r="AS62" s="443"/>
      <c r="AT62" s="443"/>
    </row>
    <row r="63" spans="8:46" ht="14.25" customHeight="1" x14ac:dyDescent="0.25">
      <c r="H63" s="262"/>
      <c r="I63" s="263"/>
      <c r="J63" s="263"/>
      <c r="K63" s="263"/>
      <c r="L63" s="263"/>
      <c r="M63" s="263"/>
      <c r="N63" s="263"/>
      <c r="O63" s="263"/>
      <c r="P63" s="263"/>
      <c r="Q63" s="264"/>
      <c r="R63" s="262"/>
      <c r="S63" s="263"/>
      <c r="T63" s="263"/>
      <c r="U63" s="264"/>
      <c r="V63" s="262"/>
      <c r="W63" s="263"/>
      <c r="X63" s="263"/>
      <c r="Y63" s="264"/>
      <c r="Z63" s="262"/>
      <c r="AA63" s="263"/>
      <c r="AB63" s="263"/>
      <c r="AC63" s="263"/>
      <c r="AD63" s="263"/>
      <c r="AE63" s="263"/>
      <c r="AF63" s="263"/>
      <c r="AG63" s="263"/>
      <c r="AH63" s="263"/>
      <c r="AI63" s="264"/>
      <c r="AJ63" s="262"/>
      <c r="AK63" s="263"/>
      <c r="AL63" s="263"/>
      <c r="AM63" s="264"/>
      <c r="AN63" s="262"/>
      <c r="AO63" s="263"/>
      <c r="AP63" s="263"/>
      <c r="AQ63" s="264"/>
      <c r="AS63" s="443"/>
      <c r="AT63" s="443"/>
    </row>
    <row r="64" spans="8:46" ht="14.25" customHeight="1" x14ac:dyDescent="0.25">
      <c r="AM64" s="265" t="s">
        <v>1797</v>
      </c>
      <c r="AN64" s="131" t="str">
        <f>'E-7-1'!U24</f>
        <v>E-7-1-4</v>
      </c>
      <c r="AS64" s="443"/>
      <c r="AT64" s="443"/>
    </row>
  </sheetData>
  <mergeCells count="151">
    <mergeCell ref="B17:E17"/>
    <mergeCell ref="B30:E30"/>
    <mergeCell ref="B36:E36"/>
    <mergeCell ref="J26:X26"/>
    <mergeCell ref="H39:I39"/>
    <mergeCell ref="AK37:AT37"/>
    <mergeCell ref="H23:I23"/>
    <mergeCell ref="J37:X37"/>
    <mergeCell ref="B20:E20"/>
    <mergeCell ref="J27:X27"/>
    <mergeCell ref="H44:I44"/>
    <mergeCell ref="J35:X35"/>
    <mergeCell ref="AK38:AT38"/>
    <mergeCell ref="B12:E12"/>
    <mergeCell ref="H45:I45"/>
    <mergeCell ref="Y25:Z25"/>
    <mergeCell ref="J33:X33"/>
    <mergeCell ref="B13:E13"/>
    <mergeCell ref="Y33:Z33"/>
    <mergeCell ref="J34:X34"/>
    <mergeCell ref="H38:I38"/>
    <mergeCell ref="AK44:AT44"/>
    <mergeCell ref="Y37:Z37"/>
    <mergeCell ref="AK43:AT43"/>
    <mergeCell ref="H22:I22"/>
    <mergeCell ref="AA37:AJ37"/>
    <mergeCell ref="J23:X23"/>
    <mergeCell ref="H30:I30"/>
    <mergeCell ref="Y43:Z43"/>
    <mergeCell ref="H29:I29"/>
    <mergeCell ref="AA23:AT23"/>
    <mergeCell ref="H37:I37"/>
    <mergeCell ref="H33:I33"/>
    <mergeCell ref="B14:E14"/>
    <mergeCell ref="AK50:AT50"/>
    <mergeCell ref="J24:X24"/>
    <mergeCell ref="Y24:Z24"/>
    <mergeCell ref="Y45:Z45"/>
    <mergeCell ref="AA49:AJ49"/>
    <mergeCell ref="J44:X44"/>
    <mergeCell ref="AA45:AJ45"/>
    <mergeCell ref="AK45:AT45"/>
    <mergeCell ref="J28:X28"/>
    <mergeCell ref="Y31:Z31"/>
    <mergeCell ref="Y40:Z40"/>
    <mergeCell ref="AA39:AJ39"/>
    <mergeCell ref="AA25:AT25"/>
    <mergeCell ref="AA44:AJ44"/>
    <mergeCell ref="Y28:Z28"/>
    <mergeCell ref="Y32:Z32"/>
    <mergeCell ref="J40:X40"/>
    <mergeCell ref="AK48:AT48"/>
    <mergeCell ref="AA38:AJ38"/>
    <mergeCell ref="AA32:AT32"/>
    <mergeCell ref="AA46:AJ46"/>
    <mergeCell ref="G9:Z11"/>
    <mergeCell ref="AK46:AT46"/>
    <mergeCell ref="AK40:AT40"/>
    <mergeCell ref="H50:I50"/>
    <mergeCell ref="AA29:AT29"/>
    <mergeCell ref="AA51:AJ51"/>
    <mergeCell ref="B32:E32"/>
    <mergeCell ref="H25:I25"/>
    <mergeCell ref="H34:I34"/>
    <mergeCell ref="B16:E16"/>
    <mergeCell ref="J32:X32"/>
    <mergeCell ref="H49:I49"/>
    <mergeCell ref="Y51:Z51"/>
    <mergeCell ref="B34:E34"/>
    <mergeCell ref="B28:E28"/>
    <mergeCell ref="B18:E18"/>
    <mergeCell ref="AA40:AJ40"/>
    <mergeCell ref="H28:I28"/>
    <mergeCell ref="Y27:Z27"/>
    <mergeCell ref="AK51:AT51"/>
    <mergeCell ref="Y23:Z23"/>
    <mergeCell ref="B19:E19"/>
    <mergeCell ref="H48:I48"/>
    <mergeCell ref="H35:I35"/>
    <mergeCell ref="Z57:AQ57"/>
    <mergeCell ref="J30:X30"/>
    <mergeCell ref="AA53:AJ53"/>
    <mergeCell ref="H57:Y57"/>
    <mergeCell ref="H53:Z53"/>
    <mergeCell ref="Y47:Z47"/>
    <mergeCell ref="Y38:Z38"/>
    <mergeCell ref="G7:AR7"/>
    <mergeCell ref="Y26:Z26"/>
    <mergeCell ref="AA43:AJ43"/>
    <mergeCell ref="J47:X47"/>
    <mergeCell ref="AA52:AJ52"/>
    <mergeCell ref="J51:X51"/>
    <mergeCell ref="AK52:AT52"/>
    <mergeCell ref="AK49:AT49"/>
    <mergeCell ref="AA33:AT33"/>
    <mergeCell ref="Y50:Z50"/>
    <mergeCell ref="H52:I52"/>
    <mergeCell ref="J43:X43"/>
    <mergeCell ref="Y34:Z34"/>
    <mergeCell ref="AA26:AT26"/>
    <mergeCell ref="Y48:Z48"/>
    <mergeCell ref="H24:I24"/>
    <mergeCell ref="J38:X38"/>
    <mergeCell ref="Y52:Z52"/>
    <mergeCell ref="Y49:Z49"/>
    <mergeCell ref="AA27:AT27"/>
    <mergeCell ref="AA24:AT24"/>
    <mergeCell ref="AK53:AT53"/>
    <mergeCell ref="J50:X50"/>
    <mergeCell ref="H32:I32"/>
    <mergeCell ref="J46:X46"/>
    <mergeCell ref="AK47:AT47"/>
    <mergeCell ref="AA48:AJ48"/>
    <mergeCell ref="Y46:Z46"/>
    <mergeCell ref="AK39:AT39"/>
    <mergeCell ref="J52:X52"/>
    <mergeCell ref="H47:I47"/>
    <mergeCell ref="J39:X39"/>
    <mergeCell ref="AA35:AT35"/>
    <mergeCell ref="J48:X48"/>
    <mergeCell ref="J49:X49"/>
    <mergeCell ref="H43:I43"/>
    <mergeCell ref="AA50:AJ50"/>
    <mergeCell ref="J45:X45"/>
    <mergeCell ref="H40:I40"/>
    <mergeCell ref="Y39:Z39"/>
    <mergeCell ref="AA47:AJ47"/>
    <mergeCell ref="B10:E10"/>
    <mergeCell ref="H26:I26"/>
    <mergeCell ref="B4:E4"/>
    <mergeCell ref="Y35:Z35"/>
    <mergeCell ref="J25:X25"/>
    <mergeCell ref="Y44:Z44"/>
    <mergeCell ref="H46:I46"/>
    <mergeCell ref="AA34:AT34"/>
    <mergeCell ref="H51:I51"/>
    <mergeCell ref="H27:I27"/>
    <mergeCell ref="B8:E8"/>
    <mergeCell ref="AA31:AT31"/>
    <mergeCell ref="J29:X29"/>
    <mergeCell ref="B6:E6"/>
    <mergeCell ref="AA22:AT22"/>
    <mergeCell ref="B15:E15"/>
    <mergeCell ref="H31:I31"/>
    <mergeCell ref="AA28:AT28"/>
    <mergeCell ref="Y30:Z30"/>
    <mergeCell ref="Y29:Z29"/>
    <mergeCell ref="J22:X22"/>
    <mergeCell ref="AA30:AT30"/>
    <mergeCell ref="J31:X31"/>
    <mergeCell ref="Y22:Z22"/>
  </mergeCells>
  <hyperlinks>
    <hyperlink ref="B4" location="PANDUAN!A1" display="PANDUAN" xr:uid="{00000000-0004-0000-A800-000000000000}"/>
    <hyperlink ref="B6" location="'EWS DIRECTORY'!A1" display="EWS DIRECTORY" xr:uid="{00000000-0004-0000-A800-000001000000}"/>
    <hyperlink ref="B8" location="'DATA PEMICU'!A1" display="DATA PEMICU" xr:uid="{00000000-0004-0000-A800-000002000000}"/>
    <hyperlink ref="B10" location="'DATA PENGUJI'!A1" display="DATA PENGUJI" xr:uid="{00000000-0004-0000-A800-000003000000}"/>
    <hyperlink ref="B12" location="'MAIN LEVEL'!A1" display="MAIN LEVEL" xr:uid="{00000000-0004-0000-A800-000004000000}"/>
  </hyperlinks>
  <pageMargins left="0.51181102362204722" right="0.15748031496062989" top="0.55118110236220474" bottom="0.55118110236220474" header="0" footer="0"/>
  <pageSetup paperSize="9" scale="60" orientation="landscape"/>
  <headerFooter>
    <oddFooter>&amp;Rhalaman &amp;P dari</oddFooter>
  </headerFooter>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900-000000000000}">
  <sheetPr codeName="Sheet396">
    <tabColor theme="4" tint="-0.249977111117893"/>
  </sheetPr>
  <dimension ref="A1:BO44"/>
  <sheetViews>
    <sheetView topLeftCell="E3" zoomScaleNormal="100" workbookViewId="0">
      <selection activeCell="AQ18" sqref="AQ18:AU18"/>
    </sheetView>
  </sheetViews>
  <sheetFormatPr defaultColWidth="3.88671875" defaultRowHeight="13.8" x14ac:dyDescent="0.25"/>
  <cols>
    <col min="1" max="1" width="0" style="110" hidden="1"/>
    <col min="2" max="5" width="3.88671875" style="177" customWidth="1"/>
    <col min="6" max="6" width="3.88671875" style="110" customWidth="1"/>
  </cols>
  <sheetData>
    <row r="1" spans="2:67" x14ac:dyDescent="0.25">
      <c r="G1" s="178"/>
      <c r="H1" s="55"/>
      <c r="I1" s="55"/>
      <c r="J1" s="55"/>
      <c r="K1" s="55"/>
      <c r="L1" s="55"/>
      <c r="M1" s="55"/>
      <c r="N1" s="55"/>
    </row>
    <row r="2" spans="2:67" x14ac:dyDescent="0.25">
      <c r="G2" s="55" t="s">
        <v>1674</v>
      </c>
      <c r="H2" s="55"/>
      <c r="I2" s="55"/>
      <c r="J2" s="55"/>
      <c r="K2" s="55"/>
      <c r="L2" s="55"/>
      <c r="M2" s="55"/>
      <c r="N2" s="55"/>
    </row>
    <row r="3" spans="2:67" x14ac:dyDescent="0.25">
      <c r="B3" s="111"/>
      <c r="C3" s="111"/>
      <c r="D3" s="111"/>
      <c r="E3" s="111"/>
      <c r="G3" s="55"/>
      <c r="H3" s="55"/>
      <c r="I3" s="55"/>
      <c r="J3" s="55"/>
      <c r="K3" s="55"/>
      <c r="L3" s="55"/>
      <c r="M3" s="55"/>
      <c r="N3" s="55"/>
    </row>
    <row r="4" spans="2:67" x14ac:dyDescent="0.25">
      <c r="B4" s="762" t="s">
        <v>79</v>
      </c>
      <c r="C4" s="761"/>
      <c r="D4" s="761"/>
      <c r="E4" s="761"/>
      <c r="G4" s="55"/>
      <c r="H4" s="55"/>
      <c r="I4" s="55"/>
      <c r="J4" s="55"/>
      <c r="K4" s="55"/>
      <c r="L4" s="55"/>
      <c r="M4" s="55"/>
      <c r="N4" s="55"/>
    </row>
    <row r="5" spans="2:67" x14ac:dyDescent="0.25">
      <c r="B5" s="111"/>
      <c r="C5" s="111"/>
      <c r="D5" s="111"/>
      <c r="E5" s="111"/>
      <c r="G5" s="55"/>
      <c r="H5" s="55"/>
      <c r="I5" s="55"/>
      <c r="J5" s="55"/>
      <c r="K5" s="55"/>
      <c r="L5" s="55"/>
      <c r="M5" s="55"/>
      <c r="N5" s="55"/>
    </row>
    <row r="6" spans="2:67" x14ac:dyDescent="0.25">
      <c r="B6" s="762" t="s">
        <v>87</v>
      </c>
      <c r="C6" s="761"/>
      <c r="D6" s="761"/>
      <c r="E6" s="761"/>
      <c r="G6" s="55"/>
      <c r="H6" s="55"/>
      <c r="I6" s="55"/>
      <c r="J6" s="55"/>
      <c r="K6" s="55"/>
      <c r="L6" s="55"/>
      <c r="M6" s="55"/>
      <c r="N6" s="55"/>
    </row>
    <row r="7" spans="2:67" x14ac:dyDescent="0.25">
      <c r="B7" s="111"/>
      <c r="C7" s="111"/>
      <c r="D7" s="111"/>
      <c r="E7" s="111"/>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58"/>
      <c r="AU7" s="58"/>
      <c r="AV7" s="58"/>
      <c r="AW7" s="58"/>
      <c r="AX7" s="58"/>
      <c r="AY7" s="58"/>
      <c r="AZ7" s="58"/>
      <c r="BA7" s="58"/>
      <c r="BB7" s="58"/>
      <c r="BC7" s="58"/>
      <c r="BD7" s="58"/>
      <c r="BE7" s="58"/>
      <c r="BF7" s="58"/>
      <c r="BG7" s="58"/>
      <c r="BH7" s="58"/>
      <c r="BI7" s="58"/>
      <c r="BJ7" s="58"/>
      <c r="BK7" s="58"/>
      <c r="BL7" s="58"/>
      <c r="BM7" s="58"/>
      <c r="BN7" s="58"/>
      <c r="BO7" s="58"/>
    </row>
    <row r="8" spans="2:67" x14ac:dyDescent="0.25">
      <c r="B8" s="762" t="s">
        <v>94</v>
      </c>
      <c r="C8" s="761"/>
      <c r="D8" s="761"/>
      <c r="E8" s="761"/>
      <c r="G8" s="55"/>
      <c r="H8" s="55"/>
      <c r="I8" s="55"/>
      <c r="J8" s="55"/>
      <c r="K8" s="55"/>
      <c r="L8" s="55"/>
      <c r="M8" s="55"/>
      <c r="N8" s="55"/>
    </row>
    <row r="9" spans="2:67" ht="14.4" customHeight="1" x14ac:dyDescent="0.25">
      <c r="B9" s="111"/>
      <c r="C9" s="111"/>
      <c r="D9" s="111"/>
      <c r="E9" s="111"/>
      <c r="G9" s="999" t="str">
        <f>"Rincian "&amp;'E-7'!G9&amp;" "&amp;'E-7-1'!M26</f>
        <v>Rincian Biaya Sehubungan dengan Jasa Berdasarkan Bahan Bukti Pidana</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303"/>
    </row>
    <row r="10" spans="2:67" x14ac:dyDescent="0.25">
      <c r="B10" s="762" t="s">
        <v>101</v>
      </c>
      <c r="C10" s="761"/>
      <c r="D10" s="761"/>
      <c r="E10" s="761"/>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304"/>
    </row>
    <row r="11" spans="2:67"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305"/>
    </row>
    <row r="12" spans="2:67" x14ac:dyDescent="0.25">
      <c r="B12" s="762" t="s">
        <v>106</v>
      </c>
      <c r="C12" s="761"/>
      <c r="D12" s="761"/>
      <c r="E12" s="761"/>
      <c r="G12" s="254"/>
      <c r="H12" s="254"/>
      <c r="I12" s="254"/>
      <c r="J12" s="254"/>
      <c r="K12" s="254"/>
      <c r="L12" s="254"/>
      <c r="M12" s="254"/>
      <c r="N12" s="254"/>
    </row>
    <row r="13" spans="2:67" ht="14.25" customHeight="1" x14ac:dyDescent="0.25">
      <c r="B13" s="962" t="str">
        <f>HYPERLINK("#'"&amp;'EWS DIRECTORY'!$J$163&amp;"'!A1",'EWS DIRECTORY'!$J$163)</f>
        <v>E-7</v>
      </c>
      <c r="C13" s="761"/>
      <c r="D13" s="761"/>
      <c r="E13" s="761"/>
      <c r="G13" s="55" t="s">
        <v>1680</v>
      </c>
      <c r="H13" s="55"/>
      <c r="I13" s="254"/>
      <c r="J13" s="254"/>
      <c r="K13" s="254"/>
      <c r="L13" s="254"/>
      <c r="M13" s="254"/>
      <c r="N13" s="254"/>
    </row>
    <row r="14" spans="2:67" x14ac:dyDescent="0.25">
      <c r="B14" s="931" t="str">
        <f>HYPERLINK("#'"&amp;'EWS DIRECTORY'!$J$164&amp;"'!A1",'EWS DIRECTORY'!$J$164)</f>
        <v>E-7-1</v>
      </c>
      <c r="C14" s="761"/>
      <c r="D14" s="761"/>
      <c r="E14" s="761"/>
      <c r="G14" s="55" t="s">
        <v>1681</v>
      </c>
      <c r="H14" s="55"/>
      <c r="I14" s="55"/>
      <c r="J14" s="254"/>
      <c r="K14" s="254"/>
      <c r="L14" s="254"/>
      <c r="M14" s="254"/>
      <c r="N14" s="254"/>
    </row>
    <row r="15" spans="2:67" ht="14.25" customHeight="1" x14ac:dyDescent="0.25">
      <c r="B15" s="929" t="str">
        <f>HYPERLINK("#'"&amp;'EWS DIRECTORY'!$J$165&amp;"'!A1",'EWS DIRECTORY'!$J$165)</f>
        <v>E-7-1-1</v>
      </c>
      <c r="C15" s="761"/>
      <c r="D15" s="761"/>
      <c r="E15" s="761"/>
      <c r="G15" s="55" t="s">
        <v>1744</v>
      </c>
      <c r="H15" s="55"/>
      <c r="I15" s="55" t="s">
        <v>1744</v>
      </c>
      <c r="J15" s="254"/>
      <c r="K15" s="254"/>
      <c r="L15" s="254"/>
      <c r="M15" s="254"/>
      <c r="N15" s="254"/>
    </row>
    <row r="16" spans="2:67" ht="14.25" customHeight="1" x14ac:dyDescent="0.25">
      <c r="B16" s="929" t="str">
        <f>HYPERLINK("#'"&amp;'EWS DIRECTORY'!$J$166&amp;"'!A1",'EWS DIRECTORY'!$J$166)</f>
        <v>E-7-1-2</v>
      </c>
      <c r="C16" s="761"/>
      <c r="D16" s="761"/>
      <c r="E16" s="761"/>
    </row>
    <row r="17" spans="2:42" x14ac:dyDescent="0.25">
      <c r="B17" s="929" t="str">
        <f>HYPERLINK("#'"&amp;'EWS DIRECTORY'!$J$167&amp;"'!A1",'EWS DIRECTORY'!$J$167)</f>
        <v>E-7-1-3</v>
      </c>
      <c r="C17" s="761"/>
      <c r="D17" s="761"/>
      <c r="E17" s="761"/>
      <c r="G17" s="55" t="s">
        <v>1798</v>
      </c>
    </row>
    <row r="18" spans="2:42" ht="14.25" customHeight="1" x14ac:dyDescent="0.25">
      <c r="B18" s="929" t="str">
        <f>HYPERLINK("#'"&amp;'EWS DIRECTORY'!$J$168&amp;"'!A1",'EWS DIRECTORY'!$J$168)</f>
        <v>E-7-1-4</v>
      </c>
      <c r="C18" s="761"/>
      <c r="D18" s="761"/>
      <c r="E18" s="761"/>
      <c r="G18" s="55"/>
    </row>
    <row r="19" spans="2:42" ht="12.75" customHeight="1" x14ac:dyDescent="0.25">
      <c r="B19" s="927" t="str">
        <f>HYPERLINK("#'"&amp;'EWS DIRECTORY'!$J$169&amp;"'!A1",'EWS DIRECTORY'!$J$169)</f>
        <v>E-7-1-5</v>
      </c>
      <c r="C19" s="761"/>
      <c r="D19" s="761"/>
      <c r="E19" s="761"/>
      <c r="G19" s="55"/>
      <c r="H19" s="1116" t="s">
        <v>1445</v>
      </c>
      <c r="I19" s="825"/>
      <c r="J19" s="1116" t="s">
        <v>1452</v>
      </c>
      <c r="K19" s="824"/>
      <c r="L19" s="824"/>
      <c r="M19" s="824"/>
      <c r="N19" s="824"/>
      <c r="O19" s="825"/>
      <c r="P19" s="1116" t="s">
        <v>1915</v>
      </c>
      <c r="Q19" s="824"/>
      <c r="R19" s="824"/>
      <c r="S19" s="824"/>
      <c r="T19" s="824"/>
      <c r="U19" s="825"/>
      <c r="V19" s="1116" t="s">
        <v>1916</v>
      </c>
      <c r="W19" s="824"/>
      <c r="X19" s="824"/>
      <c r="Y19" s="824"/>
      <c r="Z19" s="824"/>
      <c r="AA19" s="824"/>
      <c r="AB19" s="824"/>
      <c r="AC19" s="824"/>
      <c r="AD19" s="824"/>
      <c r="AE19" s="824"/>
      <c r="AF19" s="824"/>
      <c r="AG19" s="824"/>
      <c r="AH19" s="824"/>
      <c r="AI19" s="824"/>
      <c r="AJ19" s="824"/>
      <c r="AK19" s="825"/>
      <c r="AL19" s="1120" t="s">
        <v>1481</v>
      </c>
      <c r="AM19" s="1121"/>
      <c r="AN19" s="1121"/>
      <c r="AO19" s="1121"/>
      <c r="AP19" s="1122"/>
    </row>
    <row r="20" spans="2:42" ht="14.25" customHeight="1" x14ac:dyDescent="0.25">
      <c r="B20" s="929" t="str">
        <f>HYPERLINK("#'"&amp;'EWS DIRECTORY'!$J$170&amp;"'!A1",'EWS DIRECTORY'!$J$170)</f>
        <v>E-7-1-6</v>
      </c>
      <c r="C20" s="761"/>
      <c r="D20" s="761"/>
      <c r="E20" s="761"/>
      <c r="G20" s="55"/>
      <c r="H20" s="1117"/>
      <c r="I20" s="825"/>
      <c r="J20" s="1119"/>
      <c r="K20" s="824"/>
      <c r="L20" s="824"/>
      <c r="M20" s="824"/>
      <c r="N20" s="824"/>
      <c r="O20" s="825"/>
      <c r="P20" s="1117"/>
      <c r="Q20" s="824"/>
      <c r="R20" s="824"/>
      <c r="S20" s="824"/>
      <c r="T20" s="824"/>
      <c r="U20" s="825"/>
      <c r="V20" s="1117"/>
      <c r="W20" s="824"/>
      <c r="X20" s="824"/>
      <c r="Y20" s="824"/>
      <c r="Z20" s="824"/>
      <c r="AA20" s="824"/>
      <c r="AB20" s="824"/>
      <c r="AC20" s="824"/>
      <c r="AD20" s="824"/>
      <c r="AE20" s="824"/>
      <c r="AF20" s="824"/>
      <c r="AG20" s="824"/>
      <c r="AH20" s="824"/>
      <c r="AI20" s="824"/>
      <c r="AJ20" s="824"/>
      <c r="AK20" s="825"/>
      <c r="AL20" s="1063"/>
      <c r="AM20" s="764"/>
      <c r="AN20" s="764"/>
      <c r="AO20" s="764"/>
      <c r="AP20" s="765"/>
    </row>
    <row r="21" spans="2:42" ht="14.25" customHeight="1" x14ac:dyDescent="0.25">
      <c r="G21" s="55"/>
      <c r="H21" s="1117"/>
      <c r="I21" s="825"/>
      <c r="J21" s="1119"/>
      <c r="K21" s="824"/>
      <c r="L21" s="824"/>
      <c r="M21" s="824"/>
      <c r="N21" s="824"/>
      <c r="O21" s="825"/>
      <c r="P21" s="1117"/>
      <c r="Q21" s="824"/>
      <c r="R21" s="824"/>
      <c r="S21" s="824"/>
      <c r="T21" s="824"/>
      <c r="U21" s="825"/>
      <c r="V21" s="1117"/>
      <c r="W21" s="824"/>
      <c r="X21" s="824"/>
      <c r="Y21" s="824"/>
      <c r="Z21" s="824"/>
      <c r="AA21" s="824"/>
      <c r="AB21" s="824"/>
      <c r="AC21" s="824"/>
      <c r="AD21" s="824"/>
      <c r="AE21" s="824"/>
      <c r="AF21" s="824"/>
      <c r="AG21" s="824"/>
      <c r="AH21" s="824"/>
      <c r="AI21" s="824"/>
      <c r="AJ21" s="824"/>
      <c r="AK21" s="825"/>
      <c r="AL21" s="1063"/>
      <c r="AM21" s="764"/>
      <c r="AN21" s="764"/>
      <c r="AO21" s="764"/>
      <c r="AP21" s="765"/>
    </row>
    <row r="22" spans="2:42" ht="14.25" customHeight="1" x14ac:dyDescent="0.25">
      <c r="G22" s="55"/>
      <c r="H22" s="1117"/>
      <c r="I22" s="825"/>
      <c r="J22" s="1119"/>
      <c r="K22" s="824"/>
      <c r="L22" s="824"/>
      <c r="M22" s="824"/>
      <c r="N22" s="824"/>
      <c r="O22" s="825"/>
      <c r="P22" s="1117"/>
      <c r="Q22" s="824"/>
      <c r="R22" s="824"/>
      <c r="S22" s="824"/>
      <c r="T22" s="824"/>
      <c r="U22" s="825"/>
      <c r="V22" s="1117"/>
      <c r="W22" s="824"/>
      <c r="X22" s="824"/>
      <c r="Y22" s="824"/>
      <c r="Z22" s="824"/>
      <c r="AA22" s="824"/>
      <c r="AB22" s="824"/>
      <c r="AC22" s="824"/>
      <c r="AD22" s="824"/>
      <c r="AE22" s="824"/>
      <c r="AF22" s="824"/>
      <c r="AG22" s="824"/>
      <c r="AH22" s="824"/>
      <c r="AI22" s="824"/>
      <c r="AJ22" s="824"/>
      <c r="AK22" s="825"/>
      <c r="AL22" s="1063"/>
      <c r="AM22" s="764"/>
      <c r="AN22" s="764"/>
      <c r="AO22" s="764"/>
      <c r="AP22" s="765"/>
    </row>
    <row r="23" spans="2:42" ht="14.25" customHeight="1" x14ac:dyDescent="0.25">
      <c r="G23" s="55"/>
      <c r="H23" s="1117"/>
      <c r="I23" s="825"/>
      <c r="J23" s="1119"/>
      <c r="K23" s="824"/>
      <c r="L23" s="824"/>
      <c r="M23" s="824"/>
      <c r="N23" s="824"/>
      <c r="O23" s="825"/>
      <c r="P23" s="1117"/>
      <c r="Q23" s="824"/>
      <c r="R23" s="824"/>
      <c r="S23" s="824"/>
      <c r="T23" s="824"/>
      <c r="U23" s="825"/>
      <c r="V23" s="1117"/>
      <c r="W23" s="824"/>
      <c r="X23" s="824"/>
      <c r="Y23" s="824"/>
      <c r="Z23" s="824"/>
      <c r="AA23" s="824"/>
      <c r="AB23" s="824"/>
      <c r="AC23" s="824"/>
      <c r="AD23" s="824"/>
      <c r="AE23" s="824"/>
      <c r="AF23" s="824"/>
      <c r="AG23" s="824"/>
      <c r="AH23" s="824"/>
      <c r="AI23" s="824"/>
      <c r="AJ23" s="824"/>
      <c r="AK23" s="825"/>
      <c r="AL23" s="1063"/>
      <c r="AM23" s="764"/>
      <c r="AN23" s="764"/>
      <c r="AO23" s="764"/>
      <c r="AP23" s="765"/>
    </row>
    <row r="24" spans="2:42" ht="14.25" customHeight="1" x14ac:dyDescent="0.25">
      <c r="G24" s="55"/>
      <c r="H24" s="1117"/>
      <c r="I24" s="825"/>
      <c r="J24" s="1119"/>
      <c r="K24" s="824"/>
      <c r="L24" s="824"/>
      <c r="M24" s="824"/>
      <c r="N24" s="824"/>
      <c r="O24" s="825"/>
      <c r="P24" s="1117"/>
      <c r="Q24" s="824"/>
      <c r="R24" s="824"/>
      <c r="S24" s="824"/>
      <c r="T24" s="824"/>
      <c r="U24" s="825"/>
      <c r="V24" s="1117"/>
      <c r="W24" s="824"/>
      <c r="X24" s="824"/>
      <c r="Y24" s="824"/>
      <c r="Z24" s="824"/>
      <c r="AA24" s="824"/>
      <c r="AB24" s="824"/>
      <c r="AC24" s="824"/>
      <c r="AD24" s="824"/>
      <c r="AE24" s="824"/>
      <c r="AF24" s="824"/>
      <c r="AG24" s="824"/>
      <c r="AH24" s="824"/>
      <c r="AI24" s="824"/>
      <c r="AJ24" s="824"/>
      <c r="AK24" s="825"/>
      <c r="AL24" s="1063"/>
      <c r="AM24" s="764"/>
      <c r="AN24" s="764"/>
      <c r="AO24" s="764"/>
      <c r="AP24" s="765"/>
    </row>
    <row r="25" spans="2:42" ht="14.25" customHeight="1" x14ac:dyDescent="0.25">
      <c r="G25" s="55"/>
      <c r="H25" s="1117"/>
      <c r="I25" s="825"/>
      <c r="J25" s="1119"/>
      <c r="K25" s="824"/>
      <c r="L25" s="824"/>
      <c r="M25" s="824"/>
      <c r="N25" s="824"/>
      <c r="O25" s="825"/>
      <c r="P25" s="1117"/>
      <c r="Q25" s="824"/>
      <c r="R25" s="824"/>
      <c r="S25" s="824"/>
      <c r="T25" s="824"/>
      <c r="U25" s="825"/>
      <c r="V25" s="1117"/>
      <c r="W25" s="824"/>
      <c r="X25" s="824"/>
      <c r="Y25" s="824"/>
      <c r="Z25" s="824"/>
      <c r="AA25" s="824"/>
      <c r="AB25" s="824"/>
      <c r="AC25" s="824"/>
      <c r="AD25" s="824"/>
      <c r="AE25" s="824"/>
      <c r="AF25" s="824"/>
      <c r="AG25" s="824"/>
      <c r="AH25" s="824"/>
      <c r="AI25" s="824"/>
      <c r="AJ25" s="824"/>
      <c r="AK25" s="825"/>
      <c r="AL25" s="1063"/>
      <c r="AM25" s="764"/>
      <c r="AN25" s="764"/>
      <c r="AO25" s="764"/>
      <c r="AP25" s="765"/>
    </row>
    <row r="26" spans="2:42" ht="14.25" customHeight="1" x14ac:dyDescent="0.25">
      <c r="G26" s="55"/>
      <c r="H26" s="1117"/>
      <c r="I26" s="825"/>
      <c r="J26" s="1119"/>
      <c r="K26" s="824"/>
      <c r="L26" s="824"/>
      <c r="M26" s="824"/>
      <c r="N26" s="824"/>
      <c r="O26" s="825"/>
      <c r="P26" s="1117"/>
      <c r="Q26" s="824"/>
      <c r="R26" s="824"/>
      <c r="S26" s="824"/>
      <c r="T26" s="824"/>
      <c r="U26" s="825"/>
      <c r="V26" s="1117"/>
      <c r="W26" s="824"/>
      <c r="X26" s="824"/>
      <c r="Y26" s="824"/>
      <c r="Z26" s="824"/>
      <c r="AA26" s="824"/>
      <c r="AB26" s="824"/>
      <c r="AC26" s="824"/>
      <c r="AD26" s="824"/>
      <c r="AE26" s="824"/>
      <c r="AF26" s="824"/>
      <c r="AG26" s="824"/>
      <c r="AH26" s="824"/>
      <c r="AI26" s="824"/>
      <c r="AJ26" s="824"/>
      <c r="AK26" s="825"/>
      <c r="AL26" s="1063"/>
      <c r="AM26" s="764"/>
      <c r="AN26" s="764"/>
      <c r="AO26" s="764"/>
      <c r="AP26" s="765"/>
    </row>
    <row r="27" spans="2:42" x14ac:dyDescent="0.25">
      <c r="H27" s="1117"/>
      <c r="I27" s="825"/>
      <c r="J27" s="1119"/>
      <c r="K27" s="824"/>
      <c r="L27" s="824"/>
      <c r="M27" s="824"/>
      <c r="N27" s="824"/>
      <c r="O27" s="825"/>
      <c r="P27" s="1117"/>
      <c r="Q27" s="824"/>
      <c r="R27" s="824"/>
      <c r="S27" s="824"/>
      <c r="T27" s="824"/>
      <c r="U27" s="825"/>
      <c r="V27" s="1117"/>
      <c r="W27" s="824"/>
      <c r="X27" s="824"/>
      <c r="Y27" s="824"/>
      <c r="Z27" s="824"/>
      <c r="AA27" s="824"/>
      <c r="AB27" s="824"/>
      <c r="AC27" s="824"/>
      <c r="AD27" s="824"/>
      <c r="AE27" s="824"/>
      <c r="AF27" s="824"/>
      <c r="AG27" s="824"/>
      <c r="AH27" s="824"/>
      <c r="AI27" s="824"/>
      <c r="AJ27" s="824"/>
      <c r="AK27" s="825"/>
      <c r="AL27" s="1063"/>
      <c r="AM27" s="764"/>
      <c r="AN27" s="764"/>
      <c r="AO27" s="764"/>
      <c r="AP27" s="765"/>
    </row>
    <row r="28" spans="2:42" x14ac:dyDescent="0.25">
      <c r="B28" s="760"/>
      <c r="C28" s="761"/>
      <c r="D28" s="761"/>
      <c r="E28" s="761"/>
      <c r="H28" s="1117"/>
      <c r="I28" s="825"/>
      <c r="J28" s="1119"/>
      <c r="K28" s="824"/>
      <c r="L28" s="824"/>
      <c r="M28" s="824"/>
      <c r="N28" s="824"/>
      <c r="O28" s="825"/>
      <c r="P28" s="1117"/>
      <c r="Q28" s="824"/>
      <c r="R28" s="824"/>
      <c r="S28" s="824"/>
      <c r="T28" s="824"/>
      <c r="U28" s="825"/>
      <c r="V28" s="1117"/>
      <c r="W28" s="824"/>
      <c r="X28" s="824"/>
      <c r="Y28" s="824"/>
      <c r="Z28" s="824"/>
      <c r="AA28" s="824"/>
      <c r="AB28" s="824"/>
      <c r="AC28" s="824"/>
      <c r="AD28" s="824"/>
      <c r="AE28" s="824"/>
      <c r="AF28" s="824"/>
      <c r="AG28" s="824"/>
      <c r="AH28" s="824"/>
      <c r="AI28" s="824"/>
      <c r="AJ28" s="824"/>
      <c r="AK28" s="825"/>
      <c r="AL28" s="1063"/>
      <c r="AM28" s="764"/>
      <c r="AN28" s="764"/>
      <c r="AO28" s="764"/>
      <c r="AP28" s="765"/>
    </row>
    <row r="29" spans="2:42" x14ac:dyDescent="0.25">
      <c r="H29" s="1117"/>
      <c r="I29" s="825"/>
      <c r="J29" s="1119"/>
      <c r="K29" s="824"/>
      <c r="L29" s="824"/>
      <c r="M29" s="824"/>
      <c r="N29" s="824"/>
      <c r="O29" s="825"/>
      <c r="P29" s="1117"/>
      <c r="Q29" s="824"/>
      <c r="R29" s="824"/>
      <c r="S29" s="824"/>
      <c r="T29" s="824"/>
      <c r="U29" s="825"/>
      <c r="V29" s="1117"/>
      <c r="W29" s="824"/>
      <c r="X29" s="824"/>
      <c r="Y29" s="824"/>
      <c r="Z29" s="824"/>
      <c r="AA29" s="824"/>
      <c r="AB29" s="824"/>
      <c r="AC29" s="824"/>
      <c r="AD29" s="824"/>
      <c r="AE29" s="824"/>
      <c r="AF29" s="824"/>
      <c r="AG29" s="824"/>
      <c r="AH29" s="824"/>
      <c r="AI29" s="824"/>
      <c r="AJ29" s="824"/>
      <c r="AK29" s="825"/>
      <c r="AL29" s="1063"/>
      <c r="AM29" s="764"/>
      <c r="AN29" s="764"/>
      <c r="AO29" s="764"/>
      <c r="AP29" s="765"/>
    </row>
    <row r="30" spans="2:42" x14ac:dyDescent="0.25">
      <c r="B30" s="760"/>
      <c r="C30" s="761"/>
      <c r="D30" s="761"/>
      <c r="E30" s="761"/>
      <c r="H30" s="1117"/>
      <c r="I30" s="825"/>
      <c r="J30" s="1119"/>
      <c r="K30" s="824"/>
      <c r="L30" s="824"/>
      <c r="M30" s="824"/>
      <c r="N30" s="824"/>
      <c r="O30" s="825"/>
      <c r="P30" s="1117"/>
      <c r="Q30" s="824"/>
      <c r="R30" s="824"/>
      <c r="S30" s="824"/>
      <c r="T30" s="824"/>
      <c r="U30" s="825"/>
      <c r="V30" s="1117"/>
      <c r="W30" s="824"/>
      <c r="X30" s="824"/>
      <c r="Y30" s="824"/>
      <c r="Z30" s="824"/>
      <c r="AA30" s="824"/>
      <c r="AB30" s="824"/>
      <c r="AC30" s="824"/>
      <c r="AD30" s="824"/>
      <c r="AE30" s="824"/>
      <c r="AF30" s="824"/>
      <c r="AG30" s="824"/>
      <c r="AH30" s="824"/>
      <c r="AI30" s="824"/>
      <c r="AJ30" s="824"/>
      <c r="AK30" s="825"/>
      <c r="AL30" s="1063"/>
      <c r="AM30" s="764"/>
      <c r="AN30" s="764"/>
      <c r="AO30" s="764"/>
      <c r="AP30" s="765"/>
    </row>
    <row r="31" spans="2:42" x14ac:dyDescent="0.25">
      <c r="H31" s="1117"/>
      <c r="I31" s="825"/>
      <c r="J31" s="1119"/>
      <c r="K31" s="824"/>
      <c r="L31" s="824"/>
      <c r="M31" s="824"/>
      <c r="N31" s="824"/>
      <c r="O31" s="825"/>
      <c r="P31" s="1117"/>
      <c r="Q31" s="824"/>
      <c r="R31" s="824"/>
      <c r="S31" s="824"/>
      <c r="T31" s="824"/>
      <c r="U31" s="825"/>
      <c r="V31" s="1117"/>
      <c r="W31" s="824"/>
      <c r="X31" s="824"/>
      <c r="Y31" s="824"/>
      <c r="Z31" s="824"/>
      <c r="AA31" s="824"/>
      <c r="AB31" s="824"/>
      <c r="AC31" s="824"/>
      <c r="AD31" s="824"/>
      <c r="AE31" s="824"/>
      <c r="AF31" s="824"/>
      <c r="AG31" s="824"/>
      <c r="AH31" s="824"/>
      <c r="AI31" s="824"/>
      <c r="AJ31" s="824"/>
      <c r="AK31" s="825"/>
      <c r="AL31" s="1063"/>
      <c r="AM31" s="764"/>
      <c r="AN31" s="764"/>
      <c r="AO31" s="764"/>
      <c r="AP31" s="765"/>
    </row>
    <row r="32" spans="2:42" x14ac:dyDescent="0.25">
      <c r="B32" s="760"/>
      <c r="C32" s="761"/>
      <c r="D32" s="761"/>
      <c r="E32" s="761"/>
      <c r="H32" s="1117"/>
      <c r="I32" s="825"/>
      <c r="J32" s="1119"/>
      <c r="K32" s="824"/>
      <c r="L32" s="824"/>
      <c r="M32" s="824"/>
      <c r="N32" s="824"/>
      <c r="O32" s="825"/>
      <c r="P32" s="1117"/>
      <c r="Q32" s="824"/>
      <c r="R32" s="824"/>
      <c r="S32" s="824"/>
      <c r="T32" s="824"/>
      <c r="U32" s="825"/>
      <c r="V32" s="1117"/>
      <c r="W32" s="824"/>
      <c r="X32" s="824"/>
      <c r="Y32" s="824"/>
      <c r="Z32" s="824"/>
      <c r="AA32" s="824"/>
      <c r="AB32" s="824"/>
      <c r="AC32" s="824"/>
      <c r="AD32" s="824"/>
      <c r="AE32" s="824"/>
      <c r="AF32" s="824"/>
      <c r="AG32" s="824"/>
      <c r="AH32" s="824"/>
      <c r="AI32" s="824"/>
      <c r="AJ32" s="824"/>
      <c r="AK32" s="825"/>
      <c r="AL32" s="1063"/>
      <c r="AM32" s="764"/>
      <c r="AN32" s="764"/>
      <c r="AO32" s="764"/>
      <c r="AP32" s="765"/>
    </row>
    <row r="33" spans="2:43" x14ac:dyDescent="0.25">
      <c r="H33" s="1117"/>
      <c r="I33" s="825"/>
      <c r="J33" s="1119"/>
      <c r="K33" s="824"/>
      <c r="L33" s="824"/>
      <c r="M33" s="824"/>
      <c r="N33" s="824"/>
      <c r="O33" s="825"/>
      <c r="P33" s="1117"/>
      <c r="Q33" s="824"/>
      <c r="R33" s="824"/>
      <c r="S33" s="824"/>
      <c r="T33" s="824"/>
      <c r="U33" s="825"/>
      <c r="V33" s="1117"/>
      <c r="W33" s="824"/>
      <c r="X33" s="824"/>
      <c r="Y33" s="824"/>
      <c r="Z33" s="824"/>
      <c r="AA33" s="824"/>
      <c r="AB33" s="824"/>
      <c r="AC33" s="824"/>
      <c r="AD33" s="824"/>
      <c r="AE33" s="824"/>
      <c r="AF33" s="824"/>
      <c r="AG33" s="824"/>
      <c r="AH33" s="824"/>
      <c r="AI33" s="824"/>
      <c r="AJ33" s="824"/>
      <c r="AK33" s="825"/>
      <c r="AL33" s="1063"/>
      <c r="AM33" s="764"/>
      <c r="AN33" s="764"/>
      <c r="AO33" s="764"/>
      <c r="AP33" s="765"/>
    </row>
    <row r="34" spans="2:43" x14ac:dyDescent="0.25">
      <c r="B34" s="760"/>
      <c r="C34" s="761"/>
      <c r="D34" s="761"/>
      <c r="E34" s="761"/>
      <c r="H34" s="113"/>
      <c r="I34" s="114"/>
      <c r="J34" s="1161"/>
      <c r="K34" s="824"/>
      <c r="L34" s="824"/>
      <c r="M34" s="824"/>
      <c r="N34" s="824"/>
      <c r="O34" s="825"/>
      <c r="P34" s="1159"/>
      <c r="Q34" s="824"/>
      <c r="R34" s="824"/>
      <c r="S34" s="824"/>
      <c r="T34" s="824"/>
      <c r="U34" s="825"/>
      <c r="V34" s="1160"/>
      <c r="W34" s="824"/>
      <c r="X34" s="824"/>
      <c r="Y34" s="824"/>
      <c r="Z34" s="824"/>
      <c r="AA34" s="824"/>
      <c r="AB34" s="824"/>
      <c r="AC34" s="824"/>
      <c r="AD34" s="824"/>
      <c r="AE34" s="824"/>
      <c r="AF34" s="824"/>
      <c r="AG34" s="824"/>
      <c r="AH34" s="824"/>
      <c r="AI34" s="824"/>
      <c r="AJ34" s="824"/>
      <c r="AK34" s="1124"/>
      <c r="AL34" s="1065"/>
      <c r="AM34" s="764"/>
      <c r="AN34" s="764"/>
      <c r="AO34" s="764"/>
      <c r="AP34" s="765"/>
    </row>
    <row r="35" spans="2:43" x14ac:dyDescent="0.25">
      <c r="H35" s="1123" t="s">
        <v>1804</v>
      </c>
      <c r="I35" s="824"/>
      <c r="J35" s="824"/>
      <c r="K35" s="824"/>
      <c r="L35" s="824"/>
      <c r="M35" s="824"/>
      <c r="N35" s="824"/>
      <c r="O35" s="824"/>
      <c r="P35" s="824"/>
      <c r="Q35" s="824"/>
      <c r="R35" s="824"/>
      <c r="S35" s="824"/>
      <c r="T35" s="824"/>
      <c r="U35" s="824"/>
      <c r="V35" s="824"/>
      <c r="W35" s="824"/>
      <c r="X35" s="824"/>
      <c r="Y35" s="824"/>
      <c r="Z35" s="824"/>
      <c r="AA35" s="824"/>
      <c r="AB35" s="824"/>
      <c r="AC35" s="824"/>
      <c r="AD35" s="824"/>
      <c r="AE35" s="824"/>
      <c r="AF35" s="824"/>
      <c r="AG35" s="824"/>
      <c r="AH35" s="824"/>
      <c r="AI35" s="824"/>
      <c r="AJ35" s="824"/>
      <c r="AK35" s="1124"/>
      <c r="AL35" s="1063">
        <f>SUM(AL20:AP34)</f>
        <v>0</v>
      </c>
      <c r="AM35" s="764"/>
      <c r="AN35" s="764"/>
      <c r="AO35" s="764"/>
      <c r="AP35" s="765"/>
    </row>
    <row r="36" spans="2:43" x14ac:dyDescent="0.25">
      <c r="B36" s="760"/>
      <c r="C36" s="761"/>
      <c r="D36" s="761"/>
      <c r="E36" s="761"/>
    </row>
    <row r="37" spans="2:43" x14ac:dyDescent="0.25">
      <c r="H37" s="976" t="s">
        <v>1795</v>
      </c>
      <c r="I37" s="824"/>
      <c r="J37" s="824"/>
      <c r="K37" s="824"/>
      <c r="L37" s="824"/>
      <c r="M37" s="824"/>
      <c r="N37" s="824"/>
      <c r="O37" s="824"/>
      <c r="P37" s="824"/>
      <c r="Q37" s="824"/>
      <c r="R37" s="824"/>
      <c r="S37" s="824"/>
      <c r="T37" s="824"/>
      <c r="U37" s="824"/>
      <c r="V37" s="824"/>
      <c r="W37" s="824"/>
      <c r="X37" s="824"/>
      <c r="Y37" s="825"/>
      <c r="Z37" s="976" t="s">
        <v>1796</v>
      </c>
      <c r="AA37" s="824"/>
      <c r="AB37" s="824"/>
      <c r="AC37" s="824"/>
      <c r="AD37" s="824"/>
      <c r="AE37" s="824"/>
      <c r="AF37" s="824"/>
      <c r="AG37" s="824"/>
      <c r="AH37" s="824"/>
      <c r="AI37" s="824"/>
      <c r="AJ37" s="824"/>
      <c r="AK37" s="824"/>
      <c r="AL37" s="824"/>
      <c r="AM37" s="824"/>
      <c r="AN37" s="824"/>
      <c r="AO37" s="824"/>
      <c r="AP37" s="824"/>
      <c r="AQ37" s="825"/>
    </row>
    <row r="38" spans="2:43" x14ac:dyDescent="0.25">
      <c r="H38" s="257" t="s">
        <v>796</v>
      </c>
      <c r="I38" s="258"/>
      <c r="J38" s="258"/>
      <c r="K38" s="258"/>
      <c r="L38" s="258"/>
      <c r="M38" s="258"/>
      <c r="N38" s="258"/>
      <c r="O38" s="258"/>
      <c r="P38" s="258"/>
      <c r="Q38" s="259"/>
      <c r="R38" s="257" t="s">
        <v>1511</v>
      </c>
      <c r="S38" s="258"/>
      <c r="T38" s="258"/>
      <c r="U38" s="259"/>
      <c r="V38" s="257" t="s">
        <v>1510</v>
      </c>
      <c r="W38" s="258"/>
      <c r="X38" s="258"/>
      <c r="Y38" s="259"/>
      <c r="Z38" s="257" t="s">
        <v>796</v>
      </c>
      <c r="AA38" s="258"/>
      <c r="AB38" s="258"/>
      <c r="AC38" s="258"/>
      <c r="AD38" s="258"/>
      <c r="AE38" s="258"/>
      <c r="AF38" s="258"/>
      <c r="AG38" s="258"/>
      <c r="AH38" s="258"/>
      <c r="AI38" s="259"/>
      <c r="AJ38" s="257" t="s">
        <v>1511</v>
      </c>
      <c r="AK38" s="258"/>
      <c r="AL38" s="258"/>
      <c r="AM38" s="259"/>
      <c r="AN38" s="257" t="s">
        <v>1510</v>
      </c>
      <c r="AO38" s="258"/>
      <c r="AP38" s="258"/>
      <c r="AQ38" s="259"/>
    </row>
    <row r="39" spans="2:43" x14ac:dyDescent="0.25">
      <c r="H39" s="260"/>
      <c r="Q39" s="261"/>
      <c r="R39" s="260"/>
      <c r="U39" s="261"/>
      <c r="V39" s="260"/>
      <c r="Y39" s="261"/>
      <c r="Z39" s="260"/>
      <c r="AI39" s="261"/>
      <c r="AJ39" s="260"/>
      <c r="AM39" s="261"/>
      <c r="AN39" s="260"/>
      <c r="AQ39" s="261"/>
    </row>
    <row r="40" spans="2:43" x14ac:dyDescent="0.25">
      <c r="H40" s="260"/>
      <c r="Q40" s="261"/>
      <c r="R40" s="260"/>
      <c r="U40" s="261"/>
      <c r="V40" s="260"/>
      <c r="Y40" s="261"/>
      <c r="Z40" s="260"/>
      <c r="AI40" s="261"/>
      <c r="AJ40" s="260"/>
      <c r="AM40" s="261"/>
      <c r="AN40" s="260"/>
      <c r="AQ40" s="261"/>
    </row>
    <row r="41" spans="2:43" x14ac:dyDescent="0.25">
      <c r="H41" s="260"/>
      <c r="Q41" s="261"/>
      <c r="R41" s="260"/>
      <c r="U41" s="261"/>
      <c r="V41" s="260"/>
      <c r="Y41" s="261"/>
      <c r="Z41" s="260"/>
      <c r="AI41" s="261"/>
      <c r="AJ41" s="260"/>
      <c r="AM41" s="261"/>
      <c r="AN41" s="260"/>
      <c r="AQ41" s="261"/>
    </row>
    <row r="42" spans="2:43" x14ac:dyDescent="0.25">
      <c r="H42" s="260"/>
      <c r="Q42" s="261"/>
      <c r="R42" s="260"/>
      <c r="U42" s="261"/>
      <c r="V42" s="260"/>
      <c r="Y42" s="261"/>
      <c r="Z42" s="260"/>
      <c r="AI42" s="261"/>
      <c r="AJ42" s="260"/>
      <c r="AM42" s="261"/>
      <c r="AN42" s="260"/>
      <c r="AQ42" s="261"/>
    </row>
    <row r="43" spans="2:43" x14ac:dyDescent="0.25">
      <c r="H43" s="262"/>
      <c r="I43" s="263"/>
      <c r="J43" s="263"/>
      <c r="K43" s="263"/>
      <c r="L43" s="263"/>
      <c r="M43" s="263"/>
      <c r="N43" s="263"/>
      <c r="O43" s="263"/>
      <c r="P43" s="263"/>
      <c r="Q43" s="264"/>
      <c r="R43" s="262"/>
      <c r="S43" s="263"/>
      <c r="T43" s="263"/>
      <c r="U43" s="264"/>
      <c r="V43" s="262"/>
      <c r="W43" s="263"/>
      <c r="X43" s="263"/>
      <c r="Y43" s="264"/>
      <c r="Z43" s="262"/>
      <c r="AA43" s="263"/>
      <c r="AB43" s="263"/>
      <c r="AC43" s="263"/>
      <c r="AD43" s="263"/>
      <c r="AE43" s="263"/>
      <c r="AF43" s="263"/>
      <c r="AG43" s="263"/>
      <c r="AH43" s="263"/>
      <c r="AI43" s="264"/>
      <c r="AJ43" s="262"/>
      <c r="AK43" s="263"/>
      <c r="AL43" s="263"/>
      <c r="AM43" s="264"/>
      <c r="AN43" s="262"/>
      <c r="AO43" s="263"/>
      <c r="AP43" s="263"/>
      <c r="AQ43" s="264"/>
    </row>
    <row r="44" spans="2:43" x14ac:dyDescent="0.25">
      <c r="AM44" s="265" t="s">
        <v>1797</v>
      </c>
      <c r="AN44" s="55" t="str">
        <f>'E-7-1'!U26</f>
        <v>E-7-1-5</v>
      </c>
    </row>
  </sheetData>
  <mergeCells count="103">
    <mergeCell ref="G9:Z11"/>
    <mergeCell ref="B32:E32"/>
    <mergeCell ref="H25:I25"/>
    <mergeCell ref="P32:U32"/>
    <mergeCell ref="J32:O32"/>
    <mergeCell ref="B16:E16"/>
    <mergeCell ref="V21:AK21"/>
    <mergeCell ref="P23:U23"/>
    <mergeCell ref="Z37:AQ37"/>
    <mergeCell ref="B36:E36"/>
    <mergeCell ref="AL26:AP26"/>
    <mergeCell ref="AL25:AP25"/>
    <mergeCell ref="H37:Y37"/>
    <mergeCell ref="V33:AK33"/>
    <mergeCell ref="J33:O33"/>
    <mergeCell ref="B12:E12"/>
    <mergeCell ref="B14:E14"/>
    <mergeCell ref="P20:U20"/>
    <mergeCell ref="V19:AK19"/>
    <mergeCell ref="P29:U29"/>
    <mergeCell ref="V28:AK28"/>
    <mergeCell ref="J19:O19"/>
    <mergeCell ref="B13:E13"/>
    <mergeCell ref="AL20:AP20"/>
    <mergeCell ref="B34:E34"/>
    <mergeCell ref="G7:AR7"/>
    <mergeCell ref="B18:E18"/>
    <mergeCell ref="P24:U24"/>
    <mergeCell ref="H29:I29"/>
    <mergeCell ref="V23:AK23"/>
    <mergeCell ref="P33:U33"/>
    <mergeCell ref="AL24:AP24"/>
    <mergeCell ref="H19:I19"/>
    <mergeCell ref="AL33:AP33"/>
    <mergeCell ref="H28:I28"/>
    <mergeCell ref="P26:U26"/>
    <mergeCell ref="V24:AK24"/>
    <mergeCell ref="B28:E28"/>
    <mergeCell ref="B30:E30"/>
    <mergeCell ref="B20:E20"/>
    <mergeCell ref="J30:O30"/>
    <mergeCell ref="AL31:AP31"/>
    <mergeCell ref="J28:O28"/>
    <mergeCell ref="AL29:AP29"/>
    <mergeCell ref="P22:U22"/>
    <mergeCell ref="H23:I23"/>
    <mergeCell ref="P31:U31"/>
    <mergeCell ref="V30:AK30"/>
    <mergeCell ref="B15:E15"/>
    <mergeCell ref="H31:I31"/>
    <mergeCell ref="J20:O20"/>
    <mergeCell ref="H21:I21"/>
    <mergeCell ref="V22:AK22"/>
    <mergeCell ref="J22:O22"/>
    <mergeCell ref="J31:O31"/>
    <mergeCell ref="AL32:AP32"/>
    <mergeCell ref="J21:O21"/>
    <mergeCell ref="J23:O23"/>
    <mergeCell ref="H22:I22"/>
    <mergeCell ref="B17:E17"/>
    <mergeCell ref="V31:AK31"/>
    <mergeCell ref="B19:E19"/>
    <mergeCell ref="AL22:AP22"/>
    <mergeCell ref="AL19:AP19"/>
    <mergeCell ref="V32:AK32"/>
    <mergeCell ref="P27:U27"/>
    <mergeCell ref="V26:AK26"/>
    <mergeCell ref="P21:U21"/>
    <mergeCell ref="H26:I26"/>
    <mergeCell ref="AL35:AP35"/>
    <mergeCell ref="P25:U25"/>
    <mergeCell ref="H35:AK35"/>
    <mergeCell ref="B4:E4"/>
    <mergeCell ref="P19:U19"/>
    <mergeCell ref="P28:U28"/>
    <mergeCell ref="AL28:AP28"/>
    <mergeCell ref="P30:U30"/>
    <mergeCell ref="H32:I32"/>
    <mergeCell ref="AL21:AP21"/>
    <mergeCell ref="V20:AK20"/>
    <mergeCell ref="V34:AK34"/>
    <mergeCell ref="V29:AK29"/>
    <mergeCell ref="H27:I27"/>
    <mergeCell ref="AL23:AP23"/>
    <mergeCell ref="J29:O29"/>
    <mergeCell ref="B8:E8"/>
    <mergeCell ref="H24:I24"/>
    <mergeCell ref="H33:I33"/>
    <mergeCell ref="B10:E10"/>
    <mergeCell ref="J34:O34"/>
    <mergeCell ref="V27:AK27"/>
    <mergeCell ref="J27:O27"/>
    <mergeCell ref="B6:E6"/>
    <mergeCell ref="P34:U34"/>
    <mergeCell ref="H30:I30"/>
    <mergeCell ref="J24:O24"/>
    <mergeCell ref="H20:I20"/>
    <mergeCell ref="AL34:AP34"/>
    <mergeCell ref="J26:O26"/>
    <mergeCell ref="AL27:AP27"/>
    <mergeCell ref="V25:AK25"/>
    <mergeCell ref="J25:O25"/>
    <mergeCell ref="AL30:AP30"/>
  </mergeCells>
  <hyperlinks>
    <hyperlink ref="B4" location="PANDUAN!A1" display="PANDUAN" xr:uid="{00000000-0004-0000-A900-000000000000}"/>
    <hyperlink ref="B6" location="'EWS DIRECTORY'!A1" display="EWS DIRECTORY" xr:uid="{00000000-0004-0000-A900-000001000000}"/>
    <hyperlink ref="B8" location="'DATA PEMICU'!A1" display="DATA PEMICU" xr:uid="{00000000-0004-0000-A900-000002000000}"/>
    <hyperlink ref="B10" location="'DATA PENGUJI'!A1" display="DATA PENGUJI" xr:uid="{00000000-0004-0000-A900-000003000000}"/>
    <hyperlink ref="B12" location="'MAIN LEVEL'!A1" display="MAIN LEVEL" xr:uid="{00000000-0004-0000-A900-000004000000}"/>
  </hyperlinks>
  <pageMargins left="0.7" right="0.7" top="0.75" bottom="0.75" header="0.3" footer="0.3"/>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A00-000000000000}">
  <sheetPr codeName="Sheet397">
    <tabColor theme="4" tint="-0.249977111117893"/>
  </sheetPr>
  <dimension ref="A1:N44"/>
  <sheetViews>
    <sheetView topLeftCell="B1" zoomScaleNormal="100" workbookViewId="0"/>
  </sheetViews>
  <sheetFormatPr defaultColWidth="14.44140625" defaultRowHeight="15" customHeight="1" x14ac:dyDescent="0.25"/>
  <cols>
    <col min="1" max="1" width="3" style="110" hidden="1" customWidth="1"/>
    <col min="2" max="5" width="3.88671875" style="177" customWidth="1"/>
    <col min="6" max="6" width="3.88671875" style="110" customWidth="1"/>
    <col min="7" max="7" width="10" style="443" customWidth="1"/>
    <col min="8" max="8" width="18" style="443" bestFit="1" customWidth="1"/>
    <col min="9" max="10" width="25" style="443" customWidth="1"/>
    <col min="11" max="11" width="26" style="443" bestFit="1" customWidth="1"/>
    <col min="12" max="12" width="24.44140625" style="443" customWidth="1"/>
    <col min="13" max="13" width="43" style="443" customWidth="1"/>
    <col min="14" max="14" width="22.44140625" style="443" customWidth="1"/>
    <col min="15" max="15" width="14.44140625" style="443" customWidth="1"/>
    <col min="16" max="16384" width="14.44140625" style="443"/>
  </cols>
  <sheetData>
    <row r="1" spans="2:14" ht="14.25" customHeight="1" x14ac:dyDescent="0.25">
      <c r="G1" s="216"/>
      <c r="H1" s="78"/>
      <c r="I1" s="78"/>
    </row>
    <row r="2" spans="2:14" ht="14.25" customHeight="1" x14ac:dyDescent="0.25">
      <c r="G2" s="78" t="s">
        <v>1674</v>
      </c>
      <c r="H2" s="78"/>
      <c r="I2" s="78"/>
    </row>
    <row r="3" spans="2:14" ht="14.25" customHeight="1" x14ac:dyDescent="0.25">
      <c r="B3" s="111"/>
      <c r="C3" s="111"/>
      <c r="D3" s="111"/>
      <c r="E3" s="111"/>
    </row>
    <row r="4" spans="2:14" ht="14.25" customHeight="1" x14ac:dyDescent="0.25">
      <c r="B4" s="762" t="s">
        <v>79</v>
      </c>
      <c r="C4" s="761"/>
      <c r="D4" s="761"/>
      <c r="E4" s="761"/>
    </row>
    <row r="5" spans="2:14" ht="14.25" customHeight="1" x14ac:dyDescent="0.25">
      <c r="B5" s="111"/>
      <c r="C5" s="111"/>
      <c r="D5" s="111"/>
      <c r="E5" s="111"/>
    </row>
    <row r="6" spans="2:14" ht="14.25" customHeight="1" x14ac:dyDescent="0.25">
      <c r="B6" s="762" t="s">
        <v>87</v>
      </c>
      <c r="C6" s="761"/>
      <c r="D6" s="761"/>
      <c r="E6" s="761"/>
    </row>
    <row r="7" spans="2:14" ht="15" customHeight="1" x14ac:dyDescent="0.25">
      <c r="B7" s="111"/>
      <c r="C7" s="111"/>
      <c r="D7" s="111"/>
      <c r="E7" s="111"/>
      <c r="G7" s="1126" t="s">
        <v>1676</v>
      </c>
      <c r="H7" s="997"/>
      <c r="I7" s="997"/>
      <c r="J7" s="997"/>
      <c r="K7" s="997"/>
      <c r="L7" s="997"/>
      <c r="M7" s="997"/>
      <c r="N7" s="997"/>
    </row>
    <row r="8" spans="2:14" ht="14.25" customHeight="1" x14ac:dyDescent="0.25">
      <c r="B8" s="762" t="s">
        <v>94</v>
      </c>
      <c r="C8" s="761"/>
      <c r="D8" s="761"/>
      <c r="E8" s="761"/>
    </row>
    <row r="9" spans="2:14" ht="14.25" customHeight="1" x14ac:dyDescent="0.25">
      <c r="B9" s="111"/>
      <c r="C9" s="111"/>
      <c r="D9" s="111"/>
      <c r="E9" s="111"/>
      <c r="G9" s="1130" t="str">
        <f>"Rincian "&amp;'E-7'!G9&amp;" "&amp;'E-7-1'!M28</f>
        <v>Rincian Biaya Sehubungan dengan Jasa Berdasarkan Data Pemicu dan Data Penguji</v>
      </c>
      <c r="H9" s="789"/>
      <c r="I9" s="789"/>
      <c r="J9" s="789"/>
      <c r="K9" s="790"/>
      <c r="L9" s="217" t="s">
        <v>796</v>
      </c>
      <c r="M9" s="218" t="e">
        <f>": "&amp;NAMA_WP</f>
        <v>#N/A</v>
      </c>
      <c r="N9" s="88"/>
    </row>
    <row r="10" spans="2:14" ht="14.25" customHeight="1" x14ac:dyDescent="0.25">
      <c r="B10" s="762" t="s">
        <v>101</v>
      </c>
      <c r="C10" s="761"/>
      <c r="D10" s="761"/>
      <c r="E10" s="761"/>
      <c r="G10" s="804"/>
      <c r="H10" s="997"/>
      <c r="I10" s="997"/>
      <c r="J10" s="997"/>
      <c r="K10" s="805"/>
      <c r="L10" s="219" t="s">
        <v>1401</v>
      </c>
      <c r="M10" s="220" t="e">
        <f>": "&amp;NPWP</f>
        <v>#N/A</v>
      </c>
      <c r="N10" s="129"/>
    </row>
    <row r="11" spans="2:14" ht="14.25" customHeight="1" x14ac:dyDescent="0.25">
      <c r="G11" s="806"/>
      <c r="H11" s="794"/>
      <c r="I11" s="794"/>
      <c r="J11" s="794"/>
      <c r="K11" s="807"/>
      <c r="L11" s="221" t="s">
        <v>1679</v>
      </c>
      <c r="M11" s="222" t="e">
        <f>": "&amp;ID_MS_TH_PJK</f>
        <v>#N/A</v>
      </c>
      <c r="N11" s="130"/>
    </row>
    <row r="12" spans="2:14" ht="14.25" customHeight="1" x14ac:dyDescent="0.25">
      <c r="B12" s="762" t="s">
        <v>106</v>
      </c>
      <c r="C12" s="761"/>
      <c r="D12" s="761"/>
      <c r="E12" s="761"/>
      <c r="G12" s="223"/>
      <c r="H12" s="223"/>
      <c r="I12" s="223"/>
      <c r="J12" s="223"/>
      <c r="K12" s="223"/>
      <c r="L12" s="223"/>
      <c r="M12" s="223"/>
      <c r="N12" s="223"/>
    </row>
    <row r="13" spans="2:14" ht="14.25" customHeight="1" x14ac:dyDescent="0.25">
      <c r="B13" s="962" t="str">
        <f>HYPERLINK("#'"&amp;'EWS DIRECTORY'!$J$163&amp;"'!A1",'EWS DIRECTORY'!$J$163)</f>
        <v>E-7</v>
      </c>
      <c r="C13" s="761"/>
      <c r="D13" s="761"/>
      <c r="E13" s="761"/>
      <c r="G13" s="443" t="s">
        <v>1680</v>
      </c>
      <c r="J13" s="223"/>
      <c r="K13" s="223"/>
      <c r="L13" s="223"/>
      <c r="M13" s="223"/>
      <c r="N13" s="223"/>
    </row>
    <row r="14" spans="2:14" ht="14.25" customHeight="1" x14ac:dyDescent="0.25">
      <c r="B14" s="931" t="str">
        <f>HYPERLINK("#'"&amp;'EWS DIRECTORY'!$J$164&amp;"'!A1",'EWS DIRECTORY'!$J$164)</f>
        <v>E-7-1</v>
      </c>
      <c r="C14" s="761"/>
      <c r="D14" s="761"/>
      <c r="E14" s="761"/>
      <c r="G14" s="443" t="s">
        <v>1681</v>
      </c>
      <c r="J14" s="443" t="s">
        <v>1917</v>
      </c>
      <c r="K14" s="223"/>
      <c r="L14" s="223"/>
      <c r="M14" s="223"/>
      <c r="N14" s="223"/>
    </row>
    <row r="15" spans="2:14" ht="14.25" customHeight="1" x14ac:dyDescent="0.25">
      <c r="B15" s="929" t="str">
        <f>HYPERLINK("#'"&amp;'EWS DIRECTORY'!$J$165&amp;"'!A1",'EWS DIRECTORY'!$J$165)</f>
        <v>E-7-1-1</v>
      </c>
      <c r="C15" s="761"/>
      <c r="D15" s="761"/>
      <c r="E15" s="761"/>
      <c r="G15" s="443" t="s">
        <v>1681</v>
      </c>
      <c r="J15" s="443" t="s">
        <v>1918</v>
      </c>
      <c r="K15" s="223"/>
      <c r="L15" s="223"/>
      <c r="M15" s="223"/>
      <c r="N15" s="223"/>
    </row>
    <row r="16" spans="2:14" ht="14.25" customHeight="1" x14ac:dyDescent="0.25">
      <c r="B16" s="929" t="str">
        <f>HYPERLINK("#'"&amp;'EWS DIRECTORY'!$J$166&amp;"'!A1",'EWS DIRECTORY'!$J$166)</f>
        <v>E-7-1-2</v>
      </c>
      <c r="C16" s="761"/>
      <c r="D16" s="761"/>
      <c r="E16" s="761"/>
      <c r="K16" s="223"/>
      <c r="L16" s="223"/>
      <c r="M16" s="223"/>
      <c r="N16" s="223"/>
    </row>
    <row r="17" spans="2:14" ht="14.25" customHeight="1" x14ac:dyDescent="0.25">
      <c r="B17" s="929" t="str">
        <f>HYPERLINK("#'"&amp;'EWS DIRECTORY'!$J$167&amp;"'!A1",'EWS DIRECTORY'!$J$167)</f>
        <v>E-7-1-3</v>
      </c>
      <c r="C17" s="761"/>
      <c r="D17" s="761"/>
      <c r="E17" s="761"/>
      <c r="J17" s="223"/>
      <c r="K17" s="223"/>
      <c r="L17" s="223"/>
      <c r="M17" s="223"/>
      <c r="N17" s="223"/>
    </row>
    <row r="18" spans="2:14" ht="14.25" customHeight="1" x14ac:dyDescent="0.25">
      <c r="B18" s="929" t="str">
        <f>HYPERLINK("#'"&amp;'EWS DIRECTORY'!$J$168&amp;"'!A1",'EWS DIRECTORY'!$J$168)</f>
        <v>E-7-1-4</v>
      </c>
      <c r="C18" s="761"/>
      <c r="D18" s="761"/>
      <c r="E18" s="761"/>
      <c r="G18" s="443" t="s">
        <v>1919</v>
      </c>
      <c r="J18" s="223"/>
      <c r="K18" s="223"/>
      <c r="L18" s="223"/>
      <c r="M18" s="223"/>
      <c r="N18" s="223"/>
    </row>
    <row r="19" spans="2:14" ht="14.25" customHeight="1" x14ac:dyDescent="0.25">
      <c r="B19" s="929" t="str">
        <f>HYPERLINK("#'"&amp;'EWS DIRECTORY'!$J$169&amp;"'!A1",'EWS DIRECTORY'!$J$169)</f>
        <v>E-7-1-5</v>
      </c>
      <c r="C19" s="761"/>
      <c r="D19" s="761"/>
      <c r="E19" s="761"/>
      <c r="G19" s="223"/>
      <c r="H19" s="223"/>
      <c r="I19" s="223"/>
      <c r="J19" s="223"/>
      <c r="K19" s="223"/>
      <c r="L19" s="223"/>
      <c r="M19" s="223"/>
      <c r="N19" s="223"/>
    </row>
    <row r="20" spans="2:14" ht="14.25" customHeight="1" x14ac:dyDescent="0.25">
      <c r="B20" s="927" t="str">
        <f>HYPERLINK("#'"&amp;'EWS DIRECTORY'!$J$170&amp;"'!A1",'EWS DIRECTORY'!$J$170)</f>
        <v>E-7-1-6</v>
      </c>
      <c r="C20" s="761"/>
      <c r="D20" s="761"/>
      <c r="E20" s="761"/>
      <c r="G20" s="223" t="s">
        <v>1920</v>
      </c>
      <c r="H20" s="223"/>
      <c r="I20" s="223"/>
      <c r="J20" s="223"/>
      <c r="K20" s="223"/>
      <c r="L20" s="223"/>
      <c r="M20" s="223"/>
      <c r="N20" s="223"/>
    </row>
    <row r="21" spans="2:14" ht="14.25" customHeight="1" x14ac:dyDescent="0.25">
      <c r="G21" s="223"/>
      <c r="H21" s="223"/>
      <c r="I21" s="223"/>
      <c r="J21" s="223"/>
      <c r="K21" s="223"/>
      <c r="L21" s="223"/>
      <c r="M21" s="223"/>
      <c r="N21" s="223"/>
    </row>
    <row r="22" spans="2:14" ht="14.25" customHeight="1" x14ac:dyDescent="0.25">
      <c r="G22" s="1129" t="s">
        <v>1445</v>
      </c>
      <c r="H22" s="1131" t="s">
        <v>1446</v>
      </c>
      <c r="I22" s="764"/>
      <c r="J22" s="764"/>
      <c r="K22" s="764"/>
      <c r="L22" s="764"/>
      <c r="M22" s="764"/>
      <c r="N22" s="764"/>
    </row>
    <row r="23" spans="2:14" ht="14.25" customHeight="1" x14ac:dyDescent="0.25">
      <c r="G23" s="769"/>
      <c r="H23" s="404" t="s">
        <v>1452</v>
      </c>
      <c r="I23" s="1128" t="s">
        <v>1453</v>
      </c>
      <c r="J23" s="765"/>
      <c r="K23" s="80" t="s">
        <v>1454</v>
      </c>
      <c r="L23" s="80" t="s">
        <v>1455</v>
      </c>
      <c r="M23" s="80" t="s">
        <v>1456</v>
      </c>
      <c r="N23" s="80" t="s">
        <v>1457</v>
      </c>
    </row>
    <row r="24" spans="2:14" ht="33.75" customHeight="1" x14ac:dyDescent="0.25">
      <c r="G24" s="383">
        <v>1</v>
      </c>
      <c r="H24" s="446" t="e">
        <f>ID_MS_TH_PJK</f>
        <v>#N/A</v>
      </c>
      <c r="I24" s="1162" t="e">
        <f>NO_BPS</f>
        <v>#N/A</v>
      </c>
      <c r="J24" s="765"/>
      <c r="K24" s="382" t="e">
        <f>PEMBETULAN_KE</f>
        <v>#N/A</v>
      </c>
      <c r="L24" s="537" t="e">
        <f>TGL_TERIMA</f>
        <v>#N/A</v>
      </c>
      <c r="M24" s="384" t="str">
        <f>'E-7'!G9</f>
        <v>Biaya Sehubungan dengan Jasa</v>
      </c>
      <c r="N24" s="539">
        <f>'MAIN LEVEL'!AB42</f>
        <v>0</v>
      </c>
    </row>
    <row r="25" spans="2:14" ht="14.25" customHeight="1" x14ac:dyDescent="0.25">
      <c r="G25" s="223"/>
      <c r="H25" s="223"/>
      <c r="I25" s="223"/>
      <c r="J25" s="223"/>
      <c r="K25" s="223"/>
      <c r="L25" s="223"/>
      <c r="M25" s="223"/>
      <c r="N25" s="223"/>
    </row>
    <row r="26" spans="2:14" ht="14.25" customHeight="1" x14ac:dyDescent="0.25">
      <c r="G26" s="223"/>
      <c r="H26" s="223"/>
      <c r="I26" s="223"/>
      <c r="J26" s="223"/>
      <c r="K26" s="223"/>
      <c r="L26" s="223"/>
      <c r="M26" s="223"/>
      <c r="N26" s="223"/>
    </row>
    <row r="27" spans="2:14" ht="14.25" customHeight="1" x14ac:dyDescent="0.25">
      <c r="G27" s="223"/>
      <c r="H27" s="223"/>
      <c r="I27" s="223"/>
      <c r="J27" s="223"/>
      <c r="K27" s="223"/>
      <c r="L27" s="223"/>
      <c r="M27" s="223"/>
      <c r="N27" s="223"/>
    </row>
    <row r="28" spans="2:14" ht="30" customHeight="1" x14ac:dyDescent="0.25">
      <c r="B28" s="760"/>
      <c r="C28" s="761"/>
      <c r="D28" s="761"/>
      <c r="E28" s="761"/>
      <c r="G28" s="562" t="s">
        <v>1445</v>
      </c>
      <c r="H28" s="562" t="s">
        <v>1477</v>
      </c>
      <c r="I28" s="563" t="s">
        <v>1478</v>
      </c>
      <c r="J28" s="563" t="s">
        <v>1479</v>
      </c>
      <c r="K28" s="562" t="s">
        <v>1480</v>
      </c>
      <c r="L28" s="562" t="s">
        <v>1481</v>
      </c>
      <c r="M28" s="81"/>
      <c r="N28" s="81"/>
    </row>
    <row r="29" spans="2:14" ht="15" customHeight="1" x14ac:dyDescent="0.25">
      <c r="G29" s="409">
        <f t="array" ref="G29">IFERROR(_xlfn.SEQUENCE(COUNTA(H29:H31)),"")</f>
        <v>1</v>
      </c>
      <c r="H29" s="508" t="s">
        <v>2030</v>
      </c>
      <c r="I29" s="508"/>
      <c r="J29" s="508"/>
      <c r="K29" s="508"/>
      <c r="L29" s="508"/>
      <c r="M29" s="106"/>
      <c r="N29" s="106"/>
    </row>
    <row r="30" spans="2:14" ht="15" customHeight="1" x14ac:dyDescent="0.25">
      <c r="G30" s="410"/>
      <c r="H30" s="509" t="s">
        <v>1921</v>
      </c>
      <c r="I30" s="509"/>
      <c r="J30" s="509"/>
      <c r="K30" s="509"/>
      <c r="L30" s="509"/>
      <c r="M30" s="106"/>
      <c r="N30" s="106"/>
    </row>
    <row r="31" spans="2:14" ht="15" customHeight="1" x14ac:dyDescent="0.25">
      <c r="G31" s="510"/>
      <c r="H31" s="511"/>
      <c r="I31" s="511"/>
      <c r="J31" s="511"/>
      <c r="K31" s="511"/>
      <c r="L31" s="511"/>
      <c r="M31" s="106"/>
      <c r="N31" s="106"/>
    </row>
    <row r="32" spans="2:14" ht="15" customHeight="1" x14ac:dyDescent="0.25">
      <c r="G32" s="512"/>
      <c r="H32" s="507"/>
      <c r="I32" s="507"/>
      <c r="J32" s="507"/>
      <c r="K32" s="507" t="s">
        <v>1494</v>
      </c>
      <c r="L32" s="507">
        <f>SUM(L29:L31)</f>
        <v>0</v>
      </c>
      <c r="M32" s="106"/>
      <c r="N32" s="106"/>
    </row>
    <row r="33" spans="7:14" ht="15" customHeight="1" x14ac:dyDescent="0.25">
      <c r="G33" s="226"/>
      <c r="H33" s="226"/>
      <c r="I33" s="226"/>
      <c r="J33" s="107"/>
      <c r="K33" s="106"/>
      <c r="L33" s="106"/>
      <c r="M33" s="106"/>
      <c r="N33" s="106"/>
    </row>
    <row r="34" spans="7:14" ht="15" customHeight="1" x14ac:dyDescent="0.25">
      <c r="G34" s="107"/>
      <c r="H34" s="107"/>
      <c r="I34" s="107"/>
      <c r="J34" s="103"/>
      <c r="K34" s="108" t="s">
        <v>1500</v>
      </c>
      <c r="L34" s="507">
        <f>L32+N24</f>
        <v>0</v>
      </c>
      <c r="M34" s="106"/>
      <c r="N34" s="106"/>
    </row>
    <row r="35" spans="7:14" ht="15" customHeight="1" x14ac:dyDescent="0.25">
      <c r="G35" s="107"/>
      <c r="H35" s="107"/>
      <c r="I35" s="107"/>
      <c r="J35" s="107"/>
      <c r="K35" s="227"/>
      <c r="L35" s="106"/>
      <c r="M35" s="106"/>
      <c r="N35" s="106"/>
    </row>
    <row r="36" spans="7:14" ht="15" customHeight="1" x14ac:dyDescent="0.25">
      <c r="G36" s="107"/>
      <c r="H36" s="107"/>
      <c r="I36" s="107"/>
      <c r="J36" s="107"/>
      <c r="K36" s="227"/>
      <c r="L36" s="228"/>
      <c r="M36" s="228"/>
      <c r="N36" s="513"/>
    </row>
    <row r="37" spans="7:14" ht="15" customHeight="1" x14ac:dyDescent="0.25">
      <c r="G37" s="226"/>
      <c r="H37" s="226"/>
      <c r="I37" s="226"/>
      <c r="J37" s="107"/>
      <c r="K37" s="227"/>
      <c r="L37" s="228"/>
      <c r="M37" s="228"/>
      <c r="N37" s="513"/>
    </row>
    <row r="38" spans="7:14" ht="15" customHeight="1" x14ac:dyDescent="0.25">
      <c r="G38" s="103"/>
      <c r="H38" s="103"/>
      <c r="I38" s="103"/>
      <c r="J38" s="103"/>
      <c r="K38" s="103"/>
      <c r="L38" s="103"/>
      <c r="M38" s="103"/>
      <c r="N38" s="103"/>
    </row>
    <row r="39" spans="7:14" ht="15" customHeight="1" x14ac:dyDescent="0.25">
      <c r="G39" s="229"/>
      <c r="H39" s="770" t="s">
        <v>1507</v>
      </c>
      <c r="I39" s="764"/>
      <c r="J39" s="764"/>
      <c r="K39" s="763" t="s">
        <v>1508</v>
      </c>
      <c r="L39" s="764"/>
      <c r="M39" s="765"/>
      <c r="N39" s="133"/>
    </row>
    <row r="40" spans="7:14" ht="15" customHeight="1" x14ac:dyDescent="0.25">
      <c r="G40" s="229"/>
      <c r="H40" s="230" t="s">
        <v>796</v>
      </c>
      <c r="I40" s="427" t="s">
        <v>1510</v>
      </c>
      <c r="J40" s="428" t="s">
        <v>1511</v>
      </c>
      <c r="K40" s="428" t="s">
        <v>796</v>
      </c>
      <c r="L40" s="428" t="s">
        <v>1510</v>
      </c>
      <c r="M40" s="428" t="s">
        <v>1511</v>
      </c>
      <c r="N40" s="231"/>
    </row>
    <row r="41" spans="7:14" ht="15" customHeight="1" x14ac:dyDescent="0.25">
      <c r="G41" s="229"/>
      <c r="H41" s="226"/>
      <c r="I41" s="226"/>
      <c r="J41" s="226"/>
      <c r="K41" s="232"/>
      <c r="L41" s="232"/>
      <c r="M41" s="232"/>
      <c r="N41" s="232"/>
    </row>
    <row r="42" spans="7:14" ht="15" customHeight="1" x14ac:dyDescent="0.25">
      <c r="G42" s="233"/>
      <c r="H42" s="234"/>
      <c r="I42" s="234"/>
      <c r="J42" s="234"/>
      <c r="K42" s="235"/>
      <c r="L42" s="235"/>
      <c r="M42" s="235"/>
      <c r="N42" s="235"/>
    </row>
    <row r="43" spans="7:14" ht="15" customHeight="1" x14ac:dyDescent="0.25">
      <c r="G43" s="233"/>
      <c r="H43" s="234"/>
      <c r="I43" s="234"/>
      <c r="J43" s="234"/>
      <c r="K43" s="235"/>
      <c r="L43" s="235"/>
      <c r="M43" s="235"/>
      <c r="N43" s="235"/>
    </row>
    <row r="44" spans="7:14" ht="15" customHeight="1" x14ac:dyDescent="0.25">
      <c r="G44" s="229"/>
      <c r="H44" s="236"/>
      <c r="I44" s="236"/>
      <c r="J44" s="236"/>
      <c r="K44" s="237"/>
      <c r="L44" s="237"/>
      <c r="M44" s="237"/>
      <c r="N44" s="232"/>
    </row>
  </sheetData>
  <mergeCells count="22">
    <mergeCell ref="G9:K11"/>
    <mergeCell ref="H22:N22"/>
    <mergeCell ref="B6:E6"/>
    <mergeCell ref="B28:E28"/>
    <mergeCell ref="B15:E15"/>
    <mergeCell ref="B20:E20"/>
    <mergeCell ref="H39:J39"/>
    <mergeCell ref="K39:M39"/>
    <mergeCell ref="B4:E4"/>
    <mergeCell ref="G7:N7"/>
    <mergeCell ref="B16:E16"/>
    <mergeCell ref="B18:E18"/>
    <mergeCell ref="B12:E12"/>
    <mergeCell ref="I24:J24"/>
    <mergeCell ref="I23:J23"/>
    <mergeCell ref="B14:E14"/>
    <mergeCell ref="G22:G23"/>
    <mergeCell ref="B17:E17"/>
    <mergeCell ref="B8:E8"/>
    <mergeCell ref="B13:E13"/>
    <mergeCell ref="B19:E19"/>
    <mergeCell ref="B10:E10"/>
  </mergeCells>
  <hyperlinks>
    <hyperlink ref="B4" location="PANDUAN!A1" display="PANDUAN" xr:uid="{00000000-0004-0000-AA00-000000000000}"/>
    <hyperlink ref="B6" location="'EWS DIRECTORY'!A1" display="EWS DIRECTORY" xr:uid="{00000000-0004-0000-AA00-000001000000}"/>
    <hyperlink ref="B8" location="'DATA PEMICU'!A1" display="DATA PEMICU" xr:uid="{00000000-0004-0000-AA00-000002000000}"/>
    <hyperlink ref="B10" location="'DATA PENGUJI'!A1" display="DATA PENGUJI" xr:uid="{00000000-0004-0000-AA00-000003000000}"/>
    <hyperlink ref="B12" location="'MAIN LEVEL'!A1" display="MAIN LEVEL" xr:uid="{00000000-0004-0000-AA00-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1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B00-000000000000}">
  <sheetPr codeName="Sheet62">
    <tabColor theme="4" tint="-0.249977111117893"/>
    <pageSetUpPr fitToPage="1"/>
  </sheetPr>
  <dimension ref="A1:AH51"/>
  <sheetViews>
    <sheetView topLeftCell="B1" zoomScaleNormal="100" workbookViewId="0">
      <selection activeCell="AQ18" sqref="AQ18:AU18"/>
    </sheetView>
  </sheetViews>
  <sheetFormatPr defaultColWidth="8.88671875" defaultRowHeight="13.8" x14ac:dyDescent="0.25"/>
  <cols>
    <col min="1" max="1" width="3" style="110" hidden="1" customWidth="1"/>
    <col min="2" max="5" width="3.88671875" style="177" customWidth="1"/>
    <col min="6" max="6" width="3.88671875" style="110" customWidth="1"/>
    <col min="7" max="10" width="3.5546875" style="254" customWidth="1"/>
    <col min="11" max="11" width="3.88671875" style="254" customWidth="1"/>
    <col min="12" max="34" width="3.5546875" style="254" customWidth="1"/>
    <col min="35" max="35" width="8.88671875" style="254" customWidth="1"/>
    <col min="36" max="16384" width="8.88671875" style="254"/>
  </cols>
  <sheetData>
    <row r="1" spans="2:34" x14ac:dyDescent="0.25">
      <c r="G1" s="178"/>
      <c r="H1" s="55"/>
      <c r="I1" s="55"/>
      <c r="J1" s="55"/>
      <c r="K1" s="55"/>
      <c r="L1" s="55"/>
      <c r="M1" s="55"/>
    </row>
    <row r="2" spans="2:34" ht="15" customHeight="1" x14ac:dyDescent="0.25">
      <c r="G2" s="124" t="s">
        <v>1674</v>
      </c>
      <c r="H2" s="124"/>
      <c r="I2" s="124"/>
      <c r="J2" s="124"/>
      <c r="K2" s="124"/>
      <c r="L2" s="124"/>
      <c r="M2" s="124"/>
      <c r="N2" s="124"/>
      <c r="O2" s="124"/>
      <c r="P2" s="124"/>
      <c r="Q2" s="124"/>
      <c r="R2" s="124"/>
      <c r="S2" s="124"/>
      <c r="T2" s="124"/>
      <c r="U2" s="124"/>
      <c r="V2" s="124"/>
      <c r="W2" s="124"/>
      <c r="X2" s="124"/>
      <c r="Y2" s="278"/>
      <c r="Z2" s="278"/>
      <c r="AA2" s="278"/>
      <c r="AB2" s="278"/>
      <c r="AC2" s="278"/>
      <c r="AD2" s="278"/>
      <c r="AE2" s="278"/>
      <c r="AF2" s="278"/>
      <c r="AG2" s="278"/>
      <c r="AH2" s="278"/>
    </row>
    <row r="3" spans="2:34" ht="15" customHeight="1" x14ac:dyDescent="0.25">
      <c r="B3" s="111"/>
      <c r="C3" s="111"/>
      <c r="D3" s="111"/>
      <c r="E3" s="111"/>
      <c r="G3" s="124" t="s">
        <v>1675</v>
      </c>
      <c r="H3" s="124"/>
      <c r="I3" s="124"/>
      <c r="J3" s="124"/>
      <c r="K3" s="124"/>
      <c r="L3" s="124"/>
      <c r="M3" s="124"/>
      <c r="N3" s="124"/>
      <c r="O3" s="124"/>
      <c r="P3" s="124"/>
      <c r="Q3" s="124"/>
      <c r="R3" s="124"/>
      <c r="S3" s="124"/>
      <c r="T3" s="124"/>
      <c r="U3" s="124"/>
      <c r="V3" s="124"/>
      <c r="W3" s="124"/>
      <c r="X3" s="124"/>
      <c r="Y3" s="278"/>
      <c r="Z3" s="278"/>
      <c r="AA3" s="278"/>
      <c r="AB3" s="278"/>
      <c r="AC3" s="278"/>
      <c r="AD3" s="278"/>
      <c r="AE3" s="278"/>
      <c r="AF3" s="278"/>
      <c r="AG3" s="278"/>
      <c r="AH3" s="278"/>
    </row>
    <row r="4" spans="2:34" ht="15" customHeight="1" x14ac:dyDescent="0.25">
      <c r="B4" s="762" t="s">
        <v>79</v>
      </c>
      <c r="C4" s="761"/>
      <c r="D4" s="761"/>
      <c r="E4" s="761"/>
      <c r="G4" s="124"/>
      <c r="H4" s="124"/>
      <c r="I4" s="124"/>
      <c r="J4" s="124"/>
      <c r="K4" s="124"/>
      <c r="L4" s="124"/>
      <c r="M4" s="124"/>
      <c r="N4" s="124"/>
      <c r="O4" s="124"/>
      <c r="P4" s="124"/>
      <c r="Q4" s="124"/>
      <c r="R4" s="124"/>
      <c r="S4" s="124"/>
      <c r="T4" s="124"/>
      <c r="U4" s="124"/>
      <c r="V4" s="124"/>
      <c r="W4" s="124"/>
      <c r="X4" s="124"/>
      <c r="Y4" s="278"/>
      <c r="Z4" s="278"/>
      <c r="AA4" s="278"/>
      <c r="AB4" s="278"/>
      <c r="AC4" s="278"/>
      <c r="AD4" s="278"/>
      <c r="AE4" s="278"/>
      <c r="AF4" s="278"/>
      <c r="AG4" s="278"/>
      <c r="AH4" s="278"/>
    </row>
    <row r="5" spans="2:34" ht="15" customHeight="1" x14ac:dyDescent="0.25">
      <c r="B5" s="111"/>
      <c r="C5" s="111"/>
      <c r="D5" s="111"/>
      <c r="E5" s="111"/>
      <c r="G5" s="124"/>
      <c r="H5" s="124"/>
      <c r="I5" s="124"/>
      <c r="J5" s="124"/>
      <c r="K5" s="124"/>
      <c r="L5" s="124"/>
      <c r="M5" s="124"/>
      <c r="N5" s="124"/>
      <c r="O5" s="124"/>
      <c r="P5" s="124"/>
      <c r="Q5" s="124"/>
      <c r="R5" s="124"/>
      <c r="S5" s="124"/>
      <c r="T5" s="124"/>
      <c r="U5" s="124"/>
      <c r="V5" s="124"/>
      <c r="W5" s="124"/>
      <c r="X5" s="124"/>
      <c r="Y5" s="278"/>
      <c r="Z5" s="278"/>
      <c r="AA5" s="278"/>
      <c r="AB5" s="278"/>
      <c r="AC5" s="278"/>
      <c r="AD5" s="278"/>
      <c r="AE5" s="278"/>
      <c r="AF5" s="278"/>
      <c r="AG5" s="278"/>
      <c r="AH5" s="278"/>
    </row>
    <row r="6" spans="2:34" ht="15" customHeight="1" x14ac:dyDescent="0.25">
      <c r="B6" s="762" t="s">
        <v>87</v>
      </c>
      <c r="C6" s="761"/>
      <c r="D6" s="761"/>
      <c r="E6" s="761"/>
      <c r="G6" s="124"/>
      <c r="H6" s="124"/>
      <c r="I6" s="124"/>
      <c r="J6" s="124"/>
      <c r="K6" s="124"/>
      <c r="L6" s="124"/>
      <c r="M6" s="124"/>
      <c r="N6" s="124"/>
      <c r="O6" s="124"/>
      <c r="P6" s="124"/>
      <c r="Q6" s="124"/>
      <c r="R6" s="124"/>
      <c r="S6" s="124"/>
      <c r="T6" s="124"/>
      <c r="U6" s="124"/>
      <c r="V6" s="124"/>
      <c r="W6" s="124"/>
      <c r="X6" s="124"/>
      <c r="Y6" s="278"/>
      <c r="Z6" s="278"/>
      <c r="AA6" s="278"/>
      <c r="AB6" s="278"/>
      <c r="AC6" s="278"/>
      <c r="AD6" s="278"/>
      <c r="AE6" s="278"/>
      <c r="AF6" s="278"/>
      <c r="AG6" s="278"/>
      <c r="AH6" s="278"/>
    </row>
    <row r="7" spans="2:34" ht="15" customHeight="1" x14ac:dyDescent="0.25">
      <c r="B7" s="111"/>
      <c r="C7" s="111"/>
      <c r="D7" s="111"/>
      <c r="E7" s="111"/>
      <c r="G7" s="798" t="s">
        <v>1676</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row>
    <row r="8" spans="2:34" ht="15" customHeight="1" x14ac:dyDescent="0.25">
      <c r="B8" s="762" t="s">
        <v>94</v>
      </c>
      <c r="C8" s="761"/>
      <c r="D8" s="761"/>
      <c r="E8" s="761"/>
      <c r="G8" s="124"/>
      <c r="H8" s="124"/>
      <c r="I8" s="124"/>
      <c r="J8" s="124"/>
      <c r="K8" s="124"/>
      <c r="L8" s="124"/>
      <c r="M8" s="124"/>
      <c r="N8" s="124"/>
      <c r="O8" s="124"/>
      <c r="P8" s="124"/>
      <c r="Q8" s="124"/>
      <c r="R8" s="124"/>
      <c r="S8" s="124"/>
      <c r="T8" s="124"/>
      <c r="U8" s="124"/>
      <c r="V8" s="124"/>
      <c r="W8" s="124"/>
      <c r="X8" s="124"/>
      <c r="Y8" s="278"/>
      <c r="Z8" s="278"/>
      <c r="AA8" s="278"/>
      <c r="AB8" s="278"/>
      <c r="AC8" s="278"/>
      <c r="AD8" s="278"/>
      <c r="AE8" s="278"/>
      <c r="AF8" s="278"/>
      <c r="AG8" s="278"/>
      <c r="AH8" s="278"/>
    </row>
    <row r="9" spans="2:34" ht="15" customHeight="1" x14ac:dyDescent="0.25">
      <c r="B9" s="111"/>
      <c r="C9" s="111"/>
      <c r="D9" s="111"/>
      <c r="E9" s="111"/>
      <c r="G9" s="803" t="str">
        <f>'MAIN LEVEL'!I43</f>
        <v xml:space="preserve">Biaya Impairment </v>
      </c>
      <c r="H9" s="789"/>
      <c r="I9" s="789"/>
      <c r="J9" s="789"/>
      <c r="K9" s="789"/>
      <c r="L9" s="789"/>
      <c r="M9" s="789"/>
      <c r="N9" s="789"/>
      <c r="O9" s="789"/>
      <c r="P9" s="789"/>
      <c r="Q9" s="789"/>
      <c r="R9" s="789"/>
      <c r="S9" s="789"/>
      <c r="T9" s="790"/>
      <c r="U9" s="279" t="s">
        <v>796</v>
      </c>
      <c r="V9" s="280"/>
      <c r="W9" s="280"/>
      <c r="X9" s="280"/>
      <c r="Y9" s="280"/>
      <c r="Z9" s="280" t="s">
        <v>1678</v>
      </c>
      <c r="AA9" s="182" t="e">
        <f>NAMA_WP</f>
        <v>#N/A</v>
      </c>
      <c r="AB9" s="281"/>
      <c r="AC9" s="281"/>
      <c r="AD9" s="281"/>
      <c r="AE9" s="281"/>
      <c r="AF9" s="281"/>
      <c r="AG9" s="281"/>
      <c r="AH9" s="282"/>
    </row>
    <row r="10" spans="2:34" ht="15" customHeight="1" x14ac:dyDescent="0.25">
      <c r="B10" s="762" t="s">
        <v>101</v>
      </c>
      <c r="C10" s="761"/>
      <c r="D10" s="761"/>
      <c r="E10" s="761"/>
      <c r="G10" s="804"/>
      <c r="H10" s="792"/>
      <c r="I10" s="792"/>
      <c r="J10" s="792"/>
      <c r="K10" s="792"/>
      <c r="L10" s="792"/>
      <c r="M10" s="792"/>
      <c r="N10" s="792"/>
      <c r="O10" s="792"/>
      <c r="P10" s="792"/>
      <c r="Q10" s="792"/>
      <c r="R10" s="792"/>
      <c r="S10" s="792"/>
      <c r="T10" s="805"/>
      <c r="U10" s="283" t="s">
        <v>1401</v>
      </c>
      <c r="V10" s="124"/>
      <c r="W10" s="124"/>
      <c r="X10" s="124"/>
      <c r="Y10" s="124"/>
      <c r="Z10" s="124" t="s">
        <v>1678</v>
      </c>
      <c r="AA10" s="124" t="e">
        <f>NPWP</f>
        <v>#N/A</v>
      </c>
      <c r="AB10" s="278"/>
      <c r="AC10" s="278"/>
      <c r="AD10" s="278"/>
      <c r="AE10" s="278"/>
      <c r="AF10" s="278"/>
      <c r="AG10" s="278"/>
      <c r="AH10" s="284"/>
    </row>
    <row r="11" spans="2:34" ht="15" customHeight="1" x14ac:dyDescent="0.25">
      <c r="G11" s="806"/>
      <c r="H11" s="794"/>
      <c r="I11" s="794"/>
      <c r="J11" s="794"/>
      <c r="K11" s="794"/>
      <c r="L11" s="794"/>
      <c r="M11" s="794"/>
      <c r="N11" s="794"/>
      <c r="O11" s="794"/>
      <c r="P11" s="794"/>
      <c r="Q11" s="794"/>
      <c r="R11" s="794"/>
      <c r="S11" s="794"/>
      <c r="T11" s="807"/>
      <c r="U11" s="285" t="s">
        <v>1679</v>
      </c>
      <c r="V11" s="190"/>
      <c r="W11" s="190"/>
      <c r="X11" s="190"/>
      <c r="Y11" s="190"/>
      <c r="Z11" s="190" t="s">
        <v>1678</v>
      </c>
      <c r="AA11" s="190" t="e">
        <f>ID_MS_TH_PJK</f>
        <v>#N/A</v>
      </c>
      <c r="AB11" s="286"/>
      <c r="AC11" s="286"/>
      <c r="AD11" s="286"/>
      <c r="AE11" s="286"/>
      <c r="AF11" s="286"/>
      <c r="AG11" s="286"/>
      <c r="AH11" s="287"/>
    </row>
    <row r="12" spans="2:34" ht="15" customHeight="1" x14ac:dyDescent="0.25">
      <c r="B12" s="762" t="s">
        <v>106</v>
      </c>
      <c r="C12" s="761"/>
      <c r="D12" s="761"/>
      <c r="E12" s="761"/>
      <c r="G12" s="124"/>
      <c r="H12" s="124"/>
      <c r="I12" s="124"/>
      <c r="J12" s="124"/>
      <c r="K12" s="124"/>
      <c r="L12" s="124"/>
      <c r="M12" s="124"/>
      <c r="N12" s="124"/>
      <c r="O12" s="124"/>
      <c r="P12" s="124"/>
      <c r="Q12" s="124"/>
      <c r="R12" s="124"/>
      <c r="S12" s="124"/>
      <c r="T12" s="124"/>
      <c r="U12" s="124"/>
      <c r="V12" s="124"/>
      <c r="W12" s="124"/>
      <c r="X12" s="124"/>
      <c r="Y12" s="278"/>
      <c r="Z12" s="278"/>
      <c r="AA12" s="278"/>
      <c r="AB12" s="278"/>
      <c r="AC12" s="278"/>
      <c r="AD12" s="278"/>
      <c r="AE12" s="278"/>
      <c r="AF12" s="278"/>
      <c r="AG12" s="278"/>
      <c r="AH12" s="278"/>
    </row>
    <row r="13" spans="2:34" ht="15" customHeight="1" x14ac:dyDescent="0.25">
      <c r="B13" s="927" t="str">
        <f>HYPERLINK("#'"&amp;'EWS DIRECTORY'!$J$171&amp;"'!A1",'EWS DIRECTORY'!$J$171)</f>
        <v>E-8</v>
      </c>
      <c r="C13" s="761"/>
      <c r="D13" s="761"/>
      <c r="E13" s="761"/>
      <c r="G13" s="928" t="str">
        <f>"Pengujian yang telah dilakukan atas pos "&amp;G9&amp;" dapat disimpulkan:"</f>
        <v>Pengujian yang telah dilakukan atas pos Biaya Impairment  dapat disimpulkan:</v>
      </c>
      <c r="H13" s="792"/>
      <c r="I13" s="792"/>
      <c r="J13" s="792"/>
      <c r="K13" s="792"/>
      <c r="L13" s="792"/>
      <c r="M13" s="792"/>
      <c r="N13" s="792"/>
      <c r="O13" s="792"/>
      <c r="P13" s="792"/>
      <c r="Q13" s="792"/>
      <c r="R13" s="792"/>
      <c r="S13" s="792"/>
      <c r="T13" s="792"/>
      <c r="U13" s="792"/>
      <c r="V13" s="792"/>
      <c r="W13" s="792"/>
      <c r="X13" s="792"/>
      <c r="Y13" s="792"/>
      <c r="Z13" s="792"/>
      <c r="AA13" s="792"/>
      <c r="AB13" s="792"/>
      <c r="AC13" s="792"/>
      <c r="AD13" s="792"/>
      <c r="AE13" s="792"/>
      <c r="AF13" s="792"/>
      <c r="AG13" s="792"/>
      <c r="AH13" s="792"/>
    </row>
    <row r="14" spans="2:34" ht="15" customHeight="1" x14ac:dyDescent="0.25">
      <c r="B14" s="931" t="str">
        <f>HYPERLINK("#'"&amp;'EWS DIRECTORY'!$J$172&amp;"'!A1",'EWS DIRECTORY'!$J$172)</f>
        <v>E-8-1</v>
      </c>
      <c r="C14" s="761"/>
      <c r="D14" s="761"/>
      <c r="E14" s="761"/>
      <c r="G14" s="124"/>
      <c r="H14" s="124"/>
      <c r="I14" s="124"/>
      <c r="J14" s="124"/>
      <c r="K14" s="124"/>
      <c r="L14" s="124"/>
      <c r="M14" s="124"/>
      <c r="N14" s="124"/>
      <c r="O14" s="124"/>
      <c r="P14" s="124"/>
      <c r="Q14" s="124"/>
      <c r="R14" s="124"/>
      <c r="S14" s="124"/>
      <c r="T14" s="124"/>
      <c r="U14" s="124"/>
      <c r="V14" s="124"/>
      <c r="W14" s="124"/>
      <c r="X14" s="124"/>
      <c r="Y14" s="278"/>
      <c r="Z14" s="278"/>
      <c r="AA14" s="278"/>
      <c r="AB14" s="278"/>
      <c r="AC14" s="278"/>
      <c r="AD14" s="278"/>
      <c r="AE14" s="278"/>
      <c r="AF14" s="278"/>
      <c r="AG14" s="278"/>
      <c r="AH14" s="278"/>
    </row>
    <row r="15" spans="2:34" ht="15" customHeight="1" x14ac:dyDescent="0.25">
      <c r="B15" s="929" t="str">
        <f>HYPERLINK("#'"&amp;'EWS DIRECTORY'!$J$173&amp;"'!A1",'EWS DIRECTORY'!$J$173)</f>
        <v>E-8-1-1</v>
      </c>
      <c r="C15" s="761"/>
      <c r="D15" s="761"/>
      <c r="E15" s="761"/>
      <c r="G15" s="124"/>
      <c r="H15" s="124" t="str">
        <f>"Jumlah "&amp;G9&amp;" menurut petugas :"</f>
        <v>Jumlah Biaya Impairment  menurut petugas :</v>
      </c>
      <c r="I15" s="124"/>
      <c r="J15" s="124"/>
      <c r="K15" s="124"/>
      <c r="L15" s="124"/>
      <c r="M15" s="124"/>
      <c r="N15" s="124"/>
      <c r="O15" s="124"/>
      <c r="P15" s="124"/>
      <c r="Q15" s="124"/>
      <c r="R15" s="124"/>
      <c r="S15" s="124"/>
      <c r="T15" s="124"/>
      <c r="U15" s="124"/>
      <c r="V15" s="124"/>
      <c r="W15" s="124"/>
      <c r="X15" s="124"/>
      <c r="Y15" s="278"/>
      <c r="Z15" s="278"/>
      <c r="AA15" s="278"/>
      <c r="AB15" s="278"/>
      <c r="AC15" s="278"/>
      <c r="AD15" s="278"/>
      <c r="AE15" s="278"/>
      <c r="AF15" s="278"/>
      <c r="AG15" s="278"/>
      <c r="AH15" s="278"/>
    </row>
    <row r="16" spans="2:34" ht="15" customHeight="1" x14ac:dyDescent="0.25">
      <c r="B16" s="929" t="str">
        <f>HYPERLINK("#'"&amp;'EWS DIRECTORY'!$J$174&amp;"'!A1",'EWS DIRECTORY'!$J$174)</f>
        <v>E-8-1-2</v>
      </c>
      <c r="C16" s="761"/>
      <c r="D16" s="761"/>
      <c r="E16" s="761"/>
      <c r="G16" s="82" t="s">
        <v>1445</v>
      </c>
      <c r="H16" s="1163" t="s">
        <v>1707</v>
      </c>
      <c r="I16" s="789"/>
      <c r="J16" s="789"/>
      <c r="K16" s="789"/>
      <c r="L16" s="789"/>
      <c r="M16" s="789"/>
      <c r="N16" s="789"/>
      <c r="O16" s="789"/>
      <c r="P16" s="789"/>
      <c r="Q16" s="789"/>
      <c r="R16" s="789"/>
      <c r="S16" s="937" t="s">
        <v>1767</v>
      </c>
      <c r="T16" s="765"/>
      <c r="U16" s="934" t="s">
        <v>1768</v>
      </c>
      <c r="V16" s="764"/>
      <c r="W16" s="764"/>
      <c r="X16" s="764"/>
      <c r="Y16" s="764"/>
      <c r="Z16" s="764"/>
      <c r="AA16" s="765"/>
      <c r="AB16" s="278"/>
      <c r="AC16" s="278"/>
      <c r="AD16" s="278"/>
      <c r="AE16" s="278"/>
      <c r="AF16" s="278"/>
      <c r="AG16" s="278"/>
      <c r="AH16" s="278"/>
    </row>
    <row r="17" spans="2:34" ht="15" customHeight="1" x14ac:dyDescent="0.25">
      <c r="B17" s="929" t="str">
        <f>HYPERLINK("#'"&amp;'EWS DIRECTORY'!$J$175&amp;"'!A1",'EWS DIRECTORY'!$J$175)</f>
        <v>E-8-1-3</v>
      </c>
      <c r="C17" s="761"/>
      <c r="D17" s="761"/>
      <c r="E17" s="761"/>
      <c r="G17" s="84">
        <v>1</v>
      </c>
      <c r="H17" s="926" t="e">
        <f>MASTER!N5</f>
        <v>#N/A</v>
      </c>
      <c r="I17" s="824"/>
      <c r="J17" s="824"/>
      <c r="K17" s="824"/>
      <c r="L17" s="824"/>
      <c r="M17" s="824"/>
      <c r="N17" s="824"/>
      <c r="O17" s="824"/>
      <c r="P17" s="824"/>
      <c r="Q17" s="824"/>
      <c r="R17" s="825"/>
      <c r="S17" s="936" t="s">
        <v>431</v>
      </c>
      <c r="T17" s="790"/>
      <c r="U17" s="923" t="str">
        <f>IF('E-8-1'!I38='E-8-1'!M18,'E-8-1'!AB18,
IF('E-8-1'!I38='E-8-1'!M20,'E-8-1'!AB20,
IF('E-8-1'!I38='E-8-1'!M22,'E-8-1'!AB22,
IF('E-8-1'!I38='E-8-1'!M24,'E-8-1'!AB24,
IF('E-8-1'!I38='E-8-1'!M26,'E-8-1'!AB26,
IF('E-8-1'!I38='E-8-1'!M28,'E-8-1'!AB28,"Tidak Ditemukan"))))))</f>
        <v>Tidak Ditemukan</v>
      </c>
      <c r="V17" s="764"/>
      <c r="W17" s="764"/>
      <c r="X17" s="764"/>
      <c r="Y17" s="764"/>
      <c r="Z17" s="764"/>
      <c r="AA17" s="765"/>
      <c r="AB17" s="278"/>
      <c r="AC17" s="278"/>
      <c r="AD17" s="278"/>
      <c r="AE17" s="278"/>
      <c r="AF17" s="278"/>
      <c r="AG17" s="278"/>
      <c r="AH17" s="278"/>
    </row>
    <row r="18" spans="2:34" ht="15" customHeight="1" x14ac:dyDescent="0.25">
      <c r="B18" s="929" t="str">
        <f>HYPERLINK("#'"&amp;'EWS DIRECTORY'!$J$176&amp;"'!A1",'EWS DIRECTORY'!$J$176)</f>
        <v>E-8-1-4</v>
      </c>
      <c r="C18" s="761"/>
      <c r="D18" s="761"/>
      <c r="E18" s="761"/>
      <c r="G18" s="84">
        <v>2</v>
      </c>
      <c r="H18" s="926" t="e">
        <f>MASTER!N6</f>
        <v>#N/A</v>
      </c>
      <c r="I18" s="824"/>
      <c r="J18" s="824"/>
      <c r="K18" s="824"/>
      <c r="L18" s="824"/>
      <c r="M18" s="824"/>
      <c r="N18" s="824"/>
      <c r="O18" s="824"/>
      <c r="P18" s="824"/>
      <c r="Q18" s="824"/>
      <c r="R18" s="825"/>
      <c r="S18" s="792"/>
      <c r="T18" s="805"/>
      <c r="U18" s="923" t="str">
        <f>IF('E-8-1'!I38='E-8-1'!M18,'E-8-1'!AG18,
IF('E-8-1'!I38='E-8-1'!M20,'E-8-1'!AG20,
IF('E-8-1'!I38='E-8-1'!M22,'E-8-1'!AG22,
IF('E-8-1'!I38='E-8-1'!M24,'E-8-1'!AG24,
IF('E-8-1'!I38='E-8-1'!M26,'E-8-1'!AG26,
IF('E-8-1'!I38='E-8-1'!M28,'E-8-1'!AG28,"Tidak Ditemukan"))))))</f>
        <v>Tidak Ditemukan</v>
      </c>
      <c r="V18" s="764"/>
      <c r="W18" s="764"/>
      <c r="X18" s="764"/>
      <c r="Y18" s="764"/>
      <c r="Z18" s="764"/>
      <c r="AA18" s="765"/>
      <c r="AB18" s="278"/>
      <c r="AC18" s="278"/>
      <c r="AD18" s="278"/>
      <c r="AE18" s="278"/>
      <c r="AF18" s="278"/>
      <c r="AG18" s="278"/>
      <c r="AH18" s="278"/>
    </row>
    <row r="19" spans="2:34" ht="15" customHeight="1" x14ac:dyDescent="0.25">
      <c r="B19" s="929" t="str">
        <f>HYPERLINK("#'"&amp;'EWS DIRECTORY'!$J$177&amp;"'!A1",'EWS DIRECTORY'!$J$177)</f>
        <v>E-8-1-5</v>
      </c>
      <c r="C19" s="761"/>
      <c r="D19" s="761"/>
      <c r="E19" s="761"/>
      <c r="G19" s="84">
        <v>3</v>
      </c>
      <c r="H19" s="926" t="e">
        <f>MASTER!N7</f>
        <v>#N/A</v>
      </c>
      <c r="I19" s="824"/>
      <c r="J19" s="824"/>
      <c r="K19" s="824"/>
      <c r="L19" s="824"/>
      <c r="M19" s="824"/>
      <c r="N19" s="824"/>
      <c r="O19" s="824"/>
      <c r="P19" s="824"/>
      <c r="Q19" s="824"/>
      <c r="R19" s="825"/>
      <c r="S19" s="792"/>
      <c r="T19" s="805"/>
      <c r="U19" s="923" t="str">
        <f>IF('E-8-1'!I38='E-8-1'!M18,'E-8-1'!AL18,
IF('E-8-1'!I38='E-8-1'!M20,'E-8-1'!AL20,
IF('E-8-1'!I38='E-8-1'!M22,'E-8-1'!AL22,
IF('E-8-1'!I38='E-8-1'!M24,'E-8-1'!AL24,
IF('E-8-1'!I38='E-8-1'!M26,'E-8-1'!AL26,
IF('E-8-1'!I38='E-8-1'!M28,'E-8-1'!AL28,"Tidak Ditemukan"))))))</f>
        <v>Tidak Ditemukan</v>
      </c>
      <c r="V19" s="764"/>
      <c r="W19" s="764"/>
      <c r="X19" s="764"/>
      <c r="Y19" s="764"/>
      <c r="Z19" s="764"/>
      <c r="AA19" s="765"/>
      <c r="AB19" s="278"/>
      <c r="AC19" s="278"/>
      <c r="AD19" s="278"/>
      <c r="AE19" s="278"/>
      <c r="AF19" s="278"/>
      <c r="AG19" s="278"/>
      <c r="AH19" s="278"/>
    </row>
    <row r="20" spans="2:34" ht="15" customHeight="1" x14ac:dyDescent="0.25">
      <c r="B20" s="929" t="str">
        <f>HYPERLINK("#'"&amp;'EWS DIRECTORY'!$J$178&amp;"'!A1",'EWS DIRECTORY'!$J$178)</f>
        <v>E-8-1-6</v>
      </c>
      <c r="C20" s="761"/>
      <c r="D20" s="761"/>
      <c r="E20" s="761"/>
      <c r="G20" s="84">
        <v>4</v>
      </c>
      <c r="H20" s="926" t="e">
        <f>MASTER!N8</f>
        <v>#N/A</v>
      </c>
      <c r="I20" s="824"/>
      <c r="J20" s="824"/>
      <c r="K20" s="824"/>
      <c r="L20" s="824"/>
      <c r="M20" s="824"/>
      <c r="N20" s="824"/>
      <c r="O20" s="824"/>
      <c r="P20" s="824"/>
      <c r="Q20" s="824"/>
      <c r="R20" s="825"/>
      <c r="S20" s="792"/>
      <c r="T20" s="805"/>
      <c r="U20" s="923" t="str">
        <f>IF('E-8-1'!I38='E-8-1'!M18,'E-8-1'!AQ18,
IF('E-8-1'!I38='E-8-1'!M20,'E-8-1'!AQ20,
IF('E-8-1'!I38='E-8-1'!M22,'E-8-1'!AQ22,
IF('E-8-1'!I38='E-8-1'!M24,'E-8-1'!AQ24,
IF('E-8-1'!I38='E-8-1'!M26,'E-8-1'!AQ26,
IF('E-8-1'!I38='E-8-1'!M28,'E-8-1'!AQ28,"Tidak Ditemukan"))))))</f>
        <v>Tidak Ditemukan</v>
      </c>
      <c r="V20" s="764"/>
      <c r="W20" s="764"/>
      <c r="X20" s="764"/>
      <c r="Y20" s="764"/>
      <c r="Z20" s="764"/>
      <c r="AA20" s="765"/>
      <c r="AB20" s="278"/>
      <c r="AC20" s="278"/>
      <c r="AD20" s="278"/>
      <c r="AE20" s="278"/>
      <c r="AF20" s="278"/>
      <c r="AG20" s="278"/>
      <c r="AH20" s="278"/>
    </row>
    <row r="21" spans="2:34" ht="15" customHeight="1" x14ac:dyDescent="0.25">
      <c r="G21" s="84">
        <v>5</v>
      </c>
      <c r="H21" s="926" t="e">
        <f>MASTER!N9</f>
        <v>#N/A</v>
      </c>
      <c r="I21" s="824"/>
      <c r="J21" s="824"/>
      <c r="K21" s="824"/>
      <c r="L21" s="824"/>
      <c r="M21" s="824"/>
      <c r="N21" s="824"/>
      <c r="O21" s="824"/>
      <c r="P21" s="824"/>
      <c r="Q21" s="824"/>
      <c r="R21" s="825"/>
      <c r="S21" s="792"/>
      <c r="T21" s="805"/>
      <c r="U21" s="923" t="str">
        <f>IF('E-8-1'!I38='E-8-1'!M18,'E-8-1'!AV18,
IF('E-8-1'!I38='E-8-1'!M20,'E-8-1'!AV20,
IF('E-8-1'!I38='E-8-1'!M22,'E-8-1'!AV22,
IF('E-8-1'!I38='E-8-1'!M24,'E-8-1'!AV24,
IF('E-8-1'!I38='E-8-1'!M26,'E-8-1'!AV26,
IF('E-8-1'!I38='E-8-1'!M28,'E-8-1'!AV28,"Tidak Ditemukan"))))))</f>
        <v>Tidak Ditemukan</v>
      </c>
      <c r="V21" s="764"/>
      <c r="W21" s="764"/>
      <c r="X21" s="764"/>
      <c r="Y21" s="764"/>
      <c r="Z21" s="764"/>
      <c r="AA21" s="765"/>
      <c r="AB21" s="278"/>
      <c r="AC21" s="278"/>
      <c r="AD21" s="278"/>
      <c r="AE21" s="278"/>
      <c r="AF21" s="278"/>
      <c r="AG21" s="278"/>
      <c r="AH21" s="278"/>
    </row>
    <row r="22" spans="2:34" ht="15" customHeight="1" x14ac:dyDescent="0.25">
      <c r="G22" s="84">
        <v>6</v>
      </c>
      <c r="H22" s="926" t="e">
        <f>MASTER!N10</f>
        <v>#N/A</v>
      </c>
      <c r="I22" s="824"/>
      <c r="J22" s="824"/>
      <c r="K22" s="824"/>
      <c r="L22" s="824"/>
      <c r="M22" s="824"/>
      <c r="N22" s="824"/>
      <c r="O22" s="824"/>
      <c r="P22" s="824"/>
      <c r="Q22" s="824"/>
      <c r="R22" s="825"/>
      <c r="S22" s="792"/>
      <c r="T22" s="805"/>
      <c r="U22" s="923" t="str">
        <f>IF('E-8-1'!I38='E-8-1'!M18,'E-8-1'!BA18,
IF('E-8-1'!I38='E-8-1'!M20,'E-8-1'!BA20,
IF('E-8-1'!I38='E-8-1'!M22,'E-8-1'!BA22,
IF('E-8-1'!I38='E-8-1'!M24,'E-8-1'!BA24,
IF('E-8-1'!I38='E-8-1'!M26,'E-8-1'!BA26,
IF('E-8-1'!I38='E-8-1'!M28,'E-8-1'!BA28,"Tidak Ditemukan"))))))</f>
        <v>Tidak Ditemukan</v>
      </c>
      <c r="V22" s="764"/>
      <c r="W22" s="764"/>
      <c r="X22" s="764"/>
      <c r="Y22" s="764"/>
      <c r="Z22" s="764"/>
      <c r="AA22" s="765"/>
      <c r="AB22" s="278"/>
      <c r="AC22" s="278"/>
      <c r="AD22" s="278"/>
      <c r="AE22" s="278"/>
      <c r="AF22" s="278"/>
      <c r="AG22" s="278"/>
      <c r="AH22" s="278"/>
    </row>
    <row r="23" spans="2:34" ht="15" customHeight="1" x14ac:dyDescent="0.25">
      <c r="G23" s="84">
        <v>7</v>
      </c>
      <c r="H23" s="926" t="e">
        <f>MASTER!N11</f>
        <v>#N/A</v>
      </c>
      <c r="I23" s="824"/>
      <c r="J23" s="824"/>
      <c r="K23" s="824"/>
      <c r="L23" s="824"/>
      <c r="M23" s="824"/>
      <c r="N23" s="824"/>
      <c r="O23" s="824"/>
      <c r="P23" s="824"/>
      <c r="Q23" s="824"/>
      <c r="R23" s="825"/>
      <c r="S23" s="792"/>
      <c r="T23" s="805"/>
      <c r="U23" s="923" t="str">
        <f>IF('E-8-1'!I38='E-8-1'!M18,'E-8-1'!BF18,
IF('E-8-1'!I38='E-8-1'!M20,'E-8-1'!BF20,
IF('E-8-1'!I38='E-8-1'!M22,'E-8-1'!BF22,
IF('E-8-1'!I38='E-8-1'!M24,'E-8-1'!BF24,
IF('E-8-1'!I38='E-8-1'!M26,'E-8-1'!BF26,
IF('E-8-1'!I38='E-8-1'!M28,'E-8-1'!BF28,"Tidak Ditemukan"))))))</f>
        <v>Tidak Ditemukan</v>
      </c>
      <c r="V23" s="764"/>
      <c r="W23" s="764"/>
      <c r="X23" s="764"/>
      <c r="Y23" s="764"/>
      <c r="Z23" s="764"/>
      <c r="AA23" s="765"/>
      <c r="AB23" s="278"/>
      <c r="AC23" s="278"/>
      <c r="AD23" s="278"/>
      <c r="AE23" s="278"/>
      <c r="AF23" s="278"/>
      <c r="AG23" s="278"/>
      <c r="AH23" s="278"/>
    </row>
    <row r="24" spans="2:34" ht="15" customHeight="1" x14ac:dyDescent="0.25">
      <c r="G24" s="84">
        <v>8</v>
      </c>
      <c r="H24" s="926" t="e">
        <f>MASTER!N12</f>
        <v>#N/A</v>
      </c>
      <c r="I24" s="824"/>
      <c r="J24" s="824"/>
      <c r="K24" s="824"/>
      <c r="L24" s="824"/>
      <c r="M24" s="824"/>
      <c r="N24" s="824"/>
      <c r="O24" s="824"/>
      <c r="P24" s="824"/>
      <c r="Q24" s="824"/>
      <c r="R24" s="825"/>
      <c r="S24" s="792"/>
      <c r="T24" s="805"/>
      <c r="U24" s="923" t="str">
        <f>IF('E-8-1'!I38='E-8-1'!M18,'E-8-1'!BK18,
IF('E-8-1'!I38='E-8-1'!M20,'E-8-1'!BK20,
IF('E-8-1'!I38='E-8-1'!M22,'E-8-1'!BK22,
IF('E-8-1'!I38='E-8-1'!M24,'E-8-1'!BK24,
IF('E-8-1'!I38='E-8-1'!M26,'E-8-1'!BK26,
IF('E-8-1'!I38='E-8-1'!M28,'E-8-1'!BK28,"Tidak Ditemukan"))))))</f>
        <v>Tidak Ditemukan</v>
      </c>
      <c r="V24" s="764"/>
      <c r="W24" s="764"/>
      <c r="X24" s="764"/>
      <c r="Y24" s="764"/>
      <c r="Z24" s="764"/>
      <c r="AA24" s="765"/>
      <c r="AB24" s="278"/>
      <c r="AC24" s="278"/>
      <c r="AD24" s="278"/>
      <c r="AE24" s="278"/>
      <c r="AF24" s="278"/>
      <c r="AG24" s="278"/>
      <c r="AH24" s="278"/>
    </row>
    <row r="25" spans="2:34" ht="15" customHeight="1" x14ac:dyDescent="0.25">
      <c r="G25" s="84">
        <v>9</v>
      </c>
      <c r="H25" s="926" t="e">
        <f>MASTER!N13</f>
        <v>#N/A</v>
      </c>
      <c r="I25" s="824"/>
      <c r="J25" s="824"/>
      <c r="K25" s="824"/>
      <c r="L25" s="824"/>
      <c r="M25" s="824"/>
      <c r="N25" s="824"/>
      <c r="O25" s="824"/>
      <c r="P25" s="824"/>
      <c r="Q25" s="824"/>
      <c r="R25" s="825"/>
      <c r="S25" s="792"/>
      <c r="T25" s="805"/>
      <c r="U25" s="923" t="str">
        <f>IF('E-8-1'!I38='E-8-1'!M18,'E-8-1'!BP18,
IF('E-8-1'!I38='E-8-1'!M20,'E-8-1'!BP20,
IF('E-8-1'!I38='E-8-1'!M22,'E-8-1'!BP22,
IF('E-8-1'!I38='E-8-1'!M24,'E-8-1'!BP24,
IF('E-8-1'!I38='E-8-1'!M26,'E-8-1'!BP26,
IF('E-8-1'!I38='E-8-1'!M28,'E-8-1'!BP28,"Tidak Ditemukan"))))))</f>
        <v>Tidak Ditemukan</v>
      </c>
      <c r="V25" s="764"/>
      <c r="W25" s="764"/>
      <c r="X25" s="764"/>
      <c r="Y25" s="764"/>
      <c r="Z25" s="764"/>
      <c r="AA25" s="765"/>
      <c r="AB25" s="278"/>
      <c r="AC25" s="278"/>
      <c r="AD25" s="278"/>
      <c r="AE25" s="278"/>
      <c r="AF25" s="278"/>
      <c r="AG25" s="278"/>
      <c r="AH25" s="278"/>
    </row>
    <row r="26" spans="2:34" ht="15" customHeight="1" x14ac:dyDescent="0.25">
      <c r="G26" s="84">
        <v>10</v>
      </c>
      <c r="H26" s="926" t="e">
        <f>MASTER!N14</f>
        <v>#N/A</v>
      </c>
      <c r="I26" s="824"/>
      <c r="J26" s="824"/>
      <c r="K26" s="824"/>
      <c r="L26" s="824"/>
      <c r="M26" s="824"/>
      <c r="N26" s="824"/>
      <c r="O26" s="824"/>
      <c r="P26" s="824"/>
      <c r="Q26" s="824"/>
      <c r="R26" s="825"/>
      <c r="S26" s="792"/>
      <c r="T26" s="805"/>
      <c r="U26" s="923" t="str">
        <f>IF('E-8-1'!I38='E-8-1'!M18,'E-8-1'!BU18,
IF('E-8-1'!I38='E-8-1'!M20,'E-8-1'!BU20,
IF('E-8-1'!I38='E-8-1'!M22,'E-8-1'!BU22,
IF('E-8-1'!I38='E-8-1'!M24,'E-8-1'!BU24,
IF('E-8-1'!I38='E-8-1'!M26,'E-8-1'!BU26,
IF('E-8-1'!I38='E-8-1'!M28,'E-8-1'!BU28,"Tidak Ditemukan"))))))</f>
        <v>Tidak Ditemukan</v>
      </c>
      <c r="V26" s="764"/>
      <c r="W26" s="764"/>
      <c r="X26" s="764"/>
      <c r="Y26" s="764"/>
      <c r="Z26" s="764"/>
      <c r="AA26" s="765"/>
      <c r="AB26" s="278"/>
      <c r="AC26" s="278"/>
      <c r="AD26" s="278"/>
      <c r="AE26" s="278"/>
      <c r="AF26" s="278"/>
      <c r="AG26" s="278"/>
      <c r="AH26" s="278"/>
    </row>
    <row r="27" spans="2:34" ht="15" customHeight="1" x14ac:dyDescent="0.25">
      <c r="G27" s="84">
        <v>11</v>
      </c>
      <c r="H27" s="926" t="e">
        <f>MASTER!N15</f>
        <v>#N/A</v>
      </c>
      <c r="I27" s="824"/>
      <c r="J27" s="824"/>
      <c r="K27" s="824"/>
      <c r="L27" s="824"/>
      <c r="M27" s="824"/>
      <c r="N27" s="824"/>
      <c r="O27" s="824"/>
      <c r="P27" s="824"/>
      <c r="Q27" s="824"/>
      <c r="R27" s="825"/>
      <c r="S27" s="792"/>
      <c r="T27" s="805"/>
      <c r="U27" s="923" t="str">
        <f>IF('E-8-1'!I38='E-8-1'!M18,'E-8-1'!BZ18,
IF('E-8-1'!I38='E-8-1'!M20,'E-8-1'!BZ20,
IF('E-8-1'!I38='E-8-1'!M22,'E-8-1'!BZ22,
IF('E-8-1'!I38='E-8-1'!M24,'E-8-1'!BZ24,
IF('E-8-1'!I38='E-8-1'!M26,'E-8-1'!BZ26,
IF('E-8-1'!I38='E-8-1'!M28,'E-8-1'!BZ28,"Tidak Ditemukan"))))))</f>
        <v>Tidak Ditemukan</v>
      </c>
      <c r="V27" s="764"/>
      <c r="W27" s="764"/>
      <c r="X27" s="764"/>
      <c r="Y27" s="764"/>
      <c r="Z27" s="764"/>
      <c r="AA27" s="765"/>
      <c r="AB27" s="278"/>
      <c r="AC27" s="278"/>
      <c r="AD27" s="278"/>
      <c r="AE27" s="278"/>
      <c r="AF27" s="278"/>
      <c r="AG27" s="278"/>
      <c r="AH27" s="278"/>
    </row>
    <row r="28" spans="2:34" ht="15" customHeight="1" x14ac:dyDescent="0.25">
      <c r="B28" s="760"/>
      <c r="C28" s="761"/>
      <c r="D28" s="761"/>
      <c r="E28" s="761"/>
      <c r="G28" s="84">
        <v>12</v>
      </c>
      <c r="H28" s="926" t="e">
        <f>MASTER!N16</f>
        <v>#N/A</v>
      </c>
      <c r="I28" s="824"/>
      <c r="J28" s="824"/>
      <c r="K28" s="824"/>
      <c r="L28" s="824"/>
      <c r="M28" s="824"/>
      <c r="N28" s="824"/>
      <c r="O28" s="824"/>
      <c r="P28" s="824"/>
      <c r="Q28" s="824"/>
      <c r="R28" s="825"/>
      <c r="S28" s="792"/>
      <c r="T28" s="805"/>
      <c r="U28" s="923" t="str">
        <f>IF('E-8-1'!I38='E-8-1'!M18,'E-8-1'!CE18,
IF('E-8-1'!I38='E-8-1'!M20,'E-8-1'!CE20,
IF('E-8-1'!I38='E-8-1'!M22,'E-8-1'!CE22,
IF('E-8-1'!I38='E-8-1'!M24,'E-8-1'!CE24,
IF('E-8-1'!I38='E-8-1'!M26,'E-8-1'!CE26,
IF('E-8-1'!I38='E-8-1'!M28,'E-8-1'!CE28,"Tidak Ditemukan"))))))</f>
        <v>Tidak Ditemukan</v>
      </c>
      <c r="V28" s="764"/>
      <c r="W28" s="764"/>
      <c r="X28" s="764"/>
      <c r="Y28" s="764"/>
      <c r="Z28" s="764"/>
      <c r="AA28" s="765"/>
      <c r="AB28" s="278"/>
      <c r="AC28" s="278"/>
      <c r="AD28" s="278"/>
      <c r="AE28" s="278"/>
      <c r="AF28" s="278"/>
      <c r="AG28" s="278"/>
      <c r="AH28" s="278"/>
    </row>
    <row r="29" spans="2:34" ht="15" customHeight="1" x14ac:dyDescent="0.25">
      <c r="G29" s="392"/>
      <c r="H29" s="933" t="s">
        <v>1769</v>
      </c>
      <c r="I29" s="824"/>
      <c r="J29" s="824"/>
      <c r="K29" s="824"/>
      <c r="L29" s="824"/>
      <c r="M29" s="824"/>
      <c r="N29" s="824"/>
      <c r="O29" s="824"/>
      <c r="P29" s="824"/>
      <c r="Q29" s="824"/>
      <c r="R29" s="825"/>
      <c r="S29" s="794"/>
      <c r="T29" s="807"/>
      <c r="U29" s="923" t="str">
        <f>IF('E-8-1'!I38='E-8-1'!M18,'E-8-1'!CJ18,
IF('E-8-1'!I38='E-8-1'!M20,'E-8-1'!CJ20,
IF('E-8-1'!I38='E-8-1'!M22,'E-8-1'!CJ22,
IF('E-8-1'!I38='E-8-1'!M24,'E-8-1'!CJ24,
IF('E-8-1'!I38='E-8-1'!M26,'E-8-1'!CJ26,
IF('E-8-1'!I38='E-8-1'!M28,'E-8-1'!CJ28,"Tidak Ditemukan"))))))</f>
        <v>Tidak Ditemukan</v>
      </c>
      <c r="V29" s="764"/>
      <c r="W29" s="764"/>
      <c r="X29" s="764"/>
      <c r="Y29" s="764"/>
      <c r="Z29" s="764"/>
      <c r="AA29" s="765"/>
      <c r="AB29" s="278"/>
      <c r="AC29" s="278"/>
      <c r="AD29" s="278"/>
      <c r="AE29" s="278"/>
      <c r="AF29" s="278"/>
      <c r="AG29" s="278"/>
      <c r="AH29" s="278"/>
    </row>
    <row r="30" spans="2:34" ht="15" customHeight="1" x14ac:dyDescent="0.25">
      <c r="B30" s="760"/>
      <c r="C30" s="761"/>
      <c r="D30" s="761"/>
      <c r="E30" s="761"/>
      <c r="G30" s="124"/>
      <c r="H30" s="938" t="s">
        <v>1770</v>
      </c>
      <c r="I30" s="824"/>
      <c r="J30" s="824"/>
      <c r="K30" s="824"/>
      <c r="L30" s="824"/>
      <c r="M30" s="824"/>
      <c r="N30" s="824"/>
      <c r="O30" s="824"/>
      <c r="P30" s="824"/>
      <c r="Q30" s="824"/>
      <c r="R30" s="825"/>
      <c r="S30" s="935"/>
      <c r="T30" s="765"/>
      <c r="U30" s="923">
        <f>IF(ISNUMBER(U29),IF(U29&gt;0,U29,SUM(U17:U28)),0)</f>
        <v>0</v>
      </c>
      <c r="V30" s="764"/>
      <c r="W30" s="764"/>
      <c r="X30" s="764"/>
      <c r="Y30" s="764"/>
      <c r="Z30" s="764"/>
      <c r="AA30" s="765"/>
      <c r="AB30" s="278"/>
      <c r="AC30" s="278"/>
      <c r="AD30" s="278"/>
      <c r="AE30" s="278"/>
      <c r="AF30" s="278"/>
      <c r="AG30" s="278"/>
      <c r="AH30" s="278"/>
    </row>
    <row r="31" spans="2:34" ht="15" customHeight="1" x14ac:dyDescent="0.25">
      <c r="G31" s="124"/>
      <c r="H31" s="124"/>
      <c r="I31" s="124"/>
      <c r="J31" s="300"/>
      <c r="K31" s="300"/>
      <c r="L31" s="300"/>
      <c r="M31" s="300"/>
      <c r="N31" s="300"/>
      <c r="O31" s="300"/>
      <c r="P31" s="300"/>
      <c r="Q31" s="300"/>
      <c r="R31" s="300"/>
      <c r="S31" s="300"/>
      <c r="T31" s="301"/>
      <c r="U31" s="515"/>
      <c r="V31" s="515"/>
      <c r="W31" s="515"/>
      <c r="X31" s="515"/>
      <c r="Y31" s="515"/>
      <c r="Z31" s="516"/>
      <c r="AA31" s="516"/>
      <c r="AB31" s="278"/>
      <c r="AC31" s="278"/>
      <c r="AD31" s="278"/>
      <c r="AE31" s="278"/>
      <c r="AF31" s="278"/>
      <c r="AG31" s="278"/>
      <c r="AH31" s="278"/>
    </row>
    <row r="32" spans="2:34" ht="15" customHeight="1" x14ac:dyDescent="0.25">
      <c r="B32" s="760"/>
      <c r="C32" s="761"/>
      <c r="D32" s="761"/>
      <c r="E32" s="761"/>
      <c r="G32" s="124"/>
      <c r="H32" s="297" t="s">
        <v>1771</v>
      </c>
      <c r="I32" s="298"/>
      <c r="J32" s="299"/>
      <c r="K32" s="299"/>
      <c r="L32" s="299"/>
      <c r="M32" s="299"/>
      <c r="N32" s="299"/>
      <c r="O32" s="299"/>
      <c r="P32" s="299"/>
      <c r="Q32" s="299"/>
      <c r="R32" s="299"/>
      <c r="S32" s="299"/>
      <c r="T32" s="302"/>
      <c r="U32" s="923">
        <f>'MAIN LEVEL'!$AB$43</f>
        <v>0</v>
      </c>
      <c r="V32" s="764"/>
      <c r="W32" s="764"/>
      <c r="X32" s="764"/>
      <c r="Y32" s="764"/>
      <c r="Z32" s="764"/>
      <c r="AA32" s="765"/>
      <c r="AB32" s="278"/>
      <c r="AC32" s="278"/>
      <c r="AD32" s="278"/>
      <c r="AE32" s="278"/>
      <c r="AF32" s="278"/>
      <c r="AG32" s="278"/>
      <c r="AH32" s="278"/>
    </row>
    <row r="33" spans="2:34" ht="15" customHeight="1" x14ac:dyDescent="0.25">
      <c r="G33" s="124"/>
      <c r="H33" s="297" t="s">
        <v>1772</v>
      </c>
      <c r="I33" s="298"/>
      <c r="J33" s="299"/>
      <c r="K33" s="299"/>
      <c r="L33" s="299"/>
      <c r="M33" s="299"/>
      <c r="N33" s="299"/>
      <c r="O33" s="299"/>
      <c r="P33" s="299"/>
      <c r="Q33" s="299"/>
      <c r="R33" s="299"/>
      <c r="S33" s="299"/>
      <c r="T33" s="302"/>
      <c r="U33" s="923">
        <f>U30-U32</f>
        <v>0</v>
      </c>
      <c r="V33" s="764"/>
      <c r="W33" s="764"/>
      <c r="X33" s="764"/>
      <c r="Y33" s="764"/>
      <c r="Z33" s="764"/>
      <c r="AA33" s="765"/>
      <c r="AB33" s="278"/>
      <c r="AC33" s="278"/>
      <c r="AD33" s="278"/>
      <c r="AE33" s="278"/>
      <c r="AF33" s="278"/>
      <c r="AG33" s="278"/>
      <c r="AH33" s="278"/>
    </row>
    <row r="34" spans="2:34" ht="15" customHeight="1" x14ac:dyDescent="0.25">
      <c r="B34" s="760"/>
      <c r="C34" s="761"/>
      <c r="D34" s="761"/>
      <c r="E34" s="761"/>
      <c r="G34" s="124"/>
      <c r="H34" s="124"/>
      <c r="I34" s="124"/>
      <c r="J34" s="124"/>
      <c r="K34" s="124"/>
      <c r="L34" s="124"/>
      <c r="M34" s="124"/>
      <c r="N34" s="124"/>
      <c r="O34" s="124"/>
      <c r="P34" s="124"/>
      <c r="Q34" s="124"/>
      <c r="R34" s="124"/>
      <c r="S34" s="124"/>
      <c r="T34" s="124"/>
      <c r="U34" s="124"/>
      <c r="V34" s="124"/>
      <c r="W34" s="124"/>
      <c r="X34" s="124"/>
      <c r="Y34" s="278"/>
      <c r="Z34" s="278"/>
      <c r="AA34" s="278"/>
      <c r="AB34" s="278"/>
      <c r="AC34" s="278"/>
      <c r="AD34" s="278"/>
      <c r="AE34" s="278"/>
      <c r="AF34" s="278"/>
      <c r="AG34" s="278"/>
      <c r="AH34" s="278"/>
    </row>
    <row r="35" spans="2:34" ht="15" customHeight="1" x14ac:dyDescent="0.25">
      <c r="G35" s="278"/>
      <c r="H35" s="278"/>
      <c r="I35" s="278"/>
      <c r="J35" s="278"/>
      <c r="K35" s="278"/>
      <c r="L35" s="278"/>
      <c r="M35" s="278"/>
      <c r="N35" s="278"/>
      <c r="O35" s="278"/>
      <c r="P35" s="278"/>
      <c r="Q35" s="278"/>
      <c r="R35" s="278"/>
      <c r="S35" s="278"/>
      <c r="T35" s="278"/>
      <c r="U35" s="278"/>
      <c r="V35" s="278"/>
      <c r="W35" s="278"/>
      <c r="X35" s="278"/>
      <c r="Y35" s="278"/>
      <c r="Z35" s="278"/>
      <c r="AA35" s="278"/>
      <c r="AB35" s="278"/>
      <c r="AC35" s="278"/>
      <c r="AD35" s="278"/>
      <c r="AE35" s="278"/>
      <c r="AF35" s="278"/>
      <c r="AG35" s="278"/>
      <c r="AH35" s="278"/>
    </row>
    <row r="36" spans="2:34" ht="15" customHeight="1" x14ac:dyDescent="0.25">
      <c r="B36" s="760"/>
      <c r="C36" s="761"/>
      <c r="D36" s="761"/>
      <c r="E36" s="761"/>
      <c r="G36" s="801" t="s">
        <v>1507</v>
      </c>
      <c r="H36" s="764"/>
      <c r="I36" s="764"/>
      <c r="J36" s="764"/>
      <c r="K36" s="764"/>
      <c r="L36" s="764"/>
      <c r="M36" s="764"/>
      <c r="N36" s="764"/>
      <c r="O36" s="764"/>
      <c r="P36" s="764"/>
      <c r="Q36" s="764"/>
      <c r="R36" s="764"/>
      <c r="S36" s="764"/>
      <c r="T36" s="764"/>
      <c r="U36" s="795" t="s">
        <v>1704</v>
      </c>
      <c r="V36" s="764"/>
      <c r="W36" s="764"/>
      <c r="X36" s="764"/>
      <c r="Y36" s="764"/>
      <c r="Z36" s="764"/>
      <c r="AA36" s="764"/>
      <c r="AB36" s="764"/>
      <c r="AC36" s="764"/>
      <c r="AD36" s="764"/>
      <c r="AE36" s="764"/>
      <c r="AF36" s="764"/>
      <c r="AG36" s="764"/>
      <c r="AH36" s="796"/>
    </row>
    <row r="37" spans="2:34" ht="15" customHeight="1" x14ac:dyDescent="0.25">
      <c r="G37" s="793" t="s">
        <v>796</v>
      </c>
      <c r="H37" s="794"/>
      <c r="I37" s="794"/>
      <c r="J37" s="794"/>
      <c r="K37" s="794"/>
      <c r="L37" s="794"/>
      <c r="M37" s="801" t="s">
        <v>1511</v>
      </c>
      <c r="N37" s="764"/>
      <c r="O37" s="764"/>
      <c r="P37" s="764"/>
      <c r="Q37" s="802" t="s">
        <v>1510</v>
      </c>
      <c r="R37" s="764"/>
      <c r="S37" s="764"/>
      <c r="T37" s="765"/>
      <c r="U37" s="793" t="s">
        <v>796</v>
      </c>
      <c r="V37" s="794"/>
      <c r="W37" s="794"/>
      <c r="X37" s="794"/>
      <c r="Y37" s="794"/>
      <c r="Z37" s="794"/>
      <c r="AA37" s="801" t="s">
        <v>1511</v>
      </c>
      <c r="AB37" s="764"/>
      <c r="AC37" s="764"/>
      <c r="AD37" s="764"/>
      <c r="AE37" s="802" t="s">
        <v>1510</v>
      </c>
      <c r="AF37" s="764"/>
      <c r="AG37" s="764"/>
      <c r="AH37" s="765"/>
    </row>
    <row r="38" spans="2:34" ht="15" customHeight="1" x14ac:dyDescent="0.25">
      <c r="G38" s="788"/>
      <c r="H38" s="789"/>
      <c r="I38" s="789"/>
      <c r="J38" s="789"/>
      <c r="K38" s="789"/>
      <c r="L38" s="790"/>
      <c r="M38" s="788"/>
      <c r="N38" s="789"/>
      <c r="O38" s="789"/>
      <c r="P38" s="790"/>
      <c r="Q38" s="788"/>
      <c r="R38" s="789"/>
      <c r="S38" s="789"/>
      <c r="T38" s="790"/>
      <c r="U38" s="788"/>
      <c r="V38" s="789"/>
      <c r="W38" s="789"/>
      <c r="X38" s="789"/>
      <c r="Y38" s="789"/>
      <c r="Z38" s="790"/>
      <c r="AA38" s="788"/>
      <c r="AB38" s="789"/>
      <c r="AC38" s="789"/>
      <c r="AD38" s="790"/>
      <c r="AE38" s="788"/>
      <c r="AF38" s="789"/>
      <c r="AG38" s="789"/>
      <c r="AH38" s="790"/>
    </row>
    <row r="39" spans="2:34" ht="15" customHeight="1" x14ac:dyDescent="0.25">
      <c r="G39" s="283"/>
      <c r="H39" s="124"/>
      <c r="I39" s="124"/>
      <c r="J39" s="124"/>
      <c r="K39" s="124"/>
      <c r="L39" s="124"/>
      <c r="M39" s="283"/>
      <c r="N39" s="124"/>
      <c r="O39" s="124"/>
      <c r="P39" s="124"/>
      <c r="Q39" s="283"/>
      <c r="R39" s="124"/>
      <c r="S39" s="124"/>
      <c r="T39" s="125"/>
      <c r="U39" s="124"/>
      <c r="V39" s="124"/>
      <c r="W39" s="124"/>
      <c r="X39" s="124"/>
      <c r="Y39" s="124"/>
      <c r="Z39" s="124"/>
      <c r="AA39" s="283"/>
      <c r="AB39" s="124"/>
      <c r="AC39" s="124"/>
      <c r="AD39" s="125"/>
      <c r="AE39" s="283"/>
      <c r="AF39" s="124"/>
      <c r="AG39" s="124"/>
      <c r="AH39" s="125"/>
    </row>
    <row r="40" spans="2:34" ht="15" customHeight="1" x14ac:dyDescent="0.25">
      <c r="G40" s="283"/>
      <c r="H40" s="124"/>
      <c r="I40" s="124"/>
      <c r="J40" s="124"/>
      <c r="K40" s="124"/>
      <c r="L40" s="124"/>
      <c r="M40" s="283"/>
      <c r="N40" s="124"/>
      <c r="O40" s="124"/>
      <c r="P40" s="124"/>
      <c r="Q40" s="283"/>
      <c r="R40" s="124"/>
      <c r="S40" s="124"/>
      <c r="T40" s="125"/>
      <c r="U40" s="124"/>
      <c r="V40" s="124"/>
      <c r="W40" s="124"/>
      <c r="X40" s="124"/>
      <c r="Y40" s="124"/>
      <c r="Z40" s="124"/>
      <c r="AA40" s="283"/>
      <c r="AB40" s="124"/>
      <c r="AC40" s="124"/>
      <c r="AD40" s="125"/>
      <c r="AE40" s="283"/>
      <c r="AF40" s="124"/>
      <c r="AG40" s="124"/>
      <c r="AH40" s="125"/>
    </row>
    <row r="41" spans="2:34" ht="15" customHeight="1" x14ac:dyDescent="0.25">
      <c r="G41" s="283"/>
      <c r="H41" s="124"/>
      <c r="I41" s="124"/>
      <c r="J41" s="124"/>
      <c r="K41" s="124"/>
      <c r="L41" s="124"/>
      <c r="M41" s="283"/>
      <c r="N41" s="124"/>
      <c r="O41" s="124"/>
      <c r="P41" s="124"/>
      <c r="Q41" s="283"/>
      <c r="R41" s="124"/>
      <c r="S41" s="124"/>
      <c r="T41" s="125"/>
      <c r="U41" s="124"/>
      <c r="V41" s="124"/>
      <c r="W41" s="124"/>
      <c r="X41" s="124"/>
      <c r="Y41" s="124"/>
      <c r="Z41" s="124"/>
      <c r="AA41" s="283"/>
      <c r="AB41" s="124"/>
      <c r="AC41" s="124"/>
      <c r="AD41" s="125"/>
      <c r="AE41" s="283"/>
      <c r="AF41" s="124"/>
      <c r="AG41" s="124"/>
      <c r="AH41" s="125"/>
    </row>
    <row r="42" spans="2:34" ht="15" customHeight="1" x14ac:dyDescent="0.25">
      <c r="G42" s="283"/>
      <c r="H42" s="124"/>
      <c r="I42" s="124"/>
      <c r="J42" s="124"/>
      <c r="K42" s="124"/>
      <c r="L42" s="124"/>
      <c r="M42" s="283"/>
      <c r="N42" s="124"/>
      <c r="O42" s="124"/>
      <c r="P42" s="124"/>
      <c r="Q42" s="283"/>
      <c r="R42" s="124"/>
      <c r="S42" s="124"/>
      <c r="T42" s="125"/>
      <c r="U42" s="124"/>
      <c r="V42" s="124"/>
      <c r="W42" s="124"/>
      <c r="X42" s="124"/>
      <c r="Y42" s="124"/>
      <c r="Z42" s="124"/>
      <c r="AA42" s="283"/>
      <c r="AB42" s="124"/>
      <c r="AC42" s="124"/>
      <c r="AD42" s="125"/>
      <c r="AE42" s="283"/>
      <c r="AF42" s="124"/>
      <c r="AG42" s="124"/>
      <c r="AH42" s="125"/>
    </row>
    <row r="43" spans="2:34" ht="15" customHeight="1" x14ac:dyDescent="0.25">
      <c r="G43" s="283"/>
      <c r="H43" s="124"/>
      <c r="I43" s="124"/>
      <c r="J43" s="124"/>
      <c r="K43" s="124"/>
      <c r="L43" s="124"/>
      <c r="M43" s="283"/>
      <c r="N43" s="124"/>
      <c r="O43" s="124"/>
      <c r="P43" s="124"/>
      <c r="Q43" s="283"/>
      <c r="R43" s="124"/>
      <c r="S43" s="124"/>
      <c r="T43" s="125"/>
      <c r="U43" s="124"/>
      <c r="V43" s="124"/>
      <c r="W43" s="124"/>
      <c r="X43" s="124"/>
      <c r="Y43" s="124"/>
      <c r="Z43" s="124"/>
      <c r="AA43" s="283"/>
      <c r="AB43" s="124"/>
      <c r="AC43" s="124"/>
      <c r="AD43" s="125"/>
      <c r="AE43" s="283"/>
      <c r="AF43" s="124"/>
      <c r="AG43" s="124"/>
      <c r="AH43" s="125"/>
    </row>
    <row r="44" spans="2:34" ht="15" customHeight="1" x14ac:dyDescent="0.25">
      <c r="G44" s="283"/>
      <c r="H44" s="124"/>
      <c r="I44" s="124"/>
      <c r="J44" s="124"/>
      <c r="K44" s="124"/>
      <c r="L44" s="124"/>
      <c r="M44" s="283"/>
      <c r="N44" s="124"/>
      <c r="O44" s="124"/>
      <c r="P44" s="124"/>
      <c r="Q44" s="283"/>
      <c r="R44" s="124"/>
      <c r="S44" s="124"/>
      <c r="T44" s="125"/>
      <c r="U44" s="124"/>
      <c r="V44" s="124"/>
      <c r="W44" s="124"/>
      <c r="X44" s="124"/>
      <c r="Y44" s="124"/>
      <c r="Z44" s="124"/>
      <c r="AA44" s="283"/>
      <c r="AB44" s="124"/>
      <c r="AC44" s="124"/>
      <c r="AD44" s="125"/>
      <c r="AE44" s="283"/>
      <c r="AF44" s="124"/>
      <c r="AG44" s="124"/>
      <c r="AH44" s="125"/>
    </row>
    <row r="45" spans="2:34" ht="15" customHeight="1" x14ac:dyDescent="0.25">
      <c r="G45" s="283"/>
      <c r="H45" s="124"/>
      <c r="I45" s="124"/>
      <c r="J45" s="124"/>
      <c r="K45" s="124"/>
      <c r="L45" s="124"/>
      <c r="M45" s="283"/>
      <c r="N45" s="124"/>
      <c r="O45" s="124"/>
      <c r="P45" s="124"/>
      <c r="Q45" s="283"/>
      <c r="R45" s="124"/>
      <c r="S45" s="124"/>
      <c r="T45" s="125"/>
      <c r="U45" s="124"/>
      <c r="V45" s="124"/>
      <c r="W45" s="124"/>
      <c r="X45" s="124"/>
      <c r="Y45" s="124"/>
      <c r="Z45" s="124"/>
      <c r="AA45" s="283"/>
      <c r="AB45" s="124"/>
      <c r="AC45" s="124"/>
      <c r="AD45" s="125"/>
      <c r="AE45" s="283"/>
      <c r="AF45" s="124"/>
      <c r="AG45" s="124"/>
      <c r="AH45" s="125"/>
    </row>
    <row r="46" spans="2:34" ht="15" customHeight="1" x14ac:dyDescent="0.25">
      <c r="G46" s="283"/>
      <c r="H46" s="124"/>
      <c r="I46" s="124"/>
      <c r="J46" s="124"/>
      <c r="K46" s="124"/>
      <c r="L46" s="124"/>
      <c r="M46" s="283"/>
      <c r="N46" s="124"/>
      <c r="O46" s="124"/>
      <c r="P46" s="124"/>
      <c r="Q46" s="283"/>
      <c r="R46" s="124"/>
      <c r="S46" s="124"/>
      <c r="T46" s="125"/>
      <c r="U46" s="124"/>
      <c r="V46" s="124"/>
      <c r="W46" s="124"/>
      <c r="X46" s="124"/>
      <c r="Y46" s="124"/>
      <c r="Z46" s="124"/>
      <c r="AA46" s="283"/>
      <c r="AB46" s="124"/>
      <c r="AC46" s="124"/>
      <c r="AD46" s="125"/>
      <c r="AE46" s="283"/>
      <c r="AF46" s="124"/>
      <c r="AG46" s="124"/>
      <c r="AH46" s="125"/>
    </row>
    <row r="47" spans="2:34" ht="15" customHeight="1" x14ac:dyDescent="0.25">
      <c r="G47" s="283"/>
      <c r="H47" s="124"/>
      <c r="I47" s="124"/>
      <c r="J47" s="124"/>
      <c r="K47" s="124"/>
      <c r="L47" s="124"/>
      <c r="M47" s="283"/>
      <c r="N47" s="124"/>
      <c r="O47" s="124"/>
      <c r="P47" s="124"/>
      <c r="Q47" s="283"/>
      <c r="R47" s="124"/>
      <c r="S47" s="124"/>
      <c r="T47" s="125"/>
      <c r="U47" s="124"/>
      <c r="V47" s="124"/>
      <c r="W47" s="124"/>
      <c r="X47" s="124"/>
      <c r="Y47" s="124"/>
      <c r="Z47" s="124"/>
      <c r="AA47" s="283"/>
      <c r="AB47" s="124"/>
      <c r="AC47" s="124"/>
      <c r="AD47" s="125"/>
      <c r="AE47" s="283"/>
      <c r="AF47" s="124"/>
      <c r="AG47" s="124"/>
      <c r="AH47" s="125"/>
    </row>
    <row r="48" spans="2:34" ht="15" customHeight="1" x14ac:dyDescent="0.25">
      <c r="G48" s="283"/>
      <c r="H48" s="124"/>
      <c r="I48" s="124"/>
      <c r="J48" s="124"/>
      <c r="K48" s="124"/>
      <c r="L48" s="124"/>
      <c r="M48" s="283"/>
      <c r="N48" s="124"/>
      <c r="O48" s="124"/>
      <c r="P48" s="124"/>
      <c r="Q48" s="283"/>
      <c r="R48" s="124"/>
      <c r="S48" s="124"/>
      <c r="T48" s="125"/>
      <c r="U48" s="124"/>
      <c r="V48" s="124"/>
      <c r="W48" s="124"/>
      <c r="X48" s="124"/>
      <c r="Y48" s="124"/>
      <c r="Z48" s="124"/>
      <c r="AA48" s="283"/>
      <c r="AB48" s="124"/>
      <c r="AC48" s="124"/>
      <c r="AD48" s="125"/>
      <c r="AE48" s="283"/>
      <c r="AF48" s="124"/>
      <c r="AG48" s="124"/>
      <c r="AH48" s="125"/>
    </row>
    <row r="49" spans="7:34" x14ac:dyDescent="0.25">
      <c r="G49" s="283"/>
      <c r="H49" s="124"/>
      <c r="I49" s="124"/>
      <c r="J49" s="124"/>
      <c r="K49" s="124"/>
      <c r="L49" s="124"/>
      <c r="M49" s="283"/>
      <c r="N49" s="124"/>
      <c r="O49" s="124"/>
      <c r="P49" s="124"/>
      <c r="Q49" s="283"/>
      <c r="R49" s="124"/>
      <c r="S49" s="124"/>
      <c r="T49" s="125"/>
      <c r="U49" s="124"/>
      <c r="V49" s="124"/>
      <c r="W49" s="124"/>
      <c r="X49" s="124"/>
      <c r="Y49" s="124"/>
      <c r="Z49" s="124"/>
      <c r="AA49" s="283"/>
      <c r="AB49" s="124"/>
      <c r="AC49" s="124"/>
      <c r="AD49" s="125"/>
      <c r="AE49" s="283"/>
      <c r="AF49" s="124"/>
      <c r="AG49" s="124"/>
      <c r="AH49" s="125"/>
    </row>
    <row r="50" spans="7:34" x14ac:dyDescent="0.25">
      <c r="G50" s="285"/>
      <c r="H50" s="190"/>
      <c r="I50" s="190"/>
      <c r="J50" s="190"/>
      <c r="K50" s="190"/>
      <c r="L50" s="190"/>
      <c r="M50" s="285"/>
      <c r="N50" s="190"/>
      <c r="O50" s="190"/>
      <c r="P50" s="190"/>
      <c r="Q50" s="285"/>
      <c r="R50" s="190"/>
      <c r="S50" s="190"/>
      <c r="T50" s="243"/>
      <c r="U50" s="190"/>
      <c r="V50" s="190"/>
      <c r="W50" s="190"/>
      <c r="X50" s="190"/>
      <c r="Y50" s="190"/>
      <c r="Z50" s="190"/>
      <c r="AA50" s="285"/>
      <c r="AB50" s="190"/>
      <c r="AC50" s="190"/>
      <c r="AD50" s="243"/>
      <c r="AE50" s="285"/>
      <c r="AF50" s="190"/>
      <c r="AG50" s="190"/>
      <c r="AH50" s="243"/>
    </row>
    <row r="51" spans="7:34" x14ac:dyDescent="0.25">
      <c r="G51" s="3"/>
      <c r="H51" s="55"/>
      <c r="I51" s="55"/>
      <c r="J51" s="55"/>
      <c r="K51" s="55"/>
      <c r="L51" s="288" t="s">
        <v>1705</v>
      </c>
      <c r="M51" s="55">
        <f>'MAIN LEVEL'!Z43</f>
        <v>0</v>
      </c>
    </row>
  </sheetData>
  <mergeCells count="70">
    <mergeCell ref="S16:T16"/>
    <mergeCell ref="U18:AA18"/>
    <mergeCell ref="G9:T11"/>
    <mergeCell ref="G37:L37"/>
    <mergeCell ref="H20:R20"/>
    <mergeCell ref="H23:R23"/>
    <mergeCell ref="U33:AA33"/>
    <mergeCell ref="H30:R30"/>
    <mergeCell ref="U24:AA24"/>
    <mergeCell ref="H26:R26"/>
    <mergeCell ref="U23:AA23"/>
    <mergeCell ref="U21:AA21"/>
    <mergeCell ref="AE38:AH38"/>
    <mergeCell ref="U28:AA28"/>
    <mergeCell ref="B6:E6"/>
    <mergeCell ref="B30:E30"/>
    <mergeCell ref="H29:R29"/>
    <mergeCell ref="B15:E15"/>
    <mergeCell ref="AE37:AH37"/>
    <mergeCell ref="U37:Z37"/>
    <mergeCell ref="U20:AA20"/>
    <mergeCell ref="B20:E20"/>
    <mergeCell ref="U19:AA19"/>
    <mergeCell ref="H27:R27"/>
    <mergeCell ref="S30:T30"/>
    <mergeCell ref="G7:AH7"/>
    <mergeCell ref="B8:E8"/>
    <mergeCell ref="U32:AA32"/>
    <mergeCell ref="AA38:AD38"/>
    <mergeCell ref="Q37:T37"/>
    <mergeCell ref="U38:Z38"/>
    <mergeCell ref="U27:AA27"/>
    <mergeCell ref="U30:AA30"/>
    <mergeCell ref="AA37:AD37"/>
    <mergeCell ref="Q38:T38"/>
    <mergeCell ref="H28:R28"/>
    <mergeCell ref="S17:T29"/>
    <mergeCell ref="H18:R18"/>
    <mergeCell ref="B4:E4"/>
    <mergeCell ref="U26:AA26"/>
    <mergeCell ref="U22:AA22"/>
    <mergeCell ref="B16:E16"/>
    <mergeCell ref="H21:R21"/>
    <mergeCell ref="B18:E18"/>
    <mergeCell ref="H17:R17"/>
    <mergeCell ref="B12:E12"/>
    <mergeCell ref="H16:R16"/>
    <mergeCell ref="U17:AA17"/>
    <mergeCell ref="H19:R19"/>
    <mergeCell ref="H22:R22"/>
    <mergeCell ref="B14:E14"/>
    <mergeCell ref="U25:AA25"/>
    <mergeCell ref="U16:AA16"/>
    <mergeCell ref="B17:E17"/>
    <mergeCell ref="B10:E10"/>
    <mergeCell ref="B28:E28"/>
    <mergeCell ref="M37:P37"/>
    <mergeCell ref="G38:L38"/>
    <mergeCell ref="B34:E34"/>
    <mergeCell ref="B13:E13"/>
    <mergeCell ref="H24:R24"/>
    <mergeCell ref="G13:AH13"/>
    <mergeCell ref="B19:E19"/>
    <mergeCell ref="M38:P38"/>
    <mergeCell ref="U29:AA29"/>
    <mergeCell ref="G36:T36"/>
    <mergeCell ref="B36:E36"/>
    <mergeCell ref="B32:E32"/>
    <mergeCell ref="U36:AH36"/>
    <mergeCell ref="H25:R25"/>
  </mergeCells>
  <hyperlinks>
    <hyperlink ref="B4" location="PANDUAN!A1" display="PANDUAN" xr:uid="{00000000-0004-0000-AB00-000000000000}"/>
    <hyperlink ref="B6" location="'EWS DIRECTORY'!A1" display="EWS DIRECTORY" xr:uid="{00000000-0004-0000-AB00-000001000000}"/>
    <hyperlink ref="B8" location="'DATA PEMICU'!A1" display="DATA PEMICU" xr:uid="{00000000-0004-0000-AB00-000002000000}"/>
    <hyperlink ref="B10" location="'DATA PENGUJI'!A1" display="DATA PENGUJI" xr:uid="{00000000-0004-0000-AB00-000003000000}"/>
    <hyperlink ref="B12" location="'MAIN LEVEL'!A1" display="MAIN LEVEL" xr:uid="{00000000-0004-0000-AB00-000004000000}"/>
  </hyperlinks>
  <pageMargins left="0.70866141732283472" right="0.17" top="0.74803149606299213" bottom="0.74803149606299213" header="0.31496062992125978" footer="0.31496062992125978"/>
  <pageSetup paperSize="9" scale="76" orientation="portrait"/>
</worksheet>
</file>

<file path=xl/worksheets/sheet1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C00-000000000000}">
  <sheetPr codeName="Sheet76">
    <tabColor theme="4" tint="-0.249977111117893"/>
  </sheetPr>
  <dimension ref="A1:CX81"/>
  <sheetViews>
    <sheetView topLeftCell="B25"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7" width="4.109375" customWidth="1"/>
    <col min="8" max="9" width="3.5546875" customWidth="1"/>
    <col min="10" max="10" width="2.6640625" customWidth="1"/>
    <col min="11" max="16" width="3.5546875" customWidth="1"/>
    <col min="17" max="18" width="2.6640625" customWidth="1"/>
    <col min="19" max="19" width="4.5546875" customWidth="1"/>
    <col min="20" max="102" width="3.5546875" customWidth="1"/>
  </cols>
  <sheetData>
    <row r="1" spans="1:102" ht="14.25" customHeight="1" x14ac:dyDescent="0.25">
      <c r="G1" s="178"/>
      <c r="AL1" s="110"/>
      <c r="AM1" s="110"/>
      <c r="AN1" s="110"/>
      <c r="AO1" s="110"/>
      <c r="AP1" s="110"/>
      <c r="AQ1" s="110"/>
      <c r="AR1" s="110"/>
      <c r="AS1" s="110"/>
      <c r="AT1" s="110"/>
      <c r="AU1" s="110"/>
      <c r="AV1" s="110"/>
      <c r="AW1" s="110"/>
      <c r="AX1" s="110"/>
      <c r="AY1" s="110"/>
      <c r="AZ1" s="110"/>
      <c r="BA1" s="110"/>
      <c r="BB1" s="110"/>
      <c r="BC1" s="110"/>
      <c r="BD1" s="110"/>
      <c r="BE1" s="110"/>
      <c r="BF1" s="110"/>
      <c r="BG1" s="110"/>
      <c r="BH1" s="110"/>
      <c r="BI1" s="110"/>
      <c r="BJ1" s="110"/>
      <c r="BK1" s="110"/>
      <c r="BL1" s="110"/>
      <c r="BM1" s="110"/>
      <c r="BN1" s="110"/>
      <c r="BO1" s="110"/>
      <c r="BP1" s="110"/>
      <c r="BQ1" s="110"/>
      <c r="BR1" s="110"/>
      <c r="BS1" s="110"/>
      <c r="BT1" s="110"/>
      <c r="BU1" s="110"/>
      <c r="BV1" s="110"/>
      <c r="BW1" s="110"/>
      <c r="BX1" s="110"/>
      <c r="BY1" s="110"/>
      <c r="BZ1" s="110"/>
      <c r="CA1" s="110"/>
      <c r="CB1" s="110"/>
      <c r="CC1" s="110"/>
      <c r="CD1" s="110"/>
      <c r="CE1" s="110"/>
      <c r="CF1" s="110"/>
      <c r="CG1" s="110"/>
      <c r="CH1" s="110"/>
      <c r="CI1" s="110"/>
      <c r="CJ1" s="110"/>
      <c r="CK1" s="110"/>
      <c r="CL1" s="110"/>
      <c r="CM1" s="110"/>
      <c r="CN1" s="110"/>
      <c r="CO1" s="110"/>
      <c r="CP1" s="110"/>
      <c r="CQ1" s="110"/>
      <c r="CR1" s="110"/>
      <c r="CS1" s="110"/>
      <c r="CT1" s="110"/>
      <c r="CU1" s="110"/>
      <c r="CV1" s="110"/>
      <c r="CW1" s="110"/>
      <c r="CX1" s="110"/>
    </row>
    <row r="2" spans="1:102" ht="14.25" customHeight="1" x14ac:dyDescent="0.25">
      <c r="G2" t="s">
        <v>1674</v>
      </c>
      <c r="AL2" s="110"/>
      <c r="AM2" s="110"/>
      <c r="AN2" s="110"/>
      <c r="AO2" s="110"/>
      <c r="AP2" s="110"/>
      <c r="AQ2" s="110"/>
      <c r="AR2" s="110"/>
      <c r="AS2" s="110"/>
      <c r="AT2" s="110"/>
      <c r="AU2" s="110"/>
      <c r="AV2" s="110"/>
      <c r="AW2" s="110"/>
      <c r="AX2" s="110"/>
      <c r="AY2" s="110"/>
      <c r="AZ2" s="110"/>
      <c r="BA2" s="110"/>
      <c r="BB2" s="110"/>
      <c r="BC2" s="110"/>
      <c r="BD2" s="110"/>
      <c r="BE2" s="110"/>
      <c r="BF2" s="110"/>
      <c r="BG2" s="110"/>
      <c r="BH2" s="110"/>
      <c r="BI2" s="110"/>
      <c r="BJ2" s="110"/>
      <c r="BK2" s="110"/>
      <c r="BL2" s="110"/>
      <c r="BM2" s="110"/>
      <c r="BN2" s="110"/>
      <c r="BO2" s="110"/>
      <c r="BP2" s="110"/>
      <c r="BQ2" s="110"/>
      <c r="BR2" s="110"/>
      <c r="BS2" s="110"/>
      <c r="BT2" s="110"/>
      <c r="BU2" s="110"/>
      <c r="BV2" s="110"/>
      <c r="BW2" s="110"/>
      <c r="BX2" s="110"/>
      <c r="BY2" s="110"/>
      <c r="BZ2" s="110"/>
      <c r="CA2" s="110"/>
      <c r="CB2" s="110"/>
      <c r="CC2" s="110"/>
      <c r="CD2" s="110"/>
      <c r="CE2" s="110"/>
      <c r="CF2" s="110"/>
      <c r="CG2" s="110"/>
      <c r="CH2" s="110"/>
      <c r="CI2" s="110"/>
      <c r="CJ2" s="110"/>
      <c r="CK2" s="110"/>
      <c r="CL2" s="110"/>
      <c r="CM2" s="110"/>
      <c r="CN2" s="110"/>
      <c r="CO2" s="110"/>
      <c r="CP2" s="110"/>
      <c r="CQ2" s="110"/>
      <c r="CR2" s="110"/>
      <c r="CS2" s="110"/>
      <c r="CT2" s="110"/>
      <c r="CU2" s="110"/>
      <c r="CV2" s="110"/>
      <c r="CW2" s="110"/>
      <c r="CX2" s="110"/>
    </row>
    <row r="3" spans="1:102" ht="14.25" customHeight="1" x14ac:dyDescent="0.25">
      <c r="B3" s="111"/>
      <c r="C3" s="111"/>
      <c r="D3" s="111"/>
      <c r="E3" s="111"/>
      <c r="AL3" s="110"/>
      <c r="AM3" s="110"/>
      <c r="AN3" s="110"/>
      <c r="AO3" s="110"/>
      <c r="AP3" s="110"/>
      <c r="AQ3" s="110"/>
      <c r="AR3" s="110"/>
      <c r="AS3" s="110"/>
      <c r="AT3" s="110"/>
      <c r="AU3" s="110"/>
      <c r="AV3" s="110"/>
      <c r="AW3" s="110"/>
      <c r="AX3" s="110"/>
      <c r="AY3" s="110"/>
      <c r="AZ3" s="110"/>
      <c r="BA3" s="110"/>
      <c r="BB3" s="110"/>
      <c r="BC3" s="110"/>
      <c r="BD3" s="110"/>
      <c r="BE3" s="110"/>
      <c r="BF3" s="110"/>
      <c r="BG3" s="110"/>
      <c r="BH3" s="110"/>
      <c r="BI3" s="110"/>
      <c r="BJ3" s="110"/>
      <c r="BK3" s="110"/>
      <c r="BL3" s="110"/>
      <c r="BM3" s="110"/>
      <c r="BN3" s="110"/>
      <c r="BO3" s="110"/>
      <c r="BP3" s="110"/>
      <c r="BQ3" s="110"/>
      <c r="BR3" s="110"/>
      <c r="BS3" s="110"/>
      <c r="BT3" s="110"/>
      <c r="BU3" s="110"/>
      <c r="BV3" s="110"/>
      <c r="BW3" s="110"/>
      <c r="BX3" s="110"/>
      <c r="BY3" s="110"/>
      <c r="BZ3" s="110"/>
      <c r="CA3" s="110"/>
      <c r="CB3" s="110"/>
      <c r="CC3" s="110"/>
      <c r="CD3" s="110"/>
      <c r="CE3" s="110"/>
      <c r="CF3" s="110"/>
      <c r="CG3" s="110"/>
      <c r="CH3" s="110"/>
      <c r="CI3" s="110"/>
      <c r="CJ3" s="110"/>
      <c r="CK3" s="110"/>
      <c r="CL3" s="110"/>
      <c r="CM3" s="110"/>
      <c r="CN3" s="110"/>
      <c r="CO3" s="110"/>
      <c r="CP3" s="110"/>
      <c r="CQ3" s="110"/>
      <c r="CR3" s="110"/>
      <c r="CS3" s="110"/>
      <c r="CT3" s="110"/>
      <c r="CU3" s="110"/>
      <c r="CV3" s="110"/>
      <c r="CW3" s="110"/>
      <c r="CX3" s="110"/>
    </row>
    <row r="4" spans="1:102" ht="14.25" customHeight="1" x14ac:dyDescent="0.25">
      <c r="B4" s="762" t="s">
        <v>79</v>
      </c>
      <c r="C4" s="761"/>
      <c r="D4" s="761"/>
      <c r="E4" s="761"/>
      <c r="AL4" s="110"/>
      <c r="AM4" s="110"/>
      <c r="AN4" s="110"/>
      <c r="AO4" s="110"/>
      <c r="AP4" s="110"/>
      <c r="AQ4" s="110"/>
      <c r="AR4" s="110"/>
      <c r="AS4" s="110"/>
      <c r="AT4" s="110"/>
      <c r="AU4" s="110"/>
      <c r="AV4" s="110"/>
      <c r="AW4" s="110"/>
      <c r="AX4" s="110"/>
      <c r="AY4" s="110"/>
      <c r="AZ4" s="110"/>
      <c r="BA4" s="110"/>
      <c r="BB4" s="110"/>
      <c r="BC4" s="110"/>
      <c r="BD4" s="110"/>
      <c r="BE4" s="110"/>
      <c r="BF4" s="110"/>
      <c r="BG4" s="110"/>
      <c r="BH4" s="110"/>
      <c r="BI4" s="110"/>
      <c r="BJ4" s="110"/>
      <c r="BK4" s="110"/>
      <c r="BL4" s="110"/>
      <c r="BM4" s="110"/>
      <c r="BN4" s="110"/>
      <c r="BO4" s="110"/>
      <c r="BP4" s="110"/>
      <c r="BQ4" s="110"/>
      <c r="BR4" s="110"/>
      <c r="BS4" s="110"/>
      <c r="BT4" s="110"/>
      <c r="BU4" s="110"/>
      <c r="BV4" s="110"/>
      <c r="BW4" s="110"/>
      <c r="BX4" s="110"/>
      <c r="BY4" s="110"/>
      <c r="BZ4" s="110"/>
      <c r="CA4" s="110"/>
      <c r="CB4" s="110"/>
      <c r="CC4" s="110"/>
      <c r="CD4" s="110"/>
      <c r="CE4" s="110"/>
      <c r="CF4" s="110"/>
      <c r="CG4" s="110"/>
      <c r="CH4" s="110"/>
      <c r="CI4" s="110"/>
      <c r="CJ4" s="110"/>
      <c r="CK4" s="110"/>
      <c r="CL4" s="110"/>
      <c r="CM4" s="110"/>
      <c r="CN4" s="110"/>
      <c r="CO4" s="110"/>
      <c r="CP4" s="110"/>
      <c r="CQ4" s="110"/>
      <c r="CR4" s="110"/>
      <c r="CS4" s="110"/>
      <c r="CT4" s="110"/>
      <c r="CU4" s="110"/>
      <c r="CV4" s="110"/>
      <c r="CW4" s="110"/>
      <c r="CX4" s="110"/>
    </row>
    <row r="5" spans="1:102" ht="14.25" customHeight="1" x14ac:dyDescent="0.25">
      <c r="B5" s="111"/>
      <c r="C5" s="111"/>
      <c r="D5" s="111"/>
      <c r="E5" s="111"/>
      <c r="AL5" s="110"/>
      <c r="AM5" s="110"/>
      <c r="AN5" s="110"/>
      <c r="AO5" s="110"/>
      <c r="AP5" s="110"/>
      <c r="AQ5" s="110"/>
      <c r="AR5" s="110"/>
      <c r="AS5" s="110"/>
      <c r="AT5" s="110"/>
      <c r="AU5" s="110"/>
      <c r="AV5" s="110"/>
      <c r="AW5" s="110"/>
      <c r="AX5" s="110"/>
      <c r="AY5" s="110"/>
      <c r="AZ5" s="110"/>
      <c r="BA5" s="110"/>
      <c r="BB5" s="110"/>
      <c r="BC5" s="110"/>
      <c r="BD5" s="110"/>
      <c r="BE5" s="110"/>
      <c r="BF5" s="110"/>
      <c r="BG5" s="110"/>
      <c r="BH5" s="110"/>
      <c r="BI5" s="110"/>
      <c r="BJ5" s="110"/>
      <c r="BK5" s="110"/>
      <c r="BL5" s="110"/>
      <c r="BM5" s="110"/>
      <c r="BN5" s="110"/>
      <c r="BO5" s="110"/>
      <c r="BP5" s="110"/>
      <c r="BQ5" s="110"/>
      <c r="BR5" s="110"/>
      <c r="BS5" s="110"/>
      <c r="BT5" s="110"/>
      <c r="BU5" s="110"/>
      <c r="BV5" s="110"/>
      <c r="BW5" s="110"/>
      <c r="BX5" s="110"/>
      <c r="BY5" s="110"/>
      <c r="BZ5" s="110"/>
      <c r="CA5" s="110"/>
      <c r="CB5" s="110"/>
      <c r="CC5" s="110"/>
      <c r="CD5" s="110"/>
      <c r="CE5" s="110"/>
      <c r="CF5" s="110"/>
      <c r="CG5" s="110"/>
      <c r="CH5" s="110"/>
      <c r="CI5" s="110"/>
      <c r="CJ5" s="110"/>
      <c r="CK5" s="110"/>
      <c r="CL5" s="110"/>
      <c r="CM5" s="110"/>
      <c r="CN5" s="110"/>
      <c r="CO5" s="110"/>
      <c r="CP5" s="110"/>
      <c r="CQ5" s="110"/>
      <c r="CR5" s="110"/>
      <c r="CS5" s="110"/>
      <c r="CT5" s="110"/>
      <c r="CU5" s="110"/>
      <c r="CV5" s="110"/>
      <c r="CW5" s="110"/>
      <c r="CX5" s="110"/>
    </row>
    <row r="6" spans="1:102" ht="14.25" customHeight="1" x14ac:dyDescent="0.25">
      <c r="B6" s="762" t="s">
        <v>87</v>
      </c>
      <c r="C6" s="761"/>
      <c r="D6" s="761"/>
      <c r="E6" s="761"/>
      <c r="AL6" s="110"/>
      <c r="AM6" s="110"/>
      <c r="AN6" s="110"/>
      <c r="AO6" s="110"/>
      <c r="AP6" s="110"/>
      <c r="AQ6" s="110"/>
      <c r="AR6" s="110"/>
      <c r="AS6" s="110"/>
      <c r="AT6" s="110"/>
      <c r="AU6" s="110"/>
      <c r="AV6" s="110"/>
      <c r="AW6" s="110"/>
      <c r="AX6" s="110"/>
      <c r="AY6" s="110"/>
      <c r="AZ6" s="110"/>
      <c r="BA6" s="110"/>
      <c r="BB6" s="110"/>
      <c r="BC6" s="110"/>
      <c r="BD6" s="110"/>
      <c r="BE6" s="110"/>
      <c r="BF6" s="110"/>
      <c r="BG6" s="110"/>
      <c r="BH6" s="110"/>
      <c r="BI6" s="110"/>
      <c r="BJ6" s="110"/>
      <c r="BK6" s="110"/>
      <c r="BL6" s="110"/>
      <c r="BM6" s="110"/>
      <c r="BN6" s="110"/>
      <c r="BO6" s="110"/>
      <c r="BP6" s="110"/>
      <c r="BQ6" s="110"/>
      <c r="BR6" s="110"/>
      <c r="BS6" s="110"/>
      <c r="BT6" s="110"/>
      <c r="BU6" s="110"/>
      <c r="BV6" s="110"/>
      <c r="BW6" s="110"/>
      <c r="BX6" s="110"/>
      <c r="BY6" s="110"/>
      <c r="BZ6" s="110"/>
      <c r="CA6" s="110"/>
      <c r="CB6" s="110"/>
      <c r="CC6" s="110"/>
      <c r="CD6" s="110"/>
      <c r="CE6" s="110"/>
      <c r="CF6" s="110"/>
      <c r="CG6" s="110"/>
      <c r="CH6" s="110"/>
      <c r="CI6" s="110"/>
      <c r="CJ6" s="110"/>
      <c r="CK6" s="110"/>
      <c r="CL6" s="110"/>
      <c r="CM6" s="110"/>
      <c r="CN6" s="110"/>
      <c r="CO6" s="110"/>
      <c r="CP6" s="110"/>
      <c r="CQ6" s="110"/>
      <c r="CR6" s="110"/>
      <c r="CS6" s="110"/>
      <c r="CT6" s="110"/>
      <c r="CU6" s="110"/>
      <c r="CV6" s="110"/>
      <c r="CW6" s="110"/>
      <c r="CX6" s="110"/>
    </row>
    <row r="7" spans="1:102" ht="14.25" customHeight="1" x14ac:dyDescent="0.25">
      <c r="B7" s="111"/>
      <c r="C7" s="111"/>
      <c r="D7" s="111"/>
      <c r="E7" s="111"/>
      <c r="G7" s="960"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110"/>
      <c r="AM7" s="110"/>
      <c r="AN7" s="110"/>
      <c r="AO7" s="110"/>
      <c r="AP7" s="110"/>
      <c r="AQ7" s="110"/>
      <c r="AR7" s="110"/>
      <c r="AS7" s="110"/>
      <c r="AT7" s="110"/>
      <c r="AU7" s="110"/>
      <c r="AV7" s="110"/>
      <c r="AW7" s="110"/>
      <c r="AX7" s="110"/>
      <c r="AY7" s="110"/>
      <c r="AZ7" s="110"/>
      <c r="BA7" s="110"/>
      <c r="BB7" s="110"/>
      <c r="BC7" s="110"/>
      <c r="BD7" s="110"/>
      <c r="BE7" s="110"/>
      <c r="BF7" s="110"/>
      <c r="BG7" s="110"/>
      <c r="BH7" s="110"/>
      <c r="BI7" s="110"/>
      <c r="BJ7" s="110"/>
      <c r="BK7" s="110"/>
      <c r="BL7" s="110"/>
      <c r="BM7" s="110"/>
      <c r="BN7" s="110"/>
      <c r="BO7" s="110"/>
      <c r="BP7" s="110"/>
      <c r="BQ7" s="110"/>
      <c r="BR7" s="110"/>
      <c r="BS7" s="110"/>
      <c r="BT7" s="110"/>
      <c r="BU7" s="110"/>
      <c r="BV7" s="110"/>
      <c r="BW7" s="110"/>
      <c r="BX7" s="110"/>
      <c r="BY7" s="110"/>
      <c r="BZ7" s="110"/>
      <c r="CA7" s="110"/>
      <c r="CB7" s="110"/>
      <c r="CC7" s="110"/>
      <c r="CD7" s="110"/>
      <c r="CE7" s="110"/>
      <c r="CF7" s="110"/>
      <c r="CG7" s="110"/>
      <c r="CH7" s="110"/>
      <c r="CI7" s="110"/>
      <c r="CJ7" s="110"/>
      <c r="CK7" s="110"/>
      <c r="CL7" s="110"/>
      <c r="CM7" s="110"/>
      <c r="CN7" s="110"/>
      <c r="CO7" s="110"/>
      <c r="CP7" s="110"/>
      <c r="CQ7" s="110"/>
      <c r="CR7" s="110"/>
      <c r="CS7" s="110"/>
      <c r="CT7" s="110"/>
      <c r="CU7" s="110"/>
      <c r="CV7" s="110"/>
      <c r="CW7" s="110"/>
      <c r="CX7" s="110"/>
    </row>
    <row r="8" spans="1:102" ht="14.25" customHeight="1" x14ac:dyDescent="0.25">
      <c r="B8" s="762" t="s">
        <v>94</v>
      </c>
      <c r="C8" s="761"/>
      <c r="D8" s="761"/>
      <c r="E8" s="761"/>
      <c r="AL8" s="110"/>
      <c r="AM8" s="110"/>
      <c r="AN8" s="110"/>
      <c r="AO8" s="110"/>
      <c r="AP8" s="110"/>
      <c r="AQ8" s="110"/>
      <c r="AR8" s="110"/>
      <c r="AS8" s="110"/>
      <c r="AT8" s="110"/>
      <c r="AU8" s="110"/>
      <c r="AV8" s="110"/>
      <c r="AW8" s="110"/>
      <c r="AX8" s="110"/>
      <c r="AY8" s="110"/>
      <c r="AZ8" s="110"/>
      <c r="BA8" s="110"/>
      <c r="BB8" s="110"/>
      <c r="BC8" s="110"/>
      <c r="BD8" s="110"/>
      <c r="BE8" s="110"/>
      <c r="BF8" s="110"/>
      <c r="BG8" s="110"/>
      <c r="BH8" s="110"/>
      <c r="BI8" s="110"/>
      <c r="BJ8" s="110"/>
      <c r="BK8" s="110"/>
      <c r="BL8" s="110"/>
      <c r="BM8" s="110"/>
      <c r="BN8" s="110"/>
      <c r="BO8" s="110"/>
      <c r="BP8" s="110"/>
      <c r="BQ8" s="110"/>
      <c r="BR8" s="110"/>
      <c r="BS8" s="110"/>
      <c r="BT8" s="110"/>
      <c r="BU8" s="110"/>
      <c r="BV8" s="110"/>
      <c r="BW8" s="110"/>
      <c r="BX8" s="110"/>
      <c r="BY8" s="110"/>
      <c r="BZ8" s="110"/>
      <c r="CA8" s="110"/>
      <c r="CB8" s="110"/>
      <c r="CC8" s="110"/>
      <c r="CD8" s="110"/>
      <c r="CE8" s="110"/>
      <c r="CF8" s="110"/>
      <c r="CG8" s="110"/>
      <c r="CH8" s="110"/>
      <c r="CI8" s="110"/>
      <c r="CJ8" s="110"/>
      <c r="CK8" s="110"/>
      <c r="CL8" s="110"/>
      <c r="CM8" s="110"/>
      <c r="CN8" s="110"/>
      <c r="CO8" s="110"/>
      <c r="CP8" s="110"/>
      <c r="CQ8" s="110"/>
      <c r="CR8" s="110"/>
      <c r="CS8" s="110"/>
      <c r="CT8" s="110"/>
      <c r="CU8" s="110"/>
      <c r="CV8" s="110"/>
      <c r="CW8" s="110"/>
      <c r="CX8" s="110"/>
    </row>
    <row r="9" spans="1:102" ht="14.25" customHeight="1" x14ac:dyDescent="0.25">
      <c r="B9" s="111"/>
      <c r="C9" s="111"/>
      <c r="D9" s="111"/>
      <c r="E9" s="111"/>
      <c r="G9" s="961" t="str">
        <f>"Pengujian "&amp;'E-8'!G9</f>
        <v xml:space="preserve">Pengujian Biaya Impairment </v>
      </c>
      <c r="H9" s="789"/>
      <c r="I9" s="789"/>
      <c r="J9" s="789"/>
      <c r="K9" s="789"/>
      <c r="L9" s="789"/>
      <c r="M9" s="789"/>
      <c r="N9" s="789"/>
      <c r="O9" s="789"/>
      <c r="P9" s="789"/>
      <c r="Q9" s="789"/>
      <c r="R9" s="789"/>
      <c r="S9" s="789"/>
      <c r="T9" s="789"/>
      <c r="U9" s="789"/>
      <c r="V9" s="789"/>
      <c r="W9" s="789"/>
      <c r="X9" s="789"/>
      <c r="Y9" s="789"/>
      <c r="Z9" s="790"/>
      <c r="AA9" s="179" t="s">
        <v>796</v>
      </c>
      <c r="AB9" s="180"/>
      <c r="AC9" s="180"/>
      <c r="AD9" s="180"/>
      <c r="AE9" s="180"/>
      <c r="AF9" s="180" t="s">
        <v>1678</v>
      </c>
      <c r="AG9" s="182" t="e">
        <f>NAMA_WP</f>
        <v>#N/A</v>
      </c>
      <c r="AH9" s="180"/>
      <c r="AI9" s="180"/>
      <c r="AJ9" s="180"/>
      <c r="AK9" s="180"/>
      <c r="AL9" s="180"/>
      <c r="AM9" s="180"/>
      <c r="AN9" s="180"/>
      <c r="AO9" s="180"/>
      <c r="AP9" s="180"/>
      <c r="AQ9" s="180"/>
      <c r="AR9" s="180"/>
      <c r="AS9" s="180"/>
      <c r="AT9" s="183"/>
      <c r="AU9" s="110"/>
      <c r="AV9" s="110"/>
      <c r="AW9" s="110"/>
      <c r="AX9" s="110"/>
      <c r="AY9" s="110"/>
      <c r="AZ9" s="110"/>
      <c r="BA9" s="110"/>
      <c r="BB9" s="110"/>
      <c r="BC9" s="110"/>
      <c r="BD9" s="110"/>
      <c r="BE9" s="110"/>
      <c r="BF9" s="110"/>
      <c r="BG9" s="110"/>
      <c r="BH9" s="110"/>
      <c r="BI9" s="110"/>
      <c r="BJ9" s="110"/>
      <c r="BK9" s="110"/>
      <c r="BL9" s="110"/>
      <c r="BM9" s="110"/>
      <c r="BN9" s="110"/>
      <c r="BO9" s="110"/>
      <c r="BP9" s="110"/>
      <c r="BQ9" s="110"/>
      <c r="BR9" s="110"/>
      <c r="BS9" s="110"/>
      <c r="BT9" s="110"/>
      <c r="BU9" s="110"/>
      <c r="BV9" s="110"/>
      <c r="BW9" s="110"/>
      <c r="BX9" s="110"/>
      <c r="BY9" s="110"/>
      <c r="BZ9" s="110"/>
      <c r="CA9" s="110"/>
      <c r="CB9" s="110"/>
      <c r="CC9" s="110"/>
      <c r="CD9" s="110"/>
      <c r="CE9" s="110"/>
      <c r="CF9" s="110"/>
      <c r="CG9" s="110"/>
      <c r="CH9" s="110"/>
      <c r="CI9" s="110"/>
      <c r="CJ9" s="110"/>
      <c r="CK9" s="110"/>
      <c r="CL9" s="110"/>
      <c r="CM9" s="110"/>
      <c r="CN9" s="110"/>
      <c r="CO9" s="110"/>
      <c r="CP9" s="110"/>
      <c r="CQ9" s="110"/>
      <c r="CR9" s="110"/>
      <c r="CS9" s="110"/>
      <c r="CT9" s="110"/>
      <c r="CU9" s="110"/>
      <c r="CV9" s="110"/>
      <c r="CW9" s="110"/>
      <c r="CX9" s="110"/>
    </row>
    <row r="10" spans="1:102" ht="14.25" customHeight="1" x14ac:dyDescent="0.25">
      <c r="B10" s="762" t="s">
        <v>101</v>
      </c>
      <c r="C10" s="761"/>
      <c r="D10" s="761"/>
      <c r="E10" s="761"/>
      <c r="G10" s="804"/>
      <c r="H10" s="940"/>
      <c r="I10" s="940"/>
      <c r="J10" s="940"/>
      <c r="K10" s="940"/>
      <c r="L10" s="940"/>
      <c r="M10" s="940"/>
      <c r="N10" s="940"/>
      <c r="O10" s="940"/>
      <c r="P10" s="940"/>
      <c r="Q10" s="940"/>
      <c r="R10" s="940"/>
      <c r="S10" s="940"/>
      <c r="T10" s="940"/>
      <c r="U10" s="940"/>
      <c r="V10" s="940"/>
      <c r="W10" s="940"/>
      <c r="X10" s="940"/>
      <c r="Y10" s="940"/>
      <c r="Z10" s="805"/>
      <c r="AA10" s="184" t="s">
        <v>1401</v>
      </c>
      <c r="AF10" t="s">
        <v>1678</v>
      </c>
      <c r="AG10" s="124" t="e">
        <f>NPWP</f>
        <v>#N/A</v>
      </c>
      <c r="AT10" s="186"/>
      <c r="AU10" s="110"/>
      <c r="AV10" s="110"/>
      <c r="AW10" s="110"/>
      <c r="AX10" s="110"/>
      <c r="AY10" s="110"/>
      <c r="AZ10" s="110"/>
      <c r="BA10" s="110"/>
      <c r="BB10" s="110"/>
      <c r="BC10" s="110"/>
      <c r="BD10" s="110"/>
      <c r="BE10" s="110"/>
      <c r="BF10" s="110"/>
      <c r="BG10" s="110"/>
      <c r="BH10" s="110"/>
      <c r="BI10" s="110"/>
      <c r="BJ10" s="110"/>
      <c r="BK10" s="110"/>
      <c r="BL10" s="110"/>
      <c r="BM10" s="110"/>
      <c r="BN10" s="110"/>
      <c r="BO10" s="110"/>
      <c r="BP10" s="110"/>
      <c r="BQ10" s="110"/>
      <c r="BR10" s="110"/>
      <c r="BS10" s="110"/>
      <c r="BT10" s="110"/>
      <c r="BU10" s="110"/>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row>
    <row r="11" spans="1:102" ht="14.25" customHeight="1" x14ac:dyDescent="0.25">
      <c r="G11" s="806"/>
      <c r="H11" s="794"/>
      <c r="I11" s="794"/>
      <c r="J11" s="794"/>
      <c r="K11" s="794"/>
      <c r="L11" s="794"/>
      <c r="M11" s="794"/>
      <c r="N11" s="794"/>
      <c r="O11" s="794"/>
      <c r="P11" s="794"/>
      <c r="Q11" s="794"/>
      <c r="R11" s="794"/>
      <c r="S11" s="794"/>
      <c r="T11" s="794"/>
      <c r="U11" s="794"/>
      <c r="V11" s="794"/>
      <c r="W11" s="794"/>
      <c r="X11" s="794"/>
      <c r="Y11" s="794"/>
      <c r="Z11" s="807"/>
      <c r="AA11" s="187" t="s">
        <v>1679</v>
      </c>
      <c r="AB11" s="188"/>
      <c r="AC11" s="188"/>
      <c r="AD11" s="188"/>
      <c r="AE11" s="188"/>
      <c r="AF11" s="188" t="s">
        <v>1678</v>
      </c>
      <c r="AG11" s="190" t="e">
        <f>ID_MS_TH_PJK</f>
        <v>#N/A</v>
      </c>
      <c r="AH11" s="188"/>
      <c r="AI11" s="188"/>
      <c r="AJ11" s="188"/>
      <c r="AK11" s="188"/>
      <c r="AL11" s="188"/>
      <c r="AM11" s="188"/>
      <c r="AN11" s="188"/>
      <c r="AO11" s="188"/>
      <c r="AP11" s="188"/>
      <c r="AQ11" s="188"/>
      <c r="AR11" s="188"/>
      <c r="AS11" s="188"/>
      <c r="AT11" s="191"/>
      <c r="AU11" s="110"/>
      <c r="AV11" s="110"/>
      <c r="AW11" s="110"/>
      <c r="AX11" s="110"/>
      <c r="AY11" s="110"/>
      <c r="AZ11" s="110"/>
      <c r="BA11" s="110"/>
      <c r="BB11" s="110"/>
      <c r="BC11" s="110"/>
      <c r="BD11" s="110"/>
      <c r="BE11" s="110"/>
      <c r="BF11" s="110"/>
      <c r="BG11" s="110"/>
      <c r="BH11" s="110"/>
      <c r="BI11" s="110"/>
      <c r="BJ11" s="110"/>
      <c r="BK11" s="110"/>
      <c r="BL11" s="110"/>
      <c r="BM11" s="110"/>
      <c r="BN11" s="110"/>
      <c r="BO11" s="110"/>
      <c r="BP11" s="110"/>
      <c r="BQ11" s="110"/>
      <c r="BR11" s="110"/>
      <c r="BS11" s="110"/>
      <c r="BT11" s="110"/>
      <c r="BU11" s="11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row>
    <row r="12" spans="1:102" ht="14.25" customHeight="1" x14ac:dyDescent="0.25">
      <c r="B12" s="762" t="s">
        <v>106</v>
      </c>
      <c r="C12" s="761"/>
      <c r="D12" s="761"/>
      <c r="E12" s="761"/>
      <c r="AL12" s="110"/>
      <c r="AM12" s="110"/>
      <c r="AN12" s="110"/>
      <c r="AO12" s="110"/>
      <c r="AP12" s="110"/>
      <c r="AQ12" s="110"/>
      <c r="AR12" s="110"/>
      <c r="AS12" s="110"/>
      <c r="AT12" s="110"/>
      <c r="AU12" s="110"/>
      <c r="AV12" s="110"/>
      <c r="AW12" s="110"/>
      <c r="AX12" s="110"/>
      <c r="AY12" s="110"/>
      <c r="AZ12" s="110"/>
      <c r="BA12" s="110"/>
      <c r="BB12" s="110"/>
      <c r="BC12" s="110"/>
      <c r="BD12" s="110"/>
      <c r="BE12" s="110"/>
      <c r="BF12" s="110"/>
      <c r="BG12" s="110"/>
      <c r="BH12" s="110"/>
      <c r="BI12" s="110"/>
      <c r="BJ12" s="110"/>
      <c r="BK12" s="110"/>
      <c r="BL12" s="110"/>
      <c r="BM12" s="110"/>
      <c r="BN12" s="110"/>
      <c r="BO12" s="110"/>
      <c r="BP12" s="110"/>
      <c r="BQ12" s="110"/>
      <c r="BR12" s="110"/>
      <c r="BS12" s="110"/>
      <c r="BT12" s="110"/>
      <c r="BU12" s="110"/>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row>
    <row r="13" spans="1:102" ht="14.25" customHeight="1" x14ac:dyDescent="0.25">
      <c r="B13" s="962" t="str">
        <f>HYPERLINK("#'"&amp;'EWS DIRECTORY'!$J$171&amp;"'!A1",'EWS DIRECTORY'!$J$171)</f>
        <v>E-8</v>
      </c>
      <c r="C13" s="761"/>
      <c r="D13" s="761"/>
      <c r="E13" s="761"/>
      <c r="G13" t="s">
        <v>1775</v>
      </c>
      <c r="AL13" s="110"/>
      <c r="AM13" s="110"/>
      <c r="AN13" s="110"/>
      <c r="AO13" s="110"/>
      <c r="AP13" s="110"/>
      <c r="AQ13" s="110"/>
      <c r="AR13" s="110"/>
      <c r="AS13" s="110"/>
      <c r="AT13" s="110"/>
      <c r="AU13" s="110"/>
      <c r="AV13" s="110"/>
      <c r="AW13" s="110"/>
      <c r="AX13" s="110"/>
      <c r="AY13" s="110"/>
      <c r="AZ13" s="110"/>
      <c r="BA13" s="110"/>
      <c r="BB13" s="110"/>
      <c r="BC13" s="110"/>
      <c r="BD13" s="110"/>
      <c r="BE13" s="110"/>
      <c r="BF13" s="110"/>
      <c r="BG13" s="110"/>
      <c r="BH13" s="110"/>
      <c r="BI13" s="110"/>
      <c r="BJ13" s="110"/>
      <c r="BK13" s="110"/>
      <c r="BL13" s="110"/>
      <c r="BM13" s="110"/>
      <c r="BN13" s="110"/>
      <c r="BO13" s="110"/>
      <c r="BP13" s="110"/>
      <c r="BQ13" s="110"/>
      <c r="BR13" s="110"/>
      <c r="BS13" s="110"/>
      <c r="BT13" s="110"/>
      <c r="BU13" s="110"/>
      <c r="BV13" s="110"/>
      <c r="BW13" s="110"/>
      <c r="BX13" s="110"/>
      <c r="BY13" s="110"/>
      <c r="BZ13" s="110"/>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row>
    <row r="14" spans="1:102" ht="14.25" customHeight="1" x14ac:dyDescent="0.25">
      <c r="B14" s="927" t="str">
        <f>HYPERLINK("#'"&amp;'EWS DIRECTORY'!$J$172&amp;"'!A1",'EWS DIRECTORY'!$J$172)</f>
        <v>E-8-1</v>
      </c>
      <c r="C14" s="761"/>
      <c r="D14" s="761"/>
      <c r="E14" s="761"/>
      <c r="G14" s="949" t="s">
        <v>1445</v>
      </c>
      <c r="H14" s="949" t="s">
        <v>1707</v>
      </c>
      <c r="I14" s="789"/>
      <c r="J14" s="789"/>
      <c r="K14" s="789"/>
      <c r="L14" s="789"/>
      <c r="M14" s="789"/>
      <c r="N14" s="789"/>
      <c r="O14" s="789"/>
      <c r="P14" s="789"/>
      <c r="Q14" s="789"/>
      <c r="R14" s="789"/>
      <c r="S14" s="789"/>
      <c r="T14" s="790"/>
      <c r="U14" s="949" t="s">
        <v>1708</v>
      </c>
      <c r="V14" s="790"/>
      <c r="W14" s="969" t="s">
        <v>1776</v>
      </c>
      <c r="X14" s="764"/>
      <c r="Y14" s="764"/>
      <c r="Z14" s="764"/>
      <c r="AA14" s="764"/>
      <c r="AB14" s="764"/>
      <c r="AC14" s="764"/>
      <c r="AD14" s="764"/>
      <c r="AE14" s="764"/>
      <c r="AF14" s="764"/>
      <c r="AG14" s="764"/>
      <c r="AH14" s="764"/>
      <c r="AI14" s="764"/>
      <c r="AJ14" s="764"/>
      <c r="AK14" s="764"/>
      <c r="AL14" s="764"/>
      <c r="AM14" s="764"/>
      <c r="AN14" s="764"/>
      <c r="AO14" s="764"/>
      <c r="AP14" s="764"/>
      <c r="AQ14" s="764"/>
      <c r="AR14" s="764"/>
      <c r="AS14" s="764"/>
      <c r="AT14" s="764"/>
      <c r="AU14" s="764"/>
      <c r="AV14" s="764"/>
      <c r="AW14" s="764"/>
      <c r="AX14" s="764"/>
      <c r="AY14" s="764"/>
      <c r="AZ14" s="764"/>
      <c r="BA14" s="764"/>
      <c r="BB14" s="764"/>
      <c r="BC14" s="764"/>
      <c r="BD14" s="764"/>
      <c r="BE14" s="764"/>
      <c r="BF14" s="764"/>
      <c r="BG14" s="764"/>
      <c r="BH14" s="764"/>
      <c r="BI14" s="764"/>
      <c r="BJ14" s="764"/>
      <c r="BK14" s="764"/>
      <c r="BL14" s="764"/>
      <c r="BM14" s="764"/>
      <c r="BN14" s="764"/>
      <c r="BO14" s="764"/>
      <c r="BP14" s="764"/>
      <c r="BQ14" s="764"/>
      <c r="BR14" s="764"/>
      <c r="BS14" s="764"/>
      <c r="BT14" s="764"/>
      <c r="BU14" s="764"/>
      <c r="BV14" s="764"/>
      <c r="BW14" s="764"/>
      <c r="BX14" s="764"/>
      <c r="BY14" s="764"/>
      <c r="BZ14" s="764"/>
      <c r="CA14" s="764"/>
      <c r="CB14" s="764"/>
      <c r="CC14" s="764"/>
      <c r="CD14" s="764"/>
      <c r="CE14" s="764"/>
      <c r="CF14" s="764"/>
      <c r="CG14" s="764"/>
      <c r="CH14" s="764"/>
      <c r="CI14" s="764"/>
      <c r="CJ14" s="764"/>
      <c r="CK14" s="764"/>
      <c r="CL14" s="764"/>
      <c r="CM14" s="764"/>
      <c r="CN14" s="764"/>
      <c r="CO14" s="764"/>
      <c r="CP14" s="764"/>
      <c r="CQ14" s="764"/>
      <c r="CR14" s="764"/>
      <c r="CS14" s="765"/>
      <c r="CT14" s="967" t="s">
        <v>1772</v>
      </c>
      <c r="CU14" s="789"/>
      <c r="CV14" s="789"/>
      <c r="CW14" s="789"/>
      <c r="CX14" s="790"/>
    </row>
    <row r="15" spans="1:102" ht="14.25" customHeight="1" x14ac:dyDescent="0.25">
      <c r="B15" s="929" t="str">
        <f>HYPERLINK("#'"&amp;'EWS DIRECTORY'!$J$173&amp;"'!A1",'EWS DIRECTORY'!$J$173)</f>
        <v>E-8-1-1</v>
      </c>
      <c r="C15" s="761"/>
      <c r="D15" s="761"/>
      <c r="E15" s="761"/>
      <c r="G15" s="975"/>
      <c r="H15" s="804"/>
      <c r="I15" s="940"/>
      <c r="J15" s="940"/>
      <c r="K15" s="940"/>
      <c r="L15" s="940"/>
      <c r="M15" s="940"/>
      <c r="N15" s="940"/>
      <c r="O15" s="940"/>
      <c r="P15" s="940"/>
      <c r="Q15" s="940"/>
      <c r="R15" s="940"/>
      <c r="S15" s="940"/>
      <c r="T15" s="805"/>
      <c r="U15" s="804"/>
      <c r="V15" s="805"/>
      <c r="W15" s="949" t="s">
        <v>1777</v>
      </c>
      <c r="X15" s="789"/>
      <c r="Y15" s="789"/>
      <c r="Z15" s="789"/>
      <c r="AA15" s="790"/>
      <c r="AB15" s="963" t="s">
        <v>1778</v>
      </c>
      <c r="AC15" s="764"/>
      <c r="AD15" s="764"/>
      <c r="AE15" s="764"/>
      <c r="AF15" s="764"/>
      <c r="AG15" s="764"/>
      <c r="AH15" s="764"/>
      <c r="AI15" s="764"/>
      <c r="AJ15" s="764"/>
      <c r="AK15" s="764"/>
      <c r="AL15" s="764"/>
      <c r="AM15" s="764"/>
      <c r="AN15" s="764"/>
      <c r="AO15" s="764"/>
      <c r="AP15" s="764"/>
      <c r="AQ15" s="764"/>
      <c r="AR15" s="764"/>
      <c r="AS15" s="764"/>
      <c r="AT15" s="764"/>
      <c r="AU15" s="764"/>
      <c r="AV15" s="764"/>
      <c r="AW15" s="764"/>
      <c r="AX15" s="764"/>
      <c r="AY15" s="764"/>
      <c r="AZ15" s="764"/>
      <c r="BA15" s="764"/>
      <c r="BB15" s="764"/>
      <c r="BC15" s="764"/>
      <c r="BD15" s="764"/>
      <c r="BE15" s="764"/>
      <c r="BF15" s="764"/>
      <c r="BG15" s="764"/>
      <c r="BH15" s="764"/>
      <c r="BI15" s="764"/>
      <c r="BJ15" s="764"/>
      <c r="BK15" s="764"/>
      <c r="BL15" s="764"/>
      <c r="BM15" s="764"/>
      <c r="BN15" s="764"/>
      <c r="BO15" s="764"/>
      <c r="BP15" s="764"/>
      <c r="BQ15" s="764"/>
      <c r="BR15" s="764"/>
      <c r="BS15" s="764"/>
      <c r="BT15" s="764"/>
      <c r="BU15" s="764"/>
      <c r="BV15" s="764"/>
      <c r="BW15" s="764"/>
      <c r="BX15" s="764"/>
      <c r="BY15" s="764"/>
      <c r="BZ15" s="764"/>
      <c r="CA15" s="764"/>
      <c r="CB15" s="764"/>
      <c r="CC15" s="764"/>
      <c r="CD15" s="764"/>
      <c r="CE15" s="764"/>
      <c r="CF15" s="764"/>
      <c r="CG15" s="764"/>
      <c r="CH15" s="764"/>
      <c r="CI15" s="764"/>
      <c r="CJ15" s="764"/>
      <c r="CK15" s="764"/>
      <c r="CL15" s="764"/>
      <c r="CM15" s="764"/>
      <c r="CN15" s="764"/>
      <c r="CO15" s="764"/>
      <c r="CP15" s="764"/>
      <c r="CQ15" s="764"/>
      <c r="CR15" s="764"/>
      <c r="CS15" s="765"/>
      <c r="CT15" s="804"/>
      <c r="CU15" s="940"/>
      <c r="CV15" s="940"/>
      <c r="CW15" s="940"/>
      <c r="CX15" s="805"/>
    </row>
    <row r="16" spans="1:102" ht="14.4" customHeight="1" x14ac:dyDescent="0.25">
      <c r="A16" s="110" t="e" cm="1" vm="3">
        <f t="array" aca="1" ref="A16" ca="1">_xlfn._xlws.FILTER(M16:M50,M16:M50&lt;&gt;"")</f>
        <v>#VALUE!</v>
      </c>
      <c r="B16" s="929" t="str">
        <f>HYPERLINK("#'"&amp;'EWS DIRECTORY'!$J$174&amp;"'!A1",'EWS DIRECTORY'!$J$174)</f>
        <v>E-8-1-2</v>
      </c>
      <c r="C16" s="761"/>
      <c r="D16" s="761"/>
      <c r="E16" s="761"/>
      <c r="G16" s="769"/>
      <c r="H16" s="806"/>
      <c r="I16" s="794"/>
      <c r="J16" s="794"/>
      <c r="K16" s="794"/>
      <c r="L16" s="794"/>
      <c r="M16" s="794"/>
      <c r="N16" s="794"/>
      <c r="O16" s="794"/>
      <c r="P16" s="794"/>
      <c r="Q16" s="794"/>
      <c r="R16" s="794"/>
      <c r="S16" s="794"/>
      <c r="T16" s="807"/>
      <c r="U16" s="806"/>
      <c r="V16" s="807"/>
      <c r="W16" s="806"/>
      <c r="X16" s="794"/>
      <c r="Y16" s="794"/>
      <c r="Z16" s="794"/>
      <c r="AA16" s="807"/>
      <c r="AB16" s="946" t="e">
        <f>MASTER!$N$5</f>
        <v>#N/A</v>
      </c>
      <c r="AC16" s="764"/>
      <c r="AD16" s="764"/>
      <c r="AE16" s="764"/>
      <c r="AF16" s="765"/>
      <c r="AG16" s="946" t="e">
        <f>MASTER!$N$6</f>
        <v>#N/A</v>
      </c>
      <c r="AH16" s="764"/>
      <c r="AI16" s="764"/>
      <c r="AJ16" s="764"/>
      <c r="AK16" s="765"/>
      <c r="AL16" s="946" t="e">
        <f>MASTER!$N$7</f>
        <v>#N/A</v>
      </c>
      <c r="AM16" s="764"/>
      <c r="AN16" s="764"/>
      <c r="AO16" s="764"/>
      <c r="AP16" s="765"/>
      <c r="AQ16" s="946" t="e">
        <f>MASTER!$N$8</f>
        <v>#N/A</v>
      </c>
      <c r="AR16" s="764"/>
      <c r="AS16" s="764"/>
      <c r="AT16" s="764"/>
      <c r="AU16" s="765"/>
      <c r="AV16" s="946" t="e">
        <f>MASTER!$N$9</f>
        <v>#N/A</v>
      </c>
      <c r="AW16" s="764"/>
      <c r="AX16" s="764"/>
      <c r="AY16" s="764"/>
      <c r="AZ16" s="765"/>
      <c r="BA16" s="946" t="e">
        <f>MASTER!$N$10</f>
        <v>#N/A</v>
      </c>
      <c r="BB16" s="764"/>
      <c r="BC16" s="764"/>
      <c r="BD16" s="764"/>
      <c r="BE16" s="765"/>
      <c r="BF16" s="946" t="e">
        <f>MASTER!$N$11</f>
        <v>#N/A</v>
      </c>
      <c r="BG16" s="764"/>
      <c r="BH16" s="764"/>
      <c r="BI16" s="764"/>
      <c r="BJ16" s="765"/>
      <c r="BK16" s="946" t="e">
        <f>MASTER!$N$12</f>
        <v>#N/A</v>
      </c>
      <c r="BL16" s="764"/>
      <c r="BM16" s="764"/>
      <c r="BN16" s="764"/>
      <c r="BO16" s="765"/>
      <c r="BP16" s="946" t="e">
        <f>MASTER!$N$13</f>
        <v>#N/A</v>
      </c>
      <c r="BQ16" s="764"/>
      <c r="BR16" s="764"/>
      <c r="BS16" s="764"/>
      <c r="BT16" s="765"/>
      <c r="BU16" s="946" t="e">
        <f>MASTER!$N$14</f>
        <v>#N/A</v>
      </c>
      <c r="BV16" s="764"/>
      <c r="BW16" s="764"/>
      <c r="BX16" s="764"/>
      <c r="BY16" s="765"/>
      <c r="BZ16" s="946" t="e">
        <f>MASTER!$N$15</f>
        <v>#N/A</v>
      </c>
      <c r="CA16" s="764"/>
      <c r="CB16" s="764"/>
      <c r="CC16" s="764"/>
      <c r="CD16" s="765"/>
      <c r="CE16" s="946" t="e">
        <f>MASTER!$N$16</f>
        <v>#N/A</v>
      </c>
      <c r="CF16" s="764"/>
      <c r="CG16" s="764"/>
      <c r="CH16" s="764"/>
      <c r="CI16" s="765"/>
      <c r="CJ16" s="963" t="s">
        <v>1769</v>
      </c>
      <c r="CK16" s="764"/>
      <c r="CL16" s="764"/>
      <c r="CM16" s="764"/>
      <c r="CN16" s="765"/>
      <c r="CO16" s="963" t="s">
        <v>1770</v>
      </c>
      <c r="CP16" s="764"/>
      <c r="CQ16" s="764"/>
      <c r="CR16" s="764"/>
      <c r="CS16" s="765"/>
      <c r="CT16" s="806"/>
      <c r="CU16" s="794"/>
      <c r="CV16" s="794"/>
      <c r="CW16" s="794"/>
      <c r="CX16" s="807"/>
    </row>
    <row r="17" spans="1:102" ht="14.25" customHeight="1" x14ac:dyDescent="0.25">
      <c r="A17" s="110" t="s">
        <v>2032</v>
      </c>
      <c r="B17" s="929" t="str">
        <f>HYPERLINK("#'"&amp;'EWS DIRECTORY'!$J$175&amp;"'!A1",'EWS DIRECTORY'!$J$175)</f>
        <v>E-8-1-3</v>
      </c>
      <c r="C17" s="761"/>
      <c r="D17" s="761"/>
      <c r="E17" s="761"/>
      <c r="G17" s="289"/>
      <c r="U17" s="436"/>
      <c r="V17" s="204"/>
      <c r="W17" s="952"/>
      <c r="X17" s="940"/>
      <c r="Y17" s="940"/>
      <c r="Z17" s="940"/>
      <c r="AA17" s="805"/>
      <c r="AB17" s="952"/>
      <c r="AC17" s="940"/>
      <c r="AD17" s="940"/>
      <c r="AE17" s="940"/>
      <c r="AF17" s="805"/>
      <c r="AG17" s="952"/>
      <c r="AH17" s="940"/>
      <c r="AI17" s="940"/>
      <c r="AJ17" s="940"/>
      <c r="AK17" s="805"/>
      <c r="AL17" s="952"/>
      <c r="AM17" s="940"/>
      <c r="AN17" s="940"/>
      <c r="AO17" s="940"/>
      <c r="AP17" s="805"/>
      <c r="AQ17" s="952"/>
      <c r="AR17" s="940"/>
      <c r="AS17" s="940"/>
      <c r="AT17" s="940"/>
      <c r="AU17" s="805"/>
      <c r="AV17" s="952"/>
      <c r="AW17" s="940"/>
      <c r="AX17" s="940"/>
      <c r="AY17" s="940"/>
      <c r="AZ17" s="805"/>
      <c r="BA17" s="952"/>
      <c r="BB17" s="940"/>
      <c r="BC17" s="940"/>
      <c r="BD17" s="940"/>
      <c r="BE17" s="805"/>
      <c r="BF17" s="952"/>
      <c r="BG17" s="940"/>
      <c r="BH17" s="940"/>
      <c r="BI17" s="940"/>
      <c r="BJ17" s="805"/>
      <c r="BK17" s="952"/>
      <c r="BL17" s="940"/>
      <c r="BM17" s="940"/>
      <c r="BN17" s="940"/>
      <c r="BO17" s="805"/>
      <c r="BP17" s="952"/>
      <c r="BQ17" s="940"/>
      <c r="BR17" s="940"/>
      <c r="BS17" s="940"/>
      <c r="BT17" s="805"/>
      <c r="BU17" s="952"/>
      <c r="BV17" s="940"/>
      <c r="BW17" s="940"/>
      <c r="BX17" s="940"/>
      <c r="BY17" s="805"/>
      <c r="BZ17" s="952"/>
      <c r="CA17" s="940"/>
      <c r="CB17" s="940"/>
      <c r="CC17" s="940"/>
      <c r="CD17" s="805"/>
      <c r="CE17" s="952"/>
      <c r="CF17" s="940"/>
      <c r="CG17" s="940"/>
      <c r="CH17" s="940"/>
      <c r="CI17" s="805"/>
      <c r="CJ17" s="952"/>
      <c r="CK17" s="940"/>
      <c r="CL17" s="940"/>
      <c r="CM17" s="940"/>
      <c r="CN17" s="805"/>
      <c r="CO17" s="952"/>
      <c r="CP17" s="940"/>
      <c r="CQ17" s="940"/>
      <c r="CR17" s="940"/>
      <c r="CS17" s="805"/>
      <c r="CT17" s="952"/>
      <c r="CU17" s="940"/>
      <c r="CV17" s="940"/>
      <c r="CW17" s="940"/>
      <c r="CX17" s="805"/>
    </row>
    <row r="18" spans="1:102" ht="14.4" customHeight="1" x14ac:dyDescent="0.25">
      <c r="A18" s="110" t="str" cm="1">
        <f t="array" ref="A18:A23">_xlfn._xlws.FILTER(M18:M52,M18:M52&lt;&gt;"")</f>
        <v>Berdasarkan Data Internal dan Eksternal yang dimiliki DJP</v>
      </c>
      <c r="B18" s="929" t="str">
        <f>HYPERLINK("#'"&amp;'EWS DIRECTORY'!$J$176&amp;"'!A1",'EWS DIRECTORY'!$J$176)</f>
        <v>E-8-1-4</v>
      </c>
      <c r="C18" s="761"/>
      <c r="D18" s="761"/>
      <c r="E18" s="761"/>
      <c r="G18" s="52">
        <v>1</v>
      </c>
      <c r="H18" s="944" t="str">
        <f>'E-8'!$G$9</f>
        <v xml:space="preserve">Biaya Impairment </v>
      </c>
      <c r="I18" s="940"/>
      <c r="J18" s="940"/>
      <c r="K18" s="940"/>
      <c r="L18" s="53" t="s">
        <v>1681</v>
      </c>
      <c r="M18" s="1158" t="s">
        <v>1442</v>
      </c>
      <c r="N18" s="940"/>
      <c r="O18" s="940"/>
      <c r="P18" s="940"/>
      <c r="Q18" s="940"/>
      <c r="R18" s="940"/>
      <c r="S18" s="940"/>
      <c r="T18" s="805"/>
      <c r="U18" s="964" t="s">
        <v>433</v>
      </c>
      <c r="V18" s="805"/>
      <c r="W18" s="1157">
        <f>'E-8'!$U$32</f>
        <v>0</v>
      </c>
      <c r="X18" s="940"/>
      <c r="Y18" s="940"/>
      <c r="Z18" s="940"/>
      <c r="AA18" s="805"/>
      <c r="AB18" s="945"/>
      <c r="AC18" s="940"/>
      <c r="AD18" s="940"/>
      <c r="AE18" s="940"/>
      <c r="AF18" s="805"/>
      <c r="AG18" s="945"/>
      <c r="AH18" s="940"/>
      <c r="AI18" s="940"/>
      <c r="AJ18" s="940"/>
      <c r="AK18" s="805"/>
      <c r="AL18" s="945"/>
      <c r="AM18" s="940"/>
      <c r="AN18" s="940"/>
      <c r="AO18" s="940"/>
      <c r="AP18" s="805"/>
      <c r="AQ18" s="945"/>
      <c r="AR18" s="940"/>
      <c r="AS18" s="940"/>
      <c r="AT18" s="940"/>
      <c r="AU18" s="805"/>
      <c r="AV18" s="945"/>
      <c r="AW18" s="940"/>
      <c r="AX18" s="940"/>
      <c r="AY18" s="940"/>
      <c r="AZ18" s="805"/>
      <c r="BA18" s="945"/>
      <c r="BB18" s="940"/>
      <c r="BC18" s="940"/>
      <c r="BD18" s="940"/>
      <c r="BE18" s="805"/>
      <c r="BF18" s="945"/>
      <c r="BG18" s="940"/>
      <c r="BH18" s="940"/>
      <c r="BI18" s="940"/>
      <c r="BJ18" s="805"/>
      <c r="BK18" s="945"/>
      <c r="BL18" s="940"/>
      <c r="BM18" s="940"/>
      <c r="BN18" s="940"/>
      <c r="BO18" s="805"/>
      <c r="BP18" s="945"/>
      <c r="BQ18" s="940"/>
      <c r="BR18" s="940"/>
      <c r="BS18" s="940"/>
      <c r="BT18" s="805"/>
      <c r="BU18" s="945"/>
      <c r="BV18" s="940"/>
      <c r="BW18" s="940"/>
      <c r="BX18" s="940"/>
      <c r="BY18" s="805"/>
      <c r="BZ18" s="945"/>
      <c r="CA18" s="940"/>
      <c r="CB18" s="940"/>
      <c r="CC18" s="940"/>
      <c r="CD18" s="805"/>
      <c r="CE18" s="945"/>
      <c r="CF18" s="940"/>
      <c r="CG18" s="940"/>
      <c r="CH18" s="940"/>
      <c r="CI18" s="805"/>
      <c r="CJ18" s="955">
        <f>'E-8-1-1'!AT24+'E-8-1-1'!AT51</f>
        <v>0</v>
      </c>
      <c r="CK18" s="940"/>
      <c r="CL18" s="940"/>
      <c r="CM18" s="940"/>
      <c r="CN18" s="805"/>
      <c r="CO18" s="955">
        <f>IF(CJ18&gt;0,CJ18,SUM(AB18:CI18))</f>
        <v>0</v>
      </c>
      <c r="CP18" s="940"/>
      <c r="CQ18" s="940"/>
      <c r="CR18" s="940"/>
      <c r="CS18" s="805"/>
      <c r="CT18" s="955">
        <f>CO18-W18</f>
        <v>0</v>
      </c>
      <c r="CU18" s="940"/>
      <c r="CV18" s="940"/>
      <c r="CW18" s="940"/>
      <c r="CX18" s="805"/>
    </row>
    <row r="19" spans="1:102" ht="14.4" customHeight="1" x14ac:dyDescent="0.25">
      <c r="A19" s="110" t="str">
        <v>Berdasarkan Analisis SPT dan Laporan Keuangan</v>
      </c>
      <c r="B19" s="929" t="str">
        <f>HYPERLINK("#'"&amp;'EWS DIRECTORY'!$J$177&amp;"'!A1",'EWS DIRECTORY'!$J$177)</f>
        <v>E-8-1-5</v>
      </c>
      <c r="C19" s="761"/>
      <c r="D19" s="761"/>
      <c r="E19" s="761"/>
      <c r="G19" s="289"/>
      <c r="H19" s="804"/>
      <c r="I19" s="940"/>
      <c r="J19" s="940"/>
      <c r="K19" s="940"/>
      <c r="M19" s="940"/>
      <c r="N19" s="940"/>
      <c r="O19" s="940"/>
      <c r="P19" s="940"/>
      <c r="Q19" s="940"/>
      <c r="R19" s="940"/>
      <c r="S19" s="940"/>
      <c r="T19" s="805"/>
      <c r="U19" s="964"/>
      <c r="V19" s="805"/>
      <c r="W19" s="1157"/>
      <c r="X19" s="940"/>
      <c r="Y19" s="940"/>
      <c r="Z19" s="940"/>
      <c r="AA19" s="805"/>
      <c r="AB19" s="952"/>
      <c r="AC19" s="940"/>
      <c r="AD19" s="940"/>
      <c r="AE19" s="940"/>
      <c r="AF19" s="805"/>
      <c r="AG19" s="952"/>
      <c r="AH19" s="940"/>
      <c r="AI19" s="940"/>
      <c r="AJ19" s="940"/>
      <c r="AK19" s="805"/>
      <c r="AL19" s="952"/>
      <c r="AM19" s="940"/>
      <c r="AN19" s="940"/>
      <c r="AO19" s="940"/>
      <c r="AP19" s="805"/>
      <c r="AQ19" s="952"/>
      <c r="AR19" s="940"/>
      <c r="AS19" s="940"/>
      <c r="AT19" s="940"/>
      <c r="AU19" s="805"/>
      <c r="AV19" s="952"/>
      <c r="AW19" s="940"/>
      <c r="AX19" s="940"/>
      <c r="AY19" s="940"/>
      <c r="AZ19" s="805"/>
      <c r="BA19" s="952"/>
      <c r="BB19" s="940"/>
      <c r="BC19" s="940"/>
      <c r="BD19" s="940"/>
      <c r="BE19" s="805"/>
      <c r="BF19" s="952"/>
      <c r="BG19" s="940"/>
      <c r="BH19" s="940"/>
      <c r="BI19" s="940"/>
      <c r="BJ19" s="805"/>
      <c r="BK19" s="952"/>
      <c r="BL19" s="940"/>
      <c r="BM19" s="940"/>
      <c r="BN19" s="940"/>
      <c r="BO19" s="805"/>
      <c r="BP19" s="952"/>
      <c r="BQ19" s="940"/>
      <c r="BR19" s="940"/>
      <c r="BS19" s="940"/>
      <c r="BT19" s="805"/>
      <c r="BU19" s="952"/>
      <c r="BV19" s="940"/>
      <c r="BW19" s="940"/>
      <c r="BX19" s="940"/>
      <c r="BY19" s="805"/>
      <c r="BZ19" s="952"/>
      <c r="CA19" s="940"/>
      <c r="CB19" s="940"/>
      <c r="CC19" s="940"/>
      <c r="CD19" s="805"/>
      <c r="CE19" s="952"/>
      <c r="CF19" s="940"/>
      <c r="CG19" s="940"/>
      <c r="CH19" s="940"/>
      <c r="CI19" s="805"/>
      <c r="CJ19" s="952"/>
      <c r="CK19" s="940"/>
      <c r="CL19" s="940"/>
      <c r="CM19" s="940"/>
      <c r="CN19" s="805"/>
      <c r="CO19" s="952"/>
      <c r="CP19" s="940"/>
      <c r="CQ19" s="940"/>
      <c r="CR19" s="940"/>
      <c r="CS19" s="805"/>
      <c r="CT19" s="952"/>
      <c r="CU19" s="940"/>
      <c r="CV19" s="940"/>
      <c r="CW19" s="940"/>
      <c r="CX19" s="805"/>
    </row>
    <row r="20" spans="1:102" ht="14.4" customHeight="1" x14ac:dyDescent="0.25">
      <c r="A20" s="110" t="str">
        <v>Berdasarkan pemeriksaan langsung terhadap bukti pendukung</v>
      </c>
      <c r="B20" s="929" t="str">
        <f>HYPERLINK("#'"&amp;'EWS DIRECTORY'!$J$178&amp;"'!A1",'EWS DIRECTORY'!$J$178)</f>
        <v>E-8-1-6</v>
      </c>
      <c r="C20" s="761"/>
      <c r="D20" s="761"/>
      <c r="E20" s="761"/>
      <c r="G20" s="52">
        <v>2</v>
      </c>
      <c r="H20" s="944" t="str">
        <f>'E-8'!$G$9</f>
        <v xml:space="preserve">Biaya Impairment </v>
      </c>
      <c r="I20" s="940"/>
      <c r="J20" s="940"/>
      <c r="K20" s="940"/>
      <c r="L20" s="53" t="s">
        <v>1681</v>
      </c>
      <c r="M20" s="1158" t="s">
        <v>1449</v>
      </c>
      <c r="N20" s="940"/>
      <c r="O20" s="940"/>
      <c r="P20" s="940"/>
      <c r="Q20" s="940"/>
      <c r="R20" s="940"/>
      <c r="S20" s="940"/>
      <c r="T20" s="805"/>
      <c r="U20" s="964" t="s">
        <v>435</v>
      </c>
      <c r="V20" s="805"/>
      <c r="W20" s="1157">
        <f>'E-8'!$U$32</f>
        <v>0</v>
      </c>
      <c r="X20" s="940"/>
      <c r="Y20" s="940"/>
      <c r="Z20" s="940"/>
      <c r="AA20" s="805"/>
      <c r="AB20" s="945"/>
      <c r="AC20" s="940"/>
      <c r="AD20" s="940"/>
      <c r="AE20" s="940"/>
      <c r="AF20" s="805"/>
      <c r="AG20" s="945"/>
      <c r="AH20" s="940"/>
      <c r="AI20" s="940"/>
      <c r="AJ20" s="940"/>
      <c r="AK20" s="805"/>
      <c r="AL20" s="945"/>
      <c r="AM20" s="940"/>
      <c r="AN20" s="940"/>
      <c r="AO20" s="940"/>
      <c r="AP20" s="805"/>
      <c r="AQ20" s="945"/>
      <c r="AR20" s="940"/>
      <c r="AS20" s="940"/>
      <c r="AT20" s="940"/>
      <c r="AU20" s="805"/>
      <c r="AV20" s="945"/>
      <c r="AW20" s="940"/>
      <c r="AX20" s="940"/>
      <c r="AY20" s="940"/>
      <c r="AZ20" s="805"/>
      <c r="BA20" s="945"/>
      <c r="BB20" s="940"/>
      <c r="BC20" s="940"/>
      <c r="BD20" s="940"/>
      <c r="BE20" s="805"/>
      <c r="BF20" s="945"/>
      <c r="BG20" s="940"/>
      <c r="BH20" s="940"/>
      <c r="BI20" s="940"/>
      <c r="BJ20" s="805"/>
      <c r="BK20" s="945"/>
      <c r="BL20" s="940"/>
      <c r="BM20" s="940"/>
      <c r="BN20" s="940"/>
      <c r="BO20" s="805"/>
      <c r="BP20" s="945"/>
      <c r="BQ20" s="940"/>
      <c r="BR20" s="940"/>
      <c r="BS20" s="940"/>
      <c r="BT20" s="805"/>
      <c r="BU20" s="945"/>
      <c r="BV20" s="940"/>
      <c r="BW20" s="940"/>
      <c r="BX20" s="940"/>
      <c r="BY20" s="805"/>
      <c r="BZ20" s="945"/>
      <c r="CA20" s="940"/>
      <c r="CB20" s="940"/>
      <c r="CC20" s="940"/>
      <c r="CD20" s="805"/>
      <c r="CE20" s="945"/>
      <c r="CF20" s="940"/>
      <c r="CG20" s="940"/>
      <c r="CH20" s="940"/>
      <c r="CI20" s="805"/>
      <c r="CJ20" s="955">
        <f>'E-8-1-2'!AO19</f>
        <v>0</v>
      </c>
      <c r="CK20" s="940"/>
      <c r="CL20" s="940"/>
      <c r="CM20" s="940"/>
      <c r="CN20" s="805"/>
      <c r="CO20" s="955">
        <f>IF(CJ20&gt;0,CJ20,SUM(AB20:CI20))</f>
        <v>0</v>
      </c>
      <c r="CP20" s="940"/>
      <c r="CQ20" s="940"/>
      <c r="CR20" s="940"/>
      <c r="CS20" s="805"/>
      <c r="CT20" s="955">
        <f>CO20-W20</f>
        <v>0</v>
      </c>
      <c r="CU20" s="940"/>
      <c r="CV20" s="940"/>
      <c r="CW20" s="940"/>
      <c r="CX20" s="805"/>
    </row>
    <row r="21" spans="1:102" ht="14.4" customHeight="1" x14ac:dyDescent="0.25">
      <c r="A21" s="110" t="str">
        <v>Berdasarkan Analisis Kewajaran dan Kelaziman Usaha</v>
      </c>
      <c r="G21" s="52"/>
      <c r="H21" s="804"/>
      <c r="I21" s="940"/>
      <c r="J21" s="940"/>
      <c r="K21" s="940"/>
      <c r="M21" s="940"/>
      <c r="N21" s="940"/>
      <c r="O21" s="940"/>
      <c r="P21" s="940"/>
      <c r="Q21" s="940"/>
      <c r="R21" s="940"/>
      <c r="S21" s="940"/>
      <c r="T21" s="805"/>
      <c r="U21" s="964"/>
      <c r="V21" s="805"/>
      <c r="W21" s="1157"/>
      <c r="X21" s="940"/>
      <c r="Y21" s="940"/>
      <c r="Z21" s="940"/>
      <c r="AA21" s="805"/>
      <c r="AB21" s="952"/>
      <c r="AC21" s="940"/>
      <c r="AD21" s="940"/>
      <c r="AE21" s="940"/>
      <c r="AF21" s="805"/>
      <c r="AG21" s="952"/>
      <c r="AH21" s="940"/>
      <c r="AI21" s="940"/>
      <c r="AJ21" s="940"/>
      <c r="AK21" s="805"/>
      <c r="AL21" s="952"/>
      <c r="AM21" s="940"/>
      <c r="AN21" s="940"/>
      <c r="AO21" s="940"/>
      <c r="AP21" s="805"/>
      <c r="AQ21" s="952"/>
      <c r="AR21" s="940"/>
      <c r="AS21" s="940"/>
      <c r="AT21" s="940"/>
      <c r="AU21" s="805"/>
      <c r="AV21" s="952"/>
      <c r="AW21" s="940"/>
      <c r="AX21" s="940"/>
      <c r="AY21" s="940"/>
      <c r="AZ21" s="805"/>
      <c r="BA21" s="952"/>
      <c r="BB21" s="940"/>
      <c r="BC21" s="940"/>
      <c r="BD21" s="940"/>
      <c r="BE21" s="805"/>
      <c r="BF21" s="952"/>
      <c r="BG21" s="940"/>
      <c r="BH21" s="940"/>
      <c r="BI21" s="940"/>
      <c r="BJ21" s="805"/>
      <c r="BK21" s="952"/>
      <c r="BL21" s="940"/>
      <c r="BM21" s="940"/>
      <c r="BN21" s="940"/>
      <c r="BO21" s="805"/>
      <c r="BP21" s="952"/>
      <c r="BQ21" s="940"/>
      <c r="BR21" s="940"/>
      <c r="BS21" s="940"/>
      <c r="BT21" s="805"/>
      <c r="BU21" s="952"/>
      <c r="BV21" s="940"/>
      <c r="BW21" s="940"/>
      <c r="BX21" s="940"/>
      <c r="BY21" s="805"/>
      <c r="BZ21" s="952"/>
      <c r="CA21" s="940"/>
      <c r="CB21" s="940"/>
      <c r="CC21" s="940"/>
      <c r="CD21" s="805"/>
      <c r="CE21" s="952"/>
      <c r="CF21" s="940"/>
      <c r="CG21" s="940"/>
      <c r="CH21" s="940"/>
      <c r="CI21" s="805"/>
      <c r="CJ21" s="952"/>
      <c r="CK21" s="940"/>
      <c r="CL21" s="940"/>
      <c r="CM21" s="940"/>
      <c r="CN21" s="805"/>
      <c r="CO21" s="952"/>
      <c r="CP21" s="940"/>
      <c r="CQ21" s="940"/>
      <c r="CR21" s="940"/>
      <c r="CS21" s="805"/>
      <c r="CT21" s="952"/>
      <c r="CU21" s="940"/>
      <c r="CV21" s="940"/>
      <c r="CW21" s="940"/>
      <c r="CX21" s="805"/>
    </row>
    <row r="22" spans="1:102" ht="14.4" customHeight="1" x14ac:dyDescent="0.25">
      <c r="A22" s="110" t="str">
        <v>Berdasarkan Bahan Bukti Pidana</v>
      </c>
      <c r="G22" s="52">
        <v>3</v>
      </c>
      <c r="H22" s="944" t="str">
        <f>'E-8'!$G$9</f>
        <v xml:space="preserve">Biaya Impairment </v>
      </c>
      <c r="I22" s="940"/>
      <c r="J22" s="940"/>
      <c r="K22" s="940"/>
      <c r="L22" s="53" t="s">
        <v>1681</v>
      </c>
      <c r="M22" s="1158" t="s">
        <v>1460</v>
      </c>
      <c r="N22" s="940"/>
      <c r="O22" s="940"/>
      <c r="P22" s="940"/>
      <c r="Q22" s="940"/>
      <c r="R22" s="940"/>
      <c r="S22" s="940"/>
      <c r="T22" s="805"/>
      <c r="U22" s="964" t="s">
        <v>437</v>
      </c>
      <c r="V22" s="805"/>
      <c r="W22" s="1157">
        <f>'E-8'!$U$32</f>
        <v>0</v>
      </c>
      <c r="X22" s="940"/>
      <c r="Y22" s="940"/>
      <c r="Z22" s="940"/>
      <c r="AA22" s="805"/>
      <c r="AB22" s="953">
        <f>SUMIF('E-8-1-3'!$J$24:$M$40,TEXT(AB16,"MM")&amp;TEXT(AB16,"MM")&amp;"*",'E-8-1-3'!$AT$24:$AX$40)</f>
        <v>0</v>
      </c>
      <c r="AC22" s="940"/>
      <c r="AD22" s="940"/>
      <c r="AE22" s="940"/>
      <c r="AF22" s="805"/>
      <c r="AG22" s="953">
        <f>SUMIF('E-8-1-3'!$J$24:$M$40,TEXT(AG16,"MM")&amp;TEXT(AG16,"MM")&amp;"*",'E-8-1-3'!$AT$24:$AX$40)</f>
        <v>0</v>
      </c>
      <c r="AH22" s="940"/>
      <c r="AI22" s="940"/>
      <c r="AJ22" s="940"/>
      <c r="AK22" s="805"/>
      <c r="AL22" s="953">
        <f>SUMIF('E-8-1-3'!$J$24:$M$40,TEXT(AL16,"MM")&amp;TEXT(AL16,"MM")&amp;"*",'E-8-1-3'!$AT$24:$AX$40)</f>
        <v>0</v>
      </c>
      <c r="AM22" s="940"/>
      <c r="AN22" s="940"/>
      <c r="AO22" s="940"/>
      <c r="AP22" s="805"/>
      <c r="AQ22" s="953">
        <f>SUMIF('E-8-1-3'!$J$24:$M$40,TEXT(AQ16,"MM")&amp;TEXT(AQ16,"MM")&amp;"*",'E-8-1-3'!$AT$24:$AX$40)</f>
        <v>0</v>
      </c>
      <c r="AR22" s="940"/>
      <c r="AS22" s="940"/>
      <c r="AT22" s="940"/>
      <c r="AU22" s="805"/>
      <c r="AV22" s="953">
        <f>SUMIF('E-8-1-3'!$J$24:$M$40,TEXT(AV16,"MM")&amp;TEXT(AV16,"MM")&amp;"*",'E-8-1-3'!$AT$24:$AX$40)</f>
        <v>0</v>
      </c>
      <c r="AW22" s="940"/>
      <c r="AX22" s="940"/>
      <c r="AY22" s="940"/>
      <c r="AZ22" s="805"/>
      <c r="BA22" s="953">
        <f>SUMIF('E-8-1-3'!$J$24:$M$40,TEXT(BA16,"MM")&amp;TEXT(BA16,"MM")&amp;"*",'E-8-1-3'!$AT$24:$AX$40)</f>
        <v>0</v>
      </c>
      <c r="BB22" s="940"/>
      <c r="BC22" s="940"/>
      <c r="BD22" s="940"/>
      <c r="BE22" s="805"/>
      <c r="BF22" s="953">
        <f>SUMIF('E-8-1-3'!$J$24:$M$40,TEXT(BF16,"MM")&amp;TEXT(BF16,"MM")&amp;"*",'E-8-1-3'!$AT$24:$AX$40)</f>
        <v>0</v>
      </c>
      <c r="BG22" s="940"/>
      <c r="BH22" s="940"/>
      <c r="BI22" s="940"/>
      <c r="BJ22" s="805"/>
      <c r="BK22" s="953">
        <f>SUMIF('E-8-1-3'!$J$24:$M$40,TEXT(BK16,"MM")&amp;TEXT(BK16,"MM")&amp;"*",'E-8-1-3'!$AT$24:$AX$40)</f>
        <v>0</v>
      </c>
      <c r="BL22" s="940"/>
      <c r="BM22" s="940"/>
      <c r="BN22" s="940"/>
      <c r="BO22" s="805"/>
      <c r="BP22" s="953">
        <f>SUMIF('E-8-1-3'!$J$24:$M$40,TEXT(BP16,"MM")&amp;TEXT(BP16,"MM")&amp;"*",'E-8-1-3'!$AT$24:$AX$40)</f>
        <v>0</v>
      </c>
      <c r="BQ22" s="940"/>
      <c r="BR22" s="940"/>
      <c r="BS22" s="940"/>
      <c r="BT22" s="805"/>
      <c r="BU22" s="953">
        <f>SUMIF('E-8-1-3'!$J$24:$M$40,TEXT(BU16,"MM")&amp;TEXT(BU16,"MM")&amp;"*",'E-8-1-3'!$AT$24:$AX$40)</f>
        <v>0</v>
      </c>
      <c r="BV22" s="940"/>
      <c r="BW22" s="940"/>
      <c r="BX22" s="940"/>
      <c r="BY22" s="805"/>
      <c r="BZ22" s="953">
        <f>SUMIF('E-8-1-3'!$J$24:$M$40,TEXT(BZ16,"MM")&amp;TEXT(BZ16,"MM")&amp;"*",'E-8-1-3'!$AT$24:$AX$40)</f>
        <v>0</v>
      </c>
      <c r="CA22" s="940"/>
      <c r="CB22" s="940"/>
      <c r="CC22" s="940"/>
      <c r="CD22" s="805"/>
      <c r="CE22" s="953">
        <f>SUMIF('E-8-1-3'!$J$24:$M$40,TEXT(CE16,"MM")&amp;TEXT(CE16,"MM")&amp;"*",'E-8-1-3'!$AT$24:$AX$40)</f>
        <v>0</v>
      </c>
      <c r="CF22" s="940"/>
      <c r="CG22" s="940"/>
      <c r="CH22" s="940"/>
      <c r="CI22" s="805"/>
      <c r="CJ22" s="955">
        <f>SUMIF('E-8-1-3'!J20:M36,"0112"&amp;"*",'E-8-1-3'!AT20:AX36)+SUMIF('E-8-1-3'!J20:M36,"0201"&amp;"*",'E-8-1-3'!AT20:AX36)+SUMIF('E-8-1-3'!J20:M36,"0302"&amp;"*",'E-8-1-3'!AT20:AX36)+SUMIF('E-8-1-3'!J20:M36,"0403"&amp;"*",'E-8-1-3'!AT20:AX36)+SUMIF('E-8-1-3'!J20:M36,"0503"&amp;"*",'E-8-1-3'!AT20:AX36)+SUMIF('E-8-1-3'!J20:M36,"0605"&amp;"*",'E-8-1-3'!AT20:AX36)+SUMIF('E-8-1-3'!J20:M36,"0706"&amp;"*",'E-8-1-3'!AT20:AX36)+SUMIF('E-8-1-3'!J20:M36,"0807"&amp;"*",'E-8-1-3'!AT20:AX36)+SUMIF('E-8-1-3'!J20:M36,"0908"&amp;"*",'E-8-1-3'!AT20:AX36)+SUMIF('E-8-1-3'!J20:M36,"1009"&amp;"*",'E-8-1-3'!AT20:AX36)+SUMIF('E-8-1-3'!J20:M36,"1110"&amp;"*",'E-8-1-3'!AT20:AX36)+SUMIF('E-8-1-3'!J20:M36,"1201"&amp;"*",'E-8-1-3'!AT20:AX36)</f>
        <v>0</v>
      </c>
      <c r="CK22" s="940"/>
      <c r="CL22" s="940"/>
      <c r="CM22" s="940"/>
      <c r="CN22" s="805"/>
      <c r="CO22" s="955">
        <f>IF(CJ22&gt;0,CJ22,SUM(AB22:CI22))</f>
        <v>0</v>
      </c>
      <c r="CP22" s="940"/>
      <c r="CQ22" s="940"/>
      <c r="CR22" s="940"/>
      <c r="CS22" s="805"/>
      <c r="CT22" s="955">
        <f>CO22-W22</f>
        <v>0</v>
      </c>
      <c r="CU22" s="940"/>
      <c r="CV22" s="940"/>
      <c r="CW22" s="940"/>
      <c r="CX22" s="805"/>
    </row>
    <row r="23" spans="1:102" ht="14.4" customHeight="1" x14ac:dyDescent="0.25">
      <c r="A23" s="110" t="str">
        <v>Berdasarkan Data Pemicu dan Data Penguji</v>
      </c>
      <c r="G23" s="52"/>
      <c r="H23" s="804"/>
      <c r="I23" s="940"/>
      <c r="J23" s="940"/>
      <c r="K23" s="940"/>
      <c r="M23" s="940"/>
      <c r="N23" s="940"/>
      <c r="O23" s="940"/>
      <c r="P23" s="940"/>
      <c r="Q23" s="940"/>
      <c r="R23" s="940"/>
      <c r="S23" s="940"/>
      <c r="T23" s="805"/>
      <c r="U23" s="964"/>
      <c r="V23" s="805"/>
      <c r="W23" s="1157"/>
      <c r="X23" s="940"/>
      <c r="Y23" s="940"/>
      <c r="Z23" s="940"/>
      <c r="AA23" s="805"/>
      <c r="AB23" s="952"/>
      <c r="AC23" s="940"/>
      <c r="AD23" s="940"/>
      <c r="AE23" s="940"/>
      <c r="AF23" s="805"/>
      <c r="AG23" s="952"/>
      <c r="AH23" s="940"/>
      <c r="AI23" s="940"/>
      <c r="AJ23" s="940"/>
      <c r="AK23" s="805"/>
      <c r="AL23" s="952"/>
      <c r="AM23" s="940"/>
      <c r="AN23" s="940"/>
      <c r="AO23" s="940"/>
      <c r="AP23" s="805"/>
      <c r="AQ23" s="952"/>
      <c r="AR23" s="940"/>
      <c r="AS23" s="940"/>
      <c r="AT23" s="940"/>
      <c r="AU23" s="805"/>
      <c r="AV23" s="952"/>
      <c r="AW23" s="940"/>
      <c r="AX23" s="940"/>
      <c r="AY23" s="940"/>
      <c r="AZ23" s="805"/>
      <c r="BA23" s="952"/>
      <c r="BB23" s="940"/>
      <c r="BC23" s="940"/>
      <c r="BD23" s="940"/>
      <c r="BE23" s="805"/>
      <c r="BF23" s="952"/>
      <c r="BG23" s="940"/>
      <c r="BH23" s="940"/>
      <c r="BI23" s="940"/>
      <c r="BJ23" s="805"/>
      <c r="BK23" s="952"/>
      <c r="BL23" s="940"/>
      <c r="BM23" s="940"/>
      <c r="BN23" s="940"/>
      <c r="BO23" s="805"/>
      <c r="BP23" s="952"/>
      <c r="BQ23" s="940"/>
      <c r="BR23" s="940"/>
      <c r="BS23" s="940"/>
      <c r="BT23" s="805"/>
      <c r="BU23" s="952"/>
      <c r="BV23" s="940"/>
      <c r="BW23" s="940"/>
      <c r="BX23" s="940"/>
      <c r="BY23" s="805"/>
      <c r="BZ23" s="952"/>
      <c r="CA23" s="940"/>
      <c r="CB23" s="940"/>
      <c r="CC23" s="940"/>
      <c r="CD23" s="805"/>
      <c r="CE23" s="952"/>
      <c r="CF23" s="940"/>
      <c r="CG23" s="940"/>
      <c r="CH23" s="940"/>
      <c r="CI23" s="805"/>
      <c r="CJ23" s="952"/>
      <c r="CK23" s="940"/>
      <c r="CL23" s="940"/>
      <c r="CM23" s="940"/>
      <c r="CN23" s="805"/>
      <c r="CO23" s="952"/>
      <c r="CP23" s="940"/>
      <c r="CQ23" s="940"/>
      <c r="CR23" s="940"/>
      <c r="CS23" s="805"/>
      <c r="CT23" s="952"/>
      <c r="CU23" s="940"/>
      <c r="CV23" s="940"/>
      <c r="CW23" s="940"/>
      <c r="CX23" s="805"/>
    </row>
    <row r="24" spans="1:102" ht="14.4" customHeight="1" x14ac:dyDescent="0.25">
      <c r="G24" s="52">
        <v>4</v>
      </c>
      <c r="H24" s="944" t="str">
        <f>'E-8'!$G$9</f>
        <v xml:space="preserve">Biaya Impairment </v>
      </c>
      <c r="I24" s="940"/>
      <c r="J24" s="940"/>
      <c r="K24" s="940"/>
      <c r="L24" s="53" t="s">
        <v>1681</v>
      </c>
      <c r="M24" s="1158" t="s">
        <v>1464</v>
      </c>
      <c r="N24" s="940"/>
      <c r="O24" s="940"/>
      <c r="P24" s="940"/>
      <c r="Q24" s="940"/>
      <c r="R24" s="940"/>
      <c r="S24" s="940"/>
      <c r="T24" s="805"/>
      <c r="U24" s="964" t="s">
        <v>439</v>
      </c>
      <c r="V24" s="805"/>
      <c r="W24" s="1157">
        <f>'E-8'!$U$32</f>
        <v>0</v>
      </c>
      <c r="X24" s="940"/>
      <c r="Y24" s="940"/>
      <c r="Z24" s="940"/>
      <c r="AA24" s="805"/>
      <c r="AB24" s="945"/>
      <c r="AC24" s="940"/>
      <c r="AD24" s="940"/>
      <c r="AE24" s="940"/>
      <c r="AF24" s="805"/>
      <c r="AG24" s="945"/>
      <c r="AH24" s="940"/>
      <c r="AI24" s="940"/>
      <c r="AJ24" s="940"/>
      <c r="AK24" s="805"/>
      <c r="AL24" s="945"/>
      <c r="AM24" s="940"/>
      <c r="AN24" s="940"/>
      <c r="AO24" s="940"/>
      <c r="AP24" s="805"/>
      <c r="AQ24" s="945"/>
      <c r="AR24" s="940"/>
      <c r="AS24" s="940"/>
      <c r="AT24" s="940"/>
      <c r="AU24" s="805"/>
      <c r="AV24" s="945"/>
      <c r="AW24" s="940"/>
      <c r="AX24" s="940"/>
      <c r="AY24" s="940"/>
      <c r="AZ24" s="805"/>
      <c r="BA24" s="945"/>
      <c r="BB24" s="940"/>
      <c r="BC24" s="940"/>
      <c r="BD24" s="940"/>
      <c r="BE24" s="805"/>
      <c r="BF24" s="945"/>
      <c r="BG24" s="940"/>
      <c r="BH24" s="940"/>
      <c r="BI24" s="940"/>
      <c r="BJ24" s="805"/>
      <c r="BK24" s="945"/>
      <c r="BL24" s="940"/>
      <c r="BM24" s="940"/>
      <c r="BN24" s="940"/>
      <c r="BO24" s="805"/>
      <c r="BP24" s="945"/>
      <c r="BQ24" s="940"/>
      <c r="BR24" s="940"/>
      <c r="BS24" s="940"/>
      <c r="BT24" s="805"/>
      <c r="BU24" s="945"/>
      <c r="BV24" s="940"/>
      <c r="BW24" s="940"/>
      <c r="BX24" s="940"/>
      <c r="BY24" s="805"/>
      <c r="BZ24" s="945"/>
      <c r="CA24" s="940"/>
      <c r="CB24" s="940"/>
      <c r="CC24" s="940"/>
      <c r="CD24" s="805"/>
      <c r="CE24" s="945"/>
      <c r="CF24" s="940"/>
      <c r="CG24" s="940"/>
      <c r="CH24" s="940"/>
      <c r="CI24" s="805"/>
      <c r="CJ24" s="955">
        <f>'E-8-1-4'!AK40</f>
        <v>0</v>
      </c>
      <c r="CK24" s="940"/>
      <c r="CL24" s="940"/>
      <c r="CM24" s="940"/>
      <c r="CN24" s="805"/>
      <c r="CO24" s="955">
        <f>IF(CJ24&gt;0,CJ24,SUM(AB24:CI24))</f>
        <v>0</v>
      </c>
      <c r="CP24" s="940"/>
      <c r="CQ24" s="940"/>
      <c r="CR24" s="940"/>
      <c r="CS24" s="805"/>
      <c r="CT24" s="955">
        <f>CO24-W24</f>
        <v>0</v>
      </c>
      <c r="CU24" s="940"/>
      <c r="CV24" s="940"/>
      <c r="CW24" s="940"/>
      <c r="CX24" s="805"/>
    </row>
    <row r="25" spans="1:102" ht="14.25" customHeight="1" x14ac:dyDescent="0.25">
      <c r="G25" s="52"/>
      <c r="H25" s="804"/>
      <c r="I25" s="940"/>
      <c r="J25" s="940"/>
      <c r="K25" s="940"/>
      <c r="M25" s="940"/>
      <c r="N25" s="940"/>
      <c r="O25" s="940"/>
      <c r="P25" s="940"/>
      <c r="Q25" s="940"/>
      <c r="R25" s="940"/>
      <c r="S25" s="940"/>
      <c r="T25" s="805"/>
      <c r="U25" s="964"/>
      <c r="V25" s="805"/>
      <c r="W25" s="1157"/>
      <c r="X25" s="940"/>
      <c r="Y25" s="940"/>
      <c r="Z25" s="940"/>
      <c r="AA25" s="805"/>
      <c r="AB25" s="952"/>
      <c r="AC25" s="940"/>
      <c r="AD25" s="940"/>
      <c r="AE25" s="940"/>
      <c r="AF25" s="805"/>
      <c r="AG25" s="952"/>
      <c r="AH25" s="940"/>
      <c r="AI25" s="940"/>
      <c r="AJ25" s="940"/>
      <c r="AK25" s="805"/>
      <c r="AL25" s="952"/>
      <c r="AM25" s="940"/>
      <c r="AN25" s="940"/>
      <c r="AO25" s="940"/>
      <c r="AP25" s="805"/>
      <c r="AQ25" s="952"/>
      <c r="AR25" s="940"/>
      <c r="AS25" s="940"/>
      <c r="AT25" s="940"/>
      <c r="AU25" s="805"/>
      <c r="AV25" s="952"/>
      <c r="AW25" s="940"/>
      <c r="AX25" s="940"/>
      <c r="AY25" s="940"/>
      <c r="AZ25" s="805"/>
      <c r="BA25" s="952"/>
      <c r="BB25" s="940"/>
      <c r="BC25" s="940"/>
      <c r="BD25" s="940"/>
      <c r="BE25" s="805"/>
      <c r="BF25" s="952"/>
      <c r="BG25" s="940"/>
      <c r="BH25" s="940"/>
      <c r="BI25" s="940"/>
      <c r="BJ25" s="805"/>
      <c r="BK25" s="952"/>
      <c r="BL25" s="940"/>
      <c r="BM25" s="940"/>
      <c r="BN25" s="940"/>
      <c r="BO25" s="805"/>
      <c r="BP25" s="952"/>
      <c r="BQ25" s="940"/>
      <c r="BR25" s="940"/>
      <c r="BS25" s="940"/>
      <c r="BT25" s="805"/>
      <c r="BU25" s="952"/>
      <c r="BV25" s="940"/>
      <c r="BW25" s="940"/>
      <c r="BX25" s="940"/>
      <c r="BY25" s="805"/>
      <c r="BZ25" s="952"/>
      <c r="CA25" s="940"/>
      <c r="CB25" s="940"/>
      <c r="CC25" s="940"/>
      <c r="CD25" s="805"/>
      <c r="CE25" s="952"/>
      <c r="CF25" s="940"/>
      <c r="CG25" s="940"/>
      <c r="CH25" s="940"/>
      <c r="CI25" s="805"/>
      <c r="CJ25" s="952"/>
      <c r="CK25" s="940"/>
      <c r="CL25" s="940"/>
      <c r="CM25" s="940"/>
      <c r="CN25" s="805"/>
      <c r="CO25" s="952"/>
      <c r="CP25" s="940"/>
      <c r="CQ25" s="940"/>
      <c r="CR25" s="940"/>
      <c r="CS25" s="805"/>
      <c r="CT25" s="952"/>
      <c r="CU25" s="940"/>
      <c r="CV25" s="940"/>
      <c r="CW25" s="940"/>
      <c r="CX25" s="805"/>
    </row>
    <row r="26" spans="1:102" ht="14.4" customHeight="1" x14ac:dyDescent="0.25">
      <c r="G26" s="52">
        <v>5</v>
      </c>
      <c r="H26" s="944" t="str">
        <f>'E-8'!$G$9</f>
        <v xml:space="preserve">Biaya Impairment </v>
      </c>
      <c r="I26" s="940"/>
      <c r="J26" s="940"/>
      <c r="K26" s="940"/>
      <c r="L26" s="53" t="s">
        <v>1681</v>
      </c>
      <c r="M26" s="1158" t="s">
        <v>1468</v>
      </c>
      <c r="N26" s="940"/>
      <c r="O26" s="940"/>
      <c r="P26" s="940"/>
      <c r="Q26" s="940"/>
      <c r="R26" s="940"/>
      <c r="S26" s="940"/>
      <c r="T26" s="805"/>
      <c r="U26" s="964" t="s">
        <v>441</v>
      </c>
      <c r="V26" s="805"/>
      <c r="W26" s="1157">
        <f>'E-8'!$U$32</f>
        <v>0</v>
      </c>
      <c r="X26" s="940"/>
      <c r="Y26" s="940"/>
      <c r="Z26" s="940"/>
      <c r="AA26" s="805"/>
      <c r="AB26" s="953">
        <f ca="1">SUMIF('E-8-1-5'!$J$20:$O$34,TEXT(AB16,"MM")&amp;TEXT(AB16,"MM")&amp;"*",'E-8-1-5'!$AL$20:$AP$34)</f>
        <v>0</v>
      </c>
      <c r="AC26" s="940"/>
      <c r="AD26" s="940"/>
      <c r="AE26" s="940"/>
      <c r="AF26" s="805"/>
      <c r="AG26" s="953">
        <f ca="1">SUMIF('E-8-1-5'!$J$20:$O$34,TEXT(AG16,"MM")&amp;TEXT(AG16,"MM")&amp;"*",'E-8-1-5'!$AL$20:$AP$34)</f>
        <v>0</v>
      </c>
      <c r="AH26" s="940"/>
      <c r="AI26" s="940"/>
      <c r="AJ26" s="940"/>
      <c r="AK26" s="805"/>
      <c r="AL26" s="953">
        <f ca="1">SUMIF('E-8-1-5'!$J$20:$O$34,TEXT(AL16,"MM")&amp;TEXT(AL16,"MM")&amp;"*",'E-8-1-5'!$AL$20:$AP$34)</f>
        <v>0</v>
      </c>
      <c r="AM26" s="940"/>
      <c r="AN26" s="940"/>
      <c r="AO26" s="940"/>
      <c r="AP26" s="805"/>
      <c r="AQ26" s="953">
        <f ca="1">SUMIF('E-8-1-5'!$J$20:$O$34,TEXT(AQ16,"MM")&amp;TEXT(AQ16,"MM")&amp;"*",'E-8-1-5'!$AL$20:$AP$34)</f>
        <v>0</v>
      </c>
      <c r="AR26" s="940"/>
      <c r="AS26" s="940"/>
      <c r="AT26" s="940"/>
      <c r="AU26" s="805"/>
      <c r="AV26" s="953">
        <f ca="1">SUMIF('E-8-1-5'!$J$20:$O$34,TEXT(AV16,"MM")&amp;TEXT(AV16,"MM")&amp;"*",'E-8-1-5'!$AL$20:$AP$34)</f>
        <v>0</v>
      </c>
      <c r="AW26" s="940"/>
      <c r="AX26" s="940"/>
      <c r="AY26" s="940"/>
      <c r="AZ26" s="805"/>
      <c r="BA26" s="953">
        <f ca="1">SUMIF('E-8-1-5'!$J$20:$O$34,TEXT(BA16,"MM")&amp;TEXT(BA16,"MM")&amp;"*",'E-8-1-5'!$AL$20:$AP$34)</f>
        <v>0</v>
      </c>
      <c r="BB26" s="940"/>
      <c r="BC26" s="940"/>
      <c r="BD26" s="940"/>
      <c r="BE26" s="805"/>
      <c r="BF26" s="953">
        <f ca="1">SUMIF('E-8-1-5'!$J$20:$O$34,TEXT(BF16,"MM")&amp;TEXT(BF16,"MM")&amp;"*",'E-8-1-5'!$AL$20:$AP$34)</f>
        <v>0</v>
      </c>
      <c r="BG26" s="940"/>
      <c r="BH26" s="940"/>
      <c r="BI26" s="940"/>
      <c r="BJ26" s="805"/>
      <c r="BK26" s="953">
        <f ca="1">SUMIF('E-8-1-5'!$J$20:$O$34,TEXT(BK16,"MM")&amp;TEXT(BK16,"MM")&amp;"*",'E-8-1-5'!$AL$20:$AP$34)</f>
        <v>0</v>
      </c>
      <c r="BL26" s="940"/>
      <c r="BM26" s="940"/>
      <c r="BN26" s="940"/>
      <c r="BO26" s="805"/>
      <c r="BP26" s="953">
        <f ca="1">SUMIF('E-8-1-5'!$J$20:$O$34,TEXT(BP16,"MM")&amp;TEXT(BP16,"MM")&amp;"*",'E-8-1-5'!$AL$20:$AP$34)</f>
        <v>0</v>
      </c>
      <c r="BQ26" s="940"/>
      <c r="BR26" s="940"/>
      <c r="BS26" s="940"/>
      <c r="BT26" s="805"/>
      <c r="BU26" s="953">
        <f ca="1">SUMIF('E-8-1-5'!$J$20:$O$34,TEXT(BU16,"MM")&amp;TEXT(BU16,"MM")&amp;"*",'E-8-1-5'!$AL$20:$AP$34)</f>
        <v>0</v>
      </c>
      <c r="BV26" s="940"/>
      <c r="BW26" s="940"/>
      <c r="BX26" s="940"/>
      <c r="BY26" s="805"/>
      <c r="BZ26" s="953">
        <f ca="1">SUMIF('E-8-1-5'!$J$20:$O$34,TEXT(BZ16,"MM")&amp;TEXT(BZ16,"MM")&amp;"*",'E-8-1-5'!$AL$20:$AP$34)</f>
        <v>0</v>
      </c>
      <c r="CA26" s="940"/>
      <c r="CB26" s="940"/>
      <c r="CC26" s="940"/>
      <c r="CD26" s="805"/>
      <c r="CE26" s="953">
        <f ca="1">SUMIF('E-8-1-5'!$J$20:$O$34,TEXT(CE16,"MM")&amp;TEXT(CE16,"MM")&amp;"*",'E-8-1-5'!$AL$20:$AP$34)</f>
        <v>0</v>
      </c>
      <c r="CF26" s="940"/>
      <c r="CG26" s="940"/>
      <c r="CH26" s="940"/>
      <c r="CI26" s="805"/>
      <c r="CJ26" s="955">
        <f ca="1">SUMIF('E-8-1-5'!J20:O34,"0112"&amp;"*",'E-8-1-5'!AL20:AP34)+SUMIF('E-8-1-5'!J20:O34,"0201"&amp;"*",'E-8-1-5'!AL20:AP34)+SUMIF('E-8-1-5'!J20:O34,"0302"&amp;"*",'E-8-1-5'!AL20:AP34)+SUMIF('E-8-1-5'!J20:O34,"0403"&amp;"*",'E-8-1-5'!AL20:AP34)+SUMIF('E-8-1-5'!J20:O34,"0503"&amp;"*",'E-8-1-5'!AL20:AP34)+SUMIF('E-8-1-5'!J20:O34,"0605"&amp;"*",'E-8-1-5'!AL20:AP34)+SUMIF('E-8-1-5'!J20:O34,"0706"&amp;"*",'E-8-1-5'!AL20:AP34)+SUMIF('E-8-1-5'!J20:O34,"0807"&amp;"*",'E-8-1-5'!AL20:AP34)+SUMIF('E-8-1-5'!J20:O34,"0908"&amp;"*",'E-8-1-5'!AL20:AP34)+SUMIF('E-8-1-5'!J20:O34,"1009"&amp;"*",'E-8-1-5'!AL20:AP34)+SUMIF('E-8-1-5'!J20:O34,"1110"&amp;"*",'E-8-1-5'!AL20:AP34)+SUMIF('E-8-1-5'!J20:O34,"1201"&amp;"*",'E-8-1-5'!AL20:AP34)</f>
        <v>0</v>
      </c>
      <c r="CK26" s="940"/>
      <c r="CL26" s="940"/>
      <c r="CM26" s="940"/>
      <c r="CN26" s="805"/>
      <c r="CO26" s="955">
        <f ca="1">IF(CJ26&gt;0,CJ26,SUM(AB26:CI26))</f>
        <v>0</v>
      </c>
      <c r="CP26" s="940"/>
      <c r="CQ26" s="940"/>
      <c r="CR26" s="940"/>
      <c r="CS26" s="805"/>
      <c r="CT26" s="955">
        <f ca="1">CO26-W26</f>
        <v>0</v>
      </c>
      <c r="CU26" s="940"/>
      <c r="CV26" s="940"/>
      <c r="CW26" s="940"/>
      <c r="CX26" s="805"/>
    </row>
    <row r="27" spans="1:102" ht="14.25" customHeight="1" x14ac:dyDescent="0.25">
      <c r="G27" s="52"/>
      <c r="H27" s="804"/>
      <c r="I27" s="940"/>
      <c r="J27" s="940"/>
      <c r="K27" s="940"/>
      <c r="M27" s="940"/>
      <c r="N27" s="940"/>
      <c r="O27" s="940"/>
      <c r="P27" s="940"/>
      <c r="Q27" s="940"/>
      <c r="R27" s="940"/>
      <c r="S27" s="940"/>
      <c r="T27" s="805"/>
      <c r="U27" s="964"/>
      <c r="V27" s="805"/>
      <c r="W27" s="1157"/>
      <c r="X27" s="940"/>
      <c r="Y27" s="940"/>
      <c r="Z27" s="940"/>
      <c r="AA27" s="805"/>
      <c r="AB27" s="952"/>
      <c r="AC27" s="940"/>
      <c r="AD27" s="940"/>
      <c r="AE27" s="940"/>
      <c r="AF27" s="805"/>
      <c r="AG27" s="952"/>
      <c r="AH27" s="940"/>
      <c r="AI27" s="940"/>
      <c r="AJ27" s="940"/>
      <c r="AK27" s="805"/>
      <c r="AL27" s="952"/>
      <c r="AM27" s="940"/>
      <c r="AN27" s="940"/>
      <c r="AO27" s="940"/>
      <c r="AP27" s="805"/>
      <c r="AQ27" s="952"/>
      <c r="AR27" s="940"/>
      <c r="AS27" s="940"/>
      <c r="AT27" s="940"/>
      <c r="AU27" s="805"/>
      <c r="AV27" s="952"/>
      <c r="AW27" s="940"/>
      <c r="AX27" s="940"/>
      <c r="AY27" s="940"/>
      <c r="AZ27" s="805"/>
      <c r="BA27" s="952"/>
      <c r="BB27" s="940"/>
      <c r="BC27" s="940"/>
      <c r="BD27" s="940"/>
      <c r="BE27" s="805"/>
      <c r="BF27" s="952"/>
      <c r="BG27" s="940"/>
      <c r="BH27" s="940"/>
      <c r="BI27" s="940"/>
      <c r="BJ27" s="805"/>
      <c r="BK27" s="952"/>
      <c r="BL27" s="940"/>
      <c r="BM27" s="940"/>
      <c r="BN27" s="940"/>
      <c r="BO27" s="805"/>
      <c r="BP27" s="952"/>
      <c r="BQ27" s="940"/>
      <c r="BR27" s="940"/>
      <c r="BS27" s="940"/>
      <c r="BT27" s="805"/>
      <c r="BU27" s="952"/>
      <c r="BV27" s="940"/>
      <c r="BW27" s="940"/>
      <c r="BX27" s="940"/>
      <c r="BY27" s="805"/>
      <c r="BZ27" s="952"/>
      <c r="CA27" s="940"/>
      <c r="CB27" s="940"/>
      <c r="CC27" s="940"/>
      <c r="CD27" s="805"/>
      <c r="CE27" s="952"/>
      <c r="CF27" s="940"/>
      <c r="CG27" s="940"/>
      <c r="CH27" s="940"/>
      <c r="CI27" s="805"/>
      <c r="CJ27" s="952"/>
      <c r="CK27" s="940"/>
      <c r="CL27" s="940"/>
      <c r="CM27" s="940"/>
      <c r="CN27" s="805"/>
      <c r="CO27" s="952"/>
      <c r="CP27" s="940"/>
      <c r="CQ27" s="940"/>
      <c r="CR27" s="940"/>
      <c r="CS27" s="805"/>
      <c r="CT27" s="952"/>
      <c r="CU27" s="940"/>
      <c r="CV27" s="940"/>
      <c r="CW27" s="940"/>
      <c r="CX27" s="805"/>
    </row>
    <row r="28" spans="1:102" ht="14.4" customHeight="1" x14ac:dyDescent="0.25">
      <c r="B28" s="760"/>
      <c r="C28" s="761"/>
      <c r="D28" s="761"/>
      <c r="E28" s="761"/>
      <c r="G28" s="52">
        <v>6</v>
      </c>
      <c r="H28" s="944" t="str">
        <f>'E-8'!$G$9</f>
        <v xml:space="preserve">Biaya Impairment </v>
      </c>
      <c r="I28" s="940"/>
      <c r="J28" s="940"/>
      <c r="K28" s="940"/>
      <c r="L28" s="53" t="s">
        <v>1681</v>
      </c>
      <c r="M28" s="1158" t="s">
        <v>1472</v>
      </c>
      <c r="N28" s="940"/>
      <c r="O28" s="940"/>
      <c r="P28" s="940"/>
      <c r="Q28" s="940"/>
      <c r="R28" s="940"/>
      <c r="S28" s="940"/>
      <c r="T28" s="805"/>
      <c r="U28" s="964" t="s">
        <v>443</v>
      </c>
      <c r="V28" s="805"/>
      <c r="W28" s="1157">
        <f>'E-8'!$U$32</f>
        <v>0</v>
      </c>
      <c r="X28" s="940"/>
      <c r="Y28" s="940"/>
      <c r="Z28" s="940"/>
      <c r="AA28" s="805"/>
      <c r="AB28" s="945"/>
      <c r="AC28" s="940"/>
      <c r="AD28" s="940"/>
      <c r="AE28" s="940"/>
      <c r="AF28" s="805"/>
      <c r="AG28" s="945"/>
      <c r="AH28" s="940"/>
      <c r="AI28" s="940"/>
      <c r="AJ28" s="940"/>
      <c r="AK28" s="805"/>
      <c r="AL28" s="945"/>
      <c r="AM28" s="940"/>
      <c r="AN28" s="940"/>
      <c r="AO28" s="940"/>
      <c r="AP28" s="805"/>
      <c r="AQ28" s="945"/>
      <c r="AR28" s="940"/>
      <c r="AS28" s="940"/>
      <c r="AT28" s="940"/>
      <c r="AU28" s="805"/>
      <c r="AV28" s="945"/>
      <c r="AW28" s="940"/>
      <c r="AX28" s="940"/>
      <c r="AY28" s="940"/>
      <c r="AZ28" s="805"/>
      <c r="BA28" s="945"/>
      <c r="BB28" s="940"/>
      <c r="BC28" s="940"/>
      <c r="BD28" s="940"/>
      <c r="BE28" s="805"/>
      <c r="BF28" s="945"/>
      <c r="BG28" s="940"/>
      <c r="BH28" s="940"/>
      <c r="BI28" s="940"/>
      <c r="BJ28" s="805"/>
      <c r="BK28" s="945"/>
      <c r="BL28" s="940"/>
      <c r="BM28" s="940"/>
      <c r="BN28" s="940"/>
      <c r="BO28" s="805"/>
      <c r="BP28" s="945"/>
      <c r="BQ28" s="940"/>
      <c r="BR28" s="940"/>
      <c r="BS28" s="940"/>
      <c r="BT28" s="805"/>
      <c r="BU28" s="945"/>
      <c r="BV28" s="940"/>
      <c r="BW28" s="940"/>
      <c r="BX28" s="940"/>
      <c r="BY28" s="805"/>
      <c r="BZ28" s="945"/>
      <c r="CA28" s="940"/>
      <c r="CB28" s="940"/>
      <c r="CC28" s="940"/>
      <c r="CD28" s="805"/>
      <c r="CE28" s="945"/>
      <c r="CF28" s="940"/>
      <c r="CG28" s="940"/>
      <c r="CH28" s="940"/>
      <c r="CI28" s="805"/>
      <c r="CJ28" s="955" t="e">
        <f>'E-8-1-6'!#REF!</f>
        <v>#REF!</v>
      </c>
      <c r="CK28" s="940"/>
      <c r="CL28" s="940"/>
      <c r="CM28" s="940"/>
      <c r="CN28" s="805"/>
      <c r="CO28" s="955" t="e">
        <f>IF(CJ28&gt;0,CJ28,SUM(AB28:CI28))</f>
        <v>#REF!</v>
      </c>
      <c r="CP28" s="940"/>
      <c r="CQ28" s="940"/>
      <c r="CR28" s="940"/>
      <c r="CS28" s="805"/>
      <c r="CT28" s="955" t="e">
        <f>CO28-W28</f>
        <v>#REF!</v>
      </c>
      <c r="CU28" s="940"/>
      <c r="CV28" s="940"/>
      <c r="CW28" s="940"/>
      <c r="CX28" s="805"/>
    </row>
    <row r="29" spans="1:102" ht="14.4" customHeight="1" x14ac:dyDescent="0.25">
      <c r="G29" s="52"/>
      <c r="H29" s="804"/>
      <c r="I29" s="940"/>
      <c r="J29" s="940"/>
      <c r="K29" s="940"/>
      <c r="M29" s="940"/>
      <c r="N29" s="940"/>
      <c r="O29" s="940"/>
      <c r="P29" s="940"/>
      <c r="Q29" s="940"/>
      <c r="R29" s="940"/>
      <c r="S29" s="940"/>
      <c r="T29" s="805"/>
      <c r="U29" s="964"/>
      <c r="V29" s="805"/>
      <c r="W29" s="950"/>
      <c r="X29" s="940"/>
      <c r="Y29" s="940"/>
      <c r="Z29" s="940"/>
      <c r="AA29" s="805"/>
      <c r="AB29" s="952"/>
      <c r="AC29" s="940"/>
      <c r="AD29" s="940"/>
      <c r="AE29" s="940"/>
      <c r="AF29" s="805"/>
      <c r="AG29" s="952"/>
      <c r="AH29" s="940"/>
      <c r="AI29" s="940"/>
      <c r="AJ29" s="940"/>
      <c r="AK29" s="805"/>
      <c r="AL29" s="952"/>
      <c r="AM29" s="940"/>
      <c r="AN29" s="940"/>
      <c r="AO29" s="940"/>
      <c r="AP29" s="805"/>
      <c r="AQ29" s="952"/>
      <c r="AR29" s="940"/>
      <c r="AS29" s="940"/>
      <c r="AT29" s="940"/>
      <c r="AU29" s="805"/>
      <c r="AV29" s="952"/>
      <c r="AW29" s="940"/>
      <c r="AX29" s="940"/>
      <c r="AY29" s="940"/>
      <c r="AZ29" s="805"/>
      <c r="BA29" s="952"/>
      <c r="BB29" s="940"/>
      <c r="BC29" s="940"/>
      <c r="BD29" s="940"/>
      <c r="BE29" s="805"/>
      <c r="BF29" s="952"/>
      <c r="BG29" s="940"/>
      <c r="BH29" s="940"/>
      <c r="BI29" s="940"/>
      <c r="BJ29" s="805"/>
      <c r="BK29" s="952"/>
      <c r="BL29" s="940"/>
      <c r="BM29" s="940"/>
      <c r="BN29" s="940"/>
      <c r="BO29" s="805"/>
      <c r="BP29" s="952"/>
      <c r="BQ29" s="940"/>
      <c r="BR29" s="940"/>
      <c r="BS29" s="940"/>
      <c r="BT29" s="805"/>
      <c r="BU29" s="952"/>
      <c r="BV29" s="940"/>
      <c r="BW29" s="940"/>
      <c r="BX29" s="940"/>
      <c r="BY29" s="805"/>
      <c r="BZ29" s="952"/>
      <c r="CA29" s="940"/>
      <c r="CB29" s="940"/>
      <c r="CC29" s="940"/>
      <c r="CD29" s="805"/>
      <c r="CE29" s="952"/>
      <c r="CF29" s="940"/>
      <c r="CG29" s="940"/>
      <c r="CH29" s="940"/>
      <c r="CI29" s="805"/>
      <c r="CJ29" s="952"/>
      <c r="CK29" s="940"/>
      <c r="CL29" s="940"/>
      <c r="CM29" s="940"/>
      <c r="CN29" s="805"/>
      <c r="CO29" s="952"/>
      <c r="CP29" s="940"/>
      <c r="CQ29" s="940"/>
      <c r="CR29" s="940"/>
      <c r="CS29" s="805"/>
      <c r="CT29" s="952"/>
      <c r="CU29" s="940"/>
      <c r="CV29" s="940"/>
      <c r="CW29" s="940"/>
      <c r="CX29" s="805"/>
    </row>
    <row r="30" spans="1:102" ht="14.25" customHeight="1" thickBot="1" x14ac:dyDescent="0.3">
      <c r="G30" s="290"/>
      <c r="H30" s="291"/>
      <c r="I30" s="291"/>
      <c r="J30" s="291"/>
      <c r="K30" s="291"/>
      <c r="L30" s="291"/>
      <c r="M30" s="291"/>
      <c r="N30" s="291"/>
      <c r="O30" s="291"/>
      <c r="P30" s="291"/>
      <c r="Q30" s="291"/>
      <c r="R30" s="291"/>
      <c r="S30" s="291"/>
      <c r="T30" s="291"/>
      <c r="U30" s="292"/>
      <c r="V30" s="293"/>
      <c r="W30" s="941"/>
      <c r="X30" s="942"/>
      <c r="Y30" s="942"/>
      <c r="Z30" s="942"/>
      <c r="AA30" s="943"/>
      <c r="AB30" s="941"/>
      <c r="AC30" s="942"/>
      <c r="AD30" s="942"/>
      <c r="AE30" s="942"/>
      <c r="AF30" s="943"/>
      <c r="AG30" s="941"/>
      <c r="AH30" s="942"/>
      <c r="AI30" s="942"/>
      <c r="AJ30" s="942"/>
      <c r="AK30" s="943"/>
      <c r="AL30" s="941"/>
      <c r="AM30" s="942"/>
      <c r="AN30" s="942"/>
      <c r="AO30" s="942"/>
      <c r="AP30" s="943"/>
      <c r="AQ30" s="941"/>
      <c r="AR30" s="942"/>
      <c r="AS30" s="942"/>
      <c r="AT30" s="942"/>
      <c r="AU30" s="943"/>
      <c r="AV30" s="941"/>
      <c r="AW30" s="942"/>
      <c r="AX30" s="942"/>
      <c r="AY30" s="942"/>
      <c r="AZ30" s="943"/>
      <c r="BA30" s="941"/>
      <c r="BB30" s="942"/>
      <c r="BC30" s="942"/>
      <c r="BD30" s="942"/>
      <c r="BE30" s="943"/>
      <c r="BF30" s="941"/>
      <c r="BG30" s="942"/>
      <c r="BH30" s="942"/>
      <c r="BI30" s="942"/>
      <c r="BJ30" s="943"/>
      <c r="BK30" s="941"/>
      <c r="BL30" s="942"/>
      <c r="BM30" s="942"/>
      <c r="BN30" s="942"/>
      <c r="BO30" s="943"/>
      <c r="BP30" s="941"/>
      <c r="BQ30" s="942"/>
      <c r="BR30" s="942"/>
      <c r="BS30" s="942"/>
      <c r="BT30" s="943"/>
      <c r="BU30" s="941"/>
      <c r="BV30" s="942"/>
      <c r="BW30" s="942"/>
      <c r="BX30" s="942"/>
      <c r="BY30" s="943"/>
      <c r="BZ30" s="941"/>
      <c r="CA30" s="942"/>
      <c r="CB30" s="942"/>
      <c r="CC30" s="942"/>
      <c r="CD30" s="943"/>
      <c r="CE30" s="941"/>
      <c r="CF30" s="942"/>
      <c r="CG30" s="942"/>
      <c r="CH30" s="942"/>
      <c r="CI30" s="943"/>
      <c r="CJ30" s="941"/>
      <c r="CK30" s="942"/>
      <c r="CL30" s="942"/>
      <c r="CM30" s="942"/>
      <c r="CN30" s="943"/>
      <c r="CO30" s="941"/>
      <c r="CP30" s="942"/>
      <c r="CQ30" s="942"/>
      <c r="CR30" s="942"/>
      <c r="CS30" s="943"/>
      <c r="CT30" s="941"/>
      <c r="CU30" s="942"/>
      <c r="CV30" s="942"/>
      <c r="CW30" s="942"/>
      <c r="CX30" s="943"/>
    </row>
    <row r="31" spans="1:102" ht="15" customHeight="1" thickTop="1" x14ac:dyDescent="0.25">
      <c r="AL31" s="110"/>
      <c r="AM31" s="110"/>
      <c r="AN31" s="110"/>
      <c r="AO31" s="110"/>
      <c r="AP31" s="110"/>
      <c r="AQ31" s="110"/>
      <c r="AR31" s="110"/>
      <c r="AS31" s="110"/>
      <c r="AT31" s="110"/>
      <c r="AU31" s="110"/>
      <c r="AV31" s="110"/>
      <c r="AW31" s="110"/>
      <c r="AX31" s="110"/>
      <c r="AY31" s="110"/>
      <c r="AZ31" s="110"/>
      <c r="BA31" s="110"/>
      <c r="BB31" s="110"/>
      <c r="BC31" s="110"/>
      <c r="BD31" s="110"/>
      <c r="BE31" s="110"/>
      <c r="BF31" s="110"/>
      <c r="BG31" s="110"/>
      <c r="BH31" s="110"/>
      <c r="BI31" s="110"/>
      <c r="BJ31" s="110"/>
      <c r="BK31" s="110"/>
      <c r="BL31" s="110"/>
      <c r="BM31" s="110"/>
      <c r="BN31" s="110"/>
      <c r="BO31" s="110"/>
      <c r="BP31" s="110"/>
      <c r="BQ31" s="110"/>
      <c r="BR31" s="110"/>
      <c r="BS31" s="110"/>
      <c r="BT31" s="110"/>
      <c r="BU31" s="110"/>
      <c r="BV31" s="110"/>
      <c r="BW31" s="110"/>
      <c r="BX31" s="110"/>
      <c r="BY31" s="110"/>
      <c r="BZ31" s="110"/>
      <c r="CA31" s="110"/>
      <c r="CB31" s="110"/>
      <c r="CC31" s="110"/>
      <c r="CD31" s="110"/>
      <c r="CE31" s="110"/>
      <c r="CF31" s="110"/>
      <c r="CG31" s="110"/>
      <c r="CH31" s="110"/>
      <c r="CI31" s="110"/>
      <c r="CJ31" s="110"/>
      <c r="CK31" s="110"/>
      <c r="CL31" s="110"/>
      <c r="CM31" s="110"/>
      <c r="CN31" s="110"/>
      <c r="CO31" s="110"/>
      <c r="CP31" s="110"/>
      <c r="CQ31" s="110"/>
      <c r="CR31" s="110"/>
      <c r="CS31" s="110"/>
      <c r="CT31" s="110"/>
      <c r="CU31" s="110"/>
      <c r="CV31" s="110"/>
      <c r="CW31" s="110"/>
      <c r="CX31" s="110"/>
    </row>
    <row r="32" spans="1:102" ht="15" customHeight="1" x14ac:dyDescent="0.25">
      <c r="G32" s="198" t="s">
        <v>1779</v>
      </c>
      <c r="H32" s="199"/>
      <c r="I32" s="199"/>
      <c r="J32" s="199"/>
      <c r="K32" s="199"/>
      <c r="L32" s="199"/>
      <c r="M32" s="199"/>
      <c r="N32" s="199"/>
      <c r="O32" s="199"/>
      <c r="P32" s="199"/>
      <c r="Q32" s="199"/>
      <c r="R32" s="199"/>
      <c r="S32" s="199"/>
      <c r="T32" s="199"/>
      <c r="U32" s="199"/>
      <c r="V32" s="199"/>
      <c r="W32" s="199"/>
      <c r="X32" s="199"/>
      <c r="Y32" s="199"/>
      <c r="Z32" s="199"/>
      <c r="AA32" s="199"/>
      <c r="AB32" s="199"/>
      <c r="AC32" s="199"/>
      <c r="AD32" s="199"/>
      <c r="AE32" s="199"/>
      <c r="AF32" s="199"/>
      <c r="AG32" s="199"/>
      <c r="AH32" s="199"/>
      <c r="AI32" s="199"/>
      <c r="AJ32" s="199"/>
      <c r="AK32" s="200"/>
      <c r="AL32" s="110"/>
      <c r="AM32" s="110"/>
      <c r="AN32" s="110"/>
      <c r="AO32" s="110"/>
      <c r="AP32" s="110"/>
      <c r="AQ32" s="110"/>
      <c r="AR32" s="110"/>
      <c r="AS32" s="110"/>
      <c r="AT32" s="110"/>
      <c r="AU32" s="110"/>
      <c r="AV32" s="110"/>
      <c r="AW32" s="110"/>
      <c r="AX32" s="110"/>
      <c r="AY32" s="110"/>
      <c r="AZ32" s="110"/>
      <c r="BA32" s="110"/>
      <c r="BB32" s="110"/>
      <c r="BC32" s="110"/>
      <c r="BD32" s="110"/>
      <c r="BE32" s="110"/>
      <c r="BF32" s="110"/>
      <c r="BG32" s="110"/>
      <c r="BH32" s="110"/>
      <c r="BI32" s="110"/>
      <c r="BJ32" s="110"/>
      <c r="BK32" s="110"/>
      <c r="BL32" s="110"/>
      <c r="BM32" s="110"/>
      <c r="BN32" s="110"/>
      <c r="BO32" s="110"/>
      <c r="BP32" s="110"/>
      <c r="BQ32" s="110"/>
      <c r="BR32" s="110"/>
      <c r="BS32" s="110"/>
      <c r="BT32" s="110"/>
      <c r="BU32" s="110"/>
      <c r="BV32" s="110"/>
      <c r="BW32" s="110"/>
      <c r="BX32" s="110"/>
      <c r="BY32" s="110"/>
      <c r="BZ32" s="110"/>
      <c r="CA32" s="110"/>
      <c r="CB32" s="110"/>
      <c r="CC32" s="110"/>
      <c r="CD32" s="110"/>
      <c r="CE32" s="110"/>
      <c r="CF32" s="110"/>
      <c r="CG32" s="110"/>
      <c r="CH32" s="110"/>
      <c r="CI32" s="110"/>
      <c r="CJ32" s="110"/>
      <c r="CK32" s="110"/>
      <c r="CL32" s="110"/>
      <c r="CM32" s="110"/>
      <c r="CN32" s="110"/>
      <c r="CO32" s="110"/>
      <c r="CP32" s="110"/>
      <c r="CQ32" s="110"/>
      <c r="CR32" s="110"/>
      <c r="CS32" s="110"/>
      <c r="CT32" s="110"/>
      <c r="CU32" s="110"/>
      <c r="CV32" s="110"/>
      <c r="CW32" s="110"/>
      <c r="CX32" s="110"/>
    </row>
    <row r="33" spans="7:102" ht="15" customHeight="1" x14ac:dyDescent="0.25">
      <c r="G33" s="201" t="s">
        <v>1445</v>
      </c>
      <c r="H33" s="970" t="s">
        <v>1780</v>
      </c>
      <c r="I33" s="764"/>
      <c r="J33" s="764"/>
      <c r="K33" s="764"/>
      <c r="L33" s="764"/>
      <c r="M33" s="764"/>
      <c r="N33" s="764"/>
      <c r="O33" s="764"/>
      <c r="P33" s="764"/>
      <c r="Q33" s="764"/>
      <c r="R33" s="764"/>
      <c r="S33" s="764"/>
      <c r="T33" s="764"/>
      <c r="U33" s="764"/>
      <c r="V33" s="764"/>
      <c r="W33" s="764"/>
      <c r="X33" s="764"/>
      <c r="Y33" s="764"/>
      <c r="Z33" s="764"/>
      <c r="AA33" s="764"/>
      <c r="AB33" s="764"/>
      <c r="AC33" s="764"/>
      <c r="AD33" s="764"/>
      <c r="AE33" s="764"/>
      <c r="AF33" s="764"/>
      <c r="AG33" s="764"/>
      <c r="AH33" s="764"/>
      <c r="AI33" s="764"/>
      <c r="AJ33" s="764"/>
      <c r="AK33" s="765"/>
      <c r="AL33" s="110"/>
      <c r="AM33" s="110"/>
      <c r="AN33" s="110"/>
      <c r="AO33" s="110"/>
      <c r="AP33" s="110"/>
      <c r="AQ33" s="110"/>
      <c r="AR33" s="110"/>
      <c r="AS33" s="110"/>
      <c r="AT33" s="110"/>
      <c r="AU33" s="110"/>
      <c r="AV33" s="110"/>
      <c r="AW33" s="110"/>
      <c r="AX33" s="110"/>
      <c r="AY33" s="110"/>
      <c r="AZ33" s="110"/>
      <c r="BA33" s="110"/>
      <c r="BB33" s="110"/>
      <c r="BC33" s="110"/>
      <c r="BD33" s="110"/>
      <c r="BE33" s="110"/>
      <c r="BF33" s="110"/>
      <c r="BG33" s="110"/>
      <c r="BH33" s="110"/>
      <c r="BI33" s="110"/>
      <c r="BJ33" s="110"/>
      <c r="BK33" s="110"/>
      <c r="BL33" s="110"/>
      <c r="BM33" s="110"/>
      <c r="BN33" s="110"/>
      <c r="BO33" s="110"/>
      <c r="BP33" s="110"/>
      <c r="BQ33" s="110"/>
      <c r="BR33" s="110"/>
      <c r="BS33" s="110"/>
      <c r="BT33" s="110"/>
      <c r="BU33" s="110"/>
      <c r="BV33" s="110"/>
      <c r="BW33" s="110"/>
      <c r="BX33" s="110"/>
      <c r="BY33" s="110"/>
      <c r="BZ33" s="110"/>
      <c r="CA33" s="110"/>
      <c r="CB33" s="110"/>
      <c r="CC33" s="110"/>
      <c r="CD33" s="110"/>
      <c r="CE33" s="110"/>
      <c r="CF33" s="110"/>
      <c r="CG33" s="110"/>
      <c r="CH33" s="110"/>
      <c r="CI33" s="110"/>
      <c r="CJ33" s="110"/>
      <c r="CK33" s="110"/>
      <c r="CL33" s="110"/>
      <c r="CM33" s="110"/>
      <c r="CN33" s="110"/>
      <c r="CO33" s="110"/>
      <c r="CP33" s="110"/>
      <c r="CQ33" s="110"/>
      <c r="CR33" s="110"/>
      <c r="CS33" s="110"/>
      <c r="CT33" s="110"/>
      <c r="CU33" s="110"/>
      <c r="CV33" s="110"/>
      <c r="CW33" s="110"/>
      <c r="CX33" s="110"/>
    </row>
    <row r="34" spans="7:102" ht="15" customHeight="1" x14ac:dyDescent="0.25">
      <c r="G34" s="520" t="s">
        <v>1781</v>
      </c>
      <c r="H34" s="971" t="str">
        <f>"Berdasarkan hasil pengujian-pengujian tersebut, pemeriksaan atas "&amp;H18&amp;"  disimpulkan sebagai berikut :"</f>
        <v>Berdasarkan hasil pengujian-pengujian tersebut, pemeriksaan atas Biaya Impairment   disimpulkan sebagai berikut :</v>
      </c>
      <c r="I34" s="789"/>
      <c r="J34" s="789"/>
      <c r="K34" s="789"/>
      <c r="L34" s="789"/>
      <c r="M34" s="789"/>
      <c r="N34" s="789"/>
      <c r="O34" s="789"/>
      <c r="P34" s="789"/>
      <c r="Q34" s="789"/>
      <c r="R34" s="789"/>
      <c r="S34" s="789"/>
      <c r="T34" s="789"/>
      <c r="U34" s="789"/>
      <c r="V34" s="789"/>
      <c r="W34" s="789"/>
      <c r="X34" s="789"/>
      <c r="Y34" s="789"/>
      <c r="Z34" s="789"/>
      <c r="AA34" s="789"/>
      <c r="AB34" s="789"/>
      <c r="AC34" s="789"/>
      <c r="AD34" s="789"/>
      <c r="AE34" s="789"/>
      <c r="AF34" s="789"/>
      <c r="AG34" s="789"/>
      <c r="AH34" s="789"/>
      <c r="AI34" s="789"/>
      <c r="AJ34" s="789"/>
      <c r="AK34" s="790"/>
      <c r="AL34" s="110"/>
      <c r="AM34" s="110"/>
      <c r="AN34" s="110"/>
      <c r="AO34" s="110"/>
      <c r="AP34" s="110"/>
      <c r="AQ34" s="110"/>
      <c r="AR34" s="110"/>
      <c r="AS34" s="110"/>
      <c r="AT34" s="110"/>
      <c r="AU34" s="110"/>
      <c r="AV34" s="110"/>
      <c r="AW34" s="110"/>
      <c r="AX34" s="110"/>
      <c r="AY34" s="110"/>
      <c r="AZ34" s="110"/>
      <c r="BA34" s="110"/>
      <c r="BB34" s="110"/>
      <c r="BC34" s="110"/>
      <c r="BD34" s="110"/>
      <c r="BE34" s="110"/>
      <c r="BF34" s="110"/>
      <c r="BG34" s="110"/>
      <c r="BH34" s="110"/>
      <c r="BI34" s="110"/>
      <c r="BJ34" s="110"/>
      <c r="BK34" s="110"/>
      <c r="BL34" s="110"/>
      <c r="BM34" s="110"/>
      <c r="BN34" s="110"/>
      <c r="BO34" s="110"/>
      <c r="BP34" s="110"/>
      <c r="BQ34" s="110"/>
      <c r="BR34" s="110"/>
      <c r="BS34" s="110"/>
      <c r="BT34" s="110"/>
      <c r="BU34" s="110"/>
      <c r="BV34" s="110"/>
      <c r="BW34" s="110"/>
      <c r="BX34" s="110"/>
      <c r="BY34" s="110"/>
      <c r="BZ34" s="110"/>
      <c r="CA34" s="110"/>
      <c r="CB34" s="110"/>
      <c r="CC34" s="110"/>
      <c r="CD34" s="110"/>
      <c r="CE34" s="110"/>
      <c r="CF34" s="110"/>
      <c r="CG34" s="110"/>
      <c r="CH34" s="110"/>
      <c r="CI34" s="110"/>
      <c r="CJ34" s="110"/>
      <c r="CK34" s="110"/>
      <c r="CL34" s="110"/>
      <c r="CM34" s="110"/>
      <c r="CN34" s="110"/>
      <c r="CO34" s="110"/>
      <c r="CP34" s="110"/>
      <c r="CQ34" s="110"/>
      <c r="CR34" s="110"/>
      <c r="CS34" s="110"/>
      <c r="CT34" s="110"/>
      <c r="CU34" s="110"/>
      <c r="CV34" s="110"/>
      <c r="CW34" s="110"/>
      <c r="CX34" s="110"/>
    </row>
    <row r="35" spans="7:102" ht="15" customHeight="1" x14ac:dyDescent="0.25">
      <c r="G35" s="521"/>
      <c r="H35" s="804"/>
      <c r="I35" s="940"/>
      <c r="J35" s="940"/>
      <c r="K35" s="940"/>
      <c r="L35" s="940"/>
      <c r="M35" s="940"/>
      <c r="N35" s="940"/>
      <c r="O35" s="940"/>
      <c r="P35" s="940"/>
      <c r="Q35" s="940"/>
      <c r="R35" s="940"/>
      <c r="S35" s="940"/>
      <c r="T35" s="940"/>
      <c r="U35" s="940"/>
      <c r="V35" s="940"/>
      <c r="W35" s="940"/>
      <c r="X35" s="940"/>
      <c r="Y35" s="940"/>
      <c r="Z35" s="940"/>
      <c r="AA35" s="940"/>
      <c r="AB35" s="940"/>
      <c r="AC35" s="940"/>
      <c r="AD35" s="940"/>
      <c r="AE35" s="940"/>
      <c r="AF35" s="940"/>
      <c r="AG35" s="940"/>
      <c r="AH35" s="940"/>
      <c r="AI35" s="940"/>
      <c r="AJ35" s="940"/>
      <c r="AK35" s="805"/>
      <c r="AL35" s="110"/>
      <c r="AM35" s="110"/>
      <c r="AN35" s="110"/>
      <c r="AO35" s="110"/>
      <c r="AP35" s="110"/>
      <c r="AQ35" s="110"/>
      <c r="AR35" s="110"/>
      <c r="AS35" s="110"/>
      <c r="AT35" s="110"/>
      <c r="AU35" s="110"/>
      <c r="AV35" s="110"/>
      <c r="AW35" s="110"/>
      <c r="AX35" s="110"/>
      <c r="AY35" s="110"/>
      <c r="AZ35" s="110"/>
      <c r="BA35" s="110"/>
      <c r="BB35" s="110"/>
      <c r="BC35" s="110"/>
      <c r="BD35" s="110"/>
      <c r="BE35" s="110"/>
      <c r="BF35" s="110"/>
      <c r="BG35" s="110"/>
      <c r="BH35" s="110"/>
      <c r="BI35" s="110"/>
      <c r="BJ35" s="110"/>
      <c r="BK35" s="110"/>
      <c r="BL35" s="110"/>
      <c r="BM35" s="110"/>
      <c r="BN35" s="110"/>
      <c r="BO35" s="110"/>
      <c r="BP35" s="110"/>
      <c r="BQ35" s="110"/>
      <c r="BR35" s="110"/>
      <c r="BS35" s="110"/>
      <c r="BT35" s="110"/>
      <c r="BU35" s="110"/>
      <c r="BV35" s="110"/>
      <c r="BW35" s="110"/>
      <c r="BX35" s="110"/>
      <c r="BY35" s="110"/>
      <c r="BZ35" s="110"/>
      <c r="CA35" s="110"/>
      <c r="CB35" s="110"/>
      <c r="CC35" s="110"/>
      <c r="CD35" s="110"/>
      <c r="CE35" s="110"/>
      <c r="CF35" s="110"/>
      <c r="CG35" s="110"/>
      <c r="CH35" s="110"/>
      <c r="CI35" s="110"/>
      <c r="CJ35" s="110"/>
      <c r="CK35" s="110"/>
      <c r="CL35" s="110"/>
      <c r="CM35" s="110"/>
      <c r="CN35" s="110"/>
      <c r="CO35" s="110"/>
      <c r="CP35" s="110"/>
      <c r="CQ35" s="110"/>
      <c r="CR35" s="110"/>
      <c r="CS35" s="110"/>
      <c r="CT35" s="110"/>
      <c r="CU35" s="110"/>
      <c r="CV35" s="110"/>
      <c r="CW35" s="110"/>
      <c r="CX35" s="110"/>
    </row>
    <row r="36" spans="7:102" ht="15" customHeight="1" x14ac:dyDescent="0.25">
      <c r="G36" s="521"/>
      <c r="H36" s="202" t="str">
        <f>H18&amp;" menurut pemeriksa :"</f>
        <v>Biaya Impairment  menurut pemeriksa :</v>
      </c>
      <c r="I36" s="203"/>
      <c r="J36" s="203"/>
      <c r="K36" s="203"/>
      <c r="L36" s="203"/>
      <c r="M36" s="203"/>
      <c r="N36" s="203"/>
      <c r="O36" s="203"/>
      <c r="P36" s="203"/>
      <c r="Q36" s="203"/>
      <c r="R36" s="203"/>
      <c r="S36" s="203"/>
      <c r="T36" s="203"/>
      <c r="U36" s="203"/>
      <c r="V36" s="203"/>
      <c r="W36" s="203"/>
      <c r="X36" s="203"/>
      <c r="Y36" s="203"/>
      <c r="Z36" s="203"/>
      <c r="AA36" s="203"/>
      <c r="AB36" s="203"/>
      <c r="AK36" s="186"/>
      <c r="AL36" s="110"/>
      <c r="AM36" s="110"/>
      <c r="AN36" s="110"/>
      <c r="AO36" s="110"/>
      <c r="AP36" s="110"/>
      <c r="AQ36" s="110"/>
      <c r="AR36" s="110"/>
      <c r="AS36" s="110"/>
      <c r="AT36" s="110"/>
      <c r="AU36" s="110"/>
      <c r="AV36" s="110"/>
      <c r="AW36" s="110"/>
      <c r="AX36" s="110"/>
      <c r="AY36" s="110"/>
      <c r="AZ36" s="110"/>
      <c r="BA36" s="110"/>
      <c r="BB36" s="110"/>
      <c r="BC36" s="110"/>
      <c r="BD36" s="110"/>
      <c r="BE36" s="110"/>
      <c r="BF36" s="110"/>
      <c r="BG36" s="110"/>
      <c r="BH36" s="110"/>
      <c r="BI36" s="110"/>
      <c r="BJ36" s="110"/>
      <c r="BK36" s="110"/>
      <c r="BL36" s="110"/>
      <c r="BM36" s="110"/>
      <c r="BN36" s="110"/>
      <c r="BO36" s="110"/>
      <c r="BP36" s="110"/>
      <c r="BQ36" s="110"/>
      <c r="BR36" s="110"/>
      <c r="BS36" s="110"/>
      <c r="BT36" s="110"/>
      <c r="BU36" s="110"/>
      <c r="BV36" s="110"/>
      <c r="BW36" s="110"/>
      <c r="BX36" s="110"/>
      <c r="BY36" s="110"/>
      <c r="BZ36" s="110"/>
      <c r="CA36" s="110"/>
      <c r="CB36" s="110"/>
      <c r="CC36" s="110"/>
      <c r="CD36" s="110"/>
      <c r="CE36" s="110"/>
      <c r="CF36" s="110"/>
      <c r="CG36" s="110"/>
      <c r="CH36" s="110"/>
      <c r="CI36" s="110"/>
      <c r="CJ36" s="110"/>
      <c r="CK36" s="110"/>
      <c r="CL36" s="110"/>
      <c r="CM36" s="110"/>
      <c r="CN36" s="110"/>
      <c r="CO36" s="110"/>
      <c r="CP36" s="110"/>
      <c r="CQ36" s="110"/>
      <c r="CR36" s="110"/>
      <c r="CS36" s="110"/>
      <c r="CT36" s="110"/>
      <c r="CU36" s="110"/>
      <c r="CV36" s="110"/>
      <c r="CW36" s="110"/>
      <c r="CX36" s="110"/>
    </row>
    <row r="37" spans="7:102" ht="15" customHeight="1" x14ac:dyDescent="0.25">
      <c r="G37" s="521"/>
      <c r="H37" s="202" t="s">
        <v>1681</v>
      </c>
      <c r="I37" s="939" t="s">
        <v>1782</v>
      </c>
      <c r="J37" s="940"/>
      <c r="K37" s="940"/>
      <c r="L37" s="940"/>
      <c r="M37" s="940"/>
      <c r="N37" s="940"/>
      <c r="O37" s="940"/>
      <c r="P37" s="940"/>
      <c r="Q37" s="940"/>
      <c r="R37" s="940"/>
      <c r="S37" s="940"/>
      <c r="T37" s="940"/>
      <c r="U37" s="940"/>
      <c r="V37" s="940"/>
      <c r="W37" s="203" t="s">
        <v>1684</v>
      </c>
      <c r="X37" s="974">
        <f>IF(I38="Tidak Dilakukan Pengujian",X39,
IF(I38=M18,CO18,
IF(I38=M20,CO20,
IF(I38=M22,CO22,
IF(I38=M24,CO24,
IF(I38=M26,CO26,
IF(I38=M28,CO28,"Pilih teknik yang lain")))))))</f>
        <v>0</v>
      </c>
      <c r="Y37" s="940"/>
      <c r="Z37" s="940"/>
      <c r="AA37" s="940"/>
      <c r="AB37" s="940"/>
      <c r="AK37" s="186"/>
      <c r="AL37" s="110"/>
      <c r="AM37" s="110"/>
      <c r="AN37" s="110"/>
      <c r="AO37" s="110"/>
      <c r="AP37" s="110"/>
      <c r="AQ37" s="110"/>
      <c r="AR37" s="110"/>
      <c r="AS37" s="110"/>
      <c r="AT37" s="110"/>
      <c r="AU37" s="110"/>
      <c r="AV37" s="110"/>
      <c r="AW37" s="110"/>
      <c r="AX37" s="110"/>
      <c r="AY37" s="110"/>
      <c r="AZ37" s="110"/>
      <c r="BA37" s="110"/>
      <c r="BB37" s="110"/>
      <c r="BC37" s="110"/>
      <c r="BD37" s="110"/>
      <c r="BE37" s="110"/>
      <c r="BF37" s="110"/>
      <c r="BG37" s="110"/>
      <c r="BH37" s="110"/>
      <c r="BI37" s="110"/>
      <c r="BJ37" s="110"/>
      <c r="BK37" s="110"/>
      <c r="BL37" s="110"/>
      <c r="BM37" s="110"/>
      <c r="BN37" s="110"/>
      <c r="BO37" s="110"/>
      <c r="BP37" s="110"/>
      <c r="BQ37" s="110"/>
      <c r="BR37" s="110"/>
      <c r="BS37" s="110"/>
      <c r="BT37" s="110"/>
      <c r="BU37" s="110"/>
      <c r="BV37" s="110"/>
      <c r="BW37" s="110"/>
      <c r="BX37" s="110"/>
      <c r="BY37" s="110"/>
      <c r="BZ37" s="110"/>
      <c r="CA37" s="110"/>
      <c r="CB37" s="110"/>
      <c r="CC37" s="110"/>
      <c r="CD37" s="110"/>
      <c r="CE37" s="110"/>
      <c r="CF37" s="110"/>
      <c r="CG37" s="110"/>
      <c r="CH37" s="110"/>
      <c r="CI37" s="110"/>
      <c r="CJ37" s="110"/>
      <c r="CK37" s="110"/>
      <c r="CL37" s="110"/>
      <c r="CM37" s="110"/>
      <c r="CN37" s="110"/>
      <c r="CO37" s="110"/>
      <c r="CP37" s="110"/>
      <c r="CQ37" s="110"/>
      <c r="CR37" s="110"/>
      <c r="CS37" s="110"/>
      <c r="CT37" s="110"/>
      <c r="CU37" s="110"/>
      <c r="CV37" s="110"/>
      <c r="CW37" s="110"/>
      <c r="CX37" s="110"/>
    </row>
    <row r="38" spans="7:102" ht="15" customHeight="1" x14ac:dyDescent="0.25">
      <c r="G38" s="521"/>
      <c r="H38" s="202"/>
      <c r="I38" s="939" t="s">
        <v>2032</v>
      </c>
      <c r="J38" s="940"/>
      <c r="K38" s="940"/>
      <c r="L38" s="940"/>
      <c r="M38" s="940"/>
      <c r="N38" s="940"/>
      <c r="O38" s="940"/>
      <c r="P38" s="940"/>
      <c r="Q38" s="940"/>
      <c r="R38" s="940"/>
      <c r="S38" s="940"/>
      <c r="T38" s="940"/>
      <c r="U38" s="940"/>
      <c r="V38" s="940"/>
      <c r="W38" s="203"/>
      <c r="X38" s="522"/>
      <c r="Y38" s="522"/>
      <c r="Z38" s="522"/>
      <c r="AA38" s="522"/>
      <c r="AB38" s="522"/>
      <c r="AC38" s="204"/>
      <c r="AD38" s="204"/>
      <c r="AE38" s="204"/>
      <c r="AF38" s="204"/>
      <c r="AG38" s="204"/>
      <c r="AH38" s="204"/>
      <c r="AI38" s="204"/>
      <c r="AJ38" s="204"/>
      <c r="AK38" s="444"/>
      <c r="AL38" s="110"/>
      <c r="AM38" s="110"/>
      <c r="AN38" s="110"/>
      <c r="AO38" s="110"/>
      <c r="AP38" s="110"/>
      <c r="AQ38" s="110"/>
      <c r="AR38" s="110"/>
      <c r="AS38" s="110"/>
      <c r="AT38" s="110"/>
      <c r="AU38" s="110"/>
      <c r="AV38" s="110"/>
      <c r="AW38" s="110"/>
      <c r="AX38" s="110"/>
      <c r="AY38" s="110"/>
      <c r="AZ38" s="110"/>
      <c r="BA38" s="110"/>
      <c r="BB38" s="110"/>
      <c r="BC38" s="110"/>
      <c r="BD38" s="110"/>
      <c r="BE38" s="110"/>
      <c r="BF38" s="110"/>
      <c r="BG38" s="110"/>
      <c r="BH38" s="110"/>
      <c r="BI38" s="110"/>
      <c r="BJ38" s="110"/>
      <c r="BK38" s="110"/>
      <c r="BL38" s="110"/>
      <c r="BM38" s="110"/>
      <c r="BN38" s="110"/>
      <c r="BO38" s="110"/>
      <c r="BP38" s="110"/>
      <c r="BQ38" s="110"/>
      <c r="BR38" s="110"/>
      <c r="BS38" s="110"/>
      <c r="BT38" s="110"/>
      <c r="BU38" s="110"/>
      <c r="BV38" s="110"/>
      <c r="BW38" s="110"/>
      <c r="BX38" s="110"/>
      <c r="BY38" s="110"/>
      <c r="BZ38" s="110"/>
      <c r="CA38" s="110"/>
      <c r="CB38" s="110"/>
      <c r="CC38" s="110"/>
      <c r="CD38" s="110"/>
      <c r="CE38" s="110"/>
      <c r="CF38" s="110"/>
      <c r="CG38" s="110"/>
      <c r="CH38" s="110"/>
      <c r="CI38" s="110"/>
      <c r="CJ38" s="110"/>
      <c r="CK38" s="110"/>
      <c r="CL38" s="110"/>
      <c r="CM38" s="110"/>
      <c r="CN38" s="110"/>
      <c r="CO38" s="110"/>
      <c r="CP38" s="110"/>
      <c r="CQ38" s="110"/>
      <c r="CR38" s="110"/>
      <c r="CS38" s="110"/>
      <c r="CT38" s="110"/>
      <c r="CU38" s="110"/>
      <c r="CV38" s="110"/>
      <c r="CW38" s="110"/>
      <c r="CX38" s="110"/>
    </row>
    <row r="39" spans="7:102" ht="15" customHeight="1" x14ac:dyDescent="0.25">
      <c r="G39" s="521"/>
      <c r="H39" s="202" t="s">
        <v>1681</v>
      </c>
      <c r="I39" s="939" t="s">
        <v>1783</v>
      </c>
      <c r="J39" s="940"/>
      <c r="K39" s="940"/>
      <c r="L39" s="940"/>
      <c r="M39" s="940"/>
      <c r="N39" s="940"/>
      <c r="O39" s="940"/>
      <c r="P39" s="940"/>
      <c r="Q39" s="940"/>
      <c r="R39" s="940"/>
      <c r="S39" s="940"/>
      <c r="T39" s="940"/>
      <c r="U39" s="940"/>
      <c r="V39" s="940"/>
      <c r="W39" s="203" t="s">
        <v>1684</v>
      </c>
      <c r="X39" s="968">
        <f>'E-8'!U32</f>
        <v>0</v>
      </c>
      <c r="Y39" s="794"/>
      <c r="Z39" s="794"/>
      <c r="AA39" s="794"/>
      <c r="AB39" s="794"/>
      <c r="AC39" s="204"/>
      <c r="AD39" s="204"/>
      <c r="AE39" s="204"/>
      <c r="AF39" s="204"/>
      <c r="AG39" s="204"/>
      <c r="AH39" s="204"/>
      <c r="AI39" s="204"/>
      <c r="AJ39" s="204"/>
      <c r="AK39" s="444"/>
      <c r="AL39" s="110"/>
      <c r="AM39" s="110"/>
      <c r="AN39" s="110"/>
      <c r="AO39" s="110"/>
      <c r="AP39" s="110"/>
      <c r="AQ39" s="110"/>
      <c r="AR39" s="110"/>
      <c r="AS39" s="110"/>
      <c r="AT39" s="110"/>
      <c r="AU39" s="110"/>
      <c r="AV39" s="110"/>
      <c r="AW39" s="110"/>
      <c r="AX39" s="110"/>
      <c r="AY39" s="110"/>
      <c r="AZ39" s="110"/>
      <c r="BA39" s="110"/>
      <c r="BB39" s="110"/>
      <c r="BC39" s="110"/>
      <c r="BD39" s="110"/>
      <c r="BE39" s="110"/>
      <c r="BF39" s="110"/>
      <c r="BG39" s="110"/>
      <c r="BH39" s="110"/>
      <c r="BI39" s="110"/>
      <c r="BJ39" s="110"/>
      <c r="BK39" s="110"/>
      <c r="BL39" s="110"/>
      <c r="BM39" s="110"/>
      <c r="BN39" s="110"/>
      <c r="BO39" s="110"/>
      <c r="BP39" s="110"/>
      <c r="BQ39" s="110"/>
      <c r="BR39" s="110"/>
      <c r="BS39" s="110"/>
      <c r="BT39" s="110"/>
      <c r="BU39" s="110"/>
      <c r="BV39" s="110"/>
      <c r="BW39" s="110"/>
      <c r="BX39" s="110"/>
      <c r="BY39" s="110"/>
      <c r="BZ39" s="110"/>
      <c r="CA39" s="110"/>
      <c r="CB39" s="110"/>
      <c r="CC39" s="110"/>
      <c r="CD39" s="110"/>
      <c r="CE39" s="110"/>
      <c r="CF39" s="110"/>
      <c r="CG39" s="110"/>
      <c r="CH39" s="110"/>
      <c r="CI39" s="110"/>
      <c r="CJ39" s="110"/>
      <c r="CK39" s="110"/>
      <c r="CL39" s="110"/>
      <c r="CM39" s="110"/>
      <c r="CN39" s="110"/>
      <c r="CO39" s="110"/>
      <c r="CP39" s="110"/>
      <c r="CQ39" s="110"/>
      <c r="CR39" s="110"/>
      <c r="CS39" s="110"/>
      <c r="CT39" s="110"/>
      <c r="CU39" s="110"/>
      <c r="CV39" s="110"/>
      <c r="CW39" s="110"/>
      <c r="CX39" s="110"/>
    </row>
    <row r="40" spans="7:102" ht="15" customHeight="1" x14ac:dyDescent="0.25">
      <c r="G40" s="521"/>
      <c r="H40" s="202" t="s">
        <v>1772</v>
      </c>
      <c r="I40" s="203"/>
      <c r="J40" s="203"/>
      <c r="K40" s="203"/>
      <c r="L40" s="203"/>
      <c r="M40" s="203"/>
      <c r="N40" s="203"/>
      <c r="O40" s="203"/>
      <c r="P40" s="203"/>
      <c r="Q40" s="203"/>
      <c r="R40" s="203"/>
      <c r="S40" s="203"/>
      <c r="T40" s="203"/>
      <c r="U40" s="203"/>
      <c r="V40" s="203"/>
      <c r="W40" s="203" t="s">
        <v>1684</v>
      </c>
      <c r="X40" s="966">
        <f>X37-X39</f>
        <v>0</v>
      </c>
      <c r="Y40" s="789"/>
      <c r="Z40" s="789"/>
      <c r="AA40" s="789"/>
      <c r="AB40" s="789"/>
      <c r="AC40" s="204"/>
      <c r="AD40" s="204"/>
      <c r="AE40" s="204"/>
      <c r="AF40" s="204"/>
      <c r="AG40" s="204"/>
      <c r="AH40" s="204"/>
      <c r="AI40" s="204"/>
      <c r="AJ40" s="204"/>
      <c r="AK40" s="444"/>
      <c r="AL40" s="110"/>
      <c r="AM40" s="110"/>
      <c r="AN40" s="110"/>
      <c r="AO40" s="110"/>
      <c r="AP40" s="110"/>
      <c r="AQ40" s="110"/>
      <c r="AR40" s="110"/>
      <c r="AS40" s="110"/>
      <c r="AT40" s="110"/>
      <c r="AU40" s="110"/>
      <c r="AV40" s="110"/>
      <c r="AW40" s="110"/>
      <c r="AX40" s="110"/>
      <c r="AY40" s="110"/>
      <c r="AZ40" s="110"/>
      <c r="BA40" s="110"/>
      <c r="BB40" s="110"/>
      <c r="BC40" s="110"/>
      <c r="BD40" s="110"/>
      <c r="BE40" s="110"/>
      <c r="BF40" s="110"/>
      <c r="BG40" s="110"/>
      <c r="BH40" s="110"/>
      <c r="BI40" s="110"/>
      <c r="BJ40" s="110"/>
      <c r="BK40" s="110"/>
      <c r="BL40" s="110"/>
      <c r="BM40" s="110"/>
      <c r="BN40" s="110"/>
      <c r="BO40" s="110"/>
      <c r="BP40" s="110"/>
      <c r="BQ40" s="110"/>
      <c r="BR40" s="110"/>
      <c r="BS40" s="110"/>
      <c r="BT40" s="110"/>
      <c r="BU40" s="110"/>
      <c r="BV40" s="110"/>
      <c r="BW40" s="110"/>
      <c r="BX40" s="110"/>
      <c r="BY40" s="110"/>
      <c r="BZ40" s="110"/>
      <c r="CA40" s="110"/>
      <c r="CB40" s="110"/>
      <c r="CC40" s="110"/>
      <c r="CD40" s="110"/>
      <c r="CE40" s="110"/>
      <c r="CF40" s="110"/>
      <c r="CG40" s="110"/>
      <c r="CH40" s="110"/>
      <c r="CI40" s="110"/>
      <c r="CJ40" s="110"/>
      <c r="CK40" s="110"/>
      <c r="CL40" s="110"/>
      <c r="CM40" s="110"/>
      <c r="CN40" s="110"/>
      <c r="CO40" s="110"/>
      <c r="CP40" s="110"/>
      <c r="CQ40" s="110"/>
      <c r="CR40" s="110"/>
      <c r="CS40" s="110"/>
      <c r="CT40" s="110"/>
      <c r="CU40" s="110"/>
      <c r="CV40" s="110"/>
      <c r="CW40" s="110"/>
      <c r="CX40" s="110"/>
    </row>
    <row r="41" spans="7:102" ht="15" customHeight="1" x14ac:dyDescent="0.25">
      <c r="G41" s="521"/>
      <c r="H41" s="202"/>
      <c r="I41" s="203"/>
      <c r="J41" s="203"/>
      <c r="K41" s="203"/>
      <c r="L41" s="203"/>
      <c r="M41" s="203"/>
      <c r="N41" s="203"/>
      <c r="O41" s="203"/>
      <c r="P41" s="203"/>
      <c r="Q41" s="203"/>
      <c r="R41" s="203"/>
      <c r="S41" s="203"/>
      <c r="T41" s="203"/>
      <c r="U41" s="203"/>
      <c r="V41" s="203"/>
      <c r="W41" s="203"/>
      <c r="X41" s="522"/>
      <c r="Y41" s="522"/>
      <c r="Z41" s="522"/>
      <c r="AA41" s="522"/>
      <c r="AB41" s="522"/>
      <c r="AC41" s="204"/>
      <c r="AD41" s="204"/>
      <c r="AE41" s="204"/>
      <c r="AF41" s="204"/>
      <c r="AG41" s="204"/>
      <c r="AH41" s="204"/>
      <c r="AI41" s="204"/>
      <c r="AJ41" s="204"/>
      <c r="AK41" s="444"/>
      <c r="AL41" s="110"/>
      <c r="AM41" s="110"/>
      <c r="AN41" s="110"/>
      <c r="AO41" s="110"/>
      <c r="AP41" s="110"/>
      <c r="AQ41" s="110"/>
      <c r="AR41" s="110"/>
      <c r="AS41" s="110"/>
      <c r="AT41" s="110"/>
      <c r="AU41" s="110"/>
      <c r="AV41" s="110"/>
      <c r="AW41" s="110"/>
      <c r="AX41" s="110"/>
      <c r="AY41" s="110"/>
      <c r="AZ41" s="110"/>
      <c r="BA41" s="110"/>
      <c r="BB41" s="110"/>
      <c r="BC41" s="110"/>
      <c r="BD41" s="110"/>
      <c r="BE41" s="110"/>
      <c r="BF41" s="110"/>
      <c r="BG41" s="110"/>
      <c r="BH41" s="110"/>
      <c r="BI41" s="110"/>
      <c r="BJ41" s="110"/>
      <c r="BK41" s="110"/>
      <c r="BL41" s="110"/>
      <c r="BM41" s="110"/>
      <c r="BN41" s="110"/>
      <c r="BO41" s="110"/>
      <c r="BP41" s="110"/>
      <c r="BQ41" s="110"/>
      <c r="BR41" s="110"/>
      <c r="BS41" s="110"/>
      <c r="BT41" s="110"/>
      <c r="BU41" s="110"/>
      <c r="BV41" s="110"/>
      <c r="BW41" s="110"/>
      <c r="BX41" s="110"/>
      <c r="BY41" s="110"/>
      <c r="BZ41" s="110"/>
      <c r="CA41" s="110"/>
      <c r="CB41" s="110"/>
      <c r="CC41" s="110"/>
      <c r="CD41" s="110"/>
      <c r="CE41" s="110"/>
      <c r="CF41" s="110"/>
      <c r="CG41" s="110"/>
      <c r="CH41" s="110"/>
      <c r="CI41" s="110"/>
      <c r="CJ41" s="110"/>
      <c r="CK41" s="110"/>
      <c r="CL41" s="110"/>
      <c r="CM41" s="110"/>
      <c r="CN41" s="110"/>
      <c r="CO41" s="110"/>
      <c r="CP41" s="110"/>
      <c r="CQ41" s="110"/>
      <c r="CR41" s="110"/>
      <c r="CS41" s="110"/>
      <c r="CT41" s="110"/>
      <c r="CU41" s="110"/>
      <c r="CV41" s="110"/>
      <c r="CW41" s="110"/>
      <c r="CX41" s="110"/>
    </row>
    <row r="42" spans="7:102" ht="15" customHeight="1" x14ac:dyDescent="0.25">
      <c r="G42" s="521" t="s">
        <v>1784</v>
      </c>
      <c r="H42" s="202" t="s">
        <v>1785</v>
      </c>
      <c r="I42" s="203"/>
      <c r="J42" s="203"/>
      <c r="K42" s="203"/>
      <c r="L42" s="203"/>
      <c r="M42" s="203"/>
      <c r="N42" s="203"/>
      <c r="O42" s="203"/>
      <c r="P42" s="203"/>
      <c r="Q42" s="203"/>
      <c r="R42" s="203"/>
      <c r="S42" s="203"/>
      <c r="T42" s="203"/>
      <c r="U42" s="203"/>
      <c r="V42" s="203"/>
      <c r="W42" s="203"/>
      <c r="X42" s="203"/>
      <c r="Y42" s="203"/>
      <c r="Z42" s="203"/>
      <c r="AA42" s="203"/>
      <c r="AB42" s="203"/>
      <c r="AC42" s="204"/>
      <c r="AD42" s="204"/>
      <c r="AE42" s="204"/>
      <c r="AF42" s="204"/>
      <c r="AG42" s="204"/>
      <c r="AH42" s="204"/>
      <c r="AI42" s="204"/>
      <c r="AJ42" s="204"/>
      <c r="AK42" s="444"/>
      <c r="AL42" s="110"/>
      <c r="AM42" s="110"/>
      <c r="AN42" s="110"/>
      <c r="AO42" s="110"/>
      <c r="AP42" s="110"/>
      <c r="AQ42" s="110"/>
      <c r="AR42" s="110"/>
      <c r="AS42" s="110"/>
      <c r="AT42" s="110"/>
      <c r="AU42" s="110"/>
      <c r="AV42" s="110"/>
      <c r="AW42" s="110"/>
      <c r="AX42" s="110"/>
      <c r="AY42" s="110"/>
      <c r="AZ42" s="110"/>
      <c r="BA42" s="110"/>
      <c r="BB42" s="110"/>
      <c r="BC42" s="110"/>
      <c r="BD42" s="110"/>
      <c r="BE42" s="110"/>
      <c r="BF42" s="110"/>
      <c r="BG42" s="110"/>
      <c r="BH42" s="110"/>
      <c r="BI42" s="110"/>
      <c r="BJ42" s="110"/>
      <c r="BK42" s="110"/>
      <c r="BL42" s="110"/>
      <c r="BM42" s="110"/>
      <c r="BN42" s="110"/>
      <c r="BO42" s="110"/>
      <c r="BP42" s="110"/>
      <c r="BQ42" s="110"/>
      <c r="BR42" s="110"/>
      <c r="BS42" s="110"/>
      <c r="BT42" s="110"/>
      <c r="BU42" s="110"/>
      <c r="BV42" s="110"/>
      <c r="BW42" s="110"/>
      <c r="BX42" s="110"/>
      <c r="BY42" s="110"/>
      <c r="BZ42" s="110"/>
      <c r="CA42" s="110"/>
      <c r="CB42" s="110"/>
      <c r="CC42" s="110"/>
      <c r="CD42" s="110"/>
      <c r="CE42" s="110"/>
      <c r="CF42" s="110"/>
      <c r="CG42" s="110"/>
      <c r="CH42" s="110"/>
      <c r="CI42" s="110"/>
      <c r="CJ42" s="110"/>
      <c r="CK42" s="110"/>
      <c r="CL42" s="110"/>
      <c r="CM42" s="110"/>
      <c r="CN42" s="110"/>
      <c r="CO42" s="110"/>
      <c r="CP42" s="110"/>
      <c r="CQ42" s="110"/>
      <c r="CR42" s="110"/>
      <c r="CS42" s="110"/>
      <c r="CT42" s="110"/>
      <c r="CU42" s="110"/>
      <c r="CV42" s="110"/>
      <c r="CW42" s="110"/>
      <c r="CX42" s="110"/>
    </row>
    <row r="43" spans="7:102" ht="15" customHeight="1" x14ac:dyDescent="0.25">
      <c r="G43" s="521"/>
      <c r="H43" s="972" t="s">
        <v>1786</v>
      </c>
      <c r="I43" s="940"/>
      <c r="J43" s="940"/>
      <c r="K43" s="940"/>
      <c r="L43" s="940"/>
      <c r="M43" s="940"/>
      <c r="N43" s="940"/>
      <c r="O43" s="940"/>
      <c r="P43" s="940"/>
      <c r="Q43" s="940"/>
      <c r="R43" s="940"/>
      <c r="S43" s="940"/>
      <c r="T43" s="940"/>
      <c r="U43" s="940"/>
      <c r="V43" s="940"/>
      <c r="W43" s="940"/>
      <c r="X43" s="940"/>
      <c r="Y43" s="940"/>
      <c r="Z43" s="940"/>
      <c r="AA43" s="940"/>
      <c r="AB43" s="940"/>
      <c r="AC43" s="940"/>
      <c r="AD43" s="940"/>
      <c r="AE43" s="940"/>
      <c r="AF43" s="940"/>
      <c r="AG43" s="940"/>
      <c r="AH43" s="940"/>
      <c r="AI43" s="940"/>
      <c r="AJ43" s="940"/>
      <c r="AK43" s="805"/>
      <c r="AL43" s="110"/>
      <c r="AM43" s="110"/>
      <c r="AN43" s="110"/>
      <c r="AO43" s="110"/>
      <c r="AP43" s="110"/>
      <c r="AQ43" s="110"/>
      <c r="AR43" s="110"/>
      <c r="AS43" s="110"/>
      <c r="AT43" s="110"/>
      <c r="AU43" s="110"/>
      <c r="AV43" s="110"/>
      <c r="AW43" s="110"/>
      <c r="AX43" s="110"/>
      <c r="AY43" s="110"/>
      <c r="AZ43" s="110"/>
      <c r="BA43" s="110"/>
      <c r="BB43" s="110"/>
      <c r="BC43" s="110"/>
      <c r="BD43" s="110"/>
      <c r="BE43" s="110"/>
      <c r="BF43" s="110"/>
      <c r="BG43" s="110"/>
      <c r="BH43" s="110"/>
      <c r="BI43" s="110"/>
      <c r="BJ43" s="110"/>
      <c r="BK43" s="110"/>
      <c r="BL43" s="110"/>
      <c r="BM43" s="110"/>
      <c r="BN43" s="110"/>
      <c r="BO43" s="110"/>
      <c r="BP43" s="110"/>
      <c r="BQ43" s="110"/>
      <c r="BR43" s="110"/>
      <c r="BS43" s="110"/>
      <c r="BT43" s="110"/>
      <c r="BU43" s="110"/>
      <c r="BV43" s="110"/>
      <c r="BW43" s="110"/>
      <c r="BX43" s="110"/>
      <c r="BY43" s="110"/>
      <c r="BZ43" s="110"/>
      <c r="CA43" s="110"/>
      <c r="CB43" s="110"/>
      <c r="CC43" s="110"/>
      <c r="CD43" s="110"/>
      <c r="CE43" s="110"/>
      <c r="CF43" s="110"/>
      <c r="CG43" s="110"/>
      <c r="CH43" s="110"/>
      <c r="CI43" s="110"/>
      <c r="CJ43" s="110"/>
      <c r="CK43" s="110"/>
      <c r="CL43" s="110"/>
      <c r="CM43" s="110"/>
      <c r="CN43" s="110"/>
      <c r="CO43" s="110"/>
      <c r="CP43" s="110"/>
      <c r="CQ43" s="110"/>
      <c r="CR43" s="110"/>
      <c r="CS43" s="110"/>
      <c r="CT43" s="110"/>
      <c r="CU43" s="110"/>
      <c r="CV43" s="110"/>
      <c r="CW43" s="110"/>
      <c r="CX43" s="110"/>
    </row>
    <row r="44" spans="7:102" ht="15" customHeight="1" x14ac:dyDescent="0.25">
      <c r="G44" s="521"/>
      <c r="H44" s="804"/>
      <c r="I44" s="940"/>
      <c r="J44" s="940"/>
      <c r="K44" s="940"/>
      <c r="L44" s="940"/>
      <c r="M44" s="940"/>
      <c r="N44" s="940"/>
      <c r="O44" s="940"/>
      <c r="P44" s="940"/>
      <c r="Q44" s="940"/>
      <c r="R44" s="940"/>
      <c r="S44" s="940"/>
      <c r="T44" s="940"/>
      <c r="U44" s="940"/>
      <c r="V44" s="940"/>
      <c r="W44" s="940"/>
      <c r="X44" s="940"/>
      <c r="Y44" s="940"/>
      <c r="Z44" s="940"/>
      <c r="AA44" s="940"/>
      <c r="AB44" s="940"/>
      <c r="AC44" s="940"/>
      <c r="AD44" s="940"/>
      <c r="AE44" s="940"/>
      <c r="AF44" s="940"/>
      <c r="AG44" s="940"/>
      <c r="AH44" s="940"/>
      <c r="AI44" s="940"/>
      <c r="AJ44" s="940"/>
      <c r="AK44" s="805"/>
      <c r="AL44" s="110"/>
      <c r="AM44" s="110"/>
      <c r="AN44" s="110"/>
      <c r="AO44" s="110"/>
      <c r="AP44" s="110"/>
      <c r="AQ44" s="110"/>
      <c r="AR44" s="110"/>
      <c r="AS44" s="110"/>
      <c r="AT44" s="110"/>
      <c r="AU44" s="110"/>
      <c r="AV44" s="110"/>
      <c r="AW44" s="110"/>
      <c r="AX44" s="110"/>
      <c r="AY44" s="110"/>
      <c r="AZ44" s="110"/>
      <c r="BA44" s="110"/>
      <c r="BB44" s="110"/>
      <c r="BC44" s="110"/>
      <c r="BD44" s="110"/>
      <c r="BE44" s="110"/>
      <c r="BF44" s="110"/>
      <c r="BG44" s="110"/>
      <c r="BH44" s="110"/>
      <c r="BI44" s="110"/>
      <c r="BJ44" s="110"/>
      <c r="BK44" s="110"/>
      <c r="BL44" s="110"/>
      <c r="BM44" s="110"/>
      <c r="BN44" s="110"/>
      <c r="BO44" s="110"/>
      <c r="BP44" s="110"/>
      <c r="BQ44" s="110"/>
      <c r="BR44" s="110"/>
      <c r="BS44" s="110"/>
      <c r="BT44" s="110"/>
      <c r="BU44" s="110"/>
      <c r="BV44" s="110"/>
      <c r="BW44" s="110"/>
      <c r="BX44" s="110"/>
      <c r="BY44" s="110"/>
      <c r="BZ44" s="110"/>
      <c r="CA44" s="110"/>
      <c r="CB44" s="110"/>
      <c r="CC44" s="110"/>
      <c r="CD44" s="110"/>
      <c r="CE44" s="110"/>
      <c r="CF44" s="110"/>
      <c r="CG44" s="110"/>
      <c r="CH44" s="110"/>
      <c r="CI44" s="110"/>
      <c r="CJ44" s="110"/>
      <c r="CK44" s="110"/>
      <c r="CL44" s="110"/>
      <c r="CM44" s="110"/>
      <c r="CN44" s="110"/>
      <c r="CO44" s="110"/>
      <c r="CP44" s="110"/>
      <c r="CQ44" s="110"/>
      <c r="CR44" s="110"/>
      <c r="CS44" s="110"/>
      <c r="CT44" s="110"/>
      <c r="CU44" s="110"/>
      <c r="CV44" s="110"/>
      <c r="CW44" s="110"/>
      <c r="CX44" s="110"/>
    </row>
    <row r="45" spans="7:102" ht="15" customHeight="1" x14ac:dyDescent="0.25">
      <c r="G45" s="521"/>
      <c r="H45" s="804"/>
      <c r="I45" s="940"/>
      <c r="J45" s="940"/>
      <c r="K45" s="940"/>
      <c r="L45" s="940"/>
      <c r="M45" s="940"/>
      <c r="N45" s="940"/>
      <c r="O45" s="940"/>
      <c r="P45" s="940"/>
      <c r="Q45" s="940"/>
      <c r="R45" s="940"/>
      <c r="S45" s="940"/>
      <c r="T45" s="940"/>
      <c r="U45" s="940"/>
      <c r="V45" s="940"/>
      <c r="W45" s="940"/>
      <c r="X45" s="940"/>
      <c r="Y45" s="940"/>
      <c r="Z45" s="940"/>
      <c r="AA45" s="940"/>
      <c r="AB45" s="940"/>
      <c r="AC45" s="940"/>
      <c r="AD45" s="940"/>
      <c r="AE45" s="940"/>
      <c r="AF45" s="940"/>
      <c r="AG45" s="940"/>
      <c r="AH45" s="940"/>
      <c r="AI45" s="940"/>
      <c r="AJ45" s="940"/>
      <c r="AK45" s="805"/>
      <c r="AL45" s="110"/>
      <c r="AM45" s="110"/>
      <c r="AN45" s="110"/>
      <c r="AO45" s="110"/>
      <c r="AP45" s="110"/>
      <c r="AQ45" s="110"/>
      <c r="AR45" s="110"/>
      <c r="AS45" s="110"/>
      <c r="AT45" s="110"/>
      <c r="AU45" s="110"/>
      <c r="AV45" s="110"/>
      <c r="AW45" s="110"/>
      <c r="AX45" s="110"/>
      <c r="AY45" s="110"/>
      <c r="AZ45" s="110"/>
      <c r="BA45" s="110"/>
      <c r="BB45" s="110"/>
      <c r="BC45" s="110"/>
      <c r="BD45" s="110"/>
      <c r="BE45" s="110"/>
      <c r="BF45" s="110"/>
      <c r="BG45" s="110"/>
      <c r="BH45" s="110"/>
      <c r="BI45" s="110"/>
      <c r="BJ45" s="110"/>
      <c r="BK45" s="110"/>
      <c r="BL45" s="110"/>
      <c r="BM45" s="110"/>
      <c r="BN45" s="110"/>
      <c r="BO45" s="110"/>
      <c r="BP45" s="110"/>
      <c r="BQ45" s="110"/>
      <c r="BR45" s="110"/>
      <c r="BS45" s="110"/>
      <c r="BT45" s="110"/>
      <c r="BU45" s="110"/>
      <c r="BV45" s="110"/>
      <c r="BW45" s="110"/>
      <c r="BX45" s="110"/>
      <c r="BY45" s="110"/>
      <c r="BZ45" s="110"/>
      <c r="CA45" s="110"/>
      <c r="CB45" s="110"/>
      <c r="CC45" s="110"/>
      <c r="CD45" s="110"/>
      <c r="CE45" s="110"/>
      <c r="CF45" s="110"/>
      <c r="CG45" s="110"/>
      <c r="CH45" s="110"/>
      <c r="CI45" s="110"/>
      <c r="CJ45" s="110"/>
      <c r="CK45" s="110"/>
      <c r="CL45" s="110"/>
      <c r="CM45" s="110"/>
      <c r="CN45" s="110"/>
      <c r="CO45" s="110"/>
      <c r="CP45" s="110"/>
      <c r="CQ45" s="110"/>
      <c r="CR45" s="110"/>
      <c r="CS45" s="110"/>
      <c r="CT45" s="110"/>
      <c r="CU45" s="110"/>
      <c r="CV45" s="110"/>
      <c r="CW45" s="110"/>
      <c r="CX45" s="110"/>
    </row>
    <row r="46" spans="7:102" ht="15" customHeight="1" x14ac:dyDescent="0.25">
      <c r="G46" s="521"/>
      <c r="H46" s="804"/>
      <c r="I46" s="940"/>
      <c r="J46" s="940"/>
      <c r="K46" s="940"/>
      <c r="L46" s="940"/>
      <c r="M46" s="940"/>
      <c r="N46" s="940"/>
      <c r="O46" s="940"/>
      <c r="P46" s="940"/>
      <c r="Q46" s="940"/>
      <c r="R46" s="940"/>
      <c r="S46" s="940"/>
      <c r="T46" s="940"/>
      <c r="U46" s="940"/>
      <c r="V46" s="940"/>
      <c r="W46" s="940"/>
      <c r="X46" s="940"/>
      <c r="Y46" s="940"/>
      <c r="Z46" s="940"/>
      <c r="AA46" s="940"/>
      <c r="AB46" s="940"/>
      <c r="AC46" s="940"/>
      <c r="AD46" s="940"/>
      <c r="AE46" s="940"/>
      <c r="AF46" s="940"/>
      <c r="AG46" s="940"/>
      <c r="AH46" s="940"/>
      <c r="AI46" s="940"/>
      <c r="AJ46" s="940"/>
      <c r="AK46" s="805"/>
      <c r="AL46" s="110"/>
      <c r="AM46" s="110"/>
      <c r="AN46" s="110"/>
      <c r="AO46" s="110"/>
      <c r="AP46" s="110"/>
      <c r="AQ46" s="110"/>
      <c r="AR46" s="110"/>
      <c r="AS46" s="110"/>
      <c r="AT46" s="110"/>
      <c r="AU46" s="110"/>
      <c r="AV46" s="110"/>
      <c r="AW46" s="110"/>
      <c r="AX46" s="110"/>
      <c r="AY46" s="110"/>
      <c r="AZ46" s="110"/>
      <c r="BA46" s="110"/>
      <c r="BB46" s="110"/>
      <c r="BC46" s="110"/>
      <c r="BD46" s="110"/>
      <c r="BE46" s="110"/>
      <c r="BF46" s="110"/>
      <c r="BG46" s="110"/>
      <c r="BH46" s="110"/>
      <c r="BI46" s="110"/>
      <c r="BJ46" s="110"/>
      <c r="BK46" s="110"/>
      <c r="BL46" s="110"/>
      <c r="BM46" s="110"/>
      <c r="BN46" s="110"/>
      <c r="BO46" s="110"/>
      <c r="BP46" s="110"/>
      <c r="BQ46" s="110"/>
      <c r="BR46" s="110"/>
      <c r="BS46" s="110"/>
      <c r="BT46" s="110"/>
      <c r="BU46" s="110"/>
      <c r="BV46" s="110"/>
      <c r="BW46" s="110"/>
      <c r="BX46" s="110"/>
      <c r="BY46" s="110"/>
      <c r="BZ46" s="110"/>
      <c r="CA46" s="110"/>
      <c r="CB46" s="110"/>
      <c r="CC46" s="110"/>
      <c r="CD46" s="110"/>
      <c r="CE46" s="110"/>
      <c r="CF46" s="110"/>
      <c r="CG46" s="110"/>
      <c r="CH46" s="110"/>
      <c r="CI46" s="110"/>
      <c r="CJ46" s="110"/>
      <c r="CK46" s="110"/>
      <c r="CL46" s="110"/>
      <c r="CM46" s="110"/>
      <c r="CN46" s="110"/>
      <c r="CO46" s="110"/>
      <c r="CP46" s="110"/>
      <c r="CQ46" s="110"/>
      <c r="CR46" s="110"/>
      <c r="CS46" s="110"/>
      <c r="CT46" s="110"/>
      <c r="CU46" s="110"/>
      <c r="CV46" s="110"/>
      <c r="CW46" s="110"/>
      <c r="CX46" s="110"/>
    </row>
    <row r="47" spans="7:102" ht="15" customHeight="1" x14ac:dyDescent="0.25">
      <c r="G47" s="521"/>
      <c r="H47" s="202" t="s">
        <v>1787</v>
      </c>
      <c r="I47" s="203"/>
      <c r="J47" s="203"/>
      <c r="K47" s="203"/>
      <c r="L47" s="203"/>
      <c r="M47" s="203"/>
      <c r="N47" s="203"/>
      <c r="O47" s="203"/>
      <c r="P47" s="203"/>
      <c r="Q47" s="203"/>
      <c r="R47" s="203"/>
      <c r="S47" s="203"/>
      <c r="T47" s="203"/>
      <c r="U47" s="203"/>
      <c r="V47" s="203"/>
      <c r="W47" s="203"/>
      <c r="X47" s="522"/>
      <c r="Y47" s="522"/>
      <c r="Z47" s="522"/>
      <c r="AA47" s="522"/>
      <c r="AB47" s="522"/>
      <c r="AC47" s="435"/>
      <c r="AD47" s="435"/>
      <c r="AE47" s="435"/>
      <c r="AF47" s="435"/>
      <c r="AG47" s="435"/>
      <c r="AH47" s="435"/>
      <c r="AI47" s="435"/>
      <c r="AJ47" s="435"/>
      <c r="AK47" s="437"/>
      <c r="AL47" s="110"/>
      <c r="AM47" s="110"/>
      <c r="AN47" s="110"/>
      <c r="AO47" s="110"/>
      <c r="AP47" s="110"/>
      <c r="AQ47" s="110"/>
      <c r="AR47" s="110"/>
      <c r="AS47" s="110"/>
      <c r="AT47" s="110"/>
      <c r="AU47" s="110"/>
      <c r="AV47" s="110"/>
      <c r="AW47" s="110"/>
      <c r="AX47" s="110"/>
      <c r="AY47" s="110"/>
      <c r="AZ47" s="110"/>
      <c r="BA47" s="110"/>
      <c r="BB47" s="110"/>
      <c r="BC47" s="110"/>
      <c r="BD47" s="110"/>
      <c r="BE47" s="110"/>
      <c r="BF47" s="110"/>
      <c r="BG47" s="110"/>
      <c r="BH47" s="110"/>
      <c r="BI47" s="110"/>
      <c r="BJ47" s="110"/>
      <c r="BK47" s="110"/>
      <c r="BL47" s="110"/>
      <c r="BM47" s="110"/>
      <c r="BN47" s="110"/>
      <c r="BO47" s="110"/>
      <c r="BP47" s="110"/>
      <c r="BQ47" s="110"/>
      <c r="BR47" s="110"/>
      <c r="BS47" s="110"/>
      <c r="BT47" s="110"/>
      <c r="BU47" s="110"/>
      <c r="BV47" s="110"/>
      <c r="BW47" s="110"/>
      <c r="BX47" s="110"/>
      <c r="BY47" s="110"/>
      <c r="BZ47" s="110"/>
      <c r="CA47" s="110"/>
      <c r="CB47" s="110"/>
      <c r="CC47" s="110"/>
      <c r="CD47" s="110"/>
      <c r="CE47" s="110"/>
      <c r="CF47" s="110"/>
      <c r="CG47" s="110"/>
      <c r="CH47" s="110"/>
      <c r="CI47" s="110"/>
      <c r="CJ47" s="110"/>
      <c r="CK47" s="110"/>
      <c r="CL47" s="110"/>
      <c r="CM47" s="110"/>
      <c r="CN47" s="110"/>
      <c r="CO47" s="110"/>
      <c r="CP47" s="110"/>
      <c r="CQ47" s="110"/>
      <c r="CR47" s="110"/>
      <c r="CS47" s="110"/>
      <c r="CT47" s="110"/>
      <c r="CU47" s="110"/>
      <c r="CV47" s="110"/>
      <c r="CW47" s="110"/>
      <c r="CX47" s="110"/>
    </row>
    <row r="48" spans="7:102" ht="15" customHeight="1" x14ac:dyDescent="0.25">
      <c r="G48" s="521"/>
      <c r="H48" s="202" t="s">
        <v>1681</v>
      </c>
      <c r="I48" s="973" t="s">
        <v>2031</v>
      </c>
      <c r="J48" s="940"/>
      <c r="K48" s="940"/>
      <c r="L48" s="940"/>
      <c r="M48" s="940"/>
      <c r="N48" s="940"/>
      <c r="O48" s="940"/>
      <c r="P48" s="940"/>
      <c r="Q48" s="940"/>
      <c r="R48" s="940"/>
      <c r="S48" s="940"/>
      <c r="T48" s="940"/>
      <c r="U48" s="940"/>
      <c r="V48" s="940"/>
      <c r="W48" s="940"/>
      <c r="X48" s="940"/>
      <c r="Y48" s="940"/>
      <c r="Z48" s="940"/>
      <c r="AA48" s="940"/>
      <c r="AB48" s="940"/>
      <c r="AC48" s="435"/>
      <c r="AD48" s="435"/>
      <c r="AE48" s="435"/>
      <c r="AF48" s="435"/>
      <c r="AG48" s="435"/>
      <c r="AH48" s="435"/>
      <c r="AI48" s="435"/>
      <c r="AJ48" s="435"/>
      <c r="AK48" s="437"/>
      <c r="AL48" s="110"/>
      <c r="AM48" s="110"/>
      <c r="AN48" s="110"/>
      <c r="AO48" s="110"/>
      <c r="AP48" s="110"/>
      <c r="AQ48" s="110"/>
      <c r="AR48" s="110"/>
      <c r="AS48" s="110"/>
      <c r="AT48" s="110"/>
      <c r="AU48" s="110"/>
      <c r="AV48" s="110"/>
      <c r="AW48" s="110"/>
      <c r="AX48" s="110"/>
      <c r="AY48" s="110"/>
      <c r="AZ48" s="110"/>
      <c r="BA48" s="110"/>
      <c r="BB48" s="110"/>
      <c r="BC48" s="110"/>
      <c r="BD48" s="110"/>
      <c r="BE48" s="110"/>
      <c r="BF48" s="110"/>
      <c r="BG48" s="110"/>
      <c r="BH48" s="110"/>
      <c r="BI48" s="110"/>
      <c r="BJ48" s="110"/>
      <c r="BK48" s="110"/>
      <c r="BL48" s="110"/>
      <c r="BM48" s="110"/>
      <c r="BN48" s="110"/>
      <c r="BO48" s="110"/>
      <c r="BP48" s="110"/>
      <c r="BQ48" s="110"/>
      <c r="BR48" s="110"/>
      <c r="BS48" s="110"/>
      <c r="BT48" s="110"/>
      <c r="BU48" s="110"/>
      <c r="BV48" s="110"/>
      <c r="BW48" s="110"/>
      <c r="BX48" s="110"/>
      <c r="BY48" s="110"/>
      <c r="BZ48" s="110"/>
      <c r="CA48" s="110"/>
      <c r="CB48" s="110"/>
      <c r="CC48" s="110"/>
      <c r="CD48" s="110"/>
      <c r="CE48" s="110"/>
      <c r="CF48" s="110"/>
      <c r="CG48" s="110"/>
      <c r="CH48" s="110"/>
      <c r="CI48" s="110"/>
      <c r="CJ48" s="110"/>
      <c r="CK48" s="110"/>
      <c r="CL48" s="110"/>
      <c r="CM48" s="110"/>
      <c r="CN48" s="110"/>
      <c r="CO48" s="110"/>
      <c r="CP48" s="110"/>
      <c r="CQ48" s="110"/>
      <c r="CR48" s="110"/>
      <c r="CS48" s="110"/>
      <c r="CT48" s="110"/>
      <c r="CU48" s="110"/>
      <c r="CV48" s="110"/>
      <c r="CW48" s="110"/>
      <c r="CX48" s="110"/>
    </row>
    <row r="49" spans="7:102" ht="15" customHeight="1" x14ac:dyDescent="0.25">
      <c r="G49" s="521"/>
      <c r="H49" s="205"/>
      <c r="I49" s="435"/>
      <c r="W49" s="203"/>
      <c r="X49" s="203"/>
      <c r="Y49" s="203"/>
      <c r="Z49" s="203"/>
      <c r="AA49" s="203"/>
      <c r="AB49" s="203"/>
      <c r="AC49" s="204"/>
      <c r="AD49" s="204"/>
      <c r="AE49" s="204"/>
      <c r="AF49" s="204"/>
      <c r="AG49" s="204"/>
      <c r="AH49" s="204"/>
      <c r="AI49" s="204"/>
      <c r="AJ49" s="204"/>
      <c r="AK49" s="444"/>
      <c r="AL49" s="110"/>
      <c r="AM49" s="110"/>
      <c r="AN49" s="110"/>
      <c r="AO49" s="110"/>
      <c r="AP49" s="110"/>
      <c r="AQ49" s="110"/>
      <c r="AR49" s="110"/>
      <c r="AS49" s="110"/>
      <c r="AT49" s="110"/>
      <c r="AU49" s="110"/>
      <c r="AV49" s="110"/>
      <c r="AW49" s="110"/>
      <c r="AX49" s="110"/>
      <c r="AY49" s="110"/>
      <c r="AZ49" s="110"/>
      <c r="BA49" s="110"/>
      <c r="BB49" s="110"/>
      <c r="BC49" s="110"/>
      <c r="BD49" s="110"/>
      <c r="BE49" s="110"/>
      <c r="BF49" s="110"/>
      <c r="BG49" s="110"/>
      <c r="BH49" s="110"/>
      <c r="BI49" s="110"/>
      <c r="BJ49" s="110"/>
      <c r="BK49" s="110"/>
      <c r="BL49" s="110"/>
      <c r="BM49" s="110"/>
      <c r="BN49" s="110"/>
      <c r="BO49" s="110"/>
      <c r="BP49" s="110"/>
      <c r="BQ49" s="110"/>
      <c r="BR49" s="110"/>
      <c r="BS49" s="110"/>
      <c r="BT49" s="110"/>
      <c r="BU49" s="110"/>
      <c r="BV49" s="110"/>
      <c r="BW49" s="110"/>
      <c r="BX49" s="110"/>
      <c r="BY49" s="110"/>
      <c r="BZ49" s="110"/>
      <c r="CA49" s="110"/>
      <c r="CB49" s="110"/>
      <c r="CC49" s="110"/>
      <c r="CD49" s="110"/>
      <c r="CE49" s="110"/>
      <c r="CF49" s="110"/>
      <c r="CG49" s="110"/>
      <c r="CH49" s="110"/>
      <c r="CI49" s="110"/>
      <c r="CJ49" s="110"/>
      <c r="CK49" s="110"/>
      <c r="CL49" s="110"/>
      <c r="CM49" s="110"/>
      <c r="CN49" s="110"/>
      <c r="CO49" s="110"/>
      <c r="CP49" s="110"/>
      <c r="CQ49" s="110"/>
      <c r="CR49" s="110"/>
      <c r="CS49" s="110"/>
      <c r="CT49" s="110"/>
      <c r="CU49" s="110"/>
      <c r="CV49" s="110"/>
      <c r="CW49" s="110"/>
      <c r="CX49" s="110"/>
    </row>
    <row r="50" spans="7:102" ht="15" customHeight="1" x14ac:dyDescent="0.25">
      <c r="G50" s="521" t="s">
        <v>1788</v>
      </c>
      <c r="H50" s="205" t="s">
        <v>1789</v>
      </c>
      <c r="I50" s="435"/>
      <c r="W50" s="203"/>
      <c r="X50" s="203"/>
      <c r="Y50" s="203"/>
      <c r="Z50" s="203"/>
      <c r="AA50" s="203"/>
      <c r="AB50" s="203"/>
      <c r="AC50" s="204"/>
      <c r="AD50" s="204"/>
      <c r="AE50" s="204"/>
      <c r="AF50" s="204"/>
      <c r="AG50" s="204"/>
      <c r="AH50" s="204"/>
      <c r="AI50" s="204"/>
      <c r="AJ50" s="204"/>
      <c r="AK50" s="444"/>
      <c r="AL50" s="110"/>
      <c r="AM50" s="110"/>
      <c r="AN50" s="110"/>
      <c r="AO50" s="110"/>
      <c r="AP50" s="110"/>
      <c r="AQ50" s="110"/>
      <c r="AR50" s="110"/>
      <c r="AS50" s="110"/>
      <c r="AT50" s="110"/>
      <c r="AU50" s="110"/>
      <c r="AV50" s="110"/>
      <c r="AW50" s="110"/>
      <c r="AX50" s="110"/>
      <c r="AY50" s="110"/>
      <c r="AZ50" s="110"/>
      <c r="BA50" s="110"/>
      <c r="BB50" s="110"/>
      <c r="BC50" s="110"/>
      <c r="BD50" s="110"/>
      <c r="BE50" s="110"/>
      <c r="BF50" s="110"/>
      <c r="BG50" s="110"/>
      <c r="BH50" s="110"/>
      <c r="BI50" s="110"/>
      <c r="BJ50" s="110"/>
      <c r="BK50" s="110"/>
      <c r="BL50" s="110"/>
      <c r="BM50" s="110"/>
      <c r="BN50" s="110"/>
      <c r="BO50" s="110"/>
      <c r="BP50" s="110"/>
      <c r="BQ50" s="110"/>
      <c r="BR50" s="110"/>
      <c r="BS50" s="110"/>
      <c r="BT50" s="110"/>
      <c r="BU50" s="110"/>
      <c r="BV50" s="110"/>
      <c r="BW50" s="110"/>
      <c r="BX50" s="110"/>
      <c r="BY50" s="110"/>
      <c r="BZ50" s="110"/>
      <c r="CA50" s="110"/>
      <c r="CB50" s="110"/>
      <c r="CC50" s="110"/>
      <c r="CD50" s="110"/>
      <c r="CE50" s="110"/>
      <c r="CF50" s="110"/>
      <c r="CG50" s="110"/>
      <c r="CH50" s="110"/>
      <c r="CI50" s="110"/>
      <c r="CJ50" s="110"/>
      <c r="CK50" s="110"/>
      <c r="CL50" s="110"/>
      <c r="CM50" s="110"/>
      <c r="CN50" s="110"/>
      <c r="CO50" s="110"/>
      <c r="CP50" s="110"/>
      <c r="CQ50" s="110"/>
      <c r="CR50" s="110"/>
      <c r="CS50" s="110"/>
      <c r="CT50" s="110"/>
      <c r="CU50" s="110"/>
      <c r="CV50" s="110"/>
      <c r="CW50" s="110"/>
      <c r="CX50" s="110"/>
    </row>
    <row r="51" spans="7:102" ht="15" customHeight="1" x14ac:dyDescent="0.25">
      <c r="G51" s="521"/>
      <c r="H51" s="205">
        <v>1</v>
      </c>
      <c r="I51" s="435"/>
      <c r="W51" s="203"/>
      <c r="X51" s="203"/>
      <c r="Y51" s="203"/>
      <c r="Z51" s="203"/>
      <c r="AA51" s="203"/>
      <c r="AB51" s="203"/>
      <c r="AC51" s="204"/>
      <c r="AD51" s="204"/>
      <c r="AE51" s="204"/>
      <c r="AF51" s="204"/>
      <c r="AG51" s="204"/>
      <c r="AH51" s="204"/>
      <c r="AI51" s="204"/>
      <c r="AJ51" s="204"/>
      <c r="AK51" s="444"/>
      <c r="AL51" s="110"/>
      <c r="AM51" s="110"/>
      <c r="AN51" s="110"/>
      <c r="AO51" s="110"/>
      <c r="AP51" s="110"/>
      <c r="AQ51" s="110"/>
      <c r="AR51" s="110"/>
      <c r="AS51" s="110"/>
      <c r="AT51" s="110"/>
      <c r="AU51" s="110"/>
      <c r="AV51" s="110"/>
      <c r="AW51" s="110"/>
      <c r="AX51" s="110"/>
      <c r="AY51" s="110"/>
      <c r="AZ51" s="110"/>
      <c r="BA51" s="110"/>
      <c r="BB51" s="110"/>
      <c r="BC51" s="110"/>
      <c r="BD51" s="110"/>
      <c r="BE51" s="110"/>
      <c r="BF51" s="110"/>
      <c r="BG51" s="110"/>
      <c r="BH51" s="110"/>
      <c r="BI51" s="110"/>
      <c r="BJ51" s="110"/>
      <c r="BK51" s="110"/>
      <c r="BL51" s="110"/>
      <c r="BM51" s="110"/>
      <c r="BN51" s="110"/>
      <c r="BO51" s="110"/>
      <c r="BP51" s="110"/>
      <c r="BQ51" s="110"/>
      <c r="BR51" s="110"/>
      <c r="BS51" s="110"/>
      <c r="BT51" s="110"/>
      <c r="BU51" s="110"/>
      <c r="BV51" s="110"/>
      <c r="BW51" s="110"/>
      <c r="BX51" s="110"/>
      <c r="BY51" s="110"/>
      <c r="BZ51" s="110"/>
      <c r="CA51" s="110"/>
      <c r="CB51" s="110"/>
      <c r="CC51" s="110"/>
      <c r="CD51" s="110"/>
      <c r="CE51" s="110"/>
      <c r="CF51" s="110"/>
      <c r="CG51" s="110"/>
      <c r="CH51" s="110"/>
      <c r="CI51" s="110"/>
      <c r="CJ51" s="110"/>
      <c r="CK51" s="110"/>
      <c r="CL51" s="110"/>
      <c r="CM51" s="110"/>
      <c r="CN51" s="110"/>
      <c r="CO51" s="110"/>
      <c r="CP51" s="110"/>
      <c r="CQ51" s="110"/>
      <c r="CR51" s="110"/>
      <c r="CS51" s="110"/>
      <c r="CT51" s="110"/>
      <c r="CU51" s="110"/>
      <c r="CV51" s="110"/>
      <c r="CW51" s="110"/>
      <c r="CX51" s="110"/>
    </row>
    <row r="52" spans="7:102" ht="15" customHeight="1" x14ac:dyDescent="0.25">
      <c r="G52" s="521"/>
      <c r="H52" s="205">
        <v>2</v>
      </c>
      <c r="I52" s="435"/>
      <c r="W52" s="203"/>
      <c r="X52" s="203"/>
      <c r="Y52" s="203"/>
      <c r="Z52" s="203"/>
      <c r="AA52" s="203"/>
      <c r="AB52" s="203"/>
      <c r="AC52" s="204"/>
      <c r="AD52" s="204"/>
      <c r="AE52" s="204"/>
      <c r="AF52" s="204"/>
      <c r="AG52" s="204"/>
      <c r="AH52" s="204"/>
      <c r="AI52" s="204"/>
      <c r="AJ52" s="204"/>
      <c r="AK52" s="444"/>
      <c r="AL52" s="110"/>
      <c r="AM52" s="110"/>
      <c r="AN52" s="110"/>
      <c r="AO52" s="110"/>
      <c r="AP52" s="110"/>
      <c r="AQ52" s="110"/>
      <c r="AR52" s="110"/>
      <c r="AS52" s="110"/>
      <c r="AT52" s="110"/>
      <c r="AU52" s="110"/>
      <c r="AV52" s="110"/>
      <c r="AW52" s="110"/>
      <c r="AX52" s="110"/>
      <c r="AY52" s="110"/>
      <c r="AZ52" s="110"/>
      <c r="BA52" s="110"/>
      <c r="BB52" s="110"/>
      <c r="BC52" s="110"/>
      <c r="BD52" s="110"/>
      <c r="BE52" s="110"/>
      <c r="BF52" s="110"/>
      <c r="BG52" s="110"/>
      <c r="BH52" s="110"/>
      <c r="BI52" s="110"/>
      <c r="BJ52" s="110"/>
      <c r="BK52" s="110"/>
      <c r="BL52" s="110"/>
      <c r="BM52" s="110"/>
      <c r="BN52" s="110"/>
      <c r="BO52" s="110"/>
      <c r="BP52" s="110"/>
      <c r="BQ52" s="110"/>
      <c r="BR52" s="110"/>
      <c r="BS52" s="110"/>
      <c r="BT52" s="110"/>
      <c r="BU52" s="110"/>
      <c r="BV52" s="110"/>
      <c r="BW52" s="110"/>
      <c r="BX52" s="110"/>
      <c r="BY52" s="110"/>
      <c r="BZ52" s="110"/>
      <c r="CA52" s="110"/>
      <c r="CB52" s="110"/>
      <c r="CC52" s="110"/>
      <c r="CD52" s="110"/>
      <c r="CE52" s="110"/>
      <c r="CF52" s="110"/>
      <c r="CG52" s="110"/>
      <c r="CH52" s="110"/>
      <c r="CI52" s="110"/>
      <c r="CJ52" s="110"/>
      <c r="CK52" s="110"/>
      <c r="CL52" s="110"/>
      <c r="CM52" s="110"/>
      <c r="CN52" s="110"/>
      <c r="CO52" s="110"/>
      <c r="CP52" s="110"/>
      <c r="CQ52" s="110"/>
      <c r="CR52" s="110"/>
      <c r="CS52" s="110"/>
      <c r="CT52" s="110"/>
      <c r="CU52" s="110"/>
      <c r="CV52" s="110"/>
      <c r="CW52" s="110"/>
      <c r="CX52" s="110"/>
    </row>
    <row r="53" spans="7:102" ht="15" customHeight="1" x14ac:dyDescent="0.25">
      <c r="G53" s="521"/>
      <c r="H53" s="205">
        <v>3</v>
      </c>
      <c r="I53" s="435"/>
      <c r="W53" s="203"/>
      <c r="X53" s="203"/>
      <c r="Y53" s="203"/>
      <c r="Z53" s="203"/>
      <c r="AA53" s="203"/>
      <c r="AB53" s="203"/>
      <c r="AC53" s="204"/>
      <c r="AD53" s="204"/>
      <c r="AE53" s="204"/>
      <c r="AF53" s="204"/>
      <c r="AG53" s="204"/>
      <c r="AH53" s="204"/>
      <c r="AI53" s="204"/>
      <c r="AJ53" s="204"/>
      <c r="AK53" s="444"/>
      <c r="AL53" s="110"/>
      <c r="AM53" s="110"/>
      <c r="AN53" s="110"/>
      <c r="AO53" s="110"/>
      <c r="AP53" s="110"/>
      <c r="AQ53" s="110"/>
      <c r="AR53" s="110"/>
      <c r="AS53" s="110"/>
      <c r="AT53" s="110"/>
      <c r="AU53" s="110"/>
      <c r="AV53" s="110"/>
      <c r="AW53" s="110"/>
      <c r="AX53" s="110"/>
      <c r="AY53" s="110"/>
      <c r="AZ53" s="110"/>
      <c r="BA53" s="110"/>
      <c r="BB53" s="110"/>
      <c r="BC53" s="110"/>
      <c r="BD53" s="110"/>
      <c r="BE53" s="110"/>
      <c r="BF53" s="110"/>
      <c r="BG53" s="110"/>
      <c r="BH53" s="110"/>
      <c r="BI53" s="110"/>
      <c r="BJ53" s="110"/>
      <c r="BK53" s="110"/>
      <c r="BL53" s="110"/>
      <c r="BM53" s="110"/>
      <c r="BN53" s="110"/>
      <c r="BO53" s="110"/>
      <c r="BP53" s="110"/>
      <c r="BQ53" s="110"/>
      <c r="BR53" s="110"/>
      <c r="BS53" s="110"/>
      <c r="BT53" s="110"/>
      <c r="BU53" s="110"/>
      <c r="BV53" s="110"/>
      <c r="BW53" s="110"/>
      <c r="BX53" s="110"/>
      <c r="BY53" s="110"/>
      <c r="BZ53" s="110"/>
      <c r="CA53" s="110"/>
      <c r="CB53" s="110"/>
      <c r="CC53" s="110"/>
      <c r="CD53" s="110"/>
      <c r="CE53" s="110"/>
      <c r="CF53" s="110"/>
      <c r="CG53" s="110"/>
      <c r="CH53" s="110"/>
      <c r="CI53" s="110"/>
      <c r="CJ53" s="110"/>
      <c r="CK53" s="110"/>
      <c r="CL53" s="110"/>
      <c r="CM53" s="110"/>
      <c r="CN53" s="110"/>
      <c r="CO53" s="110"/>
      <c r="CP53" s="110"/>
      <c r="CQ53" s="110"/>
      <c r="CR53" s="110"/>
      <c r="CS53" s="110"/>
      <c r="CT53" s="110"/>
      <c r="CU53" s="110"/>
      <c r="CV53" s="110"/>
      <c r="CW53" s="110"/>
      <c r="CX53" s="110"/>
    </row>
    <row r="54" spans="7:102" ht="15" customHeight="1" x14ac:dyDescent="0.25">
      <c r="G54" s="521"/>
      <c r="H54" s="205"/>
      <c r="I54" s="435"/>
      <c r="W54" s="203"/>
      <c r="X54" s="203"/>
      <c r="Y54" s="203"/>
      <c r="Z54" s="203"/>
      <c r="AA54" s="203"/>
      <c r="AB54" s="203"/>
      <c r="AC54" s="204"/>
      <c r="AD54" s="204"/>
      <c r="AE54" s="204"/>
      <c r="AF54" s="204"/>
      <c r="AG54" s="204"/>
      <c r="AH54" s="204"/>
      <c r="AI54" s="204"/>
      <c r="AJ54" s="204"/>
      <c r="AK54" s="444"/>
      <c r="AL54" s="110"/>
      <c r="AM54" s="110"/>
      <c r="AN54" s="110"/>
      <c r="AO54" s="110"/>
      <c r="AP54" s="110"/>
      <c r="AQ54" s="110"/>
      <c r="AR54" s="110"/>
      <c r="AS54" s="110"/>
      <c r="AT54" s="110"/>
      <c r="AU54" s="110"/>
      <c r="AV54" s="110"/>
      <c r="AW54" s="110"/>
      <c r="AX54" s="110"/>
      <c r="AY54" s="110"/>
      <c r="AZ54" s="110"/>
      <c r="BA54" s="110"/>
      <c r="BB54" s="110"/>
      <c r="BC54" s="110"/>
      <c r="BD54" s="110"/>
      <c r="BE54" s="110"/>
      <c r="BF54" s="110"/>
      <c r="BG54" s="110"/>
      <c r="BH54" s="110"/>
      <c r="BI54" s="110"/>
      <c r="BJ54" s="110"/>
      <c r="BK54" s="110"/>
      <c r="BL54" s="110"/>
      <c r="BM54" s="110"/>
      <c r="BN54" s="110"/>
      <c r="BO54" s="110"/>
      <c r="BP54" s="110"/>
      <c r="BQ54" s="110"/>
      <c r="BR54" s="110"/>
      <c r="BS54" s="110"/>
      <c r="BT54" s="110"/>
      <c r="BU54" s="110"/>
      <c r="BV54" s="110"/>
      <c r="BW54" s="110"/>
      <c r="BX54" s="110"/>
      <c r="BY54" s="110"/>
      <c r="BZ54" s="110"/>
      <c r="CA54" s="110"/>
      <c r="CB54" s="110"/>
      <c r="CC54" s="110"/>
      <c r="CD54" s="110"/>
      <c r="CE54" s="110"/>
      <c r="CF54" s="110"/>
      <c r="CG54" s="110"/>
      <c r="CH54" s="110"/>
      <c r="CI54" s="110"/>
      <c r="CJ54" s="110"/>
      <c r="CK54" s="110"/>
      <c r="CL54" s="110"/>
      <c r="CM54" s="110"/>
      <c r="CN54" s="110"/>
      <c r="CO54" s="110"/>
      <c r="CP54" s="110"/>
      <c r="CQ54" s="110"/>
      <c r="CR54" s="110"/>
      <c r="CS54" s="110"/>
      <c r="CT54" s="110"/>
      <c r="CU54" s="110"/>
      <c r="CV54" s="110"/>
      <c r="CW54" s="110"/>
      <c r="CX54" s="110"/>
    </row>
    <row r="55" spans="7:102" ht="15" customHeight="1" x14ac:dyDescent="0.25">
      <c r="G55" s="521">
        <v>4</v>
      </c>
      <c r="H55" s="205" t="s">
        <v>1790</v>
      </c>
      <c r="I55" s="435"/>
      <c r="W55" s="203"/>
      <c r="X55" s="203"/>
      <c r="Y55" s="203"/>
      <c r="Z55" s="203"/>
      <c r="AA55" s="203"/>
      <c r="AB55" s="203"/>
      <c r="AC55" s="204"/>
      <c r="AD55" s="204"/>
      <c r="AE55" s="204"/>
      <c r="AF55" s="204"/>
      <c r="AG55" s="204"/>
      <c r="AH55" s="204"/>
      <c r="AI55" s="204"/>
      <c r="AJ55" s="204"/>
      <c r="AK55" s="444"/>
      <c r="AL55" s="110"/>
      <c r="AM55" s="110"/>
      <c r="AN55" s="110"/>
      <c r="AO55" s="110"/>
      <c r="AP55" s="110"/>
      <c r="AQ55" s="110"/>
      <c r="AR55" s="110"/>
      <c r="AS55" s="110"/>
      <c r="AT55" s="110"/>
      <c r="AU55" s="110"/>
      <c r="AV55" s="110"/>
      <c r="AW55" s="110"/>
      <c r="AX55" s="110"/>
      <c r="AY55" s="110"/>
      <c r="AZ55" s="110"/>
      <c r="BA55" s="110"/>
      <c r="BB55" s="110"/>
      <c r="BC55" s="110"/>
      <c r="BD55" s="110"/>
      <c r="BE55" s="110"/>
      <c r="BF55" s="110"/>
      <c r="BG55" s="110"/>
      <c r="BH55" s="110"/>
      <c r="BI55" s="110"/>
      <c r="BJ55" s="110"/>
      <c r="BK55" s="110"/>
      <c r="BL55" s="110"/>
      <c r="BM55" s="110"/>
      <c r="BN55" s="110"/>
      <c r="BO55" s="110"/>
      <c r="BP55" s="110"/>
      <c r="BQ55" s="110"/>
      <c r="BR55" s="110"/>
      <c r="BS55" s="110"/>
      <c r="BT55" s="110"/>
      <c r="BU55" s="110"/>
      <c r="BV55" s="110"/>
      <c r="BW55" s="110"/>
      <c r="BX55" s="110"/>
      <c r="BY55" s="110"/>
      <c r="BZ55" s="110"/>
      <c r="CA55" s="110"/>
      <c r="CB55" s="110"/>
      <c r="CC55" s="110"/>
      <c r="CD55" s="110"/>
      <c r="CE55" s="110"/>
      <c r="CF55" s="110"/>
      <c r="CG55" s="110"/>
      <c r="CH55" s="110"/>
      <c r="CI55" s="110"/>
      <c r="CJ55" s="110"/>
      <c r="CK55" s="110"/>
      <c r="CL55" s="110"/>
      <c r="CM55" s="110"/>
      <c r="CN55" s="110"/>
      <c r="CO55" s="110"/>
      <c r="CP55" s="110"/>
      <c r="CQ55" s="110"/>
      <c r="CR55" s="110"/>
      <c r="CS55" s="110"/>
      <c r="CT55" s="110"/>
      <c r="CU55" s="110"/>
      <c r="CV55" s="110"/>
      <c r="CW55" s="110"/>
      <c r="CX55" s="110"/>
    </row>
    <row r="56" spans="7:102" ht="15" customHeight="1" x14ac:dyDescent="0.25">
      <c r="G56" s="521"/>
      <c r="H56" s="205">
        <v>1</v>
      </c>
      <c r="I56" s="435"/>
      <c r="W56" s="203"/>
      <c r="X56" s="203"/>
      <c r="Y56" s="203"/>
      <c r="Z56" s="203"/>
      <c r="AA56" s="203"/>
      <c r="AB56" s="203"/>
      <c r="AC56" s="204"/>
      <c r="AD56" s="204"/>
      <c r="AE56" s="204"/>
      <c r="AF56" s="204"/>
      <c r="AG56" s="204"/>
      <c r="AH56" s="204"/>
      <c r="AI56" s="204"/>
      <c r="AJ56" s="204"/>
      <c r="AK56" s="444"/>
      <c r="AL56" s="110"/>
      <c r="AM56" s="110"/>
      <c r="AN56" s="110"/>
      <c r="AO56" s="110"/>
      <c r="AP56" s="110"/>
      <c r="AQ56" s="110"/>
      <c r="AR56" s="110"/>
      <c r="AS56" s="110"/>
      <c r="AT56" s="110"/>
      <c r="AU56" s="110"/>
      <c r="AV56" s="110"/>
      <c r="AW56" s="110"/>
      <c r="AX56" s="110"/>
      <c r="AY56" s="110"/>
      <c r="AZ56" s="110"/>
      <c r="BA56" s="110"/>
      <c r="BB56" s="110"/>
      <c r="BC56" s="110"/>
      <c r="BD56" s="110"/>
      <c r="BE56" s="110"/>
      <c r="BF56" s="110"/>
      <c r="BG56" s="110"/>
      <c r="BH56" s="110"/>
      <c r="BI56" s="110"/>
      <c r="BJ56" s="110"/>
      <c r="BK56" s="110"/>
      <c r="BL56" s="110"/>
      <c r="BM56" s="110"/>
      <c r="BN56" s="110"/>
      <c r="BO56" s="110"/>
      <c r="BP56" s="110"/>
      <c r="BQ56" s="110"/>
      <c r="BR56" s="110"/>
      <c r="BS56" s="110"/>
      <c r="BT56" s="110"/>
      <c r="BU56" s="110"/>
      <c r="BV56" s="110"/>
      <c r="BW56" s="110"/>
      <c r="BX56" s="110"/>
      <c r="BY56" s="110"/>
      <c r="BZ56" s="110"/>
      <c r="CA56" s="110"/>
      <c r="CB56" s="110"/>
      <c r="CC56" s="110"/>
      <c r="CD56" s="110"/>
      <c r="CE56" s="110"/>
      <c r="CF56" s="110"/>
      <c r="CG56" s="110"/>
      <c r="CH56" s="110"/>
      <c r="CI56" s="110"/>
      <c r="CJ56" s="110"/>
      <c r="CK56" s="110"/>
      <c r="CL56" s="110"/>
      <c r="CM56" s="110"/>
      <c r="CN56" s="110"/>
      <c r="CO56" s="110"/>
      <c r="CP56" s="110"/>
      <c r="CQ56" s="110"/>
      <c r="CR56" s="110"/>
      <c r="CS56" s="110"/>
      <c r="CT56" s="110"/>
      <c r="CU56" s="110"/>
      <c r="CV56" s="110"/>
      <c r="CW56" s="110"/>
      <c r="CX56" s="110"/>
    </row>
    <row r="57" spans="7:102" ht="15" customHeight="1" x14ac:dyDescent="0.25">
      <c r="G57" s="521"/>
      <c r="H57" s="205">
        <v>2</v>
      </c>
      <c r="I57" s="435"/>
      <c r="W57" s="203"/>
      <c r="X57" s="203"/>
      <c r="Y57" s="203"/>
      <c r="Z57" s="203"/>
      <c r="AA57" s="203"/>
      <c r="AB57" s="203"/>
      <c r="AC57" s="204"/>
      <c r="AD57" s="204"/>
      <c r="AE57" s="204"/>
      <c r="AF57" s="204"/>
      <c r="AG57" s="204"/>
      <c r="AH57" s="204"/>
      <c r="AI57" s="204"/>
      <c r="AJ57" s="204"/>
      <c r="AK57" s="444"/>
      <c r="AL57" s="110"/>
      <c r="AM57" s="110"/>
      <c r="AN57" s="110"/>
      <c r="AO57" s="110"/>
      <c r="AP57" s="110"/>
      <c r="AQ57" s="110"/>
      <c r="AR57" s="110"/>
      <c r="AS57" s="110"/>
      <c r="AT57" s="110"/>
      <c r="AU57" s="110"/>
      <c r="AV57" s="110"/>
      <c r="AW57" s="110"/>
      <c r="AX57" s="110"/>
      <c r="AY57" s="110"/>
      <c r="AZ57" s="110"/>
      <c r="BA57" s="110"/>
      <c r="BB57" s="110"/>
      <c r="BC57" s="110"/>
      <c r="BD57" s="110"/>
      <c r="BE57" s="110"/>
      <c r="BF57" s="110"/>
      <c r="BG57" s="110"/>
      <c r="BH57" s="110"/>
      <c r="BI57" s="110"/>
      <c r="BJ57" s="110"/>
      <c r="BK57" s="110"/>
      <c r="BL57" s="110"/>
      <c r="BM57" s="110"/>
      <c r="BN57" s="110"/>
      <c r="BO57" s="110"/>
      <c r="BP57" s="110"/>
      <c r="BQ57" s="110"/>
      <c r="BR57" s="110"/>
      <c r="BS57" s="110"/>
      <c r="BT57" s="110"/>
      <c r="BU57" s="110"/>
      <c r="BV57" s="110"/>
      <c r="BW57" s="110"/>
      <c r="BX57" s="110"/>
      <c r="BY57" s="110"/>
      <c r="BZ57" s="110"/>
      <c r="CA57" s="110"/>
      <c r="CB57" s="110"/>
      <c r="CC57" s="110"/>
      <c r="CD57" s="110"/>
      <c r="CE57" s="110"/>
      <c r="CF57" s="110"/>
      <c r="CG57" s="110"/>
      <c r="CH57" s="110"/>
      <c r="CI57" s="110"/>
      <c r="CJ57" s="110"/>
      <c r="CK57" s="110"/>
      <c r="CL57" s="110"/>
      <c r="CM57" s="110"/>
      <c r="CN57" s="110"/>
      <c r="CO57" s="110"/>
      <c r="CP57" s="110"/>
      <c r="CQ57" s="110"/>
      <c r="CR57" s="110"/>
      <c r="CS57" s="110"/>
      <c r="CT57" s="110"/>
      <c r="CU57" s="110"/>
      <c r="CV57" s="110"/>
      <c r="CW57" s="110"/>
      <c r="CX57" s="110"/>
    </row>
    <row r="58" spans="7:102" ht="15" customHeight="1" x14ac:dyDescent="0.25">
      <c r="G58" s="521"/>
      <c r="H58" s="205">
        <v>3</v>
      </c>
      <c r="I58" s="435"/>
      <c r="W58" s="203"/>
      <c r="X58" s="203"/>
      <c r="Y58" s="203"/>
      <c r="Z58" s="203"/>
      <c r="AA58" s="203"/>
      <c r="AB58" s="203"/>
      <c r="AC58" s="204"/>
      <c r="AD58" s="204"/>
      <c r="AE58" s="204"/>
      <c r="AF58" s="204"/>
      <c r="AG58" s="204"/>
      <c r="AH58" s="204"/>
      <c r="AI58" s="204"/>
      <c r="AJ58" s="204"/>
      <c r="AK58" s="444"/>
      <c r="AL58" s="110"/>
      <c r="AM58" s="110"/>
      <c r="AN58" s="110"/>
      <c r="AO58" s="110"/>
      <c r="AP58" s="110"/>
      <c r="AQ58" s="110"/>
      <c r="AR58" s="110"/>
      <c r="AS58" s="110"/>
      <c r="AT58" s="110"/>
      <c r="AU58" s="110"/>
      <c r="AV58" s="110"/>
      <c r="AW58" s="110"/>
      <c r="AX58" s="110"/>
      <c r="AY58" s="110"/>
      <c r="AZ58" s="110"/>
      <c r="BA58" s="110"/>
      <c r="BB58" s="110"/>
      <c r="BC58" s="110"/>
      <c r="BD58" s="110"/>
      <c r="BE58" s="110"/>
      <c r="BF58" s="110"/>
      <c r="BG58" s="110"/>
      <c r="BH58" s="110"/>
      <c r="BI58" s="110"/>
      <c r="BJ58" s="110"/>
      <c r="BK58" s="110"/>
      <c r="BL58" s="110"/>
      <c r="BM58" s="110"/>
      <c r="BN58" s="110"/>
      <c r="BO58" s="110"/>
      <c r="BP58" s="110"/>
      <c r="BQ58" s="110"/>
      <c r="BR58" s="110"/>
      <c r="BS58" s="110"/>
      <c r="BT58" s="110"/>
      <c r="BU58" s="110"/>
      <c r="BV58" s="110"/>
      <c r="BW58" s="110"/>
      <c r="BX58" s="110"/>
      <c r="BY58" s="110"/>
      <c r="BZ58" s="110"/>
      <c r="CA58" s="110"/>
      <c r="CB58" s="110"/>
      <c r="CC58" s="110"/>
      <c r="CD58" s="110"/>
      <c r="CE58" s="110"/>
      <c r="CF58" s="110"/>
      <c r="CG58" s="110"/>
      <c r="CH58" s="110"/>
      <c r="CI58" s="110"/>
      <c r="CJ58" s="110"/>
      <c r="CK58" s="110"/>
      <c r="CL58" s="110"/>
      <c r="CM58" s="110"/>
      <c r="CN58" s="110"/>
      <c r="CO58" s="110"/>
      <c r="CP58" s="110"/>
      <c r="CQ58" s="110"/>
      <c r="CR58" s="110"/>
      <c r="CS58" s="110"/>
      <c r="CT58" s="110"/>
      <c r="CU58" s="110"/>
      <c r="CV58" s="110"/>
      <c r="CW58" s="110"/>
      <c r="CX58" s="110"/>
    </row>
    <row r="59" spans="7:102" ht="14.25" customHeight="1" x14ac:dyDescent="0.25">
      <c r="G59" s="521"/>
      <c r="H59" s="205"/>
      <c r="I59" s="435"/>
      <c r="W59" s="203"/>
      <c r="X59" s="203"/>
      <c r="Y59" s="203"/>
      <c r="Z59" s="203"/>
      <c r="AA59" s="203"/>
      <c r="AB59" s="203"/>
      <c r="AC59" s="204"/>
      <c r="AD59" s="204"/>
      <c r="AE59" s="204"/>
      <c r="AF59" s="204"/>
      <c r="AG59" s="204"/>
      <c r="AH59" s="204"/>
      <c r="AI59" s="204"/>
      <c r="AJ59" s="204"/>
      <c r="AK59" s="444"/>
      <c r="AL59" s="110"/>
      <c r="AM59" s="110"/>
      <c r="AN59" s="110"/>
      <c r="AO59" s="110"/>
      <c r="AP59" s="110"/>
      <c r="AQ59" s="110"/>
      <c r="AR59" s="110"/>
      <c r="AS59" s="110"/>
      <c r="AT59" s="110"/>
      <c r="AU59" s="110"/>
      <c r="AV59" s="110"/>
      <c r="AW59" s="110"/>
      <c r="AX59" s="110"/>
      <c r="AY59" s="110"/>
      <c r="AZ59" s="110"/>
      <c r="BA59" s="110"/>
      <c r="BB59" s="110"/>
      <c r="BC59" s="110"/>
      <c r="BD59" s="110"/>
      <c r="BE59" s="110"/>
      <c r="BF59" s="110"/>
      <c r="BG59" s="110"/>
      <c r="BH59" s="110"/>
      <c r="BI59" s="110"/>
      <c r="BJ59" s="110"/>
      <c r="BK59" s="110"/>
      <c r="BL59" s="110"/>
      <c r="BM59" s="110"/>
      <c r="BN59" s="110"/>
      <c r="BO59" s="110"/>
      <c r="BP59" s="110"/>
      <c r="BQ59" s="110"/>
      <c r="BR59" s="110"/>
      <c r="BS59" s="110"/>
      <c r="BT59" s="110"/>
      <c r="BU59" s="110"/>
      <c r="BV59" s="110"/>
      <c r="BW59" s="110"/>
      <c r="BX59" s="110"/>
      <c r="BY59" s="110"/>
      <c r="BZ59" s="110"/>
      <c r="CA59" s="110"/>
      <c r="CB59" s="110"/>
      <c r="CC59" s="110"/>
      <c r="CD59" s="110"/>
      <c r="CE59" s="110"/>
      <c r="CF59" s="110"/>
      <c r="CG59" s="110"/>
      <c r="CH59" s="110"/>
      <c r="CI59" s="110"/>
      <c r="CJ59" s="110"/>
      <c r="CK59" s="110"/>
      <c r="CL59" s="110"/>
      <c r="CM59" s="110"/>
      <c r="CN59" s="110"/>
      <c r="CO59" s="110"/>
      <c r="CP59" s="110"/>
      <c r="CQ59" s="110"/>
      <c r="CR59" s="110"/>
      <c r="CS59" s="110"/>
      <c r="CT59" s="110"/>
      <c r="CU59" s="110"/>
      <c r="CV59" s="110"/>
      <c r="CW59" s="110"/>
      <c r="CX59" s="110"/>
    </row>
    <row r="60" spans="7:102" ht="14.25" customHeight="1" x14ac:dyDescent="0.25">
      <c r="G60" s="523"/>
      <c r="H60" s="206"/>
      <c r="I60" s="207"/>
      <c r="J60" s="207"/>
      <c r="K60" s="207"/>
      <c r="L60" s="207"/>
      <c r="M60" s="207"/>
      <c r="N60" s="207"/>
      <c r="O60" s="207"/>
      <c r="P60" s="207"/>
      <c r="Q60" s="207"/>
      <c r="R60" s="207"/>
      <c r="S60" s="207"/>
      <c r="T60" s="207"/>
      <c r="U60" s="207"/>
      <c r="V60" s="207"/>
      <c r="W60" s="207"/>
      <c r="X60" s="207"/>
      <c r="Y60" s="207"/>
      <c r="Z60" s="207"/>
      <c r="AA60" s="207"/>
      <c r="AB60" s="207"/>
      <c r="AC60" s="188"/>
      <c r="AD60" s="440"/>
      <c r="AE60" s="440"/>
      <c r="AF60" s="440"/>
      <c r="AG60" s="440"/>
      <c r="AH60" s="440"/>
      <c r="AI60" s="440"/>
      <c r="AJ60" s="440"/>
      <c r="AK60" s="439"/>
      <c r="AL60" s="110"/>
      <c r="AM60" s="110"/>
      <c r="AN60" s="110"/>
      <c r="AO60" s="110"/>
      <c r="AP60" s="110"/>
      <c r="AQ60" s="110"/>
      <c r="AR60" s="110"/>
      <c r="AS60" s="110"/>
      <c r="AT60" s="110"/>
      <c r="AU60" s="110"/>
      <c r="AV60" s="110"/>
      <c r="AW60" s="110"/>
      <c r="AX60" s="110"/>
      <c r="AY60" s="110"/>
      <c r="AZ60" s="110"/>
      <c r="BA60" s="110"/>
      <c r="BB60" s="110"/>
      <c r="BC60" s="110"/>
      <c r="BD60" s="110"/>
      <c r="BE60" s="110"/>
      <c r="BF60" s="110"/>
      <c r="BG60" s="110"/>
      <c r="BH60" s="110"/>
      <c r="BI60" s="110"/>
      <c r="BJ60" s="110"/>
      <c r="BK60" s="110"/>
      <c r="BL60" s="110"/>
      <c r="BM60" s="110"/>
      <c r="BN60" s="110"/>
      <c r="BO60" s="110"/>
      <c r="BP60" s="110"/>
      <c r="BQ60" s="110"/>
      <c r="BR60" s="110"/>
      <c r="BS60" s="110"/>
      <c r="BT60" s="110"/>
      <c r="BU60" s="110"/>
      <c r="BV60" s="110"/>
      <c r="BW60" s="110"/>
      <c r="BX60" s="110"/>
      <c r="BY60" s="110"/>
      <c r="BZ60" s="110"/>
      <c r="CA60" s="110"/>
      <c r="CB60" s="110"/>
      <c r="CC60" s="110"/>
      <c r="CD60" s="110"/>
      <c r="CE60" s="110"/>
      <c r="CF60" s="110"/>
      <c r="CG60" s="110"/>
      <c r="CH60" s="110"/>
      <c r="CI60" s="110"/>
      <c r="CJ60" s="110"/>
      <c r="CK60" s="110"/>
      <c r="CL60" s="110"/>
      <c r="CM60" s="110"/>
      <c r="CN60" s="110"/>
      <c r="CO60" s="110"/>
      <c r="CP60" s="110"/>
      <c r="CQ60" s="110"/>
      <c r="CR60" s="110"/>
      <c r="CS60" s="110"/>
      <c r="CT60" s="110"/>
      <c r="CU60" s="110"/>
      <c r="CV60" s="110"/>
      <c r="CW60" s="110"/>
      <c r="CX60" s="110"/>
    </row>
    <row r="61" spans="7:102" ht="14.25" customHeight="1" x14ac:dyDescent="0.25">
      <c r="AL61" s="110"/>
      <c r="AM61" s="110"/>
      <c r="AN61" s="110"/>
      <c r="AO61" s="110"/>
      <c r="AP61" s="110"/>
      <c r="AQ61" s="110"/>
      <c r="AR61" s="110"/>
      <c r="AS61" s="110"/>
      <c r="AT61" s="110"/>
      <c r="AU61" s="110"/>
      <c r="AV61" s="110"/>
      <c r="AW61" s="110"/>
      <c r="AX61" s="110"/>
      <c r="AY61" s="110"/>
      <c r="AZ61" s="110"/>
      <c r="BA61" s="110"/>
      <c r="BB61" s="110"/>
      <c r="BC61" s="110"/>
      <c r="BD61" s="110"/>
      <c r="BE61" s="110"/>
      <c r="BF61" s="110"/>
      <c r="BG61" s="110"/>
      <c r="BH61" s="110"/>
      <c r="BI61" s="110"/>
      <c r="BJ61" s="110"/>
      <c r="BK61" s="110"/>
      <c r="BL61" s="110"/>
      <c r="BM61" s="110"/>
      <c r="BN61" s="110"/>
      <c r="BO61" s="110"/>
      <c r="BP61" s="110"/>
      <c r="BQ61" s="110"/>
      <c r="BR61" s="110"/>
      <c r="BS61" s="110"/>
      <c r="BT61" s="110"/>
      <c r="BU61" s="110"/>
      <c r="BV61" s="110"/>
      <c r="BW61" s="110"/>
      <c r="BX61" s="110"/>
      <c r="BY61" s="110"/>
      <c r="BZ61" s="110"/>
      <c r="CA61" s="110"/>
      <c r="CB61" s="110"/>
      <c r="CC61" s="110"/>
      <c r="CD61" s="110"/>
      <c r="CE61" s="110"/>
      <c r="CF61" s="110"/>
      <c r="CG61" s="110"/>
      <c r="CH61" s="110"/>
      <c r="CI61" s="110"/>
      <c r="CJ61" s="110"/>
      <c r="CK61" s="110"/>
      <c r="CL61" s="110"/>
      <c r="CM61" s="110"/>
      <c r="CN61" s="110"/>
      <c r="CO61" s="110"/>
      <c r="CP61" s="110"/>
      <c r="CQ61" s="110"/>
      <c r="CR61" s="110"/>
      <c r="CS61" s="110"/>
      <c r="CT61" s="110"/>
      <c r="CU61" s="110"/>
      <c r="CV61" s="110"/>
      <c r="CW61" s="110"/>
      <c r="CX61" s="110"/>
    </row>
    <row r="62" spans="7:102" ht="14.25" customHeight="1" x14ac:dyDescent="0.25">
      <c r="AL62" s="110"/>
      <c r="AM62" s="110"/>
      <c r="AN62" s="110"/>
      <c r="AO62" s="110"/>
      <c r="AP62" s="110"/>
      <c r="AQ62" s="110"/>
      <c r="AR62" s="110"/>
      <c r="AS62" s="110"/>
      <c r="AT62" s="110"/>
      <c r="AU62" s="110"/>
      <c r="AV62" s="110"/>
      <c r="AW62" s="110"/>
      <c r="AX62" s="110"/>
      <c r="AY62" s="110"/>
      <c r="AZ62" s="110"/>
      <c r="BA62" s="110"/>
      <c r="BB62" s="110"/>
      <c r="BC62" s="110"/>
      <c r="BD62" s="110"/>
      <c r="BE62" s="110"/>
      <c r="BF62" s="110"/>
      <c r="BG62" s="110"/>
      <c r="BH62" s="110"/>
      <c r="BI62" s="110"/>
      <c r="BJ62" s="110"/>
      <c r="BK62" s="110"/>
      <c r="BL62" s="110"/>
      <c r="BM62" s="110"/>
      <c r="BN62" s="110"/>
      <c r="BO62" s="110"/>
      <c r="BP62" s="110"/>
      <c r="BQ62" s="110"/>
      <c r="BR62" s="110"/>
      <c r="BS62" s="110"/>
      <c r="BT62" s="110"/>
      <c r="BU62" s="110"/>
      <c r="BV62" s="110"/>
      <c r="BW62" s="110"/>
      <c r="BX62" s="110"/>
      <c r="BY62" s="110"/>
      <c r="BZ62" s="110"/>
      <c r="CA62" s="110"/>
      <c r="CB62" s="110"/>
      <c r="CC62" s="110"/>
      <c r="CD62" s="110"/>
      <c r="CE62" s="110"/>
      <c r="CF62" s="110"/>
      <c r="CG62" s="110"/>
      <c r="CH62" s="110"/>
      <c r="CI62" s="110"/>
      <c r="CJ62" s="110"/>
      <c r="CK62" s="110"/>
      <c r="CL62" s="110"/>
      <c r="CM62" s="110"/>
      <c r="CN62" s="110"/>
      <c r="CO62" s="110"/>
      <c r="CP62" s="110"/>
      <c r="CQ62" s="110"/>
      <c r="CR62" s="110"/>
      <c r="CS62" s="110"/>
      <c r="CT62" s="110"/>
      <c r="CU62" s="110"/>
      <c r="CV62" s="110"/>
      <c r="CW62" s="110"/>
      <c r="CX62" s="110"/>
    </row>
    <row r="63" spans="7:102" ht="14.25" customHeight="1" x14ac:dyDescent="0.25">
      <c r="AL63" s="110"/>
      <c r="AM63" s="110"/>
      <c r="AN63" s="110"/>
      <c r="AO63" s="110"/>
      <c r="AP63" s="110"/>
      <c r="AQ63" s="110"/>
      <c r="AR63" s="110"/>
      <c r="AS63" s="110"/>
      <c r="AT63" s="110"/>
      <c r="AU63" s="110"/>
      <c r="AV63" s="110"/>
      <c r="AW63" s="110"/>
      <c r="AX63" s="110"/>
      <c r="AY63" s="110"/>
      <c r="AZ63" s="110"/>
      <c r="BA63" s="110"/>
      <c r="BB63" s="110"/>
      <c r="BC63" s="110"/>
      <c r="BD63" s="110"/>
      <c r="BE63" s="110"/>
      <c r="BF63" s="110"/>
      <c r="BG63" s="110"/>
      <c r="BH63" s="110"/>
      <c r="BI63" s="110"/>
      <c r="BJ63" s="110"/>
      <c r="BK63" s="110"/>
      <c r="BL63" s="110"/>
      <c r="BM63" s="110"/>
      <c r="BN63" s="110"/>
      <c r="BO63" s="110"/>
      <c r="BP63" s="110"/>
      <c r="BQ63" s="110"/>
      <c r="BR63" s="110"/>
      <c r="BS63" s="110"/>
      <c r="BT63" s="110"/>
      <c r="BU63" s="110"/>
      <c r="BV63" s="110"/>
      <c r="BW63" s="110"/>
      <c r="BX63" s="110"/>
      <c r="BY63" s="110"/>
      <c r="BZ63" s="110"/>
      <c r="CA63" s="110"/>
      <c r="CB63" s="110"/>
      <c r="CC63" s="110"/>
      <c r="CD63" s="110"/>
      <c r="CE63" s="110"/>
      <c r="CF63" s="110"/>
      <c r="CG63" s="110"/>
      <c r="CH63" s="110"/>
      <c r="CI63" s="110"/>
      <c r="CJ63" s="110"/>
      <c r="CK63" s="110"/>
      <c r="CL63" s="110"/>
      <c r="CM63" s="110"/>
      <c r="CN63" s="110"/>
      <c r="CO63" s="110"/>
      <c r="CP63" s="110"/>
      <c r="CQ63" s="110"/>
      <c r="CR63" s="110"/>
      <c r="CS63" s="110"/>
      <c r="CT63" s="110"/>
      <c r="CU63" s="110"/>
      <c r="CV63" s="110"/>
      <c r="CW63" s="110"/>
      <c r="CX63" s="110"/>
    </row>
    <row r="64" spans="7:102" ht="14.25" customHeight="1" x14ac:dyDescent="0.25">
      <c r="AL64" s="110"/>
      <c r="AM64" s="110"/>
      <c r="AN64" s="110"/>
      <c r="AO64" s="110"/>
      <c r="AP64" s="110"/>
      <c r="AQ64" s="110"/>
      <c r="AR64" s="110"/>
      <c r="AS64" s="110"/>
      <c r="AT64" s="110"/>
      <c r="AU64" s="110"/>
      <c r="AV64" s="110"/>
      <c r="AW64" s="110"/>
      <c r="AX64" s="110"/>
      <c r="AY64" s="110"/>
      <c r="AZ64" s="110"/>
      <c r="BA64" s="110"/>
      <c r="BB64" s="110"/>
      <c r="BC64" s="110"/>
      <c r="BD64" s="110"/>
      <c r="BE64" s="110"/>
      <c r="BF64" s="110"/>
      <c r="BG64" s="110"/>
      <c r="BH64" s="110"/>
      <c r="BI64" s="110"/>
      <c r="BJ64" s="110"/>
      <c r="BK64" s="110"/>
      <c r="BL64" s="110"/>
      <c r="BM64" s="110"/>
      <c r="BN64" s="110"/>
      <c r="BO64" s="110"/>
      <c r="BP64" s="110"/>
      <c r="BQ64" s="110"/>
      <c r="BR64" s="110"/>
      <c r="BS64" s="110"/>
      <c r="BT64" s="110"/>
      <c r="BU64" s="110"/>
      <c r="BV64" s="110"/>
      <c r="BW64" s="110"/>
      <c r="BX64" s="110"/>
      <c r="BY64" s="110"/>
      <c r="BZ64" s="110"/>
      <c r="CA64" s="110"/>
      <c r="CB64" s="110"/>
      <c r="CC64" s="110"/>
      <c r="CD64" s="110"/>
      <c r="CE64" s="110"/>
      <c r="CF64" s="110"/>
      <c r="CG64" s="110"/>
      <c r="CH64" s="110"/>
      <c r="CI64" s="110"/>
      <c r="CJ64" s="110"/>
      <c r="CK64" s="110"/>
      <c r="CL64" s="110"/>
      <c r="CM64" s="110"/>
      <c r="CN64" s="110"/>
      <c r="CO64" s="110"/>
      <c r="CP64" s="110"/>
      <c r="CQ64" s="110"/>
      <c r="CR64" s="110"/>
      <c r="CS64" s="110"/>
      <c r="CT64" s="110"/>
      <c r="CU64" s="110"/>
      <c r="CV64" s="110"/>
      <c r="CW64" s="110"/>
      <c r="CX64" s="110"/>
    </row>
    <row r="65" spans="7:102" ht="14.25" customHeight="1" x14ac:dyDescent="0.25">
      <c r="G65" s="958" t="s">
        <v>1507</v>
      </c>
      <c r="H65" s="764"/>
      <c r="I65" s="764"/>
      <c r="J65" s="764"/>
      <c r="K65" s="764"/>
      <c r="L65" s="764"/>
      <c r="M65" s="764"/>
      <c r="N65" s="764"/>
      <c r="O65" s="764"/>
      <c r="P65" s="764"/>
      <c r="Q65" s="764"/>
      <c r="R65" s="764"/>
      <c r="S65" s="764"/>
      <c r="T65" s="764"/>
      <c r="U65" s="965" t="s">
        <v>1508</v>
      </c>
      <c r="V65" s="764"/>
      <c r="W65" s="764"/>
      <c r="X65" s="764"/>
      <c r="Y65" s="764"/>
      <c r="Z65" s="764"/>
      <c r="AA65" s="764"/>
      <c r="AB65" s="764"/>
      <c r="AC65" s="764"/>
      <c r="AD65" s="764"/>
      <c r="AE65" s="764"/>
      <c r="AF65" s="764"/>
      <c r="AG65" s="764"/>
      <c r="AH65" s="765"/>
      <c r="AL65" s="110"/>
      <c r="AM65" s="110"/>
      <c r="AN65" s="110"/>
      <c r="AO65" s="110"/>
      <c r="AP65" s="110"/>
      <c r="AQ65" s="110"/>
      <c r="AR65" s="110"/>
      <c r="AS65" s="110"/>
      <c r="AT65" s="110"/>
      <c r="AU65" s="110"/>
      <c r="AV65" s="110"/>
      <c r="AW65" s="110"/>
      <c r="AX65" s="110"/>
      <c r="AY65" s="110"/>
      <c r="AZ65" s="110"/>
      <c r="BA65" s="110"/>
      <c r="BB65" s="110"/>
      <c r="BC65" s="110"/>
      <c r="BD65" s="110"/>
      <c r="BE65" s="110"/>
      <c r="BF65" s="110"/>
      <c r="BG65" s="110"/>
      <c r="BH65" s="110"/>
      <c r="BI65" s="110"/>
      <c r="BJ65" s="110"/>
      <c r="BK65" s="110"/>
      <c r="BL65" s="110"/>
      <c r="BM65" s="110"/>
      <c r="BN65" s="110"/>
      <c r="BO65" s="110"/>
      <c r="BP65" s="110"/>
      <c r="BQ65" s="110"/>
      <c r="BR65" s="110"/>
      <c r="BS65" s="110"/>
      <c r="BT65" s="110"/>
      <c r="BU65" s="110"/>
      <c r="BV65" s="110"/>
      <c r="BW65" s="110"/>
      <c r="BX65" s="110"/>
      <c r="BY65" s="110"/>
      <c r="BZ65" s="110"/>
      <c r="CA65" s="110"/>
      <c r="CB65" s="110"/>
      <c r="CC65" s="110"/>
      <c r="CD65" s="110"/>
      <c r="CE65" s="110"/>
      <c r="CF65" s="110"/>
      <c r="CG65" s="110"/>
      <c r="CH65" s="110"/>
      <c r="CI65" s="110"/>
      <c r="CJ65" s="110"/>
      <c r="CK65" s="110"/>
      <c r="CL65" s="110"/>
      <c r="CM65" s="110"/>
      <c r="CN65" s="110"/>
      <c r="CO65" s="110"/>
      <c r="CP65" s="110"/>
      <c r="CQ65" s="110"/>
      <c r="CR65" s="110"/>
      <c r="CS65" s="110"/>
      <c r="CT65" s="110"/>
      <c r="CU65" s="110"/>
      <c r="CV65" s="110"/>
      <c r="CW65" s="110"/>
      <c r="CX65" s="110"/>
    </row>
    <row r="66" spans="7:102" ht="14.25" customHeight="1" x14ac:dyDescent="0.25">
      <c r="G66" s="956" t="s">
        <v>796</v>
      </c>
      <c r="H66" s="794"/>
      <c r="I66" s="794"/>
      <c r="J66" s="794"/>
      <c r="K66" s="794"/>
      <c r="L66" s="794"/>
      <c r="M66" s="958" t="s">
        <v>1511</v>
      </c>
      <c r="N66" s="764"/>
      <c r="O66" s="764"/>
      <c r="P66" s="764"/>
      <c r="Q66" s="965" t="s">
        <v>1510</v>
      </c>
      <c r="R66" s="764"/>
      <c r="S66" s="764"/>
      <c r="T66" s="765"/>
      <c r="U66" s="957" t="s">
        <v>796</v>
      </c>
      <c r="V66" s="794"/>
      <c r="W66" s="794"/>
      <c r="X66" s="794"/>
      <c r="Y66" s="794"/>
      <c r="Z66" s="794"/>
      <c r="AA66" s="965" t="s">
        <v>1511</v>
      </c>
      <c r="AB66" s="764"/>
      <c r="AC66" s="764"/>
      <c r="AD66" s="765"/>
      <c r="AE66" s="965" t="s">
        <v>1510</v>
      </c>
      <c r="AF66" s="764"/>
      <c r="AG66" s="764"/>
      <c r="AH66" s="765"/>
      <c r="AL66" s="110"/>
      <c r="AM66" s="110"/>
      <c r="AN66" s="110"/>
      <c r="AO66" s="110"/>
      <c r="AP66" s="110"/>
      <c r="AQ66" s="110"/>
      <c r="AR66" s="110"/>
      <c r="AS66" s="110"/>
      <c r="AT66" s="110"/>
      <c r="AU66" s="110"/>
      <c r="AV66" s="110"/>
      <c r="AW66" s="110"/>
      <c r="AX66" s="110"/>
      <c r="AY66" s="110"/>
      <c r="AZ66" s="110"/>
      <c r="BA66" s="110"/>
      <c r="BB66" s="110"/>
      <c r="BC66" s="110"/>
      <c r="BD66" s="110"/>
      <c r="BE66" s="110"/>
      <c r="BF66" s="110"/>
      <c r="BG66" s="110"/>
      <c r="BH66" s="110"/>
      <c r="BI66" s="110"/>
      <c r="BJ66" s="110"/>
      <c r="BK66" s="110"/>
      <c r="BL66" s="110"/>
      <c r="BM66" s="110"/>
      <c r="BN66" s="110"/>
      <c r="BO66" s="110"/>
      <c r="BP66" s="110"/>
      <c r="BQ66" s="110"/>
      <c r="BR66" s="110"/>
      <c r="BS66" s="110"/>
      <c r="BT66" s="110"/>
      <c r="BU66" s="110"/>
      <c r="BV66" s="110"/>
      <c r="BW66" s="110"/>
      <c r="BX66" s="110"/>
      <c r="BY66" s="110"/>
      <c r="BZ66" s="110"/>
      <c r="CA66" s="110"/>
      <c r="CB66" s="110"/>
      <c r="CC66" s="110"/>
      <c r="CD66" s="110"/>
      <c r="CE66" s="110"/>
      <c r="CF66" s="110"/>
      <c r="CG66" s="110"/>
      <c r="CH66" s="110"/>
      <c r="CI66" s="110"/>
      <c r="CJ66" s="110"/>
      <c r="CK66" s="110"/>
      <c r="CL66" s="110"/>
      <c r="CM66" s="110"/>
      <c r="CN66" s="110"/>
      <c r="CO66" s="110"/>
      <c r="CP66" s="110"/>
      <c r="CQ66" s="110"/>
      <c r="CR66" s="110"/>
      <c r="CS66" s="110"/>
      <c r="CT66" s="110"/>
      <c r="CU66" s="110"/>
      <c r="CV66" s="110"/>
      <c r="CW66" s="110"/>
      <c r="CX66" s="110"/>
    </row>
    <row r="67" spans="7:102" ht="14.25" customHeight="1" x14ac:dyDescent="0.25">
      <c r="G67" s="184"/>
      <c r="M67" s="184"/>
      <c r="Q67" s="184"/>
      <c r="T67" s="186"/>
      <c r="AA67" s="184"/>
      <c r="AD67" s="186"/>
      <c r="AE67" s="184"/>
      <c r="AH67" s="186"/>
      <c r="AL67" s="110"/>
      <c r="AM67" s="110"/>
      <c r="AN67" s="110"/>
      <c r="AO67" s="110"/>
      <c r="AP67" s="110"/>
      <c r="AQ67" s="110"/>
      <c r="AR67" s="110"/>
      <c r="AS67" s="110"/>
      <c r="AT67" s="110"/>
      <c r="AU67" s="110"/>
      <c r="AV67" s="110"/>
      <c r="AW67" s="110"/>
      <c r="AX67" s="110"/>
      <c r="AY67" s="110"/>
      <c r="AZ67" s="110"/>
      <c r="BA67" s="110"/>
      <c r="BB67" s="110"/>
      <c r="BC67" s="110"/>
      <c r="BD67" s="110"/>
      <c r="BE67" s="110"/>
      <c r="BF67" s="110"/>
      <c r="BG67" s="110"/>
      <c r="BH67" s="110"/>
      <c r="BI67" s="110"/>
      <c r="BJ67" s="110"/>
      <c r="BK67" s="110"/>
      <c r="BL67" s="110"/>
      <c r="BM67" s="110"/>
      <c r="BN67" s="110"/>
      <c r="BO67" s="110"/>
      <c r="BP67" s="110"/>
      <c r="BQ67" s="110"/>
      <c r="BR67" s="110"/>
      <c r="BS67" s="110"/>
      <c r="BT67" s="110"/>
      <c r="BU67" s="110"/>
      <c r="BV67" s="110"/>
      <c r="BW67" s="110"/>
      <c r="BX67" s="110"/>
      <c r="BY67" s="110"/>
      <c r="BZ67" s="110"/>
      <c r="CA67" s="110"/>
      <c r="CB67" s="110"/>
      <c r="CC67" s="110"/>
      <c r="CD67" s="110"/>
      <c r="CE67" s="110"/>
      <c r="CF67" s="110"/>
      <c r="CG67" s="110"/>
      <c r="CH67" s="110"/>
      <c r="CI67" s="110"/>
      <c r="CJ67" s="110"/>
      <c r="CK67" s="110"/>
      <c r="CL67" s="110"/>
      <c r="CM67" s="110"/>
      <c r="CN67" s="110"/>
      <c r="CO67" s="110"/>
      <c r="CP67" s="110"/>
      <c r="CQ67" s="110"/>
      <c r="CR67" s="110"/>
      <c r="CS67" s="110"/>
      <c r="CT67" s="110"/>
      <c r="CU67" s="110"/>
      <c r="CV67" s="110"/>
      <c r="CW67" s="110"/>
      <c r="CX67" s="110"/>
    </row>
    <row r="68" spans="7:102" ht="14.25" customHeight="1" x14ac:dyDescent="0.25">
      <c r="G68" s="294" t="s">
        <v>1681</v>
      </c>
      <c r="H68" s="295"/>
      <c r="I68" s="295"/>
      <c r="J68" s="295"/>
      <c r="K68" s="295"/>
      <c r="L68" s="295"/>
      <c r="M68" s="294"/>
      <c r="N68" s="295"/>
      <c r="O68" s="295"/>
      <c r="P68" s="295"/>
      <c r="Q68" s="294"/>
      <c r="R68" s="295"/>
      <c r="S68" s="295"/>
      <c r="T68" s="296"/>
      <c r="U68" s="294" t="s">
        <v>1681</v>
      </c>
      <c r="V68" s="295"/>
      <c r="W68" s="295"/>
      <c r="X68" s="295"/>
      <c r="Y68" s="295"/>
      <c r="Z68" s="295"/>
      <c r="AA68" s="294"/>
      <c r="AB68" s="295"/>
      <c r="AC68" s="295"/>
      <c r="AD68" s="296"/>
      <c r="AE68" s="294"/>
      <c r="AF68" s="295"/>
      <c r="AG68" s="295"/>
      <c r="AH68" s="296"/>
      <c r="AL68" s="110"/>
      <c r="AM68" s="110"/>
      <c r="AN68" s="110"/>
      <c r="AO68" s="110"/>
      <c r="AP68" s="110"/>
      <c r="AQ68" s="110"/>
      <c r="AR68" s="110"/>
      <c r="AS68" s="110"/>
      <c r="AT68" s="110"/>
      <c r="AU68" s="110"/>
      <c r="AV68" s="110"/>
      <c r="AW68" s="110"/>
      <c r="AX68" s="110"/>
      <c r="AY68" s="110"/>
      <c r="AZ68" s="110"/>
      <c r="BA68" s="110"/>
      <c r="BB68" s="110"/>
      <c r="BC68" s="110"/>
      <c r="BD68" s="110"/>
      <c r="BE68" s="110"/>
      <c r="BF68" s="110"/>
      <c r="BG68" s="110"/>
      <c r="BH68" s="110"/>
      <c r="BI68" s="110"/>
      <c r="BJ68" s="110"/>
      <c r="BK68" s="110"/>
      <c r="BL68" s="110"/>
      <c r="BM68" s="110"/>
      <c r="BN68" s="110"/>
      <c r="BO68" s="110"/>
      <c r="BP68" s="110"/>
      <c r="BQ68" s="110"/>
      <c r="BR68" s="110"/>
      <c r="BS68" s="110"/>
      <c r="BT68" s="110"/>
      <c r="BU68" s="110"/>
      <c r="BV68" s="110"/>
      <c r="BW68" s="110"/>
      <c r="BX68" s="110"/>
      <c r="BY68" s="110"/>
      <c r="BZ68" s="110"/>
      <c r="CA68" s="110"/>
      <c r="CB68" s="110"/>
      <c r="CC68" s="110"/>
      <c r="CD68" s="110"/>
      <c r="CE68" s="110"/>
      <c r="CF68" s="110"/>
      <c r="CG68" s="110"/>
      <c r="CH68" s="110"/>
      <c r="CI68" s="110"/>
      <c r="CJ68" s="110"/>
      <c r="CK68" s="110"/>
      <c r="CL68" s="110"/>
      <c r="CM68" s="110"/>
      <c r="CN68" s="110"/>
      <c r="CO68" s="110"/>
      <c r="CP68" s="110"/>
      <c r="CQ68" s="110"/>
      <c r="CR68" s="110"/>
      <c r="CS68" s="110"/>
      <c r="CT68" s="110"/>
      <c r="CU68" s="110"/>
      <c r="CV68" s="110"/>
      <c r="CW68" s="110"/>
      <c r="CX68" s="110"/>
    </row>
    <row r="69" spans="7:102" ht="14.25" customHeight="1" x14ac:dyDescent="0.25">
      <c r="G69" s="294" t="s">
        <v>1681</v>
      </c>
      <c r="H69" s="295"/>
      <c r="I69" s="295"/>
      <c r="J69" s="295"/>
      <c r="K69" s="295"/>
      <c r="L69" s="295"/>
      <c r="M69" s="294"/>
      <c r="N69" s="295"/>
      <c r="O69" s="295"/>
      <c r="P69" s="295"/>
      <c r="Q69" s="294"/>
      <c r="R69" s="295"/>
      <c r="S69" s="295"/>
      <c r="T69" s="296"/>
      <c r="U69" s="294"/>
      <c r="V69" s="295"/>
      <c r="W69" s="295"/>
      <c r="X69" s="295"/>
      <c r="Y69" s="295"/>
      <c r="Z69" s="295"/>
      <c r="AA69" s="294"/>
      <c r="AB69" s="295"/>
      <c r="AC69" s="295"/>
      <c r="AD69" s="296"/>
      <c r="AE69" s="294"/>
      <c r="AF69" s="295"/>
      <c r="AG69" s="295"/>
      <c r="AH69" s="296"/>
      <c r="AL69" s="110"/>
      <c r="AM69" s="110"/>
      <c r="AN69" s="110"/>
      <c r="AO69" s="110"/>
      <c r="AP69" s="110"/>
      <c r="AQ69" s="110"/>
      <c r="AR69" s="110"/>
      <c r="AS69" s="110"/>
      <c r="AT69" s="110"/>
      <c r="AU69" s="110"/>
      <c r="AV69" s="110"/>
      <c r="AW69" s="110"/>
      <c r="AX69" s="110"/>
      <c r="AY69" s="110"/>
      <c r="AZ69" s="110"/>
      <c r="BA69" s="110"/>
      <c r="BB69" s="110"/>
      <c r="BC69" s="110"/>
      <c r="BD69" s="110"/>
      <c r="BE69" s="110"/>
      <c r="BF69" s="110"/>
      <c r="BG69" s="110"/>
      <c r="BH69" s="110"/>
      <c r="BI69" s="110"/>
      <c r="BJ69" s="110"/>
      <c r="BK69" s="110"/>
      <c r="BL69" s="110"/>
      <c r="BM69" s="110"/>
      <c r="BN69" s="110"/>
      <c r="BO69" s="110"/>
      <c r="BP69" s="110"/>
      <c r="BQ69" s="110"/>
      <c r="BR69" s="110"/>
      <c r="BS69" s="110"/>
      <c r="BT69" s="110"/>
      <c r="BU69" s="110"/>
      <c r="BV69" s="110"/>
      <c r="BW69" s="110"/>
      <c r="BX69" s="110"/>
      <c r="BY69" s="110"/>
      <c r="BZ69" s="110"/>
      <c r="CA69" s="110"/>
      <c r="CB69" s="110"/>
      <c r="CC69" s="110"/>
      <c r="CD69" s="110"/>
      <c r="CE69" s="110"/>
      <c r="CF69" s="110"/>
      <c r="CG69" s="110"/>
      <c r="CH69" s="110"/>
      <c r="CI69" s="110"/>
      <c r="CJ69" s="110"/>
      <c r="CK69" s="110"/>
      <c r="CL69" s="110"/>
      <c r="CM69" s="110"/>
      <c r="CN69" s="110"/>
      <c r="CO69" s="110"/>
      <c r="CP69" s="110"/>
      <c r="CQ69" s="110"/>
      <c r="CR69" s="110"/>
      <c r="CS69" s="110"/>
      <c r="CT69" s="110"/>
      <c r="CU69" s="110"/>
      <c r="CV69" s="110"/>
      <c r="CW69" s="110"/>
      <c r="CX69" s="110"/>
    </row>
    <row r="70" spans="7:102" ht="14.25" customHeight="1" x14ac:dyDescent="0.25">
      <c r="G70" s="294" t="s">
        <v>1681</v>
      </c>
      <c r="H70" s="295"/>
      <c r="I70" s="295"/>
      <c r="J70" s="295"/>
      <c r="K70" s="295"/>
      <c r="L70" s="295"/>
      <c r="M70" s="294"/>
      <c r="N70" s="295"/>
      <c r="O70" s="295"/>
      <c r="P70" s="295"/>
      <c r="Q70" s="294"/>
      <c r="R70" s="295"/>
      <c r="S70" s="295"/>
      <c r="T70" s="296"/>
      <c r="U70" s="294"/>
      <c r="V70" s="295"/>
      <c r="W70" s="295"/>
      <c r="X70" s="295"/>
      <c r="Y70" s="295"/>
      <c r="Z70" s="295"/>
      <c r="AA70" s="294"/>
      <c r="AB70" s="295"/>
      <c r="AC70" s="295"/>
      <c r="AD70" s="296"/>
      <c r="AE70" s="294"/>
      <c r="AF70" s="295"/>
      <c r="AG70" s="295"/>
      <c r="AH70" s="296"/>
      <c r="AL70" s="110"/>
      <c r="AM70" s="110"/>
      <c r="AN70" s="110"/>
      <c r="AO70" s="110"/>
      <c r="AP70" s="110"/>
      <c r="AQ70" s="110"/>
      <c r="AR70" s="110"/>
      <c r="AS70" s="110"/>
      <c r="AT70" s="110"/>
      <c r="AU70" s="110"/>
      <c r="AV70" s="110"/>
      <c r="AW70" s="110"/>
      <c r="AX70" s="110"/>
      <c r="AY70" s="110"/>
      <c r="AZ70" s="110"/>
      <c r="BA70" s="110"/>
      <c r="BB70" s="110"/>
      <c r="BC70" s="110"/>
      <c r="BD70" s="110"/>
      <c r="BE70" s="110"/>
      <c r="BF70" s="110"/>
      <c r="BG70" s="110"/>
      <c r="BH70" s="110"/>
      <c r="BI70" s="110"/>
      <c r="BJ70" s="110"/>
      <c r="BK70" s="110"/>
      <c r="BL70" s="110"/>
      <c r="BM70" s="110"/>
      <c r="BN70" s="110"/>
      <c r="BO70" s="110"/>
      <c r="BP70" s="110"/>
      <c r="BQ70" s="110"/>
      <c r="BR70" s="110"/>
      <c r="BS70" s="110"/>
      <c r="BT70" s="110"/>
      <c r="BU70" s="110"/>
      <c r="BV70" s="110"/>
      <c r="BW70" s="110"/>
      <c r="BX70" s="110"/>
      <c r="BY70" s="110"/>
      <c r="BZ70" s="110"/>
      <c r="CA70" s="110"/>
      <c r="CB70" s="110"/>
      <c r="CC70" s="110"/>
      <c r="CD70" s="110"/>
      <c r="CE70" s="110"/>
      <c r="CF70" s="110"/>
      <c r="CG70" s="110"/>
      <c r="CH70" s="110"/>
      <c r="CI70" s="110"/>
      <c r="CJ70" s="110"/>
      <c r="CK70" s="110"/>
      <c r="CL70" s="110"/>
      <c r="CM70" s="110"/>
      <c r="CN70" s="110"/>
      <c r="CO70" s="110"/>
      <c r="CP70" s="110"/>
      <c r="CQ70" s="110"/>
      <c r="CR70" s="110"/>
      <c r="CS70" s="110"/>
      <c r="CT70" s="110"/>
      <c r="CU70" s="110"/>
      <c r="CV70" s="110"/>
      <c r="CW70" s="110"/>
      <c r="CX70" s="110"/>
    </row>
    <row r="71" spans="7:102" ht="14.25" customHeight="1" x14ac:dyDescent="0.25">
      <c r="G71" s="294" t="s">
        <v>1681</v>
      </c>
      <c r="H71" s="295"/>
      <c r="I71" s="295"/>
      <c r="J71" s="295"/>
      <c r="K71" s="295"/>
      <c r="L71" s="295"/>
      <c r="M71" s="294"/>
      <c r="N71" s="295"/>
      <c r="O71" s="295"/>
      <c r="P71" s="295"/>
      <c r="Q71" s="294"/>
      <c r="R71" s="295"/>
      <c r="S71" s="295"/>
      <c r="T71" s="296"/>
      <c r="U71" s="294"/>
      <c r="V71" s="295"/>
      <c r="W71" s="295"/>
      <c r="X71" s="295"/>
      <c r="Y71" s="295"/>
      <c r="Z71" s="295"/>
      <c r="AA71" s="294"/>
      <c r="AB71" s="295"/>
      <c r="AC71" s="295"/>
      <c r="AD71" s="296"/>
      <c r="AE71" s="294"/>
      <c r="AF71" s="295"/>
      <c r="AG71" s="295"/>
      <c r="AH71" s="296"/>
      <c r="AI71" s="110"/>
      <c r="AJ71" s="110"/>
      <c r="AK71" s="110"/>
      <c r="AL71" s="110"/>
      <c r="AM71" s="110"/>
      <c r="AN71" s="110"/>
      <c r="AO71" s="110"/>
      <c r="AP71" s="110"/>
      <c r="AQ71" s="110"/>
      <c r="AR71" s="110"/>
      <c r="AS71" s="110"/>
      <c r="AT71" s="110"/>
      <c r="AU71" s="110"/>
      <c r="AV71" s="110"/>
      <c r="AW71" s="110"/>
      <c r="AX71" s="110"/>
      <c r="AY71" s="110"/>
      <c r="AZ71" s="110"/>
      <c r="BA71" s="110"/>
      <c r="BB71" s="110"/>
      <c r="BC71" s="110"/>
      <c r="BD71" s="110"/>
      <c r="BE71" s="110"/>
      <c r="BF71" s="110"/>
      <c r="BG71" s="110"/>
      <c r="BH71" s="110"/>
      <c r="BI71" s="110"/>
      <c r="BJ71" s="110"/>
      <c r="BK71" s="110"/>
      <c r="BL71" s="110"/>
      <c r="BM71" s="110"/>
      <c r="BN71" s="110"/>
      <c r="BO71" s="110"/>
      <c r="BP71" s="110"/>
      <c r="BQ71" s="110"/>
      <c r="BR71" s="110"/>
      <c r="BS71" s="110"/>
      <c r="BT71" s="110"/>
      <c r="BU71" s="110"/>
      <c r="BV71" s="110"/>
      <c r="BW71" s="110"/>
      <c r="BX71" s="110"/>
      <c r="BY71" s="110"/>
      <c r="BZ71" s="110"/>
      <c r="CA71" s="110"/>
      <c r="CB71" s="110"/>
      <c r="CC71" s="110"/>
      <c r="CD71" s="110"/>
      <c r="CE71" s="110"/>
      <c r="CF71" s="110"/>
      <c r="CG71" s="110"/>
      <c r="CH71" s="110"/>
      <c r="CI71" s="110"/>
      <c r="CJ71" s="110"/>
      <c r="CK71" s="110"/>
      <c r="CL71" s="110"/>
      <c r="CM71" s="110"/>
      <c r="CN71" s="110"/>
      <c r="CO71" s="110"/>
      <c r="CP71" s="110"/>
      <c r="CQ71" s="110"/>
      <c r="CR71" s="110"/>
      <c r="CS71" s="110"/>
      <c r="CT71" s="110"/>
      <c r="CU71" s="110"/>
      <c r="CV71" s="110"/>
      <c r="CW71" s="110"/>
      <c r="CX71" s="110"/>
    </row>
    <row r="72" spans="7:102" ht="14.25" customHeight="1" x14ac:dyDescent="0.25">
      <c r="G72" s="294" t="s">
        <v>1681</v>
      </c>
      <c r="H72" s="295"/>
      <c r="I72" s="295"/>
      <c r="J72" s="295"/>
      <c r="K72" s="295"/>
      <c r="L72" s="295"/>
      <c r="M72" s="294"/>
      <c r="N72" s="295"/>
      <c r="O72" s="295"/>
      <c r="P72" s="295"/>
      <c r="Q72" s="294"/>
      <c r="R72" s="295"/>
      <c r="S72" s="295"/>
      <c r="T72" s="296"/>
      <c r="U72" s="294"/>
      <c r="V72" s="295"/>
      <c r="W72" s="295"/>
      <c r="X72" s="295"/>
      <c r="Y72" s="295"/>
      <c r="Z72" s="295"/>
      <c r="AA72" s="294"/>
      <c r="AB72" s="295"/>
      <c r="AC72" s="295"/>
      <c r="AD72" s="296"/>
      <c r="AE72" s="294"/>
      <c r="AF72" s="295"/>
      <c r="AG72" s="295"/>
      <c r="AH72" s="296"/>
      <c r="AI72" s="110"/>
      <c r="AJ72" s="110"/>
      <c r="AK72" s="110"/>
      <c r="AL72" s="110"/>
      <c r="AM72" s="110"/>
      <c r="AN72" s="110"/>
      <c r="AO72" s="110"/>
      <c r="AP72" s="110"/>
      <c r="AQ72" s="110"/>
      <c r="AR72" s="110"/>
      <c r="AS72" s="110"/>
      <c r="AT72" s="110"/>
      <c r="AU72" s="110"/>
      <c r="AV72" s="110"/>
      <c r="AW72" s="110"/>
      <c r="AX72" s="110"/>
      <c r="AY72" s="110"/>
      <c r="AZ72" s="110"/>
      <c r="BA72" s="110"/>
      <c r="BB72" s="110"/>
      <c r="BC72" s="110"/>
      <c r="BD72" s="110"/>
      <c r="BE72" s="110"/>
      <c r="BF72" s="110"/>
      <c r="BG72" s="110"/>
      <c r="BH72" s="110"/>
      <c r="BI72" s="110"/>
      <c r="BJ72" s="110"/>
      <c r="BK72" s="110"/>
      <c r="BL72" s="110"/>
      <c r="BM72" s="110"/>
      <c r="BN72" s="110"/>
      <c r="BO72" s="110"/>
      <c r="BP72" s="110"/>
      <c r="BQ72" s="110"/>
      <c r="BR72" s="110"/>
      <c r="BS72" s="110"/>
      <c r="BT72" s="110"/>
      <c r="BU72" s="110"/>
      <c r="BV72" s="110"/>
      <c r="BW72" s="110"/>
      <c r="BX72" s="110"/>
      <c r="BY72" s="110"/>
      <c r="BZ72" s="110"/>
      <c r="CA72" s="110"/>
      <c r="CB72" s="110"/>
      <c r="CC72" s="110"/>
      <c r="CD72" s="110"/>
      <c r="CE72" s="110"/>
      <c r="CF72" s="110"/>
      <c r="CG72" s="110"/>
      <c r="CH72" s="110"/>
      <c r="CI72" s="110"/>
      <c r="CJ72" s="110"/>
      <c r="CK72" s="110"/>
      <c r="CL72" s="110"/>
      <c r="CM72" s="110"/>
      <c r="CN72" s="110"/>
      <c r="CO72" s="110"/>
      <c r="CP72" s="110"/>
      <c r="CQ72" s="110"/>
      <c r="CR72" s="110"/>
      <c r="CS72" s="110"/>
      <c r="CT72" s="110"/>
      <c r="CU72" s="110"/>
      <c r="CV72" s="110"/>
      <c r="CW72" s="110"/>
      <c r="CX72" s="110"/>
    </row>
    <row r="73" spans="7:102" ht="14.25" customHeight="1" x14ac:dyDescent="0.25">
      <c r="G73" s="294" t="s">
        <v>1681</v>
      </c>
      <c r="H73" s="295"/>
      <c r="I73" s="295"/>
      <c r="J73" s="295"/>
      <c r="K73" s="295"/>
      <c r="L73" s="295"/>
      <c r="M73" s="294"/>
      <c r="N73" s="295"/>
      <c r="O73" s="295"/>
      <c r="P73" s="295"/>
      <c r="Q73" s="294"/>
      <c r="R73" s="295"/>
      <c r="S73" s="295"/>
      <c r="T73" s="296"/>
      <c r="U73" s="294"/>
      <c r="V73" s="295"/>
      <c r="W73" s="295"/>
      <c r="X73" s="295"/>
      <c r="Y73" s="295"/>
      <c r="Z73" s="295"/>
      <c r="AA73" s="294"/>
      <c r="AB73" s="295"/>
      <c r="AC73" s="295"/>
      <c r="AD73" s="296"/>
      <c r="AE73" s="294"/>
      <c r="AF73" s="295"/>
      <c r="AG73" s="295"/>
      <c r="AH73" s="296"/>
      <c r="AI73" s="110"/>
      <c r="AJ73" s="110"/>
      <c r="AK73" s="110"/>
      <c r="AL73" s="110"/>
      <c r="AM73" s="110"/>
      <c r="AN73" s="110"/>
      <c r="AO73" s="110"/>
      <c r="AP73" s="110"/>
      <c r="AQ73" s="110"/>
      <c r="AR73" s="110"/>
      <c r="AS73" s="110"/>
      <c r="AT73" s="110"/>
      <c r="AU73" s="110"/>
      <c r="AV73" s="110"/>
      <c r="AW73" s="110"/>
      <c r="AX73" s="110"/>
      <c r="AY73" s="110"/>
      <c r="AZ73" s="110"/>
      <c r="BA73" s="110"/>
      <c r="BB73" s="110"/>
      <c r="BC73" s="110"/>
      <c r="BD73" s="110"/>
      <c r="BE73" s="110"/>
      <c r="BF73" s="110"/>
      <c r="BG73" s="110"/>
      <c r="BH73" s="110"/>
      <c r="BI73" s="110"/>
      <c r="BJ73" s="110"/>
      <c r="BK73" s="110"/>
      <c r="BL73" s="110"/>
      <c r="BM73" s="110"/>
      <c r="BN73" s="110"/>
      <c r="BO73" s="110"/>
      <c r="BP73" s="110"/>
      <c r="BQ73" s="110"/>
      <c r="BR73" s="110"/>
      <c r="BS73" s="110"/>
      <c r="BT73" s="110"/>
      <c r="BU73" s="110"/>
      <c r="BV73" s="110"/>
      <c r="BW73" s="110"/>
      <c r="BX73" s="110"/>
      <c r="BY73" s="110"/>
      <c r="BZ73" s="110"/>
      <c r="CA73" s="110"/>
      <c r="CB73" s="110"/>
      <c r="CC73" s="110"/>
      <c r="CD73" s="110"/>
      <c r="CE73" s="110"/>
      <c r="CF73" s="110"/>
      <c r="CG73" s="110"/>
      <c r="CH73" s="110"/>
      <c r="CI73" s="110"/>
      <c r="CJ73" s="110"/>
      <c r="CK73" s="110"/>
      <c r="CL73" s="110"/>
      <c r="CM73" s="110"/>
      <c r="CN73" s="110"/>
      <c r="CO73" s="110"/>
      <c r="CP73" s="110"/>
      <c r="CQ73" s="110"/>
      <c r="CR73" s="110"/>
      <c r="CS73" s="110"/>
      <c r="CT73" s="110"/>
      <c r="CU73" s="110"/>
      <c r="CV73" s="110"/>
      <c r="CW73" s="110"/>
      <c r="CX73" s="110"/>
    </row>
    <row r="74" spans="7:102" ht="14.25" customHeight="1" x14ac:dyDescent="0.25">
      <c r="G74" s="294" t="s">
        <v>1681</v>
      </c>
      <c r="H74" s="295"/>
      <c r="I74" s="295"/>
      <c r="J74" s="295"/>
      <c r="K74" s="295"/>
      <c r="L74" s="295"/>
      <c r="M74" s="294"/>
      <c r="N74" s="295"/>
      <c r="O74" s="295"/>
      <c r="P74" s="295"/>
      <c r="Q74" s="294"/>
      <c r="R74" s="295"/>
      <c r="S74" s="295"/>
      <c r="T74" s="296"/>
      <c r="U74" s="294"/>
      <c r="V74" s="295"/>
      <c r="W74" s="295"/>
      <c r="X74" s="295"/>
      <c r="Y74" s="295"/>
      <c r="Z74" s="295"/>
      <c r="AA74" s="294"/>
      <c r="AB74" s="295"/>
      <c r="AC74" s="295"/>
      <c r="AD74" s="296"/>
      <c r="AE74" s="294"/>
      <c r="AF74" s="295"/>
      <c r="AG74" s="295"/>
      <c r="AH74" s="296"/>
      <c r="AI74" s="110"/>
      <c r="AJ74" s="110"/>
      <c r="AK74" s="110"/>
      <c r="AL74" s="110"/>
      <c r="AM74" s="110"/>
      <c r="AN74" s="110"/>
      <c r="AO74" s="110"/>
      <c r="AP74" s="110"/>
      <c r="AQ74" s="110"/>
      <c r="AR74" s="110"/>
      <c r="AS74" s="110"/>
      <c r="AT74" s="110"/>
      <c r="AU74" s="110"/>
      <c r="AV74" s="110"/>
      <c r="AW74" s="110"/>
      <c r="AX74" s="110"/>
      <c r="AY74" s="110"/>
      <c r="AZ74" s="110"/>
      <c r="BA74" s="110"/>
      <c r="BB74" s="110"/>
      <c r="BC74" s="110"/>
      <c r="BD74" s="110"/>
      <c r="BE74" s="110"/>
      <c r="BF74" s="110"/>
      <c r="BG74" s="110"/>
      <c r="BH74" s="110"/>
      <c r="BI74" s="110"/>
      <c r="BJ74" s="110"/>
      <c r="BK74" s="110"/>
      <c r="BL74" s="110"/>
      <c r="BM74" s="110"/>
      <c r="BN74" s="110"/>
      <c r="BO74" s="110"/>
      <c r="BP74" s="110"/>
      <c r="BQ74" s="110"/>
      <c r="BR74" s="110"/>
      <c r="BS74" s="110"/>
      <c r="BT74" s="110"/>
      <c r="BU74" s="110"/>
      <c r="BV74" s="110"/>
      <c r="BW74" s="110"/>
      <c r="BX74" s="110"/>
      <c r="BY74" s="110"/>
      <c r="BZ74" s="110"/>
      <c r="CA74" s="110"/>
      <c r="CB74" s="110"/>
      <c r="CC74" s="110"/>
      <c r="CD74" s="110"/>
      <c r="CE74" s="110"/>
      <c r="CF74" s="110"/>
      <c r="CG74" s="110"/>
      <c r="CH74" s="110"/>
      <c r="CI74" s="110"/>
      <c r="CJ74" s="110"/>
      <c r="CK74" s="110"/>
      <c r="CL74" s="110"/>
      <c r="CM74" s="110"/>
      <c r="CN74" s="110"/>
      <c r="CO74" s="110"/>
      <c r="CP74" s="110"/>
      <c r="CQ74" s="110"/>
      <c r="CR74" s="110"/>
      <c r="CS74" s="110"/>
      <c r="CT74" s="110"/>
      <c r="CU74" s="110"/>
      <c r="CV74" s="110"/>
      <c r="CW74" s="110"/>
      <c r="CX74" s="110"/>
    </row>
    <row r="75" spans="7:102" ht="14.25" customHeight="1" x14ac:dyDescent="0.25">
      <c r="G75" s="294" t="s">
        <v>1681</v>
      </c>
      <c r="H75" s="295"/>
      <c r="I75" s="295"/>
      <c r="J75" s="295"/>
      <c r="K75" s="295"/>
      <c r="L75" s="295"/>
      <c r="M75" s="294"/>
      <c r="N75" s="295"/>
      <c r="O75" s="295"/>
      <c r="P75" s="295"/>
      <c r="Q75" s="294"/>
      <c r="R75" s="295"/>
      <c r="S75" s="295"/>
      <c r="T75" s="296"/>
      <c r="U75" s="294"/>
      <c r="V75" s="295"/>
      <c r="W75" s="295"/>
      <c r="X75" s="295"/>
      <c r="Y75" s="295"/>
      <c r="Z75" s="295"/>
      <c r="AA75" s="294"/>
      <c r="AB75" s="295"/>
      <c r="AC75" s="295"/>
      <c r="AD75" s="296"/>
      <c r="AE75" s="294"/>
      <c r="AF75" s="295"/>
      <c r="AG75" s="295"/>
      <c r="AH75" s="296"/>
      <c r="AI75" s="110"/>
      <c r="AJ75" s="110"/>
      <c r="AK75" s="110"/>
      <c r="AL75" s="110"/>
      <c r="AM75" s="110"/>
      <c r="AN75" s="110"/>
      <c r="AO75" s="110"/>
      <c r="AP75" s="110"/>
      <c r="AQ75" s="110"/>
      <c r="AR75" s="110"/>
      <c r="AS75" s="110"/>
      <c r="AT75" s="110"/>
      <c r="AU75" s="110"/>
      <c r="AV75" s="110"/>
      <c r="AW75" s="110"/>
      <c r="AX75" s="110"/>
      <c r="AY75" s="110"/>
      <c r="AZ75" s="110"/>
      <c r="BA75" s="110"/>
      <c r="BB75" s="110"/>
      <c r="BC75" s="110"/>
      <c r="BD75" s="110"/>
      <c r="BE75" s="110"/>
      <c r="BF75" s="110"/>
      <c r="BG75" s="110"/>
      <c r="BH75" s="110"/>
      <c r="BI75" s="110"/>
      <c r="BJ75" s="110"/>
      <c r="BK75" s="110"/>
      <c r="BL75" s="110"/>
      <c r="BM75" s="110"/>
      <c r="BN75" s="110"/>
      <c r="BO75" s="110"/>
      <c r="BP75" s="110"/>
      <c r="BQ75" s="110"/>
      <c r="BR75" s="110"/>
      <c r="BS75" s="110"/>
      <c r="BT75" s="110"/>
      <c r="BU75" s="110"/>
      <c r="BV75" s="110"/>
      <c r="BW75" s="110"/>
      <c r="BX75" s="110"/>
      <c r="BY75" s="110"/>
      <c r="BZ75" s="110"/>
      <c r="CA75" s="110"/>
      <c r="CB75" s="110"/>
      <c r="CC75" s="110"/>
      <c r="CD75" s="110"/>
      <c r="CE75" s="110"/>
      <c r="CF75" s="110"/>
      <c r="CG75" s="110"/>
      <c r="CH75" s="110"/>
      <c r="CI75" s="110"/>
      <c r="CJ75" s="110"/>
      <c r="CK75" s="110"/>
      <c r="CL75" s="110"/>
      <c r="CM75" s="110"/>
      <c r="CN75" s="110"/>
      <c r="CO75" s="110"/>
      <c r="CP75" s="110"/>
      <c r="CQ75" s="110"/>
      <c r="CR75" s="110"/>
      <c r="CS75" s="110"/>
      <c r="CT75" s="110"/>
      <c r="CU75" s="110"/>
      <c r="CV75" s="110"/>
      <c r="CW75" s="110"/>
      <c r="CX75" s="110"/>
    </row>
    <row r="76" spans="7:102" ht="14.25" customHeight="1" x14ac:dyDescent="0.25">
      <c r="G76" s="294" t="s">
        <v>1681</v>
      </c>
      <c r="H76" s="295"/>
      <c r="I76" s="295"/>
      <c r="J76" s="295"/>
      <c r="K76" s="295"/>
      <c r="L76" s="295"/>
      <c r="M76" s="294"/>
      <c r="N76" s="295"/>
      <c r="O76" s="295"/>
      <c r="P76" s="295"/>
      <c r="Q76" s="294"/>
      <c r="R76" s="295"/>
      <c r="S76" s="295"/>
      <c r="T76" s="296"/>
      <c r="U76" s="294"/>
      <c r="V76" s="295"/>
      <c r="W76" s="295"/>
      <c r="X76" s="295"/>
      <c r="Y76" s="295"/>
      <c r="Z76" s="295"/>
      <c r="AA76" s="294"/>
      <c r="AB76" s="295"/>
      <c r="AC76" s="295"/>
      <c r="AD76" s="296"/>
      <c r="AE76" s="294"/>
      <c r="AF76" s="295"/>
      <c r="AG76" s="295"/>
      <c r="AH76" s="296"/>
      <c r="AI76" s="110"/>
      <c r="AJ76" s="110"/>
      <c r="AK76" s="110"/>
      <c r="AL76" s="110"/>
      <c r="AM76" s="110"/>
      <c r="AN76" s="110"/>
      <c r="AO76" s="110"/>
      <c r="AP76" s="110"/>
      <c r="AQ76" s="110"/>
      <c r="AR76" s="110"/>
      <c r="AS76" s="110"/>
      <c r="AT76" s="110"/>
      <c r="AU76" s="110"/>
      <c r="AV76" s="110"/>
      <c r="AW76" s="110"/>
      <c r="AX76" s="110"/>
      <c r="AY76" s="110"/>
      <c r="AZ76" s="110"/>
      <c r="BA76" s="110"/>
      <c r="BB76" s="110"/>
      <c r="BC76" s="110"/>
      <c r="BD76" s="110"/>
      <c r="BE76" s="110"/>
      <c r="BF76" s="110"/>
      <c r="BG76" s="110"/>
      <c r="BH76" s="110"/>
      <c r="BI76" s="110"/>
      <c r="BJ76" s="110"/>
      <c r="BK76" s="110"/>
      <c r="BL76" s="110"/>
      <c r="BM76" s="110"/>
      <c r="BN76" s="110"/>
      <c r="BO76" s="110"/>
      <c r="BP76" s="110"/>
      <c r="BQ76" s="110"/>
      <c r="BR76" s="110"/>
      <c r="BS76" s="110"/>
      <c r="BT76" s="110"/>
      <c r="BU76" s="110"/>
      <c r="BV76" s="110"/>
      <c r="BW76" s="110"/>
      <c r="BX76" s="110"/>
      <c r="BY76" s="110"/>
      <c r="BZ76" s="110"/>
      <c r="CA76" s="110"/>
      <c r="CB76" s="110"/>
      <c r="CC76" s="110"/>
      <c r="CD76" s="110"/>
      <c r="CE76" s="110"/>
      <c r="CF76" s="110"/>
      <c r="CG76" s="110"/>
      <c r="CH76" s="110"/>
      <c r="CI76" s="110"/>
      <c r="CJ76" s="110"/>
      <c r="CK76" s="110"/>
      <c r="CL76" s="110"/>
      <c r="CM76" s="110"/>
      <c r="CN76" s="110"/>
      <c r="CO76" s="110"/>
      <c r="CP76" s="110"/>
      <c r="CQ76" s="110"/>
      <c r="CR76" s="110"/>
      <c r="CS76" s="110"/>
      <c r="CT76" s="110"/>
      <c r="CU76" s="110"/>
      <c r="CV76" s="110"/>
      <c r="CW76" s="110"/>
      <c r="CX76" s="110"/>
    </row>
    <row r="77" spans="7:102" ht="14.25" customHeight="1" x14ac:dyDescent="0.25">
      <c r="G77" s="294" t="s">
        <v>1681</v>
      </c>
      <c r="H77" s="295"/>
      <c r="I77" s="295"/>
      <c r="J77" s="295"/>
      <c r="K77" s="295"/>
      <c r="L77" s="295"/>
      <c r="M77" s="294"/>
      <c r="N77" s="295"/>
      <c r="O77" s="295"/>
      <c r="P77" s="295"/>
      <c r="Q77" s="294"/>
      <c r="R77" s="295"/>
      <c r="S77" s="295"/>
      <c r="T77" s="296"/>
      <c r="U77" s="294"/>
      <c r="V77" s="295"/>
      <c r="W77" s="295"/>
      <c r="X77" s="295"/>
      <c r="Y77" s="295"/>
      <c r="Z77" s="295"/>
      <c r="AA77" s="294"/>
      <c r="AB77" s="295"/>
      <c r="AC77" s="295"/>
      <c r="AD77" s="296"/>
      <c r="AE77" s="294"/>
      <c r="AF77" s="295"/>
      <c r="AG77" s="295"/>
      <c r="AH77" s="296"/>
      <c r="AI77" s="110"/>
      <c r="AJ77" s="110"/>
      <c r="AK77" s="110"/>
      <c r="AL77" s="110"/>
      <c r="AM77" s="110"/>
      <c r="AN77" s="110"/>
      <c r="AO77" s="110"/>
      <c r="AP77" s="110"/>
      <c r="AQ77" s="110"/>
      <c r="AR77" s="110"/>
      <c r="AS77" s="110"/>
      <c r="AT77" s="110"/>
      <c r="AU77" s="110"/>
      <c r="AV77" s="110"/>
      <c r="AW77" s="110"/>
      <c r="AX77" s="110"/>
      <c r="AY77" s="110"/>
      <c r="AZ77" s="110"/>
      <c r="BA77" s="110"/>
      <c r="BB77" s="110"/>
      <c r="BC77" s="110"/>
      <c r="BD77" s="110"/>
      <c r="BE77" s="110"/>
      <c r="BF77" s="110"/>
      <c r="BG77" s="110"/>
      <c r="BH77" s="110"/>
      <c r="BI77" s="110"/>
      <c r="BJ77" s="110"/>
      <c r="BK77" s="110"/>
      <c r="BL77" s="110"/>
      <c r="BM77" s="110"/>
      <c r="BN77" s="110"/>
      <c r="BO77" s="110"/>
      <c r="BP77" s="110"/>
      <c r="BQ77" s="110"/>
      <c r="BR77" s="110"/>
      <c r="BS77" s="110"/>
      <c r="BT77" s="110"/>
      <c r="BU77" s="110"/>
      <c r="BV77" s="110"/>
      <c r="BW77" s="110"/>
      <c r="BX77" s="110"/>
      <c r="BY77" s="110"/>
      <c r="BZ77" s="110"/>
      <c r="CA77" s="110"/>
      <c r="CB77" s="110"/>
      <c r="CC77" s="110"/>
      <c r="CD77" s="110"/>
      <c r="CE77" s="110"/>
      <c r="CF77" s="110"/>
      <c r="CG77" s="110"/>
      <c r="CH77" s="110"/>
      <c r="CI77" s="110"/>
      <c r="CJ77" s="110"/>
      <c r="CK77" s="110"/>
      <c r="CL77" s="110"/>
      <c r="CM77" s="110"/>
      <c r="CN77" s="110"/>
      <c r="CO77" s="110"/>
      <c r="CP77" s="110"/>
      <c r="CQ77" s="110"/>
      <c r="CR77" s="110"/>
      <c r="CS77" s="110"/>
      <c r="CT77" s="110"/>
      <c r="CU77" s="110"/>
      <c r="CV77" s="110"/>
      <c r="CW77" s="110"/>
      <c r="CX77" s="110"/>
    </row>
    <row r="78" spans="7:102" ht="14.25" customHeight="1" x14ac:dyDescent="0.25">
      <c r="G78" s="294" t="s">
        <v>1681</v>
      </c>
      <c r="H78" s="295"/>
      <c r="I78" s="295"/>
      <c r="J78" s="295"/>
      <c r="K78" s="295"/>
      <c r="L78" s="295"/>
      <c r="M78" s="294"/>
      <c r="N78" s="295"/>
      <c r="O78" s="295"/>
      <c r="P78" s="295"/>
      <c r="Q78" s="294"/>
      <c r="R78" s="295"/>
      <c r="S78" s="295"/>
      <c r="T78" s="296"/>
      <c r="U78" s="294"/>
      <c r="V78" s="295"/>
      <c r="W78" s="295"/>
      <c r="X78" s="295"/>
      <c r="Y78" s="295"/>
      <c r="Z78" s="295"/>
      <c r="AA78" s="294"/>
      <c r="AB78" s="295"/>
      <c r="AC78" s="295"/>
      <c r="AD78" s="296"/>
      <c r="AE78" s="294"/>
      <c r="AF78" s="295"/>
      <c r="AG78" s="295"/>
      <c r="AH78" s="296"/>
      <c r="AI78" s="110"/>
      <c r="AJ78" s="110"/>
      <c r="AK78" s="110"/>
      <c r="AL78" s="110"/>
      <c r="AM78" s="110"/>
      <c r="AN78" s="110"/>
      <c r="AO78" s="110"/>
      <c r="AP78" s="110"/>
      <c r="AQ78" s="110"/>
      <c r="AR78" s="110"/>
      <c r="AS78" s="110"/>
      <c r="AT78" s="110"/>
      <c r="AU78" s="110"/>
      <c r="AV78" s="110"/>
      <c r="AW78" s="110"/>
      <c r="AX78" s="110"/>
      <c r="AY78" s="110"/>
      <c r="AZ78" s="110"/>
      <c r="BA78" s="110"/>
      <c r="BB78" s="110"/>
      <c r="BC78" s="110"/>
      <c r="BD78" s="110"/>
      <c r="BE78" s="110"/>
      <c r="BF78" s="110"/>
      <c r="BG78" s="110"/>
      <c r="BH78" s="110"/>
      <c r="BI78" s="110"/>
      <c r="BJ78" s="110"/>
      <c r="BK78" s="110"/>
      <c r="BL78" s="110"/>
      <c r="BM78" s="110"/>
      <c r="BN78" s="110"/>
      <c r="BO78" s="110"/>
      <c r="BP78" s="110"/>
      <c r="BQ78" s="110"/>
      <c r="BR78" s="110"/>
      <c r="BS78" s="110"/>
      <c r="BT78" s="110"/>
      <c r="BU78" s="110"/>
      <c r="BV78" s="110"/>
      <c r="BW78" s="110"/>
      <c r="BX78" s="110"/>
      <c r="BY78" s="110"/>
      <c r="BZ78" s="110"/>
      <c r="CA78" s="110"/>
      <c r="CB78" s="110"/>
      <c r="CC78" s="110"/>
      <c r="CD78" s="110"/>
      <c r="CE78" s="110"/>
      <c r="CF78" s="110"/>
      <c r="CG78" s="110"/>
      <c r="CH78" s="110"/>
      <c r="CI78" s="110"/>
      <c r="CJ78" s="110"/>
      <c r="CK78" s="110"/>
      <c r="CL78" s="110"/>
      <c r="CM78" s="110"/>
      <c r="CN78" s="110"/>
      <c r="CO78" s="110"/>
      <c r="CP78" s="110"/>
      <c r="CQ78" s="110"/>
      <c r="CR78" s="110"/>
      <c r="CS78" s="110"/>
      <c r="CT78" s="110"/>
      <c r="CU78" s="110"/>
      <c r="CV78" s="110"/>
      <c r="CW78" s="110"/>
      <c r="CX78" s="110"/>
    </row>
    <row r="79" spans="7:102" ht="14.25" customHeight="1" x14ac:dyDescent="0.25">
      <c r="G79" s="187"/>
      <c r="H79" s="188"/>
      <c r="I79" s="188"/>
      <c r="J79" s="188"/>
      <c r="K79" s="188"/>
      <c r="L79" s="188"/>
      <c r="M79" s="187"/>
      <c r="N79" s="188"/>
      <c r="O79" s="188"/>
      <c r="P79" s="188"/>
      <c r="Q79" s="187"/>
      <c r="R79" s="188"/>
      <c r="S79" s="188"/>
      <c r="T79" s="191"/>
      <c r="U79" s="187"/>
      <c r="V79" s="188"/>
      <c r="W79" s="188"/>
      <c r="X79" s="188"/>
      <c r="Y79" s="188"/>
      <c r="Z79" s="188"/>
      <c r="AA79" s="187"/>
      <c r="AB79" s="188"/>
      <c r="AC79" s="188"/>
      <c r="AD79" s="191"/>
      <c r="AE79" s="187"/>
      <c r="AF79" s="188"/>
      <c r="AG79" s="188"/>
      <c r="AH79" s="191"/>
      <c r="AI79" s="110"/>
      <c r="AJ79" s="110"/>
      <c r="AK79" s="110"/>
      <c r="AL79" s="110"/>
      <c r="AM79" s="110"/>
      <c r="AN79" s="110"/>
      <c r="AO79" s="110"/>
      <c r="AP79" s="110"/>
      <c r="AQ79" s="110"/>
      <c r="AR79" s="110"/>
      <c r="AS79" s="110"/>
      <c r="AT79" s="110"/>
      <c r="AU79" s="110"/>
      <c r="AV79" s="110"/>
      <c r="AW79" s="110"/>
      <c r="AX79" s="110"/>
      <c r="AY79" s="110"/>
      <c r="AZ79" s="110"/>
      <c r="BA79" s="110"/>
      <c r="BB79" s="110"/>
      <c r="BC79" s="110"/>
      <c r="BD79" s="110"/>
      <c r="BE79" s="110"/>
      <c r="BF79" s="110"/>
      <c r="BG79" s="110"/>
      <c r="BH79" s="110"/>
      <c r="BI79" s="110"/>
      <c r="BJ79" s="110"/>
      <c r="BK79" s="110"/>
      <c r="BL79" s="110"/>
      <c r="BM79" s="110"/>
      <c r="BN79" s="110"/>
      <c r="BO79" s="110"/>
      <c r="BP79" s="110"/>
      <c r="BQ79" s="110"/>
      <c r="BR79" s="110"/>
      <c r="BS79" s="110"/>
      <c r="BT79" s="110"/>
      <c r="BU79" s="110"/>
      <c r="BV79" s="110"/>
      <c r="BW79" s="110"/>
      <c r="BX79" s="110"/>
      <c r="BY79" s="110"/>
      <c r="BZ79" s="110"/>
      <c r="CA79" s="110"/>
      <c r="CB79" s="110"/>
      <c r="CC79" s="110"/>
      <c r="CD79" s="110"/>
      <c r="CE79" s="110"/>
      <c r="CF79" s="110"/>
      <c r="CG79" s="110"/>
      <c r="CH79" s="110"/>
      <c r="CI79" s="110"/>
      <c r="CJ79" s="110"/>
      <c r="CK79" s="110"/>
      <c r="CL79" s="110"/>
      <c r="CM79" s="110"/>
      <c r="CN79" s="110"/>
      <c r="CO79" s="110"/>
      <c r="CP79" s="110"/>
      <c r="CQ79" s="110"/>
      <c r="CR79" s="110"/>
      <c r="CS79" s="110"/>
      <c r="CT79" s="110"/>
      <c r="CU79" s="110"/>
      <c r="CV79" s="110"/>
      <c r="CW79" s="110"/>
      <c r="CX79" s="110"/>
    </row>
    <row r="80" spans="7:102" ht="14.25" customHeight="1" x14ac:dyDescent="0.25">
      <c r="G80" s="110"/>
      <c r="H80" s="110"/>
      <c r="I80" s="110"/>
      <c r="J80" s="110"/>
      <c r="K80" s="110"/>
      <c r="L80" s="110"/>
      <c r="M80" s="110"/>
      <c r="N80" s="110"/>
      <c r="O80" s="110"/>
      <c r="P80" s="110"/>
      <c r="Q80" s="110"/>
      <c r="R80" s="110"/>
      <c r="S80" s="110"/>
      <c r="T80" s="110"/>
      <c r="U80" s="110"/>
      <c r="V80" s="110"/>
      <c r="W80" s="110"/>
      <c r="X80" s="110"/>
      <c r="Y80" s="110"/>
      <c r="Z80" s="110"/>
      <c r="AA80" s="110"/>
      <c r="AB80" s="110"/>
      <c r="AC80" s="110"/>
      <c r="AD80" s="110"/>
      <c r="AE80" s="110"/>
      <c r="AF80" s="110"/>
      <c r="AG80" s="110"/>
      <c r="AH80" s="110"/>
      <c r="AI80" s="110"/>
      <c r="AJ80" s="110"/>
      <c r="AK80" s="110"/>
      <c r="AL80" s="110"/>
      <c r="AM80" s="110"/>
      <c r="AN80" s="110"/>
      <c r="AO80" s="110"/>
      <c r="AP80" s="110"/>
      <c r="AQ80" s="110"/>
      <c r="AR80" s="110"/>
      <c r="AS80" s="110"/>
      <c r="AT80" s="110"/>
      <c r="AU80" s="110"/>
      <c r="AV80" s="110"/>
      <c r="AW80" s="110"/>
      <c r="AX80" s="110"/>
      <c r="AY80" s="110"/>
      <c r="AZ80" s="110"/>
      <c r="BA80" s="110"/>
      <c r="BB80" s="110"/>
      <c r="BC80" s="110"/>
      <c r="BD80" s="110"/>
      <c r="BE80" s="110"/>
      <c r="BF80" s="110"/>
      <c r="BG80" s="110"/>
      <c r="BH80" s="110"/>
      <c r="BI80" s="110"/>
      <c r="BJ80" s="110"/>
      <c r="BK80" s="110"/>
      <c r="BL80" s="110"/>
      <c r="BM80" s="110"/>
      <c r="BN80" s="110"/>
      <c r="BO80" s="110"/>
      <c r="BP80" s="110"/>
      <c r="BQ80" s="110"/>
      <c r="BR80" s="110"/>
      <c r="BS80" s="110"/>
      <c r="BT80" s="110"/>
      <c r="BU80" s="110"/>
      <c r="BV80" s="110"/>
      <c r="BW80" s="110"/>
      <c r="BX80" s="110"/>
      <c r="BY80" s="110"/>
      <c r="BZ80" s="110"/>
      <c r="CA80" s="110"/>
      <c r="CB80" s="110"/>
      <c r="CC80" s="110"/>
      <c r="CD80" s="110"/>
      <c r="CE80" s="110"/>
      <c r="CF80" s="110"/>
      <c r="CG80" s="110"/>
      <c r="CH80" s="110"/>
      <c r="CI80" s="110"/>
      <c r="CJ80" s="110"/>
      <c r="CK80" s="110"/>
      <c r="CL80" s="110"/>
      <c r="CM80" s="110"/>
      <c r="CN80" s="110"/>
      <c r="CO80" s="110"/>
      <c r="CP80" s="110"/>
      <c r="CQ80" s="110"/>
      <c r="CR80" s="110"/>
      <c r="CS80" s="110"/>
      <c r="CT80" s="110"/>
      <c r="CU80" s="110"/>
      <c r="CV80" s="110"/>
      <c r="CW80" s="110"/>
      <c r="CX80" s="110"/>
    </row>
    <row r="81" spans="7:102" ht="14.25" customHeight="1" x14ac:dyDescent="0.25">
      <c r="G81" s="110"/>
      <c r="H81" s="110"/>
      <c r="I81" s="110"/>
      <c r="J81" s="110"/>
      <c r="K81" s="110"/>
      <c r="L81" s="110"/>
      <c r="M81" s="110"/>
      <c r="N81" s="110"/>
      <c r="O81" s="110"/>
      <c r="P81" s="110"/>
      <c r="Q81" s="110"/>
      <c r="R81" s="110"/>
      <c r="S81" s="110"/>
      <c r="T81" s="110"/>
      <c r="U81" s="110"/>
      <c r="V81" s="110"/>
      <c r="W81" s="110"/>
      <c r="X81" s="110"/>
      <c r="Y81" s="110"/>
      <c r="Z81" s="110"/>
      <c r="AA81" s="110"/>
      <c r="AB81" s="110"/>
      <c r="AC81" s="110"/>
      <c r="AD81" t="s">
        <v>1765</v>
      </c>
      <c r="AG81" t="str">
        <f>'E-8'!S17</f>
        <v>E-8-1</v>
      </c>
      <c r="AI81" s="110"/>
      <c r="AJ81" s="110"/>
      <c r="AK81" s="110"/>
      <c r="AL81" s="110"/>
      <c r="AM81" s="110"/>
      <c r="AN81" s="110"/>
      <c r="AO81" s="110"/>
      <c r="AP81" s="110"/>
      <c r="AQ81" s="110"/>
      <c r="AR81" s="110"/>
      <c r="AS81" s="110"/>
      <c r="AT81" s="110"/>
      <c r="AU81" s="110"/>
      <c r="AV81" s="110"/>
      <c r="AW81" s="110"/>
      <c r="AX81" s="110"/>
      <c r="AY81" s="110"/>
      <c r="AZ81" s="110"/>
      <c r="BA81" s="110"/>
      <c r="BB81" s="110"/>
      <c r="BC81" s="110"/>
      <c r="BD81" s="110"/>
      <c r="BE81" s="110"/>
      <c r="BF81" s="110"/>
      <c r="BG81" s="110"/>
      <c r="BH81" s="110"/>
      <c r="BI81" s="110"/>
      <c r="BJ81" s="110"/>
      <c r="BK81" s="110"/>
      <c r="BL81" s="110"/>
      <c r="BM81" s="110"/>
      <c r="BN81" s="110"/>
      <c r="BO81" s="110"/>
      <c r="BP81" s="110"/>
      <c r="BQ81" s="110"/>
      <c r="BR81" s="110"/>
      <c r="BS81" s="110"/>
      <c r="BT81" s="110"/>
      <c r="BU81" s="110"/>
      <c r="BV81" s="110"/>
      <c r="BW81" s="110"/>
      <c r="BX81" s="110"/>
      <c r="BY81" s="110"/>
      <c r="BZ81" s="110"/>
      <c r="CA81" s="110"/>
      <c r="CB81" s="110"/>
      <c r="CC81" s="110"/>
      <c r="CD81" s="110"/>
      <c r="CE81" s="110"/>
      <c r="CF81" s="110"/>
      <c r="CG81" s="110"/>
      <c r="CH81" s="110"/>
      <c r="CI81" s="110"/>
      <c r="CJ81" s="110"/>
      <c r="CK81" s="110"/>
      <c r="CL81" s="110"/>
      <c r="CM81" s="110"/>
      <c r="CN81" s="110"/>
      <c r="CO81" s="110"/>
      <c r="CP81" s="110"/>
      <c r="CQ81" s="110"/>
      <c r="CR81" s="110"/>
      <c r="CS81" s="110"/>
      <c r="CT81" s="110"/>
      <c r="CU81" s="110"/>
      <c r="CV81" s="110"/>
      <c r="CW81" s="110"/>
      <c r="CX81" s="110"/>
    </row>
  </sheetData>
  <mergeCells count="303">
    <mergeCell ref="X40:AB40"/>
    <mergeCell ref="BK30:BO30"/>
    <mergeCell ref="BP16:BT16"/>
    <mergeCell ref="CT28:CX28"/>
    <mergeCell ref="AG22:AK22"/>
    <mergeCell ref="CJ24:CN24"/>
    <mergeCell ref="CE28:CI28"/>
    <mergeCell ref="CO19:CS19"/>
    <mergeCell ref="AQ22:AU22"/>
    <mergeCell ref="AL26:AP26"/>
    <mergeCell ref="BF27:BJ27"/>
    <mergeCell ref="BP18:BT18"/>
    <mergeCell ref="AG21:AK21"/>
    <mergeCell ref="AB25:AF25"/>
    <mergeCell ref="AL16:AP16"/>
    <mergeCell ref="CT20:CX20"/>
    <mergeCell ref="CO16:CS16"/>
    <mergeCell ref="CT21:CX21"/>
    <mergeCell ref="BZ16:CD16"/>
    <mergeCell ref="CJ16:CN16"/>
    <mergeCell ref="CT14:CX16"/>
    <mergeCell ref="AV16:AZ16"/>
    <mergeCell ref="BF16:BJ16"/>
    <mergeCell ref="CT27:CX27"/>
    <mergeCell ref="CE30:CI30"/>
    <mergeCell ref="AL25:AP25"/>
    <mergeCell ref="H22:K23"/>
    <mergeCell ref="BF24:BJ24"/>
    <mergeCell ref="BU29:BY29"/>
    <mergeCell ref="CE20:CI20"/>
    <mergeCell ref="BZ19:CD19"/>
    <mergeCell ref="AB27:AF27"/>
    <mergeCell ref="CE29:CI29"/>
    <mergeCell ref="CE23:CI23"/>
    <mergeCell ref="AV29:AZ29"/>
    <mergeCell ref="BK22:BO22"/>
    <mergeCell ref="BF26:BJ26"/>
    <mergeCell ref="AQ30:AU30"/>
    <mergeCell ref="AG20:AK20"/>
    <mergeCell ref="W25:AA25"/>
    <mergeCell ref="BP26:BT26"/>
    <mergeCell ref="AQ20:AU20"/>
    <mergeCell ref="AG29:AK29"/>
    <mergeCell ref="AL29:AP29"/>
    <mergeCell ref="CT24:CX24"/>
    <mergeCell ref="U27:V27"/>
    <mergeCell ref="B16:E16"/>
    <mergeCell ref="B12:E12"/>
    <mergeCell ref="AV19:AZ19"/>
    <mergeCell ref="U28:V28"/>
    <mergeCell ref="BP20:BT20"/>
    <mergeCell ref="BK24:BO24"/>
    <mergeCell ref="AV28:AZ28"/>
    <mergeCell ref="BF25:BJ25"/>
    <mergeCell ref="H18:K19"/>
    <mergeCell ref="BP28:BT28"/>
    <mergeCell ref="B14:E14"/>
    <mergeCell ref="W18:AA18"/>
    <mergeCell ref="BA28:BE28"/>
    <mergeCell ref="BK28:BO28"/>
    <mergeCell ref="W15:AA16"/>
    <mergeCell ref="AL17:AP17"/>
    <mergeCell ref="AG27:AK27"/>
    <mergeCell ref="AQ18:AU18"/>
    <mergeCell ref="M26:T27"/>
    <mergeCell ref="AV23:AZ23"/>
    <mergeCell ref="H14:T16"/>
    <mergeCell ref="BA18:BE18"/>
    <mergeCell ref="CO30:CS30"/>
    <mergeCell ref="G66:L66"/>
    <mergeCell ref="CE17:CI17"/>
    <mergeCell ref="AA66:AD66"/>
    <mergeCell ref="AB24:AF24"/>
    <mergeCell ref="CJ21:CN21"/>
    <mergeCell ref="G14:G16"/>
    <mergeCell ref="AG25:AK25"/>
    <mergeCell ref="M28:T29"/>
    <mergeCell ref="U66:Z66"/>
    <mergeCell ref="AQ25:AU25"/>
    <mergeCell ref="M24:T25"/>
    <mergeCell ref="CE19:CI19"/>
    <mergeCell ref="BZ23:CD23"/>
    <mergeCell ref="BA17:BE17"/>
    <mergeCell ref="AB26:AF26"/>
    <mergeCell ref="W30:AA30"/>
    <mergeCell ref="CJ23:CN23"/>
    <mergeCell ref="Q66:T66"/>
    <mergeCell ref="BA22:BE22"/>
    <mergeCell ref="W20:AA20"/>
    <mergeCell ref="W14:CS14"/>
    <mergeCell ref="AL22:AP22"/>
    <mergeCell ref="BP25:BT25"/>
    <mergeCell ref="G65:T65"/>
    <mergeCell ref="AV30:AZ30"/>
    <mergeCell ref="CT30:CX30"/>
    <mergeCell ref="W22:AA22"/>
    <mergeCell ref="BZ24:CD24"/>
    <mergeCell ref="CO27:CS27"/>
    <mergeCell ref="BU28:BY28"/>
    <mergeCell ref="B18:E18"/>
    <mergeCell ref="BZ18:CD18"/>
    <mergeCell ref="BA30:BE30"/>
    <mergeCell ref="W21:AA21"/>
    <mergeCell ref="AL24:AP24"/>
    <mergeCell ref="BF23:BJ23"/>
    <mergeCell ref="U24:V24"/>
    <mergeCell ref="U18:V18"/>
    <mergeCell ref="AQ23:AU23"/>
    <mergeCell ref="AV24:AZ24"/>
    <mergeCell ref="M20:T21"/>
    <mergeCell ref="BK29:BO29"/>
    <mergeCell ref="AQ29:AU29"/>
    <mergeCell ref="BU30:BY30"/>
    <mergeCell ref="BP19:BT19"/>
    <mergeCell ref="CE22:CI22"/>
    <mergeCell ref="BK23:BO23"/>
    <mergeCell ref="G7:AK7"/>
    <mergeCell ref="CJ27:CN27"/>
    <mergeCell ref="H34:AK35"/>
    <mergeCell ref="CO22:CS22"/>
    <mergeCell ref="CT18:CX18"/>
    <mergeCell ref="CO25:CS25"/>
    <mergeCell ref="AB19:AF19"/>
    <mergeCell ref="CJ17:CN17"/>
    <mergeCell ref="CE21:CI21"/>
    <mergeCell ref="BZ25:CD25"/>
    <mergeCell ref="AG24:AK24"/>
    <mergeCell ref="H20:K21"/>
    <mergeCell ref="AL19:AP19"/>
    <mergeCell ref="CO21:CS21"/>
    <mergeCell ref="AB28:AF28"/>
    <mergeCell ref="U19:V19"/>
    <mergeCell ref="BF20:BJ20"/>
    <mergeCell ref="BZ27:CD27"/>
    <mergeCell ref="BF17:BJ17"/>
    <mergeCell ref="CT22:CX22"/>
    <mergeCell ref="AG26:AK26"/>
    <mergeCell ref="CO23:CS23"/>
    <mergeCell ref="AB30:AF30"/>
    <mergeCell ref="BP30:BT30"/>
    <mergeCell ref="B6:E6"/>
    <mergeCell ref="BZ17:CD17"/>
    <mergeCell ref="BK21:BO21"/>
    <mergeCell ref="AB20:AF20"/>
    <mergeCell ref="B15:E15"/>
    <mergeCell ref="BF22:BJ22"/>
    <mergeCell ref="AL30:AP30"/>
    <mergeCell ref="CE16:CI16"/>
    <mergeCell ref="AB29:AF29"/>
    <mergeCell ref="AV22:AZ22"/>
    <mergeCell ref="BF19:BJ19"/>
    <mergeCell ref="BA23:BE23"/>
    <mergeCell ref="BK27:BO27"/>
    <mergeCell ref="BP22:BT22"/>
    <mergeCell ref="BF28:BJ28"/>
    <mergeCell ref="BU18:BY18"/>
    <mergeCell ref="BU27:BY27"/>
    <mergeCell ref="W26:AA26"/>
    <mergeCell ref="AQ16:AU16"/>
    <mergeCell ref="BZ28:CD28"/>
    <mergeCell ref="CE18:CI18"/>
    <mergeCell ref="AV21:AZ21"/>
    <mergeCell ref="BU17:BY17"/>
    <mergeCell ref="BP21:BT21"/>
    <mergeCell ref="AE66:AH66"/>
    <mergeCell ref="BU19:BY19"/>
    <mergeCell ref="CJ22:CN22"/>
    <mergeCell ref="BP23:BT23"/>
    <mergeCell ref="AQ17:AU17"/>
    <mergeCell ref="U21:V21"/>
    <mergeCell ref="BF29:BJ29"/>
    <mergeCell ref="AG19:AK19"/>
    <mergeCell ref="CE25:CI25"/>
    <mergeCell ref="AG28:AK28"/>
    <mergeCell ref="AQ19:AU19"/>
    <mergeCell ref="H33:AK33"/>
    <mergeCell ref="AQ28:AU28"/>
    <mergeCell ref="I39:V39"/>
    <mergeCell ref="H43:AK46"/>
    <mergeCell ref="I38:V38"/>
    <mergeCell ref="CJ18:CN18"/>
    <mergeCell ref="BA21:BE21"/>
    <mergeCell ref="AV25:AZ25"/>
    <mergeCell ref="BU21:BY21"/>
    <mergeCell ref="BZ30:CD30"/>
    <mergeCell ref="W17:AA17"/>
    <mergeCell ref="I37:V37"/>
    <mergeCell ref="X39:AB39"/>
    <mergeCell ref="CJ30:CN30"/>
    <mergeCell ref="BA20:BE20"/>
    <mergeCell ref="BK17:BO17"/>
    <mergeCell ref="BF21:BJ21"/>
    <mergeCell ref="AG30:AK30"/>
    <mergeCell ref="BU20:BY20"/>
    <mergeCell ref="BA29:BE29"/>
    <mergeCell ref="W29:AA29"/>
    <mergeCell ref="B19:E19"/>
    <mergeCell ref="W23:AA23"/>
    <mergeCell ref="U26:V26"/>
    <mergeCell ref="B28:E28"/>
    <mergeCell ref="AG23:AK23"/>
    <mergeCell ref="AV26:AZ26"/>
    <mergeCell ref="M22:T23"/>
    <mergeCell ref="BP27:BT27"/>
    <mergeCell ref="BU22:BY22"/>
    <mergeCell ref="H26:K27"/>
    <mergeCell ref="BF30:BJ30"/>
    <mergeCell ref="BK19:BO19"/>
    <mergeCell ref="CJ28:CN28"/>
    <mergeCell ref="U22:V22"/>
    <mergeCell ref="AQ26:AU26"/>
    <mergeCell ref="CJ25:CN25"/>
    <mergeCell ref="CT26:CX26"/>
    <mergeCell ref="CE26:CI26"/>
    <mergeCell ref="BZ20:CD20"/>
    <mergeCell ref="BK26:BO26"/>
    <mergeCell ref="CT29:CX29"/>
    <mergeCell ref="B17:E17"/>
    <mergeCell ref="AB17:AF17"/>
    <mergeCell ref="CO26:CS26"/>
    <mergeCell ref="CE27:CI27"/>
    <mergeCell ref="BZ26:CD26"/>
    <mergeCell ref="CT19:CX19"/>
    <mergeCell ref="CO18:CS18"/>
    <mergeCell ref="BU24:BY24"/>
    <mergeCell ref="CT23:CX23"/>
    <mergeCell ref="CO17:CS17"/>
    <mergeCell ref="CO20:CS20"/>
    <mergeCell ref="CT17:CX17"/>
    <mergeCell ref="U20:V20"/>
    <mergeCell ref="BU26:BY26"/>
    <mergeCell ref="AV20:AZ20"/>
    <mergeCell ref="AQ24:AU24"/>
    <mergeCell ref="BA19:BE19"/>
    <mergeCell ref="BP17:BT17"/>
    <mergeCell ref="CJ20:CN20"/>
    <mergeCell ref="CT25:CX25"/>
    <mergeCell ref="BK25:BO25"/>
    <mergeCell ref="AL20:AP20"/>
    <mergeCell ref="U65:AH65"/>
    <mergeCell ref="B4:E4"/>
    <mergeCell ref="BU23:BY23"/>
    <mergeCell ref="M66:P66"/>
    <mergeCell ref="AV17:AZ17"/>
    <mergeCell ref="AQ21:AU21"/>
    <mergeCell ref="U25:V25"/>
    <mergeCell ref="X37:AB37"/>
    <mergeCell ref="AB22:AF22"/>
    <mergeCell ref="AL28:AP28"/>
    <mergeCell ref="BA27:BE27"/>
    <mergeCell ref="BK18:BO18"/>
    <mergeCell ref="AB21:AF21"/>
    <mergeCell ref="AG16:AK16"/>
    <mergeCell ref="AL21:AP21"/>
    <mergeCell ref="BA24:BE24"/>
    <mergeCell ref="BP29:BT29"/>
    <mergeCell ref="H28:K29"/>
    <mergeCell ref="W27:AA27"/>
    <mergeCell ref="BU25:BY25"/>
    <mergeCell ref="AV18:AZ18"/>
    <mergeCell ref="B8:E8"/>
    <mergeCell ref="AB15:CS15"/>
    <mergeCell ref="I48:AB48"/>
    <mergeCell ref="BZ22:CD22"/>
    <mergeCell ref="U29:V29"/>
    <mergeCell ref="BA16:BE16"/>
    <mergeCell ref="BK20:BO20"/>
    <mergeCell ref="U23:V23"/>
    <mergeCell ref="BA25:BE25"/>
    <mergeCell ref="BK16:BO16"/>
    <mergeCell ref="BP24:BT24"/>
    <mergeCell ref="U14:V16"/>
    <mergeCell ref="W19:AA19"/>
    <mergeCell ref="BZ21:CD21"/>
    <mergeCell ref="W28:AA28"/>
    <mergeCell ref="AQ27:AU27"/>
    <mergeCell ref="AB18:AF18"/>
    <mergeCell ref="B10:E10"/>
    <mergeCell ref="BF18:BJ18"/>
    <mergeCell ref="AL23:AP23"/>
    <mergeCell ref="BA26:BE26"/>
    <mergeCell ref="AV27:AZ27"/>
    <mergeCell ref="CO28:CS28"/>
    <mergeCell ref="CE24:CI24"/>
    <mergeCell ref="CO29:CS29"/>
    <mergeCell ref="BZ29:CD29"/>
    <mergeCell ref="G9:Z11"/>
    <mergeCell ref="B13:E13"/>
    <mergeCell ref="AB23:AF23"/>
    <mergeCell ref="AG18:AK18"/>
    <mergeCell ref="B20:E20"/>
    <mergeCell ref="W24:AA24"/>
    <mergeCell ref="AL27:AP27"/>
    <mergeCell ref="CJ19:CN19"/>
    <mergeCell ref="CO24:CS24"/>
    <mergeCell ref="BU16:BY16"/>
    <mergeCell ref="AB16:AF16"/>
    <mergeCell ref="AG17:AK17"/>
    <mergeCell ref="H24:K25"/>
    <mergeCell ref="M18:T19"/>
    <mergeCell ref="CJ26:CN26"/>
    <mergeCell ref="AL18:AP18"/>
    <mergeCell ref="CJ29:CN29"/>
  </mergeCells>
  <dataValidations count="1">
    <dataValidation type="list" allowBlank="1" showInputMessage="1" showErrorMessage="1" sqref="I38:V38" xr:uid="{2907C2CD-8CF5-4098-AE6C-511F783FFBBC}">
      <formula1>_xlfn.ANCHORARRAY($A$16)</formula1>
    </dataValidation>
  </dataValidations>
  <hyperlinks>
    <hyperlink ref="B4" location="PANDUAN!A1" display="PANDUAN" xr:uid="{00000000-0004-0000-AC00-000000000000}"/>
    <hyperlink ref="B6" location="'EWS DIRECTORY'!A1" display="EWS DIRECTORY" xr:uid="{00000000-0004-0000-AC00-000001000000}"/>
    <hyperlink ref="B8" location="'DATA PEMICU'!A1" display="DATA PEMICU" xr:uid="{00000000-0004-0000-AC00-000002000000}"/>
    <hyperlink ref="B10" location="'DATA PENGUJI'!A1" display="DATA PENGUJI" xr:uid="{00000000-0004-0000-AC00-000003000000}"/>
    <hyperlink ref="B12" location="'MAIN LEVEL'!A1" display="MAIN LEVEL" xr:uid="{00000000-0004-0000-AC00-000004000000}"/>
  </hyperlinks>
  <pageMargins left="0.70866141732283472" right="0.31496062992125978" top="0.55118110236220474" bottom="0.55118110236220474" header="0" footer="0"/>
  <pageSetup paperSize="9" scale="77" orientation="portrait"/>
  <extLst>
    <ext xmlns:x14="http://schemas.microsoft.com/office/spreadsheetml/2009/9/main" uri="{CCE6A557-97BC-4b89-ADB6-D9C93CAAB3DF}">
      <x14:dataValidations xmlns:xm="http://schemas.microsoft.com/office/excel/2006/main" count="1">
        <x14:dataValidation type="list" allowBlank="1" showInputMessage="1" showErrorMessage="1" xr:uid="{371AD739-4429-4BC7-9B17-09AECE614DC5}">
          <x14:formula1>
            <xm:f>MASTER!$Q$2:$Q$6</xm:f>
          </x14:formula1>
          <xm:sqref>I48:AB48</xm:sqref>
        </x14:dataValidation>
      </x14:dataValidations>
    </ext>
  </extLst>
</worksheet>
</file>

<file path=xl/worksheets/sheet1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D00-000000000000}">
  <sheetPr codeName="Sheet77">
    <tabColor theme="4" tint="-0.249977111117893"/>
  </sheetPr>
  <dimension ref="A1:AX64"/>
  <sheetViews>
    <sheetView topLeftCell="B16"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50" width="3.6640625" style="443" customWidth="1"/>
    <col min="51" max="51" width="14.44140625" style="443" customWidth="1"/>
    <col min="52" max="16384" width="14.44140625" style="443"/>
  </cols>
  <sheetData>
    <row r="1" spans="2:46" ht="14.25" customHeight="1" x14ac:dyDescent="0.25">
      <c r="G1" s="223"/>
      <c r="H1" s="223"/>
      <c r="I1" s="223"/>
      <c r="J1" s="223"/>
      <c r="K1" s="223"/>
      <c r="L1" s="223"/>
      <c r="M1" s="223"/>
      <c r="N1" s="223"/>
      <c r="O1" s="223"/>
      <c r="P1" s="223"/>
      <c r="Q1" s="223"/>
      <c r="R1" s="223"/>
      <c r="S1" s="223"/>
      <c r="T1" s="223"/>
      <c r="U1" s="223"/>
      <c r="V1" s="223"/>
      <c r="W1" s="223"/>
      <c r="X1" s="223"/>
    </row>
    <row r="2" spans="2:46" ht="14.25" customHeight="1" x14ac:dyDescent="0.25">
      <c r="G2" s="55" t="s">
        <v>1674</v>
      </c>
      <c r="H2" s="55"/>
      <c r="I2" s="55"/>
      <c r="J2" s="55"/>
      <c r="K2" s="55"/>
      <c r="L2" s="55"/>
      <c r="M2" s="55"/>
      <c r="N2" s="55"/>
    </row>
    <row r="3" spans="2:46" ht="14.25" customHeight="1" x14ac:dyDescent="0.25">
      <c r="B3" s="111"/>
      <c r="C3" s="111"/>
      <c r="D3" s="111"/>
      <c r="E3" s="111"/>
      <c r="G3" s="55"/>
      <c r="H3" s="55"/>
      <c r="I3" s="55"/>
      <c r="J3" s="55"/>
      <c r="K3" s="55"/>
      <c r="L3" s="55"/>
      <c r="M3" s="55"/>
      <c r="N3" s="55"/>
    </row>
    <row r="4" spans="2:46" ht="14.25" customHeight="1" x14ac:dyDescent="0.25">
      <c r="B4" s="762" t="s">
        <v>79</v>
      </c>
      <c r="C4" s="761"/>
      <c r="D4" s="761"/>
      <c r="E4" s="761"/>
      <c r="G4" s="55"/>
      <c r="H4" s="55"/>
      <c r="I4" s="55"/>
      <c r="J4" s="55"/>
      <c r="K4" s="55"/>
      <c r="L4" s="55"/>
      <c r="M4" s="55"/>
      <c r="N4" s="55"/>
    </row>
    <row r="5" spans="2:46" ht="14.25" customHeight="1" x14ac:dyDescent="0.25">
      <c r="B5" s="111"/>
      <c r="C5" s="111"/>
      <c r="D5" s="111"/>
      <c r="E5" s="111"/>
      <c r="G5" s="55"/>
      <c r="H5" s="55"/>
      <c r="I5" s="55"/>
      <c r="J5" s="55"/>
      <c r="K5" s="55"/>
      <c r="L5" s="55"/>
      <c r="M5" s="55"/>
      <c r="N5" s="55"/>
    </row>
    <row r="6" spans="2:46" ht="14.25" customHeight="1" x14ac:dyDescent="0.25">
      <c r="B6" s="762" t="s">
        <v>87</v>
      </c>
      <c r="C6" s="761"/>
      <c r="D6" s="761"/>
      <c r="E6" s="761"/>
      <c r="G6" s="55"/>
      <c r="H6" s="55"/>
      <c r="I6" s="55"/>
      <c r="J6" s="55"/>
      <c r="K6" s="55"/>
      <c r="L6" s="55"/>
      <c r="M6" s="55"/>
      <c r="N6" s="55"/>
    </row>
    <row r="7" spans="2:46" ht="15" customHeight="1" x14ac:dyDescent="0.25">
      <c r="B7" s="111"/>
      <c r="C7" s="111"/>
      <c r="D7" s="111"/>
      <c r="E7" s="111"/>
      <c r="G7" s="996" t="s">
        <v>1774</v>
      </c>
      <c r="H7" s="997"/>
      <c r="I7" s="997"/>
      <c r="J7" s="997"/>
      <c r="K7" s="997"/>
      <c r="L7" s="997"/>
      <c r="M7" s="997"/>
      <c r="N7" s="997"/>
      <c r="O7" s="997"/>
      <c r="P7" s="997"/>
      <c r="Q7" s="997"/>
      <c r="R7" s="997"/>
      <c r="S7" s="997"/>
      <c r="T7" s="997"/>
      <c r="U7" s="997"/>
      <c r="V7" s="997"/>
      <c r="W7" s="997"/>
      <c r="X7" s="997"/>
      <c r="Y7" s="997"/>
      <c r="Z7" s="997"/>
      <c r="AA7" s="997"/>
      <c r="AB7" s="997"/>
      <c r="AC7" s="997"/>
      <c r="AD7" s="997"/>
      <c r="AE7" s="997"/>
      <c r="AF7" s="997"/>
      <c r="AG7" s="997"/>
      <c r="AH7" s="997"/>
      <c r="AI7" s="997"/>
      <c r="AJ7" s="997"/>
      <c r="AK7" s="997"/>
      <c r="AL7" s="997"/>
      <c r="AM7" s="997"/>
      <c r="AN7" s="997"/>
      <c r="AO7" s="997"/>
      <c r="AP7" s="997"/>
      <c r="AQ7" s="997"/>
      <c r="AR7" s="997"/>
      <c r="AS7" s="58"/>
    </row>
    <row r="8" spans="2:46" ht="14.25" customHeight="1" x14ac:dyDescent="0.25">
      <c r="B8" s="762" t="s">
        <v>94</v>
      </c>
      <c r="C8" s="761"/>
      <c r="D8" s="761"/>
      <c r="E8" s="761"/>
      <c r="G8" s="55"/>
      <c r="H8" s="55"/>
      <c r="I8" s="55"/>
      <c r="J8" s="55"/>
      <c r="K8" s="55"/>
      <c r="L8" s="55"/>
      <c r="M8" s="55"/>
      <c r="N8" s="55"/>
    </row>
    <row r="9" spans="2:46" ht="14.25" customHeight="1" x14ac:dyDescent="0.25">
      <c r="B9" s="111"/>
      <c r="C9" s="111"/>
      <c r="D9" s="111"/>
      <c r="E9" s="111"/>
      <c r="G9" s="999" t="str">
        <f>"Rincian "&amp;'E-8'!G9&amp;" "&amp;'E-8-1'!M18</f>
        <v>Rincian Biaya Impairment  Berdasarkan Data Internal dan Eksternal yang dimiliki DJP</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997"/>
      <c r="I10" s="997"/>
      <c r="J10" s="997"/>
      <c r="K10" s="997"/>
      <c r="L10" s="997"/>
      <c r="M10" s="997"/>
      <c r="N10" s="997"/>
      <c r="O10" s="997"/>
      <c r="P10" s="997"/>
      <c r="Q10" s="997"/>
      <c r="R10" s="997"/>
      <c r="S10" s="997"/>
      <c r="T10" s="997"/>
      <c r="U10" s="997"/>
      <c r="V10" s="997"/>
      <c r="W10" s="997"/>
      <c r="X10" s="997"/>
      <c r="Y10" s="997"/>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row>
    <row r="13" spans="2:46" ht="14.25" customHeight="1" x14ac:dyDescent="0.25">
      <c r="B13" s="962" t="str">
        <f>HYPERLINK("#'"&amp;'EWS DIRECTORY'!$J$171&amp;"'!A1",'EWS DIRECTORY'!$J$171)</f>
        <v>E-8</v>
      </c>
      <c r="C13" s="761"/>
      <c r="D13" s="761"/>
      <c r="E13" s="761"/>
      <c r="G13" s="55" t="s">
        <v>1680</v>
      </c>
      <c r="H13" s="55"/>
      <c r="I13" s="254"/>
      <c r="J13" s="254"/>
      <c r="K13" s="254"/>
      <c r="L13" s="254"/>
      <c r="M13" s="254"/>
      <c r="N13" s="254"/>
    </row>
    <row r="14" spans="2:46" ht="14.25" customHeight="1" x14ac:dyDescent="0.25">
      <c r="B14" s="931" t="str">
        <f>HYPERLINK("#'"&amp;'EWS DIRECTORY'!$J$172&amp;"'!A1",'EWS DIRECTORY'!$J$172)</f>
        <v>E-8-1</v>
      </c>
      <c r="C14" s="761"/>
      <c r="D14" s="761"/>
      <c r="E14" s="761"/>
      <c r="G14" s="55"/>
      <c r="H14" s="55"/>
      <c r="I14" s="254"/>
      <c r="J14" s="254"/>
      <c r="K14" s="254"/>
      <c r="L14" s="254"/>
      <c r="M14" s="254"/>
      <c r="N14" s="254"/>
    </row>
    <row r="15" spans="2:46" ht="14.25" customHeight="1" x14ac:dyDescent="0.25">
      <c r="B15" s="927" t="str">
        <f>HYPERLINK("#'"&amp;'EWS DIRECTORY'!$J$173&amp;"'!A1",'EWS DIRECTORY'!$J$173)</f>
        <v>E-8-1-1</v>
      </c>
      <c r="C15" s="761"/>
      <c r="D15" s="761"/>
      <c r="E15" s="761"/>
      <c r="G15" s="55"/>
      <c r="H15" s="55"/>
      <c r="I15" s="254"/>
      <c r="J15" s="254"/>
      <c r="K15" s="254"/>
      <c r="L15" s="254"/>
      <c r="M15" s="254"/>
      <c r="N15" s="254"/>
    </row>
    <row r="16" spans="2:46" ht="14.25" customHeight="1" x14ac:dyDescent="0.25">
      <c r="B16" s="929" t="str">
        <f>HYPERLINK("#'"&amp;'EWS DIRECTORY'!$J$174&amp;"'!A1",'EWS DIRECTORY'!$J$174)</f>
        <v>E-8-1-2</v>
      </c>
      <c r="C16" s="761"/>
      <c r="D16" s="761"/>
      <c r="E16" s="761"/>
      <c r="G16" s="55"/>
      <c r="H16" s="55"/>
      <c r="I16" s="254"/>
      <c r="J16" s="254"/>
      <c r="K16" s="254"/>
      <c r="L16" s="254"/>
      <c r="M16" s="254"/>
      <c r="N16" s="254"/>
    </row>
    <row r="17" spans="2:50" ht="14.25" customHeight="1" x14ac:dyDescent="0.25">
      <c r="B17" s="929" t="str">
        <f>HYPERLINK("#'"&amp;'EWS DIRECTORY'!$J$175&amp;"'!A1",'EWS DIRECTORY'!$J$175)</f>
        <v>E-8-1-3</v>
      </c>
      <c r="C17" s="761"/>
      <c r="D17" s="761"/>
      <c r="E17" s="761"/>
      <c r="G17" s="55" t="s">
        <v>1681</v>
      </c>
      <c r="H17" s="55"/>
      <c r="I17" s="55"/>
      <c r="J17" s="254"/>
      <c r="K17" s="254"/>
      <c r="L17" s="254"/>
      <c r="M17" s="254"/>
      <c r="N17" s="254"/>
    </row>
    <row r="18" spans="2:50" ht="14.25" customHeight="1" x14ac:dyDescent="0.25">
      <c r="B18" s="929" t="str">
        <f>HYPERLINK("#'"&amp;'EWS DIRECTORY'!$J$176&amp;"'!A1",'EWS DIRECTORY'!$J$176)</f>
        <v>E-8-1-4</v>
      </c>
      <c r="C18" s="761"/>
      <c r="D18" s="761"/>
      <c r="E18" s="761"/>
      <c r="G18" s="55" t="s">
        <v>1744</v>
      </c>
      <c r="H18" s="55"/>
      <c r="I18" s="55" t="s">
        <v>1744</v>
      </c>
      <c r="J18" s="254"/>
      <c r="K18" s="254"/>
      <c r="L18" s="254"/>
      <c r="M18" s="254"/>
      <c r="N18" s="254"/>
    </row>
    <row r="19" spans="2:50" ht="14.25" customHeight="1" x14ac:dyDescent="0.25">
      <c r="B19" s="929" t="str">
        <f>HYPERLINK("#'"&amp;'EWS DIRECTORY'!$J$177&amp;"'!A1",'EWS DIRECTORY'!$J$177)</f>
        <v>E-8-1-5</v>
      </c>
      <c r="C19" s="761"/>
      <c r="D19" s="761"/>
      <c r="E19" s="761"/>
    </row>
    <row r="20" spans="2:50" ht="14.25" customHeight="1" x14ac:dyDescent="0.25">
      <c r="B20" s="929" t="str">
        <f>HYPERLINK("#'"&amp;'EWS DIRECTORY'!$J$178&amp;"'!A1",'EWS DIRECTORY'!$J$178)</f>
        <v>E-8-1-6</v>
      </c>
      <c r="C20" s="761"/>
      <c r="D20" s="761"/>
      <c r="E20" s="761"/>
      <c r="G20" s="55" t="s">
        <v>1791</v>
      </c>
    </row>
    <row r="21" spans="2:50" ht="14.25" customHeight="1" x14ac:dyDescent="0.25">
      <c r="G21" s="55"/>
    </row>
    <row r="22" spans="2:50" ht="14.25" customHeight="1" x14ac:dyDescent="0.25">
      <c r="G22" s="55"/>
      <c r="H22" s="990" t="s">
        <v>1445</v>
      </c>
      <c r="I22" s="790"/>
      <c r="J22" s="994" t="s">
        <v>1446</v>
      </c>
      <c r="K22" s="764"/>
      <c r="L22" s="764"/>
      <c r="M22" s="764"/>
      <c r="N22" s="764"/>
      <c r="O22" s="764"/>
      <c r="P22" s="764"/>
      <c r="Q22" s="764"/>
      <c r="R22" s="764"/>
      <c r="S22" s="764"/>
      <c r="T22" s="764"/>
      <c r="U22" s="764"/>
      <c r="V22" s="764"/>
      <c r="W22" s="764"/>
      <c r="X22" s="764"/>
      <c r="Y22" s="764"/>
      <c r="Z22" s="764"/>
      <c r="AA22" s="764"/>
      <c r="AB22" s="764"/>
      <c r="AC22" s="764"/>
      <c r="AD22" s="764"/>
      <c r="AE22" s="764"/>
      <c r="AF22" s="764"/>
      <c r="AG22" s="764"/>
      <c r="AH22" s="764"/>
      <c r="AI22" s="764"/>
      <c r="AJ22" s="764"/>
      <c r="AK22" s="764"/>
      <c r="AL22" s="764"/>
      <c r="AM22" s="764"/>
      <c r="AN22" s="764"/>
      <c r="AO22" s="764"/>
      <c r="AP22" s="764"/>
      <c r="AQ22" s="764"/>
      <c r="AR22" s="764"/>
      <c r="AS22" s="764"/>
      <c r="AT22" s="764"/>
      <c r="AU22" s="764"/>
      <c r="AV22" s="764"/>
      <c r="AW22" s="764"/>
      <c r="AX22" s="765"/>
    </row>
    <row r="23" spans="2:50" ht="14.25" customHeight="1" x14ac:dyDescent="0.25">
      <c r="G23" s="55"/>
      <c r="H23" s="806"/>
      <c r="I23" s="807"/>
      <c r="J23" s="978" t="s">
        <v>1452</v>
      </c>
      <c r="K23" s="764"/>
      <c r="L23" s="764"/>
      <c r="M23" s="764"/>
      <c r="N23" s="764"/>
      <c r="O23" s="764"/>
      <c r="P23" s="765"/>
      <c r="Q23" s="978" t="s">
        <v>1453</v>
      </c>
      <c r="R23" s="764"/>
      <c r="S23" s="764"/>
      <c r="T23" s="764"/>
      <c r="U23" s="764"/>
      <c r="V23" s="764"/>
      <c r="W23" s="765"/>
      <c r="X23" s="978" t="s">
        <v>1454</v>
      </c>
      <c r="Y23" s="764"/>
      <c r="Z23" s="764"/>
      <c r="AA23" s="764"/>
      <c r="AB23" s="764"/>
      <c r="AC23" s="764"/>
      <c r="AD23" s="765"/>
      <c r="AE23" s="978" t="s">
        <v>1455</v>
      </c>
      <c r="AF23" s="764"/>
      <c r="AG23" s="764"/>
      <c r="AH23" s="764"/>
      <c r="AI23" s="764"/>
      <c r="AJ23" s="764"/>
      <c r="AK23" s="765"/>
      <c r="AL23" s="978" t="s">
        <v>1456</v>
      </c>
      <c r="AM23" s="764"/>
      <c r="AN23" s="764"/>
      <c r="AO23" s="764"/>
      <c r="AP23" s="764"/>
      <c r="AQ23" s="764"/>
      <c r="AR23" s="764"/>
      <c r="AS23" s="765"/>
      <c r="AT23" s="978" t="s">
        <v>1457</v>
      </c>
      <c r="AU23" s="764"/>
      <c r="AV23" s="764"/>
      <c r="AW23" s="764"/>
      <c r="AX23" s="765"/>
    </row>
    <row r="24" spans="2:50" ht="40.5" customHeight="1" x14ac:dyDescent="0.25">
      <c r="G24" s="55"/>
      <c r="H24" s="991">
        <v>1</v>
      </c>
      <c r="I24" s="765"/>
      <c r="J24" s="984" t="e">
        <f>ID_MS_TH_PJK</f>
        <v>#N/A</v>
      </c>
      <c r="K24" s="764"/>
      <c r="L24" s="764"/>
      <c r="M24" s="764"/>
      <c r="N24" s="764"/>
      <c r="O24" s="764"/>
      <c r="P24" s="765"/>
      <c r="Q24" s="984" t="e">
        <f>NO_BPS</f>
        <v>#N/A</v>
      </c>
      <c r="R24" s="764"/>
      <c r="S24" s="764"/>
      <c r="T24" s="764"/>
      <c r="U24" s="764"/>
      <c r="V24" s="764"/>
      <c r="W24" s="765"/>
      <c r="X24" s="984" t="e">
        <f>PEMBETULAN_KE</f>
        <v>#N/A</v>
      </c>
      <c r="Y24" s="764"/>
      <c r="Z24" s="764"/>
      <c r="AA24" s="764"/>
      <c r="AB24" s="764"/>
      <c r="AC24" s="764"/>
      <c r="AD24" s="765"/>
      <c r="AE24" s="984" t="e">
        <f>TGL_TERIMA</f>
        <v>#N/A</v>
      </c>
      <c r="AF24" s="764"/>
      <c r="AG24" s="764"/>
      <c r="AH24" s="764"/>
      <c r="AI24" s="764"/>
      <c r="AJ24" s="764"/>
      <c r="AK24" s="765"/>
      <c r="AL24" s="984" t="s">
        <v>1587</v>
      </c>
      <c r="AM24" s="764"/>
      <c r="AN24" s="764"/>
      <c r="AO24" s="764"/>
      <c r="AP24" s="764"/>
      <c r="AQ24" s="764"/>
      <c r="AR24" s="764"/>
      <c r="AS24" s="765"/>
      <c r="AT24" s="1135">
        <f>'MAIN LEVEL'!AB43</f>
        <v>0</v>
      </c>
      <c r="AU24" s="764"/>
      <c r="AV24" s="764"/>
      <c r="AW24" s="764"/>
      <c r="AX24" s="765"/>
    </row>
    <row r="25" spans="2:50" ht="14.25" customHeight="1" x14ac:dyDescent="0.25">
      <c r="G25" s="55"/>
      <c r="H25" s="255"/>
      <c r="I25" s="255"/>
      <c r="J25" s="255"/>
      <c r="K25" s="255"/>
      <c r="L25" s="255"/>
      <c r="M25" s="255"/>
      <c r="N25" s="255"/>
      <c r="O25" s="255"/>
      <c r="P25" s="255"/>
      <c r="Q25" s="255"/>
      <c r="R25" s="255"/>
      <c r="AT25" s="536"/>
      <c r="AU25" s="536"/>
      <c r="AV25" s="536"/>
      <c r="AW25" s="536"/>
      <c r="AX25" s="536"/>
    </row>
    <row r="26" spans="2:50" ht="14.25" customHeight="1" x14ac:dyDescent="0.25">
      <c r="G26" s="55"/>
      <c r="H26" s="255"/>
      <c r="I26" s="255"/>
      <c r="J26" s="255"/>
      <c r="K26" s="255"/>
      <c r="L26" s="255"/>
      <c r="M26" s="255"/>
      <c r="N26" s="255"/>
      <c r="O26" s="255"/>
      <c r="P26" s="255"/>
      <c r="Q26" s="255"/>
      <c r="R26" s="255"/>
      <c r="AT26" s="536"/>
      <c r="AU26" s="536"/>
      <c r="AV26" s="536"/>
      <c r="AW26" s="536"/>
      <c r="AX26" s="536"/>
    </row>
    <row r="27" spans="2:50" ht="14.25" customHeight="1" x14ac:dyDescent="0.25">
      <c r="G27" s="55"/>
      <c r="H27" s="255"/>
      <c r="I27" s="255"/>
      <c r="J27" s="255"/>
      <c r="K27" s="255"/>
      <c r="L27" s="255"/>
      <c r="M27" s="255"/>
      <c r="N27" s="255"/>
      <c r="O27" s="255"/>
      <c r="P27" s="255"/>
      <c r="Q27" s="255"/>
      <c r="R27" s="255"/>
      <c r="AT27" s="536"/>
      <c r="AU27" s="536"/>
      <c r="AV27" s="536"/>
      <c r="AW27" s="536"/>
      <c r="AX27" s="536"/>
    </row>
    <row r="28" spans="2:50" ht="14.25" customHeight="1" x14ac:dyDescent="0.25">
      <c r="B28" s="760"/>
      <c r="C28" s="761"/>
      <c r="D28" s="761"/>
      <c r="E28" s="761"/>
      <c r="G28" s="55"/>
      <c r="H28" s="990" t="s">
        <v>1445</v>
      </c>
      <c r="I28" s="790"/>
      <c r="J28" s="990" t="s">
        <v>1478</v>
      </c>
      <c r="K28" s="789"/>
      <c r="L28" s="789"/>
      <c r="M28" s="790"/>
      <c r="N28" s="994" t="s">
        <v>1792</v>
      </c>
      <c r="O28" s="764"/>
      <c r="P28" s="764"/>
      <c r="Q28" s="764"/>
      <c r="R28" s="764"/>
      <c r="S28" s="764"/>
      <c r="T28" s="764"/>
      <c r="U28" s="764"/>
      <c r="V28" s="764"/>
      <c r="W28" s="764"/>
      <c r="X28" s="764"/>
      <c r="Y28" s="764"/>
      <c r="Z28" s="765"/>
      <c r="AA28" s="994" t="s">
        <v>1793</v>
      </c>
      <c r="AB28" s="764"/>
      <c r="AC28" s="764"/>
      <c r="AD28" s="764"/>
      <c r="AE28" s="764"/>
      <c r="AF28" s="764"/>
      <c r="AG28" s="764"/>
      <c r="AH28" s="764"/>
      <c r="AI28" s="764"/>
      <c r="AJ28" s="764"/>
      <c r="AK28" s="764"/>
      <c r="AL28" s="764"/>
      <c r="AM28" s="764"/>
      <c r="AN28" s="764"/>
      <c r="AO28" s="764"/>
      <c r="AP28" s="764"/>
      <c r="AQ28" s="764"/>
      <c r="AR28" s="764"/>
      <c r="AS28" s="765"/>
      <c r="AT28" s="1166" t="s">
        <v>1481</v>
      </c>
      <c r="AU28" s="789"/>
      <c r="AV28" s="789"/>
      <c r="AW28" s="789"/>
      <c r="AX28" s="790"/>
    </row>
    <row r="29" spans="2:50" ht="14.25" customHeight="1" x14ac:dyDescent="0.25">
      <c r="G29" s="55"/>
      <c r="H29" s="806"/>
      <c r="I29" s="807"/>
      <c r="J29" s="806"/>
      <c r="K29" s="794"/>
      <c r="L29" s="794"/>
      <c r="M29" s="807"/>
      <c r="N29" s="978" t="s">
        <v>796</v>
      </c>
      <c r="O29" s="764"/>
      <c r="P29" s="764"/>
      <c r="Q29" s="764"/>
      <c r="R29" s="764"/>
      <c r="S29" s="764"/>
      <c r="T29" s="765"/>
      <c r="U29" s="978" t="s">
        <v>1401</v>
      </c>
      <c r="V29" s="764"/>
      <c r="W29" s="764"/>
      <c r="X29" s="764"/>
      <c r="Y29" s="764"/>
      <c r="Z29" s="765"/>
      <c r="AA29" s="978" t="s">
        <v>796</v>
      </c>
      <c r="AB29" s="764"/>
      <c r="AC29" s="764"/>
      <c r="AD29" s="764"/>
      <c r="AE29" s="764"/>
      <c r="AF29" s="765"/>
      <c r="AG29" s="978" t="s">
        <v>1794</v>
      </c>
      <c r="AH29" s="764"/>
      <c r="AI29" s="764"/>
      <c r="AJ29" s="764"/>
      <c r="AK29" s="764"/>
      <c r="AL29" s="764"/>
      <c r="AM29" s="765"/>
      <c r="AN29" s="978" t="s">
        <v>1510</v>
      </c>
      <c r="AO29" s="764"/>
      <c r="AP29" s="764"/>
      <c r="AQ29" s="764"/>
      <c r="AR29" s="764"/>
      <c r="AS29" s="765"/>
      <c r="AT29" s="806"/>
      <c r="AU29" s="794"/>
      <c r="AV29" s="794"/>
      <c r="AW29" s="794"/>
      <c r="AX29" s="807"/>
    </row>
    <row r="30" spans="2:50" ht="14.25" customHeight="1" x14ac:dyDescent="0.25">
      <c r="B30" s="760"/>
      <c r="C30" s="761"/>
      <c r="D30" s="761"/>
      <c r="E30" s="761"/>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2:50" ht="14.2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2:50" ht="15" customHeight="1" x14ac:dyDescent="0.25">
      <c r="B32" s="760"/>
      <c r="C32" s="761"/>
      <c r="D32" s="761"/>
      <c r="E32" s="761"/>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2:50" ht="15" customHeight="1"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2:50" ht="15" customHeight="1" x14ac:dyDescent="0.25">
      <c r="B34" s="760"/>
      <c r="C34" s="761"/>
      <c r="D34" s="761"/>
      <c r="E34" s="761"/>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2:50" ht="15" customHeight="1" x14ac:dyDescent="0.25">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2:50" ht="15"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2:50" ht="15"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2:50" ht="15" customHeight="1" x14ac:dyDescent="0.25">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2:50" ht="15" customHeight="1" x14ac:dyDescent="0.25">
      <c r="G40" s="223"/>
      <c r="H40" s="980"/>
      <c r="I40" s="765"/>
      <c r="J40" s="979"/>
      <c r="K40" s="764"/>
      <c r="L40" s="764"/>
      <c r="M40" s="765"/>
      <c r="N40" s="980"/>
      <c r="O40" s="764"/>
      <c r="P40" s="764"/>
      <c r="Q40" s="764"/>
      <c r="R40" s="764"/>
      <c r="S40" s="764"/>
      <c r="T40" s="765"/>
      <c r="U40" s="977"/>
      <c r="V40" s="764"/>
      <c r="W40" s="764"/>
      <c r="X40" s="764"/>
      <c r="Y40" s="764"/>
      <c r="Z40" s="765"/>
      <c r="AA40" s="980"/>
      <c r="AB40" s="764"/>
      <c r="AC40" s="764"/>
      <c r="AD40" s="764"/>
      <c r="AE40" s="764"/>
      <c r="AF40" s="765"/>
      <c r="AG40" s="980"/>
      <c r="AH40" s="764"/>
      <c r="AI40" s="764"/>
      <c r="AJ40" s="764"/>
      <c r="AK40" s="764"/>
      <c r="AL40" s="764"/>
      <c r="AM40" s="765"/>
      <c r="AN40" s="983"/>
      <c r="AO40" s="764"/>
      <c r="AP40" s="764"/>
      <c r="AQ40" s="764"/>
      <c r="AR40" s="764"/>
      <c r="AS40" s="765"/>
      <c r="AT40" s="1063"/>
      <c r="AU40" s="764"/>
      <c r="AV40" s="764"/>
      <c r="AW40" s="764"/>
      <c r="AX40" s="765"/>
    </row>
    <row r="41" spans="2:50" ht="15" customHeight="1" x14ac:dyDescent="0.25">
      <c r="G41" s="223"/>
      <c r="H41" s="980"/>
      <c r="I41" s="765"/>
      <c r="J41" s="979"/>
      <c r="K41" s="764"/>
      <c r="L41" s="764"/>
      <c r="M41" s="765"/>
      <c r="N41" s="980"/>
      <c r="O41" s="764"/>
      <c r="P41" s="764"/>
      <c r="Q41" s="764"/>
      <c r="R41" s="764"/>
      <c r="S41" s="764"/>
      <c r="T41" s="765"/>
      <c r="U41" s="977"/>
      <c r="V41" s="764"/>
      <c r="W41" s="764"/>
      <c r="X41" s="764"/>
      <c r="Y41" s="764"/>
      <c r="Z41" s="765"/>
      <c r="AA41" s="980"/>
      <c r="AB41" s="764"/>
      <c r="AC41" s="764"/>
      <c r="AD41" s="764"/>
      <c r="AE41" s="764"/>
      <c r="AF41" s="765"/>
      <c r="AG41" s="980"/>
      <c r="AH41" s="764"/>
      <c r="AI41" s="764"/>
      <c r="AJ41" s="764"/>
      <c r="AK41" s="764"/>
      <c r="AL41" s="764"/>
      <c r="AM41" s="765"/>
      <c r="AN41" s="983"/>
      <c r="AO41" s="764"/>
      <c r="AP41" s="764"/>
      <c r="AQ41" s="764"/>
      <c r="AR41" s="764"/>
      <c r="AS41" s="765"/>
      <c r="AT41" s="1063"/>
      <c r="AU41" s="764"/>
      <c r="AV41" s="764"/>
      <c r="AW41" s="764"/>
      <c r="AX41" s="765"/>
    </row>
    <row r="42" spans="2:50" ht="15" customHeight="1" x14ac:dyDescent="0.25">
      <c r="G42" s="223"/>
      <c r="H42" s="980"/>
      <c r="I42" s="765"/>
      <c r="J42" s="979"/>
      <c r="K42" s="764"/>
      <c r="L42" s="764"/>
      <c r="M42" s="765"/>
      <c r="N42" s="980"/>
      <c r="O42" s="764"/>
      <c r="P42" s="764"/>
      <c r="Q42" s="764"/>
      <c r="R42" s="764"/>
      <c r="S42" s="764"/>
      <c r="T42" s="765"/>
      <c r="U42" s="977"/>
      <c r="V42" s="764"/>
      <c r="W42" s="764"/>
      <c r="X42" s="764"/>
      <c r="Y42" s="764"/>
      <c r="Z42" s="765"/>
      <c r="AA42" s="980"/>
      <c r="AB42" s="764"/>
      <c r="AC42" s="764"/>
      <c r="AD42" s="764"/>
      <c r="AE42" s="764"/>
      <c r="AF42" s="765"/>
      <c r="AG42" s="980"/>
      <c r="AH42" s="764"/>
      <c r="AI42" s="764"/>
      <c r="AJ42" s="764"/>
      <c r="AK42" s="764"/>
      <c r="AL42" s="764"/>
      <c r="AM42" s="765"/>
      <c r="AN42" s="983"/>
      <c r="AO42" s="764"/>
      <c r="AP42" s="764"/>
      <c r="AQ42" s="764"/>
      <c r="AR42" s="764"/>
      <c r="AS42" s="765"/>
      <c r="AT42" s="1063"/>
      <c r="AU42" s="764"/>
      <c r="AV42" s="764"/>
      <c r="AW42" s="764"/>
      <c r="AX42" s="765"/>
    </row>
    <row r="43" spans="2:50" ht="15" customHeight="1" x14ac:dyDescent="0.25">
      <c r="G43" s="223"/>
      <c r="H43" s="980"/>
      <c r="I43" s="765"/>
      <c r="J43" s="979"/>
      <c r="K43" s="764"/>
      <c r="L43" s="764"/>
      <c r="M43" s="765"/>
      <c r="N43" s="980"/>
      <c r="O43" s="764"/>
      <c r="P43" s="764"/>
      <c r="Q43" s="764"/>
      <c r="R43" s="764"/>
      <c r="S43" s="764"/>
      <c r="T43" s="765"/>
      <c r="U43" s="977"/>
      <c r="V43" s="764"/>
      <c r="W43" s="764"/>
      <c r="X43" s="764"/>
      <c r="Y43" s="764"/>
      <c r="Z43" s="765"/>
      <c r="AA43" s="980"/>
      <c r="AB43" s="764"/>
      <c r="AC43" s="764"/>
      <c r="AD43" s="764"/>
      <c r="AE43" s="764"/>
      <c r="AF43" s="765"/>
      <c r="AG43" s="980"/>
      <c r="AH43" s="764"/>
      <c r="AI43" s="764"/>
      <c r="AJ43" s="764"/>
      <c r="AK43" s="764"/>
      <c r="AL43" s="764"/>
      <c r="AM43" s="765"/>
      <c r="AN43" s="983"/>
      <c r="AO43" s="764"/>
      <c r="AP43" s="764"/>
      <c r="AQ43" s="764"/>
      <c r="AR43" s="764"/>
      <c r="AS43" s="765"/>
      <c r="AT43" s="1063"/>
      <c r="AU43" s="764"/>
      <c r="AV43" s="764"/>
      <c r="AW43" s="764"/>
      <c r="AX43" s="765"/>
    </row>
    <row r="44" spans="2:50" ht="14.25" customHeight="1" x14ac:dyDescent="0.25">
      <c r="G44" s="223"/>
      <c r="H44" s="980"/>
      <c r="I44" s="765"/>
      <c r="J44" s="979"/>
      <c r="K44" s="764"/>
      <c r="L44" s="764"/>
      <c r="M44" s="765"/>
      <c r="N44" s="980"/>
      <c r="O44" s="764"/>
      <c r="P44" s="764"/>
      <c r="Q44" s="764"/>
      <c r="R44" s="764"/>
      <c r="S44" s="764"/>
      <c r="T44" s="765"/>
      <c r="U44" s="977"/>
      <c r="V44" s="764"/>
      <c r="W44" s="764"/>
      <c r="X44" s="764"/>
      <c r="Y44" s="764"/>
      <c r="Z44" s="765"/>
      <c r="AA44" s="980"/>
      <c r="AB44" s="764"/>
      <c r="AC44" s="764"/>
      <c r="AD44" s="764"/>
      <c r="AE44" s="764"/>
      <c r="AF44" s="765"/>
      <c r="AG44" s="980"/>
      <c r="AH44" s="764"/>
      <c r="AI44" s="764"/>
      <c r="AJ44" s="764"/>
      <c r="AK44" s="764"/>
      <c r="AL44" s="764"/>
      <c r="AM44" s="765"/>
      <c r="AN44" s="983"/>
      <c r="AO44" s="764"/>
      <c r="AP44" s="764"/>
      <c r="AQ44" s="764"/>
      <c r="AR44" s="764"/>
      <c r="AS44" s="765"/>
      <c r="AT44" s="1063"/>
      <c r="AU44" s="764"/>
      <c r="AV44" s="764"/>
      <c r="AW44" s="764"/>
      <c r="AX44" s="765"/>
    </row>
    <row r="45" spans="2:50" ht="14.25" customHeight="1" x14ac:dyDescent="0.25">
      <c r="G45" s="223"/>
      <c r="H45" s="980"/>
      <c r="I45" s="765"/>
      <c r="J45" s="979"/>
      <c r="K45" s="764"/>
      <c r="L45" s="764"/>
      <c r="M45" s="765"/>
      <c r="N45" s="980"/>
      <c r="O45" s="764"/>
      <c r="P45" s="764"/>
      <c r="Q45" s="764"/>
      <c r="R45" s="764"/>
      <c r="S45" s="764"/>
      <c r="T45" s="765"/>
      <c r="U45" s="977"/>
      <c r="V45" s="764"/>
      <c r="W45" s="764"/>
      <c r="X45" s="764"/>
      <c r="Y45" s="764"/>
      <c r="Z45" s="765"/>
      <c r="AA45" s="980"/>
      <c r="AB45" s="764"/>
      <c r="AC45" s="764"/>
      <c r="AD45" s="764"/>
      <c r="AE45" s="764"/>
      <c r="AF45" s="765"/>
      <c r="AG45" s="980"/>
      <c r="AH45" s="764"/>
      <c r="AI45" s="764"/>
      <c r="AJ45" s="764"/>
      <c r="AK45" s="764"/>
      <c r="AL45" s="764"/>
      <c r="AM45" s="765"/>
      <c r="AN45" s="983"/>
      <c r="AO45" s="764"/>
      <c r="AP45" s="764"/>
      <c r="AQ45" s="764"/>
      <c r="AR45" s="764"/>
      <c r="AS45" s="765"/>
      <c r="AT45" s="1063"/>
      <c r="AU45" s="764"/>
      <c r="AV45" s="764"/>
      <c r="AW45" s="764"/>
      <c r="AX45" s="765"/>
    </row>
    <row r="46" spans="2:50" ht="14.25" customHeight="1" x14ac:dyDescent="0.25">
      <c r="G46" s="223"/>
      <c r="H46" s="980"/>
      <c r="I46" s="765"/>
      <c r="J46" s="979"/>
      <c r="K46" s="764"/>
      <c r="L46" s="764"/>
      <c r="M46" s="765"/>
      <c r="N46" s="980"/>
      <c r="O46" s="764"/>
      <c r="P46" s="764"/>
      <c r="Q46" s="764"/>
      <c r="R46" s="764"/>
      <c r="S46" s="764"/>
      <c r="T46" s="765"/>
      <c r="U46" s="977"/>
      <c r="V46" s="764"/>
      <c r="W46" s="764"/>
      <c r="X46" s="764"/>
      <c r="Y46" s="764"/>
      <c r="Z46" s="765"/>
      <c r="AA46" s="980"/>
      <c r="AB46" s="764"/>
      <c r="AC46" s="764"/>
      <c r="AD46" s="764"/>
      <c r="AE46" s="764"/>
      <c r="AF46" s="765"/>
      <c r="AG46" s="980"/>
      <c r="AH46" s="764"/>
      <c r="AI46" s="764"/>
      <c r="AJ46" s="764"/>
      <c r="AK46" s="764"/>
      <c r="AL46" s="764"/>
      <c r="AM46" s="765"/>
      <c r="AN46" s="983"/>
      <c r="AO46" s="764"/>
      <c r="AP46" s="764"/>
      <c r="AQ46" s="764"/>
      <c r="AR46" s="764"/>
      <c r="AS46" s="765"/>
      <c r="AT46" s="1063"/>
      <c r="AU46" s="764"/>
      <c r="AV46" s="764"/>
      <c r="AW46" s="764"/>
      <c r="AX46" s="765"/>
    </row>
    <row r="47" spans="2:50" ht="14.25" customHeight="1" x14ac:dyDescent="0.25">
      <c r="G47" s="256"/>
      <c r="H47" s="980"/>
      <c r="I47" s="765"/>
      <c r="J47" s="979"/>
      <c r="K47" s="764"/>
      <c r="L47" s="764"/>
      <c r="M47" s="765"/>
      <c r="N47" s="980"/>
      <c r="O47" s="764"/>
      <c r="P47" s="764"/>
      <c r="Q47" s="764"/>
      <c r="R47" s="764"/>
      <c r="S47" s="764"/>
      <c r="T47" s="765"/>
      <c r="U47" s="977"/>
      <c r="V47" s="764"/>
      <c r="W47" s="764"/>
      <c r="X47" s="764"/>
      <c r="Y47" s="764"/>
      <c r="Z47" s="765"/>
      <c r="AA47" s="980"/>
      <c r="AB47" s="764"/>
      <c r="AC47" s="764"/>
      <c r="AD47" s="764"/>
      <c r="AE47" s="764"/>
      <c r="AF47" s="765"/>
      <c r="AG47" s="980"/>
      <c r="AH47" s="764"/>
      <c r="AI47" s="764"/>
      <c r="AJ47" s="764"/>
      <c r="AK47" s="764"/>
      <c r="AL47" s="764"/>
      <c r="AM47" s="765"/>
      <c r="AN47" s="983"/>
      <c r="AO47" s="764"/>
      <c r="AP47" s="764"/>
      <c r="AQ47" s="764"/>
      <c r="AR47" s="764"/>
      <c r="AS47" s="765"/>
      <c r="AT47" s="1063"/>
      <c r="AU47" s="764"/>
      <c r="AV47" s="764"/>
      <c r="AW47" s="764"/>
      <c r="AX47" s="765"/>
    </row>
    <row r="48" spans="2:50" ht="14.25" customHeight="1" x14ac:dyDescent="0.25">
      <c r="G48" s="256"/>
      <c r="H48" s="980"/>
      <c r="I48" s="765"/>
      <c r="J48" s="979"/>
      <c r="K48" s="764"/>
      <c r="L48" s="764"/>
      <c r="M48" s="765"/>
      <c r="N48" s="980"/>
      <c r="O48" s="764"/>
      <c r="P48" s="764"/>
      <c r="Q48" s="764"/>
      <c r="R48" s="764"/>
      <c r="S48" s="764"/>
      <c r="T48" s="765"/>
      <c r="U48" s="977"/>
      <c r="V48" s="764"/>
      <c r="W48" s="764"/>
      <c r="X48" s="764"/>
      <c r="Y48" s="764"/>
      <c r="Z48" s="765"/>
      <c r="AA48" s="980"/>
      <c r="AB48" s="764"/>
      <c r="AC48" s="764"/>
      <c r="AD48" s="764"/>
      <c r="AE48" s="764"/>
      <c r="AF48" s="765"/>
      <c r="AG48" s="980"/>
      <c r="AH48" s="764"/>
      <c r="AI48" s="764"/>
      <c r="AJ48" s="764"/>
      <c r="AK48" s="764"/>
      <c r="AL48" s="764"/>
      <c r="AM48" s="765"/>
      <c r="AN48" s="983"/>
      <c r="AO48" s="764"/>
      <c r="AP48" s="764"/>
      <c r="AQ48" s="764"/>
      <c r="AR48" s="764"/>
      <c r="AS48" s="765"/>
      <c r="AT48" s="1063"/>
      <c r="AU48" s="764"/>
      <c r="AV48" s="764"/>
      <c r="AW48" s="764"/>
      <c r="AX48" s="765"/>
    </row>
    <row r="49" spans="7:50" ht="14.25" customHeight="1" x14ac:dyDescent="0.25">
      <c r="G49" s="256"/>
      <c r="H49" s="980"/>
      <c r="I49" s="765"/>
      <c r="J49" s="979"/>
      <c r="K49" s="764"/>
      <c r="L49" s="764"/>
      <c r="M49" s="765"/>
      <c r="N49" s="980"/>
      <c r="O49" s="764"/>
      <c r="P49" s="764"/>
      <c r="Q49" s="764"/>
      <c r="R49" s="764"/>
      <c r="S49" s="764"/>
      <c r="T49" s="765"/>
      <c r="U49" s="977"/>
      <c r="V49" s="764"/>
      <c r="W49" s="764"/>
      <c r="X49" s="764"/>
      <c r="Y49" s="764"/>
      <c r="Z49" s="765"/>
      <c r="AA49" s="980"/>
      <c r="AB49" s="764"/>
      <c r="AC49" s="764"/>
      <c r="AD49" s="764"/>
      <c r="AE49" s="764"/>
      <c r="AF49" s="765"/>
      <c r="AG49" s="980"/>
      <c r="AH49" s="764"/>
      <c r="AI49" s="764"/>
      <c r="AJ49" s="764"/>
      <c r="AK49" s="764"/>
      <c r="AL49" s="764"/>
      <c r="AM49" s="765"/>
      <c r="AN49" s="983"/>
      <c r="AO49" s="764"/>
      <c r="AP49" s="764"/>
      <c r="AQ49" s="764"/>
      <c r="AR49" s="764"/>
      <c r="AS49" s="765"/>
      <c r="AT49" s="1063"/>
      <c r="AU49" s="764"/>
      <c r="AV49" s="764"/>
      <c r="AW49" s="764"/>
      <c r="AX49" s="765"/>
    </row>
    <row r="50" spans="7:50" ht="14.25" customHeight="1" x14ac:dyDescent="0.25">
      <c r="G50" s="256"/>
      <c r="H50" s="993"/>
      <c r="I50" s="765"/>
      <c r="J50" s="993"/>
      <c r="K50" s="764"/>
      <c r="L50" s="764"/>
      <c r="M50" s="765"/>
      <c r="N50" s="993"/>
      <c r="O50" s="764"/>
      <c r="P50" s="764"/>
      <c r="Q50" s="764"/>
      <c r="R50" s="764"/>
      <c r="S50" s="764"/>
      <c r="T50" s="765"/>
      <c r="U50" s="986"/>
      <c r="V50" s="764"/>
      <c r="W50" s="764"/>
      <c r="X50" s="764"/>
      <c r="Y50" s="764"/>
      <c r="Z50" s="765"/>
      <c r="AA50" s="993"/>
      <c r="AB50" s="764"/>
      <c r="AC50" s="764"/>
      <c r="AD50" s="764"/>
      <c r="AE50" s="764"/>
      <c r="AF50" s="765"/>
      <c r="AG50" s="993"/>
      <c r="AH50" s="764"/>
      <c r="AI50" s="764"/>
      <c r="AJ50" s="764"/>
      <c r="AK50" s="764"/>
      <c r="AL50" s="764"/>
      <c r="AM50" s="765"/>
      <c r="AN50" s="995"/>
      <c r="AO50" s="764"/>
      <c r="AP50" s="764"/>
      <c r="AQ50" s="764"/>
      <c r="AR50" s="764"/>
      <c r="AS50" s="765"/>
      <c r="AT50" s="1065"/>
      <c r="AU50" s="764"/>
      <c r="AV50" s="764"/>
      <c r="AW50" s="764"/>
      <c r="AX50" s="765"/>
    </row>
    <row r="51" spans="7:50" ht="14.25" customHeight="1" x14ac:dyDescent="0.25">
      <c r="G51" s="223"/>
      <c r="H51" s="1092" t="s">
        <v>1494</v>
      </c>
      <c r="I51" s="764"/>
      <c r="J51" s="764"/>
      <c r="K51" s="764"/>
      <c r="L51" s="764"/>
      <c r="M51" s="764"/>
      <c r="N51" s="764"/>
      <c r="O51" s="764"/>
      <c r="P51" s="764"/>
      <c r="Q51" s="764"/>
      <c r="R51" s="764"/>
      <c r="S51" s="764"/>
      <c r="T51" s="764"/>
      <c r="U51" s="764"/>
      <c r="V51" s="764"/>
      <c r="W51" s="764"/>
      <c r="X51" s="764"/>
      <c r="Y51" s="764"/>
      <c r="Z51" s="764"/>
      <c r="AA51" s="764"/>
      <c r="AB51" s="764"/>
      <c r="AC51" s="764"/>
      <c r="AD51" s="764"/>
      <c r="AE51" s="764"/>
      <c r="AF51" s="764"/>
      <c r="AG51" s="764"/>
      <c r="AH51" s="764"/>
      <c r="AI51" s="764"/>
      <c r="AJ51" s="764"/>
      <c r="AK51" s="764"/>
      <c r="AL51" s="764"/>
      <c r="AM51" s="764"/>
      <c r="AN51" s="764"/>
      <c r="AO51" s="764"/>
      <c r="AP51" s="764"/>
      <c r="AQ51" s="764"/>
      <c r="AR51" s="764"/>
      <c r="AS51" s="765"/>
      <c r="AT51" s="1134">
        <f>SUM(AT30:AT50)</f>
        <v>0</v>
      </c>
      <c r="AU51" s="764"/>
      <c r="AV51" s="764"/>
      <c r="AW51" s="764"/>
      <c r="AX51" s="765"/>
    </row>
    <row r="52" spans="7:50" ht="14.25" customHeight="1" x14ac:dyDescent="0.25">
      <c r="G52" s="223"/>
    </row>
    <row r="53" spans="7:50" ht="14.25" customHeight="1" x14ac:dyDescent="0.25">
      <c r="G53" s="223"/>
    </row>
    <row r="54" spans="7:50" ht="15" customHeight="1" x14ac:dyDescent="0.25">
      <c r="G54" s="223"/>
    </row>
    <row r="55" spans="7:50" ht="14.25" customHeight="1" x14ac:dyDescent="0.25">
      <c r="G55" s="223"/>
      <c r="H55" s="976" t="s">
        <v>1795</v>
      </c>
      <c r="I55" s="824"/>
      <c r="J55" s="824"/>
      <c r="K55" s="824"/>
      <c r="L55" s="824"/>
      <c r="M55" s="824"/>
      <c r="N55" s="824"/>
      <c r="O55" s="824"/>
      <c r="P55" s="824"/>
      <c r="Q55" s="824"/>
      <c r="R55" s="824"/>
      <c r="S55" s="824"/>
      <c r="T55" s="824"/>
      <c r="U55" s="824"/>
      <c r="V55" s="824"/>
      <c r="W55" s="824"/>
      <c r="X55" s="824"/>
      <c r="Y55" s="825"/>
      <c r="Z55" s="976" t="s">
        <v>1796</v>
      </c>
      <c r="AA55" s="824"/>
      <c r="AB55" s="824"/>
      <c r="AC55" s="824"/>
      <c r="AD55" s="824"/>
      <c r="AE55" s="824"/>
      <c r="AF55" s="824"/>
      <c r="AG55" s="824"/>
      <c r="AH55" s="824"/>
      <c r="AI55" s="824"/>
      <c r="AJ55" s="824"/>
      <c r="AK55" s="824"/>
      <c r="AL55" s="824"/>
      <c r="AM55" s="824"/>
      <c r="AN55" s="824"/>
      <c r="AO55" s="824"/>
      <c r="AP55" s="824"/>
      <c r="AQ55" s="825"/>
    </row>
    <row r="56" spans="7:50" ht="14.25" customHeight="1" x14ac:dyDescent="0.25">
      <c r="G56" s="223"/>
      <c r="H56" s="257" t="s">
        <v>796</v>
      </c>
      <c r="I56" s="258"/>
      <c r="J56" s="258"/>
      <c r="K56" s="258"/>
      <c r="L56" s="258"/>
      <c r="M56" s="258"/>
      <c r="N56" s="258"/>
      <c r="O56" s="258"/>
      <c r="P56" s="258"/>
      <c r="Q56" s="259"/>
      <c r="R56" s="257" t="s">
        <v>1511</v>
      </c>
      <c r="S56" s="258"/>
      <c r="T56" s="258"/>
      <c r="U56" s="259"/>
      <c r="V56" s="257" t="s">
        <v>1510</v>
      </c>
      <c r="W56" s="258"/>
      <c r="X56" s="258"/>
      <c r="Y56" s="259"/>
      <c r="Z56" s="257" t="s">
        <v>796</v>
      </c>
      <c r="AA56" s="258"/>
      <c r="AB56" s="258"/>
      <c r="AC56" s="258"/>
      <c r="AD56" s="258"/>
      <c r="AE56" s="258"/>
      <c r="AF56" s="258"/>
      <c r="AG56" s="258"/>
      <c r="AH56" s="258"/>
      <c r="AI56" s="259"/>
      <c r="AJ56" s="257" t="s">
        <v>1511</v>
      </c>
      <c r="AK56" s="258"/>
      <c r="AL56" s="258"/>
      <c r="AM56" s="259"/>
      <c r="AN56" s="257" t="s">
        <v>1510</v>
      </c>
      <c r="AO56" s="258"/>
      <c r="AP56" s="258"/>
      <c r="AQ56" s="259"/>
    </row>
    <row r="57" spans="7:50" ht="14.25" customHeight="1" x14ac:dyDescent="0.25">
      <c r="G57" s="223"/>
      <c r="H57" s="260"/>
      <c r="Q57" s="261"/>
      <c r="R57" s="260"/>
      <c r="U57" s="261"/>
      <c r="V57" s="260"/>
      <c r="Y57" s="261"/>
      <c r="Z57" s="260"/>
      <c r="AI57" s="261"/>
      <c r="AJ57" s="260"/>
      <c r="AM57" s="261"/>
      <c r="AN57" s="260"/>
      <c r="AQ57" s="261"/>
    </row>
    <row r="58" spans="7:50" ht="14.25" customHeight="1" x14ac:dyDescent="0.25">
      <c r="G58" s="223"/>
      <c r="H58" s="260"/>
      <c r="Q58" s="261"/>
      <c r="R58" s="260"/>
      <c r="U58" s="261"/>
      <c r="V58" s="260"/>
      <c r="Y58" s="261"/>
      <c r="Z58" s="260"/>
      <c r="AI58" s="261"/>
      <c r="AJ58" s="260"/>
      <c r="AM58" s="261"/>
      <c r="AN58" s="260"/>
      <c r="AQ58" s="261"/>
    </row>
    <row r="59" spans="7:50" ht="14.25" customHeight="1" x14ac:dyDescent="0.25">
      <c r="G59" s="223"/>
      <c r="H59" s="260"/>
      <c r="Q59" s="261"/>
      <c r="R59" s="260"/>
      <c r="U59" s="261"/>
      <c r="V59" s="260"/>
      <c r="Y59" s="261"/>
      <c r="Z59" s="260"/>
      <c r="AI59" s="261"/>
      <c r="AJ59" s="260"/>
      <c r="AM59" s="261"/>
      <c r="AN59" s="260"/>
      <c r="AQ59" s="261"/>
    </row>
    <row r="60" spans="7:50" ht="14.25" customHeight="1" x14ac:dyDescent="0.25">
      <c r="G60" s="223"/>
      <c r="H60" s="260"/>
      <c r="Q60" s="261"/>
      <c r="R60" s="260"/>
      <c r="U60" s="261"/>
      <c r="V60" s="260"/>
      <c r="Y60" s="261"/>
      <c r="Z60" s="260"/>
      <c r="AI60" s="261"/>
      <c r="AJ60" s="260"/>
      <c r="AM60" s="261"/>
      <c r="AN60" s="260"/>
      <c r="AQ60" s="261"/>
    </row>
    <row r="61" spans="7:50" ht="14.25" customHeight="1" x14ac:dyDescent="0.25">
      <c r="G61" s="223"/>
      <c r="H61" s="262"/>
      <c r="I61" s="263"/>
      <c r="J61" s="263"/>
      <c r="K61" s="263"/>
      <c r="L61" s="263"/>
      <c r="M61" s="263"/>
      <c r="N61" s="263"/>
      <c r="O61" s="263"/>
      <c r="P61" s="263"/>
      <c r="Q61" s="264"/>
      <c r="R61" s="262"/>
      <c r="S61" s="263"/>
      <c r="T61" s="263"/>
      <c r="U61" s="264"/>
      <c r="V61" s="262"/>
      <c r="W61" s="263"/>
      <c r="X61" s="263"/>
      <c r="Y61" s="264"/>
      <c r="Z61" s="262"/>
      <c r="AA61" s="263"/>
      <c r="AB61" s="263"/>
      <c r="AC61" s="263"/>
      <c r="AD61" s="263"/>
      <c r="AE61" s="263"/>
      <c r="AF61" s="263"/>
      <c r="AG61" s="263"/>
      <c r="AH61" s="263"/>
      <c r="AI61" s="264"/>
      <c r="AJ61" s="262"/>
      <c r="AK61" s="263"/>
      <c r="AL61" s="263"/>
      <c r="AM61" s="264"/>
      <c r="AN61" s="262"/>
      <c r="AO61" s="263"/>
      <c r="AP61" s="263"/>
      <c r="AQ61" s="264"/>
    </row>
    <row r="62" spans="7:50" ht="14.25" customHeight="1" x14ac:dyDescent="0.25">
      <c r="G62" s="223"/>
      <c r="AM62" s="265" t="s">
        <v>1797</v>
      </c>
      <c r="AN62" s="55" t="str">
        <f>'E-8-1'!U18</f>
        <v>E-8-1-1</v>
      </c>
    </row>
    <row r="63" spans="7:50" ht="14.25" customHeight="1" x14ac:dyDescent="0.25">
      <c r="G63" s="223"/>
    </row>
    <row r="64" spans="7:50" ht="14.25" customHeight="1" x14ac:dyDescent="0.25">
      <c r="G64" s="223"/>
      <c r="H64" s="223"/>
      <c r="I64" s="223"/>
      <c r="J64" s="223"/>
      <c r="K64" s="223"/>
      <c r="L64" s="223"/>
      <c r="M64" s="223"/>
      <c r="N64" s="223"/>
      <c r="O64" s="223"/>
      <c r="P64" s="223"/>
      <c r="Q64" s="223"/>
      <c r="R64" s="223"/>
      <c r="S64" s="223"/>
      <c r="T64" s="223"/>
      <c r="U64" s="223"/>
      <c r="V64" s="223"/>
      <c r="W64" s="223"/>
      <c r="X64" s="223"/>
    </row>
  </sheetData>
  <mergeCells count="216">
    <mergeCell ref="AT50:AX50"/>
    <mergeCell ref="AT28:AX29"/>
    <mergeCell ref="H35:I35"/>
    <mergeCell ref="H22:I23"/>
    <mergeCell ref="AA49:AF49"/>
    <mergeCell ref="N31:T31"/>
    <mergeCell ref="AN32:AS32"/>
    <mergeCell ref="AA36:AF36"/>
    <mergeCell ref="N40:T40"/>
    <mergeCell ref="AN41:AS41"/>
    <mergeCell ref="J43:M43"/>
    <mergeCell ref="AN47:AS47"/>
    <mergeCell ref="J33:M33"/>
    <mergeCell ref="H39:I39"/>
    <mergeCell ref="J42:M42"/>
    <mergeCell ref="AN43:AS43"/>
    <mergeCell ref="J23:P23"/>
    <mergeCell ref="X24:AD24"/>
    <mergeCell ref="AA39:AF39"/>
    <mergeCell ref="AA35:AF35"/>
    <mergeCell ref="AT49:AX49"/>
    <mergeCell ref="AA40:AF40"/>
    <mergeCell ref="AT32:AX32"/>
    <mergeCell ref="H24:I24"/>
    <mergeCell ref="B12:E12"/>
    <mergeCell ref="AG31:AM31"/>
    <mergeCell ref="H45:I45"/>
    <mergeCell ref="AA32:AF32"/>
    <mergeCell ref="AT34:AX34"/>
    <mergeCell ref="H37:I37"/>
    <mergeCell ref="AL24:AS24"/>
    <mergeCell ref="J30:M30"/>
    <mergeCell ref="U31:Z31"/>
    <mergeCell ref="U40:Z40"/>
    <mergeCell ref="Q23:W23"/>
    <mergeCell ref="AN34:AS34"/>
    <mergeCell ref="B14:E14"/>
    <mergeCell ref="AA38:AF38"/>
    <mergeCell ref="AT39:AX39"/>
    <mergeCell ref="N42:T42"/>
    <mergeCell ref="AN45:AS45"/>
    <mergeCell ref="AA37:AF37"/>
    <mergeCell ref="AN29:AS29"/>
    <mergeCell ref="B13:E13"/>
    <mergeCell ref="AG32:AM32"/>
    <mergeCell ref="J22:AX22"/>
    <mergeCell ref="AN36:AS36"/>
    <mergeCell ref="AT40:AX40"/>
    <mergeCell ref="B32:E32"/>
    <mergeCell ref="H33:I33"/>
    <mergeCell ref="H34:I34"/>
    <mergeCell ref="AG44:AM44"/>
    <mergeCell ref="U38:Z38"/>
    <mergeCell ref="B16:E16"/>
    <mergeCell ref="AG35:AM35"/>
    <mergeCell ref="B18:E18"/>
    <mergeCell ref="B20:E20"/>
    <mergeCell ref="AG30:AM30"/>
    <mergeCell ref="AA34:AF34"/>
    <mergeCell ref="AA33:AF33"/>
    <mergeCell ref="AE23:AK23"/>
    <mergeCell ref="N44:T44"/>
    <mergeCell ref="N50:T50"/>
    <mergeCell ref="H49:I49"/>
    <mergeCell ref="H47:I47"/>
    <mergeCell ref="J47:M47"/>
    <mergeCell ref="H36:I36"/>
    <mergeCell ref="N39:T39"/>
    <mergeCell ref="U39:Z39"/>
    <mergeCell ref="J44:M44"/>
    <mergeCell ref="U45:Z45"/>
    <mergeCell ref="J45:M45"/>
    <mergeCell ref="G7:AR7"/>
    <mergeCell ref="AG34:AM34"/>
    <mergeCell ref="N32:T32"/>
    <mergeCell ref="AA50:AF50"/>
    <mergeCell ref="N41:T41"/>
    <mergeCell ref="X23:AD23"/>
    <mergeCell ref="AA47:AF47"/>
    <mergeCell ref="J34:M34"/>
    <mergeCell ref="N43:T43"/>
    <mergeCell ref="J24:P24"/>
    <mergeCell ref="AL23:AS23"/>
    <mergeCell ref="J49:M49"/>
    <mergeCell ref="AA29:AF29"/>
    <mergeCell ref="N33:T33"/>
    <mergeCell ref="J36:M36"/>
    <mergeCell ref="J31:M31"/>
    <mergeCell ref="U32:Z32"/>
    <mergeCell ref="AE24:AK24"/>
    <mergeCell ref="G9:Z11"/>
    <mergeCell ref="AN33:AS33"/>
    <mergeCell ref="AN44:AS44"/>
    <mergeCell ref="H41:I41"/>
    <mergeCell ref="N30:T30"/>
    <mergeCell ref="H50:I50"/>
    <mergeCell ref="Z55:AQ55"/>
    <mergeCell ref="U46:Z46"/>
    <mergeCell ref="H48:I48"/>
    <mergeCell ref="AA44:AF44"/>
    <mergeCell ref="AG48:AM48"/>
    <mergeCell ref="AN49:AS49"/>
    <mergeCell ref="AG45:AM45"/>
    <mergeCell ref="AN35:AS35"/>
    <mergeCell ref="U48:Z48"/>
    <mergeCell ref="H38:I38"/>
    <mergeCell ref="AG47:AM47"/>
    <mergeCell ref="AA41:AF41"/>
    <mergeCell ref="AN46:AS46"/>
    <mergeCell ref="J48:M48"/>
    <mergeCell ref="AN39:AS39"/>
    <mergeCell ref="AA45:AF45"/>
    <mergeCell ref="AN50:AS50"/>
    <mergeCell ref="J50:M50"/>
    <mergeCell ref="U37:Z37"/>
    <mergeCell ref="AG39:AM39"/>
    <mergeCell ref="H44:I44"/>
    <mergeCell ref="N49:T49"/>
    <mergeCell ref="H51:AS51"/>
    <mergeCell ref="U50:Z50"/>
    <mergeCell ref="B6:E6"/>
    <mergeCell ref="U41:Z41"/>
    <mergeCell ref="N34:T34"/>
    <mergeCell ref="H43:I43"/>
    <mergeCell ref="B15:E15"/>
    <mergeCell ref="J46:M46"/>
    <mergeCell ref="J28:M29"/>
    <mergeCell ref="H31:I31"/>
    <mergeCell ref="U47:Z47"/>
    <mergeCell ref="H40:I40"/>
    <mergeCell ref="U43:Z43"/>
    <mergeCell ref="N36:T36"/>
    <mergeCell ref="N45:T45"/>
    <mergeCell ref="U33:Z33"/>
    <mergeCell ref="J38:M38"/>
    <mergeCell ref="J40:M40"/>
    <mergeCell ref="B17:E17"/>
    <mergeCell ref="H42:I42"/>
    <mergeCell ref="J35:M35"/>
    <mergeCell ref="B19:E19"/>
    <mergeCell ref="B34:E34"/>
    <mergeCell ref="B28:E28"/>
    <mergeCell ref="H30:I30"/>
    <mergeCell ref="B30:E30"/>
    <mergeCell ref="AA48:AF48"/>
    <mergeCell ref="AA30:AF30"/>
    <mergeCell ref="AG37:AM37"/>
    <mergeCell ref="N28:Z28"/>
    <mergeCell ref="AT24:AX24"/>
    <mergeCell ref="AT33:AX33"/>
    <mergeCell ref="AT35:AX35"/>
    <mergeCell ref="AT38:AX38"/>
    <mergeCell ref="AT41:AX41"/>
    <mergeCell ref="AT48:AX48"/>
    <mergeCell ref="AN31:AS31"/>
    <mergeCell ref="AT37:AX37"/>
    <mergeCell ref="AT42:AX42"/>
    <mergeCell ref="AG33:AM33"/>
    <mergeCell ref="AA31:AF31"/>
    <mergeCell ref="AG29:AM29"/>
    <mergeCell ref="U29:Z29"/>
    <mergeCell ref="AG42:AM42"/>
    <mergeCell ref="AG43:AM43"/>
    <mergeCell ref="U42:Z42"/>
    <mergeCell ref="N48:T48"/>
    <mergeCell ref="AT36:AX36"/>
    <mergeCell ref="AA43:AF43"/>
    <mergeCell ref="AG38:AM38"/>
    <mergeCell ref="B4:E4"/>
    <mergeCell ref="H46:I46"/>
    <mergeCell ref="H28:I29"/>
    <mergeCell ref="N35:T35"/>
    <mergeCell ref="J39:M39"/>
    <mergeCell ref="AN42:AS42"/>
    <mergeCell ref="AA46:AF46"/>
    <mergeCell ref="J37:M37"/>
    <mergeCell ref="AT30:AX30"/>
    <mergeCell ref="AG46:AM46"/>
    <mergeCell ref="AA28:AS28"/>
    <mergeCell ref="AG40:AM40"/>
    <mergeCell ref="H32:I32"/>
    <mergeCell ref="AN37:AS37"/>
    <mergeCell ref="U35:Z35"/>
    <mergeCell ref="AT44:AX44"/>
    <mergeCell ref="U44:Z44"/>
    <mergeCell ref="N46:T46"/>
    <mergeCell ref="J32:M32"/>
    <mergeCell ref="AT31:AX31"/>
    <mergeCell ref="U34:Z34"/>
    <mergeCell ref="AN30:AS30"/>
    <mergeCell ref="B8:E8"/>
    <mergeCell ref="U30:Z30"/>
    <mergeCell ref="AT51:AX51"/>
    <mergeCell ref="U49:Z49"/>
    <mergeCell ref="H55:Y55"/>
    <mergeCell ref="U36:Z36"/>
    <mergeCell ref="N29:T29"/>
    <mergeCell ref="AT45:AX45"/>
    <mergeCell ref="B10:E10"/>
    <mergeCell ref="N38:T38"/>
    <mergeCell ref="J41:M41"/>
    <mergeCell ref="AT23:AX23"/>
    <mergeCell ref="N47:T47"/>
    <mergeCell ref="AN48:AS48"/>
    <mergeCell ref="AG41:AM41"/>
    <mergeCell ref="Q24:W24"/>
    <mergeCell ref="AT47:AX47"/>
    <mergeCell ref="AG50:AM50"/>
    <mergeCell ref="N37:T37"/>
    <mergeCell ref="AN38:AS38"/>
    <mergeCell ref="AA42:AF42"/>
    <mergeCell ref="AT43:AX43"/>
    <mergeCell ref="AT46:AX46"/>
    <mergeCell ref="AG49:AM49"/>
    <mergeCell ref="AN40:AS40"/>
    <mergeCell ref="AG36:AM36"/>
  </mergeCells>
  <hyperlinks>
    <hyperlink ref="B4" location="PANDUAN!A1" display="PANDUAN" xr:uid="{00000000-0004-0000-AD00-000000000000}"/>
    <hyperlink ref="B6" location="'EWS DIRECTORY'!A1" display="EWS DIRECTORY" xr:uid="{00000000-0004-0000-AD00-000001000000}"/>
    <hyperlink ref="B8" location="'DATA PEMICU'!A1" display="DATA PEMICU" xr:uid="{00000000-0004-0000-AD00-000002000000}"/>
    <hyperlink ref="B10" location="'DATA PENGUJI'!A1" display="DATA PENGUJI" xr:uid="{00000000-0004-0000-AD00-000003000000}"/>
    <hyperlink ref="B12" location="'MAIN LEVEL'!A1" display="MAIN LEVEL" xr:uid="{00000000-0004-0000-AD00-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1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E00-000000000000}">
  <sheetPr codeName="Sheet398">
    <tabColor theme="4" tint="-0.249977111117893"/>
  </sheetPr>
  <dimension ref="A1:AT35"/>
  <sheetViews>
    <sheetView topLeftCell="B1"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46" width="3.6640625" customWidth="1"/>
  </cols>
  <sheetData>
    <row r="1" spans="2:46" ht="14.25" customHeight="1" x14ac:dyDescent="0.25">
      <c r="G1" s="110"/>
      <c r="H1" s="110"/>
      <c r="I1" s="110"/>
      <c r="J1" s="110"/>
      <c r="K1" s="110"/>
      <c r="L1" s="110"/>
      <c r="M1" s="110"/>
      <c r="N1" s="110"/>
      <c r="O1" s="110"/>
      <c r="P1" s="110"/>
      <c r="Q1" s="110"/>
      <c r="R1" s="110"/>
      <c r="S1" s="110"/>
      <c r="T1" s="110"/>
      <c r="U1" s="110"/>
      <c r="V1" s="110"/>
      <c r="W1" s="110"/>
      <c r="X1" s="110"/>
    </row>
    <row r="2" spans="2:46" ht="14.25" customHeight="1" x14ac:dyDescent="0.25">
      <c r="G2" s="55" t="s">
        <v>1674</v>
      </c>
      <c r="H2" s="55"/>
      <c r="I2" s="55"/>
      <c r="J2" s="55"/>
      <c r="K2" s="55"/>
      <c r="L2" s="55"/>
      <c r="M2" s="55"/>
      <c r="N2" s="55"/>
      <c r="AT2" s="443"/>
    </row>
    <row r="3" spans="2:46" ht="14.25" customHeight="1" x14ac:dyDescent="0.25">
      <c r="B3" s="111"/>
      <c r="C3" s="111"/>
      <c r="D3" s="111"/>
      <c r="E3" s="111"/>
      <c r="G3" s="55"/>
      <c r="H3" s="55"/>
      <c r="I3" s="55"/>
      <c r="J3" s="55"/>
      <c r="K3" s="55"/>
      <c r="L3" s="55"/>
      <c r="M3" s="55"/>
      <c r="N3" s="55"/>
      <c r="AT3" s="443"/>
    </row>
    <row r="4" spans="2:46" ht="14.25" customHeight="1" x14ac:dyDescent="0.25">
      <c r="B4" s="762" t="s">
        <v>79</v>
      </c>
      <c r="C4" s="761"/>
      <c r="D4" s="761"/>
      <c r="E4" s="761"/>
      <c r="G4" s="55"/>
      <c r="H4" s="55"/>
      <c r="I4" s="55"/>
      <c r="J4" s="55"/>
      <c r="K4" s="55"/>
      <c r="L4" s="55"/>
      <c r="M4" s="55"/>
      <c r="N4" s="55"/>
      <c r="AT4" s="443"/>
    </row>
    <row r="5" spans="2:46" ht="14.25" customHeight="1" x14ac:dyDescent="0.25">
      <c r="B5" s="111"/>
      <c r="C5" s="111"/>
      <c r="D5" s="111"/>
      <c r="E5" s="111"/>
      <c r="G5" s="55"/>
      <c r="H5" s="55"/>
      <c r="I5" s="55"/>
      <c r="J5" s="55"/>
      <c r="K5" s="55"/>
      <c r="L5" s="55"/>
      <c r="M5" s="55"/>
      <c r="N5" s="55"/>
      <c r="AT5" s="443"/>
    </row>
    <row r="6" spans="2:46" ht="14.25" customHeight="1" x14ac:dyDescent="0.25">
      <c r="B6" s="762" t="s">
        <v>87</v>
      </c>
      <c r="C6" s="761"/>
      <c r="D6" s="761"/>
      <c r="E6" s="761"/>
      <c r="G6" s="55"/>
      <c r="H6" s="55"/>
      <c r="I6" s="55"/>
      <c r="J6" s="55"/>
      <c r="K6" s="55"/>
      <c r="L6" s="55"/>
      <c r="M6" s="55"/>
      <c r="N6" s="55"/>
      <c r="AT6" s="443"/>
    </row>
    <row r="7" spans="2:46" ht="15" customHeight="1" x14ac:dyDescent="0.25">
      <c r="B7" s="111"/>
      <c r="C7" s="111"/>
      <c r="D7" s="111"/>
      <c r="E7" s="111"/>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443"/>
    </row>
    <row r="8" spans="2:46" ht="14.25" customHeight="1" x14ac:dyDescent="0.25">
      <c r="B8" s="762" t="s">
        <v>94</v>
      </c>
      <c r="C8" s="761"/>
      <c r="D8" s="761"/>
      <c r="E8" s="761"/>
      <c r="G8" s="55"/>
      <c r="H8" s="55"/>
      <c r="I8" s="55"/>
      <c r="J8" s="55"/>
      <c r="K8" s="55"/>
      <c r="L8" s="55"/>
      <c r="M8" s="55"/>
      <c r="N8" s="55"/>
      <c r="AT8" s="443"/>
    </row>
    <row r="9" spans="2:46" ht="14.25" customHeight="1" x14ac:dyDescent="0.25">
      <c r="B9" s="111"/>
      <c r="C9" s="111"/>
      <c r="D9" s="111"/>
      <c r="E9" s="111"/>
      <c r="G9" s="999" t="str">
        <f>"Rincian "&amp;'E-8'!G9&amp;" "&amp;'E-8-1'!M20</f>
        <v>Rincian Biaya Impairment  Berdasarkan Analisis SPT dan Laporan Keuangan</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c r="AT12" s="443"/>
    </row>
    <row r="13" spans="2:46" ht="14.25" customHeight="1" x14ac:dyDescent="0.25">
      <c r="B13" s="962" t="str">
        <f>HYPERLINK("#'"&amp;'EWS DIRECTORY'!$J$171&amp;"'!A1",'EWS DIRECTORY'!$J$171)</f>
        <v>E-8</v>
      </c>
      <c r="C13" s="761"/>
      <c r="D13" s="761"/>
      <c r="E13" s="761"/>
      <c r="G13" s="55" t="s">
        <v>1680</v>
      </c>
      <c r="H13" s="55"/>
      <c r="I13" s="254"/>
      <c r="J13" s="254"/>
      <c r="K13" s="254"/>
      <c r="L13" s="254"/>
      <c r="M13" s="254"/>
      <c r="N13" s="254"/>
      <c r="AT13" s="443"/>
    </row>
    <row r="14" spans="2:46" ht="14.25" customHeight="1" x14ac:dyDescent="0.25">
      <c r="B14" s="931" t="str">
        <f>HYPERLINK("#'"&amp;'EWS DIRECTORY'!$J$172&amp;"'!A1",'EWS DIRECTORY'!$J$172)</f>
        <v>E-8-1</v>
      </c>
      <c r="C14" s="761"/>
      <c r="D14" s="761"/>
      <c r="E14" s="761"/>
      <c r="G14" s="55"/>
      <c r="H14" s="55"/>
      <c r="I14" s="254"/>
      <c r="J14" s="254"/>
      <c r="K14" s="254"/>
      <c r="L14" s="254"/>
      <c r="M14" s="254"/>
      <c r="N14" s="254"/>
      <c r="AT14" s="443"/>
    </row>
    <row r="15" spans="2:46" ht="14.25" customHeight="1" x14ac:dyDescent="0.25">
      <c r="B15" s="929" t="str">
        <f>HYPERLINK("#'"&amp;'EWS DIRECTORY'!$J$173&amp;"'!A1",'EWS DIRECTORY'!$J$173)</f>
        <v>E-8-1-1</v>
      </c>
      <c r="C15" s="761"/>
      <c r="D15" s="761"/>
      <c r="E15" s="761"/>
      <c r="G15" s="55"/>
      <c r="H15" s="55"/>
      <c r="I15" s="254"/>
      <c r="J15" s="254"/>
      <c r="K15" s="254"/>
      <c r="L15" s="254"/>
      <c r="M15" s="254"/>
      <c r="N15" s="254"/>
      <c r="AT15" s="443"/>
    </row>
    <row r="16" spans="2:46" ht="14.25" customHeight="1" x14ac:dyDescent="0.25">
      <c r="B16" s="927" t="str">
        <f>HYPERLINK("#'"&amp;'EWS DIRECTORY'!$J$174&amp;"'!A1",'EWS DIRECTORY'!$J$174)</f>
        <v>E-8-1-2</v>
      </c>
      <c r="C16" s="761"/>
      <c r="D16" s="761"/>
      <c r="E16" s="761"/>
      <c r="G16" s="55"/>
      <c r="H16" s="55"/>
      <c r="I16" s="254"/>
      <c r="J16" s="254"/>
      <c r="K16" s="254"/>
      <c r="L16" s="254"/>
      <c r="M16" s="254"/>
      <c r="N16" s="254"/>
      <c r="AT16" s="443"/>
    </row>
    <row r="17" spans="2:46" ht="14.25" customHeight="1" x14ac:dyDescent="0.25">
      <c r="B17" s="929" t="str">
        <f>HYPERLINK("#'"&amp;'EWS DIRECTORY'!$J$175&amp;"'!A1",'EWS DIRECTORY'!$J$175)</f>
        <v>E-8-1-3</v>
      </c>
      <c r="C17" s="761"/>
      <c r="D17" s="761"/>
      <c r="E17" s="761"/>
      <c r="G17" s="55" t="s">
        <v>1681</v>
      </c>
      <c r="H17" s="55"/>
      <c r="I17" s="55"/>
      <c r="J17" s="254"/>
      <c r="K17" s="254"/>
      <c r="L17" s="254"/>
      <c r="M17" s="254"/>
      <c r="N17" s="254"/>
      <c r="AT17" s="443"/>
    </row>
    <row r="18" spans="2:46" ht="14.25" customHeight="1" x14ac:dyDescent="0.25">
      <c r="B18" s="929" t="str">
        <f>HYPERLINK("#'"&amp;'EWS DIRECTORY'!$J$176&amp;"'!A1",'EWS DIRECTORY'!$J$176)</f>
        <v>E-8-1-4</v>
      </c>
      <c r="C18" s="761"/>
      <c r="D18" s="761"/>
      <c r="E18" s="761"/>
      <c r="G18" s="55" t="s">
        <v>1744</v>
      </c>
      <c r="H18" s="55"/>
      <c r="I18" s="55" t="s">
        <v>1744</v>
      </c>
      <c r="J18" s="254"/>
      <c r="K18" s="254"/>
      <c r="L18" s="254"/>
      <c r="M18" s="254"/>
      <c r="N18" s="254"/>
      <c r="AT18" s="443"/>
    </row>
    <row r="19" spans="2:46" ht="14.25" customHeight="1" x14ac:dyDescent="0.25">
      <c r="B19" s="929" t="str">
        <f>HYPERLINK("#'"&amp;'EWS DIRECTORY'!$J$177&amp;"'!A1",'EWS DIRECTORY'!$J$177)</f>
        <v>E-8-1-5</v>
      </c>
      <c r="C19" s="761"/>
      <c r="D19" s="761"/>
      <c r="E19" s="761"/>
      <c r="AT19" s="443"/>
    </row>
    <row r="20" spans="2:46" ht="14.25" customHeight="1" x14ac:dyDescent="0.25">
      <c r="B20" s="929" t="str">
        <f>HYPERLINK("#'"&amp;'EWS DIRECTORY'!$J$178&amp;"'!A1",'EWS DIRECTORY'!$J$178)</f>
        <v>E-8-1-6</v>
      </c>
      <c r="C20" s="761"/>
      <c r="D20" s="761"/>
      <c r="E20" s="761"/>
      <c r="G20" s="55" t="s">
        <v>1851</v>
      </c>
      <c r="AT20" s="443"/>
    </row>
    <row r="21" spans="2:46" ht="14.25" customHeight="1" x14ac:dyDescent="0.25">
      <c r="G21" s="55"/>
      <c r="AT21" s="443"/>
    </row>
    <row r="22" spans="2:46" ht="14.25" customHeight="1" x14ac:dyDescent="0.25">
      <c r="G22" s="55"/>
      <c r="H22" s="1086" t="s">
        <v>107</v>
      </c>
      <c r="I22" s="790"/>
      <c r="J22" s="1087" t="s">
        <v>1767</v>
      </c>
      <c r="K22" s="789"/>
      <c r="L22" s="1082" t="s">
        <v>1852</v>
      </c>
      <c r="M22" s="764"/>
      <c r="N22" s="764"/>
      <c r="O22" s="764"/>
      <c r="P22" s="764"/>
      <c r="Q22" s="764"/>
      <c r="R22" s="764"/>
      <c r="S22" s="764"/>
      <c r="T22" s="764"/>
      <c r="U22" s="765"/>
      <c r="V22" s="1083" t="s">
        <v>1853</v>
      </c>
      <c r="W22" s="764"/>
      <c r="X22" s="764"/>
      <c r="Y22" s="764"/>
      <c r="Z22" s="764"/>
      <c r="AA22" s="764"/>
      <c r="AB22" s="764"/>
      <c r="AC22" s="764"/>
      <c r="AD22" s="764"/>
      <c r="AE22" s="764"/>
      <c r="AF22" s="764"/>
      <c r="AG22" s="764"/>
      <c r="AH22" s="764"/>
      <c r="AI22" s="764"/>
      <c r="AJ22" s="764"/>
      <c r="AK22" s="764"/>
      <c r="AL22" s="764"/>
      <c r="AM22" s="764"/>
      <c r="AN22" s="765"/>
      <c r="AO22" s="1084" t="s">
        <v>1770</v>
      </c>
      <c r="AP22" s="764"/>
      <c r="AQ22" s="764"/>
      <c r="AR22" s="764"/>
      <c r="AS22" s="764"/>
      <c r="AT22" s="765"/>
    </row>
    <row r="23" spans="2:46" ht="15" customHeight="1" x14ac:dyDescent="0.25">
      <c r="G23" s="55"/>
      <c r="H23" s="1077">
        <v>1</v>
      </c>
      <c r="I23" s="765"/>
      <c r="J23" s="1081"/>
      <c r="K23" s="764"/>
      <c r="L23" s="1077"/>
      <c r="M23" s="764"/>
      <c r="N23" s="764"/>
      <c r="O23" s="764"/>
      <c r="P23" s="764"/>
      <c r="Q23" s="764"/>
      <c r="R23" s="764"/>
      <c r="S23" s="764"/>
      <c r="T23" s="764"/>
      <c r="U23" s="765"/>
      <c r="V23" s="1085"/>
      <c r="W23" s="764"/>
      <c r="X23" s="764"/>
      <c r="Y23" s="764"/>
      <c r="Z23" s="764"/>
      <c r="AA23" s="764"/>
      <c r="AB23" s="764"/>
      <c r="AC23" s="764"/>
      <c r="AD23" s="764"/>
      <c r="AE23" s="764"/>
      <c r="AF23" s="764"/>
      <c r="AG23" s="764"/>
      <c r="AH23" s="764"/>
      <c r="AI23" s="764"/>
      <c r="AJ23" s="764"/>
      <c r="AK23" s="764"/>
      <c r="AL23" s="764"/>
      <c r="AM23" s="764"/>
      <c r="AN23" s="765"/>
      <c r="AO23" s="1078"/>
      <c r="AP23" s="764"/>
      <c r="AQ23" s="764"/>
      <c r="AR23" s="764"/>
      <c r="AS23" s="764"/>
      <c r="AT23" s="765"/>
    </row>
    <row r="24" spans="2:46" ht="14.25" customHeight="1" x14ac:dyDescent="0.25">
      <c r="AT24" s="443"/>
    </row>
    <row r="25" spans="2:46" ht="14.25" customHeight="1" x14ac:dyDescent="0.25">
      <c r="AS25" s="443"/>
      <c r="AT25" s="443"/>
    </row>
    <row r="26" spans="2:46" ht="15" customHeight="1" x14ac:dyDescent="0.25">
      <c r="AS26" s="443"/>
      <c r="AT26" s="443"/>
    </row>
    <row r="27" spans="2:46" ht="15" customHeight="1" x14ac:dyDescent="0.25">
      <c r="H27" s="976" t="s">
        <v>1795</v>
      </c>
      <c r="I27" s="824"/>
      <c r="J27" s="824"/>
      <c r="K27" s="824"/>
      <c r="L27" s="824"/>
      <c r="M27" s="824"/>
      <c r="N27" s="824"/>
      <c r="O27" s="824"/>
      <c r="P27" s="824"/>
      <c r="Q27" s="824"/>
      <c r="R27" s="824"/>
      <c r="S27" s="824"/>
      <c r="T27" s="824"/>
      <c r="U27" s="824"/>
      <c r="V27" s="824"/>
      <c r="W27" s="824"/>
      <c r="X27" s="824"/>
      <c r="Y27" s="825"/>
      <c r="Z27" s="976" t="s">
        <v>1796</v>
      </c>
      <c r="AA27" s="824"/>
      <c r="AB27" s="824"/>
      <c r="AC27" s="824"/>
      <c r="AD27" s="824"/>
      <c r="AE27" s="824"/>
      <c r="AF27" s="824"/>
      <c r="AG27" s="824"/>
      <c r="AH27" s="824"/>
      <c r="AI27" s="824"/>
      <c r="AJ27" s="824"/>
      <c r="AK27" s="824"/>
      <c r="AL27" s="824"/>
      <c r="AM27" s="824"/>
      <c r="AN27" s="824"/>
      <c r="AO27" s="824"/>
      <c r="AP27" s="824"/>
      <c r="AQ27" s="825"/>
      <c r="AS27" s="443"/>
      <c r="AT27" s="443"/>
    </row>
    <row r="28" spans="2:46" ht="14.25" customHeight="1" x14ac:dyDescent="0.25">
      <c r="B28" s="760"/>
      <c r="C28" s="761"/>
      <c r="D28" s="761"/>
      <c r="E28" s="761"/>
      <c r="H28" s="257" t="s">
        <v>796</v>
      </c>
      <c r="I28" s="258"/>
      <c r="J28" s="258"/>
      <c r="K28" s="258"/>
      <c r="L28" s="258"/>
      <c r="M28" s="258"/>
      <c r="N28" s="258"/>
      <c r="O28" s="258"/>
      <c r="P28" s="258"/>
      <c r="Q28" s="259"/>
      <c r="R28" s="257" t="s">
        <v>1511</v>
      </c>
      <c r="S28" s="258"/>
      <c r="T28" s="258"/>
      <c r="U28" s="259"/>
      <c r="V28" s="257" t="s">
        <v>1510</v>
      </c>
      <c r="W28" s="258"/>
      <c r="X28" s="258"/>
      <c r="Y28" s="259"/>
      <c r="Z28" s="257" t="s">
        <v>796</v>
      </c>
      <c r="AA28" s="258"/>
      <c r="AB28" s="258"/>
      <c r="AC28" s="258"/>
      <c r="AD28" s="258"/>
      <c r="AE28" s="258"/>
      <c r="AF28" s="258"/>
      <c r="AG28" s="258"/>
      <c r="AH28" s="258"/>
      <c r="AI28" s="259"/>
      <c r="AJ28" s="257" t="s">
        <v>1511</v>
      </c>
      <c r="AK28" s="258"/>
      <c r="AL28" s="258"/>
      <c r="AM28" s="259"/>
      <c r="AN28" s="257" t="s">
        <v>1510</v>
      </c>
      <c r="AO28" s="258"/>
      <c r="AP28" s="258"/>
      <c r="AQ28" s="259"/>
      <c r="AS28" s="443"/>
      <c r="AT28" s="443"/>
    </row>
    <row r="29" spans="2:46" ht="14.25" customHeight="1" x14ac:dyDescent="0.25">
      <c r="H29" s="260"/>
      <c r="Q29" s="261"/>
      <c r="R29" s="260"/>
      <c r="U29" s="261"/>
      <c r="V29" s="260"/>
      <c r="Y29" s="261"/>
      <c r="Z29" s="260"/>
      <c r="AI29" s="261"/>
      <c r="AJ29" s="260"/>
      <c r="AM29" s="261"/>
      <c r="AN29" s="260"/>
      <c r="AQ29" s="261"/>
      <c r="AS29" s="443"/>
      <c r="AT29" s="443"/>
    </row>
    <row r="30" spans="2:46" ht="14.25" customHeight="1" x14ac:dyDescent="0.25">
      <c r="B30" s="760"/>
      <c r="C30" s="761"/>
      <c r="D30" s="761"/>
      <c r="E30" s="761"/>
      <c r="H30" s="260"/>
      <c r="Q30" s="261"/>
      <c r="R30" s="260"/>
      <c r="U30" s="261"/>
      <c r="V30" s="260"/>
      <c r="Y30" s="261"/>
      <c r="Z30" s="260"/>
      <c r="AI30" s="261"/>
      <c r="AJ30" s="260"/>
      <c r="AM30" s="261"/>
      <c r="AN30" s="260"/>
      <c r="AQ30" s="261"/>
      <c r="AS30" s="443"/>
      <c r="AT30" s="443"/>
    </row>
    <row r="31" spans="2:46" ht="14.25" customHeight="1" x14ac:dyDescent="0.25">
      <c r="H31" s="260"/>
      <c r="Q31" s="261"/>
      <c r="R31" s="260"/>
      <c r="U31" s="261"/>
      <c r="V31" s="260"/>
      <c r="Y31" s="261"/>
      <c r="Z31" s="260"/>
      <c r="AI31" s="261"/>
      <c r="AJ31" s="260"/>
      <c r="AM31" s="261"/>
      <c r="AN31" s="260"/>
      <c r="AQ31" s="261"/>
      <c r="AS31" s="443"/>
      <c r="AT31" s="443"/>
    </row>
    <row r="32" spans="2:46" ht="14.25" customHeight="1" x14ac:dyDescent="0.25">
      <c r="B32" s="760"/>
      <c r="C32" s="761"/>
      <c r="D32" s="761"/>
      <c r="E32" s="761"/>
      <c r="H32" s="260"/>
      <c r="Q32" s="261"/>
      <c r="R32" s="260"/>
      <c r="U32" s="261"/>
      <c r="V32" s="260"/>
      <c r="Y32" s="261"/>
      <c r="Z32" s="260"/>
      <c r="AI32" s="261"/>
      <c r="AJ32" s="260"/>
      <c r="AM32" s="261"/>
      <c r="AN32" s="260"/>
      <c r="AQ32" s="261"/>
      <c r="AS32" s="443"/>
      <c r="AT32" s="443"/>
    </row>
    <row r="33" spans="2:46" ht="14.25" customHeight="1" x14ac:dyDescent="0.25">
      <c r="H33" s="262"/>
      <c r="I33" s="263"/>
      <c r="J33" s="263"/>
      <c r="K33" s="263"/>
      <c r="L33" s="263"/>
      <c r="M33" s="263"/>
      <c r="N33" s="263"/>
      <c r="O33" s="263"/>
      <c r="P33" s="263"/>
      <c r="Q33" s="264"/>
      <c r="R33" s="262"/>
      <c r="S33" s="263"/>
      <c r="T33" s="263"/>
      <c r="U33" s="264"/>
      <c r="V33" s="262"/>
      <c r="W33" s="263"/>
      <c r="X33" s="263"/>
      <c r="Y33" s="264"/>
      <c r="Z33" s="262"/>
      <c r="AA33" s="263"/>
      <c r="AB33" s="263"/>
      <c r="AC33" s="263"/>
      <c r="AD33" s="263"/>
      <c r="AE33" s="263"/>
      <c r="AF33" s="263"/>
      <c r="AG33" s="263"/>
      <c r="AH33" s="263"/>
      <c r="AI33" s="264"/>
      <c r="AJ33" s="262"/>
      <c r="AK33" s="263"/>
      <c r="AL33" s="263"/>
      <c r="AM33" s="264"/>
      <c r="AN33" s="262"/>
      <c r="AO33" s="263"/>
      <c r="AP33" s="263"/>
      <c r="AQ33" s="264"/>
      <c r="AS33" s="443"/>
      <c r="AT33" s="443"/>
    </row>
    <row r="34" spans="2:46" ht="14.25" customHeight="1" x14ac:dyDescent="0.25">
      <c r="B34" s="760"/>
      <c r="C34" s="761"/>
      <c r="D34" s="761"/>
      <c r="E34" s="761"/>
      <c r="G34" s="223"/>
      <c r="AM34" s="265" t="s">
        <v>1797</v>
      </c>
      <c r="AN34" s="131" t="str">
        <f>'E-8-1'!U20</f>
        <v>E-8-1-2</v>
      </c>
      <c r="AS34" s="443"/>
      <c r="AT34" s="443"/>
    </row>
    <row r="35" spans="2:46" ht="14.25" customHeight="1" x14ac:dyDescent="0.25">
      <c r="G35" s="223"/>
      <c r="AS35" s="443"/>
      <c r="AT35" s="443"/>
    </row>
  </sheetData>
  <mergeCells count="31">
    <mergeCell ref="B6:E6"/>
    <mergeCell ref="B30:E30"/>
    <mergeCell ref="B15:E15"/>
    <mergeCell ref="B20:E20"/>
    <mergeCell ref="B13:E13"/>
    <mergeCell ref="B10:E10"/>
    <mergeCell ref="B28:E28"/>
    <mergeCell ref="B4:E4"/>
    <mergeCell ref="V22:AN22"/>
    <mergeCell ref="B16:E16"/>
    <mergeCell ref="AO22:AT22"/>
    <mergeCell ref="H27:Y27"/>
    <mergeCell ref="G7:AR7"/>
    <mergeCell ref="B18:E18"/>
    <mergeCell ref="B12:E12"/>
    <mergeCell ref="V23:AN23"/>
    <mergeCell ref="H22:I22"/>
    <mergeCell ref="J22:K22"/>
    <mergeCell ref="B14:E14"/>
    <mergeCell ref="B17:E17"/>
    <mergeCell ref="B8:E8"/>
    <mergeCell ref="L23:U23"/>
    <mergeCell ref="G9:Z11"/>
    <mergeCell ref="B34:E34"/>
    <mergeCell ref="AO23:AT23"/>
    <mergeCell ref="Z27:AQ27"/>
    <mergeCell ref="H23:I23"/>
    <mergeCell ref="B19:E19"/>
    <mergeCell ref="J23:K23"/>
    <mergeCell ref="B32:E32"/>
    <mergeCell ref="L22:U22"/>
  </mergeCells>
  <hyperlinks>
    <hyperlink ref="B4" location="PANDUAN!A1" display="PANDUAN" xr:uid="{00000000-0004-0000-AE00-000000000000}"/>
    <hyperlink ref="B6" location="'EWS DIRECTORY'!A1" display="EWS DIRECTORY" xr:uid="{00000000-0004-0000-AE00-000001000000}"/>
    <hyperlink ref="B8" location="'DATA PEMICU'!A1" display="DATA PEMICU" xr:uid="{00000000-0004-0000-AE00-000002000000}"/>
    <hyperlink ref="B10" location="'DATA PENGUJI'!A1" display="DATA PENGUJI" xr:uid="{00000000-0004-0000-AE00-000003000000}"/>
    <hyperlink ref="B12" location="'MAIN LEVEL'!A1" display="MAIN LEVEL" xr:uid="{00000000-0004-0000-AE00-000004000000}"/>
  </hyperlinks>
  <pageMargins left="0.51181102362204722" right="0.15748031496062989" top="0.55118110236220474" bottom="0.55118110236220474" header="0" footer="0"/>
  <pageSetup paperSize="9" scale="60" orientation="landscape"/>
  <headerFooter>
    <oddFooter>&amp;Rhalaman &amp;P dari</oddFooter>
  </headerFooter>
</worksheet>
</file>

<file path=xl/worksheets/sheet1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F00-000000000000}">
  <sheetPr codeName="Sheet399">
    <tabColor theme="4" tint="-0.249977111117893"/>
  </sheetPr>
  <dimension ref="A2:AX52"/>
  <sheetViews>
    <sheetView topLeftCell="B6" zoomScaleNormal="100" workbookViewId="0">
      <selection activeCell="AQ18" sqref="AQ18:AU18"/>
    </sheetView>
  </sheetViews>
  <sheetFormatPr defaultColWidth="3.5546875" defaultRowHeight="13.8" x14ac:dyDescent="0.25"/>
  <cols>
    <col min="1" max="1" width="3" style="110" hidden="1" customWidth="1"/>
    <col min="2" max="5" width="3.88671875" style="177" customWidth="1"/>
    <col min="6" max="6" width="3.88671875" style="110" customWidth="1"/>
    <col min="7" max="45" width="3.6640625" style="254" customWidth="1"/>
    <col min="46" max="46" width="4.44140625" style="254" customWidth="1"/>
    <col min="47" max="47" width="3.6640625" style="254" customWidth="1"/>
    <col min="48" max="48" width="3.5546875" style="254" customWidth="1"/>
    <col min="49" max="16384" width="3.5546875" style="254"/>
  </cols>
  <sheetData>
    <row r="2" spans="2:47" x14ac:dyDescent="0.25">
      <c r="G2" s="55" t="s">
        <v>1674</v>
      </c>
      <c r="H2" s="55"/>
      <c r="I2" s="55"/>
      <c r="J2" s="55"/>
      <c r="K2" s="55"/>
      <c r="L2" s="55"/>
      <c r="M2" s="55"/>
      <c r="N2" s="55"/>
      <c r="AT2" s="443"/>
      <c r="AU2" s="443"/>
    </row>
    <row r="3" spans="2:47" x14ac:dyDescent="0.25">
      <c r="B3" s="111"/>
      <c r="C3" s="111"/>
      <c r="D3" s="111"/>
      <c r="E3" s="111"/>
      <c r="G3" s="55"/>
      <c r="H3" s="55"/>
      <c r="I3" s="55"/>
      <c r="J3" s="55"/>
      <c r="K3" s="55"/>
      <c r="L3" s="55"/>
      <c r="M3" s="55"/>
      <c r="N3" s="55"/>
      <c r="AT3" s="443"/>
      <c r="AU3" s="443"/>
    </row>
    <row r="4" spans="2:47" x14ac:dyDescent="0.25">
      <c r="B4" s="762" t="s">
        <v>79</v>
      </c>
      <c r="C4" s="761"/>
      <c r="D4" s="761"/>
      <c r="E4" s="761"/>
      <c r="G4" s="55"/>
      <c r="H4" s="55"/>
      <c r="I4" s="55"/>
      <c r="J4" s="55"/>
      <c r="K4" s="55"/>
      <c r="L4" s="55"/>
      <c r="M4" s="55"/>
      <c r="N4" s="55"/>
      <c r="AT4" s="443"/>
      <c r="AU4" s="443"/>
    </row>
    <row r="5" spans="2:47" x14ac:dyDescent="0.25">
      <c r="B5" s="111"/>
      <c r="C5" s="111"/>
      <c r="D5" s="111"/>
      <c r="E5" s="111"/>
      <c r="G5" s="55"/>
      <c r="H5" s="55"/>
      <c r="I5" s="55"/>
      <c r="J5" s="55"/>
      <c r="K5" s="55"/>
      <c r="L5" s="55"/>
      <c r="M5" s="55"/>
      <c r="N5" s="55"/>
      <c r="AT5" s="443"/>
      <c r="AU5" s="443"/>
    </row>
    <row r="6" spans="2:47" x14ac:dyDescent="0.25">
      <c r="B6" s="762" t="s">
        <v>87</v>
      </c>
      <c r="C6" s="761"/>
      <c r="D6" s="761"/>
      <c r="E6" s="761"/>
      <c r="G6" s="55"/>
      <c r="H6" s="55"/>
      <c r="I6" s="55"/>
      <c r="J6" s="55"/>
      <c r="K6" s="55"/>
      <c r="L6" s="55"/>
      <c r="M6" s="55"/>
      <c r="N6" s="55"/>
      <c r="AT6" s="443"/>
      <c r="AU6" s="443"/>
    </row>
    <row r="7" spans="2:47" ht="15" customHeight="1" x14ac:dyDescent="0.25">
      <c r="B7" s="111"/>
      <c r="C7" s="111"/>
      <c r="D7" s="111"/>
      <c r="E7" s="111"/>
      <c r="G7" s="996" t="s">
        <v>1774</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c r="AI7" s="792"/>
      <c r="AJ7" s="792"/>
      <c r="AK7" s="792"/>
      <c r="AL7" s="792"/>
      <c r="AM7" s="792"/>
      <c r="AN7" s="792"/>
      <c r="AO7" s="792"/>
      <c r="AP7" s="792"/>
      <c r="AQ7" s="792"/>
      <c r="AR7" s="792"/>
      <c r="AS7" s="58"/>
      <c r="AT7" s="443"/>
      <c r="AU7" s="443"/>
    </row>
    <row r="8" spans="2:47" x14ac:dyDescent="0.25">
      <c r="B8" s="762" t="s">
        <v>94</v>
      </c>
      <c r="C8" s="761"/>
      <c r="D8" s="761"/>
      <c r="E8" s="761"/>
      <c r="G8" s="55"/>
      <c r="H8" s="55"/>
      <c r="I8" s="55"/>
      <c r="J8" s="55"/>
      <c r="K8" s="55"/>
      <c r="L8" s="55"/>
      <c r="M8" s="55"/>
      <c r="N8" s="55"/>
      <c r="AT8" s="443"/>
      <c r="AU8" s="443"/>
    </row>
    <row r="9" spans="2:47" x14ac:dyDescent="0.25">
      <c r="B9" s="111"/>
      <c r="C9" s="111"/>
      <c r="D9" s="111"/>
      <c r="E9" s="111"/>
      <c r="G9" s="999" t="str">
        <f>"Rincian "&amp;'E-8'!G9&amp;" "&amp;'E-8-1'!M22</f>
        <v>Rincian Biaya Impairment  Berdasarkan pemeriksaan langsung terhadap bukti pendukung</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c r="AU9" s="443"/>
    </row>
    <row r="10" spans="2:47" x14ac:dyDescent="0.25">
      <c r="B10" s="762" t="s">
        <v>101</v>
      </c>
      <c r="C10" s="761"/>
      <c r="D10" s="761"/>
      <c r="E10" s="761"/>
      <c r="G10" s="1001"/>
      <c r="H10" s="792"/>
      <c r="I10" s="792"/>
      <c r="J10" s="792"/>
      <c r="K10" s="792"/>
      <c r="L10" s="792"/>
      <c r="M10" s="792"/>
      <c r="N10" s="792"/>
      <c r="O10" s="792"/>
      <c r="P10" s="792"/>
      <c r="Q10" s="792"/>
      <c r="R10" s="792"/>
      <c r="S10" s="792"/>
      <c r="T10" s="792"/>
      <c r="U10" s="792"/>
      <c r="V10" s="792"/>
      <c r="W10" s="792"/>
      <c r="X10" s="792"/>
      <c r="Y10" s="792"/>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c r="AU10" s="443"/>
    </row>
    <row r="11" spans="2:47"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c r="AU11" s="443"/>
    </row>
    <row r="12" spans="2:47" x14ac:dyDescent="0.25">
      <c r="B12" s="762" t="s">
        <v>106</v>
      </c>
      <c r="C12" s="761"/>
      <c r="D12" s="761"/>
      <c r="E12" s="761"/>
      <c r="AT12" s="443"/>
      <c r="AU12" s="443"/>
    </row>
    <row r="13" spans="2:47" x14ac:dyDescent="0.25">
      <c r="B13" s="962" t="str">
        <f>HYPERLINK("#'"&amp;'EWS DIRECTORY'!$J$171&amp;"'!A1",'EWS DIRECTORY'!$J$171)</f>
        <v>E-8</v>
      </c>
      <c r="C13" s="761"/>
      <c r="D13" s="761"/>
      <c r="E13" s="761"/>
      <c r="G13" s="55" t="s">
        <v>1680</v>
      </c>
      <c r="H13" s="55"/>
      <c r="AT13" s="443"/>
      <c r="AU13" s="443"/>
    </row>
    <row r="14" spans="2:47" x14ac:dyDescent="0.25">
      <c r="B14" s="931" t="str">
        <f>HYPERLINK("#'"&amp;'EWS DIRECTORY'!$J$172&amp;"'!A1",'EWS DIRECTORY'!$J$172)</f>
        <v>E-8-1</v>
      </c>
      <c r="C14" s="761"/>
      <c r="D14" s="761"/>
      <c r="E14" s="761"/>
      <c r="G14" s="55"/>
      <c r="H14" s="55"/>
      <c r="AT14" s="443"/>
      <c r="AU14" s="443"/>
    </row>
    <row r="15" spans="2:47" x14ac:dyDescent="0.25">
      <c r="B15" s="929" t="str">
        <f>HYPERLINK("#'"&amp;'EWS DIRECTORY'!$J$173&amp;"'!A1",'EWS DIRECTORY'!$J$173)</f>
        <v>E-8-1-1</v>
      </c>
      <c r="C15" s="761"/>
      <c r="D15" s="761"/>
      <c r="E15" s="761"/>
      <c r="G15" s="55"/>
      <c r="H15" s="55"/>
      <c r="AT15" s="443"/>
      <c r="AU15" s="443"/>
    </row>
    <row r="16" spans="2:47" x14ac:dyDescent="0.25">
      <c r="B16" s="929" t="str">
        <f>HYPERLINK("#'"&amp;'EWS DIRECTORY'!$J$174&amp;"'!A1",'EWS DIRECTORY'!$J$174)</f>
        <v>E-8-1-2</v>
      </c>
      <c r="C16" s="761"/>
      <c r="D16" s="761"/>
      <c r="E16" s="761"/>
      <c r="G16" s="55"/>
      <c r="H16" s="55"/>
      <c r="AT16" s="443"/>
      <c r="AU16" s="443"/>
    </row>
    <row r="17" spans="1:50" x14ac:dyDescent="0.25">
      <c r="B17" s="927" t="str">
        <f>HYPERLINK("#'"&amp;'EWS DIRECTORY'!$J$175&amp;"'!A1",'EWS DIRECTORY'!$J$175)</f>
        <v>E-8-1-3</v>
      </c>
      <c r="C17" s="761"/>
      <c r="D17" s="761"/>
      <c r="E17" s="761"/>
      <c r="G17" s="55" t="s">
        <v>1681</v>
      </c>
      <c r="H17" s="55"/>
      <c r="I17" s="55"/>
      <c r="AT17" s="443"/>
      <c r="AU17" s="443"/>
    </row>
    <row r="18" spans="1:50" x14ac:dyDescent="0.25">
      <c r="B18" s="929" t="str">
        <f>HYPERLINK("#'"&amp;'EWS DIRECTORY'!$J$176&amp;"'!A1",'EWS DIRECTORY'!$J$176)</f>
        <v>E-8-1-4</v>
      </c>
      <c r="C18" s="761"/>
      <c r="D18" s="761"/>
      <c r="E18" s="761"/>
      <c r="G18" s="55" t="s">
        <v>1744</v>
      </c>
      <c r="H18" s="55"/>
      <c r="I18" s="55" t="s">
        <v>1744</v>
      </c>
      <c r="AT18" s="443"/>
      <c r="AU18" s="443"/>
    </row>
    <row r="19" spans="1:50" x14ac:dyDescent="0.25">
      <c r="B19" s="929" t="str">
        <f>HYPERLINK("#'"&amp;'EWS DIRECTORY'!$J$177&amp;"'!A1",'EWS DIRECTORY'!$J$177)</f>
        <v>E-8-1-5</v>
      </c>
      <c r="C19" s="761"/>
      <c r="D19" s="761"/>
      <c r="E19" s="761"/>
      <c r="AT19" s="443"/>
      <c r="AU19" s="443"/>
    </row>
    <row r="20" spans="1:50" s="271" customFormat="1" x14ac:dyDescent="0.25">
      <c r="A20" s="110"/>
      <c r="B20" s="929" t="str">
        <f>HYPERLINK("#'"&amp;'EWS DIRECTORY'!$J$178&amp;"'!A1",'EWS DIRECTORY'!$J$178)</f>
        <v>E-8-1-6</v>
      </c>
      <c r="C20" s="896"/>
      <c r="D20" s="896"/>
      <c r="E20" s="896"/>
      <c r="F20" s="110"/>
      <c r="G20" s="55" t="s">
        <v>1851</v>
      </c>
      <c r="AT20" s="443"/>
      <c r="AU20" s="443"/>
    </row>
    <row r="21" spans="1:50" x14ac:dyDescent="0.25">
      <c r="G21" s="55"/>
      <c r="AT21" s="443"/>
      <c r="AU21" s="443"/>
    </row>
    <row r="22" spans="1:50" ht="15" customHeight="1" x14ac:dyDescent="0.25">
      <c r="G22" s="55"/>
      <c r="H22" s="990" t="s">
        <v>1445</v>
      </c>
      <c r="I22" s="790"/>
      <c r="J22" s="990" t="s">
        <v>1478</v>
      </c>
      <c r="K22" s="789"/>
      <c r="L22" s="789"/>
      <c r="M22" s="790"/>
      <c r="N22" s="994" t="s">
        <v>1792</v>
      </c>
      <c r="O22" s="764"/>
      <c r="P22" s="764"/>
      <c r="Q22" s="764"/>
      <c r="R22" s="764"/>
      <c r="S22" s="764"/>
      <c r="T22" s="764"/>
      <c r="U22" s="764"/>
      <c r="V22" s="764"/>
      <c r="W22" s="764"/>
      <c r="X22" s="764"/>
      <c r="Y22" s="764"/>
      <c r="Z22" s="765"/>
      <c r="AA22" s="994" t="s">
        <v>1793</v>
      </c>
      <c r="AB22" s="764"/>
      <c r="AC22" s="764"/>
      <c r="AD22" s="764"/>
      <c r="AE22" s="764"/>
      <c r="AF22" s="764"/>
      <c r="AG22" s="764"/>
      <c r="AH22" s="764"/>
      <c r="AI22" s="764"/>
      <c r="AJ22" s="764"/>
      <c r="AK22" s="764"/>
      <c r="AL22" s="764"/>
      <c r="AM22" s="764"/>
      <c r="AN22" s="764"/>
      <c r="AO22" s="764"/>
      <c r="AP22" s="764"/>
      <c r="AQ22" s="764"/>
      <c r="AR22" s="764"/>
      <c r="AS22" s="765"/>
      <c r="AT22" s="990" t="s">
        <v>1481</v>
      </c>
      <c r="AU22" s="789"/>
      <c r="AV22" s="789"/>
      <c r="AW22" s="789"/>
      <c r="AX22" s="790"/>
    </row>
    <row r="23" spans="1:50" x14ac:dyDescent="0.25">
      <c r="G23" s="55"/>
      <c r="H23" s="806"/>
      <c r="I23" s="807"/>
      <c r="J23" s="806"/>
      <c r="K23" s="794"/>
      <c r="L23" s="794"/>
      <c r="M23" s="807"/>
      <c r="N23" s="978" t="s">
        <v>796</v>
      </c>
      <c r="O23" s="764"/>
      <c r="P23" s="764"/>
      <c r="Q23" s="764"/>
      <c r="R23" s="764"/>
      <c r="S23" s="764"/>
      <c r="T23" s="765"/>
      <c r="U23" s="978" t="s">
        <v>1401</v>
      </c>
      <c r="V23" s="764"/>
      <c r="W23" s="764"/>
      <c r="X23" s="764"/>
      <c r="Y23" s="764"/>
      <c r="Z23" s="765"/>
      <c r="AA23" s="978" t="s">
        <v>796</v>
      </c>
      <c r="AB23" s="764"/>
      <c r="AC23" s="764"/>
      <c r="AD23" s="764"/>
      <c r="AE23" s="764"/>
      <c r="AF23" s="765"/>
      <c r="AG23" s="978" t="s">
        <v>1794</v>
      </c>
      <c r="AH23" s="764"/>
      <c r="AI23" s="764"/>
      <c r="AJ23" s="764"/>
      <c r="AK23" s="764"/>
      <c r="AL23" s="764"/>
      <c r="AM23" s="765"/>
      <c r="AN23" s="978" t="s">
        <v>1510</v>
      </c>
      <c r="AO23" s="764"/>
      <c r="AP23" s="764"/>
      <c r="AQ23" s="764"/>
      <c r="AR23" s="764"/>
      <c r="AS23" s="765"/>
      <c r="AT23" s="806"/>
      <c r="AU23" s="794"/>
      <c r="AV23" s="794"/>
      <c r="AW23" s="794"/>
      <c r="AX23" s="807"/>
    </row>
    <row r="24" spans="1:50" x14ac:dyDescent="0.25">
      <c r="H24" s="980"/>
      <c r="I24" s="765"/>
      <c r="J24" s="979"/>
      <c r="K24" s="764"/>
      <c r="L24" s="764"/>
      <c r="M24" s="765"/>
      <c r="N24" s="980"/>
      <c r="O24" s="764"/>
      <c r="P24" s="764"/>
      <c r="Q24" s="764"/>
      <c r="R24" s="764"/>
      <c r="S24" s="764"/>
      <c r="T24" s="765"/>
      <c r="U24" s="977"/>
      <c r="V24" s="764"/>
      <c r="W24" s="764"/>
      <c r="X24" s="764"/>
      <c r="Y24" s="764"/>
      <c r="Z24" s="765"/>
      <c r="AA24" s="980"/>
      <c r="AB24" s="764"/>
      <c r="AC24" s="764"/>
      <c r="AD24" s="764"/>
      <c r="AE24" s="764"/>
      <c r="AF24" s="765"/>
      <c r="AG24" s="980"/>
      <c r="AH24" s="764"/>
      <c r="AI24" s="764"/>
      <c r="AJ24" s="764"/>
      <c r="AK24" s="764"/>
      <c r="AL24" s="764"/>
      <c r="AM24" s="765"/>
      <c r="AN24" s="979"/>
      <c r="AO24" s="764"/>
      <c r="AP24" s="764"/>
      <c r="AQ24" s="764"/>
      <c r="AR24" s="764"/>
      <c r="AS24" s="765"/>
      <c r="AT24" s="1063"/>
      <c r="AU24" s="764"/>
      <c r="AV24" s="764"/>
      <c r="AW24" s="764"/>
      <c r="AX24" s="765"/>
    </row>
    <row r="25" spans="1:50" x14ac:dyDescent="0.25">
      <c r="H25" s="980"/>
      <c r="I25" s="765"/>
      <c r="J25" s="979"/>
      <c r="K25" s="764"/>
      <c r="L25" s="764"/>
      <c r="M25" s="765"/>
      <c r="N25" s="980"/>
      <c r="O25" s="764"/>
      <c r="P25" s="764"/>
      <c r="Q25" s="764"/>
      <c r="R25" s="764"/>
      <c r="S25" s="764"/>
      <c r="T25" s="765"/>
      <c r="U25" s="977"/>
      <c r="V25" s="764"/>
      <c r="W25" s="764"/>
      <c r="X25" s="764"/>
      <c r="Y25" s="764"/>
      <c r="Z25" s="765"/>
      <c r="AA25" s="980"/>
      <c r="AB25" s="764"/>
      <c r="AC25" s="764"/>
      <c r="AD25" s="764"/>
      <c r="AE25" s="764"/>
      <c r="AF25" s="765"/>
      <c r="AG25" s="980"/>
      <c r="AH25" s="764"/>
      <c r="AI25" s="764"/>
      <c r="AJ25" s="764"/>
      <c r="AK25" s="764"/>
      <c r="AL25" s="764"/>
      <c r="AM25" s="765"/>
      <c r="AN25" s="979"/>
      <c r="AO25" s="764"/>
      <c r="AP25" s="764"/>
      <c r="AQ25" s="764"/>
      <c r="AR25" s="764"/>
      <c r="AS25" s="765"/>
      <c r="AT25" s="1063"/>
      <c r="AU25" s="764"/>
      <c r="AV25" s="764"/>
      <c r="AW25" s="764"/>
      <c r="AX25" s="765"/>
    </row>
    <row r="26" spans="1:50" x14ac:dyDescent="0.25">
      <c r="H26" s="980"/>
      <c r="I26" s="765"/>
      <c r="J26" s="979"/>
      <c r="K26" s="764"/>
      <c r="L26" s="764"/>
      <c r="M26" s="765"/>
      <c r="N26" s="980"/>
      <c r="O26" s="764"/>
      <c r="P26" s="764"/>
      <c r="Q26" s="764"/>
      <c r="R26" s="764"/>
      <c r="S26" s="764"/>
      <c r="T26" s="765"/>
      <c r="U26" s="977"/>
      <c r="V26" s="764"/>
      <c r="W26" s="764"/>
      <c r="X26" s="764"/>
      <c r="Y26" s="764"/>
      <c r="Z26" s="765"/>
      <c r="AA26" s="980"/>
      <c r="AB26" s="764"/>
      <c r="AC26" s="764"/>
      <c r="AD26" s="764"/>
      <c r="AE26" s="764"/>
      <c r="AF26" s="765"/>
      <c r="AG26" s="980"/>
      <c r="AH26" s="764"/>
      <c r="AI26" s="764"/>
      <c r="AJ26" s="764"/>
      <c r="AK26" s="764"/>
      <c r="AL26" s="764"/>
      <c r="AM26" s="765"/>
      <c r="AN26" s="979"/>
      <c r="AO26" s="764"/>
      <c r="AP26" s="764"/>
      <c r="AQ26" s="764"/>
      <c r="AR26" s="764"/>
      <c r="AS26" s="765"/>
      <c r="AT26" s="1063"/>
      <c r="AU26" s="764"/>
      <c r="AV26" s="764"/>
      <c r="AW26" s="764"/>
      <c r="AX26" s="765"/>
    </row>
    <row r="27" spans="1:50" x14ac:dyDescent="0.25">
      <c r="H27" s="980"/>
      <c r="I27" s="765"/>
      <c r="J27" s="979"/>
      <c r="K27" s="764"/>
      <c r="L27" s="764"/>
      <c r="M27" s="765"/>
      <c r="N27" s="980"/>
      <c r="O27" s="764"/>
      <c r="P27" s="764"/>
      <c r="Q27" s="764"/>
      <c r="R27" s="764"/>
      <c r="S27" s="764"/>
      <c r="T27" s="765"/>
      <c r="U27" s="977"/>
      <c r="V27" s="764"/>
      <c r="W27" s="764"/>
      <c r="X27" s="764"/>
      <c r="Y27" s="764"/>
      <c r="Z27" s="765"/>
      <c r="AA27" s="980"/>
      <c r="AB27" s="764"/>
      <c r="AC27" s="764"/>
      <c r="AD27" s="764"/>
      <c r="AE27" s="764"/>
      <c r="AF27" s="765"/>
      <c r="AG27" s="980"/>
      <c r="AH27" s="764"/>
      <c r="AI27" s="764"/>
      <c r="AJ27" s="764"/>
      <c r="AK27" s="764"/>
      <c r="AL27" s="764"/>
      <c r="AM27" s="765"/>
      <c r="AN27" s="979"/>
      <c r="AO27" s="764"/>
      <c r="AP27" s="764"/>
      <c r="AQ27" s="764"/>
      <c r="AR27" s="764"/>
      <c r="AS27" s="765"/>
      <c r="AT27" s="1063"/>
      <c r="AU27" s="764"/>
      <c r="AV27" s="764"/>
      <c r="AW27" s="764"/>
      <c r="AX27" s="765"/>
    </row>
    <row r="28" spans="1:50" x14ac:dyDescent="0.25">
      <c r="B28" s="760"/>
      <c r="C28" s="761"/>
      <c r="D28" s="761"/>
      <c r="E28" s="761"/>
      <c r="H28" s="980"/>
      <c r="I28" s="765"/>
      <c r="J28" s="979"/>
      <c r="K28" s="764"/>
      <c r="L28" s="764"/>
      <c r="M28" s="765"/>
      <c r="N28" s="980"/>
      <c r="O28" s="764"/>
      <c r="P28" s="764"/>
      <c r="Q28" s="764"/>
      <c r="R28" s="764"/>
      <c r="S28" s="764"/>
      <c r="T28" s="765"/>
      <c r="U28" s="977"/>
      <c r="V28" s="764"/>
      <c r="W28" s="764"/>
      <c r="X28" s="764"/>
      <c r="Y28" s="764"/>
      <c r="Z28" s="765"/>
      <c r="AA28" s="980"/>
      <c r="AB28" s="764"/>
      <c r="AC28" s="764"/>
      <c r="AD28" s="764"/>
      <c r="AE28" s="764"/>
      <c r="AF28" s="765"/>
      <c r="AG28" s="980"/>
      <c r="AH28" s="764"/>
      <c r="AI28" s="764"/>
      <c r="AJ28" s="764"/>
      <c r="AK28" s="764"/>
      <c r="AL28" s="764"/>
      <c r="AM28" s="765"/>
      <c r="AN28" s="979"/>
      <c r="AO28" s="764"/>
      <c r="AP28" s="764"/>
      <c r="AQ28" s="764"/>
      <c r="AR28" s="764"/>
      <c r="AS28" s="765"/>
      <c r="AT28" s="1063"/>
      <c r="AU28" s="764"/>
      <c r="AV28" s="764"/>
      <c r="AW28" s="764"/>
      <c r="AX28" s="765"/>
    </row>
    <row r="29" spans="1:50" x14ac:dyDescent="0.25">
      <c r="H29" s="980"/>
      <c r="I29" s="765"/>
      <c r="J29" s="979"/>
      <c r="K29" s="764"/>
      <c r="L29" s="764"/>
      <c r="M29" s="765"/>
      <c r="N29" s="980"/>
      <c r="O29" s="764"/>
      <c r="P29" s="764"/>
      <c r="Q29" s="764"/>
      <c r="R29" s="764"/>
      <c r="S29" s="764"/>
      <c r="T29" s="765"/>
      <c r="U29" s="977"/>
      <c r="V29" s="764"/>
      <c r="W29" s="764"/>
      <c r="X29" s="764"/>
      <c r="Y29" s="764"/>
      <c r="Z29" s="765"/>
      <c r="AA29" s="980"/>
      <c r="AB29" s="764"/>
      <c r="AC29" s="764"/>
      <c r="AD29" s="764"/>
      <c r="AE29" s="764"/>
      <c r="AF29" s="765"/>
      <c r="AG29" s="980"/>
      <c r="AH29" s="764"/>
      <c r="AI29" s="764"/>
      <c r="AJ29" s="764"/>
      <c r="AK29" s="764"/>
      <c r="AL29" s="764"/>
      <c r="AM29" s="765"/>
      <c r="AN29" s="983"/>
      <c r="AO29" s="764"/>
      <c r="AP29" s="764"/>
      <c r="AQ29" s="764"/>
      <c r="AR29" s="764"/>
      <c r="AS29" s="765"/>
      <c r="AT29" s="1063"/>
      <c r="AU29" s="764"/>
      <c r="AV29" s="764"/>
      <c r="AW29" s="764"/>
      <c r="AX29" s="765"/>
    </row>
    <row r="30" spans="1:50" x14ac:dyDescent="0.25">
      <c r="B30" s="760"/>
      <c r="C30" s="761"/>
      <c r="D30" s="761"/>
      <c r="E30" s="761"/>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1:50" ht="1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1:50" x14ac:dyDescent="0.25">
      <c r="B32" s="760"/>
      <c r="C32" s="761"/>
      <c r="D32" s="761"/>
      <c r="E32" s="761"/>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2:50"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2:50" ht="15" customHeight="1" x14ac:dyDescent="0.25">
      <c r="B34" s="760"/>
      <c r="C34" s="761"/>
      <c r="D34" s="761"/>
      <c r="E34" s="761"/>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2:50" x14ac:dyDescent="0.25">
      <c r="B36" s="760"/>
      <c r="C36" s="761"/>
      <c r="D36" s="761"/>
      <c r="E36" s="761"/>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2:50" ht="14.4"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2:50" ht="14.4"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2:50" ht="14.4" customHeight="1" x14ac:dyDescent="0.25">
      <c r="G39" s="223"/>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2:50" x14ac:dyDescent="0.25">
      <c r="G40" s="223"/>
      <c r="H40" s="993"/>
      <c r="I40" s="765"/>
      <c r="J40" s="993"/>
      <c r="K40" s="764"/>
      <c r="L40" s="764"/>
      <c r="M40" s="765"/>
      <c r="N40" s="993"/>
      <c r="O40" s="764"/>
      <c r="P40" s="764"/>
      <c r="Q40" s="764"/>
      <c r="R40" s="764"/>
      <c r="S40" s="764"/>
      <c r="T40" s="765"/>
      <c r="U40" s="986"/>
      <c r="V40" s="764"/>
      <c r="W40" s="764"/>
      <c r="X40" s="764"/>
      <c r="Y40" s="764"/>
      <c r="Z40" s="765"/>
      <c r="AA40" s="993"/>
      <c r="AB40" s="764"/>
      <c r="AC40" s="764"/>
      <c r="AD40" s="764"/>
      <c r="AE40" s="764"/>
      <c r="AF40" s="765"/>
      <c r="AG40" s="993"/>
      <c r="AH40" s="764"/>
      <c r="AI40" s="764"/>
      <c r="AJ40" s="764"/>
      <c r="AK40" s="764"/>
      <c r="AL40" s="764"/>
      <c r="AM40" s="765"/>
      <c r="AN40" s="995"/>
      <c r="AO40" s="764"/>
      <c r="AP40" s="764"/>
      <c r="AQ40" s="764"/>
      <c r="AR40" s="764"/>
      <c r="AS40" s="765"/>
      <c r="AT40" s="1065"/>
      <c r="AU40" s="764"/>
      <c r="AV40" s="764"/>
      <c r="AW40" s="764"/>
      <c r="AX40" s="765"/>
    </row>
    <row r="41" spans="2:50" x14ac:dyDescent="0.25">
      <c r="G41" s="223"/>
      <c r="H41" s="1092" t="s">
        <v>1770</v>
      </c>
      <c r="I41" s="764"/>
      <c r="J41" s="764"/>
      <c r="K41" s="764"/>
      <c r="L41" s="764"/>
      <c r="M41" s="764"/>
      <c r="N41" s="764"/>
      <c r="O41" s="764"/>
      <c r="P41" s="764"/>
      <c r="Q41" s="764"/>
      <c r="R41" s="764"/>
      <c r="S41" s="764"/>
      <c r="T41" s="764"/>
      <c r="U41" s="764"/>
      <c r="V41" s="764"/>
      <c r="W41" s="764"/>
      <c r="X41" s="764"/>
      <c r="Y41" s="764"/>
      <c r="Z41" s="764"/>
      <c r="AA41" s="764"/>
      <c r="AB41" s="764"/>
      <c r="AC41" s="764"/>
      <c r="AD41" s="764"/>
      <c r="AE41" s="764"/>
      <c r="AF41" s="764"/>
      <c r="AG41" s="764"/>
      <c r="AH41" s="764"/>
      <c r="AI41" s="764"/>
      <c r="AJ41" s="764"/>
      <c r="AK41" s="764"/>
      <c r="AL41" s="764"/>
      <c r="AM41" s="764"/>
      <c r="AN41" s="764"/>
      <c r="AO41" s="764"/>
      <c r="AP41" s="764"/>
      <c r="AQ41" s="764"/>
      <c r="AR41" s="764"/>
      <c r="AS41" s="765"/>
      <c r="AT41" s="1134">
        <f>SUM(AT24:AX40)</f>
        <v>0</v>
      </c>
      <c r="AU41" s="764"/>
      <c r="AV41" s="764"/>
      <c r="AW41" s="764"/>
      <c r="AX41" s="765"/>
    </row>
    <row r="42" spans="2:50" x14ac:dyDescent="0.25">
      <c r="G42" s="223"/>
      <c r="AS42" s="443"/>
      <c r="AT42" s="443"/>
    </row>
    <row r="43" spans="2:50" x14ac:dyDescent="0.25">
      <c r="G43" s="223"/>
      <c r="AS43" s="443"/>
      <c r="AT43" s="443"/>
      <c r="AU43" s="443"/>
    </row>
    <row r="44" spans="2:50" x14ac:dyDescent="0.25">
      <c r="H44" s="976" t="s">
        <v>1795</v>
      </c>
      <c r="I44" s="824"/>
      <c r="J44" s="824"/>
      <c r="K44" s="824"/>
      <c r="L44" s="824"/>
      <c r="M44" s="824"/>
      <c r="N44" s="824"/>
      <c r="O44" s="824"/>
      <c r="P44" s="824"/>
      <c r="Q44" s="824"/>
      <c r="R44" s="824"/>
      <c r="S44" s="824"/>
      <c r="T44" s="824"/>
      <c r="U44" s="824"/>
      <c r="V44" s="824"/>
      <c r="W44" s="824"/>
      <c r="X44" s="824"/>
      <c r="Y44" s="825"/>
      <c r="Z44" s="976" t="s">
        <v>1796</v>
      </c>
      <c r="AA44" s="824"/>
      <c r="AB44" s="824"/>
      <c r="AC44" s="824"/>
      <c r="AD44" s="824"/>
      <c r="AE44" s="824"/>
      <c r="AF44" s="824"/>
      <c r="AG44" s="824"/>
      <c r="AH44" s="824"/>
      <c r="AI44" s="824"/>
      <c r="AJ44" s="824"/>
      <c r="AK44" s="824"/>
      <c r="AL44" s="824"/>
      <c r="AM44" s="824"/>
      <c r="AN44" s="824"/>
      <c r="AO44" s="824"/>
      <c r="AP44" s="824"/>
      <c r="AQ44" s="825"/>
      <c r="AS44" s="443"/>
      <c r="AT44" s="443"/>
      <c r="AU44" s="443"/>
    </row>
    <row r="45" spans="2:50" x14ac:dyDescent="0.25">
      <c r="H45" s="257" t="s">
        <v>796</v>
      </c>
      <c r="I45" s="258"/>
      <c r="J45" s="258"/>
      <c r="K45" s="258"/>
      <c r="L45" s="258"/>
      <c r="M45" s="258"/>
      <c r="N45" s="258"/>
      <c r="O45" s="258"/>
      <c r="P45" s="258"/>
      <c r="Q45" s="259"/>
      <c r="R45" s="257" t="s">
        <v>1511</v>
      </c>
      <c r="S45" s="258"/>
      <c r="T45" s="258"/>
      <c r="U45" s="259"/>
      <c r="V45" s="257" t="s">
        <v>1510</v>
      </c>
      <c r="W45" s="258"/>
      <c r="X45" s="258"/>
      <c r="Y45" s="259"/>
      <c r="Z45" s="257" t="s">
        <v>796</v>
      </c>
      <c r="AA45" s="258"/>
      <c r="AB45" s="258"/>
      <c r="AC45" s="258"/>
      <c r="AD45" s="258"/>
      <c r="AE45" s="258"/>
      <c r="AF45" s="258"/>
      <c r="AG45" s="258"/>
      <c r="AH45" s="258"/>
      <c r="AI45" s="259"/>
      <c r="AJ45" s="257" t="s">
        <v>1511</v>
      </c>
      <c r="AK45" s="258"/>
      <c r="AL45" s="258"/>
      <c r="AM45" s="259"/>
      <c r="AN45" s="257" t="s">
        <v>1510</v>
      </c>
      <c r="AO45" s="258"/>
      <c r="AP45" s="258"/>
      <c r="AQ45" s="259"/>
      <c r="AS45" s="443"/>
      <c r="AT45" s="443"/>
      <c r="AU45" s="443"/>
    </row>
    <row r="46" spans="2:50" x14ac:dyDescent="0.25">
      <c r="H46" s="260"/>
      <c r="Q46" s="261"/>
      <c r="R46" s="260"/>
      <c r="U46" s="261"/>
      <c r="V46" s="260"/>
      <c r="Y46" s="261"/>
      <c r="Z46" s="260"/>
      <c r="AI46" s="261"/>
      <c r="AJ46" s="260"/>
      <c r="AM46" s="261"/>
      <c r="AN46" s="260"/>
      <c r="AQ46" s="261"/>
      <c r="AS46" s="443"/>
      <c r="AT46" s="443"/>
      <c r="AU46" s="443"/>
    </row>
    <row r="47" spans="2:50" x14ac:dyDescent="0.25">
      <c r="H47" s="260"/>
      <c r="Q47" s="261"/>
      <c r="R47" s="260"/>
      <c r="U47" s="261"/>
      <c r="V47" s="260"/>
      <c r="Y47" s="261"/>
      <c r="Z47" s="260"/>
      <c r="AI47" s="261"/>
      <c r="AJ47" s="260"/>
      <c r="AM47" s="261"/>
      <c r="AN47" s="260"/>
      <c r="AQ47" s="261"/>
      <c r="AS47" s="443"/>
      <c r="AT47" s="443"/>
      <c r="AU47" s="443"/>
    </row>
    <row r="48" spans="2:50" ht="15" customHeight="1" x14ac:dyDescent="0.25">
      <c r="H48" s="260"/>
      <c r="Q48" s="261"/>
      <c r="R48" s="260"/>
      <c r="U48" s="261"/>
      <c r="V48" s="260"/>
      <c r="Y48" s="261"/>
      <c r="Z48" s="260"/>
      <c r="AI48" s="261"/>
      <c r="AJ48" s="260"/>
      <c r="AM48" s="261"/>
      <c r="AN48" s="260"/>
      <c r="AQ48" s="261"/>
      <c r="AS48" s="443"/>
      <c r="AT48" s="443"/>
      <c r="AU48" s="443"/>
    </row>
    <row r="49" spans="8:47" x14ac:dyDescent="0.25">
      <c r="H49" s="260"/>
      <c r="Q49" s="261"/>
      <c r="R49" s="260"/>
      <c r="U49" s="261"/>
      <c r="V49" s="260"/>
      <c r="Y49" s="261"/>
      <c r="Z49" s="260"/>
      <c r="AI49" s="261"/>
      <c r="AJ49" s="260"/>
      <c r="AM49" s="261"/>
      <c r="AN49" s="260"/>
      <c r="AQ49" s="261"/>
      <c r="AS49" s="443"/>
      <c r="AT49" s="443"/>
      <c r="AU49" s="443"/>
    </row>
    <row r="50" spans="8:47" x14ac:dyDescent="0.25">
      <c r="H50" s="262"/>
      <c r="I50" s="263"/>
      <c r="J50" s="263"/>
      <c r="K50" s="263"/>
      <c r="L50" s="263"/>
      <c r="M50" s="263"/>
      <c r="N50" s="263"/>
      <c r="O50" s="263"/>
      <c r="P50" s="263"/>
      <c r="Q50" s="264"/>
      <c r="R50" s="262"/>
      <c r="S50" s="263"/>
      <c r="T50" s="263"/>
      <c r="U50" s="264"/>
      <c r="V50" s="262"/>
      <c r="W50" s="263"/>
      <c r="X50" s="263"/>
      <c r="Y50" s="264"/>
      <c r="Z50" s="262"/>
      <c r="AA50" s="263"/>
      <c r="AB50" s="263"/>
      <c r="AC50" s="263"/>
      <c r="AD50" s="263"/>
      <c r="AE50" s="263"/>
      <c r="AF50" s="263"/>
      <c r="AG50" s="263"/>
      <c r="AH50" s="263"/>
      <c r="AI50" s="264"/>
      <c r="AJ50" s="262"/>
      <c r="AK50" s="263"/>
      <c r="AL50" s="263"/>
      <c r="AM50" s="264"/>
      <c r="AN50" s="262"/>
      <c r="AO50" s="263"/>
      <c r="AP50" s="263"/>
      <c r="AQ50" s="264"/>
      <c r="AS50" s="443"/>
      <c r="AT50" s="443"/>
      <c r="AU50" s="443"/>
    </row>
    <row r="51" spans="8:47" x14ac:dyDescent="0.25">
      <c r="AM51" s="265" t="s">
        <v>1797</v>
      </c>
      <c r="AN51" s="131" t="str">
        <f>'E-8-1'!U22</f>
        <v>E-8-1-3</v>
      </c>
      <c r="AS51" s="443"/>
      <c r="AT51" s="443"/>
    </row>
    <row r="52" spans="8:47" x14ac:dyDescent="0.25">
      <c r="AS52" s="443"/>
      <c r="AT52" s="443"/>
    </row>
  </sheetData>
  <mergeCells count="170">
    <mergeCell ref="AG38:AM38"/>
    <mergeCell ref="J28:M28"/>
    <mergeCell ref="U29:Z29"/>
    <mergeCell ref="AT35:AX35"/>
    <mergeCell ref="U38:Z38"/>
    <mergeCell ref="AN29:AS29"/>
    <mergeCell ref="AA33:AF33"/>
    <mergeCell ref="H35:I35"/>
    <mergeCell ref="N31:T31"/>
    <mergeCell ref="AN32:AS32"/>
    <mergeCell ref="G9:Z11"/>
    <mergeCell ref="U25:Z25"/>
    <mergeCell ref="AA26:AF26"/>
    <mergeCell ref="N30:T30"/>
    <mergeCell ref="AN31:AS31"/>
    <mergeCell ref="AG33:AM33"/>
    <mergeCell ref="H37:I37"/>
    <mergeCell ref="J30:M30"/>
    <mergeCell ref="AN23:AS23"/>
    <mergeCell ref="N22:Z22"/>
    <mergeCell ref="J33:M33"/>
    <mergeCell ref="AA35:AF35"/>
    <mergeCell ref="N26:T26"/>
    <mergeCell ref="AN27:AS27"/>
    <mergeCell ref="AA31:AF31"/>
    <mergeCell ref="AG29:AM29"/>
    <mergeCell ref="AG40:AM40"/>
    <mergeCell ref="H27:I27"/>
    <mergeCell ref="U37:Z37"/>
    <mergeCell ref="AG30:AM30"/>
    <mergeCell ref="AG39:AM39"/>
    <mergeCell ref="AA34:AF34"/>
    <mergeCell ref="N27:T27"/>
    <mergeCell ref="AT31:AX31"/>
    <mergeCell ref="N40:T40"/>
    <mergeCell ref="AT38:AX38"/>
    <mergeCell ref="H36:I36"/>
    <mergeCell ref="J36:M36"/>
    <mergeCell ref="AN35:AS35"/>
    <mergeCell ref="AA36:AF36"/>
    <mergeCell ref="AT34:AX34"/>
    <mergeCell ref="AG31:AM31"/>
    <mergeCell ref="AA32:AF32"/>
    <mergeCell ref="N32:T32"/>
    <mergeCell ref="AG34:AM34"/>
    <mergeCell ref="J34:M34"/>
    <mergeCell ref="H28:I28"/>
    <mergeCell ref="J27:M27"/>
    <mergeCell ref="AA29:AF29"/>
    <mergeCell ref="N33:T33"/>
    <mergeCell ref="H44:Y44"/>
    <mergeCell ref="B28:E28"/>
    <mergeCell ref="J25:M25"/>
    <mergeCell ref="AA39:AF39"/>
    <mergeCell ref="H30:I30"/>
    <mergeCell ref="AN26:AS26"/>
    <mergeCell ref="AA30:AF30"/>
    <mergeCell ref="AT41:AX41"/>
    <mergeCell ref="H41:AS41"/>
    <mergeCell ref="U34:Z34"/>
    <mergeCell ref="AN30:AS30"/>
    <mergeCell ref="AG35:AM35"/>
    <mergeCell ref="U31:Z31"/>
    <mergeCell ref="H32:I32"/>
    <mergeCell ref="AN28:AS28"/>
    <mergeCell ref="U26:Z26"/>
    <mergeCell ref="AN37:AS37"/>
    <mergeCell ref="U35:Z35"/>
    <mergeCell ref="B32:E32"/>
    <mergeCell ref="H25:I25"/>
    <mergeCell ref="AA25:AF25"/>
    <mergeCell ref="AT40:AX40"/>
    <mergeCell ref="AG28:AM28"/>
    <mergeCell ref="AG37:AM37"/>
    <mergeCell ref="H40:I40"/>
    <mergeCell ref="AG24:AM24"/>
    <mergeCell ref="N36:T36"/>
    <mergeCell ref="U24:Z24"/>
    <mergeCell ref="U33:Z33"/>
    <mergeCell ref="AG26:AM26"/>
    <mergeCell ref="AT32:AX32"/>
    <mergeCell ref="J38:M38"/>
    <mergeCell ref="AT29:AX29"/>
    <mergeCell ref="AN39:AS39"/>
    <mergeCell ref="U40:Z40"/>
    <mergeCell ref="AN34:AS34"/>
    <mergeCell ref="AA38:AF38"/>
    <mergeCell ref="AG32:AM32"/>
    <mergeCell ref="AN36:AS36"/>
    <mergeCell ref="AA27:AF27"/>
    <mergeCell ref="AA40:AF40"/>
    <mergeCell ref="H38:I38"/>
    <mergeCell ref="U28:Z28"/>
    <mergeCell ref="AT27:AX27"/>
    <mergeCell ref="N24:T24"/>
    <mergeCell ref="H29:I29"/>
    <mergeCell ref="AT25:AX25"/>
    <mergeCell ref="AT37:AX37"/>
    <mergeCell ref="B4:E4"/>
    <mergeCell ref="J39:M39"/>
    <mergeCell ref="N35:T35"/>
    <mergeCell ref="AA22:AS22"/>
    <mergeCell ref="J29:M29"/>
    <mergeCell ref="N25:T25"/>
    <mergeCell ref="J37:M37"/>
    <mergeCell ref="B8:E8"/>
    <mergeCell ref="J22:M23"/>
    <mergeCell ref="H34:I34"/>
    <mergeCell ref="B6:E6"/>
    <mergeCell ref="N34:T34"/>
    <mergeCell ref="B15:E15"/>
    <mergeCell ref="H31:I31"/>
    <mergeCell ref="H22:I23"/>
    <mergeCell ref="AA23:AF23"/>
    <mergeCell ref="B30:E30"/>
    <mergeCell ref="G7:AR7"/>
    <mergeCell ref="AG25:AM25"/>
    <mergeCell ref="B18:E18"/>
    <mergeCell ref="U23:Z23"/>
    <mergeCell ref="AN25:AS25"/>
    <mergeCell ref="J31:M31"/>
    <mergeCell ref="U32:Z32"/>
    <mergeCell ref="B10:E10"/>
    <mergeCell ref="N38:T38"/>
    <mergeCell ref="H26:I26"/>
    <mergeCell ref="B20:E20"/>
    <mergeCell ref="AT26:AX26"/>
    <mergeCell ref="B12:E12"/>
    <mergeCell ref="B14:E14"/>
    <mergeCell ref="Z44:AQ44"/>
    <mergeCell ref="N37:T37"/>
    <mergeCell ref="AN38:AS38"/>
    <mergeCell ref="J40:M40"/>
    <mergeCell ref="N29:T29"/>
    <mergeCell ref="J24:M24"/>
    <mergeCell ref="AN40:AS40"/>
    <mergeCell ref="B17:E17"/>
    <mergeCell ref="AG36:AM36"/>
    <mergeCell ref="N23:T23"/>
    <mergeCell ref="AN24:AS24"/>
    <mergeCell ref="J26:M26"/>
    <mergeCell ref="AA28:AF28"/>
    <mergeCell ref="AN33:AS33"/>
    <mergeCell ref="J35:M35"/>
    <mergeCell ref="B19:E19"/>
    <mergeCell ref="B34:E34"/>
    <mergeCell ref="AT39:AX39"/>
    <mergeCell ref="AT36:AX36"/>
    <mergeCell ref="B13:E13"/>
    <mergeCell ref="N28:T28"/>
    <mergeCell ref="AG23:AM23"/>
    <mergeCell ref="B16:E16"/>
    <mergeCell ref="AT24:AX24"/>
    <mergeCell ref="AT30:AX30"/>
    <mergeCell ref="J32:M32"/>
    <mergeCell ref="AG27:AM27"/>
    <mergeCell ref="U30:Z30"/>
    <mergeCell ref="N39:T39"/>
    <mergeCell ref="H24:I24"/>
    <mergeCell ref="H33:I33"/>
    <mergeCell ref="U27:Z27"/>
    <mergeCell ref="U36:Z36"/>
    <mergeCell ref="AA37:AF37"/>
    <mergeCell ref="AA24:AF24"/>
    <mergeCell ref="AT28:AX28"/>
    <mergeCell ref="AT22:AX23"/>
    <mergeCell ref="B36:E36"/>
    <mergeCell ref="H39:I39"/>
    <mergeCell ref="AT33:AX33"/>
    <mergeCell ref="U39:Z39"/>
  </mergeCells>
  <hyperlinks>
    <hyperlink ref="B4" location="PANDUAN!A1" display="PANDUAN" xr:uid="{00000000-0004-0000-AF00-000000000000}"/>
    <hyperlink ref="B6" location="'EWS DIRECTORY'!A1" display="EWS DIRECTORY" xr:uid="{00000000-0004-0000-AF00-000001000000}"/>
    <hyperlink ref="B8" location="'DATA PEMICU'!A1" display="DATA PEMICU" xr:uid="{00000000-0004-0000-AF00-000002000000}"/>
    <hyperlink ref="B10" location="'DATA PENGUJI'!A1" display="DATA PENGUJI" xr:uid="{00000000-0004-0000-AF00-000003000000}"/>
    <hyperlink ref="B12" location="'MAIN LEVEL'!A1" display="MAIN LEVEL" xr:uid="{00000000-0004-0000-AF00-000004000000}"/>
  </hyperlinks>
  <pageMargins left="0.51181102362204722" right="0.15748031496062989" top="0.55118110236220474" bottom="0.55118110236220474" header="0.31496062992125978" footer="0.31496062992125978"/>
  <pageSetup paperSize="9" scale="60" orientation="landscape"/>
  <headerFooter>
    <oddFooter>&amp;Rhalaman &amp;P dari &amp;N</oddFooter>
  </headerFooter>
</worksheet>
</file>

<file path=xl/worksheets/sheet1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000-000000000000}">
  <sheetPr codeName="Sheet400">
    <tabColor theme="4" tint="-0.249977111117893"/>
  </sheetPr>
  <dimension ref="A1:AT64"/>
  <sheetViews>
    <sheetView topLeftCell="B7"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46" width="3.6640625" style="306" customWidth="1"/>
    <col min="47" max="47" width="14.44140625" style="306" customWidth="1"/>
    <col min="48" max="16384" width="14.44140625" style="306"/>
  </cols>
  <sheetData>
    <row r="1" spans="2:46" ht="14.25" customHeight="1" x14ac:dyDescent="0.25">
      <c r="G1" s="110"/>
      <c r="H1" s="110"/>
      <c r="I1" s="110"/>
      <c r="J1" s="110"/>
      <c r="K1" s="110"/>
      <c r="L1" s="110"/>
      <c r="M1" s="110"/>
      <c r="N1" s="110"/>
      <c r="O1" s="110"/>
      <c r="P1" s="110"/>
      <c r="Q1" s="110"/>
      <c r="R1" s="110"/>
      <c r="S1" s="110"/>
      <c r="T1" s="110"/>
      <c r="U1" s="110"/>
      <c r="V1" s="110"/>
      <c r="W1" s="110"/>
      <c r="X1" s="110"/>
      <c r="Y1" s="110"/>
    </row>
    <row r="2" spans="2:46" ht="14.25" customHeight="1" x14ac:dyDescent="0.25">
      <c r="G2" s="55" t="s">
        <v>1674</v>
      </c>
      <c r="H2" s="55"/>
      <c r="I2" s="55"/>
      <c r="J2" s="55"/>
      <c r="K2" s="55"/>
      <c r="L2" s="55"/>
      <c r="M2" s="55"/>
      <c r="N2" s="55"/>
      <c r="AT2" s="443"/>
    </row>
    <row r="3" spans="2:46" ht="14.25" customHeight="1" x14ac:dyDescent="0.25">
      <c r="B3" s="111"/>
      <c r="C3" s="111"/>
      <c r="D3" s="111"/>
      <c r="E3" s="111"/>
      <c r="G3" s="55"/>
      <c r="H3" s="55"/>
      <c r="I3" s="55"/>
      <c r="J3" s="55"/>
      <c r="K3" s="55"/>
      <c r="L3" s="55"/>
      <c r="M3" s="55"/>
      <c r="N3" s="55"/>
      <c r="AT3" s="443"/>
    </row>
    <row r="4" spans="2:46" ht="14.25" customHeight="1" x14ac:dyDescent="0.25">
      <c r="B4" s="762" t="s">
        <v>79</v>
      </c>
      <c r="C4" s="761"/>
      <c r="D4" s="761"/>
      <c r="E4" s="761"/>
      <c r="G4" s="55"/>
      <c r="H4" s="55"/>
      <c r="I4" s="55"/>
      <c r="J4" s="55"/>
      <c r="K4" s="55"/>
      <c r="L4" s="55"/>
      <c r="M4" s="55"/>
      <c r="N4" s="55"/>
      <c r="AT4" s="443"/>
    </row>
    <row r="5" spans="2:46" ht="14.25" customHeight="1" x14ac:dyDescent="0.25">
      <c r="B5" s="111"/>
      <c r="C5" s="111"/>
      <c r="D5" s="111"/>
      <c r="E5" s="111"/>
      <c r="G5" s="55"/>
      <c r="H5" s="55"/>
      <c r="I5" s="55"/>
      <c r="J5" s="55"/>
      <c r="K5" s="55"/>
      <c r="L5" s="55"/>
      <c r="M5" s="55"/>
      <c r="N5" s="55"/>
      <c r="AT5" s="443"/>
    </row>
    <row r="6" spans="2:46" ht="14.25" customHeight="1" x14ac:dyDescent="0.25">
      <c r="B6" s="762" t="s">
        <v>87</v>
      </c>
      <c r="C6" s="761"/>
      <c r="D6" s="761"/>
      <c r="E6" s="761"/>
      <c r="G6" s="55"/>
      <c r="H6" s="55"/>
      <c r="I6" s="55"/>
      <c r="J6" s="55"/>
      <c r="K6" s="55"/>
      <c r="L6" s="55"/>
      <c r="M6" s="55"/>
      <c r="N6" s="55"/>
      <c r="AT6" s="443"/>
    </row>
    <row r="7" spans="2:46" ht="15" customHeight="1" x14ac:dyDescent="0.25">
      <c r="B7" s="111"/>
      <c r="C7" s="111"/>
      <c r="D7" s="111"/>
      <c r="E7" s="111"/>
      <c r="G7" s="996" t="s">
        <v>1774</v>
      </c>
      <c r="H7" s="1111"/>
      <c r="I7" s="1111"/>
      <c r="J7" s="1111"/>
      <c r="K7" s="1111"/>
      <c r="L7" s="1111"/>
      <c r="M7" s="1111"/>
      <c r="N7" s="1111"/>
      <c r="O7" s="1111"/>
      <c r="P7" s="1111"/>
      <c r="Q7" s="1111"/>
      <c r="R7" s="1111"/>
      <c r="S7" s="1111"/>
      <c r="T7" s="1111"/>
      <c r="U7" s="1111"/>
      <c r="V7" s="1111"/>
      <c r="W7" s="1111"/>
      <c r="X7" s="1111"/>
      <c r="Y7" s="1111"/>
      <c r="Z7" s="1111"/>
      <c r="AA7" s="1111"/>
      <c r="AB7" s="1111"/>
      <c r="AC7" s="1111"/>
      <c r="AD7" s="1111"/>
      <c r="AE7" s="1111"/>
      <c r="AF7" s="1111"/>
      <c r="AG7" s="1111"/>
      <c r="AH7" s="1111"/>
      <c r="AI7" s="1111"/>
      <c r="AJ7" s="1111"/>
      <c r="AK7" s="1111"/>
      <c r="AL7" s="1111"/>
      <c r="AM7" s="1111"/>
      <c r="AN7" s="1111"/>
      <c r="AO7" s="1111"/>
      <c r="AP7" s="1111"/>
      <c r="AQ7" s="1111"/>
      <c r="AR7" s="1111"/>
      <c r="AS7" s="58"/>
      <c r="AT7" s="443"/>
    </row>
    <row r="8" spans="2:46" ht="14.25" customHeight="1" x14ac:dyDescent="0.25">
      <c r="B8" s="762" t="s">
        <v>94</v>
      </c>
      <c r="C8" s="761"/>
      <c r="D8" s="761"/>
      <c r="E8" s="761"/>
      <c r="G8" s="55"/>
      <c r="H8" s="55"/>
      <c r="I8" s="55"/>
      <c r="J8" s="55"/>
      <c r="K8" s="55"/>
      <c r="L8" s="55"/>
      <c r="M8" s="55"/>
      <c r="N8" s="55"/>
      <c r="AT8" s="443"/>
    </row>
    <row r="9" spans="2:46" ht="14.25" customHeight="1" x14ac:dyDescent="0.25">
      <c r="B9" s="111"/>
      <c r="C9" s="111"/>
      <c r="D9" s="111"/>
      <c r="E9" s="111"/>
      <c r="G9" s="999" t="str">
        <f>"Rincian "&amp;'E-8'!G9&amp;" "&amp;'E-8-1'!M24</f>
        <v>Rincian Biaya Impairment  Berdasarkan Analisis Kewajaran dan Kelaziman Usaha</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1111"/>
      <c r="I10" s="1111"/>
      <c r="J10" s="1111"/>
      <c r="K10" s="1111"/>
      <c r="L10" s="1111"/>
      <c r="M10" s="1111"/>
      <c r="N10" s="1111"/>
      <c r="O10" s="1111"/>
      <c r="P10" s="1111"/>
      <c r="Q10" s="1111"/>
      <c r="R10" s="1111"/>
      <c r="S10" s="1111"/>
      <c r="T10" s="1111"/>
      <c r="U10" s="1111"/>
      <c r="V10" s="1111"/>
      <c r="W10" s="1111"/>
      <c r="X10" s="1111"/>
      <c r="Y10" s="1111"/>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c r="AT12" s="443"/>
    </row>
    <row r="13" spans="2:46" ht="14.25" customHeight="1" x14ac:dyDescent="0.25">
      <c r="B13" s="962" t="str">
        <f>HYPERLINK("#'"&amp;'EWS DIRECTORY'!$J$171&amp;"'!A1",'EWS DIRECTORY'!$J$171)</f>
        <v>E-8</v>
      </c>
      <c r="C13" s="761"/>
      <c r="D13" s="761"/>
      <c r="E13" s="761"/>
      <c r="G13" s="55" t="s">
        <v>1680</v>
      </c>
      <c r="H13" s="55"/>
      <c r="I13" s="254"/>
      <c r="J13" s="254"/>
      <c r="K13" s="254"/>
      <c r="L13" s="254"/>
      <c r="M13" s="254"/>
      <c r="N13" s="254"/>
      <c r="AT13" s="443"/>
    </row>
    <row r="14" spans="2:46" ht="14.25" customHeight="1" x14ac:dyDescent="0.25">
      <c r="B14" s="931" t="str">
        <f>HYPERLINK("#'"&amp;'EWS DIRECTORY'!$J$172&amp;"'!A1",'EWS DIRECTORY'!$J$172)</f>
        <v>E-8-1</v>
      </c>
      <c r="C14" s="761"/>
      <c r="D14" s="761"/>
      <c r="E14" s="761"/>
      <c r="G14" s="55" t="s">
        <v>1891</v>
      </c>
      <c r="H14" s="55"/>
      <c r="I14" s="254"/>
      <c r="J14" s="254"/>
      <c r="K14" s="254"/>
      <c r="L14" s="254"/>
      <c r="M14" s="254"/>
      <c r="N14" s="254"/>
      <c r="AT14" s="443"/>
    </row>
    <row r="15" spans="2:46" ht="14.25" customHeight="1" x14ac:dyDescent="0.25">
      <c r="B15" s="929" t="str">
        <f>HYPERLINK("#'"&amp;'EWS DIRECTORY'!$J$173&amp;"'!A1",'EWS DIRECTORY'!$J$173)</f>
        <v>E-8-1-1</v>
      </c>
      <c r="C15" s="761"/>
      <c r="D15" s="761"/>
      <c r="E15" s="761"/>
      <c r="G15" s="55" t="s">
        <v>1892</v>
      </c>
      <c r="H15" s="55"/>
      <c r="I15" s="254"/>
      <c r="J15" s="254"/>
      <c r="K15" s="254"/>
      <c r="L15" s="254"/>
      <c r="M15" s="254"/>
      <c r="N15" s="254"/>
      <c r="AT15" s="443"/>
    </row>
    <row r="16" spans="2:46" ht="14.25" customHeight="1" x14ac:dyDescent="0.25">
      <c r="B16" s="929" t="str">
        <f>HYPERLINK("#'"&amp;'EWS DIRECTORY'!$J$174&amp;"'!A1",'EWS DIRECTORY'!$J$174)</f>
        <v>E-8-1-2</v>
      </c>
      <c r="C16" s="761"/>
      <c r="D16" s="761"/>
      <c r="E16" s="761"/>
      <c r="G16" s="55" t="s">
        <v>1893</v>
      </c>
      <c r="H16" s="55"/>
      <c r="I16" s="254"/>
      <c r="J16" s="254"/>
      <c r="K16" s="254"/>
      <c r="L16" s="254"/>
      <c r="M16" s="254"/>
      <c r="N16" s="254"/>
      <c r="AT16" s="443"/>
    </row>
    <row r="17" spans="2:46" ht="14.25" customHeight="1" x14ac:dyDescent="0.25">
      <c r="B17" s="929" t="str">
        <f>HYPERLINK("#'"&amp;'EWS DIRECTORY'!$J$175&amp;"'!A1",'EWS DIRECTORY'!$J$175)</f>
        <v>E-8-1-3</v>
      </c>
      <c r="C17" s="761"/>
      <c r="D17" s="761"/>
      <c r="E17" s="761"/>
      <c r="G17" s="55" t="s">
        <v>1681</v>
      </c>
      <c r="H17" s="55"/>
      <c r="I17" s="55"/>
      <c r="J17" s="254"/>
      <c r="K17" s="254"/>
      <c r="L17" s="254"/>
      <c r="M17" s="254"/>
      <c r="N17" s="254"/>
      <c r="AT17" s="443"/>
    </row>
    <row r="18" spans="2:46" ht="14.25" customHeight="1" x14ac:dyDescent="0.25">
      <c r="B18" s="927" t="str">
        <f>HYPERLINK("#'"&amp;'EWS DIRECTORY'!$J$176&amp;"'!A1",'EWS DIRECTORY'!$J$176)</f>
        <v>E-8-1-4</v>
      </c>
      <c r="C18" s="761"/>
      <c r="D18" s="761"/>
      <c r="E18" s="761"/>
      <c r="G18" s="55" t="s">
        <v>1744</v>
      </c>
      <c r="H18" s="55"/>
      <c r="I18" s="55" t="s">
        <v>1744</v>
      </c>
      <c r="J18" s="254"/>
      <c r="K18" s="254"/>
      <c r="L18" s="254"/>
      <c r="M18" s="254"/>
      <c r="N18" s="254"/>
      <c r="AT18" s="443"/>
    </row>
    <row r="19" spans="2:46" ht="14.25" customHeight="1" x14ac:dyDescent="0.25">
      <c r="B19" s="929" t="str">
        <f>HYPERLINK("#'"&amp;'EWS DIRECTORY'!$J$177&amp;"'!A1",'EWS DIRECTORY'!$J$177)</f>
        <v>E-8-1-5</v>
      </c>
      <c r="C19" s="761"/>
      <c r="D19" s="761"/>
      <c r="E19" s="761"/>
      <c r="AT19" s="443"/>
    </row>
    <row r="20" spans="2:46" ht="14.25" customHeight="1" x14ac:dyDescent="0.25">
      <c r="B20" s="929" t="str">
        <f>HYPERLINK("#'"&amp;'EWS DIRECTORY'!$J$178&amp;"'!A1",'EWS DIRECTORY'!$J$178)</f>
        <v>E-8-1-6</v>
      </c>
      <c r="C20" s="761"/>
      <c r="D20" s="761"/>
      <c r="E20" s="761"/>
      <c r="G20" s="55" t="s">
        <v>1851</v>
      </c>
      <c r="AT20" s="443"/>
    </row>
    <row r="21" spans="2:46" ht="14.25" customHeight="1" x14ac:dyDescent="0.25">
      <c r="G21" s="55"/>
      <c r="AT21" s="443"/>
    </row>
    <row r="22" spans="2:46" ht="13.8" x14ac:dyDescent="0.25">
      <c r="G22" s="55"/>
      <c r="H22" s="1082" t="s">
        <v>1445</v>
      </c>
      <c r="I22" s="765"/>
      <c r="J22" s="1109" t="s">
        <v>1894</v>
      </c>
      <c r="K22" s="764"/>
      <c r="L22" s="764"/>
      <c r="M22" s="764"/>
      <c r="N22" s="764"/>
      <c r="O22" s="764"/>
      <c r="P22" s="764"/>
      <c r="Q22" s="764"/>
      <c r="R22" s="764"/>
      <c r="S22" s="764"/>
      <c r="T22" s="764"/>
      <c r="U22" s="764"/>
      <c r="V22" s="764"/>
      <c r="W22" s="764"/>
      <c r="X22" s="765"/>
      <c r="Y22" s="1082" t="s">
        <v>1767</v>
      </c>
      <c r="Z22" s="765"/>
      <c r="AA22" s="1082" t="s">
        <v>1895</v>
      </c>
      <c r="AB22" s="764"/>
      <c r="AC22" s="764"/>
      <c r="AD22" s="764"/>
      <c r="AE22" s="764"/>
      <c r="AF22" s="764"/>
      <c r="AG22" s="764"/>
      <c r="AH22" s="764"/>
      <c r="AI22" s="764"/>
      <c r="AJ22" s="764"/>
      <c r="AK22" s="764"/>
      <c r="AL22" s="764"/>
      <c r="AM22" s="764"/>
      <c r="AN22" s="764"/>
      <c r="AO22" s="764"/>
      <c r="AP22" s="764"/>
      <c r="AQ22" s="764"/>
      <c r="AR22" s="764"/>
      <c r="AS22" s="764"/>
      <c r="AT22" s="765"/>
    </row>
    <row r="23" spans="2:46" ht="15" customHeight="1" x14ac:dyDescent="0.25">
      <c r="G23" s="55"/>
      <c r="H23" s="1104">
        <v>1</v>
      </c>
      <c r="I23" s="765"/>
      <c r="J23" s="1105" t="s">
        <v>1896</v>
      </c>
      <c r="K23" s="764"/>
      <c r="L23" s="764"/>
      <c r="M23" s="764"/>
      <c r="N23" s="764"/>
      <c r="O23" s="764"/>
      <c r="P23" s="764"/>
      <c r="Q23" s="764"/>
      <c r="R23" s="764"/>
      <c r="S23" s="764"/>
      <c r="T23" s="764"/>
      <c r="U23" s="764"/>
      <c r="V23" s="764"/>
      <c r="W23" s="764"/>
      <c r="X23" s="765"/>
      <c r="Y23" s="1009"/>
      <c r="Z23" s="765"/>
      <c r="AA23" s="1009"/>
      <c r="AB23" s="764"/>
      <c r="AC23" s="764"/>
      <c r="AD23" s="764"/>
      <c r="AE23" s="764"/>
      <c r="AF23" s="764"/>
      <c r="AG23" s="764"/>
      <c r="AH23" s="764"/>
      <c r="AI23" s="764"/>
      <c r="AJ23" s="764"/>
      <c r="AK23" s="764"/>
      <c r="AL23" s="764"/>
      <c r="AM23" s="764"/>
      <c r="AN23" s="764"/>
      <c r="AO23" s="764"/>
      <c r="AP23" s="764"/>
      <c r="AQ23" s="764"/>
      <c r="AR23" s="764"/>
      <c r="AS23" s="764"/>
      <c r="AT23" s="765"/>
    </row>
    <row r="24" spans="2:46" ht="15" customHeight="1" x14ac:dyDescent="0.25">
      <c r="H24" s="1104">
        <v>2</v>
      </c>
      <c r="I24" s="765"/>
      <c r="J24" s="1105" t="s">
        <v>1897</v>
      </c>
      <c r="K24" s="764"/>
      <c r="L24" s="764"/>
      <c r="M24" s="764"/>
      <c r="N24" s="764"/>
      <c r="O24" s="764"/>
      <c r="P24" s="764"/>
      <c r="Q24" s="764"/>
      <c r="R24" s="764"/>
      <c r="S24" s="764"/>
      <c r="T24" s="764"/>
      <c r="U24" s="764"/>
      <c r="V24" s="764"/>
      <c r="W24" s="764"/>
      <c r="X24" s="765"/>
      <c r="Y24" s="1009"/>
      <c r="Z24" s="765"/>
      <c r="AA24" s="1009"/>
      <c r="AB24" s="764"/>
      <c r="AC24" s="764"/>
      <c r="AD24" s="764"/>
      <c r="AE24" s="764"/>
      <c r="AF24" s="764"/>
      <c r="AG24" s="764"/>
      <c r="AH24" s="764"/>
      <c r="AI24" s="764"/>
      <c r="AJ24" s="764"/>
      <c r="AK24" s="764"/>
      <c r="AL24" s="764"/>
      <c r="AM24" s="764"/>
      <c r="AN24" s="764"/>
      <c r="AO24" s="764"/>
      <c r="AP24" s="764"/>
      <c r="AQ24" s="764"/>
      <c r="AR24" s="764"/>
      <c r="AS24" s="764"/>
      <c r="AT24" s="765"/>
    </row>
    <row r="25" spans="2:46" ht="15" customHeight="1" x14ac:dyDescent="0.25">
      <c r="H25" s="1104">
        <v>3</v>
      </c>
      <c r="I25" s="765"/>
      <c r="J25" s="1105" t="s">
        <v>1898</v>
      </c>
      <c r="K25" s="764"/>
      <c r="L25" s="764"/>
      <c r="M25" s="764"/>
      <c r="N25" s="764"/>
      <c r="O25" s="764"/>
      <c r="P25" s="764"/>
      <c r="Q25" s="764"/>
      <c r="R25" s="764"/>
      <c r="S25" s="764"/>
      <c r="T25" s="764"/>
      <c r="U25" s="764"/>
      <c r="V25" s="764"/>
      <c r="W25" s="764"/>
      <c r="X25" s="765"/>
      <c r="Y25" s="1009"/>
      <c r="Z25" s="765"/>
      <c r="AA25" s="1009"/>
      <c r="AB25" s="764"/>
      <c r="AC25" s="764"/>
      <c r="AD25" s="764"/>
      <c r="AE25" s="764"/>
      <c r="AF25" s="764"/>
      <c r="AG25" s="764"/>
      <c r="AH25" s="764"/>
      <c r="AI25" s="764"/>
      <c r="AJ25" s="764"/>
      <c r="AK25" s="764"/>
      <c r="AL25" s="764"/>
      <c r="AM25" s="764"/>
      <c r="AN25" s="764"/>
      <c r="AO25" s="764"/>
      <c r="AP25" s="764"/>
      <c r="AQ25" s="764"/>
      <c r="AR25" s="764"/>
      <c r="AS25" s="764"/>
      <c r="AT25" s="765"/>
    </row>
    <row r="26" spans="2:46" ht="15" customHeight="1" x14ac:dyDescent="0.25">
      <c r="H26" s="1104">
        <v>4</v>
      </c>
      <c r="I26" s="765"/>
      <c r="J26" s="1105" t="s">
        <v>1899</v>
      </c>
      <c r="K26" s="764"/>
      <c r="L26" s="764"/>
      <c r="M26" s="764"/>
      <c r="N26" s="764"/>
      <c r="O26" s="764"/>
      <c r="P26" s="764"/>
      <c r="Q26" s="764"/>
      <c r="R26" s="764"/>
      <c r="S26" s="764"/>
      <c r="T26" s="764"/>
      <c r="U26" s="764"/>
      <c r="V26" s="764"/>
      <c r="W26" s="764"/>
      <c r="X26" s="765"/>
      <c r="Y26" s="1009"/>
      <c r="Z26" s="765"/>
      <c r="AA26" s="1009"/>
      <c r="AB26" s="764"/>
      <c r="AC26" s="764"/>
      <c r="AD26" s="764"/>
      <c r="AE26" s="764"/>
      <c r="AF26" s="764"/>
      <c r="AG26" s="764"/>
      <c r="AH26" s="764"/>
      <c r="AI26" s="764"/>
      <c r="AJ26" s="764"/>
      <c r="AK26" s="764"/>
      <c r="AL26" s="764"/>
      <c r="AM26" s="764"/>
      <c r="AN26" s="764"/>
      <c r="AO26" s="764"/>
      <c r="AP26" s="764"/>
      <c r="AQ26" s="764"/>
      <c r="AR26" s="764"/>
      <c r="AS26" s="764"/>
      <c r="AT26" s="765"/>
    </row>
    <row r="27" spans="2:46" ht="15" customHeight="1" x14ac:dyDescent="0.25">
      <c r="H27" s="1104">
        <v>5</v>
      </c>
      <c r="I27" s="765"/>
      <c r="J27" s="1105" t="s">
        <v>1900</v>
      </c>
      <c r="K27" s="764"/>
      <c r="L27" s="764"/>
      <c r="M27" s="764"/>
      <c r="N27" s="764"/>
      <c r="O27" s="764"/>
      <c r="P27" s="764"/>
      <c r="Q27" s="764"/>
      <c r="R27" s="764"/>
      <c r="S27" s="764"/>
      <c r="T27" s="764"/>
      <c r="U27" s="764"/>
      <c r="V27" s="764"/>
      <c r="W27" s="764"/>
      <c r="X27" s="765"/>
      <c r="Y27" s="1009"/>
      <c r="Z27" s="765"/>
      <c r="AA27" s="1009"/>
      <c r="AB27" s="764"/>
      <c r="AC27" s="764"/>
      <c r="AD27" s="764"/>
      <c r="AE27" s="764"/>
      <c r="AF27" s="764"/>
      <c r="AG27" s="764"/>
      <c r="AH27" s="764"/>
      <c r="AI27" s="764"/>
      <c r="AJ27" s="764"/>
      <c r="AK27" s="764"/>
      <c r="AL27" s="764"/>
      <c r="AM27" s="764"/>
      <c r="AN27" s="764"/>
      <c r="AO27" s="764"/>
      <c r="AP27" s="764"/>
      <c r="AQ27" s="764"/>
      <c r="AR27" s="764"/>
      <c r="AS27" s="764"/>
      <c r="AT27" s="765"/>
    </row>
    <row r="28" spans="2:46" ht="15" customHeight="1" x14ac:dyDescent="0.25">
      <c r="B28" s="760"/>
      <c r="C28" s="761"/>
      <c r="D28" s="761"/>
      <c r="E28" s="761"/>
      <c r="H28" s="1104">
        <v>6</v>
      </c>
      <c r="I28" s="765"/>
      <c r="J28" s="1105" t="s">
        <v>1901</v>
      </c>
      <c r="K28" s="764"/>
      <c r="L28" s="764"/>
      <c r="M28" s="764"/>
      <c r="N28" s="764"/>
      <c r="O28" s="764"/>
      <c r="P28" s="764"/>
      <c r="Q28" s="764"/>
      <c r="R28" s="764"/>
      <c r="S28" s="764"/>
      <c r="T28" s="764"/>
      <c r="U28" s="764"/>
      <c r="V28" s="764"/>
      <c r="W28" s="764"/>
      <c r="X28" s="765"/>
      <c r="Y28" s="1009"/>
      <c r="Z28" s="765"/>
      <c r="AA28" s="1009"/>
      <c r="AB28" s="764"/>
      <c r="AC28" s="764"/>
      <c r="AD28" s="764"/>
      <c r="AE28" s="764"/>
      <c r="AF28" s="764"/>
      <c r="AG28" s="764"/>
      <c r="AH28" s="764"/>
      <c r="AI28" s="764"/>
      <c r="AJ28" s="764"/>
      <c r="AK28" s="764"/>
      <c r="AL28" s="764"/>
      <c r="AM28" s="764"/>
      <c r="AN28" s="764"/>
      <c r="AO28" s="764"/>
      <c r="AP28" s="764"/>
      <c r="AQ28" s="764"/>
      <c r="AR28" s="764"/>
      <c r="AS28" s="764"/>
      <c r="AT28" s="765"/>
    </row>
    <row r="29" spans="2:46" ht="15" customHeight="1" x14ac:dyDescent="0.25">
      <c r="H29" s="1104">
        <v>7</v>
      </c>
      <c r="I29" s="765"/>
      <c r="J29" s="1105" t="s">
        <v>1902</v>
      </c>
      <c r="K29" s="764"/>
      <c r="L29" s="764"/>
      <c r="M29" s="764"/>
      <c r="N29" s="764"/>
      <c r="O29" s="764"/>
      <c r="P29" s="764"/>
      <c r="Q29" s="764"/>
      <c r="R29" s="764"/>
      <c r="S29" s="764"/>
      <c r="T29" s="764"/>
      <c r="U29" s="764"/>
      <c r="V29" s="764"/>
      <c r="W29" s="764"/>
      <c r="X29" s="765"/>
      <c r="Y29" s="1009"/>
      <c r="Z29" s="765"/>
      <c r="AA29" s="1009"/>
      <c r="AB29" s="764"/>
      <c r="AC29" s="764"/>
      <c r="AD29" s="764"/>
      <c r="AE29" s="764"/>
      <c r="AF29" s="764"/>
      <c r="AG29" s="764"/>
      <c r="AH29" s="764"/>
      <c r="AI29" s="764"/>
      <c r="AJ29" s="764"/>
      <c r="AK29" s="764"/>
      <c r="AL29" s="764"/>
      <c r="AM29" s="764"/>
      <c r="AN29" s="764"/>
      <c r="AO29" s="764"/>
      <c r="AP29" s="764"/>
      <c r="AQ29" s="764"/>
      <c r="AR29" s="764"/>
      <c r="AS29" s="764"/>
      <c r="AT29" s="765"/>
    </row>
    <row r="30" spans="2:46" ht="15" customHeight="1" x14ac:dyDescent="0.25">
      <c r="B30" s="760"/>
      <c r="C30" s="761"/>
      <c r="D30" s="761"/>
      <c r="E30" s="761"/>
      <c r="H30" s="1104">
        <v>8</v>
      </c>
      <c r="I30" s="765"/>
      <c r="J30" s="1105" t="s">
        <v>1903</v>
      </c>
      <c r="K30" s="764"/>
      <c r="L30" s="764"/>
      <c r="M30" s="764"/>
      <c r="N30" s="764"/>
      <c r="O30" s="764"/>
      <c r="P30" s="764"/>
      <c r="Q30" s="764"/>
      <c r="R30" s="764"/>
      <c r="S30" s="764"/>
      <c r="T30" s="764"/>
      <c r="U30" s="764"/>
      <c r="V30" s="764"/>
      <c r="W30" s="764"/>
      <c r="X30" s="765"/>
      <c r="Y30" s="1009"/>
      <c r="Z30" s="765"/>
      <c r="AA30" s="1009"/>
      <c r="AB30" s="764"/>
      <c r="AC30" s="764"/>
      <c r="AD30" s="764"/>
      <c r="AE30" s="764"/>
      <c r="AF30" s="764"/>
      <c r="AG30" s="764"/>
      <c r="AH30" s="764"/>
      <c r="AI30" s="764"/>
      <c r="AJ30" s="764"/>
      <c r="AK30" s="764"/>
      <c r="AL30" s="764"/>
      <c r="AM30" s="764"/>
      <c r="AN30" s="764"/>
      <c r="AO30" s="764"/>
      <c r="AP30" s="764"/>
      <c r="AQ30" s="764"/>
      <c r="AR30" s="764"/>
      <c r="AS30" s="764"/>
      <c r="AT30" s="765"/>
    </row>
    <row r="31" spans="2:46" ht="15" customHeight="1" x14ac:dyDescent="0.25">
      <c r="H31" s="1104">
        <v>9</v>
      </c>
      <c r="I31" s="765"/>
      <c r="J31" s="1105" t="s">
        <v>1904</v>
      </c>
      <c r="K31" s="764"/>
      <c r="L31" s="764"/>
      <c r="M31" s="764"/>
      <c r="N31" s="764"/>
      <c r="O31" s="764"/>
      <c r="P31" s="764"/>
      <c r="Q31" s="764"/>
      <c r="R31" s="764"/>
      <c r="S31" s="764"/>
      <c r="T31" s="764"/>
      <c r="U31" s="764"/>
      <c r="V31" s="764"/>
      <c r="W31" s="764"/>
      <c r="X31" s="765"/>
      <c r="Y31" s="1009"/>
      <c r="Z31" s="765"/>
      <c r="AA31" s="1009"/>
      <c r="AB31" s="764"/>
      <c r="AC31" s="764"/>
      <c r="AD31" s="764"/>
      <c r="AE31" s="764"/>
      <c r="AF31" s="764"/>
      <c r="AG31" s="764"/>
      <c r="AH31" s="764"/>
      <c r="AI31" s="764"/>
      <c r="AJ31" s="764"/>
      <c r="AK31" s="764"/>
      <c r="AL31" s="764"/>
      <c r="AM31" s="764"/>
      <c r="AN31" s="764"/>
      <c r="AO31" s="764"/>
      <c r="AP31" s="764"/>
      <c r="AQ31" s="764"/>
      <c r="AR31" s="764"/>
      <c r="AS31" s="764"/>
      <c r="AT31" s="765"/>
    </row>
    <row r="32" spans="2:46" ht="15" customHeight="1" x14ac:dyDescent="0.25">
      <c r="B32" s="760"/>
      <c r="C32" s="761"/>
      <c r="D32" s="761"/>
      <c r="E32" s="761"/>
      <c r="H32" s="1104">
        <v>10</v>
      </c>
      <c r="I32" s="765"/>
      <c r="J32" s="1105" t="s">
        <v>1905</v>
      </c>
      <c r="K32" s="764"/>
      <c r="L32" s="764"/>
      <c r="M32" s="764"/>
      <c r="N32" s="764"/>
      <c r="O32" s="764"/>
      <c r="P32" s="764"/>
      <c r="Q32" s="764"/>
      <c r="R32" s="764"/>
      <c r="S32" s="764"/>
      <c r="T32" s="764"/>
      <c r="U32" s="764"/>
      <c r="V32" s="764"/>
      <c r="W32" s="764"/>
      <c r="X32" s="765"/>
      <c r="Y32" s="1009"/>
      <c r="Z32" s="765"/>
      <c r="AA32" s="1009"/>
      <c r="AB32" s="764"/>
      <c r="AC32" s="764"/>
      <c r="AD32" s="764"/>
      <c r="AE32" s="764"/>
      <c r="AF32" s="764"/>
      <c r="AG32" s="764"/>
      <c r="AH32" s="764"/>
      <c r="AI32" s="764"/>
      <c r="AJ32" s="764"/>
      <c r="AK32" s="764"/>
      <c r="AL32" s="764"/>
      <c r="AM32" s="764"/>
      <c r="AN32" s="764"/>
      <c r="AO32" s="764"/>
      <c r="AP32" s="764"/>
      <c r="AQ32" s="764"/>
      <c r="AR32" s="764"/>
      <c r="AS32" s="764"/>
      <c r="AT32" s="765"/>
    </row>
    <row r="33" spans="2:46" ht="15" customHeight="1" x14ac:dyDescent="0.25">
      <c r="H33" s="1104">
        <v>11</v>
      </c>
      <c r="I33" s="765"/>
      <c r="J33" s="1105" t="s">
        <v>1906</v>
      </c>
      <c r="K33" s="764"/>
      <c r="L33" s="764"/>
      <c r="M33" s="764"/>
      <c r="N33" s="764"/>
      <c r="O33" s="764"/>
      <c r="P33" s="764"/>
      <c r="Q33" s="764"/>
      <c r="R33" s="764"/>
      <c r="S33" s="764"/>
      <c r="T33" s="764"/>
      <c r="U33" s="764"/>
      <c r="V33" s="764"/>
      <c r="W33" s="764"/>
      <c r="X33" s="765"/>
      <c r="Y33" s="1009"/>
      <c r="Z33" s="765"/>
      <c r="AA33" s="1009"/>
      <c r="AB33" s="764"/>
      <c r="AC33" s="764"/>
      <c r="AD33" s="764"/>
      <c r="AE33" s="764"/>
      <c r="AF33" s="764"/>
      <c r="AG33" s="764"/>
      <c r="AH33" s="764"/>
      <c r="AI33" s="764"/>
      <c r="AJ33" s="764"/>
      <c r="AK33" s="764"/>
      <c r="AL33" s="764"/>
      <c r="AM33" s="764"/>
      <c r="AN33" s="764"/>
      <c r="AO33" s="764"/>
      <c r="AP33" s="764"/>
      <c r="AQ33" s="764"/>
      <c r="AR33" s="764"/>
      <c r="AS33" s="764"/>
      <c r="AT33" s="765"/>
    </row>
    <row r="34" spans="2:46" ht="15" customHeight="1" x14ac:dyDescent="0.25">
      <c r="B34" s="760"/>
      <c r="C34" s="761"/>
      <c r="D34" s="761"/>
      <c r="E34" s="761"/>
      <c r="H34" s="1104">
        <v>12</v>
      </c>
      <c r="I34" s="765"/>
      <c r="J34" s="1105" t="s">
        <v>1907</v>
      </c>
      <c r="K34" s="764"/>
      <c r="L34" s="764"/>
      <c r="M34" s="764"/>
      <c r="N34" s="764"/>
      <c r="O34" s="764"/>
      <c r="P34" s="764"/>
      <c r="Q34" s="764"/>
      <c r="R34" s="764"/>
      <c r="S34" s="764"/>
      <c r="T34" s="764"/>
      <c r="U34" s="764"/>
      <c r="V34" s="764"/>
      <c r="W34" s="764"/>
      <c r="X34" s="765"/>
      <c r="Y34" s="1009"/>
      <c r="Z34" s="765"/>
      <c r="AA34" s="1009"/>
      <c r="AB34" s="764"/>
      <c r="AC34" s="764"/>
      <c r="AD34" s="764"/>
      <c r="AE34" s="764"/>
      <c r="AF34" s="764"/>
      <c r="AG34" s="764"/>
      <c r="AH34" s="764"/>
      <c r="AI34" s="764"/>
      <c r="AJ34" s="764"/>
      <c r="AK34" s="764"/>
      <c r="AL34" s="764"/>
      <c r="AM34" s="764"/>
      <c r="AN34" s="764"/>
      <c r="AO34" s="764"/>
      <c r="AP34" s="764"/>
      <c r="AQ34" s="764"/>
      <c r="AR34" s="764"/>
      <c r="AS34" s="764"/>
      <c r="AT34" s="765"/>
    </row>
    <row r="35" spans="2:46" ht="15" customHeight="1" x14ac:dyDescent="0.25">
      <c r="H35" s="1104">
        <v>13</v>
      </c>
      <c r="I35" s="765"/>
      <c r="J35" s="1105" t="s">
        <v>1908</v>
      </c>
      <c r="K35" s="764"/>
      <c r="L35" s="764"/>
      <c r="M35" s="764"/>
      <c r="N35" s="764"/>
      <c r="O35" s="764"/>
      <c r="P35" s="764"/>
      <c r="Q35" s="764"/>
      <c r="R35" s="764"/>
      <c r="S35" s="764"/>
      <c r="T35" s="764"/>
      <c r="U35" s="764"/>
      <c r="V35" s="764"/>
      <c r="W35" s="764"/>
      <c r="X35" s="765"/>
      <c r="Y35" s="1009"/>
      <c r="Z35" s="765"/>
      <c r="AA35" s="1009"/>
      <c r="AB35" s="764"/>
      <c r="AC35" s="764"/>
      <c r="AD35" s="764"/>
      <c r="AE35" s="764"/>
      <c r="AF35" s="764"/>
      <c r="AG35" s="764"/>
      <c r="AH35" s="764"/>
      <c r="AI35" s="764"/>
      <c r="AJ35" s="764"/>
      <c r="AK35" s="764"/>
      <c r="AL35" s="764"/>
      <c r="AM35" s="764"/>
      <c r="AN35" s="764"/>
      <c r="AO35" s="764"/>
      <c r="AP35" s="764"/>
      <c r="AQ35" s="764"/>
      <c r="AR35" s="764"/>
      <c r="AS35" s="764"/>
      <c r="AT35" s="765"/>
    </row>
    <row r="36" spans="2:46" ht="15" customHeight="1" x14ac:dyDescent="0.25">
      <c r="B36" s="760"/>
      <c r="C36" s="761"/>
      <c r="D36" s="761"/>
      <c r="E36" s="761"/>
      <c r="H36" s="204"/>
      <c r="I36" s="204"/>
      <c r="AS36" s="443"/>
      <c r="AT36" s="443"/>
    </row>
    <row r="37" spans="2:46" ht="15" customHeight="1" x14ac:dyDescent="0.25">
      <c r="H37" s="1082" t="s">
        <v>1445</v>
      </c>
      <c r="I37" s="765"/>
      <c r="J37" s="1109" t="s">
        <v>1780</v>
      </c>
      <c r="K37" s="764"/>
      <c r="L37" s="764"/>
      <c r="M37" s="764"/>
      <c r="N37" s="764"/>
      <c r="O37" s="764"/>
      <c r="P37" s="764"/>
      <c r="Q37" s="764"/>
      <c r="R37" s="764"/>
      <c r="S37" s="764"/>
      <c r="T37" s="764"/>
      <c r="U37" s="764"/>
      <c r="V37" s="764"/>
      <c r="W37" s="764"/>
      <c r="X37" s="765"/>
      <c r="Y37" s="1082" t="s">
        <v>1767</v>
      </c>
      <c r="Z37" s="765"/>
      <c r="AA37" s="1110" t="s">
        <v>1909</v>
      </c>
      <c r="AB37" s="764"/>
      <c r="AC37" s="764"/>
      <c r="AD37" s="764"/>
      <c r="AE37" s="764"/>
      <c r="AF37" s="764"/>
      <c r="AG37" s="764"/>
      <c r="AH37" s="764"/>
      <c r="AI37" s="764"/>
      <c r="AJ37" s="765"/>
      <c r="AK37" s="1110" t="s">
        <v>1910</v>
      </c>
      <c r="AL37" s="764"/>
      <c r="AM37" s="764"/>
      <c r="AN37" s="764"/>
      <c r="AO37" s="764"/>
      <c r="AP37" s="764"/>
      <c r="AQ37" s="764"/>
      <c r="AR37" s="764"/>
      <c r="AS37" s="764"/>
      <c r="AT37" s="765"/>
    </row>
    <row r="38" spans="2:46" ht="15" customHeight="1" x14ac:dyDescent="0.25">
      <c r="H38" s="1104">
        <v>1</v>
      </c>
      <c r="I38" s="765"/>
      <c r="J38" s="1105" t="s">
        <v>1911</v>
      </c>
      <c r="K38" s="764"/>
      <c r="L38" s="764"/>
      <c r="M38" s="764"/>
      <c r="N38" s="764"/>
      <c r="O38" s="764"/>
      <c r="P38" s="764"/>
      <c r="Q38" s="764"/>
      <c r="R38" s="764"/>
      <c r="S38" s="764"/>
      <c r="T38" s="764"/>
      <c r="U38" s="764"/>
      <c r="V38" s="764"/>
      <c r="W38" s="764"/>
      <c r="X38" s="765"/>
      <c r="Y38" s="1009"/>
      <c r="Z38" s="765"/>
      <c r="AA38" s="1106">
        <f>AA53</f>
        <v>0</v>
      </c>
      <c r="AB38" s="764"/>
      <c r="AC38" s="764"/>
      <c r="AD38" s="764"/>
      <c r="AE38" s="764"/>
      <c r="AF38" s="764"/>
      <c r="AG38" s="764"/>
      <c r="AH38" s="764"/>
      <c r="AI38" s="764"/>
      <c r="AJ38" s="765"/>
      <c r="AK38" s="1106">
        <f>AK53</f>
        <v>0</v>
      </c>
      <c r="AL38" s="764"/>
      <c r="AM38" s="764"/>
      <c r="AN38" s="764"/>
      <c r="AO38" s="764"/>
      <c r="AP38" s="764"/>
      <c r="AQ38" s="764"/>
      <c r="AR38" s="764"/>
      <c r="AS38" s="764"/>
      <c r="AT38" s="765"/>
    </row>
    <row r="39" spans="2:46" ht="15" customHeight="1" x14ac:dyDescent="0.25">
      <c r="H39" s="1104">
        <v>2</v>
      </c>
      <c r="I39" s="765"/>
      <c r="J39" s="1105" t="s">
        <v>1912</v>
      </c>
      <c r="K39" s="764"/>
      <c r="L39" s="764"/>
      <c r="M39" s="764"/>
      <c r="N39" s="764"/>
      <c r="O39" s="764"/>
      <c r="P39" s="764"/>
      <c r="Q39" s="764"/>
      <c r="R39" s="764"/>
      <c r="S39" s="764"/>
      <c r="T39" s="764"/>
      <c r="U39" s="764"/>
      <c r="V39" s="764"/>
      <c r="W39" s="764"/>
      <c r="X39" s="765"/>
      <c r="Y39" s="1009"/>
      <c r="Z39" s="765"/>
      <c r="AA39" s="1114"/>
      <c r="AB39" s="764"/>
      <c r="AC39" s="764"/>
      <c r="AD39" s="764"/>
      <c r="AE39" s="764"/>
      <c r="AF39" s="764"/>
      <c r="AG39" s="764"/>
      <c r="AH39" s="764"/>
      <c r="AI39" s="764"/>
      <c r="AJ39" s="796"/>
      <c r="AK39" s="1108"/>
      <c r="AL39" s="764"/>
      <c r="AM39" s="764"/>
      <c r="AN39" s="764"/>
      <c r="AO39" s="764"/>
      <c r="AP39" s="764"/>
      <c r="AQ39" s="764"/>
      <c r="AR39" s="764"/>
      <c r="AS39" s="764"/>
      <c r="AT39" s="796"/>
    </row>
    <row r="40" spans="2:46" ht="15" customHeight="1" x14ac:dyDescent="0.25">
      <c r="H40" s="1104">
        <v>3</v>
      </c>
      <c r="I40" s="765"/>
      <c r="J40" s="1105" t="s">
        <v>1913</v>
      </c>
      <c r="K40" s="764"/>
      <c r="L40" s="764"/>
      <c r="M40" s="764"/>
      <c r="N40" s="764"/>
      <c r="O40" s="764"/>
      <c r="P40" s="764"/>
      <c r="Q40" s="764"/>
      <c r="R40" s="764"/>
      <c r="S40" s="764"/>
      <c r="T40" s="764"/>
      <c r="U40" s="764"/>
      <c r="V40" s="764"/>
      <c r="W40" s="764"/>
      <c r="X40" s="765"/>
      <c r="Y40" s="1009"/>
      <c r="Z40" s="765"/>
      <c r="AA40" s="1106">
        <f>SUM(AA38:AT39)</f>
        <v>0</v>
      </c>
      <c r="AB40" s="764"/>
      <c r="AC40" s="764"/>
      <c r="AD40" s="764"/>
      <c r="AE40" s="764"/>
      <c r="AF40" s="764"/>
      <c r="AG40" s="764"/>
      <c r="AH40" s="764"/>
      <c r="AI40" s="764"/>
      <c r="AJ40" s="765"/>
      <c r="AK40" s="1106">
        <f>SUM(AK38:BD39)</f>
        <v>0</v>
      </c>
      <c r="AL40" s="764"/>
      <c r="AM40" s="764"/>
      <c r="AN40" s="764"/>
      <c r="AO40" s="764"/>
      <c r="AP40" s="764"/>
      <c r="AQ40" s="764"/>
      <c r="AR40" s="764"/>
      <c r="AS40" s="764"/>
      <c r="AT40" s="765"/>
    </row>
    <row r="41" spans="2:46" ht="15" customHeight="1" x14ac:dyDescent="0.25">
      <c r="H41" s="204"/>
      <c r="I41" s="204"/>
      <c r="AS41" s="226"/>
      <c r="AT41" s="226"/>
    </row>
    <row r="42" spans="2:46" ht="15" customHeight="1" x14ac:dyDescent="0.25">
      <c r="H42" s="87" t="s">
        <v>1914</v>
      </c>
      <c r="I42" s="204"/>
      <c r="AS42" s="226"/>
      <c r="AT42" s="226"/>
    </row>
    <row r="43" spans="2:46" ht="15" customHeight="1" x14ac:dyDescent="0.25">
      <c r="H43" s="1082" t="s">
        <v>1445</v>
      </c>
      <c r="I43" s="765"/>
      <c r="J43" s="1109" t="s">
        <v>1780</v>
      </c>
      <c r="K43" s="764"/>
      <c r="L43" s="764"/>
      <c r="M43" s="764"/>
      <c r="N43" s="764"/>
      <c r="O43" s="764"/>
      <c r="P43" s="764"/>
      <c r="Q43" s="764"/>
      <c r="R43" s="764"/>
      <c r="S43" s="764"/>
      <c r="T43" s="764"/>
      <c r="U43" s="764"/>
      <c r="V43" s="764"/>
      <c r="W43" s="764"/>
      <c r="X43" s="765"/>
      <c r="Y43" s="1082" t="s">
        <v>1767</v>
      </c>
      <c r="Z43" s="765"/>
      <c r="AA43" s="1110" t="s">
        <v>1909</v>
      </c>
      <c r="AB43" s="764"/>
      <c r="AC43" s="764"/>
      <c r="AD43" s="764"/>
      <c r="AE43" s="764"/>
      <c r="AF43" s="764"/>
      <c r="AG43" s="764"/>
      <c r="AH43" s="764"/>
      <c r="AI43" s="764"/>
      <c r="AJ43" s="765"/>
      <c r="AK43" s="1110" t="s">
        <v>1910</v>
      </c>
      <c r="AL43" s="764"/>
      <c r="AM43" s="764"/>
      <c r="AN43" s="764"/>
      <c r="AO43" s="764"/>
      <c r="AP43" s="764"/>
      <c r="AQ43" s="764"/>
      <c r="AR43" s="764"/>
      <c r="AS43" s="764"/>
      <c r="AT43" s="765"/>
    </row>
    <row r="44" spans="2:46" ht="15" customHeight="1" x14ac:dyDescent="0.25">
      <c r="H44" s="1104">
        <v>1</v>
      </c>
      <c r="I44" s="765"/>
      <c r="J44" s="1105"/>
      <c r="K44" s="764"/>
      <c r="L44" s="764"/>
      <c r="M44" s="764"/>
      <c r="N44" s="764"/>
      <c r="O44" s="764"/>
      <c r="P44" s="764"/>
      <c r="Q44" s="764"/>
      <c r="R44" s="764"/>
      <c r="S44" s="764"/>
      <c r="T44" s="764"/>
      <c r="U44" s="764"/>
      <c r="V44" s="764"/>
      <c r="W44" s="764"/>
      <c r="X44" s="765"/>
      <c r="Y44" s="1009"/>
      <c r="Z44" s="765"/>
      <c r="AA44" s="1106"/>
      <c r="AB44" s="764"/>
      <c r="AC44" s="764"/>
      <c r="AD44" s="764"/>
      <c r="AE44" s="764"/>
      <c r="AF44" s="764"/>
      <c r="AG44" s="764"/>
      <c r="AH44" s="764"/>
      <c r="AI44" s="764"/>
      <c r="AJ44" s="765"/>
      <c r="AK44" s="1106"/>
      <c r="AL44" s="764"/>
      <c r="AM44" s="764"/>
      <c r="AN44" s="764"/>
      <c r="AO44" s="764"/>
      <c r="AP44" s="764"/>
      <c r="AQ44" s="764"/>
      <c r="AR44" s="764"/>
      <c r="AS44" s="764"/>
      <c r="AT44" s="765"/>
    </row>
    <row r="45" spans="2:46" ht="15" customHeight="1" x14ac:dyDescent="0.25">
      <c r="H45" s="1104">
        <v>2</v>
      </c>
      <c r="I45" s="765"/>
      <c r="J45" s="1105"/>
      <c r="K45" s="764"/>
      <c r="L45" s="764"/>
      <c r="M45" s="764"/>
      <c r="N45" s="764"/>
      <c r="O45" s="764"/>
      <c r="P45" s="764"/>
      <c r="Q45" s="764"/>
      <c r="R45" s="764"/>
      <c r="S45" s="764"/>
      <c r="T45" s="764"/>
      <c r="U45" s="764"/>
      <c r="V45" s="764"/>
      <c r="W45" s="764"/>
      <c r="X45" s="765"/>
      <c r="Y45" s="1009"/>
      <c r="Z45" s="765"/>
      <c r="AA45" s="1106"/>
      <c r="AB45" s="764"/>
      <c r="AC45" s="764"/>
      <c r="AD45" s="764"/>
      <c r="AE45" s="764"/>
      <c r="AF45" s="764"/>
      <c r="AG45" s="764"/>
      <c r="AH45" s="764"/>
      <c r="AI45" s="764"/>
      <c r="AJ45" s="765"/>
      <c r="AK45" s="1106"/>
      <c r="AL45" s="764"/>
      <c r="AM45" s="764"/>
      <c r="AN45" s="764"/>
      <c r="AO45" s="764"/>
      <c r="AP45" s="764"/>
      <c r="AQ45" s="764"/>
      <c r="AR45" s="764"/>
      <c r="AS45" s="764"/>
      <c r="AT45" s="765"/>
    </row>
    <row r="46" spans="2:46" ht="15" customHeight="1" x14ac:dyDescent="0.25">
      <c r="H46" s="1104">
        <v>3</v>
      </c>
      <c r="I46" s="765"/>
      <c r="J46" s="1105"/>
      <c r="K46" s="764"/>
      <c r="L46" s="764"/>
      <c r="M46" s="764"/>
      <c r="N46" s="764"/>
      <c r="O46" s="764"/>
      <c r="P46" s="764"/>
      <c r="Q46" s="764"/>
      <c r="R46" s="764"/>
      <c r="S46" s="764"/>
      <c r="T46" s="764"/>
      <c r="U46" s="764"/>
      <c r="V46" s="764"/>
      <c r="W46" s="764"/>
      <c r="X46" s="765"/>
      <c r="Y46" s="1009"/>
      <c r="Z46" s="765"/>
      <c r="AA46" s="1106"/>
      <c r="AB46" s="764"/>
      <c r="AC46" s="764"/>
      <c r="AD46" s="764"/>
      <c r="AE46" s="764"/>
      <c r="AF46" s="764"/>
      <c r="AG46" s="764"/>
      <c r="AH46" s="764"/>
      <c r="AI46" s="764"/>
      <c r="AJ46" s="765"/>
      <c r="AK46" s="1106"/>
      <c r="AL46" s="764"/>
      <c r="AM46" s="764"/>
      <c r="AN46" s="764"/>
      <c r="AO46" s="764"/>
      <c r="AP46" s="764"/>
      <c r="AQ46" s="764"/>
      <c r="AR46" s="764"/>
      <c r="AS46" s="764"/>
      <c r="AT46" s="765"/>
    </row>
    <row r="47" spans="2:46" ht="15" customHeight="1" x14ac:dyDescent="0.25">
      <c r="H47" s="1104">
        <v>4</v>
      </c>
      <c r="I47" s="765"/>
      <c r="J47" s="1105"/>
      <c r="K47" s="764"/>
      <c r="L47" s="764"/>
      <c r="M47" s="764"/>
      <c r="N47" s="764"/>
      <c r="O47" s="764"/>
      <c r="P47" s="764"/>
      <c r="Q47" s="764"/>
      <c r="R47" s="764"/>
      <c r="S47" s="764"/>
      <c r="T47" s="764"/>
      <c r="U47" s="764"/>
      <c r="V47" s="764"/>
      <c r="W47" s="764"/>
      <c r="X47" s="765"/>
      <c r="Y47" s="1009"/>
      <c r="Z47" s="765"/>
      <c r="AA47" s="1106"/>
      <c r="AB47" s="764"/>
      <c r="AC47" s="764"/>
      <c r="AD47" s="764"/>
      <c r="AE47" s="764"/>
      <c r="AF47" s="764"/>
      <c r="AG47" s="764"/>
      <c r="AH47" s="764"/>
      <c r="AI47" s="764"/>
      <c r="AJ47" s="765"/>
      <c r="AK47" s="1106"/>
      <c r="AL47" s="764"/>
      <c r="AM47" s="764"/>
      <c r="AN47" s="764"/>
      <c r="AO47" s="764"/>
      <c r="AP47" s="764"/>
      <c r="AQ47" s="764"/>
      <c r="AR47" s="764"/>
      <c r="AS47" s="764"/>
      <c r="AT47" s="765"/>
    </row>
    <row r="48" spans="2:46" ht="15" customHeight="1" x14ac:dyDescent="0.25">
      <c r="H48" s="1104">
        <v>5</v>
      </c>
      <c r="I48" s="765"/>
      <c r="J48" s="1105"/>
      <c r="K48" s="764"/>
      <c r="L48" s="764"/>
      <c r="M48" s="764"/>
      <c r="N48" s="764"/>
      <c r="O48" s="764"/>
      <c r="P48" s="764"/>
      <c r="Q48" s="764"/>
      <c r="R48" s="764"/>
      <c r="S48" s="764"/>
      <c r="T48" s="764"/>
      <c r="U48" s="764"/>
      <c r="V48" s="764"/>
      <c r="W48" s="764"/>
      <c r="X48" s="765"/>
      <c r="Y48" s="1009"/>
      <c r="Z48" s="765"/>
      <c r="AA48" s="1106"/>
      <c r="AB48" s="764"/>
      <c r="AC48" s="764"/>
      <c r="AD48" s="764"/>
      <c r="AE48" s="764"/>
      <c r="AF48" s="764"/>
      <c r="AG48" s="764"/>
      <c r="AH48" s="764"/>
      <c r="AI48" s="764"/>
      <c r="AJ48" s="765"/>
      <c r="AK48" s="1106"/>
      <c r="AL48" s="764"/>
      <c r="AM48" s="764"/>
      <c r="AN48" s="764"/>
      <c r="AO48" s="764"/>
      <c r="AP48" s="764"/>
      <c r="AQ48" s="764"/>
      <c r="AR48" s="764"/>
      <c r="AS48" s="764"/>
      <c r="AT48" s="765"/>
    </row>
    <row r="49" spans="8:46" ht="15" customHeight="1" x14ac:dyDescent="0.25">
      <c r="H49" s="1104">
        <v>6</v>
      </c>
      <c r="I49" s="765"/>
      <c r="J49" s="1105"/>
      <c r="K49" s="764"/>
      <c r="L49" s="764"/>
      <c r="M49" s="764"/>
      <c r="N49" s="764"/>
      <c r="O49" s="764"/>
      <c r="P49" s="764"/>
      <c r="Q49" s="764"/>
      <c r="R49" s="764"/>
      <c r="S49" s="764"/>
      <c r="T49" s="764"/>
      <c r="U49" s="764"/>
      <c r="V49" s="764"/>
      <c r="W49" s="764"/>
      <c r="X49" s="765"/>
      <c r="Y49" s="1009"/>
      <c r="Z49" s="765"/>
      <c r="AA49" s="1106"/>
      <c r="AB49" s="764"/>
      <c r="AC49" s="764"/>
      <c r="AD49" s="764"/>
      <c r="AE49" s="764"/>
      <c r="AF49" s="764"/>
      <c r="AG49" s="764"/>
      <c r="AH49" s="764"/>
      <c r="AI49" s="764"/>
      <c r="AJ49" s="765"/>
      <c r="AK49" s="1106"/>
      <c r="AL49" s="764"/>
      <c r="AM49" s="764"/>
      <c r="AN49" s="764"/>
      <c r="AO49" s="764"/>
      <c r="AP49" s="764"/>
      <c r="AQ49" s="764"/>
      <c r="AR49" s="764"/>
      <c r="AS49" s="764"/>
      <c r="AT49" s="765"/>
    </row>
    <row r="50" spans="8:46" ht="15" customHeight="1" x14ac:dyDescent="0.25">
      <c r="H50" s="1104">
        <v>7</v>
      </c>
      <c r="I50" s="765"/>
      <c r="J50" s="1105"/>
      <c r="K50" s="764"/>
      <c r="L50" s="764"/>
      <c r="M50" s="764"/>
      <c r="N50" s="764"/>
      <c r="O50" s="764"/>
      <c r="P50" s="764"/>
      <c r="Q50" s="764"/>
      <c r="R50" s="764"/>
      <c r="S50" s="764"/>
      <c r="T50" s="764"/>
      <c r="U50" s="764"/>
      <c r="V50" s="764"/>
      <c r="W50" s="764"/>
      <c r="X50" s="765"/>
      <c r="Y50" s="1009"/>
      <c r="Z50" s="765"/>
      <c r="AA50" s="1106"/>
      <c r="AB50" s="764"/>
      <c r="AC50" s="764"/>
      <c r="AD50" s="764"/>
      <c r="AE50" s="764"/>
      <c r="AF50" s="764"/>
      <c r="AG50" s="764"/>
      <c r="AH50" s="764"/>
      <c r="AI50" s="764"/>
      <c r="AJ50" s="765"/>
      <c r="AK50" s="1106"/>
      <c r="AL50" s="764"/>
      <c r="AM50" s="764"/>
      <c r="AN50" s="764"/>
      <c r="AO50" s="764"/>
      <c r="AP50" s="764"/>
      <c r="AQ50" s="764"/>
      <c r="AR50" s="764"/>
      <c r="AS50" s="764"/>
      <c r="AT50" s="765"/>
    </row>
    <row r="51" spans="8:46" ht="15" customHeight="1" x14ac:dyDescent="0.25">
      <c r="H51" s="1104">
        <v>8</v>
      </c>
      <c r="I51" s="765"/>
      <c r="J51" s="1105"/>
      <c r="K51" s="764"/>
      <c r="L51" s="764"/>
      <c r="M51" s="764"/>
      <c r="N51" s="764"/>
      <c r="O51" s="764"/>
      <c r="P51" s="764"/>
      <c r="Q51" s="764"/>
      <c r="R51" s="764"/>
      <c r="S51" s="764"/>
      <c r="T51" s="764"/>
      <c r="U51" s="764"/>
      <c r="V51" s="764"/>
      <c r="W51" s="764"/>
      <c r="X51" s="765"/>
      <c r="Y51" s="1009"/>
      <c r="Z51" s="765"/>
      <c r="AA51" s="1106"/>
      <c r="AB51" s="764"/>
      <c r="AC51" s="764"/>
      <c r="AD51" s="764"/>
      <c r="AE51" s="764"/>
      <c r="AF51" s="764"/>
      <c r="AG51" s="764"/>
      <c r="AH51" s="764"/>
      <c r="AI51" s="764"/>
      <c r="AJ51" s="765"/>
      <c r="AK51" s="1106"/>
      <c r="AL51" s="764"/>
      <c r="AM51" s="764"/>
      <c r="AN51" s="764"/>
      <c r="AO51" s="764"/>
      <c r="AP51" s="764"/>
      <c r="AQ51" s="764"/>
      <c r="AR51" s="764"/>
      <c r="AS51" s="764"/>
      <c r="AT51" s="765"/>
    </row>
    <row r="52" spans="8:46" ht="15" customHeight="1" x14ac:dyDescent="0.25">
      <c r="H52" s="1115"/>
      <c r="I52" s="765"/>
      <c r="J52" s="1107"/>
      <c r="K52" s="764"/>
      <c r="L52" s="764"/>
      <c r="M52" s="764"/>
      <c r="N52" s="764"/>
      <c r="O52" s="764"/>
      <c r="P52" s="764"/>
      <c r="Q52" s="764"/>
      <c r="R52" s="764"/>
      <c r="S52" s="764"/>
      <c r="T52" s="764"/>
      <c r="U52" s="764"/>
      <c r="V52" s="764"/>
      <c r="W52" s="764"/>
      <c r="X52" s="765"/>
      <c r="Y52" s="1113"/>
      <c r="Z52" s="765"/>
      <c r="AA52" s="1110"/>
      <c r="AB52" s="764"/>
      <c r="AC52" s="764"/>
      <c r="AD52" s="764"/>
      <c r="AE52" s="764"/>
      <c r="AF52" s="764"/>
      <c r="AG52" s="764"/>
      <c r="AH52" s="764"/>
      <c r="AI52" s="764"/>
      <c r="AJ52" s="765"/>
      <c r="AK52" s="1110"/>
      <c r="AL52" s="764"/>
      <c r="AM52" s="764"/>
      <c r="AN52" s="764"/>
      <c r="AO52" s="764"/>
      <c r="AP52" s="764"/>
      <c r="AQ52" s="764"/>
      <c r="AR52" s="764"/>
      <c r="AS52" s="764"/>
      <c r="AT52" s="765"/>
    </row>
    <row r="53" spans="8:46" ht="15" customHeight="1" x14ac:dyDescent="0.25">
      <c r="H53" s="1112" t="s">
        <v>1832</v>
      </c>
      <c r="I53" s="764"/>
      <c r="J53" s="764"/>
      <c r="K53" s="764"/>
      <c r="L53" s="764"/>
      <c r="M53" s="764"/>
      <c r="N53" s="764"/>
      <c r="O53" s="764"/>
      <c r="P53" s="764"/>
      <c r="Q53" s="764"/>
      <c r="R53" s="764"/>
      <c r="S53" s="764"/>
      <c r="T53" s="764"/>
      <c r="U53" s="764"/>
      <c r="V53" s="764"/>
      <c r="W53" s="764"/>
      <c r="X53" s="764"/>
      <c r="Y53" s="764"/>
      <c r="Z53" s="765"/>
      <c r="AA53" s="1106">
        <f>SUM(AA44:AT52)</f>
        <v>0</v>
      </c>
      <c r="AB53" s="764"/>
      <c r="AC53" s="764"/>
      <c r="AD53" s="764"/>
      <c r="AE53" s="764"/>
      <c r="AF53" s="764"/>
      <c r="AG53" s="764"/>
      <c r="AH53" s="764"/>
      <c r="AI53" s="764"/>
      <c r="AJ53" s="765"/>
      <c r="AK53" s="1106">
        <f>SUM(AK44:BD52)</f>
        <v>0</v>
      </c>
      <c r="AL53" s="764"/>
      <c r="AM53" s="764"/>
      <c r="AN53" s="764"/>
      <c r="AO53" s="764"/>
      <c r="AP53" s="764"/>
      <c r="AQ53" s="764"/>
      <c r="AR53" s="764"/>
      <c r="AS53" s="764"/>
      <c r="AT53" s="765"/>
    </row>
    <row r="54" spans="8:46" ht="14.25" customHeight="1" x14ac:dyDescent="0.25">
      <c r="AS54" s="443"/>
      <c r="AT54" s="443"/>
    </row>
    <row r="55" spans="8:46" ht="14.25" customHeight="1" x14ac:dyDescent="0.25">
      <c r="AS55" s="443"/>
      <c r="AT55" s="443"/>
    </row>
    <row r="56" spans="8:46" ht="14.25" customHeight="1" x14ac:dyDescent="0.25">
      <c r="AS56" s="443"/>
      <c r="AT56" s="443"/>
    </row>
    <row r="57" spans="8:46" ht="14.25" customHeight="1" x14ac:dyDescent="0.25">
      <c r="H57" s="976" t="s">
        <v>1795</v>
      </c>
      <c r="I57" s="824"/>
      <c r="J57" s="824"/>
      <c r="K57" s="824"/>
      <c r="L57" s="824"/>
      <c r="M57" s="824"/>
      <c r="N57" s="824"/>
      <c r="O57" s="824"/>
      <c r="P57" s="824"/>
      <c r="Q57" s="824"/>
      <c r="R57" s="824"/>
      <c r="S57" s="824"/>
      <c r="T57" s="824"/>
      <c r="U57" s="824"/>
      <c r="V57" s="824"/>
      <c r="W57" s="824"/>
      <c r="X57" s="824"/>
      <c r="Y57" s="825"/>
      <c r="Z57" s="976" t="s">
        <v>1796</v>
      </c>
      <c r="AA57" s="824"/>
      <c r="AB57" s="824"/>
      <c r="AC57" s="824"/>
      <c r="AD57" s="824"/>
      <c r="AE57" s="824"/>
      <c r="AF57" s="824"/>
      <c r="AG57" s="824"/>
      <c r="AH57" s="824"/>
      <c r="AI57" s="824"/>
      <c r="AJ57" s="824"/>
      <c r="AK57" s="824"/>
      <c r="AL57" s="824"/>
      <c r="AM57" s="824"/>
      <c r="AN57" s="824"/>
      <c r="AO57" s="824"/>
      <c r="AP57" s="824"/>
      <c r="AQ57" s="825"/>
      <c r="AS57" s="443"/>
      <c r="AT57" s="443"/>
    </row>
    <row r="58" spans="8:46" ht="14.25" customHeight="1" x14ac:dyDescent="0.25">
      <c r="H58" s="257" t="s">
        <v>796</v>
      </c>
      <c r="I58" s="258"/>
      <c r="J58" s="258"/>
      <c r="K58" s="258"/>
      <c r="L58" s="258"/>
      <c r="M58" s="258"/>
      <c r="N58" s="258"/>
      <c r="O58" s="258"/>
      <c r="P58" s="258"/>
      <c r="Q58" s="259"/>
      <c r="R58" s="257" t="s">
        <v>1511</v>
      </c>
      <c r="S58" s="258"/>
      <c r="T58" s="258"/>
      <c r="U58" s="259"/>
      <c r="V58" s="257" t="s">
        <v>1510</v>
      </c>
      <c r="W58" s="258"/>
      <c r="X58" s="258"/>
      <c r="Y58" s="259"/>
      <c r="Z58" s="257" t="s">
        <v>796</v>
      </c>
      <c r="AA58" s="258"/>
      <c r="AB58" s="258"/>
      <c r="AC58" s="258"/>
      <c r="AD58" s="258"/>
      <c r="AE58" s="258"/>
      <c r="AF58" s="258"/>
      <c r="AG58" s="258"/>
      <c r="AH58" s="258"/>
      <c r="AI58" s="259"/>
      <c r="AJ58" s="257" t="s">
        <v>1511</v>
      </c>
      <c r="AK58" s="258"/>
      <c r="AL58" s="258"/>
      <c r="AM58" s="259"/>
      <c r="AN58" s="257" t="s">
        <v>1510</v>
      </c>
      <c r="AO58" s="258"/>
      <c r="AP58" s="258"/>
      <c r="AQ58" s="259"/>
      <c r="AS58" s="443"/>
      <c r="AT58" s="443"/>
    </row>
    <row r="59" spans="8:46" ht="14.25" customHeight="1" x14ac:dyDescent="0.25">
      <c r="H59" s="260"/>
      <c r="Q59" s="261"/>
      <c r="R59" s="260"/>
      <c r="U59" s="261"/>
      <c r="V59" s="260"/>
      <c r="Y59" s="261"/>
      <c r="Z59" s="260"/>
      <c r="AI59" s="261"/>
      <c r="AJ59" s="260"/>
      <c r="AM59" s="261"/>
      <c r="AN59" s="260"/>
      <c r="AQ59" s="261"/>
      <c r="AS59" s="443"/>
      <c r="AT59" s="443"/>
    </row>
    <row r="60" spans="8:46" ht="14.25" customHeight="1" x14ac:dyDescent="0.25">
      <c r="H60" s="260"/>
      <c r="Q60" s="261"/>
      <c r="R60" s="260"/>
      <c r="U60" s="261"/>
      <c r="V60" s="260"/>
      <c r="Y60" s="261"/>
      <c r="Z60" s="260"/>
      <c r="AI60" s="261"/>
      <c r="AJ60" s="260"/>
      <c r="AM60" s="261"/>
      <c r="AN60" s="260"/>
      <c r="AQ60" s="261"/>
      <c r="AS60" s="443"/>
      <c r="AT60" s="443"/>
    </row>
    <row r="61" spans="8:46" ht="14.25" customHeight="1" x14ac:dyDescent="0.25">
      <c r="H61" s="260"/>
      <c r="Q61" s="261"/>
      <c r="R61" s="260"/>
      <c r="U61" s="261"/>
      <c r="V61" s="260"/>
      <c r="Y61" s="261"/>
      <c r="Z61" s="260"/>
      <c r="AI61" s="261"/>
      <c r="AJ61" s="260"/>
      <c r="AM61" s="261"/>
      <c r="AN61" s="260"/>
      <c r="AQ61" s="261"/>
      <c r="AS61" s="443"/>
      <c r="AT61" s="443"/>
    </row>
    <row r="62" spans="8:46" ht="14.25" customHeight="1" x14ac:dyDescent="0.25">
      <c r="H62" s="260"/>
      <c r="Q62" s="261"/>
      <c r="R62" s="260"/>
      <c r="U62" s="261"/>
      <c r="V62" s="260"/>
      <c r="Y62" s="261"/>
      <c r="Z62" s="260"/>
      <c r="AI62" s="261"/>
      <c r="AJ62" s="260"/>
      <c r="AM62" s="261"/>
      <c r="AN62" s="260"/>
      <c r="AQ62" s="261"/>
      <c r="AS62" s="443"/>
      <c r="AT62" s="443"/>
    </row>
    <row r="63" spans="8:46" ht="14.25" customHeight="1" x14ac:dyDescent="0.25">
      <c r="H63" s="262"/>
      <c r="I63" s="263"/>
      <c r="J63" s="263"/>
      <c r="K63" s="263"/>
      <c r="L63" s="263"/>
      <c r="M63" s="263"/>
      <c r="N63" s="263"/>
      <c r="O63" s="263"/>
      <c r="P63" s="263"/>
      <c r="Q63" s="264"/>
      <c r="R63" s="262"/>
      <c r="S63" s="263"/>
      <c r="T63" s="263"/>
      <c r="U63" s="264"/>
      <c r="V63" s="262"/>
      <c r="W63" s="263"/>
      <c r="X63" s="263"/>
      <c r="Y63" s="264"/>
      <c r="Z63" s="262"/>
      <c r="AA63" s="263"/>
      <c r="AB63" s="263"/>
      <c r="AC63" s="263"/>
      <c r="AD63" s="263"/>
      <c r="AE63" s="263"/>
      <c r="AF63" s="263"/>
      <c r="AG63" s="263"/>
      <c r="AH63" s="263"/>
      <c r="AI63" s="264"/>
      <c r="AJ63" s="262"/>
      <c r="AK63" s="263"/>
      <c r="AL63" s="263"/>
      <c r="AM63" s="264"/>
      <c r="AN63" s="262"/>
      <c r="AO63" s="263"/>
      <c r="AP63" s="263"/>
      <c r="AQ63" s="264"/>
      <c r="AS63" s="443"/>
      <c r="AT63" s="443"/>
    </row>
    <row r="64" spans="8:46" ht="14.25" customHeight="1" x14ac:dyDescent="0.25">
      <c r="AM64" s="265" t="s">
        <v>1797</v>
      </c>
      <c r="AN64" s="131" t="str">
        <f>'E-8-1'!U24</f>
        <v>E-8-1-4</v>
      </c>
      <c r="AS64" s="443"/>
      <c r="AT64" s="443"/>
    </row>
  </sheetData>
  <mergeCells count="151">
    <mergeCell ref="B17:E17"/>
    <mergeCell ref="B30:E30"/>
    <mergeCell ref="B36:E36"/>
    <mergeCell ref="J26:X26"/>
    <mergeCell ref="H39:I39"/>
    <mergeCell ref="AK37:AT37"/>
    <mergeCell ref="H23:I23"/>
    <mergeCell ref="J37:X37"/>
    <mergeCell ref="B20:E20"/>
    <mergeCell ref="J27:X27"/>
    <mergeCell ref="H44:I44"/>
    <mergeCell ref="J35:X35"/>
    <mergeCell ref="AK38:AT38"/>
    <mergeCell ref="B12:E12"/>
    <mergeCell ref="H45:I45"/>
    <mergeCell ref="Y25:Z25"/>
    <mergeCell ref="J33:X33"/>
    <mergeCell ref="B13:E13"/>
    <mergeCell ref="Y33:Z33"/>
    <mergeCell ref="J34:X34"/>
    <mergeCell ref="H38:I38"/>
    <mergeCell ref="AK44:AT44"/>
    <mergeCell ref="Y37:Z37"/>
    <mergeCell ref="AK43:AT43"/>
    <mergeCell ref="H22:I22"/>
    <mergeCell ref="AA37:AJ37"/>
    <mergeCell ref="J23:X23"/>
    <mergeCell ref="H30:I30"/>
    <mergeCell ref="Y43:Z43"/>
    <mergeCell ref="H29:I29"/>
    <mergeCell ref="AA23:AT23"/>
    <mergeCell ref="H37:I37"/>
    <mergeCell ref="H33:I33"/>
    <mergeCell ref="B14:E14"/>
    <mergeCell ref="AK50:AT50"/>
    <mergeCell ref="J24:X24"/>
    <mergeCell ref="Y24:Z24"/>
    <mergeCell ref="Y45:Z45"/>
    <mergeCell ref="AA49:AJ49"/>
    <mergeCell ref="J44:X44"/>
    <mergeCell ref="AA45:AJ45"/>
    <mergeCell ref="AK45:AT45"/>
    <mergeCell ref="J28:X28"/>
    <mergeCell ref="Y31:Z31"/>
    <mergeCell ref="Y40:Z40"/>
    <mergeCell ref="AA39:AJ39"/>
    <mergeCell ref="AA25:AT25"/>
    <mergeCell ref="AA44:AJ44"/>
    <mergeCell ref="Y28:Z28"/>
    <mergeCell ref="Y32:Z32"/>
    <mergeCell ref="J40:X40"/>
    <mergeCell ref="AK48:AT48"/>
    <mergeCell ref="AA38:AJ38"/>
    <mergeCell ref="AA32:AT32"/>
    <mergeCell ref="AA46:AJ46"/>
    <mergeCell ref="G9:Z11"/>
    <mergeCell ref="AK46:AT46"/>
    <mergeCell ref="AK40:AT40"/>
    <mergeCell ref="H50:I50"/>
    <mergeCell ref="AA29:AT29"/>
    <mergeCell ref="AA51:AJ51"/>
    <mergeCell ref="B32:E32"/>
    <mergeCell ref="H25:I25"/>
    <mergeCell ref="H34:I34"/>
    <mergeCell ref="B16:E16"/>
    <mergeCell ref="J32:X32"/>
    <mergeCell ref="H49:I49"/>
    <mergeCell ref="Y51:Z51"/>
    <mergeCell ref="B34:E34"/>
    <mergeCell ref="B28:E28"/>
    <mergeCell ref="B18:E18"/>
    <mergeCell ref="AA40:AJ40"/>
    <mergeCell ref="H28:I28"/>
    <mergeCell ref="Y27:Z27"/>
    <mergeCell ref="AK51:AT51"/>
    <mergeCell ref="Y23:Z23"/>
    <mergeCell ref="B19:E19"/>
    <mergeCell ref="H48:I48"/>
    <mergeCell ref="H35:I35"/>
    <mergeCell ref="Z57:AQ57"/>
    <mergeCell ref="J30:X30"/>
    <mergeCell ref="AA53:AJ53"/>
    <mergeCell ref="H57:Y57"/>
    <mergeCell ref="H53:Z53"/>
    <mergeCell ref="Y47:Z47"/>
    <mergeCell ref="Y38:Z38"/>
    <mergeCell ref="G7:AR7"/>
    <mergeCell ref="Y26:Z26"/>
    <mergeCell ref="AA43:AJ43"/>
    <mergeCell ref="J47:X47"/>
    <mergeCell ref="AA52:AJ52"/>
    <mergeCell ref="J51:X51"/>
    <mergeCell ref="AK52:AT52"/>
    <mergeCell ref="AK49:AT49"/>
    <mergeCell ref="AA33:AT33"/>
    <mergeCell ref="Y50:Z50"/>
    <mergeCell ref="H52:I52"/>
    <mergeCell ref="J43:X43"/>
    <mergeCell ref="Y34:Z34"/>
    <mergeCell ref="AA26:AT26"/>
    <mergeCell ref="Y48:Z48"/>
    <mergeCell ref="H24:I24"/>
    <mergeCell ref="J38:X38"/>
    <mergeCell ref="Y52:Z52"/>
    <mergeCell ref="Y49:Z49"/>
    <mergeCell ref="AA27:AT27"/>
    <mergeCell ref="AA24:AT24"/>
    <mergeCell ref="AK53:AT53"/>
    <mergeCell ref="J50:X50"/>
    <mergeCell ref="H32:I32"/>
    <mergeCell ref="J46:X46"/>
    <mergeCell ref="AK47:AT47"/>
    <mergeCell ref="AA48:AJ48"/>
    <mergeCell ref="Y46:Z46"/>
    <mergeCell ref="AK39:AT39"/>
    <mergeCell ref="J52:X52"/>
    <mergeCell ref="H47:I47"/>
    <mergeCell ref="J39:X39"/>
    <mergeCell ref="AA35:AT35"/>
    <mergeCell ref="J48:X48"/>
    <mergeCell ref="J49:X49"/>
    <mergeCell ref="H43:I43"/>
    <mergeCell ref="AA50:AJ50"/>
    <mergeCell ref="J45:X45"/>
    <mergeCell ref="H40:I40"/>
    <mergeCell ref="Y39:Z39"/>
    <mergeCell ref="AA47:AJ47"/>
    <mergeCell ref="B10:E10"/>
    <mergeCell ref="H26:I26"/>
    <mergeCell ref="B4:E4"/>
    <mergeCell ref="Y35:Z35"/>
    <mergeCell ref="J25:X25"/>
    <mergeCell ref="Y44:Z44"/>
    <mergeCell ref="H46:I46"/>
    <mergeCell ref="AA34:AT34"/>
    <mergeCell ref="H51:I51"/>
    <mergeCell ref="H27:I27"/>
    <mergeCell ref="B8:E8"/>
    <mergeCell ref="AA31:AT31"/>
    <mergeCell ref="J29:X29"/>
    <mergeCell ref="B6:E6"/>
    <mergeCell ref="AA22:AT22"/>
    <mergeCell ref="B15:E15"/>
    <mergeCell ref="H31:I31"/>
    <mergeCell ref="AA28:AT28"/>
    <mergeCell ref="Y30:Z30"/>
    <mergeCell ref="Y29:Z29"/>
    <mergeCell ref="J22:X22"/>
    <mergeCell ref="AA30:AT30"/>
    <mergeCell ref="J31:X31"/>
    <mergeCell ref="Y22:Z22"/>
  </mergeCells>
  <hyperlinks>
    <hyperlink ref="B4" location="PANDUAN!A1" display="PANDUAN" xr:uid="{00000000-0004-0000-B000-000000000000}"/>
    <hyperlink ref="B6" location="'EWS DIRECTORY'!A1" display="EWS DIRECTORY" xr:uid="{00000000-0004-0000-B000-000001000000}"/>
    <hyperlink ref="B8" location="'DATA PEMICU'!A1" display="DATA PEMICU" xr:uid="{00000000-0004-0000-B000-000002000000}"/>
    <hyperlink ref="B10" location="'DATA PENGUJI'!A1" display="DATA PENGUJI" xr:uid="{00000000-0004-0000-B000-000003000000}"/>
    <hyperlink ref="B12" location="'MAIN LEVEL'!A1" display="MAIN LEVEL" xr:uid="{00000000-0004-0000-B000-000004000000}"/>
  </hyperlinks>
  <pageMargins left="0.51181102362204722" right="0.15748031496062989" top="0.55118110236220474" bottom="0.55118110236220474" header="0" footer="0"/>
  <pageSetup paperSize="9" scale="60" orientation="landscape"/>
  <headerFooter>
    <oddFooter>&amp;Rhalaman &amp;P dari</oddFooter>
  </headerFooter>
</worksheet>
</file>

<file path=xl/worksheets/sheet1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100-000000000000}">
  <sheetPr codeName="Sheet401">
    <tabColor theme="4" tint="-0.249977111117893"/>
  </sheetPr>
  <dimension ref="A1:BO44"/>
  <sheetViews>
    <sheetView topLeftCell="E3" zoomScaleNormal="100" workbookViewId="0">
      <selection activeCell="AQ18" sqref="AQ18:AU18"/>
    </sheetView>
  </sheetViews>
  <sheetFormatPr defaultColWidth="3.88671875" defaultRowHeight="13.8" x14ac:dyDescent="0.25"/>
  <cols>
    <col min="1" max="1" width="0" style="110" hidden="1"/>
    <col min="2" max="5" width="3.88671875" style="177" customWidth="1"/>
    <col min="6" max="6" width="3.88671875" style="110" customWidth="1"/>
  </cols>
  <sheetData>
    <row r="1" spans="2:67" x14ac:dyDescent="0.25">
      <c r="G1" s="178"/>
      <c r="H1" s="55"/>
      <c r="I1" s="55"/>
      <c r="J1" s="55"/>
      <c r="K1" s="55"/>
      <c r="L1" s="55"/>
      <c r="M1" s="55"/>
      <c r="N1" s="55"/>
    </row>
    <row r="2" spans="2:67" x14ac:dyDescent="0.25">
      <c r="G2" s="55" t="s">
        <v>1674</v>
      </c>
      <c r="H2" s="55"/>
      <c r="I2" s="55"/>
      <c r="J2" s="55"/>
      <c r="K2" s="55"/>
      <c r="L2" s="55"/>
      <c r="M2" s="55"/>
      <c r="N2" s="55"/>
    </row>
    <row r="3" spans="2:67" x14ac:dyDescent="0.25">
      <c r="B3" s="111"/>
      <c r="C3" s="111"/>
      <c r="D3" s="111"/>
      <c r="E3" s="111"/>
      <c r="G3" s="55"/>
      <c r="H3" s="55"/>
      <c r="I3" s="55"/>
      <c r="J3" s="55"/>
      <c r="K3" s="55"/>
      <c r="L3" s="55"/>
      <c r="M3" s="55"/>
      <c r="N3" s="55"/>
    </row>
    <row r="4" spans="2:67" x14ac:dyDescent="0.25">
      <c r="B4" s="762" t="s">
        <v>79</v>
      </c>
      <c r="C4" s="761"/>
      <c r="D4" s="761"/>
      <c r="E4" s="761"/>
      <c r="G4" s="55"/>
      <c r="H4" s="55"/>
      <c r="I4" s="55"/>
      <c r="J4" s="55"/>
      <c r="K4" s="55"/>
      <c r="L4" s="55"/>
      <c r="M4" s="55"/>
      <c r="N4" s="55"/>
    </row>
    <row r="5" spans="2:67" x14ac:dyDescent="0.25">
      <c r="B5" s="111"/>
      <c r="C5" s="111"/>
      <c r="D5" s="111"/>
      <c r="E5" s="111"/>
      <c r="G5" s="55"/>
      <c r="H5" s="55"/>
      <c r="I5" s="55"/>
      <c r="J5" s="55"/>
      <c r="K5" s="55"/>
      <c r="L5" s="55"/>
      <c r="M5" s="55"/>
      <c r="N5" s="55"/>
    </row>
    <row r="6" spans="2:67" x14ac:dyDescent="0.25">
      <c r="B6" s="762" t="s">
        <v>87</v>
      </c>
      <c r="C6" s="761"/>
      <c r="D6" s="761"/>
      <c r="E6" s="761"/>
      <c r="G6" s="55"/>
      <c r="H6" s="55"/>
      <c r="I6" s="55"/>
      <c r="J6" s="55"/>
      <c r="K6" s="55"/>
      <c r="L6" s="55"/>
      <c r="M6" s="55"/>
      <c r="N6" s="55"/>
    </row>
    <row r="7" spans="2:67" x14ac:dyDescent="0.25">
      <c r="B7" s="111"/>
      <c r="C7" s="111"/>
      <c r="D7" s="111"/>
      <c r="E7" s="111"/>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58"/>
      <c r="AU7" s="58"/>
      <c r="AV7" s="58"/>
      <c r="AW7" s="58"/>
      <c r="AX7" s="58"/>
      <c r="AY7" s="58"/>
      <c r="AZ7" s="58"/>
      <c r="BA7" s="58"/>
      <c r="BB7" s="58"/>
      <c r="BC7" s="58"/>
      <c r="BD7" s="58"/>
      <c r="BE7" s="58"/>
      <c r="BF7" s="58"/>
      <c r="BG7" s="58"/>
      <c r="BH7" s="58"/>
      <c r="BI7" s="58"/>
      <c r="BJ7" s="58"/>
      <c r="BK7" s="58"/>
      <c r="BL7" s="58"/>
      <c r="BM7" s="58"/>
      <c r="BN7" s="58"/>
      <c r="BO7" s="58"/>
    </row>
    <row r="8" spans="2:67" x14ac:dyDescent="0.25">
      <c r="B8" s="762" t="s">
        <v>94</v>
      </c>
      <c r="C8" s="761"/>
      <c r="D8" s="761"/>
      <c r="E8" s="761"/>
      <c r="G8" s="55"/>
      <c r="H8" s="55"/>
      <c r="I8" s="55"/>
      <c r="J8" s="55"/>
      <c r="K8" s="55"/>
      <c r="L8" s="55"/>
      <c r="M8" s="55"/>
      <c r="N8" s="55"/>
    </row>
    <row r="9" spans="2:67" ht="14.4" customHeight="1" x14ac:dyDescent="0.25">
      <c r="B9" s="111"/>
      <c r="C9" s="111"/>
      <c r="D9" s="111"/>
      <c r="E9" s="111"/>
      <c r="G9" s="999" t="str">
        <f>"Rincian "&amp;'E-8'!G9&amp;" "&amp;'E-8-1'!M26</f>
        <v>Rincian Biaya Impairment  Berdasarkan Bahan Bukti Pidana</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303"/>
    </row>
    <row r="10" spans="2:67" x14ac:dyDescent="0.25">
      <c r="B10" s="762" t="s">
        <v>101</v>
      </c>
      <c r="C10" s="761"/>
      <c r="D10" s="761"/>
      <c r="E10" s="761"/>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304"/>
    </row>
    <row r="11" spans="2:67"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305"/>
    </row>
    <row r="12" spans="2:67" x14ac:dyDescent="0.25">
      <c r="B12" s="762" t="s">
        <v>106</v>
      </c>
      <c r="C12" s="761"/>
      <c r="D12" s="761"/>
      <c r="E12" s="761"/>
      <c r="G12" s="254"/>
      <c r="H12" s="254"/>
      <c r="I12" s="254"/>
      <c r="J12" s="254"/>
      <c r="K12" s="254"/>
      <c r="L12" s="254"/>
      <c r="M12" s="254"/>
      <c r="N12" s="254"/>
    </row>
    <row r="13" spans="2:67" ht="14.25" customHeight="1" x14ac:dyDescent="0.25">
      <c r="B13" s="962" t="str">
        <f>HYPERLINK("#'"&amp;'EWS DIRECTORY'!$J$171&amp;"'!A1",'EWS DIRECTORY'!$J$171)</f>
        <v>E-8</v>
      </c>
      <c r="C13" s="761"/>
      <c r="D13" s="761"/>
      <c r="E13" s="761"/>
      <c r="G13" s="55" t="s">
        <v>1680</v>
      </c>
      <c r="H13" s="55"/>
      <c r="I13" s="254"/>
      <c r="J13" s="254"/>
      <c r="K13" s="254"/>
      <c r="L13" s="254"/>
      <c r="M13" s="254"/>
      <c r="N13" s="254"/>
    </row>
    <row r="14" spans="2:67" x14ac:dyDescent="0.25">
      <c r="B14" s="931" t="str">
        <f>HYPERLINK("#'"&amp;'EWS DIRECTORY'!$J$172&amp;"'!A1",'EWS DIRECTORY'!$J$172)</f>
        <v>E-8-1</v>
      </c>
      <c r="C14" s="761"/>
      <c r="D14" s="761"/>
      <c r="E14" s="761"/>
      <c r="G14" s="55" t="s">
        <v>1681</v>
      </c>
      <c r="H14" s="55"/>
      <c r="I14" s="55"/>
      <c r="J14" s="254"/>
      <c r="K14" s="254"/>
      <c r="L14" s="254"/>
      <c r="M14" s="254"/>
      <c r="N14" s="254"/>
    </row>
    <row r="15" spans="2:67" ht="14.25" customHeight="1" x14ac:dyDescent="0.25">
      <c r="B15" s="929" t="str">
        <f>HYPERLINK("#'"&amp;'EWS DIRECTORY'!$J$173&amp;"'!A1",'EWS DIRECTORY'!$J$173)</f>
        <v>E-8-1-1</v>
      </c>
      <c r="C15" s="761"/>
      <c r="D15" s="761"/>
      <c r="E15" s="761"/>
      <c r="G15" s="55" t="s">
        <v>1744</v>
      </c>
      <c r="H15" s="55"/>
      <c r="I15" s="55" t="s">
        <v>1744</v>
      </c>
      <c r="J15" s="254"/>
      <c r="K15" s="254"/>
      <c r="L15" s="254"/>
      <c r="M15" s="254"/>
      <c r="N15" s="254"/>
    </row>
    <row r="16" spans="2:67" ht="14.25" customHeight="1" x14ac:dyDescent="0.25">
      <c r="B16" s="929" t="str">
        <f>HYPERLINK("#'"&amp;'EWS DIRECTORY'!$J$174&amp;"'!A1",'EWS DIRECTORY'!$J$174)</f>
        <v>E-8-1-2</v>
      </c>
      <c r="C16" s="761"/>
      <c r="D16" s="761"/>
      <c r="E16" s="761"/>
    </row>
    <row r="17" spans="2:42" x14ac:dyDescent="0.25">
      <c r="B17" s="929" t="str">
        <f>HYPERLINK("#'"&amp;'EWS DIRECTORY'!$J$175&amp;"'!A1",'EWS DIRECTORY'!$J$175)</f>
        <v>E-8-1-3</v>
      </c>
      <c r="C17" s="761"/>
      <c r="D17" s="761"/>
      <c r="E17" s="761"/>
      <c r="G17" s="55" t="s">
        <v>1798</v>
      </c>
    </row>
    <row r="18" spans="2:42" ht="14.25" customHeight="1" x14ac:dyDescent="0.25">
      <c r="B18" s="929" t="str">
        <f>HYPERLINK("#'"&amp;'EWS DIRECTORY'!$J$176&amp;"'!A1",'EWS DIRECTORY'!$J$176)</f>
        <v>E-8-1-4</v>
      </c>
      <c r="C18" s="761"/>
      <c r="D18" s="761"/>
      <c r="E18" s="761"/>
      <c r="G18" s="55"/>
    </row>
    <row r="19" spans="2:42" ht="12.75" customHeight="1" x14ac:dyDescent="0.25">
      <c r="B19" s="927" t="str">
        <f>HYPERLINK("#'"&amp;'EWS DIRECTORY'!$J$177&amp;"'!A1",'EWS DIRECTORY'!$J$177)</f>
        <v>E-8-1-5</v>
      </c>
      <c r="C19" s="761"/>
      <c r="D19" s="761"/>
      <c r="E19" s="761"/>
      <c r="G19" s="55"/>
      <c r="H19" s="1116" t="s">
        <v>1445</v>
      </c>
      <c r="I19" s="825"/>
      <c r="J19" s="1116" t="s">
        <v>1452</v>
      </c>
      <c r="K19" s="824"/>
      <c r="L19" s="824"/>
      <c r="M19" s="824"/>
      <c r="N19" s="824"/>
      <c r="O19" s="825"/>
      <c r="P19" s="1116" t="s">
        <v>1915</v>
      </c>
      <c r="Q19" s="824"/>
      <c r="R19" s="824"/>
      <c r="S19" s="824"/>
      <c r="T19" s="824"/>
      <c r="U19" s="825"/>
      <c r="V19" s="1116" t="s">
        <v>1916</v>
      </c>
      <c r="W19" s="824"/>
      <c r="X19" s="824"/>
      <c r="Y19" s="824"/>
      <c r="Z19" s="824"/>
      <c r="AA19" s="824"/>
      <c r="AB19" s="824"/>
      <c r="AC19" s="824"/>
      <c r="AD19" s="824"/>
      <c r="AE19" s="824"/>
      <c r="AF19" s="824"/>
      <c r="AG19" s="824"/>
      <c r="AH19" s="824"/>
      <c r="AI19" s="824"/>
      <c r="AJ19" s="824"/>
      <c r="AK19" s="825"/>
      <c r="AL19" s="1120" t="s">
        <v>1481</v>
      </c>
      <c r="AM19" s="1121"/>
      <c r="AN19" s="1121"/>
      <c r="AO19" s="1121"/>
      <c r="AP19" s="1122"/>
    </row>
    <row r="20" spans="2:42" ht="14.25" customHeight="1" x14ac:dyDescent="0.25">
      <c r="B20" s="929" t="str">
        <f>HYPERLINK("#'"&amp;'EWS DIRECTORY'!$J$178&amp;"'!A1",'EWS DIRECTORY'!$J$178)</f>
        <v>E-8-1-6</v>
      </c>
      <c r="C20" s="761"/>
      <c r="D20" s="761"/>
      <c r="E20" s="761"/>
      <c r="G20" s="55"/>
      <c r="H20" s="1117"/>
      <c r="I20" s="825"/>
      <c r="J20" s="1119"/>
      <c r="K20" s="824"/>
      <c r="L20" s="824"/>
      <c r="M20" s="824"/>
      <c r="N20" s="824"/>
      <c r="O20" s="825"/>
      <c r="P20" s="1117"/>
      <c r="Q20" s="824"/>
      <c r="R20" s="824"/>
      <c r="S20" s="824"/>
      <c r="T20" s="824"/>
      <c r="U20" s="825"/>
      <c r="V20" s="1117"/>
      <c r="W20" s="824"/>
      <c r="X20" s="824"/>
      <c r="Y20" s="824"/>
      <c r="Z20" s="824"/>
      <c r="AA20" s="824"/>
      <c r="AB20" s="824"/>
      <c r="AC20" s="824"/>
      <c r="AD20" s="824"/>
      <c r="AE20" s="824"/>
      <c r="AF20" s="824"/>
      <c r="AG20" s="824"/>
      <c r="AH20" s="824"/>
      <c r="AI20" s="824"/>
      <c r="AJ20" s="824"/>
      <c r="AK20" s="825"/>
      <c r="AL20" s="1063"/>
      <c r="AM20" s="764"/>
      <c r="AN20" s="764"/>
      <c r="AO20" s="764"/>
      <c r="AP20" s="765"/>
    </row>
    <row r="21" spans="2:42" ht="14.25" customHeight="1" x14ac:dyDescent="0.25">
      <c r="G21" s="55"/>
      <c r="H21" s="1117"/>
      <c r="I21" s="825"/>
      <c r="J21" s="1119"/>
      <c r="K21" s="824"/>
      <c r="L21" s="824"/>
      <c r="M21" s="824"/>
      <c r="N21" s="824"/>
      <c r="O21" s="825"/>
      <c r="P21" s="1117"/>
      <c r="Q21" s="824"/>
      <c r="R21" s="824"/>
      <c r="S21" s="824"/>
      <c r="T21" s="824"/>
      <c r="U21" s="825"/>
      <c r="V21" s="1117"/>
      <c r="W21" s="824"/>
      <c r="X21" s="824"/>
      <c r="Y21" s="824"/>
      <c r="Z21" s="824"/>
      <c r="AA21" s="824"/>
      <c r="AB21" s="824"/>
      <c r="AC21" s="824"/>
      <c r="AD21" s="824"/>
      <c r="AE21" s="824"/>
      <c r="AF21" s="824"/>
      <c r="AG21" s="824"/>
      <c r="AH21" s="824"/>
      <c r="AI21" s="824"/>
      <c r="AJ21" s="824"/>
      <c r="AK21" s="825"/>
      <c r="AL21" s="1063"/>
      <c r="AM21" s="764"/>
      <c r="AN21" s="764"/>
      <c r="AO21" s="764"/>
      <c r="AP21" s="765"/>
    </row>
    <row r="22" spans="2:42" ht="14.25" customHeight="1" x14ac:dyDescent="0.25">
      <c r="G22" s="55"/>
      <c r="H22" s="1117"/>
      <c r="I22" s="825"/>
      <c r="J22" s="1119"/>
      <c r="K22" s="824"/>
      <c r="L22" s="824"/>
      <c r="M22" s="824"/>
      <c r="N22" s="824"/>
      <c r="O22" s="825"/>
      <c r="P22" s="1117"/>
      <c r="Q22" s="824"/>
      <c r="R22" s="824"/>
      <c r="S22" s="824"/>
      <c r="T22" s="824"/>
      <c r="U22" s="825"/>
      <c r="V22" s="1117"/>
      <c r="W22" s="824"/>
      <c r="X22" s="824"/>
      <c r="Y22" s="824"/>
      <c r="Z22" s="824"/>
      <c r="AA22" s="824"/>
      <c r="AB22" s="824"/>
      <c r="AC22" s="824"/>
      <c r="AD22" s="824"/>
      <c r="AE22" s="824"/>
      <c r="AF22" s="824"/>
      <c r="AG22" s="824"/>
      <c r="AH22" s="824"/>
      <c r="AI22" s="824"/>
      <c r="AJ22" s="824"/>
      <c r="AK22" s="825"/>
      <c r="AL22" s="1063"/>
      <c r="AM22" s="764"/>
      <c r="AN22" s="764"/>
      <c r="AO22" s="764"/>
      <c r="AP22" s="765"/>
    </row>
    <row r="23" spans="2:42" ht="14.25" customHeight="1" x14ac:dyDescent="0.25">
      <c r="G23" s="55"/>
      <c r="H23" s="1117"/>
      <c r="I23" s="825"/>
      <c r="J23" s="1119"/>
      <c r="K23" s="824"/>
      <c r="L23" s="824"/>
      <c r="M23" s="824"/>
      <c r="N23" s="824"/>
      <c r="O23" s="825"/>
      <c r="P23" s="1117"/>
      <c r="Q23" s="824"/>
      <c r="R23" s="824"/>
      <c r="S23" s="824"/>
      <c r="T23" s="824"/>
      <c r="U23" s="825"/>
      <c r="V23" s="1117"/>
      <c r="W23" s="824"/>
      <c r="X23" s="824"/>
      <c r="Y23" s="824"/>
      <c r="Z23" s="824"/>
      <c r="AA23" s="824"/>
      <c r="AB23" s="824"/>
      <c r="AC23" s="824"/>
      <c r="AD23" s="824"/>
      <c r="AE23" s="824"/>
      <c r="AF23" s="824"/>
      <c r="AG23" s="824"/>
      <c r="AH23" s="824"/>
      <c r="AI23" s="824"/>
      <c r="AJ23" s="824"/>
      <c r="AK23" s="825"/>
      <c r="AL23" s="1063"/>
      <c r="AM23" s="764"/>
      <c r="AN23" s="764"/>
      <c r="AO23" s="764"/>
      <c r="AP23" s="765"/>
    </row>
    <row r="24" spans="2:42" ht="14.25" customHeight="1" x14ac:dyDescent="0.25">
      <c r="G24" s="55"/>
      <c r="H24" s="1117"/>
      <c r="I24" s="825"/>
      <c r="J24" s="1119"/>
      <c r="K24" s="824"/>
      <c r="L24" s="824"/>
      <c r="M24" s="824"/>
      <c r="N24" s="824"/>
      <c r="O24" s="825"/>
      <c r="P24" s="1117"/>
      <c r="Q24" s="824"/>
      <c r="R24" s="824"/>
      <c r="S24" s="824"/>
      <c r="T24" s="824"/>
      <c r="U24" s="825"/>
      <c r="V24" s="1117"/>
      <c r="W24" s="824"/>
      <c r="X24" s="824"/>
      <c r="Y24" s="824"/>
      <c r="Z24" s="824"/>
      <c r="AA24" s="824"/>
      <c r="AB24" s="824"/>
      <c r="AC24" s="824"/>
      <c r="AD24" s="824"/>
      <c r="AE24" s="824"/>
      <c r="AF24" s="824"/>
      <c r="AG24" s="824"/>
      <c r="AH24" s="824"/>
      <c r="AI24" s="824"/>
      <c r="AJ24" s="824"/>
      <c r="AK24" s="825"/>
      <c r="AL24" s="1063"/>
      <c r="AM24" s="764"/>
      <c r="AN24" s="764"/>
      <c r="AO24" s="764"/>
      <c r="AP24" s="765"/>
    </row>
    <row r="25" spans="2:42" ht="14.25" customHeight="1" x14ac:dyDescent="0.25">
      <c r="G25" s="55"/>
      <c r="H25" s="1117"/>
      <c r="I25" s="825"/>
      <c r="J25" s="1119"/>
      <c r="K25" s="824"/>
      <c r="L25" s="824"/>
      <c r="M25" s="824"/>
      <c r="N25" s="824"/>
      <c r="O25" s="825"/>
      <c r="P25" s="1117"/>
      <c r="Q25" s="824"/>
      <c r="R25" s="824"/>
      <c r="S25" s="824"/>
      <c r="T25" s="824"/>
      <c r="U25" s="825"/>
      <c r="V25" s="1117"/>
      <c r="W25" s="824"/>
      <c r="X25" s="824"/>
      <c r="Y25" s="824"/>
      <c r="Z25" s="824"/>
      <c r="AA25" s="824"/>
      <c r="AB25" s="824"/>
      <c r="AC25" s="824"/>
      <c r="AD25" s="824"/>
      <c r="AE25" s="824"/>
      <c r="AF25" s="824"/>
      <c r="AG25" s="824"/>
      <c r="AH25" s="824"/>
      <c r="AI25" s="824"/>
      <c r="AJ25" s="824"/>
      <c r="AK25" s="825"/>
      <c r="AL25" s="1063"/>
      <c r="AM25" s="764"/>
      <c r="AN25" s="764"/>
      <c r="AO25" s="764"/>
      <c r="AP25" s="765"/>
    </row>
    <row r="26" spans="2:42" ht="14.25" customHeight="1" x14ac:dyDescent="0.25">
      <c r="G26" s="55"/>
      <c r="H26" s="1117"/>
      <c r="I26" s="825"/>
      <c r="J26" s="1119"/>
      <c r="K26" s="824"/>
      <c r="L26" s="824"/>
      <c r="M26" s="824"/>
      <c r="N26" s="824"/>
      <c r="O26" s="825"/>
      <c r="P26" s="1117"/>
      <c r="Q26" s="824"/>
      <c r="R26" s="824"/>
      <c r="S26" s="824"/>
      <c r="T26" s="824"/>
      <c r="U26" s="825"/>
      <c r="V26" s="1117"/>
      <c r="W26" s="824"/>
      <c r="X26" s="824"/>
      <c r="Y26" s="824"/>
      <c r="Z26" s="824"/>
      <c r="AA26" s="824"/>
      <c r="AB26" s="824"/>
      <c r="AC26" s="824"/>
      <c r="AD26" s="824"/>
      <c r="AE26" s="824"/>
      <c r="AF26" s="824"/>
      <c r="AG26" s="824"/>
      <c r="AH26" s="824"/>
      <c r="AI26" s="824"/>
      <c r="AJ26" s="824"/>
      <c r="AK26" s="825"/>
      <c r="AL26" s="1063"/>
      <c r="AM26" s="764"/>
      <c r="AN26" s="764"/>
      <c r="AO26" s="764"/>
      <c r="AP26" s="765"/>
    </row>
    <row r="27" spans="2:42" x14ac:dyDescent="0.25">
      <c r="H27" s="1117"/>
      <c r="I27" s="825"/>
      <c r="J27" s="1119"/>
      <c r="K27" s="824"/>
      <c r="L27" s="824"/>
      <c r="M27" s="824"/>
      <c r="N27" s="824"/>
      <c r="O27" s="825"/>
      <c r="P27" s="1117"/>
      <c r="Q27" s="824"/>
      <c r="R27" s="824"/>
      <c r="S27" s="824"/>
      <c r="T27" s="824"/>
      <c r="U27" s="825"/>
      <c r="V27" s="1117"/>
      <c r="W27" s="824"/>
      <c r="X27" s="824"/>
      <c r="Y27" s="824"/>
      <c r="Z27" s="824"/>
      <c r="AA27" s="824"/>
      <c r="AB27" s="824"/>
      <c r="AC27" s="824"/>
      <c r="AD27" s="824"/>
      <c r="AE27" s="824"/>
      <c r="AF27" s="824"/>
      <c r="AG27" s="824"/>
      <c r="AH27" s="824"/>
      <c r="AI27" s="824"/>
      <c r="AJ27" s="824"/>
      <c r="AK27" s="825"/>
      <c r="AL27" s="1063"/>
      <c r="AM27" s="764"/>
      <c r="AN27" s="764"/>
      <c r="AO27" s="764"/>
      <c r="AP27" s="765"/>
    </row>
    <row r="28" spans="2:42" x14ac:dyDescent="0.25">
      <c r="B28" s="760"/>
      <c r="C28" s="761"/>
      <c r="D28" s="761"/>
      <c r="E28" s="761"/>
      <c r="H28" s="1117"/>
      <c r="I28" s="825"/>
      <c r="J28" s="1119"/>
      <c r="K28" s="824"/>
      <c r="L28" s="824"/>
      <c r="M28" s="824"/>
      <c r="N28" s="824"/>
      <c r="O28" s="825"/>
      <c r="P28" s="1117"/>
      <c r="Q28" s="824"/>
      <c r="R28" s="824"/>
      <c r="S28" s="824"/>
      <c r="T28" s="824"/>
      <c r="U28" s="825"/>
      <c r="V28" s="1117"/>
      <c r="W28" s="824"/>
      <c r="X28" s="824"/>
      <c r="Y28" s="824"/>
      <c r="Z28" s="824"/>
      <c r="AA28" s="824"/>
      <c r="AB28" s="824"/>
      <c r="AC28" s="824"/>
      <c r="AD28" s="824"/>
      <c r="AE28" s="824"/>
      <c r="AF28" s="824"/>
      <c r="AG28" s="824"/>
      <c r="AH28" s="824"/>
      <c r="AI28" s="824"/>
      <c r="AJ28" s="824"/>
      <c r="AK28" s="825"/>
      <c r="AL28" s="1063"/>
      <c r="AM28" s="764"/>
      <c r="AN28" s="764"/>
      <c r="AO28" s="764"/>
      <c r="AP28" s="765"/>
    </row>
    <row r="29" spans="2:42" x14ac:dyDescent="0.25">
      <c r="H29" s="1117"/>
      <c r="I29" s="825"/>
      <c r="J29" s="1119"/>
      <c r="K29" s="824"/>
      <c r="L29" s="824"/>
      <c r="M29" s="824"/>
      <c r="N29" s="824"/>
      <c r="O29" s="825"/>
      <c r="P29" s="1117"/>
      <c r="Q29" s="824"/>
      <c r="R29" s="824"/>
      <c r="S29" s="824"/>
      <c r="T29" s="824"/>
      <c r="U29" s="825"/>
      <c r="V29" s="1117"/>
      <c r="W29" s="824"/>
      <c r="X29" s="824"/>
      <c r="Y29" s="824"/>
      <c r="Z29" s="824"/>
      <c r="AA29" s="824"/>
      <c r="AB29" s="824"/>
      <c r="AC29" s="824"/>
      <c r="AD29" s="824"/>
      <c r="AE29" s="824"/>
      <c r="AF29" s="824"/>
      <c r="AG29" s="824"/>
      <c r="AH29" s="824"/>
      <c r="AI29" s="824"/>
      <c r="AJ29" s="824"/>
      <c r="AK29" s="825"/>
      <c r="AL29" s="1063"/>
      <c r="AM29" s="764"/>
      <c r="AN29" s="764"/>
      <c r="AO29" s="764"/>
      <c r="AP29" s="765"/>
    </row>
    <row r="30" spans="2:42" x14ac:dyDescent="0.25">
      <c r="B30" s="760"/>
      <c r="C30" s="761"/>
      <c r="D30" s="761"/>
      <c r="E30" s="761"/>
      <c r="H30" s="1117"/>
      <c r="I30" s="825"/>
      <c r="J30" s="1119"/>
      <c r="K30" s="824"/>
      <c r="L30" s="824"/>
      <c r="M30" s="824"/>
      <c r="N30" s="824"/>
      <c r="O30" s="825"/>
      <c r="P30" s="1117"/>
      <c r="Q30" s="824"/>
      <c r="R30" s="824"/>
      <c r="S30" s="824"/>
      <c r="T30" s="824"/>
      <c r="U30" s="825"/>
      <c r="V30" s="1117"/>
      <c r="W30" s="824"/>
      <c r="X30" s="824"/>
      <c r="Y30" s="824"/>
      <c r="Z30" s="824"/>
      <c r="AA30" s="824"/>
      <c r="AB30" s="824"/>
      <c r="AC30" s="824"/>
      <c r="AD30" s="824"/>
      <c r="AE30" s="824"/>
      <c r="AF30" s="824"/>
      <c r="AG30" s="824"/>
      <c r="AH30" s="824"/>
      <c r="AI30" s="824"/>
      <c r="AJ30" s="824"/>
      <c r="AK30" s="825"/>
      <c r="AL30" s="1063"/>
      <c r="AM30" s="764"/>
      <c r="AN30" s="764"/>
      <c r="AO30" s="764"/>
      <c r="AP30" s="765"/>
    </row>
    <row r="31" spans="2:42" x14ac:dyDescent="0.25">
      <c r="H31" s="1117"/>
      <c r="I31" s="825"/>
      <c r="J31" s="1119"/>
      <c r="K31" s="824"/>
      <c r="L31" s="824"/>
      <c r="M31" s="824"/>
      <c r="N31" s="824"/>
      <c r="O31" s="825"/>
      <c r="P31" s="1117"/>
      <c r="Q31" s="824"/>
      <c r="R31" s="824"/>
      <c r="S31" s="824"/>
      <c r="T31" s="824"/>
      <c r="U31" s="825"/>
      <c r="V31" s="1117"/>
      <c r="W31" s="824"/>
      <c r="X31" s="824"/>
      <c r="Y31" s="824"/>
      <c r="Z31" s="824"/>
      <c r="AA31" s="824"/>
      <c r="AB31" s="824"/>
      <c r="AC31" s="824"/>
      <c r="AD31" s="824"/>
      <c r="AE31" s="824"/>
      <c r="AF31" s="824"/>
      <c r="AG31" s="824"/>
      <c r="AH31" s="824"/>
      <c r="AI31" s="824"/>
      <c r="AJ31" s="824"/>
      <c r="AK31" s="825"/>
      <c r="AL31" s="1063"/>
      <c r="AM31" s="764"/>
      <c r="AN31" s="764"/>
      <c r="AO31" s="764"/>
      <c r="AP31" s="765"/>
    </row>
    <row r="32" spans="2:42" x14ac:dyDescent="0.25">
      <c r="B32" s="760"/>
      <c r="C32" s="761"/>
      <c r="D32" s="761"/>
      <c r="E32" s="761"/>
      <c r="H32" s="1117"/>
      <c r="I32" s="825"/>
      <c r="J32" s="1119"/>
      <c r="K32" s="824"/>
      <c r="L32" s="824"/>
      <c r="M32" s="824"/>
      <c r="N32" s="824"/>
      <c r="O32" s="825"/>
      <c r="P32" s="1117"/>
      <c r="Q32" s="824"/>
      <c r="R32" s="824"/>
      <c r="S32" s="824"/>
      <c r="T32" s="824"/>
      <c r="U32" s="825"/>
      <c r="V32" s="1117"/>
      <c r="W32" s="824"/>
      <c r="X32" s="824"/>
      <c r="Y32" s="824"/>
      <c r="Z32" s="824"/>
      <c r="AA32" s="824"/>
      <c r="AB32" s="824"/>
      <c r="AC32" s="824"/>
      <c r="AD32" s="824"/>
      <c r="AE32" s="824"/>
      <c r="AF32" s="824"/>
      <c r="AG32" s="824"/>
      <c r="AH32" s="824"/>
      <c r="AI32" s="824"/>
      <c r="AJ32" s="824"/>
      <c r="AK32" s="825"/>
      <c r="AL32" s="1063"/>
      <c r="AM32" s="764"/>
      <c r="AN32" s="764"/>
      <c r="AO32" s="764"/>
      <c r="AP32" s="765"/>
    </row>
    <row r="33" spans="2:43" x14ac:dyDescent="0.25">
      <c r="H33" s="1117"/>
      <c r="I33" s="825"/>
      <c r="J33" s="1119"/>
      <c r="K33" s="824"/>
      <c r="L33" s="824"/>
      <c r="M33" s="824"/>
      <c r="N33" s="824"/>
      <c r="O33" s="825"/>
      <c r="P33" s="1117"/>
      <c r="Q33" s="824"/>
      <c r="R33" s="824"/>
      <c r="S33" s="824"/>
      <c r="T33" s="824"/>
      <c r="U33" s="825"/>
      <c r="V33" s="1117"/>
      <c r="W33" s="824"/>
      <c r="X33" s="824"/>
      <c r="Y33" s="824"/>
      <c r="Z33" s="824"/>
      <c r="AA33" s="824"/>
      <c r="AB33" s="824"/>
      <c r="AC33" s="824"/>
      <c r="AD33" s="824"/>
      <c r="AE33" s="824"/>
      <c r="AF33" s="824"/>
      <c r="AG33" s="824"/>
      <c r="AH33" s="824"/>
      <c r="AI33" s="824"/>
      <c r="AJ33" s="824"/>
      <c r="AK33" s="825"/>
      <c r="AL33" s="1063"/>
      <c r="AM33" s="764"/>
      <c r="AN33" s="764"/>
      <c r="AO33" s="764"/>
      <c r="AP33" s="765"/>
    </row>
    <row r="34" spans="2:43" x14ac:dyDescent="0.25">
      <c r="B34" s="760"/>
      <c r="C34" s="761"/>
      <c r="D34" s="761"/>
      <c r="E34" s="761"/>
      <c r="H34" s="113"/>
      <c r="I34" s="114"/>
      <c r="J34" s="1161"/>
      <c r="K34" s="824"/>
      <c r="L34" s="824"/>
      <c r="M34" s="824"/>
      <c r="N34" s="824"/>
      <c r="O34" s="825"/>
      <c r="P34" s="1159"/>
      <c r="Q34" s="824"/>
      <c r="R34" s="824"/>
      <c r="S34" s="824"/>
      <c r="T34" s="824"/>
      <c r="U34" s="825"/>
      <c r="V34" s="1160"/>
      <c r="W34" s="824"/>
      <c r="X34" s="824"/>
      <c r="Y34" s="824"/>
      <c r="Z34" s="824"/>
      <c r="AA34" s="824"/>
      <c r="AB34" s="824"/>
      <c r="AC34" s="824"/>
      <c r="AD34" s="824"/>
      <c r="AE34" s="824"/>
      <c r="AF34" s="824"/>
      <c r="AG34" s="824"/>
      <c r="AH34" s="824"/>
      <c r="AI34" s="824"/>
      <c r="AJ34" s="824"/>
      <c r="AK34" s="1124"/>
      <c r="AL34" s="1065"/>
      <c r="AM34" s="764"/>
      <c r="AN34" s="764"/>
      <c r="AO34" s="764"/>
      <c r="AP34" s="765"/>
    </row>
    <row r="35" spans="2:43" x14ac:dyDescent="0.25">
      <c r="H35" s="1123" t="s">
        <v>1804</v>
      </c>
      <c r="I35" s="824"/>
      <c r="J35" s="824"/>
      <c r="K35" s="824"/>
      <c r="L35" s="824"/>
      <c r="M35" s="824"/>
      <c r="N35" s="824"/>
      <c r="O35" s="824"/>
      <c r="P35" s="824"/>
      <c r="Q35" s="824"/>
      <c r="R35" s="824"/>
      <c r="S35" s="824"/>
      <c r="T35" s="824"/>
      <c r="U35" s="824"/>
      <c r="V35" s="824"/>
      <c r="W35" s="824"/>
      <c r="X35" s="824"/>
      <c r="Y35" s="824"/>
      <c r="Z35" s="824"/>
      <c r="AA35" s="824"/>
      <c r="AB35" s="824"/>
      <c r="AC35" s="824"/>
      <c r="AD35" s="824"/>
      <c r="AE35" s="824"/>
      <c r="AF35" s="824"/>
      <c r="AG35" s="824"/>
      <c r="AH35" s="824"/>
      <c r="AI35" s="824"/>
      <c r="AJ35" s="824"/>
      <c r="AK35" s="1124"/>
      <c r="AL35" s="1063">
        <f>SUM(AL20:AP34)</f>
        <v>0</v>
      </c>
      <c r="AM35" s="764"/>
      <c r="AN35" s="764"/>
      <c r="AO35" s="764"/>
      <c r="AP35" s="765"/>
    </row>
    <row r="36" spans="2:43" x14ac:dyDescent="0.25">
      <c r="B36" s="760"/>
      <c r="C36" s="761"/>
      <c r="D36" s="761"/>
      <c r="E36" s="761"/>
    </row>
    <row r="37" spans="2:43" x14ac:dyDescent="0.25">
      <c r="H37" s="976" t="s">
        <v>1795</v>
      </c>
      <c r="I37" s="824"/>
      <c r="J37" s="824"/>
      <c r="K37" s="824"/>
      <c r="L37" s="824"/>
      <c r="M37" s="824"/>
      <c r="N37" s="824"/>
      <c r="O37" s="824"/>
      <c r="P37" s="824"/>
      <c r="Q37" s="824"/>
      <c r="R37" s="824"/>
      <c r="S37" s="824"/>
      <c r="T37" s="824"/>
      <c r="U37" s="824"/>
      <c r="V37" s="824"/>
      <c r="W37" s="824"/>
      <c r="X37" s="824"/>
      <c r="Y37" s="825"/>
      <c r="Z37" s="976" t="s">
        <v>1796</v>
      </c>
      <c r="AA37" s="824"/>
      <c r="AB37" s="824"/>
      <c r="AC37" s="824"/>
      <c r="AD37" s="824"/>
      <c r="AE37" s="824"/>
      <c r="AF37" s="824"/>
      <c r="AG37" s="824"/>
      <c r="AH37" s="824"/>
      <c r="AI37" s="824"/>
      <c r="AJ37" s="824"/>
      <c r="AK37" s="824"/>
      <c r="AL37" s="824"/>
      <c r="AM37" s="824"/>
      <c r="AN37" s="824"/>
      <c r="AO37" s="824"/>
      <c r="AP37" s="824"/>
      <c r="AQ37" s="825"/>
    </row>
    <row r="38" spans="2:43" x14ac:dyDescent="0.25">
      <c r="H38" s="257" t="s">
        <v>796</v>
      </c>
      <c r="I38" s="258"/>
      <c r="J38" s="258"/>
      <c r="K38" s="258"/>
      <c r="L38" s="258"/>
      <c r="M38" s="258"/>
      <c r="N38" s="258"/>
      <c r="O38" s="258"/>
      <c r="P38" s="258"/>
      <c r="Q38" s="259"/>
      <c r="R38" s="257" t="s">
        <v>1511</v>
      </c>
      <c r="S38" s="258"/>
      <c r="T38" s="258"/>
      <c r="U38" s="259"/>
      <c r="V38" s="257" t="s">
        <v>1510</v>
      </c>
      <c r="W38" s="258"/>
      <c r="X38" s="258"/>
      <c r="Y38" s="259"/>
      <c r="Z38" s="257" t="s">
        <v>796</v>
      </c>
      <c r="AA38" s="258"/>
      <c r="AB38" s="258"/>
      <c r="AC38" s="258"/>
      <c r="AD38" s="258"/>
      <c r="AE38" s="258"/>
      <c r="AF38" s="258"/>
      <c r="AG38" s="258"/>
      <c r="AH38" s="258"/>
      <c r="AI38" s="259"/>
      <c r="AJ38" s="257" t="s">
        <v>1511</v>
      </c>
      <c r="AK38" s="258"/>
      <c r="AL38" s="258"/>
      <c r="AM38" s="259"/>
      <c r="AN38" s="257" t="s">
        <v>1510</v>
      </c>
      <c r="AO38" s="258"/>
      <c r="AP38" s="258"/>
      <c r="AQ38" s="259"/>
    </row>
    <row r="39" spans="2:43" x14ac:dyDescent="0.25">
      <c r="H39" s="260"/>
      <c r="Q39" s="261"/>
      <c r="R39" s="260"/>
      <c r="U39" s="261"/>
      <c r="V39" s="260"/>
      <c r="Y39" s="261"/>
      <c r="Z39" s="260"/>
      <c r="AI39" s="261"/>
      <c r="AJ39" s="260"/>
      <c r="AM39" s="261"/>
      <c r="AN39" s="260"/>
      <c r="AQ39" s="261"/>
    </row>
    <row r="40" spans="2:43" x14ac:dyDescent="0.25">
      <c r="H40" s="260"/>
      <c r="Q40" s="261"/>
      <c r="R40" s="260"/>
      <c r="U40" s="261"/>
      <c r="V40" s="260"/>
      <c r="Y40" s="261"/>
      <c r="Z40" s="260"/>
      <c r="AI40" s="261"/>
      <c r="AJ40" s="260"/>
      <c r="AM40" s="261"/>
      <c r="AN40" s="260"/>
      <c r="AQ40" s="261"/>
    </row>
    <row r="41" spans="2:43" x14ac:dyDescent="0.25">
      <c r="H41" s="260"/>
      <c r="Q41" s="261"/>
      <c r="R41" s="260"/>
      <c r="U41" s="261"/>
      <c r="V41" s="260"/>
      <c r="Y41" s="261"/>
      <c r="Z41" s="260"/>
      <c r="AI41" s="261"/>
      <c r="AJ41" s="260"/>
      <c r="AM41" s="261"/>
      <c r="AN41" s="260"/>
      <c r="AQ41" s="261"/>
    </row>
    <row r="42" spans="2:43" x14ac:dyDescent="0.25">
      <c r="H42" s="260"/>
      <c r="Q42" s="261"/>
      <c r="R42" s="260"/>
      <c r="U42" s="261"/>
      <c r="V42" s="260"/>
      <c r="Y42" s="261"/>
      <c r="Z42" s="260"/>
      <c r="AI42" s="261"/>
      <c r="AJ42" s="260"/>
      <c r="AM42" s="261"/>
      <c r="AN42" s="260"/>
      <c r="AQ42" s="261"/>
    </row>
    <row r="43" spans="2:43" x14ac:dyDescent="0.25">
      <c r="H43" s="262"/>
      <c r="I43" s="263"/>
      <c r="J43" s="263"/>
      <c r="K43" s="263"/>
      <c r="L43" s="263"/>
      <c r="M43" s="263"/>
      <c r="N43" s="263"/>
      <c r="O43" s="263"/>
      <c r="P43" s="263"/>
      <c r="Q43" s="264"/>
      <c r="R43" s="262"/>
      <c r="S43" s="263"/>
      <c r="T43" s="263"/>
      <c r="U43" s="264"/>
      <c r="V43" s="262"/>
      <c r="W43" s="263"/>
      <c r="X43" s="263"/>
      <c r="Y43" s="264"/>
      <c r="Z43" s="262"/>
      <c r="AA43" s="263"/>
      <c r="AB43" s="263"/>
      <c r="AC43" s="263"/>
      <c r="AD43" s="263"/>
      <c r="AE43" s="263"/>
      <c r="AF43" s="263"/>
      <c r="AG43" s="263"/>
      <c r="AH43" s="263"/>
      <c r="AI43" s="264"/>
      <c r="AJ43" s="262"/>
      <c r="AK43" s="263"/>
      <c r="AL43" s="263"/>
      <c r="AM43" s="264"/>
      <c r="AN43" s="262"/>
      <c r="AO43" s="263"/>
      <c r="AP43" s="263"/>
      <c r="AQ43" s="264"/>
    </row>
    <row r="44" spans="2:43" x14ac:dyDescent="0.25">
      <c r="AM44" s="265" t="s">
        <v>1797</v>
      </c>
      <c r="AN44" s="55" t="str">
        <f>'E-8-1'!U26</f>
        <v>E-8-1-5</v>
      </c>
    </row>
  </sheetData>
  <mergeCells count="103">
    <mergeCell ref="G9:Z11"/>
    <mergeCell ref="B32:E32"/>
    <mergeCell ref="H25:I25"/>
    <mergeCell ref="P32:U32"/>
    <mergeCell ref="J32:O32"/>
    <mergeCell ref="B16:E16"/>
    <mergeCell ref="V21:AK21"/>
    <mergeCell ref="P23:U23"/>
    <mergeCell ref="Z37:AQ37"/>
    <mergeCell ref="B36:E36"/>
    <mergeCell ref="AL26:AP26"/>
    <mergeCell ref="AL25:AP25"/>
    <mergeCell ref="H37:Y37"/>
    <mergeCell ref="V33:AK33"/>
    <mergeCell ref="J33:O33"/>
    <mergeCell ref="B12:E12"/>
    <mergeCell ref="B14:E14"/>
    <mergeCell ref="P20:U20"/>
    <mergeCell ref="V19:AK19"/>
    <mergeCell ref="P29:U29"/>
    <mergeCell ref="V28:AK28"/>
    <mergeCell ref="J19:O19"/>
    <mergeCell ref="B13:E13"/>
    <mergeCell ref="AL20:AP20"/>
    <mergeCell ref="B34:E34"/>
    <mergeCell ref="G7:AR7"/>
    <mergeCell ref="B18:E18"/>
    <mergeCell ref="P24:U24"/>
    <mergeCell ref="H29:I29"/>
    <mergeCell ref="V23:AK23"/>
    <mergeCell ref="P33:U33"/>
    <mergeCell ref="AL24:AP24"/>
    <mergeCell ref="H19:I19"/>
    <mergeCell ref="AL33:AP33"/>
    <mergeCell ref="H28:I28"/>
    <mergeCell ref="P26:U26"/>
    <mergeCell ref="V24:AK24"/>
    <mergeCell ref="B28:E28"/>
    <mergeCell ref="B30:E30"/>
    <mergeCell ref="B20:E20"/>
    <mergeCell ref="J30:O30"/>
    <mergeCell ref="AL31:AP31"/>
    <mergeCell ref="J28:O28"/>
    <mergeCell ref="AL29:AP29"/>
    <mergeCell ref="P22:U22"/>
    <mergeCell ref="H23:I23"/>
    <mergeCell ref="P31:U31"/>
    <mergeCell ref="V30:AK30"/>
    <mergeCell ref="B15:E15"/>
    <mergeCell ref="H31:I31"/>
    <mergeCell ref="J20:O20"/>
    <mergeCell ref="H21:I21"/>
    <mergeCell ref="V22:AK22"/>
    <mergeCell ref="J22:O22"/>
    <mergeCell ref="J31:O31"/>
    <mergeCell ref="AL32:AP32"/>
    <mergeCell ref="J21:O21"/>
    <mergeCell ref="J23:O23"/>
    <mergeCell ref="H22:I22"/>
    <mergeCell ref="B17:E17"/>
    <mergeCell ref="V31:AK31"/>
    <mergeCell ref="B19:E19"/>
    <mergeCell ref="AL22:AP22"/>
    <mergeCell ref="AL19:AP19"/>
    <mergeCell ref="V32:AK32"/>
    <mergeCell ref="P27:U27"/>
    <mergeCell ref="V26:AK26"/>
    <mergeCell ref="P21:U21"/>
    <mergeCell ref="H26:I26"/>
    <mergeCell ref="AL35:AP35"/>
    <mergeCell ref="P25:U25"/>
    <mergeCell ref="H35:AK35"/>
    <mergeCell ref="B4:E4"/>
    <mergeCell ref="P19:U19"/>
    <mergeCell ref="P28:U28"/>
    <mergeCell ref="AL28:AP28"/>
    <mergeCell ref="P30:U30"/>
    <mergeCell ref="H32:I32"/>
    <mergeCell ref="AL21:AP21"/>
    <mergeCell ref="V20:AK20"/>
    <mergeCell ref="V34:AK34"/>
    <mergeCell ref="V29:AK29"/>
    <mergeCell ref="H27:I27"/>
    <mergeCell ref="AL23:AP23"/>
    <mergeCell ref="J29:O29"/>
    <mergeCell ref="B8:E8"/>
    <mergeCell ref="H24:I24"/>
    <mergeCell ref="H33:I33"/>
    <mergeCell ref="B10:E10"/>
    <mergeCell ref="J34:O34"/>
    <mergeCell ref="V27:AK27"/>
    <mergeCell ref="J27:O27"/>
    <mergeCell ref="B6:E6"/>
    <mergeCell ref="P34:U34"/>
    <mergeCell ref="H30:I30"/>
    <mergeCell ref="J24:O24"/>
    <mergeCell ref="H20:I20"/>
    <mergeCell ref="AL34:AP34"/>
    <mergeCell ref="J26:O26"/>
    <mergeCell ref="AL27:AP27"/>
    <mergeCell ref="V25:AK25"/>
    <mergeCell ref="J25:O25"/>
    <mergeCell ref="AL30:AP30"/>
  </mergeCells>
  <hyperlinks>
    <hyperlink ref="B4" location="PANDUAN!A1" display="PANDUAN" xr:uid="{00000000-0004-0000-B100-000000000000}"/>
    <hyperlink ref="B6" location="'EWS DIRECTORY'!A1" display="EWS DIRECTORY" xr:uid="{00000000-0004-0000-B100-000001000000}"/>
    <hyperlink ref="B8" location="'DATA PEMICU'!A1" display="DATA PEMICU" xr:uid="{00000000-0004-0000-B100-000002000000}"/>
    <hyperlink ref="B10" location="'DATA PENGUJI'!A1" display="DATA PENGUJI" xr:uid="{00000000-0004-0000-B100-000003000000}"/>
    <hyperlink ref="B12" location="'MAIN LEVEL'!A1" display="MAIN LEVEL" xr:uid="{00000000-0004-0000-B100-000004000000}"/>
  </hyperlinks>
  <pageMargins left="0.7" right="0.7" top="0.75" bottom="0.75" header="0.3" footer="0.3"/>
</worksheet>
</file>

<file path=xl/worksheets/sheet1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200-000000000000}">
  <sheetPr codeName="Sheet402">
    <tabColor theme="4" tint="-0.249977111117893"/>
  </sheetPr>
  <dimension ref="A1:N44"/>
  <sheetViews>
    <sheetView topLeftCell="B1" zoomScaleNormal="100" workbookViewId="0"/>
  </sheetViews>
  <sheetFormatPr defaultColWidth="14.44140625" defaultRowHeight="15" customHeight="1" x14ac:dyDescent="0.25"/>
  <cols>
    <col min="1" max="1" width="3" style="110" hidden="1" customWidth="1"/>
    <col min="2" max="5" width="3.88671875" style="177" customWidth="1"/>
    <col min="6" max="6" width="3.88671875" style="110" customWidth="1"/>
    <col min="7" max="7" width="10" style="443" customWidth="1"/>
    <col min="8" max="8" width="18" style="443" bestFit="1" customWidth="1"/>
    <col min="9" max="10" width="25" style="443" customWidth="1"/>
    <col min="11" max="11" width="26" style="443" bestFit="1" customWidth="1"/>
    <col min="12" max="12" width="24.44140625" style="443" customWidth="1"/>
    <col min="13" max="13" width="43" style="443" customWidth="1"/>
    <col min="14" max="14" width="22.44140625" style="443" customWidth="1"/>
    <col min="15" max="15" width="14.44140625" style="443" customWidth="1"/>
    <col min="16" max="16384" width="14.44140625" style="443"/>
  </cols>
  <sheetData>
    <row r="1" spans="2:14" ht="14.25" customHeight="1" x14ac:dyDescent="0.25">
      <c r="G1" s="216"/>
      <c r="H1" s="78"/>
      <c r="I1" s="78"/>
    </row>
    <row r="2" spans="2:14" ht="14.25" customHeight="1" x14ac:dyDescent="0.25">
      <c r="G2" s="78" t="s">
        <v>1674</v>
      </c>
      <c r="H2" s="78"/>
      <c r="I2" s="78"/>
    </row>
    <row r="3" spans="2:14" ht="14.25" customHeight="1" x14ac:dyDescent="0.25">
      <c r="B3" s="111"/>
      <c r="C3" s="111"/>
      <c r="D3" s="111"/>
      <c r="E3" s="111"/>
    </row>
    <row r="4" spans="2:14" ht="14.25" customHeight="1" x14ac:dyDescent="0.25">
      <c r="B4" s="762" t="s">
        <v>79</v>
      </c>
      <c r="C4" s="761"/>
      <c r="D4" s="761"/>
      <c r="E4" s="761"/>
    </row>
    <row r="5" spans="2:14" ht="14.25" customHeight="1" x14ac:dyDescent="0.25">
      <c r="B5" s="111"/>
      <c r="C5" s="111"/>
      <c r="D5" s="111"/>
      <c r="E5" s="111"/>
    </row>
    <row r="6" spans="2:14" ht="14.25" customHeight="1" x14ac:dyDescent="0.25">
      <c r="B6" s="762" t="s">
        <v>87</v>
      </c>
      <c r="C6" s="761"/>
      <c r="D6" s="761"/>
      <c r="E6" s="761"/>
    </row>
    <row r="7" spans="2:14" ht="15" customHeight="1" x14ac:dyDescent="0.25">
      <c r="B7" s="111"/>
      <c r="C7" s="111"/>
      <c r="D7" s="111"/>
      <c r="E7" s="111"/>
      <c r="G7" s="1126" t="s">
        <v>1676</v>
      </c>
      <c r="H7" s="997"/>
      <c r="I7" s="997"/>
      <c r="J7" s="997"/>
      <c r="K7" s="997"/>
      <c r="L7" s="997"/>
      <c r="M7" s="997"/>
      <c r="N7" s="997"/>
    </row>
    <row r="8" spans="2:14" ht="14.25" customHeight="1" x14ac:dyDescent="0.25">
      <c r="B8" s="762" t="s">
        <v>94</v>
      </c>
      <c r="C8" s="761"/>
      <c r="D8" s="761"/>
      <c r="E8" s="761"/>
    </row>
    <row r="9" spans="2:14" ht="14.25" customHeight="1" x14ac:dyDescent="0.25">
      <c r="B9" s="111"/>
      <c r="C9" s="111"/>
      <c r="D9" s="111"/>
      <c r="E9" s="111"/>
      <c r="G9" s="1130" t="str">
        <f>"Rincian "&amp;'E-8'!G9&amp;" "&amp;'E-8-1'!M28</f>
        <v>Rincian Biaya Impairment  Berdasarkan Data Pemicu dan Data Penguji</v>
      </c>
      <c r="H9" s="789"/>
      <c r="I9" s="789"/>
      <c r="J9" s="789"/>
      <c r="K9" s="790"/>
      <c r="L9" s="217" t="s">
        <v>796</v>
      </c>
      <c r="M9" s="218" t="e">
        <f>": "&amp;NAMA_WP</f>
        <v>#N/A</v>
      </c>
      <c r="N9" s="88"/>
    </row>
    <row r="10" spans="2:14" ht="14.25" customHeight="1" x14ac:dyDescent="0.25">
      <c r="B10" s="762" t="s">
        <v>101</v>
      </c>
      <c r="C10" s="761"/>
      <c r="D10" s="761"/>
      <c r="E10" s="761"/>
      <c r="G10" s="804"/>
      <c r="H10" s="997"/>
      <c r="I10" s="997"/>
      <c r="J10" s="997"/>
      <c r="K10" s="805"/>
      <c r="L10" s="219" t="s">
        <v>1401</v>
      </c>
      <c r="M10" s="220" t="e">
        <f>": "&amp;NPWP</f>
        <v>#N/A</v>
      </c>
      <c r="N10" s="129"/>
    </row>
    <row r="11" spans="2:14" ht="14.25" customHeight="1" x14ac:dyDescent="0.25">
      <c r="G11" s="806"/>
      <c r="H11" s="794"/>
      <c r="I11" s="794"/>
      <c r="J11" s="794"/>
      <c r="K11" s="807"/>
      <c r="L11" s="221" t="s">
        <v>1679</v>
      </c>
      <c r="M11" s="222" t="e">
        <f>": "&amp;ID_MS_TH_PJK</f>
        <v>#N/A</v>
      </c>
      <c r="N11" s="130"/>
    </row>
    <row r="12" spans="2:14" ht="14.25" customHeight="1" x14ac:dyDescent="0.25">
      <c r="B12" s="762" t="s">
        <v>106</v>
      </c>
      <c r="C12" s="761"/>
      <c r="D12" s="761"/>
      <c r="E12" s="761"/>
      <c r="G12" s="223"/>
      <c r="H12" s="223"/>
      <c r="I12" s="223"/>
      <c r="J12" s="223"/>
      <c r="K12" s="223"/>
      <c r="L12" s="223"/>
      <c r="M12" s="223"/>
      <c r="N12" s="223"/>
    </row>
    <row r="13" spans="2:14" ht="14.25" customHeight="1" x14ac:dyDescent="0.25">
      <c r="B13" s="962" t="str">
        <f>HYPERLINK("#'"&amp;'EWS DIRECTORY'!$J$171&amp;"'!A1",'EWS DIRECTORY'!$J$171)</f>
        <v>E-8</v>
      </c>
      <c r="C13" s="761"/>
      <c r="D13" s="761"/>
      <c r="E13" s="761"/>
      <c r="G13" s="443" t="s">
        <v>1680</v>
      </c>
      <c r="J13" s="223"/>
      <c r="K13" s="223"/>
      <c r="L13" s="223"/>
      <c r="M13" s="223"/>
      <c r="N13" s="223"/>
    </row>
    <row r="14" spans="2:14" ht="14.25" customHeight="1" x14ac:dyDescent="0.25">
      <c r="B14" s="931" t="str">
        <f>HYPERLINK("#'"&amp;'EWS DIRECTORY'!$J$172&amp;"'!A1",'EWS DIRECTORY'!$J$172)</f>
        <v>E-8-1</v>
      </c>
      <c r="C14" s="761"/>
      <c r="D14" s="761"/>
      <c r="E14" s="761"/>
      <c r="G14" s="443" t="s">
        <v>1681</v>
      </c>
      <c r="J14" s="443" t="s">
        <v>1917</v>
      </c>
      <c r="K14" s="223"/>
      <c r="L14" s="223"/>
      <c r="M14" s="223"/>
      <c r="N14" s="223"/>
    </row>
    <row r="15" spans="2:14" ht="14.25" customHeight="1" x14ac:dyDescent="0.25">
      <c r="B15" s="929" t="str">
        <f>HYPERLINK("#'"&amp;'EWS DIRECTORY'!$J$173&amp;"'!A1",'EWS DIRECTORY'!$J$173)</f>
        <v>E-8-1-1</v>
      </c>
      <c r="C15" s="761"/>
      <c r="D15" s="761"/>
      <c r="E15" s="761"/>
      <c r="G15" s="443" t="s">
        <v>1681</v>
      </c>
      <c r="J15" s="443" t="s">
        <v>1918</v>
      </c>
      <c r="K15" s="223"/>
      <c r="L15" s="223"/>
      <c r="M15" s="223"/>
      <c r="N15" s="223"/>
    </row>
    <row r="16" spans="2:14" ht="14.25" customHeight="1" x14ac:dyDescent="0.25">
      <c r="B16" s="929" t="str">
        <f>HYPERLINK("#'"&amp;'EWS DIRECTORY'!$J$174&amp;"'!A1",'EWS DIRECTORY'!$J$174)</f>
        <v>E-8-1-2</v>
      </c>
      <c r="C16" s="761"/>
      <c r="D16" s="761"/>
      <c r="E16" s="761"/>
      <c r="K16" s="223"/>
      <c r="L16" s="223"/>
      <c r="M16" s="223"/>
      <c r="N16" s="223"/>
    </row>
    <row r="17" spans="2:14" ht="14.25" customHeight="1" x14ac:dyDescent="0.25">
      <c r="B17" s="929" t="str">
        <f>HYPERLINK("#'"&amp;'EWS DIRECTORY'!$J$175&amp;"'!A1",'EWS DIRECTORY'!$J$175)</f>
        <v>E-8-1-3</v>
      </c>
      <c r="C17" s="761"/>
      <c r="D17" s="761"/>
      <c r="E17" s="761"/>
      <c r="J17" s="223"/>
      <c r="K17" s="223"/>
      <c r="L17" s="223"/>
      <c r="M17" s="223"/>
      <c r="N17" s="223"/>
    </row>
    <row r="18" spans="2:14" ht="14.25" customHeight="1" x14ac:dyDescent="0.25">
      <c r="B18" s="929" t="str">
        <f>HYPERLINK("#'"&amp;'EWS DIRECTORY'!$J$176&amp;"'!A1",'EWS DIRECTORY'!$J$176)</f>
        <v>E-8-1-4</v>
      </c>
      <c r="C18" s="761"/>
      <c r="D18" s="761"/>
      <c r="E18" s="761"/>
      <c r="G18" s="443" t="s">
        <v>1919</v>
      </c>
      <c r="J18" s="223"/>
      <c r="K18" s="223"/>
      <c r="L18" s="223"/>
      <c r="M18" s="223"/>
      <c r="N18" s="223"/>
    </row>
    <row r="19" spans="2:14" ht="14.25" customHeight="1" x14ac:dyDescent="0.25">
      <c r="B19" s="929" t="str">
        <f>HYPERLINK("#'"&amp;'EWS DIRECTORY'!$J$177&amp;"'!A1",'EWS DIRECTORY'!$J$177)</f>
        <v>E-8-1-5</v>
      </c>
      <c r="C19" s="761"/>
      <c r="D19" s="761"/>
      <c r="E19" s="761"/>
      <c r="G19" s="223"/>
      <c r="H19" s="223"/>
      <c r="I19" s="223"/>
      <c r="J19" s="223"/>
      <c r="K19" s="223"/>
      <c r="L19" s="223"/>
      <c r="M19" s="223"/>
      <c r="N19" s="223"/>
    </row>
    <row r="20" spans="2:14" ht="14.25" customHeight="1" x14ac:dyDescent="0.25">
      <c r="B20" s="927" t="str">
        <f>HYPERLINK("#'"&amp;'EWS DIRECTORY'!$J$178&amp;"'!A1",'EWS DIRECTORY'!$J$178)</f>
        <v>E-8-1-6</v>
      </c>
      <c r="C20" s="761"/>
      <c r="D20" s="761"/>
      <c r="E20" s="761"/>
      <c r="G20" s="223" t="s">
        <v>1920</v>
      </c>
      <c r="H20" s="223"/>
      <c r="I20" s="223"/>
      <c r="J20" s="223"/>
      <c r="K20" s="223"/>
      <c r="L20" s="223"/>
      <c r="M20" s="223"/>
      <c r="N20" s="223"/>
    </row>
    <row r="21" spans="2:14" ht="14.25" customHeight="1" x14ac:dyDescent="0.25">
      <c r="G21" s="223"/>
      <c r="H21" s="223"/>
      <c r="I21" s="223"/>
      <c r="J21" s="223"/>
      <c r="K21" s="223"/>
      <c r="L21" s="223"/>
      <c r="M21" s="223"/>
      <c r="N21" s="223"/>
    </row>
    <row r="22" spans="2:14" ht="14.25" customHeight="1" x14ac:dyDescent="0.25">
      <c r="G22" s="1129" t="s">
        <v>1445</v>
      </c>
      <c r="H22" s="1131" t="s">
        <v>1446</v>
      </c>
      <c r="I22" s="764"/>
      <c r="J22" s="764"/>
      <c r="K22" s="764"/>
      <c r="L22" s="764"/>
      <c r="M22" s="764"/>
      <c r="N22" s="764"/>
    </row>
    <row r="23" spans="2:14" ht="14.25" customHeight="1" x14ac:dyDescent="0.25">
      <c r="G23" s="769"/>
      <c r="H23" s="404" t="s">
        <v>1452</v>
      </c>
      <c r="I23" s="1128" t="s">
        <v>1453</v>
      </c>
      <c r="J23" s="765"/>
      <c r="K23" s="80" t="s">
        <v>1454</v>
      </c>
      <c r="L23" s="80" t="s">
        <v>1455</v>
      </c>
      <c r="M23" s="80" t="s">
        <v>1456</v>
      </c>
      <c r="N23" s="80" t="s">
        <v>1457</v>
      </c>
    </row>
    <row r="24" spans="2:14" ht="33.75" customHeight="1" x14ac:dyDescent="0.25">
      <c r="G24" s="383">
        <v>1</v>
      </c>
      <c r="H24" s="446" t="e">
        <f>ID_MS_TH_PJK</f>
        <v>#N/A</v>
      </c>
      <c r="I24" s="1162" t="e">
        <f>NO_BPS</f>
        <v>#N/A</v>
      </c>
      <c r="J24" s="765"/>
      <c r="K24" s="382" t="e">
        <f>PEMBETULAN_KE</f>
        <v>#N/A</v>
      </c>
      <c r="L24" s="537" t="e">
        <f>TGL_TERIMA</f>
        <v>#N/A</v>
      </c>
      <c r="M24" s="384" t="str">
        <f>'E-8'!G9</f>
        <v xml:space="preserve">Biaya Impairment </v>
      </c>
      <c r="N24" s="539">
        <f>'MAIN LEVEL'!AB43</f>
        <v>0</v>
      </c>
    </row>
    <row r="25" spans="2:14" ht="14.25" customHeight="1" x14ac:dyDescent="0.25">
      <c r="G25" s="223"/>
      <c r="H25" s="223"/>
      <c r="I25" s="223"/>
      <c r="J25" s="223"/>
      <c r="K25" s="223"/>
      <c r="L25" s="223"/>
      <c r="M25" s="223"/>
      <c r="N25" s="223"/>
    </row>
    <row r="26" spans="2:14" ht="14.25" customHeight="1" x14ac:dyDescent="0.25">
      <c r="G26" s="223"/>
      <c r="H26" s="223"/>
      <c r="I26" s="223"/>
      <c r="J26" s="223"/>
      <c r="K26" s="223"/>
      <c r="L26" s="223"/>
      <c r="M26" s="223"/>
      <c r="N26" s="223"/>
    </row>
    <row r="27" spans="2:14" ht="14.25" customHeight="1" x14ac:dyDescent="0.25">
      <c r="G27" s="223"/>
      <c r="H27" s="223"/>
      <c r="I27" s="223"/>
      <c r="J27" s="223"/>
      <c r="K27" s="223"/>
      <c r="L27" s="223"/>
      <c r="M27" s="223"/>
      <c r="N27" s="223"/>
    </row>
    <row r="28" spans="2:14" ht="30" customHeight="1" x14ac:dyDescent="0.25">
      <c r="B28" s="760"/>
      <c r="C28" s="761"/>
      <c r="D28" s="761"/>
      <c r="E28" s="761"/>
      <c r="G28" s="562" t="s">
        <v>1445</v>
      </c>
      <c r="H28" s="562" t="s">
        <v>1477</v>
      </c>
      <c r="I28" s="563" t="s">
        <v>1478</v>
      </c>
      <c r="J28" s="563" t="s">
        <v>1479</v>
      </c>
      <c r="K28" s="562" t="s">
        <v>1480</v>
      </c>
      <c r="L28" s="562" t="s">
        <v>1481</v>
      </c>
      <c r="M28" s="81"/>
      <c r="N28" s="81"/>
    </row>
    <row r="29" spans="2:14" ht="15" customHeight="1" x14ac:dyDescent="0.25">
      <c r="G29" s="409">
        <f t="array" ref="G29">IFERROR(_xlfn.SEQUENCE(COUNTA(H29:H31)),"")</f>
        <v>1</v>
      </c>
      <c r="H29" s="508" t="s">
        <v>2030</v>
      </c>
      <c r="I29" s="508"/>
      <c r="J29" s="508"/>
      <c r="K29" s="508"/>
      <c r="L29" s="508"/>
      <c r="M29" s="106"/>
      <c r="N29" s="106"/>
    </row>
    <row r="30" spans="2:14" ht="15" customHeight="1" x14ac:dyDescent="0.25">
      <c r="G30" s="410"/>
      <c r="H30" s="509" t="s">
        <v>1921</v>
      </c>
      <c r="I30" s="509"/>
      <c r="J30" s="509"/>
      <c r="K30" s="509"/>
      <c r="L30" s="509"/>
      <c r="M30" s="106"/>
      <c r="N30" s="106"/>
    </row>
    <row r="31" spans="2:14" ht="15" customHeight="1" x14ac:dyDescent="0.25">
      <c r="G31" s="510"/>
      <c r="H31" s="511"/>
      <c r="I31" s="511"/>
      <c r="J31" s="511"/>
      <c r="K31" s="511"/>
      <c r="L31" s="511"/>
      <c r="M31" s="106"/>
      <c r="N31" s="106"/>
    </row>
    <row r="32" spans="2:14" ht="15" customHeight="1" x14ac:dyDescent="0.25">
      <c r="G32" s="512"/>
      <c r="H32" s="507"/>
      <c r="I32" s="507"/>
      <c r="J32" s="507"/>
      <c r="K32" s="507" t="s">
        <v>1494</v>
      </c>
      <c r="L32" s="507">
        <f>SUM(L29:L31)</f>
        <v>0</v>
      </c>
      <c r="M32" s="106"/>
      <c r="N32" s="106"/>
    </row>
    <row r="33" spans="7:14" ht="15" customHeight="1" x14ac:dyDescent="0.25">
      <c r="G33" s="226"/>
      <c r="H33" s="226"/>
      <c r="I33" s="226"/>
      <c r="J33" s="107"/>
      <c r="K33" s="106"/>
      <c r="L33" s="106"/>
      <c r="M33" s="106"/>
      <c r="N33" s="106"/>
    </row>
    <row r="34" spans="7:14" ht="15" customHeight="1" x14ac:dyDescent="0.25">
      <c r="G34" s="107"/>
      <c r="H34" s="107"/>
      <c r="I34" s="107"/>
      <c r="J34" s="103"/>
      <c r="K34" s="108" t="s">
        <v>1500</v>
      </c>
      <c r="L34" s="507">
        <f>L32+N24</f>
        <v>0</v>
      </c>
      <c r="M34" s="106"/>
      <c r="N34" s="106"/>
    </row>
    <row r="35" spans="7:14" ht="15" customHeight="1" x14ac:dyDescent="0.25">
      <c r="G35" s="107"/>
      <c r="H35" s="107"/>
      <c r="I35" s="107"/>
      <c r="J35" s="107"/>
      <c r="K35" s="227"/>
      <c r="L35" s="106"/>
      <c r="M35" s="106"/>
      <c r="N35" s="106"/>
    </row>
    <row r="36" spans="7:14" ht="15" customHeight="1" x14ac:dyDescent="0.25">
      <c r="G36" s="107"/>
      <c r="H36" s="107"/>
      <c r="I36" s="107"/>
      <c r="J36" s="107"/>
      <c r="K36" s="227"/>
      <c r="L36" s="228"/>
      <c r="M36" s="228"/>
      <c r="N36" s="513"/>
    </row>
    <row r="37" spans="7:14" ht="15" customHeight="1" x14ac:dyDescent="0.25">
      <c r="G37" s="226"/>
      <c r="H37" s="226"/>
      <c r="I37" s="226"/>
      <c r="J37" s="107"/>
      <c r="K37" s="227"/>
      <c r="L37" s="228"/>
      <c r="M37" s="228"/>
      <c r="N37" s="513"/>
    </row>
    <row r="38" spans="7:14" ht="15" customHeight="1" x14ac:dyDescent="0.25">
      <c r="G38" s="103"/>
      <c r="H38" s="103"/>
      <c r="I38" s="103"/>
      <c r="J38" s="103"/>
      <c r="K38" s="103"/>
      <c r="L38" s="103"/>
      <c r="M38" s="103"/>
      <c r="N38" s="103"/>
    </row>
    <row r="39" spans="7:14" ht="15" customHeight="1" x14ac:dyDescent="0.25">
      <c r="G39" s="229"/>
      <c r="H39" s="770" t="s">
        <v>1507</v>
      </c>
      <c r="I39" s="764"/>
      <c r="J39" s="764"/>
      <c r="K39" s="763" t="s">
        <v>1508</v>
      </c>
      <c r="L39" s="764"/>
      <c r="M39" s="765"/>
      <c r="N39" s="133"/>
    </row>
    <row r="40" spans="7:14" ht="15" customHeight="1" x14ac:dyDescent="0.25">
      <c r="G40" s="229"/>
      <c r="H40" s="230" t="s">
        <v>796</v>
      </c>
      <c r="I40" s="427" t="s">
        <v>1510</v>
      </c>
      <c r="J40" s="428" t="s">
        <v>1511</v>
      </c>
      <c r="K40" s="428" t="s">
        <v>796</v>
      </c>
      <c r="L40" s="428" t="s">
        <v>1510</v>
      </c>
      <c r="M40" s="428" t="s">
        <v>1511</v>
      </c>
      <c r="N40" s="231"/>
    </row>
    <row r="41" spans="7:14" ht="15" customHeight="1" x14ac:dyDescent="0.25">
      <c r="G41" s="229"/>
      <c r="H41" s="226"/>
      <c r="I41" s="226"/>
      <c r="J41" s="226"/>
      <c r="K41" s="232"/>
      <c r="L41" s="232"/>
      <c r="M41" s="232"/>
      <c r="N41" s="232"/>
    </row>
    <row r="42" spans="7:14" ht="15" customHeight="1" x14ac:dyDescent="0.25">
      <c r="G42" s="233"/>
      <c r="H42" s="234"/>
      <c r="I42" s="234"/>
      <c r="J42" s="234"/>
      <c r="K42" s="235"/>
      <c r="L42" s="235"/>
      <c r="M42" s="235"/>
      <c r="N42" s="235"/>
    </row>
    <row r="43" spans="7:14" ht="15" customHeight="1" x14ac:dyDescent="0.25">
      <c r="G43" s="233"/>
      <c r="H43" s="234"/>
      <c r="I43" s="234"/>
      <c r="J43" s="234"/>
      <c r="K43" s="235"/>
      <c r="L43" s="235"/>
      <c r="M43" s="235"/>
      <c r="N43" s="235"/>
    </row>
    <row r="44" spans="7:14" ht="15" customHeight="1" x14ac:dyDescent="0.25">
      <c r="G44" s="229"/>
      <c r="H44" s="236"/>
      <c r="I44" s="236"/>
      <c r="J44" s="236"/>
      <c r="K44" s="237"/>
      <c r="L44" s="237"/>
      <c r="M44" s="237"/>
      <c r="N44" s="232"/>
    </row>
  </sheetData>
  <mergeCells count="22">
    <mergeCell ref="G9:K11"/>
    <mergeCell ref="H22:N22"/>
    <mergeCell ref="B6:E6"/>
    <mergeCell ref="B28:E28"/>
    <mergeCell ref="B15:E15"/>
    <mergeCell ref="B20:E20"/>
    <mergeCell ref="H39:J39"/>
    <mergeCell ref="K39:M39"/>
    <mergeCell ref="B4:E4"/>
    <mergeCell ref="G7:N7"/>
    <mergeCell ref="B16:E16"/>
    <mergeCell ref="B18:E18"/>
    <mergeCell ref="B12:E12"/>
    <mergeCell ref="I24:J24"/>
    <mergeCell ref="I23:J23"/>
    <mergeCell ref="B14:E14"/>
    <mergeCell ref="G22:G23"/>
    <mergeCell ref="B17:E17"/>
    <mergeCell ref="B8:E8"/>
    <mergeCell ref="B13:E13"/>
    <mergeCell ref="B19:E19"/>
    <mergeCell ref="B10:E10"/>
  </mergeCells>
  <hyperlinks>
    <hyperlink ref="B4" location="PANDUAN!A1" display="PANDUAN" xr:uid="{00000000-0004-0000-B200-000000000000}"/>
    <hyperlink ref="B6" location="'EWS DIRECTORY'!A1" display="EWS DIRECTORY" xr:uid="{00000000-0004-0000-B200-000001000000}"/>
    <hyperlink ref="B8" location="'DATA PEMICU'!A1" display="DATA PEMICU" xr:uid="{00000000-0004-0000-B200-000002000000}"/>
    <hyperlink ref="B10" location="'DATA PENGUJI'!A1" display="DATA PENGUJI" xr:uid="{00000000-0004-0000-B200-000003000000}"/>
    <hyperlink ref="B12" location="'MAIN LEVEL'!A1" display="MAIN LEVEL" xr:uid="{00000000-0004-0000-B200-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1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300-000000000000}">
  <sheetPr codeName="Sheet65">
    <tabColor theme="4" tint="-0.249977111117893"/>
    <pageSetUpPr fitToPage="1"/>
  </sheetPr>
  <dimension ref="A1:AH51"/>
  <sheetViews>
    <sheetView topLeftCell="B1" zoomScaleNormal="100" workbookViewId="0">
      <selection activeCell="AQ18" sqref="AQ18:AU18"/>
    </sheetView>
  </sheetViews>
  <sheetFormatPr defaultColWidth="8.88671875" defaultRowHeight="13.8" x14ac:dyDescent="0.25"/>
  <cols>
    <col min="1" max="1" width="3" style="110" hidden="1" customWidth="1"/>
    <col min="2" max="5" width="3.88671875" style="177" customWidth="1"/>
    <col min="6" max="6" width="3.88671875" style="110" customWidth="1"/>
    <col min="7" max="10" width="3.5546875" style="254" customWidth="1"/>
    <col min="11" max="11" width="3.88671875" style="254" customWidth="1"/>
    <col min="12" max="34" width="3.5546875" style="254" customWidth="1"/>
    <col min="35" max="35" width="8.88671875" style="254" customWidth="1"/>
    <col min="36" max="16384" width="8.88671875" style="254"/>
  </cols>
  <sheetData>
    <row r="1" spans="2:34" x14ac:dyDescent="0.25">
      <c r="G1" s="178"/>
      <c r="H1" s="55"/>
      <c r="I1" s="55"/>
      <c r="J1" s="55"/>
      <c r="K1" s="55"/>
      <c r="L1" s="55"/>
      <c r="M1" s="55"/>
    </row>
    <row r="2" spans="2:34" ht="15" customHeight="1" x14ac:dyDescent="0.25">
      <c r="G2" s="124" t="s">
        <v>1674</v>
      </c>
      <c r="H2" s="124"/>
      <c r="I2" s="124"/>
      <c r="J2" s="124"/>
      <c r="K2" s="124"/>
      <c r="L2" s="124"/>
      <c r="M2" s="124"/>
      <c r="N2" s="124"/>
      <c r="O2" s="124"/>
      <c r="P2" s="124"/>
      <c r="Q2" s="124"/>
      <c r="R2" s="124"/>
      <c r="S2" s="124"/>
      <c r="T2" s="124"/>
      <c r="U2" s="124"/>
      <c r="V2" s="124"/>
      <c r="W2" s="124"/>
      <c r="X2" s="124"/>
      <c r="Y2" s="278"/>
      <c r="Z2" s="278"/>
      <c r="AA2" s="278"/>
      <c r="AB2" s="278"/>
      <c r="AC2" s="278"/>
      <c r="AD2" s="278"/>
      <c r="AE2" s="278"/>
      <c r="AF2" s="278"/>
      <c r="AG2" s="278"/>
      <c r="AH2" s="278"/>
    </row>
    <row r="3" spans="2:34" ht="15" customHeight="1" x14ac:dyDescent="0.25">
      <c r="B3" s="111"/>
      <c r="C3" s="111"/>
      <c r="D3" s="111"/>
      <c r="E3" s="111"/>
      <c r="G3" s="124" t="s">
        <v>1675</v>
      </c>
      <c r="H3" s="124"/>
      <c r="I3" s="124"/>
      <c r="J3" s="124"/>
      <c r="K3" s="124"/>
      <c r="L3" s="124"/>
      <c r="M3" s="124"/>
      <c r="N3" s="124"/>
      <c r="O3" s="124"/>
      <c r="P3" s="124"/>
      <c r="Q3" s="124"/>
      <c r="R3" s="124"/>
      <c r="S3" s="124"/>
      <c r="T3" s="124"/>
      <c r="U3" s="124"/>
      <c r="V3" s="124"/>
      <c r="W3" s="124"/>
      <c r="X3" s="124"/>
      <c r="Y3" s="278"/>
      <c r="Z3" s="278"/>
      <c r="AA3" s="278"/>
      <c r="AB3" s="278"/>
      <c r="AC3" s="278"/>
      <c r="AD3" s="278"/>
      <c r="AE3" s="278"/>
      <c r="AF3" s="278"/>
      <c r="AG3" s="278"/>
      <c r="AH3" s="278"/>
    </row>
    <row r="4" spans="2:34" ht="15" customHeight="1" x14ac:dyDescent="0.25">
      <c r="B4" s="762" t="s">
        <v>79</v>
      </c>
      <c r="C4" s="761"/>
      <c r="D4" s="761"/>
      <c r="E4" s="761"/>
      <c r="G4" s="124"/>
      <c r="H4" s="124"/>
      <c r="I4" s="124"/>
      <c r="J4" s="124"/>
      <c r="K4" s="124"/>
      <c r="L4" s="124"/>
      <c r="M4" s="124"/>
      <c r="N4" s="124"/>
      <c r="O4" s="124"/>
      <c r="P4" s="124"/>
      <c r="Q4" s="124"/>
      <c r="R4" s="124"/>
      <c r="S4" s="124"/>
      <c r="T4" s="124"/>
      <c r="U4" s="124"/>
      <c r="V4" s="124"/>
      <c r="W4" s="124"/>
      <c r="X4" s="124"/>
      <c r="Y4" s="278"/>
      <c r="Z4" s="278"/>
      <c r="AA4" s="278"/>
      <c r="AB4" s="278"/>
      <c r="AC4" s="278"/>
      <c r="AD4" s="278"/>
      <c r="AE4" s="278"/>
      <c r="AF4" s="278"/>
      <c r="AG4" s="278"/>
      <c r="AH4" s="278"/>
    </row>
    <row r="5" spans="2:34" ht="15" customHeight="1" x14ac:dyDescent="0.25">
      <c r="B5" s="111"/>
      <c r="C5" s="111"/>
      <c r="D5" s="111"/>
      <c r="E5" s="111"/>
      <c r="G5" s="124"/>
      <c r="H5" s="124"/>
      <c r="I5" s="124"/>
      <c r="J5" s="124"/>
      <c r="K5" s="124"/>
      <c r="L5" s="124"/>
      <c r="M5" s="124"/>
      <c r="N5" s="124"/>
      <c r="O5" s="124"/>
      <c r="P5" s="124"/>
      <c r="Q5" s="124"/>
      <c r="R5" s="124"/>
      <c r="S5" s="124"/>
      <c r="T5" s="124"/>
      <c r="U5" s="124"/>
      <c r="V5" s="124"/>
      <c r="W5" s="124"/>
      <c r="X5" s="124"/>
      <c r="Y5" s="278"/>
      <c r="Z5" s="278"/>
      <c r="AA5" s="278"/>
      <c r="AB5" s="278"/>
      <c r="AC5" s="278"/>
      <c r="AD5" s="278"/>
      <c r="AE5" s="278"/>
      <c r="AF5" s="278"/>
      <c r="AG5" s="278"/>
      <c r="AH5" s="278"/>
    </row>
    <row r="6" spans="2:34" ht="15" customHeight="1" x14ac:dyDescent="0.25">
      <c r="B6" s="762" t="s">
        <v>87</v>
      </c>
      <c r="C6" s="761"/>
      <c r="D6" s="761"/>
      <c r="E6" s="761"/>
      <c r="G6" s="124"/>
      <c r="H6" s="124"/>
      <c r="I6" s="124"/>
      <c r="J6" s="124"/>
      <c r="K6" s="124"/>
      <c r="L6" s="124"/>
      <c r="M6" s="124"/>
      <c r="N6" s="124"/>
      <c r="O6" s="124"/>
      <c r="P6" s="124"/>
      <c r="Q6" s="124"/>
      <c r="R6" s="124"/>
      <c r="S6" s="124"/>
      <c r="T6" s="124"/>
      <c r="U6" s="124"/>
      <c r="V6" s="124"/>
      <c r="W6" s="124"/>
      <c r="X6" s="124"/>
      <c r="Y6" s="278"/>
      <c r="Z6" s="278"/>
      <c r="AA6" s="278"/>
      <c r="AB6" s="278"/>
      <c r="AC6" s="278"/>
      <c r="AD6" s="278"/>
      <c r="AE6" s="278"/>
      <c r="AF6" s="278"/>
      <c r="AG6" s="278"/>
      <c r="AH6" s="278"/>
    </row>
    <row r="7" spans="2:34" ht="15" customHeight="1" x14ac:dyDescent="0.25">
      <c r="B7" s="111"/>
      <c r="C7" s="111"/>
      <c r="D7" s="111"/>
      <c r="E7" s="111"/>
      <c r="G7" s="798" t="s">
        <v>1676</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row>
    <row r="8" spans="2:34" ht="15" customHeight="1" x14ac:dyDescent="0.25">
      <c r="B8" s="762" t="s">
        <v>94</v>
      </c>
      <c r="C8" s="761"/>
      <c r="D8" s="761"/>
      <c r="E8" s="761"/>
      <c r="G8" s="124"/>
      <c r="H8" s="124"/>
      <c r="I8" s="124"/>
      <c r="J8" s="124"/>
      <c r="K8" s="124"/>
      <c r="L8" s="124"/>
      <c r="M8" s="124"/>
      <c r="N8" s="124"/>
      <c r="O8" s="124"/>
      <c r="P8" s="124"/>
      <c r="Q8" s="124"/>
      <c r="R8" s="124"/>
      <c r="S8" s="124"/>
      <c r="T8" s="124"/>
      <c r="U8" s="124"/>
      <c r="V8" s="124"/>
      <c r="W8" s="124"/>
      <c r="X8" s="124"/>
      <c r="Y8" s="278"/>
      <c r="Z8" s="278"/>
      <c r="AA8" s="278"/>
      <c r="AB8" s="278"/>
      <c r="AC8" s="278"/>
      <c r="AD8" s="278"/>
      <c r="AE8" s="278"/>
      <c r="AF8" s="278"/>
      <c r="AG8" s="278"/>
      <c r="AH8" s="278"/>
    </row>
    <row r="9" spans="2:34" ht="15" customHeight="1" x14ac:dyDescent="0.25">
      <c r="B9" s="111"/>
      <c r="C9" s="111"/>
      <c r="D9" s="111"/>
      <c r="E9" s="111"/>
      <c r="G9" s="803" t="str">
        <f>'MAIN LEVEL'!I44</f>
        <v>Biaya Royalti</v>
      </c>
      <c r="H9" s="789"/>
      <c r="I9" s="789"/>
      <c r="J9" s="789"/>
      <c r="K9" s="789"/>
      <c r="L9" s="789"/>
      <c r="M9" s="789"/>
      <c r="N9" s="789"/>
      <c r="O9" s="789"/>
      <c r="P9" s="789"/>
      <c r="Q9" s="789"/>
      <c r="R9" s="789"/>
      <c r="S9" s="789"/>
      <c r="T9" s="790"/>
      <c r="U9" s="279" t="s">
        <v>796</v>
      </c>
      <c r="V9" s="280"/>
      <c r="W9" s="280"/>
      <c r="X9" s="280"/>
      <c r="Y9" s="280"/>
      <c r="Z9" s="280" t="s">
        <v>1678</v>
      </c>
      <c r="AA9" s="182" t="e">
        <f>NAMA_WP</f>
        <v>#N/A</v>
      </c>
      <c r="AB9" s="281"/>
      <c r="AC9" s="281"/>
      <c r="AD9" s="281"/>
      <c r="AE9" s="281"/>
      <c r="AF9" s="281"/>
      <c r="AG9" s="281"/>
      <c r="AH9" s="282"/>
    </row>
    <row r="10" spans="2:34" ht="15" customHeight="1" x14ac:dyDescent="0.25">
      <c r="B10" s="762" t="s">
        <v>101</v>
      </c>
      <c r="C10" s="761"/>
      <c r="D10" s="761"/>
      <c r="E10" s="761"/>
      <c r="G10" s="804"/>
      <c r="H10" s="792"/>
      <c r="I10" s="792"/>
      <c r="J10" s="792"/>
      <c r="K10" s="792"/>
      <c r="L10" s="792"/>
      <c r="M10" s="792"/>
      <c r="N10" s="792"/>
      <c r="O10" s="792"/>
      <c r="P10" s="792"/>
      <c r="Q10" s="792"/>
      <c r="R10" s="792"/>
      <c r="S10" s="792"/>
      <c r="T10" s="805"/>
      <c r="U10" s="283" t="s">
        <v>1401</v>
      </c>
      <c r="V10" s="124"/>
      <c r="W10" s="124"/>
      <c r="X10" s="124"/>
      <c r="Y10" s="124"/>
      <c r="Z10" s="124" t="s">
        <v>1678</v>
      </c>
      <c r="AA10" s="124" t="e">
        <f>NPWP</f>
        <v>#N/A</v>
      </c>
      <c r="AB10" s="278"/>
      <c r="AC10" s="278"/>
      <c r="AD10" s="278"/>
      <c r="AE10" s="278"/>
      <c r="AF10" s="278"/>
      <c r="AG10" s="278"/>
      <c r="AH10" s="284"/>
    </row>
    <row r="11" spans="2:34" ht="15" customHeight="1" x14ac:dyDescent="0.25">
      <c r="G11" s="806"/>
      <c r="H11" s="794"/>
      <c r="I11" s="794"/>
      <c r="J11" s="794"/>
      <c r="K11" s="794"/>
      <c r="L11" s="794"/>
      <c r="M11" s="794"/>
      <c r="N11" s="794"/>
      <c r="O11" s="794"/>
      <c r="P11" s="794"/>
      <c r="Q11" s="794"/>
      <c r="R11" s="794"/>
      <c r="S11" s="794"/>
      <c r="T11" s="807"/>
      <c r="U11" s="285" t="s">
        <v>1679</v>
      </c>
      <c r="V11" s="190"/>
      <c r="W11" s="190"/>
      <c r="X11" s="190"/>
      <c r="Y11" s="190"/>
      <c r="Z11" s="190" t="s">
        <v>1678</v>
      </c>
      <c r="AA11" s="190" t="e">
        <f>ID_MS_TH_PJK</f>
        <v>#N/A</v>
      </c>
      <c r="AB11" s="286"/>
      <c r="AC11" s="286"/>
      <c r="AD11" s="286"/>
      <c r="AE11" s="286"/>
      <c r="AF11" s="286"/>
      <c r="AG11" s="286"/>
      <c r="AH11" s="287"/>
    </row>
    <row r="12" spans="2:34" ht="15" customHeight="1" x14ac:dyDescent="0.25">
      <c r="B12" s="762" t="s">
        <v>106</v>
      </c>
      <c r="C12" s="761"/>
      <c r="D12" s="761"/>
      <c r="E12" s="761"/>
      <c r="G12" s="124"/>
      <c r="H12" s="124"/>
      <c r="I12" s="124"/>
      <c r="J12" s="124"/>
      <c r="K12" s="124"/>
      <c r="L12" s="124"/>
      <c r="M12" s="124"/>
      <c r="N12" s="124"/>
      <c r="O12" s="124"/>
      <c r="P12" s="124"/>
      <c r="Q12" s="124"/>
      <c r="R12" s="124"/>
      <c r="S12" s="124"/>
      <c r="T12" s="124"/>
      <c r="U12" s="124"/>
      <c r="V12" s="124"/>
      <c r="W12" s="124"/>
      <c r="X12" s="124"/>
      <c r="Y12" s="278"/>
      <c r="Z12" s="278"/>
      <c r="AA12" s="278"/>
      <c r="AB12" s="278"/>
      <c r="AC12" s="278"/>
      <c r="AD12" s="278"/>
      <c r="AE12" s="278"/>
      <c r="AF12" s="278"/>
      <c r="AG12" s="278"/>
      <c r="AH12" s="278"/>
    </row>
    <row r="13" spans="2:34" ht="15" customHeight="1" x14ac:dyDescent="0.25">
      <c r="B13" s="927" t="str">
        <f>HYPERLINK("#'"&amp;'EWS DIRECTORY'!$J$179&amp;"'!A1",'EWS DIRECTORY'!$J$179)</f>
        <v>E-9</v>
      </c>
      <c r="C13" s="761"/>
      <c r="D13" s="761"/>
      <c r="E13" s="761"/>
      <c r="G13" s="928" t="str">
        <f>"Pengujian yang telah dilakukan atas pos "&amp;G9&amp;" dapat disimpulkan:"</f>
        <v>Pengujian yang telah dilakukan atas pos Biaya Royalti dapat disimpulkan:</v>
      </c>
      <c r="H13" s="792"/>
      <c r="I13" s="792"/>
      <c r="J13" s="792"/>
      <c r="K13" s="792"/>
      <c r="L13" s="792"/>
      <c r="M13" s="792"/>
      <c r="N13" s="792"/>
      <c r="O13" s="792"/>
      <c r="P13" s="792"/>
      <c r="Q13" s="792"/>
      <c r="R13" s="792"/>
      <c r="S13" s="792"/>
      <c r="T13" s="792"/>
      <c r="U13" s="792"/>
      <c r="V13" s="792"/>
      <c r="W13" s="792"/>
      <c r="X13" s="792"/>
      <c r="Y13" s="792"/>
      <c r="Z13" s="792"/>
      <c r="AA13" s="792"/>
      <c r="AB13" s="792"/>
      <c r="AC13" s="792"/>
      <c r="AD13" s="792"/>
      <c r="AE13" s="792"/>
      <c r="AF13" s="792"/>
      <c r="AG13" s="792"/>
      <c r="AH13" s="792"/>
    </row>
    <row r="14" spans="2:34" ht="15" customHeight="1" x14ac:dyDescent="0.25">
      <c r="B14" s="931" t="str">
        <f>HYPERLINK("#'"&amp;'EWS DIRECTORY'!$J$180&amp;"'!A1",'EWS DIRECTORY'!$J$180)</f>
        <v>E-9-1</v>
      </c>
      <c r="C14" s="761"/>
      <c r="D14" s="761"/>
      <c r="E14" s="761"/>
      <c r="G14" s="124"/>
      <c r="H14" s="124"/>
      <c r="I14" s="124"/>
      <c r="J14" s="124"/>
      <c r="K14" s="124"/>
      <c r="L14" s="124"/>
      <c r="M14" s="124"/>
      <c r="N14" s="124"/>
      <c r="O14" s="124"/>
      <c r="P14" s="124"/>
      <c r="Q14" s="124"/>
      <c r="R14" s="124"/>
      <c r="S14" s="124"/>
      <c r="T14" s="124"/>
      <c r="U14" s="124"/>
      <c r="V14" s="124"/>
      <c r="W14" s="124"/>
      <c r="X14" s="124"/>
      <c r="Y14" s="278"/>
      <c r="Z14" s="278"/>
      <c r="AA14" s="278"/>
      <c r="AB14" s="278"/>
      <c r="AC14" s="278"/>
      <c r="AD14" s="278"/>
      <c r="AE14" s="278"/>
      <c r="AF14" s="278"/>
      <c r="AG14" s="278"/>
      <c r="AH14" s="278"/>
    </row>
    <row r="15" spans="2:34" ht="15" customHeight="1" x14ac:dyDescent="0.25">
      <c r="B15" s="929" t="str">
        <f>HYPERLINK("#'"&amp;'EWS DIRECTORY'!$J$181&amp;"'!A1",'EWS DIRECTORY'!$J$181)</f>
        <v>E-9-1-1</v>
      </c>
      <c r="C15" s="761"/>
      <c r="D15" s="761"/>
      <c r="E15" s="761"/>
      <c r="G15" s="124"/>
      <c r="H15" s="124" t="str">
        <f>"Jumlah "&amp;G9&amp;" menurut petugas :"</f>
        <v>Jumlah Biaya Royalti menurut petugas :</v>
      </c>
      <c r="I15" s="124"/>
      <c r="J15" s="124"/>
      <c r="K15" s="124"/>
      <c r="L15" s="124"/>
      <c r="M15" s="124"/>
      <c r="N15" s="124"/>
      <c r="O15" s="124"/>
      <c r="P15" s="124"/>
      <c r="Q15" s="124"/>
      <c r="R15" s="124"/>
      <c r="S15" s="124"/>
      <c r="T15" s="124"/>
      <c r="U15" s="124"/>
      <c r="V15" s="124"/>
      <c r="W15" s="124"/>
      <c r="X15" s="124"/>
      <c r="Y15" s="278"/>
      <c r="Z15" s="278"/>
      <c r="AA15" s="278"/>
      <c r="AB15" s="278"/>
      <c r="AC15" s="278"/>
      <c r="AD15" s="278"/>
      <c r="AE15" s="278"/>
      <c r="AF15" s="278"/>
      <c r="AG15" s="278"/>
      <c r="AH15" s="278"/>
    </row>
    <row r="16" spans="2:34" ht="15" customHeight="1" x14ac:dyDescent="0.25">
      <c r="B16" s="929" t="str">
        <f>HYPERLINK("#'"&amp;'EWS DIRECTORY'!$J$182&amp;"'!A1",'EWS DIRECTORY'!$J$182)</f>
        <v>E-9-1-2</v>
      </c>
      <c r="C16" s="761"/>
      <c r="D16" s="761"/>
      <c r="E16" s="761"/>
      <c r="G16" s="82" t="s">
        <v>1445</v>
      </c>
      <c r="H16" s="1163" t="s">
        <v>1707</v>
      </c>
      <c r="I16" s="789"/>
      <c r="J16" s="789"/>
      <c r="K16" s="789"/>
      <c r="L16" s="789"/>
      <c r="M16" s="789"/>
      <c r="N16" s="789"/>
      <c r="O16" s="789"/>
      <c r="P16" s="789"/>
      <c r="Q16" s="789"/>
      <c r="R16" s="789"/>
      <c r="S16" s="937" t="s">
        <v>1767</v>
      </c>
      <c r="T16" s="765"/>
      <c r="U16" s="934" t="s">
        <v>1768</v>
      </c>
      <c r="V16" s="764"/>
      <c r="W16" s="764"/>
      <c r="X16" s="764"/>
      <c r="Y16" s="764"/>
      <c r="Z16" s="764"/>
      <c r="AA16" s="765"/>
      <c r="AB16" s="278"/>
      <c r="AC16" s="278"/>
      <c r="AD16" s="278"/>
      <c r="AE16" s="278"/>
      <c r="AF16" s="278"/>
      <c r="AG16" s="278"/>
      <c r="AH16" s="278"/>
    </row>
    <row r="17" spans="2:34" ht="15" customHeight="1" x14ac:dyDescent="0.25">
      <c r="B17" s="929" t="str">
        <f>HYPERLINK("#'"&amp;'EWS DIRECTORY'!$J$183&amp;"'!A1",'EWS DIRECTORY'!$J$183)</f>
        <v>E-9-1-3</v>
      </c>
      <c r="C17" s="761"/>
      <c r="D17" s="761"/>
      <c r="E17" s="761"/>
      <c r="G17" s="84">
        <v>1</v>
      </c>
      <c r="H17" s="926" t="e">
        <f>MASTER!N5</f>
        <v>#N/A</v>
      </c>
      <c r="I17" s="824"/>
      <c r="J17" s="824"/>
      <c r="K17" s="824"/>
      <c r="L17" s="824"/>
      <c r="M17" s="824"/>
      <c r="N17" s="824"/>
      <c r="O17" s="824"/>
      <c r="P17" s="824"/>
      <c r="Q17" s="824"/>
      <c r="R17" s="825"/>
      <c r="S17" s="936" t="s">
        <v>447</v>
      </c>
      <c r="T17" s="790"/>
      <c r="U17" s="923" t="str">
        <f>IF('E-9-1'!I38='E-9-1'!M18,'E-9-1'!AB18,
IF('E-9-1'!I38='E-9-1'!M20,'E-9-1'!AB20,
IF('E-9-1'!I38='E-9-1'!M22,'E-9-1'!AB22,
IF('E-9-1'!I38='E-9-1'!M24,'E-9-1'!AB24,
IF('E-9-1'!I38='E-9-1'!M26,'E-9-1'!AB26,
IF('E-9-1'!I38='E-9-1'!M28,'E-9-1'!AB28,"Tidak Ditemukan"))))))</f>
        <v>Tidak Ditemukan</v>
      </c>
      <c r="V17" s="764"/>
      <c r="W17" s="764"/>
      <c r="X17" s="764"/>
      <c r="Y17" s="764"/>
      <c r="Z17" s="764"/>
      <c r="AA17" s="765"/>
      <c r="AB17" s="278"/>
      <c r="AC17" s="278"/>
      <c r="AD17" s="278"/>
      <c r="AE17" s="278"/>
      <c r="AF17" s="278"/>
      <c r="AG17" s="278"/>
      <c r="AH17" s="278"/>
    </row>
    <row r="18" spans="2:34" ht="15" customHeight="1" x14ac:dyDescent="0.25">
      <c r="B18" s="929" t="str">
        <f>HYPERLINK("#'"&amp;'EWS DIRECTORY'!$J$184&amp;"'!A1",'EWS DIRECTORY'!$J$184)</f>
        <v>E-9-1-4</v>
      </c>
      <c r="C18" s="761"/>
      <c r="D18" s="761"/>
      <c r="E18" s="761"/>
      <c r="G18" s="84">
        <v>2</v>
      </c>
      <c r="H18" s="926" t="e">
        <f>MASTER!N6</f>
        <v>#N/A</v>
      </c>
      <c r="I18" s="824"/>
      <c r="J18" s="824"/>
      <c r="K18" s="824"/>
      <c r="L18" s="824"/>
      <c r="M18" s="824"/>
      <c r="N18" s="824"/>
      <c r="O18" s="824"/>
      <c r="P18" s="824"/>
      <c r="Q18" s="824"/>
      <c r="R18" s="825"/>
      <c r="S18" s="792"/>
      <c r="T18" s="805"/>
      <c r="U18" s="923" t="str">
        <f>IF('E-9-1'!I38='E-9-1'!M18,'E-9-1'!AG18,
IF('E-9-1'!I38='E-9-1'!M20,'E-9-1'!AG20,
IF('E-9-1'!I38='E-9-1'!M22,'E-9-1'!AG22,
IF('E-9-1'!I38='E-9-1'!M24,'E-9-1'!AG24,
IF('E-9-1'!I38='E-9-1'!M26,'E-9-1'!AG26,
IF('E-9-1'!I38='E-9-1'!M28,'E-9-1'!AG28,"Tidak Ditemukan"))))))</f>
        <v>Tidak Ditemukan</v>
      </c>
      <c r="V18" s="764"/>
      <c r="W18" s="764"/>
      <c r="X18" s="764"/>
      <c r="Y18" s="764"/>
      <c r="Z18" s="764"/>
      <c r="AA18" s="765"/>
      <c r="AB18" s="278"/>
      <c r="AC18" s="278"/>
      <c r="AD18" s="278"/>
      <c r="AE18" s="278"/>
      <c r="AF18" s="278"/>
      <c r="AG18" s="278"/>
      <c r="AH18" s="278"/>
    </row>
    <row r="19" spans="2:34" ht="15" customHeight="1" x14ac:dyDescent="0.25">
      <c r="B19" s="929" t="str">
        <f>HYPERLINK("#'"&amp;'EWS DIRECTORY'!$J$185&amp;"'!A1",'EWS DIRECTORY'!$J$185)</f>
        <v>E-9-1-5</v>
      </c>
      <c r="C19" s="761"/>
      <c r="D19" s="761"/>
      <c r="E19" s="761"/>
      <c r="G19" s="84">
        <v>3</v>
      </c>
      <c r="H19" s="926" t="e">
        <f>MASTER!N7</f>
        <v>#N/A</v>
      </c>
      <c r="I19" s="824"/>
      <c r="J19" s="824"/>
      <c r="K19" s="824"/>
      <c r="L19" s="824"/>
      <c r="M19" s="824"/>
      <c r="N19" s="824"/>
      <c r="O19" s="824"/>
      <c r="P19" s="824"/>
      <c r="Q19" s="824"/>
      <c r="R19" s="825"/>
      <c r="S19" s="792"/>
      <c r="T19" s="805"/>
      <c r="U19" s="923" t="str">
        <f>IF('E-9-1'!I38='E-9-1'!M18,'E-9-1'!AL18,
IF('E-9-1'!I38='E-9-1'!M20,'E-9-1'!AL20,
IF('E-9-1'!I38='E-9-1'!M22,'E-9-1'!AL22,
IF('E-9-1'!I38='E-9-1'!M24,'E-9-1'!AL24,
IF('E-9-1'!I38='E-9-1'!M26,'E-9-1'!AL26,
IF('E-9-1'!I38='E-9-1'!M28,'E-9-1'!AL28,"Tidak Ditemukan"))))))</f>
        <v>Tidak Ditemukan</v>
      </c>
      <c r="V19" s="764"/>
      <c r="W19" s="764"/>
      <c r="X19" s="764"/>
      <c r="Y19" s="764"/>
      <c r="Z19" s="764"/>
      <c r="AA19" s="765"/>
      <c r="AB19" s="278"/>
      <c r="AC19" s="278"/>
      <c r="AD19" s="278"/>
      <c r="AE19" s="278"/>
      <c r="AF19" s="278"/>
      <c r="AG19" s="278"/>
      <c r="AH19" s="278"/>
    </row>
    <row r="20" spans="2:34" ht="15" customHeight="1" x14ac:dyDescent="0.25">
      <c r="B20" s="929" t="str">
        <f>HYPERLINK("#'"&amp;'EWS DIRECTORY'!$J$186&amp;"'!A1",'EWS DIRECTORY'!$J$186)</f>
        <v>E-9-1-6</v>
      </c>
      <c r="C20" s="761"/>
      <c r="D20" s="761"/>
      <c r="E20" s="761"/>
      <c r="G20" s="84">
        <v>4</v>
      </c>
      <c r="H20" s="926" t="e">
        <f>MASTER!N8</f>
        <v>#N/A</v>
      </c>
      <c r="I20" s="824"/>
      <c r="J20" s="824"/>
      <c r="K20" s="824"/>
      <c r="L20" s="824"/>
      <c r="M20" s="824"/>
      <c r="N20" s="824"/>
      <c r="O20" s="824"/>
      <c r="P20" s="824"/>
      <c r="Q20" s="824"/>
      <c r="R20" s="825"/>
      <c r="S20" s="792"/>
      <c r="T20" s="805"/>
      <c r="U20" s="923" t="str">
        <f>IF('E-9-1'!I38='E-9-1'!M18,'E-9-1'!AQ18,
IF('E-9-1'!I38='E-9-1'!M20,'E-9-1'!AQ20,
IF('E-9-1'!I38='E-9-1'!M22,'E-9-1'!AQ22,
IF('E-9-1'!I38='E-9-1'!M24,'E-9-1'!AQ24,
IF('E-9-1'!I38='E-9-1'!M26,'E-9-1'!AQ26,
IF('E-9-1'!I38='E-9-1'!M28,'E-9-1'!AQ28,"Tidak Ditemukan"))))))</f>
        <v>Tidak Ditemukan</v>
      </c>
      <c r="V20" s="764"/>
      <c r="W20" s="764"/>
      <c r="X20" s="764"/>
      <c r="Y20" s="764"/>
      <c r="Z20" s="764"/>
      <c r="AA20" s="765"/>
      <c r="AB20" s="278"/>
      <c r="AC20" s="278"/>
      <c r="AD20" s="278"/>
      <c r="AE20" s="278"/>
      <c r="AF20" s="278"/>
      <c r="AG20" s="278"/>
      <c r="AH20" s="278"/>
    </row>
    <row r="21" spans="2:34" ht="15" customHeight="1" x14ac:dyDescent="0.25">
      <c r="G21" s="84">
        <v>5</v>
      </c>
      <c r="H21" s="926" t="e">
        <f>MASTER!N9</f>
        <v>#N/A</v>
      </c>
      <c r="I21" s="824"/>
      <c r="J21" s="824"/>
      <c r="K21" s="824"/>
      <c r="L21" s="824"/>
      <c r="M21" s="824"/>
      <c r="N21" s="824"/>
      <c r="O21" s="824"/>
      <c r="P21" s="824"/>
      <c r="Q21" s="824"/>
      <c r="R21" s="825"/>
      <c r="S21" s="792"/>
      <c r="T21" s="805"/>
      <c r="U21" s="923" t="str">
        <f>IF('E-9-1'!I38='E-9-1'!M18,'E-9-1'!AV18,
IF('E-9-1'!I38='E-9-1'!M20,'E-9-1'!AV20,
IF('E-9-1'!I38='E-9-1'!M22,'E-9-1'!AV22,
IF('E-9-1'!I38='E-9-1'!M24,'E-9-1'!AV24,
IF('E-9-1'!I38='E-9-1'!M26,'E-9-1'!AV26,
IF('E-9-1'!I38='E-9-1'!M28,'E-9-1'!AV28,"Tidak Ditemukan"))))))</f>
        <v>Tidak Ditemukan</v>
      </c>
      <c r="V21" s="764"/>
      <c r="W21" s="764"/>
      <c r="X21" s="764"/>
      <c r="Y21" s="764"/>
      <c r="Z21" s="764"/>
      <c r="AA21" s="765"/>
      <c r="AB21" s="278"/>
      <c r="AC21" s="278"/>
      <c r="AD21" s="278"/>
      <c r="AE21" s="278"/>
      <c r="AF21" s="278"/>
      <c r="AG21" s="278"/>
      <c r="AH21" s="278"/>
    </row>
    <row r="22" spans="2:34" ht="15" customHeight="1" x14ac:dyDescent="0.25">
      <c r="G22" s="84">
        <v>6</v>
      </c>
      <c r="H22" s="926" t="e">
        <f>MASTER!N10</f>
        <v>#N/A</v>
      </c>
      <c r="I22" s="824"/>
      <c r="J22" s="824"/>
      <c r="K22" s="824"/>
      <c r="L22" s="824"/>
      <c r="M22" s="824"/>
      <c r="N22" s="824"/>
      <c r="O22" s="824"/>
      <c r="P22" s="824"/>
      <c r="Q22" s="824"/>
      <c r="R22" s="825"/>
      <c r="S22" s="792"/>
      <c r="T22" s="805"/>
      <c r="U22" s="923" t="str">
        <f>IF('E-9-1'!I38='E-9-1'!M18,'E-9-1'!BA18,
IF('E-9-1'!I38='E-9-1'!M20,'E-9-1'!BA20,
IF('E-9-1'!I38='E-9-1'!M22,'E-9-1'!BA22,
IF('E-9-1'!I38='E-9-1'!M24,'E-9-1'!BA24,
IF('E-9-1'!I38='E-9-1'!M26,'E-9-1'!BA26,
IF('E-9-1'!I38='E-9-1'!M28,'E-9-1'!BA28,"Tidak Ditemukan"))))))</f>
        <v>Tidak Ditemukan</v>
      </c>
      <c r="V22" s="764"/>
      <c r="W22" s="764"/>
      <c r="X22" s="764"/>
      <c r="Y22" s="764"/>
      <c r="Z22" s="764"/>
      <c r="AA22" s="765"/>
      <c r="AB22" s="278"/>
      <c r="AC22" s="278"/>
      <c r="AD22" s="278"/>
      <c r="AE22" s="278"/>
      <c r="AF22" s="278"/>
      <c r="AG22" s="278"/>
      <c r="AH22" s="278"/>
    </row>
    <row r="23" spans="2:34" ht="15" customHeight="1" x14ac:dyDescent="0.25">
      <c r="G23" s="84">
        <v>7</v>
      </c>
      <c r="H23" s="926" t="e">
        <f>MASTER!N11</f>
        <v>#N/A</v>
      </c>
      <c r="I23" s="824"/>
      <c r="J23" s="824"/>
      <c r="K23" s="824"/>
      <c r="L23" s="824"/>
      <c r="M23" s="824"/>
      <c r="N23" s="824"/>
      <c r="O23" s="824"/>
      <c r="P23" s="824"/>
      <c r="Q23" s="824"/>
      <c r="R23" s="825"/>
      <c r="S23" s="792"/>
      <c r="T23" s="805"/>
      <c r="U23" s="923" t="str">
        <f>IF('E-9-1'!I38='E-9-1'!M18,'E-9-1'!BF18,
IF('E-9-1'!I38='E-9-1'!M20,'E-9-1'!BF20,
IF('E-9-1'!I38='E-9-1'!M22,'E-9-1'!BF22,
IF('E-9-1'!I38='E-9-1'!M24,'E-9-1'!BF24,
IF('E-9-1'!I38='E-9-1'!M26,'E-9-1'!BF26,
IF('E-9-1'!I38='E-9-1'!M28,'E-9-1'!BF28,"Tidak Ditemukan"))))))</f>
        <v>Tidak Ditemukan</v>
      </c>
      <c r="V23" s="764"/>
      <c r="W23" s="764"/>
      <c r="X23" s="764"/>
      <c r="Y23" s="764"/>
      <c r="Z23" s="764"/>
      <c r="AA23" s="765"/>
      <c r="AB23" s="278"/>
      <c r="AC23" s="278"/>
      <c r="AD23" s="278"/>
      <c r="AE23" s="278"/>
      <c r="AF23" s="278"/>
      <c r="AG23" s="278"/>
      <c r="AH23" s="278"/>
    </row>
    <row r="24" spans="2:34" ht="15" customHeight="1" x14ac:dyDescent="0.25">
      <c r="G24" s="84">
        <v>8</v>
      </c>
      <c r="H24" s="926" t="e">
        <f>MASTER!N12</f>
        <v>#N/A</v>
      </c>
      <c r="I24" s="824"/>
      <c r="J24" s="824"/>
      <c r="K24" s="824"/>
      <c r="L24" s="824"/>
      <c r="M24" s="824"/>
      <c r="N24" s="824"/>
      <c r="O24" s="824"/>
      <c r="P24" s="824"/>
      <c r="Q24" s="824"/>
      <c r="R24" s="825"/>
      <c r="S24" s="792"/>
      <c r="T24" s="805"/>
      <c r="U24" s="923" t="str">
        <f>IF('E-9-1'!I38='E-9-1'!M18,'E-9-1'!BK18,
IF('E-9-1'!I38='E-9-1'!M20,'E-9-1'!BK20,
IF('E-9-1'!I38='E-9-1'!M22,'E-9-1'!BK22,
IF('E-9-1'!I38='E-9-1'!M24,'E-9-1'!BK24,
IF('E-9-1'!I38='E-9-1'!M26,'E-9-1'!BK26,
IF('E-9-1'!I38='E-9-1'!M28,'E-9-1'!BK28,"Tidak Ditemukan"))))))</f>
        <v>Tidak Ditemukan</v>
      </c>
      <c r="V24" s="764"/>
      <c r="W24" s="764"/>
      <c r="X24" s="764"/>
      <c r="Y24" s="764"/>
      <c r="Z24" s="764"/>
      <c r="AA24" s="765"/>
      <c r="AB24" s="278"/>
      <c r="AC24" s="278"/>
      <c r="AD24" s="278"/>
      <c r="AE24" s="278"/>
      <c r="AF24" s="278"/>
      <c r="AG24" s="278"/>
      <c r="AH24" s="278"/>
    </row>
    <row r="25" spans="2:34" ht="15" customHeight="1" x14ac:dyDescent="0.25">
      <c r="G25" s="84">
        <v>9</v>
      </c>
      <c r="H25" s="926" t="e">
        <f>MASTER!N13</f>
        <v>#N/A</v>
      </c>
      <c r="I25" s="824"/>
      <c r="J25" s="824"/>
      <c r="K25" s="824"/>
      <c r="L25" s="824"/>
      <c r="M25" s="824"/>
      <c r="N25" s="824"/>
      <c r="O25" s="824"/>
      <c r="P25" s="824"/>
      <c r="Q25" s="824"/>
      <c r="R25" s="825"/>
      <c r="S25" s="792"/>
      <c r="T25" s="805"/>
      <c r="U25" s="923" t="str">
        <f>IF('E-9-1'!I38='E-9-1'!M18,'E-9-1'!BP18,
IF('E-9-1'!I38='E-9-1'!M20,'E-9-1'!BP20,
IF('E-9-1'!I38='E-9-1'!M22,'E-9-1'!BP22,
IF('E-9-1'!I38='E-9-1'!M24,'E-9-1'!BP24,
IF('E-9-1'!I38='E-9-1'!M26,'E-9-1'!BP26,
IF('E-9-1'!I38='E-9-1'!M28,'E-9-1'!BP28,"Tidak Ditemukan"))))))</f>
        <v>Tidak Ditemukan</v>
      </c>
      <c r="V25" s="764"/>
      <c r="W25" s="764"/>
      <c r="X25" s="764"/>
      <c r="Y25" s="764"/>
      <c r="Z25" s="764"/>
      <c r="AA25" s="765"/>
      <c r="AB25" s="278"/>
      <c r="AC25" s="278"/>
      <c r="AD25" s="278"/>
      <c r="AE25" s="278"/>
      <c r="AF25" s="278"/>
      <c r="AG25" s="278"/>
      <c r="AH25" s="278"/>
    </row>
    <row r="26" spans="2:34" ht="15" customHeight="1" x14ac:dyDescent="0.25">
      <c r="G26" s="84">
        <v>10</v>
      </c>
      <c r="H26" s="926" t="e">
        <f>MASTER!N14</f>
        <v>#N/A</v>
      </c>
      <c r="I26" s="824"/>
      <c r="J26" s="824"/>
      <c r="K26" s="824"/>
      <c r="L26" s="824"/>
      <c r="M26" s="824"/>
      <c r="N26" s="824"/>
      <c r="O26" s="824"/>
      <c r="P26" s="824"/>
      <c r="Q26" s="824"/>
      <c r="R26" s="825"/>
      <c r="S26" s="792"/>
      <c r="T26" s="805"/>
      <c r="U26" s="923" t="str">
        <f>IF('E-9-1'!I38='E-9-1'!M18,'E-9-1'!BU18,
IF('E-9-1'!I38='E-9-1'!M20,'E-9-1'!BU20,
IF('E-9-1'!I38='E-9-1'!M22,'E-9-1'!BU22,
IF('E-9-1'!I38='E-9-1'!M24,'E-9-1'!BU24,
IF('E-9-1'!I38='E-9-1'!M26,'E-9-1'!BU26,
IF('E-9-1'!I38='E-9-1'!M28,'E-9-1'!BU28,"Tidak Ditemukan"))))))</f>
        <v>Tidak Ditemukan</v>
      </c>
      <c r="V26" s="764"/>
      <c r="W26" s="764"/>
      <c r="X26" s="764"/>
      <c r="Y26" s="764"/>
      <c r="Z26" s="764"/>
      <c r="AA26" s="765"/>
      <c r="AB26" s="278"/>
      <c r="AC26" s="278"/>
      <c r="AD26" s="278"/>
      <c r="AE26" s="278"/>
      <c r="AF26" s="278"/>
      <c r="AG26" s="278"/>
      <c r="AH26" s="278"/>
    </row>
    <row r="27" spans="2:34" ht="15" customHeight="1" x14ac:dyDescent="0.25">
      <c r="G27" s="84">
        <v>11</v>
      </c>
      <c r="H27" s="926" t="e">
        <f>MASTER!N15</f>
        <v>#N/A</v>
      </c>
      <c r="I27" s="824"/>
      <c r="J27" s="824"/>
      <c r="K27" s="824"/>
      <c r="L27" s="824"/>
      <c r="M27" s="824"/>
      <c r="N27" s="824"/>
      <c r="O27" s="824"/>
      <c r="P27" s="824"/>
      <c r="Q27" s="824"/>
      <c r="R27" s="825"/>
      <c r="S27" s="792"/>
      <c r="T27" s="805"/>
      <c r="U27" s="923" t="str">
        <f>IF('E-9-1'!I38='E-9-1'!M18,'E-9-1'!BZ18,
IF('E-9-1'!I38='E-9-1'!M20,'E-9-1'!BZ20,
IF('E-9-1'!I38='E-9-1'!M22,'E-9-1'!BZ22,
IF('E-9-1'!I38='E-9-1'!M24,'E-9-1'!BZ24,
IF('E-9-1'!I38='E-9-1'!M26,'E-9-1'!BZ26,
IF('E-9-1'!I38='E-9-1'!M28,'E-9-1'!BZ28,"Tidak Ditemukan"))))))</f>
        <v>Tidak Ditemukan</v>
      </c>
      <c r="V27" s="764"/>
      <c r="W27" s="764"/>
      <c r="X27" s="764"/>
      <c r="Y27" s="764"/>
      <c r="Z27" s="764"/>
      <c r="AA27" s="765"/>
      <c r="AB27" s="278"/>
      <c r="AC27" s="278"/>
      <c r="AD27" s="278"/>
      <c r="AE27" s="278"/>
      <c r="AF27" s="278"/>
      <c r="AG27" s="278"/>
      <c r="AH27" s="278"/>
    </row>
    <row r="28" spans="2:34" ht="15" customHeight="1" x14ac:dyDescent="0.25">
      <c r="B28" s="760"/>
      <c r="C28" s="761"/>
      <c r="D28" s="761"/>
      <c r="E28" s="761"/>
      <c r="G28" s="84">
        <v>12</v>
      </c>
      <c r="H28" s="926" t="e">
        <f>MASTER!N16</f>
        <v>#N/A</v>
      </c>
      <c r="I28" s="824"/>
      <c r="J28" s="824"/>
      <c r="K28" s="824"/>
      <c r="L28" s="824"/>
      <c r="M28" s="824"/>
      <c r="N28" s="824"/>
      <c r="O28" s="824"/>
      <c r="P28" s="824"/>
      <c r="Q28" s="824"/>
      <c r="R28" s="825"/>
      <c r="S28" s="792"/>
      <c r="T28" s="805"/>
      <c r="U28" s="923" t="str">
        <f>IF('E-9-1'!I38='E-9-1'!M18,'E-9-1'!CE18,
IF('E-9-1'!I38='E-9-1'!M20,'E-9-1'!CE20,
IF('E-9-1'!I38='E-9-1'!M22,'E-9-1'!CE22,
IF('E-9-1'!I38='E-9-1'!M24,'E-9-1'!CE24,
IF('E-9-1'!I38='E-9-1'!M26,'E-9-1'!CE26,
IF('E-9-1'!I38='E-9-1'!M28,'E-9-1'!CE28,"Tidak Ditemukan"))))))</f>
        <v>Tidak Ditemukan</v>
      </c>
      <c r="V28" s="764"/>
      <c r="W28" s="764"/>
      <c r="X28" s="764"/>
      <c r="Y28" s="764"/>
      <c r="Z28" s="764"/>
      <c r="AA28" s="765"/>
      <c r="AB28" s="278"/>
      <c r="AC28" s="278"/>
      <c r="AD28" s="278"/>
      <c r="AE28" s="278"/>
      <c r="AF28" s="278"/>
      <c r="AG28" s="278"/>
      <c r="AH28" s="278"/>
    </row>
    <row r="29" spans="2:34" ht="15" customHeight="1" x14ac:dyDescent="0.25">
      <c r="G29" s="392"/>
      <c r="H29" s="933" t="s">
        <v>1769</v>
      </c>
      <c r="I29" s="824"/>
      <c r="J29" s="824"/>
      <c r="K29" s="824"/>
      <c r="L29" s="824"/>
      <c r="M29" s="824"/>
      <c r="N29" s="824"/>
      <c r="O29" s="824"/>
      <c r="P29" s="824"/>
      <c r="Q29" s="824"/>
      <c r="R29" s="825"/>
      <c r="S29" s="794"/>
      <c r="T29" s="807"/>
      <c r="U29" s="923" t="str">
        <f>IF('E-9-1'!I38='E-9-1'!M18,'E-9-1'!CJ18,
IF('E-9-1'!I38='E-9-1'!M20,'E-9-1'!CJ20,
IF('E-9-1'!I38='E-9-1'!M22,'E-9-1'!CJ22,
IF('E-9-1'!I38='E-9-1'!M24,'E-9-1'!CJ24,
IF('E-9-1'!I38='E-9-1'!M26,'E-9-1'!CJ26,
IF('E-9-1'!I38='E-9-1'!M28,'E-9-1'!CJ28,"Tidak Ditemukan"))))))</f>
        <v>Tidak Ditemukan</v>
      </c>
      <c r="V29" s="764"/>
      <c r="W29" s="764"/>
      <c r="X29" s="764"/>
      <c r="Y29" s="764"/>
      <c r="Z29" s="764"/>
      <c r="AA29" s="765"/>
      <c r="AB29" s="278"/>
      <c r="AC29" s="278"/>
      <c r="AD29" s="278"/>
      <c r="AE29" s="278"/>
      <c r="AF29" s="278"/>
      <c r="AG29" s="278"/>
      <c r="AH29" s="278"/>
    </row>
    <row r="30" spans="2:34" ht="15" customHeight="1" x14ac:dyDescent="0.25">
      <c r="B30" s="760"/>
      <c r="C30" s="761"/>
      <c r="D30" s="761"/>
      <c r="E30" s="761"/>
      <c r="G30" s="124"/>
      <c r="H30" s="938" t="s">
        <v>1770</v>
      </c>
      <c r="I30" s="824"/>
      <c r="J30" s="824"/>
      <c r="K30" s="824"/>
      <c r="L30" s="824"/>
      <c r="M30" s="824"/>
      <c r="N30" s="824"/>
      <c r="O30" s="824"/>
      <c r="P30" s="824"/>
      <c r="Q30" s="824"/>
      <c r="R30" s="825"/>
      <c r="S30" s="935"/>
      <c r="T30" s="765"/>
      <c r="U30" s="923">
        <f>IF(ISNUMBER(U29),IF(U29&gt;0,U29,SUM(U17:U28)),0)</f>
        <v>0</v>
      </c>
      <c r="V30" s="764"/>
      <c r="W30" s="764"/>
      <c r="X30" s="764"/>
      <c r="Y30" s="764"/>
      <c r="Z30" s="764"/>
      <c r="AA30" s="765"/>
      <c r="AB30" s="278"/>
      <c r="AC30" s="278"/>
      <c r="AD30" s="278"/>
      <c r="AE30" s="278"/>
      <c r="AF30" s="278"/>
      <c r="AG30" s="278"/>
      <c r="AH30" s="278"/>
    </row>
    <row r="31" spans="2:34" ht="15" customHeight="1" x14ac:dyDescent="0.25">
      <c r="G31" s="124"/>
      <c r="H31" s="124"/>
      <c r="I31" s="124"/>
      <c r="J31" s="300"/>
      <c r="K31" s="300"/>
      <c r="L31" s="300"/>
      <c r="M31" s="300"/>
      <c r="N31" s="300"/>
      <c r="O31" s="300"/>
      <c r="P31" s="300"/>
      <c r="Q31" s="300"/>
      <c r="R31" s="300"/>
      <c r="S31" s="300"/>
      <c r="T31" s="301"/>
      <c r="U31" s="515"/>
      <c r="V31" s="515"/>
      <c r="W31" s="515"/>
      <c r="X31" s="515"/>
      <c r="Y31" s="515"/>
      <c r="Z31" s="516"/>
      <c r="AA31" s="516"/>
      <c r="AB31" s="278"/>
      <c r="AC31" s="278"/>
      <c r="AD31" s="278"/>
      <c r="AE31" s="278"/>
      <c r="AF31" s="278"/>
      <c r="AG31" s="278"/>
      <c r="AH31" s="278"/>
    </row>
    <row r="32" spans="2:34" ht="15" customHeight="1" x14ac:dyDescent="0.25">
      <c r="B32" s="760"/>
      <c r="C32" s="761"/>
      <c r="D32" s="761"/>
      <c r="E32" s="761"/>
      <c r="G32" s="124"/>
      <c r="H32" s="297" t="s">
        <v>1771</v>
      </c>
      <c r="I32" s="298"/>
      <c r="J32" s="299"/>
      <c r="K32" s="299"/>
      <c r="L32" s="299"/>
      <c r="M32" s="299"/>
      <c r="N32" s="299"/>
      <c r="O32" s="299"/>
      <c r="P32" s="299"/>
      <c r="Q32" s="299"/>
      <c r="R32" s="299"/>
      <c r="S32" s="299"/>
      <c r="T32" s="302"/>
      <c r="U32" s="923">
        <f>'MAIN LEVEL'!$AB$44</f>
        <v>0</v>
      </c>
      <c r="V32" s="764"/>
      <c r="W32" s="764"/>
      <c r="X32" s="764"/>
      <c r="Y32" s="764"/>
      <c r="Z32" s="764"/>
      <c r="AA32" s="765"/>
      <c r="AB32" s="278"/>
      <c r="AC32" s="278"/>
      <c r="AD32" s="278"/>
      <c r="AE32" s="278"/>
      <c r="AF32" s="278"/>
      <c r="AG32" s="278"/>
      <c r="AH32" s="278"/>
    </row>
    <row r="33" spans="2:34" ht="15" customHeight="1" x14ac:dyDescent="0.25">
      <c r="G33" s="124"/>
      <c r="H33" s="297" t="s">
        <v>1772</v>
      </c>
      <c r="I33" s="298"/>
      <c r="J33" s="299"/>
      <c r="K33" s="299"/>
      <c r="L33" s="299"/>
      <c r="M33" s="299"/>
      <c r="N33" s="299"/>
      <c r="O33" s="299"/>
      <c r="P33" s="299"/>
      <c r="Q33" s="299"/>
      <c r="R33" s="299"/>
      <c r="S33" s="299"/>
      <c r="T33" s="302"/>
      <c r="U33" s="923">
        <f>U30-U32</f>
        <v>0</v>
      </c>
      <c r="V33" s="764"/>
      <c r="W33" s="764"/>
      <c r="X33" s="764"/>
      <c r="Y33" s="764"/>
      <c r="Z33" s="764"/>
      <c r="AA33" s="765"/>
      <c r="AB33" s="278"/>
      <c r="AC33" s="278"/>
      <c r="AD33" s="278"/>
      <c r="AE33" s="278"/>
      <c r="AF33" s="278"/>
      <c r="AG33" s="278"/>
      <c r="AH33" s="278"/>
    </row>
    <row r="34" spans="2:34" ht="15" customHeight="1" x14ac:dyDescent="0.25">
      <c r="B34" s="760"/>
      <c r="C34" s="761"/>
      <c r="D34" s="761"/>
      <c r="E34" s="761"/>
      <c r="G34" s="124"/>
      <c r="H34" s="124"/>
      <c r="I34" s="124"/>
      <c r="J34" s="124"/>
      <c r="K34" s="124"/>
      <c r="L34" s="124"/>
      <c r="M34" s="124"/>
      <c r="N34" s="124"/>
      <c r="O34" s="124"/>
      <c r="P34" s="124"/>
      <c r="Q34" s="124"/>
      <c r="R34" s="124"/>
      <c r="S34" s="124"/>
      <c r="T34" s="124"/>
      <c r="U34" s="124"/>
      <c r="V34" s="124"/>
      <c r="W34" s="124"/>
      <c r="X34" s="124"/>
      <c r="Y34" s="278"/>
      <c r="Z34" s="278"/>
      <c r="AA34" s="278"/>
      <c r="AB34" s="278"/>
      <c r="AC34" s="278"/>
      <c r="AD34" s="278"/>
      <c r="AE34" s="278"/>
      <c r="AF34" s="278"/>
      <c r="AG34" s="278"/>
      <c r="AH34" s="278"/>
    </row>
    <row r="35" spans="2:34" ht="15" customHeight="1" x14ac:dyDescent="0.25">
      <c r="G35" s="278"/>
      <c r="H35" s="278"/>
      <c r="I35" s="278"/>
      <c r="J35" s="278"/>
      <c r="K35" s="278"/>
      <c r="L35" s="278"/>
      <c r="M35" s="278"/>
      <c r="N35" s="278"/>
      <c r="O35" s="278"/>
      <c r="P35" s="278"/>
      <c r="Q35" s="278"/>
      <c r="R35" s="278"/>
      <c r="S35" s="278"/>
      <c r="T35" s="278"/>
      <c r="U35" s="278"/>
      <c r="V35" s="278"/>
      <c r="W35" s="278"/>
      <c r="X35" s="278"/>
      <c r="Y35" s="278"/>
      <c r="Z35" s="278"/>
      <c r="AA35" s="278"/>
      <c r="AB35" s="278"/>
      <c r="AC35" s="278"/>
      <c r="AD35" s="278"/>
      <c r="AE35" s="278"/>
      <c r="AF35" s="278"/>
      <c r="AG35" s="278"/>
      <c r="AH35" s="278"/>
    </row>
    <row r="36" spans="2:34" ht="15" customHeight="1" x14ac:dyDescent="0.25">
      <c r="B36" s="760"/>
      <c r="C36" s="761"/>
      <c r="D36" s="761"/>
      <c r="E36" s="761"/>
      <c r="G36" s="801" t="s">
        <v>1507</v>
      </c>
      <c r="H36" s="764"/>
      <c r="I36" s="764"/>
      <c r="J36" s="764"/>
      <c r="K36" s="764"/>
      <c r="L36" s="764"/>
      <c r="M36" s="764"/>
      <c r="N36" s="764"/>
      <c r="O36" s="764"/>
      <c r="P36" s="764"/>
      <c r="Q36" s="764"/>
      <c r="R36" s="764"/>
      <c r="S36" s="764"/>
      <c r="T36" s="764"/>
      <c r="U36" s="795" t="s">
        <v>1704</v>
      </c>
      <c r="V36" s="764"/>
      <c r="W36" s="764"/>
      <c r="X36" s="764"/>
      <c r="Y36" s="764"/>
      <c r="Z36" s="764"/>
      <c r="AA36" s="764"/>
      <c r="AB36" s="764"/>
      <c r="AC36" s="764"/>
      <c r="AD36" s="764"/>
      <c r="AE36" s="764"/>
      <c r="AF36" s="764"/>
      <c r="AG36" s="764"/>
      <c r="AH36" s="796"/>
    </row>
    <row r="37" spans="2:34" ht="15" customHeight="1" x14ac:dyDescent="0.25">
      <c r="G37" s="793" t="s">
        <v>796</v>
      </c>
      <c r="H37" s="794"/>
      <c r="I37" s="794"/>
      <c r="J37" s="794"/>
      <c r="K37" s="794"/>
      <c r="L37" s="794"/>
      <c r="M37" s="801" t="s">
        <v>1511</v>
      </c>
      <c r="N37" s="764"/>
      <c r="O37" s="764"/>
      <c r="P37" s="764"/>
      <c r="Q37" s="802" t="s">
        <v>1510</v>
      </c>
      <c r="R37" s="764"/>
      <c r="S37" s="764"/>
      <c r="T37" s="765"/>
      <c r="U37" s="793" t="s">
        <v>796</v>
      </c>
      <c r="V37" s="794"/>
      <c r="W37" s="794"/>
      <c r="X37" s="794"/>
      <c r="Y37" s="794"/>
      <c r="Z37" s="794"/>
      <c r="AA37" s="801" t="s">
        <v>1511</v>
      </c>
      <c r="AB37" s="764"/>
      <c r="AC37" s="764"/>
      <c r="AD37" s="764"/>
      <c r="AE37" s="802" t="s">
        <v>1510</v>
      </c>
      <c r="AF37" s="764"/>
      <c r="AG37" s="764"/>
      <c r="AH37" s="765"/>
    </row>
    <row r="38" spans="2:34" ht="15" customHeight="1" x14ac:dyDescent="0.25">
      <c r="G38" s="788"/>
      <c r="H38" s="789"/>
      <c r="I38" s="789"/>
      <c r="J38" s="789"/>
      <c r="K38" s="789"/>
      <c r="L38" s="790"/>
      <c r="M38" s="788"/>
      <c r="N38" s="789"/>
      <c r="O38" s="789"/>
      <c r="P38" s="790"/>
      <c r="Q38" s="788"/>
      <c r="R38" s="789"/>
      <c r="S38" s="789"/>
      <c r="T38" s="790"/>
      <c r="U38" s="788"/>
      <c r="V38" s="789"/>
      <c r="W38" s="789"/>
      <c r="X38" s="789"/>
      <c r="Y38" s="789"/>
      <c r="Z38" s="790"/>
      <c r="AA38" s="788"/>
      <c r="AB38" s="789"/>
      <c r="AC38" s="789"/>
      <c r="AD38" s="790"/>
      <c r="AE38" s="788"/>
      <c r="AF38" s="789"/>
      <c r="AG38" s="789"/>
      <c r="AH38" s="790"/>
    </row>
    <row r="39" spans="2:34" ht="15" customHeight="1" x14ac:dyDescent="0.25">
      <c r="G39" s="283"/>
      <c r="H39" s="124"/>
      <c r="I39" s="124"/>
      <c r="J39" s="124"/>
      <c r="K39" s="124"/>
      <c r="L39" s="124"/>
      <c r="M39" s="283"/>
      <c r="N39" s="124"/>
      <c r="O39" s="124"/>
      <c r="P39" s="124"/>
      <c r="Q39" s="283"/>
      <c r="R39" s="124"/>
      <c r="S39" s="124"/>
      <c r="T39" s="125"/>
      <c r="U39" s="124"/>
      <c r="V39" s="124"/>
      <c r="W39" s="124"/>
      <c r="X39" s="124"/>
      <c r="Y39" s="124"/>
      <c r="Z39" s="124"/>
      <c r="AA39" s="283"/>
      <c r="AB39" s="124"/>
      <c r="AC39" s="124"/>
      <c r="AD39" s="125"/>
      <c r="AE39" s="283"/>
      <c r="AF39" s="124"/>
      <c r="AG39" s="124"/>
      <c r="AH39" s="125"/>
    </row>
    <row r="40" spans="2:34" ht="15" customHeight="1" x14ac:dyDescent="0.25">
      <c r="G40" s="283"/>
      <c r="H40" s="124"/>
      <c r="I40" s="124"/>
      <c r="J40" s="124"/>
      <c r="K40" s="124"/>
      <c r="L40" s="124"/>
      <c r="M40" s="283"/>
      <c r="N40" s="124"/>
      <c r="O40" s="124"/>
      <c r="P40" s="124"/>
      <c r="Q40" s="283"/>
      <c r="R40" s="124"/>
      <c r="S40" s="124"/>
      <c r="T40" s="125"/>
      <c r="U40" s="124"/>
      <c r="V40" s="124"/>
      <c r="W40" s="124"/>
      <c r="X40" s="124"/>
      <c r="Y40" s="124"/>
      <c r="Z40" s="124"/>
      <c r="AA40" s="283"/>
      <c r="AB40" s="124"/>
      <c r="AC40" s="124"/>
      <c r="AD40" s="125"/>
      <c r="AE40" s="283"/>
      <c r="AF40" s="124"/>
      <c r="AG40" s="124"/>
      <c r="AH40" s="125"/>
    </row>
    <row r="41" spans="2:34" ht="15" customHeight="1" x14ac:dyDescent="0.25">
      <c r="G41" s="283"/>
      <c r="H41" s="124"/>
      <c r="I41" s="124"/>
      <c r="J41" s="124"/>
      <c r="K41" s="124"/>
      <c r="L41" s="124"/>
      <c r="M41" s="283"/>
      <c r="N41" s="124"/>
      <c r="O41" s="124"/>
      <c r="P41" s="124"/>
      <c r="Q41" s="283"/>
      <c r="R41" s="124"/>
      <c r="S41" s="124"/>
      <c r="T41" s="125"/>
      <c r="U41" s="124"/>
      <c r="V41" s="124"/>
      <c r="W41" s="124"/>
      <c r="X41" s="124"/>
      <c r="Y41" s="124"/>
      <c r="Z41" s="124"/>
      <c r="AA41" s="283"/>
      <c r="AB41" s="124"/>
      <c r="AC41" s="124"/>
      <c r="AD41" s="125"/>
      <c r="AE41" s="283"/>
      <c r="AF41" s="124"/>
      <c r="AG41" s="124"/>
      <c r="AH41" s="125"/>
    </row>
    <row r="42" spans="2:34" ht="15" customHeight="1" x14ac:dyDescent="0.25">
      <c r="G42" s="283"/>
      <c r="H42" s="124"/>
      <c r="I42" s="124"/>
      <c r="J42" s="124"/>
      <c r="K42" s="124"/>
      <c r="L42" s="124"/>
      <c r="M42" s="283"/>
      <c r="N42" s="124"/>
      <c r="O42" s="124"/>
      <c r="P42" s="124"/>
      <c r="Q42" s="283"/>
      <c r="R42" s="124"/>
      <c r="S42" s="124"/>
      <c r="T42" s="125"/>
      <c r="U42" s="124"/>
      <c r="V42" s="124"/>
      <c r="W42" s="124"/>
      <c r="X42" s="124"/>
      <c r="Y42" s="124"/>
      <c r="Z42" s="124"/>
      <c r="AA42" s="283"/>
      <c r="AB42" s="124"/>
      <c r="AC42" s="124"/>
      <c r="AD42" s="125"/>
      <c r="AE42" s="283"/>
      <c r="AF42" s="124"/>
      <c r="AG42" s="124"/>
      <c r="AH42" s="125"/>
    </row>
    <row r="43" spans="2:34" ht="15" customHeight="1" x14ac:dyDescent="0.25">
      <c r="G43" s="283"/>
      <c r="H43" s="124"/>
      <c r="I43" s="124"/>
      <c r="J43" s="124"/>
      <c r="K43" s="124"/>
      <c r="L43" s="124"/>
      <c r="M43" s="283"/>
      <c r="N43" s="124"/>
      <c r="O43" s="124"/>
      <c r="P43" s="124"/>
      <c r="Q43" s="283"/>
      <c r="R43" s="124"/>
      <c r="S43" s="124"/>
      <c r="T43" s="125"/>
      <c r="U43" s="124"/>
      <c r="V43" s="124"/>
      <c r="W43" s="124"/>
      <c r="X43" s="124"/>
      <c r="Y43" s="124"/>
      <c r="Z43" s="124"/>
      <c r="AA43" s="283"/>
      <c r="AB43" s="124"/>
      <c r="AC43" s="124"/>
      <c r="AD43" s="125"/>
      <c r="AE43" s="283"/>
      <c r="AF43" s="124"/>
      <c r="AG43" s="124"/>
      <c r="AH43" s="125"/>
    </row>
    <row r="44" spans="2:34" ht="15" customHeight="1" x14ac:dyDescent="0.25">
      <c r="G44" s="283"/>
      <c r="H44" s="124"/>
      <c r="I44" s="124"/>
      <c r="J44" s="124"/>
      <c r="K44" s="124"/>
      <c r="L44" s="124"/>
      <c r="M44" s="283"/>
      <c r="N44" s="124"/>
      <c r="O44" s="124"/>
      <c r="P44" s="124"/>
      <c r="Q44" s="283"/>
      <c r="R44" s="124"/>
      <c r="S44" s="124"/>
      <c r="T44" s="125"/>
      <c r="U44" s="124"/>
      <c r="V44" s="124"/>
      <c r="W44" s="124"/>
      <c r="X44" s="124"/>
      <c r="Y44" s="124"/>
      <c r="Z44" s="124"/>
      <c r="AA44" s="283"/>
      <c r="AB44" s="124"/>
      <c r="AC44" s="124"/>
      <c r="AD44" s="125"/>
      <c r="AE44" s="283"/>
      <c r="AF44" s="124"/>
      <c r="AG44" s="124"/>
      <c r="AH44" s="125"/>
    </row>
    <row r="45" spans="2:34" ht="15" customHeight="1" x14ac:dyDescent="0.25">
      <c r="G45" s="283"/>
      <c r="H45" s="124"/>
      <c r="I45" s="124"/>
      <c r="J45" s="124"/>
      <c r="K45" s="124"/>
      <c r="L45" s="124"/>
      <c r="M45" s="283"/>
      <c r="N45" s="124"/>
      <c r="O45" s="124"/>
      <c r="P45" s="124"/>
      <c r="Q45" s="283"/>
      <c r="R45" s="124"/>
      <c r="S45" s="124"/>
      <c r="T45" s="125"/>
      <c r="U45" s="124"/>
      <c r="V45" s="124"/>
      <c r="W45" s="124"/>
      <c r="X45" s="124"/>
      <c r="Y45" s="124"/>
      <c r="Z45" s="124"/>
      <c r="AA45" s="283"/>
      <c r="AB45" s="124"/>
      <c r="AC45" s="124"/>
      <c r="AD45" s="125"/>
      <c r="AE45" s="283"/>
      <c r="AF45" s="124"/>
      <c r="AG45" s="124"/>
      <c r="AH45" s="125"/>
    </row>
    <row r="46" spans="2:34" ht="15" customHeight="1" x14ac:dyDescent="0.25">
      <c r="G46" s="283"/>
      <c r="H46" s="124"/>
      <c r="I46" s="124"/>
      <c r="J46" s="124"/>
      <c r="K46" s="124"/>
      <c r="L46" s="124"/>
      <c r="M46" s="283"/>
      <c r="N46" s="124"/>
      <c r="O46" s="124"/>
      <c r="P46" s="124"/>
      <c r="Q46" s="283"/>
      <c r="R46" s="124"/>
      <c r="S46" s="124"/>
      <c r="T46" s="125"/>
      <c r="U46" s="124"/>
      <c r="V46" s="124"/>
      <c r="W46" s="124"/>
      <c r="X46" s="124"/>
      <c r="Y46" s="124"/>
      <c r="Z46" s="124"/>
      <c r="AA46" s="283"/>
      <c r="AB46" s="124"/>
      <c r="AC46" s="124"/>
      <c r="AD46" s="125"/>
      <c r="AE46" s="283"/>
      <c r="AF46" s="124"/>
      <c r="AG46" s="124"/>
      <c r="AH46" s="125"/>
    </row>
    <row r="47" spans="2:34" ht="15" customHeight="1" x14ac:dyDescent="0.25">
      <c r="G47" s="283"/>
      <c r="H47" s="124"/>
      <c r="I47" s="124"/>
      <c r="J47" s="124"/>
      <c r="K47" s="124"/>
      <c r="L47" s="124"/>
      <c r="M47" s="283"/>
      <c r="N47" s="124"/>
      <c r="O47" s="124"/>
      <c r="P47" s="124"/>
      <c r="Q47" s="283"/>
      <c r="R47" s="124"/>
      <c r="S47" s="124"/>
      <c r="T47" s="125"/>
      <c r="U47" s="124"/>
      <c r="V47" s="124"/>
      <c r="W47" s="124"/>
      <c r="X47" s="124"/>
      <c r="Y47" s="124"/>
      <c r="Z47" s="124"/>
      <c r="AA47" s="283"/>
      <c r="AB47" s="124"/>
      <c r="AC47" s="124"/>
      <c r="AD47" s="125"/>
      <c r="AE47" s="283"/>
      <c r="AF47" s="124"/>
      <c r="AG47" s="124"/>
      <c r="AH47" s="125"/>
    </row>
    <row r="48" spans="2:34" ht="15" customHeight="1" x14ac:dyDescent="0.25">
      <c r="G48" s="283"/>
      <c r="H48" s="124"/>
      <c r="I48" s="124"/>
      <c r="J48" s="124"/>
      <c r="K48" s="124"/>
      <c r="L48" s="124"/>
      <c r="M48" s="283"/>
      <c r="N48" s="124"/>
      <c r="O48" s="124"/>
      <c r="P48" s="124"/>
      <c r="Q48" s="283"/>
      <c r="R48" s="124"/>
      <c r="S48" s="124"/>
      <c r="T48" s="125"/>
      <c r="U48" s="124"/>
      <c r="V48" s="124"/>
      <c r="W48" s="124"/>
      <c r="X48" s="124"/>
      <c r="Y48" s="124"/>
      <c r="Z48" s="124"/>
      <c r="AA48" s="283"/>
      <c r="AB48" s="124"/>
      <c r="AC48" s="124"/>
      <c r="AD48" s="125"/>
      <c r="AE48" s="283"/>
      <c r="AF48" s="124"/>
      <c r="AG48" s="124"/>
      <c r="AH48" s="125"/>
    </row>
    <row r="49" spans="7:34" x14ac:dyDescent="0.25">
      <c r="G49" s="283"/>
      <c r="H49" s="124"/>
      <c r="I49" s="124"/>
      <c r="J49" s="124"/>
      <c r="K49" s="124"/>
      <c r="L49" s="124"/>
      <c r="M49" s="283"/>
      <c r="N49" s="124"/>
      <c r="O49" s="124"/>
      <c r="P49" s="124"/>
      <c r="Q49" s="283"/>
      <c r="R49" s="124"/>
      <c r="S49" s="124"/>
      <c r="T49" s="125"/>
      <c r="U49" s="124"/>
      <c r="V49" s="124"/>
      <c r="W49" s="124"/>
      <c r="X49" s="124"/>
      <c r="Y49" s="124"/>
      <c r="Z49" s="124"/>
      <c r="AA49" s="283"/>
      <c r="AB49" s="124"/>
      <c r="AC49" s="124"/>
      <c r="AD49" s="125"/>
      <c r="AE49" s="283"/>
      <c r="AF49" s="124"/>
      <c r="AG49" s="124"/>
      <c r="AH49" s="125"/>
    </row>
    <row r="50" spans="7:34" x14ac:dyDescent="0.25">
      <c r="G50" s="285"/>
      <c r="H50" s="190"/>
      <c r="I50" s="190"/>
      <c r="J50" s="190"/>
      <c r="K50" s="190"/>
      <c r="L50" s="190"/>
      <c r="M50" s="285"/>
      <c r="N50" s="190"/>
      <c r="O50" s="190"/>
      <c r="P50" s="190"/>
      <c r="Q50" s="285"/>
      <c r="R50" s="190"/>
      <c r="S50" s="190"/>
      <c r="T50" s="243"/>
      <c r="U50" s="190"/>
      <c r="V50" s="190"/>
      <c r="W50" s="190"/>
      <c r="X50" s="190"/>
      <c r="Y50" s="190"/>
      <c r="Z50" s="190"/>
      <c r="AA50" s="285"/>
      <c r="AB50" s="190"/>
      <c r="AC50" s="190"/>
      <c r="AD50" s="243"/>
      <c r="AE50" s="285"/>
      <c r="AF50" s="190"/>
      <c r="AG50" s="190"/>
      <c r="AH50" s="243"/>
    </row>
    <row r="51" spans="7:34" x14ac:dyDescent="0.25">
      <c r="G51" s="3"/>
      <c r="H51" s="55"/>
      <c r="I51" s="55"/>
      <c r="J51" s="55"/>
      <c r="K51" s="55"/>
      <c r="L51" s="288" t="s">
        <v>1705</v>
      </c>
      <c r="M51" s="55">
        <f>'MAIN LEVEL'!Z44</f>
        <v>0</v>
      </c>
    </row>
  </sheetData>
  <mergeCells count="70">
    <mergeCell ref="S16:T16"/>
    <mergeCell ref="U18:AA18"/>
    <mergeCell ref="G9:T11"/>
    <mergeCell ref="G37:L37"/>
    <mergeCell ref="H20:R20"/>
    <mergeCell ref="H23:R23"/>
    <mergeCell ref="U33:AA33"/>
    <mergeCell ref="H30:R30"/>
    <mergeCell ref="U24:AA24"/>
    <mergeCell ref="H26:R26"/>
    <mergeCell ref="U23:AA23"/>
    <mergeCell ref="U21:AA21"/>
    <mergeCell ref="AE38:AH38"/>
    <mergeCell ref="U28:AA28"/>
    <mergeCell ref="B6:E6"/>
    <mergeCell ref="B30:E30"/>
    <mergeCell ref="H29:R29"/>
    <mergeCell ref="B15:E15"/>
    <mergeCell ref="AE37:AH37"/>
    <mergeCell ref="U37:Z37"/>
    <mergeCell ref="U20:AA20"/>
    <mergeCell ref="B20:E20"/>
    <mergeCell ref="U19:AA19"/>
    <mergeCell ref="H27:R27"/>
    <mergeCell ref="S30:T30"/>
    <mergeCell ref="G7:AH7"/>
    <mergeCell ref="B8:E8"/>
    <mergeCell ref="U32:AA32"/>
    <mergeCell ref="AA38:AD38"/>
    <mergeCell ref="Q37:T37"/>
    <mergeCell ref="U38:Z38"/>
    <mergeCell ref="U27:AA27"/>
    <mergeCell ref="U30:AA30"/>
    <mergeCell ref="AA37:AD37"/>
    <mergeCell ref="Q38:T38"/>
    <mergeCell ref="H28:R28"/>
    <mergeCell ref="S17:T29"/>
    <mergeCell ref="H18:R18"/>
    <mergeCell ref="B4:E4"/>
    <mergeCell ref="U26:AA26"/>
    <mergeCell ref="U22:AA22"/>
    <mergeCell ref="B16:E16"/>
    <mergeCell ref="H21:R21"/>
    <mergeCell ref="B18:E18"/>
    <mergeCell ref="H17:R17"/>
    <mergeCell ref="B12:E12"/>
    <mergeCell ref="H16:R16"/>
    <mergeCell ref="U17:AA17"/>
    <mergeCell ref="H19:R19"/>
    <mergeCell ref="H22:R22"/>
    <mergeCell ref="B14:E14"/>
    <mergeCell ref="U25:AA25"/>
    <mergeCell ref="U16:AA16"/>
    <mergeCell ref="B17:E17"/>
    <mergeCell ref="B10:E10"/>
    <mergeCell ref="B28:E28"/>
    <mergeCell ref="M37:P37"/>
    <mergeCell ref="G38:L38"/>
    <mergeCell ref="B34:E34"/>
    <mergeCell ref="B13:E13"/>
    <mergeCell ref="H24:R24"/>
    <mergeCell ref="G13:AH13"/>
    <mergeCell ref="B19:E19"/>
    <mergeCell ref="M38:P38"/>
    <mergeCell ref="U29:AA29"/>
    <mergeCell ref="G36:T36"/>
    <mergeCell ref="B36:E36"/>
    <mergeCell ref="B32:E32"/>
    <mergeCell ref="U36:AH36"/>
    <mergeCell ref="H25:R25"/>
  </mergeCells>
  <hyperlinks>
    <hyperlink ref="B4" location="PANDUAN!A1" display="PANDUAN" xr:uid="{00000000-0004-0000-B300-000000000000}"/>
    <hyperlink ref="B6" location="'EWS DIRECTORY'!A1" display="EWS DIRECTORY" xr:uid="{00000000-0004-0000-B300-000001000000}"/>
    <hyperlink ref="B8" location="'DATA PEMICU'!A1" display="DATA PEMICU" xr:uid="{00000000-0004-0000-B300-000002000000}"/>
    <hyperlink ref="B10" location="'DATA PENGUJI'!A1" display="DATA PENGUJI" xr:uid="{00000000-0004-0000-B300-000003000000}"/>
    <hyperlink ref="B12" location="'MAIN LEVEL'!A1" display="MAIN LEVEL" xr:uid="{00000000-0004-0000-B300-000004000000}"/>
  </hyperlinks>
  <pageMargins left="0.70866141732283472" right="0.17" top="0.74803149606299213" bottom="0.74803149606299213" header="0.31496062992125978" footer="0.31496062992125978"/>
  <pageSetup paperSize="9" scale="76" orientation="portrait"/>
</worksheet>
</file>

<file path=xl/worksheets/sheet1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400-000000000000}">
  <sheetPr codeName="Sheet78">
    <tabColor theme="4" tint="-0.249977111117893"/>
  </sheetPr>
  <dimension ref="A1:CX81"/>
  <sheetViews>
    <sheetView topLeftCell="B25"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7" width="4.109375" customWidth="1"/>
    <col min="8" max="9" width="3.5546875" customWidth="1"/>
    <col min="10" max="10" width="2.6640625" customWidth="1"/>
    <col min="11" max="16" width="3.5546875" customWidth="1"/>
    <col min="17" max="18" width="2.6640625" customWidth="1"/>
    <col min="19" max="19" width="4.5546875" customWidth="1"/>
    <col min="20" max="102" width="3.5546875" customWidth="1"/>
  </cols>
  <sheetData>
    <row r="1" spans="1:102" ht="14.25" customHeight="1" x14ac:dyDescent="0.25">
      <c r="G1" s="178"/>
      <c r="AL1" s="110"/>
      <c r="AM1" s="110"/>
      <c r="AN1" s="110"/>
      <c r="AO1" s="110"/>
      <c r="AP1" s="110"/>
      <c r="AQ1" s="110"/>
      <c r="AR1" s="110"/>
      <c r="AS1" s="110"/>
      <c r="AT1" s="110"/>
      <c r="AU1" s="110"/>
      <c r="AV1" s="110"/>
      <c r="AW1" s="110"/>
      <c r="AX1" s="110"/>
      <c r="AY1" s="110"/>
      <c r="AZ1" s="110"/>
      <c r="BA1" s="110"/>
      <c r="BB1" s="110"/>
      <c r="BC1" s="110"/>
      <c r="BD1" s="110"/>
      <c r="BE1" s="110"/>
      <c r="BF1" s="110"/>
      <c r="BG1" s="110"/>
      <c r="BH1" s="110"/>
      <c r="BI1" s="110"/>
      <c r="BJ1" s="110"/>
      <c r="BK1" s="110"/>
      <c r="BL1" s="110"/>
      <c r="BM1" s="110"/>
      <c r="BN1" s="110"/>
      <c r="BO1" s="110"/>
      <c r="BP1" s="110"/>
      <c r="BQ1" s="110"/>
      <c r="BR1" s="110"/>
      <c r="BS1" s="110"/>
      <c r="BT1" s="110"/>
      <c r="BU1" s="110"/>
      <c r="BV1" s="110"/>
      <c r="BW1" s="110"/>
      <c r="BX1" s="110"/>
      <c r="BY1" s="110"/>
      <c r="BZ1" s="110"/>
      <c r="CA1" s="110"/>
      <c r="CB1" s="110"/>
      <c r="CC1" s="110"/>
      <c r="CD1" s="110"/>
      <c r="CE1" s="110"/>
      <c r="CF1" s="110"/>
      <c r="CG1" s="110"/>
      <c r="CH1" s="110"/>
      <c r="CI1" s="110"/>
      <c r="CJ1" s="110"/>
      <c r="CK1" s="110"/>
      <c r="CL1" s="110"/>
      <c r="CM1" s="110"/>
      <c r="CN1" s="110"/>
      <c r="CO1" s="110"/>
      <c r="CP1" s="110"/>
      <c r="CQ1" s="110"/>
      <c r="CR1" s="110"/>
      <c r="CS1" s="110"/>
      <c r="CT1" s="110"/>
      <c r="CU1" s="110"/>
      <c r="CV1" s="110"/>
      <c r="CW1" s="110"/>
      <c r="CX1" s="110"/>
    </row>
    <row r="2" spans="1:102" ht="14.25" customHeight="1" x14ac:dyDescent="0.25">
      <c r="G2" t="s">
        <v>1674</v>
      </c>
      <c r="AL2" s="110"/>
      <c r="AM2" s="110"/>
      <c r="AN2" s="110"/>
      <c r="AO2" s="110"/>
      <c r="AP2" s="110"/>
      <c r="AQ2" s="110"/>
      <c r="AR2" s="110"/>
      <c r="AS2" s="110"/>
      <c r="AT2" s="110"/>
      <c r="AU2" s="110"/>
      <c r="AV2" s="110"/>
      <c r="AW2" s="110"/>
      <c r="AX2" s="110"/>
      <c r="AY2" s="110"/>
      <c r="AZ2" s="110"/>
      <c r="BA2" s="110"/>
      <c r="BB2" s="110"/>
      <c r="BC2" s="110"/>
      <c r="BD2" s="110"/>
      <c r="BE2" s="110"/>
      <c r="BF2" s="110"/>
      <c r="BG2" s="110"/>
      <c r="BH2" s="110"/>
      <c r="BI2" s="110"/>
      <c r="BJ2" s="110"/>
      <c r="BK2" s="110"/>
      <c r="BL2" s="110"/>
      <c r="BM2" s="110"/>
      <c r="BN2" s="110"/>
      <c r="BO2" s="110"/>
      <c r="BP2" s="110"/>
      <c r="BQ2" s="110"/>
      <c r="BR2" s="110"/>
      <c r="BS2" s="110"/>
      <c r="BT2" s="110"/>
      <c r="BU2" s="110"/>
      <c r="BV2" s="110"/>
      <c r="BW2" s="110"/>
      <c r="BX2" s="110"/>
      <c r="BY2" s="110"/>
      <c r="BZ2" s="110"/>
      <c r="CA2" s="110"/>
      <c r="CB2" s="110"/>
      <c r="CC2" s="110"/>
      <c r="CD2" s="110"/>
      <c r="CE2" s="110"/>
      <c r="CF2" s="110"/>
      <c r="CG2" s="110"/>
      <c r="CH2" s="110"/>
      <c r="CI2" s="110"/>
      <c r="CJ2" s="110"/>
      <c r="CK2" s="110"/>
      <c r="CL2" s="110"/>
      <c r="CM2" s="110"/>
      <c r="CN2" s="110"/>
      <c r="CO2" s="110"/>
      <c r="CP2" s="110"/>
      <c r="CQ2" s="110"/>
      <c r="CR2" s="110"/>
      <c r="CS2" s="110"/>
      <c r="CT2" s="110"/>
      <c r="CU2" s="110"/>
      <c r="CV2" s="110"/>
      <c r="CW2" s="110"/>
      <c r="CX2" s="110"/>
    </row>
    <row r="3" spans="1:102" ht="14.25" customHeight="1" x14ac:dyDescent="0.25">
      <c r="B3" s="111"/>
      <c r="C3" s="111"/>
      <c r="D3" s="111"/>
      <c r="E3" s="111"/>
      <c r="AL3" s="110"/>
      <c r="AM3" s="110"/>
      <c r="AN3" s="110"/>
      <c r="AO3" s="110"/>
      <c r="AP3" s="110"/>
      <c r="AQ3" s="110"/>
      <c r="AR3" s="110"/>
      <c r="AS3" s="110"/>
      <c r="AT3" s="110"/>
      <c r="AU3" s="110"/>
      <c r="AV3" s="110"/>
      <c r="AW3" s="110"/>
      <c r="AX3" s="110"/>
      <c r="AY3" s="110"/>
      <c r="AZ3" s="110"/>
      <c r="BA3" s="110"/>
      <c r="BB3" s="110"/>
      <c r="BC3" s="110"/>
      <c r="BD3" s="110"/>
      <c r="BE3" s="110"/>
      <c r="BF3" s="110"/>
      <c r="BG3" s="110"/>
      <c r="BH3" s="110"/>
      <c r="BI3" s="110"/>
      <c r="BJ3" s="110"/>
      <c r="BK3" s="110"/>
      <c r="BL3" s="110"/>
      <c r="BM3" s="110"/>
      <c r="BN3" s="110"/>
      <c r="BO3" s="110"/>
      <c r="BP3" s="110"/>
      <c r="BQ3" s="110"/>
      <c r="BR3" s="110"/>
      <c r="BS3" s="110"/>
      <c r="BT3" s="110"/>
      <c r="BU3" s="110"/>
      <c r="BV3" s="110"/>
      <c r="BW3" s="110"/>
      <c r="BX3" s="110"/>
      <c r="BY3" s="110"/>
      <c r="BZ3" s="110"/>
      <c r="CA3" s="110"/>
      <c r="CB3" s="110"/>
      <c r="CC3" s="110"/>
      <c r="CD3" s="110"/>
      <c r="CE3" s="110"/>
      <c r="CF3" s="110"/>
      <c r="CG3" s="110"/>
      <c r="CH3" s="110"/>
      <c r="CI3" s="110"/>
      <c r="CJ3" s="110"/>
      <c r="CK3" s="110"/>
      <c r="CL3" s="110"/>
      <c r="CM3" s="110"/>
      <c r="CN3" s="110"/>
      <c r="CO3" s="110"/>
      <c r="CP3" s="110"/>
      <c r="CQ3" s="110"/>
      <c r="CR3" s="110"/>
      <c r="CS3" s="110"/>
      <c r="CT3" s="110"/>
      <c r="CU3" s="110"/>
      <c r="CV3" s="110"/>
      <c r="CW3" s="110"/>
      <c r="CX3" s="110"/>
    </row>
    <row r="4" spans="1:102" ht="14.25" customHeight="1" x14ac:dyDescent="0.25">
      <c r="B4" s="762" t="s">
        <v>79</v>
      </c>
      <c r="C4" s="761"/>
      <c r="D4" s="761"/>
      <c r="E4" s="761"/>
      <c r="AL4" s="110"/>
      <c r="AM4" s="110"/>
      <c r="AN4" s="110"/>
      <c r="AO4" s="110"/>
      <c r="AP4" s="110"/>
      <c r="AQ4" s="110"/>
      <c r="AR4" s="110"/>
      <c r="AS4" s="110"/>
      <c r="AT4" s="110"/>
      <c r="AU4" s="110"/>
      <c r="AV4" s="110"/>
      <c r="AW4" s="110"/>
      <c r="AX4" s="110"/>
      <c r="AY4" s="110"/>
      <c r="AZ4" s="110"/>
      <c r="BA4" s="110"/>
      <c r="BB4" s="110"/>
      <c r="BC4" s="110"/>
      <c r="BD4" s="110"/>
      <c r="BE4" s="110"/>
      <c r="BF4" s="110"/>
      <c r="BG4" s="110"/>
      <c r="BH4" s="110"/>
      <c r="BI4" s="110"/>
      <c r="BJ4" s="110"/>
      <c r="BK4" s="110"/>
      <c r="BL4" s="110"/>
      <c r="BM4" s="110"/>
      <c r="BN4" s="110"/>
      <c r="BO4" s="110"/>
      <c r="BP4" s="110"/>
      <c r="BQ4" s="110"/>
      <c r="BR4" s="110"/>
      <c r="BS4" s="110"/>
      <c r="BT4" s="110"/>
      <c r="BU4" s="110"/>
      <c r="BV4" s="110"/>
      <c r="BW4" s="110"/>
      <c r="BX4" s="110"/>
      <c r="BY4" s="110"/>
      <c r="BZ4" s="110"/>
      <c r="CA4" s="110"/>
      <c r="CB4" s="110"/>
      <c r="CC4" s="110"/>
      <c r="CD4" s="110"/>
      <c r="CE4" s="110"/>
      <c r="CF4" s="110"/>
      <c r="CG4" s="110"/>
      <c r="CH4" s="110"/>
      <c r="CI4" s="110"/>
      <c r="CJ4" s="110"/>
      <c r="CK4" s="110"/>
      <c r="CL4" s="110"/>
      <c r="CM4" s="110"/>
      <c r="CN4" s="110"/>
      <c r="CO4" s="110"/>
      <c r="CP4" s="110"/>
      <c r="CQ4" s="110"/>
      <c r="CR4" s="110"/>
      <c r="CS4" s="110"/>
      <c r="CT4" s="110"/>
      <c r="CU4" s="110"/>
      <c r="CV4" s="110"/>
      <c r="CW4" s="110"/>
      <c r="CX4" s="110"/>
    </row>
    <row r="5" spans="1:102" ht="14.25" customHeight="1" x14ac:dyDescent="0.25">
      <c r="B5" s="111"/>
      <c r="C5" s="111"/>
      <c r="D5" s="111"/>
      <c r="E5" s="111"/>
      <c r="AL5" s="110"/>
      <c r="AM5" s="110"/>
      <c r="AN5" s="110"/>
      <c r="AO5" s="110"/>
      <c r="AP5" s="110"/>
      <c r="AQ5" s="110"/>
      <c r="AR5" s="110"/>
      <c r="AS5" s="110"/>
      <c r="AT5" s="110"/>
      <c r="AU5" s="110"/>
      <c r="AV5" s="110"/>
      <c r="AW5" s="110"/>
      <c r="AX5" s="110"/>
      <c r="AY5" s="110"/>
      <c r="AZ5" s="110"/>
      <c r="BA5" s="110"/>
      <c r="BB5" s="110"/>
      <c r="BC5" s="110"/>
      <c r="BD5" s="110"/>
      <c r="BE5" s="110"/>
      <c r="BF5" s="110"/>
      <c r="BG5" s="110"/>
      <c r="BH5" s="110"/>
      <c r="BI5" s="110"/>
      <c r="BJ5" s="110"/>
      <c r="BK5" s="110"/>
      <c r="BL5" s="110"/>
      <c r="BM5" s="110"/>
      <c r="BN5" s="110"/>
      <c r="BO5" s="110"/>
      <c r="BP5" s="110"/>
      <c r="BQ5" s="110"/>
      <c r="BR5" s="110"/>
      <c r="BS5" s="110"/>
      <c r="BT5" s="110"/>
      <c r="BU5" s="110"/>
      <c r="BV5" s="110"/>
      <c r="BW5" s="110"/>
      <c r="BX5" s="110"/>
      <c r="BY5" s="110"/>
      <c r="BZ5" s="110"/>
      <c r="CA5" s="110"/>
      <c r="CB5" s="110"/>
      <c r="CC5" s="110"/>
      <c r="CD5" s="110"/>
      <c r="CE5" s="110"/>
      <c r="CF5" s="110"/>
      <c r="CG5" s="110"/>
      <c r="CH5" s="110"/>
      <c r="CI5" s="110"/>
      <c r="CJ5" s="110"/>
      <c r="CK5" s="110"/>
      <c r="CL5" s="110"/>
      <c r="CM5" s="110"/>
      <c r="CN5" s="110"/>
      <c r="CO5" s="110"/>
      <c r="CP5" s="110"/>
      <c r="CQ5" s="110"/>
      <c r="CR5" s="110"/>
      <c r="CS5" s="110"/>
      <c r="CT5" s="110"/>
      <c r="CU5" s="110"/>
      <c r="CV5" s="110"/>
      <c r="CW5" s="110"/>
      <c r="CX5" s="110"/>
    </row>
    <row r="6" spans="1:102" ht="14.25" customHeight="1" x14ac:dyDescent="0.25">
      <c r="B6" s="762" t="s">
        <v>87</v>
      </c>
      <c r="C6" s="761"/>
      <c r="D6" s="761"/>
      <c r="E6" s="761"/>
      <c r="AL6" s="110"/>
      <c r="AM6" s="110"/>
      <c r="AN6" s="110"/>
      <c r="AO6" s="110"/>
      <c r="AP6" s="110"/>
      <c r="AQ6" s="110"/>
      <c r="AR6" s="110"/>
      <c r="AS6" s="110"/>
      <c r="AT6" s="110"/>
      <c r="AU6" s="110"/>
      <c r="AV6" s="110"/>
      <c r="AW6" s="110"/>
      <c r="AX6" s="110"/>
      <c r="AY6" s="110"/>
      <c r="AZ6" s="110"/>
      <c r="BA6" s="110"/>
      <c r="BB6" s="110"/>
      <c r="BC6" s="110"/>
      <c r="BD6" s="110"/>
      <c r="BE6" s="110"/>
      <c r="BF6" s="110"/>
      <c r="BG6" s="110"/>
      <c r="BH6" s="110"/>
      <c r="BI6" s="110"/>
      <c r="BJ6" s="110"/>
      <c r="BK6" s="110"/>
      <c r="BL6" s="110"/>
      <c r="BM6" s="110"/>
      <c r="BN6" s="110"/>
      <c r="BO6" s="110"/>
      <c r="BP6" s="110"/>
      <c r="BQ6" s="110"/>
      <c r="BR6" s="110"/>
      <c r="BS6" s="110"/>
      <c r="BT6" s="110"/>
      <c r="BU6" s="110"/>
      <c r="BV6" s="110"/>
      <c r="BW6" s="110"/>
      <c r="BX6" s="110"/>
      <c r="BY6" s="110"/>
      <c r="BZ6" s="110"/>
      <c r="CA6" s="110"/>
      <c r="CB6" s="110"/>
      <c r="CC6" s="110"/>
      <c r="CD6" s="110"/>
      <c r="CE6" s="110"/>
      <c r="CF6" s="110"/>
      <c r="CG6" s="110"/>
      <c r="CH6" s="110"/>
      <c r="CI6" s="110"/>
      <c r="CJ6" s="110"/>
      <c r="CK6" s="110"/>
      <c r="CL6" s="110"/>
      <c r="CM6" s="110"/>
      <c r="CN6" s="110"/>
      <c r="CO6" s="110"/>
      <c r="CP6" s="110"/>
      <c r="CQ6" s="110"/>
      <c r="CR6" s="110"/>
      <c r="CS6" s="110"/>
      <c r="CT6" s="110"/>
      <c r="CU6" s="110"/>
      <c r="CV6" s="110"/>
      <c r="CW6" s="110"/>
      <c r="CX6" s="110"/>
    </row>
    <row r="7" spans="1:102" ht="14.25" customHeight="1" x14ac:dyDescent="0.25">
      <c r="B7" s="111"/>
      <c r="C7" s="111"/>
      <c r="D7" s="111"/>
      <c r="E7" s="111"/>
      <c r="G7" s="960"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110"/>
      <c r="AM7" s="110"/>
      <c r="AN7" s="110"/>
      <c r="AO7" s="110"/>
      <c r="AP7" s="110"/>
      <c r="AQ7" s="110"/>
      <c r="AR7" s="110"/>
      <c r="AS7" s="110"/>
      <c r="AT7" s="110"/>
      <c r="AU7" s="110"/>
      <c r="AV7" s="110"/>
      <c r="AW7" s="110"/>
      <c r="AX7" s="110"/>
      <c r="AY7" s="110"/>
      <c r="AZ7" s="110"/>
      <c r="BA7" s="110"/>
      <c r="BB7" s="110"/>
      <c r="BC7" s="110"/>
      <c r="BD7" s="110"/>
      <c r="BE7" s="110"/>
      <c r="BF7" s="110"/>
      <c r="BG7" s="110"/>
      <c r="BH7" s="110"/>
      <c r="BI7" s="110"/>
      <c r="BJ7" s="110"/>
      <c r="BK7" s="110"/>
      <c r="BL7" s="110"/>
      <c r="BM7" s="110"/>
      <c r="BN7" s="110"/>
      <c r="BO7" s="110"/>
      <c r="BP7" s="110"/>
      <c r="BQ7" s="110"/>
      <c r="BR7" s="110"/>
      <c r="BS7" s="110"/>
      <c r="BT7" s="110"/>
      <c r="BU7" s="110"/>
      <c r="BV7" s="110"/>
      <c r="BW7" s="110"/>
      <c r="BX7" s="110"/>
      <c r="BY7" s="110"/>
      <c r="BZ7" s="110"/>
      <c r="CA7" s="110"/>
      <c r="CB7" s="110"/>
      <c r="CC7" s="110"/>
      <c r="CD7" s="110"/>
      <c r="CE7" s="110"/>
      <c r="CF7" s="110"/>
      <c r="CG7" s="110"/>
      <c r="CH7" s="110"/>
      <c r="CI7" s="110"/>
      <c r="CJ7" s="110"/>
      <c r="CK7" s="110"/>
      <c r="CL7" s="110"/>
      <c r="CM7" s="110"/>
      <c r="CN7" s="110"/>
      <c r="CO7" s="110"/>
      <c r="CP7" s="110"/>
      <c r="CQ7" s="110"/>
      <c r="CR7" s="110"/>
      <c r="CS7" s="110"/>
      <c r="CT7" s="110"/>
      <c r="CU7" s="110"/>
      <c r="CV7" s="110"/>
      <c r="CW7" s="110"/>
      <c r="CX7" s="110"/>
    </row>
    <row r="8" spans="1:102" ht="14.25" customHeight="1" x14ac:dyDescent="0.25">
      <c r="B8" s="762" t="s">
        <v>94</v>
      </c>
      <c r="C8" s="761"/>
      <c r="D8" s="761"/>
      <c r="E8" s="761"/>
      <c r="AL8" s="110"/>
      <c r="AM8" s="110"/>
      <c r="AN8" s="110"/>
      <c r="AO8" s="110"/>
      <c r="AP8" s="110"/>
      <c r="AQ8" s="110"/>
      <c r="AR8" s="110"/>
      <c r="AS8" s="110"/>
      <c r="AT8" s="110"/>
      <c r="AU8" s="110"/>
      <c r="AV8" s="110"/>
      <c r="AW8" s="110"/>
      <c r="AX8" s="110"/>
      <c r="AY8" s="110"/>
      <c r="AZ8" s="110"/>
      <c r="BA8" s="110"/>
      <c r="BB8" s="110"/>
      <c r="BC8" s="110"/>
      <c r="BD8" s="110"/>
      <c r="BE8" s="110"/>
      <c r="BF8" s="110"/>
      <c r="BG8" s="110"/>
      <c r="BH8" s="110"/>
      <c r="BI8" s="110"/>
      <c r="BJ8" s="110"/>
      <c r="BK8" s="110"/>
      <c r="BL8" s="110"/>
      <c r="BM8" s="110"/>
      <c r="BN8" s="110"/>
      <c r="BO8" s="110"/>
      <c r="BP8" s="110"/>
      <c r="BQ8" s="110"/>
      <c r="BR8" s="110"/>
      <c r="BS8" s="110"/>
      <c r="BT8" s="110"/>
      <c r="BU8" s="110"/>
      <c r="BV8" s="110"/>
      <c r="BW8" s="110"/>
      <c r="BX8" s="110"/>
      <c r="BY8" s="110"/>
      <c r="BZ8" s="110"/>
      <c r="CA8" s="110"/>
      <c r="CB8" s="110"/>
      <c r="CC8" s="110"/>
      <c r="CD8" s="110"/>
      <c r="CE8" s="110"/>
      <c r="CF8" s="110"/>
      <c r="CG8" s="110"/>
      <c r="CH8" s="110"/>
      <c r="CI8" s="110"/>
      <c r="CJ8" s="110"/>
      <c r="CK8" s="110"/>
      <c r="CL8" s="110"/>
      <c r="CM8" s="110"/>
      <c r="CN8" s="110"/>
      <c r="CO8" s="110"/>
      <c r="CP8" s="110"/>
      <c r="CQ8" s="110"/>
      <c r="CR8" s="110"/>
      <c r="CS8" s="110"/>
      <c r="CT8" s="110"/>
      <c r="CU8" s="110"/>
      <c r="CV8" s="110"/>
      <c r="CW8" s="110"/>
      <c r="CX8" s="110"/>
    </row>
    <row r="9" spans="1:102" ht="14.25" customHeight="1" x14ac:dyDescent="0.25">
      <c r="B9" s="111"/>
      <c r="C9" s="111"/>
      <c r="D9" s="111"/>
      <c r="E9" s="111"/>
      <c r="G9" s="961" t="str">
        <f>"Pengujian "&amp;'E-9'!G9</f>
        <v>Pengujian Biaya Royalti</v>
      </c>
      <c r="H9" s="789"/>
      <c r="I9" s="789"/>
      <c r="J9" s="789"/>
      <c r="K9" s="789"/>
      <c r="L9" s="789"/>
      <c r="M9" s="789"/>
      <c r="N9" s="789"/>
      <c r="O9" s="789"/>
      <c r="P9" s="789"/>
      <c r="Q9" s="789"/>
      <c r="R9" s="789"/>
      <c r="S9" s="789"/>
      <c r="T9" s="789"/>
      <c r="U9" s="789"/>
      <c r="V9" s="789"/>
      <c r="W9" s="789"/>
      <c r="X9" s="789"/>
      <c r="Y9" s="789"/>
      <c r="Z9" s="790"/>
      <c r="AA9" s="179" t="s">
        <v>796</v>
      </c>
      <c r="AB9" s="180"/>
      <c r="AC9" s="180"/>
      <c r="AD9" s="180"/>
      <c r="AE9" s="180"/>
      <c r="AF9" s="180" t="s">
        <v>1678</v>
      </c>
      <c r="AG9" s="182" t="e">
        <f>NAMA_WP</f>
        <v>#N/A</v>
      </c>
      <c r="AH9" s="180"/>
      <c r="AI9" s="180"/>
      <c r="AJ9" s="180"/>
      <c r="AK9" s="180"/>
      <c r="AL9" s="180"/>
      <c r="AM9" s="180"/>
      <c r="AN9" s="180"/>
      <c r="AO9" s="180"/>
      <c r="AP9" s="180"/>
      <c r="AQ9" s="180"/>
      <c r="AR9" s="180"/>
      <c r="AS9" s="180"/>
      <c r="AT9" s="183"/>
      <c r="AU9" s="110"/>
      <c r="AV9" s="110"/>
      <c r="AW9" s="110"/>
      <c r="AX9" s="110"/>
      <c r="AY9" s="110"/>
      <c r="AZ9" s="110"/>
      <c r="BA9" s="110"/>
      <c r="BB9" s="110"/>
      <c r="BC9" s="110"/>
      <c r="BD9" s="110"/>
      <c r="BE9" s="110"/>
      <c r="BF9" s="110"/>
      <c r="BG9" s="110"/>
      <c r="BH9" s="110"/>
      <c r="BI9" s="110"/>
      <c r="BJ9" s="110"/>
      <c r="BK9" s="110"/>
      <c r="BL9" s="110"/>
      <c r="BM9" s="110"/>
      <c r="BN9" s="110"/>
      <c r="BO9" s="110"/>
      <c r="BP9" s="110"/>
      <c r="BQ9" s="110"/>
      <c r="BR9" s="110"/>
      <c r="BS9" s="110"/>
      <c r="BT9" s="110"/>
      <c r="BU9" s="110"/>
      <c r="BV9" s="110"/>
      <c r="BW9" s="110"/>
      <c r="BX9" s="110"/>
      <c r="BY9" s="110"/>
      <c r="BZ9" s="110"/>
      <c r="CA9" s="110"/>
      <c r="CB9" s="110"/>
      <c r="CC9" s="110"/>
      <c r="CD9" s="110"/>
      <c r="CE9" s="110"/>
      <c r="CF9" s="110"/>
      <c r="CG9" s="110"/>
      <c r="CH9" s="110"/>
      <c r="CI9" s="110"/>
      <c r="CJ9" s="110"/>
      <c r="CK9" s="110"/>
      <c r="CL9" s="110"/>
      <c r="CM9" s="110"/>
      <c r="CN9" s="110"/>
      <c r="CO9" s="110"/>
      <c r="CP9" s="110"/>
      <c r="CQ9" s="110"/>
      <c r="CR9" s="110"/>
      <c r="CS9" s="110"/>
      <c r="CT9" s="110"/>
      <c r="CU9" s="110"/>
      <c r="CV9" s="110"/>
      <c r="CW9" s="110"/>
      <c r="CX9" s="110"/>
    </row>
    <row r="10" spans="1:102" ht="14.25" customHeight="1" x14ac:dyDescent="0.25">
      <c r="B10" s="762" t="s">
        <v>101</v>
      </c>
      <c r="C10" s="761"/>
      <c r="D10" s="761"/>
      <c r="E10" s="761"/>
      <c r="G10" s="804"/>
      <c r="H10" s="940"/>
      <c r="I10" s="940"/>
      <c r="J10" s="940"/>
      <c r="K10" s="940"/>
      <c r="L10" s="940"/>
      <c r="M10" s="940"/>
      <c r="N10" s="940"/>
      <c r="O10" s="940"/>
      <c r="P10" s="940"/>
      <c r="Q10" s="940"/>
      <c r="R10" s="940"/>
      <c r="S10" s="940"/>
      <c r="T10" s="940"/>
      <c r="U10" s="940"/>
      <c r="V10" s="940"/>
      <c r="W10" s="940"/>
      <c r="X10" s="940"/>
      <c r="Y10" s="940"/>
      <c r="Z10" s="805"/>
      <c r="AA10" s="184" t="s">
        <v>1401</v>
      </c>
      <c r="AF10" t="s">
        <v>1678</v>
      </c>
      <c r="AG10" s="124" t="e">
        <f>NPWP</f>
        <v>#N/A</v>
      </c>
      <c r="AT10" s="186"/>
      <c r="AU10" s="110"/>
      <c r="AV10" s="110"/>
      <c r="AW10" s="110"/>
      <c r="AX10" s="110"/>
      <c r="AY10" s="110"/>
      <c r="AZ10" s="110"/>
      <c r="BA10" s="110"/>
      <c r="BB10" s="110"/>
      <c r="BC10" s="110"/>
      <c r="BD10" s="110"/>
      <c r="BE10" s="110"/>
      <c r="BF10" s="110"/>
      <c r="BG10" s="110"/>
      <c r="BH10" s="110"/>
      <c r="BI10" s="110"/>
      <c r="BJ10" s="110"/>
      <c r="BK10" s="110"/>
      <c r="BL10" s="110"/>
      <c r="BM10" s="110"/>
      <c r="BN10" s="110"/>
      <c r="BO10" s="110"/>
      <c r="BP10" s="110"/>
      <c r="BQ10" s="110"/>
      <c r="BR10" s="110"/>
      <c r="BS10" s="110"/>
      <c r="BT10" s="110"/>
      <c r="BU10" s="110"/>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row>
    <row r="11" spans="1:102" ht="14.25" customHeight="1" x14ac:dyDescent="0.25">
      <c r="G11" s="806"/>
      <c r="H11" s="794"/>
      <c r="I11" s="794"/>
      <c r="J11" s="794"/>
      <c r="K11" s="794"/>
      <c r="L11" s="794"/>
      <c r="M11" s="794"/>
      <c r="N11" s="794"/>
      <c r="O11" s="794"/>
      <c r="P11" s="794"/>
      <c r="Q11" s="794"/>
      <c r="R11" s="794"/>
      <c r="S11" s="794"/>
      <c r="T11" s="794"/>
      <c r="U11" s="794"/>
      <c r="V11" s="794"/>
      <c r="W11" s="794"/>
      <c r="X11" s="794"/>
      <c r="Y11" s="794"/>
      <c r="Z11" s="807"/>
      <c r="AA11" s="187" t="s">
        <v>1679</v>
      </c>
      <c r="AB11" s="188"/>
      <c r="AC11" s="188"/>
      <c r="AD11" s="188"/>
      <c r="AE11" s="188"/>
      <c r="AF11" s="188" t="s">
        <v>1678</v>
      </c>
      <c r="AG11" s="190" t="e">
        <f>ID_MS_TH_PJK</f>
        <v>#N/A</v>
      </c>
      <c r="AH11" s="188"/>
      <c r="AI11" s="188"/>
      <c r="AJ11" s="188"/>
      <c r="AK11" s="188"/>
      <c r="AL11" s="188"/>
      <c r="AM11" s="188"/>
      <c r="AN11" s="188"/>
      <c r="AO11" s="188"/>
      <c r="AP11" s="188"/>
      <c r="AQ11" s="188"/>
      <c r="AR11" s="188"/>
      <c r="AS11" s="188"/>
      <c r="AT11" s="191"/>
      <c r="AU11" s="110"/>
      <c r="AV11" s="110"/>
      <c r="AW11" s="110"/>
      <c r="AX11" s="110"/>
      <c r="AY11" s="110"/>
      <c r="AZ11" s="110"/>
      <c r="BA11" s="110"/>
      <c r="BB11" s="110"/>
      <c r="BC11" s="110"/>
      <c r="BD11" s="110"/>
      <c r="BE11" s="110"/>
      <c r="BF11" s="110"/>
      <c r="BG11" s="110"/>
      <c r="BH11" s="110"/>
      <c r="BI11" s="110"/>
      <c r="BJ11" s="110"/>
      <c r="BK11" s="110"/>
      <c r="BL11" s="110"/>
      <c r="BM11" s="110"/>
      <c r="BN11" s="110"/>
      <c r="BO11" s="110"/>
      <c r="BP11" s="110"/>
      <c r="BQ11" s="110"/>
      <c r="BR11" s="110"/>
      <c r="BS11" s="110"/>
      <c r="BT11" s="110"/>
      <c r="BU11" s="11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row>
    <row r="12" spans="1:102" ht="14.25" customHeight="1" x14ac:dyDescent="0.25">
      <c r="B12" s="762" t="s">
        <v>106</v>
      </c>
      <c r="C12" s="761"/>
      <c r="D12" s="761"/>
      <c r="E12" s="761"/>
      <c r="AL12" s="110"/>
      <c r="AM12" s="110"/>
      <c r="AN12" s="110"/>
      <c r="AO12" s="110"/>
      <c r="AP12" s="110"/>
      <c r="AQ12" s="110"/>
      <c r="AR12" s="110"/>
      <c r="AS12" s="110"/>
      <c r="AT12" s="110"/>
      <c r="AU12" s="110"/>
      <c r="AV12" s="110"/>
      <c r="AW12" s="110"/>
      <c r="AX12" s="110"/>
      <c r="AY12" s="110"/>
      <c r="AZ12" s="110"/>
      <c r="BA12" s="110"/>
      <c r="BB12" s="110"/>
      <c r="BC12" s="110"/>
      <c r="BD12" s="110"/>
      <c r="BE12" s="110"/>
      <c r="BF12" s="110"/>
      <c r="BG12" s="110"/>
      <c r="BH12" s="110"/>
      <c r="BI12" s="110"/>
      <c r="BJ12" s="110"/>
      <c r="BK12" s="110"/>
      <c r="BL12" s="110"/>
      <c r="BM12" s="110"/>
      <c r="BN12" s="110"/>
      <c r="BO12" s="110"/>
      <c r="BP12" s="110"/>
      <c r="BQ12" s="110"/>
      <c r="BR12" s="110"/>
      <c r="BS12" s="110"/>
      <c r="BT12" s="110"/>
      <c r="BU12" s="110"/>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row>
    <row r="13" spans="1:102" ht="14.25" customHeight="1" x14ac:dyDescent="0.25">
      <c r="B13" s="962" t="str">
        <f>HYPERLINK("#'"&amp;'EWS DIRECTORY'!$J$179&amp;"'!A1",'EWS DIRECTORY'!$J$179)</f>
        <v>E-9</v>
      </c>
      <c r="C13" s="761"/>
      <c r="D13" s="761"/>
      <c r="E13" s="761"/>
      <c r="G13" t="s">
        <v>1775</v>
      </c>
      <c r="AL13" s="110"/>
      <c r="AM13" s="110"/>
      <c r="AN13" s="110"/>
      <c r="AO13" s="110"/>
      <c r="AP13" s="110"/>
      <c r="AQ13" s="110"/>
      <c r="AR13" s="110"/>
      <c r="AS13" s="110"/>
      <c r="AT13" s="110"/>
      <c r="AU13" s="110"/>
      <c r="AV13" s="110"/>
      <c r="AW13" s="110"/>
      <c r="AX13" s="110"/>
      <c r="AY13" s="110"/>
      <c r="AZ13" s="110"/>
      <c r="BA13" s="110"/>
      <c r="BB13" s="110"/>
      <c r="BC13" s="110"/>
      <c r="BD13" s="110"/>
      <c r="BE13" s="110"/>
      <c r="BF13" s="110"/>
      <c r="BG13" s="110"/>
      <c r="BH13" s="110"/>
      <c r="BI13" s="110"/>
      <c r="BJ13" s="110"/>
      <c r="BK13" s="110"/>
      <c r="BL13" s="110"/>
      <c r="BM13" s="110"/>
      <c r="BN13" s="110"/>
      <c r="BO13" s="110"/>
      <c r="BP13" s="110"/>
      <c r="BQ13" s="110"/>
      <c r="BR13" s="110"/>
      <c r="BS13" s="110"/>
      <c r="BT13" s="110"/>
      <c r="BU13" s="110"/>
      <c r="BV13" s="110"/>
      <c r="BW13" s="110"/>
      <c r="BX13" s="110"/>
      <c r="BY13" s="110"/>
      <c r="BZ13" s="110"/>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row>
    <row r="14" spans="1:102" ht="14.25" customHeight="1" x14ac:dyDescent="0.25">
      <c r="B14" s="927" t="str">
        <f>HYPERLINK("#'"&amp;'EWS DIRECTORY'!$J$180&amp;"'!A1",'EWS DIRECTORY'!$J$180)</f>
        <v>E-9-1</v>
      </c>
      <c r="C14" s="761"/>
      <c r="D14" s="761"/>
      <c r="E14" s="761"/>
      <c r="G14" s="949" t="s">
        <v>1445</v>
      </c>
      <c r="H14" s="949" t="s">
        <v>1707</v>
      </c>
      <c r="I14" s="789"/>
      <c r="J14" s="789"/>
      <c r="K14" s="789"/>
      <c r="L14" s="789"/>
      <c r="M14" s="789"/>
      <c r="N14" s="789"/>
      <c r="O14" s="789"/>
      <c r="P14" s="789"/>
      <c r="Q14" s="789"/>
      <c r="R14" s="789"/>
      <c r="S14" s="789"/>
      <c r="T14" s="790"/>
      <c r="U14" s="949" t="s">
        <v>1708</v>
      </c>
      <c r="V14" s="790"/>
      <c r="W14" s="969" t="s">
        <v>1776</v>
      </c>
      <c r="X14" s="764"/>
      <c r="Y14" s="764"/>
      <c r="Z14" s="764"/>
      <c r="AA14" s="764"/>
      <c r="AB14" s="764"/>
      <c r="AC14" s="764"/>
      <c r="AD14" s="764"/>
      <c r="AE14" s="764"/>
      <c r="AF14" s="764"/>
      <c r="AG14" s="764"/>
      <c r="AH14" s="764"/>
      <c r="AI14" s="764"/>
      <c r="AJ14" s="764"/>
      <c r="AK14" s="764"/>
      <c r="AL14" s="764"/>
      <c r="AM14" s="764"/>
      <c r="AN14" s="764"/>
      <c r="AO14" s="764"/>
      <c r="AP14" s="764"/>
      <c r="AQ14" s="764"/>
      <c r="AR14" s="764"/>
      <c r="AS14" s="764"/>
      <c r="AT14" s="764"/>
      <c r="AU14" s="764"/>
      <c r="AV14" s="764"/>
      <c r="AW14" s="764"/>
      <c r="AX14" s="764"/>
      <c r="AY14" s="764"/>
      <c r="AZ14" s="764"/>
      <c r="BA14" s="764"/>
      <c r="BB14" s="764"/>
      <c r="BC14" s="764"/>
      <c r="BD14" s="764"/>
      <c r="BE14" s="764"/>
      <c r="BF14" s="764"/>
      <c r="BG14" s="764"/>
      <c r="BH14" s="764"/>
      <c r="BI14" s="764"/>
      <c r="BJ14" s="764"/>
      <c r="BK14" s="764"/>
      <c r="BL14" s="764"/>
      <c r="BM14" s="764"/>
      <c r="BN14" s="764"/>
      <c r="BO14" s="764"/>
      <c r="BP14" s="764"/>
      <c r="BQ14" s="764"/>
      <c r="BR14" s="764"/>
      <c r="BS14" s="764"/>
      <c r="BT14" s="764"/>
      <c r="BU14" s="764"/>
      <c r="BV14" s="764"/>
      <c r="BW14" s="764"/>
      <c r="BX14" s="764"/>
      <c r="BY14" s="764"/>
      <c r="BZ14" s="764"/>
      <c r="CA14" s="764"/>
      <c r="CB14" s="764"/>
      <c r="CC14" s="764"/>
      <c r="CD14" s="764"/>
      <c r="CE14" s="764"/>
      <c r="CF14" s="764"/>
      <c r="CG14" s="764"/>
      <c r="CH14" s="764"/>
      <c r="CI14" s="764"/>
      <c r="CJ14" s="764"/>
      <c r="CK14" s="764"/>
      <c r="CL14" s="764"/>
      <c r="CM14" s="764"/>
      <c r="CN14" s="764"/>
      <c r="CO14" s="764"/>
      <c r="CP14" s="764"/>
      <c r="CQ14" s="764"/>
      <c r="CR14" s="764"/>
      <c r="CS14" s="765"/>
      <c r="CT14" s="967" t="s">
        <v>1772</v>
      </c>
      <c r="CU14" s="789"/>
      <c r="CV14" s="789"/>
      <c r="CW14" s="789"/>
      <c r="CX14" s="790"/>
    </row>
    <row r="15" spans="1:102" ht="14.25" customHeight="1" x14ac:dyDescent="0.25">
      <c r="B15" s="929" t="str">
        <f>HYPERLINK("#'"&amp;'EWS DIRECTORY'!$J$181&amp;"'!A1",'EWS DIRECTORY'!$J$181)</f>
        <v>E-9-1-1</v>
      </c>
      <c r="C15" s="761"/>
      <c r="D15" s="761"/>
      <c r="E15" s="761"/>
      <c r="G15" s="975"/>
      <c r="H15" s="804"/>
      <c r="I15" s="940"/>
      <c r="J15" s="940"/>
      <c r="K15" s="940"/>
      <c r="L15" s="940"/>
      <c r="M15" s="940"/>
      <c r="N15" s="940"/>
      <c r="O15" s="940"/>
      <c r="P15" s="940"/>
      <c r="Q15" s="940"/>
      <c r="R15" s="940"/>
      <c r="S15" s="940"/>
      <c r="T15" s="805"/>
      <c r="U15" s="804"/>
      <c r="V15" s="805"/>
      <c r="W15" s="949" t="s">
        <v>1777</v>
      </c>
      <c r="X15" s="789"/>
      <c r="Y15" s="789"/>
      <c r="Z15" s="789"/>
      <c r="AA15" s="790"/>
      <c r="AB15" s="963" t="s">
        <v>1778</v>
      </c>
      <c r="AC15" s="764"/>
      <c r="AD15" s="764"/>
      <c r="AE15" s="764"/>
      <c r="AF15" s="764"/>
      <c r="AG15" s="764"/>
      <c r="AH15" s="764"/>
      <c r="AI15" s="764"/>
      <c r="AJ15" s="764"/>
      <c r="AK15" s="764"/>
      <c r="AL15" s="764"/>
      <c r="AM15" s="764"/>
      <c r="AN15" s="764"/>
      <c r="AO15" s="764"/>
      <c r="AP15" s="764"/>
      <c r="AQ15" s="764"/>
      <c r="AR15" s="764"/>
      <c r="AS15" s="764"/>
      <c r="AT15" s="764"/>
      <c r="AU15" s="764"/>
      <c r="AV15" s="764"/>
      <c r="AW15" s="764"/>
      <c r="AX15" s="764"/>
      <c r="AY15" s="764"/>
      <c r="AZ15" s="764"/>
      <c r="BA15" s="764"/>
      <c r="BB15" s="764"/>
      <c r="BC15" s="764"/>
      <c r="BD15" s="764"/>
      <c r="BE15" s="764"/>
      <c r="BF15" s="764"/>
      <c r="BG15" s="764"/>
      <c r="BH15" s="764"/>
      <c r="BI15" s="764"/>
      <c r="BJ15" s="764"/>
      <c r="BK15" s="764"/>
      <c r="BL15" s="764"/>
      <c r="BM15" s="764"/>
      <c r="BN15" s="764"/>
      <c r="BO15" s="764"/>
      <c r="BP15" s="764"/>
      <c r="BQ15" s="764"/>
      <c r="BR15" s="764"/>
      <c r="BS15" s="764"/>
      <c r="BT15" s="764"/>
      <c r="BU15" s="764"/>
      <c r="BV15" s="764"/>
      <c r="BW15" s="764"/>
      <c r="BX15" s="764"/>
      <c r="BY15" s="764"/>
      <c r="BZ15" s="764"/>
      <c r="CA15" s="764"/>
      <c r="CB15" s="764"/>
      <c r="CC15" s="764"/>
      <c r="CD15" s="764"/>
      <c r="CE15" s="764"/>
      <c r="CF15" s="764"/>
      <c r="CG15" s="764"/>
      <c r="CH15" s="764"/>
      <c r="CI15" s="764"/>
      <c r="CJ15" s="764"/>
      <c r="CK15" s="764"/>
      <c r="CL15" s="764"/>
      <c r="CM15" s="764"/>
      <c r="CN15" s="764"/>
      <c r="CO15" s="764"/>
      <c r="CP15" s="764"/>
      <c r="CQ15" s="764"/>
      <c r="CR15" s="764"/>
      <c r="CS15" s="765"/>
      <c r="CT15" s="804"/>
      <c r="CU15" s="940"/>
      <c r="CV15" s="940"/>
      <c r="CW15" s="940"/>
      <c r="CX15" s="805"/>
    </row>
    <row r="16" spans="1:102" ht="14.4" customHeight="1" x14ac:dyDescent="0.25">
      <c r="A16" s="110" t="e" cm="1" vm="3">
        <f t="array" aca="1" ref="A16" ca="1">_xlfn._xlws.FILTER(M16:M50,M16:M50&lt;&gt;"")</f>
        <v>#VALUE!</v>
      </c>
      <c r="B16" s="929" t="str">
        <f>HYPERLINK("#'"&amp;'EWS DIRECTORY'!$J$182&amp;"'!A1",'EWS DIRECTORY'!$J$182)</f>
        <v>E-9-1-2</v>
      </c>
      <c r="C16" s="761"/>
      <c r="D16" s="761"/>
      <c r="E16" s="761"/>
      <c r="G16" s="769"/>
      <c r="H16" s="806"/>
      <c r="I16" s="794"/>
      <c r="J16" s="794"/>
      <c r="K16" s="794"/>
      <c r="L16" s="794"/>
      <c r="M16" s="794"/>
      <c r="N16" s="794"/>
      <c r="O16" s="794"/>
      <c r="P16" s="794"/>
      <c r="Q16" s="794"/>
      <c r="R16" s="794"/>
      <c r="S16" s="794"/>
      <c r="T16" s="807"/>
      <c r="U16" s="806"/>
      <c r="V16" s="807"/>
      <c r="W16" s="806"/>
      <c r="X16" s="794"/>
      <c r="Y16" s="794"/>
      <c r="Z16" s="794"/>
      <c r="AA16" s="807"/>
      <c r="AB16" s="946" t="e">
        <f>MASTER!$N$5</f>
        <v>#N/A</v>
      </c>
      <c r="AC16" s="764"/>
      <c r="AD16" s="764"/>
      <c r="AE16" s="764"/>
      <c r="AF16" s="765"/>
      <c r="AG16" s="946" t="e">
        <f>MASTER!$N$6</f>
        <v>#N/A</v>
      </c>
      <c r="AH16" s="764"/>
      <c r="AI16" s="764"/>
      <c r="AJ16" s="764"/>
      <c r="AK16" s="765"/>
      <c r="AL16" s="946" t="e">
        <f>MASTER!$N$7</f>
        <v>#N/A</v>
      </c>
      <c r="AM16" s="764"/>
      <c r="AN16" s="764"/>
      <c r="AO16" s="764"/>
      <c r="AP16" s="765"/>
      <c r="AQ16" s="946" t="e">
        <f>MASTER!$N$8</f>
        <v>#N/A</v>
      </c>
      <c r="AR16" s="764"/>
      <c r="AS16" s="764"/>
      <c r="AT16" s="764"/>
      <c r="AU16" s="765"/>
      <c r="AV16" s="946" t="e">
        <f>MASTER!$N$9</f>
        <v>#N/A</v>
      </c>
      <c r="AW16" s="764"/>
      <c r="AX16" s="764"/>
      <c r="AY16" s="764"/>
      <c r="AZ16" s="765"/>
      <c r="BA16" s="946" t="e">
        <f>MASTER!$N$10</f>
        <v>#N/A</v>
      </c>
      <c r="BB16" s="764"/>
      <c r="BC16" s="764"/>
      <c r="BD16" s="764"/>
      <c r="BE16" s="765"/>
      <c r="BF16" s="946" t="e">
        <f>MASTER!$N$11</f>
        <v>#N/A</v>
      </c>
      <c r="BG16" s="764"/>
      <c r="BH16" s="764"/>
      <c r="BI16" s="764"/>
      <c r="BJ16" s="765"/>
      <c r="BK16" s="946" t="e">
        <f>MASTER!$N$12</f>
        <v>#N/A</v>
      </c>
      <c r="BL16" s="764"/>
      <c r="BM16" s="764"/>
      <c r="BN16" s="764"/>
      <c r="BO16" s="765"/>
      <c r="BP16" s="946" t="e">
        <f>MASTER!$N$13</f>
        <v>#N/A</v>
      </c>
      <c r="BQ16" s="764"/>
      <c r="BR16" s="764"/>
      <c r="BS16" s="764"/>
      <c r="BT16" s="765"/>
      <c r="BU16" s="946" t="e">
        <f>MASTER!$N$14</f>
        <v>#N/A</v>
      </c>
      <c r="BV16" s="764"/>
      <c r="BW16" s="764"/>
      <c r="BX16" s="764"/>
      <c r="BY16" s="765"/>
      <c r="BZ16" s="946" t="e">
        <f>MASTER!$N$15</f>
        <v>#N/A</v>
      </c>
      <c r="CA16" s="764"/>
      <c r="CB16" s="764"/>
      <c r="CC16" s="764"/>
      <c r="CD16" s="765"/>
      <c r="CE16" s="946" t="e">
        <f>MASTER!$N$16</f>
        <v>#N/A</v>
      </c>
      <c r="CF16" s="764"/>
      <c r="CG16" s="764"/>
      <c r="CH16" s="764"/>
      <c r="CI16" s="765"/>
      <c r="CJ16" s="963" t="s">
        <v>1769</v>
      </c>
      <c r="CK16" s="764"/>
      <c r="CL16" s="764"/>
      <c r="CM16" s="764"/>
      <c r="CN16" s="765"/>
      <c r="CO16" s="963" t="s">
        <v>1770</v>
      </c>
      <c r="CP16" s="764"/>
      <c r="CQ16" s="764"/>
      <c r="CR16" s="764"/>
      <c r="CS16" s="765"/>
      <c r="CT16" s="806"/>
      <c r="CU16" s="794"/>
      <c r="CV16" s="794"/>
      <c r="CW16" s="794"/>
      <c r="CX16" s="807"/>
    </row>
    <row r="17" spans="1:102" ht="14.25" customHeight="1" x14ac:dyDescent="0.25">
      <c r="A17" s="110" t="s">
        <v>2032</v>
      </c>
      <c r="B17" s="929" t="str">
        <f>HYPERLINK("#'"&amp;'EWS DIRECTORY'!$J$183&amp;"'!A1",'EWS DIRECTORY'!$J$183)</f>
        <v>E-9-1-3</v>
      </c>
      <c r="C17" s="761"/>
      <c r="D17" s="761"/>
      <c r="E17" s="761"/>
      <c r="G17" s="289"/>
      <c r="U17" s="436"/>
      <c r="V17" s="204"/>
      <c r="W17" s="952"/>
      <c r="X17" s="940"/>
      <c r="Y17" s="940"/>
      <c r="Z17" s="940"/>
      <c r="AA17" s="805"/>
      <c r="AB17" s="952"/>
      <c r="AC17" s="940"/>
      <c r="AD17" s="940"/>
      <c r="AE17" s="940"/>
      <c r="AF17" s="805"/>
      <c r="AG17" s="952"/>
      <c r="AH17" s="940"/>
      <c r="AI17" s="940"/>
      <c r="AJ17" s="940"/>
      <c r="AK17" s="805"/>
      <c r="AL17" s="952"/>
      <c r="AM17" s="940"/>
      <c r="AN17" s="940"/>
      <c r="AO17" s="940"/>
      <c r="AP17" s="805"/>
      <c r="AQ17" s="952"/>
      <c r="AR17" s="940"/>
      <c r="AS17" s="940"/>
      <c r="AT17" s="940"/>
      <c r="AU17" s="805"/>
      <c r="AV17" s="952"/>
      <c r="AW17" s="940"/>
      <c r="AX17" s="940"/>
      <c r="AY17" s="940"/>
      <c r="AZ17" s="805"/>
      <c r="BA17" s="952"/>
      <c r="BB17" s="940"/>
      <c r="BC17" s="940"/>
      <c r="BD17" s="940"/>
      <c r="BE17" s="805"/>
      <c r="BF17" s="952"/>
      <c r="BG17" s="940"/>
      <c r="BH17" s="940"/>
      <c r="BI17" s="940"/>
      <c r="BJ17" s="805"/>
      <c r="BK17" s="952"/>
      <c r="BL17" s="940"/>
      <c r="BM17" s="940"/>
      <c r="BN17" s="940"/>
      <c r="BO17" s="805"/>
      <c r="BP17" s="952"/>
      <c r="BQ17" s="940"/>
      <c r="BR17" s="940"/>
      <c r="BS17" s="940"/>
      <c r="BT17" s="805"/>
      <c r="BU17" s="952"/>
      <c r="BV17" s="940"/>
      <c r="BW17" s="940"/>
      <c r="BX17" s="940"/>
      <c r="BY17" s="805"/>
      <c r="BZ17" s="952"/>
      <c r="CA17" s="940"/>
      <c r="CB17" s="940"/>
      <c r="CC17" s="940"/>
      <c r="CD17" s="805"/>
      <c r="CE17" s="952"/>
      <c r="CF17" s="940"/>
      <c r="CG17" s="940"/>
      <c r="CH17" s="940"/>
      <c r="CI17" s="805"/>
      <c r="CJ17" s="952"/>
      <c r="CK17" s="940"/>
      <c r="CL17" s="940"/>
      <c r="CM17" s="940"/>
      <c r="CN17" s="805"/>
      <c r="CO17" s="952"/>
      <c r="CP17" s="940"/>
      <c r="CQ17" s="940"/>
      <c r="CR17" s="940"/>
      <c r="CS17" s="805"/>
      <c r="CT17" s="952"/>
      <c r="CU17" s="940"/>
      <c r="CV17" s="940"/>
      <c r="CW17" s="940"/>
      <c r="CX17" s="805"/>
    </row>
    <row r="18" spans="1:102" ht="14.4" customHeight="1" x14ac:dyDescent="0.25">
      <c r="A18" s="110" t="str" cm="1">
        <f t="array" ref="A18:A23">_xlfn._xlws.FILTER(M18:M52,M18:M52&lt;&gt;"")</f>
        <v>Berdasarkan Data Internal dan Eksternal yang dimiliki DJP</v>
      </c>
      <c r="B18" s="929" t="str">
        <f>HYPERLINK("#'"&amp;'EWS DIRECTORY'!$J$184&amp;"'!A1",'EWS DIRECTORY'!$J$184)</f>
        <v>E-9-1-4</v>
      </c>
      <c r="C18" s="761"/>
      <c r="D18" s="761"/>
      <c r="E18" s="761"/>
      <c r="G18" s="52">
        <v>1</v>
      </c>
      <c r="H18" s="944" t="str">
        <f>'E-9'!$G$9</f>
        <v>Biaya Royalti</v>
      </c>
      <c r="I18" s="940"/>
      <c r="J18" s="940"/>
      <c r="K18" s="940"/>
      <c r="L18" s="53" t="s">
        <v>1681</v>
      </c>
      <c r="M18" s="1158" t="s">
        <v>1442</v>
      </c>
      <c r="N18" s="940"/>
      <c r="O18" s="940"/>
      <c r="P18" s="940"/>
      <c r="Q18" s="940"/>
      <c r="R18" s="940"/>
      <c r="S18" s="940"/>
      <c r="T18" s="805"/>
      <c r="U18" s="964" t="s">
        <v>449</v>
      </c>
      <c r="V18" s="805"/>
      <c r="W18" s="1157">
        <f>'E-9'!$U$32</f>
        <v>0</v>
      </c>
      <c r="X18" s="940"/>
      <c r="Y18" s="940"/>
      <c r="Z18" s="940"/>
      <c r="AA18" s="805"/>
      <c r="AB18" s="945"/>
      <c r="AC18" s="940"/>
      <c r="AD18" s="940"/>
      <c r="AE18" s="940"/>
      <c r="AF18" s="805"/>
      <c r="AG18" s="945"/>
      <c r="AH18" s="940"/>
      <c r="AI18" s="940"/>
      <c r="AJ18" s="940"/>
      <c r="AK18" s="805"/>
      <c r="AL18" s="945"/>
      <c r="AM18" s="940"/>
      <c r="AN18" s="940"/>
      <c r="AO18" s="940"/>
      <c r="AP18" s="805"/>
      <c r="AQ18" s="945"/>
      <c r="AR18" s="940"/>
      <c r="AS18" s="940"/>
      <c r="AT18" s="940"/>
      <c r="AU18" s="805"/>
      <c r="AV18" s="945"/>
      <c r="AW18" s="940"/>
      <c r="AX18" s="940"/>
      <c r="AY18" s="940"/>
      <c r="AZ18" s="805"/>
      <c r="BA18" s="945"/>
      <c r="BB18" s="940"/>
      <c r="BC18" s="940"/>
      <c r="BD18" s="940"/>
      <c r="BE18" s="805"/>
      <c r="BF18" s="945"/>
      <c r="BG18" s="940"/>
      <c r="BH18" s="940"/>
      <c r="BI18" s="940"/>
      <c r="BJ18" s="805"/>
      <c r="BK18" s="945"/>
      <c r="BL18" s="940"/>
      <c r="BM18" s="940"/>
      <c r="BN18" s="940"/>
      <c r="BO18" s="805"/>
      <c r="BP18" s="945"/>
      <c r="BQ18" s="940"/>
      <c r="BR18" s="940"/>
      <c r="BS18" s="940"/>
      <c r="BT18" s="805"/>
      <c r="BU18" s="945"/>
      <c r="BV18" s="940"/>
      <c r="BW18" s="940"/>
      <c r="BX18" s="940"/>
      <c r="BY18" s="805"/>
      <c r="BZ18" s="945"/>
      <c r="CA18" s="940"/>
      <c r="CB18" s="940"/>
      <c r="CC18" s="940"/>
      <c r="CD18" s="805"/>
      <c r="CE18" s="945"/>
      <c r="CF18" s="940"/>
      <c r="CG18" s="940"/>
      <c r="CH18" s="940"/>
      <c r="CI18" s="805"/>
      <c r="CJ18" s="955">
        <f>'E-9-1-1'!AT24+'E-9-1-1'!AT51</f>
        <v>0</v>
      </c>
      <c r="CK18" s="940"/>
      <c r="CL18" s="940"/>
      <c r="CM18" s="940"/>
      <c r="CN18" s="805"/>
      <c r="CO18" s="955">
        <f>IF(CJ18&gt;0,CJ18,SUM(AB18:CI18))</f>
        <v>0</v>
      </c>
      <c r="CP18" s="940"/>
      <c r="CQ18" s="940"/>
      <c r="CR18" s="940"/>
      <c r="CS18" s="805"/>
      <c r="CT18" s="955">
        <f>CO18-W18</f>
        <v>0</v>
      </c>
      <c r="CU18" s="940"/>
      <c r="CV18" s="940"/>
      <c r="CW18" s="940"/>
      <c r="CX18" s="805"/>
    </row>
    <row r="19" spans="1:102" ht="14.4" customHeight="1" x14ac:dyDescent="0.25">
      <c r="A19" s="110" t="str">
        <v>Berdasarkan Analisis SPT dan Laporan Keuangan</v>
      </c>
      <c r="B19" s="929" t="str">
        <f>HYPERLINK("#'"&amp;'EWS DIRECTORY'!$J$185&amp;"'!A1",'EWS DIRECTORY'!$J$185)</f>
        <v>E-9-1-5</v>
      </c>
      <c r="C19" s="761"/>
      <c r="D19" s="761"/>
      <c r="E19" s="761"/>
      <c r="G19" s="289"/>
      <c r="H19" s="804"/>
      <c r="I19" s="940"/>
      <c r="J19" s="940"/>
      <c r="K19" s="940"/>
      <c r="M19" s="940"/>
      <c r="N19" s="940"/>
      <c r="O19" s="940"/>
      <c r="P19" s="940"/>
      <c r="Q19" s="940"/>
      <c r="R19" s="940"/>
      <c r="S19" s="940"/>
      <c r="T19" s="805"/>
      <c r="U19" s="964"/>
      <c r="V19" s="805"/>
      <c r="W19" s="1157"/>
      <c r="X19" s="940"/>
      <c r="Y19" s="940"/>
      <c r="Z19" s="940"/>
      <c r="AA19" s="805"/>
      <c r="AB19" s="952"/>
      <c r="AC19" s="940"/>
      <c r="AD19" s="940"/>
      <c r="AE19" s="940"/>
      <c r="AF19" s="805"/>
      <c r="AG19" s="952"/>
      <c r="AH19" s="940"/>
      <c r="AI19" s="940"/>
      <c r="AJ19" s="940"/>
      <c r="AK19" s="805"/>
      <c r="AL19" s="952"/>
      <c r="AM19" s="940"/>
      <c r="AN19" s="940"/>
      <c r="AO19" s="940"/>
      <c r="AP19" s="805"/>
      <c r="AQ19" s="952"/>
      <c r="AR19" s="940"/>
      <c r="AS19" s="940"/>
      <c r="AT19" s="940"/>
      <c r="AU19" s="805"/>
      <c r="AV19" s="952"/>
      <c r="AW19" s="940"/>
      <c r="AX19" s="940"/>
      <c r="AY19" s="940"/>
      <c r="AZ19" s="805"/>
      <c r="BA19" s="952"/>
      <c r="BB19" s="940"/>
      <c r="BC19" s="940"/>
      <c r="BD19" s="940"/>
      <c r="BE19" s="805"/>
      <c r="BF19" s="952"/>
      <c r="BG19" s="940"/>
      <c r="BH19" s="940"/>
      <c r="BI19" s="940"/>
      <c r="BJ19" s="805"/>
      <c r="BK19" s="952"/>
      <c r="BL19" s="940"/>
      <c r="BM19" s="940"/>
      <c r="BN19" s="940"/>
      <c r="BO19" s="805"/>
      <c r="BP19" s="952"/>
      <c r="BQ19" s="940"/>
      <c r="BR19" s="940"/>
      <c r="BS19" s="940"/>
      <c r="BT19" s="805"/>
      <c r="BU19" s="952"/>
      <c r="BV19" s="940"/>
      <c r="BW19" s="940"/>
      <c r="BX19" s="940"/>
      <c r="BY19" s="805"/>
      <c r="BZ19" s="952"/>
      <c r="CA19" s="940"/>
      <c r="CB19" s="940"/>
      <c r="CC19" s="940"/>
      <c r="CD19" s="805"/>
      <c r="CE19" s="952"/>
      <c r="CF19" s="940"/>
      <c r="CG19" s="940"/>
      <c r="CH19" s="940"/>
      <c r="CI19" s="805"/>
      <c r="CJ19" s="952"/>
      <c r="CK19" s="940"/>
      <c r="CL19" s="940"/>
      <c r="CM19" s="940"/>
      <c r="CN19" s="805"/>
      <c r="CO19" s="952"/>
      <c r="CP19" s="940"/>
      <c r="CQ19" s="940"/>
      <c r="CR19" s="940"/>
      <c r="CS19" s="805"/>
      <c r="CT19" s="952"/>
      <c r="CU19" s="940"/>
      <c r="CV19" s="940"/>
      <c r="CW19" s="940"/>
      <c r="CX19" s="805"/>
    </row>
    <row r="20" spans="1:102" ht="14.4" customHeight="1" x14ac:dyDescent="0.25">
      <c r="A20" s="110" t="str">
        <v>Berdasarkan pemeriksaan langsung terhadap bukti pendukung</v>
      </c>
      <c r="B20" s="929" t="str">
        <f>HYPERLINK("#'"&amp;'EWS DIRECTORY'!$J$186&amp;"'!A1",'EWS DIRECTORY'!$J$186)</f>
        <v>E-9-1-6</v>
      </c>
      <c r="C20" s="761"/>
      <c r="D20" s="761"/>
      <c r="E20" s="761"/>
      <c r="G20" s="52">
        <v>2</v>
      </c>
      <c r="H20" s="944" t="str">
        <f>'E-9'!$G$9</f>
        <v>Biaya Royalti</v>
      </c>
      <c r="I20" s="940"/>
      <c r="J20" s="940"/>
      <c r="K20" s="940"/>
      <c r="L20" s="53" t="s">
        <v>1681</v>
      </c>
      <c r="M20" s="1158" t="s">
        <v>1449</v>
      </c>
      <c r="N20" s="940"/>
      <c r="O20" s="940"/>
      <c r="P20" s="940"/>
      <c r="Q20" s="940"/>
      <c r="R20" s="940"/>
      <c r="S20" s="940"/>
      <c r="T20" s="805"/>
      <c r="U20" s="964" t="s">
        <v>451</v>
      </c>
      <c r="V20" s="805"/>
      <c r="W20" s="1157">
        <f>'E-9'!$U$32</f>
        <v>0</v>
      </c>
      <c r="X20" s="940"/>
      <c r="Y20" s="940"/>
      <c r="Z20" s="940"/>
      <c r="AA20" s="805"/>
      <c r="AB20" s="945"/>
      <c r="AC20" s="940"/>
      <c r="AD20" s="940"/>
      <c r="AE20" s="940"/>
      <c r="AF20" s="805"/>
      <c r="AG20" s="945"/>
      <c r="AH20" s="940"/>
      <c r="AI20" s="940"/>
      <c r="AJ20" s="940"/>
      <c r="AK20" s="805"/>
      <c r="AL20" s="945"/>
      <c r="AM20" s="940"/>
      <c r="AN20" s="940"/>
      <c r="AO20" s="940"/>
      <c r="AP20" s="805"/>
      <c r="AQ20" s="945"/>
      <c r="AR20" s="940"/>
      <c r="AS20" s="940"/>
      <c r="AT20" s="940"/>
      <c r="AU20" s="805"/>
      <c r="AV20" s="945"/>
      <c r="AW20" s="940"/>
      <c r="AX20" s="940"/>
      <c r="AY20" s="940"/>
      <c r="AZ20" s="805"/>
      <c r="BA20" s="945"/>
      <c r="BB20" s="940"/>
      <c r="BC20" s="940"/>
      <c r="BD20" s="940"/>
      <c r="BE20" s="805"/>
      <c r="BF20" s="945"/>
      <c r="BG20" s="940"/>
      <c r="BH20" s="940"/>
      <c r="BI20" s="940"/>
      <c r="BJ20" s="805"/>
      <c r="BK20" s="945"/>
      <c r="BL20" s="940"/>
      <c r="BM20" s="940"/>
      <c r="BN20" s="940"/>
      <c r="BO20" s="805"/>
      <c r="BP20" s="945"/>
      <c r="BQ20" s="940"/>
      <c r="BR20" s="940"/>
      <c r="BS20" s="940"/>
      <c r="BT20" s="805"/>
      <c r="BU20" s="945"/>
      <c r="BV20" s="940"/>
      <c r="BW20" s="940"/>
      <c r="BX20" s="940"/>
      <c r="BY20" s="805"/>
      <c r="BZ20" s="945"/>
      <c r="CA20" s="940"/>
      <c r="CB20" s="940"/>
      <c r="CC20" s="940"/>
      <c r="CD20" s="805"/>
      <c r="CE20" s="945"/>
      <c r="CF20" s="940"/>
      <c r="CG20" s="940"/>
      <c r="CH20" s="940"/>
      <c r="CI20" s="805"/>
      <c r="CJ20" s="955">
        <f>'E-9-1-2'!AO19</f>
        <v>0</v>
      </c>
      <c r="CK20" s="940"/>
      <c r="CL20" s="940"/>
      <c r="CM20" s="940"/>
      <c r="CN20" s="805"/>
      <c r="CO20" s="955">
        <f>IF(CJ20&gt;0,CJ20,SUM(AB20:CI20))</f>
        <v>0</v>
      </c>
      <c r="CP20" s="940"/>
      <c r="CQ20" s="940"/>
      <c r="CR20" s="940"/>
      <c r="CS20" s="805"/>
      <c r="CT20" s="955">
        <f>CO20-W20</f>
        <v>0</v>
      </c>
      <c r="CU20" s="940"/>
      <c r="CV20" s="940"/>
      <c r="CW20" s="940"/>
      <c r="CX20" s="805"/>
    </row>
    <row r="21" spans="1:102" ht="14.4" customHeight="1" x14ac:dyDescent="0.25">
      <c r="A21" s="110" t="str">
        <v>Berdasarkan Analisis Kewajaran dan Kelaziman Usaha</v>
      </c>
      <c r="G21" s="52"/>
      <c r="H21" s="804"/>
      <c r="I21" s="940"/>
      <c r="J21" s="940"/>
      <c r="K21" s="940"/>
      <c r="M21" s="940"/>
      <c r="N21" s="940"/>
      <c r="O21" s="940"/>
      <c r="P21" s="940"/>
      <c r="Q21" s="940"/>
      <c r="R21" s="940"/>
      <c r="S21" s="940"/>
      <c r="T21" s="805"/>
      <c r="U21" s="964"/>
      <c r="V21" s="805"/>
      <c r="W21" s="1157"/>
      <c r="X21" s="940"/>
      <c r="Y21" s="940"/>
      <c r="Z21" s="940"/>
      <c r="AA21" s="805"/>
      <c r="AB21" s="952"/>
      <c r="AC21" s="940"/>
      <c r="AD21" s="940"/>
      <c r="AE21" s="940"/>
      <c r="AF21" s="805"/>
      <c r="AG21" s="952"/>
      <c r="AH21" s="940"/>
      <c r="AI21" s="940"/>
      <c r="AJ21" s="940"/>
      <c r="AK21" s="805"/>
      <c r="AL21" s="952"/>
      <c r="AM21" s="940"/>
      <c r="AN21" s="940"/>
      <c r="AO21" s="940"/>
      <c r="AP21" s="805"/>
      <c r="AQ21" s="952"/>
      <c r="AR21" s="940"/>
      <c r="AS21" s="940"/>
      <c r="AT21" s="940"/>
      <c r="AU21" s="805"/>
      <c r="AV21" s="952"/>
      <c r="AW21" s="940"/>
      <c r="AX21" s="940"/>
      <c r="AY21" s="940"/>
      <c r="AZ21" s="805"/>
      <c r="BA21" s="952"/>
      <c r="BB21" s="940"/>
      <c r="BC21" s="940"/>
      <c r="BD21" s="940"/>
      <c r="BE21" s="805"/>
      <c r="BF21" s="952"/>
      <c r="BG21" s="940"/>
      <c r="BH21" s="940"/>
      <c r="BI21" s="940"/>
      <c r="BJ21" s="805"/>
      <c r="BK21" s="952"/>
      <c r="BL21" s="940"/>
      <c r="BM21" s="940"/>
      <c r="BN21" s="940"/>
      <c r="BO21" s="805"/>
      <c r="BP21" s="952"/>
      <c r="BQ21" s="940"/>
      <c r="BR21" s="940"/>
      <c r="BS21" s="940"/>
      <c r="BT21" s="805"/>
      <c r="BU21" s="952"/>
      <c r="BV21" s="940"/>
      <c r="BW21" s="940"/>
      <c r="BX21" s="940"/>
      <c r="BY21" s="805"/>
      <c r="BZ21" s="952"/>
      <c r="CA21" s="940"/>
      <c r="CB21" s="940"/>
      <c r="CC21" s="940"/>
      <c r="CD21" s="805"/>
      <c r="CE21" s="952"/>
      <c r="CF21" s="940"/>
      <c r="CG21" s="940"/>
      <c r="CH21" s="940"/>
      <c r="CI21" s="805"/>
      <c r="CJ21" s="952"/>
      <c r="CK21" s="940"/>
      <c r="CL21" s="940"/>
      <c r="CM21" s="940"/>
      <c r="CN21" s="805"/>
      <c r="CO21" s="952"/>
      <c r="CP21" s="940"/>
      <c r="CQ21" s="940"/>
      <c r="CR21" s="940"/>
      <c r="CS21" s="805"/>
      <c r="CT21" s="952"/>
      <c r="CU21" s="940"/>
      <c r="CV21" s="940"/>
      <c r="CW21" s="940"/>
      <c r="CX21" s="805"/>
    </row>
    <row r="22" spans="1:102" ht="14.4" customHeight="1" x14ac:dyDescent="0.25">
      <c r="A22" s="110" t="str">
        <v>Berdasarkan Bahan Bukti Pidana</v>
      </c>
      <c r="G22" s="52">
        <v>3</v>
      </c>
      <c r="H22" s="944" t="str">
        <f>'E-9'!$G$9</f>
        <v>Biaya Royalti</v>
      </c>
      <c r="I22" s="940"/>
      <c r="J22" s="940"/>
      <c r="K22" s="940"/>
      <c r="L22" s="53" t="s">
        <v>1681</v>
      </c>
      <c r="M22" s="1158" t="s">
        <v>1460</v>
      </c>
      <c r="N22" s="940"/>
      <c r="O22" s="940"/>
      <c r="P22" s="940"/>
      <c r="Q22" s="940"/>
      <c r="R22" s="940"/>
      <c r="S22" s="940"/>
      <c r="T22" s="805"/>
      <c r="U22" s="964" t="s">
        <v>453</v>
      </c>
      <c r="V22" s="805"/>
      <c r="W22" s="1157">
        <f>'E-9'!$U$32</f>
        <v>0</v>
      </c>
      <c r="X22" s="940"/>
      <c r="Y22" s="940"/>
      <c r="Z22" s="940"/>
      <c r="AA22" s="805"/>
      <c r="AB22" s="953">
        <f>SUMIF('E-9-1-3'!$J$24:$M$40,TEXT(AB16,"MM")&amp;TEXT(AB16,"MM")&amp;"*",'E-9-1-3'!$AT$24:$AX$40)</f>
        <v>0</v>
      </c>
      <c r="AC22" s="940"/>
      <c r="AD22" s="940"/>
      <c r="AE22" s="940"/>
      <c r="AF22" s="805"/>
      <c r="AG22" s="953">
        <f>SUMIF('E-9-1-3'!$J$24:$M$40,TEXT(AG16,"MM")&amp;TEXT(AG16,"MM")&amp;"*",'E-9-1-3'!$AT$24:$AX$40)</f>
        <v>0</v>
      </c>
      <c r="AH22" s="940"/>
      <c r="AI22" s="940"/>
      <c r="AJ22" s="940"/>
      <c r="AK22" s="805"/>
      <c r="AL22" s="953">
        <f>SUMIF('E-9-1-3'!$J$24:$M$40,TEXT(AL16,"MM")&amp;TEXT(AL16,"MM")&amp;"*",'E-9-1-3'!$AT$24:$AX$40)</f>
        <v>0</v>
      </c>
      <c r="AM22" s="940"/>
      <c r="AN22" s="940"/>
      <c r="AO22" s="940"/>
      <c r="AP22" s="805"/>
      <c r="AQ22" s="953">
        <f>SUMIF('E-9-1-3'!$J$24:$M$40,TEXT(AQ16,"MM")&amp;TEXT(AQ16,"MM")&amp;"*",'E-9-1-3'!$AT$24:$AX$40)</f>
        <v>0</v>
      </c>
      <c r="AR22" s="940"/>
      <c r="AS22" s="940"/>
      <c r="AT22" s="940"/>
      <c r="AU22" s="805"/>
      <c r="AV22" s="953">
        <f>SUMIF('E-9-1-3'!$J$24:$M$40,TEXT(AV16,"MM")&amp;TEXT(AV16,"MM")&amp;"*",'E-9-1-3'!$AT$24:$AX$40)</f>
        <v>0</v>
      </c>
      <c r="AW22" s="940"/>
      <c r="AX22" s="940"/>
      <c r="AY22" s="940"/>
      <c r="AZ22" s="805"/>
      <c r="BA22" s="953">
        <f>SUMIF('E-9-1-3'!$J$24:$M$40,TEXT(BA16,"MM")&amp;TEXT(BA16,"MM")&amp;"*",'E-9-1-3'!$AT$24:$AX$40)</f>
        <v>0</v>
      </c>
      <c r="BB22" s="940"/>
      <c r="BC22" s="940"/>
      <c r="BD22" s="940"/>
      <c r="BE22" s="805"/>
      <c r="BF22" s="953">
        <f>SUMIF('E-9-1-3'!$J$24:$M$40,TEXT(BF16,"MM")&amp;TEXT(BF16,"MM")&amp;"*",'E-9-1-3'!$AT$24:$AX$40)</f>
        <v>0</v>
      </c>
      <c r="BG22" s="940"/>
      <c r="BH22" s="940"/>
      <c r="BI22" s="940"/>
      <c r="BJ22" s="805"/>
      <c r="BK22" s="953">
        <f>SUMIF('E-9-1-3'!$J$24:$M$40,TEXT(BK16,"MM")&amp;TEXT(BK16,"MM")&amp;"*",'E-9-1-3'!$AT$24:$AX$40)</f>
        <v>0</v>
      </c>
      <c r="BL22" s="940"/>
      <c r="BM22" s="940"/>
      <c r="BN22" s="940"/>
      <c r="BO22" s="805"/>
      <c r="BP22" s="953">
        <f>SUMIF('E-9-1-3'!$J$24:$M$40,TEXT(BP16,"MM")&amp;TEXT(BP16,"MM")&amp;"*",'E-9-1-3'!$AT$24:$AX$40)</f>
        <v>0</v>
      </c>
      <c r="BQ22" s="940"/>
      <c r="BR22" s="940"/>
      <c r="BS22" s="940"/>
      <c r="BT22" s="805"/>
      <c r="BU22" s="953">
        <f>SUMIF('E-9-1-3'!$J$24:$M$40,TEXT(BU16,"MM")&amp;TEXT(BU16,"MM")&amp;"*",'E-9-1-3'!$AT$24:$AX$40)</f>
        <v>0</v>
      </c>
      <c r="BV22" s="940"/>
      <c r="BW22" s="940"/>
      <c r="BX22" s="940"/>
      <c r="BY22" s="805"/>
      <c r="BZ22" s="953">
        <f>SUMIF('E-9-1-3'!$J$24:$M$40,TEXT(BZ16,"MM")&amp;TEXT(BZ16,"MM")&amp;"*",'E-9-1-3'!$AT$24:$AX$40)</f>
        <v>0</v>
      </c>
      <c r="CA22" s="940"/>
      <c r="CB22" s="940"/>
      <c r="CC22" s="940"/>
      <c r="CD22" s="805"/>
      <c r="CE22" s="953">
        <f>SUMIF('E-9-1-3'!$J$24:$M$40,TEXT(CE16,"MM")&amp;TEXT(CE16,"MM")&amp;"*",'E-9-1-3'!$AT$24:$AX$40)</f>
        <v>0</v>
      </c>
      <c r="CF22" s="940"/>
      <c r="CG22" s="940"/>
      <c r="CH22" s="940"/>
      <c r="CI22" s="805"/>
      <c r="CJ22" s="955">
        <f>SUMIF('E-9-1-3'!J20:M36,"0112"&amp;"*",'E-9-1-3'!AT20:AX36)+SUMIF('E-9-1-3'!J20:M36,"0201"&amp;"*",'E-9-1-3'!AT20:AX36)+SUMIF('E-9-1-3'!J20:M36,"0302"&amp;"*",'E-9-1-3'!AT20:AX36)+SUMIF('E-9-1-3'!J20:M36,"0403"&amp;"*",'E-9-1-3'!AT20:AX36)+SUMIF('E-9-1-3'!J20:M36,"0503"&amp;"*",'E-9-1-3'!AT20:AX36)+SUMIF('E-9-1-3'!J20:M36,"0605"&amp;"*",'E-9-1-3'!AT20:AX36)+SUMIF('E-9-1-3'!J20:M36,"0706"&amp;"*",'E-9-1-3'!AT20:AX36)+SUMIF('E-9-1-3'!J20:M36,"0807"&amp;"*",'E-9-1-3'!AT20:AX36)+SUMIF('E-9-1-3'!J20:M36,"0908"&amp;"*",'E-9-1-3'!AT20:AX36)+SUMIF('E-9-1-3'!J20:M36,"1009"&amp;"*",'E-9-1-3'!AT20:AX36)+SUMIF('E-9-1-3'!J20:M36,"1110"&amp;"*",'E-9-1-3'!AT20:AX36)+SUMIF('E-9-1-3'!J20:M36,"1201"&amp;"*",'E-9-1-3'!AT20:AX36)</f>
        <v>0</v>
      </c>
      <c r="CK22" s="940"/>
      <c r="CL22" s="940"/>
      <c r="CM22" s="940"/>
      <c r="CN22" s="805"/>
      <c r="CO22" s="955">
        <f>IF(CJ22&gt;0,CJ22,SUM(AB22:CI22))</f>
        <v>0</v>
      </c>
      <c r="CP22" s="940"/>
      <c r="CQ22" s="940"/>
      <c r="CR22" s="940"/>
      <c r="CS22" s="805"/>
      <c r="CT22" s="955">
        <f>CO22-W22</f>
        <v>0</v>
      </c>
      <c r="CU22" s="940"/>
      <c r="CV22" s="940"/>
      <c r="CW22" s="940"/>
      <c r="CX22" s="805"/>
    </row>
    <row r="23" spans="1:102" ht="14.4" customHeight="1" x14ac:dyDescent="0.25">
      <c r="A23" s="110" t="str">
        <v>Berdasarkan Data Pemicu dan Data Penguji</v>
      </c>
      <c r="G23" s="52"/>
      <c r="H23" s="804"/>
      <c r="I23" s="940"/>
      <c r="J23" s="940"/>
      <c r="K23" s="940"/>
      <c r="M23" s="940"/>
      <c r="N23" s="940"/>
      <c r="O23" s="940"/>
      <c r="P23" s="940"/>
      <c r="Q23" s="940"/>
      <c r="R23" s="940"/>
      <c r="S23" s="940"/>
      <c r="T23" s="805"/>
      <c r="U23" s="964"/>
      <c r="V23" s="805"/>
      <c r="W23" s="1157"/>
      <c r="X23" s="940"/>
      <c r="Y23" s="940"/>
      <c r="Z23" s="940"/>
      <c r="AA23" s="805"/>
      <c r="AB23" s="952"/>
      <c r="AC23" s="940"/>
      <c r="AD23" s="940"/>
      <c r="AE23" s="940"/>
      <c r="AF23" s="805"/>
      <c r="AG23" s="952"/>
      <c r="AH23" s="940"/>
      <c r="AI23" s="940"/>
      <c r="AJ23" s="940"/>
      <c r="AK23" s="805"/>
      <c r="AL23" s="952"/>
      <c r="AM23" s="940"/>
      <c r="AN23" s="940"/>
      <c r="AO23" s="940"/>
      <c r="AP23" s="805"/>
      <c r="AQ23" s="952"/>
      <c r="AR23" s="940"/>
      <c r="AS23" s="940"/>
      <c r="AT23" s="940"/>
      <c r="AU23" s="805"/>
      <c r="AV23" s="952"/>
      <c r="AW23" s="940"/>
      <c r="AX23" s="940"/>
      <c r="AY23" s="940"/>
      <c r="AZ23" s="805"/>
      <c r="BA23" s="952"/>
      <c r="BB23" s="940"/>
      <c r="BC23" s="940"/>
      <c r="BD23" s="940"/>
      <c r="BE23" s="805"/>
      <c r="BF23" s="952"/>
      <c r="BG23" s="940"/>
      <c r="BH23" s="940"/>
      <c r="BI23" s="940"/>
      <c r="BJ23" s="805"/>
      <c r="BK23" s="952"/>
      <c r="BL23" s="940"/>
      <c r="BM23" s="940"/>
      <c r="BN23" s="940"/>
      <c r="BO23" s="805"/>
      <c r="BP23" s="952"/>
      <c r="BQ23" s="940"/>
      <c r="BR23" s="940"/>
      <c r="BS23" s="940"/>
      <c r="BT23" s="805"/>
      <c r="BU23" s="952"/>
      <c r="BV23" s="940"/>
      <c r="BW23" s="940"/>
      <c r="BX23" s="940"/>
      <c r="BY23" s="805"/>
      <c r="BZ23" s="952"/>
      <c r="CA23" s="940"/>
      <c r="CB23" s="940"/>
      <c r="CC23" s="940"/>
      <c r="CD23" s="805"/>
      <c r="CE23" s="952"/>
      <c r="CF23" s="940"/>
      <c r="CG23" s="940"/>
      <c r="CH23" s="940"/>
      <c r="CI23" s="805"/>
      <c r="CJ23" s="952"/>
      <c r="CK23" s="940"/>
      <c r="CL23" s="940"/>
      <c r="CM23" s="940"/>
      <c r="CN23" s="805"/>
      <c r="CO23" s="952"/>
      <c r="CP23" s="940"/>
      <c r="CQ23" s="940"/>
      <c r="CR23" s="940"/>
      <c r="CS23" s="805"/>
      <c r="CT23" s="952"/>
      <c r="CU23" s="940"/>
      <c r="CV23" s="940"/>
      <c r="CW23" s="940"/>
      <c r="CX23" s="805"/>
    </row>
    <row r="24" spans="1:102" ht="14.4" customHeight="1" x14ac:dyDescent="0.25">
      <c r="G24" s="52">
        <v>4</v>
      </c>
      <c r="H24" s="944" t="str">
        <f>'E-9'!$G$9</f>
        <v>Biaya Royalti</v>
      </c>
      <c r="I24" s="940"/>
      <c r="J24" s="940"/>
      <c r="K24" s="940"/>
      <c r="L24" s="53" t="s">
        <v>1681</v>
      </c>
      <c r="M24" s="1158" t="s">
        <v>1464</v>
      </c>
      <c r="N24" s="940"/>
      <c r="O24" s="940"/>
      <c r="P24" s="940"/>
      <c r="Q24" s="940"/>
      <c r="R24" s="940"/>
      <c r="S24" s="940"/>
      <c r="T24" s="805"/>
      <c r="U24" s="964" t="s">
        <v>455</v>
      </c>
      <c r="V24" s="805"/>
      <c r="W24" s="1157">
        <f>'E-9'!$U$32</f>
        <v>0</v>
      </c>
      <c r="X24" s="940"/>
      <c r="Y24" s="940"/>
      <c r="Z24" s="940"/>
      <c r="AA24" s="805"/>
      <c r="AB24" s="945"/>
      <c r="AC24" s="940"/>
      <c r="AD24" s="940"/>
      <c r="AE24" s="940"/>
      <c r="AF24" s="805"/>
      <c r="AG24" s="945"/>
      <c r="AH24" s="940"/>
      <c r="AI24" s="940"/>
      <c r="AJ24" s="940"/>
      <c r="AK24" s="805"/>
      <c r="AL24" s="945"/>
      <c r="AM24" s="940"/>
      <c r="AN24" s="940"/>
      <c r="AO24" s="940"/>
      <c r="AP24" s="805"/>
      <c r="AQ24" s="945"/>
      <c r="AR24" s="940"/>
      <c r="AS24" s="940"/>
      <c r="AT24" s="940"/>
      <c r="AU24" s="805"/>
      <c r="AV24" s="945"/>
      <c r="AW24" s="940"/>
      <c r="AX24" s="940"/>
      <c r="AY24" s="940"/>
      <c r="AZ24" s="805"/>
      <c r="BA24" s="945"/>
      <c r="BB24" s="940"/>
      <c r="BC24" s="940"/>
      <c r="BD24" s="940"/>
      <c r="BE24" s="805"/>
      <c r="BF24" s="945"/>
      <c r="BG24" s="940"/>
      <c r="BH24" s="940"/>
      <c r="BI24" s="940"/>
      <c r="BJ24" s="805"/>
      <c r="BK24" s="945"/>
      <c r="BL24" s="940"/>
      <c r="BM24" s="940"/>
      <c r="BN24" s="940"/>
      <c r="BO24" s="805"/>
      <c r="BP24" s="945"/>
      <c r="BQ24" s="940"/>
      <c r="BR24" s="940"/>
      <c r="BS24" s="940"/>
      <c r="BT24" s="805"/>
      <c r="BU24" s="945"/>
      <c r="BV24" s="940"/>
      <c r="BW24" s="940"/>
      <c r="BX24" s="940"/>
      <c r="BY24" s="805"/>
      <c r="BZ24" s="945"/>
      <c r="CA24" s="940"/>
      <c r="CB24" s="940"/>
      <c r="CC24" s="940"/>
      <c r="CD24" s="805"/>
      <c r="CE24" s="945"/>
      <c r="CF24" s="940"/>
      <c r="CG24" s="940"/>
      <c r="CH24" s="940"/>
      <c r="CI24" s="805"/>
      <c r="CJ24" s="955">
        <f>'E-9-1-4'!AK40</f>
        <v>0</v>
      </c>
      <c r="CK24" s="940"/>
      <c r="CL24" s="940"/>
      <c r="CM24" s="940"/>
      <c r="CN24" s="805"/>
      <c r="CO24" s="955">
        <f>IF(CJ24&gt;0,CJ24,SUM(AB24:CI24))</f>
        <v>0</v>
      </c>
      <c r="CP24" s="940"/>
      <c r="CQ24" s="940"/>
      <c r="CR24" s="940"/>
      <c r="CS24" s="805"/>
      <c r="CT24" s="955">
        <f>CO24-W24</f>
        <v>0</v>
      </c>
      <c r="CU24" s="940"/>
      <c r="CV24" s="940"/>
      <c r="CW24" s="940"/>
      <c r="CX24" s="805"/>
    </row>
    <row r="25" spans="1:102" ht="14.25" customHeight="1" x14ac:dyDescent="0.25">
      <c r="G25" s="52"/>
      <c r="H25" s="804"/>
      <c r="I25" s="940"/>
      <c r="J25" s="940"/>
      <c r="K25" s="940"/>
      <c r="M25" s="940"/>
      <c r="N25" s="940"/>
      <c r="O25" s="940"/>
      <c r="P25" s="940"/>
      <c r="Q25" s="940"/>
      <c r="R25" s="940"/>
      <c r="S25" s="940"/>
      <c r="T25" s="805"/>
      <c r="U25" s="964"/>
      <c r="V25" s="805"/>
      <c r="W25" s="1157"/>
      <c r="X25" s="940"/>
      <c r="Y25" s="940"/>
      <c r="Z25" s="940"/>
      <c r="AA25" s="805"/>
      <c r="AB25" s="952"/>
      <c r="AC25" s="940"/>
      <c r="AD25" s="940"/>
      <c r="AE25" s="940"/>
      <c r="AF25" s="805"/>
      <c r="AG25" s="952"/>
      <c r="AH25" s="940"/>
      <c r="AI25" s="940"/>
      <c r="AJ25" s="940"/>
      <c r="AK25" s="805"/>
      <c r="AL25" s="952"/>
      <c r="AM25" s="940"/>
      <c r="AN25" s="940"/>
      <c r="AO25" s="940"/>
      <c r="AP25" s="805"/>
      <c r="AQ25" s="952"/>
      <c r="AR25" s="940"/>
      <c r="AS25" s="940"/>
      <c r="AT25" s="940"/>
      <c r="AU25" s="805"/>
      <c r="AV25" s="952"/>
      <c r="AW25" s="940"/>
      <c r="AX25" s="940"/>
      <c r="AY25" s="940"/>
      <c r="AZ25" s="805"/>
      <c r="BA25" s="952"/>
      <c r="BB25" s="940"/>
      <c r="BC25" s="940"/>
      <c r="BD25" s="940"/>
      <c r="BE25" s="805"/>
      <c r="BF25" s="952"/>
      <c r="BG25" s="940"/>
      <c r="BH25" s="940"/>
      <c r="BI25" s="940"/>
      <c r="BJ25" s="805"/>
      <c r="BK25" s="952"/>
      <c r="BL25" s="940"/>
      <c r="BM25" s="940"/>
      <c r="BN25" s="940"/>
      <c r="BO25" s="805"/>
      <c r="BP25" s="952"/>
      <c r="BQ25" s="940"/>
      <c r="BR25" s="940"/>
      <c r="BS25" s="940"/>
      <c r="BT25" s="805"/>
      <c r="BU25" s="952"/>
      <c r="BV25" s="940"/>
      <c r="BW25" s="940"/>
      <c r="BX25" s="940"/>
      <c r="BY25" s="805"/>
      <c r="BZ25" s="952"/>
      <c r="CA25" s="940"/>
      <c r="CB25" s="940"/>
      <c r="CC25" s="940"/>
      <c r="CD25" s="805"/>
      <c r="CE25" s="952"/>
      <c r="CF25" s="940"/>
      <c r="CG25" s="940"/>
      <c r="CH25" s="940"/>
      <c r="CI25" s="805"/>
      <c r="CJ25" s="952"/>
      <c r="CK25" s="940"/>
      <c r="CL25" s="940"/>
      <c r="CM25" s="940"/>
      <c r="CN25" s="805"/>
      <c r="CO25" s="952"/>
      <c r="CP25" s="940"/>
      <c r="CQ25" s="940"/>
      <c r="CR25" s="940"/>
      <c r="CS25" s="805"/>
      <c r="CT25" s="952"/>
      <c r="CU25" s="940"/>
      <c r="CV25" s="940"/>
      <c r="CW25" s="940"/>
      <c r="CX25" s="805"/>
    </row>
    <row r="26" spans="1:102" ht="14.4" customHeight="1" x14ac:dyDescent="0.25">
      <c r="G26" s="52">
        <v>5</v>
      </c>
      <c r="H26" s="944" t="str">
        <f>'E-9'!$G$9</f>
        <v>Biaya Royalti</v>
      </c>
      <c r="I26" s="940"/>
      <c r="J26" s="940"/>
      <c r="K26" s="940"/>
      <c r="L26" s="53" t="s">
        <v>1681</v>
      </c>
      <c r="M26" s="1158" t="s">
        <v>1468</v>
      </c>
      <c r="N26" s="940"/>
      <c r="O26" s="940"/>
      <c r="P26" s="940"/>
      <c r="Q26" s="940"/>
      <c r="R26" s="940"/>
      <c r="S26" s="940"/>
      <c r="T26" s="805"/>
      <c r="U26" s="964" t="s">
        <v>457</v>
      </c>
      <c r="V26" s="805"/>
      <c r="W26" s="1157">
        <f>'E-9'!$U$32</f>
        <v>0</v>
      </c>
      <c r="X26" s="940"/>
      <c r="Y26" s="940"/>
      <c r="Z26" s="940"/>
      <c r="AA26" s="805"/>
      <c r="AB26" s="953">
        <f ca="1">SUMIF('E-9-1-5'!$J$20:$O$34,TEXT(AB16,"MM")&amp;TEXT(AB16,"MM")&amp;"*",'E-9-1-5'!$AL$20:$AP$34)</f>
        <v>0</v>
      </c>
      <c r="AC26" s="940"/>
      <c r="AD26" s="940"/>
      <c r="AE26" s="940"/>
      <c r="AF26" s="805"/>
      <c r="AG26" s="953">
        <f ca="1">SUMIF('E-9-1-5'!$J$20:$O$34,TEXT(AG16,"MM")&amp;TEXT(AG16,"MM")&amp;"*",'E-9-1-5'!$AL$20:$AP$34)</f>
        <v>0</v>
      </c>
      <c r="AH26" s="940"/>
      <c r="AI26" s="940"/>
      <c r="AJ26" s="940"/>
      <c r="AK26" s="805"/>
      <c r="AL26" s="953">
        <f ca="1">SUMIF('E-9-1-5'!$J$20:$O$34,TEXT(AL16,"MM")&amp;TEXT(AL16,"MM")&amp;"*",'E-9-1-5'!$AL$20:$AP$34)</f>
        <v>0</v>
      </c>
      <c r="AM26" s="940"/>
      <c r="AN26" s="940"/>
      <c r="AO26" s="940"/>
      <c r="AP26" s="805"/>
      <c r="AQ26" s="953">
        <f ca="1">SUMIF('E-9-1-5'!$J$20:$O$34,TEXT(AQ16,"MM")&amp;TEXT(AQ16,"MM")&amp;"*",'E-9-1-5'!$AL$20:$AP$34)</f>
        <v>0</v>
      </c>
      <c r="AR26" s="940"/>
      <c r="AS26" s="940"/>
      <c r="AT26" s="940"/>
      <c r="AU26" s="805"/>
      <c r="AV26" s="953">
        <f ca="1">SUMIF('E-9-1-5'!$J$20:$O$34,TEXT(AV16,"MM")&amp;TEXT(AV16,"MM")&amp;"*",'E-9-1-5'!$AL$20:$AP$34)</f>
        <v>0</v>
      </c>
      <c r="AW26" s="940"/>
      <c r="AX26" s="940"/>
      <c r="AY26" s="940"/>
      <c r="AZ26" s="805"/>
      <c r="BA26" s="953">
        <f ca="1">SUMIF('E-9-1-5'!$J$20:$O$34,TEXT(BA16,"MM")&amp;TEXT(BA16,"MM")&amp;"*",'E-9-1-5'!$AL$20:$AP$34)</f>
        <v>0</v>
      </c>
      <c r="BB26" s="940"/>
      <c r="BC26" s="940"/>
      <c r="BD26" s="940"/>
      <c r="BE26" s="805"/>
      <c r="BF26" s="953">
        <f ca="1">SUMIF('E-9-1-5'!$J$20:$O$34,TEXT(BF16,"MM")&amp;TEXT(BF16,"MM")&amp;"*",'E-9-1-5'!$AL$20:$AP$34)</f>
        <v>0</v>
      </c>
      <c r="BG26" s="940"/>
      <c r="BH26" s="940"/>
      <c r="BI26" s="940"/>
      <c r="BJ26" s="805"/>
      <c r="BK26" s="953">
        <f ca="1">SUMIF('E-9-1-5'!$J$20:$O$34,TEXT(BK16,"MM")&amp;TEXT(BK16,"MM")&amp;"*",'E-9-1-5'!$AL$20:$AP$34)</f>
        <v>0</v>
      </c>
      <c r="BL26" s="940"/>
      <c r="BM26" s="940"/>
      <c r="BN26" s="940"/>
      <c r="BO26" s="805"/>
      <c r="BP26" s="953">
        <f ca="1">SUMIF('E-9-1-5'!$J$20:$O$34,TEXT(BP16,"MM")&amp;TEXT(BP16,"MM")&amp;"*",'E-9-1-5'!$AL$20:$AP$34)</f>
        <v>0</v>
      </c>
      <c r="BQ26" s="940"/>
      <c r="BR26" s="940"/>
      <c r="BS26" s="940"/>
      <c r="BT26" s="805"/>
      <c r="BU26" s="953">
        <f ca="1">SUMIF('E-9-1-5'!$J$20:$O$34,TEXT(BU16,"MM")&amp;TEXT(BU16,"MM")&amp;"*",'E-9-1-5'!$AL$20:$AP$34)</f>
        <v>0</v>
      </c>
      <c r="BV26" s="940"/>
      <c r="BW26" s="940"/>
      <c r="BX26" s="940"/>
      <c r="BY26" s="805"/>
      <c r="BZ26" s="953">
        <f ca="1">SUMIF('E-9-1-5'!$J$20:$O$34,TEXT(BZ16,"MM")&amp;TEXT(BZ16,"MM")&amp;"*",'E-9-1-5'!$AL$20:$AP$34)</f>
        <v>0</v>
      </c>
      <c r="CA26" s="940"/>
      <c r="CB26" s="940"/>
      <c r="CC26" s="940"/>
      <c r="CD26" s="805"/>
      <c r="CE26" s="953">
        <f ca="1">SUMIF('E-9-1-5'!$J$20:$O$34,TEXT(CE16,"MM")&amp;TEXT(CE16,"MM")&amp;"*",'E-9-1-5'!$AL$20:$AP$34)</f>
        <v>0</v>
      </c>
      <c r="CF26" s="940"/>
      <c r="CG26" s="940"/>
      <c r="CH26" s="940"/>
      <c r="CI26" s="805"/>
      <c r="CJ26" s="955">
        <f ca="1">SUMIF('E-9-1-5'!J20:O34,"0112"&amp;"*",'E-9-1-5'!AL20:AP34)+SUMIF('E-9-1-5'!J20:O34,"0201"&amp;"*",'E-9-1-5'!AL20:AP34)+SUMIF('E-9-1-5'!J20:O34,"0302"&amp;"*",'E-9-1-5'!AL20:AP34)+SUMIF('E-9-1-5'!J20:O34,"0403"&amp;"*",'E-9-1-5'!AL20:AP34)+SUMIF('E-9-1-5'!J20:O34,"0503"&amp;"*",'E-9-1-5'!AL20:AP34)+SUMIF('E-9-1-5'!J20:O34,"0605"&amp;"*",'E-9-1-5'!AL20:AP34)+SUMIF('E-9-1-5'!J20:O34,"0706"&amp;"*",'E-9-1-5'!AL20:AP34)+SUMIF('E-9-1-5'!J20:O34,"0807"&amp;"*",'E-9-1-5'!AL20:AP34)+SUMIF('E-9-1-5'!J20:O34,"0908"&amp;"*",'E-9-1-5'!AL20:AP34)+SUMIF('E-9-1-5'!J20:O34,"1009"&amp;"*",'E-9-1-5'!AL20:AP34)+SUMIF('E-9-1-5'!J20:O34,"1110"&amp;"*",'E-9-1-5'!AL20:AP34)+SUMIF('E-9-1-5'!J20:O34,"1201"&amp;"*",'E-9-1-5'!AL20:AP34)</f>
        <v>0</v>
      </c>
      <c r="CK26" s="940"/>
      <c r="CL26" s="940"/>
      <c r="CM26" s="940"/>
      <c r="CN26" s="805"/>
      <c r="CO26" s="955">
        <f ca="1">IF(CJ26&gt;0,CJ26,SUM(AB26:CI26))</f>
        <v>0</v>
      </c>
      <c r="CP26" s="940"/>
      <c r="CQ26" s="940"/>
      <c r="CR26" s="940"/>
      <c r="CS26" s="805"/>
      <c r="CT26" s="955">
        <f ca="1">CO26-W26</f>
        <v>0</v>
      </c>
      <c r="CU26" s="940"/>
      <c r="CV26" s="940"/>
      <c r="CW26" s="940"/>
      <c r="CX26" s="805"/>
    </row>
    <row r="27" spans="1:102" ht="14.25" customHeight="1" x14ac:dyDescent="0.25">
      <c r="G27" s="52"/>
      <c r="H27" s="804"/>
      <c r="I27" s="940"/>
      <c r="J27" s="940"/>
      <c r="K27" s="940"/>
      <c r="M27" s="940"/>
      <c r="N27" s="940"/>
      <c r="O27" s="940"/>
      <c r="P27" s="940"/>
      <c r="Q27" s="940"/>
      <c r="R27" s="940"/>
      <c r="S27" s="940"/>
      <c r="T27" s="805"/>
      <c r="U27" s="964"/>
      <c r="V27" s="805"/>
      <c r="W27" s="1157"/>
      <c r="X27" s="940"/>
      <c r="Y27" s="940"/>
      <c r="Z27" s="940"/>
      <c r="AA27" s="805"/>
      <c r="AB27" s="952"/>
      <c r="AC27" s="940"/>
      <c r="AD27" s="940"/>
      <c r="AE27" s="940"/>
      <c r="AF27" s="805"/>
      <c r="AG27" s="952"/>
      <c r="AH27" s="940"/>
      <c r="AI27" s="940"/>
      <c r="AJ27" s="940"/>
      <c r="AK27" s="805"/>
      <c r="AL27" s="952"/>
      <c r="AM27" s="940"/>
      <c r="AN27" s="940"/>
      <c r="AO27" s="940"/>
      <c r="AP27" s="805"/>
      <c r="AQ27" s="952"/>
      <c r="AR27" s="940"/>
      <c r="AS27" s="940"/>
      <c r="AT27" s="940"/>
      <c r="AU27" s="805"/>
      <c r="AV27" s="952"/>
      <c r="AW27" s="940"/>
      <c r="AX27" s="940"/>
      <c r="AY27" s="940"/>
      <c r="AZ27" s="805"/>
      <c r="BA27" s="952"/>
      <c r="BB27" s="940"/>
      <c r="BC27" s="940"/>
      <c r="BD27" s="940"/>
      <c r="BE27" s="805"/>
      <c r="BF27" s="952"/>
      <c r="BG27" s="940"/>
      <c r="BH27" s="940"/>
      <c r="BI27" s="940"/>
      <c r="BJ27" s="805"/>
      <c r="BK27" s="952"/>
      <c r="BL27" s="940"/>
      <c r="BM27" s="940"/>
      <c r="BN27" s="940"/>
      <c r="BO27" s="805"/>
      <c r="BP27" s="952"/>
      <c r="BQ27" s="940"/>
      <c r="BR27" s="940"/>
      <c r="BS27" s="940"/>
      <c r="BT27" s="805"/>
      <c r="BU27" s="952"/>
      <c r="BV27" s="940"/>
      <c r="BW27" s="940"/>
      <c r="BX27" s="940"/>
      <c r="BY27" s="805"/>
      <c r="BZ27" s="952"/>
      <c r="CA27" s="940"/>
      <c r="CB27" s="940"/>
      <c r="CC27" s="940"/>
      <c r="CD27" s="805"/>
      <c r="CE27" s="952"/>
      <c r="CF27" s="940"/>
      <c r="CG27" s="940"/>
      <c r="CH27" s="940"/>
      <c r="CI27" s="805"/>
      <c r="CJ27" s="952"/>
      <c r="CK27" s="940"/>
      <c r="CL27" s="940"/>
      <c r="CM27" s="940"/>
      <c r="CN27" s="805"/>
      <c r="CO27" s="952"/>
      <c r="CP27" s="940"/>
      <c r="CQ27" s="940"/>
      <c r="CR27" s="940"/>
      <c r="CS27" s="805"/>
      <c r="CT27" s="952"/>
      <c r="CU27" s="940"/>
      <c r="CV27" s="940"/>
      <c r="CW27" s="940"/>
      <c r="CX27" s="805"/>
    </row>
    <row r="28" spans="1:102" ht="14.4" customHeight="1" x14ac:dyDescent="0.25">
      <c r="B28" s="760"/>
      <c r="C28" s="761"/>
      <c r="D28" s="761"/>
      <c r="E28" s="761"/>
      <c r="G28" s="52">
        <v>6</v>
      </c>
      <c r="H28" s="944" t="str">
        <f>'E-9'!$G$9</f>
        <v>Biaya Royalti</v>
      </c>
      <c r="I28" s="940"/>
      <c r="J28" s="940"/>
      <c r="K28" s="940"/>
      <c r="L28" s="53" t="s">
        <v>1681</v>
      </c>
      <c r="M28" s="1158" t="s">
        <v>1472</v>
      </c>
      <c r="N28" s="940"/>
      <c r="O28" s="940"/>
      <c r="P28" s="940"/>
      <c r="Q28" s="940"/>
      <c r="R28" s="940"/>
      <c r="S28" s="940"/>
      <c r="T28" s="805"/>
      <c r="U28" s="964" t="s">
        <v>459</v>
      </c>
      <c r="V28" s="805"/>
      <c r="W28" s="1157">
        <f>'E-9'!$U$32</f>
        <v>0</v>
      </c>
      <c r="X28" s="940"/>
      <c r="Y28" s="940"/>
      <c r="Z28" s="940"/>
      <c r="AA28" s="805"/>
      <c r="AB28" s="945"/>
      <c r="AC28" s="940"/>
      <c r="AD28" s="940"/>
      <c r="AE28" s="940"/>
      <c r="AF28" s="805"/>
      <c r="AG28" s="945"/>
      <c r="AH28" s="940"/>
      <c r="AI28" s="940"/>
      <c r="AJ28" s="940"/>
      <c r="AK28" s="805"/>
      <c r="AL28" s="945"/>
      <c r="AM28" s="940"/>
      <c r="AN28" s="940"/>
      <c r="AO28" s="940"/>
      <c r="AP28" s="805"/>
      <c r="AQ28" s="945"/>
      <c r="AR28" s="940"/>
      <c r="AS28" s="940"/>
      <c r="AT28" s="940"/>
      <c r="AU28" s="805"/>
      <c r="AV28" s="945"/>
      <c r="AW28" s="940"/>
      <c r="AX28" s="940"/>
      <c r="AY28" s="940"/>
      <c r="AZ28" s="805"/>
      <c r="BA28" s="945"/>
      <c r="BB28" s="940"/>
      <c r="BC28" s="940"/>
      <c r="BD28" s="940"/>
      <c r="BE28" s="805"/>
      <c r="BF28" s="945"/>
      <c r="BG28" s="940"/>
      <c r="BH28" s="940"/>
      <c r="BI28" s="940"/>
      <c r="BJ28" s="805"/>
      <c r="BK28" s="945"/>
      <c r="BL28" s="940"/>
      <c r="BM28" s="940"/>
      <c r="BN28" s="940"/>
      <c r="BO28" s="805"/>
      <c r="BP28" s="945"/>
      <c r="BQ28" s="940"/>
      <c r="BR28" s="940"/>
      <c r="BS28" s="940"/>
      <c r="BT28" s="805"/>
      <c r="BU28" s="945"/>
      <c r="BV28" s="940"/>
      <c r="BW28" s="940"/>
      <c r="BX28" s="940"/>
      <c r="BY28" s="805"/>
      <c r="BZ28" s="945"/>
      <c r="CA28" s="940"/>
      <c r="CB28" s="940"/>
      <c r="CC28" s="940"/>
      <c r="CD28" s="805"/>
      <c r="CE28" s="945"/>
      <c r="CF28" s="940"/>
      <c r="CG28" s="940"/>
      <c r="CH28" s="940"/>
      <c r="CI28" s="805"/>
      <c r="CJ28" s="955" t="e">
        <f>'E-9-1-6'!#REF!</f>
        <v>#REF!</v>
      </c>
      <c r="CK28" s="940"/>
      <c r="CL28" s="940"/>
      <c r="CM28" s="940"/>
      <c r="CN28" s="805"/>
      <c r="CO28" s="955" t="e">
        <f>IF(CJ28&gt;0,CJ28,SUM(AB28:CI28))</f>
        <v>#REF!</v>
      </c>
      <c r="CP28" s="940"/>
      <c r="CQ28" s="940"/>
      <c r="CR28" s="940"/>
      <c r="CS28" s="805"/>
      <c r="CT28" s="955" t="e">
        <f>CO28-W28</f>
        <v>#REF!</v>
      </c>
      <c r="CU28" s="940"/>
      <c r="CV28" s="940"/>
      <c r="CW28" s="940"/>
      <c r="CX28" s="805"/>
    </row>
    <row r="29" spans="1:102" ht="14.4" customHeight="1" x14ac:dyDescent="0.25">
      <c r="G29" s="52"/>
      <c r="H29" s="804"/>
      <c r="I29" s="940"/>
      <c r="J29" s="940"/>
      <c r="K29" s="940"/>
      <c r="M29" s="940"/>
      <c r="N29" s="940"/>
      <c r="O29" s="940"/>
      <c r="P29" s="940"/>
      <c r="Q29" s="940"/>
      <c r="R29" s="940"/>
      <c r="S29" s="940"/>
      <c r="T29" s="805"/>
      <c r="U29" s="964"/>
      <c r="V29" s="805"/>
      <c r="W29" s="950"/>
      <c r="X29" s="940"/>
      <c r="Y29" s="940"/>
      <c r="Z29" s="940"/>
      <c r="AA29" s="805"/>
      <c r="AB29" s="952"/>
      <c r="AC29" s="940"/>
      <c r="AD29" s="940"/>
      <c r="AE29" s="940"/>
      <c r="AF29" s="805"/>
      <c r="AG29" s="952"/>
      <c r="AH29" s="940"/>
      <c r="AI29" s="940"/>
      <c r="AJ29" s="940"/>
      <c r="AK29" s="805"/>
      <c r="AL29" s="952"/>
      <c r="AM29" s="940"/>
      <c r="AN29" s="940"/>
      <c r="AO29" s="940"/>
      <c r="AP29" s="805"/>
      <c r="AQ29" s="952"/>
      <c r="AR29" s="940"/>
      <c r="AS29" s="940"/>
      <c r="AT29" s="940"/>
      <c r="AU29" s="805"/>
      <c r="AV29" s="952"/>
      <c r="AW29" s="940"/>
      <c r="AX29" s="940"/>
      <c r="AY29" s="940"/>
      <c r="AZ29" s="805"/>
      <c r="BA29" s="952"/>
      <c r="BB29" s="940"/>
      <c r="BC29" s="940"/>
      <c r="BD29" s="940"/>
      <c r="BE29" s="805"/>
      <c r="BF29" s="952"/>
      <c r="BG29" s="940"/>
      <c r="BH29" s="940"/>
      <c r="BI29" s="940"/>
      <c r="BJ29" s="805"/>
      <c r="BK29" s="952"/>
      <c r="BL29" s="940"/>
      <c r="BM29" s="940"/>
      <c r="BN29" s="940"/>
      <c r="BO29" s="805"/>
      <c r="BP29" s="952"/>
      <c r="BQ29" s="940"/>
      <c r="BR29" s="940"/>
      <c r="BS29" s="940"/>
      <c r="BT29" s="805"/>
      <c r="BU29" s="952"/>
      <c r="BV29" s="940"/>
      <c r="BW29" s="940"/>
      <c r="BX29" s="940"/>
      <c r="BY29" s="805"/>
      <c r="BZ29" s="952"/>
      <c r="CA29" s="940"/>
      <c r="CB29" s="940"/>
      <c r="CC29" s="940"/>
      <c r="CD29" s="805"/>
      <c r="CE29" s="952"/>
      <c r="CF29" s="940"/>
      <c r="CG29" s="940"/>
      <c r="CH29" s="940"/>
      <c r="CI29" s="805"/>
      <c r="CJ29" s="952"/>
      <c r="CK29" s="940"/>
      <c r="CL29" s="940"/>
      <c r="CM29" s="940"/>
      <c r="CN29" s="805"/>
      <c r="CO29" s="952"/>
      <c r="CP29" s="940"/>
      <c r="CQ29" s="940"/>
      <c r="CR29" s="940"/>
      <c r="CS29" s="805"/>
      <c r="CT29" s="952"/>
      <c r="CU29" s="940"/>
      <c r="CV29" s="940"/>
      <c r="CW29" s="940"/>
      <c r="CX29" s="805"/>
    </row>
    <row r="30" spans="1:102" ht="14.25" customHeight="1" thickBot="1" x14ac:dyDescent="0.3">
      <c r="G30" s="290"/>
      <c r="H30" s="291"/>
      <c r="I30" s="291"/>
      <c r="J30" s="291"/>
      <c r="K30" s="291"/>
      <c r="L30" s="291"/>
      <c r="M30" s="291"/>
      <c r="N30" s="291"/>
      <c r="O30" s="291"/>
      <c r="P30" s="291"/>
      <c r="Q30" s="291"/>
      <c r="R30" s="291"/>
      <c r="S30" s="291"/>
      <c r="T30" s="291"/>
      <c r="U30" s="292"/>
      <c r="V30" s="293"/>
      <c r="W30" s="941"/>
      <c r="X30" s="942"/>
      <c r="Y30" s="942"/>
      <c r="Z30" s="942"/>
      <c r="AA30" s="943"/>
      <c r="AB30" s="941"/>
      <c r="AC30" s="942"/>
      <c r="AD30" s="942"/>
      <c r="AE30" s="942"/>
      <c r="AF30" s="943"/>
      <c r="AG30" s="941"/>
      <c r="AH30" s="942"/>
      <c r="AI30" s="942"/>
      <c r="AJ30" s="942"/>
      <c r="AK30" s="943"/>
      <c r="AL30" s="941"/>
      <c r="AM30" s="942"/>
      <c r="AN30" s="942"/>
      <c r="AO30" s="942"/>
      <c r="AP30" s="943"/>
      <c r="AQ30" s="941"/>
      <c r="AR30" s="942"/>
      <c r="AS30" s="942"/>
      <c r="AT30" s="942"/>
      <c r="AU30" s="943"/>
      <c r="AV30" s="941"/>
      <c r="AW30" s="942"/>
      <c r="AX30" s="942"/>
      <c r="AY30" s="942"/>
      <c r="AZ30" s="943"/>
      <c r="BA30" s="941"/>
      <c r="BB30" s="942"/>
      <c r="BC30" s="942"/>
      <c r="BD30" s="942"/>
      <c r="BE30" s="943"/>
      <c r="BF30" s="941"/>
      <c r="BG30" s="942"/>
      <c r="BH30" s="942"/>
      <c r="BI30" s="942"/>
      <c r="BJ30" s="943"/>
      <c r="BK30" s="941"/>
      <c r="BL30" s="942"/>
      <c r="BM30" s="942"/>
      <c r="BN30" s="942"/>
      <c r="BO30" s="943"/>
      <c r="BP30" s="941"/>
      <c r="BQ30" s="942"/>
      <c r="BR30" s="942"/>
      <c r="BS30" s="942"/>
      <c r="BT30" s="943"/>
      <c r="BU30" s="941"/>
      <c r="BV30" s="942"/>
      <c r="BW30" s="942"/>
      <c r="BX30" s="942"/>
      <c r="BY30" s="943"/>
      <c r="BZ30" s="941"/>
      <c r="CA30" s="942"/>
      <c r="CB30" s="942"/>
      <c r="CC30" s="942"/>
      <c r="CD30" s="943"/>
      <c r="CE30" s="941"/>
      <c r="CF30" s="942"/>
      <c r="CG30" s="942"/>
      <c r="CH30" s="942"/>
      <c r="CI30" s="943"/>
      <c r="CJ30" s="941"/>
      <c r="CK30" s="942"/>
      <c r="CL30" s="942"/>
      <c r="CM30" s="942"/>
      <c r="CN30" s="943"/>
      <c r="CO30" s="941"/>
      <c r="CP30" s="942"/>
      <c r="CQ30" s="942"/>
      <c r="CR30" s="942"/>
      <c r="CS30" s="943"/>
      <c r="CT30" s="941"/>
      <c r="CU30" s="942"/>
      <c r="CV30" s="942"/>
      <c r="CW30" s="942"/>
      <c r="CX30" s="943"/>
    </row>
    <row r="31" spans="1:102" ht="15" customHeight="1" thickTop="1" x14ac:dyDescent="0.25">
      <c r="AL31" s="110"/>
      <c r="AM31" s="110"/>
      <c r="AN31" s="110"/>
      <c r="AO31" s="110"/>
      <c r="AP31" s="110"/>
      <c r="AQ31" s="110"/>
      <c r="AR31" s="110"/>
      <c r="AS31" s="110"/>
      <c r="AT31" s="110"/>
      <c r="AU31" s="110"/>
      <c r="AV31" s="110"/>
      <c r="AW31" s="110"/>
      <c r="AX31" s="110"/>
      <c r="AY31" s="110"/>
      <c r="AZ31" s="110"/>
      <c r="BA31" s="110"/>
      <c r="BB31" s="110"/>
      <c r="BC31" s="110"/>
      <c r="BD31" s="110"/>
      <c r="BE31" s="110"/>
      <c r="BF31" s="110"/>
      <c r="BG31" s="110"/>
      <c r="BH31" s="110"/>
      <c r="BI31" s="110"/>
      <c r="BJ31" s="110"/>
      <c r="BK31" s="110"/>
      <c r="BL31" s="110"/>
      <c r="BM31" s="110"/>
      <c r="BN31" s="110"/>
      <c r="BO31" s="110"/>
      <c r="BP31" s="110"/>
      <c r="BQ31" s="110"/>
      <c r="BR31" s="110"/>
      <c r="BS31" s="110"/>
      <c r="BT31" s="110"/>
      <c r="BU31" s="110"/>
      <c r="BV31" s="110"/>
      <c r="BW31" s="110"/>
      <c r="BX31" s="110"/>
      <c r="BY31" s="110"/>
      <c r="BZ31" s="110"/>
      <c r="CA31" s="110"/>
      <c r="CB31" s="110"/>
      <c r="CC31" s="110"/>
      <c r="CD31" s="110"/>
      <c r="CE31" s="110"/>
      <c r="CF31" s="110"/>
      <c r="CG31" s="110"/>
      <c r="CH31" s="110"/>
      <c r="CI31" s="110"/>
      <c r="CJ31" s="110"/>
      <c r="CK31" s="110"/>
      <c r="CL31" s="110"/>
      <c r="CM31" s="110"/>
      <c r="CN31" s="110"/>
      <c r="CO31" s="110"/>
      <c r="CP31" s="110"/>
      <c r="CQ31" s="110"/>
      <c r="CR31" s="110"/>
      <c r="CS31" s="110"/>
      <c r="CT31" s="110"/>
      <c r="CU31" s="110"/>
      <c r="CV31" s="110"/>
      <c r="CW31" s="110"/>
      <c r="CX31" s="110"/>
    </row>
    <row r="32" spans="1:102" ht="15" customHeight="1" x14ac:dyDescent="0.25">
      <c r="G32" s="198" t="s">
        <v>1779</v>
      </c>
      <c r="H32" s="199"/>
      <c r="I32" s="199"/>
      <c r="J32" s="199"/>
      <c r="K32" s="199"/>
      <c r="L32" s="199"/>
      <c r="M32" s="199"/>
      <c r="N32" s="199"/>
      <c r="O32" s="199"/>
      <c r="P32" s="199"/>
      <c r="Q32" s="199"/>
      <c r="R32" s="199"/>
      <c r="S32" s="199"/>
      <c r="T32" s="199"/>
      <c r="U32" s="199"/>
      <c r="V32" s="199"/>
      <c r="W32" s="199"/>
      <c r="X32" s="199"/>
      <c r="Y32" s="199"/>
      <c r="Z32" s="199"/>
      <c r="AA32" s="199"/>
      <c r="AB32" s="199"/>
      <c r="AC32" s="199"/>
      <c r="AD32" s="199"/>
      <c r="AE32" s="199"/>
      <c r="AF32" s="199"/>
      <c r="AG32" s="199"/>
      <c r="AH32" s="199"/>
      <c r="AI32" s="199"/>
      <c r="AJ32" s="199"/>
      <c r="AK32" s="200"/>
      <c r="AL32" s="110"/>
      <c r="AM32" s="110"/>
      <c r="AN32" s="110"/>
      <c r="AO32" s="110"/>
      <c r="AP32" s="110"/>
      <c r="AQ32" s="110"/>
      <c r="AR32" s="110"/>
      <c r="AS32" s="110"/>
      <c r="AT32" s="110"/>
      <c r="AU32" s="110"/>
      <c r="AV32" s="110"/>
      <c r="AW32" s="110"/>
      <c r="AX32" s="110"/>
      <c r="AY32" s="110"/>
      <c r="AZ32" s="110"/>
      <c r="BA32" s="110"/>
      <c r="BB32" s="110"/>
      <c r="BC32" s="110"/>
      <c r="BD32" s="110"/>
      <c r="BE32" s="110"/>
      <c r="BF32" s="110"/>
      <c r="BG32" s="110"/>
      <c r="BH32" s="110"/>
      <c r="BI32" s="110"/>
      <c r="BJ32" s="110"/>
      <c r="BK32" s="110"/>
      <c r="BL32" s="110"/>
      <c r="BM32" s="110"/>
      <c r="BN32" s="110"/>
      <c r="BO32" s="110"/>
      <c r="BP32" s="110"/>
      <c r="BQ32" s="110"/>
      <c r="BR32" s="110"/>
      <c r="BS32" s="110"/>
      <c r="BT32" s="110"/>
      <c r="BU32" s="110"/>
      <c r="BV32" s="110"/>
      <c r="BW32" s="110"/>
      <c r="BX32" s="110"/>
      <c r="BY32" s="110"/>
      <c r="BZ32" s="110"/>
      <c r="CA32" s="110"/>
      <c r="CB32" s="110"/>
      <c r="CC32" s="110"/>
      <c r="CD32" s="110"/>
      <c r="CE32" s="110"/>
      <c r="CF32" s="110"/>
      <c r="CG32" s="110"/>
      <c r="CH32" s="110"/>
      <c r="CI32" s="110"/>
      <c r="CJ32" s="110"/>
      <c r="CK32" s="110"/>
      <c r="CL32" s="110"/>
      <c r="CM32" s="110"/>
      <c r="CN32" s="110"/>
      <c r="CO32" s="110"/>
      <c r="CP32" s="110"/>
      <c r="CQ32" s="110"/>
      <c r="CR32" s="110"/>
      <c r="CS32" s="110"/>
      <c r="CT32" s="110"/>
      <c r="CU32" s="110"/>
      <c r="CV32" s="110"/>
      <c r="CW32" s="110"/>
      <c r="CX32" s="110"/>
    </row>
    <row r="33" spans="7:102" ht="15" customHeight="1" x14ac:dyDescent="0.25">
      <c r="G33" s="201" t="s">
        <v>1445</v>
      </c>
      <c r="H33" s="970" t="s">
        <v>1780</v>
      </c>
      <c r="I33" s="764"/>
      <c r="J33" s="764"/>
      <c r="K33" s="764"/>
      <c r="L33" s="764"/>
      <c r="M33" s="764"/>
      <c r="N33" s="764"/>
      <c r="O33" s="764"/>
      <c r="P33" s="764"/>
      <c r="Q33" s="764"/>
      <c r="R33" s="764"/>
      <c r="S33" s="764"/>
      <c r="T33" s="764"/>
      <c r="U33" s="764"/>
      <c r="V33" s="764"/>
      <c r="W33" s="764"/>
      <c r="X33" s="764"/>
      <c r="Y33" s="764"/>
      <c r="Z33" s="764"/>
      <c r="AA33" s="764"/>
      <c r="AB33" s="764"/>
      <c r="AC33" s="764"/>
      <c r="AD33" s="764"/>
      <c r="AE33" s="764"/>
      <c r="AF33" s="764"/>
      <c r="AG33" s="764"/>
      <c r="AH33" s="764"/>
      <c r="AI33" s="764"/>
      <c r="AJ33" s="764"/>
      <c r="AK33" s="765"/>
      <c r="AL33" s="110"/>
      <c r="AM33" s="110"/>
      <c r="AN33" s="110"/>
      <c r="AO33" s="110"/>
      <c r="AP33" s="110"/>
      <c r="AQ33" s="110"/>
      <c r="AR33" s="110"/>
      <c r="AS33" s="110"/>
      <c r="AT33" s="110"/>
      <c r="AU33" s="110"/>
      <c r="AV33" s="110"/>
      <c r="AW33" s="110"/>
      <c r="AX33" s="110"/>
      <c r="AY33" s="110"/>
      <c r="AZ33" s="110"/>
      <c r="BA33" s="110"/>
      <c r="BB33" s="110"/>
      <c r="BC33" s="110"/>
      <c r="BD33" s="110"/>
      <c r="BE33" s="110"/>
      <c r="BF33" s="110"/>
      <c r="BG33" s="110"/>
      <c r="BH33" s="110"/>
      <c r="BI33" s="110"/>
      <c r="BJ33" s="110"/>
      <c r="BK33" s="110"/>
      <c r="BL33" s="110"/>
      <c r="BM33" s="110"/>
      <c r="BN33" s="110"/>
      <c r="BO33" s="110"/>
      <c r="BP33" s="110"/>
      <c r="BQ33" s="110"/>
      <c r="BR33" s="110"/>
      <c r="BS33" s="110"/>
      <c r="BT33" s="110"/>
      <c r="BU33" s="110"/>
      <c r="BV33" s="110"/>
      <c r="BW33" s="110"/>
      <c r="BX33" s="110"/>
      <c r="BY33" s="110"/>
      <c r="BZ33" s="110"/>
      <c r="CA33" s="110"/>
      <c r="CB33" s="110"/>
      <c r="CC33" s="110"/>
      <c r="CD33" s="110"/>
      <c r="CE33" s="110"/>
      <c r="CF33" s="110"/>
      <c r="CG33" s="110"/>
      <c r="CH33" s="110"/>
      <c r="CI33" s="110"/>
      <c r="CJ33" s="110"/>
      <c r="CK33" s="110"/>
      <c r="CL33" s="110"/>
      <c r="CM33" s="110"/>
      <c r="CN33" s="110"/>
      <c r="CO33" s="110"/>
      <c r="CP33" s="110"/>
      <c r="CQ33" s="110"/>
      <c r="CR33" s="110"/>
      <c r="CS33" s="110"/>
      <c r="CT33" s="110"/>
      <c r="CU33" s="110"/>
      <c r="CV33" s="110"/>
      <c r="CW33" s="110"/>
      <c r="CX33" s="110"/>
    </row>
    <row r="34" spans="7:102" ht="15" customHeight="1" x14ac:dyDescent="0.25">
      <c r="G34" s="520" t="s">
        <v>1781</v>
      </c>
      <c r="H34" s="971" t="str">
        <f>"Berdasarkan hasil pengujian-pengujian tersebut, pemeriksaan atas "&amp;H18&amp;"  disimpulkan sebagai berikut :"</f>
        <v>Berdasarkan hasil pengujian-pengujian tersebut, pemeriksaan atas Biaya Royalti  disimpulkan sebagai berikut :</v>
      </c>
      <c r="I34" s="789"/>
      <c r="J34" s="789"/>
      <c r="K34" s="789"/>
      <c r="L34" s="789"/>
      <c r="M34" s="789"/>
      <c r="N34" s="789"/>
      <c r="O34" s="789"/>
      <c r="P34" s="789"/>
      <c r="Q34" s="789"/>
      <c r="R34" s="789"/>
      <c r="S34" s="789"/>
      <c r="T34" s="789"/>
      <c r="U34" s="789"/>
      <c r="V34" s="789"/>
      <c r="W34" s="789"/>
      <c r="X34" s="789"/>
      <c r="Y34" s="789"/>
      <c r="Z34" s="789"/>
      <c r="AA34" s="789"/>
      <c r="AB34" s="789"/>
      <c r="AC34" s="789"/>
      <c r="AD34" s="789"/>
      <c r="AE34" s="789"/>
      <c r="AF34" s="789"/>
      <c r="AG34" s="789"/>
      <c r="AH34" s="789"/>
      <c r="AI34" s="789"/>
      <c r="AJ34" s="789"/>
      <c r="AK34" s="790"/>
      <c r="AL34" s="110"/>
      <c r="AM34" s="110"/>
      <c r="AN34" s="110"/>
      <c r="AO34" s="110"/>
      <c r="AP34" s="110"/>
      <c r="AQ34" s="110"/>
      <c r="AR34" s="110"/>
      <c r="AS34" s="110"/>
      <c r="AT34" s="110"/>
      <c r="AU34" s="110"/>
      <c r="AV34" s="110"/>
      <c r="AW34" s="110"/>
      <c r="AX34" s="110"/>
      <c r="AY34" s="110"/>
      <c r="AZ34" s="110"/>
      <c r="BA34" s="110"/>
      <c r="BB34" s="110"/>
      <c r="BC34" s="110"/>
      <c r="BD34" s="110"/>
      <c r="BE34" s="110"/>
      <c r="BF34" s="110"/>
      <c r="BG34" s="110"/>
      <c r="BH34" s="110"/>
      <c r="BI34" s="110"/>
      <c r="BJ34" s="110"/>
      <c r="BK34" s="110"/>
      <c r="BL34" s="110"/>
      <c r="BM34" s="110"/>
      <c r="BN34" s="110"/>
      <c r="BO34" s="110"/>
      <c r="BP34" s="110"/>
      <c r="BQ34" s="110"/>
      <c r="BR34" s="110"/>
      <c r="BS34" s="110"/>
      <c r="BT34" s="110"/>
      <c r="BU34" s="110"/>
      <c r="BV34" s="110"/>
      <c r="BW34" s="110"/>
      <c r="BX34" s="110"/>
      <c r="BY34" s="110"/>
      <c r="BZ34" s="110"/>
      <c r="CA34" s="110"/>
      <c r="CB34" s="110"/>
      <c r="CC34" s="110"/>
      <c r="CD34" s="110"/>
      <c r="CE34" s="110"/>
      <c r="CF34" s="110"/>
      <c r="CG34" s="110"/>
      <c r="CH34" s="110"/>
      <c r="CI34" s="110"/>
      <c r="CJ34" s="110"/>
      <c r="CK34" s="110"/>
      <c r="CL34" s="110"/>
      <c r="CM34" s="110"/>
      <c r="CN34" s="110"/>
      <c r="CO34" s="110"/>
      <c r="CP34" s="110"/>
      <c r="CQ34" s="110"/>
      <c r="CR34" s="110"/>
      <c r="CS34" s="110"/>
      <c r="CT34" s="110"/>
      <c r="CU34" s="110"/>
      <c r="CV34" s="110"/>
      <c r="CW34" s="110"/>
      <c r="CX34" s="110"/>
    </row>
    <row r="35" spans="7:102" ht="15" customHeight="1" x14ac:dyDescent="0.25">
      <c r="G35" s="521"/>
      <c r="H35" s="804"/>
      <c r="I35" s="940"/>
      <c r="J35" s="940"/>
      <c r="K35" s="940"/>
      <c r="L35" s="940"/>
      <c r="M35" s="940"/>
      <c r="N35" s="940"/>
      <c r="O35" s="940"/>
      <c r="P35" s="940"/>
      <c r="Q35" s="940"/>
      <c r="R35" s="940"/>
      <c r="S35" s="940"/>
      <c r="T35" s="940"/>
      <c r="U35" s="940"/>
      <c r="V35" s="940"/>
      <c r="W35" s="940"/>
      <c r="X35" s="940"/>
      <c r="Y35" s="940"/>
      <c r="Z35" s="940"/>
      <c r="AA35" s="940"/>
      <c r="AB35" s="940"/>
      <c r="AC35" s="940"/>
      <c r="AD35" s="940"/>
      <c r="AE35" s="940"/>
      <c r="AF35" s="940"/>
      <c r="AG35" s="940"/>
      <c r="AH35" s="940"/>
      <c r="AI35" s="940"/>
      <c r="AJ35" s="940"/>
      <c r="AK35" s="805"/>
      <c r="AL35" s="110"/>
      <c r="AM35" s="110"/>
      <c r="AN35" s="110"/>
      <c r="AO35" s="110"/>
      <c r="AP35" s="110"/>
      <c r="AQ35" s="110"/>
      <c r="AR35" s="110"/>
      <c r="AS35" s="110"/>
      <c r="AT35" s="110"/>
      <c r="AU35" s="110"/>
      <c r="AV35" s="110"/>
      <c r="AW35" s="110"/>
      <c r="AX35" s="110"/>
      <c r="AY35" s="110"/>
      <c r="AZ35" s="110"/>
      <c r="BA35" s="110"/>
      <c r="BB35" s="110"/>
      <c r="BC35" s="110"/>
      <c r="BD35" s="110"/>
      <c r="BE35" s="110"/>
      <c r="BF35" s="110"/>
      <c r="BG35" s="110"/>
      <c r="BH35" s="110"/>
      <c r="BI35" s="110"/>
      <c r="BJ35" s="110"/>
      <c r="BK35" s="110"/>
      <c r="BL35" s="110"/>
      <c r="BM35" s="110"/>
      <c r="BN35" s="110"/>
      <c r="BO35" s="110"/>
      <c r="BP35" s="110"/>
      <c r="BQ35" s="110"/>
      <c r="BR35" s="110"/>
      <c r="BS35" s="110"/>
      <c r="BT35" s="110"/>
      <c r="BU35" s="110"/>
      <c r="BV35" s="110"/>
      <c r="BW35" s="110"/>
      <c r="BX35" s="110"/>
      <c r="BY35" s="110"/>
      <c r="BZ35" s="110"/>
      <c r="CA35" s="110"/>
      <c r="CB35" s="110"/>
      <c r="CC35" s="110"/>
      <c r="CD35" s="110"/>
      <c r="CE35" s="110"/>
      <c r="CF35" s="110"/>
      <c r="CG35" s="110"/>
      <c r="CH35" s="110"/>
      <c r="CI35" s="110"/>
      <c r="CJ35" s="110"/>
      <c r="CK35" s="110"/>
      <c r="CL35" s="110"/>
      <c r="CM35" s="110"/>
      <c r="CN35" s="110"/>
      <c r="CO35" s="110"/>
      <c r="CP35" s="110"/>
      <c r="CQ35" s="110"/>
      <c r="CR35" s="110"/>
      <c r="CS35" s="110"/>
      <c r="CT35" s="110"/>
      <c r="CU35" s="110"/>
      <c r="CV35" s="110"/>
      <c r="CW35" s="110"/>
      <c r="CX35" s="110"/>
    </row>
    <row r="36" spans="7:102" ht="15" customHeight="1" x14ac:dyDescent="0.25">
      <c r="G36" s="521"/>
      <c r="H36" s="202" t="str">
        <f>H18&amp;" menurut pemeriksa :"</f>
        <v>Biaya Royalti menurut pemeriksa :</v>
      </c>
      <c r="I36" s="203"/>
      <c r="J36" s="203"/>
      <c r="K36" s="203"/>
      <c r="L36" s="203"/>
      <c r="M36" s="203"/>
      <c r="N36" s="203"/>
      <c r="O36" s="203"/>
      <c r="P36" s="203"/>
      <c r="Q36" s="203"/>
      <c r="R36" s="203"/>
      <c r="S36" s="203"/>
      <c r="T36" s="203"/>
      <c r="U36" s="203"/>
      <c r="V36" s="203"/>
      <c r="W36" s="203"/>
      <c r="X36" s="203"/>
      <c r="Y36" s="203"/>
      <c r="Z36" s="203"/>
      <c r="AA36" s="203"/>
      <c r="AB36" s="203"/>
      <c r="AK36" s="186"/>
      <c r="AL36" s="110"/>
      <c r="AM36" s="110"/>
      <c r="AN36" s="110"/>
      <c r="AO36" s="110"/>
      <c r="AP36" s="110"/>
      <c r="AQ36" s="110"/>
      <c r="AR36" s="110"/>
      <c r="AS36" s="110"/>
      <c r="AT36" s="110"/>
      <c r="AU36" s="110"/>
      <c r="AV36" s="110"/>
      <c r="AW36" s="110"/>
      <c r="AX36" s="110"/>
      <c r="AY36" s="110"/>
      <c r="AZ36" s="110"/>
      <c r="BA36" s="110"/>
      <c r="BB36" s="110"/>
      <c r="BC36" s="110"/>
      <c r="BD36" s="110"/>
      <c r="BE36" s="110"/>
      <c r="BF36" s="110"/>
      <c r="BG36" s="110"/>
      <c r="BH36" s="110"/>
      <c r="BI36" s="110"/>
      <c r="BJ36" s="110"/>
      <c r="BK36" s="110"/>
      <c r="BL36" s="110"/>
      <c r="BM36" s="110"/>
      <c r="BN36" s="110"/>
      <c r="BO36" s="110"/>
      <c r="BP36" s="110"/>
      <c r="BQ36" s="110"/>
      <c r="BR36" s="110"/>
      <c r="BS36" s="110"/>
      <c r="BT36" s="110"/>
      <c r="BU36" s="110"/>
      <c r="BV36" s="110"/>
      <c r="BW36" s="110"/>
      <c r="BX36" s="110"/>
      <c r="BY36" s="110"/>
      <c r="BZ36" s="110"/>
      <c r="CA36" s="110"/>
      <c r="CB36" s="110"/>
      <c r="CC36" s="110"/>
      <c r="CD36" s="110"/>
      <c r="CE36" s="110"/>
      <c r="CF36" s="110"/>
      <c r="CG36" s="110"/>
      <c r="CH36" s="110"/>
      <c r="CI36" s="110"/>
      <c r="CJ36" s="110"/>
      <c r="CK36" s="110"/>
      <c r="CL36" s="110"/>
      <c r="CM36" s="110"/>
      <c r="CN36" s="110"/>
      <c r="CO36" s="110"/>
      <c r="CP36" s="110"/>
      <c r="CQ36" s="110"/>
      <c r="CR36" s="110"/>
      <c r="CS36" s="110"/>
      <c r="CT36" s="110"/>
      <c r="CU36" s="110"/>
      <c r="CV36" s="110"/>
      <c r="CW36" s="110"/>
      <c r="CX36" s="110"/>
    </row>
    <row r="37" spans="7:102" ht="15" customHeight="1" x14ac:dyDescent="0.25">
      <c r="G37" s="521"/>
      <c r="H37" s="202" t="s">
        <v>1681</v>
      </c>
      <c r="I37" s="939" t="s">
        <v>1782</v>
      </c>
      <c r="J37" s="940"/>
      <c r="K37" s="940"/>
      <c r="L37" s="940"/>
      <c r="M37" s="940"/>
      <c r="N37" s="940"/>
      <c r="O37" s="940"/>
      <c r="P37" s="940"/>
      <c r="Q37" s="940"/>
      <c r="R37" s="940"/>
      <c r="S37" s="940"/>
      <c r="T37" s="940"/>
      <c r="U37" s="940"/>
      <c r="V37" s="940"/>
      <c r="W37" s="203" t="s">
        <v>1684</v>
      </c>
      <c r="X37" s="974">
        <f>IF(I38="Tidak Dilakukan Pengujian",X39,
IF(I38=M18,CO18,
IF(I38=M20,CO20,
IF(I38=M22,CO22,
IF(I38=M24,CO24,
IF(I38=M26,CO26,
IF(I38=M28,CO28,"Pilih teknik yang lain")))))))</f>
        <v>0</v>
      </c>
      <c r="Y37" s="940"/>
      <c r="Z37" s="940"/>
      <c r="AA37" s="940"/>
      <c r="AB37" s="940"/>
      <c r="AK37" s="186"/>
      <c r="AL37" s="110"/>
      <c r="AM37" s="110"/>
      <c r="AN37" s="110"/>
      <c r="AO37" s="110"/>
      <c r="AP37" s="110"/>
      <c r="AQ37" s="110"/>
      <c r="AR37" s="110"/>
      <c r="AS37" s="110"/>
      <c r="AT37" s="110"/>
      <c r="AU37" s="110"/>
      <c r="AV37" s="110"/>
      <c r="AW37" s="110"/>
      <c r="AX37" s="110"/>
      <c r="AY37" s="110"/>
      <c r="AZ37" s="110"/>
      <c r="BA37" s="110"/>
      <c r="BB37" s="110"/>
      <c r="BC37" s="110"/>
      <c r="BD37" s="110"/>
      <c r="BE37" s="110"/>
      <c r="BF37" s="110"/>
      <c r="BG37" s="110"/>
      <c r="BH37" s="110"/>
      <c r="BI37" s="110"/>
      <c r="BJ37" s="110"/>
      <c r="BK37" s="110"/>
      <c r="BL37" s="110"/>
      <c r="BM37" s="110"/>
      <c r="BN37" s="110"/>
      <c r="BO37" s="110"/>
      <c r="BP37" s="110"/>
      <c r="BQ37" s="110"/>
      <c r="BR37" s="110"/>
      <c r="BS37" s="110"/>
      <c r="BT37" s="110"/>
      <c r="BU37" s="110"/>
      <c r="BV37" s="110"/>
      <c r="BW37" s="110"/>
      <c r="BX37" s="110"/>
      <c r="BY37" s="110"/>
      <c r="BZ37" s="110"/>
      <c r="CA37" s="110"/>
      <c r="CB37" s="110"/>
      <c r="CC37" s="110"/>
      <c r="CD37" s="110"/>
      <c r="CE37" s="110"/>
      <c r="CF37" s="110"/>
      <c r="CG37" s="110"/>
      <c r="CH37" s="110"/>
      <c r="CI37" s="110"/>
      <c r="CJ37" s="110"/>
      <c r="CK37" s="110"/>
      <c r="CL37" s="110"/>
      <c r="CM37" s="110"/>
      <c r="CN37" s="110"/>
      <c r="CO37" s="110"/>
      <c r="CP37" s="110"/>
      <c r="CQ37" s="110"/>
      <c r="CR37" s="110"/>
      <c r="CS37" s="110"/>
      <c r="CT37" s="110"/>
      <c r="CU37" s="110"/>
      <c r="CV37" s="110"/>
      <c r="CW37" s="110"/>
      <c r="CX37" s="110"/>
    </row>
    <row r="38" spans="7:102" ht="15" customHeight="1" x14ac:dyDescent="0.25">
      <c r="G38" s="521"/>
      <c r="H38" s="202"/>
      <c r="I38" s="939" t="s">
        <v>2032</v>
      </c>
      <c r="J38" s="940"/>
      <c r="K38" s="940"/>
      <c r="L38" s="940"/>
      <c r="M38" s="940"/>
      <c r="N38" s="940"/>
      <c r="O38" s="940"/>
      <c r="P38" s="940"/>
      <c r="Q38" s="940"/>
      <c r="R38" s="940"/>
      <c r="S38" s="940"/>
      <c r="T38" s="940"/>
      <c r="U38" s="940"/>
      <c r="V38" s="940"/>
      <c r="W38" s="203"/>
      <c r="X38" s="522"/>
      <c r="Y38" s="522"/>
      <c r="Z38" s="522"/>
      <c r="AA38" s="522"/>
      <c r="AB38" s="522"/>
      <c r="AC38" s="204"/>
      <c r="AD38" s="204"/>
      <c r="AE38" s="204"/>
      <c r="AF38" s="204"/>
      <c r="AG38" s="204"/>
      <c r="AH38" s="204"/>
      <c r="AI38" s="204"/>
      <c r="AJ38" s="204"/>
      <c r="AK38" s="444"/>
      <c r="AL38" s="110"/>
      <c r="AM38" s="110"/>
      <c r="AN38" s="110"/>
      <c r="AO38" s="110"/>
      <c r="AP38" s="110"/>
      <c r="AQ38" s="110"/>
      <c r="AR38" s="110"/>
      <c r="AS38" s="110"/>
      <c r="AT38" s="110"/>
      <c r="AU38" s="110"/>
      <c r="AV38" s="110"/>
      <c r="AW38" s="110"/>
      <c r="AX38" s="110"/>
      <c r="AY38" s="110"/>
      <c r="AZ38" s="110"/>
      <c r="BA38" s="110"/>
      <c r="BB38" s="110"/>
      <c r="BC38" s="110"/>
      <c r="BD38" s="110"/>
      <c r="BE38" s="110"/>
      <c r="BF38" s="110"/>
      <c r="BG38" s="110"/>
      <c r="BH38" s="110"/>
      <c r="BI38" s="110"/>
      <c r="BJ38" s="110"/>
      <c r="BK38" s="110"/>
      <c r="BL38" s="110"/>
      <c r="BM38" s="110"/>
      <c r="BN38" s="110"/>
      <c r="BO38" s="110"/>
      <c r="BP38" s="110"/>
      <c r="BQ38" s="110"/>
      <c r="BR38" s="110"/>
      <c r="BS38" s="110"/>
      <c r="BT38" s="110"/>
      <c r="BU38" s="110"/>
      <c r="BV38" s="110"/>
      <c r="BW38" s="110"/>
      <c r="BX38" s="110"/>
      <c r="BY38" s="110"/>
      <c r="BZ38" s="110"/>
      <c r="CA38" s="110"/>
      <c r="CB38" s="110"/>
      <c r="CC38" s="110"/>
      <c r="CD38" s="110"/>
      <c r="CE38" s="110"/>
      <c r="CF38" s="110"/>
      <c r="CG38" s="110"/>
      <c r="CH38" s="110"/>
      <c r="CI38" s="110"/>
      <c r="CJ38" s="110"/>
      <c r="CK38" s="110"/>
      <c r="CL38" s="110"/>
      <c r="CM38" s="110"/>
      <c r="CN38" s="110"/>
      <c r="CO38" s="110"/>
      <c r="CP38" s="110"/>
      <c r="CQ38" s="110"/>
      <c r="CR38" s="110"/>
      <c r="CS38" s="110"/>
      <c r="CT38" s="110"/>
      <c r="CU38" s="110"/>
      <c r="CV38" s="110"/>
      <c r="CW38" s="110"/>
      <c r="CX38" s="110"/>
    </row>
    <row r="39" spans="7:102" ht="15" customHeight="1" x14ac:dyDescent="0.25">
      <c r="G39" s="521"/>
      <c r="H39" s="202" t="s">
        <v>1681</v>
      </c>
      <c r="I39" s="939" t="s">
        <v>1783</v>
      </c>
      <c r="J39" s="940"/>
      <c r="K39" s="940"/>
      <c r="L39" s="940"/>
      <c r="M39" s="940"/>
      <c r="N39" s="940"/>
      <c r="O39" s="940"/>
      <c r="P39" s="940"/>
      <c r="Q39" s="940"/>
      <c r="R39" s="940"/>
      <c r="S39" s="940"/>
      <c r="T39" s="940"/>
      <c r="U39" s="940"/>
      <c r="V39" s="940"/>
      <c r="W39" s="203" t="s">
        <v>1684</v>
      </c>
      <c r="X39" s="968">
        <f>'E-9'!U32</f>
        <v>0</v>
      </c>
      <c r="Y39" s="794"/>
      <c r="Z39" s="794"/>
      <c r="AA39" s="794"/>
      <c r="AB39" s="794"/>
      <c r="AC39" s="204"/>
      <c r="AD39" s="204"/>
      <c r="AE39" s="204"/>
      <c r="AF39" s="204"/>
      <c r="AG39" s="204"/>
      <c r="AH39" s="204"/>
      <c r="AI39" s="204"/>
      <c r="AJ39" s="204"/>
      <c r="AK39" s="444"/>
      <c r="AL39" s="110"/>
      <c r="AM39" s="110"/>
      <c r="AN39" s="110"/>
      <c r="AO39" s="110"/>
      <c r="AP39" s="110"/>
      <c r="AQ39" s="110"/>
      <c r="AR39" s="110"/>
      <c r="AS39" s="110"/>
      <c r="AT39" s="110"/>
      <c r="AU39" s="110"/>
      <c r="AV39" s="110"/>
      <c r="AW39" s="110"/>
      <c r="AX39" s="110"/>
      <c r="AY39" s="110"/>
      <c r="AZ39" s="110"/>
      <c r="BA39" s="110"/>
      <c r="BB39" s="110"/>
      <c r="BC39" s="110"/>
      <c r="BD39" s="110"/>
      <c r="BE39" s="110"/>
      <c r="BF39" s="110"/>
      <c r="BG39" s="110"/>
      <c r="BH39" s="110"/>
      <c r="BI39" s="110"/>
      <c r="BJ39" s="110"/>
      <c r="BK39" s="110"/>
      <c r="BL39" s="110"/>
      <c r="BM39" s="110"/>
      <c r="BN39" s="110"/>
      <c r="BO39" s="110"/>
      <c r="BP39" s="110"/>
      <c r="BQ39" s="110"/>
      <c r="BR39" s="110"/>
      <c r="BS39" s="110"/>
      <c r="BT39" s="110"/>
      <c r="BU39" s="110"/>
      <c r="BV39" s="110"/>
      <c r="BW39" s="110"/>
      <c r="BX39" s="110"/>
      <c r="BY39" s="110"/>
      <c r="BZ39" s="110"/>
      <c r="CA39" s="110"/>
      <c r="CB39" s="110"/>
      <c r="CC39" s="110"/>
      <c r="CD39" s="110"/>
      <c r="CE39" s="110"/>
      <c r="CF39" s="110"/>
      <c r="CG39" s="110"/>
      <c r="CH39" s="110"/>
      <c r="CI39" s="110"/>
      <c r="CJ39" s="110"/>
      <c r="CK39" s="110"/>
      <c r="CL39" s="110"/>
      <c r="CM39" s="110"/>
      <c r="CN39" s="110"/>
      <c r="CO39" s="110"/>
      <c r="CP39" s="110"/>
      <c r="CQ39" s="110"/>
      <c r="CR39" s="110"/>
      <c r="CS39" s="110"/>
      <c r="CT39" s="110"/>
      <c r="CU39" s="110"/>
      <c r="CV39" s="110"/>
      <c r="CW39" s="110"/>
      <c r="CX39" s="110"/>
    </row>
    <row r="40" spans="7:102" ht="15" customHeight="1" x14ac:dyDescent="0.25">
      <c r="G40" s="521"/>
      <c r="H40" s="202" t="s">
        <v>1772</v>
      </c>
      <c r="I40" s="203"/>
      <c r="J40" s="203"/>
      <c r="K40" s="203"/>
      <c r="L40" s="203"/>
      <c r="M40" s="203"/>
      <c r="N40" s="203"/>
      <c r="O40" s="203"/>
      <c r="P40" s="203"/>
      <c r="Q40" s="203"/>
      <c r="R40" s="203"/>
      <c r="S40" s="203"/>
      <c r="T40" s="203"/>
      <c r="U40" s="203"/>
      <c r="V40" s="203"/>
      <c r="W40" s="203" t="s">
        <v>1684</v>
      </c>
      <c r="X40" s="966">
        <f>X37-X39</f>
        <v>0</v>
      </c>
      <c r="Y40" s="789"/>
      <c r="Z40" s="789"/>
      <c r="AA40" s="789"/>
      <c r="AB40" s="789"/>
      <c r="AC40" s="204"/>
      <c r="AD40" s="204"/>
      <c r="AE40" s="204"/>
      <c r="AF40" s="204"/>
      <c r="AG40" s="204"/>
      <c r="AH40" s="204"/>
      <c r="AI40" s="204"/>
      <c r="AJ40" s="204"/>
      <c r="AK40" s="444"/>
      <c r="AL40" s="110"/>
      <c r="AM40" s="110"/>
      <c r="AN40" s="110"/>
      <c r="AO40" s="110"/>
      <c r="AP40" s="110"/>
      <c r="AQ40" s="110"/>
      <c r="AR40" s="110"/>
      <c r="AS40" s="110"/>
      <c r="AT40" s="110"/>
      <c r="AU40" s="110"/>
      <c r="AV40" s="110"/>
      <c r="AW40" s="110"/>
      <c r="AX40" s="110"/>
      <c r="AY40" s="110"/>
      <c r="AZ40" s="110"/>
      <c r="BA40" s="110"/>
      <c r="BB40" s="110"/>
      <c r="BC40" s="110"/>
      <c r="BD40" s="110"/>
      <c r="BE40" s="110"/>
      <c r="BF40" s="110"/>
      <c r="BG40" s="110"/>
      <c r="BH40" s="110"/>
      <c r="BI40" s="110"/>
      <c r="BJ40" s="110"/>
      <c r="BK40" s="110"/>
      <c r="BL40" s="110"/>
      <c r="BM40" s="110"/>
      <c r="BN40" s="110"/>
      <c r="BO40" s="110"/>
      <c r="BP40" s="110"/>
      <c r="BQ40" s="110"/>
      <c r="BR40" s="110"/>
      <c r="BS40" s="110"/>
      <c r="BT40" s="110"/>
      <c r="BU40" s="110"/>
      <c r="BV40" s="110"/>
      <c r="BW40" s="110"/>
      <c r="BX40" s="110"/>
      <c r="BY40" s="110"/>
      <c r="BZ40" s="110"/>
      <c r="CA40" s="110"/>
      <c r="CB40" s="110"/>
      <c r="CC40" s="110"/>
      <c r="CD40" s="110"/>
      <c r="CE40" s="110"/>
      <c r="CF40" s="110"/>
      <c r="CG40" s="110"/>
      <c r="CH40" s="110"/>
      <c r="CI40" s="110"/>
      <c r="CJ40" s="110"/>
      <c r="CK40" s="110"/>
      <c r="CL40" s="110"/>
      <c r="CM40" s="110"/>
      <c r="CN40" s="110"/>
      <c r="CO40" s="110"/>
      <c r="CP40" s="110"/>
      <c r="CQ40" s="110"/>
      <c r="CR40" s="110"/>
      <c r="CS40" s="110"/>
      <c r="CT40" s="110"/>
      <c r="CU40" s="110"/>
      <c r="CV40" s="110"/>
      <c r="CW40" s="110"/>
      <c r="CX40" s="110"/>
    </row>
    <row r="41" spans="7:102" ht="15" customHeight="1" x14ac:dyDescent="0.25">
      <c r="G41" s="521"/>
      <c r="H41" s="202"/>
      <c r="I41" s="203"/>
      <c r="J41" s="203"/>
      <c r="K41" s="203"/>
      <c r="L41" s="203"/>
      <c r="M41" s="203"/>
      <c r="N41" s="203"/>
      <c r="O41" s="203"/>
      <c r="P41" s="203"/>
      <c r="Q41" s="203"/>
      <c r="R41" s="203"/>
      <c r="S41" s="203"/>
      <c r="T41" s="203"/>
      <c r="U41" s="203"/>
      <c r="V41" s="203"/>
      <c r="W41" s="203"/>
      <c r="X41" s="522"/>
      <c r="Y41" s="522"/>
      <c r="Z41" s="522"/>
      <c r="AA41" s="522"/>
      <c r="AB41" s="522"/>
      <c r="AC41" s="204"/>
      <c r="AD41" s="204"/>
      <c r="AE41" s="204"/>
      <c r="AF41" s="204"/>
      <c r="AG41" s="204"/>
      <c r="AH41" s="204"/>
      <c r="AI41" s="204"/>
      <c r="AJ41" s="204"/>
      <c r="AK41" s="444"/>
      <c r="AL41" s="110"/>
      <c r="AM41" s="110"/>
      <c r="AN41" s="110"/>
      <c r="AO41" s="110"/>
      <c r="AP41" s="110"/>
      <c r="AQ41" s="110"/>
      <c r="AR41" s="110"/>
      <c r="AS41" s="110"/>
      <c r="AT41" s="110"/>
      <c r="AU41" s="110"/>
      <c r="AV41" s="110"/>
      <c r="AW41" s="110"/>
      <c r="AX41" s="110"/>
      <c r="AY41" s="110"/>
      <c r="AZ41" s="110"/>
      <c r="BA41" s="110"/>
      <c r="BB41" s="110"/>
      <c r="BC41" s="110"/>
      <c r="BD41" s="110"/>
      <c r="BE41" s="110"/>
      <c r="BF41" s="110"/>
      <c r="BG41" s="110"/>
      <c r="BH41" s="110"/>
      <c r="BI41" s="110"/>
      <c r="BJ41" s="110"/>
      <c r="BK41" s="110"/>
      <c r="BL41" s="110"/>
      <c r="BM41" s="110"/>
      <c r="BN41" s="110"/>
      <c r="BO41" s="110"/>
      <c r="BP41" s="110"/>
      <c r="BQ41" s="110"/>
      <c r="BR41" s="110"/>
      <c r="BS41" s="110"/>
      <c r="BT41" s="110"/>
      <c r="BU41" s="110"/>
      <c r="BV41" s="110"/>
      <c r="BW41" s="110"/>
      <c r="BX41" s="110"/>
      <c r="BY41" s="110"/>
      <c r="BZ41" s="110"/>
      <c r="CA41" s="110"/>
      <c r="CB41" s="110"/>
      <c r="CC41" s="110"/>
      <c r="CD41" s="110"/>
      <c r="CE41" s="110"/>
      <c r="CF41" s="110"/>
      <c r="CG41" s="110"/>
      <c r="CH41" s="110"/>
      <c r="CI41" s="110"/>
      <c r="CJ41" s="110"/>
      <c r="CK41" s="110"/>
      <c r="CL41" s="110"/>
      <c r="CM41" s="110"/>
      <c r="CN41" s="110"/>
      <c r="CO41" s="110"/>
      <c r="CP41" s="110"/>
      <c r="CQ41" s="110"/>
      <c r="CR41" s="110"/>
      <c r="CS41" s="110"/>
      <c r="CT41" s="110"/>
      <c r="CU41" s="110"/>
      <c r="CV41" s="110"/>
      <c r="CW41" s="110"/>
      <c r="CX41" s="110"/>
    </row>
    <row r="42" spans="7:102" ht="15" customHeight="1" x14ac:dyDescent="0.25">
      <c r="G42" s="521" t="s">
        <v>1784</v>
      </c>
      <c r="H42" s="202" t="s">
        <v>1785</v>
      </c>
      <c r="I42" s="203"/>
      <c r="J42" s="203"/>
      <c r="K42" s="203"/>
      <c r="L42" s="203"/>
      <c r="M42" s="203"/>
      <c r="N42" s="203"/>
      <c r="O42" s="203"/>
      <c r="P42" s="203"/>
      <c r="Q42" s="203"/>
      <c r="R42" s="203"/>
      <c r="S42" s="203"/>
      <c r="T42" s="203"/>
      <c r="U42" s="203"/>
      <c r="V42" s="203"/>
      <c r="W42" s="203"/>
      <c r="X42" s="203"/>
      <c r="Y42" s="203"/>
      <c r="Z42" s="203"/>
      <c r="AA42" s="203"/>
      <c r="AB42" s="203"/>
      <c r="AC42" s="204"/>
      <c r="AD42" s="204"/>
      <c r="AE42" s="204"/>
      <c r="AF42" s="204"/>
      <c r="AG42" s="204"/>
      <c r="AH42" s="204"/>
      <c r="AI42" s="204"/>
      <c r="AJ42" s="204"/>
      <c r="AK42" s="444"/>
      <c r="AL42" s="110"/>
      <c r="AM42" s="110"/>
      <c r="AN42" s="110"/>
      <c r="AO42" s="110"/>
      <c r="AP42" s="110"/>
      <c r="AQ42" s="110"/>
      <c r="AR42" s="110"/>
      <c r="AS42" s="110"/>
      <c r="AT42" s="110"/>
      <c r="AU42" s="110"/>
      <c r="AV42" s="110"/>
      <c r="AW42" s="110"/>
      <c r="AX42" s="110"/>
      <c r="AY42" s="110"/>
      <c r="AZ42" s="110"/>
      <c r="BA42" s="110"/>
      <c r="BB42" s="110"/>
      <c r="BC42" s="110"/>
      <c r="BD42" s="110"/>
      <c r="BE42" s="110"/>
      <c r="BF42" s="110"/>
      <c r="BG42" s="110"/>
      <c r="BH42" s="110"/>
      <c r="BI42" s="110"/>
      <c r="BJ42" s="110"/>
      <c r="BK42" s="110"/>
      <c r="BL42" s="110"/>
      <c r="BM42" s="110"/>
      <c r="BN42" s="110"/>
      <c r="BO42" s="110"/>
      <c r="BP42" s="110"/>
      <c r="BQ42" s="110"/>
      <c r="BR42" s="110"/>
      <c r="BS42" s="110"/>
      <c r="BT42" s="110"/>
      <c r="BU42" s="110"/>
      <c r="BV42" s="110"/>
      <c r="BW42" s="110"/>
      <c r="BX42" s="110"/>
      <c r="BY42" s="110"/>
      <c r="BZ42" s="110"/>
      <c r="CA42" s="110"/>
      <c r="CB42" s="110"/>
      <c r="CC42" s="110"/>
      <c r="CD42" s="110"/>
      <c r="CE42" s="110"/>
      <c r="CF42" s="110"/>
      <c r="CG42" s="110"/>
      <c r="CH42" s="110"/>
      <c r="CI42" s="110"/>
      <c r="CJ42" s="110"/>
      <c r="CK42" s="110"/>
      <c r="CL42" s="110"/>
      <c r="CM42" s="110"/>
      <c r="CN42" s="110"/>
      <c r="CO42" s="110"/>
      <c r="CP42" s="110"/>
      <c r="CQ42" s="110"/>
      <c r="CR42" s="110"/>
      <c r="CS42" s="110"/>
      <c r="CT42" s="110"/>
      <c r="CU42" s="110"/>
      <c r="CV42" s="110"/>
      <c r="CW42" s="110"/>
      <c r="CX42" s="110"/>
    </row>
    <row r="43" spans="7:102" ht="15" customHeight="1" x14ac:dyDescent="0.25">
      <c r="G43" s="521"/>
      <c r="H43" s="972" t="s">
        <v>1786</v>
      </c>
      <c r="I43" s="940"/>
      <c r="J43" s="940"/>
      <c r="K43" s="940"/>
      <c r="L43" s="940"/>
      <c r="M43" s="940"/>
      <c r="N43" s="940"/>
      <c r="O43" s="940"/>
      <c r="P43" s="940"/>
      <c r="Q43" s="940"/>
      <c r="R43" s="940"/>
      <c r="S43" s="940"/>
      <c r="T43" s="940"/>
      <c r="U43" s="940"/>
      <c r="V43" s="940"/>
      <c r="W43" s="940"/>
      <c r="X43" s="940"/>
      <c r="Y43" s="940"/>
      <c r="Z43" s="940"/>
      <c r="AA43" s="940"/>
      <c r="AB43" s="940"/>
      <c r="AC43" s="940"/>
      <c r="AD43" s="940"/>
      <c r="AE43" s="940"/>
      <c r="AF43" s="940"/>
      <c r="AG43" s="940"/>
      <c r="AH43" s="940"/>
      <c r="AI43" s="940"/>
      <c r="AJ43" s="940"/>
      <c r="AK43" s="805"/>
      <c r="AL43" s="110"/>
      <c r="AM43" s="110"/>
      <c r="AN43" s="110"/>
      <c r="AO43" s="110"/>
      <c r="AP43" s="110"/>
      <c r="AQ43" s="110"/>
      <c r="AR43" s="110"/>
      <c r="AS43" s="110"/>
      <c r="AT43" s="110"/>
      <c r="AU43" s="110"/>
      <c r="AV43" s="110"/>
      <c r="AW43" s="110"/>
      <c r="AX43" s="110"/>
      <c r="AY43" s="110"/>
      <c r="AZ43" s="110"/>
      <c r="BA43" s="110"/>
      <c r="BB43" s="110"/>
      <c r="BC43" s="110"/>
      <c r="BD43" s="110"/>
      <c r="BE43" s="110"/>
      <c r="BF43" s="110"/>
      <c r="BG43" s="110"/>
      <c r="BH43" s="110"/>
      <c r="BI43" s="110"/>
      <c r="BJ43" s="110"/>
      <c r="BK43" s="110"/>
      <c r="BL43" s="110"/>
      <c r="BM43" s="110"/>
      <c r="BN43" s="110"/>
      <c r="BO43" s="110"/>
      <c r="BP43" s="110"/>
      <c r="BQ43" s="110"/>
      <c r="BR43" s="110"/>
      <c r="BS43" s="110"/>
      <c r="BT43" s="110"/>
      <c r="BU43" s="110"/>
      <c r="BV43" s="110"/>
      <c r="BW43" s="110"/>
      <c r="BX43" s="110"/>
      <c r="BY43" s="110"/>
      <c r="BZ43" s="110"/>
      <c r="CA43" s="110"/>
      <c r="CB43" s="110"/>
      <c r="CC43" s="110"/>
      <c r="CD43" s="110"/>
      <c r="CE43" s="110"/>
      <c r="CF43" s="110"/>
      <c r="CG43" s="110"/>
      <c r="CH43" s="110"/>
      <c r="CI43" s="110"/>
      <c r="CJ43" s="110"/>
      <c r="CK43" s="110"/>
      <c r="CL43" s="110"/>
      <c r="CM43" s="110"/>
      <c r="CN43" s="110"/>
      <c r="CO43" s="110"/>
      <c r="CP43" s="110"/>
      <c r="CQ43" s="110"/>
      <c r="CR43" s="110"/>
      <c r="CS43" s="110"/>
      <c r="CT43" s="110"/>
      <c r="CU43" s="110"/>
      <c r="CV43" s="110"/>
      <c r="CW43" s="110"/>
      <c r="CX43" s="110"/>
    </row>
    <row r="44" spans="7:102" ht="15" customHeight="1" x14ac:dyDescent="0.25">
      <c r="G44" s="521"/>
      <c r="H44" s="804"/>
      <c r="I44" s="940"/>
      <c r="J44" s="940"/>
      <c r="K44" s="940"/>
      <c r="L44" s="940"/>
      <c r="M44" s="940"/>
      <c r="N44" s="940"/>
      <c r="O44" s="940"/>
      <c r="P44" s="940"/>
      <c r="Q44" s="940"/>
      <c r="R44" s="940"/>
      <c r="S44" s="940"/>
      <c r="T44" s="940"/>
      <c r="U44" s="940"/>
      <c r="V44" s="940"/>
      <c r="W44" s="940"/>
      <c r="X44" s="940"/>
      <c r="Y44" s="940"/>
      <c r="Z44" s="940"/>
      <c r="AA44" s="940"/>
      <c r="AB44" s="940"/>
      <c r="AC44" s="940"/>
      <c r="AD44" s="940"/>
      <c r="AE44" s="940"/>
      <c r="AF44" s="940"/>
      <c r="AG44" s="940"/>
      <c r="AH44" s="940"/>
      <c r="AI44" s="940"/>
      <c r="AJ44" s="940"/>
      <c r="AK44" s="805"/>
      <c r="AL44" s="110"/>
      <c r="AM44" s="110"/>
      <c r="AN44" s="110"/>
      <c r="AO44" s="110"/>
      <c r="AP44" s="110"/>
      <c r="AQ44" s="110"/>
      <c r="AR44" s="110"/>
      <c r="AS44" s="110"/>
      <c r="AT44" s="110"/>
      <c r="AU44" s="110"/>
      <c r="AV44" s="110"/>
      <c r="AW44" s="110"/>
      <c r="AX44" s="110"/>
      <c r="AY44" s="110"/>
      <c r="AZ44" s="110"/>
      <c r="BA44" s="110"/>
      <c r="BB44" s="110"/>
      <c r="BC44" s="110"/>
      <c r="BD44" s="110"/>
      <c r="BE44" s="110"/>
      <c r="BF44" s="110"/>
      <c r="BG44" s="110"/>
      <c r="BH44" s="110"/>
      <c r="BI44" s="110"/>
      <c r="BJ44" s="110"/>
      <c r="BK44" s="110"/>
      <c r="BL44" s="110"/>
      <c r="BM44" s="110"/>
      <c r="BN44" s="110"/>
      <c r="BO44" s="110"/>
      <c r="BP44" s="110"/>
      <c r="BQ44" s="110"/>
      <c r="BR44" s="110"/>
      <c r="BS44" s="110"/>
      <c r="BT44" s="110"/>
      <c r="BU44" s="110"/>
      <c r="BV44" s="110"/>
      <c r="BW44" s="110"/>
      <c r="BX44" s="110"/>
      <c r="BY44" s="110"/>
      <c r="BZ44" s="110"/>
      <c r="CA44" s="110"/>
      <c r="CB44" s="110"/>
      <c r="CC44" s="110"/>
      <c r="CD44" s="110"/>
      <c r="CE44" s="110"/>
      <c r="CF44" s="110"/>
      <c r="CG44" s="110"/>
      <c r="CH44" s="110"/>
      <c r="CI44" s="110"/>
      <c r="CJ44" s="110"/>
      <c r="CK44" s="110"/>
      <c r="CL44" s="110"/>
      <c r="CM44" s="110"/>
      <c r="CN44" s="110"/>
      <c r="CO44" s="110"/>
      <c r="CP44" s="110"/>
      <c r="CQ44" s="110"/>
      <c r="CR44" s="110"/>
      <c r="CS44" s="110"/>
      <c r="CT44" s="110"/>
      <c r="CU44" s="110"/>
      <c r="CV44" s="110"/>
      <c r="CW44" s="110"/>
      <c r="CX44" s="110"/>
    </row>
    <row r="45" spans="7:102" ht="15" customHeight="1" x14ac:dyDescent="0.25">
      <c r="G45" s="521"/>
      <c r="H45" s="804"/>
      <c r="I45" s="940"/>
      <c r="J45" s="940"/>
      <c r="K45" s="940"/>
      <c r="L45" s="940"/>
      <c r="M45" s="940"/>
      <c r="N45" s="940"/>
      <c r="O45" s="940"/>
      <c r="P45" s="940"/>
      <c r="Q45" s="940"/>
      <c r="R45" s="940"/>
      <c r="S45" s="940"/>
      <c r="T45" s="940"/>
      <c r="U45" s="940"/>
      <c r="V45" s="940"/>
      <c r="W45" s="940"/>
      <c r="X45" s="940"/>
      <c r="Y45" s="940"/>
      <c r="Z45" s="940"/>
      <c r="AA45" s="940"/>
      <c r="AB45" s="940"/>
      <c r="AC45" s="940"/>
      <c r="AD45" s="940"/>
      <c r="AE45" s="940"/>
      <c r="AF45" s="940"/>
      <c r="AG45" s="940"/>
      <c r="AH45" s="940"/>
      <c r="AI45" s="940"/>
      <c r="AJ45" s="940"/>
      <c r="AK45" s="805"/>
      <c r="AL45" s="110"/>
      <c r="AM45" s="110"/>
      <c r="AN45" s="110"/>
      <c r="AO45" s="110"/>
      <c r="AP45" s="110"/>
      <c r="AQ45" s="110"/>
      <c r="AR45" s="110"/>
      <c r="AS45" s="110"/>
      <c r="AT45" s="110"/>
      <c r="AU45" s="110"/>
      <c r="AV45" s="110"/>
      <c r="AW45" s="110"/>
      <c r="AX45" s="110"/>
      <c r="AY45" s="110"/>
      <c r="AZ45" s="110"/>
      <c r="BA45" s="110"/>
      <c r="BB45" s="110"/>
      <c r="BC45" s="110"/>
      <c r="BD45" s="110"/>
      <c r="BE45" s="110"/>
      <c r="BF45" s="110"/>
      <c r="BG45" s="110"/>
      <c r="BH45" s="110"/>
      <c r="BI45" s="110"/>
      <c r="BJ45" s="110"/>
      <c r="BK45" s="110"/>
      <c r="BL45" s="110"/>
      <c r="BM45" s="110"/>
      <c r="BN45" s="110"/>
      <c r="BO45" s="110"/>
      <c r="BP45" s="110"/>
      <c r="BQ45" s="110"/>
      <c r="BR45" s="110"/>
      <c r="BS45" s="110"/>
      <c r="BT45" s="110"/>
      <c r="BU45" s="110"/>
      <c r="BV45" s="110"/>
      <c r="BW45" s="110"/>
      <c r="BX45" s="110"/>
      <c r="BY45" s="110"/>
      <c r="BZ45" s="110"/>
      <c r="CA45" s="110"/>
      <c r="CB45" s="110"/>
      <c r="CC45" s="110"/>
      <c r="CD45" s="110"/>
      <c r="CE45" s="110"/>
      <c r="CF45" s="110"/>
      <c r="CG45" s="110"/>
      <c r="CH45" s="110"/>
      <c r="CI45" s="110"/>
      <c r="CJ45" s="110"/>
      <c r="CK45" s="110"/>
      <c r="CL45" s="110"/>
      <c r="CM45" s="110"/>
      <c r="CN45" s="110"/>
      <c r="CO45" s="110"/>
      <c r="CP45" s="110"/>
      <c r="CQ45" s="110"/>
      <c r="CR45" s="110"/>
      <c r="CS45" s="110"/>
      <c r="CT45" s="110"/>
      <c r="CU45" s="110"/>
      <c r="CV45" s="110"/>
      <c r="CW45" s="110"/>
      <c r="CX45" s="110"/>
    </row>
    <row r="46" spans="7:102" ht="15" customHeight="1" x14ac:dyDescent="0.25">
      <c r="G46" s="521"/>
      <c r="H46" s="804"/>
      <c r="I46" s="940"/>
      <c r="J46" s="940"/>
      <c r="K46" s="940"/>
      <c r="L46" s="940"/>
      <c r="M46" s="940"/>
      <c r="N46" s="940"/>
      <c r="O46" s="940"/>
      <c r="P46" s="940"/>
      <c r="Q46" s="940"/>
      <c r="R46" s="940"/>
      <c r="S46" s="940"/>
      <c r="T46" s="940"/>
      <c r="U46" s="940"/>
      <c r="V46" s="940"/>
      <c r="W46" s="940"/>
      <c r="X46" s="940"/>
      <c r="Y46" s="940"/>
      <c r="Z46" s="940"/>
      <c r="AA46" s="940"/>
      <c r="AB46" s="940"/>
      <c r="AC46" s="940"/>
      <c r="AD46" s="940"/>
      <c r="AE46" s="940"/>
      <c r="AF46" s="940"/>
      <c r="AG46" s="940"/>
      <c r="AH46" s="940"/>
      <c r="AI46" s="940"/>
      <c r="AJ46" s="940"/>
      <c r="AK46" s="805"/>
      <c r="AL46" s="110"/>
      <c r="AM46" s="110"/>
      <c r="AN46" s="110"/>
      <c r="AO46" s="110"/>
      <c r="AP46" s="110"/>
      <c r="AQ46" s="110"/>
      <c r="AR46" s="110"/>
      <c r="AS46" s="110"/>
      <c r="AT46" s="110"/>
      <c r="AU46" s="110"/>
      <c r="AV46" s="110"/>
      <c r="AW46" s="110"/>
      <c r="AX46" s="110"/>
      <c r="AY46" s="110"/>
      <c r="AZ46" s="110"/>
      <c r="BA46" s="110"/>
      <c r="BB46" s="110"/>
      <c r="BC46" s="110"/>
      <c r="BD46" s="110"/>
      <c r="BE46" s="110"/>
      <c r="BF46" s="110"/>
      <c r="BG46" s="110"/>
      <c r="BH46" s="110"/>
      <c r="BI46" s="110"/>
      <c r="BJ46" s="110"/>
      <c r="BK46" s="110"/>
      <c r="BL46" s="110"/>
      <c r="BM46" s="110"/>
      <c r="BN46" s="110"/>
      <c r="BO46" s="110"/>
      <c r="BP46" s="110"/>
      <c r="BQ46" s="110"/>
      <c r="BR46" s="110"/>
      <c r="BS46" s="110"/>
      <c r="BT46" s="110"/>
      <c r="BU46" s="110"/>
      <c r="BV46" s="110"/>
      <c r="BW46" s="110"/>
      <c r="BX46" s="110"/>
      <c r="BY46" s="110"/>
      <c r="BZ46" s="110"/>
      <c r="CA46" s="110"/>
      <c r="CB46" s="110"/>
      <c r="CC46" s="110"/>
      <c r="CD46" s="110"/>
      <c r="CE46" s="110"/>
      <c r="CF46" s="110"/>
      <c r="CG46" s="110"/>
      <c r="CH46" s="110"/>
      <c r="CI46" s="110"/>
      <c r="CJ46" s="110"/>
      <c r="CK46" s="110"/>
      <c r="CL46" s="110"/>
      <c r="CM46" s="110"/>
      <c r="CN46" s="110"/>
      <c r="CO46" s="110"/>
      <c r="CP46" s="110"/>
      <c r="CQ46" s="110"/>
      <c r="CR46" s="110"/>
      <c r="CS46" s="110"/>
      <c r="CT46" s="110"/>
      <c r="CU46" s="110"/>
      <c r="CV46" s="110"/>
      <c r="CW46" s="110"/>
      <c r="CX46" s="110"/>
    </row>
    <row r="47" spans="7:102" ht="15" customHeight="1" x14ac:dyDescent="0.25">
      <c r="G47" s="521"/>
      <c r="H47" s="202" t="s">
        <v>1787</v>
      </c>
      <c r="I47" s="203"/>
      <c r="J47" s="203"/>
      <c r="K47" s="203"/>
      <c r="L47" s="203"/>
      <c r="M47" s="203"/>
      <c r="N47" s="203"/>
      <c r="O47" s="203"/>
      <c r="P47" s="203"/>
      <c r="Q47" s="203"/>
      <c r="R47" s="203"/>
      <c r="S47" s="203"/>
      <c r="T47" s="203"/>
      <c r="U47" s="203"/>
      <c r="V47" s="203"/>
      <c r="W47" s="203"/>
      <c r="X47" s="522"/>
      <c r="Y47" s="522"/>
      <c r="Z47" s="522"/>
      <c r="AA47" s="522"/>
      <c r="AB47" s="522"/>
      <c r="AC47" s="435"/>
      <c r="AD47" s="435"/>
      <c r="AE47" s="435"/>
      <c r="AF47" s="435"/>
      <c r="AG47" s="435"/>
      <c r="AH47" s="435"/>
      <c r="AI47" s="435"/>
      <c r="AJ47" s="435"/>
      <c r="AK47" s="437"/>
      <c r="AL47" s="110"/>
      <c r="AM47" s="110"/>
      <c r="AN47" s="110"/>
      <c r="AO47" s="110"/>
      <c r="AP47" s="110"/>
      <c r="AQ47" s="110"/>
      <c r="AR47" s="110"/>
      <c r="AS47" s="110"/>
      <c r="AT47" s="110"/>
      <c r="AU47" s="110"/>
      <c r="AV47" s="110"/>
      <c r="AW47" s="110"/>
      <c r="AX47" s="110"/>
      <c r="AY47" s="110"/>
      <c r="AZ47" s="110"/>
      <c r="BA47" s="110"/>
      <c r="BB47" s="110"/>
      <c r="BC47" s="110"/>
      <c r="BD47" s="110"/>
      <c r="BE47" s="110"/>
      <c r="BF47" s="110"/>
      <c r="BG47" s="110"/>
      <c r="BH47" s="110"/>
      <c r="BI47" s="110"/>
      <c r="BJ47" s="110"/>
      <c r="BK47" s="110"/>
      <c r="BL47" s="110"/>
      <c r="BM47" s="110"/>
      <c r="BN47" s="110"/>
      <c r="BO47" s="110"/>
      <c r="BP47" s="110"/>
      <c r="BQ47" s="110"/>
      <c r="BR47" s="110"/>
      <c r="BS47" s="110"/>
      <c r="BT47" s="110"/>
      <c r="BU47" s="110"/>
      <c r="BV47" s="110"/>
      <c r="BW47" s="110"/>
      <c r="BX47" s="110"/>
      <c r="BY47" s="110"/>
      <c r="BZ47" s="110"/>
      <c r="CA47" s="110"/>
      <c r="CB47" s="110"/>
      <c r="CC47" s="110"/>
      <c r="CD47" s="110"/>
      <c r="CE47" s="110"/>
      <c r="CF47" s="110"/>
      <c r="CG47" s="110"/>
      <c r="CH47" s="110"/>
      <c r="CI47" s="110"/>
      <c r="CJ47" s="110"/>
      <c r="CK47" s="110"/>
      <c r="CL47" s="110"/>
      <c r="CM47" s="110"/>
      <c r="CN47" s="110"/>
      <c r="CO47" s="110"/>
      <c r="CP47" s="110"/>
      <c r="CQ47" s="110"/>
      <c r="CR47" s="110"/>
      <c r="CS47" s="110"/>
      <c r="CT47" s="110"/>
      <c r="CU47" s="110"/>
      <c r="CV47" s="110"/>
      <c r="CW47" s="110"/>
      <c r="CX47" s="110"/>
    </row>
    <row r="48" spans="7:102" ht="15" customHeight="1" x14ac:dyDescent="0.25">
      <c r="G48" s="521"/>
      <c r="H48" s="202" t="s">
        <v>1681</v>
      </c>
      <c r="I48" s="973" t="s">
        <v>2031</v>
      </c>
      <c r="J48" s="940"/>
      <c r="K48" s="940"/>
      <c r="L48" s="940"/>
      <c r="M48" s="940"/>
      <c r="N48" s="940"/>
      <c r="O48" s="940"/>
      <c r="P48" s="940"/>
      <c r="Q48" s="940"/>
      <c r="R48" s="940"/>
      <c r="S48" s="940"/>
      <c r="T48" s="940"/>
      <c r="U48" s="940"/>
      <c r="V48" s="940"/>
      <c r="W48" s="940"/>
      <c r="X48" s="940"/>
      <c r="Y48" s="940"/>
      <c r="Z48" s="940"/>
      <c r="AA48" s="940"/>
      <c r="AB48" s="940"/>
      <c r="AC48" s="435"/>
      <c r="AD48" s="435"/>
      <c r="AE48" s="435"/>
      <c r="AF48" s="435"/>
      <c r="AG48" s="435"/>
      <c r="AH48" s="435"/>
      <c r="AI48" s="435"/>
      <c r="AJ48" s="435"/>
      <c r="AK48" s="437"/>
      <c r="AL48" s="110"/>
      <c r="AM48" s="110"/>
      <c r="AN48" s="110"/>
      <c r="AO48" s="110"/>
      <c r="AP48" s="110"/>
      <c r="AQ48" s="110"/>
      <c r="AR48" s="110"/>
      <c r="AS48" s="110"/>
      <c r="AT48" s="110"/>
      <c r="AU48" s="110"/>
      <c r="AV48" s="110"/>
      <c r="AW48" s="110"/>
      <c r="AX48" s="110"/>
      <c r="AY48" s="110"/>
      <c r="AZ48" s="110"/>
      <c r="BA48" s="110"/>
      <c r="BB48" s="110"/>
      <c r="BC48" s="110"/>
      <c r="BD48" s="110"/>
      <c r="BE48" s="110"/>
      <c r="BF48" s="110"/>
      <c r="BG48" s="110"/>
      <c r="BH48" s="110"/>
      <c r="BI48" s="110"/>
      <c r="BJ48" s="110"/>
      <c r="BK48" s="110"/>
      <c r="BL48" s="110"/>
      <c r="BM48" s="110"/>
      <c r="BN48" s="110"/>
      <c r="BO48" s="110"/>
      <c r="BP48" s="110"/>
      <c r="BQ48" s="110"/>
      <c r="BR48" s="110"/>
      <c r="BS48" s="110"/>
      <c r="BT48" s="110"/>
      <c r="BU48" s="110"/>
      <c r="BV48" s="110"/>
      <c r="BW48" s="110"/>
      <c r="BX48" s="110"/>
      <c r="BY48" s="110"/>
      <c r="BZ48" s="110"/>
      <c r="CA48" s="110"/>
      <c r="CB48" s="110"/>
      <c r="CC48" s="110"/>
      <c r="CD48" s="110"/>
      <c r="CE48" s="110"/>
      <c r="CF48" s="110"/>
      <c r="CG48" s="110"/>
      <c r="CH48" s="110"/>
      <c r="CI48" s="110"/>
      <c r="CJ48" s="110"/>
      <c r="CK48" s="110"/>
      <c r="CL48" s="110"/>
      <c r="CM48" s="110"/>
      <c r="CN48" s="110"/>
      <c r="CO48" s="110"/>
      <c r="CP48" s="110"/>
      <c r="CQ48" s="110"/>
      <c r="CR48" s="110"/>
      <c r="CS48" s="110"/>
      <c r="CT48" s="110"/>
      <c r="CU48" s="110"/>
      <c r="CV48" s="110"/>
      <c r="CW48" s="110"/>
      <c r="CX48" s="110"/>
    </row>
    <row r="49" spans="7:102" ht="15" customHeight="1" x14ac:dyDescent="0.25">
      <c r="G49" s="521"/>
      <c r="H49" s="205"/>
      <c r="I49" s="435"/>
      <c r="W49" s="203"/>
      <c r="X49" s="203"/>
      <c r="Y49" s="203"/>
      <c r="Z49" s="203"/>
      <c r="AA49" s="203"/>
      <c r="AB49" s="203"/>
      <c r="AC49" s="204"/>
      <c r="AD49" s="204"/>
      <c r="AE49" s="204"/>
      <c r="AF49" s="204"/>
      <c r="AG49" s="204"/>
      <c r="AH49" s="204"/>
      <c r="AI49" s="204"/>
      <c r="AJ49" s="204"/>
      <c r="AK49" s="444"/>
      <c r="AL49" s="110"/>
      <c r="AM49" s="110"/>
      <c r="AN49" s="110"/>
      <c r="AO49" s="110"/>
      <c r="AP49" s="110"/>
      <c r="AQ49" s="110"/>
      <c r="AR49" s="110"/>
      <c r="AS49" s="110"/>
      <c r="AT49" s="110"/>
      <c r="AU49" s="110"/>
      <c r="AV49" s="110"/>
      <c r="AW49" s="110"/>
      <c r="AX49" s="110"/>
      <c r="AY49" s="110"/>
      <c r="AZ49" s="110"/>
      <c r="BA49" s="110"/>
      <c r="BB49" s="110"/>
      <c r="BC49" s="110"/>
      <c r="BD49" s="110"/>
      <c r="BE49" s="110"/>
      <c r="BF49" s="110"/>
      <c r="BG49" s="110"/>
      <c r="BH49" s="110"/>
      <c r="BI49" s="110"/>
      <c r="BJ49" s="110"/>
      <c r="BK49" s="110"/>
      <c r="BL49" s="110"/>
      <c r="BM49" s="110"/>
      <c r="BN49" s="110"/>
      <c r="BO49" s="110"/>
      <c r="BP49" s="110"/>
      <c r="BQ49" s="110"/>
      <c r="BR49" s="110"/>
      <c r="BS49" s="110"/>
      <c r="BT49" s="110"/>
      <c r="BU49" s="110"/>
      <c r="BV49" s="110"/>
      <c r="BW49" s="110"/>
      <c r="BX49" s="110"/>
      <c r="BY49" s="110"/>
      <c r="BZ49" s="110"/>
      <c r="CA49" s="110"/>
      <c r="CB49" s="110"/>
      <c r="CC49" s="110"/>
      <c r="CD49" s="110"/>
      <c r="CE49" s="110"/>
      <c r="CF49" s="110"/>
      <c r="CG49" s="110"/>
      <c r="CH49" s="110"/>
      <c r="CI49" s="110"/>
      <c r="CJ49" s="110"/>
      <c r="CK49" s="110"/>
      <c r="CL49" s="110"/>
      <c r="CM49" s="110"/>
      <c r="CN49" s="110"/>
      <c r="CO49" s="110"/>
      <c r="CP49" s="110"/>
      <c r="CQ49" s="110"/>
      <c r="CR49" s="110"/>
      <c r="CS49" s="110"/>
      <c r="CT49" s="110"/>
      <c r="CU49" s="110"/>
      <c r="CV49" s="110"/>
      <c r="CW49" s="110"/>
      <c r="CX49" s="110"/>
    </row>
    <row r="50" spans="7:102" ht="15" customHeight="1" x14ac:dyDescent="0.25">
      <c r="G50" s="521" t="s">
        <v>1788</v>
      </c>
      <c r="H50" s="205" t="s">
        <v>1789</v>
      </c>
      <c r="I50" s="435"/>
      <c r="W50" s="203"/>
      <c r="X50" s="203"/>
      <c r="Y50" s="203"/>
      <c r="Z50" s="203"/>
      <c r="AA50" s="203"/>
      <c r="AB50" s="203"/>
      <c r="AC50" s="204"/>
      <c r="AD50" s="204"/>
      <c r="AE50" s="204"/>
      <c r="AF50" s="204"/>
      <c r="AG50" s="204"/>
      <c r="AH50" s="204"/>
      <c r="AI50" s="204"/>
      <c r="AJ50" s="204"/>
      <c r="AK50" s="444"/>
      <c r="AL50" s="110"/>
      <c r="AM50" s="110"/>
      <c r="AN50" s="110"/>
      <c r="AO50" s="110"/>
      <c r="AP50" s="110"/>
      <c r="AQ50" s="110"/>
      <c r="AR50" s="110"/>
      <c r="AS50" s="110"/>
      <c r="AT50" s="110"/>
      <c r="AU50" s="110"/>
      <c r="AV50" s="110"/>
      <c r="AW50" s="110"/>
      <c r="AX50" s="110"/>
      <c r="AY50" s="110"/>
      <c r="AZ50" s="110"/>
      <c r="BA50" s="110"/>
      <c r="BB50" s="110"/>
      <c r="BC50" s="110"/>
      <c r="BD50" s="110"/>
      <c r="BE50" s="110"/>
      <c r="BF50" s="110"/>
      <c r="BG50" s="110"/>
      <c r="BH50" s="110"/>
      <c r="BI50" s="110"/>
      <c r="BJ50" s="110"/>
      <c r="BK50" s="110"/>
      <c r="BL50" s="110"/>
      <c r="BM50" s="110"/>
      <c r="BN50" s="110"/>
      <c r="BO50" s="110"/>
      <c r="BP50" s="110"/>
      <c r="BQ50" s="110"/>
      <c r="BR50" s="110"/>
      <c r="BS50" s="110"/>
      <c r="BT50" s="110"/>
      <c r="BU50" s="110"/>
      <c r="BV50" s="110"/>
      <c r="BW50" s="110"/>
      <c r="BX50" s="110"/>
      <c r="BY50" s="110"/>
      <c r="BZ50" s="110"/>
      <c r="CA50" s="110"/>
      <c r="CB50" s="110"/>
      <c r="CC50" s="110"/>
      <c r="CD50" s="110"/>
      <c r="CE50" s="110"/>
      <c r="CF50" s="110"/>
      <c r="CG50" s="110"/>
      <c r="CH50" s="110"/>
      <c r="CI50" s="110"/>
      <c r="CJ50" s="110"/>
      <c r="CK50" s="110"/>
      <c r="CL50" s="110"/>
      <c r="CM50" s="110"/>
      <c r="CN50" s="110"/>
      <c r="CO50" s="110"/>
      <c r="CP50" s="110"/>
      <c r="CQ50" s="110"/>
      <c r="CR50" s="110"/>
      <c r="CS50" s="110"/>
      <c r="CT50" s="110"/>
      <c r="CU50" s="110"/>
      <c r="CV50" s="110"/>
      <c r="CW50" s="110"/>
      <c r="CX50" s="110"/>
    </row>
    <row r="51" spans="7:102" ht="15" customHeight="1" x14ac:dyDescent="0.25">
      <c r="G51" s="521"/>
      <c r="H51" s="205">
        <v>1</v>
      </c>
      <c r="I51" s="435"/>
      <c r="W51" s="203"/>
      <c r="X51" s="203"/>
      <c r="Y51" s="203"/>
      <c r="Z51" s="203"/>
      <c r="AA51" s="203"/>
      <c r="AB51" s="203"/>
      <c r="AC51" s="204"/>
      <c r="AD51" s="204"/>
      <c r="AE51" s="204"/>
      <c r="AF51" s="204"/>
      <c r="AG51" s="204"/>
      <c r="AH51" s="204"/>
      <c r="AI51" s="204"/>
      <c r="AJ51" s="204"/>
      <c r="AK51" s="444"/>
      <c r="AL51" s="110"/>
      <c r="AM51" s="110"/>
      <c r="AN51" s="110"/>
      <c r="AO51" s="110"/>
      <c r="AP51" s="110"/>
      <c r="AQ51" s="110"/>
      <c r="AR51" s="110"/>
      <c r="AS51" s="110"/>
      <c r="AT51" s="110"/>
      <c r="AU51" s="110"/>
      <c r="AV51" s="110"/>
      <c r="AW51" s="110"/>
      <c r="AX51" s="110"/>
      <c r="AY51" s="110"/>
      <c r="AZ51" s="110"/>
      <c r="BA51" s="110"/>
      <c r="BB51" s="110"/>
      <c r="BC51" s="110"/>
      <c r="BD51" s="110"/>
      <c r="BE51" s="110"/>
      <c r="BF51" s="110"/>
      <c r="BG51" s="110"/>
      <c r="BH51" s="110"/>
      <c r="BI51" s="110"/>
      <c r="BJ51" s="110"/>
      <c r="BK51" s="110"/>
      <c r="BL51" s="110"/>
      <c r="BM51" s="110"/>
      <c r="BN51" s="110"/>
      <c r="BO51" s="110"/>
      <c r="BP51" s="110"/>
      <c r="BQ51" s="110"/>
      <c r="BR51" s="110"/>
      <c r="BS51" s="110"/>
      <c r="BT51" s="110"/>
      <c r="BU51" s="110"/>
      <c r="BV51" s="110"/>
      <c r="BW51" s="110"/>
      <c r="BX51" s="110"/>
      <c r="BY51" s="110"/>
      <c r="BZ51" s="110"/>
      <c r="CA51" s="110"/>
      <c r="CB51" s="110"/>
      <c r="CC51" s="110"/>
      <c r="CD51" s="110"/>
      <c r="CE51" s="110"/>
      <c r="CF51" s="110"/>
      <c r="CG51" s="110"/>
      <c r="CH51" s="110"/>
      <c r="CI51" s="110"/>
      <c r="CJ51" s="110"/>
      <c r="CK51" s="110"/>
      <c r="CL51" s="110"/>
      <c r="CM51" s="110"/>
      <c r="CN51" s="110"/>
      <c r="CO51" s="110"/>
      <c r="CP51" s="110"/>
      <c r="CQ51" s="110"/>
      <c r="CR51" s="110"/>
      <c r="CS51" s="110"/>
      <c r="CT51" s="110"/>
      <c r="CU51" s="110"/>
      <c r="CV51" s="110"/>
      <c r="CW51" s="110"/>
      <c r="CX51" s="110"/>
    </row>
    <row r="52" spans="7:102" ht="15" customHeight="1" x14ac:dyDescent="0.25">
      <c r="G52" s="521"/>
      <c r="H52" s="205">
        <v>2</v>
      </c>
      <c r="I52" s="435"/>
      <c r="W52" s="203"/>
      <c r="X52" s="203"/>
      <c r="Y52" s="203"/>
      <c r="Z52" s="203"/>
      <c r="AA52" s="203"/>
      <c r="AB52" s="203"/>
      <c r="AC52" s="204"/>
      <c r="AD52" s="204"/>
      <c r="AE52" s="204"/>
      <c r="AF52" s="204"/>
      <c r="AG52" s="204"/>
      <c r="AH52" s="204"/>
      <c r="AI52" s="204"/>
      <c r="AJ52" s="204"/>
      <c r="AK52" s="444"/>
      <c r="AL52" s="110"/>
      <c r="AM52" s="110"/>
      <c r="AN52" s="110"/>
      <c r="AO52" s="110"/>
      <c r="AP52" s="110"/>
      <c r="AQ52" s="110"/>
      <c r="AR52" s="110"/>
      <c r="AS52" s="110"/>
      <c r="AT52" s="110"/>
      <c r="AU52" s="110"/>
      <c r="AV52" s="110"/>
      <c r="AW52" s="110"/>
      <c r="AX52" s="110"/>
      <c r="AY52" s="110"/>
      <c r="AZ52" s="110"/>
      <c r="BA52" s="110"/>
      <c r="BB52" s="110"/>
      <c r="BC52" s="110"/>
      <c r="BD52" s="110"/>
      <c r="BE52" s="110"/>
      <c r="BF52" s="110"/>
      <c r="BG52" s="110"/>
      <c r="BH52" s="110"/>
      <c r="BI52" s="110"/>
      <c r="BJ52" s="110"/>
      <c r="BK52" s="110"/>
      <c r="BL52" s="110"/>
      <c r="BM52" s="110"/>
      <c r="BN52" s="110"/>
      <c r="BO52" s="110"/>
      <c r="BP52" s="110"/>
      <c r="BQ52" s="110"/>
      <c r="BR52" s="110"/>
      <c r="BS52" s="110"/>
      <c r="BT52" s="110"/>
      <c r="BU52" s="110"/>
      <c r="BV52" s="110"/>
      <c r="BW52" s="110"/>
      <c r="BX52" s="110"/>
      <c r="BY52" s="110"/>
      <c r="BZ52" s="110"/>
      <c r="CA52" s="110"/>
      <c r="CB52" s="110"/>
      <c r="CC52" s="110"/>
      <c r="CD52" s="110"/>
      <c r="CE52" s="110"/>
      <c r="CF52" s="110"/>
      <c r="CG52" s="110"/>
      <c r="CH52" s="110"/>
      <c r="CI52" s="110"/>
      <c r="CJ52" s="110"/>
      <c r="CK52" s="110"/>
      <c r="CL52" s="110"/>
      <c r="CM52" s="110"/>
      <c r="CN52" s="110"/>
      <c r="CO52" s="110"/>
      <c r="CP52" s="110"/>
      <c r="CQ52" s="110"/>
      <c r="CR52" s="110"/>
      <c r="CS52" s="110"/>
      <c r="CT52" s="110"/>
      <c r="CU52" s="110"/>
      <c r="CV52" s="110"/>
      <c r="CW52" s="110"/>
      <c r="CX52" s="110"/>
    </row>
    <row r="53" spans="7:102" ht="15" customHeight="1" x14ac:dyDescent="0.25">
      <c r="G53" s="521"/>
      <c r="H53" s="205">
        <v>3</v>
      </c>
      <c r="I53" s="435"/>
      <c r="W53" s="203"/>
      <c r="X53" s="203"/>
      <c r="Y53" s="203"/>
      <c r="Z53" s="203"/>
      <c r="AA53" s="203"/>
      <c r="AB53" s="203"/>
      <c r="AC53" s="204"/>
      <c r="AD53" s="204"/>
      <c r="AE53" s="204"/>
      <c r="AF53" s="204"/>
      <c r="AG53" s="204"/>
      <c r="AH53" s="204"/>
      <c r="AI53" s="204"/>
      <c r="AJ53" s="204"/>
      <c r="AK53" s="444"/>
      <c r="AL53" s="110"/>
      <c r="AM53" s="110"/>
      <c r="AN53" s="110"/>
      <c r="AO53" s="110"/>
      <c r="AP53" s="110"/>
      <c r="AQ53" s="110"/>
      <c r="AR53" s="110"/>
      <c r="AS53" s="110"/>
      <c r="AT53" s="110"/>
      <c r="AU53" s="110"/>
      <c r="AV53" s="110"/>
      <c r="AW53" s="110"/>
      <c r="AX53" s="110"/>
      <c r="AY53" s="110"/>
      <c r="AZ53" s="110"/>
      <c r="BA53" s="110"/>
      <c r="BB53" s="110"/>
      <c r="BC53" s="110"/>
      <c r="BD53" s="110"/>
      <c r="BE53" s="110"/>
      <c r="BF53" s="110"/>
      <c r="BG53" s="110"/>
      <c r="BH53" s="110"/>
      <c r="BI53" s="110"/>
      <c r="BJ53" s="110"/>
      <c r="BK53" s="110"/>
      <c r="BL53" s="110"/>
      <c r="BM53" s="110"/>
      <c r="BN53" s="110"/>
      <c r="BO53" s="110"/>
      <c r="BP53" s="110"/>
      <c r="BQ53" s="110"/>
      <c r="BR53" s="110"/>
      <c r="BS53" s="110"/>
      <c r="BT53" s="110"/>
      <c r="BU53" s="110"/>
      <c r="BV53" s="110"/>
      <c r="BW53" s="110"/>
      <c r="BX53" s="110"/>
      <c r="BY53" s="110"/>
      <c r="BZ53" s="110"/>
      <c r="CA53" s="110"/>
      <c r="CB53" s="110"/>
      <c r="CC53" s="110"/>
      <c r="CD53" s="110"/>
      <c r="CE53" s="110"/>
      <c r="CF53" s="110"/>
      <c r="CG53" s="110"/>
      <c r="CH53" s="110"/>
      <c r="CI53" s="110"/>
      <c r="CJ53" s="110"/>
      <c r="CK53" s="110"/>
      <c r="CL53" s="110"/>
      <c r="CM53" s="110"/>
      <c r="CN53" s="110"/>
      <c r="CO53" s="110"/>
      <c r="CP53" s="110"/>
      <c r="CQ53" s="110"/>
      <c r="CR53" s="110"/>
      <c r="CS53" s="110"/>
      <c r="CT53" s="110"/>
      <c r="CU53" s="110"/>
      <c r="CV53" s="110"/>
      <c r="CW53" s="110"/>
      <c r="CX53" s="110"/>
    </row>
    <row r="54" spans="7:102" ht="15" customHeight="1" x14ac:dyDescent="0.25">
      <c r="G54" s="521"/>
      <c r="H54" s="205"/>
      <c r="I54" s="435"/>
      <c r="W54" s="203"/>
      <c r="X54" s="203"/>
      <c r="Y54" s="203"/>
      <c r="Z54" s="203"/>
      <c r="AA54" s="203"/>
      <c r="AB54" s="203"/>
      <c r="AC54" s="204"/>
      <c r="AD54" s="204"/>
      <c r="AE54" s="204"/>
      <c r="AF54" s="204"/>
      <c r="AG54" s="204"/>
      <c r="AH54" s="204"/>
      <c r="AI54" s="204"/>
      <c r="AJ54" s="204"/>
      <c r="AK54" s="444"/>
      <c r="AL54" s="110"/>
      <c r="AM54" s="110"/>
      <c r="AN54" s="110"/>
      <c r="AO54" s="110"/>
      <c r="AP54" s="110"/>
      <c r="AQ54" s="110"/>
      <c r="AR54" s="110"/>
      <c r="AS54" s="110"/>
      <c r="AT54" s="110"/>
      <c r="AU54" s="110"/>
      <c r="AV54" s="110"/>
      <c r="AW54" s="110"/>
      <c r="AX54" s="110"/>
      <c r="AY54" s="110"/>
      <c r="AZ54" s="110"/>
      <c r="BA54" s="110"/>
      <c r="BB54" s="110"/>
      <c r="BC54" s="110"/>
      <c r="BD54" s="110"/>
      <c r="BE54" s="110"/>
      <c r="BF54" s="110"/>
      <c r="BG54" s="110"/>
      <c r="BH54" s="110"/>
      <c r="BI54" s="110"/>
      <c r="BJ54" s="110"/>
      <c r="BK54" s="110"/>
      <c r="BL54" s="110"/>
      <c r="BM54" s="110"/>
      <c r="BN54" s="110"/>
      <c r="BO54" s="110"/>
      <c r="BP54" s="110"/>
      <c r="BQ54" s="110"/>
      <c r="BR54" s="110"/>
      <c r="BS54" s="110"/>
      <c r="BT54" s="110"/>
      <c r="BU54" s="110"/>
      <c r="BV54" s="110"/>
      <c r="BW54" s="110"/>
      <c r="BX54" s="110"/>
      <c r="BY54" s="110"/>
      <c r="BZ54" s="110"/>
      <c r="CA54" s="110"/>
      <c r="CB54" s="110"/>
      <c r="CC54" s="110"/>
      <c r="CD54" s="110"/>
      <c r="CE54" s="110"/>
      <c r="CF54" s="110"/>
      <c r="CG54" s="110"/>
      <c r="CH54" s="110"/>
      <c r="CI54" s="110"/>
      <c r="CJ54" s="110"/>
      <c r="CK54" s="110"/>
      <c r="CL54" s="110"/>
      <c r="CM54" s="110"/>
      <c r="CN54" s="110"/>
      <c r="CO54" s="110"/>
      <c r="CP54" s="110"/>
      <c r="CQ54" s="110"/>
      <c r="CR54" s="110"/>
      <c r="CS54" s="110"/>
      <c r="CT54" s="110"/>
      <c r="CU54" s="110"/>
      <c r="CV54" s="110"/>
      <c r="CW54" s="110"/>
      <c r="CX54" s="110"/>
    </row>
    <row r="55" spans="7:102" ht="15" customHeight="1" x14ac:dyDescent="0.25">
      <c r="G55" s="521">
        <v>4</v>
      </c>
      <c r="H55" s="205" t="s">
        <v>1790</v>
      </c>
      <c r="I55" s="435"/>
      <c r="W55" s="203"/>
      <c r="X55" s="203"/>
      <c r="Y55" s="203"/>
      <c r="Z55" s="203"/>
      <c r="AA55" s="203"/>
      <c r="AB55" s="203"/>
      <c r="AC55" s="204"/>
      <c r="AD55" s="204"/>
      <c r="AE55" s="204"/>
      <c r="AF55" s="204"/>
      <c r="AG55" s="204"/>
      <c r="AH55" s="204"/>
      <c r="AI55" s="204"/>
      <c r="AJ55" s="204"/>
      <c r="AK55" s="444"/>
      <c r="AL55" s="110"/>
      <c r="AM55" s="110"/>
      <c r="AN55" s="110"/>
      <c r="AO55" s="110"/>
      <c r="AP55" s="110"/>
      <c r="AQ55" s="110"/>
      <c r="AR55" s="110"/>
      <c r="AS55" s="110"/>
      <c r="AT55" s="110"/>
      <c r="AU55" s="110"/>
      <c r="AV55" s="110"/>
      <c r="AW55" s="110"/>
      <c r="AX55" s="110"/>
      <c r="AY55" s="110"/>
      <c r="AZ55" s="110"/>
      <c r="BA55" s="110"/>
      <c r="BB55" s="110"/>
      <c r="BC55" s="110"/>
      <c r="BD55" s="110"/>
      <c r="BE55" s="110"/>
      <c r="BF55" s="110"/>
      <c r="BG55" s="110"/>
      <c r="BH55" s="110"/>
      <c r="BI55" s="110"/>
      <c r="BJ55" s="110"/>
      <c r="BK55" s="110"/>
      <c r="BL55" s="110"/>
      <c r="BM55" s="110"/>
      <c r="BN55" s="110"/>
      <c r="BO55" s="110"/>
      <c r="BP55" s="110"/>
      <c r="BQ55" s="110"/>
      <c r="BR55" s="110"/>
      <c r="BS55" s="110"/>
      <c r="BT55" s="110"/>
      <c r="BU55" s="110"/>
      <c r="BV55" s="110"/>
      <c r="BW55" s="110"/>
      <c r="BX55" s="110"/>
      <c r="BY55" s="110"/>
      <c r="BZ55" s="110"/>
      <c r="CA55" s="110"/>
      <c r="CB55" s="110"/>
      <c r="CC55" s="110"/>
      <c r="CD55" s="110"/>
      <c r="CE55" s="110"/>
      <c r="CF55" s="110"/>
      <c r="CG55" s="110"/>
      <c r="CH55" s="110"/>
      <c r="CI55" s="110"/>
      <c r="CJ55" s="110"/>
      <c r="CK55" s="110"/>
      <c r="CL55" s="110"/>
      <c r="CM55" s="110"/>
      <c r="CN55" s="110"/>
      <c r="CO55" s="110"/>
      <c r="CP55" s="110"/>
      <c r="CQ55" s="110"/>
      <c r="CR55" s="110"/>
      <c r="CS55" s="110"/>
      <c r="CT55" s="110"/>
      <c r="CU55" s="110"/>
      <c r="CV55" s="110"/>
      <c r="CW55" s="110"/>
      <c r="CX55" s="110"/>
    </row>
    <row r="56" spans="7:102" ht="15" customHeight="1" x14ac:dyDescent="0.25">
      <c r="G56" s="521"/>
      <c r="H56" s="205">
        <v>1</v>
      </c>
      <c r="I56" s="435"/>
      <c r="W56" s="203"/>
      <c r="X56" s="203"/>
      <c r="Y56" s="203"/>
      <c r="Z56" s="203"/>
      <c r="AA56" s="203"/>
      <c r="AB56" s="203"/>
      <c r="AC56" s="204"/>
      <c r="AD56" s="204"/>
      <c r="AE56" s="204"/>
      <c r="AF56" s="204"/>
      <c r="AG56" s="204"/>
      <c r="AH56" s="204"/>
      <c r="AI56" s="204"/>
      <c r="AJ56" s="204"/>
      <c r="AK56" s="444"/>
      <c r="AL56" s="110"/>
      <c r="AM56" s="110"/>
      <c r="AN56" s="110"/>
      <c r="AO56" s="110"/>
      <c r="AP56" s="110"/>
      <c r="AQ56" s="110"/>
      <c r="AR56" s="110"/>
      <c r="AS56" s="110"/>
      <c r="AT56" s="110"/>
      <c r="AU56" s="110"/>
      <c r="AV56" s="110"/>
      <c r="AW56" s="110"/>
      <c r="AX56" s="110"/>
      <c r="AY56" s="110"/>
      <c r="AZ56" s="110"/>
      <c r="BA56" s="110"/>
      <c r="BB56" s="110"/>
      <c r="BC56" s="110"/>
      <c r="BD56" s="110"/>
      <c r="BE56" s="110"/>
      <c r="BF56" s="110"/>
      <c r="BG56" s="110"/>
      <c r="BH56" s="110"/>
      <c r="BI56" s="110"/>
      <c r="BJ56" s="110"/>
      <c r="BK56" s="110"/>
      <c r="BL56" s="110"/>
      <c r="BM56" s="110"/>
      <c r="BN56" s="110"/>
      <c r="BO56" s="110"/>
      <c r="BP56" s="110"/>
      <c r="BQ56" s="110"/>
      <c r="BR56" s="110"/>
      <c r="BS56" s="110"/>
      <c r="BT56" s="110"/>
      <c r="BU56" s="110"/>
      <c r="BV56" s="110"/>
      <c r="BW56" s="110"/>
      <c r="BX56" s="110"/>
      <c r="BY56" s="110"/>
      <c r="BZ56" s="110"/>
      <c r="CA56" s="110"/>
      <c r="CB56" s="110"/>
      <c r="CC56" s="110"/>
      <c r="CD56" s="110"/>
      <c r="CE56" s="110"/>
      <c r="CF56" s="110"/>
      <c r="CG56" s="110"/>
      <c r="CH56" s="110"/>
      <c r="CI56" s="110"/>
      <c r="CJ56" s="110"/>
      <c r="CK56" s="110"/>
      <c r="CL56" s="110"/>
      <c r="CM56" s="110"/>
      <c r="CN56" s="110"/>
      <c r="CO56" s="110"/>
      <c r="CP56" s="110"/>
      <c r="CQ56" s="110"/>
      <c r="CR56" s="110"/>
      <c r="CS56" s="110"/>
      <c r="CT56" s="110"/>
      <c r="CU56" s="110"/>
      <c r="CV56" s="110"/>
      <c r="CW56" s="110"/>
      <c r="CX56" s="110"/>
    </row>
    <row r="57" spans="7:102" ht="15" customHeight="1" x14ac:dyDescent="0.25">
      <c r="G57" s="521"/>
      <c r="H57" s="205">
        <v>2</v>
      </c>
      <c r="I57" s="435"/>
      <c r="W57" s="203"/>
      <c r="X57" s="203"/>
      <c r="Y57" s="203"/>
      <c r="Z57" s="203"/>
      <c r="AA57" s="203"/>
      <c r="AB57" s="203"/>
      <c r="AC57" s="204"/>
      <c r="AD57" s="204"/>
      <c r="AE57" s="204"/>
      <c r="AF57" s="204"/>
      <c r="AG57" s="204"/>
      <c r="AH57" s="204"/>
      <c r="AI57" s="204"/>
      <c r="AJ57" s="204"/>
      <c r="AK57" s="444"/>
      <c r="AL57" s="110"/>
      <c r="AM57" s="110"/>
      <c r="AN57" s="110"/>
      <c r="AO57" s="110"/>
      <c r="AP57" s="110"/>
      <c r="AQ57" s="110"/>
      <c r="AR57" s="110"/>
      <c r="AS57" s="110"/>
      <c r="AT57" s="110"/>
      <c r="AU57" s="110"/>
      <c r="AV57" s="110"/>
      <c r="AW57" s="110"/>
      <c r="AX57" s="110"/>
      <c r="AY57" s="110"/>
      <c r="AZ57" s="110"/>
      <c r="BA57" s="110"/>
      <c r="BB57" s="110"/>
      <c r="BC57" s="110"/>
      <c r="BD57" s="110"/>
      <c r="BE57" s="110"/>
      <c r="BF57" s="110"/>
      <c r="BG57" s="110"/>
      <c r="BH57" s="110"/>
      <c r="BI57" s="110"/>
      <c r="BJ57" s="110"/>
      <c r="BK57" s="110"/>
      <c r="BL57" s="110"/>
      <c r="BM57" s="110"/>
      <c r="BN57" s="110"/>
      <c r="BO57" s="110"/>
      <c r="BP57" s="110"/>
      <c r="BQ57" s="110"/>
      <c r="BR57" s="110"/>
      <c r="BS57" s="110"/>
      <c r="BT57" s="110"/>
      <c r="BU57" s="110"/>
      <c r="BV57" s="110"/>
      <c r="BW57" s="110"/>
      <c r="BX57" s="110"/>
      <c r="BY57" s="110"/>
      <c r="BZ57" s="110"/>
      <c r="CA57" s="110"/>
      <c r="CB57" s="110"/>
      <c r="CC57" s="110"/>
      <c r="CD57" s="110"/>
      <c r="CE57" s="110"/>
      <c r="CF57" s="110"/>
      <c r="CG57" s="110"/>
      <c r="CH57" s="110"/>
      <c r="CI57" s="110"/>
      <c r="CJ57" s="110"/>
      <c r="CK57" s="110"/>
      <c r="CL57" s="110"/>
      <c r="CM57" s="110"/>
      <c r="CN57" s="110"/>
      <c r="CO57" s="110"/>
      <c r="CP57" s="110"/>
      <c r="CQ57" s="110"/>
      <c r="CR57" s="110"/>
      <c r="CS57" s="110"/>
      <c r="CT57" s="110"/>
      <c r="CU57" s="110"/>
      <c r="CV57" s="110"/>
      <c r="CW57" s="110"/>
      <c r="CX57" s="110"/>
    </row>
    <row r="58" spans="7:102" ht="15" customHeight="1" x14ac:dyDescent="0.25">
      <c r="G58" s="521"/>
      <c r="H58" s="205">
        <v>3</v>
      </c>
      <c r="I58" s="435"/>
      <c r="W58" s="203"/>
      <c r="X58" s="203"/>
      <c r="Y58" s="203"/>
      <c r="Z58" s="203"/>
      <c r="AA58" s="203"/>
      <c r="AB58" s="203"/>
      <c r="AC58" s="204"/>
      <c r="AD58" s="204"/>
      <c r="AE58" s="204"/>
      <c r="AF58" s="204"/>
      <c r="AG58" s="204"/>
      <c r="AH58" s="204"/>
      <c r="AI58" s="204"/>
      <c r="AJ58" s="204"/>
      <c r="AK58" s="444"/>
      <c r="AL58" s="110"/>
      <c r="AM58" s="110"/>
      <c r="AN58" s="110"/>
      <c r="AO58" s="110"/>
      <c r="AP58" s="110"/>
      <c r="AQ58" s="110"/>
      <c r="AR58" s="110"/>
      <c r="AS58" s="110"/>
      <c r="AT58" s="110"/>
      <c r="AU58" s="110"/>
      <c r="AV58" s="110"/>
      <c r="AW58" s="110"/>
      <c r="AX58" s="110"/>
      <c r="AY58" s="110"/>
      <c r="AZ58" s="110"/>
      <c r="BA58" s="110"/>
      <c r="BB58" s="110"/>
      <c r="BC58" s="110"/>
      <c r="BD58" s="110"/>
      <c r="BE58" s="110"/>
      <c r="BF58" s="110"/>
      <c r="BG58" s="110"/>
      <c r="BH58" s="110"/>
      <c r="BI58" s="110"/>
      <c r="BJ58" s="110"/>
      <c r="BK58" s="110"/>
      <c r="BL58" s="110"/>
      <c r="BM58" s="110"/>
      <c r="BN58" s="110"/>
      <c r="BO58" s="110"/>
      <c r="BP58" s="110"/>
      <c r="BQ58" s="110"/>
      <c r="BR58" s="110"/>
      <c r="BS58" s="110"/>
      <c r="BT58" s="110"/>
      <c r="BU58" s="110"/>
      <c r="BV58" s="110"/>
      <c r="BW58" s="110"/>
      <c r="BX58" s="110"/>
      <c r="BY58" s="110"/>
      <c r="BZ58" s="110"/>
      <c r="CA58" s="110"/>
      <c r="CB58" s="110"/>
      <c r="CC58" s="110"/>
      <c r="CD58" s="110"/>
      <c r="CE58" s="110"/>
      <c r="CF58" s="110"/>
      <c r="CG58" s="110"/>
      <c r="CH58" s="110"/>
      <c r="CI58" s="110"/>
      <c r="CJ58" s="110"/>
      <c r="CK58" s="110"/>
      <c r="CL58" s="110"/>
      <c r="CM58" s="110"/>
      <c r="CN58" s="110"/>
      <c r="CO58" s="110"/>
      <c r="CP58" s="110"/>
      <c r="CQ58" s="110"/>
      <c r="CR58" s="110"/>
      <c r="CS58" s="110"/>
      <c r="CT58" s="110"/>
      <c r="CU58" s="110"/>
      <c r="CV58" s="110"/>
      <c r="CW58" s="110"/>
      <c r="CX58" s="110"/>
    </row>
    <row r="59" spans="7:102" ht="14.25" customHeight="1" x14ac:dyDescent="0.25">
      <c r="G59" s="521"/>
      <c r="H59" s="205"/>
      <c r="I59" s="435"/>
      <c r="W59" s="203"/>
      <c r="X59" s="203"/>
      <c r="Y59" s="203"/>
      <c r="Z59" s="203"/>
      <c r="AA59" s="203"/>
      <c r="AB59" s="203"/>
      <c r="AC59" s="204"/>
      <c r="AD59" s="204"/>
      <c r="AE59" s="204"/>
      <c r="AF59" s="204"/>
      <c r="AG59" s="204"/>
      <c r="AH59" s="204"/>
      <c r="AI59" s="204"/>
      <c r="AJ59" s="204"/>
      <c r="AK59" s="444"/>
      <c r="AL59" s="110"/>
      <c r="AM59" s="110"/>
      <c r="AN59" s="110"/>
      <c r="AO59" s="110"/>
      <c r="AP59" s="110"/>
      <c r="AQ59" s="110"/>
      <c r="AR59" s="110"/>
      <c r="AS59" s="110"/>
      <c r="AT59" s="110"/>
      <c r="AU59" s="110"/>
      <c r="AV59" s="110"/>
      <c r="AW59" s="110"/>
      <c r="AX59" s="110"/>
      <c r="AY59" s="110"/>
      <c r="AZ59" s="110"/>
      <c r="BA59" s="110"/>
      <c r="BB59" s="110"/>
      <c r="BC59" s="110"/>
      <c r="BD59" s="110"/>
      <c r="BE59" s="110"/>
      <c r="BF59" s="110"/>
      <c r="BG59" s="110"/>
      <c r="BH59" s="110"/>
      <c r="BI59" s="110"/>
      <c r="BJ59" s="110"/>
      <c r="BK59" s="110"/>
      <c r="BL59" s="110"/>
      <c r="BM59" s="110"/>
      <c r="BN59" s="110"/>
      <c r="BO59" s="110"/>
      <c r="BP59" s="110"/>
      <c r="BQ59" s="110"/>
      <c r="BR59" s="110"/>
      <c r="BS59" s="110"/>
      <c r="BT59" s="110"/>
      <c r="BU59" s="110"/>
      <c r="BV59" s="110"/>
      <c r="BW59" s="110"/>
      <c r="BX59" s="110"/>
      <c r="BY59" s="110"/>
      <c r="BZ59" s="110"/>
      <c r="CA59" s="110"/>
      <c r="CB59" s="110"/>
      <c r="CC59" s="110"/>
      <c r="CD59" s="110"/>
      <c r="CE59" s="110"/>
      <c r="CF59" s="110"/>
      <c r="CG59" s="110"/>
      <c r="CH59" s="110"/>
      <c r="CI59" s="110"/>
      <c r="CJ59" s="110"/>
      <c r="CK59" s="110"/>
      <c r="CL59" s="110"/>
      <c r="CM59" s="110"/>
      <c r="CN59" s="110"/>
      <c r="CO59" s="110"/>
      <c r="CP59" s="110"/>
      <c r="CQ59" s="110"/>
      <c r="CR59" s="110"/>
      <c r="CS59" s="110"/>
      <c r="CT59" s="110"/>
      <c r="CU59" s="110"/>
      <c r="CV59" s="110"/>
      <c r="CW59" s="110"/>
      <c r="CX59" s="110"/>
    </row>
    <row r="60" spans="7:102" ht="14.25" customHeight="1" x14ac:dyDescent="0.25">
      <c r="G60" s="523"/>
      <c r="H60" s="206"/>
      <c r="I60" s="207"/>
      <c r="J60" s="207"/>
      <c r="K60" s="207"/>
      <c r="L60" s="207"/>
      <c r="M60" s="207"/>
      <c r="N60" s="207"/>
      <c r="O60" s="207"/>
      <c r="P60" s="207"/>
      <c r="Q60" s="207"/>
      <c r="R60" s="207"/>
      <c r="S60" s="207"/>
      <c r="T60" s="207"/>
      <c r="U60" s="207"/>
      <c r="V60" s="207"/>
      <c r="W60" s="207"/>
      <c r="X60" s="207"/>
      <c r="Y60" s="207"/>
      <c r="Z60" s="207"/>
      <c r="AA60" s="207"/>
      <c r="AB60" s="207"/>
      <c r="AC60" s="188"/>
      <c r="AD60" s="440"/>
      <c r="AE60" s="440"/>
      <c r="AF60" s="440"/>
      <c r="AG60" s="440"/>
      <c r="AH60" s="440"/>
      <c r="AI60" s="440"/>
      <c r="AJ60" s="440"/>
      <c r="AK60" s="439"/>
      <c r="AL60" s="110"/>
      <c r="AM60" s="110"/>
      <c r="AN60" s="110"/>
      <c r="AO60" s="110"/>
      <c r="AP60" s="110"/>
      <c r="AQ60" s="110"/>
      <c r="AR60" s="110"/>
      <c r="AS60" s="110"/>
      <c r="AT60" s="110"/>
      <c r="AU60" s="110"/>
      <c r="AV60" s="110"/>
      <c r="AW60" s="110"/>
      <c r="AX60" s="110"/>
      <c r="AY60" s="110"/>
      <c r="AZ60" s="110"/>
      <c r="BA60" s="110"/>
      <c r="BB60" s="110"/>
      <c r="BC60" s="110"/>
      <c r="BD60" s="110"/>
      <c r="BE60" s="110"/>
      <c r="BF60" s="110"/>
      <c r="BG60" s="110"/>
      <c r="BH60" s="110"/>
      <c r="BI60" s="110"/>
      <c r="BJ60" s="110"/>
      <c r="BK60" s="110"/>
      <c r="BL60" s="110"/>
      <c r="BM60" s="110"/>
      <c r="BN60" s="110"/>
      <c r="BO60" s="110"/>
      <c r="BP60" s="110"/>
      <c r="BQ60" s="110"/>
      <c r="BR60" s="110"/>
      <c r="BS60" s="110"/>
      <c r="BT60" s="110"/>
      <c r="BU60" s="110"/>
      <c r="BV60" s="110"/>
      <c r="BW60" s="110"/>
      <c r="BX60" s="110"/>
      <c r="BY60" s="110"/>
      <c r="BZ60" s="110"/>
      <c r="CA60" s="110"/>
      <c r="CB60" s="110"/>
      <c r="CC60" s="110"/>
      <c r="CD60" s="110"/>
      <c r="CE60" s="110"/>
      <c r="CF60" s="110"/>
      <c r="CG60" s="110"/>
      <c r="CH60" s="110"/>
      <c r="CI60" s="110"/>
      <c r="CJ60" s="110"/>
      <c r="CK60" s="110"/>
      <c r="CL60" s="110"/>
      <c r="CM60" s="110"/>
      <c r="CN60" s="110"/>
      <c r="CO60" s="110"/>
      <c r="CP60" s="110"/>
      <c r="CQ60" s="110"/>
      <c r="CR60" s="110"/>
      <c r="CS60" s="110"/>
      <c r="CT60" s="110"/>
      <c r="CU60" s="110"/>
      <c r="CV60" s="110"/>
      <c r="CW60" s="110"/>
      <c r="CX60" s="110"/>
    </row>
    <row r="61" spans="7:102" ht="14.25" customHeight="1" x14ac:dyDescent="0.25">
      <c r="AL61" s="110"/>
      <c r="AM61" s="110"/>
      <c r="AN61" s="110"/>
      <c r="AO61" s="110"/>
      <c r="AP61" s="110"/>
      <c r="AQ61" s="110"/>
      <c r="AR61" s="110"/>
      <c r="AS61" s="110"/>
      <c r="AT61" s="110"/>
      <c r="AU61" s="110"/>
      <c r="AV61" s="110"/>
      <c r="AW61" s="110"/>
      <c r="AX61" s="110"/>
      <c r="AY61" s="110"/>
      <c r="AZ61" s="110"/>
      <c r="BA61" s="110"/>
      <c r="BB61" s="110"/>
      <c r="BC61" s="110"/>
      <c r="BD61" s="110"/>
      <c r="BE61" s="110"/>
      <c r="BF61" s="110"/>
      <c r="BG61" s="110"/>
      <c r="BH61" s="110"/>
      <c r="BI61" s="110"/>
      <c r="BJ61" s="110"/>
      <c r="BK61" s="110"/>
      <c r="BL61" s="110"/>
      <c r="BM61" s="110"/>
      <c r="BN61" s="110"/>
      <c r="BO61" s="110"/>
      <c r="BP61" s="110"/>
      <c r="BQ61" s="110"/>
      <c r="BR61" s="110"/>
      <c r="BS61" s="110"/>
      <c r="BT61" s="110"/>
      <c r="BU61" s="110"/>
      <c r="BV61" s="110"/>
      <c r="BW61" s="110"/>
      <c r="BX61" s="110"/>
      <c r="BY61" s="110"/>
      <c r="BZ61" s="110"/>
      <c r="CA61" s="110"/>
      <c r="CB61" s="110"/>
      <c r="CC61" s="110"/>
      <c r="CD61" s="110"/>
      <c r="CE61" s="110"/>
      <c r="CF61" s="110"/>
      <c r="CG61" s="110"/>
      <c r="CH61" s="110"/>
      <c r="CI61" s="110"/>
      <c r="CJ61" s="110"/>
      <c r="CK61" s="110"/>
      <c r="CL61" s="110"/>
      <c r="CM61" s="110"/>
      <c r="CN61" s="110"/>
      <c r="CO61" s="110"/>
      <c r="CP61" s="110"/>
      <c r="CQ61" s="110"/>
      <c r="CR61" s="110"/>
      <c r="CS61" s="110"/>
      <c r="CT61" s="110"/>
      <c r="CU61" s="110"/>
      <c r="CV61" s="110"/>
      <c r="CW61" s="110"/>
      <c r="CX61" s="110"/>
    </row>
    <row r="62" spans="7:102" ht="14.25" customHeight="1" x14ac:dyDescent="0.25">
      <c r="AL62" s="110"/>
      <c r="AM62" s="110"/>
      <c r="AN62" s="110"/>
      <c r="AO62" s="110"/>
      <c r="AP62" s="110"/>
      <c r="AQ62" s="110"/>
      <c r="AR62" s="110"/>
      <c r="AS62" s="110"/>
      <c r="AT62" s="110"/>
      <c r="AU62" s="110"/>
      <c r="AV62" s="110"/>
      <c r="AW62" s="110"/>
      <c r="AX62" s="110"/>
      <c r="AY62" s="110"/>
      <c r="AZ62" s="110"/>
      <c r="BA62" s="110"/>
      <c r="BB62" s="110"/>
      <c r="BC62" s="110"/>
      <c r="BD62" s="110"/>
      <c r="BE62" s="110"/>
      <c r="BF62" s="110"/>
      <c r="BG62" s="110"/>
      <c r="BH62" s="110"/>
      <c r="BI62" s="110"/>
      <c r="BJ62" s="110"/>
      <c r="BK62" s="110"/>
      <c r="BL62" s="110"/>
      <c r="BM62" s="110"/>
      <c r="BN62" s="110"/>
      <c r="BO62" s="110"/>
      <c r="BP62" s="110"/>
      <c r="BQ62" s="110"/>
      <c r="BR62" s="110"/>
      <c r="BS62" s="110"/>
      <c r="BT62" s="110"/>
      <c r="BU62" s="110"/>
      <c r="BV62" s="110"/>
      <c r="BW62" s="110"/>
      <c r="BX62" s="110"/>
      <c r="BY62" s="110"/>
      <c r="BZ62" s="110"/>
      <c r="CA62" s="110"/>
      <c r="CB62" s="110"/>
      <c r="CC62" s="110"/>
      <c r="CD62" s="110"/>
      <c r="CE62" s="110"/>
      <c r="CF62" s="110"/>
      <c r="CG62" s="110"/>
      <c r="CH62" s="110"/>
      <c r="CI62" s="110"/>
      <c r="CJ62" s="110"/>
      <c r="CK62" s="110"/>
      <c r="CL62" s="110"/>
      <c r="CM62" s="110"/>
      <c r="CN62" s="110"/>
      <c r="CO62" s="110"/>
      <c r="CP62" s="110"/>
      <c r="CQ62" s="110"/>
      <c r="CR62" s="110"/>
      <c r="CS62" s="110"/>
      <c r="CT62" s="110"/>
      <c r="CU62" s="110"/>
      <c r="CV62" s="110"/>
      <c r="CW62" s="110"/>
      <c r="CX62" s="110"/>
    </row>
    <row r="63" spans="7:102" ht="14.25" customHeight="1" x14ac:dyDescent="0.25">
      <c r="AL63" s="110"/>
      <c r="AM63" s="110"/>
      <c r="AN63" s="110"/>
      <c r="AO63" s="110"/>
      <c r="AP63" s="110"/>
      <c r="AQ63" s="110"/>
      <c r="AR63" s="110"/>
      <c r="AS63" s="110"/>
      <c r="AT63" s="110"/>
      <c r="AU63" s="110"/>
      <c r="AV63" s="110"/>
      <c r="AW63" s="110"/>
      <c r="AX63" s="110"/>
      <c r="AY63" s="110"/>
      <c r="AZ63" s="110"/>
      <c r="BA63" s="110"/>
      <c r="BB63" s="110"/>
      <c r="BC63" s="110"/>
      <c r="BD63" s="110"/>
      <c r="BE63" s="110"/>
      <c r="BF63" s="110"/>
      <c r="BG63" s="110"/>
      <c r="BH63" s="110"/>
      <c r="BI63" s="110"/>
      <c r="BJ63" s="110"/>
      <c r="BK63" s="110"/>
      <c r="BL63" s="110"/>
      <c r="BM63" s="110"/>
      <c r="BN63" s="110"/>
      <c r="BO63" s="110"/>
      <c r="BP63" s="110"/>
      <c r="BQ63" s="110"/>
      <c r="BR63" s="110"/>
      <c r="BS63" s="110"/>
      <c r="BT63" s="110"/>
      <c r="BU63" s="110"/>
      <c r="BV63" s="110"/>
      <c r="BW63" s="110"/>
      <c r="BX63" s="110"/>
      <c r="BY63" s="110"/>
      <c r="BZ63" s="110"/>
      <c r="CA63" s="110"/>
      <c r="CB63" s="110"/>
      <c r="CC63" s="110"/>
      <c r="CD63" s="110"/>
      <c r="CE63" s="110"/>
      <c r="CF63" s="110"/>
      <c r="CG63" s="110"/>
      <c r="CH63" s="110"/>
      <c r="CI63" s="110"/>
      <c r="CJ63" s="110"/>
      <c r="CK63" s="110"/>
      <c r="CL63" s="110"/>
      <c r="CM63" s="110"/>
      <c r="CN63" s="110"/>
      <c r="CO63" s="110"/>
      <c r="CP63" s="110"/>
      <c r="CQ63" s="110"/>
      <c r="CR63" s="110"/>
      <c r="CS63" s="110"/>
      <c r="CT63" s="110"/>
      <c r="CU63" s="110"/>
      <c r="CV63" s="110"/>
      <c r="CW63" s="110"/>
      <c r="CX63" s="110"/>
    </row>
    <row r="64" spans="7:102" ht="14.25" customHeight="1" x14ac:dyDescent="0.25">
      <c r="AL64" s="110"/>
      <c r="AM64" s="110"/>
      <c r="AN64" s="110"/>
      <c r="AO64" s="110"/>
      <c r="AP64" s="110"/>
      <c r="AQ64" s="110"/>
      <c r="AR64" s="110"/>
      <c r="AS64" s="110"/>
      <c r="AT64" s="110"/>
      <c r="AU64" s="110"/>
      <c r="AV64" s="110"/>
      <c r="AW64" s="110"/>
      <c r="AX64" s="110"/>
      <c r="AY64" s="110"/>
      <c r="AZ64" s="110"/>
      <c r="BA64" s="110"/>
      <c r="BB64" s="110"/>
      <c r="BC64" s="110"/>
      <c r="BD64" s="110"/>
      <c r="BE64" s="110"/>
      <c r="BF64" s="110"/>
      <c r="BG64" s="110"/>
      <c r="BH64" s="110"/>
      <c r="BI64" s="110"/>
      <c r="BJ64" s="110"/>
      <c r="BK64" s="110"/>
      <c r="BL64" s="110"/>
      <c r="BM64" s="110"/>
      <c r="BN64" s="110"/>
      <c r="BO64" s="110"/>
      <c r="BP64" s="110"/>
      <c r="BQ64" s="110"/>
      <c r="BR64" s="110"/>
      <c r="BS64" s="110"/>
      <c r="BT64" s="110"/>
      <c r="BU64" s="110"/>
      <c r="BV64" s="110"/>
      <c r="BW64" s="110"/>
      <c r="BX64" s="110"/>
      <c r="BY64" s="110"/>
      <c r="BZ64" s="110"/>
      <c r="CA64" s="110"/>
      <c r="CB64" s="110"/>
      <c r="CC64" s="110"/>
      <c r="CD64" s="110"/>
      <c r="CE64" s="110"/>
      <c r="CF64" s="110"/>
      <c r="CG64" s="110"/>
      <c r="CH64" s="110"/>
      <c r="CI64" s="110"/>
      <c r="CJ64" s="110"/>
      <c r="CK64" s="110"/>
      <c r="CL64" s="110"/>
      <c r="CM64" s="110"/>
      <c r="CN64" s="110"/>
      <c r="CO64" s="110"/>
      <c r="CP64" s="110"/>
      <c r="CQ64" s="110"/>
      <c r="CR64" s="110"/>
      <c r="CS64" s="110"/>
      <c r="CT64" s="110"/>
      <c r="CU64" s="110"/>
      <c r="CV64" s="110"/>
      <c r="CW64" s="110"/>
      <c r="CX64" s="110"/>
    </row>
    <row r="65" spans="7:102" ht="14.25" customHeight="1" x14ac:dyDescent="0.25">
      <c r="G65" s="958" t="s">
        <v>1507</v>
      </c>
      <c r="H65" s="764"/>
      <c r="I65" s="764"/>
      <c r="J65" s="764"/>
      <c r="K65" s="764"/>
      <c r="L65" s="764"/>
      <c r="M65" s="764"/>
      <c r="N65" s="764"/>
      <c r="O65" s="764"/>
      <c r="P65" s="764"/>
      <c r="Q65" s="764"/>
      <c r="R65" s="764"/>
      <c r="S65" s="764"/>
      <c r="T65" s="764"/>
      <c r="U65" s="965" t="s">
        <v>1508</v>
      </c>
      <c r="V65" s="764"/>
      <c r="W65" s="764"/>
      <c r="X65" s="764"/>
      <c r="Y65" s="764"/>
      <c r="Z65" s="764"/>
      <c r="AA65" s="764"/>
      <c r="AB65" s="764"/>
      <c r="AC65" s="764"/>
      <c r="AD65" s="764"/>
      <c r="AE65" s="764"/>
      <c r="AF65" s="764"/>
      <c r="AG65" s="764"/>
      <c r="AH65" s="765"/>
      <c r="AL65" s="110"/>
      <c r="AM65" s="110"/>
      <c r="AN65" s="110"/>
      <c r="AO65" s="110"/>
      <c r="AP65" s="110"/>
      <c r="AQ65" s="110"/>
      <c r="AR65" s="110"/>
      <c r="AS65" s="110"/>
      <c r="AT65" s="110"/>
      <c r="AU65" s="110"/>
      <c r="AV65" s="110"/>
      <c r="AW65" s="110"/>
      <c r="AX65" s="110"/>
      <c r="AY65" s="110"/>
      <c r="AZ65" s="110"/>
      <c r="BA65" s="110"/>
      <c r="BB65" s="110"/>
      <c r="BC65" s="110"/>
      <c r="BD65" s="110"/>
      <c r="BE65" s="110"/>
      <c r="BF65" s="110"/>
      <c r="BG65" s="110"/>
      <c r="BH65" s="110"/>
      <c r="BI65" s="110"/>
      <c r="BJ65" s="110"/>
      <c r="BK65" s="110"/>
      <c r="BL65" s="110"/>
      <c r="BM65" s="110"/>
      <c r="BN65" s="110"/>
      <c r="BO65" s="110"/>
      <c r="BP65" s="110"/>
      <c r="BQ65" s="110"/>
      <c r="BR65" s="110"/>
      <c r="BS65" s="110"/>
      <c r="BT65" s="110"/>
      <c r="BU65" s="110"/>
      <c r="BV65" s="110"/>
      <c r="BW65" s="110"/>
      <c r="BX65" s="110"/>
      <c r="BY65" s="110"/>
      <c r="BZ65" s="110"/>
      <c r="CA65" s="110"/>
      <c r="CB65" s="110"/>
      <c r="CC65" s="110"/>
      <c r="CD65" s="110"/>
      <c r="CE65" s="110"/>
      <c r="CF65" s="110"/>
      <c r="CG65" s="110"/>
      <c r="CH65" s="110"/>
      <c r="CI65" s="110"/>
      <c r="CJ65" s="110"/>
      <c r="CK65" s="110"/>
      <c r="CL65" s="110"/>
      <c r="CM65" s="110"/>
      <c r="CN65" s="110"/>
      <c r="CO65" s="110"/>
      <c r="CP65" s="110"/>
      <c r="CQ65" s="110"/>
      <c r="CR65" s="110"/>
      <c r="CS65" s="110"/>
      <c r="CT65" s="110"/>
      <c r="CU65" s="110"/>
      <c r="CV65" s="110"/>
      <c r="CW65" s="110"/>
      <c r="CX65" s="110"/>
    </row>
    <row r="66" spans="7:102" ht="14.25" customHeight="1" x14ac:dyDescent="0.25">
      <c r="G66" s="956" t="s">
        <v>796</v>
      </c>
      <c r="H66" s="794"/>
      <c r="I66" s="794"/>
      <c r="J66" s="794"/>
      <c r="K66" s="794"/>
      <c r="L66" s="794"/>
      <c r="M66" s="958" t="s">
        <v>1511</v>
      </c>
      <c r="N66" s="764"/>
      <c r="O66" s="764"/>
      <c r="P66" s="764"/>
      <c r="Q66" s="965" t="s">
        <v>1510</v>
      </c>
      <c r="R66" s="764"/>
      <c r="S66" s="764"/>
      <c r="T66" s="765"/>
      <c r="U66" s="957" t="s">
        <v>796</v>
      </c>
      <c r="V66" s="794"/>
      <c r="W66" s="794"/>
      <c r="X66" s="794"/>
      <c r="Y66" s="794"/>
      <c r="Z66" s="794"/>
      <c r="AA66" s="965" t="s">
        <v>1511</v>
      </c>
      <c r="AB66" s="764"/>
      <c r="AC66" s="764"/>
      <c r="AD66" s="765"/>
      <c r="AE66" s="965" t="s">
        <v>1510</v>
      </c>
      <c r="AF66" s="764"/>
      <c r="AG66" s="764"/>
      <c r="AH66" s="765"/>
      <c r="AL66" s="110"/>
      <c r="AM66" s="110"/>
      <c r="AN66" s="110"/>
      <c r="AO66" s="110"/>
      <c r="AP66" s="110"/>
      <c r="AQ66" s="110"/>
      <c r="AR66" s="110"/>
      <c r="AS66" s="110"/>
      <c r="AT66" s="110"/>
      <c r="AU66" s="110"/>
      <c r="AV66" s="110"/>
      <c r="AW66" s="110"/>
      <c r="AX66" s="110"/>
      <c r="AY66" s="110"/>
      <c r="AZ66" s="110"/>
      <c r="BA66" s="110"/>
      <c r="BB66" s="110"/>
      <c r="BC66" s="110"/>
      <c r="BD66" s="110"/>
      <c r="BE66" s="110"/>
      <c r="BF66" s="110"/>
      <c r="BG66" s="110"/>
      <c r="BH66" s="110"/>
      <c r="BI66" s="110"/>
      <c r="BJ66" s="110"/>
      <c r="BK66" s="110"/>
      <c r="BL66" s="110"/>
      <c r="BM66" s="110"/>
      <c r="BN66" s="110"/>
      <c r="BO66" s="110"/>
      <c r="BP66" s="110"/>
      <c r="BQ66" s="110"/>
      <c r="BR66" s="110"/>
      <c r="BS66" s="110"/>
      <c r="BT66" s="110"/>
      <c r="BU66" s="110"/>
      <c r="BV66" s="110"/>
      <c r="BW66" s="110"/>
      <c r="BX66" s="110"/>
      <c r="BY66" s="110"/>
      <c r="BZ66" s="110"/>
      <c r="CA66" s="110"/>
      <c r="CB66" s="110"/>
      <c r="CC66" s="110"/>
      <c r="CD66" s="110"/>
      <c r="CE66" s="110"/>
      <c r="CF66" s="110"/>
      <c r="CG66" s="110"/>
      <c r="CH66" s="110"/>
      <c r="CI66" s="110"/>
      <c r="CJ66" s="110"/>
      <c r="CK66" s="110"/>
      <c r="CL66" s="110"/>
      <c r="CM66" s="110"/>
      <c r="CN66" s="110"/>
      <c r="CO66" s="110"/>
      <c r="CP66" s="110"/>
      <c r="CQ66" s="110"/>
      <c r="CR66" s="110"/>
      <c r="CS66" s="110"/>
      <c r="CT66" s="110"/>
      <c r="CU66" s="110"/>
      <c r="CV66" s="110"/>
      <c r="CW66" s="110"/>
      <c r="CX66" s="110"/>
    </row>
    <row r="67" spans="7:102" ht="14.25" customHeight="1" x14ac:dyDescent="0.25">
      <c r="G67" s="184"/>
      <c r="M67" s="184"/>
      <c r="Q67" s="184"/>
      <c r="T67" s="186"/>
      <c r="AA67" s="184"/>
      <c r="AD67" s="186"/>
      <c r="AE67" s="184"/>
      <c r="AH67" s="186"/>
      <c r="AL67" s="110"/>
      <c r="AM67" s="110"/>
      <c r="AN67" s="110"/>
      <c r="AO67" s="110"/>
      <c r="AP67" s="110"/>
      <c r="AQ67" s="110"/>
      <c r="AR67" s="110"/>
      <c r="AS67" s="110"/>
      <c r="AT67" s="110"/>
      <c r="AU67" s="110"/>
      <c r="AV67" s="110"/>
      <c r="AW67" s="110"/>
      <c r="AX67" s="110"/>
      <c r="AY67" s="110"/>
      <c r="AZ67" s="110"/>
      <c r="BA67" s="110"/>
      <c r="BB67" s="110"/>
      <c r="BC67" s="110"/>
      <c r="BD67" s="110"/>
      <c r="BE67" s="110"/>
      <c r="BF67" s="110"/>
      <c r="BG67" s="110"/>
      <c r="BH67" s="110"/>
      <c r="BI67" s="110"/>
      <c r="BJ67" s="110"/>
      <c r="BK67" s="110"/>
      <c r="BL67" s="110"/>
      <c r="BM67" s="110"/>
      <c r="BN67" s="110"/>
      <c r="BO67" s="110"/>
      <c r="BP67" s="110"/>
      <c r="BQ67" s="110"/>
      <c r="BR67" s="110"/>
      <c r="BS67" s="110"/>
      <c r="BT67" s="110"/>
      <c r="BU67" s="110"/>
      <c r="BV67" s="110"/>
      <c r="BW67" s="110"/>
      <c r="BX67" s="110"/>
      <c r="BY67" s="110"/>
      <c r="BZ67" s="110"/>
      <c r="CA67" s="110"/>
      <c r="CB67" s="110"/>
      <c r="CC67" s="110"/>
      <c r="CD67" s="110"/>
      <c r="CE67" s="110"/>
      <c r="CF67" s="110"/>
      <c r="CG67" s="110"/>
      <c r="CH67" s="110"/>
      <c r="CI67" s="110"/>
      <c r="CJ67" s="110"/>
      <c r="CK67" s="110"/>
      <c r="CL67" s="110"/>
      <c r="CM67" s="110"/>
      <c r="CN67" s="110"/>
      <c r="CO67" s="110"/>
      <c r="CP67" s="110"/>
      <c r="CQ67" s="110"/>
      <c r="CR67" s="110"/>
      <c r="CS67" s="110"/>
      <c r="CT67" s="110"/>
      <c r="CU67" s="110"/>
      <c r="CV67" s="110"/>
      <c r="CW67" s="110"/>
      <c r="CX67" s="110"/>
    </row>
    <row r="68" spans="7:102" ht="14.25" customHeight="1" x14ac:dyDescent="0.25">
      <c r="G68" s="294" t="s">
        <v>1681</v>
      </c>
      <c r="H68" s="295"/>
      <c r="I68" s="295"/>
      <c r="J68" s="295"/>
      <c r="K68" s="295"/>
      <c r="L68" s="295"/>
      <c r="M68" s="294"/>
      <c r="N68" s="295"/>
      <c r="O68" s="295"/>
      <c r="P68" s="295"/>
      <c r="Q68" s="294"/>
      <c r="R68" s="295"/>
      <c r="S68" s="295"/>
      <c r="T68" s="296"/>
      <c r="U68" s="294" t="s">
        <v>1681</v>
      </c>
      <c r="V68" s="295"/>
      <c r="W68" s="295"/>
      <c r="X68" s="295"/>
      <c r="Y68" s="295"/>
      <c r="Z68" s="295"/>
      <c r="AA68" s="294"/>
      <c r="AB68" s="295"/>
      <c r="AC68" s="295"/>
      <c r="AD68" s="296"/>
      <c r="AE68" s="294"/>
      <c r="AF68" s="295"/>
      <c r="AG68" s="295"/>
      <c r="AH68" s="296"/>
      <c r="AL68" s="110"/>
      <c r="AM68" s="110"/>
      <c r="AN68" s="110"/>
      <c r="AO68" s="110"/>
      <c r="AP68" s="110"/>
      <c r="AQ68" s="110"/>
      <c r="AR68" s="110"/>
      <c r="AS68" s="110"/>
      <c r="AT68" s="110"/>
      <c r="AU68" s="110"/>
      <c r="AV68" s="110"/>
      <c r="AW68" s="110"/>
      <c r="AX68" s="110"/>
      <c r="AY68" s="110"/>
      <c r="AZ68" s="110"/>
      <c r="BA68" s="110"/>
      <c r="BB68" s="110"/>
      <c r="BC68" s="110"/>
      <c r="BD68" s="110"/>
      <c r="BE68" s="110"/>
      <c r="BF68" s="110"/>
      <c r="BG68" s="110"/>
      <c r="BH68" s="110"/>
      <c r="BI68" s="110"/>
      <c r="BJ68" s="110"/>
      <c r="BK68" s="110"/>
      <c r="BL68" s="110"/>
      <c r="BM68" s="110"/>
      <c r="BN68" s="110"/>
      <c r="BO68" s="110"/>
      <c r="BP68" s="110"/>
      <c r="BQ68" s="110"/>
      <c r="BR68" s="110"/>
      <c r="BS68" s="110"/>
      <c r="BT68" s="110"/>
      <c r="BU68" s="110"/>
      <c r="BV68" s="110"/>
      <c r="BW68" s="110"/>
      <c r="BX68" s="110"/>
      <c r="BY68" s="110"/>
      <c r="BZ68" s="110"/>
      <c r="CA68" s="110"/>
      <c r="CB68" s="110"/>
      <c r="CC68" s="110"/>
      <c r="CD68" s="110"/>
      <c r="CE68" s="110"/>
      <c r="CF68" s="110"/>
      <c r="CG68" s="110"/>
      <c r="CH68" s="110"/>
      <c r="CI68" s="110"/>
      <c r="CJ68" s="110"/>
      <c r="CK68" s="110"/>
      <c r="CL68" s="110"/>
      <c r="CM68" s="110"/>
      <c r="CN68" s="110"/>
      <c r="CO68" s="110"/>
      <c r="CP68" s="110"/>
      <c r="CQ68" s="110"/>
      <c r="CR68" s="110"/>
      <c r="CS68" s="110"/>
      <c r="CT68" s="110"/>
      <c r="CU68" s="110"/>
      <c r="CV68" s="110"/>
      <c r="CW68" s="110"/>
      <c r="CX68" s="110"/>
    </row>
    <row r="69" spans="7:102" ht="14.25" customHeight="1" x14ac:dyDescent="0.25">
      <c r="G69" s="294" t="s">
        <v>1681</v>
      </c>
      <c r="H69" s="295"/>
      <c r="I69" s="295"/>
      <c r="J69" s="295"/>
      <c r="K69" s="295"/>
      <c r="L69" s="295"/>
      <c r="M69" s="294"/>
      <c r="N69" s="295"/>
      <c r="O69" s="295"/>
      <c r="P69" s="295"/>
      <c r="Q69" s="294"/>
      <c r="R69" s="295"/>
      <c r="S69" s="295"/>
      <c r="T69" s="296"/>
      <c r="U69" s="294"/>
      <c r="V69" s="295"/>
      <c r="W69" s="295"/>
      <c r="X69" s="295"/>
      <c r="Y69" s="295"/>
      <c r="Z69" s="295"/>
      <c r="AA69" s="294"/>
      <c r="AB69" s="295"/>
      <c r="AC69" s="295"/>
      <c r="AD69" s="296"/>
      <c r="AE69" s="294"/>
      <c r="AF69" s="295"/>
      <c r="AG69" s="295"/>
      <c r="AH69" s="296"/>
      <c r="AL69" s="110"/>
      <c r="AM69" s="110"/>
      <c r="AN69" s="110"/>
      <c r="AO69" s="110"/>
      <c r="AP69" s="110"/>
      <c r="AQ69" s="110"/>
      <c r="AR69" s="110"/>
      <c r="AS69" s="110"/>
      <c r="AT69" s="110"/>
      <c r="AU69" s="110"/>
      <c r="AV69" s="110"/>
      <c r="AW69" s="110"/>
      <c r="AX69" s="110"/>
      <c r="AY69" s="110"/>
      <c r="AZ69" s="110"/>
      <c r="BA69" s="110"/>
      <c r="BB69" s="110"/>
      <c r="BC69" s="110"/>
      <c r="BD69" s="110"/>
      <c r="BE69" s="110"/>
      <c r="BF69" s="110"/>
      <c r="BG69" s="110"/>
      <c r="BH69" s="110"/>
      <c r="BI69" s="110"/>
      <c r="BJ69" s="110"/>
      <c r="BK69" s="110"/>
      <c r="BL69" s="110"/>
      <c r="BM69" s="110"/>
      <c r="BN69" s="110"/>
      <c r="BO69" s="110"/>
      <c r="BP69" s="110"/>
      <c r="BQ69" s="110"/>
      <c r="BR69" s="110"/>
      <c r="BS69" s="110"/>
      <c r="BT69" s="110"/>
      <c r="BU69" s="110"/>
      <c r="BV69" s="110"/>
      <c r="BW69" s="110"/>
      <c r="BX69" s="110"/>
      <c r="BY69" s="110"/>
      <c r="BZ69" s="110"/>
      <c r="CA69" s="110"/>
      <c r="CB69" s="110"/>
      <c r="CC69" s="110"/>
      <c r="CD69" s="110"/>
      <c r="CE69" s="110"/>
      <c r="CF69" s="110"/>
      <c r="CG69" s="110"/>
      <c r="CH69" s="110"/>
      <c r="CI69" s="110"/>
      <c r="CJ69" s="110"/>
      <c r="CK69" s="110"/>
      <c r="CL69" s="110"/>
      <c r="CM69" s="110"/>
      <c r="CN69" s="110"/>
      <c r="CO69" s="110"/>
      <c r="CP69" s="110"/>
      <c r="CQ69" s="110"/>
      <c r="CR69" s="110"/>
      <c r="CS69" s="110"/>
      <c r="CT69" s="110"/>
      <c r="CU69" s="110"/>
      <c r="CV69" s="110"/>
      <c r="CW69" s="110"/>
      <c r="CX69" s="110"/>
    </row>
    <row r="70" spans="7:102" ht="14.25" customHeight="1" x14ac:dyDescent="0.25">
      <c r="G70" s="294" t="s">
        <v>1681</v>
      </c>
      <c r="H70" s="295"/>
      <c r="I70" s="295"/>
      <c r="J70" s="295"/>
      <c r="K70" s="295"/>
      <c r="L70" s="295"/>
      <c r="M70" s="294"/>
      <c r="N70" s="295"/>
      <c r="O70" s="295"/>
      <c r="P70" s="295"/>
      <c r="Q70" s="294"/>
      <c r="R70" s="295"/>
      <c r="S70" s="295"/>
      <c r="T70" s="296"/>
      <c r="U70" s="294"/>
      <c r="V70" s="295"/>
      <c r="W70" s="295"/>
      <c r="X70" s="295"/>
      <c r="Y70" s="295"/>
      <c r="Z70" s="295"/>
      <c r="AA70" s="294"/>
      <c r="AB70" s="295"/>
      <c r="AC70" s="295"/>
      <c r="AD70" s="296"/>
      <c r="AE70" s="294"/>
      <c r="AF70" s="295"/>
      <c r="AG70" s="295"/>
      <c r="AH70" s="296"/>
      <c r="AL70" s="110"/>
      <c r="AM70" s="110"/>
      <c r="AN70" s="110"/>
      <c r="AO70" s="110"/>
      <c r="AP70" s="110"/>
      <c r="AQ70" s="110"/>
      <c r="AR70" s="110"/>
      <c r="AS70" s="110"/>
      <c r="AT70" s="110"/>
      <c r="AU70" s="110"/>
      <c r="AV70" s="110"/>
      <c r="AW70" s="110"/>
      <c r="AX70" s="110"/>
      <c r="AY70" s="110"/>
      <c r="AZ70" s="110"/>
      <c r="BA70" s="110"/>
      <c r="BB70" s="110"/>
      <c r="BC70" s="110"/>
      <c r="BD70" s="110"/>
      <c r="BE70" s="110"/>
      <c r="BF70" s="110"/>
      <c r="BG70" s="110"/>
      <c r="BH70" s="110"/>
      <c r="BI70" s="110"/>
      <c r="BJ70" s="110"/>
      <c r="BK70" s="110"/>
      <c r="BL70" s="110"/>
      <c r="BM70" s="110"/>
      <c r="BN70" s="110"/>
      <c r="BO70" s="110"/>
      <c r="BP70" s="110"/>
      <c r="BQ70" s="110"/>
      <c r="BR70" s="110"/>
      <c r="BS70" s="110"/>
      <c r="BT70" s="110"/>
      <c r="BU70" s="110"/>
      <c r="BV70" s="110"/>
      <c r="BW70" s="110"/>
      <c r="BX70" s="110"/>
      <c r="BY70" s="110"/>
      <c r="BZ70" s="110"/>
      <c r="CA70" s="110"/>
      <c r="CB70" s="110"/>
      <c r="CC70" s="110"/>
      <c r="CD70" s="110"/>
      <c r="CE70" s="110"/>
      <c r="CF70" s="110"/>
      <c r="CG70" s="110"/>
      <c r="CH70" s="110"/>
      <c r="CI70" s="110"/>
      <c r="CJ70" s="110"/>
      <c r="CK70" s="110"/>
      <c r="CL70" s="110"/>
      <c r="CM70" s="110"/>
      <c r="CN70" s="110"/>
      <c r="CO70" s="110"/>
      <c r="CP70" s="110"/>
      <c r="CQ70" s="110"/>
      <c r="CR70" s="110"/>
      <c r="CS70" s="110"/>
      <c r="CT70" s="110"/>
      <c r="CU70" s="110"/>
      <c r="CV70" s="110"/>
      <c r="CW70" s="110"/>
      <c r="CX70" s="110"/>
    </row>
    <row r="71" spans="7:102" ht="14.25" customHeight="1" x14ac:dyDescent="0.25">
      <c r="G71" s="294" t="s">
        <v>1681</v>
      </c>
      <c r="H71" s="295"/>
      <c r="I71" s="295"/>
      <c r="J71" s="295"/>
      <c r="K71" s="295"/>
      <c r="L71" s="295"/>
      <c r="M71" s="294"/>
      <c r="N71" s="295"/>
      <c r="O71" s="295"/>
      <c r="P71" s="295"/>
      <c r="Q71" s="294"/>
      <c r="R71" s="295"/>
      <c r="S71" s="295"/>
      <c r="T71" s="296"/>
      <c r="U71" s="294"/>
      <c r="V71" s="295"/>
      <c r="W71" s="295"/>
      <c r="X71" s="295"/>
      <c r="Y71" s="295"/>
      <c r="Z71" s="295"/>
      <c r="AA71" s="294"/>
      <c r="AB71" s="295"/>
      <c r="AC71" s="295"/>
      <c r="AD71" s="296"/>
      <c r="AE71" s="294"/>
      <c r="AF71" s="295"/>
      <c r="AG71" s="295"/>
      <c r="AH71" s="296"/>
      <c r="AI71" s="110"/>
      <c r="AJ71" s="110"/>
      <c r="AK71" s="110"/>
      <c r="AL71" s="110"/>
      <c r="AM71" s="110"/>
      <c r="AN71" s="110"/>
      <c r="AO71" s="110"/>
      <c r="AP71" s="110"/>
      <c r="AQ71" s="110"/>
      <c r="AR71" s="110"/>
      <c r="AS71" s="110"/>
      <c r="AT71" s="110"/>
      <c r="AU71" s="110"/>
      <c r="AV71" s="110"/>
      <c r="AW71" s="110"/>
      <c r="AX71" s="110"/>
      <c r="AY71" s="110"/>
      <c r="AZ71" s="110"/>
      <c r="BA71" s="110"/>
      <c r="BB71" s="110"/>
      <c r="BC71" s="110"/>
      <c r="BD71" s="110"/>
      <c r="BE71" s="110"/>
      <c r="BF71" s="110"/>
      <c r="BG71" s="110"/>
      <c r="BH71" s="110"/>
      <c r="BI71" s="110"/>
      <c r="BJ71" s="110"/>
      <c r="BK71" s="110"/>
      <c r="BL71" s="110"/>
      <c r="BM71" s="110"/>
      <c r="BN71" s="110"/>
      <c r="BO71" s="110"/>
      <c r="BP71" s="110"/>
      <c r="BQ71" s="110"/>
      <c r="BR71" s="110"/>
      <c r="BS71" s="110"/>
      <c r="BT71" s="110"/>
      <c r="BU71" s="110"/>
      <c r="BV71" s="110"/>
      <c r="BW71" s="110"/>
      <c r="BX71" s="110"/>
      <c r="BY71" s="110"/>
      <c r="BZ71" s="110"/>
      <c r="CA71" s="110"/>
      <c r="CB71" s="110"/>
      <c r="CC71" s="110"/>
      <c r="CD71" s="110"/>
      <c r="CE71" s="110"/>
      <c r="CF71" s="110"/>
      <c r="CG71" s="110"/>
      <c r="CH71" s="110"/>
      <c r="CI71" s="110"/>
      <c r="CJ71" s="110"/>
      <c r="CK71" s="110"/>
      <c r="CL71" s="110"/>
      <c r="CM71" s="110"/>
      <c r="CN71" s="110"/>
      <c r="CO71" s="110"/>
      <c r="CP71" s="110"/>
      <c r="CQ71" s="110"/>
      <c r="CR71" s="110"/>
      <c r="CS71" s="110"/>
      <c r="CT71" s="110"/>
      <c r="CU71" s="110"/>
      <c r="CV71" s="110"/>
      <c r="CW71" s="110"/>
      <c r="CX71" s="110"/>
    </row>
    <row r="72" spans="7:102" ht="14.25" customHeight="1" x14ac:dyDescent="0.25">
      <c r="G72" s="294" t="s">
        <v>1681</v>
      </c>
      <c r="H72" s="295"/>
      <c r="I72" s="295"/>
      <c r="J72" s="295"/>
      <c r="K72" s="295"/>
      <c r="L72" s="295"/>
      <c r="M72" s="294"/>
      <c r="N72" s="295"/>
      <c r="O72" s="295"/>
      <c r="P72" s="295"/>
      <c r="Q72" s="294"/>
      <c r="R72" s="295"/>
      <c r="S72" s="295"/>
      <c r="T72" s="296"/>
      <c r="U72" s="294"/>
      <c r="V72" s="295"/>
      <c r="W72" s="295"/>
      <c r="X72" s="295"/>
      <c r="Y72" s="295"/>
      <c r="Z72" s="295"/>
      <c r="AA72" s="294"/>
      <c r="AB72" s="295"/>
      <c r="AC72" s="295"/>
      <c r="AD72" s="296"/>
      <c r="AE72" s="294"/>
      <c r="AF72" s="295"/>
      <c r="AG72" s="295"/>
      <c r="AH72" s="296"/>
      <c r="AI72" s="110"/>
      <c r="AJ72" s="110"/>
      <c r="AK72" s="110"/>
      <c r="AL72" s="110"/>
      <c r="AM72" s="110"/>
      <c r="AN72" s="110"/>
      <c r="AO72" s="110"/>
      <c r="AP72" s="110"/>
      <c r="AQ72" s="110"/>
      <c r="AR72" s="110"/>
      <c r="AS72" s="110"/>
      <c r="AT72" s="110"/>
      <c r="AU72" s="110"/>
      <c r="AV72" s="110"/>
      <c r="AW72" s="110"/>
      <c r="AX72" s="110"/>
      <c r="AY72" s="110"/>
      <c r="AZ72" s="110"/>
      <c r="BA72" s="110"/>
      <c r="BB72" s="110"/>
      <c r="BC72" s="110"/>
      <c r="BD72" s="110"/>
      <c r="BE72" s="110"/>
      <c r="BF72" s="110"/>
      <c r="BG72" s="110"/>
      <c r="BH72" s="110"/>
      <c r="BI72" s="110"/>
      <c r="BJ72" s="110"/>
      <c r="BK72" s="110"/>
      <c r="BL72" s="110"/>
      <c r="BM72" s="110"/>
      <c r="BN72" s="110"/>
      <c r="BO72" s="110"/>
      <c r="BP72" s="110"/>
      <c r="BQ72" s="110"/>
      <c r="BR72" s="110"/>
      <c r="BS72" s="110"/>
      <c r="BT72" s="110"/>
      <c r="BU72" s="110"/>
      <c r="BV72" s="110"/>
      <c r="BW72" s="110"/>
      <c r="BX72" s="110"/>
      <c r="BY72" s="110"/>
      <c r="BZ72" s="110"/>
      <c r="CA72" s="110"/>
      <c r="CB72" s="110"/>
      <c r="CC72" s="110"/>
      <c r="CD72" s="110"/>
      <c r="CE72" s="110"/>
      <c r="CF72" s="110"/>
      <c r="CG72" s="110"/>
      <c r="CH72" s="110"/>
      <c r="CI72" s="110"/>
      <c r="CJ72" s="110"/>
      <c r="CK72" s="110"/>
      <c r="CL72" s="110"/>
      <c r="CM72" s="110"/>
      <c r="CN72" s="110"/>
      <c r="CO72" s="110"/>
      <c r="CP72" s="110"/>
      <c r="CQ72" s="110"/>
      <c r="CR72" s="110"/>
      <c r="CS72" s="110"/>
      <c r="CT72" s="110"/>
      <c r="CU72" s="110"/>
      <c r="CV72" s="110"/>
      <c r="CW72" s="110"/>
      <c r="CX72" s="110"/>
    </row>
    <row r="73" spans="7:102" ht="14.25" customHeight="1" x14ac:dyDescent="0.25">
      <c r="G73" s="294" t="s">
        <v>1681</v>
      </c>
      <c r="H73" s="295"/>
      <c r="I73" s="295"/>
      <c r="J73" s="295"/>
      <c r="K73" s="295"/>
      <c r="L73" s="295"/>
      <c r="M73" s="294"/>
      <c r="N73" s="295"/>
      <c r="O73" s="295"/>
      <c r="P73" s="295"/>
      <c r="Q73" s="294"/>
      <c r="R73" s="295"/>
      <c r="S73" s="295"/>
      <c r="T73" s="296"/>
      <c r="U73" s="294"/>
      <c r="V73" s="295"/>
      <c r="W73" s="295"/>
      <c r="X73" s="295"/>
      <c r="Y73" s="295"/>
      <c r="Z73" s="295"/>
      <c r="AA73" s="294"/>
      <c r="AB73" s="295"/>
      <c r="AC73" s="295"/>
      <c r="AD73" s="296"/>
      <c r="AE73" s="294"/>
      <c r="AF73" s="295"/>
      <c r="AG73" s="295"/>
      <c r="AH73" s="296"/>
      <c r="AI73" s="110"/>
      <c r="AJ73" s="110"/>
      <c r="AK73" s="110"/>
      <c r="AL73" s="110"/>
      <c r="AM73" s="110"/>
      <c r="AN73" s="110"/>
      <c r="AO73" s="110"/>
      <c r="AP73" s="110"/>
      <c r="AQ73" s="110"/>
      <c r="AR73" s="110"/>
      <c r="AS73" s="110"/>
      <c r="AT73" s="110"/>
      <c r="AU73" s="110"/>
      <c r="AV73" s="110"/>
      <c r="AW73" s="110"/>
      <c r="AX73" s="110"/>
      <c r="AY73" s="110"/>
      <c r="AZ73" s="110"/>
      <c r="BA73" s="110"/>
      <c r="BB73" s="110"/>
      <c r="BC73" s="110"/>
      <c r="BD73" s="110"/>
      <c r="BE73" s="110"/>
      <c r="BF73" s="110"/>
      <c r="BG73" s="110"/>
      <c r="BH73" s="110"/>
      <c r="BI73" s="110"/>
      <c r="BJ73" s="110"/>
      <c r="BK73" s="110"/>
      <c r="BL73" s="110"/>
      <c r="BM73" s="110"/>
      <c r="BN73" s="110"/>
      <c r="BO73" s="110"/>
      <c r="BP73" s="110"/>
      <c r="BQ73" s="110"/>
      <c r="BR73" s="110"/>
      <c r="BS73" s="110"/>
      <c r="BT73" s="110"/>
      <c r="BU73" s="110"/>
      <c r="BV73" s="110"/>
      <c r="BW73" s="110"/>
      <c r="BX73" s="110"/>
      <c r="BY73" s="110"/>
      <c r="BZ73" s="110"/>
      <c r="CA73" s="110"/>
      <c r="CB73" s="110"/>
      <c r="CC73" s="110"/>
      <c r="CD73" s="110"/>
      <c r="CE73" s="110"/>
      <c r="CF73" s="110"/>
      <c r="CG73" s="110"/>
      <c r="CH73" s="110"/>
      <c r="CI73" s="110"/>
      <c r="CJ73" s="110"/>
      <c r="CK73" s="110"/>
      <c r="CL73" s="110"/>
      <c r="CM73" s="110"/>
      <c r="CN73" s="110"/>
      <c r="CO73" s="110"/>
      <c r="CP73" s="110"/>
      <c r="CQ73" s="110"/>
      <c r="CR73" s="110"/>
      <c r="CS73" s="110"/>
      <c r="CT73" s="110"/>
      <c r="CU73" s="110"/>
      <c r="CV73" s="110"/>
      <c r="CW73" s="110"/>
      <c r="CX73" s="110"/>
    </row>
    <row r="74" spans="7:102" ht="14.25" customHeight="1" x14ac:dyDescent="0.25">
      <c r="G74" s="294" t="s">
        <v>1681</v>
      </c>
      <c r="H74" s="295"/>
      <c r="I74" s="295"/>
      <c r="J74" s="295"/>
      <c r="K74" s="295"/>
      <c r="L74" s="295"/>
      <c r="M74" s="294"/>
      <c r="N74" s="295"/>
      <c r="O74" s="295"/>
      <c r="P74" s="295"/>
      <c r="Q74" s="294"/>
      <c r="R74" s="295"/>
      <c r="S74" s="295"/>
      <c r="T74" s="296"/>
      <c r="U74" s="294"/>
      <c r="V74" s="295"/>
      <c r="W74" s="295"/>
      <c r="X74" s="295"/>
      <c r="Y74" s="295"/>
      <c r="Z74" s="295"/>
      <c r="AA74" s="294"/>
      <c r="AB74" s="295"/>
      <c r="AC74" s="295"/>
      <c r="AD74" s="296"/>
      <c r="AE74" s="294"/>
      <c r="AF74" s="295"/>
      <c r="AG74" s="295"/>
      <c r="AH74" s="296"/>
      <c r="AI74" s="110"/>
      <c r="AJ74" s="110"/>
      <c r="AK74" s="110"/>
      <c r="AL74" s="110"/>
      <c r="AM74" s="110"/>
      <c r="AN74" s="110"/>
      <c r="AO74" s="110"/>
      <c r="AP74" s="110"/>
      <c r="AQ74" s="110"/>
      <c r="AR74" s="110"/>
      <c r="AS74" s="110"/>
      <c r="AT74" s="110"/>
      <c r="AU74" s="110"/>
      <c r="AV74" s="110"/>
      <c r="AW74" s="110"/>
      <c r="AX74" s="110"/>
      <c r="AY74" s="110"/>
      <c r="AZ74" s="110"/>
      <c r="BA74" s="110"/>
      <c r="BB74" s="110"/>
      <c r="BC74" s="110"/>
      <c r="BD74" s="110"/>
      <c r="BE74" s="110"/>
      <c r="BF74" s="110"/>
      <c r="BG74" s="110"/>
      <c r="BH74" s="110"/>
      <c r="BI74" s="110"/>
      <c r="BJ74" s="110"/>
      <c r="BK74" s="110"/>
      <c r="BL74" s="110"/>
      <c r="BM74" s="110"/>
      <c r="BN74" s="110"/>
      <c r="BO74" s="110"/>
      <c r="BP74" s="110"/>
      <c r="BQ74" s="110"/>
      <c r="BR74" s="110"/>
      <c r="BS74" s="110"/>
      <c r="BT74" s="110"/>
      <c r="BU74" s="110"/>
      <c r="BV74" s="110"/>
      <c r="BW74" s="110"/>
      <c r="BX74" s="110"/>
      <c r="BY74" s="110"/>
      <c r="BZ74" s="110"/>
      <c r="CA74" s="110"/>
      <c r="CB74" s="110"/>
      <c r="CC74" s="110"/>
      <c r="CD74" s="110"/>
      <c r="CE74" s="110"/>
      <c r="CF74" s="110"/>
      <c r="CG74" s="110"/>
      <c r="CH74" s="110"/>
      <c r="CI74" s="110"/>
      <c r="CJ74" s="110"/>
      <c r="CK74" s="110"/>
      <c r="CL74" s="110"/>
      <c r="CM74" s="110"/>
      <c r="CN74" s="110"/>
      <c r="CO74" s="110"/>
      <c r="CP74" s="110"/>
      <c r="CQ74" s="110"/>
      <c r="CR74" s="110"/>
      <c r="CS74" s="110"/>
      <c r="CT74" s="110"/>
      <c r="CU74" s="110"/>
      <c r="CV74" s="110"/>
      <c r="CW74" s="110"/>
      <c r="CX74" s="110"/>
    </row>
    <row r="75" spans="7:102" ht="14.25" customHeight="1" x14ac:dyDescent="0.25">
      <c r="G75" s="294" t="s">
        <v>1681</v>
      </c>
      <c r="H75" s="295"/>
      <c r="I75" s="295"/>
      <c r="J75" s="295"/>
      <c r="K75" s="295"/>
      <c r="L75" s="295"/>
      <c r="M75" s="294"/>
      <c r="N75" s="295"/>
      <c r="O75" s="295"/>
      <c r="P75" s="295"/>
      <c r="Q75" s="294"/>
      <c r="R75" s="295"/>
      <c r="S75" s="295"/>
      <c r="T75" s="296"/>
      <c r="U75" s="294"/>
      <c r="V75" s="295"/>
      <c r="W75" s="295"/>
      <c r="X75" s="295"/>
      <c r="Y75" s="295"/>
      <c r="Z75" s="295"/>
      <c r="AA75" s="294"/>
      <c r="AB75" s="295"/>
      <c r="AC75" s="295"/>
      <c r="AD75" s="296"/>
      <c r="AE75" s="294"/>
      <c r="AF75" s="295"/>
      <c r="AG75" s="295"/>
      <c r="AH75" s="296"/>
      <c r="AI75" s="110"/>
      <c r="AJ75" s="110"/>
      <c r="AK75" s="110"/>
      <c r="AL75" s="110"/>
      <c r="AM75" s="110"/>
      <c r="AN75" s="110"/>
      <c r="AO75" s="110"/>
      <c r="AP75" s="110"/>
      <c r="AQ75" s="110"/>
      <c r="AR75" s="110"/>
      <c r="AS75" s="110"/>
      <c r="AT75" s="110"/>
      <c r="AU75" s="110"/>
      <c r="AV75" s="110"/>
      <c r="AW75" s="110"/>
      <c r="AX75" s="110"/>
      <c r="AY75" s="110"/>
      <c r="AZ75" s="110"/>
      <c r="BA75" s="110"/>
      <c r="BB75" s="110"/>
      <c r="BC75" s="110"/>
      <c r="BD75" s="110"/>
      <c r="BE75" s="110"/>
      <c r="BF75" s="110"/>
      <c r="BG75" s="110"/>
      <c r="BH75" s="110"/>
      <c r="BI75" s="110"/>
      <c r="BJ75" s="110"/>
      <c r="BK75" s="110"/>
      <c r="BL75" s="110"/>
      <c r="BM75" s="110"/>
      <c r="BN75" s="110"/>
      <c r="BO75" s="110"/>
      <c r="BP75" s="110"/>
      <c r="BQ75" s="110"/>
      <c r="BR75" s="110"/>
      <c r="BS75" s="110"/>
      <c r="BT75" s="110"/>
      <c r="BU75" s="110"/>
      <c r="BV75" s="110"/>
      <c r="BW75" s="110"/>
      <c r="BX75" s="110"/>
      <c r="BY75" s="110"/>
      <c r="BZ75" s="110"/>
      <c r="CA75" s="110"/>
      <c r="CB75" s="110"/>
      <c r="CC75" s="110"/>
      <c r="CD75" s="110"/>
      <c r="CE75" s="110"/>
      <c r="CF75" s="110"/>
      <c r="CG75" s="110"/>
      <c r="CH75" s="110"/>
      <c r="CI75" s="110"/>
      <c r="CJ75" s="110"/>
      <c r="CK75" s="110"/>
      <c r="CL75" s="110"/>
      <c r="CM75" s="110"/>
      <c r="CN75" s="110"/>
      <c r="CO75" s="110"/>
      <c r="CP75" s="110"/>
      <c r="CQ75" s="110"/>
      <c r="CR75" s="110"/>
      <c r="CS75" s="110"/>
      <c r="CT75" s="110"/>
      <c r="CU75" s="110"/>
      <c r="CV75" s="110"/>
      <c r="CW75" s="110"/>
      <c r="CX75" s="110"/>
    </row>
    <row r="76" spans="7:102" ht="14.25" customHeight="1" x14ac:dyDescent="0.25">
      <c r="G76" s="294" t="s">
        <v>1681</v>
      </c>
      <c r="H76" s="295"/>
      <c r="I76" s="295"/>
      <c r="J76" s="295"/>
      <c r="K76" s="295"/>
      <c r="L76" s="295"/>
      <c r="M76" s="294"/>
      <c r="N76" s="295"/>
      <c r="O76" s="295"/>
      <c r="P76" s="295"/>
      <c r="Q76" s="294"/>
      <c r="R76" s="295"/>
      <c r="S76" s="295"/>
      <c r="T76" s="296"/>
      <c r="U76" s="294"/>
      <c r="V76" s="295"/>
      <c r="W76" s="295"/>
      <c r="X76" s="295"/>
      <c r="Y76" s="295"/>
      <c r="Z76" s="295"/>
      <c r="AA76" s="294"/>
      <c r="AB76" s="295"/>
      <c r="AC76" s="295"/>
      <c r="AD76" s="296"/>
      <c r="AE76" s="294"/>
      <c r="AF76" s="295"/>
      <c r="AG76" s="295"/>
      <c r="AH76" s="296"/>
      <c r="AI76" s="110"/>
      <c r="AJ76" s="110"/>
      <c r="AK76" s="110"/>
      <c r="AL76" s="110"/>
      <c r="AM76" s="110"/>
      <c r="AN76" s="110"/>
      <c r="AO76" s="110"/>
      <c r="AP76" s="110"/>
      <c r="AQ76" s="110"/>
      <c r="AR76" s="110"/>
      <c r="AS76" s="110"/>
      <c r="AT76" s="110"/>
      <c r="AU76" s="110"/>
      <c r="AV76" s="110"/>
      <c r="AW76" s="110"/>
      <c r="AX76" s="110"/>
      <c r="AY76" s="110"/>
      <c r="AZ76" s="110"/>
      <c r="BA76" s="110"/>
      <c r="BB76" s="110"/>
      <c r="BC76" s="110"/>
      <c r="BD76" s="110"/>
      <c r="BE76" s="110"/>
      <c r="BF76" s="110"/>
      <c r="BG76" s="110"/>
      <c r="BH76" s="110"/>
      <c r="BI76" s="110"/>
      <c r="BJ76" s="110"/>
      <c r="BK76" s="110"/>
      <c r="BL76" s="110"/>
      <c r="BM76" s="110"/>
      <c r="BN76" s="110"/>
      <c r="BO76" s="110"/>
      <c r="BP76" s="110"/>
      <c r="BQ76" s="110"/>
      <c r="BR76" s="110"/>
      <c r="BS76" s="110"/>
      <c r="BT76" s="110"/>
      <c r="BU76" s="110"/>
      <c r="BV76" s="110"/>
      <c r="BW76" s="110"/>
      <c r="BX76" s="110"/>
      <c r="BY76" s="110"/>
      <c r="BZ76" s="110"/>
      <c r="CA76" s="110"/>
      <c r="CB76" s="110"/>
      <c r="CC76" s="110"/>
      <c r="CD76" s="110"/>
      <c r="CE76" s="110"/>
      <c r="CF76" s="110"/>
      <c r="CG76" s="110"/>
      <c r="CH76" s="110"/>
      <c r="CI76" s="110"/>
      <c r="CJ76" s="110"/>
      <c r="CK76" s="110"/>
      <c r="CL76" s="110"/>
      <c r="CM76" s="110"/>
      <c r="CN76" s="110"/>
      <c r="CO76" s="110"/>
      <c r="CP76" s="110"/>
      <c r="CQ76" s="110"/>
      <c r="CR76" s="110"/>
      <c r="CS76" s="110"/>
      <c r="CT76" s="110"/>
      <c r="CU76" s="110"/>
      <c r="CV76" s="110"/>
      <c r="CW76" s="110"/>
      <c r="CX76" s="110"/>
    </row>
    <row r="77" spans="7:102" ht="14.25" customHeight="1" x14ac:dyDescent="0.25">
      <c r="G77" s="294" t="s">
        <v>1681</v>
      </c>
      <c r="H77" s="295"/>
      <c r="I77" s="295"/>
      <c r="J77" s="295"/>
      <c r="K77" s="295"/>
      <c r="L77" s="295"/>
      <c r="M77" s="294"/>
      <c r="N77" s="295"/>
      <c r="O77" s="295"/>
      <c r="P77" s="295"/>
      <c r="Q77" s="294"/>
      <c r="R77" s="295"/>
      <c r="S77" s="295"/>
      <c r="T77" s="296"/>
      <c r="U77" s="294"/>
      <c r="V77" s="295"/>
      <c r="W77" s="295"/>
      <c r="X77" s="295"/>
      <c r="Y77" s="295"/>
      <c r="Z77" s="295"/>
      <c r="AA77" s="294"/>
      <c r="AB77" s="295"/>
      <c r="AC77" s="295"/>
      <c r="AD77" s="296"/>
      <c r="AE77" s="294"/>
      <c r="AF77" s="295"/>
      <c r="AG77" s="295"/>
      <c r="AH77" s="296"/>
      <c r="AI77" s="110"/>
      <c r="AJ77" s="110"/>
      <c r="AK77" s="110"/>
      <c r="AL77" s="110"/>
      <c r="AM77" s="110"/>
      <c r="AN77" s="110"/>
      <c r="AO77" s="110"/>
      <c r="AP77" s="110"/>
      <c r="AQ77" s="110"/>
      <c r="AR77" s="110"/>
      <c r="AS77" s="110"/>
      <c r="AT77" s="110"/>
      <c r="AU77" s="110"/>
      <c r="AV77" s="110"/>
      <c r="AW77" s="110"/>
      <c r="AX77" s="110"/>
      <c r="AY77" s="110"/>
      <c r="AZ77" s="110"/>
      <c r="BA77" s="110"/>
      <c r="BB77" s="110"/>
      <c r="BC77" s="110"/>
      <c r="BD77" s="110"/>
      <c r="BE77" s="110"/>
      <c r="BF77" s="110"/>
      <c r="BG77" s="110"/>
      <c r="BH77" s="110"/>
      <c r="BI77" s="110"/>
      <c r="BJ77" s="110"/>
      <c r="BK77" s="110"/>
      <c r="BL77" s="110"/>
      <c r="BM77" s="110"/>
      <c r="BN77" s="110"/>
      <c r="BO77" s="110"/>
      <c r="BP77" s="110"/>
      <c r="BQ77" s="110"/>
      <c r="BR77" s="110"/>
      <c r="BS77" s="110"/>
      <c r="BT77" s="110"/>
      <c r="BU77" s="110"/>
      <c r="BV77" s="110"/>
      <c r="BW77" s="110"/>
      <c r="BX77" s="110"/>
      <c r="BY77" s="110"/>
      <c r="BZ77" s="110"/>
      <c r="CA77" s="110"/>
      <c r="CB77" s="110"/>
      <c r="CC77" s="110"/>
      <c r="CD77" s="110"/>
      <c r="CE77" s="110"/>
      <c r="CF77" s="110"/>
      <c r="CG77" s="110"/>
      <c r="CH77" s="110"/>
      <c r="CI77" s="110"/>
      <c r="CJ77" s="110"/>
      <c r="CK77" s="110"/>
      <c r="CL77" s="110"/>
      <c r="CM77" s="110"/>
      <c r="CN77" s="110"/>
      <c r="CO77" s="110"/>
      <c r="CP77" s="110"/>
      <c r="CQ77" s="110"/>
      <c r="CR77" s="110"/>
      <c r="CS77" s="110"/>
      <c r="CT77" s="110"/>
      <c r="CU77" s="110"/>
      <c r="CV77" s="110"/>
      <c r="CW77" s="110"/>
      <c r="CX77" s="110"/>
    </row>
    <row r="78" spans="7:102" ht="14.25" customHeight="1" x14ac:dyDescent="0.25">
      <c r="G78" s="294" t="s">
        <v>1681</v>
      </c>
      <c r="H78" s="295"/>
      <c r="I78" s="295"/>
      <c r="J78" s="295"/>
      <c r="K78" s="295"/>
      <c r="L78" s="295"/>
      <c r="M78" s="294"/>
      <c r="N78" s="295"/>
      <c r="O78" s="295"/>
      <c r="P78" s="295"/>
      <c r="Q78" s="294"/>
      <c r="R78" s="295"/>
      <c r="S78" s="295"/>
      <c r="T78" s="296"/>
      <c r="U78" s="294"/>
      <c r="V78" s="295"/>
      <c r="W78" s="295"/>
      <c r="X78" s="295"/>
      <c r="Y78" s="295"/>
      <c r="Z78" s="295"/>
      <c r="AA78" s="294"/>
      <c r="AB78" s="295"/>
      <c r="AC78" s="295"/>
      <c r="AD78" s="296"/>
      <c r="AE78" s="294"/>
      <c r="AF78" s="295"/>
      <c r="AG78" s="295"/>
      <c r="AH78" s="296"/>
      <c r="AI78" s="110"/>
      <c r="AJ78" s="110"/>
      <c r="AK78" s="110"/>
      <c r="AL78" s="110"/>
      <c r="AM78" s="110"/>
      <c r="AN78" s="110"/>
      <c r="AO78" s="110"/>
      <c r="AP78" s="110"/>
      <c r="AQ78" s="110"/>
      <c r="AR78" s="110"/>
      <c r="AS78" s="110"/>
      <c r="AT78" s="110"/>
      <c r="AU78" s="110"/>
      <c r="AV78" s="110"/>
      <c r="AW78" s="110"/>
      <c r="AX78" s="110"/>
      <c r="AY78" s="110"/>
      <c r="AZ78" s="110"/>
      <c r="BA78" s="110"/>
      <c r="BB78" s="110"/>
      <c r="BC78" s="110"/>
      <c r="BD78" s="110"/>
      <c r="BE78" s="110"/>
      <c r="BF78" s="110"/>
      <c r="BG78" s="110"/>
      <c r="BH78" s="110"/>
      <c r="BI78" s="110"/>
      <c r="BJ78" s="110"/>
      <c r="BK78" s="110"/>
      <c r="BL78" s="110"/>
      <c r="BM78" s="110"/>
      <c r="BN78" s="110"/>
      <c r="BO78" s="110"/>
      <c r="BP78" s="110"/>
      <c r="BQ78" s="110"/>
      <c r="BR78" s="110"/>
      <c r="BS78" s="110"/>
      <c r="BT78" s="110"/>
      <c r="BU78" s="110"/>
      <c r="BV78" s="110"/>
      <c r="BW78" s="110"/>
      <c r="BX78" s="110"/>
      <c r="BY78" s="110"/>
      <c r="BZ78" s="110"/>
      <c r="CA78" s="110"/>
      <c r="CB78" s="110"/>
      <c r="CC78" s="110"/>
      <c r="CD78" s="110"/>
      <c r="CE78" s="110"/>
      <c r="CF78" s="110"/>
      <c r="CG78" s="110"/>
      <c r="CH78" s="110"/>
      <c r="CI78" s="110"/>
      <c r="CJ78" s="110"/>
      <c r="CK78" s="110"/>
      <c r="CL78" s="110"/>
      <c r="CM78" s="110"/>
      <c r="CN78" s="110"/>
      <c r="CO78" s="110"/>
      <c r="CP78" s="110"/>
      <c r="CQ78" s="110"/>
      <c r="CR78" s="110"/>
      <c r="CS78" s="110"/>
      <c r="CT78" s="110"/>
      <c r="CU78" s="110"/>
      <c r="CV78" s="110"/>
      <c r="CW78" s="110"/>
      <c r="CX78" s="110"/>
    </row>
    <row r="79" spans="7:102" ht="14.25" customHeight="1" x14ac:dyDescent="0.25">
      <c r="G79" s="187"/>
      <c r="H79" s="188"/>
      <c r="I79" s="188"/>
      <c r="J79" s="188"/>
      <c r="K79" s="188"/>
      <c r="L79" s="188"/>
      <c r="M79" s="187"/>
      <c r="N79" s="188"/>
      <c r="O79" s="188"/>
      <c r="P79" s="188"/>
      <c r="Q79" s="187"/>
      <c r="R79" s="188"/>
      <c r="S79" s="188"/>
      <c r="T79" s="191"/>
      <c r="U79" s="187"/>
      <c r="V79" s="188"/>
      <c r="W79" s="188"/>
      <c r="X79" s="188"/>
      <c r="Y79" s="188"/>
      <c r="Z79" s="188"/>
      <c r="AA79" s="187"/>
      <c r="AB79" s="188"/>
      <c r="AC79" s="188"/>
      <c r="AD79" s="191"/>
      <c r="AE79" s="187"/>
      <c r="AF79" s="188"/>
      <c r="AG79" s="188"/>
      <c r="AH79" s="191"/>
      <c r="AI79" s="110"/>
      <c r="AJ79" s="110"/>
      <c r="AK79" s="110"/>
      <c r="AL79" s="110"/>
      <c r="AM79" s="110"/>
      <c r="AN79" s="110"/>
      <c r="AO79" s="110"/>
      <c r="AP79" s="110"/>
      <c r="AQ79" s="110"/>
      <c r="AR79" s="110"/>
      <c r="AS79" s="110"/>
      <c r="AT79" s="110"/>
      <c r="AU79" s="110"/>
      <c r="AV79" s="110"/>
      <c r="AW79" s="110"/>
      <c r="AX79" s="110"/>
      <c r="AY79" s="110"/>
      <c r="AZ79" s="110"/>
      <c r="BA79" s="110"/>
      <c r="BB79" s="110"/>
      <c r="BC79" s="110"/>
      <c r="BD79" s="110"/>
      <c r="BE79" s="110"/>
      <c r="BF79" s="110"/>
      <c r="BG79" s="110"/>
      <c r="BH79" s="110"/>
      <c r="BI79" s="110"/>
      <c r="BJ79" s="110"/>
      <c r="BK79" s="110"/>
      <c r="BL79" s="110"/>
      <c r="BM79" s="110"/>
      <c r="BN79" s="110"/>
      <c r="BO79" s="110"/>
      <c r="BP79" s="110"/>
      <c r="BQ79" s="110"/>
      <c r="BR79" s="110"/>
      <c r="BS79" s="110"/>
      <c r="BT79" s="110"/>
      <c r="BU79" s="110"/>
      <c r="BV79" s="110"/>
      <c r="BW79" s="110"/>
      <c r="BX79" s="110"/>
      <c r="BY79" s="110"/>
      <c r="BZ79" s="110"/>
      <c r="CA79" s="110"/>
      <c r="CB79" s="110"/>
      <c r="CC79" s="110"/>
      <c r="CD79" s="110"/>
      <c r="CE79" s="110"/>
      <c r="CF79" s="110"/>
      <c r="CG79" s="110"/>
      <c r="CH79" s="110"/>
      <c r="CI79" s="110"/>
      <c r="CJ79" s="110"/>
      <c r="CK79" s="110"/>
      <c r="CL79" s="110"/>
      <c r="CM79" s="110"/>
      <c r="CN79" s="110"/>
      <c r="CO79" s="110"/>
      <c r="CP79" s="110"/>
      <c r="CQ79" s="110"/>
      <c r="CR79" s="110"/>
      <c r="CS79" s="110"/>
      <c r="CT79" s="110"/>
      <c r="CU79" s="110"/>
      <c r="CV79" s="110"/>
      <c r="CW79" s="110"/>
      <c r="CX79" s="110"/>
    </row>
    <row r="80" spans="7:102" ht="14.25" customHeight="1" x14ac:dyDescent="0.25">
      <c r="G80" s="110"/>
      <c r="H80" s="110"/>
      <c r="I80" s="110"/>
      <c r="J80" s="110"/>
      <c r="K80" s="110"/>
      <c r="L80" s="110"/>
      <c r="M80" s="110"/>
      <c r="N80" s="110"/>
      <c r="O80" s="110"/>
      <c r="P80" s="110"/>
      <c r="Q80" s="110"/>
      <c r="R80" s="110"/>
      <c r="S80" s="110"/>
      <c r="T80" s="110"/>
      <c r="U80" s="110"/>
      <c r="V80" s="110"/>
      <c r="W80" s="110"/>
      <c r="X80" s="110"/>
      <c r="Y80" s="110"/>
      <c r="Z80" s="110"/>
      <c r="AA80" s="110"/>
      <c r="AB80" s="110"/>
      <c r="AC80" s="110"/>
      <c r="AD80" s="110"/>
      <c r="AE80" s="110"/>
      <c r="AF80" s="110"/>
      <c r="AG80" s="110"/>
      <c r="AH80" s="110"/>
      <c r="AI80" s="110"/>
      <c r="AJ80" s="110"/>
      <c r="AK80" s="110"/>
      <c r="AL80" s="110"/>
      <c r="AM80" s="110"/>
      <c r="AN80" s="110"/>
      <c r="AO80" s="110"/>
      <c r="AP80" s="110"/>
      <c r="AQ80" s="110"/>
      <c r="AR80" s="110"/>
      <c r="AS80" s="110"/>
      <c r="AT80" s="110"/>
      <c r="AU80" s="110"/>
      <c r="AV80" s="110"/>
      <c r="AW80" s="110"/>
      <c r="AX80" s="110"/>
      <c r="AY80" s="110"/>
      <c r="AZ80" s="110"/>
      <c r="BA80" s="110"/>
      <c r="BB80" s="110"/>
      <c r="BC80" s="110"/>
      <c r="BD80" s="110"/>
      <c r="BE80" s="110"/>
      <c r="BF80" s="110"/>
      <c r="BG80" s="110"/>
      <c r="BH80" s="110"/>
      <c r="BI80" s="110"/>
      <c r="BJ80" s="110"/>
      <c r="BK80" s="110"/>
      <c r="BL80" s="110"/>
      <c r="BM80" s="110"/>
      <c r="BN80" s="110"/>
      <c r="BO80" s="110"/>
      <c r="BP80" s="110"/>
      <c r="BQ80" s="110"/>
      <c r="BR80" s="110"/>
      <c r="BS80" s="110"/>
      <c r="BT80" s="110"/>
      <c r="BU80" s="110"/>
      <c r="BV80" s="110"/>
      <c r="BW80" s="110"/>
      <c r="BX80" s="110"/>
      <c r="BY80" s="110"/>
      <c r="BZ80" s="110"/>
      <c r="CA80" s="110"/>
      <c r="CB80" s="110"/>
      <c r="CC80" s="110"/>
      <c r="CD80" s="110"/>
      <c r="CE80" s="110"/>
      <c r="CF80" s="110"/>
      <c r="CG80" s="110"/>
      <c r="CH80" s="110"/>
      <c r="CI80" s="110"/>
      <c r="CJ80" s="110"/>
      <c r="CK80" s="110"/>
      <c r="CL80" s="110"/>
      <c r="CM80" s="110"/>
      <c r="CN80" s="110"/>
      <c r="CO80" s="110"/>
      <c r="CP80" s="110"/>
      <c r="CQ80" s="110"/>
      <c r="CR80" s="110"/>
      <c r="CS80" s="110"/>
      <c r="CT80" s="110"/>
      <c r="CU80" s="110"/>
      <c r="CV80" s="110"/>
      <c r="CW80" s="110"/>
      <c r="CX80" s="110"/>
    </row>
    <row r="81" spans="7:102" ht="14.25" customHeight="1" x14ac:dyDescent="0.25">
      <c r="G81" s="110"/>
      <c r="H81" s="110"/>
      <c r="I81" s="110"/>
      <c r="J81" s="110"/>
      <c r="K81" s="110"/>
      <c r="L81" s="110"/>
      <c r="M81" s="110"/>
      <c r="N81" s="110"/>
      <c r="O81" s="110"/>
      <c r="P81" s="110"/>
      <c r="Q81" s="110"/>
      <c r="R81" s="110"/>
      <c r="S81" s="110"/>
      <c r="T81" s="110"/>
      <c r="U81" s="110"/>
      <c r="V81" s="110"/>
      <c r="W81" s="110"/>
      <c r="X81" s="110"/>
      <c r="Y81" s="110"/>
      <c r="Z81" s="110"/>
      <c r="AA81" s="110"/>
      <c r="AB81" s="110"/>
      <c r="AC81" s="110"/>
      <c r="AD81" t="s">
        <v>1765</v>
      </c>
      <c r="AG81" t="str">
        <f>'E-9'!S17</f>
        <v>E-9-1</v>
      </c>
      <c r="AI81" s="110"/>
      <c r="AJ81" s="110"/>
      <c r="AK81" s="110"/>
      <c r="AL81" s="110"/>
      <c r="AM81" s="110"/>
      <c r="AN81" s="110"/>
      <c r="AO81" s="110"/>
      <c r="AP81" s="110"/>
      <c r="AQ81" s="110"/>
      <c r="AR81" s="110"/>
      <c r="AS81" s="110"/>
      <c r="AT81" s="110"/>
      <c r="AU81" s="110"/>
      <c r="AV81" s="110"/>
      <c r="AW81" s="110"/>
      <c r="AX81" s="110"/>
      <c r="AY81" s="110"/>
      <c r="AZ81" s="110"/>
      <c r="BA81" s="110"/>
      <c r="BB81" s="110"/>
      <c r="BC81" s="110"/>
      <c r="BD81" s="110"/>
      <c r="BE81" s="110"/>
      <c r="BF81" s="110"/>
      <c r="BG81" s="110"/>
      <c r="BH81" s="110"/>
      <c r="BI81" s="110"/>
      <c r="BJ81" s="110"/>
      <c r="BK81" s="110"/>
      <c r="BL81" s="110"/>
      <c r="BM81" s="110"/>
      <c r="BN81" s="110"/>
      <c r="BO81" s="110"/>
      <c r="BP81" s="110"/>
      <c r="BQ81" s="110"/>
      <c r="BR81" s="110"/>
      <c r="BS81" s="110"/>
      <c r="BT81" s="110"/>
      <c r="BU81" s="110"/>
      <c r="BV81" s="110"/>
      <c r="BW81" s="110"/>
      <c r="BX81" s="110"/>
      <c r="BY81" s="110"/>
      <c r="BZ81" s="110"/>
      <c r="CA81" s="110"/>
      <c r="CB81" s="110"/>
      <c r="CC81" s="110"/>
      <c r="CD81" s="110"/>
      <c r="CE81" s="110"/>
      <c r="CF81" s="110"/>
      <c r="CG81" s="110"/>
      <c r="CH81" s="110"/>
      <c r="CI81" s="110"/>
      <c r="CJ81" s="110"/>
      <c r="CK81" s="110"/>
      <c r="CL81" s="110"/>
      <c r="CM81" s="110"/>
      <c r="CN81" s="110"/>
      <c r="CO81" s="110"/>
      <c r="CP81" s="110"/>
      <c r="CQ81" s="110"/>
      <c r="CR81" s="110"/>
      <c r="CS81" s="110"/>
      <c r="CT81" s="110"/>
      <c r="CU81" s="110"/>
      <c r="CV81" s="110"/>
      <c r="CW81" s="110"/>
      <c r="CX81" s="110"/>
    </row>
  </sheetData>
  <mergeCells count="303">
    <mergeCell ref="X40:AB40"/>
    <mergeCell ref="BK30:BO30"/>
    <mergeCell ref="BP16:BT16"/>
    <mergeCell ref="CT28:CX28"/>
    <mergeCell ref="AG22:AK22"/>
    <mergeCell ref="CJ24:CN24"/>
    <mergeCell ref="CE28:CI28"/>
    <mergeCell ref="CO19:CS19"/>
    <mergeCell ref="AQ22:AU22"/>
    <mergeCell ref="AL26:AP26"/>
    <mergeCell ref="BF27:BJ27"/>
    <mergeCell ref="BP18:BT18"/>
    <mergeCell ref="AG21:AK21"/>
    <mergeCell ref="AB25:AF25"/>
    <mergeCell ref="AL16:AP16"/>
    <mergeCell ref="CT20:CX20"/>
    <mergeCell ref="CO16:CS16"/>
    <mergeCell ref="CT21:CX21"/>
    <mergeCell ref="BZ16:CD16"/>
    <mergeCell ref="CJ16:CN16"/>
    <mergeCell ref="CT14:CX16"/>
    <mergeCell ref="AV16:AZ16"/>
    <mergeCell ref="BF16:BJ16"/>
    <mergeCell ref="CT27:CX27"/>
    <mergeCell ref="CE30:CI30"/>
    <mergeCell ref="AL25:AP25"/>
    <mergeCell ref="H22:K23"/>
    <mergeCell ref="BF24:BJ24"/>
    <mergeCell ref="BU29:BY29"/>
    <mergeCell ref="CE20:CI20"/>
    <mergeCell ref="BZ19:CD19"/>
    <mergeCell ref="AB27:AF27"/>
    <mergeCell ref="CE29:CI29"/>
    <mergeCell ref="CE23:CI23"/>
    <mergeCell ref="AV29:AZ29"/>
    <mergeCell ref="BK22:BO22"/>
    <mergeCell ref="BF26:BJ26"/>
    <mergeCell ref="AQ30:AU30"/>
    <mergeCell ref="AG20:AK20"/>
    <mergeCell ref="W25:AA25"/>
    <mergeCell ref="BP26:BT26"/>
    <mergeCell ref="AQ20:AU20"/>
    <mergeCell ref="AG29:AK29"/>
    <mergeCell ref="AL29:AP29"/>
    <mergeCell ref="CT24:CX24"/>
    <mergeCell ref="U27:V27"/>
    <mergeCell ref="B16:E16"/>
    <mergeCell ref="B12:E12"/>
    <mergeCell ref="AV19:AZ19"/>
    <mergeCell ref="U28:V28"/>
    <mergeCell ref="BP20:BT20"/>
    <mergeCell ref="BK24:BO24"/>
    <mergeCell ref="AV28:AZ28"/>
    <mergeCell ref="BF25:BJ25"/>
    <mergeCell ref="H18:K19"/>
    <mergeCell ref="BP28:BT28"/>
    <mergeCell ref="B14:E14"/>
    <mergeCell ref="W18:AA18"/>
    <mergeCell ref="BA28:BE28"/>
    <mergeCell ref="BK28:BO28"/>
    <mergeCell ref="W15:AA16"/>
    <mergeCell ref="AL17:AP17"/>
    <mergeCell ref="AG27:AK27"/>
    <mergeCell ref="AQ18:AU18"/>
    <mergeCell ref="M26:T27"/>
    <mergeCell ref="AV23:AZ23"/>
    <mergeCell ref="H14:T16"/>
    <mergeCell ref="BA18:BE18"/>
    <mergeCell ref="CO30:CS30"/>
    <mergeCell ref="G66:L66"/>
    <mergeCell ref="CE17:CI17"/>
    <mergeCell ref="AA66:AD66"/>
    <mergeCell ref="AB24:AF24"/>
    <mergeCell ref="CJ21:CN21"/>
    <mergeCell ref="G14:G16"/>
    <mergeCell ref="AG25:AK25"/>
    <mergeCell ref="M28:T29"/>
    <mergeCell ref="U66:Z66"/>
    <mergeCell ref="AQ25:AU25"/>
    <mergeCell ref="M24:T25"/>
    <mergeCell ref="CE19:CI19"/>
    <mergeCell ref="BZ23:CD23"/>
    <mergeCell ref="BA17:BE17"/>
    <mergeCell ref="AB26:AF26"/>
    <mergeCell ref="W30:AA30"/>
    <mergeCell ref="CJ23:CN23"/>
    <mergeCell ref="Q66:T66"/>
    <mergeCell ref="BA22:BE22"/>
    <mergeCell ref="W20:AA20"/>
    <mergeCell ref="W14:CS14"/>
    <mergeCell ref="AL22:AP22"/>
    <mergeCell ref="BP25:BT25"/>
    <mergeCell ref="G65:T65"/>
    <mergeCell ref="AV30:AZ30"/>
    <mergeCell ref="CT30:CX30"/>
    <mergeCell ref="W22:AA22"/>
    <mergeCell ref="BZ24:CD24"/>
    <mergeCell ref="CO27:CS27"/>
    <mergeCell ref="BU28:BY28"/>
    <mergeCell ref="B18:E18"/>
    <mergeCell ref="BZ18:CD18"/>
    <mergeCell ref="BA30:BE30"/>
    <mergeCell ref="W21:AA21"/>
    <mergeCell ref="AL24:AP24"/>
    <mergeCell ref="BF23:BJ23"/>
    <mergeCell ref="U24:V24"/>
    <mergeCell ref="U18:V18"/>
    <mergeCell ref="AQ23:AU23"/>
    <mergeCell ref="AV24:AZ24"/>
    <mergeCell ref="M20:T21"/>
    <mergeCell ref="BK29:BO29"/>
    <mergeCell ref="AQ29:AU29"/>
    <mergeCell ref="BU30:BY30"/>
    <mergeCell ref="BP19:BT19"/>
    <mergeCell ref="CE22:CI22"/>
    <mergeCell ref="BK23:BO23"/>
    <mergeCell ref="G7:AK7"/>
    <mergeCell ref="CJ27:CN27"/>
    <mergeCell ref="H34:AK35"/>
    <mergeCell ref="CO22:CS22"/>
    <mergeCell ref="CT18:CX18"/>
    <mergeCell ref="CO25:CS25"/>
    <mergeCell ref="AB19:AF19"/>
    <mergeCell ref="CJ17:CN17"/>
    <mergeCell ref="CE21:CI21"/>
    <mergeCell ref="BZ25:CD25"/>
    <mergeCell ref="AG24:AK24"/>
    <mergeCell ref="H20:K21"/>
    <mergeCell ref="AL19:AP19"/>
    <mergeCell ref="CO21:CS21"/>
    <mergeCell ref="AB28:AF28"/>
    <mergeCell ref="U19:V19"/>
    <mergeCell ref="BF20:BJ20"/>
    <mergeCell ref="BZ27:CD27"/>
    <mergeCell ref="BF17:BJ17"/>
    <mergeCell ref="CT22:CX22"/>
    <mergeCell ref="AG26:AK26"/>
    <mergeCell ref="CO23:CS23"/>
    <mergeCell ref="AB30:AF30"/>
    <mergeCell ref="BP30:BT30"/>
    <mergeCell ref="B6:E6"/>
    <mergeCell ref="BZ17:CD17"/>
    <mergeCell ref="BK21:BO21"/>
    <mergeCell ref="AB20:AF20"/>
    <mergeCell ref="B15:E15"/>
    <mergeCell ref="BF22:BJ22"/>
    <mergeCell ref="AL30:AP30"/>
    <mergeCell ref="CE16:CI16"/>
    <mergeCell ref="AB29:AF29"/>
    <mergeCell ref="AV22:AZ22"/>
    <mergeCell ref="BF19:BJ19"/>
    <mergeCell ref="BA23:BE23"/>
    <mergeCell ref="BK27:BO27"/>
    <mergeCell ref="BP22:BT22"/>
    <mergeCell ref="BF28:BJ28"/>
    <mergeCell ref="BU18:BY18"/>
    <mergeCell ref="BU27:BY27"/>
    <mergeCell ref="W26:AA26"/>
    <mergeCell ref="AQ16:AU16"/>
    <mergeCell ref="BZ28:CD28"/>
    <mergeCell ref="CE18:CI18"/>
    <mergeCell ref="AV21:AZ21"/>
    <mergeCell ref="BU17:BY17"/>
    <mergeCell ref="BP21:BT21"/>
    <mergeCell ref="AE66:AH66"/>
    <mergeCell ref="BU19:BY19"/>
    <mergeCell ref="CJ22:CN22"/>
    <mergeCell ref="BP23:BT23"/>
    <mergeCell ref="AQ17:AU17"/>
    <mergeCell ref="U21:V21"/>
    <mergeCell ref="BF29:BJ29"/>
    <mergeCell ref="AG19:AK19"/>
    <mergeCell ref="CE25:CI25"/>
    <mergeCell ref="AG28:AK28"/>
    <mergeCell ref="AQ19:AU19"/>
    <mergeCell ref="H33:AK33"/>
    <mergeCell ref="AQ28:AU28"/>
    <mergeCell ref="I39:V39"/>
    <mergeCell ref="H43:AK46"/>
    <mergeCell ref="I38:V38"/>
    <mergeCell ref="CJ18:CN18"/>
    <mergeCell ref="BA21:BE21"/>
    <mergeCell ref="AV25:AZ25"/>
    <mergeCell ref="BU21:BY21"/>
    <mergeCell ref="BZ30:CD30"/>
    <mergeCell ref="W17:AA17"/>
    <mergeCell ref="I37:V37"/>
    <mergeCell ref="X39:AB39"/>
    <mergeCell ref="CJ30:CN30"/>
    <mergeCell ref="BA20:BE20"/>
    <mergeCell ref="BK17:BO17"/>
    <mergeCell ref="BF21:BJ21"/>
    <mergeCell ref="AG30:AK30"/>
    <mergeCell ref="BU20:BY20"/>
    <mergeCell ref="BA29:BE29"/>
    <mergeCell ref="W29:AA29"/>
    <mergeCell ref="B19:E19"/>
    <mergeCell ref="W23:AA23"/>
    <mergeCell ref="U26:V26"/>
    <mergeCell ref="B28:E28"/>
    <mergeCell ref="AG23:AK23"/>
    <mergeCell ref="AV26:AZ26"/>
    <mergeCell ref="M22:T23"/>
    <mergeCell ref="BP27:BT27"/>
    <mergeCell ref="BU22:BY22"/>
    <mergeCell ref="H26:K27"/>
    <mergeCell ref="BF30:BJ30"/>
    <mergeCell ref="BK19:BO19"/>
    <mergeCell ref="CJ28:CN28"/>
    <mergeCell ref="U22:V22"/>
    <mergeCell ref="AQ26:AU26"/>
    <mergeCell ref="CJ25:CN25"/>
    <mergeCell ref="CT26:CX26"/>
    <mergeCell ref="CE26:CI26"/>
    <mergeCell ref="BZ20:CD20"/>
    <mergeCell ref="BK26:BO26"/>
    <mergeCell ref="CT29:CX29"/>
    <mergeCell ref="B17:E17"/>
    <mergeCell ref="AB17:AF17"/>
    <mergeCell ref="CO26:CS26"/>
    <mergeCell ref="CE27:CI27"/>
    <mergeCell ref="BZ26:CD26"/>
    <mergeCell ref="CT19:CX19"/>
    <mergeCell ref="CO18:CS18"/>
    <mergeCell ref="BU24:BY24"/>
    <mergeCell ref="CT23:CX23"/>
    <mergeCell ref="CO17:CS17"/>
    <mergeCell ref="CO20:CS20"/>
    <mergeCell ref="CT17:CX17"/>
    <mergeCell ref="U20:V20"/>
    <mergeCell ref="BU26:BY26"/>
    <mergeCell ref="AV20:AZ20"/>
    <mergeCell ref="AQ24:AU24"/>
    <mergeCell ref="BA19:BE19"/>
    <mergeCell ref="BP17:BT17"/>
    <mergeCell ref="CJ20:CN20"/>
    <mergeCell ref="CT25:CX25"/>
    <mergeCell ref="BK25:BO25"/>
    <mergeCell ref="AL20:AP20"/>
    <mergeCell ref="U65:AH65"/>
    <mergeCell ref="B4:E4"/>
    <mergeCell ref="BU23:BY23"/>
    <mergeCell ref="M66:P66"/>
    <mergeCell ref="AV17:AZ17"/>
    <mergeCell ref="AQ21:AU21"/>
    <mergeCell ref="U25:V25"/>
    <mergeCell ref="X37:AB37"/>
    <mergeCell ref="AB22:AF22"/>
    <mergeCell ref="AL28:AP28"/>
    <mergeCell ref="BA27:BE27"/>
    <mergeCell ref="BK18:BO18"/>
    <mergeCell ref="AB21:AF21"/>
    <mergeCell ref="AG16:AK16"/>
    <mergeCell ref="AL21:AP21"/>
    <mergeCell ref="BA24:BE24"/>
    <mergeCell ref="BP29:BT29"/>
    <mergeCell ref="H28:K29"/>
    <mergeCell ref="W27:AA27"/>
    <mergeCell ref="BU25:BY25"/>
    <mergeCell ref="AV18:AZ18"/>
    <mergeCell ref="B8:E8"/>
    <mergeCell ref="AB15:CS15"/>
    <mergeCell ref="I48:AB48"/>
    <mergeCell ref="BZ22:CD22"/>
    <mergeCell ref="U29:V29"/>
    <mergeCell ref="BA16:BE16"/>
    <mergeCell ref="BK20:BO20"/>
    <mergeCell ref="U23:V23"/>
    <mergeCell ref="BA25:BE25"/>
    <mergeCell ref="BK16:BO16"/>
    <mergeCell ref="BP24:BT24"/>
    <mergeCell ref="U14:V16"/>
    <mergeCell ref="W19:AA19"/>
    <mergeCell ref="BZ21:CD21"/>
    <mergeCell ref="W28:AA28"/>
    <mergeCell ref="AQ27:AU27"/>
    <mergeCell ref="AB18:AF18"/>
    <mergeCell ref="B10:E10"/>
    <mergeCell ref="BF18:BJ18"/>
    <mergeCell ref="AL23:AP23"/>
    <mergeCell ref="BA26:BE26"/>
    <mergeCell ref="AV27:AZ27"/>
    <mergeCell ref="CO28:CS28"/>
    <mergeCell ref="CE24:CI24"/>
    <mergeCell ref="CO29:CS29"/>
    <mergeCell ref="BZ29:CD29"/>
    <mergeCell ref="G9:Z11"/>
    <mergeCell ref="B13:E13"/>
    <mergeCell ref="AB23:AF23"/>
    <mergeCell ref="AG18:AK18"/>
    <mergeCell ref="B20:E20"/>
    <mergeCell ref="W24:AA24"/>
    <mergeCell ref="AL27:AP27"/>
    <mergeCell ref="CJ19:CN19"/>
    <mergeCell ref="CO24:CS24"/>
    <mergeCell ref="BU16:BY16"/>
    <mergeCell ref="AB16:AF16"/>
    <mergeCell ref="AG17:AK17"/>
    <mergeCell ref="H24:K25"/>
    <mergeCell ref="M18:T19"/>
    <mergeCell ref="CJ26:CN26"/>
    <mergeCell ref="AL18:AP18"/>
    <mergeCell ref="CJ29:CN29"/>
  </mergeCells>
  <dataValidations count="1">
    <dataValidation type="list" allowBlank="1" showInputMessage="1" showErrorMessage="1" sqref="I38:V38" xr:uid="{8FABDF58-2E49-4951-91C1-33D209DE9721}">
      <formula1>_xlfn.ANCHORARRAY($A$16)</formula1>
    </dataValidation>
  </dataValidations>
  <hyperlinks>
    <hyperlink ref="B4" location="PANDUAN!A1" display="PANDUAN" xr:uid="{00000000-0004-0000-B400-000000000000}"/>
    <hyperlink ref="B6" location="'EWS DIRECTORY'!A1" display="EWS DIRECTORY" xr:uid="{00000000-0004-0000-B400-000001000000}"/>
    <hyperlink ref="B8" location="'DATA PEMICU'!A1" display="DATA PEMICU" xr:uid="{00000000-0004-0000-B400-000002000000}"/>
    <hyperlink ref="B10" location="'DATA PENGUJI'!A1" display="DATA PENGUJI" xr:uid="{00000000-0004-0000-B400-000003000000}"/>
    <hyperlink ref="B12" location="'MAIN LEVEL'!A1" display="MAIN LEVEL" xr:uid="{00000000-0004-0000-B400-000004000000}"/>
  </hyperlinks>
  <pageMargins left="0.70866141732283472" right="0.31496062992125978" top="0.55118110236220474" bottom="0.55118110236220474" header="0" footer="0"/>
  <pageSetup paperSize="9" scale="77" orientation="portrait"/>
  <extLst>
    <ext xmlns:x14="http://schemas.microsoft.com/office/spreadsheetml/2009/9/main" uri="{CCE6A557-97BC-4b89-ADB6-D9C93CAAB3DF}">
      <x14:dataValidations xmlns:xm="http://schemas.microsoft.com/office/excel/2006/main" count="1">
        <x14:dataValidation type="list" allowBlank="1" showInputMessage="1" showErrorMessage="1" xr:uid="{27C4CE83-C780-41CF-AF58-E0236833B2B1}">
          <x14:formula1>
            <xm:f>MASTER!$Q$2:$Q$6</xm:f>
          </x14:formula1>
          <xm:sqref>I48:AB48</xm:sqref>
        </x14:dataValidation>
      </x14:dataValidations>
    </ext>
  </extLst>
</worksheet>
</file>

<file path=xl/worksheets/sheet1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500-000000000000}">
  <sheetPr codeName="Sheet79">
    <tabColor theme="4" tint="-0.249977111117893"/>
  </sheetPr>
  <dimension ref="A1:AX64"/>
  <sheetViews>
    <sheetView topLeftCell="B14"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50" width="3.6640625" style="443" customWidth="1"/>
    <col min="51" max="51" width="14.44140625" style="443" customWidth="1"/>
    <col min="52" max="16384" width="14.44140625" style="443"/>
  </cols>
  <sheetData>
    <row r="1" spans="2:46" ht="14.25" customHeight="1" x14ac:dyDescent="0.25">
      <c r="G1" s="223"/>
      <c r="H1" s="223"/>
      <c r="I1" s="223"/>
      <c r="J1" s="223"/>
      <c r="K1" s="223"/>
      <c r="L1" s="223"/>
      <c r="M1" s="223"/>
      <c r="N1" s="223"/>
      <c r="O1" s="223"/>
      <c r="P1" s="223"/>
      <c r="Q1" s="223"/>
      <c r="R1" s="223"/>
      <c r="S1" s="223"/>
      <c r="T1" s="223"/>
      <c r="U1" s="223"/>
      <c r="V1" s="223"/>
      <c r="W1" s="223"/>
      <c r="X1" s="223"/>
    </row>
    <row r="2" spans="2:46" ht="14.25" customHeight="1" x14ac:dyDescent="0.25">
      <c r="G2" s="55" t="s">
        <v>1674</v>
      </c>
      <c r="H2" s="55"/>
      <c r="I2" s="55"/>
      <c r="J2" s="55"/>
      <c r="K2" s="55"/>
      <c r="L2" s="55"/>
      <c r="M2" s="55"/>
      <c r="N2" s="55"/>
    </row>
    <row r="3" spans="2:46" ht="14.25" customHeight="1" x14ac:dyDescent="0.25">
      <c r="B3" s="111"/>
      <c r="C3" s="111"/>
      <c r="D3" s="111"/>
      <c r="E3" s="111"/>
      <c r="G3" s="55"/>
      <c r="H3" s="55"/>
      <c r="I3" s="55"/>
      <c r="J3" s="55"/>
      <c r="K3" s="55"/>
      <c r="L3" s="55"/>
      <c r="M3" s="55"/>
      <c r="N3" s="55"/>
    </row>
    <row r="4" spans="2:46" ht="14.25" customHeight="1" x14ac:dyDescent="0.25">
      <c r="B4" s="762" t="s">
        <v>79</v>
      </c>
      <c r="C4" s="761"/>
      <c r="D4" s="761"/>
      <c r="E4" s="761"/>
      <c r="G4" s="55"/>
      <c r="H4" s="55"/>
      <c r="I4" s="55"/>
      <c r="J4" s="55"/>
      <c r="K4" s="55"/>
      <c r="L4" s="55"/>
      <c r="M4" s="55"/>
      <c r="N4" s="55"/>
    </row>
    <row r="5" spans="2:46" ht="14.25" customHeight="1" x14ac:dyDescent="0.25">
      <c r="B5" s="111"/>
      <c r="C5" s="111"/>
      <c r="D5" s="111"/>
      <c r="E5" s="111"/>
      <c r="G5" s="55"/>
      <c r="H5" s="55"/>
      <c r="I5" s="55"/>
      <c r="J5" s="55"/>
      <c r="K5" s="55"/>
      <c r="L5" s="55"/>
      <c r="M5" s="55"/>
      <c r="N5" s="55"/>
    </row>
    <row r="6" spans="2:46" ht="14.25" customHeight="1" x14ac:dyDescent="0.25">
      <c r="B6" s="762" t="s">
        <v>87</v>
      </c>
      <c r="C6" s="761"/>
      <c r="D6" s="761"/>
      <c r="E6" s="761"/>
      <c r="G6" s="55"/>
      <c r="H6" s="55"/>
      <c r="I6" s="55"/>
      <c r="J6" s="55"/>
      <c r="K6" s="55"/>
      <c r="L6" s="55"/>
      <c r="M6" s="55"/>
      <c r="N6" s="55"/>
    </row>
    <row r="7" spans="2:46" ht="15" customHeight="1" x14ac:dyDescent="0.25">
      <c r="B7" s="111"/>
      <c r="C7" s="111"/>
      <c r="D7" s="111"/>
      <c r="E7" s="111"/>
      <c r="G7" s="996" t="s">
        <v>1774</v>
      </c>
      <c r="H7" s="997"/>
      <c r="I7" s="997"/>
      <c r="J7" s="997"/>
      <c r="K7" s="997"/>
      <c r="L7" s="997"/>
      <c r="M7" s="997"/>
      <c r="N7" s="997"/>
      <c r="O7" s="997"/>
      <c r="P7" s="997"/>
      <c r="Q7" s="997"/>
      <c r="R7" s="997"/>
      <c r="S7" s="997"/>
      <c r="T7" s="997"/>
      <c r="U7" s="997"/>
      <c r="V7" s="997"/>
      <c r="W7" s="997"/>
      <c r="X7" s="997"/>
      <c r="Y7" s="997"/>
      <c r="Z7" s="997"/>
      <c r="AA7" s="997"/>
      <c r="AB7" s="997"/>
      <c r="AC7" s="997"/>
      <c r="AD7" s="997"/>
      <c r="AE7" s="997"/>
      <c r="AF7" s="997"/>
      <c r="AG7" s="997"/>
      <c r="AH7" s="997"/>
      <c r="AI7" s="997"/>
      <c r="AJ7" s="997"/>
      <c r="AK7" s="997"/>
      <c r="AL7" s="997"/>
      <c r="AM7" s="997"/>
      <c r="AN7" s="997"/>
      <c r="AO7" s="997"/>
      <c r="AP7" s="997"/>
      <c r="AQ7" s="997"/>
      <c r="AR7" s="997"/>
      <c r="AS7" s="58"/>
    </row>
    <row r="8" spans="2:46" ht="14.25" customHeight="1" x14ac:dyDescent="0.25">
      <c r="B8" s="762" t="s">
        <v>94</v>
      </c>
      <c r="C8" s="761"/>
      <c r="D8" s="761"/>
      <c r="E8" s="761"/>
      <c r="G8" s="55"/>
      <c r="H8" s="55"/>
      <c r="I8" s="55"/>
      <c r="J8" s="55"/>
      <c r="K8" s="55"/>
      <c r="L8" s="55"/>
      <c r="M8" s="55"/>
      <c r="N8" s="55"/>
    </row>
    <row r="9" spans="2:46" ht="14.25" customHeight="1" x14ac:dyDescent="0.25">
      <c r="B9" s="111"/>
      <c r="C9" s="111"/>
      <c r="D9" s="111"/>
      <c r="E9" s="111"/>
      <c r="G9" s="999" t="str">
        <f>"Rincian "&amp;'E-9'!G9&amp;" "&amp;'E-9-1'!M18</f>
        <v>Rincian Biaya Royalti Berdasarkan Data Internal dan Eksternal yang dimiliki DJP</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997"/>
      <c r="I10" s="997"/>
      <c r="J10" s="997"/>
      <c r="K10" s="997"/>
      <c r="L10" s="997"/>
      <c r="M10" s="997"/>
      <c r="N10" s="997"/>
      <c r="O10" s="997"/>
      <c r="P10" s="997"/>
      <c r="Q10" s="997"/>
      <c r="R10" s="997"/>
      <c r="S10" s="997"/>
      <c r="T10" s="997"/>
      <c r="U10" s="997"/>
      <c r="V10" s="997"/>
      <c r="W10" s="997"/>
      <c r="X10" s="997"/>
      <c r="Y10" s="997"/>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row>
    <row r="13" spans="2:46" ht="14.25" customHeight="1" x14ac:dyDescent="0.25">
      <c r="B13" s="962" t="str">
        <f>HYPERLINK("#'"&amp;'EWS DIRECTORY'!$J$179&amp;"'!A1",'EWS DIRECTORY'!$J$179)</f>
        <v>E-9</v>
      </c>
      <c r="C13" s="761"/>
      <c r="D13" s="761"/>
      <c r="E13" s="761"/>
      <c r="G13" s="55" t="s">
        <v>1680</v>
      </c>
      <c r="H13" s="55"/>
      <c r="I13" s="254"/>
      <c r="J13" s="254"/>
      <c r="K13" s="254"/>
      <c r="L13" s="254"/>
      <c r="M13" s="254"/>
      <c r="N13" s="254"/>
    </row>
    <row r="14" spans="2:46" ht="14.25" customHeight="1" x14ac:dyDescent="0.25">
      <c r="B14" s="931" t="str">
        <f>HYPERLINK("#'"&amp;'EWS DIRECTORY'!$J$180&amp;"'!A1",'EWS DIRECTORY'!$J$180)</f>
        <v>E-9-1</v>
      </c>
      <c r="C14" s="761"/>
      <c r="D14" s="761"/>
      <c r="E14" s="761"/>
      <c r="G14" s="55"/>
      <c r="H14" s="55"/>
      <c r="I14" s="254"/>
      <c r="J14" s="254"/>
      <c r="K14" s="254"/>
      <c r="L14" s="254"/>
      <c r="M14" s="254"/>
      <c r="N14" s="254"/>
    </row>
    <row r="15" spans="2:46" ht="14.25" customHeight="1" x14ac:dyDescent="0.25">
      <c r="B15" s="927" t="str">
        <f>HYPERLINK("#'"&amp;'EWS DIRECTORY'!$J$181&amp;"'!A1",'EWS DIRECTORY'!$J$181)</f>
        <v>E-9-1-1</v>
      </c>
      <c r="C15" s="761"/>
      <c r="D15" s="761"/>
      <c r="E15" s="761"/>
      <c r="G15" s="55"/>
      <c r="H15" s="55"/>
      <c r="I15" s="254"/>
      <c r="J15" s="254"/>
      <c r="K15" s="254"/>
      <c r="L15" s="254"/>
      <c r="M15" s="254"/>
      <c r="N15" s="254"/>
    </row>
    <row r="16" spans="2:46" ht="14.25" customHeight="1" x14ac:dyDescent="0.25">
      <c r="B16" s="929" t="str">
        <f>HYPERLINK("#'"&amp;'EWS DIRECTORY'!$J$182&amp;"'!A1",'EWS DIRECTORY'!$J$182)</f>
        <v>E-9-1-2</v>
      </c>
      <c r="C16" s="761"/>
      <c r="D16" s="761"/>
      <c r="E16" s="761"/>
      <c r="G16" s="55"/>
      <c r="H16" s="55"/>
      <c r="I16" s="254"/>
      <c r="J16" s="254"/>
      <c r="K16" s="254"/>
      <c r="L16" s="254"/>
      <c r="M16" s="254"/>
      <c r="N16" s="254"/>
    </row>
    <row r="17" spans="2:50" ht="14.25" customHeight="1" x14ac:dyDescent="0.25">
      <c r="B17" s="929" t="str">
        <f>HYPERLINK("#'"&amp;'EWS DIRECTORY'!$J$183&amp;"'!A1",'EWS DIRECTORY'!$J$183)</f>
        <v>E-9-1-3</v>
      </c>
      <c r="C17" s="761"/>
      <c r="D17" s="761"/>
      <c r="E17" s="761"/>
      <c r="G17" s="55" t="s">
        <v>1681</v>
      </c>
      <c r="H17" s="55"/>
      <c r="I17" s="55"/>
      <c r="J17" s="254"/>
      <c r="K17" s="254"/>
      <c r="L17" s="254"/>
      <c r="M17" s="254"/>
      <c r="N17" s="254"/>
    </row>
    <row r="18" spans="2:50" ht="14.25" customHeight="1" x14ac:dyDescent="0.25">
      <c r="B18" s="929" t="str">
        <f>HYPERLINK("#'"&amp;'EWS DIRECTORY'!$J$184&amp;"'!A1",'EWS DIRECTORY'!$J$184)</f>
        <v>E-9-1-4</v>
      </c>
      <c r="C18" s="761"/>
      <c r="D18" s="761"/>
      <c r="E18" s="761"/>
      <c r="G18" s="55" t="s">
        <v>1744</v>
      </c>
      <c r="H18" s="55"/>
      <c r="I18" s="55" t="s">
        <v>1744</v>
      </c>
      <c r="J18" s="254"/>
      <c r="K18" s="254"/>
      <c r="L18" s="254"/>
      <c r="M18" s="254"/>
      <c r="N18" s="254"/>
    </row>
    <row r="19" spans="2:50" ht="14.25" customHeight="1" x14ac:dyDescent="0.25">
      <c r="B19" s="929" t="str">
        <f>HYPERLINK("#'"&amp;'EWS DIRECTORY'!$J$185&amp;"'!A1",'EWS DIRECTORY'!$J$185)</f>
        <v>E-9-1-5</v>
      </c>
      <c r="C19" s="761"/>
      <c r="D19" s="761"/>
      <c r="E19" s="761"/>
    </row>
    <row r="20" spans="2:50" ht="14.25" customHeight="1" x14ac:dyDescent="0.25">
      <c r="B20" s="929" t="str">
        <f>HYPERLINK("#'"&amp;'EWS DIRECTORY'!$J$186&amp;"'!A1",'EWS DIRECTORY'!$J$186)</f>
        <v>E-9-1-6</v>
      </c>
      <c r="C20" s="761"/>
      <c r="D20" s="761"/>
      <c r="E20" s="761"/>
      <c r="G20" s="55" t="s">
        <v>1791</v>
      </c>
    </row>
    <row r="21" spans="2:50" ht="14.25" customHeight="1" x14ac:dyDescent="0.25">
      <c r="G21" s="55"/>
    </row>
    <row r="22" spans="2:50" ht="14.25" customHeight="1" x14ac:dyDescent="0.25">
      <c r="G22" s="55"/>
      <c r="H22" s="990" t="s">
        <v>1445</v>
      </c>
      <c r="I22" s="790"/>
      <c r="J22" s="994" t="s">
        <v>1446</v>
      </c>
      <c r="K22" s="764"/>
      <c r="L22" s="764"/>
      <c r="M22" s="764"/>
      <c r="N22" s="764"/>
      <c r="O22" s="764"/>
      <c r="P22" s="764"/>
      <c r="Q22" s="764"/>
      <c r="R22" s="764"/>
      <c r="S22" s="764"/>
      <c r="T22" s="764"/>
      <c r="U22" s="764"/>
      <c r="V22" s="764"/>
      <c r="W22" s="764"/>
      <c r="X22" s="764"/>
      <c r="Y22" s="764"/>
      <c r="Z22" s="764"/>
      <c r="AA22" s="764"/>
      <c r="AB22" s="764"/>
      <c r="AC22" s="764"/>
      <c r="AD22" s="764"/>
      <c r="AE22" s="764"/>
      <c r="AF22" s="764"/>
      <c r="AG22" s="764"/>
      <c r="AH22" s="764"/>
      <c r="AI22" s="764"/>
      <c r="AJ22" s="764"/>
      <c r="AK22" s="764"/>
      <c r="AL22" s="764"/>
      <c r="AM22" s="764"/>
      <c r="AN22" s="764"/>
      <c r="AO22" s="764"/>
      <c r="AP22" s="764"/>
      <c r="AQ22" s="764"/>
      <c r="AR22" s="764"/>
      <c r="AS22" s="764"/>
      <c r="AT22" s="764"/>
      <c r="AU22" s="764"/>
      <c r="AV22" s="764"/>
      <c r="AW22" s="764"/>
      <c r="AX22" s="765"/>
    </row>
    <row r="23" spans="2:50" ht="14.25" customHeight="1" x14ac:dyDescent="0.25">
      <c r="G23" s="55"/>
      <c r="H23" s="806"/>
      <c r="I23" s="807"/>
      <c r="J23" s="978" t="s">
        <v>1452</v>
      </c>
      <c r="K23" s="764"/>
      <c r="L23" s="764"/>
      <c r="M23" s="764"/>
      <c r="N23" s="764"/>
      <c r="O23" s="764"/>
      <c r="P23" s="765"/>
      <c r="Q23" s="978" t="s">
        <v>1453</v>
      </c>
      <c r="R23" s="764"/>
      <c r="S23" s="764"/>
      <c r="T23" s="764"/>
      <c r="U23" s="764"/>
      <c r="V23" s="764"/>
      <c r="W23" s="765"/>
      <c r="X23" s="978" t="s">
        <v>1454</v>
      </c>
      <c r="Y23" s="764"/>
      <c r="Z23" s="764"/>
      <c r="AA23" s="764"/>
      <c r="AB23" s="764"/>
      <c r="AC23" s="764"/>
      <c r="AD23" s="765"/>
      <c r="AE23" s="978" t="s">
        <v>1455</v>
      </c>
      <c r="AF23" s="764"/>
      <c r="AG23" s="764"/>
      <c r="AH23" s="764"/>
      <c r="AI23" s="764"/>
      <c r="AJ23" s="764"/>
      <c r="AK23" s="765"/>
      <c r="AL23" s="978" t="s">
        <v>1456</v>
      </c>
      <c r="AM23" s="764"/>
      <c r="AN23" s="764"/>
      <c r="AO23" s="764"/>
      <c r="AP23" s="764"/>
      <c r="AQ23" s="764"/>
      <c r="AR23" s="764"/>
      <c r="AS23" s="765"/>
      <c r="AT23" s="978" t="s">
        <v>1457</v>
      </c>
      <c r="AU23" s="764"/>
      <c r="AV23" s="764"/>
      <c r="AW23" s="764"/>
      <c r="AX23" s="765"/>
    </row>
    <row r="24" spans="2:50" ht="40.5" customHeight="1" x14ac:dyDescent="0.25">
      <c r="G24" s="55"/>
      <c r="H24" s="991">
        <v>1</v>
      </c>
      <c r="I24" s="765"/>
      <c r="J24" s="984" t="e">
        <f>ID_MS_TH_PJK</f>
        <v>#N/A</v>
      </c>
      <c r="K24" s="764"/>
      <c r="L24" s="764"/>
      <c r="M24" s="764"/>
      <c r="N24" s="764"/>
      <c r="O24" s="764"/>
      <c r="P24" s="765"/>
      <c r="Q24" s="984" t="e">
        <f>NO_BPS</f>
        <v>#N/A</v>
      </c>
      <c r="R24" s="764"/>
      <c r="S24" s="764"/>
      <c r="T24" s="764"/>
      <c r="U24" s="764"/>
      <c r="V24" s="764"/>
      <c r="W24" s="765"/>
      <c r="X24" s="984" t="e">
        <f>PEMBETULAN_KE</f>
        <v>#N/A</v>
      </c>
      <c r="Y24" s="764"/>
      <c r="Z24" s="764"/>
      <c r="AA24" s="764"/>
      <c r="AB24" s="764"/>
      <c r="AC24" s="764"/>
      <c r="AD24" s="765"/>
      <c r="AE24" s="984" t="e">
        <f>TGL_TERIMA</f>
        <v>#N/A</v>
      </c>
      <c r="AF24" s="764"/>
      <c r="AG24" s="764"/>
      <c r="AH24" s="764"/>
      <c r="AI24" s="764"/>
      <c r="AJ24" s="764"/>
      <c r="AK24" s="765"/>
      <c r="AL24" s="984" t="s">
        <v>1509</v>
      </c>
      <c r="AM24" s="764"/>
      <c r="AN24" s="764"/>
      <c r="AO24" s="764"/>
      <c r="AP24" s="764"/>
      <c r="AQ24" s="764"/>
      <c r="AR24" s="764"/>
      <c r="AS24" s="765"/>
      <c r="AT24" s="1135">
        <f>'MAIN LEVEL'!AB44</f>
        <v>0</v>
      </c>
      <c r="AU24" s="764"/>
      <c r="AV24" s="764"/>
      <c r="AW24" s="764"/>
      <c r="AX24" s="765"/>
    </row>
    <row r="25" spans="2:50" ht="14.25" customHeight="1" x14ac:dyDescent="0.25">
      <c r="G25" s="55"/>
      <c r="H25" s="255"/>
      <c r="I25" s="255"/>
      <c r="J25" s="255"/>
      <c r="K25" s="255"/>
      <c r="L25" s="255"/>
      <c r="M25" s="255"/>
      <c r="N25" s="255"/>
      <c r="O25" s="255"/>
      <c r="P25" s="255"/>
      <c r="Q25" s="255"/>
      <c r="R25" s="255"/>
      <c r="AT25" s="536"/>
      <c r="AU25" s="536"/>
      <c r="AV25" s="536"/>
      <c r="AW25" s="536"/>
      <c r="AX25" s="536"/>
    </row>
    <row r="26" spans="2:50" ht="14.25" customHeight="1" x14ac:dyDescent="0.25">
      <c r="G26" s="55"/>
      <c r="H26" s="255"/>
      <c r="I26" s="255"/>
      <c r="J26" s="255"/>
      <c r="K26" s="255"/>
      <c r="L26" s="255"/>
      <c r="M26" s="255"/>
      <c r="N26" s="255"/>
      <c r="O26" s="255"/>
      <c r="P26" s="255"/>
      <c r="Q26" s="255"/>
      <c r="R26" s="255"/>
      <c r="AT26" s="536"/>
      <c r="AU26" s="536"/>
      <c r="AV26" s="536"/>
      <c r="AW26" s="536"/>
      <c r="AX26" s="536"/>
    </row>
    <row r="27" spans="2:50" ht="14.25" customHeight="1" x14ac:dyDescent="0.25">
      <c r="G27" s="55"/>
      <c r="H27" s="255"/>
      <c r="I27" s="255"/>
      <c r="J27" s="255"/>
      <c r="K27" s="255"/>
      <c r="L27" s="255"/>
      <c r="M27" s="255"/>
      <c r="N27" s="255"/>
      <c r="O27" s="255"/>
      <c r="P27" s="255"/>
      <c r="Q27" s="255"/>
      <c r="R27" s="255"/>
      <c r="AT27" s="536"/>
      <c r="AU27" s="536"/>
      <c r="AV27" s="536"/>
      <c r="AW27" s="536"/>
      <c r="AX27" s="536"/>
    </row>
    <row r="28" spans="2:50" ht="14.25" customHeight="1" x14ac:dyDescent="0.25">
      <c r="B28" s="760"/>
      <c r="C28" s="761"/>
      <c r="D28" s="761"/>
      <c r="E28" s="761"/>
      <c r="G28" s="55"/>
      <c r="H28" s="990" t="s">
        <v>1445</v>
      </c>
      <c r="I28" s="790"/>
      <c r="J28" s="990" t="s">
        <v>1478</v>
      </c>
      <c r="K28" s="789"/>
      <c r="L28" s="789"/>
      <c r="M28" s="790"/>
      <c r="N28" s="994" t="s">
        <v>1792</v>
      </c>
      <c r="O28" s="764"/>
      <c r="P28" s="764"/>
      <c r="Q28" s="764"/>
      <c r="R28" s="764"/>
      <c r="S28" s="764"/>
      <c r="T28" s="764"/>
      <c r="U28" s="764"/>
      <c r="V28" s="764"/>
      <c r="W28" s="764"/>
      <c r="X28" s="764"/>
      <c r="Y28" s="764"/>
      <c r="Z28" s="765"/>
      <c r="AA28" s="994" t="s">
        <v>1793</v>
      </c>
      <c r="AB28" s="764"/>
      <c r="AC28" s="764"/>
      <c r="AD28" s="764"/>
      <c r="AE28" s="764"/>
      <c r="AF28" s="764"/>
      <c r="AG28" s="764"/>
      <c r="AH28" s="764"/>
      <c r="AI28" s="764"/>
      <c r="AJ28" s="764"/>
      <c r="AK28" s="764"/>
      <c r="AL28" s="764"/>
      <c r="AM28" s="764"/>
      <c r="AN28" s="764"/>
      <c r="AO28" s="764"/>
      <c r="AP28" s="764"/>
      <c r="AQ28" s="764"/>
      <c r="AR28" s="764"/>
      <c r="AS28" s="765"/>
      <c r="AT28" s="1166" t="s">
        <v>1481</v>
      </c>
      <c r="AU28" s="789"/>
      <c r="AV28" s="789"/>
      <c r="AW28" s="789"/>
      <c r="AX28" s="790"/>
    </row>
    <row r="29" spans="2:50" ht="14.25" customHeight="1" x14ac:dyDescent="0.25">
      <c r="G29" s="55"/>
      <c r="H29" s="806"/>
      <c r="I29" s="807"/>
      <c r="J29" s="806"/>
      <c r="K29" s="794"/>
      <c r="L29" s="794"/>
      <c r="M29" s="807"/>
      <c r="N29" s="978" t="s">
        <v>796</v>
      </c>
      <c r="O29" s="764"/>
      <c r="P29" s="764"/>
      <c r="Q29" s="764"/>
      <c r="R29" s="764"/>
      <c r="S29" s="764"/>
      <c r="T29" s="765"/>
      <c r="U29" s="978" t="s">
        <v>1401</v>
      </c>
      <c r="V29" s="764"/>
      <c r="W29" s="764"/>
      <c r="X29" s="764"/>
      <c r="Y29" s="764"/>
      <c r="Z29" s="765"/>
      <c r="AA29" s="978" t="s">
        <v>796</v>
      </c>
      <c r="AB29" s="764"/>
      <c r="AC29" s="764"/>
      <c r="AD29" s="764"/>
      <c r="AE29" s="764"/>
      <c r="AF29" s="765"/>
      <c r="AG29" s="978" t="s">
        <v>1794</v>
      </c>
      <c r="AH29" s="764"/>
      <c r="AI29" s="764"/>
      <c r="AJ29" s="764"/>
      <c r="AK29" s="764"/>
      <c r="AL29" s="764"/>
      <c r="AM29" s="765"/>
      <c r="AN29" s="978" t="s">
        <v>1510</v>
      </c>
      <c r="AO29" s="764"/>
      <c r="AP29" s="764"/>
      <c r="AQ29" s="764"/>
      <c r="AR29" s="764"/>
      <c r="AS29" s="765"/>
      <c r="AT29" s="806"/>
      <c r="AU29" s="794"/>
      <c r="AV29" s="794"/>
      <c r="AW29" s="794"/>
      <c r="AX29" s="807"/>
    </row>
    <row r="30" spans="2:50" ht="14.25" customHeight="1" x14ac:dyDescent="0.25">
      <c r="B30" s="760"/>
      <c r="C30" s="761"/>
      <c r="D30" s="761"/>
      <c r="E30" s="761"/>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2:50" ht="14.2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2:50" ht="15" customHeight="1" x14ac:dyDescent="0.25">
      <c r="B32" s="760"/>
      <c r="C32" s="761"/>
      <c r="D32" s="761"/>
      <c r="E32" s="761"/>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2:50" ht="15" customHeight="1"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2:50" ht="15" customHeight="1" x14ac:dyDescent="0.25">
      <c r="B34" s="760"/>
      <c r="C34" s="761"/>
      <c r="D34" s="761"/>
      <c r="E34" s="761"/>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2:50" ht="15" customHeight="1" x14ac:dyDescent="0.25">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2:50" ht="15"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2:50" ht="15"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2:50" ht="15" customHeight="1" x14ac:dyDescent="0.25">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2:50" ht="15" customHeight="1" x14ac:dyDescent="0.25">
      <c r="G40" s="223"/>
      <c r="H40" s="980"/>
      <c r="I40" s="765"/>
      <c r="J40" s="979"/>
      <c r="K40" s="764"/>
      <c r="L40" s="764"/>
      <c r="M40" s="765"/>
      <c r="N40" s="980"/>
      <c r="O40" s="764"/>
      <c r="P40" s="764"/>
      <c r="Q40" s="764"/>
      <c r="R40" s="764"/>
      <c r="S40" s="764"/>
      <c r="T40" s="765"/>
      <c r="U40" s="977"/>
      <c r="V40" s="764"/>
      <c r="W40" s="764"/>
      <c r="X40" s="764"/>
      <c r="Y40" s="764"/>
      <c r="Z40" s="765"/>
      <c r="AA40" s="980"/>
      <c r="AB40" s="764"/>
      <c r="AC40" s="764"/>
      <c r="AD40" s="764"/>
      <c r="AE40" s="764"/>
      <c r="AF40" s="765"/>
      <c r="AG40" s="980"/>
      <c r="AH40" s="764"/>
      <c r="AI40" s="764"/>
      <c r="AJ40" s="764"/>
      <c r="AK40" s="764"/>
      <c r="AL40" s="764"/>
      <c r="AM40" s="765"/>
      <c r="AN40" s="983"/>
      <c r="AO40" s="764"/>
      <c r="AP40" s="764"/>
      <c r="AQ40" s="764"/>
      <c r="AR40" s="764"/>
      <c r="AS40" s="765"/>
      <c r="AT40" s="1063"/>
      <c r="AU40" s="764"/>
      <c r="AV40" s="764"/>
      <c r="AW40" s="764"/>
      <c r="AX40" s="765"/>
    </row>
    <row r="41" spans="2:50" ht="15" customHeight="1" x14ac:dyDescent="0.25">
      <c r="G41" s="223"/>
      <c r="H41" s="980"/>
      <c r="I41" s="765"/>
      <c r="J41" s="979"/>
      <c r="K41" s="764"/>
      <c r="L41" s="764"/>
      <c r="M41" s="765"/>
      <c r="N41" s="980"/>
      <c r="O41" s="764"/>
      <c r="P41" s="764"/>
      <c r="Q41" s="764"/>
      <c r="R41" s="764"/>
      <c r="S41" s="764"/>
      <c r="T41" s="765"/>
      <c r="U41" s="977"/>
      <c r="V41" s="764"/>
      <c r="W41" s="764"/>
      <c r="X41" s="764"/>
      <c r="Y41" s="764"/>
      <c r="Z41" s="765"/>
      <c r="AA41" s="980"/>
      <c r="AB41" s="764"/>
      <c r="AC41" s="764"/>
      <c r="AD41" s="764"/>
      <c r="AE41" s="764"/>
      <c r="AF41" s="765"/>
      <c r="AG41" s="980"/>
      <c r="AH41" s="764"/>
      <c r="AI41" s="764"/>
      <c r="AJ41" s="764"/>
      <c r="AK41" s="764"/>
      <c r="AL41" s="764"/>
      <c r="AM41" s="765"/>
      <c r="AN41" s="983"/>
      <c r="AO41" s="764"/>
      <c r="AP41" s="764"/>
      <c r="AQ41" s="764"/>
      <c r="AR41" s="764"/>
      <c r="AS41" s="765"/>
      <c r="AT41" s="1063"/>
      <c r="AU41" s="764"/>
      <c r="AV41" s="764"/>
      <c r="AW41" s="764"/>
      <c r="AX41" s="765"/>
    </row>
    <row r="42" spans="2:50" ht="15" customHeight="1" x14ac:dyDescent="0.25">
      <c r="G42" s="223"/>
      <c r="H42" s="980"/>
      <c r="I42" s="765"/>
      <c r="J42" s="979"/>
      <c r="K42" s="764"/>
      <c r="L42" s="764"/>
      <c r="M42" s="765"/>
      <c r="N42" s="980"/>
      <c r="O42" s="764"/>
      <c r="P42" s="764"/>
      <c r="Q42" s="764"/>
      <c r="R42" s="764"/>
      <c r="S42" s="764"/>
      <c r="T42" s="765"/>
      <c r="U42" s="977"/>
      <c r="V42" s="764"/>
      <c r="W42" s="764"/>
      <c r="X42" s="764"/>
      <c r="Y42" s="764"/>
      <c r="Z42" s="765"/>
      <c r="AA42" s="980"/>
      <c r="AB42" s="764"/>
      <c r="AC42" s="764"/>
      <c r="AD42" s="764"/>
      <c r="AE42" s="764"/>
      <c r="AF42" s="765"/>
      <c r="AG42" s="980"/>
      <c r="AH42" s="764"/>
      <c r="AI42" s="764"/>
      <c r="AJ42" s="764"/>
      <c r="AK42" s="764"/>
      <c r="AL42" s="764"/>
      <c r="AM42" s="765"/>
      <c r="AN42" s="983"/>
      <c r="AO42" s="764"/>
      <c r="AP42" s="764"/>
      <c r="AQ42" s="764"/>
      <c r="AR42" s="764"/>
      <c r="AS42" s="765"/>
      <c r="AT42" s="1063"/>
      <c r="AU42" s="764"/>
      <c r="AV42" s="764"/>
      <c r="AW42" s="764"/>
      <c r="AX42" s="765"/>
    </row>
    <row r="43" spans="2:50" ht="15" customHeight="1" x14ac:dyDescent="0.25">
      <c r="G43" s="223"/>
      <c r="H43" s="980"/>
      <c r="I43" s="765"/>
      <c r="J43" s="979"/>
      <c r="K43" s="764"/>
      <c r="L43" s="764"/>
      <c r="M43" s="765"/>
      <c r="N43" s="980"/>
      <c r="O43" s="764"/>
      <c r="P43" s="764"/>
      <c r="Q43" s="764"/>
      <c r="R43" s="764"/>
      <c r="S43" s="764"/>
      <c r="T43" s="765"/>
      <c r="U43" s="977"/>
      <c r="V43" s="764"/>
      <c r="W43" s="764"/>
      <c r="X43" s="764"/>
      <c r="Y43" s="764"/>
      <c r="Z43" s="765"/>
      <c r="AA43" s="980"/>
      <c r="AB43" s="764"/>
      <c r="AC43" s="764"/>
      <c r="AD43" s="764"/>
      <c r="AE43" s="764"/>
      <c r="AF43" s="765"/>
      <c r="AG43" s="980"/>
      <c r="AH43" s="764"/>
      <c r="AI43" s="764"/>
      <c r="AJ43" s="764"/>
      <c r="AK43" s="764"/>
      <c r="AL43" s="764"/>
      <c r="AM43" s="765"/>
      <c r="AN43" s="983"/>
      <c r="AO43" s="764"/>
      <c r="AP43" s="764"/>
      <c r="AQ43" s="764"/>
      <c r="AR43" s="764"/>
      <c r="AS43" s="765"/>
      <c r="AT43" s="1063"/>
      <c r="AU43" s="764"/>
      <c r="AV43" s="764"/>
      <c r="AW43" s="764"/>
      <c r="AX43" s="765"/>
    </row>
    <row r="44" spans="2:50" ht="14.25" customHeight="1" x14ac:dyDescent="0.25">
      <c r="G44" s="223"/>
      <c r="H44" s="980"/>
      <c r="I44" s="765"/>
      <c r="J44" s="979"/>
      <c r="K44" s="764"/>
      <c r="L44" s="764"/>
      <c r="M44" s="765"/>
      <c r="N44" s="980"/>
      <c r="O44" s="764"/>
      <c r="P44" s="764"/>
      <c r="Q44" s="764"/>
      <c r="R44" s="764"/>
      <c r="S44" s="764"/>
      <c r="T44" s="765"/>
      <c r="U44" s="977"/>
      <c r="V44" s="764"/>
      <c r="W44" s="764"/>
      <c r="X44" s="764"/>
      <c r="Y44" s="764"/>
      <c r="Z44" s="765"/>
      <c r="AA44" s="980"/>
      <c r="AB44" s="764"/>
      <c r="AC44" s="764"/>
      <c r="AD44" s="764"/>
      <c r="AE44" s="764"/>
      <c r="AF44" s="765"/>
      <c r="AG44" s="980"/>
      <c r="AH44" s="764"/>
      <c r="AI44" s="764"/>
      <c r="AJ44" s="764"/>
      <c r="AK44" s="764"/>
      <c r="AL44" s="764"/>
      <c r="AM44" s="765"/>
      <c r="AN44" s="983"/>
      <c r="AO44" s="764"/>
      <c r="AP44" s="764"/>
      <c r="AQ44" s="764"/>
      <c r="AR44" s="764"/>
      <c r="AS44" s="765"/>
      <c r="AT44" s="1063"/>
      <c r="AU44" s="764"/>
      <c r="AV44" s="764"/>
      <c r="AW44" s="764"/>
      <c r="AX44" s="765"/>
    </row>
    <row r="45" spans="2:50" ht="14.25" customHeight="1" x14ac:dyDescent="0.25">
      <c r="G45" s="223"/>
      <c r="H45" s="980"/>
      <c r="I45" s="765"/>
      <c r="J45" s="979"/>
      <c r="K45" s="764"/>
      <c r="L45" s="764"/>
      <c r="M45" s="765"/>
      <c r="N45" s="980"/>
      <c r="O45" s="764"/>
      <c r="P45" s="764"/>
      <c r="Q45" s="764"/>
      <c r="R45" s="764"/>
      <c r="S45" s="764"/>
      <c r="T45" s="765"/>
      <c r="U45" s="977"/>
      <c r="V45" s="764"/>
      <c r="W45" s="764"/>
      <c r="X45" s="764"/>
      <c r="Y45" s="764"/>
      <c r="Z45" s="765"/>
      <c r="AA45" s="980"/>
      <c r="AB45" s="764"/>
      <c r="AC45" s="764"/>
      <c r="AD45" s="764"/>
      <c r="AE45" s="764"/>
      <c r="AF45" s="765"/>
      <c r="AG45" s="980"/>
      <c r="AH45" s="764"/>
      <c r="AI45" s="764"/>
      <c r="AJ45" s="764"/>
      <c r="AK45" s="764"/>
      <c r="AL45" s="764"/>
      <c r="AM45" s="765"/>
      <c r="AN45" s="983"/>
      <c r="AO45" s="764"/>
      <c r="AP45" s="764"/>
      <c r="AQ45" s="764"/>
      <c r="AR45" s="764"/>
      <c r="AS45" s="765"/>
      <c r="AT45" s="1063"/>
      <c r="AU45" s="764"/>
      <c r="AV45" s="764"/>
      <c r="AW45" s="764"/>
      <c r="AX45" s="765"/>
    </row>
    <row r="46" spans="2:50" ht="14.25" customHeight="1" x14ac:dyDescent="0.25">
      <c r="G46" s="223"/>
      <c r="H46" s="980"/>
      <c r="I46" s="765"/>
      <c r="J46" s="979"/>
      <c r="K46" s="764"/>
      <c r="L46" s="764"/>
      <c r="M46" s="765"/>
      <c r="N46" s="980"/>
      <c r="O46" s="764"/>
      <c r="P46" s="764"/>
      <c r="Q46" s="764"/>
      <c r="R46" s="764"/>
      <c r="S46" s="764"/>
      <c r="T46" s="765"/>
      <c r="U46" s="977"/>
      <c r="V46" s="764"/>
      <c r="W46" s="764"/>
      <c r="X46" s="764"/>
      <c r="Y46" s="764"/>
      <c r="Z46" s="765"/>
      <c r="AA46" s="980"/>
      <c r="AB46" s="764"/>
      <c r="AC46" s="764"/>
      <c r="AD46" s="764"/>
      <c r="AE46" s="764"/>
      <c r="AF46" s="765"/>
      <c r="AG46" s="980"/>
      <c r="AH46" s="764"/>
      <c r="AI46" s="764"/>
      <c r="AJ46" s="764"/>
      <c r="AK46" s="764"/>
      <c r="AL46" s="764"/>
      <c r="AM46" s="765"/>
      <c r="AN46" s="983"/>
      <c r="AO46" s="764"/>
      <c r="AP46" s="764"/>
      <c r="AQ46" s="764"/>
      <c r="AR46" s="764"/>
      <c r="AS46" s="765"/>
      <c r="AT46" s="1063"/>
      <c r="AU46" s="764"/>
      <c r="AV46" s="764"/>
      <c r="AW46" s="764"/>
      <c r="AX46" s="765"/>
    </row>
    <row r="47" spans="2:50" ht="14.25" customHeight="1" x14ac:dyDescent="0.25">
      <c r="G47" s="256"/>
      <c r="H47" s="980"/>
      <c r="I47" s="765"/>
      <c r="J47" s="979"/>
      <c r="K47" s="764"/>
      <c r="L47" s="764"/>
      <c r="M47" s="765"/>
      <c r="N47" s="980"/>
      <c r="O47" s="764"/>
      <c r="P47" s="764"/>
      <c r="Q47" s="764"/>
      <c r="R47" s="764"/>
      <c r="S47" s="764"/>
      <c r="T47" s="765"/>
      <c r="U47" s="977"/>
      <c r="V47" s="764"/>
      <c r="W47" s="764"/>
      <c r="X47" s="764"/>
      <c r="Y47" s="764"/>
      <c r="Z47" s="765"/>
      <c r="AA47" s="980"/>
      <c r="AB47" s="764"/>
      <c r="AC47" s="764"/>
      <c r="AD47" s="764"/>
      <c r="AE47" s="764"/>
      <c r="AF47" s="765"/>
      <c r="AG47" s="980"/>
      <c r="AH47" s="764"/>
      <c r="AI47" s="764"/>
      <c r="AJ47" s="764"/>
      <c r="AK47" s="764"/>
      <c r="AL47" s="764"/>
      <c r="AM47" s="765"/>
      <c r="AN47" s="983"/>
      <c r="AO47" s="764"/>
      <c r="AP47" s="764"/>
      <c r="AQ47" s="764"/>
      <c r="AR47" s="764"/>
      <c r="AS47" s="765"/>
      <c r="AT47" s="1063"/>
      <c r="AU47" s="764"/>
      <c r="AV47" s="764"/>
      <c r="AW47" s="764"/>
      <c r="AX47" s="765"/>
    </row>
    <row r="48" spans="2:50" ht="14.25" customHeight="1" x14ac:dyDescent="0.25">
      <c r="G48" s="256"/>
      <c r="H48" s="980"/>
      <c r="I48" s="765"/>
      <c r="J48" s="979"/>
      <c r="K48" s="764"/>
      <c r="L48" s="764"/>
      <c r="M48" s="765"/>
      <c r="N48" s="980"/>
      <c r="O48" s="764"/>
      <c r="P48" s="764"/>
      <c r="Q48" s="764"/>
      <c r="R48" s="764"/>
      <c r="S48" s="764"/>
      <c r="T48" s="765"/>
      <c r="U48" s="977"/>
      <c r="V48" s="764"/>
      <c r="W48" s="764"/>
      <c r="X48" s="764"/>
      <c r="Y48" s="764"/>
      <c r="Z48" s="765"/>
      <c r="AA48" s="980"/>
      <c r="AB48" s="764"/>
      <c r="AC48" s="764"/>
      <c r="AD48" s="764"/>
      <c r="AE48" s="764"/>
      <c r="AF48" s="765"/>
      <c r="AG48" s="980"/>
      <c r="AH48" s="764"/>
      <c r="AI48" s="764"/>
      <c r="AJ48" s="764"/>
      <c r="AK48" s="764"/>
      <c r="AL48" s="764"/>
      <c r="AM48" s="765"/>
      <c r="AN48" s="983"/>
      <c r="AO48" s="764"/>
      <c r="AP48" s="764"/>
      <c r="AQ48" s="764"/>
      <c r="AR48" s="764"/>
      <c r="AS48" s="765"/>
      <c r="AT48" s="1063"/>
      <c r="AU48" s="764"/>
      <c r="AV48" s="764"/>
      <c r="AW48" s="764"/>
      <c r="AX48" s="765"/>
    </row>
    <row r="49" spans="7:50" ht="14.25" customHeight="1" x14ac:dyDescent="0.25">
      <c r="G49" s="256"/>
      <c r="H49" s="980"/>
      <c r="I49" s="765"/>
      <c r="J49" s="979"/>
      <c r="K49" s="764"/>
      <c r="L49" s="764"/>
      <c r="M49" s="765"/>
      <c r="N49" s="980"/>
      <c r="O49" s="764"/>
      <c r="P49" s="764"/>
      <c r="Q49" s="764"/>
      <c r="R49" s="764"/>
      <c r="S49" s="764"/>
      <c r="T49" s="765"/>
      <c r="U49" s="977"/>
      <c r="V49" s="764"/>
      <c r="W49" s="764"/>
      <c r="X49" s="764"/>
      <c r="Y49" s="764"/>
      <c r="Z49" s="765"/>
      <c r="AA49" s="980"/>
      <c r="AB49" s="764"/>
      <c r="AC49" s="764"/>
      <c r="AD49" s="764"/>
      <c r="AE49" s="764"/>
      <c r="AF49" s="765"/>
      <c r="AG49" s="980"/>
      <c r="AH49" s="764"/>
      <c r="AI49" s="764"/>
      <c r="AJ49" s="764"/>
      <c r="AK49" s="764"/>
      <c r="AL49" s="764"/>
      <c r="AM49" s="765"/>
      <c r="AN49" s="983"/>
      <c r="AO49" s="764"/>
      <c r="AP49" s="764"/>
      <c r="AQ49" s="764"/>
      <c r="AR49" s="764"/>
      <c r="AS49" s="765"/>
      <c r="AT49" s="1063"/>
      <c r="AU49" s="764"/>
      <c r="AV49" s="764"/>
      <c r="AW49" s="764"/>
      <c r="AX49" s="765"/>
    </row>
    <row r="50" spans="7:50" ht="14.25" customHeight="1" x14ac:dyDescent="0.25">
      <c r="G50" s="256"/>
      <c r="H50" s="993"/>
      <c r="I50" s="765"/>
      <c r="J50" s="993"/>
      <c r="K50" s="764"/>
      <c r="L50" s="764"/>
      <c r="M50" s="765"/>
      <c r="N50" s="993"/>
      <c r="O50" s="764"/>
      <c r="P50" s="764"/>
      <c r="Q50" s="764"/>
      <c r="R50" s="764"/>
      <c r="S50" s="764"/>
      <c r="T50" s="765"/>
      <c r="U50" s="986"/>
      <c r="V50" s="764"/>
      <c r="W50" s="764"/>
      <c r="X50" s="764"/>
      <c r="Y50" s="764"/>
      <c r="Z50" s="765"/>
      <c r="AA50" s="993"/>
      <c r="AB50" s="764"/>
      <c r="AC50" s="764"/>
      <c r="AD50" s="764"/>
      <c r="AE50" s="764"/>
      <c r="AF50" s="765"/>
      <c r="AG50" s="993"/>
      <c r="AH50" s="764"/>
      <c r="AI50" s="764"/>
      <c r="AJ50" s="764"/>
      <c r="AK50" s="764"/>
      <c r="AL50" s="764"/>
      <c r="AM50" s="765"/>
      <c r="AN50" s="995"/>
      <c r="AO50" s="764"/>
      <c r="AP50" s="764"/>
      <c r="AQ50" s="764"/>
      <c r="AR50" s="764"/>
      <c r="AS50" s="765"/>
      <c r="AT50" s="1065"/>
      <c r="AU50" s="764"/>
      <c r="AV50" s="764"/>
      <c r="AW50" s="764"/>
      <c r="AX50" s="765"/>
    </row>
    <row r="51" spans="7:50" ht="14.25" customHeight="1" x14ac:dyDescent="0.25">
      <c r="G51" s="223"/>
      <c r="H51" s="1092" t="s">
        <v>1494</v>
      </c>
      <c r="I51" s="764"/>
      <c r="J51" s="764"/>
      <c r="K51" s="764"/>
      <c r="L51" s="764"/>
      <c r="M51" s="764"/>
      <c r="N51" s="764"/>
      <c r="O51" s="764"/>
      <c r="P51" s="764"/>
      <c r="Q51" s="764"/>
      <c r="R51" s="764"/>
      <c r="S51" s="764"/>
      <c r="T51" s="764"/>
      <c r="U51" s="764"/>
      <c r="V51" s="764"/>
      <c r="W51" s="764"/>
      <c r="X51" s="764"/>
      <c r="Y51" s="764"/>
      <c r="Z51" s="764"/>
      <c r="AA51" s="764"/>
      <c r="AB51" s="764"/>
      <c r="AC51" s="764"/>
      <c r="AD51" s="764"/>
      <c r="AE51" s="764"/>
      <c r="AF51" s="764"/>
      <c r="AG51" s="764"/>
      <c r="AH51" s="764"/>
      <c r="AI51" s="764"/>
      <c r="AJ51" s="764"/>
      <c r="AK51" s="764"/>
      <c r="AL51" s="764"/>
      <c r="AM51" s="764"/>
      <c r="AN51" s="764"/>
      <c r="AO51" s="764"/>
      <c r="AP51" s="764"/>
      <c r="AQ51" s="764"/>
      <c r="AR51" s="764"/>
      <c r="AS51" s="765"/>
      <c r="AT51" s="1134">
        <f>SUM(AT30:AT50)</f>
        <v>0</v>
      </c>
      <c r="AU51" s="764"/>
      <c r="AV51" s="764"/>
      <c r="AW51" s="764"/>
      <c r="AX51" s="765"/>
    </row>
    <row r="52" spans="7:50" ht="14.25" customHeight="1" x14ac:dyDescent="0.25">
      <c r="G52" s="223"/>
    </row>
    <row r="53" spans="7:50" ht="14.25" customHeight="1" x14ac:dyDescent="0.25">
      <c r="G53" s="223"/>
    </row>
    <row r="54" spans="7:50" ht="15" customHeight="1" x14ac:dyDescent="0.25">
      <c r="G54" s="223"/>
    </row>
    <row r="55" spans="7:50" ht="14.25" customHeight="1" x14ac:dyDescent="0.25">
      <c r="G55" s="223"/>
      <c r="H55" s="976" t="s">
        <v>1795</v>
      </c>
      <c r="I55" s="824"/>
      <c r="J55" s="824"/>
      <c r="K55" s="824"/>
      <c r="L55" s="824"/>
      <c r="M55" s="824"/>
      <c r="N55" s="824"/>
      <c r="O55" s="824"/>
      <c r="P55" s="824"/>
      <c r="Q55" s="824"/>
      <c r="R55" s="824"/>
      <c r="S55" s="824"/>
      <c r="T55" s="824"/>
      <c r="U55" s="824"/>
      <c r="V55" s="824"/>
      <c r="W55" s="824"/>
      <c r="X55" s="824"/>
      <c r="Y55" s="825"/>
      <c r="Z55" s="976" t="s">
        <v>1796</v>
      </c>
      <c r="AA55" s="824"/>
      <c r="AB55" s="824"/>
      <c r="AC55" s="824"/>
      <c r="AD55" s="824"/>
      <c r="AE55" s="824"/>
      <c r="AF55" s="824"/>
      <c r="AG55" s="824"/>
      <c r="AH55" s="824"/>
      <c r="AI55" s="824"/>
      <c r="AJ55" s="824"/>
      <c r="AK55" s="824"/>
      <c r="AL55" s="824"/>
      <c r="AM55" s="824"/>
      <c r="AN55" s="824"/>
      <c r="AO55" s="824"/>
      <c r="AP55" s="824"/>
      <c r="AQ55" s="825"/>
    </row>
    <row r="56" spans="7:50" ht="14.25" customHeight="1" x14ac:dyDescent="0.25">
      <c r="G56" s="223"/>
      <c r="H56" s="257" t="s">
        <v>796</v>
      </c>
      <c r="I56" s="258"/>
      <c r="J56" s="258"/>
      <c r="K56" s="258"/>
      <c r="L56" s="258"/>
      <c r="M56" s="258"/>
      <c r="N56" s="258"/>
      <c r="O56" s="258"/>
      <c r="P56" s="258"/>
      <c r="Q56" s="259"/>
      <c r="R56" s="257" t="s">
        <v>1511</v>
      </c>
      <c r="S56" s="258"/>
      <c r="T56" s="258"/>
      <c r="U56" s="259"/>
      <c r="V56" s="257" t="s">
        <v>1510</v>
      </c>
      <c r="W56" s="258"/>
      <c r="X56" s="258"/>
      <c r="Y56" s="259"/>
      <c r="Z56" s="257" t="s">
        <v>796</v>
      </c>
      <c r="AA56" s="258"/>
      <c r="AB56" s="258"/>
      <c r="AC56" s="258"/>
      <c r="AD56" s="258"/>
      <c r="AE56" s="258"/>
      <c r="AF56" s="258"/>
      <c r="AG56" s="258"/>
      <c r="AH56" s="258"/>
      <c r="AI56" s="259"/>
      <c r="AJ56" s="257" t="s">
        <v>1511</v>
      </c>
      <c r="AK56" s="258"/>
      <c r="AL56" s="258"/>
      <c r="AM56" s="259"/>
      <c r="AN56" s="257" t="s">
        <v>1510</v>
      </c>
      <c r="AO56" s="258"/>
      <c r="AP56" s="258"/>
      <c r="AQ56" s="259"/>
    </row>
    <row r="57" spans="7:50" ht="14.25" customHeight="1" x14ac:dyDescent="0.25">
      <c r="G57" s="223"/>
      <c r="H57" s="260"/>
      <c r="Q57" s="261"/>
      <c r="R57" s="260"/>
      <c r="U57" s="261"/>
      <c r="V57" s="260"/>
      <c r="Y57" s="261"/>
      <c r="Z57" s="260"/>
      <c r="AI57" s="261"/>
      <c r="AJ57" s="260"/>
      <c r="AM57" s="261"/>
      <c r="AN57" s="260"/>
      <c r="AQ57" s="261"/>
    </row>
    <row r="58" spans="7:50" ht="14.25" customHeight="1" x14ac:dyDescent="0.25">
      <c r="G58" s="223"/>
      <c r="H58" s="260"/>
      <c r="Q58" s="261"/>
      <c r="R58" s="260"/>
      <c r="U58" s="261"/>
      <c r="V58" s="260"/>
      <c r="Y58" s="261"/>
      <c r="Z58" s="260"/>
      <c r="AI58" s="261"/>
      <c r="AJ58" s="260"/>
      <c r="AM58" s="261"/>
      <c r="AN58" s="260"/>
      <c r="AQ58" s="261"/>
    </row>
    <row r="59" spans="7:50" ht="14.25" customHeight="1" x14ac:dyDescent="0.25">
      <c r="G59" s="223"/>
      <c r="H59" s="260"/>
      <c r="Q59" s="261"/>
      <c r="R59" s="260"/>
      <c r="U59" s="261"/>
      <c r="V59" s="260"/>
      <c r="Y59" s="261"/>
      <c r="Z59" s="260"/>
      <c r="AI59" s="261"/>
      <c r="AJ59" s="260"/>
      <c r="AM59" s="261"/>
      <c r="AN59" s="260"/>
      <c r="AQ59" s="261"/>
    </row>
    <row r="60" spans="7:50" ht="14.25" customHeight="1" x14ac:dyDescent="0.25">
      <c r="G60" s="223"/>
      <c r="H60" s="260"/>
      <c r="Q60" s="261"/>
      <c r="R60" s="260"/>
      <c r="U60" s="261"/>
      <c r="V60" s="260"/>
      <c r="Y60" s="261"/>
      <c r="Z60" s="260"/>
      <c r="AI60" s="261"/>
      <c r="AJ60" s="260"/>
      <c r="AM60" s="261"/>
      <c r="AN60" s="260"/>
      <c r="AQ60" s="261"/>
    </row>
    <row r="61" spans="7:50" ht="14.25" customHeight="1" x14ac:dyDescent="0.25">
      <c r="G61" s="223"/>
      <c r="H61" s="262"/>
      <c r="I61" s="263"/>
      <c r="J61" s="263"/>
      <c r="K61" s="263"/>
      <c r="L61" s="263"/>
      <c r="M61" s="263"/>
      <c r="N61" s="263"/>
      <c r="O61" s="263"/>
      <c r="P61" s="263"/>
      <c r="Q61" s="264"/>
      <c r="R61" s="262"/>
      <c r="S61" s="263"/>
      <c r="T61" s="263"/>
      <c r="U61" s="264"/>
      <c r="V61" s="262"/>
      <c r="W61" s="263"/>
      <c r="X61" s="263"/>
      <c r="Y61" s="264"/>
      <c r="Z61" s="262"/>
      <c r="AA61" s="263"/>
      <c r="AB61" s="263"/>
      <c r="AC61" s="263"/>
      <c r="AD61" s="263"/>
      <c r="AE61" s="263"/>
      <c r="AF61" s="263"/>
      <c r="AG61" s="263"/>
      <c r="AH61" s="263"/>
      <c r="AI61" s="264"/>
      <c r="AJ61" s="262"/>
      <c r="AK61" s="263"/>
      <c r="AL61" s="263"/>
      <c r="AM61" s="264"/>
      <c r="AN61" s="262"/>
      <c r="AO61" s="263"/>
      <c r="AP61" s="263"/>
      <c r="AQ61" s="264"/>
    </row>
    <row r="62" spans="7:50" ht="14.25" customHeight="1" x14ac:dyDescent="0.25">
      <c r="G62" s="223"/>
      <c r="AM62" s="265" t="s">
        <v>1797</v>
      </c>
      <c r="AN62" s="55" t="str">
        <f>'E-9-1'!U18</f>
        <v>E-9-1-1</v>
      </c>
    </row>
    <row r="63" spans="7:50" ht="14.25" customHeight="1" x14ac:dyDescent="0.25">
      <c r="G63" s="223"/>
    </row>
    <row r="64" spans="7:50" ht="14.25" customHeight="1" x14ac:dyDescent="0.25">
      <c r="G64" s="223"/>
      <c r="H64" s="223"/>
      <c r="I64" s="223"/>
      <c r="J64" s="223"/>
      <c r="K64" s="223"/>
      <c r="L64" s="223"/>
      <c r="M64" s="223"/>
      <c r="N64" s="223"/>
      <c r="O64" s="223"/>
      <c r="P64" s="223"/>
      <c r="Q64" s="223"/>
      <c r="R64" s="223"/>
      <c r="S64" s="223"/>
      <c r="T64" s="223"/>
      <c r="U64" s="223"/>
      <c r="V64" s="223"/>
      <c r="W64" s="223"/>
      <c r="X64" s="223"/>
    </row>
  </sheetData>
  <mergeCells count="216">
    <mergeCell ref="AT50:AX50"/>
    <mergeCell ref="AT28:AX29"/>
    <mergeCell ref="H35:I35"/>
    <mergeCell ref="H22:I23"/>
    <mergeCell ref="AA49:AF49"/>
    <mergeCell ref="N31:T31"/>
    <mergeCell ref="AN32:AS32"/>
    <mergeCell ref="AA36:AF36"/>
    <mergeCell ref="N40:T40"/>
    <mergeCell ref="AN41:AS41"/>
    <mergeCell ref="J43:M43"/>
    <mergeCell ref="AN47:AS47"/>
    <mergeCell ref="J33:M33"/>
    <mergeCell ref="H39:I39"/>
    <mergeCell ref="J42:M42"/>
    <mergeCell ref="AN43:AS43"/>
    <mergeCell ref="J23:P23"/>
    <mergeCell ref="X24:AD24"/>
    <mergeCell ref="AA39:AF39"/>
    <mergeCell ref="AA35:AF35"/>
    <mergeCell ref="AT49:AX49"/>
    <mergeCell ref="AA40:AF40"/>
    <mergeCell ref="AT32:AX32"/>
    <mergeCell ref="H24:I24"/>
    <mergeCell ref="B12:E12"/>
    <mergeCell ref="AG31:AM31"/>
    <mergeCell ref="H45:I45"/>
    <mergeCell ref="AA32:AF32"/>
    <mergeCell ref="AT34:AX34"/>
    <mergeCell ref="H37:I37"/>
    <mergeCell ref="AL24:AS24"/>
    <mergeCell ref="J30:M30"/>
    <mergeCell ref="U31:Z31"/>
    <mergeCell ref="U40:Z40"/>
    <mergeCell ref="Q23:W23"/>
    <mergeCell ref="AN34:AS34"/>
    <mergeCell ref="B14:E14"/>
    <mergeCell ref="AA38:AF38"/>
    <mergeCell ref="AT39:AX39"/>
    <mergeCell ref="N42:T42"/>
    <mergeCell ref="AN45:AS45"/>
    <mergeCell ref="AA37:AF37"/>
    <mergeCell ref="AN29:AS29"/>
    <mergeCell ref="B13:E13"/>
    <mergeCell ref="AG32:AM32"/>
    <mergeCell ref="J22:AX22"/>
    <mergeCell ref="AN36:AS36"/>
    <mergeCell ref="AT40:AX40"/>
    <mergeCell ref="B32:E32"/>
    <mergeCell ref="H33:I33"/>
    <mergeCell ref="H34:I34"/>
    <mergeCell ref="AG44:AM44"/>
    <mergeCell ref="U38:Z38"/>
    <mergeCell ref="B16:E16"/>
    <mergeCell ref="AG35:AM35"/>
    <mergeCell ref="B18:E18"/>
    <mergeCell ref="B20:E20"/>
    <mergeCell ref="AG30:AM30"/>
    <mergeCell ref="AA34:AF34"/>
    <mergeCell ref="AA33:AF33"/>
    <mergeCell ref="AE23:AK23"/>
    <mergeCell ref="N44:T44"/>
    <mergeCell ref="N50:T50"/>
    <mergeCell ref="H49:I49"/>
    <mergeCell ref="H47:I47"/>
    <mergeCell ref="J47:M47"/>
    <mergeCell ref="H36:I36"/>
    <mergeCell ref="N39:T39"/>
    <mergeCell ref="U39:Z39"/>
    <mergeCell ref="J44:M44"/>
    <mergeCell ref="U45:Z45"/>
    <mergeCell ref="J45:M45"/>
    <mergeCell ref="G7:AR7"/>
    <mergeCell ref="AG34:AM34"/>
    <mergeCell ref="N32:T32"/>
    <mergeCell ref="AA50:AF50"/>
    <mergeCell ref="N41:T41"/>
    <mergeCell ref="X23:AD23"/>
    <mergeCell ref="AA47:AF47"/>
    <mergeCell ref="J34:M34"/>
    <mergeCell ref="N43:T43"/>
    <mergeCell ref="J24:P24"/>
    <mergeCell ref="AL23:AS23"/>
    <mergeCell ref="J49:M49"/>
    <mergeCell ref="AA29:AF29"/>
    <mergeCell ref="N33:T33"/>
    <mergeCell ref="J36:M36"/>
    <mergeCell ref="J31:M31"/>
    <mergeCell ref="U32:Z32"/>
    <mergeCell ref="AE24:AK24"/>
    <mergeCell ref="G9:Z11"/>
    <mergeCell ref="AN33:AS33"/>
    <mergeCell ref="AN44:AS44"/>
    <mergeCell ref="H41:I41"/>
    <mergeCell ref="N30:T30"/>
    <mergeCell ref="H50:I50"/>
    <mergeCell ref="Z55:AQ55"/>
    <mergeCell ref="U46:Z46"/>
    <mergeCell ref="H48:I48"/>
    <mergeCell ref="AA44:AF44"/>
    <mergeCell ref="AG48:AM48"/>
    <mergeCell ref="AN49:AS49"/>
    <mergeCell ref="AG45:AM45"/>
    <mergeCell ref="AN35:AS35"/>
    <mergeCell ref="U48:Z48"/>
    <mergeCell ref="H38:I38"/>
    <mergeCell ref="AG47:AM47"/>
    <mergeCell ref="AA41:AF41"/>
    <mergeCell ref="AN46:AS46"/>
    <mergeCell ref="J48:M48"/>
    <mergeCell ref="AN39:AS39"/>
    <mergeCell ref="AA45:AF45"/>
    <mergeCell ref="AN50:AS50"/>
    <mergeCell ref="J50:M50"/>
    <mergeCell ref="U37:Z37"/>
    <mergeCell ref="AG39:AM39"/>
    <mergeCell ref="H44:I44"/>
    <mergeCell ref="N49:T49"/>
    <mergeCell ref="H51:AS51"/>
    <mergeCell ref="U50:Z50"/>
    <mergeCell ref="B6:E6"/>
    <mergeCell ref="U41:Z41"/>
    <mergeCell ref="N34:T34"/>
    <mergeCell ref="H43:I43"/>
    <mergeCell ref="B15:E15"/>
    <mergeCell ref="J46:M46"/>
    <mergeCell ref="J28:M29"/>
    <mergeCell ref="H31:I31"/>
    <mergeCell ref="U47:Z47"/>
    <mergeCell ref="H40:I40"/>
    <mergeCell ref="U43:Z43"/>
    <mergeCell ref="N36:T36"/>
    <mergeCell ref="N45:T45"/>
    <mergeCell ref="U33:Z33"/>
    <mergeCell ref="J38:M38"/>
    <mergeCell ref="J40:M40"/>
    <mergeCell ref="B17:E17"/>
    <mergeCell ref="H42:I42"/>
    <mergeCell ref="J35:M35"/>
    <mergeCell ref="B19:E19"/>
    <mergeCell ref="B34:E34"/>
    <mergeCell ref="B28:E28"/>
    <mergeCell ref="H30:I30"/>
    <mergeCell ref="B30:E30"/>
    <mergeCell ref="AA48:AF48"/>
    <mergeCell ref="AA30:AF30"/>
    <mergeCell ref="AG37:AM37"/>
    <mergeCell ref="N28:Z28"/>
    <mergeCell ref="AT24:AX24"/>
    <mergeCell ref="AT33:AX33"/>
    <mergeCell ref="AT35:AX35"/>
    <mergeCell ref="AT38:AX38"/>
    <mergeCell ref="AT41:AX41"/>
    <mergeCell ref="AT48:AX48"/>
    <mergeCell ref="AN31:AS31"/>
    <mergeCell ref="AT37:AX37"/>
    <mergeCell ref="AT42:AX42"/>
    <mergeCell ref="AG33:AM33"/>
    <mergeCell ref="AA31:AF31"/>
    <mergeCell ref="AG29:AM29"/>
    <mergeCell ref="U29:Z29"/>
    <mergeCell ref="AG42:AM42"/>
    <mergeCell ref="AG43:AM43"/>
    <mergeCell ref="U42:Z42"/>
    <mergeCell ref="N48:T48"/>
    <mergeCell ref="AT36:AX36"/>
    <mergeCell ref="AA43:AF43"/>
    <mergeCell ref="AG38:AM38"/>
    <mergeCell ref="B4:E4"/>
    <mergeCell ref="H46:I46"/>
    <mergeCell ref="H28:I29"/>
    <mergeCell ref="N35:T35"/>
    <mergeCell ref="J39:M39"/>
    <mergeCell ref="AN42:AS42"/>
    <mergeCell ref="AA46:AF46"/>
    <mergeCell ref="J37:M37"/>
    <mergeCell ref="AT30:AX30"/>
    <mergeCell ref="AG46:AM46"/>
    <mergeCell ref="AA28:AS28"/>
    <mergeCell ref="AG40:AM40"/>
    <mergeCell ref="H32:I32"/>
    <mergeCell ref="AN37:AS37"/>
    <mergeCell ref="U35:Z35"/>
    <mergeCell ref="AT44:AX44"/>
    <mergeCell ref="U44:Z44"/>
    <mergeCell ref="N46:T46"/>
    <mergeCell ref="J32:M32"/>
    <mergeCell ref="AT31:AX31"/>
    <mergeCell ref="U34:Z34"/>
    <mergeCell ref="AN30:AS30"/>
    <mergeCell ref="B8:E8"/>
    <mergeCell ref="U30:Z30"/>
    <mergeCell ref="AT51:AX51"/>
    <mergeCell ref="U49:Z49"/>
    <mergeCell ref="H55:Y55"/>
    <mergeCell ref="U36:Z36"/>
    <mergeCell ref="N29:T29"/>
    <mergeCell ref="AT45:AX45"/>
    <mergeCell ref="B10:E10"/>
    <mergeCell ref="N38:T38"/>
    <mergeCell ref="J41:M41"/>
    <mergeCell ref="AT23:AX23"/>
    <mergeCell ref="N47:T47"/>
    <mergeCell ref="AN48:AS48"/>
    <mergeCell ref="AG41:AM41"/>
    <mergeCell ref="Q24:W24"/>
    <mergeCell ref="AT47:AX47"/>
    <mergeCell ref="AG50:AM50"/>
    <mergeCell ref="N37:T37"/>
    <mergeCell ref="AN38:AS38"/>
    <mergeCell ref="AA42:AF42"/>
    <mergeCell ref="AT43:AX43"/>
    <mergeCell ref="AT46:AX46"/>
    <mergeCell ref="AG49:AM49"/>
    <mergeCell ref="AN40:AS40"/>
    <mergeCell ref="AG36:AM36"/>
  </mergeCells>
  <hyperlinks>
    <hyperlink ref="B4" location="PANDUAN!A1" display="PANDUAN" xr:uid="{00000000-0004-0000-B500-000000000000}"/>
    <hyperlink ref="B6" location="'EWS DIRECTORY'!A1" display="EWS DIRECTORY" xr:uid="{00000000-0004-0000-B500-000001000000}"/>
    <hyperlink ref="B8" location="'DATA PEMICU'!A1" display="DATA PEMICU" xr:uid="{00000000-0004-0000-B500-000002000000}"/>
    <hyperlink ref="B10" location="'DATA PENGUJI'!A1" display="DATA PENGUJI" xr:uid="{00000000-0004-0000-B500-000003000000}"/>
    <hyperlink ref="B12" location="'MAIN LEVEL'!A1" display="MAIN LEVEL" xr:uid="{00000000-0004-0000-B500-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1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600-000000000000}">
  <sheetPr codeName="Sheet403">
    <tabColor theme="4" tint="-0.249977111117893"/>
  </sheetPr>
  <dimension ref="A1:AT35"/>
  <sheetViews>
    <sheetView topLeftCell="B1"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46" width="3.6640625" customWidth="1"/>
  </cols>
  <sheetData>
    <row r="1" spans="2:46" ht="14.25" customHeight="1" x14ac:dyDescent="0.25">
      <c r="G1" s="110"/>
      <c r="H1" s="110"/>
      <c r="I1" s="110"/>
      <c r="J1" s="110"/>
      <c r="K1" s="110"/>
      <c r="L1" s="110"/>
      <c r="M1" s="110"/>
      <c r="N1" s="110"/>
      <c r="O1" s="110"/>
      <c r="P1" s="110"/>
      <c r="Q1" s="110"/>
      <c r="R1" s="110"/>
      <c r="S1" s="110"/>
      <c r="T1" s="110"/>
      <c r="U1" s="110"/>
      <c r="V1" s="110"/>
      <c r="W1" s="110"/>
      <c r="X1" s="110"/>
    </row>
    <row r="2" spans="2:46" ht="14.25" customHeight="1" x14ac:dyDescent="0.25">
      <c r="G2" s="55" t="s">
        <v>1674</v>
      </c>
      <c r="H2" s="55"/>
      <c r="I2" s="55"/>
      <c r="J2" s="55"/>
      <c r="K2" s="55"/>
      <c r="L2" s="55"/>
      <c r="M2" s="55"/>
      <c r="N2" s="55"/>
      <c r="AT2" s="443"/>
    </row>
    <row r="3" spans="2:46" ht="14.25" customHeight="1" x14ac:dyDescent="0.25">
      <c r="B3" s="111"/>
      <c r="C3" s="111"/>
      <c r="D3" s="111"/>
      <c r="E3" s="111"/>
      <c r="G3" s="55"/>
      <c r="H3" s="55"/>
      <c r="I3" s="55"/>
      <c r="J3" s="55"/>
      <c r="K3" s="55"/>
      <c r="L3" s="55"/>
      <c r="M3" s="55"/>
      <c r="N3" s="55"/>
      <c r="AT3" s="443"/>
    </row>
    <row r="4" spans="2:46" ht="14.25" customHeight="1" x14ac:dyDescent="0.25">
      <c r="B4" s="762" t="s">
        <v>79</v>
      </c>
      <c r="C4" s="761"/>
      <c r="D4" s="761"/>
      <c r="E4" s="761"/>
      <c r="G4" s="55"/>
      <c r="H4" s="55"/>
      <c r="I4" s="55"/>
      <c r="J4" s="55"/>
      <c r="K4" s="55"/>
      <c r="L4" s="55"/>
      <c r="M4" s="55"/>
      <c r="N4" s="55"/>
      <c r="AT4" s="443"/>
    </row>
    <row r="5" spans="2:46" ht="14.25" customHeight="1" x14ac:dyDescent="0.25">
      <c r="B5" s="111"/>
      <c r="C5" s="111"/>
      <c r="D5" s="111"/>
      <c r="E5" s="111"/>
      <c r="G5" s="55"/>
      <c r="H5" s="55"/>
      <c r="I5" s="55"/>
      <c r="J5" s="55"/>
      <c r="K5" s="55"/>
      <c r="L5" s="55"/>
      <c r="M5" s="55"/>
      <c r="N5" s="55"/>
      <c r="AT5" s="443"/>
    </row>
    <row r="6" spans="2:46" ht="14.25" customHeight="1" x14ac:dyDescent="0.25">
      <c r="B6" s="762" t="s">
        <v>87</v>
      </c>
      <c r="C6" s="761"/>
      <c r="D6" s="761"/>
      <c r="E6" s="761"/>
      <c r="G6" s="55"/>
      <c r="H6" s="55"/>
      <c r="I6" s="55"/>
      <c r="J6" s="55"/>
      <c r="K6" s="55"/>
      <c r="L6" s="55"/>
      <c r="M6" s="55"/>
      <c r="N6" s="55"/>
      <c r="AT6" s="443"/>
    </row>
    <row r="7" spans="2:46" ht="15" customHeight="1" x14ac:dyDescent="0.25">
      <c r="B7" s="111"/>
      <c r="C7" s="111"/>
      <c r="D7" s="111"/>
      <c r="E7" s="111"/>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443"/>
    </row>
    <row r="8" spans="2:46" ht="14.25" customHeight="1" x14ac:dyDescent="0.25">
      <c r="B8" s="762" t="s">
        <v>94</v>
      </c>
      <c r="C8" s="761"/>
      <c r="D8" s="761"/>
      <c r="E8" s="761"/>
      <c r="G8" s="55"/>
      <c r="H8" s="55"/>
      <c r="I8" s="55"/>
      <c r="J8" s="55"/>
      <c r="K8" s="55"/>
      <c r="L8" s="55"/>
      <c r="M8" s="55"/>
      <c r="N8" s="55"/>
      <c r="AT8" s="443"/>
    </row>
    <row r="9" spans="2:46" ht="14.25" customHeight="1" x14ac:dyDescent="0.25">
      <c r="B9" s="111"/>
      <c r="C9" s="111"/>
      <c r="D9" s="111"/>
      <c r="E9" s="111"/>
      <c r="G9" s="999" t="str">
        <f>"Rincian "&amp;'E-9'!G9&amp;" "&amp;'E-9-1'!M20</f>
        <v>Rincian Biaya Royalti Berdasarkan Analisis SPT dan Laporan Keuangan</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c r="AT12" s="443"/>
    </row>
    <row r="13" spans="2:46" ht="14.25" customHeight="1" x14ac:dyDescent="0.25">
      <c r="B13" s="962" t="str">
        <f>HYPERLINK("#'"&amp;'EWS DIRECTORY'!$J$179&amp;"'!A1",'EWS DIRECTORY'!$J$179)</f>
        <v>E-9</v>
      </c>
      <c r="C13" s="761"/>
      <c r="D13" s="761"/>
      <c r="E13" s="761"/>
      <c r="G13" s="55" t="s">
        <v>1680</v>
      </c>
      <c r="H13" s="55"/>
      <c r="I13" s="254"/>
      <c r="J13" s="254"/>
      <c r="K13" s="254"/>
      <c r="L13" s="254"/>
      <c r="M13" s="254"/>
      <c r="N13" s="254"/>
      <c r="AT13" s="443"/>
    </row>
    <row r="14" spans="2:46" ht="14.25" customHeight="1" x14ac:dyDescent="0.25">
      <c r="B14" s="931" t="str">
        <f>HYPERLINK("#'"&amp;'EWS DIRECTORY'!$J$180&amp;"'!A1",'EWS DIRECTORY'!$J$180)</f>
        <v>E-9-1</v>
      </c>
      <c r="C14" s="761"/>
      <c r="D14" s="761"/>
      <c r="E14" s="761"/>
      <c r="G14" s="55"/>
      <c r="H14" s="55"/>
      <c r="I14" s="254"/>
      <c r="J14" s="254"/>
      <c r="K14" s="254"/>
      <c r="L14" s="254"/>
      <c r="M14" s="254"/>
      <c r="N14" s="254"/>
      <c r="AT14" s="443"/>
    </row>
    <row r="15" spans="2:46" ht="14.25" customHeight="1" x14ac:dyDescent="0.25">
      <c r="B15" s="929" t="str">
        <f>HYPERLINK("#'"&amp;'EWS DIRECTORY'!$J$181&amp;"'!A1",'EWS DIRECTORY'!$J$181)</f>
        <v>E-9-1-1</v>
      </c>
      <c r="C15" s="761"/>
      <c r="D15" s="761"/>
      <c r="E15" s="761"/>
      <c r="G15" s="55"/>
      <c r="H15" s="55"/>
      <c r="I15" s="254"/>
      <c r="J15" s="254"/>
      <c r="K15" s="254"/>
      <c r="L15" s="254"/>
      <c r="M15" s="254"/>
      <c r="N15" s="254"/>
      <c r="AT15" s="443"/>
    </row>
    <row r="16" spans="2:46" ht="14.25" customHeight="1" x14ac:dyDescent="0.25">
      <c r="B16" s="927" t="str">
        <f>HYPERLINK("#'"&amp;'EWS DIRECTORY'!$J$182&amp;"'!A1",'EWS DIRECTORY'!$J$182)</f>
        <v>E-9-1-2</v>
      </c>
      <c r="C16" s="761"/>
      <c r="D16" s="761"/>
      <c r="E16" s="761"/>
      <c r="G16" s="55"/>
      <c r="H16" s="55"/>
      <c r="I16" s="254"/>
      <c r="J16" s="254"/>
      <c r="K16" s="254"/>
      <c r="L16" s="254"/>
      <c r="M16" s="254"/>
      <c r="N16" s="254"/>
      <c r="AT16" s="443"/>
    </row>
    <row r="17" spans="2:46" ht="14.25" customHeight="1" x14ac:dyDescent="0.25">
      <c r="B17" s="929" t="str">
        <f>HYPERLINK("#'"&amp;'EWS DIRECTORY'!$J$183&amp;"'!A1",'EWS DIRECTORY'!$J$183)</f>
        <v>E-9-1-3</v>
      </c>
      <c r="C17" s="761"/>
      <c r="D17" s="761"/>
      <c r="E17" s="761"/>
      <c r="G17" s="55" t="s">
        <v>1681</v>
      </c>
      <c r="H17" s="55"/>
      <c r="I17" s="55"/>
      <c r="J17" s="254"/>
      <c r="K17" s="254"/>
      <c r="L17" s="254"/>
      <c r="M17" s="254"/>
      <c r="N17" s="254"/>
      <c r="AT17" s="443"/>
    </row>
    <row r="18" spans="2:46" ht="14.25" customHeight="1" x14ac:dyDescent="0.25">
      <c r="B18" s="929" t="str">
        <f>HYPERLINK("#'"&amp;'EWS DIRECTORY'!$J$184&amp;"'!A1",'EWS DIRECTORY'!$J$184)</f>
        <v>E-9-1-4</v>
      </c>
      <c r="C18" s="761"/>
      <c r="D18" s="761"/>
      <c r="E18" s="761"/>
      <c r="G18" s="55" t="s">
        <v>1744</v>
      </c>
      <c r="H18" s="55"/>
      <c r="I18" s="55" t="s">
        <v>1744</v>
      </c>
      <c r="J18" s="254"/>
      <c r="K18" s="254"/>
      <c r="L18" s="254"/>
      <c r="M18" s="254"/>
      <c r="N18" s="254"/>
      <c r="AT18" s="443"/>
    </row>
    <row r="19" spans="2:46" ht="14.25" customHeight="1" x14ac:dyDescent="0.25">
      <c r="B19" s="929" t="str">
        <f>HYPERLINK("#'"&amp;'EWS DIRECTORY'!$J$185&amp;"'!A1",'EWS DIRECTORY'!$J$185)</f>
        <v>E-9-1-5</v>
      </c>
      <c r="C19" s="761"/>
      <c r="D19" s="761"/>
      <c r="E19" s="761"/>
      <c r="AT19" s="443"/>
    </row>
    <row r="20" spans="2:46" ht="14.25" customHeight="1" x14ac:dyDescent="0.25">
      <c r="B20" s="929" t="str">
        <f>HYPERLINK("#'"&amp;'EWS DIRECTORY'!$J$186&amp;"'!A1",'EWS DIRECTORY'!$J$186)</f>
        <v>E-9-1-6</v>
      </c>
      <c r="C20" s="761"/>
      <c r="D20" s="761"/>
      <c r="E20" s="761"/>
      <c r="G20" s="55" t="s">
        <v>1851</v>
      </c>
      <c r="AT20" s="443"/>
    </row>
    <row r="21" spans="2:46" ht="14.25" customHeight="1" x14ac:dyDescent="0.25">
      <c r="G21" s="55"/>
      <c r="AT21" s="443"/>
    </row>
    <row r="22" spans="2:46" ht="14.25" customHeight="1" x14ac:dyDescent="0.25">
      <c r="G22" s="55"/>
      <c r="H22" s="1086" t="s">
        <v>107</v>
      </c>
      <c r="I22" s="790"/>
      <c r="J22" s="1087" t="s">
        <v>1767</v>
      </c>
      <c r="K22" s="789"/>
      <c r="L22" s="1082" t="s">
        <v>1852</v>
      </c>
      <c r="M22" s="764"/>
      <c r="N22" s="764"/>
      <c r="O22" s="764"/>
      <c r="P22" s="764"/>
      <c r="Q22" s="764"/>
      <c r="R22" s="764"/>
      <c r="S22" s="764"/>
      <c r="T22" s="764"/>
      <c r="U22" s="765"/>
      <c r="V22" s="1083" t="s">
        <v>1853</v>
      </c>
      <c r="W22" s="764"/>
      <c r="X22" s="764"/>
      <c r="Y22" s="764"/>
      <c r="Z22" s="764"/>
      <c r="AA22" s="764"/>
      <c r="AB22" s="764"/>
      <c r="AC22" s="764"/>
      <c r="AD22" s="764"/>
      <c r="AE22" s="764"/>
      <c r="AF22" s="764"/>
      <c r="AG22" s="764"/>
      <c r="AH22" s="764"/>
      <c r="AI22" s="764"/>
      <c r="AJ22" s="764"/>
      <c r="AK22" s="764"/>
      <c r="AL22" s="764"/>
      <c r="AM22" s="764"/>
      <c r="AN22" s="765"/>
      <c r="AO22" s="1084" t="s">
        <v>1770</v>
      </c>
      <c r="AP22" s="764"/>
      <c r="AQ22" s="764"/>
      <c r="AR22" s="764"/>
      <c r="AS22" s="764"/>
      <c r="AT22" s="765"/>
    </row>
    <row r="23" spans="2:46" ht="15" customHeight="1" x14ac:dyDescent="0.25">
      <c r="G23" s="55"/>
      <c r="H23" s="1077">
        <v>1</v>
      </c>
      <c r="I23" s="765"/>
      <c r="J23" s="1081"/>
      <c r="K23" s="764"/>
      <c r="L23" s="1077"/>
      <c r="M23" s="764"/>
      <c r="N23" s="764"/>
      <c r="O23" s="764"/>
      <c r="P23" s="764"/>
      <c r="Q23" s="764"/>
      <c r="R23" s="764"/>
      <c r="S23" s="764"/>
      <c r="T23" s="764"/>
      <c r="U23" s="765"/>
      <c r="V23" s="1085"/>
      <c r="W23" s="764"/>
      <c r="X23" s="764"/>
      <c r="Y23" s="764"/>
      <c r="Z23" s="764"/>
      <c r="AA23" s="764"/>
      <c r="AB23" s="764"/>
      <c r="AC23" s="764"/>
      <c r="AD23" s="764"/>
      <c r="AE23" s="764"/>
      <c r="AF23" s="764"/>
      <c r="AG23" s="764"/>
      <c r="AH23" s="764"/>
      <c r="AI23" s="764"/>
      <c r="AJ23" s="764"/>
      <c r="AK23" s="764"/>
      <c r="AL23" s="764"/>
      <c r="AM23" s="764"/>
      <c r="AN23" s="765"/>
      <c r="AO23" s="1078"/>
      <c r="AP23" s="764"/>
      <c r="AQ23" s="764"/>
      <c r="AR23" s="764"/>
      <c r="AS23" s="764"/>
      <c r="AT23" s="765"/>
    </row>
    <row r="24" spans="2:46" ht="14.25" customHeight="1" x14ac:dyDescent="0.25">
      <c r="AT24" s="443"/>
    </row>
    <row r="25" spans="2:46" ht="14.25" customHeight="1" x14ac:dyDescent="0.25">
      <c r="AS25" s="443"/>
      <c r="AT25" s="443"/>
    </row>
    <row r="26" spans="2:46" ht="15" customHeight="1" x14ac:dyDescent="0.25">
      <c r="AS26" s="443"/>
      <c r="AT26" s="443"/>
    </row>
    <row r="27" spans="2:46" ht="15" customHeight="1" x14ac:dyDescent="0.25">
      <c r="H27" s="976" t="s">
        <v>1795</v>
      </c>
      <c r="I27" s="824"/>
      <c r="J27" s="824"/>
      <c r="K27" s="824"/>
      <c r="L27" s="824"/>
      <c r="M27" s="824"/>
      <c r="N27" s="824"/>
      <c r="O27" s="824"/>
      <c r="P27" s="824"/>
      <c r="Q27" s="824"/>
      <c r="R27" s="824"/>
      <c r="S27" s="824"/>
      <c r="T27" s="824"/>
      <c r="U27" s="824"/>
      <c r="V27" s="824"/>
      <c r="W27" s="824"/>
      <c r="X27" s="824"/>
      <c r="Y27" s="825"/>
      <c r="Z27" s="976" t="s">
        <v>1796</v>
      </c>
      <c r="AA27" s="824"/>
      <c r="AB27" s="824"/>
      <c r="AC27" s="824"/>
      <c r="AD27" s="824"/>
      <c r="AE27" s="824"/>
      <c r="AF27" s="824"/>
      <c r="AG27" s="824"/>
      <c r="AH27" s="824"/>
      <c r="AI27" s="824"/>
      <c r="AJ27" s="824"/>
      <c r="AK27" s="824"/>
      <c r="AL27" s="824"/>
      <c r="AM27" s="824"/>
      <c r="AN27" s="824"/>
      <c r="AO27" s="824"/>
      <c r="AP27" s="824"/>
      <c r="AQ27" s="825"/>
      <c r="AS27" s="443"/>
      <c r="AT27" s="443"/>
    </row>
    <row r="28" spans="2:46" ht="14.25" customHeight="1" x14ac:dyDescent="0.25">
      <c r="B28" s="760"/>
      <c r="C28" s="761"/>
      <c r="D28" s="761"/>
      <c r="E28" s="761"/>
      <c r="H28" s="257" t="s">
        <v>796</v>
      </c>
      <c r="I28" s="258"/>
      <c r="J28" s="258"/>
      <c r="K28" s="258"/>
      <c r="L28" s="258"/>
      <c r="M28" s="258"/>
      <c r="N28" s="258"/>
      <c r="O28" s="258"/>
      <c r="P28" s="258"/>
      <c r="Q28" s="259"/>
      <c r="R28" s="257" t="s">
        <v>1511</v>
      </c>
      <c r="S28" s="258"/>
      <c r="T28" s="258"/>
      <c r="U28" s="259"/>
      <c r="V28" s="257" t="s">
        <v>1510</v>
      </c>
      <c r="W28" s="258"/>
      <c r="X28" s="258"/>
      <c r="Y28" s="259"/>
      <c r="Z28" s="257" t="s">
        <v>796</v>
      </c>
      <c r="AA28" s="258"/>
      <c r="AB28" s="258"/>
      <c r="AC28" s="258"/>
      <c r="AD28" s="258"/>
      <c r="AE28" s="258"/>
      <c r="AF28" s="258"/>
      <c r="AG28" s="258"/>
      <c r="AH28" s="258"/>
      <c r="AI28" s="259"/>
      <c r="AJ28" s="257" t="s">
        <v>1511</v>
      </c>
      <c r="AK28" s="258"/>
      <c r="AL28" s="258"/>
      <c r="AM28" s="259"/>
      <c r="AN28" s="257" t="s">
        <v>1510</v>
      </c>
      <c r="AO28" s="258"/>
      <c r="AP28" s="258"/>
      <c r="AQ28" s="259"/>
      <c r="AS28" s="443"/>
      <c r="AT28" s="443"/>
    </row>
    <row r="29" spans="2:46" ht="14.25" customHeight="1" x14ac:dyDescent="0.25">
      <c r="H29" s="260"/>
      <c r="Q29" s="261"/>
      <c r="R29" s="260"/>
      <c r="U29" s="261"/>
      <c r="V29" s="260"/>
      <c r="Y29" s="261"/>
      <c r="Z29" s="260"/>
      <c r="AI29" s="261"/>
      <c r="AJ29" s="260"/>
      <c r="AM29" s="261"/>
      <c r="AN29" s="260"/>
      <c r="AQ29" s="261"/>
      <c r="AS29" s="443"/>
      <c r="AT29" s="443"/>
    </row>
    <row r="30" spans="2:46" ht="14.25" customHeight="1" x14ac:dyDescent="0.25">
      <c r="B30" s="760"/>
      <c r="C30" s="761"/>
      <c r="D30" s="761"/>
      <c r="E30" s="761"/>
      <c r="H30" s="260"/>
      <c r="Q30" s="261"/>
      <c r="R30" s="260"/>
      <c r="U30" s="261"/>
      <c r="V30" s="260"/>
      <c r="Y30" s="261"/>
      <c r="Z30" s="260"/>
      <c r="AI30" s="261"/>
      <c r="AJ30" s="260"/>
      <c r="AM30" s="261"/>
      <c r="AN30" s="260"/>
      <c r="AQ30" s="261"/>
      <c r="AS30" s="443"/>
      <c r="AT30" s="443"/>
    </row>
    <row r="31" spans="2:46" ht="14.25" customHeight="1" x14ac:dyDescent="0.25">
      <c r="H31" s="260"/>
      <c r="Q31" s="261"/>
      <c r="R31" s="260"/>
      <c r="U31" s="261"/>
      <c r="V31" s="260"/>
      <c r="Y31" s="261"/>
      <c r="Z31" s="260"/>
      <c r="AI31" s="261"/>
      <c r="AJ31" s="260"/>
      <c r="AM31" s="261"/>
      <c r="AN31" s="260"/>
      <c r="AQ31" s="261"/>
      <c r="AS31" s="443"/>
      <c r="AT31" s="443"/>
    </row>
    <row r="32" spans="2:46" ht="14.25" customHeight="1" x14ac:dyDescent="0.25">
      <c r="B32" s="760"/>
      <c r="C32" s="761"/>
      <c r="D32" s="761"/>
      <c r="E32" s="761"/>
      <c r="H32" s="260"/>
      <c r="Q32" s="261"/>
      <c r="R32" s="260"/>
      <c r="U32" s="261"/>
      <c r="V32" s="260"/>
      <c r="Y32" s="261"/>
      <c r="Z32" s="260"/>
      <c r="AI32" s="261"/>
      <c r="AJ32" s="260"/>
      <c r="AM32" s="261"/>
      <c r="AN32" s="260"/>
      <c r="AQ32" s="261"/>
      <c r="AS32" s="443"/>
      <c r="AT32" s="443"/>
    </row>
    <row r="33" spans="2:46" ht="14.25" customHeight="1" x14ac:dyDescent="0.25">
      <c r="H33" s="262"/>
      <c r="I33" s="263"/>
      <c r="J33" s="263"/>
      <c r="K33" s="263"/>
      <c r="L33" s="263"/>
      <c r="M33" s="263"/>
      <c r="N33" s="263"/>
      <c r="O33" s="263"/>
      <c r="P33" s="263"/>
      <c r="Q33" s="264"/>
      <c r="R33" s="262"/>
      <c r="S33" s="263"/>
      <c r="T33" s="263"/>
      <c r="U33" s="264"/>
      <c r="V33" s="262"/>
      <c r="W33" s="263"/>
      <c r="X33" s="263"/>
      <c r="Y33" s="264"/>
      <c r="Z33" s="262"/>
      <c r="AA33" s="263"/>
      <c r="AB33" s="263"/>
      <c r="AC33" s="263"/>
      <c r="AD33" s="263"/>
      <c r="AE33" s="263"/>
      <c r="AF33" s="263"/>
      <c r="AG33" s="263"/>
      <c r="AH33" s="263"/>
      <c r="AI33" s="264"/>
      <c r="AJ33" s="262"/>
      <c r="AK33" s="263"/>
      <c r="AL33" s="263"/>
      <c r="AM33" s="264"/>
      <c r="AN33" s="262"/>
      <c r="AO33" s="263"/>
      <c r="AP33" s="263"/>
      <c r="AQ33" s="264"/>
      <c r="AS33" s="443"/>
      <c r="AT33" s="443"/>
    </row>
    <row r="34" spans="2:46" ht="14.25" customHeight="1" x14ac:dyDescent="0.25">
      <c r="B34" s="760"/>
      <c r="C34" s="761"/>
      <c r="D34" s="761"/>
      <c r="E34" s="761"/>
      <c r="G34" s="223"/>
      <c r="AM34" s="265" t="s">
        <v>1797</v>
      </c>
      <c r="AN34" s="131" t="str">
        <f>'E-9-1'!U20</f>
        <v>E-9-1-2</v>
      </c>
      <c r="AS34" s="443"/>
      <c r="AT34" s="443"/>
    </row>
    <row r="35" spans="2:46" ht="14.25" customHeight="1" x14ac:dyDescent="0.25">
      <c r="G35" s="223"/>
      <c r="AS35" s="443"/>
      <c r="AT35" s="443"/>
    </row>
  </sheetData>
  <mergeCells count="31">
    <mergeCell ref="B6:E6"/>
    <mergeCell ref="B30:E30"/>
    <mergeCell ref="B15:E15"/>
    <mergeCell ref="B20:E20"/>
    <mergeCell ref="B13:E13"/>
    <mergeCell ref="B10:E10"/>
    <mergeCell ref="B28:E28"/>
    <mergeCell ref="B4:E4"/>
    <mergeCell ref="V22:AN22"/>
    <mergeCell ref="B16:E16"/>
    <mergeCell ref="AO22:AT22"/>
    <mergeCell ref="H27:Y27"/>
    <mergeCell ref="G7:AR7"/>
    <mergeCell ref="B18:E18"/>
    <mergeCell ref="B12:E12"/>
    <mergeCell ref="V23:AN23"/>
    <mergeCell ref="H22:I22"/>
    <mergeCell ref="J22:K22"/>
    <mergeCell ref="B14:E14"/>
    <mergeCell ref="B17:E17"/>
    <mergeCell ref="B8:E8"/>
    <mergeCell ref="L23:U23"/>
    <mergeCell ref="G9:Z11"/>
    <mergeCell ref="B34:E34"/>
    <mergeCell ref="AO23:AT23"/>
    <mergeCell ref="Z27:AQ27"/>
    <mergeCell ref="H23:I23"/>
    <mergeCell ref="B19:E19"/>
    <mergeCell ref="J23:K23"/>
    <mergeCell ref="B32:E32"/>
    <mergeCell ref="L22:U22"/>
  </mergeCells>
  <hyperlinks>
    <hyperlink ref="B4" location="PANDUAN!A1" display="PANDUAN" xr:uid="{00000000-0004-0000-B600-000000000000}"/>
    <hyperlink ref="B6" location="'EWS DIRECTORY'!A1" display="EWS DIRECTORY" xr:uid="{00000000-0004-0000-B600-000001000000}"/>
    <hyperlink ref="B8" location="'DATA PEMICU'!A1" display="DATA PEMICU" xr:uid="{00000000-0004-0000-B600-000002000000}"/>
    <hyperlink ref="B10" location="'DATA PENGUJI'!A1" display="DATA PENGUJI" xr:uid="{00000000-0004-0000-B600-000003000000}"/>
    <hyperlink ref="B12" location="'MAIN LEVEL'!A1" display="MAIN LEVEL" xr:uid="{00000000-0004-0000-B600-000004000000}"/>
  </hyperlinks>
  <pageMargins left="0.51181102362204722" right="0.15748031496062989" top="0.55118110236220474" bottom="0.55118110236220474" header="0" footer="0"/>
  <pageSetup paperSize="9" scale="60" orientation="landscape"/>
  <headerFooter>
    <oddFooter>&amp;Rhalaman &amp;P dari</oddFooter>
  </headerFooter>
</worksheet>
</file>

<file path=xl/worksheets/sheet1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700-000000000000}">
  <sheetPr codeName="Sheet404">
    <tabColor theme="4" tint="-0.249977111117893"/>
  </sheetPr>
  <dimension ref="A2:AX52"/>
  <sheetViews>
    <sheetView topLeftCell="B6" zoomScaleNormal="100" workbookViewId="0">
      <selection activeCell="AQ18" sqref="AQ18:AU18"/>
    </sheetView>
  </sheetViews>
  <sheetFormatPr defaultColWidth="3.5546875" defaultRowHeight="13.8" x14ac:dyDescent="0.25"/>
  <cols>
    <col min="1" max="1" width="3" style="110" hidden="1" customWidth="1"/>
    <col min="2" max="5" width="3.88671875" style="177" customWidth="1"/>
    <col min="6" max="6" width="3.88671875" style="110" customWidth="1"/>
    <col min="7" max="45" width="3.6640625" style="254" customWidth="1"/>
    <col min="46" max="46" width="4.44140625" style="254" customWidth="1"/>
    <col min="47" max="47" width="3.6640625" style="254" customWidth="1"/>
    <col min="48" max="48" width="3.5546875" style="254" customWidth="1"/>
    <col min="49" max="16384" width="3.5546875" style="254"/>
  </cols>
  <sheetData>
    <row r="2" spans="2:47" x14ac:dyDescent="0.25">
      <c r="G2" s="55" t="s">
        <v>1674</v>
      </c>
      <c r="H2" s="55"/>
      <c r="I2" s="55"/>
      <c r="J2" s="55"/>
      <c r="K2" s="55"/>
      <c r="L2" s="55"/>
      <c r="M2" s="55"/>
      <c r="N2" s="55"/>
      <c r="AT2" s="443"/>
      <c r="AU2" s="443"/>
    </row>
    <row r="3" spans="2:47" x14ac:dyDescent="0.25">
      <c r="B3" s="111"/>
      <c r="C3" s="111"/>
      <c r="D3" s="111"/>
      <c r="E3" s="111"/>
      <c r="G3" s="55"/>
      <c r="H3" s="55"/>
      <c r="I3" s="55"/>
      <c r="J3" s="55"/>
      <c r="K3" s="55"/>
      <c r="L3" s="55"/>
      <c r="M3" s="55"/>
      <c r="N3" s="55"/>
      <c r="AT3" s="443"/>
      <c r="AU3" s="443"/>
    </row>
    <row r="4" spans="2:47" x14ac:dyDescent="0.25">
      <c r="B4" s="762" t="s">
        <v>79</v>
      </c>
      <c r="C4" s="761"/>
      <c r="D4" s="761"/>
      <c r="E4" s="761"/>
      <c r="G4" s="55"/>
      <c r="H4" s="55"/>
      <c r="I4" s="55"/>
      <c r="J4" s="55"/>
      <c r="K4" s="55"/>
      <c r="L4" s="55"/>
      <c r="M4" s="55"/>
      <c r="N4" s="55"/>
      <c r="AT4" s="443"/>
      <c r="AU4" s="443"/>
    </row>
    <row r="5" spans="2:47" x14ac:dyDescent="0.25">
      <c r="B5" s="111"/>
      <c r="C5" s="111"/>
      <c r="D5" s="111"/>
      <c r="E5" s="111"/>
      <c r="G5" s="55"/>
      <c r="H5" s="55"/>
      <c r="I5" s="55"/>
      <c r="J5" s="55"/>
      <c r="K5" s="55"/>
      <c r="L5" s="55"/>
      <c r="M5" s="55"/>
      <c r="N5" s="55"/>
      <c r="AT5" s="443"/>
      <c r="AU5" s="443"/>
    </row>
    <row r="6" spans="2:47" x14ac:dyDescent="0.25">
      <c r="B6" s="762" t="s">
        <v>87</v>
      </c>
      <c r="C6" s="761"/>
      <c r="D6" s="761"/>
      <c r="E6" s="761"/>
      <c r="G6" s="55"/>
      <c r="H6" s="55"/>
      <c r="I6" s="55"/>
      <c r="J6" s="55"/>
      <c r="K6" s="55"/>
      <c r="L6" s="55"/>
      <c r="M6" s="55"/>
      <c r="N6" s="55"/>
      <c r="AT6" s="443"/>
      <c r="AU6" s="443"/>
    </row>
    <row r="7" spans="2:47" ht="15" customHeight="1" x14ac:dyDescent="0.25">
      <c r="B7" s="111"/>
      <c r="C7" s="111"/>
      <c r="D7" s="111"/>
      <c r="E7" s="111"/>
      <c r="G7" s="996" t="s">
        <v>1774</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c r="AI7" s="792"/>
      <c r="AJ7" s="792"/>
      <c r="AK7" s="792"/>
      <c r="AL7" s="792"/>
      <c r="AM7" s="792"/>
      <c r="AN7" s="792"/>
      <c r="AO7" s="792"/>
      <c r="AP7" s="792"/>
      <c r="AQ7" s="792"/>
      <c r="AR7" s="792"/>
      <c r="AS7" s="58"/>
      <c r="AT7" s="443"/>
      <c r="AU7" s="443"/>
    </row>
    <row r="8" spans="2:47" x14ac:dyDescent="0.25">
      <c r="B8" s="762" t="s">
        <v>94</v>
      </c>
      <c r="C8" s="761"/>
      <c r="D8" s="761"/>
      <c r="E8" s="761"/>
      <c r="G8" s="55"/>
      <c r="H8" s="55"/>
      <c r="I8" s="55"/>
      <c r="J8" s="55"/>
      <c r="K8" s="55"/>
      <c r="L8" s="55"/>
      <c r="M8" s="55"/>
      <c r="N8" s="55"/>
      <c r="AT8" s="443"/>
      <c r="AU8" s="443"/>
    </row>
    <row r="9" spans="2:47" x14ac:dyDescent="0.25">
      <c r="B9" s="111"/>
      <c r="C9" s="111"/>
      <c r="D9" s="111"/>
      <c r="E9" s="111"/>
      <c r="G9" s="999" t="str">
        <f>"Rincian "&amp;'E-9'!G9&amp;" "&amp;'E-9-1'!M22</f>
        <v>Rincian Biaya Royalti Berdasarkan pemeriksaan langsung terhadap bukti pendukung</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c r="AU9" s="443"/>
    </row>
    <row r="10" spans="2:47" x14ac:dyDescent="0.25">
      <c r="B10" s="762" t="s">
        <v>101</v>
      </c>
      <c r="C10" s="761"/>
      <c r="D10" s="761"/>
      <c r="E10" s="761"/>
      <c r="G10" s="1001"/>
      <c r="H10" s="792"/>
      <c r="I10" s="792"/>
      <c r="J10" s="792"/>
      <c r="K10" s="792"/>
      <c r="L10" s="792"/>
      <c r="M10" s="792"/>
      <c r="N10" s="792"/>
      <c r="O10" s="792"/>
      <c r="P10" s="792"/>
      <c r="Q10" s="792"/>
      <c r="R10" s="792"/>
      <c r="S10" s="792"/>
      <c r="T10" s="792"/>
      <c r="U10" s="792"/>
      <c r="V10" s="792"/>
      <c r="W10" s="792"/>
      <c r="X10" s="792"/>
      <c r="Y10" s="792"/>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c r="AU10" s="443"/>
    </row>
    <row r="11" spans="2:47"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c r="AU11" s="443"/>
    </row>
    <row r="12" spans="2:47" x14ac:dyDescent="0.25">
      <c r="B12" s="762" t="s">
        <v>106</v>
      </c>
      <c r="C12" s="761"/>
      <c r="D12" s="761"/>
      <c r="E12" s="761"/>
      <c r="AT12" s="443"/>
      <c r="AU12" s="443"/>
    </row>
    <row r="13" spans="2:47" x14ac:dyDescent="0.25">
      <c r="B13" s="962" t="str">
        <f>HYPERLINK("#'"&amp;'EWS DIRECTORY'!$J$179&amp;"'!A1",'EWS DIRECTORY'!$J$179)</f>
        <v>E-9</v>
      </c>
      <c r="C13" s="761"/>
      <c r="D13" s="761"/>
      <c r="E13" s="761"/>
      <c r="G13" s="55" t="s">
        <v>1680</v>
      </c>
      <c r="H13" s="55"/>
      <c r="AT13" s="443"/>
      <c r="AU13" s="443"/>
    </row>
    <row r="14" spans="2:47" x14ac:dyDescent="0.25">
      <c r="B14" s="931" t="str">
        <f>HYPERLINK("#'"&amp;'EWS DIRECTORY'!$J$180&amp;"'!A1",'EWS DIRECTORY'!$J$180)</f>
        <v>E-9-1</v>
      </c>
      <c r="C14" s="761"/>
      <c r="D14" s="761"/>
      <c r="E14" s="761"/>
      <c r="G14" s="55"/>
      <c r="H14" s="55"/>
      <c r="AT14" s="443"/>
      <c r="AU14" s="443"/>
    </row>
    <row r="15" spans="2:47" x14ac:dyDescent="0.25">
      <c r="B15" s="929" t="str">
        <f>HYPERLINK("#'"&amp;'EWS DIRECTORY'!$J$181&amp;"'!A1",'EWS DIRECTORY'!$J$181)</f>
        <v>E-9-1-1</v>
      </c>
      <c r="C15" s="761"/>
      <c r="D15" s="761"/>
      <c r="E15" s="761"/>
      <c r="G15" s="55"/>
      <c r="H15" s="55"/>
      <c r="AT15" s="443"/>
      <c r="AU15" s="443"/>
    </row>
    <row r="16" spans="2:47" x14ac:dyDescent="0.25">
      <c r="B16" s="929" t="str">
        <f>HYPERLINK("#'"&amp;'EWS DIRECTORY'!$J$182&amp;"'!A1",'EWS DIRECTORY'!$J$182)</f>
        <v>E-9-1-2</v>
      </c>
      <c r="C16" s="761"/>
      <c r="D16" s="761"/>
      <c r="E16" s="761"/>
      <c r="G16" s="55"/>
      <c r="H16" s="55"/>
      <c r="AT16" s="443"/>
      <c r="AU16" s="443"/>
    </row>
    <row r="17" spans="1:50" x14ac:dyDescent="0.25">
      <c r="B17" s="927" t="str">
        <f>HYPERLINK("#'"&amp;'EWS DIRECTORY'!$J$183&amp;"'!A1",'EWS DIRECTORY'!$J$183)</f>
        <v>E-9-1-3</v>
      </c>
      <c r="C17" s="761"/>
      <c r="D17" s="761"/>
      <c r="E17" s="761"/>
      <c r="G17" s="55" t="s">
        <v>1681</v>
      </c>
      <c r="H17" s="55"/>
      <c r="I17" s="55"/>
      <c r="AT17" s="443"/>
      <c r="AU17" s="443"/>
    </row>
    <row r="18" spans="1:50" x14ac:dyDescent="0.25">
      <c r="B18" s="929" t="str">
        <f>HYPERLINK("#'"&amp;'EWS DIRECTORY'!$J$184&amp;"'!A1",'EWS DIRECTORY'!$J$184)</f>
        <v>E-9-1-4</v>
      </c>
      <c r="C18" s="761"/>
      <c r="D18" s="761"/>
      <c r="E18" s="761"/>
      <c r="G18" s="55" t="s">
        <v>1744</v>
      </c>
      <c r="H18" s="55"/>
      <c r="I18" s="55" t="s">
        <v>1744</v>
      </c>
      <c r="AT18" s="443"/>
      <c r="AU18" s="443"/>
    </row>
    <row r="19" spans="1:50" x14ac:dyDescent="0.25">
      <c r="B19" s="929" t="str">
        <f>HYPERLINK("#'"&amp;'EWS DIRECTORY'!$J$185&amp;"'!A1",'EWS DIRECTORY'!$J$185)</f>
        <v>E-9-1-5</v>
      </c>
      <c r="C19" s="761"/>
      <c r="D19" s="761"/>
      <c r="E19" s="761"/>
      <c r="AT19" s="443"/>
      <c r="AU19" s="443"/>
    </row>
    <row r="20" spans="1:50" s="271" customFormat="1" x14ac:dyDescent="0.25">
      <c r="A20" s="110"/>
      <c r="B20" s="929" t="str">
        <f>HYPERLINK("#'"&amp;'EWS DIRECTORY'!$J$186&amp;"'!A1",'EWS DIRECTORY'!$J$186)</f>
        <v>E-9-1-6</v>
      </c>
      <c r="C20" s="896"/>
      <c r="D20" s="896"/>
      <c r="E20" s="896"/>
      <c r="F20" s="110"/>
      <c r="G20" s="55" t="s">
        <v>1851</v>
      </c>
      <c r="AT20" s="443"/>
      <c r="AU20" s="443"/>
    </row>
    <row r="21" spans="1:50" x14ac:dyDescent="0.25">
      <c r="G21" s="55"/>
      <c r="AT21" s="443"/>
      <c r="AU21" s="443"/>
    </row>
    <row r="22" spans="1:50" ht="15" customHeight="1" x14ac:dyDescent="0.25">
      <c r="G22" s="55"/>
      <c r="H22" s="990" t="s">
        <v>1445</v>
      </c>
      <c r="I22" s="790"/>
      <c r="J22" s="990" t="s">
        <v>1478</v>
      </c>
      <c r="K22" s="789"/>
      <c r="L22" s="789"/>
      <c r="M22" s="790"/>
      <c r="N22" s="994" t="s">
        <v>1792</v>
      </c>
      <c r="O22" s="764"/>
      <c r="P22" s="764"/>
      <c r="Q22" s="764"/>
      <c r="R22" s="764"/>
      <c r="S22" s="764"/>
      <c r="T22" s="764"/>
      <c r="U22" s="764"/>
      <c r="V22" s="764"/>
      <c r="W22" s="764"/>
      <c r="X22" s="764"/>
      <c r="Y22" s="764"/>
      <c r="Z22" s="765"/>
      <c r="AA22" s="994" t="s">
        <v>1793</v>
      </c>
      <c r="AB22" s="764"/>
      <c r="AC22" s="764"/>
      <c r="AD22" s="764"/>
      <c r="AE22" s="764"/>
      <c r="AF22" s="764"/>
      <c r="AG22" s="764"/>
      <c r="AH22" s="764"/>
      <c r="AI22" s="764"/>
      <c r="AJ22" s="764"/>
      <c r="AK22" s="764"/>
      <c r="AL22" s="764"/>
      <c r="AM22" s="764"/>
      <c r="AN22" s="764"/>
      <c r="AO22" s="764"/>
      <c r="AP22" s="764"/>
      <c r="AQ22" s="764"/>
      <c r="AR22" s="764"/>
      <c r="AS22" s="765"/>
      <c r="AT22" s="990" t="s">
        <v>1481</v>
      </c>
      <c r="AU22" s="789"/>
      <c r="AV22" s="789"/>
      <c r="AW22" s="789"/>
      <c r="AX22" s="790"/>
    </row>
    <row r="23" spans="1:50" x14ac:dyDescent="0.25">
      <c r="G23" s="55"/>
      <c r="H23" s="806"/>
      <c r="I23" s="807"/>
      <c r="J23" s="806"/>
      <c r="K23" s="794"/>
      <c r="L23" s="794"/>
      <c r="M23" s="807"/>
      <c r="N23" s="978" t="s">
        <v>796</v>
      </c>
      <c r="O23" s="764"/>
      <c r="P23" s="764"/>
      <c r="Q23" s="764"/>
      <c r="R23" s="764"/>
      <c r="S23" s="764"/>
      <c r="T23" s="765"/>
      <c r="U23" s="978" t="s">
        <v>1401</v>
      </c>
      <c r="V23" s="764"/>
      <c r="W23" s="764"/>
      <c r="X23" s="764"/>
      <c r="Y23" s="764"/>
      <c r="Z23" s="765"/>
      <c r="AA23" s="978" t="s">
        <v>796</v>
      </c>
      <c r="AB23" s="764"/>
      <c r="AC23" s="764"/>
      <c r="AD23" s="764"/>
      <c r="AE23" s="764"/>
      <c r="AF23" s="765"/>
      <c r="AG23" s="978" t="s">
        <v>1794</v>
      </c>
      <c r="AH23" s="764"/>
      <c r="AI23" s="764"/>
      <c r="AJ23" s="764"/>
      <c r="AK23" s="764"/>
      <c r="AL23" s="764"/>
      <c r="AM23" s="765"/>
      <c r="AN23" s="978" t="s">
        <v>1510</v>
      </c>
      <c r="AO23" s="764"/>
      <c r="AP23" s="764"/>
      <c r="AQ23" s="764"/>
      <c r="AR23" s="764"/>
      <c r="AS23" s="765"/>
      <c r="AT23" s="806"/>
      <c r="AU23" s="794"/>
      <c r="AV23" s="794"/>
      <c r="AW23" s="794"/>
      <c r="AX23" s="807"/>
    </row>
    <row r="24" spans="1:50" x14ac:dyDescent="0.25">
      <c r="H24" s="980"/>
      <c r="I24" s="765"/>
      <c r="J24" s="979"/>
      <c r="K24" s="764"/>
      <c r="L24" s="764"/>
      <c r="M24" s="765"/>
      <c r="N24" s="980"/>
      <c r="O24" s="764"/>
      <c r="P24" s="764"/>
      <c r="Q24" s="764"/>
      <c r="R24" s="764"/>
      <c r="S24" s="764"/>
      <c r="T24" s="765"/>
      <c r="U24" s="977"/>
      <c r="V24" s="764"/>
      <c r="W24" s="764"/>
      <c r="X24" s="764"/>
      <c r="Y24" s="764"/>
      <c r="Z24" s="765"/>
      <c r="AA24" s="980"/>
      <c r="AB24" s="764"/>
      <c r="AC24" s="764"/>
      <c r="AD24" s="764"/>
      <c r="AE24" s="764"/>
      <c r="AF24" s="765"/>
      <c r="AG24" s="980"/>
      <c r="AH24" s="764"/>
      <c r="AI24" s="764"/>
      <c r="AJ24" s="764"/>
      <c r="AK24" s="764"/>
      <c r="AL24" s="764"/>
      <c r="AM24" s="765"/>
      <c r="AN24" s="979"/>
      <c r="AO24" s="764"/>
      <c r="AP24" s="764"/>
      <c r="AQ24" s="764"/>
      <c r="AR24" s="764"/>
      <c r="AS24" s="765"/>
      <c r="AT24" s="1063"/>
      <c r="AU24" s="764"/>
      <c r="AV24" s="764"/>
      <c r="AW24" s="764"/>
      <c r="AX24" s="765"/>
    </row>
    <row r="25" spans="1:50" x14ac:dyDescent="0.25">
      <c r="H25" s="980"/>
      <c r="I25" s="765"/>
      <c r="J25" s="979"/>
      <c r="K25" s="764"/>
      <c r="L25" s="764"/>
      <c r="M25" s="765"/>
      <c r="N25" s="980"/>
      <c r="O25" s="764"/>
      <c r="P25" s="764"/>
      <c r="Q25" s="764"/>
      <c r="R25" s="764"/>
      <c r="S25" s="764"/>
      <c r="T25" s="765"/>
      <c r="U25" s="977"/>
      <c r="V25" s="764"/>
      <c r="W25" s="764"/>
      <c r="X25" s="764"/>
      <c r="Y25" s="764"/>
      <c r="Z25" s="765"/>
      <c r="AA25" s="980"/>
      <c r="AB25" s="764"/>
      <c r="AC25" s="764"/>
      <c r="AD25" s="764"/>
      <c r="AE25" s="764"/>
      <c r="AF25" s="765"/>
      <c r="AG25" s="980"/>
      <c r="AH25" s="764"/>
      <c r="AI25" s="764"/>
      <c r="AJ25" s="764"/>
      <c r="AK25" s="764"/>
      <c r="AL25" s="764"/>
      <c r="AM25" s="765"/>
      <c r="AN25" s="979"/>
      <c r="AO25" s="764"/>
      <c r="AP25" s="764"/>
      <c r="AQ25" s="764"/>
      <c r="AR25" s="764"/>
      <c r="AS25" s="765"/>
      <c r="AT25" s="1063"/>
      <c r="AU25" s="764"/>
      <c r="AV25" s="764"/>
      <c r="AW25" s="764"/>
      <c r="AX25" s="765"/>
    </row>
    <row r="26" spans="1:50" x14ac:dyDescent="0.25">
      <c r="H26" s="980"/>
      <c r="I26" s="765"/>
      <c r="J26" s="979"/>
      <c r="K26" s="764"/>
      <c r="L26" s="764"/>
      <c r="M26" s="765"/>
      <c r="N26" s="980"/>
      <c r="O26" s="764"/>
      <c r="P26" s="764"/>
      <c r="Q26" s="764"/>
      <c r="R26" s="764"/>
      <c r="S26" s="764"/>
      <c r="T26" s="765"/>
      <c r="U26" s="977"/>
      <c r="V26" s="764"/>
      <c r="W26" s="764"/>
      <c r="X26" s="764"/>
      <c r="Y26" s="764"/>
      <c r="Z26" s="765"/>
      <c r="AA26" s="980"/>
      <c r="AB26" s="764"/>
      <c r="AC26" s="764"/>
      <c r="AD26" s="764"/>
      <c r="AE26" s="764"/>
      <c r="AF26" s="765"/>
      <c r="AG26" s="980"/>
      <c r="AH26" s="764"/>
      <c r="AI26" s="764"/>
      <c r="AJ26" s="764"/>
      <c r="AK26" s="764"/>
      <c r="AL26" s="764"/>
      <c r="AM26" s="765"/>
      <c r="AN26" s="979"/>
      <c r="AO26" s="764"/>
      <c r="AP26" s="764"/>
      <c r="AQ26" s="764"/>
      <c r="AR26" s="764"/>
      <c r="AS26" s="765"/>
      <c r="AT26" s="1063"/>
      <c r="AU26" s="764"/>
      <c r="AV26" s="764"/>
      <c r="AW26" s="764"/>
      <c r="AX26" s="765"/>
    </row>
    <row r="27" spans="1:50" x14ac:dyDescent="0.25">
      <c r="H27" s="980"/>
      <c r="I27" s="765"/>
      <c r="J27" s="979"/>
      <c r="K27" s="764"/>
      <c r="L27" s="764"/>
      <c r="M27" s="765"/>
      <c r="N27" s="980"/>
      <c r="O27" s="764"/>
      <c r="P27" s="764"/>
      <c r="Q27" s="764"/>
      <c r="R27" s="764"/>
      <c r="S27" s="764"/>
      <c r="T27" s="765"/>
      <c r="U27" s="977"/>
      <c r="V27" s="764"/>
      <c r="W27" s="764"/>
      <c r="X27" s="764"/>
      <c r="Y27" s="764"/>
      <c r="Z27" s="765"/>
      <c r="AA27" s="980"/>
      <c r="AB27" s="764"/>
      <c r="AC27" s="764"/>
      <c r="AD27" s="764"/>
      <c r="AE27" s="764"/>
      <c r="AF27" s="765"/>
      <c r="AG27" s="980"/>
      <c r="AH27" s="764"/>
      <c r="AI27" s="764"/>
      <c r="AJ27" s="764"/>
      <c r="AK27" s="764"/>
      <c r="AL27" s="764"/>
      <c r="AM27" s="765"/>
      <c r="AN27" s="979"/>
      <c r="AO27" s="764"/>
      <c r="AP27" s="764"/>
      <c r="AQ27" s="764"/>
      <c r="AR27" s="764"/>
      <c r="AS27" s="765"/>
      <c r="AT27" s="1063"/>
      <c r="AU27" s="764"/>
      <c r="AV27" s="764"/>
      <c r="AW27" s="764"/>
      <c r="AX27" s="765"/>
    </row>
    <row r="28" spans="1:50" x14ac:dyDescent="0.25">
      <c r="B28" s="760"/>
      <c r="C28" s="761"/>
      <c r="D28" s="761"/>
      <c r="E28" s="761"/>
      <c r="H28" s="980"/>
      <c r="I28" s="765"/>
      <c r="J28" s="979"/>
      <c r="K28" s="764"/>
      <c r="L28" s="764"/>
      <c r="M28" s="765"/>
      <c r="N28" s="980"/>
      <c r="O28" s="764"/>
      <c r="P28" s="764"/>
      <c r="Q28" s="764"/>
      <c r="R28" s="764"/>
      <c r="S28" s="764"/>
      <c r="T28" s="765"/>
      <c r="U28" s="977"/>
      <c r="V28" s="764"/>
      <c r="W28" s="764"/>
      <c r="X28" s="764"/>
      <c r="Y28" s="764"/>
      <c r="Z28" s="765"/>
      <c r="AA28" s="980"/>
      <c r="AB28" s="764"/>
      <c r="AC28" s="764"/>
      <c r="AD28" s="764"/>
      <c r="AE28" s="764"/>
      <c r="AF28" s="765"/>
      <c r="AG28" s="980"/>
      <c r="AH28" s="764"/>
      <c r="AI28" s="764"/>
      <c r="AJ28" s="764"/>
      <c r="AK28" s="764"/>
      <c r="AL28" s="764"/>
      <c r="AM28" s="765"/>
      <c r="AN28" s="979"/>
      <c r="AO28" s="764"/>
      <c r="AP28" s="764"/>
      <c r="AQ28" s="764"/>
      <c r="AR28" s="764"/>
      <c r="AS28" s="765"/>
      <c r="AT28" s="1063"/>
      <c r="AU28" s="764"/>
      <c r="AV28" s="764"/>
      <c r="AW28" s="764"/>
      <c r="AX28" s="765"/>
    </row>
    <row r="29" spans="1:50" x14ac:dyDescent="0.25">
      <c r="H29" s="980"/>
      <c r="I29" s="765"/>
      <c r="J29" s="979"/>
      <c r="K29" s="764"/>
      <c r="L29" s="764"/>
      <c r="M29" s="765"/>
      <c r="N29" s="980"/>
      <c r="O29" s="764"/>
      <c r="P29" s="764"/>
      <c r="Q29" s="764"/>
      <c r="R29" s="764"/>
      <c r="S29" s="764"/>
      <c r="T29" s="765"/>
      <c r="U29" s="977"/>
      <c r="V29" s="764"/>
      <c r="W29" s="764"/>
      <c r="X29" s="764"/>
      <c r="Y29" s="764"/>
      <c r="Z29" s="765"/>
      <c r="AA29" s="980"/>
      <c r="AB29" s="764"/>
      <c r="AC29" s="764"/>
      <c r="AD29" s="764"/>
      <c r="AE29" s="764"/>
      <c r="AF29" s="765"/>
      <c r="AG29" s="980"/>
      <c r="AH29" s="764"/>
      <c r="AI29" s="764"/>
      <c r="AJ29" s="764"/>
      <c r="AK29" s="764"/>
      <c r="AL29" s="764"/>
      <c r="AM29" s="765"/>
      <c r="AN29" s="983"/>
      <c r="AO29" s="764"/>
      <c r="AP29" s="764"/>
      <c r="AQ29" s="764"/>
      <c r="AR29" s="764"/>
      <c r="AS29" s="765"/>
      <c r="AT29" s="1063"/>
      <c r="AU29" s="764"/>
      <c r="AV29" s="764"/>
      <c r="AW29" s="764"/>
      <c r="AX29" s="765"/>
    </row>
    <row r="30" spans="1:50" x14ac:dyDescent="0.25">
      <c r="B30" s="760"/>
      <c r="C30" s="761"/>
      <c r="D30" s="761"/>
      <c r="E30" s="761"/>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1:50" ht="1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1:50" x14ac:dyDescent="0.25">
      <c r="B32" s="760"/>
      <c r="C32" s="761"/>
      <c r="D32" s="761"/>
      <c r="E32" s="761"/>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2:50"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2:50" ht="15" customHeight="1" x14ac:dyDescent="0.25">
      <c r="B34" s="760"/>
      <c r="C34" s="761"/>
      <c r="D34" s="761"/>
      <c r="E34" s="761"/>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2:50" x14ac:dyDescent="0.25">
      <c r="B36" s="760"/>
      <c r="C36" s="761"/>
      <c r="D36" s="761"/>
      <c r="E36" s="761"/>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2:50" ht="14.4"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2:50" ht="14.4"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2:50" ht="14.4" customHeight="1" x14ac:dyDescent="0.25">
      <c r="G39" s="223"/>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2:50" x14ac:dyDescent="0.25">
      <c r="G40" s="223"/>
      <c r="H40" s="993"/>
      <c r="I40" s="765"/>
      <c r="J40" s="993"/>
      <c r="K40" s="764"/>
      <c r="L40" s="764"/>
      <c r="M40" s="765"/>
      <c r="N40" s="993"/>
      <c r="O40" s="764"/>
      <c r="P40" s="764"/>
      <c r="Q40" s="764"/>
      <c r="R40" s="764"/>
      <c r="S40" s="764"/>
      <c r="T40" s="765"/>
      <c r="U40" s="986"/>
      <c r="V40" s="764"/>
      <c r="W40" s="764"/>
      <c r="X40" s="764"/>
      <c r="Y40" s="764"/>
      <c r="Z40" s="765"/>
      <c r="AA40" s="993"/>
      <c r="AB40" s="764"/>
      <c r="AC40" s="764"/>
      <c r="AD40" s="764"/>
      <c r="AE40" s="764"/>
      <c r="AF40" s="765"/>
      <c r="AG40" s="993"/>
      <c r="AH40" s="764"/>
      <c r="AI40" s="764"/>
      <c r="AJ40" s="764"/>
      <c r="AK40" s="764"/>
      <c r="AL40" s="764"/>
      <c r="AM40" s="765"/>
      <c r="AN40" s="995"/>
      <c r="AO40" s="764"/>
      <c r="AP40" s="764"/>
      <c r="AQ40" s="764"/>
      <c r="AR40" s="764"/>
      <c r="AS40" s="765"/>
      <c r="AT40" s="1065"/>
      <c r="AU40" s="764"/>
      <c r="AV40" s="764"/>
      <c r="AW40" s="764"/>
      <c r="AX40" s="765"/>
    </row>
    <row r="41" spans="2:50" x14ac:dyDescent="0.25">
      <c r="G41" s="223"/>
      <c r="H41" s="1092" t="s">
        <v>1770</v>
      </c>
      <c r="I41" s="764"/>
      <c r="J41" s="764"/>
      <c r="K41" s="764"/>
      <c r="L41" s="764"/>
      <c r="M41" s="764"/>
      <c r="N41" s="764"/>
      <c r="O41" s="764"/>
      <c r="P41" s="764"/>
      <c r="Q41" s="764"/>
      <c r="R41" s="764"/>
      <c r="S41" s="764"/>
      <c r="T41" s="764"/>
      <c r="U41" s="764"/>
      <c r="V41" s="764"/>
      <c r="W41" s="764"/>
      <c r="X41" s="764"/>
      <c r="Y41" s="764"/>
      <c r="Z41" s="764"/>
      <c r="AA41" s="764"/>
      <c r="AB41" s="764"/>
      <c r="AC41" s="764"/>
      <c r="AD41" s="764"/>
      <c r="AE41" s="764"/>
      <c r="AF41" s="764"/>
      <c r="AG41" s="764"/>
      <c r="AH41" s="764"/>
      <c r="AI41" s="764"/>
      <c r="AJ41" s="764"/>
      <c r="AK41" s="764"/>
      <c r="AL41" s="764"/>
      <c r="AM41" s="764"/>
      <c r="AN41" s="764"/>
      <c r="AO41" s="764"/>
      <c r="AP41" s="764"/>
      <c r="AQ41" s="764"/>
      <c r="AR41" s="764"/>
      <c r="AS41" s="765"/>
      <c r="AT41" s="1134">
        <f>SUM(AT24:AX40)</f>
        <v>0</v>
      </c>
      <c r="AU41" s="764"/>
      <c r="AV41" s="764"/>
      <c r="AW41" s="764"/>
      <c r="AX41" s="765"/>
    </row>
    <row r="42" spans="2:50" x14ac:dyDescent="0.25">
      <c r="G42" s="223"/>
      <c r="AS42" s="443"/>
      <c r="AT42" s="443"/>
    </row>
    <row r="43" spans="2:50" x14ac:dyDescent="0.25">
      <c r="G43" s="223"/>
      <c r="AS43" s="443"/>
      <c r="AT43" s="443"/>
      <c r="AU43" s="443"/>
    </row>
    <row r="44" spans="2:50" x14ac:dyDescent="0.25">
      <c r="H44" s="976" t="s">
        <v>1795</v>
      </c>
      <c r="I44" s="824"/>
      <c r="J44" s="824"/>
      <c r="K44" s="824"/>
      <c r="L44" s="824"/>
      <c r="M44" s="824"/>
      <c r="N44" s="824"/>
      <c r="O44" s="824"/>
      <c r="P44" s="824"/>
      <c r="Q44" s="824"/>
      <c r="R44" s="824"/>
      <c r="S44" s="824"/>
      <c r="T44" s="824"/>
      <c r="U44" s="824"/>
      <c r="V44" s="824"/>
      <c r="W44" s="824"/>
      <c r="X44" s="824"/>
      <c r="Y44" s="825"/>
      <c r="Z44" s="976" t="s">
        <v>1796</v>
      </c>
      <c r="AA44" s="824"/>
      <c r="AB44" s="824"/>
      <c r="AC44" s="824"/>
      <c r="AD44" s="824"/>
      <c r="AE44" s="824"/>
      <c r="AF44" s="824"/>
      <c r="AG44" s="824"/>
      <c r="AH44" s="824"/>
      <c r="AI44" s="824"/>
      <c r="AJ44" s="824"/>
      <c r="AK44" s="824"/>
      <c r="AL44" s="824"/>
      <c r="AM44" s="824"/>
      <c r="AN44" s="824"/>
      <c r="AO44" s="824"/>
      <c r="AP44" s="824"/>
      <c r="AQ44" s="825"/>
      <c r="AS44" s="443"/>
      <c r="AT44" s="443"/>
      <c r="AU44" s="443"/>
    </row>
    <row r="45" spans="2:50" x14ac:dyDescent="0.25">
      <c r="H45" s="257" t="s">
        <v>796</v>
      </c>
      <c r="I45" s="258"/>
      <c r="J45" s="258"/>
      <c r="K45" s="258"/>
      <c r="L45" s="258"/>
      <c r="M45" s="258"/>
      <c r="N45" s="258"/>
      <c r="O45" s="258"/>
      <c r="P45" s="258"/>
      <c r="Q45" s="259"/>
      <c r="R45" s="257" t="s">
        <v>1511</v>
      </c>
      <c r="S45" s="258"/>
      <c r="T45" s="258"/>
      <c r="U45" s="259"/>
      <c r="V45" s="257" t="s">
        <v>1510</v>
      </c>
      <c r="W45" s="258"/>
      <c r="X45" s="258"/>
      <c r="Y45" s="259"/>
      <c r="Z45" s="257" t="s">
        <v>796</v>
      </c>
      <c r="AA45" s="258"/>
      <c r="AB45" s="258"/>
      <c r="AC45" s="258"/>
      <c r="AD45" s="258"/>
      <c r="AE45" s="258"/>
      <c r="AF45" s="258"/>
      <c r="AG45" s="258"/>
      <c r="AH45" s="258"/>
      <c r="AI45" s="259"/>
      <c r="AJ45" s="257" t="s">
        <v>1511</v>
      </c>
      <c r="AK45" s="258"/>
      <c r="AL45" s="258"/>
      <c r="AM45" s="259"/>
      <c r="AN45" s="257" t="s">
        <v>1510</v>
      </c>
      <c r="AO45" s="258"/>
      <c r="AP45" s="258"/>
      <c r="AQ45" s="259"/>
      <c r="AS45" s="443"/>
      <c r="AT45" s="443"/>
      <c r="AU45" s="443"/>
    </row>
    <row r="46" spans="2:50" x14ac:dyDescent="0.25">
      <c r="H46" s="260"/>
      <c r="Q46" s="261"/>
      <c r="R46" s="260"/>
      <c r="U46" s="261"/>
      <c r="V46" s="260"/>
      <c r="Y46" s="261"/>
      <c r="Z46" s="260"/>
      <c r="AI46" s="261"/>
      <c r="AJ46" s="260"/>
      <c r="AM46" s="261"/>
      <c r="AN46" s="260"/>
      <c r="AQ46" s="261"/>
      <c r="AS46" s="443"/>
      <c r="AT46" s="443"/>
      <c r="AU46" s="443"/>
    </row>
    <row r="47" spans="2:50" x14ac:dyDescent="0.25">
      <c r="H47" s="260"/>
      <c r="Q47" s="261"/>
      <c r="R47" s="260"/>
      <c r="U47" s="261"/>
      <c r="V47" s="260"/>
      <c r="Y47" s="261"/>
      <c r="Z47" s="260"/>
      <c r="AI47" s="261"/>
      <c r="AJ47" s="260"/>
      <c r="AM47" s="261"/>
      <c r="AN47" s="260"/>
      <c r="AQ47" s="261"/>
      <c r="AS47" s="443"/>
      <c r="AT47" s="443"/>
      <c r="AU47" s="443"/>
    </row>
    <row r="48" spans="2:50" ht="15" customHeight="1" x14ac:dyDescent="0.25">
      <c r="H48" s="260"/>
      <c r="Q48" s="261"/>
      <c r="R48" s="260"/>
      <c r="U48" s="261"/>
      <c r="V48" s="260"/>
      <c r="Y48" s="261"/>
      <c r="Z48" s="260"/>
      <c r="AI48" s="261"/>
      <c r="AJ48" s="260"/>
      <c r="AM48" s="261"/>
      <c r="AN48" s="260"/>
      <c r="AQ48" s="261"/>
      <c r="AS48" s="443"/>
      <c r="AT48" s="443"/>
      <c r="AU48" s="443"/>
    </row>
    <row r="49" spans="8:47" x14ac:dyDescent="0.25">
      <c r="H49" s="260"/>
      <c r="Q49" s="261"/>
      <c r="R49" s="260"/>
      <c r="U49" s="261"/>
      <c r="V49" s="260"/>
      <c r="Y49" s="261"/>
      <c r="Z49" s="260"/>
      <c r="AI49" s="261"/>
      <c r="AJ49" s="260"/>
      <c r="AM49" s="261"/>
      <c r="AN49" s="260"/>
      <c r="AQ49" s="261"/>
      <c r="AS49" s="443"/>
      <c r="AT49" s="443"/>
      <c r="AU49" s="443"/>
    </row>
    <row r="50" spans="8:47" x14ac:dyDescent="0.25">
      <c r="H50" s="262"/>
      <c r="I50" s="263"/>
      <c r="J50" s="263"/>
      <c r="K50" s="263"/>
      <c r="L50" s="263"/>
      <c r="M50" s="263"/>
      <c r="N50" s="263"/>
      <c r="O50" s="263"/>
      <c r="P50" s="263"/>
      <c r="Q50" s="264"/>
      <c r="R50" s="262"/>
      <c r="S50" s="263"/>
      <c r="T50" s="263"/>
      <c r="U50" s="264"/>
      <c r="V50" s="262"/>
      <c r="W50" s="263"/>
      <c r="X50" s="263"/>
      <c r="Y50" s="264"/>
      <c r="Z50" s="262"/>
      <c r="AA50" s="263"/>
      <c r="AB50" s="263"/>
      <c r="AC50" s="263"/>
      <c r="AD50" s="263"/>
      <c r="AE50" s="263"/>
      <c r="AF50" s="263"/>
      <c r="AG50" s="263"/>
      <c r="AH50" s="263"/>
      <c r="AI50" s="264"/>
      <c r="AJ50" s="262"/>
      <c r="AK50" s="263"/>
      <c r="AL50" s="263"/>
      <c r="AM50" s="264"/>
      <c r="AN50" s="262"/>
      <c r="AO50" s="263"/>
      <c r="AP50" s="263"/>
      <c r="AQ50" s="264"/>
      <c r="AS50" s="443"/>
      <c r="AT50" s="443"/>
      <c r="AU50" s="443"/>
    </row>
    <row r="51" spans="8:47" x14ac:dyDescent="0.25">
      <c r="AM51" s="265" t="s">
        <v>1797</v>
      </c>
      <c r="AN51" s="131" t="str">
        <f>'E-9-1'!U22</f>
        <v>E-9-1-3</v>
      </c>
      <c r="AS51" s="443"/>
      <c r="AT51" s="443"/>
    </row>
    <row r="52" spans="8:47" x14ac:dyDescent="0.25">
      <c r="AS52" s="443"/>
      <c r="AT52" s="443"/>
    </row>
  </sheetData>
  <mergeCells count="170">
    <mergeCell ref="AG38:AM38"/>
    <mergeCell ref="J28:M28"/>
    <mergeCell ref="U29:Z29"/>
    <mergeCell ref="AT35:AX35"/>
    <mergeCell ref="U38:Z38"/>
    <mergeCell ref="AN29:AS29"/>
    <mergeCell ref="AA33:AF33"/>
    <mergeCell ref="H35:I35"/>
    <mergeCell ref="N31:T31"/>
    <mergeCell ref="AN32:AS32"/>
    <mergeCell ref="G9:Z11"/>
    <mergeCell ref="U25:Z25"/>
    <mergeCell ref="AA26:AF26"/>
    <mergeCell ref="N30:T30"/>
    <mergeCell ref="AN31:AS31"/>
    <mergeCell ref="AG33:AM33"/>
    <mergeCell ref="H37:I37"/>
    <mergeCell ref="J30:M30"/>
    <mergeCell ref="AN23:AS23"/>
    <mergeCell ref="N22:Z22"/>
    <mergeCell ref="J33:M33"/>
    <mergeCell ref="AA35:AF35"/>
    <mergeCell ref="N26:T26"/>
    <mergeCell ref="AN27:AS27"/>
    <mergeCell ref="AA31:AF31"/>
    <mergeCell ref="AG29:AM29"/>
    <mergeCell ref="AG40:AM40"/>
    <mergeCell ref="H27:I27"/>
    <mergeCell ref="U37:Z37"/>
    <mergeCell ref="AG30:AM30"/>
    <mergeCell ref="AG39:AM39"/>
    <mergeCell ref="AA34:AF34"/>
    <mergeCell ref="N27:T27"/>
    <mergeCell ref="AT31:AX31"/>
    <mergeCell ref="N40:T40"/>
    <mergeCell ref="AT38:AX38"/>
    <mergeCell ref="H36:I36"/>
    <mergeCell ref="J36:M36"/>
    <mergeCell ref="AN35:AS35"/>
    <mergeCell ref="AA36:AF36"/>
    <mergeCell ref="AT34:AX34"/>
    <mergeCell ref="AG31:AM31"/>
    <mergeCell ref="AA32:AF32"/>
    <mergeCell ref="N32:T32"/>
    <mergeCell ref="AG34:AM34"/>
    <mergeCell ref="J34:M34"/>
    <mergeCell ref="H28:I28"/>
    <mergeCell ref="J27:M27"/>
    <mergeCell ref="AA29:AF29"/>
    <mergeCell ref="N33:T33"/>
    <mergeCell ref="H44:Y44"/>
    <mergeCell ref="B28:E28"/>
    <mergeCell ref="J25:M25"/>
    <mergeCell ref="AA39:AF39"/>
    <mergeCell ref="H30:I30"/>
    <mergeCell ref="AN26:AS26"/>
    <mergeCell ref="AA30:AF30"/>
    <mergeCell ref="AT41:AX41"/>
    <mergeCell ref="H41:AS41"/>
    <mergeCell ref="U34:Z34"/>
    <mergeCell ref="AN30:AS30"/>
    <mergeCell ref="AG35:AM35"/>
    <mergeCell ref="U31:Z31"/>
    <mergeCell ref="H32:I32"/>
    <mergeCell ref="AN28:AS28"/>
    <mergeCell ref="U26:Z26"/>
    <mergeCell ref="AN37:AS37"/>
    <mergeCell ref="U35:Z35"/>
    <mergeCell ref="B32:E32"/>
    <mergeCell ref="H25:I25"/>
    <mergeCell ref="AA25:AF25"/>
    <mergeCell ref="AT40:AX40"/>
    <mergeCell ref="AG28:AM28"/>
    <mergeCell ref="AG37:AM37"/>
    <mergeCell ref="H40:I40"/>
    <mergeCell ref="AG24:AM24"/>
    <mergeCell ref="N36:T36"/>
    <mergeCell ref="U24:Z24"/>
    <mergeCell ref="U33:Z33"/>
    <mergeCell ref="AG26:AM26"/>
    <mergeCell ref="AT32:AX32"/>
    <mergeCell ref="J38:M38"/>
    <mergeCell ref="AT29:AX29"/>
    <mergeCell ref="AN39:AS39"/>
    <mergeCell ref="U40:Z40"/>
    <mergeCell ref="AN34:AS34"/>
    <mergeCell ref="AA38:AF38"/>
    <mergeCell ref="AG32:AM32"/>
    <mergeCell ref="AN36:AS36"/>
    <mergeCell ref="AA27:AF27"/>
    <mergeCell ref="AA40:AF40"/>
    <mergeCell ref="H38:I38"/>
    <mergeCell ref="U28:Z28"/>
    <mergeCell ref="AT27:AX27"/>
    <mergeCell ref="N24:T24"/>
    <mergeCell ref="H29:I29"/>
    <mergeCell ref="AT25:AX25"/>
    <mergeCell ref="AT37:AX37"/>
    <mergeCell ref="B4:E4"/>
    <mergeCell ref="J39:M39"/>
    <mergeCell ref="N35:T35"/>
    <mergeCell ref="AA22:AS22"/>
    <mergeCell ref="J29:M29"/>
    <mergeCell ref="N25:T25"/>
    <mergeCell ref="J37:M37"/>
    <mergeCell ref="B8:E8"/>
    <mergeCell ref="J22:M23"/>
    <mergeCell ref="H34:I34"/>
    <mergeCell ref="B6:E6"/>
    <mergeCell ref="N34:T34"/>
    <mergeCell ref="B15:E15"/>
    <mergeCell ref="H31:I31"/>
    <mergeCell ref="H22:I23"/>
    <mergeCell ref="AA23:AF23"/>
    <mergeCell ref="B30:E30"/>
    <mergeCell ref="G7:AR7"/>
    <mergeCell ref="AG25:AM25"/>
    <mergeCell ref="B18:E18"/>
    <mergeCell ref="U23:Z23"/>
    <mergeCell ref="AN25:AS25"/>
    <mergeCell ref="J31:M31"/>
    <mergeCell ref="U32:Z32"/>
    <mergeCell ref="B10:E10"/>
    <mergeCell ref="N38:T38"/>
    <mergeCell ref="H26:I26"/>
    <mergeCell ref="B20:E20"/>
    <mergeCell ref="AT26:AX26"/>
    <mergeCell ref="B12:E12"/>
    <mergeCell ref="B14:E14"/>
    <mergeCell ref="Z44:AQ44"/>
    <mergeCell ref="N37:T37"/>
    <mergeCell ref="AN38:AS38"/>
    <mergeCell ref="J40:M40"/>
    <mergeCell ref="N29:T29"/>
    <mergeCell ref="J24:M24"/>
    <mergeCell ref="AN40:AS40"/>
    <mergeCell ref="B17:E17"/>
    <mergeCell ref="AG36:AM36"/>
    <mergeCell ref="N23:T23"/>
    <mergeCell ref="AN24:AS24"/>
    <mergeCell ref="J26:M26"/>
    <mergeCell ref="AA28:AF28"/>
    <mergeCell ref="AN33:AS33"/>
    <mergeCell ref="J35:M35"/>
    <mergeCell ref="B19:E19"/>
    <mergeCell ref="B34:E34"/>
    <mergeCell ref="AT39:AX39"/>
    <mergeCell ref="AT36:AX36"/>
    <mergeCell ref="B13:E13"/>
    <mergeCell ref="N28:T28"/>
    <mergeCell ref="AG23:AM23"/>
    <mergeCell ref="B16:E16"/>
    <mergeCell ref="AT24:AX24"/>
    <mergeCell ref="AT30:AX30"/>
    <mergeCell ref="J32:M32"/>
    <mergeCell ref="AG27:AM27"/>
    <mergeCell ref="U30:Z30"/>
    <mergeCell ref="N39:T39"/>
    <mergeCell ref="H24:I24"/>
    <mergeCell ref="H33:I33"/>
    <mergeCell ref="U27:Z27"/>
    <mergeCell ref="U36:Z36"/>
    <mergeCell ref="AA37:AF37"/>
    <mergeCell ref="AA24:AF24"/>
    <mergeCell ref="AT28:AX28"/>
    <mergeCell ref="AT22:AX23"/>
    <mergeCell ref="B36:E36"/>
    <mergeCell ref="H39:I39"/>
    <mergeCell ref="AT33:AX33"/>
    <mergeCell ref="U39:Z39"/>
  </mergeCells>
  <hyperlinks>
    <hyperlink ref="B4" location="PANDUAN!A1" display="PANDUAN" xr:uid="{00000000-0004-0000-B700-000000000000}"/>
    <hyperlink ref="B6" location="'EWS DIRECTORY'!A1" display="EWS DIRECTORY" xr:uid="{00000000-0004-0000-B700-000001000000}"/>
    <hyperlink ref="B8" location="'DATA PEMICU'!A1" display="DATA PEMICU" xr:uid="{00000000-0004-0000-B700-000002000000}"/>
    <hyperlink ref="B10" location="'DATA PENGUJI'!A1" display="DATA PENGUJI" xr:uid="{00000000-0004-0000-B700-000003000000}"/>
    <hyperlink ref="B12" location="'MAIN LEVEL'!A1" display="MAIN LEVEL" xr:uid="{00000000-0004-0000-B700-000004000000}"/>
  </hyperlinks>
  <pageMargins left="0.51181102362204722" right="0.15748031496062989" top="0.55118110236220474" bottom="0.55118110236220474" header="0.31496062992125978" footer="0.31496062992125978"/>
  <pageSetup paperSize="9" scale="60" orientation="landscape"/>
  <headerFooter>
    <oddFooter>&amp;Rhalaman &amp;P dari &amp;N</oddFooter>
  </headerFooter>
</worksheet>
</file>

<file path=xl/worksheets/sheet1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800-000000000000}">
  <sheetPr codeName="Sheet405">
    <tabColor theme="4" tint="-0.249977111117893"/>
  </sheetPr>
  <dimension ref="A1:AT64"/>
  <sheetViews>
    <sheetView topLeftCell="B7"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46" width="3.6640625" style="306" customWidth="1"/>
    <col min="47" max="47" width="14.44140625" style="306" customWidth="1"/>
    <col min="48" max="16384" width="14.44140625" style="306"/>
  </cols>
  <sheetData>
    <row r="1" spans="2:46" ht="14.25" customHeight="1" x14ac:dyDescent="0.25">
      <c r="G1" s="110"/>
      <c r="H1" s="110"/>
      <c r="I1" s="110"/>
      <c r="J1" s="110"/>
      <c r="K1" s="110"/>
      <c r="L1" s="110"/>
      <c r="M1" s="110"/>
      <c r="N1" s="110"/>
      <c r="O1" s="110"/>
      <c r="P1" s="110"/>
      <c r="Q1" s="110"/>
      <c r="R1" s="110"/>
      <c r="S1" s="110"/>
      <c r="T1" s="110"/>
      <c r="U1" s="110"/>
      <c r="V1" s="110"/>
      <c r="W1" s="110"/>
      <c r="X1" s="110"/>
      <c r="Y1" s="110"/>
    </row>
    <row r="2" spans="2:46" ht="14.25" customHeight="1" x14ac:dyDescent="0.25">
      <c r="G2" s="55" t="s">
        <v>1674</v>
      </c>
      <c r="H2" s="55"/>
      <c r="I2" s="55"/>
      <c r="J2" s="55"/>
      <c r="K2" s="55"/>
      <c r="L2" s="55"/>
      <c r="M2" s="55"/>
      <c r="N2" s="55"/>
      <c r="AT2" s="443"/>
    </row>
    <row r="3" spans="2:46" ht="14.25" customHeight="1" x14ac:dyDescent="0.25">
      <c r="B3" s="111"/>
      <c r="C3" s="111"/>
      <c r="D3" s="111"/>
      <c r="E3" s="111"/>
      <c r="G3" s="55"/>
      <c r="H3" s="55"/>
      <c r="I3" s="55"/>
      <c r="J3" s="55"/>
      <c r="K3" s="55"/>
      <c r="L3" s="55"/>
      <c r="M3" s="55"/>
      <c r="N3" s="55"/>
      <c r="AT3" s="443"/>
    </row>
    <row r="4" spans="2:46" ht="14.25" customHeight="1" x14ac:dyDescent="0.25">
      <c r="B4" s="762" t="s">
        <v>79</v>
      </c>
      <c r="C4" s="761"/>
      <c r="D4" s="761"/>
      <c r="E4" s="761"/>
      <c r="G4" s="55"/>
      <c r="H4" s="55"/>
      <c r="I4" s="55"/>
      <c r="J4" s="55"/>
      <c r="K4" s="55"/>
      <c r="L4" s="55"/>
      <c r="M4" s="55"/>
      <c r="N4" s="55"/>
      <c r="AT4" s="443"/>
    </row>
    <row r="5" spans="2:46" ht="14.25" customHeight="1" x14ac:dyDescent="0.25">
      <c r="B5" s="111"/>
      <c r="C5" s="111"/>
      <c r="D5" s="111"/>
      <c r="E5" s="111"/>
      <c r="G5" s="55"/>
      <c r="H5" s="55"/>
      <c r="I5" s="55"/>
      <c r="J5" s="55"/>
      <c r="K5" s="55"/>
      <c r="L5" s="55"/>
      <c r="M5" s="55"/>
      <c r="N5" s="55"/>
      <c r="AT5" s="443"/>
    </row>
    <row r="6" spans="2:46" ht="14.25" customHeight="1" x14ac:dyDescent="0.25">
      <c r="B6" s="762" t="s">
        <v>87</v>
      </c>
      <c r="C6" s="761"/>
      <c r="D6" s="761"/>
      <c r="E6" s="761"/>
      <c r="G6" s="55"/>
      <c r="H6" s="55"/>
      <c r="I6" s="55"/>
      <c r="J6" s="55"/>
      <c r="K6" s="55"/>
      <c r="L6" s="55"/>
      <c r="M6" s="55"/>
      <c r="N6" s="55"/>
      <c r="AT6" s="443"/>
    </row>
    <row r="7" spans="2:46" ht="15" customHeight="1" x14ac:dyDescent="0.25">
      <c r="B7" s="111"/>
      <c r="C7" s="111"/>
      <c r="D7" s="111"/>
      <c r="E7" s="111"/>
      <c r="G7" s="996" t="s">
        <v>1774</v>
      </c>
      <c r="H7" s="1111"/>
      <c r="I7" s="1111"/>
      <c r="J7" s="1111"/>
      <c r="K7" s="1111"/>
      <c r="L7" s="1111"/>
      <c r="M7" s="1111"/>
      <c r="N7" s="1111"/>
      <c r="O7" s="1111"/>
      <c r="P7" s="1111"/>
      <c r="Q7" s="1111"/>
      <c r="R7" s="1111"/>
      <c r="S7" s="1111"/>
      <c r="T7" s="1111"/>
      <c r="U7" s="1111"/>
      <c r="V7" s="1111"/>
      <c r="W7" s="1111"/>
      <c r="X7" s="1111"/>
      <c r="Y7" s="1111"/>
      <c r="Z7" s="1111"/>
      <c r="AA7" s="1111"/>
      <c r="AB7" s="1111"/>
      <c r="AC7" s="1111"/>
      <c r="AD7" s="1111"/>
      <c r="AE7" s="1111"/>
      <c r="AF7" s="1111"/>
      <c r="AG7" s="1111"/>
      <c r="AH7" s="1111"/>
      <c r="AI7" s="1111"/>
      <c r="AJ7" s="1111"/>
      <c r="AK7" s="1111"/>
      <c r="AL7" s="1111"/>
      <c r="AM7" s="1111"/>
      <c r="AN7" s="1111"/>
      <c r="AO7" s="1111"/>
      <c r="AP7" s="1111"/>
      <c r="AQ7" s="1111"/>
      <c r="AR7" s="1111"/>
      <c r="AS7" s="58"/>
      <c r="AT7" s="443"/>
    </row>
    <row r="8" spans="2:46" ht="14.25" customHeight="1" x14ac:dyDescent="0.25">
      <c r="B8" s="762" t="s">
        <v>94</v>
      </c>
      <c r="C8" s="761"/>
      <c r="D8" s="761"/>
      <c r="E8" s="761"/>
      <c r="G8" s="55"/>
      <c r="H8" s="55"/>
      <c r="I8" s="55"/>
      <c r="J8" s="55"/>
      <c r="K8" s="55"/>
      <c r="L8" s="55"/>
      <c r="M8" s="55"/>
      <c r="N8" s="55"/>
      <c r="AT8" s="443"/>
    </row>
    <row r="9" spans="2:46" ht="14.25" customHeight="1" x14ac:dyDescent="0.25">
      <c r="B9" s="111"/>
      <c r="C9" s="111"/>
      <c r="D9" s="111"/>
      <c r="E9" s="111"/>
      <c r="G9" s="999" t="str">
        <f>"Rincian "&amp;'E-9'!G9&amp;" "&amp;'E-9-1'!M24</f>
        <v>Rincian Biaya Royalti Berdasarkan Analisis Kewajaran dan Kelaziman Usaha</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1111"/>
      <c r="I10" s="1111"/>
      <c r="J10" s="1111"/>
      <c r="K10" s="1111"/>
      <c r="L10" s="1111"/>
      <c r="M10" s="1111"/>
      <c r="N10" s="1111"/>
      <c r="O10" s="1111"/>
      <c r="P10" s="1111"/>
      <c r="Q10" s="1111"/>
      <c r="R10" s="1111"/>
      <c r="S10" s="1111"/>
      <c r="T10" s="1111"/>
      <c r="U10" s="1111"/>
      <c r="V10" s="1111"/>
      <c r="W10" s="1111"/>
      <c r="X10" s="1111"/>
      <c r="Y10" s="1111"/>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c r="AT12" s="443"/>
    </row>
    <row r="13" spans="2:46" ht="14.25" customHeight="1" x14ac:dyDescent="0.25">
      <c r="B13" s="962" t="str">
        <f>HYPERLINK("#'"&amp;'EWS DIRECTORY'!$J$179&amp;"'!A1",'EWS DIRECTORY'!$J$179)</f>
        <v>E-9</v>
      </c>
      <c r="C13" s="761"/>
      <c r="D13" s="761"/>
      <c r="E13" s="761"/>
      <c r="G13" s="55" t="s">
        <v>1680</v>
      </c>
      <c r="H13" s="55"/>
      <c r="I13" s="254"/>
      <c r="J13" s="254"/>
      <c r="K13" s="254"/>
      <c r="L13" s="254"/>
      <c r="M13" s="254"/>
      <c r="N13" s="254"/>
      <c r="AT13" s="443"/>
    </row>
    <row r="14" spans="2:46" ht="14.25" customHeight="1" x14ac:dyDescent="0.25">
      <c r="B14" s="931" t="str">
        <f>HYPERLINK("#'"&amp;'EWS DIRECTORY'!$J$180&amp;"'!A1",'EWS DIRECTORY'!$J$180)</f>
        <v>E-9-1</v>
      </c>
      <c r="C14" s="761"/>
      <c r="D14" s="761"/>
      <c r="E14" s="761"/>
      <c r="G14" s="55" t="s">
        <v>1891</v>
      </c>
      <c r="H14" s="55"/>
      <c r="I14" s="254"/>
      <c r="J14" s="254"/>
      <c r="K14" s="254"/>
      <c r="L14" s="254"/>
      <c r="M14" s="254"/>
      <c r="N14" s="254"/>
      <c r="AT14" s="443"/>
    </row>
    <row r="15" spans="2:46" ht="14.25" customHeight="1" x14ac:dyDescent="0.25">
      <c r="B15" s="929" t="str">
        <f>HYPERLINK("#'"&amp;'EWS DIRECTORY'!$J$181&amp;"'!A1",'EWS DIRECTORY'!$J$181)</f>
        <v>E-9-1-1</v>
      </c>
      <c r="C15" s="761"/>
      <c r="D15" s="761"/>
      <c r="E15" s="761"/>
      <c r="G15" s="55" t="s">
        <v>1892</v>
      </c>
      <c r="H15" s="55"/>
      <c r="I15" s="254"/>
      <c r="J15" s="254"/>
      <c r="K15" s="254"/>
      <c r="L15" s="254"/>
      <c r="M15" s="254"/>
      <c r="N15" s="254"/>
      <c r="AT15" s="443"/>
    </row>
    <row r="16" spans="2:46" ht="14.25" customHeight="1" x14ac:dyDescent="0.25">
      <c r="B16" s="929" t="str">
        <f>HYPERLINK("#'"&amp;'EWS DIRECTORY'!$J$182&amp;"'!A1",'EWS DIRECTORY'!$J$182)</f>
        <v>E-9-1-2</v>
      </c>
      <c r="C16" s="761"/>
      <c r="D16" s="761"/>
      <c r="E16" s="761"/>
      <c r="G16" s="55" t="s">
        <v>1893</v>
      </c>
      <c r="H16" s="55"/>
      <c r="I16" s="254"/>
      <c r="J16" s="254"/>
      <c r="K16" s="254"/>
      <c r="L16" s="254"/>
      <c r="M16" s="254"/>
      <c r="N16" s="254"/>
      <c r="AT16" s="443"/>
    </row>
    <row r="17" spans="2:46" ht="14.25" customHeight="1" x14ac:dyDescent="0.25">
      <c r="B17" s="929" t="str">
        <f>HYPERLINK("#'"&amp;'EWS DIRECTORY'!$J$183&amp;"'!A1",'EWS DIRECTORY'!$J$183)</f>
        <v>E-9-1-3</v>
      </c>
      <c r="C17" s="761"/>
      <c r="D17" s="761"/>
      <c r="E17" s="761"/>
      <c r="G17" s="55" t="s">
        <v>1681</v>
      </c>
      <c r="H17" s="55"/>
      <c r="I17" s="55"/>
      <c r="J17" s="254"/>
      <c r="K17" s="254"/>
      <c r="L17" s="254"/>
      <c r="M17" s="254"/>
      <c r="N17" s="254"/>
      <c r="AT17" s="443"/>
    </row>
    <row r="18" spans="2:46" ht="14.25" customHeight="1" x14ac:dyDescent="0.25">
      <c r="B18" s="927" t="str">
        <f>HYPERLINK("#'"&amp;'EWS DIRECTORY'!$J$184&amp;"'!A1",'EWS DIRECTORY'!$J$184)</f>
        <v>E-9-1-4</v>
      </c>
      <c r="C18" s="761"/>
      <c r="D18" s="761"/>
      <c r="E18" s="761"/>
      <c r="G18" s="55" t="s">
        <v>1744</v>
      </c>
      <c r="H18" s="55"/>
      <c r="I18" s="55" t="s">
        <v>1744</v>
      </c>
      <c r="J18" s="254"/>
      <c r="K18" s="254"/>
      <c r="L18" s="254"/>
      <c r="M18" s="254"/>
      <c r="N18" s="254"/>
      <c r="AT18" s="443"/>
    </row>
    <row r="19" spans="2:46" ht="14.25" customHeight="1" x14ac:dyDescent="0.25">
      <c r="B19" s="929" t="str">
        <f>HYPERLINK("#'"&amp;'EWS DIRECTORY'!$J$185&amp;"'!A1",'EWS DIRECTORY'!$J$185)</f>
        <v>E-9-1-5</v>
      </c>
      <c r="C19" s="761"/>
      <c r="D19" s="761"/>
      <c r="E19" s="761"/>
      <c r="AT19" s="443"/>
    </row>
    <row r="20" spans="2:46" ht="14.25" customHeight="1" x14ac:dyDescent="0.25">
      <c r="B20" s="929" t="str">
        <f>HYPERLINK("#'"&amp;'EWS DIRECTORY'!$J$186&amp;"'!A1",'EWS DIRECTORY'!$J$186)</f>
        <v>E-9-1-6</v>
      </c>
      <c r="C20" s="761"/>
      <c r="D20" s="761"/>
      <c r="E20" s="761"/>
      <c r="G20" s="55" t="s">
        <v>1851</v>
      </c>
      <c r="AT20" s="443"/>
    </row>
    <row r="21" spans="2:46" ht="14.25" customHeight="1" x14ac:dyDescent="0.25">
      <c r="G21" s="55"/>
      <c r="AT21" s="443"/>
    </row>
    <row r="22" spans="2:46" ht="13.8" x14ac:dyDescent="0.25">
      <c r="G22" s="55"/>
      <c r="H22" s="1082" t="s">
        <v>1445</v>
      </c>
      <c r="I22" s="765"/>
      <c r="J22" s="1109" t="s">
        <v>1894</v>
      </c>
      <c r="K22" s="764"/>
      <c r="L22" s="764"/>
      <c r="M22" s="764"/>
      <c r="N22" s="764"/>
      <c r="O22" s="764"/>
      <c r="P22" s="764"/>
      <c r="Q22" s="764"/>
      <c r="R22" s="764"/>
      <c r="S22" s="764"/>
      <c r="T22" s="764"/>
      <c r="U22" s="764"/>
      <c r="V22" s="764"/>
      <c r="W22" s="764"/>
      <c r="X22" s="765"/>
      <c r="Y22" s="1082" t="s">
        <v>1767</v>
      </c>
      <c r="Z22" s="765"/>
      <c r="AA22" s="1082" t="s">
        <v>1895</v>
      </c>
      <c r="AB22" s="764"/>
      <c r="AC22" s="764"/>
      <c r="AD22" s="764"/>
      <c r="AE22" s="764"/>
      <c r="AF22" s="764"/>
      <c r="AG22" s="764"/>
      <c r="AH22" s="764"/>
      <c r="AI22" s="764"/>
      <c r="AJ22" s="764"/>
      <c r="AK22" s="764"/>
      <c r="AL22" s="764"/>
      <c r="AM22" s="764"/>
      <c r="AN22" s="764"/>
      <c r="AO22" s="764"/>
      <c r="AP22" s="764"/>
      <c r="AQ22" s="764"/>
      <c r="AR22" s="764"/>
      <c r="AS22" s="764"/>
      <c r="AT22" s="765"/>
    </row>
    <row r="23" spans="2:46" ht="15" customHeight="1" x14ac:dyDescent="0.25">
      <c r="G23" s="55"/>
      <c r="H23" s="1104">
        <v>1</v>
      </c>
      <c r="I23" s="765"/>
      <c r="J23" s="1105" t="s">
        <v>1896</v>
      </c>
      <c r="K23" s="764"/>
      <c r="L23" s="764"/>
      <c r="M23" s="764"/>
      <c r="N23" s="764"/>
      <c r="O23" s="764"/>
      <c r="P23" s="764"/>
      <c r="Q23" s="764"/>
      <c r="R23" s="764"/>
      <c r="S23" s="764"/>
      <c r="T23" s="764"/>
      <c r="U23" s="764"/>
      <c r="V23" s="764"/>
      <c r="W23" s="764"/>
      <c r="X23" s="765"/>
      <c r="Y23" s="1009"/>
      <c r="Z23" s="765"/>
      <c r="AA23" s="1009"/>
      <c r="AB23" s="764"/>
      <c r="AC23" s="764"/>
      <c r="AD23" s="764"/>
      <c r="AE23" s="764"/>
      <c r="AF23" s="764"/>
      <c r="AG23" s="764"/>
      <c r="AH23" s="764"/>
      <c r="AI23" s="764"/>
      <c r="AJ23" s="764"/>
      <c r="AK23" s="764"/>
      <c r="AL23" s="764"/>
      <c r="AM23" s="764"/>
      <c r="AN23" s="764"/>
      <c r="AO23" s="764"/>
      <c r="AP23" s="764"/>
      <c r="AQ23" s="764"/>
      <c r="AR23" s="764"/>
      <c r="AS23" s="764"/>
      <c r="AT23" s="765"/>
    </row>
    <row r="24" spans="2:46" ht="15" customHeight="1" x14ac:dyDescent="0.25">
      <c r="H24" s="1104">
        <v>2</v>
      </c>
      <c r="I24" s="765"/>
      <c r="J24" s="1105" t="s">
        <v>1897</v>
      </c>
      <c r="K24" s="764"/>
      <c r="L24" s="764"/>
      <c r="M24" s="764"/>
      <c r="N24" s="764"/>
      <c r="O24" s="764"/>
      <c r="P24" s="764"/>
      <c r="Q24" s="764"/>
      <c r="R24" s="764"/>
      <c r="S24" s="764"/>
      <c r="T24" s="764"/>
      <c r="U24" s="764"/>
      <c r="V24" s="764"/>
      <c r="W24" s="764"/>
      <c r="X24" s="765"/>
      <c r="Y24" s="1009"/>
      <c r="Z24" s="765"/>
      <c r="AA24" s="1009"/>
      <c r="AB24" s="764"/>
      <c r="AC24" s="764"/>
      <c r="AD24" s="764"/>
      <c r="AE24" s="764"/>
      <c r="AF24" s="764"/>
      <c r="AG24" s="764"/>
      <c r="AH24" s="764"/>
      <c r="AI24" s="764"/>
      <c r="AJ24" s="764"/>
      <c r="AK24" s="764"/>
      <c r="AL24" s="764"/>
      <c r="AM24" s="764"/>
      <c r="AN24" s="764"/>
      <c r="AO24" s="764"/>
      <c r="AP24" s="764"/>
      <c r="AQ24" s="764"/>
      <c r="AR24" s="764"/>
      <c r="AS24" s="764"/>
      <c r="AT24" s="765"/>
    </row>
    <row r="25" spans="2:46" ht="15" customHeight="1" x14ac:dyDescent="0.25">
      <c r="H25" s="1104">
        <v>3</v>
      </c>
      <c r="I25" s="765"/>
      <c r="J25" s="1105" t="s">
        <v>1898</v>
      </c>
      <c r="K25" s="764"/>
      <c r="L25" s="764"/>
      <c r="M25" s="764"/>
      <c r="N25" s="764"/>
      <c r="O25" s="764"/>
      <c r="P25" s="764"/>
      <c r="Q25" s="764"/>
      <c r="R25" s="764"/>
      <c r="S25" s="764"/>
      <c r="T25" s="764"/>
      <c r="U25" s="764"/>
      <c r="V25" s="764"/>
      <c r="W25" s="764"/>
      <c r="X25" s="765"/>
      <c r="Y25" s="1009"/>
      <c r="Z25" s="765"/>
      <c r="AA25" s="1009"/>
      <c r="AB25" s="764"/>
      <c r="AC25" s="764"/>
      <c r="AD25" s="764"/>
      <c r="AE25" s="764"/>
      <c r="AF25" s="764"/>
      <c r="AG25" s="764"/>
      <c r="AH25" s="764"/>
      <c r="AI25" s="764"/>
      <c r="AJ25" s="764"/>
      <c r="AK25" s="764"/>
      <c r="AL25" s="764"/>
      <c r="AM25" s="764"/>
      <c r="AN25" s="764"/>
      <c r="AO25" s="764"/>
      <c r="AP25" s="764"/>
      <c r="AQ25" s="764"/>
      <c r="AR25" s="764"/>
      <c r="AS25" s="764"/>
      <c r="AT25" s="765"/>
    </row>
    <row r="26" spans="2:46" ht="15" customHeight="1" x14ac:dyDescent="0.25">
      <c r="H26" s="1104">
        <v>4</v>
      </c>
      <c r="I26" s="765"/>
      <c r="J26" s="1105" t="s">
        <v>1899</v>
      </c>
      <c r="K26" s="764"/>
      <c r="L26" s="764"/>
      <c r="M26" s="764"/>
      <c r="N26" s="764"/>
      <c r="O26" s="764"/>
      <c r="P26" s="764"/>
      <c r="Q26" s="764"/>
      <c r="R26" s="764"/>
      <c r="S26" s="764"/>
      <c r="T26" s="764"/>
      <c r="U26" s="764"/>
      <c r="V26" s="764"/>
      <c r="W26" s="764"/>
      <c r="X26" s="765"/>
      <c r="Y26" s="1009"/>
      <c r="Z26" s="765"/>
      <c r="AA26" s="1009"/>
      <c r="AB26" s="764"/>
      <c r="AC26" s="764"/>
      <c r="AD26" s="764"/>
      <c r="AE26" s="764"/>
      <c r="AF26" s="764"/>
      <c r="AG26" s="764"/>
      <c r="AH26" s="764"/>
      <c r="AI26" s="764"/>
      <c r="AJ26" s="764"/>
      <c r="AK26" s="764"/>
      <c r="AL26" s="764"/>
      <c r="AM26" s="764"/>
      <c r="AN26" s="764"/>
      <c r="AO26" s="764"/>
      <c r="AP26" s="764"/>
      <c r="AQ26" s="764"/>
      <c r="AR26" s="764"/>
      <c r="AS26" s="764"/>
      <c r="AT26" s="765"/>
    </row>
    <row r="27" spans="2:46" ht="15" customHeight="1" x14ac:dyDescent="0.25">
      <c r="H27" s="1104">
        <v>5</v>
      </c>
      <c r="I27" s="765"/>
      <c r="J27" s="1105" t="s">
        <v>1900</v>
      </c>
      <c r="K27" s="764"/>
      <c r="L27" s="764"/>
      <c r="M27" s="764"/>
      <c r="N27" s="764"/>
      <c r="O27" s="764"/>
      <c r="P27" s="764"/>
      <c r="Q27" s="764"/>
      <c r="R27" s="764"/>
      <c r="S27" s="764"/>
      <c r="T27" s="764"/>
      <c r="U27" s="764"/>
      <c r="V27" s="764"/>
      <c r="W27" s="764"/>
      <c r="X27" s="765"/>
      <c r="Y27" s="1009"/>
      <c r="Z27" s="765"/>
      <c r="AA27" s="1009"/>
      <c r="AB27" s="764"/>
      <c r="AC27" s="764"/>
      <c r="AD27" s="764"/>
      <c r="AE27" s="764"/>
      <c r="AF27" s="764"/>
      <c r="AG27" s="764"/>
      <c r="AH27" s="764"/>
      <c r="AI27" s="764"/>
      <c r="AJ27" s="764"/>
      <c r="AK27" s="764"/>
      <c r="AL27" s="764"/>
      <c r="AM27" s="764"/>
      <c r="AN27" s="764"/>
      <c r="AO27" s="764"/>
      <c r="AP27" s="764"/>
      <c r="AQ27" s="764"/>
      <c r="AR27" s="764"/>
      <c r="AS27" s="764"/>
      <c r="AT27" s="765"/>
    </row>
    <row r="28" spans="2:46" ht="15" customHeight="1" x14ac:dyDescent="0.25">
      <c r="B28" s="760"/>
      <c r="C28" s="761"/>
      <c r="D28" s="761"/>
      <c r="E28" s="761"/>
      <c r="H28" s="1104">
        <v>6</v>
      </c>
      <c r="I28" s="765"/>
      <c r="J28" s="1105" t="s">
        <v>1901</v>
      </c>
      <c r="K28" s="764"/>
      <c r="L28" s="764"/>
      <c r="M28" s="764"/>
      <c r="N28" s="764"/>
      <c r="O28" s="764"/>
      <c r="P28" s="764"/>
      <c r="Q28" s="764"/>
      <c r="R28" s="764"/>
      <c r="S28" s="764"/>
      <c r="T28" s="764"/>
      <c r="U28" s="764"/>
      <c r="V28" s="764"/>
      <c r="W28" s="764"/>
      <c r="X28" s="765"/>
      <c r="Y28" s="1009"/>
      <c r="Z28" s="765"/>
      <c r="AA28" s="1009"/>
      <c r="AB28" s="764"/>
      <c r="AC28" s="764"/>
      <c r="AD28" s="764"/>
      <c r="AE28" s="764"/>
      <c r="AF28" s="764"/>
      <c r="AG28" s="764"/>
      <c r="AH28" s="764"/>
      <c r="AI28" s="764"/>
      <c r="AJ28" s="764"/>
      <c r="AK28" s="764"/>
      <c r="AL28" s="764"/>
      <c r="AM28" s="764"/>
      <c r="AN28" s="764"/>
      <c r="AO28" s="764"/>
      <c r="AP28" s="764"/>
      <c r="AQ28" s="764"/>
      <c r="AR28" s="764"/>
      <c r="AS28" s="764"/>
      <c r="AT28" s="765"/>
    </row>
    <row r="29" spans="2:46" ht="15" customHeight="1" x14ac:dyDescent="0.25">
      <c r="H29" s="1104">
        <v>7</v>
      </c>
      <c r="I29" s="765"/>
      <c r="J29" s="1105" t="s">
        <v>1902</v>
      </c>
      <c r="K29" s="764"/>
      <c r="L29" s="764"/>
      <c r="M29" s="764"/>
      <c r="N29" s="764"/>
      <c r="O29" s="764"/>
      <c r="P29" s="764"/>
      <c r="Q29" s="764"/>
      <c r="R29" s="764"/>
      <c r="S29" s="764"/>
      <c r="T29" s="764"/>
      <c r="U29" s="764"/>
      <c r="V29" s="764"/>
      <c r="W29" s="764"/>
      <c r="X29" s="765"/>
      <c r="Y29" s="1009"/>
      <c r="Z29" s="765"/>
      <c r="AA29" s="1009"/>
      <c r="AB29" s="764"/>
      <c r="AC29" s="764"/>
      <c r="AD29" s="764"/>
      <c r="AE29" s="764"/>
      <c r="AF29" s="764"/>
      <c r="AG29" s="764"/>
      <c r="AH29" s="764"/>
      <c r="AI29" s="764"/>
      <c r="AJ29" s="764"/>
      <c r="AK29" s="764"/>
      <c r="AL29" s="764"/>
      <c r="AM29" s="764"/>
      <c r="AN29" s="764"/>
      <c r="AO29" s="764"/>
      <c r="AP29" s="764"/>
      <c r="AQ29" s="764"/>
      <c r="AR29" s="764"/>
      <c r="AS29" s="764"/>
      <c r="AT29" s="765"/>
    </row>
    <row r="30" spans="2:46" ht="15" customHeight="1" x14ac:dyDescent="0.25">
      <c r="B30" s="760"/>
      <c r="C30" s="761"/>
      <c r="D30" s="761"/>
      <c r="E30" s="761"/>
      <c r="H30" s="1104">
        <v>8</v>
      </c>
      <c r="I30" s="765"/>
      <c r="J30" s="1105" t="s">
        <v>1903</v>
      </c>
      <c r="K30" s="764"/>
      <c r="L30" s="764"/>
      <c r="M30" s="764"/>
      <c r="N30" s="764"/>
      <c r="O30" s="764"/>
      <c r="P30" s="764"/>
      <c r="Q30" s="764"/>
      <c r="R30" s="764"/>
      <c r="S30" s="764"/>
      <c r="T30" s="764"/>
      <c r="U30" s="764"/>
      <c r="V30" s="764"/>
      <c r="W30" s="764"/>
      <c r="X30" s="765"/>
      <c r="Y30" s="1009"/>
      <c r="Z30" s="765"/>
      <c r="AA30" s="1009"/>
      <c r="AB30" s="764"/>
      <c r="AC30" s="764"/>
      <c r="AD30" s="764"/>
      <c r="AE30" s="764"/>
      <c r="AF30" s="764"/>
      <c r="AG30" s="764"/>
      <c r="AH30" s="764"/>
      <c r="AI30" s="764"/>
      <c r="AJ30" s="764"/>
      <c r="AK30" s="764"/>
      <c r="AL30" s="764"/>
      <c r="AM30" s="764"/>
      <c r="AN30" s="764"/>
      <c r="AO30" s="764"/>
      <c r="AP30" s="764"/>
      <c r="AQ30" s="764"/>
      <c r="AR30" s="764"/>
      <c r="AS30" s="764"/>
      <c r="AT30" s="765"/>
    </row>
    <row r="31" spans="2:46" ht="15" customHeight="1" x14ac:dyDescent="0.25">
      <c r="H31" s="1104">
        <v>9</v>
      </c>
      <c r="I31" s="765"/>
      <c r="J31" s="1105" t="s">
        <v>1904</v>
      </c>
      <c r="K31" s="764"/>
      <c r="L31" s="764"/>
      <c r="M31" s="764"/>
      <c r="N31" s="764"/>
      <c r="O31" s="764"/>
      <c r="P31" s="764"/>
      <c r="Q31" s="764"/>
      <c r="R31" s="764"/>
      <c r="S31" s="764"/>
      <c r="T31" s="764"/>
      <c r="U31" s="764"/>
      <c r="V31" s="764"/>
      <c r="W31" s="764"/>
      <c r="X31" s="765"/>
      <c r="Y31" s="1009"/>
      <c r="Z31" s="765"/>
      <c r="AA31" s="1009"/>
      <c r="AB31" s="764"/>
      <c r="AC31" s="764"/>
      <c r="AD31" s="764"/>
      <c r="AE31" s="764"/>
      <c r="AF31" s="764"/>
      <c r="AG31" s="764"/>
      <c r="AH31" s="764"/>
      <c r="AI31" s="764"/>
      <c r="AJ31" s="764"/>
      <c r="AK31" s="764"/>
      <c r="AL31" s="764"/>
      <c r="AM31" s="764"/>
      <c r="AN31" s="764"/>
      <c r="AO31" s="764"/>
      <c r="AP31" s="764"/>
      <c r="AQ31" s="764"/>
      <c r="AR31" s="764"/>
      <c r="AS31" s="764"/>
      <c r="AT31" s="765"/>
    </row>
    <row r="32" spans="2:46" ht="15" customHeight="1" x14ac:dyDescent="0.25">
      <c r="B32" s="760"/>
      <c r="C32" s="761"/>
      <c r="D32" s="761"/>
      <c r="E32" s="761"/>
      <c r="H32" s="1104">
        <v>10</v>
      </c>
      <c r="I32" s="765"/>
      <c r="J32" s="1105" t="s">
        <v>1905</v>
      </c>
      <c r="K32" s="764"/>
      <c r="L32" s="764"/>
      <c r="M32" s="764"/>
      <c r="N32" s="764"/>
      <c r="O32" s="764"/>
      <c r="P32" s="764"/>
      <c r="Q32" s="764"/>
      <c r="R32" s="764"/>
      <c r="S32" s="764"/>
      <c r="T32" s="764"/>
      <c r="U32" s="764"/>
      <c r="V32" s="764"/>
      <c r="W32" s="764"/>
      <c r="X32" s="765"/>
      <c r="Y32" s="1009"/>
      <c r="Z32" s="765"/>
      <c r="AA32" s="1009"/>
      <c r="AB32" s="764"/>
      <c r="AC32" s="764"/>
      <c r="AD32" s="764"/>
      <c r="AE32" s="764"/>
      <c r="AF32" s="764"/>
      <c r="AG32" s="764"/>
      <c r="AH32" s="764"/>
      <c r="AI32" s="764"/>
      <c r="AJ32" s="764"/>
      <c r="AK32" s="764"/>
      <c r="AL32" s="764"/>
      <c r="AM32" s="764"/>
      <c r="AN32" s="764"/>
      <c r="AO32" s="764"/>
      <c r="AP32" s="764"/>
      <c r="AQ32" s="764"/>
      <c r="AR32" s="764"/>
      <c r="AS32" s="764"/>
      <c r="AT32" s="765"/>
    </row>
    <row r="33" spans="2:46" ht="15" customHeight="1" x14ac:dyDescent="0.25">
      <c r="H33" s="1104">
        <v>11</v>
      </c>
      <c r="I33" s="765"/>
      <c r="J33" s="1105" t="s">
        <v>1906</v>
      </c>
      <c r="K33" s="764"/>
      <c r="L33" s="764"/>
      <c r="M33" s="764"/>
      <c r="N33" s="764"/>
      <c r="O33" s="764"/>
      <c r="P33" s="764"/>
      <c r="Q33" s="764"/>
      <c r="R33" s="764"/>
      <c r="S33" s="764"/>
      <c r="T33" s="764"/>
      <c r="U33" s="764"/>
      <c r="V33" s="764"/>
      <c r="W33" s="764"/>
      <c r="X33" s="765"/>
      <c r="Y33" s="1009"/>
      <c r="Z33" s="765"/>
      <c r="AA33" s="1009"/>
      <c r="AB33" s="764"/>
      <c r="AC33" s="764"/>
      <c r="AD33" s="764"/>
      <c r="AE33" s="764"/>
      <c r="AF33" s="764"/>
      <c r="AG33" s="764"/>
      <c r="AH33" s="764"/>
      <c r="AI33" s="764"/>
      <c r="AJ33" s="764"/>
      <c r="AK33" s="764"/>
      <c r="AL33" s="764"/>
      <c r="AM33" s="764"/>
      <c r="AN33" s="764"/>
      <c r="AO33" s="764"/>
      <c r="AP33" s="764"/>
      <c r="AQ33" s="764"/>
      <c r="AR33" s="764"/>
      <c r="AS33" s="764"/>
      <c r="AT33" s="765"/>
    </row>
    <row r="34" spans="2:46" ht="15" customHeight="1" x14ac:dyDescent="0.25">
      <c r="B34" s="760"/>
      <c r="C34" s="761"/>
      <c r="D34" s="761"/>
      <c r="E34" s="761"/>
      <c r="H34" s="1104">
        <v>12</v>
      </c>
      <c r="I34" s="765"/>
      <c r="J34" s="1105" t="s">
        <v>1907</v>
      </c>
      <c r="K34" s="764"/>
      <c r="L34" s="764"/>
      <c r="M34" s="764"/>
      <c r="N34" s="764"/>
      <c r="O34" s="764"/>
      <c r="P34" s="764"/>
      <c r="Q34" s="764"/>
      <c r="R34" s="764"/>
      <c r="S34" s="764"/>
      <c r="T34" s="764"/>
      <c r="U34" s="764"/>
      <c r="V34" s="764"/>
      <c r="W34" s="764"/>
      <c r="X34" s="765"/>
      <c r="Y34" s="1009"/>
      <c r="Z34" s="765"/>
      <c r="AA34" s="1009"/>
      <c r="AB34" s="764"/>
      <c r="AC34" s="764"/>
      <c r="AD34" s="764"/>
      <c r="AE34" s="764"/>
      <c r="AF34" s="764"/>
      <c r="AG34" s="764"/>
      <c r="AH34" s="764"/>
      <c r="AI34" s="764"/>
      <c r="AJ34" s="764"/>
      <c r="AK34" s="764"/>
      <c r="AL34" s="764"/>
      <c r="AM34" s="764"/>
      <c r="AN34" s="764"/>
      <c r="AO34" s="764"/>
      <c r="AP34" s="764"/>
      <c r="AQ34" s="764"/>
      <c r="AR34" s="764"/>
      <c r="AS34" s="764"/>
      <c r="AT34" s="765"/>
    </row>
    <row r="35" spans="2:46" ht="15" customHeight="1" x14ac:dyDescent="0.25">
      <c r="H35" s="1104">
        <v>13</v>
      </c>
      <c r="I35" s="765"/>
      <c r="J35" s="1105" t="s">
        <v>1908</v>
      </c>
      <c r="K35" s="764"/>
      <c r="L35" s="764"/>
      <c r="M35" s="764"/>
      <c r="N35" s="764"/>
      <c r="O35" s="764"/>
      <c r="P35" s="764"/>
      <c r="Q35" s="764"/>
      <c r="R35" s="764"/>
      <c r="S35" s="764"/>
      <c r="T35" s="764"/>
      <c r="U35" s="764"/>
      <c r="V35" s="764"/>
      <c r="W35" s="764"/>
      <c r="X35" s="765"/>
      <c r="Y35" s="1009"/>
      <c r="Z35" s="765"/>
      <c r="AA35" s="1009"/>
      <c r="AB35" s="764"/>
      <c r="AC35" s="764"/>
      <c r="AD35" s="764"/>
      <c r="AE35" s="764"/>
      <c r="AF35" s="764"/>
      <c r="AG35" s="764"/>
      <c r="AH35" s="764"/>
      <c r="AI35" s="764"/>
      <c r="AJ35" s="764"/>
      <c r="AK35" s="764"/>
      <c r="AL35" s="764"/>
      <c r="AM35" s="764"/>
      <c r="AN35" s="764"/>
      <c r="AO35" s="764"/>
      <c r="AP35" s="764"/>
      <c r="AQ35" s="764"/>
      <c r="AR35" s="764"/>
      <c r="AS35" s="764"/>
      <c r="AT35" s="765"/>
    </row>
    <row r="36" spans="2:46" ht="15" customHeight="1" x14ac:dyDescent="0.25">
      <c r="B36" s="760"/>
      <c r="C36" s="761"/>
      <c r="D36" s="761"/>
      <c r="E36" s="761"/>
      <c r="H36" s="204"/>
      <c r="I36" s="204"/>
      <c r="AS36" s="443"/>
      <c r="AT36" s="443"/>
    </row>
    <row r="37" spans="2:46" ht="15" customHeight="1" x14ac:dyDescent="0.25">
      <c r="H37" s="1082" t="s">
        <v>1445</v>
      </c>
      <c r="I37" s="765"/>
      <c r="J37" s="1109" t="s">
        <v>1780</v>
      </c>
      <c r="K37" s="764"/>
      <c r="L37" s="764"/>
      <c r="M37" s="764"/>
      <c r="N37" s="764"/>
      <c r="O37" s="764"/>
      <c r="P37" s="764"/>
      <c r="Q37" s="764"/>
      <c r="R37" s="764"/>
      <c r="S37" s="764"/>
      <c r="T37" s="764"/>
      <c r="U37" s="764"/>
      <c r="V37" s="764"/>
      <c r="W37" s="764"/>
      <c r="X37" s="765"/>
      <c r="Y37" s="1082" t="s">
        <v>1767</v>
      </c>
      <c r="Z37" s="765"/>
      <c r="AA37" s="1110" t="s">
        <v>1909</v>
      </c>
      <c r="AB37" s="764"/>
      <c r="AC37" s="764"/>
      <c r="AD37" s="764"/>
      <c r="AE37" s="764"/>
      <c r="AF37" s="764"/>
      <c r="AG37" s="764"/>
      <c r="AH37" s="764"/>
      <c r="AI37" s="764"/>
      <c r="AJ37" s="765"/>
      <c r="AK37" s="1110" t="s">
        <v>1910</v>
      </c>
      <c r="AL37" s="764"/>
      <c r="AM37" s="764"/>
      <c r="AN37" s="764"/>
      <c r="AO37" s="764"/>
      <c r="AP37" s="764"/>
      <c r="AQ37" s="764"/>
      <c r="AR37" s="764"/>
      <c r="AS37" s="764"/>
      <c r="AT37" s="765"/>
    </row>
    <row r="38" spans="2:46" ht="15" customHeight="1" x14ac:dyDescent="0.25">
      <c r="H38" s="1104">
        <v>1</v>
      </c>
      <c r="I38" s="765"/>
      <c r="J38" s="1105" t="s">
        <v>1911</v>
      </c>
      <c r="K38" s="764"/>
      <c r="L38" s="764"/>
      <c r="M38" s="764"/>
      <c r="N38" s="764"/>
      <c r="O38" s="764"/>
      <c r="P38" s="764"/>
      <c r="Q38" s="764"/>
      <c r="R38" s="764"/>
      <c r="S38" s="764"/>
      <c r="T38" s="764"/>
      <c r="U38" s="764"/>
      <c r="V38" s="764"/>
      <c r="W38" s="764"/>
      <c r="X38" s="765"/>
      <c r="Y38" s="1009"/>
      <c r="Z38" s="765"/>
      <c r="AA38" s="1106">
        <f>AA53</f>
        <v>0</v>
      </c>
      <c r="AB38" s="764"/>
      <c r="AC38" s="764"/>
      <c r="AD38" s="764"/>
      <c r="AE38" s="764"/>
      <c r="AF38" s="764"/>
      <c r="AG38" s="764"/>
      <c r="AH38" s="764"/>
      <c r="AI38" s="764"/>
      <c r="AJ38" s="765"/>
      <c r="AK38" s="1106">
        <f>AK53</f>
        <v>0</v>
      </c>
      <c r="AL38" s="764"/>
      <c r="AM38" s="764"/>
      <c r="AN38" s="764"/>
      <c r="AO38" s="764"/>
      <c r="AP38" s="764"/>
      <c r="AQ38" s="764"/>
      <c r="AR38" s="764"/>
      <c r="AS38" s="764"/>
      <c r="AT38" s="765"/>
    </row>
    <row r="39" spans="2:46" ht="15" customHeight="1" x14ac:dyDescent="0.25">
      <c r="H39" s="1104">
        <v>2</v>
      </c>
      <c r="I39" s="765"/>
      <c r="J39" s="1105" t="s">
        <v>1912</v>
      </c>
      <c r="K39" s="764"/>
      <c r="L39" s="764"/>
      <c r="M39" s="764"/>
      <c r="N39" s="764"/>
      <c r="O39" s="764"/>
      <c r="P39" s="764"/>
      <c r="Q39" s="764"/>
      <c r="R39" s="764"/>
      <c r="S39" s="764"/>
      <c r="T39" s="764"/>
      <c r="U39" s="764"/>
      <c r="V39" s="764"/>
      <c r="W39" s="764"/>
      <c r="X39" s="765"/>
      <c r="Y39" s="1009"/>
      <c r="Z39" s="765"/>
      <c r="AA39" s="1114"/>
      <c r="AB39" s="764"/>
      <c r="AC39" s="764"/>
      <c r="AD39" s="764"/>
      <c r="AE39" s="764"/>
      <c r="AF39" s="764"/>
      <c r="AG39" s="764"/>
      <c r="AH39" s="764"/>
      <c r="AI39" s="764"/>
      <c r="AJ39" s="796"/>
      <c r="AK39" s="1108"/>
      <c r="AL39" s="764"/>
      <c r="AM39" s="764"/>
      <c r="AN39" s="764"/>
      <c r="AO39" s="764"/>
      <c r="AP39" s="764"/>
      <c r="AQ39" s="764"/>
      <c r="AR39" s="764"/>
      <c r="AS39" s="764"/>
      <c r="AT39" s="796"/>
    </row>
    <row r="40" spans="2:46" ht="15" customHeight="1" x14ac:dyDescent="0.25">
      <c r="H40" s="1104">
        <v>3</v>
      </c>
      <c r="I40" s="765"/>
      <c r="J40" s="1105" t="s">
        <v>1913</v>
      </c>
      <c r="K40" s="764"/>
      <c r="L40" s="764"/>
      <c r="M40" s="764"/>
      <c r="N40" s="764"/>
      <c r="O40" s="764"/>
      <c r="P40" s="764"/>
      <c r="Q40" s="764"/>
      <c r="R40" s="764"/>
      <c r="S40" s="764"/>
      <c r="T40" s="764"/>
      <c r="U40" s="764"/>
      <c r="V40" s="764"/>
      <c r="W40" s="764"/>
      <c r="X40" s="765"/>
      <c r="Y40" s="1009"/>
      <c r="Z40" s="765"/>
      <c r="AA40" s="1106">
        <f>SUM(AA38:AT39)</f>
        <v>0</v>
      </c>
      <c r="AB40" s="764"/>
      <c r="AC40" s="764"/>
      <c r="AD40" s="764"/>
      <c r="AE40" s="764"/>
      <c r="AF40" s="764"/>
      <c r="AG40" s="764"/>
      <c r="AH40" s="764"/>
      <c r="AI40" s="764"/>
      <c r="AJ40" s="765"/>
      <c r="AK40" s="1106">
        <f>SUM(AK38:BD39)</f>
        <v>0</v>
      </c>
      <c r="AL40" s="764"/>
      <c r="AM40" s="764"/>
      <c r="AN40" s="764"/>
      <c r="AO40" s="764"/>
      <c r="AP40" s="764"/>
      <c r="AQ40" s="764"/>
      <c r="AR40" s="764"/>
      <c r="AS40" s="764"/>
      <c r="AT40" s="765"/>
    </row>
    <row r="41" spans="2:46" ht="15" customHeight="1" x14ac:dyDescent="0.25">
      <c r="H41" s="204"/>
      <c r="I41" s="204"/>
      <c r="AS41" s="226"/>
      <c r="AT41" s="226"/>
    </row>
    <row r="42" spans="2:46" ht="15" customHeight="1" x14ac:dyDescent="0.25">
      <c r="H42" s="87" t="s">
        <v>1914</v>
      </c>
      <c r="I42" s="204"/>
      <c r="AS42" s="226"/>
      <c r="AT42" s="226"/>
    </row>
    <row r="43" spans="2:46" ht="15" customHeight="1" x14ac:dyDescent="0.25">
      <c r="H43" s="1082" t="s">
        <v>1445</v>
      </c>
      <c r="I43" s="765"/>
      <c r="J43" s="1109" t="s">
        <v>1780</v>
      </c>
      <c r="K43" s="764"/>
      <c r="L43" s="764"/>
      <c r="M43" s="764"/>
      <c r="N43" s="764"/>
      <c r="O43" s="764"/>
      <c r="P43" s="764"/>
      <c r="Q43" s="764"/>
      <c r="R43" s="764"/>
      <c r="S43" s="764"/>
      <c r="T43" s="764"/>
      <c r="U43" s="764"/>
      <c r="V43" s="764"/>
      <c r="W43" s="764"/>
      <c r="X43" s="765"/>
      <c r="Y43" s="1082" t="s">
        <v>1767</v>
      </c>
      <c r="Z43" s="765"/>
      <c r="AA43" s="1110" t="s">
        <v>1909</v>
      </c>
      <c r="AB43" s="764"/>
      <c r="AC43" s="764"/>
      <c r="AD43" s="764"/>
      <c r="AE43" s="764"/>
      <c r="AF43" s="764"/>
      <c r="AG43" s="764"/>
      <c r="AH43" s="764"/>
      <c r="AI43" s="764"/>
      <c r="AJ43" s="765"/>
      <c r="AK43" s="1110" t="s">
        <v>1910</v>
      </c>
      <c r="AL43" s="764"/>
      <c r="AM43" s="764"/>
      <c r="AN43" s="764"/>
      <c r="AO43" s="764"/>
      <c r="AP43" s="764"/>
      <c r="AQ43" s="764"/>
      <c r="AR43" s="764"/>
      <c r="AS43" s="764"/>
      <c r="AT43" s="765"/>
    </row>
    <row r="44" spans="2:46" ht="15" customHeight="1" x14ac:dyDescent="0.25">
      <c r="H44" s="1104">
        <v>1</v>
      </c>
      <c r="I44" s="765"/>
      <c r="J44" s="1105"/>
      <c r="K44" s="764"/>
      <c r="L44" s="764"/>
      <c r="M44" s="764"/>
      <c r="N44" s="764"/>
      <c r="O44" s="764"/>
      <c r="P44" s="764"/>
      <c r="Q44" s="764"/>
      <c r="R44" s="764"/>
      <c r="S44" s="764"/>
      <c r="T44" s="764"/>
      <c r="U44" s="764"/>
      <c r="V44" s="764"/>
      <c r="W44" s="764"/>
      <c r="X44" s="765"/>
      <c r="Y44" s="1009"/>
      <c r="Z44" s="765"/>
      <c r="AA44" s="1106"/>
      <c r="AB44" s="764"/>
      <c r="AC44" s="764"/>
      <c r="AD44" s="764"/>
      <c r="AE44" s="764"/>
      <c r="AF44" s="764"/>
      <c r="AG44" s="764"/>
      <c r="AH44" s="764"/>
      <c r="AI44" s="764"/>
      <c r="AJ44" s="765"/>
      <c r="AK44" s="1106"/>
      <c r="AL44" s="764"/>
      <c r="AM44" s="764"/>
      <c r="AN44" s="764"/>
      <c r="AO44" s="764"/>
      <c r="AP44" s="764"/>
      <c r="AQ44" s="764"/>
      <c r="AR44" s="764"/>
      <c r="AS44" s="764"/>
      <c r="AT44" s="765"/>
    </row>
    <row r="45" spans="2:46" ht="15" customHeight="1" x14ac:dyDescent="0.25">
      <c r="H45" s="1104">
        <v>2</v>
      </c>
      <c r="I45" s="765"/>
      <c r="J45" s="1105"/>
      <c r="K45" s="764"/>
      <c r="L45" s="764"/>
      <c r="M45" s="764"/>
      <c r="N45" s="764"/>
      <c r="O45" s="764"/>
      <c r="P45" s="764"/>
      <c r="Q45" s="764"/>
      <c r="R45" s="764"/>
      <c r="S45" s="764"/>
      <c r="T45" s="764"/>
      <c r="U45" s="764"/>
      <c r="V45" s="764"/>
      <c r="W45" s="764"/>
      <c r="X45" s="765"/>
      <c r="Y45" s="1009"/>
      <c r="Z45" s="765"/>
      <c r="AA45" s="1106"/>
      <c r="AB45" s="764"/>
      <c r="AC45" s="764"/>
      <c r="AD45" s="764"/>
      <c r="AE45" s="764"/>
      <c r="AF45" s="764"/>
      <c r="AG45" s="764"/>
      <c r="AH45" s="764"/>
      <c r="AI45" s="764"/>
      <c r="AJ45" s="765"/>
      <c r="AK45" s="1106"/>
      <c r="AL45" s="764"/>
      <c r="AM45" s="764"/>
      <c r="AN45" s="764"/>
      <c r="AO45" s="764"/>
      <c r="AP45" s="764"/>
      <c r="AQ45" s="764"/>
      <c r="AR45" s="764"/>
      <c r="AS45" s="764"/>
      <c r="AT45" s="765"/>
    </row>
    <row r="46" spans="2:46" ht="15" customHeight="1" x14ac:dyDescent="0.25">
      <c r="H46" s="1104">
        <v>3</v>
      </c>
      <c r="I46" s="765"/>
      <c r="J46" s="1105"/>
      <c r="K46" s="764"/>
      <c r="L46" s="764"/>
      <c r="M46" s="764"/>
      <c r="N46" s="764"/>
      <c r="O46" s="764"/>
      <c r="P46" s="764"/>
      <c r="Q46" s="764"/>
      <c r="R46" s="764"/>
      <c r="S46" s="764"/>
      <c r="T46" s="764"/>
      <c r="U46" s="764"/>
      <c r="V46" s="764"/>
      <c r="W46" s="764"/>
      <c r="X46" s="765"/>
      <c r="Y46" s="1009"/>
      <c r="Z46" s="765"/>
      <c r="AA46" s="1106"/>
      <c r="AB46" s="764"/>
      <c r="AC46" s="764"/>
      <c r="AD46" s="764"/>
      <c r="AE46" s="764"/>
      <c r="AF46" s="764"/>
      <c r="AG46" s="764"/>
      <c r="AH46" s="764"/>
      <c r="AI46" s="764"/>
      <c r="AJ46" s="765"/>
      <c r="AK46" s="1106"/>
      <c r="AL46" s="764"/>
      <c r="AM46" s="764"/>
      <c r="AN46" s="764"/>
      <c r="AO46" s="764"/>
      <c r="AP46" s="764"/>
      <c r="AQ46" s="764"/>
      <c r="AR46" s="764"/>
      <c r="AS46" s="764"/>
      <c r="AT46" s="765"/>
    </row>
    <row r="47" spans="2:46" ht="15" customHeight="1" x14ac:dyDescent="0.25">
      <c r="H47" s="1104">
        <v>4</v>
      </c>
      <c r="I47" s="765"/>
      <c r="J47" s="1105"/>
      <c r="K47" s="764"/>
      <c r="L47" s="764"/>
      <c r="M47" s="764"/>
      <c r="N47" s="764"/>
      <c r="O47" s="764"/>
      <c r="P47" s="764"/>
      <c r="Q47" s="764"/>
      <c r="R47" s="764"/>
      <c r="S47" s="764"/>
      <c r="T47" s="764"/>
      <c r="U47" s="764"/>
      <c r="V47" s="764"/>
      <c r="W47" s="764"/>
      <c r="X47" s="765"/>
      <c r="Y47" s="1009"/>
      <c r="Z47" s="765"/>
      <c r="AA47" s="1106"/>
      <c r="AB47" s="764"/>
      <c r="AC47" s="764"/>
      <c r="AD47" s="764"/>
      <c r="AE47" s="764"/>
      <c r="AF47" s="764"/>
      <c r="AG47" s="764"/>
      <c r="AH47" s="764"/>
      <c r="AI47" s="764"/>
      <c r="AJ47" s="765"/>
      <c r="AK47" s="1106"/>
      <c r="AL47" s="764"/>
      <c r="AM47" s="764"/>
      <c r="AN47" s="764"/>
      <c r="AO47" s="764"/>
      <c r="AP47" s="764"/>
      <c r="AQ47" s="764"/>
      <c r="AR47" s="764"/>
      <c r="AS47" s="764"/>
      <c r="AT47" s="765"/>
    </row>
    <row r="48" spans="2:46" ht="15" customHeight="1" x14ac:dyDescent="0.25">
      <c r="H48" s="1104">
        <v>5</v>
      </c>
      <c r="I48" s="765"/>
      <c r="J48" s="1105"/>
      <c r="K48" s="764"/>
      <c r="L48" s="764"/>
      <c r="M48" s="764"/>
      <c r="N48" s="764"/>
      <c r="O48" s="764"/>
      <c r="P48" s="764"/>
      <c r="Q48" s="764"/>
      <c r="R48" s="764"/>
      <c r="S48" s="764"/>
      <c r="T48" s="764"/>
      <c r="U48" s="764"/>
      <c r="V48" s="764"/>
      <c r="W48" s="764"/>
      <c r="X48" s="765"/>
      <c r="Y48" s="1009"/>
      <c r="Z48" s="765"/>
      <c r="AA48" s="1106"/>
      <c r="AB48" s="764"/>
      <c r="AC48" s="764"/>
      <c r="AD48" s="764"/>
      <c r="AE48" s="764"/>
      <c r="AF48" s="764"/>
      <c r="AG48" s="764"/>
      <c r="AH48" s="764"/>
      <c r="AI48" s="764"/>
      <c r="AJ48" s="765"/>
      <c r="AK48" s="1106"/>
      <c r="AL48" s="764"/>
      <c r="AM48" s="764"/>
      <c r="AN48" s="764"/>
      <c r="AO48" s="764"/>
      <c r="AP48" s="764"/>
      <c r="AQ48" s="764"/>
      <c r="AR48" s="764"/>
      <c r="AS48" s="764"/>
      <c r="AT48" s="765"/>
    </row>
    <row r="49" spans="8:46" ht="15" customHeight="1" x14ac:dyDescent="0.25">
      <c r="H49" s="1104">
        <v>6</v>
      </c>
      <c r="I49" s="765"/>
      <c r="J49" s="1105"/>
      <c r="K49" s="764"/>
      <c r="L49" s="764"/>
      <c r="M49" s="764"/>
      <c r="N49" s="764"/>
      <c r="O49" s="764"/>
      <c r="P49" s="764"/>
      <c r="Q49" s="764"/>
      <c r="R49" s="764"/>
      <c r="S49" s="764"/>
      <c r="T49" s="764"/>
      <c r="U49" s="764"/>
      <c r="V49" s="764"/>
      <c r="W49" s="764"/>
      <c r="X49" s="765"/>
      <c r="Y49" s="1009"/>
      <c r="Z49" s="765"/>
      <c r="AA49" s="1106"/>
      <c r="AB49" s="764"/>
      <c r="AC49" s="764"/>
      <c r="AD49" s="764"/>
      <c r="AE49" s="764"/>
      <c r="AF49" s="764"/>
      <c r="AG49" s="764"/>
      <c r="AH49" s="764"/>
      <c r="AI49" s="764"/>
      <c r="AJ49" s="765"/>
      <c r="AK49" s="1106"/>
      <c r="AL49" s="764"/>
      <c r="AM49" s="764"/>
      <c r="AN49" s="764"/>
      <c r="AO49" s="764"/>
      <c r="AP49" s="764"/>
      <c r="AQ49" s="764"/>
      <c r="AR49" s="764"/>
      <c r="AS49" s="764"/>
      <c r="AT49" s="765"/>
    </row>
    <row r="50" spans="8:46" ht="15" customHeight="1" x14ac:dyDescent="0.25">
      <c r="H50" s="1104">
        <v>7</v>
      </c>
      <c r="I50" s="765"/>
      <c r="J50" s="1105"/>
      <c r="K50" s="764"/>
      <c r="L50" s="764"/>
      <c r="M50" s="764"/>
      <c r="N50" s="764"/>
      <c r="O50" s="764"/>
      <c r="P50" s="764"/>
      <c r="Q50" s="764"/>
      <c r="R50" s="764"/>
      <c r="S50" s="764"/>
      <c r="T50" s="764"/>
      <c r="U50" s="764"/>
      <c r="V50" s="764"/>
      <c r="W50" s="764"/>
      <c r="X50" s="765"/>
      <c r="Y50" s="1009"/>
      <c r="Z50" s="765"/>
      <c r="AA50" s="1106"/>
      <c r="AB50" s="764"/>
      <c r="AC50" s="764"/>
      <c r="AD50" s="764"/>
      <c r="AE50" s="764"/>
      <c r="AF50" s="764"/>
      <c r="AG50" s="764"/>
      <c r="AH50" s="764"/>
      <c r="AI50" s="764"/>
      <c r="AJ50" s="765"/>
      <c r="AK50" s="1106"/>
      <c r="AL50" s="764"/>
      <c r="AM50" s="764"/>
      <c r="AN50" s="764"/>
      <c r="AO50" s="764"/>
      <c r="AP50" s="764"/>
      <c r="AQ50" s="764"/>
      <c r="AR50" s="764"/>
      <c r="AS50" s="764"/>
      <c r="AT50" s="765"/>
    </row>
    <row r="51" spans="8:46" ht="15" customHeight="1" x14ac:dyDescent="0.25">
      <c r="H51" s="1104">
        <v>8</v>
      </c>
      <c r="I51" s="765"/>
      <c r="J51" s="1105"/>
      <c r="K51" s="764"/>
      <c r="L51" s="764"/>
      <c r="M51" s="764"/>
      <c r="N51" s="764"/>
      <c r="O51" s="764"/>
      <c r="P51" s="764"/>
      <c r="Q51" s="764"/>
      <c r="R51" s="764"/>
      <c r="S51" s="764"/>
      <c r="T51" s="764"/>
      <c r="U51" s="764"/>
      <c r="V51" s="764"/>
      <c r="W51" s="764"/>
      <c r="X51" s="765"/>
      <c r="Y51" s="1009"/>
      <c r="Z51" s="765"/>
      <c r="AA51" s="1106"/>
      <c r="AB51" s="764"/>
      <c r="AC51" s="764"/>
      <c r="AD51" s="764"/>
      <c r="AE51" s="764"/>
      <c r="AF51" s="764"/>
      <c r="AG51" s="764"/>
      <c r="AH51" s="764"/>
      <c r="AI51" s="764"/>
      <c r="AJ51" s="765"/>
      <c r="AK51" s="1106"/>
      <c r="AL51" s="764"/>
      <c r="AM51" s="764"/>
      <c r="AN51" s="764"/>
      <c r="AO51" s="764"/>
      <c r="AP51" s="764"/>
      <c r="AQ51" s="764"/>
      <c r="AR51" s="764"/>
      <c r="AS51" s="764"/>
      <c r="AT51" s="765"/>
    </row>
    <row r="52" spans="8:46" ht="15" customHeight="1" x14ac:dyDescent="0.25">
      <c r="H52" s="1115"/>
      <c r="I52" s="765"/>
      <c r="J52" s="1107"/>
      <c r="K52" s="764"/>
      <c r="L52" s="764"/>
      <c r="M52" s="764"/>
      <c r="N52" s="764"/>
      <c r="O52" s="764"/>
      <c r="P52" s="764"/>
      <c r="Q52" s="764"/>
      <c r="R52" s="764"/>
      <c r="S52" s="764"/>
      <c r="T52" s="764"/>
      <c r="U52" s="764"/>
      <c r="V52" s="764"/>
      <c r="W52" s="764"/>
      <c r="X52" s="765"/>
      <c r="Y52" s="1113"/>
      <c r="Z52" s="765"/>
      <c r="AA52" s="1110"/>
      <c r="AB52" s="764"/>
      <c r="AC52" s="764"/>
      <c r="AD52" s="764"/>
      <c r="AE52" s="764"/>
      <c r="AF52" s="764"/>
      <c r="AG52" s="764"/>
      <c r="AH52" s="764"/>
      <c r="AI52" s="764"/>
      <c r="AJ52" s="765"/>
      <c r="AK52" s="1110"/>
      <c r="AL52" s="764"/>
      <c r="AM52" s="764"/>
      <c r="AN52" s="764"/>
      <c r="AO52" s="764"/>
      <c r="AP52" s="764"/>
      <c r="AQ52" s="764"/>
      <c r="AR52" s="764"/>
      <c r="AS52" s="764"/>
      <c r="AT52" s="765"/>
    </row>
    <row r="53" spans="8:46" ht="15" customHeight="1" x14ac:dyDescent="0.25">
      <c r="H53" s="1112" t="s">
        <v>1832</v>
      </c>
      <c r="I53" s="764"/>
      <c r="J53" s="764"/>
      <c r="K53" s="764"/>
      <c r="L53" s="764"/>
      <c r="M53" s="764"/>
      <c r="N53" s="764"/>
      <c r="O53" s="764"/>
      <c r="P53" s="764"/>
      <c r="Q53" s="764"/>
      <c r="R53" s="764"/>
      <c r="S53" s="764"/>
      <c r="T53" s="764"/>
      <c r="U53" s="764"/>
      <c r="V53" s="764"/>
      <c r="W53" s="764"/>
      <c r="X53" s="764"/>
      <c r="Y53" s="764"/>
      <c r="Z53" s="765"/>
      <c r="AA53" s="1106">
        <f>SUM(AA44:AT52)</f>
        <v>0</v>
      </c>
      <c r="AB53" s="764"/>
      <c r="AC53" s="764"/>
      <c r="AD53" s="764"/>
      <c r="AE53" s="764"/>
      <c r="AF53" s="764"/>
      <c r="AG53" s="764"/>
      <c r="AH53" s="764"/>
      <c r="AI53" s="764"/>
      <c r="AJ53" s="765"/>
      <c r="AK53" s="1106">
        <f>SUM(AK44:BD52)</f>
        <v>0</v>
      </c>
      <c r="AL53" s="764"/>
      <c r="AM53" s="764"/>
      <c r="AN53" s="764"/>
      <c r="AO53" s="764"/>
      <c r="AP53" s="764"/>
      <c r="AQ53" s="764"/>
      <c r="AR53" s="764"/>
      <c r="AS53" s="764"/>
      <c r="AT53" s="765"/>
    </row>
    <row r="54" spans="8:46" ht="14.25" customHeight="1" x14ac:dyDescent="0.25">
      <c r="AS54" s="443"/>
      <c r="AT54" s="443"/>
    </row>
    <row r="55" spans="8:46" ht="14.25" customHeight="1" x14ac:dyDescent="0.25">
      <c r="AS55" s="443"/>
      <c r="AT55" s="443"/>
    </row>
    <row r="56" spans="8:46" ht="14.25" customHeight="1" x14ac:dyDescent="0.25">
      <c r="AS56" s="443"/>
      <c r="AT56" s="443"/>
    </row>
    <row r="57" spans="8:46" ht="14.25" customHeight="1" x14ac:dyDescent="0.25">
      <c r="H57" s="976" t="s">
        <v>1795</v>
      </c>
      <c r="I57" s="824"/>
      <c r="J57" s="824"/>
      <c r="K57" s="824"/>
      <c r="L57" s="824"/>
      <c r="M57" s="824"/>
      <c r="N57" s="824"/>
      <c r="O57" s="824"/>
      <c r="P57" s="824"/>
      <c r="Q57" s="824"/>
      <c r="R57" s="824"/>
      <c r="S57" s="824"/>
      <c r="T57" s="824"/>
      <c r="U57" s="824"/>
      <c r="V57" s="824"/>
      <c r="W57" s="824"/>
      <c r="X57" s="824"/>
      <c r="Y57" s="825"/>
      <c r="Z57" s="976" t="s">
        <v>1796</v>
      </c>
      <c r="AA57" s="824"/>
      <c r="AB57" s="824"/>
      <c r="AC57" s="824"/>
      <c r="AD57" s="824"/>
      <c r="AE57" s="824"/>
      <c r="AF57" s="824"/>
      <c r="AG57" s="824"/>
      <c r="AH57" s="824"/>
      <c r="AI57" s="824"/>
      <c r="AJ57" s="824"/>
      <c r="AK57" s="824"/>
      <c r="AL57" s="824"/>
      <c r="AM57" s="824"/>
      <c r="AN57" s="824"/>
      <c r="AO57" s="824"/>
      <c r="AP57" s="824"/>
      <c r="AQ57" s="825"/>
      <c r="AS57" s="443"/>
      <c r="AT57" s="443"/>
    </row>
    <row r="58" spans="8:46" ht="14.25" customHeight="1" x14ac:dyDescent="0.25">
      <c r="H58" s="257" t="s">
        <v>796</v>
      </c>
      <c r="I58" s="258"/>
      <c r="J58" s="258"/>
      <c r="K58" s="258"/>
      <c r="L58" s="258"/>
      <c r="M58" s="258"/>
      <c r="N58" s="258"/>
      <c r="O58" s="258"/>
      <c r="P58" s="258"/>
      <c r="Q58" s="259"/>
      <c r="R58" s="257" t="s">
        <v>1511</v>
      </c>
      <c r="S58" s="258"/>
      <c r="T58" s="258"/>
      <c r="U58" s="259"/>
      <c r="V58" s="257" t="s">
        <v>1510</v>
      </c>
      <c r="W58" s="258"/>
      <c r="X58" s="258"/>
      <c r="Y58" s="259"/>
      <c r="Z58" s="257" t="s">
        <v>796</v>
      </c>
      <c r="AA58" s="258"/>
      <c r="AB58" s="258"/>
      <c r="AC58" s="258"/>
      <c r="AD58" s="258"/>
      <c r="AE58" s="258"/>
      <c r="AF58" s="258"/>
      <c r="AG58" s="258"/>
      <c r="AH58" s="258"/>
      <c r="AI58" s="259"/>
      <c r="AJ58" s="257" t="s">
        <v>1511</v>
      </c>
      <c r="AK58" s="258"/>
      <c r="AL58" s="258"/>
      <c r="AM58" s="259"/>
      <c r="AN58" s="257" t="s">
        <v>1510</v>
      </c>
      <c r="AO58" s="258"/>
      <c r="AP58" s="258"/>
      <c r="AQ58" s="259"/>
      <c r="AS58" s="443"/>
      <c r="AT58" s="443"/>
    </row>
    <row r="59" spans="8:46" ht="14.25" customHeight="1" x14ac:dyDescent="0.25">
      <c r="H59" s="260"/>
      <c r="Q59" s="261"/>
      <c r="R59" s="260"/>
      <c r="U59" s="261"/>
      <c r="V59" s="260"/>
      <c r="Y59" s="261"/>
      <c r="Z59" s="260"/>
      <c r="AI59" s="261"/>
      <c r="AJ59" s="260"/>
      <c r="AM59" s="261"/>
      <c r="AN59" s="260"/>
      <c r="AQ59" s="261"/>
      <c r="AS59" s="443"/>
      <c r="AT59" s="443"/>
    </row>
    <row r="60" spans="8:46" ht="14.25" customHeight="1" x14ac:dyDescent="0.25">
      <c r="H60" s="260"/>
      <c r="Q60" s="261"/>
      <c r="R60" s="260"/>
      <c r="U60" s="261"/>
      <c r="V60" s="260"/>
      <c r="Y60" s="261"/>
      <c r="Z60" s="260"/>
      <c r="AI60" s="261"/>
      <c r="AJ60" s="260"/>
      <c r="AM60" s="261"/>
      <c r="AN60" s="260"/>
      <c r="AQ60" s="261"/>
      <c r="AS60" s="443"/>
      <c r="AT60" s="443"/>
    </row>
    <row r="61" spans="8:46" ht="14.25" customHeight="1" x14ac:dyDescent="0.25">
      <c r="H61" s="260"/>
      <c r="Q61" s="261"/>
      <c r="R61" s="260"/>
      <c r="U61" s="261"/>
      <c r="V61" s="260"/>
      <c r="Y61" s="261"/>
      <c r="Z61" s="260"/>
      <c r="AI61" s="261"/>
      <c r="AJ61" s="260"/>
      <c r="AM61" s="261"/>
      <c r="AN61" s="260"/>
      <c r="AQ61" s="261"/>
      <c r="AS61" s="443"/>
      <c r="AT61" s="443"/>
    </row>
    <row r="62" spans="8:46" ht="14.25" customHeight="1" x14ac:dyDescent="0.25">
      <c r="H62" s="260"/>
      <c r="Q62" s="261"/>
      <c r="R62" s="260"/>
      <c r="U62" s="261"/>
      <c r="V62" s="260"/>
      <c r="Y62" s="261"/>
      <c r="Z62" s="260"/>
      <c r="AI62" s="261"/>
      <c r="AJ62" s="260"/>
      <c r="AM62" s="261"/>
      <c r="AN62" s="260"/>
      <c r="AQ62" s="261"/>
      <c r="AS62" s="443"/>
      <c r="AT62" s="443"/>
    </row>
    <row r="63" spans="8:46" ht="14.25" customHeight="1" x14ac:dyDescent="0.25">
      <c r="H63" s="262"/>
      <c r="I63" s="263"/>
      <c r="J63" s="263"/>
      <c r="K63" s="263"/>
      <c r="L63" s="263"/>
      <c r="M63" s="263"/>
      <c r="N63" s="263"/>
      <c r="O63" s="263"/>
      <c r="P63" s="263"/>
      <c r="Q63" s="264"/>
      <c r="R63" s="262"/>
      <c r="S63" s="263"/>
      <c r="T63" s="263"/>
      <c r="U63" s="264"/>
      <c r="V63" s="262"/>
      <c r="W63" s="263"/>
      <c r="X63" s="263"/>
      <c r="Y63" s="264"/>
      <c r="Z63" s="262"/>
      <c r="AA63" s="263"/>
      <c r="AB63" s="263"/>
      <c r="AC63" s="263"/>
      <c r="AD63" s="263"/>
      <c r="AE63" s="263"/>
      <c r="AF63" s="263"/>
      <c r="AG63" s="263"/>
      <c r="AH63" s="263"/>
      <c r="AI63" s="264"/>
      <c r="AJ63" s="262"/>
      <c r="AK63" s="263"/>
      <c r="AL63" s="263"/>
      <c r="AM63" s="264"/>
      <c r="AN63" s="262"/>
      <c r="AO63" s="263"/>
      <c r="AP63" s="263"/>
      <c r="AQ63" s="264"/>
      <c r="AS63" s="443"/>
      <c r="AT63" s="443"/>
    </row>
    <row r="64" spans="8:46" ht="14.25" customHeight="1" x14ac:dyDescent="0.25">
      <c r="AM64" s="265" t="s">
        <v>1797</v>
      </c>
      <c r="AN64" s="131" t="str">
        <f>'E-9-1'!U24</f>
        <v>E-9-1-4</v>
      </c>
      <c r="AS64" s="443"/>
      <c r="AT64" s="443"/>
    </row>
  </sheetData>
  <mergeCells count="151">
    <mergeCell ref="B17:E17"/>
    <mergeCell ref="B30:E30"/>
    <mergeCell ref="B36:E36"/>
    <mergeCell ref="J26:X26"/>
    <mergeCell ref="H39:I39"/>
    <mergeCell ref="AK37:AT37"/>
    <mergeCell ref="H23:I23"/>
    <mergeCell ref="J37:X37"/>
    <mergeCell ref="B20:E20"/>
    <mergeCell ref="J27:X27"/>
    <mergeCell ref="H44:I44"/>
    <mergeCell ref="J35:X35"/>
    <mergeCell ref="AK38:AT38"/>
    <mergeCell ref="B12:E12"/>
    <mergeCell ref="H45:I45"/>
    <mergeCell ref="Y25:Z25"/>
    <mergeCell ref="J33:X33"/>
    <mergeCell ref="B13:E13"/>
    <mergeCell ref="Y33:Z33"/>
    <mergeCell ref="J34:X34"/>
    <mergeCell ref="H38:I38"/>
    <mergeCell ref="AK44:AT44"/>
    <mergeCell ref="Y37:Z37"/>
    <mergeCell ref="AK43:AT43"/>
    <mergeCell ref="H22:I22"/>
    <mergeCell ref="AA37:AJ37"/>
    <mergeCell ref="J23:X23"/>
    <mergeCell ref="H30:I30"/>
    <mergeCell ref="Y43:Z43"/>
    <mergeCell ref="H29:I29"/>
    <mergeCell ref="AA23:AT23"/>
    <mergeCell ref="H37:I37"/>
    <mergeCell ref="H33:I33"/>
    <mergeCell ref="B14:E14"/>
    <mergeCell ref="AK50:AT50"/>
    <mergeCell ref="J24:X24"/>
    <mergeCell ref="Y24:Z24"/>
    <mergeCell ref="Y45:Z45"/>
    <mergeCell ref="AA49:AJ49"/>
    <mergeCell ref="J44:X44"/>
    <mergeCell ref="AA45:AJ45"/>
    <mergeCell ref="AK45:AT45"/>
    <mergeCell ref="J28:X28"/>
    <mergeCell ref="Y31:Z31"/>
    <mergeCell ref="Y40:Z40"/>
    <mergeCell ref="AA39:AJ39"/>
    <mergeCell ref="AA25:AT25"/>
    <mergeCell ref="AA44:AJ44"/>
    <mergeCell ref="Y28:Z28"/>
    <mergeCell ref="Y32:Z32"/>
    <mergeCell ref="J40:X40"/>
    <mergeCell ref="AK48:AT48"/>
    <mergeCell ref="AA38:AJ38"/>
    <mergeCell ref="AA32:AT32"/>
    <mergeCell ref="AA46:AJ46"/>
    <mergeCell ref="G9:Z11"/>
    <mergeCell ref="AK46:AT46"/>
    <mergeCell ref="AK40:AT40"/>
    <mergeCell ref="H50:I50"/>
    <mergeCell ref="AA29:AT29"/>
    <mergeCell ref="AA51:AJ51"/>
    <mergeCell ref="B32:E32"/>
    <mergeCell ref="H25:I25"/>
    <mergeCell ref="H34:I34"/>
    <mergeCell ref="B16:E16"/>
    <mergeCell ref="J32:X32"/>
    <mergeCell ref="H49:I49"/>
    <mergeCell ref="Y51:Z51"/>
    <mergeCell ref="B34:E34"/>
    <mergeCell ref="B28:E28"/>
    <mergeCell ref="B18:E18"/>
    <mergeCell ref="AA40:AJ40"/>
    <mergeCell ref="H28:I28"/>
    <mergeCell ref="Y27:Z27"/>
    <mergeCell ref="AK51:AT51"/>
    <mergeCell ref="Y23:Z23"/>
    <mergeCell ref="B19:E19"/>
    <mergeCell ref="H48:I48"/>
    <mergeCell ref="H35:I35"/>
    <mergeCell ref="Z57:AQ57"/>
    <mergeCell ref="J30:X30"/>
    <mergeCell ref="AA53:AJ53"/>
    <mergeCell ref="H57:Y57"/>
    <mergeCell ref="H53:Z53"/>
    <mergeCell ref="Y47:Z47"/>
    <mergeCell ref="Y38:Z38"/>
    <mergeCell ref="G7:AR7"/>
    <mergeCell ref="Y26:Z26"/>
    <mergeCell ref="AA43:AJ43"/>
    <mergeCell ref="J47:X47"/>
    <mergeCell ref="AA52:AJ52"/>
    <mergeCell ref="J51:X51"/>
    <mergeCell ref="AK52:AT52"/>
    <mergeCell ref="AK49:AT49"/>
    <mergeCell ref="AA33:AT33"/>
    <mergeCell ref="Y50:Z50"/>
    <mergeCell ref="H52:I52"/>
    <mergeCell ref="J43:X43"/>
    <mergeCell ref="Y34:Z34"/>
    <mergeCell ref="AA26:AT26"/>
    <mergeCell ref="Y48:Z48"/>
    <mergeCell ref="H24:I24"/>
    <mergeCell ref="J38:X38"/>
    <mergeCell ref="Y52:Z52"/>
    <mergeCell ref="Y49:Z49"/>
    <mergeCell ref="AA27:AT27"/>
    <mergeCell ref="AA24:AT24"/>
    <mergeCell ref="AK53:AT53"/>
    <mergeCell ref="J50:X50"/>
    <mergeCell ref="H32:I32"/>
    <mergeCell ref="J46:X46"/>
    <mergeCell ref="AK47:AT47"/>
    <mergeCell ref="AA48:AJ48"/>
    <mergeCell ref="Y46:Z46"/>
    <mergeCell ref="AK39:AT39"/>
    <mergeCell ref="J52:X52"/>
    <mergeCell ref="H47:I47"/>
    <mergeCell ref="J39:X39"/>
    <mergeCell ref="AA35:AT35"/>
    <mergeCell ref="J48:X48"/>
    <mergeCell ref="J49:X49"/>
    <mergeCell ref="H43:I43"/>
    <mergeCell ref="AA50:AJ50"/>
    <mergeCell ref="J45:X45"/>
    <mergeCell ref="H40:I40"/>
    <mergeCell ref="Y39:Z39"/>
    <mergeCell ref="AA47:AJ47"/>
    <mergeCell ref="B10:E10"/>
    <mergeCell ref="H26:I26"/>
    <mergeCell ref="B4:E4"/>
    <mergeCell ref="Y35:Z35"/>
    <mergeCell ref="J25:X25"/>
    <mergeCell ref="Y44:Z44"/>
    <mergeCell ref="H46:I46"/>
    <mergeCell ref="AA34:AT34"/>
    <mergeCell ref="H51:I51"/>
    <mergeCell ref="H27:I27"/>
    <mergeCell ref="B8:E8"/>
    <mergeCell ref="AA31:AT31"/>
    <mergeCell ref="J29:X29"/>
    <mergeCell ref="B6:E6"/>
    <mergeCell ref="AA22:AT22"/>
    <mergeCell ref="B15:E15"/>
    <mergeCell ref="H31:I31"/>
    <mergeCell ref="AA28:AT28"/>
    <mergeCell ref="Y30:Z30"/>
    <mergeCell ref="Y29:Z29"/>
    <mergeCell ref="J22:X22"/>
    <mergeCell ref="AA30:AT30"/>
    <mergeCell ref="J31:X31"/>
    <mergeCell ref="Y22:Z22"/>
  </mergeCells>
  <hyperlinks>
    <hyperlink ref="B4" location="PANDUAN!A1" display="PANDUAN" xr:uid="{00000000-0004-0000-B800-000000000000}"/>
    <hyperlink ref="B6" location="'EWS DIRECTORY'!A1" display="EWS DIRECTORY" xr:uid="{00000000-0004-0000-B800-000001000000}"/>
    <hyperlink ref="B8" location="'DATA PEMICU'!A1" display="DATA PEMICU" xr:uid="{00000000-0004-0000-B800-000002000000}"/>
    <hyperlink ref="B10" location="'DATA PENGUJI'!A1" display="DATA PENGUJI" xr:uid="{00000000-0004-0000-B800-000003000000}"/>
    <hyperlink ref="B12" location="'MAIN LEVEL'!A1" display="MAIN LEVEL" xr:uid="{00000000-0004-0000-B800-000004000000}"/>
  </hyperlinks>
  <pageMargins left="0.51181102362204722" right="0.15748031496062989" top="0.55118110236220474" bottom="0.55118110236220474" header="0" footer="0"/>
  <pageSetup paperSize="9" scale="60" orientation="landscape"/>
  <headerFooter>
    <oddFooter>&amp;Rhalaman &amp;P dari</oddFooter>
  </headerFooter>
</worksheet>
</file>

<file path=xl/worksheets/sheet1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900-000000000000}">
  <sheetPr codeName="Sheet406">
    <tabColor theme="4" tint="-0.249977111117893"/>
  </sheetPr>
  <dimension ref="A1:BO44"/>
  <sheetViews>
    <sheetView topLeftCell="E3" zoomScaleNormal="100" workbookViewId="0">
      <selection activeCell="AQ18" sqref="AQ18:AU18"/>
    </sheetView>
  </sheetViews>
  <sheetFormatPr defaultColWidth="3.88671875" defaultRowHeight="13.8" x14ac:dyDescent="0.25"/>
  <cols>
    <col min="1" max="1" width="0" style="110" hidden="1"/>
    <col min="2" max="5" width="3.88671875" style="177" customWidth="1"/>
    <col min="6" max="6" width="3.88671875" style="110" customWidth="1"/>
  </cols>
  <sheetData>
    <row r="1" spans="2:67" x14ac:dyDescent="0.25">
      <c r="G1" s="178"/>
      <c r="H1" s="55"/>
      <c r="I1" s="55"/>
      <c r="J1" s="55"/>
      <c r="K1" s="55"/>
      <c r="L1" s="55"/>
      <c r="M1" s="55"/>
      <c r="N1" s="55"/>
    </row>
    <row r="2" spans="2:67" x14ac:dyDescent="0.25">
      <c r="G2" s="55" t="s">
        <v>1674</v>
      </c>
      <c r="H2" s="55"/>
      <c r="I2" s="55"/>
      <c r="J2" s="55"/>
      <c r="K2" s="55"/>
      <c r="L2" s="55"/>
      <c r="M2" s="55"/>
      <c r="N2" s="55"/>
    </row>
    <row r="3" spans="2:67" x14ac:dyDescent="0.25">
      <c r="B3" s="111"/>
      <c r="C3" s="111"/>
      <c r="D3" s="111"/>
      <c r="E3" s="111"/>
      <c r="G3" s="55"/>
      <c r="H3" s="55"/>
      <c r="I3" s="55"/>
      <c r="J3" s="55"/>
      <c r="K3" s="55"/>
      <c r="L3" s="55"/>
      <c r="M3" s="55"/>
      <c r="N3" s="55"/>
    </row>
    <row r="4" spans="2:67" x14ac:dyDescent="0.25">
      <c r="B4" s="762" t="s">
        <v>79</v>
      </c>
      <c r="C4" s="761"/>
      <c r="D4" s="761"/>
      <c r="E4" s="761"/>
      <c r="G4" s="55"/>
      <c r="H4" s="55"/>
      <c r="I4" s="55"/>
      <c r="J4" s="55"/>
      <c r="K4" s="55"/>
      <c r="L4" s="55"/>
      <c r="M4" s="55"/>
      <c r="N4" s="55"/>
    </row>
    <row r="5" spans="2:67" x14ac:dyDescent="0.25">
      <c r="B5" s="111"/>
      <c r="C5" s="111"/>
      <c r="D5" s="111"/>
      <c r="E5" s="111"/>
      <c r="G5" s="55"/>
      <c r="H5" s="55"/>
      <c r="I5" s="55"/>
      <c r="J5" s="55"/>
      <c r="K5" s="55"/>
      <c r="L5" s="55"/>
      <c r="M5" s="55"/>
      <c r="N5" s="55"/>
    </row>
    <row r="6" spans="2:67" x14ac:dyDescent="0.25">
      <c r="B6" s="762" t="s">
        <v>87</v>
      </c>
      <c r="C6" s="761"/>
      <c r="D6" s="761"/>
      <c r="E6" s="761"/>
      <c r="G6" s="55"/>
      <c r="H6" s="55"/>
      <c r="I6" s="55"/>
      <c r="J6" s="55"/>
      <c r="K6" s="55"/>
      <c r="L6" s="55"/>
      <c r="M6" s="55"/>
      <c r="N6" s="55"/>
    </row>
    <row r="7" spans="2:67" x14ac:dyDescent="0.25">
      <c r="B7" s="111"/>
      <c r="C7" s="111"/>
      <c r="D7" s="111"/>
      <c r="E7" s="111"/>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58"/>
      <c r="AU7" s="58"/>
      <c r="AV7" s="58"/>
      <c r="AW7" s="58"/>
      <c r="AX7" s="58"/>
      <c r="AY7" s="58"/>
      <c r="AZ7" s="58"/>
      <c r="BA7" s="58"/>
      <c r="BB7" s="58"/>
      <c r="BC7" s="58"/>
      <c r="BD7" s="58"/>
      <c r="BE7" s="58"/>
      <c r="BF7" s="58"/>
      <c r="BG7" s="58"/>
      <c r="BH7" s="58"/>
      <c r="BI7" s="58"/>
      <c r="BJ7" s="58"/>
      <c r="BK7" s="58"/>
      <c r="BL7" s="58"/>
      <c r="BM7" s="58"/>
      <c r="BN7" s="58"/>
      <c r="BO7" s="58"/>
    </row>
    <row r="8" spans="2:67" x14ac:dyDescent="0.25">
      <c r="B8" s="762" t="s">
        <v>94</v>
      </c>
      <c r="C8" s="761"/>
      <c r="D8" s="761"/>
      <c r="E8" s="761"/>
      <c r="G8" s="55"/>
      <c r="H8" s="55"/>
      <c r="I8" s="55"/>
      <c r="J8" s="55"/>
      <c r="K8" s="55"/>
      <c r="L8" s="55"/>
      <c r="M8" s="55"/>
      <c r="N8" s="55"/>
    </row>
    <row r="9" spans="2:67" ht="14.4" customHeight="1" x14ac:dyDescent="0.25">
      <c r="B9" s="111"/>
      <c r="C9" s="111"/>
      <c r="D9" s="111"/>
      <c r="E9" s="111"/>
      <c r="G9" s="999" t="str">
        <f>"Rincian "&amp;'E-9'!G9&amp;" "&amp;'E-9-1'!M26</f>
        <v>Rincian Biaya Royalti Berdasarkan Bahan Bukti Pidana</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303"/>
    </row>
    <row r="10" spans="2:67" x14ac:dyDescent="0.25">
      <c r="B10" s="762" t="s">
        <v>101</v>
      </c>
      <c r="C10" s="761"/>
      <c r="D10" s="761"/>
      <c r="E10" s="761"/>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304"/>
    </row>
    <row r="11" spans="2:67"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305"/>
    </row>
    <row r="12" spans="2:67" x14ac:dyDescent="0.25">
      <c r="B12" s="762" t="s">
        <v>106</v>
      </c>
      <c r="C12" s="761"/>
      <c r="D12" s="761"/>
      <c r="E12" s="761"/>
      <c r="G12" s="254"/>
      <c r="H12" s="254"/>
      <c r="I12" s="254"/>
      <c r="J12" s="254"/>
      <c r="K12" s="254"/>
      <c r="L12" s="254"/>
      <c r="M12" s="254"/>
      <c r="N12" s="254"/>
    </row>
    <row r="13" spans="2:67" ht="14.25" customHeight="1" x14ac:dyDescent="0.25">
      <c r="B13" s="962" t="str">
        <f>HYPERLINK("#'"&amp;'EWS DIRECTORY'!$J$179&amp;"'!A1",'EWS DIRECTORY'!$J$179)</f>
        <v>E-9</v>
      </c>
      <c r="C13" s="761"/>
      <c r="D13" s="761"/>
      <c r="E13" s="761"/>
      <c r="G13" s="55" t="s">
        <v>1680</v>
      </c>
      <c r="H13" s="55"/>
      <c r="I13" s="254"/>
      <c r="J13" s="254"/>
      <c r="K13" s="254"/>
      <c r="L13" s="254"/>
      <c r="M13" s="254"/>
      <c r="N13" s="254"/>
    </row>
    <row r="14" spans="2:67" x14ac:dyDescent="0.25">
      <c r="B14" s="931" t="str">
        <f>HYPERLINK("#'"&amp;'EWS DIRECTORY'!$J$180&amp;"'!A1",'EWS DIRECTORY'!$J$180)</f>
        <v>E-9-1</v>
      </c>
      <c r="C14" s="761"/>
      <c r="D14" s="761"/>
      <c r="E14" s="761"/>
      <c r="G14" s="55" t="s">
        <v>1681</v>
      </c>
      <c r="H14" s="55"/>
      <c r="I14" s="55"/>
      <c r="J14" s="254"/>
      <c r="K14" s="254"/>
      <c r="L14" s="254"/>
      <c r="M14" s="254"/>
      <c r="N14" s="254"/>
    </row>
    <row r="15" spans="2:67" ht="14.25" customHeight="1" x14ac:dyDescent="0.25">
      <c r="B15" s="929" t="str">
        <f>HYPERLINK("#'"&amp;'EWS DIRECTORY'!$J$181&amp;"'!A1",'EWS DIRECTORY'!$J$181)</f>
        <v>E-9-1-1</v>
      </c>
      <c r="C15" s="761"/>
      <c r="D15" s="761"/>
      <c r="E15" s="761"/>
      <c r="G15" s="55" t="s">
        <v>1744</v>
      </c>
      <c r="H15" s="55"/>
      <c r="I15" s="55" t="s">
        <v>1744</v>
      </c>
      <c r="J15" s="254"/>
      <c r="K15" s="254"/>
      <c r="L15" s="254"/>
      <c r="M15" s="254"/>
      <c r="N15" s="254"/>
    </row>
    <row r="16" spans="2:67" ht="14.25" customHeight="1" x14ac:dyDescent="0.25">
      <c r="B16" s="929" t="str">
        <f>HYPERLINK("#'"&amp;'EWS DIRECTORY'!$J$182&amp;"'!A1",'EWS DIRECTORY'!$J$182)</f>
        <v>E-9-1-2</v>
      </c>
      <c r="C16" s="761"/>
      <c r="D16" s="761"/>
      <c r="E16" s="761"/>
    </row>
    <row r="17" spans="2:42" x14ac:dyDescent="0.25">
      <c r="B17" s="929" t="str">
        <f>HYPERLINK("#'"&amp;'EWS DIRECTORY'!$J$183&amp;"'!A1",'EWS DIRECTORY'!$J$183)</f>
        <v>E-9-1-3</v>
      </c>
      <c r="C17" s="761"/>
      <c r="D17" s="761"/>
      <c r="E17" s="761"/>
      <c r="G17" s="55" t="s">
        <v>1798</v>
      </c>
    </row>
    <row r="18" spans="2:42" ht="14.25" customHeight="1" x14ac:dyDescent="0.25">
      <c r="B18" s="929" t="str">
        <f>HYPERLINK("#'"&amp;'EWS DIRECTORY'!$J$184&amp;"'!A1",'EWS DIRECTORY'!$J$184)</f>
        <v>E-9-1-4</v>
      </c>
      <c r="C18" s="761"/>
      <c r="D18" s="761"/>
      <c r="E18" s="761"/>
      <c r="G18" s="55"/>
    </row>
    <row r="19" spans="2:42" ht="12.75" customHeight="1" x14ac:dyDescent="0.25">
      <c r="B19" s="927" t="str">
        <f>HYPERLINK("#'"&amp;'EWS DIRECTORY'!$J$185&amp;"'!A1",'EWS DIRECTORY'!$J$185)</f>
        <v>E-9-1-5</v>
      </c>
      <c r="C19" s="761"/>
      <c r="D19" s="761"/>
      <c r="E19" s="761"/>
      <c r="G19" s="55"/>
      <c r="H19" s="1116" t="s">
        <v>1445</v>
      </c>
      <c r="I19" s="825"/>
      <c r="J19" s="1116" t="s">
        <v>1452</v>
      </c>
      <c r="K19" s="824"/>
      <c r="L19" s="824"/>
      <c r="M19" s="824"/>
      <c r="N19" s="824"/>
      <c r="O19" s="825"/>
      <c r="P19" s="1116" t="s">
        <v>1915</v>
      </c>
      <c r="Q19" s="824"/>
      <c r="R19" s="824"/>
      <c r="S19" s="824"/>
      <c r="T19" s="824"/>
      <c r="U19" s="825"/>
      <c r="V19" s="1116" t="s">
        <v>1916</v>
      </c>
      <c r="W19" s="824"/>
      <c r="X19" s="824"/>
      <c r="Y19" s="824"/>
      <c r="Z19" s="824"/>
      <c r="AA19" s="824"/>
      <c r="AB19" s="824"/>
      <c r="AC19" s="824"/>
      <c r="AD19" s="824"/>
      <c r="AE19" s="824"/>
      <c r="AF19" s="824"/>
      <c r="AG19" s="824"/>
      <c r="AH19" s="824"/>
      <c r="AI19" s="824"/>
      <c r="AJ19" s="824"/>
      <c r="AK19" s="825"/>
      <c r="AL19" s="1120" t="s">
        <v>1481</v>
      </c>
      <c r="AM19" s="1121"/>
      <c r="AN19" s="1121"/>
      <c r="AO19" s="1121"/>
      <c r="AP19" s="1122"/>
    </row>
    <row r="20" spans="2:42" ht="14.25" customHeight="1" x14ac:dyDescent="0.25">
      <c r="B20" s="929" t="str">
        <f>HYPERLINK("#'"&amp;'EWS DIRECTORY'!$J$186&amp;"'!A1",'EWS DIRECTORY'!$J$186)</f>
        <v>E-9-1-6</v>
      </c>
      <c r="C20" s="761"/>
      <c r="D20" s="761"/>
      <c r="E20" s="761"/>
      <c r="G20" s="55"/>
      <c r="H20" s="1117"/>
      <c r="I20" s="825"/>
      <c r="J20" s="1119"/>
      <c r="K20" s="824"/>
      <c r="L20" s="824"/>
      <c r="M20" s="824"/>
      <c r="N20" s="824"/>
      <c r="O20" s="825"/>
      <c r="P20" s="1117"/>
      <c r="Q20" s="824"/>
      <c r="R20" s="824"/>
      <c r="S20" s="824"/>
      <c r="T20" s="824"/>
      <c r="U20" s="825"/>
      <c r="V20" s="1117"/>
      <c r="W20" s="824"/>
      <c r="X20" s="824"/>
      <c r="Y20" s="824"/>
      <c r="Z20" s="824"/>
      <c r="AA20" s="824"/>
      <c r="AB20" s="824"/>
      <c r="AC20" s="824"/>
      <c r="AD20" s="824"/>
      <c r="AE20" s="824"/>
      <c r="AF20" s="824"/>
      <c r="AG20" s="824"/>
      <c r="AH20" s="824"/>
      <c r="AI20" s="824"/>
      <c r="AJ20" s="824"/>
      <c r="AK20" s="825"/>
      <c r="AL20" s="1063"/>
      <c r="AM20" s="764"/>
      <c r="AN20" s="764"/>
      <c r="AO20" s="764"/>
      <c r="AP20" s="765"/>
    </row>
    <row r="21" spans="2:42" ht="14.25" customHeight="1" x14ac:dyDescent="0.25">
      <c r="G21" s="55"/>
      <c r="H21" s="1117"/>
      <c r="I21" s="825"/>
      <c r="J21" s="1119"/>
      <c r="K21" s="824"/>
      <c r="L21" s="824"/>
      <c r="M21" s="824"/>
      <c r="N21" s="824"/>
      <c r="O21" s="825"/>
      <c r="P21" s="1117"/>
      <c r="Q21" s="824"/>
      <c r="R21" s="824"/>
      <c r="S21" s="824"/>
      <c r="T21" s="824"/>
      <c r="U21" s="825"/>
      <c r="V21" s="1117"/>
      <c r="W21" s="824"/>
      <c r="X21" s="824"/>
      <c r="Y21" s="824"/>
      <c r="Z21" s="824"/>
      <c r="AA21" s="824"/>
      <c r="AB21" s="824"/>
      <c r="AC21" s="824"/>
      <c r="AD21" s="824"/>
      <c r="AE21" s="824"/>
      <c r="AF21" s="824"/>
      <c r="AG21" s="824"/>
      <c r="AH21" s="824"/>
      <c r="AI21" s="824"/>
      <c r="AJ21" s="824"/>
      <c r="AK21" s="825"/>
      <c r="AL21" s="1063"/>
      <c r="AM21" s="764"/>
      <c r="AN21" s="764"/>
      <c r="AO21" s="764"/>
      <c r="AP21" s="765"/>
    </row>
    <row r="22" spans="2:42" ht="14.25" customHeight="1" x14ac:dyDescent="0.25">
      <c r="G22" s="55"/>
      <c r="H22" s="1117"/>
      <c r="I22" s="825"/>
      <c r="J22" s="1119"/>
      <c r="K22" s="824"/>
      <c r="L22" s="824"/>
      <c r="M22" s="824"/>
      <c r="N22" s="824"/>
      <c r="O22" s="825"/>
      <c r="P22" s="1117"/>
      <c r="Q22" s="824"/>
      <c r="R22" s="824"/>
      <c r="S22" s="824"/>
      <c r="T22" s="824"/>
      <c r="U22" s="825"/>
      <c r="V22" s="1117"/>
      <c r="W22" s="824"/>
      <c r="X22" s="824"/>
      <c r="Y22" s="824"/>
      <c r="Z22" s="824"/>
      <c r="AA22" s="824"/>
      <c r="AB22" s="824"/>
      <c r="AC22" s="824"/>
      <c r="AD22" s="824"/>
      <c r="AE22" s="824"/>
      <c r="AF22" s="824"/>
      <c r="AG22" s="824"/>
      <c r="AH22" s="824"/>
      <c r="AI22" s="824"/>
      <c r="AJ22" s="824"/>
      <c r="AK22" s="825"/>
      <c r="AL22" s="1063"/>
      <c r="AM22" s="764"/>
      <c r="AN22" s="764"/>
      <c r="AO22" s="764"/>
      <c r="AP22" s="765"/>
    </row>
    <row r="23" spans="2:42" ht="14.25" customHeight="1" x14ac:dyDescent="0.25">
      <c r="G23" s="55"/>
      <c r="H23" s="1117"/>
      <c r="I23" s="825"/>
      <c r="J23" s="1119"/>
      <c r="K23" s="824"/>
      <c r="L23" s="824"/>
      <c r="M23" s="824"/>
      <c r="N23" s="824"/>
      <c r="O23" s="825"/>
      <c r="P23" s="1117"/>
      <c r="Q23" s="824"/>
      <c r="R23" s="824"/>
      <c r="S23" s="824"/>
      <c r="T23" s="824"/>
      <c r="U23" s="825"/>
      <c r="V23" s="1117"/>
      <c r="W23" s="824"/>
      <c r="X23" s="824"/>
      <c r="Y23" s="824"/>
      <c r="Z23" s="824"/>
      <c r="AA23" s="824"/>
      <c r="AB23" s="824"/>
      <c r="AC23" s="824"/>
      <c r="AD23" s="824"/>
      <c r="AE23" s="824"/>
      <c r="AF23" s="824"/>
      <c r="AG23" s="824"/>
      <c r="AH23" s="824"/>
      <c r="AI23" s="824"/>
      <c r="AJ23" s="824"/>
      <c r="AK23" s="825"/>
      <c r="AL23" s="1063"/>
      <c r="AM23" s="764"/>
      <c r="AN23" s="764"/>
      <c r="AO23" s="764"/>
      <c r="AP23" s="765"/>
    </row>
    <row r="24" spans="2:42" ht="14.25" customHeight="1" x14ac:dyDescent="0.25">
      <c r="G24" s="55"/>
      <c r="H24" s="1117"/>
      <c r="I24" s="825"/>
      <c r="J24" s="1119"/>
      <c r="K24" s="824"/>
      <c r="L24" s="824"/>
      <c r="M24" s="824"/>
      <c r="N24" s="824"/>
      <c r="O24" s="825"/>
      <c r="P24" s="1117"/>
      <c r="Q24" s="824"/>
      <c r="R24" s="824"/>
      <c r="S24" s="824"/>
      <c r="T24" s="824"/>
      <c r="U24" s="825"/>
      <c r="V24" s="1117"/>
      <c r="W24" s="824"/>
      <c r="X24" s="824"/>
      <c r="Y24" s="824"/>
      <c r="Z24" s="824"/>
      <c r="AA24" s="824"/>
      <c r="AB24" s="824"/>
      <c r="AC24" s="824"/>
      <c r="AD24" s="824"/>
      <c r="AE24" s="824"/>
      <c r="AF24" s="824"/>
      <c r="AG24" s="824"/>
      <c r="AH24" s="824"/>
      <c r="AI24" s="824"/>
      <c r="AJ24" s="824"/>
      <c r="AK24" s="825"/>
      <c r="AL24" s="1063"/>
      <c r="AM24" s="764"/>
      <c r="AN24" s="764"/>
      <c r="AO24" s="764"/>
      <c r="AP24" s="765"/>
    </row>
    <row r="25" spans="2:42" ht="14.25" customHeight="1" x14ac:dyDescent="0.25">
      <c r="G25" s="55"/>
      <c r="H25" s="1117"/>
      <c r="I25" s="825"/>
      <c r="J25" s="1119"/>
      <c r="K25" s="824"/>
      <c r="L25" s="824"/>
      <c r="M25" s="824"/>
      <c r="N25" s="824"/>
      <c r="O25" s="825"/>
      <c r="P25" s="1117"/>
      <c r="Q25" s="824"/>
      <c r="R25" s="824"/>
      <c r="S25" s="824"/>
      <c r="T25" s="824"/>
      <c r="U25" s="825"/>
      <c r="V25" s="1117"/>
      <c r="W25" s="824"/>
      <c r="X25" s="824"/>
      <c r="Y25" s="824"/>
      <c r="Z25" s="824"/>
      <c r="AA25" s="824"/>
      <c r="AB25" s="824"/>
      <c r="AC25" s="824"/>
      <c r="AD25" s="824"/>
      <c r="AE25" s="824"/>
      <c r="AF25" s="824"/>
      <c r="AG25" s="824"/>
      <c r="AH25" s="824"/>
      <c r="AI25" s="824"/>
      <c r="AJ25" s="824"/>
      <c r="AK25" s="825"/>
      <c r="AL25" s="1063"/>
      <c r="AM25" s="764"/>
      <c r="AN25" s="764"/>
      <c r="AO25" s="764"/>
      <c r="AP25" s="765"/>
    </row>
    <row r="26" spans="2:42" ht="14.25" customHeight="1" x14ac:dyDescent="0.25">
      <c r="G26" s="55"/>
      <c r="H26" s="1117"/>
      <c r="I26" s="825"/>
      <c r="J26" s="1119"/>
      <c r="K26" s="824"/>
      <c r="L26" s="824"/>
      <c r="M26" s="824"/>
      <c r="N26" s="824"/>
      <c r="O26" s="825"/>
      <c r="P26" s="1117"/>
      <c r="Q26" s="824"/>
      <c r="R26" s="824"/>
      <c r="S26" s="824"/>
      <c r="T26" s="824"/>
      <c r="U26" s="825"/>
      <c r="V26" s="1117"/>
      <c r="W26" s="824"/>
      <c r="X26" s="824"/>
      <c r="Y26" s="824"/>
      <c r="Z26" s="824"/>
      <c r="AA26" s="824"/>
      <c r="AB26" s="824"/>
      <c r="AC26" s="824"/>
      <c r="AD26" s="824"/>
      <c r="AE26" s="824"/>
      <c r="AF26" s="824"/>
      <c r="AG26" s="824"/>
      <c r="AH26" s="824"/>
      <c r="AI26" s="824"/>
      <c r="AJ26" s="824"/>
      <c r="AK26" s="825"/>
      <c r="AL26" s="1063"/>
      <c r="AM26" s="764"/>
      <c r="AN26" s="764"/>
      <c r="AO26" s="764"/>
      <c r="AP26" s="765"/>
    </row>
    <row r="27" spans="2:42" x14ac:dyDescent="0.25">
      <c r="H27" s="1117"/>
      <c r="I27" s="825"/>
      <c r="J27" s="1119"/>
      <c r="K27" s="824"/>
      <c r="L27" s="824"/>
      <c r="M27" s="824"/>
      <c r="N27" s="824"/>
      <c r="O27" s="825"/>
      <c r="P27" s="1117"/>
      <c r="Q27" s="824"/>
      <c r="R27" s="824"/>
      <c r="S27" s="824"/>
      <c r="T27" s="824"/>
      <c r="U27" s="825"/>
      <c r="V27" s="1117"/>
      <c r="W27" s="824"/>
      <c r="X27" s="824"/>
      <c r="Y27" s="824"/>
      <c r="Z27" s="824"/>
      <c r="AA27" s="824"/>
      <c r="AB27" s="824"/>
      <c r="AC27" s="824"/>
      <c r="AD27" s="824"/>
      <c r="AE27" s="824"/>
      <c r="AF27" s="824"/>
      <c r="AG27" s="824"/>
      <c r="AH27" s="824"/>
      <c r="AI27" s="824"/>
      <c r="AJ27" s="824"/>
      <c r="AK27" s="825"/>
      <c r="AL27" s="1063"/>
      <c r="AM27" s="764"/>
      <c r="AN27" s="764"/>
      <c r="AO27" s="764"/>
      <c r="AP27" s="765"/>
    </row>
    <row r="28" spans="2:42" x14ac:dyDescent="0.25">
      <c r="B28" s="760"/>
      <c r="C28" s="761"/>
      <c r="D28" s="761"/>
      <c r="E28" s="761"/>
      <c r="H28" s="1117"/>
      <c r="I28" s="825"/>
      <c r="J28" s="1119"/>
      <c r="K28" s="824"/>
      <c r="L28" s="824"/>
      <c r="M28" s="824"/>
      <c r="N28" s="824"/>
      <c r="O28" s="825"/>
      <c r="P28" s="1117"/>
      <c r="Q28" s="824"/>
      <c r="R28" s="824"/>
      <c r="S28" s="824"/>
      <c r="T28" s="824"/>
      <c r="U28" s="825"/>
      <c r="V28" s="1117"/>
      <c r="W28" s="824"/>
      <c r="X28" s="824"/>
      <c r="Y28" s="824"/>
      <c r="Z28" s="824"/>
      <c r="AA28" s="824"/>
      <c r="AB28" s="824"/>
      <c r="AC28" s="824"/>
      <c r="AD28" s="824"/>
      <c r="AE28" s="824"/>
      <c r="AF28" s="824"/>
      <c r="AG28" s="824"/>
      <c r="AH28" s="824"/>
      <c r="AI28" s="824"/>
      <c r="AJ28" s="824"/>
      <c r="AK28" s="825"/>
      <c r="AL28" s="1063"/>
      <c r="AM28" s="764"/>
      <c r="AN28" s="764"/>
      <c r="AO28" s="764"/>
      <c r="AP28" s="765"/>
    </row>
    <row r="29" spans="2:42" x14ac:dyDescent="0.25">
      <c r="H29" s="1117"/>
      <c r="I29" s="825"/>
      <c r="J29" s="1119"/>
      <c r="K29" s="824"/>
      <c r="L29" s="824"/>
      <c r="M29" s="824"/>
      <c r="N29" s="824"/>
      <c r="O29" s="825"/>
      <c r="P29" s="1117"/>
      <c r="Q29" s="824"/>
      <c r="R29" s="824"/>
      <c r="S29" s="824"/>
      <c r="T29" s="824"/>
      <c r="U29" s="825"/>
      <c r="V29" s="1117"/>
      <c r="W29" s="824"/>
      <c r="X29" s="824"/>
      <c r="Y29" s="824"/>
      <c r="Z29" s="824"/>
      <c r="AA29" s="824"/>
      <c r="AB29" s="824"/>
      <c r="AC29" s="824"/>
      <c r="AD29" s="824"/>
      <c r="AE29" s="824"/>
      <c r="AF29" s="824"/>
      <c r="AG29" s="824"/>
      <c r="AH29" s="824"/>
      <c r="AI29" s="824"/>
      <c r="AJ29" s="824"/>
      <c r="AK29" s="825"/>
      <c r="AL29" s="1063"/>
      <c r="AM29" s="764"/>
      <c r="AN29" s="764"/>
      <c r="AO29" s="764"/>
      <c r="AP29" s="765"/>
    </row>
    <row r="30" spans="2:42" x14ac:dyDescent="0.25">
      <c r="B30" s="760"/>
      <c r="C30" s="761"/>
      <c r="D30" s="761"/>
      <c r="E30" s="761"/>
      <c r="H30" s="1117"/>
      <c r="I30" s="825"/>
      <c r="J30" s="1119"/>
      <c r="K30" s="824"/>
      <c r="L30" s="824"/>
      <c r="M30" s="824"/>
      <c r="N30" s="824"/>
      <c r="O30" s="825"/>
      <c r="P30" s="1117"/>
      <c r="Q30" s="824"/>
      <c r="R30" s="824"/>
      <c r="S30" s="824"/>
      <c r="T30" s="824"/>
      <c r="U30" s="825"/>
      <c r="V30" s="1117"/>
      <c r="W30" s="824"/>
      <c r="X30" s="824"/>
      <c r="Y30" s="824"/>
      <c r="Z30" s="824"/>
      <c r="AA30" s="824"/>
      <c r="AB30" s="824"/>
      <c r="AC30" s="824"/>
      <c r="AD30" s="824"/>
      <c r="AE30" s="824"/>
      <c r="AF30" s="824"/>
      <c r="AG30" s="824"/>
      <c r="AH30" s="824"/>
      <c r="AI30" s="824"/>
      <c r="AJ30" s="824"/>
      <c r="AK30" s="825"/>
      <c r="AL30" s="1063"/>
      <c r="AM30" s="764"/>
      <c r="AN30" s="764"/>
      <c r="AO30" s="764"/>
      <c r="AP30" s="765"/>
    </row>
    <row r="31" spans="2:42" x14ac:dyDescent="0.25">
      <c r="H31" s="1117"/>
      <c r="I31" s="825"/>
      <c r="J31" s="1119"/>
      <c r="K31" s="824"/>
      <c r="L31" s="824"/>
      <c r="M31" s="824"/>
      <c r="N31" s="824"/>
      <c r="O31" s="825"/>
      <c r="P31" s="1117"/>
      <c r="Q31" s="824"/>
      <c r="R31" s="824"/>
      <c r="S31" s="824"/>
      <c r="T31" s="824"/>
      <c r="U31" s="825"/>
      <c r="V31" s="1117"/>
      <c r="W31" s="824"/>
      <c r="X31" s="824"/>
      <c r="Y31" s="824"/>
      <c r="Z31" s="824"/>
      <c r="AA31" s="824"/>
      <c r="AB31" s="824"/>
      <c r="AC31" s="824"/>
      <c r="AD31" s="824"/>
      <c r="AE31" s="824"/>
      <c r="AF31" s="824"/>
      <c r="AG31" s="824"/>
      <c r="AH31" s="824"/>
      <c r="AI31" s="824"/>
      <c r="AJ31" s="824"/>
      <c r="AK31" s="825"/>
      <c r="AL31" s="1063"/>
      <c r="AM31" s="764"/>
      <c r="AN31" s="764"/>
      <c r="AO31" s="764"/>
      <c r="AP31" s="765"/>
    </row>
    <row r="32" spans="2:42" x14ac:dyDescent="0.25">
      <c r="B32" s="760"/>
      <c r="C32" s="761"/>
      <c r="D32" s="761"/>
      <c r="E32" s="761"/>
      <c r="H32" s="1117"/>
      <c r="I32" s="825"/>
      <c r="J32" s="1119"/>
      <c r="K32" s="824"/>
      <c r="L32" s="824"/>
      <c r="M32" s="824"/>
      <c r="N32" s="824"/>
      <c r="O32" s="825"/>
      <c r="P32" s="1117"/>
      <c r="Q32" s="824"/>
      <c r="R32" s="824"/>
      <c r="S32" s="824"/>
      <c r="T32" s="824"/>
      <c r="U32" s="825"/>
      <c r="V32" s="1117"/>
      <c r="W32" s="824"/>
      <c r="X32" s="824"/>
      <c r="Y32" s="824"/>
      <c r="Z32" s="824"/>
      <c r="AA32" s="824"/>
      <c r="AB32" s="824"/>
      <c r="AC32" s="824"/>
      <c r="AD32" s="824"/>
      <c r="AE32" s="824"/>
      <c r="AF32" s="824"/>
      <c r="AG32" s="824"/>
      <c r="AH32" s="824"/>
      <c r="AI32" s="824"/>
      <c r="AJ32" s="824"/>
      <c r="AK32" s="825"/>
      <c r="AL32" s="1063"/>
      <c r="AM32" s="764"/>
      <c r="AN32" s="764"/>
      <c r="AO32" s="764"/>
      <c r="AP32" s="765"/>
    </row>
    <row r="33" spans="2:43" x14ac:dyDescent="0.25">
      <c r="H33" s="1117"/>
      <c r="I33" s="825"/>
      <c r="J33" s="1119"/>
      <c r="K33" s="824"/>
      <c r="L33" s="824"/>
      <c r="M33" s="824"/>
      <c r="N33" s="824"/>
      <c r="O33" s="825"/>
      <c r="P33" s="1117"/>
      <c r="Q33" s="824"/>
      <c r="R33" s="824"/>
      <c r="S33" s="824"/>
      <c r="T33" s="824"/>
      <c r="U33" s="825"/>
      <c r="V33" s="1117"/>
      <c r="W33" s="824"/>
      <c r="X33" s="824"/>
      <c r="Y33" s="824"/>
      <c r="Z33" s="824"/>
      <c r="AA33" s="824"/>
      <c r="AB33" s="824"/>
      <c r="AC33" s="824"/>
      <c r="AD33" s="824"/>
      <c r="AE33" s="824"/>
      <c r="AF33" s="824"/>
      <c r="AG33" s="824"/>
      <c r="AH33" s="824"/>
      <c r="AI33" s="824"/>
      <c r="AJ33" s="824"/>
      <c r="AK33" s="825"/>
      <c r="AL33" s="1063"/>
      <c r="AM33" s="764"/>
      <c r="AN33" s="764"/>
      <c r="AO33" s="764"/>
      <c r="AP33" s="765"/>
    </row>
    <row r="34" spans="2:43" x14ac:dyDescent="0.25">
      <c r="B34" s="760"/>
      <c r="C34" s="761"/>
      <c r="D34" s="761"/>
      <c r="E34" s="761"/>
      <c r="H34" s="113"/>
      <c r="I34" s="114"/>
      <c r="J34" s="1161"/>
      <c r="K34" s="824"/>
      <c r="L34" s="824"/>
      <c r="M34" s="824"/>
      <c r="N34" s="824"/>
      <c r="O34" s="825"/>
      <c r="P34" s="1159"/>
      <c r="Q34" s="824"/>
      <c r="R34" s="824"/>
      <c r="S34" s="824"/>
      <c r="T34" s="824"/>
      <c r="U34" s="825"/>
      <c r="V34" s="1160"/>
      <c r="W34" s="824"/>
      <c r="X34" s="824"/>
      <c r="Y34" s="824"/>
      <c r="Z34" s="824"/>
      <c r="AA34" s="824"/>
      <c r="AB34" s="824"/>
      <c r="AC34" s="824"/>
      <c r="AD34" s="824"/>
      <c r="AE34" s="824"/>
      <c r="AF34" s="824"/>
      <c r="AG34" s="824"/>
      <c r="AH34" s="824"/>
      <c r="AI34" s="824"/>
      <c r="AJ34" s="824"/>
      <c r="AK34" s="1124"/>
      <c r="AL34" s="1065"/>
      <c r="AM34" s="764"/>
      <c r="AN34" s="764"/>
      <c r="AO34" s="764"/>
      <c r="AP34" s="765"/>
    </row>
    <row r="35" spans="2:43" x14ac:dyDescent="0.25">
      <c r="H35" s="1123" t="s">
        <v>1804</v>
      </c>
      <c r="I35" s="824"/>
      <c r="J35" s="824"/>
      <c r="K35" s="824"/>
      <c r="L35" s="824"/>
      <c r="M35" s="824"/>
      <c r="N35" s="824"/>
      <c r="O35" s="824"/>
      <c r="P35" s="824"/>
      <c r="Q35" s="824"/>
      <c r="R35" s="824"/>
      <c r="S35" s="824"/>
      <c r="T35" s="824"/>
      <c r="U35" s="824"/>
      <c r="V35" s="824"/>
      <c r="W35" s="824"/>
      <c r="X35" s="824"/>
      <c r="Y35" s="824"/>
      <c r="Z35" s="824"/>
      <c r="AA35" s="824"/>
      <c r="AB35" s="824"/>
      <c r="AC35" s="824"/>
      <c r="AD35" s="824"/>
      <c r="AE35" s="824"/>
      <c r="AF35" s="824"/>
      <c r="AG35" s="824"/>
      <c r="AH35" s="824"/>
      <c r="AI35" s="824"/>
      <c r="AJ35" s="824"/>
      <c r="AK35" s="1124"/>
      <c r="AL35" s="1063">
        <f>SUM(AL20:AP34)</f>
        <v>0</v>
      </c>
      <c r="AM35" s="764"/>
      <c r="AN35" s="764"/>
      <c r="AO35" s="764"/>
      <c r="AP35" s="765"/>
    </row>
    <row r="36" spans="2:43" x14ac:dyDescent="0.25">
      <c r="B36" s="760"/>
      <c r="C36" s="761"/>
      <c r="D36" s="761"/>
      <c r="E36" s="761"/>
    </row>
    <row r="37" spans="2:43" x14ac:dyDescent="0.25">
      <c r="H37" s="976" t="s">
        <v>1795</v>
      </c>
      <c r="I37" s="824"/>
      <c r="J37" s="824"/>
      <c r="K37" s="824"/>
      <c r="L37" s="824"/>
      <c r="M37" s="824"/>
      <c r="N37" s="824"/>
      <c r="O37" s="824"/>
      <c r="P37" s="824"/>
      <c r="Q37" s="824"/>
      <c r="R37" s="824"/>
      <c r="S37" s="824"/>
      <c r="T37" s="824"/>
      <c r="U37" s="824"/>
      <c r="V37" s="824"/>
      <c r="W37" s="824"/>
      <c r="X37" s="824"/>
      <c r="Y37" s="825"/>
      <c r="Z37" s="976" t="s">
        <v>1796</v>
      </c>
      <c r="AA37" s="824"/>
      <c r="AB37" s="824"/>
      <c r="AC37" s="824"/>
      <c r="AD37" s="824"/>
      <c r="AE37" s="824"/>
      <c r="AF37" s="824"/>
      <c r="AG37" s="824"/>
      <c r="AH37" s="824"/>
      <c r="AI37" s="824"/>
      <c r="AJ37" s="824"/>
      <c r="AK37" s="824"/>
      <c r="AL37" s="824"/>
      <c r="AM37" s="824"/>
      <c r="AN37" s="824"/>
      <c r="AO37" s="824"/>
      <c r="AP37" s="824"/>
      <c r="AQ37" s="825"/>
    </row>
    <row r="38" spans="2:43" x14ac:dyDescent="0.25">
      <c r="H38" s="257" t="s">
        <v>796</v>
      </c>
      <c r="I38" s="258"/>
      <c r="J38" s="258"/>
      <c r="K38" s="258"/>
      <c r="L38" s="258"/>
      <c r="M38" s="258"/>
      <c r="N38" s="258"/>
      <c r="O38" s="258"/>
      <c r="P38" s="258"/>
      <c r="Q38" s="259"/>
      <c r="R38" s="257" t="s">
        <v>1511</v>
      </c>
      <c r="S38" s="258"/>
      <c r="T38" s="258"/>
      <c r="U38" s="259"/>
      <c r="V38" s="257" t="s">
        <v>1510</v>
      </c>
      <c r="W38" s="258"/>
      <c r="X38" s="258"/>
      <c r="Y38" s="259"/>
      <c r="Z38" s="257" t="s">
        <v>796</v>
      </c>
      <c r="AA38" s="258"/>
      <c r="AB38" s="258"/>
      <c r="AC38" s="258"/>
      <c r="AD38" s="258"/>
      <c r="AE38" s="258"/>
      <c r="AF38" s="258"/>
      <c r="AG38" s="258"/>
      <c r="AH38" s="258"/>
      <c r="AI38" s="259"/>
      <c r="AJ38" s="257" t="s">
        <v>1511</v>
      </c>
      <c r="AK38" s="258"/>
      <c r="AL38" s="258"/>
      <c r="AM38" s="259"/>
      <c r="AN38" s="257" t="s">
        <v>1510</v>
      </c>
      <c r="AO38" s="258"/>
      <c r="AP38" s="258"/>
      <c r="AQ38" s="259"/>
    </row>
    <row r="39" spans="2:43" x14ac:dyDescent="0.25">
      <c r="H39" s="260"/>
      <c r="Q39" s="261"/>
      <c r="R39" s="260"/>
      <c r="U39" s="261"/>
      <c r="V39" s="260"/>
      <c r="Y39" s="261"/>
      <c r="Z39" s="260"/>
      <c r="AI39" s="261"/>
      <c r="AJ39" s="260"/>
      <c r="AM39" s="261"/>
      <c r="AN39" s="260"/>
      <c r="AQ39" s="261"/>
    </row>
    <row r="40" spans="2:43" x14ac:dyDescent="0.25">
      <c r="H40" s="260"/>
      <c r="Q40" s="261"/>
      <c r="R40" s="260"/>
      <c r="U40" s="261"/>
      <c r="V40" s="260"/>
      <c r="Y40" s="261"/>
      <c r="Z40" s="260"/>
      <c r="AI40" s="261"/>
      <c r="AJ40" s="260"/>
      <c r="AM40" s="261"/>
      <c r="AN40" s="260"/>
      <c r="AQ40" s="261"/>
    </row>
    <row r="41" spans="2:43" x14ac:dyDescent="0.25">
      <c r="H41" s="260"/>
      <c r="Q41" s="261"/>
      <c r="R41" s="260"/>
      <c r="U41" s="261"/>
      <c r="V41" s="260"/>
      <c r="Y41" s="261"/>
      <c r="Z41" s="260"/>
      <c r="AI41" s="261"/>
      <c r="AJ41" s="260"/>
      <c r="AM41" s="261"/>
      <c r="AN41" s="260"/>
      <c r="AQ41" s="261"/>
    </row>
    <row r="42" spans="2:43" x14ac:dyDescent="0.25">
      <c r="H42" s="260"/>
      <c r="Q42" s="261"/>
      <c r="R42" s="260"/>
      <c r="U42" s="261"/>
      <c r="V42" s="260"/>
      <c r="Y42" s="261"/>
      <c r="Z42" s="260"/>
      <c r="AI42" s="261"/>
      <c r="AJ42" s="260"/>
      <c r="AM42" s="261"/>
      <c r="AN42" s="260"/>
      <c r="AQ42" s="261"/>
    </row>
    <row r="43" spans="2:43" x14ac:dyDescent="0.25">
      <c r="H43" s="262"/>
      <c r="I43" s="263"/>
      <c r="J43" s="263"/>
      <c r="K43" s="263"/>
      <c r="L43" s="263"/>
      <c r="M43" s="263"/>
      <c r="N43" s="263"/>
      <c r="O43" s="263"/>
      <c r="P43" s="263"/>
      <c r="Q43" s="264"/>
      <c r="R43" s="262"/>
      <c r="S43" s="263"/>
      <c r="T43" s="263"/>
      <c r="U43" s="264"/>
      <c r="V43" s="262"/>
      <c r="W43" s="263"/>
      <c r="X43" s="263"/>
      <c r="Y43" s="264"/>
      <c r="Z43" s="262"/>
      <c r="AA43" s="263"/>
      <c r="AB43" s="263"/>
      <c r="AC43" s="263"/>
      <c r="AD43" s="263"/>
      <c r="AE43" s="263"/>
      <c r="AF43" s="263"/>
      <c r="AG43" s="263"/>
      <c r="AH43" s="263"/>
      <c r="AI43" s="264"/>
      <c r="AJ43" s="262"/>
      <c r="AK43" s="263"/>
      <c r="AL43" s="263"/>
      <c r="AM43" s="264"/>
      <c r="AN43" s="262"/>
      <c r="AO43" s="263"/>
      <c r="AP43" s="263"/>
      <c r="AQ43" s="264"/>
    </row>
    <row r="44" spans="2:43" x14ac:dyDescent="0.25">
      <c r="AM44" s="265" t="s">
        <v>1797</v>
      </c>
      <c r="AN44" s="55" t="str">
        <f>'E-9-1'!U26</f>
        <v>E-9-1-5</v>
      </c>
    </row>
  </sheetData>
  <mergeCells count="103">
    <mergeCell ref="G9:Z11"/>
    <mergeCell ref="B32:E32"/>
    <mergeCell ref="H25:I25"/>
    <mergeCell ref="P32:U32"/>
    <mergeCell ref="J32:O32"/>
    <mergeCell ref="B16:E16"/>
    <mergeCell ref="V21:AK21"/>
    <mergeCell ref="P23:U23"/>
    <mergeCell ref="Z37:AQ37"/>
    <mergeCell ref="B36:E36"/>
    <mergeCell ref="AL26:AP26"/>
    <mergeCell ref="AL25:AP25"/>
    <mergeCell ref="H37:Y37"/>
    <mergeCell ref="V33:AK33"/>
    <mergeCell ref="J33:O33"/>
    <mergeCell ref="B12:E12"/>
    <mergeCell ref="B14:E14"/>
    <mergeCell ref="P20:U20"/>
    <mergeCell ref="V19:AK19"/>
    <mergeCell ref="P29:U29"/>
    <mergeCell ref="V28:AK28"/>
    <mergeCell ref="J19:O19"/>
    <mergeCell ref="B13:E13"/>
    <mergeCell ref="AL20:AP20"/>
    <mergeCell ref="B34:E34"/>
    <mergeCell ref="G7:AR7"/>
    <mergeCell ref="B18:E18"/>
    <mergeCell ref="P24:U24"/>
    <mergeCell ref="H29:I29"/>
    <mergeCell ref="V23:AK23"/>
    <mergeCell ref="P33:U33"/>
    <mergeCell ref="AL24:AP24"/>
    <mergeCell ref="H19:I19"/>
    <mergeCell ref="AL33:AP33"/>
    <mergeCell ref="H28:I28"/>
    <mergeCell ref="P26:U26"/>
    <mergeCell ref="V24:AK24"/>
    <mergeCell ref="B28:E28"/>
    <mergeCell ref="B30:E30"/>
    <mergeCell ref="B20:E20"/>
    <mergeCell ref="J30:O30"/>
    <mergeCell ref="AL31:AP31"/>
    <mergeCell ref="J28:O28"/>
    <mergeCell ref="AL29:AP29"/>
    <mergeCell ref="P22:U22"/>
    <mergeCell ref="H23:I23"/>
    <mergeCell ref="P31:U31"/>
    <mergeCell ref="V30:AK30"/>
    <mergeCell ref="B15:E15"/>
    <mergeCell ref="H31:I31"/>
    <mergeCell ref="J20:O20"/>
    <mergeCell ref="H21:I21"/>
    <mergeCell ref="V22:AK22"/>
    <mergeCell ref="J22:O22"/>
    <mergeCell ref="J31:O31"/>
    <mergeCell ref="AL32:AP32"/>
    <mergeCell ref="J21:O21"/>
    <mergeCell ref="J23:O23"/>
    <mergeCell ref="H22:I22"/>
    <mergeCell ref="B17:E17"/>
    <mergeCell ref="V31:AK31"/>
    <mergeCell ref="B19:E19"/>
    <mergeCell ref="AL22:AP22"/>
    <mergeCell ref="AL19:AP19"/>
    <mergeCell ref="V32:AK32"/>
    <mergeCell ref="P27:U27"/>
    <mergeCell ref="V26:AK26"/>
    <mergeCell ref="P21:U21"/>
    <mergeCell ref="H26:I26"/>
    <mergeCell ref="AL35:AP35"/>
    <mergeCell ref="P25:U25"/>
    <mergeCell ref="H35:AK35"/>
    <mergeCell ref="B4:E4"/>
    <mergeCell ref="P19:U19"/>
    <mergeCell ref="P28:U28"/>
    <mergeCell ref="AL28:AP28"/>
    <mergeCell ref="P30:U30"/>
    <mergeCell ref="H32:I32"/>
    <mergeCell ref="AL21:AP21"/>
    <mergeCell ref="V20:AK20"/>
    <mergeCell ref="V34:AK34"/>
    <mergeCell ref="V29:AK29"/>
    <mergeCell ref="H27:I27"/>
    <mergeCell ref="AL23:AP23"/>
    <mergeCell ref="J29:O29"/>
    <mergeCell ref="B8:E8"/>
    <mergeCell ref="H24:I24"/>
    <mergeCell ref="H33:I33"/>
    <mergeCell ref="B10:E10"/>
    <mergeCell ref="J34:O34"/>
    <mergeCell ref="V27:AK27"/>
    <mergeCell ref="J27:O27"/>
    <mergeCell ref="B6:E6"/>
    <mergeCell ref="P34:U34"/>
    <mergeCell ref="H30:I30"/>
    <mergeCell ref="J24:O24"/>
    <mergeCell ref="H20:I20"/>
    <mergeCell ref="AL34:AP34"/>
    <mergeCell ref="J26:O26"/>
    <mergeCell ref="AL27:AP27"/>
    <mergeCell ref="V25:AK25"/>
    <mergeCell ref="J25:O25"/>
    <mergeCell ref="AL30:AP30"/>
  </mergeCells>
  <hyperlinks>
    <hyperlink ref="B4" location="PANDUAN!A1" display="PANDUAN" xr:uid="{00000000-0004-0000-B900-000000000000}"/>
    <hyperlink ref="B6" location="'EWS DIRECTORY'!A1" display="EWS DIRECTORY" xr:uid="{00000000-0004-0000-B900-000001000000}"/>
    <hyperlink ref="B8" location="'DATA PEMICU'!A1" display="DATA PEMICU" xr:uid="{00000000-0004-0000-B900-000002000000}"/>
    <hyperlink ref="B10" location="'DATA PENGUJI'!A1" display="DATA PENGUJI" xr:uid="{00000000-0004-0000-B900-000003000000}"/>
    <hyperlink ref="B12" location="'MAIN LEVEL'!A1" display="MAIN LEVEL" xr:uid="{00000000-0004-0000-B900-000004000000}"/>
  </hyperlinks>
  <pageMargins left="0.7" right="0.7" top="0.75" bottom="0.75" header="0.3" footer="0.3"/>
</worksheet>
</file>

<file path=xl/worksheets/sheet1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A00-000000000000}">
  <sheetPr codeName="Sheet407">
    <tabColor theme="4" tint="-0.249977111117893"/>
  </sheetPr>
  <dimension ref="A1:N44"/>
  <sheetViews>
    <sheetView topLeftCell="B1" zoomScaleNormal="100" workbookViewId="0"/>
  </sheetViews>
  <sheetFormatPr defaultColWidth="14.44140625" defaultRowHeight="15" customHeight="1" x14ac:dyDescent="0.25"/>
  <cols>
    <col min="1" max="1" width="3" style="110" hidden="1" customWidth="1"/>
    <col min="2" max="5" width="3.88671875" style="177" customWidth="1"/>
    <col min="6" max="6" width="3.88671875" style="110" customWidth="1"/>
    <col min="7" max="7" width="10" style="443" customWidth="1"/>
    <col min="8" max="8" width="18" style="443" bestFit="1" customWidth="1"/>
    <col min="9" max="10" width="25" style="443" customWidth="1"/>
    <col min="11" max="11" width="26" style="443" bestFit="1" customWidth="1"/>
    <col min="12" max="12" width="24.44140625" style="443" customWidth="1"/>
    <col min="13" max="13" width="43" style="443" customWidth="1"/>
    <col min="14" max="14" width="22.44140625" style="443" customWidth="1"/>
    <col min="15" max="15" width="14.44140625" style="443" customWidth="1"/>
    <col min="16" max="16384" width="14.44140625" style="443"/>
  </cols>
  <sheetData>
    <row r="1" spans="2:14" ht="14.25" customHeight="1" x14ac:dyDescent="0.25">
      <c r="G1" s="216"/>
      <c r="H1" s="78"/>
      <c r="I1" s="78"/>
    </row>
    <row r="2" spans="2:14" ht="14.25" customHeight="1" x14ac:dyDescent="0.25">
      <c r="G2" s="78" t="s">
        <v>1674</v>
      </c>
      <c r="H2" s="78"/>
      <c r="I2" s="78"/>
    </row>
    <row r="3" spans="2:14" ht="14.25" customHeight="1" x14ac:dyDescent="0.25">
      <c r="B3" s="111"/>
      <c r="C3" s="111"/>
      <c r="D3" s="111"/>
      <c r="E3" s="111"/>
    </row>
    <row r="4" spans="2:14" ht="14.25" customHeight="1" x14ac:dyDescent="0.25">
      <c r="B4" s="762" t="s">
        <v>79</v>
      </c>
      <c r="C4" s="761"/>
      <c r="D4" s="761"/>
      <c r="E4" s="761"/>
    </row>
    <row r="5" spans="2:14" ht="14.25" customHeight="1" x14ac:dyDescent="0.25">
      <c r="B5" s="111"/>
      <c r="C5" s="111"/>
      <c r="D5" s="111"/>
      <c r="E5" s="111"/>
    </row>
    <row r="6" spans="2:14" ht="14.25" customHeight="1" x14ac:dyDescent="0.25">
      <c r="B6" s="762" t="s">
        <v>87</v>
      </c>
      <c r="C6" s="761"/>
      <c r="D6" s="761"/>
      <c r="E6" s="761"/>
    </row>
    <row r="7" spans="2:14" ht="15" customHeight="1" x14ac:dyDescent="0.25">
      <c r="B7" s="111"/>
      <c r="C7" s="111"/>
      <c r="D7" s="111"/>
      <c r="E7" s="111"/>
      <c r="G7" s="1126" t="s">
        <v>1676</v>
      </c>
      <c r="H7" s="997"/>
      <c r="I7" s="997"/>
      <c r="J7" s="997"/>
      <c r="K7" s="997"/>
      <c r="L7" s="997"/>
      <c r="M7" s="997"/>
      <c r="N7" s="997"/>
    </row>
    <row r="8" spans="2:14" ht="14.25" customHeight="1" x14ac:dyDescent="0.25">
      <c r="B8" s="762" t="s">
        <v>94</v>
      </c>
      <c r="C8" s="761"/>
      <c r="D8" s="761"/>
      <c r="E8" s="761"/>
    </row>
    <row r="9" spans="2:14" ht="14.25" customHeight="1" x14ac:dyDescent="0.25">
      <c r="B9" s="111"/>
      <c r="C9" s="111"/>
      <c r="D9" s="111"/>
      <c r="E9" s="111"/>
      <c r="G9" s="1130" t="str">
        <f>"Rincian "&amp;'E-9'!G9&amp;" "&amp;'E-9-1'!M28</f>
        <v>Rincian Biaya Royalti Berdasarkan Data Pemicu dan Data Penguji</v>
      </c>
      <c r="H9" s="789"/>
      <c r="I9" s="789"/>
      <c r="J9" s="789"/>
      <c r="K9" s="790"/>
      <c r="L9" s="217" t="s">
        <v>796</v>
      </c>
      <c r="M9" s="218" t="e">
        <f>": "&amp;NAMA_WP</f>
        <v>#N/A</v>
      </c>
      <c r="N9" s="88"/>
    </row>
    <row r="10" spans="2:14" ht="14.25" customHeight="1" x14ac:dyDescent="0.25">
      <c r="B10" s="762" t="s">
        <v>101</v>
      </c>
      <c r="C10" s="761"/>
      <c r="D10" s="761"/>
      <c r="E10" s="761"/>
      <c r="G10" s="804"/>
      <c r="H10" s="997"/>
      <c r="I10" s="997"/>
      <c r="J10" s="997"/>
      <c r="K10" s="805"/>
      <c r="L10" s="219" t="s">
        <v>1401</v>
      </c>
      <c r="M10" s="220" t="e">
        <f>": "&amp;NPWP</f>
        <v>#N/A</v>
      </c>
      <c r="N10" s="129"/>
    </row>
    <row r="11" spans="2:14" ht="14.25" customHeight="1" x14ac:dyDescent="0.25">
      <c r="G11" s="806"/>
      <c r="H11" s="794"/>
      <c r="I11" s="794"/>
      <c r="J11" s="794"/>
      <c r="K11" s="807"/>
      <c r="L11" s="221" t="s">
        <v>1679</v>
      </c>
      <c r="M11" s="222" t="e">
        <f>": "&amp;ID_MS_TH_PJK</f>
        <v>#N/A</v>
      </c>
      <c r="N11" s="130"/>
    </row>
    <row r="12" spans="2:14" ht="14.25" customHeight="1" x14ac:dyDescent="0.25">
      <c r="B12" s="762" t="s">
        <v>106</v>
      </c>
      <c r="C12" s="761"/>
      <c r="D12" s="761"/>
      <c r="E12" s="761"/>
      <c r="G12" s="223"/>
      <c r="H12" s="223"/>
      <c r="I12" s="223"/>
      <c r="J12" s="223"/>
      <c r="K12" s="223"/>
      <c r="L12" s="223"/>
      <c r="M12" s="223"/>
      <c r="N12" s="223"/>
    </row>
    <row r="13" spans="2:14" ht="14.25" customHeight="1" x14ac:dyDescent="0.25">
      <c r="B13" s="962" t="str">
        <f>HYPERLINK("#'"&amp;'EWS DIRECTORY'!$J$179&amp;"'!A1",'EWS DIRECTORY'!$J$179)</f>
        <v>E-9</v>
      </c>
      <c r="C13" s="761"/>
      <c r="D13" s="761"/>
      <c r="E13" s="761"/>
      <c r="G13" s="443" t="s">
        <v>1680</v>
      </c>
      <c r="J13" s="223"/>
      <c r="K13" s="223"/>
      <c r="L13" s="223"/>
      <c r="M13" s="223"/>
      <c r="N13" s="223"/>
    </row>
    <row r="14" spans="2:14" ht="14.25" customHeight="1" x14ac:dyDescent="0.25">
      <c r="B14" s="931" t="str">
        <f>HYPERLINK("#'"&amp;'EWS DIRECTORY'!$J$180&amp;"'!A1",'EWS DIRECTORY'!$J$180)</f>
        <v>E-9-1</v>
      </c>
      <c r="C14" s="761"/>
      <c r="D14" s="761"/>
      <c r="E14" s="761"/>
      <c r="G14" s="443" t="s">
        <v>1681</v>
      </c>
      <c r="J14" s="443" t="s">
        <v>1917</v>
      </c>
      <c r="K14" s="223"/>
      <c r="L14" s="223"/>
      <c r="M14" s="223"/>
      <c r="N14" s="223"/>
    </row>
    <row r="15" spans="2:14" ht="14.25" customHeight="1" x14ac:dyDescent="0.25">
      <c r="B15" s="929" t="str">
        <f>HYPERLINK("#'"&amp;'EWS DIRECTORY'!$J$181&amp;"'!A1",'EWS DIRECTORY'!$J$181)</f>
        <v>E-9-1-1</v>
      </c>
      <c r="C15" s="761"/>
      <c r="D15" s="761"/>
      <c r="E15" s="761"/>
      <c r="G15" s="443" t="s">
        <v>1681</v>
      </c>
      <c r="J15" s="443" t="s">
        <v>1918</v>
      </c>
      <c r="K15" s="223"/>
      <c r="L15" s="223"/>
      <c r="M15" s="223"/>
      <c r="N15" s="223"/>
    </row>
    <row r="16" spans="2:14" ht="14.25" customHeight="1" x14ac:dyDescent="0.25">
      <c r="B16" s="929" t="str">
        <f>HYPERLINK("#'"&amp;'EWS DIRECTORY'!$J$182&amp;"'!A1",'EWS DIRECTORY'!$J$182)</f>
        <v>E-9-1-2</v>
      </c>
      <c r="C16" s="761"/>
      <c r="D16" s="761"/>
      <c r="E16" s="761"/>
      <c r="K16" s="223"/>
      <c r="L16" s="223"/>
      <c r="M16" s="223"/>
      <c r="N16" s="223"/>
    </row>
    <row r="17" spans="2:14" ht="14.25" customHeight="1" x14ac:dyDescent="0.25">
      <c r="B17" s="929" t="str">
        <f>HYPERLINK("#'"&amp;'EWS DIRECTORY'!$J$183&amp;"'!A1",'EWS DIRECTORY'!$J$183)</f>
        <v>E-9-1-3</v>
      </c>
      <c r="C17" s="761"/>
      <c r="D17" s="761"/>
      <c r="E17" s="761"/>
      <c r="J17" s="223"/>
      <c r="K17" s="223"/>
      <c r="L17" s="223"/>
      <c r="M17" s="223"/>
      <c r="N17" s="223"/>
    </row>
    <row r="18" spans="2:14" ht="14.25" customHeight="1" x14ac:dyDescent="0.25">
      <c r="B18" s="929" t="str">
        <f>HYPERLINK("#'"&amp;'EWS DIRECTORY'!$J$184&amp;"'!A1",'EWS DIRECTORY'!$J$184)</f>
        <v>E-9-1-4</v>
      </c>
      <c r="C18" s="761"/>
      <c r="D18" s="761"/>
      <c r="E18" s="761"/>
      <c r="G18" s="443" t="s">
        <v>1919</v>
      </c>
      <c r="J18" s="223"/>
      <c r="K18" s="223"/>
      <c r="L18" s="223"/>
      <c r="M18" s="223"/>
      <c r="N18" s="223"/>
    </row>
    <row r="19" spans="2:14" ht="14.25" customHeight="1" x14ac:dyDescent="0.25">
      <c r="B19" s="929" t="str">
        <f>HYPERLINK("#'"&amp;'EWS DIRECTORY'!$J$185&amp;"'!A1",'EWS DIRECTORY'!$J$185)</f>
        <v>E-9-1-5</v>
      </c>
      <c r="C19" s="761"/>
      <c r="D19" s="761"/>
      <c r="E19" s="761"/>
      <c r="G19" s="223"/>
      <c r="H19" s="223"/>
      <c r="I19" s="223"/>
      <c r="J19" s="223"/>
      <c r="K19" s="223"/>
      <c r="L19" s="223"/>
      <c r="M19" s="223"/>
      <c r="N19" s="223"/>
    </row>
    <row r="20" spans="2:14" ht="14.25" customHeight="1" x14ac:dyDescent="0.25">
      <c r="B20" s="927" t="str">
        <f>HYPERLINK("#'"&amp;'EWS DIRECTORY'!$J$186&amp;"'!A1",'EWS DIRECTORY'!$J$186)</f>
        <v>E-9-1-6</v>
      </c>
      <c r="C20" s="761"/>
      <c r="D20" s="761"/>
      <c r="E20" s="761"/>
      <c r="G20" s="223" t="s">
        <v>1920</v>
      </c>
      <c r="H20" s="223"/>
      <c r="I20" s="223"/>
      <c r="J20" s="223"/>
      <c r="K20" s="223"/>
      <c r="L20" s="223"/>
      <c r="M20" s="223"/>
      <c r="N20" s="223"/>
    </row>
    <row r="21" spans="2:14" ht="14.25" customHeight="1" x14ac:dyDescent="0.25">
      <c r="G21" s="223"/>
      <c r="H21" s="223"/>
      <c r="I21" s="223"/>
      <c r="J21" s="223"/>
      <c r="K21" s="223"/>
      <c r="L21" s="223"/>
      <c r="M21" s="223"/>
      <c r="N21" s="223"/>
    </row>
    <row r="22" spans="2:14" ht="14.25" customHeight="1" x14ac:dyDescent="0.25">
      <c r="G22" s="1129" t="s">
        <v>1445</v>
      </c>
      <c r="H22" s="1131" t="s">
        <v>1446</v>
      </c>
      <c r="I22" s="764"/>
      <c r="J22" s="764"/>
      <c r="K22" s="764"/>
      <c r="L22" s="764"/>
      <c r="M22" s="764"/>
      <c r="N22" s="764"/>
    </row>
    <row r="23" spans="2:14" ht="14.25" customHeight="1" x14ac:dyDescent="0.25">
      <c r="G23" s="769"/>
      <c r="H23" s="404" t="s">
        <v>1452</v>
      </c>
      <c r="I23" s="1128" t="s">
        <v>1453</v>
      </c>
      <c r="J23" s="765"/>
      <c r="K23" s="80" t="s">
        <v>1454</v>
      </c>
      <c r="L23" s="80" t="s">
        <v>1455</v>
      </c>
      <c r="M23" s="80" t="s">
        <v>1456</v>
      </c>
      <c r="N23" s="80" t="s">
        <v>1457</v>
      </c>
    </row>
    <row r="24" spans="2:14" ht="33.75" customHeight="1" x14ac:dyDescent="0.25">
      <c r="G24" s="383">
        <v>1</v>
      </c>
      <c r="H24" s="446" t="e">
        <f>ID_MS_TH_PJK</f>
        <v>#N/A</v>
      </c>
      <c r="I24" s="1162" t="e">
        <f>NO_BPS</f>
        <v>#N/A</v>
      </c>
      <c r="J24" s="765"/>
      <c r="K24" s="382" t="e">
        <f>PEMBETULAN_KE</f>
        <v>#N/A</v>
      </c>
      <c r="L24" s="537" t="e">
        <f>TGL_TERIMA</f>
        <v>#N/A</v>
      </c>
      <c r="M24" s="384" t="str">
        <f>'E-9'!G9</f>
        <v>Biaya Royalti</v>
      </c>
      <c r="N24" s="539">
        <f>'MAIN LEVEL'!AB44</f>
        <v>0</v>
      </c>
    </row>
    <row r="25" spans="2:14" ht="14.25" customHeight="1" x14ac:dyDescent="0.25">
      <c r="G25" s="223"/>
      <c r="H25" s="223"/>
      <c r="I25" s="223"/>
      <c r="J25" s="223"/>
      <c r="K25" s="223"/>
      <c r="L25" s="223"/>
      <c r="M25" s="223"/>
      <c r="N25" s="223"/>
    </row>
    <row r="26" spans="2:14" ht="14.25" customHeight="1" x14ac:dyDescent="0.25">
      <c r="G26" s="223"/>
      <c r="H26" s="223"/>
      <c r="I26" s="223"/>
      <c r="J26" s="223"/>
      <c r="K26" s="223"/>
      <c r="L26" s="223"/>
      <c r="M26" s="223"/>
      <c r="N26" s="223"/>
    </row>
    <row r="27" spans="2:14" ht="14.25" customHeight="1" x14ac:dyDescent="0.25">
      <c r="G27" s="223"/>
      <c r="H27" s="223"/>
      <c r="I27" s="223"/>
      <c r="J27" s="223"/>
      <c r="K27" s="223"/>
      <c r="L27" s="223"/>
      <c r="M27" s="223"/>
      <c r="N27" s="223"/>
    </row>
    <row r="28" spans="2:14" ht="30" customHeight="1" x14ac:dyDescent="0.25">
      <c r="B28" s="760"/>
      <c r="C28" s="761"/>
      <c r="D28" s="761"/>
      <c r="E28" s="761"/>
      <c r="G28" s="562" t="s">
        <v>1445</v>
      </c>
      <c r="H28" s="562" t="s">
        <v>1477</v>
      </c>
      <c r="I28" s="563" t="s">
        <v>1478</v>
      </c>
      <c r="J28" s="563" t="s">
        <v>1479</v>
      </c>
      <c r="K28" s="562" t="s">
        <v>1480</v>
      </c>
      <c r="L28" s="562" t="s">
        <v>1481</v>
      </c>
      <c r="M28" s="81"/>
      <c r="N28" s="81"/>
    </row>
    <row r="29" spans="2:14" ht="15" customHeight="1" x14ac:dyDescent="0.25">
      <c r="G29" s="409">
        <f t="array" ref="G29">IFERROR(_xlfn.SEQUENCE(COUNTA(H29:H31)),"")</f>
        <v>1</v>
      </c>
      <c r="H29" s="508" t="s">
        <v>2030</v>
      </c>
      <c r="I29" s="508"/>
      <c r="J29" s="508"/>
      <c r="K29" s="508"/>
      <c r="L29" s="508"/>
      <c r="M29" s="106"/>
      <c r="N29" s="106"/>
    </row>
    <row r="30" spans="2:14" ht="15" customHeight="1" x14ac:dyDescent="0.25">
      <c r="G30" s="410"/>
      <c r="H30" s="509" t="s">
        <v>1921</v>
      </c>
      <c r="I30" s="509"/>
      <c r="J30" s="509"/>
      <c r="K30" s="509"/>
      <c r="L30" s="509"/>
      <c r="M30" s="106"/>
      <c r="N30" s="106"/>
    </row>
    <row r="31" spans="2:14" ht="15" customHeight="1" x14ac:dyDescent="0.25">
      <c r="G31" s="510"/>
      <c r="H31" s="511"/>
      <c r="I31" s="511"/>
      <c r="J31" s="511"/>
      <c r="K31" s="511"/>
      <c r="L31" s="511"/>
      <c r="M31" s="106"/>
      <c r="N31" s="106"/>
    </row>
    <row r="32" spans="2:14" ht="15" customHeight="1" x14ac:dyDescent="0.25">
      <c r="G32" s="512"/>
      <c r="H32" s="507"/>
      <c r="I32" s="507"/>
      <c r="J32" s="507"/>
      <c r="K32" s="507" t="s">
        <v>1494</v>
      </c>
      <c r="L32" s="507">
        <f>SUM(L29:L31)</f>
        <v>0</v>
      </c>
      <c r="M32" s="106"/>
      <c r="N32" s="106"/>
    </row>
    <row r="33" spans="7:14" ht="15" customHeight="1" x14ac:dyDescent="0.25">
      <c r="G33" s="226"/>
      <c r="H33" s="226"/>
      <c r="I33" s="226"/>
      <c r="J33" s="107"/>
      <c r="K33" s="106"/>
      <c r="L33" s="106"/>
      <c r="M33" s="106"/>
      <c r="N33" s="106"/>
    </row>
    <row r="34" spans="7:14" ht="15" customHeight="1" x14ac:dyDescent="0.25">
      <c r="G34" s="107"/>
      <c r="H34" s="107"/>
      <c r="I34" s="107"/>
      <c r="J34" s="103"/>
      <c r="K34" s="108" t="s">
        <v>1500</v>
      </c>
      <c r="L34" s="507">
        <f>L32+N24</f>
        <v>0</v>
      </c>
      <c r="M34" s="106"/>
      <c r="N34" s="106"/>
    </row>
    <row r="35" spans="7:14" ht="15" customHeight="1" x14ac:dyDescent="0.25">
      <c r="G35" s="107"/>
      <c r="H35" s="107"/>
      <c r="I35" s="107"/>
      <c r="J35" s="107"/>
      <c r="K35" s="227"/>
      <c r="L35" s="106"/>
      <c r="M35" s="106"/>
      <c r="N35" s="106"/>
    </row>
    <row r="36" spans="7:14" ht="15" customHeight="1" x14ac:dyDescent="0.25">
      <c r="G36" s="107"/>
      <c r="H36" s="107"/>
      <c r="I36" s="107"/>
      <c r="J36" s="107"/>
      <c r="K36" s="227"/>
      <c r="L36" s="228"/>
      <c r="M36" s="228"/>
      <c r="N36" s="513"/>
    </row>
    <row r="37" spans="7:14" ht="15" customHeight="1" x14ac:dyDescent="0.25">
      <c r="G37" s="226"/>
      <c r="H37" s="226"/>
      <c r="I37" s="226"/>
      <c r="J37" s="107"/>
      <c r="K37" s="227"/>
      <c r="L37" s="228"/>
      <c r="M37" s="228"/>
      <c r="N37" s="513"/>
    </row>
    <row r="38" spans="7:14" ht="15" customHeight="1" x14ac:dyDescent="0.25">
      <c r="G38" s="103"/>
      <c r="H38" s="103"/>
      <c r="I38" s="103"/>
      <c r="J38" s="103"/>
      <c r="K38" s="103"/>
      <c r="L38" s="103"/>
      <c r="M38" s="103"/>
      <c r="N38" s="103"/>
    </row>
    <row r="39" spans="7:14" ht="15" customHeight="1" x14ac:dyDescent="0.25">
      <c r="G39" s="229"/>
      <c r="H39" s="770" t="s">
        <v>1507</v>
      </c>
      <c r="I39" s="764"/>
      <c r="J39" s="764"/>
      <c r="K39" s="763" t="s">
        <v>1508</v>
      </c>
      <c r="L39" s="764"/>
      <c r="M39" s="765"/>
      <c r="N39" s="133"/>
    </row>
    <row r="40" spans="7:14" ht="15" customHeight="1" x14ac:dyDescent="0.25">
      <c r="G40" s="229"/>
      <c r="H40" s="230" t="s">
        <v>796</v>
      </c>
      <c r="I40" s="427" t="s">
        <v>1510</v>
      </c>
      <c r="J40" s="428" t="s">
        <v>1511</v>
      </c>
      <c r="K40" s="428" t="s">
        <v>796</v>
      </c>
      <c r="L40" s="428" t="s">
        <v>1510</v>
      </c>
      <c r="M40" s="428" t="s">
        <v>1511</v>
      </c>
      <c r="N40" s="231"/>
    </row>
    <row r="41" spans="7:14" ht="15" customHeight="1" x14ac:dyDescent="0.25">
      <c r="G41" s="229"/>
      <c r="H41" s="226"/>
      <c r="I41" s="226"/>
      <c r="J41" s="226"/>
      <c r="K41" s="232"/>
      <c r="L41" s="232"/>
      <c r="M41" s="232"/>
      <c r="N41" s="232"/>
    </row>
    <row r="42" spans="7:14" ht="15" customHeight="1" x14ac:dyDescent="0.25">
      <c r="G42" s="233"/>
      <c r="H42" s="234"/>
      <c r="I42" s="234"/>
      <c r="J42" s="234"/>
      <c r="K42" s="235"/>
      <c r="L42" s="235"/>
      <c r="M42" s="235"/>
      <c r="N42" s="235"/>
    </row>
    <row r="43" spans="7:14" ht="15" customHeight="1" x14ac:dyDescent="0.25">
      <c r="G43" s="233"/>
      <c r="H43" s="234"/>
      <c r="I43" s="234"/>
      <c r="J43" s="234"/>
      <c r="K43" s="235"/>
      <c r="L43" s="235"/>
      <c r="M43" s="235"/>
      <c r="N43" s="235"/>
    </row>
    <row r="44" spans="7:14" ht="15" customHeight="1" x14ac:dyDescent="0.25">
      <c r="G44" s="229"/>
      <c r="H44" s="236"/>
      <c r="I44" s="236"/>
      <c r="J44" s="236"/>
      <c r="K44" s="237"/>
      <c r="L44" s="237"/>
      <c r="M44" s="237"/>
      <c r="N44" s="232"/>
    </row>
  </sheetData>
  <mergeCells count="22">
    <mergeCell ref="G9:K11"/>
    <mergeCell ref="H22:N22"/>
    <mergeCell ref="B6:E6"/>
    <mergeCell ref="B28:E28"/>
    <mergeCell ref="B15:E15"/>
    <mergeCell ref="B20:E20"/>
    <mergeCell ref="H39:J39"/>
    <mergeCell ref="K39:M39"/>
    <mergeCell ref="B4:E4"/>
    <mergeCell ref="G7:N7"/>
    <mergeCell ref="B16:E16"/>
    <mergeCell ref="B18:E18"/>
    <mergeCell ref="B12:E12"/>
    <mergeCell ref="I24:J24"/>
    <mergeCell ref="I23:J23"/>
    <mergeCell ref="B14:E14"/>
    <mergeCell ref="G22:G23"/>
    <mergeCell ref="B17:E17"/>
    <mergeCell ref="B8:E8"/>
    <mergeCell ref="B13:E13"/>
    <mergeCell ref="B19:E19"/>
    <mergeCell ref="B10:E10"/>
  </mergeCells>
  <hyperlinks>
    <hyperlink ref="B4" location="PANDUAN!A1" display="PANDUAN" xr:uid="{00000000-0004-0000-BA00-000000000000}"/>
    <hyperlink ref="B6" location="'EWS DIRECTORY'!A1" display="EWS DIRECTORY" xr:uid="{00000000-0004-0000-BA00-000001000000}"/>
    <hyperlink ref="B8" location="'DATA PEMICU'!A1" display="DATA PEMICU" xr:uid="{00000000-0004-0000-BA00-000002000000}"/>
    <hyperlink ref="B10" location="'DATA PENGUJI'!A1" display="DATA PENGUJI" xr:uid="{00000000-0004-0000-BA00-000003000000}"/>
    <hyperlink ref="B12" location="'MAIN LEVEL'!A1" display="MAIN LEVEL" xr:uid="{00000000-0004-0000-BA00-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1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B00-000000000000}">
  <sheetPr codeName="Sheet81">
    <tabColor theme="4" tint="-0.249977111117893"/>
    <pageSetUpPr fitToPage="1"/>
  </sheetPr>
  <dimension ref="A1:AH51"/>
  <sheetViews>
    <sheetView topLeftCell="B1" zoomScaleNormal="100" workbookViewId="0">
      <selection activeCell="AQ18" sqref="AQ18:AU18"/>
    </sheetView>
  </sheetViews>
  <sheetFormatPr defaultColWidth="8.88671875" defaultRowHeight="13.8" x14ac:dyDescent="0.25"/>
  <cols>
    <col min="1" max="1" width="3" style="110" hidden="1" customWidth="1"/>
    <col min="2" max="5" width="3.88671875" style="177" customWidth="1"/>
    <col min="6" max="6" width="3.88671875" style="110" customWidth="1"/>
    <col min="7" max="10" width="3.5546875" style="254" customWidth="1"/>
    <col min="11" max="11" width="3.88671875" style="254" customWidth="1"/>
    <col min="12" max="34" width="3.5546875" style="254" customWidth="1"/>
    <col min="35" max="35" width="8.88671875" style="254" customWidth="1"/>
    <col min="36" max="16384" width="8.88671875" style="254"/>
  </cols>
  <sheetData>
    <row r="1" spans="2:34" x14ac:dyDescent="0.25">
      <c r="G1" s="178"/>
      <c r="H1" s="55"/>
      <c r="I1" s="55"/>
      <c r="J1" s="55"/>
      <c r="K1" s="55"/>
      <c r="L1" s="55"/>
      <c r="M1" s="55"/>
    </row>
    <row r="2" spans="2:34" ht="15" customHeight="1" x14ac:dyDescent="0.25">
      <c r="G2" s="124" t="s">
        <v>1674</v>
      </c>
      <c r="H2" s="124"/>
      <c r="I2" s="124"/>
      <c r="J2" s="124"/>
      <c r="K2" s="124"/>
      <c r="L2" s="124"/>
      <c r="M2" s="124"/>
      <c r="N2" s="124"/>
      <c r="O2" s="124"/>
      <c r="P2" s="124"/>
      <c r="Q2" s="124"/>
      <c r="R2" s="124"/>
      <c r="S2" s="124"/>
      <c r="T2" s="124"/>
      <c r="U2" s="124"/>
      <c r="V2" s="124"/>
      <c r="W2" s="124"/>
      <c r="X2" s="124"/>
      <c r="Y2" s="278"/>
      <c r="Z2" s="278"/>
      <c r="AA2" s="278"/>
      <c r="AB2" s="278"/>
      <c r="AC2" s="278"/>
      <c r="AD2" s="278"/>
      <c r="AE2" s="278"/>
      <c r="AF2" s="278"/>
      <c r="AG2" s="278"/>
      <c r="AH2" s="278"/>
    </row>
    <row r="3" spans="2:34" ht="15" customHeight="1" x14ac:dyDescent="0.25">
      <c r="B3" s="111"/>
      <c r="C3" s="111"/>
      <c r="D3" s="111"/>
      <c r="E3" s="111"/>
      <c r="G3" s="124" t="s">
        <v>1675</v>
      </c>
      <c r="H3" s="124"/>
      <c r="I3" s="124"/>
      <c r="J3" s="124"/>
      <c r="K3" s="124"/>
      <c r="L3" s="124"/>
      <c r="M3" s="124"/>
      <c r="N3" s="124"/>
      <c r="O3" s="124"/>
      <c r="P3" s="124"/>
      <c r="Q3" s="124"/>
      <c r="R3" s="124"/>
      <c r="S3" s="124"/>
      <c r="T3" s="124"/>
      <c r="U3" s="124"/>
      <c r="V3" s="124"/>
      <c r="W3" s="124"/>
      <c r="X3" s="124"/>
      <c r="Y3" s="278"/>
      <c r="Z3" s="278"/>
      <c r="AA3" s="278"/>
      <c r="AB3" s="278"/>
      <c r="AC3" s="278"/>
      <c r="AD3" s="278"/>
      <c r="AE3" s="278"/>
      <c r="AF3" s="278"/>
      <c r="AG3" s="278"/>
      <c r="AH3" s="278"/>
    </row>
    <row r="4" spans="2:34" ht="15" customHeight="1" x14ac:dyDescent="0.25">
      <c r="B4" s="762" t="s">
        <v>79</v>
      </c>
      <c r="C4" s="761"/>
      <c r="D4" s="761"/>
      <c r="E4" s="761"/>
      <c r="G4" s="124"/>
      <c r="H4" s="124"/>
      <c r="I4" s="124"/>
      <c r="J4" s="124"/>
      <c r="K4" s="124"/>
      <c r="L4" s="124"/>
      <c r="M4" s="124"/>
      <c r="N4" s="124"/>
      <c r="O4" s="124"/>
      <c r="P4" s="124"/>
      <c r="Q4" s="124"/>
      <c r="R4" s="124"/>
      <c r="S4" s="124"/>
      <c r="T4" s="124"/>
      <c r="U4" s="124"/>
      <c r="V4" s="124"/>
      <c r="W4" s="124"/>
      <c r="X4" s="124"/>
      <c r="Y4" s="278"/>
      <c r="Z4" s="278"/>
      <c r="AA4" s="278"/>
      <c r="AB4" s="278"/>
      <c r="AC4" s="278"/>
      <c r="AD4" s="278"/>
      <c r="AE4" s="278"/>
      <c r="AF4" s="278"/>
      <c r="AG4" s="278"/>
      <c r="AH4" s="278"/>
    </row>
    <row r="5" spans="2:34" ht="15" customHeight="1" x14ac:dyDescent="0.25">
      <c r="B5" s="111"/>
      <c r="C5" s="111"/>
      <c r="D5" s="111"/>
      <c r="E5" s="111"/>
      <c r="G5" s="124"/>
      <c r="H5" s="124"/>
      <c r="I5" s="124"/>
      <c r="J5" s="124"/>
      <c r="K5" s="124"/>
      <c r="L5" s="124"/>
      <c r="M5" s="124"/>
      <c r="N5" s="124"/>
      <c r="O5" s="124"/>
      <c r="P5" s="124"/>
      <c r="Q5" s="124"/>
      <c r="R5" s="124"/>
      <c r="S5" s="124"/>
      <c r="T5" s="124"/>
      <c r="U5" s="124"/>
      <c r="V5" s="124"/>
      <c r="W5" s="124"/>
      <c r="X5" s="124"/>
      <c r="Y5" s="278"/>
      <c r="Z5" s="278"/>
      <c r="AA5" s="278"/>
      <c r="AB5" s="278"/>
      <c r="AC5" s="278"/>
      <c r="AD5" s="278"/>
      <c r="AE5" s="278"/>
      <c r="AF5" s="278"/>
      <c r="AG5" s="278"/>
      <c r="AH5" s="278"/>
    </row>
    <row r="6" spans="2:34" ht="15" customHeight="1" x14ac:dyDescent="0.25">
      <c r="B6" s="762" t="s">
        <v>87</v>
      </c>
      <c r="C6" s="761"/>
      <c r="D6" s="761"/>
      <c r="E6" s="761"/>
      <c r="G6" s="124"/>
      <c r="H6" s="124"/>
      <c r="I6" s="124"/>
      <c r="J6" s="124"/>
      <c r="K6" s="124"/>
      <c r="L6" s="124"/>
      <c r="M6" s="124"/>
      <c r="N6" s="124"/>
      <c r="O6" s="124"/>
      <c r="P6" s="124"/>
      <c r="Q6" s="124"/>
      <c r="R6" s="124"/>
      <c r="S6" s="124"/>
      <c r="T6" s="124"/>
      <c r="U6" s="124"/>
      <c r="V6" s="124"/>
      <c r="W6" s="124"/>
      <c r="X6" s="124"/>
      <c r="Y6" s="278"/>
      <c r="Z6" s="278"/>
      <c r="AA6" s="278"/>
      <c r="AB6" s="278"/>
      <c r="AC6" s="278"/>
      <c r="AD6" s="278"/>
      <c r="AE6" s="278"/>
      <c r="AF6" s="278"/>
      <c r="AG6" s="278"/>
      <c r="AH6" s="278"/>
    </row>
    <row r="7" spans="2:34" ht="15" customHeight="1" x14ac:dyDescent="0.25">
      <c r="B7" s="111"/>
      <c r="C7" s="111"/>
      <c r="D7" s="111"/>
      <c r="E7" s="111"/>
      <c r="G7" s="798" t="s">
        <v>1676</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row>
    <row r="8" spans="2:34" ht="15" customHeight="1" x14ac:dyDescent="0.25">
      <c r="B8" s="762" t="s">
        <v>94</v>
      </c>
      <c r="C8" s="761"/>
      <c r="D8" s="761"/>
      <c r="E8" s="761"/>
      <c r="G8" s="124"/>
      <c r="H8" s="124"/>
      <c r="I8" s="124"/>
      <c r="J8" s="124"/>
      <c r="K8" s="124"/>
      <c r="L8" s="124"/>
      <c r="M8" s="124"/>
      <c r="N8" s="124"/>
      <c r="O8" s="124"/>
      <c r="P8" s="124"/>
      <c r="Q8" s="124"/>
      <c r="R8" s="124"/>
      <c r="S8" s="124"/>
      <c r="T8" s="124"/>
      <c r="U8" s="124"/>
      <c r="V8" s="124"/>
      <c r="W8" s="124"/>
      <c r="X8" s="124"/>
      <c r="Y8" s="278"/>
      <c r="Z8" s="278"/>
      <c r="AA8" s="278"/>
      <c r="AB8" s="278"/>
      <c r="AC8" s="278"/>
      <c r="AD8" s="278"/>
      <c r="AE8" s="278"/>
      <c r="AF8" s="278"/>
      <c r="AG8" s="278"/>
      <c r="AH8" s="278"/>
    </row>
    <row r="9" spans="2:34" ht="15" customHeight="1" x14ac:dyDescent="0.25">
      <c r="B9" s="111"/>
      <c r="C9" s="111"/>
      <c r="D9" s="111"/>
      <c r="E9" s="111"/>
      <c r="G9" s="803" t="str">
        <f>'MAIN LEVEL'!I45</f>
        <v>Biaya Pemasaran/Promosi</v>
      </c>
      <c r="H9" s="789"/>
      <c r="I9" s="789"/>
      <c r="J9" s="789"/>
      <c r="K9" s="789"/>
      <c r="L9" s="789"/>
      <c r="M9" s="789"/>
      <c r="N9" s="789"/>
      <c r="O9" s="789"/>
      <c r="P9" s="789"/>
      <c r="Q9" s="789"/>
      <c r="R9" s="789"/>
      <c r="S9" s="789"/>
      <c r="T9" s="790"/>
      <c r="U9" s="279" t="s">
        <v>796</v>
      </c>
      <c r="V9" s="280"/>
      <c r="W9" s="280"/>
      <c r="X9" s="280"/>
      <c r="Y9" s="280"/>
      <c r="Z9" s="280" t="s">
        <v>1678</v>
      </c>
      <c r="AA9" s="182" t="e">
        <f>NAMA_WP</f>
        <v>#N/A</v>
      </c>
      <c r="AB9" s="281"/>
      <c r="AC9" s="281"/>
      <c r="AD9" s="281"/>
      <c r="AE9" s="281"/>
      <c r="AF9" s="281"/>
      <c r="AG9" s="281"/>
      <c r="AH9" s="282"/>
    </row>
    <row r="10" spans="2:34" ht="15" customHeight="1" x14ac:dyDescent="0.25">
      <c r="B10" s="762" t="s">
        <v>101</v>
      </c>
      <c r="C10" s="761"/>
      <c r="D10" s="761"/>
      <c r="E10" s="761"/>
      <c r="G10" s="804"/>
      <c r="H10" s="792"/>
      <c r="I10" s="792"/>
      <c r="J10" s="792"/>
      <c r="K10" s="792"/>
      <c r="L10" s="792"/>
      <c r="M10" s="792"/>
      <c r="N10" s="792"/>
      <c r="O10" s="792"/>
      <c r="P10" s="792"/>
      <c r="Q10" s="792"/>
      <c r="R10" s="792"/>
      <c r="S10" s="792"/>
      <c r="T10" s="805"/>
      <c r="U10" s="283" t="s">
        <v>1401</v>
      </c>
      <c r="V10" s="124"/>
      <c r="W10" s="124"/>
      <c r="X10" s="124"/>
      <c r="Y10" s="124"/>
      <c r="Z10" s="124" t="s">
        <v>1678</v>
      </c>
      <c r="AA10" s="124" t="e">
        <f>NPWP</f>
        <v>#N/A</v>
      </c>
      <c r="AB10" s="278"/>
      <c r="AC10" s="278"/>
      <c r="AD10" s="278"/>
      <c r="AE10" s="278"/>
      <c r="AF10" s="278"/>
      <c r="AG10" s="278"/>
      <c r="AH10" s="284"/>
    </row>
    <row r="11" spans="2:34" ht="15" customHeight="1" x14ac:dyDescent="0.25">
      <c r="G11" s="806"/>
      <c r="H11" s="794"/>
      <c r="I11" s="794"/>
      <c r="J11" s="794"/>
      <c r="K11" s="794"/>
      <c r="L11" s="794"/>
      <c r="M11" s="794"/>
      <c r="N11" s="794"/>
      <c r="O11" s="794"/>
      <c r="P11" s="794"/>
      <c r="Q11" s="794"/>
      <c r="R11" s="794"/>
      <c r="S11" s="794"/>
      <c r="T11" s="807"/>
      <c r="U11" s="285" t="s">
        <v>1679</v>
      </c>
      <c r="V11" s="190"/>
      <c r="W11" s="190"/>
      <c r="X11" s="190"/>
      <c r="Y11" s="190"/>
      <c r="Z11" s="190" t="s">
        <v>1678</v>
      </c>
      <c r="AA11" s="190" t="e">
        <f>ID_MS_TH_PJK</f>
        <v>#N/A</v>
      </c>
      <c r="AB11" s="286"/>
      <c r="AC11" s="286"/>
      <c r="AD11" s="286"/>
      <c r="AE11" s="286"/>
      <c r="AF11" s="286"/>
      <c r="AG11" s="286"/>
      <c r="AH11" s="287"/>
    </row>
    <row r="12" spans="2:34" ht="15" customHeight="1" x14ac:dyDescent="0.25">
      <c r="B12" s="762" t="s">
        <v>106</v>
      </c>
      <c r="C12" s="761"/>
      <c r="D12" s="761"/>
      <c r="E12" s="761"/>
      <c r="G12" s="124"/>
      <c r="H12" s="124"/>
      <c r="I12" s="124"/>
      <c r="J12" s="124"/>
      <c r="K12" s="124"/>
      <c r="L12" s="124"/>
      <c r="M12" s="124"/>
      <c r="N12" s="124"/>
      <c r="O12" s="124"/>
      <c r="P12" s="124"/>
      <c r="Q12" s="124"/>
      <c r="R12" s="124"/>
      <c r="S12" s="124"/>
      <c r="T12" s="124"/>
      <c r="U12" s="124"/>
      <c r="V12" s="124"/>
      <c r="W12" s="124"/>
      <c r="X12" s="124"/>
      <c r="Y12" s="278"/>
      <c r="Z12" s="278"/>
      <c r="AA12" s="278"/>
      <c r="AB12" s="278"/>
      <c r="AC12" s="278"/>
      <c r="AD12" s="278"/>
      <c r="AE12" s="278"/>
      <c r="AF12" s="278"/>
      <c r="AG12" s="278"/>
      <c r="AH12" s="278"/>
    </row>
    <row r="13" spans="2:34" ht="15" customHeight="1" x14ac:dyDescent="0.25">
      <c r="B13" s="927" t="str">
        <f>HYPERLINK("#'"&amp;'EWS DIRECTORY'!$J$187&amp;"'!A1",'EWS DIRECTORY'!$J$187)</f>
        <v>E-10</v>
      </c>
      <c r="C13" s="761"/>
      <c r="D13" s="761"/>
      <c r="E13" s="761"/>
      <c r="G13" s="928" t="str">
        <f>"Pengujian yang telah dilakukan atas pos "&amp;G9&amp;" dapat disimpulkan:"</f>
        <v>Pengujian yang telah dilakukan atas pos Biaya Pemasaran/Promosi dapat disimpulkan:</v>
      </c>
      <c r="H13" s="792"/>
      <c r="I13" s="792"/>
      <c r="J13" s="792"/>
      <c r="K13" s="792"/>
      <c r="L13" s="792"/>
      <c r="M13" s="792"/>
      <c r="N13" s="792"/>
      <c r="O13" s="792"/>
      <c r="P13" s="792"/>
      <c r="Q13" s="792"/>
      <c r="R13" s="792"/>
      <c r="S13" s="792"/>
      <c r="T13" s="792"/>
      <c r="U13" s="792"/>
      <c r="V13" s="792"/>
      <c r="W13" s="792"/>
      <c r="X13" s="792"/>
      <c r="Y13" s="792"/>
      <c r="Z13" s="792"/>
      <c r="AA13" s="792"/>
      <c r="AB13" s="792"/>
      <c r="AC13" s="792"/>
      <c r="AD13" s="792"/>
      <c r="AE13" s="792"/>
      <c r="AF13" s="792"/>
      <c r="AG13" s="792"/>
      <c r="AH13" s="792"/>
    </row>
    <row r="14" spans="2:34" ht="15" customHeight="1" x14ac:dyDescent="0.25">
      <c r="B14" s="931" t="str">
        <f>HYPERLINK("#'"&amp;'EWS DIRECTORY'!$J$188&amp;"'!A1",'EWS DIRECTORY'!$J$188)</f>
        <v>E-10-1</v>
      </c>
      <c r="C14" s="761"/>
      <c r="D14" s="761"/>
      <c r="E14" s="761"/>
      <c r="G14" s="124"/>
      <c r="H14" s="124"/>
      <c r="I14" s="124"/>
      <c r="J14" s="124"/>
      <c r="K14" s="124"/>
      <c r="L14" s="124"/>
      <c r="M14" s="124"/>
      <c r="N14" s="124"/>
      <c r="O14" s="124"/>
      <c r="P14" s="124"/>
      <c r="Q14" s="124"/>
      <c r="R14" s="124"/>
      <c r="S14" s="124"/>
      <c r="T14" s="124"/>
      <c r="U14" s="124"/>
      <c r="V14" s="124"/>
      <c r="W14" s="124"/>
      <c r="X14" s="124"/>
      <c r="Y14" s="278"/>
      <c r="Z14" s="278"/>
      <c r="AA14" s="278"/>
      <c r="AB14" s="278"/>
      <c r="AC14" s="278"/>
      <c r="AD14" s="278"/>
      <c r="AE14" s="278"/>
      <c r="AF14" s="278"/>
      <c r="AG14" s="278"/>
      <c r="AH14" s="278"/>
    </row>
    <row r="15" spans="2:34" ht="15" customHeight="1" x14ac:dyDescent="0.25">
      <c r="B15" s="929" t="str">
        <f>HYPERLINK("#'"&amp;'EWS DIRECTORY'!$J$189&amp;"'!A1",'EWS DIRECTORY'!$J$189)</f>
        <v>E-10-1-1</v>
      </c>
      <c r="C15" s="761"/>
      <c r="D15" s="761"/>
      <c r="E15" s="761"/>
      <c r="G15" s="124"/>
      <c r="H15" s="124" t="str">
        <f>"Jumlah "&amp;G9&amp;" menurut petugas :"</f>
        <v>Jumlah Biaya Pemasaran/Promosi menurut petugas :</v>
      </c>
      <c r="I15" s="124"/>
      <c r="J15" s="124"/>
      <c r="K15" s="124"/>
      <c r="L15" s="124"/>
      <c r="M15" s="124"/>
      <c r="N15" s="124"/>
      <c r="O15" s="124"/>
      <c r="P15" s="124"/>
      <c r="Q15" s="124"/>
      <c r="R15" s="124"/>
      <c r="S15" s="124"/>
      <c r="T15" s="124"/>
      <c r="U15" s="124"/>
      <c r="V15" s="124"/>
      <c r="W15" s="124"/>
      <c r="X15" s="124"/>
      <c r="Y15" s="278"/>
      <c r="Z15" s="278"/>
      <c r="AA15" s="278"/>
      <c r="AB15" s="278"/>
      <c r="AC15" s="278"/>
      <c r="AD15" s="278"/>
      <c r="AE15" s="278"/>
      <c r="AF15" s="278"/>
      <c r="AG15" s="278"/>
      <c r="AH15" s="278"/>
    </row>
    <row r="16" spans="2:34" ht="15" customHeight="1" x14ac:dyDescent="0.25">
      <c r="B16" s="929" t="str">
        <f>HYPERLINK("#'"&amp;'EWS DIRECTORY'!$J$190&amp;"'!A1",'EWS DIRECTORY'!$J$190)</f>
        <v>E-10-1-2</v>
      </c>
      <c r="C16" s="761"/>
      <c r="D16" s="761"/>
      <c r="E16" s="761"/>
      <c r="G16" s="82" t="s">
        <v>1445</v>
      </c>
      <c r="H16" s="1163" t="s">
        <v>1707</v>
      </c>
      <c r="I16" s="789"/>
      <c r="J16" s="789"/>
      <c r="K16" s="789"/>
      <c r="L16" s="789"/>
      <c r="M16" s="789"/>
      <c r="N16" s="789"/>
      <c r="O16" s="789"/>
      <c r="P16" s="789"/>
      <c r="Q16" s="789"/>
      <c r="R16" s="789"/>
      <c r="S16" s="937" t="s">
        <v>1767</v>
      </c>
      <c r="T16" s="765"/>
      <c r="U16" s="934" t="s">
        <v>1768</v>
      </c>
      <c r="V16" s="764"/>
      <c r="W16" s="764"/>
      <c r="X16" s="764"/>
      <c r="Y16" s="764"/>
      <c r="Z16" s="764"/>
      <c r="AA16" s="765"/>
      <c r="AB16" s="278"/>
      <c r="AC16" s="278"/>
      <c r="AD16" s="278"/>
      <c r="AE16" s="278"/>
      <c r="AF16" s="278"/>
      <c r="AG16" s="278"/>
      <c r="AH16" s="278"/>
    </row>
    <row r="17" spans="2:34" ht="15" customHeight="1" x14ac:dyDescent="0.25">
      <c r="B17" s="929" t="str">
        <f>HYPERLINK("#'"&amp;'EWS DIRECTORY'!$J$191&amp;"'!A1",'EWS DIRECTORY'!$J$191)</f>
        <v>E-10-1-3</v>
      </c>
      <c r="C17" s="761"/>
      <c r="D17" s="761"/>
      <c r="E17" s="761"/>
      <c r="G17" s="84">
        <v>1</v>
      </c>
      <c r="H17" s="926" t="e">
        <f>MASTER!N5</f>
        <v>#N/A</v>
      </c>
      <c r="I17" s="824"/>
      <c r="J17" s="824"/>
      <c r="K17" s="824"/>
      <c r="L17" s="824"/>
      <c r="M17" s="824"/>
      <c r="N17" s="824"/>
      <c r="O17" s="824"/>
      <c r="P17" s="824"/>
      <c r="Q17" s="824"/>
      <c r="R17" s="825"/>
      <c r="S17" s="936" t="s">
        <v>463</v>
      </c>
      <c r="T17" s="790"/>
      <c r="U17" s="923" t="str">
        <f>IF('E-10-1'!I38='E-10-1'!M18,'E-10-1'!AB18,
IF('E-10-1'!I38='E-10-1'!M20,'E-10-1'!AB20,
IF('E-10-1'!I38='E-10-1'!M22,'E-10-1'!AB22,
IF('E-10-1'!I38='E-10-1'!M24,'E-10-1'!AB24,
IF('E-10-1'!I38='E-10-1'!M26,'E-10-1'!AB26,
IF('E-10-1'!I38='E-10-1'!M28,'E-10-1'!AB28,"Tidak Ditemukan"))))))</f>
        <v>Tidak Ditemukan</v>
      </c>
      <c r="V17" s="764"/>
      <c r="W17" s="764"/>
      <c r="X17" s="764"/>
      <c r="Y17" s="764"/>
      <c r="Z17" s="764"/>
      <c r="AA17" s="765"/>
      <c r="AB17" s="278"/>
      <c r="AC17" s="278"/>
      <c r="AD17" s="278"/>
      <c r="AE17" s="278"/>
      <c r="AF17" s="278"/>
      <c r="AG17" s="278"/>
      <c r="AH17" s="278"/>
    </row>
    <row r="18" spans="2:34" ht="15" customHeight="1" x14ac:dyDescent="0.25">
      <c r="B18" s="929" t="str">
        <f>HYPERLINK("#'"&amp;'EWS DIRECTORY'!$J$192&amp;"'!A1",'EWS DIRECTORY'!$J$192)</f>
        <v>E-10-1-4</v>
      </c>
      <c r="C18" s="761"/>
      <c r="D18" s="761"/>
      <c r="E18" s="761"/>
      <c r="G18" s="84">
        <v>2</v>
      </c>
      <c r="H18" s="926" t="e">
        <f>MASTER!N6</f>
        <v>#N/A</v>
      </c>
      <c r="I18" s="824"/>
      <c r="J18" s="824"/>
      <c r="K18" s="824"/>
      <c r="L18" s="824"/>
      <c r="M18" s="824"/>
      <c r="N18" s="824"/>
      <c r="O18" s="824"/>
      <c r="P18" s="824"/>
      <c r="Q18" s="824"/>
      <c r="R18" s="825"/>
      <c r="S18" s="792"/>
      <c r="T18" s="805"/>
      <c r="U18" s="923" t="str">
        <f>IF('E-10-1'!I38='E-10-1'!M18,'E-10-1'!AG18,
IF('E-10-1'!I38='E-10-1'!M20,'E-10-1'!AG20,
IF('E-10-1'!I38='E-10-1'!M22,'E-10-1'!AG22,
IF('E-10-1'!I38='E-10-1'!M24,'E-10-1'!AG24,
IF('E-10-1'!I38='E-10-1'!M26,'E-10-1'!AG26,
IF('E-10-1'!I38='E-10-1'!M28,'E-10-1'!AG28,"Tidak Ditemukan"))))))</f>
        <v>Tidak Ditemukan</v>
      </c>
      <c r="V18" s="764"/>
      <c r="W18" s="764"/>
      <c r="X18" s="764"/>
      <c r="Y18" s="764"/>
      <c r="Z18" s="764"/>
      <c r="AA18" s="765"/>
      <c r="AB18" s="278"/>
      <c r="AC18" s="278"/>
      <c r="AD18" s="278"/>
      <c r="AE18" s="278"/>
      <c r="AF18" s="278"/>
      <c r="AG18" s="278"/>
      <c r="AH18" s="278"/>
    </row>
    <row r="19" spans="2:34" ht="15" customHeight="1" x14ac:dyDescent="0.25">
      <c r="B19" s="929" t="str">
        <f>HYPERLINK("#'"&amp;'EWS DIRECTORY'!$J$193&amp;"'!A1",'EWS DIRECTORY'!$J$193)</f>
        <v>E-10-1-5</v>
      </c>
      <c r="C19" s="761"/>
      <c r="D19" s="761"/>
      <c r="E19" s="761"/>
      <c r="G19" s="84">
        <v>3</v>
      </c>
      <c r="H19" s="926" t="e">
        <f>MASTER!N7</f>
        <v>#N/A</v>
      </c>
      <c r="I19" s="824"/>
      <c r="J19" s="824"/>
      <c r="K19" s="824"/>
      <c r="L19" s="824"/>
      <c r="M19" s="824"/>
      <c r="N19" s="824"/>
      <c r="O19" s="824"/>
      <c r="P19" s="824"/>
      <c r="Q19" s="824"/>
      <c r="R19" s="825"/>
      <c r="S19" s="792"/>
      <c r="T19" s="805"/>
      <c r="U19" s="923" t="str">
        <f>IF('E-10-1'!I38='E-10-1'!M18,'E-10-1'!AL18,
IF('E-10-1'!I38='E-10-1'!M20,'E-10-1'!AL20,
IF('E-10-1'!I38='E-10-1'!M22,'E-10-1'!AL22,
IF('E-10-1'!I38='E-10-1'!M24,'E-10-1'!AL24,
IF('E-10-1'!I38='E-10-1'!M26,'E-10-1'!AL26,
IF('E-10-1'!I38='E-10-1'!M28,'E-10-1'!AL28,"Tidak Ditemukan"))))))</f>
        <v>Tidak Ditemukan</v>
      </c>
      <c r="V19" s="764"/>
      <c r="W19" s="764"/>
      <c r="X19" s="764"/>
      <c r="Y19" s="764"/>
      <c r="Z19" s="764"/>
      <c r="AA19" s="765"/>
      <c r="AB19" s="278"/>
      <c r="AC19" s="278"/>
      <c r="AD19" s="278"/>
      <c r="AE19" s="278"/>
      <c r="AF19" s="278"/>
      <c r="AG19" s="278"/>
      <c r="AH19" s="278"/>
    </row>
    <row r="20" spans="2:34" ht="15" customHeight="1" x14ac:dyDescent="0.25">
      <c r="B20" s="929" t="str">
        <f>HYPERLINK("#'"&amp;'EWS DIRECTORY'!$J$194&amp;"'!A1",'EWS DIRECTORY'!$J$194)</f>
        <v>E-10-1-6</v>
      </c>
      <c r="C20" s="761"/>
      <c r="D20" s="761"/>
      <c r="E20" s="761"/>
      <c r="G20" s="84">
        <v>4</v>
      </c>
      <c r="H20" s="926" t="e">
        <f>MASTER!N8</f>
        <v>#N/A</v>
      </c>
      <c r="I20" s="824"/>
      <c r="J20" s="824"/>
      <c r="K20" s="824"/>
      <c r="L20" s="824"/>
      <c r="M20" s="824"/>
      <c r="N20" s="824"/>
      <c r="O20" s="824"/>
      <c r="P20" s="824"/>
      <c r="Q20" s="824"/>
      <c r="R20" s="825"/>
      <c r="S20" s="792"/>
      <c r="T20" s="805"/>
      <c r="U20" s="923" t="str">
        <f>IF('E-10-1'!I38='E-10-1'!M18,'E-10-1'!AQ18,
IF('E-10-1'!I38='E-10-1'!M20,'E-10-1'!AQ20,
IF('E-10-1'!I38='E-10-1'!M22,'E-10-1'!AQ22,
IF('E-10-1'!I38='E-10-1'!M24,'E-10-1'!AQ24,
IF('E-10-1'!I38='E-10-1'!M26,'E-10-1'!AQ26,
IF('E-10-1'!I38='E-10-1'!M28,'E-10-1'!AQ28,"Tidak Ditemukan"))))))</f>
        <v>Tidak Ditemukan</v>
      </c>
      <c r="V20" s="764"/>
      <c r="W20" s="764"/>
      <c r="X20" s="764"/>
      <c r="Y20" s="764"/>
      <c r="Z20" s="764"/>
      <c r="AA20" s="765"/>
      <c r="AB20" s="278"/>
      <c r="AC20" s="278"/>
      <c r="AD20" s="278"/>
      <c r="AE20" s="278"/>
      <c r="AF20" s="278"/>
      <c r="AG20" s="278"/>
      <c r="AH20" s="278"/>
    </row>
    <row r="21" spans="2:34" ht="15" customHeight="1" x14ac:dyDescent="0.25">
      <c r="G21" s="84">
        <v>5</v>
      </c>
      <c r="H21" s="926" t="e">
        <f>MASTER!N9</f>
        <v>#N/A</v>
      </c>
      <c r="I21" s="824"/>
      <c r="J21" s="824"/>
      <c r="K21" s="824"/>
      <c r="L21" s="824"/>
      <c r="M21" s="824"/>
      <c r="N21" s="824"/>
      <c r="O21" s="824"/>
      <c r="P21" s="824"/>
      <c r="Q21" s="824"/>
      <c r="R21" s="825"/>
      <c r="S21" s="792"/>
      <c r="T21" s="805"/>
      <c r="U21" s="923" t="str">
        <f>IF('E-10-1'!I38='E-10-1'!M18,'E-10-1'!AV18,
IF('E-10-1'!I38='E-10-1'!M20,'E-10-1'!AV20,
IF('E-10-1'!I38='E-10-1'!M22,'E-10-1'!AV22,
IF('E-10-1'!I38='E-10-1'!M24,'E-10-1'!AV24,
IF('E-10-1'!I38='E-10-1'!M26,'E-10-1'!AV26,
IF('E-10-1'!I38='E-10-1'!M28,'E-10-1'!AV28,"Tidak Ditemukan"))))))</f>
        <v>Tidak Ditemukan</v>
      </c>
      <c r="V21" s="764"/>
      <c r="W21" s="764"/>
      <c r="X21" s="764"/>
      <c r="Y21" s="764"/>
      <c r="Z21" s="764"/>
      <c r="AA21" s="765"/>
      <c r="AB21" s="278"/>
      <c r="AC21" s="278"/>
      <c r="AD21" s="278"/>
      <c r="AE21" s="278"/>
      <c r="AF21" s="278"/>
      <c r="AG21" s="278"/>
      <c r="AH21" s="278"/>
    </row>
    <row r="22" spans="2:34" ht="15" customHeight="1" x14ac:dyDescent="0.25">
      <c r="G22" s="84">
        <v>6</v>
      </c>
      <c r="H22" s="926" t="e">
        <f>MASTER!N10</f>
        <v>#N/A</v>
      </c>
      <c r="I22" s="824"/>
      <c r="J22" s="824"/>
      <c r="K22" s="824"/>
      <c r="L22" s="824"/>
      <c r="M22" s="824"/>
      <c r="N22" s="824"/>
      <c r="O22" s="824"/>
      <c r="P22" s="824"/>
      <c r="Q22" s="824"/>
      <c r="R22" s="825"/>
      <c r="S22" s="792"/>
      <c r="T22" s="805"/>
      <c r="U22" s="923" t="str">
        <f>IF('E-10-1'!I38='E-10-1'!M18,'E-10-1'!BA18,
IF('E-10-1'!I38='E-10-1'!M20,'E-10-1'!BA20,
IF('E-10-1'!I38='E-10-1'!M22,'E-10-1'!BA22,
IF('E-10-1'!I38='E-10-1'!M24,'E-10-1'!BA24,
IF('E-10-1'!I38='E-10-1'!M26,'E-10-1'!BA26,
IF('E-10-1'!I38='E-10-1'!M28,'E-10-1'!BA28,"Tidak Ditemukan"))))))</f>
        <v>Tidak Ditemukan</v>
      </c>
      <c r="V22" s="764"/>
      <c r="W22" s="764"/>
      <c r="X22" s="764"/>
      <c r="Y22" s="764"/>
      <c r="Z22" s="764"/>
      <c r="AA22" s="765"/>
      <c r="AB22" s="278"/>
      <c r="AC22" s="278"/>
      <c r="AD22" s="278"/>
      <c r="AE22" s="278"/>
      <c r="AF22" s="278"/>
      <c r="AG22" s="278"/>
      <c r="AH22" s="278"/>
    </row>
    <row r="23" spans="2:34" ht="15" customHeight="1" x14ac:dyDescent="0.25">
      <c r="G23" s="84">
        <v>7</v>
      </c>
      <c r="H23" s="926" t="e">
        <f>MASTER!N11</f>
        <v>#N/A</v>
      </c>
      <c r="I23" s="824"/>
      <c r="J23" s="824"/>
      <c r="K23" s="824"/>
      <c r="L23" s="824"/>
      <c r="M23" s="824"/>
      <c r="N23" s="824"/>
      <c r="O23" s="824"/>
      <c r="P23" s="824"/>
      <c r="Q23" s="824"/>
      <c r="R23" s="825"/>
      <c r="S23" s="792"/>
      <c r="T23" s="805"/>
      <c r="U23" s="923" t="str">
        <f>IF('E-10-1'!I38='E-10-1'!M18,'E-10-1'!BF18,
IF('E-10-1'!I38='E-10-1'!M20,'E-10-1'!BF20,
IF('E-10-1'!I38='E-10-1'!M22,'E-10-1'!BF22,
IF('E-10-1'!I38='E-10-1'!M24,'E-10-1'!BF24,
IF('E-10-1'!I38='E-10-1'!M26,'E-10-1'!BF26,
IF('E-10-1'!I38='E-10-1'!M28,'E-10-1'!BF28,"Tidak Ditemukan"))))))</f>
        <v>Tidak Ditemukan</v>
      </c>
      <c r="V23" s="764"/>
      <c r="W23" s="764"/>
      <c r="X23" s="764"/>
      <c r="Y23" s="764"/>
      <c r="Z23" s="764"/>
      <c r="AA23" s="765"/>
      <c r="AB23" s="278"/>
      <c r="AC23" s="278"/>
      <c r="AD23" s="278"/>
      <c r="AE23" s="278"/>
      <c r="AF23" s="278"/>
      <c r="AG23" s="278"/>
      <c r="AH23" s="278"/>
    </row>
    <row r="24" spans="2:34" ht="15" customHeight="1" x14ac:dyDescent="0.25">
      <c r="G24" s="84">
        <v>8</v>
      </c>
      <c r="H24" s="926" t="e">
        <f>MASTER!N12</f>
        <v>#N/A</v>
      </c>
      <c r="I24" s="824"/>
      <c r="J24" s="824"/>
      <c r="K24" s="824"/>
      <c r="L24" s="824"/>
      <c r="M24" s="824"/>
      <c r="N24" s="824"/>
      <c r="O24" s="824"/>
      <c r="P24" s="824"/>
      <c r="Q24" s="824"/>
      <c r="R24" s="825"/>
      <c r="S24" s="792"/>
      <c r="T24" s="805"/>
      <c r="U24" s="923" t="str">
        <f>IF('E-10-1'!I38='E-10-1'!M18,'E-10-1'!BK18,
IF('E-10-1'!I38='E-10-1'!M20,'E-10-1'!BK20,
IF('E-10-1'!I38='E-10-1'!M22,'E-10-1'!BK22,
IF('E-10-1'!I38='E-10-1'!M24,'E-10-1'!BK24,
IF('E-10-1'!I38='E-10-1'!M26,'E-10-1'!BK26,
IF('E-10-1'!I38='E-10-1'!M28,'E-10-1'!BK28,"Tidak Ditemukan"))))))</f>
        <v>Tidak Ditemukan</v>
      </c>
      <c r="V24" s="764"/>
      <c r="W24" s="764"/>
      <c r="X24" s="764"/>
      <c r="Y24" s="764"/>
      <c r="Z24" s="764"/>
      <c r="AA24" s="765"/>
      <c r="AB24" s="278"/>
      <c r="AC24" s="278"/>
      <c r="AD24" s="278"/>
      <c r="AE24" s="278"/>
      <c r="AF24" s="278"/>
      <c r="AG24" s="278"/>
      <c r="AH24" s="278"/>
    </row>
    <row r="25" spans="2:34" ht="15" customHeight="1" x14ac:dyDescent="0.25">
      <c r="G25" s="84">
        <v>9</v>
      </c>
      <c r="H25" s="926" t="e">
        <f>MASTER!N13</f>
        <v>#N/A</v>
      </c>
      <c r="I25" s="824"/>
      <c r="J25" s="824"/>
      <c r="K25" s="824"/>
      <c r="L25" s="824"/>
      <c r="M25" s="824"/>
      <c r="N25" s="824"/>
      <c r="O25" s="824"/>
      <c r="P25" s="824"/>
      <c r="Q25" s="824"/>
      <c r="R25" s="825"/>
      <c r="S25" s="792"/>
      <c r="T25" s="805"/>
      <c r="U25" s="923" t="str">
        <f>IF('E-10-1'!I38='E-10-1'!M18,'E-10-1'!BP18,
IF('E-10-1'!I38='E-10-1'!M20,'E-10-1'!BP20,
IF('E-10-1'!I38='E-10-1'!M22,'E-10-1'!BP22,
IF('E-10-1'!I38='E-10-1'!M24,'E-10-1'!BP24,
IF('E-10-1'!I38='E-10-1'!M26,'E-10-1'!BP26,
IF('E-10-1'!I38='E-10-1'!M28,'E-10-1'!BP28,"Tidak Ditemukan"))))))</f>
        <v>Tidak Ditemukan</v>
      </c>
      <c r="V25" s="764"/>
      <c r="W25" s="764"/>
      <c r="X25" s="764"/>
      <c r="Y25" s="764"/>
      <c r="Z25" s="764"/>
      <c r="AA25" s="765"/>
      <c r="AB25" s="278"/>
      <c r="AC25" s="278"/>
      <c r="AD25" s="278"/>
      <c r="AE25" s="278"/>
      <c r="AF25" s="278"/>
      <c r="AG25" s="278"/>
      <c r="AH25" s="278"/>
    </row>
    <row r="26" spans="2:34" ht="15" customHeight="1" x14ac:dyDescent="0.25">
      <c r="G26" s="84">
        <v>10</v>
      </c>
      <c r="H26" s="926" t="e">
        <f>MASTER!N14</f>
        <v>#N/A</v>
      </c>
      <c r="I26" s="824"/>
      <c r="J26" s="824"/>
      <c r="K26" s="824"/>
      <c r="L26" s="824"/>
      <c r="M26" s="824"/>
      <c r="N26" s="824"/>
      <c r="O26" s="824"/>
      <c r="P26" s="824"/>
      <c r="Q26" s="824"/>
      <c r="R26" s="825"/>
      <c r="S26" s="792"/>
      <c r="T26" s="805"/>
      <c r="U26" s="923" t="str">
        <f>IF('E-10-1'!I38='E-10-1'!M18,'E-10-1'!BU18,
IF('E-10-1'!I38='E-10-1'!M20,'E-10-1'!BU20,
IF('E-10-1'!I38='E-10-1'!M22,'E-10-1'!BU22,
IF('E-10-1'!I38='E-10-1'!M24,'E-10-1'!BU24,
IF('E-10-1'!I38='E-10-1'!M26,'E-10-1'!BU26,
IF('E-10-1'!I38='E-10-1'!M28,'E-10-1'!BU28,"Tidak Ditemukan"))))))</f>
        <v>Tidak Ditemukan</v>
      </c>
      <c r="V26" s="764"/>
      <c r="W26" s="764"/>
      <c r="X26" s="764"/>
      <c r="Y26" s="764"/>
      <c r="Z26" s="764"/>
      <c r="AA26" s="765"/>
      <c r="AB26" s="278"/>
      <c r="AC26" s="278"/>
      <c r="AD26" s="278"/>
      <c r="AE26" s="278"/>
      <c r="AF26" s="278"/>
      <c r="AG26" s="278"/>
      <c r="AH26" s="278"/>
    </row>
    <row r="27" spans="2:34" ht="15" customHeight="1" x14ac:dyDescent="0.25">
      <c r="G27" s="84">
        <v>11</v>
      </c>
      <c r="H27" s="926" t="e">
        <f>MASTER!N15</f>
        <v>#N/A</v>
      </c>
      <c r="I27" s="824"/>
      <c r="J27" s="824"/>
      <c r="K27" s="824"/>
      <c r="L27" s="824"/>
      <c r="M27" s="824"/>
      <c r="N27" s="824"/>
      <c r="O27" s="824"/>
      <c r="P27" s="824"/>
      <c r="Q27" s="824"/>
      <c r="R27" s="825"/>
      <c r="S27" s="792"/>
      <c r="T27" s="805"/>
      <c r="U27" s="923" t="str">
        <f>IF('E-10-1'!I38='E-10-1'!M18,'E-10-1'!BZ18,
IF('E-10-1'!I38='E-10-1'!M20,'E-10-1'!BZ20,
IF('E-10-1'!I38='E-10-1'!M22,'E-10-1'!BZ22,
IF('E-10-1'!I38='E-10-1'!M24,'E-10-1'!BZ24,
IF('E-10-1'!I38='E-10-1'!M26,'E-10-1'!BZ26,
IF('E-10-1'!I38='E-10-1'!M28,'E-10-1'!BZ28,"Tidak Ditemukan"))))))</f>
        <v>Tidak Ditemukan</v>
      </c>
      <c r="V27" s="764"/>
      <c r="W27" s="764"/>
      <c r="X27" s="764"/>
      <c r="Y27" s="764"/>
      <c r="Z27" s="764"/>
      <c r="AA27" s="765"/>
      <c r="AB27" s="278"/>
      <c r="AC27" s="278"/>
      <c r="AD27" s="278"/>
      <c r="AE27" s="278"/>
      <c r="AF27" s="278"/>
      <c r="AG27" s="278"/>
      <c r="AH27" s="278"/>
    </row>
    <row r="28" spans="2:34" ht="15" customHeight="1" x14ac:dyDescent="0.25">
      <c r="B28" s="760"/>
      <c r="C28" s="761"/>
      <c r="D28" s="761"/>
      <c r="E28" s="761"/>
      <c r="G28" s="84">
        <v>12</v>
      </c>
      <c r="H28" s="926" t="e">
        <f>MASTER!N16</f>
        <v>#N/A</v>
      </c>
      <c r="I28" s="824"/>
      <c r="J28" s="824"/>
      <c r="K28" s="824"/>
      <c r="L28" s="824"/>
      <c r="M28" s="824"/>
      <c r="N28" s="824"/>
      <c r="O28" s="824"/>
      <c r="P28" s="824"/>
      <c r="Q28" s="824"/>
      <c r="R28" s="825"/>
      <c r="S28" s="792"/>
      <c r="T28" s="805"/>
      <c r="U28" s="923" t="str">
        <f>IF('E-10-1'!I38='E-10-1'!M18,'E-10-1'!CE18,
IF('E-10-1'!I38='E-10-1'!M20,'E-10-1'!CE20,
IF('E-10-1'!I38='E-10-1'!M22,'E-10-1'!CE22,
IF('E-10-1'!I38='E-10-1'!M24,'E-10-1'!CE24,
IF('E-10-1'!I38='E-10-1'!M26,'E-10-1'!CE26,
IF('E-10-1'!I38='E-10-1'!M28,'E-10-1'!CE28,"Tidak Ditemukan"))))))</f>
        <v>Tidak Ditemukan</v>
      </c>
      <c r="V28" s="764"/>
      <c r="W28" s="764"/>
      <c r="X28" s="764"/>
      <c r="Y28" s="764"/>
      <c r="Z28" s="764"/>
      <c r="AA28" s="765"/>
      <c r="AB28" s="278"/>
      <c r="AC28" s="278"/>
      <c r="AD28" s="278"/>
      <c r="AE28" s="278"/>
      <c r="AF28" s="278"/>
      <c r="AG28" s="278"/>
      <c r="AH28" s="278"/>
    </row>
    <row r="29" spans="2:34" ht="15" customHeight="1" x14ac:dyDescent="0.25">
      <c r="G29" s="392"/>
      <c r="H29" s="933" t="s">
        <v>1769</v>
      </c>
      <c r="I29" s="824"/>
      <c r="J29" s="824"/>
      <c r="K29" s="824"/>
      <c r="L29" s="824"/>
      <c r="M29" s="824"/>
      <c r="N29" s="824"/>
      <c r="O29" s="824"/>
      <c r="P29" s="824"/>
      <c r="Q29" s="824"/>
      <c r="R29" s="825"/>
      <c r="S29" s="794"/>
      <c r="T29" s="807"/>
      <c r="U29" s="923" t="str">
        <f>IF('E-10-1'!I38='E-10-1'!M18,'E-10-1'!CJ18,
IF('E-10-1'!I38='E-10-1'!M20,'E-10-1'!CJ20,
IF('E-10-1'!I38='E-10-1'!M22,'E-10-1'!CJ22,
IF('E-10-1'!I38='E-10-1'!M24,'E-10-1'!CJ24,
IF('E-10-1'!I38='E-10-1'!M26,'E-10-1'!CJ26,
IF('E-10-1'!I38='E-10-1'!M28,'E-10-1'!CJ28,"Tidak Ditemukan"))))))</f>
        <v>Tidak Ditemukan</v>
      </c>
      <c r="V29" s="764"/>
      <c r="W29" s="764"/>
      <c r="X29" s="764"/>
      <c r="Y29" s="764"/>
      <c r="Z29" s="764"/>
      <c r="AA29" s="765"/>
      <c r="AB29" s="278"/>
      <c r="AC29" s="278"/>
      <c r="AD29" s="278"/>
      <c r="AE29" s="278"/>
      <c r="AF29" s="278"/>
      <c r="AG29" s="278"/>
      <c r="AH29" s="278"/>
    </row>
    <row r="30" spans="2:34" ht="15" customHeight="1" x14ac:dyDescent="0.25">
      <c r="B30" s="760"/>
      <c r="C30" s="761"/>
      <c r="D30" s="761"/>
      <c r="E30" s="761"/>
      <c r="G30" s="124"/>
      <c r="H30" s="938" t="s">
        <v>1770</v>
      </c>
      <c r="I30" s="824"/>
      <c r="J30" s="824"/>
      <c r="K30" s="824"/>
      <c r="L30" s="824"/>
      <c r="M30" s="824"/>
      <c r="N30" s="824"/>
      <c r="O30" s="824"/>
      <c r="P30" s="824"/>
      <c r="Q30" s="824"/>
      <c r="R30" s="825"/>
      <c r="S30" s="935"/>
      <c r="T30" s="765"/>
      <c r="U30" s="923">
        <f>IF(ISNUMBER(U29),IF(U29&gt;0,U29,SUM(U17:U28)),0)</f>
        <v>0</v>
      </c>
      <c r="V30" s="764"/>
      <c r="W30" s="764"/>
      <c r="X30" s="764"/>
      <c r="Y30" s="764"/>
      <c r="Z30" s="764"/>
      <c r="AA30" s="765"/>
      <c r="AB30" s="278"/>
      <c r="AC30" s="278"/>
      <c r="AD30" s="278"/>
      <c r="AE30" s="278"/>
      <c r="AF30" s="278"/>
      <c r="AG30" s="278"/>
      <c r="AH30" s="278"/>
    </row>
    <row r="31" spans="2:34" ht="15" customHeight="1" x14ac:dyDescent="0.25">
      <c r="G31" s="124"/>
      <c r="H31" s="124"/>
      <c r="I31" s="124"/>
      <c r="J31" s="300"/>
      <c r="K31" s="300"/>
      <c r="L31" s="300"/>
      <c r="M31" s="300"/>
      <c r="N31" s="300"/>
      <c r="O31" s="300"/>
      <c r="P31" s="300"/>
      <c r="Q31" s="300"/>
      <c r="R31" s="300"/>
      <c r="S31" s="300"/>
      <c r="T31" s="301"/>
      <c r="U31" s="515"/>
      <c r="V31" s="515"/>
      <c r="W31" s="515"/>
      <c r="X31" s="515"/>
      <c r="Y31" s="515"/>
      <c r="Z31" s="516"/>
      <c r="AA31" s="516"/>
      <c r="AB31" s="278"/>
      <c r="AC31" s="278"/>
      <c r="AD31" s="278"/>
      <c r="AE31" s="278"/>
      <c r="AF31" s="278"/>
      <c r="AG31" s="278"/>
      <c r="AH31" s="278"/>
    </row>
    <row r="32" spans="2:34" ht="15" customHeight="1" x14ac:dyDescent="0.25">
      <c r="B32" s="760"/>
      <c r="C32" s="761"/>
      <c r="D32" s="761"/>
      <c r="E32" s="761"/>
      <c r="G32" s="124"/>
      <c r="H32" s="297" t="s">
        <v>1771</v>
      </c>
      <c r="I32" s="298"/>
      <c r="J32" s="299"/>
      <c r="K32" s="299"/>
      <c r="L32" s="299"/>
      <c r="M32" s="299"/>
      <c r="N32" s="299"/>
      <c r="O32" s="299"/>
      <c r="P32" s="299"/>
      <c r="Q32" s="299"/>
      <c r="R32" s="299"/>
      <c r="S32" s="299"/>
      <c r="T32" s="302"/>
      <c r="U32" s="923">
        <f>'MAIN LEVEL'!$AB$45</f>
        <v>0</v>
      </c>
      <c r="V32" s="764"/>
      <c r="W32" s="764"/>
      <c r="X32" s="764"/>
      <c r="Y32" s="764"/>
      <c r="Z32" s="764"/>
      <c r="AA32" s="765"/>
      <c r="AB32" s="278"/>
      <c r="AC32" s="278"/>
      <c r="AD32" s="278"/>
      <c r="AE32" s="278"/>
      <c r="AF32" s="278"/>
      <c r="AG32" s="278"/>
      <c r="AH32" s="278"/>
    </row>
    <row r="33" spans="2:34" ht="15" customHeight="1" x14ac:dyDescent="0.25">
      <c r="G33" s="124"/>
      <c r="H33" s="297" t="s">
        <v>1772</v>
      </c>
      <c r="I33" s="298"/>
      <c r="J33" s="299"/>
      <c r="K33" s="299"/>
      <c r="L33" s="299"/>
      <c r="M33" s="299"/>
      <c r="N33" s="299"/>
      <c r="O33" s="299"/>
      <c r="P33" s="299"/>
      <c r="Q33" s="299"/>
      <c r="R33" s="299"/>
      <c r="S33" s="299"/>
      <c r="T33" s="302"/>
      <c r="U33" s="923">
        <f>U30-U32</f>
        <v>0</v>
      </c>
      <c r="V33" s="764"/>
      <c r="W33" s="764"/>
      <c r="X33" s="764"/>
      <c r="Y33" s="764"/>
      <c r="Z33" s="764"/>
      <c r="AA33" s="765"/>
      <c r="AB33" s="278"/>
      <c r="AC33" s="278"/>
      <c r="AD33" s="278"/>
      <c r="AE33" s="278"/>
      <c r="AF33" s="278"/>
      <c r="AG33" s="278"/>
      <c r="AH33" s="278"/>
    </row>
    <row r="34" spans="2:34" ht="15" customHeight="1" x14ac:dyDescent="0.25">
      <c r="B34" s="760"/>
      <c r="C34" s="761"/>
      <c r="D34" s="761"/>
      <c r="E34" s="761"/>
      <c r="G34" s="124"/>
      <c r="H34" s="124"/>
      <c r="I34" s="124"/>
      <c r="J34" s="124"/>
      <c r="K34" s="124"/>
      <c r="L34" s="124"/>
      <c r="M34" s="124"/>
      <c r="N34" s="124"/>
      <c r="O34" s="124"/>
      <c r="P34" s="124"/>
      <c r="Q34" s="124"/>
      <c r="R34" s="124"/>
      <c r="S34" s="124"/>
      <c r="T34" s="124"/>
      <c r="U34" s="124"/>
      <c r="V34" s="124"/>
      <c r="W34" s="124"/>
      <c r="X34" s="124"/>
      <c r="Y34" s="278"/>
      <c r="Z34" s="278"/>
      <c r="AA34" s="278"/>
      <c r="AB34" s="278"/>
      <c r="AC34" s="278"/>
      <c r="AD34" s="278"/>
      <c r="AE34" s="278"/>
      <c r="AF34" s="278"/>
      <c r="AG34" s="278"/>
      <c r="AH34" s="278"/>
    </row>
    <row r="35" spans="2:34" ht="15" customHeight="1" x14ac:dyDescent="0.25">
      <c r="G35" s="278"/>
      <c r="H35" s="278"/>
      <c r="I35" s="278"/>
      <c r="J35" s="278"/>
      <c r="K35" s="278"/>
      <c r="L35" s="278"/>
      <c r="M35" s="278"/>
      <c r="N35" s="278"/>
      <c r="O35" s="278"/>
      <c r="P35" s="278"/>
      <c r="Q35" s="278"/>
      <c r="R35" s="278"/>
      <c r="S35" s="278"/>
      <c r="T35" s="278"/>
      <c r="U35" s="278"/>
      <c r="V35" s="278"/>
      <c r="W35" s="278"/>
      <c r="X35" s="278"/>
      <c r="Y35" s="278"/>
      <c r="Z35" s="278"/>
      <c r="AA35" s="278"/>
      <c r="AB35" s="278"/>
      <c r="AC35" s="278"/>
      <c r="AD35" s="278"/>
      <c r="AE35" s="278"/>
      <c r="AF35" s="278"/>
      <c r="AG35" s="278"/>
      <c r="AH35" s="278"/>
    </row>
    <row r="36" spans="2:34" ht="15" customHeight="1" x14ac:dyDescent="0.25">
      <c r="B36" s="760"/>
      <c r="C36" s="761"/>
      <c r="D36" s="761"/>
      <c r="E36" s="761"/>
      <c r="G36" s="801" t="s">
        <v>1507</v>
      </c>
      <c r="H36" s="764"/>
      <c r="I36" s="764"/>
      <c r="J36" s="764"/>
      <c r="K36" s="764"/>
      <c r="L36" s="764"/>
      <c r="M36" s="764"/>
      <c r="N36" s="764"/>
      <c r="O36" s="764"/>
      <c r="P36" s="764"/>
      <c r="Q36" s="764"/>
      <c r="R36" s="764"/>
      <c r="S36" s="764"/>
      <c r="T36" s="764"/>
      <c r="U36" s="795" t="s">
        <v>1704</v>
      </c>
      <c r="V36" s="764"/>
      <c r="W36" s="764"/>
      <c r="X36" s="764"/>
      <c r="Y36" s="764"/>
      <c r="Z36" s="764"/>
      <c r="AA36" s="764"/>
      <c r="AB36" s="764"/>
      <c r="AC36" s="764"/>
      <c r="AD36" s="764"/>
      <c r="AE36" s="764"/>
      <c r="AF36" s="764"/>
      <c r="AG36" s="764"/>
      <c r="AH36" s="796"/>
    </row>
    <row r="37" spans="2:34" ht="15" customHeight="1" x14ac:dyDescent="0.25">
      <c r="G37" s="793" t="s">
        <v>796</v>
      </c>
      <c r="H37" s="794"/>
      <c r="I37" s="794"/>
      <c r="J37" s="794"/>
      <c r="K37" s="794"/>
      <c r="L37" s="794"/>
      <c r="M37" s="801" t="s">
        <v>1511</v>
      </c>
      <c r="N37" s="764"/>
      <c r="O37" s="764"/>
      <c r="P37" s="764"/>
      <c r="Q37" s="802" t="s">
        <v>1510</v>
      </c>
      <c r="R37" s="764"/>
      <c r="S37" s="764"/>
      <c r="T37" s="765"/>
      <c r="U37" s="793" t="s">
        <v>796</v>
      </c>
      <c r="V37" s="794"/>
      <c r="W37" s="794"/>
      <c r="X37" s="794"/>
      <c r="Y37" s="794"/>
      <c r="Z37" s="794"/>
      <c r="AA37" s="801" t="s">
        <v>1511</v>
      </c>
      <c r="AB37" s="764"/>
      <c r="AC37" s="764"/>
      <c r="AD37" s="764"/>
      <c r="AE37" s="802" t="s">
        <v>1510</v>
      </c>
      <c r="AF37" s="764"/>
      <c r="AG37" s="764"/>
      <c r="AH37" s="765"/>
    </row>
    <row r="38" spans="2:34" ht="15" customHeight="1" x14ac:dyDescent="0.25">
      <c r="G38" s="788"/>
      <c r="H38" s="789"/>
      <c r="I38" s="789"/>
      <c r="J38" s="789"/>
      <c r="K38" s="789"/>
      <c r="L38" s="790"/>
      <c r="M38" s="788"/>
      <c r="N38" s="789"/>
      <c r="O38" s="789"/>
      <c r="P38" s="790"/>
      <c r="Q38" s="788"/>
      <c r="R38" s="789"/>
      <c r="S38" s="789"/>
      <c r="T38" s="790"/>
      <c r="U38" s="788"/>
      <c r="V38" s="789"/>
      <c r="W38" s="789"/>
      <c r="X38" s="789"/>
      <c r="Y38" s="789"/>
      <c r="Z38" s="790"/>
      <c r="AA38" s="788"/>
      <c r="AB38" s="789"/>
      <c r="AC38" s="789"/>
      <c r="AD38" s="790"/>
      <c r="AE38" s="788"/>
      <c r="AF38" s="789"/>
      <c r="AG38" s="789"/>
      <c r="AH38" s="790"/>
    </row>
    <row r="39" spans="2:34" ht="15" customHeight="1" x14ac:dyDescent="0.25">
      <c r="G39" s="283"/>
      <c r="H39" s="124"/>
      <c r="I39" s="124"/>
      <c r="J39" s="124"/>
      <c r="K39" s="124"/>
      <c r="L39" s="124"/>
      <c r="M39" s="283"/>
      <c r="N39" s="124"/>
      <c r="O39" s="124"/>
      <c r="P39" s="124"/>
      <c r="Q39" s="283"/>
      <c r="R39" s="124"/>
      <c r="S39" s="124"/>
      <c r="T39" s="125"/>
      <c r="U39" s="124"/>
      <c r="V39" s="124"/>
      <c r="W39" s="124"/>
      <c r="X39" s="124"/>
      <c r="Y39" s="124"/>
      <c r="Z39" s="124"/>
      <c r="AA39" s="283"/>
      <c r="AB39" s="124"/>
      <c r="AC39" s="124"/>
      <c r="AD39" s="125"/>
      <c r="AE39" s="283"/>
      <c r="AF39" s="124"/>
      <c r="AG39" s="124"/>
      <c r="AH39" s="125"/>
    </row>
    <row r="40" spans="2:34" ht="15" customHeight="1" x14ac:dyDescent="0.25">
      <c r="G40" s="283"/>
      <c r="H40" s="124"/>
      <c r="I40" s="124"/>
      <c r="J40" s="124"/>
      <c r="K40" s="124"/>
      <c r="L40" s="124"/>
      <c r="M40" s="283"/>
      <c r="N40" s="124"/>
      <c r="O40" s="124"/>
      <c r="P40" s="124"/>
      <c r="Q40" s="283"/>
      <c r="R40" s="124"/>
      <c r="S40" s="124"/>
      <c r="T40" s="125"/>
      <c r="U40" s="124"/>
      <c r="V40" s="124"/>
      <c r="W40" s="124"/>
      <c r="X40" s="124"/>
      <c r="Y40" s="124"/>
      <c r="Z40" s="124"/>
      <c r="AA40" s="283"/>
      <c r="AB40" s="124"/>
      <c r="AC40" s="124"/>
      <c r="AD40" s="125"/>
      <c r="AE40" s="283"/>
      <c r="AF40" s="124"/>
      <c r="AG40" s="124"/>
      <c r="AH40" s="125"/>
    </row>
    <row r="41" spans="2:34" ht="15" customHeight="1" x14ac:dyDescent="0.25">
      <c r="G41" s="283"/>
      <c r="H41" s="124"/>
      <c r="I41" s="124"/>
      <c r="J41" s="124"/>
      <c r="K41" s="124"/>
      <c r="L41" s="124"/>
      <c r="M41" s="283"/>
      <c r="N41" s="124"/>
      <c r="O41" s="124"/>
      <c r="P41" s="124"/>
      <c r="Q41" s="283"/>
      <c r="R41" s="124"/>
      <c r="S41" s="124"/>
      <c r="T41" s="125"/>
      <c r="U41" s="124"/>
      <c r="V41" s="124"/>
      <c r="W41" s="124"/>
      <c r="X41" s="124"/>
      <c r="Y41" s="124"/>
      <c r="Z41" s="124"/>
      <c r="AA41" s="283"/>
      <c r="AB41" s="124"/>
      <c r="AC41" s="124"/>
      <c r="AD41" s="125"/>
      <c r="AE41" s="283"/>
      <c r="AF41" s="124"/>
      <c r="AG41" s="124"/>
      <c r="AH41" s="125"/>
    </row>
    <row r="42" spans="2:34" ht="15" customHeight="1" x14ac:dyDescent="0.25">
      <c r="G42" s="283"/>
      <c r="H42" s="124"/>
      <c r="I42" s="124"/>
      <c r="J42" s="124"/>
      <c r="K42" s="124"/>
      <c r="L42" s="124"/>
      <c r="M42" s="283"/>
      <c r="N42" s="124"/>
      <c r="O42" s="124"/>
      <c r="P42" s="124"/>
      <c r="Q42" s="283"/>
      <c r="R42" s="124"/>
      <c r="S42" s="124"/>
      <c r="T42" s="125"/>
      <c r="U42" s="124"/>
      <c r="V42" s="124"/>
      <c r="W42" s="124"/>
      <c r="X42" s="124"/>
      <c r="Y42" s="124"/>
      <c r="Z42" s="124"/>
      <c r="AA42" s="283"/>
      <c r="AB42" s="124"/>
      <c r="AC42" s="124"/>
      <c r="AD42" s="125"/>
      <c r="AE42" s="283"/>
      <c r="AF42" s="124"/>
      <c r="AG42" s="124"/>
      <c r="AH42" s="125"/>
    </row>
    <row r="43" spans="2:34" ht="15" customHeight="1" x14ac:dyDescent="0.25">
      <c r="G43" s="283"/>
      <c r="H43" s="124"/>
      <c r="I43" s="124"/>
      <c r="J43" s="124"/>
      <c r="K43" s="124"/>
      <c r="L43" s="124"/>
      <c r="M43" s="283"/>
      <c r="N43" s="124"/>
      <c r="O43" s="124"/>
      <c r="P43" s="124"/>
      <c r="Q43" s="283"/>
      <c r="R43" s="124"/>
      <c r="S43" s="124"/>
      <c r="T43" s="125"/>
      <c r="U43" s="124"/>
      <c r="V43" s="124"/>
      <c r="W43" s="124"/>
      <c r="X43" s="124"/>
      <c r="Y43" s="124"/>
      <c r="Z43" s="124"/>
      <c r="AA43" s="283"/>
      <c r="AB43" s="124"/>
      <c r="AC43" s="124"/>
      <c r="AD43" s="125"/>
      <c r="AE43" s="283"/>
      <c r="AF43" s="124"/>
      <c r="AG43" s="124"/>
      <c r="AH43" s="125"/>
    </row>
    <row r="44" spans="2:34" ht="15" customHeight="1" x14ac:dyDescent="0.25">
      <c r="G44" s="283"/>
      <c r="H44" s="124"/>
      <c r="I44" s="124"/>
      <c r="J44" s="124"/>
      <c r="K44" s="124"/>
      <c r="L44" s="124"/>
      <c r="M44" s="283"/>
      <c r="N44" s="124"/>
      <c r="O44" s="124"/>
      <c r="P44" s="124"/>
      <c r="Q44" s="283"/>
      <c r="R44" s="124"/>
      <c r="S44" s="124"/>
      <c r="T44" s="125"/>
      <c r="U44" s="124"/>
      <c r="V44" s="124"/>
      <c r="W44" s="124"/>
      <c r="X44" s="124"/>
      <c r="Y44" s="124"/>
      <c r="Z44" s="124"/>
      <c r="AA44" s="283"/>
      <c r="AB44" s="124"/>
      <c r="AC44" s="124"/>
      <c r="AD44" s="125"/>
      <c r="AE44" s="283"/>
      <c r="AF44" s="124"/>
      <c r="AG44" s="124"/>
      <c r="AH44" s="125"/>
    </row>
    <row r="45" spans="2:34" ht="15" customHeight="1" x14ac:dyDescent="0.25">
      <c r="G45" s="283"/>
      <c r="H45" s="124"/>
      <c r="I45" s="124"/>
      <c r="J45" s="124"/>
      <c r="K45" s="124"/>
      <c r="L45" s="124"/>
      <c r="M45" s="283"/>
      <c r="N45" s="124"/>
      <c r="O45" s="124"/>
      <c r="P45" s="124"/>
      <c r="Q45" s="283"/>
      <c r="R45" s="124"/>
      <c r="S45" s="124"/>
      <c r="T45" s="125"/>
      <c r="U45" s="124"/>
      <c r="V45" s="124"/>
      <c r="W45" s="124"/>
      <c r="X45" s="124"/>
      <c r="Y45" s="124"/>
      <c r="Z45" s="124"/>
      <c r="AA45" s="283"/>
      <c r="AB45" s="124"/>
      <c r="AC45" s="124"/>
      <c r="AD45" s="125"/>
      <c r="AE45" s="283"/>
      <c r="AF45" s="124"/>
      <c r="AG45" s="124"/>
      <c r="AH45" s="125"/>
    </row>
    <row r="46" spans="2:34" ht="15" customHeight="1" x14ac:dyDescent="0.25">
      <c r="G46" s="283"/>
      <c r="H46" s="124"/>
      <c r="I46" s="124"/>
      <c r="J46" s="124"/>
      <c r="K46" s="124"/>
      <c r="L46" s="124"/>
      <c r="M46" s="283"/>
      <c r="N46" s="124"/>
      <c r="O46" s="124"/>
      <c r="P46" s="124"/>
      <c r="Q46" s="283"/>
      <c r="R46" s="124"/>
      <c r="S46" s="124"/>
      <c r="T46" s="125"/>
      <c r="U46" s="124"/>
      <c r="V46" s="124"/>
      <c r="W46" s="124"/>
      <c r="X46" s="124"/>
      <c r="Y46" s="124"/>
      <c r="Z46" s="124"/>
      <c r="AA46" s="283"/>
      <c r="AB46" s="124"/>
      <c r="AC46" s="124"/>
      <c r="AD46" s="125"/>
      <c r="AE46" s="283"/>
      <c r="AF46" s="124"/>
      <c r="AG46" s="124"/>
      <c r="AH46" s="125"/>
    </row>
    <row r="47" spans="2:34" ht="15" customHeight="1" x14ac:dyDescent="0.25">
      <c r="G47" s="283"/>
      <c r="H47" s="124"/>
      <c r="I47" s="124"/>
      <c r="J47" s="124"/>
      <c r="K47" s="124"/>
      <c r="L47" s="124"/>
      <c r="M47" s="283"/>
      <c r="N47" s="124"/>
      <c r="O47" s="124"/>
      <c r="P47" s="124"/>
      <c r="Q47" s="283"/>
      <c r="R47" s="124"/>
      <c r="S47" s="124"/>
      <c r="T47" s="125"/>
      <c r="U47" s="124"/>
      <c r="V47" s="124"/>
      <c r="W47" s="124"/>
      <c r="X47" s="124"/>
      <c r="Y47" s="124"/>
      <c r="Z47" s="124"/>
      <c r="AA47" s="283"/>
      <c r="AB47" s="124"/>
      <c r="AC47" s="124"/>
      <c r="AD47" s="125"/>
      <c r="AE47" s="283"/>
      <c r="AF47" s="124"/>
      <c r="AG47" s="124"/>
      <c r="AH47" s="125"/>
    </row>
    <row r="48" spans="2:34" ht="15" customHeight="1" x14ac:dyDescent="0.25">
      <c r="G48" s="283"/>
      <c r="H48" s="124"/>
      <c r="I48" s="124"/>
      <c r="J48" s="124"/>
      <c r="K48" s="124"/>
      <c r="L48" s="124"/>
      <c r="M48" s="283"/>
      <c r="N48" s="124"/>
      <c r="O48" s="124"/>
      <c r="P48" s="124"/>
      <c r="Q48" s="283"/>
      <c r="R48" s="124"/>
      <c r="S48" s="124"/>
      <c r="T48" s="125"/>
      <c r="U48" s="124"/>
      <c r="V48" s="124"/>
      <c r="W48" s="124"/>
      <c r="X48" s="124"/>
      <c r="Y48" s="124"/>
      <c r="Z48" s="124"/>
      <c r="AA48" s="283"/>
      <c r="AB48" s="124"/>
      <c r="AC48" s="124"/>
      <c r="AD48" s="125"/>
      <c r="AE48" s="283"/>
      <c r="AF48" s="124"/>
      <c r="AG48" s="124"/>
      <c r="AH48" s="125"/>
    </row>
    <row r="49" spans="7:34" x14ac:dyDescent="0.25">
      <c r="G49" s="283"/>
      <c r="H49" s="124"/>
      <c r="I49" s="124"/>
      <c r="J49" s="124"/>
      <c r="K49" s="124"/>
      <c r="L49" s="124"/>
      <c r="M49" s="283"/>
      <c r="N49" s="124"/>
      <c r="O49" s="124"/>
      <c r="P49" s="124"/>
      <c r="Q49" s="283"/>
      <c r="R49" s="124"/>
      <c r="S49" s="124"/>
      <c r="T49" s="125"/>
      <c r="U49" s="124"/>
      <c r="V49" s="124"/>
      <c r="W49" s="124"/>
      <c r="X49" s="124"/>
      <c r="Y49" s="124"/>
      <c r="Z49" s="124"/>
      <c r="AA49" s="283"/>
      <c r="AB49" s="124"/>
      <c r="AC49" s="124"/>
      <c r="AD49" s="125"/>
      <c r="AE49" s="283"/>
      <c r="AF49" s="124"/>
      <c r="AG49" s="124"/>
      <c r="AH49" s="125"/>
    </row>
    <row r="50" spans="7:34" x14ac:dyDescent="0.25">
      <c r="G50" s="285"/>
      <c r="H50" s="190"/>
      <c r="I50" s="190"/>
      <c r="J50" s="190"/>
      <c r="K50" s="190"/>
      <c r="L50" s="190"/>
      <c r="M50" s="285"/>
      <c r="N50" s="190"/>
      <c r="O50" s="190"/>
      <c r="P50" s="190"/>
      <c r="Q50" s="285"/>
      <c r="R50" s="190"/>
      <c r="S50" s="190"/>
      <c r="T50" s="243"/>
      <c r="U50" s="190"/>
      <c r="V50" s="190"/>
      <c r="W50" s="190"/>
      <c r="X50" s="190"/>
      <c r="Y50" s="190"/>
      <c r="Z50" s="190"/>
      <c r="AA50" s="285"/>
      <c r="AB50" s="190"/>
      <c r="AC50" s="190"/>
      <c r="AD50" s="243"/>
      <c r="AE50" s="285"/>
      <c r="AF50" s="190"/>
      <c r="AG50" s="190"/>
      <c r="AH50" s="243"/>
    </row>
    <row r="51" spans="7:34" x14ac:dyDescent="0.25">
      <c r="G51" s="3"/>
      <c r="H51" s="55"/>
      <c r="I51" s="55"/>
      <c r="J51" s="55"/>
      <c r="K51" s="55"/>
      <c r="L51" s="288" t="s">
        <v>1705</v>
      </c>
      <c r="M51" s="55">
        <f>'MAIN LEVEL'!Z45</f>
        <v>0</v>
      </c>
    </row>
  </sheetData>
  <mergeCells count="70">
    <mergeCell ref="S16:T16"/>
    <mergeCell ref="U18:AA18"/>
    <mergeCell ref="G9:T11"/>
    <mergeCell ref="G37:L37"/>
    <mergeCell ref="H20:R20"/>
    <mergeCell ref="H23:R23"/>
    <mergeCell ref="U33:AA33"/>
    <mergeCell ref="H30:R30"/>
    <mergeCell ref="U24:AA24"/>
    <mergeCell ref="H26:R26"/>
    <mergeCell ref="U23:AA23"/>
    <mergeCell ref="U21:AA21"/>
    <mergeCell ref="AE38:AH38"/>
    <mergeCell ref="U28:AA28"/>
    <mergeCell ref="B6:E6"/>
    <mergeCell ref="B30:E30"/>
    <mergeCell ref="H29:R29"/>
    <mergeCell ref="B15:E15"/>
    <mergeCell ref="AE37:AH37"/>
    <mergeCell ref="U37:Z37"/>
    <mergeCell ref="U20:AA20"/>
    <mergeCell ref="B20:E20"/>
    <mergeCell ref="U19:AA19"/>
    <mergeCell ref="H27:R27"/>
    <mergeCell ref="S30:T30"/>
    <mergeCell ref="G7:AH7"/>
    <mergeCell ref="B8:E8"/>
    <mergeCell ref="U32:AA32"/>
    <mergeCell ref="AA38:AD38"/>
    <mergeCell ref="Q37:T37"/>
    <mergeCell ref="U38:Z38"/>
    <mergeCell ref="U27:AA27"/>
    <mergeCell ref="U30:AA30"/>
    <mergeCell ref="AA37:AD37"/>
    <mergeCell ref="Q38:T38"/>
    <mergeCell ref="H28:R28"/>
    <mergeCell ref="S17:T29"/>
    <mergeCell ref="H18:R18"/>
    <mergeCell ref="B4:E4"/>
    <mergeCell ref="U26:AA26"/>
    <mergeCell ref="U22:AA22"/>
    <mergeCell ref="B16:E16"/>
    <mergeCell ref="H21:R21"/>
    <mergeCell ref="B18:E18"/>
    <mergeCell ref="H17:R17"/>
    <mergeCell ref="B12:E12"/>
    <mergeCell ref="H16:R16"/>
    <mergeCell ref="U17:AA17"/>
    <mergeCell ref="H19:R19"/>
    <mergeCell ref="H22:R22"/>
    <mergeCell ref="B14:E14"/>
    <mergeCell ref="U25:AA25"/>
    <mergeCell ref="U16:AA16"/>
    <mergeCell ref="B17:E17"/>
    <mergeCell ref="B10:E10"/>
    <mergeCell ref="B28:E28"/>
    <mergeCell ref="M37:P37"/>
    <mergeCell ref="G38:L38"/>
    <mergeCell ref="B34:E34"/>
    <mergeCell ref="B13:E13"/>
    <mergeCell ref="H24:R24"/>
    <mergeCell ref="G13:AH13"/>
    <mergeCell ref="B19:E19"/>
    <mergeCell ref="M38:P38"/>
    <mergeCell ref="U29:AA29"/>
    <mergeCell ref="G36:T36"/>
    <mergeCell ref="B36:E36"/>
    <mergeCell ref="B32:E32"/>
    <mergeCell ref="U36:AH36"/>
    <mergeCell ref="H25:R25"/>
  </mergeCells>
  <hyperlinks>
    <hyperlink ref="B4" location="PANDUAN!A1" display="PANDUAN" xr:uid="{00000000-0004-0000-BB00-000000000000}"/>
    <hyperlink ref="B6" location="'EWS DIRECTORY'!A1" display="EWS DIRECTORY" xr:uid="{00000000-0004-0000-BB00-000001000000}"/>
    <hyperlink ref="B8" location="'DATA PEMICU'!A1" display="DATA PEMICU" xr:uid="{00000000-0004-0000-BB00-000002000000}"/>
    <hyperlink ref="B10" location="'DATA PENGUJI'!A1" display="DATA PENGUJI" xr:uid="{00000000-0004-0000-BB00-000003000000}"/>
    <hyperlink ref="B12" location="'MAIN LEVEL'!A1" display="MAIN LEVEL" xr:uid="{00000000-0004-0000-BB00-000004000000}"/>
  </hyperlinks>
  <pageMargins left="0.70866141732283472" right="0.17" top="0.74803149606299213" bottom="0.74803149606299213" header="0.31496062992125978" footer="0.31496062992125978"/>
  <pageSetup paperSize="9" scale="76" orientation="portrait"/>
</worksheet>
</file>

<file path=xl/worksheets/sheet1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C00-000000000000}">
  <sheetPr codeName="Sheet82">
    <tabColor theme="4" tint="-0.249977111117893"/>
  </sheetPr>
  <dimension ref="A1:CX81"/>
  <sheetViews>
    <sheetView topLeftCell="B25"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7" width="4.109375" customWidth="1"/>
    <col min="8" max="9" width="3.5546875" customWidth="1"/>
    <col min="10" max="10" width="2.6640625" customWidth="1"/>
    <col min="11" max="16" width="3.5546875" customWidth="1"/>
    <col min="17" max="18" width="2.6640625" customWidth="1"/>
    <col min="19" max="19" width="4.5546875" customWidth="1"/>
    <col min="20" max="102" width="3.5546875" customWidth="1"/>
  </cols>
  <sheetData>
    <row r="1" spans="1:102" ht="14.25" customHeight="1" x14ac:dyDescent="0.25">
      <c r="G1" s="178"/>
      <c r="AL1" s="110"/>
      <c r="AM1" s="110"/>
      <c r="AN1" s="110"/>
      <c r="AO1" s="110"/>
      <c r="AP1" s="110"/>
      <c r="AQ1" s="110"/>
      <c r="AR1" s="110"/>
      <c r="AS1" s="110"/>
      <c r="AT1" s="110"/>
      <c r="AU1" s="110"/>
      <c r="AV1" s="110"/>
      <c r="AW1" s="110"/>
      <c r="AX1" s="110"/>
      <c r="AY1" s="110"/>
      <c r="AZ1" s="110"/>
      <c r="BA1" s="110"/>
      <c r="BB1" s="110"/>
      <c r="BC1" s="110"/>
      <c r="BD1" s="110"/>
      <c r="BE1" s="110"/>
      <c r="BF1" s="110"/>
      <c r="BG1" s="110"/>
      <c r="BH1" s="110"/>
      <c r="BI1" s="110"/>
      <c r="BJ1" s="110"/>
      <c r="BK1" s="110"/>
      <c r="BL1" s="110"/>
      <c r="BM1" s="110"/>
      <c r="BN1" s="110"/>
      <c r="BO1" s="110"/>
      <c r="BP1" s="110"/>
      <c r="BQ1" s="110"/>
      <c r="BR1" s="110"/>
      <c r="BS1" s="110"/>
      <c r="BT1" s="110"/>
      <c r="BU1" s="110"/>
      <c r="BV1" s="110"/>
      <c r="BW1" s="110"/>
      <c r="BX1" s="110"/>
      <c r="BY1" s="110"/>
      <c r="BZ1" s="110"/>
      <c r="CA1" s="110"/>
      <c r="CB1" s="110"/>
      <c r="CC1" s="110"/>
      <c r="CD1" s="110"/>
      <c r="CE1" s="110"/>
      <c r="CF1" s="110"/>
      <c r="CG1" s="110"/>
      <c r="CH1" s="110"/>
      <c r="CI1" s="110"/>
      <c r="CJ1" s="110"/>
      <c r="CK1" s="110"/>
      <c r="CL1" s="110"/>
      <c r="CM1" s="110"/>
      <c r="CN1" s="110"/>
      <c r="CO1" s="110"/>
      <c r="CP1" s="110"/>
      <c r="CQ1" s="110"/>
      <c r="CR1" s="110"/>
      <c r="CS1" s="110"/>
      <c r="CT1" s="110"/>
      <c r="CU1" s="110"/>
      <c r="CV1" s="110"/>
      <c r="CW1" s="110"/>
      <c r="CX1" s="110"/>
    </row>
    <row r="2" spans="1:102" ht="14.25" customHeight="1" x14ac:dyDescent="0.25">
      <c r="G2" t="s">
        <v>1674</v>
      </c>
      <c r="AL2" s="110"/>
      <c r="AM2" s="110"/>
      <c r="AN2" s="110"/>
      <c r="AO2" s="110"/>
      <c r="AP2" s="110"/>
      <c r="AQ2" s="110"/>
      <c r="AR2" s="110"/>
      <c r="AS2" s="110"/>
      <c r="AT2" s="110"/>
      <c r="AU2" s="110"/>
      <c r="AV2" s="110"/>
      <c r="AW2" s="110"/>
      <c r="AX2" s="110"/>
      <c r="AY2" s="110"/>
      <c r="AZ2" s="110"/>
      <c r="BA2" s="110"/>
      <c r="BB2" s="110"/>
      <c r="BC2" s="110"/>
      <c r="BD2" s="110"/>
      <c r="BE2" s="110"/>
      <c r="BF2" s="110"/>
      <c r="BG2" s="110"/>
      <c r="BH2" s="110"/>
      <c r="BI2" s="110"/>
      <c r="BJ2" s="110"/>
      <c r="BK2" s="110"/>
      <c r="BL2" s="110"/>
      <c r="BM2" s="110"/>
      <c r="BN2" s="110"/>
      <c r="BO2" s="110"/>
      <c r="BP2" s="110"/>
      <c r="BQ2" s="110"/>
      <c r="BR2" s="110"/>
      <c r="BS2" s="110"/>
      <c r="BT2" s="110"/>
      <c r="BU2" s="110"/>
      <c r="BV2" s="110"/>
      <c r="BW2" s="110"/>
      <c r="BX2" s="110"/>
      <c r="BY2" s="110"/>
      <c r="BZ2" s="110"/>
      <c r="CA2" s="110"/>
      <c r="CB2" s="110"/>
      <c r="CC2" s="110"/>
      <c r="CD2" s="110"/>
      <c r="CE2" s="110"/>
      <c r="CF2" s="110"/>
      <c r="CG2" s="110"/>
      <c r="CH2" s="110"/>
      <c r="CI2" s="110"/>
      <c r="CJ2" s="110"/>
      <c r="CK2" s="110"/>
      <c r="CL2" s="110"/>
      <c r="CM2" s="110"/>
      <c r="CN2" s="110"/>
      <c r="CO2" s="110"/>
      <c r="CP2" s="110"/>
      <c r="CQ2" s="110"/>
      <c r="CR2" s="110"/>
      <c r="CS2" s="110"/>
      <c r="CT2" s="110"/>
      <c r="CU2" s="110"/>
      <c r="CV2" s="110"/>
      <c r="CW2" s="110"/>
      <c r="CX2" s="110"/>
    </row>
    <row r="3" spans="1:102" ht="14.25" customHeight="1" x14ac:dyDescent="0.25">
      <c r="B3" s="111"/>
      <c r="C3" s="111"/>
      <c r="D3" s="111"/>
      <c r="E3" s="111"/>
      <c r="AL3" s="110"/>
      <c r="AM3" s="110"/>
      <c r="AN3" s="110"/>
      <c r="AO3" s="110"/>
      <c r="AP3" s="110"/>
      <c r="AQ3" s="110"/>
      <c r="AR3" s="110"/>
      <c r="AS3" s="110"/>
      <c r="AT3" s="110"/>
      <c r="AU3" s="110"/>
      <c r="AV3" s="110"/>
      <c r="AW3" s="110"/>
      <c r="AX3" s="110"/>
      <c r="AY3" s="110"/>
      <c r="AZ3" s="110"/>
      <c r="BA3" s="110"/>
      <c r="BB3" s="110"/>
      <c r="BC3" s="110"/>
      <c r="BD3" s="110"/>
      <c r="BE3" s="110"/>
      <c r="BF3" s="110"/>
      <c r="BG3" s="110"/>
      <c r="BH3" s="110"/>
      <c r="BI3" s="110"/>
      <c r="BJ3" s="110"/>
      <c r="BK3" s="110"/>
      <c r="BL3" s="110"/>
      <c r="BM3" s="110"/>
      <c r="BN3" s="110"/>
      <c r="BO3" s="110"/>
      <c r="BP3" s="110"/>
      <c r="BQ3" s="110"/>
      <c r="BR3" s="110"/>
      <c r="BS3" s="110"/>
      <c r="BT3" s="110"/>
      <c r="BU3" s="110"/>
      <c r="BV3" s="110"/>
      <c r="BW3" s="110"/>
      <c r="BX3" s="110"/>
      <c r="BY3" s="110"/>
      <c r="BZ3" s="110"/>
      <c r="CA3" s="110"/>
      <c r="CB3" s="110"/>
      <c r="CC3" s="110"/>
      <c r="CD3" s="110"/>
      <c r="CE3" s="110"/>
      <c r="CF3" s="110"/>
      <c r="CG3" s="110"/>
      <c r="CH3" s="110"/>
      <c r="CI3" s="110"/>
      <c r="CJ3" s="110"/>
      <c r="CK3" s="110"/>
      <c r="CL3" s="110"/>
      <c r="CM3" s="110"/>
      <c r="CN3" s="110"/>
      <c r="CO3" s="110"/>
      <c r="CP3" s="110"/>
      <c r="CQ3" s="110"/>
      <c r="CR3" s="110"/>
      <c r="CS3" s="110"/>
      <c r="CT3" s="110"/>
      <c r="CU3" s="110"/>
      <c r="CV3" s="110"/>
      <c r="CW3" s="110"/>
      <c r="CX3" s="110"/>
    </row>
    <row r="4" spans="1:102" ht="14.25" customHeight="1" x14ac:dyDescent="0.25">
      <c r="B4" s="762" t="s">
        <v>79</v>
      </c>
      <c r="C4" s="761"/>
      <c r="D4" s="761"/>
      <c r="E4" s="761"/>
      <c r="AL4" s="110"/>
      <c r="AM4" s="110"/>
      <c r="AN4" s="110"/>
      <c r="AO4" s="110"/>
      <c r="AP4" s="110"/>
      <c r="AQ4" s="110"/>
      <c r="AR4" s="110"/>
      <c r="AS4" s="110"/>
      <c r="AT4" s="110"/>
      <c r="AU4" s="110"/>
      <c r="AV4" s="110"/>
      <c r="AW4" s="110"/>
      <c r="AX4" s="110"/>
      <c r="AY4" s="110"/>
      <c r="AZ4" s="110"/>
      <c r="BA4" s="110"/>
      <c r="BB4" s="110"/>
      <c r="BC4" s="110"/>
      <c r="BD4" s="110"/>
      <c r="BE4" s="110"/>
      <c r="BF4" s="110"/>
      <c r="BG4" s="110"/>
      <c r="BH4" s="110"/>
      <c r="BI4" s="110"/>
      <c r="BJ4" s="110"/>
      <c r="BK4" s="110"/>
      <c r="BL4" s="110"/>
      <c r="BM4" s="110"/>
      <c r="BN4" s="110"/>
      <c r="BO4" s="110"/>
      <c r="BP4" s="110"/>
      <c r="BQ4" s="110"/>
      <c r="BR4" s="110"/>
      <c r="BS4" s="110"/>
      <c r="BT4" s="110"/>
      <c r="BU4" s="110"/>
      <c r="BV4" s="110"/>
      <c r="BW4" s="110"/>
      <c r="BX4" s="110"/>
      <c r="BY4" s="110"/>
      <c r="BZ4" s="110"/>
      <c r="CA4" s="110"/>
      <c r="CB4" s="110"/>
      <c r="CC4" s="110"/>
      <c r="CD4" s="110"/>
      <c r="CE4" s="110"/>
      <c r="CF4" s="110"/>
      <c r="CG4" s="110"/>
      <c r="CH4" s="110"/>
      <c r="CI4" s="110"/>
      <c r="CJ4" s="110"/>
      <c r="CK4" s="110"/>
      <c r="CL4" s="110"/>
      <c r="CM4" s="110"/>
      <c r="CN4" s="110"/>
      <c r="CO4" s="110"/>
      <c r="CP4" s="110"/>
      <c r="CQ4" s="110"/>
      <c r="CR4" s="110"/>
      <c r="CS4" s="110"/>
      <c r="CT4" s="110"/>
      <c r="CU4" s="110"/>
      <c r="CV4" s="110"/>
      <c r="CW4" s="110"/>
      <c r="CX4" s="110"/>
    </row>
    <row r="5" spans="1:102" ht="14.25" customHeight="1" x14ac:dyDescent="0.25">
      <c r="B5" s="111"/>
      <c r="C5" s="111"/>
      <c r="D5" s="111"/>
      <c r="E5" s="111"/>
      <c r="AL5" s="110"/>
      <c r="AM5" s="110"/>
      <c r="AN5" s="110"/>
      <c r="AO5" s="110"/>
      <c r="AP5" s="110"/>
      <c r="AQ5" s="110"/>
      <c r="AR5" s="110"/>
      <c r="AS5" s="110"/>
      <c r="AT5" s="110"/>
      <c r="AU5" s="110"/>
      <c r="AV5" s="110"/>
      <c r="AW5" s="110"/>
      <c r="AX5" s="110"/>
      <c r="AY5" s="110"/>
      <c r="AZ5" s="110"/>
      <c r="BA5" s="110"/>
      <c r="BB5" s="110"/>
      <c r="BC5" s="110"/>
      <c r="BD5" s="110"/>
      <c r="BE5" s="110"/>
      <c r="BF5" s="110"/>
      <c r="BG5" s="110"/>
      <c r="BH5" s="110"/>
      <c r="BI5" s="110"/>
      <c r="BJ5" s="110"/>
      <c r="BK5" s="110"/>
      <c r="BL5" s="110"/>
      <c r="BM5" s="110"/>
      <c r="BN5" s="110"/>
      <c r="BO5" s="110"/>
      <c r="BP5" s="110"/>
      <c r="BQ5" s="110"/>
      <c r="BR5" s="110"/>
      <c r="BS5" s="110"/>
      <c r="BT5" s="110"/>
      <c r="BU5" s="110"/>
      <c r="BV5" s="110"/>
      <c r="BW5" s="110"/>
      <c r="BX5" s="110"/>
      <c r="BY5" s="110"/>
      <c r="BZ5" s="110"/>
      <c r="CA5" s="110"/>
      <c r="CB5" s="110"/>
      <c r="CC5" s="110"/>
      <c r="CD5" s="110"/>
      <c r="CE5" s="110"/>
      <c r="CF5" s="110"/>
      <c r="CG5" s="110"/>
      <c r="CH5" s="110"/>
      <c r="CI5" s="110"/>
      <c r="CJ5" s="110"/>
      <c r="CK5" s="110"/>
      <c r="CL5" s="110"/>
      <c r="CM5" s="110"/>
      <c r="CN5" s="110"/>
      <c r="CO5" s="110"/>
      <c r="CP5" s="110"/>
      <c r="CQ5" s="110"/>
      <c r="CR5" s="110"/>
      <c r="CS5" s="110"/>
      <c r="CT5" s="110"/>
      <c r="CU5" s="110"/>
      <c r="CV5" s="110"/>
      <c r="CW5" s="110"/>
      <c r="CX5" s="110"/>
    </row>
    <row r="6" spans="1:102" ht="14.25" customHeight="1" x14ac:dyDescent="0.25">
      <c r="B6" s="762" t="s">
        <v>87</v>
      </c>
      <c r="C6" s="761"/>
      <c r="D6" s="761"/>
      <c r="E6" s="761"/>
      <c r="AL6" s="110"/>
      <c r="AM6" s="110"/>
      <c r="AN6" s="110"/>
      <c r="AO6" s="110"/>
      <c r="AP6" s="110"/>
      <c r="AQ6" s="110"/>
      <c r="AR6" s="110"/>
      <c r="AS6" s="110"/>
      <c r="AT6" s="110"/>
      <c r="AU6" s="110"/>
      <c r="AV6" s="110"/>
      <c r="AW6" s="110"/>
      <c r="AX6" s="110"/>
      <c r="AY6" s="110"/>
      <c r="AZ6" s="110"/>
      <c r="BA6" s="110"/>
      <c r="BB6" s="110"/>
      <c r="BC6" s="110"/>
      <c r="BD6" s="110"/>
      <c r="BE6" s="110"/>
      <c r="BF6" s="110"/>
      <c r="BG6" s="110"/>
      <c r="BH6" s="110"/>
      <c r="BI6" s="110"/>
      <c r="BJ6" s="110"/>
      <c r="BK6" s="110"/>
      <c r="BL6" s="110"/>
      <c r="BM6" s="110"/>
      <c r="BN6" s="110"/>
      <c r="BO6" s="110"/>
      <c r="BP6" s="110"/>
      <c r="BQ6" s="110"/>
      <c r="BR6" s="110"/>
      <c r="BS6" s="110"/>
      <c r="BT6" s="110"/>
      <c r="BU6" s="110"/>
      <c r="BV6" s="110"/>
      <c r="BW6" s="110"/>
      <c r="BX6" s="110"/>
      <c r="BY6" s="110"/>
      <c r="BZ6" s="110"/>
      <c r="CA6" s="110"/>
      <c r="CB6" s="110"/>
      <c r="CC6" s="110"/>
      <c r="CD6" s="110"/>
      <c r="CE6" s="110"/>
      <c r="CF6" s="110"/>
      <c r="CG6" s="110"/>
      <c r="CH6" s="110"/>
      <c r="CI6" s="110"/>
      <c r="CJ6" s="110"/>
      <c r="CK6" s="110"/>
      <c r="CL6" s="110"/>
      <c r="CM6" s="110"/>
      <c r="CN6" s="110"/>
      <c r="CO6" s="110"/>
      <c r="CP6" s="110"/>
      <c r="CQ6" s="110"/>
      <c r="CR6" s="110"/>
      <c r="CS6" s="110"/>
      <c r="CT6" s="110"/>
      <c r="CU6" s="110"/>
      <c r="CV6" s="110"/>
      <c r="CW6" s="110"/>
      <c r="CX6" s="110"/>
    </row>
    <row r="7" spans="1:102" ht="14.25" customHeight="1" x14ac:dyDescent="0.25">
      <c r="B7" s="111"/>
      <c r="C7" s="111"/>
      <c r="D7" s="111"/>
      <c r="E7" s="111"/>
      <c r="G7" s="960"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110"/>
      <c r="AM7" s="110"/>
      <c r="AN7" s="110"/>
      <c r="AO7" s="110"/>
      <c r="AP7" s="110"/>
      <c r="AQ7" s="110"/>
      <c r="AR7" s="110"/>
      <c r="AS7" s="110"/>
      <c r="AT7" s="110"/>
      <c r="AU7" s="110"/>
      <c r="AV7" s="110"/>
      <c r="AW7" s="110"/>
      <c r="AX7" s="110"/>
      <c r="AY7" s="110"/>
      <c r="AZ7" s="110"/>
      <c r="BA7" s="110"/>
      <c r="BB7" s="110"/>
      <c r="BC7" s="110"/>
      <c r="BD7" s="110"/>
      <c r="BE7" s="110"/>
      <c r="BF7" s="110"/>
      <c r="BG7" s="110"/>
      <c r="BH7" s="110"/>
      <c r="BI7" s="110"/>
      <c r="BJ7" s="110"/>
      <c r="BK7" s="110"/>
      <c r="BL7" s="110"/>
      <c r="BM7" s="110"/>
      <c r="BN7" s="110"/>
      <c r="BO7" s="110"/>
      <c r="BP7" s="110"/>
      <c r="BQ7" s="110"/>
      <c r="BR7" s="110"/>
      <c r="BS7" s="110"/>
      <c r="BT7" s="110"/>
      <c r="BU7" s="110"/>
      <c r="BV7" s="110"/>
      <c r="BW7" s="110"/>
      <c r="BX7" s="110"/>
      <c r="BY7" s="110"/>
      <c r="BZ7" s="110"/>
      <c r="CA7" s="110"/>
      <c r="CB7" s="110"/>
      <c r="CC7" s="110"/>
      <c r="CD7" s="110"/>
      <c r="CE7" s="110"/>
      <c r="CF7" s="110"/>
      <c r="CG7" s="110"/>
      <c r="CH7" s="110"/>
      <c r="CI7" s="110"/>
      <c r="CJ7" s="110"/>
      <c r="CK7" s="110"/>
      <c r="CL7" s="110"/>
      <c r="CM7" s="110"/>
      <c r="CN7" s="110"/>
      <c r="CO7" s="110"/>
      <c r="CP7" s="110"/>
      <c r="CQ7" s="110"/>
      <c r="CR7" s="110"/>
      <c r="CS7" s="110"/>
      <c r="CT7" s="110"/>
      <c r="CU7" s="110"/>
      <c r="CV7" s="110"/>
      <c r="CW7" s="110"/>
      <c r="CX7" s="110"/>
    </row>
    <row r="8" spans="1:102" ht="14.25" customHeight="1" x14ac:dyDescent="0.25">
      <c r="B8" s="762" t="s">
        <v>94</v>
      </c>
      <c r="C8" s="761"/>
      <c r="D8" s="761"/>
      <c r="E8" s="761"/>
      <c r="AL8" s="110"/>
      <c r="AM8" s="110"/>
      <c r="AN8" s="110"/>
      <c r="AO8" s="110"/>
      <c r="AP8" s="110"/>
      <c r="AQ8" s="110"/>
      <c r="AR8" s="110"/>
      <c r="AS8" s="110"/>
      <c r="AT8" s="110"/>
      <c r="AU8" s="110"/>
      <c r="AV8" s="110"/>
      <c r="AW8" s="110"/>
      <c r="AX8" s="110"/>
      <c r="AY8" s="110"/>
      <c r="AZ8" s="110"/>
      <c r="BA8" s="110"/>
      <c r="BB8" s="110"/>
      <c r="BC8" s="110"/>
      <c r="BD8" s="110"/>
      <c r="BE8" s="110"/>
      <c r="BF8" s="110"/>
      <c r="BG8" s="110"/>
      <c r="BH8" s="110"/>
      <c r="BI8" s="110"/>
      <c r="BJ8" s="110"/>
      <c r="BK8" s="110"/>
      <c r="BL8" s="110"/>
      <c r="BM8" s="110"/>
      <c r="BN8" s="110"/>
      <c r="BO8" s="110"/>
      <c r="BP8" s="110"/>
      <c r="BQ8" s="110"/>
      <c r="BR8" s="110"/>
      <c r="BS8" s="110"/>
      <c r="BT8" s="110"/>
      <c r="BU8" s="110"/>
      <c r="BV8" s="110"/>
      <c r="BW8" s="110"/>
      <c r="BX8" s="110"/>
      <c r="BY8" s="110"/>
      <c r="BZ8" s="110"/>
      <c r="CA8" s="110"/>
      <c r="CB8" s="110"/>
      <c r="CC8" s="110"/>
      <c r="CD8" s="110"/>
      <c r="CE8" s="110"/>
      <c r="CF8" s="110"/>
      <c r="CG8" s="110"/>
      <c r="CH8" s="110"/>
      <c r="CI8" s="110"/>
      <c r="CJ8" s="110"/>
      <c r="CK8" s="110"/>
      <c r="CL8" s="110"/>
      <c r="CM8" s="110"/>
      <c r="CN8" s="110"/>
      <c r="CO8" s="110"/>
      <c r="CP8" s="110"/>
      <c r="CQ8" s="110"/>
      <c r="CR8" s="110"/>
      <c r="CS8" s="110"/>
      <c r="CT8" s="110"/>
      <c r="CU8" s="110"/>
      <c r="CV8" s="110"/>
      <c r="CW8" s="110"/>
      <c r="CX8" s="110"/>
    </row>
    <row r="9" spans="1:102" ht="14.25" customHeight="1" x14ac:dyDescent="0.25">
      <c r="B9" s="111"/>
      <c r="C9" s="111"/>
      <c r="D9" s="111"/>
      <c r="E9" s="111"/>
      <c r="G9" s="961" t="str">
        <f>"Pengujian "&amp;'E-10'!G9</f>
        <v>Pengujian Biaya Pemasaran/Promosi</v>
      </c>
      <c r="H9" s="789"/>
      <c r="I9" s="789"/>
      <c r="J9" s="789"/>
      <c r="K9" s="789"/>
      <c r="L9" s="789"/>
      <c r="M9" s="789"/>
      <c r="N9" s="789"/>
      <c r="O9" s="789"/>
      <c r="P9" s="789"/>
      <c r="Q9" s="789"/>
      <c r="R9" s="789"/>
      <c r="S9" s="789"/>
      <c r="T9" s="789"/>
      <c r="U9" s="789"/>
      <c r="V9" s="789"/>
      <c r="W9" s="789"/>
      <c r="X9" s="789"/>
      <c r="Y9" s="789"/>
      <c r="Z9" s="790"/>
      <c r="AA9" s="179" t="s">
        <v>796</v>
      </c>
      <c r="AB9" s="180"/>
      <c r="AC9" s="180"/>
      <c r="AD9" s="180"/>
      <c r="AE9" s="180"/>
      <c r="AF9" s="180" t="s">
        <v>1678</v>
      </c>
      <c r="AG9" s="182" t="e">
        <f>NAMA_WP</f>
        <v>#N/A</v>
      </c>
      <c r="AH9" s="180"/>
      <c r="AI9" s="180"/>
      <c r="AJ9" s="180"/>
      <c r="AK9" s="180"/>
      <c r="AL9" s="180"/>
      <c r="AM9" s="180"/>
      <c r="AN9" s="180"/>
      <c r="AO9" s="180"/>
      <c r="AP9" s="180"/>
      <c r="AQ9" s="180"/>
      <c r="AR9" s="180"/>
      <c r="AS9" s="180"/>
      <c r="AT9" s="183"/>
      <c r="AU9" s="110"/>
      <c r="AV9" s="110"/>
      <c r="AW9" s="110"/>
      <c r="AX9" s="110"/>
      <c r="AY9" s="110"/>
      <c r="AZ9" s="110"/>
      <c r="BA9" s="110"/>
      <c r="BB9" s="110"/>
      <c r="BC9" s="110"/>
      <c r="BD9" s="110"/>
      <c r="BE9" s="110"/>
      <c r="BF9" s="110"/>
      <c r="BG9" s="110"/>
      <c r="BH9" s="110"/>
      <c r="BI9" s="110"/>
      <c r="BJ9" s="110"/>
      <c r="BK9" s="110"/>
      <c r="BL9" s="110"/>
      <c r="BM9" s="110"/>
      <c r="BN9" s="110"/>
      <c r="BO9" s="110"/>
      <c r="BP9" s="110"/>
      <c r="BQ9" s="110"/>
      <c r="BR9" s="110"/>
      <c r="BS9" s="110"/>
      <c r="BT9" s="110"/>
      <c r="BU9" s="110"/>
      <c r="BV9" s="110"/>
      <c r="BW9" s="110"/>
      <c r="BX9" s="110"/>
      <c r="BY9" s="110"/>
      <c r="BZ9" s="110"/>
      <c r="CA9" s="110"/>
      <c r="CB9" s="110"/>
      <c r="CC9" s="110"/>
      <c r="CD9" s="110"/>
      <c r="CE9" s="110"/>
      <c r="CF9" s="110"/>
      <c r="CG9" s="110"/>
      <c r="CH9" s="110"/>
      <c r="CI9" s="110"/>
      <c r="CJ9" s="110"/>
      <c r="CK9" s="110"/>
      <c r="CL9" s="110"/>
      <c r="CM9" s="110"/>
      <c r="CN9" s="110"/>
      <c r="CO9" s="110"/>
      <c r="CP9" s="110"/>
      <c r="CQ9" s="110"/>
      <c r="CR9" s="110"/>
      <c r="CS9" s="110"/>
      <c r="CT9" s="110"/>
      <c r="CU9" s="110"/>
      <c r="CV9" s="110"/>
      <c r="CW9" s="110"/>
      <c r="CX9" s="110"/>
    </row>
    <row r="10" spans="1:102" ht="14.25" customHeight="1" x14ac:dyDescent="0.25">
      <c r="B10" s="762" t="s">
        <v>101</v>
      </c>
      <c r="C10" s="761"/>
      <c r="D10" s="761"/>
      <c r="E10" s="761"/>
      <c r="G10" s="804"/>
      <c r="H10" s="940"/>
      <c r="I10" s="940"/>
      <c r="J10" s="940"/>
      <c r="K10" s="940"/>
      <c r="L10" s="940"/>
      <c r="M10" s="940"/>
      <c r="N10" s="940"/>
      <c r="O10" s="940"/>
      <c r="P10" s="940"/>
      <c r="Q10" s="940"/>
      <c r="R10" s="940"/>
      <c r="S10" s="940"/>
      <c r="T10" s="940"/>
      <c r="U10" s="940"/>
      <c r="V10" s="940"/>
      <c r="W10" s="940"/>
      <c r="X10" s="940"/>
      <c r="Y10" s="940"/>
      <c r="Z10" s="805"/>
      <c r="AA10" s="184" t="s">
        <v>1401</v>
      </c>
      <c r="AF10" t="s">
        <v>1678</v>
      </c>
      <c r="AG10" s="124" t="e">
        <f>NPWP</f>
        <v>#N/A</v>
      </c>
      <c r="AT10" s="186"/>
      <c r="AU10" s="110"/>
      <c r="AV10" s="110"/>
      <c r="AW10" s="110"/>
      <c r="AX10" s="110"/>
      <c r="AY10" s="110"/>
      <c r="AZ10" s="110"/>
      <c r="BA10" s="110"/>
      <c r="BB10" s="110"/>
      <c r="BC10" s="110"/>
      <c r="BD10" s="110"/>
      <c r="BE10" s="110"/>
      <c r="BF10" s="110"/>
      <c r="BG10" s="110"/>
      <c r="BH10" s="110"/>
      <c r="BI10" s="110"/>
      <c r="BJ10" s="110"/>
      <c r="BK10" s="110"/>
      <c r="BL10" s="110"/>
      <c r="BM10" s="110"/>
      <c r="BN10" s="110"/>
      <c r="BO10" s="110"/>
      <c r="BP10" s="110"/>
      <c r="BQ10" s="110"/>
      <c r="BR10" s="110"/>
      <c r="BS10" s="110"/>
      <c r="BT10" s="110"/>
      <c r="BU10" s="110"/>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row>
    <row r="11" spans="1:102" ht="14.25" customHeight="1" x14ac:dyDescent="0.25">
      <c r="G11" s="806"/>
      <c r="H11" s="794"/>
      <c r="I11" s="794"/>
      <c r="J11" s="794"/>
      <c r="K11" s="794"/>
      <c r="L11" s="794"/>
      <c r="M11" s="794"/>
      <c r="N11" s="794"/>
      <c r="O11" s="794"/>
      <c r="P11" s="794"/>
      <c r="Q11" s="794"/>
      <c r="R11" s="794"/>
      <c r="S11" s="794"/>
      <c r="T11" s="794"/>
      <c r="U11" s="794"/>
      <c r="V11" s="794"/>
      <c r="W11" s="794"/>
      <c r="X11" s="794"/>
      <c r="Y11" s="794"/>
      <c r="Z11" s="807"/>
      <c r="AA11" s="187" t="s">
        <v>1679</v>
      </c>
      <c r="AB11" s="188"/>
      <c r="AC11" s="188"/>
      <c r="AD11" s="188"/>
      <c r="AE11" s="188"/>
      <c r="AF11" s="188" t="s">
        <v>1678</v>
      </c>
      <c r="AG11" s="190" t="e">
        <f>ID_MS_TH_PJK</f>
        <v>#N/A</v>
      </c>
      <c r="AH11" s="188"/>
      <c r="AI11" s="188"/>
      <c r="AJ11" s="188"/>
      <c r="AK11" s="188"/>
      <c r="AL11" s="188"/>
      <c r="AM11" s="188"/>
      <c r="AN11" s="188"/>
      <c r="AO11" s="188"/>
      <c r="AP11" s="188"/>
      <c r="AQ11" s="188"/>
      <c r="AR11" s="188"/>
      <c r="AS11" s="188"/>
      <c r="AT11" s="191"/>
      <c r="AU11" s="110"/>
      <c r="AV11" s="110"/>
      <c r="AW11" s="110"/>
      <c r="AX11" s="110"/>
      <c r="AY11" s="110"/>
      <c r="AZ11" s="110"/>
      <c r="BA11" s="110"/>
      <c r="BB11" s="110"/>
      <c r="BC11" s="110"/>
      <c r="BD11" s="110"/>
      <c r="BE11" s="110"/>
      <c r="BF11" s="110"/>
      <c r="BG11" s="110"/>
      <c r="BH11" s="110"/>
      <c r="BI11" s="110"/>
      <c r="BJ11" s="110"/>
      <c r="BK11" s="110"/>
      <c r="BL11" s="110"/>
      <c r="BM11" s="110"/>
      <c r="BN11" s="110"/>
      <c r="BO11" s="110"/>
      <c r="BP11" s="110"/>
      <c r="BQ11" s="110"/>
      <c r="BR11" s="110"/>
      <c r="BS11" s="110"/>
      <c r="BT11" s="110"/>
      <c r="BU11" s="11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row>
    <row r="12" spans="1:102" ht="14.25" customHeight="1" x14ac:dyDescent="0.25">
      <c r="B12" s="762" t="s">
        <v>106</v>
      </c>
      <c r="C12" s="761"/>
      <c r="D12" s="761"/>
      <c r="E12" s="761"/>
      <c r="AL12" s="110"/>
      <c r="AM12" s="110"/>
      <c r="AN12" s="110"/>
      <c r="AO12" s="110"/>
      <c r="AP12" s="110"/>
      <c r="AQ12" s="110"/>
      <c r="AR12" s="110"/>
      <c r="AS12" s="110"/>
      <c r="AT12" s="110"/>
      <c r="AU12" s="110"/>
      <c r="AV12" s="110"/>
      <c r="AW12" s="110"/>
      <c r="AX12" s="110"/>
      <c r="AY12" s="110"/>
      <c r="AZ12" s="110"/>
      <c r="BA12" s="110"/>
      <c r="BB12" s="110"/>
      <c r="BC12" s="110"/>
      <c r="BD12" s="110"/>
      <c r="BE12" s="110"/>
      <c r="BF12" s="110"/>
      <c r="BG12" s="110"/>
      <c r="BH12" s="110"/>
      <c r="BI12" s="110"/>
      <c r="BJ12" s="110"/>
      <c r="BK12" s="110"/>
      <c r="BL12" s="110"/>
      <c r="BM12" s="110"/>
      <c r="BN12" s="110"/>
      <c r="BO12" s="110"/>
      <c r="BP12" s="110"/>
      <c r="BQ12" s="110"/>
      <c r="BR12" s="110"/>
      <c r="BS12" s="110"/>
      <c r="BT12" s="110"/>
      <c r="BU12" s="110"/>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row>
    <row r="13" spans="1:102" ht="14.25" customHeight="1" x14ac:dyDescent="0.25">
      <c r="B13" s="962" t="str">
        <f>HYPERLINK("#'"&amp;'EWS DIRECTORY'!$J$187&amp;"'!A1",'EWS DIRECTORY'!$J$187)</f>
        <v>E-10</v>
      </c>
      <c r="C13" s="761"/>
      <c r="D13" s="761"/>
      <c r="E13" s="761"/>
      <c r="G13" t="s">
        <v>1775</v>
      </c>
      <c r="AL13" s="110"/>
      <c r="AM13" s="110"/>
      <c r="AN13" s="110"/>
      <c r="AO13" s="110"/>
      <c r="AP13" s="110"/>
      <c r="AQ13" s="110"/>
      <c r="AR13" s="110"/>
      <c r="AS13" s="110"/>
      <c r="AT13" s="110"/>
      <c r="AU13" s="110"/>
      <c r="AV13" s="110"/>
      <c r="AW13" s="110"/>
      <c r="AX13" s="110"/>
      <c r="AY13" s="110"/>
      <c r="AZ13" s="110"/>
      <c r="BA13" s="110"/>
      <c r="BB13" s="110"/>
      <c r="BC13" s="110"/>
      <c r="BD13" s="110"/>
      <c r="BE13" s="110"/>
      <c r="BF13" s="110"/>
      <c r="BG13" s="110"/>
      <c r="BH13" s="110"/>
      <c r="BI13" s="110"/>
      <c r="BJ13" s="110"/>
      <c r="BK13" s="110"/>
      <c r="BL13" s="110"/>
      <c r="BM13" s="110"/>
      <c r="BN13" s="110"/>
      <c r="BO13" s="110"/>
      <c r="BP13" s="110"/>
      <c r="BQ13" s="110"/>
      <c r="BR13" s="110"/>
      <c r="BS13" s="110"/>
      <c r="BT13" s="110"/>
      <c r="BU13" s="110"/>
      <c r="BV13" s="110"/>
      <c r="BW13" s="110"/>
      <c r="BX13" s="110"/>
      <c r="BY13" s="110"/>
      <c r="BZ13" s="110"/>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row>
    <row r="14" spans="1:102" ht="14.25" customHeight="1" x14ac:dyDescent="0.25">
      <c r="B14" s="927" t="str">
        <f>HYPERLINK("#'"&amp;'EWS DIRECTORY'!$J$188&amp;"'!A1",'EWS DIRECTORY'!$J$188)</f>
        <v>E-10-1</v>
      </c>
      <c r="C14" s="761"/>
      <c r="D14" s="761"/>
      <c r="E14" s="761"/>
      <c r="G14" s="949" t="s">
        <v>1445</v>
      </c>
      <c r="H14" s="949" t="s">
        <v>1707</v>
      </c>
      <c r="I14" s="789"/>
      <c r="J14" s="789"/>
      <c r="K14" s="789"/>
      <c r="L14" s="789"/>
      <c r="M14" s="789"/>
      <c r="N14" s="789"/>
      <c r="O14" s="789"/>
      <c r="P14" s="789"/>
      <c r="Q14" s="789"/>
      <c r="R14" s="789"/>
      <c r="S14" s="789"/>
      <c r="T14" s="790"/>
      <c r="U14" s="949" t="s">
        <v>1708</v>
      </c>
      <c r="V14" s="790"/>
      <c r="W14" s="969" t="s">
        <v>1776</v>
      </c>
      <c r="X14" s="764"/>
      <c r="Y14" s="764"/>
      <c r="Z14" s="764"/>
      <c r="AA14" s="764"/>
      <c r="AB14" s="764"/>
      <c r="AC14" s="764"/>
      <c r="AD14" s="764"/>
      <c r="AE14" s="764"/>
      <c r="AF14" s="764"/>
      <c r="AG14" s="764"/>
      <c r="AH14" s="764"/>
      <c r="AI14" s="764"/>
      <c r="AJ14" s="764"/>
      <c r="AK14" s="764"/>
      <c r="AL14" s="764"/>
      <c r="AM14" s="764"/>
      <c r="AN14" s="764"/>
      <c r="AO14" s="764"/>
      <c r="AP14" s="764"/>
      <c r="AQ14" s="764"/>
      <c r="AR14" s="764"/>
      <c r="AS14" s="764"/>
      <c r="AT14" s="764"/>
      <c r="AU14" s="764"/>
      <c r="AV14" s="764"/>
      <c r="AW14" s="764"/>
      <c r="AX14" s="764"/>
      <c r="AY14" s="764"/>
      <c r="AZ14" s="764"/>
      <c r="BA14" s="764"/>
      <c r="BB14" s="764"/>
      <c r="BC14" s="764"/>
      <c r="BD14" s="764"/>
      <c r="BE14" s="764"/>
      <c r="BF14" s="764"/>
      <c r="BG14" s="764"/>
      <c r="BH14" s="764"/>
      <c r="BI14" s="764"/>
      <c r="BJ14" s="764"/>
      <c r="BK14" s="764"/>
      <c r="BL14" s="764"/>
      <c r="BM14" s="764"/>
      <c r="BN14" s="764"/>
      <c r="BO14" s="764"/>
      <c r="BP14" s="764"/>
      <c r="BQ14" s="764"/>
      <c r="BR14" s="764"/>
      <c r="BS14" s="764"/>
      <c r="BT14" s="764"/>
      <c r="BU14" s="764"/>
      <c r="BV14" s="764"/>
      <c r="BW14" s="764"/>
      <c r="BX14" s="764"/>
      <c r="BY14" s="764"/>
      <c r="BZ14" s="764"/>
      <c r="CA14" s="764"/>
      <c r="CB14" s="764"/>
      <c r="CC14" s="764"/>
      <c r="CD14" s="764"/>
      <c r="CE14" s="764"/>
      <c r="CF14" s="764"/>
      <c r="CG14" s="764"/>
      <c r="CH14" s="764"/>
      <c r="CI14" s="764"/>
      <c r="CJ14" s="764"/>
      <c r="CK14" s="764"/>
      <c r="CL14" s="764"/>
      <c r="CM14" s="764"/>
      <c r="CN14" s="764"/>
      <c r="CO14" s="764"/>
      <c r="CP14" s="764"/>
      <c r="CQ14" s="764"/>
      <c r="CR14" s="764"/>
      <c r="CS14" s="765"/>
      <c r="CT14" s="967" t="s">
        <v>1772</v>
      </c>
      <c r="CU14" s="789"/>
      <c r="CV14" s="789"/>
      <c r="CW14" s="789"/>
      <c r="CX14" s="790"/>
    </row>
    <row r="15" spans="1:102" ht="14.25" customHeight="1" x14ac:dyDescent="0.25">
      <c r="B15" s="929" t="str">
        <f>HYPERLINK("#'"&amp;'EWS DIRECTORY'!$J$189&amp;"'!A1",'EWS DIRECTORY'!$J$189)</f>
        <v>E-10-1-1</v>
      </c>
      <c r="C15" s="761"/>
      <c r="D15" s="761"/>
      <c r="E15" s="761"/>
      <c r="G15" s="975"/>
      <c r="H15" s="804"/>
      <c r="I15" s="940"/>
      <c r="J15" s="940"/>
      <c r="K15" s="940"/>
      <c r="L15" s="940"/>
      <c r="M15" s="940"/>
      <c r="N15" s="940"/>
      <c r="O15" s="940"/>
      <c r="P15" s="940"/>
      <c r="Q15" s="940"/>
      <c r="R15" s="940"/>
      <c r="S15" s="940"/>
      <c r="T15" s="805"/>
      <c r="U15" s="804"/>
      <c r="V15" s="805"/>
      <c r="W15" s="949" t="s">
        <v>1777</v>
      </c>
      <c r="X15" s="789"/>
      <c r="Y15" s="789"/>
      <c r="Z15" s="789"/>
      <c r="AA15" s="790"/>
      <c r="AB15" s="963" t="s">
        <v>1778</v>
      </c>
      <c r="AC15" s="764"/>
      <c r="AD15" s="764"/>
      <c r="AE15" s="764"/>
      <c r="AF15" s="764"/>
      <c r="AG15" s="764"/>
      <c r="AH15" s="764"/>
      <c r="AI15" s="764"/>
      <c r="AJ15" s="764"/>
      <c r="AK15" s="764"/>
      <c r="AL15" s="764"/>
      <c r="AM15" s="764"/>
      <c r="AN15" s="764"/>
      <c r="AO15" s="764"/>
      <c r="AP15" s="764"/>
      <c r="AQ15" s="764"/>
      <c r="AR15" s="764"/>
      <c r="AS15" s="764"/>
      <c r="AT15" s="764"/>
      <c r="AU15" s="764"/>
      <c r="AV15" s="764"/>
      <c r="AW15" s="764"/>
      <c r="AX15" s="764"/>
      <c r="AY15" s="764"/>
      <c r="AZ15" s="764"/>
      <c r="BA15" s="764"/>
      <c r="BB15" s="764"/>
      <c r="BC15" s="764"/>
      <c r="BD15" s="764"/>
      <c r="BE15" s="764"/>
      <c r="BF15" s="764"/>
      <c r="BG15" s="764"/>
      <c r="BH15" s="764"/>
      <c r="BI15" s="764"/>
      <c r="BJ15" s="764"/>
      <c r="BK15" s="764"/>
      <c r="BL15" s="764"/>
      <c r="BM15" s="764"/>
      <c r="BN15" s="764"/>
      <c r="BO15" s="764"/>
      <c r="BP15" s="764"/>
      <c r="BQ15" s="764"/>
      <c r="BR15" s="764"/>
      <c r="BS15" s="764"/>
      <c r="BT15" s="764"/>
      <c r="BU15" s="764"/>
      <c r="BV15" s="764"/>
      <c r="BW15" s="764"/>
      <c r="BX15" s="764"/>
      <c r="BY15" s="764"/>
      <c r="BZ15" s="764"/>
      <c r="CA15" s="764"/>
      <c r="CB15" s="764"/>
      <c r="CC15" s="764"/>
      <c r="CD15" s="764"/>
      <c r="CE15" s="764"/>
      <c r="CF15" s="764"/>
      <c r="CG15" s="764"/>
      <c r="CH15" s="764"/>
      <c r="CI15" s="764"/>
      <c r="CJ15" s="764"/>
      <c r="CK15" s="764"/>
      <c r="CL15" s="764"/>
      <c r="CM15" s="764"/>
      <c r="CN15" s="764"/>
      <c r="CO15" s="764"/>
      <c r="CP15" s="764"/>
      <c r="CQ15" s="764"/>
      <c r="CR15" s="764"/>
      <c r="CS15" s="765"/>
      <c r="CT15" s="804"/>
      <c r="CU15" s="940"/>
      <c r="CV15" s="940"/>
      <c r="CW15" s="940"/>
      <c r="CX15" s="805"/>
    </row>
    <row r="16" spans="1:102" ht="14.4" customHeight="1" x14ac:dyDescent="0.25">
      <c r="A16" s="110" t="e" cm="1" vm="3">
        <f t="array" aca="1" ref="A16" ca="1">_xlfn._xlws.FILTER(M16:M50,M16:M50&lt;&gt;"")</f>
        <v>#VALUE!</v>
      </c>
      <c r="B16" s="929" t="str">
        <f>HYPERLINK("#'"&amp;'EWS DIRECTORY'!$J$190&amp;"'!A1",'EWS DIRECTORY'!$J$190)</f>
        <v>E-10-1-2</v>
      </c>
      <c r="C16" s="761"/>
      <c r="D16" s="761"/>
      <c r="E16" s="761"/>
      <c r="G16" s="769"/>
      <c r="H16" s="806"/>
      <c r="I16" s="794"/>
      <c r="J16" s="794"/>
      <c r="K16" s="794"/>
      <c r="L16" s="794"/>
      <c r="M16" s="794"/>
      <c r="N16" s="794"/>
      <c r="O16" s="794"/>
      <c r="P16" s="794"/>
      <c r="Q16" s="794"/>
      <c r="R16" s="794"/>
      <c r="S16" s="794"/>
      <c r="T16" s="807"/>
      <c r="U16" s="806"/>
      <c r="V16" s="807"/>
      <c r="W16" s="806"/>
      <c r="X16" s="794"/>
      <c r="Y16" s="794"/>
      <c r="Z16" s="794"/>
      <c r="AA16" s="807"/>
      <c r="AB16" s="946" t="e">
        <f>MASTER!$N$5</f>
        <v>#N/A</v>
      </c>
      <c r="AC16" s="764"/>
      <c r="AD16" s="764"/>
      <c r="AE16" s="764"/>
      <c r="AF16" s="765"/>
      <c r="AG16" s="946" t="e">
        <f>MASTER!$N$6</f>
        <v>#N/A</v>
      </c>
      <c r="AH16" s="764"/>
      <c r="AI16" s="764"/>
      <c r="AJ16" s="764"/>
      <c r="AK16" s="765"/>
      <c r="AL16" s="946" t="e">
        <f>MASTER!$N$7</f>
        <v>#N/A</v>
      </c>
      <c r="AM16" s="764"/>
      <c r="AN16" s="764"/>
      <c r="AO16" s="764"/>
      <c r="AP16" s="765"/>
      <c r="AQ16" s="946" t="e">
        <f>MASTER!$N$8</f>
        <v>#N/A</v>
      </c>
      <c r="AR16" s="764"/>
      <c r="AS16" s="764"/>
      <c r="AT16" s="764"/>
      <c r="AU16" s="765"/>
      <c r="AV16" s="946" t="e">
        <f>MASTER!$N$9</f>
        <v>#N/A</v>
      </c>
      <c r="AW16" s="764"/>
      <c r="AX16" s="764"/>
      <c r="AY16" s="764"/>
      <c r="AZ16" s="765"/>
      <c r="BA16" s="946" t="e">
        <f>MASTER!$N$10</f>
        <v>#N/A</v>
      </c>
      <c r="BB16" s="764"/>
      <c r="BC16" s="764"/>
      <c r="BD16" s="764"/>
      <c r="BE16" s="765"/>
      <c r="BF16" s="946" t="e">
        <f>MASTER!$N$11</f>
        <v>#N/A</v>
      </c>
      <c r="BG16" s="764"/>
      <c r="BH16" s="764"/>
      <c r="BI16" s="764"/>
      <c r="BJ16" s="765"/>
      <c r="BK16" s="946" t="e">
        <f>MASTER!$N$12</f>
        <v>#N/A</v>
      </c>
      <c r="BL16" s="764"/>
      <c r="BM16" s="764"/>
      <c r="BN16" s="764"/>
      <c r="BO16" s="765"/>
      <c r="BP16" s="946" t="e">
        <f>MASTER!$N$13</f>
        <v>#N/A</v>
      </c>
      <c r="BQ16" s="764"/>
      <c r="BR16" s="764"/>
      <c r="BS16" s="764"/>
      <c r="BT16" s="765"/>
      <c r="BU16" s="946" t="e">
        <f>MASTER!$N$14</f>
        <v>#N/A</v>
      </c>
      <c r="BV16" s="764"/>
      <c r="BW16" s="764"/>
      <c r="BX16" s="764"/>
      <c r="BY16" s="765"/>
      <c r="BZ16" s="946" t="e">
        <f>MASTER!$N$15</f>
        <v>#N/A</v>
      </c>
      <c r="CA16" s="764"/>
      <c r="CB16" s="764"/>
      <c r="CC16" s="764"/>
      <c r="CD16" s="765"/>
      <c r="CE16" s="946" t="e">
        <f>MASTER!$N$16</f>
        <v>#N/A</v>
      </c>
      <c r="CF16" s="764"/>
      <c r="CG16" s="764"/>
      <c r="CH16" s="764"/>
      <c r="CI16" s="765"/>
      <c r="CJ16" s="963" t="s">
        <v>1769</v>
      </c>
      <c r="CK16" s="764"/>
      <c r="CL16" s="764"/>
      <c r="CM16" s="764"/>
      <c r="CN16" s="765"/>
      <c r="CO16" s="963" t="s">
        <v>1770</v>
      </c>
      <c r="CP16" s="764"/>
      <c r="CQ16" s="764"/>
      <c r="CR16" s="764"/>
      <c r="CS16" s="765"/>
      <c r="CT16" s="806"/>
      <c r="CU16" s="794"/>
      <c r="CV16" s="794"/>
      <c r="CW16" s="794"/>
      <c r="CX16" s="807"/>
    </row>
    <row r="17" spans="1:102" ht="14.25" customHeight="1" x14ac:dyDescent="0.25">
      <c r="A17" s="110" t="s">
        <v>2032</v>
      </c>
      <c r="B17" s="929" t="str">
        <f>HYPERLINK("#'"&amp;'EWS DIRECTORY'!$J$191&amp;"'!A1",'EWS DIRECTORY'!$J$191)</f>
        <v>E-10-1-3</v>
      </c>
      <c r="C17" s="761"/>
      <c r="D17" s="761"/>
      <c r="E17" s="761"/>
      <c r="G17" s="289"/>
      <c r="U17" s="436"/>
      <c r="V17" s="204"/>
      <c r="W17" s="952"/>
      <c r="X17" s="940"/>
      <c r="Y17" s="940"/>
      <c r="Z17" s="940"/>
      <c r="AA17" s="805"/>
      <c r="AB17" s="952"/>
      <c r="AC17" s="940"/>
      <c r="AD17" s="940"/>
      <c r="AE17" s="940"/>
      <c r="AF17" s="805"/>
      <c r="AG17" s="952"/>
      <c r="AH17" s="940"/>
      <c r="AI17" s="940"/>
      <c r="AJ17" s="940"/>
      <c r="AK17" s="805"/>
      <c r="AL17" s="952"/>
      <c r="AM17" s="940"/>
      <c r="AN17" s="940"/>
      <c r="AO17" s="940"/>
      <c r="AP17" s="805"/>
      <c r="AQ17" s="952"/>
      <c r="AR17" s="940"/>
      <c r="AS17" s="940"/>
      <c r="AT17" s="940"/>
      <c r="AU17" s="805"/>
      <c r="AV17" s="952"/>
      <c r="AW17" s="940"/>
      <c r="AX17" s="940"/>
      <c r="AY17" s="940"/>
      <c r="AZ17" s="805"/>
      <c r="BA17" s="952"/>
      <c r="BB17" s="940"/>
      <c r="BC17" s="940"/>
      <c r="BD17" s="940"/>
      <c r="BE17" s="805"/>
      <c r="BF17" s="952"/>
      <c r="BG17" s="940"/>
      <c r="BH17" s="940"/>
      <c r="BI17" s="940"/>
      <c r="BJ17" s="805"/>
      <c r="BK17" s="952"/>
      <c r="BL17" s="940"/>
      <c r="BM17" s="940"/>
      <c r="BN17" s="940"/>
      <c r="BO17" s="805"/>
      <c r="BP17" s="952"/>
      <c r="BQ17" s="940"/>
      <c r="BR17" s="940"/>
      <c r="BS17" s="940"/>
      <c r="BT17" s="805"/>
      <c r="BU17" s="952"/>
      <c r="BV17" s="940"/>
      <c r="BW17" s="940"/>
      <c r="BX17" s="940"/>
      <c r="BY17" s="805"/>
      <c r="BZ17" s="952"/>
      <c r="CA17" s="940"/>
      <c r="CB17" s="940"/>
      <c r="CC17" s="940"/>
      <c r="CD17" s="805"/>
      <c r="CE17" s="952"/>
      <c r="CF17" s="940"/>
      <c r="CG17" s="940"/>
      <c r="CH17" s="940"/>
      <c r="CI17" s="805"/>
      <c r="CJ17" s="952"/>
      <c r="CK17" s="940"/>
      <c r="CL17" s="940"/>
      <c r="CM17" s="940"/>
      <c r="CN17" s="805"/>
      <c r="CO17" s="952"/>
      <c r="CP17" s="940"/>
      <c r="CQ17" s="940"/>
      <c r="CR17" s="940"/>
      <c r="CS17" s="805"/>
      <c r="CT17" s="952"/>
      <c r="CU17" s="940"/>
      <c r="CV17" s="940"/>
      <c r="CW17" s="940"/>
      <c r="CX17" s="805"/>
    </row>
    <row r="18" spans="1:102" ht="14.4" customHeight="1" x14ac:dyDescent="0.25">
      <c r="A18" s="110" t="str" cm="1">
        <f t="array" ref="A18:A23">_xlfn._xlws.FILTER(M18:M52,M18:M52&lt;&gt;"")</f>
        <v>Berdasarkan Data Internal dan Eksternal yang dimiliki DJP</v>
      </c>
      <c r="B18" s="929" t="str">
        <f>HYPERLINK("#'"&amp;'EWS DIRECTORY'!$J$192&amp;"'!A1",'EWS DIRECTORY'!$J$192)</f>
        <v>E-10-1-4</v>
      </c>
      <c r="C18" s="761"/>
      <c r="D18" s="761"/>
      <c r="E18" s="761"/>
      <c r="G18" s="52">
        <v>1</v>
      </c>
      <c r="H18" s="944" t="str">
        <f>'E-10'!$G$9</f>
        <v>Biaya Pemasaran/Promosi</v>
      </c>
      <c r="I18" s="940"/>
      <c r="J18" s="940"/>
      <c r="K18" s="940"/>
      <c r="L18" s="53" t="s">
        <v>1681</v>
      </c>
      <c r="M18" s="1158" t="s">
        <v>1442</v>
      </c>
      <c r="N18" s="940"/>
      <c r="O18" s="940"/>
      <c r="P18" s="940"/>
      <c r="Q18" s="940"/>
      <c r="R18" s="940"/>
      <c r="S18" s="940"/>
      <c r="T18" s="805"/>
      <c r="U18" s="964" t="s">
        <v>465</v>
      </c>
      <c r="V18" s="805"/>
      <c r="W18" s="1157">
        <f>'E-10'!$U$32</f>
        <v>0</v>
      </c>
      <c r="X18" s="940"/>
      <c r="Y18" s="940"/>
      <c r="Z18" s="940"/>
      <c r="AA18" s="805"/>
      <c r="AB18" s="945"/>
      <c r="AC18" s="940"/>
      <c r="AD18" s="940"/>
      <c r="AE18" s="940"/>
      <c r="AF18" s="805"/>
      <c r="AG18" s="945"/>
      <c r="AH18" s="940"/>
      <c r="AI18" s="940"/>
      <c r="AJ18" s="940"/>
      <c r="AK18" s="805"/>
      <c r="AL18" s="945"/>
      <c r="AM18" s="940"/>
      <c r="AN18" s="940"/>
      <c r="AO18" s="940"/>
      <c r="AP18" s="805"/>
      <c r="AQ18" s="945"/>
      <c r="AR18" s="940"/>
      <c r="AS18" s="940"/>
      <c r="AT18" s="940"/>
      <c r="AU18" s="805"/>
      <c r="AV18" s="945"/>
      <c r="AW18" s="940"/>
      <c r="AX18" s="940"/>
      <c r="AY18" s="940"/>
      <c r="AZ18" s="805"/>
      <c r="BA18" s="945"/>
      <c r="BB18" s="940"/>
      <c r="BC18" s="940"/>
      <c r="BD18" s="940"/>
      <c r="BE18" s="805"/>
      <c r="BF18" s="945"/>
      <c r="BG18" s="940"/>
      <c r="BH18" s="940"/>
      <c r="BI18" s="940"/>
      <c r="BJ18" s="805"/>
      <c r="BK18" s="945"/>
      <c r="BL18" s="940"/>
      <c r="BM18" s="940"/>
      <c r="BN18" s="940"/>
      <c r="BO18" s="805"/>
      <c r="BP18" s="945"/>
      <c r="BQ18" s="940"/>
      <c r="BR18" s="940"/>
      <c r="BS18" s="940"/>
      <c r="BT18" s="805"/>
      <c r="BU18" s="945"/>
      <c r="BV18" s="940"/>
      <c r="BW18" s="940"/>
      <c r="BX18" s="940"/>
      <c r="BY18" s="805"/>
      <c r="BZ18" s="945"/>
      <c r="CA18" s="940"/>
      <c r="CB18" s="940"/>
      <c r="CC18" s="940"/>
      <c r="CD18" s="805"/>
      <c r="CE18" s="945"/>
      <c r="CF18" s="940"/>
      <c r="CG18" s="940"/>
      <c r="CH18" s="940"/>
      <c r="CI18" s="805"/>
      <c r="CJ18" s="955">
        <f>'E-10-1-1'!AT24+'E-10-1-1'!AT51</f>
        <v>0</v>
      </c>
      <c r="CK18" s="940"/>
      <c r="CL18" s="940"/>
      <c r="CM18" s="940"/>
      <c r="CN18" s="805"/>
      <c r="CO18" s="955">
        <f>IF(CJ18&gt;0,CJ18,SUM(AB18:CI18))</f>
        <v>0</v>
      </c>
      <c r="CP18" s="940"/>
      <c r="CQ18" s="940"/>
      <c r="CR18" s="940"/>
      <c r="CS18" s="805"/>
      <c r="CT18" s="955">
        <f>CO18-W18</f>
        <v>0</v>
      </c>
      <c r="CU18" s="940"/>
      <c r="CV18" s="940"/>
      <c r="CW18" s="940"/>
      <c r="CX18" s="805"/>
    </row>
    <row r="19" spans="1:102" ht="14.4" customHeight="1" x14ac:dyDescent="0.25">
      <c r="A19" s="110" t="str">
        <v>Berdasarkan Analisis SPT dan Laporan Keuangan</v>
      </c>
      <c r="B19" s="929" t="str">
        <f>HYPERLINK("#'"&amp;'EWS DIRECTORY'!$J$193&amp;"'!A1",'EWS DIRECTORY'!$J$193)</f>
        <v>E-10-1-5</v>
      </c>
      <c r="C19" s="761"/>
      <c r="D19" s="761"/>
      <c r="E19" s="761"/>
      <c r="G19" s="289"/>
      <c r="H19" s="804"/>
      <c r="I19" s="940"/>
      <c r="J19" s="940"/>
      <c r="K19" s="940"/>
      <c r="M19" s="940"/>
      <c r="N19" s="940"/>
      <c r="O19" s="940"/>
      <c r="P19" s="940"/>
      <c r="Q19" s="940"/>
      <c r="R19" s="940"/>
      <c r="S19" s="940"/>
      <c r="T19" s="805"/>
      <c r="U19" s="964"/>
      <c r="V19" s="805"/>
      <c r="W19" s="1157"/>
      <c r="X19" s="940"/>
      <c r="Y19" s="940"/>
      <c r="Z19" s="940"/>
      <c r="AA19" s="805"/>
      <c r="AB19" s="952"/>
      <c r="AC19" s="940"/>
      <c r="AD19" s="940"/>
      <c r="AE19" s="940"/>
      <c r="AF19" s="805"/>
      <c r="AG19" s="952"/>
      <c r="AH19" s="940"/>
      <c r="AI19" s="940"/>
      <c r="AJ19" s="940"/>
      <c r="AK19" s="805"/>
      <c r="AL19" s="952"/>
      <c r="AM19" s="940"/>
      <c r="AN19" s="940"/>
      <c r="AO19" s="940"/>
      <c r="AP19" s="805"/>
      <c r="AQ19" s="952"/>
      <c r="AR19" s="940"/>
      <c r="AS19" s="940"/>
      <c r="AT19" s="940"/>
      <c r="AU19" s="805"/>
      <c r="AV19" s="952"/>
      <c r="AW19" s="940"/>
      <c r="AX19" s="940"/>
      <c r="AY19" s="940"/>
      <c r="AZ19" s="805"/>
      <c r="BA19" s="952"/>
      <c r="BB19" s="940"/>
      <c r="BC19" s="940"/>
      <c r="BD19" s="940"/>
      <c r="BE19" s="805"/>
      <c r="BF19" s="952"/>
      <c r="BG19" s="940"/>
      <c r="BH19" s="940"/>
      <c r="BI19" s="940"/>
      <c r="BJ19" s="805"/>
      <c r="BK19" s="952"/>
      <c r="BL19" s="940"/>
      <c r="BM19" s="940"/>
      <c r="BN19" s="940"/>
      <c r="BO19" s="805"/>
      <c r="BP19" s="952"/>
      <c r="BQ19" s="940"/>
      <c r="BR19" s="940"/>
      <c r="BS19" s="940"/>
      <c r="BT19" s="805"/>
      <c r="BU19" s="952"/>
      <c r="BV19" s="940"/>
      <c r="BW19" s="940"/>
      <c r="BX19" s="940"/>
      <c r="BY19" s="805"/>
      <c r="BZ19" s="952"/>
      <c r="CA19" s="940"/>
      <c r="CB19" s="940"/>
      <c r="CC19" s="940"/>
      <c r="CD19" s="805"/>
      <c r="CE19" s="952"/>
      <c r="CF19" s="940"/>
      <c r="CG19" s="940"/>
      <c r="CH19" s="940"/>
      <c r="CI19" s="805"/>
      <c r="CJ19" s="952"/>
      <c r="CK19" s="940"/>
      <c r="CL19" s="940"/>
      <c r="CM19" s="940"/>
      <c r="CN19" s="805"/>
      <c r="CO19" s="952"/>
      <c r="CP19" s="940"/>
      <c r="CQ19" s="940"/>
      <c r="CR19" s="940"/>
      <c r="CS19" s="805"/>
      <c r="CT19" s="952"/>
      <c r="CU19" s="940"/>
      <c r="CV19" s="940"/>
      <c r="CW19" s="940"/>
      <c r="CX19" s="805"/>
    </row>
    <row r="20" spans="1:102" ht="14.4" customHeight="1" x14ac:dyDescent="0.25">
      <c r="A20" s="110" t="str">
        <v>Berdasarkan pemeriksaan langsung terhadap bukti pendukung</v>
      </c>
      <c r="B20" s="929" t="str">
        <f>HYPERLINK("#'"&amp;'EWS DIRECTORY'!$J$194&amp;"'!A1",'EWS DIRECTORY'!$J$194)</f>
        <v>E-10-1-6</v>
      </c>
      <c r="C20" s="761"/>
      <c r="D20" s="761"/>
      <c r="E20" s="761"/>
      <c r="G20" s="52">
        <v>2</v>
      </c>
      <c r="H20" s="944" t="str">
        <f>'E-10'!$G$9</f>
        <v>Biaya Pemasaran/Promosi</v>
      </c>
      <c r="I20" s="940"/>
      <c r="J20" s="940"/>
      <c r="K20" s="940"/>
      <c r="L20" s="53" t="s">
        <v>1681</v>
      </c>
      <c r="M20" s="1158" t="s">
        <v>1449</v>
      </c>
      <c r="N20" s="940"/>
      <c r="O20" s="940"/>
      <c r="P20" s="940"/>
      <c r="Q20" s="940"/>
      <c r="R20" s="940"/>
      <c r="S20" s="940"/>
      <c r="T20" s="805"/>
      <c r="U20" s="964" t="s">
        <v>467</v>
      </c>
      <c r="V20" s="805"/>
      <c r="W20" s="1157">
        <f>'E-10'!$U$32</f>
        <v>0</v>
      </c>
      <c r="X20" s="940"/>
      <c r="Y20" s="940"/>
      <c r="Z20" s="940"/>
      <c r="AA20" s="805"/>
      <c r="AB20" s="945"/>
      <c r="AC20" s="940"/>
      <c r="AD20" s="940"/>
      <c r="AE20" s="940"/>
      <c r="AF20" s="805"/>
      <c r="AG20" s="945"/>
      <c r="AH20" s="940"/>
      <c r="AI20" s="940"/>
      <c r="AJ20" s="940"/>
      <c r="AK20" s="805"/>
      <c r="AL20" s="945"/>
      <c r="AM20" s="940"/>
      <c r="AN20" s="940"/>
      <c r="AO20" s="940"/>
      <c r="AP20" s="805"/>
      <c r="AQ20" s="945"/>
      <c r="AR20" s="940"/>
      <c r="AS20" s="940"/>
      <c r="AT20" s="940"/>
      <c r="AU20" s="805"/>
      <c r="AV20" s="945"/>
      <c r="AW20" s="940"/>
      <c r="AX20" s="940"/>
      <c r="AY20" s="940"/>
      <c r="AZ20" s="805"/>
      <c r="BA20" s="945"/>
      <c r="BB20" s="940"/>
      <c r="BC20" s="940"/>
      <c r="BD20" s="940"/>
      <c r="BE20" s="805"/>
      <c r="BF20" s="945"/>
      <c r="BG20" s="940"/>
      <c r="BH20" s="940"/>
      <c r="BI20" s="940"/>
      <c r="BJ20" s="805"/>
      <c r="BK20" s="945"/>
      <c r="BL20" s="940"/>
      <c r="BM20" s="940"/>
      <c r="BN20" s="940"/>
      <c r="BO20" s="805"/>
      <c r="BP20" s="945"/>
      <c r="BQ20" s="940"/>
      <c r="BR20" s="940"/>
      <c r="BS20" s="940"/>
      <c r="BT20" s="805"/>
      <c r="BU20" s="945"/>
      <c r="BV20" s="940"/>
      <c r="BW20" s="940"/>
      <c r="BX20" s="940"/>
      <c r="BY20" s="805"/>
      <c r="BZ20" s="945"/>
      <c r="CA20" s="940"/>
      <c r="CB20" s="940"/>
      <c r="CC20" s="940"/>
      <c r="CD20" s="805"/>
      <c r="CE20" s="945"/>
      <c r="CF20" s="940"/>
      <c r="CG20" s="940"/>
      <c r="CH20" s="940"/>
      <c r="CI20" s="805"/>
      <c r="CJ20" s="955">
        <f>'E-10-1-2'!AO19</f>
        <v>0</v>
      </c>
      <c r="CK20" s="940"/>
      <c r="CL20" s="940"/>
      <c r="CM20" s="940"/>
      <c r="CN20" s="805"/>
      <c r="CO20" s="955">
        <f>IF(CJ20&gt;0,CJ20,SUM(AB20:CI20))</f>
        <v>0</v>
      </c>
      <c r="CP20" s="940"/>
      <c r="CQ20" s="940"/>
      <c r="CR20" s="940"/>
      <c r="CS20" s="805"/>
      <c r="CT20" s="955">
        <f>CO20-W20</f>
        <v>0</v>
      </c>
      <c r="CU20" s="940"/>
      <c r="CV20" s="940"/>
      <c r="CW20" s="940"/>
      <c r="CX20" s="805"/>
    </row>
    <row r="21" spans="1:102" ht="14.4" customHeight="1" x14ac:dyDescent="0.25">
      <c r="A21" s="110" t="str">
        <v>Berdasarkan Analisis Kewajaran dan Kelaziman Usaha</v>
      </c>
      <c r="G21" s="52"/>
      <c r="H21" s="804"/>
      <c r="I21" s="940"/>
      <c r="J21" s="940"/>
      <c r="K21" s="940"/>
      <c r="M21" s="940"/>
      <c r="N21" s="940"/>
      <c r="O21" s="940"/>
      <c r="P21" s="940"/>
      <c r="Q21" s="940"/>
      <c r="R21" s="940"/>
      <c r="S21" s="940"/>
      <c r="T21" s="805"/>
      <c r="U21" s="964"/>
      <c r="V21" s="805"/>
      <c r="W21" s="1157"/>
      <c r="X21" s="940"/>
      <c r="Y21" s="940"/>
      <c r="Z21" s="940"/>
      <c r="AA21" s="805"/>
      <c r="AB21" s="952"/>
      <c r="AC21" s="940"/>
      <c r="AD21" s="940"/>
      <c r="AE21" s="940"/>
      <c r="AF21" s="805"/>
      <c r="AG21" s="952"/>
      <c r="AH21" s="940"/>
      <c r="AI21" s="940"/>
      <c r="AJ21" s="940"/>
      <c r="AK21" s="805"/>
      <c r="AL21" s="952"/>
      <c r="AM21" s="940"/>
      <c r="AN21" s="940"/>
      <c r="AO21" s="940"/>
      <c r="AP21" s="805"/>
      <c r="AQ21" s="952"/>
      <c r="AR21" s="940"/>
      <c r="AS21" s="940"/>
      <c r="AT21" s="940"/>
      <c r="AU21" s="805"/>
      <c r="AV21" s="952"/>
      <c r="AW21" s="940"/>
      <c r="AX21" s="940"/>
      <c r="AY21" s="940"/>
      <c r="AZ21" s="805"/>
      <c r="BA21" s="952"/>
      <c r="BB21" s="940"/>
      <c r="BC21" s="940"/>
      <c r="BD21" s="940"/>
      <c r="BE21" s="805"/>
      <c r="BF21" s="952"/>
      <c r="BG21" s="940"/>
      <c r="BH21" s="940"/>
      <c r="BI21" s="940"/>
      <c r="BJ21" s="805"/>
      <c r="BK21" s="952"/>
      <c r="BL21" s="940"/>
      <c r="BM21" s="940"/>
      <c r="BN21" s="940"/>
      <c r="BO21" s="805"/>
      <c r="BP21" s="952"/>
      <c r="BQ21" s="940"/>
      <c r="BR21" s="940"/>
      <c r="BS21" s="940"/>
      <c r="BT21" s="805"/>
      <c r="BU21" s="952"/>
      <c r="BV21" s="940"/>
      <c r="BW21" s="940"/>
      <c r="BX21" s="940"/>
      <c r="BY21" s="805"/>
      <c r="BZ21" s="952"/>
      <c r="CA21" s="940"/>
      <c r="CB21" s="940"/>
      <c r="CC21" s="940"/>
      <c r="CD21" s="805"/>
      <c r="CE21" s="952"/>
      <c r="CF21" s="940"/>
      <c r="CG21" s="940"/>
      <c r="CH21" s="940"/>
      <c r="CI21" s="805"/>
      <c r="CJ21" s="952"/>
      <c r="CK21" s="940"/>
      <c r="CL21" s="940"/>
      <c r="CM21" s="940"/>
      <c r="CN21" s="805"/>
      <c r="CO21" s="952"/>
      <c r="CP21" s="940"/>
      <c r="CQ21" s="940"/>
      <c r="CR21" s="940"/>
      <c r="CS21" s="805"/>
      <c r="CT21" s="952"/>
      <c r="CU21" s="940"/>
      <c r="CV21" s="940"/>
      <c r="CW21" s="940"/>
      <c r="CX21" s="805"/>
    </row>
    <row r="22" spans="1:102" ht="14.4" customHeight="1" x14ac:dyDescent="0.25">
      <c r="A22" s="110" t="str">
        <v>Berdasarkan Bahan Bukti Pidana</v>
      </c>
      <c r="G22" s="52">
        <v>3</v>
      </c>
      <c r="H22" s="944" t="str">
        <f>'E-10'!$G$9</f>
        <v>Biaya Pemasaran/Promosi</v>
      </c>
      <c r="I22" s="940"/>
      <c r="J22" s="940"/>
      <c r="K22" s="940"/>
      <c r="L22" s="53" t="s">
        <v>1681</v>
      </c>
      <c r="M22" s="1158" t="s">
        <v>1460</v>
      </c>
      <c r="N22" s="940"/>
      <c r="O22" s="940"/>
      <c r="P22" s="940"/>
      <c r="Q22" s="940"/>
      <c r="R22" s="940"/>
      <c r="S22" s="940"/>
      <c r="T22" s="805"/>
      <c r="U22" s="964" t="s">
        <v>469</v>
      </c>
      <c r="V22" s="805"/>
      <c r="W22" s="1157">
        <f>'E-10'!$U$32</f>
        <v>0</v>
      </c>
      <c r="X22" s="940"/>
      <c r="Y22" s="940"/>
      <c r="Z22" s="940"/>
      <c r="AA22" s="805"/>
      <c r="AB22" s="953">
        <f>SUMIF('E-10-1-3'!$J$24:$M$40,TEXT(AB16,"MM")&amp;TEXT(AB16,"MM")&amp;"*",'E-10-1-3'!$AT$24:$AX$40)</f>
        <v>0</v>
      </c>
      <c r="AC22" s="940"/>
      <c r="AD22" s="940"/>
      <c r="AE22" s="940"/>
      <c r="AF22" s="805"/>
      <c r="AG22" s="953">
        <f>SUMIF('E-10-1-3'!$J$24:$M$40,TEXT(AG16,"MM")&amp;TEXT(AG16,"MM")&amp;"*",'E-10-1-3'!$AT$24:$AX$40)</f>
        <v>0</v>
      </c>
      <c r="AH22" s="940"/>
      <c r="AI22" s="940"/>
      <c r="AJ22" s="940"/>
      <c r="AK22" s="805"/>
      <c r="AL22" s="953">
        <f>SUMIF('E-10-1-3'!$J$24:$M$40,TEXT(AL16,"MM")&amp;TEXT(AL16,"MM")&amp;"*",'E-10-1-3'!$AT$24:$AX$40)</f>
        <v>0</v>
      </c>
      <c r="AM22" s="940"/>
      <c r="AN22" s="940"/>
      <c r="AO22" s="940"/>
      <c r="AP22" s="805"/>
      <c r="AQ22" s="953">
        <f>SUMIF('E-10-1-3'!$J$24:$M$40,TEXT(AQ16,"MM")&amp;TEXT(AQ16,"MM")&amp;"*",'E-10-1-3'!$AT$24:$AX$40)</f>
        <v>0</v>
      </c>
      <c r="AR22" s="940"/>
      <c r="AS22" s="940"/>
      <c r="AT22" s="940"/>
      <c r="AU22" s="805"/>
      <c r="AV22" s="953">
        <f>SUMIF('E-10-1-3'!$J$24:$M$40,TEXT(AV16,"MM")&amp;TEXT(AV16,"MM")&amp;"*",'E-10-1-3'!$AT$24:$AX$40)</f>
        <v>0</v>
      </c>
      <c r="AW22" s="940"/>
      <c r="AX22" s="940"/>
      <c r="AY22" s="940"/>
      <c r="AZ22" s="805"/>
      <c r="BA22" s="953">
        <f>SUMIF('E-10-1-3'!$J$24:$M$40,TEXT(BA16,"MM")&amp;TEXT(BA16,"MM")&amp;"*",'E-10-1-3'!$AT$24:$AX$40)</f>
        <v>0</v>
      </c>
      <c r="BB22" s="940"/>
      <c r="BC22" s="940"/>
      <c r="BD22" s="940"/>
      <c r="BE22" s="805"/>
      <c r="BF22" s="953">
        <f>SUMIF('E-10-1-3'!$J$24:$M$40,TEXT(BF16,"MM")&amp;TEXT(BF16,"MM")&amp;"*",'E-10-1-3'!$AT$24:$AX$40)</f>
        <v>0</v>
      </c>
      <c r="BG22" s="940"/>
      <c r="BH22" s="940"/>
      <c r="BI22" s="940"/>
      <c r="BJ22" s="805"/>
      <c r="BK22" s="953">
        <f>SUMIF('E-10-1-3'!$J$24:$M$40,TEXT(BK16,"MM")&amp;TEXT(BK16,"MM")&amp;"*",'E-10-1-3'!$AT$24:$AX$40)</f>
        <v>0</v>
      </c>
      <c r="BL22" s="940"/>
      <c r="BM22" s="940"/>
      <c r="BN22" s="940"/>
      <c r="BO22" s="805"/>
      <c r="BP22" s="953">
        <f>SUMIF('E-10-1-3'!$J$24:$M$40,TEXT(BP16,"MM")&amp;TEXT(BP16,"MM")&amp;"*",'E-10-1-3'!$AT$24:$AX$40)</f>
        <v>0</v>
      </c>
      <c r="BQ22" s="940"/>
      <c r="BR22" s="940"/>
      <c r="BS22" s="940"/>
      <c r="BT22" s="805"/>
      <c r="BU22" s="953">
        <f>SUMIF('E-10-1-3'!$J$24:$M$40,TEXT(BU16,"MM")&amp;TEXT(BU16,"MM")&amp;"*",'E-10-1-3'!$AT$24:$AX$40)</f>
        <v>0</v>
      </c>
      <c r="BV22" s="940"/>
      <c r="BW22" s="940"/>
      <c r="BX22" s="940"/>
      <c r="BY22" s="805"/>
      <c r="BZ22" s="953">
        <f>SUMIF('E-10-1-3'!$J$24:$M$40,TEXT(BZ16,"MM")&amp;TEXT(BZ16,"MM")&amp;"*",'E-10-1-3'!$AT$24:$AX$40)</f>
        <v>0</v>
      </c>
      <c r="CA22" s="940"/>
      <c r="CB22" s="940"/>
      <c r="CC22" s="940"/>
      <c r="CD22" s="805"/>
      <c r="CE22" s="953">
        <f>SUMIF('E-10-1-3'!$J$24:$M$40,TEXT(CE16,"MM")&amp;TEXT(CE16,"MM")&amp;"*",'E-10-1-3'!$AT$24:$AX$40)</f>
        <v>0</v>
      </c>
      <c r="CF22" s="940"/>
      <c r="CG22" s="940"/>
      <c r="CH22" s="940"/>
      <c r="CI22" s="805"/>
      <c r="CJ22" s="955">
        <f>SUMIF('E-10-1-3'!J20:M36,"0112"&amp;"*",'E-10-1-3'!AT20:AX36)+SUMIF('E-10-1-3'!J20:M36,"0201"&amp;"*",'E-10-1-3'!AT20:AX36)+SUMIF('E-10-1-3'!J20:M36,"0302"&amp;"*",'E-10-1-3'!AT20:AX36)+SUMIF('E-10-1-3'!J20:M36,"0403"&amp;"*",'E-10-1-3'!AT20:AX36)+SUMIF('E-10-1-3'!J20:M36,"0503"&amp;"*",'E-10-1-3'!AT20:AX36)+SUMIF('E-10-1-3'!J20:M36,"0605"&amp;"*",'E-10-1-3'!AT20:AX36)+SUMIF('E-10-1-3'!J20:M36,"0706"&amp;"*",'E-10-1-3'!AT20:AX36)+SUMIF('E-10-1-3'!J20:M36,"0807"&amp;"*",'E-10-1-3'!AT20:AX36)+SUMIF('E-10-1-3'!J20:M36,"0908"&amp;"*",'E-10-1-3'!AT20:AX36)+SUMIF('E-10-1-3'!J20:M36,"1009"&amp;"*",'E-10-1-3'!AT20:AX36)+SUMIF('E-10-1-3'!J20:M36,"1110"&amp;"*",'E-10-1-3'!AT20:AX36)+SUMIF('E-10-1-3'!J20:M36,"1201"&amp;"*",'E-10-1-3'!AT20:AX36)</f>
        <v>0</v>
      </c>
      <c r="CK22" s="940"/>
      <c r="CL22" s="940"/>
      <c r="CM22" s="940"/>
      <c r="CN22" s="805"/>
      <c r="CO22" s="955">
        <f>IF(CJ22&gt;0,CJ22,SUM(AB22:CI22))</f>
        <v>0</v>
      </c>
      <c r="CP22" s="940"/>
      <c r="CQ22" s="940"/>
      <c r="CR22" s="940"/>
      <c r="CS22" s="805"/>
      <c r="CT22" s="955">
        <f>CO22-W22</f>
        <v>0</v>
      </c>
      <c r="CU22" s="940"/>
      <c r="CV22" s="940"/>
      <c r="CW22" s="940"/>
      <c r="CX22" s="805"/>
    </row>
    <row r="23" spans="1:102" ht="14.4" customHeight="1" x14ac:dyDescent="0.25">
      <c r="A23" s="110" t="str">
        <v>Berdasarkan Data Pemicu dan Data Penguji</v>
      </c>
      <c r="G23" s="52"/>
      <c r="H23" s="804"/>
      <c r="I23" s="940"/>
      <c r="J23" s="940"/>
      <c r="K23" s="940"/>
      <c r="M23" s="940"/>
      <c r="N23" s="940"/>
      <c r="O23" s="940"/>
      <c r="P23" s="940"/>
      <c r="Q23" s="940"/>
      <c r="R23" s="940"/>
      <c r="S23" s="940"/>
      <c r="T23" s="805"/>
      <c r="U23" s="964"/>
      <c r="V23" s="805"/>
      <c r="W23" s="1157"/>
      <c r="X23" s="940"/>
      <c r="Y23" s="940"/>
      <c r="Z23" s="940"/>
      <c r="AA23" s="805"/>
      <c r="AB23" s="952"/>
      <c r="AC23" s="940"/>
      <c r="AD23" s="940"/>
      <c r="AE23" s="940"/>
      <c r="AF23" s="805"/>
      <c r="AG23" s="952"/>
      <c r="AH23" s="940"/>
      <c r="AI23" s="940"/>
      <c r="AJ23" s="940"/>
      <c r="AK23" s="805"/>
      <c r="AL23" s="952"/>
      <c r="AM23" s="940"/>
      <c r="AN23" s="940"/>
      <c r="AO23" s="940"/>
      <c r="AP23" s="805"/>
      <c r="AQ23" s="952"/>
      <c r="AR23" s="940"/>
      <c r="AS23" s="940"/>
      <c r="AT23" s="940"/>
      <c r="AU23" s="805"/>
      <c r="AV23" s="952"/>
      <c r="AW23" s="940"/>
      <c r="AX23" s="940"/>
      <c r="AY23" s="940"/>
      <c r="AZ23" s="805"/>
      <c r="BA23" s="952"/>
      <c r="BB23" s="940"/>
      <c r="BC23" s="940"/>
      <c r="BD23" s="940"/>
      <c r="BE23" s="805"/>
      <c r="BF23" s="952"/>
      <c r="BG23" s="940"/>
      <c r="BH23" s="940"/>
      <c r="BI23" s="940"/>
      <c r="BJ23" s="805"/>
      <c r="BK23" s="952"/>
      <c r="BL23" s="940"/>
      <c r="BM23" s="940"/>
      <c r="BN23" s="940"/>
      <c r="BO23" s="805"/>
      <c r="BP23" s="952"/>
      <c r="BQ23" s="940"/>
      <c r="BR23" s="940"/>
      <c r="BS23" s="940"/>
      <c r="BT23" s="805"/>
      <c r="BU23" s="952"/>
      <c r="BV23" s="940"/>
      <c r="BW23" s="940"/>
      <c r="BX23" s="940"/>
      <c r="BY23" s="805"/>
      <c r="BZ23" s="952"/>
      <c r="CA23" s="940"/>
      <c r="CB23" s="940"/>
      <c r="CC23" s="940"/>
      <c r="CD23" s="805"/>
      <c r="CE23" s="952"/>
      <c r="CF23" s="940"/>
      <c r="CG23" s="940"/>
      <c r="CH23" s="940"/>
      <c r="CI23" s="805"/>
      <c r="CJ23" s="952"/>
      <c r="CK23" s="940"/>
      <c r="CL23" s="940"/>
      <c r="CM23" s="940"/>
      <c r="CN23" s="805"/>
      <c r="CO23" s="952"/>
      <c r="CP23" s="940"/>
      <c r="CQ23" s="940"/>
      <c r="CR23" s="940"/>
      <c r="CS23" s="805"/>
      <c r="CT23" s="952"/>
      <c r="CU23" s="940"/>
      <c r="CV23" s="940"/>
      <c r="CW23" s="940"/>
      <c r="CX23" s="805"/>
    </row>
    <row r="24" spans="1:102" ht="14.4" customHeight="1" x14ac:dyDescent="0.25">
      <c r="G24" s="52">
        <v>4</v>
      </c>
      <c r="H24" s="944" t="str">
        <f>'E-10'!$G$9</f>
        <v>Biaya Pemasaran/Promosi</v>
      </c>
      <c r="I24" s="940"/>
      <c r="J24" s="940"/>
      <c r="K24" s="940"/>
      <c r="L24" s="53" t="s">
        <v>1681</v>
      </c>
      <c r="M24" s="1158" t="s">
        <v>1464</v>
      </c>
      <c r="N24" s="940"/>
      <c r="O24" s="940"/>
      <c r="P24" s="940"/>
      <c r="Q24" s="940"/>
      <c r="R24" s="940"/>
      <c r="S24" s="940"/>
      <c r="T24" s="805"/>
      <c r="U24" s="964" t="s">
        <v>471</v>
      </c>
      <c r="V24" s="805"/>
      <c r="W24" s="1157">
        <f>'E-10'!$U$32</f>
        <v>0</v>
      </c>
      <c r="X24" s="940"/>
      <c r="Y24" s="940"/>
      <c r="Z24" s="940"/>
      <c r="AA24" s="805"/>
      <c r="AB24" s="945"/>
      <c r="AC24" s="940"/>
      <c r="AD24" s="940"/>
      <c r="AE24" s="940"/>
      <c r="AF24" s="805"/>
      <c r="AG24" s="945"/>
      <c r="AH24" s="940"/>
      <c r="AI24" s="940"/>
      <c r="AJ24" s="940"/>
      <c r="AK24" s="805"/>
      <c r="AL24" s="945"/>
      <c r="AM24" s="940"/>
      <c r="AN24" s="940"/>
      <c r="AO24" s="940"/>
      <c r="AP24" s="805"/>
      <c r="AQ24" s="945"/>
      <c r="AR24" s="940"/>
      <c r="AS24" s="940"/>
      <c r="AT24" s="940"/>
      <c r="AU24" s="805"/>
      <c r="AV24" s="945"/>
      <c r="AW24" s="940"/>
      <c r="AX24" s="940"/>
      <c r="AY24" s="940"/>
      <c r="AZ24" s="805"/>
      <c r="BA24" s="945"/>
      <c r="BB24" s="940"/>
      <c r="BC24" s="940"/>
      <c r="BD24" s="940"/>
      <c r="BE24" s="805"/>
      <c r="BF24" s="945"/>
      <c r="BG24" s="940"/>
      <c r="BH24" s="940"/>
      <c r="BI24" s="940"/>
      <c r="BJ24" s="805"/>
      <c r="BK24" s="945"/>
      <c r="BL24" s="940"/>
      <c r="BM24" s="940"/>
      <c r="BN24" s="940"/>
      <c r="BO24" s="805"/>
      <c r="BP24" s="945"/>
      <c r="BQ24" s="940"/>
      <c r="BR24" s="940"/>
      <c r="BS24" s="940"/>
      <c r="BT24" s="805"/>
      <c r="BU24" s="945"/>
      <c r="BV24" s="940"/>
      <c r="BW24" s="940"/>
      <c r="BX24" s="940"/>
      <c r="BY24" s="805"/>
      <c r="BZ24" s="945"/>
      <c r="CA24" s="940"/>
      <c r="CB24" s="940"/>
      <c r="CC24" s="940"/>
      <c r="CD24" s="805"/>
      <c r="CE24" s="945"/>
      <c r="CF24" s="940"/>
      <c r="CG24" s="940"/>
      <c r="CH24" s="940"/>
      <c r="CI24" s="805"/>
      <c r="CJ24" s="955">
        <f>'E-10-1-4'!AK40</f>
        <v>0</v>
      </c>
      <c r="CK24" s="940"/>
      <c r="CL24" s="940"/>
      <c r="CM24" s="940"/>
      <c r="CN24" s="805"/>
      <c r="CO24" s="955">
        <f>IF(CJ24&gt;0,CJ24,SUM(AB24:CI24))</f>
        <v>0</v>
      </c>
      <c r="CP24" s="940"/>
      <c r="CQ24" s="940"/>
      <c r="CR24" s="940"/>
      <c r="CS24" s="805"/>
      <c r="CT24" s="955">
        <f>CO24-W24</f>
        <v>0</v>
      </c>
      <c r="CU24" s="940"/>
      <c r="CV24" s="940"/>
      <c r="CW24" s="940"/>
      <c r="CX24" s="805"/>
    </row>
    <row r="25" spans="1:102" ht="14.25" customHeight="1" x14ac:dyDescent="0.25">
      <c r="G25" s="52"/>
      <c r="H25" s="804"/>
      <c r="I25" s="940"/>
      <c r="J25" s="940"/>
      <c r="K25" s="940"/>
      <c r="M25" s="940"/>
      <c r="N25" s="940"/>
      <c r="O25" s="940"/>
      <c r="P25" s="940"/>
      <c r="Q25" s="940"/>
      <c r="R25" s="940"/>
      <c r="S25" s="940"/>
      <c r="T25" s="805"/>
      <c r="U25" s="964"/>
      <c r="V25" s="805"/>
      <c r="W25" s="1157"/>
      <c r="X25" s="940"/>
      <c r="Y25" s="940"/>
      <c r="Z25" s="940"/>
      <c r="AA25" s="805"/>
      <c r="AB25" s="952"/>
      <c r="AC25" s="940"/>
      <c r="AD25" s="940"/>
      <c r="AE25" s="940"/>
      <c r="AF25" s="805"/>
      <c r="AG25" s="952"/>
      <c r="AH25" s="940"/>
      <c r="AI25" s="940"/>
      <c r="AJ25" s="940"/>
      <c r="AK25" s="805"/>
      <c r="AL25" s="952"/>
      <c r="AM25" s="940"/>
      <c r="AN25" s="940"/>
      <c r="AO25" s="940"/>
      <c r="AP25" s="805"/>
      <c r="AQ25" s="952"/>
      <c r="AR25" s="940"/>
      <c r="AS25" s="940"/>
      <c r="AT25" s="940"/>
      <c r="AU25" s="805"/>
      <c r="AV25" s="952"/>
      <c r="AW25" s="940"/>
      <c r="AX25" s="940"/>
      <c r="AY25" s="940"/>
      <c r="AZ25" s="805"/>
      <c r="BA25" s="952"/>
      <c r="BB25" s="940"/>
      <c r="BC25" s="940"/>
      <c r="BD25" s="940"/>
      <c r="BE25" s="805"/>
      <c r="BF25" s="952"/>
      <c r="BG25" s="940"/>
      <c r="BH25" s="940"/>
      <c r="BI25" s="940"/>
      <c r="BJ25" s="805"/>
      <c r="BK25" s="952"/>
      <c r="BL25" s="940"/>
      <c r="BM25" s="940"/>
      <c r="BN25" s="940"/>
      <c r="BO25" s="805"/>
      <c r="BP25" s="952"/>
      <c r="BQ25" s="940"/>
      <c r="BR25" s="940"/>
      <c r="BS25" s="940"/>
      <c r="BT25" s="805"/>
      <c r="BU25" s="952"/>
      <c r="BV25" s="940"/>
      <c r="BW25" s="940"/>
      <c r="BX25" s="940"/>
      <c r="BY25" s="805"/>
      <c r="BZ25" s="952"/>
      <c r="CA25" s="940"/>
      <c r="CB25" s="940"/>
      <c r="CC25" s="940"/>
      <c r="CD25" s="805"/>
      <c r="CE25" s="952"/>
      <c r="CF25" s="940"/>
      <c r="CG25" s="940"/>
      <c r="CH25" s="940"/>
      <c r="CI25" s="805"/>
      <c r="CJ25" s="952"/>
      <c r="CK25" s="940"/>
      <c r="CL25" s="940"/>
      <c r="CM25" s="940"/>
      <c r="CN25" s="805"/>
      <c r="CO25" s="952"/>
      <c r="CP25" s="940"/>
      <c r="CQ25" s="940"/>
      <c r="CR25" s="940"/>
      <c r="CS25" s="805"/>
      <c r="CT25" s="952"/>
      <c r="CU25" s="940"/>
      <c r="CV25" s="940"/>
      <c r="CW25" s="940"/>
      <c r="CX25" s="805"/>
    </row>
    <row r="26" spans="1:102" ht="14.4" customHeight="1" x14ac:dyDescent="0.25">
      <c r="G26" s="52">
        <v>5</v>
      </c>
      <c r="H26" s="944" t="str">
        <f>'E-10'!$G$9</f>
        <v>Biaya Pemasaran/Promosi</v>
      </c>
      <c r="I26" s="940"/>
      <c r="J26" s="940"/>
      <c r="K26" s="940"/>
      <c r="L26" s="53" t="s">
        <v>1681</v>
      </c>
      <c r="M26" s="1158" t="s">
        <v>1468</v>
      </c>
      <c r="N26" s="940"/>
      <c r="O26" s="940"/>
      <c r="P26" s="940"/>
      <c r="Q26" s="940"/>
      <c r="R26" s="940"/>
      <c r="S26" s="940"/>
      <c r="T26" s="805"/>
      <c r="U26" s="964" t="s">
        <v>473</v>
      </c>
      <c r="V26" s="805"/>
      <c r="W26" s="1157">
        <f>'E-10'!$U$32</f>
        <v>0</v>
      </c>
      <c r="X26" s="940"/>
      <c r="Y26" s="940"/>
      <c r="Z26" s="940"/>
      <c r="AA26" s="805"/>
      <c r="AB26" s="953">
        <f ca="1">SUMIF('E-10-1-5'!$J$20:$O$34,TEXT(AB16,"MM")&amp;TEXT(AB16,"MM")&amp;"*",'E-10-1-5'!$AL$20:$AP$34)</f>
        <v>0</v>
      </c>
      <c r="AC26" s="940"/>
      <c r="AD26" s="940"/>
      <c r="AE26" s="940"/>
      <c r="AF26" s="805"/>
      <c r="AG26" s="953">
        <f ca="1">SUMIF('E-10-1-5'!$J$20:$O$34,TEXT(AG16,"MM")&amp;TEXT(AG16,"MM")&amp;"*",'E-10-1-5'!$AL$20:$AP$34)</f>
        <v>0</v>
      </c>
      <c r="AH26" s="940"/>
      <c r="AI26" s="940"/>
      <c r="AJ26" s="940"/>
      <c r="AK26" s="805"/>
      <c r="AL26" s="953">
        <f ca="1">SUMIF('E-10-1-5'!$J$20:$O$34,TEXT(AL16,"MM")&amp;TEXT(AL16,"MM")&amp;"*",'E-10-1-5'!$AL$20:$AP$34)</f>
        <v>0</v>
      </c>
      <c r="AM26" s="940"/>
      <c r="AN26" s="940"/>
      <c r="AO26" s="940"/>
      <c r="AP26" s="805"/>
      <c r="AQ26" s="953">
        <f ca="1">SUMIF('E-10-1-5'!$J$20:$O$34,TEXT(AQ16,"MM")&amp;TEXT(AQ16,"MM")&amp;"*",'E-10-1-5'!$AL$20:$AP$34)</f>
        <v>0</v>
      </c>
      <c r="AR26" s="940"/>
      <c r="AS26" s="940"/>
      <c r="AT26" s="940"/>
      <c r="AU26" s="805"/>
      <c r="AV26" s="953">
        <f ca="1">SUMIF('E-10-1-5'!$J$20:$O$34,TEXT(AV16,"MM")&amp;TEXT(AV16,"MM")&amp;"*",'E-10-1-5'!$AL$20:$AP$34)</f>
        <v>0</v>
      </c>
      <c r="AW26" s="940"/>
      <c r="AX26" s="940"/>
      <c r="AY26" s="940"/>
      <c r="AZ26" s="805"/>
      <c r="BA26" s="953">
        <f ca="1">SUMIF('E-10-1-5'!$J$20:$O$34,TEXT(BA16,"MM")&amp;TEXT(BA16,"MM")&amp;"*",'E-10-1-5'!$AL$20:$AP$34)</f>
        <v>0</v>
      </c>
      <c r="BB26" s="940"/>
      <c r="BC26" s="940"/>
      <c r="BD26" s="940"/>
      <c r="BE26" s="805"/>
      <c r="BF26" s="953">
        <f ca="1">SUMIF('E-10-1-5'!$J$20:$O$34,TEXT(BF16,"MM")&amp;TEXT(BF16,"MM")&amp;"*",'E-10-1-5'!$AL$20:$AP$34)</f>
        <v>0</v>
      </c>
      <c r="BG26" s="940"/>
      <c r="BH26" s="940"/>
      <c r="BI26" s="940"/>
      <c r="BJ26" s="805"/>
      <c r="BK26" s="953">
        <f ca="1">SUMIF('E-10-1-5'!$J$20:$O$34,TEXT(BK16,"MM")&amp;TEXT(BK16,"MM")&amp;"*",'E-10-1-5'!$AL$20:$AP$34)</f>
        <v>0</v>
      </c>
      <c r="BL26" s="940"/>
      <c r="BM26" s="940"/>
      <c r="BN26" s="940"/>
      <c r="BO26" s="805"/>
      <c r="BP26" s="953">
        <f ca="1">SUMIF('E-10-1-5'!$J$20:$O$34,TEXT(BP16,"MM")&amp;TEXT(BP16,"MM")&amp;"*",'E-10-1-5'!$AL$20:$AP$34)</f>
        <v>0</v>
      </c>
      <c r="BQ26" s="940"/>
      <c r="BR26" s="940"/>
      <c r="BS26" s="940"/>
      <c r="BT26" s="805"/>
      <c r="BU26" s="953">
        <f ca="1">SUMIF('E-10-1-5'!$J$20:$O$34,TEXT(BU16,"MM")&amp;TEXT(BU16,"MM")&amp;"*",'E-10-1-5'!$AL$20:$AP$34)</f>
        <v>0</v>
      </c>
      <c r="BV26" s="940"/>
      <c r="BW26" s="940"/>
      <c r="BX26" s="940"/>
      <c r="BY26" s="805"/>
      <c r="BZ26" s="953">
        <f ca="1">SUMIF('E-10-1-5'!$J$20:$O$34,TEXT(BZ16,"MM")&amp;TEXT(BZ16,"MM")&amp;"*",'E-10-1-5'!$AL$20:$AP$34)</f>
        <v>0</v>
      </c>
      <c r="CA26" s="940"/>
      <c r="CB26" s="940"/>
      <c r="CC26" s="940"/>
      <c r="CD26" s="805"/>
      <c r="CE26" s="953">
        <f ca="1">SUMIF('E-10-1-5'!$J$20:$O$34,TEXT(CE16,"MM")&amp;TEXT(CE16,"MM")&amp;"*",'E-10-1-5'!$AL$20:$AP$34)</f>
        <v>0</v>
      </c>
      <c r="CF26" s="940"/>
      <c r="CG26" s="940"/>
      <c r="CH26" s="940"/>
      <c r="CI26" s="805"/>
      <c r="CJ26" s="955">
        <f ca="1">SUMIF('E-10-1-5'!J20:O34,"0112"&amp;"*",'E-10-1-5'!AL20:AP34)+SUMIF('E-10-1-5'!J20:O34,"0201"&amp;"*",'E-10-1-5'!AL20:AP34)+SUMIF('E-10-1-5'!J20:O34,"0302"&amp;"*",'E-10-1-5'!AL20:AP34)+SUMIF('E-10-1-5'!J20:O34,"0403"&amp;"*",'E-10-1-5'!AL20:AP34)+SUMIF('E-10-1-5'!J20:O34,"0503"&amp;"*",'E-10-1-5'!AL20:AP34)+SUMIF('E-10-1-5'!J20:O34,"0605"&amp;"*",'E-10-1-5'!AL20:AP34)+SUMIF('E-10-1-5'!J20:O34,"0706"&amp;"*",'E-10-1-5'!AL20:AP34)+SUMIF('E-10-1-5'!J20:O34,"0807"&amp;"*",'E-10-1-5'!AL20:AP34)+SUMIF('E-10-1-5'!J20:O34,"0908"&amp;"*",'E-10-1-5'!AL20:AP34)+SUMIF('E-10-1-5'!J20:O34,"1009"&amp;"*",'E-10-1-5'!AL20:AP34)+SUMIF('E-10-1-5'!J20:O34,"1110"&amp;"*",'E-10-1-5'!AL20:AP34)+SUMIF('E-10-1-5'!J20:O34,"1201"&amp;"*",'E-10-1-5'!AL20:AP34)</f>
        <v>0</v>
      </c>
      <c r="CK26" s="940"/>
      <c r="CL26" s="940"/>
      <c r="CM26" s="940"/>
      <c r="CN26" s="805"/>
      <c r="CO26" s="955">
        <f ca="1">IF(CJ26&gt;0,CJ26,SUM(AB26:CI26))</f>
        <v>0</v>
      </c>
      <c r="CP26" s="940"/>
      <c r="CQ26" s="940"/>
      <c r="CR26" s="940"/>
      <c r="CS26" s="805"/>
      <c r="CT26" s="955">
        <f ca="1">CO26-W26</f>
        <v>0</v>
      </c>
      <c r="CU26" s="940"/>
      <c r="CV26" s="940"/>
      <c r="CW26" s="940"/>
      <c r="CX26" s="805"/>
    </row>
    <row r="27" spans="1:102" ht="14.25" customHeight="1" x14ac:dyDescent="0.25">
      <c r="G27" s="52"/>
      <c r="H27" s="804"/>
      <c r="I27" s="940"/>
      <c r="J27" s="940"/>
      <c r="K27" s="940"/>
      <c r="M27" s="940"/>
      <c r="N27" s="940"/>
      <c r="O27" s="940"/>
      <c r="P27" s="940"/>
      <c r="Q27" s="940"/>
      <c r="R27" s="940"/>
      <c r="S27" s="940"/>
      <c r="T27" s="805"/>
      <c r="U27" s="964"/>
      <c r="V27" s="805"/>
      <c r="W27" s="1157"/>
      <c r="X27" s="940"/>
      <c r="Y27" s="940"/>
      <c r="Z27" s="940"/>
      <c r="AA27" s="805"/>
      <c r="AB27" s="952"/>
      <c r="AC27" s="940"/>
      <c r="AD27" s="940"/>
      <c r="AE27" s="940"/>
      <c r="AF27" s="805"/>
      <c r="AG27" s="952"/>
      <c r="AH27" s="940"/>
      <c r="AI27" s="940"/>
      <c r="AJ27" s="940"/>
      <c r="AK27" s="805"/>
      <c r="AL27" s="952"/>
      <c r="AM27" s="940"/>
      <c r="AN27" s="940"/>
      <c r="AO27" s="940"/>
      <c r="AP27" s="805"/>
      <c r="AQ27" s="952"/>
      <c r="AR27" s="940"/>
      <c r="AS27" s="940"/>
      <c r="AT27" s="940"/>
      <c r="AU27" s="805"/>
      <c r="AV27" s="952"/>
      <c r="AW27" s="940"/>
      <c r="AX27" s="940"/>
      <c r="AY27" s="940"/>
      <c r="AZ27" s="805"/>
      <c r="BA27" s="952"/>
      <c r="BB27" s="940"/>
      <c r="BC27" s="940"/>
      <c r="BD27" s="940"/>
      <c r="BE27" s="805"/>
      <c r="BF27" s="952"/>
      <c r="BG27" s="940"/>
      <c r="BH27" s="940"/>
      <c r="BI27" s="940"/>
      <c r="BJ27" s="805"/>
      <c r="BK27" s="952"/>
      <c r="BL27" s="940"/>
      <c r="BM27" s="940"/>
      <c r="BN27" s="940"/>
      <c r="BO27" s="805"/>
      <c r="BP27" s="952"/>
      <c r="BQ27" s="940"/>
      <c r="BR27" s="940"/>
      <c r="BS27" s="940"/>
      <c r="BT27" s="805"/>
      <c r="BU27" s="952"/>
      <c r="BV27" s="940"/>
      <c r="BW27" s="940"/>
      <c r="BX27" s="940"/>
      <c r="BY27" s="805"/>
      <c r="BZ27" s="952"/>
      <c r="CA27" s="940"/>
      <c r="CB27" s="940"/>
      <c r="CC27" s="940"/>
      <c r="CD27" s="805"/>
      <c r="CE27" s="952"/>
      <c r="CF27" s="940"/>
      <c r="CG27" s="940"/>
      <c r="CH27" s="940"/>
      <c r="CI27" s="805"/>
      <c r="CJ27" s="952"/>
      <c r="CK27" s="940"/>
      <c r="CL27" s="940"/>
      <c r="CM27" s="940"/>
      <c r="CN27" s="805"/>
      <c r="CO27" s="952"/>
      <c r="CP27" s="940"/>
      <c r="CQ27" s="940"/>
      <c r="CR27" s="940"/>
      <c r="CS27" s="805"/>
      <c r="CT27" s="952"/>
      <c r="CU27" s="940"/>
      <c r="CV27" s="940"/>
      <c r="CW27" s="940"/>
      <c r="CX27" s="805"/>
    </row>
    <row r="28" spans="1:102" ht="14.4" customHeight="1" x14ac:dyDescent="0.25">
      <c r="B28" s="760"/>
      <c r="C28" s="761"/>
      <c r="D28" s="761"/>
      <c r="E28" s="761"/>
      <c r="G28" s="52">
        <v>6</v>
      </c>
      <c r="H28" s="944" t="str">
        <f>'E-10'!$G$9</f>
        <v>Biaya Pemasaran/Promosi</v>
      </c>
      <c r="I28" s="940"/>
      <c r="J28" s="940"/>
      <c r="K28" s="940"/>
      <c r="L28" s="53" t="s">
        <v>1681</v>
      </c>
      <c r="M28" s="1158" t="s">
        <v>1472</v>
      </c>
      <c r="N28" s="940"/>
      <c r="O28" s="940"/>
      <c r="P28" s="940"/>
      <c r="Q28" s="940"/>
      <c r="R28" s="940"/>
      <c r="S28" s="940"/>
      <c r="T28" s="805"/>
      <c r="U28" s="964" t="s">
        <v>475</v>
      </c>
      <c r="V28" s="805"/>
      <c r="W28" s="1157">
        <f>'E-10'!$U$32</f>
        <v>0</v>
      </c>
      <c r="X28" s="940"/>
      <c r="Y28" s="940"/>
      <c r="Z28" s="940"/>
      <c r="AA28" s="805"/>
      <c r="AB28" s="945"/>
      <c r="AC28" s="940"/>
      <c r="AD28" s="940"/>
      <c r="AE28" s="940"/>
      <c r="AF28" s="805"/>
      <c r="AG28" s="945"/>
      <c r="AH28" s="940"/>
      <c r="AI28" s="940"/>
      <c r="AJ28" s="940"/>
      <c r="AK28" s="805"/>
      <c r="AL28" s="945"/>
      <c r="AM28" s="940"/>
      <c r="AN28" s="940"/>
      <c r="AO28" s="940"/>
      <c r="AP28" s="805"/>
      <c r="AQ28" s="945"/>
      <c r="AR28" s="940"/>
      <c r="AS28" s="940"/>
      <c r="AT28" s="940"/>
      <c r="AU28" s="805"/>
      <c r="AV28" s="945"/>
      <c r="AW28" s="940"/>
      <c r="AX28" s="940"/>
      <c r="AY28" s="940"/>
      <c r="AZ28" s="805"/>
      <c r="BA28" s="945"/>
      <c r="BB28" s="940"/>
      <c r="BC28" s="940"/>
      <c r="BD28" s="940"/>
      <c r="BE28" s="805"/>
      <c r="BF28" s="945"/>
      <c r="BG28" s="940"/>
      <c r="BH28" s="940"/>
      <c r="BI28" s="940"/>
      <c r="BJ28" s="805"/>
      <c r="BK28" s="945"/>
      <c r="BL28" s="940"/>
      <c r="BM28" s="940"/>
      <c r="BN28" s="940"/>
      <c r="BO28" s="805"/>
      <c r="BP28" s="945"/>
      <c r="BQ28" s="940"/>
      <c r="BR28" s="940"/>
      <c r="BS28" s="940"/>
      <c r="BT28" s="805"/>
      <c r="BU28" s="945"/>
      <c r="BV28" s="940"/>
      <c r="BW28" s="940"/>
      <c r="BX28" s="940"/>
      <c r="BY28" s="805"/>
      <c r="BZ28" s="945"/>
      <c r="CA28" s="940"/>
      <c r="CB28" s="940"/>
      <c r="CC28" s="940"/>
      <c r="CD28" s="805"/>
      <c r="CE28" s="945"/>
      <c r="CF28" s="940"/>
      <c r="CG28" s="940"/>
      <c r="CH28" s="940"/>
      <c r="CI28" s="805"/>
      <c r="CJ28" s="955" t="e">
        <f>'E-10-1-6'!#REF!</f>
        <v>#REF!</v>
      </c>
      <c r="CK28" s="940"/>
      <c r="CL28" s="940"/>
      <c r="CM28" s="940"/>
      <c r="CN28" s="805"/>
      <c r="CO28" s="955" t="e">
        <f>IF(CJ28&gt;0,CJ28,SUM(AB28:CI28))</f>
        <v>#REF!</v>
      </c>
      <c r="CP28" s="940"/>
      <c r="CQ28" s="940"/>
      <c r="CR28" s="940"/>
      <c r="CS28" s="805"/>
      <c r="CT28" s="955" t="e">
        <f>CO28-W28</f>
        <v>#REF!</v>
      </c>
      <c r="CU28" s="940"/>
      <c r="CV28" s="940"/>
      <c r="CW28" s="940"/>
      <c r="CX28" s="805"/>
    </row>
    <row r="29" spans="1:102" ht="14.4" customHeight="1" x14ac:dyDescent="0.25">
      <c r="G29" s="52"/>
      <c r="H29" s="804"/>
      <c r="I29" s="940"/>
      <c r="J29" s="940"/>
      <c r="K29" s="940"/>
      <c r="M29" s="940"/>
      <c r="N29" s="940"/>
      <c r="O29" s="940"/>
      <c r="P29" s="940"/>
      <c r="Q29" s="940"/>
      <c r="R29" s="940"/>
      <c r="S29" s="940"/>
      <c r="T29" s="805"/>
      <c r="U29" s="964"/>
      <c r="V29" s="805"/>
      <c r="W29" s="950"/>
      <c r="X29" s="940"/>
      <c r="Y29" s="940"/>
      <c r="Z29" s="940"/>
      <c r="AA29" s="805"/>
      <c r="AB29" s="952"/>
      <c r="AC29" s="940"/>
      <c r="AD29" s="940"/>
      <c r="AE29" s="940"/>
      <c r="AF29" s="805"/>
      <c r="AG29" s="952"/>
      <c r="AH29" s="940"/>
      <c r="AI29" s="940"/>
      <c r="AJ29" s="940"/>
      <c r="AK29" s="805"/>
      <c r="AL29" s="952"/>
      <c r="AM29" s="940"/>
      <c r="AN29" s="940"/>
      <c r="AO29" s="940"/>
      <c r="AP29" s="805"/>
      <c r="AQ29" s="952"/>
      <c r="AR29" s="940"/>
      <c r="AS29" s="940"/>
      <c r="AT29" s="940"/>
      <c r="AU29" s="805"/>
      <c r="AV29" s="952"/>
      <c r="AW29" s="940"/>
      <c r="AX29" s="940"/>
      <c r="AY29" s="940"/>
      <c r="AZ29" s="805"/>
      <c r="BA29" s="952"/>
      <c r="BB29" s="940"/>
      <c r="BC29" s="940"/>
      <c r="BD29" s="940"/>
      <c r="BE29" s="805"/>
      <c r="BF29" s="952"/>
      <c r="BG29" s="940"/>
      <c r="BH29" s="940"/>
      <c r="BI29" s="940"/>
      <c r="BJ29" s="805"/>
      <c r="BK29" s="952"/>
      <c r="BL29" s="940"/>
      <c r="BM29" s="940"/>
      <c r="BN29" s="940"/>
      <c r="BO29" s="805"/>
      <c r="BP29" s="952"/>
      <c r="BQ29" s="940"/>
      <c r="BR29" s="940"/>
      <c r="BS29" s="940"/>
      <c r="BT29" s="805"/>
      <c r="BU29" s="952"/>
      <c r="BV29" s="940"/>
      <c r="BW29" s="940"/>
      <c r="BX29" s="940"/>
      <c r="BY29" s="805"/>
      <c r="BZ29" s="952"/>
      <c r="CA29" s="940"/>
      <c r="CB29" s="940"/>
      <c r="CC29" s="940"/>
      <c r="CD29" s="805"/>
      <c r="CE29" s="952"/>
      <c r="CF29" s="940"/>
      <c r="CG29" s="940"/>
      <c r="CH29" s="940"/>
      <c r="CI29" s="805"/>
      <c r="CJ29" s="952"/>
      <c r="CK29" s="940"/>
      <c r="CL29" s="940"/>
      <c r="CM29" s="940"/>
      <c r="CN29" s="805"/>
      <c r="CO29" s="952"/>
      <c r="CP29" s="940"/>
      <c r="CQ29" s="940"/>
      <c r="CR29" s="940"/>
      <c r="CS29" s="805"/>
      <c r="CT29" s="952"/>
      <c r="CU29" s="940"/>
      <c r="CV29" s="940"/>
      <c r="CW29" s="940"/>
      <c r="CX29" s="805"/>
    </row>
    <row r="30" spans="1:102" ht="14.25" customHeight="1" thickBot="1" x14ac:dyDescent="0.3">
      <c r="G30" s="290"/>
      <c r="H30" s="291"/>
      <c r="I30" s="291"/>
      <c r="J30" s="291"/>
      <c r="K30" s="291"/>
      <c r="L30" s="291"/>
      <c r="M30" s="291"/>
      <c r="N30" s="291"/>
      <c r="O30" s="291"/>
      <c r="P30" s="291"/>
      <c r="Q30" s="291"/>
      <c r="R30" s="291"/>
      <c r="S30" s="291"/>
      <c r="T30" s="291"/>
      <c r="U30" s="292"/>
      <c r="V30" s="293"/>
      <c r="W30" s="941"/>
      <c r="X30" s="942"/>
      <c r="Y30" s="942"/>
      <c r="Z30" s="942"/>
      <c r="AA30" s="943"/>
      <c r="AB30" s="941"/>
      <c r="AC30" s="942"/>
      <c r="AD30" s="942"/>
      <c r="AE30" s="942"/>
      <c r="AF30" s="943"/>
      <c r="AG30" s="941"/>
      <c r="AH30" s="942"/>
      <c r="AI30" s="942"/>
      <c r="AJ30" s="942"/>
      <c r="AK30" s="943"/>
      <c r="AL30" s="941"/>
      <c r="AM30" s="942"/>
      <c r="AN30" s="942"/>
      <c r="AO30" s="942"/>
      <c r="AP30" s="943"/>
      <c r="AQ30" s="941"/>
      <c r="AR30" s="942"/>
      <c r="AS30" s="942"/>
      <c r="AT30" s="942"/>
      <c r="AU30" s="943"/>
      <c r="AV30" s="941"/>
      <c r="AW30" s="942"/>
      <c r="AX30" s="942"/>
      <c r="AY30" s="942"/>
      <c r="AZ30" s="943"/>
      <c r="BA30" s="941"/>
      <c r="BB30" s="942"/>
      <c r="BC30" s="942"/>
      <c r="BD30" s="942"/>
      <c r="BE30" s="943"/>
      <c r="BF30" s="941"/>
      <c r="BG30" s="942"/>
      <c r="BH30" s="942"/>
      <c r="BI30" s="942"/>
      <c r="BJ30" s="943"/>
      <c r="BK30" s="941"/>
      <c r="BL30" s="942"/>
      <c r="BM30" s="942"/>
      <c r="BN30" s="942"/>
      <c r="BO30" s="943"/>
      <c r="BP30" s="941"/>
      <c r="BQ30" s="942"/>
      <c r="BR30" s="942"/>
      <c r="BS30" s="942"/>
      <c r="BT30" s="943"/>
      <c r="BU30" s="941"/>
      <c r="BV30" s="942"/>
      <c r="BW30" s="942"/>
      <c r="BX30" s="942"/>
      <c r="BY30" s="943"/>
      <c r="BZ30" s="941"/>
      <c r="CA30" s="942"/>
      <c r="CB30" s="942"/>
      <c r="CC30" s="942"/>
      <c r="CD30" s="943"/>
      <c r="CE30" s="941"/>
      <c r="CF30" s="942"/>
      <c r="CG30" s="942"/>
      <c r="CH30" s="942"/>
      <c r="CI30" s="943"/>
      <c r="CJ30" s="941"/>
      <c r="CK30" s="942"/>
      <c r="CL30" s="942"/>
      <c r="CM30" s="942"/>
      <c r="CN30" s="943"/>
      <c r="CO30" s="941"/>
      <c r="CP30" s="942"/>
      <c r="CQ30" s="942"/>
      <c r="CR30" s="942"/>
      <c r="CS30" s="943"/>
      <c r="CT30" s="941"/>
      <c r="CU30" s="942"/>
      <c r="CV30" s="942"/>
      <c r="CW30" s="942"/>
      <c r="CX30" s="943"/>
    </row>
    <row r="31" spans="1:102" ht="15" customHeight="1" thickTop="1" x14ac:dyDescent="0.25">
      <c r="AL31" s="110"/>
      <c r="AM31" s="110"/>
      <c r="AN31" s="110"/>
      <c r="AO31" s="110"/>
      <c r="AP31" s="110"/>
      <c r="AQ31" s="110"/>
      <c r="AR31" s="110"/>
      <c r="AS31" s="110"/>
      <c r="AT31" s="110"/>
      <c r="AU31" s="110"/>
      <c r="AV31" s="110"/>
      <c r="AW31" s="110"/>
      <c r="AX31" s="110"/>
      <c r="AY31" s="110"/>
      <c r="AZ31" s="110"/>
      <c r="BA31" s="110"/>
      <c r="BB31" s="110"/>
      <c r="BC31" s="110"/>
      <c r="BD31" s="110"/>
      <c r="BE31" s="110"/>
      <c r="BF31" s="110"/>
      <c r="BG31" s="110"/>
      <c r="BH31" s="110"/>
      <c r="BI31" s="110"/>
      <c r="BJ31" s="110"/>
      <c r="BK31" s="110"/>
      <c r="BL31" s="110"/>
      <c r="BM31" s="110"/>
      <c r="BN31" s="110"/>
      <c r="BO31" s="110"/>
      <c r="BP31" s="110"/>
      <c r="BQ31" s="110"/>
      <c r="BR31" s="110"/>
      <c r="BS31" s="110"/>
      <c r="BT31" s="110"/>
      <c r="BU31" s="110"/>
      <c r="BV31" s="110"/>
      <c r="BW31" s="110"/>
      <c r="BX31" s="110"/>
      <c r="BY31" s="110"/>
      <c r="BZ31" s="110"/>
      <c r="CA31" s="110"/>
      <c r="CB31" s="110"/>
      <c r="CC31" s="110"/>
      <c r="CD31" s="110"/>
      <c r="CE31" s="110"/>
      <c r="CF31" s="110"/>
      <c r="CG31" s="110"/>
      <c r="CH31" s="110"/>
      <c r="CI31" s="110"/>
      <c r="CJ31" s="110"/>
      <c r="CK31" s="110"/>
      <c r="CL31" s="110"/>
      <c r="CM31" s="110"/>
      <c r="CN31" s="110"/>
      <c r="CO31" s="110"/>
      <c r="CP31" s="110"/>
      <c r="CQ31" s="110"/>
      <c r="CR31" s="110"/>
      <c r="CS31" s="110"/>
      <c r="CT31" s="110"/>
      <c r="CU31" s="110"/>
      <c r="CV31" s="110"/>
      <c r="CW31" s="110"/>
      <c r="CX31" s="110"/>
    </row>
    <row r="32" spans="1:102" ht="15" customHeight="1" x14ac:dyDescent="0.25">
      <c r="G32" s="198" t="s">
        <v>1779</v>
      </c>
      <c r="H32" s="199"/>
      <c r="I32" s="199"/>
      <c r="J32" s="199"/>
      <c r="K32" s="199"/>
      <c r="L32" s="199"/>
      <c r="M32" s="199"/>
      <c r="N32" s="199"/>
      <c r="O32" s="199"/>
      <c r="P32" s="199"/>
      <c r="Q32" s="199"/>
      <c r="R32" s="199"/>
      <c r="S32" s="199"/>
      <c r="T32" s="199"/>
      <c r="U32" s="199"/>
      <c r="V32" s="199"/>
      <c r="W32" s="199"/>
      <c r="X32" s="199"/>
      <c r="Y32" s="199"/>
      <c r="Z32" s="199"/>
      <c r="AA32" s="199"/>
      <c r="AB32" s="199"/>
      <c r="AC32" s="199"/>
      <c r="AD32" s="199"/>
      <c r="AE32" s="199"/>
      <c r="AF32" s="199"/>
      <c r="AG32" s="199"/>
      <c r="AH32" s="199"/>
      <c r="AI32" s="199"/>
      <c r="AJ32" s="199"/>
      <c r="AK32" s="200"/>
      <c r="AL32" s="110"/>
      <c r="AM32" s="110"/>
      <c r="AN32" s="110"/>
      <c r="AO32" s="110"/>
      <c r="AP32" s="110"/>
      <c r="AQ32" s="110"/>
      <c r="AR32" s="110"/>
      <c r="AS32" s="110"/>
      <c r="AT32" s="110"/>
      <c r="AU32" s="110"/>
      <c r="AV32" s="110"/>
      <c r="AW32" s="110"/>
      <c r="AX32" s="110"/>
      <c r="AY32" s="110"/>
      <c r="AZ32" s="110"/>
      <c r="BA32" s="110"/>
      <c r="BB32" s="110"/>
      <c r="BC32" s="110"/>
      <c r="BD32" s="110"/>
      <c r="BE32" s="110"/>
      <c r="BF32" s="110"/>
      <c r="BG32" s="110"/>
      <c r="BH32" s="110"/>
      <c r="BI32" s="110"/>
      <c r="BJ32" s="110"/>
      <c r="BK32" s="110"/>
      <c r="BL32" s="110"/>
      <c r="BM32" s="110"/>
      <c r="BN32" s="110"/>
      <c r="BO32" s="110"/>
      <c r="BP32" s="110"/>
      <c r="BQ32" s="110"/>
      <c r="BR32" s="110"/>
      <c r="BS32" s="110"/>
      <c r="BT32" s="110"/>
      <c r="BU32" s="110"/>
      <c r="BV32" s="110"/>
      <c r="BW32" s="110"/>
      <c r="BX32" s="110"/>
      <c r="BY32" s="110"/>
      <c r="BZ32" s="110"/>
      <c r="CA32" s="110"/>
      <c r="CB32" s="110"/>
      <c r="CC32" s="110"/>
      <c r="CD32" s="110"/>
      <c r="CE32" s="110"/>
      <c r="CF32" s="110"/>
      <c r="CG32" s="110"/>
      <c r="CH32" s="110"/>
      <c r="CI32" s="110"/>
      <c r="CJ32" s="110"/>
      <c r="CK32" s="110"/>
      <c r="CL32" s="110"/>
      <c r="CM32" s="110"/>
      <c r="CN32" s="110"/>
      <c r="CO32" s="110"/>
      <c r="CP32" s="110"/>
      <c r="CQ32" s="110"/>
      <c r="CR32" s="110"/>
      <c r="CS32" s="110"/>
      <c r="CT32" s="110"/>
      <c r="CU32" s="110"/>
      <c r="CV32" s="110"/>
      <c r="CW32" s="110"/>
      <c r="CX32" s="110"/>
    </row>
    <row r="33" spans="7:102" ht="15" customHeight="1" x14ac:dyDescent="0.25">
      <c r="G33" s="201" t="s">
        <v>1445</v>
      </c>
      <c r="H33" s="970" t="s">
        <v>1780</v>
      </c>
      <c r="I33" s="764"/>
      <c r="J33" s="764"/>
      <c r="K33" s="764"/>
      <c r="L33" s="764"/>
      <c r="M33" s="764"/>
      <c r="N33" s="764"/>
      <c r="O33" s="764"/>
      <c r="P33" s="764"/>
      <c r="Q33" s="764"/>
      <c r="R33" s="764"/>
      <c r="S33" s="764"/>
      <c r="T33" s="764"/>
      <c r="U33" s="764"/>
      <c r="V33" s="764"/>
      <c r="W33" s="764"/>
      <c r="X33" s="764"/>
      <c r="Y33" s="764"/>
      <c r="Z33" s="764"/>
      <c r="AA33" s="764"/>
      <c r="AB33" s="764"/>
      <c r="AC33" s="764"/>
      <c r="AD33" s="764"/>
      <c r="AE33" s="764"/>
      <c r="AF33" s="764"/>
      <c r="AG33" s="764"/>
      <c r="AH33" s="764"/>
      <c r="AI33" s="764"/>
      <c r="AJ33" s="764"/>
      <c r="AK33" s="765"/>
      <c r="AL33" s="110"/>
      <c r="AM33" s="110"/>
      <c r="AN33" s="110"/>
      <c r="AO33" s="110"/>
      <c r="AP33" s="110"/>
      <c r="AQ33" s="110"/>
      <c r="AR33" s="110"/>
      <c r="AS33" s="110"/>
      <c r="AT33" s="110"/>
      <c r="AU33" s="110"/>
      <c r="AV33" s="110"/>
      <c r="AW33" s="110"/>
      <c r="AX33" s="110"/>
      <c r="AY33" s="110"/>
      <c r="AZ33" s="110"/>
      <c r="BA33" s="110"/>
      <c r="BB33" s="110"/>
      <c r="BC33" s="110"/>
      <c r="BD33" s="110"/>
      <c r="BE33" s="110"/>
      <c r="BF33" s="110"/>
      <c r="BG33" s="110"/>
      <c r="BH33" s="110"/>
      <c r="BI33" s="110"/>
      <c r="BJ33" s="110"/>
      <c r="BK33" s="110"/>
      <c r="BL33" s="110"/>
      <c r="BM33" s="110"/>
      <c r="BN33" s="110"/>
      <c r="BO33" s="110"/>
      <c r="BP33" s="110"/>
      <c r="BQ33" s="110"/>
      <c r="BR33" s="110"/>
      <c r="BS33" s="110"/>
      <c r="BT33" s="110"/>
      <c r="BU33" s="110"/>
      <c r="BV33" s="110"/>
      <c r="BW33" s="110"/>
      <c r="BX33" s="110"/>
      <c r="BY33" s="110"/>
      <c r="BZ33" s="110"/>
      <c r="CA33" s="110"/>
      <c r="CB33" s="110"/>
      <c r="CC33" s="110"/>
      <c r="CD33" s="110"/>
      <c r="CE33" s="110"/>
      <c r="CF33" s="110"/>
      <c r="CG33" s="110"/>
      <c r="CH33" s="110"/>
      <c r="CI33" s="110"/>
      <c r="CJ33" s="110"/>
      <c r="CK33" s="110"/>
      <c r="CL33" s="110"/>
      <c r="CM33" s="110"/>
      <c r="CN33" s="110"/>
      <c r="CO33" s="110"/>
      <c r="CP33" s="110"/>
      <c r="CQ33" s="110"/>
      <c r="CR33" s="110"/>
      <c r="CS33" s="110"/>
      <c r="CT33" s="110"/>
      <c r="CU33" s="110"/>
      <c r="CV33" s="110"/>
      <c r="CW33" s="110"/>
      <c r="CX33" s="110"/>
    </row>
    <row r="34" spans="7:102" ht="15" customHeight="1" x14ac:dyDescent="0.25">
      <c r="G34" s="520" t="s">
        <v>1781</v>
      </c>
      <c r="H34" s="971" t="str">
        <f>"Berdasarkan hasil pengujian-pengujian tersebut, pemeriksaan atas "&amp;H18&amp;"  disimpulkan sebagai berikut :"</f>
        <v>Berdasarkan hasil pengujian-pengujian tersebut, pemeriksaan atas Biaya Pemasaran/Promosi  disimpulkan sebagai berikut :</v>
      </c>
      <c r="I34" s="789"/>
      <c r="J34" s="789"/>
      <c r="K34" s="789"/>
      <c r="L34" s="789"/>
      <c r="M34" s="789"/>
      <c r="N34" s="789"/>
      <c r="O34" s="789"/>
      <c r="P34" s="789"/>
      <c r="Q34" s="789"/>
      <c r="R34" s="789"/>
      <c r="S34" s="789"/>
      <c r="T34" s="789"/>
      <c r="U34" s="789"/>
      <c r="V34" s="789"/>
      <c r="W34" s="789"/>
      <c r="X34" s="789"/>
      <c r="Y34" s="789"/>
      <c r="Z34" s="789"/>
      <c r="AA34" s="789"/>
      <c r="AB34" s="789"/>
      <c r="AC34" s="789"/>
      <c r="AD34" s="789"/>
      <c r="AE34" s="789"/>
      <c r="AF34" s="789"/>
      <c r="AG34" s="789"/>
      <c r="AH34" s="789"/>
      <c r="AI34" s="789"/>
      <c r="AJ34" s="789"/>
      <c r="AK34" s="790"/>
      <c r="AL34" s="110"/>
      <c r="AM34" s="110"/>
      <c r="AN34" s="110"/>
      <c r="AO34" s="110"/>
      <c r="AP34" s="110"/>
      <c r="AQ34" s="110"/>
      <c r="AR34" s="110"/>
      <c r="AS34" s="110"/>
      <c r="AT34" s="110"/>
      <c r="AU34" s="110"/>
      <c r="AV34" s="110"/>
      <c r="AW34" s="110"/>
      <c r="AX34" s="110"/>
      <c r="AY34" s="110"/>
      <c r="AZ34" s="110"/>
      <c r="BA34" s="110"/>
      <c r="BB34" s="110"/>
      <c r="BC34" s="110"/>
      <c r="BD34" s="110"/>
      <c r="BE34" s="110"/>
      <c r="BF34" s="110"/>
      <c r="BG34" s="110"/>
      <c r="BH34" s="110"/>
      <c r="BI34" s="110"/>
      <c r="BJ34" s="110"/>
      <c r="BK34" s="110"/>
      <c r="BL34" s="110"/>
      <c r="BM34" s="110"/>
      <c r="BN34" s="110"/>
      <c r="BO34" s="110"/>
      <c r="BP34" s="110"/>
      <c r="BQ34" s="110"/>
      <c r="BR34" s="110"/>
      <c r="BS34" s="110"/>
      <c r="BT34" s="110"/>
      <c r="BU34" s="110"/>
      <c r="BV34" s="110"/>
      <c r="BW34" s="110"/>
      <c r="BX34" s="110"/>
      <c r="BY34" s="110"/>
      <c r="BZ34" s="110"/>
      <c r="CA34" s="110"/>
      <c r="CB34" s="110"/>
      <c r="CC34" s="110"/>
      <c r="CD34" s="110"/>
      <c r="CE34" s="110"/>
      <c r="CF34" s="110"/>
      <c r="CG34" s="110"/>
      <c r="CH34" s="110"/>
      <c r="CI34" s="110"/>
      <c r="CJ34" s="110"/>
      <c r="CK34" s="110"/>
      <c r="CL34" s="110"/>
      <c r="CM34" s="110"/>
      <c r="CN34" s="110"/>
      <c r="CO34" s="110"/>
      <c r="CP34" s="110"/>
      <c r="CQ34" s="110"/>
      <c r="CR34" s="110"/>
      <c r="CS34" s="110"/>
      <c r="CT34" s="110"/>
      <c r="CU34" s="110"/>
      <c r="CV34" s="110"/>
      <c r="CW34" s="110"/>
      <c r="CX34" s="110"/>
    </row>
    <row r="35" spans="7:102" ht="15" customHeight="1" x14ac:dyDescent="0.25">
      <c r="G35" s="521"/>
      <c r="H35" s="804"/>
      <c r="I35" s="940"/>
      <c r="J35" s="940"/>
      <c r="K35" s="940"/>
      <c r="L35" s="940"/>
      <c r="M35" s="940"/>
      <c r="N35" s="940"/>
      <c r="O35" s="940"/>
      <c r="P35" s="940"/>
      <c r="Q35" s="940"/>
      <c r="R35" s="940"/>
      <c r="S35" s="940"/>
      <c r="T35" s="940"/>
      <c r="U35" s="940"/>
      <c r="V35" s="940"/>
      <c r="W35" s="940"/>
      <c r="X35" s="940"/>
      <c r="Y35" s="940"/>
      <c r="Z35" s="940"/>
      <c r="AA35" s="940"/>
      <c r="AB35" s="940"/>
      <c r="AC35" s="940"/>
      <c r="AD35" s="940"/>
      <c r="AE35" s="940"/>
      <c r="AF35" s="940"/>
      <c r="AG35" s="940"/>
      <c r="AH35" s="940"/>
      <c r="AI35" s="940"/>
      <c r="AJ35" s="940"/>
      <c r="AK35" s="805"/>
      <c r="AL35" s="110"/>
      <c r="AM35" s="110"/>
      <c r="AN35" s="110"/>
      <c r="AO35" s="110"/>
      <c r="AP35" s="110"/>
      <c r="AQ35" s="110"/>
      <c r="AR35" s="110"/>
      <c r="AS35" s="110"/>
      <c r="AT35" s="110"/>
      <c r="AU35" s="110"/>
      <c r="AV35" s="110"/>
      <c r="AW35" s="110"/>
      <c r="AX35" s="110"/>
      <c r="AY35" s="110"/>
      <c r="AZ35" s="110"/>
      <c r="BA35" s="110"/>
      <c r="BB35" s="110"/>
      <c r="BC35" s="110"/>
      <c r="BD35" s="110"/>
      <c r="BE35" s="110"/>
      <c r="BF35" s="110"/>
      <c r="BG35" s="110"/>
      <c r="BH35" s="110"/>
      <c r="BI35" s="110"/>
      <c r="BJ35" s="110"/>
      <c r="BK35" s="110"/>
      <c r="BL35" s="110"/>
      <c r="BM35" s="110"/>
      <c r="BN35" s="110"/>
      <c r="BO35" s="110"/>
      <c r="BP35" s="110"/>
      <c r="BQ35" s="110"/>
      <c r="BR35" s="110"/>
      <c r="BS35" s="110"/>
      <c r="BT35" s="110"/>
      <c r="BU35" s="110"/>
      <c r="BV35" s="110"/>
      <c r="BW35" s="110"/>
      <c r="BX35" s="110"/>
      <c r="BY35" s="110"/>
      <c r="BZ35" s="110"/>
      <c r="CA35" s="110"/>
      <c r="CB35" s="110"/>
      <c r="CC35" s="110"/>
      <c r="CD35" s="110"/>
      <c r="CE35" s="110"/>
      <c r="CF35" s="110"/>
      <c r="CG35" s="110"/>
      <c r="CH35" s="110"/>
      <c r="CI35" s="110"/>
      <c r="CJ35" s="110"/>
      <c r="CK35" s="110"/>
      <c r="CL35" s="110"/>
      <c r="CM35" s="110"/>
      <c r="CN35" s="110"/>
      <c r="CO35" s="110"/>
      <c r="CP35" s="110"/>
      <c r="CQ35" s="110"/>
      <c r="CR35" s="110"/>
      <c r="CS35" s="110"/>
      <c r="CT35" s="110"/>
      <c r="CU35" s="110"/>
      <c r="CV35" s="110"/>
      <c r="CW35" s="110"/>
      <c r="CX35" s="110"/>
    </row>
    <row r="36" spans="7:102" ht="15" customHeight="1" x14ac:dyDescent="0.25">
      <c r="G36" s="521"/>
      <c r="H36" s="202" t="str">
        <f>H18&amp;" menurut pemeriksa :"</f>
        <v>Biaya Pemasaran/Promosi menurut pemeriksa :</v>
      </c>
      <c r="I36" s="203"/>
      <c r="J36" s="203"/>
      <c r="K36" s="203"/>
      <c r="L36" s="203"/>
      <c r="M36" s="203"/>
      <c r="N36" s="203"/>
      <c r="O36" s="203"/>
      <c r="P36" s="203"/>
      <c r="Q36" s="203"/>
      <c r="R36" s="203"/>
      <c r="S36" s="203"/>
      <c r="T36" s="203"/>
      <c r="U36" s="203"/>
      <c r="V36" s="203"/>
      <c r="W36" s="203"/>
      <c r="X36" s="203"/>
      <c r="Y36" s="203"/>
      <c r="Z36" s="203"/>
      <c r="AA36" s="203"/>
      <c r="AB36" s="203"/>
      <c r="AK36" s="186"/>
      <c r="AL36" s="110"/>
      <c r="AM36" s="110"/>
      <c r="AN36" s="110"/>
      <c r="AO36" s="110"/>
      <c r="AP36" s="110"/>
      <c r="AQ36" s="110"/>
      <c r="AR36" s="110"/>
      <c r="AS36" s="110"/>
      <c r="AT36" s="110"/>
      <c r="AU36" s="110"/>
      <c r="AV36" s="110"/>
      <c r="AW36" s="110"/>
      <c r="AX36" s="110"/>
      <c r="AY36" s="110"/>
      <c r="AZ36" s="110"/>
      <c r="BA36" s="110"/>
      <c r="BB36" s="110"/>
      <c r="BC36" s="110"/>
      <c r="BD36" s="110"/>
      <c r="BE36" s="110"/>
      <c r="BF36" s="110"/>
      <c r="BG36" s="110"/>
      <c r="BH36" s="110"/>
      <c r="BI36" s="110"/>
      <c r="BJ36" s="110"/>
      <c r="BK36" s="110"/>
      <c r="BL36" s="110"/>
      <c r="BM36" s="110"/>
      <c r="BN36" s="110"/>
      <c r="BO36" s="110"/>
      <c r="BP36" s="110"/>
      <c r="BQ36" s="110"/>
      <c r="BR36" s="110"/>
      <c r="BS36" s="110"/>
      <c r="BT36" s="110"/>
      <c r="BU36" s="110"/>
      <c r="BV36" s="110"/>
      <c r="BW36" s="110"/>
      <c r="BX36" s="110"/>
      <c r="BY36" s="110"/>
      <c r="BZ36" s="110"/>
      <c r="CA36" s="110"/>
      <c r="CB36" s="110"/>
      <c r="CC36" s="110"/>
      <c r="CD36" s="110"/>
      <c r="CE36" s="110"/>
      <c r="CF36" s="110"/>
      <c r="CG36" s="110"/>
      <c r="CH36" s="110"/>
      <c r="CI36" s="110"/>
      <c r="CJ36" s="110"/>
      <c r="CK36" s="110"/>
      <c r="CL36" s="110"/>
      <c r="CM36" s="110"/>
      <c r="CN36" s="110"/>
      <c r="CO36" s="110"/>
      <c r="CP36" s="110"/>
      <c r="CQ36" s="110"/>
      <c r="CR36" s="110"/>
      <c r="CS36" s="110"/>
      <c r="CT36" s="110"/>
      <c r="CU36" s="110"/>
      <c r="CV36" s="110"/>
      <c r="CW36" s="110"/>
      <c r="CX36" s="110"/>
    </row>
    <row r="37" spans="7:102" ht="15" customHeight="1" x14ac:dyDescent="0.25">
      <c r="G37" s="521"/>
      <c r="H37" s="202" t="s">
        <v>1681</v>
      </c>
      <c r="I37" s="939" t="s">
        <v>1782</v>
      </c>
      <c r="J37" s="940"/>
      <c r="K37" s="940"/>
      <c r="L37" s="940"/>
      <c r="M37" s="940"/>
      <c r="N37" s="940"/>
      <c r="O37" s="940"/>
      <c r="P37" s="940"/>
      <c r="Q37" s="940"/>
      <c r="R37" s="940"/>
      <c r="S37" s="940"/>
      <c r="T37" s="940"/>
      <c r="U37" s="940"/>
      <c r="V37" s="940"/>
      <c r="W37" s="203" t="s">
        <v>1684</v>
      </c>
      <c r="X37" s="974">
        <f>IF(I38="Tidak Dilakukan Pengujian",X39,
IF(I38=M18,CO18,
IF(I38=M20,CO20,
IF(I38=M22,CO22,
IF(I38=M24,CO24,
IF(I38=M26,CO26,
IF(I38=M28,CO28,"Pilih teknik yang lain")))))))</f>
        <v>0</v>
      </c>
      <c r="Y37" s="940"/>
      <c r="Z37" s="940"/>
      <c r="AA37" s="940"/>
      <c r="AB37" s="940"/>
      <c r="AK37" s="186"/>
      <c r="AL37" s="110"/>
      <c r="AM37" s="110"/>
      <c r="AN37" s="110"/>
      <c r="AO37" s="110"/>
      <c r="AP37" s="110"/>
      <c r="AQ37" s="110"/>
      <c r="AR37" s="110"/>
      <c r="AS37" s="110"/>
      <c r="AT37" s="110"/>
      <c r="AU37" s="110"/>
      <c r="AV37" s="110"/>
      <c r="AW37" s="110"/>
      <c r="AX37" s="110"/>
      <c r="AY37" s="110"/>
      <c r="AZ37" s="110"/>
      <c r="BA37" s="110"/>
      <c r="BB37" s="110"/>
      <c r="BC37" s="110"/>
      <c r="BD37" s="110"/>
      <c r="BE37" s="110"/>
      <c r="BF37" s="110"/>
      <c r="BG37" s="110"/>
      <c r="BH37" s="110"/>
      <c r="BI37" s="110"/>
      <c r="BJ37" s="110"/>
      <c r="BK37" s="110"/>
      <c r="BL37" s="110"/>
      <c r="BM37" s="110"/>
      <c r="BN37" s="110"/>
      <c r="BO37" s="110"/>
      <c r="BP37" s="110"/>
      <c r="BQ37" s="110"/>
      <c r="BR37" s="110"/>
      <c r="BS37" s="110"/>
      <c r="BT37" s="110"/>
      <c r="BU37" s="110"/>
      <c r="BV37" s="110"/>
      <c r="BW37" s="110"/>
      <c r="BX37" s="110"/>
      <c r="BY37" s="110"/>
      <c r="BZ37" s="110"/>
      <c r="CA37" s="110"/>
      <c r="CB37" s="110"/>
      <c r="CC37" s="110"/>
      <c r="CD37" s="110"/>
      <c r="CE37" s="110"/>
      <c r="CF37" s="110"/>
      <c r="CG37" s="110"/>
      <c r="CH37" s="110"/>
      <c r="CI37" s="110"/>
      <c r="CJ37" s="110"/>
      <c r="CK37" s="110"/>
      <c r="CL37" s="110"/>
      <c r="CM37" s="110"/>
      <c r="CN37" s="110"/>
      <c r="CO37" s="110"/>
      <c r="CP37" s="110"/>
      <c r="CQ37" s="110"/>
      <c r="CR37" s="110"/>
      <c r="CS37" s="110"/>
      <c r="CT37" s="110"/>
      <c r="CU37" s="110"/>
      <c r="CV37" s="110"/>
      <c r="CW37" s="110"/>
      <c r="CX37" s="110"/>
    </row>
    <row r="38" spans="7:102" ht="15" customHeight="1" x14ac:dyDescent="0.25">
      <c r="G38" s="521"/>
      <c r="H38" s="202"/>
      <c r="I38" s="939" t="s">
        <v>2032</v>
      </c>
      <c r="J38" s="940"/>
      <c r="K38" s="940"/>
      <c r="L38" s="940"/>
      <c r="M38" s="940"/>
      <c r="N38" s="940"/>
      <c r="O38" s="940"/>
      <c r="P38" s="940"/>
      <c r="Q38" s="940"/>
      <c r="R38" s="940"/>
      <c r="S38" s="940"/>
      <c r="T38" s="940"/>
      <c r="U38" s="940"/>
      <c r="V38" s="940"/>
      <c r="W38" s="203"/>
      <c r="X38" s="522"/>
      <c r="Y38" s="522"/>
      <c r="Z38" s="522"/>
      <c r="AA38" s="522"/>
      <c r="AB38" s="522"/>
      <c r="AC38" s="204"/>
      <c r="AD38" s="204"/>
      <c r="AE38" s="204"/>
      <c r="AF38" s="204"/>
      <c r="AG38" s="204"/>
      <c r="AH38" s="204"/>
      <c r="AI38" s="204"/>
      <c r="AJ38" s="204"/>
      <c r="AK38" s="444"/>
      <c r="AL38" s="110"/>
      <c r="AM38" s="110"/>
      <c r="AN38" s="110"/>
      <c r="AO38" s="110"/>
      <c r="AP38" s="110"/>
      <c r="AQ38" s="110"/>
      <c r="AR38" s="110"/>
      <c r="AS38" s="110"/>
      <c r="AT38" s="110"/>
      <c r="AU38" s="110"/>
      <c r="AV38" s="110"/>
      <c r="AW38" s="110"/>
      <c r="AX38" s="110"/>
      <c r="AY38" s="110"/>
      <c r="AZ38" s="110"/>
      <c r="BA38" s="110"/>
      <c r="BB38" s="110"/>
      <c r="BC38" s="110"/>
      <c r="BD38" s="110"/>
      <c r="BE38" s="110"/>
      <c r="BF38" s="110"/>
      <c r="BG38" s="110"/>
      <c r="BH38" s="110"/>
      <c r="BI38" s="110"/>
      <c r="BJ38" s="110"/>
      <c r="BK38" s="110"/>
      <c r="BL38" s="110"/>
      <c r="BM38" s="110"/>
      <c r="BN38" s="110"/>
      <c r="BO38" s="110"/>
      <c r="BP38" s="110"/>
      <c r="BQ38" s="110"/>
      <c r="BR38" s="110"/>
      <c r="BS38" s="110"/>
      <c r="BT38" s="110"/>
      <c r="BU38" s="110"/>
      <c r="BV38" s="110"/>
      <c r="BW38" s="110"/>
      <c r="BX38" s="110"/>
      <c r="BY38" s="110"/>
      <c r="BZ38" s="110"/>
      <c r="CA38" s="110"/>
      <c r="CB38" s="110"/>
      <c r="CC38" s="110"/>
      <c r="CD38" s="110"/>
      <c r="CE38" s="110"/>
      <c r="CF38" s="110"/>
      <c r="CG38" s="110"/>
      <c r="CH38" s="110"/>
      <c r="CI38" s="110"/>
      <c r="CJ38" s="110"/>
      <c r="CK38" s="110"/>
      <c r="CL38" s="110"/>
      <c r="CM38" s="110"/>
      <c r="CN38" s="110"/>
      <c r="CO38" s="110"/>
      <c r="CP38" s="110"/>
      <c r="CQ38" s="110"/>
      <c r="CR38" s="110"/>
      <c r="CS38" s="110"/>
      <c r="CT38" s="110"/>
      <c r="CU38" s="110"/>
      <c r="CV38" s="110"/>
      <c r="CW38" s="110"/>
      <c r="CX38" s="110"/>
    </row>
    <row r="39" spans="7:102" ht="15" customHeight="1" x14ac:dyDescent="0.25">
      <c r="G39" s="521"/>
      <c r="H39" s="202" t="s">
        <v>1681</v>
      </c>
      <c r="I39" s="939" t="s">
        <v>1783</v>
      </c>
      <c r="J39" s="940"/>
      <c r="K39" s="940"/>
      <c r="L39" s="940"/>
      <c r="M39" s="940"/>
      <c r="N39" s="940"/>
      <c r="O39" s="940"/>
      <c r="P39" s="940"/>
      <c r="Q39" s="940"/>
      <c r="R39" s="940"/>
      <c r="S39" s="940"/>
      <c r="T39" s="940"/>
      <c r="U39" s="940"/>
      <c r="V39" s="940"/>
      <c r="W39" s="203" t="s">
        <v>1684</v>
      </c>
      <c r="X39" s="968">
        <f>'E-10'!U32</f>
        <v>0</v>
      </c>
      <c r="Y39" s="794"/>
      <c r="Z39" s="794"/>
      <c r="AA39" s="794"/>
      <c r="AB39" s="794"/>
      <c r="AC39" s="204"/>
      <c r="AD39" s="204"/>
      <c r="AE39" s="204"/>
      <c r="AF39" s="204"/>
      <c r="AG39" s="204"/>
      <c r="AH39" s="204"/>
      <c r="AI39" s="204"/>
      <c r="AJ39" s="204"/>
      <c r="AK39" s="444"/>
      <c r="AL39" s="110"/>
      <c r="AM39" s="110"/>
      <c r="AN39" s="110"/>
      <c r="AO39" s="110"/>
      <c r="AP39" s="110"/>
      <c r="AQ39" s="110"/>
      <c r="AR39" s="110"/>
      <c r="AS39" s="110"/>
      <c r="AT39" s="110"/>
      <c r="AU39" s="110"/>
      <c r="AV39" s="110"/>
      <c r="AW39" s="110"/>
      <c r="AX39" s="110"/>
      <c r="AY39" s="110"/>
      <c r="AZ39" s="110"/>
      <c r="BA39" s="110"/>
      <c r="BB39" s="110"/>
      <c r="BC39" s="110"/>
      <c r="BD39" s="110"/>
      <c r="BE39" s="110"/>
      <c r="BF39" s="110"/>
      <c r="BG39" s="110"/>
      <c r="BH39" s="110"/>
      <c r="BI39" s="110"/>
      <c r="BJ39" s="110"/>
      <c r="BK39" s="110"/>
      <c r="BL39" s="110"/>
      <c r="BM39" s="110"/>
      <c r="BN39" s="110"/>
      <c r="BO39" s="110"/>
      <c r="BP39" s="110"/>
      <c r="BQ39" s="110"/>
      <c r="BR39" s="110"/>
      <c r="BS39" s="110"/>
      <c r="BT39" s="110"/>
      <c r="BU39" s="110"/>
      <c r="BV39" s="110"/>
      <c r="BW39" s="110"/>
      <c r="BX39" s="110"/>
      <c r="BY39" s="110"/>
      <c r="BZ39" s="110"/>
      <c r="CA39" s="110"/>
      <c r="CB39" s="110"/>
      <c r="CC39" s="110"/>
      <c r="CD39" s="110"/>
      <c r="CE39" s="110"/>
      <c r="CF39" s="110"/>
      <c r="CG39" s="110"/>
      <c r="CH39" s="110"/>
      <c r="CI39" s="110"/>
      <c r="CJ39" s="110"/>
      <c r="CK39" s="110"/>
      <c r="CL39" s="110"/>
      <c r="CM39" s="110"/>
      <c r="CN39" s="110"/>
      <c r="CO39" s="110"/>
      <c r="CP39" s="110"/>
      <c r="CQ39" s="110"/>
      <c r="CR39" s="110"/>
      <c r="CS39" s="110"/>
      <c r="CT39" s="110"/>
      <c r="CU39" s="110"/>
      <c r="CV39" s="110"/>
      <c r="CW39" s="110"/>
      <c r="CX39" s="110"/>
    </row>
    <row r="40" spans="7:102" ht="15" customHeight="1" x14ac:dyDescent="0.25">
      <c r="G40" s="521"/>
      <c r="H40" s="202" t="s">
        <v>1772</v>
      </c>
      <c r="I40" s="203"/>
      <c r="J40" s="203"/>
      <c r="K40" s="203"/>
      <c r="L40" s="203"/>
      <c r="M40" s="203"/>
      <c r="N40" s="203"/>
      <c r="O40" s="203"/>
      <c r="P40" s="203"/>
      <c r="Q40" s="203"/>
      <c r="R40" s="203"/>
      <c r="S40" s="203"/>
      <c r="T40" s="203"/>
      <c r="U40" s="203"/>
      <c r="V40" s="203"/>
      <c r="W40" s="203" t="s">
        <v>1684</v>
      </c>
      <c r="X40" s="966">
        <f>X37-X39</f>
        <v>0</v>
      </c>
      <c r="Y40" s="789"/>
      <c r="Z40" s="789"/>
      <c r="AA40" s="789"/>
      <c r="AB40" s="789"/>
      <c r="AC40" s="204"/>
      <c r="AD40" s="204"/>
      <c r="AE40" s="204"/>
      <c r="AF40" s="204"/>
      <c r="AG40" s="204"/>
      <c r="AH40" s="204"/>
      <c r="AI40" s="204"/>
      <c r="AJ40" s="204"/>
      <c r="AK40" s="444"/>
      <c r="AL40" s="110"/>
      <c r="AM40" s="110"/>
      <c r="AN40" s="110"/>
      <c r="AO40" s="110"/>
      <c r="AP40" s="110"/>
      <c r="AQ40" s="110"/>
      <c r="AR40" s="110"/>
      <c r="AS40" s="110"/>
      <c r="AT40" s="110"/>
      <c r="AU40" s="110"/>
      <c r="AV40" s="110"/>
      <c r="AW40" s="110"/>
      <c r="AX40" s="110"/>
      <c r="AY40" s="110"/>
      <c r="AZ40" s="110"/>
      <c r="BA40" s="110"/>
      <c r="BB40" s="110"/>
      <c r="BC40" s="110"/>
      <c r="BD40" s="110"/>
      <c r="BE40" s="110"/>
      <c r="BF40" s="110"/>
      <c r="BG40" s="110"/>
      <c r="BH40" s="110"/>
      <c r="BI40" s="110"/>
      <c r="BJ40" s="110"/>
      <c r="BK40" s="110"/>
      <c r="BL40" s="110"/>
      <c r="BM40" s="110"/>
      <c r="BN40" s="110"/>
      <c r="BO40" s="110"/>
      <c r="BP40" s="110"/>
      <c r="BQ40" s="110"/>
      <c r="BR40" s="110"/>
      <c r="BS40" s="110"/>
      <c r="BT40" s="110"/>
      <c r="BU40" s="110"/>
      <c r="BV40" s="110"/>
      <c r="BW40" s="110"/>
      <c r="BX40" s="110"/>
      <c r="BY40" s="110"/>
      <c r="BZ40" s="110"/>
      <c r="CA40" s="110"/>
      <c r="CB40" s="110"/>
      <c r="CC40" s="110"/>
      <c r="CD40" s="110"/>
      <c r="CE40" s="110"/>
      <c r="CF40" s="110"/>
      <c r="CG40" s="110"/>
      <c r="CH40" s="110"/>
      <c r="CI40" s="110"/>
      <c r="CJ40" s="110"/>
      <c r="CK40" s="110"/>
      <c r="CL40" s="110"/>
      <c r="CM40" s="110"/>
      <c r="CN40" s="110"/>
      <c r="CO40" s="110"/>
      <c r="CP40" s="110"/>
      <c r="CQ40" s="110"/>
      <c r="CR40" s="110"/>
      <c r="CS40" s="110"/>
      <c r="CT40" s="110"/>
      <c r="CU40" s="110"/>
      <c r="CV40" s="110"/>
      <c r="CW40" s="110"/>
      <c r="CX40" s="110"/>
    </row>
    <row r="41" spans="7:102" ht="15" customHeight="1" x14ac:dyDescent="0.25">
      <c r="G41" s="521"/>
      <c r="H41" s="202"/>
      <c r="I41" s="203"/>
      <c r="J41" s="203"/>
      <c r="K41" s="203"/>
      <c r="L41" s="203"/>
      <c r="M41" s="203"/>
      <c r="N41" s="203"/>
      <c r="O41" s="203"/>
      <c r="P41" s="203"/>
      <c r="Q41" s="203"/>
      <c r="R41" s="203"/>
      <c r="S41" s="203"/>
      <c r="T41" s="203"/>
      <c r="U41" s="203"/>
      <c r="V41" s="203"/>
      <c r="W41" s="203"/>
      <c r="X41" s="522"/>
      <c r="Y41" s="522"/>
      <c r="Z41" s="522"/>
      <c r="AA41" s="522"/>
      <c r="AB41" s="522"/>
      <c r="AC41" s="204"/>
      <c r="AD41" s="204"/>
      <c r="AE41" s="204"/>
      <c r="AF41" s="204"/>
      <c r="AG41" s="204"/>
      <c r="AH41" s="204"/>
      <c r="AI41" s="204"/>
      <c r="AJ41" s="204"/>
      <c r="AK41" s="444"/>
      <c r="AL41" s="110"/>
      <c r="AM41" s="110"/>
      <c r="AN41" s="110"/>
      <c r="AO41" s="110"/>
      <c r="AP41" s="110"/>
      <c r="AQ41" s="110"/>
      <c r="AR41" s="110"/>
      <c r="AS41" s="110"/>
      <c r="AT41" s="110"/>
      <c r="AU41" s="110"/>
      <c r="AV41" s="110"/>
      <c r="AW41" s="110"/>
      <c r="AX41" s="110"/>
      <c r="AY41" s="110"/>
      <c r="AZ41" s="110"/>
      <c r="BA41" s="110"/>
      <c r="BB41" s="110"/>
      <c r="BC41" s="110"/>
      <c r="BD41" s="110"/>
      <c r="BE41" s="110"/>
      <c r="BF41" s="110"/>
      <c r="BG41" s="110"/>
      <c r="BH41" s="110"/>
      <c r="BI41" s="110"/>
      <c r="BJ41" s="110"/>
      <c r="BK41" s="110"/>
      <c r="BL41" s="110"/>
      <c r="BM41" s="110"/>
      <c r="BN41" s="110"/>
      <c r="BO41" s="110"/>
      <c r="BP41" s="110"/>
      <c r="BQ41" s="110"/>
      <c r="BR41" s="110"/>
      <c r="BS41" s="110"/>
      <c r="BT41" s="110"/>
      <c r="BU41" s="110"/>
      <c r="BV41" s="110"/>
      <c r="BW41" s="110"/>
      <c r="BX41" s="110"/>
      <c r="BY41" s="110"/>
      <c r="BZ41" s="110"/>
      <c r="CA41" s="110"/>
      <c r="CB41" s="110"/>
      <c r="CC41" s="110"/>
      <c r="CD41" s="110"/>
      <c r="CE41" s="110"/>
      <c r="CF41" s="110"/>
      <c r="CG41" s="110"/>
      <c r="CH41" s="110"/>
      <c r="CI41" s="110"/>
      <c r="CJ41" s="110"/>
      <c r="CK41" s="110"/>
      <c r="CL41" s="110"/>
      <c r="CM41" s="110"/>
      <c r="CN41" s="110"/>
      <c r="CO41" s="110"/>
      <c r="CP41" s="110"/>
      <c r="CQ41" s="110"/>
      <c r="CR41" s="110"/>
      <c r="CS41" s="110"/>
      <c r="CT41" s="110"/>
      <c r="CU41" s="110"/>
      <c r="CV41" s="110"/>
      <c r="CW41" s="110"/>
      <c r="CX41" s="110"/>
    </row>
    <row r="42" spans="7:102" ht="15" customHeight="1" x14ac:dyDescent="0.25">
      <c r="G42" s="521" t="s">
        <v>1784</v>
      </c>
      <c r="H42" s="202" t="s">
        <v>1785</v>
      </c>
      <c r="I42" s="203"/>
      <c r="J42" s="203"/>
      <c r="K42" s="203"/>
      <c r="L42" s="203"/>
      <c r="M42" s="203"/>
      <c r="N42" s="203"/>
      <c r="O42" s="203"/>
      <c r="P42" s="203"/>
      <c r="Q42" s="203"/>
      <c r="R42" s="203"/>
      <c r="S42" s="203"/>
      <c r="T42" s="203"/>
      <c r="U42" s="203"/>
      <c r="V42" s="203"/>
      <c r="W42" s="203"/>
      <c r="X42" s="203"/>
      <c r="Y42" s="203"/>
      <c r="Z42" s="203"/>
      <c r="AA42" s="203"/>
      <c r="AB42" s="203"/>
      <c r="AC42" s="204"/>
      <c r="AD42" s="204"/>
      <c r="AE42" s="204"/>
      <c r="AF42" s="204"/>
      <c r="AG42" s="204"/>
      <c r="AH42" s="204"/>
      <c r="AI42" s="204"/>
      <c r="AJ42" s="204"/>
      <c r="AK42" s="444"/>
      <c r="AL42" s="110"/>
      <c r="AM42" s="110"/>
      <c r="AN42" s="110"/>
      <c r="AO42" s="110"/>
      <c r="AP42" s="110"/>
      <c r="AQ42" s="110"/>
      <c r="AR42" s="110"/>
      <c r="AS42" s="110"/>
      <c r="AT42" s="110"/>
      <c r="AU42" s="110"/>
      <c r="AV42" s="110"/>
      <c r="AW42" s="110"/>
      <c r="AX42" s="110"/>
      <c r="AY42" s="110"/>
      <c r="AZ42" s="110"/>
      <c r="BA42" s="110"/>
      <c r="BB42" s="110"/>
      <c r="BC42" s="110"/>
      <c r="BD42" s="110"/>
      <c r="BE42" s="110"/>
      <c r="BF42" s="110"/>
      <c r="BG42" s="110"/>
      <c r="BH42" s="110"/>
      <c r="BI42" s="110"/>
      <c r="BJ42" s="110"/>
      <c r="BK42" s="110"/>
      <c r="BL42" s="110"/>
      <c r="BM42" s="110"/>
      <c r="BN42" s="110"/>
      <c r="BO42" s="110"/>
      <c r="BP42" s="110"/>
      <c r="BQ42" s="110"/>
      <c r="BR42" s="110"/>
      <c r="BS42" s="110"/>
      <c r="BT42" s="110"/>
      <c r="BU42" s="110"/>
      <c r="BV42" s="110"/>
      <c r="BW42" s="110"/>
      <c r="BX42" s="110"/>
      <c r="BY42" s="110"/>
      <c r="BZ42" s="110"/>
      <c r="CA42" s="110"/>
      <c r="CB42" s="110"/>
      <c r="CC42" s="110"/>
      <c r="CD42" s="110"/>
      <c r="CE42" s="110"/>
      <c r="CF42" s="110"/>
      <c r="CG42" s="110"/>
      <c r="CH42" s="110"/>
      <c r="CI42" s="110"/>
      <c r="CJ42" s="110"/>
      <c r="CK42" s="110"/>
      <c r="CL42" s="110"/>
      <c r="CM42" s="110"/>
      <c r="CN42" s="110"/>
      <c r="CO42" s="110"/>
      <c r="CP42" s="110"/>
      <c r="CQ42" s="110"/>
      <c r="CR42" s="110"/>
      <c r="CS42" s="110"/>
      <c r="CT42" s="110"/>
      <c r="CU42" s="110"/>
      <c r="CV42" s="110"/>
      <c r="CW42" s="110"/>
      <c r="CX42" s="110"/>
    </row>
    <row r="43" spans="7:102" ht="15" customHeight="1" x14ac:dyDescent="0.25">
      <c r="G43" s="521"/>
      <c r="H43" s="972" t="s">
        <v>1786</v>
      </c>
      <c r="I43" s="940"/>
      <c r="J43" s="940"/>
      <c r="K43" s="940"/>
      <c r="L43" s="940"/>
      <c r="M43" s="940"/>
      <c r="N43" s="940"/>
      <c r="O43" s="940"/>
      <c r="P43" s="940"/>
      <c r="Q43" s="940"/>
      <c r="R43" s="940"/>
      <c r="S43" s="940"/>
      <c r="T43" s="940"/>
      <c r="U43" s="940"/>
      <c r="V43" s="940"/>
      <c r="W43" s="940"/>
      <c r="X43" s="940"/>
      <c r="Y43" s="940"/>
      <c r="Z43" s="940"/>
      <c r="AA43" s="940"/>
      <c r="AB43" s="940"/>
      <c r="AC43" s="940"/>
      <c r="AD43" s="940"/>
      <c r="AE43" s="940"/>
      <c r="AF43" s="940"/>
      <c r="AG43" s="940"/>
      <c r="AH43" s="940"/>
      <c r="AI43" s="940"/>
      <c r="AJ43" s="940"/>
      <c r="AK43" s="805"/>
      <c r="AL43" s="110"/>
      <c r="AM43" s="110"/>
      <c r="AN43" s="110"/>
      <c r="AO43" s="110"/>
      <c r="AP43" s="110"/>
      <c r="AQ43" s="110"/>
      <c r="AR43" s="110"/>
      <c r="AS43" s="110"/>
      <c r="AT43" s="110"/>
      <c r="AU43" s="110"/>
      <c r="AV43" s="110"/>
      <c r="AW43" s="110"/>
      <c r="AX43" s="110"/>
      <c r="AY43" s="110"/>
      <c r="AZ43" s="110"/>
      <c r="BA43" s="110"/>
      <c r="BB43" s="110"/>
      <c r="BC43" s="110"/>
      <c r="BD43" s="110"/>
      <c r="BE43" s="110"/>
      <c r="BF43" s="110"/>
      <c r="BG43" s="110"/>
      <c r="BH43" s="110"/>
      <c r="BI43" s="110"/>
      <c r="BJ43" s="110"/>
      <c r="BK43" s="110"/>
      <c r="BL43" s="110"/>
      <c r="BM43" s="110"/>
      <c r="BN43" s="110"/>
      <c r="BO43" s="110"/>
      <c r="BP43" s="110"/>
      <c r="BQ43" s="110"/>
      <c r="BR43" s="110"/>
      <c r="BS43" s="110"/>
      <c r="BT43" s="110"/>
      <c r="BU43" s="110"/>
      <c r="BV43" s="110"/>
      <c r="BW43" s="110"/>
      <c r="BX43" s="110"/>
      <c r="BY43" s="110"/>
      <c r="BZ43" s="110"/>
      <c r="CA43" s="110"/>
      <c r="CB43" s="110"/>
      <c r="CC43" s="110"/>
      <c r="CD43" s="110"/>
      <c r="CE43" s="110"/>
      <c r="CF43" s="110"/>
      <c r="CG43" s="110"/>
      <c r="CH43" s="110"/>
      <c r="CI43" s="110"/>
      <c r="CJ43" s="110"/>
      <c r="CK43" s="110"/>
      <c r="CL43" s="110"/>
      <c r="CM43" s="110"/>
      <c r="CN43" s="110"/>
      <c r="CO43" s="110"/>
      <c r="CP43" s="110"/>
      <c r="CQ43" s="110"/>
      <c r="CR43" s="110"/>
      <c r="CS43" s="110"/>
      <c r="CT43" s="110"/>
      <c r="CU43" s="110"/>
      <c r="CV43" s="110"/>
      <c r="CW43" s="110"/>
      <c r="CX43" s="110"/>
    </row>
    <row r="44" spans="7:102" ht="15" customHeight="1" x14ac:dyDescent="0.25">
      <c r="G44" s="521"/>
      <c r="H44" s="804"/>
      <c r="I44" s="940"/>
      <c r="J44" s="940"/>
      <c r="K44" s="940"/>
      <c r="L44" s="940"/>
      <c r="M44" s="940"/>
      <c r="N44" s="940"/>
      <c r="O44" s="940"/>
      <c r="P44" s="940"/>
      <c r="Q44" s="940"/>
      <c r="R44" s="940"/>
      <c r="S44" s="940"/>
      <c r="T44" s="940"/>
      <c r="U44" s="940"/>
      <c r="V44" s="940"/>
      <c r="W44" s="940"/>
      <c r="X44" s="940"/>
      <c r="Y44" s="940"/>
      <c r="Z44" s="940"/>
      <c r="AA44" s="940"/>
      <c r="AB44" s="940"/>
      <c r="AC44" s="940"/>
      <c r="AD44" s="940"/>
      <c r="AE44" s="940"/>
      <c r="AF44" s="940"/>
      <c r="AG44" s="940"/>
      <c r="AH44" s="940"/>
      <c r="AI44" s="940"/>
      <c r="AJ44" s="940"/>
      <c r="AK44" s="805"/>
      <c r="AL44" s="110"/>
      <c r="AM44" s="110"/>
      <c r="AN44" s="110"/>
      <c r="AO44" s="110"/>
      <c r="AP44" s="110"/>
      <c r="AQ44" s="110"/>
      <c r="AR44" s="110"/>
      <c r="AS44" s="110"/>
      <c r="AT44" s="110"/>
      <c r="AU44" s="110"/>
      <c r="AV44" s="110"/>
      <c r="AW44" s="110"/>
      <c r="AX44" s="110"/>
      <c r="AY44" s="110"/>
      <c r="AZ44" s="110"/>
      <c r="BA44" s="110"/>
      <c r="BB44" s="110"/>
      <c r="BC44" s="110"/>
      <c r="BD44" s="110"/>
      <c r="BE44" s="110"/>
      <c r="BF44" s="110"/>
      <c r="BG44" s="110"/>
      <c r="BH44" s="110"/>
      <c r="BI44" s="110"/>
      <c r="BJ44" s="110"/>
      <c r="BK44" s="110"/>
      <c r="BL44" s="110"/>
      <c r="BM44" s="110"/>
      <c r="BN44" s="110"/>
      <c r="BO44" s="110"/>
      <c r="BP44" s="110"/>
      <c r="BQ44" s="110"/>
      <c r="BR44" s="110"/>
      <c r="BS44" s="110"/>
      <c r="BT44" s="110"/>
      <c r="BU44" s="110"/>
      <c r="BV44" s="110"/>
      <c r="BW44" s="110"/>
      <c r="BX44" s="110"/>
      <c r="BY44" s="110"/>
      <c r="BZ44" s="110"/>
      <c r="CA44" s="110"/>
      <c r="CB44" s="110"/>
      <c r="CC44" s="110"/>
      <c r="CD44" s="110"/>
      <c r="CE44" s="110"/>
      <c r="CF44" s="110"/>
      <c r="CG44" s="110"/>
      <c r="CH44" s="110"/>
      <c r="CI44" s="110"/>
      <c r="CJ44" s="110"/>
      <c r="CK44" s="110"/>
      <c r="CL44" s="110"/>
      <c r="CM44" s="110"/>
      <c r="CN44" s="110"/>
      <c r="CO44" s="110"/>
      <c r="CP44" s="110"/>
      <c r="CQ44" s="110"/>
      <c r="CR44" s="110"/>
      <c r="CS44" s="110"/>
      <c r="CT44" s="110"/>
      <c r="CU44" s="110"/>
      <c r="CV44" s="110"/>
      <c r="CW44" s="110"/>
      <c r="CX44" s="110"/>
    </row>
    <row r="45" spans="7:102" ht="15" customHeight="1" x14ac:dyDescent="0.25">
      <c r="G45" s="521"/>
      <c r="H45" s="804"/>
      <c r="I45" s="940"/>
      <c r="J45" s="940"/>
      <c r="K45" s="940"/>
      <c r="L45" s="940"/>
      <c r="M45" s="940"/>
      <c r="N45" s="940"/>
      <c r="O45" s="940"/>
      <c r="P45" s="940"/>
      <c r="Q45" s="940"/>
      <c r="R45" s="940"/>
      <c r="S45" s="940"/>
      <c r="T45" s="940"/>
      <c r="U45" s="940"/>
      <c r="V45" s="940"/>
      <c r="W45" s="940"/>
      <c r="X45" s="940"/>
      <c r="Y45" s="940"/>
      <c r="Z45" s="940"/>
      <c r="AA45" s="940"/>
      <c r="AB45" s="940"/>
      <c r="AC45" s="940"/>
      <c r="AD45" s="940"/>
      <c r="AE45" s="940"/>
      <c r="AF45" s="940"/>
      <c r="AG45" s="940"/>
      <c r="AH45" s="940"/>
      <c r="AI45" s="940"/>
      <c r="AJ45" s="940"/>
      <c r="AK45" s="805"/>
      <c r="AL45" s="110"/>
      <c r="AM45" s="110"/>
      <c r="AN45" s="110"/>
      <c r="AO45" s="110"/>
      <c r="AP45" s="110"/>
      <c r="AQ45" s="110"/>
      <c r="AR45" s="110"/>
      <c r="AS45" s="110"/>
      <c r="AT45" s="110"/>
      <c r="AU45" s="110"/>
      <c r="AV45" s="110"/>
      <c r="AW45" s="110"/>
      <c r="AX45" s="110"/>
      <c r="AY45" s="110"/>
      <c r="AZ45" s="110"/>
      <c r="BA45" s="110"/>
      <c r="BB45" s="110"/>
      <c r="BC45" s="110"/>
      <c r="BD45" s="110"/>
      <c r="BE45" s="110"/>
      <c r="BF45" s="110"/>
      <c r="BG45" s="110"/>
      <c r="BH45" s="110"/>
      <c r="BI45" s="110"/>
      <c r="BJ45" s="110"/>
      <c r="BK45" s="110"/>
      <c r="BL45" s="110"/>
      <c r="BM45" s="110"/>
      <c r="BN45" s="110"/>
      <c r="BO45" s="110"/>
      <c r="BP45" s="110"/>
      <c r="BQ45" s="110"/>
      <c r="BR45" s="110"/>
      <c r="BS45" s="110"/>
      <c r="BT45" s="110"/>
      <c r="BU45" s="110"/>
      <c r="BV45" s="110"/>
      <c r="BW45" s="110"/>
      <c r="BX45" s="110"/>
      <c r="BY45" s="110"/>
      <c r="BZ45" s="110"/>
      <c r="CA45" s="110"/>
      <c r="CB45" s="110"/>
      <c r="CC45" s="110"/>
      <c r="CD45" s="110"/>
      <c r="CE45" s="110"/>
      <c r="CF45" s="110"/>
      <c r="CG45" s="110"/>
      <c r="CH45" s="110"/>
      <c r="CI45" s="110"/>
      <c r="CJ45" s="110"/>
      <c r="CK45" s="110"/>
      <c r="CL45" s="110"/>
      <c r="CM45" s="110"/>
      <c r="CN45" s="110"/>
      <c r="CO45" s="110"/>
      <c r="CP45" s="110"/>
      <c r="CQ45" s="110"/>
      <c r="CR45" s="110"/>
      <c r="CS45" s="110"/>
      <c r="CT45" s="110"/>
      <c r="CU45" s="110"/>
      <c r="CV45" s="110"/>
      <c r="CW45" s="110"/>
      <c r="CX45" s="110"/>
    </row>
    <row r="46" spans="7:102" ht="15" customHeight="1" x14ac:dyDescent="0.25">
      <c r="G46" s="521"/>
      <c r="H46" s="804"/>
      <c r="I46" s="940"/>
      <c r="J46" s="940"/>
      <c r="K46" s="940"/>
      <c r="L46" s="940"/>
      <c r="M46" s="940"/>
      <c r="N46" s="940"/>
      <c r="O46" s="940"/>
      <c r="P46" s="940"/>
      <c r="Q46" s="940"/>
      <c r="R46" s="940"/>
      <c r="S46" s="940"/>
      <c r="T46" s="940"/>
      <c r="U46" s="940"/>
      <c r="V46" s="940"/>
      <c r="W46" s="940"/>
      <c r="X46" s="940"/>
      <c r="Y46" s="940"/>
      <c r="Z46" s="940"/>
      <c r="AA46" s="940"/>
      <c r="AB46" s="940"/>
      <c r="AC46" s="940"/>
      <c r="AD46" s="940"/>
      <c r="AE46" s="940"/>
      <c r="AF46" s="940"/>
      <c r="AG46" s="940"/>
      <c r="AH46" s="940"/>
      <c r="AI46" s="940"/>
      <c r="AJ46" s="940"/>
      <c r="AK46" s="805"/>
      <c r="AL46" s="110"/>
      <c r="AM46" s="110"/>
      <c r="AN46" s="110"/>
      <c r="AO46" s="110"/>
      <c r="AP46" s="110"/>
      <c r="AQ46" s="110"/>
      <c r="AR46" s="110"/>
      <c r="AS46" s="110"/>
      <c r="AT46" s="110"/>
      <c r="AU46" s="110"/>
      <c r="AV46" s="110"/>
      <c r="AW46" s="110"/>
      <c r="AX46" s="110"/>
      <c r="AY46" s="110"/>
      <c r="AZ46" s="110"/>
      <c r="BA46" s="110"/>
      <c r="BB46" s="110"/>
      <c r="BC46" s="110"/>
      <c r="BD46" s="110"/>
      <c r="BE46" s="110"/>
      <c r="BF46" s="110"/>
      <c r="BG46" s="110"/>
      <c r="BH46" s="110"/>
      <c r="BI46" s="110"/>
      <c r="BJ46" s="110"/>
      <c r="BK46" s="110"/>
      <c r="BL46" s="110"/>
      <c r="BM46" s="110"/>
      <c r="BN46" s="110"/>
      <c r="BO46" s="110"/>
      <c r="BP46" s="110"/>
      <c r="BQ46" s="110"/>
      <c r="BR46" s="110"/>
      <c r="BS46" s="110"/>
      <c r="BT46" s="110"/>
      <c r="BU46" s="110"/>
      <c r="BV46" s="110"/>
      <c r="BW46" s="110"/>
      <c r="BX46" s="110"/>
      <c r="BY46" s="110"/>
      <c r="BZ46" s="110"/>
      <c r="CA46" s="110"/>
      <c r="CB46" s="110"/>
      <c r="CC46" s="110"/>
      <c r="CD46" s="110"/>
      <c r="CE46" s="110"/>
      <c r="CF46" s="110"/>
      <c r="CG46" s="110"/>
      <c r="CH46" s="110"/>
      <c r="CI46" s="110"/>
      <c r="CJ46" s="110"/>
      <c r="CK46" s="110"/>
      <c r="CL46" s="110"/>
      <c r="CM46" s="110"/>
      <c r="CN46" s="110"/>
      <c r="CO46" s="110"/>
      <c r="CP46" s="110"/>
      <c r="CQ46" s="110"/>
      <c r="CR46" s="110"/>
      <c r="CS46" s="110"/>
      <c r="CT46" s="110"/>
      <c r="CU46" s="110"/>
      <c r="CV46" s="110"/>
      <c r="CW46" s="110"/>
      <c r="CX46" s="110"/>
    </row>
    <row r="47" spans="7:102" ht="15" customHeight="1" x14ac:dyDescent="0.25">
      <c r="G47" s="521"/>
      <c r="H47" s="202" t="s">
        <v>1787</v>
      </c>
      <c r="I47" s="203"/>
      <c r="J47" s="203"/>
      <c r="K47" s="203"/>
      <c r="L47" s="203"/>
      <c r="M47" s="203"/>
      <c r="N47" s="203"/>
      <c r="O47" s="203"/>
      <c r="P47" s="203"/>
      <c r="Q47" s="203"/>
      <c r="R47" s="203"/>
      <c r="S47" s="203"/>
      <c r="T47" s="203"/>
      <c r="U47" s="203"/>
      <c r="V47" s="203"/>
      <c r="W47" s="203"/>
      <c r="X47" s="522"/>
      <c r="Y47" s="522"/>
      <c r="Z47" s="522"/>
      <c r="AA47" s="522"/>
      <c r="AB47" s="522"/>
      <c r="AC47" s="435"/>
      <c r="AD47" s="435"/>
      <c r="AE47" s="435"/>
      <c r="AF47" s="435"/>
      <c r="AG47" s="435"/>
      <c r="AH47" s="435"/>
      <c r="AI47" s="435"/>
      <c r="AJ47" s="435"/>
      <c r="AK47" s="437"/>
      <c r="AL47" s="110"/>
      <c r="AM47" s="110"/>
      <c r="AN47" s="110"/>
      <c r="AO47" s="110"/>
      <c r="AP47" s="110"/>
      <c r="AQ47" s="110"/>
      <c r="AR47" s="110"/>
      <c r="AS47" s="110"/>
      <c r="AT47" s="110"/>
      <c r="AU47" s="110"/>
      <c r="AV47" s="110"/>
      <c r="AW47" s="110"/>
      <c r="AX47" s="110"/>
      <c r="AY47" s="110"/>
      <c r="AZ47" s="110"/>
      <c r="BA47" s="110"/>
      <c r="BB47" s="110"/>
      <c r="BC47" s="110"/>
      <c r="BD47" s="110"/>
      <c r="BE47" s="110"/>
      <c r="BF47" s="110"/>
      <c r="BG47" s="110"/>
      <c r="BH47" s="110"/>
      <c r="BI47" s="110"/>
      <c r="BJ47" s="110"/>
      <c r="BK47" s="110"/>
      <c r="BL47" s="110"/>
      <c r="BM47" s="110"/>
      <c r="BN47" s="110"/>
      <c r="BO47" s="110"/>
      <c r="BP47" s="110"/>
      <c r="BQ47" s="110"/>
      <c r="BR47" s="110"/>
      <c r="BS47" s="110"/>
      <c r="BT47" s="110"/>
      <c r="BU47" s="110"/>
      <c r="BV47" s="110"/>
      <c r="BW47" s="110"/>
      <c r="BX47" s="110"/>
      <c r="BY47" s="110"/>
      <c r="BZ47" s="110"/>
      <c r="CA47" s="110"/>
      <c r="CB47" s="110"/>
      <c r="CC47" s="110"/>
      <c r="CD47" s="110"/>
      <c r="CE47" s="110"/>
      <c r="CF47" s="110"/>
      <c r="CG47" s="110"/>
      <c r="CH47" s="110"/>
      <c r="CI47" s="110"/>
      <c r="CJ47" s="110"/>
      <c r="CK47" s="110"/>
      <c r="CL47" s="110"/>
      <c r="CM47" s="110"/>
      <c r="CN47" s="110"/>
      <c r="CO47" s="110"/>
      <c r="CP47" s="110"/>
      <c r="CQ47" s="110"/>
      <c r="CR47" s="110"/>
      <c r="CS47" s="110"/>
      <c r="CT47" s="110"/>
      <c r="CU47" s="110"/>
      <c r="CV47" s="110"/>
      <c r="CW47" s="110"/>
      <c r="CX47" s="110"/>
    </row>
    <row r="48" spans="7:102" ht="15" customHeight="1" x14ac:dyDescent="0.25">
      <c r="G48" s="521"/>
      <c r="H48" s="202" t="s">
        <v>1681</v>
      </c>
      <c r="I48" s="973" t="s">
        <v>2031</v>
      </c>
      <c r="J48" s="940"/>
      <c r="K48" s="940"/>
      <c r="L48" s="940"/>
      <c r="M48" s="940"/>
      <c r="N48" s="940"/>
      <c r="O48" s="940"/>
      <c r="P48" s="940"/>
      <c r="Q48" s="940"/>
      <c r="R48" s="940"/>
      <c r="S48" s="940"/>
      <c r="T48" s="940"/>
      <c r="U48" s="940"/>
      <c r="V48" s="940"/>
      <c r="W48" s="940"/>
      <c r="X48" s="940"/>
      <c r="Y48" s="940"/>
      <c r="Z48" s="940"/>
      <c r="AA48" s="940"/>
      <c r="AB48" s="940"/>
      <c r="AC48" s="435"/>
      <c r="AD48" s="435"/>
      <c r="AE48" s="435"/>
      <c r="AF48" s="435"/>
      <c r="AG48" s="435"/>
      <c r="AH48" s="435"/>
      <c r="AI48" s="435"/>
      <c r="AJ48" s="435"/>
      <c r="AK48" s="437"/>
      <c r="AL48" s="110"/>
      <c r="AM48" s="110"/>
      <c r="AN48" s="110"/>
      <c r="AO48" s="110"/>
      <c r="AP48" s="110"/>
      <c r="AQ48" s="110"/>
      <c r="AR48" s="110"/>
      <c r="AS48" s="110"/>
      <c r="AT48" s="110"/>
      <c r="AU48" s="110"/>
      <c r="AV48" s="110"/>
      <c r="AW48" s="110"/>
      <c r="AX48" s="110"/>
      <c r="AY48" s="110"/>
      <c r="AZ48" s="110"/>
      <c r="BA48" s="110"/>
      <c r="BB48" s="110"/>
      <c r="BC48" s="110"/>
      <c r="BD48" s="110"/>
      <c r="BE48" s="110"/>
      <c r="BF48" s="110"/>
      <c r="BG48" s="110"/>
      <c r="BH48" s="110"/>
      <c r="BI48" s="110"/>
      <c r="BJ48" s="110"/>
      <c r="BK48" s="110"/>
      <c r="BL48" s="110"/>
      <c r="BM48" s="110"/>
      <c r="BN48" s="110"/>
      <c r="BO48" s="110"/>
      <c r="BP48" s="110"/>
      <c r="BQ48" s="110"/>
      <c r="BR48" s="110"/>
      <c r="BS48" s="110"/>
      <c r="BT48" s="110"/>
      <c r="BU48" s="110"/>
      <c r="BV48" s="110"/>
      <c r="BW48" s="110"/>
      <c r="BX48" s="110"/>
      <c r="BY48" s="110"/>
      <c r="BZ48" s="110"/>
      <c r="CA48" s="110"/>
      <c r="CB48" s="110"/>
      <c r="CC48" s="110"/>
      <c r="CD48" s="110"/>
      <c r="CE48" s="110"/>
      <c r="CF48" s="110"/>
      <c r="CG48" s="110"/>
      <c r="CH48" s="110"/>
      <c r="CI48" s="110"/>
      <c r="CJ48" s="110"/>
      <c r="CK48" s="110"/>
      <c r="CL48" s="110"/>
      <c r="CM48" s="110"/>
      <c r="CN48" s="110"/>
      <c r="CO48" s="110"/>
      <c r="CP48" s="110"/>
      <c r="CQ48" s="110"/>
      <c r="CR48" s="110"/>
      <c r="CS48" s="110"/>
      <c r="CT48" s="110"/>
      <c r="CU48" s="110"/>
      <c r="CV48" s="110"/>
      <c r="CW48" s="110"/>
      <c r="CX48" s="110"/>
    </row>
    <row r="49" spans="7:102" ht="15" customHeight="1" x14ac:dyDescent="0.25">
      <c r="G49" s="521"/>
      <c r="H49" s="205"/>
      <c r="I49" s="435"/>
      <c r="W49" s="203"/>
      <c r="X49" s="203"/>
      <c r="Y49" s="203"/>
      <c r="Z49" s="203"/>
      <c r="AA49" s="203"/>
      <c r="AB49" s="203"/>
      <c r="AC49" s="204"/>
      <c r="AD49" s="204"/>
      <c r="AE49" s="204"/>
      <c r="AF49" s="204"/>
      <c r="AG49" s="204"/>
      <c r="AH49" s="204"/>
      <c r="AI49" s="204"/>
      <c r="AJ49" s="204"/>
      <c r="AK49" s="444"/>
      <c r="AL49" s="110"/>
      <c r="AM49" s="110"/>
      <c r="AN49" s="110"/>
      <c r="AO49" s="110"/>
      <c r="AP49" s="110"/>
      <c r="AQ49" s="110"/>
      <c r="AR49" s="110"/>
      <c r="AS49" s="110"/>
      <c r="AT49" s="110"/>
      <c r="AU49" s="110"/>
      <c r="AV49" s="110"/>
      <c r="AW49" s="110"/>
      <c r="AX49" s="110"/>
      <c r="AY49" s="110"/>
      <c r="AZ49" s="110"/>
      <c r="BA49" s="110"/>
      <c r="BB49" s="110"/>
      <c r="BC49" s="110"/>
      <c r="BD49" s="110"/>
      <c r="BE49" s="110"/>
      <c r="BF49" s="110"/>
      <c r="BG49" s="110"/>
      <c r="BH49" s="110"/>
      <c r="BI49" s="110"/>
      <c r="BJ49" s="110"/>
      <c r="BK49" s="110"/>
      <c r="BL49" s="110"/>
      <c r="BM49" s="110"/>
      <c r="BN49" s="110"/>
      <c r="BO49" s="110"/>
      <c r="BP49" s="110"/>
      <c r="BQ49" s="110"/>
      <c r="BR49" s="110"/>
      <c r="BS49" s="110"/>
      <c r="BT49" s="110"/>
      <c r="BU49" s="110"/>
      <c r="BV49" s="110"/>
      <c r="BW49" s="110"/>
      <c r="BX49" s="110"/>
      <c r="BY49" s="110"/>
      <c r="BZ49" s="110"/>
      <c r="CA49" s="110"/>
      <c r="CB49" s="110"/>
      <c r="CC49" s="110"/>
      <c r="CD49" s="110"/>
      <c r="CE49" s="110"/>
      <c r="CF49" s="110"/>
      <c r="CG49" s="110"/>
      <c r="CH49" s="110"/>
      <c r="CI49" s="110"/>
      <c r="CJ49" s="110"/>
      <c r="CK49" s="110"/>
      <c r="CL49" s="110"/>
      <c r="CM49" s="110"/>
      <c r="CN49" s="110"/>
      <c r="CO49" s="110"/>
      <c r="CP49" s="110"/>
      <c r="CQ49" s="110"/>
      <c r="CR49" s="110"/>
      <c r="CS49" s="110"/>
      <c r="CT49" s="110"/>
      <c r="CU49" s="110"/>
      <c r="CV49" s="110"/>
      <c r="CW49" s="110"/>
      <c r="CX49" s="110"/>
    </row>
    <row r="50" spans="7:102" ht="15" customHeight="1" x14ac:dyDescent="0.25">
      <c r="G50" s="521" t="s">
        <v>1788</v>
      </c>
      <c r="H50" s="205" t="s">
        <v>1789</v>
      </c>
      <c r="I50" s="435"/>
      <c r="W50" s="203"/>
      <c r="X50" s="203"/>
      <c r="Y50" s="203"/>
      <c r="Z50" s="203"/>
      <c r="AA50" s="203"/>
      <c r="AB50" s="203"/>
      <c r="AC50" s="204"/>
      <c r="AD50" s="204"/>
      <c r="AE50" s="204"/>
      <c r="AF50" s="204"/>
      <c r="AG50" s="204"/>
      <c r="AH50" s="204"/>
      <c r="AI50" s="204"/>
      <c r="AJ50" s="204"/>
      <c r="AK50" s="444"/>
      <c r="AL50" s="110"/>
      <c r="AM50" s="110"/>
      <c r="AN50" s="110"/>
      <c r="AO50" s="110"/>
      <c r="AP50" s="110"/>
      <c r="AQ50" s="110"/>
      <c r="AR50" s="110"/>
      <c r="AS50" s="110"/>
      <c r="AT50" s="110"/>
      <c r="AU50" s="110"/>
      <c r="AV50" s="110"/>
      <c r="AW50" s="110"/>
      <c r="AX50" s="110"/>
      <c r="AY50" s="110"/>
      <c r="AZ50" s="110"/>
      <c r="BA50" s="110"/>
      <c r="BB50" s="110"/>
      <c r="BC50" s="110"/>
      <c r="BD50" s="110"/>
      <c r="BE50" s="110"/>
      <c r="BF50" s="110"/>
      <c r="BG50" s="110"/>
      <c r="BH50" s="110"/>
      <c r="BI50" s="110"/>
      <c r="BJ50" s="110"/>
      <c r="BK50" s="110"/>
      <c r="BL50" s="110"/>
      <c r="BM50" s="110"/>
      <c r="BN50" s="110"/>
      <c r="BO50" s="110"/>
      <c r="BP50" s="110"/>
      <c r="BQ50" s="110"/>
      <c r="BR50" s="110"/>
      <c r="BS50" s="110"/>
      <c r="BT50" s="110"/>
      <c r="BU50" s="110"/>
      <c r="BV50" s="110"/>
      <c r="BW50" s="110"/>
      <c r="BX50" s="110"/>
      <c r="BY50" s="110"/>
      <c r="BZ50" s="110"/>
      <c r="CA50" s="110"/>
      <c r="CB50" s="110"/>
      <c r="CC50" s="110"/>
      <c r="CD50" s="110"/>
      <c r="CE50" s="110"/>
      <c r="CF50" s="110"/>
      <c r="CG50" s="110"/>
      <c r="CH50" s="110"/>
      <c r="CI50" s="110"/>
      <c r="CJ50" s="110"/>
      <c r="CK50" s="110"/>
      <c r="CL50" s="110"/>
      <c r="CM50" s="110"/>
      <c r="CN50" s="110"/>
      <c r="CO50" s="110"/>
      <c r="CP50" s="110"/>
      <c r="CQ50" s="110"/>
      <c r="CR50" s="110"/>
      <c r="CS50" s="110"/>
      <c r="CT50" s="110"/>
      <c r="CU50" s="110"/>
      <c r="CV50" s="110"/>
      <c r="CW50" s="110"/>
      <c r="CX50" s="110"/>
    </row>
    <row r="51" spans="7:102" ht="15" customHeight="1" x14ac:dyDescent="0.25">
      <c r="G51" s="521"/>
      <c r="H51" s="205">
        <v>1</v>
      </c>
      <c r="I51" s="435"/>
      <c r="W51" s="203"/>
      <c r="X51" s="203"/>
      <c r="Y51" s="203"/>
      <c r="Z51" s="203"/>
      <c r="AA51" s="203"/>
      <c r="AB51" s="203"/>
      <c r="AC51" s="204"/>
      <c r="AD51" s="204"/>
      <c r="AE51" s="204"/>
      <c r="AF51" s="204"/>
      <c r="AG51" s="204"/>
      <c r="AH51" s="204"/>
      <c r="AI51" s="204"/>
      <c r="AJ51" s="204"/>
      <c r="AK51" s="444"/>
      <c r="AL51" s="110"/>
      <c r="AM51" s="110"/>
      <c r="AN51" s="110"/>
      <c r="AO51" s="110"/>
      <c r="AP51" s="110"/>
      <c r="AQ51" s="110"/>
      <c r="AR51" s="110"/>
      <c r="AS51" s="110"/>
      <c r="AT51" s="110"/>
      <c r="AU51" s="110"/>
      <c r="AV51" s="110"/>
      <c r="AW51" s="110"/>
      <c r="AX51" s="110"/>
      <c r="AY51" s="110"/>
      <c r="AZ51" s="110"/>
      <c r="BA51" s="110"/>
      <c r="BB51" s="110"/>
      <c r="BC51" s="110"/>
      <c r="BD51" s="110"/>
      <c r="BE51" s="110"/>
      <c r="BF51" s="110"/>
      <c r="BG51" s="110"/>
      <c r="BH51" s="110"/>
      <c r="BI51" s="110"/>
      <c r="BJ51" s="110"/>
      <c r="BK51" s="110"/>
      <c r="BL51" s="110"/>
      <c r="BM51" s="110"/>
      <c r="BN51" s="110"/>
      <c r="BO51" s="110"/>
      <c r="BP51" s="110"/>
      <c r="BQ51" s="110"/>
      <c r="BR51" s="110"/>
      <c r="BS51" s="110"/>
      <c r="BT51" s="110"/>
      <c r="BU51" s="110"/>
      <c r="BV51" s="110"/>
      <c r="BW51" s="110"/>
      <c r="BX51" s="110"/>
      <c r="BY51" s="110"/>
      <c r="BZ51" s="110"/>
      <c r="CA51" s="110"/>
      <c r="CB51" s="110"/>
      <c r="CC51" s="110"/>
      <c r="CD51" s="110"/>
      <c r="CE51" s="110"/>
      <c r="CF51" s="110"/>
      <c r="CG51" s="110"/>
      <c r="CH51" s="110"/>
      <c r="CI51" s="110"/>
      <c r="CJ51" s="110"/>
      <c r="CK51" s="110"/>
      <c r="CL51" s="110"/>
      <c r="CM51" s="110"/>
      <c r="CN51" s="110"/>
      <c r="CO51" s="110"/>
      <c r="CP51" s="110"/>
      <c r="CQ51" s="110"/>
      <c r="CR51" s="110"/>
      <c r="CS51" s="110"/>
      <c r="CT51" s="110"/>
      <c r="CU51" s="110"/>
      <c r="CV51" s="110"/>
      <c r="CW51" s="110"/>
      <c r="CX51" s="110"/>
    </row>
    <row r="52" spans="7:102" ht="15" customHeight="1" x14ac:dyDescent="0.25">
      <c r="G52" s="521"/>
      <c r="H52" s="205">
        <v>2</v>
      </c>
      <c r="I52" s="435"/>
      <c r="W52" s="203"/>
      <c r="X52" s="203"/>
      <c r="Y52" s="203"/>
      <c r="Z52" s="203"/>
      <c r="AA52" s="203"/>
      <c r="AB52" s="203"/>
      <c r="AC52" s="204"/>
      <c r="AD52" s="204"/>
      <c r="AE52" s="204"/>
      <c r="AF52" s="204"/>
      <c r="AG52" s="204"/>
      <c r="AH52" s="204"/>
      <c r="AI52" s="204"/>
      <c r="AJ52" s="204"/>
      <c r="AK52" s="444"/>
      <c r="AL52" s="110"/>
      <c r="AM52" s="110"/>
      <c r="AN52" s="110"/>
      <c r="AO52" s="110"/>
      <c r="AP52" s="110"/>
      <c r="AQ52" s="110"/>
      <c r="AR52" s="110"/>
      <c r="AS52" s="110"/>
      <c r="AT52" s="110"/>
      <c r="AU52" s="110"/>
      <c r="AV52" s="110"/>
      <c r="AW52" s="110"/>
      <c r="AX52" s="110"/>
      <c r="AY52" s="110"/>
      <c r="AZ52" s="110"/>
      <c r="BA52" s="110"/>
      <c r="BB52" s="110"/>
      <c r="BC52" s="110"/>
      <c r="BD52" s="110"/>
      <c r="BE52" s="110"/>
      <c r="BF52" s="110"/>
      <c r="BG52" s="110"/>
      <c r="BH52" s="110"/>
      <c r="BI52" s="110"/>
      <c r="BJ52" s="110"/>
      <c r="BK52" s="110"/>
      <c r="BL52" s="110"/>
      <c r="BM52" s="110"/>
      <c r="BN52" s="110"/>
      <c r="BO52" s="110"/>
      <c r="BP52" s="110"/>
      <c r="BQ52" s="110"/>
      <c r="BR52" s="110"/>
      <c r="BS52" s="110"/>
      <c r="BT52" s="110"/>
      <c r="BU52" s="110"/>
      <c r="BV52" s="110"/>
      <c r="BW52" s="110"/>
      <c r="BX52" s="110"/>
      <c r="BY52" s="110"/>
      <c r="BZ52" s="110"/>
      <c r="CA52" s="110"/>
      <c r="CB52" s="110"/>
      <c r="CC52" s="110"/>
      <c r="CD52" s="110"/>
      <c r="CE52" s="110"/>
      <c r="CF52" s="110"/>
      <c r="CG52" s="110"/>
      <c r="CH52" s="110"/>
      <c r="CI52" s="110"/>
      <c r="CJ52" s="110"/>
      <c r="CK52" s="110"/>
      <c r="CL52" s="110"/>
      <c r="CM52" s="110"/>
      <c r="CN52" s="110"/>
      <c r="CO52" s="110"/>
      <c r="CP52" s="110"/>
      <c r="CQ52" s="110"/>
      <c r="CR52" s="110"/>
      <c r="CS52" s="110"/>
      <c r="CT52" s="110"/>
      <c r="CU52" s="110"/>
      <c r="CV52" s="110"/>
      <c r="CW52" s="110"/>
      <c r="CX52" s="110"/>
    </row>
    <row r="53" spans="7:102" ht="15" customHeight="1" x14ac:dyDescent="0.25">
      <c r="G53" s="521"/>
      <c r="H53" s="205">
        <v>3</v>
      </c>
      <c r="I53" s="435"/>
      <c r="W53" s="203"/>
      <c r="X53" s="203"/>
      <c r="Y53" s="203"/>
      <c r="Z53" s="203"/>
      <c r="AA53" s="203"/>
      <c r="AB53" s="203"/>
      <c r="AC53" s="204"/>
      <c r="AD53" s="204"/>
      <c r="AE53" s="204"/>
      <c r="AF53" s="204"/>
      <c r="AG53" s="204"/>
      <c r="AH53" s="204"/>
      <c r="AI53" s="204"/>
      <c r="AJ53" s="204"/>
      <c r="AK53" s="444"/>
      <c r="AL53" s="110"/>
      <c r="AM53" s="110"/>
      <c r="AN53" s="110"/>
      <c r="AO53" s="110"/>
      <c r="AP53" s="110"/>
      <c r="AQ53" s="110"/>
      <c r="AR53" s="110"/>
      <c r="AS53" s="110"/>
      <c r="AT53" s="110"/>
      <c r="AU53" s="110"/>
      <c r="AV53" s="110"/>
      <c r="AW53" s="110"/>
      <c r="AX53" s="110"/>
      <c r="AY53" s="110"/>
      <c r="AZ53" s="110"/>
      <c r="BA53" s="110"/>
      <c r="BB53" s="110"/>
      <c r="BC53" s="110"/>
      <c r="BD53" s="110"/>
      <c r="BE53" s="110"/>
      <c r="BF53" s="110"/>
      <c r="BG53" s="110"/>
      <c r="BH53" s="110"/>
      <c r="BI53" s="110"/>
      <c r="BJ53" s="110"/>
      <c r="BK53" s="110"/>
      <c r="BL53" s="110"/>
      <c r="BM53" s="110"/>
      <c r="BN53" s="110"/>
      <c r="BO53" s="110"/>
      <c r="BP53" s="110"/>
      <c r="BQ53" s="110"/>
      <c r="BR53" s="110"/>
      <c r="BS53" s="110"/>
      <c r="BT53" s="110"/>
      <c r="BU53" s="110"/>
      <c r="BV53" s="110"/>
      <c r="BW53" s="110"/>
      <c r="BX53" s="110"/>
      <c r="BY53" s="110"/>
      <c r="BZ53" s="110"/>
      <c r="CA53" s="110"/>
      <c r="CB53" s="110"/>
      <c r="CC53" s="110"/>
      <c r="CD53" s="110"/>
      <c r="CE53" s="110"/>
      <c r="CF53" s="110"/>
      <c r="CG53" s="110"/>
      <c r="CH53" s="110"/>
      <c r="CI53" s="110"/>
      <c r="CJ53" s="110"/>
      <c r="CK53" s="110"/>
      <c r="CL53" s="110"/>
      <c r="CM53" s="110"/>
      <c r="CN53" s="110"/>
      <c r="CO53" s="110"/>
      <c r="CP53" s="110"/>
      <c r="CQ53" s="110"/>
      <c r="CR53" s="110"/>
      <c r="CS53" s="110"/>
      <c r="CT53" s="110"/>
      <c r="CU53" s="110"/>
      <c r="CV53" s="110"/>
      <c r="CW53" s="110"/>
      <c r="CX53" s="110"/>
    </row>
    <row r="54" spans="7:102" ht="15" customHeight="1" x14ac:dyDescent="0.25">
      <c r="G54" s="521"/>
      <c r="H54" s="205"/>
      <c r="I54" s="435"/>
      <c r="W54" s="203"/>
      <c r="X54" s="203"/>
      <c r="Y54" s="203"/>
      <c r="Z54" s="203"/>
      <c r="AA54" s="203"/>
      <c r="AB54" s="203"/>
      <c r="AC54" s="204"/>
      <c r="AD54" s="204"/>
      <c r="AE54" s="204"/>
      <c r="AF54" s="204"/>
      <c r="AG54" s="204"/>
      <c r="AH54" s="204"/>
      <c r="AI54" s="204"/>
      <c r="AJ54" s="204"/>
      <c r="AK54" s="444"/>
      <c r="AL54" s="110"/>
      <c r="AM54" s="110"/>
      <c r="AN54" s="110"/>
      <c r="AO54" s="110"/>
      <c r="AP54" s="110"/>
      <c r="AQ54" s="110"/>
      <c r="AR54" s="110"/>
      <c r="AS54" s="110"/>
      <c r="AT54" s="110"/>
      <c r="AU54" s="110"/>
      <c r="AV54" s="110"/>
      <c r="AW54" s="110"/>
      <c r="AX54" s="110"/>
      <c r="AY54" s="110"/>
      <c r="AZ54" s="110"/>
      <c r="BA54" s="110"/>
      <c r="BB54" s="110"/>
      <c r="BC54" s="110"/>
      <c r="BD54" s="110"/>
      <c r="BE54" s="110"/>
      <c r="BF54" s="110"/>
      <c r="BG54" s="110"/>
      <c r="BH54" s="110"/>
      <c r="BI54" s="110"/>
      <c r="BJ54" s="110"/>
      <c r="BK54" s="110"/>
      <c r="BL54" s="110"/>
      <c r="BM54" s="110"/>
      <c r="BN54" s="110"/>
      <c r="BO54" s="110"/>
      <c r="BP54" s="110"/>
      <c r="BQ54" s="110"/>
      <c r="BR54" s="110"/>
      <c r="BS54" s="110"/>
      <c r="BT54" s="110"/>
      <c r="BU54" s="110"/>
      <c r="BV54" s="110"/>
      <c r="BW54" s="110"/>
      <c r="BX54" s="110"/>
      <c r="BY54" s="110"/>
      <c r="BZ54" s="110"/>
      <c r="CA54" s="110"/>
      <c r="CB54" s="110"/>
      <c r="CC54" s="110"/>
      <c r="CD54" s="110"/>
      <c r="CE54" s="110"/>
      <c r="CF54" s="110"/>
      <c r="CG54" s="110"/>
      <c r="CH54" s="110"/>
      <c r="CI54" s="110"/>
      <c r="CJ54" s="110"/>
      <c r="CK54" s="110"/>
      <c r="CL54" s="110"/>
      <c r="CM54" s="110"/>
      <c r="CN54" s="110"/>
      <c r="CO54" s="110"/>
      <c r="CP54" s="110"/>
      <c r="CQ54" s="110"/>
      <c r="CR54" s="110"/>
      <c r="CS54" s="110"/>
      <c r="CT54" s="110"/>
      <c r="CU54" s="110"/>
      <c r="CV54" s="110"/>
      <c r="CW54" s="110"/>
      <c r="CX54" s="110"/>
    </row>
    <row r="55" spans="7:102" ht="15" customHeight="1" x14ac:dyDescent="0.25">
      <c r="G55" s="521">
        <v>4</v>
      </c>
      <c r="H55" s="205" t="s">
        <v>1790</v>
      </c>
      <c r="I55" s="435"/>
      <c r="W55" s="203"/>
      <c r="X55" s="203"/>
      <c r="Y55" s="203"/>
      <c r="Z55" s="203"/>
      <c r="AA55" s="203"/>
      <c r="AB55" s="203"/>
      <c r="AC55" s="204"/>
      <c r="AD55" s="204"/>
      <c r="AE55" s="204"/>
      <c r="AF55" s="204"/>
      <c r="AG55" s="204"/>
      <c r="AH55" s="204"/>
      <c r="AI55" s="204"/>
      <c r="AJ55" s="204"/>
      <c r="AK55" s="444"/>
      <c r="AL55" s="110"/>
      <c r="AM55" s="110"/>
      <c r="AN55" s="110"/>
      <c r="AO55" s="110"/>
      <c r="AP55" s="110"/>
      <c r="AQ55" s="110"/>
      <c r="AR55" s="110"/>
      <c r="AS55" s="110"/>
      <c r="AT55" s="110"/>
      <c r="AU55" s="110"/>
      <c r="AV55" s="110"/>
      <c r="AW55" s="110"/>
      <c r="AX55" s="110"/>
      <c r="AY55" s="110"/>
      <c r="AZ55" s="110"/>
      <c r="BA55" s="110"/>
      <c r="BB55" s="110"/>
      <c r="BC55" s="110"/>
      <c r="BD55" s="110"/>
      <c r="BE55" s="110"/>
      <c r="BF55" s="110"/>
      <c r="BG55" s="110"/>
      <c r="BH55" s="110"/>
      <c r="BI55" s="110"/>
      <c r="BJ55" s="110"/>
      <c r="BK55" s="110"/>
      <c r="BL55" s="110"/>
      <c r="BM55" s="110"/>
      <c r="BN55" s="110"/>
      <c r="BO55" s="110"/>
      <c r="BP55" s="110"/>
      <c r="BQ55" s="110"/>
      <c r="BR55" s="110"/>
      <c r="BS55" s="110"/>
      <c r="BT55" s="110"/>
      <c r="BU55" s="110"/>
      <c r="BV55" s="110"/>
      <c r="BW55" s="110"/>
      <c r="BX55" s="110"/>
      <c r="BY55" s="110"/>
      <c r="BZ55" s="110"/>
      <c r="CA55" s="110"/>
      <c r="CB55" s="110"/>
      <c r="CC55" s="110"/>
      <c r="CD55" s="110"/>
      <c r="CE55" s="110"/>
      <c r="CF55" s="110"/>
      <c r="CG55" s="110"/>
      <c r="CH55" s="110"/>
      <c r="CI55" s="110"/>
      <c r="CJ55" s="110"/>
      <c r="CK55" s="110"/>
      <c r="CL55" s="110"/>
      <c r="CM55" s="110"/>
      <c r="CN55" s="110"/>
      <c r="CO55" s="110"/>
      <c r="CP55" s="110"/>
      <c r="CQ55" s="110"/>
      <c r="CR55" s="110"/>
      <c r="CS55" s="110"/>
      <c r="CT55" s="110"/>
      <c r="CU55" s="110"/>
      <c r="CV55" s="110"/>
      <c r="CW55" s="110"/>
      <c r="CX55" s="110"/>
    </row>
    <row r="56" spans="7:102" ht="15" customHeight="1" x14ac:dyDescent="0.25">
      <c r="G56" s="521"/>
      <c r="H56" s="205">
        <v>1</v>
      </c>
      <c r="I56" s="435"/>
      <c r="W56" s="203"/>
      <c r="X56" s="203"/>
      <c r="Y56" s="203"/>
      <c r="Z56" s="203"/>
      <c r="AA56" s="203"/>
      <c r="AB56" s="203"/>
      <c r="AC56" s="204"/>
      <c r="AD56" s="204"/>
      <c r="AE56" s="204"/>
      <c r="AF56" s="204"/>
      <c r="AG56" s="204"/>
      <c r="AH56" s="204"/>
      <c r="AI56" s="204"/>
      <c r="AJ56" s="204"/>
      <c r="AK56" s="444"/>
      <c r="AL56" s="110"/>
      <c r="AM56" s="110"/>
      <c r="AN56" s="110"/>
      <c r="AO56" s="110"/>
      <c r="AP56" s="110"/>
      <c r="AQ56" s="110"/>
      <c r="AR56" s="110"/>
      <c r="AS56" s="110"/>
      <c r="AT56" s="110"/>
      <c r="AU56" s="110"/>
      <c r="AV56" s="110"/>
      <c r="AW56" s="110"/>
      <c r="AX56" s="110"/>
      <c r="AY56" s="110"/>
      <c r="AZ56" s="110"/>
      <c r="BA56" s="110"/>
      <c r="BB56" s="110"/>
      <c r="BC56" s="110"/>
      <c r="BD56" s="110"/>
      <c r="BE56" s="110"/>
      <c r="BF56" s="110"/>
      <c r="BG56" s="110"/>
      <c r="BH56" s="110"/>
      <c r="BI56" s="110"/>
      <c r="BJ56" s="110"/>
      <c r="BK56" s="110"/>
      <c r="BL56" s="110"/>
      <c r="BM56" s="110"/>
      <c r="BN56" s="110"/>
      <c r="BO56" s="110"/>
      <c r="BP56" s="110"/>
      <c r="BQ56" s="110"/>
      <c r="BR56" s="110"/>
      <c r="BS56" s="110"/>
      <c r="BT56" s="110"/>
      <c r="BU56" s="110"/>
      <c r="BV56" s="110"/>
      <c r="BW56" s="110"/>
      <c r="BX56" s="110"/>
      <c r="BY56" s="110"/>
      <c r="BZ56" s="110"/>
      <c r="CA56" s="110"/>
      <c r="CB56" s="110"/>
      <c r="CC56" s="110"/>
      <c r="CD56" s="110"/>
      <c r="CE56" s="110"/>
      <c r="CF56" s="110"/>
      <c r="CG56" s="110"/>
      <c r="CH56" s="110"/>
      <c r="CI56" s="110"/>
      <c r="CJ56" s="110"/>
      <c r="CK56" s="110"/>
      <c r="CL56" s="110"/>
      <c r="CM56" s="110"/>
      <c r="CN56" s="110"/>
      <c r="CO56" s="110"/>
      <c r="CP56" s="110"/>
      <c r="CQ56" s="110"/>
      <c r="CR56" s="110"/>
      <c r="CS56" s="110"/>
      <c r="CT56" s="110"/>
      <c r="CU56" s="110"/>
      <c r="CV56" s="110"/>
      <c r="CW56" s="110"/>
      <c r="CX56" s="110"/>
    </row>
    <row r="57" spans="7:102" ht="15" customHeight="1" x14ac:dyDescent="0.25">
      <c r="G57" s="521"/>
      <c r="H57" s="205">
        <v>2</v>
      </c>
      <c r="I57" s="435"/>
      <c r="W57" s="203"/>
      <c r="X57" s="203"/>
      <c r="Y57" s="203"/>
      <c r="Z57" s="203"/>
      <c r="AA57" s="203"/>
      <c r="AB57" s="203"/>
      <c r="AC57" s="204"/>
      <c r="AD57" s="204"/>
      <c r="AE57" s="204"/>
      <c r="AF57" s="204"/>
      <c r="AG57" s="204"/>
      <c r="AH57" s="204"/>
      <c r="AI57" s="204"/>
      <c r="AJ57" s="204"/>
      <c r="AK57" s="444"/>
      <c r="AL57" s="110"/>
      <c r="AM57" s="110"/>
      <c r="AN57" s="110"/>
      <c r="AO57" s="110"/>
      <c r="AP57" s="110"/>
      <c r="AQ57" s="110"/>
      <c r="AR57" s="110"/>
      <c r="AS57" s="110"/>
      <c r="AT57" s="110"/>
      <c r="AU57" s="110"/>
      <c r="AV57" s="110"/>
      <c r="AW57" s="110"/>
      <c r="AX57" s="110"/>
      <c r="AY57" s="110"/>
      <c r="AZ57" s="110"/>
      <c r="BA57" s="110"/>
      <c r="BB57" s="110"/>
      <c r="BC57" s="110"/>
      <c r="BD57" s="110"/>
      <c r="BE57" s="110"/>
      <c r="BF57" s="110"/>
      <c r="BG57" s="110"/>
      <c r="BH57" s="110"/>
      <c r="BI57" s="110"/>
      <c r="BJ57" s="110"/>
      <c r="BK57" s="110"/>
      <c r="BL57" s="110"/>
      <c r="BM57" s="110"/>
      <c r="BN57" s="110"/>
      <c r="BO57" s="110"/>
      <c r="BP57" s="110"/>
      <c r="BQ57" s="110"/>
      <c r="BR57" s="110"/>
      <c r="BS57" s="110"/>
      <c r="BT57" s="110"/>
      <c r="BU57" s="110"/>
      <c r="BV57" s="110"/>
      <c r="BW57" s="110"/>
      <c r="BX57" s="110"/>
      <c r="BY57" s="110"/>
      <c r="BZ57" s="110"/>
      <c r="CA57" s="110"/>
      <c r="CB57" s="110"/>
      <c r="CC57" s="110"/>
      <c r="CD57" s="110"/>
      <c r="CE57" s="110"/>
      <c r="CF57" s="110"/>
      <c r="CG57" s="110"/>
      <c r="CH57" s="110"/>
      <c r="CI57" s="110"/>
      <c r="CJ57" s="110"/>
      <c r="CK57" s="110"/>
      <c r="CL57" s="110"/>
      <c r="CM57" s="110"/>
      <c r="CN57" s="110"/>
      <c r="CO57" s="110"/>
      <c r="CP57" s="110"/>
      <c r="CQ57" s="110"/>
      <c r="CR57" s="110"/>
      <c r="CS57" s="110"/>
      <c r="CT57" s="110"/>
      <c r="CU57" s="110"/>
      <c r="CV57" s="110"/>
      <c r="CW57" s="110"/>
      <c r="CX57" s="110"/>
    </row>
    <row r="58" spans="7:102" ht="15" customHeight="1" x14ac:dyDescent="0.25">
      <c r="G58" s="521"/>
      <c r="H58" s="205">
        <v>3</v>
      </c>
      <c r="I58" s="435"/>
      <c r="W58" s="203"/>
      <c r="X58" s="203"/>
      <c r="Y58" s="203"/>
      <c r="Z58" s="203"/>
      <c r="AA58" s="203"/>
      <c r="AB58" s="203"/>
      <c r="AC58" s="204"/>
      <c r="AD58" s="204"/>
      <c r="AE58" s="204"/>
      <c r="AF58" s="204"/>
      <c r="AG58" s="204"/>
      <c r="AH58" s="204"/>
      <c r="AI58" s="204"/>
      <c r="AJ58" s="204"/>
      <c r="AK58" s="444"/>
      <c r="AL58" s="110"/>
      <c r="AM58" s="110"/>
      <c r="AN58" s="110"/>
      <c r="AO58" s="110"/>
      <c r="AP58" s="110"/>
      <c r="AQ58" s="110"/>
      <c r="AR58" s="110"/>
      <c r="AS58" s="110"/>
      <c r="AT58" s="110"/>
      <c r="AU58" s="110"/>
      <c r="AV58" s="110"/>
      <c r="AW58" s="110"/>
      <c r="AX58" s="110"/>
      <c r="AY58" s="110"/>
      <c r="AZ58" s="110"/>
      <c r="BA58" s="110"/>
      <c r="BB58" s="110"/>
      <c r="BC58" s="110"/>
      <c r="BD58" s="110"/>
      <c r="BE58" s="110"/>
      <c r="BF58" s="110"/>
      <c r="BG58" s="110"/>
      <c r="BH58" s="110"/>
      <c r="BI58" s="110"/>
      <c r="BJ58" s="110"/>
      <c r="BK58" s="110"/>
      <c r="BL58" s="110"/>
      <c r="BM58" s="110"/>
      <c r="BN58" s="110"/>
      <c r="BO58" s="110"/>
      <c r="BP58" s="110"/>
      <c r="BQ58" s="110"/>
      <c r="BR58" s="110"/>
      <c r="BS58" s="110"/>
      <c r="BT58" s="110"/>
      <c r="BU58" s="110"/>
      <c r="BV58" s="110"/>
      <c r="BW58" s="110"/>
      <c r="BX58" s="110"/>
      <c r="BY58" s="110"/>
      <c r="BZ58" s="110"/>
      <c r="CA58" s="110"/>
      <c r="CB58" s="110"/>
      <c r="CC58" s="110"/>
      <c r="CD58" s="110"/>
      <c r="CE58" s="110"/>
      <c r="CF58" s="110"/>
      <c r="CG58" s="110"/>
      <c r="CH58" s="110"/>
      <c r="CI58" s="110"/>
      <c r="CJ58" s="110"/>
      <c r="CK58" s="110"/>
      <c r="CL58" s="110"/>
      <c r="CM58" s="110"/>
      <c r="CN58" s="110"/>
      <c r="CO58" s="110"/>
      <c r="CP58" s="110"/>
      <c r="CQ58" s="110"/>
      <c r="CR58" s="110"/>
      <c r="CS58" s="110"/>
      <c r="CT58" s="110"/>
      <c r="CU58" s="110"/>
      <c r="CV58" s="110"/>
      <c r="CW58" s="110"/>
      <c r="CX58" s="110"/>
    </row>
    <row r="59" spans="7:102" ht="14.25" customHeight="1" x14ac:dyDescent="0.25">
      <c r="G59" s="521"/>
      <c r="H59" s="205"/>
      <c r="I59" s="435"/>
      <c r="W59" s="203"/>
      <c r="X59" s="203"/>
      <c r="Y59" s="203"/>
      <c r="Z59" s="203"/>
      <c r="AA59" s="203"/>
      <c r="AB59" s="203"/>
      <c r="AC59" s="204"/>
      <c r="AD59" s="204"/>
      <c r="AE59" s="204"/>
      <c r="AF59" s="204"/>
      <c r="AG59" s="204"/>
      <c r="AH59" s="204"/>
      <c r="AI59" s="204"/>
      <c r="AJ59" s="204"/>
      <c r="AK59" s="444"/>
      <c r="AL59" s="110"/>
      <c r="AM59" s="110"/>
      <c r="AN59" s="110"/>
      <c r="AO59" s="110"/>
      <c r="AP59" s="110"/>
      <c r="AQ59" s="110"/>
      <c r="AR59" s="110"/>
      <c r="AS59" s="110"/>
      <c r="AT59" s="110"/>
      <c r="AU59" s="110"/>
      <c r="AV59" s="110"/>
      <c r="AW59" s="110"/>
      <c r="AX59" s="110"/>
      <c r="AY59" s="110"/>
      <c r="AZ59" s="110"/>
      <c r="BA59" s="110"/>
      <c r="BB59" s="110"/>
      <c r="BC59" s="110"/>
      <c r="BD59" s="110"/>
      <c r="BE59" s="110"/>
      <c r="BF59" s="110"/>
      <c r="BG59" s="110"/>
      <c r="BH59" s="110"/>
      <c r="BI59" s="110"/>
      <c r="BJ59" s="110"/>
      <c r="BK59" s="110"/>
      <c r="BL59" s="110"/>
      <c r="BM59" s="110"/>
      <c r="BN59" s="110"/>
      <c r="BO59" s="110"/>
      <c r="BP59" s="110"/>
      <c r="BQ59" s="110"/>
      <c r="BR59" s="110"/>
      <c r="BS59" s="110"/>
      <c r="BT59" s="110"/>
      <c r="BU59" s="110"/>
      <c r="BV59" s="110"/>
      <c r="BW59" s="110"/>
      <c r="BX59" s="110"/>
      <c r="BY59" s="110"/>
      <c r="BZ59" s="110"/>
      <c r="CA59" s="110"/>
      <c r="CB59" s="110"/>
      <c r="CC59" s="110"/>
      <c r="CD59" s="110"/>
      <c r="CE59" s="110"/>
      <c r="CF59" s="110"/>
      <c r="CG59" s="110"/>
      <c r="CH59" s="110"/>
      <c r="CI59" s="110"/>
      <c r="CJ59" s="110"/>
      <c r="CK59" s="110"/>
      <c r="CL59" s="110"/>
      <c r="CM59" s="110"/>
      <c r="CN59" s="110"/>
      <c r="CO59" s="110"/>
      <c r="CP59" s="110"/>
      <c r="CQ59" s="110"/>
      <c r="CR59" s="110"/>
      <c r="CS59" s="110"/>
      <c r="CT59" s="110"/>
      <c r="CU59" s="110"/>
      <c r="CV59" s="110"/>
      <c r="CW59" s="110"/>
      <c r="CX59" s="110"/>
    </row>
    <row r="60" spans="7:102" ht="14.25" customHeight="1" x14ac:dyDescent="0.25">
      <c r="G60" s="523"/>
      <c r="H60" s="206"/>
      <c r="I60" s="207"/>
      <c r="J60" s="207"/>
      <c r="K60" s="207"/>
      <c r="L60" s="207"/>
      <c r="M60" s="207"/>
      <c r="N60" s="207"/>
      <c r="O60" s="207"/>
      <c r="P60" s="207"/>
      <c r="Q60" s="207"/>
      <c r="R60" s="207"/>
      <c r="S60" s="207"/>
      <c r="T60" s="207"/>
      <c r="U60" s="207"/>
      <c r="V60" s="207"/>
      <c r="W60" s="207"/>
      <c r="X60" s="207"/>
      <c r="Y60" s="207"/>
      <c r="Z60" s="207"/>
      <c r="AA60" s="207"/>
      <c r="AB60" s="207"/>
      <c r="AC60" s="188"/>
      <c r="AD60" s="440"/>
      <c r="AE60" s="440"/>
      <c r="AF60" s="440"/>
      <c r="AG60" s="440"/>
      <c r="AH60" s="440"/>
      <c r="AI60" s="440"/>
      <c r="AJ60" s="440"/>
      <c r="AK60" s="439"/>
      <c r="AL60" s="110"/>
      <c r="AM60" s="110"/>
      <c r="AN60" s="110"/>
      <c r="AO60" s="110"/>
      <c r="AP60" s="110"/>
      <c r="AQ60" s="110"/>
      <c r="AR60" s="110"/>
      <c r="AS60" s="110"/>
      <c r="AT60" s="110"/>
      <c r="AU60" s="110"/>
      <c r="AV60" s="110"/>
      <c r="AW60" s="110"/>
      <c r="AX60" s="110"/>
      <c r="AY60" s="110"/>
      <c r="AZ60" s="110"/>
      <c r="BA60" s="110"/>
      <c r="BB60" s="110"/>
      <c r="BC60" s="110"/>
      <c r="BD60" s="110"/>
      <c r="BE60" s="110"/>
      <c r="BF60" s="110"/>
      <c r="BG60" s="110"/>
      <c r="BH60" s="110"/>
      <c r="BI60" s="110"/>
      <c r="BJ60" s="110"/>
      <c r="BK60" s="110"/>
      <c r="BL60" s="110"/>
      <c r="BM60" s="110"/>
      <c r="BN60" s="110"/>
      <c r="BO60" s="110"/>
      <c r="BP60" s="110"/>
      <c r="BQ60" s="110"/>
      <c r="BR60" s="110"/>
      <c r="BS60" s="110"/>
      <c r="BT60" s="110"/>
      <c r="BU60" s="110"/>
      <c r="BV60" s="110"/>
      <c r="BW60" s="110"/>
      <c r="BX60" s="110"/>
      <c r="BY60" s="110"/>
      <c r="BZ60" s="110"/>
      <c r="CA60" s="110"/>
      <c r="CB60" s="110"/>
      <c r="CC60" s="110"/>
      <c r="CD60" s="110"/>
      <c r="CE60" s="110"/>
      <c r="CF60" s="110"/>
      <c r="CG60" s="110"/>
      <c r="CH60" s="110"/>
      <c r="CI60" s="110"/>
      <c r="CJ60" s="110"/>
      <c r="CK60" s="110"/>
      <c r="CL60" s="110"/>
      <c r="CM60" s="110"/>
      <c r="CN60" s="110"/>
      <c r="CO60" s="110"/>
      <c r="CP60" s="110"/>
      <c r="CQ60" s="110"/>
      <c r="CR60" s="110"/>
      <c r="CS60" s="110"/>
      <c r="CT60" s="110"/>
      <c r="CU60" s="110"/>
      <c r="CV60" s="110"/>
      <c r="CW60" s="110"/>
      <c r="CX60" s="110"/>
    </row>
    <row r="61" spans="7:102" ht="14.25" customHeight="1" x14ac:dyDescent="0.25">
      <c r="AL61" s="110"/>
      <c r="AM61" s="110"/>
      <c r="AN61" s="110"/>
      <c r="AO61" s="110"/>
      <c r="AP61" s="110"/>
      <c r="AQ61" s="110"/>
      <c r="AR61" s="110"/>
      <c r="AS61" s="110"/>
      <c r="AT61" s="110"/>
      <c r="AU61" s="110"/>
      <c r="AV61" s="110"/>
      <c r="AW61" s="110"/>
      <c r="AX61" s="110"/>
      <c r="AY61" s="110"/>
      <c r="AZ61" s="110"/>
      <c r="BA61" s="110"/>
      <c r="BB61" s="110"/>
      <c r="BC61" s="110"/>
      <c r="BD61" s="110"/>
      <c r="BE61" s="110"/>
      <c r="BF61" s="110"/>
      <c r="BG61" s="110"/>
      <c r="BH61" s="110"/>
      <c r="BI61" s="110"/>
      <c r="BJ61" s="110"/>
      <c r="BK61" s="110"/>
      <c r="BL61" s="110"/>
      <c r="BM61" s="110"/>
      <c r="BN61" s="110"/>
      <c r="BO61" s="110"/>
      <c r="BP61" s="110"/>
      <c r="BQ61" s="110"/>
      <c r="BR61" s="110"/>
      <c r="BS61" s="110"/>
      <c r="BT61" s="110"/>
      <c r="BU61" s="110"/>
      <c r="BV61" s="110"/>
      <c r="BW61" s="110"/>
      <c r="BX61" s="110"/>
      <c r="BY61" s="110"/>
      <c r="BZ61" s="110"/>
      <c r="CA61" s="110"/>
      <c r="CB61" s="110"/>
      <c r="CC61" s="110"/>
      <c r="CD61" s="110"/>
      <c r="CE61" s="110"/>
      <c r="CF61" s="110"/>
      <c r="CG61" s="110"/>
      <c r="CH61" s="110"/>
      <c r="CI61" s="110"/>
      <c r="CJ61" s="110"/>
      <c r="CK61" s="110"/>
      <c r="CL61" s="110"/>
      <c r="CM61" s="110"/>
      <c r="CN61" s="110"/>
      <c r="CO61" s="110"/>
      <c r="CP61" s="110"/>
      <c r="CQ61" s="110"/>
      <c r="CR61" s="110"/>
      <c r="CS61" s="110"/>
      <c r="CT61" s="110"/>
      <c r="CU61" s="110"/>
      <c r="CV61" s="110"/>
      <c r="CW61" s="110"/>
      <c r="CX61" s="110"/>
    </row>
    <row r="62" spans="7:102" ht="14.25" customHeight="1" x14ac:dyDescent="0.25">
      <c r="AL62" s="110"/>
      <c r="AM62" s="110"/>
      <c r="AN62" s="110"/>
      <c r="AO62" s="110"/>
      <c r="AP62" s="110"/>
      <c r="AQ62" s="110"/>
      <c r="AR62" s="110"/>
      <c r="AS62" s="110"/>
      <c r="AT62" s="110"/>
      <c r="AU62" s="110"/>
      <c r="AV62" s="110"/>
      <c r="AW62" s="110"/>
      <c r="AX62" s="110"/>
      <c r="AY62" s="110"/>
      <c r="AZ62" s="110"/>
      <c r="BA62" s="110"/>
      <c r="BB62" s="110"/>
      <c r="BC62" s="110"/>
      <c r="BD62" s="110"/>
      <c r="BE62" s="110"/>
      <c r="BF62" s="110"/>
      <c r="BG62" s="110"/>
      <c r="BH62" s="110"/>
      <c r="BI62" s="110"/>
      <c r="BJ62" s="110"/>
      <c r="BK62" s="110"/>
      <c r="BL62" s="110"/>
      <c r="BM62" s="110"/>
      <c r="BN62" s="110"/>
      <c r="BO62" s="110"/>
      <c r="BP62" s="110"/>
      <c r="BQ62" s="110"/>
      <c r="BR62" s="110"/>
      <c r="BS62" s="110"/>
      <c r="BT62" s="110"/>
      <c r="BU62" s="110"/>
      <c r="BV62" s="110"/>
      <c r="BW62" s="110"/>
      <c r="BX62" s="110"/>
      <c r="BY62" s="110"/>
      <c r="BZ62" s="110"/>
      <c r="CA62" s="110"/>
      <c r="CB62" s="110"/>
      <c r="CC62" s="110"/>
      <c r="CD62" s="110"/>
      <c r="CE62" s="110"/>
      <c r="CF62" s="110"/>
      <c r="CG62" s="110"/>
      <c r="CH62" s="110"/>
      <c r="CI62" s="110"/>
      <c r="CJ62" s="110"/>
      <c r="CK62" s="110"/>
      <c r="CL62" s="110"/>
      <c r="CM62" s="110"/>
      <c r="CN62" s="110"/>
      <c r="CO62" s="110"/>
      <c r="CP62" s="110"/>
      <c r="CQ62" s="110"/>
      <c r="CR62" s="110"/>
      <c r="CS62" s="110"/>
      <c r="CT62" s="110"/>
      <c r="CU62" s="110"/>
      <c r="CV62" s="110"/>
      <c r="CW62" s="110"/>
      <c r="CX62" s="110"/>
    </row>
    <row r="63" spans="7:102" ht="14.25" customHeight="1" x14ac:dyDescent="0.25">
      <c r="AL63" s="110"/>
      <c r="AM63" s="110"/>
      <c r="AN63" s="110"/>
      <c r="AO63" s="110"/>
      <c r="AP63" s="110"/>
      <c r="AQ63" s="110"/>
      <c r="AR63" s="110"/>
      <c r="AS63" s="110"/>
      <c r="AT63" s="110"/>
      <c r="AU63" s="110"/>
      <c r="AV63" s="110"/>
      <c r="AW63" s="110"/>
      <c r="AX63" s="110"/>
      <c r="AY63" s="110"/>
      <c r="AZ63" s="110"/>
      <c r="BA63" s="110"/>
      <c r="BB63" s="110"/>
      <c r="BC63" s="110"/>
      <c r="BD63" s="110"/>
      <c r="BE63" s="110"/>
      <c r="BF63" s="110"/>
      <c r="BG63" s="110"/>
      <c r="BH63" s="110"/>
      <c r="BI63" s="110"/>
      <c r="BJ63" s="110"/>
      <c r="BK63" s="110"/>
      <c r="BL63" s="110"/>
      <c r="BM63" s="110"/>
      <c r="BN63" s="110"/>
      <c r="BO63" s="110"/>
      <c r="BP63" s="110"/>
      <c r="BQ63" s="110"/>
      <c r="BR63" s="110"/>
      <c r="BS63" s="110"/>
      <c r="BT63" s="110"/>
      <c r="BU63" s="110"/>
      <c r="BV63" s="110"/>
      <c r="BW63" s="110"/>
      <c r="BX63" s="110"/>
      <c r="BY63" s="110"/>
      <c r="BZ63" s="110"/>
      <c r="CA63" s="110"/>
      <c r="CB63" s="110"/>
      <c r="CC63" s="110"/>
      <c r="CD63" s="110"/>
      <c r="CE63" s="110"/>
      <c r="CF63" s="110"/>
      <c r="CG63" s="110"/>
      <c r="CH63" s="110"/>
      <c r="CI63" s="110"/>
      <c r="CJ63" s="110"/>
      <c r="CK63" s="110"/>
      <c r="CL63" s="110"/>
      <c r="CM63" s="110"/>
      <c r="CN63" s="110"/>
      <c r="CO63" s="110"/>
      <c r="CP63" s="110"/>
      <c r="CQ63" s="110"/>
      <c r="CR63" s="110"/>
      <c r="CS63" s="110"/>
      <c r="CT63" s="110"/>
      <c r="CU63" s="110"/>
      <c r="CV63" s="110"/>
      <c r="CW63" s="110"/>
      <c r="CX63" s="110"/>
    </row>
    <row r="64" spans="7:102" ht="14.25" customHeight="1" x14ac:dyDescent="0.25">
      <c r="AL64" s="110"/>
      <c r="AM64" s="110"/>
      <c r="AN64" s="110"/>
      <c r="AO64" s="110"/>
      <c r="AP64" s="110"/>
      <c r="AQ64" s="110"/>
      <c r="AR64" s="110"/>
      <c r="AS64" s="110"/>
      <c r="AT64" s="110"/>
      <c r="AU64" s="110"/>
      <c r="AV64" s="110"/>
      <c r="AW64" s="110"/>
      <c r="AX64" s="110"/>
      <c r="AY64" s="110"/>
      <c r="AZ64" s="110"/>
      <c r="BA64" s="110"/>
      <c r="BB64" s="110"/>
      <c r="BC64" s="110"/>
      <c r="BD64" s="110"/>
      <c r="BE64" s="110"/>
      <c r="BF64" s="110"/>
      <c r="BG64" s="110"/>
      <c r="BH64" s="110"/>
      <c r="BI64" s="110"/>
      <c r="BJ64" s="110"/>
      <c r="BK64" s="110"/>
      <c r="BL64" s="110"/>
      <c r="BM64" s="110"/>
      <c r="BN64" s="110"/>
      <c r="BO64" s="110"/>
      <c r="BP64" s="110"/>
      <c r="BQ64" s="110"/>
      <c r="BR64" s="110"/>
      <c r="BS64" s="110"/>
      <c r="BT64" s="110"/>
      <c r="BU64" s="110"/>
      <c r="BV64" s="110"/>
      <c r="BW64" s="110"/>
      <c r="BX64" s="110"/>
      <c r="BY64" s="110"/>
      <c r="BZ64" s="110"/>
      <c r="CA64" s="110"/>
      <c r="CB64" s="110"/>
      <c r="CC64" s="110"/>
      <c r="CD64" s="110"/>
      <c r="CE64" s="110"/>
      <c r="CF64" s="110"/>
      <c r="CG64" s="110"/>
      <c r="CH64" s="110"/>
      <c r="CI64" s="110"/>
      <c r="CJ64" s="110"/>
      <c r="CK64" s="110"/>
      <c r="CL64" s="110"/>
      <c r="CM64" s="110"/>
      <c r="CN64" s="110"/>
      <c r="CO64" s="110"/>
      <c r="CP64" s="110"/>
      <c r="CQ64" s="110"/>
      <c r="CR64" s="110"/>
      <c r="CS64" s="110"/>
      <c r="CT64" s="110"/>
      <c r="CU64" s="110"/>
      <c r="CV64" s="110"/>
      <c r="CW64" s="110"/>
      <c r="CX64" s="110"/>
    </row>
    <row r="65" spans="7:102" ht="14.25" customHeight="1" x14ac:dyDescent="0.25">
      <c r="G65" s="958" t="s">
        <v>1507</v>
      </c>
      <c r="H65" s="764"/>
      <c r="I65" s="764"/>
      <c r="J65" s="764"/>
      <c r="K65" s="764"/>
      <c r="L65" s="764"/>
      <c r="M65" s="764"/>
      <c r="N65" s="764"/>
      <c r="O65" s="764"/>
      <c r="P65" s="764"/>
      <c r="Q65" s="764"/>
      <c r="R65" s="764"/>
      <c r="S65" s="764"/>
      <c r="T65" s="764"/>
      <c r="U65" s="965" t="s">
        <v>1508</v>
      </c>
      <c r="V65" s="764"/>
      <c r="W65" s="764"/>
      <c r="X65" s="764"/>
      <c r="Y65" s="764"/>
      <c r="Z65" s="764"/>
      <c r="AA65" s="764"/>
      <c r="AB65" s="764"/>
      <c r="AC65" s="764"/>
      <c r="AD65" s="764"/>
      <c r="AE65" s="764"/>
      <c r="AF65" s="764"/>
      <c r="AG65" s="764"/>
      <c r="AH65" s="765"/>
      <c r="AL65" s="110"/>
      <c r="AM65" s="110"/>
      <c r="AN65" s="110"/>
      <c r="AO65" s="110"/>
      <c r="AP65" s="110"/>
      <c r="AQ65" s="110"/>
      <c r="AR65" s="110"/>
      <c r="AS65" s="110"/>
      <c r="AT65" s="110"/>
      <c r="AU65" s="110"/>
      <c r="AV65" s="110"/>
      <c r="AW65" s="110"/>
      <c r="AX65" s="110"/>
      <c r="AY65" s="110"/>
      <c r="AZ65" s="110"/>
      <c r="BA65" s="110"/>
      <c r="BB65" s="110"/>
      <c r="BC65" s="110"/>
      <c r="BD65" s="110"/>
      <c r="BE65" s="110"/>
      <c r="BF65" s="110"/>
      <c r="BG65" s="110"/>
      <c r="BH65" s="110"/>
      <c r="BI65" s="110"/>
      <c r="BJ65" s="110"/>
      <c r="BK65" s="110"/>
      <c r="BL65" s="110"/>
      <c r="BM65" s="110"/>
      <c r="BN65" s="110"/>
      <c r="BO65" s="110"/>
      <c r="BP65" s="110"/>
      <c r="BQ65" s="110"/>
      <c r="BR65" s="110"/>
      <c r="BS65" s="110"/>
      <c r="BT65" s="110"/>
      <c r="BU65" s="110"/>
      <c r="BV65" s="110"/>
      <c r="BW65" s="110"/>
      <c r="BX65" s="110"/>
      <c r="BY65" s="110"/>
      <c r="BZ65" s="110"/>
      <c r="CA65" s="110"/>
      <c r="CB65" s="110"/>
      <c r="CC65" s="110"/>
      <c r="CD65" s="110"/>
      <c r="CE65" s="110"/>
      <c r="CF65" s="110"/>
      <c r="CG65" s="110"/>
      <c r="CH65" s="110"/>
      <c r="CI65" s="110"/>
      <c r="CJ65" s="110"/>
      <c r="CK65" s="110"/>
      <c r="CL65" s="110"/>
      <c r="CM65" s="110"/>
      <c r="CN65" s="110"/>
      <c r="CO65" s="110"/>
      <c r="CP65" s="110"/>
      <c r="CQ65" s="110"/>
      <c r="CR65" s="110"/>
      <c r="CS65" s="110"/>
      <c r="CT65" s="110"/>
      <c r="CU65" s="110"/>
      <c r="CV65" s="110"/>
      <c r="CW65" s="110"/>
      <c r="CX65" s="110"/>
    </row>
    <row r="66" spans="7:102" ht="14.25" customHeight="1" x14ac:dyDescent="0.25">
      <c r="G66" s="956" t="s">
        <v>796</v>
      </c>
      <c r="H66" s="794"/>
      <c r="I66" s="794"/>
      <c r="J66" s="794"/>
      <c r="K66" s="794"/>
      <c r="L66" s="794"/>
      <c r="M66" s="958" t="s">
        <v>1511</v>
      </c>
      <c r="N66" s="764"/>
      <c r="O66" s="764"/>
      <c r="P66" s="764"/>
      <c r="Q66" s="965" t="s">
        <v>1510</v>
      </c>
      <c r="R66" s="764"/>
      <c r="S66" s="764"/>
      <c r="T66" s="765"/>
      <c r="U66" s="957" t="s">
        <v>796</v>
      </c>
      <c r="V66" s="794"/>
      <c r="W66" s="794"/>
      <c r="X66" s="794"/>
      <c r="Y66" s="794"/>
      <c r="Z66" s="794"/>
      <c r="AA66" s="965" t="s">
        <v>1511</v>
      </c>
      <c r="AB66" s="764"/>
      <c r="AC66" s="764"/>
      <c r="AD66" s="765"/>
      <c r="AE66" s="965" t="s">
        <v>1510</v>
      </c>
      <c r="AF66" s="764"/>
      <c r="AG66" s="764"/>
      <c r="AH66" s="765"/>
      <c r="AL66" s="110"/>
      <c r="AM66" s="110"/>
      <c r="AN66" s="110"/>
      <c r="AO66" s="110"/>
      <c r="AP66" s="110"/>
      <c r="AQ66" s="110"/>
      <c r="AR66" s="110"/>
      <c r="AS66" s="110"/>
      <c r="AT66" s="110"/>
      <c r="AU66" s="110"/>
      <c r="AV66" s="110"/>
      <c r="AW66" s="110"/>
      <c r="AX66" s="110"/>
      <c r="AY66" s="110"/>
      <c r="AZ66" s="110"/>
      <c r="BA66" s="110"/>
      <c r="BB66" s="110"/>
      <c r="BC66" s="110"/>
      <c r="BD66" s="110"/>
      <c r="BE66" s="110"/>
      <c r="BF66" s="110"/>
      <c r="BG66" s="110"/>
      <c r="BH66" s="110"/>
      <c r="BI66" s="110"/>
      <c r="BJ66" s="110"/>
      <c r="BK66" s="110"/>
      <c r="BL66" s="110"/>
      <c r="BM66" s="110"/>
      <c r="BN66" s="110"/>
      <c r="BO66" s="110"/>
      <c r="BP66" s="110"/>
      <c r="BQ66" s="110"/>
      <c r="BR66" s="110"/>
      <c r="BS66" s="110"/>
      <c r="BT66" s="110"/>
      <c r="BU66" s="110"/>
      <c r="BV66" s="110"/>
      <c r="BW66" s="110"/>
      <c r="BX66" s="110"/>
      <c r="BY66" s="110"/>
      <c r="BZ66" s="110"/>
      <c r="CA66" s="110"/>
      <c r="CB66" s="110"/>
      <c r="CC66" s="110"/>
      <c r="CD66" s="110"/>
      <c r="CE66" s="110"/>
      <c r="CF66" s="110"/>
      <c r="CG66" s="110"/>
      <c r="CH66" s="110"/>
      <c r="CI66" s="110"/>
      <c r="CJ66" s="110"/>
      <c r="CK66" s="110"/>
      <c r="CL66" s="110"/>
      <c r="CM66" s="110"/>
      <c r="CN66" s="110"/>
      <c r="CO66" s="110"/>
      <c r="CP66" s="110"/>
      <c r="CQ66" s="110"/>
      <c r="CR66" s="110"/>
      <c r="CS66" s="110"/>
      <c r="CT66" s="110"/>
      <c r="CU66" s="110"/>
      <c r="CV66" s="110"/>
      <c r="CW66" s="110"/>
      <c r="CX66" s="110"/>
    </row>
    <row r="67" spans="7:102" ht="14.25" customHeight="1" x14ac:dyDescent="0.25">
      <c r="G67" s="184"/>
      <c r="M67" s="184"/>
      <c r="Q67" s="184"/>
      <c r="T67" s="186"/>
      <c r="AA67" s="184"/>
      <c r="AD67" s="186"/>
      <c r="AE67" s="184"/>
      <c r="AH67" s="186"/>
      <c r="AL67" s="110"/>
      <c r="AM67" s="110"/>
      <c r="AN67" s="110"/>
      <c r="AO67" s="110"/>
      <c r="AP67" s="110"/>
      <c r="AQ67" s="110"/>
      <c r="AR67" s="110"/>
      <c r="AS67" s="110"/>
      <c r="AT67" s="110"/>
      <c r="AU67" s="110"/>
      <c r="AV67" s="110"/>
      <c r="AW67" s="110"/>
      <c r="AX67" s="110"/>
      <c r="AY67" s="110"/>
      <c r="AZ67" s="110"/>
      <c r="BA67" s="110"/>
      <c r="BB67" s="110"/>
      <c r="BC67" s="110"/>
      <c r="BD67" s="110"/>
      <c r="BE67" s="110"/>
      <c r="BF67" s="110"/>
      <c r="BG67" s="110"/>
      <c r="BH67" s="110"/>
      <c r="BI67" s="110"/>
      <c r="BJ67" s="110"/>
      <c r="BK67" s="110"/>
      <c r="BL67" s="110"/>
      <c r="BM67" s="110"/>
      <c r="BN67" s="110"/>
      <c r="BO67" s="110"/>
      <c r="BP67" s="110"/>
      <c r="BQ67" s="110"/>
      <c r="BR67" s="110"/>
      <c r="BS67" s="110"/>
      <c r="BT67" s="110"/>
      <c r="BU67" s="110"/>
      <c r="BV67" s="110"/>
      <c r="BW67" s="110"/>
      <c r="BX67" s="110"/>
      <c r="BY67" s="110"/>
      <c r="BZ67" s="110"/>
      <c r="CA67" s="110"/>
      <c r="CB67" s="110"/>
      <c r="CC67" s="110"/>
      <c r="CD67" s="110"/>
      <c r="CE67" s="110"/>
      <c r="CF67" s="110"/>
      <c r="CG67" s="110"/>
      <c r="CH67" s="110"/>
      <c r="CI67" s="110"/>
      <c r="CJ67" s="110"/>
      <c r="CK67" s="110"/>
      <c r="CL67" s="110"/>
      <c r="CM67" s="110"/>
      <c r="CN67" s="110"/>
      <c r="CO67" s="110"/>
      <c r="CP67" s="110"/>
      <c r="CQ67" s="110"/>
      <c r="CR67" s="110"/>
      <c r="CS67" s="110"/>
      <c r="CT67" s="110"/>
      <c r="CU67" s="110"/>
      <c r="CV67" s="110"/>
      <c r="CW67" s="110"/>
      <c r="CX67" s="110"/>
    </row>
    <row r="68" spans="7:102" ht="14.25" customHeight="1" x14ac:dyDescent="0.25">
      <c r="G68" s="294" t="s">
        <v>1681</v>
      </c>
      <c r="H68" s="295"/>
      <c r="I68" s="295"/>
      <c r="J68" s="295"/>
      <c r="K68" s="295"/>
      <c r="L68" s="295"/>
      <c r="M68" s="294"/>
      <c r="N68" s="295"/>
      <c r="O68" s="295"/>
      <c r="P68" s="295"/>
      <c r="Q68" s="294"/>
      <c r="R68" s="295"/>
      <c r="S68" s="295"/>
      <c r="T68" s="296"/>
      <c r="U68" s="294" t="s">
        <v>1681</v>
      </c>
      <c r="V68" s="295"/>
      <c r="W68" s="295"/>
      <c r="X68" s="295"/>
      <c r="Y68" s="295"/>
      <c r="Z68" s="295"/>
      <c r="AA68" s="294"/>
      <c r="AB68" s="295"/>
      <c r="AC68" s="295"/>
      <c r="AD68" s="296"/>
      <c r="AE68" s="294"/>
      <c r="AF68" s="295"/>
      <c r="AG68" s="295"/>
      <c r="AH68" s="296"/>
      <c r="AL68" s="110"/>
      <c r="AM68" s="110"/>
      <c r="AN68" s="110"/>
      <c r="AO68" s="110"/>
      <c r="AP68" s="110"/>
      <c r="AQ68" s="110"/>
      <c r="AR68" s="110"/>
      <c r="AS68" s="110"/>
      <c r="AT68" s="110"/>
      <c r="AU68" s="110"/>
      <c r="AV68" s="110"/>
      <c r="AW68" s="110"/>
      <c r="AX68" s="110"/>
      <c r="AY68" s="110"/>
      <c r="AZ68" s="110"/>
      <c r="BA68" s="110"/>
      <c r="BB68" s="110"/>
      <c r="BC68" s="110"/>
      <c r="BD68" s="110"/>
      <c r="BE68" s="110"/>
      <c r="BF68" s="110"/>
      <c r="BG68" s="110"/>
      <c r="BH68" s="110"/>
      <c r="BI68" s="110"/>
      <c r="BJ68" s="110"/>
      <c r="BK68" s="110"/>
      <c r="BL68" s="110"/>
      <c r="BM68" s="110"/>
      <c r="BN68" s="110"/>
      <c r="BO68" s="110"/>
      <c r="BP68" s="110"/>
      <c r="BQ68" s="110"/>
      <c r="BR68" s="110"/>
      <c r="BS68" s="110"/>
      <c r="BT68" s="110"/>
      <c r="BU68" s="110"/>
      <c r="BV68" s="110"/>
      <c r="BW68" s="110"/>
      <c r="BX68" s="110"/>
      <c r="BY68" s="110"/>
      <c r="BZ68" s="110"/>
      <c r="CA68" s="110"/>
      <c r="CB68" s="110"/>
      <c r="CC68" s="110"/>
      <c r="CD68" s="110"/>
      <c r="CE68" s="110"/>
      <c r="CF68" s="110"/>
      <c r="CG68" s="110"/>
      <c r="CH68" s="110"/>
      <c r="CI68" s="110"/>
      <c r="CJ68" s="110"/>
      <c r="CK68" s="110"/>
      <c r="CL68" s="110"/>
      <c r="CM68" s="110"/>
      <c r="CN68" s="110"/>
      <c r="CO68" s="110"/>
      <c r="CP68" s="110"/>
      <c r="CQ68" s="110"/>
      <c r="CR68" s="110"/>
      <c r="CS68" s="110"/>
      <c r="CT68" s="110"/>
      <c r="CU68" s="110"/>
      <c r="CV68" s="110"/>
      <c r="CW68" s="110"/>
      <c r="CX68" s="110"/>
    </row>
    <row r="69" spans="7:102" ht="14.25" customHeight="1" x14ac:dyDescent="0.25">
      <c r="G69" s="294" t="s">
        <v>1681</v>
      </c>
      <c r="H69" s="295"/>
      <c r="I69" s="295"/>
      <c r="J69" s="295"/>
      <c r="K69" s="295"/>
      <c r="L69" s="295"/>
      <c r="M69" s="294"/>
      <c r="N69" s="295"/>
      <c r="O69" s="295"/>
      <c r="P69" s="295"/>
      <c r="Q69" s="294"/>
      <c r="R69" s="295"/>
      <c r="S69" s="295"/>
      <c r="T69" s="296"/>
      <c r="U69" s="294"/>
      <c r="V69" s="295"/>
      <c r="W69" s="295"/>
      <c r="X69" s="295"/>
      <c r="Y69" s="295"/>
      <c r="Z69" s="295"/>
      <c r="AA69" s="294"/>
      <c r="AB69" s="295"/>
      <c r="AC69" s="295"/>
      <c r="AD69" s="296"/>
      <c r="AE69" s="294"/>
      <c r="AF69" s="295"/>
      <c r="AG69" s="295"/>
      <c r="AH69" s="296"/>
      <c r="AL69" s="110"/>
      <c r="AM69" s="110"/>
      <c r="AN69" s="110"/>
      <c r="AO69" s="110"/>
      <c r="AP69" s="110"/>
      <c r="AQ69" s="110"/>
      <c r="AR69" s="110"/>
      <c r="AS69" s="110"/>
      <c r="AT69" s="110"/>
      <c r="AU69" s="110"/>
      <c r="AV69" s="110"/>
      <c r="AW69" s="110"/>
      <c r="AX69" s="110"/>
      <c r="AY69" s="110"/>
      <c r="AZ69" s="110"/>
      <c r="BA69" s="110"/>
      <c r="BB69" s="110"/>
      <c r="BC69" s="110"/>
      <c r="BD69" s="110"/>
      <c r="BE69" s="110"/>
      <c r="BF69" s="110"/>
      <c r="BG69" s="110"/>
      <c r="BH69" s="110"/>
      <c r="BI69" s="110"/>
      <c r="BJ69" s="110"/>
      <c r="BK69" s="110"/>
      <c r="BL69" s="110"/>
      <c r="BM69" s="110"/>
      <c r="BN69" s="110"/>
      <c r="BO69" s="110"/>
      <c r="BP69" s="110"/>
      <c r="BQ69" s="110"/>
      <c r="BR69" s="110"/>
      <c r="BS69" s="110"/>
      <c r="BT69" s="110"/>
      <c r="BU69" s="110"/>
      <c r="BV69" s="110"/>
      <c r="BW69" s="110"/>
      <c r="BX69" s="110"/>
      <c r="BY69" s="110"/>
      <c r="BZ69" s="110"/>
      <c r="CA69" s="110"/>
      <c r="CB69" s="110"/>
      <c r="CC69" s="110"/>
      <c r="CD69" s="110"/>
      <c r="CE69" s="110"/>
      <c r="CF69" s="110"/>
      <c r="CG69" s="110"/>
      <c r="CH69" s="110"/>
      <c r="CI69" s="110"/>
      <c r="CJ69" s="110"/>
      <c r="CK69" s="110"/>
      <c r="CL69" s="110"/>
      <c r="CM69" s="110"/>
      <c r="CN69" s="110"/>
      <c r="CO69" s="110"/>
      <c r="CP69" s="110"/>
      <c r="CQ69" s="110"/>
      <c r="CR69" s="110"/>
      <c r="CS69" s="110"/>
      <c r="CT69" s="110"/>
      <c r="CU69" s="110"/>
      <c r="CV69" s="110"/>
      <c r="CW69" s="110"/>
      <c r="CX69" s="110"/>
    </row>
    <row r="70" spans="7:102" ht="14.25" customHeight="1" x14ac:dyDescent="0.25">
      <c r="G70" s="294" t="s">
        <v>1681</v>
      </c>
      <c r="H70" s="295"/>
      <c r="I70" s="295"/>
      <c r="J70" s="295"/>
      <c r="K70" s="295"/>
      <c r="L70" s="295"/>
      <c r="M70" s="294"/>
      <c r="N70" s="295"/>
      <c r="O70" s="295"/>
      <c r="P70" s="295"/>
      <c r="Q70" s="294"/>
      <c r="R70" s="295"/>
      <c r="S70" s="295"/>
      <c r="T70" s="296"/>
      <c r="U70" s="294"/>
      <c r="V70" s="295"/>
      <c r="W70" s="295"/>
      <c r="X70" s="295"/>
      <c r="Y70" s="295"/>
      <c r="Z70" s="295"/>
      <c r="AA70" s="294"/>
      <c r="AB70" s="295"/>
      <c r="AC70" s="295"/>
      <c r="AD70" s="296"/>
      <c r="AE70" s="294"/>
      <c r="AF70" s="295"/>
      <c r="AG70" s="295"/>
      <c r="AH70" s="296"/>
      <c r="AL70" s="110"/>
      <c r="AM70" s="110"/>
      <c r="AN70" s="110"/>
      <c r="AO70" s="110"/>
      <c r="AP70" s="110"/>
      <c r="AQ70" s="110"/>
      <c r="AR70" s="110"/>
      <c r="AS70" s="110"/>
      <c r="AT70" s="110"/>
      <c r="AU70" s="110"/>
      <c r="AV70" s="110"/>
      <c r="AW70" s="110"/>
      <c r="AX70" s="110"/>
      <c r="AY70" s="110"/>
      <c r="AZ70" s="110"/>
      <c r="BA70" s="110"/>
      <c r="BB70" s="110"/>
      <c r="BC70" s="110"/>
      <c r="BD70" s="110"/>
      <c r="BE70" s="110"/>
      <c r="BF70" s="110"/>
      <c r="BG70" s="110"/>
      <c r="BH70" s="110"/>
      <c r="BI70" s="110"/>
      <c r="BJ70" s="110"/>
      <c r="BK70" s="110"/>
      <c r="BL70" s="110"/>
      <c r="BM70" s="110"/>
      <c r="BN70" s="110"/>
      <c r="BO70" s="110"/>
      <c r="BP70" s="110"/>
      <c r="BQ70" s="110"/>
      <c r="BR70" s="110"/>
      <c r="BS70" s="110"/>
      <c r="BT70" s="110"/>
      <c r="BU70" s="110"/>
      <c r="BV70" s="110"/>
      <c r="BW70" s="110"/>
      <c r="BX70" s="110"/>
      <c r="BY70" s="110"/>
      <c r="BZ70" s="110"/>
      <c r="CA70" s="110"/>
      <c r="CB70" s="110"/>
      <c r="CC70" s="110"/>
      <c r="CD70" s="110"/>
      <c r="CE70" s="110"/>
      <c r="CF70" s="110"/>
      <c r="CG70" s="110"/>
      <c r="CH70" s="110"/>
      <c r="CI70" s="110"/>
      <c r="CJ70" s="110"/>
      <c r="CK70" s="110"/>
      <c r="CL70" s="110"/>
      <c r="CM70" s="110"/>
      <c r="CN70" s="110"/>
      <c r="CO70" s="110"/>
      <c r="CP70" s="110"/>
      <c r="CQ70" s="110"/>
      <c r="CR70" s="110"/>
      <c r="CS70" s="110"/>
      <c r="CT70" s="110"/>
      <c r="CU70" s="110"/>
      <c r="CV70" s="110"/>
      <c r="CW70" s="110"/>
      <c r="CX70" s="110"/>
    </row>
    <row r="71" spans="7:102" ht="14.25" customHeight="1" x14ac:dyDescent="0.25">
      <c r="G71" s="294" t="s">
        <v>1681</v>
      </c>
      <c r="H71" s="295"/>
      <c r="I71" s="295"/>
      <c r="J71" s="295"/>
      <c r="K71" s="295"/>
      <c r="L71" s="295"/>
      <c r="M71" s="294"/>
      <c r="N71" s="295"/>
      <c r="O71" s="295"/>
      <c r="P71" s="295"/>
      <c r="Q71" s="294"/>
      <c r="R71" s="295"/>
      <c r="S71" s="295"/>
      <c r="T71" s="296"/>
      <c r="U71" s="294"/>
      <c r="V71" s="295"/>
      <c r="W71" s="295"/>
      <c r="X71" s="295"/>
      <c r="Y71" s="295"/>
      <c r="Z71" s="295"/>
      <c r="AA71" s="294"/>
      <c r="AB71" s="295"/>
      <c r="AC71" s="295"/>
      <c r="AD71" s="296"/>
      <c r="AE71" s="294"/>
      <c r="AF71" s="295"/>
      <c r="AG71" s="295"/>
      <c r="AH71" s="296"/>
      <c r="AI71" s="110"/>
      <c r="AJ71" s="110"/>
      <c r="AK71" s="110"/>
      <c r="AL71" s="110"/>
      <c r="AM71" s="110"/>
      <c r="AN71" s="110"/>
      <c r="AO71" s="110"/>
      <c r="AP71" s="110"/>
      <c r="AQ71" s="110"/>
      <c r="AR71" s="110"/>
      <c r="AS71" s="110"/>
      <c r="AT71" s="110"/>
      <c r="AU71" s="110"/>
      <c r="AV71" s="110"/>
      <c r="AW71" s="110"/>
      <c r="AX71" s="110"/>
      <c r="AY71" s="110"/>
      <c r="AZ71" s="110"/>
      <c r="BA71" s="110"/>
      <c r="BB71" s="110"/>
      <c r="BC71" s="110"/>
      <c r="BD71" s="110"/>
      <c r="BE71" s="110"/>
      <c r="BF71" s="110"/>
      <c r="BG71" s="110"/>
      <c r="BH71" s="110"/>
      <c r="BI71" s="110"/>
      <c r="BJ71" s="110"/>
      <c r="BK71" s="110"/>
      <c r="BL71" s="110"/>
      <c r="BM71" s="110"/>
      <c r="BN71" s="110"/>
      <c r="BO71" s="110"/>
      <c r="BP71" s="110"/>
      <c r="BQ71" s="110"/>
      <c r="BR71" s="110"/>
      <c r="BS71" s="110"/>
      <c r="BT71" s="110"/>
      <c r="BU71" s="110"/>
      <c r="BV71" s="110"/>
      <c r="BW71" s="110"/>
      <c r="BX71" s="110"/>
      <c r="BY71" s="110"/>
      <c r="BZ71" s="110"/>
      <c r="CA71" s="110"/>
      <c r="CB71" s="110"/>
      <c r="CC71" s="110"/>
      <c r="CD71" s="110"/>
      <c r="CE71" s="110"/>
      <c r="CF71" s="110"/>
      <c r="CG71" s="110"/>
      <c r="CH71" s="110"/>
      <c r="CI71" s="110"/>
      <c r="CJ71" s="110"/>
      <c r="CK71" s="110"/>
      <c r="CL71" s="110"/>
      <c r="CM71" s="110"/>
      <c r="CN71" s="110"/>
      <c r="CO71" s="110"/>
      <c r="CP71" s="110"/>
      <c r="CQ71" s="110"/>
      <c r="CR71" s="110"/>
      <c r="CS71" s="110"/>
      <c r="CT71" s="110"/>
      <c r="CU71" s="110"/>
      <c r="CV71" s="110"/>
      <c r="CW71" s="110"/>
      <c r="CX71" s="110"/>
    </row>
    <row r="72" spans="7:102" ht="14.25" customHeight="1" x14ac:dyDescent="0.25">
      <c r="G72" s="294" t="s">
        <v>1681</v>
      </c>
      <c r="H72" s="295"/>
      <c r="I72" s="295"/>
      <c r="J72" s="295"/>
      <c r="K72" s="295"/>
      <c r="L72" s="295"/>
      <c r="M72" s="294"/>
      <c r="N72" s="295"/>
      <c r="O72" s="295"/>
      <c r="P72" s="295"/>
      <c r="Q72" s="294"/>
      <c r="R72" s="295"/>
      <c r="S72" s="295"/>
      <c r="T72" s="296"/>
      <c r="U72" s="294"/>
      <c r="V72" s="295"/>
      <c r="W72" s="295"/>
      <c r="X72" s="295"/>
      <c r="Y72" s="295"/>
      <c r="Z72" s="295"/>
      <c r="AA72" s="294"/>
      <c r="AB72" s="295"/>
      <c r="AC72" s="295"/>
      <c r="AD72" s="296"/>
      <c r="AE72" s="294"/>
      <c r="AF72" s="295"/>
      <c r="AG72" s="295"/>
      <c r="AH72" s="296"/>
      <c r="AI72" s="110"/>
      <c r="AJ72" s="110"/>
      <c r="AK72" s="110"/>
      <c r="AL72" s="110"/>
      <c r="AM72" s="110"/>
      <c r="AN72" s="110"/>
      <c r="AO72" s="110"/>
      <c r="AP72" s="110"/>
      <c r="AQ72" s="110"/>
      <c r="AR72" s="110"/>
      <c r="AS72" s="110"/>
      <c r="AT72" s="110"/>
      <c r="AU72" s="110"/>
      <c r="AV72" s="110"/>
      <c r="AW72" s="110"/>
      <c r="AX72" s="110"/>
      <c r="AY72" s="110"/>
      <c r="AZ72" s="110"/>
      <c r="BA72" s="110"/>
      <c r="BB72" s="110"/>
      <c r="BC72" s="110"/>
      <c r="BD72" s="110"/>
      <c r="BE72" s="110"/>
      <c r="BF72" s="110"/>
      <c r="BG72" s="110"/>
      <c r="BH72" s="110"/>
      <c r="BI72" s="110"/>
      <c r="BJ72" s="110"/>
      <c r="BK72" s="110"/>
      <c r="BL72" s="110"/>
      <c r="BM72" s="110"/>
      <c r="BN72" s="110"/>
      <c r="BO72" s="110"/>
      <c r="BP72" s="110"/>
      <c r="BQ72" s="110"/>
      <c r="BR72" s="110"/>
      <c r="BS72" s="110"/>
      <c r="BT72" s="110"/>
      <c r="BU72" s="110"/>
      <c r="BV72" s="110"/>
      <c r="BW72" s="110"/>
      <c r="BX72" s="110"/>
      <c r="BY72" s="110"/>
      <c r="BZ72" s="110"/>
      <c r="CA72" s="110"/>
      <c r="CB72" s="110"/>
      <c r="CC72" s="110"/>
      <c r="CD72" s="110"/>
      <c r="CE72" s="110"/>
      <c r="CF72" s="110"/>
      <c r="CG72" s="110"/>
      <c r="CH72" s="110"/>
      <c r="CI72" s="110"/>
      <c r="CJ72" s="110"/>
      <c r="CK72" s="110"/>
      <c r="CL72" s="110"/>
      <c r="CM72" s="110"/>
      <c r="CN72" s="110"/>
      <c r="CO72" s="110"/>
      <c r="CP72" s="110"/>
      <c r="CQ72" s="110"/>
      <c r="CR72" s="110"/>
      <c r="CS72" s="110"/>
      <c r="CT72" s="110"/>
      <c r="CU72" s="110"/>
      <c r="CV72" s="110"/>
      <c r="CW72" s="110"/>
      <c r="CX72" s="110"/>
    </row>
    <row r="73" spans="7:102" ht="14.25" customHeight="1" x14ac:dyDescent="0.25">
      <c r="G73" s="294" t="s">
        <v>1681</v>
      </c>
      <c r="H73" s="295"/>
      <c r="I73" s="295"/>
      <c r="J73" s="295"/>
      <c r="K73" s="295"/>
      <c r="L73" s="295"/>
      <c r="M73" s="294"/>
      <c r="N73" s="295"/>
      <c r="O73" s="295"/>
      <c r="P73" s="295"/>
      <c r="Q73" s="294"/>
      <c r="R73" s="295"/>
      <c r="S73" s="295"/>
      <c r="T73" s="296"/>
      <c r="U73" s="294"/>
      <c r="V73" s="295"/>
      <c r="W73" s="295"/>
      <c r="X73" s="295"/>
      <c r="Y73" s="295"/>
      <c r="Z73" s="295"/>
      <c r="AA73" s="294"/>
      <c r="AB73" s="295"/>
      <c r="AC73" s="295"/>
      <c r="AD73" s="296"/>
      <c r="AE73" s="294"/>
      <c r="AF73" s="295"/>
      <c r="AG73" s="295"/>
      <c r="AH73" s="296"/>
      <c r="AI73" s="110"/>
      <c r="AJ73" s="110"/>
      <c r="AK73" s="110"/>
      <c r="AL73" s="110"/>
      <c r="AM73" s="110"/>
      <c r="AN73" s="110"/>
      <c r="AO73" s="110"/>
      <c r="AP73" s="110"/>
      <c r="AQ73" s="110"/>
      <c r="AR73" s="110"/>
      <c r="AS73" s="110"/>
      <c r="AT73" s="110"/>
      <c r="AU73" s="110"/>
      <c r="AV73" s="110"/>
      <c r="AW73" s="110"/>
      <c r="AX73" s="110"/>
      <c r="AY73" s="110"/>
      <c r="AZ73" s="110"/>
      <c r="BA73" s="110"/>
      <c r="BB73" s="110"/>
      <c r="BC73" s="110"/>
      <c r="BD73" s="110"/>
      <c r="BE73" s="110"/>
      <c r="BF73" s="110"/>
      <c r="BG73" s="110"/>
      <c r="BH73" s="110"/>
      <c r="BI73" s="110"/>
      <c r="BJ73" s="110"/>
      <c r="BK73" s="110"/>
      <c r="BL73" s="110"/>
      <c r="BM73" s="110"/>
      <c r="BN73" s="110"/>
      <c r="BO73" s="110"/>
      <c r="BP73" s="110"/>
      <c r="BQ73" s="110"/>
      <c r="BR73" s="110"/>
      <c r="BS73" s="110"/>
      <c r="BT73" s="110"/>
      <c r="BU73" s="110"/>
      <c r="BV73" s="110"/>
      <c r="BW73" s="110"/>
      <c r="BX73" s="110"/>
      <c r="BY73" s="110"/>
      <c r="BZ73" s="110"/>
      <c r="CA73" s="110"/>
      <c r="CB73" s="110"/>
      <c r="CC73" s="110"/>
      <c r="CD73" s="110"/>
      <c r="CE73" s="110"/>
      <c r="CF73" s="110"/>
      <c r="CG73" s="110"/>
      <c r="CH73" s="110"/>
      <c r="CI73" s="110"/>
      <c r="CJ73" s="110"/>
      <c r="CK73" s="110"/>
      <c r="CL73" s="110"/>
      <c r="CM73" s="110"/>
      <c r="CN73" s="110"/>
      <c r="CO73" s="110"/>
      <c r="CP73" s="110"/>
      <c r="CQ73" s="110"/>
      <c r="CR73" s="110"/>
      <c r="CS73" s="110"/>
      <c r="CT73" s="110"/>
      <c r="CU73" s="110"/>
      <c r="CV73" s="110"/>
      <c r="CW73" s="110"/>
      <c r="CX73" s="110"/>
    </row>
    <row r="74" spans="7:102" ht="14.25" customHeight="1" x14ac:dyDescent="0.25">
      <c r="G74" s="294" t="s">
        <v>1681</v>
      </c>
      <c r="H74" s="295"/>
      <c r="I74" s="295"/>
      <c r="J74" s="295"/>
      <c r="K74" s="295"/>
      <c r="L74" s="295"/>
      <c r="M74" s="294"/>
      <c r="N74" s="295"/>
      <c r="O74" s="295"/>
      <c r="P74" s="295"/>
      <c r="Q74" s="294"/>
      <c r="R74" s="295"/>
      <c r="S74" s="295"/>
      <c r="T74" s="296"/>
      <c r="U74" s="294"/>
      <c r="V74" s="295"/>
      <c r="W74" s="295"/>
      <c r="X74" s="295"/>
      <c r="Y74" s="295"/>
      <c r="Z74" s="295"/>
      <c r="AA74" s="294"/>
      <c r="AB74" s="295"/>
      <c r="AC74" s="295"/>
      <c r="AD74" s="296"/>
      <c r="AE74" s="294"/>
      <c r="AF74" s="295"/>
      <c r="AG74" s="295"/>
      <c r="AH74" s="296"/>
      <c r="AI74" s="110"/>
      <c r="AJ74" s="110"/>
      <c r="AK74" s="110"/>
      <c r="AL74" s="110"/>
      <c r="AM74" s="110"/>
      <c r="AN74" s="110"/>
      <c r="AO74" s="110"/>
      <c r="AP74" s="110"/>
      <c r="AQ74" s="110"/>
      <c r="AR74" s="110"/>
      <c r="AS74" s="110"/>
      <c r="AT74" s="110"/>
      <c r="AU74" s="110"/>
      <c r="AV74" s="110"/>
      <c r="AW74" s="110"/>
      <c r="AX74" s="110"/>
      <c r="AY74" s="110"/>
      <c r="AZ74" s="110"/>
      <c r="BA74" s="110"/>
      <c r="BB74" s="110"/>
      <c r="BC74" s="110"/>
      <c r="BD74" s="110"/>
      <c r="BE74" s="110"/>
      <c r="BF74" s="110"/>
      <c r="BG74" s="110"/>
      <c r="BH74" s="110"/>
      <c r="BI74" s="110"/>
      <c r="BJ74" s="110"/>
      <c r="BK74" s="110"/>
      <c r="BL74" s="110"/>
      <c r="BM74" s="110"/>
      <c r="BN74" s="110"/>
      <c r="BO74" s="110"/>
      <c r="BP74" s="110"/>
      <c r="BQ74" s="110"/>
      <c r="BR74" s="110"/>
      <c r="BS74" s="110"/>
      <c r="BT74" s="110"/>
      <c r="BU74" s="110"/>
      <c r="BV74" s="110"/>
      <c r="BW74" s="110"/>
      <c r="BX74" s="110"/>
      <c r="BY74" s="110"/>
      <c r="BZ74" s="110"/>
      <c r="CA74" s="110"/>
      <c r="CB74" s="110"/>
      <c r="CC74" s="110"/>
      <c r="CD74" s="110"/>
      <c r="CE74" s="110"/>
      <c r="CF74" s="110"/>
      <c r="CG74" s="110"/>
      <c r="CH74" s="110"/>
      <c r="CI74" s="110"/>
      <c r="CJ74" s="110"/>
      <c r="CK74" s="110"/>
      <c r="CL74" s="110"/>
      <c r="CM74" s="110"/>
      <c r="CN74" s="110"/>
      <c r="CO74" s="110"/>
      <c r="CP74" s="110"/>
      <c r="CQ74" s="110"/>
      <c r="CR74" s="110"/>
      <c r="CS74" s="110"/>
      <c r="CT74" s="110"/>
      <c r="CU74" s="110"/>
      <c r="CV74" s="110"/>
      <c r="CW74" s="110"/>
      <c r="CX74" s="110"/>
    </row>
    <row r="75" spans="7:102" ht="14.25" customHeight="1" x14ac:dyDescent="0.25">
      <c r="G75" s="294" t="s">
        <v>1681</v>
      </c>
      <c r="H75" s="295"/>
      <c r="I75" s="295"/>
      <c r="J75" s="295"/>
      <c r="K75" s="295"/>
      <c r="L75" s="295"/>
      <c r="M75" s="294"/>
      <c r="N75" s="295"/>
      <c r="O75" s="295"/>
      <c r="P75" s="295"/>
      <c r="Q75" s="294"/>
      <c r="R75" s="295"/>
      <c r="S75" s="295"/>
      <c r="T75" s="296"/>
      <c r="U75" s="294"/>
      <c r="V75" s="295"/>
      <c r="W75" s="295"/>
      <c r="X75" s="295"/>
      <c r="Y75" s="295"/>
      <c r="Z75" s="295"/>
      <c r="AA75" s="294"/>
      <c r="AB75" s="295"/>
      <c r="AC75" s="295"/>
      <c r="AD75" s="296"/>
      <c r="AE75" s="294"/>
      <c r="AF75" s="295"/>
      <c r="AG75" s="295"/>
      <c r="AH75" s="296"/>
      <c r="AI75" s="110"/>
      <c r="AJ75" s="110"/>
      <c r="AK75" s="110"/>
      <c r="AL75" s="110"/>
      <c r="AM75" s="110"/>
      <c r="AN75" s="110"/>
      <c r="AO75" s="110"/>
      <c r="AP75" s="110"/>
      <c r="AQ75" s="110"/>
      <c r="AR75" s="110"/>
      <c r="AS75" s="110"/>
      <c r="AT75" s="110"/>
      <c r="AU75" s="110"/>
      <c r="AV75" s="110"/>
      <c r="AW75" s="110"/>
      <c r="AX75" s="110"/>
      <c r="AY75" s="110"/>
      <c r="AZ75" s="110"/>
      <c r="BA75" s="110"/>
      <c r="BB75" s="110"/>
      <c r="BC75" s="110"/>
      <c r="BD75" s="110"/>
      <c r="BE75" s="110"/>
      <c r="BF75" s="110"/>
      <c r="BG75" s="110"/>
      <c r="BH75" s="110"/>
      <c r="BI75" s="110"/>
      <c r="BJ75" s="110"/>
      <c r="BK75" s="110"/>
      <c r="BL75" s="110"/>
      <c r="BM75" s="110"/>
      <c r="BN75" s="110"/>
      <c r="BO75" s="110"/>
      <c r="BP75" s="110"/>
      <c r="BQ75" s="110"/>
      <c r="BR75" s="110"/>
      <c r="BS75" s="110"/>
      <c r="BT75" s="110"/>
      <c r="BU75" s="110"/>
      <c r="BV75" s="110"/>
      <c r="BW75" s="110"/>
      <c r="BX75" s="110"/>
      <c r="BY75" s="110"/>
      <c r="BZ75" s="110"/>
      <c r="CA75" s="110"/>
      <c r="CB75" s="110"/>
      <c r="CC75" s="110"/>
      <c r="CD75" s="110"/>
      <c r="CE75" s="110"/>
      <c r="CF75" s="110"/>
      <c r="CG75" s="110"/>
      <c r="CH75" s="110"/>
      <c r="CI75" s="110"/>
      <c r="CJ75" s="110"/>
      <c r="CK75" s="110"/>
      <c r="CL75" s="110"/>
      <c r="CM75" s="110"/>
      <c r="CN75" s="110"/>
      <c r="CO75" s="110"/>
      <c r="CP75" s="110"/>
      <c r="CQ75" s="110"/>
      <c r="CR75" s="110"/>
      <c r="CS75" s="110"/>
      <c r="CT75" s="110"/>
      <c r="CU75" s="110"/>
      <c r="CV75" s="110"/>
      <c r="CW75" s="110"/>
      <c r="CX75" s="110"/>
    </row>
    <row r="76" spans="7:102" ht="14.25" customHeight="1" x14ac:dyDescent="0.25">
      <c r="G76" s="294" t="s">
        <v>1681</v>
      </c>
      <c r="H76" s="295"/>
      <c r="I76" s="295"/>
      <c r="J76" s="295"/>
      <c r="K76" s="295"/>
      <c r="L76" s="295"/>
      <c r="M76" s="294"/>
      <c r="N76" s="295"/>
      <c r="O76" s="295"/>
      <c r="P76" s="295"/>
      <c r="Q76" s="294"/>
      <c r="R76" s="295"/>
      <c r="S76" s="295"/>
      <c r="T76" s="296"/>
      <c r="U76" s="294"/>
      <c r="V76" s="295"/>
      <c r="W76" s="295"/>
      <c r="X76" s="295"/>
      <c r="Y76" s="295"/>
      <c r="Z76" s="295"/>
      <c r="AA76" s="294"/>
      <c r="AB76" s="295"/>
      <c r="AC76" s="295"/>
      <c r="AD76" s="296"/>
      <c r="AE76" s="294"/>
      <c r="AF76" s="295"/>
      <c r="AG76" s="295"/>
      <c r="AH76" s="296"/>
      <c r="AI76" s="110"/>
      <c r="AJ76" s="110"/>
      <c r="AK76" s="110"/>
      <c r="AL76" s="110"/>
      <c r="AM76" s="110"/>
      <c r="AN76" s="110"/>
      <c r="AO76" s="110"/>
      <c r="AP76" s="110"/>
      <c r="AQ76" s="110"/>
      <c r="AR76" s="110"/>
      <c r="AS76" s="110"/>
      <c r="AT76" s="110"/>
      <c r="AU76" s="110"/>
      <c r="AV76" s="110"/>
      <c r="AW76" s="110"/>
      <c r="AX76" s="110"/>
      <c r="AY76" s="110"/>
      <c r="AZ76" s="110"/>
      <c r="BA76" s="110"/>
      <c r="BB76" s="110"/>
      <c r="BC76" s="110"/>
      <c r="BD76" s="110"/>
      <c r="BE76" s="110"/>
      <c r="BF76" s="110"/>
      <c r="BG76" s="110"/>
      <c r="BH76" s="110"/>
      <c r="BI76" s="110"/>
      <c r="BJ76" s="110"/>
      <c r="BK76" s="110"/>
      <c r="BL76" s="110"/>
      <c r="BM76" s="110"/>
      <c r="BN76" s="110"/>
      <c r="BO76" s="110"/>
      <c r="BP76" s="110"/>
      <c r="BQ76" s="110"/>
      <c r="BR76" s="110"/>
      <c r="BS76" s="110"/>
      <c r="BT76" s="110"/>
      <c r="BU76" s="110"/>
      <c r="BV76" s="110"/>
      <c r="BW76" s="110"/>
      <c r="BX76" s="110"/>
      <c r="BY76" s="110"/>
      <c r="BZ76" s="110"/>
      <c r="CA76" s="110"/>
      <c r="CB76" s="110"/>
      <c r="CC76" s="110"/>
      <c r="CD76" s="110"/>
      <c r="CE76" s="110"/>
      <c r="CF76" s="110"/>
      <c r="CG76" s="110"/>
      <c r="CH76" s="110"/>
      <c r="CI76" s="110"/>
      <c r="CJ76" s="110"/>
      <c r="CK76" s="110"/>
      <c r="CL76" s="110"/>
      <c r="CM76" s="110"/>
      <c r="CN76" s="110"/>
      <c r="CO76" s="110"/>
      <c r="CP76" s="110"/>
      <c r="CQ76" s="110"/>
      <c r="CR76" s="110"/>
      <c r="CS76" s="110"/>
      <c r="CT76" s="110"/>
      <c r="CU76" s="110"/>
      <c r="CV76" s="110"/>
      <c r="CW76" s="110"/>
      <c r="CX76" s="110"/>
    </row>
    <row r="77" spans="7:102" ht="14.25" customHeight="1" x14ac:dyDescent="0.25">
      <c r="G77" s="294" t="s">
        <v>1681</v>
      </c>
      <c r="H77" s="295"/>
      <c r="I77" s="295"/>
      <c r="J77" s="295"/>
      <c r="K77" s="295"/>
      <c r="L77" s="295"/>
      <c r="M77" s="294"/>
      <c r="N77" s="295"/>
      <c r="O77" s="295"/>
      <c r="P77" s="295"/>
      <c r="Q77" s="294"/>
      <c r="R77" s="295"/>
      <c r="S77" s="295"/>
      <c r="T77" s="296"/>
      <c r="U77" s="294"/>
      <c r="V77" s="295"/>
      <c r="W77" s="295"/>
      <c r="X77" s="295"/>
      <c r="Y77" s="295"/>
      <c r="Z77" s="295"/>
      <c r="AA77" s="294"/>
      <c r="AB77" s="295"/>
      <c r="AC77" s="295"/>
      <c r="AD77" s="296"/>
      <c r="AE77" s="294"/>
      <c r="AF77" s="295"/>
      <c r="AG77" s="295"/>
      <c r="AH77" s="296"/>
      <c r="AI77" s="110"/>
      <c r="AJ77" s="110"/>
      <c r="AK77" s="110"/>
      <c r="AL77" s="110"/>
      <c r="AM77" s="110"/>
      <c r="AN77" s="110"/>
      <c r="AO77" s="110"/>
      <c r="AP77" s="110"/>
      <c r="AQ77" s="110"/>
      <c r="AR77" s="110"/>
      <c r="AS77" s="110"/>
      <c r="AT77" s="110"/>
      <c r="AU77" s="110"/>
      <c r="AV77" s="110"/>
      <c r="AW77" s="110"/>
      <c r="AX77" s="110"/>
      <c r="AY77" s="110"/>
      <c r="AZ77" s="110"/>
      <c r="BA77" s="110"/>
      <c r="BB77" s="110"/>
      <c r="BC77" s="110"/>
      <c r="BD77" s="110"/>
      <c r="BE77" s="110"/>
      <c r="BF77" s="110"/>
      <c r="BG77" s="110"/>
      <c r="BH77" s="110"/>
      <c r="BI77" s="110"/>
      <c r="BJ77" s="110"/>
      <c r="BK77" s="110"/>
      <c r="BL77" s="110"/>
      <c r="BM77" s="110"/>
      <c r="BN77" s="110"/>
      <c r="BO77" s="110"/>
      <c r="BP77" s="110"/>
      <c r="BQ77" s="110"/>
      <c r="BR77" s="110"/>
      <c r="BS77" s="110"/>
      <c r="BT77" s="110"/>
      <c r="BU77" s="110"/>
      <c r="BV77" s="110"/>
      <c r="BW77" s="110"/>
      <c r="BX77" s="110"/>
      <c r="BY77" s="110"/>
      <c r="BZ77" s="110"/>
      <c r="CA77" s="110"/>
      <c r="CB77" s="110"/>
      <c r="CC77" s="110"/>
      <c r="CD77" s="110"/>
      <c r="CE77" s="110"/>
      <c r="CF77" s="110"/>
      <c r="CG77" s="110"/>
      <c r="CH77" s="110"/>
      <c r="CI77" s="110"/>
      <c r="CJ77" s="110"/>
      <c r="CK77" s="110"/>
      <c r="CL77" s="110"/>
      <c r="CM77" s="110"/>
      <c r="CN77" s="110"/>
      <c r="CO77" s="110"/>
      <c r="CP77" s="110"/>
      <c r="CQ77" s="110"/>
      <c r="CR77" s="110"/>
      <c r="CS77" s="110"/>
      <c r="CT77" s="110"/>
      <c r="CU77" s="110"/>
      <c r="CV77" s="110"/>
      <c r="CW77" s="110"/>
      <c r="CX77" s="110"/>
    </row>
    <row r="78" spans="7:102" ht="14.25" customHeight="1" x14ac:dyDescent="0.25">
      <c r="G78" s="294" t="s">
        <v>1681</v>
      </c>
      <c r="H78" s="295"/>
      <c r="I78" s="295"/>
      <c r="J78" s="295"/>
      <c r="K78" s="295"/>
      <c r="L78" s="295"/>
      <c r="M78" s="294"/>
      <c r="N78" s="295"/>
      <c r="O78" s="295"/>
      <c r="P78" s="295"/>
      <c r="Q78" s="294"/>
      <c r="R78" s="295"/>
      <c r="S78" s="295"/>
      <c r="T78" s="296"/>
      <c r="U78" s="294"/>
      <c r="V78" s="295"/>
      <c r="W78" s="295"/>
      <c r="X78" s="295"/>
      <c r="Y78" s="295"/>
      <c r="Z78" s="295"/>
      <c r="AA78" s="294"/>
      <c r="AB78" s="295"/>
      <c r="AC78" s="295"/>
      <c r="AD78" s="296"/>
      <c r="AE78" s="294"/>
      <c r="AF78" s="295"/>
      <c r="AG78" s="295"/>
      <c r="AH78" s="296"/>
      <c r="AI78" s="110"/>
      <c r="AJ78" s="110"/>
      <c r="AK78" s="110"/>
      <c r="AL78" s="110"/>
      <c r="AM78" s="110"/>
      <c r="AN78" s="110"/>
      <c r="AO78" s="110"/>
      <c r="AP78" s="110"/>
      <c r="AQ78" s="110"/>
      <c r="AR78" s="110"/>
      <c r="AS78" s="110"/>
      <c r="AT78" s="110"/>
      <c r="AU78" s="110"/>
      <c r="AV78" s="110"/>
      <c r="AW78" s="110"/>
      <c r="AX78" s="110"/>
      <c r="AY78" s="110"/>
      <c r="AZ78" s="110"/>
      <c r="BA78" s="110"/>
      <c r="BB78" s="110"/>
      <c r="BC78" s="110"/>
      <c r="BD78" s="110"/>
      <c r="BE78" s="110"/>
      <c r="BF78" s="110"/>
      <c r="BG78" s="110"/>
      <c r="BH78" s="110"/>
      <c r="BI78" s="110"/>
      <c r="BJ78" s="110"/>
      <c r="BK78" s="110"/>
      <c r="BL78" s="110"/>
      <c r="BM78" s="110"/>
      <c r="BN78" s="110"/>
      <c r="BO78" s="110"/>
      <c r="BP78" s="110"/>
      <c r="BQ78" s="110"/>
      <c r="BR78" s="110"/>
      <c r="BS78" s="110"/>
      <c r="BT78" s="110"/>
      <c r="BU78" s="110"/>
      <c r="BV78" s="110"/>
      <c r="BW78" s="110"/>
      <c r="BX78" s="110"/>
      <c r="BY78" s="110"/>
      <c r="BZ78" s="110"/>
      <c r="CA78" s="110"/>
      <c r="CB78" s="110"/>
      <c r="CC78" s="110"/>
      <c r="CD78" s="110"/>
      <c r="CE78" s="110"/>
      <c r="CF78" s="110"/>
      <c r="CG78" s="110"/>
      <c r="CH78" s="110"/>
      <c r="CI78" s="110"/>
      <c r="CJ78" s="110"/>
      <c r="CK78" s="110"/>
      <c r="CL78" s="110"/>
      <c r="CM78" s="110"/>
      <c r="CN78" s="110"/>
      <c r="CO78" s="110"/>
      <c r="CP78" s="110"/>
      <c r="CQ78" s="110"/>
      <c r="CR78" s="110"/>
      <c r="CS78" s="110"/>
      <c r="CT78" s="110"/>
      <c r="CU78" s="110"/>
      <c r="CV78" s="110"/>
      <c r="CW78" s="110"/>
      <c r="CX78" s="110"/>
    </row>
    <row r="79" spans="7:102" ht="14.25" customHeight="1" x14ac:dyDescent="0.25">
      <c r="G79" s="187"/>
      <c r="H79" s="188"/>
      <c r="I79" s="188"/>
      <c r="J79" s="188"/>
      <c r="K79" s="188"/>
      <c r="L79" s="188"/>
      <c r="M79" s="187"/>
      <c r="N79" s="188"/>
      <c r="O79" s="188"/>
      <c r="P79" s="188"/>
      <c r="Q79" s="187"/>
      <c r="R79" s="188"/>
      <c r="S79" s="188"/>
      <c r="T79" s="191"/>
      <c r="U79" s="187"/>
      <c r="V79" s="188"/>
      <c r="W79" s="188"/>
      <c r="X79" s="188"/>
      <c r="Y79" s="188"/>
      <c r="Z79" s="188"/>
      <c r="AA79" s="187"/>
      <c r="AB79" s="188"/>
      <c r="AC79" s="188"/>
      <c r="AD79" s="191"/>
      <c r="AE79" s="187"/>
      <c r="AF79" s="188"/>
      <c r="AG79" s="188"/>
      <c r="AH79" s="191"/>
      <c r="AI79" s="110"/>
      <c r="AJ79" s="110"/>
      <c r="AK79" s="110"/>
      <c r="AL79" s="110"/>
      <c r="AM79" s="110"/>
      <c r="AN79" s="110"/>
      <c r="AO79" s="110"/>
      <c r="AP79" s="110"/>
      <c r="AQ79" s="110"/>
      <c r="AR79" s="110"/>
      <c r="AS79" s="110"/>
      <c r="AT79" s="110"/>
      <c r="AU79" s="110"/>
      <c r="AV79" s="110"/>
      <c r="AW79" s="110"/>
      <c r="AX79" s="110"/>
      <c r="AY79" s="110"/>
      <c r="AZ79" s="110"/>
      <c r="BA79" s="110"/>
      <c r="BB79" s="110"/>
      <c r="BC79" s="110"/>
      <c r="BD79" s="110"/>
      <c r="BE79" s="110"/>
      <c r="BF79" s="110"/>
      <c r="BG79" s="110"/>
      <c r="BH79" s="110"/>
      <c r="BI79" s="110"/>
      <c r="BJ79" s="110"/>
      <c r="BK79" s="110"/>
      <c r="BL79" s="110"/>
      <c r="BM79" s="110"/>
      <c r="BN79" s="110"/>
      <c r="BO79" s="110"/>
      <c r="BP79" s="110"/>
      <c r="BQ79" s="110"/>
      <c r="BR79" s="110"/>
      <c r="BS79" s="110"/>
      <c r="BT79" s="110"/>
      <c r="BU79" s="110"/>
      <c r="BV79" s="110"/>
      <c r="BW79" s="110"/>
      <c r="BX79" s="110"/>
      <c r="BY79" s="110"/>
      <c r="BZ79" s="110"/>
      <c r="CA79" s="110"/>
      <c r="CB79" s="110"/>
      <c r="CC79" s="110"/>
      <c r="CD79" s="110"/>
      <c r="CE79" s="110"/>
      <c r="CF79" s="110"/>
      <c r="CG79" s="110"/>
      <c r="CH79" s="110"/>
      <c r="CI79" s="110"/>
      <c r="CJ79" s="110"/>
      <c r="CK79" s="110"/>
      <c r="CL79" s="110"/>
      <c r="CM79" s="110"/>
      <c r="CN79" s="110"/>
      <c r="CO79" s="110"/>
      <c r="CP79" s="110"/>
      <c r="CQ79" s="110"/>
      <c r="CR79" s="110"/>
      <c r="CS79" s="110"/>
      <c r="CT79" s="110"/>
      <c r="CU79" s="110"/>
      <c r="CV79" s="110"/>
      <c r="CW79" s="110"/>
      <c r="CX79" s="110"/>
    </row>
    <row r="80" spans="7:102" ht="14.25" customHeight="1" x14ac:dyDescent="0.25">
      <c r="G80" s="110"/>
      <c r="H80" s="110"/>
      <c r="I80" s="110"/>
      <c r="J80" s="110"/>
      <c r="K80" s="110"/>
      <c r="L80" s="110"/>
      <c r="M80" s="110"/>
      <c r="N80" s="110"/>
      <c r="O80" s="110"/>
      <c r="P80" s="110"/>
      <c r="Q80" s="110"/>
      <c r="R80" s="110"/>
      <c r="S80" s="110"/>
      <c r="T80" s="110"/>
      <c r="U80" s="110"/>
      <c r="V80" s="110"/>
      <c r="W80" s="110"/>
      <c r="X80" s="110"/>
      <c r="Y80" s="110"/>
      <c r="Z80" s="110"/>
      <c r="AA80" s="110"/>
      <c r="AB80" s="110"/>
      <c r="AC80" s="110"/>
      <c r="AD80" s="110"/>
      <c r="AE80" s="110"/>
      <c r="AF80" s="110"/>
      <c r="AG80" s="110"/>
      <c r="AH80" s="110"/>
      <c r="AI80" s="110"/>
      <c r="AJ80" s="110"/>
      <c r="AK80" s="110"/>
      <c r="AL80" s="110"/>
      <c r="AM80" s="110"/>
      <c r="AN80" s="110"/>
      <c r="AO80" s="110"/>
      <c r="AP80" s="110"/>
      <c r="AQ80" s="110"/>
      <c r="AR80" s="110"/>
      <c r="AS80" s="110"/>
      <c r="AT80" s="110"/>
      <c r="AU80" s="110"/>
      <c r="AV80" s="110"/>
      <c r="AW80" s="110"/>
      <c r="AX80" s="110"/>
      <c r="AY80" s="110"/>
      <c r="AZ80" s="110"/>
      <c r="BA80" s="110"/>
      <c r="BB80" s="110"/>
      <c r="BC80" s="110"/>
      <c r="BD80" s="110"/>
      <c r="BE80" s="110"/>
      <c r="BF80" s="110"/>
      <c r="BG80" s="110"/>
      <c r="BH80" s="110"/>
      <c r="BI80" s="110"/>
      <c r="BJ80" s="110"/>
      <c r="BK80" s="110"/>
      <c r="BL80" s="110"/>
      <c r="BM80" s="110"/>
      <c r="BN80" s="110"/>
      <c r="BO80" s="110"/>
      <c r="BP80" s="110"/>
      <c r="BQ80" s="110"/>
      <c r="BR80" s="110"/>
      <c r="BS80" s="110"/>
      <c r="BT80" s="110"/>
      <c r="BU80" s="110"/>
      <c r="BV80" s="110"/>
      <c r="BW80" s="110"/>
      <c r="BX80" s="110"/>
      <c r="BY80" s="110"/>
      <c r="BZ80" s="110"/>
      <c r="CA80" s="110"/>
      <c r="CB80" s="110"/>
      <c r="CC80" s="110"/>
      <c r="CD80" s="110"/>
      <c r="CE80" s="110"/>
      <c r="CF80" s="110"/>
      <c r="CG80" s="110"/>
      <c r="CH80" s="110"/>
      <c r="CI80" s="110"/>
      <c r="CJ80" s="110"/>
      <c r="CK80" s="110"/>
      <c r="CL80" s="110"/>
      <c r="CM80" s="110"/>
      <c r="CN80" s="110"/>
      <c r="CO80" s="110"/>
      <c r="CP80" s="110"/>
      <c r="CQ80" s="110"/>
      <c r="CR80" s="110"/>
      <c r="CS80" s="110"/>
      <c r="CT80" s="110"/>
      <c r="CU80" s="110"/>
      <c r="CV80" s="110"/>
      <c r="CW80" s="110"/>
      <c r="CX80" s="110"/>
    </row>
    <row r="81" spans="7:102" ht="14.25" customHeight="1" x14ac:dyDescent="0.25">
      <c r="G81" s="110"/>
      <c r="H81" s="110"/>
      <c r="I81" s="110"/>
      <c r="J81" s="110"/>
      <c r="K81" s="110"/>
      <c r="L81" s="110"/>
      <c r="M81" s="110"/>
      <c r="N81" s="110"/>
      <c r="O81" s="110"/>
      <c r="P81" s="110"/>
      <c r="Q81" s="110"/>
      <c r="R81" s="110"/>
      <c r="S81" s="110"/>
      <c r="T81" s="110"/>
      <c r="U81" s="110"/>
      <c r="V81" s="110"/>
      <c r="W81" s="110"/>
      <c r="X81" s="110"/>
      <c r="Y81" s="110"/>
      <c r="Z81" s="110"/>
      <c r="AA81" s="110"/>
      <c r="AB81" s="110"/>
      <c r="AC81" s="110"/>
      <c r="AD81" t="s">
        <v>1765</v>
      </c>
      <c r="AG81" t="str">
        <f>'E-10'!S17</f>
        <v>E-10-1</v>
      </c>
      <c r="AI81" s="110"/>
      <c r="AJ81" s="110"/>
      <c r="AK81" s="110"/>
      <c r="AL81" s="110"/>
      <c r="AM81" s="110"/>
      <c r="AN81" s="110"/>
      <c r="AO81" s="110"/>
      <c r="AP81" s="110"/>
      <c r="AQ81" s="110"/>
      <c r="AR81" s="110"/>
      <c r="AS81" s="110"/>
      <c r="AT81" s="110"/>
      <c r="AU81" s="110"/>
      <c r="AV81" s="110"/>
      <c r="AW81" s="110"/>
      <c r="AX81" s="110"/>
      <c r="AY81" s="110"/>
      <c r="AZ81" s="110"/>
      <c r="BA81" s="110"/>
      <c r="BB81" s="110"/>
      <c r="BC81" s="110"/>
      <c r="BD81" s="110"/>
      <c r="BE81" s="110"/>
      <c r="BF81" s="110"/>
      <c r="BG81" s="110"/>
      <c r="BH81" s="110"/>
      <c r="BI81" s="110"/>
      <c r="BJ81" s="110"/>
      <c r="BK81" s="110"/>
      <c r="BL81" s="110"/>
      <c r="BM81" s="110"/>
      <c r="BN81" s="110"/>
      <c r="BO81" s="110"/>
      <c r="BP81" s="110"/>
      <c r="BQ81" s="110"/>
      <c r="BR81" s="110"/>
      <c r="BS81" s="110"/>
      <c r="BT81" s="110"/>
      <c r="BU81" s="110"/>
      <c r="BV81" s="110"/>
      <c r="BW81" s="110"/>
      <c r="BX81" s="110"/>
      <c r="BY81" s="110"/>
      <c r="BZ81" s="110"/>
      <c r="CA81" s="110"/>
      <c r="CB81" s="110"/>
      <c r="CC81" s="110"/>
      <c r="CD81" s="110"/>
      <c r="CE81" s="110"/>
      <c r="CF81" s="110"/>
      <c r="CG81" s="110"/>
      <c r="CH81" s="110"/>
      <c r="CI81" s="110"/>
      <c r="CJ81" s="110"/>
      <c r="CK81" s="110"/>
      <c r="CL81" s="110"/>
      <c r="CM81" s="110"/>
      <c r="CN81" s="110"/>
      <c r="CO81" s="110"/>
      <c r="CP81" s="110"/>
      <c r="CQ81" s="110"/>
      <c r="CR81" s="110"/>
      <c r="CS81" s="110"/>
      <c r="CT81" s="110"/>
      <c r="CU81" s="110"/>
      <c r="CV81" s="110"/>
      <c r="CW81" s="110"/>
      <c r="CX81" s="110"/>
    </row>
  </sheetData>
  <mergeCells count="303">
    <mergeCell ref="X40:AB40"/>
    <mergeCell ref="BK30:BO30"/>
    <mergeCell ref="BP16:BT16"/>
    <mergeCell ref="CT28:CX28"/>
    <mergeCell ref="AG22:AK22"/>
    <mergeCell ref="CJ24:CN24"/>
    <mergeCell ref="CE28:CI28"/>
    <mergeCell ref="CO19:CS19"/>
    <mergeCell ref="AQ22:AU22"/>
    <mergeCell ref="AL26:AP26"/>
    <mergeCell ref="BF27:BJ27"/>
    <mergeCell ref="BP18:BT18"/>
    <mergeCell ref="AG21:AK21"/>
    <mergeCell ref="AB25:AF25"/>
    <mergeCell ref="AL16:AP16"/>
    <mergeCell ref="CT20:CX20"/>
    <mergeCell ref="CO16:CS16"/>
    <mergeCell ref="CT21:CX21"/>
    <mergeCell ref="BZ16:CD16"/>
    <mergeCell ref="CJ16:CN16"/>
    <mergeCell ref="CT14:CX16"/>
    <mergeCell ref="AV16:AZ16"/>
    <mergeCell ref="BF16:BJ16"/>
    <mergeCell ref="CT27:CX27"/>
    <mergeCell ref="CE30:CI30"/>
    <mergeCell ref="AL25:AP25"/>
    <mergeCell ref="H22:K23"/>
    <mergeCell ref="BF24:BJ24"/>
    <mergeCell ref="BU29:BY29"/>
    <mergeCell ref="CE20:CI20"/>
    <mergeCell ref="BZ19:CD19"/>
    <mergeCell ref="AB27:AF27"/>
    <mergeCell ref="CE29:CI29"/>
    <mergeCell ref="CE23:CI23"/>
    <mergeCell ref="AV29:AZ29"/>
    <mergeCell ref="BK22:BO22"/>
    <mergeCell ref="BF26:BJ26"/>
    <mergeCell ref="AQ30:AU30"/>
    <mergeCell ref="AG20:AK20"/>
    <mergeCell ref="W25:AA25"/>
    <mergeCell ref="BP26:BT26"/>
    <mergeCell ref="AQ20:AU20"/>
    <mergeCell ref="AG29:AK29"/>
    <mergeCell ref="AL29:AP29"/>
    <mergeCell ref="CT24:CX24"/>
    <mergeCell ref="U27:V27"/>
    <mergeCell ref="B16:E16"/>
    <mergeCell ref="B12:E12"/>
    <mergeCell ref="AV19:AZ19"/>
    <mergeCell ref="U28:V28"/>
    <mergeCell ref="BP20:BT20"/>
    <mergeCell ref="BK24:BO24"/>
    <mergeCell ref="AV28:AZ28"/>
    <mergeCell ref="BF25:BJ25"/>
    <mergeCell ref="H18:K19"/>
    <mergeCell ref="BP28:BT28"/>
    <mergeCell ref="B14:E14"/>
    <mergeCell ref="W18:AA18"/>
    <mergeCell ref="BA28:BE28"/>
    <mergeCell ref="BK28:BO28"/>
    <mergeCell ref="W15:AA16"/>
    <mergeCell ref="AL17:AP17"/>
    <mergeCell ref="AG27:AK27"/>
    <mergeCell ref="AQ18:AU18"/>
    <mergeCell ref="M26:T27"/>
    <mergeCell ref="AV23:AZ23"/>
    <mergeCell ref="H14:T16"/>
    <mergeCell ref="BA18:BE18"/>
    <mergeCell ref="CO30:CS30"/>
    <mergeCell ref="G66:L66"/>
    <mergeCell ref="CE17:CI17"/>
    <mergeCell ref="AA66:AD66"/>
    <mergeCell ref="AB24:AF24"/>
    <mergeCell ref="CJ21:CN21"/>
    <mergeCell ref="G14:G16"/>
    <mergeCell ref="AG25:AK25"/>
    <mergeCell ref="M28:T29"/>
    <mergeCell ref="U66:Z66"/>
    <mergeCell ref="AQ25:AU25"/>
    <mergeCell ref="M24:T25"/>
    <mergeCell ref="CE19:CI19"/>
    <mergeCell ref="BZ23:CD23"/>
    <mergeCell ref="BA17:BE17"/>
    <mergeCell ref="AB26:AF26"/>
    <mergeCell ref="W30:AA30"/>
    <mergeCell ref="CJ23:CN23"/>
    <mergeCell ref="Q66:T66"/>
    <mergeCell ref="BA22:BE22"/>
    <mergeCell ref="W20:AA20"/>
    <mergeCell ref="W14:CS14"/>
    <mergeCell ref="AL22:AP22"/>
    <mergeCell ref="BP25:BT25"/>
    <mergeCell ref="G65:T65"/>
    <mergeCell ref="AV30:AZ30"/>
    <mergeCell ref="CT30:CX30"/>
    <mergeCell ref="W22:AA22"/>
    <mergeCell ref="BZ24:CD24"/>
    <mergeCell ref="CO27:CS27"/>
    <mergeCell ref="BU28:BY28"/>
    <mergeCell ref="B18:E18"/>
    <mergeCell ref="BZ18:CD18"/>
    <mergeCell ref="BA30:BE30"/>
    <mergeCell ref="W21:AA21"/>
    <mergeCell ref="AL24:AP24"/>
    <mergeCell ref="BF23:BJ23"/>
    <mergeCell ref="U24:V24"/>
    <mergeCell ref="U18:V18"/>
    <mergeCell ref="AQ23:AU23"/>
    <mergeCell ref="AV24:AZ24"/>
    <mergeCell ref="M20:T21"/>
    <mergeCell ref="BK29:BO29"/>
    <mergeCell ref="AQ29:AU29"/>
    <mergeCell ref="BU30:BY30"/>
    <mergeCell ref="BP19:BT19"/>
    <mergeCell ref="CE22:CI22"/>
    <mergeCell ref="BK23:BO23"/>
    <mergeCell ref="G7:AK7"/>
    <mergeCell ref="CJ27:CN27"/>
    <mergeCell ref="H34:AK35"/>
    <mergeCell ref="CO22:CS22"/>
    <mergeCell ref="CT18:CX18"/>
    <mergeCell ref="CO25:CS25"/>
    <mergeCell ref="AB19:AF19"/>
    <mergeCell ref="CJ17:CN17"/>
    <mergeCell ref="CE21:CI21"/>
    <mergeCell ref="BZ25:CD25"/>
    <mergeCell ref="AG24:AK24"/>
    <mergeCell ref="H20:K21"/>
    <mergeCell ref="AL19:AP19"/>
    <mergeCell ref="CO21:CS21"/>
    <mergeCell ref="AB28:AF28"/>
    <mergeCell ref="U19:V19"/>
    <mergeCell ref="BF20:BJ20"/>
    <mergeCell ref="BZ27:CD27"/>
    <mergeCell ref="BF17:BJ17"/>
    <mergeCell ref="CT22:CX22"/>
    <mergeCell ref="AG26:AK26"/>
    <mergeCell ref="CO23:CS23"/>
    <mergeCell ref="AB30:AF30"/>
    <mergeCell ref="BP30:BT30"/>
    <mergeCell ref="B6:E6"/>
    <mergeCell ref="BZ17:CD17"/>
    <mergeCell ref="BK21:BO21"/>
    <mergeCell ref="AB20:AF20"/>
    <mergeCell ref="B15:E15"/>
    <mergeCell ref="BF22:BJ22"/>
    <mergeCell ref="AL30:AP30"/>
    <mergeCell ref="CE16:CI16"/>
    <mergeCell ref="AB29:AF29"/>
    <mergeCell ref="AV22:AZ22"/>
    <mergeCell ref="BF19:BJ19"/>
    <mergeCell ref="BA23:BE23"/>
    <mergeCell ref="BK27:BO27"/>
    <mergeCell ref="BP22:BT22"/>
    <mergeCell ref="BF28:BJ28"/>
    <mergeCell ref="BU18:BY18"/>
    <mergeCell ref="BU27:BY27"/>
    <mergeCell ref="W26:AA26"/>
    <mergeCell ref="AQ16:AU16"/>
    <mergeCell ref="BZ28:CD28"/>
    <mergeCell ref="CE18:CI18"/>
    <mergeCell ref="AV21:AZ21"/>
    <mergeCell ref="BU17:BY17"/>
    <mergeCell ref="BP21:BT21"/>
    <mergeCell ref="AE66:AH66"/>
    <mergeCell ref="BU19:BY19"/>
    <mergeCell ref="CJ22:CN22"/>
    <mergeCell ref="BP23:BT23"/>
    <mergeCell ref="AQ17:AU17"/>
    <mergeCell ref="U21:V21"/>
    <mergeCell ref="BF29:BJ29"/>
    <mergeCell ref="AG19:AK19"/>
    <mergeCell ref="CE25:CI25"/>
    <mergeCell ref="AG28:AK28"/>
    <mergeCell ref="AQ19:AU19"/>
    <mergeCell ref="H33:AK33"/>
    <mergeCell ref="AQ28:AU28"/>
    <mergeCell ref="I39:V39"/>
    <mergeCell ref="H43:AK46"/>
    <mergeCell ref="I38:V38"/>
    <mergeCell ref="CJ18:CN18"/>
    <mergeCell ref="BA21:BE21"/>
    <mergeCell ref="AV25:AZ25"/>
    <mergeCell ref="BU21:BY21"/>
    <mergeCell ref="BZ30:CD30"/>
    <mergeCell ref="W17:AA17"/>
    <mergeCell ref="I37:V37"/>
    <mergeCell ref="X39:AB39"/>
    <mergeCell ref="CJ30:CN30"/>
    <mergeCell ref="BA20:BE20"/>
    <mergeCell ref="BK17:BO17"/>
    <mergeCell ref="BF21:BJ21"/>
    <mergeCell ref="AG30:AK30"/>
    <mergeCell ref="BU20:BY20"/>
    <mergeCell ref="BA29:BE29"/>
    <mergeCell ref="W29:AA29"/>
    <mergeCell ref="B19:E19"/>
    <mergeCell ref="W23:AA23"/>
    <mergeCell ref="U26:V26"/>
    <mergeCell ref="B28:E28"/>
    <mergeCell ref="AG23:AK23"/>
    <mergeCell ref="AV26:AZ26"/>
    <mergeCell ref="M22:T23"/>
    <mergeCell ref="BP27:BT27"/>
    <mergeCell ref="BU22:BY22"/>
    <mergeCell ref="H26:K27"/>
    <mergeCell ref="BF30:BJ30"/>
    <mergeCell ref="BK19:BO19"/>
    <mergeCell ref="CJ28:CN28"/>
    <mergeCell ref="U22:V22"/>
    <mergeCell ref="AQ26:AU26"/>
    <mergeCell ref="CJ25:CN25"/>
    <mergeCell ref="CT26:CX26"/>
    <mergeCell ref="CE26:CI26"/>
    <mergeCell ref="BZ20:CD20"/>
    <mergeCell ref="BK26:BO26"/>
    <mergeCell ref="CT29:CX29"/>
    <mergeCell ref="B17:E17"/>
    <mergeCell ref="AB17:AF17"/>
    <mergeCell ref="CO26:CS26"/>
    <mergeCell ref="CE27:CI27"/>
    <mergeCell ref="BZ26:CD26"/>
    <mergeCell ref="CT19:CX19"/>
    <mergeCell ref="CO18:CS18"/>
    <mergeCell ref="BU24:BY24"/>
    <mergeCell ref="CT23:CX23"/>
    <mergeCell ref="CO17:CS17"/>
    <mergeCell ref="CO20:CS20"/>
    <mergeCell ref="CT17:CX17"/>
    <mergeCell ref="U20:V20"/>
    <mergeCell ref="BU26:BY26"/>
    <mergeCell ref="AV20:AZ20"/>
    <mergeCell ref="AQ24:AU24"/>
    <mergeCell ref="BA19:BE19"/>
    <mergeCell ref="BP17:BT17"/>
    <mergeCell ref="CJ20:CN20"/>
    <mergeCell ref="CT25:CX25"/>
    <mergeCell ref="BK25:BO25"/>
    <mergeCell ref="AL20:AP20"/>
    <mergeCell ref="U65:AH65"/>
    <mergeCell ref="B4:E4"/>
    <mergeCell ref="BU23:BY23"/>
    <mergeCell ref="M66:P66"/>
    <mergeCell ref="AV17:AZ17"/>
    <mergeCell ref="AQ21:AU21"/>
    <mergeCell ref="U25:V25"/>
    <mergeCell ref="X37:AB37"/>
    <mergeCell ref="AB22:AF22"/>
    <mergeCell ref="AL28:AP28"/>
    <mergeCell ref="BA27:BE27"/>
    <mergeCell ref="BK18:BO18"/>
    <mergeCell ref="AB21:AF21"/>
    <mergeCell ref="AG16:AK16"/>
    <mergeCell ref="AL21:AP21"/>
    <mergeCell ref="BA24:BE24"/>
    <mergeCell ref="BP29:BT29"/>
    <mergeCell ref="H28:K29"/>
    <mergeCell ref="W27:AA27"/>
    <mergeCell ref="BU25:BY25"/>
    <mergeCell ref="AV18:AZ18"/>
    <mergeCell ref="B8:E8"/>
    <mergeCell ref="AB15:CS15"/>
    <mergeCell ref="I48:AB48"/>
    <mergeCell ref="BZ22:CD22"/>
    <mergeCell ref="U29:V29"/>
    <mergeCell ref="BA16:BE16"/>
    <mergeCell ref="BK20:BO20"/>
    <mergeCell ref="U23:V23"/>
    <mergeCell ref="BA25:BE25"/>
    <mergeCell ref="BK16:BO16"/>
    <mergeCell ref="BP24:BT24"/>
    <mergeCell ref="U14:V16"/>
    <mergeCell ref="W19:AA19"/>
    <mergeCell ref="BZ21:CD21"/>
    <mergeCell ref="W28:AA28"/>
    <mergeCell ref="AQ27:AU27"/>
    <mergeCell ref="AB18:AF18"/>
    <mergeCell ref="B10:E10"/>
    <mergeCell ref="BF18:BJ18"/>
    <mergeCell ref="AL23:AP23"/>
    <mergeCell ref="BA26:BE26"/>
    <mergeCell ref="AV27:AZ27"/>
    <mergeCell ref="CO28:CS28"/>
    <mergeCell ref="CE24:CI24"/>
    <mergeCell ref="CO29:CS29"/>
    <mergeCell ref="BZ29:CD29"/>
    <mergeCell ref="G9:Z11"/>
    <mergeCell ref="B13:E13"/>
    <mergeCell ref="AB23:AF23"/>
    <mergeCell ref="AG18:AK18"/>
    <mergeCell ref="B20:E20"/>
    <mergeCell ref="W24:AA24"/>
    <mergeCell ref="AL27:AP27"/>
    <mergeCell ref="CJ19:CN19"/>
    <mergeCell ref="CO24:CS24"/>
    <mergeCell ref="BU16:BY16"/>
    <mergeCell ref="AB16:AF16"/>
    <mergeCell ref="AG17:AK17"/>
    <mergeCell ref="H24:K25"/>
    <mergeCell ref="M18:T19"/>
    <mergeCell ref="CJ26:CN26"/>
    <mergeCell ref="AL18:AP18"/>
    <mergeCell ref="CJ29:CN29"/>
  </mergeCells>
  <dataValidations count="1">
    <dataValidation type="list" allowBlank="1" showInputMessage="1" showErrorMessage="1" sqref="I38:V38" xr:uid="{6420804A-53C8-4F0B-810D-BA99C95D4852}">
      <formula1>_xlfn.ANCHORARRAY($A$16)</formula1>
    </dataValidation>
  </dataValidations>
  <hyperlinks>
    <hyperlink ref="B4" location="PANDUAN!A1" display="PANDUAN" xr:uid="{00000000-0004-0000-BC00-000000000000}"/>
    <hyperlink ref="B6" location="'EWS DIRECTORY'!A1" display="EWS DIRECTORY" xr:uid="{00000000-0004-0000-BC00-000001000000}"/>
    <hyperlink ref="B8" location="'DATA PEMICU'!A1" display="DATA PEMICU" xr:uid="{00000000-0004-0000-BC00-000002000000}"/>
    <hyperlink ref="B10" location="'DATA PENGUJI'!A1" display="DATA PENGUJI" xr:uid="{00000000-0004-0000-BC00-000003000000}"/>
    <hyperlink ref="B12" location="'MAIN LEVEL'!A1" display="MAIN LEVEL" xr:uid="{00000000-0004-0000-BC00-000004000000}"/>
  </hyperlinks>
  <pageMargins left="0.70866141732283472" right="0.31496062992125978" top="0.55118110236220474" bottom="0.55118110236220474" header="0" footer="0"/>
  <pageSetup paperSize="9" scale="77" orientation="portrait"/>
  <extLst>
    <ext xmlns:x14="http://schemas.microsoft.com/office/spreadsheetml/2009/9/main" uri="{CCE6A557-97BC-4b89-ADB6-D9C93CAAB3DF}">
      <x14:dataValidations xmlns:xm="http://schemas.microsoft.com/office/excel/2006/main" count="1">
        <x14:dataValidation type="list" allowBlank="1" showInputMessage="1" showErrorMessage="1" xr:uid="{F9AA9EE1-F40E-4B24-862E-6510EDC6E5E7}">
          <x14:formula1>
            <xm:f>MASTER!$Q$2:$Q$6</xm:f>
          </x14:formula1>
          <xm:sqref>I48:AB48</xm:sqref>
        </x14:dataValidation>
      </x14:dataValidations>
    </ext>
  </extLst>
</worksheet>
</file>

<file path=xl/worksheets/sheet1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D00-000000000000}">
  <sheetPr codeName="Sheet84">
    <tabColor theme="4" tint="-0.249977111117893"/>
  </sheetPr>
  <dimension ref="A1:AX64"/>
  <sheetViews>
    <sheetView topLeftCell="B18"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50" width="3.6640625" style="443" customWidth="1"/>
    <col min="51" max="51" width="14.44140625" style="443" customWidth="1"/>
    <col min="52" max="16384" width="14.44140625" style="443"/>
  </cols>
  <sheetData>
    <row r="1" spans="2:46" ht="14.25" customHeight="1" x14ac:dyDescent="0.25">
      <c r="G1" s="223"/>
      <c r="H1" s="223"/>
      <c r="I1" s="223"/>
      <c r="J1" s="223"/>
      <c r="K1" s="223"/>
      <c r="L1" s="223"/>
      <c r="M1" s="223"/>
      <c r="N1" s="223"/>
      <c r="O1" s="223"/>
      <c r="P1" s="223"/>
      <c r="Q1" s="223"/>
      <c r="R1" s="223"/>
      <c r="S1" s="223"/>
      <c r="T1" s="223"/>
      <c r="U1" s="223"/>
      <c r="V1" s="223"/>
      <c r="W1" s="223"/>
      <c r="X1" s="223"/>
    </row>
    <row r="2" spans="2:46" ht="14.25" customHeight="1" x14ac:dyDescent="0.25">
      <c r="G2" s="55" t="s">
        <v>1674</v>
      </c>
      <c r="H2" s="55"/>
      <c r="I2" s="55"/>
      <c r="J2" s="55"/>
      <c r="K2" s="55"/>
      <c r="L2" s="55"/>
      <c r="M2" s="55"/>
      <c r="N2" s="55"/>
    </row>
    <row r="3" spans="2:46" ht="14.25" customHeight="1" x14ac:dyDescent="0.25">
      <c r="B3" s="111"/>
      <c r="C3" s="111"/>
      <c r="D3" s="111"/>
      <c r="E3" s="111"/>
      <c r="G3" s="55"/>
      <c r="H3" s="55"/>
      <c r="I3" s="55"/>
      <c r="J3" s="55"/>
      <c r="K3" s="55"/>
      <c r="L3" s="55"/>
      <c r="M3" s="55"/>
      <c r="N3" s="55"/>
    </row>
    <row r="4" spans="2:46" ht="14.25" customHeight="1" x14ac:dyDescent="0.25">
      <c r="B4" s="762" t="s">
        <v>79</v>
      </c>
      <c r="C4" s="761"/>
      <c r="D4" s="761"/>
      <c r="E4" s="761"/>
      <c r="G4" s="55"/>
      <c r="H4" s="55"/>
      <c r="I4" s="55"/>
      <c r="J4" s="55"/>
      <c r="K4" s="55"/>
      <c r="L4" s="55"/>
      <c r="M4" s="55"/>
      <c r="N4" s="55"/>
    </row>
    <row r="5" spans="2:46" ht="14.25" customHeight="1" x14ac:dyDescent="0.25">
      <c r="B5" s="111"/>
      <c r="C5" s="111"/>
      <c r="D5" s="111"/>
      <c r="E5" s="111"/>
      <c r="G5" s="55"/>
      <c r="H5" s="55"/>
      <c r="I5" s="55"/>
      <c r="J5" s="55"/>
      <c r="K5" s="55"/>
      <c r="L5" s="55"/>
      <c r="M5" s="55"/>
      <c r="N5" s="55"/>
    </row>
    <row r="6" spans="2:46" ht="14.25" customHeight="1" x14ac:dyDescent="0.25">
      <c r="B6" s="762" t="s">
        <v>87</v>
      </c>
      <c r="C6" s="761"/>
      <c r="D6" s="761"/>
      <c r="E6" s="761"/>
      <c r="G6" s="55"/>
      <c r="H6" s="55"/>
      <c r="I6" s="55"/>
      <c r="J6" s="55"/>
      <c r="K6" s="55"/>
      <c r="L6" s="55"/>
      <c r="M6" s="55"/>
      <c r="N6" s="55"/>
    </row>
    <row r="7" spans="2:46" ht="15" customHeight="1" x14ac:dyDescent="0.25">
      <c r="B7" s="111"/>
      <c r="C7" s="111"/>
      <c r="D7" s="111"/>
      <c r="E7" s="111"/>
      <c r="G7" s="996" t="s">
        <v>1774</v>
      </c>
      <c r="H7" s="997"/>
      <c r="I7" s="997"/>
      <c r="J7" s="997"/>
      <c r="K7" s="997"/>
      <c r="L7" s="997"/>
      <c r="M7" s="997"/>
      <c r="N7" s="997"/>
      <c r="O7" s="997"/>
      <c r="P7" s="997"/>
      <c r="Q7" s="997"/>
      <c r="R7" s="997"/>
      <c r="S7" s="997"/>
      <c r="T7" s="997"/>
      <c r="U7" s="997"/>
      <c r="V7" s="997"/>
      <c r="W7" s="997"/>
      <c r="X7" s="997"/>
      <c r="Y7" s="997"/>
      <c r="Z7" s="997"/>
      <c r="AA7" s="997"/>
      <c r="AB7" s="997"/>
      <c r="AC7" s="997"/>
      <c r="AD7" s="997"/>
      <c r="AE7" s="997"/>
      <c r="AF7" s="997"/>
      <c r="AG7" s="997"/>
      <c r="AH7" s="997"/>
      <c r="AI7" s="997"/>
      <c r="AJ7" s="997"/>
      <c r="AK7" s="997"/>
      <c r="AL7" s="997"/>
      <c r="AM7" s="997"/>
      <c r="AN7" s="997"/>
      <c r="AO7" s="997"/>
      <c r="AP7" s="997"/>
      <c r="AQ7" s="997"/>
      <c r="AR7" s="997"/>
      <c r="AS7" s="58"/>
    </row>
    <row r="8" spans="2:46" ht="14.25" customHeight="1" x14ac:dyDescent="0.25">
      <c r="B8" s="762" t="s">
        <v>94</v>
      </c>
      <c r="C8" s="761"/>
      <c r="D8" s="761"/>
      <c r="E8" s="761"/>
      <c r="G8" s="55"/>
      <c r="H8" s="55"/>
      <c r="I8" s="55"/>
      <c r="J8" s="55"/>
      <c r="K8" s="55"/>
      <c r="L8" s="55"/>
      <c r="M8" s="55"/>
      <c r="N8" s="55"/>
    </row>
    <row r="9" spans="2:46" ht="14.25" customHeight="1" x14ac:dyDescent="0.25">
      <c r="B9" s="111"/>
      <c r="C9" s="111"/>
      <c r="D9" s="111"/>
      <c r="E9" s="111"/>
      <c r="G9" s="999" t="str">
        <f>"Rincian "&amp;'E-10'!G9&amp;" "&amp;'E-10-1'!M18</f>
        <v>Rincian Biaya Pemasaran/Promosi Berdasarkan Data Internal dan Eksternal yang dimiliki DJP</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997"/>
      <c r="I10" s="997"/>
      <c r="J10" s="997"/>
      <c r="K10" s="997"/>
      <c r="L10" s="997"/>
      <c r="M10" s="997"/>
      <c r="N10" s="997"/>
      <c r="O10" s="997"/>
      <c r="P10" s="997"/>
      <c r="Q10" s="997"/>
      <c r="R10" s="997"/>
      <c r="S10" s="997"/>
      <c r="T10" s="997"/>
      <c r="U10" s="997"/>
      <c r="V10" s="997"/>
      <c r="W10" s="997"/>
      <c r="X10" s="997"/>
      <c r="Y10" s="997"/>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row>
    <row r="13" spans="2:46" ht="14.25" customHeight="1" x14ac:dyDescent="0.25">
      <c r="B13" s="962" t="str">
        <f>HYPERLINK("#'"&amp;'EWS DIRECTORY'!$J$187&amp;"'!A1",'EWS DIRECTORY'!$J$187)</f>
        <v>E-10</v>
      </c>
      <c r="C13" s="761"/>
      <c r="D13" s="761"/>
      <c r="E13" s="761"/>
      <c r="G13" s="55" t="s">
        <v>1680</v>
      </c>
      <c r="H13" s="55"/>
      <c r="I13" s="254"/>
      <c r="J13" s="254"/>
      <c r="K13" s="254"/>
      <c r="L13" s="254"/>
      <c r="M13" s="254"/>
      <c r="N13" s="254"/>
    </row>
    <row r="14" spans="2:46" ht="14.25" customHeight="1" x14ac:dyDescent="0.25">
      <c r="B14" s="931" t="str">
        <f>HYPERLINK("#'"&amp;'EWS DIRECTORY'!$J$188&amp;"'!A1",'EWS DIRECTORY'!$J$188)</f>
        <v>E-10-1</v>
      </c>
      <c r="C14" s="761"/>
      <c r="D14" s="761"/>
      <c r="E14" s="761"/>
      <c r="G14" s="55"/>
      <c r="H14" s="55"/>
      <c r="I14" s="254"/>
      <c r="J14" s="254"/>
      <c r="K14" s="254"/>
      <c r="L14" s="254"/>
      <c r="M14" s="254"/>
      <c r="N14" s="254"/>
    </row>
    <row r="15" spans="2:46" ht="14.25" customHeight="1" x14ac:dyDescent="0.25">
      <c r="B15" s="927" t="str">
        <f>HYPERLINK("#'"&amp;'EWS DIRECTORY'!$J$189&amp;"'!A1",'EWS DIRECTORY'!$J$189)</f>
        <v>E-10-1-1</v>
      </c>
      <c r="C15" s="761"/>
      <c r="D15" s="761"/>
      <c r="E15" s="761"/>
      <c r="G15" s="55"/>
      <c r="H15" s="55"/>
      <c r="I15" s="254"/>
      <c r="J15" s="254"/>
      <c r="K15" s="254"/>
      <c r="L15" s="254"/>
      <c r="M15" s="254"/>
      <c r="N15" s="254"/>
    </row>
    <row r="16" spans="2:46" ht="14.25" customHeight="1" x14ac:dyDescent="0.25">
      <c r="B16" s="929" t="str">
        <f>HYPERLINK("#'"&amp;'EWS DIRECTORY'!$J$190&amp;"'!A1",'EWS DIRECTORY'!$J$190)</f>
        <v>E-10-1-2</v>
      </c>
      <c r="C16" s="761"/>
      <c r="D16" s="761"/>
      <c r="E16" s="761"/>
      <c r="G16" s="55"/>
      <c r="H16" s="55"/>
      <c r="I16" s="254"/>
      <c r="J16" s="254"/>
      <c r="K16" s="254"/>
      <c r="L16" s="254"/>
      <c r="M16" s="254"/>
      <c r="N16" s="254"/>
    </row>
    <row r="17" spans="2:50" ht="14.25" customHeight="1" x14ac:dyDescent="0.25">
      <c r="B17" s="929" t="str">
        <f>HYPERLINK("#'"&amp;'EWS DIRECTORY'!$J$191&amp;"'!A1",'EWS DIRECTORY'!$J$191)</f>
        <v>E-10-1-3</v>
      </c>
      <c r="C17" s="761"/>
      <c r="D17" s="761"/>
      <c r="E17" s="761"/>
      <c r="G17" s="55" t="s">
        <v>1681</v>
      </c>
      <c r="H17" s="55"/>
      <c r="I17" s="55"/>
      <c r="J17" s="254"/>
      <c r="K17" s="254"/>
      <c r="L17" s="254"/>
      <c r="M17" s="254"/>
      <c r="N17" s="254"/>
    </row>
    <row r="18" spans="2:50" ht="14.25" customHeight="1" x14ac:dyDescent="0.25">
      <c r="B18" s="929" t="str">
        <f>HYPERLINK("#'"&amp;'EWS DIRECTORY'!$J$192&amp;"'!A1",'EWS DIRECTORY'!$J$192)</f>
        <v>E-10-1-4</v>
      </c>
      <c r="C18" s="761"/>
      <c r="D18" s="761"/>
      <c r="E18" s="761"/>
      <c r="G18" s="55" t="s">
        <v>1744</v>
      </c>
      <c r="H18" s="55"/>
      <c r="I18" s="55" t="s">
        <v>1744</v>
      </c>
      <c r="J18" s="254"/>
      <c r="K18" s="254"/>
      <c r="L18" s="254"/>
      <c r="M18" s="254"/>
      <c r="N18" s="254"/>
    </row>
    <row r="19" spans="2:50" ht="14.25" customHeight="1" x14ac:dyDescent="0.25">
      <c r="B19" s="929" t="str">
        <f>HYPERLINK("#'"&amp;'EWS DIRECTORY'!$J$193&amp;"'!A1",'EWS DIRECTORY'!$J$193)</f>
        <v>E-10-1-5</v>
      </c>
      <c r="C19" s="761"/>
      <c r="D19" s="761"/>
      <c r="E19" s="761"/>
    </row>
    <row r="20" spans="2:50" ht="14.25" customHeight="1" x14ac:dyDescent="0.25">
      <c r="B20" s="929" t="str">
        <f>HYPERLINK("#'"&amp;'EWS DIRECTORY'!$J$194&amp;"'!A1",'EWS DIRECTORY'!$J$194)</f>
        <v>E-10-1-6</v>
      </c>
      <c r="C20" s="761"/>
      <c r="D20" s="761"/>
      <c r="E20" s="761"/>
      <c r="G20" s="55" t="s">
        <v>1791</v>
      </c>
    </row>
    <row r="21" spans="2:50" ht="14.25" customHeight="1" x14ac:dyDescent="0.25">
      <c r="G21" s="55"/>
    </row>
    <row r="22" spans="2:50" ht="14.25" customHeight="1" x14ac:dyDescent="0.25">
      <c r="G22" s="55"/>
      <c r="H22" s="990" t="s">
        <v>1445</v>
      </c>
      <c r="I22" s="790"/>
      <c r="J22" s="994" t="s">
        <v>1446</v>
      </c>
      <c r="K22" s="764"/>
      <c r="L22" s="764"/>
      <c r="M22" s="764"/>
      <c r="N22" s="764"/>
      <c r="O22" s="764"/>
      <c r="P22" s="764"/>
      <c r="Q22" s="764"/>
      <c r="R22" s="764"/>
      <c r="S22" s="764"/>
      <c r="T22" s="764"/>
      <c r="U22" s="764"/>
      <c r="V22" s="764"/>
      <c r="W22" s="764"/>
      <c r="X22" s="764"/>
      <c r="Y22" s="764"/>
      <c r="Z22" s="764"/>
      <c r="AA22" s="764"/>
      <c r="AB22" s="764"/>
      <c r="AC22" s="764"/>
      <c r="AD22" s="764"/>
      <c r="AE22" s="764"/>
      <c r="AF22" s="764"/>
      <c r="AG22" s="764"/>
      <c r="AH22" s="764"/>
      <c r="AI22" s="764"/>
      <c r="AJ22" s="764"/>
      <c r="AK22" s="764"/>
      <c r="AL22" s="764"/>
      <c r="AM22" s="764"/>
      <c r="AN22" s="764"/>
      <c r="AO22" s="764"/>
      <c r="AP22" s="764"/>
      <c r="AQ22" s="764"/>
      <c r="AR22" s="764"/>
      <c r="AS22" s="764"/>
      <c r="AT22" s="764"/>
      <c r="AU22" s="764"/>
      <c r="AV22" s="764"/>
      <c r="AW22" s="764"/>
      <c r="AX22" s="765"/>
    </row>
    <row r="23" spans="2:50" ht="14.25" customHeight="1" x14ac:dyDescent="0.25">
      <c r="G23" s="55"/>
      <c r="H23" s="806"/>
      <c r="I23" s="807"/>
      <c r="J23" s="978" t="s">
        <v>1452</v>
      </c>
      <c r="K23" s="764"/>
      <c r="L23" s="764"/>
      <c r="M23" s="764"/>
      <c r="N23" s="764"/>
      <c r="O23" s="764"/>
      <c r="P23" s="765"/>
      <c r="Q23" s="978" t="s">
        <v>1453</v>
      </c>
      <c r="R23" s="764"/>
      <c r="S23" s="764"/>
      <c r="T23" s="764"/>
      <c r="U23" s="764"/>
      <c r="V23" s="764"/>
      <c r="W23" s="765"/>
      <c r="X23" s="978" t="s">
        <v>1454</v>
      </c>
      <c r="Y23" s="764"/>
      <c r="Z23" s="764"/>
      <c r="AA23" s="764"/>
      <c r="AB23" s="764"/>
      <c r="AC23" s="764"/>
      <c r="AD23" s="765"/>
      <c r="AE23" s="978" t="s">
        <v>1455</v>
      </c>
      <c r="AF23" s="764"/>
      <c r="AG23" s="764"/>
      <c r="AH23" s="764"/>
      <c r="AI23" s="764"/>
      <c r="AJ23" s="764"/>
      <c r="AK23" s="765"/>
      <c r="AL23" s="978" t="s">
        <v>1456</v>
      </c>
      <c r="AM23" s="764"/>
      <c r="AN23" s="764"/>
      <c r="AO23" s="764"/>
      <c r="AP23" s="764"/>
      <c r="AQ23" s="764"/>
      <c r="AR23" s="764"/>
      <c r="AS23" s="765"/>
      <c r="AT23" s="978" t="s">
        <v>1457</v>
      </c>
      <c r="AU23" s="764"/>
      <c r="AV23" s="764"/>
      <c r="AW23" s="764"/>
      <c r="AX23" s="765"/>
    </row>
    <row r="24" spans="2:50" ht="40.5" customHeight="1" x14ac:dyDescent="0.25">
      <c r="G24" s="55"/>
      <c r="H24" s="991">
        <v>1</v>
      </c>
      <c r="I24" s="765"/>
      <c r="J24" s="984" t="e">
        <f>ID_MS_TH_PJK</f>
        <v>#N/A</v>
      </c>
      <c r="K24" s="764"/>
      <c r="L24" s="764"/>
      <c r="M24" s="764"/>
      <c r="N24" s="764"/>
      <c r="O24" s="764"/>
      <c r="P24" s="765"/>
      <c r="Q24" s="984" t="e">
        <f>NO_BPS</f>
        <v>#N/A</v>
      </c>
      <c r="R24" s="764"/>
      <c r="S24" s="764"/>
      <c r="T24" s="764"/>
      <c r="U24" s="764"/>
      <c r="V24" s="764"/>
      <c r="W24" s="765"/>
      <c r="X24" s="984" t="e">
        <f>PEMBETULAN_KE</f>
        <v>#N/A</v>
      </c>
      <c r="Y24" s="764"/>
      <c r="Z24" s="764"/>
      <c r="AA24" s="764"/>
      <c r="AB24" s="764"/>
      <c r="AC24" s="764"/>
      <c r="AD24" s="765"/>
      <c r="AE24" s="984" t="e">
        <f>TGL_TERIMA</f>
        <v>#N/A</v>
      </c>
      <c r="AF24" s="764"/>
      <c r="AG24" s="764"/>
      <c r="AH24" s="764"/>
      <c r="AI24" s="764"/>
      <c r="AJ24" s="764"/>
      <c r="AK24" s="765"/>
      <c r="AL24" s="984" t="s">
        <v>1512</v>
      </c>
      <c r="AM24" s="764"/>
      <c r="AN24" s="764"/>
      <c r="AO24" s="764"/>
      <c r="AP24" s="764"/>
      <c r="AQ24" s="764"/>
      <c r="AR24" s="764"/>
      <c r="AS24" s="765"/>
      <c r="AT24" s="1135">
        <f>'MAIN LEVEL'!AB45</f>
        <v>0</v>
      </c>
      <c r="AU24" s="764"/>
      <c r="AV24" s="764"/>
      <c r="AW24" s="764"/>
      <c r="AX24" s="765"/>
    </row>
    <row r="25" spans="2:50" ht="14.25" customHeight="1" x14ac:dyDescent="0.25">
      <c r="G25" s="55"/>
      <c r="H25" s="255"/>
      <c r="I25" s="255"/>
      <c r="J25" s="255"/>
      <c r="K25" s="255"/>
      <c r="L25" s="255"/>
      <c r="M25" s="255"/>
      <c r="N25" s="255"/>
      <c r="O25" s="255"/>
      <c r="P25" s="255"/>
      <c r="Q25" s="255"/>
      <c r="R25" s="255"/>
      <c r="AT25" s="536"/>
      <c r="AU25" s="536"/>
      <c r="AV25" s="536"/>
      <c r="AW25" s="536"/>
      <c r="AX25" s="536"/>
    </row>
    <row r="26" spans="2:50" ht="14.25" customHeight="1" x14ac:dyDescent="0.25">
      <c r="G26" s="55"/>
      <c r="H26" s="255"/>
      <c r="I26" s="255"/>
      <c r="J26" s="255"/>
      <c r="K26" s="255"/>
      <c r="L26" s="255"/>
      <c r="M26" s="255"/>
      <c r="N26" s="255"/>
      <c r="O26" s="255"/>
      <c r="P26" s="255"/>
      <c r="Q26" s="255"/>
      <c r="R26" s="255"/>
      <c r="AT26" s="536"/>
      <c r="AU26" s="536"/>
      <c r="AV26" s="536"/>
      <c r="AW26" s="536"/>
      <c r="AX26" s="536"/>
    </row>
    <row r="27" spans="2:50" ht="14.25" customHeight="1" x14ac:dyDescent="0.25">
      <c r="G27" s="55"/>
      <c r="H27" s="255"/>
      <c r="I27" s="255"/>
      <c r="J27" s="255"/>
      <c r="K27" s="255"/>
      <c r="L27" s="255"/>
      <c r="M27" s="255"/>
      <c r="N27" s="255"/>
      <c r="O27" s="255"/>
      <c r="P27" s="255"/>
      <c r="Q27" s="255"/>
      <c r="R27" s="255"/>
      <c r="AT27" s="536"/>
      <c r="AU27" s="536"/>
      <c r="AV27" s="536"/>
      <c r="AW27" s="536"/>
      <c r="AX27" s="536"/>
    </row>
    <row r="28" spans="2:50" ht="14.25" customHeight="1" x14ac:dyDescent="0.25">
      <c r="B28" s="760"/>
      <c r="C28" s="761"/>
      <c r="D28" s="761"/>
      <c r="E28" s="761"/>
      <c r="G28" s="55"/>
      <c r="H28" s="990" t="s">
        <v>1445</v>
      </c>
      <c r="I28" s="790"/>
      <c r="J28" s="990" t="s">
        <v>1478</v>
      </c>
      <c r="K28" s="789"/>
      <c r="L28" s="789"/>
      <c r="M28" s="790"/>
      <c r="N28" s="994" t="s">
        <v>1792</v>
      </c>
      <c r="O28" s="764"/>
      <c r="P28" s="764"/>
      <c r="Q28" s="764"/>
      <c r="R28" s="764"/>
      <c r="S28" s="764"/>
      <c r="T28" s="764"/>
      <c r="U28" s="764"/>
      <c r="V28" s="764"/>
      <c r="W28" s="764"/>
      <c r="X28" s="764"/>
      <c r="Y28" s="764"/>
      <c r="Z28" s="765"/>
      <c r="AA28" s="994" t="s">
        <v>1793</v>
      </c>
      <c r="AB28" s="764"/>
      <c r="AC28" s="764"/>
      <c r="AD28" s="764"/>
      <c r="AE28" s="764"/>
      <c r="AF28" s="764"/>
      <c r="AG28" s="764"/>
      <c r="AH28" s="764"/>
      <c r="AI28" s="764"/>
      <c r="AJ28" s="764"/>
      <c r="AK28" s="764"/>
      <c r="AL28" s="764"/>
      <c r="AM28" s="764"/>
      <c r="AN28" s="764"/>
      <c r="AO28" s="764"/>
      <c r="AP28" s="764"/>
      <c r="AQ28" s="764"/>
      <c r="AR28" s="764"/>
      <c r="AS28" s="765"/>
      <c r="AT28" s="1166" t="s">
        <v>1481</v>
      </c>
      <c r="AU28" s="789"/>
      <c r="AV28" s="789"/>
      <c r="AW28" s="789"/>
      <c r="AX28" s="790"/>
    </row>
    <row r="29" spans="2:50" ht="14.25" customHeight="1" x14ac:dyDescent="0.25">
      <c r="G29" s="55"/>
      <c r="H29" s="806"/>
      <c r="I29" s="807"/>
      <c r="J29" s="806"/>
      <c r="K29" s="794"/>
      <c r="L29" s="794"/>
      <c r="M29" s="807"/>
      <c r="N29" s="978" t="s">
        <v>796</v>
      </c>
      <c r="O29" s="764"/>
      <c r="P29" s="764"/>
      <c r="Q29" s="764"/>
      <c r="R29" s="764"/>
      <c r="S29" s="764"/>
      <c r="T29" s="765"/>
      <c r="U29" s="978" t="s">
        <v>1401</v>
      </c>
      <c r="V29" s="764"/>
      <c r="W29" s="764"/>
      <c r="X29" s="764"/>
      <c r="Y29" s="764"/>
      <c r="Z29" s="765"/>
      <c r="AA29" s="978" t="s">
        <v>796</v>
      </c>
      <c r="AB29" s="764"/>
      <c r="AC29" s="764"/>
      <c r="AD29" s="764"/>
      <c r="AE29" s="764"/>
      <c r="AF29" s="765"/>
      <c r="AG29" s="978" t="s">
        <v>1794</v>
      </c>
      <c r="AH29" s="764"/>
      <c r="AI29" s="764"/>
      <c r="AJ29" s="764"/>
      <c r="AK29" s="764"/>
      <c r="AL29" s="764"/>
      <c r="AM29" s="765"/>
      <c r="AN29" s="978" t="s">
        <v>1510</v>
      </c>
      <c r="AO29" s="764"/>
      <c r="AP29" s="764"/>
      <c r="AQ29" s="764"/>
      <c r="AR29" s="764"/>
      <c r="AS29" s="765"/>
      <c r="AT29" s="806"/>
      <c r="AU29" s="794"/>
      <c r="AV29" s="794"/>
      <c r="AW29" s="794"/>
      <c r="AX29" s="807"/>
    </row>
    <row r="30" spans="2:50" ht="14.25" customHeight="1" x14ac:dyDescent="0.25">
      <c r="B30" s="760"/>
      <c r="C30" s="761"/>
      <c r="D30" s="761"/>
      <c r="E30" s="761"/>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2:50" ht="14.2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2:50" ht="15" customHeight="1" x14ac:dyDescent="0.25">
      <c r="B32" s="760"/>
      <c r="C32" s="761"/>
      <c r="D32" s="761"/>
      <c r="E32" s="761"/>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2:50" ht="15" customHeight="1"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2:50" ht="15" customHeight="1" x14ac:dyDescent="0.25">
      <c r="B34" s="760"/>
      <c r="C34" s="761"/>
      <c r="D34" s="761"/>
      <c r="E34" s="761"/>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2:50" ht="15" customHeight="1" x14ac:dyDescent="0.25">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2:50" ht="15"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2:50" ht="15"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2:50" ht="15" customHeight="1" x14ac:dyDescent="0.25">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2:50" ht="15" customHeight="1" x14ac:dyDescent="0.25">
      <c r="G40" s="223"/>
      <c r="H40" s="980"/>
      <c r="I40" s="765"/>
      <c r="J40" s="979"/>
      <c r="K40" s="764"/>
      <c r="L40" s="764"/>
      <c r="M40" s="765"/>
      <c r="N40" s="980"/>
      <c r="O40" s="764"/>
      <c r="P40" s="764"/>
      <c r="Q40" s="764"/>
      <c r="R40" s="764"/>
      <c r="S40" s="764"/>
      <c r="T40" s="765"/>
      <c r="U40" s="977"/>
      <c r="V40" s="764"/>
      <c r="W40" s="764"/>
      <c r="X40" s="764"/>
      <c r="Y40" s="764"/>
      <c r="Z40" s="765"/>
      <c r="AA40" s="980"/>
      <c r="AB40" s="764"/>
      <c r="AC40" s="764"/>
      <c r="AD40" s="764"/>
      <c r="AE40" s="764"/>
      <c r="AF40" s="765"/>
      <c r="AG40" s="980"/>
      <c r="AH40" s="764"/>
      <c r="AI40" s="764"/>
      <c r="AJ40" s="764"/>
      <c r="AK40" s="764"/>
      <c r="AL40" s="764"/>
      <c r="AM40" s="765"/>
      <c r="AN40" s="983"/>
      <c r="AO40" s="764"/>
      <c r="AP40" s="764"/>
      <c r="AQ40" s="764"/>
      <c r="AR40" s="764"/>
      <c r="AS40" s="765"/>
      <c r="AT40" s="1063"/>
      <c r="AU40" s="764"/>
      <c r="AV40" s="764"/>
      <c r="AW40" s="764"/>
      <c r="AX40" s="765"/>
    </row>
    <row r="41" spans="2:50" ht="15" customHeight="1" x14ac:dyDescent="0.25">
      <c r="G41" s="223"/>
      <c r="H41" s="980"/>
      <c r="I41" s="765"/>
      <c r="J41" s="979"/>
      <c r="K41" s="764"/>
      <c r="L41" s="764"/>
      <c r="M41" s="765"/>
      <c r="N41" s="980"/>
      <c r="O41" s="764"/>
      <c r="P41" s="764"/>
      <c r="Q41" s="764"/>
      <c r="R41" s="764"/>
      <c r="S41" s="764"/>
      <c r="T41" s="765"/>
      <c r="U41" s="977"/>
      <c r="V41" s="764"/>
      <c r="W41" s="764"/>
      <c r="X41" s="764"/>
      <c r="Y41" s="764"/>
      <c r="Z41" s="765"/>
      <c r="AA41" s="980"/>
      <c r="AB41" s="764"/>
      <c r="AC41" s="764"/>
      <c r="AD41" s="764"/>
      <c r="AE41" s="764"/>
      <c r="AF41" s="765"/>
      <c r="AG41" s="980"/>
      <c r="AH41" s="764"/>
      <c r="AI41" s="764"/>
      <c r="AJ41" s="764"/>
      <c r="AK41" s="764"/>
      <c r="AL41" s="764"/>
      <c r="AM41" s="765"/>
      <c r="AN41" s="983"/>
      <c r="AO41" s="764"/>
      <c r="AP41" s="764"/>
      <c r="AQ41" s="764"/>
      <c r="AR41" s="764"/>
      <c r="AS41" s="765"/>
      <c r="AT41" s="1063"/>
      <c r="AU41" s="764"/>
      <c r="AV41" s="764"/>
      <c r="AW41" s="764"/>
      <c r="AX41" s="765"/>
    </row>
    <row r="42" spans="2:50" ht="15" customHeight="1" x14ac:dyDescent="0.25">
      <c r="G42" s="223"/>
      <c r="H42" s="980"/>
      <c r="I42" s="765"/>
      <c r="J42" s="979"/>
      <c r="K42" s="764"/>
      <c r="L42" s="764"/>
      <c r="M42" s="765"/>
      <c r="N42" s="980"/>
      <c r="O42" s="764"/>
      <c r="P42" s="764"/>
      <c r="Q42" s="764"/>
      <c r="R42" s="764"/>
      <c r="S42" s="764"/>
      <c r="T42" s="765"/>
      <c r="U42" s="977"/>
      <c r="V42" s="764"/>
      <c r="W42" s="764"/>
      <c r="X42" s="764"/>
      <c r="Y42" s="764"/>
      <c r="Z42" s="765"/>
      <c r="AA42" s="980"/>
      <c r="AB42" s="764"/>
      <c r="AC42" s="764"/>
      <c r="AD42" s="764"/>
      <c r="AE42" s="764"/>
      <c r="AF42" s="765"/>
      <c r="AG42" s="980"/>
      <c r="AH42" s="764"/>
      <c r="AI42" s="764"/>
      <c r="AJ42" s="764"/>
      <c r="AK42" s="764"/>
      <c r="AL42" s="764"/>
      <c r="AM42" s="765"/>
      <c r="AN42" s="983"/>
      <c r="AO42" s="764"/>
      <c r="AP42" s="764"/>
      <c r="AQ42" s="764"/>
      <c r="AR42" s="764"/>
      <c r="AS42" s="765"/>
      <c r="AT42" s="1063"/>
      <c r="AU42" s="764"/>
      <c r="AV42" s="764"/>
      <c r="AW42" s="764"/>
      <c r="AX42" s="765"/>
    </row>
    <row r="43" spans="2:50" ht="15" customHeight="1" x14ac:dyDescent="0.25">
      <c r="G43" s="223"/>
      <c r="H43" s="980"/>
      <c r="I43" s="765"/>
      <c r="J43" s="979"/>
      <c r="K43" s="764"/>
      <c r="L43" s="764"/>
      <c r="M43" s="765"/>
      <c r="N43" s="980"/>
      <c r="O43" s="764"/>
      <c r="P43" s="764"/>
      <c r="Q43" s="764"/>
      <c r="R43" s="764"/>
      <c r="S43" s="764"/>
      <c r="T43" s="765"/>
      <c r="U43" s="977"/>
      <c r="V43" s="764"/>
      <c r="W43" s="764"/>
      <c r="X43" s="764"/>
      <c r="Y43" s="764"/>
      <c r="Z43" s="765"/>
      <c r="AA43" s="980"/>
      <c r="AB43" s="764"/>
      <c r="AC43" s="764"/>
      <c r="AD43" s="764"/>
      <c r="AE43" s="764"/>
      <c r="AF43" s="765"/>
      <c r="AG43" s="980"/>
      <c r="AH43" s="764"/>
      <c r="AI43" s="764"/>
      <c r="AJ43" s="764"/>
      <c r="AK43" s="764"/>
      <c r="AL43" s="764"/>
      <c r="AM43" s="765"/>
      <c r="AN43" s="983"/>
      <c r="AO43" s="764"/>
      <c r="AP43" s="764"/>
      <c r="AQ43" s="764"/>
      <c r="AR43" s="764"/>
      <c r="AS43" s="765"/>
      <c r="AT43" s="1063"/>
      <c r="AU43" s="764"/>
      <c r="AV43" s="764"/>
      <c r="AW43" s="764"/>
      <c r="AX43" s="765"/>
    </row>
    <row r="44" spans="2:50" ht="14.25" customHeight="1" x14ac:dyDescent="0.25">
      <c r="G44" s="223"/>
      <c r="H44" s="980"/>
      <c r="I44" s="765"/>
      <c r="J44" s="979"/>
      <c r="K44" s="764"/>
      <c r="L44" s="764"/>
      <c r="M44" s="765"/>
      <c r="N44" s="980"/>
      <c r="O44" s="764"/>
      <c r="P44" s="764"/>
      <c r="Q44" s="764"/>
      <c r="R44" s="764"/>
      <c r="S44" s="764"/>
      <c r="T44" s="765"/>
      <c r="U44" s="977"/>
      <c r="V44" s="764"/>
      <c r="W44" s="764"/>
      <c r="X44" s="764"/>
      <c r="Y44" s="764"/>
      <c r="Z44" s="765"/>
      <c r="AA44" s="980"/>
      <c r="AB44" s="764"/>
      <c r="AC44" s="764"/>
      <c r="AD44" s="764"/>
      <c r="AE44" s="764"/>
      <c r="AF44" s="765"/>
      <c r="AG44" s="980"/>
      <c r="AH44" s="764"/>
      <c r="AI44" s="764"/>
      <c r="AJ44" s="764"/>
      <c r="AK44" s="764"/>
      <c r="AL44" s="764"/>
      <c r="AM44" s="765"/>
      <c r="AN44" s="983"/>
      <c r="AO44" s="764"/>
      <c r="AP44" s="764"/>
      <c r="AQ44" s="764"/>
      <c r="AR44" s="764"/>
      <c r="AS44" s="765"/>
      <c r="AT44" s="1063"/>
      <c r="AU44" s="764"/>
      <c r="AV44" s="764"/>
      <c r="AW44" s="764"/>
      <c r="AX44" s="765"/>
    </row>
    <row r="45" spans="2:50" ht="14.25" customHeight="1" x14ac:dyDescent="0.25">
      <c r="G45" s="223"/>
      <c r="H45" s="980"/>
      <c r="I45" s="765"/>
      <c r="J45" s="979"/>
      <c r="K45" s="764"/>
      <c r="L45" s="764"/>
      <c r="M45" s="765"/>
      <c r="N45" s="980"/>
      <c r="O45" s="764"/>
      <c r="P45" s="764"/>
      <c r="Q45" s="764"/>
      <c r="R45" s="764"/>
      <c r="S45" s="764"/>
      <c r="T45" s="765"/>
      <c r="U45" s="977"/>
      <c r="V45" s="764"/>
      <c r="W45" s="764"/>
      <c r="X45" s="764"/>
      <c r="Y45" s="764"/>
      <c r="Z45" s="765"/>
      <c r="AA45" s="980"/>
      <c r="AB45" s="764"/>
      <c r="AC45" s="764"/>
      <c r="AD45" s="764"/>
      <c r="AE45" s="764"/>
      <c r="AF45" s="765"/>
      <c r="AG45" s="980"/>
      <c r="AH45" s="764"/>
      <c r="AI45" s="764"/>
      <c r="AJ45" s="764"/>
      <c r="AK45" s="764"/>
      <c r="AL45" s="764"/>
      <c r="AM45" s="765"/>
      <c r="AN45" s="983"/>
      <c r="AO45" s="764"/>
      <c r="AP45" s="764"/>
      <c r="AQ45" s="764"/>
      <c r="AR45" s="764"/>
      <c r="AS45" s="765"/>
      <c r="AT45" s="1063"/>
      <c r="AU45" s="764"/>
      <c r="AV45" s="764"/>
      <c r="AW45" s="764"/>
      <c r="AX45" s="765"/>
    </row>
    <row r="46" spans="2:50" ht="14.25" customHeight="1" x14ac:dyDescent="0.25">
      <c r="G46" s="223"/>
      <c r="H46" s="980"/>
      <c r="I46" s="765"/>
      <c r="J46" s="979"/>
      <c r="K46" s="764"/>
      <c r="L46" s="764"/>
      <c r="M46" s="765"/>
      <c r="N46" s="980"/>
      <c r="O46" s="764"/>
      <c r="P46" s="764"/>
      <c r="Q46" s="764"/>
      <c r="R46" s="764"/>
      <c r="S46" s="764"/>
      <c r="T46" s="765"/>
      <c r="U46" s="977"/>
      <c r="V46" s="764"/>
      <c r="W46" s="764"/>
      <c r="X46" s="764"/>
      <c r="Y46" s="764"/>
      <c r="Z46" s="765"/>
      <c r="AA46" s="980"/>
      <c r="AB46" s="764"/>
      <c r="AC46" s="764"/>
      <c r="AD46" s="764"/>
      <c r="AE46" s="764"/>
      <c r="AF46" s="765"/>
      <c r="AG46" s="980"/>
      <c r="AH46" s="764"/>
      <c r="AI46" s="764"/>
      <c r="AJ46" s="764"/>
      <c r="AK46" s="764"/>
      <c r="AL46" s="764"/>
      <c r="AM46" s="765"/>
      <c r="AN46" s="983"/>
      <c r="AO46" s="764"/>
      <c r="AP46" s="764"/>
      <c r="AQ46" s="764"/>
      <c r="AR46" s="764"/>
      <c r="AS46" s="765"/>
      <c r="AT46" s="1063"/>
      <c r="AU46" s="764"/>
      <c r="AV46" s="764"/>
      <c r="AW46" s="764"/>
      <c r="AX46" s="765"/>
    </row>
    <row r="47" spans="2:50" ht="14.25" customHeight="1" x14ac:dyDescent="0.25">
      <c r="G47" s="256"/>
      <c r="H47" s="980"/>
      <c r="I47" s="765"/>
      <c r="J47" s="979"/>
      <c r="K47" s="764"/>
      <c r="L47" s="764"/>
      <c r="M47" s="765"/>
      <c r="N47" s="980"/>
      <c r="O47" s="764"/>
      <c r="P47" s="764"/>
      <c r="Q47" s="764"/>
      <c r="R47" s="764"/>
      <c r="S47" s="764"/>
      <c r="T47" s="765"/>
      <c r="U47" s="977"/>
      <c r="V47" s="764"/>
      <c r="W47" s="764"/>
      <c r="X47" s="764"/>
      <c r="Y47" s="764"/>
      <c r="Z47" s="765"/>
      <c r="AA47" s="980"/>
      <c r="AB47" s="764"/>
      <c r="AC47" s="764"/>
      <c r="AD47" s="764"/>
      <c r="AE47" s="764"/>
      <c r="AF47" s="765"/>
      <c r="AG47" s="980"/>
      <c r="AH47" s="764"/>
      <c r="AI47" s="764"/>
      <c r="AJ47" s="764"/>
      <c r="AK47" s="764"/>
      <c r="AL47" s="764"/>
      <c r="AM47" s="765"/>
      <c r="AN47" s="983"/>
      <c r="AO47" s="764"/>
      <c r="AP47" s="764"/>
      <c r="AQ47" s="764"/>
      <c r="AR47" s="764"/>
      <c r="AS47" s="765"/>
      <c r="AT47" s="1063"/>
      <c r="AU47" s="764"/>
      <c r="AV47" s="764"/>
      <c r="AW47" s="764"/>
      <c r="AX47" s="765"/>
    </row>
    <row r="48" spans="2:50" ht="14.25" customHeight="1" x14ac:dyDescent="0.25">
      <c r="G48" s="256"/>
      <c r="H48" s="980"/>
      <c r="I48" s="765"/>
      <c r="J48" s="979"/>
      <c r="K48" s="764"/>
      <c r="L48" s="764"/>
      <c r="M48" s="765"/>
      <c r="N48" s="980"/>
      <c r="O48" s="764"/>
      <c r="P48" s="764"/>
      <c r="Q48" s="764"/>
      <c r="R48" s="764"/>
      <c r="S48" s="764"/>
      <c r="T48" s="765"/>
      <c r="U48" s="977"/>
      <c r="V48" s="764"/>
      <c r="W48" s="764"/>
      <c r="X48" s="764"/>
      <c r="Y48" s="764"/>
      <c r="Z48" s="765"/>
      <c r="AA48" s="980"/>
      <c r="AB48" s="764"/>
      <c r="AC48" s="764"/>
      <c r="AD48" s="764"/>
      <c r="AE48" s="764"/>
      <c r="AF48" s="765"/>
      <c r="AG48" s="980"/>
      <c r="AH48" s="764"/>
      <c r="AI48" s="764"/>
      <c r="AJ48" s="764"/>
      <c r="AK48" s="764"/>
      <c r="AL48" s="764"/>
      <c r="AM48" s="765"/>
      <c r="AN48" s="983"/>
      <c r="AO48" s="764"/>
      <c r="AP48" s="764"/>
      <c r="AQ48" s="764"/>
      <c r="AR48" s="764"/>
      <c r="AS48" s="765"/>
      <c r="AT48" s="1063"/>
      <c r="AU48" s="764"/>
      <c r="AV48" s="764"/>
      <c r="AW48" s="764"/>
      <c r="AX48" s="765"/>
    </row>
    <row r="49" spans="7:50" ht="14.25" customHeight="1" x14ac:dyDescent="0.25">
      <c r="G49" s="256"/>
      <c r="H49" s="980"/>
      <c r="I49" s="765"/>
      <c r="J49" s="979"/>
      <c r="K49" s="764"/>
      <c r="L49" s="764"/>
      <c r="M49" s="765"/>
      <c r="N49" s="980"/>
      <c r="O49" s="764"/>
      <c r="P49" s="764"/>
      <c r="Q49" s="764"/>
      <c r="R49" s="764"/>
      <c r="S49" s="764"/>
      <c r="T49" s="765"/>
      <c r="U49" s="977"/>
      <c r="V49" s="764"/>
      <c r="W49" s="764"/>
      <c r="X49" s="764"/>
      <c r="Y49" s="764"/>
      <c r="Z49" s="765"/>
      <c r="AA49" s="980"/>
      <c r="AB49" s="764"/>
      <c r="AC49" s="764"/>
      <c r="AD49" s="764"/>
      <c r="AE49" s="764"/>
      <c r="AF49" s="765"/>
      <c r="AG49" s="980"/>
      <c r="AH49" s="764"/>
      <c r="AI49" s="764"/>
      <c r="AJ49" s="764"/>
      <c r="AK49" s="764"/>
      <c r="AL49" s="764"/>
      <c r="AM49" s="765"/>
      <c r="AN49" s="983"/>
      <c r="AO49" s="764"/>
      <c r="AP49" s="764"/>
      <c r="AQ49" s="764"/>
      <c r="AR49" s="764"/>
      <c r="AS49" s="765"/>
      <c r="AT49" s="1063"/>
      <c r="AU49" s="764"/>
      <c r="AV49" s="764"/>
      <c r="AW49" s="764"/>
      <c r="AX49" s="765"/>
    </row>
    <row r="50" spans="7:50" ht="14.25" customHeight="1" x14ac:dyDescent="0.25">
      <c r="G50" s="256"/>
      <c r="H50" s="993"/>
      <c r="I50" s="765"/>
      <c r="J50" s="993"/>
      <c r="K50" s="764"/>
      <c r="L50" s="764"/>
      <c r="M50" s="765"/>
      <c r="N50" s="993"/>
      <c r="O50" s="764"/>
      <c r="P50" s="764"/>
      <c r="Q50" s="764"/>
      <c r="R50" s="764"/>
      <c r="S50" s="764"/>
      <c r="T50" s="765"/>
      <c r="U50" s="986"/>
      <c r="V50" s="764"/>
      <c r="W50" s="764"/>
      <c r="X50" s="764"/>
      <c r="Y50" s="764"/>
      <c r="Z50" s="765"/>
      <c r="AA50" s="993"/>
      <c r="AB50" s="764"/>
      <c r="AC50" s="764"/>
      <c r="AD50" s="764"/>
      <c r="AE50" s="764"/>
      <c r="AF50" s="765"/>
      <c r="AG50" s="993"/>
      <c r="AH50" s="764"/>
      <c r="AI50" s="764"/>
      <c r="AJ50" s="764"/>
      <c r="AK50" s="764"/>
      <c r="AL50" s="764"/>
      <c r="AM50" s="765"/>
      <c r="AN50" s="995"/>
      <c r="AO50" s="764"/>
      <c r="AP50" s="764"/>
      <c r="AQ50" s="764"/>
      <c r="AR50" s="764"/>
      <c r="AS50" s="765"/>
      <c r="AT50" s="1065"/>
      <c r="AU50" s="764"/>
      <c r="AV50" s="764"/>
      <c r="AW50" s="764"/>
      <c r="AX50" s="765"/>
    </row>
    <row r="51" spans="7:50" ht="14.25" customHeight="1" x14ac:dyDescent="0.25">
      <c r="G51" s="223"/>
      <c r="H51" s="1092" t="s">
        <v>1494</v>
      </c>
      <c r="I51" s="764"/>
      <c r="J51" s="764"/>
      <c r="K51" s="764"/>
      <c r="L51" s="764"/>
      <c r="M51" s="764"/>
      <c r="N51" s="764"/>
      <c r="O51" s="764"/>
      <c r="P51" s="764"/>
      <c r="Q51" s="764"/>
      <c r="R51" s="764"/>
      <c r="S51" s="764"/>
      <c r="T51" s="764"/>
      <c r="U51" s="764"/>
      <c r="V51" s="764"/>
      <c r="W51" s="764"/>
      <c r="X51" s="764"/>
      <c r="Y51" s="764"/>
      <c r="Z51" s="764"/>
      <c r="AA51" s="764"/>
      <c r="AB51" s="764"/>
      <c r="AC51" s="764"/>
      <c r="AD51" s="764"/>
      <c r="AE51" s="764"/>
      <c r="AF51" s="764"/>
      <c r="AG51" s="764"/>
      <c r="AH51" s="764"/>
      <c r="AI51" s="764"/>
      <c r="AJ51" s="764"/>
      <c r="AK51" s="764"/>
      <c r="AL51" s="764"/>
      <c r="AM51" s="764"/>
      <c r="AN51" s="764"/>
      <c r="AO51" s="764"/>
      <c r="AP51" s="764"/>
      <c r="AQ51" s="764"/>
      <c r="AR51" s="764"/>
      <c r="AS51" s="765"/>
      <c r="AT51" s="1134">
        <f>SUM(AT30:AT50)</f>
        <v>0</v>
      </c>
      <c r="AU51" s="764"/>
      <c r="AV51" s="764"/>
      <c r="AW51" s="764"/>
      <c r="AX51" s="765"/>
    </row>
    <row r="52" spans="7:50" ht="14.25" customHeight="1" x14ac:dyDescent="0.25">
      <c r="G52" s="223"/>
    </row>
    <row r="53" spans="7:50" ht="14.25" customHeight="1" x14ac:dyDescent="0.25">
      <c r="G53" s="223"/>
    </row>
    <row r="54" spans="7:50" ht="15" customHeight="1" x14ac:dyDescent="0.25">
      <c r="G54" s="223"/>
    </row>
    <row r="55" spans="7:50" ht="14.25" customHeight="1" x14ac:dyDescent="0.25">
      <c r="G55" s="223"/>
      <c r="H55" s="976" t="s">
        <v>1795</v>
      </c>
      <c r="I55" s="824"/>
      <c r="J55" s="824"/>
      <c r="K55" s="824"/>
      <c r="L55" s="824"/>
      <c r="M55" s="824"/>
      <c r="N55" s="824"/>
      <c r="O55" s="824"/>
      <c r="P55" s="824"/>
      <c r="Q55" s="824"/>
      <c r="R55" s="824"/>
      <c r="S55" s="824"/>
      <c r="T55" s="824"/>
      <c r="U55" s="824"/>
      <c r="V55" s="824"/>
      <c r="W55" s="824"/>
      <c r="X55" s="824"/>
      <c r="Y55" s="825"/>
      <c r="Z55" s="976" t="s">
        <v>1796</v>
      </c>
      <c r="AA55" s="824"/>
      <c r="AB55" s="824"/>
      <c r="AC55" s="824"/>
      <c r="AD55" s="824"/>
      <c r="AE55" s="824"/>
      <c r="AF55" s="824"/>
      <c r="AG55" s="824"/>
      <c r="AH55" s="824"/>
      <c r="AI55" s="824"/>
      <c r="AJ55" s="824"/>
      <c r="AK55" s="824"/>
      <c r="AL55" s="824"/>
      <c r="AM55" s="824"/>
      <c r="AN55" s="824"/>
      <c r="AO55" s="824"/>
      <c r="AP55" s="824"/>
      <c r="AQ55" s="825"/>
    </row>
    <row r="56" spans="7:50" ht="14.25" customHeight="1" x14ac:dyDescent="0.25">
      <c r="G56" s="223"/>
      <c r="H56" s="257" t="s">
        <v>796</v>
      </c>
      <c r="I56" s="258"/>
      <c r="J56" s="258"/>
      <c r="K56" s="258"/>
      <c r="L56" s="258"/>
      <c r="M56" s="258"/>
      <c r="N56" s="258"/>
      <c r="O56" s="258"/>
      <c r="P56" s="258"/>
      <c r="Q56" s="259"/>
      <c r="R56" s="257" t="s">
        <v>1511</v>
      </c>
      <c r="S56" s="258"/>
      <c r="T56" s="258"/>
      <c r="U56" s="259"/>
      <c r="V56" s="257" t="s">
        <v>1510</v>
      </c>
      <c r="W56" s="258"/>
      <c r="X56" s="258"/>
      <c r="Y56" s="259"/>
      <c r="Z56" s="257" t="s">
        <v>796</v>
      </c>
      <c r="AA56" s="258"/>
      <c r="AB56" s="258"/>
      <c r="AC56" s="258"/>
      <c r="AD56" s="258"/>
      <c r="AE56" s="258"/>
      <c r="AF56" s="258"/>
      <c r="AG56" s="258"/>
      <c r="AH56" s="258"/>
      <c r="AI56" s="259"/>
      <c r="AJ56" s="257" t="s">
        <v>1511</v>
      </c>
      <c r="AK56" s="258"/>
      <c r="AL56" s="258"/>
      <c r="AM56" s="259"/>
      <c r="AN56" s="257" t="s">
        <v>1510</v>
      </c>
      <c r="AO56" s="258"/>
      <c r="AP56" s="258"/>
      <c r="AQ56" s="259"/>
    </row>
    <row r="57" spans="7:50" ht="14.25" customHeight="1" x14ac:dyDescent="0.25">
      <c r="G57" s="223"/>
      <c r="H57" s="260"/>
      <c r="Q57" s="261"/>
      <c r="R57" s="260"/>
      <c r="U57" s="261"/>
      <c r="V57" s="260"/>
      <c r="Y57" s="261"/>
      <c r="Z57" s="260"/>
      <c r="AI57" s="261"/>
      <c r="AJ57" s="260"/>
      <c r="AM57" s="261"/>
      <c r="AN57" s="260"/>
      <c r="AQ57" s="261"/>
    </row>
    <row r="58" spans="7:50" ht="14.25" customHeight="1" x14ac:dyDescent="0.25">
      <c r="G58" s="223"/>
      <c r="H58" s="260"/>
      <c r="Q58" s="261"/>
      <c r="R58" s="260"/>
      <c r="U58" s="261"/>
      <c r="V58" s="260"/>
      <c r="Y58" s="261"/>
      <c r="Z58" s="260"/>
      <c r="AI58" s="261"/>
      <c r="AJ58" s="260"/>
      <c r="AM58" s="261"/>
      <c r="AN58" s="260"/>
      <c r="AQ58" s="261"/>
    </row>
    <row r="59" spans="7:50" ht="14.25" customHeight="1" x14ac:dyDescent="0.25">
      <c r="G59" s="223"/>
      <c r="H59" s="260"/>
      <c r="Q59" s="261"/>
      <c r="R59" s="260"/>
      <c r="U59" s="261"/>
      <c r="V59" s="260"/>
      <c r="Y59" s="261"/>
      <c r="Z59" s="260"/>
      <c r="AI59" s="261"/>
      <c r="AJ59" s="260"/>
      <c r="AM59" s="261"/>
      <c r="AN59" s="260"/>
      <c r="AQ59" s="261"/>
    </row>
    <row r="60" spans="7:50" ht="14.25" customHeight="1" x14ac:dyDescent="0.25">
      <c r="G60" s="223"/>
      <c r="H60" s="260"/>
      <c r="Q60" s="261"/>
      <c r="R60" s="260"/>
      <c r="U60" s="261"/>
      <c r="V60" s="260"/>
      <c r="Y60" s="261"/>
      <c r="Z60" s="260"/>
      <c r="AI60" s="261"/>
      <c r="AJ60" s="260"/>
      <c r="AM60" s="261"/>
      <c r="AN60" s="260"/>
      <c r="AQ60" s="261"/>
    </row>
    <row r="61" spans="7:50" ht="14.25" customHeight="1" x14ac:dyDescent="0.25">
      <c r="G61" s="223"/>
      <c r="H61" s="262"/>
      <c r="I61" s="263"/>
      <c r="J61" s="263"/>
      <c r="K61" s="263"/>
      <c r="L61" s="263"/>
      <c r="M61" s="263"/>
      <c r="N61" s="263"/>
      <c r="O61" s="263"/>
      <c r="P61" s="263"/>
      <c r="Q61" s="264"/>
      <c r="R61" s="262"/>
      <c r="S61" s="263"/>
      <c r="T61" s="263"/>
      <c r="U61" s="264"/>
      <c r="V61" s="262"/>
      <c r="W61" s="263"/>
      <c r="X61" s="263"/>
      <c r="Y61" s="264"/>
      <c r="Z61" s="262"/>
      <c r="AA61" s="263"/>
      <c r="AB61" s="263"/>
      <c r="AC61" s="263"/>
      <c r="AD61" s="263"/>
      <c r="AE61" s="263"/>
      <c r="AF61" s="263"/>
      <c r="AG61" s="263"/>
      <c r="AH61" s="263"/>
      <c r="AI61" s="264"/>
      <c r="AJ61" s="262"/>
      <c r="AK61" s="263"/>
      <c r="AL61" s="263"/>
      <c r="AM61" s="264"/>
      <c r="AN61" s="262"/>
      <c r="AO61" s="263"/>
      <c r="AP61" s="263"/>
      <c r="AQ61" s="264"/>
    </row>
    <row r="62" spans="7:50" ht="14.25" customHeight="1" x14ac:dyDescent="0.25">
      <c r="G62" s="223"/>
      <c r="AM62" s="265" t="s">
        <v>1797</v>
      </c>
      <c r="AN62" s="55" t="str">
        <f>'E-10-1'!U18</f>
        <v>E-10-1-1</v>
      </c>
    </row>
    <row r="63" spans="7:50" ht="14.25" customHeight="1" x14ac:dyDescent="0.25">
      <c r="G63" s="223"/>
    </row>
    <row r="64" spans="7:50" ht="14.25" customHeight="1" x14ac:dyDescent="0.25">
      <c r="G64" s="223"/>
      <c r="H64" s="223"/>
      <c r="I64" s="223"/>
      <c r="J64" s="223"/>
      <c r="K64" s="223"/>
      <c r="L64" s="223"/>
      <c r="M64" s="223"/>
      <c r="N64" s="223"/>
      <c r="O64" s="223"/>
      <c r="P64" s="223"/>
      <c r="Q64" s="223"/>
      <c r="R64" s="223"/>
      <c r="S64" s="223"/>
      <c r="T64" s="223"/>
      <c r="U64" s="223"/>
      <c r="V64" s="223"/>
      <c r="W64" s="223"/>
      <c r="X64" s="223"/>
    </row>
  </sheetData>
  <mergeCells count="216">
    <mergeCell ref="AT50:AX50"/>
    <mergeCell ref="AT28:AX29"/>
    <mergeCell ref="H35:I35"/>
    <mergeCell ref="H22:I23"/>
    <mergeCell ref="AA49:AF49"/>
    <mergeCell ref="N31:T31"/>
    <mergeCell ref="AN32:AS32"/>
    <mergeCell ref="AA36:AF36"/>
    <mergeCell ref="N40:T40"/>
    <mergeCell ref="AN41:AS41"/>
    <mergeCell ref="J43:M43"/>
    <mergeCell ref="AN47:AS47"/>
    <mergeCell ref="J33:M33"/>
    <mergeCell ref="H39:I39"/>
    <mergeCell ref="J42:M42"/>
    <mergeCell ref="AN43:AS43"/>
    <mergeCell ref="J23:P23"/>
    <mergeCell ref="X24:AD24"/>
    <mergeCell ref="AA39:AF39"/>
    <mergeCell ref="AA35:AF35"/>
    <mergeCell ref="AT49:AX49"/>
    <mergeCell ref="AA40:AF40"/>
    <mergeCell ref="AT32:AX32"/>
    <mergeCell ref="H24:I24"/>
    <mergeCell ref="B12:E12"/>
    <mergeCell ref="AG31:AM31"/>
    <mergeCell ref="H45:I45"/>
    <mergeCell ref="AA32:AF32"/>
    <mergeCell ref="AT34:AX34"/>
    <mergeCell ref="H37:I37"/>
    <mergeCell ref="AL24:AS24"/>
    <mergeCell ref="J30:M30"/>
    <mergeCell ref="U31:Z31"/>
    <mergeCell ref="U40:Z40"/>
    <mergeCell ref="Q23:W23"/>
    <mergeCell ref="AN34:AS34"/>
    <mergeCell ref="B14:E14"/>
    <mergeCell ref="AA38:AF38"/>
    <mergeCell ref="AT39:AX39"/>
    <mergeCell ref="N42:T42"/>
    <mergeCell ref="AN45:AS45"/>
    <mergeCell ref="AA37:AF37"/>
    <mergeCell ref="AN29:AS29"/>
    <mergeCell ref="B13:E13"/>
    <mergeCell ref="AG32:AM32"/>
    <mergeCell ref="J22:AX22"/>
    <mergeCell ref="AN36:AS36"/>
    <mergeCell ref="AT40:AX40"/>
    <mergeCell ref="B32:E32"/>
    <mergeCell ref="H33:I33"/>
    <mergeCell ref="H34:I34"/>
    <mergeCell ref="AG44:AM44"/>
    <mergeCell ref="U38:Z38"/>
    <mergeCell ref="B16:E16"/>
    <mergeCell ref="AG35:AM35"/>
    <mergeCell ref="B18:E18"/>
    <mergeCell ref="B20:E20"/>
    <mergeCell ref="AG30:AM30"/>
    <mergeCell ref="AA34:AF34"/>
    <mergeCell ref="AA33:AF33"/>
    <mergeCell ref="AE23:AK23"/>
    <mergeCell ref="N44:T44"/>
    <mergeCell ref="N50:T50"/>
    <mergeCell ref="H49:I49"/>
    <mergeCell ref="H47:I47"/>
    <mergeCell ref="J47:M47"/>
    <mergeCell ref="H36:I36"/>
    <mergeCell ref="N39:T39"/>
    <mergeCell ref="U39:Z39"/>
    <mergeCell ref="J44:M44"/>
    <mergeCell ref="U45:Z45"/>
    <mergeCell ref="J45:M45"/>
    <mergeCell ref="G7:AR7"/>
    <mergeCell ref="AG34:AM34"/>
    <mergeCell ref="N32:T32"/>
    <mergeCell ref="AA50:AF50"/>
    <mergeCell ref="N41:T41"/>
    <mergeCell ref="X23:AD23"/>
    <mergeCell ref="AA47:AF47"/>
    <mergeCell ref="J34:M34"/>
    <mergeCell ref="N43:T43"/>
    <mergeCell ref="J24:P24"/>
    <mergeCell ref="AL23:AS23"/>
    <mergeCell ref="J49:M49"/>
    <mergeCell ref="AA29:AF29"/>
    <mergeCell ref="N33:T33"/>
    <mergeCell ref="J36:M36"/>
    <mergeCell ref="J31:M31"/>
    <mergeCell ref="U32:Z32"/>
    <mergeCell ref="AE24:AK24"/>
    <mergeCell ref="G9:Z11"/>
    <mergeCell ref="AN33:AS33"/>
    <mergeCell ref="AN44:AS44"/>
    <mergeCell ref="H41:I41"/>
    <mergeCell ref="N30:T30"/>
    <mergeCell ref="H50:I50"/>
    <mergeCell ref="Z55:AQ55"/>
    <mergeCell ref="U46:Z46"/>
    <mergeCell ref="H48:I48"/>
    <mergeCell ref="AA44:AF44"/>
    <mergeCell ref="AG48:AM48"/>
    <mergeCell ref="AN49:AS49"/>
    <mergeCell ref="AG45:AM45"/>
    <mergeCell ref="AN35:AS35"/>
    <mergeCell ref="U48:Z48"/>
    <mergeCell ref="H38:I38"/>
    <mergeCell ref="AG47:AM47"/>
    <mergeCell ref="AA41:AF41"/>
    <mergeCell ref="AN46:AS46"/>
    <mergeCell ref="J48:M48"/>
    <mergeCell ref="AN39:AS39"/>
    <mergeCell ref="AA45:AF45"/>
    <mergeCell ref="AN50:AS50"/>
    <mergeCell ref="J50:M50"/>
    <mergeCell ref="U37:Z37"/>
    <mergeCell ref="AG39:AM39"/>
    <mergeCell ref="H44:I44"/>
    <mergeCell ref="N49:T49"/>
    <mergeCell ref="H51:AS51"/>
    <mergeCell ref="U50:Z50"/>
    <mergeCell ref="B6:E6"/>
    <mergeCell ref="U41:Z41"/>
    <mergeCell ref="N34:T34"/>
    <mergeCell ref="H43:I43"/>
    <mergeCell ref="B15:E15"/>
    <mergeCell ref="J46:M46"/>
    <mergeCell ref="J28:M29"/>
    <mergeCell ref="H31:I31"/>
    <mergeCell ref="U47:Z47"/>
    <mergeCell ref="H40:I40"/>
    <mergeCell ref="U43:Z43"/>
    <mergeCell ref="N36:T36"/>
    <mergeCell ref="N45:T45"/>
    <mergeCell ref="U33:Z33"/>
    <mergeCell ref="J38:M38"/>
    <mergeCell ref="J40:M40"/>
    <mergeCell ref="B17:E17"/>
    <mergeCell ref="H42:I42"/>
    <mergeCell ref="J35:M35"/>
    <mergeCell ref="B19:E19"/>
    <mergeCell ref="B34:E34"/>
    <mergeCell ref="B28:E28"/>
    <mergeCell ref="H30:I30"/>
    <mergeCell ref="B30:E30"/>
    <mergeCell ref="AA48:AF48"/>
    <mergeCell ref="AA30:AF30"/>
    <mergeCell ref="AG37:AM37"/>
    <mergeCell ref="N28:Z28"/>
    <mergeCell ref="AT24:AX24"/>
    <mergeCell ref="AT33:AX33"/>
    <mergeCell ref="AT35:AX35"/>
    <mergeCell ref="AT38:AX38"/>
    <mergeCell ref="AT41:AX41"/>
    <mergeCell ref="AT48:AX48"/>
    <mergeCell ref="AN31:AS31"/>
    <mergeCell ref="AT37:AX37"/>
    <mergeCell ref="AT42:AX42"/>
    <mergeCell ref="AG33:AM33"/>
    <mergeCell ref="AA31:AF31"/>
    <mergeCell ref="AG29:AM29"/>
    <mergeCell ref="U29:Z29"/>
    <mergeCell ref="AG42:AM42"/>
    <mergeCell ref="AG43:AM43"/>
    <mergeCell ref="U42:Z42"/>
    <mergeCell ref="N48:T48"/>
    <mergeCell ref="AT36:AX36"/>
    <mergeCell ref="AA43:AF43"/>
    <mergeCell ref="AG38:AM38"/>
    <mergeCell ref="B4:E4"/>
    <mergeCell ref="H46:I46"/>
    <mergeCell ref="H28:I29"/>
    <mergeCell ref="N35:T35"/>
    <mergeCell ref="J39:M39"/>
    <mergeCell ref="AN42:AS42"/>
    <mergeCell ref="AA46:AF46"/>
    <mergeCell ref="J37:M37"/>
    <mergeCell ref="AT30:AX30"/>
    <mergeCell ref="AG46:AM46"/>
    <mergeCell ref="AA28:AS28"/>
    <mergeCell ref="AG40:AM40"/>
    <mergeCell ref="H32:I32"/>
    <mergeCell ref="AN37:AS37"/>
    <mergeCell ref="U35:Z35"/>
    <mergeCell ref="AT44:AX44"/>
    <mergeCell ref="U44:Z44"/>
    <mergeCell ref="N46:T46"/>
    <mergeCell ref="J32:M32"/>
    <mergeCell ref="AT31:AX31"/>
    <mergeCell ref="U34:Z34"/>
    <mergeCell ref="AN30:AS30"/>
    <mergeCell ref="B8:E8"/>
    <mergeCell ref="U30:Z30"/>
    <mergeCell ref="AT51:AX51"/>
    <mergeCell ref="U49:Z49"/>
    <mergeCell ref="H55:Y55"/>
    <mergeCell ref="U36:Z36"/>
    <mergeCell ref="N29:T29"/>
    <mergeCell ref="AT45:AX45"/>
    <mergeCell ref="B10:E10"/>
    <mergeCell ref="N38:T38"/>
    <mergeCell ref="J41:M41"/>
    <mergeCell ref="AT23:AX23"/>
    <mergeCell ref="N47:T47"/>
    <mergeCell ref="AN48:AS48"/>
    <mergeCell ref="AG41:AM41"/>
    <mergeCell ref="Q24:W24"/>
    <mergeCell ref="AT47:AX47"/>
    <mergeCell ref="AG50:AM50"/>
    <mergeCell ref="N37:T37"/>
    <mergeCell ref="AN38:AS38"/>
    <mergeCell ref="AA42:AF42"/>
    <mergeCell ref="AT43:AX43"/>
    <mergeCell ref="AT46:AX46"/>
    <mergeCell ref="AG49:AM49"/>
    <mergeCell ref="AN40:AS40"/>
    <mergeCell ref="AG36:AM36"/>
  </mergeCells>
  <hyperlinks>
    <hyperlink ref="B4" location="PANDUAN!A1" display="PANDUAN" xr:uid="{00000000-0004-0000-BD00-000000000000}"/>
    <hyperlink ref="B6" location="'EWS DIRECTORY'!A1" display="EWS DIRECTORY" xr:uid="{00000000-0004-0000-BD00-000001000000}"/>
    <hyperlink ref="B8" location="'DATA PEMICU'!A1" display="DATA PEMICU" xr:uid="{00000000-0004-0000-BD00-000002000000}"/>
    <hyperlink ref="B10" location="'DATA PENGUJI'!A1" display="DATA PENGUJI" xr:uid="{00000000-0004-0000-BD00-000003000000}"/>
    <hyperlink ref="B12" location="'MAIN LEVEL'!A1" display="MAIN LEVEL" xr:uid="{00000000-0004-0000-BD00-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1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E00-000000000000}">
  <sheetPr codeName="Sheet408">
    <tabColor theme="4" tint="-0.249977111117893"/>
  </sheetPr>
  <dimension ref="A1:AT35"/>
  <sheetViews>
    <sheetView topLeftCell="B1"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46" width="3.6640625" customWidth="1"/>
  </cols>
  <sheetData>
    <row r="1" spans="2:46" ht="14.25" customHeight="1" x14ac:dyDescent="0.25">
      <c r="G1" s="110"/>
      <c r="H1" s="110"/>
      <c r="I1" s="110"/>
      <c r="J1" s="110"/>
      <c r="K1" s="110"/>
      <c r="L1" s="110"/>
      <c r="M1" s="110"/>
      <c r="N1" s="110"/>
      <c r="O1" s="110"/>
      <c r="P1" s="110"/>
      <c r="Q1" s="110"/>
      <c r="R1" s="110"/>
      <c r="S1" s="110"/>
      <c r="T1" s="110"/>
      <c r="U1" s="110"/>
      <c r="V1" s="110"/>
      <c r="W1" s="110"/>
      <c r="X1" s="110"/>
    </row>
    <row r="2" spans="2:46" ht="14.25" customHeight="1" x14ac:dyDescent="0.25">
      <c r="G2" s="55" t="s">
        <v>1674</v>
      </c>
      <c r="H2" s="55"/>
      <c r="I2" s="55"/>
      <c r="J2" s="55"/>
      <c r="K2" s="55"/>
      <c r="L2" s="55"/>
      <c r="M2" s="55"/>
      <c r="N2" s="55"/>
      <c r="AT2" s="443"/>
    </row>
    <row r="3" spans="2:46" ht="14.25" customHeight="1" x14ac:dyDescent="0.25">
      <c r="B3" s="111"/>
      <c r="C3" s="111"/>
      <c r="D3" s="111"/>
      <c r="E3" s="111"/>
      <c r="G3" s="55"/>
      <c r="H3" s="55"/>
      <c r="I3" s="55"/>
      <c r="J3" s="55"/>
      <c r="K3" s="55"/>
      <c r="L3" s="55"/>
      <c r="M3" s="55"/>
      <c r="N3" s="55"/>
      <c r="AT3" s="443"/>
    </row>
    <row r="4" spans="2:46" ht="14.25" customHeight="1" x14ac:dyDescent="0.25">
      <c r="B4" s="762" t="s">
        <v>79</v>
      </c>
      <c r="C4" s="761"/>
      <c r="D4" s="761"/>
      <c r="E4" s="761"/>
      <c r="G4" s="55"/>
      <c r="H4" s="55"/>
      <c r="I4" s="55"/>
      <c r="J4" s="55"/>
      <c r="K4" s="55"/>
      <c r="L4" s="55"/>
      <c r="M4" s="55"/>
      <c r="N4" s="55"/>
      <c r="AT4" s="443"/>
    </row>
    <row r="5" spans="2:46" ht="14.25" customHeight="1" x14ac:dyDescent="0.25">
      <c r="B5" s="111"/>
      <c r="C5" s="111"/>
      <c r="D5" s="111"/>
      <c r="E5" s="111"/>
      <c r="G5" s="55"/>
      <c r="H5" s="55"/>
      <c r="I5" s="55"/>
      <c r="J5" s="55"/>
      <c r="K5" s="55"/>
      <c r="L5" s="55"/>
      <c r="M5" s="55"/>
      <c r="N5" s="55"/>
      <c r="AT5" s="443"/>
    </row>
    <row r="6" spans="2:46" ht="14.25" customHeight="1" x14ac:dyDescent="0.25">
      <c r="B6" s="762" t="s">
        <v>87</v>
      </c>
      <c r="C6" s="761"/>
      <c r="D6" s="761"/>
      <c r="E6" s="761"/>
      <c r="G6" s="55"/>
      <c r="H6" s="55"/>
      <c r="I6" s="55"/>
      <c r="J6" s="55"/>
      <c r="K6" s="55"/>
      <c r="L6" s="55"/>
      <c r="M6" s="55"/>
      <c r="N6" s="55"/>
      <c r="AT6" s="443"/>
    </row>
    <row r="7" spans="2:46" ht="15" customHeight="1" x14ac:dyDescent="0.25">
      <c r="B7" s="111"/>
      <c r="C7" s="111"/>
      <c r="D7" s="111"/>
      <c r="E7" s="111"/>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443"/>
    </row>
    <row r="8" spans="2:46" ht="14.25" customHeight="1" x14ac:dyDescent="0.25">
      <c r="B8" s="762" t="s">
        <v>94</v>
      </c>
      <c r="C8" s="761"/>
      <c r="D8" s="761"/>
      <c r="E8" s="761"/>
      <c r="G8" s="55"/>
      <c r="H8" s="55"/>
      <c r="I8" s="55"/>
      <c r="J8" s="55"/>
      <c r="K8" s="55"/>
      <c r="L8" s="55"/>
      <c r="M8" s="55"/>
      <c r="N8" s="55"/>
      <c r="AT8" s="443"/>
    </row>
    <row r="9" spans="2:46" ht="14.25" customHeight="1" x14ac:dyDescent="0.25">
      <c r="B9" s="111"/>
      <c r="C9" s="111"/>
      <c r="D9" s="111"/>
      <c r="E9" s="111"/>
      <c r="G9" s="999" t="str">
        <f>"Rincian "&amp;'E-10'!G9&amp;" "&amp;'E-10-1'!M20</f>
        <v>Rincian Biaya Pemasaran/Promosi Berdasarkan Analisis SPT dan Laporan Keuangan</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c r="AT12" s="443"/>
    </row>
    <row r="13" spans="2:46" ht="14.25" customHeight="1" x14ac:dyDescent="0.25">
      <c r="B13" s="962" t="str">
        <f>HYPERLINK("#'"&amp;'EWS DIRECTORY'!$J$187&amp;"'!A1",'EWS DIRECTORY'!$J$187)</f>
        <v>E-10</v>
      </c>
      <c r="C13" s="761"/>
      <c r="D13" s="761"/>
      <c r="E13" s="761"/>
      <c r="G13" s="55" t="s">
        <v>1680</v>
      </c>
      <c r="H13" s="55"/>
      <c r="I13" s="254"/>
      <c r="J13" s="254"/>
      <c r="K13" s="254"/>
      <c r="L13" s="254"/>
      <c r="M13" s="254"/>
      <c r="N13" s="254"/>
      <c r="AT13" s="443"/>
    </row>
    <row r="14" spans="2:46" ht="14.25" customHeight="1" x14ac:dyDescent="0.25">
      <c r="B14" s="931" t="str">
        <f>HYPERLINK("#'"&amp;'EWS DIRECTORY'!$J$188&amp;"'!A1",'EWS DIRECTORY'!$J$188)</f>
        <v>E-10-1</v>
      </c>
      <c r="C14" s="761"/>
      <c r="D14" s="761"/>
      <c r="E14" s="761"/>
      <c r="G14" s="55"/>
      <c r="H14" s="55"/>
      <c r="I14" s="254"/>
      <c r="J14" s="254"/>
      <c r="K14" s="254"/>
      <c r="L14" s="254"/>
      <c r="M14" s="254"/>
      <c r="N14" s="254"/>
      <c r="AT14" s="443"/>
    </row>
    <row r="15" spans="2:46" ht="14.25" customHeight="1" x14ac:dyDescent="0.25">
      <c r="B15" s="929" t="str">
        <f>HYPERLINK("#'"&amp;'EWS DIRECTORY'!$J$189&amp;"'!A1",'EWS DIRECTORY'!$J$189)</f>
        <v>E-10-1-1</v>
      </c>
      <c r="C15" s="761"/>
      <c r="D15" s="761"/>
      <c r="E15" s="761"/>
      <c r="G15" s="55"/>
      <c r="H15" s="55"/>
      <c r="I15" s="254"/>
      <c r="J15" s="254"/>
      <c r="K15" s="254"/>
      <c r="L15" s="254"/>
      <c r="M15" s="254"/>
      <c r="N15" s="254"/>
      <c r="AT15" s="443"/>
    </row>
    <row r="16" spans="2:46" ht="14.25" customHeight="1" x14ac:dyDescent="0.25">
      <c r="B16" s="927" t="str">
        <f>HYPERLINK("#'"&amp;'EWS DIRECTORY'!$J$190&amp;"'!A1",'EWS DIRECTORY'!$J$190)</f>
        <v>E-10-1-2</v>
      </c>
      <c r="C16" s="761"/>
      <c r="D16" s="761"/>
      <c r="E16" s="761"/>
      <c r="G16" s="55"/>
      <c r="H16" s="55"/>
      <c r="I16" s="254"/>
      <c r="J16" s="254"/>
      <c r="K16" s="254"/>
      <c r="L16" s="254"/>
      <c r="M16" s="254"/>
      <c r="N16" s="254"/>
      <c r="AT16" s="443"/>
    </row>
    <row r="17" spans="2:46" ht="14.25" customHeight="1" x14ac:dyDescent="0.25">
      <c r="B17" s="929" t="str">
        <f>HYPERLINK("#'"&amp;'EWS DIRECTORY'!$J$191&amp;"'!A1",'EWS DIRECTORY'!$J$191)</f>
        <v>E-10-1-3</v>
      </c>
      <c r="C17" s="761"/>
      <c r="D17" s="761"/>
      <c r="E17" s="761"/>
      <c r="G17" s="55" t="s">
        <v>1681</v>
      </c>
      <c r="H17" s="55"/>
      <c r="I17" s="55"/>
      <c r="J17" s="254"/>
      <c r="K17" s="254"/>
      <c r="L17" s="254"/>
      <c r="M17" s="254"/>
      <c r="N17" s="254"/>
      <c r="AT17" s="443"/>
    </row>
    <row r="18" spans="2:46" ht="14.25" customHeight="1" x14ac:dyDescent="0.25">
      <c r="B18" s="929" t="str">
        <f>HYPERLINK("#'"&amp;'EWS DIRECTORY'!$J$192&amp;"'!A1",'EWS DIRECTORY'!$J$192)</f>
        <v>E-10-1-4</v>
      </c>
      <c r="C18" s="761"/>
      <c r="D18" s="761"/>
      <c r="E18" s="761"/>
      <c r="G18" s="55" t="s">
        <v>1744</v>
      </c>
      <c r="H18" s="55"/>
      <c r="I18" s="55" t="s">
        <v>1744</v>
      </c>
      <c r="J18" s="254"/>
      <c r="K18" s="254"/>
      <c r="L18" s="254"/>
      <c r="M18" s="254"/>
      <c r="N18" s="254"/>
      <c r="AT18" s="443"/>
    </row>
    <row r="19" spans="2:46" ht="14.25" customHeight="1" x14ac:dyDescent="0.25">
      <c r="B19" s="929" t="str">
        <f>HYPERLINK("#'"&amp;'EWS DIRECTORY'!$J$193&amp;"'!A1",'EWS DIRECTORY'!$J$193)</f>
        <v>E-10-1-5</v>
      </c>
      <c r="C19" s="761"/>
      <c r="D19" s="761"/>
      <c r="E19" s="761"/>
      <c r="AT19" s="443"/>
    </row>
    <row r="20" spans="2:46" ht="14.25" customHeight="1" x14ac:dyDescent="0.25">
      <c r="B20" s="929" t="str">
        <f>HYPERLINK("#'"&amp;'EWS DIRECTORY'!$J$194&amp;"'!A1",'EWS DIRECTORY'!$J$194)</f>
        <v>E-10-1-6</v>
      </c>
      <c r="C20" s="761"/>
      <c r="D20" s="761"/>
      <c r="E20" s="761"/>
      <c r="G20" s="55" t="s">
        <v>1851</v>
      </c>
      <c r="AT20" s="443"/>
    </row>
    <row r="21" spans="2:46" ht="14.25" customHeight="1" x14ac:dyDescent="0.25">
      <c r="G21" s="55"/>
      <c r="AT21" s="443"/>
    </row>
    <row r="22" spans="2:46" ht="14.25" customHeight="1" x14ac:dyDescent="0.25">
      <c r="G22" s="55"/>
      <c r="H22" s="1086" t="s">
        <v>107</v>
      </c>
      <c r="I22" s="790"/>
      <c r="J22" s="1087" t="s">
        <v>1767</v>
      </c>
      <c r="K22" s="789"/>
      <c r="L22" s="1082" t="s">
        <v>1852</v>
      </c>
      <c r="M22" s="764"/>
      <c r="N22" s="764"/>
      <c r="O22" s="764"/>
      <c r="P22" s="764"/>
      <c r="Q22" s="764"/>
      <c r="R22" s="764"/>
      <c r="S22" s="764"/>
      <c r="T22" s="764"/>
      <c r="U22" s="765"/>
      <c r="V22" s="1083" t="s">
        <v>1853</v>
      </c>
      <c r="W22" s="764"/>
      <c r="X22" s="764"/>
      <c r="Y22" s="764"/>
      <c r="Z22" s="764"/>
      <c r="AA22" s="764"/>
      <c r="AB22" s="764"/>
      <c r="AC22" s="764"/>
      <c r="AD22" s="764"/>
      <c r="AE22" s="764"/>
      <c r="AF22" s="764"/>
      <c r="AG22" s="764"/>
      <c r="AH22" s="764"/>
      <c r="AI22" s="764"/>
      <c r="AJ22" s="764"/>
      <c r="AK22" s="764"/>
      <c r="AL22" s="764"/>
      <c r="AM22" s="764"/>
      <c r="AN22" s="765"/>
      <c r="AO22" s="1084" t="s">
        <v>1770</v>
      </c>
      <c r="AP22" s="764"/>
      <c r="AQ22" s="764"/>
      <c r="AR22" s="764"/>
      <c r="AS22" s="764"/>
      <c r="AT22" s="765"/>
    </row>
    <row r="23" spans="2:46" ht="15" customHeight="1" x14ac:dyDescent="0.25">
      <c r="G23" s="55"/>
      <c r="H23" s="1077">
        <v>1</v>
      </c>
      <c r="I23" s="765"/>
      <c r="J23" s="1081"/>
      <c r="K23" s="764"/>
      <c r="L23" s="1077"/>
      <c r="M23" s="764"/>
      <c r="N23" s="764"/>
      <c r="O23" s="764"/>
      <c r="P23" s="764"/>
      <c r="Q23" s="764"/>
      <c r="R23" s="764"/>
      <c r="S23" s="764"/>
      <c r="T23" s="764"/>
      <c r="U23" s="765"/>
      <c r="V23" s="1085"/>
      <c r="W23" s="764"/>
      <c r="X23" s="764"/>
      <c r="Y23" s="764"/>
      <c r="Z23" s="764"/>
      <c r="AA23" s="764"/>
      <c r="AB23" s="764"/>
      <c r="AC23" s="764"/>
      <c r="AD23" s="764"/>
      <c r="AE23" s="764"/>
      <c r="AF23" s="764"/>
      <c r="AG23" s="764"/>
      <c r="AH23" s="764"/>
      <c r="AI23" s="764"/>
      <c r="AJ23" s="764"/>
      <c r="AK23" s="764"/>
      <c r="AL23" s="764"/>
      <c r="AM23" s="764"/>
      <c r="AN23" s="765"/>
      <c r="AO23" s="1078"/>
      <c r="AP23" s="764"/>
      <c r="AQ23" s="764"/>
      <c r="AR23" s="764"/>
      <c r="AS23" s="764"/>
      <c r="AT23" s="765"/>
    </row>
    <row r="24" spans="2:46" ht="14.25" customHeight="1" x14ac:dyDescent="0.25">
      <c r="AT24" s="443"/>
    </row>
    <row r="25" spans="2:46" ht="14.25" customHeight="1" x14ac:dyDescent="0.25">
      <c r="AS25" s="443"/>
      <c r="AT25" s="443"/>
    </row>
    <row r="26" spans="2:46" ht="15" customHeight="1" x14ac:dyDescent="0.25">
      <c r="AS26" s="443"/>
      <c r="AT26" s="443"/>
    </row>
    <row r="27" spans="2:46" ht="15" customHeight="1" x14ac:dyDescent="0.25">
      <c r="H27" s="976" t="s">
        <v>1795</v>
      </c>
      <c r="I27" s="824"/>
      <c r="J27" s="824"/>
      <c r="K27" s="824"/>
      <c r="L27" s="824"/>
      <c r="M27" s="824"/>
      <c r="N27" s="824"/>
      <c r="O27" s="824"/>
      <c r="P27" s="824"/>
      <c r="Q27" s="824"/>
      <c r="R27" s="824"/>
      <c r="S27" s="824"/>
      <c r="T27" s="824"/>
      <c r="U27" s="824"/>
      <c r="V27" s="824"/>
      <c r="W27" s="824"/>
      <c r="X27" s="824"/>
      <c r="Y27" s="825"/>
      <c r="Z27" s="976" t="s">
        <v>1796</v>
      </c>
      <c r="AA27" s="824"/>
      <c r="AB27" s="824"/>
      <c r="AC27" s="824"/>
      <c r="AD27" s="824"/>
      <c r="AE27" s="824"/>
      <c r="AF27" s="824"/>
      <c r="AG27" s="824"/>
      <c r="AH27" s="824"/>
      <c r="AI27" s="824"/>
      <c r="AJ27" s="824"/>
      <c r="AK27" s="824"/>
      <c r="AL27" s="824"/>
      <c r="AM27" s="824"/>
      <c r="AN27" s="824"/>
      <c r="AO27" s="824"/>
      <c r="AP27" s="824"/>
      <c r="AQ27" s="825"/>
      <c r="AS27" s="443"/>
      <c r="AT27" s="443"/>
    </row>
    <row r="28" spans="2:46" ht="14.25" customHeight="1" x14ac:dyDescent="0.25">
      <c r="B28" s="760"/>
      <c r="C28" s="761"/>
      <c r="D28" s="761"/>
      <c r="E28" s="761"/>
      <c r="H28" s="257" t="s">
        <v>796</v>
      </c>
      <c r="I28" s="258"/>
      <c r="J28" s="258"/>
      <c r="K28" s="258"/>
      <c r="L28" s="258"/>
      <c r="M28" s="258"/>
      <c r="N28" s="258"/>
      <c r="O28" s="258"/>
      <c r="P28" s="258"/>
      <c r="Q28" s="259"/>
      <c r="R28" s="257" t="s">
        <v>1511</v>
      </c>
      <c r="S28" s="258"/>
      <c r="T28" s="258"/>
      <c r="U28" s="259"/>
      <c r="V28" s="257" t="s">
        <v>1510</v>
      </c>
      <c r="W28" s="258"/>
      <c r="X28" s="258"/>
      <c r="Y28" s="259"/>
      <c r="Z28" s="257" t="s">
        <v>796</v>
      </c>
      <c r="AA28" s="258"/>
      <c r="AB28" s="258"/>
      <c r="AC28" s="258"/>
      <c r="AD28" s="258"/>
      <c r="AE28" s="258"/>
      <c r="AF28" s="258"/>
      <c r="AG28" s="258"/>
      <c r="AH28" s="258"/>
      <c r="AI28" s="259"/>
      <c r="AJ28" s="257" t="s">
        <v>1511</v>
      </c>
      <c r="AK28" s="258"/>
      <c r="AL28" s="258"/>
      <c r="AM28" s="259"/>
      <c r="AN28" s="257" t="s">
        <v>1510</v>
      </c>
      <c r="AO28" s="258"/>
      <c r="AP28" s="258"/>
      <c r="AQ28" s="259"/>
      <c r="AS28" s="443"/>
      <c r="AT28" s="443"/>
    </row>
    <row r="29" spans="2:46" ht="14.25" customHeight="1" x14ac:dyDescent="0.25">
      <c r="H29" s="260"/>
      <c r="Q29" s="261"/>
      <c r="R29" s="260"/>
      <c r="U29" s="261"/>
      <c r="V29" s="260"/>
      <c r="Y29" s="261"/>
      <c r="Z29" s="260"/>
      <c r="AI29" s="261"/>
      <c r="AJ29" s="260"/>
      <c r="AM29" s="261"/>
      <c r="AN29" s="260"/>
      <c r="AQ29" s="261"/>
      <c r="AS29" s="443"/>
      <c r="AT29" s="443"/>
    </row>
    <row r="30" spans="2:46" ht="14.25" customHeight="1" x14ac:dyDescent="0.25">
      <c r="B30" s="760"/>
      <c r="C30" s="761"/>
      <c r="D30" s="761"/>
      <c r="E30" s="761"/>
      <c r="H30" s="260"/>
      <c r="Q30" s="261"/>
      <c r="R30" s="260"/>
      <c r="U30" s="261"/>
      <c r="V30" s="260"/>
      <c r="Y30" s="261"/>
      <c r="Z30" s="260"/>
      <c r="AI30" s="261"/>
      <c r="AJ30" s="260"/>
      <c r="AM30" s="261"/>
      <c r="AN30" s="260"/>
      <c r="AQ30" s="261"/>
      <c r="AS30" s="443"/>
      <c r="AT30" s="443"/>
    </row>
    <row r="31" spans="2:46" ht="14.25" customHeight="1" x14ac:dyDescent="0.25">
      <c r="H31" s="260"/>
      <c r="Q31" s="261"/>
      <c r="R31" s="260"/>
      <c r="U31" s="261"/>
      <c r="V31" s="260"/>
      <c r="Y31" s="261"/>
      <c r="Z31" s="260"/>
      <c r="AI31" s="261"/>
      <c r="AJ31" s="260"/>
      <c r="AM31" s="261"/>
      <c r="AN31" s="260"/>
      <c r="AQ31" s="261"/>
      <c r="AS31" s="443"/>
      <c r="AT31" s="443"/>
    </row>
    <row r="32" spans="2:46" ht="14.25" customHeight="1" x14ac:dyDescent="0.25">
      <c r="B32" s="760"/>
      <c r="C32" s="761"/>
      <c r="D32" s="761"/>
      <c r="E32" s="761"/>
      <c r="H32" s="260"/>
      <c r="Q32" s="261"/>
      <c r="R32" s="260"/>
      <c r="U32" s="261"/>
      <c r="V32" s="260"/>
      <c r="Y32" s="261"/>
      <c r="Z32" s="260"/>
      <c r="AI32" s="261"/>
      <c r="AJ32" s="260"/>
      <c r="AM32" s="261"/>
      <c r="AN32" s="260"/>
      <c r="AQ32" s="261"/>
      <c r="AS32" s="443"/>
      <c r="AT32" s="443"/>
    </row>
    <row r="33" spans="2:46" ht="14.25" customHeight="1" x14ac:dyDescent="0.25">
      <c r="H33" s="262"/>
      <c r="I33" s="263"/>
      <c r="J33" s="263"/>
      <c r="K33" s="263"/>
      <c r="L33" s="263"/>
      <c r="M33" s="263"/>
      <c r="N33" s="263"/>
      <c r="O33" s="263"/>
      <c r="P33" s="263"/>
      <c r="Q33" s="264"/>
      <c r="R33" s="262"/>
      <c r="S33" s="263"/>
      <c r="T33" s="263"/>
      <c r="U33" s="264"/>
      <c r="V33" s="262"/>
      <c r="W33" s="263"/>
      <c r="X33" s="263"/>
      <c r="Y33" s="264"/>
      <c r="Z33" s="262"/>
      <c r="AA33" s="263"/>
      <c r="AB33" s="263"/>
      <c r="AC33" s="263"/>
      <c r="AD33" s="263"/>
      <c r="AE33" s="263"/>
      <c r="AF33" s="263"/>
      <c r="AG33" s="263"/>
      <c r="AH33" s="263"/>
      <c r="AI33" s="264"/>
      <c r="AJ33" s="262"/>
      <c r="AK33" s="263"/>
      <c r="AL33" s="263"/>
      <c r="AM33" s="264"/>
      <c r="AN33" s="262"/>
      <c r="AO33" s="263"/>
      <c r="AP33" s="263"/>
      <c r="AQ33" s="264"/>
      <c r="AS33" s="443"/>
      <c r="AT33" s="443"/>
    </row>
    <row r="34" spans="2:46" ht="14.25" customHeight="1" x14ac:dyDescent="0.25">
      <c r="B34" s="760"/>
      <c r="C34" s="761"/>
      <c r="D34" s="761"/>
      <c r="E34" s="761"/>
      <c r="G34" s="223"/>
      <c r="AM34" s="265" t="s">
        <v>1797</v>
      </c>
      <c r="AN34" s="131" t="str">
        <f>'E-10-1'!U20</f>
        <v>E-10-1-2</v>
      </c>
      <c r="AS34" s="443"/>
      <c r="AT34" s="443"/>
    </row>
    <row r="35" spans="2:46" ht="14.25" customHeight="1" x14ac:dyDescent="0.25">
      <c r="G35" s="223"/>
      <c r="AS35" s="443"/>
      <c r="AT35" s="443"/>
    </row>
  </sheetData>
  <mergeCells count="31">
    <mergeCell ref="B6:E6"/>
    <mergeCell ref="B30:E30"/>
    <mergeCell ref="B15:E15"/>
    <mergeCell ref="B20:E20"/>
    <mergeCell ref="B13:E13"/>
    <mergeCell ref="B10:E10"/>
    <mergeCell ref="B28:E28"/>
    <mergeCell ref="B4:E4"/>
    <mergeCell ref="V22:AN22"/>
    <mergeCell ref="B16:E16"/>
    <mergeCell ref="AO22:AT22"/>
    <mergeCell ref="H27:Y27"/>
    <mergeCell ref="G7:AR7"/>
    <mergeCell ref="B18:E18"/>
    <mergeCell ref="B12:E12"/>
    <mergeCell ref="V23:AN23"/>
    <mergeCell ref="H22:I22"/>
    <mergeCell ref="J22:K22"/>
    <mergeCell ref="B14:E14"/>
    <mergeCell ref="B17:E17"/>
    <mergeCell ref="B8:E8"/>
    <mergeCell ref="L23:U23"/>
    <mergeCell ref="G9:Z11"/>
    <mergeCell ref="B34:E34"/>
    <mergeCell ref="AO23:AT23"/>
    <mergeCell ref="Z27:AQ27"/>
    <mergeCell ref="H23:I23"/>
    <mergeCell ref="B19:E19"/>
    <mergeCell ref="J23:K23"/>
    <mergeCell ref="B32:E32"/>
    <mergeCell ref="L22:U22"/>
  </mergeCells>
  <hyperlinks>
    <hyperlink ref="B4" location="PANDUAN!A1" display="PANDUAN" xr:uid="{00000000-0004-0000-BE00-000000000000}"/>
    <hyperlink ref="B6" location="'EWS DIRECTORY'!A1" display="EWS DIRECTORY" xr:uid="{00000000-0004-0000-BE00-000001000000}"/>
    <hyperlink ref="B8" location="'DATA PEMICU'!A1" display="DATA PEMICU" xr:uid="{00000000-0004-0000-BE00-000002000000}"/>
    <hyperlink ref="B10" location="'DATA PENGUJI'!A1" display="DATA PENGUJI" xr:uid="{00000000-0004-0000-BE00-000003000000}"/>
    <hyperlink ref="B12" location="'MAIN LEVEL'!A1" display="MAIN LEVEL" xr:uid="{00000000-0004-0000-BE00-000004000000}"/>
  </hyperlinks>
  <pageMargins left="0.51181102362204722" right="0.15748031496062989" top="0.55118110236220474" bottom="0.55118110236220474" header="0" footer="0"/>
  <pageSetup paperSize="9" scale="60" orientation="landscape"/>
  <headerFooter>
    <oddFooter>&amp;Rhalaman &amp;P dari</oddFooter>
  </headerFooter>
</worksheet>
</file>

<file path=xl/worksheets/sheet1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F00-000000000000}">
  <sheetPr codeName="Sheet409">
    <tabColor theme="4" tint="-0.249977111117893"/>
  </sheetPr>
  <dimension ref="A2:AX52"/>
  <sheetViews>
    <sheetView topLeftCell="B7" zoomScaleNormal="100" workbookViewId="0">
      <selection activeCell="AQ18" sqref="AQ18:AU18"/>
    </sheetView>
  </sheetViews>
  <sheetFormatPr defaultColWidth="3.5546875" defaultRowHeight="13.8" x14ac:dyDescent="0.25"/>
  <cols>
    <col min="1" max="1" width="3" style="110" hidden="1" customWidth="1"/>
    <col min="2" max="5" width="3.88671875" style="177" customWidth="1"/>
    <col min="6" max="6" width="3.88671875" style="110" customWidth="1"/>
    <col min="7" max="45" width="3.6640625" style="254" customWidth="1"/>
    <col min="46" max="46" width="4.44140625" style="254" customWidth="1"/>
    <col min="47" max="47" width="3.6640625" style="254" customWidth="1"/>
    <col min="48" max="48" width="3.5546875" style="254" customWidth="1"/>
    <col min="49" max="16384" width="3.5546875" style="254"/>
  </cols>
  <sheetData>
    <row r="2" spans="2:47" x14ac:dyDescent="0.25">
      <c r="G2" s="55" t="s">
        <v>1674</v>
      </c>
      <c r="H2" s="55"/>
      <c r="I2" s="55"/>
      <c r="J2" s="55"/>
      <c r="K2" s="55"/>
      <c r="L2" s="55"/>
      <c r="M2" s="55"/>
      <c r="N2" s="55"/>
      <c r="AT2" s="443"/>
      <c r="AU2" s="443"/>
    </row>
    <row r="3" spans="2:47" x14ac:dyDescent="0.25">
      <c r="B3" s="111"/>
      <c r="C3" s="111"/>
      <c r="D3" s="111"/>
      <c r="E3" s="111"/>
      <c r="G3" s="55"/>
      <c r="H3" s="55"/>
      <c r="I3" s="55"/>
      <c r="J3" s="55"/>
      <c r="K3" s="55"/>
      <c r="L3" s="55"/>
      <c r="M3" s="55"/>
      <c r="N3" s="55"/>
      <c r="AT3" s="443"/>
      <c r="AU3" s="443"/>
    </row>
    <row r="4" spans="2:47" x14ac:dyDescent="0.25">
      <c r="B4" s="762" t="s">
        <v>79</v>
      </c>
      <c r="C4" s="761"/>
      <c r="D4" s="761"/>
      <c r="E4" s="761"/>
      <c r="G4" s="55"/>
      <c r="H4" s="55"/>
      <c r="I4" s="55"/>
      <c r="J4" s="55"/>
      <c r="K4" s="55"/>
      <c r="L4" s="55"/>
      <c r="M4" s="55"/>
      <c r="N4" s="55"/>
      <c r="AT4" s="443"/>
      <c r="AU4" s="443"/>
    </row>
    <row r="5" spans="2:47" x14ac:dyDescent="0.25">
      <c r="B5" s="111"/>
      <c r="C5" s="111"/>
      <c r="D5" s="111"/>
      <c r="E5" s="111"/>
      <c r="G5" s="55"/>
      <c r="H5" s="55"/>
      <c r="I5" s="55"/>
      <c r="J5" s="55"/>
      <c r="K5" s="55"/>
      <c r="L5" s="55"/>
      <c r="M5" s="55"/>
      <c r="N5" s="55"/>
      <c r="AT5" s="443"/>
      <c r="AU5" s="443"/>
    </row>
    <row r="6" spans="2:47" x14ac:dyDescent="0.25">
      <c r="B6" s="762" t="s">
        <v>87</v>
      </c>
      <c r="C6" s="761"/>
      <c r="D6" s="761"/>
      <c r="E6" s="761"/>
      <c r="G6" s="55"/>
      <c r="H6" s="55"/>
      <c r="I6" s="55"/>
      <c r="J6" s="55"/>
      <c r="K6" s="55"/>
      <c r="L6" s="55"/>
      <c r="M6" s="55"/>
      <c r="N6" s="55"/>
      <c r="AT6" s="443"/>
      <c r="AU6" s="443"/>
    </row>
    <row r="7" spans="2:47" ht="15" customHeight="1" x14ac:dyDescent="0.25">
      <c r="B7" s="111"/>
      <c r="C7" s="111"/>
      <c r="D7" s="111"/>
      <c r="E7" s="111"/>
      <c r="G7" s="996" t="s">
        <v>1774</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c r="AI7" s="792"/>
      <c r="AJ7" s="792"/>
      <c r="AK7" s="792"/>
      <c r="AL7" s="792"/>
      <c r="AM7" s="792"/>
      <c r="AN7" s="792"/>
      <c r="AO7" s="792"/>
      <c r="AP7" s="792"/>
      <c r="AQ7" s="792"/>
      <c r="AR7" s="792"/>
      <c r="AS7" s="58"/>
      <c r="AT7" s="443"/>
      <c r="AU7" s="443"/>
    </row>
    <row r="8" spans="2:47" x14ac:dyDescent="0.25">
      <c r="B8" s="762" t="s">
        <v>94</v>
      </c>
      <c r="C8" s="761"/>
      <c r="D8" s="761"/>
      <c r="E8" s="761"/>
      <c r="G8" s="55"/>
      <c r="H8" s="55"/>
      <c r="I8" s="55"/>
      <c r="J8" s="55"/>
      <c r="K8" s="55"/>
      <c r="L8" s="55"/>
      <c r="M8" s="55"/>
      <c r="N8" s="55"/>
      <c r="AT8" s="443"/>
      <c r="AU8" s="443"/>
    </row>
    <row r="9" spans="2:47" x14ac:dyDescent="0.25">
      <c r="B9" s="111"/>
      <c r="C9" s="111"/>
      <c r="D9" s="111"/>
      <c r="E9" s="111"/>
      <c r="G9" s="999" t="str">
        <f>"Rincian "&amp;'E-10'!G9&amp;" "&amp;'E-10-1'!M22</f>
        <v>Rincian Biaya Pemasaran/Promosi Berdasarkan pemeriksaan langsung terhadap bukti pendukung</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c r="AU9" s="443"/>
    </row>
    <row r="10" spans="2:47" x14ac:dyDescent="0.25">
      <c r="B10" s="762" t="s">
        <v>101</v>
      </c>
      <c r="C10" s="761"/>
      <c r="D10" s="761"/>
      <c r="E10" s="761"/>
      <c r="G10" s="1001"/>
      <c r="H10" s="792"/>
      <c r="I10" s="792"/>
      <c r="J10" s="792"/>
      <c r="K10" s="792"/>
      <c r="L10" s="792"/>
      <c r="M10" s="792"/>
      <c r="N10" s="792"/>
      <c r="O10" s="792"/>
      <c r="P10" s="792"/>
      <c r="Q10" s="792"/>
      <c r="R10" s="792"/>
      <c r="S10" s="792"/>
      <c r="T10" s="792"/>
      <c r="U10" s="792"/>
      <c r="V10" s="792"/>
      <c r="W10" s="792"/>
      <c r="X10" s="792"/>
      <c r="Y10" s="792"/>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c r="AU10" s="443"/>
    </row>
    <row r="11" spans="2:47"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c r="AU11" s="443"/>
    </row>
    <row r="12" spans="2:47" x14ac:dyDescent="0.25">
      <c r="B12" s="762" t="s">
        <v>106</v>
      </c>
      <c r="C12" s="761"/>
      <c r="D12" s="761"/>
      <c r="E12" s="761"/>
      <c r="AT12" s="443"/>
      <c r="AU12" s="443"/>
    </row>
    <row r="13" spans="2:47" x14ac:dyDescent="0.25">
      <c r="B13" s="962" t="str">
        <f>HYPERLINK("#'"&amp;'EWS DIRECTORY'!$J$187&amp;"'!A1",'EWS DIRECTORY'!$J$187)</f>
        <v>E-10</v>
      </c>
      <c r="C13" s="761"/>
      <c r="D13" s="761"/>
      <c r="E13" s="761"/>
      <c r="G13" s="55" t="s">
        <v>1680</v>
      </c>
      <c r="H13" s="55"/>
      <c r="AT13" s="443"/>
      <c r="AU13" s="443"/>
    </row>
    <row r="14" spans="2:47" ht="15" customHeight="1" x14ac:dyDescent="0.25">
      <c r="B14" s="1191" t="str">
        <f>HYPERLINK("#'"&amp;'EWS DIRECTORY'!$J$188&amp;"'!A1",'EWS DIRECTORY'!$J$188)</f>
        <v>E-10-1</v>
      </c>
      <c r="C14" s="761"/>
      <c r="D14" s="761"/>
      <c r="E14" s="761"/>
      <c r="G14" s="55"/>
      <c r="H14" s="55"/>
      <c r="AT14" s="443"/>
      <c r="AU14" s="443"/>
    </row>
    <row r="15" spans="2:47" x14ac:dyDescent="0.25">
      <c r="B15" s="929" t="str">
        <f>HYPERLINK("#'"&amp;'EWS DIRECTORY'!$J$189&amp;"'!A1",'EWS DIRECTORY'!$J$189)</f>
        <v>E-10-1-1</v>
      </c>
      <c r="C15" s="761"/>
      <c r="D15" s="761"/>
      <c r="E15" s="761"/>
      <c r="G15" s="55"/>
      <c r="H15" s="55"/>
      <c r="AT15" s="443"/>
      <c r="AU15" s="443"/>
    </row>
    <row r="16" spans="2:47" x14ac:dyDescent="0.25">
      <c r="B16" s="929" t="str">
        <f>HYPERLINK("#'"&amp;'EWS DIRECTORY'!$J$190&amp;"'!A1",'EWS DIRECTORY'!$J$190)</f>
        <v>E-10-1-2</v>
      </c>
      <c r="C16" s="761"/>
      <c r="D16" s="761"/>
      <c r="E16" s="761"/>
      <c r="G16" s="55"/>
      <c r="H16" s="55"/>
      <c r="AT16" s="443"/>
      <c r="AU16" s="443"/>
    </row>
    <row r="17" spans="1:50" x14ac:dyDescent="0.25">
      <c r="B17" s="927" t="str">
        <f>HYPERLINK("#'"&amp;'EWS DIRECTORY'!$J$191&amp;"'!A1",'EWS DIRECTORY'!$J$191)</f>
        <v>E-10-1-3</v>
      </c>
      <c r="C17" s="761"/>
      <c r="D17" s="761"/>
      <c r="E17" s="761"/>
      <c r="G17" s="55" t="s">
        <v>1681</v>
      </c>
      <c r="H17" s="55"/>
      <c r="I17" s="55"/>
      <c r="AT17" s="443"/>
      <c r="AU17" s="443"/>
    </row>
    <row r="18" spans="1:50" x14ac:dyDescent="0.25">
      <c r="B18" s="929" t="str">
        <f>HYPERLINK("#'"&amp;'EWS DIRECTORY'!$J$192&amp;"'!A1",'EWS DIRECTORY'!$J$192)</f>
        <v>E-10-1-4</v>
      </c>
      <c r="C18" s="761"/>
      <c r="D18" s="761"/>
      <c r="E18" s="761"/>
      <c r="G18" s="55" t="s">
        <v>1744</v>
      </c>
      <c r="H18" s="55"/>
      <c r="I18" s="55" t="s">
        <v>1744</v>
      </c>
      <c r="AT18" s="443"/>
      <c r="AU18" s="443"/>
    </row>
    <row r="19" spans="1:50" x14ac:dyDescent="0.25">
      <c r="B19" s="929" t="str">
        <f>HYPERLINK("#'"&amp;'EWS DIRECTORY'!$J$193&amp;"'!A1",'EWS DIRECTORY'!$J$193)</f>
        <v>E-10-1-5</v>
      </c>
      <c r="C19" s="761"/>
      <c r="D19" s="761"/>
      <c r="E19" s="761"/>
      <c r="AT19" s="443"/>
      <c r="AU19" s="443"/>
    </row>
    <row r="20" spans="1:50" s="271" customFormat="1" x14ac:dyDescent="0.25">
      <c r="A20" s="110"/>
      <c r="B20" s="929" t="str">
        <f>HYPERLINK("#'"&amp;'EWS DIRECTORY'!$J$194&amp;"'!A1",'EWS DIRECTORY'!$J$194)</f>
        <v>E-10-1-6</v>
      </c>
      <c r="C20" s="896"/>
      <c r="D20" s="896"/>
      <c r="E20" s="896"/>
      <c r="F20" s="110"/>
      <c r="G20" s="55" t="s">
        <v>1851</v>
      </c>
      <c r="AT20" s="443"/>
      <c r="AU20" s="443"/>
    </row>
    <row r="21" spans="1:50" x14ac:dyDescent="0.25">
      <c r="G21" s="55"/>
      <c r="AT21" s="443"/>
      <c r="AU21" s="443"/>
    </row>
    <row r="22" spans="1:50" ht="15" customHeight="1" x14ac:dyDescent="0.25">
      <c r="G22" s="55"/>
      <c r="H22" s="990" t="s">
        <v>1445</v>
      </c>
      <c r="I22" s="790"/>
      <c r="J22" s="990" t="s">
        <v>1478</v>
      </c>
      <c r="K22" s="789"/>
      <c r="L22" s="789"/>
      <c r="M22" s="790"/>
      <c r="N22" s="994" t="s">
        <v>1792</v>
      </c>
      <c r="O22" s="764"/>
      <c r="P22" s="764"/>
      <c r="Q22" s="764"/>
      <c r="R22" s="764"/>
      <c r="S22" s="764"/>
      <c r="T22" s="764"/>
      <c r="U22" s="764"/>
      <c r="V22" s="764"/>
      <c r="W22" s="764"/>
      <c r="X22" s="764"/>
      <c r="Y22" s="764"/>
      <c r="Z22" s="765"/>
      <c r="AA22" s="994" t="s">
        <v>1793</v>
      </c>
      <c r="AB22" s="764"/>
      <c r="AC22" s="764"/>
      <c r="AD22" s="764"/>
      <c r="AE22" s="764"/>
      <c r="AF22" s="764"/>
      <c r="AG22" s="764"/>
      <c r="AH22" s="764"/>
      <c r="AI22" s="764"/>
      <c r="AJ22" s="764"/>
      <c r="AK22" s="764"/>
      <c r="AL22" s="764"/>
      <c r="AM22" s="764"/>
      <c r="AN22" s="764"/>
      <c r="AO22" s="764"/>
      <c r="AP22" s="764"/>
      <c r="AQ22" s="764"/>
      <c r="AR22" s="764"/>
      <c r="AS22" s="765"/>
      <c r="AT22" s="990" t="s">
        <v>1481</v>
      </c>
      <c r="AU22" s="789"/>
      <c r="AV22" s="789"/>
      <c r="AW22" s="789"/>
      <c r="AX22" s="790"/>
    </row>
    <row r="23" spans="1:50" x14ac:dyDescent="0.25">
      <c r="G23" s="55"/>
      <c r="H23" s="806"/>
      <c r="I23" s="807"/>
      <c r="J23" s="806"/>
      <c r="K23" s="794"/>
      <c r="L23" s="794"/>
      <c r="M23" s="807"/>
      <c r="N23" s="978" t="s">
        <v>796</v>
      </c>
      <c r="O23" s="764"/>
      <c r="P23" s="764"/>
      <c r="Q23" s="764"/>
      <c r="R23" s="764"/>
      <c r="S23" s="764"/>
      <c r="T23" s="765"/>
      <c r="U23" s="978" t="s">
        <v>1401</v>
      </c>
      <c r="V23" s="764"/>
      <c r="W23" s="764"/>
      <c r="X23" s="764"/>
      <c r="Y23" s="764"/>
      <c r="Z23" s="765"/>
      <c r="AA23" s="978" t="s">
        <v>796</v>
      </c>
      <c r="AB23" s="764"/>
      <c r="AC23" s="764"/>
      <c r="AD23" s="764"/>
      <c r="AE23" s="764"/>
      <c r="AF23" s="765"/>
      <c r="AG23" s="978" t="s">
        <v>1794</v>
      </c>
      <c r="AH23" s="764"/>
      <c r="AI23" s="764"/>
      <c r="AJ23" s="764"/>
      <c r="AK23" s="764"/>
      <c r="AL23" s="764"/>
      <c r="AM23" s="765"/>
      <c r="AN23" s="978" t="s">
        <v>1510</v>
      </c>
      <c r="AO23" s="764"/>
      <c r="AP23" s="764"/>
      <c r="AQ23" s="764"/>
      <c r="AR23" s="764"/>
      <c r="AS23" s="765"/>
      <c r="AT23" s="806"/>
      <c r="AU23" s="794"/>
      <c r="AV23" s="794"/>
      <c r="AW23" s="794"/>
      <c r="AX23" s="807"/>
    </row>
    <row r="24" spans="1:50" x14ac:dyDescent="0.25">
      <c r="H24" s="980"/>
      <c r="I24" s="765"/>
      <c r="J24" s="979"/>
      <c r="K24" s="764"/>
      <c r="L24" s="764"/>
      <c r="M24" s="765"/>
      <c r="N24" s="980"/>
      <c r="O24" s="764"/>
      <c r="P24" s="764"/>
      <c r="Q24" s="764"/>
      <c r="R24" s="764"/>
      <c r="S24" s="764"/>
      <c r="T24" s="765"/>
      <c r="U24" s="977"/>
      <c r="V24" s="764"/>
      <c r="W24" s="764"/>
      <c r="X24" s="764"/>
      <c r="Y24" s="764"/>
      <c r="Z24" s="765"/>
      <c r="AA24" s="980"/>
      <c r="AB24" s="764"/>
      <c r="AC24" s="764"/>
      <c r="AD24" s="764"/>
      <c r="AE24" s="764"/>
      <c r="AF24" s="765"/>
      <c r="AG24" s="980"/>
      <c r="AH24" s="764"/>
      <c r="AI24" s="764"/>
      <c r="AJ24" s="764"/>
      <c r="AK24" s="764"/>
      <c r="AL24" s="764"/>
      <c r="AM24" s="765"/>
      <c r="AN24" s="979"/>
      <c r="AO24" s="764"/>
      <c r="AP24" s="764"/>
      <c r="AQ24" s="764"/>
      <c r="AR24" s="764"/>
      <c r="AS24" s="765"/>
      <c r="AT24" s="1063"/>
      <c r="AU24" s="764"/>
      <c r="AV24" s="764"/>
      <c r="AW24" s="764"/>
      <c r="AX24" s="765"/>
    </row>
    <row r="25" spans="1:50" x14ac:dyDescent="0.25">
      <c r="H25" s="980"/>
      <c r="I25" s="765"/>
      <c r="J25" s="979"/>
      <c r="K25" s="764"/>
      <c r="L25" s="764"/>
      <c r="M25" s="765"/>
      <c r="N25" s="980"/>
      <c r="O25" s="764"/>
      <c r="P25" s="764"/>
      <c r="Q25" s="764"/>
      <c r="R25" s="764"/>
      <c r="S25" s="764"/>
      <c r="T25" s="765"/>
      <c r="U25" s="977"/>
      <c r="V25" s="764"/>
      <c r="W25" s="764"/>
      <c r="X25" s="764"/>
      <c r="Y25" s="764"/>
      <c r="Z25" s="765"/>
      <c r="AA25" s="980"/>
      <c r="AB25" s="764"/>
      <c r="AC25" s="764"/>
      <c r="AD25" s="764"/>
      <c r="AE25" s="764"/>
      <c r="AF25" s="765"/>
      <c r="AG25" s="980"/>
      <c r="AH25" s="764"/>
      <c r="AI25" s="764"/>
      <c r="AJ25" s="764"/>
      <c r="AK25" s="764"/>
      <c r="AL25" s="764"/>
      <c r="AM25" s="765"/>
      <c r="AN25" s="979"/>
      <c r="AO25" s="764"/>
      <c r="AP25" s="764"/>
      <c r="AQ25" s="764"/>
      <c r="AR25" s="764"/>
      <c r="AS25" s="765"/>
      <c r="AT25" s="1063"/>
      <c r="AU25" s="764"/>
      <c r="AV25" s="764"/>
      <c r="AW25" s="764"/>
      <c r="AX25" s="765"/>
    </row>
    <row r="26" spans="1:50" x14ac:dyDescent="0.25">
      <c r="H26" s="980"/>
      <c r="I26" s="765"/>
      <c r="J26" s="979"/>
      <c r="K26" s="764"/>
      <c r="L26" s="764"/>
      <c r="M26" s="765"/>
      <c r="N26" s="980"/>
      <c r="O26" s="764"/>
      <c r="P26" s="764"/>
      <c r="Q26" s="764"/>
      <c r="R26" s="764"/>
      <c r="S26" s="764"/>
      <c r="T26" s="765"/>
      <c r="U26" s="977"/>
      <c r="V26" s="764"/>
      <c r="W26" s="764"/>
      <c r="X26" s="764"/>
      <c r="Y26" s="764"/>
      <c r="Z26" s="765"/>
      <c r="AA26" s="980"/>
      <c r="AB26" s="764"/>
      <c r="AC26" s="764"/>
      <c r="AD26" s="764"/>
      <c r="AE26" s="764"/>
      <c r="AF26" s="765"/>
      <c r="AG26" s="980"/>
      <c r="AH26" s="764"/>
      <c r="AI26" s="764"/>
      <c r="AJ26" s="764"/>
      <c r="AK26" s="764"/>
      <c r="AL26" s="764"/>
      <c r="AM26" s="765"/>
      <c r="AN26" s="979"/>
      <c r="AO26" s="764"/>
      <c r="AP26" s="764"/>
      <c r="AQ26" s="764"/>
      <c r="AR26" s="764"/>
      <c r="AS26" s="765"/>
      <c r="AT26" s="1063"/>
      <c r="AU26" s="764"/>
      <c r="AV26" s="764"/>
      <c r="AW26" s="764"/>
      <c r="AX26" s="765"/>
    </row>
    <row r="27" spans="1:50" x14ac:dyDescent="0.25">
      <c r="H27" s="980"/>
      <c r="I27" s="765"/>
      <c r="J27" s="979"/>
      <c r="K27" s="764"/>
      <c r="L27" s="764"/>
      <c r="M27" s="765"/>
      <c r="N27" s="980"/>
      <c r="O27" s="764"/>
      <c r="P27" s="764"/>
      <c r="Q27" s="764"/>
      <c r="R27" s="764"/>
      <c r="S27" s="764"/>
      <c r="T27" s="765"/>
      <c r="U27" s="977"/>
      <c r="V27" s="764"/>
      <c r="W27" s="764"/>
      <c r="X27" s="764"/>
      <c r="Y27" s="764"/>
      <c r="Z27" s="765"/>
      <c r="AA27" s="980"/>
      <c r="AB27" s="764"/>
      <c r="AC27" s="764"/>
      <c r="AD27" s="764"/>
      <c r="AE27" s="764"/>
      <c r="AF27" s="765"/>
      <c r="AG27" s="980"/>
      <c r="AH27" s="764"/>
      <c r="AI27" s="764"/>
      <c r="AJ27" s="764"/>
      <c r="AK27" s="764"/>
      <c r="AL27" s="764"/>
      <c r="AM27" s="765"/>
      <c r="AN27" s="979"/>
      <c r="AO27" s="764"/>
      <c r="AP27" s="764"/>
      <c r="AQ27" s="764"/>
      <c r="AR27" s="764"/>
      <c r="AS27" s="765"/>
      <c r="AT27" s="1063"/>
      <c r="AU27" s="764"/>
      <c r="AV27" s="764"/>
      <c r="AW27" s="764"/>
      <c r="AX27" s="765"/>
    </row>
    <row r="28" spans="1:50" x14ac:dyDescent="0.25">
      <c r="B28" s="760"/>
      <c r="C28" s="761"/>
      <c r="D28" s="761"/>
      <c r="E28" s="761"/>
      <c r="H28" s="980"/>
      <c r="I28" s="765"/>
      <c r="J28" s="979"/>
      <c r="K28" s="764"/>
      <c r="L28" s="764"/>
      <c r="M28" s="765"/>
      <c r="N28" s="980"/>
      <c r="O28" s="764"/>
      <c r="P28" s="764"/>
      <c r="Q28" s="764"/>
      <c r="R28" s="764"/>
      <c r="S28" s="764"/>
      <c r="T28" s="765"/>
      <c r="U28" s="977"/>
      <c r="V28" s="764"/>
      <c r="W28" s="764"/>
      <c r="X28" s="764"/>
      <c r="Y28" s="764"/>
      <c r="Z28" s="765"/>
      <c r="AA28" s="980"/>
      <c r="AB28" s="764"/>
      <c r="AC28" s="764"/>
      <c r="AD28" s="764"/>
      <c r="AE28" s="764"/>
      <c r="AF28" s="765"/>
      <c r="AG28" s="980"/>
      <c r="AH28" s="764"/>
      <c r="AI28" s="764"/>
      <c r="AJ28" s="764"/>
      <c r="AK28" s="764"/>
      <c r="AL28" s="764"/>
      <c r="AM28" s="765"/>
      <c r="AN28" s="979"/>
      <c r="AO28" s="764"/>
      <c r="AP28" s="764"/>
      <c r="AQ28" s="764"/>
      <c r="AR28" s="764"/>
      <c r="AS28" s="765"/>
      <c r="AT28" s="1063"/>
      <c r="AU28" s="764"/>
      <c r="AV28" s="764"/>
      <c r="AW28" s="764"/>
      <c r="AX28" s="765"/>
    </row>
    <row r="29" spans="1:50" x14ac:dyDescent="0.25">
      <c r="H29" s="980"/>
      <c r="I29" s="765"/>
      <c r="J29" s="979"/>
      <c r="K29" s="764"/>
      <c r="L29" s="764"/>
      <c r="M29" s="765"/>
      <c r="N29" s="980"/>
      <c r="O29" s="764"/>
      <c r="P29" s="764"/>
      <c r="Q29" s="764"/>
      <c r="R29" s="764"/>
      <c r="S29" s="764"/>
      <c r="T29" s="765"/>
      <c r="U29" s="977"/>
      <c r="V29" s="764"/>
      <c r="W29" s="764"/>
      <c r="X29" s="764"/>
      <c r="Y29" s="764"/>
      <c r="Z29" s="765"/>
      <c r="AA29" s="980"/>
      <c r="AB29" s="764"/>
      <c r="AC29" s="764"/>
      <c r="AD29" s="764"/>
      <c r="AE29" s="764"/>
      <c r="AF29" s="765"/>
      <c r="AG29" s="980"/>
      <c r="AH29" s="764"/>
      <c r="AI29" s="764"/>
      <c r="AJ29" s="764"/>
      <c r="AK29" s="764"/>
      <c r="AL29" s="764"/>
      <c r="AM29" s="765"/>
      <c r="AN29" s="983"/>
      <c r="AO29" s="764"/>
      <c r="AP29" s="764"/>
      <c r="AQ29" s="764"/>
      <c r="AR29" s="764"/>
      <c r="AS29" s="765"/>
      <c r="AT29" s="1063"/>
      <c r="AU29" s="764"/>
      <c r="AV29" s="764"/>
      <c r="AW29" s="764"/>
      <c r="AX29" s="765"/>
    </row>
    <row r="30" spans="1:50" x14ac:dyDescent="0.25">
      <c r="B30" s="760"/>
      <c r="C30" s="761"/>
      <c r="D30" s="761"/>
      <c r="E30" s="761"/>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1:50" ht="1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1:50" x14ac:dyDescent="0.25">
      <c r="B32" s="760"/>
      <c r="C32" s="761"/>
      <c r="D32" s="761"/>
      <c r="E32" s="761"/>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2:50"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2:50" ht="15" customHeight="1" x14ac:dyDescent="0.25">
      <c r="B34" s="760"/>
      <c r="C34" s="761"/>
      <c r="D34" s="761"/>
      <c r="E34" s="761"/>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2:50" x14ac:dyDescent="0.25">
      <c r="B36" s="760"/>
      <c r="C36" s="761"/>
      <c r="D36" s="761"/>
      <c r="E36" s="761"/>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2:50" ht="14.4"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2:50" ht="14.4"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2:50" ht="14.4" customHeight="1" x14ac:dyDescent="0.25">
      <c r="G39" s="223"/>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2:50" x14ac:dyDescent="0.25">
      <c r="G40" s="223"/>
      <c r="H40" s="993"/>
      <c r="I40" s="765"/>
      <c r="J40" s="993"/>
      <c r="K40" s="764"/>
      <c r="L40" s="764"/>
      <c r="M40" s="765"/>
      <c r="N40" s="993"/>
      <c r="O40" s="764"/>
      <c r="P40" s="764"/>
      <c r="Q40" s="764"/>
      <c r="R40" s="764"/>
      <c r="S40" s="764"/>
      <c r="T40" s="765"/>
      <c r="U40" s="986"/>
      <c r="V40" s="764"/>
      <c r="W40" s="764"/>
      <c r="X40" s="764"/>
      <c r="Y40" s="764"/>
      <c r="Z40" s="765"/>
      <c r="AA40" s="993"/>
      <c r="AB40" s="764"/>
      <c r="AC40" s="764"/>
      <c r="AD40" s="764"/>
      <c r="AE40" s="764"/>
      <c r="AF40" s="765"/>
      <c r="AG40" s="993"/>
      <c r="AH40" s="764"/>
      <c r="AI40" s="764"/>
      <c r="AJ40" s="764"/>
      <c r="AK40" s="764"/>
      <c r="AL40" s="764"/>
      <c r="AM40" s="765"/>
      <c r="AN40" s="995"/>
      <c r="AO40" s="764"/>
      <c r="AP40" s="764"/>
      <c r="AQ40" s="764"/>
      <c r="AR40" s="764"/>
      <c r="AS40" s="765"/>
      <c r="AT40" s="1065"/>
      <c r="AU40" s="764"/>
      <c r="AV40" s="764"/>
      <c r="AW40" s="764"/>
      <c r="AX40" s="765"/>
    </row>
    <row r="41" spans="2:50" x14ac:dyDescent="0.25">
      <c r="G41" s="223"/>
      <c r="H41" s="1092" t="s">
        <v>1770</v>
      </c>
      <c r="I41" s="764"/>
      <c r="J41" s="764"/>
      <c r="K41" s="764"/>
      <c r="L41" s="764"/>
      <c r="M41" s="764"/>
      <c r="N41" s="764"/>
      <c r="O41" s="764"/>
      <c r="P41" s="764"/>
      <c r="Q41" s="764"/>
      <c r="R41" s="764"/>
      <c r="S41" s="764"/>
      <c r="T41" s="764"/>
      <c r="U41" s="764"/>
      <c r="V41" s="764"/>
      <c r="W41" s="764"/>
      <c r="X41" s="764"/>
      <c r="Y41" s="764"/>
      <c r="Z41" s="764"/>
      <c r="AA41" s="764"/>
      <c r="AB41" s="764"/>
      <c r="AC41" s="764"/>
      <c r="AD41" s="764"/>
      <c r="AE41" s="764"/>
      <c r="AF41" s="764"/>
      <c r="AG41" s="764"/>
      <c r="AH41" s="764"/>
      <c r="AI41" s="764"/>
      <c r="AJ41" s="764"/>
      <c r="AK41" s="764"/>
      <c r="AL41" s="764"/>
      <c r="AM41" s="764"/>
      <c r="AN41" s="764"/>
      <c r="AO41" s="764"/>
      <c r="AP41" s="764"/>
      <c r="AQ41" s="764"/>
      <c r="AR41" s="764"/>
      <c r="AS41" s="765"/>
      <c r="AT41" s="1134">
        <f>SUM(AT24:AX40)</f>
        <v>0</v>
      </c>
      <c r="AU41" s="764"/>
      <c r="AV41" s="764"/>
      <c r="AW41" s="764"/>
      <c r="AX41" s="765"/>
    </row>
    <row r="42" spans="2:50" x14ac:dyDescent="0.25">
      <c r="G42" s="223"/>
      <c r="AS42" s="443"/>
      <c r="AT42" s="443"/>
    </row>
    <row r="43" spans="2:50" x14ac:dyDescent="0.25">
      <c r="G43" s="223"/>
      <c r="AS43" s="443"/>
      <c r="AT43" s="443"/>
      <c r="AU43" s="443"/>
    </row>
    <row r="44" spans="2:50" x14ac:dyDescent="0.25">
      <c r="H44" s="976" t="s">
        <v>1795</v>
      </c>
      <c r="I44" s="824"/>
      <c r="J44" s="824"/>
      <c r="K44" s="824"/>
      <c r="L44" s="824"/>
      <c r="M44" s="824"/>
      <c r="N44" s="824"/>
      <c r="O44" s="824"/>
      <c r="P44" s="824"/>
      <c r="Q44" s="824"/>
      <c r="R44" s="824"/>
      <c r="S44" s="824"/>
      <c r="T44" s="824"/>
      <c r="U44" s="824"/>
      <c r="V44" s="824"/>
      <c r="W44" s="824"/>
      <c r="X44" s="824"/>
      <c r="Y44" s="825"/>
      <c r="Z44" s="976" t="s">
        <v>1796</v>
      </c>
      <c r="AA44" s="824"/>
      <c r="AB44" s="824"/>
      <c r="AC44" s="824"/>
      <c r="AD44" s="824"/>
      <c r="AE44" s="824"/>
      <c r="AF44" s="824"/>
      <c r="AG44" s="824"/>
      <c r="AH44" s="824"/>
      <c r="AI44" s="824"/>
      <c r="AJ44" s="824"/>
      <c r="AK44" s="824"/>
      <c r="AL44" s="824"/>
      <c r="AM44" s="824"/>
      <c r="AN44" s="824"/>
      <c r="AO44" s="824"/>
      <c r="AP44" s="824"/>
      <c r="AQ44" s="825"/>
      <c r="AS44" s="443"/>
      <c r="AT44" s="443"/>
      <c r="AU44" s="443"/>
    </row>
    <row r="45" spans="2:50" x14ac:dyDescent="0.25">
      <c r="H45" s="257" t="s">
        <v>796</v>
      </c>
      <c r="I45" s="258"/>
      <c r="J45" s="258"/>
      <c r="K45" s="258"/>
      <c r="L45" s="258"/>
      <c r="M45" s="258"/>
      <c r="N45" s="258"/>
      <c r="O45" s="258"/>
      <c r="P45" s="258"/>
      <c r="Q45" s="259"/>
      <c r="R45" s="257" t="s">
        <v>1511</v>
      </c>
      <c r="S45" s="258"/>
      <c r="T45" s="258"/>
      <c r="U45" s="259"/>
      <c r="V45" s="257" t="s">
        <v>1510</v>
      </c>
      <c r="W45" s="258"/>
      <c r="X45" s="258"/>
      <c r="Y45" s="259"/>
      <c r="Z45" s="257" t="s">
        <v>796</v>
      </c>
      <c r="AA45" s="258"/>
      <c r="AB45" s="258"/>
      <c r="AC45" s="258"/>
      <c r="AD45" s="258"/>
      <c r="AE45" s="258"/>
      <c r="AF45" s="258"/>
      <c r="AG45" s="258"/>
      <c r="AH45" s="258"/>
      <c r="AI45" s="259"/>
      <c r="AJ45" s="257" t="s">
        <v>1511</v>
      </c>
      <c r="AK45" s="258"/>
      <c r="AL45" s="258"/>
      <c r="AM45" s="259"/>
      <c r="AN45" s="257" t="s">
        <v>1510</v>
      </c>
      <c r="AO45" s="258"/>
      <c r="AP45" s="258"/>
      <c r="AQ45" s="259"/>
      <c r="AS45" s="443"/>
      <c r="AT45" s="443"/>
      <c r="AU45" s="443"/>
    </row>
    <row r="46" spans="2:50" x14ac:dyDescent="0.25">
      <c r="H46" s="260"/>
      <c r="Q46" s="261"/>
      <c r="R46" s="260"/>
      <c r="U46" s="261"/>
      <c r="V46" s="260"/>
      <c r="Y46" s="261"/>
      <c r="Z46" s="260"/>
      <c r="AI46" s="261"/>
      <c r="AJ46" s="260"/>
      <c r="AM46" s="261"/>
      <c r="AN46" s="260"/>
      <c r="AQ46" s="261"/>
      <c r="AS46" s="443"/>
      <c r="AT46" s="443"/>
      <c r="AU46" s="443"/>
    </row>
    <row r="47" spans="2:50" x14ac:dyDescent="0.25">
      <c r="H47" s="260"/>
      <c r="Q47" s="261"/>
      <c r="R47" s="260"/>
      <c r="U47" s="261"/>
      <c r="V47" s="260"/>
      <c r="Y47" s="261"/>
      <c r="Z47" s="260"/>
      <c r="AI47" s="261"/>
      <c r="AJ47" s="260"/>
      <c r="AM47" s="261"/>
      <c r="AN47" s="260"/>
      <c r="AQ47" s="261"/>
      <c r="AS47" s="443"/>
      <c r="AT47" s="443"/>
      <c r="AU47" s="443"/>
    </row>
    <row r="48" spans="2:50" ht="15" customHeight="1" x14ac:dyDescent="0.25">
      <c r="H48" s="260"/>
      <c r="Q48" s="261"/>
      <c r="R48" s="260"/>
      <c r="U48" s="261"/>
      <c r="V48" s="260"/>
      <c r="Y48" s="261"/>
      <c r="Z48" s="260"/>
      <c r="AI48" s="261"/>
      <c r="AJ48" s="260"/>
      <c r="AM48" s="261"/>
      <c r="AN48" s="260"/>
      <c r="AQ48" s="261"/>
      <c r="AS48" s="443"/>
      <c r="AT48" s="443"/>
      <c r="AU48" s="443"/>
    </row>
    <row r="49" spans="8:47" x14ac:dyDescent="0.25">
      <c r="H49" s="260"/>
      <c r="Q49" s="261"/>
      <c r="R49" s="260"/>
      <c r="U49" s="261"/>
      <c r="V49" s="260"/>
      <c r="Y49" s="261"/>
      <c r="Z49" s="260"/>
      <c r="AI49" s="261"/>
      <c r="AJ49" s="260"/>
      <c r="AM49" s="261"/>
      <c r="AN49" s="260"/>
      <c r="AQ49" s="261"/>
      <c r="AS49" s="443"/>
      <c r="AT49" s="443"/>
      <c r="AU49" s="443"/>
    </row>
    <row r="50" spans="8:47" x14ac:dyDescent="0.25">
      <c r="H50" s="262"/>
      <c r="I50" s="263"/>
      <c r="J50" s="263"/>
      <c r="K50" s="263"/>
      <c r="L50" s="263"/>
      <c r="M50" s="263"/>
      <c r="N50" s="263"/>
      <c r="O50" s="263"/>
      <c r="P50" s="263"/>
      <c r="Q50" s="264"/>
      <c r="R50" s="262"/>
      <c r="S50" s="263"/>
      <c r="T50" s="263"/>
      <c r="U50" s="264"/>
      <c r="V50" s="262"/>
      <c r="W50" s="263"/>
      <c r="X50" s="263"/>
      <c r="Y50" s="264"/>
      <c r="Z50" s="262"/>
      <c r="AA50" s="263"/>
      <c r="AB50" s="263"/>
      <c r="AC50" s="263"/>
      <c r="AD50" s="263"/>
      <c r="AE50" s="263"/>
      <c r="AF50" s="263"/>
      <c r="AG50" s="263"/>
      <c r="AH50" s="263"/>
      <c r="AI50" s="264"/>
      <c r="AJ50" s="262"/>
      <c r="AK50" s="263"/>
      <c r="AL50" s="263"/>
      <c r="AM50" s="264"/>
      <c r="AN50" s="262"/>
      <c r="AO50" s="263"/>
      <c r="AP50" s="263"/>
      <c r="AQ50" s="264"/>
      <c r="AS50" s="443"/>
      <c r="AT50" s="443"/>
      <c r="AU50" s="443"/>
    </row>
    <row r="51" spans="8:47" x14ac:dyDescent="0.25">
      <c r="AM51" s="265" t="s">
        <v>1797</v>
      </c>
      <c r="AN51" s="131" t="str">
        <f>'E-10-1'!U22</f>
        <v>E-10-1-3</v>
      </c>
      <c r="AS51" s="443"/>
      <c r="AT51" s="443"/>
    </row>
    <row r="52" spans="8:47" x14ac:dyDescent="0.25">
      <c r="AS52" s="443"/>
      <c r="AT52" s="443"/>
    </row>
  </sheetData>
  <mergeCells count="170">
    <mergeCell ref="AG38:AM38"/>
    <mergeCell ref="J28:M28"/>
    <mergeCell ref="U29:Z29"/>
    <mergeCell ref="AT35:AX35"/>
    <mergeCell ref="U38:Z38"/>
    <mergeCell ref="AN29:AS29"/>
    <mergeCell ref="AA33:AF33"/>
    <mergeCell ref="H35:I35"/>
    <mergeCell ref="N31:T31"/>
    <mergeCell ref="AN32:AS32"/>
    <mergeCell ref="G9:Z11"/>
    <mergeCell ref="U25:Z25"/>
    <mergeCell ref="AA26:AF26"/>
    <mergeCell ref="N30:T30"/>
    <mergeCell ref="AN31:AS31"/>
    <mergeCell ref="AG33:AM33"/>
    <mergeCell ref="H37:I37"/>
    <mergeCell ref="J30:M30"/>
    <mergeCell ref="AN23:AS23"/>
    <mergeCell ref="N22:Z22"/>
    <mergeCell ref="J33:M33"/>
    <mergeCell ref="AA35:AF35"/>
    <mergeCell ref="N26:T26"/>
    <mergeCell ref="AN27:AS27"/>
    <mergeCell ref="AA31:AF31"/>
    <mergeCell ref="AG29:AM29"/>
    <mergeCell ref="AG40:AM40"/>
    <mergeCell ref="H27:I27"/>
    <mergeCell ref="U37:Z37"/>
    <mergeCell ref="AG30:AM30"/>
    <mergeCell ref="AG39:AM39"/>
    <mergeCell ref="AA34:AF34"/>
    <mergeCell ref="N27:T27"/>
    <mergeCell ref="AT31:AX31"/>
    <mergeCell ref="N40:T40"/>
    <mergeCell ref="AT38:AX38"/>
    <mergeCell ref="H36:I36"/>
    <mergeCell ref="J36:M36"/>
    <mergeCell ref="AN35:AS35"/>
    <mergeCell ref="AA36:AF36"/>
    <mergeCell ref="AT34:AX34"/>
    <mergeCell ref="AG31:AM31"/>
    <mergeCell ref="AA32:AF32"/>
    <mergeCell ref="N32:T32"/>
    <mergeCell ref="AG34:AM34"/>
    <mergeCell ref="J34:M34"/>
    <mergeCell ref="H28:I28"/>
    <mergeCell ref="J27:M27"/>
    <mergeCell ref="AA29:AF29"/>
    <mergeCell ref="N33:T33"/>
    <mergeCell ref="H44:Y44"/>
    <mergeCell ref="B28:E28"/>
    <mergeCell ref="J25:M25"/>
    <mergeCell ref="AA39:AF39"/>
    <mergeCell ref="H30:I30"/>
    <mergeCell ref="AN26:AS26"/>
    <mergeCell ref="AA30:AF30"/>
    <mergeCell ref="AT41:AX41"/>
    <mergeCell ref="H41:AS41"/>
    <mergeCell ref="U34:Z34"/>
    <mergeCell ref="AN30:AS30"/>
    <mergeCell ref="AG35:AM35"/>
    <mergeCell ref="U31:Z31"/>
    <mergeCell ref="H32:I32"/>
    <mergeCell ref="AN28:AS28"/>
    <mergeCell ref="U26:Z26"/>
    <mergeCell ref="AN37:AS37"/>
    <mergeCell ref="U35:Z35"/>
    <mergeCell ref="B32:E32"/>
    <mergeCell ref="H25:I25"/>
    <mergeCell ref="AA25:AF25"/>
    <mergeCell ref="AT40:AX40"/>
    <mergeCell ref="AG28:AM28"/>
    <mergeCell ref="AG37:AM37"/>
    <mergeCell ref="H40:I40"/>
    <mergeCell ref="AG24:AM24"/>
    <mergeCell ref="N36:T36"/>
    <mergeCell ref="U24:Z24"/>
    <mergeCell ref="U33:Z33"/>
    <mergeCell ref="AG26:AM26"/>
    <mergeCell ref="AT32:AX32"/>
    <mergeCell ref="J38:M38"/>
    <mergeCell ref="AT29:AX29"/>
    <mergeCell ref="AN39:AS39"/>
    <mergeCell ref="U40:Z40"/>
    <mergeCell ref="AN34:AS34"/>
    <mergeCell ref="AA38:AF38"/>
    <mergeCell ref="AG32:AM32"/>
    <mergeCell ref="AN36:AS36"/>
    <mergeCell ref="AA27:AF27"/>
    <mergeCell ref="AA40:AF40"/>
    <mergeCell ref="H38:I38"/>
    <mergeCell ref="U28:Z28"/>
    <mergeCell ref="AT27:AX27"/>
    <mergeCell ref="N24:T24"/>
    <mergeCell ref="H29:I29"/>
    <mergeCell ref="AT25:AX25"/>
    <mergeCell ref="AT37:AX37"/>
    <mergeCell ref="B4:E4"/>
    <mergeCell ref="J39:M39"/>
    <mergeCell ref="N35:T35"/>
    <mergeCell ref="AA22:AS22"/>
    <mergeCell ref="J29:M29"/>
    <mergeCell ref="N25:T25"/>
    <mergeCell ref="J37:M37"/>
    <mergeCell ref="B8:E8"/>
    <mergeCell ref="J22:M23"/>
    <mergeCell ref="H34:I34"/>
    <mergeCell ref="B6:E6"/>
    <mergeCell ref="N34:T34"/>
    <mergeCell ref="B15:E15"/>
    <mergeCell ref="H31:I31"/>
    <mergeCell ref="H22:I23"/>
    <mergeCell ref="AA23:AF23"/>
    <mergeCell ref="B30:E30"/>
    <mergeCell ref="G7:AR7"/>
    <mergeCell ref="AG25:AM25"/>
    <mergeCell ref="B18:E18"/>
    <mergeCell ref="U23:Z23"/>
    <mergeCell ref="AN25:AS25"/>
    <mergeCell ref="J31:M31"/>
    <mergeCell ref="U32:Z32"/>
    <mergeCell ref="B10:E10"/>
    <mergeCell ref="N38:T38"/>
    <mergeCell ref="H26:I26"/>
    <mergeCell ref="B20:E20"/>
    <mergeCell ref="AT26:AX26"/>
    <mergeCell ref="B12:E12"/>
    <mergeCell ref="B14:E14"/>
    <mergeCell ref="Z44:AQ44"/>
    <mergeCell ref="N37:T37"/>
    <mergeCell ref="AN38:AS38"/>
    <mergeCell ref="J40:M40"/>
    <mergeCell ref="N29:T29"/>
    <mergeCell ref="J24:M24"/>
    <mergeCell ref="AN40:AS40"/>
    <mergeCell ref="B17:E17"/>
    <mergeCell ref="AG36:AM36"/>
    <mergeCell ref="N23:T23"/>
    <mergeCell ref="AN24:AS24"/>
    <mergeCell ref="J26:M26"/>
    <mergeCell ref="AA28:AF28"/>
    <mergeCell ref="AN33:AS33"/>
    <mergeCell ref="J35:M35"/>
    <mergeCell ref="B19:E19"/>
    <mergeCell ref="B34:E34"/>
    <mergeCell ref="AT39:AX39"/>
    <mergeCell ref="AT36:AX36"/>
    <mergeCell ref="B13:E13"/>
    <mergeCell ref="N28:T28"/>
    <mergeCell ref="AG23:AM23"/>
    <mergeCell ref="B16:E16"/>
    <mergeCell ref="AT24:AX24"/>
    <mergeCell ref="AT30:AX30"/>
    <mergeCell ref="J32:M32"/>
    <mergeCell ref="AG27:AM27"/>
    <mergeCell ref="U30:Z30"/>
    <mergeCell ref="N39:T39"/>
    <mergeCell ref="H24:I24"/>
    <mergeCell ref="H33:I33"/>
    <mergeCell ref="U27:Z27"/>
    <mergeCell ref="U36:Z36"/>
    <mergeCell ref="AA37:AF37"/>
    <mergeCell ref="AA24:AF24"/>
    <mergeCell ref="AT28:AX28"/>
    <mergeCell ref="AT22:AX23"/>
    <mergeCell ref="B36:E36"/>
    <mergeCell ref="H39:I39"/>
    <mergeCell ref="AT33:AX33"/>
    <mergeCell ref="U39:Z39"/>
  </mergeCells>
  <hyperlinks>
    <hyperlink ref="B4" location="PANDUAN!A1" display="PANDUAN" xr:uid="{00000000-0004-0000-BF00-000000000000}"/>
    <hyperlink ref="B6" location="'EWS DIRECTORY'!A1" display="EWS DIRECTORY" xr:uid="{00000000-0004-0000-BF00-000001000000}"/>
    <hyperlink ref="B8" location="'DATA PEMICU'!A1" display="DATA PEMICU" xr:uid="{00000000-0004-0000-BF00-000002000000}"/>
    <hyperlink ref="B10" location="'DATA PENGUJI'!A1" display="DATA PENGUJI" xr:uid="{00000000-0004-0000-BF00-000003000000}"/>
    <hyperlink ref="B12" location="'MAIN LEVEL'!A1" display="MAIN LEVEL" xr:uid="{00000000-0004-0000-BF00-000004000000}"/>
  </hyperlinks>
  <pageMargins left="0.51181102362204722" right="0.15748031496062989" top="0.55118110236220474" bottom="0.55118110236220474" header="0.31496062992125978" footer="0.31496062992125978"/>
  <pageSetup paperSize="9" scale="60" orientation="landscape"/>
  <headerFooter>
    <oddFooter>&amp;Rhalaman &amp;P dari &amp;N</oddFooter>
  </headerFooter>
</worksheet>
</file>

<file path=xl/worksheets/sheet1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000-000000000000}">
  <sheetPr codeName="Sheet410">
    <tabColor theme="4" tint="-0.249977111117893"/>
  </sheetPr>
  <dimension ref="A1:AT64"/>
  <sheetViews>
    <sheetView topLeftCell="B7"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46" width="3.6640625" style="306" customWidth="1"/>
    <col min="47" max="47" width="14.44140625" style="306" customWidth="1"/>
    <col min="48" max="16384" width="14.44140625" style="306"/>
  </cols>
  <sheetData>
    <row r="1" spans="2:46" ht="14.25" customHeight="1" x14ac:dyDescent="0.25">
      <c r="G1" s="110"/>
      <c r="H1" s="110"/>
      <c r="I1" s="110"/>
      <c r="J1" s="110"/>
      <c r="K1" s="110"/>
      <c r="L1" s="110"/>
      <c r="M1" s="110"/>
      <c r="N1" s="110"/>
      <c r="O1" s="110"/>
      <c r="P1" s="110"/>
      <c r="Q1" s="110"/>
      <c r="R1" s="110"/>
      <c r="S1" s="110"/>
      <c r="T1" s="110"/>
      <c r="U1" s="110"/>
      <c r="V1" s="110"/>
      <c r="W1" s="110"/>
      <c r="X1" s="110"/>
      <c r="Y1" s="110"/>
    </row>
    <row r="2" spans="2:46" ht="14.25" customHeight="1" x14ac:dyDescent="0.25">
      <c r="G2" s="55" t="s">
        <v>1674</v>
      </c>
      <c r="H2" s="55"/>
      <c r="I2" s="55"/>
      <c r="J2" s="55"/>
      <c r="K2" s="55"/>
      <c r="L2" s="55"/>
      <c r="M2" s="55"/>
      <c r="N2" s="55"/>
      <c r="AT2" s="443"/>
    </row>
    <row r="3" spans="2:46" ht="14.25" customHeight="1" x14ac:dyDescent="0.25">
      <c r="B3" s="111"/>
      <c r="C3" s="111"/>
      <c r="D3" s="111"/>
      <c r="E3" s="111"/>
      <c r="G3" s="55"/>
      <c r="H3" s="55"/>
      <c r="I3" s="55"/>
      <c r="J3" s="55"/>
      <c r="K3" s="55"/>
      <c r="L3" s="55"/>
      <c r="M3" s="55"/>
      <c r="N3" s="55"/>
      <c r="AT3" s="443"/>
    </row>
    <row r="4" spans="2:46" ht="14.25" customHeight="1" x14ac:dyDescent="0.25">
      <c r="B4" s="762" t="s">
        <v>79</v>
      </c>
      <c r="C4" s="761"/>
      <c r="D4" s="761"/>
      <c r="E4" s="761"/>
      <c r="G4" s="55"/>
      <c r="H4" s="55"/>
      <c r="I4" s="55"/>
      <c r="J4" s="55"/>
      <c r="K4" s="55"/>
      <c r="L4" s="55"/>
      <c r="M4" s="55"/>
      <c r="N4" s="55"/>
      <c r="AT4" s="443"/>
    </row>
    <row r="5" spans="2:46" ht="14.25" customHeight="1" x14ac:dyDescent="0.25">
      <c r="B5" s="111"/>
      <c r="C5" s="111"/>
      <c r="D5" s="111"/>
      <c r="E5" s="111"/>
      <c r="G5" s="55"/>
      <c r="H5" s="55"/>
      <c r="I5" s="55"/>
      <c r="J5" s="55"/>
      <c r="K5" s="55"/>
      <c r="L5" s="55"/>
      <c r="M5" s="55"/>
      <c r="N5" s="55"/>
      <c r="AT5" s="443"/>
    </row>
    <row r="6" spans="2:46" ht="14.25" customHeight="1" x14ac:dyDescent="0.25">
      <c r="B6" s="762" t="s">
        <v>87</v>
      </c>
      <c r="C6" s="761"/>
      <c r="D6" s="761"/>
      <c r="E6" s="761"/>
      <c r="G6" s="55"/>
      <c r="H6" s="55"/>
      <c r="I6" s="55"/>
      <c r="J6" s="55"/>
      <c r="K6" s="55"/>
      <c r="L6" s="55"/>
      <c r="M6" s="55"/>
      <c r="N6" s="55"/>
      <c r="AT6" s="443"/>
    </row>
    <row r="7" spans="2:46" ht="15" customHeight="1" x14ac:dyDescent="0.25">
      <c r="B7" s="111"/>
      <c r="C7" s="111"/>
      <c r="D7" s="111"/>
      <c r="E7" s="111"/>
      <c r="G7" s="996" t="s">
        <v>1774</v>
      </c>
      <c r="H7" s="1111"/>
      <c r="I7" s="1111"/>
      <c r="J7" s="1111"/>
      <c r="K7" s="1111"/>
      <c r="L7" s="1111"/>
      <c r="M7" s="1111"/>
      <c r="N7" s="1111"/>
      <c r="O7" s="1111"/>
      <c r="P7" s="1111"/>
      <c r="Q7" s="1111"/>
      <c r="R7" s="1111"/>
      <c r="S7" s="1111"/>
      <c r="T7" s="1111"/>
      <c r="U7" s="1111"/>
      <c r="V7" s="1111"/>
      <c r="W7" s="1111"/>
      <c r="X7" s="1111"/>
      <c r="Y7" s="1111"/>
      <c r="Z7" s="1111"/>
      <c r="AA7" s="1111"/>
      <c r="AB7" s="1111"/>
      <c r="AC7" s="1111"/>
      <c r="AD7" s="1111"/>
      <c r="AE7" s="1111"/>
      <c r="AF7" s="1111"/>
      <c r="AG7" s="1111"/>
      <c r="AH7" s="1111"/>
      <c r="AI7" s="1111"/>
      <c r="AJ7" s="1111"/>
      <c r="AK7" s="1111"/>
      <c r="AL7" s="1111"/>
      <c r="AM7" s="1111"/>
      <c r="AN7" s="1111"/>
      <c r="AO7" s="1111"/>
      <c r="AP7" s="1111"/>
      <c r="AQ7" s="1111"/>
      <c r="AR7" s="1111"/>
      <c r="AS7" s="58"/>
      <c r="AT7" s="443"/>
    </row>
    <row r="8" spans="2:46" ht="14.25" customHeight="1" x14ac:dyDescent="0.25">
      <c r="B8" s="762" t="s">
        <v>94</v>
      </c>
      <c r="C8" s="761"/>
      <c r="D8" s="761"/>
      <c r="E8" s="761"/>
      <c r="G8" s="55"/>
      <c r="H8" s="55"/>
      <c r="I8" s="55"/>
      <c r="J8" s="55"/>
      <c r="K8" s="55"/>
      <c r="L8" s="55"/>
      <c r="M8" s="55"/>
      <c r="N8" s="55"/>
      <c r="AT8" s="443"/>
    </row>
    <row r="9" spans="2:46" ht="14.25" customHeight="1" x14ac:dyDescent="0.25">
      <c r="B9" s="111"/>
      <c r="C9" s="111"/>
      <c r="D9" s="111"/>
      <c r="E9" s="111"/>
      <c r="G9" s="999" t="str">
        <f>"Rincian "&amp;'E-10'!G9&amp;" "&amp;'E-10-1'!M24</f>
        <v>Rincian Biaya Pemasaran/Promosi Berdasarkan Analisis Kewajaran dan Kelaziman Usaha</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1111"/>
      <c r="I10" s="1111"/>
      <c r="J10" s="1111"/>
      <c r="K10" s="1111"/>
      <c r="L10" s="1111"/>
      <c r="M10" s="1111"/>
      <c r="N10" s="1111"/>
      <c r="O10" s="1111"/>
      <c r="P10" s="1111"/>
      <c r="Q10" s="1111"/>
      <c r="R10" s="1111"/>
      <c r="S10" s="1111"/>
      <c r="T10" s="1111"/>
      <c r="U10" s="1111"/>
      <c r="V10" s="1111"/>
      <c r="W10" s="1111"/>
      <c r="X10" s="1111"/>
      <c r="Y10" s="1111"/>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c r="AT12" s="443"/>
    </row>
    <row r="13" spans="2:46" ht="14.25" customHeight="1" x14ac:dyDescent="0.25">
      <c r="B13" s="962" t="str">
        <f>HYPERLINK("#'"&amp;'EWS DIRECTORY'!$J$187&amp;"'!A1",'EWS DIRECTORY'!$J$187)</f>
        <v>E-10</v>
      </c>
      <c r="C13" s="761"/>
      <c r="D13" s="761"/>
      <c r="E13" s="761"/>
      <c r="G13" s="55" t="s">
        <v>1680</v>
      </c>
      <c r="H13" s="55"/>
      <c r="I13" s="254"/>
      <c r="J13" s="254"/>
      <c r="K13" s="254"/>
      <c r="L13" s="254"/>
      <c r="M13" s="254"/>
      <c r="N13" s="254"/>
      <c r="AT13" s="443"/>
    </row>
    <row r="14" spans="2:46" ht="14.25" customHeight="1" x14ac:dyDescent="0.25">
      <c r="B14" s="931" t="str">
        <f>HYPERLINK("#'"&amp;'EWS DIRECTORY'!$J$188&amp;"'!A1",'EWS DIRECTORY'!$J$188)</f>
        <v>E-10-1</v>
      </c>
      <c r="C14" s="761"/>
      <c r="D14" s="761"/>
      <c r="E14" s="761"/>
      <c r="G14" s="55" t="s">
        <v>1891</v>
      </c>
      <c r="H14" s="55"/>
      <c r="I14" s="254"/>
      <c r="J14" s="254"/>
      <c r="K14" s="254"/>
      <c r="L14" s="254"/>
      <c r="M14" s="254"/>
      <c r="N14" s="254"/>
      <c r="AT14" s="443"/>
    </row>
    <row r="15" spans="2:46" ht="14.25" customHeight="1" x14ac:dyDescent="0.25">
      <c r="B15" s="929" t="str">
        <f>HYPERLINK("#'"&amp;'EWS DIRECTORY'!$J$189&amp;"'!A1",'EWS DIRECTORY'!$J$189)</f>
        <v>E-10-1-1</v>
      </c>
      <c r="C15" s="761"/>
      <c r="D15" s="761"/>
      <c r="E15" s="761"/>
      <c r="G15" s="55" t="s">
        <v>1892</v>
      </c>
      <c r="H15" s="55"/>
      <c r="I15" s="254"/>
      <c r="J15" s="254"/>
      <c r="K15" s="254"/>
      <c r="L15" s="254"/>
      <c r="M15" s="254"/>
      <c r="N15" s="254"/>
      <c r="AT15" s="443"/>
    </row>
    <row r="16" spans="2:46" ht="14.25" customHeight="1" x14ac:dyDescent="0.25">
      <c r="B16" s="929" t="str">
        <f>HYPERLINK("#'"&amp;'EWS DIRECTORY'!$J$190&amp;"'!A1",'EWS DIRECTORY'!$J$190)</f>
        <v>E-10-1-2</v>
      </c>
      <c r="C16" s="761"/>
      <c r="D16" s="761"/>
      <c r="E16" s="761"/>
      <c r="G16" s="55" t="s">
        <v>1893</v>
      </c>
      <c r="H16" s="55"/>
      <c r="I16" s="254"/>
      <c r="J16" s="254"/>
      <c r="K16" s="254"/>
      <c r="L16" s="254"/>
      <c r="M16" s="254"/>
      <c r="N16" s="254"/>
      <c r="AT16" s="443"/>
    </row>
    <row r="17" spans="2:46" ht="14.25" customHeight="1" x14ac:dyDescent="0.25">
      <c r="B17" s="929" t="str">
        <f>HYPERLINK("#'"&amp;'EWS DIRECTORY'!$J$191&amp;"'!A1",'EWS DIRECTORY'!$J$191)</f>
        <v>E-10-1-3</v>
      </c>
      <c r="C17" s="761"/>
      <c r="D17" s="761"/>
      <c r="E17" s="761"/>
      <c r="G17" s="55" t="s">
        <v>1681</v>
      </c>
      <c r="H17" s="55"/>
      <c r="I17" s="55"/>
      <c r="J17" s="254"/>
      <c r="K17" s="254"/>
      <c r="L17" s="254"/>
      <c r="M17" s="254"/>
      <c r="N17" s="254"/>
      <c r="AT17" s="443"/>
    </row>
    <row r="18" spans="2:46" ht="14.25" customHeight="1" x14ac:dyDescent="0.25">
      <c r="B18" s="927" t="str">
        <f>HYPERLINK("#'"&amp;'EWS DIRECTORY'!$J$192&amp;"'!A1",'EWS DIRECTORY'!$J$192)</f>
        <v>E-10-1-4</v>
      </c>
      <c r="C18" s="761"/>
      <c r="D18" s="761"/>
      <c r="E18" s="761"/>
      <c r="G18" s="55" t="s">
        <v>1744</v>
      </c>
      <c r="H18" s="55"/>
      <c r="I18" s="55" t="s">
        <v>1744</v>
      </c>
      <c r="J18" s="254"/>
      <c r="K18" s="254"/>
      <c r="L18" s="254"/>
      <c r="M18" s="254"/>
      <c r="N18" s="254"/>
      <c r="AT18" s="443"/>
    </row>
    <row r="19" spans="2:46" ht="14.25" customHeight="1" x14ac:dyDescent="0.25">
      <c r="B19" s="929" t="str">
        <f>HYPERLINK("#'"&amp;'EWS DIRECTORY'!$J$193&amp;"'!A1",'EWS DIRECTORY'!$J$193)</f>
        <v>E-10-1-5</v>
      </c>
      <c r="C19" s="761"/>
      <c r="D19" s="761"/>
      <c r="E19" s="761"/>
      <c r="AT19" s="443"/>
    </row>
    <row r="20" spans="2:46" ht="14.25" customHeight="1" x14ac:dyDescent="0.25">
      <c r="B20" s="929" t="str">
        <f>HYPERLINK("#'"&amp;'EWS DIRECTORY'!$J$194&amp;"'!A1",'EWS DIRECTORY'!$J$194)</f>
        <v>E-10-1-6</v>
      </c>
      <c r="C20" s="761"/>
      <c r="D20" s="761"/>
      <c r="E20" s="761"/>
      <c r="G20" s="55" t="s">
        <v>1851</v>
      </c>
      <c r="AT20" s="443"/>
    </row>
    <row r="21" spans="2:46" ht="14.25" customHeight="1" x14ac:dyDescent="0.25">
      <c r="G21" s="55"/>
      <c r="AT21" s="443"/>
    </row>
    <row r="22" spans="2:46" ht="13.8" x14ac:dyDescent="0.25">
      <c r="G22" s="55"/>
      <c r="H22" s="1082" t="s">
        <v>1445</v>
      </c>
      <c r="I22" s="765"/>
      <c r="J22" s="1109" t="s">
        <v>1894</v>
      </c>
      <c r="K22" s="764"/>
      <c r="L22" s="764"/>
      <c r="M22" s="764"/>
      <c r="N22" s="764"/>
      <c r="O22" s="764"/>
      <c r="P22" s="764"/>
      <c r="Q22" s="764"/>
      <c r="R22" s="764"/>
      <c r="S22" s="764"/>
      <c r="T22" s="764"/>
      <c r="U22" s="764"/>
      <c r="V22" s="764"/>
      <c r="W22" s="764"/>
      <c r="X22" s="765"/>
      <c r="Y22" s="1082" t="s">
        <v>1767</v>
      </c>
      <c r="Z22" s="765"/>
      <c r="AA22" s="1082" t="s">
        <v>1895</v>
      </c>
      <c r="AB22" s="764"/>
      <c r="AC22" s="764"/>
      <c r="AD22" s="764"/>
      <c r="AE22" s="764"/>
      <c r="AF22" s="764"/>
      <c r="AG22" s="764"/>
      <c r="AH22" s="764"/>
      <c r="AI22" s="764"/>
      <c r="AJ22" s="764"/>
      <c r="AK22" s="764"/>
      <c r="AL22" s="764"/>
      <c r="AM22" s="764"/>
      <c r="AN22" s="764"/>
      <c r="AO22" s="764"/>
      <c r="AP22" s="764"/>
      <c r="AQ22" s="764"/>
      <c r="AR22" s="764"/>
      <c r="AS22" s="764"/>
      <c r="AT22" s="765"/>
    </row>
    <row r="23" spans="2:46" ht="15" customHeight="1" x14ac:dyDescent="0.25">
      <c r="G23" s="55"/>
      <c r="H23" s="1104">
        <v>1</v>
      </c>
      <c r="I23" s="765"/>
      <c r="J23" s="1105" t="s">
        <v>1896</v>
      </c>
      <c r="K23" s="764"/>
      <c r="L23" s="764"/>
      <c r="M23" s="764"/>
      <c r="N23" s="764"/>
      <c r="O23" s="764"/>
      <c r="P23" s="764"/>
      <c r="Q23" s="764"/>
      <c r="R23" s="764"/>
      <c r="S23" s="764"/>
      <c r="T23" s="764"/>
      <c r="U23" s="764"/>
      <c r="V23" s="764"/>
      <c r="W23" s="764"/>
      <c r="X23" s="765"/>
      <c r="Y23" s="1009"/>
      <c r="Z23" s="765"/>
      <c r="AA23" s="1009"/>
      <c r="AB23" s="764"/>
      <c r="AC23" s="764"/>
      <c r="AD23" s="764"/>
      <c r="AE23" s="764"/>
      <c r="AF23" s="764"/>
      <c r="AG23" s="764"/>
      <c r="AH23" s="764"/>
      <c r="AI23" s="764"/>
      <c r="AJ23" s="764"/>
      <c r="AK23" s="764"/>
      <c r="AL23" s="764"/>
      <c r="AM23" s="764"/>
      <c r="AN23" s="764"/>
      <c r="AO23" s="764"/>
      <c r="AP23" s="764"/>
      <c r="AQ23" s="764"/>
      <c r="AR23" s="764"/>
      <c r="AS23" s="764"/>
      <c r="AT23" s="765"/>
    </row>
    <row r="24" spans="2:46" ht="15" customHeight="1" x14ac:dyDescent="0.25">
      <c r="H24" s="1104">
        <v>2</v>
      </c>
      <c r="I24" s="765"/>
      <c r="J24" s="1105" t="s">
        <v>1897</v>
      </c>
      <c r="K24" s="764"/>
      <c r="L24" s="764"/>
      <c r="M24" s="764"/>
      <c r="N24" s="764"/>
      <c r="O24" s="764"/>
      <c r="P24" s="764"/>
      <c r="Q24" s="764"/>
      <c r="R24" s="764"/>
      <c r="S24" s="764"/>
      <c r="T24" s="764"/>
      <c r="U24" s="764"/>
      <c r="V24" s="764"/>
      <c r="W24" s="764"/>
      <c r="X24" s="765"/>
      <c r="Y24" s="1009"/>
      <c r="Z24" s="765"/>
      <c r="AA24" s="1009"/>
      <c r="AB24" s="764"/>
      <c r="AC24" s="764"/>
      <c r="AD24" s="764"/>
      <c r="AE24" s="764"/>
      <c r="AF24" s="764"/>
      <c r="AG24" s="764"/>
      <c r="AH24" s="764"/>
      <c r="AI24" s="764"/>
      <c r="AJ24" s="764"/>
      <c r="AK24" s="764"/>
      <c r="AL24" s="764"/>
      <c r="AM24" s="764"/>
      <c r="AN24" s="764"/>
      <c r="AO24" s="764"/>
      <c r="AP24" s="764"/>
      <c r="AQ24" s="764"/>
      <c r="AR24" s="764"/>
      <c r="AS24" s="764"/>
      <c r="AT24" s="765"/>
    </row>
    <row r="25" spans="2:46" ht="15" customHeight="1" x14ac:dyDescent="0.25">
      <c r="H25" s="1104">
        <v>3</v>
      </c>
      <c r="I25" s="765"/>
      <c r="J25" s="1105" t="s">
        <v>1898</v>
      </c>
      <c r="K25" s="764"/>
      <c r="L25" s="764"/>
      <c r="M25" s="764"/>
      <c r="N25" s="764"/>
      <c r="O25" s="764"/>
      <c r="P25" s="764"/>
      <c r="Q25" s="764"/>
      <c r="R25" s="764"/>
      <c r="S25" s="764"/>
      <c r="T25" s="764"/>
      <c r="U25" s="764"/>
      <c r="V25" s="764"/>
      <c r="W25" s="764"/>
      <c r="X25" s="765"/>
      <c r="Y25" s="1009"/>
      <c r="Z25" s="765"/>
      <c r="AA25" s="1009"/>
      <c r="AB25" s="764"/>
      <c r="AC25" s="764"/>
      <c r="AD25" s="764"/>
      <c r="AE25" s="764"/>
      <c r="AF25" s="764"/>
      <c r="AG25" s="764"/>
      <c r="AH25" s="764"/>
      <c r="AI25" s="764"/>
      <c r="AJ25" s="764"/>
      <c r="AK25" s="764"/>
      <c r="AL25" s="764"/>
      <c r="AM25" s="764"/>
      <c r="AN25" s="764"/>
      <c r="AO25" s="764"/>
      <c r="AP25" s="764"/>
      <c r="AQ25" s="764"/>
      <c r="AR25" s="764"/>
      <c r="AS25" s="764"/>
      <c r="AT25" s="765"/>
    </row>
    <row r="26" spans="2:46" ht="15" customHeight="1" x14ac:dyDescent="0.25">
      <c r="H26" s="1104">
        <v>4</v>
      </c>
      <c r="I26" s="765"/>
      <c r="J26" s="1105" t="s">
        <v>1899</v>
      </c>
      <c r="K26" s="764"/>
      <c r="L26" s="764"/>
      <c r="M26" s="764"/>
      <c r="N26" s="764"/>
      <c r="O26" s="764"/>
      <c r="P26" s="764"/>
      <c r="Q26" s="764"/>
      <c r="R26" s="764"/>
      <c r="S26" s="764"/>
      <c r="T26" s="764"/>
      <c r="U26" s="764"/>
      <c r="V26" s="764"/>
      <c r="W26" s="764"/>
      <c r="X26" s="765"/>
      <c r="Y26" s="1009"/>
      <c r="Z26" s="765"/>
      <c r="AA26" s="1009"/>
      <c r="AB26" s="764"/>
      <c r="AC26" s="764"/>
      <c r="AD26" s="764"/>
      <c r="AE26" s="764"/>
      <c r="AF26" s="764"/>
      <c r="AG26" s="764"/>
      <c r="AH26" s="764"/>
      <c r="AI26" s="764"/>
      <c r="AJ26" s="764"/>
      <c r="AK26" s="764"/>
      <c r="AL26" s="764"/>
      <c r="AM26" s="764"/>
      <c r="AN26" s="764"/>
      <c r="AO26" s="764"/>
      <c r="AP26" s="764"/>
      <c r="AQ26" s="764"/>
      <c r="AR26" s="764"/>
      <c r="AS26" s="764"/>
      <c r="AT26" s="765"/>
    </row>
    <row r="27" spans="2:46" ht="15" customHeight="1" x14ac:dyDescent="0.25">
      <c r="H27" s="1104">
        <v>5</v>
      </c>
      <c r="I27" s="765"/>
      <c r="J27" s="1105" t="s">
        <v>1900</v>
      </c>
      <c r="K27" s="764"/>
      <c r="L27" s="764"/>
      <c r="M27" s="764"/>
      <c r="N27" s="764"/>
      <c r="O27" s="764"/>
      <c r="P27" s="764"/>
      <c r="Q27" s="764"/>
      <c r="R27" s="764"/>
      <c r="S27" s="764"/>
      <c r="T27" s="764"/>
      <c r="U27" s="764"/>
      <c r="V27" s="764"/>
      <c r="W27" s="764"/>
      <c r="X27" s="765"/>
      <c r="Y27" s="1009"/>
      <c r="Z27" s="765"/>
      <c r="AA27" s="1009"/>
      <c r="AB27" s="764"/>
      <c r="AC27" s="764"/>
      <c r="AD27" s="764"/>
      <c r="AE27" s="764"/>
      <c r="AF27" s="764"/>
      <c r="AG27" s="764"/>
      <c r="AH27" s="764"/>
      <c r="AI27" s="764"/>
      <c r="AJ27" s="764"/>
      <c r="AK27" s="764"/>
      <c r="AL27" s="764"/>
      <c r="AM27" s="764"/>
      <c r="AN27" s="764"/>
      <c r="AO27" s="764"/>
      <c r="AP27" s="764"/>
      <c r="AQ27" s="764"/>
      <c r="AR27" s="764"/>
      <c r="AS27" s="764"/>
      <c r="AT27" s="765"/>
    </row>
    <row r="28" spans="2:46" ht="15" customHeight="1" x14ac:dyDescent="0.25">
      <c r="B28" s="760"/>
      <c r="C28" s="761"/>
      <c r="D28" s="761"/>
      <c r="E28" s="761"/>
      <c r="H28" s="1104">
        <v>6</v>
      </c>
      <c r="I28" s="765"/>
      <c r="J28" s="1105" t="s">
        <v>1901</v>
      </c>
      <c r="K28" s="764"/>
      <c r="L28" s="764"/>
      <c r="M28" s="764"/>
      <c r="N28" s="764"/>
      <c r="O28" s="764"/>
      <c r="P28" s="764"/>
      <c r="Q28" s="764"/>
      <c r="R28" s="764"/>
      <c r="S28" s="764"/>
      <c r="T28" s="764"/>
      <c r="U28" s="764"/>
      <c r="V28" s="764"/>
      <c r="W28" s="764"/>
      <c r="X28" s="765"/>
      <c r="Y28" s="1009"/>
      <c r="Z28" s="765"/>
      <c r="AA28" s="1009"/>
      <c r="AB28" s="764"/>
      <c r="AC28" s="764"/>
      <c r="AD28" s="764"/>
      <c r="AE28" s="764"/>
      <c r="AF28" s="764"/>
      <c r="AG28" s="764"/>
      <c r="AH28" s="764"/>
      <c r="AI28" s="764"/>
      <c r="AJ28" s="764"/>
      <c r="AK28" s="764"/>
      <c r="AL28" s="764"/>
      <c r="AM28" s="764"/>
      <c r="AN28" s="764"/>
      <c r="AO28" s="764"/>
      <c r="AP28" s="764"/>
      <c r="AQ28" s="764"/>
      <c r="AR28" s="764"/>
      <c r="AS28" s="764"/>
      <c r="AT28" s="765"/>
    </row>
    <row r="29" spans="2:46" ht="15" customHeight="1" x14ac:dyDescent="0.25">
      <c r="H29" s="1104">
        <v>7</v>
      </c>
      <c r="I29" s="765"/>
      <c r="J29" s="1105" t="s">
        <v>1902</v>
      </c>
      <c r="K29" s="764"/>
      <c r="L29" s="764"/>
      <c r="M29" s="764"/>
      <c r="N29" s="764"/>
      <c r="O29" s="764"/>
      <c r="P29" s="764"/>
      <c r="Q29" s="764"/>
      <c r="R29" s="764"/>
      <c r="S29" s="764"/>
      <c r="T29" s="764"/>
      <c r="U29" s="764"/>
      <c r="V29" s="764"/>
      <c r="W29" s="764"/>
      <c r="X29" s="765"/>
      <c r="Y29" s="1009"/>
      <c r="Z29" s="765"/>
      <c r="AA29" s="1009"/>
      <c r="AB29" s="764"/>
      <c r="AC29" s="764"/>
      <c r="AD29" s="764"/>
      <c r="AE29" s="764"/>
      <c r="AF29" s="764"/>
      <c r="AG29" s="764"/>
      <c r="AH29" s="764"/>
      <c r="AI29" s="764"/>
      <c r="AJ29" s="764"/>
      <c r="AK29" s="764"/>
      <c r="AL29" s="764"/>
      <c r="AM29" s="764"/>
      <c r="AN29" s="764"/>
      <c r="AO29" s="764"/>
      <c r="AP29" s="764"/>
      <c r="AQ29" s="764"/>
      <c r="AR29" s="764"/>
      <c r="AS29" s="764"/>
      <c r="AT29" s="765"/>
    </row>
    <row r="30" spans="2:46" ht="15" customHeight="1" x14ac:dyDescent="0.25">
      <c r="B30" s="760"/>
      <c r="C30" s="761"/>
      <c r="D30" s="761"/>
      <c r="E30" s="761"/>
      <c r="H30" s="1104">
        <v>8</v>
      </c>
      <c r="I30" s="765"/>
      <c r="J30" s="1105" t="s">
        <v>1903</v>
      </c>
      <c r="K30" s="764"/>
      <c r="L30" s="764"/>
      <c r="M30" s="764"/>
      <c r="N30" s="764"/>
      <c r="O30" s="764"/>
      <c r="P30" s="764"/>
      <c r="Q30" s="764"/>
      <c r="R30" s="764"/>
      <c r="S30" s="764"/>
      <c r="T30" s="764"/>
      <c r="U30" s="764"/>
      <c r="V30" s="764"/>
      <c r="W30" s="764"/>
      <c r="X30" s="765"/>
      <c r="Y30" s="1009"/>
      <c r="Z30" s="765"/>
      <c r="AA30" s="1009"/>
      <c r="AB30" s="764"/>
      <c r="AC30" s="764"/>
      <c r="AD30" s="764"/>
      <c r="AE30" s="764"/>
      <c r="AF30" s="764"/>
      <c r="AG30" s="764"/>
      <c r="AH30" s="764"/>
      <c r="AI30" s="764"/>
      <c r="AJ30" s="764"/>
      <c r="AK30" s="764"/>
      <c r="AL30" s="764"/>
      <c r="AM30" s="764"/>
      <c r="AN30" s="764"/>
      <c r="AO30" s="764"/>
      <c r="AP30" s="764"/>
      <c r="AQ30" s="764"/>
      <c r="AR30" s="764"/>
      <c r="AS30" s="764"/>
      <c r="AT30" s="765"/>
    </row>
    <row r="31" spans="2:46" ht="15" customHeight="1" x14ac:dyDescent="0.25">
      <c r="H31" s="1104">
        <v>9</v>
      </c>
      <c r="I31" s="765"/>
      <c r="J31" s="1105" t="s">
        <v>1904</v>
      </c>
      <c r="K31" s="764"/>
      <c r="L31" s="764"/>
      <c r="M31" s="764"/>
      <c r="N31" s="764"/>
      <c r="O31" s="764"/>
      <c r="P31" s="764"/>
      <c r="Q31" s="764"/>
      <c r="R31" s="764"/>
      <c r="S31" s="764"/>
      <c r="T31" s="764"/>
      <c r="U31" s="764"/>
      <c r="V31" s="764"/>
      <c r="W31" s="764"/>
      <c r="X31" s="765"/>
      <c r="Y31" s="1009"/>
      <c r="Z31" s="765"/>
      <c r="AA31" s="1009"/>
      <c r="AB31" s="764"/>
      <c r="AC31" s="764"/>
      <c r="AD31" s="764"/>
      <c r="AE31" s="764"/>
      <c r="AF31" s="764"/>
      <c r="AG31" s="764"/>
      <c r="AH31" s="764"/>
      <c r="AI31" s="764"/>
      <c r="AJ31" s="764"/>
      <c r="AK31" s="764"/>
      <c r="AL31" s="764"/>
      <c r="AM31" s="764"/>
      <c r="AN31" s="764"/>
      <c r="AO31" s="764"/>
      <c r="AP31" s="764"/>
      <c r="AQ31" s="764"/>
      <c r="AR31" s="764"/>
      <c r="AS31" s="764"/>
      <c r="AT31" s="765"/>
    </row>
    <row r="32" spans="2:46" ht="15" customHeight="1" x14ac:dyDescent="0.25">
      <c r="B32" s="760"/>
      <c r="C32" s="761"/>
      <c r="D32" s="761"/>
      <c r="E32" s="761"/>
      <c r="H32" s="1104">
        <v>10</v>
      </c>
      <c r="I32" s="765"/>
      <c r="J32" s="1105" t="s">
        <v>1905</v>
      </c>
      <c r="K32" s="764"/>
      <c r="L32" s="764"/>
      <c r="M32" s="764"/>
      <c r="N32" s="764"/>
      <c r="O32" s="764"/>
      <c r="P32" s="764"/>
      <c r="Q32" s="764"/>
      <c r="R32" s="764"/>
      <c r="S32" s="764"/>
      <c r="T32" s="764"/>
      <c r="U32" s="764"/>
      <c r="V32" s="764"/>
      <c r="W32" s="764"/>
      <c r="X32" s="765"/>
      <c r="Y32" s="1009"/>
      <c r="Z32" s="765"/>
      <c r="AA32" s="1009"/>
      <c r="AB32" s="764"/>
      <c r="AC32" s="764"/>
      <c r="AD32" s="764"/>
      <c r="AE32" s="764"/>
      <c r="AF32" s="764"/>
      <c r="AG32" s="764"/>
      <c r="AH32" s="764"/>
      <c r="AI32" s="764"/>
      <c r="AJ32" s="764"/>
      <c r="AK32" s="764"/>
      <c r="AL32" s="764"/>
      <c r="AM32" s="764"/>
      <c r="AN32" s="764"/>
      <c r="AO32" s="764"/>
      <c r="AP32" s="764"/>
      <c r="AQ32" s="764"/>
      <c r="AR32" s="764"/>
      <c r="AS32" s="764"/>
      <c r="AT32" s="765"/>
    </row>
    <row r="33" spans="2:46" ht="15" customHeight="1" x14ac:dyDescent="0.25">
      <c r="H33" s="1104">
        <v>11</v>
      </c>
      <c r="I33" s="765"/>
      <c r="J33" s="1105" t="s">
        <v>1906</v>
      </c>
      <c r="K33" s="764"/>
      <c r="L33" s="764"/>
      <c r="M33" s="764"/>
      <c r="N33" s="764"/>
      <c r="O33" s="764"/>
      <c r="P33" s="764"/>
      <c r="Q33" s="764"/>
      <c r="R33" s="764"/>
      <c r="S33" s="764"/>
      <c r="T33" s="764"/>
      <c r="U33" s="764"/>
      <c r="V33" s="764"/>
      <c r="W33" s="764"/>
      <c r="X33" s="765"/>
      <c r="Y33" s="1009"/>
      <c r="Z33" s="765"/>
      <c r="AA33" s="1009"/>
      <c r="AB33" s="764"/>
      <c r="AC33" s="764"/>
      <c r="AD33" s="764"/>
      <c r="AE33" s="764"/>
      <c r="AF33" s="764"/>
      <c r="AG33" s="764"/>
      <c r="AH33" s="764"/>
      <c r="AI33" s="764"/>
      <c r="AJ33" s="764"/>
      <c r="AK33" s="764"/>
      <c r="AL33" s="764"/>
      <c r="AM33" s="764"/>
      <c r="AN33" s="764"/>
      <c r="AO33" s="764"/>
      <c r="AP33" s="764"/>
      <c r="AQ33" s="764"/>
      <c r="AR33" s="764"/>
      <c r="AS33" s="764"/>
      <c r="AT33" s="765"/>
    </row>
    <row r="34" spans="2:46" ht="15" customHeight="1" x14ac:dyDescent="0.25">
      <c r="B34" s="760"/>
      <c r="C34" s="761"/>
      <c r="D34" s="761"/>
      <c r="E34" s="761"/>
      <c r="H34" s="1104">
        <v>12</v>
      </c>
      <c r="I34" s="765"/>
      <c r="J34" s="1105" t="s">
        <v>1907</v>
      </c>
      <c r="K34" s="764"/>
      <c r="L34" s="764"/>
      <c r="M34" s="764"/>
      <c r="N34" s="764"/>
      <c r="O34" s="764"/>
      <c r="P34" s="764"/>
      <c r="Q34" s="764"/>
      <c r="R34" s="764"/>
      <c r="S34" s="764"/>
      <c r="T34" s="764"/>
      <c r="U34" s="764"/>
      <c r="V34" s="764"/>
      <c r="W34" s="764"/>
      <c r="X34" s="765"/>
      <c r="Y34" s="1009"/>
      <c r="Z34" s="765"/>
      <c r="AA34" s="1009"/>
      <c r="AB34" s="764"/>
      <c r="AC34" s="764"/>
      <c r="AD34" s="764"/>
      <c r="AE34" s="764"/>
      <c r="AF34" s="764"/>
      <c r="AG34" s="764"/>
      <c r="AH34" s="764"/>
      <c r="AI34" s="764"/>
      <c r="AJ34" s="764"/>
      <c r="AK34" s="764"/>
      <c r="AL34" s="764"/>
      <c r="AM34" s="764"/>
      <c r="AN34" s="764"/>
      <c r="AO34" s="764"/>
      <c r="AP34" s="764"/>
      <c r="AQ34" s="764"/>
      <c r="AR34" s="764"/>
      <c r="AS34" s="764"/>
      <c r="AT34" s="765"/>
    </row>
    <row r="35" spans="2:46" ht="15" customHeight="1" x14ac:dyDescent="0.25">
      <c r="H35" s="1104">
        <v>13</v>
      </c>
      <c r="I35" s="765"/>
      <c r="J35" s="1105" t="s">
        <v>1908</v>
      </c>
      <c r="K35" s="764"/>
      <c r="L35" s="764"/>
      <c r="M35" s="764"/>
      <c r="N35" s="764"/>
      <c r="O35" s="764"/>
      <c r="P35" s="764"/>
      <c r="Q35" s="764"/>
      <c r="R35" s="764"/>
      <c r="S35" s="764"/>
      <c r="T35" s="764"/>
      <c r="U35" s="764"/>
      <c r="V35" s="764"/>
      <c r="W35" s="764"/>
      <c r="X35" s="765"/>
      <c r="Y35" s="1009"/>
      <c r="Z35" s="765"/>
      <c r="AA35" s="1009"/>
      <c r="AB35" s="764"/>
      <c r="AC35" s="764"/>
      <c r="AD35" s="764"/>
      <c r="AE35" s="764"/>
      <c r="AF35" s="764"/>
      <c r="AG35" s="764"/>
      <c r="AH35" s="764"/>
      <c r="AI35" s="764"/>
      <c r="AJ35" s="764"/>
      <c r="AK35" s="764"/>
      <c r="AL35" s="764"/>
      <c r="AM35" s="764"/>
      <c r="AN35" s="764"/>
      <c r="AO35" s="764"/>
      <c r="AP35" s="764"/>
      <c r="AQ35" s="764"/>
      <c r="AR35" s="764"/>
      <c r="AS35" s="764"/>
      <c r="AT35" s="765"/>
    </row>
    <row r="36" spans="2:46" ht="15" customHeight="1" x14ac:dyDescent="0.25">
      <c r="B36" s="760"/>
      <c r="C36" s="761"/>
      <c r="D36" s="761"/>
      <c r="E36" s="761"/>
      <c r="H36" s="204"/>
      <c r="I36" s="204"/>
      <c r="AS36" s="443"/>
      <c r="AT36" s="443"/>
    </row>
    <row r="37" spans="2:46" ht="15" customHeight="1" x14ac:dyDescent="0.25">
      <c r="H37" s="1082" t="s">
        <v>1445</v>
      </c>
      <c r="I37" s="765"/>
      <c r="J37" s="1109" t="s">
        <v>1780</v>
      </c>
      <c r="K37" s="764"/>
      <c r="L37" s="764"/>
      <c r="M37" s="764"/>
      <c r="N37" s="764"/>
      <c r="O37" s="764"/>
      <c r="P37" s="764"/>
      <c r="Q37" s="764"/>
      <c r="R37" s="764"/>
      <c r="S37" s="764"/>
      <c r="T37" s="764"/>
      <c r="U37" s="764"/>
      <c r="V37" s="764"/>
      <c r="W37" s="764"/>
      <c r="X37" s="765"/>
      <c r="Y37" s="1082" t="s">
        <v>1767</v>
      </c>
      <c r="Z37" s="765"/>
      <c r="AA37" s="1110" t="s">
        <v>1909</v>
      </c>
      <c r="AB37" s="764"/>
      <c r="AC37" s="764"/>
      <c r="AD37" s="764"/>
      <c r="AE37" s="764"/>
      <c r="AF37" s="764"/>
      <c r="AG37" s="764"/>
      <c r="AH37" s="764"/>
      <c r="AI37" s="764"/>
      <c r="AJ37" s="765"/>
      <c r="AK37" s="1110" t="s">
        <v>1910</v>
      </c>
      <c r="AL37" s="764"/>
      <c r="AM37" s="764"/>
      <c r="AN37" s="764"/>
      <c r="AO37" s="764"/>
      <c r="AP37" s="764"/>
      <c r="AQ37" s="764"/>
      <c r="AR37" s="764"/>
      <c r="AS37" s="764"/>
      <c r="AT37" s="765"/>
    </row>
    <row r="38" spans="2:46" ht="15" customHeight="1" x14ac:dyDescent="0.25">
      <c r="H38" s="1104">
        <v>1</v>
      </c>
      <c r="I38" s="765"/>
      <c r="J38" s="1105" t="s">
        <v>1911</v>
      </c>
      <c r="K38" s="764"/>
      <c r="L38" s="764"/>
      <c r="M38" s="764"/>
      <c r="N38" s="764"/>
      <c r="O38" s="764"/>
      <c r="P38" s="764"/>
      <c r="Q38" s="764"/>
      <c r="R38" s="764"/>
      <c r="S38" s="764"/>
      <c r="T38" s="764"/>
      <c r="U38" s="764"/>
      <c r="V38" s="764"/>
      <c r="W38" s="764"/>
      <c r="X38" s="765"/>
      <c r="Y38" s="1009"/>
      <c r="Z38" s="765"/>
      <c r="AA38" s="1106">
        <f>AA53</f>
        <v>0</v>
      </c>
      <c r="AB38" s="764"/>
      <c r="AC38" s="764"/>
      <c r="AD38" s="764"/>
      <c r="AE38" s="764"/>
      <c r="AF38" s="764"/>
      <c r="AG38" s="764"/>
      <c r="AH38" s="764"/>
      <c r="AI38" s="764"/>
      <c r="AJ38" s="765"/>
      <c r="AK38" s="1106">
        <f>AK53</f>
        <v>0</v>
      </c>
      <c r="AL38" s="764"/>
      <c r="AM38" s="764"/>
      <c r="AN38" s="764"/>
      <c r="AO38" s="764"/>
      <c r="AP38" s="764"/>
      <c r="AQ38" s="764"/>
      <c r="AR38" s="764"/>
      <c r="AS38" s="764"/>
      <c r="AT38" s="765"/>
    </row>
    <row r="39" spans="2:46" ht="15" customHeight="1" x14ac:dyDescent="0.25">
      <c r="H39" s="1104">
        <v>2</v>
      </c>
      <c r="I39" s="765"/>
      <c r="J39" s="1105" t="s">
        <v>1912</v>
      </c>
      <c r="K39" s="764"/>
      <c r="L39" s="764"/>
      <c r="M39" s="764"/>
      <c r="N39" s="764"/>
      <c r="O39" s="764"/>
      <c r="P39" s="764"/>
      <c r="Q39" s="764"/>
      <c r="R39" s="764"/>
      <c r="S39" s="764"/>
      <c r="T39" s="764"/>
      <c r="U39" s="764"/>
      <c r="V39" s="764"/>
      <c r="W39" s="764"/>
      <c r="X39" s="765"/>
      <c r="Y39" s="1009"/>
      <c r="Z39" s="765"/>
      <c r="AA39" s="1114"/>
      <c r="AB39" s="764"/>
      <c r="AC39" s="764"/>
      <c r="AD39" s="764"/>
      <c r="AE39" s="764"/>
      <c r="AF39" s="764"/>
      <c r="AG39" s="764"/>
      <c r="AH39" s="764"/>
      <c r="AI39" s="764"/>
      <c r="AJ39" s="796"/>
      <c r="AK39" s="1108"/>
      <c r="AL39" s="764"/>
      <c r="AM39" s="764"/>
      <c r="AN39" s="764"/>
      <c r="AO39" s="764"/>
      <c r="AP39" s="764"/>
      <c r="AQ39" s="764"/>
      <c r="AR39" s="764"/>
      <c r="AS39" s="764"/>
      <c r="AT39" s="796"/>
    </row>
    <row r="40" spans="2:46" ht="15" customHeight="1" x14ac:dyDescent="0.25">
      <c r="H40" s="1104">
        <v>3</v>
      </c>
      <c r="I40" s="765"/>
      <c r="J40" s="1105" t="s">
        <v>1913</v>
      </c>
      <c r="K40" s="764"/>
      <c r="L40" s="764"/>
      <c r="M40" s="764"/>
      <c r="N40" s="764"/>
      <c r="O40" s="764"/>
      <c r="P40" s="764"/>
      <c r="Q40" s="764"/>
      <c r="R40" s="764"/>
      <c r="S40" s="764"/>
      <c r="T40" s="764"/>
      <c r="U40" s="764"/>
      <c r="V40" s="764"/>
      <c r="W40" s="764"/>
      <c r="X40" s="765"/>
      <c r="Y40" s="1009"/>
      <c r="Z40" s="765"/>
      <c r="AA40" s="1106">
        <f>SUM(AA38:AT39)</f>
        <v>0</v>
      </c>
      <c r="AB40" s="764"/>
      <c r="AC40" s="764"/>
      <c r="AD40" s="764"/>
      <c r="AE40" s="764"/>
      <c r="AF40" s="764"/>
      <c r="AG40" s="764"/>
      <c r="AH40" s="764"/>
      <c r="AI40" s="764"/>
      <c r="AJ40" s="765"/>
      <c r="AK40" s="1106">
        <f>SUM(AK38:BD39)</f>
        <v>0</v>
      </c>
      <c r="AL40" s="764"/>
      <c r="AM40" s="764"/>
      <c r="AN40" s="764"/>
      <c r="AO40" s="764"/>
      <c r="AP40" s="764"/>
      <c r="AQ40" s="764"/>
      <c r="AR40" s="764"/>
      <c r="AS40" s="764"/>
      <c r="AT40" s="765"/>
    </row>
    <row r="41" spans="2:46" ht="15" customHeight="1" x14ac:dyDescent="0.25">
      <c r="H41" s="204"/>
      <c r="I41" s="204"/>
      <c r="AS41" s="226"/>
      <c r="AT41" s="226"/>
    </row>
    <row r="42" spans="2:46" ht="15" customHeight="1" x14ac:dyDescent="0.25">
      <c r="H42" s="87" t="s">
        <v>1914</v>
      </c>
      <c r="I42" s="204"/>
      <c r="AS42" s="226"/>
      <c r="AT42" s="226"/>
    </row>
    <row r="43" spans="2:46" ht="15" customHeight="1" x14ac:dyDescent="0.25">
      <c r="H43" s="1082" t="s">
        <v>1445</v>
      </c>
      <c r="I43" s="765"/>
      <c r="J43" s="1109" t="s">
        <v>1780</v>
      </c>
      <c r="K43" s="764"/>
      <c r="L43" s="764"/>
      <c r="M43" s="764"/>
      <c r="N43" s="764"/>
      <c r="O43" s="764"/>
      <c r="P43" s="764"/>
      <c r="Q43" s="764"/>
      <c r="R43" s="764"/>
      <c r="S43" s="764"/>
      <c r="T43" s="764"/>
      <c r="U43" s="764"/>
      <c r="V43" s="764"/>
      <c r="W43" s="764"/>
      <c r="X43" s="765"/>
      <c r="Y43" s="1082" t="s">
        <v>1767</v>
      </c>
      <c r="Z43" s="765"/>
      <c r="AA43" s="1110" t="s">
        <v>1909</v>
      </c>
      <c r="AB43" s="764"/>
      <c r="AC43" s="764"/>
      <c r="AD43" s="764"/>
      <c r="AE43" s="764"/>
      <c r="AF43" s="764"/>
      <c r="AG43" s="764"/>
      <c r="AH43" s="764"/>
      <c r="AI43" s="764"/>
      <c r="AJ43" s="765"/>
      <c r="AK43" s="1110" t="s">
        <v>1910</v>
      </c>
      <c r="AL43" s="764"/>
      <c r="AM43" s="764"/>
      <c r="AN43" s="764"/>
      <c r="AO43" s="764"/>
      <c r="AP43" s="764"/>
      <c r="AQ43" s="764"/>
      <c r="AR43" s="764"/>
      <c r="AS43" s="764"/>
      <c r="AT43" s="765"/>
    </row>
    <row r="44" spans="2:46" ht="15" customHeight="1" x14ac:dyDescent="0.25">
      <c r="H44" s="1104">
        <v>1</v>
      </c>
      <c r="I44" s="765"/>
      <c r="J44" s="1105"/>
      <c r="K44" s="764"/>
      <c r="L44" s="764"/>
      <c r="M44" s="764"/>
      <c r="N44" s="764"/>
      <c r="O44" s="764"/>
      <c r="P44" s="764"/>
      <c r="Q44" s="764"/>
      <c r="R44" s="764"/>
      <c r="S44" s="764"/>
      <c r="T44" s="764"/>
      <c r="U44" s="764"/>
      <c r="V44" s="764"/>
      <c r="W44" s="764"/>
      <c r="X44" s="765"/>
      <c r="Y44" s="1009"/>
      <c r="Z44" s="765"/>
      <c r="AA44" s="1106"/>
      <c r="AB44" s="764"/>
      <c r="AC44" s="764"/>
      <c r="AD44" s="764"/>
      <c r="AE44" s="764"/>
      <c r="AF44" s="764"/>
      <c r="AG44" s="764"/>
      <c r="AH44" s="764"/>
      <c r="AI44" s="764"/>
      <c r="AJ44" s="765"/>
      <c r="AK44" s="1106"/>
      <c r="AL44" s="764"/>
      <c r="AM44" s="764"/>
      <c r="AN44" s="764"/>
      <c r="AO44" s="764"/>
      <c r="AP44" s="764"/>
      <c r="AQ44" s="764"/>
      <c r="AR44" s="764"/>
      <c r="AS44" s="764"/>
      <c r="AT44" s="765"/>
    </row>
    <row r="45" spans="2:46" ht="15" customHeight="1" x14ac:dyDescent="0.25">
      <c r="H45" s="1104">
        <v>2</v>
      </c>
      <c r="I45" s="765"/>
      <c r="J45" s="1105"/>
      <c r="K45" s="764"/>
      <c r="L45" s="764"/>
      <c r="M45" s="764"/>
      <c r="N45" s="764"/>
      <c r="O45" s="764"/>
      <c r="P45" s="764"/>
      <c r="Q45" s="764"/>
      <c r="R45" s="764"/>
      <c r="S45" s="764"/>
      <c r="T45" s="764"/>
      <c r="U45" s="764"/>
      <c r="V45" s="764"/>
      <c r="W45" s="764"/>
      <c r="X45" s="765"/>
      <c r="Y45" s="1009"/>
      <c r="Z45" s="765"/>
      <c r="AA45" s="1106"/>
      <c r="AB45" s="764"/>
      <c r="AC45" s="764"/>
      <c r="AD45" s="764"/>
      <c r="AE45" s="764"/>
      <c r="AF45" s="764"/>
      <c r="AG45" s="764"/>
      <c r="AH45" s="764"/>
      <c r="AI45" s="764"/>
      <c r="AJ45" s="765"/>
      <c r="AK45" s="1106"/>
      <c r="AL45" s="764"/>
      <c r="AM45" s="764"/>
      <c r="AN45" s="764"/>
      <c r="AO45" s="764"/>
      <c r="AP45" s="764"/>
      <c r="AQ45" s="764"/>
      <c r="AR45" s="764"/>
      <c r="AS45" s="764"/>
      <c r="AT45" s="765"/>
    </row>
    <row r="46" spans="2:46" ht="15" customHeight="1" x14ac:dyDescent="0.25">
      <c r="H46" s="1104">
        <v>3</v>
      </c>
      <c r="I46" s="765"/>
      <c r="J46" s="1105"/>
      <c r="K46" s="764"/>
      <c r="L46" s="764"/>
      <c r="M46" s="764"/>
      <c r="N46" s="764"/>
      <c r="O46" s="764"/>
      <c r="P46" s="764"/>
      <c r="Q46" s="764"/>
      <c r="R46" s="764"/>
      <c r="S46" s="764"/>
      <c r="T46" s="764"/>
      <c r="U46" s="764"/>
      <c r="V46" s="764"/>
      <c r="W46" s="764"/>
      <c r="X46" s="765"/>
      <c r="Y46" s="1009"/>
      <c r="Z46" s="765"/>
      <c r="AA46" s="1106"/>
      <c r="AB46" s="764"/>
      <c r="AC46" s="764"/>
      <c r="AD46" s="764"/>
      <c r="AE46" s="764"/>
      <c r="AF46" s="764"/>
      <c r="AG46" s="764"/>
      <c r="AH46" s="764"/>
      <c r="AI46" s="764"/>
      <c r="AJ46" s="765"/>
      <c r="AK46" s="1106"/>
      <c r="AL46" s="764"/>
      <c r="AM46" s="764"/>
      <c r="AN46" s="764"/>
      <c r="AO46" s="764"/>
      <c r="AP46" s="764"/>
      <c r="AQ46" s="764"/>
      <c r="AR46" s="764"/>
      <c r="AS46" s="764"/>
      <c r="AT46" s="765"/>
    </row>
    <row r="47" spans="2:46" ht="15" customHeight="1" x14ac:dyDescent="0.25">
      <c r="H47" s="1104">
        <v>4</v>
      </c>
      <c r="I47" s="765"/>
      <c r="J47" s="1105"/>
      <c r="K47" s="764"/>
      <c r="L47" s="764"/>
      <c r="M47" s="764"/>
      <c r="N47" s="764"/>
      <c r="O47" s="764"/>
      <c r="P47" s="764"/>
      <c r="Q47" s="764"/>
      <c r="R47" s="764"/>
      <c r="S47" s="764"/>
      <c r="T47" s="764"/>
      <c r="U47" s="764"/>
      <c r="V47" s="764"/>
      <c r="W47" s="764"/>
      <c r="X47" s="765"/>
      <c r="Y47" s="1009"/>
      <c r="Z47" s="765"/>
      <c r="AA47" s="1106"/>
      <c r="AB47" s="764"/>
      <c r="AC47" s="764"/>
      <c r="AD47" s="764"/>
      <c r="AE47" s="764"/>
      <c r="AF47" s="764"/>
      <c r="AG47" s="764"/>
      <c r="AH47" s="764"/>
      <c r="AI47" s="764"/>
      <c r="AJ47" s="765"/>
      <c r="AK47" s="1106"/>
      <c r="AL47" s="764"/>
      <c r="AM47" s="764"/>
      <c r="AN47" s="764"/>
      <c r="AO47" s="764"/>
      <c r="AP47" s="764"/>
      <c r="AQ47" s="764"/>
      <c r="AR47" s="764"/>
      <c r="AS47" s="764"/>
      <c r="AT47" s="765"/>
    </row>
    <row r="48" spans="2:46" ht="15" customHeight="1" x14ac:dyDescent="0.25">
      <c r="H48" s="1104">
        <v>5</v>
      </c>
      <c r="I48" s="765"/>
      <c r="J48" s="1105"/>
      <c r="K48" s="764"/>
      <c r="L48" s="764"/>
      <c r="M48" s="764"/>
      <c r="N48" s="764"/>
      <c r="O48" s="764"/>
      <c r="P48" s="764"/>
      <c r="Q48" s="764"/>
      <c r="R48" s="764"/>
      <c r="S48" s="764"/>
      <c r="T48" s="764"/>
      <c r="U48" s="764"/>
      <c r="V48" s="764"/>
      <c r="W48" s="764"/>
      <c r="X48" s="765"/>
      <c r="Y48" s="1009"/>
      <c r="Z48" s="765"/>
      <c r="AA48" s="1106"/>
      <c r="AB48" s="764"/>
      <c r="AC48" s="764"/>
      <c r="AD48" s="764"/>
      <c r="AE48" s="764"/>
      <c r="AF48" s="764"/>
      <c r="AG48" s="764"/>
      <c r="AH48" s="764"/>
      <c r="AI48" s="764"/>
      <c r="AJ48" s="765"/>
      <c r="AK48" s="1106"/>
      <c r="AL48" s="764"/>
      <c r="AM48" s="764"/>
      <c r="AN48" s="764"/>
      <c r="AO48" s="764"/>
      <c r="AP48" s="764"/>
      <c r="AQ48" s="764"/>
      <c r="AR48" s="764"/>
      <c r="AS48" s="764"/>
      <c r="AT48" s="765"/>
    </row>
    <row r="49" spans="8:46" ht="15" customHeight="1" x14ac:dyDescent="0.25">
      <c r="H49" s="1104">
        <v>6</v>
      </c>
      <c r="I49" s="765"/>
      <c r="J49" s="1105"/>
      <c r="K49" s="764"/>
      <c r="L49" s="764"/>
      <c r="M49" s="764"/>
      <c r="N49" s="764"/>
      <c r="O49" s="764"/>
      <c r="P49" s="764"/>
      <c r="Q49" s="764"/>
      <c r="R49" s="764"/>
      <c r="S49" s="764"/>
      <c r="T49" s="764"/>
      <c r="U49" s="764"/>
      <c r="V49" s="764"/>
      <c r="W49" s="764"/>
      <c r="X49" s="765"/>
      <c r="Y49" s="1009"/>
      <c r="Z49" s="765"/>
      <c r="AA49" s="1106"/>
      <c r="AB49" s="764"/>
      <c r="AC49" s="764"/>
      <c r="AD49" s="764"/>
      <c r="AE49" s="764"/>
      <c r="AF49" s="764"/>
      <c r="AG49" s="764"/>
      <c r="AH49" s="764"/>
      <c r="AI49" s="764"/>
      <c r="AJ49" s="765"/>
      <c r="AK49" s="1106"/>
      <c r="AL49" s="764"/>
      <c r="AM49" s="764"/>
      <c r="AN49" s="764"/>
      <c r="AO49" s="764"/>
      <c r="AP49" s="764"/>
      <c r="AQ49" s="764"/>
      <c r="AR49" s="764"/>
      <c r="AS49" s="764"/>
      <c r="AT49" s="765"/>
    </row>
    <row r="50" spans="8:46" ht="15" customHeight="1" x14ac:dyDescent="0.25">
      <c r="H50" s="1104">
        <v>7</v>
      </c>
      <c r="I50" s="765"/>
      <c r="J50" s="1105"/>
      <c r="K50" s="764"/>
      <c r="L50" s="764"/>
      <c r="M50" s="764"/>
      <c r="N50" s="764"/>
      <c r="O50" s="764"/>
      <c r="P50" s="764"/>
      <c r="Q50" s="764"/>
      <c r="R50" s="764"/>
      <c r="S50" s="764"/>
      <c r="T50" s="764"/>
      <c r="U50" s="764"/>
      <c r="V50" s="764"/>
      <c r="W50" s="764"/>
      <c r="X50" s="765"/>
      <c r="Y50" s="1009"/>
      <c r="Z50" s="765"/>
      <c r="AA50" s="1106"/>
      <c r="AB50" s="764"/>
      <c r="AC50" s="764"/>
      <c r="AD50" s="764"/>
      <c r="AE50" s="764"/>
      <c r="AF50" s="764"/>
      <c r="AG50" s="764"/>
      <c r="AH50" s="764"/>
      <c r="AI50" s="764"/>
      <c r="AJ50" s="765"/>
      <c r="AK50" s="1106"/>
      <c r="AL50" s="764"/>
      <c r="AM50" s="764"/>
      <c r="AN50" s="764"/>
      <c r="AO50" s="764"/>
      <c r="AP50" s="764"/>
      <c r="AQ50" s="764"/>
      <c r="AR50" s="764"/>
      <c r="AS50" s="764"/>
      <c r="AT50" s="765"/>
    </row>
    <row r="51" spans="8:46" ht="15" customHeight="1" x14ac:dyDescent="0.25">
      <c r="H51" s="1104">
        <v>8</v>
      </c>
      <c r="I51" s="765"/>
      <c r="J51" s="1105"/>
      <c r="K51" s="764"/>
      <c r="L51" s="764"/>
      <c r="M51" s="764"/>
      <c r="N51" s="764"/>
      <c r="O51" s="764"/>
      <c r="P51" s="764"/>
      <c r="Q51" s="764"/>
      <c r="R51" s="764"/>
      <c r="S51" s="764"/>
      <c r="T51" s="764"/>
      <c r="U51" s="764"/>
      <c r="V51" s="764"/>
      <c r="W51" s="764"/>
      <c r="X51" s="765"/>
      <c r="Y51" s="1009"/>
      <c r="Z51" s="765"/>
      <c r="AA51" s="1106"/>
      <c r="AB51" s="764"/>
      <c r="AC51" s="764"/>
      <c r="AD51" s="764"/>
      <c r="AE51" s="764"/>
      <c r="AF51" s="764"/>
      <c r="AG51" s="764"/>
      <c r="AH51" s="764"/>
      <c r="AI51" s="764"/>
      <c r="AJ51" s="765"/>
      <c r="AK51" s="1106"/>
      <c r="AL51" s="764"/>
      <c r="AM51" s="764"/>
      <c r="AN51" s="764"/>
      <c r="AO51" s="764"/>
      <c r="AP51" s="764"/>
      <c r="AQ51" s="764"/>
      <c r="AR51" s="764"/>
      <c r="AS51" s="764"/>
      <c r="AT51" s="765"/>
    </row>
    <row r="52" spans="8:46" ht="15" customHeight="1" x14ac:dyDescent="0.25">
      <c r="H52" s="1115"/>
      <c r="I52" s="765"/>
      <c r="J52" s="1107"/>
      <c r="K52" s="764"/>
      <c r="L52" s="764"/>
      <c r="M52" s="764"/>
      <c r="N52" s="764"/>
      <c r="O52" s="764"/>
      <c r="P52" s="764"/>
      <c r="Q52" s="764"/>
      <c r="R52" s="764"/>
      <c r="S52" s="764"/>
      <c r="T52" s="764"/>
      <c r="U52" s="764"/>
      <c r="V52" s="764"/>
      <c r="W52" s="764"/>
      <c r="X52" s="765"/>
      <c r="Y52" s="1113"/>
      <c r="Z52" s="765"/>
      <c r="AA52" s="1110"/>
      <c r="AB52" s="764"/>
      <c r="AC52" s="764"/>
      <c r="AD52" s="764"/>
      <c r="AE52" s="764"/>
      <c r="AF52" s="764"/>
      <c r="AG52" s="764"/>
      <c r="AH52" s="764"/>
      <c r="AI52" s="764"/>
      <c r="AJ52" s="765"/>
      <c r="AK52" s="1110"/>
      <c r="AL52" s="764"/>
      <c r="AM52" s="764"/>
      <c r="AN52" s="764"/>
      <c r="AO52" s="764"/>
      <c r="AP52" s="764"/>
      <c r="AQ52" s="764"/>
      <c r="AR52" s="764"/>
      <c r="AS52" s="764"/>
      <c r="AT52" s="765"/>
    </row>
    <row r="53" spans="8:46" ht="15" customHeight="1" x14ac:dyDescent="0.25">
      <c r="H53" s="1112" t="s">
        <v>1832</v>
      </c>
      <c r="I53" s="764"/>
      <c r="J53" s="764"/>
      <c r="K53" s="764"/>
      <c r="L53" s="764"/>
      <c r="M53" s="764"/>
      <c r="N53" s="764"/>
      <c r="O53" s="764"/>
      <c r="P53" s="764"/>
      <c r="Q53" s="764"/>
      <c r="R53" s="764"/>
      <c r="S53" s="764"/>
      <c r="T53" s="764"/>
      <c r="U53" s="764"/>
      <c r="V53" s="764"/>
      <c r="W53" s="764"/>
      <c r="X53" s="764"/>
      <c r="Y53" s="764"/>
      <c r="Z53" s="765"/>
      <c r="AA53" s="1106">
        <f>SUM(AA44:AT52)</f>
        <v>0</v>
      </c>
      <c r="AB53" s="764"/>
      <c r="AC53" s="764"/>
      <c r="AD53" s="764"/>
      <c r="AE53" s="764"/>
      <c r="AF53" s="764"/>
      <c r="AG53" s="764"/>
      <c r="AH53" s="764"/>
      <c r="AI53" s="764"/>
      <c r="AJ53" s="765"/>
      <c r="AK53" s="1106">
        <f>SUM(AK44:BD52)</f>
        <v>0</v>
      </c>
      <c r="AL53" s="764"/>
      <c r="AM53" s="764"/>
      <c r="AN53" s="764"/>
      <c r="AO53" s="764"/>
      <c r="AP53" s="764"/>
      <c r="AQ53" s="764"/>
      <c r="AR53" s="764"/>
      <c r="AS53" s="764"/>
      <c r="AT53" s="765"/>
    </row>
    <row r="54" spans="8:46" ht="14.25" customHeight="1" x14ac:dyDescent="0.25">
      <c r="AS54" s="443"/>
      <c r="AT54" s="443"/>
    </row>
    <row r="55" spans="8:46" ht="14.25" customHeight="1" x14ac:dyDescent="0.25">
      <c r="AS55" s="443"/>
      <c r="AT55" s="443"/>
    </row>
    <row r="56" spans="8:46" ht="14.25" customHeight="1" x14ac:dyDescent="0.25">
      <c r="AS56" s="443"/>
      <c r="AT56" s="443"/>
    </row>
    <row r="57" spans="8:46" ht="14.25" customHeight="1" x14ac:dyDescent="0.25">
      <c r="H57" s="976" t="s">
        <v>1795</v>
      </c>
      <c r="I57" s="824"/>
      <c r="J57" s="824"/>
      <c r="K57" s="824"/>
      <c r="L57" s="824"/>
      <c r="M57" s="824"/>
      <c r="N57" s="824"/>
      <c r="O57" s="824"/>
      <c r="P57" s="824"/>
      <c r="Q57" s="824"/>
      <c r="R57" s="824"/>
      <c r="S57" s="824"/>
      <c r="T57" s="824"/>
      <c r="U57" s="824"/>
      <c r="V57" s="824"/>
      <c r="W57" s="824"/>
      <c r="X57" s="824"/>
      <c r="Y57" s="825"/>
      <c r="Z57" s="976" t="s">
        <v>1796</v>
      </c>
      <c r="AA57" s="824"/>
      <c r="AB57" s="824"/>
      <c r="AC57" s="824"/>
      <c r="AD57" s="824"/>
      <c r="AE57" s="824"/>
      <c r="AF57" s="824"/>
      <c r="AG57" s="824"/>
      <c r="AH57" s="824"/>
      <c r="AI57" s="824"/>
      <c r="AJ57" s="824"/>
      <c r="AK57" s="824"/>
      <c r="AL57" s="824"/>
      <c r="AM57" s="824"/>
      <c r="AN57" s="824"/>
      <c r="AO57" s="824"/>
      <c r="AP57" s="824"/>
      <c r="AQ57" s="825"/>
      <c r="AS57" s="443"/>
      <c r="AT57" s="443"/>
    </row>
    <row r="58" spans="8:46" ht="14.25" customHeight="1" x14ac:dyDescent="0.25">
      <c r="H58" s="257" t="s">
        <v>796</v>
      </c>
      <c r="I58" s="258"/>
      <c r="J58" s="258"/>
      <c r="K58" s="258"/>
      <c r="L58" s="258"/>
      <c r="M58" s="258"/>
      <c r="N58" s="258"/>
      <c r="O58" s="258"/>
      <c r="P58" s="258"/>
      <c r="Q58" s="259"/>
      <c r="R58" s="257" t="s">
        <v>1511</v>
      </c>
      <c r="S58" s="258"/>
      <c r="T58" s="258"/>
      <c r="U58" s="259"/>
      <c r="V58" s="257" t="s">
        <v>1510</v>
      </c>
      <c r="W58" s="258"/>
      <c r="X58" s="258"/>
      <c r="Y58" s="259"/>
      <c r="Z58" s="257" t="s">
        <v>796</v>
      </c>
      <c r="AA58" s="258"/>
      <c r="AB58" s="258"/>
      <c r="AC58" s="258"/>
      <c r="AD58" s="258"/>
      <c r="AE58" s="258"/>
      <c r="AF58" s="258"/>
      <c r="AG58" s="258"/>
      <c r="AH58" s="258"/>
      <c r="AI58" s="259"/>
      <c r="AJ58" s="257" t="s">
        <v>1511</v>
      </c>
      <c r="AK58" s="258"/>
      <c r="AL58" s="258"/>
      <c r="AM58" s="259"/>
      <c r="AN58" s="257" t="s">
        <v>1510</v>
      </c>
      <c r="AO58" s="258"/>
      <c r="AP58" s="258"/>
      <c r="AQ58" s="259"/>
      <c r="AS58" s="443"/>
      <c r="AT58" s="443"/>
    </row>
    <row r="59" spans="8:46" ht="14.25" customHeight="1" x14ac:dyDescent="0.25">
      <c r="H59" s="260"/>
      <c r="Q59" s="261"/>
      <c r="R59" s="260"/>
      <c r="U59" s="261"/>
      <c r="V59" s="260"/>
      <c r="Y59" s="261"/>
      <c r="Z59" s="260"/>
      <c r="AI59" s="261"/>
      <c r="AJ59" s="260"/>
      <c r="AM59" s="261"/>
      <c r="AN59" s="260"/>
      <c r="AQ59" s="261"/>
      <c r="AS59" s="443"/>
      <c r="AT59" s="443"/>
    </row>
    <row r="60" spans="8:46" ht="14.25" customHeight="1" x14ac:dyDescent="0.25">
      <c r="H60" s="260"/>
      <c r="Q60" s="261"/>
      <c r="R60" s="260"/>
      <c r="U60" s="261"/>
      <c r="V60" s="260"/>
      <c r="Y60" s="261"/>
      <c r="Z60" s="260"/>
      <c r="AI60" s="261"/>
      <c r="AJ60" s="260"/>
      <c r="AM60" s="261"/>
      <c r="AN60" s="260"/>
      <c r="AQ60" s="261"/>
      <c r="AS60" s="443"/>
      <c r="AT60" s="443"/>
    </row>
    <row r="61" spans="8:46" ht="14.25" customHeight="1" x14ac:dyDescent="0.25">
      <c r="H61" s="260"/>
      <c r="Q61" s="261"/>
      <c r="R61" s="260"/>
      <c r="U61" s="261"/>
      <c r="V61" s="260"/>
      <c r="Y61" s="261"/>
      <c r="Z61" s="260"/>
      <c r="AI61" s="261"/>
      <c r="AJ61" s="260"/>
      <c r="AM61" s="261"/>
      <c r="AN61" s="260"/>
      <c r="AQ61" s="261"/>
      <c r="AS61" s="443"/>
      <c r="AT61" s="443"/>
    </row>
    <row r="62" spans="8:46" ht="14.25" customHeight="1" x14ac:dyDescent="0.25">
      <c r="H62" s="260"/>
      <c r="Q62" s="261"/>
      <c r="R62" s="260"/>
      <c r="U62" s="261"/>
      <c r="V62" s="260"/>
      <c r="Y62" s="261"/>
      <c r="Z62" s="260"/>
      <c r="AI62" s="261"/>
      <c r="AJ62" s="260"/>
      <c r="AM62" s="261"/>
      <c r="AN62" s="260"/>
      <c r="AQ62" s="261"/>
      <c r="AS62" s="443"/>
      <c r="AT62" s="443"/>
    </row>
    <row r="63" spans="8:46" ht="14.25" customHeight="1" x14ac:dyDescent="0.25">
      <c r="H63" s="262"/>
      <c r="I63" s="263"/>
      <c r="J63" s="263"/>
      <c r="K63" s="263"/>
      <c r="L63" s="263"/>
      <c r="M63" s="263"/>
      <c r="N63" s="263"/>
      <c r="O63" s="263"/>
      <c r="P63" s="263"/>
      <c r="Q63" s="264"/>
      <c r="R63" s="262"/>
      <c r="S63" s="263"/>
      <c r="T63" s="263"/>
      <c r="U63" s="264"/>
      <c r="V63" s="262"/>
      <c r="W63" s="263"/>
      <c r="X63" s="263"/>
      <c r="Y63" s="264"/>
      <c r="Z63" s="262"/>
      <c r="AA63" s="263"/>
      <c r="AB63" s="263"/>
      <c r="AC63" s="263"/>
      <c r="AD63" s="263"/>
      <c r="AE63" s="263"/>
      <c r="AF63" s="263"/>
      <c r="AG63" s="263"/>
      <c r="AH63" s="263"/>
      <c r="AI63" s="264"/>
      <c r="AJ63" s="262"/>
      <c r="AK63" s="263"/>
      <c r="AL63" s="263"/>
      <c r="AM63" s="264"/>
      <c r="AN63" s="262"/>
      <c r="AO63" s="263"/>
      <c r="AP63" s="263"/>
      <c r="AQ63" s="264"/>
      <c r="AS63" s="443"/>
      <c r="AT63" s="443"/>
    </row>
    <row r="64" spans="8:46" ht="14.25" customHeight="1" x14ac:dyDescent="0.25">
      <c r="AM64" s="265" t="s">
        <v>1797</v>
      </c>
      <c r="AN64" s="131" t="str">
        <f>'E-10-1'!U24</f>
        <v>E-10-1-4</v>
      </c>
      <c r="AS64" s="443"/>
      <c r="AT64" s="443"/>
    </row>
  </sheetData>
  <mergeCells count="151">
    <mergeCell ref="B17:E17"/>
    <mergeCell ref="B30:E30"/>
    <mergeCell ref="B36:E36"/>
    <mergeCell ref="J26:X26"/>
    <mergeCell ref="H39:I39"/>
    <mergeCell ref="AK37:AT37"/>
    <mergeCell ref="H23:I23"/>
    <mergeCell ref="J37:X37"/>
    <mergeCell ref="B20:E20"/>
    <mergeCell ref="J27:X27"/>
    <mergeCell ref="H44:I44"/>
    <mergeCell ref="J35:X35"/>
    <mergeCell ref="AK38:AT38"/>
    <mergeCell ref="B12:E12"/>
    <mergeCell ref="H45:I45"/>
    <mergeCell ref="Y25:Z25"/>
    <mergeCell ref="J33:X33"/>
    <mergeCell ref="B13:E13"/>
    <mergeCell ref="Y33:Z33"/>
    <mergeCell ref="J34:X34"/>
    <mergeCell ref="H38:I38"/>
    <mergeCell ref="AK44:AT44"/>
    <mergeCell ref="Y37:Z37"/>
    <mergeCell ref="AK43:AT43"/>
    <mergeCell ref="H22:I22"/>
    <mergeCell ref="AA37:AJ37"/>
    <mergeCell ref="J23:X23"/>
    <mergeCell ref="H30:I30"/>
    <mergeCell ref="Y43:Z43"/>
    <mergeCell ref="H29:I29"/>
    <mergeCell ref="AA23:AT23"/>
    <mergeCell ref="H37:I37"/>
    <mergeCell ref="H33:I33"/>
    <mergeCell ref="B14:E14"/>
    <mergeCell ref="AK50:AT50"/>
    <mergeCell ref="J24:X24"/>
    <mergeCell ref="Y24:Z24"/>
    <mergeCell ref="Y45:Z45"/>
    <mergeCell ref="AA49:AJ49"/>
    <mergeCell ref="J44:X44"/>
    <mergeCell ref="AA45:AJ45"/>
    <mergeCell ref="AK45:AT45"/>
    <mergeCell ref="J28:X28"/>
    <mergeCell ref="Y31:Z31"/>
    <mergeCell ref="Y40:Z40"/>
    <mergeCell ref="AA39:AJ39"/>
    <mergeCell ref="AA25:AT25"/>
    <mergeCell ref="AA44:AJ44"/>
    <mergeCell ref="Y28:Z28"/>
    <mergeCell ref="Y32:Z32"/>
    <mergeCell ref="J40:X40"/>
    <mergeCell ref="AK48:AT48"/>
    <mergeCell ref="AA38:AJ38"/>
    <mergeCell ref="AA32:AT32"/>
    <mergeCell ref="AA46:AJ46"/>
    <mergeCell ref="G9:Z11"/>
    <mergeCell ref="AK46:AT46"/>
    <mergeCell ref="AK40:AT40"/>
    <mergeCell ref="H50:I50"/>
    <mergeCell ref="AA29:AT29"/>
    <mergeCell ref="AA51:AJ51"/>
    <mergeCell ref="B32:E32"/>
    <mergeCell ref="H25:I25"/>
    <mergeCell ref="H34:I34"/>
    <mergeCell ref="B16:E16"/>
    <mergeCell ref="J32:X32"/>
    <mergeCell ref="H49:I49"/>
    <mergeCell ref="Y51:Z51"/>
    <mergeCell ref="B34:E34"/>
    <mergeCell ref="B28:E28"/>
    <mergeCell ref="B18:E18"/>
    <mergeCell ref="AA40:AJ40"/>
    <mergeCell ref="H28:I28"/>
    <mergeCell ref="Y27:Z27"/>
    <mergeCell ref="AK51:AT51"/>
    <mergeCell ref="Y23:Z23"/>
    <mergeCell ref="B19:E19"/>
    <mergeCell ref="H48:I48"/>
    <mergeCell ref="H35:I35"/>
    <mergeCell ref="Z57:AQ57"/>
    <mergeCell ref="J30:X30"/>
    <mergeCell ref="AA53:AJ53"/>
    <mergeCell ref="H57:Y57"/>
    <mergeCell ref="H53:Z53"/>
    <mergeCell ref="Y47:Z47"/>
    <mergeCell ref="Y38:Z38"/>
    <mergeCell ref="G7:AR7"/>
    <mergeCell ref="Y26:Z26"/>
    <mergeCell ref="AA43:AJ43"/>
    <mergeCell ref="J47:X47"/>
    <mergeCell ref="AA52:AJ52"/>
    <mergeCell ref="J51:X51"/>
    <mergeCell ref="AK52:AT52"/>
    <mergeCell ref="AK49:AT49"/>
    <mergeCell ref="AA33:AT33"/>
    <mergeCell ref="Y50:Z50"/>
    <mergeCell ref="H52:I52"/>
    <mergeCell ref="J43:X43"/>
    <mergeCell ref="Y34:Z34"/>
    <mergeCell ref="AA26:AT26"/>
    <mergeCell ref="Y48:Z48"/>
    <mergeCell ref="H24:I24"/>
    <mergeCell ref="J38:X38"/>
    <mergeCell ref="Y52:Z52"/>
    <mergeCell ref="Y49:Z49"/>
    <mergeCell ref="AA27:AT27"/>
    <mergeCell ref="AA24:AT24"/>
    <mergeCell ref="AK53:AT53"/>
    <mergeCell ref="J50:X50"/>
    <mergeCell ref="H32:I32"/>
    <mergeCell ref="J46:X46"/>
    <mergeCell ref="AK47:AT47"/>
    <mergeCell ref="AA48:AJ48"/>
    <mergeCell ref="Y46:Z46"/>
    <mergeCell ref="AK39:AT39"/>
    <mergeCell ref="J52:X52"/>
    <mergeCell ref="H47:I47"/>
    <mergeCell ref="J39:X39"/>
    <mergeCell ref="AA35:AT35"/>
    <mergeCell ref="J48:X48"/>
    <mergeCell ref="J49:X49"/>
    <mergeCell ref="H43:I43"/>
    <mergeCell ref="AA50:AJ50"/>
    <mergeCell ref="J45:X45"/>
    <mergeCell ref="H40:I40"/>
    <mergeCell ref="Y39:Z39"/>
    <mergeCell ref="AA47:AJ47"/>
    <mergeCell ref="B10:E10"/>
    <mergeCell ref="H26:I26"/>
    <mergeCell ref="B4:E4"/>
    <mergeCell ref="Y35:Z35"/>
    <mergeCell ref="J25:X25"/>
    <mergeCell ref="Y44:Z44"/>
    <mergeCell ref="H46:I46"/>
    <mergeCell ref="AA34:AT34"/>
    <mergeCell ref="H51:I51"/>
    <mergeCell ref="H27:I27"/>
    <mergeCell ref="B8:E8"/>
    <mergeCell ref="AA31:AT31"/>
    <mergeCell ref="J29:X29"/>
    <mergeCell ref="B6:E6"/>
    <mergeCell ref="AA22:AT22"/>
    <mergeCell ref="B15:E15"/>
    <mergeCell ref="H31:I31"/>
    <mergeCell ref="AA28:AT28"/>
    <mergeCell ref="Y30:Z30"/>
    <mergeCell ref="Y29:Z29"/>
    <mergeCell ref="J22:X22"/>
    <mergeCell ref="AA30:AT30"/>
    <mergeCell ref="J31:X31"/>
    <mergeCell ref="Y22:Z22"/>
  </mergeCells>
  <hyperlinks>
    <hyperlink ref="B4" location="PANDUAN!A1" display="PANDUAN" xr:uid="{00000000-0004-0000-C000-000000000000}"/>
    <hyperlink ref="B6" location="'EWS DIRECTORY'!A1" display="EWS DIRECTORY" xr:uid="{00000000-0004-0000-C000-000001000000}"/>
    <hyperlink ref="B8" location="'DATA PEMICU'!A1" display="DATA PEMICU" xr:uid="{00000000-0004-0000-C000-000002000000}"/>
    <hyperlink ref="B10" location="'DATA PENGUJI'!A1" display="DATA PENGUJI" xr:uid="{00000000-0004-0000-C000-000003000000}"/>
    <hyperlink ref="B12" location="'MAIN LEVEL'!A1" display="MAIN LEVEL" xr:uid="{00000000-0004-0000-C000-000004000000}"/>
  </hyperlinks>
  <pageMargins left="0.51181102362204722" right="0.15748031496062989" top="0.55118110236220474" bottom="0.55118110236220474" header="0" footer="0"/>
  <pageSetup paperSize="9" scale="60" orientation="landscape"/>
  <headerFooter>
    <oddFooter>&amp;Rhalaman &amp;P dari</oddFooter>
  </headerFooter>
</worksheet>
</file>

<file path=xl/worksheets/sheet1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100-000000000000}">
  <sheetPr codeName="Sheet411">
    <tabColor theme="4" tint="-0.249977111117893"/>
  </sheetPr>
  <dimension ref="A1:BO44"/>
  <sheetViews>
    <sheetView topLeftCell="E3" zoomScaleNormal="100" workbookViewId="0">
      <selection activeCell="AQ18" sqref="AQ18:AU18"/>
    </sheetView>
  </sheetViews>
  <sheetFormatPr defaultColWidth="3.88671875" defaultRowHeight="13.8" x14ac:dyDescent="0.25"/>
  <cols>
    <col min="1" max="1" width="0" style="110" hidden="1"/>
    <col min="2" max="5" width="3.88671875" style="177" customWidth="1"/>
    <col min="6" max="6" width="3.88671875" style="110" customWidth="1"/>
  </cols>
  <sheetData>
    <row r="1" spans="2:67" x14ac:dyDescent="0.25">
      <c r="G1" s="178"/>
      <c r="H1" s="55"/>
      <c r="I1" s="55"/>
      <c r="J1" s="55"/>
      <c r="K1" s="55"/>
      <c r="L1" s="55"/>
      <c r="M1" s="55"/>
      <c r="N1" s="55"/>
    </row>
    <row r="2" spans="2:67" x14ac:dyDescent="0.25">
      <c r="G2" s="55" t="s">
        <v>1674</v>
      </c>
      <c r="H2" s="55"/>
      <c r="I2" s="55"/>
      <c r="J2" s="55"/>
      <c r="K2" s="55"/>
      <c r="L2" s="55"/>
      <c r="M2" s="55"/>
      <c r="N2" s="55"/>
    </row>
    <row r="3" spans="2:67" x14ac:dyDescent="0.25">
      <c r="B3" s="111"/>
      <c r="C3" s="111"/>
      <c r="D3" s="111"/>
      <c r="E3" s="111"/>
      <c r="G3" s="55"/>
      <c r="H3" s="55"/>
      <c r="I3" s="55"/>
      <c r="J3" s="55"/>
      <c r="K3" s="55"/>
      <c r="L3" s="55"/>
      <c r="M3" s="55"/>
      <c r="N3" s="55"/>
    </row>
    <row r="4" spans="2:67" x14ac:dyDescent="0.25">
      <c r="B4" s="762" t="s">
        <v>79</v>
      </c>
      <c r="C4" s="761"/>
      <c r="D4" s="761"/>
      <c r="E4" s="761"/>
      <c r="G4" s="55"/>
      <c r="H4" s="55"/>
      <c r="I4" s="55"/>
      <c r="J4" s="55"/>
      <c r="K4" s="55"/>
      <c r="L4" s="55"/>
      <c r="M4" s="55"/>
      <c r="N4" s="55"/>
    </row>
    <row r="5" spans="2:67" x14ac:dyDescent="0.25">
      <c r="B5" s="111"/>
      <c r="C5" s="111"/>
      <c r="D5" s="111"/>
      <c r="E5" s="111"/>
      <c r="G5" s="55"/>
      <c r="H5" s="55"/>
      <c r="I5" s="55"/>
      <c r="J5" s="55"/>
      <c r="K5" s="55"/>
      <c r="L5" s="55"/>
      <c r="M5" s="55"/>
      <c r="N5" s="55"/>
    </row>
    <row r="6" spans="2:67" x14ac:dyDescent="0.25">
      <c r="B6" s="762" t="s">
        <v>87</v>
      </c>
      <c r="C6" s="761"/>
      <c r="D6" s="761"/>
      <c r="E6" s="761"/>
      <c r="G6" s="55"/>
      <c r="H6" s="55"/>
      <c r="I6" s="55"/>
      <c r="J6" s="55"/>
      <c r="K6" s="55"/>
      <c r="L6" s="55"/>
      <c r="M6" s="55"/>
      <c r="N6" s="55"/>
    </row>
    <row r="7" spans="2:67" x14ac:dyDescent="0.25">
      <c r="B7" s="111"/>
      <c r="C7" s="111"/>
      <c r="D7" s="111"/>
      <c r="E7" s="111"/>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58"/>
      <c r="AU7" s="58"/>
      <c r="AV7" s="58"/>
      <c r="AW7" s="58"/>
      <c r="AX7" s="58"/>
      <c r="AY7" s="58"/>
      <c r="AZ7" s="58"/>
      <c r="BA7" s="58"/>
      <c r="BB7" s="58"/>
      <c r="BC7" s="58"/>
      <c r="BD7" s="58"/>
      <c r="BE7" s="58"/>
      <c r="BF7" s="58"/>
      <c r="BG7" s="58"/>
      <c r="BH7" s="58"/>
      <c r="BI7" s="58"/>
      <c r="BJ7" s="58"/>
      <c r="BK7" s="58"/>
      <c r="BL7" s="58"/>
      <c r="BM7" s="58"/>
      <c r="BN7" s="58"/>
      <c r="BO7" s="58"/>
    </row>
    <row r="8" spans="2:67" x14ac:dyDescent="0.25">
      <c r="B8" s="762" t="s">
        <v>94</v>
      </c>
      <c r="C8" s="761"/>
      <c r="D8" s="761"/>
      <c r="E8" s="761"/>
      <c r="G8" s="55"/>
      <c r="H8" s="55"/>
      <c r="I8" s="55"/>
      <c r="J8" s="55"/>
      <c r="K8" s="55"/>
      <c r="L8" s="55"/>
      <c r="M8" s="55"/>
      <c r="N8" s="55"/>
    </row>
    <row r="9" spans="2:67" ht="14.4" customHeight="1" x14ac:dyDescent="0.25">
      <c r="B9" s="111"/>
      <c r="C9" s="111"/>
      <c r="D9" s="111"/>
      <c r="E9" s="111"/>
      <c r="G9" s="999" t="str">
        <f>"Rincian "&amp;'E-10'!G9&amp;" "&amp;'E-10-1'!M26</f>
        <v>Rincian Biaya Pemasaran/Promosi Berdasarkan Bahan Bukti Pidana</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303"/>
    </row>
    <row r="10" spans="2:67" x14ac:dyDescent="0.25">
      <c r="B10" s="762" t="s">
        <v>101</v>
      </c>
      <c r="C10" s="761"/>
      <c r="D10" s="761"/>
      <c r="E10" s="761"/>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304"/>
    </row>
    <row r="11" spans="2:67"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305"/>
    </row>
    <row r="12" spans="2:67" x14ac:dyDescent="0.25">
      <c r="B12" s="762" t="s">
        <v>106</v>
      </c>
      <c r="C12" s="761"/>
      <c r="D12" s="761"/>
      <c r="E12" s="761"/>
      <c r="G12" s="254"/>
      <c r="H12" s="254"/>
      <c r="I12" s="254"/>
      <c r="J12" s="254"/>
      <c r="K12" s="254"/>
      <c r="L12" s="254"/>
      <c r="M12" s="254"/>
      <c r="N12" s="254"/>
    </row>
    <row r="13" spans="2:67" ht="14.25" customHeight="1" x14ac:dyDescent="0.25">
      <c r="B13" s="962" t="str">
        <f>HYPERLINK("#'"&amp;'EWS DIRECTORY'!$J$187&amp;"'!A1",'EWS DIRECTORY'!$J$187)</f>
        <v>E-10</v>
      </c>
      <c r="C13" s="761"/>
      <c r="D13" s="761"/>
      <c r="E13" s="761"/>
      <c r="G13" s="55" t="s">
        <v>1680</v>
      </c>
      <c r="H13" s="55"/>
      <c r="I13" s="254"/>
      <c r="J13" s="254"/>
      <c r="K13" s="254"/>
      <c r="L13" s="254"/>
      <c r="M13" s="254"/>
      <c r="N13" s="254"/>
    </row>
    <row r="14" spans="2:67" x14ac:dyDescent="0.25">
      <c r="B14" s="931" t="str">
        <f>HYPERLINK("#'"&amp;'EWS DIRECTORY'!$J$188&amp;"'!A1",'EWS DIRECTORY'!$J$188)</f>
        <v>E-10-1</v>
      </c>
      <c r="C14" s="761"/>
      <c r="D14" s="761"/>
      <c r="E14" s="761"/>
      <c r="G14" s="55" t="s">
        <v>1681</v>
      </c>
      <c r="H14" s="55"/>
      <c r="I14" s="55"/>
      <c r="J14" s="254"/>
      <c r="K14" s="254"/>
      <c r="L14" s="254"/>
      <c r="M14" s="254"/>
      <c r="N14" s="254"/>
    </row>
    <row r="15" spans="2:67" ht="14.25" customHeight="1" x14ac:dyDescent="0.25">
      <c r="B15" s="929" t="str">
        <f>HYPERLINK("#'"&amp;'EWS DIRECTORY'!$J$189&amp;"'!A1",'EWS DIRECTORY'!$J$189)</f>
        <v>E-10-1-1</v>
      </c>
      <c r="C15" s="761"/>
      <c r="D15" s="761"/>
      <c r="E15" s="761"/>
      <c r="G15" s="55" t="s">
        <v>1744</v>
      </c>
      <c r="H15" s="55"/>
      <c r="I15" s="55" t="s">
        <v>1744</v>
      </c>
      <c r="J15" s="254"/>
      <c r="K15" s="254"/>
      <c r="L15" s="254"/>
      <c r="M15" s="254"/>
      <c r="N15" s="254"/>
    </row>
    <row r="16" spans="2:67" ht="14.25" customHeight="1" x14ac:dyDescent="0.25">
      <c r="B16" s="929" t="str">
        <f>HYPERLINK("#'"&amp;'EWS DIRECTORY'!$J$190&amp;"'!A1",'EWS DIRECTORY'!$J$190)</f>
        <v>E-10-1-2</v>
      </c>
      <c r="C16" s="761"/>
      <c r="D16" s="761"/>
      <c r="E16" s="761"/>
    </row>
    <row r="17" spans="2:42" x14ac:dyDescent="0.25">
      <c r="B17" s="929" t="str">
        <f>HYPERLINK("#'"&amp;'EWS DIRECTORY'!$J$191&amp;"'!A1",'EWS DIRECTORY'!$J$191)</f>
        <v>E-10-1-3</v>
      </c>
      <c r="C17" s="761"/>
      <c r="D17" s="761"/>
      <c r="E17" s="761"/>
      <c r="G17" s="55" t="s">
        <v>1798</v>
      </c>
    </row>
    <row r="18" spans="2:42" ht="14.25" customHeight="1" x14ac:dyDescent="0.25">
      <c r="B18" s="929" t="str">
        <f>HYPERLINK("#'"&amp;'EWS DIRECTORY'!$J$192&amp;"'!A1",'EWS DIRECTORY'!$J$192)</f>
        <v>E-10-1-4</v>
      </c>
      <c r="C18" s="761"/>
      <c r="D18" s="761"/>
      <c r="E18" s="761"/>
      <c r="G18" s="55"/>
    </row>
    <row r="19" spans="2:42" ht="12.75" customHeight="1" x14ac:dyDescent="0.25">
      <c r="B19" s="927" t="str">
        <f>HYPERLINK("#'"&amp;'EWS DIRECTORY'!$J$193&amp;"'!A1",'EWS DIRECTORY'!$J$193)</f>
        <v>E-10-1-5</v>
      </c>
      <c r="C19" s="761"/>
      <c r="D19" s="761"/>
      <c r="E19" s="761"/>
      <c r="G19" s="55"/>
      <c r="H19" s="1116" t="s">
        <v>1445</v>
      </c>
      <c r="I19" s="825"/>
      <c r="J19" s="1116" t="s">
        <v>1452</v>
      </c>
      <c r="K19" s="824"/>
      <c r="L19" s="824"/>
      <c r="M19" s="824"/>
      <c r="N19" s="824"/>
      <c r="O19" s="825"/>
      <c r="P19" s="1116" t="s">
        <v>1915</v>
      </c>
      <c r="Q19" s="824"/>
      <c r="R19" s="824"/>
      <c r="S19" s="824"/>
      <c r="T19" s="824"/>
      <c r="U19" s="825"/>
      <c r="V19" s="1116" t="s">
        <v>1916</v>
      </c>
      <c r="W19" s="824"/>
      <c r="X19" s="824"/>
      <c r="Y19" s="824"/>
      <c r="Z19" s="824"/>
      <c r="AA19" s="824"/>
      <c r="AB19" s="824"/>
      <c r="AC19" s="824"/>
      <c r="AD19" s="824"/>
      <c r="AE19" s="824"/>
      <c r="AF19" s="824"/>
      <c r="AG19" s="824"/>
      <c r="AH19" s="824"/>
      <c r="AI19" s="824"/>
      <c r="AJ19" s="824"/>
      <c r="AK19" s="825"/>
      <c r="AL19" s="1120" t="s">
        <v>1481</v>
      </c>
      <c r="AM19" s="1121"/>
      <c r="AN19" s="1121"/>
      <c r="AO19" s="1121"/>
      <c r="AP19" s="1122"/>
    </row>
    <row r="20" spans="2:42" ht="14.25" customHeight="1" x14ac:dyDescent="0.25">
      <c r="B20" s="929" t="str">
        <f>HYPERLINK("#'"&amp;'EWS DIRECTORY'!$J$194&amp;"'!A1",'EWS DIRECTORY'!$J$194)</f>
        <v>E-10-1-6</v>
      </c>
      <c r="C20" s="761"/>
      <c r="D20" s="761"/>
      <c r="E20" s="761"/>
      <c r="G20" s="55"/>
      <c r="H20" s="1117"/>
      <c r="I20" s="825"/>
      <c r="J20" s="1119"/>
      <c r="K20" s="824"/>
      <c r="L20" s="824"/>
      <c r="M20" s="824"/>
      <c r="N20" s="824"/>
      <c r="O20" s="825"/>
      <c r="P20" s="1117"/>
      <c r="Q20" s="824"/>
      <c r="R20" s="824"/>
      <c r="S20" s="824"/>
      <c r="T20" s="824"/>
      <c r="U20" s="825"/>
      <c r="V20" s="1117"/>
      <c r="W20" s="824"/>
      <c r="X20" s="824"/>
      <c r="Y20" s="824"/>
      <c r="Z20" s="824"/>
      <c r="AA20" s="824"/>
      <c r="AB20" s="824"/>
      <c r="AC20" s="824"/>
      <c r="AD20" s="824"/>
      <c r="AE20" s="824"/>
      <c r="AF20" s="824"/>
      <c r="AG20" s="824"/>
      <c r="AH20" s="824"/>
      <c r="AI20" s="824"/>
      <c r="AJ20" s="824"/>
      <c r="AK20" s="825"/>
      <c r="AL20" s="1063"/>
      <c r="AM20" s="764"/>
      <c r="AN20" s="764"/>
      <c r="AO20" s="764"/>
      <c r="AP20" s="765"/>
    </row>
    <row r="21" spans="2:42" ht="14.25" customHeight="1" x14ac:dyDescent="0.25">
      <c r="G21" s="55"/>
      <c r="H21" s="1117"/>
      <c r="I21" s="825"/>
      <c r="J21" s="1119"/>
      <c r="K21" s="824"/>
      <c r="L21" s="824"/>
      <c r="M21" s="824"/>
      <c r="N21" s="824"/>
      <c r="O21" s="825"/>
      <c r="P21" s="1117"/>
      <c r="Q21" s="824"/>
      <c r="R21" s="824"/>
      <c r="S21" s="824"/>
      <c r="T21" s="824"/>
      <c r="U21" s="825"/>
      <c r="V21" s="1117"/>
      <c r="W21" s="824"/>
      <c r="X21" s="824"/>
      <c r="Y21" s="824"/>
      <c r="Z21" s="824"/>
      <c r="AA21" s="824"/>
      <c r="AB21" s="824"/>
      <c r="AC21" s="824"/>
      <c r="AD21" s="824"/>
      <c r="AE21" s="824"/>
      <c r="AF21" s="824"/>
      <c r="AG21" s="824"/>
      <c r="AH21" s="824"/>
      <c r="AI21" s="824"/>
      <c r="AJ21" s="824"/>
      <c r="AK21" s="825"/>
      <c r="AL21" s="1063"/>
      <c r="AM21" s="764"/>
      <c r="AN21" s="764"/>
      <c r="AO21" s="764"/>
      <c r="AP21" s="765"/>
    </row>
    <row r="22" spans="2:42" ht="14.25" customHeight="1" x14ac:dyDescent="0.25">
      <c r="G22" s="55"/>
      <c r="H22" s="1117"/>
      <c r="I22" s="825"/>
      <c r="J22" s="1119"/>
      <c r="K22" s="824"/>
      <c r="L22" s="824"/>
      <c r="M22" s="824"/>
      <c r="N22" s="824"/>
      <c r="O22" s="825"/>
      <c r="P22" s="1117"/>
      <c r="Q22" s="824"/>
      <c r="R22" s="824"/>
      <c r="S22" s="824"/>
      <c r="T22" s="824"/>
      <c r="U22" s="825"/>
      <c r="V22" s="1117"/>
      <c r="W22" s="824"/>
      <c r="X22" s="824"/>
      <c r="Y22" s="824"/>
      <c r="Z22" s="824"/>
      <c r="AA22" s="824"/>
      <c r="AB22" s="824"/>
      <c r="AC22" s="824"/>
      <c r="AD22" s="824"/>
      <c r="AE22" s="824"/>
      <c r="AF22" s="824"/>
      <c r="AG22" s="824"/>
      <c r="AH22" s="824"/>
      <c r="AI22" s="824"/>
      <c r="AJ22" s="824"/>
      <c r="AK22" s="825"/>
      <c r="AL22" s="1063"/>
      <c r="AM22" s="764"/>
      <c r="AN22" s="764"/>
      <c r="AO22" s="764"/>
      <c r="AP22" s="765"/>
    </row>
    <row r="23" spans="2:42" ht="14.25" customHeight="1" x14ac:dyDescent="0.25">
      <c r="G23" s="55"/>
      <c r="H23" s="1117"/>
      <c r="I23" s="825"/>
      <c r="J23" s="1119"/>
      <c r="K23" s="824"/>
      <c r="L23" s="824"/>
      <c r="M23" s="824"/>
      <c r="N23" s="824"/>
      <c r="O23" s="825"/>
      <c r="P23" s="1117"/>
      <c r="Q23" s="824"/>
      <c r="R23" s="824"/>
      <c r="S23" s="824"/>
      <c r="T23" s="824"/>
      <c r="U23" s="825"/>
      <c r="V23" s="1117"/>
      <c r="W23" s="824"/>
      <c r="X23" s="824"/>
      <c r="Y23" s="824"/>
      <c r="Z23" s="824"/>
      <c r="AA23" s="824"/>
      <c r="AB23" s="824"/>
      <c r="AC23" s="824"/>
      <c r="AD23" s="824"/>
      <c r="AE23" s="824"/>
      <c r="AF23" s="824"/>
      <c r="AG23" s="824"/>
      <c r="AH23" s="824"/>
      <c r="AI23" s="824"/>
      <c r="AJ23" s="824"/>
      <c r="AK23" s="825"/>
      <c r="AL23" s="1063"/>
      <c r="AM23" s="764"/>
      <c r="AN23" s="764"/>
      <c r="AO23" s="764"/>
      <c r="AP23" s="765"/>
    </row>
    <row r="24" spans="2:42" ht="14.25" customHeight="1" x14ac:dyDescent="0.25">
      <c r="G24" s="55"/>
      <c r="H24" s="1117"/>
      <c r="I24" s="825"/>
      <c r="J24" s="1119"/>
      <c r="K24" s="824"/>
      <c r="L24" s="824"/>
      <c r="M24" s="824"/>
      <c r="N24" s="824"/>
      <c r="O24" s="825"/>
      <c r="P24" s="1117"/>
      <c r="Q24" s="824"/>
      <c r="R24" s="824"/>
      <c r="S24" s="824"/>
      <c r="T24" s="824"/>
      <c r="U24" s="825"/>
      <c r="V24" s="1117"/>
      <c r="W24" s="824"/>
      <c r="X24" s="824"/>
      <c r="Y24" s="824"/>
      <c r="Z24" s="824"/>
      <c r="AA24" s="824"/>
      <c r="AB24" s="824"/>
      <c r="AC24" s="824"/>
      <c r="AD24" s="824"/>
      <c r="AE24" s="824"/>
      <c r="AF24" s="824"/>
      <c r="AG24" s="824"/>
      <c r="AH24" s="824"/>
      <c r="AI24" s="824"/>
      <c r="AJ24" s="824"/>
      <c r="AK24" s="825"/>
      <c r="AL24" s="1063"/>
      <c r="AM24" s="764"/>
      <c r="AN24" s="764"/>
      <c r="AO24" s="764"/>
      <c r="AP24" s="765"/>
    </row>
    <row r="25" spans="2:42" ht="14.25" customHeight="1" x14ac:dyDescent="0.25">
      <c r="G25" s="55"/>
      <c r="H25" s="1117"/>
      <c r="I25" s="825"/>
      <c r="J25" s="1119"/>
      <c r="K25" s="824"/>
      <c r="L25" s="824"/>
      <c r="M25" s="824"/>
      <c r="N25" s="824"/>
      <c r="O25" s="825"/>
      <c r="P25" s="1117"/>
      <c r="Q25" s="824"/>
      <c r="R25" s="824"/>
      <c r="S25" s="824"/>
      <c r="T25" s="824"/>
      <c r="U25" s="825"/>
      <c r="V25" s="1117"/>
      <c r="W25" s="824"/>
      <c r="X25" s="824"/>
      <c r="Y25" s="824"/>
      <c r="Z25" s="824"/>
      <c r="AA25" s="824"/>
      <c r="AB25" s="824"/>
      <c r="AC25" s="824"/>
      <c r="AD25" s="824"/>
      <c r="AE25" s="824"/>
      <c r="AF25" s="824"/>
      <c r="AG25" s="824"/>
      <c r="AH25" s="824"/>
      <c r="AI25" s="824"/>
      <c r="AJ25" s="824"/>
      <c r="AK25" s="825"/>
      <c r="AL25" s="1063"/>
      <c r="AM25" s="764"/>
      <c r="AN25" s="764"/>
      <c r="AO25" s="764"/>
      <c r="AP25" s="765"/>
    </row>
    <row r="26" spans="2:42" ht="14.25" customHeight="1" x14ac:dyDescent="0.25">
      <c r="G26" s="55"/>
      <c r="H26" s="1117"/>
      <c r="I26" s="825"/>
      <c r="J26" s="1119"/>
      <c r="K26" s="824"/>
      <c r="L26" s="824"/>
      <c r="M26" s="824"/>
      <c r="N26" s="824"/>
      <c r="O26" s="825"/>
      <c r="P26" s="1117"/>
      <c r="Q26" s="824"/>
      <c r="R26" s="824"/>
      <c r="S26" s="824"/>
      <c r="T26" s="824"/>
      <c r="U26" s="825"/>
      <c r="V26" s="1117"/>
      <c r="W26" s="824"/>
      <c r="X26" s="824"/>
      <c r="Y26" s="824"/>
      <c r="Z26" s="824"/>
      <c r="AA26" s="824"/>
      <c r="AB26" s="824"/>
      <c r="AC26" s="824"/>
      <c r="AD26" s="824"/>
      <c r="AE26" s="824"/>
      <c r="AF26" s="824"/>
      <c r="AG26" s="824"/>
      <c r="AH26" s="824"/>
      <c r="AI26" s="824"/>
      <c r="AJ26" s="824"/>
      <c r="AK26" s="825"/>
      <c r="AL26" s="1063"/>
      <c r="AM26" s="764"/>
      <c r="AN26" s="764"/>
      <c r="AO26" s="764"/>
      <c r="AP26" s="765"/>
    </row>
    <row r="27" spans="2:42" x14ac:dyDescent="0.25">
      <c r="H27" s="1117"/>
      <c r="I27" s="825"/>
      <c r="J27" s="1119"/>
      <c r="K27" s="824"/>
      <c r="L27" s="824"/>
      <c r="M27" s="824"/>
      <c r="N27" s="824"/>
      <c r="O27" s="825"/>
      <c r="P27" s="1117"/>
      <c r="Q27" s="824"/>
      <c r="R27" s="824"/>
      <c r="S27" s="824"/>
      <c r="T27" s="824"/>
      <c r="U27" s="825"/>
      <c r="V27" s="1117"/>
      <c r="W27" s="824"/>
      <c r="X27" s="824"/>
      <c r="Y27" s="824"/>
      <c r="Z27" s="824"/>
      <c r="AA27" s="824"/>
      <c r="AB27" s="824"/>
      <c r="AC27" s="824"/>
      <c r="AD27" s="824"/>
      <c r="AE27" s="824"/>
      <c r="AF27" s="824"/>
      <c r="AG27" s="824"/>
      <c r="AH27" s="824"/>
      <c r="AI27" s="824"/>
      <c r="AJ27" s="824"/>
      <c r="AK27" s="825"/>
      <c r="AL27" s="1063"/>
      <c r="AM27" s="764"/>
      <c r="AN27" s="764"/>
      <c r="AO27" s="764"/>
      <c r="AP27" s="765"/>
    </row>
    <row r="28" spans="2:42" x14ac:dyDescent="0.25">
      <c r="B28" s="760"/>
      <c r="C28" s="761"/>
      <c r="D28" s="761"/>
      <c r="E28" s="761"/>
      <c r="H28" s="1117"/>
      <c r="I28" s="825"/>
      <c r="J28" s="1119"/>
      <c r="K28" s="824"/>
      <c r="L28" s="824"/>
      <c r="M28" s="824"/>
      <c r="N28" s="824"/>
      <c r="O28" s="825"/>
      <c r="P28" s="1117"/>
      <c r="Q28" s="824"/>
      <c r="R28" s="824"/>
      <c r="S28" s="824"/>
      <c r="T28" s="824"/>
      <c r="U28" s="825"/>
      <c r="V28" s="1117"/>
      <c r="W28" s="824"/>
      <c r="X28" s="824"/>
      <c r="Y28" s="824"/>
      <c r="Z28" s="824"/>
      <c r="AA28" s="824"/>
      <c r="AB28" s="824"/>
      <c r="AC28" s="824"/>
      <c r="AD28" s="824"/>
      <c r="AE28" s="824"/>
      <c r="AF28" s="824"/>
      <c r="AG28" s="824"/>
      <c r="AH28" s="824"/>
      <c r="AI28" s="824"/>
      <c r="AJ28" s="824"/>
      <c r="AK28" s="825"/>
      <c r="AL28" s="1063"/>
      <c r="AM28" s="764"/>
      <c r="AN28" s="764"/>
      <c r="AO28" s="764"/>
      <c r="AP28" s="765"/>
    </row>
    <row r="29" spans="2:42" x14ac:dyDescent="0.25">
      <c r="H29" s="1117"/>
      <c r="I29" s="825"/>
      <c r="J29" s="1119"/>
      <c r="K29" s="824"/>
      <c r="L29" s="824"/>
      <c r="M29" s="824"/>
      <c r="N29" s="824"/>
      <c r="O29" s="825"/>
      <c r="P29" s="1117"/>
      <c r="Q29" s="824"/>
      <c r="R29" s="824"/>
      <c r="S29" s="824"/>
      <c r="T29" s="824"/>
      <c r="U29" s="825"/>
      <c r="V29" s="1117"/>
      <c r="W29" s="824"/>
      <c r="X29" s="824"/>
      <c r="Y29" s="824"/>
      <c r="Z29" s="824"/>
      <c r="AA29" s="824"/>
      <c r="AB29" s="824"/>
      <c r="AC29" s="824"/>
      <c r="AD29" s="824"/>
      <c r="AE29" s="824"/>
      <c r="AF29" s="824"/>
      <c r="AG29" s="824"/>
      <c r="AH29" s="824"/>
      <c r="AI29" s="824"/>
      <c r="AJ29" s="824"/>
      <c r="AK29" s="825"/>
      <c r="AL29" s="1063"/>
      <c r="AM29" s="764"/>
      <c r="AN29" s="764"/>
      <c r="AO29" s="764"/>
      <c r="AP29" s="765"/>
    </row>
    <row r="30" spans="2:42" x14ac:dyDescent="0.25">
      <c r="B30" s="760"/>
      <c r="C30" s="761"/>
      <c r="D30" s="761"/>
      <c r="E30" s="761"/>
      <c r="H30" s="1117"/>
      <c r="I30" s="825"/>
      <c r="J30" s="1119"/>
      <c r="K30" s="824"/>
      <c r="L30" s="824"/>
      <c r="M30" s="824"/>
      <c r="N30" s="824"/>
      <c r="O30" s="825"/>
      <c r="P30" s="1117"/>
      <c r="Q30" s="824"/>
      <c r="R30" s="824"/>
      <c r="S30" s="824"/>
      <c r="T30" s="824"/>
      <c r="U30" s="825"/>
      <c r="V30" s="1117"/>
      <c r="W30" s="824"/>
      <c r="X30" s="824"/>
      <c r="Y30" s="824"/>
      <c r="Z30" s="824"/>
      <c r="AA30" s="824"/>
      <c r="AB30" s="824"/>
      <c r="AC30" s="824"/>
      <c r="AD30" s="824"/>
      <c r="AE30" s="824"/>
      <c r="AF30" s="824"/>
      <c r="AG30" s="824"/>
      <c r="AH30" s="824"/>
      <c r="AI30" s="824"/>
      <c r="AJ30" s="824"/>
      <c r="AK30" s="825"/>
      <c r="AL30" s="1063"/>
      <c r="AM30" s="764"/>
      <c r="AN30" s="764"/>
      <c r="AO30" s="764"/>
      <c r="AP30" s="765"/>
    </row>
    <row r="31" spans="2:42" x14ac:dyDescent="0.25">
      <c r="H31" s="1117"/>
      <c r="I31" s="825"/>
      <c r="J31" s="1119"/>
      <c r="K31" s="824"/>
      <c r="L31" s="824"/>
      <c r="M31" s="824"/>
      <c r="N31" s="824"/>
      <c r="O31" s="825"/>
      <c r="P31" s="1117"/>
      <c r="Q31" s="824"/>
      <c r="R31" s="824"/>
      <c r="S31" s="824"/>
      <c r="T31" s="824"/>
      <c r="U31" s="825"/>
      <c r="V31" s="1117"/>
      <c r="W31" s="824"/>
      <c r="X31" s="824"/>
      <c r="Y31" s="824"/>
      <c r="Z31" s="824"/>
      <c r="AA31" s="824"/>
      <c r="AB31" s="824"/>
      <c r="AC31" s="824"/>
      <c r="AD31" s="824"/>
      <c r="AE31" s="824"/>
      <c r="AF31" s="824"/>
      <c r="AG31" s="824"/>
      <c r="AH31" s="824"/>
      <c r="AI31" s="824"/>
      <c r="AJ31" s="824"/>
      <c r="AK31" s="825"/>
      <c r="AL31" s="1063"/>
      <c r="AM31" s="764"/>
      <c r="AN31" s="764"/>
      <c r="AO31" s="764"/>
      <c r="AP31" s="765"/>
    </row>
    <row r="32" spans="2:42" x14ac:dyDescent="0.25">
      <c r="B32" s="760"/>
      <c r="C32" s="761"/>
      <c r="D32" s="761"/>
      <c r="E32" s="761"/>
      <c r="H32" s="1117"/>
      <c r="I32" s="825"/>
      <c r="J32" s="1119"/>
      <c r="K32" s="824"/>
      <c r="L32" s="824"/>
      <c r="M32" s="824"/>
      <c r="N32" s="824"/>
      <c r="O32" s="825"/>
      <c r="P32" s="1117"/>
      <c r="Q32" s="824"/>
      <c r="R32" s="824"/>
      <c r="S32" s="824"/>
      <c r="T32" s="824"/>
      <c r="U32" s="825"/>
      <c r="V32" s="1117"/>
      <c r="W32" s="824"/>
      <c r="X32" s="824"/>
      <c r="Y32" s="824"/>
      <c r="Z32" s="824"/>
      <c r="AA32" s="824"/>
      <c r="AB32" s="824"/>
      <c r="AC32" s="824"/>
      <c r="AD32" s="824"/>
      <c r="AE32" s="824"/>
      <c r="AF32" s="824"/>
      <c r="AG32" s="824"/>
      <c r="AH32" s="824"/>
      <c r="AI32" s="824"/>
      <c r="AJ32" s="824"/>
      <c r="AK32" s="825"/>
      <c r="AL32" s="1063"/>
      <c r="AM32" s="764"/>
      <c r="AN32" s="764"/>
      <c r="AO32" s="764"/>
      <c r="AP32" s="765"/>
    </row>
    <row r="33" spans="2:43" x14ac:dyDescent="0.25">
      <c r="H33" s="1117"/>
      <c r="I33" s="825"/>
      <c r="J33" s="1119"/>
      <c r="K33" s="824"/>
      <c r="L33" s="824"/>
      <c r="M33" s="824"/>
      <c r="N33" s="824"/>
      <c r="O33" s="825"/>
      <c r="P33" s="1117"/>
      <c r="Q33" s="824"/>
      <c r="R33" s="824"/>
      <c r="S33" s="824"/>
      <c r="T33" s="824"/>
      <c r="U33" s="825"/>
      <c r="V33" s="1117"/>
      <c r="W33" s="824"/>
      <c r="X33" s="824"/>
      <c r="Y33" s="824"/>
      <c r="Z33" s="824"/>
      <c r="AA33" s="824"/>
      <c r="AB33" s="824"/>
      <c r="AC33" s="824"/>
      <c r="AD33" s="824"/>
      <c r="AE33" s="824"/>
      <c r="AF33" s="824"/>
      <c r="AG33" s="824"/>
      <c r="AH33" s="824"/>
      <c r="AI33" s="824"/>
      <c r="AJ33" s="824"/>
      <c r="AK33" s="825"/>
      <c r="AL33" s="1063"/>
      <c r="AM33" s="764"/>
      <c r="AN33" s="764"/>
      <c r="AO33" s="764"/>
      <c r="AP33" s="765"/>
    </row>
    <row r="34" spans="2:43" x14ac:dyDescent="0.25">
      <c r="B34" s="760"/>
      <c r="C34" s="761"/>
      <c r="D34" s="761"/>
      <c r="E34" s="761"/>
      <c r="H34" s="113"/>
      <c r="I34" s="114"/>
      <c r="J34" s="1161"/>
      <c r="K34" s="824"/>
      <c r="L34" s="824"/>
      <c r="M34" s="824"/>
      <c r="N34" s="824"/>
      <c r="O34" s="825"/>
      <c r="P34" s="1159"/>
      <c r="Q34" s="824"/>
      <c r="R34" s="824"/>
      <c r="S34" s="824"/>
      <c r="T34" s="824"/>
      <c r="U34" s="825"/>
      <c r="V34" s="1160"/>
      <c r="W34" s="824"/>
      <c r="X34" s="824"/>
      <c r="Y34" s="824"/>
      <c r="Z34" s="824"/>
      <c r="AA34" s="824"/>
      <c r="AB34" s="824"/>
      <c r="AC34" s="824"/>
      <c r="AD34" s="824"/>
      <c r="AE34" s="824"/>
      <c r="AF34" s="824"/>
      <c r="AG34" s="824"/>
      <c r="AH34" s="824"/>
      <c r="AI34" s="824"/>
      <c r="AJ34" s="824"/>
      <c r="AK34" s="1124"/>
      <c r="AL34" s="1065"/>
      <c r="AM34" s="764"/>
      <c r="AN34" s="764"/>
      <c r="AO34" s="764"/>
      <c r="AP34" s="765"/>
    </row>
    <row r="35" spans="2:43" x14ac:dyDescent="0.25">
      <c r="H35" s="1123" t="s">
        <v>1804</v>
      </c>
      <c r="I35" s="824"/>
      <c r="J35" s="824"/>
      <c r="K35" s="824"/>
      <c r="L35" s="824"/>
      <c r="M35" s="824"/>
      <c r="N35" s="824"/>
      <c r="O35" s="824"/>
      <c r="P35" s="824"/>
      <c r="Q35" s="824"/>
      <c r="R35" s="824"/>
      <c r="S35" s="824"/>
      <c r="T35" s="824"/>
      <c r="U35" s="824"/>
      <c r="V35" s="824"/>
      <c r="W35" s="824"/>
      <c r="X35" s="824"/>
      <c r="Y35" s="824"/>
      <c r="Z35" s="824"/>
      <c r="AA35" s="824"/>
      <c r="AB35" s="824"/>
      <c r="AC35" s="824"/>
      <c r="AD35" s="824"/>
      <c r="AE35" s="824"/>
      <c r="AF35" s="824"/>
      <c r="AG35" s="824"/>
      <c r="AH35" s="824"/>
      <c r="AI35" s="824"/>
      <c r="AJ35" s="824"/>
      <c r="AK35" s="1124"/>
      <c r="AL35" s="1063">
        <f>SUM(AL20:AP34)</f>
        <v>0</v>
      </c>
      <c r="AM35" s="764"/>
      <c r="AN35" s="764"/>
      <c r="AO35" s="764"/>
      <c r="AP35" s="765"/>
    </row>
    <row r="36" spans="2:43" x14ac:dyDescent="0.25">
      <c r="B36" s="760"/>
      <c r="C36" s="761"/>
      <c r="D36" s="761"/>
      <c r="E36" s="761"/>
    </row>
    <row r="37" spans="2:43" x14ac:dyDescent="0.25">
      <c r="H37" s="976" t="s">
        <v>1795</v>
      </c>
      <c r="I37" s="824"/>
      <c r="J37" s="824"/>
      <c r="K37" s="824"/>
      <c r="L37" s="824"/>
      <c r="M37" s="824"/>
      <c r="N37" s="824"/>
      <c r="O37" s="824"/>
      <c r="P37" s="824"/>
      <c r="Q37" s="824"/>
      <c r="R37" s="824"/>
      <c r="S37" s="824"/>
      <c r="T37" s="824"/>
      <c r="U37" s="824"/>
      <c r="V37" s="824"/>
      <c r="W37" s="824"/>
      <c r="X37" s="824"/>
      <c r="Y37" s="825"/>
      <c r="Z37" s="976" t="s">
        <v>1796</v>
      </c>
      <c r="AA37" s="824"/>
      <c r="AB37" s="824"/>
      <c r="AC37" s="824"/>
      <c r="AD37" s="824"/>
      <c r="AE37" s="824"/>
      <c r="AF37" s="824"/>
      <c r="AG37" s="824"/>
      <c r="AH37" s="824"/>
      <c r="AI37" s="824"/>
      <c r="AJ37" s="824"/>
      <c r="AK37" s="824"/>
      <c r="AL37" s="824"/>
      <c r="AM37" s="824"/>
      <c r="AN37" s="824"/>
      <c r="AO37" s="824"/>
      <c r="AP37" s="824"/>
      <c r="AQ37" s="825"/>
    </row>
    <row r="38" spans="2:43" x14ac:dyDescent="0.25">
      <c r="H38" s="257" t="s">
        <v>796</v>
      </c>
      <c r="I38" s="258"/>
      <c r="J38" s="258"/>
      <c r="K38" s="258"/>
      <c r="L38" s="258"/>
      <c r="M38" s="258"/>
      <c r="N38" s="258"/>
      <c r="O38" s="258"/>
      <c r="P38" s="258"/>
      <c r="Q38" s="259"/>
      <c r="R38" s="257" t="s">
        <v>1511</v>
      </c>
      <c r="S38" s="258"/>
      <c r="T38" s="258"/>
      <c r="U38" s="259"/>
      <c r="V38" s="257" t="s">
        <v>1510</v>
      </c>
      <c r="W38" s="258"/>
      <c r="X38" s="258"/>
      <c r="Y38" s="259"/>
      <c r="Z38" s="257" t="s">
        <v>796</v>
      </c>
      <c r="AA38" s="258"/>
      <c r="AB38" s="258"/>
      <c r="AC38" s="258"/>
      <c r="AD38" s="258"/>
      <c r="AE38" s="258"/>
      <c r="AF38" s="258"/>
      <c r="AG38" s="258"/>
      <c r="AH38" s="258"/>
      <c r="AI38" s="259"/>
      <c r="AJ38" s="257" t="s">
        <v>1511</v>
      </c>
      <c r="AK38" s="258"/>
      <c r="AL38" s="258"/>
      <c r="AM38" s="259"/>
      <c r="AN38" s="257" t="s">
        <v>1510</v>
      </c>
      <c r="AO38" s="258"/>
      <c r="AP38" s="258"/>
      <c r="AQ38" s="259"/>
    </row>
    <row r="39" spans="2:43" x14ac:dyDescent="0.25">
      <c r="H39" s="260"/>
      <c r="Q39" s="261"/>
      <c r="R39" s="260"/>
      <c r="U39" s="261"/>
      <c r="V39" s="260"/>
      <c r="Y39" s="261"/>
      <c r="Z39" s="260"/>
      <c r="AI39" s="261"/>
      <c r="AJ39" s="260"/>
      <c r="AM39" s="261"/>
      <c r="AN39" s="260"/>
      <c r="AQ39" s="261"/>
    </row>
    <row r="40" spans="2:43" x14ac:dyDescent="0.25">
      <c r="H40" s="260"/>
      <c r="Q40" s="261"/>
      <c r="R40" s="260"/>
      <c r="U40" s="261"/>
      <c r="V40" s="260"/>
      <c r="Y40" s="261"/>
      <c r="Z40" s="260"/>
      <c r="AI40" s="261"/>
      <c r="AJ40" s="260"/>
      <c r="AM40" s="261"/>
      <c r="AN40" s="260"/>
      <c r="AQ40" s="261"/>
    </row>
    <row r="41" spans="2:43" x14ac:dyDescent="0.25">
      <c r="H41" s="260"/>
      <c r="Q41" s="261"/>
      <c r="R41" s="260"/>
      <c r="U41" s="261"/>
      <c r="V41" s="260"/>
      <c r="Y41" s="261"/>
      <c r="Z41" s="260"/>
      <c r="AI41" s="261"/>
      <c r="AJ41" s="260"/>
      <c r="AM41" s="261"/>
      <c r="AN41" s="260"/>
      <c r="AQ41" s="261"/>
    </row>
    <row r="42" spans="2:43" x14ac:dyDescent="0.25">
      <c r="H42" s="260"/>
      <c r="Q42" s="261"/>
      <c r="R42" s="260"/>
      <c r="U42" s="261"/>
      <c r="V42" s="260"/>
      <c r="Y42" s="261"/>
      <c r="Z42" s="260"/>
      <c r="AI42" s="261"/>
      <c r="AJ42" s="260"/>
      <c r="AM42" s="261"/>
      <c r="AN42" s="260"/>
      <c r="AQ42" s="261"/>
    </row>
    <row r="43" spans="2:43" x14ac:dyDescent="0.25">
      <c r="H43" s="262"/>
      <c r="I43" s="263"/>
      <c r="J43" s="263"/>
      <c r="K43" s="263"/>
      <c r="L43" s="263"/>
      <c r="M43" s="263"/>
      <c r="N43" s="263"/>
      <c r="O43" s="263"/>
      <c r="P43" s="263"/>
      <c r="Q43" s="264"/>
      <c r="R43" s="262"/>
      <c r="S43" s="263"/>
      <c r="T43" s="263"/>
      <c r="U43" s="264"/>
      <c r="V43" s="262"/>
      <c r="W43" s="263"/>
      <c r="X43" s="263"/>
      <c r="Y43" s="264"/>
      <c r="Z43" s="262"/>
      <c r="AA43" s="263"/>
      <c r="AB43" s="263"/>
      <c r="AC43" s="263"/>
      <c r="AD43" s="263"/>
      <c r="AE43" s="263"/>
      <c r="AF43" s="263"/>
      <c r="AG43" s="263"/>
      <c r="AH43" s="263"/>
      <c r="AI43" s="264"/>
      <c r="AJ43" s="262"/>
      <c r="AK43" s="263"/>
      <c r="AL43" s="263"/>
      <c r="AM43" s="264"/>
      <c r="AN43" s="262"/>
      <c r="AO43" s="263"/>
      <c r="AP43" s="263"/>
      <c r="AQ43" s="264"/>
    </row>
    <row r="44" spans="2:43" x14ac:dyDescent="0.25">
      <c r="AM44" s="265" t="s">
        <v>1797</v>
      </c>
      <c r="AN44" s="55" t="str">
        <f>'E-10-1'!U26</f>
        <v>E-10-1-5</v>
      </c>
    </row>
  </sheetData>
  <mergeCells count="103">
    <mergeCell ref="G9:Z11"/>
    <mergeCell ref="B32:E32"/>
    <mergeCell ref="H25:I25"/>
    <mergeCell ref="P32:U32"/>
    <mergeCell ref="J32:O32"/>
    <mergeCell ref="B16:E16"/>
    <mergeCell ref="V21:AK21"/>
    <mergeCell ref="P23:U23"/>
    <mergeCell ref="Z37:AQ37"/>
    <mergeCell ref="B36:E36"/>
    <mergeCell ref="AL26:AP26"/>
    <mergeCell ref="AL25:AP25"/>
    <mergeCell ref="H37:Y37"/>
    <mergeCell ref="V33:AK33"/>
    <mergeCell ref="J33:O33"/>
    <mergeCell ref="B12:E12"/>
    <mergeCell ref="B14:E14"/>
    <mergeCell ref="P20:U20"/>
    <mergeCell ref="V19:AK19"/>
    <mergeCell ref="P29:U29"/>
    <mergeCell ref="V28:AK28"/>
    <mergeCell ref="J19:O19"/>
    <mergeCell ref="B13:E13"/>
    <mergeCell ref="AL20:AP20"/>
    <mergeCell ref="B34:E34"/>
    <mergeCell ref="G7:AR7"/>
    <mergeCell ref="B18:E18"/>
    <mergeCell ref="P24:U24"/>
    <mergeCell ref="H29:I29"/>
    <mergeCell ref="V23:AK23"/>
    <mergeCell ref="P33:U33"/>
    <mergeCell ref="AL24:AP24"/>
    <mergeCell ref="H19:I19"/>
    <mergeCell ref="AL33:AP33"/>
    <mergeCell ref="H28:I28"/>
    <mergeCell ref="P26:U26"/>
    <mergeCell ref="V24:AK24"/>
    <mergeCell ref="B28:E28"/>
    <mergeCell ref="B30:E30"/>
    <mergeCell ref="B20:E20"/>
    <mergeCell ref="J30:O30"/>
    <mergeCell ref="AL31:AP31"/>
    <mergeCell ref="J28:O28"/>
    <mergeCell ref="AL29:AP29"/>
    <mergeCell ref="P22:U22"/>
    <mergeCell ref="H23:I23"/>
    <mergeCell ref="P31:U31"/>
    <mergeCell ref="V30:AK30"/>
    <mergeCell ref="B15:E15"/>
    <mergeCell ref="H31:I31"/>
    <mergeCell ref="J20:O20"/>
    <mergeCell ref="H21:I21"/>
    <mergeCell ref="V22:AK22"/>
    <mergeCell ref="J22:O22"/>
    <mergeCell ref="J31:O31"/>
    <mergeCell ref="AL32:AP32"/>
    <mergeCell ref="J21:O21"/>
    <mergeCell ref="J23:O23"/>
    <mergeCell ref="H22:I22"/>
    <mergeCell ref="B17:E17"/>
    <mergeCell ref="V31:AK31"/>
    <mergeCell ref="B19:E19"/>
    <mergeCell ref="AL22:AP22"/>
    <mergeCell ref="AL19:AP19"/>
    <mergeCell ref="V32:AK32"/>
    <mergeCell ref="P27:U27"/>
    <mergeCell ref="V26:AK26"/>
    <mergeCell ref="P21:U21"/>
    <mergeCell ref="H26:I26"/>
    <mergeCell ref="AL35:AP35"/>
    <mergeCell ref="P25:U25"/>
    <mergeCell ref="H35:AK35"/>
    <mergeCell ref="B4:E4"/>
    <mergeCell ref="P19:U19"/>
    <mergeCell ref="P28:U28"/>
    <mergeCell ref="AL28:AP28"/>
    <mergeCell ref="P30:U30"/>
    <mergeCell ref="H32:I32"/>
    <mergeCell ref="AL21:AP21"/>
    <mergeCell ref="V20:AK20"/>
    <mergeCell ref="V34:AK34"/>
    <mergeCell ref="V29:AK29"/>
    <mergeCell ref="H27:I27"/>
    <mergeCell ref="AL23:AP23"/>
    <mergeCell ref="J29:O29"/>
    <mergeCell ref="B8:E8"/>
    <mergeCell ref="H24:I24"/>
    <mergeCell ref="H33:I33"/>
    <mergeCell ref="B10:E10"/>
    <mergeCell ref="J34:O34"/>
    <mergeCell ref="V27:AK27"/>
    <mergeCell ref="J27:O27"/>
    <mergeCell ref="B6:E6"/>
    <mergeCell ref="P34:U34"/>
    <mergeCell ref="H30:I30"/>
    <mergeCell ref="J24:O24"/>
    <mergeCell ref="H20:I20"/>
    <mergeCell ref="AL34:AP34"/>
    <mergeCell ref="J26:O26"/>
    <mergeCell ref="AL27:AP27"/>
    <mergeCell ref="V25:AK25"/>
    <mergeCell ref="J25:O25"/>
    <mergeCell ref="AL30:AP30"/>
  </mergeCells>
  <hyperlinks>
    <hyperlink ref="B4" location="PANDUAN!A1" display="PANDUAN" xr:uid="{00000000-0004-0000-C100-000000000000}"/>
    <hyperlink ref="B6" location="'EWS DIRECTORY'!A1" display="EWS DIRECTORY" xr:uid="{00000000-0004-0000-C100-000001000000}"/>
    <hyperlink ref="B8" location="'DATA PEMICU'!A1" display="DATA PEMICU" xr:uid="{00000000-0004-0000-C100-000002000000}"/>
    <hyperlink ref="B10" location="'DATA PENGUJI'!A1" display="DATA PENGUJI" xr:uid="{00000000-0004-0000-C100-000003000000}"/>
    <hyperlink ref="B12" location="'MAIN LEVEL'!A1" display="MAIN LEVEL" xr:uid="{00000000-0004-0000-C100-000004000000}"/>
  </hyperlinks>
  <pageMargins left="0.7" right="0.7" top="0.75" bottom="0.75" header="0.3" footer="0.3"/>
</worksheet>
</file>

<file path=xl/worksheets/sheet1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200-000000000000}">
  <sheetPr codeName="Sheet412">
    <tabColor theme="4" tint="-0.249977111117893"/>
  </sheetPr>
  <dimension ref="A1:N44"/>
  <sheetViews>
    <sheetView topLeftCell="B1" zoomScaleNormal="100" workbookViewId="0"/>
  </sheetViews>
  <sheetFormatPr defaultColWidth="14.44140625" defaultRowHeight="15" customHeight="1" x14ac:dyDescent="0.25"/>
  <cols>
    <col min="1" max="1" width="3" style="110" hidden="1" customWidth="1"/>
    <col min="2" max="5" width="3.88671875" style="177" customWidth="1"/>
    <col min="6" max="6" width="3.88671875" style="110" customWidth="1"/>
    <col min="7" max="7" width="10" style="443" customWidth="1"/>
    <col min="8" max="8" width="18" style="443" bestFit="1" customWidth="1"/>
    <col min="9" max="10" width="25" style="443" customWidth="1"/>
    <col min="11" max="11" width="26" style="443" bestFit="1" customWidth="1"/>
    <col min="12" max="12" width="24.44140625" style="443" customWidth="1"/>
    <col min="13" max="13" width="43" style="443" customWidth="1"/>
    <col min="14" max="14" width="22.44140625" style="443" customWidth="1"/>
    <col min="15" max="15" width="14.44140625" style="443" customWidth="1"/>
    <col min="16" max="16384" width="14.44140625" style="443"/>
  </cols>
  <sheetData>
    <row r="1" spans="2:14" ht="14.25" customHeight="1" x14ac:dyDescent="0.25">
      <c r="G1" s="216"/>
      <c r="H1" s="78"/>
      <c r="I1" s="78"/>
    </row>
    <row r="2" spans="2:14" ht="14.25" customHeight="1" x14ac:dyDescent="0.25">
      <c r="G2" s="78" t="s">
        <v>1674</v>
      </c>
      <c r="H2" s="78"/>
      <c r="I2" s="78"/>
    </row>
    <row r="3" spans="2:14" ht="14.25" customHeight="1" x14ac:dyDescent="0.25">
      <c r="B3" s="111"/>
      <c r="C3" s="111"/>
      <c r="D3" s="111"/>
      <c r="E3" s="111"/>
    </row>
    <row r="4" spans="2:14" ht="14.25" customHeight="1" x14ac:dyDescent="0.25">
      <c r="B4" s="762" t="s">
        <v>79</v>
      </c>
      <c r="C4" s="761"/>
      <c r="D4" s="761"/>
      <c r="E4" s="761"/>
    </row>
    <row r="5" spans="2:14" ht="14.25" customHeight="1" x14ac:dyDescent="0.25">
      <c r="B5" s="111"/>
      <c r="C5" s="111"/>
      <c r="D5" s="111"/>
      <c r="E5" s="111"/>
    </row>
    <row r="6" spans="2:14" ht="14.25" customHeight="1" x14ac:dyDescent="0.25">
      <c r="B6" s="762" t="s">
        <v>87</v>
      </c>
      <c r="C6" s="761"/>
      <c r="D6" s="761"/>
      <c r="E6" s="761"/>
    </row>
    <row r="7" spans="2:14" ht="15" customHeight="1" x14ac:dyDescent="0.25">
      <c r="B7" s="111"/>
      <c r="C7" s="111"/>
      <c r="D7" s="111"/>
      <c r="E7" s="111"/>
      <c r="G7" s="1126" t="s">
        <v>1676</v>
      </c>
      <c r="H7" s="997"/>
      <c r="I7" s="997"/>
      <c r="J7" s="997"/>
      <c r="K7" s="997"/>
      <c r="L7" s="997"/>
      <c r="M7" s="997"/>
      <c r="N7" s="997"/>
    </row>
    <row r="8" spans="2:14" ht="14.25" customHeight="1" x14ac:dyDescent="0.25">
      <c r="B8" s="762" t="s">
        <v>94</v>
      </c>
      <c r="C8" s="761"/>
      <c r="D8" s="761"/>
      <c r="E8" s="761"/>
    </row>
    <row r="9" spans="2:14" ht="14.25" customHeight="1" x14ac:dyDescent="0.25">
      <c r="B9" s="111"/>
      <c r="C9" s="111"/>
      <c r="D9" s="111"/>
      <c r="E9" s="111"/>
      <c r="G9" s="1130" t="str">
        <f>"Rincian "&amp;'E-10'!G9&amp;" "&amp;'E-10-1'!M28</f>
        <v>Rincian Biaya Pemasaran/Promosi Berdasarkan Data Pemicu dan Data Penguji</v>
      </c>
      <c r="H9" s="789"/>
      <c r="I9" s="789"/>
      <c r="J9" s="789"/>
      <c r="K9" s="790"/>
      <c r="L9" s="217" t="s">
        <v>796</v>
      </c>
      <c r="M9" s="218" t="e">
        <f>": "&amp;NAMA_WP</f>
        <v>#N/A</v>
      </c>
      <c r="N9" s="88"/>
    </row>
    <row r="10" spans="2:14" ht="14.25" customHeight="1" x14ac:dyDescent="0.25">
      <c r="B10" s="762" t="s">
        <v>101</v>
      </c>
      <c r="C10" s="761"/>
      <c r="D10" s="761"/>
      <c r="E10" s="761"/>
      <c r="G10" s="804"/>
      <c r="H10" s="997"/>
      <c r="I10" s="997"/>
      <c r="J10" s="997"/>
      <c r="K10" s="805"/>
      <c r="L10" s="219" t="s">
        <v>1401</v>
      </c>
      <c r="M10" s="220" t="e">
        <f>": "&amp;NPWP</f>
        <v>#N/A</v>
      </c>
      <c r="N10" s="129"/>
    </row>
    <row r="11" spans="2:14" ht="14.25" customHeight="1" x14ac:dyDescent="0.25">
      <c r="G11" s="806"/>
      <c r="H11" s="794"/>
      <c r="I11" s="794"/>
      <c r="J11" s="794"/>
      <c r="K11" s="807"/>
      <c r="L11" s="221" t="s">
        <v>1679</v>
      </c>
      <c r="M11" s="222" t="e">
        <f>": "&amp;ID_MS_TH_PJK</f>
        <v>#N/A</v>
      </c>
      <c r="N11" s="130"/>
    </row>
    <row r="12" spans="2:14" ht="14.25" customHeight="1" x14ac:dyDescent="0.25">
      <c r="B12" s="762" t="s">
        <v>106</v>
      </c>
      <c r="C12" s="761"/>
      <c r="D12" s="761"/>
      <c r="E12" s="761"/>
      <c r="G12" s="223"/>
      <c r="H12" s="223"/>
      <c r="I12" s="223"/>
      <c r="J12" s="223"/>
      <c r="K12" s="223"/>
      <c r="L12" s="223"/>
      <c r="M12" s="223"/>
      <c r="N12" s="223"/>
    </row>
    <row r="13" spans="2:14" ht="14.25" customHeight="1" x14ac:dyDescent="0.25">
      <c r="B13" s="962" t="str">
        <f>HYPERLINK("#'"&amp;'EWS DIRECTORY'!$J$187&amp;"'!A1",'EWS DIRECTORY'!$J$187)</f>
        <v>E-10</v>
      </c>
      <c r="C13" s="761"/>
      <c r="D13" s="761"/>
      <c r="E13" s="761"/>
      <c r="G13" s="443" t="s">
        <v>1680</v>
      </c>
      <c r="J13" s="223"/>
      <c r="K13" s="223"/>
      <c r="L13" s="223"/>
      <c r="M13" s="223"/>
      <c r="N13" s="223"/>
    </row>
    <row r="14" spans="2:14" ht="14.25" customHeight="1" x14ac:dyDescent="0.25">
      <c r="B14" s="931" t="str">
        <f>HYPERLINK("#'"&amp;'EWS DIRECTORY'!$J$188&amp;"'!A1",'EWS DIRECTORY'!$J$188)</f>
        <v>E-10-1</v>
      </c>
      <c r="C14" s="761"/>
      <c r="D14" s="761"/>
      <c r="E14" s="761"/>
      <c r="G14" s="443" t="s">
        <v>1681</v>
      </c>
      <c r="J14" s="443" t="s">
        <v>1917</v>
      </c>
      <c r="K14" s="223"/>
      <c r="L14" s="223"/>
      <c r="M14" s="223"/>
      <c r="N14" s="223"/>
    </row>
    <row r="15" spans="2:14" ht="14.25" customHeight="1" x14ac:dyDescent="0.25">
      <c r="B15" s="929" t="str">
        <f>HYPERLINK("#'"&amp;'EWS DIRECTORY'!$J$189&amp;"'!A1",'EWS DIRECTORY'!$J$189)</f>
        <v>E-10-1-1</v>
      </c>
      <c r="C15" s="761"/>
      <c r="D15" s="761"/>
      <c r="E15" s="761"/>
      <c r="G15" s="443" t="s">
        <v>1681</v>
      </c>
      <c r="J15" s="443" t="s">
        <v>1918</v>
      </c>
      <c r="K15" s="223"/>
      <c r="L15" s="223"/>
      <c r="M15" s="223"/>
      <c r="N15" s="223"/>
    </row>
    <row r="16" spans="2:14" ht="14.25" customHeight="1" x14ac:dyDescent="0.25">
      <c r="B16" s="929" t="str">
        <f>HYPERLINK("#'"&amp;'EWS DIRECTORY'!$J$190&amp;"'!A1",'EWS DIRECTORY'!$J$190)</f>
        <v>E-10-1-2</v>
      </c>
      <c r="C16" s="761"/>
      <c r="D16" s="761"/>
      <c r="E16" s="761"/>
      <c r="K16" s="223"/>
      <c r="L16" s="223"/>
      <c r="M16" s="223"/>
      <c r="N16" s="223"/>
    </row>
    <row r="17" spans="2:14" ht="14.25" customHeight="1" x14ac:dyDescent="0.25">
      <c r="B17" s="929" t="str">
        <f>HYPERLINK("#'"&amp;'EWS DIRECTORY'!$J$191&amp;"'!A1",'EWS DIRECTORY'!$J$191)</f>
        <v>E-10-1-3</v>
      </c>
      <c r="C17" s="761"/>
      <c r="D17" s="761"/>
      <c r="E17" s="761"/>
      <c r="J17" s="223"/>
      <c r="K17" s="223"/>
      <c r="L17" s="223"/>
      <c r="M17" s="223"/>
      <c r="N17" s="223"/>
    </row>
    <row r="18" spans="2:14" ht="14.25" customHeight="1" x14ac:dyDescent="0.25">
      <c r="B18" s="929" t="str">
        <f>HYPERLINK("#'"&amp;'EWS DIRECTORY'!$J$192&amp;"'!A1",'EWS DIRECTORY'!$J$192)</f>
        <v>E-10-1-4</v>
      </c>
      <c r="C18" s="761"/>
      <c r="D18" s="761"/>
      <c r="E18" s="761"/>
      <c r="G18" s="443" t="s">
        <v>1919</v>
      </c>
      <c r="J18" s="223"/>
      <c r="K18" s="223"/>
      <c r="L18" s="223"/>
      <c r="M18" s="223"/>
      <c r="N18" s="223"/>
    </row>
    <row r="19" spans="2:14" ht="14.25" customHeight="1" x14ac:dyDescent="0.25">
      <c r="B19" s="929" t="str">
        <f>HYPERLINK("#'"&amp;'EWS DIRECTORY'!$J$193&amp;"'!A1",'EWS DIRECTORY'!$J$193)</f>
        <v>E-10-1-5</v>
      </c>
      <c r="C19" s="761"/>
      <c r="D19" s="761"/>
      <c r="E19" s="761"/>
      <c r="G19" s="223"/>
      <c r="H19" s="223"/>
      <c r="I19" s="223"/>
      <c r="J19" s="223"/>
      <c r="K19" s="223"/>
      <c r="L19" s="223"/>
      <c r="M19" s="223"/>
      <c r="N19" s="223"/>
    </row>
    <row r="20" spans="2:14" ht="14.25" customHeight="1" x14ac:dyDescent="0.25">
      <c r="B20" s="927" t="str">
        <f>HYPERLINK("#'"&amp;'EWS DIRECTORY'!$J$194&amp;"'!A1",'EWS DIRECTORY'!$J$194)</f>
        <v>E-10-1-6</v>
      </c>
      <c r="C20" s="761"/>
      <c r="D20" s="761"/>
      <c r="E20" s="761"/>
      <c r="G20" s="223" t="s">
        <v>1920</v>
      </c>
      <c r="H20" s="223"/>
      <c r="I20" s="223"/>
      <c r="J20" s="223"/>
      <c r="K20" s="223"/>
      <c r="L20" s="223"/>
      <c r="M20" s="223"/>
      <c r="N20" s="223"/>
    </row>
    <row r="21" spans="2:14" ht="14.25" customHeight="1" x14ac:dyDescent="0.25">
      <c r="G21" s="223"/>
      <c r="H21" s="223"/>
      <c r="I21" s="223"/>
      <c r="J21" s="223"/>
      <c r="K21" s="223"/>
      <c r="L21" s="223"/>
      <c r="M21" s="223"/>
      <c r="N21" s="223"/>
    </row>
    <row r="22" spans="2:14" ht="14.25" customHeight="1" x14ac:dyDescent="0.25">
      <c r="G22" s="1129" t="s">
        <v>1445</v>
      </c>
      <c r="H22" s="1131" t="s">
        <v>1446</v>
      </c>
      <c r="I22" s="764"/>
      <c r="J22" s="764"/>
      <c r="K22" s="764"/>
      <c r="L22" s="764"/>
      <c r="M22" s="764"/>
      <c r="N22" s="764"/>
    </row>
    <row r="23" spans="2:14" ht="14.25" customHeight="1" x14ac:dyDescent="0.25">
      <c r="G23" s="769"/>
      <c r="H23" s="403" t="s">
        <v>1452</v>
      </c>
      <c r="I23" s="1128" t="s">
        <v>1453</v>
      </c>
      <c r="J23" s="765"/>
      <c r="K23" s="80" t="s">
        <v>1454</v>
      </c>
      <c r="L23" s="80" t="s">
        <v>1455</v>
      </c>
      <c r="M23" s="80" t="s">
        <v>1456</v>
      </c>
      <c r="N23" s="80" t="s">
        <v>1457</v>
      </c>
    </row>
    <row r="24" spans="2:14" ht="33.75" customHeight="1" x14ac:dyDescent="0.25">
      <c r="G24" s="383">
        <v>1</v>
      </c>
      <c r="H24" s="446" t="e">
        <f>ID_MS_TH_PJK</f>
        <v>#N/A</v>
      </c>
      <c r="I24" s="1162" t="e">
        <f>NO_BPS</f>
        <v>#N/A</v>
      </c>
      <c r="J24" s="765"/>
      <c r="K24" s="382" t="e">
        <f>PEMBETULAN_KE</f>
        <v>#N/A</v>
      </c>
      <c r="L24" s="537" t="e">
        <f>TGL_TERIMA</f>
        <v>#N/A</v>
      </c>
      <c r="M24" s="384" t="str">
        <f>'E-10'!G9</f>
        <v>Biaya Pemasaran/Promosi</v>
      </c>
      <c r="N24" s="539">
        <f>'MAIN LEVEL'!AB45</f>
        <v>0</v>
      </c>
    </row>
    <row r="25" spans="2:14" ht="14.25" customHeight="1" x14ac:dyDescent="0.25">
      <c r="G25" s="223"/>
      <c r="H25" s="223"/>
      <c r="I25" s="223"/>
      <c r="J25" s="223"/>
      <c r="K25" s="223"/>
      <c r="L25" s="223"/>
      <c r="M25" s="223"/>
      <c r="N25" s="223"/>
    </row>
    <row r="26" spans="2:14" ht="14.25" customHeight="1" x14ac:dyDescent="0.25">
      <c r="G26" s="223"/>
      <c r="H26" s="223"/>
      <c r="I26" s="223"/>
      <c r="J26" s="223"/>
      <c r="K26" s="223"/>
      <c r="L26" s="223"/>
      <c r="M26" s="223"/>
      <c r="N26" s="223"/>
    </row>
    <row r="27" spans="2:14" ht="14.25" customHeight="1" x14ac:dyDescent="0.25">
      <c r="G27" s="223"/>
      <c r="H27" s="223"/>
      <c r="I27" s="223"/>
      <c r="J27" s="223"/>
      <c r="K27" s="223"/>
      <c r="L27" s="223"/>
      <c r="M27" s="223"/>
      <c r="N27" s="223"/>
    </row>
    <row r="28" spans="2:14" ht="30" customHeight="1" x14ac:dyDescent="0.25">
      <c r="B28" s="760"/>
      <c r="C28" s="761"/>
      <c r="D28" s="761"/>
      <c r="E28" s="761"/>
      <c r="G28" s="562" t="s">
        <v>1445</v>
      </c>
      <c r="H28" s="562" t="s">
        <v>1477</v>
      </c>
      <c r="I28" s="563" t="s">
        <v>1478</v>
      </c>
      <c r="J28" s="563" t="s">
        <v>1479</v>
      </c>
      <c r="K28" s="562" t="s">
        <v>1480</v>
      </c>
      <c r="L28" s="562" t="s">
        <v>1481</v>
      </c>
      <c r="M28" s="81"/>
      <c r="N28" s="81"/>
    </row>
    <row r="29" spans="2:14" ht="15" customHeight="1" x14ac:dyDescent="0.25">
      <c r="G29" s="409">
        <f t="array" ref="G29">IFERROR(_xlfn.SEQUENCE(COUNTA(H29:H31)),"")</f>
        <v>1</v>
      </c>
      <c r="H29" s="508" t="s">
        <v>2030</v>
      </c>
      <c r="I29" s="508"/>
      <c r="J29" s="508"/>
      <c r="K29" s="508"/>
      <c r="L29" s="508"/>
      <c r="M29" s="106"/>
      <c r="N29" s="106"/>
    </row>
    <row r="30" spans="2:14" ht="15" customHeight="1" x14ac:dyDescent="0.25">
      <c r="G30" s="410"/>
      <c r="H30" s="509" t="s">
        <v>1921</v>
      </c>
      <c r="I30" s="509"/>
      <c r="J30" s="509"/>
      <c r="K30" s="509"/>
      <c r="L30" s="509"/>
      <c r="M30" s="106"/>
      <c r="N30" s="106"/>
    </row>
    <row r="31" spans="2:14" ht="15" customHeight="1" x14ac:dyDescent="0.25">
      <c r="G31" s="510"/>
      <c r="H31" s="511"/>
      <c r="I31" s="511"/>
      <c r="J31" s="511"/>
      <c r="K31" s="511"/>
      <c r="L31" s="511"/>
      <c r="M31" s="106"/>
      <c r="N31" s="106"/>
    </row>
    <row r="32" spans="2:14" ht="15" customHeight="1" x14ac:dyDescent="0.25">
      <c r="G32" s="512"/>
      <c r="H32" s="507"/>
      <c r="I32" s="507"/>
      <c r="J32" s="507"/>
      <c r="K32" s="507" t="s">
        <v>1494</v>
      </c>
      <c r="L32" s="507">
        <f>SUM(L29:L31)</f>
        <v>0</v>
      </c>
      <c r="M32" s="106"/>
      <c r="N32" s="106"/>
    </row>
    <row r="33" spans="7:14" ht="15" customHeight="1" x14ac:dyDescent="0.25">
      <c r="G33" s="226"/>
      <c r="H33" s="226"/>
      <c r="I33" s="226"/>
      <c r="J33" s="107"/>
      <c r="K33" s="106"/>
      <c r="L33" s="106"/>
      <c r="M33" s="106"/>
      <c r="N33" s="106"/>
    </row>
    <row r="34" spans="7:14" ht="15" customHeight="1" x14ac:dyDescent="0.25">
      <c r="G34" s="107"/>
      <c r="H34" s="107"/>
      <c r="I34" s="107"/>
      <c r="J34" s="103"/>
      <c r="K34" s="108" t="s">
        <v>1500</v>
      </c>
      <c r="L34" s="507">
        <f>L32+N24</f>
        <v>0</v>
      </c>
      <c r="M34" s="106"/>
      <c r="N34" s="106"/>
    </row>
    <row r="35" spans="7:14" ht="15" customHeight="1" x14ac:dyDescent="0.25">
      <c r="G35" s="107"/>
      <c r="H35" s="107"/>
      <c r="I35" s="107"/>
      <c r="J35" s="107"/>
      <c r="K35" s="227"/>
      <c r="L35" s="106"/>
      <c r="M35" s="106"/>
      <c r="N35" s="106"/>
    </row>
    <row r="36" spans="7:14" ht="15" customHeight="1" x14ac:dyDescent="0.25">
      <c r="G36" s="107"/>
      <c r="H36" s="107"/>
      <c r="I36" s="107"/>
      <c r="J36" s="107"/>
      <c r="K36" s="227"/>
      <c r="L36" s="228"/>
      <c r="M36" s="228"/>
      <c r="N36" s="513"/>
    </row>
    <row r="37" spans="7:14" ht="15" customHeight="1" x14ac:dyDescent="0.25">
      <c r="G37" s="226"/>
      <c r="H37" s="226"/>
      <c r="I37" s="226"/>
      <c r="J37" s="107"/>
      <c r="K37" s="227"/>
      <c r="L37" s="228"/>
      <c r="M37" s="228"/>
      <c r="N37" s="513"/>
    </row>
    <row r="38" spans="7:14" ht="15" customHeight="1" x14ac:dyDescent="0.25">
      <c r="G38" s="103"/>
      <c r="H38" s="103"/>
      <c r="I38" s="103"/>
      <c r="J38" s="103"/>
      <c r="K38" s="103"/>
      <c r="L38" s="103"/>
      <c r="M38" s="103"/>
      <c r="N38" s="103"/>
    </row>
    <row r="39" spans="7:14" ht="15" customHeight="1" x14ac:dyDescent="0.25">
      <c r="G39" s="229"/>
      <c r="H39" s="770" t="s">
        <v>1507</v>
      </c>
      <c r="I39" s="764"/>
      <c r="J39" s="764"/>
      <c r="K39" s="763" t="s">
        <v>1508</v>
      </c>
      <c r="L39" s="764"/>
      <c r="M39" s="765"/>
      <c r="N39" s="133"/>
    </row>
    <row r="40" spans="7:14" ht="15" customHeight="1" x14ac:dyDescent="0.25">
      <c r="G40" s="229"/>
      <c r="H40" s="230" t="s">
        <v>796</v>
      </c>
      <c r="I40" s="427" t="s">
        <v>1510</v>
      </c>
      <c r="J40" s="428" t="s">
        <v>1511</v>
      </c>
      <c r="K40" s="428" t="s">
        <v>796</v>
      </c>
      <c r="L40" s="428" t="s">
        <v>1510</v>
      </c>
      <c r="M40" s="428" t="s">
        <v>1511</v>
      </c>
      <c r="N40" s="231"/>
    </row>
    <row r="41" spans="7:14" ht="15" customHeight="1" x14ac:dyDescent="0.25">
      <c r="G41" s="229"/>
      <c r="H41" s="226"/>
      <c r="I41" s="226"/>
      <c r="J41" s="226"/>
      <c r="K41" s="232"/>
      <c r="L41" s="232"/>
      <c r="M41" s="232"/>
      <c r="N41" s="232"/>
    </row>
    <row r="42" spans="7:14" ht="15" customHeight="1" x14ac:dyDescent="0.25">
      <c r="G42" s="233"/>
      <c r="H42" s="234"/>
      <c r="I42" s="234"/>
      <c r="J42" s="234"/>
      <c r="K42" s="235"/>
      <c r="L42" s="235"/>
      <c r="M42" s="235"/>
      <c r="N42" s="235"/>
    </row>
    <row r="43" spans="7:14" ht="15" customHeight="1" x14ac:dyDescent="0.25">
      <c r="G43" s="233"/>
      <c r="H43" s="234"/>
      <c r="I43" s="234"/>
      <c r="J43" s="234"/>
      <c r="K43" s="235"/>
      <c r="L43" s="235"/>
      <c r="M43" s="235"/>
      <c r="N43" s="235"/>
    </row>
    <row r="44" spans="7:14" ht="15" customHeight="1" x14ac:dyDescent="0.25">
      <c r="G44" s="229"/>
      <c r="H44" s="236"/>
      <c r="I44" s="236"/>
      <c r="J44" s="236"/>
      <c r="K44" s="237"/>
      <c r="L44" s="237"/>
      <c r="M44" s="237"/>
      <c r="N44" s="232"/>
    </row>
  </sheetData>
  <mergeCells count="22">
    <mergeCell ref="G9:K11"/>
    <mergeCell ref="H22:N22"/>
    <mergeCell ref="B6:E6"/>
    <mergeCell ref="B28:E28"/>
    <mergeCell ref="B15:E15"/>
    <mergeCell ref="B20:E20"/>
    <mergeCell ref="H39:J39"/>
    <mergeCell ref="K39:M39"/>
    <mergeCell ref="B4:E4"/>
    <mergeCell ref="G7:N7"/>
    <mergeCell ref="B16:E16"/>
    <mergeCell ref="B18:E18"/>
    <mergeCell ref="B12:E12"/>
    <mergeCell ref="I24:J24"/>
    <mergeCell ref="I23:J23"/>
    <mergeCell ref="B14:E14"/>
    <mergeCell ref="G22:G23"/>
    <mergeCell ref="B17:E17"/>
    <mergeCell ref="B8:E8"/>
    <mergeCell ref="B13:E13"/>
    <mergeCell ref="B19:E19"/>
    <mergeCell ref="B10:E10"/>
  </mergeCells>
  <hyperlinks>
    <hyperlink ref="B4" location="PANDUAN!A1" display="PANDUAN" xr:uid="{00000000-0004-0000-C200-000000000000}"/>
    <hyperlink ref="B6" location="'EWS DIRECTORY'!A1" display="EWS DIRECTORY" xr:uid="{00000000-0004-0000-C200-000001000000}"/>
    <hyperlink ref="B8" location="'DATA PEMICU'!A1" display="DATA PEMICU" xr:uid="{00000000-0004-0000-C200-000002000000}"/>
    <hyperlink ref="B10" location="'DATA PENGUJI'!A1" display="DATA PENGUJI" xr:uid="{00000000-0004-0000-C200-000003000000}"/>
    <hyperlink ref="B12" location="'MAIN LEVEL'!A1" display="MAIN LEVEL" xr:uid="{00000000-0004-0000-C200-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1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300-000000000000}">
  <sheetPr codeName="Sheet85">
    <tabColor theme="4" tint="-0.249977111117893"/>
    <pageSetUpPr fitToPage="1"/>
  </sheetPr>
  <dimension ref="A1:AH51"/>
  <sheetViews>
    <sheetView topLeftCell="B1" zoomScaleNormal="100" workbookViewId="0">
      <selection activeCell="AQ18" sqref="AQ18:AU18"/>
    </sheetView>
  </sheetViews>
  <sheetFormatPr defaultColWidth="8.88671875" defaultRowHeight="13.8" x14ac:dyDescent="0.25"/>
  <cols>
    <col min="1" max="1" width="3" style="110" hidden="1" customWidth="1"/>
    <col min="2" max="5" width="3.88671875" style="177" customWidth="1"/>
    <col min="6" max="6" width="3.88671875" style="110" customWidth="1"/>
    <col min="7" max="10" width="3.5546875" style="254" customWidth="1"/>
    <col min="11" max="11" width="3.88671875" style="254" customWidth="1"/>
    <col min="12" max="34" width="3.5546875" style="254" customWidth="1"/>
    <col min="35" max="35" width="8.88671875" style="254" customWidth="1"/>
    <col min="36" max="16384" width="8.88671875" style="254"/>
  </cols>
  <sheetData>
    <row r="1" spans="2:34" x14ac:dyDescent="0.25">
      <c r="G1" s="178"/>
      <c r="H1" s="55"/>
      <c r="I1" s="55"/>
      <c r="J1" s="55"/>
      <c r="K1" s="55"/>
      <c r="L1" s="55"/>
      <c r="M1" s="55"/>
    </row>
    <row r="2" spans="2:34" ht="15" customHeight="1" x14ac:dyDescent="0.25">
      <c r="G2" s="124" t="s">
        <v>1674</v>
      </c>
      <c r="H2" s="124"/>
      <c r="I2" s="124"/>
      <c r="J2" s="124"/>
      <c r="K2" s="124"/>
      <c r="L2" s="124"/>
      <c r="M2" s="124"/>
      <c r="N2" s="124"/>
      <c r="O2" s="124"/>
      <c r="P2" s="124"/>
      <c r="Q2" s="124"/>
      <c r="R2" s="124"/>
      <c r="S2" s="124"/>
      <c r="T2" s="124"/>
      <c r="U2" s="124"/>
      <c r="V2" s="124"/>
      <c r="W2" s="124"/>
      <c r="X2" s="124"/>
      <c r="Y2" s="278"/>
      <c r="Z2" s="278"/>
      <c r="AA2" s="278"/>
      <c r="AB2" s="278"/>
      <c r="AC2" s="278"/>
      <c r="AD2" s="278"/>
      <c r="AE2" s="278"/>
      <c r="AF2" s="278"/>
      <c r="AG2" s="278"/>
      <c r="AH2" s="278"/>
    </row>
    <row r="3" spans="2:34" ht="15" customHeight="1" x14ac:dyDescent="0.25">
      <c r="B3" s="111"/>
      <c r="C3" s="111"/>
      <c r="D3" s="111"/>
      <c r="E3" s="111"/>
      <c r="G3" s="124" t="s">
        <v>1675</v>
      </c>
      <c r="H3" s="124"/>
      <c r="I3" s="124"/>
      <c r="J3" s="124"/>
      <c r="K3" s="124"/>
      <c r="L3" s="124"/>
      <c r="M3" s="124"/>
      <c r="N3" s="124"/>
      <c r="O3" s="124"/>
      <c r="P3" s="124"/>
      <c r="Q3" s="124"/>
      <c r="R3" s="124"/>
      <c r="S3" s="124"/>
      <c r="T3" s="124"/>
      <c r="U3" s="124"/>
      <c r="V3" s="124"/>
      <c r="W3" s="124"/>
      <c r="X3" s="124"/>
      <c r="Y3" s="278"/>
      <c r="Z3" s="278"/>
      <c r="AA3" s="278"/>
      <c r="AB3" s="278"/>
      <c r="AC3" s="278"/>
      <c r="AD3" s="278"/>
      <c r="AE3" s="278"/>
      <c r="AF3" s="278"/>
      <c r="AG3" s="278"/>
      <c r="AH3" s="278"/>
    </row>
    <row r="4" spans="2:34" ht="15" customHeight="1" x14ac:dyDescent="0.25">
      <c r="B4" s="762" t="s">
        <v>79</v>
      </c>
      <c r="C4" s="761"/>
      <c r="D4" s="761"/>
      <c r="E4" s="761"/>
      <c r="G4" s="124"/>
      <c r="H4" s="124"/>
      <c r="I4" s="124"/>
      <c r="J4" s="124"/>
      <c r="K4" s="124"/>
      <c r="L4" s="124"/>
      <c r="M4" s="124"/>
      <c r="N4" s="124"/>
      <c r="O4" s="124"/>
      <c r="P4" s="124"/>
      <c r="Q4" s="124"/>
      <c r="R4" s="124"/>
      <c r="S4" s="124"/>
      <c r="T4" s="124"/>
      <c r="U4" s="124"/>
      <c r="V4" s="124"/>
      <c r="W4" s="124"/>
      <c r="X4" s="124"/>
      <c r="Y4" s="278"/>
      <c r="Z4" s="278"/>
      <c r="AA4" s="278"/>
      <c r="AB4" s="278"/>
      <c r="AC4" s="278"/>
      <c r="AD4" s="278"/>
      <c r="AE4" s="278"/>
      <c r="AF4" s="278"/>
      <c r="AG4" s="278"/>
      <c r="AH4" s="278"/>
    </row>
    <row r="5" spans="2:34" ht="15" customHeight="1" x14ac:dyDescent="0.25">
      <c r="B5" s="111"/>
      <c r="C5" s="111"/>
      <c r="D5" s="111"/>
      <c r="E5" s="111"/>
      <c r="G5" s="124"/>
      <c r="H5" s="124"/>
      <c r="I5" s="124"/>
      <c r="J5" s="124"/>
      <c r="K5" s="124"/>
      <c r="L5" s="124"/>
      <c r="M5" s="124"/>
      <c r="N5" s="124"/>
      <c r="O5" s="124"/>
      <c r="P5" s="124"/>
      <c r="Q5" s="124"/>
      <c r="R5" s="124"/>
      <c r="S5" s="124"/>
      <c r="T5" s="124"/>
      <c r="U5" s="124"/>
      <c r="V5" s="124"/>
      <c r="W5" s="124"/>
      <c r="X5" s="124"/>
      <c r="Y5" s="278"/>
      <c r="Z5" s="278"/>
      <c r="AA5" s="278"/>
      <c r="AB5" s="278"/>
      <c r="AC5" s="278"/>
      <c r="AD5" s="278"/>
      <c r="AE5" s="278"/>
      <c r="AF5" s="278"/>
      <c r="AG5" s="278"/>
      <c r="AH5" s="278"/>
    </row>
    <row r="6" spans="2:34" ht="15" customHeight="1" x14ac:dyDescent="0.25">
      <c r="B6" s="762" t="s">
        <v>87</v>
      </c>
      <c r="C6" s="761"/>
      <c r="D6" s="761"/>
      <c r="E6" s="761"/>
      <c r="G6" s="124"/>
      <c r="H6" s="124"/>
      <c r="I6" s="124"/>
      <c r="J6" s="124"/>
      <c r="K6" s="124"/>
      <c r="L6" s="124"/>
      <c r="M6" s="124"/>
      <c r="N6" s="124"/>
      <c r="O6" s="124"/>
      <c r="P6" s="124"/>
      <c r="Q6" s="124"/>
      <c r="R6" s="124"/>
      <c r="S6" s="124"/>
      <c r="T6" s="124"/>
      <c r="U6" s="124"/>
      <c r="V6" s="124"/>
      <c r="W6" s="124"/>
      <c r="X6" s="124"/>
      <c r="Y6" s="278"/>
      <c r="Z6" s="278"/>
      <c r="AA6" s="278"/>
      <c r="AB6" s="278"/>
      <c r="AC6" s="278"/>
      <c r="AD6" s="278"/>
      <c r="AE6" s="278"/>
      <c r="AF6" s="278"/>
      <c r="AG6" s="278"/>
      <c r="AH6" s="278"/>
    </row>
    <row r="7" spans="2:34" ht="15" customHeight="1" x14ac:dyDescent="0.25">
      <c r="B7" s="111"/>
      <c r="C7" s="111"/>
      <c r="D7" s="111"/>
      <c r="E7" s="111"/>
      <c r="G7" s="798" t="s">
        <v>1676</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row>
    <row r="8" spans="2:34" ht="15" customHeight="1" x14ac:dyDescent="0.25">
      <c r="B8" s="762" t="s">
        <v>94</v>
      </c>
      <c r="C8" s="761"/>
      <c r="D8" s="761"/>
      <c r="E8" s="761"/>
      <c r="G8" s="124"/>
      <c r="H8" s="124"/>
      <c r="I8" s="124"/>
      <c r="J8" s="124"/>
      <c r="K8" s="124"/>
      <c r="L8" s="124"/>
      <c r="M8" s="124"/>
      <c r="N8" s="124"/>
      <c r="O8" s="124"/>
      <c r="P8" s="124"/>
      <c r="Q8" s="124"/>
      <c r="R8" s="124"/>
      <c r="S8" s="124"/>
      <c r="T8" s="124"/>
      <c r="U8" s="124"/>
      <c r="V8" s="124"/>
      <c r="W8" s="124"/>
      <c r="X8" s="124"/>
      <c r="Y8" s="278"/>
      <c r="Z8" s="278"/>
      <c r="AA8" s="278"/>
      <c r="AB8" s="278"/>
      <c r="AC8" s="278"/>
      <c r="AD8" s="278"/>
      <c r="AE8" s="278"/>
      <c r="AF8" s="278"/>
      <c r="AG8" s="278"/>
      <c r="AH8" s="278"/>
    </row>
    <row r="9" spans="2:34" ht="15" customHeight="1" x14ac:dyDescent="0.25">
      <c r="B9" s="111"/>
      <c r="C9" s="111"/>
      <c r="D9" s="111"/>
      <c r="E9" s="111"/>
      <c r="G9" s="803" t="str">
        <f>'MAIN LEVEL'!I46</f>
        <v>Biaya Entertainment</v>
      </c>
      <c r="H9" s="789"/>
      <c r="I9" s="789"/>
      <c r="J9" s="789"/>
      <c r="K9" s="789"/>
      <c r="L9" s="789"/>
      <c r="M9" s="789"/>
      <c r="N9" s="789"/>
      <c r="O9" s="789"/>
      <c r="P9" s="789"/>
      <c r="Q9" s="789"/>
      <c r="R9" s="789"/>
      <c r="S9" s="789"/>
      <c r="T9" s="790"/>
      <c r="U9" s="279" t="s">
        <v>796</v>
      </c>
      <c r="V9" s="280"/>
      <c r="W9" s="280"/>
      <c r="X9" s="280"/>
      <c r="Y9" s="280"/>
      <c r="Z9" s="280" t="s">
        <v>1678</v>
      </c>
      <c r="AA9" s="182" t="e">
        <f>NAMA_WP</f>
        <v>#N/A</v>
      </c>
      <c r="AB9" s="281"/>
      <c r="AC9" s="281"/>
      <c r="AD9" s="281"/>
      <c r="AE9" s="281"/>
      <c r="AF9" s="281"/>
      <c r="AG9" s="281"/>
      <c r="AH9" s="282"/>
    </row>
    <row r="10" spans="2:34" ht="15" customHeight="1" x14ac:dyDescent="0.25">
      <c r="B10" s="762" t="s">
        <v>101</v>
      </c>
      <c r="C10" s="761"/>
      <c r="D10" s="761"/>
      <c r="E10" s="761"/>
      <c r="G10" s="804"/>
      <c r="H10" s="792"/>
      <c r="I10" s="792"/>
      <c r="J10" s="792"/>
      <c r="K10" s="792"/>
      <c r="L10" s="792"/>
      <c r="M10" s="792"/>
      <c r="N10" s="792"/>
      <c r="O10" s="792"/>
      <c r="P10" s="792"/>
      <c r="Q10" s="792"/>
      <c r="R10" s="792"/>
      <c r="S10" s="792"/>
      <c r="T10" s="805"/>
      <c r="U10" s="283" t="s">
        <v>1401</v>
      </c>
      <c r="V10" s="124"/>
      <c r="W10" s="124"/>
      <c r="X10" s="124"/>
      <c r="Y10" s="124"/>
      <c r="Z10" s="124" t="s">
        <v>1678</v>
      </c>
      <c r="AA10" s="124" t="e">
        <f>NPWP</f>
        <v>#N/A</v>
      </c>
      <c r="AB10" s="278"/>
      <c r="AC10" s="278"/>
      <c r="AD10" s="278"/>
      <c r="AE10" s="278"/>
      <c r="AF10" s="278"/>
      <c r="AG10" s="278"/>
      <c r="AH10" s="284"/>
    </row>
    <row r="11" spans="2:34" ht="15" customHeight="1" x14ac:dyDescent="0.25">
      <c r="G11" s="806"/>
      <c r="H11" s="794"/>
      <c r="I11" s="794"/>
      <c r="J11" s="794"/>
      <c r="K11" s="794"/>
      <c r="L11" s="794"/>
      <c r="M11" s="794"/>
      <c r="N11" s="794"/>
      <c r="O11" s="794"/>
      <c r="P11" s="794"/>
      <c r="Q11" s="794"/>
      <c r="R11" s="794"/>
      <c r="S11" s="794"/>
      <c r="T11" s="807"/>
      <c r="U11" s="285" t="s">
        <v>1679</v>
      </c>
      <c r="V11" s="190"/>
      <c r="W11" s="190"/>
      <c r="X11" s="190"/>
      <c r="Y11" s="190"/>
      <c r="Z11" s="190" t="s">
        <v>1678</v>
      </c>
      <c r="AA11" s="190" t="e">
        <f>ID_MS_TH_PJK</f>
        <v>#N/A</v>
      </c>
      <c r="AB11" s="286"/>
      <c r="AC11" s="286"/>
      <c r="AD11" s="286"/>
      <c r="AE11" s="286"/>
      <c r="AF11" s="286"/>
      <c r="AG11" s="286"/>
      <c r="AH11" s="287"/>
    </row>
    <row r="12" spans="2:34" ht="15" customHeight="1" x14ac:dyDescent="0.25">
      <c r="B12" s="762" t="s">
        <v>106</v>
      </c>
      <c r="C12" s="761"/>
      <c r="D12" s="761"/>
      <c r="E12" s="761"/>
      <c r="G12" s="124"/>
      <c r="H12" s="124"/>
      <c r="I12" s="124"/>
      <c r="J12" s="124"/>
      <c r="K12" s="124"/>
      <c r="L12" s="124"/>
      <c r="M12" s="124"/>
      <c r="N12" s="124"/>
      <c r="O12" s="124"/>
      <c r="P12" s="124"/>
      <c r="Q12" s="124"/>
      <c r="R12" s="124"/>
      <c r="S12" s="124"/>
      <c r="T12" s="124"/>
      <c r="U12" s="124"/>
      <c r="V12" s="124"/>
      <c r="W12" s="124"/>
      <c r="X12" s="124"/>
      <c r="Y12" s="278"/>
      <c r="Z12" s="278"/>
      <c r="AA12" s="278"/>
      <c r="AB12" s="278"/>
      <c r="AC12" s="278"/>
      <c r="AD12" s="278"/>
      <c r="AE12" s="278"/>
      <c r="AF12" s="278"/>
      <c r="AG12" s="278"/>
      <c r="AH12" s="278"/>
    </row>
    <row r="13" spans="2:34" ht="15" customHeight="1" x14ac:dyDescent="0.25">
      <c r="B13" s="927" t="str">
        <f>HYPERLINK("#'"&amp;'EWS DIRECTORY'!$J$195&amp;"'!A1",'EWS DIRECTORY'!$J$195)</f>
        <v>E-11</v>
      </c>
      <c r="C13" s="761"/>
      <c r="D13" s="761"/>
      <c r="E13" s="761"/>
      <c r="G13" s="928" t="str">
        <f>"Pengujian yang telah dilakukan atas pos "&amp;G9&amp;" dapat disimpulkan:"</f>
        <v>Pengujian yang telah dilakukan atas pos Biaya Entertainment dapat disimpulkan:</v>
      </c>
      <c r="H13" s="792"/>
      <c r="I13" s="792"/>
      <c r="J13" s="792"/>
      <c r="K13" s="792"/>
      <c r="L13" s="792"/>
      <c r="M13" s="792"/>
      <c r="N13" s="792"/>
      <c r="O13" s="792"/>
      <c r="P13" s="792"/>
      <c r="Q13" s="792"/>
      <c r="R13" s="792"/>
      <c r="S13" s="792"/>
      <c r="T13" s="792"/>
      <c r="U13" s="792"/>
      <c r="V13" s="792"/>
      <c r="W13" s="792"/>
      <c r="X13" s="792"/>
      <c r="Y13" s="792"/>
      <c r="Z13" s="792"/>
      <c r="AA13" s="792"/>
      <c r="AB13" s="792"/>
      <c r="AC13" s="792"/>
      <c r="AD13" s="792"/>
      <c r="AE13" s="792"/>
      <c r="AF13" s="792"/>
      <c r="AG13" s="792"/>
      <c r="AH13" s="792"/>
    </row>
    <row r="14" spans="2:34" ht="15" customHeight="1" x14ac:dyDescent="0.25">
      <c r="B14" s="931" t="str">
        <f>HYPERLINK("#'"&amp;'EWS DIRECTORY'!$J$196&amp;"'!A1",'EWS DIRECTORY'!$J$196)</f>
        <v>E-11-1</v>
      </c>
      <c r="C14" s="761"/>
      <c r="D14" s="761"/>
      <c r="E14" s="761"/>
      <c r="G14" s="124"/>
      <c r="H14" s="124"/>
      <c r="I14" s="124"/>
      <c r="J14" s="124"/>
      <c r="K14" s="124"/>
      <c r="L14" s="124"/>
      <c r="M14" s="124"/>
      <c r="N14" s="124"/>
      <c r="O14" s="124"/>
      <c r="P14" s="124"/>
      <c r="Q14" s="124"/>
      <c r="R14" s="124"/>
      <c r="S14" s="124"/>
      <c r="T14" s="124"/>
      <c r="U14" s="124"/>
      <c r="V14" s="124"/>
      <c r="W14" s="124"/>
      <c r="X14" s="124"/>
      <c r="Y14" s="278"/>
      <c r="Z14" s="278"/>
      <c r="AA14" s="278"/>
      <c r="AB14" s="278"/>
      <c r="AC14" s="278"/>
      <c r="AD14" s="278"/>
      <c r="AE14" s="278"/>
      <c r="AF14" s="278"/>
      <c r="AG14" s="278"/>
      <c r="AH14" s="278"/>
    </row>
    <row r="15" spans="2:34" ht="15" customHeight="1" x14ac:dyDescent="0.25">
      <c r="B15" s="929" t="str">
        <f>HYPERLINK("#'"&amp;'EWS DIRECTORY'!$J$197&amp;"'!A1",'EWS DIRECTORY'!$J$197)</f>
        <v>E-11-1-1</v>
      </c>
      <c r="C15" s="761"/>
      <c r="D15" s="761"/>
      <c r="E15" s="761"/>
      <c r="G15" s="124"/>
      <c r="H15" s="124" t="str">
        <f>"Jumlah "&amp;G9&amp;" menurut petugas :"</f>
        <v>Jumlah Biaya Entertainment menurut petugas :</v>
      </c>
      <c r="I15" s="124"/>
      <c r="J15" s="124"/>
      <c r="K15" s="124"/>
      <c r="L15" s="124"/>
      <c r="M15" s="124"/>
      <c r="N15" s="124"/>
      <c r="O15" s="124"/>
      <c r="P15" s="124"/>
      <c r="Q15" s="124"/>
      <c r="R15" s="124"/>
      <c r="S15" s="124"/>
      <c r="T15" s="124"/>
      <c r="U15" s="124"/>
      <c r="V15" s="124"/>
      <c r="W15" s="124"/>
      <c r="X15" s="124"/>
      <c r="Y15" s="278"/>
      <c r="Z15" s="278"/>
      <c r="AA15" s="278"/>
      <c r="AB15" s="278"/>
      <c r="AC15" s="278"/>
      <c r="AD15" s="278"/>
      <c r="AE15" s="278"/>
      <c r="AF15" s="278"/>
      <c r="AG15" s="278"/>
      <c r="AH15" s="278"/>
    </row>
    <row r="16" spans="2:34" ht="15" customHeight="1" x14ac:dyDescent="0.25">
      <c r="B16" s="929" t="str">
        <f>HYPERLINK("#'"&amp;'EWS DIRECTORY'!$J$198&amp;"'!A1",'EWS DIRECTORY'!$J$198)</f>
        <v>E-11-1-2</v>
      </c>
      <c r="C16" s="761"/>
      <c r="D16" s="761"/>
      <c r="E16" s="761"/>
      <c r="G16" s="82" t="s">
        <v>1445</v>
      </c>
      <c r="H16" s="1163" t="s">
        <v>1707</v>
      </c>
      <c r="I16" s="789"/>
      <c r="J16" s="789"/>
      <c r="K16" s="789"/>
      <c r="L16" s="789"/>
      <c r="M16" s="789"/>
      <c r="N16" s="789"/>
      <c r="O16" s="789"/>
      <c r="P16" s="789"/>
      <c r="Q16" s="789"/>
      <c r="R16" s="789"/>
      <c r="S16" s="937" t="s">
        <v>1767</v>
      </c>
      <c r="T16" s="765"/>
      <c r="U16" s="934" t="s">
        <v>1768</v>
      </c>
      <c r="V16" s="764"/>
      <c r="W16" s="764"/>
      <c r="X16" s="764"/>
      <c r="Y16" s="764"/>
      <c r="Z16" s="764"/>
      <c r="AA16" s="765"/>
      <c r="AB16" s="278"/>
      <c r="AC16" s="278"/>
      <c r="AD16" s="278"/>
      <c r="AE16" s="278"/>
      <c r="AF16" s="278"/>
      <c r="AG16" s="278"/>
      <c r="AH16" s="278"/>
    </row>
    <row r="17" spans="2:34" ht="15" customHeight="1" x14ac:dyDescent="0.25">
      <c r="B17" s="929" t="str">
        <f>HYPERLINK("#'"&amp;'EWS DIRECTORY'!$J$199&amp;"'!A1",'EWS DIRECTORY'!$J$199)</f>
        <v>E-11-1-3</v>
      </c>
      <c r="C17" s="761"/>
      <c r="D17" s="761"/>
      <c r="E17" s="761"/>
      <c r="G17" s="84">
        <v>1</v>
      </c>
      <c r="H17" s="926" t="e">
        <f>MASTER!N5</f>
        <v>#N/A</v>
      </c>
      <c r="I17" s="824"/>
      <c r="J17" s="824"/>
      <c r="K17" s="824"/>
      <c r="L17" s="824"/>
      <c r="M17" s="824"/>
      <c r="N17" s="824"/>
      <c r="O17" s="824"/>
      <c r="P17" s="824"/>
      <c r="Q17" s="824"/>
      <c r="R17" s="825"/>
      <c r="S17" s="936" t="s">
        <v>479</v>
      </c>
      <c r="T17" s="790"/>
      <c r="U17" s="923" t="str">
        <f>IF('E-11-1'!I38='E-11-1'!M18,'E-11-1'!AB18,
IF('E-11-1'!I38='E-11-1'!M20,'E-11-1'!AB20,
IF('E-11-1'!I38='E-11-1'!M22,'E-11-1'!AB22,
IF('E-11-1'!I38='E-11-1'!M24,'E-11-1'!AB24,
IF('E-11-1'!I38='E-11-1'!M26,'E-11-1'!AB26,
IF('E-11-1'!I38='E-11-1'!M28,'E-11-1'!AB28,"Tidak Ditemukan"))))))</f>
        <v>Tidak Ditemukan</v>
      </c>
      <c r="V17" s="764"/>
      <c r="W17" s="764"/>
      <c r="X17" s="764"/>
      <c r="Y17" s="764"/>
      <c r="Z17" s="764"/>
      <c r="AA17" s="765"/>
      <c r="AB17" s="278"/>
      <c r="AC17" s="278"/>
      <c r="AD17" s="278"/>
      <c r="AE17" s="278"/>
      <c r="AF17" s="278"/>
      <c r="AG17" s="278"/>
      <c r="AH17" s="278"/>
    </row>
    <row r="18" spans="2:34" ht="15" customHeight="1" x14ac:dyDescent="0.25">
      <c r="B18" s="929" t="str">
        <f>HYPERLINK("#'"&amp;'EWS DIRECTORY'!$J$200&amp;"'!A1",'EWS DIRECTORY'!$J$200)</f>
        <v>E-11-1-4</v>
      </c>
      <c r="C18" s="761"/>
      <c r="D18" s="761"/>
      <c r="E18" s="761"/>
      <c r="G18" s="84">
        <v>2</v>
      </c>
      <c r="H18" s="926" t="e">
        <f>MASTER!N6</f>
        <v>#N/A</v>
      </c>
      <c r="I18" s="824"/>
      <c r="J18" s="824"/>
      <c r="K18" s="824"/>
      <c r="L18" s="824"/>
      <c r="M18" s="824"/>
      <c r="N18" s="824"/>
      <c r="O18" s="824"/>
      <c r="P18" s="824"/>
      <c r="Q18" s="824"/>
      <c r="R18" s="825"/>
      <c r="S18" s="792"/>
      <c r="T18" s="805"/>
      <c r="U18" s="923" t="str">
        <f>IF('E-11-1'!I38='E-11-1'!M18,'E-11-1'!AG18,
IF('E-11-1'!I38='E-11-1'!M20,'E-11-1'!AG20,
IF('E-11-1'!I38='E-11-1'!M22,'E-11-1'!AG22,
IF('E-11-1'!I38='E-11-1'!M24,'E-11-1'!AG24,
IF('E-11-1'!I38='E-11-1'!M26,'E-11-1'!AG26,
IF('E-11-1'!I38='E-11-1'!M28,'E-11-1'!AG28,"Tidak Ditemukan"))))))</f>
        <v>Tidak Ditemukan</v>
      </c>
      <c r="V18" s="764"/>
      <c r="W18" s="764"/>
      <c r="X18" s="764"/>
      <c r="Y18" s="764"/>
      <c r="Z18" s="764"/>
      <c r="AA18" s="765"/>
      <c r="AB18" s="278"/>
      <c r="AC18" s="278"/>
      <c r="AD18" s="278"/>
      <c r="AE18" s="278"/>
      <c r="AF18" s="278"/>
      <c r="AG18" s="278"/>
      <c r="AH18" s="278"/>
    </row>
    <row r="19" spans="2:34" ht="15" customHeight="1" x14ac:dyDescent="0.25">
      <c r="B19" s="929" t="str">
        <f>HYPERLINK("#'"&amp;'EWS DIRECTORY'!$J$201&amp;"'!A1",'EWS DIRECTORY'!$J$201)</f>
        <v>E-11-1-5</v>
      </c>
      <c r="C19" s="761"/>
      <c r="D19" s="761"/>
      <c r="E19" s="761"/>
      <c r="G19" s="84">
        <v>3</v>
      </c>
      <c r="H19" s="926" t="e">
        <f>MASTER!N7</f>
        <v>#N/A</v>
      </c>
      <c r="I19" s="824"/>
      <c r="J19" s="824"/>
      <c r="K19" s="824"/>
      <c r="L19" s="824"/>
      <c r="M19" s="824"/>
      <c r="N19" s="824"/>
      <c r="O19" s="824"/>
      <c r="P19" s="824"/>
      <c r="Q19" s="824"/>
      <c r="R19" s="825"/>
      <c r="S19" s="792"/>
      <c r="T19" s="805"/>
      <c r="U19" s="923" t="str">
        <f>IF('E-11-1'!I38='E-11-1'!M18,'E-11-1'!AL18,
IF('E-11-1'!I38='E-11-1'!M20,'E-11-1'!AL20,
IF('E-11-1'!I38='E-11-1'!M22,'E-11-1'!AL22,
IF('E-11-1'!I38='E-11-1'!M24,'E-11-1'!AL24,
IF('E-11-1'!I38='E-11-1'!M26,'E-11-1'!AL26,
IF('E-11-1'!I38='E-11-1'!M28,'E-11-1'!AL28,"Tidak Ditemukan"))))))</f>
        <v>Tidak Ditemukan</v>
      </c>
      <c r="V19" s="764"/>
      <c r="W19" s="764"/>
      <c r="X19" s="764"/>
      <c r="Y19" s="764"/>
      <c r="Z19" s="764"/>
      <c r="AA19" s="765"/>
      <c r="AB19" s="278"/>
      <c r="AC19" s="278"/>
      <c r="AD19" s="278"/>
      <c r="AE19" s="278"/>
      <c r="AF19" s="278"/>
      <c r="AG19" s="278"/>
      <c r="AH19" s="278"/>
    </row>
    <row r="20" spans="2:34" ht="15" customHeight="1" x14ac:dyDescent="0.25">
      <c r="B20" s="929" t="str">
        <f>HYPERLINK("#'"&amp;'EWS DIRECTORY'!$J$202&amp;"'!A1",'EWS DIRECTORY'!$J$202)</f>
        <v>E-11-1-6</v>
      </c>
      <c r="C20" s="761"/>
      <c r="D20" s="761"/>
      <c r="E20" s="761"/>
      <c r="G20" s="84">
        <v>4</v>
      </c>
      <c r="H20" s="926" t="e">
        <f>MASTER!N8</f>
        <v>#N/A</v>
      </c>
      <c r="I20" s="824"/>
      <c r="J20" s="824"/>
      <c r="K20" s="824"/>
      <c r="L20" s="824"/>
      <c r="M20" s="824"/>
      <c r="N20" s="824"/>
      <c r="O20" s="824"/>
      <c r="P20" s="824"/>
      <c r="Q20" s="824"/>
      <c r="R20" s="825"/>
      <c r="S20" s="792"/>
      <c r="T20" s="805"/>
      <c r="U20" s="923" t="str">
        <f>IF('E-11-1'!I38='E-11-1'!M18,'E-11-1'!AQ18,
IF('E-11-1'!I38='E-11-1'!M20,'E-11-1'!AQ20,
IF('E-11-1'!I38='E-11-1'!M22,'E-11-1'!AQ22,
IF('E-11-1'!I38='E-11-1'!M24,'E-11-1'!AQ24,
IF('E-11-1'!I38='E-11-1'!M26,'E-11-1'!AQ26,
IF('E-11-1'!I38='E-11-1'!M28,'E-11-1'!AQ28,"Tidak Ditemukan"))))))</f>
        <v>Tidak Ditemukan</v>
      </c>
      <c r="V20" s="764"/>
      <c r="W20" s="764"/>
      <c r="X20" s="764"/>
      <c r="Y20" s="764"/>
      <c r="Z20" s="764"/>
      <c r="AA20" s="765"/>
      <c r="AB20" s="278"/>
      <c r="AC20" s="278"/>
      <c r="AD20" s="278"/>
      <c r="AE20" s="278"/>
      <c r="AF20" s="278"/>
      <c r="AG20" s="278"/>
      <c r="AH20" s="278"/>
    </row>
    <row r="21" spans="2:34" ht="15" customHeight="1" x14ac:dyDescent="0.25">
      <c r="G21" s="84">
        <v>5</v>
      </c>
      <c r="H21" s="926" t="e">
        <f>MASTER!N9</f>
        <v>#N/A</v>
      </c>
      <c r="I21" s="824"/>
      <c r="J21" s="824"/>
      <c r="K21" s="824"/>
      <c r="L21" s="824"/>
      <c r="M21" s="824"/>
      <c r="N21" s="824"/>
      <c r="O21" s="824"/>
      <c r="P21" s="824"/>
      <c r="Q21" s="824"/>
      <c r="R21" s="825"/>
      <c r="S21" s="792"/>
      <c r="T21" s="805"/>
      <c r="U21" s="923" t="str">
        <f>IF('E-11-1'!I38='E-11-1'!M18,'E-11-1'!AV18,
IF('E-11-1'!I38='E-11-1'!M20,'E-11-1'!AV20,
IF('E-11-1'!I38='E-11-1'!M22,'E-11-1'!AV22,
IF('E-11-1'!I38='E-11-1'!M24,'E-11-1'!AV24,
IF('E-11-1'!I38='E-11-1'!M26,'E-11-1'!AV26,
IF('E-11-1'!I38='E-11-1'!M28,'E-11-1'!AV28,"Tidak Ditemukan"))))))</f>
        <v>Tidak Ditemukan</v>
      </c>
      <c r="V21" s="764"/>
      <c r="W21" s="764"/>
      <c r="X21" s="764"/>
      <c r="Y21" s="764"/>
      <c r="Z21" s="764"/>
      <c r="AA21" s="765"/>
      <c r="AB21" s="278"/>
      <c r="AC21" s="278"/>
      <c r="AD21" s="278"/>
      <c r="AE21" s="278"/>
      <c r="AF21" s="278"/>
      <c r="AG21" s="278"/>
      <c r="AH21" s="278"/>
    </row>
    <row r="22" spans="2:34" ht="15" customHeight="1" x14ac:dyDescent="0.25">
      <c r="G22" s="84">
        <v>6</v>
      </c>
      <c r="H22" s="926" t="e">
        <f>MASTER!N10</f>
        <v>#N/A</v>
      </c>
      <c r="I22" s="824"/>
      <c r="J22" s="824"/>
      <c r="K22" s="824"/>
      <c r="L22" s="824"/>
      <c r="M22" s="824"/>
      <c r="N22" s="824"/>
      <c r="O22" s="824"/>
      <c r="P22" s="824"/>
      <c r="Q22" s="824"/>
      <c r="R22" s="825"/>
      <c r="S22" s="792"/>
      <c r="T22" s="805"/>
      <c r="U22" s="923" t="str">
        <f>IF('E-11-1'!I38='E-11-1'!M18,'E-11-1'!BA18,
IF('E-11-1'!I38='E-11-1'!M20,'E-11-1'!BA20,
IF('E-11-1'!I38='E-11-1'!M22,'E-11-1'!BA22,
IF('E-11-1'!I38='E-11-1'!M24,'E-11-1'!BA24,
IF('E-11-1'!I38='E-11-1'!M26,'E-11-1'!BA26,
IF('E-11-1'!I38='E-11-1'!M28,'E-11-1'!BA28,"Tidak Ditemukan"))))))</f>
        <v>Tidak Ditemukan</v>
      </c>
      <c r="V22" s="764"/>
      <c r="W22" s="764"/>
      <c r="X22" s="764"/>
      <c r="Y22" s="764"/>
      <c r="Z22" s="764"/>
      <c r="AA22" s="765"/>
      <c r="AB22" s="278"/>
      <c r="AC22" s="278"/>
      <c r="AD22" s="278"/>
      <c r="AE22" s="278"/>
      <c r="AF22" s="278"/>
      <c r="AG22" s="278"/>
      <c r="AH22" s="278"/>
    </row>
    <row r="23" spans="2:34" ht="15" customHeight="1" x14ac:dyDescent="0.25">
      <c r="G23" s="84">
        <v>7</v>
      </c>
      <c r="H23" s="926" t="e">
        <f>MASTER!N11</f>
        <v>#N/A</v>
      </c>
      <c r="I23" s="824"/>
      <c r="J23" s="824"/>
      <c r="K23" s="824"/>
      <c r="L23" s="824"/>
      <c r="M23" s="824"/>
      <c r="N23" s="824"/>
      <c r="O23" s="824"/>
      <c r="P23" s="824"/>
      <c r="Q23" s="824"/>
      <c r="R23" s="825"/>
      <c r="S23" s="792"/>
      <c r="T23" s="805"/>
      <c r="U23" s="923" t="str">
        <f>IF('E-11-1'!I38='E-11-1'!M18,'E-11-1'!BF18,
IF('E-11-1'!I38='E-11-1'!M20,'E-11-1'!BF20,
IF('E-11-1'!I38='E-11-1'!M22,'E-11-1'!BF22,
IF('E-11-1'!I38='E-11-1'!M24,'E-11-1'!BF24,
IF('E-11-1'!I38='E-11-1'!M26,'E-11-1'!BF26,
IF('E-11-1'!I38='E-11-1'!M28,'E-11-1'!BF28,"Tidak Ditemukan"))))))</f>
        <v>Tidak Ditemukan</v>
      </c>
      <c r="V23" s="764"/>
      <c r="W23" s="764"/>
      <c r="X23" s="764"/>
      <c r="Y23" s="764"/>
      <c r="Z23" s="764"/>
      <c r="AA23" s="765"/>
      <c r="AB23" s="278"/>
      <c r="AC23" s="278"/>
      <c r="AD23" s="278"/>
      <c r="AE23" s="278"/>
      <c r="AF23" s="278"/>
      <c r="AG23" s="278"/>
      <c r="AH23" s="278"/>
    </row>
    <row r="24" spans="2:34" ht="15" customHeight="1" x14ac:dyDescent="0.25">
      <c r="G24" s="84">
        <v>8</v>
      </c>
      <c r="H24" s="926" t="e">
        <f>MASTER!N12</f>
        <v>#N/A</v>
      </c>
      <c r="I24" s="824"/>
      <c r="J24" s="824"/>
      <c r="K24" s="824"/>
      <c r="L24" s="824"/>
      <c r="M24" s="824"/>
      <c r="N24" s="824"/>
      <c r="O24" s="824"/>
      <c r="P24" s="824"/>
      <c r="Q24" s="824"/>
      <c r="R24" s="825"/>
      <c r="S24" s="792"/>
      <c r="T24" s="805"/>
      <c r="U24" s="923" t="str">
        <f>IF('E-11-1'!I38='E-11-1'!M18,'E-11-1'!BK18,
IF('E-11-1'!I38='E-11-1'!M20,'E-11-1'!BK20,
IF('E-11-1'!I38='E-11-1'!M22,'E-11-1'!BK22,
IF('E-11-1'!I38='E-11-1'!M24,'E-11-1'!BK24,
IF('E-11-1'!I38='E-11-1'!M26,'E-11-1'!BK26,
IF('E-11-1'!I38='E-11-1'!M28,'E-11-1'!BK28,"Tidak Ditemukan"))))))</f>
        <v>Tidak Ditemukan</v>
      </c>
      <c r="V24" s="764"/>
      <c r="W24" s="764"/>
      <c r="X24" s="764"/>
      <c r="Y24" s="764"/>
      <c r="Z24" s="764"/>
      <c r="AA24" s="765"/>
      <c r="AB24" s="278"/>
      <c r="AC24" s="278"/>
      <c r="AD24" s="278"/>
      <c r="AE24" s="278"/>
      <c r="AF24" s="278"/>
      <c r="AG24" s="278"/>
      <c r="AH24" s="278"/>
    </row>
    <row r="25" spans="2:34" ht="15" customHeight="1" x14ac:dyDescent="0.25">
      <c r="G25" s="84">
        <v>9</v>
      </c>
      <c r="H25" s="926" t="e">
        <f>MASTER!N13</f>
        <v>#N/A</v>
      </c>
      <c r="I25" s="824"/>
      <c r="J25" s="824"/>
      <c r="K25" s="824"/>
      <c r="L25" s="824"/>
      <c r="M25" s="824"/>
      <c r="N25" s="824"/>
      <c r="O25" s="824"/>
      <c r="P25" s="824"/>
      <c r="Q25" s="824"/>
      <c r="R25" s="825"/>
      <c r="S25" s="792"/>
      <c r="T25" s="805"/>
      <c r="U25" s="923" t="str">
        <f>IF('E-11-1'!I38='E-11-1'!M18,'E-11-1'!BP18,
IF('E-11-1'!I38='E-11-1'!M20,'E-11-1'!BP20,
IF('E-11-1'!I38='E-11-1'!M22,'E-11-1'!BP22,
IF('E-11-1'!I38='E-11-1'!M24,'E-11-1'!BP24,
IF('E-11-1'!I38='E-11-1'!M26,'E-11-1'!BP26,
IF('E-11-1'!I38='E-11-1'!M28,'E-11-1'!BP28,"Tidak Ditemukan"))))))</f>
        <v>Tidak Ditemukan</v>
      </c>
      <c r="V25" s="764"/>
      <c r="W25" s="764"/>
      <c r="X25" s="764"/>
      <c r="Y25" s="764"/>
      <c r="Z25" s="764"/>
      <c r="AA25" s="765"/>
      <c r="AB25" s="278"/>
      <c r="AC25" s="278"/>
      <c r="AD25" s="278"/>
      <c r="AE25" s="278"/>
      <c r="AF25" s="278"/>
      <c r="AG25" s="278"/>
      <c r="AH25" s="278"/>
    </row>
    <row r="26" spans="2:34" ht="15" customHeight="1" x14ac:dyDescent="0.25">
      <c r="G26" s="84">
        <v>10</v>
      </c>
      <c r="H26" s="926" t="e">
        <f>MASTER!N14</f>
        <v>#N/A</v>
      </c>
      <c r="I26" s="824"/>
      <c r="J26" s="824"/>
      <c r="K26" s="824"/>
      <c r="L26" s="824"/>
      <c r="M26" s="824"/>
      <c r="N26" s="824"/>
      <c r="O26" s="824"/>
      <c r="P26" s="824"/>
      <c r="Q26" s="824"/>
      <c r="R26" s="825"/>
      <c r="S26" s="792"/>
      <c r="T26" s="805"/>
      <c r="U26" s="923" t="str">
        <f>IF('E-11-1'!I38='E-11-1'!M18,'E-11-1'!BU18,
IF('E-11-1'!I38='E-11-1'!M20,'E-11-1'!BU20,
IF('E-11-1'!I38='E-11-1'!M22,'E-11-1'!BU22,
IF('E-11-1'!I38='E-11-1'!M24,'E-11-1'!BU24,
IF('E-11-1'!I38='E-11-1'!M26,'E-11-1'!BU26,
IF('E-11-1'!I38='E-11-1'!M28,'E-11-1'!BU28,"Tidak Ditemukan"))))))</f>
        <v>Tidak Ditemukan</v>
      </c>
      <c r="V26" s="764"/>
      <c r="W26" s="764"/>
      <c r="X26" s="764"/>
      <c r="Y26" s="764"/>
      <c r="Z26" s="764"/>
      <c r="AA26" s="765"/>
      <c r="AB26" s="278"/>
      <c r="AC26" s="278"/>
      <c r="AD26" s="278"/>
      <c r="AE26" s="278"/>
      <c r="AF26" s="278"/>
      <c r="AG26" s="278"/>
      <c r="AH26" s="278"/>
    </row>
    <row r="27" spans="2:34" ht="15" customHeight="1" x14ac:dyDescent="0.25">
      <c r="G27" s="84">
        <v>11</v>
      </c>
      <c r="H27" s="926" t="e">
        <f>MASTER!N15</f>
        <v>#N/A</v>
      </c>
      <c r="I27" s="824"/>
      <c r="J27" s="824"/>
      <c r="K27" s="824"/>
      <c r="L27" s="824"/>
      <c r="M27" s="824"/>
      <c r="N27" s="824"/>
      <c r="O27" s="824"/>
      <c r="P27" s="824"/>
      <c r="Q27" s="824"/>
      <c r="R27" s="825"/>
      <c r="S27" s="792"/>
      <c r="T27" s="805"/>
      <c r="U27" s="923" t="str">
        <f>IF('E-11-1'!I38='E-11-1'!M18,'E-11-1'!BZ18,
IF('E-11-1'!I38='E-11-1'!M20,'E-11-1'!BZ20,
IF('E-11-1'!I38='E-11-1'!M22,'E-11-1'!BZ22,
IF('E-11-1'!I38='E-11-1'!M24,'E-11-1'!BZ24,
IF('E-11-1'!I38='E-11-1'!M26,'E-11-1'!BZ26,
IF('E-11-1'!I38='E-11-1'!M28,'E-11-1'!BZ28,"Tidak Ditemukan"))))))</f>
        <v>Tidak Ditemukan</v>
      </c>
      <c r="V27" s="764"/>
      <c r="W27" s="764"/>
      <c r="X27" s="764"/>
      <c r="Y27" s="764"/>
      <c r="Z27" s="764"/>
      <c r="AA27" s="765"/>
      <c r="AB27" s="278"/>
      <c r="AC27" s="278"/>
      <c r="AD27" s="278"/>
      <c r="AE27" s="278"/>
      <c r="AF27" s="278"/>
      <c r="AG27" s="278"/>
      <c r="AH27" s="278"/>
    </row>
    <row r="28" spans="2:34" ht="15" customHeight="1" x14ac:dyDescent="0.25">
      <c r="B28" s="760"/>
      <c r="C28" s="761"/>
      <c r="D28" s="761"/>
      <c r="E28" s="761"/>
      <c r="G28" s="84">
        <v>12</v>
      </c>
      <c r="H28" s="926" t="e">
        <f>MASTER!N16</f>
        <v>#N/A</v>
      </c>
      <c r="I28" s="824"/>
      <c r="J28" s="824"/>
      <c r="K28" s="824"/>
      <c r="L28" s="824"/>
      <c r="M28" s="824"/>
      <c r="N28" s="824"/>
      <c r="O28" s="824"/>
      <c r="P28" s="824"/>
      <c r="Q28" s="824"/>
      <c r="R28" s="825"/>
      <c r="S28" s="792"/>
      <c r="T28" s="805"/>
      <c r="U28" s="923" t="str">
        <f>IF('E-11-1'!I38='E-11-1'!M18,'E-11-1'!CE18,
IF('E-11-1'!I38='E-11-1'!M20,'E-11-1'!CE20,
IF('E-11-1'!I38='E-11-1'!M22,'E-11-1'!CE22,
IF('E-11-1'!I38='E-11-1'!M24,'E-11-1'!CE24,
IF('E-11-1'!I38='E-11-1'!M26,'E-11-1'!CE26,
IF('E-11-1'!I38='E-11-1'!M28,'E-11-1'!CE28,"Tidak Ditemukan"))))))</f>
        <v>Tidak Ditemukan</v>
      </c>
      <c r="V28" s="764"/>
      <c r="W28" s="764"/>
      <c r="X28" s="764"/>
      <c r="Y28" s="764"/>
      <c r="Z28" s="764"/>
      <c r="AA28" s="765"/>
      <c r="AB28" s="278"/>
      <c r="AC28" s="278"/>
      <c r="AD28" s="278"/>
      <c r="AE28" s="278"/>
      <c r="AF28" s="278"/>
      <c r="AG28" s="278"/>
      <c r="AH28" s="278"/>
    </row>
    <row r="29" spans="2:34" ht="15" customHeight="1" x14ac:dyDescent="0.25">
      <c r="G29" s="392"/>
      <c r="H29" s="933" t="s">
        <v>1769</v>
      </c>
      <c r="I29" s="824"/>
      <c r="J29" s="824"/>
      <c r="K29" s="824"/>
      <c r="L29" s="824"/>
      <c r="M29" s="824"/>
      <c r="N29" s="824"/>
      <c r="O29" s="824"/>
      <c r="P29" s="824"/>
      <c r="Q29" s="824"/>
      <c r="R29" s="825"/>
      <c r="S29" s="794"/>
      <c r="T29" s="807"/>
      <c r="U29" s="923" t="str">
        <f>IF('E-11-1'!I38='E-11-1'!M18,'E-11-1'!CJ18,
IF('E-11-1'!I38='E-11-1'!M20,'E-11-1'!CJ20,
IF('E-11-1'!I38='E-11-1'!M22,'E-11-1'!CJ22,
IF('E-11-1'!I38='E-11-1'!M24,'E-11-1'!CJ24,
IF('E-11-1'!I38='E-11-1'!M26,'E-11-1'!CJ26,
IF('E-11-1'!I38='E-11-1'!M28,'E-11-1'!CJ28,"Tidak Ditemukan"))))))</f>
        <v>Tidak Ditemukan</v>
      </c>
      <c r="V29" s="764"/>
      <c r="W29" s="764"/>
      <c r="X29" s="764"/>
      <c r="Y29" s="764"/>
      <c r="Z29" s="764"/>
      <c r="AA29" s="765"/>
      <c r="AB29" s="278"/>
      <c r="AC29" s="278"/>
      <c r="AD29" s="278"/>
      <c r="AE29" s="278"/>
      <c r="AF29" s="278"/>
      <c r="AG29" s="278"/>
      <c r="AH29" s="278"/>
    </row>
    <row r="30" spans="2:34" ht="15" customHeight="1" x14ac:dyDescent="0.25">
      <c r="B30" s="760"/>
      <c r="C30" s="761"/>
      <c r="D30" s="761"/>
      <c r="E30" s="761"/>
      <c r="G30" s="124"/>
      <c r="H30" s="938" t="s">
        <v>1770</v>
      </c>
      <c r="I30" s="824"/>
      <c r="J30" s="824"/>
      <c r="K30" s="824"/>
      <c r="L30" s="824"/>
      <c r="M30" s="824"/>
      <c r="N30" s="824"/>
      <c r="O30" s="824"/>
      <c r="P30" s="824"/>
      <c r="Q30" s="824"/>
      <c r="R30" s="825"/>
      <c r="S30" s="935"/>
      <c r="T30" s="765"/>
      <c r="U30" s="923">
        <f>IF(ISNUMBER(U29),IF(U29&gt;0,U29,SUM(U17:U28)),0)</f>
        <v>0</v>
      </c>
      <c r="V30" s="764"/>
      <c r="W30" s="764"/>
      <c r="X30" s="764"/>
      <c r="Y30" s="764"/>
      <c r="Z30" s="764"/>
      <c r="AA30" s="765"/>
      <c r="AB30" s="278"/>
      <c r="AC30" s="278"/>
      <c r="AD30" s="278"/>
      <c r="AE30" s="278"/>
      <c r="AF30" s="278"/>
      <c r="AG30" s="278"/>
      <c r="AH30" s="278"/>
    </row>
    <row r="31" spans="2:34" ht="15" customHeight="1" x14ac:dyDescent="0.25">
      <c r="G31" s="124"/>
      <c r="H31" s="124"/>
      <c r="I31" s="124"/>
      <c r="J31" s="300"/>
      <c r="K31" s="300"/>
      <c r="L31" s="300"/>
      <c r="M31" s="300"/>
      <c r="N31" s="300"/>
      <c r="O31" s="300"/>
      <c r="P31" s="300"/>
      <c r="Q31" s="300"/>
      <c r="R31" s="300"/>
      <c r="S31" s="300"/>
      <c r="T31" s="301"/>
      <c r="U31" s="515"/>
      <c r="V31" s="515"/>
      <c r="W31" s="515"/>
      <c r="X31" s="515"/>
      <c r="Y31" s="515"/>
      <c r="Z31" s="516"/>
      <c r="AA31" s="516"/>
      <c r="AB31" s="278"/>
      <c r="AC31" s="278"/>
      <c r="AD31" s="278"/>
      <c r="AE31" s="278"/>
      <c r="AF31" s="278"/>
      <c r="AG31" s="278"/>
      <c r="AH31" s="278"/>
    </row>
    <row r="32" spans="2:34" ht="15" customHeight="1" x14ac:dyDescent="0.25">
      <c r="B32" s="760"/>
      <c r="C32" s="761"/>
      <c r="D32" s="761"/>
      <c r="E32" s="761"/>
      <c r="G32" s="124"/>
      <c r="H32" s="297" t="s">
        <v>1771</v>
      </c>
      <c r="I32" s="298"/>
      <c r="J32" s="299"/>
      <c r="K32" s="299"/>
      <c r="L32" s="299"/>
      <c r="M32" s="299"/>
      <c r="N32" s="299"/>
      <c r="O32" s="299"/>
      <c r="P32" s="299"/>
      <c r="Q32" s="299"/>
      <c r="R32" s="299"/>
      <c r="S32" s="299"/>
      <c r="T32" s="302"/>
      <c r="U32" s="923">
        <f>'MAIN LEVEL'!$AB$46</f>
        <v>0</v>
      </c>
      <c r="V32" s="764"/>
      <c r="W32" s="764"/>
      <c r="X32" s="764"/>
      <c r="Y32" s="764"/>
      <c r="Z32" s="764"/>
      <c r="AA32" s="765"/>
      <c r="AB32" s="278"/>
      <c r="AC32" s="278"/>
      <c r="AD32" s="278"/>
      <c r="AE32" s="278"/>
      <c r="AF32" s="278"/>
      <c r="AG32" s="278"/>
      <c r="AH32" s="278"/>
    </row>
    <row r="33" spans="2:34" ht="15" customHeight="1" x14ac:dyDescent="0.25">
      <c r="G33" s="124"/>
      <c r="H33" s="297" t="s">
        <v>1772</v>
      </c>
      <c r="I33" s="298"/>
      <c r="J33" s="299"/>
      <c r="K33" s="299"/>
      <c r="L33" s="299"/>
      <c r="M33" s="299"/>
      <c r="N33" s="299"/>
      <c r="O33" s="299"/>
      <c r="P33" s="299"/>
      <c r="Q33" s="299"/>
      <c r="R33" s="299"/>
      <c r="S33" s="299"/>
      <c r="T33" s="302"/>
      <c r="U33" s="923">
        <f>U30-U32</f>
        <v>0</v>
      </c>
      <c r="V33" s="764"/>
      <c r="W33" s="764"/>
      <c r="X33" s="764"/>
      <c r="Y33" s="764"/>
      <c r="Z33" s="764"/>
      <c r="AA33" s="765"/>
      <c r="AB33" s="278"/>
      <c r="AC33" s="278"/>
      <c r="AD33" s="278"/>
      <c r="AE33" s="278"/>
      <c r="AF33" s="278"/>
      <c r="AG33" s="278"/>
      <c r="AH33" s="278"/>
    </row>
    <row r="34" spans="2:34" ht="15" customHeight="1" x14ac:dyDescent="0.25">
      <c r="B34" s="760"/>
      <c r="C34" s="761"/>
      <c r="D34" s="761"/>
      <c r="E34" s="761"/>
      <c r="G34" s="124"/>
      <c r="H34" s="124"/>
      <c r="I34" s="124"/>
      <c r="J34" s="124"/>
      <c r="K34" s="124"/>
      <c r="L34" s="124"/>
      <c r="M34" s="124"/>
      <c r="N34" s="124"/>
      <c r="O34" s="124"/>
      <c r="P34" s="124"/>
      <c r="Q34" s="124"/>
      <c r="R34" s="124"/>
      <c r="S34" s="124"/>
      <c r="T34" s="124"/>
      <c r="U34" s="124"/>
      <c r="V34" s="124"/>
      <c r="W34" s="124"/>
      <c r="X34" s="124"/>
      <c r="Y34" s="278"/>
      <c r="Z34" s="278"/>
      <c r="AA34" s="278"/>
      <c r="AB34" s="278"/>
      <c r="AC34" s="278"/>
      <c r="AD34" s="278"/>
      <c r="AE34" s="278"/>
      <c r="AF34" s="278"/>
      <c r="AG34" s="278"/>
      <c r="AH34" s="278"/>
    </row>
    <row r="35" spans="2:34" ht="15" customHeight="1" x14ac:dyDescent="0.25">
      <c r="G35" s="278"/>
      <c r="H35" s="278"/>
      <c r="I35" s="278"/>
      <c r="J35" s="278"/>
      <c r="K35" s="278"/>
      <c r="L35" s="278"/>
      <c r="M35" s="278"/>
      <c r="N35" s="278"/>
      <c r="O35" s="278"/>
      <c r="P35" s="278"/>
      <c r="Q35" s="278"/>
      <c r="R35" s="278"/>
      <c r="S35" s="278"/>
      <c r="T35" s="278"/>
      <c r="U35" s="278"/>
      <c r="V35" s="278"/>
      <c r="W35" s="278"/>
      <c r="X35" s="278"/>
      <c r="Y35" s="278"/>
      <c r="Z35" s="278"/>
      <c r="AA35" s="278"/>
      <c r="AB35" s="278"/>
      <c r="AC35" s="278"/>
      <c r="AD35" s="278"/>
      <c r="AE35" s="278"/>
      <c r="AF35" s="278"/>
      <c r="AG35" s="278"/>
      <c r="AH35" s="278"/>
    </row>
    <row r="36" spans="2:34" ht="15" customHeight="1" x14ac:dyDescent="0.25">
      <c r="B36" s="760"/>
      <c r="C36" s="761"/>
      <c r="D36" s="761"/>
      <c r="E36" s="761"/>
      <c r="G36" s="801" t="s">
        <v>1507</v>
      </c>
      <c r="H36" s="764"/>
      <c r="I36" s="764"/>
      <c r="J36" s="764"/>
      <c r="K36" s="764"/>
      <c r="L36" s="764"/>
      <c r="M36" s="764"/>
      <c r="N36" s="764"/>
      <c r="O36" s="764"/>
      <c r="P36" s="764"/>
      <c r="Q36" s="764"/>
      <c r="R36" s="764"/>
      <c r="S36" s="764"/>
      <c r="T36" s="764"/>
      <c r="U36" s="795" t="s">
        <v>1704</v>
      </c>
      <c r="V36" s="764"/>
      <c r="W36" s="764"/>
      <c r="X36" s="764"/>
      <c r="Y36" s="764"/>
      <c r="Z36" s="764"/>
      <c r="AA36" s="764"/>
      <c r="AB36" s="764"/>
      <c r="AC36" s="764"/>
      <c r="AD36" s="764"/>
      <c r="AE36" s="764"/>
      <c r="AF36" s="764"/>
      <c r="AG36" s="764"/>
      <c r="AH36" s="796"/>
    </row>
    <row r="37" spans="2:34" ht="15" customHeight="1" x14ac:dyDescent="0.25">
      <c r="G37" s="793" t="s">
        <v>796</v>
      </c>
      <c r="H37" s="794"/>
      <c r="I37" s="794"/>
      <c r="J37" s="794"/>
      <c r="K37" s="794"/>
      <c r="L37" s="794"/>
      <c r="M37" s="801" t="s">
        <v>1511</v>
      </c>
      <c r="N37" s="764"/>
      <c r="O37" s="764"/>
      <c r="P37" s="764"/>
      <c r="Q37" s="802" t="s">
        <v>1510</v>
      </c>
      <c r="R37" s="764"/>
      <c r="S37" s="764"/>
      <c r="T37" s="765"/>
      <c r="U37" s="793" t="s">
        <v>796</v>
      </c>
      <c r="V37" s="794"/>
      <c r="W37" s="794"/>
      <c r="X37" s="794"/>
      <c r="Y37" s="794"/>
      <c r="Z37" s="794"/>
      <c r="AA37" s="801" t="s">
        <v>1511</v>
      </c>
      <c r="AB37" s="764"/>
      <c r="AC37" s="764"/>
      <c r="AD37" s="764"/>
      <c r="AE37" s="802" t="s">
        <v>1510</v>
      </c>
      <c r="AF37" s="764"/>
      <c r="AG37" s="764"/>
      <c r="AH37" s="765"/>
    </row>
    <row r="38" spans="2:34" ht="15" customHeight="1" x14ac:dyDescent="0.25">
      <c r="G38" s="788"/>
      <c r="H38" s="789"/>
      <c r="I38" s="789"/>
      <c r="J38" s="789"/>
      <c r="K38" s="789"/>
      <c r="L38" s="790"/>
      <c r="M38" s="788"/>
      <c r="N38" s="789"/>
      <c r="O38" s="789"/>
      <c r="P38" s="790"/>
      <c r="Q38" s="788"/>
      <c r="R38" s="789"/>
      <c r="S38" s="789"/>
      <c r="T38" s="790"/>
      <c r="U38" s="788"/>
      <c r="V38" s="789"/>
      <c r="W38" s="789"/>
      <c r="X38" s="789"/>
      <c r="Y38" s="789"/>
      <c r="Z38" s="790"/>
      <c r="AA38" s="788"/>
      <c r="AB38" s="789"/>
      <c r="AC38" s="789"/>
      <c r="AD38" s="790"/>
      <c r="AE38" s="788"/>
      <c r="AF38" s="789"/>
      <c r="AG38" s="789"/>
      <c r="AH38" s="790"/>
    </row>
    <row r="39" spans="2:34" ht="15" customHeight="1" x14ac:dyDescent="0.25">
      <c r="G39" s="283"/>
      <c r="H39" s="124"/>
      <c r="I39" s="124"/>
      <c r="J39" s="124"/>
      <c r="K39" s="124"/>
      <c r="L39" s="124"/>
      <c r="M39" s="283"/>
      <c r="N39" s="124"/>
      <c r="O39" s="124"/>
      <c r="P39" s="124"/>
      <c r="Q39" s="283"/>
      <c r="R39" s="124"/>
      <c r="S39" s="124"/>
      <c r="T39" s="125"/>
      <c r="U39" s="124"/>
      <c r="V39" s="124"/>
      <c r="W39" s="124"/>
      <c r="X39" s="124"/>
      <c r="Y39" s="124"/>
      <c r="Z39" s="124"/>
      <c r="AA39" s="283"/>
      <c r="AB39" s="124"/>
      <c r="AC39" s="124"/>
      <c r="AD39" s="125"/>
      <c r="AE39" s="283"/>
      <c r="AF39" s="124"/>
      <c r="AG39" s="124"/>
      <c r="AH39" s="125"/>
    </row>
    <row r="40" spans="2:34" ht="15" customHeight="1" x14ac:dyDescent="0.25">
      <c r="G40" s="283"/>
      <c r="H40" s="124"/>
      <c r="I40" s="124"/>
      <c r="J40" s="124"/>
      <c r="K40" s="124"/>
      <c r="L40" s="124"/>
      <c r="M40" s="283"/>
      <c r="N40" s="124"/>
      <c r="O40" s="124"/>
      <c r="P40" s="124"/>
      <c r="Q40" s="283"/>
      <c r="R40" s="124"/>
      <c r="S40" s="124"/>
      <c r="T40" s="125"/>
      <c r="U40" s="124"/>
      <c r="V40" s="124"/>
      <c r="W40" s="124"/>
      <c r="X40" s="124"/>
      <c r="Y40" s="124"/>
      <c r="Z40" s="124"/>
      <c r="AA40" s="283"/>
      <c r="AB40" s="124"/>
      <c r="AC40" s="124"/>
      <c r="AD40" s="125"/>
      <c r="AE40" s="283"/>
      <c r="AF40" s="124"/>
      <c r="AG40" s="124"/>
      <c r="AH40" s="125"/>
    </row>
    <row r="41" spans="2:34" ht="15" customHeight="1" x14ac:dyDescent="0.25">
      <c r="G41" s="283"/>
      <c r="H41" s="124"/>
      <c r="I41" s="124"/>
      <c r="J41" s="124"/>
      <c r="K41" s="124"/>
      <c r="L41" s="124"/>
      <c r="M41" s="283"/>
      <c r="N41" s="124"/>
      <c r="O41" s="124"/>
      <c r="P41" s="124"/>
      <c r="Q41" s="283"/>
      <c r="R41" s="124"/>
      <c r="S41" s="124"/>
      <c r="T41" s="125"/>
      <c r="U41" s="124"/>
      <c r="V41" s="124"/>
      <c r="W41" s="124"/>
      <c r="X41" s="124"/>
      <c r="Y41" s="124"/>
      <c r="Z41" s="124"/>
      <c r="AA41" s="283"/>
      <c r="AB41" s="124"/>
      <c r="AC41" s="124"/>
      <c r="AD41" s="125"/>
      <c r="AE41" s="283"/>
      <c r="AF41" s="124"/>
      <c r="AG41" s="124"/>
      <c r="AH41" s="125"/>
    </row>
    <row r="42" spans="2:34" ht="15" customHeight="1" x14ac:dyDescent="0.25">
      <c r="G42" s="283"/>
      <c r="H42" s="124"/>
      <c r="I42" s="124"/>
      <c r="J42" s="124"/>
      <c r="K42" s="124"/>
      <c r="L42" s="124"/>
      <c r="M42" s="283"/>
      <c r="N42" s="124"/>
      <c r="O42" s="124"/>
      <c r="P42" s="124"/>
      <c r="Q42" s="283"/>
      <c r="R42" s="124"/>
      <c r="S42" s="124"/>
      <c r="T42" s="125"/>
      <c r="U42" s="124"/>
      <c r="V42" s="124"/>
      <c r="W42" s="124"/>
      <c r="X42" s="124"/>
      <c r="Y42" s="124"/>
      <c r="Z42" s="124"/>
      <c r="AA42" s="283"/>
      <c r="AB42" s="124"/>
      <c r="AC42" s="124"/>
      <c r="AD42" s="125"/>
      <c r="AE42" s="283"/>
      <c r="AF42" s="124"/>
      <c r="AG42" s="124"/>
      <c r="AH42" s="125"/>
    </row>
    <row r="43" spans="2:34" ht="15" customHeight="1" x14ac:dyDescent="0.25">
      <c r="G43" s="283"/>
      <c r="H43" s="124"/>
      <c r="I43" s="124"/>
      <c r="J43" s="124"/>
      <c r="K43" s="124"/>
      <c r="L43" s="124"/>
      <c r="M43" s="283"/>
      <c r="N43" s="124"/>
      <c r="O43" s="124"/>
      <c r="P43" s="124"/>
      <c r="Q43" s="283"/>
      <c r="R43" s="124"/>
      <c r="S43" s="124"/>
      <c r="T43" s="125"/>
      <c r="U43" s="124"/>
      <c r="V43" s="124"/>
      <c r="W43" s="124"/>
      <c r="X43" s="124"/>
      <c r="Y43" s="124"/>
      <c r="Z43" s="124"/>
      <c r="AA43" s="283"/>
      <c r="AB43" s="124"/>
      <c r="AC43" s="124"/>
      <c r="AD43" s="125"/>
      <c r="AE43" s="283"/>
      <c r="AF43" s="124"/>
      <c r="AG43" s="124"/>
      <c r="AH43" s="125"/>
    </row>
    <row r="44" spans="2:34" ht="15" customHeight="1" x14ac:dyDescent="0.25">
      <c r="G44" s="283"/>
      <c r="H44" s="124"/>
      <c r="I44" s="124"/>
      <c r="J44" s="124"/>
      <c r="K44" s="124"/>
      <c r="L44" s="124"/>
      <c r="M44" s="283"/>
      <c r="N44" s="124"/>
      <c r="O44" s="124"/>
      <c r="P44" s="124"/>
      <c r="Q44" s="283"/>
      <c r="R44" s="124"/>
      <c r="S44" s="124"/>
      <c r="T44" s="125"/>
      <c r="U44" s="124"/>
      <c r="V44" s="124"/>
      <c r="W44" s="124"/>
      <c r="X44" s="124"/>
      <c r="Y44" s="124"/>
      <c r="Z44" s="124"/>
      <c r="AA44" s="283"/>
      <c r="AB44" s="124"/>
      <c r="AC44" s="124"/>
      <c r="AD44" s="125"/>
      <c r="AE44" s="283"/>
      <c r="AF44" s="124"/>
      <c r="AG44" s="124"/>
      <c r="AH44" s="125"/>
    </row>
    <row r="45" spans="2:34" ht="15" customHeight="1" x14ac:dyDescent="0.25">
      <c r="G45" s="283"/>
      <c r="H45" s="124"/>
      <c r="I45" s="124"/>
      <c r="J45" s="124"/>
      <c r="K45" s="124"/>
      <c r="L45" s="124"/>
      <c r="M45" s="283"/>
      <c r="N45" s="124"/>
      <c r="O45" s="124"/>
      <c r="P45" s="124"/>
      <c r="Q45" s="283"/>
      <c r="R45" s="124"/>
      <c r="S45" s="124"/>
      <c r="T45" s="125"/>
      <c r="U45" s="124"/>
      <c r="V45" s="124"/>
      <c r="W45" s="124"/>
      <c r="X45" s="124"/>
      <c r="Y45" s="124"/>
      <c r="Z45" s="124"/>
      <c r="AA45" s="283"/>
      <c r="AB45" s="124"/>
      <c r="AC45" s="124"/>
      <c r="AD45" s="125"/>
      <c r="AE45" s="283"/>
      <c r="AF45" s="124"/>
      <c r="AG45" s="124"/>
      <c r="AH45" s="125"/>
    </row>
    <row r="46" spans="2:34" ht="15" customHeight="1" x14ac:dyDescent="0.25">
      <c r="G46" s="283"/>
      <c r="H46" s="124"/>
      <c r="I46" s="124"/>
      <c r="J46" s="124"/>
      <c r="K46" s="124"/>
      <c r="L46" s="124"/>
      <c r="M46" s="283"/>
      <c r="N46" s="124"/>
      <c r="O46" s="124"/>
      <c r="P46" s="124"/>
      <c r="Q46" s="283"/>
      <c r="R46" s="124"/>
      <c r="S46" s="124"/>
      <c r="T46" s="125"/>
      <c r="U46" s="124"/>
      <c r="V46" s="124"/>
      <c r="W46" s="124"/>
      <c r="X46" s="124"/>
      <c r="Y46" s="124"/>
      <c r="Z46" s="124"/>
      <c r="AA46" s="283"/>
      <c r="AB46" s="124"/>
      <c r="AC46" s="124"/>
      <c r="AD46" s="125"/>
      <c r="AE46" s="283"/>
      <c r="AF46" s="124"/>
      <c r="AG46" s="124"/>
      <c r="AH46" s="125"/>
    </row>
    <row r="47" spans="2:34" ht="15" customHeight="1" x14ac:dyDescent="0.25">
      <c r="G47" s="283"/>
      <c r="H47" s="124"/>
      <c r="I47" s="124"/>
      <c r="J47" s="124"/>
      <c r="K47" s="124"/>
      <c r="L47" s="124"/>
      <c r="M47" s="283"/>
      <c r="N47" s="124"/>
      <c r="O47" s="124"/>
      <c r="P47" s="124"/>
      <c r="Q47" s="283"/>
      <c r="R47" s="124"/>
      <c r="S47" s="124"/>
      <c r="T47" s="125"/>
      <c r="U47" s="124"/>
      <c r="V47" s="124"/>
      <c r="W47" s="124"/>
      <c r="X47" s="124"/>
      <c r="Y47" s="124"/>
      <c r="Z47" s="124"/>
      <c r="AA47" s="283"/>
      <c r="AB47" s="124"/>
      <c r="AC47" s="124"/>
      <c r="AD47" s="125"/>
      <c r="AE47" s="283"/>
      <c r="AF47" s="124"/>
      <c r="AG47" s="124"/>
      <c r="AH47" s="125"/>
    </row>
    <row r="48" spans="2:34" ht="15" customHeight="1" x14ac:dyDescent="0.25">
      <c r="G48" s="283"/>
      <c r="H48" s="124"/>
      <c r="I48" s="124"/>
      <c r="J48" s="124"/>
      <c r="K48" s="124"/>
      <c r="L48" s="124"/>
      <c r="M48" s="283"/>
      <c r="N48" s="124"/>
      <c r="O48" s="124"/>
      <c r="P48" s="124"/>
      <c r="Q48" s="283"/>
      <c r="R48" s="124"/>
      <c r="S48" s="124"/>
      <c r="T48" s="125"/>
      <c r="U48" s="124"/>
      <c r="V48" s="124"/>
      <c r="W48" s="124"/>
      <c r="X48" s="124"/>
      <c r="Y48" s="124"/>
      <c r="Z48" s="124"/>
      <c r="AA48" s="283"/>
      <c r="AB48" s="124"/>
      <c r="AC48" s="124"/>
      <c r="AD48" s="125"/>
      <c r="AE48" s="283"/>
      <c r="AF48" s="124"/>
      <c r="AG48" s="124"/>
      <c r="AH48" s="125"/>
    </row>
    <row r="49" spans="7:34" x14ac:dyDescent="0.25">
      <c r="G49" s="283"/>
      <c r="H49" s="124"/>
      <c r="I49" s="124"/>
      <c r="J49" s="124"/>
      <c r="K49" s="124"/>
      <c r="L49" s="124"/>
      <c r="M49" s="283"/>
      <c r="N49" s="124"/>
      <c r="O49" s="124"/>
      <c r="P49" s="124"/>
      <c r="Q49" s="283"/>
      <c r="R49" s="124"/>
      <c r="S49" s="124"/>
      <c r="T49" s="125"/>
      <c r="U49" s="124"/>
      <c r="V49" s="124"/>
      <c r="W49" s="124"/>
      <c r="X49" s="124"/>
      <c r="Y49" s="124"/>
      <c r="Z49" s="124"/>
      <c r="AA49" s="283"/>
      <c r="AB49" s="124"/>
      <c r="AC49" s="124"/>
      <c r="AD49" s="125"/>
      <c r="AE49" s="283"/>
      <c r="AF49" s="124"/>
      <c r="AG49" s="124"/>
      <c r="AH49" s="125"/>
    </row>
    <row r="50" spans="7:34" x14ac:dyDescent="0.25">
      <c r="G50" s="285"/>
      <c r="H50" s="190"/>
      <c r="I50" s="190"/>
      <c r="J50" s="190"/>
      <c r="K50" s="190"/>
      <c r="L50" s="190"/>
      <c r="M50" s="285"/>
      <c r="N50" s="190"/>
      <c r="O50" s="190"/>
      <c r="P50" s="190"/>
      <c r="Q50" s="285"/>
      <c r="R50" s="190"/>
      <c r="S50" s="190"/>
      <c r="T50" s="243"/>
      <c r="U50" s="190"/>
      <c r="V50" s="190"/>
      <c r="W50" s="190"/>
      <c r="X50" s="190"/>
      <c r="Y50" s="190"/>
      <c r="Z50" s="190"/>
      <c r="AA50" s="285"/>
      <c r="AB50" s="190"/>
      <c r="AC50" s="190"/>
      <c r="AD50" s="243"/>
      <c r="AE50" s="285"/>
      <c r="AF50" s="190"/>
      <c r="AG50" s="190"/>
      <c r="AH50" s="243"/>
    </row>
    <row r="51" spans="7:34" x14ac:dyDescent="0.25">
      <c r="G51" s="3"/>
      <c r="H51" s="55"/>
      <c r="I51" s="55"/>
      <c r="J51" s="55"/>
      <c r="K51" s="55"/>
      <c r="L51" s="288" t="s">
        <v>1705</v>
      </c>
      <c r="M51" s="55">
        <f>'MAIN LEVEL'!Z46</f>
        <v>0</v>
      </c>
    </row>
  </sheetData>
  <mergeCells count="70">
    <mergeCell ref="S16:T16"/>
    <mergeCell ref="U18:AA18"/>
    <mergeCell ref="G9:T11"/>
    <mergeCell ref="G37:L37"/>
    <mergeCell ref="H20:R20"/>
    <mergeCell ref="H23:R23"/>
    <mergeCell ref="U33:AA33"/>
    <mergeCell ref="H30:R30"/>
    <mergeCell ref="U24:AA24"/>
    <mergeCell ref="H26:R26"/>
    <mergeCell ref="U23:AA23"/>
    <mergeCell ref="U21:AA21"/>
    <mergeCell ref="AE38:AH38"/>
    <mergeCell ref="U28:AA28"/>
    <mergeCell ref="B6:E6"/>
    <mergeCell ref="B30:E30"/>
    <mergeCell ref="H29:R29"/>
    <mergeCell ref="B15:E15"/>
    <mergeCell ref="AE37:AH37"/>
    <mergeCell ref="U37:Z37"/>
    <mergeCell ref="U20:AA20"/>
    <mergeCell ref="B20:E20"/>
    <mergeCell ref="U19:AA19"/>
    <mergeCell ref="H27:R27"/>
    <mergeCell ref="S30:T30"/>
    <mergeCell ref="G7:AH7"/>
    <mergeCell ref="B8:E8"/>
    <mergeCell ref="U32:AA32"/>
    <mergeCell ref="AA38:AD38"/>
    <mergeCell ref="Q37:T37"/>
    <mergeCell ref="U38:Z38"/>
    <mergeCell ref="U27:AA27"/>
    <mergeCell ref="U30:AA30"/>
    <mergeCell ref="AA37:AD37"/>
    <mergeCell ref="Q38:T38"/>
    <mergeCell ref="H28:R28"/>
    <mergeCell ref="S17:T29"/>
    <mergeCell ref="H18:R18"/>
    <mergeCell ref="B4:E4"/>
    <mergeCell ref="U26:AA26"/>
    <mergeCell ref="U22:AA22"/>
    <mergeCell ref="B16:E16"/>
    <mergeCell ref="H21:R21"/>
    <mergeCell ref="B18:E18"/>
    <mergeCell ref="H17:R17"/>
    <mergeCell ref="B12:E12"/>
    <mergeCell ref="H16:R16"/>
    <mergeCell ref="U17:AA17"/>
    <mergeCell ref="H19:R19"/>
    <mergeCell ref="H22:R22"/>
    <mergeCell ref="B14:E14"/>
    <mergeCell ref="U25:AA25"/>
    <mergeCell ref="U16:AA16"/>
    <mergeCell ref="B17:E17"/>
    <mergeCell ref="B10:E10"/>
    <mergeCell ref="B28:E28"/>
    <mergeCell ref="M37:P37"/>
    <mergeCell ref="G38:L38"/>
    <mergeCell ref="B34:E34"/>
    <mergeCell ref="B13:E13"/>
    <mergeCell ref="H24:R24"/>
    <mergeCell ref="G13:AH13"/>
    <mergeCell ref="B19:E19"/>
    <mergeCell ref="M38:P38"/>
    <mergeCell ref="U29:AA29"/>
    <mergeCell ref="G36:T36"/>
    <mergeCell ref="B36:E36"/>
    <mergeCell ref="B32:E32"/>
    <mergeCell ref="U36:AH36"/>
    <mergeCell ref="H25:R25"/>
  </mergeCells>
  <hyperlinks>
    <hyperlink ref="B4" location="PANDUAN!A1" display="PANDUAN" xr:uid="{00000000-0004-0000-C300-000000000000}"/>
    <hyperlink ref="B6" location="'EWS DIRECTORY'!A1" display="EWS DIRECTORY" xr:uid="{00000000-0004-0000-C300-000001000000}"/>
    <hyperlink ref="B8" location="'DATA PEMICU'!A1" display="DATA PEMICU" xr:uid="{00000000-0004-0000-C300-000002000000}"/>
    <hyperlink ref="B10" location="'DATA PENGUJI'!A1" display="DATA PENGUJI" xr:uid="{00000000-0004-0000-C300-000003000000}"/>
    <hyperlink ref="B12" location="'MAIN LEVEL'!A1" display="MAIN LEVEL" xr:uid="{00000000-0004-0000-C300-000004000000}"/>
  </hyperlinks>
  <pageMargins left="0.70866141732283472" right="0.17" top="0.74803149606299213" bottom="0.74803149606299213" header="0.31496062992125978" footer="0.31496062992125978"/>
  <pageSetup paperSize="9" scale="76" orientation="portrait"/>
</worksheet>
</file>

<file path=xl/worksheets/sheet1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400-000000000000}">
  <sheetPr codeName="Sheet87">
    <tabColor theme="4" tint="-0.249977111117893"/>
  </sheetPr>
  <dimension ref="A1:CX81"/>
  <sheetViews>
    <sheetView topLeftCell="B25"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7" width="4.109375" customWidth="1"/>
    <col min="8" max="9" width="3.5546875" customWidth="1"/>
    <col min="10" max="10" width="2.6640625" customWidth="1"/>
    <col min="11" max="16" width="3.5546875" customWidth="1"/>
    <col min="17" max="18" width="2.6640625" customWidth="1"/>
    <col min="19" max="19" width="4.5546875" customWidth="1"/>
    <col min="20" max="102" width="3.5546875" customWidth="1"/>
  </cols>
  <sheetData>
    <row r="1" spans="1:102" ht="14.25" customHeight="1" x14ac:dyDescent="0.25">
      <c r="G1" s="178"/>
      <c r="AL1" s="110"/>
      <c r="AM1" s="110"/>
      <c r="AN1" s="110"/>
      <c r="AO1" s="110"/>
      <c r="AP1" s="110"/>
      <c r="AQ1" s="110"/>
      <c r="AR1" s="110"/>
      <c r="AS1" s="110"/>
      <c r="AT1" s="110"/>
      <c r="AU1" s="110"/>
      <c r="AV1" s="110"/>
      <c r="AW1" s="110"/>
      <c r="AX1" s="110"/>
      <c r="AY1" s="110"/>
      <c r="AZ1" s="110"/>
      <c r="BA1" s="110"/>
      <c r="BB1" s="110"/>
      <c r="BC1" s="110"/>
      <c r="BD1" s="110"/>
      <c r="BE1" s="110"/>
      <c r="BF1" s="110"/>
      <c r="BG1" s="110"/>
      <c r="BH1" s="110"/>
      <c r="BI1" s="110"/>
      <c r="BJ1" s="110"/>
      <c r="BK1" s="110"/>
      <c r="BL1" s="110"/>
      <c r="BM1" s="110"/>
      <c r="BN1" s="110"/>
      <c r="BO1" s="110"/>
      <c r="BP1" s="110"/>
      <c r="BQ1" s="110"/>
      <c r="BR1" s="110"/>
      <c r="BS1" s="110"/>
      <c r="BT1" s="110"/>
      <c r="BU1" s="110"/>
      <c r="BV1" s="110"/>
      <c r="BW1" s="110"/>
      <c r="BX1" s="110"/>
      <c r="BY1" s="110"/>
      <c r="BZ1" s="110"/>
      <c r="CA1" s="110"/>
      <c r="CB1" s="110"/>
      <c r="CC1" s="110"/>
      <c r="CD1" s="110"/>
      <c r="CE1" s="110"/>
      <c r="CF1" s="110"/>
      <c r="CG1" s="110"/>
      <c r="CH1" s="110"/>
      <c r="CI1" s="110"/>
      <c r="CJ1" s="110"/>
      <c r="CK1" s="110"/>
      <c r="CL1" s="110"/>
      <c r="CM1" s="110"/>
      <c r="CN1" s="110"/>
      <c r="CO1" s="110"/>
      <c r="CP1" s="110"/>
      <c r="CQ1" s="110"/>
      <c r="CR1" s="110"/>
      <c r="CS1" s="110"/>
      <c r="CT1" s="110"/>
      <c r="CU1" s="110"/>
      <c r="CV1" s="110"/>
      <c r="CW1" s="110"/>
      <c r="CX1" s="110"/>
    </row>
    <row r="2" spans="1:102" ht="14.25" customHeight="1" x14ac:dyDescent="0.25">
      <c r="G2" t="s">
        <v>1674</v>
      </c>
      <c r="AL2" s="110"/>
      <c r="AM2" s="110"/>
      <c r="AN2" s="110"/>
      <c r="AO2" s="110"/>
      <c r="AP2" s="110"/>
      <c r="AQ2" s="110"/>
      <c r="AR2" s="110"/>
      <c r="AS2" s="110"/>
      <c r="AT2" s="110"/>
      <c r="AU2" s="110"/>
      <c r="AV2" s="110"/>
      <c r="AW2" s="110"/>
      <c r="AX2" s="110"/>
      <c r="AY2" s="110"/>
      <c r="AZ2" s="110"/>
      <c r="BA2" s="110"/>
      <c r="BB2" s="110"/>
      <c r="BC2" s="110"/>
      <c r="BD2" s="110"/>
      <c r="BE2" s="110"/>
      <c r="BF2" s="110"/>
      <c r="BG2" s="110"/>
      <c r="BH2" s="110"/>
      <c r="BI2" s="110"/>
      <c r="BJ2" s="110"/>
      <c r="BK2" s="110"/>
      <c r="BL2" s="110"/>
      <c r="BM2" s="110"/>
      <c r="BN2" s="110"/>
      <c r="BO2" s="110"/>
      <c r="BP2" s="110"/>
      <c r="BQ2" s="110"/>
      <c r="BR2" s="110"/>
      <c r="BS2" s="110"/>
      <c r="BT2" s="110"/>
      <c r="BU2" s="110"/>
      <c r="BV2" s="110"/>
      <c r="BW2" s="110"/>
      <c r="BX2" s="110"/>
      <c r="BY2" s="110"/>
      <c r="BZ2" s="110"/>
      <c r="CA2" s="110"/>
      <c r="CB2" s="110"/>
      <c r="CC2" s="110"/>
      <c r="CD2" s="110"/>
      <c r="CE2" s="110"/>
      <c r="CF2" s="110"/>
      <c r="CG2" s="110"/>
      <c r="CH2" s="110"/>
      <c r="CI2" s="110"/>
      <c r="CJ2" s="110"/>
      <c r="CK2" s="110"/>
      <c r="CL2" s="110"/>
      <c r="CM2" s="110"/>
      <c r="CN2" s="110"/>
      <c r="CO2" s="110"/>
      <c r="CP2" s="110"/>
      <c r="CQ2" s="110"/>
      <c r="CR2" s="110"/>
      <c r="CS2" s="110"/>
      <c r="CT2" s="110"/>
      <c r="CU2" s="110"/>
      <c r="CV2" s="110"/>
      <c r="CW2" s="110"/>
      <c r="CX2" s="110"/>
    </row>
    <row r="3" spans="1:102" ht="14.25" customHeight="1" x14ac:dyDescent="0.25">
      <c r="B3" s="111"/>
      <c r="C3" s="111"/>
      <c r="D3" s="111"/>
      <c r="E3" s="111"/>
      <c r="AL3" s="110"/>
      <c r="AM3" s="110"/>
      <c r="AN3" s="110"/>
      <c r="AO3" s="110"/>
      <c r="AP3" s="110"/>
      <c r="AQ3" s="110"/>
      <c r="AR3" s="110"/>
      <c r="AS3" s="110"/>
      <c r="AT3" s="110"/>
      <c r="AU3" s="110"/>
      <c r="AV3" s="110"/>
      <c r="AW3" s="110"/>
      <c r="AX3" s="110"/>
      <c r="AY3" s="110"/>
      <c r="AZ3" s="110"/>
      <c r="BA3" s="110"/>
      <c r="BB3" s="110"/>
      <c r="BC3" s="110"/>
      <c r="BD3" s="110"/>
      <c r="BE3" s="110"/>
      <c r="BF3" s="110"/>
      <c r="BG3" s="110"/>
      <c r="BH3" s="110"/>
      <c r="BI3" s="110"/>
      <c r="BJ3" s="110"/>
      <c r="BK3" s="110"/>
      <c r="BL3" s="110"/>
      <c r="BM3" s="110"/>
      <c r="BN3" s="110"/>
      <c r="BO3" s="110"/>
      <c r="BP3" s="110"/>
      <c r="BQ3" s="110"/>
      <c r="BR3" s="110"/>
      <c r="BS3" s="110"/>
      <c r="BT3" s="110"/>
      <c r="BU3" s="110"/>
      <c r="BV3" s="110"/>
      <c r="BW3" s="110"/>
      <c r="BX3" s="110"/>
      <c r="BY3" s="110"/>
      <c r="BZ3" s="110"/>
      <c r="CA3" s="110"/>
      <c r="CB3" s="110"/>
      <c r="CC3" s="110"/>
      <c r="CD3" s="110"/>
      <c r="CE3" s="110"/>
      <c r="CF3" s="110"/>
      <c r="CG3" s="110"/>
      <c r="CH3" s="110"/>
      <c r="CI3" s="110"/>
      <c r="CJ3" s="110"/>
      <c r="CK3" s="110"/>
      <c r="CL3" s="110"/>
      <c r="CM3" s="110"/>
      <c r="CN3" s="110"/>
      <c r="CO3" s="110"/>
      <c r="CP3" s="110"/>
      <c r="CQ3" s="110"/>
      <c r="CR3" s="110"/>
      <c r="CS3" s="110"/>
      <c r="CT3" s="110"/>
      <c r="CU3" s="110"/>
      <c r="CV3" s="110"/>
      <c r="CW3" s="110"/>
      <c r="CX3" s="110"/>
    </row>
    <row r="4" spans="1:102" ht="14.25" customHeight="1" x14ac:dyDescent="0.25">
      <c r="B4" s="762" t="s">
        <v>79</v>
      </c>
      <c r="C4" s="761"/>
      <c r="D4" s="761"/>
      <c r="E4" s="761"/>
      <c r="AL4" s="110"/>
      <c r="AM4" s="110"/>
      <c r="AN4" s="110"/>
      <c r="AO4" s="110"/>
      <c r="AP4" s="110"/>
      <c r="AQ4" s="110"/>
      <c r="AR4" s="110"/>
      <c r="AS4" s="110"/>
      <c r="AT4" s="110"/>
      <c r="AU4" s="110"/>
      <c r="AV4" s="110"/>
      <c r="AW4" s="110"/>
      <c r="AX4" s="110"/>
      <c r="AY4" s="110"/>
      <c r="AZ4" s="110"/>
      <c r="BA4" s="110"/>
      <c r="BB4" s="110"/>
      <c r="BC4" s="110"/>
      <c r="BD4" s="110"/>
      <c r="BE4" s="110"/>
      <c r="BF4" s="110"/>
      <c r="BG4" s="110"/>
      <c r="BH4" s="110"/>
      <c r="BI4" s="110"/>
      <c r="BJ4" s="110"/>
      <c r="BK4" s="110"/>
      <c r="BL4" s="110"/>
      <c r="BM4" s="110"/>
      <c r="BN4" s="110"/>
      <c r="BO4" s="110"/>
      <c r="BP4" s="110"/>
      <c r="BQ4" s="110"/>
      <c r="BR4" s="110"/>
      <c r="BS4" s="110"/>
      <c r="BT4" s="110"/>
      <c r="BU4" s="110"/>
      <c r="BV4" s="110"/>
      <c r="BW4" s="110"/>
      <c r="BX4" s="110"/>
      <c r="BY4" s="110"/>
      <c r="BZ4" s="110"/>
      <c r="CA4" s="110"/>
      <c r="CB4" s="110"/>
      <c r="CC4" s="110"/>
      <c r="CD4" s="110"/>
      <c r="CE4" s="110"/>
      <c r="CF4" s="110"/>
      <c r="CG4" s="110"/>
      <c r="CH4" s="110"/>
      <c r="CI4" s="110"/>
      <c r="CJ4" s="110"/>
      <c r="CK4" s="110"/>
      <c r="CL4" s="110"/>
      <c r="CM4" s="110"/>
      <c r="CN4" s="110"/>
      <c r="CO4" s="110"/>
      <c r="CP4" s="110"/>
      <c r="CQ4" s="110"/>
      <c r="CR4" s="110"/>
      <c r="CS4" s="110"/>
      <c r="CT4" s="110"/>
      <c r="CU4" s="110"/>
      <c r="CV4" s="110"/>
      <c r="CW4" s="110"/>
      <c r="CX4" s="110"/>
    </row>
    <row r="5" spans="1:102" ht="14.25" customHeight="1" x14ac:dyDescent="0.25">
      <c r="B5" s="111"/>
      <c r="C5" s="111"/>
      <c r="D5" s="111"/>
      <c r="E5" s="111"/>
      <c r="AL5" s="110"/>
      <c r="AM5" s="110"/>
      <c r="AN5" s="110"/>
      <c r="AO5" s="110"/>
      <c r="AP5" s="110"/>
      <c r="AQ5" s="110"/>
      <c r="AR5" s="110"/>
      <c r="AS5" s="110"/>
      <c r="AT5" s="110"/>
      <c r="AU5" s="110"/>
      <c r="AV5" s="110"/>
      <c r="AW5" s="110"/>
      <c r="AX5" s="110"/>
      <c r="AY5" s="110"/>
      <c r="AZ5" s="110"/>
      <c r="BA5" s="110"/>
      <c r="BB5" s="110"/>
      <c r="BC5" s="110"/>
      <c r="BD5" s="110"/>
      <c r="BE5" s="110"/>
      <c r="BF5" s="110"/>
      <c r="BG5" s="110"/>
      <c r="BH5" s="110"/>
      <c r="BI5" s="110"/>
      <c r="BJ5" s="110"/>
      <c r="BK5" s="110"/>
      <c r="BL5" s="110"/>
      <c r="BM5" s="110"/>
      <c r="BN5" s="110"/>
      <c r="BO5" s="110"/>
      <c r="BP5" s="110"/>
      <c r="BQ5" s="110"/>
      <c r="BR5" s="110"/>
      <c r="BS5" s="110"/>
      <c r="BT5" s="110"/>
      <c r="BU5" s="110"/>
      <c r="BV5" s="110"/>
      <c r="BW5" s="110"/>
      <c r="BX5" s="110"/>
      <c r="BY5" s="110"/>
      <c r="BZ5" s="110"/>
      <c r="CA5" s="110"/>
      <c r="CB5" s="110"/>
      <c r="CC5" s="110"/>
      <c r="CD5" s="110"/>
      <c r="CE5" s="110"/>
      <c r="CF5" s="110"/>
      <c r="CG5" s="110"/>
      <c r="CH5" s="110"/>
      <c r="CI5" s="110"/>
      <c r="CJ5" s="110"/>
      <c r="CK5" s="110"/>
      <c r="CL5" s="110"/>
      <c r="CM5" s="110"/>
      <c r="CN5" s="110"/>
      <c r="CO5" s="110"/>
      <c r="CP5" s="110"/>
      <c r="CQ5" s="110"/>
      <c r="CR5" s="110"/>
      <c r="CS5" s="110"/>
      <c r="CT5" s="110"/>
      <c r="CU5" s="110"/>
      <c r="CV5" s="110"/>
      <c r="CW5" s="110"/>
      <c r="CX5" s="110"/>
    </row>
    <row r="6" spans="1:102" ht="14.25" customHeight="1" x14ac:dyDescent="0.25">
      <c r="B6" s="762" t="s">
        <v>87</v>
      </c>
      <c r="C6" s="761"/>
      <c r="D6" s="761"/>
      <c r="E6" s="761"/>
      <c r="AL6" s="110"/>
      <c r="AM6" s="110"/>
      <c r="AN6" s="110"/>
      <c r="AO6" s="110"/>
      <c r="AP6" s="110"/>
      <c r="AQ6" s="110"/>
      <c r="AR6" s="110"/>
      <c r="AS6" s="110"/>
      <c r="AT6" s="110"/>
      <c r="AU6" s="110"/>
      <c r="AV6" s="110"/>
      <c r="AW6" s="110"/>
      <c r="AX6" s="110"/>
      <c r="AY6" s="110"/>
      <c r="AZ6" s="110"/>
      <c r="BA6" s="110"/>
      <c r="BB6" s="110"/>
      <c r="BC6" s="110"/>
      <c r="BD6" s="110"/>
      <c r="BE6" s="110"/>
      <c r="BF6" s="110"/>
      <c r="BG6" s="110"/>
      <c r="BH6" s="110"/>
      <c r="BI6" s="110"/>
      <c r="BJ6" s="110"/>
      <c r="BK6" s="110"/>
      <c r="BL6" s="110"/>
      <c r="BM6" s="110"/>
      <c r="BN6" s="110"/>
      <c r="BO6" s="110"/>
      <c r="BP6" s="110"/>
      <c r="BQ6" s="110"/>
      <c r="BR6" s="110"/>
      <c r="BS6" s="110"/>
      <c r="BT6" s="110"/>
      <c r="BU6" s="110"/>
      <c r="BV6" s="110"/>
      <c r="BW6" s="110"/>
      <c r="BX6" s="110"/>
      <c r="BY6" s="110"/>
      <c r="BZ6" s="110"/>
      <c r="CA6" s="110"/>
      <c r="CB6" s="110"/>
      <c r="CC6" s="110"/>
      <c r="CD6" s="110"/>
      <c r="CE6" s="110"/>
      <c r="CF6" s="110"/>
      <c r="CG6" s="110"/>
      <c r="CH6" s="110"/>
      <c r="CI6" s="110"/>
      <c r="CJ6" s="110"/>
      <c r="CK6" s="110"/>
      <c r="CL6" s="110"/>
      <c r="CM6" s="110"/>
      <c r="CN6" s="110"/>
      <c r="CO6" s="110"/>
      <c r="CP6" s="110"/>
      <c r="CQ6" s="110"/>
      <c r="CR6" s="110"/>
      <c r="CS6" s="110"/>
      <c r="CT6" s="110"/>
      <c r="CU6" s="110"/>
      <c r="CV6" s="110"/>
      <c r="CW6" s="110"/>
      <c r="CX6" s="110"/>
    </row>
    <row r="7" spans="1:102" ht="14.25" customHeight="1" x14ac:dyDescent="0.25">
      <c r="B7" s="111"/>
      <c r="C7" s="111"/>
      <c r="D7" s="111"/>
      <c r="E7" s="111"/>
      <c r="G7" s="960"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110"/>
      <c r="AM7" s="110"/>
      <c r="AN7" s="110"/>
      <c r="AO7" s="110"/>
      <c r="AP7" s="110"/>
      <c r="AQ7" s="110"/>
      <c r="AR7" s="110"/>
      <c r="AS7" s="110"/>
      <c r="AT7" s="110"/>
      <c r="AU7" s="110"/>
      <c r="AV7" s="110"/>
      <c r="AW7" s="110"/>
      <c r="AX7" s="110"/>
      <c r="AY7" s="110"/>
      <c r="AZ7" s="110"/>
      <c r="BA7" s="110"/>
      <c r="BB7" s="110"/>
      <c r="BC7" s="110"/>
      <c r="BD7" s="110"/>
      <c r="BE7" s="110"/>
      <c r="BF7" s="110"/>
      <c r="BG7" s="110"/>
      <c r="BH7" s="110"/>
      <c r="BI7" s="110"/>
      <c r="BJ7" s="110"/>
      <c r="BK7" s="110"/>
      <c r="BL7" s="110"/>
      <c r="BM7" s="110"/>
      <c r="BN7" s="110"/>
      <c r="BO7" s="110"/>
      <c r="BP7" s="110"/>
      <c r="BQ7" s="110"/>
      <c r="BR7" s="110"/>
      <c r="BS7" s="110"/>
      <c r="BT7" s="110"/>
      <c r="BU7" s="110"/>
      <c r="BV7" s="110"/>
      <c r="BW7" s="110"/>
      <c r="BX7" s="110"/>
      <c r="BY7" s="110"/>
      <c r="BZ7" s="110"/>
      <c r="CA7" s="110"/>
      <c r="CB7" s="110"/>
      <c r="CC7" s="110"/>
      <c r="CD7" s="110"/>
      <c r="CE7" s="110"/>
      <c r="CF7" s="110"/>
      <c r="CG7" s="110"/>
      <c r="CH7" s="110"/>
      <c r="CI7" s="110"/>
      <c r="CJ7" s="110"/>
      <c r="CK7" s="110"/>
      <c r="CL7" s="110"/>
      <c r="CM7" s="110"/>
      <c r="CN7" s="110"/>
      <c r="CO7" s="110"/>
      <c r="CP7" s="110"/>
      <c r="CQ7" s="110"/>
      <c r="CR7" s="110"/>
      <c r="CS7" s="110"/>
      <c r="CT7" s="110"/>
      <c r="CU7" s="110"/>
      <c r="CV7" s="110"/>
      <c r="CW7" s="110"/>
      <c r="CX7" s="110"/>
    </row>
    <row r="8" spans="1:102" ht="14.25" customHeight="1" x14ac:dyDescent="0.25">
      <c r="B8" s="762" t="s">
        <v>94</v>
      </c>
      <c r="C8" s="761"/>
      <c r="D8" s="761"/>
      <c r="E8" s="761"/>
      <c r="AL8" s="110"/>
      <c r="AM8" s="110"/>
      <c r="AN8" s="110"/>
      <c r="AO8" s="110"/>
      <c r="AP8" s="110"/>
      <c r="AQ8" s="110"/>
      <c r="AR8" s="110"/>
      <c r="AS8" s="110"/>
      <c r="AT8" s="110"/>
      <c r="AU8" s="110"/>
      <c r="AV8" s="110"/>
      <c r="AW8" s="110"/>
      <c r="AX8" s="110"/>
      <c r="AY8" s="110"/>
      <c r="AZ8" s="110"/>
      <c r="BA8" s="110"/>
      <c r="BB8" s="110"/>
      <c r="BC8" s="110"/>
      <c r="BD8" s="110"/>
      <c r="BE8" s="110"/>
      <c r="BF8" s="110"/>
      <c r="BG8" s="110"/>
      <c r="BH8" s="110"/>
      <c r="BI8" s="110"/>
      <c r="BJ8" s="110"/>
      <c r="BK8" s="110"/>
      <c r="BL8" s="110"/>
      <c r="BM8" s="110"/>
      <c r="BN8" s="110"/>
      <c r="BO8" s="110"/>
      <c r="BP8" s="110"/>
      <c r="BQ8" s="110"/>
      <c r="BR8" s="110"/>
      <c r="BS8" s="110"/>
      <c r="BT8" s="110"/>
      <c r="BU8" s="110"/>
      <c r="BV8" s="110"/>
      <c r="BW8" s="110"/>
      <c r="BX8" s="110"/>
      <c r="BY8" s="110"/>
      <c r="BZ8" s="110"/>
      <c r="CA8" s="110"/>
      <c r="CB8" s="110"/>
      <c r="CC8" s="110"/>
      <c r="CD8" s="110"/>
      <c r="CE8" s="110"/>
      <c r="CF8" s="110"/>
      <c r="CG8" s="110"/>
      <c r="CH8" s="110"/>
      <c r="CI8" s="110"/>
      <c r="CJ8" s="110"/>
      <c r="CK8" s="110"/>
      <c r="CL8" s="110"/>
      <c r="CM8" s="110"/>
      <c r="CN8" s="110"/>
      <c r="CO8" s="110"/>
      <c r="CP8" s="110"/>
      <c r="CQ8" s="110"/>
      <c r="CR8" s="110"/>
      <c r="CS8" s="110"/>
      <c r="CT8" s="110"/>
      <c r="CU8" s="110"/>
      <c r="CV8" s="110"/>
      <c r="CW8" s="110"/>
      <c r="CX8" s="110"/>
    </row>
    <row r="9" spans="1:102" ht="14.25" customHeight="1" x14ac:dyDescent="0.25">
      <c r="B9" s="111"/>
      <c r="C9" s="111"/>
      <c r="D9" s="111"/>
      <c r="E9" s="111"/>
      <c r="G9" s="961" t="str">
        <f>"Pengujian "&amp;'E-11'!G9</f>
        <v>Pengujian Biaya Entertainment</v>
      </c>
      <c r="H9" s="789"/>
      <c r="I9" s="789"/>
      <c r="J9" s="789"/>
      <c r="K9" s="789"/>
      <c r="L9" s="789"/>
      <c r="M9" s="789"/>
      <c r="N9" s="789"/>
      <c r="O9" s="789"/>
      <c r="P9" s="789"/>
      <c r="Q9" s="789"/>
      <c r="R9" s="789"/>
      <c r="S9" s="789"/>
      <c r="T9" s="789"/>
      <c r="U9" s="789"/>
      <c r="V9" s="789"/>
      <c r="W9" s="789"/>
      <c r="X9" s="789"/>
      <c r="Y9" s="789"/>
      <c r="Z9" s="790"/>
      <c r="AA9" s="179" t="s">
        <v>796</v>
      </c>
      <c r="AB9" s="180"/>
      <c r="AC9" s="180"/>
      <c r="AD9" s="180"/>
      <c r="AE9" s="180"/>
      <c r="AF9" s="180" t="s">
        <v>1678</v>
      </c>
      <c r="AG9" s="182" t="e">
        <f>NAMA_WP</f>
        <v>#N/A</v>
      </c>
      <c r="AH9" s="180"/>
      <c r="AI9" s="180"/>
      <c r="AJ9" s="180"/>
      <c r="AK9" s="180"/>
      <c r="AL9" s="180"/>
      <c r="AM9" s="180"/>
      <c r="AN9" s="180"/>
      <c r="AO9" s="180"/>
      <c r="AP9" s="180"/>
      <c r="AQ9" s="180"/>
      <c r="AR9" s="180"/>
      <c r="AS9" s="180"/>
      <c r="AT9" s="183"/>
      <c r="AU9" s="110"/>
      <c r="AV9" s="110"/>
      <c r="AW9" s="110"/>
      <c r="AX9" s="110"/>
      <c r="AY9" s="110"/>
      <c r="AZ9" s="110"/>
      <c r="BA9" s="110"/>
      <c r="BB9" s="110"/>
      <c r="BC9" s="110"/>
      <c r="BD9" s="110"/>
      <c r="BE9" s="110"/>
      <c r="BF9" s="110"/>
      <c r="BG9" s="110"/>
      <c r="BH9" s="110"/>
      <c r="BI9" s="110"/>
      <c r="BJ9" s="110"/>
      <c r="BK9" s="110"/>
      <c r="BL9" s="110"/>
      <c r="BM9" s="110"/>
      <c r="BN9" s="110"/>
      <c r="BO9" s="110"/>
      <c r="BP9" s="110"/>
      <c r="BQ9" s="110"/>
      <c r="BR9" s="110"/>
      <c r="BS9" s="110"/>
      <c r="BT9" s="110"/>
      <c r="BU9" s="110"/>
      <c r="BV9" s="110"/>
      <c r="BW9" s="110"/>
      <c r="BX9" s="110"/>
      <c r="BY9" s="110"/>
      <c r="BZ9" s="110"/>
      <c r="CA9" s="110"/>
      <c r="CB9" s="110"/>
      <c r="CC9" s="110"/>
      <c r="CD9" s="110"/>
      <c r="CE9" s="110"/>
      <c r="CF9" s="110"/>
      <c r="CG9" s="110"/>
      <c r="CH9" s="110"/>
      <c r="CI9" s="110"/>
      <c r="CJ9" s="110"/>
      <c r="CK9" s="110"/>
      <c r="CL9" s="110"/>
      <c r="CM9" s="110"/>
      <c r="CN9" s="110"/>
      <c r="CO9" s="110"/>
      <c r="CP9" s="110"/>
      <c r="CQ9" s="110"/>
      <c r="CR9" s="110"/>
      <c r="CS9" s="110"/>
      <c r="CT9" s="110"/>
      <c r="CU9" s="110"/>
      <c r="CV9" s="110"/>
      <c r="CW9" s="110"/>
      <c r="CX9" s="110"/>
    </row>
    <row r="10" spans="1:102" ht="14.25" customHeight="1" x14ac:dyDescent="0.25">
      <c r="B10" s="762" t="s">
        <v>101</v>
      </c>
      <c r="C10" s="761"/>
      <c r="D10" s="761"/>
      <c r="E10" s="761"/>
      <c r="G10" s="804"/>
      <c r="H10" s="940"/>
      <c r="I10" s="940"/>
      <c r="J10" s="940"/>
      <c r="K10" s="940"/>
      <c r="L10" s="940"/>
      <c r="M10" s="940"/>
      <c r="N10" s="940"/>
      <c r="O10" s="940"/>
      <c r="P10" s="940"/>
      <c r="Q10" s="940"/>
      <c r="R10" s="940"/>
      <c r="S10" s="940"/>
      <c r="T10" s="940"/>
      <c r="U10" s="940"/>
      <c r="V10" s="940"/>
      <c r="W10" s="940"/>
      <c r="X10" s="940"/>
      <c r="Y10" s="940"/>
      <c r="Z10" s="805"/>
      <c r="AA10" s="184" t="s">
        <v>1401</v>
      </c>
      <c r="AF10" t="s">
        <v>1678</v>
      </c>
      <c r="AG10" s="124" t="e">
        <f>NPWP</f>
        <v>#N/A</v>
      </c>
      <c r="AT10" s="186"/>
      <c r="AU10" s="110"/>
      <c r="AV10" s="110"/>
      <c r="AW10" s="110"/>
      <c r="AX10" s="110"/>
      <c r="AY10" s="110"/>
      <c r="AZ10" s="110"/>
      <c r="BA10" s="110"/>
      <c r="BB10" s="110"/>
      <c r="BC10" s="110"/>
      <c r="BD10" s="110"/>
      <c r="BE10" s="110"/>
      <c r="BF10" s="110"/>
      <c r="BG10" s="110"/>
      <c r="BH10" s="110"/>
      <c r="BI10" s="110"/>
      <c r="BJ10" s="110"/>
      <c r="BK10" s="110"/>
      <c r="BL10" s="110"/>
      <c r="BM10" s="110"/>
      <c r="BN10" s="110"/>
      <c r="BO10" s="110"/>
      <c r="BP10" s="110"/>
      <c r="BQ10" s="110"/>
      <c r="BR10" s="110"/>
      <c r="BS10" s="110"/>
      <c r="BT10" s="110"/>
      <c r="BU10" s="110"/>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row>
    <row r="11" spans="1:102" ht="14.25" customHeight="1" x14ac:dyDescent="0.25">
      <c r="G11" s="806"/>
      <c r="H11" s="794"/>
      <c r="I11" s="794"/>
      <c r="J11" s="794"/>
      <c r="K11" s="794"/>
      <c r="L11" s="794"/>
      <c r="M11" s="794"/>
      <c r="N11" s="794"/>
      <c r="O11" s="794"/>
      <c r="P11" s="794"/>
      <c r="Q11" s="794"/>
      <c r="R11" s="794"/>
      <c r="S11" s="794"/>
      <c r="T11" s="794"/>
      <c r="U11" s="794"/>
      <c r="V11" s="794"/>
      <c r="W11" s="794"/>
      <c r="X11" s="794"/>
      <c r="Y11" s="794"/>
      <c r="Z11" s="807"/>
      <c r="AA11" s="187" t="s">
        <v>1679</v>
      </c>
      <c r="AB11" s="188"/>
      <c r="AC11" s="188"/>
      <c r="AD11" s="188"/>
      <c r="AE11" s="188"/>
      <c r="AF11" s="188" t="s">
        <v>1678</v>
      </c>
      <c r="AG11" s="190" t="e">
        <f>ID_MS_TH_PJK</f>
        <v>#N/A</v>
      </c>
      <c r="AH11" s="188"/>
      <c r="AI11" s="188"/>
      <c r="AJ11" s="188"/>
      <c r="AK11" s="188"/>
      <c r="AL11" s="188"/>
      <c r="AM11" s="188"/>
      <c r="AN11" s="188"/>
      <c r="AO11" s="188"/>
      <c r="AP11" s="188"/>
      <c r="AQ11" s="188"/>
      <c r="AR11" s="188"/>
      <c r="AS11" s="188"/>
      <c r="AT11" s="191"/>
      <c r="AU11" s="110"/>
      <c r="AV11" s="110"/>
      <c r="AW11" s="110"/>
      <c r="AX11" s="110"/>
      <c r="AY11" s="110"/>
      <c r="AZ11" s="110"/>
      <c r="BA11" s="110"/>
      <c r="BB11" s="110"/>
      <c r="BC11" s="110"/>
      <c r="BD11" s="110"/>
      <c r="BE11" s="110"/>
      <c r="BF11" s="110"/>
      <c r="BG11" s="110"/>
      <c r="BH11" s="110"/>
      <c r="BI11" s="110"/>
      <c r="BJ11" s="110"/>
      <c r="BK11" s="110"/>
      <c r="BL11" s="110"/>
      <c r="BM11" s="110"/>
      <c r="BN11" s="110"/>
      <c r="BO11" s="110"/>
      <c r="BP11" s="110"/>
      <c r="BQ11" s="110"/>
      <c r="BR11" s="110"/>
      <c r="BS11" s="110"/>
      <c r="BT11" s="110"/>
      <c r="BU11" s="11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row>
    <row r="12" spans="1:102" ht="14.25" customHeight="1" x14ac:dyDescent="0.25">
      <c r="B12" s="762" t="s">
        <v>106</v>
      </c>
      <c r="C12" s="761"/>
      <c r="D12" s="761"/>
      <c r="E12" s="761"/>
      <c r="AL12" s="110"/>
      <c r="AM12" s="110"/>
      <c r="AN12" s="110"/>
      <c r="AO12" s="110"/>
      <c r="AP12" s="110"/>
      <c r="AQ12" s="110"/>
      <c r="AR12" s="110"/>
      <c r="AS12" s="110"/>
      <c r="AT12" s="110"/>
      <c r="AU12" s="110"/>
      <c r="AV12" s="110"/>
      <c r="AW12" s="110"/>
      <c r="AX12" s="110"/>
      <c r="AY12" s="110"/>
      <c r="AZ12" s="110"/>
      <c r="BA12" s="110"/>
      <c r="BB12" s="110"/>
      <c r="BC12" s="110"/>
      <c r="BD12" s="110"/>
      <c r="BE12" s="110"/>
      <c r="BF12" s="110"/>
      <c r="BG12" s="110"/>
      <c r="BH12" s="110"/>
      <c r="BI12" s="110"/>
      <c r="BJ12" s="110"/>
      <c r="BK12" s="110"/>
      <c r="BL12" s="110"/>
      <c r="BM12" s="110"/>
      <c r="BN12" s="110"/>
      <c r="BO12" s="110"/>
      <c r="BP12" s="110"/>
      <c r="BQ12" s="110"/>
      <c r="BR12" s="110"/>
      <c r="BS12" s="110"/>
      <c r="BT12" s="110"/>
      <c r="BU12" s="110"/>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row>
    <row r="13" spans="1:102" ht="14.25" customHeight="1" x14ac:dyDescent="0.25">
      <c r="B13" s="962" t="str">
        <f>HYPERLINK("#'"&amp;'EWS DIRECTORY'!$J$195&amp;"'!A1",'EWS DIRECTORY'!$J$195)</f>
        <v>E-11</v>
      </c>
      <c r="C13" s="761"/>
      <c r="D13" s="761"/>
      <c r="E13" s="761"/>
      <c r="G13" t="s">
        <v>1775</v>
      </c>
      <c r="AL13" s="110"/>
      <c r="AM13" s="110"/>
      <c r="AN13" s="110"/>
      <c r="AO13" s="110"/>
      <c r="AP13" s="110"/>
      <c r="AQ13" s="110"/>
      <c r="AR13" s="110"/>
      <c r="AS13" s="110"/>
      <c r="AT13" s="110"/>
      <c r="AU13" s="110"/>
      <c r="AV13" s="110"/>
      <c r="AW13" s="110"/>
      <c r="AX13" s="110"/>
      <c r="AY13" s="110"/>
      <c r="AZ13" s="110"/>
      <c r="BA13" s="110"/>
      <c r="BB13" s="110"/>
      <c r="BC13" s="110"/>
      <c r="BD13" s="110"/>
      <c r="BE13" s="110"/>
      <c r="BF13" s="110"/>
      <c r="BG13" s="110"/>
      <c r="BH13" s="110"/>
      <c r="BI13" s="110"/>
      <c r="BJ13" s="110"/>
      <c r="BK13" s="110"/>
      <c r="BL13" s="110"/>
      <c r="BM13" s="110"/>
      <c r="BN13" s="110"/>
      <c r="BO13" s="110"/>
      <c r="BP13" s="110"/>
      <c r="BQ13" s="110"/>
      <c r="BR13" s="110"/>
      <c r="BS13" s="110"/>
      <c r="BT13" s="110"/>
      <c r="BU13" s="110"/>
      <c r="BV13" s="110"/>
      <c r="BW13" s="110"/>
      <c r="BX13" s="110"/>
      <c r="BY13" s="110"/>
      <c r="BZ13" s="110"/>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row>
    <row r="14" spans="1:102" ht="14.25" customHeight="1" x14ac:dyDescent="0.25">
      <c r="B14" s="927" t="str">
        <f>HYPERLINK("#'"&amp;'EWS DIRECTORY'!$J$196&amp;"'!A1",'EWS DIRECTORY'!$J$196)</f>
        <v>E-11-1</v>
      </c>
      <c r="C14" s="761"/>
      <c r="D14" s="761"/>
      <c r="E14" s="761"/>
      <c r="G14" s="949" t="s">
        <v>1445</v>
      </c>
      <c r="H14" s="949" t="s">
        <v>1707</v>
      </c>
      <c r="I14" s="789"/>
      <c r="J14" s="789"/>
      <c r="K14" s="789"/>
      <c r="L14" s="789"/>
      <c r="M14" s="789"/>
      <c r="N14" s="789"/>
      <c r="O14" s="789"/>
      <c r="P14" s="789"/>
      <c r="Q14" s="789"/>
      <c r="R14" s="789"/>
      <c r="S14" s="789"/>
      <c r="T14" s="790"/>
      <c r="U14" s="949" t="s">
        <v>1708</v>
      </c>
      <c r="V14" s="790"/>
      <c r="W14" s="969" t="s">
        <v>1776</v>
      </c>
      <c r="X14" s="764"/>
      <c r="Y14" s="764"/>
      <c r="Z14" s="764"/>
      <c r="AA14" s="764"/>
      <c r="AB14" s="764"/>
      <c r="AC14" s="764"/>
      <c r="AD14" s="764"/>
      <c r="AE14" s="764"/>
      <c r="AF14" s="764"/>
      <c r="AG14" s="764"/>
      <c r="AH14" s="764"/>
      <c r="AI14" s="764"/>
      <c r="AJ14" s="764"/>
      <c r="AK14" s="764"/>
      <c r="AL14" s="764"/>
      <c r="AM14" s="764"/>
      <c r="AN14" s="764"/>
      <c r="AO14" s="764"/>
      <c r="AP14" s="764"/>
      <c r="AQ14" s="764"/>
      <c r="AR14" s="764"/>
      <c r="AS14" s="764"/>
      <c r="AT14" s="764"/>
      <c r="AU14" s="764"/>
      <c r="AV14" s="764"/>
      <c r="AW14" s="764"/>
      <c r="AX14" s="764"/>
      <c r="AY14" s="764"/>
      <c r="AZ14" s="764"/>
      <c r="BA14" s="764"/>
      <c r="BB14" s="764"/>
      <c r="BC14" s="764"/>
      <c r="BD14" s="764"/>
      <c r="BE14" s="764"/>
      <c r="BF14" s="764"/>
      <c r="BG14" s="764"/>
      <c r="BH14" s="764"/>
      <c r="BI14" s="764"/>
      <c r="BJ14" s="764"/>
      <c r="BK14" s="764"/>
      <c r="BL14" s="764"/>
      <c r="BM14" s="764"/>
      <c r="BN14" s="764"/>
      <c r="BO14" s="764"/>
      <c r="BP14" s="764"/>
      <c r="BQ14" s="764"/>
      <c r="BR14" s="764"/>
      <c r="BS14" s="764"/>
      <c r="BT14" s="764"/>
      <c r="BU14" s="764"/>
      <c r="BV14" s="764"/>
      <c r="BW14" s="764"/>
      <c r="BX14" s="764"/>
      <c r="BY14" s="764"/>
      <c r="BZ14" s="764"/>
      <c r="CA14" s="764"/>
      <c r="CB14" s="764"/>
      <c r="CC14" s="764"/>
      <c r="CD14" s="764"/>
      <c r="CE14" s="764"/>
      <c r="CF14" s="764"/>
      <c r="CG14" s="764"/>
      <c r="CH14" s="764"/>
      <c r="CI14" s="764"/>
      <c r="CJ14" s="764"/>
      <c r="CK14" s="764"/>
      <c r="CL14" s="764"/>
      <c r="CM14" s="764"/>
      <c r="CN14" s="764"/>
      <c r="CO14" s="764"/>
      <c r="CP14" s="764"/>
      <c r="CQ14" s="764"/>
      <c r="CR14" s="764"/>
      <c r="CS14" s="765"/>
      <c r="CT14" s="967" t="s">
        <v>1772</v>
      </c>
      <c r="CU14" s="789"/>
      <c r="CV14" s="789"/>
      <c r="CW14" s="789"/>
      <c r="CX14" s="790"/>
    </row>
    <row r="15" spans="1:102" ht="14.25" customHeight="1" x14ac:dyDescent="0.25">
      <c r="B15" s="929" t="str">
        <f>HYPERLINK("#'"&amp;'EWS DIRECTORY'!$J$197&amp;"'!A1",'EWS DIRECTORY'!$J$197)</f>
        <v>E-11-1-1</v>
      </c>
      <c r="C15" s="761"/>
      <c r="D15" s="761"/>
      <c r="E15" s="761"/>
      <c r="G15" s="975"/>
      <c r="H15" s="804"/>
      <c r="I15" s="940"/>
      <c r="J15" s="940"/>
      <c r="K15" s="940"/>
      <c r="L15" s="940"/>
      <c r="M15" s="940"/>
      <c r="N15" s="940"/>
      <c r="O15" s="940"/>
      <c r="P15" s="940"/>
      <c r="Q15" s="940"/>
      <c r="R15" s="940"/>
      <c r="S15" s="940"/>
      <c r="T15" s="805"/>
      <c r="U15" s="804"/>
      <c r="V15" s="805"/>
      <c r="W15" s="949" t="s">
        <v>1777</v>
      </c>
      <c r="X15" s="789"/>
      <c r="Y15" s="789"/>
      <c r="Z15" s="789"/>
      <c r="AA15" s="790"/>
      <c r="AB15" s="963" t="s">
        <v>1778</v>
      </c>
      <c r="AC15" s="764"/>
      <c r="AD15" s="764"/>
      <c r="AE15" s="764"/>
      <c r="AF15" s="764"/>
      <c r="AG15" s="764"/>
      <c r="AH15" s="764"/>
      <c r="AI15" s="764"/>
      <c r="AJ15" s="764"/>
      <c r="AK15" s="764"/>
      <c r="AL15" s="764"/>
      <c r="AM15" s="764"/>
      <c r="AN15" s="764"/>
      <c r="AO15" s="764"/>
      <c r="AP15" s="764"/>
      <c r="AQ15" s="764"/>
      <c r="AR15" s="764"/>
      <c r="AS15" s="764"/>
      <c r="AT15" s="764"/>
      <c r="AU15" s="764"/>
      <c r="AV15" s="764"/>
      <c r="AW15" s="764"/>
      <c r="AX15" s="764"/>
      <c r="AY15" s="764"/>
      <c r="AZ15" s="764"/>
      <c r="BA15" s="764"/>
      <c r="BB15" s="764"/>
      <c r="BC15" s="764"/>
      <c r="BD15" s="764"/>
      <c r="BE15" s="764"/>
      <c r="BF15" s="764"/>
      <c r="BG15" s="764"/>
      <c r="BH15" s="764"/>
      <c r="BI15" s="764"/>
      <c r="BJ15" s="764"/>
      <c r="BK15" s="764"/>
      <c r="BL15" s="764"/>
      <c r="BM15" s="764"/>
      <c r="BN15" s="764"/>
      <c r="BO15" s="764"/>
      <c r="BP15" s="764"/>
      <c r="BQ15" s="764"/>
      <c r="BR15" s="764"/>
      <c r="BS15" s="764"/>
      <c r="BT15" s="764"/>
      <c r="BU15" s="764"/>
      <c r="BV15" s="764"/>
      <c r="BW15" s="764"/>
      <c r="BX15" s="764"/>
      <c r="BY15" s="764"/>
      <c r="BZ15" s="764"/>
      <c r="CA15" s="764"/>
      <c r="CB15" s="764"/>
      <c r="CC15" s="764"/>
      <c r="CD15" s="764"/>
      <c r="CE15" s="764"/>
      <c r="CF15" s="764"/>
      <c r="CG15" s="764"/>
      <c r="CH15" s="764"/>
      <c r="CI15" s="764"/>
      <c r="CJ15" s="764"/>
      <c r="CK15" s="764"/>
      <c r="CL15" s="764"/>
      <c r="CM15" s="764"/>
      <c r="CN15" s="764"/>
      <c r="CO15" s="764"/>
      <c r="CP15" s="764"/>
      <c r="CQ15" s="764"/>
      <c r="CR15" s="764"/>
      <c r="CS15" s="765"/>
      <c r="CT15" s="804"/>
      <c r="CU15" s="940"/>
      <c r="CV15" s="940"/>
      <c r="CW15" s="940"/>
      <c r="CX15" s="805"/>
    </row>
    <row r="16" spans="1:102" ht="14.4" customHeight="1" x14ac:dyDescent="0.25">
      <c r="A16" s="110" t="e" cm="1" vm="3">
        <f t="array" aca="1" ref="A16" ca="1">_xlfn._xlws.FILTER(M16:M50,M16:M50&lt;&gt;"")</f>
        <v>#VALUE!</v>
      </c>
      <c r="B16" s="929" t="str">
        <f>HYPERLINK("#'"&amp;'EWS DIRECTORY'!$J$198&amp;"'!A1",'EWS DIRECTORY'!$J$198)</f>
        <v>E-11-1-2</v>
      </c>
      <c r="C16" s="761"/>
      <c r="D16" s="761"/>
      <c r="E16" s="761"/>
      <c r="G16" s="769"/>
      <c r="H16" s="806"/>
      <c r="I16" s="794"/>
      <c r="J16" s="794"/>
      <c r="K16" s="794"/>
      <c r="L16" s="794"/>
      <c r="M16" s="794"/>
      <c r="N16" s="794"/>
      <c r="O16" s="794"/>
      <c r="P16" s="794"/>
      <c r="Q16" s="794"/>
      <c r="R16" s="794"/>
      <c r="S16" s="794"/>
      <c r="T16" s="807"/>
      <c r="U16" s="806"/>
      <c r="V16" s="807"/>
      <c r="W16" s="806"/>
      <c r="X16" s="794"/>
      <c r="Y16" s="794"/>
      <c r="Z16" s="794"/>
      <c r="AA16" s="807"/>
      <c r="AB16" s="946" t="e">
        <f>MASTER!$N$5</f>
        <v>#N/A</v>
      </c>
      <c r="AC16" s="764"/>
      <c r="AD16" s="764"/>
      <c r="AE16" s="764"/>
      <c r="AF16" s="765"/>
      <c r="AG16" s="946" t="e">
        <f>MASTER!$N$6</f>
        <v>#N/A</v>
      </c>
      <c r="AH16" s="764"/>
      <c r="AI16" s="764"/>
      <c r="AJ16" s="764"/>
      <c r="AK16" s="765"/>
      <c r="AL16" s="946" t="e">
        <f>MASTER!$N$7</f>
        <v>#N/A</v>
      </c>
      <c r="AM16" s="764"/>
      <c r="AN16" s="764"/>
      <c r="AO16" s="764"/>
      <c r="AP16" s="765"/>
      <c r="AQ16" s="946" t="e">
        <f>MASTER!$N$8</f>
        <v>#N/A</v>
      </c>
      <c r="AR16" s="764"/>
      <c r="AS16" s="764"/>
      <c r="AT16" s="764"/>
      <c r="AU16" s="765"/>
      <c r="AV16" s="946" t="e">
        <f>MASTER!$N$9</f>
        <v>#N/A</v>
      </c>
      <c r="AW16" s="764"/>
      <c r="AX16" s="764"/>
      <c r="AY16" s="764"/>
      <c r="AZ16" s="765"/>
      <c r="BA16" s="946" t="e">
        <f>MASTER!$N$10</f>
        <v>#N/A</v>
      </c>
      <c r="BB16" s="764"/>
      <c r="BC16" s="764"/>
      <c r="BD16" s="764"/>
      <c r="BE16" s="765"/>
      <c r="BF16" s="946" t="e">
        <f>MASTER!$N$11</f>
        <v>#N/A</v>
      </c>
      <c r="BG16" s="764"/>
      <c r="BH16" s="764"/>
      <c r="BI16" s="764"/>
      <c r="BJ16" s="765"/>
      <c r="BK16" s="946" t="e">
        <f>MASTER!$N$12</f>
        <v>#N/A</v>
      </c>
      <c r="BL16" s="764"/>
      <c r="BM16" s="764"/>
      <c r="BN16" s="764"/>
      <c r="BO16" s="765"/>
      <c r="BP16" s="946" t="e">
        <f>MASTER!$N$13</f>
        <v>#N/A</v>
      </c>
      <c r="BQ16" s="764"/>
      <c r="BR16" s="764"/>
      <c r="BS16" s="764"/>
      <c r="BT16" s="765"/>
      <c r="BU16" s="946" t="e">
        <f>MASTER!$N$14</f>
        <v>#N/A</v>
      </c>
      <c r="BV16" s="764"/>
      <c r="BW16" s="764"/>
      <c r="BX16" s="764"/>
      <c r="BY16" s="765"/>
      <c r="BZ16" s="946" t="e">
        <f>MASTER!$N$15</f>
        <v>#N/A</v>
      </c>
      <c r="CA16" s="764"/>
      <c r="CB16" s="764"/>
      <c r="CC16" s="764"/>
      <c r="CD16" s="765"/>
      <c r="CE16" s="946" t="e">
        <f>MASTER!$N$16</f>
        <v>#N/A</v>
      </c>
      <c r="CF16" s="764"/>
      <c r="CG16" s="764"/>
      <c r="CH16" s="764"/>
      <c r="CI16" s="765"/>
      <c r="CJ16" s="963" t="s">
        <v>1769</v>
      </c>
      <c r="CK16" s="764"/>
      <c r="CL16" s="764"/>
      <c r="CM16" s="764"/>
      <c r="CN16" s="765"/>
      <c r="CO16" s="963" t="s">
        <v>1770</v>
      </c>
      <c r="CP16" s="764"/>
      <c r="CQ16" s="764"/>
      <c r="CR16" s="764"/>
      <c r="CS16" s="765"/>
      <c r="CT16" s="806"/>
      <c r="CU16" s="794"/>
      <c r="CV16" s="794"/>
      <c r="CW16" s="794"/>
      <c r="CX16" s="807"/>
    </row>
    <row r="17" spans="1:102" ht="14.25" customHeight="1" x14ac:dyDescent="0.25">
      <c r="A17" s="110" t="s">
        <v>2032</v>
      </c>
      <c r="B17" s="929" t="str">
        <f>HYPERLINK("#'"&amp;'EWS DIRECTORY'!$J$199&amp;"'!A1",'EWS DIRECTORY'!$J$199)</f>
        <v>E-11-1-3</v>
      </c>
      <c r="C17" s="761"/>
      <c r="D17" s="761"/>
      <c r="E17" s="761"/>
      <c r="G17" s="289"/>
      <c r="U17" s="436"/>
      <c r="V17" s="204"/>
      <c r="W17" s="952"/>
      <c r="X17" s="940"/>
      <c r="Y17" s="940"/>
      <c r="Z17" s="940"/>
      <c r="AA17" s="805"/>
      <c r="AB17" s="952"/>
      <c r="AC17" s="940"/>
      <c r="AD17" s="940"/>
      <c r="AE17" s="940"/>
      <c r="AF17" s="805"/>
      <c r="AG17" s="952"/>
      <c r="AH17" s="940"/>
      <c r="AI17" s="940"/>
      <c r="AJ17" s="940"/>
      <c r="AK17" s="805"/>
      <c r="AL17" s="952"/>
      <c r="AM17" s="940"/>
      <c r="AN17" s="940"/>
      <c r="AO17" s="940"/>
      <c r="AP17" s="805"/>
      <c r="AQ17" s="952"/>
      <c r="AR17" s="940"/>
      <c r="AS17" s="940"/>
      <c r="AT17" s="940"/>
      <c r="AU17" s="805"/>
      <c r="AV17" s="952"/>
      <c r="AW17" s="940"/>
      <c r="AX17" s="940"/>
      <c r="AY17" s="940"/>
      <c r="AZ17" s="805"/>
      <c r="BA17" s="952"/>
      <c r="BB17" s="940"/>
      <c r="BC17" s="940"/>
      <c r="BD17" s="940"/>
      <c r="BE17" s="805"/>
      <c r="BF17" s="952"/>
      <c r="BG17" s="940"/>
      <c r="BH17" s="940"/>
      <c r="BI17" s="940"/>
      <c r="BJ17" s="805"/>
      <c r="BK17" s="952"/>
      <c r="BL17" s="940"/>
      <c r="BM17" s="940"/>
      <c r="BN17" s="940"/>
      <c r="BO17" s="805"/>
      <c r="BP17" s="952"/>
      <c r="BQ17" s="940"/>
      <c r="BR17" s="940"/>
      <c r="BS17" s="940"/>
      <c r="BT17" s="805"/>
      <c r="BU17" s="952"/>
      <c r="BV17" s="940"/>
      <c r="BW17" s="940"/>
      <c r="BX17" s="940"/>
      <c r="BY17" s="805"/>
      <c r="BZ17" s="952"/>
      <c r="CA17" s="940"/>
      <c r="CB17" s="940"/>
      <c r="CC17" s="940"/>
      <c r="CD17" s="805"/>
      <c r="CE17" s="952"/>
      <c r="CF17" s="940"/>
      <c r="CG17" s="940"/>
      <c r="CH17" s="940"/>
      <c r="CI17" s="805"/>
      <c r="CJ17" s="952"/>
      <c r="CK17" s="940"/>
      <c r="CL17" s="940"/>
      <c r="CM17" s="940"/>
      <c r="CN17" s="805"/>
      <c r="CO17" s="952"/>
      <c r="CP17" s="940"/>
      <c r="CQ17" s="940"/>
      <c r="CR17" s="940"/>
      <c r="CS17" s="805"/>
      <c r="CT17" s="952"/>
      <c r="CU17" s="940"/>
      <c r="CV17" s="940"/>
      <c r="CW17" s="940"/>
      <c r="CX17" s="805"/>
    </row>
    <row r="18" spans="1:102" ht="14.4" customHeight="1" x14ac:dyDescent="0.25">
      <c r="A18" s="110" t="str" cm="1">
        <f t="array" ref="A18:A23">_xlfn._xlws.FILTER(M18:M52,M18:M52&lt;&gt;"")</f>
        <v>Berdasarkan Data Internal dan Eksternal yang dimiliki DJP</v>
      </c>
      <c r="B18" s="929" t="str">
        <f>HYPERLINK("#'"&amp;'EWS DIRECTORY'!$J$200&amp;"'!A1",'EWS DIRECTORY'!$J$200)</f>
        <v>E-11-1-4</v>
      </c>
      <c r="C18" s="761"/>
      <c r="D18" s="761"/>
      <c r="E18" s="761"/>
      <c r="G18" s="52">
        <v>1</v>
      </c>
      <c r="H18" s="944" t="str">
        <f>'E-11'!$G$9</f>
        <v>Biaya Entertainment</v>
      </c>
      <c r="I18" s="940"/>
      <c r="J18" s="940"/>
      <c r="K18" s="940"/>
      <c r="L18" s="53" t="s">
        <v>1681</v>
      </c>
      <c r="M18" s="1158" t="s">
        <v>1442</v>
      </c>
      <c r="N18" s="940"/>
      <c r="O18" s="940"/>
      <c r="P18" s="940"/>
      <c r="Q18" s="940"/>
      <c r="R18" s="940"/>
      <c r="S18" s="940"/>
      <c r="T18" s="805"/>
      <c r="U18" s="964" t="s">
        <v>481</v>
      </c>
      <c r="V18" s="805"/>
      <c r="W18" s="1157">
        <f>'E-11'!$U$32</f>
        <v>0</v>
      </c>
      <c r="X18" s="940"/>
      <c r="Y18" s="940"/>
      <c r="Z18" s="940"/>
      <c r="AA18" s="805"/>
      <c r="AB18" s="945"/>
      <c r="AC18" s="940"/>
      <c r="AD18" s="940"/>
      <c r="AE18" s="940"/>
      <c r="AF18" s="805"/>
      <c r="AG18" s="945"/>
      <c r="AH18" s="940"/>
      <c r="AI18" s="940"/>
      <c r="AJ18" s="940"/>
      <c r="AK18" s="805"/>
      <c r="AL18" s="945"/>
      <c r="AM18" s="940"/>
      <c r="AN18" s="940"/>
      <c r="AO18" s="940"/>
      <c r="AP18" s="805"/>
      <c r="AQ18" s="945"/>
      <c r="AR18" s="940"/>
      <c r="AS18" s="940"/>
      <c r="AT18" s="940"/>
      <c r="AU18" s="805"/>
      <c r="AV18" s="945"/>
      <c r="AW18" s="940"/>
      <c r="AX18" s="940"/>
      <c r="AY18" s="940"/>
      <c r="AZ18" s="805"/>
      <c r="BA18" s="945"/>
      <c r="BB18" s="940"/>
      <c r="BC18" s="940"/>
      <c r="BD18" s="940"/>
      <c r="BE18" s="805"/>
      <c r="BF18" s="945"/>
      <c r="BG18" s="940"/>
      <c r="BH18" s="940"/>
      <c r="BI18" s="940"/>
      <c r="BJ18" s="805"/>
      <c r="BK18" s="945"/>
      <c r="BL18" s="940"/>
      <c r="BM18" s="940"/>
      <c r="BN18" s="940"/>
      <c r="BO18" s="805"/>
      <c r="BP18" s="945"/>
      <c r="BQ18" s="940"/>
      <c r="BR18" s="940"/>
      <c r="BS18" s="940"/>
      <c r="BT18" s="805"/>
      <c r="BU18" s="945"/>
      <c r="BV18" s="940"/>
      <c r="BW18" s="940"/>
      <c r="BX18" s="940"/>
      <c r="BY18" s="805"/>
      <c r="BZ18" s="945"/>
      <c r="CA18" s="940"/>
      <c r="CB18" s="940"/>
      <c r="CC18" s="940"/>
      <c r="CD18" s="805"/>
      <c r="CE18" s="945"/>
      <c r="CF18" s="940"/>
      <c r="CG18" s="940"/>
      <c r="CH18" s="940"/>
      <c r="CI18" s="805"/>
      <c r="CJ18" s="955">
        <f>'E-11-1-1'!AT24+'E-11-1-1'!AT51</f>
        <v>0</v>
      </c>
      <c r="CK18" s="940"/>
      <c r="CL18" s="940"/>
      <c r="CM18" s="940"/>
      <c r="CN18" s="805"/>
      <c r="CO18" s="955">
        <f>IF(CJ18&gt;0,CJ18,SUM(AB18:CI18))</f>
        <v>0</v>
      </c>
      <c r="CP18" s="940"/>
      <c r="CQ18" s="940"/>
      <c r="CR18" s="940"/>
      <c r="CS18" s="805"/>
      <c r="CT18" s="955">
        <f>CO18-W18</f>
        <v>0</v>
      </c>
      <c r="CU18" s="940"/>
      <c r="CV18" s="940"/>
      <c r="CW18" s="940"/>
      <c r="CX18" s="805"/>
    </row>
    <row r="19" spans="1:102" ht="14.4" customHeight="1" x14ac:dyDescent="0.25">
      <c r="A19" s="110" t="str">
        <v>Berdasarkan Analisis SPT dan Laporan Keuangan</v>
      </c>
      <c r="B19" s="929" t="str">
        <f>HYPERLINK("#'"&amp;'EWS DIRECTORY'!$J$201&amp;"'!A1",'EWS DIRECTORY'!$J$201)</f>
        <v>E-11-1-5</v>
      </c>
      <c r="C19" s="761"/>
      <c r="D19" s="761"/>
      <c r="E19" s="761"/>
      <c r="G19" s="289"/>
      <c r="H19" s="804"/>
      <c r="I19" s="940"/>
      <c r="J19" s="940"/>
      <c r="K19" s="940"/>
      <c r="M19" s="940"/>
      <c r="N19" s="940"/>
      <c r="O19" s="940"/>
      <c r="P19" s="940"/>
      <c r="Q19" s="940"/>
      <c r="R19" s="940"/>
      <c r="S19" s="940"/>
      <c r="T19" s="805"/>
      <c r="U19" s="964"/>
      <c r="V19" s="805"/>
      <c r="W19" s="1157"/>
      <c r="X19" s="940"/>
      <c r="Y19" s="940"/>
      <c r="Z19" s="940"/>
      <c r="AA19" s="805"/>
      <c r="AB19" s="952"/>
      <c r="AC19" s="940"/>
      <c r="AD19" s="940"/>
      <c r="AE19" s="940"/>
      <c r="AF19" s="805"/>
      <c r="AG19" s="952"/>
      <c r="AH19" s="940"/>
      <c r="AI19" s="940"/>
      <c r="AJ19" s="940"/>
      <c r="AK19" s="805"/>
      <c r="AL19" s="952"/>
      <c r="AM19" s="940"/>
      <c r="AN19" s="940"/>
      <c r="AO19" s="940"/>
      <c r="AP19" s="805"/>
      <c r="AQ19" s="952"/>
      <c r="AR19" s="940"/>
      <c r="AS19" s="940"/>
      <c r="AT19" s="940"/>
      <c r="AU19" s="805"/>
      <c r="AV19" s="952"/>
      <c r="AW19" s="940"/>
      <c r="AX19" s="940"/>
      <c r="AY19" s="940"/>
      <c r="AZ19" s="805"/>
      <c r="BA19" s="952"/>
      <c r="BB19" s="940"/>
      <c r="BC19" s="940"/>
      <c r="BD19" s="940"/>
      <c r="BE19" s="805"/>
      <c r="BF19" s="952"/>
      <c r="BG19" s="940"/>
      <c r="BH19" s="940"/>
      <c r="BI19" s="940"/>
      <c r="BJ19" s="805"/>
      <c r="BK19" s="952"/>
      <c r="BL19" s="940"/>
      <c r="BM19" s="940"/>
      <c r="BN19" s="940"/>
      <c r="BO19" s="805"/>
      <c r="BP19" s="952"/>
      <c r="BQ19" s="940"/>
      <c r="BR19" s="940"/>
      <c r="BS19" s="940"/>
      <c r="BT19" s="805"/>
      <c r="BU19" s="952"/>
      <c r="BV19" s="940"/>
      <c r="BW19" s="940"/>
      <c r="BX19" s="940"/>
      <c r="BY19" s="805"/>
      <c r="BZ19" s="952"/>
      <c r="CA19" s="940"/>
      <c r="CB19" s="940"/>
      <c r="CC19" s="940"/>
      <c r="CD19" s="805"/>
      <c r="CE19" s="952"/>
      <c r="CF19" s="940"/>
      <c r="CG19" s="940"/>
      <c r="CH19" s="940"/>
      <c r="CI19" s="805"/>
      <c r="CJ19" s="952"/>
      <c r="CK19" s="940"/>
      <c r="CL19" s="940"/>
      <c r="CM19" s="940"/>
      <c r="CN19" s="805"/>
      <c r="CO19" s="952"/>
      <c r="CP19" s="940"/>
      <c r="CQ19" s="940"/>
      <c r="CR19" s="940"/>
      <c r="CS19" s="805"/>
      <c r="CT19" s="952"/>
      <c r="CU19" s="940"/>
      <c r="CV19" s="940"/>
      <c r="CW19" s="940"/>
      <c r="CX19" s="805"/>
    </row>
    <row r="20" spans="1:102" ht="14.4" customHeight="1" x14ac:dyDescent="0.25">
      <c r="A20" s="110" t="str">
        <v>Berdasarkan pemeriksaan langsung terhadap bukti pendukung</v>
      </c>
      <c r="B20" s="929" t="str">
        <f>HYPERLINK("#'"&amp;'EWS DIRECTORY'!$J$202&amp;"'!A1",'EWS DIRECTORY'!$J$202)</f>
        <v>E-11-1-6</v>
      </c>
      <c r="C20" s="761"/>
      <c r="D20" s="761"/>
      <c r="E20" s="761"/>
      <c r="G20" s="52">
        <v>2</v>
      </c>
      <c r="H20" s="944" t="str">
        <f>'E-11'!$G$9</f>
        <v>Biaya Entertainment</v>
      </c>
      <c r="I20" s="940"/>
      <c r="J20" s="940"/>
      <c r="K20" s="940"/>
      <c r="L20" s="53" t="s">
        <v>1681</v>
      </c>
      <c r="M20" s="1158" t="s">
        <v>1449</v>
      </c>
      <c r="N20" s="940"/>
      <c r="O20" s="940"/>
      <c r="P20" s="940"/>
      <c r="Q20" s="940"/>
      <c r="R20" s="940"/>
      <c r="S20" s="940"/>
      <c r="T20" s="805"/>
      <c r="U20" s="964" t="s">
        <v>483</v>
      </c>
      <c r="V20" s="805"/>
      <c r="W20" s="1157">
        <f>'E-11'!$U$32</f>
        <v>0</v>
      </c>
      <c r="X20" s="940"/>
      <c r="Y20" s="940"/>
      <c r="Z20" s="940"/>
      <c r="AA20" s="805"/>
      <c r="AB20" s="945"/>
      <c r="AC20" s="940"/>
      <c r="AD20" s="940"/>
      <c r="AE20" s="940"/>
      <c r="AF20" s="805"/>
      <c r="AG20" s="945"/>
      <c r="AH20" s="940"/>
      <c r="AI20" s="940"/>
      <c r="AJ20" s="940"/>
      <c r="AK20" s="805"/>
      <c r="AL20" s="945"/>
      <c r="AM20" s="940"/>
      <c r="AN20" s="940"/>
      <c r="AO20" s="940"/>
      <c r="AP20" s="805"/>
      <c r="AQ20" s="945"/>
      <c r="AR20" s="940"/>
      <c r="AS20" s="940"/>
      <c r="AT20" s="940"/>
      <c r="AU20" s="805"/>
      <c r="AV20" s="945"/>
      <c r="AW20" s="940"/>
      <c r="AX20" s="940"/>
      <c r="AY20" s="940"/>
      <c r="AZ20" s="805"/>
      <c r="BA20" s="945"/>
      <c r="BB20" s="940"/>
      <c r="BC20" s="940"/>
      <c r="BD20" s="940"/>
      <c r="BE20" s="805"/>
      <c r="BF20" s="945"/>
      <c r="BG20" s="940"/>
      <c r="BH20" s="940"/>
      <c r="BI20" s="940"/>
      <c r="BJ20" s="805"/>
      <c r="BK20" s="945"/>
      <c r="BL20" s="940"/>
      <c r="BM20" s="940"/>
      <c r="BN20" s="940"/>
      <c r="BO20" s="805"/>
      <c r="BP20" s="945"/>
      <c r="BQ20" s="940"/>
      <c r="BR20" s="940"/>
      <c r="BS20" s="940"/>
      <c r="BT20" s="805"/>
      <c r="BU20" s="945"/>
      <c r="BV20" s="940"/>
      <c r="BW20" s="940"/>
      <c r="BX20" s="940"/>
      <c r="BY20" s="805"/>
      <c r="BZ20" s="945"/>
      <c r="CA20" s="940"/>
      <c r="CB20" s="940"/>
      <c r="CC20" s="940"/>
      <c r="CD20" s="805"/>
      <c r="CE20" s="945"/>
      <c r="CF20" s="940"/>
      <c r="CG20" s="940"/>
      <c r="CH20" s="940"/>
      <c r="CI20" s="805"/>
      <c r="CJ20" s="955">
        <f>'E-11-1-2'!AO19</f>
        <v>0</v>
      </c>
      <c r="CK20" s="940"/>
      <c r="CL20" s="940"/>
      <c r="CM20" s="940"/>
      <c r="CN20" s="805"/>
      <c r="CO20" s="955">
        <f>IF(CJ20&gt;0,CJ20,SUM(AB20:CI20))</f>
        <v>0</v>
      </c>
      <c r="CP20" s="940"/>
      <c r="CQ20" s="940"/>
      <c r="CR20" s="940"/>
      <c r="CS20" s="805"/>
      <c r="CT20" s="955">
        <f>CO20-W20</f>
        <v>0</v>
      </c>
      <c r="CU20" s="940"/>
      <c r="CV20" s="940"/>
      <c r="CW20" s="940"/>
      <c r="CX20" s="805"/>
    </row>
    <row r="21" spans="1:102" ht="14.4" customHeight="1" x14ac:dyDescent="0.25">
      <c r="A21" s="110" t="str">
        <v>Berdasarkan Analisis Kewajaran dan Kelaziman Usaha</v>
      </c>
      <c r="G21" s="52"/>
      <c r="H21" s="804"/>
      <c r="I21" s="940"/>
      <c r="J21" s="940"/>
      <c r="K21" s="940"/>
      <c r="M21" s="940"/>
      <c r="N21" s="940"/>
      <c r="O21" s="940"/>
      <c r="P21" s="940"/>
      <c r="Q21" s="940"/>
      <c r="R21" s="940"/>
      <c r="S21" s="940"/>
      <c r="T21" s="805"/>
      <c r="U21" s="964"/>
      <c r="V21" s="805"/>
      <c r="W21" s="1157"/>
      <c r="X21" s="940"/>
      <c r="Y21" s="940"/>
      <c r="Z21" s="940"/>
      <c r="AA21" s="805"/>
      <c r="AB21" s="952"/>
      <c r="AC21" s="940"/>
      <c r="AD21" s="940"/>
      <c r="AE21" s="940"/>
      <c r="AF21" s="805"/>
      <c r="AG21" s="952"/>
      <c r="AH21" s="940"/>
      <c r="AI21" s="940"/>
      <c r="AJ21" s="940"/>
      <c r="AK21" s="805"/>
      <c r="AL21" s="952"/>
      <c r="AM21" s="940"/>
      <c r="AN21" s="940"/>
      <c r="AO21" s="940"/>
      <c r="AP21" s="805"/>
      <c r="AQ21" s="952"/>
      <c r="AR21" s="940"/>
      <c r="AS21" s="940"/>
      <c r="AT21" s="940"/>
      <c r="AU21" s="805"/>
      <c r="AV21" s="952"/>
      <c r="AW21" s="940"/>
      <c r="AX21" s="940"/>
      <c r="AY21" s="940"/>
      <c r="AZ21" s="805"/>
      <c r="BA21" s="952"/>
      <c r="BB21" s="940"/>
      <c r="BC21" s="940"/>
      <c r="BD21" s="940"/>
      <c r="BE21" s="805"/>
      <c r="BF21" s="952"/>
      <c r="BG21" s="940"/>
      <c r="BH21" s="940"/>
      <c r="BI21" s="940"/>
      <c r="BJ21" s="805"/>
      <c r="BK21" s="952"/>
      <c r="BL21" s="940"/>
      <c r="BM21" s="940"/>
      <c r="BN21" s="940"/>
      <c r="BO21" s="805"/>
      <c r="BP21" s="952"/>
      <c r="BQ21" s="940"/>
      <c r="BR21" s="940"/>
      <c r="BS21" s="940"/>
      <c r="BT21" s="805"/>
      <c r="BU21" s="952"/>
      <c r="BV21" s="940"/>
      <c r="BW21" s="940"/>
      <c r="BX21" s="940"/>
      <c r="BY21" s="805"/>
      <c r="BZ21" s="952"/>
      <c r="CA21" s="940"/>
      <c r="CB21" s="940"/>
      <c r="CC21" s="940"/>
      <c r="CD21" s="805"/>
      <c r="CE21" s="952"/>
      <c r="CF21" s="940"/>
      <c r="CG21" s="940"/>
      <c r="CH21" s="940"/>
      <c r="CI21" s="805"/>
      <c r="CJ21" s="952"/>
      <c r="CK21" s="940"/>
      <c r="CL21" s="940"/>
      <c r="CM21" s="940"/>
      <c r="CN21" s="805"/>
      <c r="CO21" s="952"/>
      <c r="CP21" s="940"/>
      <c r="CQ21" s="940"/>
      <c r="CR21" s="940"/>
      <c r="CS21" s="805"/>
      <c r="CT21" s="952"/>
      <c r="CU21" s="940"/>
      <c r="CV21" s="940"/>
      <c r="CW21" s="940"/>
      <c r="CX21" s="805"/>
    </row>
    <row r="22" spans="1:102" ht="14.4" customHeight="1" x14ac:dyDescent="0.25">
      <c r="A22" s="110" t="str">
        <v>Berdasarkan Bahan Bukti Pidana</v>
      </c>
      <c r="G22" s="52">
        <v>3</v>
      </c>
      <c r="H22" s="944" t="str">
        <f>'E-11'!$G$9</f>
        <v>Biaya Entertainment</v>
      </c>
      <c r="I22" s="940"/>
      <c r="J22" s="940"/>
      <c r="K22" s="940"/>
      <c r="L22" s="53" t="s">
        <v>1681</v>
      </c>
      <c r="M22" s="1158" t="s">
        <v>1460</v>
      </c>
      <c r="N22" s="940"/>
      <c r="O22" s="940"/>
      <c r="P22" s="940"/>
      <c r="Q22" s="940"/>
      <c r="R22" s="940"/>
      <c r="S22" s="940"/>
      <c r="T22" s="805"/>
      <c r="U22" s="964" t="s">
        <v>485</v>
      </c>
      <c r="V22" s="805"/>
      <c r="W22" s="1157">
        <f>'E-11'!$U$32</f>
        <v>0</v>
      </c>
      <c r="X22" s="940"/>
      <c r="Y22" s="940"/>
      <c r="Z22" s="940"/>
      <c r="AA22" s="805"/>
      <c r="AB22" s="953">
        <f>SUMIF('E-11-1-3'!$J$24:$M$40,TEXT(AB16,"MM")&amp;TEXT(AB16,"MM")&amp;"*",'E-11-1-3'!$AT$24:$AX$40)</f>
        <v>0</v>
      </c>
      <c r="AC22" s="940"/>
      <c r="AD22" s="940"/>
      <c r="AE22" s="940"/>
      <c r="AF22" s="805"/>
      <c r="AG22" s="953">
        <f>SUMIF('E-11-1-3'!$J$24:$M$40,TEXT(AG16,"MM")&amp;TEXT(AG16,"MM")&amp;"*",'E-11-1-3'!$AT$24:$AX$40)</f>
        <v>0</v>
      </c>
      <c r="AH22" s="940"/>
      <c r="AI22" s="940"/>
      <c r="AJ22" s="940"/>
      <c r="AK22" s="805"/>
      <c r="AL22" s="953">
        <f>SUMIF('E-11-1-3'!$J$24:$M$40,TEXT(AL16,"MM")&amp;TEXT(AL16,"MM")&amp;"*",'E-11-1-3'!$AT$24:$AX$40)</f>
        <v>0</v>
      </c>
      <c r="AM22" s="940"/>
      <c r="AN22" s="940"/>
      <c r="AO22" s="940"/>
      <c r="AP22" s="805"/>
      <c r="AQ22" s="953">
        <f>SUMIF('E-11-1-3'!$J$24:$M$40,TEXT(AQ16,"MM")&amp;TEXT(AQ16,"MM")&amp;"*",'E-11-1-3'!$AT$24:$AX$40)</f>
        <v>0</v>
      </c>
      <c r="AR22" s="940"/>
      <c r="AS22" s="940"/>
      <c r="AT22" s="940"/>
      <c r="AU22" s="805"/>
      <c r="AV22" s="953">
        <f>SUMIF('E-11-1-3'!$J$24:$M$40,TEXT(AV16,"MM")&amp;TEXT(AV16,"MM")&amp;"*",'E-11-1-3'!$AT$24:$AX$40)</f>
        <v>0</v>
      </c>
      <c r="AW22" s="940"/>
      <c r="AX22" s="940"/>
      <c r="AY22" s="940"/>
      <c r="AZ22" s="805"/>
      <c r="BA22" s="953">
        <f>SUMIF('E-11-1-3'!$J$24:$M$40,TEXT(BA16,"MM")&amp;TEXT(BA16,"MM")&amp;"*",'E-11-1-3'!$AT$24:$AX$40)</f>
        <v>0</v>
      </c>
      <c r="BB22" s="940"/>
      <c r="BC22" s="940"/>
      <c r="BD22" s="940"/>
      <c r="BE22" s="805"/>
      <c r="BF22" s="953">
        <f>SUMIF('E-11-1-3'!$J$24:$M$40,TEXT(BF16,"MM")&amp;TEXT(BF16,"MM")&amp;"*",'E-11-1-3'!$AT$24:$AX$40)</f>
        <v>0</v>
      </c>
      <c r="BG22" s="940"/>
      <c r="BH22" s="940"/>
      <c r="BI22" s="940"/>
      <c r="BJ22" s="805"/>
      <c r="BK22" s="953">
        <f>SUMIF('E-11-1-3'!$J$24:$M$40,TEXT(BK16,"MM")&amp;TEXT(BK16,"MM")&amp;"*",'E-11-1-3'!$AT$24:$AX$40)</f>
        <v>0</v>
      </c>
      <c r="BL22" s="940"/>
      <c r="BM22" s="940"/>
      <c r="BN22" s="940"/>
      <c r="BO22" s="805"/>
      <c r="BP22" s="953">
        <f>SUMIF('E-11-1-3'!$J$24:$M$40,TEXT(BP16,"MM")&amp;TEXT(BP16,"MM")&amp;"*",'E-11-1-3'!$AT$24:$AX$40)</f>
        <v>0</v>
      </c>
      <c r="BQ22" s="940"/>
      <c r="BR22" s="940"/>
      <c r="BS22" s="940"/>
      <c r="BT22" s="805"/>
      <c r="BU22" s="953">
        <f>SUMIF('E-11-1-3'!$J$24:$M$40,TEXT(BU16,"MM")&amp;TEXT(BU16,"MM")&amp;"*",'E-11-1-3'!$AT$24:$AX$40)</f>
        <v>0</v>
      </c>
      <c r="BV22" s="940"/>
      <c r="BW22" s="940"/>
      <c r="BX22" s="940"/>
      <c r="BY22" s="805"/>
      <c r="BZ22" s="953">
        <f>SUMIF('E-11-1-3'!$J$24:$M$40,TEXT(BZ16,"MM")&amp;TEXT(BZ16,"MM")&amp;"*",'E-11-1-3'!$AT$24:$AX$40)</f>
        <v>0</v>
      </c>
      <c r="CA22" s="940"/>
      <c r="CB22" s="940"/>
      <c r="CC22" s="940"/>
      <c r="CD22" s="805"/>
      <c r="CE22" s="953">
        <f>SUMIF('E-11-1-3'!$J$24:$M$40,TEXT(CE16,"MM")&amp;TEXT(CE16,"MM")&amp;"*",'E-11-1-3'!$AT$24:$AX$40)</f>
        <v>0</v>
      </c>
      <c r="CF22" s="940"/>
      <c r="CG22" s="940"/>
      <c r="CH22" s="940"/>
      <c r="CI22" s="805"/>
      <c r="CJ22" s="955">
        <f>SUMIF('E-11-1-3'!J20:M36,"0112"&amp;"*",'E-11-1-3'!AT20:AX36)+SUMIF('E-11-1-3'!J20:M36,"0201"&amp;"*",'E-11-1-3'!AT20:AX36)+SUMIF('E-11-1-3'!J20:M36,"0302"&amp;"*",'E-11-1-3'!AT20:AX36)+SUMIF('E-11-1-3'!J20:M36,"0403"&amp;"*",'E-11-1-3'!AT20:AX36)+SUMIF('E-11-1-3'!J20:M36,"0503"&amp;"*",'E-11-1-3'!AT20:AX36)+SUMIF('E-11-1-3'!J20:M36,"0605"&amp;"*",'E-11-1-3'!AT20:AX36)+SUMIF('E-11-1-3'!J20:M36,"0706"&amp;"*",'E-11-1-3'!AT20:AX36)+SUMIF('E-11-1-3'!J20:M36,"0807"&amp;"*",'E-11-1-3'!AT20:AX36)+SUMIF('E-11-1-3'!J20:M36,"0908"&amp;"*",'E-11-1-3'!AT20:AX36)+SUMIF('E-11-1-3'!J20:M36,"1009"&amp;"*",'E-11-1-3'!AT20:AX36)+SUMIF('E-11-1-3'!J20:M36,"1110"&amp;"*",'E-11-1-3'!AT20:AX36)+SUMIF('E-11-1-3'!J20:M36,"1201"&amp;"*",'E-11-1-3'!AT20:AX36)</f>
        <v>0</v>
      </c>
      <c r="CK22" s="940"/>
      <c r="CL22" s="940"/>
      <c r="CM22" s="940"/>
      <c r="CN22" s="805"/>
      <c r="CO22" s="955">
        <f>IF(CJ22&gt;0,CJ22,SUM(AB22:CI22))</f>
        <v>0</v>
      </c>
      <c r="CP22" s="940"/>
      <c r="CQ22" s="940"/>
      <c r="CR22" s="940"/>
      <c r="CS22" s="805"/>
      <c r="CT22" s="955">
        <f>CO22-W22</f>
        <v>0</v>
      </c>
      <c r="CU22" s="940"/>
      <c r="CV22" s="940"/>
      <c r="CW22" s="940"/>
      <c r="CX22" s="805"/>
    </row>
    <row r="23" spans="1:102" ht="14.4" customHeight="1" x14ac:dyDescent="0.25">
      <c r="A23" s="110" t="str">
        <v>Berdasarkan Data Pemicu dan Data Penguji</v>
      </c>
      <c r="G23" s="52"/>
      <c r="H23" s="804"/>
      <c r="I23" s="940"/>
      <c r="J23" s="940"/>
      <c r="K23" s="940"/>
      <c r="M23" s="940"/>
      <c r="N23" s="940"/>
      <c r="O23" s="940"/>
      <c r="P23" s="940"/>
      <c r="Q23" s="940"/>
      <c r="R23" s="940"/>
      <c r="S23" s="940"/>
      <c r="T23" s="805"/>
      <c r="U23" s="964"/>
      <c r="V23" s="805"/>
      <c r="W23" s="1157"/>
      <c r="X23" s="940"/>
      <c r="Y23" s="940"/>
      <c r="Z23" s="940"/>
      <c r="AA23" s="805"/>
      <c r="AB23" s="952"/>
      <c r="AC23" s="940"/>
      <c r="AD23" s="940"/>
      <c r="AE23" s="940"/>
      <c r="AF23" s="805"/>
      <c r="AG23" s="952"/>
      <c r="AH23" s="940"/>
      <c r="AI23" s="940"/>
      <c r="AJ23" s="940"/>
      <c r="AK23" s="805"/>
      <c r="AL23" s="952"/>
      <c r="AM23" s="940"/>
      <c r="AN23" s="940"/>
      <c r="AO23" s="940"/>
      <c r="AP23" s="805"/>
      <c r="AQ23" s="952"/>
      <c r="AR23" s="940"/>
      <c r="AS23" s="940"/>
      <c r="AT23" s="940"/>
      <c r="AU23" s="805"/>
      <c r="AV23" s="952"/>
      <c r="AW23" s="940"/>
      <c r="AX23" s="940"/>
      <c r="AY23" s="940"/>
      <c r="AZ23" s="805"/>
      <c r="BA23" s="952"/>
      <c r="BB23" s="940"/>
      <c r="BC23" s="940"/>
      <c r="BD23" s="940"/>
      <c r="BE23" s="805"/>
      <c r="BF23" s="952"/>
      <c r="BG23" s="940"/>
      <c r="BH23" s="940"/>
      <c r="BI23" s="940"/>
      <c r="BJ23" s="805"/>
      <c r="BK23" s="952"/>
      <c r="BL23" s="940"/>
      <c r="BM23" s="940"/>
      <c r="BN23" s="940"/>
      <c r="BO23" s="805"/>
      <c r="BP23" s="952"/>
      <c r="BQ23" s="940"/>
      <c r="BR23" s="940"/>
      <c r="BS23" s="940"/>
      <c r="BT23" s="805"/>
      <c r="BU23" s="952"/>
      <c r="BV23" s="940"/>
      <c r="BW23" s="940"/>
      <c r="BX23" s="940"/>
      <c r="BY23" s="805"/>
      <c r="BZ23" s="952"/>
      <c r="CA23" s="940"/>
      <c r="CB23" s="940"/>
      <c r="CC23" s="940"/>
      <c r="CD23" s="805"/>
      <c r="CE23" s="952"/>
      <c r="CF23" s="940"/>
      <c r="CG23" s="940"/>
      <c r="CH23" s="940"/>
      <c r="CI23" s="805"/>
      <c r="CJ23" s="952"/>
      <c r="CK23" s="940"/>
      <c r="CL23" s="940"/>
      <c r="CM23" s="940"/>
      <c r="CN23" s="805"/>
      <c r="CO23" s="952"/>
      <c r="CP23" s="940"/>
      <c r="CQ23" s="940"/>
      <c r="CR23" s="940"/>
      <c r="CS23" s="805"/>
      <c r="CT23" s="952"/>
      <c r="CU23" s="940"/>
      <c r="CV23" s="940"/>
      <c r="CW23" s="940"/>
      <c r="CX23" s="805"/>
    </row>
    <row r="24" spans="1:102" ht="14.4" customHeight="1" x14ac:dyDescent="0.25">
      <c r="G24" s="52">
        <v>4</v>
      </c>
      <c r="H24" s="944" t="str">
        <f>'E-11'!$G$9</f>
        <v>Biaya Entertainment</v>
      </c>
      <c r="I24" s="940"/>
      <c r="J24" s="940"/>
      <c r="K24" s="940"/>
      <c r="L24" s="53" t="s">
        <v>1681</v>
      </c>
      <c r="M24" s="1158" t="s">
        <v>1464</v>
      </c>
      <c r="N24" s="940"/>
      <c r="O24" s="940"/>
      <c r="P24" s="940"/>
      <c r="Q24" s="940"/>
      <c r="R24" s="940"/>
      <c r="S24" s="940"/>
      <c r="T24" s="805"/>
      <c r="U24" s="964" t="s">
        <v>487</v>
      </c>
      <c r="V24" s="805"/>
      <c r="W24" s="1157">
        <f>'E-11'!$U$32</f>
        <v>0</v>
      </c>
      <c r="X24" s="940"/>
      <c r="Y24" s="940"/>
      <c r="Z24" s="940"/>
      <c r="AA24" s="805"/>
      <c r="AB24" s="945"/>
      <c r="AC24" s="940"/>
      <c r="AD24" s="940"/>
      <c r="AE24" s="940"/>
      <c r="AF24" s="805"/>
      <c r="AG24" s="945"/>
      <c r="AH24" s="940"/>
      <c r="AI24" s="940"/>
      <c r="AJ24" s="940"/>
      <c r="AK24" s="805"/>
      <c r="AL24" s="945"/>
      <c r="AM24" s="940"/>
      <c r="AN24" s="940"/>
      <c r="AO24" s="940"/>
      <c r="AP24" s="805"/>
      <c r="AQ24" s="945"/>
      <c r="AR24" s="940"/>
      <c r="AS24" s="940"/>
      <c r="AT24" s="940"/>
      <c r="AU24" s="805"/>
      <c r="AV24" s="945"/>
      <c r="AW24" s="940"/>
      <c r="AX24" s="940"/>
      <c r="AY24" s="940"/>
      <c r="AZ24" s="805"/>
      <c r="BA24" s="945"/>
      <c r="BB24" s="940"/>
      <c r="BC24" s="940"/>
      <c r="BD24" s="940"/>
      <c r="BE24" s="805"/>
      <c r="BF24" s="945"/>
      <c r="BG24" s="940"/>
      <c r="BH24" s="940"/>
      <c r="BI24" s="940"/>
      <c r="BJ24" s="805"/>
      <c r="BK24" s="945"/>
      <c r="BL24" s="940"/>
      <c r="BM24" s="940"/>
      <c r="BN24" s="940"/>
      <c r="BO24" s="805"/>
      <c r="BP24" s="945"/>
      <c r="BQ24" s="940"/>
      <c r="BR24" s="940"/>
      <c r="BS24" s="940"/>
      <c r="BT24" s="805"/>
      <c r="BU24" s="945"/>
      <c r="BV24" s="940"/>
      <c r="BW24" s="940"/>
      <c r="BX24" s="940"/>
      <c r="BY24" s="805"/>
      <c r="BZ24" s="945"/>
      <c r="CA24" s="940"/>
      <c r="CB24" s="940"/>
      <c r="CC24" s="940"/>
      <c r="CD24" s="805"/>
      <c r="CE24" s="945"/>
      <c r="CF24" s="940"/>
      <c r="CG24" s="940"/>
      <c r="CH24" s="940"/>
      <c r="CI24" s="805"/>
      <c r="CJ24" s="955">
        <f>'E-11-1-4'!AK40</f>
        <v>0</v>
      </c>
      <c r="CK24" s="940"/>
      <c r="CL24" s="940"/>
      <c r="CM24" s="940"/>
      <c r="CN24" s="805"/>
      <c r="CO24" s="955">
        <f>IF(CJ24&gt;0,CJ24,SUM(AB24:CI24))</f>
        <v>0</v>
      </c>
      <c r="CP24" s="940"/>
      <c r="CQ24" s="940"/>
      <c r="CR24" s="940"/>
      <c r="CS24" s="805"/>
      <c r="CT24" s="955">
        <f>CO24-W24</f>
        <v>0</v>
      </c>
      <c r="CU24" s="940"/>
      <c r="CV24" s="940"/>
      <c r="CW24" s="940"/>
      <c r="CX24" s="805"/>
    </row>
    <row r="25" spans="1:102" ht="14.25" customHeight="1" x14ac:dyDescent="0.25">
      <c r="G25" s="52"/>
      <c r="H25" s="804"/>
      <c r="I25" s="940"/>
      <c r="J25" s="940"/>
      <c r="K25" s="940"/>
      <c r="M25" s="940"/>
      <c r="N25" s="940"/>
      <c r="O25" s="940"/>
      <c r="P25" s="940"/>
      <c r="Q25" s="940"/>
      <c r="R25" s="940"/>
      <c r="S25" s="940"/>
      <c r="T25" s="805"/>
      <c r="U25" s="964"/>
      <c r="V25" s="805"/>
      <c r="W25" s="1157"/>
      <c r="X25" s="940"/>
      <c r="Y25" s="940"/>
      <c r="Z25" s="940"/>
      <c r="AA25" s="805"/>
      <c r="AB25" s="952"/>
      <c r="AC25" s="940"/>
      <c r="AD25" s="940"/>
      <c r="AE25" s="940"/>
      <c r="AF25" s="805"/>
      <c r="AG25" s="952"/>
      <c r="AH25" s="940"/>
      <c r="AI25" s="940"/>
      <c r="AJ25" s="940"/>
      <c r="AK25" s="805"/>
      <c r="AL25" s="952"/>
      <c r="AM25" s="940"/>
      <c r="AN25" s="940"/>
      <c r="AO25" s="940"/>
      <c r="AP25" s="805"/>
      <c r="AQ25" s="952"/>
      <c r="AR25" s="940"/>
      <c r="AS25" s="940"/>
      <c r="AT25" s="940"/>
      <c r="AU25" s="805"/>
      <c r="AV25" s="952"/>
      <c r="AW25" s="940"/>
      <c r="AX25" s="940"/>
      <c r="AY25" s="940"/>
      <c r="AZ25" s="805"/>
      <c r="BA25" s="952"/>
      <c r="BB25" s="940"/>
      <c r="BC25" s="940"/>
      <c r="BD25" s="940"/>
      <c r="BE25" s="805"/>
      <c r="BF25" s="952"/>
      <c r="BG25" s="940"/>
      <c r="BH25" s="940"/>
      <c r="BI25" s="940"/>
      <c r="BJ25" s="805"/>
      <c r="BK25" s="952"/>
      <c r="BL25" s="940"/>
      <c r="BM25" s="940"/>
      <c r="BN25" s="940"/>
      <c r="BO25" s="805"/>
      <c r="BP25" s="952"/>
      <c r="BQ25" s="940"/>
      <c r="BR25" s="940"/>
      <c r="BS25" s="940"/>
      <c r="BT25" s="805"/>
      <c r="BU25" s="952"/>
      <c r="BV25" s="940"/>
      <c r="BW25" s="940"/>
      <c r="BX25" s="940"/>
      <c r="BY25" s="805"/>
      <c r="BZ25" s="952"/>
      <c r="CA25" s="940"/>
      <c r="CB25" s="940"/>
      <c r="CC25" s="940"/>
      <c r="CD25" s="805"/>
      <c r="CE25" s="952"/>
      <c r="CF25" s="940"/>
      <c r="CG25" s="940"/>
      <c r="CH25" s="940"/>
      <c r="CI25" s="805"/>
      <c r="CJ25" s="952"/>
      <c r="CK25" s="940"/>
      <c r="CL25" s="940"/>
      <c r="CM25" s="940"/>
      <c r="CN25" s="805"/>
      <c r="CO25" s="952"/>
      <c r="CP25" s="940"/>
      <c r="CQ25" s="940"/>
      <c r="CR25" s="940"/>
      <c r="CS25" s="805"/>
      <c r="CT25" s="952"/>
      <c r="CU25" s="940"/>
      <c r="CV25" s="940"/>
      <c r="CW25" s="940"/>
      <c r="CX25" s="805"/>
    </row>
    <row r="26" spans="1:102" ht="14.4" customHeight="1" x14ac:dyDescent="0.25">
      <c r="G26" s="52">
        <v>5</v>
      </c>
      <c r="H26" s="944" t="str">
        <f>'E-11'!$G$9</f>
        <v>Biaya Entertainment</v>
      </c>
      <c r="I26" s="940"/>
      <c r="J26" s="940"/>
      <c r="K26" s="940"/>
      <c r="L26" s="53" t="s">
        <v>1681</v>
      </c>
      <c r="M26" s="1158" t="s">
        <v>1468</v>
      </c>
      <c r="N26" s="940"/>
      <c r="O26" s="940"/>
      <c r="P26" s="940"/>
      <c r="Q26" s="940"/>
      <c r="R26" s="940"/>
      <c r="S26" s="940"/>
      <c r="T26" s="805"/>
      <c r="U26" s="964" t="s">
        <v>489</v>
      </c>
      <c r="V26" s="805"/>
      <c r="W26" s="1157">
        <f>'E-11'!$U$32</f>
        <v>0</v>
      </c>
      <c r="X26" s="940"/>
      <c r="Y26" s="940"/>
      <c r="Z26" s="940"/>
      <c r="AA26" s="805"/>
      <c r="AB26" s="953">
        <f ca="1">SUMIF('E-11-1-5'!$J$20:$O$34,TEXT(AB16,"MM")&amp;TEXT(AB16,"MM")&amp;"*",'E-11-1-5'!$AL$20:$AP$34)</f>
        <v>0</v>
      </c>
      <c r="AC26" s="940"/>
      <c r="AD26" s="940"/>
      <c r="AE26" s="940"/>
      <c r="AF26" s="805"/>
      <c r="AG26" s="953">
        <f ca="1">SUMIF('E-11-1-5'!$J$20:$O$34,TEXT(AG16,"MM")&amp;TEXT(AG16,"MM")&amp;"*",'E-11-1-5'!$AL$20:$AP$34)</f>
        <v>0</v>
      </c>
      <c r="AH26" s="940"/>
      <c r="AI26" s="940"/>
      <c r="AJ26" s="940"/>
      <c r="AK26" s="805"/>
      <c r="AL26" s="953">
        <f ca="1">SUMIF('E-11-1-5'!$J$20:$O$34,TEXT(AL16,"MM")&amp;TEXT(AL16,"MM")&amp;"*",'E-11-1-5'!$AL$20:$AP$34)</f>
        <v>0</v>
      </c>
      <c r="AM26" s="940"/>
      <c r="AN26" s="940"/>
      <c r="AO26" s="940"/>
      <c r="AP26" s="805"/>
      <c r="AQ26" s="953">
        <f ca="1">SUMIF('E-11-1-5'!$J$20:$O$34,TEXT(AQ16,"MM")&amp;TEXT(AQ16,"MM")&amp;"*",'E-11-1-5'!$AL$20:$AP$34)</f>
        <v>0</v>
      </c>
      <c r="AR26" s="940"/>
      <c r="AS26" s="940"/>
      <c r="AT26" s="940"/>
      <c r="AU26" s="805"/>
      <c r="AV26" s="953">
        <f ca="1">SUMIF('E-11-1-5'!$J$20:$O$34,TEXT(AV16,"MM")&amp;TEXT(AV16,"MM")&amp;"*",'E-11-1-5'!$AL$20:$AP$34)</f>
        <v>0</v>
      </c>
      <c r="AW26" s="940"/>
      <c r="AX26" s="940"/>
      <c r="AY26" s="940"/>
      <c r="AZ26" s="805"/>
      <c r="BA26" s="953">
        <f ca="1">SUMIF('E-11-1-5'!$J$20:$O$34,TEXT(BA16,"MM")&amp;TEXT(BA16,"MM")&amp;"*",'E-11-1-5'!$AL$20:$AP$34)</f>
        <v>0</v>
      </c>
      <c r="BB26" s="940"/>
      <c r="BC26" s="940"/>
      <c r="BD26" s="940"/>
      <c r="BE26" s="805"/>
      <c r="BF26" s="953">
        <f ca="1">SUMIF('E-11-1-5'!$J$20:$O$34,TEXT(BF16,"MM")&amp;TEXT(BF16,"MM")&amp;"*",'E-11-1-5'!$AL$20:$AP$34)</f>
        <v>0</v>
      </c>
      <c r="BG26" s="940"/>
      <c r="BH26" s="940"/>
      <c r="BI26" s="940"/>
      <c r="BJ26" s="805"/>
      <c r="BK26" s="953">
        <f ca="1">SUMIF('E-11-1-5'!$J$20:$O$34,TEXT(BK16,"MM")&amp;TEXT(BK16,"MM")&amp;"*",'E-11-1-5'!$AL$20:$AP$34)</f>
        <v>0</v>
      </c>
      <c r="BL26" s="940"/>
      <c r="BM26" s="940"/>
      <c r="BN26" s="940"/>
      <c r="BO26" s="805"/>
      <c r="BP26" s="953">
        <f ca="1">SUMIF('E-11-1-5'!$J$20:$O$34,TEXT(BP16,"MM")&amp;TEXT(BP16,"MM")&amp;"*",'E-11-1-5'!$AL$20:$AP$34)</f>
        <v>0</v>
      </c>
      <c r="BQ26" s="940"/>
      <c r="BR26" s="940"/>
      <c r="BS26" s="940"/>
      <c r="BT26" s="805"/>
      <c r="BU26" s="953">
        <f ca="1">SUMIF('E-11-1-5'!$J$20:$O$34,TEXT(BU16,"MM")&amp;TEXT(BU16,"MM")&amp;"*",'E-11-1-5'!$AL$20:$AP$34)</f>
        <v>0</v>
      </c>
      <c r="BV26" s="940"/>
      <c r="BW26" s="940"/>
      <c r="BX26" s="940"/>
      <c r="BY26" s="805"/>
      <c r="BZ26" s="953">
        <f ca="1">SUMIF('E-11-1-5'!$J$20:$O$34,TEXT(BZ16,"MM")&amp;TEXT(BZ16,"MM")&amp;"*",'E-11-1-5'!$AL$20:$AP$34)</f>
        <v>0</v>
      </c>
      <c r="CA26" s="940"/>
      <c r="CB26" s="940"/>
      <c r="CC26" s="940"/>
      <c r="CD26" s="805"/>
      <c r="CE26" s="953">
        <f ca="1">SUMIF('E-11-1-5'!$J$20:$O$34,TEXT(CE16,"MM")&amp;TEXT(CE16,"MM")&amp;"*",'E-11-1-5'!$AL$20:$AP$34)</f>
        <v>0</v>
      </c>
      <c r="CF26" s="940"/>
      <c r="CG26" s="940"/>
      <c r="CH26" s="940"/>
      <c r="CI26" s="805"/>
      <c r="CJ26" s="955">
        <f ca="1">SUMIF('E-11-1-5'!J20:O34,"0112"&amp;"*",'E-11-1-5'!AL20:AP34)+SUMIF('E-11-1-5'!J20:O34,"0201"&amp;"*",'E-11-1-5'!AL20:AP34)+SUMIF('E-11-1-5'!J20:O34,"0302"&amp;"*",'E-11-1-5'!AL20:AP34)+SUMIF('E-11-1-5'!J20:O34,"0403"&amp;"*",'E-11-1-5'!AL20:AP34)+SUMIF('E-11-1-5'!J20:O34,"0503"&amp;"*",'E-11-1-5'!AL20:AP34)+SUMIF('E-11-1-5'!J20:O34,"0605"&amp;"*",'E-11-1-5'!AL20:AP34)+SUMIF('E-11-1-5'!J20:O34,"0706"&amp;"*",'E-11-1-5'!AL20:AP34)+SUMIF('E-11-1-5'!J20:O34,"0807"&amp;"*",'E-11-1-5'!AL20:AP34)+SUMIF('E-11-1-5'!J20:O34,"0908"&amp;"*",'E-11-1-5'!AL20:AP34)+SUMIF('E-11-1-5'!J20:O34,"1009"&amp;"*",'E-11-1-5'!AL20:AP34)+SUMIF('E-11-1-5'!J20:O34,"1110"&amp;"*",'E-11-1-5'!AL20:AP34)+SUMIF('E-11-1-5'!J20:O34,"1201"&amp;"*",'E-11-1-5'!AL20:AP34)</f>
        <v>0</v>
      </c>
      <c r="CK26" s="940"/>
      <c r="CL26" s="940"/>
      <c r="CM26" s="940"/>
      <c r="CN26" s="805"/>
      <c r="CO26" s="955">
        <f ca="1">IF(CJ26&gt;0,CJ26,SUM(AB26:CI26))</f>
        <v>0</v>
      </c>
      <c r="CP26" s="940"/>
      <c r="CQ26" s="940"/>
      <c r="CR26" s="940"/>
      <c r="CS26" s="805"/>
      <c r="CT26" s="955">
        <f ca="1">CO26-W26</f>
        <v>0</v>
      </c>
      <c r="CU26" s="940"/>
      <c r="CV26" s="940"/>
      <c r="CW26" s="940"/>
      <c r="CX26" s="805"/>
    </row>
    <row r="27" spans="1:102" ht="14.25" customHeight="1" x14ac:dyDescent="0.25">
      <c r="G27" s="52"/>
      <c r="H27" s="804"/>
      <c r="I27" s="940"/>
      <c r="J27" s="940"/>
      <c r="K27" s="940"/>
      <c r="M27" s="940"/>
      <c r="N27" s="940"/>
      <c r="O27" s="940"/>
      <c r="P27" s="940"/>
      <c r="Q27" s="940"/>
      <c r="R27" s="940"/>
      <c r="S27" s="940"/>
      <c r="T27" s="805"/>
      <c r="U27" s="964"/>
      <c r="V27" s="805"/>
      <c r="W27" s="1157"/>
      <c r="X27" s="940"/>
      <c r="Y27" s="940"/>
      <c r="Z27" s="940"/>
      <c r="AA27" s="805"/>
      <c r="AB27" s="952"/>
      <c r="AC27" s="940"/>
      <c r="AD27" s="940"/>
      <c r="AE27" s="940"/>
      <c r="AF27" s="805"/>
      <c r="AG27" s="952"/>
      <c r="AH27" s="940"/>
      <c r="AI27" s="940"/>
      <c r="AJ27" s="940"/>
      <c r="AK27" s="805"/>
      <c r="AL27" s="952"/>
      <c r="AM27" s="940"/>
      <c r="AN27" s="940"/>
      <c r="AO27" s="940"/>
      <c r="AP27" s="805"/>
      <c r="AQ27" s="952"/>
      <c r="AR27" s="940"/>
      <c r="AS27" s="940"/>
      <c r="AT27" s="940"/>
      <c r="AU27" s="805"/>
      <c r="AV27" s="952"/>
      <c r="AW27" s="940"/>
      <c r="AX27" s="940"/>
      <c r="AY27" s="940"/>
      <c r="AZ27" s="805"/>
      <c r="BA27" s="952"/>
      <c r="BB27" s="940"/>
      <c r="BC27" s="940"/>
      <c r="BD27" s="940"/>
      <c r="BE27" s="805"/>
      <c r="BF27" s="952"/>
      <c r="BG27" s="940"/>
      <c r="BH27" s="940"/>
      <c r="BI27" s="940"/>
      <c r="BJ27" s="805"/>
      <c r="BK27" s="952"/>
      <c r="BL27" s="940"/>
      <c r="BM27" s="940"/>
      <c r="BN27" s="940"/>
      <c r="BO27" s="805"/>
      <c r="BP27" s="952"/>
      <c r="BQ27" s="940"/>
      <c r="BR27" s="940"/>
      <c r="BS27" s="940"/>
      <c r="BT27" s="805"/>
      <c r="BU27" s="952"/>
      <c r="BV27" s="940"/>
      <c r="BW27" s="940"/>
      <c r="BX27" s="940"/>
      <c r="BY27" s="805"/>
      <c r="BZ27" s="952"/>
      <c r="CA27" s="940"/>
      <c r="CB27" s="940"/>
      <c r="CC27" s="940"/>
      <c r="CD27" s="805"/>
      <c r="CE27" s="952"/>
      <c r="CF27" s="940"/>
      <c r="CG27" s="940"/>
      <c r="CH27" s="940"/>
      <c r="CI27" s="805"/>
      <c r="CJ27" s="952"/>
      <c r="CK27" s="940"/>
      <c r="CL27" s="940"/>
      <c r="CM27" s="940"/>
      <c r="CN27" s="805"/>
      <c r="CO27" s="952"/>
      <c r="CP27" s="940"/>
      <c r="CQ27" s="940"/>
      <c r="CR27" s="940"/>
      <c r="CS27" s="805"/>
      <c r="CT27" s="952"/>
      <c r="CU27" s="940"/>
      <c r="CV27" s="940"/>
      <c r="CW27" s="940"/>
      <c r="CX27" s="805"/>
    </row>
    <row r="28" spans="1:102" ht="14.4" customHeight="1" x14ac:dyDescent="0.25">
      <c r="B28" s="760"/>
      <c r="C28" s="761"/>
      <c r="D28" s="761"/>
      <c r="E28" s="761"/>
      <c r="G28" s="52">
        <v>6</v>
      </c>
      <c r="H28" s="944" t="str">
        <f>'E-11'!$G$9</f>
        <v>Biaya Entertainment</v>
      </c>
      <c r="I28" s="940"/>
      <c r="J28" s="940"/>
      <c r="K28" s="940"/>
      <c r="L28" s="53" t="s">
        <v>1681</v>
      </c>
      <c r="M28" s="1158" t="s">
        <v>1472</v>
      </c>
      <c r="N28" s="940"/>
      <c r="O28" s="940"/>
      <c r="P28" s="940"/>
      <c r="Q28" s="940"/>
      <c r="R28" s="940"/>
      <c r="S28" s="940"/>
      <c r="T28" s="805"/>
      <c r="U28" s="964" t="s">
        <v>491</v>
      </c>
      <c r="V28" s="805"/>
      <c r="W28" s="1157">
        <f>'E-11'!$U$32</f>
        <v>0</v>
      </c>
      <c r="X28" s="940"/>
      <c r="Y28" s="940"/>
      <c r="Z28" s="940"/>
      <c r="AA28" s="805"/>
      <c r="AB28" s="945"/>
      <c r="AC28" s="940"/>
      <c r="AD28" s="940"/>
      <c r="AE28" s="940"/>
      <c r="AF28" s="805"/>
      <c r="AG28" s="945"/>
      <c r="AH28" s="940"/>
      <c r="AI28" s="940"/>
      <c r="AJ28" s="940"/>
      <c r="AK28" s="805"/>
      <c r="AL28" s="945"/>
      <c r="AM28" s="940"/>
      <c r="AN28" s="940"/>
      <c r="AO28" s="940"/>
      <c r="AP28" s="805"/>
      <c r="AQ28" s="945"/>
      <c r="AR28" s="940"/>
      <c r="AS28" s="940"/>
      <c r="AT28" s="940"/>
      <c r="AU28" s="805"/>
      <c r="AV28" s="945"/>
      <c r="AW28" s="940"/>
      <c r="AX28" s="940"/>
      <c r="AY28" s="940"/>
      <c r="AZ28" s="805"/>
      <c r="BA28" s="945"/>
      <c r="BB28" s="940"/>
      <c r="BC28" s="940"/>
      <c r="BD28" s="940"/>
      <c r="BE28" s="805"/>
      <c r="BF28" s="945"/>
      <c r="BG28" s="940"/>
      <c r="BH28" s="940"/>
      <c r="BI28" s="940"/>
      <c r="BJ28" s="805"/>
      <c r="BK28" s="945"/>
      <c r="BL28" s="940"/>
      <c r="BM28" s="940"/>
      <c r="BN28" s="940"/>
      <c r="BO28" s="805"/>
      <c r="BP28" s="945"/>
      <c r="BQ28" s="940"/>
      <c r="BR28" s="940"/>
      <c r="BS28" s="940"/>
      <c r="BT28" s="805"/>
      <c r="BU28" s="945"/>
      <c r="BV28" s="940"/>
      <c r="BW28" s="940"/>
      <c r="BX28" s="940"/>
      <c r="BY28" s="805"/>
      <c r="BZ28" s="945"/>
      <c r="CA28" s="940"/>
      <c r="CB28" s="940"/>
      <c r="CC28" s="940"/>
      <c r="CD28" s="805"/>
      <c r="CE28" s="945"/>
      <c r="CF28" s="940"/>
      <c r="CG28" s="940"/>
      <c r="CH28" s="940"/>
      <c r="CI28" s="805"/>
      <c r="CJ28" s="955" t="e">
        <f>'E-11-1-6'!#REF!</f>
        <v>#REF!</v>
      </c>
      <c r="CK28" s="940"/>
      <c r="CL28" s="940"/>
      <c r="CM28" s="940"/>
      <c r="CN28" s="805"/>
      <c r="CO28" s="955" t="e">
        <f>IF(CJ28&gt;0,CJ28,SUM(AB28:CI28))</f>
        <v>#REF!</v>
      </c>
      <c r="CP28" s="940"/>
      <c r="CQ28" s="940"/>
      <c r="CR28" s="940"/>
      <c r="CS28" s="805"/>
      <c r="CT28" s="955" t="e">
        <f>CO28-W28</f>
        <v>#REF!</v>
      </c>
      <c r="CU28" s="940"/>
      <c r="CV28" s="940"/>
      <c r="CW28" s="940"/>
      <c r="CX28" s="805"/>
    </row>
    <row r="29" spans="1:102" ht="14.4" customHeight="1" x14ac:dyDescent="0.25">
      <c r="G29" s="52"/>
      <c r="H29" s="804"/>
      <c r="I29" s="940"/>
      <c r="J29" s="940"/>
      <c r="K29" s="940"/>
      <c r="M29" s="940"/>
      <c r="N29" s="940"/>
      <c r="O29" s="940"/>
      <c r="P29" s="940"/>
      <c r="Q29" s="940"/>
      <c r="R29" s="940"/>
      <c r="S29" s="940"/>
      <c r="T29" s="805"/>
      <c r="U29" s="964"/>
      <c r="V29" s="805"/>
      <c r="W29" s="950"/>
      <c r="X29" s="940"/>
      <c r="Y29" s="940"/>
      <c r="Z29" s="940"/>
      <c r="AA29" s="805"/>
      <c r="AB29" s="952"/>
      <c r="AC29" s="940"/>
      <c r="AD29" s="940"/>
      <c r="AE29" s="940"/>
      <c r="AF29" s="805"/>
      <c r="AG29" s="952"/>
      <c r="AH29" s="940"/>
      <c r="AI29" s="940"/>
      <c r="AJ29" s="940"/>
      <c r="AK29" s="805"/>
      <c r="AL29" s="952"/>
      <c r="AM29" s="940"/>
      <c r="AN29" s="940"/>
      <c r="AO29" s="940"/>
      <c r="AP29" s="805"/>
      <c r="AQ29" s="952"/>
      <c r="AR29" s="940"/>
      <c r="AS29" s="940"/>
      <c r="AT29" s="940"/>
      <c r="AU29" s="805"/>
      <c r="AV29" s="952"/>
      <c r="AW29" s="940"/>
      <c r="AX29" s="940"/>
      <c r="AY29" s="940"/>
      <c r="AZ29" s="805"/>
      <c r="BA29" s="952"/>
      <c r="BB29" s="940"/>
      <c r="BC29" s="940"/>
      <c r="BD29" s="940"/>
      <c r="BE29" s="805"/>
      <c r="BF29" s="952"/>
      <c r="BG29" s="940"/>
      <c r="BH29" s="940"/>
      <c r="BI29" s="940"/>
      <c r="BJ29" s="805"/>
      <c r="BK29" s="952"/>
      <c r="BL29" s="940"/>
      <c r="BM29" s="940"/>
      <c r="BN29" s="940"/>
      <c r="BO29" s="805"/>
      <c r="BP29" s="952"/>
      <c r="BQ29" s="940"/>
      <c r="BR29" s="940"/>
      <c r="BS29" s="940"/>
      <c r="BT29" s="805"/>
      <c r="BU29" s="952"/>
      <c r="BV29" s="940"/>
      <c r="BW29" s="940"/>
      <c r="BX29" s="940"/>
      <c r="BY29" s="805"/>
      <c r="BZ29" s="952"/>
      <c r="CA29" s="940"/>
      <c r="CB29" s="940"/>
      <c r="CC29" s="940"/>
      <c r="CD29" s="805"/>
      <c r="CE29" s="952"/>
      <c r="CF29" s="940"/>
      <c r="CG29" s="940"/>
      <c r="CH29" s="940"/>
      <c r="CI29" s="805"/>
      <c r="CJ29" s="952"/>
      <c r="CK29" s="940"/>
      <c r="CL29" s="940"/>
      <c r="CM29" s="940"/>
      <c r="CN29" s="805"/>
      <c r="CO29" s="952"/>
      <c r="CP29" s="940"/>
      <c r="CQ29" s="940"/>
      <c r="CR29" s="940"/>
      <c r="CS29" s="805"/>
      <c r="CT29" s="952"/>
      <c r="CU29" s="940"/>
      <c r="CV29" s="940"/>
      <c r="CW29" s="940"/>
      <c r="CX29" s="805"/>
    </row>
    <row r="30" spans="1:102" ht="14.25" customHeight="1" thickBot="1" x14ac:dyDescent="0.3">
      <c r="G30" s="290"/>
      <c r="H30" s="291"/>
      <c r="I30" s="291"/>
      <c r="J30" s="291"/>
      <c r="K30" s="291"/>
      <c r="L30" s="291"/>
      <c r="M30" s="291"/>
      <c r="N30" s="291"/>
      <c r="O30" s="291"/>
      <c r="P30" s="291"/>
      <c r="Q30" s="291"/>
      <c r="R30" s="291"/>
      <c r="S30" s="291"/>
      <c r="T30" s="291"/>
      <c r="U30" s="292"/>
      <c r="V30" s="293"/>
      <c r="W30" s="941"/>
      <c r="X30" s="942"/>
      <c r="Y30" s="942"/>
      <c r="Z30" s="942"/>
      <c r="AA30" s="943"/>
      <c r="AB30" s="941"/>
      <c r="AC30" s="942"/>
      <c r="AD30" s="942"/>
      <c r="AE30" s="942"/>
      <c r="AF30" s="943"/>
      <c r="AG30" s="941"/>
      <c r="AH30" s="942"/>
      <c r="AI30" s="942"/>
      <c r="AJ30" s="942"/>
      <c r="AK30" s="943"/>
      <c r="AL30" s="941"/>
      <c r="AM30" s="942"/>
      <c r="AN30" s="942"/>
      <c r="AO30" s="942"/>
      <c r="AP30" s="943"/>
      <c r="AQ30" s="941"/>
      <c r="AR30" s="942"/>
      <c r="AS30" s="942"/>
      <c r="AT30" s="942"/>
      <c r="AU30" s="943"/>
      <c r="AV30" s="941"/>
      <c r="AW30" s="942"/>
      <c r="AX30" s="942"/>
      <c r="AY30" s="942"/>
      <c r="AZ30" s="943"/>
      <c r="BA30" s="941"/>
      <c r="BB30" s="942"/>
      <c r="BC30" s="942"/>
      <c r="BD30" s="942"/>
      <c r="BE30" s="943"/>
      <c r="BF30" s="941"/>
      <c r="BG30" s="942"/>
      <c r="BH30" s="942"/>
      <c r="BI30" s="942"/>
      <c r="BJ30" s="943"/>
      <c r="BK30" s="941"/>
      <c r="BL30" s="942"/>
      <c r="BM30" s="942"/>
      <c r="BN30" s="942"/>
      <c r="BO30" s="943"/>
      <c r="BP30" s="941"/>
      <c r="BQ30" s="942"/>
      <c r="BR30" s="942"/>
      <c r="BS30" s="942"/>
      <c r="BT30" s="943"/>
      <c r="BU30" s="941"/>
      <c r="BV30" s="942"/>
      <c r="BW30" s="942"/>
      <c r="BX30" s="942"/>
      <c r="BY30" s="943"/>
      <c r="BZ30" s="941"/>
      <c r="CA30" s="942"/>
      <c r="CB30" s="942"/>
      <c r="CC30" s="942"/>
      <c r="CD30" s="943"/>
      <c r="CE30" s="941"/>
      <c r="CF30" s="942"/>
      <c r="CG30" s="942"/>
      <c r="CH30" s="942"/>
      <c r="CI30" s="943"/>
      <c r="CJ30" s="941"/>
      <c r="CK30" s="942"/>
      <c r="CL30" s="942"/>
      <c r="CM30" s="942"/>
      <c r="CN30" s="943"/>
      <c r="CO30" s="941"/>
      <c r="CP30" s="942"/>
      <c r="CQ30" s="942"/>
      <c r="CR30" s="942"/>
      <c r="CS30" s="943"/>
      <c r="CT30" s="941"/>
      <c r="CU30" s="942"/>
      <c r="CV30" s="942"/>
      <c r="CW30" s="942"/>
      <c r="CX30" s="943"/>
    </row>
    <row r="31" spans="1:102" ht="15" customHeight="1" thickTop="1" x14ac:dyDescent="0.25">
      <c r="AL31" s="110"/>
      <c r="AM31" s="110"/>
      <c r="AN31" s="110"/>
      <c r="AO31" s="110"/>
      <c r="AP31" s="110"/>
      <c r="AQ31" s="110"/>
      <c r="AR31" s="110"/>
      <c r="AS31" s="110"/>
      <c r="AT31" s="110"/>
      <c r="AU31" s="110"/>
      <c r="AV31" s="110"/>
      <c r="AW31" s="110"/>
      <c r="AX31" s="110"/>
      <c r="AY31" s="110"/>
      <c r="AZ31" s="110"/>
      <c r="BA31" s="110"/>
      <c r="BB31" s="110"/>
      <c r="BC31" s="110"/>
      <c r="BD31" s="110"/>
      <c r="BE31" s="110"/>
      <c r="BF31" s="110"/>
      <c r="BG31" s="110"/>
      <c r="BH31" s="110"/>
      <c r="BI31" s="110"/>
      <c r="BJ31" s="110"/>
      <c r="BK31" s="110"/>
      <c r="BL31" s="110"/>
      <c r="BM31" s="110"/>
      <c r="BN31" s="110"/>
      <c r="BO31" s="110"/>
      <c r="BP31" s="110"/>
      <c r="BQ31" s="110"/>
      <c r="BR31" s="110"/>
      <c r="BS31" s="110"/>
      <c r="BT31" s="110"/>
      <c r="BU31" s="110"/>
      <c r="BV31" s="110"/>
      <c r="BW31" s="110"/>
      <c r="BX31" s="110"/>
      <c r="BY31" s="110"/>
      <c r="BZ31" s="110"/>
      <c r="CA31" s="110"/>
      <c r="CB31" s="110"/>
      <c r="CC31" s="110"/>
      <c r="CD31" s="110"/>
      <c r="CE31" s="110"/>
      <c r="CF31" s="110"/>
      <c r="CG31" s="110"/>
      <c r="CH31" s="110"/>
      <c r="CI31" s="110"/>
      <c r="CJ31" s="110"/>
      <c r="CK31" s="110"/>
      <c r="CL31" s="110"/>
      <c r="CM31" s="110"/>
      <c r="CN31" s="110"/>
      <c r="CO31" s="110"/>
      <c r="CP31" s="110"/>
      <c r="CQ31" s="110"/>
      <c r="CR31" s="110"/>
      <c r="CS31" s="110"/>
      <c r="CT31" s="110"/>
      <c r="CU31" s="110"/>
      <c r="CV31" s="110"/>
      <c r="CW31" s="110"/>
      <c r="CX31" s="110"/>
    </row>
    <row r="32" spans="1:102" ht="15" customHeight="1" x14ac:dyDescent="0.25">
      <c r="G32" s="198" t="s">
        <v>1779</v>
      </c>
      <c r="H32" s="199"/>
      <c r="I32" s="199"/>
      <c r="J32" s="199"/>
      <c r="K32" s="199"/>
      <c r="L32" s="199"/>
      <c r="M32" s="199"/>
      <c r="N32" s="199"/>
      <c r="O32" s="199"/>
      <c r="P32" s="199"/>
      <c r="Q32" s="199"/>
      <c r="R32" s="199"/>
      <c r="S32" s="199"/>
      <c r="T32" s="199"/>
      <c r="U32" s="199"/>
      <c r="V32" s="199"/>
      <c r="W32" s="199"/>
      <c r="X32" s="199"/>
      <c r="Y32" s="199"/>
      <c r="Z32" s="199"/>
      <c r="AA32" s="199"/>
      <c r="AB32" s="199"/>
      <c r="AC32" s="199"/>
      <c r="AD32" s="199"/>
      <c r="AE32" s="199"/>
      <c r="AF32" s="199"/>
      <c r="AG32" s="199"/>
      <c r="AH32" s="199"/>
      <c r="AI32" s="199"/>
      <c r="AJ32" s="199"/>
      <c r="AK32" s="200"/>
      <c r="AL32" s="110"/>
      <c r="AM32" s="110"/>
      <c r="AN32" s="110"/>
      <c r="AO32" s="110"/>
      <c r="AP32" s="110"/>
      <c r="AQ32" s="110"/>
      <c r="AR32" s="110"/>
      <c r="AS32" s="110"/>
      <c r="AT32" s="110"/>
      <c r="AU32" s="110"/>
      <c r="AV32" s="110"/>
      <c r="AW32" s="110"/>
      <c r="AX32" s="110"/>
      <c r="AY32" s="110"/>
      <c r="AZ32" s="110"/>
      <c r="BA32" s="110"/>
      <c r="BB32" s="110"/>
      <c r="BC32" s="110"/>
      <c r="BD32" s="110"/>
      <c r="BE32" s="110"/>
      <c r="BF32" s="110"/>
      <c r="BG32" s="110"/>
      <c r="BH32" s="110"/>
      <c r="BI32" s="110"/>
      <c r="BJ32" s="110"/>
      <c r="BK32" s="110"/>
      <c r="BL32" s="110"/>
      <c r="BM32" s="110"/>
      <c r="BN32" s="110"/>
      <c r="BO32" s="110"/>
      <c r="BP32" s="110"/>
      <c r="BQ32" s="110"/>
      <c r="BR32" s="110"/>
      <c r="BS32" s="110"/>
      <c r="BT32" s="110"/>
      <c r="BU32" s="110"/>
      <c r="BV32" s="110"/>
      <c r="BW32" s="110"/>
      <c r="BX32" s="110"/>
      <c r="BY32" s="110"/>
      <c r="BZ32" s="110"/>
      <c r="CA32" s="110"/>
      <c r="CB32" s="110"/>
      <c r="CC32" s="110"/>
      <c r="CD32" s="110"/>
      <c r="CE32" s="110"/>
      <c r="CF32" s="110"/>
      <c r="CG32" s="110"/>
      <c r="CH32" s="110"/>
      <c r="CI32" s="110"/>
      <c r="CJ32" s="110"/>
      <c r="CK32" s="110"/>
      <c r="CL32" s="110"/>
      <c r="CM32" s="110"/>
      <c r="CN32" s="110"/>
      <c r="CO32" s="110"/>
      <c r="CP32" s="110"/>
      <c r="CQ32" s="110"/>
      <c r="CR32" s="110"/>
      <c r="CS32" s="110"/>
      <c r="CT32" s="110"/>
      <c r="CU32" s="110"/>
      <c r="CV32" s="110"/>
      <c r="CW32" s="110"/>
      <c r="CX32" s="110"/>
    </row>
    <row r="33" spans="7:102" ht="15" customHeight="1" x14ac:dyDescent="0.25">
      <c r="G33" s="201" t="s">
        <v>1445</v>
      </c>
      <c r="H33" s="970" t="s">
        <v>1780</v>
      </c>
      <c r="I33" s="764"/>
      <c r="J33" s="764"/>
      <c r="K33" s="764"/>
      <c r="L33" s="764"/>
      <c r="M33" s="764"/>
      <c r="N33" s="764"/>
      <c r="O33" s="764"/>
      <c r="P33" s="764"/>
      <c r="Q33" s="764"/>
      <c r="R33" s="764"/>
      <c r="S33" s="764"/>
      <c r="T33" s="764"/>
      <c r="U33" s="764"/>
      <c r="V33" s="764"/>
      <c r="W33" s="764"/>
      <c r="X33" s="764"/>
      <c r="Y33" s="764"/>
      <c r="Z33" s="764"/>
      <c r="AA33" s="764"/>
      <c r="AB33" s="764"/>
      <c r="AC33" s="764"/>
      <c r="AD33" s="764"/>
      <c r="AE33" s="764"/>
      <c r="AF33" s="764"/>
      <c r="AG33" s="764"/>
      <c r="AH33" s="764"/>
      <c r="AI33" s="764"/>
      <c r="AJ33" s="764"/>
      <c r="AK33" s="765"/>
      <c r="AL33" s="110"/>
      <c r="AM33" s="110"/>
      <c r="AN33" s="110"/>
      <c r="AO33" s="110"/>
      <c r="AP33" s="110"/>
      <c r="AQ33" s="110"/>
      <c r="AR33" s="110"/>
      <c r="AS33" s="110"/>
      <c r="AT33" s="110"/>
      <c r="AU33" s="110"/>
      <c r="AV33" s="110"/>
      <c r="AW33" s="110"/>
      <c r="AX33" s="110"/>
      <c r="AY33" s="110"/>
      <c r="AZ33" s="110"/>
      <c r="BA33" s="110"/>
      <c r="BB33" s="110"/>
      <c r="BC33" s="110"/>
      <c r="BD33" s="110"/>
      <c r="BE33" s="110"/>
      <c r="BF33" s="110"/>
      <c r="BG33" s="110"/>
      <c r="BH33" s="110"/>
      <c r="BI33" s="110"/>
      <c r="BJ33" s="110"/>
      <c r="BK33" s="110"/>
      <c r="BL33" s="110"/>
      <c r="BM33" s="110"/>
      <c r="BN33" s="110"/>
      <c r="BO33" s="110"/>
      <c r="BP33" s="110"/>
      <c r="BQ33" s="110"/>
      <c r="BR33" s="110"/>
      <c r="BS33" s="110"/>
      <c r="BT33" s="110"/>
      <c r="BU33" s="110"/>
      <c r="BV33" s="110"/>
      <c r="BW33" s="110"/>
      <c r="BX33" s="110"/>
      <c r="BY33" s="110"/>
      <c r="BZ33" s="110"/>
      <c r="CA33" s="110"/>
      <c r="CB33" s="110"/>
      <c r="CC33" s="110"/>
      <c r="CD33" s="110"/>
      <c r="CE33" s="110"/>
      <c r="CF33" s="110"/>
      <c r="CG33" s="110"/>
      <c r="CH33" s="110"/>
      <c r="CI33" s="110"/>
      <c r="CJ33" s="110"/>
      <c r="CK33" s="110"/>
      <c r="CL33" s="110"/>
      <c r="CM33" s="110"/>
      <c r="CN33" s="110"/>
      <c r="CO33" s="110"/>
      <c r="CP33" s="110"/>
      <c r="CQ33" s="110"/>
      <c r="CR33" s="110"/>
      <c r="CS33" s="110"/>
      <c r="CT33" s="110"/>
      <c r="CU33" s="110"/>
      <c r="CV33" s="110"/>
      <c r="CW33" s="110"/>
      <c r="CX33" s="110"/>
    </row>
    <row r="34" spans="7:102" ht="15" customHeight="1" x14ac:dyDescent="0.25">
      <c r="G34" s="520" t="s">
        <v>1781</v>
      </c>
      <c r="H34" s="971" t="str">
        <f>"Berdasarkan hasil pengujian-pengujian tersebut, pemeriksaan atas "&amp;H18&amp;"  disimpulkan sebagai berikut :"</f>
        <v>Berdasarkan hasil pengujian-pengujian tersebut, pemeriksaan atas Biaya Entertainment  disimpulkan sebagai berikut :</v>
      </c>
      <c r="I34" s="789"/>
      <c r="J34" s="789"/>
      <c r="K34" s="789"/>
      <c r="L34" s="789"/>
      <c r="M34" s="789"/>
      <c r="N34" s="789"/>
      <c r="O34" s="789"/>
      <c r="P34" s="789"/>
      <c r="Q34" s="789"/>
      <c r="R34" s="789"/>
      <c r="S34" s="789"/>
      <c r="T34" s="789"/>
      <c r="U34" s="789"/>
      <c r="V34" s="789"/>
      <c r="W34" s="789"/>
      <c r="X34" s="789"/>
      <c r="Y34" s="789"/>
      <c r="Z34" s="789"/>
      <c r="AA34" s="789"/>
      <c r="AB34" s="789"/>
      <c r="AC34" s="789"/>
      <c r="AD34" s="789"/>
      <c r="AE34" s="789"/>
      <c r="AF34" s="789"/>
      <c r="AG34" s="789"/>
      <c r="AH34" s="789"/>
      <c r="AI34" s="789"/>
      <c r="AJ34" s="789"/>
      <c r="AK34" s="790"/>
      <c r="AL34" s="110"/>
      <c r="AM34" s="110"/>
      <c r="AN34" s="110"/>
      <c r="AO34" s="110"/>
      <c r="AP34" s="110"/>
      <c r="AQ34" s="110"/>
      <c r="AR34" s="110"/>
      <c r="AS34" s="110"/>
      <c r="AT34" s="110"/>
      <c r="AU34" s="110"/>
      <c r="AV34" s="110"/>
      <c r="AW34" s="110"/>
      <c r="AX34" s="110"/>
      <c r="AY34" s="110"/>
      <c r="AZ34" s="110"/>
      <c r="BA34" s="110"/>
      <c r="BB34" s="110"/>
      <c r="BC34" s="110"/>
      <c r="BD34" s="110"/>
      <c r="BE34" s="110"/>
      <c r="BF34" s="110"/>
      <c r="BG34" s="110"/>
      <c r="BH34" s="110"/>
      <c r="BI34" s="110"/>
      <c r="BJ34" s="110"/>
      <c r="BK34" s="110"/>
      <c r="BL34" s="110"/>
      <c r="BM34" s="110"/>
      <c r="BN34" s="110"/>
      <c r="BO34" s="110"/>
      <c r="BP34" s="110"/>
      <c r="BQ34" s="110"/>
      <c r="BR34" s="110"/>
      <c r="BS34" s="110"/>
      <c r="BT34" s="110"/>
      <c r="BU34" s="110"/>
      <c r="BV34" s="110"/>
      <c r="BW34" s="110"/>
      <c r="BX34" s="110"/>
      <c r="BY34" s="110"/>
      <c r="BZ34" s="110"/>
      <c r="CA34" s="110"/>
      <c r="CB34" s="110"/>
      <c r="CC34" s="110"/>
      <c r="CD34" s="110"/>
      <c r="CE34" s="110"/>
      <c r="CF34" s="110"/>
      <c r="CG34" s="110"/>
      <c r="CH34" s="110"/>
      <c r="CI34" s="110"/>
      <c r="CJ34" s="110"/>
      <c r="CK34" s="110"/>
      <c r="CL34" s="110"/>
      <c r="CM34" s="110"/>
      <c r="CN34" s="110"/>
      <c r="CO34" s="110"/>
      <c r="CP34" s="110"/>
      <c r="CQ34" s="110"/>
      <c r="CR34" s="110"/>
      <c r="CS34" s="110"/>
      <c r="CT34" s="110"/>
      <c r="CU34" s="110"/>
      <c r="CV34" s="110"/>
      <c r="CW34" s="110"/>
      <c r="CX34" s="110"/>
    </row>
    <row r="35" spans="7:102" ht="15" customHeight="1" x14ac:dyDescent="0.25">
      <c r="G35" s="521"/>
      <c r="H35" s="804"/>
      <c r="I35" s="940"/>
      <c r="J35" s="940"/>
      <c r="K35" s="940"/>
      <c r="L35" s="940"/>
      <c r="M35" s="940"/>
      <c r="N35" s="940"/>
      <c r="O35" s="940"/>
      <c r="P35" s="940"/>
      <c r="Q35" s="940"/>
      <c r="R35" s="940"/>
      <c r="S35" s="940"/>
      <c r="T35" s="940"/>
      <c r="U35" s="940"/>
      <c r="V35" s="940"/>
      <c r="W35" s="940"/>
      <c r="X35" s="940"/>
      <c r="Y35" s="940"/>
      <c r="Z35" s="940"/>
      <c r="AA35" s="940"/>
      <c r="AB35" s="940"/>
      <c r="AC35" s="940"/>
      <c r="AD35" s="940"/>
      <c r="AE35" s="940"/>
      <c r="AF35" s="940"/>
      <c r="AG35" s="940"/>
      <c r="AH35" s="940"/>
      <c r="AI35" s="940"/>
      <c r="AJ35" s="940"/>
      <c r="AK35" s="805"/>
      <c r="AL35" s="110"/>
      <c r="AM35" s="110"/>
      <c r="AN35" s="110"/>
      <c r="AO35" s="110"/>
      <c r="AP35" s="110"/>
      <c r="AQ35" s="110"/>
      <c r="AR35" s="110"/>
      <c r="AS35" s="110"/>
      <c r="AT35" s="110"/>
      <c r="AU35" s="110"/>
      <c r="AV35" s="110"/>
      <c r="AW35" s="110"/>
      <c r="AX35" s="110"/>
      <c r="AY35" s="110"/>
      <c r="AZ35" s="110"/>
      <c r="BA35" s="110"/>
      <c r="BB35" s="110"/>
      <c r="BC35" s="110"/>
      <c r="BD35" s="110"/>
      <c r="BE35" s="110"/>
      <c r="BF35" s="110"/>
      <c r="BG35" s="110"/>
      <c r="BH35" s="110"/>
      <c r="BI35" s="110"/>
      <c r="BJ35" s="110"/>
      <c r="BK35" s="110"/>
      <c r="BL35" s="110"/>
      <c r="BM35" s="110"/>
      <c r="BN35" s="110"/>
      <c r="BO35" s="110"/>
      <c r="BP35" s="110"/>
      <c r="BQ35" s="110"/>
      <c r="BR35" s="110"/>
      <c r="BS35" s="110"/>
      <c r="BT35" s="110"/>
      <c r="BU35" s="110"/>
      <c r="BV35" s="110"/>
      <c r="BW35" s="110"/>
      <c r="BX35" s="110"/>
      <c r="BY35" s="110"/>
      <c r="BZ35" s="110"/>
      <c r="CA35" s="110"/>
      <c r="CB35" s="110"/>
      <c r="CC35" s="110"/>
      <c r="CD35" s="110"/>
      <c r="CE35" s="110"/>
      <c r="CF35" s="110"/>
      <c r="CG35" s="110"/>
      <c r="CH35" s="110"/>
      <c r="CI35" s="110"/>
      <c r="CJ35" s="110"/>
      <c r="CK35" s="110"/>
      <c r="CL35" s="110"/>
      <c r="CM35" s="110"/>
      <c r="CN35" s="110"/>
      <c r="CO35" s="110"/>
      <c r="CP35" s="110"/>
      <c r="CQ35" s="110"/>
      <c r="CR35" s="110"/>
      <c r="CS35" s="110"/>
      <c r="CT35" s="110"/>
      <c r="CU35" s="110"/>
      <c r="CV35" s="110"/>
      <c r="CW35" s="110"/>
      <c r="CX35" s="110"/>
    </row>
    <row r="36" spans="7:102" ht="15" customHeight="1" x14ac:dyDescent="0.25">
      <c r="G36" s="521"/>
      <c r="H36" s="202" t="str">
        <f>H18&amp;" menurut pemeriksa :"</f>
        <v>Biaya Entertainment menurut pemeriksa :</v>
      </c>
      <c r="I36" s="203"/>
      <c r="J36" s="203"/>
      <c r="K36" s="203"/>
      <c r="L36" s="203"/>
      <c r="M36" s="203"/>
      <c r="N36" s="203"/>
      <c r="O36" s="203"/>
      <c r="P36" s="203"/>
      <c r="Q36" s="203"/>
      <c r="R36" s="203"/>
      <c r="S36" s="203"/>
      <c r="T36" s="203"/>
      <c r="U36" s="203"/>
      <c r="V36" s="203"/>
      <c r="W36" s="203"/>
      <c r="X36" s="203"/>
      <c r="Y36" s="203"/>
      <c r="Z36" s="203"/>
      <c r="AA36" s="203"/>
      <c r="AB36" s="203"/>
      <c r="AK36" s="186"/>
      <c r="AL36" s="110"/>
      <c r="AM36" s="110"/>
      <c r="AN36" s="110"/>
      <c r="AO36" s="110"/>
      <c r="AP36" s="110"/>
      <c r="AQ36" s="110"/>
      <c r="AR36" s="110"/>
      <c r="AS36" s="110"/>
      <c r="AT36" s="110"/>
      <c r="AU36" s="110"/>
      <c r="AV36" s="110"/>
      <c r="AW36" s="110"/>
      <c r="AX36" s="110"/>
      <c r="AY36" s="110"/>
      <c r="AZ36" s="110"/>
      <c r="BA36" s="110"/>
      <c r="BB36" s="110"/>
      <c r="BC36" s="110"/>
      <c r="BD36" s="110"/>
      <c r="BE36" s="110"/>
      <c r="BF36" s="110"/>
      <c r="BG36" s="110"/>
      <c r="BH36" s="110"/>
      <c r="BI36" s="110"/>
      <c r="BJ36" s="110"/>
      <c r="BK36" s="110"/>
      <c r="BL36" s="110"/>
      <c r="BM36" s="110"/>
      <c r="BN36" s="110"/>
      <c r="BO36" s="110"/>
      <c r="BP36" s="110"/>
      <c r="BQ36" s="110"/>
      <c r="BR36" s="110"/>
      <c r="BS36" s="110"/>
      <c r="BT36" s="110"/>
      <c r="BU36" s="110"/>
      <c r="BV36" s="110"/>
      <c r="BW36" s="110"/>
      <c r="BX36" s="110"/>
      <c r="BY36" s="110"/>
      <c r="BZ36" s="110"/>
      <c r="CA36" s="110"/>
      <c r="CB36" s="110"/>
      <c r="CC36" s="110"/>
      <c r="CD36" s="110"/>
      <c r="CE36" s="110"/>
      <c r="CF36" s="110"/>
      <c r="CG36" s="110"/>
      <c r="CH36" s="110"/>
      <c r="CI36" s="110"/>
      <c r="CJ36" s="110"/>
      <c r="CK36" s="110"/>
      <c r="CL36" s="110"/>
      <c r="CM36" s="110"/>
      <c r="CN36" s="110"/>
      <c r="CO36" s="110"/>
      <c r="CP36" s="110"/>
      <c r="CQ36" s="110"/>
      <c r="CR36" s="110"/>
      <c r="CS36" s="110"/>
      <c r="CT36" s="110"/>
      <c r="CU36" s="110"/>
      <c r="CV36" s="110"/>
      <c r="CW36" s="110"/>
      <c r="CX36" s="110"/>
    </row>
    <row r="37" spans="7:102" ht="15" customHeight="1" x14ac:dyDescent="0.25">
      <c r="G37" s="521"/>
      <c r="H37" s="202" t="s">
        <v>1681</v>
      </c>
      <c r="I37" s="939" t="s">
        <v>1782</v>
      </c>
      <c r="J37" s="940"/>
      <c r="K37" s="940"/>
      <c r="L37" s="940"/>
      <c r="M37" s="940"/>
      <c r="N37" s="940"/>
      <c r="O37" s="940"/>
      <c r="P37" s="940"/>
      <c r="Q37" s="940"/>
      <c r="R37" s="940"/>
      <c r="S37" s="940"/>
      <c r="T37" s="940"/>
      <c r="U37" s="940"/>
      <c r="V37" s="940"/>
      <c r="W37" s="203" t="s">
        <v>1684</v>
      </c>
      <c r="X37" s="974">
        <f>IF(I38="Tidak Dilakukan Pengujian",X39,
IF(I38=M18,CO18,
IF(I38=M20,CO20,
IF(I38=M22,CO22,
IF(I38=M24,CO24,
IF(I38=M26,CO26,
IF(I38=M28,CO28,"Pilih teknik yang lain")))))))</f>
        <v>0</v>
      </c>
      <c r="Y37" s="940"/>
      <c r="Z37" s="940"/>
      <c r="AA37" s="940"/>
      <c r="AB37" s="940"/>
      <c r="AK37" s="186"/>
      <c r="AL37" s="110"/>
      <c r="AM37" s="110"/>
      <c r="AN37" s="110"/>
      <c r="AO37" s="110"/>
      <c r="AP37" s="110"/>
      <c r="AQ37" s="110"/>
      <c r="AR37" s="110"/>
      <c r="AS37" s="110"/>
      <c r="AT37" s="110"/>
      <c r="AU37" s="110"/>
      <c r="AV37" s="110"/>
      <c r="AW37" s="110"/>
      <c r="AX37" s="110"/>
      <c r="AY37" s="110"/>
      <c r="AZ37" s="110"/>
      <c r="BA37" s="110"/>
      <c r="BB37" s="110"/>
      <c r="BC37" s="110"/>
      <c r="BD37" s="110"/>
      <c r="BE37" s="110"/>
      <c r="BF37" s="110"/>
      <c r="BG37" s="110"/>
      <c r="BH37" s="110"/>
      <c r="BI37" s="110"/>
      <c r="BJ37" s="110"/>
      <c r="BK37" s="110"/>
      <c r="BL37" s="110"/>
      <c r="BM37" s="110"/>
      <c r="BN37" s="110"/>
      <c r="BO37" s="110"/>
      <c r="BP37" s="110"/>
      <c r="BQ37" s="110"/>
      <c r="BR37" s="110"/>
      <c r="BS37" s="110"/>
      <c r="BT37" s="110"/>
      <c r="BU37" s="110"/>
      <c r="BV37" s="110"/>
      <c r="BW37" s="110"/>
      <c r="BX37" s="110"/>
      <c r="BY37" s="110"/>
      <c r="BZ37" s="110"/>
      <c r="CA37" s="110"/>
      <c r="CB37" s="110"/>
      <c r="CC37" s="110"/>
      <c r="CD37" s="110"/>
      <c r="CE37" s="110"/>
      <c r="CF37" s="110"/>
      <c r="CG37" s="110"/>
      <c r="CH37" s="110"/>
      <c r="CI37" s="110"/>
      <c r="CJ37" s="110"/>
      <c r="CK37" s="110"/>
      <c r="CL37" s="110"/>
      <c r="CM37" s="110"/>
      <c r="CN37" s="110"/>
      <c r="CO37" s="110"/>
      <c r="CP37" s="110"/>
      <c r="CQ37" s="110"/>
      <c r="CR37" s="110"/>
      <c r="CS37" s="110"/>
      <c r="CT37" s="110"/>
      <c r="CU37" s="110"/>
      <c r="CV37" s="110"/>
      <c r="CW37" s="110"/>
      <c r="CX37" s="110"/>
    </row>
    <row r="38" spans="7:102" ht="15" customHeight="1" x14ac:dyDescent="0.25">
      <c r="G38" s="521"/>
      <c r="H38" s="202"/>
      <c r="I38" s="939" t="s">
        <v>2032</v>
      </c>
      <c r="J38" s="940"/>
      <c r="K38" s="940"/>
      <c r="L38" s="940"/>
      <c r="M38" s="940"/>
      <c r="N38" s="940"/>
      <c r="O38" s="940"/>
      <c r="P38" s="940"/>
      <c r="Q38" s="940"/>
      <c r="R38" s="940"/>
      <c r="S38" s="940"/>
      <c r="T38" s="940"/>
      <c r="U38" s="940"/>
      <c r="V38" s="940"/>
      <c r="W38" s="203"/>
      <c r="X38" s="522"/>
      <c r="Y38" s="522"/>
      <c r="Z38" s="522"/>
      <c r="AA38" s="522"/>
      <c r="AB38" s="522"/>
      <c r="AC38" s="204"/>
      <c r="AD38" s="204"/>
      <c r="AE38" s="204"/>
      <c r="AF38" s="204"/>
      <c r="AG38" s="204"/>
      <c r="AH38" s="204"/>
      <c r="AI38" s="204"/>
      <c r="AJ38" s="204"/>
      <c r="AK38" s="444"/>
      <c r="AL38" s="110"/>
      <c r="AM38" s="110"/>
      <c r="AN38" s="110"/>
      <c r="AO38" s="110"/>
      <c r="AP38" s="110"/>
      <c r="AQ38" s="110"/>
      <c r="AR38" s="110"/>
      <c r="AS38" s="110"/>
      <c r="AT38" s="110"/>
      <c r="AU38" s="110"/>
      <c r="AV38" s="110"/>
      <c r="AW38" s="110"/>
      <c r="AX38" s="110"/>
      <c r="AY38" s="110"/>
      <c r="AZ38" s="110"/>
      <c r="BA38" s="110"/>
      <c r="BB38" s="110"/>
      <c r="BC38" s="110"/>
      <c r="BD38" s="110"/>
      <c r="BE38" s="110"/>
      <c r="BF38" s="110"/>
      <c r="BG38" s="110"/>
      <c r="BH38" s="110"/>
      <c r="BI38" s="110"/>
      <c r="BJ38" s="110"/>
      <c r="BK38" s="110"/>
      <c r="BL38" s="110"/>
      <c r="BM38" s="110"/>
      <c r="BN38" s="110"/>
      <c r="BO38" s="110"/>
      <c r="BP38" s="110"/>
      <c r="BQ38" s="110"/>
      <c r="BR38" s="110"/>
      <c r="BS38" s="110"/>
      <c r="BT38" s="110"/>
      <c r="BU38" s="110"/>
      <c r="BV38" s="110"/>
      <c r="BW38" s="110"/>
      <c r="BX38" s="110"/>
      <c r="BY38" s="110"/>
      <c r="BZ38" s="110"/>
      <c r="CA38" s="110"/>
      <c r="CB38" s="110"/>
      <c r="CC38" s="110"/>
      <c r="CD38" s="110"/>
      <c r="CE38" s="110"/>
      <c r="CF38" s="110"/>
      <c r="CG38" s="110"/>
      <c r="CH38" s="110"/>
      <c r="CI38" s="110"/>
      <c r="CJ38" s="110"/>
      <c r="CK38" s="110"/>
      <c r="CL38" s="110"/>
      <c r="CM38" s="110"/>
      <c r="CN38" s="110"/>
      <c r="CO38" s="110"/>
      <c r="CP38" s="110"/>
      <c r="CQ38" s="110"/>
      <c r="CR38" s="110"/>
      <c r="CS38" s="110"/>
      <c r="CT38" s="110"/>
      <c r="CU38" s="110"/>
      <c r="CV38" s="110"/>
      <c r="CW38" s="110"/>
      <c r="CX38" s="110"/>
    </row>
    <row r="39" spans="7:102" ht="15" customHeight="1" x14ac:dyDescent="0.25">
      <c r="G39" s="521"/>
      <c r="H39" s="202" t="s">
        <v>1681</v>
      </c>
      <c r="I39" s="939" t="s">
        <v>1783</v>
      </c>
      <c r="J39" s="940"/>
      <c r="K39" s="940"/>
      <c r="L39" s="940"/>
      <c r="M39" s="940"/>
      <c r="N39" s="940"/>
      <c r="O39" s="940"/>
      <c r="P39" s="940"/>
      <c r="Q39" s="940"/>
      <c r="R39" s="940"/>
      <c r="S39" s="940"/>
      <c r="T39" s="940"/>
      <c r="U39" s="940"/>
      <c r="V39" s="940"/>
      <c r="W39" s="203" t="s">
        <v>1684</v>
      </c>
      <c r="X39" s="968">
        <f>'E-11'!U32</f>
        <v>0</v>
      </c>
      <c r="Y39" s="794"/>
      <c r="Z39" s="794"/>
      <c r="AA39" s="794"/>
      <c r="AB39" s="794"/>
      <c r="AC39" s="204"/>
      <c r="AD39" s="204"/>
      <c r="AE39" s="204"/>
      <c r="AF39" s="204"/>
      <c r="AG39" s="204"/>
      <c r="AH39" s="204"/>
      <c r="AI39" s="204"/>
      <c r="AJ39" s="204"/>
      <c r="AK39" s="444"/>
      <c r="AL39" s="110"/>
      <c r="AM39" s="110"/>
      <c r="AN39" s="110"/>
      <c r="AO39" s="110"/>
      <c r="AP39" s="110"/>
      <c r="AQ39" s="110"/>
      <c r="AR39" s="110"/>
      <c r="AS39" s="110"/>
      <c r="AT39" s="110"/>
      <c r="AU39" s="110"/>
      <c r="AV39" s="110"/>
      <c r="AW39" s="110"/>
      <c r="AX39" s="110"/>
      <c r="AY39" s="110"/>
      <c r="AZ39" s="110"/>
      <c r="BA39" s="110"/>
      <c r="BB39" s="110"/>
      <c r="BC39" s="110"/>
      <c r="BD39" s="110"/>
      <c r="BE39" s="110"/>
      <c r="BF39" s="110"/>
      <c r="BG39" s="110"/>
      <c r="BH39" s="110"/>
      <c r="BI39" s="110"/>
      <c r="BJ39" s="110"/>
      <c r="BK39" s="110"/>
      <c r="BL39" s="110"/>
      <c r="BM39" s="110"/>
      <c r="BN39" s="110"/>
      <c r="BO39" s="110"/>
      <c r="BP39" s="110"/>
      <c r="BQ39" s="110"/>
      <c r="BR39" s="110"/>
      <c r="BS39" s="110"/>
      <c r="BT39" s="110"/>
      <c r="BU39" s="110"/>
      <c r="BV39" s="110"/>
      <c r="BW39" s="110"/>
      <c r="BX39" s="110"/>
      <c r="BY39" s="110"/>
      <c r="BZ39" s="110"/>
      <c r="CA39" s="110"/>
      <c r="CB39" s="110"/>
      <c r="CC39" s="110"/>
      <c r="CD39" s="110"/>
      <c r="CE39" s="110"/>
      <c r="CF39" s="110"/>
      <c r="CG39" s="110"/>
      <c r="CH39" s="110"/>
      <c r="CI39" s="110"/>
      <c r="CJ39" s="110"/>
      <c r="CK39" s="110"/>
      <c r="CL39" s="110"/>
      <c r="CM39" s="110"/>
      <c r="CN39" s="110"/>
      <c r="CO39" s="110"/>
      <c r="CP39" s="110"/>
      <c r="CQ39" s="110"/>
      <c r="CR39" s="110"/>
      <c r="CS39" s="110"/>
      <c r="CT39" s="110"/>
      <c r="CU39" s="110"/>
      <c r="CV39" s="110"/>
      <c r="CW39" s="110"/>
      <c r="CX39" s="110"/>
    </row>
    <row r="40" spans="7:102" ht="15" customHeight="1" x14ac:dyDescent="0.25">
      <c r="G40" s="521"/>
      <c r="H40" s="202" t="s">
        <v>1772</v>
      </c>
      <c r="I40" s="203"/>
      <c r="J40" s="203"/>
      <c r="K40" s="203"/>
      <c r="L40" s="203"/>
      <c r="M40" s="203"/>
      <c r="N40" s="203"/>
      <c r="O40" s="203"/>
      <c r="P40" s="203"/>
      <c r="Q40" s="203"/>
      <c r="R40" s="203"/>
      <c r="S40" s="203"/>
      <c r="T40" s="203"/>
      <c r="U40" s="203"/>
      <c r="V40" s="203"/>
      <c r="W40" s="203" t="s">
        <v>1684</v>
      </c>
      <c r="X40" s="966">
        <f>X37-X39</f>
        <v>0</v>
      </c>
      <c r="Y40" s="789"/>
      <c r="Z40" s="789"/>
      <c r="AA40" s="789"/>
      <c r="AB40" s="789"/>
      <c r="AC40" s="204"/>
      <c r="AD40" s="204"/>
      <c r="AE40" s="204"/>
      <c r="AF40" s="204"/>
      <c r="AG40" s="204"/>
      <c r="AH40" s="204"/>
      <c r="AI40" s="204"/>
      <c r="AJ40" s="204"/>
      <c r="AK40" s="444"/>
      <c r="AL40" s="110"/>
      <c r="AM40" s="110"/>
      <c r="AN40" s="110"/>
      <c r="AO40" s="110"/>
      <c r="AP40" s="110"/>
      <c r="AQ40" s="110"/>
      <c r="AR40" s="110"/>
      <c r="AS40" s="110"/>
      <c r="AT40" s="110"/>
      <c r="AU40" s="110"/>
      <c r="AV40" s="110"/>
      <c r="AW40" s="110"/>
      <c r="AX40" s="110"/>
      <c r="AY40" s="110"/>
      <c r="AZ40" s="110"/>
      <c r="BA40" s="110"/>
      <c r="BB40" s="110"/>
      <c r="BC40" s="110"/>
      <c r="BD40" s="110"/>
      <c r="BE40" s="110"/>
      <c r="BF40" s="110"/>
      <c r="BG40" s="110"/>
      <c r="BH40" s="110"/>
      <c r="BI40" s="110"/>
      <c r="BJ40" s="110"/>
      <c r="BK40" s="110"/>
      <c r="BL40" s="110"/>
      <c r="BM40" s="110"/>
      <c r="BN40" s="110"/>
      <c r="BO40" s="110"/>
      <c r="BP40" s="110"/>
      <c r="BQ40" s="110"/>
      <c r="BR40" s="110"/>
      <c r="BS40" s="110"/>
      <c r="BT40" s="110"/>
      <c r="BU40" s="110"/>
      <c r="BV40" s="110"/>
      <c r="BW40" s="110"/>
      <c r="BX40" s="110"/>
      <c r="BY40" s="110"/>
      <c r="BZ40" s="110"/>
      <c r="CA40" s="110"/>
      <c r="CB40" s="110"/>
      <c r="CC40" s="110"/>
      <c r="CD40" s="110"/>
      <c r="CE40" s="110"/>
      <c r="CF40" s="110"/>
      <c r="CG40" s="110"/>
      <c r="CH40" s="110"/>
      <c r="CI40" s="110"/>
      <c r="CJ40" s="110"/>
      <c r="CK40" s="110"/>
      <c r="CL40" s="110"/>
      <c r="CM40" s="110"/>
      <c r="CN40" s="110"/>
      <c r="CO40" s="110"/>
      <c r="CP40" s="110"/>
      <c r="CQ40" s="110"/>
      <c r="CR40" s="110"/>
      <c r="CS40" s="110"/>
      <c r="CT40" s="110"/>
      <c r="CU40" s="110"/>
      <c r="CV40" s="110"/>
      <c r="CW40" s="110"/>
      <c r="CX40" s="110"/>
    </row>
    <row r="41" spans="7:102" ht="15" customHeight="1" x14ac:dyDescent="0.25">
      <c r="G41" s="521"/>
      <c r="H41" s="202"/>
      <c r="I41" s="203"/>
      <c r="J41" s="203"/>
      <c r="K41" s="203"/>
      <c r="L41" s="203"/>
      <c r="M41" s="203"/>
      <c r="N41" s="203"/>
      <c r="O41" s="203"/>
      <c r="P41" s="203"/>
      <c r="Q41" s="203"/>
      <c r="R41" s="203"/>
      <c r="S41" s="203"/>
      <c r="T41" s="203"/>
      <c r="U41" s="203"/>
      <c r="V41" s="203"/>
      <c r="W41" s="203"/>
      <c r="X41" s="522"/>
      <c r="Y41" s="522"/>
      <c r="Z41" s="522"/>
      <c r="AA41" s="522"/>
      <c r="AB41" s="522"/>
      <c r="AC41" s="204"/>
      <c r="AD41" s="204"/>
      <c r="AE41" s="204"/>
      <c r="AF41" s="204"/>
      <c r="AG41" s="204"/>
      <c r="AH41" s="204"/>
      <c r="AI41" s="204"/>
      <c r="AJ41" s="204"/>
      <c r="AK41" s="444"/>
      <c r="AL41" s="110"/>
      <c r="AM41" s="110"/>
      <c r="AN41" s="110"/>
      <c r="AO41" s="110"/>
      <c r="AP41" s="110"/>
      <c r="AQ41" s="110"/>
      <c r="AR41" s="110"/>
      <c r="AS41" s="110"/>
      <c r="AT41" s="110"/>
      <c r="AU41" s="110"/>
      <c r="AV41" s="110"/>
      <c r="AW41" s="110"/>
      <c r="AX41" s="110"/>
      <c r="AY41" s="110"/>
      <c r="AZ41" s="110"/>
      <c r="BA41" s="110"/>
      <c r="BB41" s="110"/>
      <c r="BC41" s="110"/>
      <c r="BD41" s="110"/>
      <c r="BE41" s="110"/>
      <c r="BF41" s="110"/>
      <c r="BG41" s="110"/>
      <c r="BH41" s="110"/>
      <c r="BI41" s="110"/>
      <c r="BJ41" s="110"/>
      <c r="BK41" s="110"/>
      <c r="BL41" s="110"/>
      <c r="BM41" s="110"/>
      <c r="BN41" s="110"/>
      <c r="BO41" s="110"/>
      <c r="BP41" s="110"/>
      <c r="BQ41" s="110"/>
      <c r="BR41" s="110"/>
      <c r="BS41" s="110"/>
      <c r="BT41" s="110"/>
      <c r="BU41" s="110"/>
      <c r="BV41" s="110"/>
      <c r="BW41" s="110"/>
      <c r="BX41" s="110"/>
      <c r="BY41" s="110"/>
      <c r="BZ41" s="110"/>
      <c r="CA41" s="110"/>
      <c r="CB41" s="110"/>
      <c r="CC41" s="110"/>
      <c r="CD41" s="110"/>
      <c r="CE41" s="110"/>
      <c r="CF41" s="110"/>
      <c r="CG41" s="110"/>
      <c r="CH41" s="110"/>
      <c r="CI41" s="110"/>
      <c r="CJ41" s="110"/>
      <c r="CK41" s="110"/>
      <c r="CL41" s="110"/>
      <c r="CM41" s="110"/>
      <c r="CN41" s="110"/>
      <c r="CO41" s="110"/>
      <c r="CP41" s="110"/>
      <c r="CQ41" s="110"/>
      <c r="CR41" s="110"/>
      <c r="CS41" s="110"/>
      <c r="CT41" s="110"/>
      <c r="CU41" s="110"/>
      <c r="CV41" s="110"/>
      <c r="CW41" s="110"/>
      <c r="CX41" s="110"/>
    </row>
    <row r="42" spans="7:102" ht="15" customHeight="1" x14ac:dyDescent="0.25">
      <c r="G42" s="521" t="s">
        <v>1784</v>
      </c>
      <c r="H42" s="202" t="s">
        <v>1785</v>
      </c>
      <c r="I42" s="203"/>
      <c r="J42" s="203"/>
      <c r="K42" s="203"/>
      <c r="L42" s="203"/>
      <c r="M42" s="203"/>
      <c r="N42" s="203"/>
      <c r="O42" s="203"/>
      <c r="P42" s="203"/>
      <c r="Q42" s="203"/>
      <c r="R42" s="203"/>
      <c r="S42" s="203"/>
      <c r="T42" s="203"/>
      <c r="U42" s="203"/>
      <c r="V42" s="203"/>
      <c r="W42" s="203"/>
      <c r="X42" s="203"/>
      <c r="Y42" s="203"/>
      <c r="Z42" s="203"/>
      <c r="AA42" s="203"/>
      <c r="AB42" s="203"/>
      <c r="AC42" s="204"/>
      <c r="AD42" s="204"/>
      <c r="AE42" s="204"/>
      <c r="AF42" s="204"/>
      <c r="AG42" s="204"/>
      <c r="AH42" s="204"/>
      <c r="AI42" s="204"/>
      <c r="AJ42" s="204"/>
      <c r="AK42" s="444"/>
      <c r="AL42" s="110"/>
      <c r="AM42" s="110"/>
      <c r="AN42" s="110"/>
      <c r="AO42" s="110"/>
      <c r="AP42" s="110"/>
      <c r="AQ42" s="110"/>
      <c r="AR42" s="110"/>
      <c r="AS42" s="110"/>
      <c r="AT42" s="110"/>
      <c r="AU42" s="110"/>
      <c r="AV42" s="110"/>
      <c r="AW42" s="110"/>
      <c r="AX42" s="110"/>
      <c r="AY42" s="110"/>
      <c r="AZ42" s="110"/>
      <c r="BA42" s="110"/>
      <c r="BB42" s="110"/>
      <c r="BC42" s="110"/>
      <c r="BD42" s="110"/>
      <c r="BE42" s="110"/>
      <c r="BF42" s="110"/>
      <c r="BG42" s="110"/>
      <c r="BH42" s="110"/>
      <c r="BI42" s="110"/>
      <c r="BJ42" s="110"/>
      <c r="BK42" s="110"/>
      <c r="BL42" s="110"/>
      <c r="BM42" s="110"/>
      <c r="BN42" s="110"/>
      <c r="BO42" s="110"/>
      <c r="BP42" s="110"/>
      <c r="BQ42" s="110"/>
      <c r="BR42" s="110"/>
      <c r="BS42" s="110"/>
      <c r="BT42" s="110"/>
      <c r="BU42" s="110"/>
      <c r="BV42" s="110"/>
      <c r="BW42" s="110"/>
      <c r="BX42" s="110"/>
      <c r="BY42" s="110"/>
      <c r="BZ42" s="110"/>
      <c r="CA42" s="110"/>
      <c r="CB42" s="110"/>
      <c r="CC42" s="110"/>
      <c r="CD42" s="110"/>
      <c r="CE42" s="110"/>
      <c r="CF42" s="110"/>
      <c r="CG42" s="110"/>
      <c r="CH42" s="110"/>
      <c r="CI42" s="110"/>
      <c r="CJ42" s="110"/>
      <c r="CK42" s="110"/>
      <c r="CL42" s="110"/>
      <c r="CM42" s="110"/>
      <c r="CN42" s="110"/>
      <c r="CO42" s="110"/>
      <c r="CP42" s="110"/>
      <c r="CQ42" s="110"/>
      <c r="CR42" s="110"/>
      <c r="CS42" s="110"/>
      <c r="CT42" s="110"/>
      <c r="CU42" s="110"/>
      <c r="CV42" s="110"/>
      <c r="CW42" s="110"/>
      <c r="CX42" s="110"/>
    </row>
    <row r="43" spans="7:102" ht="15" customHeight="1" x14ac:dyDescent="0.25">
      <c r="G43" s="521"/>
      <c r="H43" s="972" t="s">
        <v>1786</v>
      </c>
      <c r="I43" s="940"/>
      <c r="J43" s="940"/>
      <c r="K43" s="940"/>
      <c r="L43" s="940"/>
      <c r="M43" s="940"/>
      <c r="N43" s="940"/>
      <c r="O43" s="940"/>
      <c r="P43" s="940"/>
      <c r="Q43" s="940"/>
      <c r="R43" s="940"/>
      <c r="S43" s="940"/>
      <c r="T43" s="940"/>
      <c r="U43" s="940"/>
      <c r="V43" s="940"/>
      <c r="W43" s="940"/>
      <c r="X43" s="940"/>
      <c r="Y43" s="940"/>
      <c r="Z43" s="940"/>
      <c r="AA43" s="940"/>
      <c r="AB43" s="940"/>
      <c r="AC43" s="940"/>
      <c r="AD43" s="940"/>
      <c r="AE43" s="940"/>
      <c r="AF43" s="940"/>
      <c r="AG43" s="940"/>
      <c r="AH43" s="940"/>
      <c r="AI43" s="940"/>
      <c r="AJ43" s="940"/>
      <c r="AK43" s="805"/>
      <c r="AL43" s="110"/>
      <c r="AM43" s="110"/>
      <c r="AN43" s="110"/>
      <c r="AO43" s="110"/>
      <c r="AP43" s="110"/>
      <c r="AQ43" s="110"/>
      <c r="AR43" s="110"/>
      <c r="AS43" s="110"/>
      <c r="AT43" s="110"/>
      <c r="AU43" s="110"/>
      <c r="AV43" s="110"/>
      <c r="AW43" s="110"/>
      <c r="AX43" s="110"/>
      <c r="AY43" s="110"/>
      <c r="AZ43" s="110"/>
      <c r="BA43" s="110"/>
      <c r="BB43" s="110"/>
      <c r="BC43" s="110"/>
      <c r="BD43" s="110"/>
      <c r="BE43" s="110"/>
      <c r="BF43" s="110"/>
      <c r="BG43" s="110"/>
      <c r="BH43" s="110"/>
      <c r="BI43" s="110"/>
      <c r="BJ43" s="110"/>
      <c r="BK43" s="110"/>
      <c r="BL43" s="110"/>
      <c r="BM43" s="110"/>
      <c r="BN43" s="110"/>
      <c r="BO43" s="110"/>
      <c r="BP43" s="110"/>
      <c r="BQ43" s="110"/>
      <c r="BR43" s="110"/>
      <c r="BS43" s="110"/>
      <c r="BT43" s="110"/>
      <c r="BU43" s="110"/>
      <c r="BV43" s="110"/>
      <c r="BW43" s="110"/>
      <c r="BX43" s="110"/>
      <c r="BY43" s="110"/>
      <c r="BZ43" s="110"/>
      <c r="CA43" s="110"/>
      <c r="CB43" s="110"/>
      <c r="CC43" s="110"/>
      <c r="CD43" s="110"/>
      <c r="CE43" s="110"/>
      <c r="CF43" s="110"/>
      <c r="CG43" s="110"/>
      <c r="CH43" s="110"/>
      <c r="CI43" s="110"/>
      <c r="CJ43" s="110"/>
      <c r="CK43" s="110"/>
      <c r="CL43" s="110"/>
      <c r="CM43" s="110"/>
      <c r="CN43" s="110"/>
      <c r="CO43" s="110"/>
      <c r="CP43" s="110"/>
      <c r="CQ43" s="110"/>
      <c r="CR43" s="110"/>
      <c r="CS43" s="110"/>
      <c r="CT43" s="110"/>
      <c r="CU43" s="110"/>
      <c r="CV43" s="110"/>
      <c r="CW43" s="110"/>
      <c r="CX43" s="110"/>
    </row>
    <row r="44" spans="7:102" ht="15" customHeight="1" x14ac:dyDescent="0.25">
      <c r="G44" s="521"/>
      <c r="H44" s="804"/>
      <c r="I44" s="940"/>
      <c r="J44" s="940"/>
      <c r="K44" s="940"/>
      <c r="L44" s="940"/>
      <c r="M44" s="940"/>
      <c r="N44" s="940"/>
      <c r="O44" s="940"/>
      <c r="P44" s="940"/>
      <c r="Q44" s="940"/>
      <c r="R44" s="940"/>
      <c r="S44" s="940"/>
      <c r="T44" s="940"/>
      <c r="U44" s="940"/>
      <c r="V44" s="940"/>
      <c r="W44" s="940"/>
      <c r="X44" s="940"/>
      <c r="Y44" s="940"/>
      <c r="Z44" s="940"/>
      <c r="AA44" s="940"/>
      <c r="AB44" s="940"/>
      <c r="AC44" s="940"/>
      <c r="AD44" s="940"/>
      <c r="AE44" s="940"/>
      <c r="AF44" s="940"/>
      <c r="AG44" s="940"/>
      <c r="AH44" s="940"/>
      <c r="AI44" s="940"/>
      <c r="AJ44" s="940"/>
      <c r="AK44" s="805"/>
      <c r="AL44" s="110"/>
      <c r="AM44" s="110"/>
      <c r="AN44" s="110"/>
      <c r="AO44" s="110"/>
      <c r="AP44" s="110"/>
      <c r="AQ44" s="110"/>
      <c r="AR44" s="110"/>
      <c r="AS44" s="110"/>
      <c r="AT44" s="110"/>
      <c r="AU44" s="110"/>
      <c r="AV44" s="110"/>
      <c r="AW44" s="110"/>
      <c r="AX44" s="110"/>
      <c r="AY44" s="110"/>
      <c r="AZ44" s="110"/>
      <c r="BA44" s="110"/>
      <c r="BB44" s="110"/>
      <c r="BC44" s="110"/>
      <c r="BD44" s="110"/>
      <c r="BE44" s="110"/>
      <c r="BF44" s="110"/>
      <c r="BG44" s="110"/>
      <c r="BH44" s="110"/>
      <c r="BI44" s="110"/>
      <c r="BJ44" s="110"/>
      <c r="BK44" s="110"/>
      <c r="BL44" s="110"/>
      <c r="BM44" s="110"/>
      <c r="BN44" s="110"/>
      <c r="BO44" s="110"/>
      <c r="BP44" s="110"/>
      <c r="BQ44" s="110"/>
      <c r="BR44" s="110"/>
      <c r="BS44" s="110"/>
      <c r="BT44" s="110"/>
      <c r="BU44" s="110"/>
      <c r="BV44" s="110"/>
      <c r="BW44" s="110"/>
      <c r="BX44" s="110"/>
      <c r="BY44" s="110"/>
      <c r="BZ44" s="110"/>
      <c r="CA44" s="110"/>
      <c r="CB44" s="110"/>
      <c r="CC44" s="110"/>
      <c r="CD44" s="110"/>
      <c r="CE44" s="110"/>
      <c r="CF44" s="110"/>
      <c r="CG44" s="110"/>
      <c r="CH44" s="110"/>
      <c r="CI44" s="110"/>
      <c r="CJ44" s="110"/>
      <c r="CK44" s="110"/>
      <c r="CL44" s="110"/>
      <c r="CM44" s="110"/>
      <c r="CN44" s="110"/>
      <c r="CO44" s="110"/>
      <c r="CP44" s="110"/>
      <c r="CQ44" s="110"/>
      <c r="CR44" s="110"/>
      <c r="CS44" s="110"/>
      <c r="CT44" s="110"/>
      <c r="CU44" s="110"/>
      <c r="CV44" s="110"/>
      <c r="CW44" s="110"/>
      <c r="CX44" s="110"/>
    </row>
    <row r="45" spans="7:102" ht="15" customHeight="1" x14ac:dyDescent="0.25">
      <c r="G45" s="521"/>
      <c r="H45" s="804"/>
      <c r="I45" s="940"/>
      <c r="J45" s="940"/>
      <c r="K45" s="940"/>
      <c r="L45" s="940"/>
      <c r="M45" s="940"/>
      <c r="N45" s="940"/>
      <c r="O45" s="940"/>
      <c r="P45" s="940"/>
      <c r="Q45" s="940"/>
      <c r="R45" s="940"/>
      <c r="S45" s="940"/>
      <c r="T45" s="940"/>
      <c r="U45" s="940"/>
      <c r="V45" s="940"/>
      <c r="W45" s="940"/>
      <c r="X45" s="940"/>
      <c r="Y45" s="940"/>
      <c r="Z45" s="940"/>
      <c r="AA45" s="940"/>
      <c r="AB45" s="940"/>
      <c r="AC45" s="940"/>
      <c r="AD45" s="940"/>
      <c r="AE45" s="940"/>
      <c r="AF45" s="940"/>
      <c r="AG45" s="940"/>
      <c r="AH45" s="940"/>
      <c r="AI45" s="940"/>
      <c r="AJ45" s="940"/>
      <c r="AK45" s="805"/>
      <c r="AL45" s="110"/>
      <c r="AM45" s="110"/>
      <c r="AN45" s="110"/>
      <c r="AO45" s="110"/>
      <c r="AP45" s="110"/>
      <c r="AQ45" s="110"/>
      <c r="AR45" s="110"/>
      <c r="AS45" s="110"/>
      <c r="AT45" s="110"/>
      <c r="AU45" s="110"/>
      <c r="AV45" s="110"/>
      <c r="AW45" s="110"/>
      <c r="AX45" s="110"/>
      <c r="AY45" s="110"/>
      <c r="AZ45" s="110"/>
      <c r="BA45" s="110"/>
      <c r="BB45" s="110"/>
      <c r="BC45" s="110"/>
      <c r="BD45" s="110"/>
      <c r="BE45" s="110"/>
      <c r="BF45" s="110"/>
      <c r="BG45" s="110"/>
      <c r="BH45" s="110"/>
      <c r="BI45" s="110"/>
      <c r="BJ45" s="110"/>
      <c r="BK45" s="110"/>
      <c r="BL45" s="110"/>
      <c r="BM45" s="110"/>
      <c r="BN45" s="110"/>
      <c r="BO45" s="110"/>
      <c r="BP45" s="110"/>
      <c r="BQ45" s="110"/>
      <c r="BR45" s="110"/>
      <c r="BS45" s="110"/>
      <c r="BT45" s="110"/>
      <c r="BU45" s="110"/>
      <c r="BV45" s="110"/>
      <c r="BW45" s="110"/>
      <c r="BX45" s="110"/>
      <c r="BY45" s="110"/>
      <c r="BZ45" s="110"/>
      <c r="CA45" s="110"/>
      <c r="CB45" s="110"/>
      <c r="CC45" s="110"/>
      <c r="CD45" s="110"/>
      <c r="CE45" s="110"/>
      <c r="CF45" s="110"/>
      <c r="CG45" s="110"/>
      <c r="CH45" s="110"/>
      <c r="CI45" s="110"/>
      <c r="CJ45" s="110"/>
      <c r="CK45" s="110"/>
      <c r="CL45" s="110"/>
      <c r="CM45" s="110"/>
      <c r="CN45" s="110"/>
      <c r="CO45" s="110"/>
      <c r="CP45" s="110"/>
      <c r="CQ45" s="110"/>
      <c r="CR45" s="110"/>
      <c r="CS45" s="110"/>
      <c r="CT45" s="110"/>
      <c r="CU45" s="110"/>
      <c r="CV45" s="110"/>
      <c r="CW45" s="110"/>
      <c r="CX45" s="110"/>
    </row>
    <row r="46" spans="7:102" ht="15" customHeight="1" x14ac:dyDescent="0.25">
      <c r="G46" s="521"/>
      <c r="H46" s="804"/>
      <c r="I46" s="940"/>
      <c r="J46" s="940"/>
      <c r="K46" s="940"/>
      <c r="L46" s="940"/>
      <c r="M46" s="940"/>
      <c r="N46" s="940"/>
      <c r="O46" s="940"/>
      <c r="P46" s="940"/>
      <c r="Q46" s="940"/>
      <c r="R46" s="940"/>
      <c r="S46" s="940"/>
      <c r="T46" s="940"/>
      <c r="U46" s="940"/>
      <c r="V46" s="940"/>
      <c r="W46" s="940"/>
      <c r="X46" s="940"/>
      <c r="Y46" s="940"/>
      <c r="Z46" s="940"/>
      <c r="AA46" s="940"/>
      <c r="AB46" s="940"/>
      <c r="AC46" s="940"/>
      <c r="AD46" s="940"/>
      <c r="AE46" s="940"/>
      <c r="AF46" s="940"/>
      <c r="AG46" s="940"/>
      <c r="AH46" s="940"/>
      <c r="AI46" s="940"/>
      <c r="AJ46" s="940"/>
      <c r="AK46" s="805"/>
      <c r="AL46" s="110"/>
      <c r="AM46" s="110"/>
      <c r="AN46" s="110"/>
      <c r="AO46" s="110"/>
      <c r="AP46" s="110"/>
      <c r="AQ46" s="110"/>
      <c r="AR46" s="110"/>
      <c r="AS46" s="110"/>
      <c r="AT46" s="110"/>
      <c r="AU46" s="110"/>
      <c r="AV46" s="110"/>
      <c r="AW46" s="110"/>
      <c r="AX46" s="110"/>
      <c r="AY46" s="110"/>
      <c r="AZ46" s="110"/>
      <c r="BA46" s="110"/>
      <c r="BB46" s="110"/>
      <c r="BC46" s="110"/>
      <c r="BD46" s="110"/>
      <c r="BE46" s="110"/>
      <c r="BF46" s="110"/>
      <c r="BG46" s="110"/>
      <c r="BH46" s="110"/>
      <c r="BI46" s="110"/>
      <c r="BJ46" s="110"/>
      <c r="BK46" s="110"/>
      <c r="BL46" s="110"/>
      <c r="BM46" s="110"/>
      <c r="BN46" s="110"/>
      <c r="BO46" s="110"/>
      <c r="BP46" s="110"/>
      <c r="BQ46" s="110"/>
      <c r="BR46" s="110"/>
      <c r="BS46" s="110"/>
      <c r="BT46" s="110"/>
      <c r="BU46" s="110"/>
      <c r="BV46" s="110"/>
      <c r="BW46" s="110"/>
      <c r="BX46" s="110"/>
      <c r="BY46" s="110"/>
      <c r="BZ46" s="110"/>
      <c r="CA46" s="110"/>
      <c r="CB46" s="110"/>
      <c r="CC46" s="110"/>
      <c r="CD46" s="110"/>
      <c r="CE46" s="110"/>
      <c r="CF46" s="110"/>
      <c r="CG46" s="110"/>
      <c r="CH46" s="110"/>
      <c r="CI46" s="110"/>
      <c r="CJ46" s="110"/>
      <c r="CK46" s="110"/>
      <c r="CL46" s="110"/>
      <c r="CM46" s="110"/>
      <c r="CN46" s="110"/>
      <c r="CO46" s="110"/>
      <c r="CP46" s="110"/>
      <c r="CQ46" s="110"/>
      <c r="CR46" s="110"/>
      <c r="CS46" s="110"/>
      <c r="CT46" s="110"/>
      <c r="CU46" s="110"/>
      <c r="CV46" s="110"/>
      <c r="CW46" s="110"/>
      <c r="CX46" s="110"/>
    </row>
    <row r="47" spans="7:102" ht="15" customHeight="1" x14ac:dyDescent="0.25">
      <c r="G47" s="521"/>
      <c r="H47" s="202" t="s">
        <v>1787</v>
      </c>
      <c r="I47" s="203"/>
      <c r="J47" s="203"/>
      <c r="K47" s="203"/>
      <c r="L47" s="203"/>
      <c r="M47" s="203"/>
      <c r="N47" s="203"/>
      <c r="O47" s="203"/>
      <c r="P47" s="203"/>
      <c r="Q47" s="203"/>
      <c r="R47" s="203"/>
      <c r="S47" s="203"/>
      <c r="T47" s="203"/>
      <c r="U47" s="203"/>
      <c r="V47" s="203"/>
      <c r="W47" s="203"/>
      <c r="X47" s="522"/>
      <c r="Y47" s="522"/>
      <c r="Z47" s="522"/>
      <c r="AA47" s="522"/>
      <c r="AB47" s="522"/>
      <c r="AC47" s="435"/>
      <c r="AD47" s="435"/>
      <c r="AE47" s="435"/>
      <c r="AF47" s="435"/>
      <c r="AG47" s="435"/>
      <c r="AH47" s="435"/>
      <c r="AI47" s="435"/>
      <c r="AJ47" s="435"/>
      <c r="AK47" s="437"/>
      <c r="AL47" s="110"/>
      <c r="AM47" s="110"/>
      <c r="AN47" s="110"/>
      <c r="AO47" s="110"/>
      <c r="AP47" s="110"/>
      <c r="AQ47" s="110"/>
      <c r="AR47" s="110"/>
      <c r="AS47" s="110"/>
      <c r="AT47" s="110"/>
      <c r="AU47" s="110"/>
      <c r="AV47" s="110"/>
      <c r="AW47" s="110"/>
      <c r="AX47" s="110"/>
      <c r="AY47" s="110"/>
      <c r="AZ47" s="110"/>
      <c r="BA47" s="110"/>
      <c r="BB47" s="110"/>
      <c r="BC47" s="110"/>
      <c r="BD47" s="110"/>
      <c r="BE47" s="110"/>
      <c r="BF47" s="110"/>
      <c r="BG47" s="110"/>
      <c r="BH47" s="110"/>
      <c r="BI47" s="110"/>
      <c r="BJ47" s="110"/>
      <c r="BK47" s="110"/>
      <c r="BL47" s="110"/>
      <c r="BM47" s="110"/>
      <c r="BN47" s="110"/>
      <c r="BO47" s="110"/>
      <c r="BP47" s="110"/>
      <c r="BQ47" s="110"/>
      <c r="BR47" s="110"/>
      <c r="BS47" s="110"/>
      <c r="BT47" s="110"/>
      <c r="BU47" s="110"/>
      <c r="BV47" s="110"/>
      <c r="BW47" s="110"/>
      <c r="BX47" s="110"/>
      <c r="BY47" s="110"/>
      <c r="BZ47" s="110"/>
      <c r="CA47" s="110"/>
      <c r="CB47" s="110"/>
      <c r="CC47" s="110"/>
      <c r="CD47" s="110"/>
      <c r="CE47" s="110"/>
      <c r="CF47" s="110"/>
      <c r="CG47" s="110"/>
      <c r="CH47" s="110"/>
      <c r="CI47" s="110"/>
      <c r="CJ47" s="110"/>
      <c r="CK47" s="110"/>
      <c r="CL47" s="110"/>
      <c r="CM47" s="110"/>
      <c r="CN47" s="110"/>
      <c r="CO47" s="110"/>
      <c r="CP47" s="110"/>
      <c r="CQ47" s="110"/>
      <c r="CR47" s="110"/>
      <c r="CS47" s="110"/>
      <c r="CT47" s="110"/>
      <c r="CU47" s="110"/>
      <c r="CV47" s="110"/>
      <c r="CW47" s="110"/>
      <c r="CX47" s="110"/>
    </row>
    <row r="48" spans="7:102" ht="15" customHeight="1" x14ac:dyDescent="0.25">
      <c r="G48" s="521"/>
      <c r="H48" s="202" t="s">
        <v>1681</v>
      </c>
      <c r="I48" s="973" t="s">
        <v>2031</v>
      </c>
      <c r="J48" s="940"/>
      <c r="K48" s="940"/>
      <c r="L48" s="940"/>
      <c r="M48" s="940"/>
      <c r="N48" s="940"/>
      <c r="O48" s="940"/>
      <c r="P48" s="940"/>
      <c r="Q48" s="940"/>
      <c r="R48" s="940"/>
      <c r="S48" s="940"/>
      <c r="T48" s="940"/>
      <c r="U48" s="940"/>
      <c r="V48" s="940"/>
      <c r="W48" s="940"/>
      <c r="X48" s="940"/>
      <c r="Y48" s="940"/>
      <c r="Z48" s="940"/>
      <c r="AA48" s="940"/>
      <c r="AB48" s="940"/>
      <c r="AC48" s="435"/>
      <c r="AD48" s="435"/>
      <c r="AE48" s="435"/>
      <c r="AF48" s="435"/>
      <c r="AG48" s="435"/>
      <c r="AH48" s="435"/>
      <c r="AI48" s="435"/>
      <c r="AJ48" s="435"/>
      <c r="AK48" s="437"/>
      <c r="AL48" s="110"/>
      <c r="AM48" s="110"/>
      <c r="AN48" s="110"/>
      <c r="AO48" s="110"/>
      <c r="AP48" s="110"/>
      <c r="AQ48" s="110"/>
      <c r="AR48" s="110"/>
      <c r="AS48" s="110"/>
      <c r="AT48" s="110"/>
      <c r="AU48" s="110"/>
      <c r="AV48" s="110"/>
      <c r="AW48" s="110"/>
      <c r="AX48" s="110"/>
      <c r="AY48" s="110"/>
      <c r="AZ48" s="110"/>
      <c r="BA48" s="110"/>
      <c r="BB48" s="110"/>
      <c r="BC48" s="110"/>
      <c r="BD48" s="110"/>
      <c r="BE48" s="110"/>
      <c r="BF48" s="110"/>
      <c r="BG48" s="110"/>
      <c r="BH48" s="110"/>
      <c r="BI48" s="110"/>
      <c r="BJ48" s="110"/>
      <c r="BK48" s="110"/>
      <c r="BL48" s="110"/>
      <c r="BM48" s="110"/>
      <c r="BN48" s="110"/>
      <c r="BO48" s="110"/>
      <c r="BP48" s="110"/>
      <c r="BQ48" s="110"/>
      <c r="BR48" s="110"/>
      <c r="BS48" s="110"/>
      <c r="BT48" s="110"/>
      <c r="BU48" s="110"/>
      <c r="BV48" s="110"/>
      <c r="BW48" s="110"/>
      <c r="BX48" s="110"/>
      <c r="BY48" s="110"/>
      <c r="BZ48" s="110"/>
      <c r="CA48" s="110"/>
      <c r="CB48" s="110"/>
      <c r="CC48" s="110"/>
      <c r="CD48" s="110"/>
      <c r="CE48" s="110"/>
      <c r="CF48" s="110"/>
      <c r="CG48" s="110"/>
      <c r="CH48" s="110"/>
      <c r="CI48" s="110"/>
      <c r="CJ48" s="110"/>
      <c r="CK48" s="110"/>
      <c r="CL48" s="110"/>
      <c r="CM48" s="110"/>
      <c r="CN48" s="110"/>
      <c r="CO48" s="110"/>
      <c r="CP48" s="110"/>
      <c r="CQ48" s="110"/>
      <c r="CR48" s="110"/>
      <c r="CS48" s="110"/>
      <c r="CT48" s="110"/>
      <c r="CU48" s="110"/>
      <c r="CV48" s="110"/>
      <c r="CW48" s="110"/>
      <c r="CX48" s="110"/>
    </row>
    <row r="49" spans="7:102" ht="15" customHeight="1" x14ac:dyDescent="0.25">
      <c r="G49" s="521"/>
      <c r="H49" s="205"/>
      <c r="I49" s="435"/>
      <c r="W49" s="203"/>
      <c r="X49" s="203"/>
      <c r="Y49" s="203"/>
      <c r="Z49" s="203"/>
      <c r="AA49" s="203"/>
      <c r="AB49" s="203"/>
      <c r="AC49" s="204"/>
      <c r="AD49" s="204"/>
      <c r="AE49" s="204"/>
      <c r="AF49" s="204"/>
      <c r="AG49" s="204"/>
      <c r="AH49" s="204"/>
      <c r="AI49" s="204"/>
      <c r="AJ49" s="204"/>
      <c r="AK49" s="444"/>
      <c r="AL49" s="110"/>
      <c r="AM49" s="110"/>
      <c r="AN49" s="110"/>
      <c r="AO49" s="110"/>
      <c r="AP49" s="110"/>
      <c r="AQ49" s="110"/>
      <c r="AR49" s="110"/>
      <c r="AS49" s="110"/>
      <c r="AT49" s="110"/>
      <c r="AU49" s="110"/>
      <c r="AV49" s="110"/>
      <c r="AW49" s="110"/>
      <c r="AX49" s="110"/>
      <c r="AY49" s="110"/>
      <c r="AZ49" s="110"/>
      <c r="BA49" s="110"/>
      <c r="BB49" s="110"/>
      <c r="BC49" s="110"/>
      <c r="BD49" s="110"/>
      <c r="BE49" s="110"/>
      <c r="BF49" s="110"/>
      <c r="BG49" s="110"/>
      <c r="BH49" s="110"/>
      <c r="BI49" s="110"/>
      <c r="BJ49" s="110"/>
      <c r="BK49" s="110"/>
      <c r="BL49" s="110"/>
      <c r="BM49" s="110"/>
      <c r="BN49" s="110"/>
      <c r="BO49" s="110"/>
      <c r="BP49" s="110"/>
      <c r="BQ49" s="110"/>
      <c r="BR49" s="110"/>
      <c r="BS49" s="110"/>
      <c r="BT49" s="110"/>
      <c r="BU49" s="110"/>
      <c r="BV49" s="110"/>
      <c r="BW49" s="110"/>
      <c r="BX49" s="110"/>
      <c r="BY49" s="110"/>
      <c r="BZ49" s="110"/>
      <c r="CA49" s="110"/>
      <c r="CB49" s="110"/>
      <c r="CC49" s="110"/>
      <c r="CD49" s="110"/>
      <c r="CE49" s="110"/>
      <c r="CF49" s="110"/>
      <c r="CG49" s="110"/>
      <c r="CH49" s="110"/>
      <c r="CI49" s="110"/>
      <c r="CJ49" s="110"/>
      <c r="CK49" s="110"/>
      <c r="CL49" s="110"/>
      <c r="CM49" s="110"/>
      <c r="CN49" s="110"/>
      <c r="CO49" s="110"/>
      <c r="CP49" s="110"/>
      <c r="CQ49" s="110"/>
      <c r="CR49" s="110"/>
      <c r="CS49" s="110"/>
      <c r="CT49" s="110"/>
      <c r="CU49" s="110"/>
      <c r="CV49" s="110"/>
      <c r="CW49" s="110"/>
      <c r="CX49" s="110"/>
    </row>
    <row r="50" spans="7:102" ht="15" customHeight="1" x14ac:dyDescent="0.25">
      <c r="G50" s="521" t="s">
        <v>1788</v>
      </c>
      <c r="H50" s="205" t="s">
        <v>1789</v>
      </c>
      <c r="I50" s="435"/>
      <c r="W50" s="203"/>
      <c r="X50" s="203"/>
      <c r="Y50" s="203"/>
      <c r="Z50" s="203"/>
      <c r="AA50" s="203"/>
      <c r="AB50" s="203"/>
      <c r="AC50" s="204"/>
      <c r="AD50" s="204"/>
      <c r="AE50" s="204"/>
      <c r="AF50" s="204"/>
      <c r="AG50" s="204"/>
      <c r="AH50" s="204"/>
      <c r="AI50" s="204"/>
      <c r="AJ50" s="204"/>
      <c r="AK50" s="444"/>
      <c r="AL50" s="110"/>
      <c r="AM50" s="110"/>
      <c r="AN50" s="110"/>
      <c r="AO50" s="110"/>
      <c r="AP50" s="110"/>
      <c r="AQ50" s="110"/>
      <c r="AR50" s="110"/>
      <c r="AS50" s="110"/>
      <c r="AT50" s="110"/>
      <c r="AU50" s="110"/>
      <c r="AV50" s="110"/>
      <c r="AW50" s="110"/>
      <c r="AX50" s="110"/>
      <c r="AY50" s="110"/>
      <c r="AZ50" s="110"/>
      <c r="BA50" s="110"/>
      <c r="BB50" s="110"/>
      <c r="BC50" s="110"/>
      <c r="BD50" s="110"/>
      <c r="BE50" s="110"/>
      <c r="BF50" s="110"/>
      <c r="BG50" s="110"/>
      <c r="BH50" s="110"/>
      <c r="BI50" s="110"/>
      <c r="BJ50" s="110"/>
      <c r="BK50" s="110"/>
      <c r="BL50" s="110"/>
      <c r="BM50" s="110"/>
      <c r="BN50" s="110"/>
      <c r="BO50" s="110"/>
      <c r="BP50" s="110"/>
      <c r="BQ50" s="110"/>
      <c r="BR50" s="110"/>
      <c r="BS50" s="110"/>
      <c r="BT50" s="110"/>
      <c r="BU50" s="110"/>
      <c r="BV50" s="110"/>
      <c r="BW50" s="110"/>
      <c r="BX50" s="110"/>
      <c r="BY50" s="110"/>
      <c r="BZ50" s="110"/>
      <c r="CA50" s="110"/>
      <c r="CB50" s="110"/>
      <c r="CC50" s="110"/>
      <c r="CD50" s="110"/>
      <c r="CE50" s="110"/>
      <c r="CF50" s="110"/>
      <c r="CG50" s="110"/>
      <c r="CH50" s="110"/>
      <c r="CI50" s="110"/>
      <c r="CJ50" s="110"/>
      <c r="CK50" s="110"/>
      <c r="CL50" s="110"/>
      <c r="CM50" s="110"/>
      <c r="CN50" s="110"/>
      <c r="CO50" s="110"/>
      <c r="CP50" s="110"/>
      <c r="CQ50" s="110"/>
      <c r="CR50" s="110"/>
      <c r="CS50" s="110"/>
      <c r="CT50" s="110"/>
      <c r="CU50" s="110"/>
      <c r="CV50" s="110"/>
      <c r="CW50" s="110"/>
      <c r="CX50" s="110"/>
    </row>
    <row r="51" spans="7:102" ht="15" customHeight="1" x14ac:dyDescent="0.25">
      <c r="G51" s="521"/>
      <c r="H51" s="205">
        <v>1</v>
      </c>
      <c r="I51" s="435"/>
      <c r="W51" s="203"/>
      <c r="X51" s="203"/>
      <c r="Y51" s="203"/>
      <c r="Z51" s="203"/>
      <c r="AA51" s="203"/>
      <c r="AB51" s="203"/>
      <c r="AC51" s="204"/>
      <c r="AD51" s="204"/>
      <c r="AE51" s="204"/>
      <c r="AF51" s="204"/>
      <c r="AG51" s="204"/>
      <c r="AH51" s="204"/>
      <c r="AI51" s="204"/>
      <c r="AJ51" s="204"/>
      <c r="AK51" s="444"/>
      <c r="AL51" s="110"/>
      <c r="AM51" s="110"/>
      <c r="AN51" s="110"/>
      <c r="AO51" s="110"/>
      <c r="AP51" s="110"/>
      <c r="AQ51" s="110"/>
      <c r="AR51" s="110"/>
      <c r="AS51" s="110"/>
      <c r="AT51" s="110"/>
      <c r="AU51" s="110"/>
      <c r="AV51" s="110"/>
      <c r="AW51" s="110"/>
      <c r="AX51" s="110"/>
      <c r="AY51" s="110"/>
      <c r="AZ51" s="110"/>
      <c r="BA51" s="110"/>
      <c r="BB51" s="110"/>
      <c r="BC51" s="110"/>
      <c r="BD51" s="110"/>
      <c r="BE51" s="110"/>
      <c r="BF51" s="110"/>
      <c r="BG51" s="110"/>
      <c r="BH51" s="110"/>
      <c r="BI51" s="110"/>
      <c r="BJ51" s="110"/>
      <c r="BK51" s="110"/>
      <c r="BL51" s="110"/>
      <c r="BM51" s="110"/>
      <c r="BN51" s="110"/>
      <c r="BO51" s="110"/>
      <c r="BP51" s="110"/>
      <c r="BQ51" s="110"/>
      <c r="BR51" s="110"/>
      <c r="BS51" s="110"/>
      <c r="BT51" s="110"/>
      <c r="BU51" s="110"/>
      <c r="BV51" s="110"/>
      <c r="BW51" s="110"/>
      <c r="BX51" s="110"/>
      <c r="BY51" s="110"/>
      <c r="BZ51" s="110"/>
      <c r="CA51" s="110"/>
      <c r="CB51" s="110"/>
      <c r="CC51" s="110"/>
      <c r="CD51" s="110"/>
      <c r="CE51" s="110"/>
      <c r="CF51" s="110"/>
      <c r="CG51" s="110"/>
      <c r="CH51" s="110"/>
      <c r="CI51" s="110"/>
      <c r="CJ51" s="110"/>
      <c r="CK51" s="110"/>
      <c r="CL51" s="110"/>
      <c r="CM51" s="110"/>
      <c r="CN51" s="110"/>
      <c r="CO51" s="110"/>
      <c r="CP51" s="110"/>
      <c r="CQ51" s="110"/>
      <c r="CR51" s="110"/>
      <c r="CS51" s="110"/>
      <c r="CT51" s="110"/>
      <c r="CU51" s="110"/>
      <c r="CV51" s="110"/>
      <c r="CW51" s="110"/>
      <c r="CX51" s="110"/>
    </row>
    <row r="52" spans="7:102" ht="15" customHeight="1" x14ac:dyDescent="0.25">
      <c r="G52" s="521"/>
      <c r="H52" s="205">
        <v>2</v>
      </c>
      <c r="I52" s="435"/>
      <c r="W52" s="203"/>
      <c r="X52" s="203"/>
      <c r="Y52" s="203"/>
      <c r="Z52" s="203"/>
      <c r="AA52" s="203"/>
      <c r="AB52" s="203"/>
      <c r="AC52" s="204"/>
      <c r="AD52" s="204"/>
      <c r="AE52" s="204"/>
      <c r="AF52" s="204"/>
      <c r="AG52" s="204"/>
      <c r="AH52" s="204"/>
      <c r="AI52" s="204"/>
      <c r="AJ52" s="204"/>
      <c r="AK52" s="444"/>
      <c r="AL52" s="110"/>
      <c r="AM52" s="110"/>
      <c r="AN52" s="110"/>
      <c r="AO52" s="110"/>
      <c r="AP52" s="110"/>
      <c r="AQ52" s="110"/>
      <c r="AR52" s="110"/>
      <c r="AS52" s="110"/>
      <c r="AT52" s="110"/>
      <c r="AU52" s="110"/>
      <c r="AV52" s="110"/>
      <c r="AW52" s="110"/>
      <c r="AX52" s="110"/>
      <c r="AY52" s="110"/>
      <c r="AZ52" s="110"/>
      <c r="BA52" s="110"/>
      <c r="BB52" s="110"/>
      <c r="BC52" s="110"/>
      <c r="BD52" s="110"/>
      <c r="BE52" s="110"/>
      <c r="BF52" s="110"/>
      <c r="BG52" s="110"/>
      <c r="BH52" s="110"/>
      <c r="BI52" s="110"/>
      <c r="BJ52" s="110"/>
      <c r="BK52" s="110"/>
      <c r="BL52" s="110"/>
      <c r="BM52" s="110"/>
      <c r="BN52" s="110"/>
      <c r="BO52" s="110"/>
      <c r="BP52" s="110"/>
      <c r="BQ52" s="110"/>
      <c r="BR52" s="110"/>
      <c r="BS52" s="110"/>
      <c r="BT52" s="110"/>
      <c r="BU52" s="110"/>
      <c r="BV52" s="110"/>
      <c r="BW52" s="110"/>
      <c r="BX52" s="110"/>
      <c r="BY52" s="110"/>
      <c r="BZ52" s="110"/>
      <c r="CA52" s="110"/>
      <c r="CB52" s="110"/>
      <c r="CC52" s="110"/>
      <c r="CD52" s="110"/>
      <c r="CE52" s="110"/>
      <c r="CF52" s="110"/>
      <c r="CG52" s="110"/>
      <c r="CH52" s="110"/>
      <c r="CI52" s="110"/>
      <c r="CJ52" s="110"/>
      <c r="CK52" s="110"/>
      <c r="CL52" s="110"/>
      <c r="CM52" s="110"/>
      <c r="CN52" s="110"/>
      <c r="CO52" s="110"/>
      <c r="CP52" s="110"/>
      <c r="CQ52" s="110"/>
      <c r="CR52" s="110"/>
      <c r="CS52" s="110"/>
      <c r="CT52" s="110"/>
      <c r="CU52" s="110"/>
      <c r="CV52" s="110"/>
      <c r="CW52" s="110"/>
      <c r="CX52" s="110"/>
    </row>
    <row r="53" spans="7:102" ht="15" customHeight="1" x14ac:dyDescent="0.25">
      <c r="G53" s="521"/>
      <c r="H53" s="205">
        <v>3</v>
      </c>
      <c r="I53" s="435"/>
      <c r="W53" s="203"/>
      <c r="X53" s="203"/>
      <c r="Y53" s="203"/>
      <c r="Z53" s="203"/>
      <c r="AA53" s="203"/>
      <c r="AB53" s="203"/>
      <c r="AC53" s="204"/>
      <c r="AD53" s="204"/>
      <c r="AE53" s="204"/>
      <c r="AF53" s="204"/>
      <c r="AG53" s="204"/>
      <c r="AH53" s="204"/>
      <c r="AI53" s="204"/>
      <c r="AJ53" s="204"/>
      <c r="AK53" s="444"/>
      <c r="AL53" s="110"/>
      <c r="AM53" s="110"/>
      <c r="AN53" s="110"/>
      <c r="AO53" s="110"/>
      <c r="AP53" s="110"/>
      <c r="AQ53" s="110"/>
      <c r="AR53" s="110"/>
      <c r="AS53" s="110"/>
      <c r="AT53" s="110"/>
      <c r="AU53" s="110"/>
      <c r="AV53" s="110"/>
      <c r="AW53" s="110"/>
      <c r="AX53" s="110"/>
      <c r="AY53" s="110"/>
      <c r="AZ53" s="110"/>
      <c r="BA53" s="110"/>
      <c r="BB53" s="110"/>
      <c r="BC53" s="110"/>
      <c r="BD53" s="110"/>
      <c r="BE53" s="110"/>
      <c r="BF53" s="110"/>
      <c r="BG53" s="110"/>
      <c r="BH53" s="110"/>
      <c r="BI53" s="110"/>
      <c r="BJ53" s="110"/>
      <c r="BK53" s="110"/>
      <c r="BL53" s="110"/>
      <c r="BM53" s="110"/>
      <c r="BN53" s="110"/>
      <c r="BO53" s="110"/>
      <c r="BP53" s="110"/>
      <c r="BQ53" s="110"/>
      <c r="BR53" s="110"/>
      <c r="BS53" s="110"/>
      <c r="BT53" s="110"/>
      <c r="BU53" s="110"/>
      <c r="BV53" s="110"/>
      <c r="BW53" s="110"/>
      <c r="BX53" s="110"/>
      <c r="BY53" s="110"/>
      <c r="BZ53" s="110"/>
      <c r="CA53" s="110"/>
      <c r="CB53" s="110"/>
      <c r="CC53" s="110"/>
      <c r="CD53" s="110"/>
      <c r="CE53" s="110"/>
      <c r="CF53" s="110"/>
      <c r="CG53" s="110"/>
      <c r="CH53" s="110"/>
      <c r="CI53" s="110"/>
      <c r="CJ53" s="110"/>
      <c r="CK53" s="110"/>
      <c r="CL53" s="110"/>
      <c r="CM53" s="110"/>
      <c r="CN53" s="110"/>
      <c r="CO53" s="110"/>
      <c r="CP53" s="110"/>
      <c r="CQ53" s="110"/>
      <c r="CR53" s="110"/>
      <c r="CS53" s="110"/>
      <c r="CT53" s="110"/>
      <c r="CU53" s="110"/>
      <c r="CV53" s="110"/>
      <c r="CW53" s="110"/>
      <c r="CX53" s="110"/>
    </row>
    <row r="54" spans="7:102" ht="15" customHeight="1" x14ac:dyDescent="0.25">
      <c r="G54" s="521"/>
      <c r="H54" s="205"/>
      <c r="I54" s="435"/>
      <c r="W54" s="203"/>
      <c r="X54" s="203"/>
      <c r="Y54" s="203"/>
      <c r="Z54" s="203"/>
      <c r="AA54" s="203"/>
      <c r="AB54" s="203"/>
      <c r="AC54" s="204"/>
      <c r="AD54" s="204"/>
      <c r="AE54" s="204"/>
      <c r="AF54" s="204"/>
      <c r="AG54" s="204"/>
      <c r="AH54" s="204"/>
      <c r="AI54" s="204"/>
      <c r="AJ54" s="204"/>
      <c r="AK54" s="444"/>
      <c r="AL54" s="110"/>
      <c r="AM54" s="110"/>
      <c r="AN54" s="110"/>
      <c r="AO54" s="110"/>
      <c r="AP54" s="110"/>
      <c r="AQ54" s="110"/>
      <c r="AR54" s="110"/>
      <c r="AS54" s="110"/>
      <c r="AT54" s="110"/>
      <c r="AU54" s="110"/>
      <c r="AV54" s="110"/>
      <c r="AW54" s="110"/>
      <c r="AX54" s="110"/>
      <c r="AY54" s="110"/>
      <c r="AZ54" s="110"/>
      <c r="BA54" s="110"/>
      <c r="BB54" s="110"/>
      <c r="BC54" s="110"/>
      <c r="BD54" s="110"/>
      <c r="BE54" s="110"/>
      <c r="BF54" s="110"/>
      <c r="BG54" s="110"/>
      <c r="BH54" s="110"/>
      <c r="BI54" s="110"/>
      <c r="BJ54" s="110"/>
      <c r="BK54" s="110"/>
      <c r="BL54" s="110"/>
      <c r="BM54" s="110"/>
      <c r="BN54" s="110"/>
      <c r="BO54" s="110"/>
      <c r="BP54" s="110"/>
      <c r="BQ54" s="110"/>
      <c r="BR54" s="110"/>
      <c r="BS54" s="110"/>
      <c r="BT54" s="110"/>
      <c r="BU54" s="110"/>
      <c r="BV54" s="110"/>
      <c r="BW54" s="110"/>
      <c r="BX54" s="110"/>
      <c r="BY54" s="110"/>
      <c r="BZ54" s="110"/>
      <c r="CA54" s="110"/>
      <c r="CB54" s="110"/>
      <c r="CC54" s="110"/>
      <c r="CD54" s="110"/>
      <c r="CE54" s="110"/>
      <c r="CF54" s="110"/>
      <c r="CG54" s="110"/>
      <c r="CH54" s="110"/>
      <c r="CI54" s="110"/>
      <c r="CJ54" s="110"/>
      <c r="CK54" s="110"/>
      <c r="CL54" s="110"/>
      <c r="CM54" s="110"/>
      <c r="CN54" s="110"/>
      <c r="CO54" s="110"/>
      <c r="CP54" s="110"/>
      <c r="CQ54" s="110"/>
      <c r="CR54" s="110"/>
      <c r="CS54" s="110"/>
      <c r="CT54" s="110"/>
      <c r="CU54" s="110"/>
      <c r="CV54" s="110"/>
      <c r="CW54" s="110"/>
      <c r="CX54" s="110"/>
    </row>
    <row r="55" spans="7:102" ht="15" customHeight="1" x14ac:dyDescent="0.25">
      <c r="G55" s="521">
        <v>4</v>
      </c>
      <c r="H55" s="205" t="s">
        <v>1790</v>
      </c>
      <c r="I55" s="435"/>
      <c r="W55" s="203"/>
      <c r="X55" s="203"/>
      <c r="Y55" s="203"/>
      <c r="Z55" s="203"/>
      <c r="AA55" s="203"/>
      <c r="AB55" s="203"/>
      <c r="AC55" s="204"/>
      <c r="AD55" s="204"/>
      <c r="AE55" s="204"/>
      <c r="AF55" s="204"/>
      <c r="AG55" s="204"/>
      <c r="AH55" s="204"/>
      <c r="AI55" s="204"/>
      <c r="AJ55" s="204"/>
      <c r="AK55" s="444"/>
      <c r="AL55" s="110"/>
      <c r="AM55" s="110"/>
      <c r="AN55" s="110"/>
      <c r="AO55" s="110"/>
      <c r="AP55" s="110"/>
      <c r="AQ55" s="110"/>
      <c r="AR55" s="110"/>
      <c r="AS55" s="110"/>
      <c r="AT55" s="110"/>
      <c r="AU55" s="110"/>
      <c r="AV55" s="110"/>
      <c r="AW55" s="110"/>
      <c r="AX55" s="110"/>
      <c r="AY55" s="110"/>
      <c r="AZ55" s="110"/>
      <c r="BA55" s="110"/>
      <c r="BB55" s="110"/>
      <c r="BC55" s="110"/>
      <c r="BD55" s="110"/>
      <c r="BE55" s="110"/>
      <c r="BF55" s="110"/>
      <c r="BG55" s="110"/>
      <c r="BH55" s="110"/>
      <c r="BI55" s="110"/>
      <c r="BJ55" s="110"/>
      <c r="BK55" s="110"/>
      <c r="BL55" s="110"/>
      <c r="BM55" s="110"/>
      <c r="BN55" s="110"/>
      <c r="BO55" s="110"/>
      <c r="BP55" s="110"/>
      <c r="BQ55" s="110"/>
      <c r="BR55" s="110"/>
      <c r="BS55" s="110"/>
      <c r="BT55" s="110"/>
      <c r="BU55" s="110"/>
      <c r="BV55" s="110"/>
      <c r="BW55" s="110"/>
      <c r="BX55" s="110"/>
      <c r="BY55" s="110"/>
      <c r="BZ55" s="110"/>
      <c r="CA55" s="110"/>
      <c r="CB55" s="110"/>
      <c r="CC55" s="110"/>
      <c r="CD55" s="110"/>
      <c r="CE55" s="110"/>
      <c r="CF55" s="110"/>
      <c r="CG55" s="110"/>
      <c r="CH55" s="110"/>
      <c r="CI55" s="110"/>
      <c r="CJ55" s="110"/>
      <c r="CK55" s="110"/>
      <c r="CL55" s="110"/>
      <c r="CM55" s="110"/>
      <c r="CN55" s="110"/>
      <c r="CO55" s="110"/>
      <c r="CP55" s="110"/>
      <c r="CQ55" s="110"/>
      <c r="CR55" s="110"/>
      <c r="CS55" s="110"/>
      <c r="CT55" s="110"/>
      <c r="CU55" s="110"/>
      <c r="CV55" s="110"/>
      <c r="CW55" s="110"/>
      <c r="CX55" s="110"/>
    </row>
    <row r="56" spans="7:102" ht="15" customHeight="1" x14ac:dyDescent="0.25">
      <c r="G56" s="521"/>
      <c r="H56" s="205">
        <v>1</v>
      </c>
      <c r="I56" s="435"/>
      <c r="W56" s="203"/>
      <c r="X56" s="203"/>
      <c r="Y56" s="203"/>
      <c r="Z56" s="203"/>
      <c r="AA56" s="203"/>
      <c r="AB56" s="203"/>
      <c r="AC56" s="204"/>
      <c r="AD56" s="204"/>
      <c r="AE56" s="204"/>
      <c r="AF56" s="204"/>
      <c r="AG56" s="204"/>
      <c r="AH56" s="204"/>
      <c r="AI56" s="204"/>
      <c r="AJ56" s="204"/>
      <c r="AK56" s="444"/>
      <c r="AL56" s="110"/>
      <c r="AM56" s="110"/>
      <c r="AN56" s="110"/>
      <c r="AO56" s="110"/>
      <c r="AP56" s="110"/>
      <c r="AQ56" s="110"/>
      <c r="AR56" s="110"/>
      <c r="AS56" s="110"/>
      <c r="AT56" s="110"/>
      <c r="AU56" s="110"/>
      <c r="AV56" s="110"/>
      <c r="AW56" s="110"/>
      <c r="AX56" s="110"/>
      <c r="AY56" s="110"/>
      <c r="AZ56" s="110"/>
      <c r="BA56" s="110"/>
      <c r="BB56" s="110"/>
      <c r="BC56" s="110"/>
      <c r="BD56" s="110"/>
      <c r="BE56" s="110"/>
      <c r="BF56" s="110"/>
      <c r="BG56" s="110"/>
      <c r="BH56" s="110"/>
      <c r="BI56" s="110"/>
      <c r="BJ56" s="110"/>
      <c r="BK56" s="110"/>
      <c r="BL56" s="110"/>
      <c r="BM56" s="110"/>
      <c r="BN56" s="110"/>
      <c r="BO56" s="110"/>
      <c r="BP56" s="110"/>
      <c r="BQ56" s="110"/>
      <c r="BR56" s="110"/>
      <c r="BS56" s="110"/>
      <c r="BT56" s="110"/>
      <c r="BU56" s="110"/>
      <c r="BV56" s="110"/>
      <c r="BW56" s="110"/>
      <c r="BX56" s="110"/>
      <c r="BY56" s="110"/>
      <c r="BZ56" s="110"/>
      <c r="CA56" s="110"/>
      <c r="CB56" s="110"/>
      <c r="CC56" s="110"/>
      <c r="CD56" s="110"/>
      <c r="CE56" s="110"/>
      <c r="CF56" s="110"/>
      <c r="CG56" s="110"/>
      <c r="CH56" s="110"/>
      <c r="CI56" s="110"/>
      <c r="CJ56" s="110"/>
      <c r="CK56" s="110"/>
      <c r="CL56" s="110"/>
      <c r="CM56" s="110"/>
      <c r="CN56" s="110"/>
      <c r="CO56" s="110"/>
      <c r="CP56" s="110"/>
      <c r="CQ56" s="110"/>
      <c r="CR56" s="110"/>
      <c r="CS56" s="110"/>
      <c r="CT56" s="110"/>
      <c r="CU56" s="110"/>
      <c r="CV56" s="110"/>
      <c r="CW56" s="110"/>
      <c r="CX56" s="110"/>
    </row>
    <row r="57" spans="7:102" ht="15" customHeight="1" x14ac:dyDescent="0.25">
      <c r="G57" s="521"/>
      <c r="H57" s="205">
        <v>2</v>
      </c>
      <c r="I57" s="435"/>
      <c r="W57" s="203"/>
      <c r="X57" s="203"/>
      <c r="Y57" s="203"/>
      <c r="Z57" s="203"/>
      <c r="AA57" s="203"/>
      <c r="AB57" s="203"/>
      <c r="AC57" s="204"/>
      <c r="AD57" s="204"/>
      <c r="AE57" s="204"/>
      <c r="AF57" s="204"/>
      <c r="AG57" s="204"/>
      <c r="AH57" s="204"/>
      <c r="AI57" s="204"/>
      <c r="AJ57" s="204"/>
      <c r="AK57" s="444"/>
      <c r="AL57" s="110"/>
      <c r="AM57" s="110"/>
      <c r="AN57" s="110"/>
      <c r="AO57" s="110"/>
      <c r="AP57" s="110"/>
      <c r="AQ57" s="110"/>
      <c r="AR57" s="110"/>
      <c r="AS57" s="110"/>
      <c r="AT57" s="110"/>
      <c r="AU57" s="110"/>
      <c r="AV57" s="110"/>
      <c r="AW57" s="110"/>
      <c r="AX57" s="110"/>
      <c r="AY57" s="110"/>
      <c r="AZ57" s="110"/>
      <c r="BA57" s="110"/>
      <c r="BB57" s="110"/>
      <c r="BC57" s="110"/>
      <c r="BD57" s="110"/>
      <c r="BE57" s="110"/>
      <c r="BF57" s="110"/>
      <c r="BG57" s="110"/>
      <c r="BH57" s="110"/>
      <c r="BI57" s="110"/>
      <c r="BJ57" s="110"/>
      <c r="BK57" s="110"/>
      <c r="BL57" s="110"/>
      <c r="BM57" s="110"/>
      <c r="BN57" s="110"/>
      <c r="BO57" s="110"/>
      <c r="BP57" s="110"/>
      <c r="BQ57" s="110"/>
      <c r="BR57" s="110"/>
      <c r="BS57" s="110"/>
      <c r="BT57" s="110"/>
      <c r="BU57" s="110"/>
      <c r="BV57" s="110"/>
      <c r="BW57" s="110"/>
      <c r="BX57" s="110"/>
      <c r="BY57" s="110"/>
      <c r="BZ57" s="110"/>
      <c r="CA57" s="110"/>
      <c r="CB57" s="110"/>
      <c r="CC57" s="110"/>
      <c r="CD57" s="110"/>
      <c r="CE57" s="110"/>
      <c r="CF57" s="110"/>
      <c r="CG57" s="110"/>
      <c r="CH57" s="110"/>
      <c r="CI57" s="110"/>
      <c r="CJ57" s="110"/>
      <c r="CK57" s="110"/>
      <c r="CL57" s="110"/>
      <c r="CM57" s="110"/>
      <c r="CN57" s="110"/>
      <c r="CO57" s="110"/>
      <c r="CP57" s="110"/>
      <c r="CQ57" s="110"/>
      <c r="CR57" s="110"/>
      <c r="CS57" s="110"/>
      <c r="CT57" s="110"/>
      <c r="CU57" s="110"/>
      <c r="CV57" s="110"/>
      <c r="CW57" s="110"/>
      <c r="CX57" s="110"/>
    </row>
    <row r="58" spans="7:102" ht="15" customHeight="1" x14ac:dyDescent="0.25">
      <c r="G58" s="521"/>
      <c r="H58" s="205">
        <v>3</v>
      </c>
      <c r="I58" s="435"/>
      <c r="W58" s="203"/>
      <c r="X58" s="203"/>
      <c r="Y58" s="203"/>
      <c r="Z58" s="203"/>
      <c r="AA58" s="203"/>
      <c r="AB58" s="203"/>
      <c r="AC58" s="204"/>
      <c r="AD58" s="204"/>
      <c r="AE58" s="204"/>
      <c r="AF58" s="204"/>
      <c r="AG58" s="204"/>
      <c r="AH58" s="204"/>
      <c r="AI58" s="204"/>
      <c r="AJ58" s="204"/>
      <c r="AK58" s="444"/>
      <c r="AL58" s="110"/>
      <c r="AM58" s="110"/>
      <c r="AN58" s="110"/>
      <c r="AO58" s="110"/>
      <c r="AP58" s="110"/>
      <c r="AQ58" s="110"/>
      <c r="AR58" s="110"/>
      <c r="AS58" s="110"/>
      <c r="AT58" s="110"/>
      <c r="AU58" s="110"/>
      <c r="AV58" s="110"/>
      <c r="AW58" s="110"/>
      <c r="AX58" s="110"/>
      <c r="AY58" s="110"/>
      <c r="AZ58" s="110"/>
      <c r="BA58" s="110"/>
      <c r="BB58" s="110"/>
      <c r="BC58" s="110"/>
      <c r="BD58" s="110"/>
      <c r="BE58" s="110"/>
      <c r="BF58" s="110"/>
      <c r="BG58" s="110"/>
      <c r="BH58" s="110"/>
      <c r="BI58" s="110"/>
      <c r="BJ58" s="110"/>
      <c r="BK58" s="110"/>
      <c r="BL58" s="110"/>
      <c r="BM58" s="110"/>
      <c r="BN58" s="110"/>
      <c r="BO58" s="110"/>
      <c r="BP58" s="110"/>
      <c r="BQ58" s="110"/>
      <c r="BR58" s="110"/>
      <c r="BS58" s="110"/>
      <c r="BT58" s="110"/>
      <c r="BU58" s="110"/>
      <c r="BV58" s="110"/>
      <c r="BW58" s="110"/>
      <c r="BX58" s="110"/>
      <c r="BY58" s="110"/>
      <c r="BZ58" s="110"/>
      <c r="CA58" s="110"/>
      <c r="CB58" s="110"/>
      <c r="CC58" s="110"/>
      <c r="CD58" s="110"/>
      <c r="CE58" s="110"/>
      <c r="CF58" s="110"/>
      <c r="CG58" s="110"/>
      <c r="CH58" s="110"/>
      <c r="CI58" s="110"/>
      <c r="CJ58" s="110"/>
      <c r="CK58" s="110"/>
      <c r="CL58" s="110"/>
      <c r="CM58" s="110"/>
      <c r="CN58" s="110"/>
      <c r="CO58" s="110"/>
      <c r="CP58" s="110"/>
      <c r="CQ58" s="110"/>
      <c r="CR58" s="110"/>
      <c r="CS58" s="110"/>
      <c r="CT58" s="110"/>
      <c r="CU58" s="110"/>
      <c r="CV58" s="110"/>
      <c r="CW58" s="110"/>
      <c r="CX58" s="110"/>
    </row>
    <row r="59" spans="7:102" ht="14.25" customHeight="1" x14ac:dyDescent="0.25">
      <c r="G59" s="521"/>
      <c r="H59" s="205"/>
      <c r="I59" s="435"/>
      <c r="W59" s="203"/>
      <c r="X59" s="203"/>
      <c r="Y59" s="203"/>
      <c r="Z59" s="203"/>
      <c r="AA59" s="203"/>
      <c r="AB59" s="203"/>
      <c r="AC59" s="204"/>
      <c r="AD59" s="204"/>
      <c r="AE59" s="204"/>
      <c r="AF59" s="204"/>
      <c r="AG59" s="204"/>
      <c r="AH59" s="204"/>
      <c r="AI59" s="204"/>
      <c r="AJ59" s="204"/>
      <c r="AK59" s="444"/>
      <c r="AL59" s="110"/>
      <c r="AM59" s="110"/>
      <c r="AN59" s="110"/>
      <c r="AO59" s="110"/>
      <c r="AP59" s="110"/>
      <c r="AQ59" s="110"/>
      <c r="AR59" s="110"/>
      <c r="AS59" s="110"/>
      <c r="AT59" s="110"/>
      <c r="AU59" s="110"/>
      <c r="AV59" s="110"/>
      <c r="AW59" s="110"/>
      <c r="AX59" s="110"/>
      <c r="AY59" s="110"/>
      <c r="AZ59" s="110"/>
      <c r="BA59" s="110"/>
      <c r="BB59" s="110"/>
      <c r="BC59" s="110"/>
      <c r="BD59" s="110"/>
      <c r="BE59" s="110"/>
      <c r="BF59" s="110"/>
      <c r="BG59" s="110"/>
      <c r="BH59" s="110"/>
      <c r="BI59" s="110"/>
      <c r="BJ59" s="110"/>
      <c r="BK59" s="110"/>
      <c r="BL59" s="110"/>
      <c r="BM59" s="110"/>
      <c r="BN59" s="110"/>
      <c r="BO59" s="110"/>
      <c r="BP59" s="110"/>
      <c r="BQ59" s="110"/>
      <c r="BR59" s="110"/>
      <c r="BS59" s="110"/>
      <c r="BT59" s="110"/>
      <c r="BU59" s="110"/>
      <c r="BV59" s="110"/>
      <c r="BW59" s="110"/>
      <c r="BX59" s="110"/>
      <c r="BY59" s="110"/>
      <c r="BZ59" s="110"/>
      <c r="CA59" s="110"/>
      <c r="CB59" s="110"/>
      <c r="CC59" s="110"/>
      <c r="CD59" s="110"/>
      <c r="CE59" s="110"/>
      <c r="CF59" s="110"/>
      <c r="CG59" s="110"/>
      <c r="CH59" s="110"/>
      <c r="CI59" s="110"/>
      <c r="CJ59" s="110"/>
      <c r="CK59" s="110"/>
      <c r="CL59" s="110"/>
      <c r="CM59" s="110"/>
      <c r="CN59" s="110"/>
      <c r="CO59" s="110"/>
      <c r="CP59" s="110"/>
      <c r="CQ59" s="110"/>
      <c r="CR59" s="110"/>
      <c r="CS59" s="110"/>
      <c r="CT59" s="110"/>
      <c r="CU59" s="110"/>
      <c r="CV59" s="110"/>
      <c r="CW59" s="110"/>
      <c r="CX59" s="110"/>
    </row>
    <row r="60" spans="7:102" ht="14.25" customHeight="1" x14ac:dyDescent="0.25">
      <c r="G60" s="523"/>
      <c r="H60" s="206"/>
      <c r="I60" s="207"/>
      <c r="J60" s="207"/>
      <c r="K60" s="207"/>
      <c r="L60" s="207"/>
      <c r="M60" s="207"/>
      <c r="N60" s="207"/>
      <c r="O60" s="207"/>
      <c r="P60" s="207"/>
      <c r="Q60" s="207"/>
      <c r="R60" s="207"/>
      <c r="S60" s="207"/>
      <c r="T60" s="207"/>
      <c r="U60" s="207"/>
      <c r="V60" s="207"/>
      <c r="W60" s="207"/>
      <c r="X60" s="207"/>
      <c r="Y60" s="207"/>
      <c r="Z60" s="207"/>
      <c r="AA60" s="207"/>
      <c r="AB60" s="207"/>
      <c r="AC60" s="188"/>
      <c r="AD60" s="440"/>
      <c r="AE60" s="440"/>
      <c r="AF60" s="440"/>
      <c r="AG60" s="440"/>
      <c r="AH60" s="440"/>
      <c r="AI60" s="440"/>
      <c r="AJ60" s="440"/>
      <c r="AK60" s="439"/>
      <c r="AL60" s="110"/>
      <c r="AM60" s="110"/>
      <c r="AN60" s="110"/>
      <c r="AO60" s="110"/>
      <c r="AP60" s="110"/>
      <c r="AQ60" s="110"/>
      <c r="AR60" s="110"/>
      <c r="AS60" s="110"/>
      <c r="AT60" s="110"/>
      <c r="AU60" s="110"/>
      <c r="AV60" s="110"/>
      <c r="AW60" s="110"/>
      <c r="AX60" s="110"/>
      <c r="AY60" s="110"/>
      <c r="AZ60" s="110"/>
      <c r="BA60" s="110"/>
      <c r="BB60" s="110"/>
      <c r="BC60" s="110"/>
      <c r="BD60" s="110"/>
      <c r="BE60" s="110"/>
      <c r="BF60" s="110"/>
      <c r="BG60" s="110"/>
      <c r="BH60" s="110"/>
      <c r="BI60" s="110"/>
      <c r="BJ60" s="110"/>
      <c r="BK60" s="110"/>
      <c r="BL60" s="110"/>
      <c r="BM60" s="110"/>
      <c r="BN60" s="110"/>
      <c r="BO60" s="110"/>
      <c r="BP60" s="110"/>
      <c r="BQ60" s="110"/>
      <c r="BR60" s="110"/>
      <c r="BS60" s="110"/>
      <c r="BT60" s="110"/>
      <c r="BU60" s="110"/>
      <c r="BV60" s="110"/>
      <c r="BW60" s="110"/>
      <c r="BX60" s="110"/>
      <c r="BY60" s="110"/>
      <c r="BZ60" s="110"/>
      <c r="CA60" s="110"/>
      <c r="CB60" s="110"/>
      <c r="CC60" s="110"/>
      <c r="CD60" s="110"/>
      <c r="CE60" s="110"/>
      <c r="CF60" s="110"/>
      <c r="CG60" s="110"/>
      <c r="CH60" s="110"/>
      <c r="CI60" s="110"/>
      <c r="CJ60" s="110"/>
      <c r="CK60" s="110"/>
      <c r="CL60" s="110"/>
      <c r="CM60" s="110"/>
      <c r="CN60" s="110"/>
      <c r="CO60" s="110"/>
      <c r="CP60" s="110"/>
      <c r="CQ60" s="110"/>
      <c r="CR60" s="110"/>
      <c r="CS60" s="110"/>
      <c r="CT60" s="110"/>
      <c r="CU60" s="110"/>
      <c r="CV60" s="110"/>
      <c r="CW60" s="110"/>
      <c r="CX60" s="110"/>
    </row>
    <row r="61" spans="7:102" ht="14.25" customHeight="1" x14ac:dyDescent="0.25">
      <c r="AL61" s="110"/>
      <c r="AM61" s="110"/>
      <c r="AN61" s="110"/>
      <c r="AO61" s="110"/>
      <c r="AP61" s="110"/>
      <c r="AQ61" s="110"/>
      <c r="AR61" s="110"/>
      <c r="AS61" s="110"/>
      <c r="AT61" s="110"/>
      <c r="AU61" s="110"/>
      <c r="AV61" s="110"/>
      <c r="AW61" s="110"/>
      <c r="AX61" s="110"/>
      <c r="AY61" s="110"/>
      <c r="AZ61" s="110"/>
      <c r="BA61" s="110"/>
      <c r="BB61" s="110"/>
      <c r="BC61" s="110"/>
      <c r="BD61" s="110"/>
      <c r="BE61" s="110"/>
      <c r="BF61" s="110"/>
      <c r="BG61" s="110"/>
      <c r="BH61" s="110"/>
      <c r="BI61" s="110"/>
      <c r="BJ61" s="110"/>
      <c r="BK61" s="110"/>
      <c r="BL61" s="110"/>
      <c r="BM61" s="110"/>
      <c r="BN61" s="110"/>
      <c r="BO61" s="110"/>
      <c r="BP61" s="110"/>
      <c r="BQ61" s="110"/>
      <c r="BR61" s="110"/>
      <c r="BS61" s="110"/>
      <c r="BT61" s="110"/>
      <c r="BU61" s="110"/>
      <c r="BV61" s="110"/>
      <c r="BW61" s="110"/>
      <c r="BX61" s="110"/>
      <c r="BY61" s="110"/>
      <c r="BZ61" s="110"/>
      <c r="CA61" s="110"/>
      <c r="CB61" s="110"/>
      <c r="CC61" s="110"/>
      <c r="CD61" s="110"/>
      <c r="CE61" s="110"/>
      <c r="CF61" s="110"/>
      <c r="CG61" s="110"/>
      <c r="CH61" s="110"/>
      <c r="CI61" s="110"/>
      <c r="CJ61" s="110"/>
      <c r="CK61" s="110"/>
      <c r="CL61" s="110"/>
      <c r="CM61" s="110"/>
      <c r="CN61" s="110"/>
      <c r="CO61" s="110"/>
      <c r="CP61" s="110"/>
      <c r="CQ61" s="110"/>
      <c r="CR61" s="110"/>
      <c r="CS61" s="110"/>
      <c r="CT61" s="110"/>
      <c r="CU61" s="110"/>
      <c r="CV61" s="110"/>
      <c r="CW61" s="110"/>
      <c r="CX61" s="110"/>
    </row>
    <row r="62" spans="7:102" ht="14.25" customHeight="1" x14ac:dyDescent="0.25">
      <c r="AL62" s="110"/>
      <c r="AM62" s="110"/>
      <c r="AN62" s="110"/>
      <c r="AO62" s="110"/>
      <c r="AP62" s="110"/>
      <c r="AQ62" s="110"/>
      <c r="AR62" s="110"/>
      <c r="AS62" s="110"/>
      <c r="AT62" s="110"/>
      <c r="AU62" s="110"/>
      <c r="AV62" s="110"/>
      <c r="AW62" s="110"/>
      <c r="AX62" s="110"/>
      <c r="AY62" s="110"/>
      <c r="AZ62" s="110"/>
      <c r="BA62" s="110"/>
      <c r="BB62" s="110"/>
      <c r="BC62" s="110"/>
      <c r="BD62" s="110"/>
      <c r="BE62" s="110"/>
      <c r="BF62" s="110"/>
      <c r="BG62" s="110"/>
      <c r="BH62" s="110"/>
      <c r="BI62" s="110"/>
      <c r="BJ62" s="110"/>
      <c r="BK62" s="110"/>
      <c r="BL62" s="110"/>
      <c r="BM62" s="110"/>
      <c r="BN62" s="110"/>
      <c r="BO62" s="110"/>
      <c r="BP62" s="110"/>
      <c r="BQ62" s="110"/>
      <c r="BR62" s="110"/>
      <c r="BS62" s="110"/>
      <c r="BT62" s="110"/>
      <c r="BU62" s="110"/>
      <c r="BV62" s="110"/>
      <c r="BW62" s="110"/>
      <c r="BX62" s="110"/>
      <c r="BY62" s="110"/>
      <c r="BZ62" s="110"/>
      <c r="CA62" s="110"/>
      <c r="CB62" s="110"/>
      <c r="CC62" s="110"/>
      <c r="CD62" s="110"/>
      <c r="CE62" s="110"/>
      <c r="CF62" s="110"/>
      <c r="CG62" s="110"/>
      <c r="CH62" s="110"/>
      <c r="CI62" s="110"/>
      <c r="CJ62" s="110"/>
      <c r="CK62" s="110"/>
      <c r="CL62" s="110"/>
      <c r="CM62" s="110"/>
      <c r="CN62" s="110"/>
      <c r="CO62" s="110"/>
      <c r="CP62" s="110"/>
      <c r="CQ62" s="110"/>
      <c r="CR62" s="110"/>
      <c r="CS62" s="110"/>
      <c r="CT62" s="110"/>
      <c r="CU62" s="110"/>
      <c r="CV62" s="110"/>
      <c r="CW62" s="110"/>
      <c r="CX62" s="110"/>
    </row>
    <row r="63" spans="7:102" ht="14.25" customHeight="1" x14ac:dyDescent="0.25">
      <c r="AL63" s="110"/>
      <c r="AM63" s="110"/>
      <c r="AN63" s="110"/>
      <c r="AO63" s="110"/>
      <c r="AP63" s="110"/>
      <c r="AQ63" s="110"/>
      <c r="AR63" s="110"/>
      <c r="AS63" s="110"/>
      <c r="AT63" s="110"/>
      <c r="AU63" s="110"/>
      <c r="AV63" s="110"/>
      <c r="AW63" s="110"/>
      <c r="AX63" s="110"/>
      <c r="AY63" s="110"/>
      <c r="AZ63" s="110"/>
      <c r="BA63" s="110"/>
      <c r="BB63" s="110"/>
      <c r="BC63" s="110"/>
      <c r="BD63" s="110"/>
      <c r="BE63" s="110"/>
      <c r="BF63" s="110"/>
      <c r="BG63" s="110"/>
      <c r="BH63" s="110"/>
      <c r="BI63" s="110"/>
      <c r="BJ63" s="110"/>
      <c r="BK63" s="110"/>
      <c r="BL63" s="110"/>
      <c r="BM63" s="110"/>
      <c r="BN63" s="110"/>
      <c r="BO63" s="110"/>
      <c r="BP63" s="110"/>
      <c r="BQ63" s="110"/>
      <c r="BR63" s="110"/>
      <c r="BS63" s="110"/>
      <c r="BT63" s="110"/>
      <c r="BU63" s="110"/>
      <c r="BV63" s="110"/>
      <c r="BW63" s="110"/>
      <c r="BX63" s="110"/>
      <c r="BY63" s="110"/>
      <c r="BZ63" s="110"/>
      <c r="CA63" s="110"/>
      <c r="CB63" s="110"/>
      <c r="CC63" s="110"/>
      <c r="CD63" s="110"/>
      <c r="CE63" s="110"/>
      <c r="CF63" s="110"/>
      <c r="CG63" s="110"/>
      <c r="CH63" s="110"/>
      <c r="CI63" s="110"/>
      <c r="CJ63" s="110"/>
      <c r="CK63" s="110"/>
      <c r="CL63" s="110"/>
      <c r="CM63" s="110"/>
      <c r="CN63" s="110"/>
      <c r="CO63" s="110"/>
      <c r="CP63" s="110"/>
      <c r="CQ63" s="110"/>
      <c r="CR63" s="110"/>
      <c r="CS63" s="110"/>
      <c r="CT63" s="110"/>
      <c r="CU63" s="110"/>
      <c r="CV63" s="110"/>
      <c r="CW63" s="110"/>
      <c r="CX63" s="110"/>
    </row>
    <row r="64" spans="7:102" ht="14.25" customHeight="1" x14ac:dyDescent="0.25">
      <c r="AL64" s="110"/>
      <c r="AM64" s="110"/>
      <c r="AN64" s="110"/>
      <c r="AO64" s="110"/>
      <c r="AP64" s="110"/>
      <c r="AQ64" s="110"/>
      <c r="AR64" s="110"/>
      <c r="AS64" s="110"/>
      <c r="AT64" s="110"/>
      <c r="AU64" s="110"/>
      <c r="AV64" s="110"/>
      <c r="AW64" s="110"/>
      <c r="AX64" s="110"/>
      <c r="AY64" s="110"/>
      <c r="AZ64" s="110"/>
      <c r="BA64" s="110"/>
      <c r="BB64" s="110"/>
      <c r="BC64" s="110"/>
      <c r="BD64" s="110"/>
      <c r="BE64" s="110"/>
      <c r="BF64" s="110"/>
      <c r="BG64" s="110"/>
      <c r="BH64" s="110"/>
      <c r="BI64" s="110"/>
      <c r="BJ64" s="110"/>
      <c r="BK64" s="110"/>
      <c r="BL64" s="110"/>
      <c r="BM64" s="110"/>
      <c r="BN64" s="110"/>
      <c r="BO64" s="110"/>
      <c r="BP64" s="110"/>
      <c r="BQ64" s="110"/>
      <c r="BR64" s="110"/>
      <c r="BS64" s="110"/>
      <c r="BT64" s="110"/>
      <c r="BU64" s="110"/>
      <c r="BV64" s="110"/>
      <c r="BW64" s="110"/>
      <c r="BX64" s="110"/>
      <c r="BY64" s="110"/>
      <c r="BZ64" s="110"/>
      <c r="CA64" s="110"/>
      <c r="CB64" s="110"/>
      <c r="CC64" s="110"/>
      <c r="CD64" s="110"/>
      <c r="CE64" s="110"/>
      <c r="CF64" s="110"/>
      <c r="CG64" s="110"/>
      <c r="CH64" s="110"/>
      <c r="CI64" s="110"/>
      <c r="CJ64" s="110"/>
      <c r="CK64" s="110"/>
      <c r="CL64" s="110"/>
      <c r="CM64" s="110"/>
      <c r="CN64" s="110"/>
      <c r="CO64" s="110"/>
      <c r="CP64" s="110"/>
      <c r="CQ64" s="110"/>
      <c r="CR64" s="110"/>
      <c r="CS64" s="110"/>
      <c r="CT64" s="110"/>
      <c r="CU64" s="110"/>
      <c r="CV64" s="110"/>
      <c r="CW64" s="110"/>
      <c r="CX64" s="110"/>
    </row>
    <row r="65" spans="7:102" ht="14.25" customHeight="1" x14ac:dyDescent="0.25">
      <c r="G65" s="958" t="s">
        <v>1507</v>
      </c>
      <c r="H65" s="764"/>
      <c r="I65" s="764"/>
      <c r="J65" s="764"/>
      <c r="K65" s="764"/>
      <c r="L65" s="764"/>
      <c r="M65" s="764"/>
      <c r="N65" s="764"/>
      <c r="O65" s="764"/>
      <c r="P65" s="764"/>
      <c r="Q65" s="764"/>
      <c r="R65" s="764"/>
      <c r="S65" s="764"/>
      <c r="T65" s="764"/>
      <c r="U65" s="965" t="s">
        <v>1508</v>
      </c>
      <c r="V65" s="764"/>
      <c r="W65" s="764"/>
      <c r="X65" s="764"/>
      <c r="Y65" s="764"/>
      <c r="Z65" s="764"/>
      <c r="AA65" s="764"/>
      <c r="AB65" s="764"/>
      <c r="AC65" s="764"/>
      <c r="AD65" s="764"/>
      <c r="AE65" s="764"/>
      <c r="AF65" s="764"/>
      <c r="AG65" s="764"/>
      <c r="AH65" s="765"/>
      <c r="AL65" s="110"/>
      <c r="AM65" s="110"/>
      <c r="AN65" s="110"/>
      <c r="AO65" s="110"/>
      <c r="AP65" s="110"/>
      <c r="AQ65" s="110"/>
      <c r="AR65" s="110"/>
      <c r="AS65" s="110"/>
      <c r="AT65" s="110"/>
      <c r="AU65" s="110"/>
      <c r="AV65" s="110"/>
      <c r="AW65" s="110"/>
      <c r="AX65" s="110"/>
      <c r="AY65" s="110"/>
      <c r="AZ65" s="110"/>
      <c r="BA65" s="110"/>
      <c r="BB65" s="110"/>
      <c r="BC65" s="110"/>
      <c r="BD65" s="110"/>
      <c r="BE65" s="110"/>
      <c r="BF65" s="110"/>
      <c r="BG65" s="110"/>
      <c r="BH65" s="110"/>
      <c r="BI65" s="110"/>
      <c r="BJ65" s="110"/>
      <c r="BK65" s="110"/>
      <c r="BL65" s="110"/>
      <c r="BM65" s="110"/>
      <c r="BN65" s="110"/>
      <c r="BO65" s="110"/>
      <c r="BP65" s="110"/>
      <c r="BQ65" s="110"/>
      <c r="BR65" s="110"/>
      <c r="BS65" s="110"/>
      <c r="BT65" s="110"/>
      <c r="BU65" s="110"/>
      <c r="BV65" s="110"/>
      <c r="BW65" s="110"/>
      <c r="BX65" s="110"/>
      <c r="BY65" s="110"/>
      <c r="BZ65" s="110"/>
      <c r="CA65" s="110"/>
      <c r="CB65" s="110"/>
      <c r="CC65" s="110"/>
      <c r="CD65" s="110"/>
      <c r="CE65" s="110"/>
      <c r="CF65" s="110"/>
      <c r="CG65" s="110"/>
      <c r="CH65" s="110"/>
      <c r="CI65" s="110"/>
      <c r="CJ65" s="110"/>
      <c r="CK65" s="110"/>
      <c r="CL65" s="110"/>
      <c r="CM65" s="110"/>
      <c r="CN65" s="110"/>
      <c r="CO65" s="110"/>
      <c r="CP65" s="110"/>
      <c r="CQ65" s="110"/>
      <c r="CR65" s="110"/>
      <c r="CS65" s="110"/>
      <c r="CT65" s="110"/>
      <c r="CU65" s="110"/>
      <c r="CV65" s="110"/>
      <c r="CW65" s="110"/>
      <c r="CX65" s="110"/>
    </row>
    <row r="66" spans="7:102" ht="14.25" customHeight="1" x14ac:dyDescent="0.25">
      <c r="G66" s="956" t="s">
        <v>796</v>
      </c>
      <c r="H66" s="794"/>
      <c r="I66" s="794"/>
      <c r="J66" s="794"/>
      <c r="K66" s="794"/>
      <c r="L66" s="794"/>
      <c r="M66" s="958" t="s">
        <v>1511</v>
      </c>
      <c r="N66" s="764"/>
      <c r="O66" s="764"/>
      <c r="P66" s="764"/>
      <c r="Q66" s="965" t="s">
        <v>1510</v>
      </c>
      <c r="R66" s="764"/>
      <c r="S66" s="764"/>
      <c r="T66" s="765"/>
      <c r="U66" s="957" t="s">
        <v>796</v>
      </c>
      <c r="V66" s="794"/>
      <c r="W66" s="794"/>
      <c r="X66" s="794"/>
      <c r="Y66" s="794"/>
      <c r="Z66" s="794"/>
      <c r="AA66" s="965" t="s">
        <v>1511</v>
      </c>
      <c r="AB66" s="764"/>
      <c r="AC66" s="764"/>
      <c r="AD66" s="765"/>
      <c r="AE66" s="965" t="s">
        <v>1510</v>
      </c>
      <c r="AF66" s="764"/>
      <c r="AG66" s="764"/>
      <c r="AH66" s="765"/>
      <c r="AL66" s="110"/>
      <c r="AM66" s="110"/>
      <c r="AN66" s="110"/>
      <c r="AO66" s="110"/>
      <c r="AP66" s="110"/>
      <c r="AQ66" s="110"/>
      <c r="AR66" s="110"/>
      <c r="AS66" s="110"/>
      <c r="AT66" s="110"/>
      <c r="AU66" s="110"/>
      <c r="AV66" s="110"/>
      <c r="AW66" s="110"/>
      <c r="AX66" s="110"/>
      <c r="AY66" s="110"/>
      <c r="AZ66" s="110"/>
      <c r="BA66" s="110"/>
      <c r="BB66" s="110"/>
      <c r="BC66" s="110"/>
      <c r="BD66" s="110"/>
      <c r="BE66" s="110"/>
      <c r="BF66" s="110"/>
      <c r="BG66" s="110"/>
      <c r="BH66" s="110"/>
      <c r="BI66" s="110"/>
      <c r="BJ66" s="110"/>
      <c r="BK66" s="110"/>
      <c r="BL66" s="110"/>
      <c r="BM66" s="110"/>
      <c r="BN66" s="110"/>
      <c r="BO66" s="110"/>
      <c r="BP66" s="110"/>
      <c r="BQ66" s="110"/>
      <c r="BR66" s="110"/>
      <c r="BS66" s="110"/>
      <c r="BT66" s="110"/>
      <c r="BU66" s="110"/>
      <c r="BV66" s="110"/>
      <c r="BW66" s="110"/>
      <c r="BX66" s="110"/>
      <c r="BY66" s="110"/>
      <c r="BZ66" s="110"/>
      <c r="CA66" s="110"/>
      <c r="CB66" s="110"/>
      <c r="CC66" s="110"/>
      <c r="CD66" s="110"/>
      <c r="CE66" s="110"/>
      <c r="CF66" s="110"/>
      <c r="CG66" s="110"/>
      <c r="CH66" s="110"/>
      <c r="CI66" s="110"/>
      <c r="CJ66" s="110"/>
      <c r="CK66" s="110"/>
      <c r="CL66" s="110"/>
      <c r="CM66" s="110"/>
      <c r="CN66" s="110"/>
      <c r="CO66" s="110"/>
      <c r="CP66" s="110"/>
      <c r="CQ66" s="110"/>
      <c r="CR66" s="110"/>
      <c r="CS66" s="110"/>
      <c r="CT66" s="110"/>
      <c r="CU66" s="110"/>
      <c r="CV66" s="110"/>
      <c r="CW66" s="110"/>
      <c r="CX66" s="110"/>
    </row>
    <row r="67" spans="7:102" ht="14.25" customHeight="1" x14ac:dyDescent="0.25">
      <c r="G67" s="184"/>
      <c r="M67" s="184"/>
      <c r="Q67" s="184"/>
      <c r="T67" s="186"/>
      <c r="AA67" s="184"/>
      <c r="AD67" s="186"/>
      <c r="AE67" s="184"/>
      <c r="AH67" s="186"/>
      <c r="AL67" s="110"/>
      <c r="AM67" s="110"/>
      <c r="AN67" s="110"/>
      <c r="AO67" s="110"/>
      <c r="AP67" s="110"/>
      <c r="AQ67" s="110"/>
      <c r="AR67" s="110"/>
      <c r="AS67" s="110"/>
      <c r="AT67" s="110"/>
      <c r="AU67" s="110"/>
      <c r="AV67" s="110"/>
      <c r="AW67" s="110"/>
      <c r="AX67" s="110"/>
      <c r="AY67" s="110"/>
      <c r="AZ67" s="110"/>
      <c r="BA67" s="110"/>
      <c r="BB67" s="110"/>
      <c r="BC67" s="110"/>
      <c r="BD67" s="110"/>
      <c r="BE67" s="110"/>
      <c r="BF67" s="110"/>
      <c r="BG67" s="110"/>
      <c r="BH67" s="110"/>
      <c r="BI67" s="110"/>
      <c r="BJ67" s="110"/>
      <c r="BK67" s="110"/>
      <c r="BL67" s="110"/>
      <c r="BM67" s="110"/>
      <c r="BN67" s="110"/>
      <c r="BO67" s="110"/>
      <c r="BP67" s="110"/>
      <c r="BQ67" s="110"/>
      <c r="BR67" s="110"/>
      <c r="BS67" s="110"/>
      <c r="BT67" s="110"/>
      <c r="BU67" s="110"/>
      <c r="BV67" s="110"/>
      <c r="BW67" s="110"/>
      <c r="BX67" s="110"/>
      <c r="BY67" s="110"/>
      <c r="BZ67" s="110"/>
      <c r="CA67" s="110"/>
      <c r="CB67" s="110"/>
      <c r="CC67" s="110"/>
      <c r="CD67" s="110"/>
      <c r="CE67" s="110"/>
      <c r="CF67" s="110"/>
      <c r="CG67" s="110"/>
      <c r="CH67" s="110"/>
      <c r="CI67" s="110"/>
      <c r="CJ67" s="110"/>
      <c r="CK67" s="110"/>
      <c r="CL67" s="110"/>
      <c r="CM67" s="110"/>
      <c r="CN67" s="110"/>
      <c r="CO67" s="110"/>
      <c r="CP67" s="110"/>
      <c r="CQ67" s="110"/>
      <c r="CR67" s="110"/>
      <c r="CS67" s="110"/>
      <c r="CT67" s="110"/>
      <c r="CU67" s="110"/>
      <c r="CV67" s="110"/>
      <c r="CW67" s="110"/>
      <c r="CX67" s="110"/>
    </row>
    <row r="68" spans="7:102" ht="14.25" customHeight="1" x14ac:dyDescent="0.25">
      <c r="G68" s="294" t="s">
        <v>1681</v>
      </c>
      <c r="H68" s="295"/>
      <c r="I68" s="295"/>
      <c r="J68" s="295"/>
      <c r="K68" s="295"/>
      <c r="L68" s="295"/>
      <c r="M68" s="294"/>
      <c r="N68" s="295"/>
      <c r="O68" s="295"/>
      <c r="P68" s="295"/>
      <c r="Q68" s="294"/>
      <c r="R68" s="295"/>
      <c r="S68" s="295"/>
      <c r="T68" s="296"/>
      <c r="U68" s="294" t="s">
        <v>1681</v>
      </c>
      <c r="V68" s="295"/>
      <c r="W68" s="295"/>
      <c r="X68" s="295"/>
      <c r="Y68" s="295"/>
      <c r="Z68" s="295"/>
      <c r="AA68" s="294"/>
      <c r="AB68" s="295"/>
      <c r="AC68" s="295"/>
      <c r="AD68" s="296"/>
      <c r="AE68" s="294"/>
      <c r="AF68" s="295"/>
      <c r="AG68" s="295"/>
      <c r="AH68" s="296"/>
      <c r="AL68" s="110"/>
      <c r="AM68" s="110"/>
      <c r="AN68" s="110"/>
      <c r="AO68" s="110"/>
      <c r="AP68" s="110"/>
      <c r="AQ68" s="110"/>
      <c r="AR68" s="110"/>
      <c r="AS68" s="110"/>
      <c r="AT68" s="110"/>
      <c r="AU68" s="110"/>
      <c r="AV68" s="110"/>
      <c r="AW68" s="110"/>
      <c r="AX68" s="110"/>
      <c r="AY68" s="110"/>
      <c r="AZ68" s="110"/>
      <c r="BA68" s="110"/>
      <c r="BB68" s="110"/>
      <c r="BC68" s="110"/>
      <c r="BD68" s="110"/>
      <c r="BE68" s="110"/>
      <c r="BF68" s="110"/>
      <c r="BG68" s="110"/>
      <c r="BH68" s="110"/>
      <c r="BI68" s="110"/>
      <c r="BJ68" s="110"/>
      <c r="BK68" s="110"/>
      <c r="BL68" s="110"/>
      <c r="BM68" s="110"/>
      <c r="BN68" s="110"/>
      <c r="BO68" s="110"/>
      <c r="BP68" s="110"/>
      <c r="BQ68" s="110"/>
      <c r="BR68" s="110"/>
      <c r="BS68" s="110"/>
      <c r="BT68" s="110"/>
      <c r="BU68" s="110"/>
      <c r="BV68" s="110"/>
      <c r="BW68" s="110"/>
      <c r="BX68" s="110"/>
      <c r="BY68" s="110"/>
      <c r="BZ68" s="110"/>
      <c r="CA68" s="110"/>
      <c r="CB68" s="110"/>
      <c r="CC68" s="110"/>
      <c r="CD68" s="110"/>
      <c r="CE68" s="110"/>
      <c r="CF68" s="110"/>
      <c r="CG68" s="110"/>
      <c r="CH68" s="110"/>
      <c r="CI68" s="110"/>
      <c r="CJ68" s="110"/>
      <c r="CK68" s="110"/>
      <c r="CL68" s="110"/>
      <c r="CM68" s="110"/>
      <c r="CN68" s="110"/>
      <c r="CO68" s="110"/>
      <c r="CP68" s="110"/>
      <c r="CQ68" s="110"/>
      <c r="CR68" s="110"/>
      <c r="CS68" s="110"/>
      <c r="CT68" s="110"/>
      <c r="CU68" s="110"/>
      <c r="CV68" s="110"/>
      <c r="CW68" s="110"/>
      <c r="CX68" s="110"/>
    </row>
    <row r="69" spans="7:102" ht="14.25" customHeight="1" x14ac:dyDescent="0.25">
      <c r="G69" s="294" t="s">
        <v>1681</v>
      </c>
      <c r="H69" s="295"/>
      <c r="I69" s="295"/>
      <c r="J69" s="295"/>
      <c r="K69" s="295"/>
      <c r="L69" s="295"/>
      <c r="M69" s="294"/>
      <c r="N69" s="295"/>
      <c r="O69" s="295"/>
      <c r="P69" s="295"/>
      <c r="Q69" s="294"/>
      <c r="R69" s="295"/>
      <c r="S69" s="295"/>
      <c r="T69" s="296"/>
      <c r="U69" s="294"/>
      <c r="V69" s="295"/>
      <c r="W69" s="295"/>
      <c r="X69" s="295"/>
      <c r="Y69" s="295"/>
      <c r="Z69" s="295"/>
      <c r="AA69" s="294"/>
      <c r="AB69" s="295"/>
      <c r="AC69" s="295"/>
      <c r="AD69" s="296"/>
      <c r="AE69" s="294"/>
      <c r="AF69" s="295"/>
      <c r="AG69" s="295"/>
      <c r="AH69" s="296"/>
      <c r="AL69" s="110"/>
      <c r="AM69" s="110"/>
      <c r="AN69" s="110"/>
      <c r="AO69" s="110"/>
      <c r="AP69" s="110"/>
      <c r="AQ69" s="110"/>
      <c r="AR69" s="110"/>
      <c r="AS69" s="110"/>
      <c r="AT69" s="110"/>
      <c r="AU69" s="110"/>
      <c r="AV69" s="110"/>
      <c r="AW69" s="110"/>
      <c r="AX69" s="110"/>
      <c r="AY69" s="110"/>
      <c r="AZ69" s="110"/>
      <c r="BA69" s="110"/>
      <c r="BB69" s="110"/>
      <c r="BC69" s="110"/>
      <c r="BD69" s="110"/>
      <c r="BE69" s="110"/>
      <c r="BF69" s="110"/>
      <c r="BG69" s="110"/>
      <c r="BH69" s="110"/>
      <c r="BI69" s="110"/>
      <c r="BJ69" s="110"/>
      <c r="BK69" s="110"/>
      <c r="BL69" s="110"/>
      <c r="BM69" s="110"/>
      <c r="BN69" s="110"/>
      <c r="BO69" s="110"/>
      <c r="BP69" s="110"/>
      <c r="BQ69" s="110"/>
      <c r="BR69" s="110"/>
      <c r="BS69" s="110"/>
      <c r="BT69" s="110"/>
      <c r="BU69" s="110"/>
      <c r="BV69" s="110"/>
      <c r="BW69" s="110"/>
      <c r="BX69" s="110"/>
      <c r="BY69" s="110"/>
      <c r="BZ69" s="110"/>
      <c r="CA69" s="110"/>
      <c r="CB69" s="110"/>
      <c r="CC69" s="110"/>
      <c r="CD69" s="110"/>
      <c r="CE69" s="110"/>
      <c r="CF69" s="110"/>
      <c r="CG69" s="110"/>
      <c r="CH69" s="110"/>
      <c r="CI69" s="110"/>
      <c r="CJ69" s="110"/>
      <c r="CK69" s="110"/>
      <c r="CL69" s="110"/>
      <c r="CM69" s="110"/>
      <c r="CN69" s="110"/>
      <c r="CO69" s="110"/>
      <c r="CP69" s="110"/>
      <c r="CQ69" s="110"/>
      <c r="CR69" s="110"/>
      <c r="CS69" s="110"/>
      <c r="CT69" s="110"/>
      <c r="CU69" s="110"/>
      <c r="CV69" s="110"/>
      <c r="CW69" s="110"/>
      <c r="CX69" s="110"/>
    </row>
    <row r="70" spans="7:102" ht="14.25" customHeight="1" x14ac:dyDescent="0.25">
      <c r="G70" s="294" t="s">
        <v>1681</v>
      </c>
      <c r="H70" s="295"/>
      <c r="I70" s="295"/>
      <c r="J70" s="295"/>
      <c r="K70" s="295"/>
      <c r="L70" s="295"/>
      <c r="M70" s="294"/>
      <c r="N70" s="295"/>
      <c r="O70" s="295"/>
      <c r="P70" s="295"/>
      <c r="Q70" s="294"/>
      <c r="R70" s="295"/>
      <c r="S70" s="295"/>
      <c r="T70" s="296"/>
      <c r="U70" s="294"/>
      <c r="V70" s="295"/>
      <c r="W70" s="295"/>
      <c r="X70" s="295"/>
      <c r="Y70" s="295"/>
      <c r="Z70" s="295"/>
      <c r="AA70" s="294"/>
      <c r="AB70" s="295"/>
      <c r="AC70" s="295"/>
      <c r="AD70" s="296"/>
      <c r="AE70" s="294"/>
      <c r="AF70" s="295"/>
      <c r="AG70" s="295"/>
      <c r="AH70" s="296"/>
      <c r="AL70" s="110"/>
      <c r="AM70" s="110"/>
      <c r="AN70" s="110"/>
      <c r="AO70" s="110"/>
      <c r="AP70" s="110"/>
      <c r="AQ70" s="110"/>
      <c r="AR70" s="110"/>
      <c r="AS70" s="110"/>
      <c r="AT70" s="110"/>
      <c r="AU70" s="110"/>
      <c r="AV70" s="110"/>
      <c r="AW70" s="110"/>
      <c r="AX70" s="110"/>
      <c r="AY70" s="110"/>
      <c r="AZ70" s="110"/>
      <c r="BA70" s="110"/>
      <c r="BB70" s="110"/>
      <c r="BC70" s="110"/>
      <c r="BD70" s="110"/>
      <c r="BE70" s="110"/>
      <c r="BF70" s="110"/>
      <c r="BG70" s="110"/>
      <c r="BH70" s="110"/>
      <c r="BI70" s="110"/>
      <c r="BJ70" s="110"/>
      <c r="BK70" s="110"/>
      <c r="BL70" s="110"/>
      <c r="BM70" s="110"/>
      <c r="BN70" s="110"/>
      <c r="BO70" s="110"/>
      <c r="BP70" s="110"/>
      <c r="BQ70" s="110"/>
      <c r="BR70" s="110"/>
      <c r="BS70" s="110"/>
      <c r="BT70" s="110"/>
      <c r="BU70" s="110"/>
      <c r="BV70" s="110"/>
      <c r="BW70" s="110"/>
      <c r="BX70" s="110"/>
      <c r="BY70" s="110"/>
      <c r="BZ70" s="110"/>
      <c r="CA70" s="110"/>
      <c r="CB70" s="110"/>
      <c r="CC70" s="110"/>
      <c r="CD70" s="110"/>
      <c r="CE70" s="110"/>
      <c r="CF70" s="110"/>
      <c r="CG70" s="110"/>
      <c r="CH70" s="110"/>
      <c r="CI70" s="110"/>
      <c r="CJ70" s="110"/>
      <c r="CK70" s="110"/>
      <c r="CL70" s="110"/>
      <c r="CM70" s="110"/>
      <c r="CN70" s="110"/>
      <c r="CO70" s="110"/>
      <c r="CP70" s="110"/>
      <c r="CQ70" s="110"/>
      <c r="CR70" s="110"/>
      <c r="CS70" s="110"/>
      <c r="CT70" s="110"/>
      <c r="CU70" s="110"/>
      <c r="CV70" s="110"/>
      <c r="CW70" s="110"/>
      <c r="CX70" s="110"/>
    </row>
    <row r="71" spans="7:102" ht="14.25" customHeight="1" x14ac:dyDescent="0.25">
      <c r="G71" s="294" t="s">
        <v>1681</v>
      </c>
      <c r="H71" s="295"/>
      <c r="I71" s="295"/>
      <c r="J71" s="295"/>
      <c r="K71" s="295"/>
      <c r="L71" s="295"/>
      <c r="M71" s="294"/>
      <c r="N71" s="295"/>
      <c r="O71" s="295"/>
      <c r="P71" s="295"/>
      <c r="Q71" s="294"/>
      <c r="R71" s="295"/>
      <c r="S71" s="295"/>
      <c r="T71" s="296"/>
      <c r="U71" s="294"/>
      <c r="V71" s="295"/>
      <c r="W71" s="295"/>
      <c r="X71" s="295"/>
      <c r="Y71" s="295"/>
      <c r="Z71" s="295"/>
      <c r="AA71" s="294"/>
      <c r="AB71" s="295"/>
      <c r="AC71" s="295"/>
      <c r="AD71" s="296"/>
      <c r="AE71" s="294"/>
      <c r="AF71" s="295"/>
      <c r="AG71" s="295"/>
      <c r="AH71" s="296"/>
      <c r="AI71" s="110"/>
      <c r="AJ71" s="110"/>
      <c r="AK71" s="110"/>
      <c r="AL71" s="110"/>
      <c r="AM71" s="110"/>
      <c r="AN71" s="110"/>
      <c r="AO71" s="110"/>
      <c r="AP71" s="110"/>
      <c r="AQ71" s="110"/>
      <c r="AR71" s="110"/>
      <c r="AS71" s="110"/>
      <c r="AT71" s="110"/>
      <c r="AU71" s="110"/>
      <c r="AV71" s="110"/>
      <c r="AW71" s="110"/>
      <c r="AX71" s="110"/>
      <c r="AY71" s="110"/>
      <c r="AZ71" s="110"/>
      <c r="BA71" s="110"/>
      <c r="BB71" s="110"/>
      <c r="BC71" s="110"/>
      <c r="BD71" s="110"/>
      <c r="BE71" s="110"/>
      <c r="BF71" s="110"/>
      <c r="BG71" s="110"/>
      <c r="BH71" s="110"/>
      <c r="BI71" s="110"/>
      <c r="BJ71" s="110"/>
      <c r="BK71" s="110"/>
      <c r="BL71" s="110"/>
      <c r="BM71" s="110"/>
      <c r="BN71" s="110"/>
      <c r="BO71" s="110"/>
      <c r="BP71" s="110"/>
      <c r="BQ71" s="110"/>
      <c r="BR71" s="110"/>
      <c r="BS71" s="110"/>
      <c r="BT71" s="110"/>
      <c r="BU71" s="110"/>
      <c r="BV71" s="110"/>
      <c r="BW71" s="110"/>
      <c r="BX71" s="110"/>
      <c r="BY71" s="110"/>
      <c r="BZ71" s="110"/>
      <c r="CA71" s="110"/>
      <c r="CB71" s="110"/>
      <c r="CC71" s="110"/>
      <c r="CD71" s="110"/>
      <c r="CE71" s="110"/>
      <c r="CF71" s="110"/>
      <c r="CG71" s="110"/>
      <c r="CH71" s="110"/>
      <c r="CI71" s="110"/>
      <c r="CJ71" s="110"/>
      <c r="CK71" s="110"/>
      <c r="CL71" s="110"/>
      <c r="CM71" s="110"/>
      <c r="CN71" s="110"/>
      <c r="CO71" s="110"/>
      <c r="CP71" s="110"/>
      <c r="CQ71" s="110"/>
      <c r="CR71" s="110"/>
      <c r="CS71" s="110"/>
      <c r="CT71" s="110"/>
      <c r="CU71" s="110"/>
      <c r="CV71" s="110"/>
      <c r="CW71" s="110"/>
      <c r="CX71" s="110"/>
    </row>
    <row r="72" spans="7:102" ht="14.25" customHeight="1" x14ac:dyDescent="0.25">
      <c r="G72" s="294" t="s">
        <v>1681</v>
      </c>
      <c r="H72" s="295"/>
      <c r="I72" s="295"/>
      <c r="J72" s="295"/>
      <c r="K72" s="295"/>
      <c r="L72" s="295"/>
      <c r="M72" s="294"/>
      <c r="N72" s="295"/>
      <c r="O72" s="295"/>
      <c r="P72" s="295"/>
      <c r="Q72" s="294"/>
      <c r="R72" s="295"/>
      <c r="S72" s="295"/>
      <c r="T72" s="296"/>
      <c r="U72" s="294"/>
      <c r="V72" s="295"/>
      <c r="W72" s="295"/>
      <c r="X72" s="295"/>
      <c r="Y72" s="295"/>
      <c r="Z72" s="295"/>
      <c r="AA72" s="294"/>
      <c r="AB72" s="295"/>
      <c r="AC72" s="295"/>
      <c r="AD72" s="296"/>
      <c r="AE72" s="294"/>
      <c r="AF72" s="295"/>
      <c r="AG72" s="295"/>
      <c r="AH72" s="296"/>
      <c r="AI72" s="110"/>
      <c r="AJ72" s="110"/>
      <c r="AK72" s="110"/>
      <c r="AL72" s="110"/>
      <c r="AM72" s="110"/>
      <c r="AN72" s="110"/>
      <c r="AO72" s="110"/>
      <c r="AP72" s="110"/>
      <c r="AQ72" s="110"/>
      <c r="AR72" s="110"/>
      <c r="AS72" s="110"/>
      <c r="AT72" s="110"/>
      <c r="AU72" s="110"/>
      <c r="AV72" s="110"/>
      <c r="AW72" s="110"/>
      <c r="AX72" s="110"/>
      <c r="AY72" s="110"/>
      <c r="AZ72" s="110"/>
      <c r="BA72" s="110"/>
      <c r="BB72" s="110"/>
      <c r="BC72" s="110"/>
      <c r="BD72" s="110"/>
      <c r="BE72" s="110"/>
      <c r="BF72" s="110"/>
      <c r="BG72" s="110"/>
      <c r="BH72" s="110"/>
      <c r="BI72" s="110"/>
      <c r="BJ72" s="110"/>
      <c r="BK72" s="110"/>
      <c r="BL72" s="110"/>
      <c r="BM72" s="110"/>
      <c r="BN72" s="110"/>
      <c r="BO72" s="110"/>
      <c r="BP72" s="110"/>
      <c r="BQ72" s="110"/>
      <c r="BR72" s="110"/>
      <c r="BS72" s="110"/>
      <c r="BT72" s="110"/>
      <c r="BU72" s="110"/>
      <c r="BV72" s="110"/>
      <c r="BW72" s="110"/>
      <c r="BX72" s="110"/>
      <c r="BY72" s="110"/>
      <c r="BZ72" s="110"/>
      <c r="CA72" s="110"/>
      <c r="CB72" s="110"/>
      <c r="CC72" s="110"/>
      <c r="CD72" s="110"/>
      <c r="CE72" s="110"/>
      <c r="CF72" s="110"/>
      <c r="CG72" s="110"/>
      <c r="CH72" s="110"/>
      <c r="CI72" s="110"/>
      <c r="CJ72" s="110"/>
      <c r="CK72" s="110"/>
      <c r="CL72" s="110"/>
      <c r="CM72" s="110"/>
      <c r="CN72" s="110"/>
      <c r="CO72" s="110"/>
      <c r="CP72" s="110"/>
      <c r="CQ72" s="110"/>
      <c r="CR72" s="110"/>
      <c r="CS72" s="110"/>
      <c r="CT72" s="110"/>
      <c r="CU72" s="110"/>
      <c r="CV72" s="110"/>
      <c r="CW72" s="110"/>
      <c r="CX72" s="110"/>
    </row>
    <row r="73" spans="7:102" ht="14.25" customHeight="1" x14ac:dyDescent="0.25">
      <c r="G73" s="294" t="s">
        <v>1681</v>
      </c>
      <c r="H73" s="295"/>
      <c r="I73" s="295"/>
      <c r="J73" s="295"/>
      <c r="K73" s="295"/>
      <c r="L73" s="295"/>
      <c r="M73" s="294"/>
      <c r="N73" s="295"/>
      <c r="O73" s="295"/>
      <c r="P73" s="295"/>
      <c r="Q73" s="294"/>
      <c r="R73" s="295"/>
      <c r="S73" s="295"/>
      <c r="T73" s="296"/>
      <c r="U73" s="294"/>
      <c r="V73" s="295"/>
      <c r="W73" s="295"/>
      <c r="X73" s="295"/>
      <c r="Y73" s="295"/>
      <c r="Z73" s="295"/>
      <c r="AA73" s="294"/>
      <c r="AB73" s="295"/>
      <c r="AC73" s="295"/>
      <c r="AD73" s="296"/>
      <c r="AE73" s="294"/>
      <c r="AF73" s="295"/>
      <c r="AG73" s="295"/>
      <c r="AH73" s="296"/>
      <c r="AI73" s="110"/>
      <c r="AJ73" s="110"/>
      <c r="AK73" s="110"/>
      <c r="AL73" s="110"/>
      <c r="AM73" s="110"/>
      <c r="AN73" s="110"/>
      <c r="AO73" s="110"/>
      <c r="AP73" s="110"/>
      <c r="AQ73" s="110"/>
      <c r="AR73" s="110"/>
      <c r="AS73" s="110"/>
      <c r="AT73" s="110"/>
      <c r="AU73" s="110"/>
      <c r="AV73" s="110"/>
      <c r="AW73" s="110"/>
      <c r="AX73" s="110"/>
      <c r="AY73" s="110"/>
      <c r="AZ73" s="110"/>
      <c r="BA73" s="110"/>
      <c r="BB73" s="110"/>
      <c r="BC73" s="110"/>
      <c r="BD73" s="110"/>
      <c r="BE73" s="110"/>
      <c r="BF73" s="110"/>
      <c r="BG73" s="110"/>
      <c r="BH73" s="110"/>
      <c r="BI73" s="110"/>
      <c r="BJ73" s="110"/>
      <c r="BK73" s="110"/>
      <c r="BL73" s="110"/>
      <c r="BM73" s="110"/>
      <c r="BN73" s="110"/>
      <c r="BO73" s="110"/>
      <c r="BP73" s="110"/>
      <c r="BQ73" s="110"/>
      <c r="BR73" s="110"/>
      <c r="BS73" s="110"/>
      <c r="BT73" s="110"/>
      <c r="BU73" s="110"/>
      <c r="BV73" s="110"/>
      <c r="BW73" s="110"/>
      <c r="BX73" s="110"/>
      <c r="BY73" s="110"/>
      <c r="BZ73" s="110"/>
      <c r="CA73" s="110"/>
      <c r="CB73" s="110"/>
      <c r="CC73" s="110"/>
      <c r="CD73" s="110"/>
      <c r="CE73" s="110"/>
      <c r="CF73" s="110"/>
      <c r="CG73" s="110"/>
      <c r="CH73" s="110"/>
      <c r="CI73" s="110"/>
      <c r="CJ73" s="110"/>
      <c r="CK73" s="110"/>
      <c r="CL73" s="110"/>
      <c r="CM73" s="110"/>
      <c r="CN73" s="110"/>
      <c r="CO73" s="110"/>
      <c r="CP73" s="110"/>
      <c r="CQ73" s="110"/>
      <c r="CR73" s="110"/>
      <c r="CS73" s="110"/>
      <c r="CT73" s="110"/>
      <c r="CU73" s="110"/>
      <c r="CV73" s="110"/>
      <c r="CW73" s="110"/>
      <c r="CX73" s="110"/>
    </row>
    <row r="74" spans="7:102" ht="14.25" customHeight="1" x14ac:dyDescent="0.25">
      <c r="G74" s="294" t="s">
        <v>1681</v>
      </c>
      <c r="H74" s="295"/>
      <c r="I74" s="295"/>
      <c r="J74" s="295"/>
      <c r="K74" s="295"/>
      <c r="L74" s="295"/>
      <c r="M74" s="294"/>
      <c r="N74" s="295"/>
      <c r="O74" s="295"/>
      <c r="P74" s="295"/>
      <c r="Q74" s="294"/>
      <c r="R74" s="295"/>
      <c r="S74" s="295"/>
      <c r="T74" s="296"/>
      <c r="U74" s="294"/>
      <c r="V74" s="295"/>
      <c r="W74" s="295"/>
      <c r="X74" s="295"/>
      <c r="Y74" s="295"/>
      <c r="Z74" s="295"/>
      <c r="AA74" s="294"/>
      <c r="AB74" s="295"/>
      <c r="AC74" s="295"/>
      <c r="AD74" s="296"/>
      <c r="AE74" s="294"/>
      <c r="AF74" s="295"/>
      <c r="AG74" s="295"/>
      <c r="AH74" s="296"/>
      <c r="AI74" s="110"/>
      <c r="AJ74" s="110"/>
      <c r="AK74" s="110"/>
      <c r="AL74" s="110"/>
      <c r="AM74" s="110"/>
      <c r="AN74" s="110"/>
      <c r="AO74" s="110"/>
      <c r="AP74" s="110"/>
      <c r="AQ74" s="110"/>
      <c r="AR74" s="110"/>
      <c r="AS74" s="110"/>
      <c r="AT74" s="110"/>
      <c r="AU74" s="110"/>
      <c r="AV74" s="110"/>
      <c r="AW74" s="110"/>
      <c r="AX74" s="110"/>
      <c r="AY74" s="110"/>
      <c r="AZ74" s="110"/>
      <c r="BA74" s="110"/>
      <c r="BB74" s="110"/>
      <c r="BC74" s="110"/>
      <c r="BD74" s="110"/>
      <c r="BE74" s="110"/>
      <c r="BF74" s="110"/>
      <c r="BG74" s="110"/>
      <c r="BH74" s="110"/>
      <c r="BI74" s="110"/>
      <c r="BJ74" s="110"/>
      <c r="BK74" s="110"/>
      <c r="BL74" s="110"/>
      <c r="BM74" s="110"/>
      <c r="BN74" s="110"/>
      <c r="BO74" s="110"/>
      <c r="BP74" s="110"/>
      <c r="BQ74" s="110"/>
      <c r="BR74" s="110"/>
      <c r="BS74" s="110"/>
      <c r="BT74" s="110"/>
      <c r="BU74" s="110"/>
      <c r="BV74" s="110"/>
      <c r="BW74" s="110"/>
      <c r="BX74" s="110"/>
      <c r="BY74" s="110"/>
      <c r="BZ74" s="110"/>
      <c r="CA74" s="110"/>
      <c r="CB74" s="110"/>
      <c r="CC74" s="110"/>
      <c r="CD74" s="110"/>
      <c r="CE74" s="110"/>
      <c r="CF74" s="110"/>
      <c r="CG74" s="110"/>
      <c r="CH74" s="110"/>
      <c r="CI74" s="110"/>
      <c r="CJ74" s="110"/>
      <c r="CK74" s="110"/>
      <c r="CL74" s="110"/>
      <c r="CM74" s="110"/>
      <c r="CN74" s="110"/>
      <c r="CO74" s="110"/>
      <c r="CP74" s="110"/>
      <c r="CQ74" s="110"/>
      <c r="CR74" s="110"/>
      <c r="CS74" s="110"/>
      <c r="CT74" s="110"/>
      <c r="CU74" s="110"/>
      <c r="CV74" s="110"/>
      <c r="CW74" s="110"/>
      <c r="CX74" s="110"/>
    </row>
    <row r="75" spans="7:102" ht="14.25" customHeight="1" x14ac:dyDescent="0.25">
      <c r="G75" s="294" t="s">
        <v>1681</v>
      </c>
      <c r="H75" s="295"/>
      <c r="I75" s="295"/>
      <c r="J75" s="295"/>
      <c r="K75" s="295"/>
      <c r="L75" s="295"/>
      <c r="M75" s="294"/>
      <c r="N75" s="295"/>
      <c r="O75" s="295"/>
      <c r="P75" s="295"/>
      <c r="Q75" s="294"/>
      <c r="R75" s="295"/>
      <c r="S75" s="295"/>
      <c r="T75" s="296"/>
      <c r="U75" s="294"/>
      <c r="V75" s="295"/>
      <c r="W75" s="295"/>
      <c r="X75" s="295"/>
      <c r="Y75" s="295"/>
      <c r="Z75" s="295"/>
      <c r="AA75" s="294"/>
      <c r="AB75" s="295"/>
      <c r="AC75" s="295"/>
      <c r="AD75" s="296"/>
      <c r="AE75" s="294"/>
      <c r="AF75" s="295"/>
      <c r="AG75" s="295"/>
      <c r="AH75" s="296"/>
      <c r="AI75" s="110"/>
      <c r="AJ75" s="110"/>
      <c r="AK75" s="110"/>
      <c r="AL75" s="110"/>
      <c r="AM75" s="110"/>
      <c r="AN75" s="110"/>
      <c r="AO75" s="110"/>
      <c r="AP75" s="110"/>
      <c r="AQ75" s="110"/>
      <c r="AR75" s="110"/>
      <c r="AS75" s="110"/>
      <c r="AT75" s="110"/>
      <c r="AU75" s="110"/>
      <c r="AV75" s="110"/>
      <c r="AW75" s="110"/>
      <c r="AX75" s="110"/>
      <c r="AY75" s="110"/>
      <c r="AZ75" s="110"/>
      <c r="BA75" s="110"/>
      <c r="BB75" s="110"/>
      <c r="BC75" s="110"/>
      <c r="BD75" s="110"/>
      <c r="BE75" s="110"/>
      <c r="BF75" s="110"/>
      <c r="BG75" s="110"/>
      <c r="BH75" s="110"/>
      <c r="BI75" s="110"/>
      <c r="BJ75" s="110"/>
      <c r="BK75" s="110"/>
      <c r="BL75" s="110"/>
      <c r="BM75" s="110"/>
      <c r="BN75" s="110"/>
      <c r="BO75" s="110"/>
      <c r="BP75" s="110"/>
      <c r="BQ75" s="110"/>
      <c r="BR75" s="110"/>
      <c r="BS75" s="110"/>
      <c r="BT75" s="110"/>
      <c r="BU75" s="110"/>
      <c r="BV75" s="110"/>
      <c r="BW75" s="110"/>
      <c r="BX75" s="110"/>
      <c r="BY75" s="110"/>
      <c r="BZ75" s="110"/>
      <c r="CA75" s="110"/>
      <c r="CB75" s="110"/>
      <c r="CC75" s="110"/>
      <c r="CD75" s="110"/>
      <c r="CE75" s="110"/>
      <c r="CF75" s="110"/>
      <c r="CG75" s="110"/>
      <c r="CH75" s="110"/>
      <c r="CI75" s="110"/>
      <c r="CJ75" s="110"/>
      <c r="CK75" s="110"/>
      <c r="CL75" s="110"/>
      <c r="CM75" s="110"/>
      <c r="CN75" s="110"/>
      <c r="CO75" s="110"/>
      <c r="CP75" s="110"/>
      <c r="CQ75" s="110"/>
      <c r="CR75" s="110"/>
      <c r="CS75" s="110"/>
      <c r="CT75" s="110"/>
      <c r="CU75" s="110"/>
      <c r="CV75" s="110"/>
      <c r="CW75" s="110"/>
      <c r="CX75" s="110"/>
    </row>
    <row r="76" spans="7:102" ht="14.25" customHeight="1" x14ac:dyDescent="0.25">
      <c r="G76" s="294" t="s">
        <v>1681</v>
      </c>
      <c r="H76" s="295"/>
      <c r="I76" s="295"/>
      <c r="J76" s="295"/>
      <c r="K76" s="295"/>
      <c r="L76" s="295"/>
      <c r="M76" s="294"/>
      <c r="N76" s="295"/>
      <c r="O76" s="295"/>
      <c r="P76" s="295"/>
      <c r="Q76" s="294"/>
      <c r="R76" s="295"/>
      <c r="S76" s="295"/>
      <c r="T76" s="296"/>
      <c r="U76" s="294"/>
      <c r="V76" s="295"/>
      <c r="W76" s="295"/>
      <c r="X76" s="295"/>
      <c r="Y76" s="295"/>
      <c r="Z76" s="295"/>
      <c r="AA76" s="294"/>
      <c r="AB76" s="295"/>
      <c r="AC76" s="295"/>
      <c r="AD76" s="296"/>
      <c r="AE76" s="294"/>
      <c r="AF76" s="295"/>
      <c r="AG76" s="295"/>
      <c r="AH76" s="296"/>
      <c r="AI76" s="110"/>
      <c r="AJ76" s="110"/>
      <c r="AK76" s="110"/>
      <c r="AL76" s="110"/>
      <c r="AM76" s="110"/>
      <c r="AN76" s="110"/>
      <c r="AO76" s="110"/>
      <c r="AP76" s="110"/>
      <c r="AQ76" s="110"/>
      <c r="AR76" s="110"/>
      <c r="AS76" s="110"/>
      <c r="AT76" s="110"/>
      <c r="AU76" s="110"/>
      <c r="AV76" s="110"/>
      <c r="AW76" s="110"/>
      <c r="AX76" s="110"/>
      <c r="AY76" s="110"/>
      <c r="AZ76" s="110"/>
      <c r="BA76" s="110"/>
      <c r="BB76" s="110"/>
      <c r="BC76" s="110"/>
      <c r="BD76" s="110"/>
      <c r="BE76" s="110"/>
      <c r="BF76" s="110"/>
      <c r="BG76" s="110"/>
      <c r="BH76" s="110"/>
      <c r="BI76" s="110"/>
      <c r="BJ76" s="110"/>
      <c r="BK76" s="110"/>
      <c r="BL76" s="110"/>
      <c r="BM76" s="110"/>
      <c r="BN76" s="110"/>
      <c r="BO76" s="110"/>
      <c r="BP76" s="110"/>
      <c r="BQ76" s="110"/>
      <c r="BR76" s="110"/>
      <c r="BS76" s="110"/>
      <c r="BT76" s="110"/>
      <c r="BU76" s="110"/>
      <c r="BV76" s="110"/>
      <c r="BW76" s="110"/>
      <c r="BX76" s="110"/>
      <c r="BY76" s="110"/>
      <c r="BZ76" s="110"/>
      <c r="CA76" s="110"/>
      <c r="CB76" s="110"/>
      <c r="CC76" s="110"/>
      <c r="CD76" s="110"/>
      <c r="CE76" s="110"/>
      <c r="CF76" s="110"/>
      <c r="CG76" s="110"/>
      <c r="CH76" s="110"/>
      <c r="CI76" s="110"/>
      <c r="CJ76" s="110"/>
      <c r="CK76" s="110"/>
      <c r="CL76" s="110"/>
      <c r="CM76" s="110"/>
      <c r="CN76" s="110"/>
      <c r="CO76" s="110"/>
      <c r="CP76" s="110"/>
      <c r="CQ76" s="110"/>
      <c r="CR76" s="110"/>
      <c r="CS76" s="110"/>
      <c r="CT76" s="110"/>
      <c r="CU76" s="110"/>
      <c r="CV76" s="110"/>
      <c r="CW76" s="110"/>
      <c r="CX76" s="110"/>
    </row>
    <row r="77" spans="7:102" ht="14.25" customHeight="1" x14ac:dyDescent="0.25">
      <c r="G77" s="294" t="s">
        <v>1681</v>
      </c>
      <c r="H77" s="295"/>
      <c r="I77" s="295"/>
      <c r="J77" s="295"/>
      <c r="K77" s="295"/>
      <c r="L77" s="295"/>
      <c r="M77" s="294"/>
      <c r="N77" s="295"/>
      <c r="O77" s="295"/>
      <c r="P77" s="295"/>
      <c r="Q77" s="294"/>
      <c r="R77" s="295"/>
      <c r="S77" s="295"/>
      <c r="T77" s="296"/>
      <c r="U77" s="294"/>
      <c r="V77" s="295"/>
      <c r="W77" s="295"/>
      <c r="X77" s="295"/>
      <c r="Y77" s="295"/>
      <c r="Z77" s="295"/>
      <c r="AA77" s="294"/>
      <c r="AB77" s="295"/>
      <c r="AC77" s="295"/>
      <c r="AD77" s="296"/>
      <c r="AE77" s="294"/>
      <c r="AF77" s="295"/>
      <c r="AG77" s="295"/>
      <c r="AH77" s="296"/>
      <c r="AI77" s="110"/>
      <c r="AJ77" s="110"/>
      <c r="AK77" s="110"/>
      <c r="AL77" s="110"/>
      <c r="AM77" s="110"/>
      <c r="AN77" s="110"/>
      <c r="AO77" s="110"/>
      <c r="AP77" s="110"/>
      <c r="AQ77" s="110"/>
      <c r="AR77" s="110"/>
      <c r="AS77" s="110"/>
      <c r="AT77" s="110"/>
      <c r="AU77" s="110"/>
      <c r="AV77" s="110"/>
      <c r="AW77" s="110"/>
      <c r="AX77" s="110"/>
      <c r="AY77" s="110"/>
      <c r="AZ77" s="110"/>
      <c r="BA77" s="110"/>
      <c r="BB77" s="110"/>
      <c r="BC77" s="110"/>
      <c r="BD77" s="110"/>
      <c r="BE77" s="110"/>
      <c r="BF77" s="110"/>
      <c r="BG77" s="110"/>
      <c r="BH77" s="110"/>
      <c r="BI77" s="110"/>
      <c r="BJ77" s="110"/>
      <c r="BK77" s="110"/>
      <c r="BL77" s="110"/>
      <c r="BM77" s="110"/>
      <c r="BN77" s="110"/>
      <c r="BO77" s="110"/>
      <c r="BP77" s="110"/>
      <c r="BQ77" s="110"/>
      <c r="BR77" s="110"/>
      <c r="BS77" s="110"/>
      <c r="BT77" s="110"/>
      <c r="BU77" s="110"/>
      <c r="BV77" s="110"/>
      <c r="BW77" s="110"/>
      <c r="BX77" s="110"/>
      <c r="BY77" s="110"/>
      <c r="BZ77" s="110"/>
      <c r="CA77" s="110"/>
      <c r="CB77" s="110"/>
      <c r="CC77" s="110"/>
      <c r="CD77" s="110"/>
      <c r="CE77" s="110"/>
      <c r="CF77" s="110"/>
      <c r="CG77" s="110"/>
      <c r="CH77" s="110"/>
      <c r="CI77" s="110"/>
      <c r="CJ77" s="110"/>
      <c r="CK77" s="110"/>
      <c r="CL77" s="110"/>
      <c r="CM77" s="110"/>
      <c r="CN77" s="110"/>
      <c r="CO77" s="110"/>
      <c r="CP77" s="110"/>
      <c r="CQ77" s="110"/>
      <c r="CR77" s="110"/>
      <c r="CS77" s="110"/>
      <c r="CT77" s="110"/>
      <c r="CU77" s="110"/>
      <c r="CV77" s="110"/>
      <c r="CW77" s="110"/>
      <c r="CX77" s="110"/>
    </row>
    <row r="78" spans="7:102" ht="14.25" customHeight="1" x14ac:dyDescent="0.25">
      <c r="G78" s="294" t="s">
        <v>1681</v>
      </c>
      <c r="H78" s="295"/>
      <c r="I78" s="295"/>
      <c r="J78" s="295"/>
      <c r="K78" s="295"/>
      <c r="L78" s="295"/>
      <c r="M78" s="294"/>
      <c r="N78" s="295"/>
      <c r="O78" s="295"/>
      <c r="P78" s="295"/>
      <c r="Q78" s="294"/>
      <c r="R78" s="295"/>
      <c r="S78" s="295"/>
      <c r="T78" s="296"/>
      <c r="U78" s="294"/>
      <c r="V78" s="295"/>
      <c r="W78" s="295"/>
      <c r="X78" s="295"/>
      <c r="Y78" s="295"/>
      <c r="Z78" s="295"/>
      <c r="AA78" s="294"/>
      <c r="AB78" s="295"/>
      <c r="AC78" s="295"/>
      <c r="AD78" s="296"/>
      <c r="AE78" s="294"/>
      <c r="AF78" s="295"/>
      <c r="AG78" s="295"/>
      <c r="AH78" s="296"/>
      <c r="AI78" s="110"/>
      <c r="AJ78" s="110"/>
      <c r="AK78" s="110"/>
      <c r="AL78" s="110"/>
      <c r="AM78" s="110"/>
      <c r="AN78" s="110"/>
      <c r="AO78" s="110"/>
      <c r="AP78" s="110"/>
      <c r="AQ78" s="110"/>
      <c r="AR78" s="110"/>
      <c r="AS78" s="110"/>
      <c r="AT78" s="110"/>
      <c r="AU78" s="110"/>
      <c r="AV78" s="110"/>
      <c r="AW78" s="110"/>
      <c r="AX78" s="110"/>
      <c r="AY78" s="110"/>
      <c r="AZ78" s="110"/>
      <c r="BA78" s="110"/>
      <c r="BB78" s="110"/>
      <c r="BC78" s="110"/>
      <c r="BD78" s="110"/>
      <c r="BE78" s="110"/>
      <c r="BF78" s="110"/>
      <c r="BG78" s="110"/>
      <c r="BH78" s="110"/>
      <c r="BI78" s="110"/>
      <c r="BJ78" s="110"/>
      <c r="BK78" s="110"/>
      <c r="BL78" s="110"/>
      <c r="BM78" s="110"/>
      <c r="BN78" s="110"/>
      <c r="BO78" s="110"/>
      <c r="BP78" s="110"/>
      <c r="BQ78" s="110"/>
      <c r="BR78" s="110"/>
      <c r="BS78" s="110"/>
      <c r="BT78" s="110"/>
      <c r="BU78" s="110"/>
      <c r="BV78" s="110"/>
      <c r="BW78" s="110"/>
      <c r="BX78" s="110"/>
      <c r="BY78" s="110"/>
      <c r="BZ78" s="110"/>
      <c r="CA78" s="110"/>
      <c r="CB78" s="110"/>
      <c r="CC78" s="110"/>
      <c r="CD78" s="110"/>
      <c r="CE78" s="110"/>
      <c r="CF78" s="110"/>
      <c r="CG78" s="110"/>
      <c r="CH78" s="110"/>
      <c r="CI78" s="110"/>
      <c r="CJ78" s="110"/>
      <c r="CK78" s="110"/>
      <c r="CL78" s="110"/>
      <c r="CM78" s="110"/>
      <c r="CN78" s="110"/>
      <c r="CO78" s="110"/>
      <c r="CP78" s="110"/>
      <c r="CQ78" s="110"/>
      <c r="CR78" s="110"/>
      <c r="CS78" s="110"/>
      <c r="CT78" s="110"/>
      <c r="CU78" s="110"/>
      <c r="CV78" s="110"/>
      <c r="CW78" s="110"/>
      <c r="CX78" s="110"/>
    </row>
    <row r="79" spans="7:102" ht="14.25" customHeight="1" x14ac:dyDescent="0.25">
      <c r="G79" s="187"/>
      <c r="H79" s="188"/>
      <c r="I79" s="188"/>
      <c r="J79" s="188"/>
      <c r="K79" s="188"/>
      <c r="L79" s="188"/>
      <c r="M79" s="187"/>
      <c r="N79" s="188"/>
      <c r="O79" s="188"/>
      <c r="P79" s="188"/>
      <c r="Q79" s="187"/>
      <c r="R79" s="188"/>
      <c r="S79" s="188"/>
      <c r="T79" s="191"/>
      <c r="U79" s="187"/>
      <c r="V79" s="188"/>
      <c r="W79" s="188"/>
      <c r="X79" s="188"/>
      <c r="Y79" s="188"/>
      <c r="Z79" s="188"/>
      <c r="AA79" s="187"/>
      <c r="AB79" s="188"/>
      <c r="AC79" s="188"/>
      <c r="AD79" s="191"/>
      <c r="AE79" s="187"/>
      <c r="AF79" s="188"/>
      <c r="AG79" s="188"/>
      <c r="AH79" s="191"/>
      <c r="AI79" s="110"/>
      <c r="AJ79" s="110"/>
      <c r="AK79" s="110"/>
      <c r="AL79" s="110"/>
      <c r="AM79" s="110"/>
      <c r="AN79" s="110"/>
      <c r="AO79" s="110"/>
      <c r="AP79" s="110"/>
      <c r="AQ79" s="110"/>
      <c r="AR79" s="110"/>
      <c r="AS79" s="110"/>
      <c r="AT79" s="110"/>
      <c r="AU79" s="110"/>
      <c r="AV79" s="110"/>
      <c r="AW79" s="110"/>
      <c r="AX79" s="110"/>
      <c r="AY79" s="110"/>
      <c r="AZ79" s="110"/>
      <c r="BA79" s="110"/>
      <c r="BB79" s="110"/>
      <c r="BC79" s="110"/>
      <c r="BD79" s="110"/>
      <c r="BE79" s="110"/>
      <c r="BF79" s="110"/>
      <c r="BG79" s="110"/>
      <c r="BH79" s="110"/>
      <c r="BI79" s="110"/>
      <c r="BJ79" s="110"/>
      <c r="BK79" s="110"/>
      <c r="BL79" s="110"/>
      <c r="BM79" s="110"/>
      <c r="BN79" s="110"/>
      <c r="BO79" s="110"/>
      <c r="BP79" s="110"/>
      <c r="BQ79" s="110"/>
      <c r="BR79" s="110"/>
      <c r="BS79" s="110"/>
      <c r="BT79" s="110"/>
      <c r="BU79" s="110"/>
      <c r="BV79" s="110"/>
      <c r="BW79" s="110"/>
      <c r="BX79" s="110"/>
      <c r="BY79" s="110"/>
      <c r="BZ79" s="110"/>
      <c r="CA79" s="110"/>
      <c r="CB79" s="110"/>
      <c r="CC79" s="110"/>
      <c r="CD79" s="110"/>
      <c r="CE79" s="110"/>
      <c r="CF79" s="110"/>
      <c r="CG79" s="110"/>
      <c r="CH79" s="110"/>
      <c r="CI79" s="110"/>
      <c r="CJ79" s="110"/>
      <c r="CK79" s="110"/>
      <c r="CL79" s="110"/>
      <c r="CM79" s="110"/>
      <c r="CN79" s="110"/>
      <c r="CO79" s="110"/>
      <c r="CP79" s="110"/>
      <c r="CQ79" s="110"/>
      <c r="CR79" s="110"/>
      <c r="CS79" s="110"/>
      <c r="CT79" s="110"/>
      <c r="CU79" s="110"/>
      <c r="CV79" s="110"/>
      <c r="CW79" s="110"/>
      <c r="CX79" s="110"/>
    </row>
    <row r="80" spans="7:102" ht="14.25" customHeight="1" x14ac:dyDescent="0.25">
      <c r="G80" s="110"/>
      <c r="H80" s="110"/>
      <c r="I80" s="110"/>
      <c r="J80" s="110"/>
      <c r="K80" s="110"/>
      <c r="L80" s="110"/>
      <c r="M80" s="110"/>
      <c r="N80" s="110"/>
      <c r="O80" s="110"/>
      <c r="P80" s="110"/>
      <c r="Q80" s="110"/>
      <c r="R80" s="110"/>
      <c r="S80" s="110"/>
      <c r="T80" s="110"/>
      <c r="U80" s="110"/>
      <c r="V80" s="110"/>
      <c r="W80" s="110"/>
      <c r="X80" s="110"/>
      <c r="Y80" s="110"/>
      <c r="Z80" s="110"/>
      <c r="AA80" s="110"/>
      <c r="AB80" s="110"/>
      <c r="AC80" s="110"/>
      <c r="AD80" s="110"/>
      <c r="AE80" s="110"/>
      <c r="AF80" s="110"/>
      <c r="AG80" s="110"/>
      <c r="AH80" s="110"/>
      <c r="AI80" s="110"/>
      <c r="AJ80" s="110"/>
      <c r="AK80" s="110"/>
      <c r="AL80" s="110"/>
      <c r="AM80" s="110"/>
      <c r="AN80" s="110"/>
      <c r="AO80" s="110"/>
      <c r="AP80" s="110"/>
      <c r="AQ80" s="110"/>
      <c r="AR80" s="110"/>
      <c r="AS80" s="110"/>
      <c r="AT80" s="110"/>
      <c r="AU80" s="110"/>
      <c r="AV80" s="110"/>
      <c r="AW80" s="110"/>
      <c r="AX80" s="110"/>
      <c r="AY80" s="110"/>
      <c r="AZ80" s="110"/>
      <c r="BA80" s="110"/>
      <c r="BB80" s="110"/>
      <c r="BC80" s="110"/>
      <c r="BD80" s="110"/>
      <c r="BE80" s="110"/>
      <c r="BF80" s="110"/>
      <c r="BG80" s="110"/>
      <c r="BH80" s="110"/>
      <c r="BI80" s="110"/>
      <c r="BJ80" s="110"/>
      <c r="BK80" s="110"/>
      <c r="BL80" s="110"/>
      <c r="BM80" s="110"/>
      <c r="BN80" s="110"/>
      <c r="BO80" s="110"/>
      <c r="BP80" s="110"/>
      <c r="BQ80" s="110"/>
      <c r="BR80" s="110"/>
      <c r="BS80" s="110"/>
      <c r="BT80" s="110"/>
      <c r="BU80" s="110"/>
      <c r="BV80" s="110"/>
      <c r="BW80" s="110"/>
      <c r="BX80" s="110"/>
      <c r="BY80" s="110"/>
      <c r="BZ80" s="110"/>
      <c r="CA80" s="110"/>
      <c r="CB80" s="110"/>
      <c r="CC80" s="110"/>
      <c r="CD80" s="110"/>
      <c r="CE80" s="110"/>
      <c r="CF80" s="110"/>
      <c r="CG80" s="110"/>
      <c r="CH80" s="110"/>
      <c r="CI80" s="110"/>
      <c r="CJ80" s="110"/>
      <c r="CK80" s="110"/>
      <c r="CL80" s="110"/>
      <c r="CM80" s="110"/>
      <c r="CN80" s="110"/>
      <c r="CO80" s="110"/>
      <c r="CP80" s="110"/>
      <c r="CQ80" s="110"/>
      <c r="CR80" s="110"/>
      <c r="CS80" s="110"/>
      <c r="CT80" s="110"/>
      <c r="CU80" s="110"/>
      <c r="CV80" s="110"/>
      <c r="CW80" s="110"/>
      <c r="CX80" s="110"/>
    </row>
    <row r="81" spans="7:102" ht="14.25" customHeight="1" x14ac:dyDescent="0.25">
      <c r="G81" s="110"/>
      <c r="H81" s="110"/>
      <c r="I81" s="110"/>
      <c r="J81" s="110"/>
      <c r="K81" s="110"/>
      <c r="L81" s="110"/>
      <c r="M81" s="110"/>
      <c r="N81" s="110"/>
      <c r="O81" s="110"/>
      <c r="P81" s="110"/>
      <c r="Q81" s="110"/>
      <c r="R81" s="110"/>
      <c r="S81" s="110"/>
      <c r="T81" s="110"/>
      <c r="U81" s="110"/>
      <c r="V81" s="110"/>
      <c r="W81" s="110"/>
      <c r="X81" s="110"/>
      <c r="Y81" s="110"/>
      <c r="Z81" s="110"/>
      <c r="AA81" s="110"/>
      <c r="AB81" s="110"/>
      <c r="AC81" s="110"/>
      <c r="AD81" t="s">
        <v>1765</v>
      </c>
      <c r="AG81" t="str">
        <f>'E-11'!S17</f>
        <v>E-11-1</v>
      </c>
      <c r="AI81" s="110"/>
      <c r="AJ81" s="110"/>
      <c r="AK81" s="110"/>
      <c r="AL81" s="110"/>
      <c r="AM81" s="110"/>
      <c r="AN81" s="110"/>
      <c r="AO81" s="110"/>
      <c r="AP81" s="110"/>
      <c r="AQ81" s="110"/>
      <c r="AR81" s="110"/>
      <c r="AS81" s="110"/>
      <c r="AT81" s="110"/>
      <c r="AU81" s="110"/>
      <c r="AV81" s="110"/>
      <c r="AW81" s="110"/>
      <c r="AX81" s="110"/>
      <c r="AY81" s="110"/>
      <c r="AZ81" s="110"/>
      <c r="BA81" s="110"/>
      <c r="BB81" s="110"/>
      <c r="BC81" s="110"/>
      <c r="BD81" s="110"/>
      <c r="BE81" s="110"/>
      <c r="BF81" s="110"/>
      <c r="BG81" s="110"/>
      <c r="BH81" s="110"/>
      <c r="BI81" s="110"/>
      <c r="BJ81" s="110"/>
      <c r="BK81" s="110"/>
      <c r="BL81" s="110"/>
      <c r="BM81" s="110"/>
      <c r="BN81" s="110"/>
      <c r="BO81" s="110"/>
      <c r="BP81" s="110"/>
      <c r="BQ81" s="110"/>
      <c r="BR81" s="110"/>
      <c r="BS81" s="110"/>
      <c r="BT81" s="110"/>
      <c r="BU81" s="110"/>
      <c r="BV81" s="110"/>
      <c r="BW81" s="110"/>
      <c r="BX81" s="110"/>
      <c r="BY81" s="110"/>
      <c r="BZ81" s="110"/>
      <c r="CA81" s="110"/>
      <c r="CB81" s="110"/>
      <c r="CC81" s="110"/>
      <c r="CD81" s="110"/>
      <c r="CE81" s="110"/>
      <c r="CF81" s="110"/>
      <c r="CG81" s="110"/>
      <c r="CH81" s="110"/>
      <c r="CI81" s="110"/>
      <c r="CJ81" s="110"/>
      <c r="CK81" s="110"/>
      <c r="CL81" s="110"/>
      <c r="CM81" s="110"/>
      <c r="CN81" s="110"/>
      <c r="CO81" s="110"/>
      <c r="CP81" s="110"/>
      <c r="CQ81" s="110"/>
      <c r="CR81" s="110"/>
      <c r="CS81" s="110"/>
      <c r="CT81" s="110"/>
      <c r="CU81" s="110"/>
      <c r="CV81" s="110"/>
      <c r="CW81" s="110"/>
      <c r="CX81" s="110"/>
    </row>
  </sheetData>
  <mergeCells count="303">
    <mergeCell ref="X40:AB40"/>
    <mergeCell ref="BK30:BO30"/>
    <mergeCell ref="BP16:BT16"/>
    <mergeCell ref="CT28:CX28"/>
    <mergeCell ref="AG22:AK22"/>
    <mergeCell ref="CJ24:CN24"/>
    <mergeCell ref="CE28:CI28"/>
    <mergeCell ref="CO19:CS19"/>
    <mergeCell ref="AQ22:AU22"/>
    <mergeCell ref="AL26:AP26"/>
    <mergeCell ref="BF27:BJ27"/>
    <mergeCell ref="BP18:BT18"/>
    <mergeCell ref="AG21:AK21"/>
    <mergeCell ref="AB25:AF25"/>
    <mergeCell ref="AL16:AP16"/>
    <mergeCell ref="CT20:CX20"/>
    <mergeCell ref="CO16:CS16"/>
    <mergeCell ref="CT21:CX21"/>
    <mergeCell ref="BZ16:CD16"/>
    <mergeCell ref="CJ16:CN16"/>
    <mergeCell ref="CT14:CX16"/>
    <mergeCell ref="AV16:AZ16"/>
    <mergeCell ref="BF16:BJ16"/>
    <mergeCell ref="CT27:CX27"/>
    <mergeCell ref="CE30:CI30"/>
    <mergeCell ref="AL25:AP25"/>
    <mergeCell ref="H22:K23"/>
    <mergeCell ref="BF24:BJ24"/>
    <mergeCell ref="BU29:BY29"/>
    <mergeCell ref="CE20:CI20"/>
    <mergeCell ref="BZ19:CD19"/>
    <mergeCell ref="AB27:AF27"/>
    <mergeCell ref="CE29:CI29"/>
    <mergeCell ref="CE23:CI23"/>
    <mergeCell ref="AV29:AZ29"/>
    <mergeCell ref="BK22:BO22"/>
    <mergeCell ref="BF26:BJ26"/>
    <mergeCell ref="AQ30:AU30"/>
    <mergeCell ref="AG20:AK20"/>
    <mergeCell ref="W25:AA25"/>
    <mergeCell ref="BP26:BT26"/>
    <mergeCell ref="AQ20:AU20"/>
    <mergeCell ref="AG29:AK29"/>
    <mergeCell ref="AL29:AP29"/>
    <mergeCell ref="CT24:CX24"/>
    <mergeCell ref="U27:V27"/>
    <mergeCell ref="B16:E16"/>
    <mergeCell ref="B12:E12"/>
    <mergeCell ref="AV19:AZ19"/>
    <mergeCell ref="U28:V28"/>
    <mergeCell ref="BP20:BT20"/>
    <mergeCell ref="BK24:BO24"/>
    <mergeCell ref="AV28:AZ28"/>
    <mergeCell ref="BF25:BJ25"/>
    <mergeCell ref="H18:K19"/>
    <mergeCell ref="BP28:BT28"/>
    <mergeCell ref="B14:E14"/>
    <mergeCell ref="W18:AA18"/>
    <mergeCell ref="BA28:BE28"/>
    <mergeCell ref="BK28:BO28"/>
    <mergeCell ref="W15:AA16"/>
    <mergeCell ref="AL17:AP17"/>
    <mergeCell ref="AG27:AK27"/>
    <mergeCell ref="AQ18:AU18"/>
    <mergeCell ref="M26:T27"/>
    <mergeCell ref="AV23:AZ23"/>
    <mergeCell ref="H14:T16"/>
    <mergeCell ref="BA18:BE18"/>
    <mergeCell ref="CO30:CS30"/>
    <mergeCell ref="G66:L66"/>
    <mergeCell ref="CE17:CI17"/>
    <mergeCell ref="AA66:AD66"/>
    <mergeCell ref="AB24:AF24"/>
    <mergeCell ref="CJ21:CN21"/>
    <mergeCell ref="G14:G16"/>
    <mergeCell ref="AG25:AK25"/>
    <mergeCell ref="M28:T29"/>
    <mergeCell ref="U66:Z66"/>
    <mergeCell ref="AQ25:AU25"/>
    <mergeCell ref="M24:T25"/>
    <mergeCell ref="CE19:CI19"/>
    <mergeCell ref="BZ23:CD23"/>
    <mergeCell ref="BA17:BE17"/>
    <mergeCell ref="AB26:AF26"/>
    <mergeCell ref="W30:AA30"/>
    <mergeCell ref="CJ23:CN23"/>
    <mergeCell ref="Q66:T66"/>
    <mergeCell ref="BA22:BE22"/>
    <mergeCell ref="W20:AA20"/>
    <mergeCell ref="W14:CS14"/>
    <mergeCell ref="AL22:AP22"/>
    <mergeCell ref="BP25:BT25"/>
    <mergeCell ref="G65:T65"/>
    <mergeCell ref="AV30:AZ30"/>
    <mergeCell ref="CT30:CX30"/>
    <mergeCell ref="W22:AA22"/>
    <mergeCell ref="BZ24:CD24"/>
    <mergeCell ref="CO27:CS27"/>
    <mergeCell ref="BU28:BY28"/>
    <mergeCell ref="B18:E18"/>
    <mergeCell ref="BZ18:CD18"/>
    <mergeCell ref="BA30:BE30"/>
    <mergeCell ref="W21:AA21"/>
    <mergeCell ref="AL24:AP24"/>
    <mergeCell ref="BF23:BJ23"/>
    <mergeCell ref="U24:V24"/>
    <mergeCell ref="U18:V18"/>
    <mergeCell ref="AQ23:AU23"/>
    <mergeCell ref="AV24:AZ24"/>
    <mergeCell ref="M20:T21"/>
    <mergeCell ref="BK29:BO29"/>
    <mergeCell ref="AQ29:AU29"/>
    <mergeCell ref="BU30:BY30"/>
    <mergeCell ref="BP19:BT19"/>
    <mergeCell ref="CE22:CI22"/>
    <mergeCell ref="BK23:BO23"/>
    <mergeCell ref="G7:AK7"/>
    <mergeCell ref="CJ27:CN27"/>
    <mergeCell ref="H34:AK35"/>
    <mergeCell ref="CO22:CS22"/>
    <mergeCell ref="CT18:CX18"/>
    <mergeCell ref="CO25:CS25"/>
    <mergeCell ref="AB19:AF19"/>
    <mergeCell ref="CJ17:CN17"/>
    <mergeCell ref="CE21:CI21"/>
    <mergeCell ref="BZ25:CD25"/>
    <mergeCell ref="AG24:AK24"/>
    <mergeCell ref="H20:K21"/>
    <mergeCell ref="AL19:AP19"/>
    <mergeCell ref="CO21:CS21"/>
    <mergeCell ref="AB28:AF28"/>
    <mergeCell ref="U19:V19"/>
    <mergeCell ref="BF20:BJ20"/>
    <mergeCell ref="BZ27:CD27"/>
    <mergeCell ref="BF17:BJ17"/>
    <mergeCell ref="CT22:CX22"/>
    <mergeCell ref="AG26:AK26"/>
    <mergeCell ref="CO23:CS23"/>
    <mergeCell ref="AB30:AF30"/>
    <mergeCell ref="BP30:BT30"/>
    <mergeCell ref="B6:E6"/>
    <mergeCell ref="BZ17:CD17"/>
    <mergeCell ref="BK21:BO21"/>
    <mergeCell ref="AB20:AF20"/>
    <mergeCell ref="B15:E15"/>
    <mergeCell ref="BF22:BJ22"/>
    <mergeCell ref="AL30:AP30"/>
    <mergeCell ref="CE16:CI16"/>
    <mergeCell ref="AB29:AF29"/>
    <mergeCell ref="AV22:AZ22"/>
    <mergeCell ref="BF19:BJ19"/>
    <mergeCell ref="BA23:BE23"/>
    <mergeCell ref="BK27:BO27"/>
    <mergeCell ref="BP22:BT22"/>
    <mergeCell ref="BF28:BJ28"/>
    <mergeCell ref="BU18:BY18"/>
    <mergeCell ref="BU27:BY27"/>
    <mergeCell ref="W26:AA26"/>
    <mergeCell ref="AQ16:AU16"/>
    <mergeCell ref="BZ28:CD28"/>
    <mergeCell ref="CE18:CI18"/>
    <mergeCell ref="AV21:AZ21"/>
    <mergeCell ref="BU17:BY17"/>
    <mergeCell ref="BP21:BT21"/>
    <mergeCell ref="AE66:AH66"/>
    <mergeCell ref="BU19:BY19"/>
    <mergeCell ref="CJ22:CN22"/>
    <mergeCell ref="BP23:BT23"/>
    <mergeCell ref="AQ17:AU17"/>
    <mergeCell ref="U21:V21"/>
    <mergeCell ref="BF29:BJ29"/>
    <mergeCell ref="AG19:AK19"/>
    <mergeCell ref="CE25:CI25"/>
    <mergeCell ref="AG28:AK28"/>
    <mergeCell ref="AQ19:AU19"/>
    <mergeCell ref="H33:AK33"/>
    <mergeCell ref="AQ28:AU28"/>
    <mergeCell ref="I39:V39"/>
    <mergeCell ref="H43:AK46"/>
    <mergeCell ref="I38:V38"/>
    <mergeCell ref="CJ18:CN18"/>
    <mergeCell ref="BA21:BE21"/>
    <mergeCell ref="AV25:AZ25"/>
    <mergeCell ref="BU21:BY21"/>
    <mergeCell ref="BZ30:CD30"/>
    <mergeCell ref="W17:AA17"/>
    <mergeCell ref="I37:V37"/>
    <mergeCell ref="X39:AB39"/>
    <mergeCell ref="CJ30:CN30"/>
    <mergeCell ref="BA20:BE20"/>
    <mergeCell ref="BK17:BO17"/>
    <mergeCell ref="BF21:BJ21"/>
    <mergeCell ref="AG30:AK30"/>
    <mergeCell ref="BU20:BY20"/>
    <mergeCell ref="BA29:BE29"/>
    <mergeCell ref="W29:AA29"/>
    <mergeCell ref="B19:E19"/>
    <mergeCell ref="W23:AA23"/>
    <mergeCell ref="U26:V26"/>
    <mergeCell ref="B28:E28"/>
    <mergeCell ref="AG23:AK23"/>
    <mergeCell ref="AV26:AZ26"/>
    <mergeCell ref="M22:T23"/>
    <mergeCell ref="BP27:BT27"/>
    <mergeCell ref="BU22:BY22"/>
    <mergeCell ref="H26:K27"/>
    <mergeCell ref="BF30:BJ30"/>
    <mergeCell ref="BK19:BO19"/>
    <mergeCell ref="CJ28:CN28"/>
    <mergeCell ref="U22:V22"/>
    <mergeCell ref="AQ26:AU26"/>
    <mergeCell ref="CJ25:CN25"/>
    <mergeCell ref="CT26:CX26"/>
    <mergeCell ref="CE26:CI26"/>
    <mergeCell ref="BZ20:CD20"/>
    <mergeCell ref="BK26:BO26"/>
    <mergeCell ref="CT29:CX29"/>
    <mergeCell ref="B17:E17"/>
    <mergeCell ref="AB17:AF17"/>
    <mergeCell ref="CO26:CS26"/>
    <mergeCell ref="CE27:CI27"/>
    <mergeCell ref="BZ26:CD26"/>
    <mergeCell ref="CT19:CX19"/>
    <mergeCell ref="CO18:CS18"/>
    <mergeCell ref="BU24:BY24"/>
    <mergeCell ref="CT23:CX23"/>
    <mergeCell ref="CO17:CS17"/>
    <mergeCell ref="CO20:CS20"/>
    <mergeCell ref="CT17:CX17"/>
    <mergeCell ref="U20:V20"/>
    <mergeCell ref="BU26:BY26"/>
    <mergeCell ref="AV20:AZ20"/>
    <mergeCell ref="AQ24:AU24"/>
    <mergeCell ref="BA19:BE19"/>
    <mergeCell ref="BP17:BT17"/>
    <mergeCell ref="CJ20:CN20"/>
    <mergeCell ref="CT25:CX25"/>
    <mergeCell ref="BK25:BO25"/>
    <mergeCell ref="AL20:AP20"/>
    <mergeCell ref="U65:AH65"/>
    <mergeCell ref="B4:E4"/>
    <mergeCell ref="BU23:BY23"/>
    <mergeCell ref="M66:P66"/>
    <mergeCell ref="AV17:AZ17"/>
    <mergeCell ref="AQ21:AU21"/>
    <mergeCell ref="U25:V25"/>
    <mergeCell ref="X37:AB37"/>
    <mergeCell ref="AB22:AF22"/>
    <mergeCell ref="AL28:AP28"/>
    <mergeCell ref="BA27:BE27"/>
    <mergeCell ref="BK18:BO18"/>
    <mergeCell ref="AB21:AF21"/>
    <mergeCell ref="AG16:AK16"/>
    <mergeCell ref="AL21:AP21"/>
    <mergeCell ref="BA24:BE24"/>
    <mergeCell ref="BP29:BT29"/>
    <mergeCell ref="H28:K29"/>
    <mergeCell ref="W27:AA27"/>
    <mergeCell ref="BU25:BY25"/>
    <mergeCell ref="AV18:AZ18"/>
    <mergeCell ref="B8:E8"/>
    <mergeCell ref="AB15:CS15"/>
    <mergeCell ref="I48:AB48"/>
    <mergeCell ref="BZ22:CD22"/>
    <mergeCell ref="U29:V29"/>
    <mergeCell ref="BA16:BE16"/>
    <mergeCell ref="BK20:BO20"/>
    <mergeCell ref="U23:V23"/>
    <mergeCell ref="BA25:BE25"/>
    <mergeCell ref="BK16:BO16"/>
    <mergeCell ref="BP24:BT24"/>
    <mergeCell ref="U14:V16"/>
    <mergeCell ref="W19:AA19"/>
    <mergeCell ref="BZ21:CD21"/>
    <mergeCell ref="W28:AA28"/>
    <mergeCell ref="AQ27:AU27"/>
    <mergeCell ref="AB18:AF18"/>
    <mergeCell ref="B10:E10"/>
    <mergeCell ref="BF18:BJ18"/>
    <mergeCell ref="AL23:AP23"/>
    <mergeCell ref="BA26:BE26"/>
    <mergeCell ref="AV27:AZ27"/>
    <mergeCell ref="CO28:CS28"/>
    <mergeCell ref="CE24:CI24"/>
    <mergeCell ref="CO29:CS29"/>
    <mergeCell ref="BZ29:CD29"/>
    <mergeCell ref="G9:Z11"/>
    <mergeCell ref="B13:E13"/>
    <mergeCell ref="AB23:AF23"/>
    <mergeCell ref="AG18:AK18"/>
    <mergeCell ref="B20:E20"/>
    <mergeCell ref="W24:AA24"/>
    <mergeCell ref="AL27:AP27"/>
    <mergeCell ref="CJ19:CN19"/>
    <mergeCell ref="CO24:CS24"/>
    <mergeCell ref="BU16:BY16"/>
    <mergeCell ref="AB16:AF16"/>
    <mergeCell ref="AG17:AK17"/>
    <mergeCell ref="H24:K25"/>
    <mergeCell ref="M18:T19"/>
    <mergeCell ref="CJ26:CN26"/>
    <mergeCell ref="AL18:AP18"/>
    <mergeCell ref="CJ29:CN29"/>
  </mergeCells>
  <dataValidations count="1">
    <dataValidation type="list" allowBlank="1" showInputMessage="1" showErrorMessage="1" sqref="I38:V38" xr:uid="{3C0DACF6-C7FA-4A64-8A06-F72509CED5EB}">
      <formula1>_xlfn.ANCHORARRAY($A$16)</formula1>
    </dataValidation>
  </dataValidations>
  <hyperlinks>
    <hyperlink ref="B4" location="PANDUAN!A1" display="PANDUAN" xr:uid="{00000000-0004-0000-C400-000000000000}"/>
    <hyperlink ref="B6" location="'EWS DIRECTORY'!A1" display="EWS DIRECTORY" xr:uid="{00000000-0004-0000-C400-000001000000}"/>
    <hyperlink ref="B8" location="'DATA PEMICU'!A1" display="DATA PEMICU" xr:uid="{00000000-0004-0000-C400-000002000000}"/>
    <hyperlink ref="B10" location="'DATA PENGUJI'!A1" display="DATA PENGUJI" xr:uid="{00000000-0004-0000-C400-000003000000}"/>
    <hyperlink ref="B12" location="'MAIN LEVEL'!A1" display="MAIN LEVEL" xr:uid="{00000000-0004-0000-C400-000004000000}"/>
  </hyperlinks>
  <pageMargins left="0.70866141732283472" right="0.31496062992125978" top="0.55118110236220474" bottom="0.55118110236220474" header="0" footer="0"/>
  <pageSetup paperSize="9" scale="77" orientation="portrait"/>
  <extLst>
    <ext xmlns:x14="http://schemas.microsoft.com/office/spreadsheetml/2009/9/main" uri="{CCE6A557-97BC-4b89-ADB6-D9C93CAAB3DF}">
      <x14:dataValidations xmlns:xm="http://schemas.microsoft.com/office/excel/2006/main" count="1">
        <x14:dataValidation type="list" allowBlank="1" showInputMessage="1" showErrorMessage="1" xr:uid="{878E2DEA-965A-4EE5-8484-BED9EEA3B3BA}">
          <x14:formula1>
            <xm:f>MASTER!$Q$2:$Q$6</xm:f>
          </x14:formula1>
          <xm:sqref>I48:AB48</xm:sqref>
        </x14:dataValidation>
      </x14:dataValidations>
    </ext>
  </extLst>
</worksheet>
</file>

<file path=xl/worksheets/sheet1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500-000000000000}">
  <sheetPr codeName="Sheet88">
    <tabColor theme="4" tint="-0.249977111117893"/>
  </sheetPr>
  <dimension ref="A1:AX64"/>
  <sheetViews>
    <sheetView topLeftCell="B16"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50" width="3.6640625" style="443" customWidth="1"/>
    <col min="51" max="51" width="14.44140625" style="443" customWidth="1"/>
    <col min="52" max="16384" width="14.44140625" style="443"/>
  </cols>
  <sheetData>
    <row r="1" spans="2:46" ht="14.25" customHeight="1" x14ac:dyDescent="0.25">
      <c r="G1" s="223"/>
      <c r="H1" s="223"/>
      <c r="I1" s="223"/>
      <c r="J1" s="223"/>
      <c r="K1" s="223"/>
      <c r="L1" s="223"/>
      <c r="M1" s="223"/>
      <c r="N1" s="223"/>
      <c r="O1" s="223"/>
      <c r="P1" s="223"/>
      <c r="Q1" s="223"/>
      <c r="R1" s="223"/>
      <c r="S1" s="223"/>
      <c r="T1" s="223"/>
      <c r="U1" s="223"/>
      <c r="V1" s="223"/>
      <c r="W1" s="223"/>
      <c r="X1" s="223"/>
    </row>
    <row r="2" spans="2:46" ht="14.25" customHeight="1" x14ac:dyDescent="0.25">
      <c r="G2" s="55" t="s">
        <v>1674</v>
      </c>
      <c r="H2" s="55"/>
      <c r="I2" s="55"/>
      <c r="J2" s="55"/>
      <c r="K2" s="55"/>
      <c r="L2" s="55"/>
      <c r="M2" s="55"/>
      <c r="N2" s="55"/>
    </row>
    <row r="3" spans="2:46" ht="14.25" customHeight="1" x14ac:dyDescent="0.25">
      <c r="B3" s="111"/>
      <c r="C3" s="111"/>
      <c r="D3" s="111"/>
      <c r="E3" s="111"/>
      <c r="G3" s="55"/>
      <c r="H3" s="55"/>
      <c r="I3" s="55"/>
      <c r="J3" s="55"/>
      <c r="K3" s="55"/>
      <c r="L3" s="55"/>
      <c r="M3" s="55"/>
      <c r="N3" s="55"/>
    </row>
    <row r="4" spans="2:46" ht="14.25" customHeight="1" x14ac:dyDescent="0.25">
      <c r="B4" s="762" t="s">
        <v>79</v>
      </c>
      <c r="C4" s="761"/>
      <c r="D4" s="761"/>
      <c r="E4" s="761"/>
      <c r="G4" s="55"/>
      <c r="H4" s="55"/>
      <c r="I4" s="55"/>
      <c r="J4" s="55"/>
      <c r="K4" s="55"/>
      <c r="L4" s="55"/>
      <c r="M4" s="55"/>
      <c r="N4" s="55"/>
    </row>
    <row r="5" spans="2:46" ht="14.25" customHeight="1" x14ac:dyDescent="0.25">
      <c r="B5" s="111"/>
      <c r="C5" s="111"/>
      <c r="D5" s="111"/>
      <c r="E5" s="111"/>
      <c r="G5" s="55"/>
      <c r="H5" s="55"/>
      <c r="I5" s="55"/>
      <c r="J5" s="55"/>
      <c r="K5" s="55"/>
      <c r="L5" s="55"/>
      <c r="M5" s="55"/>
      <c r="N5" s="55"/>
    </row>
    <row r="6" spans="2:46" ht="14.25" customHeight="1" x14ac:dyDescent="0.25">
      <c r="B6" s="762" t="s">
        <v>87</v>
      </c>
      <c r="C6" s="761"/>
      <c r="D6" s="761"/>
      <c r="E6" s="761"/>
      <c r="G6" s="55"/>
      <c r="H6" s="55"/>
      <c r="I6" s="55"/>
      <c r="J6" s="55"/>
      <c r="K6" s="55"/>
      <c r="L6" s="55"/>
      <c r="M6" s="55"/>
      <c r="N6" s="55"/>
    </row>
    <row r="7" spans="2:46" ht="15" customHeight="1" x14ac:dyDescent="0.25">
      <c r="B7" s="111"/>
      <c r="C7" s="111"/>
      <c r="D7" s="111"/>
      <c r="E7" s="111"/>
      <c r="G7" s="996" t="s">
        <v>1774</v>
      </c>
      <c r="H7" s="997"/>
      <c r="I7" s="997"/>
      <c r="J7" s="997"/>
      <c r="K7" s="997"/>
      <c r="L7" s="997"/>
      <c r="M7" s="997"/>
      <c r="N7" s="997"/>
      <c r="O7" s="997"/>
      <c r="P7" s="997"/>
      <c r="Q7" s="997"/>
      <c r="R7" s="997"/>
      <c r="S7" s="997"/>
      <c r="T7" s="997"/>
      <c r="U7" s="997"/>
      <c r="V7" s="997"/>
      <c r="W7" s="997"/>
      <c r="X7" s="997"/>
      <c r="Y7" s="997"/>
      <c r="Z7" s="997"/>
      <c r="AA7" s="997"/>
      <c r="AB7" s="997"/>
      <c r="AC7" s="997"/>
      <c r="AD7" s="997"/>
      <c r="AE7" s="997"/>
      <c r="AF7" s="997"/>
      <c r="AG7" s="997"/>
      <c r="AH7" s="997"/>
      <c r="AI7" s="997"/>
      <c r="AJ7" s="997"/>
      <c r="AK7" s="997"/>
      <c r="AL7" s="997"/>
      <c r="AM7" s="997"/>
      <c r="AN7" s="997"/>
      <c r="AO7" s="997"/>
      <c r="AP7" s="997"/>
      <c r="AQ7" s="997"/>
      <c r="AR7" s="997"/>
      <c r="AS7" s="58"/>
    </row>
    <row r="8" spans="2:46" ht="14.25" customHeight="1" x14ac:dyDescent="0.25">
      <c r="B8" s="762" t="s">
        <v>94</v>
      </c>
      <c r="C8" s="761"/>
      <c r="D8" s="761"/>
      <c r="E8" s="761"/>
      <c r="G8" s="55"/>
      <c r="H8" s="55"/>
      <c r="I8" s="55"/>
      <c r="J8" s="55"/>
      <c r="K8" s="55"/>
      <c r="L8" s="55"/>
      <c r="M8" s="55"/>
      <c r="N8" s="55"/>
    </row>
    <row r="9" spans="2:46" ht="14.25" customHeight="1" x14ac:dyDescent="0.25">
      <c r="B9" s="111"/>
      <c r="C9" s="111"/>
      <c r="D9" s="111"/>
      <c r="E9" s="111"/>
      <c r="G9" s="999" t="str">
        <f>"Rincian "&amp;'E-11'!G9&amp;" "&amp;'E-11-1'!M18</f>
        <v>Rincian Biaya Entertainment Berdasarkan Data Internal dan Eksternal yang dimiliki DJP</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997"/>
      <c r="I10" s="997"/>
      <c r="J10" s="997"/>
      <c r="K10" s="997"/>
      <c r="L10" s="997"/>
      <c r="M10" s="997"/>
      <c r="N10" s="997"/>
      <c r="O10" s="997"/>
      <c r="P10" s="997"/>
      <c r="Q10" s="997"/>
      <c r="R10" s="997"/>
      <c r="S10" s="997"/>
      <c r="T10" s="997"/>
      <c r="U10" s="997"/>
      <c r="V10" s="997"/>
      <c r="W10" s="997"/>
      <c r="X10" s="997"/>
      <c r="Y10" s="997"/>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row>
    <row r="13" spans="2:46" ht="14.25" customHeight="1" x14ac:dyDescent="0.25">
      <c r="B13" s="962" t="str">
        <f>HYPERLINK("#'"&amp;'EWS DIRECTORY'!$J$195&amp;"'!A1",'EWS DIRECTORY'!$J$195)</f>
        <v>E-11</v>
      </c>
      <c r="C13" s="761"/>
      <c r="D13" s="761"/>
      <c r="E13" s="761"/>
      <c r="G13" s="55" t="s">
        <v>1680</v>
      </c>
      <c r="H13" s="55"/>
      <c r="I13" s="254"/>
      <c r="J13" s="254"/>
      <c r="K13" s="254"/>
      <c r="L13" s="254"/>
      <c r="M13" s="254"/>
      <c r="N13" s="254"/>
    </row>
    <row r="14" spans="2:46" ht="14.25" customHeight="1" x14ac:dyDescent="0.25">
      <c r="B14" s="931" t="str">
        <f>HYPERLINK("#'"&amp;'EWS DIRECTORY'!$J$196&amp;"'!A1",'EWS DIRECTORY'!$J$196)</f>
        <v>E-11-1</v>
      </c>
      <c r="C14" s="761"/>
      <c r="D14" s="761"/>
      <c r="E14" s="761"/>
      <c r="G14" s="55"/>
      <c r="H14" s="55"/>
      <c r="I14" s="254"/>
      <c r="J14" s="254"/>
      <c r="K14" s="254"/>
      <c r="L14" s="254"/>
      <c r="M14" s="254"/>
      <c r="N14" s="254"/>
    </row>
    <row r="15" spans="2:46" ht="14.25" customHeight="1" x14ac:dyDescent="0.25">
      <c r="B15" s="927" t="str">
        <f>HYPERLINK("#'"&amp;'EWS DIRECTORY'!$J$197&amp;"'!A1",'EWS DIRECTORY'!$J$197)</f>
        <v>E-11-1-1</v>
      </c>
      <c r="C15" s="761"/>
      <c r="D15" s="761"/>
      <c r="E15" s="761"/>
      <c r="G15" s="55"/>
      <c r="H15" s="55"/>
      <c r="I15" s="254"/>
      <c r="J15" s="254"/>
      <c r="K15" s="254"/>
      <c r="L15" s="254"/>
      <c r="M15" s="254"/>
      <c r="N15" s="254"/>
    </row>
    <row r="16" spans="2:46" ht="14.25" customHeight="1" x14ac:dyDescent="0.25">
      <c r="B16" s="929" t="str">
        <f>HYPERLINK("#'"&amp;'EWS DIRECTORY'!$J$198&amp;"'!A1",'EWS DIRECTORY'!$J$198)</f>
        <v>E-11-1-2</v>
      </c>
      <c r="C16" s="761"/>
      <c r="D16" s="761"/>
      <c r="E16" s="761"/>
      <c r="G16" s="55"/>
      <c r="H16" s="55"/>
      <c r="I16" s="254"/>
      <c r="J16" s="254"/>
      <c r="K16" s="254"/>
      <c r="L16" s="254"/>
      <c r="M16" s="254"/>
      <c r="N16" s="254"/>
    </row>
    <row r="17" spans="2:50" ht="14.25" customHeight="1" x14ac:dyDescent="0.25">
      <c r="B17" s="929" t="str">
        <f>HYPERLINK("#'"&amp;'EWS DIRECTORY'!$J$199&amp;"'!A1",'EWS DIRECTORY'!$J$199)</f>
        <v>E-11-1-3</v>
      </c>
      <c r="C17" s="761"/>
      <c r="D17" s="761"/>
      <c r="E17" s="761"/>
      <c r="G17" s="55" t="s">
        <v>1681</v>
      </c>
      <c r="H17" s="55"/>
      <c r="I17" s="55"/>
      <c r="J17" s="254"/>
      <c r="K17" s="254"/>
      <c r="L17" s="254"/>
      <c r="M17" s="254"/>
      <c r="N17" s="254"/>
    </row>
    <row r="18" spans="2:50" ht="14.25" customHeight="1" x14ac:dyDescent="0.25">
      <c r="B18" s="929" t="str">
        <f>HYPERLINK("#'"&amp;'EWS DIRECTORY'!$J$200&amp;"'!A1",'EWS DIRECTORY'!$J$200)</f>
        <v>E-11-1-4</v>
      </c>
      <c r="C18" s="761"/>
      <c r="D18" s="761"/>
      <c r="E18" s="761"/>
      <c r="G18" s="55" t="s">
        <v>1744</v>
      </c>
      <c r="H18" s="55"/>
      <c r="I18" s="55" t="s">
        <v>1744</v>
      </c>
      <c r="J18" s="254"/>
      <c r="K18" s="254"/>
      <c r="L18" s="254"/>
      <c r="M18" s="254"/>
      <c r="N18" s="254"/>
    </row>
    <row r="19" spans="2:50" ht="14.25" customHeight="1" x14ac:dyDescent="0.25">
      <c r="B19" s="929" t="str">
        <f>HYPERLINK("#'"&amp;'EWS DIRECTORY'!$J$201&amp;"'!A1",'EWS DIRECTORY'!$J$201)</f>
        <v>E-11-1-5</v>
      </c>
      <c r="C19" s="761"/>
      <c r="D19" s="761"/>
      <c r="E19" s="761"/>
    </row>
    <row r="20" spans="2:50" ht="14.25" customHeight="1" x14ac:dyDescent="0.25">
      <c r="B20" s="929" t="str">
        <f>HYPERLINK("#'"&amp;'EWS DIRECTORY'!$J$202&amp;"'!A1",'EWS DIRECTORY'!$J$202)</f>
        <v>E-11-1-6</v>
      </c>
      <c r="C20" s="761"/>
      <c r="D20" s="761"/>
      <c r="E20" s="761"/>
      <c r="G20" s="55" t="s">
        <v>1791</v>
      </c>
    </row>
    <row r="21" spans="2:50" ht="14.25" customHeight="1" x14ac:dyDescent="0.25">
      <c r="G21" s="55"/>
    </row>
    <row r="22" spans="2:50" ht="14.25" customHeight="1" x14ac:dyDescent="0.25">
      <c r="G22" s="55"/>
      <c r="H22" s="990" t="s">
        <v>1445</v>
      </c>
      <c r="I22" s="790"/>
      <c r="J22" s="994" t="s">
        <v>1446</v>
      </c>
      <c r="K22" s="764"/>
      <c r="L22" s="764"/>
      <c r="M22" s="764"/>
      <c r="N22" s="764"/>
      <c r="O22" s="764"/>
      <c r="P22" s="764"/>
      <c r="Q22" s="764"/>
      <c r="R22" s="764"/>
      <c r="S22" s="764"/>
      <c r="T22" s="764"/>
      <c r="U22" s="764"/>
      <c r="V22" s="764"/>
      <c r="W22" s="764"/>
      <c r="X22" s="764"/>
      <c r="Y22" s="764"/>
      <c r="Z22" s="764"/>
      <c r="AA22" s="764"/>
      <c r="AB22" s="764"/>
      <c r="AC22" s="764"/>
      <c r="AD22" s="764"/>
      <c r="AE22" s="764"/>
      <c r="AF22" s="764"/>
      <c r="AG22" s="764"/>
      <c r="AH22" s="764"/>
      <c r="AI22" s="764"/>
      <c r="AJ22" s="764"/>
      <c r="AK22" s="764"/>
      <c r="AL22" s="764"/>
      <c r="AM22" s="764"/>
      <c r="AN22" s="764"/>
      <c r="AO22" s="764"/>
      <c r="AP22" s="764"/>
      <c r="AQ22" s="764"/>
      <c r="AR22" s="764"/>
      <c r="AS22" s="764"/>
      <c r="AT22" s="764"/>
      <c r="AU22" s="764"/>
      <c r="AV22" s="764"/>
      <c r="AW22" s="764"/>
      <c r="AX22" s="765"/>
    </row>
    <row r="23" spans="2:50" ht="14.25" customHeight="1" x14ac:dyDescent="0.25">
      <c r="G23" s="55"/>
      <c r="H23" s="806"/>
      <c r="I23" s="807"/>
      <c r="J23" s="978" t="s">
        <v>1452</v>
      </c>
      <c r="K23" s="764"/>
      <c r="L23" s="764"/>
      <c r="M23" s="764"/>
      <c r="N23" s="764"/>
      <c r="O23" s="764"/>
      <c r="P23" s="765"/>
      <c r="Q23" s="978" t="s">
        <v>1453</v>
      </c>
      <c r="R23" s="764"/>
      <c r="S23" s="764"/>
      <c r="T23" s="764"/>
      <c r="U23" s="764"/>
      <c r="V23" s="764"/>
      <c r="W23" s="765"/>
      <c r="X23" s="978" t="s">
        <v>1454</v>
      </c>
      <c r="Y23" s="764"/>
      <c r="Z23" s="764"/>
      <c r="AA23" s="764"/>
      <c r="AB23" s="764"/>
      <c r="AC23" s="764"/>
      <c r="AD23" s="765"/>
      <c r="AE23" s="978" t="s">
        <v>1455</v>
      </c>
      <c r="AF23" s="764"/>
      <c r="AG23" s="764"/>
      <c r="AH23" s="764"/>
      <c r="AI23" s="764"/>
      <c r="AJ23" s="764"/>
      <c r="AK23" s="765"/>
      <c r="AL23" s="978" t="s">
        <v>1456</v>
      </c>
      <c r="AM23" s="764"/>
      <c r="AN23" s="764"/>
      <c r="AO23" s="764"/>
      <c r="AP23" s="764"/>
      <c r="AQ23" s="764"/>
      <c r="AR23" s="764"/>
      <c r="AS23" s="765"/>
      <c r="AT23" s="978" t="s">
        <v>1457</v>
      </c>
      <c r="AU23" s="764"/>
      <c r="AV23" s="764"/>
      <c r="AW23" s="764"/>
      <c r="AX23" s="765"/>
    </row>
    <row r="24" spans="2:50" ht="40.5" customHeight="1" x14ac:dyDescent="0.25">
      <c r="G24" s="55"/>
      <c r="H24" s="991">
        <v>1</v>
      </c>
      <c r="I24" s="765"/>
      <c r="J24" s="984" t="e">
        <f>ID_MS_TH_PJK</f>
        <v>#N/A</v>
      </c>
      <c r="K24" s="764"/>
      <c r="L24" s="764"/>
      <c r="M24" s="764"/>
      <c r="N24" s="764"/>
      <c r="O24" s="764"/>
      <c r="P24" s="765"/>
      <c r="Q24" s="984" t="e">
        <f>NO_BPS</f>
        <v>#N/A</v>
      </c>
      <c r="R24" s="764"/>
      <c r="S24" s="764"/>
      <c r="T24" s="764"/>
      <c r="U24" s="764"/>
      <c r="V24" s="764"/>
      <c r="W24" s="765"/>
      <c r="X24" s="984" t="e">
        <f>PEMBETULAN_KE</f>
        <v>#N/A</v>
      </c>
      <c r="Y24" s="764"/>
      <c r="Z24" s="764"/>
      <c r="AA24" s="764"/>
      <c r="AB24" s="764"/>
      <c r="AC24" s="764"/>
      <c r="AD24" s="765"/>
      <c r="AE24" s="984" t="e">
        <f>TGL_TERIMA</f>
        <v>#N/A</v>
      </c>
      <c r="AF24" s="764"/>
      <c r="AG24" s="764"/>
      <c r="AH24" s="764"/>
      <c r="AI24" s="764"/>
      <c r="AJ24" s="764"/>
      <c r="AK24" s="765"/>
      <c r="AL24" s="984" t="s">
        <v>1513</v>
      </c>
      <c r="AM24" s="764"/>
      <c r="AN24" s="764"/>
      <c r="AO24" s="764"/>
      <c r="AP24" s="764"/>
      <c r="AQ24" s="764"/>
      <c r="AR24" s="764"/>
      <c r="AS24" s="765"/>
      <c r="AT24" s="1135">
        <f>'MAIN LEVEL'!AB46</f>
        <v>0</v>
      </c>
      <c r="AU24" s="764"/>
      <c r="AV24" s="764"/>
      <c r="AW24" s="764"/>
      <c r="AX24" s="765"/>
    </row>
    <row r="25" spans="2:50" ht="14.25" customHeight="1" x14ac:dyDescent="0.25">
      <c r="G25" s="55"/>
      <c r="H25" s="255"/>
      <c r="I25" s="255"/>
      <c r="J25" s="255"/>
      <c r="K25" s="255"/>
      <c r="L25" s="255"/>
      <c r="M25" s="255"/>
      <c r="N25" s="255"/>
      <c r="O25" s="255"/>
      <c r="P25" s="255"/>
      <c r="Q25" s="255"/>
      <c r="R25" s="255"/>
      <c r="AT25" s="536"/>
      <c r="AU25" s="536"/>
      <c r="AV25" s="536"/>
      <c r="AW25" s="536"/>
      <c r="AX25" s="536"/>
    </row>
    <row r="26" spans="2:50" ht="14.25" customHeight="1" x14ac:dyDescent="0.25">
      <c r="G26" s="55"/>
      <c r="H26" s="255"/>
      <c r="I26" s="255"/>
      <c r="J26" s="255"/>
      <c r="K26" s="255"/>
      <c r="L26" s="255"/>
      <c r="M26" s="255"/>
      <c r="N26" s="255"/>
      <c r="O26" s="255"/>
      <c r="P26" s="255"/>
      <c r="Q26" s="255"/>
      <c r="R26" s="255"/>
      <c r="AT26" s="536"/>
      <c r="AU26" s="536"/>
      <c r="AV26" s="536"/>
      <c r="AW26" s="536"/>
      <c r="AX26" s="536"/>
    </row>
    <row r="27" spans="2:50" ht="14.25" customHeight="1" x14ac:dyDescent="0.25">
      <c r="G27" s="55"/>
      <c r="H27" s="255"/>
      <c r="I27" s="255"/>
      <c r="J27" s="255"/>
      <c r="K27" s="255"/>
      <c r="L27" s="255"/>
      <c r="M27" s="255"/>
      <c r="N27" s="255"/>
      <c r="O27" s="255"/>
      <c r="P27" s="255"/>
      <c r="Q27" s="255"/>
      <c r="R27" s="255"/>
      <c r="AT27" s="536"/>
      <c r="AU27" s="536"/>
      <c r="AV27" s="536"/>
      <c r="AW27" s="536"/>
      <c r="AX27" s="536"/>
    </row>
    <row r="28" spans="2:50" ht="14.25" customHeight="1" x14ac:dyDescent="0.25">
      <c r="B28" s="760"/>
      <c r="C28" s="761"/>
      <c r="D28" s="761"/>
      <c r="E28" s="761"/>
      <c r="G28" s="55"/>
      <c r="H28" s="990" t="s">
        <v>1445</v>
      </c>
      <c r="I28" s="790"/>
      <c r="J28" s="990" t="s">
        <v>1478</v>
      </c>
      <c r="K28" s="789"/>
      <c r="L28" s="789"/>
      <c r="M28" s="790"/>
      <c r="N28" s="994" t="s">
        <v>1792</v>
      </c>
      <c r="O28" s="764"/>
      <c r="P28" s="764"/>
      <c r="Q28" s="764"/>
      <c r="R28" s="764"/>
      <c r="S28" s="764"/>
      <c r="T28" s="764"/>
      <c r="U28" s="764"/>
      <c r="V28" s="764"/>
      <c r="W28" s="764"/>
      <c r="X28" s="764"/>
      <c r="Y28" s="764"/>
      <c r="Z28" s="765"/>
      <c r="AA28" s="994" t="s">
        <v>1793</v>
      </c>
      <c r="AB28" s="764"/>
      <c r="AC28" s="764"/>
      <c r="AD28" s="764"/>
      <c r="AE28" s="764"/>
      <c r="AF28" s="764"/>
      <c r="AG28" s="764"/>
      <c r="AH28" s="764"/>
      <c r="AI28" s="764"/>
      <c r="AJ28" s="764"/>
      <c r="AK28" s="764"/>
      <c r="AL28" s="764"/>
      <c r="AM28" s="764"/>
      <c r="AN28" s="764"/>
      <c r="AO28" s="764"/>
      <c r="AP28" s="764"/>
      <c r="AQ28" s="764"/>
      <c r="AR28" s="764"/>
      <c r="AS28" s="765"/>
      <c r="AT28" s="1166" t="s">
        <v>1481</v>
      </c>
      <c r="AU28" s="789"/>
      <c r="AV28" s="789"/>
      <c r="AW28" s="789"/>
      <c r="AX28" s="790"/>
    </row>
    <row r="29" spans="2:50" ht="14.25" customHeight="1" x14ac:dyDescent="0.25">
      <c r="G29" s="55"/>
      <c r="H29" s="806"/>
      <c r="I29" s="807"/>
      <c r="J29" s="806"/>
      <c r="K29" s="794"/>
      <c r="L29" s="794"/>
      <c r="M29" s="807"/>
      <c r="N29" s="978" t="s">
        <v>796</v>
      </c>
      <c r="O29" s="764"/>
      <c r="P29" s="764"/>
      <c r="Q29" s="764"/>
      <c r="R29" s="764"/>
      <c r="S29" s="764"/>
      <c r="T29" s="765"/>
      <c r="U29" s="978" t="s">
        <v>1401</v>
      </c>
      <c r="V29" s="764"/>
      <c r="W29" s="764"/>
      <c r="X29" s="764"/>
      <c r="Y29" s="764"/>
      <c r="Z29" s="765"/>
      <c r="AA29" s="978" t="s">
        <v>796</v>
      </c>
      <c r="AB29" s="764"/>
      <c r="AC29" s="764"/>
      <c r="AD29" s="764"/>
      <c r="AE29" s="764"/>
      <c r="AF29" s="765"/>
      <c r="AG29" s="978" t="s">
        <v>1794</v>
      </c>
      <c r="AH29" s="764"/>
      <c r="AI29" s="764"/>
      <c r="AJ29" s="764"/>
      <c r="AK29" s="764"/>
      <c r="AL29" s="764"/>
      <c r="AM29" s="765"/>
      <c r="AN29" s="978" t="s">
        <v>1510</v>
      </c>
      <c r="AO29" s="764"/>
      <c r="AP29" s="764"/>
      <c r="AQ29" s="764"/>
      <c r="AR29" s="764"/>
      <c r="AS29" s="765"/>
      <c r="AT29" s="806"/>
      <c r="AU29" s="794"/>
      <c r="AV29" s="794"/>
      <c r="AW29" s="794"/>
      <c r="AX29" s="807"/>
    </row>
    <row r="30" spans="2:50" ht="14.25" customHeight="1" x14ac:dyDescent="0.25">
      <c r="B30" s="760"/>
      <c r="C30" s="761"/>
      <c r="D30" s="761"/>
      <c r="E30" s="761"/>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2:50" ht="14.2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2:50" ht="15" customHeight="1" x14ac:dyDescent="0.25">
      <c r="B32" s="760"/>
      <c r="C32" s="761"/>
      <c r="D32" s="761"/>
      <c r="E32" s="761"/>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2:50" ht="15" customHeight="1"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2:50" ht="15" customHeight="1" x14ac:dyDescent="0.25">
      <c r="B34" s="760"/>
      <c r="C34" s="761"/>
      <c r="D34" s="761"/>
      <c r="E34" s="761"/>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2:50" ht="15" customHeight="1" x14ac:dyDescent="0.25">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2:50" ht="15"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2:50" ht="15"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2:50" ht="15" customHeight="1" x14ac:dyDescent="0.25">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2:50" ht="15" customHeight="1" x14ac:dyDescent="0.25">
      <c r="G40" s="223"/>
      <c r="H40" s="980"/>
      <c r="I40" s="765"/>
      <c r="J40" s="979"/>
      <c r="K40" s="764"/>
      <c r="L40" s="764"/>
      <c r="M40" s="765"/>
      <c r="N40" s="980"/>
      <c r="O40" s="764"/>
      <c r="P40" s="764"/>
      <c r="Q40" s="764"/>
      <c r="R40" s="764"/>
      <c r="S40" s="764"/>
      <c r="T40" s="765"/>
      <c r="U40" s="977"/>
      <c r="V40" s="764"/>
      <c r="W40" s="764"/>
      <c r="X40" s="764"/>
      <c r="Y40" s="764"/>
      <c r="Z40" s="765"/>
      <c r="AA40" s="980"/>
      <c r="AB40" s="764"/>
      <c r="AC40" s="764"/>
      <c r="AD40" s="764"/>
      <c r="AE40" s="764"/>
      <c r="AF40" s="765"/>
      <c r="AG40" s="980"/>
      <c r="AH40" s="764"/>
      <c r="AI40" s="764"/>
      <c r="AJ40" s="764"/>
      <c r="AK40" s="764"/>
      <c r="AL40" s="764"/>
      <c r="AM40" s="765"/>
      <c r="AN40" s="983"/>
      <c r="AO40" s="764"/>
      <c r="AP40" s="764"/>
      <c r="AQ40" s="764"/>
      <c r="AR40" s="764"/>
      <c r="AS40" s="765"/>
      <c r="AT40" s="1063"/>
      <c r="AU40" s="764"/>
      <c r="AV40" s="764"/>
      <c r="AW40" s="764"/>
      <c r="AX40" s="765"/>
    </row>
    <row r="41" spans="2:50" ht="15" customHeight="1" x14ac:dyDescent="0.25">
      <c r="G41" s="223"/>
      <c r="H41" s="980"/>
      <c r="I41" s="765"/>
      <c r="J41" s="979"/>
      <c r="K41" s="764"/>
      <c r="L41" s="764"/>
      <c r="M41" s="765"/>
      <c r="N41" s="980"/>
      <c r="O41" s="764"/>
      <c r="P41" s="764"/>
      <c r="Q41" s="764"/>
      <c r="R41" s="764"/>
      <c r="S41" s="764"/>
      <c r="T41" s="765"/>
      <c r="U41" s="977"/>
      <c r="V41" s="764"/>
      <c r="W41" s="764"/>
      <c r="X41" s="764"/>
      <c r="Y41" s="764"/>
      <c r="Z41" s="765"/>
      <c r="AA41" s="980"/>
      <c r="AB41" s="764"/>
      <c r="AC41" s="764"/>
      <c r="AD41" s="764"/>
      <c r="AE41" s="764"/>
      <c r="AF41" s="765"/>
      <c r="AG41" s="980"/>
      <c r="AH41" s="764"/>
      <c r="AI41" s="764"/>
      <c r="AJ41" s="764"/>
      <c r="AK41" s="764"/>
      <c r="AL41" s="764"/>
      <c r="AM41" s="765"/>
      <c r="AN41" s="983"/>
      <c r="AO41" s="764"/>
      <c r="AP41" s="764"/>
      <c r="AQ41" s="764"/>
      <c r="AR41" s="764"/>
      <c r="AS41" s="765"/>
      <c r="AT41" s="1063"/>
      <c r="AU41" s="764"/>
      <c r="AV41" s="764"/>
      <c r="AW41" s="764"/>
      <c r="AX41" s="765"/>
    </row>
    <row r="42" spans="2:50" ht="15" customHeight="1" x14ac:dyDescent="0.25">
      <c r="G42" s="223"/>
      <c r="H42" s="980"/>
      <c r="I42" s="765"/>
      <c r="J42" s="979"/>
      <c r="K42" s="764"/>
      <c r="L42" s="764"/>
      <c r="M42" s="765"/>
      <c r="N42" s="980"/>
      <c r="O42" s="764"/>
      <c r="P42" s="764"/>
      <c r="Q42" s="764"/>
      <c r="R42" s="764"/>
      <c r="S42" s="764"/>
      <c r="T42" s="765"/>
      <c r="U42" s="977"/>
      <c r="V42" s="764"/>
      <c r="W42" s="764"/>
      <c r="X42" s="764"/>
      <c r="Y42" s="764"/>
      <c r="Z42" s="765"/>
      <c r="AA42" s="980"/>
      <c r="AB42" s="764"/>
      <c r="AC42" s="764"/>
      <c r="AD42" s="764"/>
      <c r="AE42" s="764"/>
      <c r="AF42" s="765"/>
      <c r="AG42" s="980"/>
      <c r="AH42" s="764"/>
      <c r="AI42" s="764"/>
      <c r="AJ42" s="764"/>
      <c r="AK42" s="764"/>
      <c r="AL42" s="764"/>
      <c r="AM42" s="765"/>
      <c r="AN42" s="983"/>
      <c r="AO42" s="764"/>
      <c r="AP42" s="764"/>
      <c r="AQ42" s="764"/>
      <c r="AR42" s="764"/>
      <c r="AS42" s="765"/>
      <c r="AT42" s="1063"/>
      <c r="AU42" s="764"/>
      <c r="AV42" s="764"/>
      <c r="AW42" s="764"/>
      <c r="AX42" s="765"/>
    </row>
    <row r="43" spans="2:50" ht="15" customHeight="1" x14ac:dyDescent="0.25">
      <c r="G43" s="223"/>
      <c r="H43" s="980"/>
      <c r="I43" s="765"/>
      <c r="J43" s="979"/>
      <c r="K43" s="764"/>
      <c r="L43" s="764"/>
      <c r="M43" s="765"/>
      <c r="N43" s="980"/>
      <c r="O43" s="764"/>
      <c r="P43" s="764"/>
      <c r="Q43" s="764"/>
      <c r="R43" s="764"/>
      <c r="S43" s="764"/>
      <c r="T43" s="765"/>
      <c r="U43" s="977"/>
      <c r="V43" s="764"/>
      <c r="W43" s="764"/>
      <c r="X43" s="764"/>
      <c r="Y43" s="764"/>
      <c r="Z43" s="765"/>
      <c r="AA43" s="980"/>
      <c r="AB43" s="764"/>
      <c r="AC43" s="764"/>
      <c r="AD43" s="764"/>
      <c r="AE43" s="764"/>
      <c r="AF43" s="765"/>
      <c r="AG43" s="980"/>
      <c r="AH43" s="764"/>
      <c r="AI43" s="764"/>
      <c r="AJ43" s="764"/>
      <c r="AK43" s="764"/>
      <c r="AL43" s="764"/>
      <c r="AM43" s="765"/>
      <c r="AN43" s="983"/>
      <c r="AO43" s="764"/>
      <c r="AP43" s="764"/>
      <c r="AQ43" s="764"/>
      <c r="AR43" s="764"/>
      <c r="AS43" s="765"/>
      <c r="AT43" s="1063"/>
      <c r="AU43" s="764"/>
      <c r="AV43" s="764"/>
      <c r="AW43" s="764"/>
      <c r="AX43" s="765"/>
    </row>
    <row r="44" spans="2:50" ht="14.25" customHeight="1" x14ac:dyDescent="0.25">
      <c r="G44" s="223"/>
      <c r="H44" s="980"/>
      <c r="I44" s="765"/>
      <c r="J44" s="979"/>
      <c r="K44" s="764"/>
      <c r="L44" s="764"/>
      <c r="M44" s="765"/>
      <c r="N44" s="980"/>
      <c r="O44" s="764"/>
      <c r="P44" s="764"/>
      <c r="Q44" s="764"/>
      <c r="R44" s="764"/>
      <c r="S44" s="764"/>
      <c r="T44" s="765"/>
      <c r="U44" s="977"/>
      <c r="V44" s="764"/>
      <c r="W44" s="764"/>
      <c r="X44" s="764"/>
      <c r="Y44" s="764"/>
      <c r="Z44" s="765"/>
      <c r="AA44" s="980"/>
      <c r="AB44" s="764"/>
      <c r="AC44" s="764"/>
      <c r="AD44" s="764"/>
      <c r="AE44" s="764"/>
      <c r="AF44" s="765"/>
      <c r="AG44" s="980"/>
      <c r="AH44" s="764"/>
      <c r="AI44" s="764"/>
      <c r="AJ44" s="764"/>
      <c r="AK44" s="764"/>
      <c r="AL44" s="764"/>
      <c r="AM44" s="765"/>
      <c r="AN44" s="983"/>
      <c r="AO44" s="764"/>
      <c r="AP44" s="764"/>
      <c r="AQ44" s="764"/>
      <c r="AR44" s="764"/>
      <c r="AS44" s="765"/>
      <c r="AT44" s="1063"/>
      <c r="AU44" s="764"/>
      <c r="AV44" s="764"/>
      <c r="AW44" s="764"/>
      <c r="AX44" s="765"/>
    </row>
    <row r="45" spans="2:50" ht="14.25" customHeight="1" x14ac:dyDescent="0.25">
      <c r="G45" s="223"/>
      <c r="H45" s="980"/>
      <c r="I45" s="765"/>
      <c r="J45" s="979"/>
      <c r="K45" s="764"/>
      <c r="L45" s="764"/>
      <c r="M45" s="765"/>
      <c r="N45" s="980"/>
      <c r="O45" s="764"/>
      <c r="P45" s="764"/>
      <c r="Q45" s="764"/>
      <c r="R45" s="764"/>
      <c r="S45" s="764"/>
      <c r="T45" s="765"/>
      <c r="U45" s="977"/>
      <c r="V45" s="764"/>
      <c r="W45" s="764"/>
      <c r="X45" s="764"/>
      <c r="Y45" s="764"/>
      <c r="Z45" s="765"/>
      <c r="AA45" s="980"/>
      <c r="AB45" s="764"/>
      <c r="AC45" s="764"/>
      <c r="AD45" s="764"/>
      <c r="AE45" s="764"/>
      <c r="AF45" s="765"/>
      <c r="AG45" s="980"/>
      <c r="AH45" s="764"/>
      <c r="AI45" s="764"/>
      <c r="AJ45" s="764"/>
      <c r="AK45" s="764"/>
      <c r="AL45" s="764"/>
      <c r="AM45" s="765"/>
      <c r="AN45" s="983"/>
      <c r="AO45" s="764"/>
      <c r="AP45" s="764"/>
      <c r="AQ45" s="764"/>
      <c r="AR45" s="764"/>
      <c r="AS45" s="765"/>
      <c r="AT45" s="1063"/>
      <c r="AU45" s="764"/>
      <c r="AV45" s="764"/>
      <c r="AW45" s="764"/>
      <c r="AX45" s="765"/>
    </row>
    <row r="46" spans="2:50" ht="14.25" customHeight="1" x14ac:dyDescent="0.25">
      <c r="G46" s="223"/>
      <c r="H46" s="980"/>
      <c r="I46" s="765"/>
      <c r="J46" s="979"/>
      <c r="K46" s="764"/>
      <c r="L46" s="764"/>
      <c r="M46" s="765"/>
      <c r="N46" s="980"/>
      <c r="O46" s="764"/>
      <c r="P46" s="764"/>
      <c r="Q46" s="764"/>
      <c r="R46" s="764"/>
      <c r="S46" s="764"/>
      <c r="T46" s="765"/>
      <c r="U46" s="977"/>
      <c r="V46" s="764"/>
      <c r="W46" s="764"/>
      <c r="X46" s="764"/>
      <c r="Y46" s="764"/>
      <c r="Z46" s="765"/>
      <c r="AA46" s="980"/>
      <c r="AB46" s="764"/>
      <c r="AC46" s="764"/>
      <c r="AD46" s="764"/>
      <c r="AE46" s="764"/>
      <c r="AF46" s="765"/>
      <c r="AG46" s="980"/>
      <c r="AH46" s="764"/>
      <c r="AI46" s="764"/>
      <c r="AJ46" s="764"/>
      <c r="AK46" s="764"/>
      <c r="AL46" s="764"/>
      <c r="AM46" s="765"/>
      <c r="AN46" s="983"/>
      <c r="AO46" s="764"/>
      <c r="AP46" s="764"/>
      <c r="AQ46" s="764"/>
      <c r="AR46" s="764"/>
      <c r="AS46" s="765"/>
      <c r="AT46" s="1063"/>
      <c r="AU46" s="764"/>
      <c r="AV46" s="764"/>
      <c r="AW46" s="764"/>
      <c r="AX46" s="765"/>
    </row>
    <row r="47" spans="2:50" ht="14.25" customHeight="1" x14ac:dyDescent="0.25">
      <c r="G47" s="256"/>
      <c r="H47" s="980"/>
      <c r="I47" s="765"/>
      <c r="J47" s="979"/>
      <c r="K47" s="764"/>
      <c r="L47" s="764"/>
      <c r="M47" s="765"/>
      <c r="N47" s="980"/>
      <c r="O47" s="764"/>
      <c r="P47" s="764"/>
      <c r="Q47" s="764"/>
      <c r="R47" s="764"/>
      <c r="S47" s="764"/>
      <c r="T47" s="765"/>
      <c r="U47" s="977"/>
      <c r="V47" s="764"/>
      <c r="W47" s="764"/>
      <c r="X47" s="764"/>
      <c r="Y47" s="764"/>
      <c r="Z47" s="765"/>
      <c r="AA47" s="980"/>
      <c r="AB47" s="764"/>
      <c r="AC47" s="764"/>
      <c r="AD47" s="764"/>
      <c r="AE47" s="764"/>
      <c r="AF47" s="765"/>
      <c r="AG47" s="980"/>
      <c r="AH47" s="764"/>
      <c r="AI47" s="764"/>
      <c r="AJ47" s="764"/>
      <c r="AK47" s="764"/>
      <c r="AL47" s="764"/>
      <c r="AM47" s="765"/>
      <c r="AN47" s="983"/>
      <c r="AO47" s="764"/>
      <c r="AP47" s="764"/>
      <c r="AQ47" s="764"/>
      <c r="AR47" s="764"/>
      <c r="AS47" s="765"/>
      <c r="AT47" s="1063"/>
      <c r="AU47" s="764"/>
      <c r="AV47" s="764"/>
      <c r="AW47" s="764"/>
      <c r="AX47" s="765"/>
    </row>
    <row r="48" spans="2:50" ht="14.25" customHeight="1" x14ac:dyDescent="0.25">
      <c r="G48" s="256"/>
      <c r="H48" s="980"/>
      <c r="I48" s="765"/>
      <c r="J48" s="979"/>
      <c r="K48" s="764"/>
      <c r="L48" s="764"/>
      <c r="M48" s="765"/>
      <c r="N48" s="980"/>
      <c r="O48" s="764"/>
      <c r="P48" s="764"/>
      <c r="Q48" s="764"/>
      <c r="R48" s="764"/>
      <c r="S48" s="764"/>
      <c r="T48" s="765"/>
      <c r="U48" s="977"/>
      <c r="V48" s="764"/>
      <c r="W48" s="764"/>
      <c r="X48" s="764"/>
      <c r="Y48" s="764"/>
      <c r="Z48" s="765"/>
      <c r="AA48" s="980"/>
      <c r="AB48" s="764"/>
      <c r="AC48" s="764"/>
      <c r="AD48" s="764"/>
      <c r="AE48" s="764"/>
      <c r="AF48" s="765"/>
      <c r="AG48" s="980"/>
      <c r="AH48" s="764"/>
      <c r="AI48" s="764"/>
      <c r="AJ48" s="764"/>
      <c r="AK48" s="764"/>
      <c r="AL48" s="764"/>
      <c r="AM48" s="765"/>
      <c r="AN48" s="983"/>
      <c r="AO48" s="764"/>
      <c r="AP48" s="764"/>
      <c r="AQ48" s="764"/>
      <c r="AR48" s="764"/>
      <c r="AS48" s="765"/>
      <c r="AT48" s="1063"/>
      <c r="AU48" s="764"/>
      <c r="AV48" s="764"/>
      <c r="AW48" s="764"/>
      <c r="AX48" s="765"/>
    </row>
    <row r="49" spans="7:50" ht="14.25" customHeight="1" x14ac:dyDescent="0.25">
      <c r="G49" s="256"/>
      <c r="H49" s="980"/>
      <c r="I49" s="765"/>
      <c r="J49" s="979"/>
      <c r="K49" s="764"/>
      <c r="L49" s="764"/>
      <c r="M49" s="765"/>
      <c r="N49" s="980"/>
      <c r="O49" s="764"/>
      <c r="P49" s="764"/>
      <c r="Q49" s="764"/>
      <c r="R49" s="764"/>
      <c r="S49" s="764"/>
      <c r="T49" s="765"/>
      <c r="U49" s="977"/>
      <c r="V49" s="764"/>
      <c r="W49" s="764"/>
      <c r="X49" s="764"/>
      <c r="Y49" s="764"/>
      <c r="Z49" s="765"/>
      <c r="AA49" s="980"/>
      <c r="AB49" s="764"/>
      <c r="AC49" s="764"/>
      <c r="AD49" s="764"/>
      <c r="AE49" s="764"/>
      <c r="AF49" s="765"/>
      <c r="AG49" s="980"/>
      <c r="AH49" s="764"/>
      <c r="AI49" s="764"/>
      <c r="AJ49" s="764"/>
      <c r="AK49" s="764"/>
      <c r="AL49" s="764"/>
      <c r="AM49" s="765"/>
      <c r="AN49" s="983"/>
      <c r="AO49" s="764"/>
      <c r="AP49" s="764"/>
      <c r="AQ49" s="764"/>
      <c r="AR49" s="764"/>
      <c r="AS49" s="765"/>
      <c r="AT49" s="1063"/>
      <c r="AU49" s="764"/>
      <c r="AV49" s="764"/>
      <c r="AW49" s="764"/>
      <c r="AX49" s="765"/>
    </row>
    <row r="50" spans="7:50" ht="14.25" customHeight="1" x14ac:dyDescent="0.25">
      <c r="G50" s="256"/>
      <c r="H50" s="993"/>
      <c r="I50" s="765"/>
      <c r="J50" s="993"/>
      <c r="K50" s="764"/>
      <c r="L50" s="764"/>
      <c r="M50" s="765"/>
      <c r="N50" s="993"/>
      <c r="O50" s="764"/>
      <c r="P50" s="764"/>
      <c r="Q50" s="764"/>
      <c r="R50" s="764"/>
      <c r="S50" s="764"/>
      <c r="T50" s="765"/>
      <c r="U50" s="986"/>
      <c r="V50" s="764"/>
      <c r="W50" s="764"/>
      <c r="X50" s="764"/>
      <c r="Y50" s="764"/>
      <c r="Z50" s="765"/>
      <c r="AA50" s="993"/>
      <c r="AB50" s="764"/>
      <c r="AC50" s="764"/>
      <c r="AD50" s="764"/>
      <c r="AE50" s="764"/>
      <c r="AF50" s="765"/>
      <c r="AG50" s="993"/>
      <c r="AH50" s="764"/>
      <c r="AI50" s="764"/>
      <c r="AJ50" s="764"/>
      <c r="AK50" s="764"/>
      <c r="AL50" s="764"/>
      <c r="AM50" s="765"/>
      <c r="AN50" s="995"/>
      <c r="AO50" s="764"/>
      <c r="AP50" s="764"/>
      <c r="AQ50" s="764"/>
      <c r="AR50" s="764"/>
      <c r="AS50" s="765"/>
      <c r="AT50" s="1065"/>
      <c r="AU50" s="764"/>
      <c r="AV50" s="764"/>
      <c r="AW50" s="764"/>
      <c r="AX50" s="765"/>
    </row>
    <row r="51" spans="7:50" ht="14.25" customHeight="1" x14ac:dyDescent="0.25">
      <c r="G51" s="223"/>
      <c r="H51" s="1092" t="s">
        <v>1494</v>
      </c>
      <c r="I51" s="764"/>
      <c r="J51" s="764"/>
      <c r="K51" s="764"/>
      <c r="L51" s="764"/>
      <c r="M51" s="764"/>
      <c r="N51" s="764"/>
      <c r="O51" s="764"/>
      <c r="P51" s="764"/>
      <c r="Q51" s="764"/>
      <c r="R51" s="764"/>
      <c r="S51" s="764"/>
      <c r="T51" s="764"/>
      <c r="U51" s="764"/>
      <c r="V51" s="764"/>
      <c r="W51" s="764"/>
      <c r="X51" s="764"/>
      <c r="Y51" s="764"/>
      <c r="Z51" s="764"/>
      <c r="AA51" s="764"/>
      <c r="AB51" s="764"/>
      <c r="AC51" s="764"/>
      <c r="AD51" s="764"/>
      <c r="AE51" s="764"/>
      <c r="AF51" s="764"/>
      <c r="AG51" s="764"/>
      <c r="AH51" s="764"/>
      <c r="AI51" s="764"/>
      <c r="AJ51" s="764"/>
      <c r="AK51" s="764"/>
      <c r="AL51" s="764"/>
      <c r="AM51" s="764"/>
      <c r="AN51" s="764"/>
      <c r="AO51" s="764"/>
      <c r="AP51" s="764"/>
      <c r="AQ51" s="764"/>
      <c r="AR51" s="764"/>
      <c r="AS51" s="765"/>
      <c r="AT51" s="1134">
        <f>SUM(AT30:AT50)</f>
        <v>0</v>
      </c>
      <c r="AU51" s="764"/>
      <c r="AV51" s="764"/>
      <c r="AW51" s="764"/>
      <c r="AX51" s="765"/>
    </row>
    <row r="52" spans="7:50" ht="14.25" customHeight="1" x14ac:dyDescent="0.25">
      <c r="G52" s="223"/>
    </row>
    <row r="53" spans="7:50" ht="14.25" customHeight="1" x14ac:dyDescent="0.25">
      <c r="G53" s="223"/>
    </row>
    <row r="54" spans="7:50" ht="15" customHeight="1" x14ac:dyDescent="0.25">
      <c r="G54" s="223"/>
    </row>
    <row r="55" spans="7:50" ht="14.25" customHeight="1" x14ac:dyDescent="0.25">
      <c r="G55" s="223"/>
      <c r="H55" s="976" t="s">
        <v>1795</v>
      </c>
      <c r="I55" s="824"/>
      <c r="J55" s="824"/>
      <c r="K55" s="824"/>
      <c r="L55" s="824"/>
      <c r="M55" s="824"/>
      <c r="N55" s="824"/>
      <c r="O55" s="824"/>
      <c r="P55" s="824"/>
      <c r="Q55" s="824"/>
      <c r="R55" s="824"/>
      <c r="S55" s="824"/>
      <c r="T55" s="824"/>
      <c r="U55" s="824"/>
      <c r="V55" s="824"/>
      <c r="W55" s="824"/>
      <c r="X55" s="824"/>
      <c r="Y55" s="825"/>
      <c r="Z55" s="976" t="s">
        <v>1796</v>
      </c>
      <c r="AA55" s="824"/>
      <c r="AB55" s="824"/>
      <c r="AC55" s="824"/>
      <c r="AD55" s="824"/>
      <c r="AE55" s="824"/>
      <c r="AF55" s="824"/>
      <c r="AG55" s="824"/>
      <c r="AH55" s="824"/>
      <c r="AI55" s="824"/>
      <c r="AJ55" s="824"/>
      <c r="AK55" s="824"/>
      <c r="AL55" s="824"/>
      <c r="AM55" s="824"/>
      <c r="AN55" s="824"/>
      <c r="AO55" s="824"/>
      <c r="AP55" s="824"/>
      <c r="AQ55" s="825"/>
    </row>
    <row r="56" spans="7:50" ht="14.25" customHeight="1" x14ac:dyDescent="0.25">
      <c r="G56" s="223"/>
      <c r="H56" s="257" t="s">
        <v>796</v>
      </c>
      <c r="I56" s="258"/>
      <c r="J56" s="258"/>
      <c r="K56" s="258"/>
      <c r="L56" s="258"/>
      <c r="M56" s="258"/>
      <c r="N56" s="258"/>
      <c r="O56" s="258"/>
      <c r="P56" s="258"/>
      <c r="Q56" s="259"/>
      <c r="R56" s="257" t="s">
        <v>1511</v>
      </c>
      <c r="S56" s="258"/>
      <c r="T56" s="258"/>
      <c r="U56" s="259"/>
      <c r="V56" s="257" t="s">
        <v>1510</v>
      </c>
      <c r="W56" s="258"/>
      <c r="X56" s="258"/>
      <c r="Y56" s="259"/>
      <c r="Z56" s="257" t="s">
        <v>796</v>
      </c>
      <c r="AA56" s="258"/>
      <c r="AB56" s="258"/>
      <c r="AC56" s="258"/>
      <c r="AD56" s="258"/>
      <c r="AE56" s="258"/>
      <c r="AF56" s="258"/>
      <c r="AG56" s="258"/>
      <c r="AH56" s="258"/>
      <c r="AI56" s="259"/>
      <c r="AJ56" s="257" t="s">
        <v>1511</v>
      </c>
      <c r="AK56" s="258"/>
      <c r="AL56" s="258"/>
      <c r="AM56" s="259"/>
      <c r="AN56" s="257" t="s">
        <v>1510</v>
      </c>
      <c r="AO56" s="258"/>
      <c r="AP56" s="258"/>
      <c r="AQ56" s="259"/>
    </row>
    <row r="57" spans="7:50" ht="14.25" customHeight="1" x14ac:dyDescent="0.25">
      <c r="G57" s="223"/>
      <c r="H57" s="260"/>
      <c r="Q57" s="261"/>
      <c r="R57" s="260"/>
      <c r="U57" s="261"/>
      <c r="V57" s="260"/>
      <c r="Y57" s="261"/>
      <c r="Z57" s="260"/>
      <c r="AI57" s="261"/>
      <c r="AJ57" s="260"/>
      <c r="AM57" s="261"/>
      <c r="AN57" s="260"/>
      <c r="AQ57" s="261"/>
    </row>
    <row r="58" spans="7:50" ht="14.25" customHeight="1" x14ac:dyDescent="0.25">
      <c r="G58" s="223"/>
      <c r="H58" s="260"/>
      <c r="Q58" s="261"/>
      <c r="R58" s="260"/>
      <c r="U58" s="261"/>
      <c r="V58" s="260"/>
      <c r="Y58" s="261"/>
      <c r="Z58" s="260"/>
      <c r="AI58" s="261"/>
      <c r="AJ58" s="260"/>
      <c r="AM58" s="261"/>
      <c r="AN58" s="260"/>
      <c r="AQ58" s="261"/>
    </row>
    <row r="59" spans="7:50" ht="14.25" customHeight="1" x14ac:dyDescent="0.25">
      <c r="G59" s="223"/>
      <c r="H59" s="260"/>
      <c r="Q59" s="261"/>
      <c r="R59" s="260"/>
      <c r="U59" s="261"/>
      <c r="V59" s="260"/>
      <c r="Y59" s="261"/>
      <c r="Z59" s="260"/>
      <c r="AI59" s="261"/>
      <c r="AJ59" s="260"/>
      <c r="AM59" s="261"/>
      <c r="AN59" s="260"/>
      <c r="AQ59" s="261"/>
    </row>
    <row r="60" spans="7:50" ht="14.25" customHeight="1" x14ac:dyDescent="0.25">
      <c r="G60" s="223"/>
      <c r="H60" s="260"/>
      <c r="Q60" s="261"/>
      <c r="R60" s="260"/>
      <c r="U60" s="261"/>
      <c r="V60" s="260"/>
      <c r="Y60" s="261"/>
      <c r="Z60" s="260"/>
      <c r="AI60" s="261"/>
      <c r="AJ60" s="260"/>
      <c r="AM60" s="261"/>
      <c r="AN60" s="260"/>
      <c r="AQ60" s="261"/>
    </row>
    <row r="61" spans="7:50" ht="14.25" customHeight="1" x14ac:dyDescent="0.25">
      <c r="G61" s="223"/>
      <c r="H61" s="262"/>
      <c r="I61" s="263"/>
      <c r="J61" s="263"/>
      <c r="K61" s="263"/>
      <c r="L61" s="263"/>
      <c r="M61" s="263"/>
      <c r="N61" s="263"/>
      <c r="O61" s="263"/>
      <c r="P61" s="263"/>
      <c r="Q61" s="264"/>
      <c r="R61" s="262"/>
      <c r="S61" s="263"/>
      <c r="T61" s="263"/>
      <c r="U61" s="264"/>
      <c r="V61" s="262"/>
      <c r="W61" s="263"/>
      <c r="X61" s="263"/>
      <c r="Y61" s="264"/>
      <c r="Z61" s="262"/>
      <c r="AA61" s="263"/>
      <c r="AB61" s="263"/>
      <c r="AC61" s="263"/>
      <c r="AD61" s="263"/>
      <c r="AE61" s="263"/>
      <c r="AF61" s="263"/>
      <c r="AG61" s="263"/>
      <c r="AH61" s="263"/>
      <c r="AI61" s="264"/>
      <c r="AJ61" s="262"/>
      <c r="AK61" s="263"/>
      <c r="AL61" s="263"/>
      <c r="AM61" s="264"/>
      <c r="AN61" s="262"/>
      <c r="AO61" s="263"/>
      <c r="AP61" s="263"/>
      <c r="AQ61" s="264"/>
    </row>
    <row r="62" spans="7:50" ht="14.25" customHeight="1" x14ac:dyDescent="0.25">
      <c r="G62" s="223"/>
      <c r="AM62" s="265" t="s">
        <v>1797</v>
      </c>
      <c r="AN62" s="55" t="str">
        <f>'E-11-1'!U18</f>
        <v>E-11-1-1</v>
      </c>
    </row>
    <row r="63" spans="7:50" ht="14.25" customHeight="1" x14ac:dyDescent="0.25">
      <c r="G63" s="223"/>
    </row>
    <row r="64" spans="7:50" ht="14.25" customHeight="1" x14ac:dyDescent="0.25">
      <c r="G64" s="223"/>
      <c r="H64" s="223"/>
      <c r="I64" s="223"/>
      <c r="J64" s="223"/>
      <c r="K64" s="223"/>
      <c r="L64" s="223"/>
      <c r="M64" s="223"/>
      <c r="N64" s="223"/>
      <c r="O64" s="223"/>
      <c r="P64" s="223"/>
      <c r="Q64" s="223"/>
      <c r="R64" s="223"/>
      <c r="S64" s="223"/>
      <c r="T64" s="223"/>
      <c r="U64" s="223"/>
      <c r="V64" s="223"/>
      <c r="W64" s="223"/>
      <c r="X64" s="223"/>
    </row>
  </sheetData>
  <mergeCells count="216">
    <mergeCell ref="AT50:AX50"/>
    <mergeCell ref="AT28:AX29"/>
    <mergeCell ref="H35:I35"/>
    <mergeCell ref="H22:I23"/>
    <mergeCell ref="AA49:AF49"/>
    <mergeCell ref="N31:T31"/>
    <mergeCell ref="AN32:AS32"/>
    <mergeCell ref="AA36:AF36"/>
    <mergeCell ref="N40:T40"/>
    <mergeCell ref="AN41:AS41"/>
    <mergeCell ref="J43:M43"/>
    <mergeCell ref="AN47:AS47"/>
    <mergeCell ref="J33:M33"/>
    <mergeCell ref="H39:I39"/>
    <mergeCell ref="J42:M42"/>
    <mergeCell ref="AN43:AS43"/>
    <mergeCell ref="J23:P23"/>
    <mergeCell ref="X24:AD24"/>
    <mergeCell ref="AA39:AF39"/>
    <mergeCell ref="AA35:AF35"/>
    <mergeCell ref="AT49:AX49"/>
    <mergeCell ref="AA40:AF40"/>
    <mergeCell ref="AT32:AX32"/>
    <mergeCell ref="H24:I24"/>
    <mergeCell ref="B12:E12"/>
    <mergeCell ref="AG31:AM31"/>
    <mergeCell ref="H45:I45"/>
    <mergeCell ref="AA32:AF32"/>
    <mergeCell ref="AT34:AX34"/>
    <mergeCell ref="H37:I37"/>
    <mergeCell ref="AL24:AS24"/>
    <mergeCell ref="J30:M30"/>
    <mergeCell ref="U31:Z31"/>
    <mergeCell ref="U40:Z40"/>
    <mergeCell ref="Q23:W23"/>
    <mergeCell ref="AN34:AS34"/>
    <mergeCell ref="B14:E14"/>
    <mergeCell ref="AA38:AF38"/>
    <mergeCell ref="AT39:AX39"/>
    <mergeCell ref="N42:T42"/>
    <mergeCell ref="AN45:AS45"/>
    <mergeCell ref="AA37:AF37"/>
    <mergeCell ref="AN29:AS29"/>
    <mergeCell ref="B13:E13"/>
    <mergeCell ref="AG32:AM32"/>
    <mergeCell ref="J22:AX22"/>
    <mergeCell ref="AN36:AS36"/>
    <mergeCell ref="AT40:AX40"/>
    <mergeCell ref="B32:E32"/>
    <mergeCell ref="H33:I33"/>
    <mergeCell ref="H34:I34"/>
    <mergeCell ref="AG44:AM44"/>
    <mergeCell ref="U38:Z38"/>
    <mergeCell ref="B16:E16"/>
    <mergeCell ref="AG35:AM35"/>
    <mergeCell ref="B18:E18"/>
    <mergeCell ref="B20:E20"/>
    <mergeCell ref="AG30:AM30"/>
    <mergeCell ref="AA34:AF34"/>
    <mergeCell ref="AA33:AF33"/>
    <mergeCell ref="AE23:AK23"/>
    <mergeCell ref="N44:T44"/>
    <mergeCell ref="N50:T50"/>
    <mergeCell ref="H49:I49"/>
    <mergeCell ref="H47:I47"/>
    <mergeCell ref="J47:M47"/>
    <mergeCell ref="H36:I36"/>
    <mergeCell ref="N39:T39"/>
    <mergeCell ref="U39:Z39"/>
    <mergeCell ref="J44:M44"/>
    <mergeCell ref="U45:Z45"/>
    <mergeCell ref="J45:M45"/>
    <mergeCell ref="G7:AR7"/>
    <mergeCell ref="AG34:AM34"/>
    <mergeCell ref="N32:T32"/>
    <mergeCell ref="AA50:AF50"/>
    <mergeCell ref="N41:T41"/>
    <mergeCell ref="X23:AD23"/>
    <mergeCell ref="AA47:AF47"/>
    <mergeCell ref="J34:M34"/>
    <mergeCell ref="N43:T43"/>
    <mergeCell ref="J24:P24"/>
    <mergeCell ref="AL23:AS23"/>
    <mergeCell ref="J49:M49"/>
    <mergeCell ref="AA29:AF29"/>
    <mergeCell ref="N33:T33"/>
    <mergeCell ref="J36:M36"/>
    <mergeCell ref="J31:M31"/>
    <mergeCell ref="U32:Z32"/>
    <mergeCell ref="AE24:AK24"/>
    <mergeCell ref="G9:Z11"/>
    <mergeCell ref="AN33:AS33"/>
    <mergeCell ref="AN44:AS44"/>
    <mergeCell ref="H41:I41"/>
    <mergeCell ref="N30:T30"/>
    <mergeCell ref="H50:I50"/>
    <mergeCell ref="Z55:AQ55"/>
    <mergeCell ref="U46:Z46"/>
    <mergeCell ref="H48:I48"/>
    <mergeCell ref="AA44:AF44"/>
    <mergeCell ref="AG48:AM48"/>
    <mergeCell ref="AN49:AS49"/>
    <mergeCell ref="AG45:AM45"/>
    <mergeCell ref="AN35:AS35"/>
    <mergeCell ref="U48:Z48"/>
    <mergeCell ref="H38:I38"/>
    <mergeCell ref="AG47:AM47"/>
    <mergeCell ref="AA41:AF41"/>
    <mergeCell ref="AN46:AS46"/>
    <mergeCell ref="J48:M48"/>
    <mergeCell ref="AN39:AS39"/>
    <mergeCell ref="AA45:AF45"/>
    <mergeCell ref="AN50:AS50"/>
    <mergeCell ref="J50:M50"/>
    <mergeCell ref="U37:Z37"/>
    <mergeCell ref="AG39:AM39"/>
    <mergeCell ref="H44:I44"/>
    <mergeCell ref="N49:T49"/>
    <mergeCell ref="H51:AS51"/>
    <mergeCell ref="U50:Z50"/>
    <mergeCell ref="B6:E6"/>
    <mergeCell ref="U41:Z41"/>
    <mergeCell ref="N34:T34"/>
    <mergeCell ref="H43:I43"/>
    <mergeCell ref="B15:E15"/>
    <mergeCell ref="J46:M46"/>
    <mergeCell ref="J28:M29"/>
    <mergeCell ref="H31:I31"/>
    <mergeCell ref="U47:Z47"/>
    <mergeCell ref="H40:I40"/>
    <mergeCell ref="U43:Z43"/>
    <mergeCell ref="N36:T36"/>
    <mergeCell ref="N45:T45"/>
    <mergeCell ref="U33:Z33"/>
    <mergeCell ref="J38:M38"/>
    <mergeCell ref="J40:M40"/>
    <mergeCell ref="B17:E17"/>
    <mergeCell ref="H42:I42"/>
    <mergeCell ref="J35:M35"/>
    <mergeCell ref="B19:E19"/>
    <mergeCell ref="B34:E34"/>
    <mergeCell ref="B28:E28"/>
    <mergeCell ref="H30:I30"/>
    <mergeCell ref="B30:E30"/>
    <mergeCell ref="AA48:AF48"/>
    <mergeCell ref="AA30:AF30"/>
    <mergeCell ref="AG37:AM37"/>
    <mergeCell ref="N28:Z28"/>
    <mergeCell ref="AT24:AX24"/>
    <mergeCell ref="AT33:AX33"/>
    <mergeCell ref="AT35:AX35"/>
    <mergeCell ref="AT38:AX38"/>
    <mergeCell ref="AT41:AX41"/>
    <mergeCell ref="AT48:AX48"/>
    <mergeCell ref="AN31:AS31"/>
    <mergeCell ref="AT37:AX37"/>
    <mergeCell ref="AT42:AX42"/>
    <mergeCell ref="AG33:AM33"/>
    <mergeCell ref="AA31:AF31"/>
    <mergeCell ref="AG29:AM29"/>
    <mergeCell ref="U29:Z29"/>
    <mergeCell ref="AG42:AM42"/>
    <mergeCell ref="AG43:AM43"/>
    <mergeCell ref="U42:Z42"/>
    <mergeCell ref="N48:T48"/>
    <mergeCell ref="AT36:AX36"/>
    <mergeCell ref="AA43:AF43"/>
    <mergeCell ref="AG38:AM38"/>
    <mergeCell ref="B4:E4"/>
    <mergeCell ref="H46:I46"/>
    <mergeCell ref="H28:I29"/>
    <mergeCell ref="N35:T35"/>
    <mergeCell ref="J39:M39"/>
    <mergeCell ref="AN42:AS42"/>
    <mergeCell ref="AA46:AF46"/>
    <mergeCell ref="J37:M37"/>
    <mergeCell ref="AT30:AX30"/>
    <mergeCell ref="AG46:AM46"/>
    <mergeCell ref="AA28:AS28"/>
    <mergeCell ref="AG40:AM40"/>
    <mergeCell ref="H32:I32"/>
    <mergeCell ref="AN37:AS37"/>
    <mergeCell ref="U35:Z35"/>
    <mergeCell ref="AT44:AX44"/>
    <mergeCell ref="U44:Z44"/>
    <mergeCell ref="N46:T46"/>
    <mergeCell ref="J32:M32"/>
    <mergeCell ref="AT31:AX31"/>
    <mergeCell ref="U34:Z34"/>
    <mergeCell ref="AN30:AS30"/>
    <mergeCell ref="B8:E8"/>
    <mergeCell ref="U30:Z30"/>
    <mergeCell ref="AT51:AX51"/>
    <mergeCell ref="U49:Z49"/>
    <mergeCell ref="H55:Y55"/>
    <mergeCell ref="U36:Z36"/>
    <mergeCell ref="N29:T29"/>
    <mergeCell ref="AT45:AX45"/>
    <mergeCell ref="B10:E10"/>
    <mergeCell ref="N38:T38"/>
    <mergeCell ref="J41:M41"/>
    <mergeCell ref="AT23:AX23"/>
    <mergeCell ref="N47:T47"/>
    <mergeCell ref="AN48:AS48"/>
    <mergeCell ref="AG41:AM41"/>
    <mergeCell ref="Q24:W24"/>
    <mergeCell ref="AT47:AX47"/>
    <mergeCell ref="AG50:AM50"/>
    <mergeCell ref="N37:T37"/>
    <mergeCell ref="AN38:AS38"/>
    <mergeCell ref="AA42:AF42"/>
    <mergeCell ref="AT43:AX43"/>
    <mergeCell ref="AT46:AX46"/>
    <mergeCell ref="AG49:AM49"/>
    <mergeCell ref="AN40:AS40"/>
    <mergeCell ref="AG36:AM36"/>
  </mergeCells>
  <hyperlinks>
    <hyperlink ref="B4" location="PANDUAN!A1" display="PANDUAN" xr:uid="{00000000-0004-0000-C500-000000000000}"/>
    <hyperlink ref="B6" location="'EWS DIRECTORY'!A1" display="EWS DIRECTORY" xr:uid="{00000000-0004-0000-C500-000001000000}"/>
    <hyperlink ref="B8" location="'DATA PEMICU'!A1" display="DATA PEMICU" xr:uid="{00000000-0004-0000-C500-000002000000}"/>
    <hyperlink ref="B10" location="'DATA PENGUJI'!A1" display="DATA PENGUJI" xr:uid="{00000000-0004-0000-C500-000003000000}"/>
    <hyperlink ref="B12" location="'MAIN LEVEL'!A1" display="MAIN LEVEL" xr:uid="{00000000-0004-0000-C500-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2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600-000000000000}">
  <sheetPr codeName="Sheet413">
    <tabColor theme="4" tint="-0.249977111117893"/>
  </sheetPr>
  <dimension ref="A1:AT35"/>
  <sheetViews>
    <sheetView topLeftCell="B1"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46" width="3.6640625" customWidth="1"/>
  </cols>
  <sheetData>
    <row r="1" spans="2:46" ht="14.25" customHeight="1" x14ac:dyDescent="0.25">
      <c r="G1" s="110"/>
      <c r="H1" s="110"/>
      <c r="I1" s="110"/>
      <c r="J1" s="110"/>
      <c r="K1" s="110"/>
      <c r="L1" s="110"/>
      <c r="M1" s="110"/>
      <c r="N1" s="110"/>
      <c r="O1" s="110"/>
      <c r="P1" s="110"/>
      <c r="Q1" s="110"/>
      <c r="R1" s="110"/>
      <c r="S1" s="110"/>
      <c r="T1" s="110"/>
      <c r="U1" s="110"/>
      <c r="V1" s="110"/>
      <c r="W1" s="110"/>
      <c r="X1" s="110"/>
    </row>
    <row r="2" spans="2:46" ht="14.25" customHeight="1" x14ac:dyDescent="0.25">
      <c r="G2" s="55" t="s">
        <v>1674</v>
      </c>
      <c r="H2" s="55"/>
      <c r="I2" s="55"/>
      <c r="J2" s="55"/>
      <c r="K2" s="55"/>
      <c r="L2" s="55"/>
      <c r="M2" s="55"/>
      <c r="N2" s="55"/>
      <c r="AT2" s="443"/>
    </row>
    <row r="3" spans="2:46" ht="14.25" customHeight="1" x14ac:dyDescent="0.25">
      <c r="B3" s="111"/>
      <c r="C3" s="111"/>
      <c r="D3" s="111"/>
      <c r="E3" s="111"/>
      <c r="G3" s="55"/>
      <c r="H3" s="55"/>
      <c r="I3" s="55"/>
      <c r="J3" s="55"/>
      <c r="K3" s="55"/>
      <c r="L3" s="55"/>
      <c r="M3" s="55"/>
      <c r="N3" s="55"/>
      <c r="AT3" s="443"/>
    </row>
    <row r="4" spans="2:46" ht="14.25" customHeight="1" x14ac:dyDescent="0.25">
      <c r="B4" s="762" t="s">
        <v>79</v>
      </c>
      <c r="C4" s="761"/>
      <c r="D4" s="761"/>
      <c r="E4" s="761"/>
      <c r="G4" s="55"/>
      <c r="H4" s="55"/>
      <c r="I4" s="55"/>
      <c r="J4" s="55"/>
      <c r="K4" s="55"/>
      <c r="L4" s="55"/>
      <c r="M4" s="55"/>
      <c r="N4" s="55"/>
      <c r="AT4" s="443"/>
    </row>
    <row r="5" spans="2:46" ht="14.25" customHeight="1" x14ac:dyDescent="0.25">
      <c r="B5" s="111"/>
      <c r="C5" s="111"/>
      <c r="D5" s="111"/>
      <c r="E5" s="111"/>
      <c r="G5" s="55"/>
      <c r="H5" s="55"/>
      <c r="I5" s="55"/>
      <c r="J5" s="55"/>
      <c r="K5" s="55"/>
      <c r="L5" s="55"/>
      <c r="M5" s="55"/>
      <c r="N5" s="55"/>
      <c r="AT5" s="443"/>
    </row>
    <row r="6" spans="2:46" ht="14.25" customHeight="1" x14ac:dyDescent="0.25">
      <c r="B6" s="762" t="s">
        <v>87</v>
      </c>
      <c r="C6" s="761"/>
      <c r="D6" s="761"/>
      <c r="E6" s="761"/>
      <c r="G6" s="55"/>
      <c r="H6" s="55"/>
      <c r="I6" s="55"/>
      <c r="J6" s="55"/>
      <c r="K6" s="55"/>
      <c r="L6" s="55"/>
      <c r="M6" s="55"/>
      <c r="N6" s="55"/>
      <c r="AT6" s="443"/>
    </row>
    <row r="7" spans="2:46" ht="15" customHeight="1" x14ac:dyDescent="0.25">
      <c r="B7" s="111"/>
      <c r="C7" s="111"/>
      <c r="D7" s="111"/>
      <c r="E7" s="111"/>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443"/>
    </row>
    <row r="8" spans="2:46" ht="14.25" customHeight="1" x14ac:dyDescent="0.25">
      <c r="B8" s="762" t="s">
        <v>94</v>
      </c>
      <c r="C8" s="761"/>
      <c r="D8" s="761"/>
      <c r="E8" s="761"/>
      <c r="G8" s="55"/>
      <c r="H8" s="55"/>
      <c r="I8" s="55"/>
      <c r="J8" s="55"/>
      <c r="K8" s="55"/>
      <c r="L8" s="55"/>
      <c r="M8" s="55"/>
      <c r="N8" s="55"/>
      <c r="AT8" s="443"/>
    </row>
    <row r="9" spans="2:46" ht="14.25" customHeight="1" x14ac:dyDescent="0.25">
      <c r="B9" s="111"/>
      <c r="C9" s="111"/>
      <c r="D9" s="111"/>
      <c r="E9" s="111"/>
      <c r="G9" s="999" t="str">
        <f>"Rincian "&amp;'E-11'!G9&amp;" "&amp;'E-11-1'!M20</f>
        <v>Rincian Biaya Entertainment Berdasarkan Analisis SPT dan Laporan Keuangan</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c r="AT12" s="443"/>
    </row>
    <row r="13" spans="2:46" ht="14.25" customHeight="1" x14ac:dyDescent="0.25">
      <c r="B13" s="962" t="str">
        <f>HYPERLINK("#'"&amp;'EWS DIRECTORY'!$J$195&amp;"'!A1",'EWS DIRECTORY'!$J$195)</f>
        <v>E-11</v>
      </c>
      <c r="C13" s="761"/>
      <c r="D13" s="761"/>
      <c r="E13" s="761"/>
      <c r="G13" s="55" t="s">
        <v>1680</v>
      </c>
      <c r="H13" s="55"/>
      <c r="I13" s="254"/>
      <c r="J13" s="254"/>
      <c r="K13" s="254"/>
      <c r="L13" s="254"/>
      <c r="M13" s="254"/>
      <c r="N13" s="254"/>
      <c r="AT13" s="443"/>
    </row>
    <row r="14" spans="2:46" ht="14.25" customHeight="1" x14ac:dyDescent="0.25">
      <c r="B14" s="931" t="str">
        <f>HYPERLINK("#'"&amp;'EWS DIRECTORY'!$J$196&amp;"'!A1",'EWS DIRECTORY'!$J$196)</f>
        <v>E-11-1</v>
      </c>
      <c r="C14" s="761"/>
      <c r="D14" s="761"/>
      <c r="E14" s="761"/>
      <c r="G14" s="55"/>
      <c r="H14" s="55"/>
      <c r="I14" s="254"/>
      <c r="J14" s="254"/>
      <c r="K14" s="254"/>
      <c r="L14" s="254"/>
      <c r="M14" s="254"/>
      <c r="N14" s="254"/>
      <c r="AT14" s="443"/>
    </row>
    <row r="15" spans="2:46" ht="14.25" customHeight="1" x14ac:dyDescent="0.25">
      <c r="B15" s="929" t="str">
        <f>HYPERLINK("#'"&amp;'EWS DIRECTORY'!$J$197&amp;"'!A1",'EWS DIRECTORY'!$J$197)</f>
        <v>E-11-1-1</v>
      </c>
      <c r="C15" s="761"/>
      <c r="D15" s="761"/>
      <c r="E15" s="761"/>
      <c r="G15" s="55"/>
      <c r="H15" s="55"/>
      <c r="I15" s="254"/>
      <c r="J15" s="254"/>
      <c r="K15" s="254"/>
      <c r="L15" s="254"/>
      <c r="M15" s="254"/>
      <c r="N15" s="254"/>
      <c r="AT15" s="443"/>
    </row>
    <row r="16" spans="2:46" ht="14.25" customHeight="1" x14ac:dyDescent="0.25">
      <c r="B16" s="927" t="str">
        <f>HYPERLINK("#'"&amp;'EWS DIRECTORY'!$J$198&amp;"'!A1",'EWS DIRECTORY'!$J$198)</f>
        <v>E-11-1-2</v>
      </c>
      <c r="C16" s="761"/>
      <c r="D16" s="761"/>
      <c r="E16" s="761"/>
      <c r="G16" s="55"/>
      <c r="H16" s="55"/>
      <c r="I16" s="254"/>
      <c r="J16" s="254"/>
      <c r="K16" s="254"/>
      <c r="L16" s="254"/>
      <c r="M16" s="254"/>
      <c r="N16" s="254"/>
      <c r="AT16" s="443"/>
    </row>
    <row r="17" spans="2:46" ht="14.25" customHeight="1" x14ac:dyDescent="0.25">
      <c r="B17" s="929" t="str">
        <f>HYPERLINK("#'"&amp;'EWS DIRECTORY'!$J$199&amp;"'!A1",'EWS DIRECTORY'!$J$199)</f>
        <v>E-11-1-3</v>
      </c>
      <c r="C17" s="761"/>
      <c r="D17" s="761"/>
      <c r="E17" s="761"/>
      <c r="G17" s="55" t="s">
        <v>1681</v>
      </c>
      <c r="H17" s="55"/>
      <c r="I17" s="55"/>
      <c r="J17" s="254"/>
      <c r="K17" s="254"/>
      <c r="L17" s="254"/>
      <c r="M17" s="254"/>
      <c r="N17" s="254"/>
      <c r="AT17" s="443"/>
    </row>
    <row r="18" spans="2:46" ht="14.25" customHeight="1" x14ac:dyDescent="0.25">
      <c r="B18" s="929" t="str">
        <f>HYPERLINK("#'"&amp;'EWS DIRECTORY'!$J$200&amp;"'!A1",'EWS DIRECTORY'!$J$200)</f>
        <v>E-11-1-4</v>
      </c>
      <c r="C18" s="761"/>
      <c r="D18" s="761"/>
      <c r="E18" s="761"/>
      <c r="G18" s="55" t="s">
        <v>1744</v>
      </c>
      <c r="H18" s="55"/>
      <c r="I18" s="55" t="s">
        <v>1744</v>
      </c>
      <c r="J18" s="254"/>
      <c r="K18" s="254"/>
      <c r="L18" s="254"/>
      <c r="M18" s="254"/>
      <c r="N18" s="254"/>
      <c r="AT18" s="443"/>
    </row>
    <row r="19" spans="2:46" ht="14.25" customHeight="1" x14ac:dyDescent="0.25">
      <c r="B19" s="929" t="str">
        <f>HYPERLINK("#'"&amp;'EWS DIRECTORY'!$J$201&amp;"'!A1",'EWS DIRECTORY'!$J$201)</f>
        <v>E-11-1-5</v>
      </c>
      <c r="C19" s="761"/>
      <c r="D19" s="761"/>
      <c r="E19" s="761"/>
      <c r="AT19" s="443"/>
    </row>
    <row r="20" spans="2:46" ht="14.25" customHeight="1" x14ac:dyDescent="0.25">
      <c r="B20" s="929" t="str">
        <f>HYPERLINK("#'"&amp;'EWS DIRECTORY'!$J$202&amp;"'!A1",'EWS DIRECTORY'!$J$202)</f>
        <v>E-11-1-6</v>
      </c>
      <c r="C20" s="761"/>
      <c r="D20" s="761"/>
      <c r="E20" s="761"/>
      <c r="G20" s="55" t="s">
        <v>1851</v>
      </c>
      <c r="AT20" s="443"/>
    </row>
    <row r="21" spans="2:46" ht="14.25" customHeight="1" x14ac:dyDescent="0.25">
      <c r="G21" s="55"/>
      <c r="AT21" s="443"/>
    </row>
    <row r="22" spans="2:46" ht="14.25" customHeight="1" x14ac:dyDescent="0.25">
      <c r="G22" s="55"/>
      <c r="H22" s="1086" t="s">
        <v>107</v>
      </c>
      <c r="I22" s="790"/>
      <c r="J22" s="1087" t="s">
        <v>1767</v>
      </c>
      <c r="K22" s="789"/>
      <c r="L22" s="1082" t="s">
        <v>1852</v>
      </c>
      <c r="M22" s="764"/>
      <c r="N22" s="764"/>
      <c r="O22" s="764"/>
      <c r="P22" s="764"/>
      <c r="Q22" s="764"/>
      <c r="R22" s="764"/>
      <c r="S22" s="764"/>
      <c r="T22" s="764"/>
      <c r="U22" s="765"/>
      <c r="V22" s="1083" t="s">
        <v>1853</v>
      </c>
      <c r="W22" s="764"/>
      <c r="X22" s="764"/>
      <c r="Y22" s="764"/>
      <c r="Z22" s="764"/>
      <c r="AA22" s="764"/>
      <c r="AB22" s="764"/>
      <c r="AC22" s="764"/>
      <c r="AD22" s="764"/>
      <c r="AE22" s="764"/>
      <c r="AF22" s="764"/>
      <c r="AG22" s="764"/>
      <c r="AH22" s="764"/>
      <c r="AI22" s="764"/>
      <c r="AJ22" s="764"/>
      <c r="AK22" s="764"/>
      <c r="AL22" s="764"/>
      <c r="AM22" s="764"/>
      <c r="AN22" s="765"/>
      <c r="AO22" s="1084" t="s">
        <v>1770</v>
      </c>
      <c r="AP22" s="764"/>
      <c r="AQ22" s="764"/>
      <c r="AR22" s="764"/>
      <c r="AS22" s="764"/>
      <c r="AT22" s="765"/>
    </row>
    <row r="23" spans="2:46" ht="15" customHeight="1" x14ac:dyDescent="0.25">
      <c r="G23" s="55"/>
      <c r="H23" s="1077">
        <v>1</v>
      </c>
      <c r="I23" s="765"/>
      <c r="J23" s="1081"/>
      <c r="K23" s="764"/>
      <c r="L23" s="1077"/>
      <c r="M23" s="764"/>
      <c r="N23" s="764"/>
      <c r="O23" s="764"/>
      <c r="P23" s="764"/>
      <c r="Q23" s="764"/>
      <c r="R23" s="764"/>
      <c r="S23" s="764"/>
      <c r="T23" s="764"/>
      <c r="U23" s="765"/>
      <c r="V23" s="1085"/>
      <c r="W23" s="764"/>
      <c r="X23" s="764"/>
      <c r="Y23" s="764"/>
      <c r="Z23" s="764"/>
      <c r="AA23" s="764"/>
      <c r="AB23" s="764"/>
      <c r="AC23" s="764"/>
      <c r="AD23" s="764"/>
      <c r="AE23" s="764"/>
      <c r="AF23" s="764"/>
      <c r="AG23" s="764"/>
      <c r="AH23" s="764"/>
      <c r="AI23" s="764"/>
      <c r="AJ23" s="764"/>
      <c r="AK23" s="764"/>
      <c r="AL23" s="764"/>
      <c r="AM23" s="764"/>
      <c r="AN23" s="765"/>
      <c r="AO23" s="1078"/>
      <c r="AP23" s="764"/>
      <c r="AQ23" s="764"/>
      <c r="AR23" s="764"/>
      <c r="AS23" s="764"/>
      <c r="AT23" s="765"/>
    </row>
    <row r="24" spans="2:46" ht="14.25" customHeight="1" x14ac:dyDescent="0.25">
      <c r="AT24" s="443"/>
    </row>
    <row r="25" spans="2:46" ht="14.25" customHeight="1" x14ac:dyDescent="0.25">
      <c r="AS25" s="443"/>
      <c r="AT25" s="443"/>
    </row>
    <row r="26" spans="2:46" ht="15" customHeight="1" x14ac:dyDescent="0.25">
      <c r="AS26" s="443"/>
      <c r="AT26" s="443"/>
    </row>
    <row r="27" spans="2:46" ht="15" customHeight="1" x14ac:dyDescent="0.25">
      <c r="H27" s="976" t="s">
        <v>1795</v>
      </c>
      <c r="I27" s="824"/>
      <c r="J27" s="824"/>
      <c r="K27" s="824"/>
      <c r="L27" s="824"/>
      <c r="M27" s="824"/>
      <c r="N27" s="824"/>
      <c r="O27" s="824"/>
      <c r="P27" s="824"/>
      <c r="Q27" s="824"/>
      <c r="R27" s="824"/>
      <c r="S27" s="824"/>
      <c r="T27" s="824"/>
      <c r="U27" s="824"/>
      <c r="V27" s="824"/>
      <c r="W27" s="824"/>
      <c r="X27" s="824"/>
      <c r="Y27" s="825"/>
      <c r="Z27" s="976" t="s">
        <v>1796</v>
      </c>
      <c r="AA27" s="824"/>
      <c r="AB27" s="824"/>
      <c r="AC27" s="824"/>
      <c r="AD27" s="824"/>
      <c r="AE27" s="824"/>
      <c r="AF27" s="824"/>
      <c r="AG27" s="824"/>
      <c r="AH27" s="824"/>
      <c r="AI27" s="824"/>
      <c r="AJ27" s="824"/>
      <c r="AK27" s="824"/>
      <c r="AL27" s="824"/>
      <c r="AM27" s="824"/>
      <c r="AN27" s="824"/>
      <c r="AO27" s="824"/>
      <c r="AP27" s="824"/>
      <c r="AQ27" s="825"/>
      <c r="AS27" s="443"/>
      <c r="AT27" s="443"/>
    </row>
    <row r="28" spans="2:46" ht="14.25" customHeight="1" x14ac:dyDescent="0.25">
      <c r="B28" s="760"/>
      <c r="C28" s="761"/>
      <c r="D28" s="761"/>
      <c r="E28" s="761"/>
      <c r="H28" s="257" t="s">
        <v>796</v>
      </c>
      <c r="I28" s="258"/>
      <c r="J28" s="258"/>
      <c r="K28" s="258"/>
      <c r="L28" s="258"/>
      <c r="M28" s="258"/>
      <c r="N28" s="258"/>
      <c r="O28" s="258"/>
      <c r="P28" s="258"/>
      <c r="Q28" s="259"/>
      <c r="R28" s="257" t="s">
        <v>1511</v>
      </c>
      <c r="S28" s="258"/>
      <c r="T28" s="258"/>
      <c r="U28" s="259"/>
      <c r="V28" s="257" t="s">
        <v>1510</v>
      </c>
      <c r="W28" s="258"/>
      <c r="X28" s="258"/>
      <c r="Y28" s="259"/>
      <c r="Z28" s="257" t="s">
        <v>796</v>
      </c>
      <c r="AA28" s="258"/>
      <c r="AB28" s="258"/>
      <c r="AC28" s="258"/>
      <c r="AD28" s="258"/>
      <c r="AE28" s="258"/>
      <c r="AF28" s="258"/>
      <c r="AG28" s="258"/>
      <c r="AH28" s="258"/>
      <c r="AI28" s="259"/>
      <c r="AJ28" s="257" t="s">
        <v>1511</v>
      </c>
      <c r="AK28" s="258"/>
      <c r="AL28" s="258"/>
      <c r="AM28" s="259"/>
      <c r="AN28" s="257" t="s">
        <v>1510</v>
      </c>
      <c r="AO28" s="258"/>
      <c r="AP28" s="258"/>
      <c r="AQ28" s="259"/>
      <c r="AS28" s="443"/>
      <c r="AT28" s="443"/>
    </row>
    <row r="29" spans="2:46" ht="14.25" customHeight="1" x14ac:dyDescent="0.25">
      <c r="H29" s="260"/>
      <c r="Q29" s="261"/>
      <c r="R29" s="260"/>
      <c r="U29" s="261"/>
      <c r="V29" s="260"/>
      <c r="Y29" s="261"/>
      <c r="Z29" s="260"/>
      <c r="AI29" s="261"/>
      <c r="AJ29" s="260"/>
      <c r="AM29" s="261"/>
      <c r="AN29" s="260"/>
      <c r="AQ29" s="261"/>
      <c r="AS29" s="443"/>
      <c r="AT29" s="443"/>
    </row>
    <row r="30" spans="2:46" ht="14.25" customHeight="1" x14ac:dyDescent="0.25">
      <c r="B30" s="760"/>
      <c r="C30" s="761"/>
      <c r="D30" s="761"/>
      <c r="E30" s="761"/>
      <c r="H30" s="260"/>
      <c r="Q30" s="261"/>
      <c r="R30" s="260"/>
      <c r="U30" s="261"/>
      <c r="V30" s="260"/>
      <c r="Y30" s="261"/>
      <c r="Z30" s="260"/>
      <c r="AI30" s="261"/>
      <c r="AJ30" s="260"/>
      <c r="AM30" s="261"/>
      <c r="AN30" s="260"/>
      <c r="AQ30" s="261"/>
      <c r="AS30" s="443"/>
      <c r="AT30" s="443"/>
    </row>
    <row r="31" spans="2:46" ht="14.25" customHeight="1" x14ac:dyDescent="0.25">
      <c r="H31" s="260"/>
      <c r="Q31" s="261"/>
      <c r="R31" s="260"/>
      <c r="U31" s="261"/>
      <c r="V31" s="260"/>
      <c r="Y31" s="261"/>
      <c r="Z31" s="260"/>
      <c r="AI31" s="261"/>
      <c r="AJ31" s="260"/>
      <c r="AM31" s="261"/>
      <c r="AN31" s="260"/>
      <c r="AQ31" s="261"/>
      <c r="AS31" s="443"/>
      <c r="AT31" s="443"/>
    </row>
    <row r="32" spans="2:46" ht="14.25" customHeight="1" x14ac:dyDescent="0.25">
      <c r="B32" s="760"/>
      <c r="C32" s="761"/>
      <c r="D32" s="761"/>
      <c r="E32" s="761"/>
      <c r="H32" s="260"/>
      <c r="Q32" s="261"/>
      <c r="R32" s="260"/>
      <c r="U32" s="261"/>
      <c r="V32" s="260"/>
      <c r="Y32" s="261"/>
      <c r="Z32" s="260"/>
      <c r="AI32" s="261"/>
      <c r="AJ32" s="260"/>
      <c r="AM32" s="261"/>
      <c r="AN32" s="260"/>
      <c r="AQ32" s="261"/>
      <c r="AS32" s="443"/>
      <c r="AT32" s="443"/>
    </row>
    <row r="33" spans="2:46" ht="14.25" customHeight="1" x14ac:dyDescent="0.25">
      <c r="H33" s="262"/>
      <c r="I33" s="263"/>
      <c r="J33" s="263"/>
      <c r="K33" s="263"/>
      <c r="L33" s="263"/>
      <c r="M33" s="263"/>
      <c r="N33" s="263"/>
      <c r="O33" s="263"/>
      <c r="P33" s="263"/>
      <c r="Q33" s="264"/>
      <c r="R33" s="262"/>
      <c r="S33" s="263"/>
      <c r="T33" s="263"/>
      <c r="U33" s="264"/>
      <c r="V33" s="262"/>
      <c r="W33" s="263"/>
      <c r="X33" s="263"/>
      <c r="Y33" s="264"/>
      <c r="Z33" s="262"/>
      <c r="AA33" s="263"/>
      <c r="AB33" s="263"/>
      <c r="AC33" s="263"/>
      <c r="AD33" s="263"/>
      <c r="AE33" s="263"/>
      <c r="AF33" s="263"/>
      <c r="AG33" s="263"/>
      <c r="AH33" s="263"/>
      <c r="AI33" s="264"/>
      <c r="AJ33" s="262"/>
      <c r="AK33" s="263"/>
      <c r="AL33" s="263"/>
      <c r="AM33" s="264"/>
      <c r="AN33" s="262"/>
      <c r="AO33" s="263"/>
      <c r="AP33" s="263"/>
      <c r="AQ33" s="264"/>
      <c r="AS33" s="443"/>
      <c r="AT33" s="443"/>
    </row>
    <row r="34" spans="2:46" ht="14.25" customHeight="1" x14ac:dyDescent="0.25">
      <c r="B34" s="760"/>
      <c r="C34" s="761"/>
      <c r="D34" s="761"/>
      <c r="E34" s="761"/>
      <c r="G34" s="223"/>
      <c r="AM34" s="265" t="s">
        <v>1797</v>
      </c>
      <c r="AN34" s="131" t="str">
        <f>'E-11-1'!U20</f>
        <v>E-11-1-2</v>
      </c>
      <c r="AS34" s="443"/>
      <c r="AT34" s="443"/>
    </row>
    <row r="35" spans="2:46" ht="14.25" customHeight="1" x14ac:dyDescent="0.25">
      <c r="G35" s="223"/>
      <c r="AS35" s="443"/>
      <c r="AT35" s="443"/>
    </row>
  </sheetData>
  <mergeCells count="31">
    <mergeCell ref="B6:E6"/>
    <mergeCell ref="B30:E30"/>
    <mergeCell ref="B15:E15"/>
    <mergeCell ref="B20:E20"/>
    <mergeCell ref="B13:E13"/>
    <mergeCell ref="B10:E10"/>
    <mergeCell ref="B28:E28"/>
    <mergeCell ref="B4:E4"/>
    <mergeCell ref="V22:AN22"/>
    <mergeCell ref="B16:E16"/>
    <mergeCell ref="AO22:AT22"/>
    <mergeCell ref="H27:Y27"/>
    <mergeCell ref="G7:AR7"/>
    <mergeCell ref="B18:E18"/>
    <mergeCell ref="B12:E12"/>
    <mergeCell ref="V23:AN23"/>
    <mergeCell ref="H22:I22"/>
    <mergeCell ref="J22:K22"/>
    <mergeCell ref="B14:E14"/>
    <mergeCell ref="B17:E17"/>
    <mergeCell ref="B8:E8"/>
    <mergeCell ref="L23:U23"/>
    <mergeCell ref="G9:Z11"/>
    <mergeCell ref="B34:E34"/>
    <mergeCell ref="AO23:AT23"/>
    <mergeCell ref="Z27:AQ27"/>
    <mergeCell ref="H23:I23"/>
    <mergeCell ref="B19:E19"/>
    <mergeCell ref="J23:K23"/>
    <mergeCell ref="B32:E32"/>
    <mergeCell ref="L22:U22"/>
  </mergeCells>
  <hyperlinks>
    <hyperlink ref="B4" location="PANDUAN!A1" display="PANDUAN" xr:uid="{00000000-0004-0000-C600-000000000000}"/>
    <hyperlink ref="B6" location="'EWS DIRECTORY'!A1" display="EWS DIRECTORY" xr:uid="{00000000-0004-0000-C600-000001000000}"/>
    <hyperlink ref="B8" location="'DATA PEMICU'!A1" display="DATA PEMICU" xr:uid="{00000000-0004-0000-C600-000002000000}"/>
    <hyperlink ref="B10" location="'DATA PENGUJI'!A1" display="DATA PENGUJI" xr:uid="{00000000-0004-0000-C600-000003000000}"/>
    <hyperlink ref="B12" location="'MAIN LEVEL'!A1" display="MAIN LEVEL" xr:uid="{00000000-0004-0000-C600-000004000000}"/>
  </hyperlinks>
  <pageMargins left="0.51181102362204722" right="0.15748031496062989" top="0.55118110236220474" bottom="0.55118110236220474" header="0" footer="0"/>
  <pageSetup paperSize="9" scale="60" orientation="landscape"/>
  <headerFooter>
    <oddFooter>&amp;Rhalaman &amp;P dari</oddFooter>
  </headerFooter>
</worksheet>
</file>

<file path=xl/worksheets/sheet2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700-000000000000}">
  <sheetPr codeName="Sheet414">
    <tabColor theme="4" tint="-0.249977111117893"/>
  </sheetPr>
  <dimension ref="A2:AX52"/>
  <sheetViews>
    <sheetView topLeftCell="B6" zoomScaleNormal="100" workbookViewId="0">
      <selection activeCell="AQ18" sqref="AQ18:AU18"/>
    </sheetView>
  </sheetViews>
  <sheetFormatPr defaultColWidth="3.5546875" defaultRowHeight="13.8" x14ac:dyDescent="0.25"/>
  <cols>
    <col min="1" max="1" width="3" style="110" hidden="1" customWidth="1"/>
    <col min="2" max="5" width="3.88671875" style="177" customWidth="1"/>
    <col min="6" max="6" width="3.88671875" style="110" customWidth="1"/>
    <col min="7" max="45" width="3.6640625" style="254" customWidth="1"/>
    <col min="46" max="46" width="4.44140625" style="254" customWidth="1"/>
    <col min="47" max="47" width="3.6640625" style="254" customWidth="1"/>
    <col min="48" max="48" width="3.5546875" style="254" customWidth="1"/>
    <col min="49" max="16384" width="3.5546875" style="254"/>
  </cols>
  <sheetData>
    <row r="2" spans="2:47" x14ac:dyDescent="0.25">
      <c r="G2" s="55" t="s">
        <v>1674</v>
      </c>
      <c r="H2" s="55"/>
      <c r="I2" s="55"/>
      <c r="J2" s="55"/>
      <c r="K2" s="55"/>
      <c r="L2" s="55"/>
      <c r="M2" s="55"/>
      <c r="N2" s="55"/>
      <c r="AT2" s="443"/>
      <c r="AU2" s="443"/>
    </row>
    <row r="3" spans="2:47" x14ac:dyDescent="0.25">
      <c r="B3" s="111"/>
      <c r="C3" s="111"/>
      <c r="D3" s="111"/>
      <c r="E3" s="111"/>
      <c r="G3" s="55"/>
      <c r="H3" s="55"/>
      <c r="I3" s="55"/>
      <c r="J3" s="55"/>
      <c r="K3" s="55"/>
      <c r="L3" s="55"/>
      <c r="M3" s="55"/>
      <c r="N3" s="55"/>
      <c r="AT3" s="443"/>
      <c r="AU3" s="443"/>
    </row>
    <row r="4" spans="2:47" x14ac:dyDescent="0.25">
      <c r="B4" s="762" t="s">
        <v>79</v>
      </c>
      <c r="C4" s="761"/>
      <c r="D4" s="761"/>
      <c r="E4" s="761"/>
      <c r="G4" s="55"/>
      <c r="H4" s="55"/>
      <c r="I4" s="55"/>
      <c r="J4" s="55"/>
      <c r="K4" s="55"/>
      <c r="L4" s="55"/>
      <c r="M4" s="55"/>
      <c r="N4" s="55"/>
      <c r="AT4" s="443"/>
      <c r="AU4" s="443"/>
    </row>
    <row r="5" spans="2:47" x14ac:dyDescent="0.25">
      <c r="B5" s="111"/>
      <c r="C5" s="111"/>
      <c r="D5" s="111"/>
      <c r="E5" s="111"/>
      <c r="G5" s="55"/>
      <c r="H5" s="55"/>
      <c r="I5" s="55"/>
      <c r="J5" s="55"/>
      <c r="K5" s="55"/>
      <c r="L5" s="55"/>
      <c r="M5" s="55"/>
      <c r="N5" s="55"/>
      <c r="AT5" s="443"/>
      <c r="AU5" s="443"/>
    </row>
    <row r="6" spans="2:47" x14ac:dyDescent="0.25">
      <c r="B6" s="762" t="s">
        <v>87</v>
      </c>
      <c r="C6" s="761"/>
      <c r="D6" s="761"/>
      <c r="E6" s="761"/>
      <c r="G6" s="55"/>
      <c r="H6" s="55"/>
      <c r="I6" s="55"/>
      <c r="J6" s="55"/>
      <c r="K6" s="55"/>
      <c r="L6" s="55"/>
      <c r="M6" s="55"/>
      <c r="N6" s="55"/>
      <c r="AT6" s="443"/>
      <c r="AU6" s="443"/>
    </row>
    <row r="7" spans="2:47" ht="15" customHeight="1" x14ac:dyDescent="0.25">
      <c r="B7" s="111"/>
      <c r="C7" s="111"/>
      <c r="D7" s="111"/>
      <c r="E7" s="111"/>
      <c r="G7" s="996" t="s">
        <v>1774</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c r="AI7" s="792"/>
      <c r="AJ7" s="792"/>
      <c r="AK7" s="792"/>
      <c r="AL7" s="792"/>
      <c r="AM7" s="792"/>
      <c r="AN7" s="792"/>
      <c r="AO7" s="792"/>
      <c r="AP7" s="792"/>
      <c r="AQ7" s="792"/>
      <c r="AR7" s="792"/>
      <c r="AS7" s="58"/>
      <c r="AT7" s="443"/>
      <c r="AU7" s="443"/>
    </row>
    <row r="8" spans="2:47" x14ac:dyDescent="0.25">
      <c r="B8" s="762" t="s">
        <v>94</v>
      </c>
      <c r="C8" s="761"/>
      <c r="D8" s="761"/>
      <c r="E8" s="761"/>
      <c r="G8" s="55"/>
      <c r="H8" s="55"/>
      <c r="I8" s="55"/>
      <c r="J8" s="55"/>
      <c r="K8" s="55"/>
      <c r="L8" s="55"/>
      <c r="M8" s="55"/>
      <c r="N8" s="55"/>
      <c r="AT8" s="443"/>
      <c r="AU8" s="443"/>
    </row>
    <row r="9" spans="2:47" x14ac:dyDescent="0.25">
      <c r="B9" s="111"/>
      <c r="C9" s="111"/>
      <c r="D9" s="111"/>
      <c r="E9" s="111"/>
      <c r="G9" s="999" t="str">
        <f>"Rincian "&amp;'E-11'!G9&amp;" "&amp;'E-11-1'!M22</f>
        <v>Rincian Biaya Entertainment Berdasarkan pemeriksaan langsung terhadap bukti pendukung</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c r="AU9" s="443"/>
    </row>
    <row r="10" spans="2:47" x14ac:dyDescent="0.25">
      <c r="B10" s="762" t="s">
        <v>101</v>
      </c>
      <c r="C10" s="761"/>
      <c r="D10" s="761"/>
      <c r="E10" s="761"/>
      <c r="G10" s="1001"/>
      <c r="H10" s="792"/>
      <c r="I10" s="792"/>
      <c r="J10" s="792"/>
      <c r="K10" s="792"/>
      <c r="L10" s="792"/>
      <c r="M10" s="792"/>
      <c r="N10" s="792"/>
      <c r="O10" s="792"/>
      <c r="P10" s="792"/>
      <c r="Q10" s="792"/>
      <c r="R10" s="792"/>
      <c r="S10" s="792"/>
      <c r="T10" s="792"/>
      <c r="U10" s="792"/>
      <c r="V10" s="792"/>
      <c r="W10" s="792"/>
      <c r="X10" s="792"/>
      <c r="Y10" s="792"/>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c r="AU10" s="443"/>
    </row>
    <row r="11" spans="2:47"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c r="AU11" s="443"/>
    </row>
    <row r="12" spans="2:47" x14ac:dyDescent="0.25">
      <c r="B12" s="762" t="s">
        <v>106</v>
      </c>
      <c r="C12" s="761"/>
      <c r="D12" s="761"/>
      <c r="E12" s="761"/>
      <c r="AT12" s="443"/>
      <c r="AU12" s="443"/>
    </row>
    <row r="13" spans="2:47" x14ac:dyDescent="0.25">
      <c r="B13" s="962" t="str">
        <f>HYPERLINK("#'"&amp;'EWS DIRECTORY'!$J$195&amp;"'!A1",'EWS DIRECTORY'!$J$195)</f>
        <v>E-11</v>
      </c>
      <c r="C13" s="761"/>
      <c r="D13" s="761"/>
      <c r="E13" s="761"/>
      <c r="G13" s="55" t="s">
        <v>1680</v>
      </c>
      <c r="H13" s="55"/>
      <c r="AT13" s="443"/>
      <c r="AU13" s="443"/>
    </row>
    <row r="14" spans="2:47" x14ac:dyDescent="0.25">
      <c r="B14" s="931" t="str">
        <f>HYPERLINK("#'"&amp;'EWS DIRECTORY'!$J$196&amp;"'!A1",'EWS DIRECTORY'!$J$196)</f>
        <v>E-11-1</v>
      </c>
      <c r="C14" s="761"/>
      <c r="D14" s="761"/>
      <c r="E14" s="761"/>
      <c r="G14" s="55"/>
      <c r="H14" s="55"/>
      <c r="AT14" s="443"/>
      <c r="AU14" s="443"/>
    </row>
    <row r="15" spans="2:47" x14ac:dyDescent="0.25">
      <c r="B15" s="929" t="str">
        <f>HYPERLINK("#'"&amp;'EWS DIRECTORY'!$J$197&amp;"'!A1",'EWS DIRECTORY'!$J$197)</f>
        <v>E-11-1-1</v>
      </c>
      <c r="C15" s="761"/>
      <c r="D15" s="761"/>
      <c r="E15" s="761"/>
      <c r="G15" s="55"/>
      <c r="H15" s="55"/>
      <c r="AT15" s="443"/>
      <c r="AU15" s="443"/>
    </row>
    <row r="16" spans="2:47" x14ac:dyDescent="0.25">
      <c r="B16" s="929" t="str">
        <f>HYPERLINK("#'"&amp;'EWS DIRECTORY'!$J$198&amp;"'!A1",'EWS DIRECTORY'!$J$198)</f>
        <v>E-11-1-2</v>
      </c>
      <c r="C16" s="761"/>
      <c r="D16" s="761"/>
      <c r="E16" s="761"/>
      <c r="G16" s="55"/>
      <c r="H16" s="55"/>
      <c r="AT16" s="443"/>
      <c r="AU16" s="443"/>
    </row>
    <row r="17" spans="1:50" x14ac:dyDescent="0.25">
      <c r="B17" s="927" t="str">
        <f>HYPERLINK("#'"&amp;'EWS DIRECTORY'!$J$199&amp;"'!A1",'EWS DIRECTORY'!$J$199)</f>
        <v>E-11-1-3</v>
      </c>
      <c r="C17" s="761"/>
      <c r="D17" s="761"/>
      <c r="E17" s="761"/>
      <c r="G17" s="55" t="s">
        <v>1681</v>
      </c>
      <c r="H17" s="55"/>
      <c r="I17" s="55"/>
      <c r="AT17" s="443"/>
      <c r="AU17" s="443"/>
    </row>
    <row r="18" spans="1:50" x14ac:dyDescent="0.25">
      <c r="B18" s="929" t="str">
        <f>HYPERLINK("#'"&amp;'EWS DIRECTORY'!$J$200&amp;"'!A1",'EWS DIRECTORY'!$J$200)</f>
        <v>E-11-1-4</v>
      </c>
      <c r="C18" s="761"/>
      <c r="D18" s="761"/>
      <c r="E18" s="761"/>
      <c r="G18" s="55" t="s">
        <v>1744</v>
      </c>
      <c r="H18" s="55"/>
      <c r="I18" s="55" t="s">
        <v>1744</v>
      </c>
      <c r="AT18" s="443"/>
      <c r="AU18" s="443"/>
    </row>
    <row r="19" spans="1:50" x14ac:dyDescent="0.25">
      <c r="B19" s="929" t="str">
        <f>HYPERLINK("#'"&amp;'EWS DIRECTORY'!$J$201&amp;"'!A1",'EWS DIRECTORY'!$J$201)</f>
        <v>E-11-1-5</v>
      </c>
      <c r="C19" s="761"/>
      <c r="D19" s="761"/>
      <c r="E19" s="761"/>
      <c r="AT19" s="443"/>
      <c r="AU19" s="443"/>
    </row>
    <row r="20" spans="1:50" s="271" customFormat="1" x14ac:dyDescent="0.25">
      <c r="A20" s="110"/>
      <c r="B20" s="929" t="str">
        <f>HYPERLINK("#'"&amp;'EWS DIRECTORY'!$J$202&amp;"'!A1",'EWS DIRECTORY'!$J$202)</f>
        <v>E-11-1-6</v>
      </c>
      <c r="C20" s="896"/>
      <c r="D20" s="896"/>
      <c r="E20" s="896"/>
      <c r="F20" s="110"/>
      <c r="G20" s="55" t="s">
        <v>1851</v>
      </c>
      <c r="AT20" s="443"/>
      <c r="AU20" s="443"/>
    </row>
    <row r="21" spans="1:50" x14ac:dyDescent="0.25">
      <c r="G21" s="55"/>
      <c r="AT21" s="443"/>
      <c r="AU21" s="443"/>
    </row>
    <row r="22" spans="1:50" ht="15" customHeight="1" x14ac:dyDescent="0.25">
      <c r="G22" s="55"/>
      <c r="H22" s="990" t="s">
        <v>1445</v>
      </c>
      <c r="I22" s="790"/>
      <c r="J22" s="990" t="s">
        <v>1478</v>
      </c>
      <c r="K22" s="789"/>
      <c r="L22" s="789"/>
      <c r="M22" s="790"/>
      <c r="N22" s="994" t="s">
        <v>1792</v>
      </c>
      <c r="O22" s="764"/>
      <c r="P22" s="764"/>
      <c r="Q22" s="764"/>
      <c r="R22" s="764"/>
      <c r="S22" s="764"/>
      <c r="T22" s="764"/>
      <c r="U22" s="764"/>
      <c r="V22" s="764"/>
      <c r="W22" s="764"/>
      <c r="X22" s="764"/>
      <c r="Y22" s="764"/>
      <c r="Z22" s="765"/>
      <c r="AA22" s="994" t="s">
        <v>1793</v>
      </c>
      <c r="AB22" s="764"/>
      <c r="AC22" s="764"/>
      <c r="AD22" s="764"/>
      <c r="AE22" s="764"/>
      <c r="AF22" s="764"/>
      <c r="AG22" s="764"/>
      <c r="AH22" s="764"/>
      <c r="AI22" s="764"/>
      <c r="AJ22" s="764"/>
      <c r="AK22" s="764"/>
      <c r="AL22" s="764"/>
      <c r="AM22" s="764"/>
      <c r="AN22" s="764"/>
      <c r="AO22" s="764"/>
      <c r="AP22" s="764"/>
      <c r="AQ22" s="764"/>
      <c r="AR22" s="764"/>
      <c r="AS22" s="765"/>
      <c r="AT22" s="990" t="s">
        <v>1481</v>
      </c>
      <c r="AU22" s="789"/>
      <c r="AV22" s="789"/>
      <c r="AW22" s="789"/>
      <c r="AX22" s="790"/>
    </row>
    <row r="23" spans="1:50" x14ac:dyDescent="0.25">
      <c r="G23" s="55"/>
      <c r="H23" s="806"/>
      <c r="I23" s="807"/>
      <c r="J23" s="806"/>
      <c r="K23" s="794"/>
      <c r="L23" s="794"/>
      <c r="M23" s="807"/>
      <c r="N23" s="978" t="s">
        <v>796</v>
      </c>
      <c r="O23" s="764"/>
      <c r="P23" s="764"/>
      <c r="Q23" s="764"/>
      <c r="R23" s="764"/>
      <c r="S23" s="764"/>
      <c r="T23" s="765"/>
      <c r="U23" s="978" t="s">
        <v>1401</v>
      </c>
      <c r="V23" s="764"/>
      <c r="W23" s="764"/>
      <c r="X23" s="764"/>
      <c r="Y23" s="764"/>
      <c r="Z23" s="765"/>
      <c r="AA23" s="978" t="s">
        <v>796</v>
      </c>
      <c r="AB23" s="764"/>
      <c r="AC23" s="764"/>
      <c r="AD23" s="764"/>
      <c r="AE23" s="764"/>
      <c r="AF23" s="765"/>
      <c r="AG23" s="978" t="s">
        <v>1794</v>
      </c>
      <c r="AH23" s="764"/>
      <c r="AI23" s="764"/>
      <c r="AJ23" s="764"/>
      <c r="AK23" s="764"/>
      <c r="AL23" s="764"/>
      <c r="AM23" s="765"/>
      <c r="AN23" s="978" t="s">
        <v>1510</v>
      </c>
      <c r="AO23" s="764"/>
      <c r="AP23" s="764"/>
      <c r="AQ23" s="764"/>
      <c r="AR23" s="764"/>
      <c r="AS23" s="765"/>
      <c r="AT23" s="806"/>
      <c r="AU23" s="794"/>
      <c r="AV23" s="794"/>
      <c r="AW23" s="794"/>
      <c r="AX23" s="807"/>
    </row>
    <row r="24" spans="1:50" x14ac:dyDescent="0.25">
      <c r="H24" s="980"/>
      <c r="I24" s="765"/>
      <c r="J24" s="979"/>
      <c r="K24" s="764"/>
      <c r="L24" s="764"/>
      <c r="M24" s="765"/>
      <c r="N24" s="980"/>
      <c r="O24" s="764"/>
      <c r="P24" s="764"/>
      <c r="Q24" s="764"/>
      <c r="R24" s="764"/>
      <c r="S24" s="764"/>
      <c r="T24" s="765"/>
      <c r="U24" s="977"/>
      <c r="V24" s="764"/>
      <c r="W24" s="764"/>
      <c r="X24" s="764"/>
      <c r="Y24" s="764"/>
      <c r="Z24" s="765"/>
      <c r="AA24" s="980"/>
      <c r="AB24" s="764"/>
      <c r="AC24" s="764"/>
      <c r="AD24" s="764"/>
      <c r="AE24" s="764"/>
      <c r="AF24" s="765"/>
      <c r="AG24" s="980"/>
      <c r="AH24" s="764"/>
      <c r="AI24" s="764"/>
      <c r="AJ24" s="764"/>
      <c r="AK24" s="764"/>
      <c r="AL24" s="764"/>
      <c r="AM24" s="765"/>
      <c r="AN24" s="979"/>
      <c r="AO24" s="764"/>
      <c r="AP24" s="764"/>
      <c r="AQ24" s="764"/>
      <c r="AR24" s="764"/>
      <c r="AS24" s="765"/>
      <c r="AT24" s="1063"/>
      <c r="AU24" s="764"/>
      <c r="AV24" s="764"/>
      <c r="AW24" s="764"/>
      <c r="AX24" s="765"/>
    </row>
    <row r="25" spans="1:50" x14ac:dyDescent="0.25">
      <c r="H25" s="980"/>
      <c r="I25" s="765"/>
      <c r="J25" s="979"/>
      <c r="K25" s="764"/>
      <c r="L25" s="764"/>
      <c r="M25" s="765"/>
      <c r="N25" s="980"/>
      <c r="O25" s="764"/>
      <c r="P25" s="764"/>
      <c r="Q25" s="764"/>
      <c r="R25" s="764"/>
      <c r="S25" s="764"/>
      <c r="T25" s="765"/>
      <c r="U25" s="977"/>
      <c r="V25" s="764"/>
      <c r="W25" s="764"/>
      <c r="X25" s="764"/>
      <c r="Y25" s="764"/>
      <c r="Z25" s="765"/>
      <c r="AA25" s="980"/>
      <c r="AB25" s="764"/>
      <c r="AC25" s="764"/>
      <c r="AD25" s="764"/>
      <c r="AE25" s="764"/>
      <c r="AF25" s="765"/>
      <c r="AG25" s="980"/>
      <c r="AH25" s="764"/>
      <c r="AI25" s="764"/>
      <c r="AJ25" s="764"/>
      <c r="AK25" s="764"/>
      <c r="AL25" s="764"/>
      <c r="AM25" s="765"/>
      <c r="AN25" s="979"/>
      <c r="AO25" s="764"/>
      <c r="AP25" s="764"/>
      <c r="AQ25" s="764"/>
      <c r="AR25" s="764"/>
      <c r="AS25" s="765"/>
      <c r="AT25" s="1063"/>
      <c r="AU25" s="764"/>
      <c r="AV25" s="764"/>
      <c r="AW25" s="764"/>
      <c r="AX25" s="765"/>
    </row>
    <row r="26" spans="1:50" x14ac:dyDescent="0.25">
      <c r="H26" s="980"/>
      <c r="I26" s="765"/>
      <c r="J26" s="979"/>
      <c r="K26" s="764"/>
      <c r="L26" s="764"/>
      <c r="M26" s="765"/>
      <c r="N26" s="980"/>
      <c r="O26" s="764"/>
      <c r="P26" s="764"/>
      <c r="Q26" s="764"/>
      <c r="R26" s="764"/>
      <c r="S26" s="764"/>
      <c r="T26" s="765"/>
      <c r="U26" s="977"/>
      <c r="V26" s="764"/>
      <c r="W26" s="764"/>
      <c r="X26" s="764"/>
      <c r="Y26" s="764"/>
      <c r="Z26" s="765"/>
      <c r="AA26" s="980"/>
      <c r="AB26" s="764"/>
      <c r="AC26" s="764"/>
      <c r="AD26" s="764"/>
      <c r="AE26" s="764"/>
      <c r="AF26" s="765"/>
      <c r="AG26" s="980"/>
      <c r="AH26" s="764"/>
      <c r="AI26" s="764"/>
      <c r="AJ26" s="764"/>
      <c r="AK26" s="764"/>
      <c r="AL26" s="764"/>
      <c r="AM26" s="765"/>
      <c r="AN26" s="979"/>
      <c r="AO26" s="764"/>
      <c r="AP26" s="764"/>
      <c r="AQ26" s="764"/>
      <c r="AR26" s="764"/>
      <c r="AS26" s="765"/>
      <c r="AT26" s="1063"/>
      <c r="AU26" s="764"/>
      <c r="AV26" s="764"/>
      <c r="AW26" s="764"/>
      <c r="AX26" s="765"/>
    </row>
    <row r="27" spans="1:50" x14ac:dyDescent="0.25">
      <c r="H27" s="980"/>
      <c r="I27" s="765"/>
      <c r="J27" s="979"/>
      <c r="K27" s="764"/>
      <c r="L27" s="764"/>
      <c r="M27" s="765"/>
      <c r="N27" s="980"/>
      <c r="O27" s="764"/>
      <c r="P27" s="764"/>
      <c r="Q27" s="764"/>
      <c r="R27" s="764"/>
      <c r="S27" s="764"/>
      <c r="T27" s="765"/>
      <c r="U27" s="977"/>
      <c r="V27" s="764"/>
      <c r="W27" s="764"/>
      <c r="X27" s="764"/>
      <c r="Y27" s="764"/>
      <c r="Z27" s="765"/>
      <c r="AA27" s="980"/>
      <c r="AB27" s="764"/>
      <c r="AC27" s="764"/>
      <c r="AD27" s="764"/>
      <c r="AE27" s="764"/>
      <c r="AF27" s="765"/>
      <c r="AG27" s="980"/>
      <c r="AH27" s="764"/>
      <c r="AI27" s="764"/>
      <c r="AJ27" s="764"/>
      <c r="AK27" s="764"/>
      <c r="AL27" s="764"/>
      <c r="AM27" s="765"/>
      <c r="AN27" s="979"/>
      <c r="AO27" s="764"/>
      <c r="AP27" s="764"/>
      <c r="AQ27" s="764"/>
      <c r="AR27" s="764"/>
      <c r="AS27" s="765"/>
      <c r="AT27" s="1063"/>
      <c r="AU27" s="764"/>
      <c r="AV27" s="764"/>
      <c r="AW27" s="764"/>
      <c r="AX27" s="765"/>
    </row>
    <row r="28" spans="1:50" x14ac:dyDescent="0.25">
      <c r="B28" s="760"/>
      <c r="C28" s="761"/>
      <c r="D28" s="761"/>
      <c r="E28" s="761"/>
      <c r="H28" s="980"/>
      <c r="I28" s="765"/>
      <c r="J28" s="979"/>
      <c r="K28" s="764"/>
      <c r="L28" s="764"/>
      <c r="M28" s="765"/>
      <c r="N28" s="980"/>
      <c r="O28" s="764"/>
      <c r="P28" s="764"/>
      <c r="Q28" s="764"/>
      <c r="R28" s="764"/>
      <c r="S28" s="764"/>
      <c r="T28" s="765"/>
      <c r="U28" s="977"/>
      <c r="V28" s="764"/>
      <c r="W28" s="764"/>
      <c r="X28" s="764"/>
      <c r="Y28" s="764"/>
      <c r="Z28" s="765"/>
      <c r="AA28" s="980"/>
      <c r="AB28" s="764"/>
      <c r="AC28" s="764"/>
      <c r="AD28" s="764"/>
      <c r="AE28" s="764"/>
      <c r="AF28" s="765"/>
      <c r="AG28" s="980"/>
      <c r="AH28" s="764"/>
      <c r="AI28" s="764"/>
      <c r="AJ28" s="764"/>
      <c r="AK28" s="764"/>
      <c r="AL28" s="764"/>
      <c r="AM28" s="765"/>
      <c r="AN28" s="979"/>
      <c r="AO28" s="764"/>
      <c r="AP28" s="764"/>
      <c r="AQ28" s="764"/>
      <c r="AR28" s="764"/>
      <c r="AS28" s="765"/>
      <c r="AT28" s="1063"/>
      <c r="AU28" s="764"/>
      <c r="AV28" s="764"/>
      <c r="AW28" s="764"/>
      <c r="AX28" s="765"/>
    </row>
    <row r="29" spans="1:50" x14ac:dyDescent="0.25">
      <c r="H29" s="980"/>
      <c r="I29" s="765"/>
      <c r="J29" s="979"/>
      <c r="K29" s="764"/>
      <c r="L29" s="764"/>
      <c r="M29" s="765"/>
      <c r="N29" s="980"/>
      <c r="O29" s="764"/>
      <c r="P29" s="764"/>
      <c r="Q29" s="764"/>
      <c r="R29" s="764"/>
      <c r="S29" s="764"/>
      <c r="T29" s="765"/>
      <c r="U29" s="977"/>
      <c r="V29" s="764"/>
      <c r="W29" s="764"/>
      <c r="X29" s="764"/>
      <c r="Y29" s="764"/>
      <c r="Z29" s="765"/>
      <c r="AA29" s="980"/>
      <c r="AB29" s="764"/>
      <c r="AC29" s="764"/>
      <c r="AD29" s="764"/>
      <c r="AE29" s="764"/>
      <c r="AF29" s="765"/>
      <c r="AG29" s="980"/>
      <c r="AH29" s="764"/>
      <c r="AI29" s="764"/>
      <c r="AJ29" s="764"/>
      <c r="AK29" s="764"/>
      <c r="AL29" s="764"/>
      <c r="AM29" s="765"/>
      <c r="AN29" s="983"/>
      <c r="AO29" s="764"/>
      <c r="AP29" s="764"/>
      <c r="AQ29" s="764"/>
      <c r="AR29" s="764"/>
      <c r="AS29" s="765"/>
      <c r="AT29" s="1063"/>
      <c r="AU29" s="764"/>
      <c r="AV29" s="764"/>
      <c r="AW29" s="764"/>
      <c r="AX29" s="765"/>
    </row>
    <row r="30" spans="1:50" x14ac:dyDescent="0.25">
      <c r="B30" s="760"/>
      <c r="C30" s="761"/>
      <c r="D30" s="761"/>
      <c r="E30" s="761"/>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1:50" ht="1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1:50" x14ac:dyDescent="0.25">
      <c r="B32" s="760"/>
      <c r="C32" s="761"/>
      <c r="D32" s="761"/>
      <c r="E32" s="761"/>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2:50"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2:50" ht="15" customHeight="1" x14ac:dyDescent="0.25">
      <c r="B34" s="760"/>
      <c r="C34" s="761"/>
      <c r="D34" s="761"/>
      <c r="E34" s="761"/>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2:50" x14ac:dyDescent="0.25">
      <c r="B36" s="760"/>
      <c r="C36" s="761"/>
      <c r="D36" s="761"/>
      <c r="E36" s="761"/>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2:50" ht="14.4"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2:50" ht="14.4"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2:50" ht="14.4" customHeight="1" x14ac:dyDescent="0.25">
      <c r="G39" s="223"/>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2:50" x14ac:dyDescent="0.25">
      <c r="G40" s="223"/>
      <c r="H40" s="993"/>
      <c r="I40" s="765"/>
      <c r="J40" s="993"/>
      <c r="K40" s="764"/>
      <c r="L40" s="764"/>
      <c r="M40" s="765"/>
      <c r="N40" s="993"/>
      <c r="O40" s="764"/>
      <c r="P40" s="764"/>
      <c r="Q40" s="764"/>
      <c r="R40" s="764"/>
      <c r="S40" s="764"/>
      <c r="T40" s="765"/>
      <c r="U40" s="986"/>
      <c r="V40" s="764"/>
      <c r="W40" s="764"/>
      <c r="X40" s="764"/>
      <c r="Y40" s="764"/>
      <c r="Z40" s="765"/>
      <c r="AA40" s="993"/>
      <c r="AB40" s="764"/>
      <c r="AC40" s="764"/>
      <c r="AD40" s="764"/>
      <c r="AE40" s="764"/>
      <c r="AF40" s="765"/>
      <c r="AG40" s="993"/>
      <c r="AH40" s="764"/>
      <c r="AI40" s="764"/>
      <c r="AJ40" s="764"/>
      <c r="AK40" s="764"/>
      <c r="AL40" s="764"/>
      <c r="AM40" s="765"/>
      <c r="AN40" s="995"/>
      <c r="AO40" s="764"/>
      <c r="AP40" s="764"/>
      <c r="AQ40" s="764"/>
      <c r="AR40" s="764"/>
      <c r="AS40" s="765"/>
      <c r="AT40" s="1065"/>
      <c r="AU40" s="764"/>
      <c r="AV40" s="764"/>
      <c r="AW40" s="764"/>
      <c r="AX40" s="765"/>
    </row>
    <row r="41" spans="2:50" x14ac:dyDescent="0.25">
      <c r="G41" s="223"/>
      <c r="H41" s="1092" t="s">
        <v>1770</v>
      </c>
      <c r="I41" s="764"/>
      <c r="J41" s="764"/>
      <c r="K41" s="764"/>
      <c r="L41" s="764"/>
      <c r="M41" s="764"/>
      <c r="N41" s="764"/>
      <c r="O41" s="764"/>
      <c r="P41" s="764"/>
      <c r="Q41" s="764"/>
      <c r="R41" s="764"/>
      <c r="S41" s="764"/>
      <c r="T41" s="764"/>
      <c r="U41" s="764"/>
      <c r="V41" s="764"/>
      <c r="W41" s="764"/>
      <c r="X41" s="764"/>
      <c r="Y41" s="764"/>
      <c r="Z41" s="764"/>
      <c r="AA41" s="764"/>
      <c r="AB41" s="764"/>
      <c r="AC41" s="764"/>
      <c r="AD41" s="764"/>
      <c r="AE41" s="764"/>
      <c r="AF41" s="764"/>
      <c r="AG41" s="764"/>
      <c r="AH41" s="764"/>
      <c r="AI41" s="764"/>
      <c r="AJ41" s="764"/>
      <c r="AK41" s="764"/>
      <c r="AL41" s="764"/>
      <c r="AM41" s="764"/>
      <c r="AN41" s="764"/>
      <c r="AO41" s="764"/>
      <c r="AP41" s="764"/>
      <c r="AQ41" s="764"/>
      <c r="AR41" s="764"/>
      <c r="AS41" s="765"/>
      <c r="AT41" s="1134">
        <f>SUM(AT24:AX40)</f>
        <v>0</v>
      </c>
      <c r="AU41" s="764"/>
      <c r="AV41" s="764"/>
      <c r="AW41" s="764"/>
      <c r="AX41" s="765"/>
    </row>
    <row r="42" spans="2:50" x14ac:dyDescent="0.25">
      <c r="G42" s="223"/>
      <c r="AS42" s="443"/>
      <c r="AT42" s="443"/>
    </row>
    <row r="43" spans="2:50" x14ac:dyDescent="0.25">
      <c r="G43" s="223"/>
      <c r="AS43" s="443"/>
      <c r="AT43" s="443"/>
      <c r="AU43" s="443"/>
    </row>
    <row r="44" spans="2:50" x14ac:dyDescent="0.25">
      <c r="H44" s="976" t="s">
        <v>1795</v>
      </c>
      <c r="I44" s="824"/>
      <c r="J44" s="824"/>
      <c r="K44" s="824"/>
      <c r="L44" s="824"/>
      <c r="M44" s="824"/>
      <c r="N44" s="824"/>
      <c r="O44" s="824"/>
      <c r="P44" s="824"/>
      <c r="Q44" s="824"/>
      <c r="R44" s="824"/>
      <c r="S44" s="824"/>
      <c r="T44" s="824"/>
      <c r="U44" s="824"/>
      <c r="V44" s="824"/>
      <c r="W44" s="824"/>
      <c r="X44" s="824"/>
      <c r="Y44" s="825"/>
      <c r="Z44" s="976" t="s">
        <v>1796</v>
      </c>
      <c r="AA44" s="824"/>
      <c r="AB44" s="824"/>
      <c r="AC44" s="824"/>
      <c r="AD44" s="824"/>
      <c r="AE44" s="824"/>
      <c r="AF44" s="824"/>
      <c r="AG44" s="824"/>
      <c r="AH44" s="824"/>
      <c r="AI44" s="824"/>
      <c r="AJ44" s="824"/>
      <c r="AK44" s="824"/>
      <c r="AL44" s="824"/>
      <c r="AM44" s="824"/>
      <c r="AN44" s="824"/>
      <c r="AO44" s="824"/>
      <c r="AP44" s="824"/>
      <c r="AQ44" s="825"/>
      <c r="AS44" s="443"/>
      <c r="AT44" s="443"/>
      <c r="AU44" s="443"/>
    </row>
    <row r="45" spans="2:50" x14ac:dyDescent="0.25">
      <c r="H45" s="257" t="s">
        <v>796</v>
      </c>
      <c r="I45" s="258"/>
      <c r="J45" s="258"/>
      <c r="K45" s="258"/>
      <c r="L45" s="258"/>
      <c r="M45" s="258"/>
      <c r="N45" s="258"/>
      <c r="O45" s="258"/>
      <c r="P45" s="258"/>
      <c r="Q45" s="259"/>
      <c r="R45" s="257" t="s">
        <v>1511</v>
      </c>
      <c r="S45" s="258"/>
      <c r="T45" s="258"/>
      <c r="U45" s="259"/>
      <c r="V45" s="257" t="s">
        <v>1510</v>
      </c>
      <c r="W45" s="258"/>
      <c r="X45" s="258"/>
      <c r="Y45" s="259"/>
      <c r="Z45" s="257" t="s">
        <v>796</v>
      </c>
      <c r="AA45" s="258"/>
      <c r="AB45" s="258"/>
      <c r="AC45" s="258"/>
      <c r="AD45" s="258"/>
      <c r="AE45" s="258"/>
      <c r="AF45" s="258"/>
      <c r="AG45" s="258"/>
      <c r="AH45" s="258"/>
      <c r="AI45" s="259"/>
      <c r="AJ45" s="257" t="s">
        <v>1511</v>
      </c>
      <c r="AK45" s="258"/>
      <c r="AL45" s="258"/>
      <c r="AM45" s="259"/>
      <c r="AN45" s="257" t="s">
        <v>1510</v>
      </c>
      <c r="AO45" s="258"/>
      <c r="AP45" s="258"/>
      <c r="AQ45" s="259"/>
      <c r="AS45" s="443"/>
      <c r="AT45" s="443"/>
      <c r="AU45" s="443"/>
    </row>
    <row r="46" spans="2:50" x14ac:dyDescent="0.25">
      <c r="H46" s="260"/>
      <c r="Q46" s="261"/>
      <c r="R46" s="260"/>
      <c r="U46" s="261"/>
      <c r="V46" s="260"/>
      <c r="Y46" s="261"/>
      <c r="Z46" s="260"/>
      <c r="AI46" s="261"/>
      <c r="AJ46" s="260"/>
      <c r="AM46" s="261"/>
      <c r="AN46" s="260"/>
      <c r="AQ46" s="261"/>
      <c r="AS46" s="443"/>
      <c r="AT46" s="443"/>
      <c r="AU46" s="443"/>
    </row>
    <row r="47" spans="2:50" x14ac:dyDescent="0.25">
      <c r="H47" s="260"/>
      <c r="Q47" s="261"/>
      <c r="R47" s="260"/>
      <c r="U47" s="261"/>
      <c r="V47" s="260"/>
      <c r="Y47" s="261"/>
      <c r="Z47" s="260"/>
      <c r="AI47" s="261"/>
      <c r="AJ47" s="260"/>
      <c r="AM47" s="261"/>
      <c r="AN47" s="260"/>
      <c r="AQ47" s="261"/>
      <c r="AS47" s="443"/>
      <c r="AT47" s="443"/>
      <c r="AU47" s="443"/>
    </row>
    <row r="48" spans="2:50" ht="15" customHeight="1" x14ac:dyDescent="0.25">
      <c r="H48" s="260"/>
      <c r="Q48" s="261"/>
      <c r="R48" s="260"/>
      <c r="U48" s="261"/>
      <c r="V48" s="260"/>
      <c r="Y48" s="261"/>
      <c r="Z48" s="260"/>
      <c r="AI48" s="261"/>
      <c r="AJ48" s="260"/>
      <c r="AM48" s="261"/>
      <c r="AN48" s="260"/>
      <c r="AQ48" s="261"/>
      <c r="AS48" s="443"/>
      <c r="AT48" s="443"/>
      <c r="AU48" s="443"/>
    </row>
    <row r="49" spans="8:47" x14ac:dyDescent="0.25">
      <c r="H49" s="260"/>
      <c r="Q49" s="261"/>
      <c r="R49" s="260"/>
      <c r="U49" s="261"/>
      <c r="V49" s="260"/>
      <c r="Y49" s="261"/>
      <c r="Z49" s="260"/>
      <c r="AI49" s="261"/>
      <c r="AJ49" s="260"/>
      <c r="AM49" s="261"/>
      <c r="AN49" s="260"/>
      <c r="AQ49" s="261"/>
      <c r="AS49" s="443"/>
      <c r="AT49" s="443"/>
      <c r="AU49" s="443"/>
    </row>
    <row r="50" spans="8:47" x14ac:dyDescent="0.25">
      <c r="H50" s="262"/>
      <c r="I50" s="263"/>
      <c r="J50" s="263"/>
      <c r="K50" s="263"/>
      <c r="L50" s="263"/>
      <c r="M50" s="263"/>
      <c r="N50" s="263"/>
      <c r="O50" s="263"/>
      <c r="P50" s="263"/>
      <c r="Q50" s="264"/>
      <c r="R50" s="262"/>
      <c r="S50" s="263"/>
      <c r="T50" s="263"/>
      <c r="U50" s="264"/>
      <c r="V50" s="262"/>
      <c r="W50" s="263"/>
      <c r="X50" s="263"/>
      <c r="Y50" s="264"/>
      <c r="Z50" s="262"/>
      <c r="AA50" s="263"/>
      <c r="AB50" s="263"/>
      <c r="AC50" s="263"/>
      <c r="AD50" s="263"/>
      <c r="AE50" s="263"/>
      <c r="AF50" s="263"/>
      <c r="AG50" s="263"/>
      <c r="AH50" s="263"/>
      <c r="AI50" s="264"/>
      <c r="AJ50" s="262"/>
      <c r="AK50" s="263"/>
      <c r="AL50" s="263"/>
      <c r="AM50" s="264"/>
      <c r="AN50" s="262"/>
      <c r="AO50" s="263"/>
      <c r="AP50" s="263"/>
      <c r="AQ50" s="264"/>
      <c r="AS50" s="443"/>
      <c r="AT50" s="443"/>
      <c r="AU50" s="443"/>
    </row>
    <row r="51" spans="8:47" x14ac:dyDescent="0.25">
      <c r="AM51" s="265" t="s">
        <v>1797</v>
      </c>
      <c r="AN51" s="131" t="str">
        <f>'E-11-1'!U22</f>
        <v>E-11-1-3</v>
      </c>
      <c r="AS51" s="443"/>
      <c r="AT51" s="443"/>
    </row>
    <row r="52" spans="8:47" x14ac:dyDescent="0.25">
      <c r="AS52" s="443"/>
      <c r="AT52" s="443"/>
    </row>
  </sheetData>
  <mergeCells count="170">
    <mergeCell ref="AG38:AM38"/>
    <mergeCell ref="J28:M28"/>
    <mergeCell ref="U29:Z29"/>
    <mergeCell ref="AT35:AX35"/>
    <mergeCell ref="U38:Z38"/>
    <mergeCell ref="AN29:AS29"/>
    <mergeCell ref="AA33:AF33"/>
    <mergeCell ref="H35:I35"/>
    <mergeCell ref="N31:T31"/>
    <mergeCell ref="AN32:AS32"/>
    <mergeCell ref="G9:Z11"/>
    <mergeCell ref="U25:Z25"/>
    <mergeCell ref="AA26:AF26"/>
    <mergeCell ref="N30:T30"/>
    <mergeCell ref="AN31:AS31"/>
    <mergeCell ref="AG33:AM33"/>
    <mergeCell ref="H37:I37"/>
    <mergeCell ref="J30:M30"/>
    <mergeCell ref="AN23:AS23"/>
    <mergeCell ref="N22:Z22"/>
    <mergeCell ref="J33:M33"/>
    <mergeCell ref="AA35:AF35"/>
    <mergeCell ref="N26:T26"/>
    <mergeCell ref="AN27:AS27"/>
    <mergeCell ref="AA31:AF31"/>
    <mergeCell ref="AG29:AM29"/>
    <mergeCell ref="AG40:AM40"/>
    <mergeCell ref="H27:I27"/>
    <mergeCell ref="U37:Z37"/>
    <mergeCell ref="AG30:AM30"/>
    <mergeCell ref="AG39:AM39"/>
    <mergeCell ref="AA34:AF34"/>
    <mergeCell ref="N27:T27"/>
    <mergeCell ref="AT31:AX31"/>
    <mergeCell ref="N40:T40"/>
    <mergeCell ref="AT38:AX38"/>
    <mergeCell ref="H36:I36"/>
    <mergeCell ref="J36:M36"/>
    <mergeCell ref="AN35:AS35"/>
    <mergeCell ref="AA36:AF36"/>
    <mergeCell ref="AT34:AX34"/>
    <mergeCell ref="AG31:AM31"/>
    <mergeCell ref="AA32:AF32"/>
    <mergeCell ref="N32:T32"/>
    <mergeCell ref="AG34:AM34"/>
    <mergeCell ref="J34:M34"/>
    <mergeCell ref="H28:I28"/>
    <mergeCell ref="J27:M27"/>
    <mergeCell ref="AA29:AF29"/>
    <mergeCell ref="N33:T33"/>
    <mergeCell ref="H44:Y44"/>
    <mergeCell ref="B28:E28"/>
    <mergeCell ref="J25:M25"/>
    <mergeCell ref="AA39:AF39"/>
    <mergeCell ref="H30:I30"/>
    <mergeCell ref="AN26:AS26"/>
    <mergeCell ref="AA30:AF30"/>
    <mergeCell ref="AT41:AX41"/>
    <mergeCell ref="H41:AS41"/>
    <mergeCell ref="U34:Z34"/>
    <mergeCell ref="AN30:AS30"/>
    <mergeCell ref="AG35:AM35"/>
    <mergeCell ref="U31:Z31"/>
    <mergeCell ref="H32:I32"/>
    <mergeCell ref="AN28:AS28"/>
    <mergeCell ref="U26:Z26"/>
    <mergeCell ref="AN37:AS37"/>
    <mergeCell ref="U35:Z35"/>
    <mergeCell ref="B32:E32"/>
    <mergeCell ref="H25:I25"/>
    <mergeCell ref="AA25:AF25"/>
    <mergeCell ref="AT40:AX40"/>
    <mergeCell ref="AG28:AM28"/>
    <mergeCell ref="AG37:AM37"/>
    <mergeCell ref="H40:I40"/>
    <mergeCell ref="AG24:AM24"/>
    <mergeCell ref="N36:T36"/>
    <mergeCell ref="U24:Z24"/>
    <mergeCell ref="U33:Z33"/>
    <mergeCell ref="AG26:AM26"/>
    <mergeCell ref="AT32:AX32"/>
    <mergeCell ref="J38:M38"/>
    <mergeCell ref="AT29:AX29"/>
    <mergeCell ref="AN39:AS39"/>
    <mergeCell ref="U40:Z40"/>
    <mergeCell ref="AN34:AS34"/>
    <mergeCell ref="AA38:AF38"/>
    <mergeCell ref="AG32:AM32"/>
    <mergeCell ref="AN36:AS36"/>
    <mergeCell ref="AA27:AF27"/>
    <mergeCell ref="AA40:AF40"/>
    <mergeCell ref="H38:I38"/>
    <mergeCell ref="U28:Z28"/>
    <mergeCell ref="AT27:AX27"/>
    <mergeCell ref="N24:T24"/>
    <mergeCell ref="H29:I29"/>
    <mergeCell ref="AT25:AX25"/>
    <mergeCell ref="AT37:AX37"/>
    <mergeCell ref="B4:E4"/>
    <mergeCell ref="J39:M39"/>
    <mergeCell ref="N35:T35"/>
    <mergeCell ref="AA22:AS22"/>
    <mergeCell ref="J29:M29"/>
    <mergeCell ref="N25:T25"/>
    <mergeCell ref="J37:M37"/>
    <mergeCell ref="B8:E8"/>
    <mergeCell ref="J22:M23"/>
    <mergeCell ref="H34:I34"/>
    <mergeCell ref="B6:E6"/>
    <mergeCell ref="N34:T34"/>
    <mergeCell ref="B15:E15"/>
    <mergeCell ref="H31:I31"/>
    <mergeCell ref="H22:I23"/>
    <mergeCell ref="AA23:AF23"/>
    <mergeCell ref="B30:E30"/>
    <mergeCell ref="G7:AR7"/>
    <mergeCell ref="AG25:AM25"/>
    <mergeCell ref="B18:E18"/>
    <mergeCell ref="U23:Z23"/>
    <mergeCell ref="AN25:AS25"/>
    <mergeCell ref="J31:M31"/>
    <mergeCell ref="U32:Z32"/>
    <mergeCell ref="B10:E10"/>
    <mergeCell ref="N38:T38"/>
    <mergeCell ref="H26:I26"/>
    <mergeCell ref="B20:E20"/>
    <mergeCell ref="AT26:AX26"/>
    <mergeCell ref="B12:E12"/>
    <mergeCell ref="B14:E14"/>
    <mergeCell ref="Z44:AQ44"/>
    <mergeCell ref="N37:T37"/>
    <mergeCell ref="AN38:AS38"/>
    <mergeCell ref="J40:M40"/>
    <mergeCell ref="N29:T29"/>
    <mergeCell ref="J24:M24"/>
    <mergeCell ref="AN40:AS40"/>
    <mergeCell ref="B17:E17"/>
    <mergeCell ref="AG36:AM36"/>
    <mergeCell ref="N23:T23"/>
    <mergeCell ref="AN24:AS24"/>
    <mergeCell ref="J26:M26"/>
    <mergeCell ref="AA28:AF28"/>
    <mergeCell ref="AN33:AS33"/>
    <mergeCell ref="J35:M35"/>
    <mergeCell ref="B19:E19"/>
    <mergeCell ref="B34:E34"/>
    <mergeCell ref="AT39:AX39"/>
    <mergeCell ref="AT36:AX36"/>
    <mergeCell ref="B13:E13"/>
    <mergeCell ref="N28:T28"/>
    <mergeCell ref="AG23:AM23"/>
    <mergeCell ref="B16:E16"/>
    <mergeCell ref="AT24:AX24"/>
    <mergeCell ref="AT30:AX30"/>
    <mergeCell ref="J32:M32"/>
    <mergeCell ref="AG27:AM27"/>
    <mergeCell ref="U30:Z30"/>
    <mergeCell ref="N39:T39"/>
    <mergeCell ref="H24:I24"/>
    <mergeCell ref="H33:I33"/>
    <mergeCell ref="U27:Z27"/>
    <mergeCell ref="U36:Z36"/>
    <mergeCell ref="AA37:AF37"/>
    <mergeCell ref="AA24:AF24"/>
    <mergeCell ref="AT28:AX28"/>
    <mergeCell ref="AT22:AX23"/>
    <mergeCell ref="B36:E36"/>
    <mergeCell ref="H39:I39"/>
    <mergeCell ref="AT33:AX33"/>
    <mergeCell ref="U39:Z39"/>
  </mergeCells>
  <hyperlinks>
    <hyperlink ref="B4" location="PANDUAN!A1" display="PANDUAN" xr:uid="{00000000-0004-0000-C700-000000000000}"/>
    <hyperlink ref="B6" location="'EWS DIRECTORY'!A1" display="EWS DIRECTORY" xr:uid="{00000000-0004-0000-C700-000001000000}"/>
    <hyperlink ref="B8" location="'DATA PEMICU'!A1" display="DATA PEMICU" xr:uid="{00000000-0004-0000-C700-000002000000}"/>
    <hyperlink ref="B10" location="'DATA PENGUJI'!A1" display="DATA PENGUJI" xr:uid="{00000000-0004-0000-C700-000003000000}"/>
    <hyperlink ref="B12" location="'MAIN LEVEL'!A1" display="MAIN LEVEL" xr:uid="{00000000-0004-0000-C700-000004000000}"/>
  </hyperlinks>
  <pageMargins left="0.51181102362204722" right="0.15748031496062989" top="0.55118110236220474" bottom="0.55118110236220474" header="0.31496062992125978" footer="0.31496062992125978"/>
  <pageSetup paperSize="9" scale="60" orientation="landscape"/>
  <headerFooter>
    <oddFooter>&amp;Rhalaman &amp;P dari &amp;N</oddFooter>
  </headerFooter>
</worksheet>
</file>

<file path=xl/worksheets/sheet2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800-000000000000}">
  <sheetPr codeName="Sheet415">
    <tabColor theme="4" tint="-0.249977111117893"/>
  </sheetPr>
  <dimension ref="A1:AT64"/>
  <sheetViews>
    <sheetView topLeftCell="B17"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46" width="3.6640625" style="306" customWidth="1"/>
    <col min="47" max="47" width="14.44140625" style="306" customWidth="1"/>
    <col min="48" max="16384" width="14.44140625" style="306"/>
  </cols>
  <sheetData>
    <row r="1" spans="2:46" ht="14.25" customHeight="1" x14ac:dyDescent="0.25">
      <c r="G1" s="110"/>
      <c r="H1" s="110"/>
      <c r="I1" s="110"/>
      <c r="J1" s="110"/>
      <c r="K1" s="110"/>
      <c r="L1" s="110"/>
      <c r="M1" s="110"/>
      <c r="N1" s="110"/>
      <c r="O1" s="110"/>
      <c r="P1" s="110"/>
      <c r="Q1" s="110"/>
      <c r="R1" s="110"/>
      <c r="S1" s="110"/>
      <c r="T1" s="110"/>
      <c r="U1" s="110"/>
      <c r="V1" s="110"/>
      <c r="W1" s="110"/>
      <c r="X1" s="110"/>
      <c r="Y1" s="110"/>
    </row>
    <row r="2" spans="2:46" ht="14.25" customHeight="1" x14ac:dyDescent="0.25">
      <c r="G2" s="55" t="s">
        <v>1674</v>
      </c>
      <c r="H2" s="55"/>
      <c r="I2" s="55"/>
      <c r="J2" s="55"/>
      <c r="K2" s="55"/>
      <c r="L2" s="55"/>
      <c r="M2" s="55"/>
      <c r="N2" s="55"/>
      <c r="AT2" s="443"/>
    </row>
    <row r="3" spans="2:46" ht="14.25" customHeight="1" x14ac:dyDescent="0.25">
      <c r="B3" s="111"/>
      <c r="C3" s="111"/>
      <c r="D3" s="111"/>
      <c r="E3" s="111"/>
      <c r="G3" s="55"/>
      <c r="H3" s="55"/>
      <c r="I3" s="55"/>
      <c r="J3" s="55"/>
      <c r="K3" s="55"/>
      <c r="L3" s="55"/>
      <c r="M3" s="55"/>
      <c r="N3" s="55"/>
      <c r="AT3" s="443"/>
    </row>
    <row r="4" spans="2:46" ht="14.25" customHeight="1" x14ac:dyDescent="0.25">
      <c r="B4" s="762" t="s">
        <v>79</v>
      </c>
      <c r="C4" s="761"/>
      <c r="D4" s="761"/>
      <c r="E4" s="761"/>
      <c r="G4" s="55"/>
      <c r="H4" s="55"/>
      <c r="I4" s="55"/>
      <c r="J4" s="55"/>
      <c r="K4" s="55"/>
      <c r="L4" s="55"/>
      <c r="M4" s="55"/>
      <c r="N4" s="55"/>
      <c r="AT4" s="443"/>
    </row>
    <row r="5" spans="2:46" ht="14.25" customHeight="1" x14ac:dyDescent="0.25">
      <c r="B5" s="111"/>
      <c r="C5" s="111"/>
      <c r="D5" s="111"/>
      <c r="E5" s="111"/>
      <c r="G5" s="55"/>
      <c r="H5" s="55"/>
      <c r="I5" s="55"/>
      <c r="J5" s="55"/>
      <c r="K5" s="55"/>
      <c r="L5" s="55"/>
      <c r="M5" s="55"/>
      <c r="N5" s="55"/>
      <c r="AT5" s="443"/>
    </row>
    <row r="6" spans="2:46" ht="14.25" customHeight="1" x14ac:dyDescent="0.25">
      <c r="B6" s="762" t="s">
        <v>87</v>
      </c>
      <c r="C6" s="761"/>
      <c r="D6" s="761"/>
      <c r="E6" s="761"/>
      <c r="G6" s="55"/>
      <c r="H6" s="55"/>
      <c r="I6" s="55"/>
      <c r="J6" s="55"/>
      <c r="K6" s="55"/>
      <c r="L6" s="55"/>
      <c r="M6" s="55"/>
      <c r="N6" s="55"/>
      <c r="AT6" s="443"/>
    </row>
    <row r="7" spans="2:46" ht="15" customHeight="1" x14ac:dyDescent="0.25">
      <c r="B7" s="111"/>
      <c r="C7" s="111"/>
      <c r="D7" s="111"/>
      <c r="E7" s="111"/>
      <c r="G7" s="996" t="s">
        <v>1774</v>
      </c>
      <c r="H7" s="1111"/>
      <c r="I7" s="1111"/>
      <c r="J7" s="1111"/>
      <c r="K7" s="1111"/>
      <c r="L7" s="1111"/>
      <c r="M7" s="1111"/>
      <c r="N7" s="1111"/>
      <c r="O7" s="1111"/>
      <c r="P7" s="1111"/>
      <c r="Q7" s="1111"/>
      <c r="R7" s="1111"/>
      <c r="S7" s="1111"/>
      <c r="T7" s="1111"/>
      <c r="U7" s="1111"/>
      <c r="V7" s="1111"/>
      <c r="W7" s="1111"/>
      <c r="X7" s="1111"/>
      <c r="Y7" s="1111"/>
      <c r="Z7" s="1111"/>
      <c r="AA7" s="1111"/>
      <c r="AB7" s="1111"/>
      <c r="AC7" s="1111"/>
      <c r="AD7" s="1111"/>
      <c r="AE7" s="1111"/>
      <c r="AF7" s="1111"/>
      <c r="AG7" s="1111"/>
      <c r="AH7" s="1111"/>
      <c r="AI7" s="1111"/>
      <c r="AJ7" s="1111"/>
      <c r="AK7" s="1111"/>
      <c r="AL7" s="1111"/>
      <c r="AM7" s="1111"/>
      <c r="AN7" s="1111"/>
      <c r="AO7" s="1111"/>
      <c r="AP7" s="1111"/>
      <c r="AQ7" s="1111"/>
      <c r="AR7" s="1111"/>
      <c r="AS7" s="58"/>
      <c r="AT7" s="443"/>
    </row>
    <row r="8" spans="2:46" ht="14.25" customHeight="1" x14ac:dyDescent="0.25">
      <c r="B8" s="762" t="s">
        <v>94</v>
      </c>
      <c r="C8" s="761"/>
      <c r="D8" s="761"/>
      <c r="E8" s="761"/>
      <c r="G8" s="55"/>
      <c r="H8" s="55"/>
      <c r="I8" s="55"/>
      <c r="J8" s="55"/>
      <c r="K8" s="55"/>
      <c r="L8" s="55"/>
      <c r="M8" s="55"/>
      <c r="N8" s="55"/>
      <c r="AT8" s="443"/>
    </row>
    <row r="9" spans="2:46" ht="14.25" customHeight="1" x14ac:dyDescent="0.25">
      <c r="B9" s="111"/>
      <c r="C9" s="111"/>
      <c r="D9" s="111"/>
      <c r="E9" s="111"/>
      <c r="G9" s="999" t="str">
        <f>"Rincian "&amp;'E-11'!G9&amp;" "&amp;'E-11-1'!M24</f>
        <v>Rincian Biaya Entertainment Berdasarkan Analisis Kewajaran dan Kelaziman Usaha</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1111"/>
      <c r="I10" s="1111"/>
      <c r="J10" s="1111"/>
      <c r="K10" s="1111"/>
      <c r="L10" s="1111"/>
      <c r="M10" s="1111"/>
      <c r="N10" s="1111"/>
      <c r="O10" s="1111"/>
      <c r="P10" s="1111"/>
      <c r="Q10" s="1111"/>
      <c r="R10" s="1111"/>
      <c r="S10" s="1111"/>
      <c r="T10" s="1111"/>
      <c r="U10" s="1111"/>
      <c r="V10" s="1111"/>
      <c r="W10" s="1111"/>
      <c r="X10" s="1111"/>
      <c r="Y10" s="1111"/>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c r="AT12" s="443"/>
    </row>
    <row r="13" spans="2:46" ht="14.25" customHeight="1" x14ac:dyDescent="0.25">
      <c r="B13" s="962" t="str">
        <f>HYPERLINK("#'"&amp;'EWS DIRECTORY'!$J$195&amp;"'!A1",'EWS DIRECTORY'!$J$195)</f>
        <v>E-11</v>
      </c>
      <c r="C13" s="761"/>
      <c r="D13" s="761"/>
      <c r="E13" s="761"/>
      <c r="G13" s="55" t="s">
        <v>1680</v>
      </c>
      <c r="H13" s="55"/>
      <c r="I13" s="254"/>
      <c r="J13" s="254"/>
      <c r="K13" s="254"/>
      <c r="L13" s="254"/>
      <c r="M13" s="254"/>
      <c r="N13" s="254"/>
      <c r="AT13" s="443"/>
    </row>
    <row r="14" spans="2:46" ht="14.25" customHeight="1" x14ac:dyDescent="0.25">
      <c r="B14" s="931" t="str">
        <f>HYPERLINK("#'"&amp;'EWS DIRECTORY'!$J$196&amp;"'!A1",'EWS DIRECTORY'!$J$196)</f>
        <v>E-11-1</v>
      </c>
      <c r="C14" s="761"/>
      <c r="D14" s="761"/>
      <c r="E14" s="761"/>
      <c r="G14" s="55" t="s">
        <v>1891</v>
      </c>
      <c r="H14" s="55"/>
      <c r="I14" s="254"/>
      <c r="J14" s="254"/>
      <c r="K14" s="254"/>
      <c r="L14" s="254"/>
      <c r="M14" s="254"/>
      <c r="N14" s="254"/>
      <c r="AT14" s="443"/>
    </row>
    <row r="15" spans="2:46" ht="14.25" customHeight="1" x14ac:dyDescent="0.25">
      <c r="B15" s="929" t="str">
        <f>HYPERLINK("#'"&amp;'EWS DIRECTORY'!$J$197&amp;"'!A1",'EWS DIRECTORY'!$J$197)</f>
        <v>E-11-1-1</v>
      </c>
      <c r="C15" s="761"/>
      <c r="D15" s="761"/>
      <c r="E15" s="761"/>
      <c r="G15" s="55" t="s">
        <v>1892</v>
      </c>
      <c r="H15" s="55"/>
      <c r="I15" s="254"/>
      <c r="J15" s="254"/>
      <c r="K15" s="254"/>
      <c r="L15" s="254"/>
      <c r="M15" s="254"/>
      <c r="N15" s="254"/>
      <c r="AT15" s="443"/>
    </row>
    <row r="16" spans="2:46" ht="14.25" customHeight="1" x14ac:dyDescent="0.25">
      <c r="B16" s="929" t="str">
        <f>HYPERLINK("#'"&amp;'EWS DIRECTORY'!$J$198&amp;"'!A1",'EWS DIRECTORY'!$J$198)</f>
        <v>E-11-1-2</v>
      </c>
      <c r="C16" s="761"/>
      <c r="D16" s="761"/>
      <c r="E16" s="761"/>
      <c r="G16" s="55" t="s">
        <v>1893</v>
      </c>
      <c r="H16" s="55"/>
      <c r="I16" s="254"/>
      <c r="J16" s="254"/>
      <c r="K16" s="254"/>
      <c r="L16" s="254"/>
      <c r="M16" s="254"/>
      <c r="N16" s="254"/>
      <c r="AT16" s="443"/>
    </row>
    <row r="17" spans="2:46" ht="14.25" customHeight="1" x14ac:dyDescent="0.25">
      <c r="B17" s="929" t="str">
        <f>HYPERLINK("#'"&amp;'EWS DIRECTORY'!$J$199&amp;"'!A1",'EWS DIRECTORY'!$J$199)</f>
        <v>E-11-1-3</v>
      </c>
      <c r="C17" s="761"/>
      <c r="D17" s="761"/>
      <c r="E17" s="761"/>
      <c r="G17" s="55" t="s">
        <v>1681</v>
      </c>
      <c r="H17" s="55"/>
      <c r="I17" s="55"/>
      <c r="J17" s="254"/>
      <c r="K17" s="254"/>
      <c r="L17" s="254"/>
      <c r="M17" s="254"/>
      <c r="N17" s="254"/>
      <c r="AT17" s="443"/>
    </row>
    <row r="18" spans="2:46" ht="14.25" customHeight="1" x14ac:dyDescent="0.25">
      <c r="B18" s="927" t="str">
        <f>HYPERLINK("#'"&amp;'EWS DIRECTORY'!$J$200&amp;"'!A1",'EWS DIRECTORY'!$J$200)</f>
        <v>E-11-1-4</v>
      </c>
      <c r="C18" s="761"/>
      <c r="D18" s="761"/>
      <c r="E18" s="761"/>
      <c r="G18" s="55" t="s">
        <v>1744</v>
      </c>
      <c r="H18" s="55"/>
      <c r="I18" s="55" t="s">
        <v>1744</v>
      </c>
      <c r="J18" s="254"/>
      <c r="K18" s="254"/>
      <c r="L18" s="254"/>
      <c r="M18" s="254"/>
      <c r="N18" s="254"/>
      <c r="AT18" s="443"/>
    </row>
    <row r="19" spans="2:46" ht="14.25" customHeight="1" x14ac:dyDescent="0.25">
      <c r="B19" s="929" t="str">
        <f>HYPERLINK("#'"&amp;'EWS DIRECTORY'!$J$201&amp;"'!A1",'EWS DIRECTORY'!$J$201)</f>
        <v>E-11-1-5</v>
      </c>
      <c r="C19" s="761"/>
      <c r="D19" s="761"/>
      <c r="E19" s="761"/>
      <c r="AT19" s="443"/>
    </row>
    <row r="20" spans="2:46" ht="14.25" customHeight="1" x14ac:dyDescent="0.25">
      <c r="B20" s="929" t="str">
        <f>HYPERLINK("#'"&amp;'EWS DIRECTORY'!$J$202&amp;"'!A1",'EWS DIRECTORY'!$J$202)</f>
        <v>E-11-1-6</v>
      </c>
      <c r="C20" s="761"/>
      <c r="D20" s="761"/>
      <c r="E20" s="761"/>
      <c r="G20" s="55" t="s">
        <v>1851</v>
      </c>
      <c r="AT20" s="443"/>
    </row>
    <row r="21" spans="2:46" ht="14.25" customHeight="1" x14ac:dyDescent="0.25">
      <c r="G21" s="55"/>
      <c r="AT21" s="443"/>
    </row>
    <row r="22" spans="2:46" ht="13.8" x14ac:dyDescent="0.25">
      <c r="G22" s="55"/>
      <c r="H22" s="1082" t="s">
        <v>1445</v>
      </c>
      <c r="I22" s="765"/>
      <c r="J22" s="1109" t="s">
        <v>1894</v>
      </c>
      <c r="K22" s="764"/>
      <c r="L22" s="764"/>
      <c r="M22" s="764"/>
      <c r="N22" s="764"/>
      <c r="O22" s="764"/>
      <c r="P22" s="764"/>
      <c r="Q22" s="764"/>
      <c r="R22" s="764"/>
      <c r="S22" s="764"/>
      <c r="T22" s="764"/>
      <c r="U22" s="764"/>
      <c r="V22" s="764"/>
      <c r="W22" s="764"/>
      <c r="X22" s="765"/>
      <c r="Y22" s="1082" t="s">
        <v>1767</v>
      </c>
      <c r="Z22" s="765"/>
      <c r="AA22" s="1082" t="s">
        <v>1895</v>
      </c>
      <c r="AB22" s="764"/>
      <c r="AC22" s="764"/>
      <c r="AD22" s="764"/>
      <c r="AE22" s="764"/>
      <c r="AF22" s="764"/>
      <c r="AG22" s="764"/>
      <c r="AH22" s="764"/>
      <c r="AI22" s="764"/>
      <c r="AJ22" s="764"/>
      <c r="AK22" s="764"/>
      <c r="AL22" s="764"/>
      <c r="AM22" s="764"/>
      <c r="AN22" s="764"/>
      <c r="AO22" s="764"/>
      <c r="AP22" s="764"/>
      <c r="AQ22" s="764"/>
      <c r="AR22" s="764"/>
      <c r="AS22" s="764"/>
      <c r="AT22" s="765"/>
    </row>
    <row r="23" spans="2:46" ht="15" customHeight="1" x14ac:dyDescent="0.25">
      <c r="G23" s="55"/>
      <c r="H23" s="1104">
        <v>1</v>
      </c>
      <c r="I23" s="765"/>
      <c r="J23" s="1105" t="s">
        <v>1896</v>
      </c>
      <c r="K23" s="764"/>
      <c r="L23" s="764"/>
      <c r="M23" s="764"/>
      <c r="N23" s="764"/>
      <c r="O23" s="764"/>
      <c r="P23" s="764"/>
      <c r="Q23" s="764"/>
      <c r="R23" s="764"/>
      <c r="S23" s="764"/>
      <c r="T23" s="764"/>
      <c r="U23" s="764"/>
      <c r="V23" s="764"/>
      <c r="W23" s="764"/>
      <c r="X23" s="765"/>
      <c r="Y23" s="1009"/>
      <c r="Z23" s="765"/>
      <c r="AA23" s="1009"/>
      <c r="AB23" s="764"/>
      <c r="AC23" s="764"/>
      <c r="AD23" s="764"/>
      <c r="AE23" s="764"/>
      <c r="AF23" s="764"/>
      <c r="AG23" s="764"/>
      <c r="AH23" s="764"/>
      <c r="AI23" s="764"/>
      <c r="AJ23" s="764"/>
      <c r="AK23" s="764"/>
      <c r="AL23" s="764"/>
      <c r="AM23" s="764"/>
      <c r="AN23" s="764"/>
      <c r="AO23" s="764"/>
      <c r="AP23" s="764"/>
      <c r="AQ23" s="764"/>
      <c r="AR23" s="764"/>
      <c r="AS23" s="764"/>
      <c r="AT23" s="765"/>
    </row>
    <row r="24" spans="2:46" ht="15" customHeight="1" x14ac:dyDescent="0.25">
      <c r="H24" s="1104">
        <v>2</v>
      </c>
      <c r="I24" s="765"/>
      <c r="J24" s="1105" t="s">
        <v>1897</v>
      </c>
      <c r="K24" s="764"/>
      <c r="L24" s="764"/>
      <c r="M24" s="764"/>
      <c r="N24" s="764"/>
      <c r="O24" s="764"/>
      <c r="P24" s="764"/>
      <c r="Q24" s="764"/>
      <c r="R24" s="764"/>
      <c r="S24" s="764"/>
      <c r="T24" s="764"/>
      <c r="U24" s="764"/>
      <c r="V24" s="764"/>
      <c r="W24" s="764"/>
      <c r="X24" s="765"/>
      <c r="Y24" s="1009"/>
      <c r="Z24" s="765"/>
      <c r="AA24" s="1009"/>
      <c r="AB24" s="764"/>
      <c r="AC24" s="764"/>
      <c r="AD24" s="764"/>
      <c r="AE24" s="764"/>
      <c r="AF24" s="764"/>
      <c r="AG24" s="764"/>
      <c r="AH24" s="764"/>
      <c r="AI24" s="764"/>
      <c r="AJ24" s="764"/>
      <c r="AK24" s="764"/>
      <c r="AL24" s="764"/>
      <c r="AM24" s="764"/>
      <c r="AN24" s="764"/>
      <c r="AO24" s="764"/>
      <c r="AP24" s="764"/>
      <c r="AQ24" s="764"/>
      <c r="AR24" s="764"/>
      <c r="AS24" s="764"/>
      <c r="AT24" s="765"/>
    </row>
    <row r="25" spans="2:46" ht="15" customHeight="1" x14ac:dyDescent="0.25">
      <c r="H25" s="1104">
        <v>3</v>
      </c>
      <c r="I25" s="765"/>
      <c r="J25" s="1105" t="s">
        <v>1898</v>
      </c>
      <c r="K25" s="764"/>
      <c r="L25" s="764"/>
      <c r="M25" s="764"/>
      <c r="N25" s="764"/>
      <c r="O25" s="764"/>
      <c r="P25" s="764"/>
      <c r="Q25" s="764"/>
      <c r="R25" s="764"/>
      <c r="S25" s="764"/>
      <c r="T25" s="764"/>
      <c r="U25" s="764"/>
      <c r="V25" s="764"/>
      <c r="W25" s="764"/>
      <c r="X25" s="765"/>
      <c r="Y25" s="1009"/>
      <c r="Z25" s="765"/>
      <c r="AA25" s="1009"/>
      <c r="AB25" s="764"/>
      <c r="AC25" s="764"/>
      <c r="AD25" s="764"/>
      <c r="AE25" s="764"/>
      <c r="AF25" s="764"/>
      <c r="AG25" s="764"/>
      <c r="AH25" s="764"/>
      <c r="AI25" s="764"/>
      <c r="AJ25" s="764"/>
      <c r="AK25" s="764"/>
      <c r="AL25" s="764"/>
      <c r="AM25" s="764"/>
      <c r="AN25" s="764"/>
      <c r="AO25" s="764"/>
      <c r="AP25" s="764"/>
      <c r="AQ25" s="764"/>
      <c r="AR25" s="764"/>
      <c r="AS25" s="764"/>
      <c r="AT25" s="765"/>
    </row>
    <row r="26" spans="2:46" ht="15" customHeight="1" x14ac:dyDescent="0.25">
      <c r="H26" s="1104">
        <v>4</v>
      </c>
      <c r="I26" s="765"/>
      <c r="J26" s="1105" t="s">
        <v>1899</v>
      </c>
      <c r="K26" s="764"/>
      <c r="L26" s="764"/>
      <c r="M26" s="764"/>
      <c r="N26" s="764"/>
      <c r="O26" s="764"/>
      <c r="P26" s="764"/>
      <c r="Q26" s="764"/>
      <c r="R26" s="764"/>
      <c r="S26" s="764"/>
      <c r="T26" s="764"/>
      <c r="U26" s="764"/>
      <c r="V26" s="764"/>
      <c r="W26" s="764"/>
      <c r="X26" s="765"/>
      <c r="Y26" s="1009"/>
      <c r="Z26" s="765"/>
      <c r="AA26" s="1009"/>
      <c r="AB26" s="764"/>
      <c r="AC26" s="764"/>
      <c r="AD26" s="764"/>
      <c r="AE26" s="764"/>
      <c r="AF26" s="764"/>
      <c r="AG26" s="764"/>
      <c r="AH26" s="764"/>
      <c r="AI26" s="764"/>
      <c r="AJ26" s="764"/>
      <c r="AK26" s="764"/>
      <c r="AL26" s="764"/>
      <c r="AM26" s="764"/>
      <c r="AN26" s="764"/>
      <c r="AO26" s="764"/>
      <c r="AP26" s="764"/>
      <c r="AQ26" s="764"/>
      <c r="AR26" s="764"/>
      <c r="AS26" s="764"/>
      <c r="AT26" s="765"/>
    </row>
    <row r="27" spans="2:46" ht="15" customHeight="1" x14ac:dyDescent="0.25">
      <c r="H27" s="1104">
        <v>5</v>
      </c>
      <c r="I27" s="765"/>
      <c r="J27" s="1105" t="s">
        <v>1900</v>
      </c>
      <c r="K27" s="764"/>
      <c r="L27" s="764"/>
      <c r="M27" s="764"/>
      <c r="N27" s="764"/>
      <c r="O27" s="764"/>
      <c r="P27" s="764"/>
      <c r="Q27" s="764"/>
      <c r="R27" s="764"/>
      <c r="S27" s="764"/>
      <c r="T27" s="764"/>
      <c r="U27" s="764"/>
      <c r="V27" s="764"/>
      <c r="W27" s="764"/>
      <c r="X27" s="765"/>
      <c r="Y27" s="1009"/>
      <c r="Z27" s="765"/>
      <c r="AA27" s="1009"/>
      <c r="AB27" s="764"/>
      <c r="AC27" s="764"/>
      <c r="AD27" s="764"/>
      <c r="AE27" s="764"/>
      <c r="AF27" s="764"/>
      <c r="AG27" s="764"/>
      <c r="AH27" s="764"/>
      <c r="AI27" s="764"/>
      <c r="AJ27" s="764"/>
      <c r="AK27" s="764"/>
      <c r="AL27" s="764"/>
      <c r="AM27" s="764"/>
      <c r="AN27" s="764"/>
      <c r="AO27" s="764"/>
      <c r="AP27" s="764"/>
      <c r="AQ27" s="764"/>
      <c r="AR27" s="764"/>
      <c r="AS27" s="764"/>
      <c r="AT27" s="765"/>
    </row>
    <row r="28" spans="2:46" ht="15" customHeight="1" x14ac:dyDescent="0.25">
      <c r="B28" s="760"/>
      <c r="C28" s="761"/>
      <c r="D28" s="761"/>
      <c r="E28" s="761"/>
      <c r="H28" s="1104">
        <v>6</v>
      </c>
      <c r="I28" s="765"/>
      <c r="J28" s="1105" t="s">
        <v>1901</v>
      </c>
      <c r="K28" s="764"/>
      <c r="L28" s="764"/>
      <c r="M28" s="764"/>
      <c r="N28" s="764"/>
      <c r="O28" s="764"/>
      <c r="P28" s="764"/>
      <c r="Q28" s="764"/>
      <c r="R28" s="764"/>
      <c r="S28" s="764"/>
      <c r="T28" s="764"/>
      <c r="U28" s="764"/>
      <c r="V28" s="764"/>
      <c r="W28" s="764"/>
      <c r="X28" s="765"/>
      <c r="Y28" s="1009"/>
      <c r="Z28" s="765"/>
      <c r="AA28" s="1009"/>
      <c r="AB28" s="764"/>
      <c r="AC28" s="764"/>
      <c r="AD28" s="764"/>
      <c r="AE28" s="764"/>
      <c r="AF28" s="764"/>
      <c r="AG28" s="764"/>
      <c r="AH28" s="764"/>
      <c r="AI28" s="764"/>
      <c r="AJ28" s="764"/>
      <c r="AK28" s="764"/>
      <c r="AL28" s="764"/>
      <c r="AM28" s="764"/>
      <c r="AN28" s="764"/>
      <c r="AO28" s="764"/>
      <c r="AP28" s="764"/>
      <c r="AQ28" s="764"/>
      <c r="AR28" s="764"/>
      <c r="AS28" s="764"/>
      <c r="AT28" s="765"/>
    </row>
    <row r="29" spans="2:46" ht="15" customHeight="1" x14ac:dyDescent="0.25">
      <c r="H29" s="1104">
        <v>7</v>
      </c>
      <c r="I29" s="765"/>
      <c r="J29" s="1105" t="s">
        <v>1902</v>
      </c>
      <c r="K29" s="764"/>
      <c r="L29" s="764"/>
      <c r="M29" s="764"/>
      <c r="N29" s="764"/>
      <c r="O29" s="764"/>
      <c r="P29" s="764"/>
      <c r="Q29" s="764"/>
      <c r="R29" s="764"/>
      <c r="S29" s="764"/>
      <c r="T29" s="764"/>
      <c r="U29" s="764"/>
      <c r="V29" s="764"/>
      <c r="W29" s="764"/>
      <c r="X29" s="765"/>
      <c r="Y29" s="1009"/>
      <c r="Z29" s="765"/>
      <c r="AA29" s="1009"/>
      <c r="AB29" s="764"/>
      <c r="AC29" s="764"/>
      <c r="AD29" s="764"/>
      <c r="AE29" s="764"/>
      <c r="AF29" s="764"/>
      <c r="AG29" s="764"/>
      <c r="AH29" s="764"/>
      <c r="AI29" s="764"/>
      <c r="AJ29" s="764"/>
      <c r="AK29" s="764"/>
      <c r="AL29" s="764"/>
      <c r="AM29" s="764"/>
      <c r="AN29" s="764"/>
      <c r="AO29" s="764"/>
      <c r="AP29" s="764"/>
      <c r="AQ29" s="764"/>
      <c r="AR29" s="764"/>
      <c r="AS29" s="764"/>
      <c r="AT29" s="765"/>
    </row>
    <row r="30" spans="2:46" ht="15" customHeight="1" x14ac:dyDescent="0.25">
      <c r="B30" s="760"/>
      <c r="C30" s="761"/>
      <c r="D30" s="761"/>
      <c r="E30" s="761"/>
      <c r="H30" s="1104">
        <v>8</v>
      </c>
      <c r="I30" s="765"/>
      <c r="J30" s="1105" t="s">
        <v>1903</v>
      </c>
      <c r="K30" s="764"/>
      <c r="L30" s="764"/>
      <c r="M30" s="764"/>
      <c r="N30" s="764"/>
      <c r="O30" s="764"/>
      <c r="P30" s="764"/>
      <c r="Q30" s="764"/>
      <c r="R30" s="764"/>
      <c r="S30" s="764"/>
      <c r="T30" s="764"/>
      <c r="U30" s="764"/>
      <c r="V30" s="764"/>
      <c r="W30" s="764"/>
      <c r="X30" s="765"/>
      <c r="Y30" s="1009"/>
      <c r="Z30" s="765"/>
      <c r="AA30" s="1009"/>
      <c r="AB30" s="764"/>
      <c r="AC30" s="764"/>
      <c r="AD30" s="764"/>
      <c r="AE30" s="764"/>
      <c r="AF30" s="764"/>
      <c r="AG30" s="764"/>
      <c r="AH30" s="764"/>
      <c r="AI30" s="764"/>
      <c r="AJ30" s="764"/>
      <c r="AK30" s="764"/>
      <c r="AL30" s="764"/>
      <c r="AM30" s="764"/>
      <c r="AN30" s="764"/>
      <c r="AO30" s="764"/>
      <c r="AP30" s="764"/>
      <c r="AQ30" s="764"/>
      <c r="AR30" s="764"/>
      <c r="AS30" s="764"/>
      <c r="AT30" s="765"/>
    </row>
    <row r="31" spans="2:46" ht="15" customHeight="1" x14ac:dyDescent="0.25">
      <c r="H31" s="1104">
        <v>9</v>
      </c>
      <c r="I31" s="765"/>
      <c r="J31" s="1105" t="s">
        <v>1904</v>
      </c>
      <c r="K31" s="764"/>
      <c r="L31" s="764"/>
      <c r="M31" s="764"/>
      <c r="N31" s="764"/>
      <c r="O31" s="764"/>
      <c r="P31" s="764"/>
      <c r="Q31" s="764"/>
      <c r="R31" s="764"/>
      <c r="S31" s="764"/>
      <c r="T31" s="764"/>
      <c r="U31" s="764"/>
      <c r="V31" s="764"/>
      <c r="W31" s="764"/>
      <c r="X31" s="765"/>
      <c r="Y31" s="1009"/>
      <c r="Z31" s="765"/>
      <c r="AA31" s="1009"/>
      <c r="AB31" s="764"/>
      <c r="AC31" s="764"/>
      <c r="AD31" s="764"/>
      <c r="AE31" s="764"/>
      <c r="AF31" s="764"/>
      <c r="AG31" s="764"/>
      <c r="AH31" s="764"/>
      <c r="AI31" s="764"/>
      <c r="AJ31" s="764"/>
      <c r="AK31" s="764"/>
      <c r="AL31" s="764"/>
      <c r="AM31" s="764"/>
      <c r="AN31" s="764"/>
      <c r="AO31" s="764"/>
      <c r="AP31" s="764"/>
      <c r="AQ31" s="764"/>
      <c r="AR31" s="764"/>
      <c r="AS31" s="764"/>
      <c r="AT31" s="765"/>
    </row>
    <row r="32" spans="2:46" ht="15" customHeight="1" x14ac:dyDescent="0.25">
      <c r="B32" s="760"/>
      <c r="C32" s="761"/>
      <c r="D32" s="761"/>
      <c r="E32" s="761"/>
      <c r="H32" s="1104">
        <v>10</v>
      </c>
      <c r="I32" s="765"/>
      <c r="J32" s="1105" t="s">
        <v>1905</v>
      </c>
      <c r="K32" s="764"/>
      <c r="L32" s="764"/>
      <c r="M32" s="764"/>
      <c r="N32" s="764"/>
      <c r="O32" s="764"/>
      <c r="P32" s="764"/>
      <c r="Q32" s="764"/>
      <c r="R32" s="764"/>
      <c r="S32" s="764"/>
      <c r="T32" s="764"/>
      <c r="U32" s="764"/>
      <c r="V32" s="764"/>
      <c r="W32" s="764"/>
      <c r="X32" s="765"/>
      <c r="Y32" s="1009"/>
      <c r="Z32" s="765"/>
      <c r="AA32" s="1009"/>
      <c r="AB32" s="764"/>
      <c r="AC32" s="764"/>
      <c r="AD32" s="764"/>
      <c r="AE32" s="764"/>
      <c r="AF32" s="764"/>
      <c r="AG32" s="764"/>
      <c r="AH32" s="764"/>
      <c r="AI32" s="764"/>
      <c r="AJ32" s="764"/>
      <c r="AK32" s="764"/>
      <c r="AL32" s="764"/>
      <c r="AM32" s="764"/>
      <c r="AN32" s="764"/>
      <c r="AO32" s="764"/>
      <c r="AP32" s="764"/>
      <c r="AQ32" s="764"/>
      <c r="AR32" s="764"/>
      <c r="AS32" s="764"/>
      <c r="AT32" s="765"/>
    </row>
    <row r="33" spans="2:46" ht="15" customHeight="1" x14ac:dyDescent="0.25">
      <c r="H33" s="1104">
        <v>11</v>
      </c>
      <c r="I33" s="765"/>
      <c r="J33" s="1105" t="s">
        <v>1906</v>
      </c>
      <c r="K33" s="764"/>
      <c r="L33" s="764"/>
      <c r="M33" s="764"/>
      <c r="N33" s="764"/>
      <c r="O33" s="764"/>
      <c r="P33" s="764"/>
      <c r="Q33" s="764"/>
      <c r="R33" s="764"/>
      <c r="S33" s="764"/>
      <c r="T33" s="764"/>
      <c r="U33" s="764"/>
      <c r="V33" s="764"/>
      <c r="W33" s="764"/>
      <c r="X33" s="765"/>
      <c r="Y33" s="1009"/>
      <c r="Z33" s="765"/>
      <c r="AA33" s="1009"/>
      <c r="AB33" s="764"/>
      <c r="AC33" s="764"/>
      <c r="AD33" s="764"/>
      <c r="AE33" s="764"/>
      <c r="AF33" s="764"/>
      <c r="AG33" s="764"/>
      <c r="AH33" s="764"/>
      <c r="AI33" s="764"/>
      <c r="AJ33" s="764"/>
      <c r="AK33" s="764"/>
      <c r="AL33" s="764"/>
      <c r="AM33" s="764"/>
      <c r="AN33" s="764"/>
      <c r="AO33" s="764"/>
      <c r="AP33" s="764"/>
      <c r="AQ33" s="764"/>
      <c r="AR33" s="764"/>
      <c r="AS33" s="764"/>
      <c r="AT33" s="765"/>
    </row>
    <row r="34" spans="2:46" ht="15" customHeight="1" x14ac:dyDescent="0.25">
      <c r="B34" s="760"/>
      <c r="C34" s="761"/>
      <c r="D34" s="761"/>
      <c r="E34" s="761"/>
      <c r="H34" s="1104">
        <v>12</v>
      </c>
      <c r="I34" s="765"/>
      <c r="J34" s="1105" t="s">
        <v>1907</v>
      </c>
      <c r="K34" s="764"/>
      <c r="L34" s="764"/>
      <c r="M34" s="764"/>
      <c r="N34" s="764"/>
      <c r="O34" s="764"/>
      <c r="P34" s="764"/>
      <c r="Q34" s="764"/>
      <c r="R34" s="764"/>
      <c r="S34" s="764"/>
      <c r="T34" s="764"/>
      <c r="U34" s="764"/>
      <c r="V34" s="764"/>
      <c r="W34" s="764"/>
      <c r="X34" s="765"/>
      <c r="Y34" s="1009"/>
      <c r="Z34" s="765"/>
      <c r="AA34" s="1009"/>
      <c r="AB34" s="764"/>
      <c r="AC34" s="764"/>
      <c r="AD34" s="764"/>
      <c r="AE34" s="764"/>
      <c r="AF34" s="764"/>
      <c r="AG34" s="764"/>
      <c r="AH34" s="764"/>
      <c r="AI34" s="764"/>
      <c r="AJ34" s="764"/>
      <c r="AK34" s="764"/>
      <c r="AL34" s="764"/>
      <c r="AM34" s="764"/>
      <c r="AN34" s="764"/>
      <c r="AO34" s="764"/>
      <c r="AP34" s="764"/>
      <c r="AQ34" s="764"/>
      <c r="AR34" s="764"/>
      <c r="AS34" s="764"/>
      <c r="AT34" s="765"/>
    </row>
    <row r="35" spans="2:46" ht="15" customHeight="1" x14ac:dyDescent="0.25">
      <c r="H35" s="1104">
        <v>13</v>
      </c>
      <c r="I35" s="765"/>
      <c r="J35" s="1105" t="s">
        <v>1908</v>
      </c>
      <c r="K35" s="764"/>
      <c r="L35" s="764"/>
      <c r="M35" s="764"/>
      <c r="N35" s="764"/>
      <c r="O35" s="764"/>
      <c r="P35" s="764"/>
      <c r="Q35" s="764"/>
      <c r="R35" s="764"/>
      <c r="S35" s="764"/>
      <c r="T35" s="764"/>
      <c r="U35" s="764"/>
      <c r="V35" s="764"/>
      <c r="W35" s="764"/>
      <c r="X35" s="765"/>
      <c r="Y35" s="1009"/>
      <c r="Z35" s="765"/>
      <c r="AA35" s="1009"/>
      <c r="AB35" s="764"/>
      <c r="AC35" s="764"/>
      <c r="AD35" s="764"/>
      <c r="AE35" s="764"/>
      <c r="AF35" s="764"/>
      <c r="AG35" s="764"/>
      <c r="AH35" s="764"/>
      <c r="AI35" s="764"/>
      <c r="AJ35" s="764"/>
      <c r="AK35" s="764"/>
      <c r="AL35" s="764"/>
      <c r="AM35" s="764"/>
      <c r="AN35" s="764"/>
      <c r="AO35" s="764"/>
      <c r="AP35" s="764"/>
      <c r="AQ35" s="764"/>
      <c r="AR35" s="764"/>
      <c r="AS35" s="764"/>
      <c r="AT35" s="765"/>
    </row>
    <row r="36" spans="2:46" ht="15" customHeight="1" x14ac:dyDescent="0.25">
      <c r="B36" s="760"/>
      <c r="C36" s="761"/>
      <c r="D36" s="761"/>
      <c r="E36" s="761"/>
      <c r="H36" s="204"/>
      <c r="I36" s="204"/>
      <c r="AS36" s="443"/>
      <c r="AT36" s="443"/>
    </row>
    <row r="37" spans="2:46" ht="15" customHeight="1" x14ac:dyDescent="0.25">
      <c r="H37" s="1082" t="s">
        <v>1445</v>
      </c>
      <c r="I37" s="765"/>
      <c r="J37" s="1109" t="s">
        <v>1780</v>
      </c>
      <c r="K37" s="764"/>
      <c r="L37" s="764"/>
      <c r="M37" s="764"/>
      <c r="N37" s="764"/>
      <c r="O37" s="764"/>
      <c r="P37" s="764"/>
      <c r="Q37" s="764"/>
      <c r="R37" s="764"/>
      <c r="S37" s="764"/>
      <c r="T37" s="764"/>
      <c r="U37" s="764"/>
      <c r="V37" s="764"/>
      <c r="W37" s="764"/>
      <c r="X37" s="765"/>
      <c r="Y37" s="1082" t="s">
        <v>1767</v>
      </c>
      <c r="Z37" s="765"/>
      <c r="AA37" s="1110" t="s">
        <v>1909</v>
      </c>
      <c r="AB37" s="764"/>
      <c r="AC37" s="764"/>
      <c r="AD37" s="764"/>
      <c r="AE37" s="764"/>
      <c r="AF37" s="764"/>
      <c r="AG37" s="764"/>
      <c r="AH37" s="764"/>
      <c r="AI37" s="764"/>
      <c r="AJ37" s="765"/>
      <c r="AK37" s="1110" t="s">
        <v>1910</v>
      </c>
      <c r="AL37" s="764"/>
      <c r="AM37" s="764"/>
      <c r="AN37" s="764"/>
      <c r="AO37" s="764"/>
      <c r="AP37" s="764"/>
      <c r="AQ37" s="764"/>
      <c r="AR37" s="764"/>
      <c r="AS37" s="764"/>
      <c r="AT37" s="765"/>
    </row>
    <row r="38" spans="2:46" ht="15" customHeight="1" x14ac:dyDescent="0.25">
      <c r="H38" s="1104">
        <v>1</v>
      </c>
      <c r="I38" s="765"/>
      <c r="J38" s="1105" t="s">
        <v>1911</v>
      </c>
      <c r="K38" s="764"/>
      <c r="L38" s="764"/>
      <c r="M38" s="764"/>
      <c r="N38" s="764"/>
      <c r="O38" s="764"/>
      <c r="P38" s="764"/>
      <c r="Q38" s="764"/>
      <c r="R38" s="764"/>
      <c r="S38" s="764"/>
      <c r="T38" s="764"/>
      <c r="U38" s="764"/>
      <c r="V38" s="764"/>
      <c r="W38" s="764"/>
      <c r="X38" s="765"/>
      <c r="Y38" s="1009"/>
      <c r="Z38" s="765"/>
      <c r="AA38" s="1106">
        <f>AA53</f>
        <v>0</v>
      </c>
      <c r="AB38" s="764"/>
      <c r="AC38" s="764"/>
      <c r="AD38" s="764"/>
      <c r="AE38" s="764"/>
      <c r="AF38" s="764"/>
      <c r="AG38" s="764"/>
      <c r="AH38" s="764"/>
      <c r="AI38" s="764"/>
      <c r="AJ38" s="765"/>
      <c r="AK38" s="1106">
        <f>AK53</f>
        <v>0</v>
      </c>
      <c r="AL38" s="764"/>
      <c r="AM38" s="764"/>
      <c r="AN38" s="764"/>
      <c r="AO38" s="764"/>
      <c r="AP38" s="764"/>
      <c r="AQ38" s="764"/>
      <c r="AR38" s="764"/>
      <c r="AS38" s="764"/>
      <c r="AT38" s="765"/>
    </row>
    <row r="39" spans="2:46" ht="15" customHeight="1" x14ac:dyDescent="0.25">
      <c r="H39" s="1104">
        <v>2</v>
      </c>
      <c r="I39" s="765"/>
      <c r="J39" s="1105" t="s">
        <v>1912</v>
      </c>
      <c r="K39" s="764"/>
      <c r="L39" s="764"/>
      <c r="M39" s="764"/>
      <c r="N39" s="764"/>
      <c r="O39" s="764"/>
      <c r="P39" s="764"/>
      <c r="Q39" s="764"/>
      <c r="R39" s="764"/>
      <c r="S39" s="764"/>
      <c r="T39" s="764"/>
      <c r="U39" s="764"/>
      <c r="V39" s="764"/>
      <c r="W39" s="764"/>
      <c r="X39" s="765"/>
      <c r="Y39" s="1009"/>
      <c r="Z39" s="765"/>
      <c r="AA39" s="1114"/>
      <c r="AB39" s="764"/>
      <c r="AC39" s="764"/>
      <c r="AD39" s="764"/>
      <c r="AE39" s="764"/>
      <c r="AF39" s="764"/>
      <c r="AG39" s="764"/>
      <c r="AH39" s="764"/>
      <c r="AI39" s="764"/>
      <c r="AJ39" s="796"/>
      <c r="AK39" s="1108"/>
      <c r="AL39" s="764"/>
      <c r="AM39" s="764"/>
      <c r="AN39" s="764"/>
      <c r="AO39" s="764"/>
      <c r="AP39" s="764"/>
      <c r="AQ39" s="764"/>
      <c r="AR39" s="764"/>
      <c r="AS39" s="764"/>
      <c r="AT39" s="796"/>
    </row>
    <row r="40" spans="2:46" ht="15" customHeight="1" x14ac:dyDescent="0.25">
      <c r="H40" s="1104">
        <v>3</v>
      </c>
      <c r="I40" s="765"/>
      <c r="J40" s="1105" t="s">
        <v>1913</v>
      </c>
      <c r="K40" s="764"/>
      <c r="L40" s="764"/>
      <c r="M40" s="764"/>
      <c r="N40" s="764"/>
      <c r="O40" s="764"/>
      <c r="P40" s="764"/>
      <c r="Q40" s="764"/>
      <c r="R40" s="764"/>
      <c r="S40" s="764"/>
      <c r="T40" s="764"/>
      <c r="U40" s="764"/>
      <c r="V40" s="764"/>
      <c r="W40" s="764"/>
      <c r="X40" s="765"/>
      <c r="Y40" s="1009"/>
      <c r="Z40" s="765"/>
      <c r="AA40" s="1106">
        <f>SUM(AA38:AT39)</f>
        <v>0</v>
      </c>
      <c r="AB40" s="764"/>
      <c r="AC40" s="764"/>
      <c r="AD40" s="764"/>
      <c r="AE40" s="764"/>
      <c r="AF40" s="764"/>
      <c r="AG40" s="764"/>
      <c r="AH40" s="764"/>
      <c r="AI40" s="764"/>
      <c r="AJ40" s="765"/>
      <c r="AK40" s="1106">
        <f>SUM(AK38:BD39)</f>
        <v>0</v>
      </c>
      <c r="AL40" s="764"/>
      <c r="AM40" s="764"/>
      <c r="AN40" s="764"/>
      <c r="AO40" s="764"/>
      <c r="AP40" s="764"/>
      <c r="AQ40" s="764"/>
      <c r="AR40" s="764"/>
      <c r="AS40" s="764"/>
      <c r="AT40" s="765"/>
    </row>
    <row r="41" spans="2:46" ht="15" customHeight="1" x14ac:dyDescent="0.25">
      <c r="H41" s="204"/>
      <c r="I41" s="204"/>
      <c r="AS41" s="226"/>
      <c r="AT41" s="226"/>
    </row>
    <row r="42" spans="2:46" ht="15" customHeight="1" x14ac:dyDescent="0.25">
      <c r="H42" s="87" t="s">
        <v>1914</v>
      </c>
      <c r="I42" s="204"/>
      <c r="AS42" s="226"/>
      <c r="AT42" s="226"/>
    </row>
    <row r="43" spans="2:46" ht="15" customHeight="1" x14ac:dyDescent="0.25">
      <c r="H43" s="1082" t="s">
        <v>1445</v>
      </c>
      <c r="I43" s="765"/>
      <c r="J43" s="1109" t="s">
        <v>1780</v>
      </c>
      <c r="K43" s="764"/>
      <c r="L43" s="764"/>
      <c r="M43" s="764"/>
      <c r="N43" s="764"/>
      <c r="O43" s="764"/>
      <c r="P43" s="764"/>
      <c r="Q43" s="764"/>
      <c r="R43" s="764"/>
      <c r="S43" s="764"/>
      <c r="T43" s="764"/>
      <c r="U43" s="764"/>
      <c r="V43" s="764"/>
      <c r="W43" s="764"/>
      <c r="X43" s="765"/>
      <c r="Y43" s="1082" t="s">
        <v>1767</v>
      </c>
      <c r="Z43" s="765"/>
      <c r="AA43" s="1110" t="s">
        <v>1909</v>
      </c>
      <c r="AB43" s="764"/>
      <c r="AC43" s="764"/>
      <c r="AD43" s="764"/>
      <c r="AE43" s="764"/>
      <c r="AF43" s="764"/>
      <c r="AG43" s="764"/>
      <c r="AH43" s="764"/>
      <c r="AI43" s="764"/>
      <c r="AJ43" s="765"/>
      <c r="AK43" s="1110" t="s">
        <v>1910</v>
      </c>
      <c r="AL43" s="764"/>
      <c r="AM43" s="764"/>
      <c r="AN43" s="764"/>
      <c r="AO43" s="764"/>
      <c r="AP43" s="764"/>
      <c r="AQ43" s="764"/>
      <c r="AR43" s="764"/>
      <c r="AS43" s="764"/>
      <c r="AT43" s="765"/>
    </row>
    <row r="44" spans="2:46" ht="15" customHeight="1" x14ac:dyDescent="0.25">
      <c r="H44" s="1104">
        <v>1</v>
      </c>
      <c r="I44" s="765"/>
      <c r="J44" s="1105"/>
      <c r="K44" s="764"/>
      <c r="L44" s="764"/>
      <c r="M44" s="764"/>
      <c r="N44" s="764"/>
      <c r="O44" s="764"/>
      <c r="P44" s="764"/>
      <c r="Q44" s="764"/>
      <c r="R44" s="764"/>
      <c r="S44" s="764"/>
      <c r="T44" s="764"/>
      <c r="U44" s="764"/>
      <c r="V44" s="764"/>
      <c r="W44" s="764"/>
      <c r="X44" s="765"/>
      <c r="Y44" s="1009"/>
      <c r="Z44" s="765"/>
      <c r="AA44" s="1106"/>
      <c r="AB44" s="764"/>
      <c r="AC44" s="764"/>
      <c r="AD44" s="764"/>
      <c r="AE44" s="764"/>
      <c r="AF44" s="764"/>
      <c r="AG44" s="764"/>
      <c r="AH44" s="764"/>
      <c r="AI44" s="764"/>
      <c r="AJ44" s="765"/>
      <c r="AK44" s="1106"/>
      <c r="AL44" s="764"/>
      <c r="AM44" s="764"/>
      <c r="AN44" s="764"/>
      <c r="AO44" s="764"/>
      <c r="AP44" s="764"/>
      <c r="AQ44" s="764"/>
      <c r="AR44" s="764"/>
      <c r="AS44" s="764"/>
      <c r="AT44" s="765"/>
    </row>
    <row r="45" spans="2:46" ht="15" customHeight="1" x14ac:dyDescent="0.25">
      <c r="H45" s="1104">
        <v>2</v>
      </c>
      <c r="I45" s="765"/>
      <c r="J45" s="1105"/>
      <c r="K45" s="764"/>
      <c r="L45" s="764"/>
      <c r="M45" s="764"/>
      <c r="N45" s="764"/>
      <c r="O45" s="764"/>
      <c r="P45" s="764"/>
      <c r="Q45" s="764"/>
      <c r="R45" s="764"/>
      <c r="S45" s="764"/>
      <c r="T45" s="764"/>
      <c r="U45" s="764"/>
      <c r="V45" s="764"/>
      <c r="W45" s="764"/>
      <c r="X45" s="765"/>
      <c r="Y45" s="1009"/>
      <c r="Z45" s="765"/>
      <c r="AA45" s="1106"/>
      <c r="AB45" s="764"/>
      <c r="AC45" s="764"/>
      <c r="AD45" s="764"/>
      <c r="AE45" s="764"/>
      <c r="AF45" s="764"/>
      <c r="AG45" s="764"/>
      <c r="AH45" s="764"/>
      <c r="AI45" s="764"/>
      <c r="AJ45" s="765"/>
      <c r="AK45" s="1106"/>
      <c r="AL45" s="764"/>
      <c r="AM45" s="764"/>
      <c r="AN45" s="764"/>
      <c r="AO45" s="764"/>
      <c r="AP45" s="764"/>
      <c r="AQ45" s="764"/>
      <c r="AR45" s="764"/>
      <c r="AS45" s="764"/>
      <c r="AT45" s="765"/>
    </row>
    <row r="46" spans="2:46" ht="15" customHeight="1" x14ac:dyDescent="0.25">
      <c r="H46" s="1104">
        <v>3</v>
      </c>
      <c r="I46" s="765"/>
      <c r="J46" s="1105"/>
      <c r="K46" s="764"/>
      <c r="L46" s="764"/>
      <c r="M46" s="764"/>
      <c r="N46" s="764"/>
      <c r="O46" s="764"/>
      <c r="P46" s="764"/>
      <c r="Q46" s="764"/>
      <c r="R46" s="764"/>
      <c r="S46" s="764"/>
      <c r="T46" s="764"/>
      <c r="U46" s="764"/>
      <c r="V46" s="764"/>
      <c r="W46" s="764"/>
      <c r="X46" s="765"/>
      <c r="Y46" s="1009"/>
      <c r="Z46" s="765"/>
      <c r="AA46" s="1106"/>
      <c r="AB46" s="764"/>
      <c r="AC46" s="764"/>
      <c r="AD46" s="764"/>
      <c r="AE46" s="764"/>
      <c r="AF46" s="764"/>
      <c r="AG46" s="764"/>
      <c r="AH46" s="764"/>
      <c r="AI46" s="764"/>
      <c r="AJ46" s="765"/>
      <c r="AK46" s="1106"/>
      <c r="AL46" s="764"/>
      <c r="AM46" s="764"/>
      <c r="AN46" s="764"/>
      <c r="AO46" s="764"/>
      <c r="AP46" s="764"/>
      <c r="AQ46" s="764"/>
      <c r="AR46" s="764"/>
      <c r="AS46" s="764"/>
      <c r="AT46" s="765"/>
    </row>
    <row r="47" spans="2:46" ht="15" customHeight="1" x14ac:dyDescent="0.25">
      <c r="H47" s="1104">
        <v>4</v>
      </c>
      <c r="I47" s="765"/>
      <c r="J47" s="1105"/>
      <c r="K47" s="764"/>
      <c r="L47" s="764"/>
      <c r="M47" s="764"/>
      <c r="N47" s="764"/>
      <c r="O47" s="764"/>
      <c r="P47" s="764"/>
      <c r="Q47" s="764"/>
      <c r="R47" s="764"/>
      <c r="S47" s="764"/>
      <c r="T47" s="764"/>
      <c r="U47" s="764"/>
      <c r="V47" s="764"/>
      <c r="W47" s="764"/>
      <c r="X47" s="765"/>
      <c r="Y47" s="1009"/>
      <c r="Z47" s="765"/>
      <c r="AA47" s="1106"/>
      <c r="AB47" s="764"/>
      <c r="AC47" s="764"/>
      <c r="AD47" s="764"/>
      <c r="AE47" s="764"/>
      <c r="AF47" s="764"/>
      <c r="AG47" s="764"/>
      <c r="AH47" s="764"/>
      <c r="AI47" s="764"/>
      <c r="AJ47" s="765"/>
      <c r="AK47" s="1106"/>
      <c r="AL47" s="764"/>
      <c r="AM47" s="764"/>
      <c r="AN47" s="764"/>
      <c r="AO47" s="764"/>
      <c r="AP47" s="764"/>
      <c r="AQ47" s="764"/>
      <c r="AR47" s="764"/>
      <c r="AS47" s="764"/>
      <c r="AT47" s="765"/>
    </row>
    <row r="48" spans="2:46" ht="15" customHeight="1" x14ac:dyDescent="0.25">
      <c r="H48" s="1104">
        <v>5</v>
      </c>
      <c r="I48" s="765"/>
      <c r="J48" s="1105"/>
      <c r="K48" s="764"/>
      <c r="L48" s="764"/>
      <c r="M48" s="764"/>
      <c r="N48" s="764"/>
      <c r="O48" s="764"/>
      <c r="P48" s="764"/>
      <c r="Q48" s="764"/>
      <c r="R48" s="764"/>
      <c r="S48" s="764"/>
      <c r="T48" s="764"/>
      <c r="U48" s="764"/>
      <c r="V48" s="764"/>
      <c r="W48" s="764"/>
      <c r="X48" s="765"/>
      <c r="Y48" s="1009"/>
      <c r="Z48" s="765"/>
      <c r="AA48" s="1106"/>
      <c r="AB48" s="764"/>
      <c r="AC48" s="764"/>
      <c r="AD48" s="764"/>
      <c r="AE48" s="764"/>
      <c r="AF48" s="764"/>
      <c r="AG48" s="764"/>
      <c r="AH48" s="764"/>
      <c r="AI48" s="764"/>
      <c r="AJ48" s="765"/>
      <c r="AK48" s="1106"/>
      <c r="AL48" s="764"/>
      <c r="AM48" s="764"/>
      <c r="AN48" s="764"/>
      <c r="AO48" s="764"/>
      <c r="AP48" s="764"/>
      <c r="AQ48" s="764"/>
      <c r="AR48" s="764"/>
      <c r="AS48" s="764"/>
      <c r="AT48" s="765"/>
    </row>
    <row r="49" spans="8:46" ht="15" customHeight="1" x14ac:dyDescent="0.25">
      <c r="H49" s="1104">
        <v>6</v>
      </c>
      <c r="I49" s="765"/>
      <c r="J49" s="1105"/>
      <c r="K49" s="764"/>
      <c r="L49" s="764"/>
      <c r="M49" s="764"/>
      <c r="N49" s="764"/>
      <c r="O49" s="764"/>
      <c r="P49" s="764"/>
      <c r="Q49" s="764"/>
      <c r="R49" s="764"/>
      <c r="S49" s="764"/>
      <c r="T49" s="764"/>
      <c r="U49" s="764"/>
      <c r="V49" s="764"/>
      <c r="W49" s="764"/>
      <c r="X49" s="765"/>
      <c r="Y49" s="1009"/>
      <c r="Z49" s="765"/>
      <c r="AA49" s="1106"/>
      <c r="AB49" s="764"/>
      <c r="AC49" s="764"/>
      <c r="AD49" s="764"/>
      <c r="AE49" s="764"/>
      <c r="AF49" s="764"/>
      <c r="AG49" s="764"/>
      <c r="AH49" s="764"/>
      <c r="AI49" s="764"/>
      <c r="AJ49" s="765"/>
      <c r="AK49" s="1106"/>
      <c r="AL49" s="764"/>
      <c r="AM49" s="764"/>
      <c r="AN49" s="764"/>
      <c r="AO49" s="764"/>
      <c r="AP49" s="764"/>
      <c r="AQ49" s="764"/>
      <c r="AR49" s="764"/>
      <c r="AS49" s="764"/>
      <c r="AT49" s="765"/>
    </row>
    <row r="50" spans="8:46" ht="15" customHeight="1" x14ac:dyDescent="0.25">
      <c r="H50" s="1104">
        <v>7</v>
      </c>
      <c r="I50" s="765"/>
      <c r="J50" s="1105"/>
      <c r="K50" s="764"/>
      <c r="L50" s="764"/>
      <c r="M50" s="764"/>
      <c r="N50" s="764"/>
      <c r="O50" s="764"/>
      <c r="P50" s="764"/>
      <c r="Q50" s="764"/>
      <c r="R50" s="764"/>
      <c r="S50" s="764"/>
      <c r="T50" s="764"/>
      <c r="U50" s="764"/>
      <c r="V50" s="764"/>
      <c r="W50" s="764"/>
      <c r="X50" s="765"/>
      <c r="Y50" s="1009"/>
      <c r="Z50" s="765"/>
      <c r="AA50" s="1106"/>
      <c r="AB50" s="764"/>
      <c r="AC50" s="764"/>
      <c r="AD50" s="764"/>
      <c r="AE50" s="764"/>
      <c r="AF50" s="764"/>
      <c r="AG50" s="764"/>
      <c r="AH50" s="764"/>
      <c r="AI50" s="764"/>
      <c r="AJ50" s="765"/>
      <c r="AK50" s="1106"/>
      <c r="AL50" s="764"/>
      <c r="AM50" s="764"/>
      <c r="AN50" s="764"/>
      <c r="AO50" s="764"/>
      <c r="AP50" s="764"/>
      <c r="AQ50" s="764"/>
      <c r="AR50" s="764"/>
      <c r="AS50" s="764"/>
      <c r="AT50" s="765"/>
    </row>
    <row r="51" spans="8:46" ht="15" customHeight="1" x14ac:dyDescent="0.25">
      <c r="H51" s="1104">
        <v>8</v>
      </c>
      <c r="I51" s="765"/>
      <c r="J51" s="1105"/>
      <c r="K51" s="764"/>
      <c r="L51" s="764"/>
      <c r="M51" s="764"/>
      <c r="N51" s="764"/>
      <c r="O51" s="764"/>
      <c r="P51" s="764"/>
      <c r="Q51" s="764"/>
      <c r="R51" s="764"/>
      <c r="S51" s="764"/>
      <c r="T51" s="764"/>
      <c r="U51" s="764"/>
      <c r="V51" s="764"/>
      <c r="W51" s="764"/>
      <c r="X51" s="765"/>
      <c r="Y51" s="1009"/>
      <c r="Z51" s="765"/>
      <c r="AA51" s="1106"/>
      <c r="AB51" s="764"/>
      <c r="AC51" s="764"/>
      <c r="AD51" s="764"/>
      <c r="AE51" s="764"/>
      <c r="AF51" s="764"/>
      <c r="AG51" s="764"/>
      <c r="AH51" s="764"/>
      <c r="AI51" s="764"/>
      <c r="AJ51" s="765"/>
      <c r="AK51" s="1106"/>
      <c r="AL51" s="764"/>
      <c r="AM51" s="764"/>
      <c r="AN51" s="764"/>
      <c r="AO51" s="764"/>
      <c r="AP51" s="764"/>
      <c r="AQ51" s="764"/>
      <c r="AR51" s="764"/>
      <c r="AS51" s="764"/>
      <c r="AT51" s="765"/>
    </row>
    <row r="52" spans="8:46" ht="15" customHeight="1" x14ac:dyDescent="0.25">
      <c r="H52" s="1115"/>
      <c r="I52" s="765"/>
      <c r="J52" s="1107"/>
      <c r="K52" s="764"/>
      <c r="L52" s="764"/>
      <c r="M52" s="764"/>
      <c r="N52" s="764"/>
      <c r="O52" s="764"/>
      <c r="P52" s="764"/>
      <c r="Q52" s="764"/>
      <c r="R52" s="764"/>
      <c r="S52" s="764"/>
      <c r="T52" s="764"/>
      <c r="U52" s="764"/>
      <c r="V52" s="764"/>
      <c r="W52" s="764"/>
      <c r="X52" s="765"/>
      <c r="Y52" s="1113"/>
      <c r="Z52" s="765"/>
      <c r="AA52" s="1110"/>
      <c r="AB52" s="764"/>
      <c r="AC52" s="764"/>
      <c r="AD52" s="764"/>
      <c r="AE52" s="764"/>
      <c r="AF52" s="764"/>
      <c r="AG52" s="764"/>
      <c r="AH52" s="764"/>
      <c r="AI52" s="764"/>
      <c r="AJ52" s="765"/>
      <c r="AK52" s="1110"/>
      <c r="AL52" s="764"/>
      <c r="AM52" s="764"/>
      <c r="AN52" s="764"/>
      <c r="AO52" s="764"/>
      <c r="AP52" s="764"/>
      <c r="AQ52" s="764"/>
      <c r="AR52" s="764"/>
      <c r="AS52" s="764"/>
      <c r="AT52" s="765"/>
    </row>
    <row r="53" spans="8:46" ht="15" customHeight="1" x14ac:dyDescent="0.25">
      <c r="H53" s="1112" t="s">
        <v>1832</v>
      </c>
      <c r="I53" s="764"/>
      <c r="J53" s="764"/>
      <c r="K53" s="764"/>
      <c r="L53" s="764"/>
      <c r="M53" s="764"/>
      <c r="N53" s="764"/>
      <c r="O53" s="764"/>
      <c r="P53" s="764"/>
      <c r="Q53" s="764"/>
      <c r="R53" s="764"/>
      <c r="S53" s="764"/>
      <c r="T53" s="764"/>
      <c r="U53" s="764"/>
      <c r="V53" s="764"/>
      <c r="W53" s="764"/>
      <c r="X53" s="764"/>
      <c r="Y53" s="764"/>
      <c r="Z53" s="765"/>
      <c r="AA53" s="1106">
        <f>SUM(AA44:AT52)</f>
        <v>0</v>
      </c>
      <c r="AB53" s="764"/>
      <c r="AC53" s="764"/>
      <c r="AD53" s="764"/>
      <c r="AE53" s="764"/>
      <c r="AF53" s="764"/>
      <c r="AG53" s="764"/>
      <c r="AH53" s="764"/>
      <c r="AI53" s="764"/>
      <c r="AJ53" s="765"/>
      <c r="AK53" s="1106">
        <f>SUM(AK44:BD52)</f>
        <v>0</v>
      </c>
      <c r="AL53" s="764"/>
      <c r="AM53" s="764"/>
      <c r="AN53" s="764"/>
      <c r="AO53" s="764"/>
      <c r="AP53" s="764"/>
      <c r="AQ53" s="764"/>
      <c r="AR53" s="764"/>
      <c r="AS53" s="764"/>
      <c r="AT53" s="765"/>
    </row>
    <row r="54" spans="8:46" ht="14.25" customHeight="1" x14ac:dyDescent="0.25">
      <c r="AS54" s="443"/>
      <c r="AT54" s="443"/>
    </row>
    <row r="55" spans="8:46" ht="14.25" customHeight="1" x14ac:dyDescent="0.25">
      <c r="AS55" s="443"/>
      <c r="AT55" s="443"/>
    </row>
    <row r="56" spans="8:46" ht="14.25" customHeight="1" x14ac:dyDescent="0.25">
      <c r="AS56" s="443"/>
      <c r="AT56" s="443"/>
    </row>
    <row r="57" spans="8:46" ht="14.25" customHeight="1" x14ac:dyDescent="0.25">
      <c r="H57" s="976" t="s">
        <v>1795</v>
      </c>
      <c r="I57" s="824"/>
      <c r="J57" s="824"/>
      <c r="K57" s="824"/>
      <c r="L57" s="824"/>
      <c r="M57" s="824"/>
      <c r="N57" s="824"/>
      <c r="O57" s="824"/>
      <c r="P57" s="824"/>
      <c r="Q57" s="824"/>
      <c r="R57" s="824"/>
      <c r="S57" s="824"/>
      <c r="T57" s="824"/>
      <c r="U57" s="824"/>
      <c r="V57" s="824"/>
      <c r="W57" s="824"/>
      <c r="X57" s="824"/>
      <c r="Y57" s="825"/>
      <c r="Z57" s="976" t="s">
        <v>1796</v>
      </c>
      <c r="AA57" s="824"/>
      <c r="AB57" s="824"/>
      <c r="AC57" s="824"/>
      <c r="AD57" s="824"/>
      <c r="AE57" s="824"/>
      <c r="AF57" s="824"/>
      <c r="AG57" s="824"/>
      <c r="AH57" s="824"/>
      <c r="AI57" s="824"/>
      <c r="AJ57" s="824"/>
      <c r="AK57" s="824"/>
      <c r="AL57" s="824"/>
      <c r="AM57" s="824"/>
      <c r="AN57" s="824"/>
      <c r="AO57" s="824"/>
      <c r="AP57" s="824"/>
      <c r="AQ57" s="825"/>
      <c r="AS57" s="443"/>
      <c r="AT57" s="443"/>
    </row>
    <row r="58" spans="8:46" ht="14.25" customHeight="1" x14ac:dyDescent="0.25">
      <c r="H58" s="257" t="s">
        <v>796</v>
      </c>
      <c r="I58" s="258"/>
      <c r="J58" s="258"/>
      <c r="K58" s="258"/>
      <c r="L58" s="258"/>
      <c r="M58" s="258"/>
      <c r="N58" s="258"/>
      <c r="O58" s="258"/>
      <c r="P58" s="258"/>
      <c r="Q58" s="259"/>
      <c r="R58" s="257" t="s">
        <v>1511</v>
      </c>
      <c r="S58" s="258"/>
      <c r="T58" s="258"/>
      <c r="U58" s="259"/>
      <c r="V58" s="257" t="s">
        <v>1510</v>
      </c>
      <c r="W58" s="258"/>
      <c r="X58" s="258"/>
      <c r="Y58" s="259"/>
      <c r="Z58" s="257" t="s">
        <v>796</v>
      </c>
      <c r="AA58" s="258"/>
      <c r="AB58" s="258"/>
      <c r="AC58" s="258"/>
      <c r="AD58" s="258"/>
      <c r="AE58" s="258"/>
      <c r="AF58" s="258"/>
      <c r="AG58" s="258"/>
      <c r="AH58" s="258"/>
      <c r="AI58" s="259"/>
      <c r="AJ58" s="257" t="s">
        <v>1511</v>
      </c>
      <c r="AK58" s="258"/>
      <c r="AL58" s="258"/>
      <c r="AM58" s="259"/>
      <c r="AN58" s="257" t="s">
        <v>1510</v>
      </c>
      <c r="AO58" s="258"/>
      <c r="AP58" s="258"/>
      <c r="AQ58" s="259"/>
      <c r="AS58" s="443"/>
      <c r="AT58" s="443"/>
    </row>
    <row r="59" spans="8:46" ht="14.25" customHeight="1" x14ac:dyDescent="0.25">
      <c r="H59" s="260"/>
      <c r="Q59" s="261"/>
      <c r="R59" s="260"/>
      <c r="U59" s="261"/>
      <c r="V59" s="260"/>
      <c r="Y59" s="261"/>
      <c r="Z59" s="260"/>
      <c r="AI59" s="261"/>
      <c r="AJ59" s="260"/>
      <c r="AM59" s="261"/>
      <c r="AN59" s="260"/>
      <c r="AQ59" s="261"/>
      <c r="AS59" s="443"/>
      <c r="AT59" s="443"/>
    </row>
    <row r="60" spans="8:46" ht="14.25" customHeight="1" x14ac:dyDescent="0.25">
      <c r="H60" s="260"/>
      <c r="Q60" s="261"/>
      <c r="R60" s="260"/>
      <c r="U60" s="261"/>
      <c r="V60" s="260"/>
      <c r="Y60" s="261"/>
      <c r="Z60" s="260"/>
      <c r="AI60" s="261"/>
      <c r="AJ60" s="260"/>
      <c r="AM60" s="261"/>
      <c r="AN60" s="260"/>
      <c r="AQ60" s="261"/>
      <c r="AS60" s="443"/>
      <c r="AT60" s="443"/>
    </row>
    <row r="61" spans="8:46" ht="14.25" customHeight="1" x14ac:dyDescent="0.25">
      <c r="H61" s="260"/>
      <c r="Q61" s="261"/>
      <c r="R61" s="260"/>
      <c r="U61" s="261"/>
      <c r="V61" s="260"/>
      <c r="Y61" s="261"/>
      <c r="Z61" s="260"/>
      <c r="AI61" s="261"/>
      <c r="AJ61" s="260"/>
      <c r="AM61" s="261"/>
      <c r="AN61" s="260"/>
      <c r="AQ61" s="261"/>
      <c r="AS61" s="443"/>
      <c r="AT61" s="443"/>
    </row>
    <row r="62" spans="8:46" ht="14.25" customHeight="1" x14ac:dyDescent="0.25">
      <c r="H62" s="260"/>
      <c r="Q62" s="261"/>
      <c r="R62" s="260"/>
      <c r="U62" s="261"/>
      <c r="V62" s="260"/>
      <c r="Y62" s="261"/>
      <c r="Z62" s="260"/>
      <c r="AI62" s="261"/>
      <c r="AJ62" s="260"/>
      <c r="AM62" s="261"/>
      <c r="AN62" s="260"/>
      <c r="AQ62" s="261"/>
      <c r="AS62" s="443"/>
      <c r="AT62" s="443"/>
    </row>
    <row r="63" spans="8:46" ht="14.25" customHeight="1" x14ac:dyDescent="0.25">
      <c r="H63" s="262"/>
      <c r="I63" s="263"/>
      <c r="J63" s="263"/>
      <c r="K63" s="263"/>
      <c r="L63" s="263"/>
      <c r="M63" s="263"/>
      <c r="N63" s="263"/>
      <c r="O63" s="263"/>
      <c r="P63" s="263"/>
      <c r="Q63" s="264"/>
      <c r="R63" s="262"/>
      <c r="S63" s="263"/>
      <c r="T63" s="263"/>
      <c r="U63" s="264"/>
      <c r="V63" s="262"/>
      <c r="W63" s="263"/>
      <c r="X63" s="263"/>
      <c r="Y63" s="264"/>
      <c r="Z63" s="262"/>
      <c r="AA63" s="263"/>
      <c r="AB63" s="263"/>
      <c r="AC63" s="263"/>
      <c r="AD63" s="263"/>
      <c r="AE63" s="263"/>
      <c r="AF63" s="263"/>
      <c r="AG63" s="263"/>
      <c r="AH63" s="263"/>
      <c r="AI63" s="264"/>
      <c r="AJ63" s="262"/>
      <c r="AK63" s="263"/>
      <c r="AL63" s="263"/>
      <c r="AM63" s="264"/>
      <c r="AN63" s="262"/>
      <c r="AO63" s="263"/>
      <c r="AP63" s="263"/>
      <c r="AQ63" s="264"/>
      <c r="AS63" s="443"/>
      <c r="AT63" s="443"/>
    </row>
    <row r="64" spans="8:46" ht="14.25" customHeight="1" x14ac:dyDescent="0.25">
      <c r="AM64" s="265" t="s">
        <v>1797</v>
      </c>
      <c r="AN64" s="131" t="str">
        <f>'E-11-1'!U24</f>
        <v>E-11-1-4</v>
      </c>
      <c r="AS64" s="443"/>
      <c r="AT64" s="443"/>
    </row>
  </sheetData>
  <mergeCells count="151">
    <mergeCell ref="B17:E17"/>
    <mergeCell ref="B30:E30"/>
    <mergeCell ref="B36:E36"/>
    <mergeCell ref="J26:X26"/>
    <mergeCell ref="H39:I39"/>
    <mergeCell ref="AK37:AT37"/>
    <mergeCell ref="H23:I23"/>
    <mergeCell ref="J37:X37"/>
    <mergeCell ref="B20:E20"/>
    <mergeCell ref="J27:X27"/>
    <mergeCell ref="H44:I44"/>
    <mergeCell ref="J35:X35"/>
    <mergeCell ref="AK38:AT38"/>
    <mergeCell ref="B12:E12"/>
    <mergeCell ref="H45:I45"/>
    <mergeCell ref="Y25:Z25"/>
    <mergeCell ref="J33:X33"/>
    <mergeCell ref="B13:E13"/>
    <mergeCell ref="Y33:Z33"/>
    <mergeCell ref="J34:X34"/>
    <mergeCell ref="H38:I38"/>
    <mergeCell ref="AK44:AT44"/>
    <mergeCell ref="Y37:Z37"/>
    <mergeCell ref="AK43:AT43"/>
    <mergeCell ref="H22:I22"/>
    <mergeCell ref="AA37:AJ37"/>
    <mergeCell ref="J23:X23"/>
    <mergeCell ref="H30:I30"/>
    <mergeCell ref="Y43:Z43"/>
    <mergeCell ref="H29:I29"/>
    <mergeCell ref="AA23:AT23"/>
    <mergeCell ref="H37:I37"/>
    <mergeCell ref="H33:I33"/>
    <mergeCell ref="B14:E14"/>
    <mergeCell ref="AK50:AT50"/>
    <mergeCell ref="J24:X24"/>
    <mergeCell ref="Y24:Z24"/>
    <mergeCell ref="Y45:Z45"/>
    <mergeCell ref="AA49:AJ49"/>
    <mergeCell ref="J44:X44"/>
    <mergeCell ref="AA45:AJ45"/>
    <mergeCell ref="AK45:AT45"/>
    <mergeCell ref="J28:X28"/>
    <mergeCell ref="Y31:Z31"/>
    <mergeCell ref="Y40:Z40"/>
    <mergeCell ref="AA39:AJ39"/>
    <mergeCell ref="AA25:AT25"/>
    <mergeCell ref="AA44:AJ44"/>
    <mergeCell ref="Y28:Z28"/>
    <mergeCell ref="Y32:Z32"/>
    <mergeCell ref="J40:X40"/>
    <mergeCell ref="AK48:AT48"/>
    <mergeCell ref="AA38:AJ38"/>
    <mergeCell ref="AA32:AT32"/>
    <mergeCell ref="AA46:AJ46"/>
    <mergeCell ref="G9:Z11"/>
    <mergeCell ref="AK46:AT46"/>
    <mergeCell ref="AK40:AT40"/>
    <mergeCell ref="H50:I50"/>
    <mergeCell ref="AA29:AT29"/>
    <mergeCell ref="AA51:AJ51"/>
    <mergeCell ref="B32:E32"/>
    <mergeCell ref="H25:I25"/>
    <mergeCell ref="H34:I34"/>
    <mergeCell ref="B16:E16"/>
    <mergeCell ref="J32:X32"/>
    <mergeCell ref="H49:I49"/>
    <mergeCell ref="Y51:Z51"/>
    <mergeCell ref="B34:E34"/>
    <mergeCell ref="B28:E28"/>
    <mergeCell ref="B18:E18"/>
    <mergeCell ref="AA40:AJ40"/>
    <mergeCell ref="H28:I28"/>
    <mergeCell ref="Y27:Z27"/>
    <mergeCell ref="AK51:AT51"/>
    <mergeCell ref="Y23:Z23"/>
    <mergeCell ref="B19:E19"/>
    <mergeCell ref="H48:I48"/>
    <mergeCell ref="H35:I35"/>
    <mergeCell ref="Z57:AQ57"/>
    <mergeCell ref="J30:X30"/>
    <mergeCell ref="AA53:AJ53"/>
    <mergeCell ref="H57:Y57"/>
    <mergeCell ref="H53:Z53"/>
    <mergeCell ref="Y47:Z47"/>
    <mergeCell ref="Y38:Z38"/>
    <mergeCell ref="G7:AR7"/>
    <mergeCell ref="Y26:Z26"/>
    <mergeCell ref="AA43:AJ43"/>
    <mergeCell ref="J47:X47"/>
    <mergeCell ref="AA52:AJ52"/>
    <mergeCell ref="J51:X51"/>
    <mergeCell ref="AK52:AT52"/>
    <mergeCell ref="AK49:AT49"/>
    <mergeCell ref="AA33:AT33"/>
    <mergeCell ref="Y50:Z50"/>
    <mergeCell ref="H52:I52"/>
    <mergeCell ref="J43:X43"/>
    <mergeCell ref="Y34:Z34"/>
    <mergeCell ref="AA26:AT26"/>
    <mergeCell ref="Y48:Z48"/>
    <mergeCell ref="H24:I24"/>
    <mergeCell ref="J38:X38"/>
    <mergeCell ref="Y52:Z52"/>
    <mergeCell ref="Y49:Z49"/>
    <mergeCell ref="AA27:AT27"/>
    <mergeCell ref="AA24:AT24"/>
    <mergeCell ref="AK53:AT53"/>
    <mergeCell ref="J50:X50"/>
    <mergeCell ref="H32:I32"/>
    <mergeCell ref="J46:X46"/>
    <mergeCell ref="AK47:AT47"/>
    <mergeCell ref="AA48:AJ48"/>
    <mergeCell ref="Y46:Z46"/>
    <mergeCell ref="AK39:AT39"/>
    <mergeCell ref="J52:X52"/>
    <mergeCell ref="H47:I47"/>
    <mergeCell ref="J39:X39"/>
    <mergeCell ref="AA35:AT35"/>
    <mergeCell ref="J48:X48"/>
    <mergeCell ref="J49:X49"/>
    <mergeCell ref="H43:I43"/>
    <mergeCell ref="AA50:AJ50"/>
    <mergeCell ref="J45:X45"/>
    <mergeCell ref="H40:I40"/>
    <mergeCell ref="Y39:Z39"/>
    <mergeCell ref="AA47:AJ47"/>
    <mergeCell ref="B10:E10"/>
    <mergeCell ref="H26:I26"/>
    <mergeCell ref="B4:E4"/>
    <mergeCell ref="Y35:Z35"/>
    <mergeCell ref="J25:X25"/>
    <mergeCell ref="Y44:Z44"/>
    <mergeCell ref="H46:I46"/>
    <mergeCell ref="AA34:AT34"/>
    <mergeCell ref="H51:I51"/>
    <mergeCell ref="H27:I27"/>
    <mergeCell ref="B8:E8"/>
    <mergeCell ref="AA31:AT31"/>
    <mergeCell ref="J29:X29"/>
    <mergeCell ref="B6:E6"/>
    <mergeCell ref="AA22:AT22"/>
    <mergeCell ref="B15:E15"/>
    <mergeCell ref="H31:I31"/>
    <mergeCell ref="AA28:AT28"/>
    <mergeCell ref="Y30:Z30"/>
    <mergeCell ref="Y29:Z29"/>
    <mergeCell ref="J22:X22"/>
    <mergeCell ref="AA30:AT30"/>
    <mergeCell ref="J31:X31"/>
    <mergeCell ref="Y22:Z22"/>
  </mergeCells>
  <hyperlinks>
    <hyperlink ref="B4" location="PANDUAN!A1" display="PANDUAN" xr:uid="{00000000-0004-0000-C800-000000000000}"/>
    <hyperlink ref="B6" location="'EWS DIRECTORY'!A1" display="EWS DIRECTORY" xr:uid="{00000000-0004-0000-C800-000001000000}"/>
    <hyperlink ref="B8" location="'DATA PEMICU'!A1" display="DATA PEMICU" xr:uid="{00000000-0004-0000-C800-000002000000}"/>
    <hyperlink ref="B10" location="'DATA PENGUJI'!A1" display="DATA PENGUJI" xr:uid="{00000000-0004-0000-C800-000003000000}"/>
    <hyperlink ref="B12" location="'MAIN LEVEL'!A1" display="MAIN LEVEL" xr:uid="{00000000-0004-0000-C800-000004000000}"/>
  </hyperlinks>
  <pageMargins left="0.51181102362204722" right="0.15748031496062989" top="0.55118110236220474" bottom="0.55118110236220474" header="0" footer="0"/>
  <pageSetup paperSize="9" scale="60" orientation="landscape"/>
  <headerFooter>
    <oddFooter>&amp;Rhalaman &amp;P dari</oddFooter>
  </headerFooter>
</worksheet>
</file>

<file path=xl/worksheets/sheet2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900-000000000000}">
  <sheetPr codeName="Sheet416">
    <tabColor theme="4" tint="-0.249977111117893"/>
  </sheetPr>
  <dimension ref="A1:BO44"/>
  <sheetViews>
    <sheetView topLeftCell="E3" zoomScaleNormal="100" workbookViewId="0">
      <selection activeCell="AQ18" sqref="AQ18:AU18"/>
    </sheetView>
  </sheetViews>
  <sheetFormatPr defaultColWidth="3.88671875" defaultRowHeight="13.8" x14ac:dyDescent="0.25"/>
  <cols>
    <col min="1" max="1" width="0" style="110" hidden="1"/>
    <col min="2" max="5" width="3.88671875" style="177" customWidth="1"/>
    <col min="6" max="6" width="3.88671875" style="110" customWidth="1"/>
  </cols>
  <sheetData>
    <row r="1" spans="2:67" x14ac:dyDescent="0.25">
      <c r="G1" s="178"/>
      <c r="H1" s="55"/>
      <c r="I1" s="55"/>
      <c r="J1" s="55"/>
      <c r="K1" s="55"/>
      <c r="L1" s="55"/>
      <c r="M1" s="55"/>
      <c r="N1" s="55"/>
    </row>
    <row r="2" spans="2:67" x14ac:dyDescent="0.25">
      <c r="G2" s="55" t="s">
        <v>1674</v>
      </c>
      <c r="H2" s="55"/>
      <c r="I2" s="55"/>
      <c r="J2" s="55"/>
      <c r="K2" s="55"/>
      <c r="L2" s="55"/>
      <c r="M2" s="55"/>
      <c r="N2" s="55"/>
    </row>
    <row r="3" spans="2:67" x14ac:dyDescent="0.25">
      <c r="B3" s="111"/>
      <c r="C3" s="111"/>
      <c r="D3" s="111"/>
      <c r="E3" s="111"/>
      <c r="G3" s="55"/>
      <c r="H3" s="55"/>
      <c r="I3" s="55"/>
      <c r="J3" s="55"/>
      <c r="K3" s="55"/>
      <c r="L3" s="55"/>
      <c r="M3" s="55"/>
      <c r="N3" s="55"/>
    </row>
    <row r="4" spans="2:67" x14ac:dyDescent="0.25">
      <c r="B4" s="762" t="s">
        <v>79</v>
      </c>
      <c r="C4" s="761"/>
      <c r="D4" s="761"/>
      <c r="E4" s="761"/>
      <c r="G4" s="55"/>
      <c r="H4" s="55"/>
      <c r="I4" s="55"/>
      <c r="J4" s="55"/>
      <c r="K4" s="55"/>
      <c r="L4" s="55"/>
      <c r="M4" s="55"/>
      <c r="N4" s="55"/>
    </row>
    <row r="5" spans="2:67" x14ac:dyDescent="0.25">
      <c r="B5" s="111"/>
      <c r="C5" s="111"/>
      <c r="D5" s="111"/>
      <c r="E5" s="111"/>
      <c r="G5" s="55"/>
      <c r="H5" s="55"/>
      <c r="I5" s="55"/>
      <c r="J5" s="55"/>
      <c r="K5" s="55"/>
      <c r="L5" s="55"/>
      <c r="M5" s="55"/>
      <c r="N5" s="55"/>
    </row>
    <row r="6" spans="2:67" x14ac:dyDescent="0.25">
      <c r="B6" s="762" t="s">
        <v>87</v>
      </c>
      <c r="C6" s="761"/>
      <c r="D6" s="761"/>
      <c r="E6" s="761"/>
      <c r="G6" s="55"/>
      <c r="H6" s="55"/>
      <c r="I6" s="55"/>
      <c r="J6" s="55"/>
      <c r="K6" s="55"/>
      <c r="L6" s="55"/>
      <c r="M6" s="55"/>
      <c r="N6" s="55"/>
    </row>
    <row r="7" spans="2:67" x14ac:dyDescent="0.25">
      <c r="B7" s="111"/>
      <c r="C7" s="111"/>
      <c r="D7" s="111"/>
      <c r="E7" s="111"/>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58"/>
      <c r="AU7" s="58"/>
      <c r="AV7" s="58"/>
      <c r="AW7" s="58"/>
      <c r="AX7" s="58"/>
      <c r="AY7" s="58"/>
      <c r="AZ7" s="58"/>
      <c r="BA7" s="58"/>
      <c r="BB7" s="58"/>
      <c r="BC7" s="58"/>
      <c r="BD7" s="58"/>
      <c r="BE7" s="58"/>
      <c r="BF7" s="58"/>
      <c r="BG7" s="58"/>
      <c r="BH7" s="58"/>
      <c r="BI7" s="58"/>
      <c r="BJ7" s="58"/>
      <c r="BK7" s="58"/>
      <c r="BL7" s="58"/>
      <c r="BM7" s="58"/>
      <c r="BN7" s="58"/>
      <c r="BO7" s="58"/>
    </row>
    <row r="8" spans="2:67" x14ac:dyDescent="0.25">
      <c r="B8" s="762" t="s">
        <v>94</v>
      </c>
      <c r="C8" s="761"/>
      <c r="D8" s="761"/>
      <c r="E8" s="761"/>
      <c r="G8" s="55"/>
      <c r="H8" s="55"/>
      <c r="I8" s="55"/>
      <c r="J8" s="55"/>
      <c r="K8" s="55"/>
      <c r="L8" s="55"/>
      <c r="M8" s="55"/>
      <c r="N8" s="55"/>
    </row>
    <row r="9" spans="2:67" ht="14.4" customHeight="1" x14ac:dyDescent="0.25">
      <c r="B9" s="111"/>
      <c r="C9" s="111"/>
      <c r="D9" s="111"/>
      <c r="E9" s="111"/>
      <c r="G9" s="999" t="str">
        <f>"Rincian "&amp;'E-11'!G9&amp;" "&amp;'E-11-1'!M26</f>
        <v>Rincian Biaya Entertainment Berdasarkan Bahan Bukti Pidana</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303"/>
    </row>
    <row r="10" spans="2:67" x14ac:dyDescent="0.25">
      <c r="B10" s="762" t="s">
        <v>101</v>
      </c>
      <c r="C10" s="761"/>
      <c r="D10" s="761"/>
      <c r="E10" s="761"/>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304"/>
    </row>
    <row r="11" spans="2:67"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305"/>
    </row>
    <row r="12" spans="2:67" x14ac:dyDescent="0.25">
      <c r="B12" s="762" t="s">
        <v>106</v>
      </c>
      <c r="C12" s="761"/>
      <c r="D12" s="761"/>
      <c r="E12" s="761"/>
      <c r="G12" s="254"/>
      <c r="H12" s="254"/>
      <c r="I12" s="254"/>
      <c r="J12" s="254"/>
      <c r="K12" s="254"/>
      <c r="L12" s="254"/>
      <c r="M12" s="254"/>
      <c r="N12" s="254"/>
    </row>
    <row r="13" spans="2:67" ht="14.25" customHeight="1" x14ac:dyDescent="0.25">
      <c r="B13" s="962" t="str">
        <f>HYPERLINK("#'"&amp;'EWS DIRECTORY'!$J$195&amp;"'!A1",'EWS DIRECTORY'!$J$195)</f>
        <v>E-11</v>
      </c>
      <c r="C13" s="761"/>
      <c r="D13" s="761"/>
      <c r="E13" s="761"/>
      <c r="G13" s="55" t="s">
        <v>1680</v>
      </c>
      <c r="H13" s="55"/>
      <c r="I13" s="254"/>
      <c r="J13" s="254"/>
      <c r="K13" s="254"/>
      <c r="L13" s="254"/>
      <c r="M13" s="254"/>
      <c r="N13" s="254"/>
    </row>
    <row r="14" spans="2:67" x14ac:dyDescent="0.25">
      <c r="B14" s="931" t="str">
        <f>HYPERLINK("#'"&amp;'EWS DIRECTORY'!$J$196&amp;"'!A1",'EWS DIRECTORY'!$J$196)</f>
        <v>E-11-1</v>
      </c>
      <c r="C14" s="761"/>
      <c r="D14" s="761"/>
      <c r="E14" s="761"/>
      <c r="G14" s="55" t="s">
        <v>1681</v>
      </c>
      <c r="H14" s="55"/>
      <c r="I14" s="55"/>
      <c r="J14" s="254"/>
      <c r="K14" s="254"/>
      <c r="L14" s="254"/>
      <c r="M14" s="254"/>
      <c r="N14" s="254"/>
    </row>
    <row r="15" spans="2:67" ht="14.25" customHeight="1" x14ac:dyDescent="0.25">
      <c r="B15" s="929" t="str">
        <f>HYPERLINK("#'"&amp;'EWS DIRECTORY'!$J$197&amp;"'!A1",'EWS DIRECTORY'!$J$197)</f>
        <v>E-11-1-1</v>
      </c>
      <c r="C15" s="761"/>
      <c r="D15" s="761"/>
      <c r="E15" s="761"/>
      <c r="G15" s="55" t="s">
        <v>1744</v>
      </c>
      <c r="H15" s="55"/>
      <c r="I15" s="55" t="s">
        <v>1744</v>
      </c>
      <c r="J15" s="254"/>
      <c r="K15" s="254"/>
      <c r="L15" s="254"/>
      <c r="M15" s="254"/>
      <c r="N15" s="254"/>
    </row>
    <row r="16" spans="2:67" ht="14.25" customHeight="1" x14ac:dyDescent="0.25">
      <c r="B16" s="929" t="str">
        <f>HYPERLINK("#'"&amp;'EWS DIRECTORY'!$J$198&amp;"'!A1",'EWS DIRECTORY'!$J$198)</f>
        <v>E-11-1-2</v>
      </c>
      <c r="C16" s="761"/>
      <c r="D16" s="761"/>
      <c r="E16" s="761"/>
    </row>
    <row r="17" spans="2:42" x14ac:dyDescent="0.25">
      <c r="B17" s="929" t="str">
        <f>HYPERLINK("#'"&amp;'EWS DIRECTORY'!$J$199&amp;"'!A1",'EWS DIRECTORY'!$J$199)</f>
        <v>E-11-1-3</v>
      </c>
      <c r="C17" s="761"/>
      <c r="D17" s="761"/>
      <c r="E17" s="761"/>
      <c r="G17" s="55" t="s">
        <v>1798</v>
      </c>
    </row>
    <row r="18" spans="2:42" ht="14.25" customHeight="1" x14ac:dyDescent="0.25">
      <c r="B18" s="929" t="str">
        <f>HYPERLINK("#'"&amp;'EWS DIRECTORY'!$J$200&amp;"'!A1",'EWS DIRECTORY'!$J$200)</f>
        <v>E-11-1-4</v>
      </c>
      <c r="C18" s="761"/>
      <c r="D18" s="761"/>
      <c r="E18" s="761"/>
      <c r="G18" s="55"/>
    </row>
    <row r="19" spans="2:42" ht="12.75" customHeight="1" x14ac:dyDescent="0.25">
      <c r="B19" s="927" t="str">
        <f>HYPERLINK("#'"&amp;'EWS DIRECTORY'!$J$201&amp;"'!A1",'EWS DIRECTORY'!$J$201)</f>
        <v>E-11-1-5</v>
      </c>
      <c r="C19" s="761"/>
      <c r="D19" s="761"/>
      <c r="E19" s="761"/>
      <c r="G19" s="55"/>
      <c r="H19" s="1116" t="s">
        <v>1445</v>
      </c>
      <c r="I19" s="825"/>
      <c r="J19" s="1116" t="s">
        <v>1452</v>
      </c>
      <c r="K19" s="824"/>
      <c r="L19" s="824"/>
      <c r="M19" s="824"/>
      <c r="N19" s="824"/>
      <c r="O19" s="825"/>
      <c r="P19" s="1116" t="s">
        <v>1915</v>
      </c>
      <c r="Q19" s="824"/>
      <c r="R19" s="824"/>
      <c r="S19" s="824"/>
      <c r="T19" s="824"/>
      <c r="U19" s="825"/>
      <c r="V19" s="1116" t="s">
        <v>1916</v>
      </c>
      <c r="W19" s="824"/>
      <c r="X19" s="824"/>
      <c r="Y19" s="824"/>
      <c r="Z19" s="824"/>
      <c r="AA19" s="824"/>
      <c r="AB19" s="824"/>
      <c r="AC19" s="824"/>
      <c r="AD19" s="824"/>
      <c r="AE19" s="824"/>
      <c r="AF19" s="824"/>
      <c r="AG19" s="824"/>
      <c r="AH19" s="824"/>
      <c r="AI19" s="824"/>
      <c r="AJ19" s="824"/>
      <c r="AK19" s="825"/>
      <c r="AL19" s="1120" t="s">
        <v>1481</v>
      </c>
      <c r="AM19" s="1121"/>
      <c r="AN19" s="1121"/>
      <c r="AO19" s="1121"/>
      <c r="AP19" s="1122"/>
    </row>
    <row r="20" spans="2:42" ht="14.25" customHeight="1" x14ac:dyDescent="0.25">
      <c r="B20" s="929" t="str">
        <f>HYPERLINK("#'"&amp;'EWS DIRECTORY'!$J$202&amp;"'!A1",'EWS DIRECTORY'!$J$202)</f>
        <v>E-11-1-6</v>
      </c>
      <c r="C20" s="761"/>
      <c r="D20" s="761"/>
      <c r="E20" s="761"/>
      <c r="G20" s="55"/>
      <c r="H20" s="1117"/>
      <c r="I20" s="825"/>
      <c r="J20" s="1119"/>
      <c r="K20" s="824"/>
      <c r="L20" s="824"/>
      <c r="M20" s="824"/>
      <c r="N20" s="824"/>
      <c r="O20" s="825"/>
      <c r="P20" s="1117"/>
      <c r="Q20" s="824"/>
      <c r="R20" s="824"/>
      <c r="S20" s="824"/>
      <c r="T20" s="824"/>
      <c r="U20" s="825"/>
      <c r="V20" s="1117"/>
      <c r="W20" s="824"/>
      <c r="X20" s="824"/>
      <c r="Y20" s="824"/>
      <c r="Z20" s="824"/>
      <c r="AA20" s="824"/>
      <c r="AB20" s="824"/>
      <c r="AC20" s="824"/>
      <c r="AD20" s="824"/>
      <c r="AE20" s="824"/>
      <c r="AF20" s="824"/>
      <c r="AG20" s="824"/>
      <c r="AH20" s="824"/>
      <c r="AI20" s="824"/>
      <c r="AJ20" s="824"/>
      <c r="AK20" s="825"/>
      <c r="AL20" s="1063"/>
      <c r="AM20" s="764"/>
      <c r="AN20" s="764"/>
      <c r="AO20" s="764"/>
      <c r="AP20" s="765"/>
    </row>
    <row r="21" spans="2:42" ht="14.25" customHeight="1" x14ac:dyDescent="0.25">
      <c r="G21" s="55"/>
      <c r="H21" s="1117"/>
      <c r="I21" s="825"/>
      <c r="J21" s="1119"/>
      <c r="K21" s="824"/>
      <c r="L21" s="824"/>
      <c r="M21" s="824"/>
      <c r="N21" s="824"/>
      <c r="O21" s="825"/>
      <c r="P21" s="1117"/>
      <c r="Q21" s="824"/>
      <c r="R21" s="824"/>
      <c r="S21" s="824"/>
      <c r="T21" s="824"/>
      <c r="U21" s="825"/>
      <c r="V21" s="1117"/>
      <c r="W21" s="824"/>
      <c r="X21" s="824"/>
      <c r="Y21" s="824"/>
      <c r="Z21" s="824"/>
      <c r="AA21" s="824"/>
      <c r="AB21" s="824"/>
      <c r="AC21" s="824"/>
      <c r="AD21" s="824"/>
      <c r="AE21" s="824"/>
      <c r="AF21" s="824"/>
      <c r="AG21" s="824"/>
      <c r="AH21" s="824"/>
      <c r="AI21" s="824"/>
      <c r="AJ21" s="824"/>
      <c r="AK21" s="825"/>
      <c r="AL21" s="1063"/>
      <c r="AM21" s="764"/>
      <c r="AN21" s="764"/>
      <c r="AO21" s="764"/>
      <c r="AP21" s="765"/>
    </row>
    <row r="22" spans="2:42" ht="14.25" customHeight="1" x14ac:dyDescent="0.25">
      <c r="G22" s="55"/>
      <c r="H22" s="1117"/>
      <c r="I22" s="825"/>
      <c r="J22" s="1119"/>
      <c r="K22" s="824"/>
      <c r="L22" s="824"/>
      <c r="M22" s="824"/>
      <c r="N22" s="824"/>
      <c r="O22" s="825"/>
      <c r="P22" s="1117"/>
      <c r="Q22" s="824"/>
      <c r="R22" s="824"/>
      <c r="S22" s="824"/>
      <c r="T22" s="824"/>
      <c r="U22" s="825"/>
      <c r="V22" s="1117"/>
      <c r="W22" s="824"/>
      <c r="X22" s="824"/>
      <c r="Y22" s="824"/>
      <c r="Z22" s="824"/>
      <c r="AA22" s="824"/>
      <c r="AB22" s="824"/>
      <c r="AC22" s="824"/>
      <c r="AD22" s="824"/>
      <c r="AE22" s="824"/>
      <c r="AF22" s="824"/>
      <c r="AG22" s="824"/>
      <c r="AH22" s="824"/>
      <c r="AI22" s="824"/>
      <c r="AJ22" s="824"/>
      <c r="AK22" s="825"/>
      <c r="AL22" s="1063"/>
      <c r="AM22" s="764"/>
      <c r="AN22" s="764"/>
      <c r="AO22" s="764"/>
      <c r="AP22" s="765"/>
    </row>
    <row r="23" spans="2:42" ht="14.25" customHeight="1" x14ac:dyDescent="0.25">
      <c r="G23" s="55"/>
      <c r="H23" s="1117"/>
      <c r="I23" s="825"/>
      <c r="J23" s="1119"/>
      <c r="K23" s="824"/>
      <c r="L23" s="824"/>
      <c r="M23" s="824"/>
      <c r="N23" s="824"/>
      <c r="O23" s="825"/>
      <c r="P23" s="1117"/>
      <c r="Q23" s="824"/>
      <c r="R23" s="824"/>
      <c r="S23" s="824"/>
      <c r="T23" s="824"/>
      <c r="U23" s="825"/>
      <c r="V23" s="1117"/>
      <c r="W23" s="824"/>
      <c r="X23" s="824"/>
      <c r="Y23" s="824"/>
      <c r="Z23" s="824"/>
      <c r="AA23" s="824"/>
      <c r="AB23" s="824"/>
      <c r="AC23" s="824"/>
      <c r="AD23" s="824"/>
      <c r="AE23" s="824"/>
      <c r="AF23" s="824"/>
      <c r="AG23" s="824"/>
      <c r="AH23" s="824"/>
      <c r="AI23" s="824"/>
      <c r="AJ23" s="824"/>
      <c r="AK23" s="825"/>
      <c r="AL23" s="1063"/>
      <c r="AM23" s="764"/>
      <c r="AN23" s="764"/>
      <c r="AO23" s="764"/>
      <c r="AP23" s="765"/>
    </row>
    <row r="24" spans="2:42" ht="14.25" customHeight="1" x14ac:dyDescent="0.25">
      <c r="G24" s="55"/>
      <c r="H24" s="1117"/>
      <c r="I24" s="825"/>
      <c r="J24" s="1119"/>
      <c r="K24" s="824"/>
      <c r="L24" s="824"/>
      <c r="M24" s="824"/>
      <c r="N24" s="824"/>
      <c r="O24" s="825"/>
      <c r="P24" s="1117"/>
      <c r="Q24" s="824"/>
      <c r="R24" s="824"/>
      <c r="S24" s="824"/>
      <c r="T24" s="824"/>
      <c r="U24" s="825"/>
      <c r="V24" s="1117"/>
      <c r="W24" s="824"/>
      <c r="X24" s="824"/>
      <c r="Y24" s="824"/>
      <c r="Z24" s="824"/>
      <c r="AA24" s="824"/>
      <c r="AB24" s="824"/>
      <c r="AC24" s="824"/>
      <c r="AD24" s="824"/>
      <c r="AE24" s="824"/>
      <c r="AF24" s="824"/>
      <c r="AG24" s="824"/>
      <c r="AH24" s="824"/>
      <c r="AI24" s="824"/>
      <c r="AJ24" s="824"/>
      <c r="AK24" s="825"/>
      <c r="AL24" s="1063"/>
      <c r="AM24" s="764"/>
      <c r="AN24" s="764"/>
      <c r="AO24" s="764"/>
      <c r="AP24" s="765"/>
    </row>
    <row r="25" spans="2:42" ht="14.25" customHeight="1" x14ac:dyDescent="0.25">
      <c r="G25" s="55"/>
      <c r="H25" s="1117"/>
      <c r="I25" s="825"/>
      <c r="J25" s="1119"/>
      <c r="K25" s="824"/>
      <c r="L25" s="824"/>
      <c r="M25" s="824"/>
      <c r="N25" s="824"/>
      <c r="O25" s="825"/>
      <c r="P25" s="1117"/>
      <c r="Q25" s="824"/>
      <c r="R25" s="824"/>
      <c r="S25" s="824"/>
      <c r="T25" s="824"/>
      <c r="U25" s="825"/>
      <c r="V25" s="1117"/>
      <c r="W25" s="824"/>
      <c r="X25" s="824"/>
      <c r="Y25" s="824"/>
      <c r="Z25" s="824"/>
      <c r="AA25" s="824"/>
      <c r="AB25" s="824"/>
      <c r="AC25" s="824"/>
      <c r="AD25" s="824"/>
      <c r="AE25" s="824"/>
      <c r="AF25" s="824"/>
      <c r="AG25" s="824"/>
      <c r="AH25" s="824"/>
      <c r="AI25" s="824"/>
      <c r="AJ25" s="824"/>
      <c r="AK25" s="825"/>
      <c r="AL25" s="1063"/>
      <c r="AM25" s="764"/>
      <c r="AN25" s="764"/>
      <c r="AO25" s="764"/>
      <c r="AP25" s="765"/>
    </row>
    <row r="26" spans="2:42" ht="14.25" customHeight="1" x14ac:dyDescent="0.25">
      <c r="G26" s="55"/>
      <c r="H26" s="1117"/>
      <c r="I26" s="825"/>
      <c r="J26" s="1119"/>
      <c r="K26" s="824"/>
      <c r="L26" s="824"/>
      <c r="M26" s="824"/>
      <c r="N26" s="824"/>
      <c r="O26" s="825"/>
      <c r="P26" s="1117"/>
      <c r="Q26" s="824"/>
      <c r="R26" s="824"/>
      <c r="S26" s="824"/>
      <c r="T26" s="824"/>
      <c r="U26" s="825"/>
      <c r="V26" s="1117"/>
      <c r="W26" s="824"/>
      <c r="X26" s="824"/>
      <c r="Y26" s="824"/>
      <c r="Z26" s="824"/>
      <c r="AA26" s="824"/>
      <c r="AB26" s="824"/>
      <c r="AC26" s="824"/>
      <c r="AD26" s="824"/>
      <c r="AE26" s="824"/>
      <c r="AF26" s="824"/>
      <c r="AG26" s="824"/>
      <c r="AH26" s="824"/>
      <c r="AI26" s="824"/>
      <c r="AJ26" s="824"/>
      <c r="AK26" s="825"/>
      <c r="AL26" s="1063"/>
      <c r="AM26" s="764"/>
      <c r="AN26" s="764"/>
      <c r="AO26" s="764"/>
      <c r="AP26" s="765"/>
    </row>
    <row r="27" spans="2:42" x14ac:dyDescent="0.25">
      <c r="H27" s="1117"/>
      <c r="I27" s="825"/>
      <c r="J27" s="1119"/>
      <c r="K27" s="824"/>
      <c r="L27" s="824"/>
      <c r="M27" s="824"/>
      <c r="N27" s="824"/>
      <c r="O27" s="825"/>
      <c r="P27" s="1117"/>
      <c r="Q27" s="824"/>
      <c r="R27" s="824"/>
      <c r="S27" s="824"/>
      <c r="T27" s="824"/>
      <c r="U27" s="825"/>
      <c r="V27" s="1117"/>
      <c r="W27" s="824"/>
      <c r="X27" s="824"/>
      <c r="Y27" s="824"/>
      <c r="Z27" s="824"/>
      <c r="AA27" s="824"/>
      <c r="AB27" s="824"/>
      <c r="AC27" s="824"/>
      <c r="AD27" s="824"/>
      <c r="AE27" s="824"/>
      <c r="AF27" s="824"/>
      <c r="AG27" s="824"/>
      <c r="AH27" s="824"/>
      <c r="AI27" s="824"/>
      <c r="AJ27" s="824"/>
      <c r="AK27" s="825"/>
      <c r="AL27" s="1063"/>
      <c r="AM27" s="764"/>
      <c r="AN27" s="764"/>
      <c r="AO27" s="764"/>
      <c r="AP27" s="765"/>
    </row>
    <row r="28" spans="2:42" x14ac:dyDescent="0.25">
      <c r="B28" s="760"/>
      <c r="C28" s="761"/>
      <c r="D28" s="761"/>
      <c r="E28" s="761"/>
      <c r="H28" s="1117"/>
      <c r="I28" s="825"/>
      <c r="J28" s="1119"/>
      <c r="K28" s="824"/>
      <c r="L28" s="824"/>
      <c r="M28" s="824"/>
      <c r="N28" s="824"/>
      <c r="O28" s="825"/>
      <c r="P28" s="1117"/>
      <c r="Q28" s="824"/>
      <c r="R28" s="824"/>
      <c r="S28" s="824"/>
      <c r="T28" s="824"/>
      <c r="U28" s="825"/>
      <c r="V28" s="1117"/>
      <c r="W28" s="824"/>
      <c r="X28" s="824"/>
      <c r="Y28" s="824"/>
      <c r="Z28" s="824"/>
      <c r="AA28" s="824"/>
      <c r="AB28" s="824"/>
      <c r="AC28" s="824"/>
      <c r="AD28" s="824"/>
      <c r="AE28" s="824"/>
      <c r="AF28" s="824"/>
      <c r="AG28" s="824"/>
      <c r="AH28" s="824"/>
      <c r="AI28" s="824"/>
      <c r="AJ28" s="824"/>
      <c r="AK28" s="825"/>
      <c r="AL28" s="1063"/>
      <c r="AM28" s="764"/>
      <c r="AN28" s="764"/>
      <c r="AO28" s="764"/>
      <c r="AP28" s="765"/>
    </row>
    <row r="29" spans="2:42" x14ac:dyDescent="0.25">
      <c r="H29" s="1117"/>
      <c r="I29" s="825"/>
      <c r="J29" s="1119"/>
      <c r="K29" s="824"/>
      <c r="L29" s="824"/>
      <c r="M29" s="824"/>
      <c r="N29" s="824"/>
      <c r="O29" s="825"/>
      <c r="P29" s="1117"/>
      <c r="Q29" s="824"/>
      <c r="R29" s="824"/>
      <c r="S29" s="824"/>
      <c r="T29" s="824"/>
      <c r="U29" s="825"/>
      <c r="V29" s="1117"/>
      <c r="W29" s="824"/>
      <c r="X29" s="824"/>
      <c r="Y29" s="824"/>
      <c r="Z29" s="824"/>
      <c r="AA29" s="824"/>
      <c r="AB29" s="824"/>
      <c r="AC29" s="824"/>
      <c r="AD29" s="824"/>
      <c r="AE29" s="824"/>
      <c r="AF29" s="824"/>
      <c r="AG29" s="824"/>
      <c r="AH29" s="824"/>
      <c r="AI29" s="824"/>
      <c r="AJ29" s="824"/>
      <c r="AK29" s="825"/>
      <c r="AL29" s="1063"/>
      <c r="AM29" s="764"/>
      <c r="AN29" s="764"/>
      <c r="AO29" s="764"/>
      <c r="AP29" s="765"/>
    </row>
    <row r="30" spans="2:42" x14ac:dyDescent="0.25">
      <c r="B30" s="760"/>
      <c r="C30" s="761"/>
      <c r="D30" s="761"/>
      <c r="E30" s="761"/>
      <c r="H30" s="1117"/>
      <c r="I30" s="825"/>
      <c r="J30" s="1119"/>
      <c r="K30" s="824"/>
      <c r="L30" s="824"/>
      <c r="M30" s="824"/>
      <c r="N30" s="824"/>
      <c r="O30" s="825"/>
      <c r="P30" s="1117"/>
      <c r="Q30" s="824"/>
      <c r="R30" s="824"/>
      <c r="S30" s="824"/>
      <c r="T30" s="824"/>
      <c r="U30" s="825"/>
      <c r="V30" s="1117"/>
      <c r="W30" s="824"/>
      <c r="X30" s="824"/>
      <c r="Y30" s="824"/>
      <c r="Z30" s="824"/>
      <c r="AA30" s="824"/>
      <c r="AB30" s="824"/>
      <c r="AC30" s="824"/>
      <c r="AD30" s="824"/>
      <c r="AE30" s="824"/>
      <c r="AF30" s="824"/>
      <c r="AG30" s="824"/>
      <c r="AH30" s="824"/>
      <c r="AI30" s="824"/>
      <c r="AJ30" s="824"/>
      <c r="AK30" s="825"/>
      <c r="AL30" s="1063"/>
      <c r="AM30" s="764"/>
      <c r="AN30" s="764"/>
      <c r="AO30" s="764"/>
      <c r="AP30" s="765"/>
    </row>
    <row r="31" spans="2:42" x14ac:dyDescent="0.25">
      <c r="H31" s="1117"/>
      <c r="I31" s="825"/>
      <c r="J31" s="1119"/>
      <c r="K31" s="824"/>
      <c r="L31" s="824"/>
      <c r="M31" s="824"/>
      <c r="N31" s="824"/>
      <c r="O31" s="825"/>
      <c r="P31" s="1117"/>
      <c r="Q31" s="824"/>
      <c r="R31" s="824"/>
      <c r="S31" s="824"/>
      <c r="T31" s="824"/>
      <c r="U31" s="825"/>
      <c r="V31" s="1117"/>
      <c r="W31" s="824"/>
      <c r="X31" s="824"/>
      <c r="Y31" s="824"/>
      <c r="Z31" s="824"/>
      <c r="AA31" s="824"/>
      <c r="AB31" s="824"/>
      <c r="AC31" s="824"/>
      <c r="AD31" s="824"/>
      <c r="AE31" s="824"/>
      <c r="AF31" s="824"/>
      <c r="AG31" s="824"/>
      <c r="AH31" s="824"/>
      <c r="AI31" s="824"/>
      <c r="AJ31" s="824"/>
      <c r="AK31" s="825"/>
      <c r="AL31" s="1063"/>
      <c r="AM31" s="764"/>
      <c r="AN31" s="764"/>
      <c r="AO31" s="764"/>
      <c r="AP31" s="765"/>
    </row>
    <row r="32" spans="2:42" x14ac:dyDescent="0.25">
      <c r="B32" s="760"/>
      <c r="C32" s="761"/>
      <c r="D32" s="761"/>
      <c r="E32" s="761"/>
      <c r="H32" s="1117"/>
      <c r="I32" s="825"/>
      <c r="J32" s="1119"/>
      <c r="K32" s="824"/>
      <c r="L32" s="824"/>
      <c r="M32" s="824"/>
      <c r="N32" s="824"/>
      <c r="O32" s="825"/>
      <c r="P32" s="1117"/>
      <c r="Q32" s="824"/>
      <c r="R32" s="824"/>
      <c r="S32" s="824"/>
      <c r="T32" s="824"/>
      <c r="U32" s="825"/>
      <c r="V32" s="1117"/>
      <c r="W32" s="824"/>
      <c r="X32" s="824"/>
      <c r="Y32" s="824"/>
      <c r="Z32" s="824"/>
      <c r="AA32" s="824"/>
      <c r="AB32" s="824"/>
      <c r="AC32" s="824"/>
      <c r="AD32" s="824"/>
      <c r="AE32" s="824"/>
      <c r="AF32" s="824"/>
      <c r="AG32" s="824"/>
      <c r="AH32" s="824"/>
      <c r="AI32" s="824"/>
      <c r="AJ32" s="824"/>
      <c r="AK32" s="825"/>
      <c r="AL32" s="1063"/>
      <c r="AM32" s="764"/>
      <c r="AN32" s="764"/>
      <c r="AO32" s="764"/>
      <c r="AP32" s="765"/>
    </row>
    <row r="33" spans="2:43" x14ac:dyDescent="0.25">
      <c r="H33" s="1117"/>
      <c r="I33" s="825"/>
      <c r="J33" s="1119"/>
      <c r="K33" s="824"/>
      <c r="L33" s="824"/>
      <c r="M33" s="824"/>
      <c r="N33" s="824"/>
      <c r="O33" s="825"/>
      <c r="P33" s="1117"/>
      <c r="Q33" s="824"/>
      <c r="R33" s="824"/>
      <c r="S33" s="824"/>
      <c r="T33" s="824"/>
      <c r="U33" s="825"/>
      <c r="V33" s="1117"/>
      <c r="W33" s="824"/>
      <c r="X33" s="824"/>
      <c r="Y33" s="824"/>
      <c r="Z33" s="824"/>
      <c r="AA33" s="824"/>
      <c r="AB33" s="824"/>
      <c r="AC33" s="824"/>
      <c r="AD33" s="824"/>
      <c r="AE33" s="824"/>
      <c r="AF33" s="824"/>
      <c r="AG33" s="824"/>
      <c r="AH33" s="824"/>
      <c r="AI33" s="824"/>
      <c r="AJ33" s="824"/>
      <c r="AK33" s="825"/>
      <c r="AL33" s="1063"/>
      <c r="AM33" s="764"/>
      <c r="AN33" s="764"/>
      <c r="AO33" s="764"/>
      <c r="AP33" s="765"/>
    </row>
    <row r="34" spans="2:43" x14ac:dyDescent="0.25">
      <c r="B34" s="760"/>
      <c r="C34" s="761"/>
      <c r="D34" s="761"/>
      <c r="E34" s="761"/>
      <c r="H34" s="113"/>
      <c r="I34" s="114"/>
      <c r="J34" s="1161"/>
      <c r="K34" s="824"/>
      <c r="L34" s="824"/>
      <c r="M34" s="824"/>
      <c r="N34" s="824"/>
      <c r="O34" s="825"/>
      <c r="P34" s="1159"/>
      <c r="Q34" s="824"/>
      <c r="R34" s="824"/>
      <c r="S34" s="824"/>
      <c r="T34" s="824"/>
      <c r="U34" s="825"/>
      <c r="V34" s="1160"/>
      <c r="W34" s="824"/>
      <c r="X34" s="824"/>
      <c r="Y34" s="824"/>
      <c r="Z34" s="824"/>
      <c r="AA34" s="824"/>
      <c r="AB34" s="824"/>
      <c r="AC34" s="824"/>
      <c r="AD34" s="824"/>
      <c r="AE34" s="824"/>
      <c r="AF34" s="824"/>
      <c r="AG34" s="824"/>
      <c r="AH34" s="824"/>
      <c r="AI34" s="824"/>
      <c r="AJ34" s="824"/>
      <c r="AK34" s="1124"/>
      <c r="AL34" s="1065"/>
      <c r="AM34" s="764"/>
      <c r="AN34" s="764"/>
      <c r="AO34" s="764"/>
      <c r="AP34" s="765"/>
    </row>
    <row r="35" spans="2:43" x14ac:dyDescent="0.25">
      <c r="H35" s="1123" t="s">
        <v>1804</v>
      </c>
      <c r="I35" s="824"/>
      <c r="J35" s="824"/>
      <c r="K35" s="824"/>
      <c r="L35" s="824"/>
      <c r="M35" s="824"/>
      <c r="N35" s="824"/>
      <c r="O35" s="824"/>
      <c r="P35" s="824"/>
      <c r="Q35" s="824"/>
      <c r="R35" s="824"/>
      <c r="S35" s="824"/>
      <c r="T35" s="824"/>
      <c r="U35" s="824"/>
      <c r="V35" s="824"/>
      <c r="W35" s="824"/>
      <c r="X35" s="824"/>
      <c r="Y35" s="824"/>
      <c r="Z35" s="824"/>
      <c r="AA35" s="824"/>
      <c r="AB35" s="824"/>
      <c r="AC35" s="824"/>
      <c r="AD35" s="824"/>
      <c r="AE35" s="824"/>
      <c r="AF35" s="824"/>
      <c r="AG35" s="824"/>
      <c r="AH35" s="824"/>
      <c r="AI35" s="824"/>
      <c r="AJ35" s="824"/>
      <c r="AK35" s="1124"/>
      <c r="AL35" s="1063">
        <f>SUM(AL20:AP34)</f>
        <v>0</v>
      </c>
      <c r="AM35" s="764"/>
      <c r="AN35" s="764"/>
      <c r="AO35" s="764"/>
      <c r="AP35" s="765"/>
    </row>
    <row r="36" spans="2:43" x14ac:dyDescent="0.25">
      <c r="B36" s="760"/>
      <c r="C36" s="761"/>
      <c r="D36" s="761"/>
      <c r="E36" s="761"/>
    </row>
    <row r="37" spans="2:43" x14ac:dyDescent="0.25">
      <c r="H37" s="976" t="s">
        <v>1795</v>
      </c>
      <c r="I37" s="824"/>
      <c r="J37" s="824"/>
      <c r="K37" s="824"/>
      <c r="L37" s="824"/>
      <c r="M37" s="824"/>
      <c r="N37" s="824"/>
      <c r="O37" s="824"/>
      <c r="P37" s="824"/>
      <c r="Q37" s="824"/>
      <c r="R37" s="824"/>
      <c r="S37" s="824"/>
      <c r="T37" s="824"/>
      <c r="U37" s="824"/>
      <c r="V37" s="824"/>
      <c r="W37" s="824"/>
      <c r="X37" s="824"/>
      <c r="Y37" s="825"/>
      <c r="Z37" s="976" t="s">
        <v>1796</v>
      </c>
      <c r="AA37" s="824"/>
      <c r="AB37" s="824"/>
      <c r="AC37" s="824"/>
      <c r="AD37" s="824"/>
      <c r="AE37" s="824"/>
      <c r="AF37" s="824"/>
      <c r="AG37" s="824"/>
      <c r="AH37" s="824"/>
      <c r="AI37" s="824"/>
      <c r="AJ37" s="824"/>
      <c r="AK37" s="824"/>
      <c r="AL37" s="824"/>
      <c r="AM37" s="824"/>
      <c r="AN37" s="824"/>
      <c r="AO37" s="824"/>
      <c r="AP37" s="824"/>
      <c r="AQ37" s="825"/>
    </row>
    <row r="38" spans="2:43" x14ac:dyDescent="0.25">
      <c r="H38" s="257" t="s">
        <v>796</v>
      </c>
      <c r="I38" s="258"/>
      <c r="J38" s="258"/>
      <c r="K38" s="258"/>
      <c r="L38" s="258"/>
      <c r="M38" s="258"/>
      <c r="N38" s="258"/>
      <c r="O38" s="258"/>
      <c r="P38" s="258"/>
      <c r="Q38" s="259"/>
      <c r="R38" s="257" t="s">
        <v>1511</v>
      </c>
      <c r="S38" s="258"/>
      <c r="T38" s="258"/>
      <c r="U38" s="259"/>
      <c r="V38" s="257" t="s">
        <v>1510</v>
      </c>
      <c r="W38" s="258"/>
      <c r="X38" s="258"/>
      <c r="Y38" s="259"/>
      <c r="Z38" s="257" t="s">
        <v>796</v>
      </c>
      <c r="AA38" s="258"/>
      <c r="AB38" s="258"/>
      <c r="AC38" s="258"/>
      <c r="AD38" s="258"/>
      <c r="AE38" s="258"/>
      <c r="AF38" s="258"/>
      <c r="AG38" s="258"/>
      <c r="AH38" s="258"/>
      <c r="AI38" s="259"/>
      <c r="AJ38" s="257" t="s">
        <v>1511</v>
      </c>
      <c r="AK38" s="258"/>
      <c r="AL38" s="258"/>
      <c r="AM38" s="259"/>
      <c r="AN38" s="257" t="s">
        <v>1510</v>
      </c>
      <c r="AO38" s="258"/>
      <c r="AP38" s="258"/>
      <c r="AQ38" s="259"/>
    </row>
    <row r="39" spans="2:43" x14ac:dyDescent="0.25">
      <c r="H39" s="260"/>
      <c r="Q39" s="261"/>
      <c r="R39" s="260"/>
      <c r="U39" s="261"/>
      <c r="V39" s="260"/>
      <c r="Y39" s="261"/>
      <c r="Z39" s="260"/>
      <c r="AI39" s="261"/>
      <c r="AJ39" s="260"/>
      <c r="AM39" s="261"/>
      <c r="AN39" s="260"/>
      <c r="AQ39" s="261"/>
    </row>
    <row r="40" spans="2:43" x14ac:dyDescent="0.25">
      <c r="H40" s="260"/>
      <c r="Q40" s="261"/>
      <c r="R40" s="260"/>
      <c r="U40" s="261"/>
      <c r="V40" s="260"/>
      <c r="Y40" s="261"/>
      <c r="Z40" s="260"/>
      <c r="AI40" s="261"/>
      <c r="AJ40" s="260"/>
      <c r="AM40" s="261"/>
      <c r="AN40" s="260"/>
      <c r="AQ40" s="261"/>
    </row>
    <row r="41" spans="2:43" x14ac:dyDescent="0.25">
      <c r="H41" s="260"/>
      <c r="Q41" s="261"/>
      <c r="R41" s="260"/>
      <c r="U41" s="261"/>
      <c r="V41" s="260"/>
      <c r="Y41" s="261"/>
      <c r="Z41" s="260"/>
      <c r="AI41" s="261"/>
      <c r="AJ41" s="260"/>
      <c r="AM41" s="261"/>
      <c r="AN41" s="260"/>
      <c r="AQ41" s="261"/>
    </row>
    <row r="42" spans="2:43" x14ac:dyDescent="0.25">
      <c r="H42" s="260"/>
      <c r="Q42" s="261"/>
      <c r="R42" s="260"/>
      <c r="U42" s="261"/>
      <c r="V42" s="260"/>
      <c r="Y42" s="261"/>
      <c r="Z42" s="260"/>
      <c r="AI42" s="261"/>
      <c r="AJ42" s="260"/>
      <c r="AM42" s="261"/>
      <c r="AN42" s="260"/>
      <c r="AQ42" s="261"/>
    </row>
    <row r="43" spans="2:43" x14ac:dyDescent="0.25">
      <c r="H43" s="262"/>
      <c r="I43" s="263"/>
      <c r="J43" s="263"/>
      <c r="K43" s="263"/>
      <c r="L43" s="263"/>
      <c r="M43" s="263"/>
      <c r="N43" s="263"/>
      <c r="O43" s="263"/>
      <c r="P43" s="263"/>
      <c r="Q43" s="264"/>
      <c r="R43" s="262"/>
      <c r="S43" s="263"/>
      <c r="T43" s="263"/>
      <c r="U43" s="264"/>
      <c r="V43" s="262"/>
      <c r="W43" s="263"/>
      <c r="X43" s="263"/>
      <c r="Y43" s="264"/>
      <c r="Z43" s="262"/>
      <c r="AA43" s="263"/>
      <c r="AB43" s="263"/>
      <c r="AC43" s="263"/>
      <c r="AD43" s="263"/>
      <c r="AE43" s="263"/>
      <c r="AF43" s="263"/>
      <c r="AG43" s="263"/>
      <c r="AH43" s="263"/>
      <c r="AI43" s="264"/>
      <c r="AJ43" s="262"/>
      <c r="AK43" s="263"/>
      <c r="AL43" s="263"/>
      <c r="AM43" s="264"/>
      <c r="AN43" s="262"/>
      <c r="AO43" s="263"/>
      <c r="AP43" s="263"/>
      <c r="AQ43" s="264"/>
    </row>
    <row r="44" spans="2:43" x14ac:dyDescent="0.25">
      <c r="AM44" s="265" t="s">
        <v>1797</v>
      </c>
      <c r="AN44" s="55" t="str">
        <f>'E-11-1'!U26</f>
        <v>E-11-1-5</v>
      </c>
    </row>
  </sheetData>
  <mergeCells count="103">
    <mergeCell ref="G9:Z11"/>
    <mergeCell ref="B32:E32"/>
    <mergeCell ref="H25:I25"/>
    <mergeCell ref="P32:U32"/>
    <mergeCell ref="J32:O32"/>
    <mergeCell ref="B16:E16"/>
    <mergeCell ref="V21:AK21"/>
    <mergeCell ref="P23:U23"/>
    <mergeCell ref="Z37:AQ37"/>
    <mergeCell ref="B36:E36"/>
    <mergeCell ref="AL26:AP26"/>
    <mergeCell ref="AL25:AP25"/>
    <mergeCell ref="H37:Y37"/>
    <mergeCell ref="V33:AK33"/>
    <mergeCell ref="J33:O33"/>
    <mergeCell ref="B12:E12"/>
    <mergeCell ref="B14:E14"/>
    <mergeCell ref="P20:U20"/>
    <mergeCell ref="V19:AK19"/>
    <mergeCell ref="P29:U29"/>
    <mergeCell ref="V28:AK28"/>
    <mergeCell ref="J19:O19"/>
    <mergeCell ref="B13:E13"/>
    <mergeCell ref="AL20:AP20"/>
    <mergeCell ref="B34:E34"/>
    <mergeCell ref="G7:AR7"/>
    <mergeCell ref="B18:E18"/>
    <mergeCell ref="P24:U24"/>
    <mergeCell ref="H29:I29"/>
    <mergeCell ref="V23:AK23"/>
    <mergeCell ref="P33:U33"/>
    <mergeCell ref="AL24:AP24"/>
    <mergeCell ref="H19:I19"/>
    <mergeCell ref="AL33:AP33"/>
    <mergeCell ref="H28:I28"/>
    <mergeCell ref="P26:U26"/>
    <mergeCell ref="V24:AK24"/>
    <mergeCell ref="B28:E28"/>
    <mergeCell ref="B30:E30"/>
    <mergeCell ref="B20:E20"/>
    <mergeCell ref="J30:O30"/>
    <mergeCell ref="AL31:AP31"/>
    <mergeCell ref="J28:O28"/>
    <mergeCell ref="AL29:AP29"/>
    <mergeCell ref="P22:U22"/>
    <mergeCell ref="H23:I23"/>
    <mergeCell ref="P31:U31"/>
    <mergeCell ref="V30:AK30"/>
    <mergeCell ref="B15:E15"/>
    <mergeCell ref="H31:I31"/>
    <mergeCell ref="J20:O20"/>
    <mergeCell ref="H21:I21"/>
    <mergeCell ref="V22:AK22"/>
    <mergeCell ref="J22:O22"/>
    <mergeCell ref="J31:O31"/>
    <mergeCell ref="AL32:AP32"/>
    <mergeCell ref="J21:O21"/>
    <mergeCell ref="J23:O23"/>
    <mergeCell ref="H22:I22"/>
    <mergeCell ref="B17:E17"/>
    <mergeCell ref="V31:AK31"/>
    <mergeCell ref="B19:E19"/>
    <mergeCell ref="AL22:AP22"/>
    <mergeCell ref="AL19:AP19"/>
    <mergeCell ref="V32:AK32"/>
    <mergeCell ref="P27:U27"/>
    <mergeCell ref="V26:AK26"/>
    <mergeCell ref="P21:U21"/>
    <mergeCell ref="H26:I26"/>
    <mergeCell ref="AL35:AP35"/>
    <mergeCell ref="P25:U25"/>
    <mergeCell ref="H35:AK35"/>
    <mergeCell ref="B4:E4"/>
    <mergeCell ref="P19:U19"/>
    <mergeCell ref="P28:U28"/>
    <mergeCell ref="AL28:AP28"/>
    <mergeCell ref="P30:U30"/>
    <mergeCell ref="H32:I32"/>
    <mergeCell ref="AL21:AP21"/>
    <mergeCell ref="V20:AK20"/>
    <mergeCell ref="V34:AK34"/>
    <mergeCell ref="V29:AK29"/>
    <mergeCell ref="H27:I27"/>
    <mergeCell ref="AL23:AP23"/>
    <mergeCell ref="J29:O29"/>
    <mergeCell ref="B8:E8"/>
    <mergeCell ref="H24:I24"/>
    <mergeCell ref="H33:I33"/>
    <mergeCell ref="B10:E10"/>
    <mergeCell ref="J34:O34"/>
    <mergeCell ref="V27:AK27"/>
    <mergeCell ref="J27:O27"/>
    <mergeCell ref="B6:E6"/>
    <mergeCell ref="P34:U34"/>
    <mergeCell ref="H30:I30"/>
    <mergeCell ref="J24:O24"/>
    <mergeCell ref="H20:I20"/>
    <mergeCell ref="AL34:AP34"/>
    <mergeCell ref="J26:O26"/>
    <mergeCell ref="AL27:AP27"/>
    <mergeCell ref="V25:AK25"/>
    <mergeCell ref="J25:O25"/>
    <mergeCell ref="AL30:AP30"/>
  </mergeCells>
  <hyperlinks>
    <hyperlink ref="B4" location="PANDUAN!A1" display="PANDUAN" xr:uid="{00000000-0004-0000-C900-000000000000}"/>
    <hyperlink ref="B6" location="'EWS DIRECTORY'!A1" display="EWS DIRECTORY" xr:uid="{00000000-0004-0000-C900-000001000000}"/>
    <hyperlink ref="B8" location="'DATA PEMICU'!A1" display="DATA PEMICU" xr:uid="{00000000-0004-0000-C900-000002000000}"/>
    <hyperlink ref="B10" location="'DATA PENGUJI'!A1" display="DATA PENGUJI" xr:uid="{00000000-0004-0000-C900-000003000000}"/>
    <hyperlink ref="B12" location="'MAIN LEVEL'!A1" display="MAIN LEVEL" xr:uid="{00000000-0004-0000-C900-000004000000}"/>
  </hyperlinks>
  <pageMargins left="0.7" right="0.7" top="0.75" bottom="0.75" header="0.3" footer="0.3"/>
</worksheet>
</file>

<file path=xl/worksheets/sheet2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A00-000000000000}">
  <sheetPr codeName="Sheet417">
    <tabColor theme="4" tint="-0.249977111117893"/>
  </sheetPr>
  <dimension ref="A1:N44"/>
  <sheetViews>
    <sheetView topLeftCell="B1" zoomScaleNormal="100" workbookViewId="0"/>
  </sheetViews>
  <sheetFormatPr defaultColWidth="14.44140625" defaultRowHeight="15" customHeight="1" x14ac:dyDescent="0.25"/>
  <cols>
    <col min="1" max="1" width="3" style="110" hidden="1" customWidth="1"/>
    <col min="2" max="5" width="3.88671875" style="177" customWidth="1"/>
    <col min="6" max="6" width="3.88671875" style="110" customWidth="1"/>
    <col min="7" max="7" width="10" style="443" customWidth="1"/>
    <col min="8" max="8" width="18" style="443" bestFit="1" customWidth="1"/>
    <col min="9" max="10" width="25" style="443" customWidth="1"/>
    <col min="11" max="11" width="26" style="443" bestFit="1" customWidth="1"/>
    <col min="12" max="12" width="24.44140625" style="443" customWidth="1"/>
    <col min="13" max="13" width="43" style="443" customWidth="1"/>
    <col min="14" max="14" width="22.44140625" style="443" customWidth="1"/>
    <col min="15" max="15" width="14.44140625" style="443" customWidth="1"/>
    <col min="16" max="16384" width="14.44140625" style="443"/>
  </cols>
  <sheetData>
    <row r="1" spans="2:14" ht="14.25" customHeight="1" x14ac:dyDescent="0.25">
      <c r="G1" s="216"/>
      <c r="H1" s="78"/>
      <c r="I1" s="78"/>
    </row>
    <row r="2" spans="2:14" ht="14.25" customHeight="1" x14ac:dyDescent="0.25">
      <c r="G2" s="78" t="s">
        <v>1674</v>
      </c>
      <c r="H2" s="78"/>
      <c r="I2" s="78"/>
    </row>
    <row r="3" spans="2:14" ht="14.25" customHeight="1" x14ac:dyDescent="0.25">
      <c r="B3" s="111"/>
      <c r="C3" s="111"/>
      <c r="D3" s="111"/>
      <c r="E3" s="111"/>
    </row>
    <row r="4" spans="2:14" ht="14.25" customHeight="1" x14ac:dyDescent="0.25">
      <c r="B4" s="762" t="s">
        <v>79</v>
      </c>
      <c r="C4" s="761"/>
      <c r="D4" s="761"/>
      <c r="E4" s="761"/>
    </row>
    <row r="5" spans="2:14" ht="14.25" customHeight="1" x14ac:dyDescent="0.25">
      <c r="B5" s="111"/>
      <c r="C5" s="111"/>
      <c r="D5" s="111"/>
      <c r="E5" s="111"/>
    </row>
    <row r="6" spans="2:14" ht="14.25" customHeight="1" x14ac:dyDescent="0.25">
      <c r="B6" s="762" t="s">
        <v>87</v>
      </c>
      <c r="C6" s="761"/>
      <c r="D6" s="761"/>
      <c r="E6" s="761"/>
    </row>
    <row r="7" spans="2:14" ht="15" customHeight="1" x14ac:dyDescent="0.25">
      <c r="B7" s="111"/>
      <c r="C7" s="111"/>
      <c r="D7" s="111"/>
      <c r="E7" s="111"/>
      <c r="G7" s="1126" t="s">
        <v>1676</v>
      </c>
      <c r="H7" s="997"/>
      <c r="I7" s="997"/>
      <c r="J7" s="997"/>
      <c r="K7" s="997"/>
      <c r="L7" s="997"/>
      <c r="M7" s="997"/>
      <c r="N7" s="997"/>
    </row>
    <row r="8" spans="2:14" ht="14.25" customHeight="1" x14ac:dyDescent="0.25">
      <c r="B8" s="762" t="s">
        <v>94</v>
      </c>
      <c r="C8" s="761"/>
      <c r="D8" s="761"/>
      <c r="E8" s="761"/>
    </row>
    <row r="9" spans="2:14" ht="14.25" customHeight="1" x14ac:dyDescent="0.25">
      <c r="B9" s="111"/>
      <c r="C9" s="111"/>
      <c r="D9" s="111"/>
      <c r="E9" s="111"/>
      <c r="G9" s="1130" t="str">
        <f>"Rincian "&amp;'E-11'!G9&amp;" "&amp;'E-11-1'!M28</f>
        <v>Rincian Biaya Entertainment Berdasarkan Data Pemicu dan Data Penguji</v>
      </c>
      <c r="H9" s="789"/>
      <c r="I9" s="789"/>
      <c r="J9" s="789"/>
      <c r="K9" s="790"/>
      <c r="L9" s="217" t="s">
        <v>796</v>
      </c>
      <c r="M9" s="218" t="e">
        <f>": "&amp;NAMA_WP</f>
        <v>#N/A</v>
      </c>
      <c r="N9" s="88"/>
    </row>
    <row r="10" spans="2:14" ht="14.25" customHeight="1" x14ac:dyDescent="0.25">
      <c r="B10" s="762" t="s">
        <v>101</v>
      </c>
      <c r="C10" s="761"/>
      <c r="D10" s="761"/>
      <c r="E10" s="761"/>
      <c r="G10" s="804"/>
      <c r="H10" s="997"/>
      <c r="I10" s="997"/>
      <c r="J10" s="997"/>
      <c r="K10" s="805"/>
      <c r="L10" s="219" t="s">
        <v>1401</v>
      </c>
      <c r="M10" s="220" t="e">
        <f>": "&amp;NPWP</f>
        <v>#N/A</v>
      </c>
      <c r="N10" s="129"/>
    </row>
    <row r="11" spans="2:14" ht="14.25" customHeight="1" x14ac:dyDescent="0.25">
      <c r="G11" s="806"/>
      <c r="H11" s="794"/>
      <c r="I11" s="794"/>
      <c r="J11" s="794"/>
      <c r="K11" s="807"/>
      <c r="L11" s="221" t="s">
        <v>1679</v>
      </c>
      <c r="M11" s="222" t="e">
        <f>": "&amp;ID_MS_TH_PJK</f>
        <v>#N/A</v>
      </c>
      <c r="N11" s="130"/>
    </row>
    <row r="12" spans="2:14" ht="14.25" customHeight="1" x14ac:dyDescent="0.25">
      <c r="B12" s="762" t="s">
        <v>106</v>
      </c>
      <c r="C12" s="761"/>
      <c r="D12" s="761"/>
      <c r="E12" s="761"/>
      <c r="G12" s="223"/>
      <c r="H12" s="223"/>
      <c r="I12" s="223"/>
      <c r="J12" s="223"/>
      <c r="K12" s="223"/>
      <c r="L12" s="223"/>
      <c r="M12" s="223"/>
      <c r="N12" s="223"/>
    </row>
    <row r="13" spans="2:14" ht="14.25" customHeight="1" x14ac:dyDescent="0.25">
      <c r="B13" s="962" t="str">
        <f>HYPERLINK("#'"&amp;'EWS DIRECTORY'!$J$195&amp;"'!A1",'EWS DIRECTORY'!$J$195)</f>
        <v>E-11</v>
      </c>
      <c r="C13" s="761"/>
      <c r="D13" s="761"/>
      <c r="E13" s="761"/>
      <c r="G13" s="443" t="s">
        <v>1680</v>
      </c>
      <c r="J13" s="223"/>
      <c r="K13" s="223"/>
      <c r="L13" s="223"/>
      <c r="M13" s="223"/>
      <c r="N13" s="223"/>
    </row>
    <row r="14" spans="2:14" ht="14.25" customHeight="1" x14ac:dyDescent="0.25">
      <c r="B14" s="931" t="str">
        <f>HYPERLINK("#'"&amp;'EWS DIRECTORY'!$J$196&amp;"'!A1",'EWS DIRECTORY'!$J$196)</f>
        <v>E-11-1</v>
      </c>
      <c r="C14" s="761"/>
      <c r="D14" s="761"/>
      <c r="E14" s="761"/>
      <c r="G14" s="443" t="s">
        <v>1681</v>
      </c>
      <c r="J14" s="443" t="s">
        <v>1917</v>
      </c>
      <c r="K14" s="223"/>
      <c r="L14" s="223"/>
      <c r="M14" s="223"/>
      <c r="N14" s="223"/>
    </row>
    <row r="15" spans="2:14" ht="14.25" customHeight="1" x14ac:dyDescent="0.25">
      <c r="B15" s="929" t="str">
        <f>HYPERLINK("#'"&amp;'EWS DIRECTORY'!$J$197&amp;"'!A1",'EWS DIRECTORY'!$J$197)</f>
        <v>E-11-1-1</v>
      </c>
      <c r="C15" s="761"/>
      <c r="D15" s="761"/>
      <c r="E15" s="761"/>
      <c r="G15" s="443" t="s">
        <v>1681</v>
      </c>
      <c r="J15" s="443" t="s">
        <v>1918</v>
      </c>
      <c r="K15" s="223"/>
      <c r="L15" s="223"/>
      <c r="M15" s="223"/>
      <c r="N15" s="223"/>
    </row>
    <row r="16" spans="2:14" ht="14.25" customHeight="1" x14ac:dyDescent="0.25">
      <c r="B16" s="929" t="str">
        <f>HYPERLINK("#'"&amp;'EWS DIRECTORY'!$J$198&amp;"'!A1",'EWS DIRECTORY'!$J$198)</f>
        <v>E-11-1-2</v>
      </c>
      <c r="C16" s="761"/>
      <c r="D16" s="761"/>
      <c r="E16" s="761"/>
      <c r="K16" s="223"/>
      <c r="L16" s="223"/>
      <c r="M16" s="223"/>
      <c r="N16" s="223"/>
    </row>
    <row r="17" spans="2:14" ht="14.25" customHeight="1" x14ac:dyDescent="0.25">
      <c r="B17" s="929" t="str">
        <f>HYPERLINK("#'"&amp;'EWS DIRECTORY'!$J$199&amp;"'!A1",'EWS DIRECTORY'!$J$199)</f>
        <v>E-11-1-3</v>
      </c>
      <c r="C17" s="761"/>
      <c r="D17" s="761"/>
      <c r="E17" s="761"/>
      <c r="J17" s="223"/>
      <c r="K17" s="223"/>
      <c r="L17" s="223"/>
      <c r="M17" s="223"/>
      <c r="N17" s="223"/>
    </row>
    <row r="18" spans="2:14" ht="14.25" customHeight="1" x14ac:dyDescent="0.25">
      <c r="B18" s="929" t="str">
        <f>HYPERLINK("#'"&amp;'EWS DIRECTORY'!$J$200&amp;"'!A1",'EWS DIRECTORY'!$J$200)</f>
        <v>E-11-1-4</v>
      </c>
      <c r="C18" s="761"/>
      <c r="D18" s="761"/>
      <c r="E18" s="761"/>
      <c r="G18" s="443" t="s">
        <v>1919</v>
      </c>
      <c r="J18" s="223"/>
      <c r="K18" s="223"/>
      <c r="L18" s="223"/>
      <c r="M18" s="223"/>
      <c r="N18" s="223"/>
    </row>
    <row r="19" spans="2:14" ht="14.25" customHeight="1" x14ac:dyDescent="0.25">
      <c r="B19" s="929" t="str">
        <f>HYPERLINK("#'"&amp;'EWS DIRECTORY'!$J$201&amp;"'!A1",'EWS DIRECTORY'!$J$201)</f>
        <v>E-11-1-5</v>
      </c>
      <c r="C19" s="761"/>
      <c r="D19" s="761"/>
      <c r="E19" s="761"/>
      <c r="G19" s="223"/>
      <c r="H19" s="223"/>
      <c r="I19" s="223"/>
      <c r="J19" s="223"/>
      <c r="K19" s="223"/>
      <c r="L19" s="223"/>
      <c r="M19" s="223"/>
      <c r="N19" s="223"/>
    </row>
    <row r="20" spans="2:14" ht="14.25" customHeight="1" x14ac:dyDescent="0.25">
      <c r="B20" s="927" t="str">
        <f>HYPERLINK("#'"&amp;'EWS DIRECTORY'!$J$202&amp;"'!A1",'EWS DIRECTORY'!$J$202)</f>
        <v>E-11-1-6</v>
      </c>
      <c r="C20" s="761"/>
      <c r="D20" s="761"/>
      <c r="E20" s="761"/>
      <c r="G20" s="223" t="s">
        <v>1920</v>
      </c>
      <c r="H20" s="223"/>
      <c r="I20" s="223"/>
      <c r="J20" s="223"/>
      <c r="K20" s="223"/>
      <c r="L20" s="223"/>
      <c r="M20" s="223"/>
      <c r="N20" s="223"/>
    </row>
    <row r="21" spans="2:14" ht="14.25" customHeight="1" x14ac:dyDescent="0.25">
      <c r="G21" s="223"/>
      <c r="H21" s="223"/>
      <c r="I21" s="223"/>
      <c r="J21" s="223"/>
      <c r="K21" s="223"/>
      <c r="L21" s="223"/>
      <c r="M21" s="223"/>
      <c r="N21" s="223"/>
    </row>
    <row r="22" spans="2:14" ht="14.25" customHeight="1" x14ac:dyDescent="0.25">
      <c r="G22" s="1129" t="s">
        <v>1445</v>
      </c>
      <c r="H22" s="1131" t="s">
        <v>1446</v>
      </c>
      <c r="I22" s="764"/>
      <c r="J22" s="764"/>
      <c r="K22" s="764"/>
      <c r="L22" s="764"/>
      <c r="M22" s="764"/>
      <c r="N22" s="764"/>
    </row>
    <row r="23" spans="2:14" ht="14.25" customHeight="1" x14ac:dyDescent="0.25">
      <c r="G23" s="769"/>
      <c r="H23" s="403" t="s">
        <v>1452</v>
      </c>
      <c r="I23" s="1128" t="s">
        <v>1453</v>
      </c>
      <c r="J23" s="765"/>
      <c r="K23" s="80" t="s">
        <v>1454</v>
      </c>
      <c r="L23" s="80" t="s">
        <v>1455</v>
      </c>
      <c r="M23" s="80" t="s">
        <v>1456</v>
      </c>
      <c r="N23" s="80" t="s">
        <v>1457</v>
      </c>
    </row>
    <row r="24" spans="2:14" ht="33.75" customHeight="1" x14ac:dyDescent="0.25">
      <c r="G24" s="383">
        <v>1</v>
      </c>
      <c r="H24" s="446" t="e">
        <f>ID_MS_TH_PJK</f>
        <v>#N/A</v>
      </c>
      <c r="I24" s="1162" t="e">
        <f>NO_BPS</f>
        <v>#N/A</v>
      </c>
      <c r="J24" s="765"/>
      <c r="K24" s="382" t="e">
        <f>PEMBETULAN_KE</f>
        <v>#N/A</v>
      </c>
      <c r="L24" s="537" t="e">
        <f>TGL_TERIMA</f>
        <v>#N/A</v>
      </c>
      <c r="M24" s="384" t="str">
        <f>'E-11'!G9</f>
        <v>Biaya Entertainment</v>
      </c>
      <c r="N24" s="539">
        <f>'MAIN LEVEL'!AB46</f>
        <v>0</v>
      </c>
    </row>
    <row r="25" spans="2:14" ht="14.25" customHeight="1" x14ac:dyDescent="0.25">
      <c r="G25" s="223"/>
      <c r="H25" s="223"/>
      <c r="I25" s="223"/>
      <c r="J25" s="223"/>
      <c r="K25" s="223"/>
      <c r="L25" s="223"/>
      <c r="M25" s="223"/>
      <c r="N25" s="223"/>
    </row>
    <row r="26" spans="2:14" ht="14.25" customHeight="1" x14ac:dyDescent="0.25">
      <c r="G26" s="223"/>
      <c r="H26" s="223"/>
      <c r="I26" s="223"/>
      <c r="J26" s="223"/>
      <c r="K26" s="223"/>
      <c r="L26" s="223"/>
      <c r="M26" s="223"/>
      <c r="N26" s="223"/>
    </row>
    <row r="27" spans="2:14" ht="14.25" customHeight="1" x14ac:dyDescent="0.25">
      <c r="G27" s="223"/>
      <c r="H27" s="223"/>
      <c r="I27" s="223"/>
      <c r="J27" s="223"/>
      <c r="K27" s="223"/>
      <c r="L27" s="223"/>
      <c r="M27" s="223"/>
      <c r="N27" s="223"/>
    </row>
    <row r="28" spans="2:14" ht="30" customHeight="1" x14ac:dyDescent="0.25">
      <c r="B28" s="760"/>
      <c r="C28" s="761"/>
      <c r="D28" s="761"/>
      <c r="E28" s="761"/>
      <c r="G28" s="562" t="s">
        <v>1445</v>
      </c>
      <c r="H28" s="562" t="s">
        <v>1477</v>
      </c>
      <c r="I28" s="563" t="s">
        <v>1478</v>
      </c>
      <c r="J28" s="563" t="s">
        <v>1479</v>
      </c>
      <c r="K28" s="562" t="s">
        <v>1480</v>
      </c>
      <c r="L28" s="562" t="s">
        <v>1481</v>
      </c>
      <c r="M28" s="81"/>
      <c r="N28" s="81"/>
    </row>
    <row r="29" spans="2:14" ht="15" customHeight="1" x14ac:dyDescent="0.25">
      <c r="G29" s="409">
        <f t="array" ref="G29">IFERROR(_xlfn.SEQUENCE(COUNTA(H29:H31)),"")</f>
        <v>1</v>
      </c>
      <c r="H29" s="508" t="s">
        <v>2030</v>
      </c>
      <c r="I29" s="508"/>
      <c r="J29" s="508"/>
      <c r="K29" s="508"/>
      <c r="L29" s="508"/>
      <c r="M29" s="106"/>
      <c r="N29" s="106"/>
    </row>
    <row r="30" spans="2:14" ht="15" customHeight="1" x14ac:dyDescent="0.25">
      <c r="G30" s="410"/>
      <c r="H30" s="509" t="s">
        <v>1921</v>
      </c>
      <c r="I30" s="509"/>
      <c r="J30" s="509"/>
      <c r="K30" s="509"/>
      <c r="L30" s="509"/>
      <c r="M30" s="106"/>
      <c r="N30" s="106"/>
    </row>
    <row r="31" spans="2:14" ht="15" customHeight="1" x14ac:dyDescent="0.25">
      <c r="G31" s="510"/>
      <c r="H31" s="511"/>
      <c r="I31" s="511"/>
      <c r="J31" s="511"/>
      <c r="K31" s="511"/>
      <c r="L31" s="511"/>
      <c r="M31" s="106"/>
      <c r="N31" s="106"/>
    </row>
    <row r="32" spans="2:14" ht="15" customHeight="1" x14ac:dyDescent="0.25">
      <c r="G32" s="512"/>
      <c r="H32" s="507"/>
      <c r="I32" s="507"/>
      <c r="J32" s="507"/>
      <c r="K32" s="507" t="s">
        <v>1494</v>
      </c>
      <c r="L32" s="507">
        <f>SUM(L29:L31)</f>
        <v>0</v>
      </c>
      <c r="M32" s="106"/>
      <c r="N32" s="106"/>
    </row>
    <row r="33" spans="7:14" ht="15" customHeight="1" x14ac:dyDescent="0.25">
      <c r="G33" s="226"/>
      <c r="H33" s="226"/>
      <c r="I33" s="226"/>
      <c r="J33" s="107"/>
      <c r="K33" s="106"/>
      <c r="L33" s="106"/>
      <c r="M33" s="106"/>
      <c r="N33" s="106"/>
    </row>
    <row r="34" spans="7:14" ht="15" customHeight="1" x14ac:dyDescent="0.25">
      <c r="G34" s="107"/>
      <c r="H34" s="107"/>
      <c r="I34" s="107"/>
      <c r="J34" s="103"/>
      <c r="K34" s="108" t="s">
        <v>1500</v>
      </c>
      <c r="L34" s="507">
        <f>L32+N24</f>
        <v>0</v>
      </c>
      <c r="M34" s="106"/>
      <c r="N34" s="106"/>
    </row>
    <row r="35" spans="7:14" ht="15" customHeight="1" x14ac:dyDescent="0.25">
      <c r="G35" s="107"/>
      <c r="H35" s="107"/>
      <c r="I35" s="107"/>
      <c r="J35" s="107"/>
      <c r="K35" s="227"/>
      <c r="L35" s="106"/>
      <c r="M35" s="106"/>
      <c r="N35" s="106"/>
    </row>
    <row r="36" spans="7:14" ht="15" customHeight="1" x14ac:dyDescent="0.25">
      <c r="G36" s="107"/>
      <c r="H36" s="107"/>
      <c r="I36" s="107"/>
      <c r="J36" s="107"/>
      <c r="K36" s="227"/>
      <c r="L36" s="228"/>
      <c r="M36" s="228"/>
      <c r="N36" s="513"/>
    </row>
    <row r="37" spans="7:14" ht="15" customHeight="1" x14ac:dyDescent="0.25">
      <c r="G37" s="226"/>
      <c r="H37" s="226"/>
      <c r="I37" s="226"/>
      <c r="J37" s="107"/>
      <c r="K37" s="227"/>
      <c r="L37" s="228"/>
      <c r="M37" s="228"/>
      <c r="N37" s="513"/>
    </row>
    <row r="38" spans="7:14" ht="15" customHeight="1" x14ac:dyDescent="0.25">
      <c r="G38" s="103"/>
      <c r="H38" s="103"/>
      <c r="I38" s="103"/>
      <c r="J38" s="103"/>
      <c r="K38" s="103"/>
      <c r="L38" s="103"/>
      <c r="M38" s="103"/>
      <c r="N38" s="103"/>
    </row>
    <row r="39" spans="7:14" ht="15" customHeight="1" x14ac:dyDescent="0.25">
      <c r="G39" s="229"/>
      <c r="H39" s="770" t="s">
        <v>1507</v>
      </c>
      <c r="I39" s="764"/>
      <c r="J39" s="764"/>
      <c r="K39" s="763" t="s">
        <v>1508</v>
      </c>
      <c r="L39" s="764"/>
      <c r="M39" s="765"/>
      <c r="N39" s="133"/>
    </row>
    <row r="40" spans="7:14" ht="15" customHeight="1" x14ac:dyDescent="0.25">
      <c r="G40" s="229"/>
      <c r="H40" s="230" t="s">
        <v>796</v>
      </c>
      <c r="I40" s="427" t="s">
        <v>1510</v>
      </c>
      <c r="J40" s="428" t="s">
        <v>1511</v>
      </c>
      <c r="K40" s="428" t="s">
        <v>796</v>
      </c>
      <c r="L40" s="428" t="s">
        <v>1510</v>
      </c>
      <c r="M40" s="428" t="s">
        <v>1511</v>
      </c>
      <c r="N40" s="231"/>
    </row>
    <row r="41" spans="7:14" ht="15" customHeight="1" x14ac:dyDescent="0.25">
      <c r="G41" s="229"/>
      <c r="H41" s="226"/>
      <c r="I41" s="226"/>
      <c r="J41" s="226"/>
      <c r="K41" s="232"/>
      <c r="L41" s="232"/>
      <c r="M41" s="232"/>
      <c r="N41" s="232"/>
    </row>
    <row r="42" spans="7:14" ht="15" customHeight="1" x14ac:dyDescent="0.25">
      <c r="G42" s="233"/>
      <c r="H42" s="234"/>
      <c r="I42" s="234"/>
      <c r="J42" s="234"/>
      <c r="K42" s="235"/>
      <c r="L42" s="235"/>
      <c r="M42" s="235"/>
      <c r="N42" s="235"/>
    </row>
    <row r="43" spans="7:14" ht="15" customHeight="1" x14ac:dyDescent="0.25">
      <c r="G43" s="233"/>
      <c r="H43" s="234"/>
      <c r="I43" s="234"/>
      <c r="J43" s="234"/>
      <c r="K43" s="235"/>
      <c r="L43" s="235"/>
      <c r="M43" s="235"/>
      <c r="N43" s="235"/>
    </row>
    <row r="44" spans="7:14" ht="15" customHeight="1" x14ac:dyDescent="0.25">
      <c r="G44" s="229"/>
      <c r="H44" s="236"/>
      <c r="I44" s="236"/>
      <c r="J44" s="236"/>
      <c r="K44" s="237"/>
      <c r="L44" s="237"/>
      <c r="M44" s="237"/>
      <c r="N44" s="232"/>
    </row>
  </sheetData>
  <mergeCells count="22">
    <mergeCell ref="G9:K11"/>
    <mergeCell ref="H22:N22"/>
    <mergeCell ref="B6:E6"/>
    <mergeCell ref="B28:E28"/>
    <mergeCell ref="B15:E15"/>
    <mergeCell ref="B20:E20"/>
    <mergeCell ref="H39:J39"/>
    <mergeCell ref="K39:M39"/>
    <mergeCell ref="B4:E4"/>
    <mergeCell ref="G7:N7"/>
    <mergeCell ref="B16:E16"/>
    <mergeCell ref="B18:E18"/>
    <mergeCell ref="B12:E12"/>
    <mergeCell ref="I24:J24"/>
    <mergeCell ref="I23:J23"/>
    <mergeCell ref="B14:E14"/>
    <mergeCell ref="G22:G23"/>
    <mergeCell ref="B17:E17"/>
    <mergeCell ref="B8:E8"/>
    <mergeCell ref="B13:E13"/>
    <mergeCell ref="B19:E19"/>
    <mergeCell ref="B10:E10"/>
  </mergeCells>
  <hyperlinks>
    <hyperlink ref="B4" location="PANDUAN!A1" display="PANDUAN" xr:uid="{00000000-0004-0000-CA00-000000000000}"/>
    <hyperlink ref="B6" location="'EWS DIRECTORY'!A1" display="EWS DIRECTORY" xr:uid="{00000000-0004-0000-CA00-000001000000}"/>
    <hyperlink ref="B8" location="'DATA PEMICU'!A1" display="DATA PEMICU" xr:uid="{00000000-0004-0000-CA00-000002000000}"/>
    <hyperlink ref="B10" location="'DATA PENGUJI'!A1" display="DATA PENGUJI" xr:uid="{00000000-0004-0000-CA00-000003000000}"/>
    <hyperlink ref="B12" location="'MAIN LEVEL'!A1" display="MAIN LEVEL" xr:uid="{00000000-0004-0000-CA00-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2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B00-000000000000}">
  <sheetPr codeName="Sheet94">
    <tabColor theme="4" tint="-0.249977111117893"/>
    <pageSetUpPr fitToPage="1"/>
  </sheetPr>
  <dimension ref="A1:AH51"/>
  <sheetViews>
    <sheetView topLeftCell="B1" zoomScaleNormal="100" workbookViewId="0">
      <selection activeCell="AQ18" sqref="AQ18:AU18"/>
    </sheetView>
  </sheetViews>
  <sheetFormatPr defaultColWidth="8.88671875" defaultRowHeight="13.8" x14ac:dyDescent="0.25"/>
  <cols>
    <col min="1" max="1" width="3" style="110" hidden="1" customWidth="1"/>
    <col min="2" max="5" width="3.88671875" style="177" customWidth="1"/>
    <col min="6" max="6" width="3.88671875" style="110" customWidth="1"/>
    <col min="7" max="10" width="3.5546875" style="254" customWidth="1"/>
    <col min="11" max="11" width="3.88671875" style="254" customWidth="1"/>
    <col min="12" max="34" width="3.5546875" style="254" customWidth="1"/>
    <col min="35" max="35" width="8.88671875" style="254" customWidth="1"/>
    <col min="36" max="16384" width="8.88671875" style="254"/>
  </cols>
  <sheetData>
    <row r="1" spans="2:34" x14ac:dyDescent="0.25">
      <c r="G1" s="178"/>
      <c r="H1" s="55"/>
      <c r="I1" s="55"/>
      <c r="J1" s="55"/>
      <c r="K1" s="55"/>
      <c r="L1" s="55"/>
      <c r="M1" s="55"/>
    </row>
    <row r="2" spans="2:34" ht="15" customHeight="1" x14ac:dyDescent="0.25">
      <c r="G2" s="124" t="s">
        <v>1674</v>
      </c>
      <c r="H2" s="124"/>
      <c r="I2" s="124"/>
      <c r="J2" s="124"/>
      <c r="K2" s="124"/>
      <c r="L2" s="124"/>
      <c r="M2" s="124"/>
      <c r="N2" s="124"/>
      <c r="O2" s="124"/>
      <c r="P2" s="124"/>
      <c r="Q2" s="124"/>
      <c r="R2" s="124"/>
      <c r="S2" s="124"/>
      <c r="T2" s="124"/>
      <c r="U2" s="124"/>
      <c r="V2" s="124"/>
      <c r="W2" s="124"/>
      <c r="X2" s="124"/>
      <c r="Y2" s="278"/>
      <c r="Z2" s="278"/>
      <c r="AA2" s="278"/>
      <c r="AB2" s="278"/>
      <c r="AC2" s="278"/>
      <c r="AD2" s="278"/>
      <c r="AE2" s="278"/>
      <c r="AF2" s="278"/>
      <c r="AG2" s="278"/>
      <c r="AH2" s="278"/>
    </row>
    <row r="3" spans="2:34" ht="15" customHeight="1" x14ac:dyDescent="0.25">
      <c r="B3" s="111"/>
      <c r="C3" s="111"/>
      <c r="D3" s="111"/>
      <c r="E3" s="111"/>
      <c r="G3" s="124" t="s">
        <v>1675</v>
      </c>
      <c r="H3" s="124"/>
      <c r="I3" s="124"/>
      <c r="J3" s="124"/>
      <c r="K3" s="124"/>
      <c r="L3" s="124"/>
      <c r="M3" s="124"/>
      <c r="N3" s="124"/>
      <c r="O3" s="124"/>
      <c r="P3" s="124"/>
      <c r="Q3" s="124"/>
      <c r="R3" s="124"/>
      <c r="S3" s="124"/>
      <c r="T3" s="124"/>
      <c r="U3" s="124"/>
      <c r="V3" s="124"/>
      <c r="W3" s="124"/>
      <c r="X3" s="124"/>
      <c r="Y3" s="278"/>
      <c r="Z3" s="278"/>
      <c r="AA3" s="278"/>
      <c r="AB3" s="278"/>
      <c r="AC3" s="278"/>
      <c r="AD3" s="278"/>
      <c r="AE3" s="278"/>
      <c r="AF3" s="278"/>
      <c r="AG3" s="278"/>
      <c r="AH3" s="278"/>
    </row>
    <row r="4" spans="2:34" ht="15" customHeight="1" x14ac:dyDescent="0.25">
      <c r="B4" s="762" t="s">
        <v>79</v>
      </c>
      <c r="C4" s="761"/>
      <c r="D4" s="761"/>
      <c r="E4" s="761"/>
      <c r="G4" s="124"/>
      <c r="H4" s="124"/>
      <c r="I4" s="124"/>
      <c r="J4" s="124"/>
      <c r="K4" s="124"/>
      <c r="L4" s="124"/>
      <c r="M4" s="124"/>
      <c r="N4" s="124"/>
      <c r="O4" s="124"/>
      <c r="P4" s="124"/>
      <c r="Q4" s="124"/>
      <c r="R4" s="124"/>
      <c r="S4" s="124"/>
      <c r="T4" s="124"/>
      <c r="U4" s="124"/>
      <c r="V4" s="124"/>
      <c r="W4" s="124"/>
      <c r="X4" s="124"/>
      <c r="Y4" s="278"/>
      <c r="Z4" s="278"/>
      <c r="AA4" s="278"/>
      <c r="AB4" s="278"/>
      <c r="AC4" s="278"/>
      <c r="AD4" s="278"/>
      <c r="AE4" s="278"/>
      <c r="AF4" s="278"/>
      <c r="AG4" s="278"/>
      <c r="AH4" s="278"/>
    </row>
    <row r="5" spans="2:34" ht="15" customHeight="1" x14ac:dyDescent="0.25">
      <c r="B5" s="111"/>
      <c r="C5" s="111"/>
      <c r="D5" s="111"/>
      <c r="E5" s="111"/>
      <c r="G5" s="124"/>
      <c r="H5" s="124"/>
      <c r="I5" s="124"/>
      <c r="J5" s="124"/>
      <c r="K5" s="124"/>
      <c r="L5" s="124"/>
      <c r="M5" s="124"/>
      <c r="N5" s="124"/>
      <c r="O5" s="124"/>
      <c r="P5" s="124"/>
      <c r="Q5" s="124"/>
      <c r="R5" s="124"/>
      <c r="S5" s="124"/>
      <c r="T5" s="124"/>
      <c r="U5" s="124"/>
      <c r="V5" s="124"/>
      <c r="W5" s="124"/>
      <c r="X5" s="124"/>
      <c r="Y5" s="278"/>
      <c r="Z5" s="278"/>
      <c r="AA5" s="278"/>
      <c r="AB5" s="278"/>
      <c r="AC5" s="278"/>
      <c r="AD5" s="278"/>
      <c r="AE5" s="278"/>
      <c r="AF5" s="278"/>
      <c r="AG5" s="278"/>
      <c r="AH5" s="278"/>
    </row>
    <row r="6" spans="2:34" ht="15" customHeight="1" x14ac:dyDescent="0.25">
      <c r="B6" s="762" t="s">
        <v>87</v>
      </c>
      <c r="C6" s="761"/>
      <c r="D6" s="761"/>
      <c r="E6" s="761"/>
      <c r="G6" s="124"/>
      <c r="H6" s="124"/>
      <c r="I6" s="124"/>
      <c r="J6" s="124"/>
      <c r="K6" s="124"/>
      <c r="L6" s="124"/>
      <c r="M6" s="124"/>
      <c r="N6" s="124"/>
      <c r="O6" s="124"/>
      <c r="P6" s="124"/>
      <c r="Q6" s="124"/>
      <c r="R6" s="124"/>
      <c r="S6" s="124"/>
      <c r="T6" s="124"/>
      <c r="U6" s="124"/>
      <c r="V6" s="124"/>
      <c r="W6" s="124"/>
      <c r="X6" s="124"/>
      <c r="Y6" s="278"/>
      <c r="Z6" s="278"/>
      <c r="AA6" s="278"/>
      <c r="AB6" s="278"/>
      <c r="AC6" s="278"/>
      <c r="AD6" s="278"/>
      <c r="AE6" s="278"/>
      <c r="AF6" s="278"/>
      <c r="AG6" s="278"/>
      <c r="AH6" s="278"/>
    </row>
    <row r="7" spans="2:34" ht="15" customHeight="1" x14ac:dyDescent="0.25">
      <c r="B7" s="111"/>
      <c r="C7" s="111"/>
      <c r="D7" s="111"/>
      <c r="E7" s="111"/>
      <c r="G7" s="798" t="s">
        <v>1676</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row>
    <row r="8" spans="2:34" ht="15" customHeight="1" x14ac:dyDescent="0.25">
      <c r="B8" s="762" t="s">
        <v>94</v>
      </c>
      <c r="C8" s="761"/>
      <c r="D8" s="761"/>
      <c r="E8" s="761"/>
      <c r="G8" s="124"/>
      <c r="H8" s="124"/>
      <c r="I8" s="124"/>
      <c r="J8" s="124"/>
      <c r="K8" s="124"/>
      <c r="L8" s="124"/>
      <c r="M8" s="124"/>
      <c r="N8" s="124"/>
      <c r="O8" s="124"/>
      <c r="P8" s="124"/>
      <c r="Q8" s="124"/>
      <c r="R8" s="124"/>
      <c r="S8" s="124"/>
      <c r="T8" s="124"/>
      <c r="U8" s="124"/>
      <c r="V8" s="124"/>
      <c r="W8" s="124"/>
      <c r="X8" s="124"/>
      <c r="Y8" s="278"/>
      <c r="Z8" s="278"/>
      <c r="AA8" s="278"/>
      <c r="AB8" s="278"/>
      <c r="AC8" s="278"/>
      <c r="AD8" s="278"/>
      <c r="AE8" s="278"/>
      <c r="AF8" s="278"/>
      <c r="AG8" s="278"/>
      <c r="AH8" s="278"/>
    </row>
    <row r="9" spans="2:34" ht="15" customHeight="1" x14ac:dyDescent="0.25">
      <c r="B9" s="111"/>
      <c r="C9" s="111"/>
      <c r="D9" s="111"/>
      <c r="E9" s="111"/>
      <c r="G9" s="803" t="str">
        <f>'MAIN LEVEL'!I47</f>
        <v>Biaya Administrasi dan Umum</v>
      </c>
      <c r="H9" s="789"/>
      <c r="I9" s="789"/>
      <c r="J9" s="789"/>
      <c r="K9" s="789"/>
      <c r="L9" s="789"/>
      <c r="M9" s="789"/>
      <c r="N9" s="789"/>
      <c r="O9" s="789"/>
      <c r="P9" s="789"/>
      <c r="Q9" s="789"/>
      <c r="R9" s="789"/>
      <c r="S9" s="789"/>
      <c r="T9" s="790"/>
      <c r="U9" s="279" t="s">
        <v>796</v>
      </c>
      <c r="V9" s="280"/>
      <c r="W9" s="280"/>
      <c r="X9" s="280"/>
      <c r="Y9" s="280"/>
      <c r="Z9" s="280" t="s">
        <v>1678</v>
      </c>
      <c r="AA9" s="182" t="e">
        <f>NAMA_WP</f>
        <v>#N/A</v>
      </c>
      <c r="AB9" s="281"/>
      <c r="AC9" s="281"/>
      <c r="AD9" s="281"/>
      <c r="AE9" s="281"/>
      <c r="AF9" s="281"/>
      <c r="AG9" s="281"/>
      <c r="AH9" s="282"/>
    </row>
    <row r="10" spans="2:34" ht="15" customHeight="1" x14ac:dyDescent="0.25">
      <c r="B10" s="762" t="s">
        <v>101</v>
      </c>
      <c r="C10" s="761"/>
      <c r="D10" s="761"/>
      <c r="E10" s="761"/>
      <c r="G10" s="804"/>
      <c r="H10" s="792"/>
      <c r="I10" s="792"/>
      <c r="J10" s="792"/>
      <c r="K10" s="792"/>
      <c r="L10" s="792"/>
      <c r="M10" s="792"/>
      <c r="N10" s="792"/>
      <c r="O10" s="792"/>
      <c r="P10" s="792"/>
      <c r="Q10" s="792"/>
      <c r="R10" s="792"/>
      <c r="S10" s="792"/>
      <c r="T10" s="805"/>
      <c r="U10" s="283" t="s">
        <v>1401</v>
      </c>
      <c r="V10" s="124"/>
      <c r="W10" s="124"/>
      <c r="X10" s="124"/>
      <c r="Y10" s="124"/>
      <c r="Z10" s="124" t="s">
        <v>1678</v>
      </c>
      <c r="AA10" s="124" t="e">
        <f>NPWP</f>
        <v>#N/A</v>
      </c>
      <c r="AB10" s="278"/>
      <c r="AC10" s="278"/>
      <c r="AD10" s="278"/>
      <c r="AE10" s="278"/>
      <c r="AF10" s="278"/>
      <c r="AG10" s="278"/>
      <c r="AH10" s="284"/>
    </row>
    <row r="11" spans="2:34" ht="15" customHeight="1" x14ac:dyDescent="0.25">
      <c r="G11" s="806"/>
      <c r="H11" s="794"/>
      <c r="I11" s="794"/>
      <c r="J11" s="794"/>
      <c r="K11" s="794"/>
      <c r="L11" s="794"/>
      <c r="M11" s="794"/>
      <c r="N11" s="794"/>
      <c r="O11" s="794"/>
      <c r="P11" s="794"/>
      <c r="Q11" s="794"/>
      <c r="R11" s="794"/>
      <c r="S11" s="794"/>
      <c r="T11" s="807"/>
      <c r="U11" s="285" t="s">
        <v>1679</v>
      </c>
      <c r="V11" s="190"/>
      <c r="W11" s="190"/>
      <c r="X11" s="190"/>
      <c r="Y11" s="190"/>
      <c r="Z11" s="190" t="s">
        <v>1678</v>
      </c>
      <c r="AA11" s="190" t="e">
        <f>ID_MS_TH_PJK</f>
        <v>#N/A</v>
      </c>
      <c r="AB11" s="286"/>
      <c r="AC11" s="286"/>
      <c r="AD11" s="286"/>
      <c r="AE11" s="286"/>
      <c r="AF11" s="286"/>
      <c r="AG11" s="286"/>
      <c r="AH11" s="287"/>
    </row>
    <row r="12" spans="2:34" ht="15" customHeight="1" x14ac:dyDescent="0.25">
      <c r="B12" s="762" t="s">
        <v>106</v>
      </c>
      <c r="C12" s="761"/>
      <c r="D12" s="761"/>
      <c r="E12" s="761"/>
      <c r="G12" s="124"/>
      <c r="H12" s="124"/>
      <c r="I12" s="124"/>
      <c r="J12" s="124"/>
      <c r="K12" s="124"/>
      <c r="L12" s="124"/>
      <c r="M12" s="124"/>
      <c r="N12" s="124"/>
      <c r="O12" s="124"/>
      <c r="P12" s="124"/>
      <c r="Q12" s="124"/>
      <c r="R12" s="124"/>
      <c r="S12" s="124"/>
      <c r="T12" s="124"/>
      <c r="U12" s="124"/>
      <c r="V12" s="124"/>
      <c r="W12" s="124"/>
      <c r="X12" s="124"/>
      <c r="Y12" s="278"/>
      <c r="Z12" s="278"/>
      <c r="AA12" s="278"/>
      <c r="AB12" s="278"/>
      <c r="AC12" s="278"/>
      <c r="AD12" s="278"/>
      <c r="AE12" s="278"/>
      <c r="AF12" s="278"/>
      <c r="AG12" s="278"/>
      <c r="AH12" s="278"/>
    </row>
    <row r="13" spans="2:34" ht="15" customHeight="1" x14ac:dyDescent="0.25">
      <c r="B13" s="927" t="str">
        <f>HYPERLINK("#'"&amp;'EWS DIRECTORY'!$J$203&amp;"'!A1",'EWS DIRECTORY'!$J$203)</f>
        <v>E-12</v>
      </c>
      <c r="C13" s="761"/>
      <c r="D13" s="761"/>
      <c r="E13" s="761"/>
      <c r="G13" s="928" t="str">
        <f>"Pengujian yang telah dilakukan atas pos "&amp;G9&amp;" dapat disimpulkan:"</f>
        <v>Pengujian yang telah dilakukan atas pos Biaya Administrasi dan Umum dapat disimpulkan:</v>
      </c>
      <c r="H13" s="792"/>
      <c r="I13" s="792"/>
      <c r="J13" s="792"/>
      <c r="K13" s="792"/>
      <c r="L13" s="792"/>
      <c r="M13" s="792"/>
      <c r="N13" s="792"/>
      <c r="O13" s="792"/>
      <c r="P13" s="792"/>
      <c r="Q13" s="792"/>
      <c r="R13" s="792"/>
      <c r="S13" s="792"/>
      <c r="T13" s="792"/>
      <c r="U13" s="792"/>
      <c r="V13" s="792"/>
      <c r="W13" s="792"/>
      <c r="X13" s="792"/>
      <c r="Y13" s="792"/>
      <c r="Z13" s="792"/>
      <c r="AA13" s="792"/>
      <c r="AB13" s="792"/>
      <c r="AC13" s="792"/>
      <c r="AD13" s="792"/>
      <c r="AE13" s="792"/>
      <c r="AF13" s="792"/>
      <c r="AG13" s="792"/>
      <c r="AH13" s="792"/>
    </row>
    <row r="14" spans="2:34" ht="15" customHeight="1" x14ac:dyDescent="0.25">
      <c r="B14" s="931" t="str">
        <f>HYPERLINK("#'"&amp;'EWS DIRECTORY'!$J$204&amp;"'!A1",'EWS DIRECTORY'!$J$204)</f>
        <v>E-12-1</v>
      </c>
      <c r="C14" s="761"/>
      <c r="D14" s="761"/>
      <c r="E14" s="761"/>
      <c r="G14" s="124"/>
      <c r="H14" s="124"/>
      <c r="I14" s="124"/>
      <c r="J14" s="124"/>
      <c r="K14" s="124"/>
      <c r="L14" s="124"/>
      <c r="M14" s="124"/>
      <c r="N14" s="124"/>
      <c r="O14" s="124"/>
      <c r="P14" s="124"/>
      <c r="Q14" s="124"/>
      <c r="R14" s="124"/>
      <c r="S14" s="124"/>
      <c r="T14" s="124"/>
      <c r="U14" s="124"/>
      <c r="V14" s="124"/>
      <c r="W14" s="124"/>
      <c r="X14" s="124"/>
      <c r="Y14" s="278"/>
      <c r="Z14" s="278"/>
      <c r="AA14" s="278"/>
      <c r="AB14" s="278"/>
      <c r="AC14" s="278"/>
      <c r="AD14" s="278"/>
      <c r="AE14" s="278"/>
      <c r="AF14" s="278"/>
      <c r="AG14" s="278"/>
      <c r="AH14" s="278"/>
    </row>
    <row r="15" spans="2:34" ht="15" customHeight="1" x14ac:dyDescent="0.25">
      <c r="B15" s="929" t="str">
        <f>HYPERLINK("#'"&amp;'EWS DIRECTORY'!$J$205&amp;"'!A1",'EWS DIRECTORY'!$J$205)</f>
        <v>E-12-1-1</v>
      </c>
      <c r="C15" s="761"/>
      <c r="D15" s="761"/>
      <c r="E15" s="761"/>
      <c r="G15" s="124"/>
      <c r="H15" s="124" t="str">
        <f>"Jumlah "&amp;G9&amp;" menurut petugas :"</f>
        <v>Jumlah Biaya Administrasi dan Umum menurut petugas :</v>
      </c>
      <c r="I15" s="124"/>
      <c r="J15" s="124"/>
      <c r="K15" s="124"/>
      <c r="L15" s="124"/>
      <c r="M15" s="124"/>
      <c r="N15" s="124"/>
      <c r="O15" s="124"/>
      <c r="P15" s="124"/>
      <c r="Q15" s="124"/>
      <c r="R15" s="124"/>
      <c r="S15" s="124"/>
      <c r="T15" s="124"/>
      <c r="U15" s="124"/>
      <c r="V15" s="124"/>
      <c r="W15" s="124"/>
      <c r="X15" s="124"/>
      <c r="Y15" s="278"/>
      <c r="Z15" s="278"/>
      <c r="AA15" s="278"/>
      <c r="AB15" s="278"/>
      <c r="AC15" s="278"/>
      <c r="AD15" s="278"/>
      <c r="AE15" s="278"/>
      <c r="AF15" s="278"/>
      <c r="AG15" s="278"/>
      <c r="AH15" s="278"/>
    </row>
    <row r="16" spans="2:34" ht="15" customHeight="1" x14ac:dyDescent="0.25">
      <c r="B16" s="929" t="str">
        <f>HYPERLINK("#'"&amp;'EWS DIRECTORY'!$J$206&amp;"'!A1",'EWS DIRECTORY'!$J$206)</f>
        <v>E-12-1-2</v>
      </c>
      <c r="C16" s="761"/>
      <c r="D16" s="761"/>
      <c r="E16" s="761"/>
      <c r="G16" s="82" t="s">
        <v>1445</v>
      </c>
      <c r="H16" s="1163" t="s">
        <v>1707</v>
      </c>
      <c r="I16" s="789"/>
      <c r="J16" s="789"/>
      <c r="K16" s="789"/>
      <c r="L16" s="789"/>
      <c r="M16" s="789"/>
      <c r="N16" s="789"/>
      <c r="O16" s="789"/>
      <c r="P16" s="789"/>
      <c r="Q16" s="789"/>
      <c r="R16" s="789"/>
      <c r="S16" s="937" t="s">
        <v>1767</v>
      </c>
      <c r="T16" s="765"/>
      <c r="U16" s="934" t="s">
        <v>1768</v>
      </c>
      <c r="V16" s="764"/>
      <c r="W16" s="764"/>
      <c r="X16" s="764"/>
      <c r="Y16" s="764"/>
      <c r="Z16" s="764"/>
      <c r="AA16" s="765"/>
      <c r="AB16" s="278"/>
      <c r="AC16" s="278"/>
      <c r="AD16" s="278"/>
      <c r="AE16" s="278"/>
      <c r="AF16" s="278"/>
      <c r="AG16" s="278"/>
      <c r="AH16" s="278"/>
    </row>
    <row r="17" spans="2:34" ht="15" customHeight="1" x14ac:dyDescent="0.25">
      <c r="B17" s="929" t="str">
        <f>HYPERLINK("#'"&amp;'EWS DIRECTORY'!$J$207&amp;"'!A1",'EWS DIRECTORY'!$J$207)</f>
        <v>E-12-1-3</v>
      </c>
      <c r="C17" s="761"/>
      <c r="D17" s="761"/>
      <c r="E17" s="761"/>
      <c r="G17" s="84">
        <v>1</v>
      </c>
      <c r="H17" s="926" t="e">
        <f>MASTER!N5</f>
        <v>#N/A</v>
      </c>
      <c r="I17" s="824"/>
      <c r="J17" s="824"/>
      <c r="K17" s="824"/>
      <c r="L17" s="824"/>
      <c r="M17" s="824"/>
      <c r="N17" s="824"/>
      <c r="O17" s="824"/>
      <c r="P17" s="824"/>
      <c r="Q17" s="824"/>
      <c r="R17" s="825"/>
      <c r="S17" s="936" t="s">
        <v>495</v>
      </c>
      <c r="T17" s="790"/>
      <c r="U17" s="923" t="str">
        <f>IF('E-12-1'!I38='E-12-1'!M18,'E-12-1'!AB18,
IF('E-12-1'!I38='E-12-1'!M20,'E-12-1'!AB20,
IF('E-12-1'!I38='E-12-1'!M22,'E-12-1'!AB22,
IF('E-12-1'!I38='E-12-1'!M24,'E-12-1'!AB24,
IF('E-12-1'!I38='E-12-1'!M26,'E-12-1'!AB26,
IF('E-12-1'!I38='E-12-1'!M28,'E-12-1'!AB28,"Tidak Ditemukan"))))))</f>
        <v>Tidak Ditemukan</v>
      </c>
      <c r="V17" s="764"/>
      <c r="W17" s="764"/>
      <c r="X17" s="764"/>
      <c r="Y17" s="764"/>
      <c r="Z17" s="764"/>
      <c r="AA17" s="765"/>
      <c r="AB17" s="278"/>
      <c r="AC17" s="278"/>
      <c r="AD17" s="278"/>
      <c r="AE17" s="278"/>
      <c r="AF17" s="278"/>
      <c r="AG17" s="278"/>
      <c r="AH17" s="278"/>
    </row>
    <row r="18" spans="2:34" ht="15" customHeight="1" x14ac:dyDescent="0.25">
      <c r="B18" s="929" t="str">
        <f>HYPERLINK("#'"&amp;'EWS DIRECTORY'!$J$208&amp;"'!A1",'EWS DIRECTORY'!$J$208)</f>
        <v>E-12-1-4</v>
      </c>
      <c r="C18" s="761"/>
      <c r="D18" s="761"/>
      <c r="E18" s="761"/>
      <c r="G18" s="84">
        <v>2</v>
      </c>
      <c r="H18" s="926" t="e">
        <f>MASTER!N6</f>
        <v>#N/A</v>
      </c>
      <c r="I18" s="824"/>
      <c r="J18" s="824"/>
      <c r="K18" s="824"/>
      <c r="L18" s="824"/>
      <c r="M18" s="824"/>
      <c r="N18" s="824"/>
      <c r="O18" s="824"/>
      <c r="P18" s="824"/>
      <c r="Q18" s="824"/>
      <c r="R18" s="825"/>
      <c r="S18" s="792"/>
      <c r="T18" s="805"/>
      <c r="U18" s="923" t="str">
        <f>IF('E-12-1'!I38='E-12-1'!M18,'E-12-1'!AG18,
IF('E-12-1'!I38='E-12-1'!M20,'E-12-1'!AG20,
IF('E-12-1'!I38='E-12-1'!M22,'E-12-1'!AG22,
IF('E-12-1'!I38='E-12-1'!M24,'E-12-1'!AG24,
IF('E-12-1'!I38='E-12-1'!M26,'E-12-1'!AG26,
IF('E-12-1'!I38='E-12-1'!M28,'E-12-1'!AG28,"Tidak Ditemukan"))))))</f>
        <v>Tidak Ditemukan</v>
      </c>
      <c r="V18" s="764"/>
      <c r="W18" s="764"/>
      <c r="X18" s="764"/>
      <c r="Y18" s="764"/>
      <c r="Z18" s="764"/>
      <c r="AA18" s="765"/>
      <c r="AB18" s="278"/>
      <c r="AC18" s="278"/>
      <c r="AD18" s="278"/>
      <c r="AE18" s="278"/>
      <c r="AF18" s="278"/>
      <c r="AG18" s="278"/>
      <c r="AH18" s="278"/>
    </row>
    <row r="19" spans="2:34" ht="15" customHeight="1" x14ac:dyDescent="0.25">
      <c r="B19" s="929" t="str">
        <f>HYPERLINK("#'"&amp;'EWS DIRECTORY'!$J$209&amp;"'!A1",'EWS DIRECTORY'!$J$209)</f>
        <v>E-12-1-5</v>
      </c>
      <c r="C19" s="761"/>
      <c r="D19" s="761"/>
      <c r="E19" s="761"/>
      <c r="G19" s="84">
        <v>3</v>
      </c>
      <c r="H19" s="926" t="e">
        <f>MASTER!N7</f>
        <v>#N/A</v>
      </c>
      <c r="I19" s="824"/>
      <c r="J19" s="824"/>
      <c r="K19" s="824"/>
      <c r="L19" s="824"/>
      <c r="M19" s="824"/>
      <c r="N19" s="824"/>
      <c r="O19" s="824"/>
      <c r="P19" s="824"/>
      <c r="Q19" s="824"/>
      <c r="R19" s="825"/>
      <c r="S19" s="792"/>
      <c r="T19" s="805"/>
      <c r="U19" s="923" t="str">
        <f>IF('E-12-1'!I38='E-12-1'!M18,'E-12-1'!AL18,
IF('E-12-1'!I38='E-12-1'!M20,'E-12-1'!AL20,
IF('E-12-1'!I38='E-12-1'!M22,'E-12-1'!AL22,
IF('E-12-1'!I38='E-12-1'!M24,'E-12-1'!AL24,
IF('E-12-1'!I38='E-12-1'!M26,'E-12-1'!AL26,
IF('E-12-1'!I38='E-12-1'!M28,'E-12-1'!AL28,"Tidak Ditemukan"))))))</f>
        <v>Tidak Ditemukan</v>
      </c>
      <c r="V19" s="764"/>
      <c r="W19" s="764"/>
      <c r="X19" s="764"/>
      <c r="Y19" s="764"/>
      <c r="Z19" s="764"/>
      <c r="AA19" s="765"/>
      <c r="AB19" s="278"/>
      <c r="AC19" s="278"/>
      <c r="AD19" s="278"/>
      <c r="AE19" s="278"/>
      <c r="AF19" s="278"/>
      <c r="AG19" s="278"/>
      <c r="AH19" s="278"/>
    </row>
    <row r="20" spans="2:34" ht="15" customHeight="1" x14ac:dyDescent="0.25">
      <c r="B20" s="929" t="str">
        <f>HYPERLINK("#'"&amp;'EWS DIRECTORY'!$J$210&amp;"'!A1",'EWS DIRECTORY'!$J$210)</f>
        <v>E-12-1-6</v>
      </c>
      <c r="C20" s="761"/>
      <c r="D20" s="761"/>
      <c r="E20" s="761"/>
      <c r="G20" s="84">
        <v>4</v>
      </c>
      <c r="H20" s="926" t="e">
        <f>MASTER!N8</f>
        <v>#N/A</v>
      </c>
      <c r="I20" s="824"/>
      <c r="J20" s="824"/>
      <c r="K20" s="824"/>
      <c r="L20" s="824"/>
      <c r="M20" s="824"/>
      <c r="N20" s="824"/>
      <c r="O20" s="824"/>
      <c r="P20" s="824"/>
      <c r="Q20" s="824"/>
      <c r="R20" s="825"/>
      <c r="S20" s="792"/>
      <c r="T20" s="805"/>
      <c r="U20" s="923" t="str">
        <f>IF('E-12-1'!I38='E-12-1'!M18,'E-12-1'!AQ18,
IF('E-12-1'!I38='E-12-1'!M20,'E-12-1'!AQ20,
IF('E-12-1'!I38='E-12-1'!M22,'E-12-1'!AQ22,
IF('E-12-1'!I38='E-12-1'!M24,'E-12-1'!AQ24,
IF('E-12-1'!I38='E-12-1'!M26,'E-12-1'!AQ26,
IF('E-12-1'!I38='E-12-1'!M28,'E-12-1'!AQ28,"Tidak Ditemukan"))))))</f>
        <v>Tidak Ditemukan</v>
      </c>
      <c r="V20" s="764"/>
      <c r="W20" s="764"/>
      <c r="X20" s="764"/>
      <c r="Y20" s="764"/>
      <c r="Z20" s="764"/>
      <c r="AA20" s="765"/>
      <c r="AB20" s="278"/>
      <c r="AC20" s="278"/>
      <c r="AD20" s="278"/>
      <c r="AE20" s="278"/>
      <c r="AF20" s="278"/>
      <c r="AG20" s="278"/>
      <c r="AH20" s="278"/>
    </row>
    <row r="21" spans="2:34" ht="15" customHeight="1" x14ac:dyDescent="0.25">
      <c r="G21" s="84">
        <v>5</v>
      </c>
      <c r="H21" s="926" t="e">
        <f>MASTER!N9</f>
        <v>#N/A</v>
      </c>
      <c r="I21" s="824"/>
      <c r="J21" s="824"/>
      <c r="K21" s="824"/>
      <c r="L21" s="824"/>
      <c r="M21" s="824"/>
      <c r="N21" s="824"/>
      <c r="O21" s="824"/>
      <c r="P21" s="824"/>
      <c r="Q21" s="824"/>
      <c r="R21" s="825"/>
      <c r="S21" s="792"/>
      <c r="T21" s="805"/>
      <c r="U21" s="923" t="str">
        <f>IF('E-12-1'!I38='E-12-1'!M18,'E-12-1'!AV18,
IF('E-12-1'!I38='E-12-1'!M20,'E-12-1'!AV20,
IF('E-12-1'!I38='E-12-1'!M22,'E-12-1'!AV22,
IF('E-12-1'!I38='E-12-1'!M24,'E-12-1'!AV24,
IF('E-12-1'!I38='E-12-1'!M26,'E-12-1'!AV26,
IF('E-12-1'!I38='E-12-1'!M28,'E-12-1'!AV28,"Tidak Ditemukan"))))))</f>
        <v>Tidak Ditemukan</v>
      </c>
      <c r="V21" s="764"/>
      <c r="W21" s="764"/>
      <c r="X21" s="764"/>
      <c r="Y21" s="764"/>
      <c r="Z21" s="764"/>
      <c r="AA21" s="765"/>
      <c r="AB21" s="278"/>
      <c r="AC21" s="278"/>
      <c r="AD21" s="278"/>
      <c r="AE21" s="278"/>
      <c r="AF21" s="278"/>
      <c r="AG21" s="278"/>
      <c r="AH21" s="278"/>
    </row>
    <row r="22" spans="2:34" ht="15" customHeight="1" x14ac:dyDescent="0.25">
      <c r="G22" s="84">
        <v>6</v>
      </c>
      <c r="H22" s="926" t="e">
        <f>MASTER!N10</f>
        <v>#N/A</v>
      </c>
      <c r="I22" s="824"/>
      <c r="J22" s="824"/>
      <c r="K22" s="824"/>
      <c r="L22" s="824"/>
      <c r="M22" s="824"/>
      <c r="N22" s="824"/>
      <c r="O22" s="824"/>
      <c r="P22" s="824"/>
      <c r="Q22" s="824"/>
      <c r="R22" s="825"/>
      <c r="S22" s="792"/>
      <c r="T22" s="805"/>
      <c r="U22" s="923" t="str">
        <f>IF('E-12-1'!I38='E-12-1'!M18,'E-12-1'!BA18,
IF('E-12-1'!I38='E-12-1'!M20,'E-12-1'!BA20,
IF('E-12-1'!I38='E-12-1'!M22,'E-12-1'!BA22,
IF('E-12-1'!I38='E-12-1'!M24,'E-12-1'!BA24,
IF('E-12-1'!I38='E-12-1'!M26,'E-12-1'!BA26,
IF('E-12-1'!I38='E-12-1'!M28,'E-12-1'!BA28,"Tidak Ditemukan"))))))</f>
        <v>Tidak Ditemukan</v>
      </c>
      <c r="V22" s="764"/>
      <c r="W22" s="764"/>
      <c r="X22" s="764"/>
      <c r="Y22" s="764"/>
      <c r="Z22" s="764"/>
      <c r="AA22" s="765"/>
      <c r="AB22" s="278"/>
      <c r="AC22" s="278"/>
      <c r="AD22" s="278"/>
      <c r="AE22" s="278"/>
      <c r="AF22" s="278"/>
      <c r="AG22" s="278"/>
      <c r="AH22" s="278"/>
    </row>
    <row r="23" spans="2:34" ht="15" customHeight="1" x14ac:dyDescent="0.25">
      <c r="G23" s="84">
        <v>7</v>
      </c>
      <c r="H23" s="926" t="e">
        <f>MASTER!N11</f>
        <v>#N/A</v>
      </c>
      <c r="I23" s="824"/>
      <c r="J23" s="824"/>
      <c r="K23" s="824"/>
      <c r="L23" s="824"/>
      <c r="M23" s="824"/>
      <c r="N23" s="824"/>
      <c r="O23" s="824"/>
      <c r="P23" s="824"/>
      <c r="Q23" s="824"/>
      <c r="R23" s="825"/>
      <c r="S23" s="792"/>
      <c r="T23" s="805"/>
      <c r="U23" s="923" t="str">
        <f>IF('E-12-1'!I38='E-12-1'!M18,'E-12-1'!BF18,
IF('E-12-1'!I38='E-12-1'!M20,'E-12-1'!BF20,
IF('E-12-1'!I38='E-12-1'!M22,'E-12-1'!BF22,
IF('E-12-1'!I38='E-12-1'!M24,'E-12-1'!BF24,
IF('E-12-1'!I38='E-12-1'!M26,'E-12-1'!BF26,
IF('E-12-1'!I38='E-12-1'!M28,'E-12-1'!BF28,"Tidak Ditemukan"))))))</f>
        <v>Tidak Ditemukan</v>
      </c>
      <c r="V23" s="764"/>
      <c r="W23" s="764"/>
      <c r="X23" s="764"/>
      <c r="Y23" s="764"/>
      <c r="Z23" s="764"/>
      <c r="AA23" s="765"/>
      <c r="AB23" s="278"/>
      <c r="AC23" s="278"/>
      <c r="AD23" s="278"/>
      <c r="AE23" s="278"/>
      <c r="AF23" s="278"/>
      <c r="AG23" s="278"/>
      <c r="AH23" s="278"/>
    </row>
    <row r="24" spans="2:34" ht="15" customHeight="1" x14ac:dyDescent="0.25">
      <c r="G24" s="84">
        <v>8</v>
      </c>
      <c r="H24" s="926" t="e">
        <f>MASTER!N12</f>
        <v>#N/A</v>
      </c>
      <c r="I24" s="824"/>
      <c r="J24" s="824"/>
      <c r="K24" s="824"/>
      <c r="L24" s="824"/>
      <c r="M24" s="824"/>
      <c r="N24" s="824"/>
      <c r="O24" s="824"/>
      <c r="P24" s="824"/>
      <c r="Q24" s="824"/>
      <c r="R24" s="825"/>
      <c r="S24" s="792"/>
      <c r="T24" s="805"/>
      <c r="U24" s="923" t="str">
        <f>IF('E-12-1'!I38='E-12-1'!M18,'E-12-1'!BK18,
IF('E-12-1'!I38='E-12-1'!M20,'E-12-1'!BK20,
IF('E-12-1'!I38='E-12-1'!M22,'E-12-1'!BK22,
IF('E-12-1'!I38='E-12-1'!M24,'E-12-1'!BK24,
IF('E-12-1'!I38='E-12-1'!M26,'E-12-1'!BK26,
IF('E-12-1'!I38='E-12-1'!M28,'E-12-1'!BK28,"Tidak Ditemukan"))))))</f>
        <v>Tidak Ditemukan</v>
      </c>
      <c r="V24" s="764"/>
      <c r="W24" s="764"/>
      <c r="X24" s="764"/>
      <c r="Y24" s="764"/>
      <c r="Z24" s="764"/>
      <c r="AA24" s="765"/>
      <c r="AB24" s="278"/>
      <c r="AC24" s="278"/>
      <c r="AD24" s="278"/>
      <c r="AE24" s="278"/>
      <c r="AF24" s="278"/>
      <c r="AG24" s="278"/>
      <c r="AH24" s="278"/>
    </row>
    <row r="25" spans="2:34" ht="15" customHeight="1" x14ac:dyDescent="0.25">
      <c r="G25" s="84">
        <v>9</v>
      </c>
      <c r="H25" s="926" t="e">
        <f>MASTER!N13</f>
        <v>#N/A</v>
      </c>
      <c r="I25" s="824"/>
      <c r="J25" s="824"/>
      <c r="K25" s="824"/>
      <c r="L25" s="824"/>
      <c r="M25" s="824"/>
      <c r="N25" s="824"/>
      <c r="O25" s="824"/>
      <c r="P25" s="824"/>
      <c r="Q25" s="824"/>
      <c r="R25" s="825"/>
      <c r="S25" s="792"/>
      <c r="T25" s="805"/>
      <c r="U25" s="923" t="str">
        <f>IF('E-12-1'!I38='E-12-1'!M18,'E-12-1'!BP18,
IF('E-12-1'!I38='E-12-1'!M20,'E-12-1'!BP20,
IF('E-12-1'!I38='E-12-1'!M22,'E-12-1'!BP22,
IF('E-12-1'!I38='E-12-1'!M24,'E-12-1'!BP24,
IF('E-12-1'!I38='E-12-1'!M26,'E-12-1'!BP26,
IF('E-12-1'!I38='E-12-1'!M28,'E-12-1'!BP28,"Tidak Ditemukan"))))))</f>
        <v>Tidak Ditemukan</v>
      </c>
      <c r="V25" s="764"/>
      <c r="W25" s="764"/>
      <c r="X25" s="764"/>
      <c r="Y25" s="764"/>
      <c r="Z25" s="764"/>
      <c r="AA25" s="765"/>
      <c r="AB25" s="278"/>
      <c r="AC25" s="278"/>
      <c r="AD25" s="278"/>
      <c r="AE25" s="278"/>
      <c r="AF25" s="278"/>
      <c r="AG25" s="278"/>
      <c r="AH25" s="278"/>
    </row>
    <row r="26" spans="2:34" ht="15" customHeight="1" x14ac:dyDescent="0.25">
      <c r="G26" s="84">
        <v>10</v>
      </c>
      <c r="H26" s="926" t="e">
        <f>MASTER!N14</f>
        <v>#N/A</v>
      </c>
      <c r="I26" s="824"/>
      <c r="J26" s="824"/>
      <c r="K26" s="824"/>
      <c r="L26" s="824"/>
      <c r="M26" s="824"/>
      <c r="N26" s="824"/>
      <c r="O26" s="824"/>
      <c r="P26" s="824"/>
      <c r="Q26" s="824"/>
      <c r="R26" s="825"/>
      <c r="S26" s="792"/>
      <c r="T26" s="805"/>
      <c r="U26" s="923" t="str">
        <f>IF('E-12-1'!I38='E-12-1'!M18,'E-12-1'!BU18,
IF('E-12-1'!I38='E-12-1'!M20,'E-12-1'!BU20,
IF('E-12-1'!I38='E-12-1'!M22,'E-12-1'!BU22,
IF('E-12-1'!I38='E-12-1'!M24,'E-12-1'!BU24,
IF('E-12-1'!I38='E-12-1'!M26,'E-12-1'!BU26,
IF('E-12-1'!I38='E-12-1'!M28,'E-12-1'!BU28,"Tidak Ditemukan"))))))</f>
        <v>Tidak Ditemukan</v>
      </c>
      <c r="V26" s="764"/>
      <c r="W26" s="764"/>
      <c r="X26" s="764"/>
      <c r="Y26" s="764"/>
      <c r="Z26" s="764"/>
      <c r="AA26" s="765"/>
      <c r="AB26" s="278"/>
      <c r="AC26" s="278"/>
      <c r="AD26" s="278"/>
      <c r="AE26" s="278"/>
      <c r="AF26" s="278"/>
      <c r="AG26" s="278"/>
      <c r="AH26" s="278"/>
    </row>
    <row r="27" spans="2:34" ht="15" customHeight="1" x14ac:dyDescent="0.25">
      <c r="G27" s="84">
        <v>11</v>
      </c>
      <c r="H27" s="926" t="e">
        <f>MASTER!N15</f>
        <v>#N/A</v>
      </c>
      <c r="I27" s="824"/>
      <c r="J27" s="824"/>
      <c r="K27" s="824"/>
      <c r="L27" s="824"/>
      <c r="M27" s="824"/>
      <c r="N27" s="824"/>
      <c r="O27" s="824"/>
      <c r="P27" s="824"/>
      <c r="Q27" s="824"/>
      <c r="R27" s="825"/>
      <c r="S27" s="792"/>
      <c r="T27" s="805"/>
      <c r="U27" s="923" t="str">
        <f>IF('E-12-1'!I38='E-12-1'!M18,'E-12-1'!BZ18,
IF('E-12-1'!I38='E-12-1'!M20,'E-12-1'!BZ20,
IF('E-12-1'!I38='E-12-1'!M22,'E-12-1'!BZ22,
IF('E-12-1'!I38='E-12-1'!M24,'E-12-1'!BZ24,
IF('E-12-1'!I38='E-12-1'!M26,'E-12-1'!BZ26,
IF('E-12-1'!I38='E-12-1'!M28,'E-12-1'!BZ28,"Tidak Ditemukan"))))))</f>
        <v>Tidak Ditemukan</v>
      </c>
      <c r="V27" s="764"/>
      <c r="W27" s="764"/>
      <c r="X27" s="764"/>
      <c r="Y27" s="764"/>
      <c r="Z27" s="764"/>
      <c r="AA27" s="765"/>
      <c r="AB27" s="278"/>
      <c r="AC27" s="278"/>
      <c r="AD27" s="278"/>
      <c r="AE27" s="278"/>
      <c r="AF27" s="278"/>
      <c r="AG27" s="278"/>
      <c r="AH27" s="278"/>
    </row>
    <row r="28" spans="2:34" ht="15" customHeight="1" x14ac:dyDescent="0.25">
      <c r="B28" s="760"/>
      <c r="C28" s="761"/>
      <c r="D28" s="761"/>
      <c r="E28" s="761"/>
      <c r="G28" s="84">
        <v>12</v>
      </c>
      <c r="H28" s="926" t="e">
        <f>MASTER!N16</f>
        <v>#N/A</v>
      </c>
      <c r="I28" s="824"/>
      <c r="J28" s="824"/>
      <c r="K28" s="824"/>
      <c r="L28" s="824"/>
      <c r="M28" s="824"/>
      <c r="N28" s="824"/>
      <c r="O28" s="824"/>
      <c r="P28" s="824"/>
      <c r="Q28" s="824"/>
      <c r="R28" s="825"/>
      <c r="S28" s="792"/>
      <c r="T28" s="805"/>
      <c r="U28" s="923" t="str">
        <f>IF('E-12-1'!I38='E-12-1'!M18,'E-12-1'!CE18,
IF('E-12-1'!I38='E-12-1'!M20,'E-12-1'!CE20,
IF('E-12-1'!I38='E-12-1'!M22,'E-12-1'!CE22,
IF('E-12-1'!I38='E-12-1'!M24,'E-12-1'!CE24,
IF('E-12-1'!I38='E-12-1'!M26,'E-12-1'!CE26,
IF('E-12-1'!I38='E-12-1'!M28,'E-12-1'!CE28,"Tidak Ditemukan"))))))</f>
        <v>Tidak Ditemukan</v>
      </c>
      <c r="V28" s="764"/>
      <c r="W28" s="764"/>
      <c r="X28" s="764"/>
      <c r="Y28" s="764"/>
      <c r="Z28" s="764"/>
      <c r="AA28" s="765"/>
      <c r="AB28" s="278"/>
      <c r="AC28" s="278"/>
      <c r="AD28" s="278"/>
      <c r="AE28" s="278"/>
      <c r="AF28" s="278"/>
      <c r="AG28" s="278"/>
      <c r="AH28" s="278"/>
    </row>
    <row r="29" spans="2:34" ht="15" customHeight="1" x14ac:dyDescent="0.25">
      <c r="G29" s="392"/>
      <c r="H29" s="933" t="s">
        <v>1769</v>
      </c>
      <c r="I29" s="824"/>
      <c r="J29" s="824"/>
      <c r="K29" s="824"/>
      <c r="L29" s="824"/>
      <c r="M29" s="824"/>
      <c r="N29" s="824"/>
      <c r="O29" s="824"/>
      <c r="P29" s="824"/>
      <c r="Q29" s="824"/>
      <c r="R29" s="825"/>
      <c r="S29" s="794"/>
      <c r="T29" s="807"/>
      <c r="U29" s="923" t="str">
        <f>IF('E-12-1'!I38='E-12-1'!M18,'E-12-1'!CJ18,
IF('E-12-1'!I38='E-12-1'!M20,'E-12-1'!CJ20,
IF('E-12-1'!I38='E-12-1'!M22,'E-12-1'!CJ22,
IF('E-12-1'!I38='E-12-1'!M24,'E-12-1'!CJ24,
IF('E-12-1'!I38='E-12-1'!M26,'E-12-1'!CJ26,
IF('E-12-1'!I38='E-12-1'!M28,'E-12-1'!CJ28,"Tidak Ditemukan"))))))</f>
        <v>Tidak Ditemukan</v>
      </c>
      <c r="V29" s="764"/>
      <c r="W29" s="764"/>
      <c r="X29" s="764"/>
      <c r="Y29" s="764"/>
      <c r="Z29" s="764"/>
      <c r="AA29" s="765"/>
      <c r="AB29" s="278"/>
      <c r="AC29" s="278"/>
      <c r="AD29" s="278"/>
      <c r="AE29" s="278"/>
      <c r="AF29" s="278"/>
      <c r="AG29" s="278"/>
      <c r="AH29" s="278"/>
    </row>
    <row r="30" spans="2:34" ht="15" customHeight="1" x14ac:dyDescent="0.25">
      <c r="B30" s="760"/>
      <c r="C30" s="761"/>
      <c r="D30" s="761"/>
      <c r="E30" s="761"/>
      <c r="G30" s="124"/>
      <c r="H30" s="938" t="s">
        <v>1770</v>
      </c>
      <c r="I30" s="824"/>
      <c r="J30" s="824"/>
      <c r="K30" s="824"/>
      <c r="L30" s="824"/>
      <c r="M30" s="824"/>
      <c r="N30" s="824"/>
      <c r="O30" s="824"/>
      <c r="P30" s="824"/>
      <c r="Q30" s="824"/>
      <c r="R30" s="825"/>
      <c r="S30" s="935"/>
      <c r="T30" s="765"/>
      <c r="U30" s="923">
        <f>IF(ISNUMBER(U29),IF(U29&gt;0,U29,SUM(U17:U28)),0)</f>
        <v>0</v>
      </c>
      <c r="V30" s="764"/>
      <c r="W30" s="764"/>
      <c r="X30" s="764"/>
      <c r="Y30" s="764"/>
      <c r="Z30" s="764"/>
      <c r="AA30" s="765"/>
      <c r="AB30" s="278"/>
      <c r="AC30" s="278"/>
      <c r="AD30" s="278"/>
      <c r="AE30" s="278"/>
      <c r="AF30" s="278"/>
      <c r="AG30" s="278"/>
      <c r="AH30" s="278"/>
    </row>
    <row r="31" spans="2:34" ht="15" customHeight="1" x14ac:dyDescent="0.25">
      <c r="G31" s="124"/>
      <c r="H31" s="124"/>
      <c r="I31" s="124"/>
      <c r="J31" s="300"/>
      <c r="K31" s="300"/>
      <c r="L31" s="300"/>
      <c r="M31" s="300"/>
      <c r="N31" s="300"/>
      <c r="O31" s="300"/>
      <c r="P31" s="300"/>
      <c r="Q31" s="300"/>
      <c r="R31" s="300"/>
      <c r="S31" s="300"/>
      <c r="T31" s="301"/>
      <c r="U31" s="515"/>
      <c r="V31" s="515"/>
      <c r="W31" s="515"/>
      <c r="X31" s="515"/>
      <c r="Y31" s="515"/>
      <c r="Z31" s="516"/>
      <c r="AA31" s="516"/>
      <c r="AB31" s="278"/>
      <c r="AC31" s="278"/>
      <c r="AD31" s="278"/>
      <c r="AE31" s="278"/>
      <c r="AF31" s="278"/>
      <c r="AG31" s="278"/>
      <c r="AH31" s="278"/>
    </row>
    <row r="32" spans="2:34" ht="15" customHeight="1" x14ac:dyDescent="0.25">
      <c r="B32" s="760"/>
      <c r="C32" s="761"/>
      <c r="D32" s="761"/>
      <c r="E32" s="761"/>
      <c r="G32" s="124"/>
      <c r="H32" s="297" t="s">
        <v>1771</v>
      </c>
      <c r="I32" s="298"/>
      <c r="J32" s="299"/>
      <c r="K32" s="299"/>
      <c r="L32" s="299"/>
      <c r="M32" s="299"/>
      <c r="N32" s="299"/>
      <c r="O32" s="299"/>
      <c r="P32" s="299"/>
      <c r="Q32" s="299"/>
      <c r="R32" s="299"/>
      <c r="S32" s="299"/>
      <c r="T32" s="302"/>
      <c r="U32" s="923">
        <f>'MAIN LEVEL'!$AB$47</f>
        <v>0</v>
      </c>
      <c r="V32" s="764"/>
      <c r="W32" s="764"/>
      <c r="X32" s="764"/>
      <c r="Y32" s="764"/>
      <c r="Z32" s="764"/>
      <c r="AA32" s="765"/>
      <c r="AB32" s="278"/>
      <c r="AC32" s="278"/>
      <c r="AD32" s="278"/>
      <c r="AE32" s="278"/>
      <c r="AF32" s="278"/>
      <c r="AG32" s="278"/>
      <c r="AH32" s="278"/>
    </row>
    <row r="33" spans="2:34" ht="15" customHeight="1" x14ac:dyDescent="0.25">
      <c r="G33" s="124"/>
      <c r="H33" s="297" t="s">
        <v>1772</v>
      </c>
      <c r="I33" s="298"/>
      <c r="J33" s="299"/>
      <c r="K33" s="299"/>
      <c r="L33" s="299"/>
      <c r="M33" s="299"/>
      <c r="N33" s="299"/>
      <c r="O33" s="299"/>
      <c r="P33" s="299"/>
      <c r="Q33" s="299"/>
      <c r="R33" s="299"/>
      <c r="S33" s="299"/>
      <c r="T33" s="302"/>
      <c r="U33" s="923">
        <f>U30-U32</f>
        <v>0</v>
      </c>
      <c r="V33" s="764"/>
      <c r="W33" s="764"/>
      <c r="X33" s="764"/>
      <c r="Y33" s="764"/>
      <c r="Z33" s="764"/>
      <c r="AA33" s="765"/>
      <c r="AB33" s="278"/>
      <c r="AC33" s="278"/>
      <c r="AD33" s="278"/>
      <c r="AE33" s="278"/>
      <c r="AF33" s="278"/>
      <c r="AG33" s="278"/>
      <c r="AH33" s="278"/>
    </row>
    <row r="34" spans="2:34" ht="15" customHeight="1" x14ac:dyDescent="0.25">
      <c r="B34" s="760"/>
      <c r="C34" s="761"/>
      <c r="D34" s="761"/>
      <c r="E34" s="761"/>
      <c r="G34" s="124"/>
      <c r="H34" s="124"/>
      <c r="I34" s="124"/>
      <c r="J34" s="124"/>
      <c r="K34" s="124"/>
      <c r="L34" s="124"/>
      <c r="M34" s="124"/>
      <c r="N34" s="124"/>
      <c r="O34" s="124"/>
      <c r="P34" s="124"/>
      <c r="Q34" s="124"/>
      <c r="R34" s="124"/>
      <c r="S34" s="124"/>
      <c r="T34" s="124"/>
      <c r="U34" s="124"/>
      <c r="V34" s="124"/>
      <c r="W34" s="124"/>
      <c r="X34" s="124"/>
      <c r="Y34" s="278"/>
      <c r="Z34" s="278"/>
      <c r="AA34" s="278"/>
      <c r="AB34" s="278"/>
      <c r="AC34" s="278"/>
      <c r="AD34" s="278"/>
      <c r="AE34" s="278"/>
      <c r="AF34" s="278"/>
      <c r="AG34" s="278"/>
      <c r="AH34" s="278"/>
    </row>
    <row r="35" spans="2:34" ht="15" customHeight="1" x14ac:dyDescent="0.25">
      <c r="G35" s="278"/>
      <c r="H35" s="278"/>
      <c r="I35" s="278"/>
      <c r="J35" s="278"/>
      <c r="K35" s="278"/>
      <c r="L35" s="278"/>
      <c r="M35" s="278"/>
      <c r="N35" s="278"/>
      <c r="O35" s="278"/>
      <c r="P35" s="278"/>
      <c r="Q35" s="278"/>
      <c r="R35" s="278"/>
      <c r="S35" s="278"/>
      <c r="T35" s="278"/>
      <c r="U35" s="278"/>
      <c r="V35" s="278"/>
      <c r="W35" s="278"/>
      <c r="X35" s="278"/>
      <c r="Y35" s="278"/>
      <c r="Z35" s="278"/>
      <c r="AA35" s="278"/>
      <c r="AB35" s="278"/>
      <c r="AC35" s="278"/>
      <c r="AD35" s="278"/>
      <c r="AE35" s="278"/>
      <c r="AF35" s="278"/>
      <c r="AG35" s="278"/>
      <c r="AH35" s="278"/>
    </row>
    <row r="36" spans="2:34" ht="15" customHeight="1" x14ac:dyDescent="0.25">
      <c r="B36" s="760"/>
      <c r="C36" s="761"/>
      <c r="D36" s="761"/>
      <c r="E36" s="761"/>
      <c r="G36" s="801" t="s">
        <v>1507</v>
      </c>
      <c r="H36" s="764"/>
      <c r="I36" s="764"/>
      <c r="J36" s="764"/>
      <c r="K36" s="764"/>
      <c r="L36" s="764"/>
      <c r="M36" s="764"/>
      <c r="N36" s="764"/>
      <c r="O36" s="764"/>
      <c r="P36" s="764"/>
      <c r="Q36" s="764"/>
      <c r="R36" s="764"/>
      <c r="S36" s="764"/>
      <c r="T36" s="764"/>
      <c r="U36" s="795" t="s">
        <v>1704</v>
      </c>
      <c r="V36" s="764"/>
      <c r="W36" s="764"/>
      <c r="X36" s="764"/>
      <c r="Y36" s="764"/>
      <c r="Z36" s="764"/>
      <c r="AA36" s="764"/>
      <c r="AB36" s="764"/>
      <c r="AC36" s="764"/>
      <c r="AD36" s="764"/>
      <c r="AE36" s="764"/>
      <c r="AF36" s="764"/>
      <c r="AG36" s="764"/>
      <c r="AH36" s="796"/>
    </row>
    <row r="37" spans="2:34" ht="15" customHeight="1" x14ac:dyDescent="0.25">
      <c r="G37" s="793" t="s">
        <v>796</v>
      </c>
      <c r="H37" s="794"/>
      <c r="I37" s="794"/>
      <c r="J37" s="794"/>
      <c r="K37" s="794"/>
      <c r="L37" s="794"/>
      <c r="M37" s="801" t="s">
        <v>1511</v>
      </c>
      <c r="N37" s="764"/>
      <c r="O37" s="764"/>
      <c r="P37" s="764"/>
      <c r="Q37" s="802" t="s">
        <v>1510</v>
      </c>
      <c r="R37" s="764"/>
      <c r="S37" s="764"/>
      <c r="T37" s="765"/>
      <c r="U37" s="793" t="s">
        <v>796</v>
      </c>
      <c r="V37" s="794"/>
      <c r="W37" s="794"/>
      <c r="X37" s="794"/>
      <c r="Y37" s="794"/>
      <c r="Z37" s="794"/>
      <c r="AA37" s="801" t="s">
        <v>1511</v>
      </c>
      <c r="AB37" s="764"/>
      <c r="AC37" s="764"/>
      <c r="AD37" s="764"/>
      <c r="AE37" s="802" t="s">
        <v>1510</v>
      </c>
      <c r="AF37" s="764"/>
      <c r="AG37" s="764"/>
      <c r="AH37" s="765"/>
    </row>
    <row r="38" spans="2:34" ht="15" customHeight="1" x14ac:dyDescent="0.25">
      <c r="G38" s="788"/>
      <c r="H38" s="789"/>
      <c r="I38" s="789"/>
      <c r="J38" s="789"/>
      <c r="K38" s="789"/>
      <c r="L38" s="790"/>
      <c r="M38" s="788"/>
      <c r="N38" s="789"/>
      <c r="O38" s="789"/>
      <c r="P38" s="790"/>
      <c r="Q38" s="788"/>
      <c r="R38" s="789"/>
      <c r="S38" s="789"/>
      <c r="T38" s="790"/>
      <c r="U38" s="788"/>
      <c r="V38" s="789"/>
      <c r="W38" s="789"/>
      <c r="X38" s="789"/>
      <c r="Y38" s="789"/>
      <c r="Z38" s="790"/>
      <c r="AA38" s="788"/>
      <c r="AB38" s="789"/>
      <c r="AC38" s="789"/>
      <c r="AD38" s="790"/>
      <c r="AE38" s="788"/>
      <c r="AF38" s="789"/>
      <c r="AG38" s="789"/>
      <c r="AH38" s="790"/>
    </row>
    <row r="39" spans="2:34" ht="15" customHeight="1" x14ac:dyDescent="0.25">
      <c r="G39" s="283"/>
      <c r="H39" s="124"/>
      <c r="I39" s="124"/>
      <c r="J39" s="124"/>
      <c r="K39" s="124"/>
      <c r="L39" s="124"/>
      <c r="M39" s="283"/>
      <c r="N39" s="124"/>
      <c r="O39" s="124"/>
      <c r="P39" s="124"/>
      <c r="Q39" s="283"/>
      <c r="R39" s="124"/>
      <c r="S39" s="124"/>
      <c r="T39" s="125"/>
      <c r="U39" s="124"/>
      <c r="V39" s="124"/>
      <c r="W39" s="124"/>
      <c r="X39" s="124"/>
      <c r="Y39" s="124"/>
      <c r="Z39" s="124"/>
      <c r="AA39" s="283"/>
      <c r="AB39" s="124"/>
      <c r="AC39" s="124"/>
      <c r="AD39" s="125"/>
      <c r="AE39" s="283"/>
      <c r="AF39" s="124"/>
      <c r="AG39" s="124"/>
      <c r="AH39" s="125"/>
    </row>
    <row r="40" spans="2:34" ht="15" customHeight="1" x14ac:dyDescent="0.25">
      <c r="G40" s="283"/>
      <c r="H40" s="124"/>
      <c r="I40" s="124"/>
      <c r="J40" s="124"/>
      <c r="K40" s="124"/>
      <c r="L40" s="124"/>
      <c r="M40" s="283"/>
      <c r="N40" s="124"/>
      <c r="O40" s="124"/>
      <c r="P40" s="124"/>
      <c r="Q40" s="283"/>
      <c r="R40" s="124"/>
      <c r="S40" s="124"/>
      <c r="T40" s="125"/>
      <c r="U40" s="124"/>
      <c r="V40" s="124"/>
      <c r="W40" s="124"/>
      <c r="X40" s="124"/>
      <c r="Y40" s="124"/>
      <c r="Z40" s="124"/>
      <c r="AA40" s="283"/>
      <c r="AB40" s="124"/>
      <c r="AC40" s="124"/>
      <c r="AD40" s="125"/>
      <c r="AE40" s="283"/>
      <c r="AF40" s="124"/>
      <c r="AG40" s="124"/>
      <c r="AH40" s="125"/>
    </row>
    <row r="41" spans="2:34" ht="15" customHeight="1" x14ac:dyDescent="0.25">
      <c r="G41" s="283"/>
      <c r="H41" s="124"/>
      <c r="I41" s="124"/>
      <c r="J41" s="124"/>
      <c r="K41" s="124"/>
      <c r="L41" s="124"/>
      <c r="M41" s="283"/>
      <c r="N41" s="124"/>
      <c r="O41" s="124"/>
      <c r="P41" s="124"/>
      <c r="Q41" s="283"/>
      <c r="R41" s="124"/>
      <c r="S41" s="124"/>
      <c r="T41" s="125"/>
      <c r="U41" s="124"/>
      <c r="V41" s="124"/>
      <c r="W41" s="124"/>
      <c r="X41" s="124"/>
      <c r="Y41" s="124"/>
      <c r="Z41" s="124"/>
      <c r="AA41" s="283"/>
      <c r="AB41" s="124"/>
      <c r="AC41" s="124"/>
      <c r="AD41" s="125"/>
      <c r="AE41" s="283"/>
      <c r="AF41" s="124"/>
      <c r="AG41" s="124"/>
      <c r="AH41" s="125"/>
    </row>
    <row r="42" spans="2:34" ht="15" customHeight="1" x14ac:dyDescent="0.25">
      <c r="G42" s="283"/>
      <c r="H42" s="124"/>
      <c r="I42" s="124"/>
      <c r="J42" s="124"/>
      <c r="K42" s="124"/>
      <c r="L42" s="124"/>
      <c r="M42" s="283"/>
      <c r="N42" s="124"/>
      <c r="O42" s="124"/>
      <c r="P42" s="124"/>
      <c r="Q42" s="283"/>
      <c r="R42" s="124"/>
      <c r="S42" s="124"/>
      <c r="T42" s="125"/>
      <c r="U42" s="124"/>
      <c r="V42" s="124"/>
      <c r="W42" s="124"/>
      <c r="X42" s="124"/>
      <c r="Y42" s="124"/>
      <c r="Z42" s="124"/>
      <c r="AA42" s="283"/>
      <c r="AB42" s="124"/>
      <c r="AC42" s="124"/>
      <c r="AD42" s="125"/>
      <c r="AE42" s="283"/>
      <c r="AF42" s="124"/>
      <c r="AG42" s="124"/>
      <c r="AH42" s="125"/>
    </row>
    <row r="43" spans="2:34" ht="15" customHeight="1" x14ac:dyDescent="0.25">
      <c r="G43" s="283"/>
      <c r="H43" s="124"/>
      <c r="I43" s="124"/>
      <c r="J43" s="124"/>
      <c r="K43" s="124"/>
      <c r="L43" s="124"/>
      <c r="M43" s="283"/>
      <c r="N43" s="124"/>
      <c r="O43" s="124"/>
      <c r="P43" s="124"/>
      <c r="Q43" s="283"/>
      <c r="R43" s="124"/>
      <c r="S43" s="124"/>
      <c r="T43" s="125"/>
      <c r="U43" s="124"/>
      <c r="V43" s="124"/>
      <c r="W43" s="124"/>
      <c r="X43" s="124"/>
      <c r="Y43" s="124"/>
      <c r="Z43" s="124"/>
      <c r="AA43" s="283"/>
      <c r="AB43" s="124"/>
      <c r="AC43" s="124"/>
      <c r="AD43" s="125"/>
      <c r="AE43" s="283"/>
      <c r="AF43" s="124"/>
      <c r="AG43" s="124"/>
      <c r="AH43" s="125"/>
    </row>
    <row r="44" spans="2:34" ht="15" customHeight="1" x14ac:dyDescent="0.25">
      <c r="G44" s="283"/>
      <c r="H44" s="124"/>
      <c r="I44" s="124"/>
      <c r="J44" s="124"/>
      <c r="K44" s="124"/>
      <c r="L44" s="124"/>
      <c r="M44" s="283"/>
      <c r="N44" s="124"/>
      <c r="O44" s="124"/>
      <c r="P44" s="124"/>
      <c r="Q44" s="283"/>
      <c r="R44" s="124"/>
      <c r="S44" s="124"/>
      <c r="T44" s="125"/>
      <c r="U44" s="124"/>
      <c r="V44" s="124"/>
      <c r="W44" s="124"/>
      <c r="X44" s="124"/>
      <c r="Y44" s="124"/>
      <c r="Z44" s="124"/>
      <c r="AA44" s="283"/>
      <c r="AB44" s="124"/>
      <c r="AC44" s="124"/>
      <c r="AD44" s="125"/>
      <c r="AE44" s="283"/>
      <c r="AF44" s="124"/>
      <c r="AG44" s="124"/>
      <c r="AH44" s="125"/>
    </row>
    <row r="45" spans="2:34" ht="15" customHeight="1" x14ac:dyDescent="0.25">
      <c r="G45" s="283"/>
      <c r="H45" s="124"/>
      <c r="I45" s="124"/>
      <c r="J45" s="124"/>
      <c r="K45" s="124"/>
      <c r="L45" s="124"/>
      <c r="M45" s="283"/>
      <c r="N45" s="124"/>
      <c r="O45" s="124"/>
      <c r="P45" s="124"/>
      <c r="Q45" s="283"/>
      <c r="R45" s="124"/>
      <c r="S45" s="124"/>
      <c r="T45" s="125"/>
      <c r="U45" s="124"/>
      <c r="V45" s="124"/>
      <c r="W45" s="124"/>
      <c r="X45" s="124"/>
      <c r="Y45" s="124"/>
      <c r="Z45" s="124"/>
      <c r="AA45" s="283"/>
      <c r="AB45" s="124"/>
      <c r="AC45" s="124"/>
      <c r="AD45" s="125"/>
      <c r="AE45" s="283"/>
      <c r="AF45" s="124"/>
      <c r="AG45" s="124"/>
      <c r="AH45" s="125"/>
    </row>
    <row r="46" spans="2:34" ht="15" customHeight="1" x14ac:dyDescent="0.25">
      <c r="G46" s="283"/>
      <c r="H46" s="124"/>
      <c r="I46" s="124"/>
      <c r="J46" s="124"/>
      <c r="K46" s="124"/>
      <c r="L46" s="124"/>
      <c r="M46" s="283"/>
      <c r="N46" s="124"/>
      <c r="O46" s="124"/>
      <c r="P46" s="124"/>
      <c r="Q46" s="283"/>
      <c r="R46" s="124"/>
      <c r="S46" s="124"/>
      <c r="T46" s="125"/>
      <c r="U46" s="124"/>
      <c r="V46" s="124"/>
      <c r="W46" s="124"/>
      <c r="X46" s="124"/>
      <c r="Y46" s="124"/>
      <c r="Z46" s="124"/>
      <c r="AA46" s="283"/>
      <c r="AB46" s="124"/>
      <c r="AC46" s="124"/>
      <c r="AD46" s="125"/>
      <c r="AE46" s="283"/>
      <c r="AF46" s="124"/>
      <c r="AG46" s="124"/>
      <c r="AH46" s="125"/>
    </row>
    <row r="47" spans="2:34" ht="15" customHeight="1" x14ac:dyDescent="0.25">
      <c r="G47" s="283"/>
      <c r="H47" s="124"/>
      <c r="I47" s="124"/>
      <c r="J47" s="124"/>
      <c r="K47" s="124"/>
      <c r="L47" s="124"/>
      <c r="M47" s="283"/>
      <c r="N47" s="124"/>
      <c r="O47" s="124"/>
      <c r="P47" s="124"/>
      <c r="Q47" s="283"/>
      <c r="R47" s="124"/>
      <c r="S47" s="124"/>
      <c r="T47" s="125"/>
      <c r="U47" s="124"/>
      <c r="V47" s="124"/>
      <c r="W47" s="124"/>
      <c r="X47" s="124"/>
      <c r="Y47" s="124"/>
      <c r="Z47" s="124"/>
      <c r="AA47" s="283"/>
      <c r="AB47" s="124"/>
      <c r="AC47" s="124"/>
      <c r="AD47" s="125"/>
      <c r="AE47" s="283"/>
      <c r="AF47" s="124"/>
      <c r="AG47" s="124"/>
      <c r="AH47" s="125"/>
    </row>
    <row r="48" spans="2:34" ht="15" customHeight="1" x14ac:dyDescent="0.25">
      <c r="G48" s="283"/>
      <c r="H48" s="124"/>
      <c r="I48" s="124"/>
      <c r="J48" s="124"/>
      <c r="K48" s="124"/>
      <c r="L48" s="124"/>
      <c r="M48" s="283"/>
      <c r="N48" s="124"/>
      <c r="O48" s="124"/>
      <c r="P48" s="124"/>
      <c r="Q48" s="283"/>
      <c r="R48" s="124"/>
      <c r="S48" s="124"/>
      <c r="T48" s="125"/>
      <c r="U48" s="124"/>
      <c r="V48" s="124"/>
      <c r="W48" s="124"/>
      <c r="X48" s="124"/>
      <c r="Y48" s="124"/>
      <c r="Z48" s="124"/>
      <c r="AA48" s="283"/>
      <c r="AB48" s="124"/>
      <c r="AC48" s="124"/>
      <c r="AD48" s="125"/>
      <c r="AE48" s="283"/>
      <c r="AF48" s="124"/>
      <c r="AG48" s="124"/>
      <c r="AH48" s="125"/>
    </row>
    <row r="49" spans="7:34" x14ac:dyDescent="0.25">
      <c r="G49" s="283"/>
      <c r="H49" s="124"/>
      <c r="I49" s="124"/>
      <c r="J49" s="124"/>
      <c r="K49" s="124"/>
      <c r="L49" s="124"/>
      <c r="M49" s="283"/>
      <c r="N49" s="124"/>
      <c r="O49" s="124"/>
      <c r="P49" s="124"/>
      <c r="Q49" s="283"/>
      <c r="R49" s="124"/>
      <c r="S49" s="124"/>
      <c r="T49" s="125"/>
      <c r="U49" s="124"/>
      <c r="V49" s="124"/>
      <c r="W49" s="124"/>
      <c r="X49" s="124"/>
      <c r="Y49" s="124"/>
      <c r="Z49" s="124"/>
      <c r="AA49" s="283"/>
      <c r="AB49" s="124"/>
      <c r="AC49" s="124"/>
      <c r="AD49" s="125"/>
      <c r="AE49" s="283"/>
      <c r="AF49" s="124"/>
      <c r="AG49" s="124"/>
      <c r="AH49" s="125"/>
    </row>
    <row r="50" spans="7:34" x14ac:dyDescent="0.25">
      <c r="G50" s="285"/>
      <c r="H50" s="190"/>
      <c r="I50" s="190"/>
      <c r="J50" s="190"/>
      <c r="K50" s="190"/>
      <c r="L50" s="190"/>
      <c r="M50" s="285"/>
      <c r="N50" s="190"/>
      <c r="O50" s="190"/>
      <c r="P50" s="190"/>
      <c r="Q50" s="285"/>
      <c r="R50" s="190"/>
      <c r="S50" s="190"/>
      <c r="T50" s="243"/>
      <c r="U50" s="190"/>
      <c r="V50" s="190"/>
      <c r="W50" s="190"/>
      <c r="X50" s="190"/>
      <c r="Y50" s="190"/>
      <c r="Z50" s="190"/>
      <c r="AA50" s="285"/>
      <c r="AB50" s="190"/>
      <c r="AC50" s="190"/>
      <c r="AD50" s="243"/>
      <c r="AE50" s="285"/>
      <c r="AF50" s="190"/>
      <c r="AG50" s="190"/>
      <c r="AH50" s="243"/>
    </row>
    <row r="51" spans="7:34" x14ac:dyDescent="0.25">
      <c r="G51" s="3"/>
      <c r="H51" s="55"/>
      <c r="I51" s="55"/>
      <c r="J51" s="55"/>
      <c r="K51" s="55"/>
      <c r="L51" s="288" t="s">
        <v>1705</v>
      </c>
      <c r="M51" s="55">
        <f>'MAIN LEVEL'!Z47</f>
        <v>0</v>
      </c>
    </row>
  </sheetData>
  <mergeCells count="70">
    <mergeCell ref="S16:T16"/>
    <mergeCell ref="U18:AA18"/>
    <mergeCell ref="G9:T11"/>
    <mergeCell ref="G37:L37"/>
    <mergeCell ref="H20:R20"/>
    <mergeCell ref="H23:R23"/>
    <mergeCell ref="U33:AA33"/>
    <mergeCell ref="H30:R30"/>
    <mergeCell ref="U24:AA24"/>
    <mergeCell ref="H26:R26"/>
    <mergeCell ref="U23:AA23"/>
    <mergeCell ref="U21:AA21"/>
    <mergeCell ref="AE38:AH38"/>
    <mergeCell ref="U28:AA28"/>
    <mergeCell ref="B6:E6"/>
    <mergeCell ref="B30:E30"/>
    <mergeCell ref="H29:R29"/>
    <mergeCell ref="B15:E15"/>
    <mergeCell ref="AE37:AH37"/>
    <mergeCell ref="U37:Z37"/>
    <mergeCell ref="U20:AA20"/>
    <mergeCell ref="B20:E20"/>
    <mergeCell ref="U19:AA19"/>
    <mergeCell ref="H27:R27"/>
    <mergeCell ref="S30:T30"/>
    <mergeCell ref="G7:AH7"/>
    <mergeCell ref="B8:E8"/>
    <mergeCell ref="U32:AA32"/>
    <mergeCell ref="AA38:AD38"/>
    <mergeCell ref="Q37:T37"/>
    <mergeCell ref="U38:Z38"/>
    <mergeCell ref="U27:AA27"/>
    <mergeCell ref="U30:AA30"/>
    <mergeCell ref="AA37:AD37"/>
    <mergeCell ref="Q38:T38"/>
    <mergeCell ref="H28:R28"/>
    <mergeCell ref="S17:T29"/>
    <mergeCell ref="H18:R18"/>
    <mergeCell ref="B4:E4"/>
    <mergeCell ref="U26:AA26"/>
    <mergeCell ref="U22:AA22"/>
    <mergeCell ref="B16:E16"/>
    <mergeCell ref="H21:R21"/>
    <mergeCell ref="B18:E18"/>
    <mergeCell ref="H17:R17"/>
    <mergeCell ref="B12:E12"/>
    <mergeCell ref="H16:R16"/>
    <mergeCell ref="U17:AA17"/>
    <mergeCell ref="H19:R19"/>
    <mergeCell ref="H22:R22"/>
    <mergeCell ref="B14:E14"/>
    <mergeCell ref="U25:AA25"/>
    <mergeCell ref="U16:AA16"/>
    <mergeCell ref="B17:E17"/>
    <mergeCell ref="B10:E10"/>
    <mergeCell ref="B28:E28"/>
    <mergeCell ref="M37:P37"/>
    <mergeCell ref="G38:L38"/>
    <mergeCell ref="B34:E34"/>
    <mergeCell ref="B13:E13"/>
    <mergeCell ref="H24:R24"/>
    <mergeCell ref="G13:AH13"/>
    <mergeCell ref="B19:E19"/>
    <mergeCell ref="M38:P38"/>
    <mergeCell ref="U29:AA29"/>
    <mergeCell ref="G36:T36"/>
    <mergeCell ref="B36:E36"/>
    <mergeCell ref="B32:E32"/>
    <mergeCell ref="U36:AH36"/>
    <mergeCell ref="H25:R25"/>
  </mergeCells>
  <hyperlinks>
    <hyperlink ref="B4" location="PANDUAN!A1" display="PANDUAN" xr:uid="{00000000-0004-0000-CB00-000000000000}"/>
    <hyperlink ref="B6" location="'EWS DIRECTORY'!A1" display="EWS DIRECTORY" xr:uid="{00000000-0004-0000-CB00-000001000000}"/>
    <hyperlink ref="B8" location="'DATA PEMICU'!A1" display="DATA PEMICU" xr:uid="{00000000-0004-0000-CB00-000002000000}"/>
    <hyperlink ref="B10" location="'DATA PENGUJI'!A1" display="DATA PENGUJI" xr:uid="{00000000-0004-0000-CB00-000003000000}"/>
    <hyperlink ref="B12" location="'MAIN LEVEL'!A1" display="MAIN LEVEL" xr:uid="{00000000-0004-0000-CB00-000004000000}"/>
  </hyperlinks>
  <pageMargins left="0.70866141732283472" right="0.17" top="0.74803149606299213" bottom="0.74803149606299213" header="0.31496062992125978" footer="0.31496062992125978"/>
  <pageSetup paperSize="9" scale="76" orientation="portrait"/>
</worksheet>
</file>

<file path=xl/worksheets/sheet2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C00-000000000000}">
  <sheetPr codeName="Sheet96">
    <tabColor theme="4" tint="-0.249977111117893"/>
  </sheetPr>
  <dimension ref="A1:CX81"/>
  <sheetViews>
    <sheetView topLeftCell="B25"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7" width="4.109375" customWidth="1"/>
    <col min="8" max="9" width="3.5546875" customWidth="1"/>
    <col min="10" max="10" width="2.6640625" customWidth="1"/>
    <col min="11" max="16" width="3.5546875" customWidth="1"/>
    <col min="17" max="18" width="2.6640625" customWidth="1"/>
    <col min="19" max="19" width="4.5546875" customWidth="1"/>
    <col min="20" max="102" width="3.5546875" customWidth="1"/>
  </cols>
  <sheetData>
    <row r="1" spans="1:102" ht="14.25" customHeight="1" x14ac:dyDescent="0.25">
      <c r="G1" s="178"/>
      <c r="AL1" s="110"/>
      <c r="AM1" s="110"/>
      <c r="AN1" s="110"/>
      <c r="AO1" s="110"/>
      <c r="AP1" s="110"/>
      <c r="AQ1" s="110"/>
      <c r="AR1" s="110"/>
      <c r="AS1" s="110"/>
      <c r="AT1" s="110"/>
      <c r="AU1" s="110"/>
      <c r="AV1" s="110"/>
      <c r="AW1" s="110"/>
      <c r="AX1" s="110"/>
      <c r="AY1" s="110"/>
      <c r="AZ1" s="110"/>
      <c r="BA1" s="110"/>
      <c r="BB1" s="110"/>
      <c r="BC1" s="110"/>
      <c r="BD1" s="110"/>
      <c r="BE1" s="110"/>
      <c r="BF1" s="110"/>
      <c r="BG1" s="110"/>
      <c r="BH1" s="110"/>
      <c r="BI1" s="110"/>
      <c r="BJ1" s="110"/>
      <c r="BK1" s="110"/>
      <c r="BL1" s="110"/>
      <c r="BM1" s="110"/>
      <c r="BN1" s="110"/>
      <c r="BO1" s="110"/>
      <c r="BP1" s="110"/>
      <c r="BQ1" s="110"/>
      <c r="BR1" s="110"/>
      <c r="BS1" s="110"/>
      <c r="BT1" s="110"/>
      <c r="BU1" s="110"/>
      <c r="BV1" s="110"/>
      <c r="BW1" s="110"/>
      <c r="BX1" s="110"/>
      <c r="BY1" s="110"/>
      <c r="BZ1" s="110"/>
      <c r="CA1" s="110"/>
      <c r="CB1" s="110"/>
      <c r="CC1" s="110"/>
      <c r="CD1" s="110"/>
      <c r="CE1" s="110"/>
      <c r="CF1" s="110"/>
      <c r="CG1" s="110"/>
      <c r="CH1" s="110"/>
      <c r="CI1" s="110"/>
      <c r="CJ1" s="110"/>
      <c r="CK1" s="110"/>
      <c r="CL1" s="110"/>
      <c r="CM1" s="110"/>
      <c r="CN1" s="110"/>
      <c r="CO1" s="110"/>
      <c r="CP1" s="110"/>
      <c r="CQ1" s="110"/>
      <c r="CR1" s="110"/>
      <c r="CS1" s="110"/>
      <c r="CT1" s="110"/>
      <c r="CU1" s="110"/>
      <c r="CV1" s="110"/>
      <c r="CW1" s="110"/>
      <c r="CX1" s="110"/>
    </row>
    <row r="2" spans="1:102" ht="14.25" customHeight="1" x14ac:dyDescent="0.25">
      <c r="G2" t="s">
        <v>1674</v>
      </c>
      <c r="AL2" s="110"/>
      <c r="AM2" s="110"/>
      <c r="AN2" s="110"/>
      <c r="AO2" s="110"/>
      <c r="AP2" s="110"/>
      <c r="AQ2" s="110"/>
      <c r="AR2" s="110"/>
      <c r="AS2" s="110"/>
      <c r="AT2" s="110"/>
      <c r="AU2" s="110"/>
      <c r="AV2" s="110"/>
      <c r="AW2" s="110"/>
      <c r="AX2" s="110"/>
      <c r="AY2" s="110"/>
      <c r="AZ2" s="110"/>
      <c r="BA2" s="110"/>
      <c r="BB2" s="110"/>
      <c r="BC2" s="110"/>
      <c r="BD2" s="110"/>
      <c r="BE2" s="110"/>
      <c r="BF2" s="110"/>
      <c r="BG2" s="110"/>
      <c r="BH2" s="110"/>
      <c r="BI2" s="110"/>
      <c r="BJ2" s="110"/>
      <c r="BK2" s="110"/>
      <c r="BL2" s="110"/>
      <c r="BM2" s="110"/>
      <c r="BN2" s="110"/>
      <c r="BO2" s="110"/>
      <c r="BP2" s="110"/>
      <c r="BQ2" s="110"/>
      <c r="BR2" s="110"/>
      <c r="BS2" s="110"/>
      <c r="BT2" s="110"/>
      <c r="BU2" s="110"/>
      <c r="BV2" s="110"/>
      <c r="BW2" s="110"/>
      <c r="BX2" s="110"/>
      <c r="BY2" s="110"/>
      <c r="BZ2" s="110"/>
      <c r="CA2" s="110"/>
      <c r="CB2" s="110"/>
      <c r="CC2" s="110"/>
      <c r="CD2" s="110"/>
      <c r="CE2" s="110"/>
      <c r="CF2" s="110"/>
      <c r="CG2" s="110"/>
      <c r="CH2" s="110"/>
      <c r="CI2" s="110"/>
      <c r="CJ2" s="110"/>
      <c r="CK2" s="110"/>
      <c r="CL2" s="110"/>
      <c r="CM2" s="110"/>
      <c r="CN2" s="110"/>
      <c r="CO2" s="110"/>
      <c r="CP2" s="110"/>
      <c r="CQ2" s="110"/>
      <c r="CR2" s="110"/>
      <c r="CS2" s="110"/>
      <c r="CT2" s="110"/>
      <c r="CU2" s="110"/>
      <c r="CV2" s="110"/>
      <c r="CW2" s="110"/>
      <c r="CX2" s="110"/>
    </row>
    <row r="3" spans="1:102" ht="14.25" customHeight="1" x14ac:dyDescent="0.25">
      <c r="B3" s="111"/>
      <c r="C3" s="111"/>
      <c r="D3" s="111"/>
      <c r="E3" s="111"/>
      <c r="AL3" s="110"/>
      <c r="AM3" s="110"/>
      <c r="AN3" s="110"/>
      <c r="AO3" s="110"/>
      <c r="AP3" s="110"/>
      <c r="AQ3" s="110"/>
      <c r="AR3" s="110"/>
      <c r="AS3" s="110"/>
      <c r="AT3" s="110"/>
      <c r="AU3" s="110"/>
      <c r="AV3" s="110"/>
      <c r="AW3" s="110"/>
      <c r="AX3" s="110"/>
      <c r="AY3" s="110"/>
      <c r="AZ3" s="110"/>
      <c r="BA3" s="110"/>
      <c r="BB3" s="110"/>
      <c r="BC3" s="110"/>
      <c r="BD3" s="110"/>
      <c r="BE3" s="110"/>
      <c r="BF3" s="110"/>
      <c r="BG3" s="110"/>
      <c r="BH3" s="110"/>
      <c r="BI3" s="110"/>
      <c r="BJ3" s="110"/>
      <c r="BK3" s="110"/>
      <c r="BL3" s="110"/>
      <c r="BM3" s="110"/>
      <c r="BN3" s="110"/>
      <c r="BO3" s="110"/>
      <c r="BP3" s="110"/>
      <c r="BQ3" s="110"/>
      <c r="BR3" s="110"/>
      <c r="BS3" s="110"/>
      <c r="BT3" s="110"/>
      <c r="BU3" s="110"/>
      <c r="BV3" s="110"/>
      <c r="BW3" s="110"/>
      <c r="BX3" s="110"/>
      <c r="BY3" s="110"/>
      <c r="BZ3" s="110"/>
      <c r="CA3" s="110"/>
      <c r="CB3" s="110"/>
      <c r="CC3" s="110"/>
      <c r="CD3" s="110"/>
      <c r="CE3" s="110"/>
      <c r="CF3" s="110"/>
      <c r="CG3" s="110"/>
      <c r="CH3" s="110"/>
      <c r="CI3" s="110"/>
      <c r="CJ3" s="110"/>
      <c r="CK3" s="110"/>
      <c r="CL3" s="110"/>
      <c r="CM3" s="110"/>
      <c r="CN3" s="110"/>
      <c r="CO3" s="110"/>
      <c r="CP3" s="110"/>
      <c r="CQ3" s="110"/>
      <c r="CR3" s="110"/>
      <c r="CS3" s="110"/>
      <c r="CT3" s="110"/>
      <c r="CU3" s="110"/>
      <c r="CV3" s="110"/>
      <c r="CW3" s="110"/>
      <c r="CX3" s="110"/>
    </row>
    <row r="4" spans="1:102" ht="14.25" customHeight="1" x14ac:dyDescent="0.25">
      <c r="B4" s="762" t="s">
        <v>79</v>
      </c>
      <c r="C4" s="761"/>
      <c r="D4" s="761"/>
      <c r="E4" s="761"/>
      <c r="AL4" s="110"/>
      <c r="AM4" s="110"/>
      <c r="AN4" s="110"/>
      <c r="AO4" s="110"/>
      <c r="AP4" s="110"/>
      <c r="AQ4" s="110"/>
      <c r="AR4" s="110"/>
      <c r="AS4" s="110"/>
      <c r="AT4" s="110"/>
      <c r="AU4" s="110"/>
      <c r="AV4" s="110"/>
      <c r="AW4" s="110"/>
      <c r="AX4" s="110"/>
      <c r="AY4" s="110"/>
      <c r="AZ4" s="110"/>
      <c r="BA4" s="110"/>
      <c r="BB4" s="110"/>
      <c r="BC4" s="110"/>
      <c r="BD4" s="110"/>
      <c r="BE4" s="110"/>
      <c r="BF4" s="110"/>
      <c r="BG4" s="110"/>
      <c r="BH4" s="110"/>
      <c r="BI4" s="110"/>
      <c r="BJ4" s="110"/>
      <c r="BK4" s="110"/>
      <c r="BL4" s="110"/>
      <c r="BM4" s="110"/>
      <c r="BN4" s="110"/>
      <c r="BO4" s="110"/>
      <c r="BP4" s="110"/>
      <c r="BQ4" s="110"/>
      <c r="BR4" s="110"/>
      <c r="BS4" s="110"/>
      <c r="BT4" s="110"/>
      <c r="BU4" s="110"/>
      <c r="BV4" s="110"/>
      <c r="BW4" s="110"/>
      <c r="BX4" s="110"/>
      <c r="BY4" s="110"/>
      <c r="BZ4" s="110"/>
      <c r="CA4" s="110"/>
      <c r="CB4" s="110"/>
      <c r="CC4" s="110"/>
      <c r="CD4" s="110"/>
      <c r="CE4" s="110"/>
      <c r="CF4" s="110"/>
      <c r="CG4" s="110"/>
      <c r="CH4" s="110"/>
      <c r="CI4" s="110"/>
      <c r="CJ4" s="110"/>
      <c r="CK4" s="110"/>
      <c r="CL4" s="110"/>
      <c r="CM4" s="110"/>
      <c r="CN4" s="110"/>
      <c r="CO4" s="110"/>
      <c r="CP4" s="110"/>
      <c r="CQ4" s="110"/>
      <c r="CR4" s="110"/>
      <c r="CS4" s="110"/>
      <c r="CT4" s="110"/>
      <c r="CU4" s="110"/>
      <c r="CV4" s="110"/>
      <c r="CW4" s="110"/>
      <c r="CX4" s="110"/>
    </row>
    <row r="5" spans="1:102" ht="14.25" customHeight="1" x14ac:dyDescent="0.25">
      <c r="B5" s="111"/>
      <c r="C5" s="111"/>
      <c r="D5" s="111"/>
      <c r="E5" s="111"/>
      <c r="AL5" s="110"/>
      <c r="AM5" s="110"/>
      <c r="AN5" s="110"/>
      <c r="AO5" s="110"/>
      <c r="AP5" s="110"/>
      <c r="AQ5" s="110"/>
      <c r="AR5" s="110"/>
      <c r="AS5" s="110"/>
      <c r="AT5" s="110"/>
      <c r="AU5" s="110"/>
      <c r="AV5" s="110"/>
      <c r="AW5" s="110"/>
      <c r="AX5" s="110"/>
      <c r="AY5" s="110"/>
      <c r="AZ5" s="110"/>
      <c r="BA5" s="110"/>
      <c r="BB5" s="110"/>
      <c r="BC5" s="110"/>
      <c r="BD5" s="110"/>
      <c r="BE5" s="110"/>
      <c r="BF5" s="110"/>
      <c r="BG5" s="110"/>
      <c r="BH5" s="110"/>
      <c r="BI5" s="110"/>
      <c r="BJ5" s="110"/>
      <c r="BK5" s="110"/>
      <c r="BL5" s="110"/>
      <c r="BM5" s="110"/>
      <c r="BN5" s="110"/>
      <c r="BO5" s="110"/>
      <c r="BP5" s="110"/>
      <c r="BQ5" s="110"/>
      <c r="BR5" s="110"/>
      <c r="BS5" s="110"/>
      <c r="BT5" s="110"/>
      <c r="BU5" s="110"/>
      <c r="BV5" s="110"/>
      <c r="BW5" s="110"/>
      <c r="BX5" s="110"/>
      <c r="BY5" s="110"/>
      <c r="BZ5" s="110"/>
      <c r="CA5" s="110"/>
      <c r="CB5" s="110"/>
      <c r="CC5" s="110"/>
      <c r="CD5" s="110"/>
      <c r="CE5" s="110"/>
      <c r="CF5" s="110"/>
      <c r="CG5" s="110"/>
      <c r="CH5" s="110"/>
      <c r="CI5" s="110"/>
      <c r="CJ5" s="110"/>
      <c r="CK5" s="110"/>
      <c r="CL5" s="110"/>
      <c r="CM5" s="110"/>
      <c r="CN5" s="110"/>
      <c r="CO5" s="110"/>
      <c r="CP5" s="110"/>
      <c r="CQ5" s="110"/>
      <c r="CR5" s="110"/>
      <c r="CS5" s="110"/>
      <c r="CT5" s="110"/>
      <c r="CU5" s="110"/>
      <c r="CV5" s="110"/>
      <c r="CW5" s="110"/>
      <c r="CX5" s="110"/>
    </row>
    <row r="6" spans="1:102" ht="14.25" customHeight="1" x14ac:dyDescent="0.25">
      <c r="B6" s="762" t="s">
        <v>87</v>
      </c>
      <c r="C6" s="761"/>
      <c r="D6" s="761"/>
      <c r="E6" s="761"/>
      <c r="AL6" s="110"/>
      <c r="AM6" s="110"/>
      <c r="AN6" s="110"/>
      <c r="AO6" s="110"/>
      <c r="AP6" s="110"/>
      <c r="AQ6" s="110"/>
      <c r="AR6" s="110"/>
      <c r="AS6" s="110"/>
      <c r="AT6" s="110"/>
      <c r="AU6" s="110"/>
      <c r="AV6" s="110"/>
      <c r="AW6" s="110"/>
      <c r="AX6" s="110"/>
      <c r="AY6" s="110"/>
      <c r="AZ6" s="110"/>
      <c r="BA6" s="110"/>
      <c r="BB6" s="110"/>
      <c r="BC6" s="110"/>
      <c r="BD6" s="110"/>
      <c r="BE6" s="110"/>
      <c r="BF6" s="110"/>
      <c r="BG6" s="110"/>
      <c r="BH6" s="110"/>
      <c r="BI6" s="110"/>
      <c r="BJ6" s="110"/>
      <c r="BK6" s="110"/>
      <c r="BL6" s="110"/>
      <c r="BM6" s="110"/>
      <c r="BN6" s="110"/>
      <c r="BO6" s="110"/>
      <c r="BP6" s="110"/>
      <c r="BQ6" s="110"/>
      <c r="BR6" s="110"/>
      <c r="BS6" s="110"/>
      <c r="BT6" s="110"/>
      <c r="BU6" s="110"/>
      <c r="BV6" s="110"/>
      <c r="BW6" s="110"/>
      <c r="BX6" s="110"/>
      <c r="BY6" s="110"/>
      <c r="BZ6" s="110"/>
      <c r="CA6" s="110"/>
      <c r="CB6" s="110"/>
      <c r="CC6" s="110"/>
      <c r="CD6" s="110"/>
      <c r="CE6" s="110"/>
      <c r="CF6" s="110"/>
      <c r="CG6" s="110"/>
      <c r="CH6" s="110"/>
      <c r="CI6" s="110"/>
      <c r="CJ6" s="110"/>
      <c r="CK6" s="110"/>
      <c r="CL6" s="110"/>
      <c r="CM6" s="110"/>
      <c r="CN6" s="110"/>
      <c r="CO6" s="110"/>
      <c r="CP6" s="110"/>
      <c r="CQ6" s="110"/>
      <c r="CR6" s="110"/>
      <c r="CS6" s="110"/>
      <c r="CT6" s="110"/>
      <c r="CU6" s="110"/>
      <c r="CV6" s="110"/>
      <c r="CW6" s="110"/>
      <c r="CX6" s="110"/>
    </row>
    <row r="7" spans="1:102" ht="14.25" customHeight="1" x14ac:dyDescent="0.25">
      <c r="B7" s="111"/>
      <c r="C7" s="111"/>
      <c r="D7" s="111"/>
      <c r="E7" s="111"/>
      <c r="G7" s="960"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110"/>
      <c r="AM7" s="110"/>
      <c r="AN7" s="110"/>
      <c r="AO7" s="110"/>
      <c r="AP7" s="110"/>
      <c r="AQ7" s="110"/>
      <c r="AR7" s="110"/>
      <c r="AS7" s="110"/>
      <c r="AT7" s="110"/>
      <c r="AU7" s="110"/>
      <c r="AV7" s="110"/>
      <c r="AW7" s="110"/>
      <c r="AX7" s="110"/>
      <c r="AY7" s="110"/>
      <c r="AZ7" s="110"/>
      <c r="BA7" s="110"/>
      <c r="BB7" s="110"/>
      <c r="BC7" s="110"/>
      <c r="BD7" s="110"/>
      <c r="BE7" s="110"/>
      <c r="BF7" s="110"/>
      <c r="BG7" s="110"/>
      <c r="BH7" s="110"/>
      <c r="BI7" s="110"/>
      <c r="BJ7" s="110"/>
      <c r="BK7" s="110"/>
      <c r="BL7" s="110"/>
      <c r="BM7" s="110"/>
      <c r="BN7" s="110"/>
      <c r="BO7" s="110"/>
      <c r="BP7" s="110"/>
      <c r="BQ7" s="110"/>
      <c r="BR7" s="110"/>
      <c r="BS7" s="110"/>
      <c r="BT7" s="110"/>
      <c r="BU7" s="110"/>
      <c r="BV7" s="110"/>
      <c r="BW7" s="110"/>
      <c r="BX7" s="110"/>
      <c r="BY7" s="110"/>
      <c r="BZ7" s="110"/>
      <c r="CA7" s="110"/>
      <c r="CB7" s="110"/>
      <c r="CC7" s="110"/>
      <c r="CD7" s="110"/>
      <c r="CE7" s="110"/>
      <c r="CF7" s="110"/>
      <c r="CG7" s="110"/>
      <c r="CH7" s="110"/>
      <c r="CI7" s="110"/>
      <c r="CJ7" s="110"/>
      <c r="CK7" s="110"/>
      <c r="CL7" s="110"/>
      <c r="CM7" s="110"/>
      <c r="CN7" s="110"/>
      <c r="CO7" s="110"/>
      <c r="CP7" s="110"/>
      <c r="CQ7" s="110"/>
      <c r="CR7" s="110"/>
      <c r="CS7" s="110"/>
      <c r="CT7" s="110"/>
      <c r="CU7" s="110"/>
      <c r="CV7" s="110"/>
      <c r="CW7" s="110"/>
      <c r="CX7" s="110"/>
    </row>
    <row r="8" spans="1:102" ht="14.25" customHeight="1" x14ac:dyDescent="0.25">
      <c r="B8" s="762" t="s">
        <v>94</v>
      </c>
      <c r="C8" s="761"/>
      <c r="D8" s="761"/>
      <c r="E8" s="761"/>
      <c r="AL8" s="110"/>
      <c r="AM8" s="110"/>
      <c r="AN8" s="110"/>
      <c r="AO8" s="110"/>
      <c r="AP8" s="110"/>
      <c r="AQ8" s="110"/>
      <c r="AR8" s="110"/>
      <c r="AS8" s="110"/>
      <c r="AT8" s="110"/>
      <c r="AU8" s="110"/>
      <c r="AV8" s="110"/>
      <c r="AW8" s="110"/>
      <c r="AX8" s="110"/>
      <c r="AY8" s="110"/>
      <c r="AZ8" s="110"/>
      <c r="BA8" s="110"/>
      <c r="BB8" s="110"/>
      <c r="BC8" s="110"/>
      <c r="BD8" s="110"/>
      <c r="BE8" s="110"/>
      <c r="BF8" s="110"/>
      <c r="BG8" s="110"/>
      <c r="BH8" s="110"/>
      <c r="BI8" s="110"/>
      <c r="BJ8" s="110"/>
      <c r="BK8" s="110"/>
      <c r="BL8" s="110"/>
      <c r="BM8" s="110"/>
      <c r="BN8" s="110"/>
      <c r="BO8" s="110"/>
      <c r="BP8" s="110"/>
      <c r="BQ8" s="110"/>
      <c r="BR8" s="110"/>
      <c r="BS8" s="110"/>
      <c r="BT8" s="110"/>
      <c r="BU8" s="110"/>
      <c r="BV8" s="110"/>
      <c r="BW8" s="110"/>
      <c r="BX8" s="110"/>
      <c r="BY8" s="110"/>
      <c r="BZ8" s="110"/>
      <c r="CA8" s="110"/>
      <c r="CB8" s="110"/>
      <c r="CC8" s="110"/>
      <c r="CD8" s="110"/>
      <c r="CE8" s="110"/>
      <c r="CF8" s="110"/>
      <c r="CG8" s="110"/>
      <c r="CH8" s="110"/>
      <c r="CI8" s="110"/>
      <c r="CJ8" s="110"/>
      <c r="CK8" s="110"/>
      <c r="CL8" s="110"/>
      <c r="CM8" s="110"/>
      <c r="CN8" s="110"/>
      <c r="CO8" s="110"/>
      <c r="CP8" s="110"/>
      <c r="CQ8" s="110"/>
      <c r="CR8" s="110"/>
      <c r="CS8" s="110"/>
      <c r="CT8" s="110"/>
      <c r="CU8" s="110"/>
      <c r="CV8" s="110"/>
      <c r="CW8" s="110"/>
      <c r="CX8" s="110"/>
    </row>
    <row r="9" spans="1:102" ht="14.25" customHeight="1" x14ac:dyDescent="0.25">
      <c r="B9" s="111"/>
      <c r="C9" s="111"/>
      <c r="D9" s="111"/>
      <c r="E9" s="111"/>
      <c r="G9" s="961" t="str">
        <f>"Pengujian "&amp;'E-12'!G9</f>
        <v>Pengujian Biaya Administrasi dan Umum</v>
      </c>
      <c r="H9" s="789"/>
      <c r="I9" s="789"/>
      <c r="J9" s="789"/>
      <c r="K9" s="789"/>
      <c r="L9" s="789"/>
      <c r="M9" s="789"/>
      <c r="N9" s="789"/>
      <c r="O9" s="789"/>
      <c r="P9" s="789"/>
      <c r="Q9" s="789"/>
      <c r="R9" s="789"/>
      <c r="S9" s="789"/>
      <c r="T9" s="789"/>
      <c r="U9" s="789"/>
      <c r="V9" s="789"/>
      <c r="W9" s="789"/>
      <c r="X9" s="789"/>
      <c r="Y9" s="789"/>
      <c r="Z9" s="790"/>
      <c r="AA9" s="179" t="s">
        <v>796</v>
      </c>
      <c r="AB9" s="180"/>
      <c r="AC9" s="180"/>
      <c r="AD9" s="180"/>
      <c r="AE9" s="180"/>
      <c r="AF9" s="180" t="s">
        <v>1678</v>
      </c>
      <c r="AG9" s="182" t="e">
        <f>NAMA_WP</f>
        <v>#N/A</v>
      </c>
      <c r="AH9" s="180"/>
      <c r="AI9" s="180"/>
      <c r="AJ9" s="180"/>
      <c r="AK9" s="180"/>
      <c r="AL9" s="180"/>
      <c r="AM9" s="180"/>
      <c r="AN9" s="180"/>
      <c r="AO9" s="180"/>
      <c r="AP9" s="180"/>
      <c r="AQ9" s="180"/>
      <c r="AR9" s="180"/>
      <c r="AS9" s="180"/>
      <c r="AT9" s="183"/>
      <c r="AU9" s="110"/>
      <c r="AV9" s="110"/>
      <c r="AW9" s="110"/>
      <c r="AX9" s="110"/>
      <c r="AY9" s="110"/>
      <c r="AZ9" s="110"/>
      <c r="BA9" s="110"/>
      <c r="BB9" s="110"/>
      <c r="BC9" s="110"/>
      <c r="BD9" s="110"/>
      <c r="BE9" s="110"/>
      <c r="BF9" s="110"/>
      <c r="BG9" s="110"/>
      <c r="BH9" s="110"/>
      <c r="BI9" s="110"/>
      <c r="BJ9" s="110"/>
      <c r="BK9" s="110"/>
      <c r="BL9" s="110"/>
      <c r="BM9" s="110"/>
      <c r="BN9" s="110"/>
      <c r="BO9" s="110"/>
      <c r="BP9" s="110"/>
      <c r="BQ9" s="110"/>
      <c r="BR9" s="110"/>
      <c r="BS9" s="110"/>
      <c r="BT9" s="110"/>
      <c r="BU9" s="110"/>
      <c r="BV9" s="110"/>
      <c r="BW9" s="110"/>
      <c r="BX9" s="110"/>
      <c r="BY9" s="110"/>
      <c r="BZ9" s="110"/>
      <c r="CA9" s="110"/>
      <c r="CB9" s="110"/>
      <c r="CC9" s="110"/>
      <c r="CD9" s="110"/>
      <c r="CE9" s="110"/>
      <c r="CF9" s="110"/>
      <c r="CG9" s="110"/>
      <c r="CH9" s="110"/>
      <c r="CI9" s="110"/>
      <c r="CJ9" s="110"/>
      <c r="CK9" s="110"/>
      <c r="CL9" s="110"/>
      <c r="CM9" s="110"/>
      <c r="CN9" s="110"/>
      <c r="CO9" s="110"/>
      <c r="CP9" s="110"/>
      <c r="CQ9" s="110"/>
      <c r="CR9" s="110"/>
      <c r="CS9" s="110"/>
      <c r="CT9" s="110"/>
      <c r="CU9" s="110"/>
      <c r="CV9" s="110"/>
      <c r="CW9" s="110"/>
      <c r="CX9" s="110"/>
    </row>
    <row r="10" spans="1:102" ht="14.25" customHeight="1" x14ac:dyDescent="0.25">
      <c r="B10" s="762" t="s">
        <v>101</v>
      </c>
      <c r="C10" s="761"/>
      <c r="D10" s="761"/>
      <c r="E10" s="761"/>
      <c r="G10" s="804"/>
      <c r="H10" s="940"/>
      <c r="I10" s="940"/>
      <c r="J10" s="940"/>
      <c r="K10" s="940"/>
      <c r="L10" s="940"/>
      <c r="M10" s="940"/>
      <c r="N10" s="940"/>
      <c r="O10" s="940"/>
      <c r="P10" s="940"/>
      <c r="Q10" s="940"/>
      <c r="R10" s="940"/>
      <c r="S10" s="940"/>
      <c r="T10" s="940"/>
      <c r="U10" s="940"/>
      <c r="V10" s="940"/>
      <c r="W10" s="940"/>
      <c r="X10" s="940"/>
      <c r="Y10" s="940"/>
      <c r="Z10" s="805"/>
      <c r="AA10" s="184" t="s">
        <v>1401</v>
      </c>
      <c r="AF10" t="s">
        <v>1678</v>
      </c>
      <c r="AG10" s="124" t="e">
        <f>NPWP</f>
        <v>#N/A</v>
      </c>
      <c r="AT10" s="186"/>
      <c r="AU10" s="110"/>
      <c r="AV10" s="110"/>
      <c r="AW10" s="110"/>
      <c r="AX10" s="110"/>
      <c r="AY10" s="110"/>
      <c r="AZ10" s="110"/>
      <c r="BA10" s="110"/>
      <c r="BB10" s="110"/>
      <c r="BC10" s="110"/>
      <c r="BD10" s="110"/>
      <c r="BE10" s="110"/>
      <c r="BF10" s="110"/>
      <c r="BG10" s="110"/>
      <c r="BH10" s="110"/>
      <c r="BI10" s="110"/>
      <c r="BJ10" s="110"/>
      <c r="BK10" s="110"/>
      <c r="BL10" s="110"/>
      <c r="BM10" s="110"/>
      <c r="BN10" s="110"/>
      <c r="BO10" s="110"/>
      <c r="BP10" s="110"/>
      <c r="BQ10" s="110"/>
      <c r="BR10" s="110"/>
      <c r="BS10" s="110"/>
      <c r="BT10" s="110"/>
      <c r="BU10" s="110"/>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row>
    <row r="11" spans="1:102" ht="14.25" customHeight="1" x14ac:dyDescent="0.25">
      <c r="G11" s="806"/>
      <c r="H11" s="794"/>
      <c r="I11" s="794"/>
      <c r="J11" s="794"/>
      <c r="K11" s="794"/>
      <c r="L11" s="794"/>
      <c r="M11" s="794"/>
      <c r="N11" s="794"/>
      <c r="O11" s="794"/>
      <c r="P11" s="794"/>
      <c r="Q11" s="794"/>
      <c r="R11" s="794"/>
      <c r="S11" s="794"/>
      <c r="T11" s="794"/>
      <c r="U11" s="794"/>
      <c r="V11" s="794"/>
      <c r="W11" s="794"/>
      <c r="X11" s="794"/>
      <c r="Y11" s="794"/>
      <c r="Z11" s="807"/>
      <c r="AA11" s="187" t="s">
        <v>1679</v>
      </c>
      <c r="AB11" s="188"/>
      <c r="AC11" s="188"/>
      <c r="AD11" s="188"/>
      <c r="AE11" s="188"/>
      <c r="AF11" s="188" t="s">
        <v>1678</v>
      </c>
      <c r="AG11" s="190" t="e">
        <f>ID_MS_TH_PJK</f>
        <v>#N/A</v>
      </c>
      <c r="AH11" s="188"/>
      <c r="AI11" s="188"/>
      <c r="AJ11" s="188"/>
      <c r="AK11" s="188"/>
      <c r="AL11" s="188"/>
      <c r="AM11" s="188"/>
      <c r="AN11" s="188"/>
      <c r="AO11" s="188"/>
      <c r="AP11" s="188"/>
      <c r="AQ11" s="188"/>
      <c r="AR11" s="188"/>
      <c r="AS11" s="188"/>
      <c r="AT11" s="191"/>
      <c r="AU11" s="110"/>
      <c r="AV11" s="110"/>
      <c r="AW11" s="110"/>
      <c r="AX11" s="110"/>
      <c r="AY11" s="110"/>
      <c r="AZ11" s="110"/>
      <c r="BA11" s="110"/>
      <c r="BB11" s="110"/>
      <c r="BC11" s="110"/>
      <c r="BD11" s="110"/>
      <c r="BE11" s="110"/>
      <c r="BF11" s="110"/>
      <c r="BG11" s="110"/>
      <c r="BH11" s="110"/>
      <c r="BI11" s="110"/>
      <c r="BJ11" s="110"/>
      <c r="BK11" s="110"/>
      <c r="BL11" s="110"/>
      <c r="BM11" s="110"/>
      <c r="BN11" s="110"/>
      <c r="BO11" s="110"/>
      <c r="BP11" s="110"/>
      <c r="BQ11" s="110"/>
      <c r="BR11" s="110"/>
      <c r="BS11" s="110"/>
      <c r="BT11" s="110"/>
      <c r="BU11" s="11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row>
    <row r="12" spans="1:102" ht="14.25" customHeight="1" x14ac:dyDescent="0.25">
      <c r="B12" s="762" t="s">
        <v>106</v>
      </c>
      <c r="C12" s="761"/>
      <c r="D12" s="761"/>
      <c r="E12" s="761"/>
      <c r="AL12" s="110"/>
      <c r="AM12" s="110"/>
      <c r="AN12" s="110"/>
      <c r="AO12" s="110"/>
      <c r="AP12" s="110"/>
      <c r="AQ12" s="110"/>
      <c r="AR12" s="110"/>
      <c r="AS12" s="110"/>
      <c r="AT12" s="110"/>
      <c r="AU12" s="110"/>
      <c r="AV12" s="110"/>
      <c r="AW12" s="110"/>
      <c r="AX12" s="110"/>
      <c r="AY12" s="110"/>
      <c r="AZ12" s="110"/>
      <c r="BA12" s="110"/>
      <c r="BB12" s="110"/>
      <c r="BC12" s="110"/>
      <c r="BD12" s="110"/>
      <c r="BE12" s="110"/>
      <c r="BF12" s="110"/>
      <c r="BG12" s="110"/>
      <c r="BH12" s="110"/>
      <c r="BI12" s="110"/>
      <c r="BJ12" s="110"/>
      <c r="BK12" s="110"/>
      <c r="BL12" s="110"/>
      <c r="BM12" s="110"/>
      <c r="BN12" s="110"/>
      <c r="BO12" s="110"/>
      <c r="BP12" s="110"/>
      <c r="BQ12" s="110"/>
      <c r="BR12" s="110"/>
      <c r="BS12" s="110"/>
      <c r="BT12" s="110"/>
      <c r="BU12" s="110"/>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row>
    <row r="13" spans="1:102" ht="14.25" customHeight="1" x14ac:dyDescent="0.25">
      <c r="B13" s="962" t="str">
        <f>HYPERLINK("#'"&amp;'EWS DIRECTORY'!$J$203&amp;"'!A1",'EWS DIRECTORY'!$J$203)</f>
        <v>E-12</v>
      </c>
      <c r="C13" s="761"/>
      <c r="D13" s="761"/>
      <c r="E13" s="761"/>
      <c r="G13" t="s">
        <v>1775</v>
      </c>
      <c r="AL13" s="110"/>
      <c r="AM13" s="110"/>
      <c r="AN13" s="110"/>
      <c r="AO13" s="110"/>
      <c r="AP13" s="110"/>
      <c r="AQ13" s="110"/>
      <c r="AR13" s="110"/>
      <c r="AS13" s="110"/>
      <c r="AT13" s="110"/>
      <c r="AU13" s="110"/>
      <c r="AV13" s="110"/>
      <c r="AW13" s="110"/>
      <c r="AX13" s="110"/>
      <c r="AY13" s="110"/>
      <c r="AZ13" s="110"/>
      <c r="BA13" s="110"/>
      <c r="BB13" s="110"/>
      <c r="BC13" s="110"/>
      <c r="BD13" s="110"/>
      <c r="BE13" s="110"/>
      <c r="BF13" s="110"/>
      <c r="BG13" s="110"/>
      <c r="BH13" s="110"/>
      <c r="BI13" s="110"/>
      <c r="BJ13" s="110"/>
      <c r="BK13" s="110"/>
      <c r="BL13" s="110"/>
      <c r="BM13" s="110"/>
      <c r="BN13" s="110"/>
      <c r="BO13" s="110"/>
      <c r="BP13" s="110"/>
      <c r="BQ13" s="110"/>
      <c r="BR13" s="110"/>
      <c r="BS13" s="110"/>
      <c r="BT13" s="110"/>
      <c r="BU13" s="110"/>
      <c r="BV13" s="110"/>
      <c r="BW13" s="110"/>
      <c r="BX13" s="110"/>
      <c r="BY13" s="110"/>
      <c r="BZ13" s="110"/>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row>
    <row r="14" spans="1:102" ht="14.25" customHeight="1" x14ac:dyDescent="0.25">
      <c r="B14" s="927" t="str">
        <f>HYPERLINK("#'"&amp;'EWS DIRECTORY'!$J$204&amp;"'!A1",'EWS DIRECTORY'!$J$204)</f>
        <v>E-12-1</v>
      </c>
      <c r="C14" s="761"/>
      <c r="D14" s="761"/>
      <c r="E14" s="761"/>
      <c r="G14" s="949" t="s">
        <v>1445</v>
      </c>
      <c r="H14" s="949" t="s">
        <v>1707</v>
      </c>
      <c r="I14" s="789"/>
      <c r="J14" s="789"/>
      <c r="K14" s="789"/>
      <c r="L14" s="789"/>
      <c r="M14" s="789"/>
      <c r="N14" s="789"/>
      <c r="O14" s="789"/>
      <c r="P14" s="789"/>
      <c r="Q14" s="789"/>
      <c r="R14" s="789"/>
      <c r="S14" s="789"/>
      <c r="T14" s="790"/>
      <c r="U14" s="949" t="s">
        <v>1708</v>
      </c>
      <c r="V14" s="790"/>
      <c r="W14" s="969" t="s">
        <v>1776</v>
      </c>
      <c r="X14" s="764"/>
      <c r="Y14" s="764"/>
      <c r="Z14" s="764"/>
      <c r="AA14" s="764"/>
      <c r="AB14" s="764"/>
      <c r="AC14" s="764"/>
      <c r="AD14" s="764"/>
      <c r="AE14" s="764"/>
      <c r="AF14" s="764"/>
      <c r="AG14" s="764"/>
      <c r="AH14" s="764"/>
      <c r="AI14" s="764"/>
      <c r="AJ14" s="764"/>
      <c r="AK14" s="764"/>
      <c r="AL14" s="764"/>
      <c r="AM14" s="764"/>
      <c r="AN14" s="764"/>
      <c r="AO14" s="764"/>
      <c r="AP14" s="764"/>
      <c r="AQ14" s="764"/>
      <c r="AR14" s="764"/>
      <c r="AS14" s="764"/>
      <c r="AT14" s="764"/>
      <c r="AU14" s="764"/>
      <c r="AV14" s="764"/>
      <c r="AW14" s="764"/>
      <c r="AX14" s="764"/>
      <c r="AY14" s="764"/>
      <c r="AZ14" s="764"/>
      <c r="BA14" s="764"/>
      <c r="BB14" s="764"/>
      <c r="BC14" s="764"/>
      <c r="BD14" s="764"/>
      <c r="BE14" s="764"/>
      <c r="BF14" s="764"/>
      <c r="BG14" s="764"/>
      <c r="BH14" s="764"/>
      <c r="BI14" s="764"/>
      <c r="BJ14" s="764"/>
      <c r="BK14" s="764"/>
      <c r="BL14" s="764"/>
      <c r="BM14" s="764"/>
      <c r="BN14" s="764"/>
      <c r="BO14" s="764"/>
      <c r="BP14" s="764"/>
      <c r="BQ14" s="764"/>
      <c r="BR14" s="764"/>
      <c r="BS14" s="764"/>
      <c r="BT14" s="764"/>
      <c r="BU14" s="764"/>
      <c r="BV14" s="764"/>
      <c r="BW14" s="764"/>
      <c r="BX14" s="764"/>
      <c r="BY14" s="764"/>
      <c r="BZ14" s="764"/>
      <c r="CA14" s="764"/>
      <c r="CB14" s="764"/>
      <c r="CC14" s="764"/>
      <c r="CD14" s="764"/>
      <c r="CE14" s="764"/>
      <c r="CF14" s="764"/>
      <c r="CG14" s="764"/>
      <c r="CH14" s="764"/>
      <c r="CI14" s="764"/>
      <c r="CJ14" s="764"/>
      <c r="CK14" s="764"/>
      <c r="CL14" s="764"/>
      <c r="CM14" s="764"/>
      <c r="CN14" s="764"/>
      <c r="CO14" s="764"/>
      <c r="CP14" s="764"/>
      <c r="CQ14" s="764"/>
      <c r="CR14" s="764"/>
      <c r="CS14" s="765"/>
      <c r="CT14" s="967" t="s">
        <v>1772</v>
      </c>
      <c r="CU14" s="789"/>
      <c r="CV14" s="789"/>
      <c r="CW14" s="789"/>
      <c r="CX14" s="790"/>
    </row>
    <row r="15" spans="1:102" ht="14.25" customHeight="1" x14ac:dyDescent="0.25">
      <c r="B15" s="929" t="str">
        <f>HYPERLINK("#'"&amp;'EWS DIRECTORY'!$J$205&amp;"'!A1",'EWS DIRECTORY'!$J$205)</f>
        <v>E-12-1-1</v>
      </c>
      <c r="C15" s="761"/>
      <c r="D15" s="761"/>
      <c r="E15" s="761"/>
      <c r="G15" s="975"/>
      <c r="H15" s="804"/>
      <c r="I15" s="940"/>
      <c r="J15" s="940"/>
      <c r="K15" s="940"/>
      <c r="L15" s="940"/>
      <c r="M15" s="940"/>
      <c r="N15" s="940"/>
      <c r="O15" s="940"/>
      <c r="P15" s="940"/>
      <c r="Q15" s="940"/>
      <c r="R15" s="940"/>
      <c r="S15" s="940"/>
      <c r="T15" s="805"/>
      <c r="U15" s="804"/>
      <c r="V15" s="805"/>
      <c r="W15" s="949" t="s">
        <v>1777</v>
      </c>
      <c r="X15" s="789"/>
      <c r="Y15" s="789"/>
      <c r="Z15" s="789"/>
      <c r="AA15" s="790"/>
      <c r="AB15" s="963" t="s">
        <v>1778</v>
      </c>
      <c r="AC15" s="764"/>
      <c r="AD15" s="764"/>
      <c r="AE15" s="764"/>
      <c r="AF15" s="764"/>
      <c r="AG15" s="764"/>
      <c r="AH15" s="764"/>
      <c r="AI15" s="764"/>
      <c r="AJ15" s="764"/>
      <c r="AK15" s="764"/>
      <c r="AL15" s="764"/>
      <c r="AM15" s="764"/>
      <c r="AN15" s="764"/>
      <c r="AO15" s="764"/>
      <c r="AP15" s="764"/>
      <c r="AQ15" s="764"/>
      <c r="AR15" s="764"/>
      <c r="AS15" s="764"/>
      <c r="AT15" s="764"/>
      <c r="AU15" s="764"/>
      <c r="AV15" s="764"/>
      <c r="AW15" s="764"/>
      <c r="AX15" s="764"/>
      <c r="AY15" s="764"/>
      <c r="AZ15" s="764"/>
      <c r="BA15" s="764"/>
      <c r="BB15" s="764"/>
      <c r="BC15" s="764"/>
      <c r="BD15" s="764"/>
      <c r="BE15" s="764"/>
      <c r="BF15" s="764"/>
      <c r="BG15" s="764"/>
      <c r="BH15" s="764"/>
      <c r="BI15" s="764"/>
      <c r="BJ15" s="764"/>
      <c r="BK15" s="764"/>
      <c r="BL15" s="764"/>
      <c r="BM15" s="764"/>
      <c r="BN15" s="764"/>
      <c r="BO15" s="764"/>
      <c r="BP15" s="764"/>
      <c r="BQ15" s="764"/>
      <c r="BR15" s="764"/>
      <c r="BS15" s="764"/>
      <c r="BT15" s="764"/>
      <c r="BU15" s="764"/>
      <c r="BV15" s="764"/>
      <c r="BW15" s="764"/>
      <c r="BX15" s="764"/>
      <c r="BY15" s="764"/>
      <c r="BZ15" s="764"/>
      <c r="CA15" s="764"/>
      <c r="CB15" s="764"/>
      <c r="CC15" s="764"/>
      <c r="CD15" s="764"/>
      <c r="CE15" s="764"/>
      <c r="CF15" s="764"/>
      <c r="CG15" s="764"/>
      <c r="CH15" s="764"/>
      <c r="CI15" s="764"/>
      <c r="CJ15" s="764"/>
      <c r="CK15" s="764"/>
      <c r="CL15" s="764"/>
      <c r="CM15" s="764"/>
      <c r="CN15" s="764"/>
      <c r="CO15" s="764"/>
      <c r="CP15" s="764"/>
      <c r="CQ15" s="764"/>
      <c r="CR15" s="764"/>
      <c r="CS15" s="765"/>
      <c r="CT15" s="804"/>
      <c r="CU15" s="940"/>
      <c r="CV15" s="940"/>
      <c r="CW15" s="940"/>
      <c r="CX15" s="805"/>
    </row>
    <row r="16" spans="1:102" ht="14.4" customHeight="1" x14ac:dyDescent="0.25">
      <c r="A16" s="110" t="e" cm="1" vm="3">
        <f t="array" aca="1" ref="A16" ca="1">_xlfn._xlws.FILTER(M16:M50,M16:M50&lt;&gt;"")</f>
        <v>#VALUE!</v>
      </c>
      <c r="B16" s="929" t="str">
        <f>HYPERLINK("#'"&amp;'EWS DIRECTORY'!$J$206&amp;"'!A1",'EWS DIRECTORY'!$J$206)</f>
        <v>E-12-1-2</v>
      </c>
      <c r="C16" s="761"/>
      <c r="D16" s="761"/>
      <c r="E16" s="761"/>
      <c r="G16" s="769"/>
      <c r="H16" s="806"/>
      <c r="I16" s="794"/>
      <c r="J16" s="794"/>
      <c r="K16" s="794"/>
      <c r="L16" s="794"/>
      <c r="M16" s="794"/>
      <c r="N16" s="794"/>
      <c r="O16" s="794"/>
      <c r="P16" s="794"/>
      <c r="Q16" s="794"/>
      <c r="R16" s="794"/>
      <c r="S16" s="794"/>
      <c r="T16" s="807"/>
      <c r="U16" s="806"/>
      <c r="V16" s="807"/>
      <c r="W16" s="806"/>
      <c r="X16" s="794"/>
      <c r="Y16" s="794"/>
      <c r="Z16" s="794"/>
      <c r="AA16" s="807"/>
      <c r="AB16" s="946" t="e">
        <f>MASTER!$N$5</f>
        <v>#N/A</v>
      </c>
      <c r="AC16" s="764"/>
      <c r="AD16" s="764"/>
      <c r="AE16" s="764"/>
      <c r="AF16" s="765"/>
      <c r="AG16" s="946" t="e">
        <f>MASTER!$N$6</f>
        <v>#N/A</v>
      </c>
      <c r="AH16" s="764"/>
      <c r="AI16" s="764"/>
      <c r="AJ16" s="764"/>
      <c r="AK16" s="765"/>
      <c r="AL16" s="946" t="e">
        <f>MASTER!$N$7</f>
        <v>#N/A</v>
      </c>
      <c r="AM16" s="764"/>
      <c r="AN16" s="764"/>
      <c r="AO16" s="764"/>
      <c r="AP16" s="765"/>
      <c r="AQ16" s="946" t="e">
        <f>MASTER!$N$8</f>
        <v>#N/A</v>
      </c>
      <c r="AR16" s="764"/>
      <c r="AS16" s="764"/>
      <c r="AT16" s="764"/>
      <c r="AU16" s="765"/>
      <c r="AV16" s="946" t="e">
        <f>MASTER!$N$9</f>
        <v>#N/A</v>
      </c>
      <c r="AW16" s="764"/>
      <c r="AX16" s="764"/>
      <c r="AY16" s="764"/>
      <c r="AZ16" s="765"/>
      <c r="BA16" s="946" t="e">
        <f>MASTER!$N$10</f>
        <v>#N/A</v>
      </c>
      <c r="BB16" s="764"/>
      <c r="BC16" s="764"/>
      <c r="BD16" s="764"/>
      <c r="BE16" s="765"/>
      <c r="BF16" s="946" t="e">
        <f>MASTER!$N$11</f>
        <v>#N/A</v>
      </c>
      <c r="BG16" s="764"/>
      <c r="BH16" s="764"/>
      <c r="BI16" s="764"/>
      <c r="BJ16" s="765"/>
      <c r="BK16" s="946" t="e">
        <f>MASTER!$N$12</f>
        <v>#N/A</v>
      </c>
      <c r="BL16" s="764"/>
      <c r="BM16" s="764"/>
      <c r="BN16" s="764"/>
      <c r="BO16" s="765"/>
      <c r="BP16" s="946" t="e">
        <f>MASTER!$N$13</f>
        <v>#N/A</v>
      </c>
      <c r="BQ16" s="764"/>
      <c r="BR16" s="764"/>
      <c r="BS16" s="764"/>
      <c r="BT16" s="765"/>
      <c r="BU16" s="946" t="e">
        <f>MASTER!$N$14</f>
        <v>#N/A</v>
      </c>
      <c r="BV16" s="764"/>
      <c r="BW16" s="764"/>
      <c r="BX16" s="764"/>
      <c r="BY16" s="765"/>
      <c r="BZ16" s="946" t="e">
        <f>MASTER!$N$15</f>
        <v>#N/A</v>
      </c>
      <c r="CA16" s="764"/>
      <c r="CB16" s="764"/>
      <c r="CC16" s="764"/>
      <c r="CD16" s="765"/>
      <c r="CE16" s="946" t="e">
        <f>MASTER!$N$16</f>
        <v>#N/A</v>
      </c>
      <c r="CF16" s="764"/>
      <c r="CG16" s="764"/>
      <c r="CH16" s="764"/>
      <c r="CI16" s="765"/>
      <c r="CJ16" s="963" t="s">
        <v>1769</v>
      </c>
      <c r="CK16" s="764"/>
      <c r="CL16" s="764"/>
      <c r="CM16" s="764"/>
      <c r="CN16" s="765"/>
      <c r="CO16" s="963" t="s">
        <v>1770</v>
      </c>
      <c r="CP16" s="764"/>
      <c r="CQ16" s="764"/>
      <c r="CR16" s="764"/>
      <c r="CS16" s="765"/>
      <c r="CT16" s="806"/>
      <c r="CU16" s="794"/>
      <c r="CV16" s="794"/>
      <c r="CW16" s="794"/>
      <c r="CX16" s="807"/>
    </row>
    <row r="17" spans="1:102" ht="14.25" customHeight="1" x14ac:dyDescent="0.25">
      <c r="A17" s="110" t="s">
        <v>2032</v>
      </c>
      <c r="B17" s="929" t="str">
        <f>HYPERLINK("#'"&amp;'EWS DIRECTORY'!$J$207&amp;"'!A1",'EWS DIRECTORY'!$J$207)</f>
        <v>E-12-1-3</v>
      </c>
      <c r="C17" s="761"/>
      <c r="D17" s="761"/>
      <c r="E17" s="761"/>
      <c r="G17" s="289"/>
      <c r="U17" s="436"/>
      <c r="V17" s="204"/>
      <c r="W17" s="952"/>
      <c r="X17" s="940"/>
      <c r="Y17" s="940"/>
      <c r="Z17" s="940"/>
      <c r="AA17" s="805"/>
      <c r="AB17" s="952"/>
      <c r="AC17" s="940"/>
      <c r="AD17" s="940"/>
      <c r="AE17" s="940"/>
      <c r="AF17" s="805"/>
      <c r="AG17" s="952"/>
      <c r="AH17" s="940"/>
      <c r="AI17" s="940"/>
      <c r="AJ17" s="940"/>
      <c r="AK17" s="805"/>
      <c r="AL17" s="952"/>
      <c r="AM17" s="940"/>
      <c r="AN17" s="940"/>
      <c r="AO17" s="940"/>
      <c r="AP17" s="805"/>
      <c r="AQ17" s="952"/>
      <c r="AR17" s="940"/>
      <c r="AS17" s="940"/>
      <c r="AT17" s="940"/>
      <c r="AU17" s="805"/>
      <c r="AV17" s="952"/>
      <c r="AW17" s="940"/>
      <c r="AX17" s="940"/>
      <c r="AY17" s="940"/>
      <c r="AZ17" s="805"/>
      <c r="BA17" s="952"/>
      <c r="BB17" s="940"/>
      <c r="BC17" s="940"/>
      <c r="BD17" s="940"/>
      <c r="BE17" s="805"/>
      <c r="BF17" s="952"/>
      <c r="BG17" s="940"/>
      <c r="BH17" s="940"/>
      <c r="BI17" s="940"/>
      <c r="BJ17" s="805"/>
      <c r="BK17" s="952"/>
      <c r="BL17" s="940"/>
      <c r="BM17" s="940"/>
      <c r="BN17" s="940"/>
      <c r="BO17" s="805"/>
      <c r="BP17" s="952"/>
      <c r="BQ17" s="940"/>
      <c r="BR17" s="940"/>
      <c r="BS17" s="940"/>
      <c r="BT17" s="805"/>
      <c r="BU17" s="952"/>
      <c r="BV17" s="940"/>
      <c r="BW17" s="940"/>
      <c r="BX17" s="940"/>
      <c r="BY17" s="805"/>
      <c r="BZ17" s="952"/>
      <c r="CA17" s="940"/>
      <c r="CB17" s="940"/>
      <c r="CC17" s="940"/>
      <c r="CD17" s="805"/>
      <c r="CE17" s="952"/>
      <c r="CF17" s="940"/>
      <c r="CG17" s="940"/>
      <c r="CH17" s="940"/>
      <c r="CI17" s="805"/>
      <c r="CJ17" s="952"/>
      <c r="CK17" s="940"/>
      <c r="CL17" s="940"/>
      <c r="CM17" s="940"/>
      <c r="CN17" s="805"/>
      <c r="CO17" s="952"/>
      <c r="CP17" s="940"/>
      <c r="CQ17" s="940"/>
      <c r="CR17" s="940"/>
      <c r="CS17" s="805"/>
      <c r="CT17" s="952"/>
      <c r="CU17" s="940"/>
      <c r="CV17" s="940"/>
      <c r="CW17" s="940"/>
      <c r="CX17" s="805"/>
    </row>
    <row r="18" spans="1:102" ht="14.4" customHeight="1" x14ac:dyDescent="0.25">
      <c r="A18" s="110" t="str" cm="1">
        <f t="array" ref="A18:A23">_xlfn._xlws.FILTER(M18:M52,M18:M52&lt;&gt;"")</f>
        <v>Berdasarkan Data Internal dan Eksternal yang dimiliki DJP</v>
      </c>
      <c r="B18" s="929" t="str">
        <f>HYPERLINK("#'"&amp;'EWS DIRECTORY'!$J$208&amp;"'!A1",'EWS DIRECTORY'!$J$208)</f>
        <v>E-12-1-4</v>
      </c>
      <c r="C18" s="761"/>
      <c r="D18" s="761"/>
      <c r="E18" s="761"/>
      <c r="G18" s="52">
        <v>1</v>
      </c>
      <c r="H18" s="944" t="str">
        <f>'E-12'!$G$9</f>
        <v>Biaya Administrasi dan Umum</v>
      </c>
      <c r="I18" s="940"/>
      <c r="J18" s="940"/>
      <c r="K18" s="940"/>
      <c r="L18" s="53" t="s">
        <v>1681</v>
      </c>
      <c r="M18" s="1158" t="s">
        <v>1442</v>
      </c>
      <c r="N18" s="940"/>
      <c r="O18" s="940"/>
      <c r="P18" s="940"/>
      <c r="Q18" s="940"/>
      <c r="R18" s="940"/>
      <c r="S18" s="940"/>
      <c r="T18" s="805"/>
      <c r="U18" s="964" t="s">
        <v>497</v>
      </c>
      <c r="V18" s="805"/>
      <c r="W18" s="1157">
        <f>'E-12'!$U$32</f>
        <v>0</v>
      </c>
      <c r="X18" s="940"/>
      <c r="Y18" s="940"/>
      <c r="Z18" s="940"/>
      <c r="AA18" s="805"/>
      <c r="AB18" s="945"/>
      <c r="AC18" s="940"/>
      <c r="AD18" s="940"/>
      <c r="AE18" s="940"/>
      <c r="AF18" s="805"/>
      <c r="AG18" s="945"/>
      <c r="AH18" s="940"/>
      <c r="AI18" s="940"/>
      <c r="AJ18" s="940"/>
      <c r="AK18" s="805"/>
      <c r="AL18" s="945"/>
      <c r="AM18" s="940"/>
      <c r="AN18" s="940"/>
      <c r="AO18" s="940"/>
      <c r="AP18" s="805"/>
      <c r="AQ18" s="945"/>
      <c r="AR18" s="940"/>
      <c r="AS18" s="940"/>
      <c r="AT18" s="940"/>
      <c r="AU18" s="805"/>
      <c r="AV18" s="945"/>
      <c r="AW18" s="940"/>
      <c r="AX18" s="940"/>
      <c r="AY18" s="940"/>
      <c r="AZ18" s="805"/>
      <c r="BA18" s="945"/>
      <c r="BB18" s="940"/>
      <c r="BC18" s="940"/>
      <c r="BD18" s="940"/>
      <c r="BE18" s="805"/>
      <c r="BF18" s="945"/>
      <c r="BG18" s="940"/>
      <c r="BH18" s="940"/>
      <c r="BI18" s="940"/>
      <c r="BJ18" s="805"/>
      <c r="BK18" s="945"/>
      <c r="BL18" s="940"/>
      <c r="BM18" s="940"/>
      <c r="BN18" s="940"/>
      <c r="BO18" s="805"/>
      <c r="BP18" s="945"/>
      <c r="BQ18" s="940"/>
      <c r="BR18" s="940"/>
      <c r="BS18" s="940"/>
      <c r="BT18" s="805"/>
      <c r="BU18" s="945"/>
      <c r="BV18" s="940"/>
      <c r="BW18" s="940"/>
      <c r="BX18" s="940"/>
      <c r="BY18" s="805"/>
      <c r="BZ18" s="945"/>
      <c r="CA18" s="940"/>
      <c r="CB18" s="940"/>
      <c r="CC18" s="940"/>
      <c r="CD18" s="805"/>
      <c r="CE18" s="945"/>
      <c r="CF18" s="940"/>
      <c r="CG18" s="940"/>
      <c r="CH18" s="940"/>
      <c r="CI18" s="805"/>
      <c r="CJ18" s="955">
        <f>'E-12-1-1'!AT24+'E-12-1-1'!AT51</f>
        <v>0</v>
      </c>
      <c r="CK18" s="940"/>
      <c r="CL18" s="940"/>
      <c r="CM18" s="940"/>
      <c r="CN18" s="805"/>
      <c r="CO18" s="955">
        <f>IF(CJ18&gt;0,CJ18,SUM(AB18:CI18))</f>
        <v>0</v>
      </c>
      <c r="CP18" s="940"/>
      <c r="CQ18" s="940"/>
      <c r="CR18" s="940"/>
      <c r="CS18" s="805"/>
      <c r="CT18" s="955">
        <f>CO18-W18</f>
        <v>0</v>
      </c>
      <c r="CU18" s="940"/>
      <c r="CV18" s="940"/>
      <c r="CW18" s="940"/>
      <c r="CX18" s="805"/>
    </row>
    <row r="19" spans="1:102" ht="14.4" customHeight="1" x14ac:dyDescent="0.25">
      <c r="A19" s="110" t="str">
        <v>Berdasarkan Analisis SPT dan Laporan Keuangan</v>
      </c>
      <c r="B19" s="929" t="str">
        <f>HYPERLINK("#'"&amp;'EWS DIRECTORY'!$J$209&amp;"'!A1",'EWS DIRECTORY'!$J$209)</f>
        <v>E-12-1-5</v>
      </c>
      <c r="C19" s="761"/>
      <c r="D19" s="761"/>
      <c r="E19" s="761"/>
      <c r="G19" s="289"/>
      <c r="H19" s="804"/>
      <c r="I19" s="940"/>
      <c r="J19" s="940"/>
      <c r="K19" s="940"/>
      <c r="M19" s="940"/>
      <c r="N19" s="940"/>
      <c r="O19" s="940"/>
      <c r="P19" s="940"/>
      <c r="Q19" s="940"/>
      <c r="R19" s="940"/>
      <c r="S19" s="940"/>
      <c r="T19" s="805"/>
      <c r="U19" s="964"/>
      <c r="V19" s="805"/>
      <c r="W19" s="1157"/>
      <c r="X19" s="940"/>
      <c r="Y19" s="940"/>
      <c r="Z19" s="940"/>
      <c r="AA19" s="805"/>
      <c r="AB19" s="952"/>
      <c r="AC19" s="940"/>
      <c r="AD19" s="940"/>
      <c r="AE19" s="940"/>
      <c r="AF19" s="805"/>
      <c r="AG19" s="952"/>
      <c r="AH19" s="940"/>
      <c r="AI19" s="940"/>
      <c r="AJ19" s="940"/>
      <c r="AK19" s="805"/>
      <c r="AL19" s="952"/>
      <c r="AM19" s="940"/>
      <c r="AN19" s="940"/>
      <c r="AO19" s="940"/>
      <c r="AP19" s="805"/>
      <c r="AQ19" s="952"/>
      <c r="AR19" s="940"/>
      <c r="AS19" s="940"/>
      <c r="AT19" s="940"/>
      <c r="AU19" s="805"/>
      <c r="AV19" s="952"/>
      <c r="AW19" s="940"/>
      <c r="AX19" s="940"/>
      <c r="AY19" s="940"/>
      <c r="AZ19" s="805"/>
      <c r="BA19" s="952"/>
      <c r="BB19" s="940"/>
      <c r="BC19" s="940"/>
      <c r="BD19" s="940"/>
      <c r="BE19" s="805"/>
      <c r="BF19" s="952"/>
      <c r="BG19" s="940"/>
      <c r="BH19" s="940"/>
      <c r="BI19" s="940"/>
      <c r="BJ19" s="805"/>
      <c r="BK19" s="952"/>
      <c r="BL19" s="940"/>
      <c r="BM19" s="940"/>
      <c r="BN19" s="940"/>
      <c r="BO19" s="805"/>
      <c r="BP19" s="952"/>
      <c r="BQ19" s="940"/>
      <c r="BR19" s="940"/>
      <c r="BS19" s="940"/>
      <c r="BT19" s="805"/>
      <c r="BU19" s="952"/>
      <c r="BV19" s="940"/>
      <c r="BW19" s="940"/>
      <c r="BX19" s="940"/>
      <c r="BY19" s="805"/>
      <c r="BZ19" s="952"/>
      <c r="CA19" s="940"/>
      <c r="CB19" s="940"/>
      <c r="CC19" s="940"/>
      <c r="CD19" s="805"/>
      <c r="CE19" s="952"/>
      <c r="CF19" s="940"/>
      <c r="CG19" s="940"/>
      <c r="CH19" s="940"/>
      <c r="CI19" s="805"/>
      <c r="CJ19" s="952"/>
      <c r="CK19" s="940"/>
      <c r="CL19" s="940"/>
      <c r="CM19" s="940"/>
      <c r="CN19" s="805"/>
      <c r="CO19" s="952"/>
      <c r="CP19" s="940"/>
      <c r="CQ19" s="940"/>
      <c r="CR19" s="940"/>
      <c r="CS19" s="805"/>
      <c r="CT19" s="952"/>
      <c r="CU19" s="940"/>
      <c r="CV19" s="940"/>
      <c r="CW19" s="940"/>
      <c r="CX19" s="805"/>
    </row>
    <row r="20" spans="1:102" ht="14.4" customHeight="1" x14ac:dyDescent="0.25">
      <c r="A20" s="110" t="str">
        <v>Berdasarkan pemeriksaan langsung terhadap bukti pendukung</v>
      </c>
      <c r="B20" s="929" t="str">
        <f>HYPERLINK("#'"&amp;'EWS DIRECTORY'!$J$210&amp;"'!A1",'EWS DIRECTORY'!$J$210)</f>
        <v>E-12-1-6</v>
      </c>
      <c r="C20" s="761"/>
      <c r="D20" s="761"/>
      <c r="E20" s="761"/>
      <c r="G20" s="52">
        <v>2</v>
      </c>
      <c r="H20" s="944" t="str">
        <f>'E-12'!$G$9</f>
        <v>Biaya Administrasi dan Umum</v>
      </c>
      <c r="I20" s="940"/>
      <c r="J20" s="940"/>
      <c r="K20" s="940"/>
      <c r="L20" s="53" t="s">
        <v>1681</v>
      </c>
      <c r="M20" s="1158" t="s">
        <v>1449</v>
      </c>
      <c r="N20" s="940"/>
      <c r="O20" s="940"/>
      <c r="P20" s="940"/>
      <c r="Q20" s="940"/>
      <c r="R20" s="940"/>
      <c r="S20" s="940"/>
      <c r="T20" s="805"/>
      <c r="U20" s="964" t="s">
        <v>499</v>
      </c>
      <c r="V20" s="805"/>
      <c r="W20" s="1157">
        <f>'E-12'!$U$32</f>
        <v>0</v>
      </c>
      <c r="X20" s="940"/>
      <c r="Y20" s="940"/>
      <c r="Z20" s="940"/>
      <c r="AA20" s="805"/>
      <c r="AB20" s="945"/>
      <c r="AC20" s="940"/>
      <c r="AD20" s="940"/>
      <c r="AE20" s="940"/>
      <c r="AF20" s="805"/>
      <c r="AG20" s="945"/>
      <c r="AH20" s="940"/>
      <c r="AI20" s="940"/>
      <c r="AJ20" s="940"/>
      <c r="AK20" s="805"/>
      <c r="AL20" s="945"/>
      <c r="AM20" s="940"/>
      <c r="AN20" s="940"/>
      <c r="AO20" s="940"/>
      <c r="AP20" s="805"/>
      <c r="AQ20" s="945"/>
      <c r="AR20" s="940"/>
      <c r="AS20" s="940"/>
      <c r="AT20" s="940"/>
      <c r="AU20" s="805"/>
      <c r="AV20" s="945"/>
      <c r="AW20" s="940"/>
      <c r="AX20" s="940"/>
      <c r="AY20" s="940"/>
      <c r="AZ20" s="805"/>
      <c r="BA20" s="945"/>
      <c r="BB20" s="940"/>
      <c r="BC20" s="940"/>
      <c r="BD20" s="940"/>
      <c r="BE20" s="805"/>
      <c r="BF20" s="945"/>
      <c r="BG20" s="940"/>
      <c r="BH20" s="940"/>
      <c r="BI20" s="940"/>
      <c r="BJ20" s="805"/>
      <c r="BK20" s="945"/>
      <c r="BL20" s="940"/>
      <c r="BM20" s="940"/>
      <c r="BN20" s="940"/>
      <c r="BO20" s="805"/>
      <c r="BP20" s="945"/>
      <c r="BQ20" s="940"/>
      <c r="BR20" s="940"/>
      <c r="BS20" s="940"/>
      <c r="BT20" s="805"/>
      <c r="BU20" s="945"/>
      <c r="BV20" s="940"/>
      <c r="BW20" s="940"/>
      <c r="BX20" s="940"/>
      <c r="BY20" s="805"/>
      <c r="BZ20" s="945"/>
      <c r="CA20" s="940"/>
      <c r="CB20" s="940"/>
      <c r="CC20" s="940"/>
      <c r="CD20" s="805"/>
      <c r="CE20" s="945"/>
      <c r="CF20" s="940"/>
      <c r="CG20" s="940"/>
      <c r="CH20" s="940"/>
      <c r="CI20" s="805"/>
      <c r="CJ20" s="955">
        <f>'E-12-1-2'!AO19</f>
        <v>0</v>
      </c>
      <c r="CK20" s="940"/>
      <c r="CL20" s="940"/>
      <c r="CM20" s="940"/>
      <c r="CN20" s="805"/>
      <c r="CO20" s="955">
        <f>IF(CJ20&gt;0,CJ20,SUM(AB20:CI20))</f>
        <v>0</v>
      </c>
      <c r="CP20" s="940"/>
      <c r="CQ20" s="940"/>
      <c r="CR20" s="940"/>
      <c r="CS20" s="805"/>
      <c r="CT20" s="955">
        <f>CO20-W20</f>
        <v>0</v>
      </c>
      <c r="CU20" s="940"/>
      <c r="CV20" s="940"/>
      <c r="CW20" s="940"/>
      <c r="CX20" s="805"/>
    </row>
    <row r="21" spans="1:102" ht="14.4" customHeight="1" x14ac:dyDescent="0.25">
      <c r="A21" s="110" t="str">
        <v>Berdasarkan Analisis Kewajaran dan Kelaziman Usaha</v>
      </c>
      <c r="G21" s="52"/>
      <c r="H21" s="804"/>
      <c r="I21" s="940"/>
      <c r="J21" s="940"/>
      <c r="K21" s="940"/>
      <c r="M21" s="940"/>
      <c r="N21" s="940"/>
      <c r="O21" s="940"/>
      <c r="P21" s="940"/>
      <c r="Q21" s="940"/>
      <c r="R21" s="940"/>
      <c r="S21" s="940"/>
      <c r="T21" s="805"/>
      <c r="U21" s="964"/>
      <c r="V21" s="805"/>
      <c r="W21" s="1157"/>
      <c r="X21" s="940"/>
      <c r="Y21" s="940"/>
      <c r="Z21" s="940"/>
      <c r="AA21" s="805"/>
      <c r="AB21" s="952"/>
      <c r="AC21" s="940"/>
      <c r="AD21" s="940"/>
      <c r="AE21" s="940"/>
      <c r="AF21" s="805"/>
      <c r="AG21" s="952"/>
      <c r="AH21" s="940"/>
      <c r="AI21" s="940"/>
      <c r="AJ21" s="940"/>
      <c r="AK21" s="805"/>
      <c r="AL21" s="952"/>
      <c r="AM21" s="940"/>
      <c r="AN21" s="940"/>
      <c r="AO21" s="940"/>
      <c r="AP21" s="805"/>
      <c r="AQ21" s="952"/>
      <c r="AR21" s="940"/>
      <c r="AS21" s="940"/>
      <c r="AT21" s="940"/>
      <c r="AU21" s="805"/>
      <c r="AV21" s="952"/>
      <c r="AW21" s="940"/>
      <c r="AX21" s="940"/>
      <c r="AY21" s="940"/>
      <c r="AZ21" s="805"/>
      <c r="BA21" s="952"/>
      <c r="BB21" s="940"/>
      <c r="BC21" s="940"/>
      <c r="BD21" s="940"/>
      <c r="BE21" s="805"/>
      <c r="BF21" s="952"/>
      <c r="BG21" s="940"/>
      <c r="BH21" s="940"/>
      <c r="BI21" s="940"/>
      <c r="BJ21" s="805"/>
      <c r="BK21" s="952"/>
      <c r="BL21" s="940"/>
      <c r="BM21" s="940"/>
      <c r="BN21" s="940"/>
      <c r="BO21" s="805"/>
      <c r="BP21" s="952"/>
      <c r="BQ21" s="940"/>
      <c r="BR21" s="940"/>
      <c r="BS21" s="940"/>
      <c r="BT21" s="805"/>
      <c r="BU21" s="952"/>
      <c r="BV21" s="940"/>
      <c r="BW21" s="940"/>
      <c r="BX21" s="940"/>
      <c r="BY21" s="805"/>
      <c r="BZ21" s="952"/>
      <c r="CA21" s="940"/>
      <c r="CB21" s="940"/>
      <c r="CC21" s="940"/>
      <c r="CD21" s="805"/>
      <c r="CE21" s="952"/>
      <c r="CF21" s="940"/>
      <c r="CG21" s="940"/>
      <c r="CH21" s="940"/>
      <c r="CI21" s="805"/>
      <c r="CJ21" s="952"/>
      <c r="CK21" s="940"/>
      <c r="CL21" s="940"/>
      <c r="CM21" s="940"/>
      <c r="CN21" s="805"/>
      <c r="CO21" s="952"/>
      <c r="CP21" s="940"/>
      <c r="CQ21" s="940"/>
      <c r="CR21" s="940"/>
      <c r="CS21" s="805"/>
      <c r="CT21" s="952"/>
      <c r="CU21" s="940"/>
      <c r="CV21" s="940"/>
      <c r="CW21" s="940"/>
      <c r="CX21" s="805"/>
    </row>
    <row r="22" spans="1:102" ht="14.4" customHeight="1" x14ac:dyDescent="0.25">
      <c r="A22" s="110" t="str">
        <v>Berdasarkan Bahan Bukti Pidana</v>
      </c>
      <c r="G22" s="52">
        <v>3</v>
      </c>
      <c r="H22" s="944" t="str">
        <f>'E-12'!$G$9</f>
        <v>Biaya Administrasi dan Umum</v>
      </c>
      <c r="I22" s="940"/>
      <c r="J22" s="940"/>
      <c r="K22" s="940"/>
      <c r="L22" s="53" t="s">
        <v>1681</v>
      </c>
      <c r="M22" s="1158" t="s">
        <v>1460</v>
      </c>
      <c r="N22" s="940"/>
      <c r="O22" s="940"/>
      <c r="P22" s="940"/>
      <c r="Q22" s="940"/>
      <c r="R22" s="940"/>
      <c r="S22" s="940"/>
      <c r="T22" s="805"/>
      <c r="U22" s="964" t="s">
        <v>501</v>
      </c>
      <c r="V22" s="805"/>
      <c r="W22" s="1157">
        <f>'E-12'!$U$32</f>
        <v>0</v>
      </c>
      <c r="X22" s="940"/>
      <c r="Y22" s="940"/>
      <c r="Z22" s="940"/>
      <c r="AA22" s="805"/>
      <c r="AB22" s="953">
        <f>SUMIF('E-12-1-3'!$J$24:$M$40,TEXT(AB16,"MM")&amp;TEXT(AB16,"MM")&amp;"*",'E-12-1-3'!$AT$24:$AX$40)</f>
        <v>0</v>
      </c>
      <c r="AC22" s="940"/>
      <c r="AD22" s="940"/>
      <c r="AE22" s="940"/>
      <c r="AF22" s="805"/>
      <c r="AG22" s="953">
        <f>SUMIF('E-12-1-3'!$J$24:$M$40,TEXT(AG16,"MM")&amp;TEXT(AG16,"MM")&amp;"*",'E-12-1-3'!$AT$24:$AX$40)</f>
        <v>0</v>
      </c>
      <c r="AH22" s="940"/>
      <c r="AI22" s="940"/>
      <c r="AJ22" s="940"/>
      <c r="AK22" s="805"/>
      <c r="AL22" s="953">
        <f>SUMIF('E-12-1-3'!$J$24:$M$40,TEXT(AL16,"MM")&amp;TEXT(AL16,"MM")&amp;"*",'E-12-1-3'!$AT$24:$AX$40)</f>
        <v>0</v>
      </c>
      <c r="AM22" s="940"/>
      <c r="AN22" s="940"/>
      <c r="AO22" s="940"/>
      <c r="AP22" s="805"/>
      <c r="AQ22" s="953">
        <f>SUMIF('E-12-1-3'!$J$24:$M$40,TEXT(AQ16,"MM")&amp;TEXT(AQ16,"MM")&amp;"*",'E-12-1-3'!$AT$24:$AX$40)</f>
        <v>0</v>
      </c>
      <c r="AR22" s="940"/>
      <c r="AS22" s="940"/>
      <c r="AT22" s="940"/>
      <c r="AU22" s="805"/>
      <c r="AV22" s="953">
        <f>SUMIF('E-12-1-3'!$J$24:$M$40,TEXT(AV16,"MM")&amp;TEXT(AV16,"MM")&amp;"*",'E-12-1-3'!$AT$24:$AX$40)</f>
        <v>0</v>
      </c>
      <c r="AW22" s="940"/>
      <c r="AX22" s="940"/>
      <c r="AY22" s="940"/>
      <c r="AZ22" s="805"/>
      <c r="BA22" s="953">
        <f>SUMIF('E-12-1-3'!$J$24:$M$40,TEXT(BA16,"MM")&amp;TEXT(BA16,"MM")&amp;"*",'E-12-1-3'!$AT$24:$AX$40)</f>
        <v>0</v>
      </c>
      <c r="BB22" s="940"/>
      <c r="BC22" s="940"/>
      <c r="BD22" s="940"/>
      <c r="BE22" s="805"/>
      <c r="BF22" s="953">
        <f>SUMIF('E-12-1-3'!$J$24:$M$40,TEXT(BF16,"MM")&amp;TEXT(BF16,"MM")&amp;"*",'E-12-1-3'!$AT$24:$AX$40)</f>
        <v>0</v>
      </c>
      <c r="BG22" s="940"/>
      <c r="BH22" s="940"/>
      <c r="BI22" s="940"/>
      <c r="BJ22" s="805"/>
      <c r="BK22" s="953">
        <f>SUMIF('E-12-1-3'!$J$24:$M$40,TEXT(BK16,"MM")&amp;TEXT(BK16,"MM")&amp;"*",'E-12-1-3'!$AT$24:$AX$40)</f>
        <v>0</v>
      </c>
      <c r="BL22" s="940"/>
      <c r="BM22" s="940"/>
      <c r="BN22" s="940"/>
      <c r="BO22" s="805"/>
      <c r="BP22" s="953">
        <f>SUMIF('E-12-1-3'!$J$24:$M$40,TEXT(BP16,"MM")&amp;TEXT(BP16,"MM")&amp;"*",'E-12-1-3'!$AT$24:$AX$40)</f>
        <v>0</v>
      </c>
      <c r="BQ22" s="940"/>
      <c r="BR22" s="940"/>
      <c r="BS22" s="940"/>
      <c r="BT22" s="805"/>
      <c r="BU22" s="953">
        <f>SUMIF('E-12-1-3'!$J$24:$M$40,TEXT(BU16,"MM")&amp;TEXT(BU16,"MM")&amp;"*",'E-12-1-3'!$AT$24:$AX$40)</f>
        <v>0</v>
      </c>
      <c r="BV22" s="940"/>
      <c r="BW22" s="940"/>
      <c r="BX22" s="940"/>
      <c r="BY22" s="805"/>
      <c r="BZ22" s="953">
        <f>SUMIF('E-12-1-3'!$J$24:$M$40,TEXT(BZ16,"MM")&amp;TEXT(BZ16,"MM")&amp;"*",'E-12-1-3'!$AT$24:$AX$40)</f>
        <v>0</v>
      </c>
      <c r="CA22" s="940"/>
      <c r="CB22" s="940"/>
      <c r="CC22" s="940"/>
      <c r="CD22" s="805"/>
      <c r="CE22" s="953">
        <f>SUMIF('E-12-1-3'!$J$24:$M$40,TEXT(CE16,"MM")&amp;TEXT(CE16,"MM")&amp;"*",'E-12-1-3'!$AT$24:$AX$40)</f>
        <v>0</v>
      </c>
      <c r="CF22" s="940"/>
      <c r="CG22" s="940"/>
      <c r="CH22" s="940"/>
      <c r="CI22" s="805"/>
      <c r="CJ22" s="955">
        <f>SUMIF('E-12-1-3'!J20:M36,"0112"&amp;"*",'E-12-1-3'!AT20:AX36)+SUMIF('E-12-1-3'!J20:M36,"0201"&amp;"*",'E-12-1-3'!AT20:AX36)+SUMIF('E-12-1-3'!J20:M36,"0302"&amp;"*",'E-12-1-3'!AT20:AX36)+SUMIF('E-12-1-3'!J20:M36,"0403"&amp;"*",'E-12-1-3'!AT20:AX36)+SUMIF('E-12-1-3'!J20:M36,"0503"&amp;"*",'E-12-1-3'!AT20:AX36)+SUMIF('E-12-1-3'!J20:M36,"0605"&amp;"*",'E-12-1-3'!AT20:AX36)+SUMIF('E-12-1-3'!J20:M36,"0706"&amp;"*",'E-12-1-3'!AT20:AX36)+SUMIF('E-12-1-3'!J20:M36,"0807"&amp;"*",'E-12-1-3'!AT20:AX36)+SUMIF('E-12-1-3'!J20:M36,"0908"&amp;"*",'E-12-1-3'!AT20:AX36)+SUMIF('E-12-1-3'!J20:M36,"1009"&amp;"*",'E-12-1-3'!AT20:AX36)+SUMIF('E-12-1-3'!J20:M36,"1110"&amp;"*",'E-12-1-3'!AT20:AX36)+SUMIF('E-12-1-3'!J20:M36,"1201"&amp;"*",'E-12-1-3'!AT20:AX36)</f>
        <v>0</v>
      </c>
      <c r="CK22" s="940"/>
      <c r="CL22" s="940"/>
      <c r="CM22" s="940"/>
      <c r="CN22" s="805"/>
      <c r="CO22" s="955">
        <f>IF(CJ22&gt;0,CJ22,SUM(AB22:CI22))</f>
        <v>0</v>
      </c>
      <c r="CP22" s="940"/>
      <c r="CQ22" s="940"/>
      <c r="CR22" s="940"/>
      <c r="CS22" s="805"/>
      <c r="CT22" s="955">
        <f>CO22-W22</f>
        <v>0</v>
      </c>
      <c r="CU22" s="940"/>
      <c r="CV22" s="940"/>
      <c r="CW22" s="940"/>
      <c r="CX22" s="805"/>
    </row>
    <row r="23" spans="1:102" ht="14.4" customHeight="1" x14ac:dyDescent="0.25">
      <c r="A23" s="110" t="str">
        <v>Berdasarkan Data Pemicu dan Data Penguji</v>
      </c>
      <c r="G23" s="52"/>
      <c r="H23" s="804"/>
      <c r="I23" s="940"/>
      <c r="J23" s="940"/>
      <c r="K23" s="940"/>
      <c r="M23" s="940"/>
      <c r="N23" s="940"/>
      <c r="O23" s="940"/>
      <c r="P23" s="940"/>
      <c r="Q23" s="940"/>
      <c r="R23" s="940"/>
      <c r="S23" s="940"/>
      <c r="T23" s="805"/>
      <c r="U23" s="964"/>
      <c r="V23" s="805"/>
      <c r="W23" s="1157"/>
      <c r="X23" s="940"/>
      <c r="Y23" s="940"/>
      <c r="Z23" s="940"/>
      <c r="AA23" s="805"/>
      <c r="AB23" s="952"/>
      <c r="AC23" s="940"/>
      <c r="AD23" s="940"/>
      <c r="AE23" s="940"/>
      <c r="AF23" s="805"/>
      <c r="AG23" s="952"/>
      <c r="AH23" s="940"/>
      <c r="AI23" s="940"/>
      <c r="AJ23" s="940"/>
      <c r="AK23" s="805"/>
      <c r="AL23" s="952"/>
      <c r="AM23" s="940"/>
      <c r="AN23" s="940"/>
      <c r="AO23" s="940"/>
      <c r="AP23" s="805"/>
      <c r="AQ23" s="952"/>
      <c r="AR23" s="940"/>
      <c r="AS23" s="940"/>
      <c r="AT23" s="940"/>
      <c r="AU23" s="805"/>
      <c r="AV23" s="952"/>
      <c r="AW23" s="940"/>
      <c r="AX23" s="940"/>
      <c r="AY23" s="940"/>
      <c r="AZ23" s="805"/>
      <c r="BA23" s="952"/>
      <c r="BB23" s="940"/>
      <c r="BC23" s="940"/>
      <c r="BD23" s="940"/>
      <c r="BE23" s="805"/>
      <c r="BF23" s="952"/>
      <c r="BG23" s="940"/>
      <c r="BH23" s="940"/>
      <c r="BI23" s="940"/>
      <c r="BJ23" s="805"/>
      <c r="BK23" s="952"/>
      <c r="BL23" s="940"/>
      <c r="BM23" s="940"/>
      <c r="BN23" s="940"/>
      <c r="BO23" s="805"/>
      <c r="BP23" s="952"/>
      <c r="BQ23" s="940"/>
      <c r="BR23" s="940"/>
      <c r="BS23" s="940"/>
      <c r="BT23" s="805"/>
      <c r="BU23" s="952"/>
      <c r="BV23" s="940"/>
      <c r="BW23" s="940"/>
      <c r="BX23" s="940"/>
      <c r="BY23" s="805"/>
      <c r="BZ23" s="952"/>
      <c r="CA23" s="940"/>
      <c r="CB23" s="940"/>
      <c r="CC23" s="940"/>
      <c r="CD23" s="805"/>
      <c r="CE23" s="952"/>
      <c r="CF23" s="940"/>
      <c r="CG23" s="940"/>
      <c r="CH23" s="940"/>
      <c r="CI23" s="805"/>
      <c r="CJ23" s="952"/>
      <c r="CK23" s="940"/>
      <c r="CL23" s="940"/>
      <c r="CM23" s="940"/>
      <c r="CN23" s="805"/>
      <c r="CO23" s="952"/>
      <c r="CP23" s="940"/>
      <c r="CQ23" s="940"/>
      <c r="CR23" s="940"/>
      <c r="CS23" s="805"/>
      <c r="CT23" s="952"/>
      <c r="CU23" s="940"/>
      <c r="CV23" s="940"/>
      <c r="CW23" s="940"/>
      <c r="CX23" s="805"/>
    </row>
    <row r="24" spans="1:102" ht="14.4" customHeight="1" x14ac:dyDescent="0.25">
      <c r="G24" s="52">
        <v>4</v>
      </c>
      <c r="H24" s="944" t="str">
        <f>'E-12'!$G$9</f>
        <v>Biaya Administrasi dan Umum</v>
      </c>
      <c r="I24" s="940"/>
      <c r="J24" s="940"/>
      <c r="K24" s="940"/>
      <c r="L24" s="53" t="s">
        <v>1681</v>
      </c>
      <c r="M24" s="1158" t="s">
        <v>1464</v>
      </c>
      <c r="N24" s="940"/>
      <c r="O24" s="940"/>
      <c r="P24" s="940"/>
      <c r="Q24" s="940"/>
      <c r="R24" s="940"/>
      <c r="S24" s="940"/>
      <c r="T24" s="805"/>
      <c r="U24" s="964" t="s">
        <v>503</v>
      </c>
      <c r="V24" s="805"/>
      <c r="W24" s="1157">
        <f>'E-12'!$U$32</f>
        <v>0</v>
      </c>
      <c r="X24" s="940"/>
      <c r="Y24" s="940"/>
      <c r="Z24" s="940"/>
      <c r="AA24" s="805"/>
      <c r="AB24" s="945"/>
      <c r="AC24" s="940"/>
      <c r="AD24" s="940"/>
      <c r="AE24" s="940"/>
      <c r="AF24" s="805"/>
      <c r="AG24" s="945"/>
      <c r="AH24" s="940"/>
      <c r="AI24" s="940"/>
      <c r="AJ24" s="940"/>
      <c r="AK24" s="805"/>
      <c r="AL24" s="945"/>
      <c r="AM24" s="940"/>
      <c r="AN24" s="940"/>
      <c r="AO24" s="940"/>
      <c r="AP24" s="805"/>
      <c r="AQ24" s="945"/>
      <c r="AR24" s="940"/>
      <c r="AS24" s="940"/>
      <c r="AT24" s="940"/>
      <c r="AU24" s="805"/>
      <c r="AV24" s="945"/>
      <c r="AW24" s="940"/>
      <c r="AX24" s="940"/>
      <c r="AY24" s="940"/>
      <c r="AZ24" s="805"/>
      <c r="BA24" s="945"/>
      <c r="BB24" s="940"/>
      <c r="BC24" s="940"/>
      <c r="BD24" s="940"/>
      <c r="BE24" s="805"/>
      <c r="BF24" s="945"/>
      <c r="BG24" s="940"/>
      <c r="BH24" s="940"/>
      <c r="BI24" s="940"/>
      <c r="BJ24" s="805"/>
      <c r="BK24" s="945"/>
      <c r="BL24" s="940"/>
      <c r="BM24" s="940"/>
      <c r="BN24" s="940"/>
      <c r="BO24" s="805"/>
      <c r="BP24" s="945"/>
      <c r="BQ24" s="940"/>
      <c r="BR24" s="940"/>
      <c r="BS24" s="940"/>
      <c r="BT24" s="805"/>
      <c r="BU24" s="945"/>
      <c r="BV24" s="940"/>
      <c r="BW24" s="940"/>
      <c r="BX24" s="940"/>
      <c r="BY24" s="805"/>
      <c r="BZ24" s="945"/>
      <c r="CA24" s="940"/>
      <c r="CB24" s="940"/>
      <c r="CC24" s="940"/>
      <c r="CD24" s="805"/>
      <c r="CE24" s="945"/>
      <c r="CF24" s="940"/>
      <c r="CG24" s="940"/>
      <c r="CH24" s="940"/>
      <c r="CI24" s="805"/>
      <c r="CJ24" s="955">
        <f>'E-12-1-4'!AK40</f>
        <v>0</v>
      </c>
      <c r="CK24" s="940"/>
      <c r="CL24" s="940"/>
      <c r="CM24" s="940"/>
      <c r="CN24" s="805"/>
      <c r="CO24" s="955">
        <f>IF(CJ24&gt;0,CJ24,SUM(AB24:CI24))</f>
        <v>0</v>
      </c>
      <c r="CP24" s="940"/>
      <c r="CQ24" s="940"/>
      <c r="CR24" s="940"/>
      <c r="CS24" s="805"/>
      <c r="CT24" s="955">
        <f>CO24-W24</f>
        <v>0</v>
      </c>
      <c r="CU24" s="940"/>
      <c r="CV24" s="940"/>
      <c r="CW24" s="940"/>
      <c r="CX24" s="805"/>
    </row>
    <row r="25" spans="1:102" ht="14.25" customHeight="1" x14ac:dyDescent="0.25">
      <c r="G25" s="52"/>
      <c r="H25" s="804"/>
      <c r="I25" s="940"/>
      <c r="J25" s="940"/>
      <c r="K25" s="940"/>
      <c r="M25" s="940"/>
      <c r="N25" s="940"/>
      <c r="O25" s="940"/>
      <c r="P25" s="940"/>
      <c r="Q25" s="940"/>
      <c r="R25" s="940"/>
      <c r="S25" s="940"/>
      <c r="T25" s="805"/>
      <c r="U25" s="964"/>
      <c r="V25" s="805"/>
      <c r="W25" s="1157"/>
      <c r="X25" s="940"/>
      <c r="Y25" s="940"/>
      <c r="Z25" s="940"/>
      <c r="AA25" s="805"/>
      <c r="AB25" s="952"/>
      <c r="AC25" s="940"/>
      <c r="AD25" s="940"/>
      <c r="AE25" s="940"/>
      <c r="AF25" s="805"/>
      <c r="AG25" s="952"/>
      <c r="AH25" s="940"/>
      <c r="AI25" s="940"/>
      <c r="AJ25" s="940"/>
      <c r="AK25" s="805"/>
      <c r="AL25" s="952"/>
      <c r="AM25" s="940"/>
      <c r="AN25" s="940"/>
      <c r="AO25" s="940"/>
      <c r="AP25" s="805"/>
      <c r="AQ25" s="952"/>
      <c r="AR25" s="940"/>
      <c r="AS25" s="940"/>
      <c r="AT25" s="940"/>
      <c r="AU25" s="805"/>
      <c r="AV25" s="952"/>
      <c r="AW25" s="940"/>
      <c r="AX25" s="940"/>
      <c r="AY25" s="940"/>
      <c r="AZ25" s="805"/>
      <c r="BA25" s="952"/>
      <c r="BB25" s="940"/>
      <c r="BC25" s="940"/>
      <c r="BD25" s="940"/>
      <c r="BE25" s="805"/>
      <c r="BF25" s="952"/>
      <c r="BG25" s="940"/>
      <c r="BH25" s="940"/>
      <c r="BI25" s="940"/>
      <c r="BJ25" s="805"/>
      <c r="BK25" s="952"/>
      <c r="BL25" s="940"/>
      <c r="BM25" s="940"/>
      <c r="BN25" s="940"/>
      <c r="BO25" s="805"/>
      <c r="BP25" s="952"/>
      <c r="BQ25" s="940"/>
      <c r="BR25" s="940"/>
      <c r="BS25" s="940"/>
      <c r="BT25" s="805"/>
      <c r="BU25" s="952"/>
      <c r="BV25" s="940"/>
      <c r="BW25" s="940"/>
      <c r="BX25" s="940"/>
      <c r="BY25" s="805"/>
      <c r="BZ25" s="952"/>
      <c r="CA25" s="940"/>
      <c r="CB25" s="940"/>
      <c r="CC25" s="940"/>
      <c r="CD25" s="805"/>
      <c r="CE25" s="952"/>
      <c r="CF25" s="940"/>
      <c r="CG25" s="940"/>
      <c r="CH25" s="940"/>
      <c r="CI25" s="805"/>
      <c r="CJ25" s="952"/>
      <c r="CK25" s="940"/>
      <c r="CL25" s="940"/>
      <c r="CM25" s="940"/>
      <c r="CN25" s="805"/>
      <c r="CO25" s="952"/>
      <c r="CP25" s="940"/>
      <c r="CQ25" s="940"/>
      <c r="CR25" s="940"/>
      <c r="CS25" s="805"/>
      <c r="CT25" s="952"/>
      <c r="CU25" s="940"/>
      <c r="CV25" s="940"/>
      <c r="CW25" s="940"/>
      <c r="CX25" s="805"/>
    </row>
    <row r="26" spans="1:102" ht="14.4" customHeight="1" x14ac:dyDescent="0.25">
      <c r="G26" s="52">
        <v>5</v>
      </c>
      <c r="H26" s="944" t="str">
        <f>'E-12'!$G$9</f>
        <v>Biaya Administrasi dan Umum</v>
      </c>
      <c r="I26" s="940"/>
      <c r="J26" s="940"/>
      <c r="K26" s="940"/>
      <c r="L26" s="53" t="s">
        <v>1681</v>
      </c>
      <c r="M26" s="1158" t="s">
        <v>1468</v>
      </c>
      <c r="N26" s="940"/>
      <c r="O26" s="940"/>
      <c r="P26" s="940"/>
      <c r="Q26" s="940"/>
      <c r="R26" s="940"/>
      <c r="S26" s="940"/>
      <c r="T26" s="805"/>
      <c r="U26" s="964" t="s">
        <v>505</v>
      </c>
      <c r="V26" s="805"/>
      <c r="W26" s="1157">
        <f>'E-12'!$U$32</f>
        <v>0</v>
      </c>
      <c r="X26" s="940"/>
      <c r="Y26" s="940"/>
      <c r="Z26" s="940"/>
      <c r="AA26" s="805"/>
      <c r="AB26" s="953">
        <f ca="1">SUMIF('E-12-1-5'!$J$20:$O$34,TEXT(AB16,"MM")&amp;TEXT(AB16,"MM")&amp;"*",'E-12-1-5'!$AL$20:$AP$34)</f>
        <v>0</v>
      </c>
      <c r="AC26" s="940"/>
      <c r="AD26" s="940"/>
      <c r="AE26" s="940"/>
      <c r="AF26" s="805"/>
      <c r="AG26" s="953">
        <f ca="1">SUMIF('E-12-1-5'!$J$20:$O$34,TEXT(AG16,"MM")&amp;TEXT(AG16,"MM")&amp;"*",'E-12-1-5'!$AL$20:$AP$34)</f>
        <v>0</v>
      </c>
      <c r="AH26" s="940"/>
      <c r="AI26" s="940"/>
      <c r="AJ26" s="940"/>
      <c r="AK26" s="805"/>
      <c r="AL26" s="953">
        <f ca="1">SUMIF('E-12-1-5'!$J$20:$O$34,TEXT(AL16,"MM")&amp;TEXT(AL16,"MM")&amp;"*",'E-12-1-5'!$AL$20:$AP$34)</f>
        <v>0</v>
      </c>
      <c r="AM26" s="940"/>
      <c r="AN26" s="940"/>
      <c r="AO26" s="940"/>
      <c r="AP26" s="805"/>
      <c r="AQ26" s="953">
        <f ca="1">SUMIF('E-12-1-5'!$J$20:$O$34,TEXT(AQ16,"MM")&amp;TEXT(AQ16,"MM")&amp;"*",'E-12-1-5'!$AL$20:$AP$34)</f>
        <v>0</v>
      </c>
      <c r="AR26" s="940"/>
      <c r="AS26" s="940"/>
      <c r="AT26" s="940"/>
      <c r="AU26" s="805"/>
      <c r="AV26" s="953">
        <f ca="1">SUMIF('E-12-1-5'!$J$20:$O$34,TEXT(AV16,"MM")&amp;TEXT(AV16,"MM")&amp;"*",'E-12-1-5'!$AL$20:$AP$34)</f>
        <v>0</v>
      </c>
      <c r="AW26" s="940"/>
      <c r="AX26" s="940"/>
      <c r="AY26" s="940"/>
      <c r="AZ26" s="805"/>
      <c r="BA26" s="953">
        <f ca="1">SUMIF('E-12-1-5'!$J$20:$O$34,TEXT(BA16,"MM")&amp;TEXT(BA16,"MM")&amp;"*",'E-12-1-5'!$AL$20:$AP$34)</f>
        <v>0</v>
      </c>
      <c r="BB26" s="940"/>
      <c r="BC26" s="940"/>
      <c r="BD26" s="940"/>
      <c r="BE26" s="805"/>
      <c r="BF26" s="953">
        <f ca="1">SUMIF('E-12-1-5'!$J$20:$O$34,TEXT(BF16,"MM")&amp;TEXT(BF16,"MM")&amp;"*",'E-12-1-5'!$AL$20:$AP$34)</f>
        <v>0</v>
      </c>
      <c r="BG26" s="940"/>
      <c r="BH26" s="940"/>
      <c r="BI26" s="940"/>
      <c r="BJ26" s="805"/>
      <c r="BK26" s="953">
        <f ca="1">SUMIF('E-12-1-5'!$J$20:$O$34,TEXT(BK16,"MM")&amp;TEXT(BK16,"MM")&amp;"*",'E-12-1-5'!$AL$20:$AP$34)</f>
        <v>0</v>
      </c>
      <c r="BL26" s="940"/>
      <c r="BM26" s="940"/>
      <c r="BN26" s="940"/>
      <c r="BO26" s="805"/>
      <c r="BP26" s="953">
        <f ca="1">SUMIF('E-12-1-5'!$J$20:$O$34,TEXT(BP16,"MM")&amp;TEXT(BP16,"MM")&amp;"*",'E-12-1-5'!$AL$20:$AP$34)</f>
        <v>0</v>
      </c>
      <c r="BQ26" s="940"/>
      <c r="BR26" s="940"/>
      <c r="BS26" s="940"/>
      <c r="BT26" s="805"/>
      <c r="BU26" s="953">
        <f ca="1">SUMIF('E-12-1-5'!$J$20:$O$34,TEXT(BU16,"MM")&amp;TEXT(BU16,"MM")&amp;"*",'E-12-1-5'!$AL$20:$AP$34)</f>
        <v>0</v>
      </c>
      <c r="BV26" s="940"/>
      <c r="BW26" s="940"/>
      <c r="BX26" s="940"/>
      <c r="BY26" s="805"/>
      <c r="BZ26" s="953">
        <f ca="1">SUMIF('E-12-1-5'!$J$20:$O$34,TEXT(BZ16,"MM")&amp;TEXT(BZ16,"MM")&amp;"*",'E-12-1-5'!$AL$20:$AP$34)</f>
        <v>0</v>
      </c>
      <c r="CA26" s="940"/>
      <c r="CB26" s="940"/>
      <c r="CC26" s="940"/>
      <c r="CD26" s="805"/>
      <c r="CE26" s="953">
        <f ca="1">SUMIF('E-12-1-5'!$J$20:$O$34,TEXT(CE16,"MM")&amp;TEXT(CE16,"MM")&amp;"*",'E-12-1-5'!$AL$20:$AP$34)</f>
        <v>0</v>
      </c>
      <c r="CF26" s="940"/>
      <c r="CG26" s="940"/>
      <c r="CH26" s="940"/>
      <c r="CI26" s="805"/>
      <c r="CJ26" s="955">
        <f ca="1">SUMIF('E-12-1-5'!J20:O34,"0112"&amp;"*",'E-12-1-5'!AL20:AP34)+SUMIF('E-12-1-5'!J20:O34,"0201"&amp;"*",'E-12-1-5'!AL20:AP34)+SUMIF('E-12-1-5'!J20:O34,"0302"&amp;"*",'E-12-1-5'!AL20:AP34)+SUMIF('E-12-1-5'!J20:O34,"0403"&amp;"*",'E-12-1-5'!AL20:AP34)+SUMIF('E-12-1-5'!J20:O34,"0503"&amp;"*",'E-12-1-5'!AL20:AP34)+SUMIF('E-12-1-5'!J20:O34,"0605"&amp;"*",'E-12-1-5'!AL20:AP34)+SUMIF('E-12-1-5'!J20:O34,"0706"&amp;"*",'E-12-1-5'!AL20:AP34)+SUMIF('E-12-1-5'!J20:O34,"0807"&amp;"*",'E-12-1-5'!AL20:AP34)+SUMIF('E-12-1-5'!J20:O34,"0908"&amp;"*",'E-12-1-5'!AL20:AP34)+SUMIF('E-12-1-5'!J20:O34,"1009"&amp;"*",'E-12-1-5'!AL20:AP34)+SUMIF('E-12-1-5'!J20:O34,"1110"&amp;"*",'E-12-1-5'!AL20:AP34)+SUMIF('E-12-1-5'!J20:O34,"1201"&amp;"*",'E-12-1-5'!AL20:AP34)</f>
        <v>0</v>
      </c>
      <c r="CK26" s="940"/>
      <c r="CL26" s="940"/>
      <c r="CM26" s="940"/>
      <c r="CN26" s="805"/>
      <c r="CO26" s="955">
        <f ca="1">IF(CJ26&gt;0,CJ26,SUM(AB26:CI26))</f>
        <v>0</v>
      </c>
      <c r="CP26" s="940"/>
      <c r="CQ26" s="940"/>
      <c r="CR26" s="940"/>
      <c r="CS26" s="805"/>
      <c r="CT26" s="955">
        <f ca="1">CO26-W26</f>
        <v>0</v>
      </c>
      <c r="CU26" s="940"/>
      <c r="CV26" s="940"/>
      <c r="CW26" s="940"/>
      <c r="CX26" s="805"/>
    </row>
    <row r="27" spans="1:102" ht="14.25" customHeight="1" x14ac:dyDescent="0.25">
      <c r="G27" s="52"/>
      <c r="H27" s="804"/>
      <c r="I27" s="940"/>
      <c r="J27" s="940"/>
      <c r="K27" s="940"/>
      <c r="M27" s="940"/>
      <c r="N27" s="940"/>
      <c r="O27" s="940"/>
      <c r="P27" s="940"/>
      <c r="Q27" s="940"/>
      <c r="R27" s="940"/>
      <c r="S27" s="940"/>
      <c r="T27" s="805"/>
      <c r="U27" s="964"/>
      <c r="V27" s="805"/>
      <c r="W27" s="1157"/>
      <c r="X27" s="940"/>
      <c r="Y27" s="940"/>
      <c r="Z27" s="940"/>
      <c r="AA27" s="805"/>
      <c r="AB27" s="952"/>
      <c r="AC27" s="940"/>
      <c r="AD27" s="940"/>
      <c r="AE27" s="940"/>
      <c r="AF27" s="805"/>
      <c r="AG27" s="952"/>
      <c r="AH27" s="940"/>
      <c r="AI27" s="940"/>
      <c r="AJ27" s="940"/>
      <c r="AK27" s="805"/>
      <c r="AL27" s="952"/>
      <c r="AM27" s="940"/>
      <c r="AN27" s="940"/>
      <c r="AO27" s="940"/>
      <c r="AP27" s="805"/>
      <c r="AQ27" s="952"/>
      <c r="AR27" s="940"/>
      <c r="AS27" s="940"/>
      <c r="AT27" s="940"/>
      <c r="AU27" s="805"/>
      <c r="AV27" s="952"/>
      <c r="AW27" s="940"/>
      <c r="AX27" s="940"/>
      <c r="AY27" s="940"/>
      <c r="AZ27" s="805"/>
      <c r="BA27" s="952"/>
      <c r="BB27" s="940"/>
      <c r="BC27" s="940"/>
      <c r="BD27" s="940"/>
      <c r="BE27" s="805"/>
      <c r="BF27" s="952"/>
      <c r="BG27" s="940"/>
      <c r="BH27" s="940"/>
      <c r="BI27" s="940"/>
      <c r="BJ27" s="805"/>
      <c r="BK27" s="952"/>
      <c r="BL27" s="940"/>
      <c r="BM27" s="940"/>
      <c r="BN27" s="940"/>
      <c r="BO27" s="805"/>
      <c r="BP27" s="952"/>
      <c r="BQ27" s="940"/>
      <c r="BR27" s="940"/>
      <c r="BS27" s="940"/>
      <c r="BT27" s="805"/>
      <c r="BU27" s="952"/>
      <c r="BV27" s="940"/>
      <c r="BW27" s="940"/>
      <c r="BX27" s="940"/>
      <c r="BY27" s="805"/>
      <c r="BZ27" s="952"/>
      <c r="CA27" s="940"/>
      <c r="CB27" s="940"/>
      <c r="CC27" s="940"/>
      <c r="CD27" s="805"/>
      <c r="CE27" s="952"/>
      <c r="CF27" s="940"/>
      <c r="CG27" s="940"/>
      <c r="CH27" s="940"/>
      <c r="CI27" s="805"/>
      <c r="CJ27" s="952"/>
      <c r="CK27" s="940"/>
      <c r="CL27" s="940"/>
      <c r="CM27" s="940"/>
      <c r="CN27" s="805"/>
      <c r="CO27" s="952"/>
      <c r="CP27" s="940"/>
      <c r="CQ27" s="940"/>
      <c r="CR27" s="940"/>
      <c r="CS27" s="805"/>
      <c r="CT27" s="952"/>
      <c r="CU27" s="940"/>
      <c r="CV27" s="940"/>
      <c r="CW27" s="940"/>
      <c r="CX27" s="805"/>
    </row>
    <row r="28" spans="1:102" ht="14.4" customHeight="1" x14ac:dyDescent="0.25">
      <c r="B28" s="760"/>
      <c r="C28" s="761"/>
      <c r="D28" s="761"/>
      <c r="E28" s="761"/>
      <c r="G28" s="52">
        <v>6</v>
      </c>
      <c r="H28" s="944" t="str">
        <f>'E-12'!$G$9</f>
        <v>Biaya Administrasi dan Umum</v>
      </c>
      <c r="I28" s="940"/>
      <c r="J28" s="940"/>
      <c r="K28" s="940"/>
      <c r="L28" s="53" t="s">
        <v>1681</v>
      </c>
      <c r="M28" s="1158" t="s">
        <v>1472</v>
      </c>
      <c r="N28" s="940"/>
      <c r="O28" s="940"/>
      <c r="P28" s="940"/>
      <c r="Q28" s="940"/>
      <c r="R28" s="940"/>
      <c r="S28" s="940"/>
      <c r="T28" s="805"/>
      <c r="U28" s="964" t="s">
        <v>507</v>
      </c>
      <c r="V28" s="805"/>
      <c r="W28" s="1157">
        <f>'E-12'!$U$32</f>
        <v>0</v>
      </c>
      <c r="X28" s="940"/>
      <c r="Y28" s="940"/>
      <c r="Z28" s="940"/>
      <c r="AA28" s="805"/>
      <c r="AB28" s="945"/>
      <c r="AC28" s="940"/>
      <c r="AD28" s="940"/>
      <c r="AE28" s="940"/>
      <c r="AF28" s="805"/>
      <c r="AG28" s="945"/>
      <c r="AH28" s="940"/>
      <c r="AI28" s="940"/>
      <c r="AJ28" s="940"/>
      <c r="AK28" s="805"/>
      <c r="AL28" s="945"/>
      <c r="AM28" s="940"/>
      <c r="AN28" s="940"/>
      <c r="AO28" s="940"/>
      <c r="AP28" s="805"/>
      <c r="AQ28" s="945"/>
      <c r="AR28" s="940"/>
      <c r="AS28" s="940"/>
      <c r="AT28" s="940"/>
      <c r="AU28" s="805"/>
      <c r="AV28" s="945"/>
      <c r="AW28" s="940"/>
      <c r="AX28" s="940"/>
      <c r="AY28" s="940"/>
      <c r="AZ28" s="805"/>
      <c r="BA28" s="945"/>
      <c r="BB28" s="940"/>
      <c r="BC28" s="940"/>
      <c r="BD28" s="940"/>
      <c r="BE28" s="805"/>
      <c r="BF28" s="945"/>
      <c r="BG28" s="940"/>
      <c r="BH28" s="940"/>
      <c r="BI28" s="940"/>
      <c r="BJ28" s="805"/>
      <c r="BK28" s="945"/>
      <c r="BL28" s="940"/>
      <c r="BM28" s="940"/>
      <c r="BN28" s="940"/>
      <c r="BO28" s="805"/>
      <c r="BP28" s="945"/>
      <c r="BQ28" s="940"/>
      <c r="BR28" s="940"/>
      <c r="BS28" s="940"/>
      <c r="BT28" s="805"/>
      <c r="BU28" s="945"/>
      <c r="BV28" s="940"/>
      <c r="BW28" s="940"/>
      <c r="BX28" s="940"/>
      <c r="BY28" s="805"/>
      <c r="BZ28" s="945"/>
      <c r="CA28" s="940"/>
      <c r="CB28" s="940"/>
      <c r="CC28" s="940"/>
      <c r="CD28" s="805"/>
      <c r="CE28" s="945"/>
      <c r="CF28" s="940"/>
      <c r="CG28" s="940"/>
      <c r="CH28" s="940"/>
      <c r="CI28" s="805"/>
      <c r="CJ28" s="955" t="e">
        <f>'E-12-1-6'!#REF!</f>
        <v>#REF!</v>
      </c>
      <c r="CK28" s="940"/>
      <c r="CL28" s="940"/>
      <c r="CM28" s="940"/>
      <c r="CN28" s="805"/>
      <c r="CO28" s="955" t="e">
        <f>IF(CJ28&gt;0,CJ28,SUM(AB28:CI28))</f>
        <v>#REF!</v>
      </c>
      <c r="CP28" s="940"/>
      <c r="CQ28" s="940"/>
      <c r="CR28" s="940"/>
      <c r="CS28" s="805"/>
      <c r="CT28" s="955" t="e">
        <f>CO28-W28</f>
        <v>#REF!</v>
      </c>
      <c r="CU28" s="940"/>
      <c r="CV28" s="940"/>
      <c r="CW28" s="940"/>
      <c r="CX28" s="805"/>
    </row>
    <row r="29" spans="1:102" ht="14.4" customHeight="1" x14ac:dyDescent="0.25">
      <c r="G29" s="52"/>
      <c r="H29" s="804"/>
      <c r="I29" s="940"/>
      <c r="J29" s="940"/>
      <c r="K29" s="940"/>
      <c r="M29" s="940"/>
      <c r="N29" s="940"/>
      <c r="O29" s="940"/>
      <c r="P29" s="940"/>
      <c r="Q29" s="940"/>
      <c r="R29" s="940"/>
      <c r="S29" s="940"/>
      <c r="T29" s="805"/>
      <c r="U29" s="964"/>
      <c r="V29" s="805"/>
      <c r="W29" s="950"/>
      <c r="X29" s="940"/>
      <c r="Y29" s="940"/>
      <c r="Z29" s="940"/>
      <c r="AA29" s="805"/>
      <c r="AB29" s="952"/>
      <c r="AC29" s="940"/>
      <c r="AD29" s="940"/>
      <c r="AE29" s="940"/>
      <c r="AF29" s="805"/>
      <c r="AG29" s="952"/>
      <c r="AH29" s="940"/>
      <c r="AI29" s="940"/>
      <c r="AJ29" s="940"/>
      <c r="AK29" s="805"/>
      <c r="AL29" s="952"/>
      <c r="AM29" s="940"/>
      <c r="AN29" s="940"/>
      <c r="AO29" s="940"/>
      <c r="AP29" s="805"/>
      <c r="AQ29" s="952"/>
      <c r="AR29" s="940"/>
      <c r="AS29" s="940"/>
      <c r="AT29" s="940"/>
      <c r="AU29" s="805"/>
      <c r="AV29" s="952"/>
      <c r="AW29" s="940"/>
      <c r="AX29" s="940"/>
      <c r="AY29" s="940"/>
      <c r="AZ29" s="805"/>
      <c r="BA29" s="952"/>
      <c r="BB29" s="940"/>
      <c r="BC29" s="940"/>
      <c r="BD29" s="940"/>
      <c r="BE29" s="805"/>
      <c r="BF29" s="952"/>
      <c r="BG29" s="940"/>
      <c r="BH29" s="940"/>
      <c r="BI29" s="940"/>
      <c r="BJ29" s="805"/>
      <c r="BK29" s="952"/>
      <c r="BL29" s="940"/>
      <c r="BM29" s="940"/>
      <c r="BN29" s="940"/>
      <c r="BO29" s="805"/>
      <c r="BP29" s="952"/>
      <c r="BQ29" s="940"/>
      <c r="BR29" s="940"/>
      <c r="BS29" s="940"/>
      <c r="BT29" s="805"/>
      <c r="BU29" s="952"/>
      <c r="BV29" s="940"/>
      <c r="BW29" s="940"/>
      <c r="BX29" s="940"/>
      <c r="BY29" s="805"/>
      <c r="BZ29" s="952"/>
      <c r="CA29" s="940"/>
      <c r="CB29" s="940"/>
      <c r="CC29" s="940"/>
      <c r="CD29" s="805"/>
      <c r="CE29" s="952"/>
      <c r="CF29" s="940"/>
      <c r="CG29" s="940"/>
      <c r="CH29" s="940"/>
      <c r="CI29" s="805"/>
      <c r="CJ29" s="952"/>
      <c r="CK29" s="940"/>
      <c r="CL29" s="940"/>
      <c r="CM29" s="940"/>
      <c r="CN29" s="805"/>
      <c r="CO29" s="952"/>
      <c r="CP29" s="940"/>
      <c r="CQ29" s="940"/>
      <c r="CR29" s="940"/>
      <c r="CS29" s="805"/>
      <c r="CT29" s="952"/>
      <c r="CU29" s="940"/>
      <c r="CV29" s="940"/>
      <c r="CW29" s="940"/>
      <c r="CX29" s="805"/>
    </row>
    <row r="30" spans="1:102" ht="14.25" customHeight="1" thickBot="1" x14ac:dyDescent="0.3">
      <c r="G30" s="290"/>
      <c r="H30" s="291"/>
      <c r="I30" s="291"/>
      <c r="J30" s="291"/>
      <c r="K30" s="291"/>
      <c r="L30" s="291"/>
      <c r="M30" s="291"/>
      <c r="N30" s="291"/>
      <c r="O30" s="291"/>
      <c r="P30" s="291"/>
      <c r="Q30" s="291"/>
      <c r="R30" s="291"/>
      <c r="S30" s="291"/>
      <c r="T30" s="291"/>
      <c r="U30" s="292"/>
      <c r="V30" s="293"/>
      <c r="W30" s="941"/>
      <c r="X30" s="942"/>
      <c r="Y30" s="942"/>
      <c r="Z30" s="942"/>
      <c r="AA30" s="943"/>
      <c r="AB30" s="941"/>
      <c r="AC30" s="942"/>
      <c r="AD30" s="942"/>
      <c r="AE30" s="942"/>
      <c r="AF30" s="943"/>
      <c r="AG30" s="941"/>
      <c r="AH30" s="942"/>
      <c r="AI30" s="942"/>
      <c r="AJ30" s="942"/>
      <c r="AK30" s="943"/>
      <c r="AL30" s="941"/>
      <c r="AM30" s="942"/>
      <c r="AN30" s="942"/>
      <c r="AO30" s="942"/>
      <c r="AP30" s="943"/>
      <c r="AQ30" s="941"/>
      <c r="AR30" s="942"/>
      <c r="AS30" s="942"/>
      <c r="AT30" s="942"/>
      <c r="AU30" s="943"/>
      <c r="AV30" s="941"/>
      <c r="AW30" s="942"/>
      <c r="AX30" s="942"/>
      <c r="AY30" s="942"/>
      <c r="AZ30" s="943"/>
      <c r="BA30" s="941"/>
      <c r="BB30" s="942"/>
      <c r="BC30" s="942"/>
      <c r="BD30" s="942"/>
      <c r="BE30" s="943"/>
      <c r="BF30" s="941"/>
      <c r="BG30" s="942"/>
      <c r="BH30" s="942"/>
      <c r="BI30" s="942"/>
      <c r="BJ30" s="943"/>
      <c r="BK30" s="941"/>
      <c r="BL30" s="942"/>
      <c r="BM30" s="942"/>
      <c r="BN30" s="942"/>
      <c r="BO30" s="943"/>
      <c r="BP30" s="941"/>
      <c r="BQ30" s="942"/>
      <c r="BR30" s="942"/>
      <c r="BS30" s="942"/>
      <c r="BT30" s="943"/>
      <c r="BU30" s="941"/>
      <c r="BV30" s="942"/>
      <c r="BW30" s="942"/>
      <c r="BX30" s="942"/>
      <c r="BY30" s="943"/>
      <c r="BZ30" s="941"/>
      <c r="CA30" s="942"/>
      <c r="CB30" s="942"/>
      <c r="CC30" s="942"/>
      <c r="CD30" s="943"/>
      <c r="CE30" s="941"/>
      <c r="CF30" s="942"/>
      <c r="CG30" s="942"/>
      <c r="CH30" s="942"/>
      <c r="CI30" s="943"/>
      <c r="CJ30" s="941"/>
      <c r="CK30" s="942"/>
      <c r="CL30" s="942"/>
      <c r="CM30" s="942"/>
      <c r="CN30" s="943"/>
      <c r="CO30" s="941"/>
      <c r="CP30" s="942"/>
      <c r="CQ30" s="942"/>
      <c r="CR30" s="942"/>
      <c r="CS30" s="943"/>
      <c r="CT30" s="941"/>
      <c r="CU30" s="942"/>
      <c r="CV30" s="942"/>
      <c r="CW30" s="942"/>
      <c r="CX30" s="943"/>
    </row>
    <row r="31" spans="1:102" ht="15" customHeight="1" thickTop="1" x14ac:dyDescent="0.25">
      <c r="AL31" s="110"/>
      <c r="AM31" s="110"/>
      <c r="AN31" s="110"/>
      <c r="AO31" s="110"/>
      <c r="AP31" s="110"/>
      <c r="AQ31" s="110"/>
      <c r="AR31" s="110"/>
      <c r="AS31" s="110"/>
      <c r="AT31" s="110"/>
      <c r="AU31" s="110"/>
      <c r="AV31" s="110"/>
      <c r="AW31" s="110"/>
      <c r="AX31" s="110"/>
      <c r="AY31" s="110"/>
      <c r="AZ31" s="110"/>
      <c r="BA31" s="110"/>
      <c r="BB31" s="110"/>
      <c r="BC31" s="110"/>
      <c r="BD31" s="110"/>
      <c r="BE31" s="110"/>
      <c r="BF31" s="110"/>
      <c r="BG31" s="110"/>
      <c r="BH31" s="110"/>
      <c r="BI31" s="110"/>
      <c r="BJ31" s="110"/>
      <c r="BK31" s="110"/>
      <c r="BL31" s="110"/>
      <c r="BM31" s="110"/>
      <c r="BN31" s="110"/>
      <c r="BO31" s="110"/>
      <c r="BP31" s="110"/>
      <c r="BQ31" s="110"/>
      <c r="BR31" s="110"/>
      <c r="BS31" s="110"/>
      <c r="BT31" s="110"/>
      <c r="BU31" s="110"/>
      <c r="BV31" s="110"/>
      <c r="BW31" s="110"/>
      <c r="BX31" s="110"/>
      <c r="BY31" s="110"/>
      <c r="BZ31" s="110"/>
      <c r="CA31" s="110"/>
      <c r="CB31" s="110"/>
      <c r="CC31" s="110"/>
      <c r="CD31" s="110"/>
      <c r="CE31" s="110"/>
      <c r="CF31" s="110"/>
      <c r="CG31" s="110"/>
      <c r="CH31" s="110"/>
      <c r="CI31" s="110"/>
      <c r="CJ31" s="110"/>
      <c r="CK31" s="110"/>
      <c r="CL31" s="110"/>
      <c r="CM31" s="110"/>
      <c r="CN31" s="110"/>
      <c r="CO31" s="110"/>
      <c r="CP31" s="110"/>
      <c r="CQ31" s="110"/>
      <c r="CR31" s="110"/>
      <c r="CS31" s="110"/>
      <c r="CT31" s="110"/>
      <c r="CU31" s="110"/>
      <c r="CV31" s="110"/>
      <c r="CW31" s="110"/>
      <c r="CX31" s="110"/>
    </row>
    <row r="32" spans="1:102" ht="15" customHeight="1" x14ac:dyDescent="0.25">
      <c r="G32" s="198" t="s">
        <v>1779</v>
      </c>
      <c r="H32" s="199"/>
      <c r="I32" s="199"/>
      <c r="J32" s="199"/>
      <c r="K32" s="199"/>
      <c r="L32" s="199"/>
      <c r="M32" s="199"/>
      <c r="N32" s="199"/>
      <c r="O32" s="199"/>
      <c r="P32" s="199"/>
      <c r="Q32" s="199"/>
      <c r="R32" s="199"/>
      <c r="S32" s="199"/>
      <c r="T32" s="199"/>
      <c r="U32" s="199"/>
      <c r="V32" s="199"/>
      <c r="W32" s="199"/>
      <c r="X32" s="199"/>
      <c r="Y32" s="199"/>
      <c r="Z32" s="199"/>
      <c r="AA32" s="199"/>
      <c r="AB32" s="199"/>
      <c r="AC32" s="199"/>
      <c r="AD32" s="199"/>
      <c r="AE32" s="199"/>
      <c r="AF32" s="199"/>
      <c r="AG32" s="199"/>
      <c r="AH32" s="199"/>
      <c r="AI32" s="199"/>
      <c r="AJ32" s="199"/>
      <c r="AK32" s="200"/>
      <c r="AL32" s="110"/>
      <c r="AM32" s="110"/>
      <c r="AN32" s="110"/>
      <c r="AO32" s="110"/>
      <c r="AP32" s="110"/>
      <c r="AQ32" s="110"/>
      <c r="AR32" s="110"/>
      <c r="AS32" s="110"/>
      <c r="AT32" s="110"/>
      <c r="AU32" s="110"/>
      <c r="AV32" s="110"/>
      <c r="AW32" s="110"/>
      <c r="AX32" s="110"/>
      <c r="AY32" s="110"/>
      <c r="AZ32" s="110"/>
      <c r="BA32" s="110"/>
      <c r="BB32" s="110"/>
      <c r="BC32" s="110"/>
      <c r="BD32" s="110"/>
      <c r="BE32" s="110"/>
      <c r="BF32" s="110"/>
      <c r="BG32" s="110"/>
      <c r="BH32" s="110"/>
      <c r="BI32" s="110"/>
      <c r="BJ32" s="110"/>
      <c r="BK32" s="110"/>
      <c r="BL32" s="110"/>
      <c r="BM32" s="110"/>
      <c r="BN32" s="110"/>
      <c r="BO32" s="110"/>
      <c r="BP32" s="110"/>
      <c r="BQ32" s="110"/>
      <c r="BR32" s="110"/>
      <c r="BS32" s="110"/>
      <c r="BT32" s="110"/>
      <c r="BU32" s="110"/>
      <c r="BV32" s="110"/>
      <c r="BW32" s="110"/>
      <c r="BX32" s="110"/>
      <c r="BY32" s="110"/>
      <c r="BZ32" s="110"/>
      <c r="CA32" s="110"/>
      <c r="CB32" s="110"/>
      <c r="CC32" s="110"/>
      <c r="CD32" s="110"/>
      <c r="CE32" s="110"/>
      <c r="CF32" s="110"/>
      <c r="CG32" s="110"/>
      <c r="CH32" s="110"/>
      <c r="CI32" s="110"/>
      <c r="CJ32" s="110"/>
      <c r="CK32" s="110"/>
      <c r="CL32" s="110"/>
      <c r="CM32" s="110"/>
      <c r="CN32" s="110"/>
      <c r="CO32" s="110"/>
      <c r="CP32" s="110"/>
      <c r="CQ32" s="110"/>
      <c r="CR32" s="110"/>
      <c r="CS32" s="110"/>
      <c r="CT32" s="110"/>
      <c r="CU32" s="110"/>
      <c r="CV32" s="110"/>
      <c r="CW32" s="110"/>
      <c r="CX32" s="110"/>
    </row>
    <row r="33" spans="7:102" ht="15" customHeight="1" x14ac:dyDescent="0.25">
      <c r="G33" s="201" t="s">
        <v>1445</v>
      </c>
      <c r="H33" s="970" t="s">
        <v>1780</v>
      </c>
      <c r="I33" s="764"/>
      <c r="J33" s="764"/>
      <c r="K33" s="764"/>
      <c r="L33" s="764"/>
      <c r="M33" s="764"/>
      <c r="N33" s="764"/>
      <c r="O33" s="764"/>
      <c r="P33" s="764"/>
      <c r="Q33" s="764"/>
      <c r="R33" s="764"/>
      <c r="S33" s="764"/>
      <c r="T33" s="764"/>
      <c r="U33" s="764"/>
      <c r="V33" s="764"/>
      <c r="W33" s="764"/>
      <c r="X33" s="764"/>
      <c r="Y33" s="764"/>
      <c r="Z33" s="764"/>
      <c r="AA33" s="764"/>
      <c r="AB33" s="764"/>
      <c r="AC33" s="764"/>
      <c r="AD33" s="764"/>
      <c r="AE33" s="764"/>
      <c r="AF33" s="764"/>
      <c r="AG33" s="764"/>
      <c r="AH33" s="764"/>
      <c r="AI33" s="764"/>
      <c r="AJ33" s="764"/>
      <c r="AK33" s="765"/>
      <c r="AL33" s="110"/>
      <c r="AM33" s="110"/>
      <c r="AN33" s="110"/>
      <c r="AO33" s="110"/>
      <c r="AP33" s="110"/>
      <c r="AQ33" s="110"/>
      <c r="AR33" s="110"/>
      <c r="AS33" s="110"/>
      <c r="AT33" s="110"/>
      <c r="AU33" s="110"/>
      <c r="AV33" s="110"/>
      <c r="AW33" s="110"/>
      <c r="AX33" s="110"/>
      <c r="AY33" s="110"/>
      <c r="AZ33" s="110"/>
      <c r="BA33" s="110"/>
      <c r="BB33" s="110"/>
      <c r="BC33" s="110"/>
      <c r="BD33" s="110"/>
      <c r="BE33" s="110"/>
      <c r="BF33" s="110"/>
      <c r="BG33" s="110"/>
      <c r="BH33" s="110"/>
      <c r="BI33" s="110"/>
      <c r="BJ33" s="110"/>
      <c r="BK33" s="110"/>
      <c r="BL33" s="110"/>
      <c r="BM33" s="110"/>
      <c r="BN33" s="110"/>
      <c r="BO33" s="110"/>
      <c r="BP33" s="110"/>
      <c r="BQ33" s="110"/>
      <c r="BR33" s="110"/>
      <c r="BS33" s="110"/>
      <c r="BT33" s="110"/>
      <c r="BU33" s="110"/>
      <c r="BV33" s="110"/>
      <c r="BW33" s="110"/>
      <c r="BX33" s="110"/>
      <c r="BY33" s="110"/>
      <c r="BZ33" s="110"/>
      <c r="CA33" s="110"/>
      <c r="CB33" s="110"/>
      <c r="CC33" s="110"/>
      <c r="CD33" s="110"/>
      <c r="CE33" s="110"/>
      <c r="CF33" s="110"/>
      <c r="CG33" s="110"/>
      <c r="CH33" s="110"/>
      <c r="CI33" s="110"/>
      <c r="CJ33" s="110"/>
      <c r="CK33" s="110"/>
      <c r="CL33" s="110"/>
      <c r="CM33" s="110"/>
      <c r="CN33" s="110"/>
      <c r="CO33" s="110"/>
      <c r="CP33" s="110"/>
      <c r="CQ33" s="110"/>
      <c r="CR33" s="110"/>
      <c r="CS33" s="110"/>
      <c r="CT33" s="110"/>
      <c r="CU33" s="110"/>
      <c r="CV33" s="110"/>
      <c r="CW33" s="110"/>
      <c r="CX33" s="110"/>
    </row>
    <row r="34" spans="7:102" ht="15" customHeight="1" x14ac:dyDescent="0.25">
      <c r="G34" s="520" t="s">
        <v>1781</v>
      </c>
      <c r="H34" s="971" t="str">
        <f>"Berdasarkan hasil pengujian-pengujian tersebut, pemeriksaan atas "&amp;H18&amp;"  disimpulkan sebagai berikut :"</f>
        <v>Berdasarkan hasil pengujian-pengujian tersebut, pemeriksaan atas Biaya Administrasi dan Umum  disimpulkan sebagai berikut :</v>
      </c>
      <c r="I34" s="789"/>
      <c r="J34" s="789"/>
      <c r="K34" s="789"/>
      <c r="L34" s="789"/>
      <c r="M34" s="789"/>
      <c r="N34" s="789"/>
      <c r="O34" s="789"/>
      <c r="P34" s="789"/>
      <c r="Q34" s="789"/>
      <c r="R34" s="789"/>
      <c r="S34" s="789"/>
      <c r="T34" s="789"/>
      <c r="U34" s="789"/>
      <c r="V34" s="789"/>
      <c r="W34" s="789"/>
      <c r="X34" s="789"/>
      <c r="Y34" s="789"/>
      <c r="Z34" s="789"/>
      <c r="AA34" s="789"/>
      <c r="AB34" s="789"/>
      <c r="AC34" s="789"/>
      <c r="AD34" s="789"/>
      <c r="AE34" s="789"/>
      <c r="AF34" s="789"/>
      <c r="AG34" s="789"/>
      <c r="AH34" s="789"/>
      <c r="AI34" s="789"/>
      <c r="AJ34" s="789"/>
      <c r="AK34" s="790"/>
      <c r="AL34" s="110"/>
      <c r="AM34" s="110"/>
      <c r="AN34" s="110"/>
      <c r="AO34" s="110"/>
      <c r="AP34" s="110"/>
      <c r="AQ34" s="110"/>
      <c r="AR34" s="110"/>
      <c r="AS34" s="110"/>
      <c r="AT34" s="110"/>
      <c r="AU34" s="110"/>
      <c r="AV34" s="110"/>
      <c r="AW34" s="110"/>
      <c r="AX34" s="110"/>
      <c r="AY34" s="110"/>
      <c r="AZ34" s="110"/>
      <c r="BA34" s="110"/>
      <c r="BB34" s="110"/>
      <c r="BC34" s="110"/>
      <c r="BD34" s="110"/>
      <c r="BE34" s="110"/>
      <c r="BF34" s="110"/>
      <c r="BG34" s="110"/>
      <c r="BH34" s="110"/>
      <c r="BI34" s="110"/>
      <c r="BJ34" s="110"/>
      <c r="BK34" s="110"/>
      <c r="BL34" s="110"/>
      <c r="BM34" s="110"/>
      <c r="BN34" s="110"/>
      <c r="BO34" s="110"/>
      <c r="BP34" s="110"/>
      <c r="BQ34" s="110"/>
      <c r="BR34" s="110"/>
      <c r="BS34" s="110"/>
      <c r="BT34" s="110"/>
      <c r="BU34" s="110"/>
      <c r="BV34" s="110"/>
      <c r="BW34" s="110"/>
      <c r="BX34" s="110"/>
      <c r="BY34" s="110"/>
      <c r="BZ34" s="110"/>
      <c r="CA34" s="110"/>
      <c r="CB34" s="110"/>
      <c r="CC34" s="110"/>
      <c r="CD34" s="110"/>
      <c r="CE34" s="110"/>
      <c r="CF34" s="110"/>
      <c r="CG34" s="110"/>
      <c r="CH34" s="110"/>
      <c r="CI34" s="110"/>
      <c r="CJ34" s="110"/>
      <c r="CK34" s="110"/>
      <c r="CL34" s="110"/>
      <c r="CM34" s="110"/>
      <c r="CN34" s="110"/>
      <c r="CO34" s="110"/>
      <c r="CP34" s="110"/>
      <c r="CQ34" s="110"/>
      <c r="CR34" s="110"/>
      <c r="CS34" s="110"/>
      <c r="CT34" s="110"/>
      <c r="CU34" s="110"/>
      <c r="CV34" s="110"/>
      <c r="CW34" s="110"/>
      <c r="CX34" s="110"/>
    </row>
    <row r="35" spans="7:102" ht="15" customHeight="1" x14ac:dyDescent="0.25">
      <c r="G35" s="521"/>
      <c r="H35" s="804"/>
      <c r="I35" s="940"/>
      <c r="J35" s="940"/>
      <c r="K35" s="940"/>
      <c r="L35" s="940"/>
      <c r="M35" s="940"/>
      <c r="N35" s="940"/>
      <c r="O35" s="940"/>
      <c r="P35" s="940"/>
      <c r="Q35" s="940"/>
      <c r="R35" s="940"/>
      <c r="S35" s="940"/>
      <c r="T35" s="940"/>
      <c r="U35" s="940"/>
      <c r="V35" s="940"/>
      <c r="W35" s="940"/>
      <c r="X35" s="940"/>
      <c r="Y35" s="940"/>
      <c r="Z35" s="940"/>
      <c r="AA35" s="940"/>
      <c r="AB35" s="940"/>
      <c r="AC35" s="940"/>
      <c r="AD35" s="940"/>
      <c r="AE35" s="940"/>
      <c r="AF35" s="940"/>
      <c r="AG35" s="940"/>
      <c r="AH35" s="940"/>
      <c r="AI35" s="940"/>
      <c r="AJ35" s="940"/>
      <c r="AK35" s="805"/>
      <c r="AL35" s="110"/>
      <c r="AM35" s="110"/>
      <c r="AN35" s="110"/>
      <c r="AO35" s="110"/>
      <c r="AP35" s="110"/>
      <c r="AQ35" s="110"/>
      <c r="AR35" s="110"/>
      <c r="AS35" s="110"/>
      <c r="AT35" s="110"/>
      <c r="AU35" s="110"/>
      <c r="AV35" s="110"/>
      <c r="AW35" s="110"/>
      <c r="AX35" s="110"/>
      <c r="AY35" s="110"/>
      <c r="AZ35" s="110"/>
      <c r="BA35" s="110"/>
      <c r="BB35" s="110"/>
      <c r="BC35" s="110"/>
      <c r="BD35" s="110"/>
      <c r="BE35" s="110"/>
      <c r="BF35" s="110"/>
      <c r="BG35" s="110"/>
      <c r="BH35" s="110"/>
      <c r="BI35" s="110"/>
      <c r="BJ35" s="110"/>
      <c r="BK35" s="110"/>
      <c r="BL35" s="110"/>
      <c r="BM35" s="110"/>
      <c r="BN35" s="110"/>
      <c r="BO35" s="110"/>
      <c r="BP35" s="110"/>
      <c r="BQ35" s="110"/>
      <c r="BR35" s="110"/>
      <c r="BS35" s="110"/>
      <c r="BT35" s="110"/>
      <c r="BU35" s="110"/>
      <c r="BV35" s="110"/>
      <c r="BW35" s="110"/>
      <c r="BX35" s="110"/>
      <c r="BY35" s="110"/>
      <c r="BZ35" s="110"/>
      <c r="CA35" s="110"/>
      <c r="CB35" s="110"/>
      <c r="CC35" s="110"/>
      <c r="CD35" s="110"/>
      <c r="CE35" s="110"/>
      <c r="CF35" s="110"/>
      <c r="CG35" s="110"/>
      <c r="CH35" s="110"/>
      <c r="CI35" s="110"/>
      <c r="CJ35" s="110"/>
      <c r="CK35" s="110"/>
      <c r="CL35" s="110"/>
      <c r="CM35" s="110"/>
      <c r="CN35" s="110"/>
      <c r="CO35" s="110"/>
      <c r="CP35" s="110"/>
      <c r="CQ35" s="110"/>
      <c r="CR35" s="110"/>
      <c r="CS35" s="110"/>
      <c r="CT35" s="110"/>
      <c r="CU35" s="110"/>
      <c r="CV35" s="110"/>
      <c r="CW35" s="110"/>
      <c r="CX35" s="110"/>
    </row>
    <row r="36" spans="7:102" ht="15" customHeight="1" x14ac:dyDescent="0.25">
      <c r="G36" s="521"/>
      <c r="H36" s="202" t="str">
        <f>H18&amp;" menurut pemeriksa :"</f>
        <v>Biaya Administrasi dan Umum menurut pemeriksa :</v>
      </c>
      <c r="I36" s="203"/>
      <c r="J36" s="203"/>
      <c r="K36" s="203"/>
      <c r="L36" s="203"/>
      <c r="M36" s="203"/>
      <c r="N36" s="203"/>
      <c r="O36" s="203"/>
      <c r="P36" s="203"/>
      <c r="Q36" s="203"/>
      <c r="R36" s="203"/>
      <c r="S36" s="203"/>
      <c r="T36" s="203"/>
      <c r="U36" s="203"/>
      <c r="V36" s="203"/>
      <c r="W36" s="203"/>
      <c r="X36" s="203"/>
      <c r="Y36" s="203"/>
      <c r="Z36" s="203"/>
      <c r="AA36" s="203"/>
      <c r="AB36" s="203"/>
      <c r="AK36" s="186"/>
      <c r="AL36" s="110"/>
      <c r="AM36" s="110"/>
      <c r="AN36" s="110"/>
      <c r="AO36" s="110"/>
      <c r="AP36" s="110"/>
      <c r="AQ36" s="110"/>
      <c r="AR36" s="110"/>
      <c r="AS36" s="110"/>
      <c r="AT36" s="110"/>
      <c r="AU36" s="110"/>
      <c r="AV36" s="110"/>
      <c r="AW36" s="110"/>
      <c r="AX36" s="110"/>
      <c r="AY36" s="110"/>
      <c r="AZ36" s="110"/>
      <c r="BA36" s="110"/>
      <c r="BB36" s="110"/>
      <c r="BC36" s="110"/>
      <c r="BD36" s="110"/>
      <c r="BE36" s="110"/>
      <c r="BF36" s="110"/>
      <c r="BG36" s="110"/>
      <c r="BH36" s="110"/>
      <c r="BI36" s="110"/>
      <c r="BJ36" s="110"/>
      <c r="BK36" s="110"/>
      <c r="BL36" s="110"/>
      <c r="BM36" s="110"/>
      <c r="BN36" s="110"/>
      <c r="BO36" s="110"/>
      <c r="BP36" s="110"/>
      <c r="BQ36" s="110"/>
      <c r="BR36" s="110"/>
      <c r="BS36" s="110"/>
      <c r="BT36" s="110"/>
      <c r="BU36" s="110"/>
      <c r="BV36" s="110"/>
      <c r="BW36" s="110"/>
      <c r="BX36" s="110"/>
      <c r="BY36" s="110"/>
      <c r="BZ36" s="110"/>
      <c r="CA36" s="110"/>
      <c r="CB36" s="110"/>
      <c r="CC36" s="110"/>
      <c r="CD36" s="110"/>
      <c r="CE36" s="110"/>
      <c r="CF36" s="110"/>
      <c r="CG36" s="110"/>
      <c r="CH36" s="110"/>
      <c r="CI36" s="110"/>
      <c r="CJ36" s="110"/>
      <c r="CK36" s="110"/>
      <c r="CL36" s="110"/>
      <c r="CM36" s="110"/>
      <c r="CN36" s="110"/>
      <c r="CO36" s="110"/>
      <c r="CP36" s="110"/>
      <c r="CQ36" s="110"/>
      <c r="CR36" s="110"/>
      <c r="CS36" s="110"/>
      <c r="CT36" s="110"/>
      <c r="CU36" s="110"/>
      <c r="CV36" s="110"/>
      <c r="CW36" s="110"/>
      <c r="CX36" s="110"/>
    </row>
    <row r="37" spans="7:102" ht="15" customHeight="1" x14ac:dyDescent="0.25">
      <c r="G37" s="521"/>
      <c r="H37" s="202" t="s">
        <v>1681</v>
      </c>
      <c r="I37" s="939" t="s">
        <v>1782</v>
      </c>
      <c r="J37" s="940"/>
      <c r="K37" s="940"/>
      <c r="L37" s="940"/>
      <c r="M37" s="940"/>
      <c r="N37" s="940"/>
      <c r="O37" s="940"/>
      <c r="P37" s="940"/>
      <c r="Q37" s="940"/>
      <c r="R37" s="940"/>
      <c r="S37" s="940"/>
      <c r="T37" s="940"/>
      <c r="U37" s="940"/>
      <c r="V37" s="940"/>
      <c r="W37" s="203" t="s">
        <v>1684</v>
      </c>
      <c r="X37" s="974">
        <f>IF(I38="Tidak Dilakukan Pengujian",X39,
IF(I38=M18,CO18,
IF(I38=M20,CO20,
IF(I38=M22,CO22,
IF(I38=M24,CO24,
IF(I38=M26,CO26,
IF(I38=M28,CO28,"Pilih teknik yang lain")))))))</f>
        <v>0</v>
      </c>
      <c r="Y37" s="940"/>
      <c r="Z37" s="940"/>
      <c r="AA37" s="940"/>
      <c r="AB37" s="940"/>
      <c r="AK37" s="186"/>
      <c r="AL37" s="110"/>
      <c r="AM37" s="110"/>
      <c r="AN37" s="110"/>
      <c r="AO37" s="110"/>
      <c r="AP37" s="110"/>
      <c r="AQ37" s="110"/>
      <c r="AR37" s="110"/>
      <c r="AS37" s="110"/>
      <c r="AT37" s="110"/>
      <c r="AU37" s="110"/>
      <c r="AV37" s="110"/>
      <c r="AW37" s="110"/>
      <c r="AX37" s="110"/>
      <c r="AY37" s="110"/>
      <c r="AZ37" s="110"/>
      <c r="BA37" s="110"/>
      <c r="BB37" s="110"/>
      <c r="BC37" s="110"/>
      <c r="BD37" s="110"/>
      <c r="BE37" s="110"/>
      <c r="BF37" s="110"/>
      <c r="BG37" s="110"/>
      <c r="BH37" s="110"/>
      <c r="BI37" s="110"/>
      <c r="BJ37" s="110"/>
      <c r="BK37" s="110"/>
      <c r="BL37" s="110"/>
      <c r="BM37" s="110"/>
      <c r="BN37" s="110"/>
      <c r="BO37" s="110"/>
      <c r="BP37" s="110"/>
      <c r="BQ37" s="110"/>
      <c r="BR37" s="110"/>
      <c r="BS37" s="110"/>
      <c r="BT37" s="110"/>
      <c r="BU37" s="110"/>
      <c r="BV37" s="110"/>
      <c r="BW37" s="110"/>
      <c r="BX37" s="110"/>
      <c r="BY37" s="110"/>
      <c r="BZ37" s="110"/>
      <c r="CA37" s="110"/>
      <c r="CB37" s="110"/>
      <c r="CC37" s="110"/>
      <c r="CD37" s="110"/>
      <c r="CE37" s="110"/>
      <c r="CF37" s="110"/>
      <c r="CG37" s="110"/>
      <c r="CH37" s="110"/>
      <c r="CI37" s="110"/>
      <c r="CJ37" s="110"/>
      <c r="CK37" s="110"/>
      <c r="CL37" s="110"/>
      <c r="CM37" s="110"/>
      <c r="CN37" s="110"/>
      <c r="CO37" s="110"/>
      <c r="CP37" s="110"/>
      <c r="CQ37" s="110"/>
      <c r="CR37" s="110"/>
      <c r="CS37" s="110"/>
      <c r="CT37" s="110"/>
      <c r="CU37" s="110"/>
      <c r="CV37" s="110"/>
      <c r="CW37" s="110"/>
      <c r="CX37" s="110"/>
    </row>
    <row r="38" spans="7:102" ht="15" customHeight="1" x14ac:dyDescent="0.25">
      <c r="G38" s="521"/>
      <c r="H38" s="202"/>
      <c r="I38" s="939" t="s">
        <v>2032</v>
      </c>
      <c r="J38" s="940"/>
      <c r="K38" s="940"/>
      <c r="L38" s="940"/>
      <c r="M38" s="940"/>
      <c r="N38" s="940"/>
      <c r="O38" s="940"/>
      <c r="P38" s="940"/>
      <c r="Q38" s="940"/>
      <c r="R38" s="940"/>
      <c r="S38" s="940"/>
      <c r="T38" s="940"/>
      <c r="U38" s="940"/>
      <c r="V38" s="940"/>
      <c r="W38" s="203"/>
      <c r="X38" s="522"/>
      <c r="Y38" s="522"/>
      <c r="Z38" s="522"/>
      <c r="AA38" s="522"/>
      <c r="AB38" s="522"/>
      <c r="AC38" s="204"/>
      <c r="AD38" s="204"/>
      <c r="AE38" s="204"/>
      <c r="AF38" s="204"/>
      <c r="AG38" s="204"/>
      <c r="AH38" s="204"/>
      <c r="AI38" s="204"/>
      <c r="AJ38" s="204"/>
      <c r="AK38" s="444"/>
      <c r="AL38" s="110"/>
      <c r="AM38" s="110"/>
      <c r="AN38" s="110"/>
      <c r="AO38" s="110"/>
      <c r="AP38" s="110"/>
      <c r="AQ38" s="110"/>
      <c r="AR38" s="110"/>
      <c r="AS38" s="110"/>
      <c r="AT38" s="110"/>
      <c r="AU38" s="110"/>
      <c r="AV38" s="110"/>
      <c r="AW38" s="110"/>
      <c r="AX38" s="110"/>
      <c r="AY38" s="110"/>
      <c r="AZ38" s="110"/>
      <c r="BA38" s="110"/>
      <c r="BB38" s="110"/>
      <c r="BC38" s="110"/>
      <c r="BD38" s="110"/>
      <c r="BE38" s="110"/>
      <c r="BF38" s="110"/>
      <c r="BG38" s="110"/>
      <c r="BH38" s="110"/>
      <c r="BI38" s="110"/>
      <c r="BJ38" s="110"/>
      <c r="BK38" s="110"/>
      <c r="BL38" s="110"/>
      <c r="BM38" s="110"/>
      <c r="BN38" s="110"/>
      <c r="BO38" s="110"/>
      <c r="BP38" s="110"/>
      <c r="BQ38" s="110"/>
      <c r="BR38" s="110"/>
      <c r="BS38" s="110"/>
      <c r="BT38" s="110"/>
      <c r="BU38" s="110"/>
      <c r="BV38" s="110"/>
      <c r="BW38" s="110"/>
      <c r="BX38" s="110"/>
      <c r="BY38" s="110"/>
      <c r="BZ38" s="110"/>
      <c r="CA38" s="110"/>
      <c r="CB38" s="110"/>
      <c r="CC38" s="110"/>
      <c r="CD38" s="110"/>
      <c r="CE38" s="110"/>
      <c r="CF38" s="110"/>
      <c r="CG38" s="110"/>
      <c r="CH38" s="110"/>
      <c r="CI38" s="110"/>
      <c r="CJ38" s="110"/>
      <c r="CK38" s="110"/>
      <c r="CL38" s="110"/>
      <c r="CM38" s="110"/>
      <c r="CN38" s="110"/>
      <c r="CO38" s="110"/>
      <c r="CP38" s="110"/>
      <c r="CQ38" s="110"/>
      <c r="CR38" s="110"/>
      <c r="CS38" s="110"/>
      <c r="CT38" s="110"/>
      <c r="CU38" s="110"/>
      <c r="CV38" s="110"/>
      <c r="CW38" s="110"/>
      <c r="CX38" s="110"/>
    </row>
    <row r="39" spans="7:102" ht="15" customHeight="1" x14ac:dyDescent="0.25">
      <c r="G39" s="521"/>
      <c r="H39" s="202" t="s">
        <v>1681</v>
      </c>
      <c r="I39" s="939" t="s">
        <v>1783</v>
      </c>
      <c r="J39" s="940"/>
      <c r="K39" s="940"/>
      <c r="L39" s="940"/>
      <c r="M39" s="940"/>
      <c r="N39" s="940"/>
      <c r="O39" s="940"/>
      <c r="P39" s="940"/>
      <c r="Q39" s="940"/>
      <c r="R39" s="940"/>
      <c r="S39" s="940"/>
      <c r="T39" s="940"/>
      <c r="U39" s="940"/>
      <c r="V39" s="940"/>
      <c r="W39" s="203" t="s">
        <v>1684</v>
      </c>
      <c r="X39" s="968">
        <f>'E-12'!U32</f>
        <v>0</v>
      </c>
      <c r="Y39" s="794"/>
      <c r="Z39" s="794"/>
      <c r="AA39" s="794"/>
      <c r="AB39" s="794"/>
      <c r="AC39" s="204"/>
      <c r="AD39" s="204"/>
      <c r="AE39" s="204"/>
      <c r="AF39" s="204"/>
      <c r="AG39" s="204"/>
      <c r="AH39" s="204"/>
      <c r="AI39" s="204"/>
      <c r="AJ39" s="204"/>
      <c r="AK39" s="444"/>
      <c r="AL39" s="110"/>
      <c r="AM39" s="110"/>
      <c r="AN39" s="110"/>
      <c r="AO39" s="110"/>
      <c r="AP39" s="110"/>
      <c r="AQ39" s="110"/>
      <c r="AR39" s="110"/>
      <c r="AS39" s="110"/>
      <c r="AT39" s="110"/>
      <c r="AU39" s="110"/>
      <c r="AV39" s="110"/>
      <c r="AW39" s="110"/>
      <c r="AX39" s="110"/>
      <c r="AY39" s="110"/>
      <c r="AZ39" s="110"/>
      <c r="BA39" s="110"/>
      <c r="BB39" s="110"/>
      <c r="BC39" s="110"/>
      <c r="BD39" s="110"/>
      <c r="BE39" s="110"/>
      <c r="BF39" s="110"/>
      <c r="BG39" s="110"/>
      <c r="BH39" s="110"/>
      <c r="BI39" s="110"/>
      <c r="BJ39" s="110"/>
      <c r="BK39" s="110"/>
      <c r="BL39" s="110"/>
      <c r="BM39" s="110"/>
      <c r="BN39" s="110"/>
      <c r="BO39" s="110"/>
      <c r="BP39" s="110"/>
      <c r="BQ39" s="110"/>
      <c r="BR39" s="110"/>
      <c r="BS39" s="110"/>
      <c r="BT39" s="110"/>
      <c r="BU39" s="110"/>
      <c r="BV39" s="110"/>
      <c r="BW39" s="110"/>
      <c r="BX39" s="110"/>
      <c r="BY39" s="110"/>
      <c r="BZ39" s="110"/>
      <c r="CA39" s="110"/>
      <c r="CB39" s="110"/>
      <c r="CC39" s="110"/>
      <c r="CD39" s="110"/>
      <c r="CE39" s="110"/>
      <c r="CF39" s="110"/>
      <c r="CG39" s="110"/>
      <c r="CH39" s="110"/>
      <c r="CI39" s="110"/>
      <c r="CJ39" s="110"/>
      <c r="CK39" s="110"/>
      <c r="CL39" s="110"/>
      <c r="CM39" s="110"/>
      <c r="CN39" s="110"/>
      <c r="CO39" s="110"/>
      <c r="CP39" s="110"/>
      <c r="CQ39" s="110"/>
      <c r="CR39" s="110"/>
      <c r="CS39" s="110"/>
      <c r="CT39" s="110"/>
      <c r="CU39" s="110"/>
      <c r="CV39" s="110"/>
      <c r="CW39" s="110"/>
      <c r="CX39" s="110"/>
    </row>
    <row r="40" spans="7:102" ht="15" customHeight="1" x14ac:dyDescent="0.25">
      <c r="G40" s="521"/>
      <c r="H40" s="202" t="s">
        <v>1772</v>
      </c>
      <c r="I40" s="203"/>
      <c r="J40" s="203"/>
      <c r="K40" s="203"/>
      <c r="L40" s="203"/>
      <c r="M40" s="203"/>
      <c r="N40" s="203"/>
      <c r="O40" s="203"/>
      <c r="P40" s="203"/>
      <c r="Q40" s="203"/>
      <c r="R40" s="203"/>
      <c r="S40" s="203"/>
      <c r="T40" s="203"/>
      <c r="U40" s="203"/>
      <c r="V40" s="203"/>
      <c r="W40" s="203" t="s">
        <v>1684</v>
      </c>
      <c r="X40" s="966">
        <f>X37-X39</f>
        <v>0</v>
      </c>
      <c r="Y40" s="789"/>
      <c r="Z40" s="789"/>
      <c r="AA40" s="789"/>
      <c r="AB40" s="789"/>
      <c r="AC40" s="204"/>
      <c r="AD40" s="204"/>
      <c r="AE40" s="204"/>
      <c r="AF40" s="204"/>
      <c r="AG40" s="204"/>
      <c r="AH40" s="204"/>
      <c r="AI40" s="204"/>
      <c r="AJ40" s="204"/>
      <c r="AK40" s="444"/>
      <c r="AL40" s="110"/>
      <c r="AM40" s="110"/>
      <c r="AN40" s="110"/>
      <c r="AO40" s="110"/>
      <c r="AP40" s="110"/>
      <c r="AQ40" s="110"/>
      <c r="AR40" s="110"/>
      <c r="AS40" s="110"/>
      <c r="AT40" s="110"/>
      <c r="AU40" s="110"/>
      <c r="AV40" s="110"/>
      <c r="AW40" s="110"/>
      <c r="AX40" s="110"/>
      <c r="AY40" s="110"/>
      <c r="AZ40" s="110"/>
      <c r="BA40" s="110"/>
      <c r="BB40" s="110"/>
      <c r="BC40" s="110"/>
      <c r="BD40" s="110"/>
      <c r="BE40" s="110"/>
      <c r="BF40" s="110"/>
      <c r="BG40" s="110"/>
      <c r="BH40" s="110"/>
      <c r="BI40" s="110"/>
      <c r="BJ40" s="110"/>
      <c r="BK40" s="110"/>
      <c r="BL40" s="110"/>
      <c r="BM40" s="110"/>
      <c r="BN40" s="110"/>
      <c r="BO40" s="110"/>
      <c r="BP40" s="110"/>
      <c r="BQ40" s="110"/>
      <c r="BR40" s="110"/>
      <c r="BS40" s="110"/>
      <c r="BT40" s="110"/>
      <c r="BU40" s="110"/>
      <c r="BV40" s="110"/>
      <c r="BW40" s="110"/>
      <c r="BX40" s="110"/>
      <c r="BY40" s="110"/>
      <c r="BZ40" s="110"/>
      <c r="CA40" s="110"/>
      <c r="CB40" s="110"/>
      <c r="CC40" s="110"/>
      <c r="CD40" s="110"/>
      <c r="CE40" s="110"/>
      <c r="CF40" s="110"/>
      <c r="CG40" s="110"/>
      <c r="CH40" s="110"/>
      <c r="CI40" s="110"/>
      <c r="CJ40" s="110"/>
      <c r="CK40" s="110"/>
      <c r="CL40" s="110"/>
      <c r="CM40" s="110"/>
      <c r="CN40" s="110"/>
      <c r="CO40" s="110"/>
      <c r="CP40" s="110"/>
      <c r="CQ40" s="110"/>
      <c r="CR40" s="110"/>
      <c r="CS40" s="110"/>
      <c r="CT40" s="110"/>
      <c r="CU40" s="110"/>
      <c r="CV40" s="110"/>
      <c r="CW40" s="110"/>
      <c r="CX40" s="110"/>
    </row>
    <row r="41" spans="7:102" ht="15" customHeight="1" x14ac:dyDescent="0.25">
      <c r="G41" s="521"/>
      <c r="H41" s="202"/>
      <c r="I41" s="203"/>
      <c r="J41" s="203"/>
      <c r="K41" s="203"/>
      <c r="L41" s="203"/>
      <c r="M41" s="203"/>
      <c r="N41" s="203"/>
      <c r="O41" s="203"/>
      <c r="P41" s="203"/>
      <c r="Q41" s="203"/>
      <c r="R41" s="203"/>
      <c r="S41" s="203"/>
      <c r="T41" s="203"/>
      <c r="U41" s="203"/>
      <c r="V41" s="203"/>
      <c r="W41" s="203"/>
      <c r="X41" s="522"/>
      <c r="Y41" s="522"/>
      <c r="Z41" s="522"/>
      <c r="AA41" s="522"/>
      <c r="AB41" s="522"/>
      <c r="AC41" s="204"/>
      <c r="AD41" s="204"/>
      <c r="AE41" s="204"/>
      <c r="AF41" s="204"/>
      <c r="AG41" s="204"/>
      <c r="AH41" s="204"/>
      <c r="AI41" s="204"/>
      <c r="AJ41" s="204"/>
      <c r="AK41" s="444"/>
      <c r="AL41" s="110"/>
      <c r="AM41" s="110"/>
      <c r="AN41" s="110"/>
      <c r="AO41" s="110"/>
      <c r="AP41" s="110"/>
      <c r="AQ41" s="110"/>
      <c r="AR41" s="110"/>
      <c r="AS41" s="110"/>
      <c r="AT41" s="110"/>
      <c r="AU41" s="110"/>
      <c r="AV41" s="110"/>
      <c r="AW41" s="110"/>
      <c r="AX41" s="110"/>
      <c r="AY41" s="110"/>
      <c r="AZ41" s="110"/>
      <c r="BA41" s="110"/>
      <c r="BB41" s="110"/>
      <c r="BC41" s="110"/>
      <c r="BD41" s="110"/>
      <c r="BE41" s="110"/>
      <c r="BF41" s="110"/>
      <c r="BG41" s="110"/>
      <c r="BH41" s="110"/>
      <c r="BI41" s="110"/>
      <c r="BJ41" s="110"/>
      <c r="BK41" s="110"/>
      <c r="BL41" s="110"/>
      <c r="BM41" s="110"/>
      <c r="BN41" s="110"/>
      <c r="BO41" s="110"/>
      <c r="BP41" s="110"/>
      <c r="BQ41" s="110"/>
      <c r="BR41" s="110"/>
      <c r="BS41" s="110"/>
      <c r="BT41" s="110"/>
      <c r="BU41" s="110"/>
      <c r="BV41" s="110"/>
      <c r="BW41" s="110"/>
      <c r="BX41" s="110"/>
      <c r="BY41" s="110"/>
      <c r="BZ41" s="110"/>
      <c r="CA41" s="110"/>
      <c r="CB41" s="110"/>
      <c r="CC41" s="110"/>
      <c r="CD41" s="110"/>
      <c r="CE41" s="110"/>
      <c r="CF41" s="110"/>
      <c r="CG41" s="110"/>
      <c r="CH41" s="110"/>
      <c r="CI41" s="110"/>
      <c r="CJ41" s="110"/>
      <c r="CK41" s="110"/>
      <c r="CL41" s="110"/>
      <c r="CM41" s="110"/>
      <c r="CN41" s="110"/>
      <c r="CO41" s="110"/>
      <c r="CP41" s="110"/>
      <c r="CQ41" s="110"/>
      <c r="CR41" s="110"/>
      <c r="CS41" s="110"/>
      <c r="CT41" s="110"/>
      <c r="CU41" s="110"/>
      <c r="CV41" s="110"/>
      <c r="CW41" s="110"/>
      <c r="CX41" s="110"/>
    </row>
    <row r="42" spans="7:102" ht="15" customHeight="1" x14ac:dyDescent="0.25">
      <c r="G42" s="521" t="s">
        <v>1784</v>
      </c>
      <c r="H42" s="202" t="s">
        <v>1785</v>
      </c>
      <c r="I42" s="203"/>
      <c r="J42" s="203"/>
      <c r="K42" s="203"/>
      <c r="L42" s="203"/>
      <c r="M42" s="203"/>
      <c r="N42" s="203"/>
      <c r="O42" s="203"/>
      <c r="P42" s="203"/>
      <c r="Q42" s="203"/>
      <c r="R42" s="203"/>
      <c r="S42" s="203"/>
      <c r="T42" s="203"/>
      <c r="U42" s="203"/>
      <c r="V42" s="203"/>
      <c r="W42" s="203"/>
      <c r="X42" s="203"/>
      <c r="Y42" s="203"/>
      <c r="Z42" s="203"/>
      <c r="AA42" s="203"/>
      <c r="AB42" s="203"/>
      <c r="AC42" s="204"/>
      <c r="AD42" s="204"/>
      <c r="AE42" s="204"/>
      <c r="AF42" s="204"/>
      <c r="AG42" s="204"/>
      <c r="AH42" s="204"/>
      <c r="AI42" s="204"/>
      <c r="AJ42" s="204"/>
      <c r="AK42" s="444"/>
      <c r="AL42" s="110"/>
      <c r="AM42" s="110"/>
      <c r="AN42" s="110"/>
      <c r="AO42" s="110"/>
      <c r="AP42" s="110"/>
      <c r="AQ42" s="110"/>
      <c r="AR42" s="110"/>
      <c r="AS42" s="110"/>
      <c r="AT42" s="110"/>
      <c r="AU42" s="110"/>
      <c r="AV42" s="110"/>
      <c r="AW42" s="110"/>
      <c r="AX42" s="110"/>
      <c r="AY42" s="110"/>
      <c r="AZ42" s="110"/>
      <c r="BA42" s="110"/>
      <c r="BB42" s="110"/>
      <c r="BC42" s="110"/>
      <c r="BD42" s="110"/>
      <c r="BE42" s="110"/>
      <c r="BF42" s="110"/>
      <c r="BG42" s="110"/>
      <c r="BH42" s="110"/>
      <c r="BI42" s="110"/>
      <c r="BJ42" s="110"/>
      <c r="BK42" s="110"/>
      <c r="BL42" s="110"/>
      <c r="BM42" s="110"/>
      <c r="BN42" s="110"/>
      <c r="BO42" s="110"/>
      <c r="BP42" s="110"/>
      <c r="BQ42" s="110"/>
      <c r="BR42" s="110"/>
      <c r="BS42" s="110"/>
      <c r="BT42" s="110"/>
      <c r="BU42" s="110"/>
      <c r="BV42" s="110"/>
      <c r="BW42" s="110"/>
      <c r="BX42" s="110"/>
      <c r="BY42" s="110"/>
      <c r="BZ42" s="110"/>
      <c r="CA42" s="110"/>
      <c r="CB42" s="110"/>
      <c r="CC42" s="110"/>
      <c r="CD42" s="110"/>
      <c r="CE42" s="110"/>
      <c r="CF42" s="110"/>
      <c r="CG42" s="110"/>
      <c r="CH42" s="110"/>
      <c r="CI42" s="110"/>
      <c r="CJ42" s="110"/>
      <c r="CK42" s="110"/>
      <c r="CL42" s="110"/>
      <c r="CM42" s="110"/>
      <c r="CN42" s="110"/>
      <c r="CO42" s="110"/>
      <c r="CP42" s="110"/>
      <c r="CQ42" s="110"/>
      <c r="CR42" s="110"/>
      <c r="CS42" s="110"/>
      <c r="CT42" s="110"/>
      <c r="CU42" s="110"/>
      <c r="CV42" s="110"/>
      <c r="CW42" s="110"/>
      <c r="CX42" s="110"/>
    </row>
    <row r="43" spans="7:102" ht="15" customHeight="1" x14ac:dyDescent="0.25">
      <c r="G43" s="521"/>
      <c r="H43" s="972" t="s">
        <v>1786</v>
      </c>
      <c r="I43" s="940"/>
      <c r="J43" s="940"/>
      <c r="K43" s="940"/>
      <c r="L43" s="940"/>
      <c r="M43" s="940"/>
      <c r="N43" s="940"/>
      <c r="O43" s="940"/>
      <c r="P43" s="940"/>
      <c r="Q43" s="940"/>
      <c r="R43" s="940"/>
      <c r="S43" s="940"/>
      <c r="T43" s="940"/>
      <c r="U43" s="940"/>
      <c r="V43" s="940"/>
      <c r="W43" s="940"/>
      <c r="X43" s="940"/>
      <c r="Y43" s="940"/>
      <c r="Z43" s="940"/>
      <c r="AA43" s="940"/>
      <c r="AB43" s="940"/>
      <c r="AC43" s="940"/>
      <c r="AD43" s="940"/>
      <c r="AE43" s="940"/>
      <c r="AF43" s="940"/>
      <c r="AG43" s="940"/>
      <c r="AH43" s="940"/>
      <c r="AI43" s="940"/>
      <c r="AJ43" s="940"/>
      <c r="AK43" s="805"/>
      <c r="AL43" s="110"/>
      <c r="AM43" s="110"/>
      <c r="AN43" s="110"/>
      <c r="AO43" s="110"/>
      <c r="AP43" s="110"/>
      <c r="AQ43" s="110"/>
      <c r="AR43" s="110"/>
      <c r="AS43" s="110"/>
      <c r="AT43" s="110"/>
      <c r="AU43" s="110"/>
      <c r="AV43" s="110"/>
      <c r="AW43" s="110"/>
      <c r="AX43" s="110"/>
      <c r="AY43" s="110"/>
      <c r="AZ43" s="110"/>
      <c r="BA43" s="110"/>
      <c r="BB43" s="110"/>
      <c r="BC43" s="110"/>
      <c r="BD43" s="110"/>
      <c r="BE43" s="110"/>
      <c r="BF43" s="110"/>
      <c r="BG43" s="110"/>
      <c r="BH43" s="110"/>
      <c r="BI43" s="110"/>
      <c r="BJ43" s="110"/>
      <c r="BK43" s="110"/>
      <c r="BL43" s="110"/>
      <c r="BM43" s="110"/>
      <c r="BN43" s="110"/>
      <c r="BO43" s="110"/>
      <c r="BP43" s="110"/>
      <c r="BQ43" s="110"/>
      <c r="BR43" s="110"/>
      <c r="BS43" s="110"/>
      <c r="BT43" s="110"/>
      <c r="BU43" s="110"/>
      <c r="BV43" s="110"/>
      <c r="BW43" s="110"/>
      <c r="BX43" s="110"/>
      <c r="BY43" s="110"/>
      <c r="BZ43" s="110"/>
      <c r="CA43" s="110"/>
      <c r="CB43" s="110"/>
      <c r="CC43" s="110"/>
      <c r="CD43" s="110"/>
      <c r="CE43" s="110"/>
      <c r="CF43" s="110"/>
      <c r="CG43" s="110"/>
      <c r="CH43" s="110"/>
      <c r="CI43" s="110"/>
      <c r="CJ43" s="110"/>
      <c r="CK43" s="110"/>
      <c r="CL43" s="110"/>
      <c r="CM43" s="110"/>
      <c r="CN43" s="110"/>
      <c r="CO43" s="110"/>
      <c r="CP43" s="110"/>
      <c r="CQ43" s="110"/>
      <c r="CR43" s="110"/>
      <c r="CS43" s="110"/>
      <c r="CT43" s="110"/>
      <c r="CU43" s="110"/>
      <c r="CV43" s="110"/>
      <c r="CW43" s="110"/>
      <c r="CX43" s="110"/>
    </row>
    <row r="44" spans="7:102" ht="15" customHeight="1" x14ac:dyDescent="0.25">
      <c r="G44" s="521"/>
      <c r="H44" s="804"/>
      <c r="I44" s="940"/>
      <c r="J44" s="940"/>
      <c r="K44" s="940"/>
      <c r="L44" s="940"/>
      <c r="M44" s="940"/>
      <c r="N44" s="940"/>
      <c r="O44" s="940"/>
      <c r="P44" s="940"/>
      <c r="Q44" s="940"/>
      <c r="R44" s="940"/>
      <c r="S44" s="940"/>
      <c r="T44" s="940"/>
      <c r="U44" s="940"/>
      <c r="V44" s="940"/>
      <c r="W44" s="940"/>
      <c r="X44" s="940"/>
      <c r="Y44" s="940"/>
      <c r="Z44" s="940"/>
      <c r="AA44" s="940"/>
      <c r="AB44" s="940"/>
      <c r="AC44" s="940"/>
      <c r="AD44" s="940"/>
      <c r="AE44" s="940"/>
      <c r="AF44" s="940"/>
      <c r="AG44" s="940"/>
      <c r="AH44" s="940"/>
      <c r="AI44" s="940"/>
      <c r="AJ44" s="940"/>
      <c r="AK44" s="805"/>
      <c r="AL44" s="110"/>
      <c r="AM44" s="110"/>
      <c r="AN44" s="110"/>
      <c r="AO44" s="110"/>
      <c r="AP44" s="110"/>
      <c r="AQ44" s="110"/>
      <c r="AR44" s="110"/>
      <c r="AS44" s="110"/>
      <c r="AT44" s="110"/>
      <c r="AU44" s="110"/>
      <c r="AV44" s="110"/>
      <c r="AW44" s="110"/>
      <c r="AX44" s="110"/>
      <c r="AY44" s="110"/>
      <c r="AZ44" s="110"/>
      <c r="BA44" s="110"/>
      <c r="BB44" s="110"/>
      <c r="BC44" s="110"/>
      <c r="BD44" s="110"/>
      <c r="BE44" s="110"/>
      <c r="BF44" s="110"/>
      <c r="BG44" s="110"/>
      <c r="BH44" s="110"/>
      <c r="BI44" s="110"/>
      <c r="BJ44" s="110"/>
      <c r="BK44" s="110"/>
      <c r="BL44" s="110"/>
      <c r="BM44" s="110"/>
      <c r="BN44" s="110"/>
      <c r="BO44" s="110"/>
      <c r="BP44" s="110"/>
      <c r="BQ44" s="110"/>
      <c r="BR44" s="110"/>
      <c r="BS44" s="110"/>
      <c r="BT44" s="110"/>
      <c r="BU44" s="110"/>
      <c r="BV44" s="110"/>
      <c r="BW44" s="110"/>
      <c r="BX44" s="110"/>
      <c r="BY44" s="110"/>
      <c r="BZ44" s="110"/>
      <c r="CA44" s="110"/>
      <c r="CB44" s="110"/>
      <c r="CC44" s="110"/>
      <c r="CD44" s="110"/>
      <c r="CE44" s="110"/>
      <c r="CF44" s="110"/>
      <c r="CG44" s="110"/>
      <c r="CH44" s="110"/>
      <c r="CI44" s="110"/>
      <c r="CJ44" s="110"/>
      <c r="CK44" s="110"/>
      <c r="CL44" s="110"/>
      <c r="CM44" s="110"/>
      <c r="CN44" s="110"/>
      <c r="CO44" s="110"/>
      <c r="CP44" s="110"/>
      <c r="CQ44" s="110"/>
      <c r="CR44" s="110"/>
      <c r="CS44" s="110"/>
      <c r="CT44" s="110"/>
      <c r="CU44" s="110"/>
      <c r="CV44" s="110"/>
      <c r="CW44" s="110"/>
      <c r="CX44" s="110"/>
    </row>
    <row r="45" spans="7:102" ht="15" customHeight="1" x14ac:dyDescent="0.25">
      <c r="G45" s="521"/>
      <c r="H45" s="804"/>
      <c r="I45" s="940"/>
      <c r="J45" s="940"/>
      <c r="K45" s="940"/>
      <c r="L45" s="940"/>
      <c r="M45" s="940"/>
      <c r="N45" s="940"/>
      <c r="O45" s="940"/>
      <c r="P45" s="940"/>
      <c r="Q45" s="940"/>
      <c r="R45" s="940"/>
      <c r="S45" s="940"/>
      <c r="T45" s="940"/>
      <c r="U45" s="940"/>
      <c r="V45" s="940"/>
      <c r="W45" s="940"/>
      <c r="X45" s="940"/>
      <c r="Y45" s="940"/>
      <c r="Z45" s="940"/>
      <c r="AA45" s="940"/>
      <c r="AB45" s="940"/>
      <c r="AC45" s="940"/>
      <c r="AD45" s="940"/>
      <c r="AE45" s="940"/>
      <c r="AF45" s="940"/>
      <c r="AG45" s="940"/>
      <c r="AH45" s="940"/>
      <c r="AI45" s="940"/>
      <c r="AJ45" s="940"/>
      <c r="AK45" s="805"/>
      <c r="AL45" s="110"/>
      <c r="AM45" s="110"/>
      <c r="AN45" s="110"/>
      <c r="AO45" s="110"/>
      <c r="AP45" s="110"/>
      <c r="AQ45" s="110"/>
      <c r="AR45" s="110"/>
      <c r="AS45" s="110"/>
      <c r="AT45" s="110"/>
      <c r="AU45" s="110"/>
      <c r="AV45" s="110"/>
      <c r="AW45" s="110"/>
      <c r="AX45" s="110"/>
      <c r="AY45" s="110"/>
      <c r="AZ45" s="110"/>
      <c r="BA45" s="110"/>
      <c r="BB45" s="110"/>
      <c r="BC45" s="110"/>
      <c r="BD45" s="110"/>
      <c r="BE45" s="110"/>
      <c r="BF45" s="110"/>
      <c r="BG45" s="110"/>
      <c r="BH45" s="110"/>
      <c r="BI45" s="110"/>
      <c r="BJ45" s="110"/>
      <c r="BK45" s="110"/>
      <c r="BL45" s="110"/>
      <c r="BM45" s="110"/>
      <c r="BN45" s="110"/>
      <c r="BO45" s="110"/>
      <c r="BP45" s="110"/>
      <c r="BQ45" s="110"/>
      <c r="BR45" s="110"/>
      <c r="BS45" s="110"/>
      <c r="BT45" s="110"/>
      <c r="BU45" s="110"/>
      <c r="BV45" s="110"/>
      <c r="BW45" s="110"/>
      <c r="BX45" s="110"/>
      <c r="BY45" s="110"/>
      <c r="BZ45" s="110"/>
      <c r="CA45" s="110"/>
      <c r="CB45" s="110"/>
      <c r="CC45" s="110"/>
      <c r="CD45" s="110"/>
      <c r="CE45" s="110"/>
      <c r="CF45" s="110"/>
      <c r="CG45" s="110"/>
      <c r="CH45" s="110"/>
      <c r="CI45" s="110"/>
      <c r="CJ45" s="110"/>
      <c r="CK45" s="110"/>
      <c r="CL45" s="110"/>
      <c r="CM45" s="110"/>
      <c r="CN45" s="110"/>
      <c r="CO45" s="110"/>
      <c r="CP45" s="110"/>
      <c r="CQ45" s="110"/>
      <c r="CR45" s="110"/>
      <c r="CS45" s="110"/>
      <c r="CT45" s="110"/>
      <c r="CU45" s="110"/>
      <c r="CV45" s="110"/>
      <c r="CW45" s="110"/>
      <c r="CX45" s="110"/>
    </row>
    <row r="46" spans="7:102" ht="15" customHeight="1" x14ac:dyDescent="0.25">
      <c r="G46" s="521"/>
      <c r="H46" s="804"/>
      <c r="I46" s="940"/>
      <c r="J46" s="940"/>
      <c r="K46" s="940"/>
      <c r="L46" s="940"/>
      <c r="M46" s="940"/>
      <c r="N46" s="940"/>
      <c r="O46" s="940"/>
      <c r="P46" s="940"/>
      <c r="Q46" s="940"/>
      <c r="R46" s="940"/>
      <c r="S46" s="940"/>
      <c r="T46" s="940"/>
      <c r="U46" s="940"/>
      <c r="V46" s="940"/>
      <c r="W46" s="940"/>
      <c r="X46" s="940"/>
      <c r="Y46" s="940"/>
      <c r="Z46" s="940"/>
      <c r="AA46" s="940"/>
      <c r="AB46" s="940"/>
      <c r="AC46" s="940"/>
      <c r="AD46" s="940"/>
      <c r="AE46" s="940"/>
      <c r="AF46" s="940"/>
      <c r="AG46" s="940"/>
      <c r="AH46" s="940"/>
      <c r="AI46" s="940"/>
      <c r="AJ46" s="940"/>
      <c r="AK46" s="805"/>
      <c r="AL46" s="110"/>
      <c r="AM46" s="110"/>
      <c r="AN46" s="110"/>
      <c r="AO46" s="110"/>
      <c r="AP46" s="110"/>
      <c r="AQ46" s="110"/>
      <c r="AR46" s="110"/>
      <c r="AS46" s="110"/>
      <c r="AT46" s="110"/>
      <c r="AU46" s="110"/>
      <c r="AV46" s="110"/>
      <c r="AW46" s="110"/>
      <c r="AX46" s="110"/>
      <c r="AY46" s="110"/>
      <c r="AZ46" s="110"/>
      <c r="BA46" s="110"/>
      <c r="BB46" s="110"/>
      <c r="BC46" s="110"/>
      <c r="BD46" s="110"/>
      <c r="BE46" s="110"/>
      <c r="BF46" s="110"/>
      <c r="BG46" s="110"/>
      <c r="BH46" s="110"/>
      <c r="BI46" s="110"/>
      <c r="BJ46" s="110"/>
      <c r="BK46" s="110"/>
      <c r="BL46" s="110"/>
      <c r="BM46" s="110"/>
      <c r="BN46" s="110"/>
      <c r="BO46" s="110"/>
      <c r="BP46" s="110"/>
      <c r="BQ46" s="110"/>
      <c r="BR46" s="110"/>
      <c r="BS46" s="110"/>
      <c r="BT46" s="110"/>
      <c r="BU46" s="110"/>
      <c r="BV46" s="110"/>
      <c r="BW46" s="110"/>
      <c r="BX46" s="110"/>
      <c r="BY46" s="110"/>
      <c r="BZ46" s="110"/>
      <c r="CA46" s="110"/>
      <c r="CB46" s="110"/>
      <c r="CC46" s="110"/>
      <c r="CD46" s="110"/>
      <c r="CE46" s="110"/>
      <c r="CF46" s="110"/>
      <c r="CG46" s="110"/>
      <c r="CH46" s="110"/>
      <c r="CI46" s="110"/>
      <c r="CJ46" s="110"/>
      <c r="CK46" s="110"/>
      <c r="CL46" s="110"/>
      <c r="CM46" s="110"/>
      <c r="CN46" s="110"/>
      <c r="CO46" s="110"/>
      <c r="CP46" s="110"/>
      <c r="CQ46" s="110"/>
      <c r="CR46" s="110"/>
      <c r="CS46" s="110"/>
      <c r="CT46" s="110"/>
      <c r="CU46" s="110"/>
      <c r="CV46" s="110"/>
      <c r="CW46" s="110"/>
      <c r="CX46" s="110"/>
    </row>
    <row r="47" spans="7:102" ht="15" customHeight="1" x14ac:dyDescent="0.25">
      <c r="G47" s="521"/>
      <c r="H47" s="202" t="s">
        <v>1787</v>
      </c>
      <c r="I47" s="203"/>
      <c r="J47" s="203"/>
      <c r="K47" s="203"/>
      <c r="L47" s="203"/>
      <c r="M47" s="203"/>
      <c r="N47" s="203"/>
      <c r="O47" s="203"/>
      <c r="P47" s="203"/>
      <c r="Q47" s="203"/>
      <c r="R47" s="203"/>
      <c r="S47" s="203"/>
      <c r="T47" s="203"/>
      <c r="U47" s="203"/>
      <c r="V47" s="203"/>
      <c r="W47" s="203"/>
      <c r="X47" s="522"/>
      <c r="Y47" s="522"/>
      <c r="Z47" s="522"/>
      <c r="AA47" s="522"/>
      <c r="AB47" s="522"/>
      <c r="AC47" s="435"/>
      <c r="AD47" s="435"/>
      <c r="AE47" s="435"/>
      <c r="AF47" s="435"/>
      <c r="AG47" s="435"/>
      <c r="AH47" s="435"/>
      <c r="AI47" s="435"/>
      <c r="AJ47" s="435"/>
      <c r="AK47" s="437"/>
      <c r="AL47" s="110"/>
      <c r="AM47" s="110"/>
      <c r="AN47" s="110"/>
      <c r="AO47" s="110"/>
      <c r="AP47" s="110"/>
      <c r="AQ47" s="110"/>
      <c r="AR47" s="110"/>
      <c r="AS47" s="110"/>
      <c r="AT47" s="110"/>
      <c r="AU47" s="110"/>
      <c r="AV47" s="110"/>
      <c r="AW47" s="110"/>
      <c r="AX47" s="110"/>
      <c r="AY47" s="110"/>
      <c r="AZ47" s="110"/>
      <c r="BA47" s="110"/>
      <c r="BB47" s="110"/>
      <c r="BC47" s="110"/>
      <c r="BD47" s="110"/>
      <c r="BE47" s="110"/>
      <c r="BF47" s="110"/>
      <c r="BG47" s="110"/>
      <c r="BH47" s="110"/>
      <c r="BI47" s="110"/>
      <c r="BJ47" s="110"/>
      <c r="BK47" s="110"/>
      <c r="BL47" s="110"/>
      <c r="BM47" s="110"/>
      <c r="BN47" s="110"/>
      <c r="BO47" s="110"/>
      <c r="BP47" s="110"/>
      <c r="BQ47" s="110"/>
      <c r="BR47" s="110"/>
      <c r="BS47" s="110"/>
      <c r="BT47" s="110"/>
      <c r="BU47" s="110"/>
      <c r="BV47" s="110"/>
      <c r="BW47" s="110"/>
      <c r="BX47" s="110"/>
      <c r="BY47" s="110"/>
      <c r="BZ47" s="110"/>
      <c r="CA47" s="110"/>
      <c r="CB47" s="110"/>
      <c r="CC47" s="110"/>
      <c r="CD47" s="110"/>
      <c r="CE47" s="110"/>
      <c r="CF47" s="110"/>
      <c r="CG47" s="110"/>
      <c r="CH47" s="110"/>
      <c r="CI47" s="110"/>
      <c r="CJ47" s="110"/>
      <c r="CK47" s="110"/>
      <c r="CL47" s="110"/>
      <c r="CM47" s="110"/>
      <c r="CN47" s="110"/>
      <c r="CO47" s="110"/>
      <c r="CP47" s="110"/>
      <c r="CQ47" s="110"/>
      <c r="CR47" s="110"/>
      <c r="CS47" s="110"/>
      <c r="CT47" s="110"/>
      <c r="CU47" s="110"/>
      <c r="CV47" s="110"/>
      <c r="CW47" s="110"/>
      <c r="CX47" s="110"/>
    </row>
    <row r="48" spans="7:102" ht="15" customHeight="1" x14ac:dyDescent="0.25">
      <c r="G48" s="521"/>
      <c r="H48" s="202" t="s">
        <v>1681</v>
      </c>
      <c r="I48" s="973" t="s">
        <v>2031</v>
      </c>
      <c r="J48" s="940"/>
      <c r="K48" s="940"/>
      <c r="L48" s="940"/>
      <c r="M48" s="940"/>
      <c r="N48" s="940"/>
      <c r="O48" s="940"/>
      <c r="P48" s="940"/>
      <c r="Q48" s="940"/>
      <c r="R48" s="940"/>
      <c r="S48" s="940"/>
      <c r="T48" s="940"/>
      <c r="U48" s="940"/>
      <c r="V48" s="940"/>
      <c r="W48" s="940"/>
      <c r="X48" s="940"/>
      <c r="Y48" s="940"/>
      <c r="Z48" s="940"/>
      <c r="AA48" s="940"/>
      <c r="AB48" s="940"/>
      <c r="AC48" s="435"/>
      <c r="AD48" s="435"/>
      <c r="AE48" s="435"/>
      <c r="AF48" s="435"/>
      <c r="AG48" s="435"/>
      <c r="AH48" s="435"/>
      <c r="AI48" s="435"/>
      <c r="AJ48" s="435"/>
      <c r="AK48" s="437"/>
      <c r="AL48" s="110"/>
      <c r="AM48" s="110"/>
      <c r="AN48" s="110"/>
      <c r="AO48" s="110"/>
      <c r="AP48" s="110"/>
      <c r="AQ48" s="110"/>
      <c r="AR48" s="110"/>
      <c r="AS48" s="110"/>
      <c r="AT48" s="110"/>
      <c r="AU48" s="110"/>
      <c r="AV48" s="110"/>
      <c r="AW48" s="110"/>
      <c r="AX48" s="110"/>
      <c r="AY48" s="110"/>
      <c r="AZ48" s="110"/>
      <c r="BA48" s="110"/>
      <c r="BB48" s="110"/>
      <c r="BC48" s="110"/>
      <c r="BD48" s="110"/>
      <c r="BE48" s="110"/>
      <c r="BF48" s="110"/>
      <c r="BG48" s="110"/>
      <c r="BH48" s="110"/>
      <c r="BI48" s="110"/>
      <c r="BJ48" s="110"/>
      <c r="BK48" s="110"/>
      <c r="BL48" s="110"/>
      <c r="BM48" s="110"/>
      <c r="BN48" s="110"/>
      <c r="BO48" s="110"/>
      <c r="BP48" s="110"/>
      <c r="BQ48" s="110"/>
      <c r="BR48" s="110"/>
      <c r="BS48" s="110"/>
      <c r="BT48" s="110"/>
      <c r="BU48" s="110"/>
      <c r="BV48" s="110"/>
      <c r="BW48" s="110"/>
      <c r="BX48" s="110"/>
      <c r="BY48" s="110"/>
      <c r="BZ48" s="110"/>
      <c r="CA48" s="110"/>
      <c r="CB48" s="110"/>
      <c r="CC48" s="110"/>
      <c r="CD48" s="110"/>
      <c r="CE48" s="110"/>
      <c r="CF48" s="110"/>
      <c r="CG48" s="110"/>
      <c r="CH48" s="110"/>
      <c r="CI48" s="110"/>
      <c r="CJ48" s="110"/>
      <c r="CK48" s="110"/>
      <c r="CL48" s="110"/>
      <c r="CM48" s="110"/>
      <c r="CN48" s="110"/>
      <c r="CO48" s="110"/>
      <c r="CP48" s="110"/>
      <c r="CQ48" s="110"/>
      <c r="CR48" s="110"/>
      <c r="CS48" s="110"/>
      <c r="CT48" s="110"/>
      <c r="CU48" s="110"/>
      <c r="CV48" s="110"/>
      <c r="CW48" s="110"/>
      <c r="CX48" s="110"/>
    </row>
    <row r="49" spans="7:102" ht="15" customHeight="1" x14ac:dyDescent="0.25">
      <c r="G49" s="521"/>
      <c r="H49" s="205"/>
      <c r="I49" s="435"/>
      <c r="W49" s="203"/>
      <c r="X49" s="203"/>
      <c r="Y49" s="203"/>
      <c r="Z49" s="203"/>
      <c r="AA49" s="203"/>
      <c r="AB49" s="203"/>
      <c r="AC49" s="204"/>
      <c r="AD49" s="204"/>
      <c r="AE49" s="204"/>
      <c r="AF49" s="204"/>
      <c r="AG49" s="204"/>
      <c r="AH49" s="204"/>
      <c r="AI49" s="204"/>
      <c r="AJ49" s="204"/>
      <c r="AK49" s="444"/>
      <c r="AL49" s="110"/>
      <c r="AM49" s="110"/>
      <c r="AN49" s="110"/>
      <c r="AO49" s="110"/>
      <c r="AP49" s="110"/>
      <c r="AQ49" s="110"/>
      <c r="AR49" s="110"/>
      <c r="AS49" s="110"/>
      <c r="AT49" s="110"/>
      <c r="AU49" s="110"/>
      <c r="AV49" s="110"/>
      <c r="AW49" s="110"/>
      <c r="AX49" s="110"/>
      <c r="AY49" s="110"/>
      <c r="AZ49" s="110"/>
      <c r="BA49" s="110"/>
      <c r="BB49" s="110"/>
      <c r="BC49" s="110"/>
      <c r="BD49" s="110"/>
      <c r="BE49" s="110"/>
      <c r="BF49" s="110"/>
      <c r="BG49" s="110"/>
      <c r="BH49" s="110"/>
      <c r="BI49" s="110"/>
      <c r="BJ49" s="110"/>
      <c r="BK49" s="110"/>
      <c r="BL49" s="110"/>
      <c r="BM49" s="110"/>
      <c r="BN49" s="110"/>
      <c r="BO49" s="110"/>
      <c r="BP49" s="110"/>
      <c r="BQ49" s="110"/>
      <c r="BR49" s="110"/>
      <c r="BS49" s="110"/>
      <c r="BT49" s="110"/>
      <c r="BU49" s="110"/>
      <c r="BV49" s="110"/>
      <c r="BW49" s="110"/>
      <c r="BX49" s="110"/>
      <c r="BY49" s="110"/>
      <c r="BZ49" s="110"/>
      <c r="CA49" s="110"/>
      <c r="CB49" s="110"/>
      <c r="CC49" s="110"/>
      <c r="CD49" s="110"/>
      <c r="CE49" s="110"/>
      <c r="CF49" s="110"/>
      <c r="CG49" s="110"/>
      <c r="CH49" s="110"/>
      <c r="CI49" s="110"/>
      <c r="CJ49" s="110"/>
      <c r="CK49" s="110"/>
      <c r="CL49" s="110"/>
      <c r="CM49" s="110"/>
      <c r="CN49" s="110"/>
      <c r="CO49" s="110"/>
      <c r="CP49" s="110"/>
      <c r="CQ49" s="110"/>
      <c r="CR49" s="110"/>
      <c r="CS49" s="110"/>
      <c r="CT49" s="110"/>
      <c r="CU49" s="110"/>
      <c r="CV49" s="110"/>
      <c r="CW49" s="110"/>
      <c r="CX49" s="110"/>
    </row>
    <row r="50" spans="7:102" ht="15" customHeight="1" x14ac:dyDescent="0.25">
      <c r="G50" s="521" t="s">
        <v>1788</v>
      </c>
      <c r="H50" s="205" t="s">
        <v>1789</v>
      </c>
      <c r="I50" s="435"/>
      <c r="W50" s="203"/>
      <c r="X50" s="203"/>
      <c r="Y50" s="203"/>
      <c r="Z50" s="203"/>
      <c r="AA50" s="203"/>
      <c r="AB50" s="203"/>
      <c r="AC50" s="204"/>
      <c r="AD50" s="204"/>
      <c r="AE50" s="204"/>
      <c r="AF50" s="204"/>
      <c r="AG50" s="204"/>
      <c r="AH50" s="204"/>
      <c r="AI50" s="204"/>
      <c r="AJ50" s="204"/>
      <c r="AK50" s="444"/>
      <c r="AL50" s="110"/>
      <c r="AM50" s="110"/>
      <c r="AN50" s="110"/>
      <c r="AO50" s="110"/>
      <c r="AP50" s="110"/>
      <c r="AQ50" s="110"/>
      <c r="AR50" s="110"/>
      <c r="AS50" s="110"/>
      <c r="AT50" s="110"/>
      <c r="AU50" s="110"/>
      <c r="AV50" s="110"/>
      <c r="AW50" s="110"/>
      <c r="AX50" s="110"/>
      <c r="AY50" s="110"/>
      <c r="AZ50" s="110"/>
      <c r="BA50" s="110"/>
      <c r="BB50" s="110"/>
      <c r="BC50" s="110"/>
      <c r="BD50" s="110"/>
      <c r="BE50" s="110"/>
      <c r="BF50" s="110"/>
      <c r="BG50" s="110"/>
      <c r="BH50" s="110"/>
      <c r="BI50" s="110"/>
      <c r="BJ50" s="110"/>
      <c r="BK50" s="110"/>
      <c r="BL50" s="110"/>
      <c r="BM50" s="110"/>
      <c r="BN50" s="110"/>
      <c r="BO50" s="110"/>
      <c r="BP50" s="110"/>
      <c r="BQ50" s="110"/>
      <c r="BR50" s="110"/>
      <c r="BS50" s="110"/>
      <c r="BT50" s="110"/>
      <c r="BU50" s="110"/>
      <c r="BV50" s="110"/>
      <c r="BW50" s="110"/>
      <c r="BX50" s="110"/>
      <c r="BY50" s="110"/>
      <c r="BZ50" s="110"/>
      <c r="CA50" s="110"/>
      <c r="CB50" s="110"/>
      <c r="CC50" s="110"/>
      <c r="CD50" s="110"/>
      <c r="CE50" s="110"/>
      <c r="CF50" s="110"/>
      <c r="CG50" s="110"/>
      <c r="CH50" s="110"/>
      <c r="CI50" s="110"/>
      <c r="CJ50" s="110"/>
      <c r="CK50" s="110"/>
      <c r="CL50" s="110"/>
      <c r="CM50" s="110"/>
      <c r="CN50" s="110"/>
      <c r="CO50" s="110"/>
      <c r="CP50" s="110"/>
      <c r="CQ50" s="110"/>
      <c r="CR50" s="110"/>
      <c r="CS50" s="110"/>
      <c r="CT50" s="110"/>
      <c r="CU50" s="110"/>
      <c r="CV50" s="110"/>
      <c r="CW50" s="110"/>
      <c r="CX50" s="110"/>
    </row>
    <row r="51" spans="7:102" ht="15" customHeight="1" x14ac:dyDescent="0.25">
      <c r="G51" s="521"/>
      <c r="H51" s="205">
        <v>1</v>
      </c>
      <c r="I51" s="435"/>
      <c r="W51" s="203"/>
      <c r="X51" s="203"/>
      <c r="Y51" s="203"/>
      <c r="Z51" s="203"/>
      <c r="AA51" s="203"/>
      <c r="AB51" s="203"/>
      <c r="AC51" s="204"/>
      <c r="AD51" s="204"/>
      <c r="AE51" s="204"/>
      <c r="AF51" s="204"/>
      <c r="AG51" s="204"/>
      <c r="AH51" s="204"/>
      <c r="AI51" s="204"/>
      <c r="AJ51" s="204"/>
      <c r="AK51" s="444"/>
      <c r="AL51" s="110"/>
      <c r="AM51" s="110"/>
      <c r="AN51" s="110"/>
      <c r="AO51" s="110"/>
      <c r="AP51" s="110"/>
      <c r="AQ51" s="110"/>
      <c r="AR51" s="110"/>
      <c r="AS51" s="110"/>
      <c r="AT51" s="110"/>
      <c r="AU51" s="110"/>
      <c r="AV51" s="110"/>
      <c r="AW51" s="110"/>
      <c r="AX51" s="110"/>
      <c r="AY51" s="110"/>
      <c r="AZ51" s="110"/>
      <c r="BA51" s="110"/>
      <c r="BB51" s="110"/>
      <c r="BC51" s="110"/>
      <c r="BD51" s="110"/>
      <c r="BE51" s="110"/>
      <c r="BF51" s="110"/>
      <c r="BG51" s="110"/>
      <c r="BH51" s="110"/>
      <c r="BI51" s="110"/>
      <c r="BJ51" s="110"/>
      <c r="BK51" s="110"/>
      <c r="BL51" s="110"/>
      <c r="BM51" s="110"/>
      <c r="BN51" s="110"/>
      <c r="BO51" s="110"/>
      <c r="BP51" s="110"/>
      <c r="BQ51" s="110"/>
      <c r="BR51" s="110"/>
      <c r="BS51" s="110"/>
      <c r="BT51" s="110"/>
      <c r="BU51" s="110"/>
      <c r="BV51" s="110"/>
      <c r="BW51" s="110"/>
      <c r="BX51" s="110"/>
      <c r="BY51" s="110"/>
      <c r="BZ51" s="110"/>
      <c r="CA51" s="110"/>
      <c r="CB51" s="110"/>
      <c r="CC51" s="110"/>
      <c r="CD51" s="110"/>
      <c r="CE51" s="110"/>
      <c r="CF51" s="110"/>
      <c r="CG51" s="110"/>
      <c r="CH51" s="110"/>
      <c r="CI51" s="110"/>
      <c r="CJ51" s="110"/>
      <c r="CK51" s="110"/>
      <c r="CL51" s="110"/>
      <c r="CM51" s="110"/>
      <c r="CN51" s="110"/>
      <c r="CO51" s="110"/>
      <c r="CP51" s="110"/>
      <c r="CQ51" s="110"/>
      <c r="CR51" s="110"/>
      <c r="CS51" s="110"/>
      <c r="CT51" s="110"/>
      <c r="CU51" s="110"/>
      <c r="CV51" s="110"/>
      <c r="CW51" s="110"/>
      <c r="CX51" s="110"/>
    </row>
    <row r="52" spans="7:102" ht="15" customHeight="1" x14ac:dyDescent="0.25">
      <c r="G52" s="521"/>
      <c r="H52" s="205">
        <v>2</v>
      </c>
      <c r="I52" s="435"/>
      <c r="W52" s="203"/>
      <c r="X52" s="203"/>
      <c r="Y52" s="203"/>
      <c r="Z52" s="203"/>
      <c r="AA52" s="203"/>
      <c r="AB52" s="203"/>
      <c r="AC52" s="204"/>
      <c r="AD52" s="204"/>
      <c r="AE52" s="204"/>
      <c r="AF52" s="204"/>
      <c r="AG52" s="204"/>
      <c r="AH52" s="204"/>
      <c r="AI52" s="204"/>
      <c r="AJ52" s="204"/>
      <c r="AK52" s="444"/>
      <c r="AL52" s="110"/>
      <c r="AM52" s="110"/>
      <c r="AN52" s="110"/>
      <c r="AO52" s="110"/>
      <c r="AP52" s="110"/>
      <c r="AQ52" s="110"/>
      <c r="AR52" s="110"/>
      <c r="AS52" s="110"/>
      <c r="AT52" s="110"/>
      <c r="AU52" s="110"/>
      <c r="AV52" s="110"/>
      <c r="AW52" s="110"/>
      <c r="AX52" s="110"/>
      <c r="AY52" s="110"/>
      <c r="AZ52" s="110"/>
      <c r="BA52" s="110"/>
      <c r="BB52" s="110"/>
      <c r="BC52" s="110"/>
      <c r="BD52" s="110"/>
      <c r="BE52" s="110"/>
      <c r="BF52" s="110"/>
      <c r="BG52" s="110"/>
      <c r="BH52" s="110"/>
      <c r="BI52" s="110"/>
      <c r="BJ52" s="110"/>
      <c r="BK52" s="110"/>
      <c r="BL52" s="110"/>
      <c r="BM52" s="110"/>
      <c r="BN52" s="110"/>
      <c r="BO52" s="110"/>
      <c r="BP52" s="110"/>
      <c r="BQ52" s="110"/>
      <c r="BR52" s="110"/>
      <c r="BS52" s="110"/>
      <c r="BT52" s="110"/>
      <c r="BU52" s="110"/>
      <c r="BV52" s="110"/>
      <c r="BW52" s="110"/>
      <c r="BX52" s="110"/>
      <c r="BY52" s="110"/>
      <c r="BZ52" s="110"/>
      <c r="CA52" s="110"/>
      <c r="CB52" s="110"/>
      <c r="CC52" s="110"/>
      <c r="CD52" s="110"/>
      <c r="CE52" s="110"/>
      <c r="CF52" s="110"/>
      <c r="CG52" s="110"/>
      <c r="CH52" s="110"/>
      <c r="CI52" s="110"/>
      <c r="CJ52" s="110"/>
      <c r="CK52" s="110"/>
      <c r="CL52" s="110"/>
      <c r="CM52" s="110"/>
      <c r="CN52" s="110"/>
      <c r="CO52" s="110"/>
      <c r="CP52" s="110"/>
      <c r="CQ52" s="110"/>
      <c r="CR52" s="110"/>
      <c r="CS52" s="110"/>
      <c r="CT52" s="110"/>
      <c r="CU52" s="110"/>
      <c r="CV52" s="110"/>
      <c r="CW52" s="110"/>
      <c r="CX52" s="110"/>
    </row>
    <row r="53" spans="7:102" ht="15" customHeight="1" x14ac:dyDescent="0.25">
      <c r="G53" s="521"/>
      <c r="H53" s="205">
        <v>3</v>
      </c>
      <c r="I53" s="435"/>
      <c r="W53" s="203"/>
      <c r="X53" s="203"/>
      <c r="Y53" s="203"/>
      <c r="Z53" s="203"/>
      <c r="AA53" s="203"/>
      <c r="AB53" s="203"/>
      <c r="AC53" s="204"/>
      <c r="AD53" s="204"/>
      <c r="AE53" s="204"/>
      <c r="AF53" s="204"/>
      <c r="AG53" s="204"/>
      <c r="AH53" s="204"/>
      <c r="AI53" s="204"/>
      <c r="AJ53" s="204"/>
      <c r="AK53" s="444"/>
      <c r="AL53" s="110"/>
      <c r="AM53" s="110"/>
      <c r="AN53" s="110"/>
      <c r="AO53" s="110"/>
      <c r="AP53" s="110"/>
      <c r="AQ53" s="110"/>
      <c r="AR53" s="110"/>
      <c r="AS53" s="110"/>
      <c r="AT53" s="110"/>
      <c r="AU53" s="110"/>
      <c r="AV53" s="110"/>
      <c r="AW53" s="110"/>
      <c r="AX53" s="110"/>
      <c r="AY53" s="110"/>
      <c r="AZ53" s="110"/>
      <c r="BA53" s="110"/>
      <c r="BB53" s="110"/>
      <c r="BC53" s="110"/>
      <c r="BD53" s="110"/>
      <c r="BE53" s="110"/>
      <c r="BF53" s="110"/>
      <c r="BG53" s="110"/>
      <c r="BH53" s="110"/>
      <c r="BI53" s="110"/>
      <c r="BJ53" s="110"/>
      <c r="BK53" s="110"/>
      <c r="BL53" s="110"/>
      <c r="BM53" s="110"/>
      <c r="BN53" s="110"/>
      <c r="BO53" s="110"/>
      <c r="BP53" s="110"/>
      <c r="BQ53" s="110"/>
      <c r="BR53" s="110"/>
      <c r="BS53" s="110"/>
      <c r="BT53" s="110"/>
      <c r="BU53" s="110"/>
      <c r="BV53" s="110"/>
      <c r="BW53" s="110"/>
      <c r="BX53" s="110"/>
      <c r="BY53" s="110"/>
      <c r="BZ53" s="110"/>
      <c r="CA53" s="110"/>
      <c r="CB53" s="110"/>
      <c r="CC53" s="110"/>
      <c r="CD53" s="110"/>
      <c r="CE53" s="110"/>
      <c r="CF53" s="110"/>
      <c r="CG53" s="110"/>
      <c r="CH53" s="110"/>
      <c r="CI53" s="110"/>
      <c r="CJ53" s="110"/>
      <c r="CK53" s="110"/>
      <c r="CL53" s="110"/>
      <c r="CM53" s="110"/>
      <c r="CN53" s="110"/>
      <c r="CO53" s="110"/>
      <c r="CP53" s="110"/>
      <c r="CQ53" s="110"/>
      <c r="CR53" s="110"/>
      <c r="CS53" s="110"/>
      <c r="CT53" s="110"/>
      <c r="CU53" s="110"/>
      <c r="CV53" s="110"/>
      <c r="CW53" s="110"/>
      <c r="CX53" s="110"/>
    </row>
    <row r="54" spans="7:102" ht="15" customHeight="1" x14ac:dyDescent="0.25">
      <c r="G54" s="521"/>
      <c r="H54" s="205"/>
      <c r="I54" s="435"/>
      <c r="W54" s="203"/>
      <c r="X54" s="203"/>
      <c r="Y54" s="203"/>
      <c r="Z54" s="203"/>
      <c r="AA54" s="203"/>
      <c r="AB54" s="203"/>
      <c r="AC54" s="204"/>
      <c r="AD54" s="204"/>
      <c r="AE54" s="204"/>
      <c r="AF54" s="204"/>
      <c r="AG54" s="204"/>
      <c r="AH54" s="204"/>
      <c r="AI54" s="204"/>
      <c r="AJ54" s="204"/>
      <c r="AK54" s="444"/>
      <c r="AL54" s="110"/>
      <c r="AM54" s="110"/>
      <c r="AN54" s="110"/>
      <c r="AO54" s="110"/>
      <c r="AP54" s="110"/>
      <c r="AQ54" s="110"/>
      <c r="AR54" s="110"/>
      <c r="AS54" s="110"/>
      <c r="AT54" s="110"/>
      <c r="AU54" s="110"/>
      <c r="AV54" s="110"/>
      <c r="AW54" s="110"/>
      <c r="AX54" s="110"/>
      <c r="AY54" s="110"/>
      <c r="AZ54" s="110"/>
      <c r="BA54" s="110"/>
      <c r="BB54" s="110"/>
      <c r="BC54" s="110"/>
      <c r="BD54" s="110"/>
      <c r="BE54" s="110"/>
      <c r="BF54" s="110"/>
      <c r="BG54" s="110"/>
      <c r="BH54" s="110"/>
      <c r="BI54" s="110"/>
      <c r="BJ54" s="110"/>
      <c r="BK54" s="110"/>
      <c r="BL54" s="110"/>
      <c r="BM54" s="110"/>
      <c r="BN54" s="110"/>
      <c r="BO54" s="110"/>
      <c r="BP54" s="110"/>
      <c r="BQ54" s="110"/>
      <c r="BR54" s="110"/>
      <c r="BS54" s="110"/>
      <c r="BT54" s="110"/>
      <c r="BU54" s="110"/>
      <c r="BV54" s="110"/>
      <c r="BW54" s="110"/>
      <c r="BX54" s="110"/>
      <c r="BY54" s="110"/>
      <c r="BZ54" s="110"/>
      <c r="CA54" s="110"/>
      <c r="CB54" s="110"/>
      <c r="CC54" s="110"/>
      <c r="CD54" s="110"/>
      <c r="CE54" s="110"/>
      <c r="CF54" s="110"/>
      <c r="CG54" s="110"/>
      <c r="CH54" s="110"/>
      <c r="CI54" s="110"/>
      <c r="CJ54" s="110"/>
      <c r="CK54" s="110"/>
      <c r="CL54" s="110"/>
      <c r="CM54" s="110"/>
      <c r="CN54" s="110"/>
      <c r="CO54" s="110"/>
      <c r="CP54" s="110"/>
      <c r="CQ54" s="110"/>
      <c r="CR54" s="110"/>
      <c r="CS54" s="110"/>
      <c r="CT54" s="110"/>
      <c r="CU54" s="110"/>
      <c r="CV54" s="110"/>
      <c r="CW54" s="110"/>
      <c r="CX54" s="110"/>
    </row>
    <row r="55" spans="7:102" ht="15" customHeight="1" x14ac:dyDescent="0.25">
      <c r="G55" s="521">
        <v>4</v>
      </c>
      <c r="H55" s="205" t="s">
        <v>1790</v>
      </c>
      <c r="I55" s="435"/>
      <c r="W55" s="203"/>
      <c r="X55" s="203"/>
      <c r="Y55" s="203"/>
      <c r="Z55" s="203"/>
      <c r="AA55" s="203"/>
      <c r="AB55" s="203"/>
      <c r="AC55" s="204"/>
      <c r="AD55" s="204"/>
      <c r="AE55" s="204"/>
      <c r="AF55" s="204"/>
      <c r="AG55" s="204"/>
      <c r="AH55" s="204"/>
      <c r="AI55" s="204"/>
      <c r="AJ55" s="204"/>
      <c r="AK55" s="444"/>
      <c r="AL55" s="110"/>
      <c r="AM55" s="110"/>
      <c r="AN55" s="110"/>
      <c r="AO55" s="110"/>
      <c r="AP55" s="110"/>
      <c r="AQ55" s="110"/>
      <c r="AR55" s="110"/>
      <c r="AS55" s="110"/>
      <c r="AT55" s="110"/>
      <c r="AU55" s="110"/>
      <c r="AV55" s="110"/>
      <c r="AW55" s="110"/>
      <c r="AX55" s="110"/>
      <c r="AY55" s="110"/>
      <c r="AZ55" s="110"/>
      <c r="BA55" s="110"/>
      <c r="BB55" s="110"/>
      <c r="BC55" s="110"/>
      <c r="BD55" s="110"/>
      <c r="BE55" s="110"/>
      <c r="BF55" s="110"/>
      <c r="BG55" s="110"/>
      <c r="BH55" s="110"/>
      <c r="BI55" s="110"/>
      <c r="BJ55" s="110"/>
      <c r="BK55" s="110"/>
      <c r="BL55" s="110"/>
      <c r="BM55" s="110"/>
      <c r="BN55" s="110"/>
      <c r="BO55" s="110"/>
      <c r="BP55" s="110"/>
      <c r="BQ55" s="110"/>
      <c r="BR55" s="110"/>
      <c r="BS55" s="110"/>
      <c r="BT55" s="110"/>
      <c r="BU55" s="110"/>
      <c r="BV55" s="110"/>
      <c r="BW55" s="110"/>
      <c r="BX55" s="110"/>
      <c r="BY55" s="110"/>
      <c r="BZ55" s="110"/>
      <c r="CA55" s="110"/>
      <c r="CB55" s="110"/>
      <c r="CC55" s="110"/>
      <c r="CD55" s="110"/>
      <c r="CE55" s="110"/>
      <c r="CF55" s="110"/>
      <c r="CG55" s="110"/>
      <c r="CH55" s="110"/>
      <c r="CI55" s="110"/>
      <c r="CJ55" s="110"/>
      <c r="CK55" s="110"/>
      <c r="CL55" s="110"/>
      <c r="CM55" s="110"/>
      <c r="CN55" s="110"/>
      <c r="CO55" s="110"/>
      <c r="CP55" s="110"/>
      <c r="CQ55" s="110"/>
      <c r="CR55" s="110"/>
      <c r="CS55" s="110"/>
      <c r="CT55" s="110"/>
      <c r="CU55" s="110"/>
      <c r="CV55" s="110"/>
      <c r="CW55" s="110"/>
      <c r="CX55" s="110"/>
    </row>
    <row r="56" spans="7:102" ht="15" customHeight="1" x14ac:dyDescent="0.25">
      <c r="G56" s="521"/>
      <c r="H56" s="205">
        <v>1</v>
      </c>
      <c r="I56" s="435"/>
      <c r="W56" s="203"/>
      <c r="X56" s="203"/>
      <c r="Y56" s="203"/>
      <c r="Z56" s="203"/>
      <c r="AA56" s="203"/>
      <c r="AB56" s="203"/>
      <c r="AC56" s="204"/>
      <c r="AD56" s="204"/>
      <c r="AE56" s="204"/>
      <c r="AF56" s="204"/>
      <c r="AG56" s="204"/>
      <c r="AH56" s="204"/>
      <c r="AI56" s="204"/>
      <c r="AJ56" s="204"/>
      <c r="AK56" s="444"/>
      <c r="AL56" s="110"/>
      <c r="AM56" s="110"/>
      <c r="AN56" s="110"/>
      <c r="AO56" s="110"/>
      <c r="AP56" s="110"/>
      <c r="AQ56" s="110"/>
      <c r="AR56" s="110"/>
      <c r="AS56" s="110"/>
      <c r="AT56" s="110"/>
      <c r="AU56" s="110"/>
      <c r="AV56" s="110"/>
      <c r="AW56" s="110"/>
      <c r="AX56" s="110"/>
      <c r="AY56" s="110"/>
      <c r="AZ56" s="110"/>
      <c r="BA56" s="110"/>
      <c r="BB56" s="110"/>
      <c r="BC56" s="110"/>
      <c r="BD56" s="110"/>
      <c r="BE56" s="110"/>
      <c r="BF56" s="110"/>
      <c r="BG56" s="110"/>
      <c r="BH56" s="110"/>
      <c r="BI56" s="110"/>
      <c r="BJ56" s="110"/>
      <c r="BK56" s="110"/>
      <c r="BL56" s="110"/>
      <c r="BM56" s="110"/>
      <c r="BN56" s="110"/>
      <c r="BO56" s="110"/>
      <c r="BP56" s="110"/>
      <c r="BQ56" s="110"/>
      <c r="BR56" s="110"/>
      <c r="BS56" s="110"/>
      <c r="BT56" s="110"/>
      <c r="BU56" s="110"/>
      <c r="BV56" s="110"/>
      <c r="BW56" s="110"/>
      <c r="BX56" s="110"/>
      <c r="BY56" s="110"/>
      <c r="BZ56" s="110"/>
      <c r="CA56" s="110"/>
      <c r="CB56" s="110"/>
      <c r="CC56" s="110"/>
      <c r="CD56" s="110"/>
      <c r="CE56" s="110"/>
      <c r="CF56" s="110"/>
      <c r="CG56" s="110"/>
      <c r="CH56" s="110"/>
      <c r="CI56" s="110"/>
      <c r="CJ56" s="110"/>
      <c r="CK56" s="110"/>
      <c r="CL56" s="110"/>
      <c r="CM56" s="110"/>
      <c r="CN56" s="110"/>
      <c r="CO56" s="110"/>
      <c r="CP56" s="110"/>
      <c r="CQ56" s="110"/>
      <c r="CR56" s="110"/>
      <c r="CS56" s="110"/>
      <c r="CT56" s="110"/>
      <c r="CU56" s="110"/>
      <c r="CV56" s="110"/>
      <c r="CW56" s="110"/>
      <c r="CX56" s="110"/>
    </row>
    <row r="57" spans="7:102" ht="15" customHeight="1" x14ac:dyDescent="0.25">
      <c r="G57" s="521"/>
      <c r="H57" s="205">
        <v>2</v>
      </c>
      <c r="I57" s="435"/>
      <c r="W57" s="203"/>
      <c r="X57" s="203"/>
      <c r="Y57" s="203"/>
      <c r="Z57" s="203"/>
      <c r="AA57" s="203"/>
      <c r="AB57" s="203"/>
      <c r="AC57" s="204"/>
      <c r="AD57" s="204"/>
      <c r="AE57" s="204"/>
      <c r="AF57" s="204"/>
      <c r="AG57" s="204"/>
      <c r="AH57" s="204"/>
      <c r="AI57" s="204"/>
      <c r="AJ57" s="204"/>
      <c r="AK57" s="444"/>
      <c r="AL57" s="110"/>
      <c r="AM57" s="110"/>
      <c r="AN57" s="110"/>
      <c r="AO57" s="110"/>
      <c r="AP57" s="110"/>
      <c r="AQ57" s="110"/>
      <c r="AR57" s="110"/>
      <c r="AS57" s="110"/>
      <c r="AT57" s="110"/>
      <c r="AU57" s="110"/>
      <c r="AV57" s="110"/>
      <c r="AW57" s="110"/>
      <c r="AX57" s="110"/>
      <c r="AY57" s="110"/>
      <c r="AZ57" s="110"/>
      <c r="BA57" s="110"/>
      <c r="BB57" s="110"/>
      <c r="BC57" s="110"/>
      <c r="BD57" s="110"/>
      <c r="BE57" s="110"/>
      <c r="BF57" s="110"/>
      <c r="BG57" s="110"/>
      <c r="BH57" s="110"/>
      <c r="BI57" s="110"/>
      <c r="BJ57" s="110"/>
      <c r="BK57" s="110"/>
      <c r="BL57" s="110"/>
      <c r="BM57" s="110"/>
      <c r="BN57" s="110"/>
      <c r="BO57" s="110"/>
      <c r="BP57" s="110"/>
      <c r="BQ57" s="110"/>
      <c r="BR57" s="110"/>
      <c r="BS57" s="110"/>
      <c r="BT57" s="110"/>
      <c r="BU57" s="110"/>
      <c r="BV57" s="110"/>
      <c r="BW57" s="110"/>
      <c r="BX57" s="110"/>
      <c r="BY57" s="110"/>
      <c r="BZ57" s="110"/>
      <c r="CA57" s="110"/>
      <c r="CB57" s="110"/>
      <c r="CC57" s="110"/>
      <c r="CD57" s="110"/>
      <c r="CE57" s="110"/>
      <c r="CF57" s="110"/>
      <c r="CG57" s="110"/>
      <c r="CH57" s="110"/>
      <c r="CI57" s="110"/>
      <c r="CJ57" s="110"/>
      <c r="CK57" s="110"/>
      <c r="CL57" s="110"/>
      <c r="CM57" s="110"/>
      <c r="CN57" s="110"/>
      <c r="CO57" s="110"/>
      <c r="CP57" s="110"/>
      <c r="CQ57" s="110"/>
      <c r="CR57" s="110"/>
      <c r="CS57" s="110"/>
      <c r="CT57" s="110"/>
      <c r="CU57" s="110"/>
      <c r="CV57" s="110"/>
      <c r="CW57" s="110"/>
      <c r="CX57" s="110"/>
    </row>
    <row r="58" spans="7:102" ht="15" customHeight="1" x14ac:dyDescent="0.25">
      <c r="G58" s="521"/>
      <c r="H58" s="205">
        <v>3</v>
      </c>
      <c r="I58" s="435"/>
      <c r="W58" s="203"/>
      <c r="X58" s="203"/>
      <c r="Y58" s="203"/>
      <c r="Z58" s="203"/>
      <c r="AA58" s="203"/>
      <c r="AB58" s="203"/>
      <c r="AC58" s="204"/>
      <c r="AD58" s="204"/>
      <c r="AE58" s="204"/>
      <c r="AF58" s="204"/>
      <c r="AG58" s="204"/>
      <c r="AH58" s="204"/>
      <c r="AI58" s="204"/>
      <c r="AJ58" s="204"/>
      <c r="AK58" s="444"/>
      <c r="AL58" s="110"/>
      <c r="AM58" s="110"/>
      <c r="AN58" s="110"/>
      <c r="AO58" s="110"/>
      <c r="AP58" s="110"/>
      <c r="AQ58" s="110"/>
      <c r="AR58" s="110"/>
      <c r="AS58" s="110"/>
      <c r="AT58" s="110"/>
      <c r="AU58" s="110"/>
      <c r="AV58" s="110"/>
      <c r="AW58" s="110"/>
      <c r="AX58" s="110"/>
      <c r="AY58" s="110"/>
      <c r="AZ58" s="110"/>
      <c r="BA58" s="110"/>
      <c r="BB58" s="110"/>
      <c r="BC58" s="110"/>
      <c r="BD58" s="110"/>
      <c r="BE58" s="110"/>
      <c r="BF58" s="110"/>
      <c r="BG58" s="110"/>
      <c r="BH58" s="110"/>
      <c r="BI58" s="110"/>
      <c r="BJ58" s="110"/>
      <c r="BK58" s="110"/>
      <c r="BL58" s="110"/>
      <c r="BM58" s="110"/>
      <c r="BN58" s="110"/>
      <c r="BO58" s="110"/>
      <c r="BP58" s="110"/>
      <c r="BQ58" s="110"/>
      <c r="BR58" s="110"/>
      <c r="BS58" s="110"/>
      <c r="BT58" s="110"/>
      <c r="BU58" s="110"/>
      <c r="BV58" s="110"/>
      <c r="BW58" s="110"/>
      <c r="BX58" s="110"/>
      <c r="BY58" s="110"/>
      <c r="BZ58" s="110"/>
      <c r="CA58" s="110"/>
      <c r="CB58" s="110"/>
      <c r="CC58" s="110"/>
      <c r="CD58" s="110"/>
      <c r="CE58" s="110"/>
      <c r="CF58" s="110"/>
      <c r="CG58" s="110"/>
      <c r="CH58" s="110"/>
      <c r="CI58" s="110"/>
      <c r="CJ58" s="110"/>
      <c r="CK58" s="110"/>
      <c r="CL58" s="110"/>
      <c r="CM58" s="110"/>
      <c r="CN58" s="110"/>
      <c r="CO58" s="110"/>
      <c r="CP58" s="110"/>
      <c r="CQ58" s="110"/>
      <c r="CR58" s="110"/>
      <c r="CS58" s="110"/>
      <c r="CT58" s="110"/>
      <c r="CU58" s="110"/>
      <c r="CV58" s="110"/>
      <c r="CW58" s="110"/>
      <c r="CX58" s="110"/>
    </row>
    <row r="59" spans="7:102" ht="14.25" customHeight="1" x14ac:dyDescent="0.25">
      <c r="G59" s="521"/>
      <c r="H59" s="205"/>
      <c r="I59" s="435"/>
      <c r="W59" s="203"/>
      <c r="X59" s="203"/>
      <c r="Y59" s="203"/>
      <c r="Z59" s="203"/>
      <c r="AA59" s="203"/>
      <c r="AB59" s="203"/>
      <c r="AC59" s="204"/>
      <c r="AD59" s="204"/>
      <c r="AE59" s="204"/>
      <c r="AF59" s="204"/>
      <c r="AG59" s="204"/>
      <c r="AH59" s="204"/>
      <c r="AI59" s="204"/>
      <c r="AJ59" s="204"/>
      <c r="AK59" s="444"/>
      <c r="AL59" s="110"/>
      <c r="AM59" s="110"/>
      <c r="AN59" s="110"/>
      <c r="AO59" s="110"/>
      <c r="AP59" s="110"/>
      <c r="AQ59" s="110"/>
      <c r="AR59" s="110"/>
      <c r="AS59" s="110"/>
      <c r="AT59" s="110"/>
      <c r="AU59" s="110"/>
      <c r="AV59" s="110"/>
      <c r="AW59" s="110"/>
      <c r="AX59" s="110"/>
      <c r="AY59" s="110"/>
      <c r="AZ59" s="110"/>
      <c r="BA59" s="110"/>
      <c r="BB59" s="110"/>
      <c r="BC59" s="110"/>
      <c r="BD59" s="110"/>
      <c r="BE59" s="110"/>
      <c r="BF59" s="110"/>
      <c r="BG59" s="110"/>
      <c r="BH59" s="110"/>
      <c r="BI59" s="110"/>
      <c r="BJ59" s="110"/>
      <c r="BK59" s="110"/>
      <c r="BL59" s="110"/>
      <c r="BM59" s="110"/>
      <c r="BN59" s="110"/>
      <c r="BO59" s="110"/>
      <c r="BP59" s="110"/>
      <c r="BQ59" s="110"/>
      <c r="BR59" s="110"/>
      <c r="BS59" s="110"/>
      <c r="BT59" s="110"/>
      <c r="BU59" s="110"/>
      <c r="BV59" s="110"/>
      <c r="BW59" s="110"/>
      <c r="BX59" s="110"/>
      <c r="BY59" s="110"/>
      <c r="BZ59" s="110"/>
      <c r="CA59" s="110"/>
      <c r="CB59" s="110"/>
      <c r="CC59" s="110"/>
      <c r="CD59" s="110"/>
      <c r="CE59" s="110"/>
      <c r="CF59" s="110"/>
      <c r="CG59" s="110"/>
      <c r="CH59" s="110"/>
      <c r="CI59" s="110"/>
      <c r="CJ59" s="110"/>
      <c r="CK59" s="110"/>
      <c r="CL59" s="110"/>
      <c r="CM59" s="110"/>
      <c r="CN59" s="110"/>
      <c r="CO59" s="110"/>
      <c r="CP59" s="110"/>
      <c r="CQ59" s="110"/>
      <c r="CR59" s="110"/>
      <c r="CS59" s="110"/>
      <c r="CT59" s="110"/>
      <c r="CU59" s="110"/>
      <c r="CV59" s="110"/>
      <c r="CW59" s="110"/>
      <c r="CX59" s="110"/>
    </row>
    <row r="60" spans="7:102" ht="14.25" customHeight="1" x14ac:dyDescent="0.25">
      <c r="G60" s="523"/>
      <c r="H60" s="206"/>
      <c r="I60" s="207"/>
      <c r="J60" s="207"/>
      <c r="K60" s="207"/>
      <c r="L60" s="207"/>
      <c r="M60" s="207"/>
      <c r="N60" s="207"/>
      <c r="O60" s="207"/>
      <c r="P60" s="207"/>
      <c r="Q60" s="207"/>
      <c r="R60" s="207"/>
      <c r="S60" s="207"/>
      <c r="T60" s="207"/>
      <c r="U60" s="207"/>
      <c r="V60" s="207"/>
      <c r="W60" s="207"/>
      <c r="X60" s="207"/>
      <c r="Y60" s="207"/>
      <c r="Z60" s="207"/>
      <c r="AA60" s="207"/>
      <c r="AB60" s="207"/>
      <c r="AC60" s="188"/>
      <c r="AD60" s="440"/>
      <c r="AE60" s="440"/>
      <c r="AF60" s="440"/>
      <c r="AG60" s="440"/>
      <c r="AH60" s="440"/>
      <c r="AI60" s="440"/>
      <c r="AJ60" s="440"/>
      <c r="AK60" s="439"/>
      <c r="AL60" s="110"/>
      <c r="AM60" s="110"/>
      <c r="AN60" s="110"/>
      <c r="AO60" s="110"/>
      <c r="AP60" s="110"/>
      <c r="AQ60" s="110"/>
      <c r="AR60" s="110"/>
      <c r="AS60" s="110"/>
      <c r="AT60" s="110"/>
      <c r="AU60" s="110"/>
      <c r="AV60" s="110"/>
      <c r="AW60" s="110"/>
      <c r="AX60" s="110"/>
      <c r="AY60" s="110"/>
      <c r="AZ60" s="110"/>
      <c r="BA60" s="110"/>
      <c r="BB60" s="110"/>
      <c r="BC60" s="110"/>
      <c r="BD60" s="110"/>
      <c r="BE60" s="110"/>
      <c r="BF60" s="110"/>
      <c r="BG60" s="110"/>
      <c r="BH60" s="110"/>
      <c r="BI60" s="110"/>
      <c r="BJ60" s="110"/>
      <c r="BK60" s="110"/>
      <c r="BL60" s="110"/>
      <c r="BM60" s="110"/>
      <c r="BN60" s="110"/>
      <c r="BO60" s="110"/>
      <c r="BP60" s="110"/>
      <c r="BQ60" s="110"/>
      <c r="BR60" s="110"/>
      <c r="BS60" s="110"/>
      <c r="BT60" s="110"/>
      <c r="BU60" s="110"/>
      <c r="BV60" s="110"/>
      <c r="BW60" s="110"/>
      <c r="BX60" s="110"/>
      <c r="BY60" s="110"/>
      <c r="BZ60" s="110"/>
      <c r="CA60" s="110"/>
      <c r="CB60" s="110"/>
      <c r="CC60" s="110"/>
      <c r="CD60" s="110"/>
      <c r="CE60" s="110"/>
      <c r="CF60" s="110"/>
      <c r="CG60" s="110"/>
      <c r="CH60" s="110"/>
      <c r="CI60" s="110"/>
      <c r="CJ60" s="110"/>
      <c r="CK60" s="110"/>
      <c r="CL60" s="110"/>
      <c r="CM60" s="110"/>
      <c r="CN60" s="110"/>
      <c r="CO60" s="110"/>
      <c r="CP60" s="110"/>
      <c r="CQ60" s="110"/>
      <c r="CR60" s="110"/>
      <c r="CS60" s="110"/>
      <c r="CT60" s="110"/>
      <c r="CU60" s="110"/>
      <c r="CV60" s="110"/>
      <c r="CW60" s="110"/>
      <c r="CX60" s="110"/>
    </row>
    <row r="61" spans="7:102" ht="14.25" customHeight="1" x14ac:dyDescent="0.25">
      <c r="AL61" s="110"/>
      <c r="AM61" s="110"/>
      <c r="AN61" s="110"/>
      <c r="AO61" s="110"/>
      <c r="AP61" s="110"/>
      <c r="AQ61" s="110"/>
      <c r="AR61" s="110"/>
      <c r="AS61" s="110"/>
      <c r="AT61" s="110"/>
      <c r="AU61" s="110"/>
      <c r="AV61" s="110"/>
      <c r="AW61" s="110"/>
      <c r="AX61" s="110"/>
      <c r="AY61" s="110"/>
      <c r="AZ61" s="110"/>
      <c r="BA61" s="110"/>
      <c r="BB61" s="110"/>
      <c r="BC61" s="110"/>
      <c r="BD61" s="110"/>
      <c r="BE61" s="110"/>
      <c r="BF61" s="110"/>
      <c r="BG61" s="110"/>
      <c r="BH61" s="110"/>
      <c r="BI61" s="110"/>
      <c r="BJ61" s="110"/>
      <c r="BK61" s="110"/>
      <c r="BL61" s="110"/>
      <c r="BM61" s="110"/>
      <c r="BN61" s="110"/>
      <c r="BO61" s="110"/>
      <c r="BP61" s="110"/>
      <c r="BQ61" s="110"/>
      <c r="BR61" s="110"/>
      <c r="BS61" s="110"/>
      <c r="BT61" s="110"/>
      <c r="BU61" s="110"/>
      <c r="BV61" s="110"/>
      <c r="BW61" s="110"/>
      <c r="BX61" s="110"/>
      <c r="BY61" s="110"/>
      <c r="BZ61" s="110"/>
      <c r="CA61" s="110"/>
      <c r="CB61" s="110"/>
      <c r="CC61" s="110"/>
      <c r="CD61" s="110"/>
      <c r="CE61" s="110"/>
      <c r="CF61" s="110"/>
      <c r="CG61" s="110"/>
      <c r="CH61" s="110"/>
      <c r="CI61" s="110"/>
      <c r="CJ61" s="110"/>
      <c r="CK61" s="110"/>
      <c r="CL61" s="110"/>
      <c r="CM61" s="110"/>
      <c r="CN61" s="110"/>
      <c r="CO61" s="110"/>
      <c r="CP61" s="110"/>
      <c r="CQ61" s="110"/>
      <c r="CR61" s="110"/>
      <c r="CS61" s="110"/>
      <c r="CT61" s="110"/>
      <c r="CU61" s="110"/>
      <c r="CV61" s="110"/>
      <c r="CW61" s="110"/>
      <c r="CX61" s="110"/>
    </row>
    <row r="62" spans="7:102" ht="14.25" customHeight="1" x14ac:dyDescent="0.25">
      <c r="AL62" s="110"/>
      <c r="AM62" s="110"/>
      <c r="AN62" s="110"/>
      <c r="AO62" s="110"/>
      <c r="AP62" s="110"/>
      <c r="AQ62" s="110"/>
      <c r="AR62" s="110"/>
      <c r="AS62" s="110"/>
      <c r="AT62" s="110"/>
      <c r="AU62" s="110"/>
      <c r="AV62" s="110"/>
      <c r="AW62" s="110"/>
      <c r="AX62" s="110"/>
      <c r="AY62" s="110"/>
      <c r="AZ62" s="110"/>
      <c r="BA62" s="110"/>
      <c r="BB62" s="110"/>
      <c r="BC62" s="110"/>
      <c r="BD62" s="110"/>
      <c r="BE62" s="110"/>
      <c r="BF62" s="110"/>
      <c r="BG62" s="110"/>
      <c r="BH62" s="110"/>
      <c r="BI62" s="110"/>
      <c r="BJ62" s="110"/>
      <c r="BK62" s="110"/>
      <c r="BL62" s="110"/>
      <c r="BM62" s="110"/>
      <c r="BN62" s="110"/>
      <c r="BO62" s="110"/>
      <c r="BP62" s="110"/>
      <c r="BQ62" s="110"/>
      <c r="BR62" s="110"/>
      <c r="BS62" s="110"/>
      <c r="BT62" s="110"/>
      <c r="BU62" s="110"/>
      <c r="BV62" s="110"/>
      <c r="BW62" s="110"/>
      <c r="BX62" s="110"/>
      <c r="BY62" s="110"/>
      <c r="BZ62" s="110"/>
      <c r="CA62" s="110"/>
      <c r="CB62" s="110"/>
      <c r="CC62" s="110"/>
      <c r="CD62" s="110"/>
      <c r="CE62" s="110"/>
      <c r="CF62" s="110"/>
      <c r="CG62" s="110"/>
      <c r="CH62" s="110"/>
      <c r="CI62" s="110"/>
      <c r="CJ62" s="110"/>
      <c r="CK62" s="110"/>
      <c r="CL62" s="110"/>
      <c r="CM62" s="110"/>
      <c r="CN62" s="110"/>
      <c r="CO62" s="110"/>
      <c r="CP62" s="110"/>
      <c r="CQ62" s="110"/>
      <c r="CR62" s="110"/>
      <c r="CS62" s="110"/>
      <c r="CT62" s="110"/>
      <c r="CU62" s="110"/>
      <c r="CV62" s="110"/>
      <c r="CW62" s="110"/>
      <c r="CX62" s="110"/>
    </row>
    <row r="63" spans="7:102" ht="14.25" customHeight="1" x14ac:dyDescent="0.25">
      <c r="AL63" s="110"/>
      <c r="AM63" s="110"/>
      <c r="AN63" s="110"/>
      <c r="AO63" s="110"/>
      <c r="AP63" s="110"/>
      <c r="AQ63" s="110"/>
      <c r="AR63" s="110"/>
      <c r="AS63" s="110"/>
      <c r="AT63" s="110"/>
      <c r="AU63" s="110"/>
      <c r="AV63" s="110"/>
      <c r="AW63" s="110"/>
      <c r="AX63" s="110"/>
      <c r="AY63" s="110"/>
      <c r="AZ63" s="110"/>
      <c r="BA63" s="110"/>
      <c r="BB63" s="110"/>
      <c r="BC63" s="110"/>
      <c r="BD63" s="110"/>
      <c r="BE63" s="110"/>
      <c r="BF63" s="110"/>
      <c r="BG63" s="110"/>
      <c r="BH63" s="110"/>
      <c r="BI63" s="110"/>
      <c r="BJ63" s="110"/>
      <c r="BK63" s="110"/>
      <c r="BL63" s="110"/>
      <c r="BM63" s="110"/>
      <c r="BN63" s="110"/>
      <c r="BO63" s="110"/>
      <c r="BP63" s="110"/>
      <c r="BQ63" s="110"/>
      <c r="BR63" s="110"/>
      <c r="BS63" s="110"/>
      <c r="BT63" s="110"/>
      <c r="BU63" s="110"/>
      <c r="BV63" s="110"/>
      <c r="BW63" s="110"/>
      <c r="BX63" s="110"/>
      <c r="BY63" s="110"/>
      <c r="BZ63" s="110"/>
      <c r="CA63" s="110"/>
      <c r="CB63" s="110"/>
      <c r="CC63" s="110"/>
      <c r="CD63" s="110"/>
      <c r="CE63" s="110"/>
      <c r="CF63" s="110"/>
      <c r="CG63" s="110"/>
      <c r="CH63" s="110"/>
      <c r="CI63" s="110"/>
      <c r="CJ63" s="110"/>
      <c r="CK63" s="110"/>
      <c r="CL63" s="110"/>
      <c r="CM63" s="110"/>
      <c r="CN63" s="110"/>
      <c r="CO63" s="110"/>
      <c r="CP63" s="110"/>
      <c r="CQ63" s="110"/>
      <c r="CR63" s="110"/>
      <c r="CS63" s="110"/>
      <c r="CT63" s="110"/>
      <c r="CU63" s="110"/>
      <c r="CV63" s="110"/>
      <c r="CW63" s="110"/>
      <c r="CX63" s="110"/>
    </row>
    <row r="64" spans="7:102" ht="14.25" customHeight="1" x14ac:dyDescent="0.25">
      <c r="AL64" s="110"/>
      <c r="AM64" s="110"/>
      <c r="AN64" s="110"/>
      <c r="AO64" s="110"/>
      <c r="AP64" s="110"/>
      <c r="AQ64" s="110"/>
      <c r="AR64" s="110"/>
      <c r="AS64" s="110"/>
      <c r="AT64" s="110"/>
      <c r="AU64" s="110"/>
      <c r="AV64" s="110"/>
      <c r="AW64" s="110"/>
      <c r="AX64" s="110"/>
      <c r="AY64" s="110"/>
      <c r="AZ64" s="110"/>
      <c r="BA64" s="110"/>
      <c r="BB64" s="110"/>
      <c r="BC64" s="110"/>
      <c r="BD64" s="110"/>
      <c r="BE64" s="110"/>
      <c r="BF64" s="110"/>
      <c r="BG64" s="110"/>
      <c r="BH64" s="110"/>
      <c r="BI64" s="110"/>
      <c r="BJ64" s="110"/>
      <c r="BK64" s="110"/>
      <c r="BL64" s="110"/>
      <c r="BM64" s="110"/>
      <c r="BN64" s="110"/>
      <c r="BO64" s="110"/>
      <c r="BP64" s="110"/>
      <c r="BQ64" s="110"/>
      <c r="BR64" s="110"/>
      <c r="BS64" s="110"/>
      <c r="BT64" s="110"/>
      <c r="BU64" s="110"/>
      <c r="BV64" s="110"/>
      <c r="BW64" s="110"/>
      <c r="BX64" s="110"/>
      <c r="BY64" s="110"/>
      <c r="BZ64" s="110"/>
      <c r="CA64" s="110"/>
      <c r="CB64" s="110"/>
      <c r="CC64" s="110"/>
      <c r="CD64" s="110"/>
      <c r="CE64" s="110"/>
      <c r="CF64" s="110"/>
      <c r="CG64" s="110"/>
      <c r="CH64" s="110"/>
      <c r="CI64" s="110"/>
      <c r="CJ64" s="110"/>
      <c r="CK64" s="110"/>
      <c r="CL64" s="110"/>
      <c r="CM64" s="110"/>
      <c r="CN64" s="110"/>
      <c r="CO64" s="110"/>
      <c r="CP64" s="110"/>
      <c r="CQ64" s="110"/>
      <c r="CR64" s="110"/>
      <c r="CS64" s="110"/>
      <c r="CT64" s="110"/>
      <c r="CU64" s="110"/>
      <c r="CV64" s="110"/>
      <c r="CW64" s="110"/>
      <c r="CX64" s="110"/>
    </row>
    <row r="65" spans="7:102" ht="14.25" customHeight="1" x14ac:dyDescent="0.25">
      <c r="G65" s="958" t="s">
        <v>1507</v>
      </c>
      <c r="H65" s="764"/>
      <c r="I65" s="764"/>
      <c r="J65" s="764"/>
      <c r="K65" s="764"/>
      <c r="L65" s="764"/>
      <c r="M65" s="764"/>
      <c r="N65" s="764"/>
      <c r="O65" s="764"/>
      <c r="P65" s="764"/>
      <c r="Q65" s="764"/>
      <c r="R65" s="764"/>
      <c r="S65" s="764"/>
      <c r="T65" s="764"/>
      <c r="U65" s="965" t="s">
        <v>1508</v>
      </c>
      <c r="V65" s="764"/>
      <c r="W65" s="764"/>
      <c r="X65" s="764"/>
      <c r="Y65" s="764"/>
      <c r="Z65" s="764"/>
      <c r="AA65" s="764"/>
      <c r="AB65" s="764"/>
      <c r="AC65" s="764"/>
      <c r="AD65" s="764"/>
      <c r="AE65" s="764"/>
      <c r="AF65" s="764"/>
      <c r="AG65" s="764"/>
      <c r="AH65" s="765"/>
      <c r="AL65" s="110"/>
      <c r="AM65" s="110"/>
      <c r="AN65" s="110"/>
      <c r="AO65" s="110"/>
      <c r="AP65" s="110"/>
      <c r="AQ65" s="110"/>
      <c r="AR65" s="110"/>
      <c r="AS65" s="110"/>
      <c r="AT65" s="110"/>
      <c r="AU65" s="110"/>
      <c r="AV65" s="110"/>
      <c r="AW65" s="110"/>
      <c r="AX65" s="110"/>
      <c r="AY65" s="110"/>
      <c r="AZ65" s="110"/>
      <c r="BA65" s="110"/>
      <c r="BB65" s="110"/>
      <c r="BC65" s="110"/>
      <c r="BD65" s="110"/>
      <c r="BE65" s="110"/>
      <c r="BF65" s="110"/>
      <c r="BG65" s="110"/>
      <c r="BH65" s="110"/>
      <c r="BI65" s="110"/>
      <c r="BJ65" s="110"/>
      <c r="BK65" s="110"/>
      <c r="BL65" s="110"/>
      <c r="BM65" s="110"/>
      <c r="BN65" s="110"/>
      <c r="BO65" s="110"/>
      <c r="BP65" s="110"/>
      <c r="BQ65" s="110"/>
      <c r="BR65" s="110"/>
      <c r="BS65" s="110"/>
      <c r="BT65" s="110"/>
      <c r="BU65" s="110"/>
      <c r="BV65" s="110"/>
      <c r="BW65" s="110"/>
      <c r="BX65" s="110"/>
      <c r="BY65" s="110"/>
      <c r="BZ65" s="110"/>
      <c r="CA65" s="110"/>
      <c r="CB65" s="110"/>
      <c r="CC65" s="110"/>
      <c r="CD65" s="110"/>
      <c r="CE65" s="110"/>
      <c r="CF65" s="110"/>
      <c r="CG65" s="110"/>
      <c r="CH65" s="110"/>
      <c r="CI65" s="110"/>
      <c r="CJ65" s="110"/>
      <c r="CK65" s="110"/>
      <c r="CL65" s="110"/>
      <c r="CM65" s="110"/>
      <c r="CN65" s="110"/>
      <c r="CO65" s="110"/>
      <c r="CP65" s="110"/>
      <c r="CQ65" s="110"/>
      <c r="CR65" s="110"/>
      <c r="CS65" s="110"/>
      <c r="CT65" s="110"/>
      <c r="CU65" s="110"/>
      <c r="CV65" s="110"/>
      <c r="CW65" s="110"/>
      <c r="CX65" s="110"/>
    </row>
    <row r="66" spans="7:102" ht="14.25" customHeight="1" x14ac:dyDescent="0.25">
      <c r="G66" s="956" t="s">
        <v>796</v>
      </c>
      <c r="H66" s="794"/>
      <c r="I66" s="794"/>
      <c r="J66" s="794"/>
      <c r="K66" s="794"/>
      <c r="L66" s="794"/>
      <c r="M66" s="958" t="s">
        <v>1511</v>
      </c>
      <c r="N66" s="764"/>
      <c r="O66" s="764"/>
      <c r="P66" s="764"/>
      <c r="Q66" s="965" t="s">
        <v>1510</v>
      </c>
      <c r="R66" s="764"/>
      <c r="S66" s="764"/>
      <c r="T66" s="765"/>
      <c r="U66" s="957" t="s">
        <v>796</v>
      </c>
      <c r="V66" s="794"/>
      <c r="W66" s="794"/>
      <c r="X66" s="794"/>
      <c r="Y66" s="794"/>
      <c r="Z66" s="794"/>
      <c r="AA66" s="965" t="s">
        <v>1511</v>
      </c>
      <c r="AB66" s="764"/>
      <c r="AC66" s="764"/>
      <c r="AD66" s="765"/>
      <c r="AE66" s="965" t="s">
        <v>1510</v>
      </c>
      <c r="AF66" s="764"/>
      <c r="AG66" s="764"/>
      <c r="AH66" s="765"/>
      <c r="AL66" s="110"/>
      <c r="AM66" s="110"/>
      <c r="AN66" s="110"/>
      <c r="AO66" s="110"/>
      <c r="AP66" s="110"/>
      <c r="AQ66" s="110"/>
      <c r="AR66" s="110"/>
      <c r="AS66" s="110"/>
      <c r="AT66" s="110"/>
      <c r="AU66" s="110"/>
      <c r="AV66" s="110"/>
      <c r="AW66" s="110"/>
      <c r="AX66" s="110"/>
      <c r="AY66" s="110"/>
      <c r="AZ66" s="110"/>
      <c r="BA66" s="110"/>
      <c r="BB66" s="110"/>
      <c r="BC66" s="110"/>
      <c r="BD66" s="110"/>
      <c r="BE66" s="110"/>
      <c r="BF66" s="110"/>
      <c r="BG66" s="110"/>
      <c r="BH66" s="110"/>
      <c r="BI66" s="110"/>
      <c r="BJ66" s="110"/>
      <c r="BK66" s="110"/>
      <c r="BL66" s="110"/>
      <c r="BM66" s="110"/>
      <c r="BN66" s="110"/>
      <c r="BO66" s="110"/>
      <c r="BP66" s="110"/>
      <c r="BQ66" s="110"/>
      <c r="BR66" s="110"/>
      <c r="BS66" s="110"/>
      <c r="BT66" s="110"/>
      <c r="BU66" s="110"/>
      <c r="BV66" s="110"/>
      <c r="BW66" s="110"/>
      <c r="BX66" s="110"/>
      <c r="BY66" s="110"/>
      <c r="BZ66" s="110"/>
      <c r="CA66" s="110"/>
      <c r="CB66" s="110"/>
      <c r="CC66" s="110"/>
      <c r="CD66" s="110"/>
      <c r="CE66" s="110"/>
      <c r="CF66" s="110"/>
      <c r="CG66" s="110"/>
      <c r="CH66" s="110"/>
      <c r="CI66" s="110"/>
      <c r="CJ66" s="110"/>
      <c r="CK66" s="110"/>
      <c r="CL66" s="110"/>
      <c r="CM66" s="110"/>
      <c r="CN66" s="110"/>
      <c r="CO66" s="110"/>
      <c r="CP66" s="110"/>
      <c r="CQ66" s="110"/>
      <c r="CR66" s="110"/>
      <c r="CS66" s="110"/>
      <c r="CT66" s="110"/>
      <c r="CU66" s="110"/>
      <c r="CV66" s="110"/>
      <c r="CW66" s="110"/>
      <c r="CX66" s="110"/>
    </row>
    <row r="67" spans="7:102" ht="14.25" customHeight="1" x14ac:dyDescent="0.25">
      <c r="G67" s="184"/>
      <c r="M67" s="184"/>
      <c r="Q67" s="184"/>
      <c r="T67" s="186"/>
      <c r="AA67" s="184"/>
      <c r="AD67" s="186"/>
      <c r="AE67" s="184"/>
      <c r="AH67" s="186"/>
      <c r="AL67" s="110"/>
      <c r="AM67" s="110"/>
      <c r="AN67" s="110"/>
      <c r="AO67" s="110"/>
      <c r="AP67" s="110"/>
      <c r="AQ67" s="110"/>
      <c r="AR67" s="110"/>
      <c r="AS67" s="110"/>
      <c r="AT67" s="110"/>
      <c r="AU67" s="110"/>
      <c r="AV67" s="110"/>
      <c r="AW67" s="110"/>
      <c r="AX67" s="110"/>
      <c r="AY67" s="110"/>
      <c r="AZ67" s="110"/>
      <c r="BA67" s="110"/>
      <c r="BB67" s="110"/>
      <c r="BC67" s="110"/>
      <c r="BD67" s="110"/>
      <c r="BE67" s="110"/>
      <c r="BF67" s="110"/>
      <c r="BG67" s="110"/>
      <c r="BH67" s="110"/>
      <c r="BI67" s="110"/>
      <c r="BJ67" s="110"/>
      <c r="BK67" s="110"/>
      <c r="BL67" s="110"/>
      <c r="BM67" s="110"/>
      <c r="BN67" s="110"/>
      <c r="BO67" s="110"/>
      <c r="BP67" s="110"/>
      <c r="BQ67" s="110"/>
      <c r="BR67" s="110"/>
      <c r="BS67" s="110"/>
      <c r="BT67" s="110"/>
      <c r="BU67" s="110"/>
      <c r="BV67" s="110"/>
      <c r="BW67" s="110"/>
      <c r="BX67" s="110"/>
      <c r="BY67" s="110"/>
      <c r="BZ67" s="110"/>
      <c r="CA67" s="110"/>
      <c r="CB67" s="110"/>
      <c r="CC67" s="110"/>
      <c r="CD67" s="110"/>
      <c r="CE67" s="110"/>
      <c r="CF67" s="110"/>
      <c r="CG67" s="110"/>
      <c r="CH67" s="110"/>
      <c r="CI67" s="110"/>
      <c r="CJ67" s="110"/>
      <c r="CK67" s="110"/>
      <c r="CL67" s="110"/>
      <c r="CM67" s="110"/>
      <c r="CN67" s="110"/>
      <c r="CO67" s="110"/>
      <c r="CP67" s="110"/>
      <c r="CQ67" s="110"/>
      <c r="CR67" s="110"/>
      <c r="CS67" s="110"/>
      <c r="CT67" s="110"/>
      <c r="CU67" s="110"/>
      <c r="CV67" s="110"/>
      <c r="CW67" s="110"/>
      <c r="CX67" s="110"/>
    </row>
    <row r="68" spans="7:102" ht="14.25" customHeight="1" x14ac:dyDescent="0.25">
      <c r="G68" s="294" t="s">
        <v>1681</v>
      </c>
      <c r="H68" s="295"/>
      <c r="I68" s="295"/>
      <c r="J68" s="295"/>
      <c r="K68" s="295"/>
      <c r="L68" s="295"/>
      <c r="M68" s="294"/>
      <c r="N68" s="295"/>
      <c r="O68" s="295"/>
      <c r="P68" s="295"/>
      <c r="Q68" s="294"/>
      <c r="R68" s="295"/>
      <c r="S68" s="295"/>
      <c r="T68" s="296"/>
      <c r="U68" s="294" t="s">
        <v>1681</v>
      </c>
      <c r="V68" s="295"/>
      <c r="W68" s="295"/>
      <c r="X68" s="295"/>
      <c r="Y68" s="295"/>
      <c r="Z68" s="295"/>
      <c r="AA68" s="294"/>
      <c r="AB68" s="295"/>
      <c r="AC68" s="295"/>
      <c r="AD68" s="296"/>
      <c r="AE68" s="294"/>
      <c r="AF68" s="295"/>
      <c r="AG68" s="295"/>
      <c r="AH68" s="296"/>
      <c r="AL68" s="110"/>
      <c r="AM68" s="110"/>
      <c r="AN68" s="110"/>
      <c r="AO68" s="110"/>
      <c r="AP68" s="110"/>
      <c r="AQ68" s="110"/>
      <c r="AR68" s="110"/>
      <c r="AS68" s="110"/>
      <c r="AT68" s="110"/>
      <c r="AU68" s="110"/>
      <c r="AV68" s="110"/>
      <c r="AW68" s="110"/>
      <c r="AX68" s="110"/>
      <c r="AY68" s="110"/>
      <c r="AZ68" s="110"/>
      <c r="BA68" s="110"/>
      <c r="BB68" s="110"/>
      <c r="BC68" s="110"/>
      <c r="BD68" s="110"/>
      <c r="BE68" s="110"/>
      <c r="BF68" s="110"/>
      <c r="BG68" s="110"/>
      <c r="BH68" s="110"/>
      <c r="BI68" s="110"/>
      <c r="BJ68" s="110"/>
      <c r="BK68" s="110"/>
      <c r="BL68" s="110"/>
      <c r="BM68" s="110"/>
      <c r="BN68" s="110"/>
      <c r="BO68" s="110"/>
      <c r="BP68" s="110"/>
      <c r="BQ68" s="110"/>
      <c r="BR68" s="110"/>
      <c r="BS68" s="110"/>
      <c r="BT68" s="110"/>
      <c r="BU68" s="110"/>
      <c r="BV68" s="110"/>
      <c r="BW68" s="110"/>
      <c r="BX68" s="110"/>
      <c r="BY68" s="110"/>
      <c r="BZ68" s="110"/>
      <c r="CA68" s="110"/>
      <c r="CB68" s="110"/>
      <c r="CC68" s="110"/>
      <c r="CD68" s="110"/>
      <c r="CE68" s="110"/>
      <c r="CF68" s="110"/>
      <c r="CG68" s="110"/>
      <c r="CH68" s="110"/>
      <c r="CI68" s="110"/>
      <c r="CJ68" s="110"/>
      <c r="CK68" s="110"/>
      <c r="CL68" s="110"/>
      <c r="CM68" s="110"/>
      <c r="CN68" s="110"/>
      <c r="CO68" s="110"/>
      <c r="CP68" s="110"/>
      <c r="CQ68" s="110"/>
      <c r="CR68" s="110"/>
      <c r="CS68" s="110"/>
      <c r="CT68" s="110"/>
      <c r="CU68" s="110"/>
      <c r="CV68" s="110"/>
      <c r="CW68" s="110"/>
      <c r="CX68" s="110"/>
    </row>
    <row r="69" spans="7:102" ht="14.25" customHeight="1" x14ac:dyDescent="0.25">
      <c r="G69" s="294" t="s">
        <v>1681</v>
      </c>
      <c r="H69" s="295"/>
      <c r="I69" s="295"/>
      <c r="J69" s="295"/>
      <c r="K69" s="295"/>
      <c r="L69" s="295"/>
      <c r="M69" s="294"/>
      <c r="N69" s="295"/>
      <c r="O69" s="295"/>
      <c r="P69" s="295"/>
      <c r="Q69" s="294"/>
      <c r="R69" s="295"/>
      <c r="S69" s="295"/>
      <c r="T69" s="296"/>
      <c r="U69" s="294"/>
      <c r="V69" s="295"/>
      <c r="W69" s="295"/>
      <c r="X69" s="295"/>
      <c r="Y69" s="295"/>
      <c r="Z69" s="295"/>
      <c r="AA69" s="294"/>
      <c r="AB69" s="295"/>
      <c r="AC69" s="295"/>
      <c r="AD69" s="296"/>
      <c r="AE69" s="294"/>
      <c r="AF69" s="295"/>
      <c r="AG69" s="295"/>
      <c r="AH69" s="296"/>
      <c r="AL69" s="110"/>
      <c r="AM69" s="110"/>
      <c r="AN69" s="110"/>
      <c r="AO69" s="110"/>
      <c r="AP69" s="110"/>
      <c r="AQ69" s="110"/>
      <c r="AR69" s="110"/>
      <c r="AS69" s="110"/>
      <c r="AT69" s="110"/>
      <c r="AU69" s="110"/>
      <c r="AV69" s="110"/>
      <c r="AW69" s="110"/>
      <c r="AX69" s="110"/>
      <c r="AY69" s="110"/>
      <c r="AZ69" s="110"/>
      <c r="BA69" s="110"/>
      <c r="BB69" s="110"/>
      <c r="BC69" s="110"/>
      <c r="BD69" s="110"/>
      <c r="BE69" s="110"/>
      <c r="BF69" s="110"/>
      <c r="BG69" s="110"/>
      <c r="BH69" s="110"/>
      <c r="BI69" s="110"/>
      <c r="BJ69" s="110"/>
      <c r="BK69" s="110"/>
      <c r="BL69" s="110"/>
      <c r="BM69" s="110"/>
      <c r="BN69" s="110"/>
      <c r="BO69" s="110"/>
      <c r="BP69" s="110"/>
      <c r="BQ69" s="110"/>
      <c r="BR69" s="110"/>
      <c r="BS69" s="110"/>
      <c r="BT69" s="110"/>
      <c r="BU69" s="110"/>
      <c r="BV69" s="110"/>
      <c r="BW69" s="110"/>
      <c r="BX69" s="110"/>
      <c r="BY69" s="110"/>
      <c r="BZ69" s="110"/>
      <c r="CA69" s="110"/>
      <c r="CB69" s="110"/>
      <c r="CC69" s="110"/>
      <c r="CD69" s="110"/>
      <c r="CE69" s="110"/>
      <c r="CF69" s="110"/>
      <c r="CG69" s="110"/>
      <c r="CH69" s="110"/>
      <c r="CI69" s="110"/>
      <c r="CJ69" s="110"/>
      <c r="CK69" s="110"/>
      <c r="CL69" s="110"/>
      <c r="CM69" s="110"/>
      <c r="CN69" s="110"/>
      <c r="CO69" s="110"/>
      <c r="CP69" s="110"/>
      <c r="CQ69" s="110"/>
      <c r="CR69" s="110"/>
      <c r="CS69" s="110"/>
      <c r="CT69" s="110"/>
      <c r="CU69" s="110"/>
      <c r="CV69" s="110"/>
      <c r="CW69" s="110"/>
      <c r="CX69" s="110"/>
    </row>
    <row r="70" spans="7:102" ht="14.25" customHeight="1" x14ac:dyDescent="0.25">
      <c r="G70" s="294" t="s">
        <v>1681</v>
      </c>
      <c r="H70" s="295"/>
      <c r="I70" s="295"/>
      <c r="J70" s="295"/>
      <c r="K70" s="295"/>
      <c r="L70" s="295"/>
      <c r="M70" s="294"/>
      <c r="N70" s="295"/>
      <c r="O70" s="295"/>
      <c r="P70" s="295"/>
      <c r="Q70" s="294"/>
      <c r="R70" s="295"/>
      <c r="S70" s="295"/>
      <c r="T70" s="296"/>
      <c r="U70" s="294"/>
      <c r="V70" s="295"/>
      <c r="W70" s="295"/>
      <c r="X70" s="295"/>
      <c r="Y70" s="295"/>
      <c r="Z70" s="295"/>
      <c r="AA70" s="294"/>
      <c r="AB70" s="295"/>
      <c r="AC70" s="295"/>
      <c r="AD70" s="296"/>
      <c r="AE70" s="294"/>
      <c r="AF70" s="295"/>
      <c r="AG70" s="295"/>
      <c r="AH70" s="296"/>
      <c r="AL70" s="110"/>
      <c r="AM70" s="110"/>
      <c r="AN70" s="110"/>
      <c r="AO70" s="110"/>
      <c r="AP70" s="110"/>
      <c r="AQ70" s="110"/>
      <c r="AR70" s="110"/>
      <c r="AS70" s="110"/>
      <c r="AT70" s="110"/>
      <c r="AU70" s="110"/>
      <c r="AV70" s="110"/>
      <c r="AW70" s="110"/>
      <c r="AX70" s="110"/>
      <c r="AY70" s="110"/>
      <c r="AZ70" s="110"/>
      <c r="BA70" s="110"/>
      <c r="BB70" s="110"/>
      <c r="BC70" s="110"/>
      <c r="BD70" s="110"/>
      <c r="BE70" s="110"/>
      <c r="BF70" s="110"/>
      <c r="BG70" s="110"/>
      <c r="BH70" s="110"/>
      <c r="BI70" s="110"/>
      <c r="BJ70" s="110"/>
      <c r="BK70" s="110"/>
      <c r="BL70" s="110"/>
      <c r="BM70" s="110"/>
      <c r="BN70" s="110"/>
      <c r="BO70" s="110"/>
      <c r="BP70" s="110"/>
      <c r="BQ70" s="110"/>
      <c r="BR70" s="110"/>
      <c r="BS70" s="110"/>
      <c r="BT70" s="110"/>
      <c r="BU70" s="110"/>
      <c r="BV70" s="110"/>
      <c r="BW70" s="110"/>
      <c r="BX70" s="110"/>
      <c r="BY70" s="110"/>
      <c r="BZ70" s="110"/>
      <c r="CA70" s="110"/>
      <c r="CB70" s="110"/>
      <c r="CC70" s="110"/>
      <c r="CD70" s="110"/>
      <c r="CE70" s="110"/>
      <c r="CF70" s="110"/>
      <c r="CG70" s="110"/>
      <c r="CH70" s="110"/>
      <c r="CI70" s="110"/>
      <c r="CJ70" s="110"/>
      <c r="CK70" s="110"/>
      <c r="CL70" s="110"/>
      <c r="CM70" s="110"/>
      <c r="CN70" s="110"/>
      <c r="CO70" s="110"/>
      <c r="CP70" s="110"/>
      <c r="CQ70" s="110"/>
      <c r="CR70" s="110"/>
      <c r="CS70" s="110"/>
      <c r="CT70" s="110"/>
      <c r="CU70" s="110"/>
      <c r="CV70" s="110"/>
      <c r="CW70" s="110"/>
      <c r="CX70" s="110"/>
    </row>
    <row r="71" spans="7:102" ht="14.25" customHeight="1" x14ac:dyDescent="0.25">
      <c r="G71" s="294" t="s">
        <v>1681</v>
      </c>
      <c r="H71" s="295"/>
      <c r="I71" s="295"/>
      <c r="J71" s="295"/>
      <c r="K71" s="295"/>
      <c r="L71" s="295"/>
      <c r="M71" s="294"/>
      <c r="N71" s="295"/>
      <c r="O71" s="295"/>
      <c r="P71" s="295"/>
      <c r="Q71" s="294"/>
      <c r="R71" s="295"/>
      <c r="S71" s="295"/>
      <c r="T71" s="296"/>
      <c r="U71" s="294"/>
      <c r="V71" s="295"/>
      <c r="W71" s="295"/>
      <c r="X71" s="295"/>
      <c r="Y71" s="295"/>
      <c r="Z71" s="295"/>
      <c r="AA71" s="294"/>
      <c r="AB71" s="295"/>
      <c r="AC71" s="295"/>
      <c r="AD71" s="296"/>
      <c r="AE71" s="294"/>
      <c r="AF71" s="295"/>
      <c r="AG71" s="295"/>
      <c r="AH71" s="296"/>
      <c r="AI71" s="110"/>
      <c r="AJ71" s="110"/>
      <c r="AK71" s="110"/>
      <c r="AL71" s="110"/>
      <c r="AM71" s="110"/>
      <c r="AN71" s="110"/>
      <c r="AO71" s="110"/>
      <c r="AP71" s="110"/>
      <c r="AQ71" s="110"/>
      <c r="AR71" s="110"/>
      <c r="AS71" s="110"/>
      <c r="AT71" s="110"/>
      <c r="AU71" s="110"/>
      <c r="AV71" s="110"/>
      <c r="AW71" s="110"/>
      <c r="AX71" s="110"/>
      <c r="AY71" s="110"/>
      <c r="AZ71" s="110"/>
      <c r="BA71" s="110"/>
      <c r="BB71" s="110"/>
      <c r="BC71" s="110"/>
      <c r="BD71" s="110"/>
      <c r="BE71" s="110"/>
      <c r="BF71" s="110"/>
      <c r="BG71" s="110"/>
      <c r="BH71" s="110"/>
      <c r="BI71" s="110"/>
      <c r="BJ71" s="110"/>
      <c r="BK71" s="110"/>
      <c r="BL71" s="110"/>
      <c r="BM71" s="110"/>
      <c r="BN71" s="110"/>
      <c r="BO71" s="110"/>
      <c r="BP71" s="110"/>
      <c r="BQ71" s="110"/>
      <c r="BR71" s="110"/>
      <c r="BS71" s="110"/>
      <c r="BT71" s="110"/>
      <c r="BU71" s="110"/>
      <c r="BV71" s="110"/>
      <c r="BW71" s="110"/>
      <c r="BX71" s="110"/>
      <c r="BY71" s="110"/>
      <c r="BZ71" s="110"/>
      <c r="CA71" s="110"/>
      <c r="CB71" s="110"/>
      <c r="CC71" s="110"/>
      <c r="CD71" s="110"/>
      <c r="CE71" s="110"/>
      <c r="CF71" s="110"/>
      <c r="CG71" s="110"/>
      <c r="CH71" s="110"/>
      <c r="CI71" s="110"/>
      <c r="CJ71" s="110"/>
      <c r="CK71" s="110"/>
      <c r="CL71" s="110"/>
      <c r="CM71" s="110"/>
      <c r="CN71" s="110"/>
      <c r="CO71" s="110"/>
      <c r="CP71" s="110"/>
      <c r="CQ71" s="110"/>
      <c r="CR71" s="110"/>
      <c r="CS71" s="110"/>
      <c r="CT71" s="110"/>
      <c r="CU71" s="110"/>
      <c r="CV71" s="110"/>
      <c r="CW71" s="110"/>
      <c r="CX71" s="110"/>
    </row>
    <row r="72" spans="7:102" ht="14.25" customHeight="1" x14ac:dyDescent="0.25">
      <c r="G72" s="294" t="s">
        <v>1681</v>
      </c>
      <c r="H72" s="295"/>
      <c r="I72" s="295"/>
      <c r="J72" s="295"/>
      <c r="K72" s="295"/>
      <c r="L72" s="295"/>
      <c r="M72" s="294"/>
      <c r="N72" s="295"/>
      <c r="O72" s="295"/>
      <c r="P72" s="295"/>
      <c r="Q72" s="294"/>
      <c r="R72" s="295"/>
      <c r="S72" s="295"/>
      <c r="T72" s="296"/>
      <c r="U72" s="294"/>
      <c r="V72" s="295"/>
      <c r="W72" s="295"/>
      <c r="X72" s="295"/>
      <c r="Y72" s="295"/>
      <c r="Z72" s="295"/>
      <c r="AA72" s="294"/>
      <c r="AB72" s="295"/>
      <c r="AC72" s="295"/>
      <c r="AD72" s="296"/>
      <c r="AE72" s="294"/>
      <c r="AF72" s="295"/>
      <c r="AG72" s="295"/>
      <c r="AH72" s="296"/>
      <c r="AI72" s="110"/>
      <c r="AJ72" s="110"/>
      <c r="AK72" s="110"/>
      <c r="AL72" s="110"/>
      <c r="AM72" s="110"/>
      <c r="AN72" s="110"/>
      <c r="AO72" s="110"/>
      <c r="AP72" s="110"/>
      <c r="AQ72" s="110"/>
      <c r="AR72" s="110"/>
      <c r="AS72" s="110"/>
      <c r="AT72" s="110"/>
      <c r="AU72" s="110"/>
      <c r="AV72" s="110"/>
      <c r="AW72" s="110"/>
      <c r="AX72" s="110"/>
      <c r="AY72" s="110"/>
      <c r="AZ72" s="110"/>
      <c r="BA72" s="110"/>
      <c r="BB72" s="110"/>
      <c r="BC72" s="110"/>
      <c r="BD72" s="110"/>
      <c r="BE72" s="110"/>
      <c r="BF72" s="110"/>
      <c r="BG72" s="110"/>
      <c r="BH72" s="110"/>
      <c r="BI72" s="110"/>
      <c r="BJ72" s="110"/>
      <c r="BK72" s="110"/>
      <c r="BL72" s="110"/>
      <c r="BM72" s="110"/>
      <c r="BN72" s="110"/>
      <c r="BO72" s="110"/>
      <c r="BP72" s="110"/>
      <c r="BQ72" s="110"/>
      <c r="BR72" s="110"/>
      <c r="BS72" s="110"/>
      <c r="BT72" s="110"/>
      <c r="BU72" s="110"/>
      <c r="BV72" s="110"/>
      <c r="BW72" s="110"/>
      <c r="BX72" s="110"/>
      <c r="BY72" s="110"/>
      <c r="BZ72" s="110"/>
      <c r="CA72" s="110"/>
      <c r="CB72" s="110"/>
      <c r="CC72" s="110"/>
      <c r="CD72" s="110"/>
      <c r="CE72" s="110"/>
      <c r="CF72" s="110"/>
      <c r="CG72" s="110"/>
      <c r="CH72" s="110"/>
      <c r="CI72" s="110"/>
      <c r="CJ72" s="110"/>
      <c r="CK72" s="110"/>
      <c r="CL72" s="110"/>
      <c r="CM72" s="110"/>
      <c r="CN72" s="110"/>
      <c r="CO72" s="110"/>
      <c r="CP72" s="110"/>
      <c r="CQ72" s="110"/>
      <c r="CR72" s="110"/>
      <c r="CS72" s="110"/>
      <c r="CT72" s="110"/>
      <c r="CU72" s="110"/>
      <c r="CV72" s="110"/>
      <c r="CW72" s="110"/>
      <c r="CX72" s="110"/>
    </row>
    <row r="73" spans="7:102" ht="14.25" customHeight="1" x14ac:dyDescent="0.25">
      <c r="G73" s="294" t="s">
        <v>1681</v>
      </c>
      <c r="H73" s="295"/>
      <c r="I73" s="295"/>
      <c r="J73" s="295"/>
      <c r="K73" s="295"/>
      <c r="L73" s="295"/>
      <c r="M73" s="294"/>
      <c r="N73" s="295"/>
      <c r="O73" s="295"/>
      <c r="P73" s="295"/>
      <c r="Q73" s="294"/>
      <c r="R73" s="295"/>
      <c r="S73" s="295"/>
      <c r="T73" s="296"/>
      <c r="U73" s="294"/>
      <c r="V73" s="295"/>
      <c r="W73" s="295"/>
      <c r="X73" s="295"/>
      <c r="Y73" s="295"/>
      <c r="Z73" s="295"/>
      <c r="AA73" s="294"/>
      <c r="AB73" s="295"/>
      <c r="AC73" s="295"/>
      <c r="AD73" s="296"/>
      <c r="AE73" s="294"/>
      <c r="AF73" s="295"/>
      <c r="AG73" s="295"/>
      <c r="AH73" s="296"/>
      <c r="AI73" s="110"/>
      <c r="AJ73" s="110"/>
      <c r="AK73" s="110"/>
      <c r="AL73" s="110"/>
      <c r="AM73" s="110"/>
      <c r="AN73" s="110"/>
      <c r="AO73" s="110"/>
      <c r="AP73" s="110"/>
      <c r="AQ73" s="110"/>
      <c r="AR73" s="110"/>
      <c r="AS73" s="110"/>
      <c r="AT73" s="110"/>
      <c r="AU73" s="110"/>
      <c r="AV73" s="110"/>
      <c r="AW73" s="110"/>
      <c r="AX73" s="110"/>
      <c r="AY73" s="110"/>
      <c r="AZ73" s="110"/>
      <c r="BA73" s="110"/>
      <c r="BB73" s="110"/>
      <c r="BC73" s="110"/>
      <c r="BD73" s="110"/>
      <c r="BE73" s="110"/>
      <c r="BF73" s="110"/>
      <c r="BG73" s="110"/>
      <c r="BH73" s="110"/>
      <c r="BI73" s="110"/>
      <c r="BJ73" s="110"/>
      <c r="BK73" s="110"/>
      <c r="BL73" s="110"/>
      <c r="BM73" s="110"/>
      <c r="BN73" s="110"/>
      <c r="BO73" s="110"/>
      <c r="BP73" s="110"/>
      <c r="BQ73" s="110"/>
      <c r="BR73" s="110"/>
      <c r="BS73" s="110"/>
      <c r="BT73" s="110"/>
      <c r="BU73" s="110"/>
      <c r="BV73" s="110"/>
      <c r="BW73" s="110"/>
      <c r="BX73" s="110"/>
      <c r="BY73" s="110"/>
      <c r="BZ73" s="110"/>
      <c r="CA73" s="110"/>
      <c r="CB73" s="110"/>
      <c r="CC73" s="110"/>
      <c r="CD73" s="110"/>
      <c r="CE73" s="110"/>
      <c r="CF73" s="110"/>
      <c r="CG73" s="110"/>
      <c r="CH73" s="110"/>
      <c r="CI73" s="110"/>
      <c r="CJ73" s="110"/>
      <c r="CK73" s="110"/>
      <c r="CL73" s="110"/>
      <c r="CM73" s="110"/>
      <c r="CN73" s="110"/>
      <c r="CO73" s="110"/>
      <c r="CP73" s="110"/>
      <c r="CQ73" s="110"/>
      <c r="CR73" s="110"/>
      <c r="CS73" s="110"/>
      <c r="CT73" s="110"/>
      <c r="CU73" s="110"/>
      <c r="CV73" s="110"/>
      <c r="CW73" s="110"/>
      <c r="CX73" s="110"/>
    </row>
    <row r="74" spans="7:102" ht="14.25" customHeight="1" x14ac:dyDescent="0.25">
      <c r="G74" s="294" t="s">
        <v>1681</v>
      </c>
      <c r="H74" s="295"/>
      <c r="I74" s="295"/>
      <c r="J74" s="295"/>
      <c r="K74" s="295"/>
      <c r="L74" s="295"/>
      <c r="M74" s="294"/>
      <c r="N74" s="295"/>
      <c r="O74" s="295"/>
      <c r="P74" s="295"/>
      <c r="Q74" s="294"/>
      <c r="R74" s="295"/>
      <c r="S74" s="295"/>
      <c r="T74" s="296"/>
      <c r="U74" s="294"/>
      <c r="V74" s="295"/>
      <c r="W74" s="295"/>
      <c r="X74" s="295"/>
      <c r="Y74" s="295"/>
      <c r="Z74" s="295"/>
      <c r="AA74" s="294"/>
      <c r="AB74" s="295"/>
      <c r="AC74" s="295"/>
      <c r="AD74" s="296"/>
      <c r="AE74" s="294"/>
      <c r="AF74" s="295"/>
      <c r="AG74" s="295"/>
      <c r="AH74" s="296"/>
      <c r="AI74" s="110"/>
      <c r="AJ74" s="110"/>
      <c r="AK74" s="110"/>
      <c r="AL74" s="110"/>
      <c r="AM74" s="110"/>
      <c r="AN74" s="110"/>
      <c r="AO74" s="110"/>
      <c r="AP74" s="110"/>
      <c r="AQ74" s="110"/>
      <c r="AR74" s="110"/>
      <c r="AS74" s="110"/>
      <c r="AT74" s="110"/>
      <c r="AU74" s="110"/>
      <c r="AV74" s="110"/>
      <c r="AW74" s="110"/>
      <c r="AX74" s="110"/>
      <c r="AY74" s="110"/>
      <c r="AZ74" s="110"/>
      <c r="BA74" s="110"/>
      <c r="BB74" s="110"/>
      <c r="BC74" s="110"/>
      <c r="BD74" s="110"/>
      <c r="BE74" s="110"/>
      <c r="BF74" s="110"/>
      <c r="BG74" s="110"/>
      <c r="BH74" s="110"/>
      <c r="BI74" s="110"/>
      <c r="BJ74" s="110"/>
      <c r="BK74" s="110"/>
      <c r="BL74" s="110"/>
      <c r="BM74" s="110"/>
      <c r="BN74" s="110"/>
      <c r="BO74" s="110"/>
      <c r="BP74" s="110"/>
      <c r="BQ74" s="110"/>
      <c r="BR74" s="110"/>
      <c r="BS74" s="110"/>
      <c r="BT74" s="110"/>
      <c r="BU74" s="110"/>
      <c r="BV74" s="110"/>
      <c r="BW74" s="110"/>
      <c r="BX74" s="110"/>
      <c r="BY74" s="110"/>
      <c r="BZ74" s="110"/>
      <c r="CA74" s="110"/>
      <c r="CB74" s="110"/>
      <c r="CC74" s="110"/>
      <c r="CD74" s="110"/>
      <c r="CE74" s="110"/>
      <c r="CF74" s="110"/>
      <c r="CG74" s="110"/>
      <c r="CH74" s="110"/>
      <c r="CI74" s="110"/>
      <c r="CJ74" s="110"/>
      <c r="CK74" s="110"/>
      <c r="CL74" s="110"/>
      <c r="CM74" s="110"/>
      <c r="CN74" s="110"/>
      <c r="CO74" s="110"/>
      <c r="CP74" s="110"/>
      <c r="CQ74" s="110"/>
      <c r="CR74" s="110"/>
      <c r="CS74" s="110"/>
      <c r="CT74" s="110"/>
      <c r="CU74" s="110"/>
      <c r="CV74" s="110"/>
      <c r="CW74" s="110"/>
      <c r="CX74" s="110"/>
    </row>
    <row r="75" spans="7:102" ht="14.25" customHeight="1" x14ac:dyDescent="0.25">
      <c r="G75" s="294" t="s">
        <v>1681</v>
      </c>
      <c r="H75" s="295"/>
      <c r="I75" s="295"/>
      <c r="J75" s="295"/>
      <c r="K75" s="295"/>
      <c r="L75" s="295"/>
      <c r="M75" s="294"/>
      <c r="N75" s="295"/>
      <c r="O75" s="295"/>
      <c r="P75" s="295"/>
      <c r="Q75" s="294"/>
      <c r="R75" s="295"/>
      <c r="S75" s="295"/>
      <c r="T75" s="296"/>
      <c r="U75" s="294"/>
      <c r="V75" s="295"/>
      <c r="W75" s="295"/>
      <c r="X75" s="295"/>
      <c r="Y75" s="295"/>
      <c r="Z75" s="295"/>
      <c r="AA75" s="294"/>
      <c r="AB75" s="295"/>
      <c r="AC75" s="295"/>
      <c r="AD75" s="296"/>
      <c r="AE75" s="294"/>
      <c r="AF75" s="295"/>
      <c r="AG75" s="295"/>
      <c r="AH75" s="296"/>
      <c r="AI75" s="110"/>
      <c r="AJ75" s="110"/>
      <c r="AK75" s="110"/>
      <c r="AL75" s="110"/>
      <c r="AM75" s="110"/>
      <c r="AN75" s="110"/>
      <c r="AO75" s="110"/>
      <c r="AP75" s="110"/>
      <c r="AQ75" s="110"/>
      <c r="AR75" s="110"/>
      <c r="AS75" s="110"/>
      <c r="AT75" s="110"/>
      <c r="AU75" s="110"/>
      <c r="AV75" s="110"/>
      <c r="AW75" s="110"/>
      <c r="AX75" s="110"/>
      <c r="AY75" s="110"/>
      <c r="AZ75" s="110"/>
      <c r="BA75" s="110"/>
      <c r="BB75" s="110"/>
      <c r="BC75" s="110"/>
      <c r="BD75" s="110"/>
      <c r="BE75" s="110"/>
      <c r="BF75" s="110"/>
      <c r="BG75" s="110"/>
      <c r="BH75" s="110"/>
      <c r="BI75" s="110"/>
      <c r="BJ75" s="110"/>
      <c r="BK75" s="110"/>
      <c r="BL75" s="110"/>
      <c r="BM75" s="110"/>
      <c r="BN75" s="110"/>
      <c r="BO75" s="110"/>
      <c r="BP75" s="110"/>
      <c r="BQ75" s="110"/>
      <c r="BR75" s="110"/>
      <c r="BS75" s="110"/>
      <c r="BT75" s="110"/>
      <c r="BU75" s="110"/>
      <c r="BV75" s="110"/>
      <c r="BW75" s="110"/>
      <c r="BX75" s="110"/>
      <c r="BY75" s="110"/>
      <c r="BZ75" s="110"/>
      <c r="CA75" s="110"/>
      <c r="CB75" s="110"/>
      <c r="CC75" s="110"/>
      <c r="CD75" s="110"/>
      <c r="CE75" s="110"/>
      <c r="CF75" s="110"/>
      <c r="CG75" s="110"/>
      <c r="CH75" s="110"/>
      <c r="CI75" s="110"/>
      <c r="CJ75" s="110"/>
      <c r="CK75" s="110"/>
      <c r="CL75" s="110"/>
      <c r="CM75" s="110"/>
      <c r="CN75" s="110"/>
      <c r="CO75" s="110"/>
      <c r="CP75" s="110"/>
      <c r="CQ75" s="110"/>
      <c r="CR75" s="110"/>
      <c r="CS75" s="110"/>
      <c r="CT75" s="110"/>
      <c r="CU75" s="110"/>
      <c r="CV75" s="110"/>
      <c r="CW75" s="110"/>
      <c r="CX75" s="110"/>
    </row>
    <row r="76" spans="7:102" ht="14.25" customHeight="1" x14ac:dyDescent="0.25">
      <c r="G76" s="294" t="s">
        <v>1681</v>
      </c>
      <c r="H76" s="295"/>
      <c r="I76" s="295"/>
      <c r="J76" s="295"/>
      <c r="K76" s="295"/>
      <c r="L76" s="295"/>
      <c r="M76" s="294"/>
      <c r="N76" s="295"/>
      <c r="O76" s="295"/>
      <c r="P76" s="295"/>
      <c r="Q76" s="294"/>
      <c r="R76" s="295"/>
      <c r="S76" s="295"/>
      <c r="T76" s="296"/>
      <c r="U76" s="294"/>
      <c r="V76" s="295"/>
      <c r="W76" s="295"/>
      <c r="X76" s="295"/>
      <c r="Y76" s="295"/>
      <c r="Z76" s="295"/>
      <c r="AA76" s="294"/>
      <c r="AB76" s="295"/>
      <c r="AC76" s="295"/>
      <c r="AD76" s="296"/>
      <c r="AE76" s="294"/>
      <c r="AF76" s="295"/>
      <c r="AG76" s="295"/>
      <c r="AH76" s="296"/>
      <c r="AI76" s="110"/>
      <c r="AJ76" s="110"/>
      <c r="AK76" s="110"/>
      <c r="AL76" s="110"/>
      <c r="AM76" s="110"/>
      <c r="AN76" s="110"/>
      <c r="AO76" s="110"/>
      <c r="AP76" s="110"/>
      <c r="AQ76" s="110"/>
      <c r="AR76" s="110"/>
      <c r="AS76" s="110"/>
      <c r="AT76" s="110"/>
      <c r="AU76" s="110"/>
      <c r="AV76" s="110"/>
      <c r="AW76" s="110"/>
      <c r="AX76" s="110"/>
      <c r="AY76" s="110"/>
      <c r="AZ76" s="110"/>
      <c r="BA76" s="110"/>
      <c r="BB76" s="110"/>
      <c r="BC76" s="110"/>
      <c r="BD76" s="110"/>
      <c r="BE76" s="110"/>
      <c r="BF76" s="110"/>
      <c r="BG76" s="110"/>
      <c r="BH76" s="110"/>
      <c r="BI76" s="110"/>
      <c r="BJ76" s="110"/>
      <c r="BK76" s="110"/>
      <c r="BL76" s="110"/>
      <c r="BM76" s="110"/>
      <c r="BN76" s="110"/>
      <c r="BO76" s="110"/>
      <c r="BP76" s="110"/>
      <c r="BQ76" s="110"/>
      <c r="BR76" s="110"/>
      <c r="BS76" s="110"/>
      <c r="BT76" s="110"/>
      <c r="BU76" s="110"/>
      <c r="BV76" s="110"/>
      <c r="BW76" s="110"/>
      <c r="BX76" s="110"/>
      <c r="BY76" s="110"/>
      <c r="BZ76" s="110"/>
      <c r="CA76" s="110"/>
      <c r="CB76" s="110"/>
      <c r="CC76" s="110"/>
      <c r="CD76" s="110"/>
      <c r="CE76" s="110"/>
      <c r="CF76" s="110"/>
      <c r="CG76" s="110"/>
      <c r="CH76" s="110"/>
      <c r="CI76" s="110"/>
      <c r="CJ76" s="110"/>
      <c r="CK76" s="110"/>
      <c r="CL76" s="110"/>
      <c r="CM76" s="110"/>
      <c r="CN76" s="110"/>
      <c r="CO76" s="110"/>
      <c r="CP76" s="110"/>
      <c r="CQ76" s="110"/>
      <c r="CR76" s="110"/>
      <c r="CS76" s="110"/>
      <c r="CT76" s="110"/>
      <c r="CU76" s="110"/>
      <c r="CV76" s="110"/>
      <c r="CW76" s="110"/>
      <c r="CX76" s="110"/>
    </row>
    <row r="77" spans="7:102" ht="14.25" customHeight="1" x14ac:dyDescent="0.25">
      <c r="G77" s="294" t="s">
        <v>1681</v>
      </c>
      <c r="H77" s="295"/>
      <c r="I77" s="295"/>
      <c r="J77" s="295"/>
      <c r="K77" s="295"/>
      <c r="L77" s="295"/>
      <c r="M77" s="294"/>
      <c r="N77" s="295"/>
      <c r="O77" s="295"/>
      <c r="P77" s="295"/>
      <c r="Q77" s="294"/>
      <c r="R77" s="295"/>
      <c r="S77" s="295"/>
      <c r="T77" s="296"/>
      <c r="U77" s="294"/>
      <c r="V77" s="295"/>
      <c r="W77" s="295"/>
      <c r="X77" s="295"/>
      <c r="Y77" s="295"/>
      <c r="Z77" s="295"/>
      <c r="AA77" s="294"/>
      <c r="AB77" s="295"/>
      <c r="AC77" s="295"/>
      <c r="AD77" s="296"/>
      <c r="AE77" s="294"/>
      <c r="AF77" s="295"/>
      <c r="AG77" s="295"/>
      <c r="AH77" s="296"/>
      <c r="AI77" s="110"/>
      <c r="AJ77" s="110"/>
      <c r="AK77" s="110"/>
      <c r="AL77" s="110"/>
      <c r="AM77" s="110"/>
      <c r="AN77" s="110"/>
      <c r="AO77" s="110"/>
      <c r="AP77" s="110"/>
      <c r="AQ77" s="110"/>
      <c r="AR77" s="110"/>
      <c r="AS77" s="110"/>
      <c r="AT77" s="110"/>
      <c r="AU77" s="110"/>
      <c r="AV77" s="110"/>
      <c r="AW77" s="110"/>
      <c r="AX77" s="110"/>
      <c r="AY77" s="110"/>
      <c r="AZ77" s="110"/>
      <c r="BA77" s="110"/>
      <c r="BB77" s="110"/>
      <c r="BC77" s="110"/>
      <c r="BD77" s="110"/>
      <c r="BE77" s="110"/>
      <c r="BF77" s="110"/>
      <c r="BG77" s="110"/>
      <c r="BH77" s="110"/>
      <c r="BI77" s="110"/>
      <c r="BJ77" s="110"/>
      <c r="BK77" s="110"/>
      <c r="BL77" s="110"/>
      <c r="BM77" s="110"/>
      <c r="BN77" s="110"/>
      <c r="BO77" s="110"/>
      <c r="BP77" s="110"/>
      <c r="BQ77" s="110"/>
      <c r="BR77" s="110"/>
      <c r="BS77" s="110"/>
      <c r="BT77" s="110"/>
      <c r="BU77" s="110"/>
      <c r="BV77" s="110"/>
      <c r="BW77" s="110"/>
      <c r="BX77" s="110"/>
      <c r="BY77" s="110"/>
      <c r="BZ77" s="110"/>
      <c r="CA77" s="110"/>
      <c r="CB77" s="110"/>
      <c r="CC77" s="110"/>
      <c r="CD77" s="110"/>
      <c r="CE77" s="110"/>
      <c r="CF77" s="110"/>
      <c r="CG77" s="110"/>
      <c r="CH77" s="110"/>
      <c r="CI77" s="110"/>
      <c r="CJ77" s="110"/>
      <c r="CK77" s="110"/>
      <c r="CL77" s="110"/>
      <c r="CM77" s="110"/>
      <c r="CN77" s="110"/>
      <c r="CO77" s="110"/>
      <c r="CP77" s="110"/>
      <c r="CQ77" s="110"/>
      <c r="CR77" s="110"/>
      <c r="CS77" s="110"/>
      <c r="CT77" s="110"/>
      <c r="CU77" s="110"/>
      <c r="CV77" s="110"/>
      <c r="CW77" s="110"/>
      <c r="CX77" s="110"/>
    </row>
    <row r="78" spans="7:102" ht="14.25" customHeight="1" x14ac:dyDescent="0.25">
      <c r="G78" s="294" t="s">
        <v>1681</v>
      </c>
      <c r="H78" s="295"/>
      <c r="I78" s="295"/>
      <c r="J78" s="295"/>
      <c r="K78" s="295"/>
      <c r="L78" s="295"/>
      <c r="M78" s="294"/>
      <c r="N78" s="295"/>
      <c r="O78" s="295"/>
      <c r="P78" s="295"/>
      <c r="Q78" s="294"/>
      <c r="R78" s="295"/>
      <c r="S78" s="295"/>
      <c r="T78" s="296"/>
      <c r="U78" s="294"/>
      <c r="V78" s="295"/>
      <c r="W78" s="295"/>
      <c r="X78" s="295"/>
      <c r="Y78" s="295"/>
      <c r="Z78" s="295"/>
      <c r="AA78" s="294"/>
      <c r="AB78" s="295"/>
      <c r="AC78" s="295"/>
      <c r="AD78" s="296"/>
      <c r="AE78" s="294"/>
      <c r="AF78" s="295"/>
      <c r="AG78" s="295"/>
      <c r="AH78" s="296"/>
      <c r="AI78" s="110"/>
      <c r="AJ78" s="110"/>
      <c r="AK78" s="110"/>
      <c r="AL78" s="110"/>
      <c r="AM78" s="110"/>
      <c r="AN78" s="110"/>
      <c r="AO78" s="110"/>
      <c r="AP78" s="110"/>
      <c r="AQ78" s="110"/>
      <c r="AR78" s="110"/>
      <c r="AS78" s="110"/>
      <c r="AT78" s="110"/>
      <c r="AU78" s="110"/>
      <c r="AV78" s="110"/>
      <c r="AW78" s="110"/>
      <c r="AX78" s="110"/>
      <c r="AY78" s="110"/>
      <c r="AZ78" s="110"/>
      <c r="BA78" s="110"/>
      <c r="BB78" s="110"/>
      <c r="BC78" s="110"/>
      <c r="BD78" s="110"/>
      <c r="BE78" s="110"/>
      <c r="BF78" s="110"/>
      <c r="BG78" s="110"/>
      <c r="BH78" s="110"/>
      <c r="BI78" s="110"/>
      <c r="BJ78" s="110"/>
      <c r="BK78" s="110"/>
      <c r="BL78" s="110"/>
      <c r="BM78" s="110"/>
      <c r="BN78" s="110"/>
      <c r="BO78" s="110"/>
      <c r="BP78" s="110"/>
      <c r="BQ78" s="110"/>
      <c r="BR78" s="110"/>
      <c r="BS78" s="110"/>
      <c r="BT78" s="110"/>
      <c r="BU78" s="110"/>
      <c r="BV78" s="110"/>
      <c r="BW78" s="110"/>
      <c r="BX78" s="110"/>
      <c r="BY78" s="110"/>
      <c r="BZ78" s="110"/>
      <c r="CA78" s="110"/>
      <c r="CB78" s="110"/>
      <c r="CC78" s="110"/>
      <c r="CD78" s="110"/>
      <c r="CE78" s="110"/>
      <c r="CF78" s="110"/>
      <c r="CG78" s="110"/>
      <c r="CH78" s="110"/>
      <c r="CI78" s="110"/>
      <c r="CJ78" s="110"/>
      <c r="CK78" s="110"/>
      <c r="CL78" s="110"/>
      <c r="CM78" s="110"/>
      <c r="CN78" s="110"/>
      <c r="CO78" s="110"/>
      <c r="CP78" s="110"/>
      <c r="CQ78" s="110"/>
      <c r="CR78" s="110"/>
      <c r="CS78" s="110"/>
      <c r="CT78" s="110"/>
      <c r="CU78" s="110"/>
      <c r="CV78" s="110"/>
      <c r="CW78" s="110"/>
      <c r="CX78" s="110"/>
    </row>
    <row r="79" spans="7:102" ht="14.25" customHeight="1" x14ac:dyDescent="0.25">
      <c r="G79" s="187"/>
      <c r="H79" s="188"/>
      <c r="I79" s="188"/>
      <c r="J79" s="188"/>
      <c r="K79" s="188"/>
      <c r="L79" s="188"/>
      <c r="M79" s="187"/>
      <c r="N79" s="188"/>
      <c r="O79" s="188"/>
      <c r="P79" s="188"/>
      <c r="Q79" s="187"/>
      <c r="R79" s="188"/>
      <c r="S79" s="188"/>
      <c r="T79" s="191"/>
      <c r="U79" s="187"/>
      <c r="V79" s="188"/>
      <c r="W79" s="188"/>
      <c r="X79" s="188"/>
      <c r="Y79" s="188"/>
      <c r="Z79" s="188"/>
      <c r="AA79" s="187"/>
      <c r="AB79" s="188"/>
      <c r="AC79" s="188"/>
      <c r="AD79" s="191"/>
      <c r="AE79" s="187"/>
      <c r="AF79" s="188"/>
      <c r="AG79" s="188"/>
      <c r="AH79" s="191"/>
      <c r="AI79" s="110"/>
      <c r="AJ79" s="110"/>
      <c r="AK79" s="110"/>
      <c r="AL79" s="110"/>
      <c r="AM79" s="110"/>
      <c r="AN79" s="110"/>
      <c r="AO79" s="110"/>
      <c r="AP79" s="110"/>
      <c r="AQ79" s="110"/>
      <c r="AR79" s="110"/>
      <c r="AS79" s="110"/>
      <c r="AT79" s="110"/>
      <c r="AU79" s="110"/>
      <c r="AV79" s="110"/>
      <c r="AW79" s="110"/>
      <c r="AX79" s="110"/>
      <c r="AY79" s="110"/>
      <c r="AZ79" s="110"/>
      <c r="BA79" s="110"/>
      <c r="BB79" s="110"/>
      <c r="BC79" s="110"/>
      <c r="BD79" s="110"/>
      <c r="BE79" s="110"/>
      <c r="BF79" s="110"/>
      <c r="BG79" s="110"/>
      <c r="BH79" s="110"/>
      <c r="BI79" s="110"/>
      <c r="BJ79" s="110"/>
      <c r="BK79" s="110"/>
      <c r="BL79" s="110"/>
      <c r="BM79" s="110"/>
      <c r="BN79" s="110"/>
      <c r="BO79" s="110"/>
      <c r="BP79" s="110"/>
      <c r="BQ79" s="110"/>
      <c r="BR79" s="110"/>
      <c r="BS79" s="110"/>
      <c r="BT79" s="110"/>
      <c r="BU79" s="110"/>
      <c r="BV79" s="110"/>
      <c r="BW79" s="110"/>
      <c r="BX79" s="110"/>
      <c r="BY79" s="110"/>
      <c r="BZ79" s="110"/>
      <c r="CA79" s="110"/>
      <c r="CB79" s="110"/>
      <c r="CC79" s="110"/>
      <c r="CD79" s="110"/>
      <c r="CE79" s="110"/>
      <c r="CF79" s="110"/>
      <c r="CG79" s="110"/>
      <c r="CH79" s="110"/>
      <c r="CI79" s="110"/>
      <c r="CJ79" s="110"/>
      <c r="CK79" s="110"/>
      <c r="CL79" s="110"/>
      <c r="CM79" s="110"/>
      <c r="CN79" s="110"/>
      <c r="CO79" s="110"/>
      <c r="CP79" s="110"/>
      <c r="CQ79" s="110"/>
      <c r="CR79" s="110"/>
      <c r="CS79" s="110"/>
      <c r="CT79" s="110"/>
      <c r="CU79" s="110"/>
      <c r="CV79" s="110"/>
      <c r="CW79" s="110"/>
      <c r="CX79" s="110"/>
    </row>
    <row r="80" spans="7:102" ht="14.25" customHeight="1" x14ac:dyDescent="0.25">
      <c r="G80" s="110"/>
      <c r="H80" s="110"/>
      <c r="I80" s="110"/>
      <c r="J80" s="110"/>
      <c r="K80" s="110"/>
      <c r="L80" s="110"/>
      <c r="M80" s="110"/>
      <c r="N80" s="110"/>
      <c r="O80" s="110"/>
      <c r="P80" s="110"/>
      <c r="Q80" s="110"/>
      <c r="R80" s="110"/>
      <c r="S80" s="110"/>
      <c r="T80" s="110"/>
      <c r="U80" s="110"/>
      <c r="V80" s="110"/>
      <c r="W80" s="110"/>
      <c r="X80" s="110"/>
      <c r="Y80" s="110"/>
      <c r="Z80" s="110"/>
      <c r="AA80" s="110"/>
      <c r="AB80" s="110"/>
      <c r="AC80" s="110"/>
      <c r="AD80" s="110"/>
      <c r="AE80" s="110"/>
      <c r="AF80" s="110"/>
      <c r="AG80" s="110"/>
      <c r="AH80" s="110"/>
      <c r="AI80" s="110"/>
      <c r="AJ80" s="110"/>
      <c r="AK80" s="110"/>
      <c r="AL80" s="110"/>
      <c r="AM80" s="110"/>
      <c r="AN80" s="110"/>
      <c r="AO80" s="110"/>
      <c r="AP80" s="110"/>
      <c r="AQ80" s="110"/>
      <c r="AR80" s="110"/>
      <c r="AS80" s="110"/>
      <c r="AT80" s="110"/>
      <c r="AU80" s="110"/>
      <c r="AV80" s="110"/>
      <c r="AW80" s="110"/>
      <c r="AX80" s="110"/>
      <c r="AY80" s="110"/>
      <c r="AZ80" s="110"/>
      <c r="BA80" s="110"/>
      <c r="BB80" s="110"/>
      <c r="BC80" s="110"/>
      <c r="BD80" s="110"/>
      <c r="BE80" s="110"/>
      <c r="BF80" s="110"/>
      <c r="BG80" s="110"/>
      <c r="BH80" s="110"/>
      <c r="BI80" s="110"/>
      <c r="BJ80" s="110"/>
      <c r="BK80" s="110"/>
      <c r="BL80" s="110"/>
      <c r="BM80" s="110"/>
      <c r="BN80" s="110"/>
      <c r="BO80" s="110"/>
      <c r="BP80" s="110"/>
      <c r="BQ80" s="110"/>
      <c r="BR80" s="110"/>
      <c r="BS80" s="110"/>
      <c r="BT80" s="110"/>
      <c r="BU80" s="110"/>
      <c r="BV80" s="110"/>
      <c r="BW80" s="110"/>
      <c r="BX80" s="110"/>
      <c r="BY80" s="110"/>
      <c r="BZ80" s="110"/>
      <c r="CA80" s="110"/>
      <c r="CB80" s="110"/>
      <c r="CC80" s="110"/>
      <c r="CD80" s="110"/>
      <c r="CE80" s="110"/>
      <c r="CF80" s="110"/>
      <c r="CG80" s="110"/>
      <c r="CH80" s="110"/>
      <c r="CI80" s="110"/>
      <c r="CJ80" s="110"/>
      <c r="CK80" s="110"/>
      <c r="CL80" s="110"/>
      <c r="CM80" s="110"/>
      <c r="CN80" s="110"/>
      <c r="CO80" s="110"/>
      <c r="CP80" s="110"/>
      <c r="CQ80" s="110"/>
      <c r="CR80" s="110"/>
      <c r="CS80" s="110"/>
      <c r="CT80" s="110"/>
      <c r="CU80" s="110"/>
      <c r="CV80" s="110"/>
      <c r="CW80" s="110"/>
      <c r="CX80" s="110"/>
    </row>
    <row r="81" spans="7:102" ht="14.25" customHeight="1" x14ac:dyDescent="0.25">
      <c r="G81" s="110"/>
      <c r="H81" s="110"/>
      <c r="I81" s="110"/>
      <c r="J81" s="110"/>
      <c r="K81" s="110"/>
      <c r="L81" s="110"/>
      <c r="M81" s="110"/>
      <c r="N81" s="110"/>
      <c r="O81" s="110"/>
      <c r="P81" s="110"/>
      <c r="Q81" s="110"/>
      <c r="R81" s="110"/>
      <c r="S81" s="110"/>
      <c r="T81" s="110"/>
      <c r="U81" s="110"/>
      <c r="V81" s="110"/>
      <c r="W81" s="110"/>
      <c r="X81" s="110"/>
      <c r="Y81" s="110"/>
      <c r="Z81" s="110"/>
      <c r="AA81" s="110"/>
      <c r="AB81" s="110"/>
      <c r="AC81" s="110"/>
      <c r="AD81" t="s">
        <v>1765</v>
      </c>
      <c r="AG81" t="str">
        <f>'E-12'!S17</f>
        <v>E-12-1</v>
      </c>
      <c r="AI81" s="110"/>
      <c r="AJ81" s="110"/>
      <c r="AK81" s="110"/>
      <c r="AL81" s="110"/>
      <c r="AM81" s="110"/>
      <c r="AN81" s="110"/>
      <c r="AO81" s="110"/>
      <c r="AP81" s="110"/>
      <c r="AQ81" s="110"/>
      <c r="AR81" s="110"/>
      <c r="AS81" s="110"/>
      <c r="AT81" s="110"/>
      <c r="AU81" s="110"/>
      <c r="AV81" s="110"/>
      <c r="AW81" s="110"/>
      <c r="AX81" s="110"/>
      <c r="AY81" s="110"/>
      <c r="AZ81" s="110"/>
      <c r="BA81" s="110"/>
      <c r="BB81" s="110"/>
      <c r="BC81" s="110"/>
      <c r="BD81" s="110"/>
      <c r="BE81" s="110"/>
      <c r="BF81" s="110"/>
      <c r="BG81" s="110"/>
      <c r="BH81" s="110"/>
      <c r="BI81" s="110"/>
      <c r="BJ81" s="110"/>
      <c r="BK81" s="110"/>
      <c r="BL81" s="110"/>
      <c r="BM81" s="110"/>
      <c r="BN81" s="110"/>
      <c r="BO81" s="110"/>
      <c r="BP81" s="110"/>
      <c r="BQ81" s="110"/>
      <c r="BR81" s="110"/>
      <c r="BS81" s="110"/>
      <c r="BT81" s="110"/>
      <c r="BU81" s="110"/>
      <c r="BV81" s="110"/>
      <c r="BW81" s="110"/>
      <c r="BX81" s="110"/>
      <c r="BY81" s="110"/>
      <c r="BZ81" s="110"/>
      <c r="CA81" s="110"/>
      <c r="CB81" s="110"/>
      <c r="CC81" s="110"/>
      <c r="CD81" s="110"/>
      <c r="CE81" s="110"/>
      <c r="CF81" s="110"/>
      <c r="CG81" s="110"/>
      <c r="CH81" s="110"/>
      <c r="CI81" s="110"/>
      <c r="CJ81" s="110"/>
      <c r="CK81" s="110"/>
      <c r="CL81" s="110"/>
      <c r="CM81" s="110"/>
      <c r="CN81" s="110"/>
      <c r="CO81" s="110"/>
      <c r="CP81" s="110"/>
      <c r="CQ81" s="110"/>
      <c r="CR81" s="110"/>
      <c r="CS81" s="110"/>
      <c r="CT81" s="110"/>
      <c r="CU81" s="110"/>
      <c r="CV81" s="110"/>
      <c r="CW81" s="110"/>
      <c r="CX81" s="110"/>
    </row>
  </sheetData>
  <mergeCells count="303">
    <mergeCell ref="X40:AB40"/>
    <mergeCell ref="BK30:BO30"/>
    <mergeCell ref="BP16:BT16"/>
    <mergeCell ref="CT28:CX28"/>
    <mergeCell ref="AG22:AK22"/>
    <mergeCell ref="CJ24:CN24"/>
    <mergeCell ref="CE28:CI28"/>
    <mergeCell ref="CO19:CS19"/>
    <mergeCell ref="AQ22:AU22"/>
    <mergeCell ref="AL26:AP26"/>
    <mergeCell ref="BF27:BJ27"/>
    <mergeCell ref="BP18:BT18"/>
    <mergeCell ref="AG21:AK21"/>
    <mergeCell ref="AB25:AF25"/>
    <mergeCell ref="AL16:AP16"/>
    <mergeCell ref="CT20:CX20"/>
    <mergeCell ref="CO16:CS16"/>
    <mergeCell ref="CT21:CX21"/>
    <mergeCell ref="BZ16:CD16"/>
    <mergeCell ref="CJ16:CN16"/>
    <mergeCell ref="CT14:CX16"/>
    <mergeCell ref="AV16:AZ16"/>
    <mergeCell ref="BF16:BJ16"/>
    <mergeCell ref="CT27:CX27"/>
    <mergeCell ref="CE30:CI30"/>
    <mergeCell ref="AL25:AP25"/>
    <mergeCell ref="H22:K23"/>
    <mergeCell ref="BF24:BJ24"/>
    <mergeCell ref="BU29:BY29"/>
    <mergeCell ref="CE20:CI20"/>
    <mergeCell ref="BZ19:CD19"/>
    <mergeCell ref="AB27:AF27"/>
    <mergeCell ref="CE29:CI29"/>
    <mergeCell ref="CE23:CI23"/>
    <mergeCell ref="AV29:AZ29"/>
    <mergeCell ref="BK22:BO22"/>
    <mergeCell ref="BF26:BJ26"/>
    <mergeCell ref="AQ30:AU30"/>
    <mergeCell ref="AG20:AK20"/>
    <mergeCell ref="W25:AA25"/>
    <mergeCell ref="BP26:BT26"/>
    <mergeCell ref="AQ20:AU20"/>
    <mergeCell ref="AG29:AK29"/>
    <mergeCell ref="AL29:AP29"/>
    <mergeCell ref="CT24:CX24"/>
    <mergeCell ref="U27:V27"/>
    <mergeCell ref="B16:E16"/>
    <mergeCell ref="B12:E12"/>
    <mergeCell ref="AV19:AZ19"/>
    <mergeCell ref="U28:V28"/>
    <mergeCell ref="BP20:BT20"/>
    <mergeCell ref="BK24:BO24"/>
    <mergeCell ref="AV28:AZ28"/>
    <mergeCell ref="BF25:BJ25"/>
    <mergeCell ref="H18:K19"/>
    <mergeCell ref="BP28:BT28"/>
    <mergeCell ref="B14:E14"/>
    <mergeCell ref="W18:AA18"/>
    <mergeCell ref="BA28:BE28"/>
    <mergeCell ref="BK28:BO28"/>
    <mergeCell ref="W15:AA16"/>
    <mergeCell ref="AL17:AP17"/>
    <mergeCell ref="AG27:AK27"/>
    <mergeCell ref="AQ18:AU18"/>
    <mergeCell ref="M26:T27"/>
    <mergeCell ref="AV23:AZ23"/>
    <mergeCell ref="H14:T16"/>
    <mergeCell ref="BA18:BE18"/>
    <mergeCell ref="CO30:CS30"/>
    <mergeCell ref="G66:L66"/>
    <mergeCell ref="CE17:CI17"/>
    <mergeCell ref="AA66:AD66"/>
    <mergeCell ref="AB24:AF24"/>
    <mergeCell ref="CJ21:CN21"/>
    <mergeCell ref="G14:G16"/>
    <mergeCell ref="AG25:AK25"/>
    <mergeCell ref="M28:T29"/>
    <mergeCell ref="U66:Z66"/>
    <mergeCell ref="AQ25:AU25"/>
    <mergeCell ref="M24:T25"/>
    <mergeCell ref="CE19:CI19"/>
    <mergeCell ref="BZ23:CD23"/>
    <mergeCell ref="BA17:BE17"/>
    <mergeCell ref="AB26:AF26"/>
    <mergeCell ref="W30:AA30"/>
    <mergeCell ref="CJ23:CN23"/>
    <mergeCell ref="Q66:T66"/>
    <mergeCell ref="BA22:BE22"/>
    <mergeCell ref="W20:AA20"/>
    <mergeCell ref="W14:CS14"/>
    <mergeCell ref="AL22:AP22"/>
    <mergeCell ref="BP25:BT25"/>
    <mergeCell ref="G65:T65"/>
    <mergeCell ref="AV30:AZ30"/>
    <mergeCell ref="CT30:CX30"/>
    <mergeCell ref="W22:AA22"/>
    <mergeCell ref="BZ24:CD24"/>
    <mergeCell ref="CO27:CS27"/>
    <mergeCell ref="BU28:BY28"/>
    <mergeCell ref="B18:E18"/>
    <mergeCell ref="BZ18:CD18"/>
    <mergeCell ref="BA30:BE30"/>
    <mergeCell ref="W21:AA21"/>
    <mergeCell ref="AL24:AP24"/>
    <mergeCell ref="BF23:BJ23"/>
    <mergeCell ref="U24:V24"/>
    <mergeCell ref="U18:V18"/>
    <mergeCell ref="AQ23:AU23"/>
    <mergeCell ref="AV24:AZ24"/>
    <mergeCell ref="M20:T21"/>
    <mergeCell ref="BK29:BO29"/>
    <mergeCell ref="AQ29:AU29"/>
    <mergeCell ref="BU30:BY30"/>
    <mergeCell ref="BP19:BT19"/>
    <mergeCell ref="CE22:CI22"/>
    <mergeCell ref="BK23:BO23"/>
    <mergeCell ref="G7:AK7"/>
    <mergeCell ref="CJ27:CN27"/>
    <mergeCell ref="H34:AK35"/>
    <mergeCell ref="CO22:CS22"/>
    <mergeCell ref="CT18:CX18"/>
    <mergeCell ref="CO25:CS25"/>
    <mergeCell ref="AB19:AF19"/>
    <mergeCell ref="CJ17:CN17"/>
    <mergeCell ref="CE21:CI21"/>
    <mergeCell ref="BZ25:CD25"/>
    <mergeCell ref="AG24:AK24"/>
    <mergeCell ref="H20:K21"/>
    <mergeCell ref="AL19:AP19"/>
    <mergeCell ref="CO21:CS21"/>
    <mergeCell ref="AB28:AF28"/>
    <mergeCell ref="U19:V19"/>
    <mergeCell ref="BF20:BJ20"/>
    <mergeCell ref="BZ27:CD27"/>
    <mergeCell ref="BF17:BJ17"/>
    <mergeCell ref="CT22:CX22"/>
    <mergeCell ref="AG26:AK26"/>
    <mergeCell ref="CO23:CS23"/>
    <mergeCell ref="AB30:AF30"/>
    <mergeCell ref="BP30:BT30"/>
    <mergeCell ref="B6:E6"/>
    <mergeCell ref="BZ17:CD17"/>
    <mergeCell ref="BK21:BO21"/>
    <mergeCell ref="AB20:AF20"/>
    <mergeCell ref="B15:E15"/>
    <mergeCell ref="BF22:BJ22"/>
    <mergeCell ref="AL30:AP30"/>
    <mergeCell ref="CE16:CI16"/>
    <mergeCell ref="AB29:AF29"/>
    <mergeCell ref="AV22:AZ22"/>
    <mergeCell ref="BF19:BJ19"/>
    <mergeCell ref="BA23:BE23"/>
    <mergeCell ref="BK27:BO27"/>
    <mergeCell ref="BP22:BT22"/>
    <mergeCell ref="BF28:BJ28"/>
    <mergeCell ref="BU18:BY18"/>
    <mergeCell ref="BU27:BY27"/>
    <mergeCell ref="W26:AA26"/>
    <mergeCell ref="AQ16:AU16"/>
    <mergeCell ref="BZ28:CD28"/>
    <mergeCell ref="CE18:CI18"/>
    <mergeCell ref="AV21:AZ21"/>
    <mergeCell ref="BU17:BY17"/>
    <mergeCell ref="BP21:BT21"/>
    <mergeCell ref="AE66:AH66"/>
    <mergeCell ref="BU19:BY19"/>
    <mergeCell ref="CJ22:CN22"/>
    <mergeCell ref="BP23:BT23"/>
    <mergeCell ref="AQ17:AU17"/>
    <mergeCell ref="U21:V21"/>
    <mergeCell ref="BF29:BJ29"/>
    <mergeCell ref="AG19:AK19"/>
    <mergeCell ref="CE25:CI25"/>
    <mergeCell ref="AG28:AK28"/>
    <mergeCell ref="AQ19:AU19"/>
    <mergeCell ref="H33:AK33"/>
    <mergeCell ref="AQ28:AU28"/>
    <mergeCell ref="I39:V39"/>
    <mergeCell ref="H43:AK46"/>
    <mergeCell ref="I38:V38"/>
    <mergeCell ref="CJ18:CN18"/>
    <mergeCell ref="BA21:BE21"/>
    <mergeCell ref="AV25:AZ25"/>
    <mergeCell ref="BU21:BY21"/>
    <mergeCell ref="BZ30:CD30"/>
    <mergeCell ref="W17:AA17"/>
    <mergeCell ref="I37:V37"/>
    <mergeCell ref="X39:AB39"/>
    <mergeCell ref="CJ30:CN30"/>
    <mergeCell ref="BA20:BE20"/>
    <mergeCell ref="BK17:BO17"/>
    <mergeCell ref="BF21:BJ21"/>
    <mergeCell ref="AG30:AK30"/>
    <mergeCell ref="BU20:BY20"/>
    <mergeCell ref="BA29:BE29"/>
    <mergeCell ref="W29:AA29"/>
    <mergeCell ref="B19:E19"/>
    <mergeCell ref="W23:AA23"/>
    <mergeCell ref="U26:V26"/>
    <mergeCell ref="B28:E28"/>
    <mergeCell ref="AG23:AK23"/>
    <mergeCell ref="AV26:AZ26"/>
    <mergeCell ref="M22:T23"/>
    <mergeCell ref="BP27:BT27"/>
    <mergeCell ref="BU22:BY22"/>
    <mergeCell ref="H26:K27"/>
    <mergeCell ref="BF30:BJ30"/>
    <mergeCell ref="BK19:BO19"/>
    <mergeCell ref="CJ28:CN28"/>
    <mergeCell ref="U22:V22"/>
    <mergeCell ref="AQ26:AU26"/>
    <mergeCell ref="CJ25:CN25"/>
    <mergeCell ref="CT26:CX26"/>
    <mergeCell ref="CE26:CI26"/>
    <mergeCell ref="BZ20:CD20"/>
    <mergeCell ref="BK26:BO26"/>
    <mergeCell ref="CT29:CX29"/>
    <mergeCell ref="B17:E17"/>
    <mergeCell ref="AB17:AF17"/>
    <mergeCell ref="CO26:CS26"/>
    <mergeCell ref="CE27:CI27"/>
    <mergeCell ref="BZ26:CD26"/>
    <mergeCell ref="CT19:CX19"/>
    <mergeCell ref="CO18:CS18"/>
    <mergeCell ref="BU24:BY24"/>
    <mergeCell ref="CT23:CX23"/>
    <mergeCell ref="CO17:CS17"/>
    <mergeCell ref="CO20:CS20"/>
    <mergeCell ref="CT17:CX17"/>
    <mergeCell ref="U20:V20"/>
    <mergeCell ref="BU26:BY26"/>
    <mergeCell ref="AV20:AZ20"/>
    <mergeCell ref="AQ24:AU24"/>
    <mergeCell ref="BA19:BE19"/>
    <mergeCell ref="BP17:BT17"/>
    <mergeCell ref="CJ20:CN20"/>
    <mergeCell ref="CT25:CX25"/>
    <mergeCell ref="BK25:BO25"/>
    <mergeCell ref="AL20:AP20"/>
    <mergeCell ref="U65:AH65"/>
    <mergeCell ref="B4:E4"/>
    <mergeCell ref="BU23:BY23"/>
    <mergeCell ref="M66:P66"/>
    <mergeCell ref="AV17:AZ17"/>
    <mergeCell ref="AQ21:AU21"/>
    <mergeCell ref="U25:V25"/>
    <mergeCell ref="X37:AB37"/>
    <mergeCell ref="AB22:AF22"/>
    <mergeCell ref="AL28:AP28"/>
    <mergeCell ref="BA27:BE27"/>
    <mergeCell ref="BK18:BO18"/>
    <mergeCell ref="AB21:AF21"/>
    <mergeCell ref="AG16:AK16"/>
    <mergeCell ref="AL21:AP21"/>
    <mergeCell ref="BA24:BE24"/>
    <mergeCell ref="BP29:BT29"/>
    <mergeCell ref="H28:K29"/>
    <mergeCell ref="W27:AA27"/>
    <mergeCell ref="BU25:BY25"/>
    <mergeCell ref="AV18:AZ18"/>
    <mergeCell ref="B8:E8"/>
    <mergeCell ref="AB15:CS15"/>
    <mergeCell ref="I48:AB48"/>
    <mergeCell ref="BZ22:CD22"/>
    <mergeCell ref="U29:V29"/>
    <mergeCell ref="BA16:BE16"/>
    <mergeCell ref="BK20:BO20"/>
    <mergeCell ref="U23:V23"/>
    <mergeCell ref="BA25:BE25"/>
    <mergeCell ref="BK16:BO16"/>
    <mergeCell ref="BP24:BT24"/>
    <mergeCell ref="U14:V16"/>
    <mergeCell ref="W19:AA19"/>
    <mergeCell ref="BZ21:CD21"/>
    <mergeCell ref="W28:AA28"/>
    <mergeCell ref="AQ27:AU27"/>
    <mergeCell ref="AB18:AF18"/>
    <mergeCell ref="B10:E10"/>
    <mergeCell ref="BF18:BJ18"/>
    <mergeCell ref="AL23:AP23"/>
    <mergeCell ref="BA26:BE26"/>
    <mergeCell ref="AV27:AZ27"/>
    <mergeCell ref="CO28:CS28"/>
    <mergeCell ref="CE24:CI24"/>
    <mergeCell ref="CO29:CS29"/>
    <mergeCell ref="BZ29:CD29"/>
    <mergeCell ref="G9:Z11"/>
    <mergeCell ref="B13:E13"/>
    <mergeCell ref="AB23:AF23"/>
    <mergeCell ref="AG18:AK18"/>
    <mergeCell ref="B20:E20"/>
    <mergeCell ref="W24:AA24"/>
    <mergeCell ref="AL27:AP27"/>
    <mergeCell ref="CJ19:CN19"/>
    <mergeCell ref="CO24:CS24"/>
    <mergeCell ref="BU16:BY16"/>
    <mergeCell ref="AB16:AF16"/>
    <mergeCell ref="AG17:AK17"/>
    <mergeCell ref="H24:K25"/>
    <mergeCell ref="M18:T19"/>
    <mergeCell ref="CJ26:CN26"/>
    <mergeCell ref="AL18:AP18"/>
    <mergeCell ref="CJ29:CN29"/>
  </mergeCells>
  <dataValidations count="1">
    <dataValidation type="list" allowBlank="1" showInputMessage="1" showErrorMessage="1" sqref="I38:V38" xr:uid="{A00C8672-6126-481B-A041-9849D7C72487}">
      <formula1>_xlfn.ANCHORARRAY($A$16)</formula1>
    </dataValidation>
  </dataValidations>
  <hyperlinks>
    <hyperlink ref="B4" location="PANDUAN!A1" display="PANDUAN" xr:uid="{00000000-0004-0000-CC00-000000000000}"/>
    <hyperlink ref="B6" location="'EWS DIRECTORY'!A1" display="EWS DIRECTORY" xr:uid="{00000000-0004-0000-CC00-000001000000}"/>
    <hyperlink ref="B8" location="'DATA PEMICU'!A1" display="DATA PEMICU" xr:uid="{00000000-0004-0000-CC00-000002000000}"/>
    <hyperlink ref="B10" location="'DATA PENGUJI'!A1" display="DATA PENGUJI" xr:uid="{00000000-0004-0000-CC00-000003000000}"/>
    <hyperlink ref="B12" location="'MAIN LEVEL'!A1" display="MAIN LEVEL" xr:uid="{00000000-0004-0000-CC00-000004000000}"/>
  </hyperlinks>
  <pageMargins left="0.70866141732283472" right="0.31496062992125978" top="0.55118110236220474" bottom="0.55118110236220474" header="0" footer="0"/>
  <pageSetup paperSize="9" scale="77" orientation="portrait"/>
  <extLst>
    <ext xmlns:x14="http://schemas.microsoft.com/office/spreadsheetml/2009/9/main" uri="{CCE6A557-97BC-4b89-ADB6-D9C93CAAB3DF}">
      <x14:dataValidations xmlns:xm="http://schemas.microsoft.com/office/excel/2006/main" count="1">
        <x14:dataValidation type="list" allowBlank="1" showInputMessage="1" showErrorMessage="1" xr:uid="{99EE3A9E-39DE-4003-9895-A4385EEA490E}">
          <x14:formula1>
            <xm:f>MASTER!$Q$2:$Q$6</xm:f>
          </x14:formula1>
          <xm:sqref>I48:AB48</xm:sqref>
        </x14:dataValidation>
      </x14:dataValidations>
    </ext>
  </extLst>
</worksheet>
</file>

<file path=xl/worksheets/sheet2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D00-000000000000}">
  <sheetPr codeName="Sheet97">
    <tabColor theme="4" tint="-0.249977111117893"/>
  </sheetPr>
  <dimension ref="A1:AX64"/>
  <sheetViews>
    <sheetView topLeftCell="B19"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50" width="3.6640625" style="443" customWidth="1"/>
    <col min="51" max="51" width="14.44140625" style="443" customWidth="1"/>
    <col min="52" max="16384" width="14.44140625" style="443"/>
  </cols>
  <sheetData>
    <row r="1" spans="2:46" ht="14.25" customHeight="1" x14ac:dyDescent="0.25">
      <c r="G1" s="223"/>
      <c r="H1" s="223"/>
      <c r="I1" s="223"/>
      <c r="J1" s="223"/>
      <c r="K1" s="223"/>
      <c r="L1" s="223"/>
      <c r="M1" s="223"/>
      <c r="N1" s="223"/>
      <c r="O1" s="223"/>
      <c r="P1" s="223"/>
      <c r="Q1" s="223"/>
      <c r="R1" s="223"/>
      <c r="S1" s="223"/>
      <c r="T1" s="223"/>
      <c r="U1" s="223"/>
      <c r="V1" s="223"/>
      <c r="W1" s="223"/>
      <c r="X1" s="223"/>
    </row>
    <row r="2" spans="2:46" ht="14.25" customHeight="1" x14ac:dyDescent="0.25">
      <c r="G2" s="55" t="s">
        <v>1674</v>
      </c>
      <c r="H2" s="55"/>
      <c r="I2" s="55"/>
      <c r="J2" s="55"/>
      <c r="K2" s="55"/>
      <c r="L2" s="55"/>
      <c r="M2" s="55"/>
      <c r="N2" s="55"/>
    </row>
    <row r="3" spans="2:46" ht="14.25" customHeight="1" x14ac:dyDescent="0.25">
      <c r="B3" s="111"/>
      <c r="C3" s="111"/>
      <c r="D3" s="111"/>
      <c r="E3" s="111"/>
      <c r="G3" s="55"/>
      <c r="H3" s="55"/>
      <c r="I3" s="55"/>
      <c r="J3" s="55"/>
      <c r="K3" s="55"/>
      <c r="L3" s="55"/>
      <c r="M3" s="55"/>
      <c r="N3" s="55"/>
    </row>
    <row r="4" spans="2:46" ht="14.25" customHeight="1" x14ac:dyDescent="0.25">
      <c r="B4" s="762" t="s">
        <v>79</v>
      </c>
      <c r="C4" s="761"/>
      <c r="D4" s="761"/>
      <c r="E4" s="761"/>
      <c r="G4" s="55"/>
      <c r="H4" s="55"/>
      <c r="I4" s="55"/>
      <c r="J4" s="55"/>
      <c r="K4" s="55"/>
      <c r="L4" s="55"/>
      <c r="M4" s="55"/>
      <c r="N4" s="55"/>
    </row>
    <row r="5" spans="2:46" ht="14.25" customHeight="1" x14ac:dyDescent="0.25">
      <c r="B5" s="111"/>
      <c r="C5" s="111"/>
      <c r="D5" s="111"/>
      <c r="E5" s="111"/>
      <c r="G5" s="55"/>
      <c r="H5" s="55"/>
      <c r="I5" s="55"/>
      <c r="J5" s="55"/>
      <c r="K5" s="55"/>
      <c r="L5" s="55"/>
      <c r="M5" s="55"/>
      <c r="N5" s="55"/>
    </row>
    <row r="6" spans="2:46" ht="14.25" customHeight="1" x14ac:dyDescent="0.25">
      <c r="B6" s="762" t="s">
        <v>87</v>
      </c>
      <c r="C6" s="761"/>
      <c r="D6" s="761"/>
      <c r="E6" s="761"/>
      <c r="G6" s="55"/>
      <c r="H6" s="55"/>
      <c r="I6" s="55"/>
      <c r="J6" s="55"/>
      <c r="K6" s="55"/>
      <c r="L6" s="55"/>
      <c r="M6" s="55"/>
      <c r="N6" s="55"/>
    </row>
    <row r="7" spans="2:46" ht="15" customHeight="1" x14ac:dyDescent="0.25">
      <c r="B7" s="111"/>
      <c r="C7" s="111"/>
      <c r="D7" s="111"/>
      <c r="E7" s="111"/>
      <c r="G7" s="996" t="s">
        <v>1774</v>
      </c>
      <c r="H7" s="997"/>
      <c r="I7" s="997"/>
      <c r="J7" s="997"/>
      <c r="K7" s="997"/>
      <c r="L7" s="997"/>
      <c r="M7" s="997"/>
      <c r="N7" s="997"/>
      <c r="O7" s="997"/>
      <c r="P7" s="997"/>
      <c r="Q7" s="997"/>
      <c r="R7" s="997"/>
      <c r="S7" s="997"/>
      <c r="T7" s="997"/>
      <c r="U7" s="997"/>
      <c r="V7" s="997"/>
      <c r="W7" s="997"/>
      <c r="X7" s="997"/>
      <c r="Y7" s="997"/>
      <c r="Z7" s="997"/>
      <c r="AA7" s="997"/>
      <c r="AB7" s="997"/>
      <c r="AC7" s="997"/>
      <c r="AD7" s="997"/>
      <c r="AE7" s="997"/>
      <c r="AF7" s="997"/>
      <c r="AG7" s="997"/>
      <c r="AH7" s="997"/>
      <c r="AI7" s="997"/>
      <c r="AJ7" s="997"/>
      <c r="AK7" s="997"/>
      <c r="AL7" s="997"/>
      <c r="AM7" s="997"/>
      <c r="AN7" s="997"/>
      <c r="AO7" s="997"/>
      <c r="AP7" s="997"/>
      <c r="AQ7" s="997"/>
      <c r="AR7" s="997"/>
      <c r="AS7" s="58"/>
    </row>
    <row r="8" spans="2:46" ht="14.25" customHeight="1" x14ac:dyDescent="0.25">
      <c r="B8" s="762" t="s">
        <v>94</v>
      </c>
      <c r="C8" s="761"/>
      <c r="D8" s="761"/>
      <c r="E8" s="761"/>
      <c r="G8" s="55"/>
      <c r="H8" s="55"/>
      <c r="I8" s="55"/>
      <c r="J8" s="55"/>
      <c r="K8" s="55"/>
      <c r="L8" s="55"/>
      <c r="M8" s="55"/>
      <c r="N8" s="55"/>
    </row>
    <row r="9" spans="2:46" ht="14.25" customHeight="1" x14ac:dyDescent="0.25">
      <c r="B9" s="111"/>
      <c r="C9" s="111"/>
      <c r="D9" s="111"/>
      <c r="E9" s="111"/>
      <c r="G9" s="999" t="str">
        <f>"Rincian "&amp;'E-12'!G9&amp;" "&amp;'E-12-1'!M18</f>
        <v>Rincian Biaya Administrasi dan Umum Berdasarkan Data Internal dan Eksternal yang dimiliki DJP</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997"/>
      <c r="I10" s="997"/>
      <c r="J10" s="997"/>
      <c r="K10" s="997"/>
      <c r="L10" s="997"/>
      <c r="M10" s="997"/>
      <c r="N10" s="997"/>
      <c r="O10" s="997"/>
      <c r="P10" s="997"/>
      <c r="Q10" s="997"/>
      <c r="R10" s="997"/>
      <c r="S10" s="997"/>
      <c r="T10" s="997"/>
      <c r="U10" s="997"/>
      <c r="V10" s="997"/>
      <c r="W10" s="997"/>
      <c r="X10" s="997"/>
      <c r="Y10" s="997"/>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row>
    <row r="13" spans="2:46" ht="14.25" customHeight="1" x14ac:dyDescent="0.25">
      <c r="B13" s="962" t="str">
        <f>HYPERLINK("#'"&amp;'EWS DIRECTORY'!$J$203&amp;"'!A1",'EWS DIRECTORY'!$J$203)</f>
        <v>E-12</v>
      </c>
      <c r="C13" s="761"/>
      <c r="D13" s="761"/>
      <c r="E13" s="761"/>
      <c r="G13" s="55" t="s">
        <v>1680</v>
      </c>
      <c r="H13" s="55"/>
      <c r="I13" s="254"/>
      <c r="J13" s="254"/>
      <c r="K13" s="254"/>
      <c r="L13" s="254"/>
      <c r="M13" s="254"/>
      <c r="N13" s="254"/>
    </row>
    <row r="14" spans="2:46" ht="14.25" customHeight="1" x14ac:dyDescent="0.25">
      <c r="B14" s="931" t="str">
        <f>HYPERLINK("#'"&amp;'EWS DIRECTORY'!$J$204&amp;"'!A1",'EWS DIRECTORY'!$J$204)</f>
        <v>E-12-1</v>
      </c>
      <c r="C14" s="761"/>
      <c r="D14" s="761"/>
      <c r="E14" s="761"/>
      <c r="G14" s="55"/>
      <c r="H14" s="55"/>
      <c r="I14" s="254"/>
      <c r="J14" s="254"/>
      <c r="K14" s="254"/>
      <c r="L14" s="254"/>
      <c r="M14" s="254"/>
      <c r="N14" s="254"/>
    </row>
    <row r="15" spans="2:46" ht="14.25" customHeight="1" x14ac:dyDescent="0.25">
      <c r="B15" s="927" t="str">
        <f>HYPERLINK("#'"&amp;'EWS DIRECTORY'!$J$205&amp;"'!A1",'EWS DIRECTORY'!$J$205)</f>
        <v>E-12-1-1</v>
      </c>
      <c r="C15" s="761"/>
      <c r="D15" s="761"/>
      <c r="E15" s="761"/>
      <c r="G15" s="55"/>
      <c r="H15" s="55"/>
      <c r="I15" s="254"/>
      <c r="J15" s="254"/>
      <c r="K15" s="254"/>
      <c r="L15" s="254"/>
      <c r="M15" s="254"/>
      <c r="N15" s="254"/>
    </row>
    <row r="16" spans="2:46" ht="14.25" customHeight="1" x14ac:dyDescent="0.25">
      <c r="B16" s="929" t="str">
        <f>HYPERLINK("#'"&amp;'EWS DIRECTORY'!$J$206&amp;"'!A1",'EWS DIRECTORY'!$J$206)</f>
        <v>E-12-1-2</v>
      </c>
      <c r="C16" s="761"/>
      <c r="D16" s="761"/>
      <c r="E16" s="761"/>
      <c r="G16" s="55"/>
      <c r="H16" s="55"/>
      <c r="I16" s="254"/>
      <c r="J16" s="254"/>
      <c r="K16" s="254"/>
      <c r="L16" s="254"/>
      <c r="M16" s="254"/>
      <c r="N16" s="254"/>
    </row>
    <row r="17" spans="2:50" ht="14.25" customHeight="1" x14ac:dyDescent="0.25">
      <c r="B17" s="929" t="str">
        <f>HYPERLINK("#'"&amp;'EWS DIRECTORY'!$J$207&amp;"'!A1",'EWS DIRECTORY'!$J$207)</f>
        <v>E-12-1-3</v>
      </c>
      <c r="C17" s="761"/>
      <c r="D17" s="761"/>
      <c r="E17" s="761"/>
      <c r="G17" s="55" t="s">
        <v>1681</v>
      </c>
      <c r="H17" s="55"/>
      <c r="I17" s="55"/>
      <c r="J17" s="254"/>
      <c r="K17" s="254"/>
      <c r="L17" s="254"/>
      <c r="M17" s="254"/>
      <c r="N17" s="254"/>
    </row>
    <row r="18" spans="2:50" ht="14.25" customHeight="1" x14ac:dyDescent="0.25">
      <c r="B18" s="929" t="str">
        <f>HYPERLINK("#'"&amp;'EWS DIRECTORY'!$J$208&amp;"'!A1",'EWS DIRECTORY'!$J$208)</f>
        <v>E-12-1-4</v>
      </c>
      <c r="C18" s="761"/>
      <c r="D18" s="761"/>
      <c r="E18" s="761"/>
      <c r="G18" s="55" t="s">
        <v>1744</v>
      </c>
      <c r="H18" s="55"/>
      <c r="I18" s="55" t="s">
        <v>1744</v>
      </c>
      <c r="J18" s="254"/>
      <c r="K18" s="254"/>
      <c r="L18" s="254"/>
      <c r="M18" s="254"/>
      <c r="N18" s="254"/>
    </row>
    <row r="19" spans="2:50" ht="14.25" customHeight="1" x14ac:dyDescent="0.25">
      <c r="B19" s="929" t="str">
        <f>HYPERLINK("#'"&amp;'EWS DIRECTORY'!$J$209&amp;"'!A1",'EWS DIRECTORY'!$J$209)</f>
        <v>E-12-1-5</v>
      </c>
      <c r="C19" s="761"/>
      <c r="D19" s="761"/>
      <c r="E19" s="761"/>
    </row>
    <row r="20" spans="2:50" ht="14.25" customHeight="1" x14ac:dyDescent="0.25">
      <c r="B20" s="929" t="str">
        <f>HYPERLINK("#'"&amp;'EWS DIRECTORY'!$J$210&amp;"'!A1",'EWS DIRECTORY'!$J$210)</f>
        <v>E-12-1-6</v>
      </c>
      <c r="C20" s="761"/>
      <c r="D20" s="761"/>
      <c r="E20" s="761"/>
      <c r="G20" s="55" t="s">
        <v>1791</v>
      </c>
    </row>
    <row r="21" spans="2:50" ht="14.25" customHeight="1" x14ac:dyDescent="0.25">
      <c r="G21" s="55"/>
    </row>
    <row r="22" spans="2:50" ht="14.25" customHeight="1" x14ac:dyDescent="0.25">
      <c r="G22" s="55"/>
      <c r="H22" s="990" t="s">
        <v>1445</v>
      </c>
      <c r="I22" s="790"/>
      <c r="J22" s="994" t="s">
        <v>1446</v>
      </c>
      <c r="K22" s="764"/>
      <c r="L22" s="764"/>
      <c r="M22" s="764"/>
      <c r="N22" s="764"/>
      <c r="O22" s="764"/>
      <c r="P22" s="764"/>
      <c r="Q22" s="764"/>
      <c r="R22" s="764"/>
      <c r="S22" s="764"/>
      <c r="T22" s="764"/>
      <c r="U22" s="764"/>
      <c r="V22" s="764"/>
      <c r="W22" s="764"/>
      <c r="X22" s="764"/>
      <c r="Y22" s="764"/>
      <c r="Z22" s="764"/>
      <c r="AA22" s="764"/>
      <c r="AB22" s="764"/>
      <c r="AC22" s="764"/>
      <c r="AD22" s="764"/>
      <c r="AE22" s="764"/>
      <c r="AF22" s="764"/>
      <c r="AG22" s="764"/>
      <c r="AH22" s="764"/>
      <c r="AI22" s="764"/>
      <c r="AJ22" s="764"/>
      <c r="AK22" s="764"/>
      <c r="AL22" s="764"/>
      <c r="AM22" s="764"/>
      <c r="AN22" s="764"/>
      <c r="AO22" s="764"/>
      <c r="AP22" s="764"/>
      <c r="AQ22" s="764"/>
      <c r="AR22" s="764"/>
      <c r="AS22" s="764"/>
      <c r="AT22" s="764"/>
      <c r="AU22" s="764"/>
      <c r="AV22" s="764"/>
      <c r="AW22" s="764"/>
      <c r="AX22" s="765"/>
    </row>
    <row r="23" spans="2:50" ht="14.25" customHeight="1" x14ac:dyDescent="0.25">
      <c r="G23" s="55"/>
      <c r="H23" s="806"/>
      <c r="I23" s="807"/>
      <c r="J23" s="978" t="s">
        <v>1452</v>
      </c>
      <c r="K23" s="764"/>
      <c r="L23" s="764"/>
      <c r="M23" s="764"/>
      <c r="N23" s="764"/>
      <c r="O23" s="764"/>
      <c r="P23" s="765"/>
      <c r="Q23" s="978" t="s">
        <v>1453</v>
      </c>
      <c r="R23" s="764"/>
      <c r="S23" s="764"/>
      <c r="T23" s="764"/>
      <c r="U23" s="764"/>
      <c r="V23" s="764"/>
      <c r="W23" s="765"/>
      <c r="X23" s="978" t="s">
        <v>1454</v>
      </c>
      <c r="Y23" s="764"/>
      <c r="Z23" s="764"/>
      <c r="AA23" s="764"/>
      <c r="AB23" s="764"/>
      <c r="AC23" s="764"/>
      <c r="AD23" s="765"/>
      <c r="AE23" s="978" t="s">
        <v>1455</v>
      </c>
      <c r="AF23" s="764"/>
      <c r="AG23" s="764"/>
      <c r="AH23" s="764"/>
      <c r="AI23" s="764"/>
      <c r="AJ23" s="764"/>
      <c r="AK23" s="765"/>
      <c r="AL23" s="978" t="s">
        <v>1456</v>
      </c>
      <c r="AM23" s="764"/>
      <c r="AN23" s="764"/>
      <c r="AO23" s="764"/>
      <c r="AP23" s="764"/>
      <c r="AQ23" s="764"/>
      <c r="AR23" s="764"/>
      <c r="AS23" s="765"/>
      <c r="AT23" s="978" t="s">
        <v>1457</v>
      </c>
      <c r="AU23" s="764"/>
      <c r="AV23" s="764"/>
      <c r="AW23" s="764"/>
      <c r="AX23" s="765"/>
    </row>
    <row r="24" spans="2:50" ht="40.5" customHeight="1" x14ac:dyDescent="0.25">
      <c r="G24" s="55"/>
      <c r="H24" s="991">
        <v>1</v>
      </c>
      <c r="I24" s="765"/>
      <c r="J24" s="984" t="e">
        <f>ID_MS_TH_PJK</f>
        <v>#N/A</v>
      </c>
      <c r="K24" s="764"/>
      <c r="L24" s="764"/>
      <c r="M24" s="764"/>
      <c r="N24" s="764"/>
      <c r="O24" s="764"/>
      <c r="P24" s="765"/>
      <c r="Q24" s="984" t="e">
        <f>NO_BPS</f>
        <v>#N/A</v>
      </c>
      <c r="R24" s="764"/>
      <c r="S24" s="764"/>
      <c r="T24" s="764"/>
      <c r="U24" s="764"/>
      <c r="V24" s="764"/>
      <c r="W24" s="765"/>
      <c r="X24" s="984" t="e">
        <f>PEMBETULAN_KE</f>
        <v>#N/A</v>
      </c>
      <c r="Y24" s="764"/>
      <c r="Z24" s="764"/>
      <c r="AA24" s="764"/>
      <c r="AB24" s="764"/>
      <c r="AC24" s="764"/>
      <c r="AD24" s="765"/>
      <c r="AE24" s="984" t="e">
        <f>TGL_TERIMA</f>
        <v>#N/A</v>
      </c>
      <c r="AF24" s="764"/>
      <c r="AG24" s="764"/>
      <c r="AH24" s="764"/>
      <c r="AI24" s="764"/>
      <c r="AJ24" s="764"/>
      <c r="AK24" s="765"/>
      <c r="AL24" s="984" t="s">
        <v>1514</v>
      </c>
      <c r="AM24" s="764"/>
      <c r="AN24" s="764"/>
      <c r="AO24" s="764"/>
      <c r="AP24" s="764"/>
      <c r="AQ24" s="764"/>
      <c r="AR24" s="764"/>
      <c r="AS24" s="765"/>
      <c r="AT24" s="1135">
        <f>'MAIN LEVEL'!AB47</f>
        <v>0</v>
      </c>
      <c r="AU24" s="764"/>
      <c r="AV24" s="764"/>
      <c r="AW24" s="764"/>
      <c r="AX24" s="765"/>
    </row>
    <row r="25" spans="2:50" ht="14.25" customHeight="1" x14ac:dyDescent="0.25">
      <c r="G25" s="55"/>
      <c r="H25" s="255"/>
      <c r="I25" s="255"/>
      <c r="J25" s="255"/>
      <c r="K25" s="255"/>
      <c r="L25" s="255"/>
      <c r="M25" s="255"/>
      <c r="N25" s="255"/>
      <c r="O25" s="255"/>
      <c r="P25" s="255"/>
      <c r="Q25" s="255"/>
      <c r="R25" s="255"/>
      <c r="AT25" s="536"/>
      <c r="AU25" s="536"/>
      <c r="AV25" s="536"/>
      <c r="AW25" s="536"/>
      <c r="AX25" s="536"/>
    </row>
    <row r="26" spans="2:50" ht="14.25" customHeight="1" x14ac:dyDescent="0.25">
      <c r="G26" s="55"/>
      <c r="H26" s="255"/>
      <c r="I26" s="255"/>
      <c r="J26" s="255"/>
      <c r="K26" s="255"/>
      <c r="L26" s="255"/>
      <c r="M26" s="255"/>
      <c r="N26" s="255"/>
      <c r="O26" s="255"/>
      <c r="P26" s="255"/>
      <c r="Q26" s="255"/>
      <c r="R26" s="255"/>
      <c r="AT26" s="536"/>
      <c r="AU26" s="536"/>
      <c r="AV26" s="536"/>
      <c r="AW26" s="536"/>
      <c r="AX26" s="536"/>
    </row>
    <row r="27" spans="2:50" ht="14.25" customHeight="1" x14ac:dyDescent="0.25">
      <c r="G27" s="55"/>
      <c r="H27" s="255"/>
      <c r="I27" s="255"/>
      <c r="J27" s="255"/>
      <c r="K27" s="255"/>
      <c r="L27" s="255"/>
      <c r="M27" s="255"/>
      <c r="N27" s="255"/>
      <c r="O27" s="255"/>
      <c r="P27" s="255"/>
      <c r="Q27" s="255"/>
      <c r="R27" s="255"/>
      <c r="AT27" s="536"/>
      <c r="AU27" s="536"/>
      <c r="AV27" s="536"/>
      <c r="AW27" s="536"/>
      <c r="AX27" s="536"/>
    </row>
    <row r="28" spans="2:50" ht="14.25" customHeight="1" x14ac:dyDescent="0.25">
      <c r="B28" s="760"/>
      <c r="C28" s="761"/>
      <c r="D28" s="761"/>
      <c r="E28" s="761"/>
      <c r="G28" s="55"/>
      <c r="H28" s="990" t="s">
        <v>1445</v>
      </c>
      <c r="I28" s="790"/>
      <c r="J28" s="990" t="s">
        <v>1478</v>
      </c>
      <c r="K28" s="789"/>
      <c r="L28" s="789"/>
      <c r="M28" s="790"/>
      <c r="N28" s="994" t="s">
        <v>1792</v>
      </c>
      <c r="O28" s="764"/>
      <c r="P28" s="764"/>
      <c r="Q28" s="764"/>
      <c r="R28" s="764"/>
      <c r="S28" s="764"/>
      <c r="T28" s="764"/>
      <c r="U28" s="764"/>
      <c r="V28" s="764"/>
      <c r="W28" s="764"/>
      <c r="X28" s="764"/>
      <c r="Y28" s="764"/>
      <c r="Z28" s="765"/>
      <c r="AA28" s="994" t="s">
        <v>1793</v>
      </c>
      <c r="AB28" s="764"/>
      <c r="AC28" s="764"/>
      <c r="AD28" s="764"/>
      <c r="AE28" s="764"/>
      <c r="AF28" s="764"/>
      <c r="AG28" s="764"/>
      <c r="AH28" s="764"/>
      <c r="AI28" s="764"/>
      <c r="AJ28" s="764"/>
      <c r="AK28" s="764"/>
      <c r="AL28" s="764"/>
      <c r="AM28" s="764"/>
      <c r="AN28" s="764"/>
      <c r="AO28" s="764"/>
      <c r="AP28" s="764"/>
      <c r="AQ28" s="764"/>
      <c r="AR28" s="764"/>
      <c r="AS28" s="765"/>
      <c r="AT28" s="1166" t="s">
        <v>1481</v>
      </c>
      <c r="AU28" s="789"/>
      <c r="AV28" s="789"/>
      <c r="AW28" s="789"/>
      <c r="AX28" s="790"/>
    </row>
    <row r="29" spans="2:50" ht="14.25" customHeight="1" x14ac:dyDescent="0.25">
      <c r="G29" s="55"/>
      <c r="H29" s="806"/>
      <c r="I29" s="807"/>
      <c r="J29" s="806"/>
      <c r="K29" s="794"/>
      <c r="L29" s="794"/>
      <c r="M29" s="807"/>
      <c r="N29" s="978" t="s">
        <v>796</v>
      </c>
      <c r="O29" s="764"/>
      <c r="P29" s="764"/>
      <c r="Q29" s="764"/>
      <c r="R29" s="764"/>
      <c r="S29" s="764"/>
      <c r="T29" s="765"/>
      <c r="U29" s="978" t="s">
        <v>1401</v>
      </c>
      <c r="V29" s="764"/>
      <c r="W29" s="764"/>
      <c r="X29" s="764"/>
      <c r="Y29" s="764"/>
      <c r="Z29" s="765"/>
      <c r="AA29" s="978" t="s">
        <v>796</v>
      </c>
      <c r="AB29" s="764"/>
      <c r="AC29" s="764"/>
      <c r="AD29" s="764"/>
      <c r="AE29" s="764"/>
      <c r="AF29" s="765"/>
      <c r="AG29" s="978" t="s">
        <v>1794</v>
      </c>
      <c r="AH29" s="764"/>
      <c r="AI29" s="764"/>
      <c r="AJ29" s="764"/>
      <c r="AK29" s="764"/>
      <c r="AL29" s="764"/>
      <c r="AM29" s="765"/>
      <c r="AN29" s="978" t="s">
        <v>1510</v>
      </c>
      <c r="AO29" s="764"/>
      <c r="AP29" s="764"/>
      <c r="AQ29" s="764"/>
      <c r="AR29" s="764"/>
      <c r="AS29" s="765"/>
      <c r="AT29" s="806"/>
      <c r="AU29" s="794"/>
      <c r="AV29" s="794"/>
      <c r="AW29" s="794"/>
      <c r="AX29" s="807"/>
    </row>
    <row r="30" spans="2:50" ht="14.25" customHeight="1" x14ac:dyDescent="0.25">
      <c r="B30" s="760"/>
      <c r="C30" s="761"/>
      <c r="D30" s="761"/>
      <c r="E30" s="761"/>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2:50" ht="14.2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2:50" ht="15" customHeight="1" x14ac:dyDescent="0.25">
      <c r="B32" s="760"/>
      <c r="C32" s="761"/>
      <c r="D32" s="761"/>
      <c r="E32" s="761"/>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2:50" ht="15" customHeight="1"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2:50" ht="15" customHeight="1" x14ac:dyDescent="0.25">
      <c r="B34" s="760"/>
      <c r="C34" s="761"/>
      <c r="D34" s="761"/>
      <c r="E34" s="761"/>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2:50" ht="15" customHeight="1" x14ac:dyDescent="0.25">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2:50" ht="15"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2:50" ht="15"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2:50" ht="15" customHeight="1" x14ac:dyDescent="0.25">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2:50" ht="15" customHeight="1" x14ac:dyDescent="0.25">
      <c r="G40" s="223"/>
      <c r="H40" s="980"/>
      <c r="I40" s="765"/>
      <c r="J40" s="979"/>
      <c r="K40" s="764"/>
      <c r="L40" s="764"/>
      <c r="M40" s="765"/>
      <c r="N40" s="980"/>
      <c r="O40" s="764"/>
      <c r="P40" s="764"/>
      <c r="Q40" s="764"/>
      <c r="R40" s="764"/>
      <c r="S40" s="764"/>
      <c r="T40" s="765"/>
      <c r="U40" s="977"/>
      <c r="V40" s="764"/>
      <c r="W40" s="764"/>
      <c r="X40" s="764"/>
      <c r="Y40" s="764"/>
      <c r="Z40" s="765"/>
      <c r="AA40" s="980"/>
      <c r="AB40" s="764"/>
      <c r="AC40" s="764"/>
      <c r="AD40" s="764"/>
      <c r="AE40" s="764"/>
      <c r="AF40" s="765"/>
      <c r="AG40" s="980"/>
      <c r="AH40" s="764"/>
      <c r="AI40" s="764"/>
      <c r="AJ40" s="764"/>
      <c r="AK40" s="764"/>
      <c r="AL40" s="764"/>
      <c r="AM40" s="765"/>
      <c r="AN40" s="983"/>
      <c r="AO40" s="764"/>
      <c r="AP40" s="764"/>
      <c r="AQ40" s="764"/>
      <c r="AR40" s="764"/>
      <c r="AS40" s="765"/>
      <c r="AT40" s="1063"/>
      <c r="AU40" s="764"/>
      <c r="AV40" s="764"/>
      <c r="AW40" s="764"/>
      <c r="AX40" s="765"/>
    </row>
    <row r="41" spans="2:50" ht="15" customHeight="1" x14ac:dyDescent="0.25">
      <c r="G41" s="223"/>
      <c r="H41" s="980"/>
      <c r="I41" s="765"/>
      <c r="J41" s="979"/>
      <c r="K41" s="764"/>
      <c r="L41" s="764"/>
      <c r="M41" s="765"/>
      <c r="N41" s="980"/>
      <c r="O41" s="764"/>
      <c r="P41" s="764"/>
      <c r="Q41" s="764"/>
      <c r="R41" s="764"/>
      <c r="S41" s="764"/>
      <c r="T41" s="765"/>
      <c r="U41" s="977"/>
      <c r="V41" s="764"/>
      <c r="W41" s="764"/>
      <c r="X41" s="764"/>
      <c r="Y41" s="764"/>
      <c r="Z41" s="765"/>
      <c r="AA41" s="980"/>
      <c r="AB41" s="764"/>
      <c r="AC41" s="764"/>
      <c r="AD41" s="764"/>
      <c r="AE41" s="764"/>
      <c r="AF41" s="765"/>
      <c r="AG41" s="980"/>
      <c r="AH41" s="764"/>
      <c r="AI41" s="764"/>
      <c r="AJ41" s="764"/>
      <c r="AK41" s="764"/>
      <c r="AL41" s="764"/>
      <c r="AM41" s="765"/>
      <c r="AN41" s="983"/>
      <c r="AO41" s="764"/>
      <c r="AP41" s="764"/>
      <c r="AQ41" s="764"/>
      <c r="AR41" s="764"/>
      <c r="AS41" s="765"/>
      <c r="AT41" s="1063"/>
      <c r="AU41" s="764"/>
      <c r="AV41" s="764"/>
      <c r="AW41" s="764"/>
      <c r="AX41" s="765"/>
    </row>
    <row r="42" spans="2:50" ht="15" customHeight="1" x14ac:dyDescent="0.25">
      <c r="G42" s="223"/>
      <c r="H42" s="980"/>
      <c r="I42" s="765"/>
      <c r="J42" s="979"/>
      <c r="K42" s="764"/>
      <c r="L42" s="764"/>
      <c r="M42" s="765"/>
      <c r="N42" s="980"/>
      <c r="O42" s="764"/>
      <c r="P42" s="764"/>
      <c r="Q42" s="764"/>
      <c r="R42" s="764"/>
      <c r="S42" s="764"/>
      <c r="T42" s="765"/>
      <c r="U42" s="977"/>
      <c r="V42" s="764"/>
      <c r="W42" s="764"/>
      <c r="X42" s="764"/>
      <c r="Y42" s="764"/>
      <c r="Z42" s="765"/>
      <c r="AA42" s="980"/>
      <c r="AB42" s="764"/>
      <c r="AC42" s="764"/>
      <c r="AD42" s="764"/>
      <c r="AE42" s="764"/>
      <c r="AF42" s="765"/>
      <c r="AG42" s="980"/>
      <c r="AH42" s="764"/>
      <c r="AI42" s="764"/>
      <c r="AJ42" s="764"/>
      <c r="AK42" s="764"/>
      <c r="AL42" s="764"/>
      <c r="AM42" s="765"/>
      <c r="AN42" s="983"/>
      <c r="AO42" s="764"/>
      <c r="AP42" s="764"/>
      <c r="AQ42" s="764"/>
      <c r="AR42" s="764"/>
      <c r="AS42" s="765"/>
      <c r="AT42" s="1063"/>
      <c r="AU42" s="764"/>
      <c r="AV42" s="764"/>
      <c r="AW42" s="764"/>
      <c r="AX42" s="765"/>
    </row>
    <row r="43" spans="2:50" ht="15" customHeight="1" x14ac:dyDescent="0.25">
      <c r="G43" s="223"/>
      <c r="H43" s="980"/>
      <c r="I43" s="765"/>
      <c r="J43" s="979"/>
      <c r="K43" s="764"/>
      <c r="L43" s="764"/>
      <c r="M43" s="765"/>
      <c r="N43" s="980"/>
      <c r="O43" s="764"/>
      <c r="P43" s="764"/>
      <c r="Q43" s="764"/>
      <c r="R43" s="764"/>
      <c r="S43" s="764"/>
      <c r="T43" s="765"/>
      <c r="U43" s="977"/>
      <c r="V43" s="764"/>
      <c r="W43" s="764"/>
      <c r="X43" s="764"/>
      <c r="Y43" s="764"/>
      <c r="Z43" s="765"/>
      <c r="AA43" s="980"/>
      <c r="AB43" s="764"/>
      <c r="AC43" s="764"/>
      <c r="AD43" s="764"/>
      <c r="AE43" s="764"/>
      <c r="AF43" s="765"/>
      <c r="AG43" s="980"/>
      <c r="AH43" s="764"/>
      <c r="AI43" s="764"/>
      <c r="AJ43" s="764"/>
      <c r="AK43" s="764"/>
      <c r="AL43" s="764"/>
      <c r="AM43" s="765"/>
      <c r="AN43" s="983"/>
      <c r="AO43" s="764"/>
      <c r="AP43" s="764"/>
      <c r="AQ43" s="764"/>
      <c r="AR43" s="764"/>
      <c r="AS43" s="765"/>
      <c r="AT43" s="1063"/>
      <c r="AU43" s="764"/>
      <c r="AV43" s="764"/>
      <c r="AW43" s="764"/>
      <c r="AX43" s="765"/>
    </row>
    <row r="44" spans="2:50" ht="14.25" customHeight="1" x14ac:dyDescent="0.25">
      <c r="G44" s="223"/>
      <c r="H44" s="980"/>
      <c r="I44" s="765"/>
      <c r="J44" s="979"/>
      <c r="K44" s="764"/>
      <c r="L44" s="764"/>
      <c r="M44" s="765"/>
      <c r="N44" s="980"/>
      <c r="O44" s="764"/>
      <c r="P44" s="764"/>
      <c r="Q44" s="764"/>
      <c r="R44" s="764"/>
      <c r="S44" s="764"/>
      <c r="T44" s="765"/>
      <c r="U44" s="977"/>
      <c r="V44" s="764"/>
      <c r="W44" s="764"/>
      <c r="X44" s="764"/>
      <c r="Y44" s="764"/>
      <c r="Z44" s="765"/>
      <c r="AA44" s="980"/>
      <c r="AB44" s="764"/>
      <c r="AC44" s="764"/>
      <c r="AD44" s="764"/>
      <c r="AE44" s="764"/>
      <c r="AF44" s="765"/>
      <c r="AG44" s="980"/>
      <c r="AH44" s="764"/>
      <c r="AI44" s="764"/>
      <c r="AJ44" s="764"/>
      <c r="AK44" s="764"/>
      <c r="AL44" s="764"/>
      <c r="AM44" s="765"/>
      <c r="AN44" s="983"/>
      <c r="AO44" s="764"/>
      <c r="AP44" s="764"/>
      <c r="AQ44" s="764"/>
      <c r="AR44" s="764"/>
      <c r="AS44" s="765"/>
      <c r="AT44" s="1063"/>
      <c r="AU44" s="764"/>
      <c r="AV44" s="764"/>
      <c r="AW44" s="764"/>
      <c r="AX44" s="765"/>
    </row>
    <row r="45" spans="2:50" ht="14.25" customHeight="1" x14ac:dyDescent="0.25">
      <c r="G45" s="223"/>
      <c r="H45" s="980"/>
      <c r="I45" s="765"/>
      <c r="J45" s="979"/>
      <c r="K45" s="764"/>
      <c r="L45" s="764"/>
      <c r="M45" s="765"/>
      <c r="N45" s="980"/>
      <c r="O45" s="764"/>
      <c r="P45" s="764"/>
      <c r="Q45" s="764"/>
      <c r="R45" s="764"/>
      <c r="S45" s="764"/>
      <c r="T45" s="765"/>
      <c r="U45" s="977"/>
      <c r="V45" s="764"/>
      <c r="W45" s="764"/>
      <c r="X45" s="764"/>
      <c r="Y45" s="764"/>
      <c r="Z45" s="765"/>
      <c r="AA45" s="980"/>
      <c r="AB45" s="764"/>
      <c r="AC45" s="764"/>
      <c r="AD45" s="764"/>
      <c r="AE45" s="764"/>
      <c r="AF45" s="765"/>
      <c r="AG45" s="980"/>
      <c r="AH45" s="764"/>
      <c r="AI45" s="764"/>
      <c r="AJ45" s="764"/>
      <c r="AK45" s="764"/>
      <c r="AL45" s="764"/>
      <c r="AM45" s="765"/>
      <c r="AN45" s="983"/>
      <c r="AO45" s="764"/>
      <c r="AP45" s="764"/>
      <c r="AQ45" s="764"/>
      <c r="AR45" s="764"/>
      <c r="AS45" s="765"/>
      <c r="AT45" s="1063"/>
      <c r="AU45" s="764"/>
      <c r="AV45" s="764"/>
      <c r="AW45" s="764"/>
      <c r="AX45" s="765"/>
    </row>
    <row r="46" spans="2:50" ht="14.25" customHeight="1" x14ac:dyDescent="0.25">
      <c r="G46" s="223"/>
      <c r="H46" s="980"/>
      <c r="I46" s="765"/>
      <c r="J46" s="979"/>
      <c r="K46" s="764"/>
      <c r="L46" s="764"/>
      <c r="M46" s="765"/>
      <c r="N46" s="980"/>
      <c r="O46" s="764"/>
      <c r="P46" s="764"/>
      <c r="Q46" s="764"/>
      <c r="R46" s="764"/>
      <c r="S46" s="764"/>
      <c r="T46" s="765"/>
      <c r="U46" s="977"/>
      <c r="V46" s="764"/>
      <c r="W46" s="764"/>
      <c r="X46" s="764"/>
      <c r="Y46" s="764"/>
      <c r="Z46" s="765"/>
      <c r="AA46" s="980"/>
      <c r="AB46" s="764"/>
      <c r="AC46" s="764"/>
      <c r="AD46" s="764"/>
      <c r="AE46" s="764"/>
      <c r="AF46" s="765"/>
      <c r="AG46" s="980"/>
      <c r="AH46" s="764"/>
      <c r="AI46" s="764"/>
      <c r="AJ46" s="764"/>
      <c r="AK46" s="764"/>
      <c r="AL46" s="764"/>
      <c r="AM46" s="765"/>
      <c r="AN46" s="983"/>
      <c r="AO46" s="764"/>
      <c r="AP46" s="764"/>
      <c r="AQ46" s="764"/>
      <c r="AR46" s="764"/>
      <c r="AS46" s="765"/>
      <c r="AT46" s="1063"/>
      <c r="AU46" s="764"/>
      <c r="AV46" s="764"/>
      <c r="AW46" s="764"/>
      <c r="AX46" s="765"/>
    </row>
    <row r="47" spans="2:50" ht="14.25" customHeight="1" x14ac:dyDescent="0.25">
      <c r="G47" s="256"/>
      <c r="H47" s="980"/>
      <c r="I47" s="765"/>
      <c r="J47" s="979"/>
      <c r="K47" s="764"/>
      <c r="L47" s="764"/>
      <c r="M47" s="765"/>
      <c r="N47" s="980"/>
      <c r="O47" s="764"/>
      <c r="P47" s="764"/>
      <c r="Q47" s="764"/>
      <c r="R47" s="764"/>
      <c r="S47" s="764"/>
      <c r="T47" s="765"/>
      <c r="U47" s="977"/>
      <c r="V47" s="764"/>
      <c r="W47" s="764"/>
      <c r="X47" s="764"/>
      <c r="Y47" s="764"/>
      <c r="Z47" s="765"/>
      <c r="AA47" s="980"/>
      <c r="AB47" s="764"/>
      <c r="AC47" s="764"/>
      <c r="AD47" s="764"/>
      <c r="AE47" s="764"/>
      <c r="AF47" s="765"/>
      <c r="AG47" s="980"/>
      <c r="AH47" s="764"/>
      <c r="AI47" s="764"/>
      <c r="AJ47" s="764"/>
      <c r="AK47" s="764"/>
      <c r="AL47" s="764"/>
      <c r="AM47" s="765"/>
      <c r="AN47" s="983"/>
      <c r="AO47" s="764"/>
      <c r="AP47" s="764"/>
      <c r="AQ47" s="764"/>
      <c r="AR47" s="764"/>
      <c r="AS47" s="765"/>
      <c r="AT47" s="1063"/>
      <c r="AU47" s="764"/>
      <c r="AV47" s="764"/>
      <c r="AW47" s="764"/>
      <c r="AX47" s="765"/>
    </row>
    <row r="48" spans="2:50" ht="14.25" customHeight="1" x14ac:dyDescent="0.25">
      <c r="G48" s="256"/>
      <c r="H48" s="980"/>
      <c r="I48" s="765"/>
      <c r="J48" s="979"/>
      <c r="K48" s="764"/>
      <c r="L48" s="764"/>
      <c r="M48" s="765"/>
      <c r="N48" s="980"/>
      <c r="O48" s="764"/>
      <c r="P48" s="764"/>
      <c r="Q48" s="764"/>
      <c r="R48" s="764"/>
      <c r="S48" s="764"/>
      <c r="T48" s="765"/>
      <c r="U48" s="977"/>
      <c r="V48" s="764"/>
      <c r="W48" s="764"/>
      <c r="X48" s="764"/>
      <c r="Y48" s="764"/>
      <c r="Z48" s="765"/>
      <c r="AA48" s="980"/>
      <c r="AB48" s="764"/>
      <c r="AC48" s="764"/>
      <c r="AD48" s="764"/>
      <c r="AE48" s="764"/>
      <c r="AF48" s="765"/>
      <c r="AG48" s="980"/>
      <c r="AH48" s="764"/>
      <c r="AI48" s="764"/>
      <c r="AJ48" s="764"/>
      <c r="AK48" s="764"/>
      <c r="AL48" s="764"/>
      <c r="AM48" s="765"/>
      <c r="AN48" s="983"/>
      <c r="AO48" s="764"/>
      <c r="AP48" s="764"/>
      <c r="AQ48" s="764"/>
      <c r="AR48" s="764"/>
      <c r="AS48" s="765"/>
      <c r="AT48" s="1063"/>
      <c r="AU48" s="764"/>
      <c r="AV48" s="764"/>
      <c r="AW48" s="764"/>
      <c r="AX48" s="765"/>
    </row>
    <row r="49" spans="7:50" ht="14.25" customHeight="1" x14ac:dyDescent="0.25">
      <c r="G49" s="256"/>
      <c r="H49" s="980"/>
      <c r="I49" s="765"/>
      <c r="J49" s="979"/>
      <c r="K49" s="764"/>
      <c r="L49" s="764"/>
      <c r="M49" s="765"/>
      <c r="N49" s="980"/>
      <c r="O49" s="764"/>
      <c r="P49" s="764"/>
      <c r="Q49" s="764"/>
      <c r="R49" s="764"/>
      <c r="S49" s="764"/>
      <c r="T49" s="765"/>
      <c r="U49" s="977"/>
      <c r="V49" s="764"/>
      <c r="W49" s="764"/>
      <c r="X49" s="764"/>
      <c r="Y49" s="764"/>
      <c r="Z49" s="765"/>
      <c r="AA49" s="980"/>
      <c r="AB49" s="764"/>
      <c r="AC49" s="764"/>
      <c r="AD49" s="764"/>
      <c r="AE49" s="764"/>
      <c r="AF49" s="765"/>
      <c r="AG49" s="980"/>
      <c r="AH49" s="764"/>
      <c r="AI49" s="764"/>
      <c r="AJ49" s="764"/>
      <c r="AK49" s="764"/>
      <c r="AL49" s="764"/>
      <c r="AM49" s="765"/>
      <c r="AN49" s="983"/>
      <c r="AO49" s="764"/>
      <c r="AP49" s="764"/>
      <c r="AQ49" s="764"/>
      <c r="AR49" s="764"/>
      <c r="AS49" s="765"/>
      <c r="AT49" s="1063"/>
      <c r="AU49" s="764"/>
      <c r="AV49" s="764"/>
      <c r="AW49" s="764"/>
      <c r="AX49" s="765"/>
    </row>
    <row r="50" spans="7:50" ht="14.25" customHeight="1" x14ac:dyDescent="0.25">
      <c r="G50" s="256"/>
      <c r="H50" s="993"/>
      <c r="I50" s="765"/>
      <c r="J50" s="993"/>
      <c r="K50" s="764"/>
      <c r="L50" s="764"/>
      <c r="M50" s="765"/>
      <c r="N50" s="993"/>
      <c r="O50" s="764"/>
      <c r="P50" s="764"/>
      <c r="Q50" s="764"/>
      <c r="R50" s="764"/>
      <c r="S50" s="764"/>
      <c r="T50" s="765"/>
      <c r="U50" s="986"/>
      <c r="V50" s="764"/>
      <c r="W50" s="764"/>
      <c r="X50" s="764"/>
      <c r="Y50" s="764"/>
      <c r="Z50" s="765"/>
      <c r="AA50" s="993"/>
      <c r="AB50" s="764"/>
      <c r="AC50" s="764"/>
      <c r="AD50" s="764"/>
      <c r="AE50" s="764"/>
      <c r="AF50" s="765"/>
      <c r="AG50" s="993"/>
      <c r="AH50" s="764"/>
      <c r="AI50" s="764"/>
      <c r="AJ50" s="764"/>
      <c r="AK50" s="764"/>
      <c r="AL50" s="764"/>
      <c r="AM50" s="765"/>
      <c r="AN50" s="995"/>
      <c r="AO50" s="764"/>
      <c r="AP50" s="764"/>
      <c r="AQ50" s="764"/>
      <c r="AR50" s="764"/>
      <c r="AS50" s="765"/>
      <c r="AT50" s="1065"/>
      <c r="AU50" s="764"/>
      <c r="AV50" s="764"/>
      <c r="AW50" s="764"/>
      <c r="AX50" s="765"/>
    </row>
    <row r="51" spans="7:50" ht="14.25" customHeight="1" x14ac:dyDescent="0.25">
      <c r="G51" s="223"/>
      <c r="H51" s="1092" t="s">
        <v>1494</v>
      </c>
      <c r="I51" s="764"/>
      <c r="J51" s="764"/>
      <c r="K51" s="764"/>
      <c r="L51" s="764"/>
      <c r="M51" s="764"/>
      <c r="N51" s="764"/>
      <c r="O51" s="764"/>
      <c r="P51" s="764"/>
      <c r="Q51" s="764"/>
      <c r="R51" s="764"/>
      <c r="S51" s="764"/>
      <c r="T51" s="764"/>
      <c r="U51" s="764"/>
      <c r="V51" s="764"/>
      <c r="W51" s="764"/>
      <c r="X51" s="764"/>
      <c r="Y51" s="764"/>
      <c r="Z51" s="764"/>
      <c r="AA51" s="764"/>
      <c r="AB51" s="764"/>
      <c r="AC51" s="764"/>
      <c r="AD51" s="764"/>
      <c r="AE51" s="764"/>
      <c r="AF51" s="764"/>
      <c r="AG51" s="764"/>
      <c r="AH51" s="764"/>
      <c r="AI51" s="764"/>
      <c r="AJ51" s="764"/>
      <c r="AK51" s="764"/>
      <c r="AL51" s="764"/>
      <c r="AM51" s="764"/>
      <c r="AN51" s="764"/>
      <c r="AO51" s="764"/>
      <c r="AP51" s="764"/>
      <c r="AQ51" s="764"/>
      <c r="AR51" s="764"/>
      <c r="AS51" s="765"/>
      <c r="AT51" s="1134">
        <f>SUM(AT30:AT50)</f>
        <v>0</v>
      </c>
      <c r="AU51" s="764"/>
      <c r="AV51" s="764"/>
      <c r="AW51" s="764"/>
      <c r="AX51" s="765"/>
    </row>
    <row r="52" spans="7:50" ht="14.25" customHeight="1" x14ac:dyDescent="0.25">
      <c r="G52" s="223"/>
    </row>
    <row r="53" spans="7:50" ht="14.25" customHeight="1" x14ac:dyDescent="0.25">
      <c r="G53" s="223"/>
    </row>
    <row r="54" spans="7:50" ht="15" customHeight="1" x14ac:dyDescent="0.25">
      <c r="G54" s="223"/>
    </row>
    <row r="55" spans="7:50" ht="14.25" customHeight="1" x14ac:dyDescent="0.25">
      <c r="G55" s="223"/>
      <c r="H55" s="976" t="s">
        <v>1795</v>
      </c>
      <c r="I55" s="824"/>
      <c r="J55" s="824"/>
      <c r="K55" s="824"/>
      <c r="L55" s="824"/>
      <c r="M55" s="824"/>
      <c r="N55" s="824"/>
      <c r="O55" s="824"/>
      <c r="P55" s="824"/>
      <c r="Q55" s="824"/>
      <c r="R55" s="824"/>
      <c r="S55" s="824"/>
      <c r="T55" s="824"/>
      <c r="U55" s="824"/>
      <c r="V55" s="824"/>
      <c r="W55" s="824"/>
      <c r="X55" s="824"/>
      <c r="Y55" s="825"/>
      <c r="Z55" s="976" t="s">
        <v>1796</v>
      </c>
      <c r="AA55" s="824"/>
      <c r="AB55" s="824"/>
      <c r="AC55" s="824"/>
      <c r="AD55" s="824"/>
      <c r="AE55" s="824"/>
      <c r="AF55" s="824"/>
      <c r="AG55" s="824"/>
      <c r="AH55" s="824"/>
      <c r="AI55" s="824"/>
      <c r="AJ55" s="824"/>
      <c r="AK55" s="824"/>
      <c r="AL55" s="824"/>
      <c r="AM55" s="824"/>
      <c r="AN55" s="824"/>
      <c r="AO55" s="824"/>
      <c r="AP55" s="824"/>
      <c r="AQ55" s="825"/>
    </row>
    <row r="56" spans="7:50" ht="14.25" customHeight="1" x14ac:dyDescent="0.25">
      <c r="G56" s="223"/>
      <c r="H56" s="257" t="s">
        <v>796</v>
      </c>
      <c r="I56" s="258"/>
      <c r="J56" s="258"/>
      <c r="K56" s="258"/>
      <c r="L56" s="258"/>
      <c r="M56" s="258"/>
      <c r="N56" s="258"/>
      <c r="O56" s="258"/>
      <c r="P56" s="258"/>
      <c r="Q56" s="259"/>
      <c r="R56" s="257" t="s">
        <v>1511</v>
      </c>
      <c r="S56" s="258"/>
      <c r="T56" s="258"/>
      <c r="U56" s="259"/>
      <c r="V56" s="257" t="s">
        <v>1510</v>
      </c>
      <c r="W56" s="258"/>
      <c r="X56" s="258"/>
      <c r="Y56" s="259"/>
      <c r="Z56" s="257" t="s">
        <v>796</v>
      </c>
      <c r="AA56" s="258"/>
      <c r="AB56" s="258"/>
      <c r="AC56" s="258"/>
      <c r="AD56" s="258"/>
      <c r="AE56" s="258"/>
      <c r="AF56" s="258"/>
      <c r="AG56" s="258"/>
      <c r="AH56" s="258"/>
      <c r="AI56" s="259"/>
      <c r="AJ56" s="257" t="s">
        <v>1511</v>
      </c>
      <c r="AK56" s="258"/>
      <c r="AL56" s="258"/>
      <c r="AM56" s="259"/>
      <c r="AN56" s="257" t="s">
        <v>1510</v>
      </c>
      <c r="AO56" s="258"/>
      <c r="AP56" s="258"/>
      <c r="AQ56" s="259"/>
    </row>
    <row r="57" spans="7:50" ht="14.25" customHeight="1" x14ac:dyDescent="0.25">
      <c r="G57" s="223"/>
      <c r="H57" s="260"/>
      <c r="Q57" s="261"/>
      <c r="R57" s="260"/>
      <c r="U57" s="261"/>
      <c r="V57" s="260"/>
      <c r="Y57" s="261"/>
      <c r="Z57" s="260"/>
      <c r="AI57" s="261"/>
      <c r="AJ57" s="260"/>
      <c r="AM57" s="261"/>
      <c r="AN57" s="260"/>
      <c r="AQ57" s="261"/>
    </row>
    <row r="58" spans="7:50" ht="14.25" customHeight="1" x14ac:dyDescent="0.25">
      <c r="G58" s="223"/>
      <c r="H58" s="260"/>
      <c r="Q58" s="261"/>
      <c r="R58" s="260"/>
      <c r="U58" s="261"/>
      <c r="V58" s="260"/>
      <c r="Y58" s="261"/>
      <c r="Z58" s="260"/>
      <c r="AI58" s="261"/>
      <c r="AJ58" s="260"/>
      <c r="AM58" s="261"/>
      <c r="AN58" s="260"/>
      <c r="AQ58" s="261"/>
    </row>
    <row r="59" spans="7:50" ht="14.25" customHeight="1" x14ac:dyDescent="0.25">
      <c r="G59" s="223"/>
      <c r="H59" s="260"/>
      <c r="Q59" s="261"/>
      <c r="R59" s="260"/>
      <c r="U59" s="261"/>
      <c r="V59" s="260"/>
      <c r="Y59" s="261"/>
      <c r="Z59" s="260"/>
      <c r="AI59" s="261"/>
      <c r="AJ59" s="260"/>
      <c r="AM59" s="261"/>
      <c r="AN59" s="260"/>
      <c r="AQ59" s="261"/>
    </row>
    <row r="60" spans="7:50" ht="14.25" customHeight="1" x14ac:dyDescent="0.25">
      <c r="G60" s="223"/>
      <c r="H60" s="260"/>
      <c r="Q60" s="261"/>
      <c r="R60" s="260"/>
      <c r="U60" s="261"/>
      <c r="V60" s="260"/>
      <c r="Y60" s="261"/>
      <c r="Z60" s="260"/>
      <c r="AI60" s="261"/>
      <c r="AJ60" s="260"/>
      <c r="AM60" s="261"/>
      <c r="AN60" s="260"/>
      <c r="AQ60" s="261"/>
    </row>
    <row r="61" spans="7:50" ht="14.25" customHeight="1" x14ac:dyDescent="0.25">
      <c r="G61" s="223"/>
      <c r="H61" s="262"/>
      <c r="I61" s="263"/>
      <c r="J61" s="263"/>
      <c r="K61" s="263"/>
      <c r="L61" s="263"/>
      <c r="M61" s="263"/>
      <c r="N61" s="263"/>
      <c r="O61" s="263"/>
      <c r="P61" s="263"/>
      <c r="Q61" s="264"/>
      <c r="R61" s="262"/>
      <c r="S61" s="263"/>
      <c r="T61" s="263"/>
      <c r="U61" s="264"/>
      <c r="V61" s="262"/>
      <c r="W61" s="263"/>
      <c r="X61" s="263"/>
      <c r="Y61" s="264"/>
      <c r="Z61" s="262"/>
      <c r="AA61" s="263"/>
      <c r="AB61" s="263"/>
      <c r="AC61" s="263"/>
      <c r="AD61" s="263"/>
      <c r="AE61" s="263"/>
      <c r="AF61" s="263"/>
      <c r="AG61" s="263"/>
      <c r="AH61" s="263"/>
      <c r="AI61" s="264"/>
      <c r="AJ61" s="262"/>
      <c r="AK61" s="263"/>
      <c r="AL61" s="263"/>
      <c r="AM61" s="264"/>
      <c r="AN61" s="262"/>
      <c r="AO61" s="263"/>
      <c r="AP61" s="263"/>
      <c r="AQ61" s="264"/>
    </row>
    <row r="62" spans="7:50" ht="14.25" customHeight="1" x14ac:dyDescent="0.25">
      <c r="G62" s="223"/>
      <c r="AM62" s="265" t="s">
        <v>1797</v>
      </c>
      <c r="AN62" s="55" t="str">
        <f>'E-12-1'!U18</f>
        <v>E-12-1-1</v>
      </c>
    </row>
    <row r="63" spans="7:50" ht="14.25" customHeight="1" x14ac:dyDescent="0.25">
      <c r="G63" s="223"/>
    </row>
    <row r="64" spans="7:50" ht="14.25" customHeight="1" x14ac:dyDescent="0.25">
      <c r="G64" s="223"/>
      <c r="H64" s="223"/>
      <c r="I64" s="223"/>
      <c r="J64" s="223"/>
      <c r="K64" s="223"/>
      <c r="L64" s="223"/>
      <c r="M64" s="223"/>
      <c r="N64" s="223"/>
      <c r="O64" s="223"/>
      <c r="P64" s="223"/>
      <c r="Q64" s="223"/>
      <c r="R64" s="223"/>
      <c r="S64" s="223"/>
      <c r="T64" s="223"/>
      <c r="U64" s="223"/>
      <c r="V64" s="223"/>
      <c r="W64" s="223"/>
      <c r="X64" s="223"/>
    </row>
  </sheetData>
  <mergeCells count="216">
    <mergeCell ref="AT50:AX50"/>
    <mergeCell ref="AT28:AX29"/>
    <mergeCell ref="H35:I35"/>
    <mergeCell ref="H22:I23"/>
    <mergeCell ref="AA49:AF49"/>
    <mergeCell ref="N31:T31"/>
    <mergeCell ref="AN32:AS32"/>
    <mergeCell ref="AA36:AF36"/>
    <mergeCell ref="N40:T40"/>
    <mergeCell ref="AN41:AS41"/>
    <mergeCell ref="J43:M43"/>
    <mergeCell ref="AN47:AS47"/>
    <mergeCell ref="J33:M33"/>
    <mergeCell ref="H39:I39"/>
    <mergeCell ref="J42:M42"/>
    <mergeCell ref="AN43:AS43"/>
    <mergeCell ref="J23:P23"/>
    <mergeCell ref="X24:AD24"/>
    <mergeCell ref="AA39:AF39"/>
    <mergeCell ref="AA35:AF35"/>
    <mergeCell ref="AT49:AX49"/>
    <mergeCell ref="AA40:AF40"/>
    <mergeCell ref="AT32:AX32"/>
    <mergeCell ref="H24:I24"/>
    <mergeCell ref="B12:E12"/>
    <mergeCell ref="AG31:AM31"/>
    <mergeCell ref="H45:I45"/>
    <mergeCell ref="AA32:AF32"/>
    <mergeCell ref="AT34:AX34"/>
    <mergeCell ref="H37:I37"/>
    <mergeCell ref="AL24:AS24"/>
    <mergeCell ref="J30:M30"/>
    <mergeCell ref="U31:Z31"/>
    <mergeCell ref="U40:Z40"/>
    <mergeCell ref="Q23:W23"/>
    <mergeCell ref="AN34:AS34"/>
    <mergeCell ref="B14:E14"/>
    <mergeCell ref="AA38:AF38"/>
    <mergeCell ref="AT39:AX39"/>
    <mergeCell ref="N42:T42"/>
    <mergeCell ref="AN45:AS45"/>
    <mergeCell ref="AA37:AF37"/>
    <mergeCell ref="AN29:AS29"/>
    <mergeCell ref="B13:E13"/>
    <mergeCell ref="AG32:AM32"/>
    <mergeCell ref="J22:AX22"/>
    <mergeCell ref="AN36:AS36"/>
    <mergeCell ref="AT40:AX40"/>
    <mergeCell ref="B32:E32"/>
    <mergeCell ref="H33:I33"/>
    <mergeCell ref="H34:I34"/>
    <mergeCell ref="AG44:AM44"/>
    <mergeCell ref="U38:Z38"/>
    <mergeCell ref="B16:E16"/>
    <mergeCell ref="AG35:AM35"/>
    <mergeCell ref="B18:E18"/>
    <mergeCell ref="B20:E20"/>
    <mergeCell ref="AG30:AM30"/>
    <mergeCell ref="AA34:AF34"/>
    <mergeCell ref="AA33:AF33"/>
    <mergeCell ref="AE23:AK23"/>
    <mergeCell ref="N44:T44"/>
    <mergeCell ref="N50:T50"/>
    <mergeCell ref="H49:I49"/>
    <mergeCell ref="H47:I47"/>
    <mergeCell ref="J47:M47"/>
    <mergeCell ref="H36:I36"/>
    <mergeCell ref="N39:T39"/>
    <mergeCell ref="U39:Z39"/>
    <mergeCell ref="J44:M44"/>
    <mergeCell ref="U45:Z45"/>
    <mergeCell ref="J45:M45"/>
    <mergeCell ref="G7:AR7"/>
    <mergeCell ref="AG34:AM34"/>
    <mergeCell ref="N32:T32"/>
    <mergeCell ref="AA50:AF50"/>
    <mergeCell ref="N41:T41"/>
    <mergeCell ref="X23:AD23"/>
    <mergeCell ref="AA47:AF47"/>
    <mergeCell ref="J34:M34"/>
    <mergeCell ref="N43:T43"/>
    <mergeCell ref="J24:P24"/>
    <mergeCell ref="AL23:AS23"/>
    <mergeCell ref="J49:M49"/>
    <mergeCell ref="AA29:AF29"/>
    <mergeCell ref="N33:T33"/>
    <mergeCell ref="J36:M36"/>
    <mergeCell ref="J31:M31"/>
    <mergeCell ref="U32:Z32"/>
    <mergeCell ref="AE24:AK24"/>
    <mergeCell ref="G9:Z11"/>
    <mergeCell ref="AN33:AS33"/>
    <mergeCell ref="AN44:AS44"/>
    <mergeCell ref="H41:I41"/>
    <mergeCell ref="N30:T30"/>
    <mergeCell ref="H50:I50"/>
    <mergeCell ref="Z55:AQ55"/>
    <mergeCell ref="U46:Z46"/>
    <mergeCell ref="H48:I48"/>
    <mergeCell ref="AA44:AF44"/>
    <mergeCell ref="AG48:AM48"/>
    <mergeCell ref="AN49:AS49"/>
    <mergeCell ref="AG45:AM45"/>
    <mergeCell ref="AN35:AS35"/>
    <mergeCell ref="U48:Z48"/>
    <mergeCell ref="H38:I38"/>
    <mergeCell ref="AG47:AM47"/>
    <mergeCell ref="AA41:AF41"/>
    <mergeCell ref="AN46:AS46"/>
    <mergeCell ref="J48:M48"/>
    <mergeCell ref="AN39:AS39"/>
    <mergeCell ref="AA45:AF45"/>
    <mergeCell ref="AN50:AS50"/>
    <mergeCell ref="J50:M50"/>
    <mergeCell ref="U37:Z37"/>
    <mergeCell ref="AG39:AM39"/>
    <mergeCell ref="H44:I44"/>
    <mergeCell ref="N49:T49"/>
    <mergeCell ref="H51:AS51"/>
    <mergeCell ref="U50:Z50"/>
    <mergeCell ref="B6:E6"/>
    <mergeCell ref="U41:Z41"/>
    <mergeCell ref="N34:T34"/>
    <mergeCell ref="H43:I43"/>
    <mergeCell ref="B15:E15"/>
    <mergeCell ref="J46:M46"/>
    <mergeCell ref="J28:M29"/>
    <mergeCell ref="H31:I31"/>
    <mergeCell ref="U47:Z47"/>
    <mergeCell ref="H40:I40"/>
    <mergeCell ref="U43:Z43"/>
    <mergeCell ref="N36:T36"/>
    <mergeCell ref="N45:T45"/>
    <mergeCell ref="U33:Z33"/>
    <mergeCell ref="J38:M38"/>
    <mergeCell ref="J40:M40"/>
    <mergeCell ref="B17:E17"/>
    <mergeCell ref="H42:I42"/>
    <mergeCell ref="J35:M35"/>
    <mergeCell ref="B19:E19"/>
    <mergeCell ref="B34:E34"/>
    <mergeCell ref="B28:E28"/>
    <mergeCell ref="H30:I30"/>
    <mergeCell ref="B30:E30"/>
    <mergeCell ref="AA48:AF48"/>
    <mergeCell ref="AA30:AF30"/>
    <mergeCell ref="AG37:AM37"/>
    <mergeCell ref="N28:Z28"/>
    <mergeCell ref="AT24:AX24"/>
    <mergeCell ref="AT33:AX33"/>
    <mergeCell ref="AT35:AX35"/>
    <mergeCell ref="AT38:AX38"/>
    <mergeCell ref="AT41:AX41"/>
    <mergeCell ref="AT48:AX48"/>
    <mergeCell ref="AN31:AS31"/>
    <mergeCell ref="AT37:AX37"/>
    <mergeCell ref="AT42:AX42"/>
    <mergeCell ref="AG33:AM33"/>
    <mergeCell ref="AA31:AF31"/>
    <mergeCell ref="AG29:AM29"/>
    <mergeCell ref="U29:Z29"/>
    <mergeCell ref="AG42:AM42"/>
    <mergeCell ref="AG43:AM43"/>
    <mergeCell ref="U42:Z42"/>
    <mergeCell ref="N48:T48"/>
    <mergeCell ref="AT36:AX36"/>
    <mergeCell ref="AA43:AF43"/>
    <mergeCell ref="AG38:AM38"/>
    <mergeCell ref="B4:E4"/>
    <mergeCell ref="H46:I46"/>
    <mergeCell ref="H28:I29"/>
    <mergeCell ref="N35:T35"/>
    <mergeCell ref="J39:M39"/>
    <mergeCell ref="AN42:AS42"/>
    <mergeCell ref="AA46:AF46"/>
    <mergeCell ref="J37:M37"/>
    <mergeCell ref="AT30:AX30"/>
    <mergeCell ref="AG46:AM46"/>
    <mergeCell ref="AA28:AS28"/>
    <mergeCell ref="AG40:AM40"/>
    <mergeCell ref="H32:I32"/>
    <mergeCell ref="AN37:AS37"/>
    <mergeCell ref="U35:Z35"/>
    <mergeCell ref="AT44:AX44"/>
    <mergeCell ref="U44:Z44"/>
    <mergeCell ref="N46:T46"/>
    <mergeCell ref="J32:M32"/>
    <mergeCell ref="AT31:AX31"/>
    <mergeCell ref="U34:Z34"/>
    <mergeCell ref="AN30:AS30"/>
    <mergeCell ref="B8:E8"/>
    <mergeCell ref="U30:Z30"/>
    <mergeCell ref="AT51:AX51"/>
    <mergeCell ref="U49:Z49"/>
    <mergeCell ref="H55:Y55"/>
    <mergeCell ref="U36:Z36"/>
    <mergeCell ref="N29:T29"/>
    <mergeCell ref="AT45:AX45"/>
    <mergeCell ref="B10:E10"/>
    <mergeCell ref="N38:T38"/>
    <mergeCell ref="J41:M41"/>
    <mergeCell ref="AT23:AX23"/>
    <mergeCell ref="N47:T47"/>
    <mergeCell ref="AN48:AS48"/>
    <mergeCell ref="AG41:AM41"/>
    <mergeCell ref="Q24:W24"/>
    <mergeCell ref="AT47:AX47"/>
    <mergeCell ref="AG50:AM50"/>
    <mergeCell ref="N37:T37"/>
    <mergeCell ref="AN38:AS38"/>
    <mergeCell ref="AA42:AF42"/>
    <mergeCell ref="AT43:AX43"/>
    <mergeCell ref="AT46:AX46"/>
    <mergeCell ref="AG49:AM49"/>
    <mergeCell ref="AN40:AS40"/>
    <mergeCell ref="AG36:AM36"/>
  </mergeCells>
  <hyperlinks>
    <hyperlink ref="B4" location="PANDUAN!A1" display="PANDUAN" xr:uid="{00000000-0004-0000-CD00-000000000000}"/>
    <hyperlink ref="B6" location="'EWS DIRECTORY'!A1" display="EWS DIRECTORY" xr:uid="{00000000-0004-0000-CD00-000001000000}"/>
    <hyperlink ref="B8" location="'DATA PEMICU'!A1" display="DATA PEMICU" xr:uid="{00000000-0004-0000-CD00-000002000000}"/>
    <hyperlink ref="B10" location="'DATA PENGUJI'!A1" display="DATA PENGUJI" xr:uid="{00000000-0004-0000-CD00-000003000000}"/>
    <hyperlink ref="B12" location="'MAIN LEVEL'!A1" display="MAIN LEVEL" xr:uid="{00000000-0004-0000-CD00-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2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E00-000000000000}">
  <sheetPr codeName="Sheet423">
    <tabColor theme="4" tint="-0.249977111117893"/>
  </sheetPr>
  <dimension ref="A1:AT35"/>
  <sheetViews>
    <sheetView topLeftCell="B1"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46" width="3.6640625" customWidth="1"/>
  </cols>
  <sheetData>
    <row r="1" spans="2:46" ht="14.25" customHeight="1" x14ac:dyDescent="0.25">
      <c r="G1" s="110"/>
      <c r="H1" s="110"/>
      <c r="I1" s="110"/>
      <c r="J1" s="110"/>
      <c r="K1" s="110"/>
      <c r="L1" s="110"/>
      <c r="M1" s="110"/>
      <c r="N1" s="110"/>
      <c r="O1" s="110"/>
      <c r="P1" s="110"/>
      <c r="Q1" s="110"/>
      <c r="R1" s="110"/>
      <c r="S1" s="110"/>
      <c r="T1" s="110"/>
      <c r="U1" s="110"/>
      <c r="V1" s="110"/>
      <c r="W1" s="110"/>
      <c r="X1" s="110"/>
    </row>
    <row r="2" spans="2:46" ht="14.25" customHeight="1" x14ac:dyDescent="0.25">
      <c r="G2" s="55" t="s">
        <v>1674</v>
      </c>
      <c r="H2" s="55"/>
      <c r="I2" s="55"/>
      <c r="J2" s="55"/>
      <c r="K2" s="55"/>
      <c r="L2" s="55"/>
      <c r="M2" s="55"/>
      <c r="N2" s="55"/>
      <c r="AT2" s="443"/>
    </row>
    <row r="3" spans="2:46" ht="14.25" customHeight="1" x14ac:dyDescent="0.25">
      <c r="B3" s="111"/>
      <c r="C3" s="111"/>
      <c r="D3" s="111"/>
      <c r="E3" s="111"/>
      <c r="G3" s="55"/>
      <c r="H3" s="55"/>
      <c r="I3" s="55"/>
      <c r="J3" s="55"/>
      <c r="K3" s="55"/>
      <c r="L3" s="55"/>
      <c r="M3" s="55"/>
      <c r="N3" s="55"/>
      <c r="AT3" s="443"/>
    </row>
    <row r="4" spans="2:46" ht="14.25" customHeight="1" x14ac:dyDescent="0.25">
      <c r="B4" s="762" t="s">
        <v>79</v>
      </c>
      <c r="C4" s="761"/>
      <c r="D4" s="761"/>
      <c r="E4" s="761"/>
      <c r="G4" s="55"/>
      <c r="H4" s="55"/>
      <c r="I4" s="55"/>
      <c r="J4" s="55"/>
      <c r="K4" s="55"/>
      <c r="L4" s="55"/>
      <c r="M4" s="55"/>
      <c r="N4" s="55"/>
      <c r="AT4" s="443"/>
    </row>
    <row r="5" spans="2:46" ht="14.25" customHeight="1" x14ac:dyDescent="0.25">
      <c r="B5" s="111"/>
      <c r="C5" s="111"/>
      <c r="D5" s="111"/>
      <c r="E5" s="111"/>
      <c r="G5" s="55"/>
      <c r="H5" s="55"/>
      <c r="I5" s="55"/>
      <c r="J5" s="55"/>
      <c r="K5" s="55"/>
      <c r="L5" s="55"/>
      <c r="M5" s="55"/>
      <c r="N5" s="55"/>
      <c r="AT5" s="443"/>
    </row>
    <row r="6" spans="2:46" ht="14.25" customHeight="1" x14ac:dyDescent="0.25">
      <c r="B6" s="762" t="s">
        <v>87</v>
      </c>
      <c r="C6" s="761"/>
      <c r="D6" s="761"/>
      <c r="E6" s="761"/>
      <c r="G6" s="55"/>
      <c r="H6" s="55"/>
      <c r="I6" s="55"/>
      <c r="J6" s="55"/>
      <c r="K6" s="55"/>
      <c r="L6" s="55"/>
      <c r="M6" s="55"/>
      <c r="N6" s="55"/>
      <c r="AT6" s="443"/>
    </row>
    <row r="7" spans="2:46" ht="15" customHeight="1" x14ac:dyDescent="0.25">
      <c r="B7" s="111"/>
      <c r="C7" s="111"/>
      <c r="D7" s="111"/>
      <c r="E7" s="111"/>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443"/>
    </row>
    <row r="8" spans="2:46" ht="14.25" customHeight="1" x14ac:dyDescent="0.25">
      <c r="B8" s="762" t="s">
        <v>94</v>
      </c>
      <c r="C8" s="761"/>
      <c r="D8" s="761"/>
      <c r="E8" s="761"/>
      <c r="G8" s="55"/>
      <c r="H8" s="55"/>
      <c r="I8" s="55"/>
      <c r="J8" s="55"/>
      <c r="K8" s="55"/>
      <c r="L8" s="55"/>
      <c r="M8" s="55"/>
      <c r="N8" s="55"/>
      <c r="AT8" s="443"/>
    </row>
    <row r="9" spans="2:46" ht="14.25" customHeight="1" x14ac:dyDescent="0.25">
      <c r="B9" s="111"/>
      <c r="C9" s="111"/>
      <c r="D9" s="111"/>
      <c r="E9" s="111"/>
      <c r="G9" s="999" t="str">
        <f>"Rincian "&amp;'E-12'!G9&amp;" "&amp;'E-12-1'!M20</f>
        <v>Rincian Biaya Administrasi dan Umum Berdasarkan Analisis SPT dan Laporan Keuangan</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c r="AT12" s="443"/>
    </row>
    <row r="13" spans="2:46" ht="14.25" customHeight="1" x14ac:dyDescent="0.25">
      <c r="B13" s="962" t="str">
        <f>HYPERLINK("#'"&amp;'EWS DIRECTORY'!$J$203&amp;"'!A1",'EWS DIRECTORY'!$J$203)</f>
        <v>E-12</v>
      </c>
      <c r="C13" s="761"/>
      <c r="D13" s="761"/>
      <c r="E13" s="761"/>
      <c r="G13" s="55" t="s">
        <v>1680</v>
      </c>
      <c r="H13" s="55"/>
      <c r="I13" s="254"/>
      <c r="J13" s="254"/>
      <c r="K13" s="254"/>
      <c r="L13" s="254"/>
      <c r="M13" s="254"/>
      <c r="N13" s="254"/>
      <c r="AT13" s="443"/>
    </row>
    <row r="14" spans="2:46" ht="14.25" customHeight="1" x14ac:dyDescent="0.25">
      <c r="B14" s="931" t="str">
        <f>HYPERLINK("#'"&amp;'EWS DIRECTORY'!$J$204&amp;"'!A1",'EWS DIRECTORY'!$J$204)</f>
        <v>E-12-1</v>
      </c>
      <c r="C14" s="761"/>
      <c r="D14" s="761"/>
      <c r="E14" s="761"/>
      <c r="G14" s="55"/>
      <c r="H14" s="55"/>
      <c r="I14" s="254"/>
      <c r="J14" s="254"/>
      <c r="K14" s="254"/>
      <c r="L14" s="254"/>
      <c r="M14" s="254"/>
      <c r="N14" s="254"/>
      <c r="AT14" s="443"/>
    </row>
    <row r="15" spans="2:46" ht="14.25" customHeight="1" x14ac:dyDescent="0.25">
      <c r="B15" s="929" t="str">
        <f>HYPERLINK("#'"&amp;'EWS DIRECTORY'!$J$205&amp;"'!A1",'EWS DIRECTORY'!$J$205)</f>
        <v>E-12-1-1</v>
      </c>
      <c r="C15" s="761"/>
      <c r="D15" s="761"/>
      <c r="E15" s="761"/>
      <c r="G15" s="55"/>
      <c r="H15" s="55"/>
      <c r="I15" s="254"/>
      <c r="J15" s="254"/>
      <c r="K15" s="254"/>
      <c r="L15" s="254"/>
      <c r="M15" s="254"/>
      <c r="N15" s="254"/>
      <c r="AT15" s="443"/>
    </row>
    <row r="16" spans="2:46" ht="14.25" customHeight="1" x14ac:dyDescent="0.25">
      <c r="B16" s="927" t="str">
        <f>HYPERLINK("#'"&amp;'EWS DIRECTORY'!$J$206&amp;"'!A1",'EWS DIRECTORY'!$J$206)</f>
        <v>E-12-1-2</v>
      </c>
      <c r="C16" s="761"/>
      <c r="D16" s="761"/>
      <c r="E16" s="761"/>
      <c r="G16" s="55"/>
      <c r="H16" s="55"/>
      <c r="I16" s="254"/>
      <c r="J16" s="254"/>
      <c r="K16" s="254"/>
      <c r="L16" s="254"/>
      <c r="M16" s="254"/>
      <c r="N16" s="254"/>
      <c r="AT16" s="443"/>
    </row>
    <row r="17" spans="2:46" ht="14.25" customHeight="1" x14ac:dyDescent="0.25">
      <c r="B17" s="929" t="str">
        <f>HYPERLINK("#'"&amp;'EWS DIRECTORY'!$J$207&amp;"'!A1",'EWS DIRECTORY'!$J$207)</f>
        <v>E-12-1-3</v>
      </c>
      <c r="C17" s="761"/>
      <c r="D17" s="761"/>
      <c r="E17" s="761"/>
      <c r="G17" s="55" t="s">
        <v>1681</v>
      </c>
      <c r="H17" s="55"/>
      <c r="I17" s="55"/>
      <c r="J17" s="254"/>
      <c r="K17" s="254"/>
      <c r="L17" s="254"/>
      <c r="M17" s="254"/>
      <c r="N17" s="254"/>
      <c r="AT17" s="443"/>
    </row>
    <row r="18" spans="2:46" ht="14.25" customHeight="1" x14ac:dyDescent="0.25">
      <c r="B18" s="929" t="str">
        <f>HYPERLINK("#'"&amp;'EWS DIRECTORY'!$J$208&amp;"'!A1",'EWS DIRECTORY'!$J$208)</f>
        <v>E-12-1-4</v>
      </c>
      <c r="C18" s="761"/>
      <c r="D18" s="761"/>
      <c r="E18" s="761"/>
      <c r="G18" s="55" t="s">
        <v>1744</v>
      </c>
      <c r="H18" s="55"/>
      <c r="I18" s="55" t="s">
        <v>1744</v>
      </c>
      <c r="J18" s="254"/>
      <c r="K18" s="254"/>
      <c r="L18" s="254"/>
      <c r="M18" s="254"/>
      <c r="N18" s="254"/>
      <c r="AT18" s="443"/>
    </row>
    <row r="19" spans="2:46" ht="14.25" customHeight="1" x14ac:dyDescent="0.25">
      <c r="B19" s="929" t="str">
        <f>HYPERLINK("#'"&amp;'EWS DIRECTORY'!$J$209&amp;"'!A1",'EWS DIRECTORY'!$J$209)</f>
        <v>E-12-1-5</v>
      </c>
      <c r="C19" s="761"/>
      <c r="D19" s="761"/>
      <c r="E19" s="761"/>
      <c r="AT19" s="443"/>
    </row>
    <row r="20" spans="2:46" ht="14.25" customHeight="1" x14ac:dyDescent="0.25">
      <c r="B20" s="929" t="str">
        <f>HYPERLINK("#'"&amp;'EWS DIRECTORY'!$J$210&amp;"'!A1",'EWS DIRECTORY'!$J$210)</f>
        <v>E-12-1-6</v>
      </c>
      <c r="C20" s="761"/>
      <c r="D20" s="761"/>
      <c r="E20" s="761"/>
      <c r="G20" s="55" t="s">
        <v>1851</v>
      </c>
      <c r="AT20" s="443"/>
    </row>
    <row r="21" spans="2:46" ht="14.25" customHeight="1" x14ac:dyDescent="0.25">
      <c r="G21" s="55"/>
      <c r="AT21" s="443"/>
    </row>
    <row r="22" spans="2:46" ht="14.25" customHeight="1" x14ac:dyDescent="0.25">
      <c r="G22" s="55"/>
      <c r="H22" s="1086" t="s">
        <v>107</v>
      </c>
      <c r="I22" s="790"/>
      <c r="J22" s="1087" t="s">
        <v>1767</v>
      </c>
      <c r="K22" s="789"/>
      <c r="L22" s="1082" t="s">
        <v>1852</v>
      </c>
      <c r="M22" s="764"/>
      <c r="N22" s="764"/>
      <c r="O22" s="764"/>
      <c r="P22" s="764"/>
      <c r="Q22" s="764"/>
      <c r="R22" s="764"/>
      <c r="S22" s="764"/>
      <c r="T22" s="764"/>
      <c r="U22" s="765"/>
      <c r="V22" s="1083" t="s">
        <v>1853</v>
      </c>
      <c r="W22" s="764"/>
      <c r="X22" s="764"/>
      <c r="Y22" s="764"/>
      <c r="Z22" s="764"/>
      <c r="AA22" s="764"/>
      <c r="AB22" s="764"/>
      <c r="AC22" s="764"/>
      <c r="AD22" s="764"/>
      <c r="AE22" s="764"/>
      <c r="AF22" s="764"/>
      <c r="AG22" s="764"/>
      <c r="AH22" s="764"/>
      <c r="AI22" s="764"/>
      <c r="AJ22" s="764"/>
      <c r="AK22" s="764"/>
      <c r="AL22" s="764"/>
      <c r="AM22" s="764"/>
      <c r="AN22" s="765"/>
      <c r="AO22" s="1084" t="s">
        <v>1770</v>
      </c>
      <c r="AP22" s="764"/>
      <c r="AQ22" s="764"/>
      <c r="AR22" s="764"/>
      <c r="AS22" s="764"/>
      <c r="AT22" s="765"/>
    </row>
    <row r="23" spans="2:46" ht="15" customHeight="1" x14ac:dyDescent="0.25">
      <c r="G23" s="55"/>
      <c r="H23" s="1077">
        <v>1</v>
      </c>
      <c r="I23" s="765"/>
      <c r="J23" s="1081"/>
      <c r="K23" s="764"/>
      <c r="L23" s="1077"/>
      <c r="M23" s="764"/>
      <c r="N23" s="764"/>
      <c r="O23" s="764"/>
      <c r="P23" s="764"/>
      <c r="Q23" s="764"/>
      <c r="R23" s="764"/>
      <c r="S23" s="764"/>
      <c r="T23" s="764"/>
      <c r="U23" s="765"/>
      <c r="V23" s="1085"/>
      <c r="W23" s="764"/>
      <c r="X23" s="764"/>
      <c r="Y23" s="764"/>
      <c r="Z23" s="764"/>
      <c r="AA23" s="764"/>
      <c r="AB23" s="764"/>
      <c r="AC23" s="764"/>
      <c r="AD23" s="764"/>
      <c r="AE23" s="764"/>
      <c r="AF23" s="764"/>
      <c r="AG23" s="764"/>
      <c r="AH23" s="764"/>
      <c r="AI23" s="764"/>
      <c r="AJ23" s="764"/>
      <c r="AK23" s="764"/>
      <c r="AL23" s="764"/>
      <c r="AM23" s="764"/>
      <c r="AN23" s="765"/>
      <c r="AO23" s="1078"/>
      <c r="AP23" s="764"/>
      <c r="AQ23" s="764"/>
      <c r="AR23" s="764"/>
      <c r="AS23" s="764"/>
      <c r="AT23" s="765"/>
    </row>
    <row r="24" spans="2:46" ht="14.25" customHeight="1" x14ac:dyDescent="0.25">
      <c r="AT24" s="443"/>
    </row>
    <row r="25" spans="2:46" ht="14.25" customHeight="1" x14ac:dyDescent="0.25">
      <c r="AS25" s="443"/>
      <c r="AT25" s="443"/>
    </row>
    <row r="26" spans="2:46" ht="15" customHeight="1" x14ac:dyDescent="0.25">
      <c r="AS26" s="443"/>
      <c r="AT26" s="443"/>
    </row>
    <row r="27" spans="2:46" ht="15" customHeight="1" x14ac:dyDescent="0.25">
      <c r="H27" s="976" t="s">
        <v>1795</v>
      </c>
      <c r="I27" s="824"/>
      <c r="J27" s="824"/>
      <c r="K27" s="824"/>
      <c r="L27" s="824"/>
      <c r="M27" s="824"/>
      <c r="N27" s="824"/>
      <c r="O27" s="824"/>
      <c r="P27" s="824"/>
      <c r="Q27" s="824"/>
      <c r="R27" s="824"/>
      <c r="S27" s="824"/>
      <c r="T27" s="824"/>
      <c r="U27" s="824"/>
      <c r="V27" s="824"/>
      <c r="W27" s="824"/>
      <c r="X27" s="824"/>
      <c r="Y27" s="825"/>
      <c r="Z27" s="976" t="s">
        <v>1796</v>
      </c>
      <c r="AA27" s="824"/>
      <c r="AB27" s="824"/>
      <c r="AC27" s="824"/>
      <c r="AD27" s="824"/>
      <c r="AE27" s="824"/>
      <c r="AF27" s="824"/>
      <c r="AG27" s="824"/>
      <c r="AH27" s="824"/>
      <c r="AI27" s="824"/>
      <c r="AJ27" s="824"/>
      <c r="AK27" s="824"/>
      <c r="AL27" s="824"/>
      <c r="AM27" s="824"/>
      <c r="AN27" s="824"/>
      <c r="AO27" s="824"/>
      <c r="AP27" s="824"/>
      <c r="AQ27" s="825"/>
      <c r="AS27" s="443"/>
      <c r="AT27" s="443"/>
    </row>
    <row r="28" spans="2:46" ht="14.25" customHeight="1" x14ac:dyDescent="0.25">
      <c r="B28" s="760"/>
      <c r="C28" s="761"/>
      <c r="D28" s="761"/>
      <c r="E28" s="761"/>
      <c r="H28" s="257" t="s">
        <v>796</v>
      </c>
      <c r="I28" s="258"/>
      <c r="J28" s="258"/>
      <c r="K28" s="258"/>
      <c r="L28" s="258"/>
      <c r="M28" s="258"/>
      <c r="N28" s="258"/>
      <c r="O28" s="258"/>
      <c r="P28" s="258"/>
      <c r="Q28" s="259"/>
      <c r="R28" s="257" t="s">
        <v>1511</v>
      </c>
      <c r="S28" s="258"/>
      <c r="T28" s="258"/>
      <c r="U28" s="259"/>
      <c r="V28" s="257" t="s">
        <v>1510</v>
      </c>
      <c r="W28" s="258"/>
      <c r="X28" s="258"/>
      <c r="Y28" s="259"/>
      <c r="Z28" s="257" t="s">
        <v>796</v>
      </c>
      <c r="AA28" s="258"/>
      <c r="AB28" s="258"/>
      <c r="AC28" s="258"/>
      <c r="AD28" s="258"/>
      <c r="AE28" s="258"/>
      <c r="AF28" s="258"/>
      <c r="AG28" s="258"/>
      <c r="AH28" s="258"/>
      <c r="AI28" s="259"/>
      <c r="AJ28" s="257" t="s">
        <v>1511</v>
      </c>
      <c r="AK28" s="258"/>
      <c r="AL28" s="258"/>
      <c r="AM28" s="259"/>
      <c r="AN28" s="257" t="s">
        <v>1510</v>
      </c>
      <c r="AO28" s="258"/>
      <c r="AP28" s="258"/>
      <c r="AQ28" s="259"/>
      <c r="AS28" s="443"/>
      <c r="AT28" s="443"/>
    </row>
    <row r="29" spans="2:46" ht="14.25" customHeight="1" x14ac:dyDescent="0.25">
      <c r="H29" s="260"/>
      <c r="Q29" s="261"/>
      <c r="R29" s="260"/>
      <c r="U29" s="261"/>
      <c r="V29" s="260"/>
      <c r="Y29" s="261"/>
      <c r="Z29" s="260"/>
      <c r="AI29" s="261"/>
      <c r="AJ29" s="260"/>
      <c r="AM29" s="261"/>
      <c r="AN29" s="260"/>
      <c r="AQ29" s="261"/>
      <c r="AS29" s="443"/>
      <c r="AT29" s="443"/>
    </row>
    <row r="30" spans="2:46" ht="14.25" customHeight="1" x14ac:dyDescent="0.25">
      <c r="B30" s="760"/>
      <c r="C30" s="761"/>
      <c r="D30" s="761"/>
      <c r="E30" s="761"/>
      <c r="H30" s="260"/>
      <c r="Q30" s="261"/>
      <c r="R30" s="260"/>
      <c r="U30" s="261"/>
      <c r="V30" s="260"/>
      <c r="Y30" s="261"/>
      <c r="Z30" s="260"/>
      <c r="AI30" s="261"/>
      <c r="AJ30" s="260"/>
      <c r="AM30" s="261"/>
      <c r="AN30" s="260"/>
      <c r="AQ30" s="261"/>
      <c r="AS30" s="443"/>
      <c r="AT30" s="443"/>
    </row>
    <row r="31" spans="2:46" ht="14.25" customHeight="1" x14ac:dyDescent="0.25">
      <c r="H31" s="260"/>
      <c r="Q31" s="261"/>
      <c r="R31" s="260"/>
      <c r="U31" s="261"/>
      <c r="V31" s="260"/>
      <c r="Y31" s="261"/>
      <c r="Z31" s="260"/>
      <c r="AI31" s="261"/>
      <c r="AJ31" s="260"/>
      <c r="AM31" s="261"/>
      <c r="AN31" s="260"/>
      <c r="AQ31" s="261"/>
      <c r="AS31" s="443"/>
      <c r="AT31" s="443"/>
    </row>
    <row r="32" spans="2:46" ht="14.25" customHeight="1" x14ac:dyDescent="0.25">
      <c r="B32" s="760"/>
      <c r="C32" s="761"/>
      <c r="D32" s="761"/>
      <c r="E32" s="761"/>
      <c r="H32" s="260"/>
      <c r="Q32" s="261"/>
      <c r="R32" s="260"/>
      <c r="U32" s="261"/>
      <c r="V32" s="260"/>
      <c r="Y32" s="261"/>
      <c r="Z32" s="260"/>
      <c r="AI32" s="261"/>
      <c r="AJ32" s="260"/>
      <c r="AM32" s="261"/>
      <c r="AN32" s="260"/>
      <c r="AQ32" s="261"/>
      <c r="AS32" s="443"/>
      <c r="AT32" s="443"/>
    </row>
    <row r="33" spans="2:46" ht="14.25" customHeight="1" x14ac:dyDescent="0.25">
      <c r="H33" s="262"/>
      <c r="I33" s="263"/>
      <c r="J33" s="263"/>
      <c r="K33" s="263"/>
      <c r="L33" s="263"/>
      <c r="M33" s="263"/>
      <c r="N33" s="263"/>
      <c r="O33" s="263"/>
      <c r="P33" s="263"/>
      <c r="Q33" s="264"/>
      <c r="R33" s="262"/>
      <c r="S33" s="263"/>
      <c r="T33" s="263"/>
      <c r="U33" s="264"/>
      <c r="V33" s="262"/>
      <c r="W33" s="263"/>
      <c r="X33" s="263"/>
      <c r="Y33" s="264"/>
      <c r="Z33" s="262"/>
      <c r="AA33" s="263"/>
      <c r="AB33" s="263"/>
      <c r="AC33" s="263"/>
      <c r="AD33" s="263"/>
      <c r="AE33" s="263"/>
      <c r="AF33" s="263"/>
      <c r="AG33" s="263"/>
      <c r="AH33" s="263"/>
      <c r="AI33" s="264"/>
      <c r="AJ33" s="262"/>
      <c r="AK33" s="263"/>
      <c r="AL33" s="263"/>
      <c r="AM33" s="264"/>
      <c r="AN33" s="262"/>
      <c r="AO33" s="263"/>
      <c r="AP33" s="263"/>
      <c r="AQ33" s="264"/>
      <c r="AS33" s="443"/>
      <c r="AT33" s="443"/>
    </row>
    <row r="34" spans="2:46" ht="14.25" customHeight="1" x14ac:dyDescent="0.25">
      <c r="B34" s="760"/>
      <c r="C34" s="761"/>
      <c r="D34" s="761"/>
      <c r="E34" s="761"/>
      <c r="G34" s="223"/>
      <c r="AM34" s="265" t="s">
        <v>1797</v>
      </c>
      <c r="AN34" s="131" t="str">
        <f>'E-12-1'!U20</f>
        <v>E-12-1-2</v>
      </c>
      <c r="AS34" s="443"/>
      <c r="AT34" s="443"/>
    </row>
    <row r="35" spans="2:46" ht="14.25" customHeight="1" x14ac:dyDescent="0.25">
      <c r="G35" s="223"/>
      <c r="AS35" s="443"/>
      <c r="AT35" s="443"/>
    </row>
  </sheetData>
  <mergeCells count="31">
    <mergeCell ref="B6:E6"/>
    <mergeCell ref="B30:E30"/>
    <mergeCell ref="B15:E15"/>
    <mergeCell ref="B20:E20"/>
    <mergeCell ref="B13:E13"/>
    <mergeCell ref="B10:E10"/>
    <mergeCell ref="B28:E28"/>
    <mergeCell ref="B4:E4"/>
    <mergeCell ref="V22:AN22"/>
    <mergeCell ref="B16:E16"/>
    <mergeCell ref="AO22:AT22"/>
    <mergeCell ref="H27:Y27"/>
    <mergeCell ref="G7:AR7"/>
    <mergeCell ref="B18:E18"/>
    <mergeCell ref="B12:E12"/>
    <mergeCell ref="V23:AN23"/>
    <mergeCell ref="H22:I22"/>
    <mergeCell ref="J22:K22"/>
    <mergeCell ref="B14:E14"/>
    <mergeCell ref="B17:E17"/>
    <mergeCell ref="B8:E8"/>
    <mergeCell ref="L23:U23"/>
    <mergeCell ref="G9:Z11"/>
    <mergeCell ref="B34:E34"/>
    <mergeCell ref="AO23:AT23"/>
    <mergeCell ref="Z27:AQ27"/>
    <mergeCell ref="H23:I23"/>
    <mergeCell ref="B19:E19"/>
    <mergeCell ref="J23:K23"/>
    <mergeCell ref="B32:E32"/>
    <mergeCell ref="L22:U22"/>
  </mergeCells>
  <hyperlinks>
    <hyperlink ref="B4" location="PANDUAN!A1" display="PANDUAN" xr:uid="{00000000-0004-0000-CE00-000000000000}"/>
    <hyperlink ref="B6" location="'EWS DIRECTORY'!A1" display="EWS DIRECTORY" xr:uid="{00000000-0004-0000-CE00-000001000000}"/>
    <hyperlink ref="B8" location="'DATA PEMICU'!A1" display="DATA PEMICU" xr:uid="{00000000-0004-0000-CE00-000002000000}"/>
    <hyperlink ref="B10" location="'DATA PENGUJI'!A1" display="DATA PENGUJI" xr:uid="{00000000-0004-0000-CE00-000003000000}"/>
    <hyperlink ref="B12" location="'MAIN LEVEL'!A1" display="MAIN LEVEL" xr:uid="{00000000-0004-0000-CE00-000004000000}"/>
  </hyperlinks>
  <pageMargins left="0.51181102362204722" right="0.15748031496062989" top="0.55118110236220474" bottom="0.55118110236220474" header="0" footer="0"/>
  <pageSetup paperSize="9" scale="60" orientation="landscape"/>
  <headerFooter>
    <oddFooter>&amp;Rhalaman &amp;P dari</oddFooter>
  </headerFooter>
</worksheet>
</file>

<file path=xl/worksheets/sheet2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F00-000000000000}">
  <sheetPr codeName="Sheet424">
    <tabColor theme="4" tint="-0.249977111117893"/>
  </sheetPr>
  <dimension ref="A2:AX52"/>
  <sheetViews>
    <sheetView topLeftCell="B6" zoomScaleNormal="100" workbookViewId="0">
      <selection activeCell="AQ18" sqref="AQ18:AU18"/>
    </sheetView>
  </sheetViews>
  <sheetFormatPr defaultColWidth="3.5546875" defaultRowHeight="13.8" x14ac:dyDescent="0.25"/>
  <cols>
    <col min="1" max="1" width="3" style="110" hidden="1" customWidth="1"/>
    <col min="2" max="5" width="3.88671875" style="177" customWidth="1"/>
    <col min="6" max="6" width="3.88671875" style="110" customWidth="1"/>
    <col min="7" max="45" width="3.6640625" style="254" customWidth="1"/>
    <col min="46" max="46" width="4.44140625" style="254" customWidth="1"/>
    <col min="47" max="47" width="3.6640625" style="254" customWidth="1"/>
    <col min="48" max="48" width="3.5546875" style="254" customWidth="1"/>
    <col min="49" max="16384" width="3.5546875" style="254"/>
  </cols>
  <sheetData>
    <row r="2" spans="2:47" x14ac:dyDescent="0.25">
      <c r="G2" s="55" t="s">
        <v>1674</v>
      </c>
      <c r="H2" s="55"/>
      <c r="I2" s="55"/>
      <c r="J2" s="55"/>
      <c r="K2" s="55"/>
      <c r="L2" s="55"/>
      <c r="M2" s="55"/>
      <c r="N2" s="55"/>
      <c r="AT2" s="443"/>
      <c r="AU2" s="443"/>
    </row>
    <row r="3" spans="2:47" x14ac:dyDescent="0.25">
      <c r="B3" s="111"/>
      <c r="C3" s="111"/>
      <c r="D3" s="111"/>
      <c r="E3" s="111"/>
      <c r="G3" s="55"/>
      <c r="H3" s="55"/>
      <c r="I3" s="55"/>
      <c r="J3" s="55"/>
      <c r="K3" s="55"/>
      <c r="L3" s="55"/>
      <c r="M3" s="55"/>
      <c r="N3" s="55"/>
      <c r="AT3" s="443"/>
      <c r="AU3" s="443"/>
    </row>
    <row r="4" spans="2:47" x14ac:dyDescent="0.25">
      <c r="B4" s="762" t="s">
        <v>79</v>
      </c>
      <c r="C4" s="761"/>
      <c r="D4" s="761"/>
      <c r="E4" s="761"/>
      <c r="G4" s="55"/>
      <c r="H4" s="55"/>
      <c r="I4" s="55"/>
      <c r="J4" s="55"/>
      <c r="K4" s="55"/>
      <c r="L4" s="55"/>
      <c r="M4" s="55"/>
      <c r="N4" s="55"/>
      <c r="AT4" s="443"/>
      <c r="AU4" s="443"/>
    </row>
    <row r="5" spans="2:47" x14ac:dyDescent="0.25">
      <c r="B5" s="111"/>
      <c r="C5" s="111"/>
      <c r="D5" s="111"/>
      <c r="E5" s="111"/>
      <c r="G5" s="55"/>
      <c r="H5" s="55"/>
      <c r="I5" s="55"/>
      <c r="J5" s="55"/>
      <c r="K5" s="55"/>
      <c r="L5" s="55"/>
      <c r="M5" s="55"/>
      <c r="N5" s="55"/>
      <c r="AT5" s="443"/>
      <c r="AU5" s="443"/>
    </row>
    <row r="6" spans="2:47" x14ac:dyDescent="0.25">
      <c r="B6" s="762" t="s">
        <v>87</v>
      </c>
      <c r="C6" s="761"/>
      <c r="D6" s="761"/>
      <c r="E6" s="761"/>
      <c r="G6" s="55"/>
      <c r="H6" s="55"/>
      <c r="I6" s="55"/>
      <c r="J6" s="55"/>
      <c r="K6" s="55"/>
      <c r="L6" s="55"/>
      <c r="M6" s="55"/>
      <c r="N6" s="55"/>
      <c r="AT6" s="443"/>
      <c r="AU6" s="443"/>
    </row>
    <row r="7" spans="2:47" ht="15" customHeight="1" x14ac:dyDescent="0.25">
      <c r="B7" s="111"/>
      <c r="C7" s="111"/>
      <c r="D7" s="111"/>
      <c r="E7" s="111"/>
      <c r="G7" s="996" t="s">
        <v>1774</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c r="AI7" s="792"/>
      <c r="AJ7" s="792"/>
      <c r="AK7" s="792"/>
      <c r="AL7" s="792"/>
      <c r="AM7" s="792"/>
      <c r="AN7" s="792"/>
      <c r="AO7" s="792"/>
      <c r="AP7" s="792"/>
      <c r="AQ7" s="792"/>
      <c r="AR7" s="792"/>
      <c r="AS7" s="58"/>
      <c r="AT7" s="443"/>
      <c r="AU7" s="443"/>
    </row>
    <row r="8" spans="2:47" x14ac:dyDescent="0.25">
      <c r="B8" s="762" t="s">
        <v>94</v>
      </c>
      <c r="C8" s="761"/>
      <c r="D8" s="761"/>
      <c r="E8" s="761"/>
      <c r="G8" s="55"/>
      <c r="H8" s="55"/>
      <c r="I8" s="55"/>
      <c r="J8" s="55"/>
      <c r="K8" s="55"/>
      <c r="L8" s="55"/>
      <c r="M8" s="55"/>
      <c r="N8" s="55"/>
      <c r="AT8" s="443"/>
      <c r="AU8" s="443"/>
    </row>
    <row r="9" spans="2:47" x14ac:dyDescent="0.25">
      <c r="B9" s="111"/>
      <c r="C9" s="111"/>
      <c r="D9" s="111"/>
      <c r="E9" s="111"/>
      <c r="G9" s="999" t="str">
        <f>"Rincian "&amp;'E-12'!G9&amp;" "&amp;'E-12-1'!M22</f>
        <v>Rincian Biaya Administrasi dan Umum Berdasarkan pemeriksaan langsung terhadap bukti pendukung</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c r="AU9" s="443"/>
    </row>
    <row r="10" spans="2:47" x14ac:dyDescent="0.25">
      <c r="B10" s="762" t="s">
        <v>101</v>
      </c>
      <c r="C10" s="761"/>
      <c r="D10" s="761"/>
      <c r="E10" s="761"/>
      <c r="G10" s="1001"/>
      <c r="H10" s="792"/>
      <c r="I10" s="792"/>
      <c r="J10" s="792"/>
      <c r="K10" s="792"/>
      <c r="L10" s="792"/>
      <c r="M10" s="792"/>
      <c r="N10" s="792"/>
      <c r="O10" s="792"/>
      <c r="P10" s="792"/>
      <c r="Q10" s="792"/>
      <c r="R10" s="792"/>
      <c r="S10" s="792"/>
      <c r="T10" s="792"/>
      <c r="U10" s="792"/>
      <c r="V10" s="792"/>
      <c r="W10" s="792"/>
      <c r="X10" s="792"/>
      <c r="Y10" s="792"/>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c r="AU10" s="443"/>
    </row>
    <row r="11" spans="2:47"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c r="AU11" s="443"/>
    </row>
    <row r="12" spans="2:47" x14ac:dyDescent="0.25">
      <c r="B12" s="762" t="s">
        <v>106</v>
      </c>
      <c r="C12" s="761"/>
      <c r="D12" s="761"/>
      <c r="E12" s="761"/>
      <c r="AT12" s="443"/>
      <c r="AU12" s="443"/>
    </row>
    <row r="13" spans="2:47" x14ac:dyDescent="0.25">
      <c r="B13" s="962" t="str">
        <f>HYPERLINK("#'"&amp;'EWS DIRECTORY'!$J$203&amp;"'!A1",'EWS DIRECTORY'!$J$203)</f>
        <v>E-12</v>
      </c>
      <c r="C13" s="761"/>
      <c r="D13" s="761"/>
      <c r="E13" s="761"/>
      <c r="G13" s="55" t="s">
        <v>1680</v>
      </c>
      <c r="H13" s="55"/>
      <c r="AT13" s="443"/>
      <c r="AU13" s="443"/>
    </row>
    <row r="14" spans="2:47" x14ac:dyDescent="0.25">
      <c r="B14" s="931" t="str">
        <f>HYPERLINK("#'"&amp;'EWS DIRECTORY'!$J$204&amp;"'!A1",'EWS DIRECTORY'!$J$204)</f>
        <v>E-12-1</v>
      </c>
      <c r="C14" s="761"/>
      <c r="D14" s="761"/>
      <c r="E14" s="761"/>
      <c r="G14" s="55"/>
      <c r="H14" s="55"/>
      <c r="AT14" s="443"/>
      <c r="AU14" s="443"/>
    </row>
    <row r="15" spans="2:47" x14ac:dyDescent="0.25">
      <c r="B15" s="929" t="str">
        <f>HYPERLINK("#'"&amp;'EWS DIRECTORY'!$J$205&amp;"'!A1",'EWS DIRECTORY'!$J$205)</f>
        <v>E-12-1-1</v>
      </c>
      <c r="C15" s="761"/>
      <c r="D15" s="761"/>
      <c r="E15" s="761"/>
      <c r="G15" s="55"/>
      <c r="H15" s="55"/>
      <c r="AT15" s="443"/>
      <c r="AU15" s="443"/>
    </row>
    <row r="16" spans="2:47" x14ac:dyDescent="0.25">
      <c r="B16" s="929" t="str">
        <f>HYPERLINK("#'"&amp;'EWS DIRECTORY'!$J$206&amp;"'!A1",'EWS DIRECTORY'!$J$206)</f>
        <v>E-12-1-2</v>
      </c>
      <c r="C16" s="761"/>
      <c r="D16" s="761"/>
      <c r="E16" s="761"/>
      <c r="G16" s="55"/>
      <c r="H16" s="55"/>
      <c r="AT16" s="443"/>
      <c r="AU16" s="443"/>
    </row>
    <row r="17" spans="1:50" x14ac:dyDescent="0.25">
      <c r="B17" s="927" t="str">
        <f>HYPERLINK("#'"&amp;'EWS DIRECTORY'!$J$207&amp;"'!A1",'EWS DIRECTORY'!$J$207)</f>
        <v>E-12-1-3</v>
      </c>
      <c r="C17" s="761"/>
      <c r="D17" s="761"/>
      <c r="E17" s="761"/>
      <c r="G17" s="55" t="s">
        <v>1681</v>
      </c>
      <c r="H17" s="55"/>
      <c r="I17" s="55"/>
      <c r="AT17" s="443"/>
      <c r="AU17" s="443"/>
    </row>
    <row r="18" spans="1:50" x14ac:dyDescent="0.25">
      <c r="B18" s="929" t="str">
        <f>HYPERLINK("#'"&amp;'EWS DIRECTORY'!$J$208&amp;"'!A1",'EWS DIRECTORY'!$J$208)</f>
        <v>E-12-1-4</v>
      </c>
      <c r="C18" s="761"/>
      <c r="D18" s="761"/>
      <c r="E18" s="761"/>
      <c r="G18" s="55" t="s">
        <v>1744</v>
      </c>
      <c r="H18" s="55"/>
      <c r="I18" s="55" t="s">
        <v>1744</v>
      </c>
      <c r="AT18" s="443"/>
      <c r="AU18" s="443"/>
    </row>
    <row r="19" spans="1:50" x14ac:dyDescent="0.25">
      <c r="B19" s="929" t="str">
        <f>HYPERLINK("#'"&amp;'EWS DIRECTORY'!$J$209&amp;"'!A1",'EWS DIRECTORY'!$J$209)</f>
        <v>E-12-1-5</v>
      </c>
      <c r="C19" s="761"/>
      <c r="D19" s="761"/>
      <c r="E19" s="761"/>
      <c r="AT19" s="443"/>
      <c r="AU19" s="443"/>
    </row>
    <row r="20" spans="1:50" s="271" customFormat="1" x14ac:dyDescent="0.25">
      <c r="A20" s="110"/>
      <c r="B20" s="929" t="str">
        <f>HYPERLINK("#'"&amp;'EWS DIRECTORY'!$J$210&amp;"'!A1",'EWS DIRECTORY'!$J$210)</f>
        <v>E-12-1-6</v>
      </c>
      <c r="C20" s="896"/>
      <c r="D20" s="896"/>
      <c r="E20" s="896"/>
      <c r="F20" s="110"/>
      <c r="G20" s="55" t="s">
        <v>1851</v>
      </c>
      <c r="AT20" s="443"/>
      <c r="AU20" s="443"/>
    </row>
    <row r="21" spans="1:50" x14ac:dyDescent="0.25">
      <c r="G21" s="55"/>
      <c r="AT21" s="443"/>
      <c r="AU21" s="443"/>
    </row>
    <row r="22" spans="1:50" ht="15" customHeight="1" x14ac:dyDescent="0.25">
      <c r="G22" s="55"/>
      <c r="H22" s="990" t="s">
        <v>1445</v>
      </c>
      <c r="I22" s="790"/>
      <c r="J22" s="990" t="s">
        <v>1478</v>
      </c>
      <c r="K22" s="789"/>
      <c r="L22" s="789"/>
      <c r="M22" s="790"/>
      <c r="N22" s="994" t="s">
        <v>1792</v>
      </c>
      <c r="O22" s="764"/>
      <c r="P22" s="764"/>
      <c r="Q22" s="764"/>
      <c r="R22" s="764"/>
      <c r="S22" s="764"/>
      <c r="T22" s="764"/>
      <c r="U22" s="764"/>
      <c r="V22" s="764"/>
      <c r="W22" s="764"/>
      <c r="X22" s="764"/>
      <c r="Y22" s="764"/>
      <c r="Z22" s="765"/>
      <c r="AA22" s="994" t="s">
        <v>1793</v>
      </c>
      <c r="AB22" s="764"/>
      <c r="AC22" s="764"/>
      <c r="AD22" s="764"/>
      <c r="AE22" s="764"/>
      <c r="AF22" s="764"/>
      <c r="AG22" s="764"/>
      <c r="AH22" s="764"/>
      <c r="AI22" s="764"/>
      <c r="AJ22" s="764"/>
      <c r="AK22" s="764"/>
      <c r="AL22" s="764"/>
      <c r="AM22" s="764"/>
      <c r="AN22" s="764"/>
      <c r="AO22" s="764"/>
      <c r="AP22" s="764"/>
      <c r="AQ22" s="764"/>
      <c r="AR22" s="764"/>
      <c r="AS22" s="765"/>
      <c r="AT22" s="990" t="s">
        <v>1481</v>
      </c>
      <c r="AU22" s="789"/>
      <c r="AV22" s="789"/>
      <c r="AW22" s="789"/>
      <c r="AX22" s="790"/>
    </row>
    <row r="23" spans="1:50" x14ac:dyDescent="0.25">
      <c r="G23" s="55"/>
      <c r="H23" s="806"/>
      <c r="I23" s="807"/>
      <c r="J23" s="806"/>
      <c r="K23" s="794"/>
      <c r="L23" s="794"/>
      <c r="M23" s="807"/>
      <c r="N23" s="978" t="s">
        <v>796</v>
      </c>
      <c r="O23" s="764"/>
      <c r="P23" s="764"/>
      <c r="Q23" s="764"/>
      <c r="R23" s="764"/>
      <c r="S23" s="764"/>
      <c r="T23" s="765"/>
      <c r="U23" s="978" t="s">
        <v>1401</v>
      </c>
      <c r="V23" s="764"/>
      <c r="W23" s="764"/>
      <c r="X23" s="764"/>
      <c r="Y23" s="764"/>
      <c r="Z23" s="765"/>
      <c r="AA23" s="978" t="s">
        <v>796</v>
      </c>
      <c r="AB23" s="764"/>
      <c r="AC23" s="764"/>
      <c r="AD23" s="764"/>
      <c r="AE23" s="764"/>
      <c r="AF23" s="765"/>
      <c r="AG23" s="978" t="s">
        <v>1794</v>
      </c>
      <c r="AH23" s="764"/>
      <c r="AI23" s="764"/>
      <c r="AJ23" s="764"/>
      <c r="AK23" s="764"/>
      <c r="AL23" s="764"/>
      <c r="AM23" s="765"/>
      <c r="AN23" s="978" t="s">
        <v>1510</v>
      </c>
      <c r="AO23" s="764"/>
      <c r="AP23" s="764"/>
      <c r="AQ23" s="764"/>
      <c r="AR23" s="764"/>
      <c r="AS23" s="765"/>
      <c r="AT23" s="806"/>
      <c r="AU23" s="794"/>
      <c r="AV23" s="794"/>
      <c r="AW23" s="794"/>
      <c r="AX23" s="807"/>
    </row>
    <row r="24" spans="1:50" x14ac:dyDescent="0.25">
      <c r="H24" s="980"/>
      <c r="I24" s="765"/>
      <c r="J24" s="979"/>
      <c r="K24" s="764"/>
      <c r="L24" s="764"/>
      <c r="M24" s="765"/>
      <c r="N24" s="980"/>
      <c r="O24" s="764"/>
      <c r="P24" s="764"/>
      <c r="Q24" s="764"/>
      <c r="R24" s="764"/>
      <c r="S24" s="764"/>
      <c r="T24" s="765"/>
      <c r="U24" s="977"/>
      <c r="V24" s="764"/>
      <c r="W24" s="764"/>
      <c r="X24" s="764"/>
      <c r="Y24" s="764"/>
      <c r="Z24" s="765"/>
      <c r="AA24" s="980"/>
      <c r="AB24" s="764"/>
      <c r="AC24" s="764"/>
      <c r="AD24" s="764"/>
      <c r="AE24" s="764"/>
      <c r="AF24" s="765"/>
      <c r="AG24" s="980"/>
      <c r="AH24" s="764"/>
      <c r="AI24" s="764"/>
      <c r="AJ24" s="764"/>
      <c r="AK24" s="764"/>
      <c r="AL24" s="764"/>
      <c r="AM24" s="765"/>
      <c r="AN24" s="979"/>
      <c r="AO24" s="764"/>
      <c r="AP24" s="764"/>
      <c r="AQ24" s="764"/>
      <c r="AR24" s="764"/>
      <c r="AS24" s="765"/>
      <c r="AT24" s="1063"/>
      <c r="AU24" s="764"/>
      <c r="AV24" s="764"/>
      <c r="AW24" s="764"/>
      <c r="AX24" s="765"/>
    </row>
    <row r="25" spans="1:50" x14ac:dyDescent="0.25">
      <c r="H25" s="980"/>
      <c r="I25" s="765"/>
      <c r="J25" s="979"/>
      <c r="K25" s="764"/>
      <c r="L25" s="764"/>
      <c r="M25" s="765"/>
      <c r="N25" s="980"/>
      <c r="O25" s="764"/>
      <c r="P25" s="764"/>
      <c r="Q25" s="764"/>
      <c r="R25" s="764"/>
      <c r="S25" s="764"/>
      <c r="T25" s="765"/>
      <c r="U25" s="977"/>
      <c r="V25" s="764"/>
      <c r="W25" s="764"/>
      <c r="X25" s="764"/>
      <c r="Y25" s="764"/>
      <c r="Z25" s="765"/>
      <c r="AA25" s="980"/>
      <c r="AB25" s="764"/>
      <c r="AC25" s="764"/>
      <c r="AD25" s="764"/>
      <c r="AE25" s="764"/>
      <c r="AF25" s="765"/>
      <c r="AG25" s="980"/>
      <c r="AH25" s="764"/>
      <c r="AI25" s="764"/>
      <c r="AJ25" s="764"/>
      <c r="AK25" s="764"/>
      <c r="AL25" s="764"/>
      <c r="AM25" s="765"/>
      <c r="AN25" s="979"/>
      <c r="AO25" s="764"/>
      <c r="AP25" s="764"/>
      <c r="AQ25" s="764"/>
      <c r="AR25" s="764"/>
      <c r="AS25" s="765"/>
      <c r="AT25" s="1063"/>
      <c r="AU25" s="764"/>
      <c r="AV25" s="764"/>
      <c r="AW25" s="764"/>
      <c r="AX25" s="765"/>
    </row>
    <row r="26" spans="1:50" x14ac:dyDescent="0.25">
      <c r="H26" s="980"/>
      <c r="I26" s="765"/>
      <c r="J26" s="979"/>
      <c r="K26" s="764"/>
      <c r="L26" s="764"/>
      <c r="M26" s="765"/>
      <c r="N26" s="980"/>
      <c r="O26" s="764"/>
      <c r="P26" s="764"/>
      <c r="Q26" s="764"/>
      <c r="R26" s="764"/>
      <c r="S26" s="764"/>
      <c r="T26" s="765"/>
      <c r="U26" s="977"/>
      <c r="V26" s="764"/>
      <c r="W26" s="764"/>
      <c r="X26" s="764"/>
      <c r="Y26" s="764"/>
      <c r="Z26" s="765"/>
      <c r="AA26" s="980"/>
      <c r="AB26" s="764"/>
      <c r="AC26" s="764"/>
      <c r="AD26" s="764"/>
      <c r="AE26" s="764"/>
      <c r="AF26" s="765"/>
      <c r="AG26" s="980"/>
      <c r="AH26" s="764"/>
      <c r="AI26" s="764"/>
      <c r="AJ26" s="764"/>
      <c r="AK26" s="764"/>
      <c r="AL26" s="764"/>
      <c r="AM26" s="765"/>
      <c r="AN26" s="979"/>
      <c r="AO26" s="764"/>
      <c r="AP26" s="764"/>
      <c r="AQ26" s="764"/>
      <c r="AR26" s="764"/>
      <c r="AS26" s="765"/>
      <c r="AT26" s="1063"/>
      <c r="AU26" s="764"/>
      <c r="AV26" s="764"/>
      <c r="AW26" s="764"/>
      <c r="AX26" s="765"/>
    </row>
    <row r="27" spans="1:50" x14ac:dyDescent="0.25">
      <c r="H27" s="980"/>
      <c r="I27" s="765"/>
      <c r="J27" s="979"/>
      <c r="K27" s="764"/>
      <c r="L27" s="764"/>
      <c r="M27" s="765"/>
      <c r="N27" s="980"/>
      <c r="O27" s="764"/>
      <c r="P27" s="764"/>
      <c r="Q27" s="764"/>
      <c r="R27" s="764"/>
      <c r="S27" s="764"/>
      <c r="T27" s="765"/>
      <c r="U27" s="977"/>
      <c r="V27" s="764"/>
      <c r="W27" s="764"/>
      <c r="X27" s="764"/>
      <c r="Y27" s="764"/>
      <c r="Z27" s="765"/>
      <c r="AA27" s="980"/>
      <c r="AB27" s="764"/>
      <c r="AC27" s="764"/>
      <c r="AD27" s="764"/>
      <c r="AE27" s="764"/>
      <c r="AF27" s="765"/>
      <c r="AG27" s="980"/>
      <c r="AH27" s="764"/>
      <c r="AI27" s="764"/>
      <c r="AJ27" s="764"/>
      <c r="AK27" s="764"/>
      <c r="AL27" s="764"/>
      <c r="AM27" s="765"/>
      <c r="AN27" s="979"/>
      <c r="AO27" s="764"/>
      <c r="AP27" s="764"/>
      <c r="AQ27" s="764"/>
      <c r="AR27" s="764"/>
      <c r="AS27" s="765"/>
      <c r="AT27" s="1063"/>
      <c r="AU27" s="764"/>
      <c r="AV27" s="764"/>
      <c r="AW27" s="764"/>
      <c r="AX27" s="765"/>
    </row>
    <row r="28" spans="1:50" x14ac:dyDescent="0.25">
      <c r="B28" s="760"/>
      <c r="C28" s="761"/>
      <c r="D28" s="761"/>
      <c r="E28" s="761"/>
      <c r="H28" s="980"/>
      <c r="I28" s="765"/>
      <c r="J28" s="979"/>
      <c r="K28" s="764"/>
      <c r="L28" s="764"/>
      <c r="M28" s="765"/>
      <c r="N28" s="980"/>
      <c r="O28" s="764"/>
      <c r="P28" s="764"/>
      <c r="Q28" s="764"/>
      <c r="R28" s="764"/>
      <c r="S28" s="764"/>
      <c r="T28" s="765"/>
      <c r="U28" s="977"/>
      <c r="V28" s="764"/>
      <c r="W28" s="764"/>
      <c r="X28" s="764"/>
      <c r="Y28" s="764"/>
      <c r="Z28" s="765"/>
      <c r="AA28" s="980"/>
      <c r="AB28" s="764"/>
      <c r="AC28" s="764"/>
      <c r="AD28" s="764"/>
      <c r="AE28" s="764"/>
      <c r="AF28" s="765"/>
      <c r="AG28" s="980"/>
      <c r="AH28" s="764"/>
      <c r="AI28" s="764"/>
      <c r="AJ28" s="764"/>
      <c r="AK28" s="764"/>
      <c r="AL28" s="764"/>
      <c r="AM28" s="765"/>
      <c r="AN28" s="979"/>
      <c r="AO28" s="764"/>
      <c r="AP28" s="764"/>
      <c r="AQ28" s="764"/>
      <c r="AR28" s="764"/>
      <c r="AS28" s="765"/>
      <c r="AT28" s="1063"/>
      <c r="AU28" s="764"/>
      <c r="AV28" s="764"/>
      <c r="AW28" s="764"/>
      <c r="AX28" s="765"/>
    </row>
    <row r="29" spans="1:50" x14ac:dyDescent="0.25">
      <c r="H29" s="980"/>
      <c r="I29" s="765"/>
      <c r="J29" s="979"/>
      <c r="K29" s="764"/>
      <c r="L29" s="764"/>
      <c r="M29" s="765"/>
      <c r="N29" s="980"/>
      <c r="O29" s="764"/>
      <c r="P29" s="764"/>
      <c r="Q29" s="764"/>
      <c r="R29" s="764"/>
      <c r="S29" s="764"/>
      <c r="T29" s="765"/>
      <c r="U29" s="977"/>
      <c r="V29" s="764"/>
      <c r="W29" s="764"/>
      <c r="X29" s="764"/>
      <c r="Y29" s="764"/>
      <c r="Z29" s="765"/>
      <c r="AA29" s="980"/>
      <c r="AB29" s="764"/>
      <c r="AC29" s="764"/>
      <c r="AD29" s="764"/>
      <c r="AE29" s="764"/>
      <c r="AF29" s="765"/>
      <c r="AG29" s="980"/>
      <c r="AH29" s="764"/>
      <c r="AI29" s="764"/>
      <c r="AJ29" s="764"/>
      <c r="AK29" s="764"/>
      <c r="AL29" s="764"/>
      <c r="AM29" s="765"/>
      <c r="AN29" s="983"/>
      <c r="AO29" s="764"/>
      <c r="AP29" s="764"/>
      <c r="AQ29" s="764"/>
      <c r="AR29" s="764"/>
      <c r="AS29" s="765"/>
      <c r="AT29" s="1063"/>
      <c r="AU29" s="764"/>
      <c r="AV29" s="764"/>
      <c r="AW29" s="764"/>
      <c r="AX29" s="765"/>
    </row>
    <row r="30" spans="1:50" x14ac:dyDescent="0.25">
      <c r="B30" s="760"/>
      <c r="C30" s="761"/>
      <c r="D30" s="761"/>
      <c r="E30" s="761"/>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1:50" ht="1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1:50" x14ac:dyDescent="0.25">
      <c r="B32" s="760"/>
      <c r="C32" s="761"/>
      <c r="D32" s="761"/>
      <c r="E32" s="761"/>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2:50"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2:50" ht="15" customHeight="1" x14ac:dyDescent="0.25">
      <c r="B34" s="760"/>
      <c r="C34" s="761"/>
      <c r="D34" s="761"/>
      <c r="E34" s="761"/>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2:50" x14ac:dyDescent="0.25">
      <c r="B36" s="760"/>
      <c r="C36" s="761"/>
      <c r="D36" s="761"/>
      <c r="E36" s="761"/>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2:50" ht="14.4"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2:50" ht="14.4"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2:50" ht="14.4" customHeight="1" x14ac:dyDescent="0.25">
      <c r="G39" s="223"/>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2:50" x14ac:dyDescent="0.25">
      <c r="G40" s="223"/>
      <c r="H40" s="993"/>
      <c r="I40" s="765"/>
      <c r="J40" s="993"/>
      <c r="K40" s="764"/>
      <c r="L40" s="764"/>
      <c r="M40" s="765"/>
      <c r="N40" s="993"/>
      <c r="O40" s="764"/>
      <c r="P40" s="764"/>
      <c r="Q40" s="764"/>
      <c r="R40" s="764"/>
      <c r="S40" s="764"/>
      <c r="T40" s="765"/>
      <c r="U40" s="986"/>
      <c r="V40" s="764"/>
      <c r="W40" s="764"/>
      <c r="X40" s="764"/>
      <c r="Y40" s="764"/>
      <c r="Z40" s="765"/>
      <c r="AA40" s="993"/>
      <c r="AB40" s="764"/>
      <c r="AC40" s="764"/>
      <c r="AD40" s="764"/>
      <c r="AE40" s="764"/>
      <c r="AF40" s="765"/>
      <c r="AG40" s="993"/>
      <c r="AH40" s="764"/>
      <c r="AI40" s="764"/>
      <c r="AJ40" s="764"/>
      <c r="AK40" s="764"/>
      <c r="AL40" s="764"/>
      <c r="AM40" s="765"/>
      <c r="AN40" s="995"/>
      <c r="AO40" s="764"/>
      <c r="AP40" s="764"/>
      <c r="AQ40" s="764"/>
      <c r="AR40" s="764"/>
      <c r="AS40" s="765"/>
      <c r="AT40" s="1065"/>
      <c r="AU40" s="764"/>
      <c r="AV40" s="764"/>
      <c r="AW40" s="764"/>
      <c r="AX40" s="765"/>
    </row>
    <row r="41" spans="2:50" x14ac:dyDescent="0.25">
      <c r="G41" s="223"/>
      <c r="H41" s="1092" t="s">
        <v>1770</v>
      </c>
      <c r="I41" s="764"/>
      <c r="J41" s="764"/>
      <c r="K41" s="764"/>
      <c r="L41" s="764"/>
      <c r="M41" s="764"/>
      <c r="N41" s="764"/>
      <c r="O41" s="764"/>
      <c r="P41" s="764"/>
      <c r="Q41" s="764"/>
      <c r="R41" s="764"/>
      <c r="S41" s="764"/>
      <c r="T41" s="764"/>
      <c r="U41" s="764"/>
      <c r="V41" s="764"/>
      <c r="W41" s="764"/>
      <c r="X41" s="764"/>
      <c r="Y41" s="764"/>
      <c r="Z41" s="764"/>
      <c r="AA41" s="764"/>
      <c r="AB41" s="764"/>
      <c r="AC41" s="764"/>
      <c r="AD41" s="764"/>
      <c r="AE41" s="764"/>
      <c r="AF41" s="764"/>
      <c r="AG41" s="764"/>
      <c r="AH41" s="764"/>
      <c r="AI41" s="764"/>
      <c r="AJ41" s="764"/>
      <c r="AK41" s="764"/>
      <c r="AL41" s="764"/>
      <c r="AM41" s="764"/>
      <c r="AN41" s="764"/>
      <c r="AO41" s="764"/>
      <c r="AP41" s="764"/>
      <c r="AQ41" s="764"/>
      <c r="AR41" s="764"/>
      <c r="AS41" s="765"/>
      <c r="AT41" s="1134">
        <f>SUM(AT24:AX40)</f>
        <v>0</v>
      </c>
      <c r="AU41" s="764"/>
      <c r="AV41" s="764"/>
      <c r="AW41" s="764"/>
      <c r="AX41" s="765"/>
    </row>
    <row r="42" spans="2:50" x14ac:dyDescent="0.25">
      <c r="G42" s="223"/>
      <c r="AS42" s="443"/>
      <c r="AT42" s="443"/>
    </row>
    <row r="43" spans="2:50" x14ac:dyDescent="0.25">
      <c r="G43" s="223"/>
      <c r="AS43" s="443"/>
      <c r="AT43" s="443"/>
      <c r="AU43" s="443"/>
    </row>
    <row r="44" spans="2:50" x14ac:dyDescent="0.25">
      <c r="H44" s="976" t="s">
        <v>1795</v>
      </c>
      <c r="I44" s="824"/>
      <c r="J44" s="824"/>
      <c r="K44" s="824"/>
      <c r="L44" s="824"/>
      <c r="M44" s="824"/>
      <c r="N44" s="824"/>
      <c r="O44" s="824"/>
      <c r="P44" s="824"/>
      <c r="Q44" s="824"/>
      <c r="R44" s="824"/>
      <c r="S44" s="824"/>
      <c r="T44" s="824"/>
      <c r="U44" s="824"/>
      <c r="V44" s="824"/>
      <c r="W44" s="824"/>
      <c r="X44" s="824"/>
      <c r="Y44" s="825"/>
      <c r="Z44" s="976" t="s">
        <v>1796</v>
      </c>
      <c r="AA44" s="824"/>
      <c r="AB44" s="824"/>
      <c r="AC44" s="824"/>
      <c r="AD44" s="824"/>
      <c r="AE44" s="824"/>
      <c r="AF44" s="824"/>
      <c r="AG44" s="824"/>
      <c r="AH44" s="824"/>
      <c r="AI44" s="824"/>
      <c r="AJ44" s="824"/>
      <c r="AK44" s="824"/>
      <c r="AL44" s="824"/>
      <c r="AM44" s="824"/>
      <c r="AN44" s="824"/>
      <c r="AO44" s="824"/>
      <c r="AP44" s="824"/>
      <c r="AQ44" s="825"/>
      <c r="AS44" s="443"/>
      <c r="AT44" s="443"/>
      <c r="AU44" s="443"/>
    </row>
    <row r="45" spans="2:50" x14ac:dyDescent="0.25">
      <c r="H45" s="257" t="s">
        <v>796</v>
      </c>
      <c r="I45" s="258"/>
      <c r="J45" s="258"/>
      <c r="K45" s="258"/>
      <c r="L45" s="258"/>
      <c r="M45" s="258"/>
      <c r="N45" s="258"/>
      <c r="O45" s="258"/>
      <c r="P45" s="258"/>
      <c r="Q45" s="259"/>
      <c r="R45" s="257" t="s">
        <v>1511</v>
      </c>
      <c r="S45" s="258"/>
      <c r="T45" s="258"/>
      <c r="U45" s="259"/>
      <c r="V45" s="257" t="s">
        <v>1510</v>
      </c>
      <c r="W45" s="258"/>
      <c r="X45" s="258"/>
      <c r="Y45" s="259"/>
      <c r="Z45" s="257" t="s">
        <v>796</v>
      </c>
      <c r="AA45" s="258"/>
      <c r="AB45" s="258"/>
      <c r="AC45" s="258"/>
      <c r="AD45" s="258"/>
      <c r="AE45" s="258"/>
      <c r="AF45" s="258"/>
      <c r="AG45" s="258"/>
      <c r="AH45" s="258"/>
      <c r="AI45" s="259"/>
      <c r="AJ45" s="257" t="s">
        <v>1511</v>
      </c>
      <c r="AK45" s="258"/>
      <c r="AL45" s="258"/>
      <c r="AM45" s="259"/>
      <c r="AN45" s="257" t="s">
        <v>1510</v>
      </c>
      <c r="AO45" s="258"/>
      <c r="AP45" s="258"/>
      <c r="AQ45" s="259"/>
      <c r="AS45" s="443"/>
      <c r="AT45" s="443"/>
      <c r="AU45" s="443"/>
    </row>
    <row r="46" spans="2:50" x14ac:dyDescent="0.25">
      <c r="H46" s="260"/>
      <c r="Q46" s="261"/>
      <c r="R46" s="260"/>
      <c r="U46" s="261"/>
      <c r="V46" s="260"/>
      <c r="Y46" s="261"/>
      <c r="Z46" s="260"/>
      <c r="AI46" s="261"/>
      <c r="AJ46" s="260"/>
      <c r="AM46" s="261"/>
      <c r="AN46" s="260"/>
      <c r="AQ46" s="261"/>
      <c r="AS46" s="443"/>
      <c r="AT46" s="443"/>
      <c r="AU46" s="443"/>
    </row>
    <row r="47" spans="2:50" x14ac:dyDescent="0.25">
      <c r="H47" s="260"/>
      <c r="Q47" s="261"/>
      <c r="R47" s="260"/>
      <c r="U47" s="261"/>
      <c r="V47" s="260"/>
      <c r="Y47" s="261"/>
      <c r="Z47" s="260"/>
      <c r="AI47" s="261"/>
      <c r="AJ47" s="260"/>
      <c r="AM47" s="261"/>
      <c r="AN47" s="260"/>
      <c r="AQ47" s="261"/>
      <c r="AS47" s="443"/>
      <c r="AT47" s="443"/>
      <c r="AU47" s="443"/>
    </row>
    <row r="48" spans="2:50" ht="15" customHeight="1" x14ac:dyDescent="0.25">
      <c r="H48" s="260"/>
      <c r="Q48" s="261"/>
      <c r="R48" s="260"/>
      <c r="U48" s="261"/>
      <c r="V48" s="260"/>
      <c r="Y48" s="261"/>
      <c r="Z48" s="260"/>
      <c r="AI48" s="261"/>
      <c r="AJ48" s="260"/>
      <c r="AM48" s="261"/>
      <c r="AN48" s="260"/>
      <c r="AQ48" s="261"/>
      <c r="AS48" s="443"/>
      <c r="AT48" s="443"/>
      <c r="AU48" s="443"/>
    </row>
    <row r="49" spans="8:47" x14ac:dyDescent="0.25">
      <c r="H49" s="260"/>
      <c r="Q49" s="261"/>
      <c r="R49" s="260"/>
      <c r="U49" s="261"/>
      <c r="V49" s="260"/>
      <c r="Y49" s="261"/>
      <c r="Z49" s="260"/>
      <c r="AI49" s="261"/>
      <c r="AJ49" s="260"/>
      <c r="AM49" s="261"/>
      <c r="AN49" s="260"/>
      <c r="AQ49" s="261"/>
      <c r="AS49" s="443"/>
      <c r="AT49" s="443"/>
      <c r="AU49" s="443"/>
    </row>
    <row r="50" spans="8:47" x14ac:dyDescent="0.25">
      <c r="H50" s="262"/>
      <c r="I50" s="263"/>
      <c r="J50" s="263"/>
      <c r="K50" s="263"/>
      <c r="L50" s="263"/>
      <c r="M50" s="263"/>
      <c r="N50" s="263"/>
      <c r="O50" s="263"/>
      <c r="P50" s="263"/>
      <c r="Q50" s="264"/>
      <c r="R50" s="262"/>
      <c r="S50" s="263"/>
      <c r="T50" s="263"/>
      <c r="U50" s="264"/>
      <c r="V50" s="262"/>
      <c r="W50" s="263"/>
      <c r="X50" s="263"/>
      <c r="Y50" s="264"/>
      <c r="Z50" s="262"/>
      <c r="AA50" s="263"/>
      <c r="AB50" s="263"/>
      <c r="AC50" s="263"/>
      <c r="AD50" s="263"/>
      <c r="AE50" s="263"/>
      <c r="AF50" s="263"/>
      <c r="AG50" s="263"/>
      <c r="AH50" s="263"/>
      <c r="AI50" s="264"/>
      <c r="AJ50" s="262"/>
      <c r="AK50" s="263"/>
      <c r="AL50" s="263"/>
      <c r="AM50" s="264"/>
      <c r="AN50" s="262"/>
      <c r="AO50" s="263"/>
      <c r="AP50" s="263"/>
      <c r="AQ50" s="264"/>
      <c r="AS50" s="443"/>
      <c r="AT50" s="443"/>
      <c r="AU50" s="443"/>
    </row>
    <row r="51" spans="8:47" x14ac:dyDescent="0.25">
      <c r="AM51" s="265" t="s">
        <v>1797</v>
      </c>
      <c r="AN51" s="131" t="str">
        <f>'E-12-1'!U22</f>
        <v>E-12-1-3</v>
      </c>
      <c r="AS51" s="443"/>
      <c r="AT51" s="443"/>
    </row>
    <row r="52" spans="8:47" x14ac:dyDescent="0.25">
      <c r="AS52" s="443"/>
      <c r="AT52" s="443"/>
    </row>
  </sheetData>
  <mergeCells count="170">
    <mergeCell ref="AG38:AM38"/>
    <mergeCell ref="J28:M28"/>
    <mergeCell ref="U29:Z29"/>
    <mergeCell ref="AT35:AX35"/>
    <mergeCell ref="U38:Z38"/>
    <mergeCell ref="AN29:AS29"/>
    <mergeCell ref="AA33:AF33"/>
    <mergeCell ref="H35:I35"/>
    <mergeCell ref="N31:T31"/>
    <mergeCell ref="AN32:AS32"/>
    <mergeCell ref="G9:Z11"/>
    <mergeCell ref="U25:Z25"/>
    <mergeCell ref="AA26:AF26"/>
    <mergeCell ref="N30:T30"/>
    <mergeCell ref="AN31:AS31"/>
    <mergeCell ref="AG33:AM33"/>
    <mergeCell ref="H37:I37"/>
    <mergeCell ref="J30:M30"/>
    <mergeCell ref="AN23:AS23"/>
    <mergeCell ref="N22:Z22"/>
    <mergeCell ref="J33:M33"/>
    <mergeCell ref="AA35:AF35"/>
    <mergeCell ref="N26:T26"/>
    <mergeCell ref="AN27:AS27"/>
    <mergeCell ref="AA31:AF31"/>
    <mergeCell ref="AG29:AM29"/>
    <mergeCell ref="AG40:AM40"/>
    <mergeCell ref="H27:I27"/>
    <mergeCell ref="U37:Z37"/>
    <mergeCell ref="AG30:AM30"/>
    <mergeCell ref="AG39:AM39"/>
    <mergeCell ref="AA34:AF34"/>
    <mergeCell ref="N27:T27"/>
    <mergeCell ref="AT31:AX31"/>
    <mergeCell ref="N40:T40"/>
    <mergeCell ref="AT38:AX38"/>
    <mergeCell ref="H36:I36"/>
    <mergeCell ref="J36:M36"/>
    <mergeCell ref="AN35:AS35"/>
    <mergeCell ref="AA36:AF36"/>
    <mergeCell ref="AT34:AX34"/>
    <mergeCell ref="AG31:AM31"/>
    <mergeCell ref="AA32:AF32"/>
    <mergeCell ref="N32:T32"/>
    <mergeCell ref="AG34:AM34"/>
    <mergeCell ref="J34:M34"/>
    <mergeCell ref="H28:I28"/>
    <mergeCell ref="J27:M27"/>
    <mergeCell ref="AA29:AF29"/>
    <mergeCell ref="N33:T33"/>
    <mergeCell ref="H44:Y44"/>
    <mergeCell ref="B28:E28"/>
    <mergeCell ref="J25:M25"/>
    <mergeCell ref="AA39:AF39"/>
    <mergeCell ref="H30:I30"/>
    <mergeCell ref="AN26:AS26"/>
    <mergeCell ref="AA30:AF30"/>
    <mergeCell ref="AT41:AX41"/>
    <mergeCell ref="H41:AS41"/>
    <mergeCell ref="U34:Z34"/>
    <mergeCell ref="AN30:AS30"/>
    <mergeCell ref="AG35:AM35"/>
    <mergeCell ref="U31:Z31"/>
    <mergeCell ref="H32:I32"/>
    <mergeCell ref="AN28:AS28"/>
    <mergeCell ref="U26:Z26"/>
    <mergeCell ref="AN37:AS37"/>
    <mergeCell ref="U35:Z35"/>
    <mergeCell ref="B32:E32"/>
    <mergeCell ref="H25:I25"/>
    <mergeCell ref="AA25:AF25"/>
    <mergeCell ref="AT40:AX40"/>
    <mergeCell ref="AG28:AM28"/>
    <mergeCell ref="AG37:AM37"/>
    <mergeCell ref="H40:I40"/>
    <mergeCell ref="AG24:AM24"/>
    <mergeCell ref="N36:T36"/>
    <mergeCell ref="U24:Z24"/>
    <mergeCell ref="U33:Z33"/>
    <mergeCell ref="AG26:AM26"/>
    <mergeCell ref="AT32:AX32"/>
    <mergeCell ref="J38:M38"/>
    <mergeCell ref="AT29:AX29"/>
    <mergeCell ref="AN39:AS39"/>
    <mergeCell ref="U40:Z40"/>
    <mergeCell ref="AN34:AS34"/>
    <mergeCell ref="AA38:AF38"/>
    <mergeCell ref="AG32:AM32"/>
    <mergeCell ref="AN36:AS36"/>
    <mergeCell ref="AA27:AF27"/>
    <mergeCell ref="AA40:AF40"/>
    <mergeCell ref="H38:I38"/>
    <mergeCell ref="U28:Z28"/>
    <mergeCell ref="AT27:AX27"/>
    <mergeCell ref="N24:T24"/>
    <mergeCell ref="H29:I29"/>
    <mergeCell ref="AT25:AX25"/>
    <mergeCell ref="AT37:AX37"/>
    <mergeCell ref="B4:E4"/>
    <mergeCell ref="J39:M39"/>
    <mergeCell ref="N35:T35"/>
    <mergeCell ref="AA22:AS22"/>
    <mergeCell ref="J29:M29"/>
    <mergeCell ref="N25:T25"/>
    <mergeCell ref="J37:M37"/>
    <mergeCell ref="B8:E8"/>
    <mergeCell ref="J22:M23"/>
    <mergeCell ref="H34:I34"/>
    <mergeCell ref="B6:E6"/>
    <mergeCell ref="N34:T34"/>
    <mergeCell ref="B15:E15"/>
    <mergeCell ref="H31:I31"/>
    <mergeCell ref="H22:I23"/>
    <mergeCell ref="AA23:AF23"/>
    <mergeCell ref="B30:E30"/>
    <mergeCell ref="G7:AR7"/>
    <mergeCell ref="AG25:AM25"/>
    <mergeCell ref="B18:E18"/>
    <mergeCell ref="U23:Z23"/>
    <mergeCell ref="AN25:AS25"/>
    <mergeCell ref="J31:M31"/>
    <mergeCell ref="U32:Z32"/>
    <mergeCell ref="B10:E10"/>
    <mergeCell ref="N38:T38"/>
    <mergeCell ref="H26:I26"/>
    <mergeCell ref="B20:E20"/>
    <mergeCell ref="AT26:AX26"/>
    <mergeCell ref="B12:E12"/>
    <mergeCell ref="B14:E14"/>
    <mergeCell ref="Z44:AQ44"/>
    <mergeCell ref="N37:T37"/>
    <mergeCell ref="AN38:AS38"/>
    <mergeCell ref="J40:M40"/>
    <mergeCell ref="N29:T29"/>
    <mergeCell ref="J24:M24"/>
    <mergeCell ref="AN40:AS40"/>
    <mergeCell ref="B17:E17"/>
    <mergeCell ref="AG36:AM36"/>
    <mergeCell ref="N23:T23"/>
    <mergeCell ref="AN24:AS24"/>
    <mergeCell ref="J26:M26"/>
    <mergeCell ref="AA28:AF28"/>
    <mergeCell ref="AN33:AS33"/>
    <mergeCell ref="J35:M35"/>
    <mergeCell ref="B19:E19"/>
    <mergeCell ref="B34:E34"/>
    <mergeCell ref="AT39:AX39"/>
    <mergeCell ref="AT36:AX36"/>
    <mergeCell ref="B13:E13"/>
    <mergeCell ref="N28:T28"/>
    <mergeCell ref="AG23:AM23"/>
    <mergeCell ref="B16:E16"/>
    <mergeCell ref="AT24:AX24"/>
    <mergeCell ref="AT30:AX30"/>
    <mergeCell ref="J32:M32"/>
    <mergeCell ref="AG27:AM27"/>
    <mergeCell ref="U30:Z30"/>
    <mergeCell ref="N39:T39"/>
    <mergeCell ref="H24:I24"/>
    <mergeCell ref="H33:I33"/>
    <mergeCell ref="U27:Z27"/>
    <mergeCell ref="U36:Z36"/>
    <mergeCell ref="AA37:AF37"/>
    <mergeCell ref="AA24:AF24"/>
    <mergeCell ref="AT28:AX28"/>
    <mergeCell ref="AT22:AX23"/>
    <mergeCell ref="B36:E36"/>
    <mergeCell ref="H39:I39"/>
    <mergeCell ref="AT33:AX33"/>
    <mergeCell ref="U39:Z39"/>
  </mergeCells>
  <hyperlinks>
    <hyperlink ref="B4" location="PANDUAN!A1" display="PANDUAN" xr:uid="{00000000-0004-0000-CF00-000000000000}"/>
    <hyperlink ref="B6" location="'EWS DIRECTORY'!A1" display="EWS DIRECTORY" xr:uid="{00000000-0004-0000-CF00-000001000000}"/>
    <hyperlink ref="B8" location="'DATA PEMICU'!A1" display="DATA PEMICU" xr:uid="{00000000-0004-0000-CF00-000002000000}"/>
    <hyperlink ref="B10" location="'DATA PENGUJI'!A1" display="DATA PENGUJI" xr:uid="{00000000-0004-0000-CF00-000003000000}"/>
    <hyperlink ref="B12" location="'MAIN LEVEL'!A1" display="MAIN LEVEL" xr:uid="{00000000-0004-0000-CF00-000004000000}"/>
  </hyperlinks>
  <pageMargins left="0.51181102362204722" right="0.15748031496062989" top="0.55118110236220474" bottom="0.55118110236220474" header="0.31496062992125978" footer="0.31496062992125978"/>
  <pageSetup paperSize="9" scale="60" orientation="landscape"/>
  <headerFooter>
    <oddFooter>&amp;Rhalaman &amp;P dari &amp;N</oddFooter>
  </headerFooter>
</worksheet>
</file>

<file path=xl/worksheets/sheet2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000-000000000000}">
  <sheetPr codeName="Sheet425">
    <tabColor theme="4" tint="-0.249977111117893"/>
  </sheetPr>
  <dimension ref="A1:AT64"/>
  <sheetViews>
    <sheetView topLeftCell="B9"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46" width="3.6640625" style="306" customWidth="1"/>
    <col min="47" max="47" width="14.44140625" style="306" customWidth="1"/>
    <col min="48" max="16384" width="14.44140625" style="306"/>
  </cols>
  <sheetData>
    <row r="1" spans="2:46" ht="14.25" customHeight="1" x14ac:dyDescent="0.25">
      <c r="G1" s="110"/>
      <c r="H1" s="110"/>
      <c r="I1" s="110"/>
      <c r="J1" s="110"/>
      <c r="K1" s="110"/>
      <c r="L1" s="110"/>
      <c r="M1" s="110"/>
      <c r="N1" s="110"/>
      <c r="O1" s="110"/>
      <c r="P1" s="110"/>
      <c r="Q1" s="110"/>
      <c r="R1" s="110"/>
      <c r="S1" s="110"/>
      <c r="T1" s="110"/>
      <c r="U1" s="110"/>
      <c r="V1" s="110"/>
      <c r="W1" s="110"/>
      <c r="X1" s="110"/>
      <c r="Y1" s="110"/>
    </row>
    <row r="2" spans="2:46" ht="14.25" customHeight="1" x14ac:dyDescent="0.25">
      <c r="G2" s="55" t="s">
        <v>1674</v>
      </c>
      <c r="H2" s="55"/>
      <c r="I2" s="55"/>
      <c r="J2" s="55"/>
      <c r="K2" s="55"/>
      <c r="L2" s="55"/>
      <c r="M2" s="55"/>
      <c r="N2" s="55"/>
      <c r="AT2" s="443"/>
    </row>
    <row r="3" spans="2:46" ht="14.25" customHeight="1" x14ac:dyDescent="0.25">
      <c r="B3" s="111"/>
      <c r="C3" s="111"/>
      <c r="D3" s="111"/>
      <c r="E3" s="111"/>
      <c r="G3" s="55"/>
      <c r="H3" s="55"/>
      <c r="I3" s="55"/>
      <c r="J3" s="55"/>
      <c r="K3" s="55"/>
      <c r="L3" s="55"/>
      <c r="M3" s="55"/>
      <c r="N3" s="55"/>
      <c r="AT3" s="443"/>
    </row>
    <row r="4" spans="2:46" ht="14.25" customHeight="1" x14ac:dyDescent="0.25">
      <c r="B4" s="762" t="s">
        <v>79</v>
      </c>
      <c r="C4" s="761"/>
      <c r="D4" s="761"/>
      <c r="E4" s="761"/>
      <c r="G4" s="55"/>
      <c r="H4" s="55"/>
      <c r="I4" s="55"/>
      <c r="J4" s="55"/>
      <c r="K4" s="55"/>
      <c r="L4" s="55"/>
      <c r="M4" s="55"/>
      <c r="N4" s="55"/>
      <c r="AT4" s="443"/>
    </row>
    <row r="5" spans="2:46" ht="14.25" customHeight="1" x14ac:dyDescent="0.25">
      <c r="B5" s="111"/>
      <c r="C5" s="111"/>
      <c r="D5" s="111"/>
      <c r="E5" s="111"/>
      <c r="G5" s="55"/>
      <c r="H5" s="55"/>
      <c r="I5" s="55"/>
      <c r="J5" s="55"/>
      <c r="K5" s="55"/>
      <c r="L5" s="55"/>
      <c r="M5" s="55"/>
      <c r="N5" s="55"/>
      <c r="AT5" s="443"/>
    </row>
    <row r="6" spans="2:46" ht="14.25" customHeight="1" x14ac:dyDescent="0.25">
      <c r="B6" s="762" t="s">
        <v>87</v>
      </c>
      <c r="C6" s="761"/>
      <c r="D6" s="761"/>
      <c r="E6" s="761"/>
      <c r="G6" s="55"/>
      <c r="H6" s="55"/>
      <c r="I6" s="55"/>
      <c r="J6" s="55"/>
      <c r="K6" s="55"/>
      <c r="L6" s="55"/>
      <c r="M6" s="55"/>
      <c r="N6" s="55"/>
      <c r="AT6" s="443"/>
    </row>
    <row r="7" spans="2:46" ht="15" customHeight="1" x14ac:dyDescent="0.25">
      <c r="B7" s="111"/>
      <c r="C7" s="111"/>
      <c r="D7" s="111"/>
      <c r="E7" s="111"/>
      <c r="G7" s="996" t="s">
        <v>1774</v>
      </c>
      <c r="H7" s="1111"/>
      <c r="I7" s="1111"/>
      <c r="J7" s="1111"/>
      <c r="K7" s="1111"/>
      <c r="L7" s="1111"/>
      <c r="M7" s="1111"/>
      <c r="N7" s="1111"/>
      <c r="O7" s="1111"/>
      <c r="P7" s="1111"/>
      <c r="Q7" s="1111"/>
      <c r="R7" s="1111"/>
      <c r="S7" s="1111"/>
      <c r="T7" s="1111"/>
      <c r="U7" s="1111"/>
      <c r="V7" s="1111"/>
      <c r="W7" s="1111"/>
      <c r="X7" s="1111"/>
      <c r="Y7" s="1111"/>
      <c r="Z7" s="1111"/>
      <c r="AA7" s="1111"/>
      <c r="AB7" s="1111"/>
      <c r="AC7" s="1111"/>
      <c r="AD7" s="1111"/>
      <c r="AE7" s="1111"/>
      <c r="AF7" s="1111"/>
      <c r="AG7" s="1111"/>
      <c r="AH7" s="1111"/>
      <c r="AI7" s="1111"/>
      <c r="AJ7" s="1111"/>
      <c r="AK7" s="1111"/>
      <c r="AL7" s="1111"/>
      <c r="AM7" s="1111"/>
      <c r="AN7" s="1111"/>
      <c r="AO7" s="1111"/>
      <c r="AP7" s="1111"/>
      <c r="AQ7" s="1111"/>
      <c r="AR7" s="1111"/>
      <c r="AS7" s="58"/>
      <c r="AT7" s="443"/>
    </row>
    <row r="8" spans="2:46" ht="14.25" customHeight="1" x14ac:dyDescent="0.25">
      <c r="B8" s="762" t="s">
        <v>94</v>
      </c>
      <c r="C8" s="761"/>
      <c r="D8" s="761"/>
      <c r="E8" s="761"/>
      <c r="G8" s="55"/>
      <c r="H8" s="55"/>
      <c r="I8" s="55"/>
      <c r="J8" s="55"/>
      <c r="K8" s="55"/>
      <c r="L8" s="55"/>
      <c r="M8" s="55"/>
      <c r="N8" s="55"/>
      <c r="AT8" s="443"/>
    </row>
    <row r="9" spans="2:46" ht="14.25" customHeight="1" x14ac:dyDescent="0.25">
      <c r="B9" s="111"/>
      <c r="C9" s="111"/>
      <c r="D9" s="111"/>
      <c r="E9" s="111"/>
      <c r="G9" s="999" t="str">
        <f>"Rincian "&amp;'E-12'!G9&amp;" "&amp;'E-12-1'!M24</f>
        <v>Rincian Biaya Administrasi dan Umum Berdasarkan Analisis Kewajaran dan Kelaziman Usaha</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1111"/>
      <c r="I10" s="1111"/>
      <c r="J10" s="1111"/>
      <c r="K10" s="1111"/>
      <c r="L10" s="1111"/>
      <c r="M10" s="1111"/>
      <c r="N10" s="1111"/>
      <c r="O10" s="1111"/>
      <c r="P10" s="1111"/>
      <c r="Q10" s="1111"/>
      <c r="R10" s="1111"/>
      <c r="S10" s="1111"/>
      <c r="T10" s="1111"/>
      <c r="U10" s="1111"/>
      <c r="V10" s="1111"/>
      <c r="W10" s="1111"/>
      <c r="X10" s="1111"/>
      <c r="Y10" s="1111"/>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c r="AT12" s="443"/>
    </row>
    <row r="13" spans="2:46" ht="14.25" customHeight="1" x14ac:dyDescent="0.25">
      <c r="B13" s="962" t="str">
        <f>HYPERLINK("#'"&amp;'EWS DIRECTORY'!$J$203&amp;"'!A1",'EWS DIRECTORY'!$J$203)</f>
        <v>E-12</v>
      </c>
      <c r="C13" s="761"/>
      <c r="D13" s="761"/>
      <c r="E13" s="761"/>
      <c r="G13" s="55" t="s">
        <v>1680</v>
      </c>
      <c r="H13" s="55"/>
      <c r="I13" s="254"/>
      <c r="J13" s="254"/>
      <c r="K13" s="254"/>
      <c r="L13" s="254"/>
      <c r="M13" s="254"/>
      <c r="N13" s="254"/>
      <c r="AT13" s="443"/>
    </row>
    <row r="14" spans="2:46" ht="14.25" customHeight="1" x14ac:dyDescent="0.25">
      <c r="B14" s="931" t="str">
        <f>HYPERLINK("#'"&amp;'EWS DIRECTORY'!$J$204&amp;"'!A1",'EWS DIRECTORY'!$J$204)</f>
        <v>E-12-1</v>
      </c>
      <c r="C14" s="761"/>
      <c r="D14" s="761"/>
      <c r="E14" s="761"/>
      <c r="G14" s="55" t="s">
        <v>1891</v>
      </c>
      <c r="H14" s="55"/>
      <c r="I14" s="254"/>
      <c r="J14" s="254"/>
      <c r="K14" s="254"/>
      <c r="L14" s="254"/>
      <c r="M14" s="254"/>
      <c r="N14" s="254"/>
      <c r="AT14" s="443"/>
    </row>
    <row r="15" spans="2:46" ht="14.25" customHeight="1" x14ac:dyDescent="0.25">
      <c r="B15" s="929" t="str">
        <f>HYPERLINK("#'"&amp;'EWS DIRECTORY'!$J$205&amp;"'!A1",'EWS DIRECTORY'!$J$205)</f>
        <v>E-12-1-1</v>
      </c>
      <c r="C15" s="761"/>
      <c r="D15" s="761"/>
      <c r="E15" s="761"/>
      <c r="G15" s="55" t="s">
        <v>1892</v>
      </c>
      <c r="H15" s="55"/>
      <c r="I15" s="254"/>
      <c r="J15" s="254"/>
      <c r="K15" s="254"/>
      <c r="L15" s="254"/>
      <c r="M15" s="254"/>
      <c r="N15" s="254"/>
      <c r="AT15" s="443"/>
    </row>
    <row r="16" spans="2:46" ht="14.25" customHeight="1" x14ac:dyDescent="0.25">
      <c r="B16" s="929" t="str">
        <f>HYPERLINK("#'"&amp;'EWS DIRECTORY'!$J$206&amp;"'!A1",'EWS DIRECTORY'!$J$206)</f>
        <v>E-12-1-2</v>
      </c>
      <c r="C16" s="761"/>
      <c r="D16" s="761"/>
      <c r="E16" s="761"/>
      <c r="G16" s="55" t="s">
        <v>1893</v>
      </c>
      <c r="H16" s="55"/>
      <c r="I16" s="254"/>
      <c r="J16" s="254"/>
      <c r="K16" s="254"/>
      <c r="L16" s="254"/>
      <c r="M16" s="254"/>
      <c r="N16" s="254"/>
      <c r="AT16" s="443"/>
    </row>
    <row r="17" spans="2:46" ht="14.25" customHeight="1" x14ac:dyDescent="0.25">
      <c r="B17" s="929" t="str">
        <f>HYPERLINK("#'"&amp;'EWS DIRECTORY'!$J$207&amp;"'!A1",'EWS DIRECTORY'!$J$207)</f>
        <v>E-12-1-3</v>
      </c>
      <c r="C17" s="761"/>
      <c r="D17" s="761"/>
      <c r="E17" s="761"/>
      <c r="G17" s="55" t="s">
        <v>1681</v>
      </c>
      <c r="H17" s="55"/>
      <c r="I17" s="55"/>
      <c r="J17" s="254"/>
      <c r="K17" s="254"/>
      <c r="L17" s="254"/>
      <c r="M17" s="254"/>
      <c r="N17" s="254"/>
      <c r="AT17" s="443"/>
    </row>
    <row r="18" spans="2:46" ht="14.25" customHeight="1" x14ac:dyDescent="0.25">
      <c r="B18" s="927" t="str">
        <f>HYPERLINK("#'"&amp;'EWS DIRECTORY'!$J$208&amp;"'!A1",'EWS DIRECTORY'!$J$208)</f>
        <v>E-12-1-4</v>
      </c>
      <c r="C18" s="761"/>
      <c r="D18" s="761"/>
      <c r="E18" s="761"/>
      <c r="G18" s="55" t="s">
        <v>1744</v>
      </c>
      <c r="H18" s="55"/>
      <c r="I18" s="55" t="s">
        <v>1744</v>
      </c>
      <c r="J18" s="254"/>
      <c r="K18" s="254"/>
      <c r="L18" s="254"/>
      <c r="M18" s="254"/>
      <c r="N18" s="254"/>
      <c r="AT18" s="443"/>
    </row>
    <row r="19" spans="2:46" ht="14.25" customHeight="1" x14ac:dyDescent="0.25">
      <c r="B19" s="929" t="str">
        <f>HYPERLINK("#'"&amp;'EWS DIRECTORY'!$J$209&amp;"'!A1",'EWS DIRECTORY'!$J$209)</f>
        <v>E-12-1-5</v>
      </c>
      <c r="C19" s="761"/>
      <c r="D19" s="761"/>
      <c r="E19" s="761"/>
      <c r="AT19" s="443"/>
    </row>
    <row r="20" spans="2:46" ht="14.25" customHeight="1" x14ac:dyDescent="0.25">
      <c r="B20" s="929" t="str">
        <f>HYPERLINK("#'"&amp;'EWS DIRECTORY'!$J$210&amp;"'!A1",'EWS DIRECTORY'!$J$210)</f>
        <v>E-12-1-6</v>
      </c>
      <c r="C20" s="761"/>
      <c r="D20" s="761"/>
      <c r="E20" s="761"/>
      <c r="G20" s="55" t="s">
        <v>1851</v>
      </c>
      <c r="AT20" s="443"/>
    </row>
    <row r="21" spans="2:46" ht="14.25" customHeight="1" x14ac:dyDescent="0.25">
      <c r="G21" s="55"/>
      <c r="AT21" s="443"/>
    </row>
    <row r="22" spans="2:46" ht="13.8" x14ac:dyDescent="0.25">
      <c r="G22" s="55"/>
      <c r="H22" s="1082" t="s">
        <v>1445</v>
      </c>
      <c r="I22" s="765"/>
      <c r="J22" s="1109" t="s">
        <v>1894</v>
      </c>
      <c r="K22" s="764"/>
      <c r="L22" s="764"/>
      <c r="M22" s="764"/>
      <c r="N22" s="764"/>
      <c r="O22" s="764"/>
      <c r="P22" s="764"/>
      <c r="Q22" s="764"/>
      <c r="R22" s="764"/>
      <c r="S22" s="764"/>
      <c r="T22" s="764"/>
      <c r="U22" s="764"/>
      <c r="V22" s="764"/>
      <c r="W22" s="764"/>
      <c r="X22" s="765"/>
      <c r="Y22" s="1082" t="s">
        <v>1767</v>
      </c>
      <c r="Z22" s="765"/>
      <c r="AA22" s="1082" t="s">
        <v>1895</v>
      </c>
      <c r="AB22" s="764"/>
      <c r="AC22" s="764"/>
      <c r="AD22" s="764"/>
      <c r="AE22" s="764"/>
      <c r="AF22" s="764"/>
      <c r="AG22" s="764"/>
      <c r="AH22" s="764"/>
      <c r="AI22" s="764"/>
      <c r="AJ22" s="764"/>
      <c r="AK22" s="764"/>
      <c r="AL22" s="764"/>
      <c r="AM22" s="764"/>
      <c r="AN22" s="764"/>
      <c r="AO22" s="764"/>
      <c r="AP22" s="764"/>
      <c r="AQ22" s="764"/>
      <c r="AR22" s="764"/>
      <c r="AS22" s="764"/>
      <c r="AT22" s="765"/>
    </row>
    <row r="23" spans="2:46" ht="15" customHeight="1" x14ac:dyDescent="0.25">
      <c r="G23" s="55"/>
      <c r="H23" s="1104">
        <v>1</v>
      </c>
      <c r="I23" s="765"/>
      <c r="J23" s="1105" t="s">
        <v>1896</v>
      </c>
      <c r="K23" s="764"/>
      <c r="L23" s="764"/>
      <c r="M23" s="764"/>
      <c r="N23" s="764"/>
      <c r="O23" s="764"/>
      <c r="P23" s="764"/>
      <c r="Q23" s="764"/>
      <c r="R23" s="764"/>
      <c r="S23" s="764"/>
      <c r="T23" s="764"/>
      <c r="U23" s="764"/>
      <c r="V23" s="764"/>
      <c r="W23" s="764"/>
      <c r="X23" s="765"/>
      <c r="Y23" s="1009"/>
      <c r="Z23" s="765"/>
      <c r="AA23" s="1009"/>
      <c r="AB23" s="764"/>
      <c r="AC23" s="764"/>
      <c r="AD23" s="764"/>
      <c r="AE23" s="764"/>
      <c r="AF23" s="764"/>
      <c r="AG23" s="764"/>
      <c r="AH23" s="764"/>
      <c r="AI23" s="764"/>
      <c r="AJ23" s="764"/>
      <c r="AK23" s="764"/>
      <c r="AL23" s="764"/>
      <c r="AM23" s="764"/>
      <c r="AN23" s="764"/>
      <c r="AO23" s="764"/>
      <c r="AP23" s="764"/>
      <c r="AQ23" s="764"/>
      <c r="AR23" s="764"/>
      <c r="AS23" s="764"/>
      <c r="AT23" s="765"/>
    </row>
    <row r="24" spans="2:46" ht="15" customHeight="1" x14ac:dyDescent="0.25">
      <c r="H24" s="1104">
        <v>2</v>
      </c>
      <c r="I24" s="765"/>
      <c r="J24" s="1105" t="s">
        <v>1897</v>
      </c>
      <c r="K24" s="764"/>
      <c r="L24" s="764"/>
      <c r="M24" s="764"/>
      <c r="N24" s="764"/>
      <c r="O24" s="764"/>
      <c r="P24" s="764"/>
      <c r="Q24" s="764"/>
      <c r="R24" s="764"/>
      <c r="S24" s="764"/>
      <c r="T24" s="764"/>
      <c r="U24" s="764"/>
      <c r="V24" s="764"/>
      <c r="W24" s="764"/>
      <c r="X24" s="765"/>
      <c r="Y24" s="1009"/>
      <c r="Z24" s="765"/>
      <c r="AA24" s="1009"/>
      <c r="AB24" s="764"/>
      <c r="AC24" s="764"/>
      <c r="AD24" s="764"/>
      <c r="AE24" s="764"/>
      <c r="AF24" s="764"/>
      <c r="AG24" s="764"/>
      <c r="AH24" s="764"/>
      <c r="AI24" s="764"/>
      <c r="AJ24" s="764"/>
      <c r="AK24" s="764"/>
      <c r="AL24" s="764"/>
      <c r="AM24" s="764"/>
      <c r="AN24" s="764"/>
      <c r="AO24" s="764"/>
      <c r="AP24" s="764"/>
      <c r="AQ24" s="764"/>
      <c r="AR24" s="764"/>
      <c r="AS24" s="764"/>
      <c r="AT24" s="765"/>
    </row>
    <row r="25" spans="2:46" ht="15" customHeight="1" x14ac:dyDescent="0.25">
      <c r="H25" s="1104">
        <v>3</v>
      </c>
      <c r="I25" s="765"/>
      <c r="J25" s="1105" t="s">
        <v>1898</v>
      </c>
      <c r="K25" s="764"/>
      <c r="L25" s="764"/>
      <c r="M25" s="764"/>
      <c r="N25" s="764"/>
      <c r="O25" s="764"/>
      <c r="P25" s="764"/>
      <c r="Q25" s="764"/>
      <c r="R25" s="764"/>
      <c r="S25" s="764"/>
      <c r="T25" s="764"/>
      <c r="U25" s="764"/>
      <c r="V25" s="764"/>
      <c r="W25" s="764"/>
      <c r="X25" s="765"/>
      <c r="Y25" s="1009"/>
      <c r="Z25" s="765"/>
      <c r="AA25" s="1009"/>
      <c r="AB25" s="764"/>
      <c r="AC25" s="764"/>
      <c r="AD25" s="764"/>
      <c r="AE25" s="764"/>
      <c r="AF25" s="764"/>
      <c r="AG25" s="764"/>
      <c r="AH25" s="764"/>
      <c r="AI25" s="764"/>
      <c r="AJ25" s="764"/>
      <c r="AK25" s="764"/>
      <c r="AL25" s="764"/>
      <c r="AM25" s="764"/>
      <c r="AN25" s="764"/>
      <c r="AO25" s="764"/>
      <c r="AP25" s="764"/>
      <c r="AQ25" s="764"/>
      <c r="AR25" s="764"/>
      <c r="AS25" s="764"/>
      <c r="AT25" s="765"/>
    </row>
    <row r="26" spans="2:46" ht="15" customHeight="1" x14ac:dyDescent="0.25">
      <c r="H26" s="1104">
        <v>4</v>
      </c>
      <c r="I26" s="765"/>
      <c r="J26" s="1105" t="s">
        <v>1899</v>
      </c>
      <c r="K26" s="764"/>
      <c r="L26" s="764"/>
      <c r="M26" s="764"/>
      <c r="N26" s="764"/>
      <c r="O26" s="764"/>
      <c r="P26" s="764"/>
      <c r="Q26" s="764"/>
      <c r="R26" s="764"/>
      <c r="S26" s="764"/>
      <c r="T26" s="764"/>
      <c r="U26" s="764"/>
      <c r="V26" s="764"/>
      <c r="W26" s="764"/>
      <c r="X26" s="765"/>
      <c r="Y26" s="1009"/>
      <c r="Z26" s="765"/>
      <c r="AA26" s="1009"/>
      <c r="AB26" s="764"/>
      <c r="AC26" s="764"/>
      <c r="AD26" s="764"/>
      <c r="AE26" s="764"/>
      <c r="AF26" s="764"/>
      <c r="AG26" s="764"/>
      <c r="AH26" s="764"/>
      <c r="AI26" s="764"/>
      <c r="AJ26" s="764"/>
      <c r="AK26" s="764"/>
      <c r="AL26" s="764"/>
      <c r="AM26" s="764"/>
      <c r="AN26" s="764"/>
      <c r="AO26" s="764"/>
      <c r="AP26" s="764"/>
      <c r="AQ26" s="764"/>
      <c r="AR26" s="764"/>
      <c r="AS26" s="764"/>
      <c r="AT26" s="765"/>
    </row>
    <row r="27" spans="2:46" ht="15" customHeight="1" x14ac:dyDescent="0.25">
      <c r="H27" s="1104">
        <v>5</v>
      </c>
      <c r="I27" s="765"/>
      <c r="J27" s="1105" t="s">
        <v>1900</v>
      </c>
      <c r="K27" s="764"/>
      <c r="L27" s="764"/>
      <c r="M27" s="764"/>
      <c r="N27" s="764"/>
      <c r="O27" s="764"/>
      <c r="P27" s="764"/>
      <c r="Q27" s="764"/>
      <c r="R27" s="764"/>
      <c r="S27" s="764"/>
      <c r="T27" s="764"/>
      <c r="U27" s="764"/>
      <c r="V27" s="764"/>
      <c r="W27" s="764"/>
      <c r="X27" s="765"/>
      <c r="Y27" s="1009"/>
      <c r="Z27" s="765"/>
      <c r="AA27" s="1009"/>
      <c r="AB27" s="764"/>
      <c r="AC27" s="764"/>
      <c r="AD27" s="764"/>
      <c r="AE27" s="764"/>
      <c r="AF27" s="764"/>
      <c r="AG27" s="764"/>
      <c r="AH27" s="764"/>
      <c r="AI27" s="764"/>
      <c r="AJ27" s="764"/>
      <c r="AK27" s="764"/>
      <c r="AL27" s="764"/>
      <c r="AM27" s="764"/>
      <c r="AN27" s="764"/>
      <c r="AO27" s="764"/>
      <c r="AP27" s="764"/>
      <c r="AQ27" s="764"/>
      <c r="AR27" s="764"/>
      <c r="AS27" s="764"/>
      <c r="AT27" s="765"/>
    </row>
    <row r="28" spans="2:46" ht="15" customHeight="1" x14ac:dyDescent="0.25">
      <c r="B28" s="760"/>
      <c r="C28" s="761"/>
      <c r="D28" s="761"/>
      <c r="E28" s="761"/>
      <c r="H28" s="1104">
        <v>6</v>
      </c>
      <c r="I28" s="765"/>
      <c r="J28" s="1105" t="s">
        <v>1901</v>
      </c>
      <c r="K28" s="764"/>
      <c r="L28" s="764"/>
      <c r="M28" s="764"/>
      <c r="N28" s="764"/>
      <c r="O28" s="764"/>
      <c r="P28" s="764"/>
      <c r="Q28" s="764"/>
      <c r="R28" s="764"/>
      <c r="S28" s="764"/>
      <c r="T28" s="764"/>
      <c r="U28" s="764"/>
      <c r="V28" s="764"/>
      <c r="W28" s="764"/>
      <c r="X28" s="765"/>
      <c r="Y28" s="1009"/>
      <c r="Z28" s="765"/>
      <c r="AA28" s="1009"/>
      <c r="AB28" s="764"/>
      <c r="AC28" s="764"/>
      <c r="AD28" s="764"/>
      <c r="AE28" s="764"/>
      <c r="AF28" s="764"/>
      <c r="AG28" s="764"/>
      <c r="AH28" s="764"/>
      <c r="AI28" s="764"/>
      <c r="AJ28" s="764"/>
      <c r="AK28" s="764"/>
      <c r="AL28" s="764"/>
      <c r="AM28" s="764"/>
      <c r="AN28" s="764"/>
      <c r="AO28" s="764"/>
      <c r="AP28" s="764"/>
      <c r="AQ28" s="764"/>
      <c r="AR28" s="764"/>
      <c r="AS28" s="764"/>
      <c r="AT28" s="765"/>
    </row>
    <row r="29" spans="2:46" ht="15" customHeight="1" x14ac:dyDescent="0.25">
      <c r="H29" s="1104">
        <v>7</v>
      </c>
      <c r="I29" s="765"/>
      <c r="J29" s="1105" t="s">
        <v>1902</v>
      </c>
      <c r="K29" s="764"/>
      <c r="L29" s="764"/>
      <c r="M29" s="764"/>
      <c r="N29" s="764"/>
      <c r="O29" s="764"/>
      <c r="P29" s="764"/>
      <c r="Q29" s="764"/>
      <c r="R29" s="764"/>
      <c r="S29" s="764"/>
      <c r="T29" s="764"/>
      <c r="U29" s="764"/>
      <c r="V29" s="764"/>
      <c r="W29" s="764"/>
      <c r="X29" s="765"/>
      <c r="Y29" s="1009"/>
      <c r="Z29" s="765"/>
      <c r="AA29" s="1009"/>
      <c r="AB29" s="764"/>
      <c r="AC29" s="764"/>
      <c r="AD29" s="764"/>
      <c r="AE29" s="764"/>
      <c r="AF29" s="764"/>
      <c r="AG29" s="764"/>
      <c r="AH29" s="764"/>
      <c r="AI29" s="764"/>
      <c r="AJ29" s="764"/>
      <c r="AK29" s="764"/>
      <c r="AL29" s="764"/>
      <c r="AM29" s="764"/>
      <c r="AN29" s="764"/>
      <c r="AO29" s="764"/>
      <c r="AP29" s="764"/>
      <c r="AQ29" s="764"/>
      <c r="AR29" s="764"/>
      <c r="AS29" s="764"/>
      <c r="AT29" s="765"/>
    </row>
    <row r="30" spans="2:46" ht="15" customHeight="1" x14ac:dyDescent="0.25">
      <c r="B30" s="760"/>
      <c r="C30" s="761"/>
      <c r="D30" s="761"/>
      <c r="E30" s="761"/>
      <c r="H30" s="1104">
        <v>8</v>
      </c>
      <c r="I30" s="765"/>
      <c r="J30" s="1105" t="s">
        <v>1903</v>
      </c>
      <c r="K30" s="764"/>
      <c r="L30" s="764"/>
      <c r="M30" s="764"/>
      <c r="N30" s="764"/>
      <c r="O30" s="764"/>
      <c r="P30" s="764"/>
      <c r="Q30" s="764"/>
      <c r="R30" s="764"/>
      <c r="S30" s="764"/>
      <c r="T30" s="764"/>
      <c r="U30" s="764"/>
      <c r="V30" s="764"/>
      <c r="W30" s="764"/>
      <c r="X30" s="765"/>
      <c r="Y30" s="1009"/>
      <c r="Z30" s="765"/>
      <c r="AA30" s="1009"/>
      <c r="AB30" s="764"/>
      <c r="AC30" s="764"/>
      <c r="AD30" s="764"/>
      <c r="AE30" s="764"/>
      <c r="AF30" s="764"/>
      <c r="AG30" s="764"/>
      <c r="AH30" s="764"/>
      <c r="AI30" s="764"/>
      <c r="AJ30" s="764"/>
      <c r="AK30" s="764"/>
      <c r="AL30" s="764"/>
      <c r="AM30" s="764"/>
      <c r="AN30" s="764"/>
      <c r="AO30" s="764"/>
      <c r="AP30" s="764"/>
      <c r="AQ30" s="764"/>
      <c r="AR30" s="764"/>
      <c r="AS30" s="764"/>
      <c r="AT30" s="765"/>
    </row>
    <row r="31" spans="2:46" ht="15" customHeight="1" x14ac:dyDescent="0.25">
      <c r="H31" s="1104">
        <v>9</v>
      </c>
      <c r="I31" s="765"/>
      <c r="J31" s="1105" t="s">
        <v>1904</v>
      </c>
      <c r="K31" s="764"/>
      <c r="L31" s="764"/>
      <c r="M31" s="764"/>
      <c r="N31" s="764"/>
      <c r="O31" s="764"/>
      <c r="P31" s="764"/>
      <c r="Q31" s="764"/>
      <c r="R31" s="764"/>
      <c r="S31" s="764"/>
      <c r="T31" s="764"/>
      <c r="U31" s="764"/>
      <c r="V31" s="764"/>
      <c r="W31" s="764"/>
      <c r="X31" s="765"/>
      <c r="Y31" s="1009"/>
      <c r="Z31" s="765"/>
      <c r="AA31" s="1009"/>
      <c r="AB31" s="764"/>
      <c r="AC31" s="764"/>
      <c r="AD31" s="764"/>
      <c r="AE31" s="764"/>
      <c r="AF31" s="764"/>
      <c r="AG31" s="764"/>
      <c r="AH31" s="764"/>
      <c r="AI31" s="764"/>
      <c r="AJ31" s="764"/>
      <c r="AK31" s="764"/>
      <c r="AL31" s="764"/>
      <c r="AM31" s="764"/>
      <c r="AN31" s="764"/>
      <c r="AO31" s="764"/>
      <c r="AP31" s="764"/>
      <c r="AQ31" s="764"/>
      <c r="AR31" s="764"/>
      <c r="AS31" s="764"/>
      <c r="AT31" s="765"/>
    </row>
    <row r="32" spans="2:46" ht="15" customHeight="1" x14ac:dyDescent="0.25">
      <c r="B32" s="760"/>
      <c r="C32" s="761"/>
      <c r="D32" s="761"/>
      <c r="E32" s="761"/>
      <c r="H32" s="1104">
        <v>10</v>
      </c>
      <c r="I32" s="765"/>
      <c r="J32" s="1105" t="s">
        <v>1905</v>
      </c>
      <c r="K32" s="764"/>
      <c r="L32" s="764"/>
      <c r="M32" s="764"/>
      <c r="N32" s="764"/>
      <c r="O32" s="764"/>
      <c r="P32" s="764"/>
      <c r="Q32" s="764"/>
      <c r="R32" s="764"/>
      <c r="S32" s="764"/>
      <c r="T32" s="764"/>
      <c r="U32" s="764"/>
      <c r="V32" s="764"/>
      <c r="W32" s="764"/>
      <c r="X32" s="765"/>
      <c r="Y32" s="1009"/>
      <c r="Z32" s="765"/>
      <c r="AA32" s="1009"/>
      <c r="AB32" s="764"/>
      <c r="AC32" s="764"/>
      <c r="AD32" s="764"/>
      <c r="AE32" s="764"/>
      <c r="AF32" s="764"/>
      <c r="AG32" s="764"/>
      <c r="AH32" s="764"/>
      <c r="AI32" s="764"/>
      <c r="AJ32" s="764"/>
      <c r="AK32" s="764"/>
      <c r="AL32" s="764"/>
      <c r="AM32" s="764"/>
      <c r="AN32" s="764"/>
      <c r="AO32" s="764"/>
      <c r="AP32" s="764"/>
      <c r="AQ32" s="764"/>
      <c r="AR32" s="764"/>
      <c r="AS32" s="764"/>
      <c r="AT32" s="765"/>
    </row>
    <row r="33" spans="2:46" ht="15" customHeight="1" x14ac:dyDescent="0.25">
      <c r="H33" s="1104">
        <v>11</v>
      </c>
      <c r="I33" s="765"/>
      <c r="J33" s="1105" t="s">
        <v>1906</v>
      </c>
      <c r="K33" s="764"/>
      <c r="L33" s="764"/>
      <c r="M33" s="764"/>
      <c r="N33" s="764"/>
      <c r="O33" s="764"/>
      <c r="P33" s="764"/>
      <c r="Q33" s="764"/>
      <c r="R33" s="764"/>
      <c r="S33" s="764"/>
      <c r="T33" s="764"/>
      <c r="U33" s="764"/>
      <c r="V33" s="764"/>
      <c r="W33" s="764"/>
      <c r="X33" s="765"/>
      <c r="Y33" s="1009"/>
      <c r="Z33" s="765"/>
      <c r="AA33" s="1009"/>
      <c r="AB33" s="764"/>
      <c r="AC33" s="764"/>
      <c r="AD33" s="764"/>
      <c r="AE33" s="764"/>
      <c r="AF33" s="764"/>
      <c r="AG33" s="764"/>
      <c r="AH33" s="764"/>
      <c r="AI33" s="764"/>
      <c r="AJ33" s="764"/>
      <c r="AK33" s="764"/>
      <c r="AL33" s="764"/>
      <c r="AM33" s="764"/>
      <c r="AN33" s="764"/>
      <c r="AO33" s="764"/>
      <c r="AP33" s="764"/>
      <c r="AQ33" s="764"/>
      <c r="AR33" s="764"/>
      <c r="AS33" s="764"/>
      <c r="AT33" s="765"/>
    </row>
    <row r="34" spans="2:46" ht="15" customHeight="1" x14ac:dyDescent="0.25">
      <c r="B34" s="760"/>
      <c r="C34" s="761"/>
      <c r="D34" s="761"/>
      <c r="E34" s="761"/>
      <c r="H34" s="1104">
        <v>12</v>
      </c>
      <c r="I34" s="765"/>
      <c r="J34" s="1105" t="s">
        <v>1907</v>
      </c>
      <c r="K34" s="764"/>
      <c r="L34" s="764"/>
      <c r="M34" s="764"/>
      <c r="N34" s="764"/>
      <c r="O34" s="764"/>
      <c r="P34" s="764"/>
      <c r="Q34" s="764"/>
      <c r="R34" s="764"/>
      <c r="S34" s="764"/>
      <c r="T34" s="764"/>
      <c r="U34" s="764"/>
      <c r="V34" s="764"/>
      <c r="W34" s="764"/>
      <c r="X34" s="765"/>
      <c r="Y34" s="1009"/>
      <c r="Z34" s="765"/>
      <c r="AA34" s="1009"/>
      <c r="AB34" s="764"/>
      <c r="AC34" s="764"/>
      <c r="AD34" s="764"/>
      <c r="AE34" s="764"/>
      <c r="AF34" s="764"/>
      <c r="AG34" s="764"/>
      <c r="AH34" s="764"/>
      <c r="AI34" s="764"/>
      <c r="AJ34" s="764"/>
      <c r="AK34" s="764"/>
      <c r="AL34" s="764"/>
      <c r="AM34" s="764"/>
      <c r="AN34" s="764"/>
      <c r="AO34" s="764"/>
      <c r="AP34" s="764"/>
      <c r="AQ34" s="764"/>
      <c r="AR34" s="764"/>
      <c r="AS34" s="764"/>
      <c r="AT34" s="765"/>
    </row>
    <row r="35" spans="2:46" ht="15" customHeight="1" x14ac:dyDescent="0.25">
      <c r="H35" s="1104">
        <v>13</v>
      </c>
      <c r="I35" s="765"/>
      <c r="J35" s="1105" t="s">
        <v>1908</v>
      </c>
      <c r="K35" s="764"/>
      <c r="L35" s="764"/>
      <c r="M35" s="764"/>
      <c r="N35" s="764"/>
      <c r="O35" s="764"/>
      <c r="P35" s="764"/>
      <c r="Q35" s="764"/>
      <c r="R35" s="764"/>
      <c r="S35" s="764"/>
      <c r="T35" s="764"/>
      <c r="U35" s="764"/>
      <c r="V35" s="764"/>
      <c r="W35" s="764"/>
      <c r="X35" s="765"/>
      <c r="Y35" s="1009"/>
      <c r="Z35" s="765"/>
      <c r="AA35" s="1009"/>
      <c r="AB35" s="764"/>
      <c r="AC35" s="764"/>
      <c r="AD35" s="764"/>
      <c r="AE35" s="764"/>
      <c r="AF35" s="764"/>
      <c r="AG35" s="764"/>
      <c r="AH35" s="764"/>
      <c r="AI35" s="764"/>
      <c r="AJ35" s="764"/>
      <c r="AK35" s="764"/>
      <c r="AL35" s="764"/>
      <c r="AM35" s="764"/>
      <c r="AN35" s="764"/>
      <c r="AO35" s="764"/>
      <c r="AP35" s="764"/>
      <c r="AQ35" s="764"/>
      <c r="AR35" s="764"/>
      <c r="AS35" s="764"/>
      <c r="AT35" s="765"/>
    </row>
    <row r="36" spans="2:46" ht="15" customHeight="1" x14ac:dyDescent="0.25">
      <c r="B36" s="760"/>
      <c r="C36" s="761"/>
      <c r="D36" s="761"/>
      <c r="E36" s="761"/>
      <c r="H36" s="204"/>
      <c r="I36" s="204"/>
      <c r="AS36" s="443"/>
      <c r="AT36" s="443"/>
    </row>
    <row r="37" spans="2:46" ht="15" customHeight="1" x14ac:dyDescent="0.25">
      <c r="H37" s="1082" t="s">
        <v>1445</v>
      </c>
      <c r="I37" s="765"/>
      <c r="J37" s="1109" t="s">
        <v>1780</v>
      </c>
      <c r="K37" s="764"/>
      <c r="L37" s="764"/>
      <c r="M37" s="764"/>
      <c r="N37" s="764"/>
      <c r="O37" s="764"/>
      <c r="P37" s="764"/>
      <c r="Q37" s="764"/>
      <c r="R37" s="764"/>
      <c r="S37" s="764"/>
      <c r="T37" s="764"/>
      <c r="U37" s="764"/>
      <c r="V37" s="764"/>
      <c r="W37" s="764"/>
      <c r="X37" s="765"/>
      <c r="Y37" s="1082" t="s">
        <v>1767</v>
      </c>
      <c r="Z37" s="765"/>
      <c r="AA37" s="1110" t="s">
        <v>1909</v>
      </c>
      <c r="AB37" s="764"/>
      <c r="AC37" s="764"/>
      <c r="AD37" s="764"/>
      <c r="AE37" s="764"/>
      <c r="AF37" s="764"/>
      <c r="AG37" s="764"/>
      <c r="AH37" s="764"/>
      <c r="AI37" s="764"/>
      <c r="AJ37" s="765"/>
      <c r="AK37" s="1110" t="s">
        <v>1910</v>
      </c>
      <c r="AL37" s="764"/>
      <c r="AM37" s="764"/>
      <c r="AN37" s="764"/>
      <c r="AO37" s="764"/>
      <c r="AP37" s="764"/>
      <c r="AQ37" s="764"/>
      <c r="AR37" s="764"/>
      <c r="AS37" s="764"/>
      <c r="AT37" s="765"/>
    </row>
    <row r="38" spans="2:46" ht="15" customHeight="1" x14ac:dyDescent="0.25">
      <c r="H38" s="1104">
        <v>1</v>
      </c>
      <c r="I38" s="765"/>
      <c r="J38" s="1105" t="s">
        <v>1911</v>
      </c>
      <c r="K38" s="764"/>
      <c r="L38" s="764"/>
      <c r="M38" s="764"/>
      <c r="N38" s="764"/>
      <c r="O38" s="764"/>
      <c r="P38" s="764"/>
      <c r="Q38" s="764"/>
      <c r="R38" s="764"/>
      <c r="S38" s="764"/>
      <c r="T38" s="764"/>
      <c r="U38" s="764"/>
      <c r="V38" s="764"/>
      <c r="W38" s="764"/>
      <c r="X38" s="765"/>
      <c r="Y38" s="1009"/>
      <c r="Z38" s="765"/>
      <c r="AA38" s="1106">
        <f>AA53</f>
        <v>0</v>
      </c>
      <c r="AB38" s="764"/>
      <c r="AC38" s="764"/>
      <c r="AD38" s="764"/>
      <c r="AE38" s="764"/>
      <c r="AF38" s="764"/>
      <c r="AG38" s="764"/>
      <c r="AH38" s="764"/>
      <c r="AI38" s="764"/>
      <c r="AJ38" s="765"/>
      <c r="AK38" s="1106">
        <f>AK53</f>
        <v>0</v>
      </c>
      <c r="AL38" s="764"/>
      <c r="AM38" s="764"/>
      <c r="AN38" s="764"/>
      <c r="AO38" s="764"/>
      <c r="AP38" s="764"/>
      <c r="AQ38" s="764"/>
      <c r="AR38" s="764"/>
      <c r="AS38" s="764"/>
      <c r="AT38" s="765"/>
    </row>
    <row r="39" spans="2:46" ht="15" customHeight="1" x14ac:dyDescent="0.25">
      <c r="H39" s="1104">
        <v>2</v>
      </c>
      <c r="I39" s="765"/>
      <c r="J39" s="1105" t="s">
        <v>1912</v>
      </c>
      <c r="K39" s="764"/>
      <c r="L39" s="764"/>
      <c r="M39" s="764"/>
      <c r="N39" s="764"/>
      <c r="O39" s="764"/>
      <c r="P39" s="764"/>
      <c r="Q39" s="764"/>
      <c r="R39" s="764"/>
      <c r="S39" s="764"/>
      <c r="T39" s="764"/>
      <c r="U39" s="764"/>
      <c r="V39" s="764"/>
      <c r="W39" s="764"/>
      <c r="X39" s="765"/>
      <c r="Y39" s="1009"/>
      <c r="Z39" s="765"/>
      <c r="AA39" s="1114"/>
      <c r="AB39" s="764"/>
      <c r="AC39" s="764"/>
      <c r="AD39" s="764"/>
      <c r="AE39" s="764"/>
      <c r="AF39" s="764"/>
      <c r="AG39" s="764"/>
      <c r="AH39" s="764"/>
      <c r="AI39" s="764"/>
      <c r="AJ39" s="796"/>
      <c r="AK39" s="1108"/>
      <c r="AL39" s="764"/>
      <c r="AM39" s="764"/>
      <c r="AN39" s="764"/>
      <c r="AO39" s="764"/>
      <c r="AP39" s="764"/>
      <c r="AQ39" s="764"/>
      <c r="AR39" s="764"/>
      <c r="AS39" s="764"/>
      <c r="AT39" s="796"/>
    </row>
    <row r="40" spans="2:46" ht="15" customHeight="1" x14ac:dyDescent="0.25">
      <c r="H40" s="1104">
        <v>3</v>
      </c>
      <c r="I40" s="765"/>
      <c r="J40" s="1105" t="s">
        <v>1913</v>
      </c>
      <c r="K40" s="764"/>
      <c r="L40" s="764"/>
      <c r="M40" s="764"/>
      <c r="N40" s="764"/>
      <c r="O40" s="764"/>
      <c r="P40" s="764"/>
      <c r="Q40" s="764"/>
      <c r="R40" s="764"/>
      <c r="S40" s="764"/>
      <c r="T40" s="764"/>
      <c r="U40" s="764"/>
      <c r="V40" s="764"/>
      <c r="W40" s="764"/>
      <c r="X40" s="765"/>
      <c r="Y40" s="1009"/>
      <c r="Z40" s="765"/>
      <c r="AA40" s="1106">
        <f>SUM(AA38:AT39)</f>
        <v>0</v>
      </c>
      <c r="AB40" s="764"/>
      <c r="AC40" s="764"/>
      <c r="AD40" s="764"/>
      <c r="AE40" s="764"/>
      <c r="AF40" s="764"/>
      <c r="AG40" s="764"/>
      <c r="AH40" s="764"/>
      <c r="AI40" s="764"/>
      <c r="AJ40" s="765"/>
      <c r="AK40" s="1106">
        <f>SUM(AK38:BD39)</f>
        <v>0</v>
      </c>
      <c r="AL40" s="764"/>
      <c r="AM40" s="764"/>
      <c r="AN40" s="764"/>
      <c r="AO40" s="764"/>
      <c r="AP40" s="764"/>
      <c r="AQ40" s="764"/>
      <c r="AR40" s="764"/>
      <c r="AS40" s="764"/>
      <c r="AT40" s="765"/>
    </row>
    <row r="41" spans="2:46" ht="15" customHeight="1" x14ac:dyDescent="0.25">
      <c r="H41" s="204"/>
      <c r="I41" s="204"/>
      <c r="AS41" s="226"/>
      <c r="AT41" s="226"/>
    </row>
    <row r="42" spans="2:46" ht="15" customHeight="1" x14ac:dyDescent="0.25">
      <c r="H42" s="87" t="s">
        <v>1914</v>
      </c>
      <c r="I42" s="204"/>
      <c r="AS42" s="226"/>
      <c r="AT42" s="226"/>
    </row>
    <row r="43" spans="2:46" ht="15" customHeight="1" x14ac:dyDescent="0.25">
      <c r="H43" s="1082" t="s">
        <v>1445</v>
      </c>
      <c r="I43" s="765"/>
      <c r="J43" s="1109" t="s">
        <v>1780</v>
      </c>
      <c r="K43" s="764"/>
      <c r="L43" s="764"/>
      <c r="M43" s="764"/>
      <c r="N43" s="764"/>
      <c r="O43" s="764"/>
      <c r="P43" s="764"/>
      <c r="Q43" s="764"/>
      <c r="R43" s="764"/>
      <c r="S43" s="764"/>
      <c r="T43" s="764"/>
      <c r="U43" s="764"/>
      <c r="V43" s="764"/>
      <c r="W43" s="764"/>
      <c r="X43" s="765"/>
      <c r="Y43" s="1082" t="s">
        <v>1767</v>
      </c>
      <c r="Z43" s="765"/>
      <c r="AA43" s="1110" t="s">
        <v>1909</v>
      </c>
      <c r="AB43" s="764"/>
      <c r="AC43" s="764"/>
      <c r="AD43" s="764"/>
      <c r="AE43" s="764"/>
      <c r="AF43" s="764"/>
      <c r="AG43" s="764"/>
      <c r="AH43" s="764"/>
      <c r="AI43" s="764"/>
      <c r="AJ43" s="765"/>
      <c r="AK43" s="1110" t="s">
        <v>1910</v>
      </c>
      <c r="AL43" s="764"/>
      <c r="AM43" s="764"/>
      <c r="AN43" s="764"/>
      <c r="AO43" s="764"/>
      <c r="AP43" s="764"/>
      <c r="AQ43" s="764"/>
      <c r="AR43" s="764"/>
      <c r="AS43" s="764"/>
      <c r="AT43" s="765"/>
    </row>
    <row r="44" spans="2:46" ht="15" customHeight="1" x14ac:dyDescent="0.25">
      <c r="H44" s="1104">
        <v>1</v>
      </c>
      <c r="I44" s="765"/>
      <c r="J44" s="1105"/>
      <c r="K44" s="764"/>
      <c r="L44" s="764"/>
      <c r="M44" s="764"/>
      <c r="N44" s="764"/>
      <c r="O44" s="764"/>
      <c r="P44" s="764"/>
      <c r="Q44" s="764"/>
      <c r="R44" s="764"/>
      <c r="S44" s="764"/>
      <c r="T44" s="764"/>
      <c r="U44" s="764"/>
      <c r="V44" s="764"/>
      <c r="W44" s="764"/>
      <c r="X44" s="765"/>
      <c r="Y44" s="1009"/>
      <c r="Z44" s="765"/>
      <c r="AA44" s="1106"/>
      <c r="AB44" s="764"/>
      <c r="AC44" s="764"/>
      <c r="AD44" s="764"/>
      <c r="AE44" s="764"/>
      <c r="AF44" s="764"/>
      <c r="AG44" s="764"/>
      <c r="AH44" s="764"/>
      <c r="AI44" s="764"/>
      <c r="AJ44" s="765"/>
      <c r="AK44" s="1106"/>
      <c r="AL44" s="764"/>
      <c r="AM44" s="764"/>
      <c r="AN44" s="764"/>
      <c r="AO44" s="764"/>
      <c r="AP44" s="764"/>
      <c r="AQ44" s="764"/>
      <c r="AR44" s="764"/>
      <c r="AS44" s="764"/>
      <c r="AT44" s="765"/>
    </row>
    <row r="45" spans="2:46" ht="15" customHeight="1" x14ac:dyDescent="0.25">
      <c r="H45" s="1104">
        <v>2</v>
      </c>
      <c r="I45" s="765"/>
      <c r="J45" s="1105"/>
      <c r="K45" s="764"/>
      <c r="L45" s="764"/>
      <c r="M45" s="764"/>
      <c r="N45" s="764"/>
      <c r="O45" s="764"/>
      <c r="P45" s="764"/>
      <c r="Q45" s="764"/>
      <c r="R45" s="764"/>
      <c r="S45" s="764"/>
      <c r="T45" s="764"/>
      <c r="U45" s="764"/>
      <c r="V45" s="764"/>
      <c r="W45" s="764"/>
      <c r="X45" s="765"/>
      <c r="Y45" s="1009"/>
      <c r="Z45" s="765"/>
      <c r="AA45" s="1106"/>
      <c r="AB45" s="764"/>
      <c r="AC45" s="764"/>
      <c r="AD45" s="764"/>
      <c r="AE45" s="764"/>
      <c r="AF45" s="764"/>
      <c r="AG45" s="764"/>
      <c r="AH45" s="764"/>
      <c r="AI45" s="764"/>
      <c r="AJ45" s="765"/>
      <c r="AK45" s="1106"/>
      <c r="AL45" s="764"/>
      <c r="AM45" s="764"/>
      <c r="AN45" s="764"/>
      <c r="AO45" s="764"/>
      <c r="AP45" s="764"/>
      <c r="AQ45" s="764"/>
      <c r="AR45" s="764"/>
      <c r="AS45" s="764"/>
      <c r="AT45" s="765"/>
    </row>
    <row r="46" spans="2:46" ht="15" customHeight="1" x14ac:dyDescent="0.25">
      <c r="H46" s="1104">
        <v>3</v>
      </c>
      <c r="I46" s="765"/>
      <c r="J46" s="1105"/>
      <c r="K46" s="764"/>
      <c r="L46" s="764"/>
      <c r="M46" s="764"/>
      <c r="N46" s="764"/>
      <c r="O46" s="764"/>
      <c r="P46" s="764"/>
      <c r="Q46" s="764"/>
      <c r="R46" s="764"/>
      <c r="S46" s="764"/>
      <c r="T46" s="764"/>
      <c r="U46" s="764"/>
      <c r="V46" s="764"/>
      <c r="W46" s="764"/>
      <c r="X46" s="765"/>
      <c r="Y46" s="1009"/>
      <c r="Z46" s="765"/>
      <c r="AA46" s="1106"/>
      <c r="AB46" s="764"/>
      <c r="AC46" s="764"/>
      <c r="AD46" s="764"/>
      <c r="AE46" s="764"/>
      <c r="AF46" s="764"/>
      <c r="AG46" s="764"/>
      <c r="AH46" s="764"/>
      <c r="AI46" s="764"/>
      <c r="AJ46" s="765"/>
      <c r="AK46" s="1106"/>
      <c r="AL46" s="764"/>
      <c r="AM46" s="764"/>
      <c r="AN46" s="764"/>
      <c r="AO46" s="764"/>
      <c r="AP46" s="764"/>
      <c r="AQ46" s="764"/>
      <c r="AR46" s="764"/>
      <c r="AS46" s="764"/>
      <c r="AT46" s="765"/>
    </row>
    <row r="47" spans="2:46" ht="15" customHeight="1" x14ac:dyDescent="0.25">
      <c r="H47" s="1104">
        <v>4</v>
      </c>
      <c r="I47" s="765"/>
      <c r="J47" s="1105"/>
      <c r="K47" s="764"/>
      <c r="L47" s="764"/>
      <c r="M47" s="764"/>
      <c r="N47" s="764"/>
      <c r="O47" s="764"/>
      <c r="P47" s="764"/>
      <c r="Q47" s="764"/>
      <c r="R47" s="764"/>
      <c r="S47" s="764"/>
      <c r="T47" s="764"/>
      <c r="U47" s="764"/>
      <c r="V47" s="764"/>
      <c r="W47" s="764"/>
      <c r="X47" s="765"/>
      <c r="Y47" s="1009"/>
      <c r="Z47" s="765"/>
      <c r="AA47" s="1106"/>
      <c r="AB47" s="764"/>
      <c r="AC47" s="764"/>
      <c r="AD47" s="764"/>
      <c r="AE47" s="764"/>
      <c r="AF47" s="764"/>
      <c r="AG47" s="764"/>
      <c r="AH47" s="764"/>
      <c r="AI47" s="764"/>
      <c r="AJ47" s="765"/>
      <c r="AK47" s="1106"/>
      <c r="AL47" s="764"/>
      <c r="AM47" s="764"/>
      <c r="AN47" s="764"/>
      <c r="AO47" s="764"/>
      <c r="AP47" s="764"/>
      <c r="AQ47" s="764"/>
      <c r="AR47" s="764"/>
      <c r="AS47" s="764"/>
      <c r="AT47" s="765"/>
    </row>
    <row r="48" spans="2:46" ht="15" customHeight="1" x14ac:dyDescent="0.25">
      <c r="H48" s="1104">
        <v>5</v>
      </c>
      <c r="I48" s="765"/>
      <c r="J48" s="1105"/>
      <c r="K48" s="764"/>
      <c r="L48" s="764"/>
      <c r="M48" s="764"/>
      <c r="N48" s="764"/>
      <c r="O48" s="764"/>
      <c r="P48" s="764"/>
      <c r="Q48" s="764"/>
      <c r="R48" s="764"/>
      <c r="S48" s="764"/>
      <c r="T48" s="764"/>
      <c r="U48" s="764"/>
      <c r="V48" s="764"/>
      <c r="W48" s="764"/>
      <c r="X48" s="765"/>
      <c r="Y48" s="1009"/>
      <c r="Z48" s="765"/>
      <c r="AA48" s="1106"/>
      <c r="AB48" s="764"/>
      <c r="AC48" s="764"/>
      <c r="AD48" s="764"/>
      <c r="AE48" s="764"/>
      <c r="AF48" s="764"/>
      <c r="AG48" s="764"/>
      <c r="AH48" s="764"/>
      <c r="AI48" s="764"/>
      <c r="AJ48" s="765"/>
      <c r="AK48" s="1106"/>
      <c r="AL48" s="764"/>
      <c r="AM48" s="764"/>
      <c r="AN48" s="764"/>
      <c r="AO48" s="764"/>
      <c r="AP48" s="764"/>
      <c r="AQ48" s="764"/>
      <c r="AR48" s="764"/>
      <c r="AS48" s="764"/>
      <c r="AT48" s="765"/>
    </row>
    <row r="49" spans="8:46" ht="15" customHeight="1" x14ac:dyDescent="0.25">
      <c r="H49" s="1104">
        <v>6</v>
      </c>
      <c r="I49" s="765"/>
      <c r="J49" s="1105"/>
      <c r="K49" s="764"/>
      <c r="L49" s="764"/>
      <c r="M49" s="764"/>
      <c r="N49" s="764"/>
      <c r="O49" s="764"/>
      <c r="P49" s="764"/>
      <c r="Q49" s="764"/>
      <c r="R49" s="764"/>
      <c r="S49" s="764"/>
      <c r="T49" s="764"/>
      <c r="U49" s="764"/>
      <c r="V49" s="764"/>
      <c r="W49" s="764"/>
      <c r="X49" s="765"/>
      <c r="Y49" s="1009"/>
      <c r="Z49" s="765"/>
      <c r="AA49" s="1106"/>
      <c r="AB49" s="764"/>
      <c r="AC49" s="764"/>
      <c r="AD49" s="764"/>
      <c r="AE49" s="764"/>
      <c r="AF49" s="764"/>
      <c r="AG49" s="764"/>
      <c r="AH49" s="764"/>
      <c r="AI49" s="764"/>
      <c r="AJ49" s="765"/>
      <c r="AK49" s="1106"/>
      <c r="AL49" s="764"/>
      <c r="AM49" s="764"/>
      <c r="AN49" s="764"/>
      <c r="AO49" s="764"/>
      <c r="AP49" s="764"/>
      <c r="AQ49" s="764"/>
      <c r="AR49" s="764"/>
      <c r="AS49" s="764"/>
      <c r="AT49" s="765"/>
    </row>
    <row r="50" spans="8:46" ht="15" customHeight="1" x14ac:dyDescent="0.25">
      <c r="H50" s="1104">
        <v>7</v>
      </c>
      <c r="I50" s="765"/>
      <c r="J50" s="1105"/>
      <c r="K50" s="764"/>
      <c r="L50" s="764"/>
      <c r="M50" s="764"/>
      <c r="N50" s="764"/>
      <c r="O50" s="764"/>
      <c r="P50" s="764"/>
      <c r="Q50" s="764"/>
      <c r="R50" s="764"/>
      <c r="S50" s="764"/>
      <c r="T50" s="764"/>
      <c r="U50" s="764"/>
      <c r="V50" s="764"/>
      <c r="W50" s="764"/>
      <c r="X50" s="765"/>
      <c r="Y50" s="1009"/>
      <c r="Z50" s="765"/>
      <c r="AA50" s="1106"/>
      <c r="AB50" s="764"/>
      <c r="AC50" s="764"/>
      <c r="AD50" s="764"/>
      <c r="AE50" s="764"/>
      <c r="AF50" s="764"/>
      <c r="AG50" s="764"/>
      <c r="AH50" s="764"/>
      <c r="AI50" s="764"/>
      <c r="AJ50" s="765"/>
      <c r="AK50" s="1106"/>
      <c r="AL50" s="764"/>
      <c r="AM50" s="764"/>
      <c r="AN50" s="764"/>
      <c r="AO50" s="764"/>
      <c r="AP50" s="764"/>
      <c r="AQ50" s="764"/>
      <c r="AR50" s="764"/>
      <c r="AS50" s="764"/>
      <c r="AT50" s="765"/>
    </row>
    <row r="51" spans="8:46" ht="15" customHeight="1" x14ac:dyDescent="0.25">
      <c r="H51" s="1104">
        <v>8</v>
      </c>
      <c r="I51" s="765"/>
      <c r="J51" s="1105"/>
      <c r="K51" s="764"/>
      <c r="L51" s="764"/>
      <c r="M51" s="764"/>
      <c r="N51" s="764"/>
      <c r="O51" s="764"/>
      <c r="P51" s="764"/>
      <c r="Q51" s="764"/>
      <c r="R51" s="764"/>
      <c r="S51" s="764"/>
      <c r="T51" s="764"/>
      <c r="U51" s="764"/>
      <c r="V51" s="764"/>
      <c r="W51" s="764"/>
      <c r="X51" s="765"/>
      <c r="Y51" s="1009"/>
      <c r="Z51" s="765"/>
      <c r="AA51" s="1106"/>
      <c r="AB51" s="764"/>
      <c r="AC51" s="764"/>
      <c r="AD51" s="764"/>
      <c r="AE51" s="764"/>
      <c r="AF51" s="764"/>
      <c r="AG51" s="764"/>
      <c r="AH51" s="764"/>
      <c r="AI51" s="764"/>
      <c r="AJ51" s="765"/>
      <c r="AK51" s="1106"/>
      <c r="AL51" s="764"/>
      <c r="AM51" s="764"/>
      <c r="AN51" s="764"/>
      <c r="AO51" s="764"/>
      <c r="AP51" s="764"/>
      <c r="AQ51" s="764"/>
      <c r="AR51" s="764"/>
      <c r="AS51" s="764"/>
      <c r="AT51" s="765"/>
    </row>
    <row r="52" spans="8:46" ht="15" customHeight="1" x14ac:dyDescent="0.25">
      <c r="H52" s="1115"/>
      <c r="I52" s="765"/>
      <c r="J52" s="1107"/>
      <c r="K52" s="764"/>
      <c r="L52" s="764"/>
      <c r="M52" s="764"/>
      <c r="N52" s="764"/>
      <c r="O52" s="764"/>
      <c r="P52" s="764"/>
      <c r="Q52" s="764"/>
      <c r="R52" s="764"/>
      <c r="S52" s="764"/>
      <c r="T52" s="764"/>
      <c r="U52" s="764"/>
      <c r="V52" s="764"/>
      <c r="W52" s="764"/>
      <c r="X52" s="765"/>
      <c r="Y52" s="1113"/>
      <c r="Z52" s="765"/>
      <c r="AA52" s="1110"/>
      <c r="AB52" s="764"/>
      <c r="AC52" s="764"/>
      <c r="AD52" s="764"/>
      <c r="AE52" s="764"/>
      <c r="AF52" s="764"/>
      <c r="AG52" s="764"/>
      <c r="AH52" s="764"/>
      <c r="AI52" s="764"/>
      <c r="AJ52" s="765"/>
      <c r="AK52" s="1110"/>
      <c r="AL52" s="764"/>
      <c r="AM52" s="764"/>
      <c r="AN52" s="764"/>
      <c r="AO52" s="764"/>
      <c r="AP52" s="764"/>
      <c r="AQ52" s="764"/>
      <c r="AR52" s="764"/>
      <c r="AS52" s="764"/>
      <c r="AT52" s="765"/>
    </row>
    <row r="53" spans="8:46" ht="15" customHeight="1" x14ac:dyDescent="0.25">
      <c r="H53" s="1112" t="s">
        <v>1832</v>
      </c>
      <c r="I53" s="764"/>
      <c r="J53" s="764"/>
      <c r="K53" s="764"/>
      <c r="L53" s="764"/>
      <c r="M53" s="764"/>
      <c r="N53" s="764"/>
      <c r="O53" s="764"/>
      <c r="P53" s="764"/>
      <c r="Q53" s="764"/>
      <c r="R53" s="764"/>
      <c r="S53" s="764"/>
      <c r="T53" s="764"/>
      <c r="U53" s="764"/>
      <c r="V53" s="764"/>
      <c r="W53" s="764"/>
      <c r="X53" s="764"/>
      <c r="Y53" s="764"/>
      <c r="Z53" s="765"/>
      <c r="AA53" s="1106">
        <f>SUM(AA44:AT52)</f>
        <v>0</v>
      </c>
      <c r="AB53" s="764"/>
      <c r="AC53" s="764"/>
      <c r="AD53" s="764"/>
      <c r="AE53" s="764"/>
      <c r="AF53" s="764"/>
      <c r="AG53" s="764"/>
      <c r="AH53" s="764"/>
      <c r="AI53" s="764"/>
      <c r="AJ53" s="765"/>
      <c r="AK53" s="1106">
        <f>SUM(AK44:BD52)</f>
        <v>0</v>
      </c>
      <c r="AL53" s="764"/>
      <c r="AM53" s="764"/>
      <c r="AN53" s="764"/>
      <c r="AO53" s="764"/>
      <c r="AP53" s="764"/>
      <c r="AQ53" s="764"/>
      <c r="AR53" s="764"/>
      <c r="AS53" s="764"/>
      <c r="AT53" s="765"/>
    </row>
    <row r="54" spans="8:46" ht="14.25" customHeight="1" x14ac:dyDescent="0.25">
      <c r="AS54" s="443"/>
      <c r="AT54" s="443"/>
    </row>
    <row r="55" spans="8:46" ht="14.25" customHeight="1" x14ac:dyDescent="0.25">
      <c r="AS55" s="443"/>
      <c r="AT55" s="443"/>
    </row>
    <row r="56" spans="8:46" ht="14.25" customHeight="1" x14ac:dyDescent="0.25">
      <c r="AS56" s="443"/>
      <c r="AT56" s="443"/>
    </row>
    <row r="57" spans="8:46" ht="14.25" customHeight="1" x14ac:dyDescent="0.25">
      <c r="H57" s="976" t="s">
        <v>1795</v>
      </c>
      <c r="I57" s="824"/>
      <c r="J57" s="824"/>
      <c r="K57" s="824"/>
      <c r="L57" s="824"/>
      <c r="M57" s="824"/>
      <c r="N57" s="824"/>
      <c r="O57" s="824"/>
      <c r="P57" s="824"/>
      <c r="Q57" s="824"/>
      <c r="R57" s="824"/>
      <c r="S57" s="824"/>
      <c r="T57" s="824"/>
      <c r="U57" s="824"/>
      <c r="V57" s="824"/>
      <c r="W57" s="824"/>
      <c r="X57" s="824"/>
      <c r="Y57" s="825"/>
      <c r="Z57" s="976" t="s">
        <v>1796</v>
      </c>
      <c r="AA57" s="824"/>
      <c r="AB57" s="824"/>
      <c r="AC57" s="824"/>
      <c r="AD57" s="824"/>
      <c r="AE57" s="824"/>
      <c r="AF57" s="824"/>
      <c r="AG57" s="824"/>
      <c r="AH57" s="824"/>
      <c r="AI57" s="824"/>
      <c r="AJ57" s="824"/>
      <c r="AK57" s="824"/>
      <c r="AL57" s="824"/>
      <c r="AM57" s="824"/>
      <c r="AN57" s="824"/>
      <c r="AO57" s="824"/>
      <c r="AP57" s="824"/>
      <c r="AQ57" s="825"/>
      <c r="AS57" s="443"/>
      <c r="AT57" s="443"/>
    </row>
    <row r="58" spans="8:46" ht="14.25" customHeight="1" x14ac:dyDescent="0.25">
      <c r="H58" s="257" t="s">
        <v>796</v>
      </c>
      <c r="I58" s="258"/>
      <c r="J58" s="258"/>
      <c r="K58" s="258"/>
      <c r="L58" s="258"/>
      <c r="M58" s="258"/>
      <c r="N58" s="258"/>
      <c r="O58" s="258"/>
      <c r="P58" s="258"/>
      <c r="Q58" s="259"/>
      <c r="R58" s="257" t="s">
        <v>1511</v>
      </c>
      <c r="S58" s="258"/>
      <c r="T58" s="258"/>
      <c r="U58" s="259"/>
      <c r="V58" s="257" t="s">
        <v>1510</v>
      </c>
      <c r="W58" s="258"/>
      <c r="X58" s="258"/>
      <c r="Y58" s="259"/>
      <c r="Z58" s="257" t="s">
        <v>796</v>
      </c>
      <c r="AA58" s="258"/>
      <c r="AB58" s="258"/>
      <c r="AC58" s="258"/>
      <c r="AD58" s="258"/>
      <c r="AE58" s="258"/>
      <c r="AF58" s="258"/>
      <c r="AG58" s="258"/>
      <c r="AH58" s="258"/>
      <c r="AI58" s="259"/>
      <c r="AJ58" s="257" t="s">
        <v>1511</v>
      </c>
      <c r="AK58" s="258"/>
      <c r="AL58" s="258"/>
      <c r="AM58" s="259"/>
      <c r="AN58" s="257" t="s">
        <v>1510</v>
      </c>
      <c r="AO58" s="258"/>
      <c r="AP58" s="258"/>
      <c r="AQ58" s="259"/>
      <c r="AS58" s="443"/>
      <c r="AT58" s="443"/>
    </row>
    <row r="59" spans="8:46" ht="14.25" customHeight="1" x14ac:dyDescent="0.25">
      <c r="H59" s="260"/>
      <c r="Q59" s="261"/>
      <c r="R59" s="260"/>
      <c r="U59" s="261"/>
      <c r="V59" s="260"/>
      <c r="Y59" s="261"/>
      <c r="Z59" s="260"/>
      <c r="AI59" s="261"/>
      <c r="AJ59" s="260"/>
      <c r="AM59" s="261"/>
      <c r="AN59" s="260"/>
      <c r="AQ59" s="261"/>
      <c r="AS59" s="443"/>
      <c r="AT59" s="443"/>
    </row>
    <row r="60" spans="8:46" ht="14.25" customHeight="1" x14ac:dyDescent="0.25">
      <c r="H60" s="260"/>
      <c r="Q60" s="261"/>
      <c r="R60" s="260"/>
      <c r="U60" s="261"/>
      <c r="V60" s="260"/>
      <c r="Y60" s="261"/>
      <c r="Z60" s="260"/>
      <c r="AI60" s="261"/>
      <c r="AJ60" s="260"/>
      <c r="AM60" s="261"/>
      <c r="AN60" s="260"/>
      <c r="AQ60" s="261"/>
      <c r="AS60" s="443"/>
      <c r="AT60" s="443"/>
    </row>
    <row r="61" spans="8:46" ht="14.25" customHeight="1" x14ac:dyDescent="0.25">
      <c r="H61" s="260"/>
      <c r="Q61" s="261"/>
      <c r="R61" s="260"/>
      <c r="U61" s="261"/>
      <c r="V61" s="260"/>
      <c r="Y61" s="261"/>
      <c r="Z61" s="260"/>
      <c r="AI61" s="261"/>
      <c r="AJ61" s="260"/>
      <c r="AM61" s="261"/>
      <c r="AN61" s="260"/>
      <c r="AQ61" s="261"/>
      <c r="AS61" s="443"/>
      <c r="AT61" s="443"/>
    </row>
    <row r="62" spans="8:46" ht="14.25" customHeight="1" x14ac:dyDescent="0.25">
      <c r="H62" s="260"/>
      <c r="Q62" s="261"/>
      <c r="R62" s="260"/>
      <c r="U62" s="261"/>
      <c r="V62" s="260"/>
      <c r="Y62" s="261"/>
      <c r="Z62" s="260"/>
      <c r="AI62" s="261"/>
      <c r="AJ62" s="260"/>
      <c r="AM62" s="261"/>
      <c r="AN62" s="260"/>
      <c r="AQ62" s="261"/>
      <c r="AS62" s="443"/>
      <c r="AT62" s="443"/>
    </row>
    <row r="63" spans="8:46" ht="14.25" customHeight="1" x14ac:dyDescent="0.25">
      <c r="H63" s="262"/>
      <c r="I63" s="263"/>
      <c r="J63" s="263"/>
      <c r="K63" s="263"/>
      <c r="L63" s="263"/>
      <c r="M63" s="263"/>
      <c r="N63" s="263"/>
      <c r="O63" s="263"/>
      <c r="P63" s="263"/>
      <c r="Q63" s="264"/>
      <c r="R63" s="262"/>
      <c r="S63" s="263"/>
      <c r="T63" s="263"/>
      <c r="U63" s="264"/>
      <c r="V63" s="262"/>
      <c r="W63" s="263"/>
      <c r="X63" s="263"/>
      <c r="Y63" s="264"/>
      <c r="Z63" s="262"/>
      <c r="AA63" s="263"/>
      <c r="AB63" s="263"/>
      <c r="AC63" s="263"/>
      <c r="AD63" s="263"/>
      <c r="AE63" s="263"/>
      <c r="AF63" s="263"/>
      <c r="AG63" s="263"/>
      <c r="AH63" s="263"/>
      <c r="AI63" s="264"/>
      <c r="AJ63" s="262"/>
      <c r="AK63" s="263"/>
      <c r="AL63" s="263"/>
      <c r="AM63" s="264"/>
      <c r="AN63" s="262"/>
      <c r="AO63" s="263"/>
      <c r="AP63" s="263"/>
      <c r="AQ63" s="264"/>
      <c r="AS63" s="443"/>
      <c r="AT63" s="443"/>
    </row>
    <row r="64" spans="8:46" ht="14.25" customHeight="1" x14ac:dyDescent="0.25">
      <c r="AM64" s="265" t="s">
        <v>1797</v>
      </c>
      <c r="AN64" s="131" t="str">
        <f>'E-12-1'!U24</f>
        <v>E-12-1-4</v>
      </c>
      <c r="AS64" s="443"/>
      <c r="AT64" s="443"/>
    </row>
  </sheetData>
  <mergeCells count="151">
    <mergeCell ref="B17:E17"/>
    <mergeCell ref="B30:E30"/>
    <mergeCell ref="B36:E36"/>
    <mergeCell ref="J26:X26"/>
    <mergeCell ref="H39:I39"/>
    <mergeCell ref="AK37:AT37"/>
    <mergeCell ref="H23:I23"/>
    <mergeCell ref="J37:X37"/>
    <mergeCell ref="B20:E20"/>
    <mergeCell ref="J27:X27"/>
    <mergeCell ref="H44:I44"/>
    <mergeCell ref="J35:X35"/>
    <mergeCell ref="AK38:AT38"/>
    <mergeCell ref="B12:E12"/>
    <mergeCell ref="H45:I45"/>
    <mergeCell ref="Y25:Z25"/>
    <mergeCell ref="J33:X33"/>
    <mergeCell ref="B13:E13"/>
    <mergeCell ref="Y33:Z33"/>
    <mergeCell ref="J34:X34"/>
    <mergeCell ref="H38:I38"/>
    <mergeCell ref="AK44:AT44"/>
    <mergeCell ref="Y37:Z37"/>
    <mergeCell ref="AK43:AT43"/>
    <mergeCell ref="H22:I22"/>
    <mergeCell ref="AA37:AJ37"/>
    <mergeCell ref="J23:X23"/>
    <mergeCell ref="H30:I30"/>
    <mergeCell ref="Y43:Z43"/>
    <mergeCell ref="H29:I29"/>
    <mergeCell ref="AA23:AT23"/>
    <mergeCell ref="H37:I37"/>
    <mergeCell ref="H33:I33"/>
    <mergeCell ref="B14:E14"/>
    <mergeCell ref="AK50:AT50"/>
    <mergeCell ref="J24:X24"/>
    <mergeCell ref="Y24:Z24"/>
    <mergeCell ref="Y45:Z45"/>
    <mergeCell ref="AA49:AJ49"/>
    <mergeCell ref="J44:X44"/>
    <mergeCell ref="AA45:AJ45"/>
    <mergeCell ref="AK45:AT45"/>
    <mergeCell ref="J28:X28"/>
    <mergeCell ref="Y31:Z31"/>
    <mergeCell ref="Y40:Z40"/>
    <mergeCell ref="AA39:AJ39"/>
    <mergeCell ref="AA25:AT25"/>
    <mergeCell ref="AA44:AJ44"/>
    <mergeCell ref="Y28:Z28"/>
    <mergeCell ref="Y32:Z32"/>
    <mergeCell ref="J40:X40"/>
    <mergeCell ref="AK48:AT48"/>
    <mergeCell ref="AA38:AJ38"/>
    <mergeCell ref="AA32:AT32"/>
    <mergeCell ref="AA46:AJ46"/>
    <mergeCell ref="G9:Z11"/>
    <mergeCell ref="AK46:AT46"/>
    <mergeCell ref="AK40:AT40"/>
    <mergeCell ref="H50:I50"/>
    <mergeCell ref="AA29:AT29"/>
    <mergeCell ref="AA51:AJ51"/>
    <mergeCell ref="B32:E32"/>
    <mergeCell ref="H25:I25"/>
    <mergeCell ref="H34:I34"/>
    <mergeCell ref="B16:E16"/>
    <mergeCell ref="J32:X32"/>
    <mergeCell ref="H49:I49"/>
    <mergeCell ref="Y51:Z51"/>
    <mergeCell ref="B34:E34"/>
    <mergeCell ref="B28:E28"/>
    <mergeCell ref="B18:E18"/>
    <mergeCell ref="AA40:AJ40"/>
    <mergeCell ref="H28:I28"/>
    <mergeCell ref="Y27:Z27"/>
    <mergeCell ref="AK51:AT51"/>
    <mergeCell ref="Y23:Z23"/>
    <mergeCell ref="B19:E19"/>
    <mergeCell ref="H48:I48"/>
    <mergeCell ref="H35:I35"/>
    <mergeCell ref="Z57:AQ57"/>
    <mergeCell ref="J30:X30"/>
    <mergeCell ref="AA53:AJ53"/>
    <mergeCell ref="H57:Y57"/>
    <mergeCell ref="H53:Z53"/>
    <mergeCell ref="Y47:Z47"/>
    <mergeCell ref="Y38:Z38"/>
    <mergeCell ref="G7:AR7"/>
    <mergeCell ref="Y26:Z26"/>
    <mergeCell ref="AA43:AJ43"/>
    <mergeCell ref="J47:X47"/>
    <mergeCell ref="AA52:AJ52"/>
    <mergeCell ref="J51:X51"/>
    <mergeCell ref="AK52:AT52"/>
    <mergeCell ref="AK49:AT49"/>
    <mergeCell ref="AA33:AT33"/>
    <mergeCell ref="Y50:Z50"/>
    <mergeCell ref="H52:I52"/>
    <mergeCell ref="J43:X43"/>
    <mergeCell ref="Y34:Z34"/>
    <mergeCell ref="AA26:AT26"/>
    <mergeCell ref="Y48:Z48"/>
    <mergeCell ref="H24:I24"/>
    <mergeCell ref="J38:X38"/>
    <mergeCell ref="Y52:Z52"/>
    <mergeCell ref="Y49:Z49"/>
    <mergeCell ref="AA27:AT27"/>
    <mergeCell ref="AA24:AT24"/>
    <mergeCell ref="AK53:AT53"/>
    <mergeCell ref="J50:X50"/>
    <mergeCell ref="H32:I32"/>
    <mergeCell ref="J46:X46"/>
    <mergeCell ref="AK47:AT47"/>
    <mergeCell ref="AA48:AJ48"/>
    <mergeCell ref="Y46:Z46"/>
    <mergeCell ref="AK39:AT39"/>
    <mergeCell ref="J52:X52"/>
    <mergeCell ref="H47:I47"/>
    <mergeCell ref="J39:X39"/>
    <mergeCell ref="AA35:AT35"/>
    <mergeCell ref="J48:X48"/>
    <mergeCell ref="J49:X49"/>
    <mergeCell ref="H43:I43"/>
    <mergeCell ref="AA50:AJ50"/>
    <mergeCell ref="J45:X45"/>
    <mergeCell ref="H40:I40"/>
    <mergeCell ref="Y39:Z39"/>
    <mergeCell ref="AA47:AJ47"/>
    <mergeCell ref="B10:E10"/>
    <mergeCell ref="H26:I26"/>
    <mergeCell ref="B4:E4"/>
    <mergeCell ref="Y35:Z35"/>
    <mergeCell ref="J25:X25"/>
    <mergeCell ref="Y44:Z44"/>
    <mergeCell ref="H46:I46"/>
    <mergeCell ref="AA34:AT34"/>
    <mergeCell ref="H51:I51"/>
    <mergeCell ref="H27:I27"/>
    <mergeCell ref="B8:E8"/>
    <mergeCell ref="AA31:AT31"/>
    <mergeCell ref="J29:X29"/>
    <mergeCell ref="B6:E6"/>
    <mergeCell ref="AA22:AT22"/>
    <mergeCell ref="B15:E15"/>
    <mergeCell ref="H31:I31"/>
    <mergeCell ref="AA28:AT28"/>
    <mergeCell ref="Y30:Z30"/>
    <mergeCell ref="Y29:Z29"/>
    <mergeCell ref="J22:X22"/>
    <mergeCell ref="AA30:AT30"/>
    <mergeCell ref="J31:X31"/>
    <mergeCell ref="Y22:Z22"/>
  </mergeCells>
  <hyperlinks>
    <hyperlink ref="B4" location="PANDUAN!A1" display="PANDUAN" xr:uid="{00000000-0004-0000-D000-000000000000}"/>
    <hyperlink ref="B6" location="'EWS DIRECTORY'!A1" display="EWS DIRECTORY" xr:uid="{00000000-0004-0000-D000-000001000000}"/>
    <hyperlink ref="B8" location="'DATA PEMICU'!A1" display="DATA PEMICU" xr:uid="{00000000-0004-0000-D000-000002000000}"/>
    <hyperlink ref="B10" location="'DATA PENGUJI'!A1" display="DATA PENGUJI" xr:uid="{00000000-0004-0000-D000-000003000000}"/>
    <hyperlink ref="B12" location="'MAIN LEVEL'!A1" display="MAIN LEVEL" xr:uid="{00000000-0004-0000-D000-000004000000}"/>
  </hyperlinks>
  <pageMargins left="0.51181102362204722" right="0.15748031496062989" top="0.55118110236220474" bottom="0.55118110236220474" header="0" footer="0"/>
  <pageSetup paperSize="9" scale="60" orientation="landscape"/>
  <headerFooter>
    <oddFooter>&amp;Rhalaman &amp;P dari</oddFooter>
  </headerFooter>
</worksheet>
</file>

<file path=xl/worksheets/sheet2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100-000000000000}">
  <sheetPr codeName="Sheet426">
    <tabColor theme="4" tint="-0.249977111117893"/>
  </sheetPr>
  <dimension ref="A1:BO44"/>
  <sheetViews>
    <sheetView topLeftCell="E3" zoomScaleNormal="100" workbookViewId="0">
      <selection activeCell="AQ18" sqref="AQ18:AU18"/>
    </sheetView>
  </sheetViews>
  <sheetFormatPr defaultColWidth="3.88671875" defaultRowHeight="13.8" x14ac:dyDescent="0.25"/>
  <cols>
    <col min="1" max="1" width="0" style="110" hidden="1"/>
    <col min="2" max="5" width="3.88671875" style="177" customWidth="1"/>
    <col min="6" max="6" width="3.88671875" style="110" customWidth="1"/>
  </cols>
  <sheetData>
    <row r="1" spans="2:67" x14ac:dyDescent="0.25">
      <c r="G1" s="178"/>
      <c r="H1" s="55"/>
      <c r="I1" s="55"/>
      <c r="J1" s="55"/>
      <c r="K1" s="55"/>
      <c r="L1" s="55"/>
      <c r="M1" s="55"/>
      <c r="N1" s="55"/>
    </row>
    <row r="2" spans="2:67" x14ac:dyDescent="0.25">
      <c r="G2" s="55" t="s">
        <v>1674</v>
      </c>
      <c r="H2" s="55"/>
      <c r="I2" s="55"/>
      <c r="J2" s="55"/>
      <c r="K2" s="55"/>
      <c r="L2" s="55"/>
      <c r="M2" s="55"/>
      <c r="N2" s="55"/>
    </row>
    <row r="3" spans="2:67" x14ac:dyDescent="0.25">
      <c r="B3" s="111"/>
      <c r="C3" s="111"/>
      <c r="D3" s="111"/>
      <c r="E3" s="111"/>
      <c r="G3" s="55"/>
      <c r="H3" s="55"/>
      <c r="I3" s="55"/>
      <c r="J3" s="55"/>
      <c r="K3" s="55"/>
      <c r="L3" s="55"/>
      <c r="M3" s="55"/>
      <c r="N3" s="55"/>
    </row>
    <row r="4" spans="2:67" x14ac:dyDescent="0.25">
      <c r="B4" s="762" t="s">
        <v>79</v>
      </c>
      <c r="C4" s="761"/>
      <c r="D4" s="761"/>
      <c r="E4" s="761"/>
      <c r="G4" s="55"/>
      <c r="H4" s="55"/>
      <c r="I4" s="55"/>
      <c r="J4" s="55"/>
      <c r="K4" s="55"/>
      <c r="L4" s="55"/>
      <c r="M4" s="55"/>
      <c r="N4" s="55"/>
    </row>
    <row r="5" spans="2:67" x14ac:dyDescent="0.25">
      <c r="B5" s="111"/>
      <c r="C5" s="111"/>
      <c r="D5" s="111"/>
      <c r="E5" s="111"/>
      <c r="G5" s="55"/>
      <c r="H5" s="55"/>
      <c r="I5" s="55"/>
      <c r="J5" s="55"/>
      <c r="K5" s="55"/>
      <c r="L5" s="55"/>
      <c r="M5" s="55"/>
      <c r="N5" s="55"/>
    </row>
    <row r="6" spans="2:67" x14ac:dyDescent="0.25">
      <c r="B6" s="762" t="s">
        <v>87</v>
      </c>
      <c r="C6" s="761"/>
      <c r="D6" s="761"/>
      <c r="E6" s="761"/>
      <c r="G6" s="55"/>
      <c r="H6" s="55"/>
      <c r="I6" s="55"/>
      <c r="J6" s="55"/>
      <c r="K6" s="55"/>
      <c r="L6" s="55"/>
      <c r="M6" s="55"/>
      <c r="N6" s="55"/>
    </row>
    <row r="7" spans="2:67" x14ac:dyDescent="0.25">
      <c r="B7" s="111"/>
      <c r="C7" s="111"/>
      <c r="D7" s="111"/>
      <c r="E7" s="111"/>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58"/>
      <c r="AU7" s="58"/>
      <c r="AV7" s="58"/>
      <c r="AW7" s="58"/>
      <c r="AX7" s="58"/>
      <c r="AY7" s="58"/>
      <c r="AZ7" s="58"/>
      <c r="BA7" s="58"/>
      <c r="BB7" s="58"/>
      <c r="BC7" s="58"/>
      <c r="BD7" s="58"/>
      <c r="BE7" s="58"/>
      <c r="BF7" s="58"/>
      <c r="BG7" s="58"/>
      <c r="BH7" s="58"/>
      <c r="BI7" s="58"/>
      <c r="BJ7" s="58"/>
      <c r="BK7" s="58"/>
      <c r="BL7" s="58"/>
      <c r="BM7" s="58"/>
      <c r="BN7" s="58"/>
      <c r="BO7" s="58"/>
    </row>
    <row r="8" spans="2:67" x14ac:dyDescent="0.25">
      <c r="B8" s="762" t="s">
        <v>94</v>
      </c>
      <c r="C8" s="761"/>
      <c r="D8" s="761"/>
      <c r="E8" s="761"/>
      <c r="G8" s="55"/>
      <c r="H8" s="55"/>
      <c r="I8" s="55"/>
      <c r="J8" s="55"/>
      <c r="K8" s="55"/>
      <c r="L8" s="55"/>
      <c r="M8" s="55"/>
      <c r="N8" s="55"/>
    </row>
    <row r="9" spans="2:67" ht="14.4" customHeight="1" x14ac:dyDescent="0.25">
      <c r="B9" s="111"/>
      <c r="C9" s="111"/>
      <c r="D9" s="111"/>
      <c r="E9" s="111"/>
      <c r="G9" s="999" t="str">
        <f>"Rincian "&amp;'E-12'!G9&amp;" "&amp;'E-12-1'!M26</f>
        <v>Rincian Biaya Administrasi dan Umum Berdasarkan Bahan Bukti Pidana</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303"/>
    </row>
    <row r="10" spans="2:67" x14ac:dyDescent="0.25">
      <c r="B10" s="762" t="s">
        <v>101</v>
      </c>
      <c r="C10" s="761"/>
      <c r="D10" s="761"/>
      <c r="E10" s="761"/>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304"/>
    </row>
    <row r="11" spans="2:67"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305"/>
    </row>
    <row r="12" spans="2:67" x14ac:dyDescent="0.25">
      <c r="B12" s="762" t="s">
        <v>106</v>
      </c>
      <c r="C12" s="761"/>
      <c r="D12" s="761"/>
      <c r="E12" s="761"/>
      <c r="G12" s="254"/>
      <c r="H12" s="254"/>
      <c r="I12" s="254"/>
      <c r="J12" s="254"/>
      <c r="K12" s="254"/>
      <c r="L12" s="254"/>
      <c r="M12" s="254"/>
      <c r="N12" s="254"/>
    </row>
    <row r="13" spans="2:67" ht="14.25" customHeight="1" x14ac:dyDescent="0.25">
      <c r="B13" s="962" t="str">
        <f>HYPERLINK("#'"&amp;'EWS DIRECTORY'!$J$203&amp;"'!A1",'EWS DIRECTORY'!$J$203)</f>
        <v>E-12</v>
      </c>
      <c r="C13" s="761"/>
      <c r="D13" s="761"/>
      <c r="E13" s="761"/>
      <c r="G13" s="55" t="s">
        <v>1680</v>
      </c>
      <c r="H13" s="55"/>
      <c r="I13" s="254"/>
      <c r="J13" s="254"/>
      <c r="K13" s="254"/>
      <c r="L13" s="254"/>
      <c r="M13" s="254"/>
      <c r="N13" s="254"/>
    </row>
    <row r="14" spans="2:67" x14ac:dyDescent="0.25">
      <c r="B14" s="931" t="str">
        <f>HYPERLINK("#'"&amp;'EWS DIRECTORY'!$J$204&amp;"'!A1",'EWS DIRECTORY'!$J$204)</f>
        <v>E-12-1</v>
      </c>
      <c r="C14" s="761"/>
      <c r="D14" s="761"/>
      <c r="E14" s="761"/>
      <c r="G14" s="55" t="s">
        <v>1681</v>
      </c>
      <c r="H14" s="55"/>
      <c r="I14" s="55"/>
      <c r="J14" s="254"/>
      <c r="K14" s="254"/>
      <c r="L14" s="254"/>
      <c r="M14" s="254"/>
      <c r="N14" s="254"/>
    </row>
    <row r="15" spans="2:67" ht="14.25" customHeight="1" x14ac:dyDescent="0.25">
      <c r="B15" s="929" t="str">
        <f>HYPERLINK("#'"&amp;'EWS DIRECTORY'!$J$205&amp;"'!A1",'EWS DIRECTORY'!$J$205)</f>
        <v>E-12-1-1</v>
      </c>
      <c r="C15" s="761"/>
      <c r="D15" s="761"/>
      <c r="E15" s="761"/>
      <c r="G15" s="55" t="s">
        <v>1744</v>
      </c>
      <c r="H15" s="55"/>
      <c r="I15" s="55" t="s">
        <v>1744</v>
      </c>
      <c r="J15" s="254"/>
      <c r="K15" s="254"/>
      <c r="L15" s="254"/>
      <c r="M15" s="254"/>
      <c r="N15" s="254"/>
    </row>
    <row r="16" spans="2:67" ht="14.25" customHeight="1" x14ac:dyDescent="0.25">
      <c r="B16" s="929" t="str">
        <f>HYPERLINK("#'"&amp;'EWS DIRECTORY'!$J$206&amp;"'!A1",'EWS DIRECTORY'!$J$206)</f>
        <v>E-12-1-2</v>
      </c>
      <c r="C16" s="761"/>
      <c r="D16" s="761"/>
      <c r="E16" s="761"/>
    </row>
    <row r="17" spans="2:42" x14ac:dyDescent="0.25">
      <c r="B17" s="929" t="str">
        <f>HYPERLINK("#'"&amp;'EWS DIRECTORY'!$J$207&amp;"'!A1",'EWS DIRECTORY'!$J$207)</f>
        <v>E-12-1-3</v>
      </c>
      <c r="C17" s="761"/>
      <c r="D17" s="761"/>
      <c r="E17" s="761"/>
      <c r="G17" s="55" t="s">
        <v>1798</v>
      </c>
    </row>
    <row r="18" spans="2:42" ht="14.25" customHeight="1" x14ac:dyDescent="0.25">
      <c r="B18" s="929" t="str">
        <f>HYPERLINK("#'"&amp;'EWS DIRECTORY'!$J$208&amp;"'!A1",'EWS DIRECTORY'!$J$208)</f>
        <v>E-12-1-4</v>
      </c>
      <c r="C18" s="761"/>
      <c r="D18" s="761"/>
      <c r="E18" s="761"/>
      <c r="G18" s="55"/>
    </row>
    <row r="19" spans="2:42" ht="12.75" customHeight="1" x14ac:dyDescent="0.25">
      <c r="B19" s="927" t="str">
        <f>HYPERLINK("#'"&amp;'EWS DIRECTORY'!$J$209&amp;"'!A1",'EWS DIRECTORY'!$J$209)</f>
        <v>E-12-1-5</v>
      </c>
      <c r="C19" s="761"/>
      <c r="D19" s="761"/>
      <c r="E19" s="761"/>
      <c r="G19" s="55"/>
      <c r="H19" s="1116" t="s">
        <v>1445</v>
      </c>
      <c r="I19" s="825"/>
      <c r="J19" s="1116" t="s">
        <v>1452</v>
      </c>
      <c r="K19" s="824"/>
      <c r="L19" s="824"/>
      <c r="M19" s="824"/>
      <c r="N19" s="824"/>
      <c r="O19" s="825"/>
      <c r="P19" s="1116" t="s">
        <v>1915</v>
      </c>
      <c r="Q19" s="824"/>
      <c r="R19" s="824"/>
      <c r="S19" s="824"/>
      <c r="T19" s="824"/>
      <c r="U19" s="825"/>
      <c r="V19" s="1116" t="s">
        <v>1916</v>
      </c>
      <c r="W19" s="824"/>
      <c r="X19" s="824"/>
      <c r="Y19" s="824"/>
      <c r="Z19" s="824"/>
      <c r="AA19" s="824"/>
      <c r="AB19" s="824"/>
      <c r="AC19" s="824"/>
      <c r="AD19" s="824"/>
      <c r="AE19" s="824"/>
      <c r="AF19" s="824"/>
      <c r="AG19" s="824"/>
      <c r="AH19" s="824"/>
      <c r="AI19" s="824"/>
      <c r="AJ19" s="824"/>
      <c r="AK19" s="825"/>
      <c r="AL19" s="1120" t="s">
        <v>1481</v>
      </c>
      <c r="AM19" s="1121"/>
      <c r="AN19" s="1121"/>
      <c r="AO19" s="1121"/>
      <c r="AP19" s="1122"/>
    </row>
    <row r="20" spans="2:42" ht="14.25" customHeight="1" x14ac:dyDescent="0.25">
      <c r="B20" s="929" t="str">
        <f>HYPERLINK("#'"&amp;'EWS DIRECTORY'!$J$210&amp;"'!A1",'EWS DIRECTORY'!$J$210)</f>
        <v>E-12-1-6</v>
      </c>
      <c r="C20" s="761"/>
      <c r="D20" s="761"/>
      <c r="E20" s="761"/>
      <c r="G20" s="55"/>
      <c r="H20" s="1117"/>
      <c r="I20" s="825"/>
      <c r="J20" s="1119"/>
      <c r="K20" s="824"/>
      <c r="L20" s="824"/>
      <c r="M20" s="824"/>
      <c r="N20" s="824"/>
      <c r="O20" s="825"/>
      <c r="P20" s="1117"/>
      <c r="Q20" s="824"/>
      <c r="R20" s="824"/>
      <c r="S20" s="824"/>
      <c r="T20" s="824"/>
      <c r="U20" s="825"/>
      <c r="V20" s="1117"/>
      <c r="W20" s="824"/>
      <c r="X20" s="824"/>
      <c r="Y20" s="824"/>
      <c r="Z20" s="824"/>
      <c r="AA20" s="824"/>
      <c r="AB20" s="824"/>
      <c r="AC20" s="824"/>
      <c r="AD20" s="824"/>
      <c r="AE20" s="824"/>
      <c r="AF20" s="824"/>
      <c r="AG20" s="824"/>
      <c r="AH20" s="824"/>
      <c r="AI20" s="824"/>
      <c r="AJ20" s="824"/>
      <c r="AK20" s="825"/>
      <c r="AL20" s="1063"/>
      <c r="AM20" s="764"/>
      <c r="AN20" s="764"/>
      <c r="AO20" s="764"/>
      <c r="AP20" s="765"/>
    </row>
    <row r="21" spans="2:42" ht="14.25" customHeight="1" x14ac:dyDescent="0.25">
      <c r="G21" s="55"/>
      <c r="H21" s="1117"/>
      <c r="I21" s="825"/>
      <c r="J21" s="1119"/>
      <c r="K21" s="824"/>
      <c r="L21" s="824"/>
      <c r="M21" s="824"/>
      <c r="N21" s="824"/>
      <c r="O21" s="825"/>
      <c r="P21" s="1117"/>
      <c r="Q21" s="824"/>
      <c r="R21" s="824"/>
      <c r="S21" s="824"/>
      <c r="T21" s="824"/>
      <c r="U21" s="825"/>
      <c r="V21" s="1117"/>
      <c r="W21" s="824"/>
      <c r="X21" s="824"/>
      <c r="Y21" s="824"/>
      <c r="Z21" s="824"/>
      <c r="AA21" s="824"/>
      <c r="AB21" s="824"/>
      <c r="AC21" s="824"/>
      <c r="AD21" s="824"/>
      <c r="AE21" s="824"/>
      <c r="AF21" s="824"/>
      <c r="AG21" s="824"/>
      <c r="AH21" s="824"/>
      <c r="AI21" s="824"/>
      <c r="AJ21" s="824"/>
      <c r="AK21" s="825"/>
      <c r="AL21" s="1063"/>
      <c r="AM21" s="764"/>
      <c r="AN21" s="764"/>
      <c r="AO21" s="764"/>
      <c r="AP21" s="765"/>
    </row>
    <row r="22" spans="2:42" ht="14.25" customHeight="1" x14ac:dyDescent="0.25">
      <c r="G22" s="55"/>
      <c r="H22" s="1117"/>
      <c r="I22" s="825"/>
      <c r="J22" s="1119"/>
      <c r="K22" s="824"/>
      <c r="L22" s="824"/>
      <c r="M22" s="824"/>
      <c r="N22" s="824"/>
      <c r="O22" s="825"/>
      <c r="P22" s="1117"/>
      <c r="Q22" s="824"/>
      <c r="R22" s="824"/>
      <c r="S22" s="824"/>
      <c r="T22" s="824"/>
      <c r="U22" s="825"/>
      <c r="V22" s="1117"/>
      <c r="W22" s="824"/>
      <c r="X22" s="824"/>
      <c r="Y22" s="824"/>
      <c r="Z22" s="824"/>
      <c r="AA22" s="824"/>
      <c r="AB22" s="824"/>
      <c r="AC22" s="824"/>
      <c r="AD22" s="824"/>
      <c r="AE22" s="824"/>
      <c r="AF22" s="824"/>
      <c r="AG22" s="824"/>
      <c r="AH22" s="824"/>
      <c r="AI22" s="824"/>
      <c r="AJ22" s="824"/>
      <c r="AK22" s="825"/>
      <c r="AL22" s="1063"/>
      <c r="AM22" s="764"/>
      <c r="AN22" s="764"/>
      <c r="AO22" s="764"/>
      <c r="AP22" s="765"/>
    </row>
    <row r="23" spans="2:42" ht="14.25" customHeight="1" x14ac:dyDescent="0.25">
      <c r="G23" s="55"/>
      <c r="H23" s="1117"/>
      <c r="I23" s="825"/>
      <c r="J23" s="1119"/>
      <c r="K23" s="824"/>
      <c r="L23" s="824"/>
      <c r="M23" s="824"/>
      <c r="N23" s="824"/>
      <c r="O23" s="825"/>
      <c r="P23" s="1117"/>
      <c r="Q23" s="824"/>
      <c r="R23" s="824"/>
      <c r="S23" s="824"/>
      <c r="T23" s="824"/>
      <c r="U23" s="825"/>
      <c r="V23" s="1117"/>
      <c r="W23" s="824"/>
      <c r="X23" s="824"/>
      <c r="Y23" s="824"/>
      <c r="Z23" s="824"/>
      <c r="AA23" s="824"/>
      <c r="AB23" s="824"/>
      <c r="AC23" s="824"/>
      <c r="AD23" s="824"/>
      <c r="AE23" s="824"/>
      <c r="AF23" s="824"/>
      <c r="AG23" s="824"/>
      <c r="AH23" s="824"/>
      <c r="AI23" s="824"/>
      <c r="AJ23" s="824"/>
      <c r="AK23" s="825"/>
      <c r="AL23" s="1063"/>
      <c r="AM23" s="764"/>
      <c r="AN23" s="764"/>
      <c r="AO23" s="764"/>
      <c r="AP23" s="765"/>
    </row>
    <row r="24" spans="2:42" ht="14.25" customHeight="1" x14ac:dyDescent="0.25">
      <c r="G24" s="55"/>
      <c r="H24" s="1117"/>
      <c r="I24" s="825"/>
      <c r="J24" s="1119"/>
      <c r="K24" s="824"/>
      <c r="L24" s="824"/>
      <c r="M24" s="824"/>
      <c r="N24" s="824"/>
      <c r="O24" s="825"/>
      <c r="P24" s="1117"/>
      <c r="Q24" s="824"/>
      <c r="R24" s="824"/>
      <c r="S24" s="824"/>
      <c r="T24" s="824"/>
      <c r="U24" s="825"/>
      <c r="V24" s="1117"/>
      <c r="W24" s="824"/>
      <c r="X24" s="824"/>
      <c r="Y24" s="824"/>
      <c r="Z24" s="824"/>
      <c r="AA24" s="824"/>
      <c r="AB24" s="824"/>
      <c r="AC24" s="824"/>
      <c r="AD24" s="824"/>
      <c r="AE24" s="824"/>
      <c r="AF24" s="824"/>
      <c r="AG24" s="824"/>
      <c r="AH24" s="824"/>
      <c r="AI24" s="824"/>
      <c r="AJ24" s="824"/>
      <c r="AK24" s="825"/>
      <c r="AL24" s="1063"/>
      <c r="AM24" s="764"/>
      <c r="AN24" s="764"/>
      <c r="AO24" s="764"/>
      <c r="AP24" s="765"/>
    </row>
    <row r="25" spans="2:42" ht="14.25" customHeight="1" x14ac:dyDescent="0.25">
      <c r="G25" s="55"/>
      <c r="H25" s="1117"/>
      <c r="I25" s="825"/>
      <c r="J25" s="1119"/>
      <c r="K25" s="824"/>
      <c r="L25" s="824"/>
      <c r="M25" s="824"/>
      <c r="N25" s="824"/>
      <c r="O25" s="825"/>
      <c r="P25" s="1117"/>
      <c r="Q25" s="824"/>
      <c r="R25" s="824"/>
      <c r="S25" s="824"/>
      <c r="T25" s="824"/>
      <c r="U25" s="825"/>
      <c r="V25" s="1117"/>
      <c r="W25" s="824"/>
      <c r="X25" s="824"/>
      <c r="Y25" s="824"/>
      <c r="Z25" s="824"/>
      <c r="AA25" s="824"/>
      <c r="AB25" s="824"/>
      <c r="AC25" s="824"/>
      <c r="AD25" s="824"/>
      <c r="AE25" s="824"/>
      <c r="AF25" s="824"/>
      <c r="AG25" s="824"/>
      <c r="AH25" s="824"/>
      <c r="AI25" s="824"/>
      <c r="AJ25" s="824"/>
      <c r="AK25" s="825"/>
      <c r="AL25" s="1063"/>
      <c r="AM25" s="764"/>
      <c r="AN25" s="764"/>
      <c r="AO25" s="764"/>
      <c r="AP25" s="765"/>
    </row>
    <row r="26" spans="2:42" ht="14.25" customHeight="1" x14ac:dyDescent="0.25">
      <c r="G26" s="55"/>
      <c r="H26" s="1117"/>
      <c r="I26" s="825"/>
      <c r="J26" s="1119"/>
      <c r="K26" s="824"/>
      <c r="L26" s="824"/>
      <c r="M26" s="824"/>
      <c r="N26" s="824"/>
      <c r="O26" s="825"/>
      <c r="P26" s="1117"/>
      <c r="Q26" s="824"/>
      <c r="R26" s="824"/>
      <c r="S26" s="824"/>
      <c r="T26" s="824"/>
      <c r="U26" s="825"/>
      <c r="V26" s="1117"/>
      <c r="W26" s="824"/>
      <c r="X26" s="824"/>
      <c r="Y26" s="824"/>
      <c r="Z26" s="824"/>
      <c r="AA26" s="824"/>
      <c r="AB26" s="824"/>
      <c r="AC26" s="824"/>
      <c r="AD26" s="824"/>
      <c r="AE26" s="824"/>
      <c r="AF26" s="824"/>
      <c r="AG26" s="824"/>
      <c r="AH26" s="824"/>
      <c r="AI26" s="824"/>
      <c r="AJ26" s="824"/>
      <c r="AK26" s="825"/>
      <c r="AL26" s="1063"/>
      <c r="AM26" s="764"/>
      <c r="AN26" s="764"/>
      <c r="AO26" s="764"/>
      <c r="AP26" s="765"/>
    </row>
    <row r="27" spans="2:42" x14ac:dyDescent="0.25">
      <c r="H27" s="1117"/>
      <c r="I27" s="825"/>
      <c r="J27" s="1119"/>
      <c r="K27" s="824"/>
      <c r="L27" s="824"/>
      <c r="M27" s="824"/>
      <c r="N27" s="824"/>
      <c r="O27" s="825"/>
      <c r="P27" s="1117"/>
      <c r="Q27" s="824"/>
      <c r="R27" s="824"/>
      <c r="S27" s="824"/>
      <c r="T27" s="824"/>
      <c r="U27" s="825"/>
      <c r="V27" s="1117"/>
      <c r="W27" s="824"/>
      <c r="X27" s="824"/>
      <c r="Y27" s="824"/>
      <c r="Z27" s="824"/>
      <c r="AA27" s="824"/>
      <c r="AB27" s="824"/>
      <c r="AC27" s="824"/>
      <c r="AD27" s="824"/>
      <c r="AE27" s="824"/>
      <c r="AF27" s="824"/>
      <c r="AG27" s="824"/>
      <c r="AH27" s="824"/>
      <c r="AI27" s="824"/>
      <c r="AJ27" s="824"/>
      <c r="AK27" s="825"/>
      <c r="AL27" s="1063"/>
      <c r="AM27" s="764"/>
      <c r="AN27" s="764"/>
      <c r="AO27" s="764"/>
      <c r="AP27" s="765"/>
    </row>
    <row r="28" spans="2:42" x14ac:dyDescent="0.25">
      <c r="B28" s="760"/>
      <c r="C28" s="761"/>
      <c r="D28" s="761"/>
      <c r="E28" s="761"/>
      <c r="H28" s="1117"/>
      <c r="I28" s="825"/>
      <c r="J28" s="1119"/>
      <c r="K28" s="824"/>
      <c r="L28" s="824"/>
      <c r="M28" s="824"/>
      <c r="N28" s="824"/>
      <c r="O28" s="825"/>
      <c r="P28" s="1117"/>
      <c r="Q28" s="824"/>
      <c r="R28" s="824"/>
      <c r="S28" s="824"/>
      <c r="T28" s="824"/>
      <c r="U28" s="825"/>
      <c r="V28" s="1117"/>
      <c r="W28" s="824"/>
      <c r="X28" s="824"/>
      <c r="Y28" s="824"/>
      <c r="Z28" s="824"/>
      <c r="AA28" s="824"/>
      <c r="AB28" s="824"/>
      <c r="AC28" s="824"/>
      <c r="AD28" s="824"/>
      <c r="AE28" s="824"/>
      <c r="AF28" s="824"/>
      <c r="AG28" s="824"/>
      <c r="AH28" s="824"/>
      <c r="AI28" s="824"/>
      <c r="AJ28" s="824"/>
      <c r="AK28" s="825"/>
      <c r="AL28" s="1063"/>
      <c r="AM28" s="764"/>
      <c r="AN28" s="764"/>
      <c r="AO28" s="764"/>
      <c r="AP28" s="765"/>
    </row>
    <row r="29" spans="2:42" x14ac:dyDescent="0.25">
      <c r="H29" s="1117"/>
      <c r="I29" s="825"/>
      <c r="J29" s="1119"/>
      <c r="K29" s="824"/>
      <c r="L29" s="824"/>
      <c r="M29" s="824"/>
      <c r="N29" s="824"/>
      <c r="O29" s="825"/>
      <c r="P29" s="1117"/>
      <c r="Q29" s="824"/>
      <c r="R29" s="824"/>
      <c r="S29" s="824"/>
      <c r="T29" s="824"/>
      <c r="U29" s="825"/>
      <c r="V29" s="1117"/>
      <c r="W29" s="824"/>
      <c r="X29" s="824"/>
      <c r="Y29" s="824"/>
      <c r="Z29" s="824"/>
      <c r="AA29" s="824"/>
      <c r="AB29" s="824"/>
      <c r="AC29" s="824"/>
      <c r="AD29" s="824"/>
      <c r="AE29" s="824"/>
      <c r="AF29" s="824"/>
      <c r="AG29" s="824"/>
      <c r="AH29" s="824"/>
      <c r="AI29" s="824"/>
      <c r="AJ29" s="824"/>
      <c r="AK29" s="825"/>
      <c r="AL29" s="1063"/>
      <c r="AM29" s="764"/>
      <c r="AN29" s="764"/>
      <c r="AO29" s="764"/>
      <c r="AP29" s="765"/>
    </row>
    <row r="30" spans="2:42" x14ac:dyDescent="0.25">
      <c r="B30" s="760"/>
      <c r="C30" s="761"/>
      <c r="D30" s="761"/>
      <c r="E30" s="761"/>
      <c r="H30" s="1117"/>
      <c r="I30" s="825"/>
      <c r="J30" s="1119"/>
      <c r="K30" s="824"/>
      <c r="L30" s="824"/>
      <c r="M30" s="824"/>
      <c r="N30" s="824"/>
      <c r="O30" s="825"/>
      <c r="P30" s="1117"/>
      <c r="Q30" s="824"/>
      <c r="R30" s="824"/>
      <c r="S30" s="824"/>
      <c r="T30" s="824"/>
      <c r="U30" s="825"/>
      <c r="V30" s="1117"/>
      <c r="W30" s="824"/>
      <c r="X30" s="824"/>
      <c r="Y30" s="824"/>
      <c r="Z30" s="824"/>
      <c r="AA30" s="824"/>
      <c r="AB30" s="824"/>
      <c r="AC30" s="824"/>
      <c r="AD30" s="824"/>
      <c r="AE30" s="824"/>
      <c r="AF30" s="824"/>
      <c r="AG30" s="824"/>
      <c r="AH30" s="824"/>
      <c r="AI30" s="824"/>
      <c r="AJ30" s="824"/>
      <c r="AK30" s="825"/>
      <c r="AL30" s="1063"/>
      <c r="AM30" s="764"/>
      <c r="AN30" s="764"/>
      <c r="AO30" s="764"/>
      <c r="AP30" s="765"/>
    </row>
    <row r="31" spans="2:42" x14ac:dyDescent="0.25">
      <c r="H31" s="1117"/>
      <c r="I31" s="825"/>
      <c r="J31" s="1119"/>
      <c r="K31" s="824"/>
      <c r="L31" s="824"/>
      <c r="M31" s="824"/>
      <c r="N31" s="824"/>
      <c r="O31" s="825"/>
      <c r="P31" s="1117"/>
      <c r="Q31" s="824"/>
      <c r="R31" s="824"/>
      <c r="S31" s="824"/>
      <c r="T31" s="824"/>
      <c r="U31" s="825"/>
      <c r="V31" s="1117"/>
      <c r="W31" s="824"/>
      <c r="X31" s="824"/>
      <c r="Y31" s="824"/>
      <c r="Z31" s="824"/>
      <c r="AA31" s="824"/>
      <c r="AB31" s="824"/>
      <c r="AC31" s="824"/>
      <c r="AD31" s="824"/>
      <c r="AE31" s="824"/>
      <c r="AF31" s="824"/>
      <c r="AG31" s="824"/>
      <c r="AH31" s="824"/>
      <c r="AI31" s="824"/>
      <c r="AJ31" s="824"/>
      <c r="AK31" s="825"/>
      <c r="AL31" s="1063"/>
      <c r="AM31" s="764"/>
      <c r="AN31" s="764"/>
      <c r="AO31" s="764"/>
      <c r="AP31" s="765"/>
    </row>
    <row r="32" spans="2:42" x14ac:dyDescent="0.25">
      <c r="B32" s="760"/>
      <c r="C32" s="761"/>
      <c r="D32" s="761"/>
      <c r="E32" s="761"/>
      <c r="H32" s="1117"/>
      <c r="I32" s="825"/>
      <c r="J32" s="1119"/>
      <c r="K32" s="824"/>
      <c r="L32" s="824"/>
      <c r="M32" s="824"/>
      <c r="N32" s="824"/>
      <c r="O32" s="825"/>
      <c r="P32" s="1117"/>
      <c r="Q32" s="824"/>
      <c r="R32" s="824"/>
      <c r="S32" s="824"/>
      <c r="T32" s="824"/>
      <c r="U32" s="825"/>
      <c r="V32" s="1117"/>
      <c r="W32" s="824"/>
      <c r="X32" s="824"/>
      <c r="Y32" s="824"/>
      <c r="Z32" s="824"/>
      <c r="AA32" s="824"/>
      <c r="AB32" s="824"/>
      <c r="AC32" s="824"/>
      <c r="AD32" s="824"/>
      <c r="AE32" s="824"/>
      <c r="AF32" s="824"/>
      <c r="AG32" s="824"/>
      <c r="AH32" s="824"/>
      <c r="AI32" s="824"/>
      <c r="AJ32" s="824"/>
      <c r="AK32" s="825"/>
      <c r="AL32" s="1063"/>
      <c r="AM32" s="764"/>
      <c r="AN32" s="764"/>
      <c r="AO32" s="764"/>
      <c r="AP32" s="765"/>
    </row>
    <row r="33" spans="2:43" x14ac:dyDescent="0.25">
      <c r="H33" s="1117"/>
      <c r="I33" s="825"/>
      <c r="J33" s="1119"/>
      <c r="K33" s="824"/>
      <c r="L33" s="824"/>
      <c r="M33" s="824"/>
      <c r="N33" s="824"/>
      <c r="O33" s="825"/>
      <c r="P33" s="1117"/>
      <c r="Q33" s="824"/>
      <c r="R33" s="824"/>
      <c r="S33" s="824"/>
      <c r="T33" s="824"/>
      <c r="U33" s="825"/>
      <c r="V33" s="1117"/>
      <c r="W33" s="824"/>
      <c r="X33" s="824"/>
      <c r="Y33" s="824"/>
      <c r="Z33" s="824"/>
      <c r="AA33" s="824"/>
      <c r="AB33" s="824"/>
      <c r="AC33" s="824"/>
      <c r="AD33" s="824"/>
      <c r="AE33" s="824"/>
      <c r="AF33" s="824"/>
      <c r="AG33" s="824"/>
      <c r="AH33" s="824"/>
      <c r="AI33" s="824"/>
      <c r="AJ33" s="824"/>
      <c r="AK33" s="825"/>
      <c r="AL33" s="1063"/>
      <c r="AM33" s="764"/>
      <c r="AN33" s="764"/>
      <c r="AO33" s="764"/>
      <c r="AP33" s="765"/>
    </row>
    <row r="34" spans="2:43" x14ac:dyDescent="0.25">
      <c r="B34" s="760"/>
      <c r="C34" s="761"/>
      <c r="D34" s="761"/>
      <c r="E34" s="761"/>
      <c r="H34" s="113"/>
      <c r="I34" s="114"/>
      <c r="J34" s="1161"/>
      <c r="K34" s="824"/>
      <c r="L34" s="824"/>
      <c r="M34" s="824"/>
      <c r="N34" s="824"/>
      <c r="O34" s="825"/>
      <c r="P34" s="1159"/>
      <c r="Q34" s="824"/>
      <c r="R34" s="824"/>
      <c r="S34" s="824"/>
      <c r="T34" s="824"/>
      <c r="U34" s="825"/>
      <c r="V34" s="1160"/>
      <c r="W34" s="824"/>
      <c r="X34" s="824"/>
      <c r="Y34" s="824"/>
      <c r="Z34" s="824"/>
      <c r="AA34" s="824"/>
      <c r="AB34" s="824"/>
      <c r="AC34" s="824"/>
      <c r="AD34" s="824"/>
      <c r="AE34" s="824"/>
      <c r="AF34" s="824"/>
      <c r="AG34" s="824"/>
      <c r="AH34" s="824"/>
      <c r="AI34" s="824"/>
      <c r="AJ34" s="824"/>
      <c r="AK34" s="1124"/>
      <c r="AL34" s="1065"/>
      <c r="AM34" s="764"/>
      <c r="AN34" s="764"/>
      <c r="AO34" s="764"/>
      <c r="AP34" s="765"/>
    </row>
    <row r="35" spans="2:43" x14ac:dyDescent="0.25">
      <c r="H35" s="1123" t="s">
        <v>1804</v>
      </c>
      <c r="I35" s="824"/>
      <c r="J35" s="824"/>
      <c r="K35" s="824"/>
      <c r="L35" s="824"/>
      <c r="M35" s="824"/>
      <c r="N35" s="824"/>
      <c r="O35" s="824"/>
      <c r="P35" s="824"/>
      <c r="Q35" s="824"/>
      <c r="R35" s="824"/>
      <c r="S35" s="824"/>
      <c r="T35" s="824"/>
      <c r="U35" s="824"/>
      <c r="V35" s="824"/>
      <c r="W35" s="824"/>
      <c r="X35" s="824"/>
      <c r="Y35" s="824"/>
      <c r="Z35" s="824"/>
      <c r="AA35" s="824"/>
      <c r="AB35" s="824"/>
      <c r="AC35" s="824"/>
      <c r="AD35" s="824"/>
      <c r="AE35" s="824"/>
      <c r="AF35" s="824"/>
      <c r="AG35" s="824"/>
      <c r="AH35" s="824"/>
      <c r="AI35" s="824"/>
      <c r="AJ35" s="824"/>
      <c r="AK35" s="1124"/>
      <c r="AL35" s="1063">
        <f>SUM(AL20:AP34)</f>
        <v>0</v>
      </c>
      <c r="AM35" s="764"/>
      <c r="AN35" s="764"/>
      <c r="AO35" s="764"/>
      <c r="AP35" s="765"/>
    </row>
    <row r="36" spans="2:43" x14ac:dyDescent="0.25">
      <c r="B36" s="760"/>
      <c r="C36" s="761"/>
      <c r="D36" s="761"/>
      <c r="E36" s="761"/>
    </row>
    <row r="37" spans="2:43" x14ac:dyDescent="0.25">
      <c r="H37" s="976" t="s">
        <v>1795</v>
      </c>
      <c r="I37" s="824"/>
      <c r="J37" s="824"/>
      <c r="K37" s="824"/>
      <c r="L37" s="824"/>
      <c r="M37" s="824"/>
      <c r="N37" s="824"/>
      <c r="O37" s="824"/>
      <c r="P37" s="824"/>
      <c r="Q37" s="824"/>
      <c r="R37" s="824"/>
      <c r="S37" s="824"/>
      <c r="T37" s="824"/>
      <c r="U37" s="824"/>
      <c r="V37" s="824"/>
      <c r="W37" s="824"/>
      <c r="X37" s="824"/>
      <c r="Y37" s="825"/>
      <c r="Z37" s="976" t="s">
        <v>1796</v>
      </c>
      <c r="AA37" s="824"/>
      <c r="AB37" s="824"/>
      <c r="AC37" s="824"/>
      <c r="AD37" s="824"/>
      <c r="AE37" s="824"/>
      <c r="AF37" s="824"/>
      <c r="AG37" s="824"/>
      <c r="AH37" s="824"/>
      <c r="AI37" s="824"/>
      <c r="AJ37" s="824"/>
      <c r="AK37" s="824"/>
      <c r="AL37" s="824"/>
      <c r="AM37" s="824"/>
      <c r="AN37" s="824"/>
      <c r="AO37" s="824"/>
      <c r="AP37" s="824"/>
      <c r="AQ37" s="825"/>
    </row>
    <row r="38" spans="2:43" x14ac:dyDescent="0.25">
      <c r="H38" s="257" t="s">
        <v>796</v>
      </c>
      <c r="I38" s="258"/>
      <c r="J38" s="258"/>
      <c r="K38" s="258"/>
      <c r="L38" s="258"/>
      <c r="M38" s="258"/>
      <c r="N38" s="258"/>
      <c r="O38" s="258"/>
      <c r="P38" s="258"/>
      <c r="Q38" s="259"/>
      <c r="R38" s="257" t="s">
        <v>1511</v>
      </c>
      <c r="S38" s="258"/>
      <c r="T38" s="258"/>
      <c r="U38" s="259"/>
      <c r="V38" s="257" t="s">
        <v>1510</v>
      </c>
      <c r="W38" s="258"/>
      <c r="X38" s="258"/>
      <c r="Y38" s="259"/>
      <c r="Z38" s="257" t="s">
        <v>796</v>
      </c>
      <c r="AA38" s="258"/>
      <c r="AB38" s="258"/>
      <c r="AC38" s="258"/>
      <c r="AD38" s="258"/>
      <c r="AE38" s="258"/>
      <c r="AF38" s="258"/>
      <c r="AG38" s="258"/>
      <c r="AH38" s="258"/>
      <c r="AI38" s="259"/>
      <c r="AJ38" s="257" t="s">
        <v>1511</v>
      </c>
      <c r="AK38" s="258"/>
      <c r="AL38" s="258"/>
      <c r="AM38" s="259"/>
      <c r="AN38" s="257" t="s">
        <v>1510</v>
      </c>
      <c r="AO38" s="258"/>
      <c r="AP38" s="258"/>
      <c r="AQ38" s="259"/>
    </row>
    <row r="39" spans="2:43" x14ac:dyDescent="0.25">
      <c r="H39" s="260"/>
      <c r="Q39" s="261"/>
      <c r="R39" s="260"/>
      <c r="U39" s="261"/>
      <c r="V39" s="260"/>
      <c r="Y39" s="261"/>
      <c r="Z39" s="260"/>
      <c r="AI39" s="261"/>
      <c r="AJ39" s="260"/>
      <c r="AM39" s="261"/>
      <c r="AN39" s="260"/>
      <c r="AQ39" s="261"/>
    </row>
    <row r="40" spans="2:43" x14ac:dyDescent="0.25">
      <c r="H40" s="260"/>
      <c r="Q40" s="261"/>
      <c r="R40" s="260"/>
      <c r="U40" s="261"/>
      <c r="V40" s="260"/>
      <c r="Y40" s="261"/>
      <c r="Z40" s="260"/>
      <c r="AI40" s="261"/>
      <c r="AJ40" s="260"/>
      <c r="AM40" s="261"/>
      <c r="AN40" s="260"/>
      <c r="AQ40" s="261"/>
    </row>
    <row r="41" spans="2:43" x14ac:dyDescent="0.25">
      <c r="H41" s="260"/>
      <c r="Q41" s="261"/>
      <c r="R41" s="260"/>
      <c r="U41" s="261"/>
      <c r="V41" s="260"/>
      <c r="Y41" s="261"/>
      <c r="Z41" s="260"/>
      <c r="AI41" s="261"/>
      <c r="AJ41" s="260"/>
      <c r="AM41" s="261"/>
      <c r="AN41" s="260"/>
      <c r="AQ41" s="261"/>
    </row>
    <row r="42" spans="2:43" x14ac:dyDescent="0.25">
      <c r="H42" s="260"/>
      <c r="Q42" s="261"/>
      <c r="R42" s="260"/>
      <c r="U42" s="261"/>
      <c r="V42" s="260"/>
      <c r="Y42" s="261"/>
      <c r="Z42" s="260"/>
      <c r="AI42" s="261"/>
      <c r="AJ42" s="260"/>
      <c r="AM42" s="261"/>
      <c r="AN42" s="260"/>
      <c r="AQ42" s="261"/>
    </row>
    <row r="43" spans="2:43" x14ac:dyDescent="0.25">
      <c r="H43" s="262"/>
      <c r="I43" s="263"/>
      <c r="J43" s="263"/>
      <c r="K43" s="263"/>
      <c r="L43" s="263"/>
      <c r="M43" s="263"/>
      <c r="N43" s="263"/>
      <c r="O43" s="263"/>
      <c r="P43" s="263"/>
      <c r="Q43" s="264"/>
      <c r="R43" s="262"/>
      <c r="S43" s="263"/>
      <c r="T43" s="263"/>
      <c r="U43" s="264"/>
      <c r="V43" s="262"/>
      <c r="W43" s="263"/>
      <c r="X43" s="263"/>
      <c r="Y43" s="264"/>
      <c r="Z43" s="262"/>
      <c r="AA43" s="263"/>
      <c r="AB43" s="263"/>
      <c r="AC43" s="263"/>
      <c r="AD43" s="263"/>
      <c r="AE43" s="263"/>
      <c r="AF43" s="263"/>
      <c r="AG43" s="263"/>
      <c r="AH43" s="263"/>
      <c r="AI43" s="264"/>
      <c r="AJ43" s="262"/>
      <c r="AK43" s="263"/>
      <c r="AL43" s="263"/>
      <c r="AM43" s="264"/>
      <c r="AN43" s="262"/>
      <c r="AO43" s="263"/>
      <c r="AP43" s="263"/>
      <c r="AQ43" s="264"/>
    </row>
    <row r="44" spans="2:43" x14ac:dyDescent="0.25">
      <c r="AM44" s="265" t="s">
        <v>1797</v>
      </c>
      <c r="AN44" s="55" t="str">
        <f>'E-12-1'!U26</f>
        <v>E-12-1-5</v>
      </c>
    </row>
  </sheetData>
  <mergeCells count="103">
    <mergeCell ref="G9:Z11"/>
    <mergeCell ref="B32:E32"/>
    <mergeCell ref="H25:I25"/>
    <mergeCell ref="P32:U32"/>
    <mergeCell ref="J32:O32"/>
    <mergeCell ref="B16:E16"/>
    <mergeCell ref="V21:AK21"/>
    <mergeCell ref="P23:U23"/>
    <mergeCell ref="Z37:AQ37"/>
    <mergeCell ref="B36:E36"/>
    <mergeCell ref="AL26:AP26"/>
    <mergeCell ref="AL25:AP25"/>
    <mergeCell ref="H37:Y37"/>
    <mergeCell ref="V33:AK33"/>
    <mergeCell ref="J33:O33"/>
    <mergeCell ref="B12:E12"/>
    <mergeCell ref="B14:E14"/>
    <mergeCell ref="P20:U20"/>
    <mergeCell ref="V19:AK19"/>
    <mergeCell ref="P29:U29"/>
    <mergeCell ref="V28:AK28"/>
    <mergeCell ref="J19:O19"/>
    <mergeCell ref="B13:E13"/>
    <mergeCell ref="AL20:AP20"/>
    <mergeCell ref="B34:E34"/>
    <mergeCell ref="G7:AR7"/>
    <mergeCell ref="B18:E18"/>
    <mergeCell ref="P24:U24"/>
    <mergeCell ref="H29:I29"/>
    <mergeCell ref="V23:AK23"/>
    <mergeCell ref="P33:U33"/>
    <mergeCell ref="AL24:AP24"/>
    <mergeCell ref="H19:I19"/>
    <mergeCell ref="AL33:AP33"/>
    <mergeCell ref="H28:I28"/>
    <mergeCell ref="P26:U26"/>
    <mergeCell ref="V24:AK24"/>
    <mergeCell ref="B28:E28"/>
    <mergeCell ref="B30:E30"/>
    <mergeCell ref="B20:E20"/>
    <mergeCell ref="J30:O30"/>
    <mergeCell ref="AL31:AP31"/>
    <mergeCell ref="J28:O28"/>
    <mergeCell ref="AL29:AP29"/>
    <mergeCell ref="P22:U22"/>
    <mergeCell ref="H23:I23"/>
    <mergeCell ref="P31:U31"/>
    <mergeCell ref="V30:AK30"/>
    <mergeCell ref="B15:E15"/>
    <mergeCell ref="H31:I31"/>
    <mergeCell ref="J20:O20"/>
    <mergeCell ref="H21:I21"/>
    <mergeCell ref="V22:AK22"/>
    <mergeCell ref="J22:O22"/>
    <mergeCell ref="J31:O31"/>
    <mergeCell ref="AL32:AP32"/>
    <mergeCell ref="J21:O21"/>
    <mergeCell ref="J23:O23"/>
    <mergeCell ref="H22:I22"/>
    <mergeCell ref="B17:E17"/>
    <mergeCell ref="V31:AK31"/>
    <mergeCell ref="B19:E19"/>
    <mergeCell ref="AL22:AP22"/>
    <mergeCell ref="AL19:AP19"/>
    <mergeCell ref="V32:AK32"/>
    <mergeCell ref="P27:U27"/>
    <mergeCell ref="V26:AK26"/>
    <mergeCell ref="P21:U21"/>
    <mergeCell ref="H26:I26"/>
    <mergeCell ref="AL35:AP35"/>
    <mergeCell ref="P25:U25"/>
    <mergeCell ref="H35:AK35"/>
    <mergeCell ref="B4:E4"/>
    <mergeCell ref="P19:U19"/>
    <mergeCell ref="P28:U28"/>
    <mergeCell ref="AL28:AP28"/>
    <mergeCell ref="P30:U30"/>
    <mergeCell ref="H32:I32"/>
    <mergeCell ref="AL21:AP21"/>
    <mergeCell ref="V20:AK20"/>
    <mergeCell ref="V34:AK34"/>
    <mergeCell ref="V29:AK29"/>
    <mergeCell ref="H27:I27"/>
    <mergeCell ref="AL23:AP23"/>
    <mergeCell ref="J29:O29"/>
    <mergeCell ref="B8:E8"/>
    <mergeCell ref="H24:I24"/>
    <mergeCell ref="H33:I33"/>
    <mergeCell ref="B10:E10"/>
    <mergeCell ref="J34:O34"/>
    <mergeCell ref="V27:AK27"/>
    <mergeCell ref="J27:O27"/>
    <mergeCell ref="B6:E6"/>
    <mergeCell ref="P34:U34"/>
    <mergeCell ref="H30:I30"/>
    <mergeCell ref="J24:O24"/>
    <mergeCell ref="H20:I20"/>
    <mergeCell ref="AL34:AP34"/>
    <mergeCell ref="J26:O26"/>
    <mergeCell ref="AL27:AP27"/>
    <mergeCell ref="V25:AK25"/>
    <mergeCell ref="J25:O25"/>
    <mergeCell ref="AL30:AP30"/>
  </mergeCells>
  <hyperlinks>
    <hyperlink ref="B4" location="PANDUAN!A1" display="PANDUAN" xr:uid="{00000000-0004-0000-D100-000000000000}"/>
    <hyperlink ref="B6" location="'EWS DIRECTORY'!A1" display="EWS DIRECTORY" xr:uid="{00000000-0004-0000-D100-000001000000}"/>
    <hyperlink ref="B8" location="'DATA PEMICU'!A1" display="DATA PEMICU" xr:uid="{00000000-0004-0000-D100-000002000000}"/>
    <hyperlink ref="B10" location="'DATA PENGUJI'!A1" display="DATA PENGUJI" xr:uid="{00000000-0004-0000-D100-000003000000}"/>
    <hyperlink ref="B12" location="'MAIN LEVEL'!A1" display="MAIN LEVEL" xr:uid="{00000000-0004-0000-D100-000004000000}"/>
  </hyperlinks>
  <pageMargins left="0.7" right="0.7" top="0.75" bottom="0.75" header="0.3" footer="0.3"/>
</worksheet>
</file>

<file path=xl/worksheets/sheet2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200-000000000000}">
  <sheetPr codeName="Sheet427">
    <tabColor theme="4" tint="-0.249977111117893"/>
  </sheetPr>
  <dimension ref="A1:N44"/>
  <sheetViews>
    <sheetView topLeftCell="B1" zoomScaleNormal="100" workbookViewId="0"/>
  </sheetViews>
  <sheetFormatPr defaultColWidth="14.44140625" defaultRowHeight="15" customHeight="1" x14ac:dyDescent="0.25"/>
  <cols>
    <col min="1" max="1" width="3" style="110" hidden="1" customWidth="1"/>
    <col min="2" max="5" width="3.88671875" style="177" customWidth="1"/>
    <col min="6" max="6" width="3.88671875" style="110" customWidth="1"/>
    <col min="7" max="7" width="10" style="443" customWidth="1"/>
    <col min="8" max="8" width="18" style="443" bestFit="1" customWidth="1"/>
    <col min="9" max="10" width="25" style="443" customWidth="1"/>
    <col min="11" max="11" width="26" style="443" bestFit="1" customWidth="1"/>
    <col min="12" max="12" width="24.44140625" style="443" customWidth="1"/>
    <col min="13" max="13" width="43" style="443" customWidth="1"/>
    <col min="14" max="14" width="22.44140625" style="443" customWidth="1"/>
    <col min="15" max="15" width="14.44140625" style="443" customWidth="1"/>
    <col min="16" max="16384" width="14.44140625" style="443"/>
  </cols>
  <sheetData>
    <row r="1" spans="2:14" ht="14.25" customHeight="1" x14ac:dyDescent="0.25">
      <c r="G1" s="216"/>
      <c r="H1" s="78"/>
      <c r="I1" s="78"/>
    </row>
    <row r="2" spans="2:14" ht="14.25" customHeight="1" x14ac:dyDescent="0.25">
      <c r="G2" s="78" t="s">
        <v>1674</v>
      </c>
      <c r="H2" s="78"/>
      <c r="I2" s="78"/>
    </row>
    <row r="3" spans="2:14" ht="14.25" customHeight="1" x14ac:dyDescent="0.25">
      <c r="B3" s="111"/>
      <c r="C3" s="111"/>
      <c r="D3" s="111"/>
      <c r="E3" s="111"/>
    </row>
    <row r="4" spans="2:14" ht="14.25" customHeight="1" x14ac:dyDescent="0.25">
      <c r="B4" s="762" t="s">
        <v>79</v>
      </c>
      <c r="C4" s="761"/>
      <c r="D4" s="761"/>
      <c r="E4" s="761"/>
    </row>
    <row r="5" spans="2:14" ht="14.25" customHeight="1" x14ac:dyDescent="0.25">
      <c r="B5" s="111"/>
      <c r="C5" s="111"/>
      <c r="D5" s="111"/>
      <c r="E5" s="111"/>
    </row>
    <row r="6" spans="2:14" ht="14.25" customHeight="1" x14ac:dyDescent="0.25">
      <c r="B6" s="762" t="s">
        <v>87</v>
      </c>
      <c r="C6" s="761"/>
      <c r="D6" s="761"/>
      <c r="E6" s="761"/>
    </row>
    <row r="7" spans="2:14" ht="15" customHeight="1" x14ac:dyDescent="0.25">
      <c r="B7" s="111"/>
      <c r="C7" s="111"/>
      <c r="D7" s="111"/>
      <c r="E7" s="111"/>
      <c r="G7" s="1126" t="s">
        <v>1676</v>
      </c>
      <c r="H7" s="997"/>
      <c r="I7" s="997"/>
      <c r="J7" s="997"/>
      <c r="K7" s="997"/>
      <c r="L7" s="997"/>
      <c r="M7" s="997"/>
      <c r="N7" s="997"/>
    </row>
    <row r="8" spans="2:14" ht="14.25" customHeight="1" x14ac:dyDescent="0.25">
      <c r="B8" s="762" t="s">
        <v>94</v>
      </c>
      <c r="C8" s="761"/>
      <c r="D8" s="761"/>
      <c r="E8" s="761"/>
    </row>
    <row r="9" spans="2:14" ht="14.25" customHeight="1" x14ac:dyDescent="0.25">
      <c r="B9" s="111"/>
      <c r="C9" s="111"/>
      <c r="D9" s="111"/>
      <c r="E9" s="111"/>
      <c r="G9" s="1130" t="str">
        <f>"Rincian "&amp;'E-12'!G9&amp;" "&amp;'E-12-1'!M28</f>
        <v>Rincian Biaya Administrasi dan Umum Berdasarkan Data Pemicu dan Data Penguji</v>
      </c>
      <c r="H9" s="789"/>
      <c r="I9" s="789"/>
      <c r="J9" s="789"/>
      <c r="K9" s="790"/>
      <c r="L9" s="217" t="s">
        <v>796</v>
      </c>
      <c r="M9" s="218" t="e">
        <f>": "&amp;NAMA_WP</f>
        <v>#N/A</v>
      </c>
      <c r="N9" s="88"/>
    </row>
    <row r="10" spans="2:14" ht="14.25" customHeight="1" x14ac:dyDescent="0.25">
      <c r="B10" s="762" t="s">
        <v>101</v>
      </c>
      <c r="C10" s="761"/>
      <c r="D10" s="761"/>
      <c r="E10" s="761"/>
      <c r="G10" s="804"/>
      <c r="H10" s="997"/>
      <c r="I10" s="997"/>
      <c r="J10" s="997"/>
      <c r="K10" s="805"/>
      <c r="L10" s="219" t="s">
        <v>1401</v>
      </c>
      <c r="M10" s="220" t="e">
        <f>": "&amp;NPWP</f>
        <v>#N/A</v>
      </c>
      <c r="N10" s="129"/>
    </row>
    <row r="11" spans="2:14" ht="14.25" customHeight="1" x14ac:dyDescent="0.25">
      <c r="G11" s="806"/>
      <c r="H11" s="794"/>
      <c r="I11" s="794"/>
      <c r="J11" s="794"/>
      <c r="K11" s="807"/>
      <c r="L11" s="221" t="s">
        <v>1679</v>
      </c>
      <c r="M11" s="222" t="e">
        <f>": "&amp;ID_MS_TH_PJK</f>
        <v>#N/A</v>
      </c>
      <c r="N11" s="130"/>
    </row>
    <row r="12" spans="2:14" ht="14.25" customHeight="1" x14ac:dyDescent="0.25">
      <c r="B12" s="762" t="s">
        <v>106</v>
      </c>
      <c r="C12" s="761"/>
      <c r="D12" s="761"/>
      <c r="E12" s="761"/>
      <c r="G12" s="223"/>
      <c r="H12" s="223"/>
      <c r="I12" s="223"/>
      <c r="J12" s="223"/>
      <c r="K12" s="223"/>
      <c r="L12" s="223"/>
      <c r="M12" s="223"/>
      <c r="N12" s="223"/>
    </row>
    <row r="13" spans="2:14" ht="14.25" customHeight="1" x14ac:dyDescent="0.25">
      <c r="B13" s="962" t="str">
        <f>HYPERLINK("#'"&amp;'EWS DIRECTORY'!$J$203&amp;"'!A1",'EWS DIRECTORY'!$J$203)</f>
        <v>E-12</v>
      </c>
      <c r="C13" s="761"/>
      <c r="D13" s="761"/>
      <c r="E13" s="761"/>
      <c r="G13" s="443" t="s">
        <v>1680</v>
      </c>
      <c r="J13" s="223"/>
      <c r="K13" s="223"/>
      <c r="L13" s="223"/>
      <c r="M13" s="223"/>
      <c r="N13" s="223"/>
    </row>
    <row r="14" spans="2:14" ht="14.25" customHeight="1" x14ac:dyDescent="0.25">
      <c r="B14" s="931" t="str">
        <f>HYPERLINK("#'"&amp;'EWS DIRECTORY'!$J$204&amp;"'!A1",'EWS DIRECTORY'!$J$204)</f>
        <v>E-12-1</v>
      </c>
      <c r="C14" s="761"/>
      <c r="D14" s="761"/>
      <c r="E14" s="761"/>
      <c r="G14" s="443" t="s">
        <v>1681</v>
      </c>
      <c r="J14" s="443" t="s">
        <v>1917</v>
      </c>
      <c r="K14" s="223"/>
      <c r="L14" s="223"/>
      <c r="M14" s="223"/>
      <c r="N14" s="223"/>
    </row>
    <row r="15" spans="2:14" ht="14.25" customHeight="1" x14ac:dyDescent="0.25">
      <c r="B15" s="929" t="str">
        <f>HYPERLINK("#'"&amp;'EWS DIRECTORY'!$J$205&amp;"'!A1",'EWS DIRECTORY'!$J$205)</f>
        <v>E-12-1-1</v>
      </c>
      <c r="C15" s="761"/>
      <c r="D15" s="761"/>
      <c r="E15" s="761"/>
      <c r="G15" s="443" t="s">
        <v>1681</v>
      </c>
      <c r="J15" s="443" t="s">
        <v>1918</v>
      </c>
      <c r="K15" s="223"/>
      <c r="L15" s="223"/>
      <c r="M15" s="223"/>
      <c r="N15" s="223"/>
    </row>
    <row r="16" spans="2:14" ht="14.25" customHeight="1" x14ac:dyDescent="0.25">
      <c r="B16" s="929" t="str">
        <f>HYPERLINK("#'"&amp;'EWS DIRECTORY'!$J$206&amp;"'!A1",'EWS DIRECTORY'!$J$206)</f>
        <v>E-12-1-2</v>
      </c>
      <c r="C16" s="761"/>
      <c r="D16" s="761"/>
      <c r="E16" s="761"/>
      <c r="K16" s="223"/>
      <c r="L16" s="223"/>
      <c r="M16" s="223"/>
      <c r="N16" s="223"/>
    </row>
    <row r="17" spans="2:14" ht="14.25" customHeight="1" x14ac:dyDescent="0.25">
      <c r="B17" s="929" t="str">
        <f>HYPERLINK("#'"&amp;'EWS DIRECTORY'!$J$207&amp;"'!A1",'EWS DIRECTORY'!$J$207)</f>
        <v>E-12-1-3</v>
      </c>
      <c r="C17" s="761"/>
      <c r="D17" s="761"/>
      <c r="E17" s="761"/>
      <c r="J17" s="223"/>
      <c r="K17" s="223"/>
      <c r="L17" s="223"/>
      <c r="M17" s="223"/>
      <c r="N17" s="223"/>
    </row>
    <row r="18" spans="2:14" ht="14.25" customHeight="1" x14ac:dyDescent="0.25">
      <c r="B18" s="929" t="str">
        <f>HYPERLINK("#'"&amp;'EWS DIRECTORY'!$J$208&amp;"'!A1",'EWS DIRECTORY'!$J$208)</f>
        <v>E-12-1-4</v>
      </c>
      <c r="C18" s="761"/>
      <c r="D18" s="761"/>
      <c r="E18" s="761"/>
      <c r="G18" s="443" t="s">
        <v>1919</v>
      </c>
      <c r="J18" s="223"/>
      <c r="K18" s="223"/>
      <c r="L18" s="223"/>
      <c r="M18" s="223"/>
      <c r="N18" s="223"/>
    </row>
    <row r="19" spans="2:14" ht="14.25" customHeight="1" x14ac:dyDescent="0.25">
      <c r="B19" s="929" t="str">
        <f>HYPERLINK("#'"&amp;'EWS DIRECTORY'!$J$209&amp;"'!A1",'EWS DIRECTORY'!$J$209)</f>
        <v>E-12-1-5</v>
      </c>
      <c r="C19" s="761"/>
      <c r="D19" s="761"/>
      <c r="E19" s="761"/>
      <c r="G19" s="223"/>
      <c r="H19" s="223"/>
      <c r="I19" s="223"/>
      <c r="J19" s="223"/>
      <c r="K19" s="223"/>
      <c r="L19" s="223"/>
      <c r="M19" s="223"/>
      <c r="N19" s="223"/>
    </row>
    <row r="20" spans="2:14" ht="14.25" customHeight="1" x14ac:dyDescent="0.25">
      <c r="B20" s="927" t="str">
        <f>HYPERLINK("#'"&amp;'EWS DIRECTORY'!$J$210&amp;"'!A1",'EWS DIRECTORY'!$J$210)</f>
        <v>E-12-1-6</v>
      </c>
      <c r="C20" s="761"/>
      <c r="D20" s="761"/>
      <c r="E20" s="761"/>
      <c r="G20" s="223" t="s">
        <v>1920</v>
      </c>
      <c r="H20" s="223"/>
      <c r="I20" s="223"/>
      <c r="J20" s="223"/>
      <c r="K20" s="223"/>
      <c r="L20" s="223"/>
      <c r="M20" s="223"/>
      <c r="N20" s="223"/>
    </row>
    <row r="21" spans="2:14" ht="14.25" customHeight="1" x14ac:dyDescent="0.25">
      <c r="G21" s="223"/>
      <c r="H21" s="223"/>
      <c r="I21" s="223"/>
      <c r="J21" s="223"/>
      <c r="K21" s="223"/>
      <c r="L21" s="223"/>
      <c r="M21" s="223"/>
      <c r="N21" s="223"/>
    </row>
    <row r="22" spans="2:14" ht="14.25" customHeight="1" x14ac:dyDescent="0.25">
      <c r="G22" s="1129" t="s">
        <v>1445</v>
      </c>
      <c r="H22" s="1131" t="s">
        <v>1446</v>
      </c>
      <c r="I22" s="764"/>
      <c r="J22" s="764"/>
      <c r="K22" s="764"/>
      <c r="L22" s="764"/>
      <c r="M22" s="764"/>
      <c r="N22" s="764"/>
    </row>
    <row r="23" spans="2:14" ht="14.25" customHeight="1" x14ac:dyDescent="0.25">
      <c r="G23" s="769"/>
      <c r="H23" s="403" t="s">
        <v>1452</v>
      </c>
      <c r="I23" s="1128" t="s">
        <v>1453</v>
      </c>
      <c r="J23" s="765"/>
      <c r="K23" s="80" t="s">
        <v>1454</v>
      </c>
      <c r="L23" s="80" t="s">
        <v>1455</v>
      </c>
      <c r="M23" s="80" t="s">
        <v>1456</v>
      </c>
      <c r="N23" s="80" t="s">
        <v>1457</v>
      </c>
    </row>
    <row r="24" spans="2:14" ht="33.75" customHeight="1" x14ac:dyDescent="0.25">
      <c r="G24" s="383">
        <v>1</v>
      </c>
      <c r="H24" s="446" t="e">
        <f>ID_MS_TH_PJK</f>
        <v>#N/A</v>
      </c>
      <c r="I24" s="1162" t="e">
        <f>NO_BPS</f>
        <v>#N/A</v>
      </c>
      <c r="J24" s="765"/>
      <c r="K24" s="382" t="e">
        <f>PEMBETULAN_KE</f>
        <v>#N/A</v>
      </c>
      <c r="L24" s="537" t="e">
        <f>TGL_TERIMA</f>
        <v>#N/A</v>
      </c>
      <c r="M24" s="384" t="str">
        <f>'E-12'!G9</f>
        <v>Biaya Administrasi dan Umum</v>
      </c>
      <c r="N24" s="539">
        <f>'MAIN LEVEL'!AB47</f>
        <v>0</v>
      </c>
    </row>
    <row r="25" spans="2:14" ht="14.25" customHeight="1" x14ac:dyDescent="0.25">
      <c r="G25" s="223"/>
      <c r="H25" s="223"/>
      <c r="I25" s="223"/>
      <c r="J25" s="223"/>
      <c r="K25" s="223"/>
      <c r="L25" s="223"/>
      <c r="M25" s="223"/>
      <c r="N25" s="223"/>
    </row>
    <row r="26" spans="2:14" ht="14.25" customHeight="1" x14ac:dyDescent="0.25">
      <c r="G26" s="223"/>
      <c r="H26" s="223"/>
      <c r="I26" s="223"/>
      <c r="J26" s="223"/>
      <c r="K26" s="223"/>
      <c r="L26" s="223"/>
      <c r="M26" s="223"/>
      <c r="N26" s="223"/>
    </row>
    <row r="27" spans="2:14" ht="14.25" customHeight="1" x14ac:dyDescent="0.25">
      <c r="G27" s="223"/>
      <c r="H27" s="223"/>
      <c r="I27" s="223"/>
      <c r="J27" s="223"/>
      <c r="K27" s="223"/>
      <c r="L27" s="223"/>
      <c r="M27" s="223"/>
      <c r="N27" s="223"/>
    </row>
    <row r="28" spans="2:14" ht="30" customHeight="1" x14ac:dyDescent="0.25">
      <c r="B28" s="760"/>
      <c r="C28" s="761"/>
      <c r="D28" s="761"/>
      <c r="E28" s="761"/>
      <c r="G28" s="562" t="s">
        <v>1445</v>
      </c>
      <c r="H28" s="562" t="s">
        <v>1477</v>
      </c>
      <c r="I28" s="563" t="s">
        <v>1478</v>
      </c>
      <c r="J28" s="563" t="s">
        <v>1479</v>
      </c>
      <c r="K28" s="562" t="s">
        <v>1480</v>
      </c>
      <c r="L28" s="562" t="s">
        <v>1481</v>
      </c>
      <c r="M28" s="81"/>
      <c r="N28" s="81"/>
    </row>
    <row r="29" spans="2:14" ht="15" customHeight="1" x14ac:dyDescent="0.25">
      <c r="G29" s="409">
        <f t="array" ref="G29">IFERROR(_xlfn.SEQUENCE(COUNTA(H29:H31)),"")</f>
        <v>1</v>
      </c>
      <c r="H29" s="508" t="s">
        <v>2030</v>
      </c>
      <c r="I29" s="508"/>
      <c r="J29" s="508"/>
      <c r="K29" s="508"/>
      <c r="L29" s="508"/>
      <c r="M29" s="106"/>
      <c r="N29" s="106"/>
    </row>
    <row r="30" spans="2:14" ht="15" customHeight="1" x14ac:dyDescent="0.25">
      <c r="G30" s="410"/>
      <c r="H30" s="509" t="s">
        <v>1921</v>
      </c>
      <c r="I30" s="509"/>
      <c r="J30" s="509"/>
      <c r="K30" s="509"/>
      <c r="L30" s="509"/>
      <c r="M30" s="106"/>
      <c r="N30" s="106"/>
    </row>
    <row r="31" spans="2:14" ht="15" customHeight="1" x14ac:dyDescent="0.25">
      <c r="G31" s="510"/>
      <c r="H31" s="511"/>
      <c r="I31" s="511"/>
      <c r="J31" s="511"/>
      <c r="K31" s="511"/>
      <c r="L31" s="511"/>
      <c r="M31" s="106"/>
      <c r="N31" s="106"/>
    </row>
    <row r="32" spans="2:14" ht="15" customHeight="1" x14ac:dyDescent="0.25">
      <c r="G32" s="512"/>
      <c r="H32" s="507"/>
      <c r="I32" s="507"/>
      <c r="J32" s="507"/>
      <c r="K32" s="507" t="s">
        <v>1494</v>
      </c>
      <c r="L32" s="507">
        <f>SUM(L29:L31)</f>
        <v>0</v>
      </c>
      <c r="M32" s="106"/>
      <c r="N32" s="106"/>
    </row>
    <row r="33" spans="7:14" ht="15" customHeight="1" x14ac:dyDescent="0.25">
      <c r="G33" s="226"/>
      <c r="H33" s="226"/>
      <c r="I33" s="226"/>
      <c r="J33" s="107"/>
      <c r="K33" s="106"/>
      <c r="L33" s="106"/>
      <c r="M33" s="106"/>
      <c r="N33" s="106"/>
    </row>
    <row r="34" spans="7:14" ht="15" customHeight="1" x14ac:dyDescent="0.25">
      <c r="G34" s="107"/>
      <c r="H34" s="107"/>
      <c r="I34" s="107"/>
      <c r="J34" s="103"/>
      <c r="K34" s="108" t="s">
        <v>1500</v>
      </c>
      <c r="L34" s="507">
        <f>L32+N24</f>
        <v>0</v>
      </c>
      <c r="M34" s="106"/>
      <c r="N34" s="106"/>
    </row>
    <row r="35" spans="7:14" ht="15" customHeight="1" x14ac:dyDescent="0.25">
      <c r="G35" s="107"/>
      <c r="H35" s="107"/>
      <c r="I35" s="107"/>
      <c r="J35" s="107"/>
      <c r="K35" s="227"/>
      <c r="L35" s="106"/>
      <c r="M35" s="106"/>
      <c r="N35" s="106"/>
    </row>
    <row r="36" spans="7:14" ht="15" customHeight="1" x14ac:dyDescent="0.25">
      <c r="G36" s="107"/>
      <c r="H36" s="107"/>
      <c r="I36" s="107"/>
      <c r="J36" s="107"/>
      <c r="K36" s="227"/>
      <c r="L36" s="228"/>
      <c r="M36" s="228"/>
      <c r="N36" s="513"/>
    </row>
    <row r="37" spans="7:14" ht="15" customHeight="1" x14ac:dyDescent="0.25">
      <c r="G37" s="226"/>
      <c r="H37" s="226"/>
      <c r="I37" s="226"/>
      <c r="J37" s="107"/>
      <c r="K37" s="227"/>
      <c r="L37" s="228"/>
      <c r="M37" s="228"/>
      <c r="N37" s="513"/>
    </row>
    <row r="38" spans="7:14" ht="15" customHeight="1" x14ac:dyDescent="0.25">
      <c r="G38" s="103"/>
      <c r="H38" s="103"/>
      <c r="I38" s="103"/>
      <c r="J38" s="103"/>
      <c r="K38" s="103"/>
      <c r="L38" s="103"/>
      <c r="M38" s="103"/>
      <c r="N38" s="103"/>
    </row>
    <row r="39" spans="7:14" ht="15" customHeight="1" x14ac:dyDescent="0.25">
      <c r="G39" s="229"/>
      <c r="H39" s="770" t="s">
        <v>1507</v>
      </c>
      <c r="I39" s="764"/>
      <c r="J39" s="764"/>
      <c r="K39" s="763" t="s">
        <v>1508</v>
      </c>
      <c r="L39" s="764"/>
      <c r="M39" s="765"/>
      <c r="N39" s="133"/>
    </row>
    <row r="40" spans="7:14" ht="15" customHeight="1" x14ac:dyDescent="0.25">
      <c r="G40" s="229"/>
      <c r="H40" s="230" t="s">
        <v>796</v>
      </c>
      <c r="I40" s="427" t="s">
        <v>1510</v>
      </c>
      <c r="J40" s="428" t="s">
        <v>1511</v>
      </c>
      <c r="K40" s="428" t="s">
        <v>796</v>
      </c>
      <c r="L40" s="428" t="s">
        <v>1510</v>
      </c>
      <c r="M40" s="428" t="s">
        <v>1511</v>
      </c>
      <c r="N40" s="231"/>
    </row>
    <row r="41" spans="7:14" ht="15" customHeight="1" x14ac:dyDescent="0.25">
      <c r="G41" s="229"/>
      <c r="H41" s="226"/>
      <c r="I41" s="226"/>
      <c r="J41" s="226"/>
      <c r="K41" s="232"/>
      <c r="L41" s="232"/>
      <c r="M41" s="232"/>
      <c r="N41" s="232"/>
    </row>
    <row r="42" spans="7:14" ht="15" customHeight="1" x14ac:dyDescent="0.25">
      <c r="G42" s="233"/>
      <c r="H42" s="234"/>
      <c r="I42" s="234"/>
      <c r="J42" s="234"/>
      <c r="K42" s="235"/>
      <c r="L42" s="235"/>
      <c r="M42" s="235"/>
      <c r="N42" s="235"/>
    </row>
    <row r="43" spans="7:14" ht="15" customHeight="1" x14ac:dyDescent="0.25">
      <c r="G43" s="233"/>
      <c r="H43" s="234"/>
      <c r="I43" s="234"/>
      <c r="J43" s="234"/>
      <c r="K43" s="235"/>
      <c r="L43" s="235"/>
      <c r="M43" s="235"/>
      <c r="N43" s="235"/>
    </row>
    <row r="44" spans="7:14" ht="15" customHeight="1" x14ac:dyDescent="0.25">
      <c r="G44" s="229"/>
      <c r="H44" s="236"/>
      <c r="I44" s="236"/>
      <c r="J44" s="236"/>
      <c r="K44" s="237"/>
      <c r="L44" s="237"/>
      <c r="M44" s="237"/>
      <c r="N44" s="232"/>
    </row>
  </sheetData>
  <mergeCells count="22">
    <mergeCell ref="G9:K11"/>
    <mergeCell ref="H22:N22"/>
    <mergeCell ref="B6:E6"/>
    <mergeCell ref="B28:E28"/>
    <mergeCell ref="B15:E15"/>
    <mergeCell ref="B20:E20"/>
    <mergeCell ref="H39:J39"/>
    <mergeCell ref="K39:M39"/>
    <mergeCell ref="B4:E4"/>
    <mergeCell ref="G7:N7"/>
    <mergeCell ref="B16:E16"/>
    <mergeCell ref="B18:E18"/>
    <mergeCell ref="B12:E12"/>
    <mergeCell ref="I24:J24"/>
    <mergeCell ref="I23:J23"/>
    <mergeCell ref="B14:E14"/>
    <mergeCell ref="G22:G23"/>
    <mergeCell ref="B17:E17"/>
    <mergeCell ref="B8:E8"/>
    <mergeCell ref="B13:E13"/>
    <mergeCell ref="B19:E19"/>
    <mergeCell ref="B10:E10"/>
  </mergeCells>
  <hyperlinks>
    <hyperlink ref="B4" location="PANDUAN!A1" display="PANDUAN" xr:uid="{00000000-0004-0000-D200-000000000000}"/>
    <hyperlink ref="B6" location="'EWS DIRECTORY'!A1" display="EWS DIRECTORY" xr:uid="{00000000-0004-0000-D200-000001000000}"/>
    <hyperlink ref="B8" location="'DATA PEMICU'!A1" display="DATA PEMICU" xr:uid="{00000000-0004-0000-D200-000002000000}"/>
    <hyperlink ref="B10" location="'DATA PENGUJI'!A1" display="DATA PENGUJI" xr:uid="{00000000-0004-0000-D200-000003000000}"/>
    <hyperlink ref="B12" location="'MAIN LEVEL'!A1" display="MAIN LEVEL" xr:uid="{00000000-0004-0000-D200-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2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300-000000000000}">
  <sheetPr codeName="Sheet99">
    <tabColor theme="4" tint="-0.249977111117893"/>
    <pageSetUpPr fitToPage="1"/>
  </sheetPr>
  <dimension ref="A1:AH51"/>
  <sheetViews>
    <sheetView topLeftCell="B1" zoomScaleNormal="100" workbookViewId="0">
      <selection activeCell="AQ18" sqref="AQ18:AU18"/>
    </sheetView>
  </sheetViews>
  <sheetFormatPr defaultColWidth="8.88671875" defaultRowHeight="13.8" x14ac:dyDescent="0.25"/>
  <cols>
    <col min="1" max="1" width="3" style="110" hidden="1" customWidth="1"/>
    <col min="2" max="5" width="3.88671875" style="177" customWidth="1"/>
    <col min="6" max="6" width="3.88671875" style="110" customWidth="1"/>
    <col min="7" max="10" width="3.5546875" style="254" customWidth="1"/>
    <col min="11" max="11" width="3.88671875" style="254" customWidth="1"/>
    <col min="12" max="34" width="3.5546875" style="254" customWidth="1"/>
    <col min="35" max="35" width="8.88671875" style="254" customWidth="1"/>
    <col min="36" max="16384" width="8.88671875" style="254"/>
  </cols>
  <sheetData>
    <row r="1" spans="2:34" x14ac:dyDescent="0.25">
      <c r="G1" s="178"/>
      <c r="H1" s="55"/>
      <c r="I1" s="55"/>
      <c r="J1" s="55"/>
      <c r="K1" s="55"/>
      <c r="L1" s="55"/>
      <c r="M1" s="55"/>
    </row>
    <row r="2" spans="2:34" ht="15" customHeight="1" x14ac:dyDescent="0.25">
      <c r="G2" s="124" t="s">
        <v>1674</v>
      </c>
      <c r="H2" s="124"/>
      <c r="I2" s="124"/>
      <c r="J2" s="124"/>
      <c r="K2" s="124"/>
      <c r="L2" s="124"/>
      <c r="M2" s="124"/>
      <c r="N2" s="124"/>
      <c r="O2" s="124"/>
      <c r="P2" s="124"/>
      <c r="Q2" s="124"/>
      <c r="R2" s="124"/>
      <c r="S2" s="124"/>
      <c r="T2" s="124"/>
      <c r="U2" s="124"/>
      <c r="V2" s="124"/>
      <c r="W2" s="124"/>
      <c r="X2" s="124"/>
      <c r="Y2" s="278"/>
      <c r="Z2" s="278"/>
      <c r="AA2" s="278"/>
      <c r="AB2" s="278"/>
      <c r="AC2" s="278"/>
      <c r="AD2" s="278"/>
      <c r="AE2" s="278"/>
      <c r="AF2" s="278"/>
      <c r="AG2" s="278"/>
      <c r="AH2" s="278"/>
    </row>
    <row r="3" spans="2:34" ht="15" customHeight="1" x14ac:dyDescent="0.25">
      <c r="B3" s="111"/>
      <c r="C3" s="111"/>
      <c r="D3" s="111"/>
      <c r="E3" s="111"/>
      <c r="G3" s="124" t="s">
        <v>1675</v>
      </c>
      <c r="H3" s="124"/>
      <c r="I3" s="124"/>
      <c r="J3" s="124"/>
      <c r="K3" s="124"/>
      <c r="L3" s="124"/>
      <c r="M3" s="124"/>
      <c r="N3" s="124"/>
      <c r="O3" s="124"/>
      <c r="P3" s="124"/>
      <c r="Q3" s="124"/>
      <c r="R3" s="124"/>
      <c r="S3" s="124"/>
      <c r="T3" s="124"/>
      <c r="U3" s="124"/>
      <c r="V3" s="124"/>
      <c r="W3" s="124"/>
      <c r="X3" s="124"/>
      <c r="Y3" s="278"/>
      <c r="Z3" s="278"/>
      <c r="AA3" s="278"/>
      <c r="AB3" s="278"/>
      <c r="AC3" s="278"/>
      <c r="AD3" s="278"/>
      <c r="AE3" s="278"/>
      <c r="AF3" s="278"/>
      <c r="AG3" s="278"/>
      <c r="AH3" s="278"/>
    </row>
    <row r="4" spans="2:34" ht="15" customHeight="1" x14ac:dyDescent="0.25">
      <c r="B4" s="762" t="s">
        <v>79</v>
      </c>
      <c r="C4" s="761"/>
      <c r="D4" s="761"/>
      <c r="E4" s="761"/>
      <c r="G4" s="124"/>
      <c r="H4" s="124"/>
      <c r="I4" s="124"/>
      <c r="J4" s="124"/>
      <c r="K4" s="124"/>
      <c r="L4" s="124"/>
      <c r="M4" s="124"/>
      <c r="N4" s="124"/>
      <c r="O4" s="124"/>
      <c r="P4" s="124"/>
      <c r="Q4" s="124"/>
      <c r="R4" s="124"/>
      <c r="S4" s="124"/>
      <c r="T4" s="124"/>
      <c r="U4" s="124"/>
      <c r="V4" s="124"/>
      <c r="W4" s="124"/>
      <c r="X4" s="124"/>
      <c r="Y4" s="278"/>
      <c r="Z4" s="278"/>
      <c r="AA4" s="278"/>
      <c r="AB4" s="278"/>
      <c r="AC4" s="278"/>
      <c r="AD4" s="278"/>
      <c r="AE4" s="278"/>
      <c r="AF4" s="278"/>
      <c r="AG4" s="278"/>
      <c r="AH4" s="278"/>
    </row>
    <row r="5" spans="2:34" ht="15" customHeight="1" x14ac:dyDescent="0.25">
      <c r="B5" s="111"/>
      <c r="C5" s="111"/>
      <c r="D5" s="111"/>
      <c r="E5" s="111"/>
      <c r="G5" s="124"/>
      <c r="H5" s="124"/>
      <c r="I5" s="124"/>
      <c r="J5" s="124"/>
      <c r="K5" s="124"/>
      <c r="L5" s="124"/>
      <c r="M5" s="124"/>
      <c r="N5" s="124"/>
      <c r="O5" s="124"/>
      <c r="P5" s="124"/>
      <c r="Q5" s="124"/>
      <c r="R5" s="124"/>
      <c r="S5" s="124"/>
      <c r="T5" s="124"/>
      <c r="U5" s="124"/>
      <c r="V5" s="124"/>
      <c r="W5" s="124"/>
      <c r="X5" s="124"/>
      <c r="Y5" s="278"/>
      <c r="Z5" s="278"/>
      <c r="AA5" s="278"/>
      <c r="AB5" s="278"/>
      <c r="AC5" s="278"/>
      <c r="AD5" s="278"/>
      <c r="AE5" s="278"/>
      <c r="AF5" s="278"/>
      <c r="AG5" s="278"/>
      <c r="AH5" s="278"/>
    </row>
    <row r="6" spans="2:34" ht="15" customHeight="1" x14ac:dyDescent="0.25">
      <c r="B6" s="762" t="s">
        <v>87</v>
      </c>
      <c r="C6" s="761"/>
      <c r="D6" s="761"/>
      <c r="E6" s="761"/>
      <c r="G6" s="124"/>
      <c r="H6" s="124"/>
      <c r="I6" s="124"/>
      <c r="J6" s="124"/>
      <c r="K6" s="124"/>
      <c r="L6" s="124"/>
      <c r="M6" s="124"/>
      <c r="N6" s="124"/>
      <c r="O6" s="124"/>
      <c r="P6" s="124"/>
      <c r="Q6" s="124"/>
      <c r="R6" s="124"/>
      <c r="S6" s="124"/>
      <c r="T6" s="124"/>
      <c r="U6" s="124"/>
      <c r="V6" s="124"/>
      <c r="W6" s="124"/>
      <c r="X6" s="124"/>
      <c r="Y6" s="278"/>
      <c r="Z6" s="278"/>
      <c r="AA6" s="278"/>
      <c r="AB6" s="278"/>
      <c r="AC6" s="278"/>
      <c r="AD6" s="278"/>
      <c r="AE6" s="278"/>
      <c r="AF6" s="278"/>
      <c r="AG6" s="278"/>
      <c r="AH6" s="278"/>
    </row>
    <row r="7" spans="2:34" ht="15" customHeight="1" x14ac:dyDescent="0.25">
      <c r="B7" s="111"/>
      <c r="C7" s="111"/>
      <c r="D7" s="111"/>
      <c r="E7" s="111"/>
      <c r="G7" s="798" t="s">
        <v>1676</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row>
    <row r="8" spans="2:34" ht="15" customHeight="1" x14ac:dyDescent="0.25">
      <c r="B8" s="762" t="s">
        <v>94</v>
      </c>
      <c r="C8" s="761"/>
      <c r="D8" s="761"/>
      <c r="E8" s="761"/>
      <c r="G8" s="124"/>
      <c r="H8" s="124"/>
      <c r="I8" s="124"/>
      <c r="J8" s="124"/>
      <c r="K8" s="124"/>
      <c r="L8" s="124"/>
      <c r="M8" s="124"/>
      <c r="N8" s="124"/>
      <c r="O8" s="124"/>
      <c r="P8" s="124"/>
      <c r="Q8" s="124"/>
      <c r="R8" s="124"/>
      <c r="S8" s="124"/>
      <c r="T8" s="124"/>
      <c r="U8" s="124"/>
      <c r="V8" s="124"/>
      <c r="W8" s="124"/>
      <c r="X8" s="124"/>
      <c r="Y8" s="278"/>
      <c r="Z8" s="278"/>
      <c r="AA8" s="278"/>
      <c r="AB8" s="278"/>
      <c r="AC8" s="278"/>
      <c r="AD8" s="278"/>
      <c r="AE8" s="278"/>
      <c r="AF8" s="278"/>
      <c r="AG8" s="278"/>
      <c r="AH8" s="278"/>
    </row>
    <row r="9" spans="2:34" ht="15" customHeight="1" x14ac:dyDescent="0.25">
      <c r="B9" s="111"/>
      <c r="C9" s="111"/>
      <c r="D9" s="111"/>
      <c r="E9" s="111"/>
      <c r="G9" s="803" t="str">
        <f>'MAIN LEVEL'!I48</f>
        <v>Biaya Lainnya</v>
      </c>
      <c r="H9" s="789"/>
      <c r="I9" s="789"/>
      <c r="J9" s="789"/>
      <c r="K9" s="789"/>
      <c r="L9" s="789"/>
      <c r="M9" s="789"/>
      <c r="N9" s="789"/>
      <c r="O9" s="789"/>
      <c r="P9" s="789"/>
      <c r="Q9" s="789"/>
      <c r="R9" s="789"/>
      <c r="S9" s="789"/>
      <c r="T9" s="790"/>
      <c r="U9" s="279" t="s">
        <v>796</v>
      </c>
      <c r="V9" s="280"/>
      <c r="W9" s="280"/>
      <c r="X9" s="280"/>
      <c r="Y9" s="280"/>
      <c r="Z9" s="280" t="s">
        <v>1678</v>
      </c>
      <c r="AA9" s="182" t="e">
        <f>NAMA_WP</f>
        <v>#N/A</v>
      </c>
      <c r="AB9" s="281"/>
      <c r="AC9" s="281"/>
      <c r="AD9" s="281"/>
      <c r="AE9" s="281"/>
      <c r="AF9" s="281"/>
      <c r="AG9" s="281"/>
      <c r="AH9" s="282"/>
    </row>
    <row r="10" spans="2:34" ht="15" customHeight="1" x14ac:dyDescent="0.25">
      <c r="B10" s="762" t="s">
        <v>101</v>
      </c>
      <c r="C10" s="761"/>
      <c r="D10" s="761"/>
      <c r="E10" s="761"/>
      <c r="G10" s="804"/>
      <c r="H10" s="792"/>
      <c r="I10" s="792"/>
      <c r="J10" s="792"/>
      <c r="K10" s="792"/>
      <c r="L10" s="792"/>
      <c r="M10" s="792"/>
      <c r="N10" s="792"/>
      <c r="O10" s="792"/>
      <c r="P10" s="792"/>
      <c r="Q10" s="792"/>
      <c r="R10" s="792"/>
      <c r="S10" s="792"/>
      <c r="T10" s="805"/>
      <c r="U10" s="283" t="s">
        <v>1401</v>
      </c>
      <c r="V10" s="124"/>
      <c r="W10" s="124"/>
      <c r="X10" s="124"/>
      <c r="Y10" s="124"/>
      <c r="Z10" s="124" t="s">
        <v>1678</v>
      </c>
      <c r="AA10" s="124" t="e">
        <f>NPWP</f>
        <v>#N/A</v>
      </c>
      <c r="AB10" s="278"/>
      <c r="AC10" s="278"/>
      <c r="AD10" s="278"/>
      <c r="AE10" s="278"/>
      <c r="AF10" s="278"/>
      <c r="AG10" s="278"/>
      <c r="AH10" s="284"/>
    </row>
    <row r="11" spans="2:34" ht="15" customHeight="1" x14ac:dyDescent="0.25">
      <c r="G11" s="806"/>
      <c r="H11" s="794"/>
      <c r="I11" s="794"/>
      <c r="J11" s="794"/>
      <c r="K11" s="794"/>
      <c r="L11" s="794"/>
      <c r="M11" s="794"/>
      <c r="N11" s="794"/>
      <c r="O11" s="794"/>
      <c r="P11" s="794"/>
      <c r="Q11" s="794"/>
      <c r="R11" s="794"/>
      <c r="S11" s="794"/>
      <c r="T11" s="807"/>
      <c r="U11" s="285" t="s">
        <v>1679</v>
      </c>
      <c r="V11" s="190"/>
      <c r="W11" s="190"/>
      <c r="X11" s="190"/>
      <c r="Y11" s="190"/>
      <c r="Z11" s="190" t="s">
        <v>1678</v>
      </c>
      <c r="AA11" s="190" t="e">
        <f>ID_MS_TH_PJK</f>
        <v>#N/A</v>
      </c>
      <c r="AB11" s="286"/>
      <c r="AC11" s="286"/>
      <c r="AD11" s="286"/>
      <c r="AE11" s="286"/>
      <c r="AF11" s="286"/>
      <c r="AG11" s="286"/>
      <c r="AH11" s="287"/>
    </row>
    <row r="12" spans="2:34" ht="15" customHeight="1" x14ac:dyDescent="0.25">
      <c r="B12" s="762" t="s">
        <v>106</v>
      </c>
      <c r="C12" s="761"/>
      <c r="D12" s="761"/>
      <c r="E12" s="761"/>
      <c r="G12" s="124"/>
      <c r="H12" s="124"/>
      <c r="I12" s="124"/>
      <c r="J12" s="124"/>
      <c r="K12" s="124"/>
      <c r="L12" s="124"/>
      <c r="M12" s="124"/>
      <c r="N12" s="124"/>
      <c r="O12" s="124"/>
      <c r="P12" s="124"/>
      <c r="Q12" s="124"/>
      <c r="R12" s="124"/>
      <c r="S12" s="124"/>
      <c r="T12" s="124"/>
      <c r="U12" s="124"/>
      <c r="V12" s="124"/>
      <c r="W12" s="124"/>
      <c r="X12" s="124"/>
      <c r="Y12" s="278"/>
      <c r="Z12" s="278"/>
      <c r="AA12" s="278"/>
      <c r="AB12" s="278"/>
      <c r="AC12" s="278"/>
      <c r="AD12" s="278"/>
      <c r="AE12" s="278"/>
      <c r="AF12" s="278"/>
      <c r="AG12" s="278"/>
      <c r="AH12" s="278"/>
    </row>
    <row r="13" spans="2:34" ht="15" customHeight="1" x14ac:dyDescent="0.25">
      <c r="B13" s="927" t="str">
        <f>HYPERLINK("#'"&amp;'EWS DIRECTORY'!$J$211&amp;"'!A1",'EWS DIRECTORY'!$J$211)</f>
        <v>E-13</v>
      </c>
      <c r="C13" s="761"/>
      <c r="D13" s="761"/>
      <c r="E13" s="761"/>
      <c r="G13" s="928" t="str">
        <f>"Pengujian yang telah dilakukan atas pos "&amp;G9&amp;" dapat disimpulkan:"</f>
        <v>Pengujian yang telah dilakukan atas pos Biaya Lainnya dapat disimpulkan:</v>
      </c>
      <c r="H13" s="792"/>
      <c r="I13" s="792"/>
      <c r="J13" s="792"/>
      <c r="K13" s="792"/>
      <c r="L13" s="792"/>
      <c r="M13" s="792"/>
      <c r="N13" s="792"/>
      <c r="O13" s="792"/>
      <c r="P13" s="792"/>
      <c r="Q13" s="792"/>
      <c r="R13" s="792"/>
      <c r="S13" s="792"/>
      <c r="T13" s="792"/>
      <c r="U13" s="792"/>
      <c r="V13" s="792"/>
      <c r="W13" s="792"/>
      <c r="X13" s="792"/>
      <c r="Y13" s="792"/>
      <c r="Z13" s="792"/>
      <c r="AA13" s="792"/>
      <c r="AB13" s="792"/>
      <c r="AC13" s="792"/>
      <c r="AD13" s="792"/>
      <c r="AE13" s="792"/>
      <c r="AF13" s="792"/>
      <c r="AG13" s="792"/>
      <c r="AH13" s="792"/>
    </row>
    <row r="14" spans="2:34" ht="15" customHeight="1" x14ac:dyDescent="0.25">
      <c r="B14" s="931" t="str">
        <f>HYPERLINK("#'"&amp;'EWS DIRECTORY'!$J$212&amp;"'!A1",'EWS DIRECTORY'!$J$212)</f>
        <v>E-13-1</v>
      </c>
      <c r="C14" s="761"/>
      <c r="D14" s="761"/>
      <c r="E14" s="761"/>
      <c r="G14" s="124"/>
      <c r="H14" s="124"/>
      <c r="I14" s="124"/>
      <c r="J14" s="124"/>
      <c r="K14" s="124"/>
      <c r="L14" s="124"/>
      <c r="M14" s="124"/>
      <c r="N14" s="124"/>
      <c r="O14" s="124"/>
      <c r="P14" s="124"/>
      <c r="Q14" s="124"/>
      <c r="R14" s="124"/>
      <c r="S14" s="124"/>
      <c r="T14" s="124"/>
      <c r="U14" s="124"/>
      <c r="V14" s="124"/>
      <c r="W14" s="124"/>
      <c r="X14" s="124"/>
      <c r="Y14" s="278"/>
      <c r="Z14" s="278"/>
      <c r="AA14" s="278"/>
      <c r="AB14" s="278"/>
      <c r="AC14" s="278"/>
      <c r="AD14" s="278"/>
      <c r="AE14" s="278"/>
      <c r="AF14" s="278"/>
      <c r="AG14" s="278"/>
      <c r="AH14" s="278"/>
    </row>
    <row r="15" spans="2:34" ht="15" customHeight="1" x14ac:dyDescent="0.25">
      <c r="B15" s="929" t="str">
        <f>HYPERLINK("#'"&amp;'EWS DIRECTORY'!$J$213&amp;"'!A1",'EWS DIRECTORY'!$J$213)</f>
        <v>E-13-1-1</v>
      </c>
      <c r="C15" s="761"/>
      <c r="D15" s="761"/>
      <c r="E15" s="761"/>
      <c r="G15" s="124"/>
      <c r="H15" s="124" t="str">
        <f>"Jumlah "&amp;G9&amp;" menurut petugas :"</f>
        <v>Jumlah Biaya Lainnya menurut petugas :</v>
      </c>
      <c r="I15" s="124"/>
      <c r="J15" s="124"/>
      <c r="K15" s="124"/>
      <c r="L15" s="124"/>
      <c r="M15" s="124"/>
      <c r="N15" s="124"/>
      <c r="O15" s="124"/>
      <c r="P15" s="124"/>
      <c r="Q15" s="124"/>
      <c r="R15" s="124"/>
      <c r="S15" s="124"/>
      <c r="T15" s="124"/>
      <c r="U15" s="124"/>
      <c r="V15" s="124"/>
      <c r="W15" s="124"/>
      <c r="X15" s="124"/>
      <c r="Y15" s="278"/>
      <c r="Z15" s="278"/>
      <c r="AA15" s="278"/>
      <c r="AB15" s="278"/>
      <c r="AC15" s="278"/>
      <c r="AD15" s="278"/>
      <c r="AE15" s="278"/>
      <c r="AF15" s="278"/>
      <c r="AG15" s="278"/>
      <c r="AH15" s="278"/>
    </row>
    <row r="16" spans="2:34" ht="15" customHeight="1" x14ac:dyDescent="0.25">
      <c r="B16" s="929" t="str">
        <f>HYPERLINK("#'"&amp;'EWS DIRECTORY'!$J$214&amp;"'!A1",'EWS DIRECTORY'!$J$214)</f>
        <v>E-13-1-2</v>
      </c>
      <c r="C16" s="761"/>
      <c r="D16" s="761"/>
      <c r="E16" s="761"/>
      <c r="G16" s="82" t="s">
        <v>1445</v>
      </c>
      <c r="H16" s="1163" t="s">
        <v>1707</v>
      </c>
      <c r="I16" s="789"/>
      <c r="J16" s="789"/>
      <c r="K16" s="789"/>
      <c r="L16" s="789"/>
      <c r="M16" s="789"/>
      <c r="N16" s="789"/>
      <c r="O16" s="789"/>
      <c r="P16" s="789"/>
      <c r="Q16" s="789"/>
      <c r="R16" s="789"/>
      <c r="S16" s="937" t="s">
        <v>1767</v>
      </c>
      <c r="T16" s="765"/>
      <c r="U16" s="934" t="s">
        <v>1768</v>
      </c>
      <c r="V16" s="764"/>
      <c r="W16" s="764"/>
      <c r="X16" s="764"/>
      <c r="Y16" s="764"/>
      <c r="Z16" s="764"/>
      <c r="AA16" s="765"/>
      <c r="AB16" s="278"/>
      <c r="AC16" s="278"/>
      <c r="AD16" s="278"/>
      <c r="AE16" s="278"/>
      <c r="AF16" s="278"/>
      <c r="AG16" s="278"/>
      <c r="AH16" s="278"/>
    </row>
    <row r="17" spans="2:34" ht="15" customHeight="1" x14ac:dyDescent="0.25">
      <c r="B17" s="929" t="str">
        <f>HYPERLINK("#'"&amp;'EWS DIRECTORY'!$J$215&amp;"'!A1",'EWS DIRECTORY'!$J$215)</f>
        <v>E-13-1-3</v>
      </c>
      <c r="C17" s="761"/>
      <c r="D17" s="761"/>
      <c r="E17" s="761"/>
      <c r="G17" s="84">
        <v>1</v>
      </c>
      <c r="H17" s="926" t="e">
        <f>MASTER!N5</f>
        <v>#N/A</v>
      </c>
      <c r="I17" s="824"/>
      <c r="J17" s="824"/>
      <c r="K17" s="824"/>
      <c r="L17" s="824"/>
      <c r="M17" s="824"/>
      <c r="N17" s="824"/>
      <c r="O17" s="824"/>
      <c r="P17" s="824"/>
      <c r="Q17" s="824"/>
      <c r="R17" s="825"/>
      <c r="S17" s="936" t="s">
        <v>511</v>
      </c>
      <c r="T17" s="790"/>
      <c r="U17" s="923" t="str">
        <f>IF('E-13-1'!I38='E-13-1'!M18,'E-13-1'!AB18,
IF('E-13-1'!I38='E-13-1'!M20,'E-13-1'!AB20,
IF('E-13-1'!I38='E-13-1'!M22,'E-13-1'!AB22,
IF('E-13-1'!I38='E-13-1'!M24,'E-13-1'!AB24,
IF('E-13-1'!I38='E-13-1'!M26,'E-13-1'!AB26,
IF('E-13-1'!I38='E-13-1'!M28,'E-13-1'!AB28,"Tidak Ditemukan"))))))</f>
        <v>Tidak Ditemukan</v>
      </c>
      <c r="V17" s="764"/>
      <c r="W17" s="764"/>
      <c r="X17" s="764"/>
      <c r="Y17" s="764"/>
      <c r="Z17" s="764"/>
      <c r="AA17" s="765"/>
      <c r="AB17" s="278"/>
      <c r="AC17" s="278"/>
      <c r="AD17" s="278"/>
      <c r="AE17" s="278"/>
      <c r="AF17" s="278"/>
      <c r="AG17" s="278"/>
      <c r="AH17" s="278"/>
    </row>
    <row r="18" spans="2:34" ht="15" customHeight="1" x14ac:dyDescent="0.25">
      <c r="B18" s="929" t="str">
        <f>HYPERLINK("#'"&amp;'EWS DIRECTORY'!$J$216&amp;"'!A1",'EWS DIRECTORY'!$J$216)</f>
        <v>E-13-1-4</v>
      </c>
      <c r="C18" s="761"/>
      <c r="D18" s="761"/>
      <c r="E18" s="761"/>
      <c r="G18" s="84">
        <v>2</v>
      </c>
      <c r="H18" s="926" t="e">
        <f>MASTER!N6</f>
        <v>#N/A</v>
      </c>
      <c r="I18" s="824"/>
      <c r="J18" s="824"/>
      <c r="K18" s="824"/>
      <c r="L18" s="824"/>
      <c r="M18" s="824"/>
      <c r="N18" s="824"/>
      <c r="O18" s="824"/>
      <c r="P18" s="824"/>
      <c r="Q18" s="824"/>
      <c r="R18" s="825"/>
      <c r="S18" s="792"/>
      <c r="T18" s="805"/>
      <c r="U18" s="923" t="str">
        <f>IF('E-13-1'!I38='E-13-1'!M18,'E-13-1'!AG18,
IF('E-13-1'!I38='E-13-1'!M20,'E-13-1'!AG20,
IF('E-13-1'!I38='E-13-1'!M22,'E-13-1'!AG22,
IF('E-13-1'!I38='E-13-1'!M24,'E-13-1'!AG24,
IF('E-13-1'!I38='E-13-1'!M26,'E-13-1'!AG26,
IF('E-13-1'!I38='E-13-1'!M28,'E-13-1'!AG28,"Tidak Ditemukan"))))))</f>
        <v>Tidak Ditemukan</v>
      </c>
      <c r="V18" s="764"/>
      <c r="W18" s="764"/>
      <c r="X18" s="764"/>
      <c r="Y18" s="764"/>
      <c r="Z18" s="764"/>
      <c r="AA18" s="765"/>
      <c r="AB18" s="278"/>
      <c r="AC18" s="278"/>
      <c r="AD18" s="278"/>
      <c r="AE18" s="278"/>
      <c r="AF18" s="278"/>
      <c r="AG18" s="278"/>
      <c r="AH18" s="278"/>
    </row>
    <row r="19" spans="2:34" ht="15" customHeight="1" x14ac:dyDescent="0.25">
      <c r="B19" s="929" t="str">
        <f>HYPERLINK("#'"&amp;'EWS DIRECTORY'!$J$217&amp;"'!A1",'EWS DIRECTORY'!$J$217)</f>
        <v>E-13-1-5</v>
      </c>
      <c r="C19" s="761"/>
      <c r="D19" s="761"/>
      <c r="E19" s="761"/>
      <c r="G19" s="84">
        <v>3</v>
      </c>
      <c r="H19" s="926" t="e">
        <f>MASTER!N7</f>
        <v>#N/A</v>
      </c>
      <c r="I19" s="824"/>
      <c r="J19" s="824"/>
      <c r="K19" s="824"/>
      <c r="L19" s="824"/>
      <c r="M19" s="824"/>
      <c r="N19" s="824"/>
      <c r="O19" s="824"/>
      <c r="P19" s="824"/>
      <c r="Q19" s="824"/>
      <c r="R19" s="825"/>
      <c r="S19" s="792"/>
      <c r="T19" s="805"/>
      <c r="U19" s="923" t="str">
        <f>IF('E-13-1'!I38='E-13-1'!M18,'E-13-1'!AL18,
IF('E-13-1'!I38='E-13-1'!M20,'E-13-1'!AL20,
IF('E-13-1'!I38='E-13-1'!M22,'E-13-1'!AL22,
IF('E-13-1'!I38='E-13-1'!M24,'E-13-1'!AL24,
IF('E-13-1'!I38='E-13-1'!M26,'E-13-1'!AL26,
IF('E-13-1'!I38='E-13-1'!M28,'E-13-1'!AL28,"Tidak Ditemukan"))))))</f>
        <v>Tidak Ditemukan</v>
      </c>
      <c r="V19" s="764"/>
      <c r="W19" s="764"/>
      <c r="X19" s="764"/>
      <c r="Y19" s="764"/>
      <c r="Z19" s="764"/>
      <c r="AA19" s="765"/>
      <c r="AB19" s="278"/>
      <c r="AC19" s="278"/>
      <c r="AD19" s="278"/>
      <c r="AE19" s="278"/>
      <c r="AF19" s="278"/>
      <c r="AG19" s="278"/>
      <c r="AH19" s="278"/>
    </row>
    <row r="20" spans="2:34" ht="15" customHeight="1" x14ac:dyDescent="0.25">
      <c r="B20" s="929" t="str">
        <f>HYPERLINK("#'"&amp;'EWS DIRECTORY'!$J$218&amp;"'!A1",'EWS DIRECTORY'!$J$218)</f>
        <v>E-13-1-6</v>
      </c>
      <c r="C20" s="761"/>
      <c r="D20" s="761"/>
      <c r="E20" s="761"/>
      <c r="G20" s="84">
        <v>4</v>
      </c>
      <c r="H20" s="926" t="e">
        <f>MASTER!N8</f>
        <v>#N/A</v>
      </c>
      <c r="I20" s="824"/>
      <c r="J20" s="824"/>
      <c r="K20" s="824"/>
      <c r="L20" s="824"/>
      <c r="M20" s="824"/>
      <c r="N20" s="824"/>
      <c r="O20" s="824"/>
      <c r="P20" s="824"/>
      <c r="Q20" s="824"/>
      <c r="R20" s="825"/>
      <c r="S20" s="792"/>
      <c r="T20" s="805"/>
      <c r="U20" s="923" t="str">
        <f>IF('E-13-1'!I38='E-13-1'!M18,'E-13-1'!AQ18,
IF('E-13-1'!I38='E-13-1'!M20,'E-13-1'!AQ20,
IF('E-13-1'!I38='E-13-1'!M22,'E-13-1'!AQ22,
IF('E-13-1'!I38='E-13-1'!M24,'E-13-1'!AQ24,
IF('E-13-1'!I38='E-13-1'!M26,'E-13-1'!AQ26,
IF('E-13-1'!I38='E-13-1'!M28,'E-13-1'!AQ28,"Tidak Ditemukan"))))))</f>
        <v>Tidak Ditemukan</v>
      </c>
      <c r="V20" s="764"/>
      <c r="W20" s="764"/>
      <c r="X20" s="764"/>
      <c r="Y20" s="764"/>
      <c r="Z20" s="764"/>
      <c r="AA20" s="765"/>
      <c r="AB20" s="278"/>
      <c r="AC20" s="278"/>
      <c r="AD20" s="278"/>
      <c r="AE20" s="278"/>
      <c r="AF20" s="278"/>
      <c r="AG20" s="278"/>
      <c r="AH20" s="278"/>
    </row>
    <row r="21" spans="2:34" ht="15" customHeight="1" x14ac:dyDescent="0.25">
      <c r="G21" s="84">
        <v>5</v>
      </c>
      <c r="H21" s="926" t="e">
        <f>MASTER!N9</f>
        <v>#N/A</v>
      </c>
      <c r="I21" s="824"/>
      <c r="J21" s="824"/>
      <c r="K21" s="824"/>
      <c r="L21" s="824"/>
      <c r="M21" s="824"/>
      <c r="N21" s="824"/>
      <c r="O21" s="824"/>
      <c r="P21" s="824"/>
      <c r="Q21" s="824"/>
      <c r="R21" s="825"/>
      <c r="S21" s="792"/>
      <c r="T21" s="805"/>
      <c r="U21" s="923" t="str">
        <f>IF('E-13-1'!I38='E-13-1'!M18,'E-13-1'!AV18,
IF('E-13-1'!I38='E-13-1'!M20,'E-13-1'!AV20,
IF('E-13-1'!I38='E-13-1'!M22,'E-13-1'!AV22,
IF('E-13-1'!I38='E-13-1'!M24,'E-13-1'!AV24,
IF('E-13-1'!I38='E-13-1'!M26,'E-13-1'!AV26,
IF('E-13-1'!I38='E-13-1'!M28,'E-13-1'!AV28,"Tidak Ditemukan"))))))</f>
        <v>Tidak Ditemukan</v>
      </c>
      <c r="V21" s="764"/>
      <c r="W21" s="764"/>
      <c r="X21" s="764"/>
      <c r="Y21" s="764"/>
      <c r="Z21" s="764"/>
      <c r="AA21" s="765"/>
      <c r="AB21" s="278"/>
      <c r="AC21" s="278"/>
      <c r="AD21" s="278"/>
      <c r="AE21" s="278"/>
      <c r="AF21" s="278"/>
      <c r="AG21" s="278"/>
      <c r="AH21" s="278"/>
    </row>
    <row r="22" spans="2:34" ht="15" customHeight="1" x14ac:dyDescent="0.25">
      <c r="G22" s="84">
        <v>6</v>
      </c>
      <c r="H22" s="926" t="e">
        <f>MASTER!N10</f>
        <v>#N/A</v>
      </c>
      <c r="I22" s="824"/>
      <c r="J22" s="824"/>
      <c r="K22" s="824"/>
      <c r="L22" s="824"/>
      <c r="M22" s="824"/>
      <c r="N22" s="824"/>
      <c r="O22" s="824"/>
      <c r="P22" s="824"/>
      <c r="Q22" s="824"/>
      <c r="R22" s="825"/>
      <c r="S22" s="792"/>
      <c r="T22" s="805"/>
      <c r="U22" s="923" t="str">
        <f>IF('E-13-1'!I38='E-13-1'!M18,'E-13-1'!BA18,
IF('E-13-1'!I38='E-13-1'!M20,'E-13-1'!BA20,
IF('E-13-1'!I38='E-13-1'!M22,'E-13-1'!BA22,
IF('E-13-1'!I38='E-13-1'!M24,'E-13-1'!BA24,
IF('E-13-1'!I38='E-13-1'!M26,'E-13-1'!BA26,
IF('E-13-1'!I38='E-13-1'!M28,'E-13-1'!BA28,"Tidak Ditemukan"))))))</f>
        <v>Tidak Ditemukan</v>
      </c>
      <c r="V22" s="764"/>
      <c r="W22" s="764"/>
      <c r="X22" s="764"/>
      <c r="Y22" s="764"/>
      <c r="Z22" s="764"/>
      <c r="AA22" s="765"/>
      <c r="AB22" s="278"/>
      <c r="AC22" s="278"/>
      <c r="AD22" s="278"/>
      <c r="AE22" s="278"/>
      <c r="AF22" s="278"/>
      <c r="AG22" s="278"/>
      <c r="AH22" s="278"/>
    </row>
    <row r="23" spans="2:34" ht="15" customHeight="1" x14ac:dyDescent="0.25">
      <c r="G23" s="84">
        <v>7</v>
      </c>
      <c r="H23" s="926" t="e">
        <f>MASTER!N11</f>
        <v>#N/A</v>
      </c>
      <c r="I23" s="824"/>
      <c r="J23" s="824"/>
      <c r="K23" s="824"/>
      <c r="L23" s="824"/>
      <c r="M23" s="824"/>
      <c r="N23" s="824"/>
      <c r="O23" s="824"/>
      <c r="P23" s="824"/>
      <c r="Q23" s="824"/>
      <c r="R23" s="825"/>
      <c r="S23" s="792"/>
      <c r="T23" s="805"/>
      <c r="U23" s="923" t="str">
        <f>IF('E-13-1'!I38='E-13-1'!M18,'E-13-1'!BF18,
IF('E-13-1'!I38='E-13-1'!M20,'E-13-1'!BF20,
IF('E-13-1'!I38='E-13-1'!M22,'E-13-1'!BF22,
IF('E-13-1'!I38='E-13-1'!M24,'E-13-1'!BF24,
IF('E-13-1'!I38='E-13-1'!M26,'E-13-1'!BF26,
IF('E-13-1'!I38='E-13-1'!M28,'E-13-1'!BF28,"Tidak Ditemukan"))))))</f>
        <v>Tidak Ditemukan</v>
      </c>
      <c r="V23" s="764"/>
      <c r="W23" s="764"/>
      <c r="X23" s="764"/>
      <c r="Y23" s="764"/>
      <c r="Z23" s="764"/>
      <c r="AA23" s="765"/>
      <c r="AB23" s="278"/>
      <c r="AC23" s="278"/>
      <c r="AD23" s="278"/>
      <c r="AE23" s="278"/>
      <c r="AF23" s="278"/>
      <c r="AG23" s="278"/>
      <c r="AH23" s="278"/>
    </row>
    <row r="24" spans="2:34" ht="15" customHeight="1" x14ac:dyDescent="0.25">
      <c r="G24" s="84">
        <v>8</v>
      </c>
      <c r="H24" s="926" t="e">
        <f>MASTER!N12</f>
        <v>#N/A</v>
      </c>
      <c r="I24" s="824"/>
      <c r="J24" s="824"/>
      <c r="K24" s="824"/>
      <c r="L24" s="824"/>
      <c r="M24" s="824"/>
      <c r="N24" s="824"/>
      <c r="O24" s="824"/>
      <c r="P24" s="824"/>
      <c r="Q24" s="824"/>
      <c r="R24" s="825"/>
      <c r="S24" s="792"/>
      <c r="T24" s="805"/>
      <c r="U24" s="923" t="str">
        <f>IF('E-13-1'!I38='E-13-1'!M18,'E-13-1'!BK18,
IF('E-13-1'!I38='E-13-1'!M20,'E-13-1'!BK20,
IF('E-13-1'!I38='E-13-1'!M22,'E-13-1'!BK22,
IF('E-13-1'!I38='E-13-1'!M24,'E-13-1'!BK24,
IF('E-13-1'!I38='E-13-1'!M26,'E-13-1'!BK26,
IF('E-13-1'!I38='E-13-1'!M28,'E-13-1'!BK28,"Tidak Ditemukan"))))))</f>
        <v>Tidak Ditemukan</v>
      </c>
      <c r="V24" s="764"/>
      <c r="W24" s="764"/>
      <c r="X24" s="764"/>
      <c r="Y24" s="764"/>
      <c r="Z24" s="764"/>
      <c r="AA24" s="765"/>
      <c r="AB24" s="278"/>
      <c r="AC24" s="278"/>
      <c r="AD24" s="278"/>
      <c r="AE24" s="278"/>
      <c r="AF24" s="278"/>
      <c r="AG24" s="278"/>
      <c r="AH24" s="278"/>
    </row>
    <row r="25" spans="2:34" ht="15" customHeight="1" x14ac:dyDescent="0.25">
      <c r="G25" s="84">
        <v>9</v>
      </c>
      <c r="H25" s="926" t="e">
        <f>MASTER!N13</f>
        <v>#N/A</v>
      </c>
      <c r="I25" s="824"/>
      <c r="J25" s="824"/>
      <c r="K25" s="824"/>
      <c r="L25" s="824"/>
      <c r="M25" s="824"/>
      <c r="N25" s="824"/>
      <c r="O25" s="824"/>
      <c r="P25" s="824"/>
      <c r="Q25" s="824"/>
      <c r="R25" s="825"/>
      <c r="S25" s="792"/>
      <c r="T25" s="805"/>
      <c r="U25" s="923" t="str">
        <f>IF('E-13-1'!I38='E-13-1'!M18,'E-13-1'!BP18,
IF('E-13-1'!I38='E-13-1'!M20,'E-13-1'!BP20,
IF('E-13-1'!I38='E-13-1'!M22,'E-13-1'!BP22,
IF('E-13-1'!I38='E-13-1'!M24,'E-13-1'!BP24,
IF('E-13-1'!I38='E-13-1'!M26,'E-13-1'!BP26,
IF('E-13-1'!I38='E-13-1'!M28,'E-13-1'!BP28,"Tidak Ditemukan"))))))</f>
        <v>Tidak Ditemukan</v>
      </c>
      <c r="V25" s="764"/>
      <c r="W25" s="764"/>
      <c r="X25" s="764"/>
      <c r="Y25" s="764"/>
      <c r="Z25" s="764"/>
      <c r="AA25" s="765"/>
      <c r="AB25" s="278"/>
      <c r="AC25" s="278"/>
      <c r="AD25" s="278"/>
      <c r="AE25" s="278"/>
      <c r="AF25" s="278"/>
      <c r="AG25" s="278"/>
      <c r="AH25" s="278"/>
    </row>
    <row r="26" spans="2:34" ht="15" customHeight="1" x14ac:dyDescent="0.25">
      <c r="G26" s="84">
        <v>10</v>
      </c>
      <c r="H26" s="926" t="e">
        <f>MASTER!N14</f>
        <v>#N/A</v>
      </c>
      <c r="I26" s="824"/>
      <c r="J26" s="824"/>
      <c r="K26" s="824"/>
      <c r="L26" s="824"/>
      <c r="M26" s="824"/>
      <c r="N26" s="824"/>
      <c r="O26" s="824"/>
      <c r="P26" s="824"/>
      <c r="Q26" s="824"/>
      <c r="R26" s="825"/>
      <c r="S26" s="792"/>
      <c r="T26" s="805"/>
      <c r="U26" s="923" t="str">
        <f>IF('E-13-1'!I38='E-13-1'!M18,'E-13-1'!BU18,
IF('E-13-1'!I38='E-13-1'!M20,'E-13-1'!BU20,
IF('E-13-1'!I38='E-13-1'!M22,'E-13-1'!BU22,
IF('E-13-1'!I38='E-13-1'!M24,'E-13-1'!BU24,
IF('E-13-1'!I38='E-13-1'!M26,'E-13-1'!BU26,
IF('E-13-1'!I38='E-13-1'!M28,'E-13-1'!BU28,"Tidak Ditemukan"))))))</f>
        <v>Tidak Ditemukan</v>
      </c>
      <c r="V26" s="764"/>
      <c r="W26" s="764"/>
      <c r="X26" s="764"/>
      <c r="Y26" s="764"/>
      <c r="Z26" s="764"/>
      <c r="AA26" s="765"/>
      <c r="AB26" s="278"/>
      <c r="AC26" s="278"/>
      <c r="AD26" s="278"/>
      <c r="AE26" s="278"/>
      <c r="AF26" s="278"/>
      <c r="AG26" s="278"/>
      <c r="AH26" s="278"/>
    </row>
    <row r="27" spans="2:34" ht="15" customHeight="1" x14ac:dyDescent="0.25">
      <c r="G27" s="84">
        <v>11</v>
      </c>
      <c r="H27" s="926" t="e">
        <f>MASTER!N15</f>
        <v>#N/A</v>
      </c>
      <c r="I27" s="824"/>
      <c r="J27" s="824"/>
      <c r="K27" s="824"/>
      <c r="L27" s="824"/>
      <c r="M27" s="824"/>
      <c r="N27" s="824"/>
      <c r="O27" s="824"/>
      <c r="P27" s="824"/>
      <c r="Q27" s="824"/>
      <c r="R27" s="825"/>
      <c r="S27" s="792"/>
      <c r="T27" s="805"/>
      <c r="U27" s="923" t="str">
        <f>IF('E-13-1'!I38='E-13-1'!M18,'E-13-1'!BZ18,
IF('E-13-1'!I38='E-13-1'!M20,'E-13-1'!BZ20,
IF('E-13-1'!I38='E-13-1'!M22,'E-13-1'!BZ22,
IF('E-13-1'!I38='E-13-1'!M24,'E-13-1'!BZ24,
IF('E-13-1'!I38='E-13-1'!M26,'E-13-1'!BZ26,
IF('E-13-1'!I38='E-13-1'!M28,'E-13-1'!BZ28,"Tidak Ditemukan"))))))</f>
        <v>Tidak Ditemukan</v>
      </c>
      <c r="V27" s="764"/>
      <c r="W27" s="764"/>
      <c r="X27" s="764"/>
      <c r="Y27" s="764"/>
      <c r="Z27" s="764"/>
      <c r="AA27" s="765"/>
      <c r="AB27" s="278"/>
      <c r="AC27" s="278"/>
      <c r="AD27" s="278"/>
      <c r="AE27" s="278"/>
      <c r="AF27" s="278"/>
      <c r="AG27" s="278"/>
      <c r="AH27" s="278"/>
    </row>
    <row r="28" spans="2:34" ht="15" customHeight="1" x14ac:dyDescent="0.25">
      <c r="B28" s="760"/>
      <c r="C28" s="761"/>
      <c r="D28" s="761"/>
      <c r="E28" s="761"/>
      <c r="G28" s="84">
        <v>12</v>
      </c>
      <c r="H28" s="926" t="e">
        <f>MASTER!N16</f>
        <v>#N/A</v>
      </c>
      <c r="I28" s="824"/>
      <c r="J28" s="824"/>
      <c r="K28" s="824"/>
      <c r="L28" s="824"/>
      <c r="M28" s="824"/>
      <c r="N28" s="824"/>
      <c r="O28" s="824"/>
      <c r="P28" s="824"/>
      <c r="Q28" s="824"/>
      <c r="R28" s="825"/>
      <c r="S28" s="792"/>
      <c r="T28" s="805"/>
      <c r="U28" s="923" t="str">
        <f>IF('E-13-1'!I38='E-13-1'!M18,'E-13-1'!CE18,
IF('E-13-1'!I38='E-13-1'!M20,'E-13-1'!CE20,
IF('E-13-1'!I38='E-13-1'!M22,'E-13-1'!CE22,
IF('E-13-1'!I38='E-13-1'!M24,'E-13-1'!CE24,
IF('E-13-1'!I38='E-13-1'!M26,'E-13-1'!CE26,
IF('E-13-1'!I38='E-13-1'!M28,'E-13-1'!CE28,"Tidak Ditemukan"))))))</f>
        <v>Tidak Ditemukan</v>
      </c>
      <c r="V28" s="764"/>
      <c r="W28" s="764"/>
      <c r="X28" s="764"/>
      <c r="Y28" s="764"/>
      <c r="Z28" s="764"/>
      <c r="AA28" s="765"/>
      <c r="AB28" s="278"/>
      <c r="AC28" s="278"/>
      <c r="AD28" s="278"/>
      <c r="AE28" s="278"/>
      <c r="AF28" s="278"/>
      <c r="AG28" s="278"/>
      <c r="AH28" s="278"/>
    </row>
    <row r="29" spans="2:34" ht="15" customHeight="1" x14ac:dyDescent="0.25">
      <c r="G29" s="392"/>
      <c r="H29" s="933" t="s">
        <v>1769</v>
      </c>
      <c r="I29" s="824"/>
      <c r="J29" s="824"/>
      <c r="K29" s="824"/>
      <c r="L29" s="824"/>
      <c r="M29" s="824"/>
      <c r="N29" s="824"/>
      <c r="O29" s="824"/>
      <c r="P29" s="824"/>
      <c r="Q29" s="824"/>
      <c r="R29" s="825"/>
      <c r="S29" s="794"/>
      <c r="T29" s="807"/>
      <c r="U29" s="923" t="str">
        <f>IF('E-13-1'!I38='E-13-1'!M18,'E-13-1'!CJ18,
IF('E-13-1'!I38='E-13-1'!M20,'E-13-1'!CJ20,
IF('E-13-1'!I38='E-13-1'!M22,'E-13-1'!CJ22,
IF('E-13-1'!I38='E-13-1'!M24,'E-13-1'!CJ24,
IF('E-13-1'!I38='E-13-1'!M26,'E-13-1'!CJ26,
IF('E-13-1'!I38='E-13-1'!M28,'E-13-1'!CJ28,"Tidak Ditemukan"))))))</f>
        <v>Tidak Ditemukan</v>
      </c>
      <c r="V29" s="764"/>
      <c r="W29" s="764"/>
      <c r="X29" s="764"/>
      <c r="Y29" s="764"/>
      <c r="Z29" s="764"/>
      <c r="AA29" s="765"/>
      <c r="AB29" s="278"/>
      <c r="AC29" s="278"/>
      <c r="AD29" s="278"/>
      <c r="AE29" s="278"/>
      <c r="AF29" s="278"/>
      <c r="AG29" s="278"/>
      <c r="AH29" s="278"/>
    </row>
    <row r="30" spans="2:34" ht="15" customHeight="1" x14ac:dyDescent="0.25">
      <c r="B30" s="760"/>
      <c r="C30" s="761"/>
      <c r="D30" s="761"/>
      <c r="E30" s="761"/>
      <c r="G30" s="124"/>
      <c r="H30" s="938" t="s">
        <v>1770</v>
      </c>
      <c r="I30" s="824"/>
      <c r="J30" s="824"/>
      <c r="K30" s="824"/>
      <c r="L30" s="824"/>
      <c r="M30" s="824"/>
      <c r="N30" s="824"/>
      <c r="O30" s="824"/>
      <c r="P30" s="824"/>
      <c r="Q30" s="824"/>
      <c r="R30" s="825"/>
      <c r="S30" s="935"/>
      <c r="T30" s="765"/>
      <c r="U30" s="923">
        <f>IF(ISNUMBER(U29),IF(U29&gt;0,U29,SUM(U17:U28)),0)</f>
        <v>0</v>
      </c>
      <c r="V30" s="764"/>
      <c r="W30" s="764"/>
      <c r="X30" s="764"/>
      <c r="Y30" s="764"/>
      <c r="Z30" s="764"/>
      <c r="AA30" s="765"/>
      <c r="AB30" s="278"/>
      <c r="AC30" s="278"/>
      <c r="AD30" s="278"/>
      <c r="AE30" s="278"/>
      <c r="AF30" s="278"/>
      <c r="AG30" s="278"/>
      <c r="AH30" s="278"/>
    </row>
    <row r="31" spans="2:34" ht="15" customHeight="1" x14ac:dyDescent="0.25">
      <c r="G31" s="124"/>
      <c r="H31" s="124"/>
      <c r="I31" s="124"/>
      <c r="J31" s="300"/>
      <c r="K31" s="300"/>
      <c r="L31" s="300"/>
      <c r="M31" s="300"/>
      <c r="N31" s="300"/>
      <c r="O31" s="300"/>
      <c r="P31" s="300"/>
      <c r="Q31" s="300"/>
      <c r="R31" s="300"/>
      <c r="S31" s="300"/>
      <c r="T31" s="301"/>
      <c r="U31" s="515"/>
      <c r="V31" s="515"/>
      <c r="W31" s="515"/>
      <c r="X31" s="515"/>
      <c r="Y31" s="515"/>
      <c r="Z31" s="516"/>
      <c r="AA31" s="516"/>
      <c r="AB31" s="278"/>
      <c r="AC31" s="278"/>
      <c r="AD31" s="278"/>
      <c r="AE31" s="278"/>
      <c r="AF31" s="278"/>
      <c r="AG31" s="278"/>
      <c r="AH31" s="278"/>
    </row>
    <row r="32" spans="2:34" ht="15" customHeight="1" x14ac:dyDescent="0.25">
      <c r="B32" s="760"/>
      <c r="C32" s="761"/>
      <c r="D32" s="761"/>
      <c r="E32" s="761"/>
      <c r="G32" s="124"/>
      <c r="H32" s="297" t="s">
        <v>1771</v>
      </c>
      <c r="I32" s="298"/>
      <c r="J32" s="299"/>
      <c r="K32" s="299"/>
      <c r="L32" s="299"/>
      <c r="M32" s="299"/>
      <c r="N32" s="299"/>
      <c r="O32" s="299"/>
      <c r="P32" s="299"/>
      <c r="Q32" s="299"/>
      <c r="R32" s="299"/>
      <c r="S32" s="299"/>
      <c r="T32" s="302"/>
      <c r="U32" s="923">
        <f>'MAIN LEVEL'!$AB$48</f>
        <v>0</v>
      </c>
      <c r="V32" s="764"/>
      <c r="W32" s="764"/>
      <c r="X32" s="764"/>
      <c r="Y32" s="764"/>
      <c r="Z32" s="764"/>
      <c r="AA32" s="765"/>
      <c r="AB32" s="278"/>
      <c r="AC32" s="278"/>
      <c r="AD32" s="278"/>
      <c r="AE32" s="278"/>
      <c r="AF32" s="278"/>
      <c r="AG32" s="278"/>
      <c r="AH32" s="278"/>
    </row>
    <row r="33" spans="2:34" ht="15" customHeight="1" x14ac:dyDescent="0.25">
      <c r="G33" s="124"/>
      <c r="H33" s="297" t="s">
        <v>1772</v>
      </c>
      <c r="I33" s="298"/>
      <c r="J33" s="299"/>
      <c r="K33" s="299"/>
      <c r="L33" s="299"/>
      <c r="M33" s="299"/>
      <c r="N33" s="299"/>
      <c r="O33" s="299"/>
      <c r="P33" s="299"/>
      <c r="Q33" s="299"/>
      <c r="R33" s="299"/>
      <c r="S33" s="299"/>
      <c r="T33" s="302"/>
      <c r="U33" s="923">
        <f>U30-U32</f>
        <v>0</v>
      </c>
      <c r="V33" s="764"/>
      <c r="W33" s="764"/>
      <c r="X33" s="764"/>
      <c r="Y33" s="764"/>
      <c r="Z33" s="764"/>
      <c r="AA33" s="765"/>
      <c r="AB33" s="278"/>
      <c r="AC33" s="278"/>
      <c r="AD33" s="278"/>
      <c r="AE33" s="278"/>
      <c r="AF33" s="278"/>
      <c r="AG33" s="278"/>
      <c r="AH33" s="278"/>
    </row>
    <row r="34" spans="2:34" ht="15" customHeight="1" x14ac:dyDescent="0.25">
      <c r="B34" s="760"/>
      <c r="C34" s="761"/>
      <c r="D34" s="761"/>
      <c r="E34" s="761"/>
      <c r="G34" s="124"/>
      <c r="H34" s="124"/>
      <c r="I34" s="124"/>
      <c r="J34" s="124"/>
      <c r="K34" s="124"/>
      <c r="L34" s="124"/>
      <c r="M34" s="124"/>
      <c r="N34" s="124"/>
      <c r="O34" s="124"/>
      <c r="P34" s="124"/>
      <c r="Q34" s="124"/>
      <c r="R34" s="124"/>
      <c r="S34" s="124"/>
      <c r="T34" s="124"/>
      <c r="U34" s="124"/>
      <c r="V34" s="124"/>
      <c r="W34" s="124"/>
      <c r="X34" s="124"/>
      <c r="Y34" s="278"/>
      <c r="Z34" s="278"/>
      <c r="AA34" s="278"/>
      <c r="AB34" s="278"/>
      <c r="AC34" s="278"/>
      <c r="AD34" s="278"/>
      <c r="AE34" s="278"/>
      <c r="AF34" s="278"/>
      <c r="AG34" s="278"/>
      <c r="AH34" s="278"/>
    </row>
    <row r="35" spans="2:34" ht="15" customHeight="1" x14ac:dyDescent="0.25">
      <c r="G35" s="278"/>
      <c r="H35" s="278"/>
      <c r="I35" s="278"/>
      <c r="J35" s="278"/>
      <c r="K35" s="278"/>
      <c r="L35" s="278"/>
      <c r="M35" s="278"/>
      <c r="N35" s="278"/>
      <c r="O35" s="278"/>
      <c r="P35" s="278"/>
      <c r="Q35" s="278"/>
      <c r="R35" s="278"/>
      <c r="S35" s="278"/>
      <c r="T35" s="278"/>
      <c r="U35" s="278"/>
      <c r="V35" s="278"/>
      <c r="W35" s="278"/>
      <c r="X35" s="278"/>
      <c r="Y35" s="278"/>
      <c r="Z35" s="278"/>
      <c r="AA35" s="278"/>
      <c r="AB35" s="278"/>
      <c r="AC35" s="278"/>
      <c r="AD35" s="278"/>
      <c r="AE35" s="278"/>
      <c r="AF35" s="278"/>
      <c r="AG35" s="278"/>
      <c r="AH35" s="278"/>
    </row>
    <row r="36" spans="2:34" ht="15" customHeight="1" x14ac:dyDescent="0.25">
      <c r="B36" s="760"/>
      <c r="C36" s="761"/>
      <c r="D36" s="761"/>
      <c r="E36" s="761"/>
      <c r="G36" s="801" t="s">
        <v>1507</v>
      </c>
      <c r="H36" s="764"/>
      <c r="I36" s="764"/>
      <c r="J36" s="764"/>
      <c r="K36" s="764"/>
      <c r="L36" s="764"/>
      <c r="M36" s="764"/>
      <c r="N36" s="764"/>
      <c r="O36" s="764"/>
      <c r="P36" s="764"/>
      <c r="Q36" s="764"/>
      <c r="R36" s="764"/>
      <c r="S36" s="764"/>
      <c r="T36" s="764"/>
      <c r="U36" s="795" t="s">
        <v>1704</v>
      </c>
      <c r="V36" s="764"/>
      <c r="W36" s="764"/>
      <c r="X36" s="764"/>
      <c r="Y36" s="764"/>
      <c r="Z36" s="764"/>
      <c r="AA36" s="764"/>
      <c r="AB36" s="764"/>
      <c r="AC36" s="764"/>
      <c r="AD36" s="764"/>
      <c r="AE36" s="764"/>
      <c r="AF36" s="764"/>
      <c r="AG36" s="764"/>
      <c r="AH36" s="796"/>
    </row>
    <row r="37" spans="2:34" ht="15" customHeight="1" x14ac:dyDescent="0.25">
      <c r="G37" s="793" t="s">
        <v>796</v>
      </c>
      <c r="H37" s="794"/>
      <c r="I37" s="794"/>
      <c r="J37" s="794"/>
      <c r="K37" s="794"/>
      <c r="L37" s="794"/>
      <c r="M37" s="801" t="s">
        <v>1511</v>
      </c>
      <c r="N37" s="764"/>
      <c r="O37" s="764"/>
      <c r="P37" s="764"/>
      <c r="Q37" s="802" t="s">
        <v>1510</v>
      </c>
      <c r="R37" s="764"/>
      <c r="S37" s="764"/>
      <c r="T37" s="765"/>
      <c r="U37" s="793" t="s">
        <v>796</v>
      </c>
      <c r="V37" s="794"/>
      <c r="W37" s="794"/>
      <c r="X37" s="794"/>
      <c r="Y37" s="794"/>
      <c r="Z37" s="794"/>
      <c r="AA37" s="801" t="s">
        <v>1511</v>
      </c>
      <c r="AB37" s="764"/>
      <c r="AC37" s="764"/>
      <c r="AD37" s="764"/>
      <c r="AE37" s="802" t="s">
        <v>1510</v>
      </c>
      <c r="AF37" s="764"/>
      <c r="AG37" s="764"/>
      <c r="AH37" s="765"/>
    </row>
    <row r="38" spans="2:34" ht="15" customHeight="1" x14ac:dyDescent="0.25">
      <c r="G38" s="788"/>
      <c r="H38" s="789"/>
      <c r="I38" s="789"/>
      <c r="J38" s="789"/>
      <c r="K38" s="789"/>
      <c r="L38" s="790"/>
      <c r="M38" s="788"/>
      <c r="N38" s="789"/>
      <c r="O38" s="789"/>
      <c r="P38" s="790"/>
      <c r="Q38" s="788"/>
      <c r="R38" s="789"/>
      <c r="S38" s="789"/>
      <c r="T38" s="790"/>
      <c r="U38" s="788"/>
      <c r="V38" s="789"/>
      <c r="W38" s="789"/>
      <c r="X38" s="789"/>
      <c r="Y38" s="789"/>
      <c r="Z38" s="790"/>
      <c r="AA38" s="788"/>
      <c r="AB38" s="789"/>
      <c r="AC38" s="789"/>
      <c r="AD38" s="790"/>
      <c r="AE38" s="788"/>
      <c r="AF38" s="789"/>
      <c r="AG38" s="789"/>
      <c r="AH38" s="790"/>
    </row>
    <row r="39" spans="2:34" ht="15" customHeight="1" x14ac:dyDescent="0.25">
      <c r="G39" s="283"/>
      <c r="H39" s="124"/>
      <c r="I39" s="124"/>
      <c r="J39" s="124"/>
      <c r="K39" s="124"/>
      <c r="L39" s="124"/>
      <c r="M39" s="283"/>
      <c r="N39" s="124"/>
      <c r="O39" s="124"/>
      <c r="P39" s="124"/>
      <c r="Q39" s="283"/>
      <c r="R39" s="124"/>
      <c r="S39" s="124"/>
      <c r="T39" s="125"/>
      <c r="U39" s="124"/>
      <c r="V39" s="124"/>
      <c r="W39" s="124"/>
      <c r="X39" s="124"/>
      <c r="Y39" s="124"/>
      <c r="Z39" s="124"/>
      <c r="AA39" s="283"/>
      <c r="AB39" s="124"/>
      <c r="AC39" s="124"/>
      <c r="AD39" s="125"/>
      <c r="AE39" s="283"/>
      <c r="AF39" s="124"/>
      <c r="AG39" s="124"/>
      <c r="AH39" s="125"/>
    </row>
    <row r="40" spans="2:34" ht="15" customHeight="1" x14ac:dyDescent="0.25">
      <c r="G40" s="283"/>
      <c r="H40" s="124"/>
      <c r="I40" s="124"/>
      <c r="J40" s="124"/>
      <c r="K40" s="124"/>
      <c r="L40" s="124"/>
      <c r="M40" s="283"/>
      <c r="N40" s="124"/>
      <c r="O40" s="124"/>
      <c r="P40" s="124"/>
      <c r="Q40" s="283"/>
      <c r="R40" s="124"/>
      <c r="S40" s="124"/>
      <c r="T40" s="125"/>
      <c r="U40" s="124"/>
      <c r="V40" s="124"/>
      <c r="W40" s="124"/>
      <c r="X40" s="124"/>
      <c r="Y40" s="124"/>
      <c r="Z40" s="124"/>
      <c r="AA40" s="283"/>
      <c r="AB40" s="124"/>
      <c r="AC40" s="124"/>
      <c r="AD40" s="125"/>
      <c r="AE40" s="283"/>
      <c r="AF40" s="124"/>
      <c r="AG40" s="124"/>
      <c r="AH40" s="125"/>
    </row>
    <row r="41" spans="2:34" ht="15" customHeight="1" x14ac:dyDescent="0.25">
      <c r="G41" s="283"/>
      <c r="H41" s="124"/>
      <c r="I41" s="124"/>
      <c r="J41" s="124"/>
      <c r="K41" s="124"/>
      <c r="L41" s="124"/>
      <c r="M41" s="283"/>
      <c r="N41" s="124"/>
      <c r="O41" s="124"/>
      <c r="P41" s="124"/>
      <c r="Q41" s="283"/>
      <c r="R41" s="124"/>
      <c r="S41" s="124"/>
      <c r="T41" s="125"/>
      <c r="U41" s="124"/>
      <c r="V41" s="124"/>
      <c r="W41" s="124"/>
      <c r="X41" s="124"/>
      <c r="Y41" s="124"/>
      <c r="Z41" s="124"/>
      <c r="AA41" s="283"/>
      <c r="AB41" s="124"/>
      <c r="AC41" s="124"/>
      <c r="AD41" s="125"/>
      <c r="AE41" s="283"/>
      <c r="AF41" s="124"/>
      <c r="AG41" s="124"/>
      <c r="AH41" s="125"/>
    </row>
    <row r="42" spans="2:34" ht="15" customHeight="1" x14ac:dyDescent="0.25">
      <c r="G42" s="283"/>
      <c r="H42" s="124"/>
      <c r="I42" s="124"/>
      <c r="J42" s="124"/>
      <c r="K42" s="124"/>
      <c r="L42" s="124"/>
      <c r="M42" s="283"/>
      <c r="N42" s="124"/>
      <c r="O42" s="124"/>
      <c r="P42" s="124"/>
      <c r="Q42" s="283"/>
      <c r="R42" s="124"/>
      <c r="S42" s="124"/>
      <c r="T42" s="125"/>
      <c r="U42" s="124"/>
      <c r="V42" s="124"/>
      <c r="W42" s="124"/>
      <c r="X42" s="124"/>
      <c r="Y42" s="124"/>
      <c r="Z42" s="124"/>
      <c r="AA42" s="283"/>
      <c r="AB42" s="124"/>
      <c r="AC42" s="124"/>
      <c r="AD42" s="125"/>
      <c r="AE42" s="283"/>
      <c r="AF42" s="124"/>
      <c r="AG42" s="124"/>
      <c r="AH42" s="125"/>
    </row>
    <row r="43" spans="2:34" ht="15" customHeight="1" x14ac:dyDescent="0.25">
      <c r="G43" s="283"/>
      <c r="H43" s="124"/>
      <c r="I43" s="124"/>
      <c r="J43" s="124"/>
      <c r="K43" s="124"/>
      <c r="L43" s="124"/>
      <c r="M43" s="283"/>
      <c r="N43" s="124"/>
      <c r="O43" s="124"/>
      <c r="P43" s="124"/>
      <c r="Q43" s="283"/>
      <c r="R43" s="124"/>
      <c r="S43" s="124"/>
      <c r="T43" s="125"/>
      <c r="U43" s="124"/>
      <c r="V43" s="124"/>
      <c r="W43" s="124"/>
      <c r="X43" s="124"/>
      <c r="Y43" s="124"/>
      <c r="Z43" s="124"/>
      <c r="AA43" s="283"/>
      <c r="AB43" s="124"/>
      <c r="AC43" s="124"/>
      <c r="AD43" s="125"/>
      <c r="AE43" s="283"/>
      <c r="AF43" s="124"/>
      <c r="AG43" s="124"/>
      <c r="AH43" s="125"/>
    </row>
    <row r="44" spans="2:34" ht="15" customHeight="1" x14ac:dyDescent="0.25">
      <c r="G44" s="283"/>
      <c r="H44" s="124"/>
      <c r="I44" s="124"/>
      <c r="J44" s="124"/>
      <c r="K44" s="124"/>
      <c r="L44" s="124"/>
      <c r="M44" s="283"/>
      <c r="N44" s="124"/>
      <c r="O44" s="124"/>
      <c r="P44" s="124"/>
      <c r="Q44" s="283"/>
      <c r="R44" s="124"/>
      <c r="S44" s="124"/>
      <c r="T44" s="125"/>
      <c r="U44" s="124"/>
      <c r="V44" s="124"/>
      <c r="W44" s="124"/>
      <c r="X44" s="124"/>
      <c r="Y44" s="124"/>
      <c r="Z44" s="124"/>
      <c r="AA44" s="283"/>
      <c r="AB44" s="124"/>
      <c r="AC44" s="124"/>
      <c r="AD44" s="125"/>
      <c r="AE44" s="283"/>
      <c r="AF44" s="124"/>
      <c r="AG44" s="124"/>
      <c r="AH44" s="125"/>
    </row>
    <row r="45" spans="2:34" ht="15" customHeight="1" x14ac:dyDescent="0.25">
      <c r="G45" s="283"/>
      <c r="H45" s="124"/>
      <c r="I45" s="124"/>
      <c r="J45" s="124"/>
      <c r="K45" s="124"/>
      <c r="L45" s="124"/>
      <c r="M45" s="283"/>
      <c r="N45" s="124"/>
      <c r="O45" s="124"/>
      <c r="P45" s="124"/>
      <c r="Q45" s="283"/>
      <c r="R45" s="124"/>
      <c r="S45" s="124"/>
      <c r="T45" s="125"/>
      <c r="U45" s="124"/>
      <c r="V45" s="124"/>
      <c r="W45" s="124"/>
      <c r="X45" s="124"/>
      <c r="Y45" s="124"/>
      <c r="Z45" s="124"/>
      <c r="AA45" s="283"/>
      <c r="AB45" s="124"/>
      <c r="AC45" s="124"/>
      <c r="AD45" s="125"/>
      <c r="AE45" s="283"/>
      <c r="AF45" s="124"/>
      <c r="AG45" s="124"/>
      <c r="AH45" s="125"/>
    </row>
    <row r="46" spans="2:34" ht="15" customHeight="1" x14ac:dyDescent="0.25">
      <c r="G46" s="283"/>
      <c r="H46" s="124"/>
      <c r="I46" s="124"/>
      <c r="J46" s="124"/>
      <c r="K46" s="124"/>
      <c r="L46" s="124"/>
      <c r="M46" s="283"/>
      <c r="N46" s="124"/>
      <c r="O46" s="124"/>
      <c r="P46" s="124"/>
      <c r="Q46" s="283"/>
      <c r="R46" s="124"/>
      <c r="S46" s="124"/>
      <c r="T46" s="125"/>
      <c r="U46" s="124"/>
      <c r="V46" s="124"/>
      <c r="W46" s="124"/>
      <c r="X46" s="124"/>
      <c r="Y46" s="124"/>
      <c r="Z46" s="124"/>
      <c r="AA46" s="283"/>
      <c r="AB46" s="124"/>
      <c r="AC46" s="124"/>
      <c r="AD46" s="125"/>
      <c r="AE46" s="283"/>
      <c r="AF46" s="124"/>
      <c r="AG46" s="124"/>
      <c r="AH46" s="125"/>
    </row>
    <row r="47" spans="2:34" ht="15" customHeight="1" x14ac:dyDescent="0.25">
      <c r="G47" s="283"/>
      <c r="H47" s="124"/>
      <c r="I47" s="124"/>
      <c r="J47" s="124"/>
      <c r="K47" s="124"/>
      <c r="L47" s="124"/>
      <c r="M47" s="283"/>
      <c r="N47" s="124"/>
      <c r="O47" s="124"/>
      <c r="P47" s="124"/>
      <c r="Q47" s="283"/>
      <c r="R47" s="124"/>
      <c r="S47" s="124"/>
      <c r="T47" s="125"/>
      <c r="U47" s="124"/>
      <c r="V47" s="124"/>
      <c r="W47" s="124"/>
      <c r="X47" s="124"/>
      <c r="Y47" s="124"/>
      <c r="Z47" s="124"/>
      <c r="AA47" s="283"/>
      <c r="AB47" s="124"/>
      <c r="AC47" s="124"/>
      <c r="AD47" s="125"/>
      <c r="AE47" s="283"/>
      <c r="AF47" s="124"/>
      <c r="AG47" s="124"/>
      <c r="AH47" s="125"/>
    </row>
    <row r="48" spans="2:34" ht="15" customHeight="1" x14ac:dyDescent="0.25">
      <c r="G48" s="283"/>
      <c r="H48" s="124"/>
      <c r="I48" s="124"/>
      <c r="J48" s="124"/>
      <c r="K48" s="124"/>
      <c r="L48" s="124"/>
      <c r="M48" s="283"/>
      <c r="N48" s="124"/>
      <c r="O48" s="124"/>
      <c r="P48" s="124"/>
      <c r="Q48" s="283"/>
      <c r="R48" s="124"/>
      <c r="S48" s="124"/>
      <c r="T48" s="125"/>
      <c r="U48" s="124"/>
      <c r="V48" s="124"/>
      <c r="W48" s="124"/>
      <c r="X48" s="124"/>
      <c r="Y48" s="124"/>
      <c r="Z48" s="124"/>
      <c r="AA48" s="283"/>
      <c r="AB48" s="124"/>
      <c r="AC48" s="124"/>
      <c r="AD48" s="125"/>
      <c r="AE48" s="283"/>
      <c r="AF48" s="124"/>
      <c r="AG48" s="124"/>
      <c r="AH48" s="125"/>
    </row>
    <row r="49" spans="7:34" x14ac:dyDescent="0.25">
      <c r="G49" s="283"/>
      <c r="H49" s="124"/>
      <c r="I49" s="124"/>
      <c r="J49" s="124"/>
      <c r="K49" s="124"/>
      <c r="L49" s="124"/>
      <c r="M49" s="283"/>
      <c r="N49" s="124"/>
      <c r="O49" s="124"/>
      <c r="P49" s="124"/>
      <c r="Q49" s="283"/>
      <c r="R49" s="124"/>
      <c r="S49" s="124"/>
      <c r="T49" s="125"/>
      <c r="U49" s="124"/>
      <c r="V49" s="124"/>
      <c r="W49" s="124"/>
      <c r="X49" s="124"/>
      <c r="Y49" s="124"/>
      <c r="Z49" s="124"/>
      <c r="AA49" s="283"/>
      <c r="AB49" s="124"/>
      <c r="AC49" s="124"/>
      <c r="AD49" s="125"/>
      <c r="AE49" s="283"/>
      <c r="AF49" s="124"/>
      <c r="AG49" s="124"/>
      <c r="AH49" s="125"/>
    </row>
    <row r="50" spans="7:34" x14ac:dyDescent="0.25">
      <c r="G50" s="285"/>
      <c r="H50" s="190"/>
      <c r="I50" s="190"/>
      <c r="J50" s="190"/>
      <c r="K50" s="190"/>
      <c r="L50" s="190"/>
      <c r="M50" s="285"/>
      <c r="N50" s="190"/>
      <c r="O50" s="190"/>
      <c r="P50" s="190"/>
      <c r="Q50" s="285"/>
      <c r="R50" s="190"/>
      <c r="S50" s="190"/>
      <c r="T50" s="243"/>
      <c r="U50" s="190"/>
      <c r="V50" s="190"/>
      <c r="W50" s="190"/>
      <c r="X50" s="190"/>
      <c r="Y50" s="190"/>
      <c r="Z50" s="190"/>
      <c r="AA50" s="285"/>
      <c r="AB50" s="190"/>
      <c r="AC50" s="190"/>
      <c r="AD50" s="243"/>
      <c r="AE50" s="285"/>
      <c r="AF50" s="190"/>
      <c r="AG50" s="190"/>
      <c r="AH50" s="243"/>
    </row>
    <row r="51" spans="7:34" x14ac:dyDescent="0.25">
      <c r="G51" s="3"/>
      <c r="H51" s="55"/>
      <c r="I51" s="55"/>
      <c r="J51" s="55"/>
      <c r="K51" s="55"/>
      <c r="L51" s="288" t="s">
        <v>1705</v>
      </c>
      <c r="M51" s="55">
        <f>'MAIN LEVEL'!Z48</f>
        <v>0</v>
      </c>
    </row>
  </sheetData>
  <mergeCells count="70">
    <mergeCell ref="S16:T16"/>
    <mergeCell ref="U18:AA18"/>
    <mergeCell ref="G9:T11"/>
    <mergeCell ref="G37:L37"/>
    <mergeCell ref="H20:R20"/>
    <mergeCell ref="H23:R23"/>
    <mergeCell ref="U33:AA33"/>
    <mergeCell ref="H30:R30"/>
    <mergeCell ref="U24:AA24"/>
    <mergeCell ref="H26:R26"/>
    <mergeCell ref="U23:AA23"/>
    <mergeCell ref="U21:AA21"/>
    <mergeCell ref="AE38:AH38"/>
    <mergeCell ref="U28:AA28"/>
    <mergeCell ref="B6:E6"/>
    <mergeCell ref="B30:E30"/>
    <mergeCell ref="H29:R29"/>
    <mergeCell ref="B15:E15"/>
    <mergeCell ref="AE37:AH37"/>
    <mergeCell ref="U37:Z37"/>
    <mergeCell ref="U20:AA20"/>
    <mergeCell ref="B20:E20"/>
    <mergeCell ref="U19:AA19"/>
    <mergeCell ref="H27:R27"/>
    <mergeCell ref="S30:T30"/>
    <mergeCell ref="G7:AH7"/>
    <mergeCell ref="B8:E8"/>
    <mergeCell ref="U32:AA32"/>
    <mergeCell ref="AA38:AD38"/>
    <mergeCell ref="Q37:T37"/>
    <mergeCell ref="U38:Z38"/>
    <mergeCell ref="U27:AA27"/>
    <mergeCell ref="U30:AA30"/>
    <mergeCell ref="AA37:AD37"/>
    <mergeCell ref="Q38:T38"/>
    <mergeCell ref="H28:R28"/>
    <mergeCell ref="S17:T29"/>
    <mergeCell ref="H18:R18"/>
    <mergeCell ref="B4:E4"/>
    <mergeCell ref="U26:AA26"/>
    <mergeCell ref="U22:AA22"/>
    <mergeCell ref="B16:E16"/>
    <mergeCell ref="H21:R21"/>
    <mergeCell ref="B18:E18"/>
    <mergeCell ref="H17:R17"/>
    <mergeCell ref="B12:E12"/>
    <mergeCell ref="H16:R16"/>
    <mergeCell ref="U17:AA17"/>
    <mergeCell ref="H19:R19"/>
    <mergeCell ref="H22:R22"/>
    <mergeCell ref="B14:E14"/>
    <mergeCell ref="U25:AA25"/>
    <mergeCell ref="U16:AA16"/>
    <mergeCell ref="B17:E17"/>
    <mergeCell ref="B10:E10"/>
    <mergeCell ref="B28:E28"/>
    <mergeCell ref="M37:P37"/>
    <mergeCell ref="G38:L38"/>
    <mergeCell ref="B34:E34"/>
    <mergeCell ref="B13:E13"/>
    <mergeCell ref="H24:R24"/>
    <mergeCell ref="G13:AH13"/>
    <mergeCell ref="B19:E19"/>
    <mergeCell ref="M38:P38"/>
    <mergeCell ref="U29:AA29"/>
    <mergeCell ref="G36:T36"/>
    <mergeCell ref="B36:E36"/>
    <mergeCell ref="B32:E32"/>
    <mergeCell ref="U36:AH36"/>
    <mergeCell ref="H25:R25"/>
  </mergeCells>
  <hyperlinks>
    <hyperlink ref="B4" location="PANDUAN!A1" display="PANDUAN" xr:uid="{00000000-0004-0000-D300-000000000000}"/>
    <hyperlink ref="B6" location="'EWS DIRECTORY'!A1" display="EWS DIRECTORY" xr:uid="{00000000-0004-0000-D300-000001000000}"/>
    <hyperlink ref="B8" location="'DATA PEMICU'!A1" display="DATA PEMICU" xr:uid="{00000000-0004-0000-D300-000002000000}"/>
    <hyperlink ref="B10" location="'DATA PENGUJI'!A1" display="DATA PENGUJI" xr:uid="{00000000-0004-0000-D300-000003000000}"/>
    <hyperlink ref="B12" location="'MAIN LEVEL'!A1" display="MAIN LEVEL" xr:uid="{00000000-0004-0000-D300-000004000000}"/>
  </hyperlinks>
  <pageMargins left="0.70866141732283472" right="0.17" top="0.74803149606299213" bottom="0.74803149606299213" header="0.31496062992125978" footer="0.31496062992125978"/>
  <pageSetup paperSize="9" scale="76" orientation="portrait"/>
</worksheet>
</file>

<file path=xl/worksheets/sheet2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400-000000000000}">
  <sheetPr codeName="Sheet100">
    <tabColor theme="4" tint="-0.249977111117893"/>
  </sheetPr>
  <dimension ref="A1:CX81"/>
  <sheetViews>
    <sheetView topLeftCell="B25"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7" width="4.109375" customWidth="1"/>
    <col min="8" max="9" width="3.5546875" customWidth="1"/>
    <col min="10" max="10" width="2.6640625" customWidth="1"/>
    <col min="11" max="16" width="3.5546875" customWidth="1"/>
    <col min="17" max="18" width="2.6640625" customWidth="1"/>
    <col min="19" max="19" width="4.5546875" customWidth="1"/>
    <col min="20" max="102" width="3.5546875" customWidth="1"/>
  </cols>
  <sheetData>
    <row r="1" spans="1:102" ht="14.25" customHeight="1" x14ac:dyDescent="0.25">
      <c r="G1" s="178"/>
      <c r="AL1" s="110"/>
      <c r="AM1" s="110"/>
      <c r="AN1" s="110"/>
      <c r="AO1" s="110"/>
      <c r="AP1" s="110"/>
      <c r="AQ1" s="110"/>
      <c r="AR1" s="110"/>
      <c r="AS1" s="110"/>
      <c r="AT1" s="110"/>
      <c r="AU1" s="110"/>
      <c r="AV1" s="110"/>
      <c r="AW1" s="110"/>
      <c r="AX1" s="110"/>
      <c r="AY1" s="110"/>
      <c r="AZ1" s="110"/>
      <c r="BA1" s="110"/>
      <c r="BB1" s="110"/>
      <c r="BC1" s="110"/>
      <c r="BD1" s="110"/>
      <c r="BE1" s="110"/>
      <c r="BF1" s="110"/>
      <c r="BG1" s="110"/>
      <c r="BH1" s="110"/>
      <c r="BI1" s="110"/>
      <c r="BJ1" s="110"/>
      <c r="BK1" s="110"/>
      <c r="BL1" s="110"/>
      <c r="BM1" s="110"/>
      <c r="BN1" s="110"/>
      <c r="BO1" s="110"/>
      <c r="BP1" s="110"/>
      <c r="BQ1" s="110"/>
      <c r="BR1" s="110"/>
      <c r="BS1" s="110"/>
      <c r="BT1" s="110"/>
      <c r="BU1" s="110"/>
      <c r="BV1" s="110"/>
      <c r="BW1" s="110"/>
      <c r="BX1" s="110"/>
      <c r="BY1" s="110"/>
      <c r="BZ1" s="110"/>
      <c r="CA1" s="110"/>
      <c r="CB1" s="110"/>
      <c r="CC1" s="110"/>
      <c r="CD1" s="110"/>
      <c r="CE1" s="110"/>
      <c r="CF1" s="110"/>
      <c r="CG1" s="110"/>
      <c r="CH1" s="110"/>
      <c r="CI1" s="110"/>
      <c r="CJ1" s="110"/>
      <c r="CK1" s="110"/>
      <c r="CL1" s="110"/>
      <c r="CM1" s="110"/>
      <c r="CN1" s="110"/>
      <c r="CO1" s="110"/>
      <c r="CP1" s="110"/>
      <c r="CQ1" s="110"/>
      <c r="CR1" s="110"/>
      <c r="CS1" s="110"/>
      <c r="CT1" s="110"/>
      <c r="CU1" s="110"/>
      <c r="CV1" s="110"/>
      <c r="CW1" s="110"/>
      <c r="CX1" s="110"/>
    </row>
    <row r="2" spans="1:102" ht="14.25" customHeight="1" x14ac:dyDescent="0.25">
      <c r="G2" t="s">
        <v>1674</v>
      </c>
      <c r="AL2" s="110"/>
      <c r="AM2" s="110"/>
      <c r="AN2" s="110"/>
      <c r="AO2" s="110"/>
      <c r="AP2" s="110"/>
      <c r="AQ2" s="110"/>
      <c r="AR2" s="110"/>
      <c r="AS2" s="110"/>
      <c r="AT2" s="110"/>
      <c r="AU2" s="110"/>
      <c r="AV2" s="110"/>
      <c r="AW2" s="110"/>
      <c r="AX2" s="110"/>
      <c r="AY2" s="110"/>
      <c r="AZ2" s="110"/>
      <c r="BA2" s="110"/>
      <c r="BB2" s="110"/>
      <c r="BC2" s="110"/>
      <c r="BD2" s="110"/>
      <c r="BE2" s="110"/>
      <c r="BF2" s="110"/>
      <c r="BG2" s="110"/>
      <c r="BH2" s="110"/>
      <c r="BI2" s="110"/>
      <c r="BJ2" s="110"/>
      <c r="BK2" s="110"/>
      <c r="BL2" s="110"/>
      <c r="BM2" s="110"/>
      <c r="BN2" s="110"/>
      <c r="BO2" s="110"/>
      <c r="BP2" s="110"/>
      <c r="BQ2" s="110"/>
      <c r="BR2" s="110"/>
      <c r="BS2" s="110"/>
      <c r="BT2" s="110"/>
      <c r="BU2" s="110"/>
      <c r="BV2" s="110"/>
      <c r="BW2" s="110"/>
      <c r="BX2" s="110"/>
      <c r="BY2" s="110"/>
      <c r="BZ2" s="110"/>
      <c r="CA2" s="110"/>
      <c r="CB2" s="110"/>
      <c r="CC2" s="110"/>
      <c r="CD2" s="110"/>
      <c r="CE2" s="110"/>
      <c r="CF2" s="110"/>
      <c r="CG2" s="110"/>
      <c r="CH2" s="110"/>
      <c r="CI2" s="110"/>
      <c r="CJ2" s="110"/>
      <c r="CK2" s="110"/>
      <c r="CL2" s="110"/>
      <c r="CM2" s="110"/>
      <c r="CN2" s="110"/>
      <c r="CO2" s="110"/>
      <c r="CP2" s="110"/>
      <c r="CQ2" s="110"/>
      <c r="CR2" s="110"/>
      <c r="CS2" s="110"/>
      <c r="CT2" s="110"/>
      <c r="CU2" s="110"/>
      <c r="CV2" s="110"/>
      <c r="CW2" s="110"/>
      <c r="CX2" s="110"/>
    </row>
    <row r="3" spans="1:102" ht="14.25" customHeight="1" x14ac:dyDescent="0.25">
      <c r="B3" s="111"/>
      <c r="C3" s="111"/>
      <c r="D3" s="111"/>
      <c r="E3" s="111"/>
      <c r="AL3" s="110"/>
      <c r="AM3" s="110"/>
      <c r="AN3" s="110"/>
      <c r="AO3" s="110"/>
      <c r="AP3" s="110"/>
      <c r="AQ3" s="110"/>
      <c r="AR3" s="110"/>
      <c r="AS3" s="110"/>
      <c r="AT3" s="110"/>
      <c r="AU3" s="110"/>
      <c r="AV3" s="110"/>
      <c r="AW3" s="110"/>
      <c r="AX3" s="110"/>
      <c r="AY3" s="110"/>
      <c r="AZ3" s="110"/>
      <c r="BA3" s="110"/>
      <c r="BB3" s="110"/>
      <c r="BC3" s="110"/>
      <c r="BD3" s="110"/>
      <c r="BE3" s="110"/>
      <c r="BF3" s="110"/>
      <c r="BG3" s="110"/>
      <c r="BH3" s="110"/>
      <c r="BI3" s="110"/>
      <c r="BJ3" s="110"/>
      <c r="BK3" s="110"/>
      <c r="BL3" s="110"/>
      <c r="BM3" s="110"/>
      <c r="BN3" s="110"/>
      <c r="BO3" s="110"/>
      <c r="BP3" s="110"/>
      <c r="BQ3" s="110"/>
      <c r="BR3" s="110"/>
      <c r="BS3" s="110"/>
      <c r="BT3" s="110"/>
      <c r="BU3" s="110"/>
      <c r="BV3" s="110"/>
      <c r="BW3" s="110"/>
      <c r="BX3" s="110"/>
      <c r="BY3" s="110"/>
      <c r="BZ3" s="110"/>
      <c r="CA3" s="110"/>
      <c r="CB3" s="110"/>
      <c r="CC3" s="110"/>
      <c r="CD3" s="110"/>
      <c r="CE3" s="110"/>
      <c r="CF3" s="110"/>
      <c r="CG3" s="110"/>
      <c r="CH3" s="110"/>
      <c r="CI3" s="110"/>
      <c r="CJ3" s="110"/>
      <c r="CK3" s="110"/>
      <c r="CL3" s="110"/>
      <c r="CM3" s="110"/>
      <c r="CN3" s="110"/>
      <c r="CO3" s="110"/>
      <c r="CP3" s="110"/>
      <c r="CQ3" s="110"/>
      <c r="CR3" s="110"/>
      <c r="CS3" s="110"/>
      <c r="CT3" s="110"/>
      <c r="CU3" s="110"/>
      <c r="CV3" s="110"/>
      <c r="CW3" s="110"/>
      <c r="CX3" s="110"/>
    </row>
    <row r="4" spans="1:102" ht="14.25" customHeight="1" x14ac:dyDescent="0.25">
      <c r="B4" s="762" t="s">
        <v>79</v>
      </c>
      <c r="C4" s="761"/>
      <c r="D4" s="761"/>
      <c r="E4" s="761"/>
      <c r="AL4" s="110"/>
      <c r="AM4" s="110"/>
      <c r="AN4" s="110"/>
      <c r="AO4" s="110"/>
      <c r="AP4" s="110"/>
      <c r="AQ4" s="110"/>
      <c r="AR4" s="110"/>
      <c r="AS4" s="110"/>
      <c r="AT4" s="110"/>
      <c r="AU4" s="110"/>
      <c r="AV4" s="110"/>
      <c r="AW4" s="110"/>
      <c r="AX4" s="110"/>
      <c r="AY4" s="110"/>
      <c r="AZ4" s="110"/>
      <c r="BA4" s="110"/>
      <c r="BB4" s="110"/>
      <c r="BC4" s="110"/>
      <c r="BD4" s="110"/>
      <c r="BE4" s="110"/>
      <c r="BF4" s="110"/>
      <c r="BG4" s="110"/>
      <c r="BH4" s="110"/>
      <c r="BI4" s="110"/>
      <c r="BJ4" s="110"/>
      <c r="BK4" s="110"/>
      <c r="BL4" s="110"/>
      <c r="BM4" s="110"/>
      <c r="BN4" s="110"/>
      <c r="BO4" s="110"/>
      <c r="BP4" s="110"/>
      <c r="BQ4" s="110"/>
      <c r="BR4" s="110"/>
      <c r="BS4" s="110"/>
      <c r="BT4" s="110"/>
      <c r="BU4" s="110"/>
      <c r="BV4" s="110"/>
      <c r="BW4" s="110"/>
      <c r="BX4" s="110"/>
      <c r="BY4" s="110"/>
      <c r="BZ4" s="110"/>
      <c r="CA4" s="110"/>
      <c r="CB4" s="110"/>
      <c r="CC4" s="110"/>
      <c r="CD4" s="110"/>
      <c r="CE4" s="110"/>
      <c r="CF4" s="110"/>
      <c r="CG4" s="110"/>
      <c r="CH4" s="110"/>
      <c r="CI4" s="110"/>
      <c r="CJ4" s="110"/>
      <c r="CK4" s="110"/>
      <c r="CL4" s="110"/>
      <c r="CM4" s="110"/>
      <c r="CN4" s="110"/>
      <c r="CO4" s="110"/>
      <c r="CP4" s="110"/>
      <c r="CQ4" s="110"/>
      <c r="CR4" s="110"/>
      <c r="CS4" s="110"/>
      <c r="CT4" s="110"/>
      <c r="CU4" s="110"/>
      <c r="CV4" s="110"/>
      <c r="CW4" s="110"/>
      <c r="CX4" s="110"/>
    </row>
    <row r="5" spans="1:102" ht="14.25" customHeight="1" x14ac:dyDescent="0.25">
      <c r="B5" s="111"/>
      <c r="C5" s="111"/>
      <c r="D5" s="111"/>
      <c r="E5" s="111"/>
      <c r="AL5" s="110"/>
      <c r="AM5" s="110"/>
      <c r="AN5" s="110"/>
      <c r="AO5" s="110"/>
      <c r="AP5" s="110"/>
      <c r="AQ5" s="110"/>
      <c r="AR5" s="110"/>
      <c r="AS5" s="110"/>
      <c r="AT5" s="110"/>
      <c r="AU5" s="110"/>
      <c r="AV5" s="110"/>
      <c r="AW5" s="110"/>
      <c r="AX5" s="110"/>
      <c r="AY5" s="110"/>
      <c r="AZ5" s="110"/>
      <c r="BA5" s="110"/>
      <c r="BB5" s="110"/>
      <c r="BC5" s="110"/>
      <c r="BD5" s="110"/>
      <c r="BE5" s="110"/>
      <c r="BF5" s="110"/>
      <c r="BG5" s="110"/>
      <c r="BH5" s="110"/>
      <c r="BI5" s="110"/>
      <c r="BJ5" s="110"/>
      <c r="BK5" s="110"/>
      <c r="BL5" s="110"/>
      <c r="BM5" s="110"/>
      <c r="BN5" s="110"/>
      <c r="BO5" s="110"/>
      <c r="BP5" s="110"/>
      <c r="BQ5" s="110"/>
      <c r="BR5" s="110"/>
      <c r="BS5" s="110"/>
      <c r="BT5" s="110"/>
      <c r="BU5" s="110"/>
      <c r="BV5" s="110"/>
      <c r="BW5" s="110"/>
      <c r="BX5" s="110"/>
      <c r="BY5" s="110"/>
      <c r="BZ5" s="110"/>
      <c r="CA5" s="110"/>
      <c r="CB5" s="110"/>
      <c r="CC5" s="110"/>
      <c r="CD5" s="110"/>
      <c r="CE5" s="110"/>
      <c r="CF5" s="110"/>
      <c r="CG5" s="110"/>
      <c r="CH5" s="110"/>
      <c r="CI5" s="110"/>
      <c r="CJ5" s="110"/>
      <c r="CK5" s="110"/>
      <c r="CL5" s="110"/>
      <c r="CM5" s="110"/>
      <c r="CN5" s="110"/>
      <c r="CO5" s="110"/>
      <c r="CP5" s="110"/>
      <c r="CQ5" s="110"/>
      <c r="CR5" s="110"/>
      <c r="CS5" s="110"/>
      <c r="CT5" s="110"/>
      <c r="CU5" s="110"/>
      <c r="CV5" s="110"/>
      <c r="CW5" s="110"/>
      <c r="CX5" s="110"/>
    </row>
    <row r="6" spans="1:102" ht="14.25" customHeight="1" x14ac:dyDescent="0.25">
      <c r="B6" s="762" t="s">
        <v>87</v>
      </c>
      <c r="C6" s="761"/>
      <c r="D6" s="761"/>
      <c r="E6" s="761"/>
      <c r="AL6" s="110"/>
      <c r="AM6" s="110"/>
      <c r="AN6" s="110"/>
      <c r="AO6" s="110"/>
      <c r="AP6" s="110"/>
      <c r="AQ6" s="110"/>
      <c r="AR6" s="110"/>
      <c r="AS6" s="110"/>
      <c r="AT6" s="110"/>
      <c r="AU6" s="110"/>
      <c r="AV6" s="110"/>
      <c r="AW6" s="110"/>
      <c r="AX6" s="110"/>
      <c r="AY6" s="110"/>
      <c r="AZ6" s="110"/>
      <c r="BA6" s="110"/>
      <c r="BB6" s="110"/>
      <c r="BC6" s="110"/>
      <c r="BD6" s="110"/>
      <c r="BE6" s="110"/>
      <c r="BF6" s="110"/>
      <c r="BG6" s="110"/>
      <c r="BH6" s="110"/>
      <c r="BI6" s="110"/>
      <c r="BJ6" s="110"/>
      <c r="BK6" s="110"/>
      <c r="BL6" s="110"/>
      <c r="BM6" s="110"/>
      <c r="BN6" s="110"/>
      <c r="BO6" s="110"/>
      <c r="BP6" s="110"/>
      <c r="BQ6" s="110"/>
      <c r="BR6" s="110"/>
      <c r="BS6" s="110"/>
      <c r="BT6" s="110"/>
      <c r="BU6" s="110"/>
      <c r="BV6" s="110"/>
      <c r="BW6" s="110"/>
      <c r="BX6" s="110"/>
      <c r="BY6" s="110"/>
      <c r="BZ6" s="110"/>
      <c r="CA6" s="110"/>
      <c r="CB6" s="110"/>
      <c r="CC6" s="110"/>
      <c r="CD6" s="110"/>
      <c r="CE6" s="110"/>
      <c r="CF6" s="110"/>
      <c r="CG6" s="110"/>
      <c r="CH6" s="110"/>
      <c r="CI6" s="110"/>
      <c r="CJ6" s="110"/>
      <c r="CK6" s="110"/>
      <c r="CL6" s="110"/>
      <c r="CM6" s="110"/>
      <c r="CN6" s="110"/>
      <c r="CO6" s="110"/>
      <c r="CP6" s="110"/>
      <c r="CQ6" s="110"/>
      <c r="CR6" s="110"/>
      <c r="CS6" s="110"/>
      <c r="CT6" s="110"/>
      <c r="CU6" s="110"/>
      <c r="CV6" s="110"/>
      <c r="CW6" s="110"/>
      <c r="CX6" s="110"/>
    </row>
    <row r="7" spans="1:102" ht="14.25" customHeight="1" x14ac:dyDescent="0.25">
      <c r="B7" s="111"/>
      <c r="C7" s="111"/>
      <c r="D7" s="111"/>
      <c r="E7" s="111"/>
      <c r="G7" s="960"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110"/>
      <c r="AM7" s="110"/>
      <c r="AN7" s="110"/>
      <c r="AO7" s="110"/>
      <c r="AP7" s="110"/>
      <c r="AQ7" s="110"/>
      <c r="AR7" s="110"/>
      <c r="AS7" s="110"/>
      <c r="AT7" s="110"/>
      <c r="AU7" s="110"/>
      <c r="AV7" s="110"/>
      <c r="AW7" s="110"/>
      <c r="AX7" s="110"/>
      <c r="AY7" s="110"/>
      <c r="AZ7" s="110"/>
      <c r="BA7" s="110"/>
      <c r="BB7" s="110"/>
      <c r="BC7" s="110"/>
      <c r="BD7" s="110"/>
      <c r="BE7" s="110"/>
      <c r="BF7" s="110"/>
      <c r="BG7" s="110"/>
      <c r="BH7" s="110"/>
      <c r="BI7" s="110"/>
      <c r="BJ7" s="110"/>
      <c r="BK7" s="110"/>
      <c r="BL7" s="110"/>
      <c r="BM7" s="110"/>
      <c r="BN7" s="110"/>
      <c r="BO7" s="110"/>
      <c r="BP7" s="110"/>
      <c r="BQ7" s="110"/>
      <c r="BR7" s="110"/>
      <c r="BS7" s="110"/>
      <c r="BT7" s="110"/>
      <c r="BU7" s="110"/>
      <c r="BV7" s="110"/>
      <c r="BW7" s="110"/>
      <c r="BX7" s="110"/>
      <c r="BY7" s="110"/>
      <c r="BZ7" s="110"/>
      <c r="CA7" s="110"/>
      <c r="CB7" s="110"/>
      <c r="CC7" s="110"/>
      <c r="CD7" s="110"/>
      <c r="CE7" s="110"/>
      <c r="CF7" s="110"/>
      <c r="CG7" s="110"/>
      <c r="CH7" s="110"/>
      <c r="CI7" s="110"/>
      <c r="CJ7" s="110"/>
      <c r="CK7" s="110"/>
      <c r="CL7" s="110"/>
      <c r="CM7" s="110"/>
      <c r="CN7" s="110"/>
      <c r="CO7" s="110"/>
      <c r="CP7" s="110"/>
      <c r="CQ7" s="110"/>
      <c r="CR7" s="110"/>
      <c r="CS7" s="110"/>
      <c r="CT7" s="110"/>
      <c r="CU7" s="110"/>
      <c r="CV7" s="110"/>
      <c r="CW7" s="110"/>
      <c r="CX7" s="110"/>
    </row>
    <row r="8" spans="1:102" ht="14.25" customHeight="1" x14ac:dyDescent="0.25">
      <c r="B8" s="762" t="s">
        <v>94</v>
      </c>
      <c r="C8" s="761"/>
      <c r="D8" s="761"/>
      <c r="E8" s="761"/>
      <c r="AL8" s="110"/>
      <c r="AM8" s="110"/>
      <c r="AN8" s="110"/>
      <c r="AO8" s="110"/>
      <c r="AP8" s="110"/>
      <c r="AQ8" s="110"/>
      <c r="AR8" s="110"/>
      <c r="AS8" s="110"/>
      <c r="AT8" s="110"/>
      <c r="AU8" s="110"/>
      <c r="AV8" s="110"/>
      <c r="AW8" s="110"/>
      <c r="AX8" s="110"/>
      <c r="AY8" s="110"/>
      <c r="AZ8" s="110"/>
      <c r="BA8" s="110"/>
      <c r="BB8" s="110"/>
      <c r="BC8" s="110"/>
      <c r="BD8" s="110"/>
      <c r="BE8" s="110"/>
      <c r="BF8" s="110"/>
      <c r="BG8" s="110"/>
      <c r="BH8" s="110"/>
      <c r="BI8" s="110"/>
      <c r="BJ8" s="110"/>
      <c r="BK8" s="110"/>
      <c r="BL8" s="110"/>
      <c r="BM8" s="110"/>
      <c r="BN8" s="110"/>
      <c r="BO8" s="110"/>
      <c r="BP8" s="110"/>
      <c r="BQ8" s="110"/>
      <c r="BR8" s="110"/>
      <c r="BS8" s="110"/>
      <c r="BT8" s="110"/>
      <c r="BU8" s="110"/>
      <c r="BV8" s="110"/>
      <c r="BW8" s="110"/>
      <c r="BX8" s="110"/>
      <c r="BY8" s="110"/>
      <c r="BZ8" s="110"/>
      <c r="CA8" s="110"/>
      <c r="CB8" s="110"/>
      <c r="CC8" s="110"/>
      <c r="CD8" s="110"/>
      <c r="CE8" s="110"/>
      <c r="CF8" s="110"/>
      <c r="CG8" s="110"/>
      <c r="CH8" s="110"/>
      <c r="CI8" s="110"/>
      <c r="CJ8" s="110"/>
      <c r="CK8" s="110"/>
      <c r="CL8" s="110"/>
      <c r="CM8" s="110"/>
      <c r="CN8" s="110"/>
      <c r="CO8" s="110"/>
      <c r="CP8" s="110"/>
      <c r="CQ8" s="110"/>
      <c r="CR8" s="110"/>
      <c r="CS8" s="110"/>
      <c r="CT8" s="110"/>
      <c r="CU8" s="110"/>
      <c r="CV8" s="110"/>
      <c r="CW8" s="110"/>
      <c r="CX8" s="110"/>
    </row>
    <row r="9" spans="1:102" ht="14.25" customHeight="1" x14ac:dyDescent="0.25">
      <c r="B9" s="111"/>
      <c r="C9" s="111"/>
      <c r="D9" s="111"/>
      <c r="E9" s="111"/>
      <c r="G9" s="961" t="str">
        <f>"Pengujian "&amp;'E-13'!G9</f>
        <v>Pengujian Biaya Lainnya</v>
      </c>
      <c r="H9" s="789"/>
      <c r="I9" s="789"/>
      <c r="J9" s="789"/>
      <c r="K9" s="789"/>
      <c r="L9" s="789"/>
      <c r="M9" s="789"/>
      <c r="N9" s="789"/>
      <c r="O9" s="789"/>
      <c r="P9" s="789"/>
      <c r="Q9" s="789"/>
      <c r="R9" s="789"/>
      <c r="S9" s="789"/>
      <c r="T9" s="789"/>
      <c r="U9" s="789"/>
      <c r="V9" s="789"/>
      <c r="W9" s="789"/>
      <c r="X9" s="789"/>
      <c r="Y9" s="789"/>
      <c r="Z9" s="790"/>
      <c r="AA9" s="179" t="s">
        <v>796</v>
      </c>
      <c r="AB9" s="180"/>
      <c r="AC9" s="180"/>
      <c r="AD9" s="180"/>
      <c r="AE9" s="180"/>
      <c r="AF9" s="180" t="s">
        <v>1678</v>
      </c>
      <c r="AG9" s="182" t="e">
        <f>NAMA_WP</f>
        <v>#N/A</v>
      </c>
      <c r="AH9" s="180"/>
      <c r="AI9" s="180"/>
      <c r="AJ9" s="180"/>
      <c r="AK9" s="180"/>
      <c r="AL9" s="180"/>
      <c r="AM9" s="180"/>
      <c r="AN9" s="180"/>
      <c r="AO9" s="180"/>
      <c r="AP9" s="180"/>
      <c r="AQ9" s="180"/>
      <c r="AR9" s="180"/>
      <c r="AS9" s="180"/>
      <c r="AT9" s="183"/>
      <c r="AU9" s="110"/>
      <c r="AV9" s="110"/>
      <c r="AW9" s="110"/>
      <c r="AX9" s="110"/>
      <c r="AY9" s="110"/>
      <c r="AZ9" s="110"/>
      <c r="BA9" s="110"/>
      <c r="BB9" s="110"/>
      <c r="BC9" s="110"/>
      <c r="BD9" s="110"/>
      <c r="BE9" s="110"/>
      <c r="BF9" s="110"/>
      <c r="BG9" s="110"/>
      <c r="BH9" s="110"/>
      <c r="BI9" s="110"/>
      <c r="BJ9" s="110"/>
      <c r="BK9" s="110"/>
      <c r="BL9" s="110"/>
      <c r="BM9" s="110"/>
      <c r="BN9" s="110"/>
      <c r="BO9" s="110"/>
      <c r="BP9" s="110"/>
      <c r="BQ9" s="110"/>
      <c r="BR9" s="110"/>
      <c r="BS9" s="110"/>
      <c r="BT9" s="110"/>
      <c r="BU9" s="110"/>
      <c r="BV9" s="110"/>
      <c r="BW9" s="110"/>
      <c r="BX9" s="110"/>
      <c r="BY9" s="110"/>
      <c r="BZ9" s="110"/>
      <c r="CA9" s="110"/>
      <c r="CB9" s="110"/>
      <c r="CC9" s="110"/>
      <c r="CD9" s="110"/>
      <c r="CE9" s="110"/>
      <c r="CF9" s="110"/>
      <c r="CG9" s="110"/>
      <c r="CH9" s="110"/>
      <c r="CI9" s="110"/>
      <c r="CJ9" s="110"/>
      <c r="CK9" s="110"/>
      <c r="CL9" s="110"/>
      <c r="CM9" s="110"/>
      <c r="CN9" s="110"/>
      <c r="CO9" s="110"/>
      <c r="CP9" s="110"/>
      <c r="CQ9" s="110"/>
      <c r="CR9" s="110"/>
      <c r="CS9" s="110"/>
      <c r="CT9" s="110"/>
      <c r="CU9" s="110"/>
      <c r="CV9" s="110"/>
      <c r="CW9" s="110"/>
      <c r="CX9" s="110"/>
    </row>
    <row r="10" spans="1:102" ht="14.25" customHeight="1" x14ac:dyDescent="0.25">
      <c r="B10" s="762" t="s">
        <v>101</v>
      </c>
      <c r="C10" s="761"/>
      <c r="D10" s="761"/>
      <c r="E10" s="761"/>
      <c r="G10" s="804"/>
      <c r="H10" s="940"/>
      <c r="I10" s="940"/>
      <c r="J10" s="940"/>
      <c r="K10" s="940"/>
      <c r="L10" s="940"/>
      <c r="M10" s="940"/>
      <c r="N10" s="940"/>
      <c r="O10" s="940"/>
      <c r="P10" s="940"/>
      <c r="Q10" s="940"/>
      <c r="R10" s="940"/>
      <c r="S10" s="940"/>
      <c r="T10" s="940"/>
      <c r="U10" s="940"/>
      <c r="V10" s="940"/>
      <c r="W10" s="940"/>
      <c r="X10" s="940"/>
      <c r="Y10" s="940"/>
      <c r="Z10" s="805"/>
      <c r="AA10" s="184" t="s">
        <v>1401</v>
      </c>
      <c r="AF10" t="s">
        <v>1678</v>
      </c>
      <c r="AG10" s="124" t="e">
        <f>NPWP</f>
        <v>#N/A</v>
      </c>
      <c r="AT10" s="186"/>
      <c r="AU10" s="110"/>
      <c r="AV10" s="110"/>
      <c r="AW10" s="110"/>
      <c r="AX10" s="110"/>
      <c r="AY10" s="110"/>
      <c r="AZ10" s="110"/>
      <c r="BA10" s="110"/>
      <c r="BB10" s="110"/>
      <c r="BC10" s="110"/>
      <c r="BD10" s="110"/>
      <c r="BE10" s="110"/>
      <c r="BF10" s="110"/>
      <c r="BG10" s="110"/>
      <c r="BH10" s="110"/>
      <c r="BI10" s="110"/>
      <c r="BJ10" s="110"/>
      <c r="BK10" s="110"/>
      <c r="BL10" s="110"/>
      <c r="BM10" s="110"/>
      <c r="BN10" s="110"/>
      <c r="BO10" s="110"/>
      <c r="BP10" s="110"/>
      <c r="BQ10" s="110"/>
      <c r="BR10" s="110"/>
      <c r="BS10" s="110"/>
      <c r="BT10" s="110"/>
      <c r="BU10" s="110"/>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row>
    <row r="11" spans="1:102" ht="14.25" customHeight="1" x14ac:dyDescent="0.25">
      <c r="G11" s="806"/>
      <c r="H11" s="794"/>
      <c r="I11" s="794"/>
      <c r="J11" s="794"/>
      <c r="K11" s="794"/>
      <c r="L11" s="794"/>
      <c r="M11" s="794"/>
      <c r="N11" s="794"/>
      <c r="O11" s="794"/>
      <c r="P11" s="794"/>
      <c r="Q11" s="794"/>
      <c r="R11" s="794"/>
      <c r="S11" s="794"/>
      <c r="T11" s="794"/>
      <c r="U11" s="794"/>
      <c r="V11" s="794"/>
      <c r="W11" s="794"/>
      <c r="X11" s="794"/>
      <c r="Y11" s="794"/>
      <c r="Z11" s="807"/>
      <c r="AA11" s="187" t="s">
        <v>1679</v>
      </c>
      <c r="AB11" s="188"/>
      <c r="AC11" s="188"/>
      <c r="AD11" s="188"/>
      <c r="AE11" s="188"/>
      <c r="AF11" s="188" t="s">
        <v>1678</v>
      </c>
      <c r="AG11" s="190" t="e">
        <f>ID_MS_TH_PJK</f>
        <v>#N/A</v>
      </c>
      <c r="AH11" s="188"/>
      <c r="AI11" s="188"/>
      <c r="AJ11" s="188"/>
      <c r="AK11" s="188"/>
      <c r="AL11" s="188"/>
      <c r="AM11" s="188"/>
      <c r="AN11" s="188"/>
      <c r="AO11" s="188"/>
      <c r="AP11" s="188"/>
      <c r="AQ11" s="188"/>
      <c r="AR11" s="188"/>
      <c r="AS11" s="188"/>
      <c r="AT11" s="191"/>
      <c r="AU11" s="110"/>
      <c r="AV11" s="110"/>
      <c r="AW11" s="110"/>
      <c r="AX11" s="110"/>
      <c r="AY11" s="110"/>
      <c r="AZ11" s="110"/>
      <c r="BA11" s="110"/>
      <c r="BB11" s="110"/>
      <c r="BC11" s="110"/>
      <c r="BD11" s="110"/>
      <c r="BE11" s="110"/>
      <c r="BF11" s="110"/>
      <c r="BG11" s="110"/>
      <c r="BH11" s="110"/>
      <c r="BI11" s="110"/>
      <c r="BJ11" s="110"/>
      <c r="BK11" s="110"/>
      <c r="BL11" s="110"/>
      <c r="BM11" s="110"/>
      <c r="BN11" s="110"/>
      <c r="BO11" s="110"/>
      <c r="BP11" s="110"/>
      <c r="BQ11" s="110"/>
      <c r="BR11" s="110"/>
      <c r="BS11" s="110"/>
      <c r="BT11" s="110"/>
      <c r="BU11" s="11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row>
    <row r="12" spans="1:102" ht="14.25" customHeight="1" x14ac:dyDescent="0.25">
      <c r="B12" s="762" t="s">
        <v>106</v>
      </c>
      <c r="C12" s="761"/>
      <c r="D12" s="761"/>
      <c r="E12" s="761"/>
      <c r="AL12" s="110"/>
      <c r="AM12" s="110"/>
      <c r="AN12" s="110"/>
      <c r="AO12" s="110"/>
      <c r="AP12" s="110"/>
      <c r="AQ12" s="110"/>
      <c r="AR12" s="110"/>
      <c r="AS12" s="110"/>
      <c r="AT12" s="110"/>
      <c r="AU12" s="110"/>
      <c r="AV12" s="110"/>
      <c r="AW12" s="110"/>
      <c r="AX12" s="110"/>
      <c r="AY12" s="110"/>
      <c r="AZ12" s="110"/>
      <c r="BA12" s="110"/>
      <c r="BB12" s="110"/>
      <c r="BC12" s="110"/>
      <c r="BD12" s="110"/>
      <c r="BE12" s="110"/>
      <c r="BF12" s="110"/>
      <c r="BG12" s="110"/>
      <c r="BH12" s="110"/>
      <c r="BI12" s="110"/>
      <c r="BJ12" s="110"/>
      <c r="BK12" s="110"/>
      <c r="BL12" s="110"/>
      <c r="BM12" s="110"/>
      <c r="BN12" s="110"/>
      <c r="BO12" s="110"/>
      <c r="BP12" s="110"/>
      <c r="BQ12" s="110"/>
      <c r="BR12" s="110"/>
      <c r="BS12" s="110"/>
      <c r="BT12" s="110"/>
      <c r="BU12" s="110"/>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row>
    <row r="13" spans="1:102" ht="14.25" customHeight="1" x14ac:dyDescent="0.25">
      <c r="B13" s="962" t="str">
        <f>HYPERLINK("#'"&amp;'EWS DIRECTORY'!$J$211&amp;"'!A1",'EWS DIRECTORY'!$J$211)</f>
        <v>E-13</v>
      </c>
      <c r="C13" s="761"/>
      <c r="D13" s="761"/>
      <c r="E13" s="761"/>
      <c r="G13" t="s">
        <v>1775</v>
      </c>
      <c r="AL13" s="110"/>
      <c r="AM13" s="110"/>
      <c r="AN13" s="110"/>
      <c r="AO13" s="110"/>
      <c r="AP13" s="110"/>
      <c r="AQ13" s="110"/>
      <c r="AR13" s="110"/>
      <c r="AS13" s="110"/>
      <c r="AT13" s="110"/>
      <c r="AU13" s="110"/>
      <c r="AV13" s="110"/>
      <c r="AW13" s="110"/>
      <c r="AX13" s="110"/>
      <c r="AY13" s="110"/>
      <c r="AZ13" s="110"/>
      <c r="BA13" s="110"/>
      <c r="BB13" s="110"/>
      <c r="BC13" s="110"/>
      <c r="BD13" s="110"/>
      <c r="BE13" s="110"/>
      <c r="BF13" s="110"/>
      <c r="BG13" s="110"/>
      <c r="BH13" s="110"/>
      <c r="BI13" s="110"/>
      <c r="BJ13" s="110"/>
      <c r="BK13" s="110"/>
      <c r="BL13" s="110"/>
      <c r="BM13" s="110"/>
      <c r="BN13" s="110"/>
      <c r="BO13" s="110"/>
      <c r="BP13" s="110"/>
      <c r="BQ13" s="110"/>
      <c r="BR13" s="110"/>
      <c r="BS13" s="110"/>
      <c r="BT13" s="110"/>
      <c r="BU13" s="110"/>
      <c r="BV13" s="110"/>
      <c r="BW13" s="110"/>
      <c r="BX13" s="110"/>
      <c r="BY13" s="110"/>
      <c r="BZ13" s="110"/>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row>
    <row r="14" spans="1:102" ht="14.25" customHeight="1" x14ac:dyDescent="0.25">
      <c r="B14" s="927" t="str">
        <f>HYPERLINK("#'"&amp;'EWS DIRECTORY'!$J$212&amp;"'!A1",'EWS DIRECTORY'!$J$212)</f>
        <v>E-13-1</v>
      </c>
      <c r="C14" s="761"/>
      <c r="D14" s="761"/>
      <c r="E14" s="761"/>
      <c r="G14" s="949" t="s">
        <v>1445</v>
      </c>
      <c r="H14" s="949" t="s">
        <v>1707</v>
      </c>
      <c r="I14" s="789"/>
      <c r="J14" s="789"/>
      <c r="K14" s="789"/>
      <c r="L14" s="789"/>
      <c r="M14" s="789"/>
      <c r="N14" s="789"/>
      <c r="O14" s="789"/>
      <c r="P14" s="789"/>
      <c r="Q14" s="789"/>
      <c r="R14" s="789"/>
      <c r="S14" s="789"/>
      <c r="T14" s="790"/>
      <c r="U14" s="949" t="s">
        <v>1708</v>
      </c>
      <c r="V14" s="790"/>
      <c r="W14" s="969" t="s">
        <v>1776</v>
      </c>
      <c r="X14" s="764"/>
      <c r="Y14" s="764"/>
      <c r="Z14" s="764"/>
      <c r="AA14" s="764"/>
      <c r="AB14" s="764"/>
      <c r="AC14" s="764"/>
      <c r="AD14" s="764"/>
      <c r="AE14" s="764"/>
      <c r="AF14" s="764"/>
      <c r="AG14" s="764"/>
      <c r="AH14" s="764"/>
      <c r="AI14" s="764"/>
      <c r="AJ14" s="764"/>
      <c r="AK14" s="764"/>
      <c r="AL14" s="764"/>
      <c r="AM14" s="764"/>
      <c r="AN14" s="764"/>
      <c r="AO14" s="764"/>
      <c r="AP14" s="764"/>
      <c r="AQ14" s="764"/>
      <c r="AR14" s="764"/>
      <c r="AS14" s="764"/>
      <c r="AT14" s="764"/>
      <c r="AU14" s="764"/>
      <c r="AV14" s="764"/>
      <c r="AW14" s="764"/>
      <c r="AX14" s="764"/>
      <c r="AY14" s="764"/>
      <c r="AZ14" s="764"/>
      <c r="BA14" s="764"/>
      <c r="BB14" s="764"/>
      <c r="BC14" s="764"/>
      <c r="BD14" s="764"/>
      <c r="BE14" s="764"/>
      <c r="BF14" s="764"/>
      <c r="BG14" s="764"/>
      <c r="BH14" s="764"/>
      <c r="BI14" s="764"/>
      <c r="BJ14" s="764"/>
      <c r="BK14" s="764"/>
      <c r="BL14" s="764"/>
      <c r="BM14" s="764"/>
      <c r="BN14" s="764"/>
      <c r="BO14" s="764"/>
      <c r="BP14" s="764"/>
      <c r="BQ14" s="764"/>
      <c r="BR14" s="764"/>
      <c r="BS14" s="764"/>
      <c r="BT14" s="764"/>
      <c r="BU14" s="764"/>
      <c r="BV14" s="764"/>
      <c r="BW14" s="764"/>
      <c r="BX14" s="764"/>
      <c r="BY14" s="764"/>
      <c r="BZ14" s="764"/>
      <c r="CA14" s="764"/>
      <c r="CB14" s="764"/>
      <c r="CC14" s="764"/>
      <c r="CD14" s="764"/>
      <c r="CE14" s="764"/>
      <c r="CF14" s="764"/>
      <c r="CG14" s="764"/>
      <c r="CH14" s="764"/>
      <c r="CI14" s="764"/>
      <c r="CJ14" s="764"/>
      <c r="CK14" s="764"/>
      <c r="CL14" s="764"/>
      <c r="CM14" s="764"/>
      <c r="CN14" s="764"/>
      <c r="CO14" s="764"/>
      <c r="CP14" s="764"/>
      <c r="CQ14" s="764"/>
      <c r="CR14" s="764"/>
      <c r="CS14" s="765"/>
      <c r="CT14" s="967" t="s">
        <v>1772</v>
      </c>
      <c r="CU14" s="789"/>
      <c r="CV14" s="789"/>
      <c r="CW14" s="789"/>
      <c r="CX14" s="790"/>
    </row>
    <row r="15" spans="1:102" ht="14.25" customHeight="1" x14ac:dyDescent="0.25">
      <c r="B15" s="929" t="str">
        <f>HYPERLINK("#'"&amp;'EWS DIRECTORY'!$J$213&amp;"'!A1",'EWS DIRECTORY'!$J$213)</f>
        <v>E-13-1-1</v>
      </c>
      <c r="C15" s="761"/>
      <c r="D15" s="761"/>
      <c r="E15" s="761"/>
      <c r="G15" s="975"/>
      <c r="H15" s="804"/>
      <c r="I15" s="940"/>
      <c r="J15" s="940"/>
      <c r="K15" s="940"/>
      <c r="L15" s="940"/>
      <c r="M15" s="940"/>
      <c r="N15" s="940"/>
      <c r="O15" s="940"/>
      <c r="P15" s="940"/>
      <c r="Q15" s="940"/>
      <c r="R15" s="940"/>
      <c r="S15" s="940"/>
      <c r="T15" s="805"/>
      <c r="U15" s="804"/>
      <c r="V15" s="805"/>
      <c r="W15" s="949" t="s">
        <v>1777</v>
      </c>
      <c r="X15" s="789"/>
      <c r="Y15" s="789"/>
      <c r="Z15" s="789"/>
      <c r="AA15" s="790"/>
      <c r="AB15" s="963" t="s">
        <v>1778</v>
      </c>
      <c r="AC15" s="764"/>
      <c r="AD15" s="764"/>
      <c r="AE15" s="764"/>
      <c r="AF15" s="764"/>
      <c r="AG15" s="764"/>
      <c r="AH15" s="764"/>
      <c r="AI15" s="764"/>
      <c r="AJ15" s="764"/>
      <c r="AK15" s="764"/>
      <c r="AL15" s="764"/>
      <c r="AM15" s="764"/>
      <c r="AN15" s="764"/>
      <c r="AO15" s="764"/>
      <c r="AP15" s="764"/>
      <c r="AQ15" s="764"/>
      <c r="AR15" s="764"/>
      <c r="AS15" s="764"/>
      <c r="AT15" s="764"/>
      <c r="AU15" s="764"/>
      <c r="AV15" s="764"/>
      <c r="AW15" s="764"/>
      <c r="AX15" s="764"/>
      <c r="AY15" s="764"/>
      <c r="AZ15" s="764"/>
      <c r="BA15" s="764"/>
      <c r="BB15" s="764"/>
      <c r="BC15" s="764"/>
      <c r="BD15" s="764"/>
      <c r="BE15" s="764"/>
      <c r="BF15" s="764"/>
      <c r="BG15" s="764"/>
      <c r="BH15" s="764"/>
      <c r="BI15" s="764"/>
      <c r="BJ15" s="764"/>
      <c r="BK15" s="764"/>
      <c r="BL15" s="764"/>
      <c r="BM15" s="764"/>
      <c r="BN15" s="764"/>
      <c r="BO15" s="764"/>
      <c r="BP15" s="764"/>
      <c r="BQ15" s="764"/>
      <c r="BR15" s="764"/>
      <c r="BS15" s="764"/>
      <c r="BT15" s="764"/>
      <c r="BU15" s="764"/>
      <c r="BV15" s="764"/>
      <c r="BW15" s="764"/>
      <c r="BX15" s="764"/>
      <c r="BY15" s="764"/>
      <c r="BZ15" s="764"/>
      <c r="CA15" s="764"/>
      <c r="CB15" s="764"/>
      <c r="CC15" s="764"/>
      <c r="CD15" s="764"/>
      <c r="CE15" s="764"/>
      <c r="CF15" s="764"/>
      <c r="CG15" s="764"/>
      <c r="CH15" s="764"/>
      <c r="CI15" s="764"/>
      <c r="CJ15" s="764"/>
      <c r="CK15" s="764"/>
      <c r="CL15" s="764"/>
      <c r="CM15" s="764"/>
      <c r="CN15" s="764"/>
      <c r="CO15" s="764"/>
      <c r="CP15" s="764"/>
      <c r="CQ15" s="764"/>
      <c r="CR15" s="764"/>
      <c r="CS15" s="765"/>
      <c r="CT15" s="804"/>
      <c r="CU15" s="940"/>
      <c r="CV15" s="940"/>
      <c r="CW15" s="940"/>
      <c r="CX15" s="805"/>
    </row>
    <row r="16" spans="1:102" ht="14.4" customHeight="1" x14ac:dyDescent="0.25">
      <c r="A16" s="110" t="e" cm="1" vm="3">
        <f t="array" aca="1" ref="A16" ca="1">_xlfn._xlws.FILTER(M16:M50,M16:M50&lt;&gt;"")</f>
        <v>#VALUE!</v>
      </c>
      <c r="B16" s="929" t="str">
        <f>HYPERLINK("#'"&amp;'EWS DIRECTORY'!$J$214&amp;"'!A1",'EWS DIRECTORY'!$J$214)</f>
        <v>E-13-1-2</v>
      </c>
      <c r="C16" s="761"/>
      <c r="D16" s="761"/>
      <c r="E16" s="761"/>
      <c r="G16" s="769"/>
      <c r="H16" s="806"/>
      <c r="I16" s="794"/>
      <c r="J16" s="794"/>
      <c r="K16" s="794"/>
      <c r="L16" s="794"/>
      <c r="M16" s="794"/>
      <c r="N16" s="794"/>
      <c r="O16" s="794"/>
      <c r="P16" s="794"/>
      <c r="Q16" s="794"/>
      <c r="R16" s="794"/>
      <c r="S16" s="794"/>
      <c r="T16" s="807"/>
      <c r="U16" s="806"/>
      <c r="V16" s="807"/>
      <c r="W16" s="806"/>
      <c r="X16" s="794"/>
      <c r="Y16" s="794"/>
      <c r="Z16" s="794"/>
      <c r="AA16" s="807"/>
      <c r="AB16" s="946" t="e">
        <f>MASTER!$N$5</f>
        <v>#N/A</v>
      </c>
      <c r="AC16" s="764"/>
      <c r="AD16" s="764"/>
      <c r="AE16" s="764"/>
      <c r="AF16" s="765"/>
      <c r="AG16" s="946" t="e">
        <f>MASTER!$N$6</f>
        <v>#N/A</v>
      </c>
      <c r="AH16" s="764"/>
      <c r="AI16" s="764"/>
      <c r="AJ16" s="764"/>
      <c r="AK16" s="765"/>
      <c r="AL16" s="946" t="e">
        <f>MASTER!$N$7</f>
        <v>#N/A</v>
      </c>
      <c r="AM16" s="764"/>
      <c r="AN16" s="764"/>
      <c r="AO16" s="764"/>
      <c r="AP16" s="765"/>
      <c r="AQ16" s="946" t="e">
        <f>MASTER!$N$8</f>
        <v>#N/A</v>
      </c>
      <c r="AR16" s="764"/>
      <c r="AS16" s="764"/>
      <c r="AT16" s="764"/>
      <c r="AU16" s="765"/>
      <c r="AV16" s="946" t="e">
        <f>MASTER!$N$9</f>
        <v>#N/A</v>
      </c>
      <c r="AW16" s="764"/>
      <c r="AX16" s="764"/>
      <c r="AY16" s="764"/>
      <c r="AZ16" s="765"/>
      <c r="BA16" s="946" t="e">
        <f>MASTER!$N$10</f>
        <v>#N/A</v>
      </c>
      <c r="BB16" s="764"/>
      <c r="BC16" s="764"/>
      <c r="BD16" s="764"/>
      <c r="BE16" s="765"/>
      <c r="BF16" s="946" t="e">
        <f>MASTER!$N$11</f>
        <v>#N/A</v>
      </c>
      <c r="BG16" s="764"/>
      <c r="BH16" s="764"/>
      <c r="BI16" s="764"/>
      <c r="BJ16" s="765"/>
      <c r="BK16" s="946" t="e">
        <f>MASTER!$N$12</f>
        <v>#N/A</v>
      </c>
      <c r="BL16" s="764"/>
      <c r="BM16" s="764"/>
      <c r="BN16" s="764"/>
      <c r="BO16" s="765"/>
      <c r="BP16" s="946" t="e">
        <f>MASTER!$N$13</f>
        <v>#N/A</v>
      </c>
      <c r="BQ16" s="764"/>
      <c r="BR16" s="764"/>
      <c r="BS16" s="764"/>
      <c r="BT16" s="765"/>
      <c r="BU16" s="946" t="e">
        <f>MASTER!$N$14</f>
        <v>#N/A</v>
      </c>
      <c r="BV16" s="764"/>
      <c r="BW16" s="764"/>
      <c r="BX16" s="764"/>
      <c r="BY16" s="765"/>
      <c r="BZ16" s="946" t="e">
        <f>MASTER!$N$15</f>
        <v>#N/A</v>
      </c>
      <c r="CA16" s="764"/>
      <c r="CB16" s="764"/>
      <c r="CC16" s="764"/>
      <c r="CD16" s="765"/>
      <c r="CE16" s="946" t="e">
        <f>MASTER!$N$16</f>
        <v>#N/A</v>
      </c>
      <c r="CF16" s="764"/>
      <c r="CG16" s="764"/>
      <c r="CH16" s="764"/>
      <c r="CI16" s="765"/>
      <c r="CJ16" s="963" t="s">
        <v>1769</v>
      </c>
      <c r="CK16" s="764"/>
      <c r="CL16" s="764"/>
      <c r="CM16" s="764"/>
      <c r="CN16" s="765"/>
      <c r="CO16" s="963" t="s">
        <v>1770</v>
      </c>
      <c r="CP16" s="764"/>
      <c r="CQ16" s="764"/>
      <c r="CR16" s="764"/>
      <c r="CS16" s="765"/>
      <c r="CT16" s="806"/>
      <c r="CU16" s="794"/>
      <c r="CV16" s="794"/>
      <c r="CW16" s="794"/>
      <c r="CX16" s="807"/>
    </row>
    <row r="17" spans="1:102" ht="14.25" customHeight="1" x14ac:dyDescent="0.25">
      <c r="A17" s="110" t="s">
        <v>2032</v>
      </c>
      <c r="B17" s="929" t="str">
        <f>HYPERLINK("#'"&amp;'EWS DIRECTORY'!$J$215&amp;"'!A1",'EWS DIRECTORY'!$J$215)</f>
        <v>E-13-1-3</v>
      </c>
      <c r="C17" s="761"/>
      <c r="D17" s="761"/>
      <c r="E17" s="761"/>
      <c r="G17" s="289"/>
      <c r="U17" s="436"/>
      <c r="V17" s="204"/>
      <c r="W17" s="952"/>
      <c r="X17" s="940"/>
      <c r="Y17" s="940"/>
      <c r="Z17" s="940"/>
      <c r="AA17" s="805"/>
      <c r="AB17" s="952"/>
      <c r="AC17" s="940"/>
      <c r="AD17" s="940"/>
      <c r="AE17" s="940"/>
      <c r="AF17" s="805"/>
      <c r="AG17" s="952"/>
      <c r="AH17" s="940"/>
      <c r="AI17" s="940"/>
      <c r="AJ17" s="940"/>
      <c r="AK17" s="805"/>
      <c r="AL17" s="952"/>
      <c r="AM17" s="940"/>
      <c r="AN17" s="940"/>
      <c r="AO17" s="940"/>
      <c r="AP17" s="805"/>
      <c r="AQ17" s="952"/>
      <c r="AR17" s="940"/>
      <c r="AS17" s="940"/>
      <c r="AT17" s="940"/>
      <c r="AU17" s="805"/>
      <c r="AV17" s="952"/>
      <c r="AW17" s="940"/>
      <c r="AX17" s="940"/>
      <c r="AY17" s="940"/>
      <c r="AZ17" s="805"/>
      <c r="BA17" s="952"/>
      <c r="BB17" s="940"/>
      <c r="BC17" s="940"/>
      <c r="BD17" s="940"/>
      <c r="BE17" s="805"/>
      <c r="BF17" s="952"/>
      <c r="BG17" s="940"/>
      <c r="BH17" s="940"/>
      <c r="BI17" s="940"/>
      <c r="BJ17" s="805"/>
      <c r="BK17" s="952"/>
      <c r="BL17" s="940"/>
      <c r="BM17" s="940"/>
      <c r="BN17" s="940"/>
      <c r="BO17" s="805"/>
      <c r="BP17" s="952"/>
      <c r="BQ17" s="940"/>
      <c r="BR17" s="940"/>
      <c r="BS17" s="940"/>
      <c r="BT17" s="805"/>
      <c r="BU17" s="952"/>
      <c r="BV17" s="940"/>
      <c r="BW17" s="940"/>
      <c r="BX17" s="940"/>
      <c r="BY17" s="805"/>
      <c r="BZ17" s="952"/>
      <c r="CA17" s="940"/>
      <c r="CB17" s="940"/>
      <c r="CC17" s="940"/>
      <c r="CD17" s="805"/>
      <c r="CE17" s="952"/>
      <c r="CF17" s="940"/>
      <c r="CG17" s="940"/>
      <c r="CH17" s="940"/>
      <c r="CI17" s="805"/>
      <c r="CJ17" s="952"/>
      <c r="CK17" s="940"/>
      <c r="CL17" s="940"/>
      <c r="CM17" s="940"/>
      <c r="CN17" s="805"/>
      <c r="CO17" s="952"/>
      <c r="CP17" s="940"/>
      <c r="CQ17" s="940"/>
      <c r="CR17" s="940"/>
      <c r="CS17" s="805"/>
      <c r="CT17" s="952"/>
      <c r="CU17" s="940"/>
      <c r="CV17" s="940"/>
      <c r="CW17" s="940"/>
      <c r="CX17" s="805"/>
    </row>
    <row r="18" spans="1:102" ht="14.4" customHeight="1" x14ac:dyDescent="0.25">
      <c r="A18" s="110" t="str" cm="1">
        <f t="array" ref="A18:A23">_xlfn._xlws.FILTER(M18:M52,M18:M52&lt;&gt;"")</f>
        <v>Berdasarkan Data Internal dan Eksternal yang dimiliki DJP</v>
      </c>
      <c r="B18" s="929" t="str">
        <f>HYPERLINK("#'"&amp;'EWS DIRECTORY'!$J$216&amp;"'!A1",'EWS DIRECTORY'!$J$216)</f>
        <v>E-13-1-4</v>
      </c>
      <c r="C18" s="761"/>
      <c r="D18" s="761"/>
      <c r="E18" s="761"/>
      <c r="G18" s="52">
        <v>1</v>
      </c>
      <c r="H18" s="944" t="str">
        <f>'E-13'!$G$9</f>
        <v>Biaya Lainnya</v>
      </c>
      <c r="I18" s="940"/>
      <c r="J18" s="940"/>
      <c r="K18" s="940"/>
      <c r="L18" s="53" t="s">
        <v>1681</v>
      </c>
      <c r="M18" s="1158" t="s">
        <v>1442</v>
      </c>
      <c r="N18" s="940"/>
      <c r="O18" s="940"/>
      <c r="P18" s="940"/>
      <c r="Q18" s="940"/>
      <c r="R18" s="940"/>
      <c r="S18" s="940"/>
      <c r="T18" s="805"/>
      <c r="U18" s="964" t="s">
        <v>513</v>
      </c>
      <c r="V18" s="805"/>
      <c r="W18" s="1157">
        <f>'E-13'!$U$32</f>
        <v>0</v>
      </c>
      <c r="X18" s="940"/>
      <c r="Y18" s="940"/>
      <c r="Z18" s="940"/>
      <c r="AA18" s="805"/>
      <c r="AB18" s="945"/>
      <c r="AC18" s="940"/>
      <c r="AD18" s="940"/>
      <c r="AE18" s="940"/>
      <c r="AF18" s="805"/>
      <c r="AG18" s="945"/>
      <c r="AH18" s="940"/>
      <c r="AI18" s="940"/>
      <c r="AJ18" s="940"/>
      <c r="AK18" s="805"/>
      <c r="AL18" s="945"/>
      <c r="AM18" s="940"/>
      <c r="AN18" s="940"/>
      <c r="AO18" s="940"/>
      <c r="AP18" s="805"/>
      <c r="AQ18" s="945"/>
      <c r="AR18" s="940"/>
      <c r="AS18" s="940"/>
      <c r="AT18" s="940"/>
      <c r="AU18" s="805"/>
      <c r="AV18" s="945"/>
      <c r="AW18" s="940"/>
      <c r="AX18" s="940"/>
      <c r="AY18" s="940"/>
      <c r="AZ18" s="805"/>
      <c r="BA18" s="945"/>
      <c r="BB18" s="940"/>
      <c r="BC18" s="940"/>
      <c r="BD18" s="940"/>
      <c r="BE18" s="805"/>
      <c r="BF18" s="945"/>
      <c r="BG18" s="940"/>
      <c r="BH18" s="940"/>
      <c r="BI18" s="940"/>
      <c r="BJ18" s="805"/>
      <c r="BK18" s="945"/>
      <c r="BL18" s="940"/>
      <c r="BM18" s="940"/>
      <c r="BN18" s="940"/>
      <c r="BO18" s="805"/>
      <c r="BP18" s="945"/>
      <c r="BQ18" s="940"/>
      <c r="BR18" s="940"/>
      <c r="BS18" s="940"/>
      <c r="BT18" s="805"/>
      <c r="BU18" s="945"/>
      <c r="BV18" s="940"/>
      <c r="BW18" s="940"/>
      <c r="BX18" s="940"/>
      <c r="BY18" s="805"/>
      <c r="BZ18" s="945"/>
      <c r="CA18" s="940"/>
      <c r="CB18" s="940"/>
      <c r="CC18" s="940"/>
      <c r="CD18" s="805"/>
      <c r="CE18" s="945"/>
      <c r="CF18" s="940"/>
      <c r="CG18" s="940"/>
      <c r="CH18" s="940"/>
      <c r="CI18" s="805"/>
      <c r="CJ18" s="955">
        <f>'E-13-1-1'!AT24+'E-13-1-1'!AT51</f>
        <v>0</v>
      </c>
      <c r="CK18" s="940"/>
      <c r="CL18" s="940"/>
      <c r="CM18" s="940"/>
      <c r="CN18" s="805"/>
      <c r="CO18" s="955">
        <f>IF(CJ18&gt;0,CJ18,SUM(AB18:CI18))</f>
        <v>0</v>
      </c>
      <c r="CP18" s="940"/>
      <c r="CQ18" s="940"/>
      <c r="CR18" s="940"/>
      <c r="CS18" s="805"/>
      <c r="CT18" s="955">
        <f>CO18-W18</f>
        <v>0</v>
      </c>
      <c r="CU18" s="940"/>
      <c r="CV18" s="940"/>
      <c r="CW18" s="940"/>
      <c r="CX18" s="805"/>
    </row>
    <row r="19" spans="1:102" ht="14.4" customHeight="1" x14ac:dyDescent="0.25">
      <c r="A19" s="110" t="str">
        <v>Berdasarkan Analisis SPT dan Laporan Keuangan</v>
      </c>
      <c r="B19" s="929" t="str">
        <f>HYPERLINK("#'"&amp;'EWS DIRECTORY'!$J$217&amp;"'!A1",'EWS DIRECTORY'!$J$217)</f>
        <v>E-13-1-5</v>
      </c>
      <c r="C19" s="761"/>
      <c r="D19" s="761"/>
      <c r="E19" s="761"/>
      <c r="G19" s="289"/>
      <c r="H19" s="804"/>
      <c r="I19" s="940"/>
      <c r="J19" s="940"/>
      <c r="K19" s="940"/>
      <c r="M19" s="940"/>
      <c r="N19" s="940"/>
      <c r="O19" s="940"/>
      <c r="P19" s="940"/>
      <c r="Q19" s="940"/>
      <c r="R19" s="940"/>
      <c r="S19" s="940"/>
      <c r="T19" s="805"/>
      <c r="U19" s="964"/>
      <c r="V19" s="805"/>
      <c r="W19" s="1157"/>
      <c r="X19" s="940"/>
      <c r="Y19" s="940"/>
      <c r="Z19" s="940"/>
      <c r="AA19" s="805"/>
      <c r="AB19" s="952"/>
      <c r="AC19" s="940"/>
      <c r="AD19" s="940"/>
      <c r="AE19" s="940"/>
      <c r="AF19" s="805"/>
      <c r="AG19" s="952"/>
      <c r="AH19" s="940"/>
      <c r="AI19" s="940"/>
      <c r="AJ19" s="940"/>
      <c r="AK19" s="805"/>
      <c r="AL19" s="952"/>
      <c r="AM19" s="940"/>
      <c r="AN19" s="940"/>
      <c r="AO19" s="940"/>
      <c r="AP19" s="805"/>
      <c r="AQ19" s="952"/>
      <c r="AR19" s="940"/>
      <c r="AS19" s="940"/>
      <c r="AT19" s="940"/>
      <c r="AU19" s="805"/>
      <c r="AV19" s="952"/>
      <c r="AW19" s="940"/>
      <c r="AX19" s="940"/>
      <c r="AY19" s="940"/>
      <c r="AZ19" s="805"/>
      <c r="BA19" s="952"/>
      <c r="BB19" s="940"/>
      <c r="BC19" s="940"/>
      <c r="BD19" s="940"/>
      <c r="BE19" s="805"/>
      <c r="BF19" s="952"/>
      <c r="BG19" s="940"/>
      <c r="BH19" s="940"/>
      <c r="BI19" s="940"/>
      <c r="BJ19" s="805"/>
      <c r="BK19" s="952"/>
      <c r="BL19" s="940"/>
      <c r="BM19" s="940"/>
      <c r="BN19" s="940"/>
      <c r="BO19" s="805"/>
      <c r="BP19" s="952"/>
      <c r="BQ19" s="940"/>
      <c r="BR19" s="940"/>
      <c r="BS19" s="940"/>
      <c r="BT19" s="805"/>
      <c r="BU19" s="952"/>
      <c r="BV19" s="940"/>
      <c r="BW19" s="940"/>
      <c r="BX19" s="940"/>
      <c r="BY19" s="805"/>
      <c r="BZ19" s="952"/>
      <c r="CA19" s="940"/>
      <c r="CB19" s="940"/>
      <c r="CC19" s="940"/>
      <c r="CD19" s="805"/>
      <c r="CE19" s="952"/>
      <c r="CF19" s="940"/>
      <c r="CG19" s="940"/>
      <c r="CH19" s="940"/>
      <c r="CI19" s="805"/>
      <c r="CJ19" s="952"/>
      <c r="CK19" s="940"/>
      <c r="CL19" s="940"/>
      <c r="CM19" s="940"/>
      <c r="CN19" s="805"/>
      <c r="CO19" s="952"/>
      <c r="CP19" s="940"/>
      <c r="CQ19" s="940"/>
      <c r="CR19" s="940"/>
      <c r="CS19" s="805"/>
      <c r="CT19" s="952"/>
      <c r="CU19" s="940"/>
      <c r="CV19" s="940"/>
      <c r="CW19" s="940"/>
      <c r="CX19" s="805"/>
    </row>
    <row r="20" spans="1:102" ht="14.4" customHeight="1" x14ac:dyDescent="0.25">
      <c r="A20" s="110" t="str">
        <v>Berdasarkan pemeriksaan langsung terhadap bukti pendukung</v>
      </c>
      <c r="B20" s="929" t="str">
        <f>HYPERLINK("#'"&amp;'EWS DIRECTORY'!$J$218&amp;"'!A1",'EWS DIRECTORY'!$J$218)</f>
        <v>E-13-1-6</v>
      </c>
      <c r="C20" s="761"/>
      <c r="D20" s="761"/>
      <c r="E20" s="761"/>
      <c r="G20" s="52">
        <v>2</v>
      </c>
      <c r="H20" s="944" t="str">
        <f>'E-13'!$G$9</f>
        <v>Biaya Lainnya</v>
      </c>
      <c r="I20" s="940"/>
      <c r="J20" s="940"/>
      <c r="K20" s="940"/>
      <c r="L20" s="53" t="s">
        <v>1681</v>
      </c>
      <c r="M20" s="1158" t="s">
        <v>1449</v>
      </c>
      <c r="N20" s="940"/>
      <c r="O20" s="940"/>
      <c r="P20" s="940"/>
      <c r="Q20" s="940"/>
      <c r="R20" s="940"/>
      <c r="S20" s="940"/>
      <c r="T20" s="805"/>
      <c r="U20" s="964" t="s">
        <v>515</v>
      </c>
      <c r="V20" s="805"/>
      <c r="W20" s="1157">
        <f>'E-13'!$U$32</f>
        <v>0</v>
      </c>
      <c r="X20" s="940"/>
      <c r="Y20" s="940"/>
      <c r="Z20" s="940"/>
      <c r="AA20" s="805"/>
      <c r="AB20" s="945"/>
      <c r="AC20" s="940"/>
      <c r="AD20" s="940"/>
      <c r="AE20" s="940"/>
      <c r="AF20" s="805"/>
      <c r="AG20" s="945"/>
      <c r="AH20" s="940"/>
      <c r="AI20" s="940"/>
      <c r="AJ20" s="940"/>
      <c r="AK20" s="805"/>
      <c r="AL20" s="945"/>
      <c r="AM20" s="940"/>
      <c r="AN20" s="940"/>
      <c r="AO20" s="940"/>
      <c r="AP20" s="805"/>
      <c r="AQ20" s="945"/>
      <c r="AR20" s="940"/>
      <c r="AS20" s="940"/>
      <c r="AT20" s="940"/>
      <c r="AU20" s="805"/>
      <c r="AV20" s="945"/>
      <c r="AW20" s="940"/>
      <c r="AX20" s="940"/>
      <c r="AY20" s="940"/>
      <c r="AZ20" s="805"/>
      <c r="BA20" s="945"/>
      <c r="BB20" s="940"/>
      <c r="BC20" s="940"/>
      <c r="BD20" s="940"/>
      <c r="BE20" s="805"/>
      <c r="BF20" s="945"/>
      <c r="BG20" s="940"/>
      <c r="BH20" s="940"/>
      <c r="BI20" s="940"/>
      <c r="BJ20" s="805"/>
      <c r="BK20" s="945"/>
      <c r="BL20" s="940"/>
      <c r="BM20" s="940"/>
      <c r="BN20" s="940"/>
      <c r="BO20" s="805"/>
      <c r="BP20" s="945"/>
      <c r="BQ20" s="940"/>
      <c r="BR20" s="940"/>
      <c r="BS20" s="940"/>
      <c r="BT20" s="805"/>
      <c r="BU20" s="945"/>
      <c r="BV20" s="940"/>
      <c r="BW20" s="940"/>
      <c r="BX20" s="940"/>
      <c r="BY20" s="805"/>
      <c r="BZ20" s="945"/>
      <c r="CA20" s="940"/>
      <c r="CB20" s="940"/>
      <c r="CC20" s="940"/>
      <c r="CD20" s="805"/>
      <c r="CE20" s="945"/>
      <c r="CF20" s="940"/>
      <c r="CG20" s="940"/>
      <c r="CH20" s="940"/>
      <c r="CI20" s="805"/>
      <c r="CJ20" s="955">
        <f>'E-13-1-2'!AO19</f>
        <v>0</v>
      </c>
      <c r="CK20" s="940"/>
      <c r="CL20" s="940"/>
      <c r="CM20" s="940"/>
      <c r="CN20" s="805"/>
      <c r="CO20" s="955">
        <f>IF(CJ20&gt;0,CJ20,SUM(AB20:CI20))</f>
        <v>0</v>
      </c>
      <c r="CP20" s="940"/>
      <c r="CQ20" s="940"/>
      <c r="CR20" s="940"/>
      <c r="CS20" s="805"/>
      <c r="CT20" s="955">
        <f>CO20-W20</f>
        <v>0</v>
      </c>
      <c r="CU20" s="940"/>
      <c r="CV20" s="940"/>
      <c r="CW20" s="940"/>
      <c r="CX20" s="805"/>
    </row>
    <row r="21" spans="1:102" ht="14.4" customHeight="1" x14ac:dyDescent="0.25">
      <c r="A21" s="110" t="str">
        <v>Berdasarkan Analisis Kewajaran dan Kelaziman Usaha</v>
      </c>
      <c r="G21" s="52"/>
      <c r="H21" s="804"/>
      <c r="I21" s="940"/>
      <c r="J21" s="940"/>
      <c r="K21" s="940"/>
      <c r="M21" s="940"/>
      <c r="N21" s="940"/>
      <c r="O21" s="940"/>
      <c r="P21" s="940"/>
      <c r="Q21" s="940"/>
      <c r="R21" s="940"/>
      <c r="S21" s="940"/>
      <c r="T21" s="805"/>
      <c r="U21" s="964"/>
      <c r="V21" s="805"/>
      <c r="W21" s="1157"/>
      <c r="X21" s="940"/>
      <c r="Y21" s="940"/>
      <c r="Z21" s="940"/>
      <c r="AA21" s="805"/>
      <c r="AB21" s="952"/>
      <c r="AC21" s="940"/>
      <c r="AD21" s="940"/>
      <c r="AE21" s="940"/>
      <c r="AF21" s="805"/>
      <c r="AG21" s="952"/>
      <c r="AH21" s="940"/>
      <c r="AI21" s="940"/>
      <c r="AJ21" s="940"/>
      <c r="AK21" s="805"/>
      <c r="AL21" s="952"/>
      <c r="AM21" s="940"/>
      <c r="AN21" s="940"/>
      <c r="AO21" s="940"/>
      <c r="AP21" s="805"/>
      <c r="AQ21" s="952"/>
      <c r="AR21" s="940"/>
      <c r="AS21" s="940"/>
      <c r="AT21" s="940"/>
      <c r="AU21" s="805"/>
      <c r="AV21" s="952"/>
      <c r="AW21" s="940"/>
      <c r="AX21" s="940"/>
      <c r="AY21" s="940"/>
      <c r="AZ21" s="805"/>
      <c r="BA21" s="952"/>
      <c r="BB21" s="940"/>
      <c r="BC21" s="940"/>
      <c r="BD21" s="940"/>
      <c r="BE21" s="805"/>
      <c r="BF21" s="952"/>
      <c r="BG21" s="940"/>
      <c r="BH21" s="940"/>
      <c r="BI21" s="940"/>
      <c r="BJ21" s="805"/>
      <c r="BK21" s="952"/>
      <c r="BL21" s="940"/>
      <c r="BM21" s="940"/>
      <c r="BN21" s="940"/>
      <c r="BO21" s="805"/>
      <c r="BP21" s="952"/>
      <c r="BQ21" s="940"/>
      <c r="BR21" s="940"/>
      <c r="BS21" s="940"/>
      <c r="BT21" s="805"/>
      <c r="BU21" s="952"/>
      <c r="BV21" s="940"/>
      <c r="BW21" s="940"/>
      <c r="BX21" s="940"/>
      <c r="BY21" s="805"/>
      <c r="BZ21" s="952"/>
      <c r="CA21" s="940"/>
      <c r="CB21" s="940"/>
      <c r="CC21" s="940"/>
      <c r="CD21" s="805"/>
      <c r="CE21" s="952"/>
      <c r="CF21" s="940"/>
      <c r="CG21" s="940"/>
      <c r="CH21" s="940"/>
      <c r="CI21" s="805"/>
      <c r="CJ21" s="952"/>
      <c r="CK21" s="940"/>
      <c r="CL21" s="940"/>
      <c r="CM21" s="940"/>
      <c r="CN21" s="805"/>
      <c r="CO21" s="952"/>
      <c r="CP21" s="940"/>
      <c r="CQ21" s="940"/>
      <c r="CR21" s="940"/>
      <c r="CS21" s="805"/>
      <c r="CT21" s="952"/>
      <c r="CU21" s="940"/>
      <c r="CV21" s="940"/>
      <c r="CW21" s="940"/>
      <c r="CX21" s="805"/>
    </row>
    <row r="22" spans="1:102" ht="14.4" customHeight="1" x14ac:dyDescent="0.25">
      <c r="A22" s="110" t="str">
        <v>Berdasarkan Bahan Bukti Pidana</v>
      </c>
      <c r="G22" s="52">
        <v>3</v>
      </c>
      <c r="H22" s="944" t="str">
        <f>'E-13'!$G$9</f>
        <v>Biaya Lainnya</v>
      </c>
      <c r="I22" s="940"/>
      <c r="J22" s="940"/>
      <c r="K22" s="940"/>
      <c r="L22" s="53" t="s">
        <v>1681</v>
      </c>
      <c r="M22" s="1158" t="s">
        <v>1460</v>
      </c>
      <c r="N22" s="940"/>
      <c r="O22" s="940"/>
      <c r="P22" s="940"/>
      <c r="Q22" s="940"/>
      <c r="R22" s="940"/>
      <c r="S22" s="940"/>
      <c r="T22" s="805"/>
      <c r="U22" s="964" t="s">
        <v>517</v>
      </c>
      <c r="V22" s="805"/>
      <c r="W22" s="1157">
        <f>'E-13'!$U$32</f>
        <v>0</v>
      </c>
      <c r="X22" s="940"/>
      <c r="Y22" s="940"/>
      <c r="Z22" s="940"/>
      <c r="AA22" s="805"/>
      <c r="AB22" s="953">
        <f>SUMIF('E-13-1-3'!$J$24:$M$40,TEXT(AB16,"MM")&amp;TEXT(AB16,"MM")&amp;"*",'E-13-1-3'!$AT$24:$AX$40)</f>
        <v>0</v>
      </c>
      <c r="AC22" s="940"/>
      <c r="AD22" s="940"/>
      <c r="AE22" s="940"/>
      <c r="AF22" s="805"/>
      <c r="AG22" s="953">
        <f>SUMIF('E-13-1-3'!$J$24:$M$40,TEXT(AG16,"MM")&amp;TEXT(AG16,"MM")&amp;"*",'E-13-1-3'!$AT$24:$AX$40)</f>
        <v>0</v>
      </c>
      <c r="AH22" s="940"/>
      <c r="AI22" s="940"/>
      <c r="AJ22" s="940"/>
      <c r="AK22" s="805"/>
      <c r="AL22" s="953">
        <f>SUMIF('E-13-1-3'!$J$24:$M$40,TEXT(AL16,"MM")&amp;TEXT(AL16,"MM")&amp;"*",'E-13-1-3'!$AT$24:$AX$40)</f>
        <v>0</v>
      </c>
      <c r="AM22" s="940"/>
      <c r="AN22" s="940"/>
      <c r="AO22" s="940"/>
      <c r="AP22" s="805"/>
      <c r="AQ22" s="953">
        <f>SUMIF('E-13-1-3'!$J$24:$M$40,TEXT(AQ16,"MM")&amp;TEXT(AQ16,"MM")&amp;"*",'E-13-1-3'!$AT$24:$AX$40)</f>
        <v>0</v>
      </c>
      <c r="AR22" s="940"/>
      <c r="AS22" s="940"/>
      <c r="AT22" s="940"/>
      <c r="AU22" s="805"/>
      <c r="AV22" s="953">
        <f>SUMIF('E-13-1-3'!$J$24:$M$40,TEXT(AV16,"MM")&amp;TEXT(AV16,"MM")&amp;"*",'E-13-1-3'!$AT$24:$AX$40)</f>
        <v>0</v>
      </c>
      <c r="AW22" s="940"/>
      <c r="AX22" s="940"/>
      <c r="AY22" s="940"/>
      <c r="AZ22" s="805"/>
      <c r="BA22" s="953">
        <f>SUMIF('E-13-1-3'!$J$24:$M$40,TEXT(BA16,"MM")&amp;TEXT(BA16,"MM")&amp;"*",'E-13-1-3'!$AT$24:$AX$40)</f>
        <v>0</v>
      </c>
      <c r="BB22" s="940"/>
      <c r="BC22" s="940"/>
      <c r="BD22" s="940"/>
      <c r="BE22" s="805"/>
      <c r="BF22" s="953">
        <f>SUMIF('E-13-1-3'!$J$24:$M$40,TEXT(BF16,"MM")&amp;TEXT(BF16,"MM")&amp;"*",'E-13-1-3'!$AT$24:$AX$40)</f>
        <v>0</v>
      </c>
      <c r="BG22" s="940"/>
      <c r="BH22" s="940"/>
      <c r="BI22" s="940"/>
      <c r="BJ22" s="805"/>
      <c r="BK22" s="953">
        <f>SUMIF('E-13-1-3'!$J$24:$M$40,TEXT(BK16,"MM")&amp;TEXT(BK16,"MM")&amp;"*",'E-13-1-3'!$AT$24:$AX$40)</f>
        <v>0</v>
      </c>
      <c r="BL22" s="940"/>
      <c r="BM22" s="940"/>
      <c r="BN22" s="940"/>
      <c r="BO22" s="805"/>
      <c r="BP22" s="953">
        <f>SUMIF('E-13-1-3'!$J$24:$M$40,TEXT(BP16,"MM")&amp;TEXT(BP16,"MM")&amp;"*",'E-13-1-3'!$AT$24:$AX$40)</f>
        <v>0</v>
      </c>
      <c r="BQ22" s="940"/>
      <c r="BR22" s="940"/>
      <c r="BS22" s="940"/>
      <c r="BT22" s="805"/>
      <c r="BU22" s="953">
        <f>SUMIF('E-13-1-3'!$J$24:$M$40,TEXT(BU16,"MM")&amp;TEXT(BU16,"MM")&amp;"*",'E-13-1-3'!$AT$24:$AX$40)</f>
        <v>0</v>
      </c>
      <c r="BV22" s="940"/>
      <c r="BW22" s="940"/>
      <c r="BX22" s="940"/>
      <c r="BY22" s="805"/>
      <c r="BZ22" s="953">
        <f>SUMIF('E-13-1-3'!$J$24:$M$40,TEXT(BZ16,"MM")&amp;TEXT(BZ16,"MM")&amp;"*",'E-13-1-3'!$AT$24:$AX$40)</f>
        <v>0</v>
      </c>
      <c r="CA22" s="940"/>
      <c r="CB22" s="940"/>
      <c r="CC22" s="940"/>
      <c r="CD22" s="805"/>
      <c r="CE22" s="953">
        <f>SUMIF('E-13-1-3'!$J$24:$M$40,TEXT(CE16,"MM")&amp;TEXT(CE16,"MM")&amp;"*",'E-13-1-3'!$AT$24:$AX$40)</f>
        <v>0</v>
      </c>
      <c r="CF22" s="940"/>
      <c r="CG22" s="940"/>
      <c r="CH22" s="940"/>
      <c r="CI22" s="805"/>
      <c r="CJ22" s="955">
        <f>SUMIF('E-13-1-3'!J20:M36,"0112"&amp;"*",'E-13-1-3'!AT20:AX36)+SUMIF('E-13-1-3'!J20:M36,"0201"&amp;"*",'E-13-1-3'!AT20:AX36)+SUMIF('E-13-1-3'!J20:M36,"0302"&amp;"*",'E-13-1-3'!AT20:AX36)+SUMIF('E-13-1-3'!J20:M36,"0403"&amp;"*",'E-13-1-3'!AT20:AX36)+SUMIF('E-13-1-3'!J20:M36,"0503"&amp;"*",'E-13-1-3'!AT20:AX36)+SUMIF('E-13-1-3'!J20:M36,"0605"&amp;"*",'E-13-1-3'!AT20:AX36)+SUMIF('E-13-1-3'!J20:M36,"0706"&amp;"*",'E-13-1-3'!AT20:AX36)+SUMIF('E-13-1-3'!J20:M36,"0807"&amp;"*",'E-13-1-3'!AT20:AX36)+SUMIF('E-13-1-3'!J20:M36,"0908"&amp;"*",'E-13-1-3'!AT20:AX36)+SUMIF('E-13-1-3'!J20:M36,"1009"&amp;"*",'E-13-1-3'!AT20:AX36)+SUMIF('E-13-1-3'!J20:M36,"1110"&amp;"*",'E-13-1-3'!AT20:AX36)+SUMIF('E-13-1-3'!J20:M36,"1201"&amp;"*",'E-13-1-3'!AT20:AX36)</f>
        <v>0</v>
      </c>
      <c r="CK22" s="940"/>
      <c r="CL22" s="940"/>
      <c r="CM22" s="940"/>
      <c r="CN22" s="805"/>
      <c r="CO22" s="955">
        <f>IF(CJ22&gt;0,CJ22,SUM(AB22:CI22))</f>
        <v>0</v>
      </c>
      <c r="CP22" s="940"/>
      <c r="CQ22" s="940"/>
      <c r="CR22" s="940"/>
      <c r="CS22" s="805"/>
      <c r="CT22" s="955">
        <f>CO22-W22</f>
        <v>0</v>
      </c>
      <c r="CU22" s="940"/>
      <c r="CV22" s="940"/>
      <c r="CW22" s="940"/>
      <c r="CX22" s="805"/>
    </row>
    <row r="23" spans="1:102" ht="14.4" customHeight="1" x14ac:dyDescent="0.25">
      <c r="A23" s="110" t="str">
        <v>Berdasarkan Data Pemicu dan Data Penguji</v>
      </c>
      <c r="G23" s="52"/>
      <c r="H23" s="804"/>
      <c r="I23" s="940"/>
      <c r="J23" s="940"/>
      <c r="K23" s="940"/>
      <c r="M23" s="940"/>
      <c r="N23" s="940"/>
      <c r="O23" s="940"/>
      <c r="P23" s="940"/>
      <c r="Q23" s="940"/>
      <c r="R23" s="940"/>
      <c r="S23" s="940"/>
      <c r="T23" s="805"/>
      <c r="U23" s="964"/>
      <c r="V23" s="805"/>
      <c r="W23" s="1157"/>
      <c r="X23" s="940"/>
      <c r="Y23" s="940"/>
      <c r="Z23" s="940"/>
      <c r="AA23" s="805"/>
      <c r="AB23" s="952"/>
      <c r="AC23" s="940"/>
      <c r="AD23" s="940"/>
      <c r="AE23" s="940"/>
      <c r="AF23" s="805"/>
      <c r="AG23" s="952"/>
      <c r="AH23" s="940"/>
      <c r="AI23" s="940"/>
      <c r="AJ23" s="940"/>
      <c r="AK23" s="805"/>
      <c r="AL23" s="952"/>
      <c r="AM23" s="940"/>
      <c r="AN23" s="940"/>
      <c r="AO23" s="940"/>
      <c r="AP23" s="805"/>
      <c r="AQ23" s="952"/>
      <c r="AR23" s="940"/>
      <c r="AS23" s="940"/>
      <c r="AT23" s="940"/>
      <c r="AU23" s="805"/>
      <c r="AV23" s="952"/>
      <c r="AW23" s="940"/>
      <c r="AX23" s="940"/>
      <c r="AY23" s="940"/>
      <c r="AZ23" s="805"/>
      <c r="BA23" s="952"/>
      <c r="BB23" s="940"/>
      <c r="BC23" s="940"/>
      <c r="BD23" s="940"/>
      <c r="BE23" s="805"/>
      <c r="BF23" s="952"/>
      <c r="BG23" s="940"/>
      <c r="BH23" s="940"/>
      <c r="BI23" s="940"/>
      <c r="BJ23" s="805"/>
      <c r="BK23" s="952"/>
      <c r="BL23" s="940"/>
      <c r="BM23" s="940"/>
      <c r="BN23" s="940"/>
      <c r="BO23" s="805"/>
      <c r="BP23" s="952"/>
      <c r="BQ23" s="940"/>
      <c r="BR23" s="940"/>
      <c r="BS23" s="940"/>
      <c r="BT23" s="805"/>
      <c r="BU23" s="952"/>
      <c r="BV23" s="940"/>
      <c r="BW23" s="940"/>
      <c r="BX23" s="940"/>
      <c r="BY23" s="805"/>
      <c r="BZ23" s="952"/>
      <c r="CA23" s="940"/>
      <c r="CB23" s="940"/>
      <c r="CC23" s="940"/>
      <c r="CD23" s="805"/>
      <c r="CE23" s="952"/>
      <c r="CF23" s="940"/>
      <c r="CG23" s="940"/>
      <c r="CH23" s="940"/>
      <c r="CI23" s="805"/>
      <c r="CJ23" s="952"/>
      <c r="CK23" s="940"/>
      <c r="CL23" s="940"/>
      <c r="CM23" s="940"/>
      <c r="CN23" s="805"/>
      <c r="CO23" s="952"/>
      <c r="CP23" s="940"/>
      <c r="CQ23" s="940"/>
      <c r="CR23" s="940"/>
      <c r="CS23" s="805"/>
      <c r="CT23" s="952"/>
      <c r="CU23" s="940"/>
      <c r="CV23" s="940"/>
      <c r="CW23" s="940"/>
      <c r="CX23" s="805"/>
    </row>
    <row r="24" spans="1:102" ht="14.4" customHeight="1" x14ac:dyDescent="0.25">
      <c r="G24" s="52">
        <v>4</v>
      </c>
      <c r="H24" s="944" t="str">
        <f>'E-13'!$G$9</f>
        <v>Biaya Lainnya</v>
      </c>
      <c r="I24" s="940"/>
      <c r="J24" s="940"/>
      <c r="K24" s="940"/>
      <c r="L24" s="53" t="s">
        <v>1681</v>
      </c>
      <c r="M24" s="1158" t="s">
        <v>1464</v>
      </c>
      <c r="N24" s="940"/>
      <c r="O24" s="940"/>
      <c r="P24" s="940"/>
      <c r="Q24" s="940"/>
      <c r="R24" s="940"/>
      <c r="S24" s="940"/>
      <c r="T24" s="805"/>
      <c r="U24" s="964" t="s">
        <v>519</v>
      </c>
      <c r="V24" s="805"/>
      <c r="W24" s="1157">
        <f>'E-13'!$U$32</f>
        <v>0</v>
      </c>
      <c r="X24" s="940"/>
      <c r="Y24" s="940"/>
      <c r="Z24" s="940"/>
      <c r="AA24" s="805"/>
      <c r="AB24" s="945"/>
      <c r="AC24" s="940"/>
      <c r="AD24" s="940"/>
      <c r="AE24" s="940"/>
      <c r="AF24" s="805"/>
      <c r="AG24" s="945"/>
      <c r="AH24" s="940"/>
      <c r="AI24" s="940"/>
      <c r="AJ24" s="940"/>
      <c r="AK24" s="805"/>
      <c r="AL24" s="945"/>
      <c r="AM24" s="940"/>
      <c r="AN24" s="940"/>
      <c r="AO24" s="940"/>
      <c r="AP24" s="805"/>
      <c r="AQ24" s="945"/>
      <c r="AR24" s="940"/>
      <c r="AS24" s="940"/>
      <c r="AT24" s="940"/>
      <c r="AU24" s="805"/>
      <c r="AV24" s="945"/>
      <c r="AW24" s="940"/>
      <c r="AX24" s="940"/>
      <c r="AY24" s="940"/>
      <c r="AZ24" s="805"/>
      <c r="BA24" s="945"/>
      <c r="BB24" s="940"/>
      <c r="BC24" s="940"/>
      <c r="BD24" s="940"/>
      <c r="BE24" s="805"/>
      <c r="BF24" s="945"/>
      <c r="BG24" s="940"/>
      <c r="BH24" s="940"/>
      <c r="BI24" s="940"/>
      <c r="BJ24" s="805"/>
      <c r="BK24" s="945"/>
      <c r="BL24" s="940"/>
      <c r="BM24" s="940"/>
      <c r="BN24" s="940"/>
      <c r="BO24" s="805"/>
      <c r="BP24" s="945"/>
      <c r="BQ24" s="940"/>
      <c r="BR24" s="940"/>
      <c r="BS24" s="940"/>
      <c r="BT24" s="805"/>
      <c r="BU24" s="945"/>
      <c r="BV24" s="940"/>
      <c r="BW24" s="940"/>
      <c r="BX24" s="940"/>
      <c r="BY24" s="805"/>
      <c r="BZ24" s="945"/>
      <c r="CA24" s="940"/>
      <c r="CB24" s="940"/>
      <c r="CC24" s="940"/>
      <c r="CD24" s="805"/>
      <c r="CE24" s="945"/>
      <c r="CF24" s="940"/>
      <c r="CG24" s="940"/>
      <c r="CH24" s="940"/>
      <c r="CI24" s="805"/>
      <c r="CJ24" s="955">
        <f>'E-13-1-4'!AK40</f>
        <v>0</v>
      </c>
      <c r="CK24" s="940"/>
      <c r="CL24" s="940"/>
      <c r="CM24" s="940"/>
      <c r="CN24" s="805"/>
      <c r="CO24" s="955">
        <f>IF(CJ24&gt;0,CJ24,SUM(AB24:CI24))</f>
        <v>0</v>
      </c>
      <c r="CP24" s="940"/>
      <c r="CQ24" s="940"/>
      <c r="CR24" s="940"/>
      <c r="CS24" s="805"/>
      <c r="CT24" s="955">
        <f>CO24-W24</f>
        <v>0</v>
      </c>
      <c r="CU24" s="940"/>
      <c r="CV24" s="940"/>
      <c r="CW24" s="940"/>
      <c r="CX24" s="805"/>
    </row>
    <row r="25" spans="1:102" ht="14.25" customHeight="1" x14ac:dyDescent="0.25">
      <c r="G25" s="52"/>
      <c r="H25" s="804"/>
      <c r="I25" s="940"/>
      <c r="J25" s="940"/>
      <c r="K25" s="940"/>
      <c r="M25" s="940"/>
      <c r="N25" s="940"/>
      <c r="O25" s="940"/>
      <c r="P25" s="940"/>
      <c r="Q25" s="940"/>
      <c r="R25" s="940"/>
      <c r="S25" s="940"/>
      <c r="T25" s="805"/>
      <c r="U25" s="964"/>
      <c r="V25" s="805"/>
      <c r="W25" s="1157"/>
      <c r="X25" s="940"/>
      <c r="Y25" s="940"/>
      <c r="Z25" s="940"/>
      <c r="AA25" s="805"/>
      <c r="AB25" s="952"/>
      <c r="AC25" s="940"/>
      <c r="AD25" s="940"/>
      <c r="AE25" s="940"/>
      <c r="AF25" s="805"/>
      <c r="AG25" s="952"/>
      <c r="AH25" s="940"/>
      <c r="AI25" s="940"/>
      <c r="AJ25" s="940"/>
      <c r="AK25" s="805"/>
      <c r="AL25" s="952"/>
      <c r="AM25" s="940"/>
      <c r="AN25" s="940"/>
      <c r="AO25" s="940"/>
      <c r="AP25" s="805"/>
      <c r="AQ25" s="952"/>
      <c r="AR25" s="940"/>
      <c r="AS25" s="940"/>
      <c r="AT25" s="940"/>
      <c r="AU25" s="805"/>
      <c r="AV25" s="952"/>
      <c r="AW25" s="940"/>
      <c r="AX25" s="940"/>
      <c r="AY25" s="940"/>
      <c r="AZ25" s="805"/>
      <c r="BA25" s="952"/>
      <c r="BB25" s="940"/>
      <c r="BC25" s="940"/>
      <c r="BD25" s="940"/>
      <c r="BE25" s="805"/>
      <c r="BF25" s="952"/>
      <c r="BG25" s="940"/>
      <c r="BH25" s="940"/>
      <c r="BI25" s="940"/>
      <c r="BJ25" s="805"/>
      <c r="BK25" s="952"/>
      <c r="BL25" s="940"/>
      <c r="BM25" s="940"/>
      <c r="BN25" s="940"/>
      <c r="BO25" s="805"/>
      <c r="BP25" s="952"/>
      <c r="BQ25" s="940"/>
      <c r="BR25" s="940"/>
      <c r="BS25" s="940"/>
      <c r="BT25" s="805"/>
      <c r="BU25" s="952"/>
      <c r="BV25" s="940"/>
      <c r="BW25" s="940"/>
      <c r="BX25" s="940"/>
      <c r="BY25" s="805"/>
      <c r="BZ25" s="952"/>
      <c r="CA25" s="940"/>
      <c r="CB25" s="940"/>
      <c r="CC25" s="940"/>
      <c r="CD25" s="805"/>
      <c r="CE25" s="952"/>
      <c r="CF25" s="940"/>
      <c r="CG25" s="940"/>
      <c r="CH25" s="940"/>
      <c r="CI25" s="805"/>
      <c r="CJ25" s="952"/>
      <c r="CK25" s="940"/>
      <c r="CL25" s="940"/>
      <c r="CM25" s="940"/>
      <c r="CN25" s="805"/>
      <c r="CO25" s="952"/>
      <c r="CP25" s="940"/>
      <c r="CQ25" s="940"/>
      <c r="CR25" s="940"/>
      <c r="CS25" s="805"/>
      <c r="CT25" s="952"/>
      <c r="CU25" s="940"/>
      <c r="CV25" s="940"/>
      <c r="CW25" s="940"/>
      <c r="CX25" s="805"/>
    </row>
    <row r="26" spans="1:102" ht="14.4" customHeight="1" x14ac:dyDescent="0.25">
      <c r="G26" s="52">
        <v>5</v>
      </c>
      <c r="H26" s="944" t="str">
        <f>'E-13'!$G$9</f>
        <v>Biaya Lainnya</v>
      </c>
      <c r="I26" s="940"/>
      <c r="J26" s="940"/>
      <c r="K26" s="940"/>
      <c r="L26" s="53" t="s">
        <v>1681</v>
      </c>
      <c r="M26" s="1158" t="s">
        <v>1468</v>
      </c>
      <c r="N26" s="940"/>
      <c r="O26" s="940"/>
      <c r="P26" s="940"/>
      <c r="Q26" s="940"/>
      <c r="R26" s="940"/>
      <c r="S26" s="940"/>
      <c r="T26" s="805"/>
      <c r="U26" s="964" t="s">
        <v>521</v>
      </c>
      <c r="V26" s="805"/>
      <c r="W26" s="1157">
        <f>'E-13'!$U$32</f>
        <v>0</v>
      </c>
      <c r="X26" s="940"/>
      <c r="Y26" s="940"/>
      <c r="Z26" s="940"/>
      <c r="AA26" s="805"/>
      <c r="AB26" s="953">
        <f ca="1">SUMIF('E-13-1-5'!$J$20:$O$34,TEXT(AB16,"MM")&amp;TEXT(AB16,"MM")&amp;"*",'E-13-1-5'!$AL$20:$AP$34)</f>
        <v>0</v>
      </c>
      <c r="AC26" s="940"/>
      <c r="AD26" s="940"/>
      <c r="AE26" s="940"/>
      <c r="AF26" s="805"/>
      <c r="AG26" s="953">
        <f ca="1">SUMIF('E-13-1-5'!$J$20:$O$34,TEXT(AG16,"MM")&amp;TEXT(AG16,"MM")&amp;"*",'E-13-1-5'!$AL$20:$AP$34)</f>
        <v>0</v>
      </c>
      <c r="AH26" s="940"/>
      <c r="AI26" s="940"/>
      <c r="AJ26" s="940"/>
      <c r="AK26" s="805"/>
      <c r="AL26" s="953">
        <f ca="1">SUMIF('E-13-1-5'!$J$20:$O$34,TEXT(AL16,"MM")&amp;TEXT(AL16,"MM")&amp;"*",'E-13-1-5'!$AL$20:$AP$34)</f>
        <v>0</v>
      </c>
      <c r="AM26" s="940"/>
      <c r="AN26" s="940"/>
      <c r="AO26" s="940"/>
      <c r="AP26" s="805"/>
      <c r="AQ26" s="953">
        <f ca="1">SUMIF('E-13-1-5'!$J$20:$O$34,TEXT(AQ16,"MM")&amp;TEXT(AQ16,"MM")&amp;"*",'E-13-1-5'!$AL$20:$AP$34)</f>
        <v>0</v>
      </c>
      <c r="AR26" s="940"/>
      <c r="AS26" s="940"/>
      <c r="AT26" s="940"/>
      <c r="AU26" s="805"/>
      <c r="AV26" s="953">
        <f ca="1">SUMIF('E-13-1-5'!$J$20:$O$34,TEXT(AV16,"MM")&amp;TEXT(AV16,"MM")&amp;"*",'E-13-1-5'!$AL$20:$AP$34)</f>
        <v>0</v>
      </c>
      <c r="AW26" s="940"/>
      <c r="AX26" s="940"/>
      <c r="AY26" s="940"/>
      <c r="AZ26" s="805"/>
      <c r="BA26" s="953">
        <f ca="1">SUMIF('E-13-1-5'!$J$20:$O$34,TEXT(BA16,"MM")&amp;TEXT(BA16,"MM")&amp;"*",'E-13-1-5'!$AL$20:$AP$34)</f>
        <v>0</v>
      </c>
      <c r="BB26" s="940"/>
      <c r="BC26" s="940"/>
      <c r="BD26" s="940"/>
      <c r="BE26" s="805"/>
      <c r="BF26" s="953">
        <f ca="1">SUMIF('E-13-1-5'!$J$20:$O$34,TEXT(BF16,"MM")&amp;TEXT(BF16,"MM")&amp;"*",'E-13-1-5'!$AL$20:$AP$34)</f>
        <v>0</v>
      </c>
      <c r="BG26" s="940"/>
      <c r="BH26" s="940"/>
      <c r="BI26" s="940"/>
      <c r="BJ26" s="805"/>
      <c r="BK26" s="953">
        <f ca="1">SUMIF('E-13-1-5'!$J$20:$O$34,TEXT(BK16,"MM")&amp;TEXT(BK16,"MM")&amp;"*",'E-13-1-5'!$AL$20:$AP$34)</f>
        <v>0</v>
      </c>
      <c r="BL26" s="940"/>
      <c r="BM26" s="940"/>
      <c r="BN26" s="940"/>
      <c r="BO26" s="805"/>
      <c r="BP26" s="953">
        <f ca="1">SUMIF('E-13-1-5'!$J$20:$O$34,TEXT(BP16,"MM")&amp;TEXT(BP16,"MM")&amp;"*",'E-13-1-5'!$AL$20:$AP$34)</f>
        <v>0</v>
      </c>
      <c r="BQ26" s="940"/>
      <c r="BR26" s="940"/>
      <c r="BS26" s="940"/>
      <c r="BT26" s="805"/>
      <c r="BU26" s="953">
        <f ca="1">SUMIF('E-13-1-5'!$J$20:$O$34,TEXT(BU16,"MM")&amp;TEXT(BU16,"MM")&amp;"*",'E-13-1-5'!$AL$20:$AP$34)</f>
        <v>0</v>
      </c>
      <c r="BV26" s="940"/>
      <c r="BW26" s="940"/>
      <c r="BX26" s="940"/>
      <c r="BY26" s="805"/>
      <c r="BZ26" s="953">
        <f ca="1">SUMIF('E-13-1-5'!$J$20:$O$34,TEXT(BZ16,"MM")&amp;TEXT(BZ16,"MM")&amp;"*",'E-13-1-5'!$AL$20:$AP$34)</f>
        <v>0</v>
      </c>
      <c r="CA26" s="940"/>
      <c r="CB26" s="940"/>
      <c r="CC26" s="940"/>
      <c r="CD26" s="805"/>
      <c r="CE26" s="953">
        <f ca="1">SUMIF('E-13-1-5'!$J$20:$O$34,TEXT(CE16,"MM")&amp;TEXT(CE16,"MM")&amp;"*",'E-13-1-5'!$AL$20:$AP$34)</f>
        <v>0</v>
      </c>
      <c r="CF26" s="940"/>
      <c r="CG26" s="940"/>
      <c r="CH26" s="940"/>
      <c r="CI26" s="805"/>
      <c r="CJ26" s="955">
        <f ca="1">SUMIF('E-13-1-5'!J20:O34,"0112"&amp;"*",'E-13-1-5'!AL20:AP34)+SUMIF('E-13-1-5'!J20:O34,"0201"&amp;"*",'E-13-1-5'!AL20:AP34)+SUMIF('E-13-1-5'!J20:O34,"0302"&amp;"*",'E-13-1-5'!AL20:AP34)+SUMIF('E-13-1-5'!J20:O34,"0403"&amp;"*",'E-13-1-5'!AL20:AP34)+SUMIF('E-13-1-5'!J20:O34,"0503"&amp;"*",'E-13-1-5'!AL20:AP34)+SUMIF('E-13-1-5'!J20:O34,"0605"&amp;"*",'E-13-1-5'!AL20:AP34)+SUMIF('E-13-1-5'!J20:O34,"0706"&amp;"*",'E-13-1-5'!AL20:AP34)+SUMIF('E-13-1-5'!J20:O34,"0807"&amp;"*",'E-13-1-5'!AL20:AP34)+SUMIF('E-13-1-5'!J20:O34,"0908"&amp;"*",'E-13-1-5'!AL20:AP34)+SUMIF('E-13-1-5'!J20:O34,"1009"&amp;"*",'E-13-1-5'!AL20:AP34)+SUMIF('E-13-1-5'!J20:O34,"1110"&amp;"*",'E-13-1-5'!AL20:AP34)+SUMIF('E-13-1-5'!J20:O34,"1201"&amp;"*",'E-13-1-5'!AL20:AP34)</f>
        <v>0</v>
      </c>
      <c r="CK26" s="940"/>
      <c r="CL26" s="940"/>
      <c r="CM26" s="940"/>
      <c r="CN26" s="805"/>
      <c r="CO26" s="955">
        <f ca="1">IF(CJ26&gt;0,CJ26,SUM(AB26:CI26))</f>
        <v>0</v>
      </c>
      <c r="CP26" s="940"/>
      <c r="CQ26" s="940"/>
      <c r="CR26" s="940"/>
      <c r="CS26" s="805"/>
      <c r="CT26" s="955">
        <f ca="1">CO26-W26</f>
        <v>0</v>
      </c>
      <c r="CU26" s="940"/>
      <c r="CV26" s="940"/>
      <c r="CW26" s="940"/>
      <c r="CX26" s="805"/>
    </row>
    <row r="27" spans="1:102" ht="14.25" customHeight="1" x14ac:dyDescent="0.25">
      <c r="G27" s="52"/>
      <c r="H27" s="804"/>
      <c r="I27" s="940"/>
      <c r="J27" s="940"/>
      <c r="K27" s="940"/>
      <c r="M27" s="940"/>
      <c r="N27" s="940"/>
      <c r="O27" s="940"/>
      <c r="P27" s="940"/>
      <c r="Q27" s="940"/>
      <c r="R27" s="940"/>
      <c r="S27" s="940"/>
      <c r="T27" s="805"/>
      <c r="U27" s="964"/>
      <c r="V27" s="805"/>
      <c r="W27" s="1157"/>
      <c r="X27" s="940"/>
      <c r="Y27" s="940"/>
      <c r="Z27" s="940"/>
      <c r="AA27" s="805"/>
      <c r="AB27" s="952"/>
      <c r="AC27" s="940"/>
      <c r="AD27" s="940"/>
      <c r="AE27" s="940"/>
      <c r="AF27" s="805"/>
      <c r="AG27" s="952"/>
      <c r="AH27" s="940"/>
      <c r="AI27" s="940"/>
      <c r="AJ27" s="940"/>
      <c r="AK27" s="805"/>
      <c r="AL27" s="952"/>
      <c r="AM27" s="940"/>
      <c r="AN27" s="940"/>
      <c r="AO27" s="940"/>
      <c r="AP27" s="805"/>
      <c r="AQ27" s="952"/>
      <c r="AR27" s="940"/>
      <c r="AS27" s="940"/>
      <c r="AT27" s="940"/>
      <c r="AU27" s="805"/>
      <c r="AV27" s="952"/>
      <c r="AW27" s="940"/>
      <c r="AX27" s="940"/>
      <c r="AY27" s="940"/>
      <c r="AZ27" s="805"/>
      <c r="BA27" s="952"/>
      <c r="BB27" s="940"/>
      <c r="BC27" s="940"/>
      <c r="BD27" s="940"/>
      <c r="BE27" s="805"/>
      <c r="BF27" s="952"/>
      <c r="BG27" s="940"/>
      <c r="BH27" s="940"/>
      <c r="BI27" s="940"/>
      <c r="BJ27" s="805"/>
      <c r="BK27" s="952"/>
      <c r="BL27" s="940"/>
      <c r="BM27" s="940"/>
      <c r="BN27" s="940"/>
      <c r="BO27" s="805"/>
      <c r="BP27" s="952"/>
      <c r="BQ27" s="940"/>
      <c r="BR27" s="940"/>
      <c r="BS27" s="940"/>
      <c r="BT27" s="805"/>
      <c r="BU27" s="952"/>
      <c r="BV27" s="940"/>
      <c r="BW27" s="940"/>
      <c r="BX27" s="940"/>
      <c r="BY27" s="805"/>
      <c r="BZ27" s="952"/>
      <c r="CA27" s="940"/>
      <c r="CB27" s="940"/>
      <c r="CC27" s="940"/>
      <c r="CD27" s="805"/>
      <c r="CE27" s="952"/>
      <c r="CF27" s="940"/>
      <c r="CG27" s="940"/>
      <c r="CH27" s="940"/>
      <c r="CI27" s="805"/>
      <c r="CJ27" s="952"/>
      <c r="CK27" s="940"/>
      <c r="CL27" s="940"/>
      <c r="CM27" s="940"/>
      <c r="CN27" s="805"/>
      <c r="CO27" s="952"/>
      <c r="CP27" s="940"/>
      <c r="CQ27" s="940"/>
      <c r="CR27" s="940"/>
      <c r="CS27" s="805"/>
      <c r="CT27" s="952"/>
      <c r="CU27" s="940"/>
      <c r="CV27" s="940"/>
      <c r="CW27" s="940"/>
      <c r="CX27" s="805"/>
    </row>
    <row r="28" spans="1:102" ht="14.4" customHeight="1" x14ac:dyDescent="0.25">
      <c r="B28" s="760"/>
      <c r="C28" s="761"/>
      <c r="D28" s="761"/>
      <c r="E28" s="761"/>
      <c r="G28" s="52">
        <v>6</v>
      </c>
      <c r="H28" s="944" t="str">
        <f>'E-13'!$G$9</f>
        <v>Biaya Lainnya</v>
      </c>
      <c r="I28" s="940"/>
      <c r="J28" s="940"/>
      <c r="K28" s="940"/>
      <c r="L28" s="53" t="s">
        <v>1681</v>
      </c>
      <c r="M28" s="1158" t="s">
        <v>1472</v>
      </c>
      <c r="N28" s="940"/>
      <c r="O28" s="940"/>
      <c r="P28" s="940"/>
      <c r="Q28" s="940"/>
      <c r="R28" s="940"/>
      <c r="S28" s="940"/>
      <c r="T28" s="805"/>
      <c r="U28" s="964" t="s">
        <v>523</v>
      </c>
      <c r="V28" s="805"/>
      <c r="W28" s="1157">
        <f>'E-13'!$U$32</f>
        <v>0</v>
      </c>
      <c r="X28" s="940"/>
      <c r="Y28" s="940"/>
      <c r="Z28" s="940"/>
      <c r="AA28" s="805"/>
      <c r="AB28" s="945"/>
      <c r="AC28" s="940"/>
      <c r="AD28" s="940"/>
      <c r="AE28" s="940"/>
      <c r="AF28" s="805"/>
      <c r="AG28" s="945"/>
      <c r="AH28" s="940"/>
      <c r="AI28" s="940"/>
      <c r="AJ28" s="940"/>
      <c r="AK28" s="805"/>
      <c r="AL28" s="945"/>
      <c r="AM28" s="940"/>
      <c r="AN28" s="940"/>
      <c r="AO28" s="940"/>
      <c r="AP28" s="805"/>
      <c r="AQ28" s="945"/>
      <c r="AR28" s="940"/>
      <c r="AS28" s="940"/>
      <c r="AT28" s="940"/>
      <c r="AU28" s="805"/>
      <c r="AV28" s="945"/>
      <c r="AW28" s="940"/>
      <c r="AX28" s="940"/>
      <c r="AY28" s="940"/>
      <c r="AZ28" s="805"/>
      <c r="BA28" s="945"/>
      <c r="BB28" s="940"/>
      <c r="BC28" s="940"/>
      <c r="BD28" s="940"/>
      <c r="BE28" s="805"/>
      <c r="BF28" s="945"/>
      <c r="BG28" s="940"/>
      <c r="BH28" s="940"/>
      <c r="BI28" s="940"/>
      <c r="BJ28" s="805"/>
      <c r="BK28" s="945"/>
      <c r="BL28" s="940"/>
      <c r="BM28" s="940"/>
      <c r="BN28" s="940"/>
      <c r="BO28" s="805"/>
      <c r="BP28" s="945"/>
      <c r="BQ28" s="940"/>
      <c r="BR28" s="940"/>
      <c r="BS28" s="940"/>
      <c r="BT28" s="805"/>
      <c r="BU28" s="945"/>
      <c r="BV28" s="940"/>
      <c r="BW28" s="940"/>
      <c r="BX28" s="940"/>
      <c r="BY28" s="805"/>
      <c r="BZ28" s="945"/>
      <c r="CA28" s="940"/>
      <c r="CB28" s="940"/>
      <c r="CC28" s="940"/>
      <c r="CD28" s="805"/>
      <c r="CE28" s="945"/>
      <c r="CF28" s="940"/>
      <c r="CG28" s="940"/>
      <c r="CH28" s="940"/>
      <c r="CI28" s="805"/>
      <c r="CJ28" s="955" t="e">
        <f>'E-13-1-6'!#REF!</f>
        <v>#REF!</v>
      </c>
      <c r="CK28" s="940"/>
      <c r="CL28" s="940"/>
      <c r="CM28" s="940"/>
      <c r="CN28" s="805"/>
      <c r="CO28" s="955" t="e">
        <f>IF(CJ28&gt;0,CJ28,SUM(AB28:CI28))</f>
        <v>#REF!</v>
      </c>
      <c r="CP28" s="940"/>
      <c r="CQ28" s="940"/>
      <c r="CR28" s="940"/>
      <c r="CS28" s="805"/>
      <c r="CT28" s="955" t="e">
        <f>CO28-W28</f>
        <v>#REF!</v>
      </c>
      <c r="CU28" s="940"/>
      <c r="CV28" s="940"/>
      <c r="CW28" s="940"/>
      <c r="CX28" s="805"/>
    </row>
    <row r="29" spans="1:102" ht="14.4" customHeight="1" x14ac:dyDescent="0.25">
      <c r="G29" s="52"/>
      <c r="H29" s="804"/>
      <c r="I29" s="940"/>
      <c r="J29" s="940"/>
      <c r="K29" s="940"/>
      <c r="M29" s="940"/>
      <c r="N29" s="940"/>
      <c r="O29" s="940"/>
      <c r="P29" s="940"/>
      <c r="Q29" s="940"/>
      <c r="R29" s="940"/>
      <c r="S29" s="940"/>
      <c r="T29" s="805"/>
      <c r="U29" s="964"/>
      <c r="V29" s="805"/>
      <c r="W29" s="950"/>
      <c r="X29" s="940"/>
      <c r="Y29" s="940"/>
      <c r="Z29" s="940"/>
      <c r="AA29" s="805"/>
      <c r="AB29" s="952"/>
      <c r="AC29" s="940"/>
      <c r="AD29" s="940"/>
      <c r="AE29" s="940"/>
      <c r="AF29" s="805"/>
      <c r="AG29" s="952"/>
      <c r="AH29" s="940"/>
      <c r="AI29" s="940"/>
      <c r="AJ29" s="940"/>
      <c r="AK29" s="805"/>
      <c r="AL29" s="952"/>
      <c r="AM29" s="940"/>
      <c r="AN29" s="940"/>
      <c r="AO29" s="940"/>
      <c r="AP29" s="805"/>
      <c r="AQ29" s="952"/>
      <c r="AR29" s="940"/>
      <c r="AS29" s="940"/>
      <c r="AT29" s="940"/>
      <c r="AU29" s="805"/>
      <c r="AV29" s="952"/>
      <c r="AW29" s="940"/>
      <c r="AX29" s="940"/>
      <c r="AY29" s="940"/>
      <c r="AZ29" s="805"/>
      <c r="BA29" s="952"/>
      <c r="BB29" s="940"/>
      <c r="BC29" s="940"/>
      <c r="BD29" s="940"/>
      <c r="BE29" s="805"/>
      <c r="BF29" s="952"/>
      <c r="BG29" s="940"/>
      <c r="BH29" s="940"/>
      <c r="BI29" s="940"/>
      <c r="BJ29" s="805"/>
      <c r="BK29" s="952"/>
      <c r="BL29" s="940"/>
      <c r="BM29" s="940"/>
      <c r="BN29" s="940"/>
      <c r="BO29" s="805"/>
      <c r="BP29" s="952"/>
      <c r="BQ29" s="940"/>
      <c r="BR29" s="940"/>
      <c r="BS29" s="940"/>
      <c r="BT29" s="805"/>
      <c r="BU29" s="952"/>
      <c r="BV29" s="940"/>
      <c r="BW29" s="940"/>
      <c r="BX29" s="940"/>
      <c r="BY29" s="805"/>
      <c r="BZ29" s="952"/>
      <c r="CA29" s="940"/>
      <c r="CB29" s="940"/>
      <c r="CC29" s="940"/>
      <c r="CD29" s="805"/>
      <c r="CE29" s="952"/>
      <c r="CF29" s="940"/>
      <c r="CG29" s="940"/>
      <c r="CH29" s="940"/>
      <c r="CI29" s="805"/>
      <c r="CJ29" s="952"/>
      <c r="CK29" s="940"/>
      <c r="CL29" s="940"/>
      <c r="CM29" s="940"/>
      <c r="CN29" s="805"/>
      <c r="CO29" s="952"/>
      <c r="CP29" s="940"/>
      <c r="CQ29" s="940"/>
      <c r="CR29" s="940"/>
      <c r="CS29" s="805"/>
      <c r="CT29" s="952"/>
      <c r="CU29" s="940"/>
      <c r="CV29" s="940"/>
      <c r="CW29" s="940"/>
      <c r="CX29" s="805"/>
    </row>
    <row r="30" spans="1:102" ht="14.25" customHeight="1" thickBot="1" x14ac:dyDescent="0.3">
      <c r="G30" s="290"/>
      <c r="H30" s="291"/>
      <c r="I30" s="291"/>
      <c r="J30" s="291"/>
      <c r="K30" s="291"/>
      <c r="L30" s="291"/>
      <c r="M30" s="291"/>
      <c r="N30" s="291"/>
      <c r="O30" s="291"/>
      <c r="P30" s="291"/>
      <c r="Q30" s="291"/>
      <c r="R30" s="291"/>
      <c r="S30" s="291"/>
      <c r="T30" s="291"/>
      <c r="U30" s="292"/>
      <c r="V30" s="293"/>
      <c r="W30" s="941"/>
      <c r="X30" s="942"/>
      <c r="Y30" s="942"/>
      <c r="Z30" s="942"/>
      <c r="AA30" s="943"/>
      <c r="AB30" s="941"/>
      <c r="AC30" s="942"/>
      <c r="AD30" s="942"/>
      <c r="AE30" s="942"/>
      <c r="AF30" s="943"/>
      <c r="AG30" s="941"/>
      <c r="AH30" s="942"/>
      <c r="AI30" s="942"/>
      <c r="AJ30" s="942"/>
      <c r="AK30" s="943"/>
      <c r="AL30" s="941"/>
      <c r="AM30" s="942"/>
      <c r="AN30" s="942"/>
      <c r="AO30" s="942"/>
      <c r="AP30" s="943"/>
      <c r="AQ30" s="941"/>
      <c r="AR30" s="942"/>
      <c r="AS30" s="942"/>
      <c r="AT30" s="942"/>
      <c r="AU30" s="943"/>
      <c r="AV30" s="941"/>
      <c r="AW30" s="942"/>
      <c r="AX30" s="942"/>
      <c r="AY30" s="942"/>
      <c r="AZ30" s="943"/>
      <c r="BA30" s="941"/>
      <c r="BB30" s="942"/>
      <c r="BC30" s="942"/>
      <c r="BD30" s="942"/>
      <c r="BE30" s="943"/>
      <c r="BF30" s="941"/>
      <c r="BG30" s="942"/>
      <c r="BH30" s="942"/>
      <c r="BI30" s="942"/>
      <c r="BJ30" s="943"/>
      <c r="BK30" s="941"/>
      <c r="BL30" s="942"/>
      <c r="BM30" s="942"/>
      <c r="BN30" s="942"/>
      <c r="BO30" s="943"/>
      <c r="BP30" s="941"/>
      <c r="BQ30" s="942"/>
      <c r="BR30" s="942"/>
      <c r="BS30" s="942"/>
      <c r="BT30" s="943"/>
      <c r="BU30" s="941"/>
      <c r="BV30" s="942"/>
      <c r="BW30" s="942"/>
      <c r="BX30" s="942"/>
      <c r="BY30" s="943"/>
      <c r="BZ30" s="941"/>
      <c r="CA30" s="942"/>
      <c r="CB30" s="942"/>
      <c r="CC30" s="942"/>
      <c r="CD30" s="943"/>
      <c r="CE30" s="941"/>
      <c r="CF30" s="942"/>
      <c r="CG30" s="942"/>
      <c r="CH30" s="942"/>
      <c r="CI30" s="943"/>
      <c r="CJ30" s="941"/>
      <c r="CK30" s="942"/>
      <c r="CL30" s="942"/>
      <c r="CM30" s="942"/>
      <c r="CN30" s="943"/>
      <c r="CO30" s="941"/>
      <c r="CP30" s="942"/>
      <c r="CQ30" s="942"/>
      <c r="CR30" s="942"/>
      <c r="CS30" s="943"/>
      <c r="CT30" s="941"/>
      <c r="CU30" s="942"/>
      <c r="CV30" s="942"/>
      <c r="CW30" s="942"/>
      <c r="CX30" s="943"/>
    </row>
    <row r="31" spans="1:102" ht="15" customHeight="1" thickTop="1" x14ac:dyDescent="0.25">
      <c r="AL31" s="110"/>
      <c r="AM31" s="110"/>
      <c r="AN31" s="110"/>
      <c r="AO31" s="110"/>
      <c r="AP31" s="110"/>
      <c r="AQ31" s="110"/>
      <c r="AR31" s="110"/>
      <c r="AS31" s="110"/>
      <c r="AT31" s="110"/>
      <c r="AU31" s="110"/>
      <c r="AV31" s="110"/>
      <c r="AW31" s="110"/>
      <c r="AX31" s="110"/>
      <c r="AY31" s="110"/>
      <c r="AZ31" s="110"/>
      <c r="BA31" s="110"/>
      <c r="BB31" s="110"/>
      <c r="BC31" s="110"/>
      <c r="BD31" s="110"/>
      <c r="BE31" s="110"/>
      <c r="BF31" s="110"/>
      <c r="BG31" s="110"/>
      <c r="BH31" s="110"/>
      <c r="BI31" s="110"/>
      <c r="BJ31" s="110"/>
      <c r="BK31" s="110"/>
      <c r="BL31" s="110"/>
      <c r="BM31" s="110"/>
      <c r="BN31" s="110"/>
      <c r="BO31" s="110"/>
      <c r="BP31" s="110"/>
      <c r="BQ31" s="110"/>
      <c r="BR31" s="110"/>
      <c r="BS31" s="110"/>
      <c r="BT31" s="110"/>
      <c r="BU31" s="110"/>
      <c r="BV31" s="110"/>
      <c r="BW31" s="110"/>
      <c r="BX31" s="110"/>
      <c r="BY31" s="110"/>
      <c r="BZ31" s="110"/>
      <c r="CA31" s="110"/>
      <c r="CB31" s="110"/>
      <c r="CC31" s="110"/>
      <c r="CD31" s="110"/>
      <c r="CE31" s="110"/>
      <c r="CF31" s="110"/>
      <c r="CG31" s="110"/>
      <c r="CH31" s="110"/>
      <c r="CI31" s="110"/>
      <c r="CJ31" s="110"/>
      <c r="CK31" s="110"/>
      <c r="CL31" s="110"/>
      <c r="CM31" s="110"/>
      <c r="CN31" s="110"/>
      <c r="CO31" s="110"/>
      <c r="CP31" s="110"/>
      <c r="CQ31" s="110"/>
      <c r="CR31" s="110"/>
      <c r="CS31" s="110"/>
      <c r="CT31" s="110"/>
      <c r="CU31" s="110"/>
      <c r="CV31" s="110"/>
      <c r="CW31" s="110"/>
      <c r="CX31" s="110"/>
    </row>
    <row r="32" spans="1:102" ht="15" customHeight="1" x14ac:dyDescent="0.25">
      <c r="G32" s="198" t="s">
        <v>1779</v>
      </c>
      <c r="H32" s="199"/>
      <c r="I32" s="199"/>
      <c r="J32" s="199"/>
      <c r="K32" s="199"/>
      <c r="L32" s="199"/>
      <c r="M32" s="199"/>
      <c r="N32" s="199"/>
      <c r="O32" s="199"/>
      <c r="P32" s="199"/>
      <c r="Q32" s="199"/>
      <c r="R32" s="199"/>
      <c r="S32" s="199"/>
      <c r="T32" s="199"/>
      <c r="U32" s="199"/>
      <c r="V32" s="199"/>
      <c r="W32" s="199"/>
      <c r="X32" s="199"/>
      <c r="Y32" s="199"/>
      <c r="Z32" s="199"/>
      <c r="AA32" s="199"/>
      <c r="AB32" s="199"/>
      <c r="AC32" s="199"/>
      <c r="AD32" s="199"/>
      <c r="AE32" s="199"/>
      <c r="AF32" s="199"/>
      <c r="AG32" s="199"/>
      <c r="AH32" s="199"/>
      <c r="AI32" s="199"/>
      <c r="AJ32" s="199"/>
      <c r="AK32" s="200"/>
      <c r="AL32" s="110"/>
      <c r="AM32" s="110"/>
      <c r="AN32" s="110"/>
      <c r="AO32" s="110"/>
      <c r="AP32" s="110"/>
      <c r="AQ32" s="110"/>
      <c r="AR32" s="110"/>
      <c r="AS32" s="110"/>
      <c r="AT32" s="110"/>
      <c r="AU32" s="110"/>
      <c r="AV32" s="110"/>
      <c r="AW32" s="110"/>
      <c r="AX32" s="110"/>
      <c r="AY32" s="110"/>
      <c r="AZ32" s="110"/>
      <c r="BA32" s="110"/>
      <c r="BB32" s="110"/>
      <c r="BC32" s="110"/>
      <c r="BD32" s="110"/>
      <c r="BE32" s="110"/>
      <c r="BF32" s="110"/>
      <c r="BG32" s="110"/>
      <c r="BH32" s="110"/>
      <c r="BI32" s="110"/>
      <c r="BJ32" s="110"/>
      <c r="BK32" s="110"/>
      <c r="BL32" s="110"/>
      <c r="BM32" s="110"/>
      <c r="BN32" s="110"/>
      <c r="BO32" s="110"/>
      <c r="BP32" s="110"/>
      <c r="BQ32" s="110"/>
      <c r="BR32" s="110"/>
      <c r="BS32" s="110"/>
      <c r="BT32" s="110"/>
      <c r="BU32" s="110"/>
      <c r="BV32" s="110"/>
      <c r="BW32" s="110"/>
      <c r="BX32" s="110"/>
      <c r="BY32" s="110"/>
      <c r="BZ32" s="110"/>
      <c r="CA32" s="110"/>
      <c r="CB32" s="110"/>
      <c r="CC32" s="110"/>
      <c r="CD32" s="110"/>
      <c r="CE32" s="110"/>
      <c r="CF32" s="110"/>
      <c r="CG32" s="110"/>
      <c r="CH32" s="110"/>
      <c r="CI32" s="110"/>
      <c r="CJ32" s="110"/>
      <c r="CK32" s="110"/>
      <c r="CL32" s="110"/>
      <c r="CM32" s="110"/>
      <c r="CN32" s="110"/>
      <c r="CO32" s="110"/>
      <c r="CP32" s="110"/>
      <c r="CQ32" s="110"/>
      <c r="CR32" s="110"/>
      <c r="CS32" s="110"/>
      <c r="CT32" s="110"/>
      <c r="CU32" s="110"/>
      <c r="CV32" s="110"/>
      <c r="CW32" s="110"/>
      <c r="CX32" s="110"/>
    </row>
    <row r="33" spans="7:102" ht="15" customHeight="1" x14ac:dyDescent="0.25">
      <c r="G33" s="201" t="s">
        <v>1445</v>
      </c>
      <c r="H33" s="970" t="s">
        <v>1780</v>
      </c>
      <c r="I33" s="764"/>
      <c r="J33" s="764"/>
      <c r="K33" s="764"/>
      <c r="L33" s="764"/>
      <c r="M33" s="764"/>
      <c r="N33" s="764"/>
      <c r="O33" s="764"/>
      <c r="P33" s="764"/>
      <c r="Q33" s="764"/>
      <c r="R33" s="764"/>
      <c r="S33" s="764"/>
      <c r="T33" s="764"/>
      <c r="U33" s="764"/>
      <c r="V33" s="764"/>
      <c r="W33" s="764"/>
      <c r="X33" s="764"/>
      <c r="Y33" s="764"/>
      <c r="Z33" s="764"/>
      <c r="AA33" s="764"/>
      <c r="AB33" s="764"/>
      <c r="AC33" s="764"/>
      <c r="AD33" s="764"/>
      <c r="AE33" s="764"/>
      <c r="AF33" s="764"/>
      <c r="AG33" s="764"/>
      <c r="AH33" s="764"/>
      <c r="AI33" s="764"/>
      <c r="AJ33" s="764"/>
      <c r="AK33" s="765"/>
      <c r="AL33" s="110"/>
      <c r="AM33" s="110"/>
      <c r="AN33" s="110"/>
      <c r="AO33" s="110"/>
      <c r="AP33" s="110"/>
      <c r="AQ33" s="110"/>
      <c r="AR33" s="110"/>
      <c r="AS33" s="110"/>
      <c r="AT33" s="110"/>
      <c r="AU33" s="110"/>
      <c r="AV33" s="110"/>
      <c r="AW33" s="110"/>
      <c r="AX33" s="110"/>
      <c r="AY33" s="110"/>
      <c r="AZ33" s="110"/>
      <c r="BA33" s="110"/>
      <c r="BB33" s="110"/>
      <c r="BC33" s="110"/>
      <c r="BD33" s="110"/>
      <c r="BE33" s="110"/>
      <c r="BF33" s="110"/>
      <c r="BG33" s="110"/>
      <c r="BH33" s="110"/>
      <c r="BI33" s="110"/>
      <c r="BJ33" s="110"/>
      <c r="BK33" s="110"/>
      <c r="BL33" s="110"/>
      <c r="BM33" s="110"/>
      <c r="BN33" s="110"/>
      <c r="BO33" s="110"/>
      <c r="BP33" s="110"/>
      <c r="BQ33" s="110"/>
      <c r="BR33" s="110"/>
      <c r="BS33" s="110"/>
      <c r="BT33" s="110"/>
      <c r="BU33" s="110"/>
      <c r="BV33" s="110"/>
      <c r="BW33" s="110"/>
      <c r="BX33" s="110"/>
      <c r="BY33" s="110"/>
      <c r="BZ33" s="110"/>
      <c r="CA33" s="110"/>
      <c r="CB33" s="110"/>
      <c r="CC33" s="110"/>
      <c r="CD33" s="110"/>
      <c r="CE33" s="110"/>
      <c r="CF33" s="110"/>
      <c r="CG33" s="110"/>
      <c r="CH33" s="110"/>
      <c r="CI33" s="110"/>
      <c r="CJ33" s="110"/>
      <c r="CK33" s="110"/>
      <c r="CL33" s="110"/>
      <c r="CM33" s="110"/>
      <c r="CN33" s="110"/>
      <c r="CO33" s="110"/>
      <c r="CP33" s="110"/>
      <c r="CQ33" s="110"/>
      <c r="CR33" s="110"/>
      <c r="CS33" s="110"/>
      <c r="CT33" s="110"/>
      <c r="CU33" s="110"/>
      <c r="CV33" s="110"/>
      <c r="CW33" s="110"/>
      <c r="CX33" s="110"/>
    </row>
    <row r="34" spans="7:102" ht="15" customHeight="1" x14ac:dyDescent="0.25">
      <c r="G34" s="520" t="s">
        <v>1781</v>
      </c>
      <c r="H34" s="971" t="str">
        <f>"Berdasarkan hasil pengujian-pengujian tersebut, pemeriksaan atas "&amp;H18&amp;"  disimpulkan sebagai berikut :"</f>
        <v>Berdasarkan hasil pengujian-pengujian tersebut, pemeriksaan atas Biaya Lainnya  disimpulkan sebagai berikut :</v>
      </c>
      <c r="I34" s="789"/>
      <c r="J34" s="789"/>
      <c r="K34" s="789"/>
      <c r="L34" s="789"/>
      <c r="M34" s="789"/>
      <c r="N34" s="789"/>
      <c r="O34" s="789"/>
      <c r="P34" s="789"/>
      <c r="Q34" s="789"/>
      <c r="R34" s="789"/>
      <c r="S34" s="789"/>
      <c r="T34" s="789"/>
      <c r="U34" s="789"/>
      <c r="V34" s="789"/>
      <c r="W34" s="789"/>
      <c r="X34" s="789"/>
      <c r="Y34" s="789"/>
      <c r="Z34" s="789"/>
      <c r="AA34" s="789"/>
      <c r="AB34" s="789"/>
      <c r="AC34" s="789"/>
      <c r="AD34" s="789"/>
      <c r="AE34" s="789"/>
      <c r="AF34" s="789"/>
      <c r="AG34" s="789"/>
      <c r="AH34" s="789"/>
      <c r="AI34" s="789"/>
      <c r="AJ34" s="789"/>
      <c r="AK34" s="790"/>
      <c r="AL34" s="110"/>
      <c r="AM34" s="110"/>
      <c r="AN34" s="110"/>
      <c r="AO34" s="110"/>
      <c r="AP34" s="110"/>
      <c r="AQ34" s="110"/>
      <c r="AR34" s="110"/>
      <c r="AS34" s="110"/>
      <c r="AT34" s="110"/>
      <c r="AU34" s="110"/>
      <c r="AV34" s="110"/>
      <c r="AW34" s="110"/>
      <c r="AX34" s="110"/>
      <c r="AY34" s="110"/>
      <c r="AZ34" s="110"/>
      <c r="BA34" s="110"/>
      <c r="BB34" s="110"/>
      <c r="BC34" s="110"/>
      <c r="BD34" s="110"/>
      <c r="BE34" s="110"/>
      <c r="BF34" s="110"/>
      <c r="BG34" s="110"/>
      <c r="BH34" s="110"/>
      <c r="BI34" s="110"/>
      <c r="BJ34" s="110"/>
      <c r="BK34" s="110"/>
      <c r="BL34" s="110"/>
      <c r="BM34" s="110"/>
      <c r="BN34" s="110"/>
      <c r="BO34" s="110"/>
      <c r="BP34" s="110"/>
      <c r="BQ34" s="110"/>
      <c r="BR34" s="110"/>
      <c r="BS34" s="110"/>
      <c r="BT34" s="110"/>
      <c r="BU34" s="110"/>
      <c r="BV34" s="110"/>
      <c r="BW34" s="110"/>
      <c r="BX34" s="110"/>
      <c r="BY34" s="110"/>
      <c r="BZ34" s="110"/>
      <c r="CA34" s="110"/>
      <c r="CB34" s="110"/>
      <c r="CC34" s="110"/>
      <c r="CD34" s="110"/>
      <c r="CE34" s="110"/>
      <c r="CF34" s="110"/>
      <c r="CG34" s="110"/>
      <c r="CH34" s="110"/>
      <c r="CI34" s="110"/>
      <c r="CJ34" s="110"/>
      <c r="CK34" s="110"/>
      <c r="CL34" s="110"/>
      <c r="CM34" s="110"/>
      <c r="CN34" s="110"/>
      <c r="CO34" s="110"/>
      <c r="CP34" s="110"/>
      <c r="CQ34" s="110"/>
      <c r="CR34" s="110"/>
      <c r="CS34" s="110"/>
      <c r="CT34" s="110"/>
      <c r="CU34" s="110"/>
      <c r="CV34" s="110"/>
      <c r="CW34" s="110"/>
      <c r="CX34" s="110"/>
    </row>
    <row r="35" spans="7:102" ht="15" customHeight="1" x14ac:dyDescent="0.25">
      <c r="G35" s="521"/>
      <c r="H35" s="804"/>
      <c r="I35" s="940"/>
      <c r="J35" s="940"/>
      <c r="K35" s="940"/>
      <c r="L35" s="940"/>
      <c r="M35" s="940"/>
      <c r="N35" s="940"/>
      <c r="O35" s="940"/>
      <c r="P35" s="940"/>
      <c r="Q35" s="940"/>
      <c r="R35" s="940"/>
      <c r="S35" s="940"/>
      <c r="T35" s="940"/>
      <c r="U35" s="940"/>
      <c r="V35" s="940"/>
      <c r="W35" s="940"/>
      <c r="X35" s="940"/>
      <c r="Y35" s="940"/>
      <c r="Z35" s="940"/>
      <c r="AA35" s="940"/>
      <c r="AB35" s="940"/>
      <c r="AC35" s="940"/>
      <c r="AD35" s="940"/>
      <c r="AE35" s="940"/>
      <c r="AF35" s="940"/>
      <c r="AG35" s="940"/>
      <c r="AH35" s="940"/>
      <c r="AI35" s="940"/>
      <c r="AJ35" s="940"/>
      <c r="AK35" s="805"/>
      <c r="AL35" s="110"/>
      <c r="AM35" s="110"/>
      <c r="AN35" s="110"/>
      <c r="AO35" s="110"/>
      <c r="AP35" s="110"/>
      <c r="AQ35" s="110"/>
      <c r="AR35" s="110"/>
      <c r="AS35" s="110"/>
      <c r="AT35" s="110"/>
      <c r="AU35" s="110"/>
      <c r="AV35" s="110"/>
      <c r="AW35" s="110"/>
      <c r="AX35" s="110"/>
      <c r="AY35" s="110"/>
      <c r="AZ35" s="110"/>
      <c r="BA35" s="110"/>
      <c r="BB35" s="110"/>
      <c r="BC35" s="110"/>
      <c r="BD35" s="110"/>
      <c r="BE35" s="110"/>
      <c r="BF35" s="110"/>
      <c r="BG35" s="110"/>
      <c r="BH35" s="110"/>
      <c r="BI35" s="110"/>
      <c r="BJ35" s="110"/>
      <c r="BK35" s="110"/>
      <c r="BL35" s="110"/>
      <c r="BM35" s="110"/>
      <c r="BN35" s="110"/>
      <c r="BO35" s="110"/>
      <c r="BP35" s="110"/>
      <c r="BQ35" s="110"/>
      <c r="BR35" s="110"/>
      <c r="BS35" s="110"/>
      <c r="BT35" s="110"/>
      <c r="BU35" s="110"/>
      <c r="BV35" s="110"/>
      <c r="BW35" s="110"/>
      <c r="BX35" s="110"/>
      <c r="BY35" s="110"/>
      <c r="BZ35" s="110"/>
      <c r="CA35" s="110"/>
      <c r="CB35" s="110"/>
      <c r="CC35" s="110"/>
      <c r="CD35" s="110"/>
      <c r="CE35" s="110"/>
      <c r="CF35" s="110"/>
      <c r="CG35" s="110"/>
      <c r="CH35" s="110"/>
      <c r="CI35" s="110"/>
      <c r="CJ35" s="110"/>
      <c r="CK35" s="110"/>
      <c r="CL35" s="110"/>
      <c r="CM35" s="110"/>
      <c r="CN35" s="110"/>
      <c r="CO35" s="110"/>
      <c r="CP35" s="110"/>
      <c r="CQ35" s="110"/>
      <c r="CR35" s="110"/>
      <c r="CS35" s="110"/>
      <c r="CT35" s="110"/>
      <c r="CU35" s="110"/>
      <c r="CV35" s="110"/>
      <c r="CW35" s="110"/>
      <c r="CX35" s="110"/>
    </row>
    <row r="36" spans="7:102" ht="15" customHeight="1" x14ac:dyDescent="0.25">
      <c r="G36" s="521"/>
      <c r="H36" s="202" t="str">
        <f>H18&amp;" menurut pemeriksa :"</f>
        <v>Biaya Lainnya menurut pemeriksa :</v>
      </c>
      <c r="I36" s="203"/>
      <c r="J36" s="203"/>
      <c r="K36" s="203"/>
      <c r="L36" s="203"/>
      <c r="M36" s="203"/>
      <c r="N36" s="203"/>
      <c r="O36" s="203"/>
      <c r="P36" s="203"/>
      <c r="Q36" s="203"/>
      <c r="R36" s="203"/>
      <c r="S36" s="203"/>
      <c r="T36" s="203"/>
      <c r="U36" s="203"/>
      <c r="V36" s="203"/>
      <c r="W36" s="203"/>
      <c r="X36" s="203"/>
      <c r="Y36" s="203"/>
      <c r="Z36" s="203"/>
      <c r="AA36" s="203"/>
      <c r="AB36" s="203"/>
      <c r="AK36" s="186"/>
      <c r="AL36" s="110"/>
      <c r="AM36" s="110"/>
      <c r="AN36" s="110"/>
      <c r="AO36" s="110"/>
      <c r="AP36" s="110"/>
      <c r="AQ36" s="110"/>
      <c r="AR36" s="110"/>
      <c r="AS36" s="110"/>
      <c r="AT36" s="110"/>
      <c r="AU36" s="110"/>
      <c r="AV36" s="110"/>
      <c r="AW36" s="110"/>
      <c r="AX36" s="110"/>
      <c r="AY36" s="110"/>
      <c r="AZ36" s="110"/>
      <c r="BA36" s="110"/>
      <c r="BB36" s="110"/>
      <c r="BC36" s="110"/>
      <c r="BD36" s="110"/>
      <c r="BE36" s="110"/>
      <c r="BF36" s="110"/>
      <c r="BG36" s="110"/>
      <c r="BH36" s="110"/>
      <c r="BI36" s="110"/>
      <c r="BJ36" s="110"/>
      <c r="BK36" s="110"/>
      <c r="BL36" s="110"/>
      <c r="BM36" s="110"/>
      <c r="BN36" s="110"/>
      <c r="BO36" s="110"/>
      <c r="BP36" s="110"/>
      <c r="BQ36" s="110"/>
      <c r="BR36" s="110"/>
      <c r="BS36" s="110"/>
      <c r="BT36" s="110"/>
      <c r="BU36" s="110"/>
      <c r="BV36" s="110"/>
      <c r="BW36" s="110"/>
      <c r="BX36" s="110"/>
      <c r="BY36" s="110"/>
      <c r="BZ36" s="110"/>
      <c r="CA36" s="110"/>
      <c r="CB36" s="110"/>
      <c r="CC36" s="110"/>
      <c r="CD36" s="110"/>
      <c r="CE36" s="110"/>
      <c r="CF36" s="110"/>
      <c r="CG36" s="110"/>
      <c r="CH36" s="110"/>
      <c r="CI36" s="110"/>
      <c r="CJ36" s="110"/>
      <c r="CK36" s="110"/>
      <c r="CL36" s="110"/>
      <c r="CM36" s="110"/>
      <c r="CN36" s="110"/>
      <c r="CO36" s="110"/>
      <c r="CP36" s="110"/>
      <c r="CQ36" s="110"/>
      <c r="CR36" s="110"/>
      <c r="CS36" s="110"/>
      <c r="CT36" s="110"/>
      <c r="CU36" s="110"/>
      <c r="CV36" s="110"/>
      <c r="CW36" s="110"/>
      <c r="CX36" s="110"/>
    </row>
    <row r="37" spans="7:102" ht="15" customHeight="1" x14ac:dyDescent="0.25">
      <c r="G37" s="521"/>
      <c r="H37" s="202" t="s">
        <v>1681</v>
      </c>
      <c r="I37" s="939" t="s">
        <v>1782</v>
      </c>
      <c r="J37" s="940"/>
      <c r="K37" s="940"/>
      <c r="L37" s="940"/>
      <c r="M37" s="940"/>
      <c r="N37" s="940"/>
      <c r="O37" s="940"/>
      <c r="P37" s="940"/>
      <c r="Q37" s="940"/>
      <c r="R37" s="940"/>
      <c r="S37" s="940"/>
      <c r="T37" s="940"/>
      <c r="U37" s="940"/>
      <c r="V37" s="940"/>
      <c r="W37" s="203" t="s">
        <v>1684</v>
      </c>
      <c r="X37" s="974">
        <f>IF(I38="Tidak Dilakukan Pengujian",X39,
IF(I38=M18,CO18,
IF(I38=M20,CO20,
IF(I38=M22,CO22,
IF(I38=M24,CO24,
IF(I38=M26,CO26,
IF(I38=M28,CO28,"Pilih teknik yang lain")))))))</f>
        <v>0</v>
      </c>
      <c r="Y37" s="940"/>
      <c r="Z37" s="940"/>
      <c r="AA37" s="940"/>
      <c r="AB37" s="940"/>
      <c r="AK37" s="186"/>
      <c r="AL37" s="110"/>
      <c r="AM37" s="110"/>
      <c r="AN37" s="110"/>
      <c r="AO37" s="110"/>
      <c r="AP37" s="110"/>
      <c r="AQ37" s="110"/>
      <c r="AR37" s="110"/>
      <c r="AS37" s="110"/>
      <c r="AT37" s="110"/>
      <c r="AU37" s="110"/>
      <c r="AV37" s="110"/>
      <c r="AW37" s="110"/>
      <c r="AX37" s="110"/>
      <c r="AY37" s="110"/>
      <c r="AZ37" s="110"/>
      <c r="BA37" s="110"/>
      <c r="BB37" s="110"/>
      <c r="BC37" s="110"/>
      <c r="BD37" s="110"/>
      <c r="BE37" s="110"/>
      <c r="BF37" s="110"/>
      <c r="BG37" s="110"/>
      <c r="BH37" s="110"/>
      <c r="BI37" s="110"/>
      <c r="BJ37" s="110"/>
      <c r="BK37" s="110"/>
      <c r="BL37" s="110"/>
      <c r="BM37" s="110"/>
      <c r="BN37" s="110"/>
      <c r="BO37" s="110"/>
      <c r="BP37" s="110"/>
      <c r="BQ37" s="110"/>
      <c r="BR37" s="110"/>
      <c r="BS37" s="110"/>
      <c r="BT37" s="110"/>
      <c r="BU37" s="110"/>
      <c r="BV37" s="110"/>
      <c r="BW37" s="110"/>
      <c r="BX37" s="110"/>
      <c r="BY37" s="110"/>
      <c r="BZ37" s="110"/>
      <c r="CA37" s="110"/>
      <c r="CB37" s="110"/>
      <c r="CC37" s="110"/>
      <c r="CD37" s="110"/>
      <c r="CE37" s="110"/>
      <c r="CF37" s="110"/>
      <c r="CG37" s="110"/>
      <c r="CH37" s="110"/>
      <c r="CI37" s="110"/>
      <c r="CJ37" s="110"/>
      <c r="CK37" s="110"/>
      <c r="CL37" s="110"/>
      <c r="CM37" s="110"/>
      <c r="CN37" s="110"/>
      <c r="CO37" s="110"/>
      <c r="CP37" s="110"/>
      <c r="CQ37" s="110"/>
      <c r="CR37" s="110"/>
      <c r="CS37" s="110"/>
      <c r="CT37" s="110"/>
      <c r="CU37" s="110"/>
      <c r="CV37" s="110"/>
      <c r="CW37" s="110"/>
      <c r="CX37" s="110"/>
    </row>
    <row r="38" spans="7:102" ht="15" customHeight="1" x14ac:dyDescent="0.25">
      <c r="G38" s="521"/>
      <c r="H38" s="202"/>
      <c r="I38" s="939" t="s">
        <v>2032</v>
      </c>
      <c r="J38" s="940"/>
      <c r="K38" s="940"/>
      <c r="L38" s="940"/>
      <c r="M38" s="940"/>
      <c r="N38" s="940"/>
      <c r="O38" s="940"/>
      <c r="P38" s="940"/>
      <c r="Q38" s="940"/>
      <c r="R38" s="940"/>
      <c r="S38" s="940"/>
      <c r="T38" s="940"/>
      <c r="U38" s="940"/>
      <c r="V38" s="940"/>
      <c r="W38" s="203"/>
      <c r="X38" s="522"/>
      <c r="Y38" s="522"/>
      <c r="Z38" s="522"/>
      <c r="AA38" s="522"/>
      <c r="AB38" s="522"/>
      <c r="AC38" s="204"/>
      <c r="AD38" s="204"/>
      <c r="AE38" s="204"/>
      <c r="AF38" s="204"/>
      <c r="AG38" s="204"/>
      <c r="AH38" s="204"/>
      <c r="AI38" s="204"/>
      <c r="AJ38" s="204"/>
      <c r="AK38" s="444"/>
      <c r="AL38" s="110"/>
      <c r="AM38" s="110"/>
      <c r="AN38" s="110"/>
      <c r="AO38" s="110"/>
      <c r="AP38" s="110"/>
      <c r="AQ38" s="110"/>
      <c r="AR38" s="110"/>
      <c r="AS38" s="110"/>
      <c r="AT38" s="110"/>
      <c r="AU38" s="110"/>
      <c r="AV38" s="110"/>
      <c r="AW38" s="110"/>
      <c r="AX38" s="110"/>
      <c r="AY38" s="110"/>
      <c r="AZ38" s="110"/>
      <c r="BA38" s="110"/>
      <c r="BB38" s="110"/>
      <c r="BC38" s="110"/>
      <c r="BD38" s="110"/>
      <c r="BE38" s="110"/>
      <c r="BF38" s="110"/>
      <c r="BG38" s="110"/>
      <c r="BH38" s="110"/>
      <c r="BI38" s="110"/>
      <c r="BJ38" s="110"/>
      <c r="BK38" s="110"/>
      <c r="BL38" s="110"/>
      <c r="BM38" s="110"/>
      <c r="BN38" s="110"/>
      <c r="BO38" s="110"/>
      <c r="BP38" s="110"/>
      <c r="BQ38" s="110"/>
      <c r="BR38" s="110"/>
      <c r="BS38" s="110"/>
      <c r="BT38" s="110"/>
      <c r="BU38" s="110"/>
      <c r="BV38" s="110"/>
      <c r="BW38" s="110"/>
      <c r="BX38" s="110"/>
      <c r="BY38" s="110"/>
      <c r="BZ38" s="110"/>
      <c r="CA38" s="110"/>
      <c r="CB38" s="110"/>
      <c r="CC38" s="110"/>
      <c r="CD38" s="110"/>
      <c r="CE38" s="110"/>
      <c r="CF38" s="110"/>
      <c r="CG38" s="110"/>
      <c r="CH38" s="110"/>
      <c r="CI38" s="110"/>
      <c r="CJ38" s="110"/>
      <c r="CK38" s="110"/>
      <c r="CL38" s="110"/>
      <c r="CM38" s="110"/>
      <c r="CN38" s="110"/>
      <c r="CO38" s="110"/>
      <c r="CP38" s="110"/>
      <c r="CQ38" s="110"/>
      <c r="CR38" s="110"/>
      <c r="CS38" s="110"/>
      <c r="CT38" s="110"/>
      <c r="CU38" s="110"/>
      <c r="CV38" s="110"/>
      <c r="CW38" s="110"/>
      <c r="CX38" s="110"/>
    </row>
    <row r="39" spans="7:102" ht="15" customHeight="1" x14ac:dyDescent="0.25">
      <c r="G39" s="521"/>
      <c r="H39" s="202" t="s">
        <v>1681</v>
      </c>
      <c r="I39" s="939" t="s">
        <v>1783</v>
      </c>
      <c r="J39" s="940"/>
      <c r="K39" s="940"/>
      <c r="L39" s="940"/>
      <c r="M39" s="940"/>
      <c r="N39" s="940"/>
      <c r="O39" s="940"/>
      <c r="P39" s="940"/>
      <c r="Q39" s="940"/>
      <c r="R39" s="940"/>
      <c r="S39" s="940"/>
      <c r="T39" s="940"/>
      <c r="U39" s="940"/>
      <c r="V39" s="940"/>
      <c r="W39" s="203" t="s">
        <v>1684</v>
      </c>
      <c r="X39" s="968">
        <f>'E-13'!U32</f>
        <v>0</v>
      </c>
      <c r="Y39" s="794"/>
      <c r="Z39" s="794"/>
      <c r="AA39" s="794"/>
      <c r="AB39" s="794"/>
      <c r="AC39" s="204"/>
      <c r="AD39" s="204"/>
      <c r="AE39" s="204"/>
      <c r="AF39" s="204"/>
      <c r="AG39" s="204"/>
      <c r="AH39" s="204"/>
      <c r="AI39" s="204"/>
      <c r="AJ39" s="204"/>
      <c r="AK39" s="444"/>
      <c r="AL39" s="110"/>
      <c r="AM39" s="110"/>
      <c r="AN39" s="110"/>
      <c r="AO39" s="110"/>
      <c r="AP39" s="110"/>
      <c r="AQ39" s="110"/>
      <c r="AR39" s="110"/>
      <c r="AS39" s="110"/>
      <c r="AT39" s="110"/>
      <c r="AU39" s="110"/>
      <c r="AV39" s="110"/>
      <c r="AW39" s="110"/>
      <c r="AX39" s="110"/>
      <c r="AY39" s="110"/>
      <c r="AZ39" s="110"/>
      <c r="BA39" s="110"/>
      <c r="BB39" s="110"/>
      <c r="BC39" s="110"/>
      <c r="BD39" s="110"/>
      <c r="BE39" s="110"/>
      <c r="BF39" s="110"/>
      <c r="BG39" s="110"/>
      <c r="BH39" s="110"/>
      <c r="BI39" s="110"/>
      <c r="BJ39" s="110"/>
      <c r="BK39" s="110"/>
      <c r="BL39" s="110"/>
      <c r="BM39" s="110"/>
      <c r="BN39" s="110"/>
      <c r="BO39" s="110"/>
      <c r="BP39" s="110"/>
      <c r="BQ39" s="110"/>
      <c r="BR39" s="110"/>
      <c r="BS39" s="110"/>
      <c r="BT39" s="110"/>
      <c r="BU39" s="110"/>
      <c r="BV39" s="110"/>
      <c r="BW39" s="110"/>
      <c r="BX39" s="110"/>
      <c r="BY39" s="110"/>
      <c r="BZ39" s="110"/>
      <c r="CA39" s="110"/>
      <c r="CB39" s="110"/>
      <c r="CC39" s="110"/>
      <c r="CD39" s="110"/>
      <c r="CE39" s="110"/>
      <c r="CF39" s="110"/>
      <c r="CG39" s="110"/>
      <c r="CH39" s="110"/>
      <c r="CI39" s="110"/>
      <c r="CJ39" s="110"/>
      <c r="CK39" s="110"/>
      <c r="CL39" s="110"/>
      <c r="CM39" s="110"/>
      <c r="CN39" s="110"/>
      <c r="CO39" s="110"/>
      <c r="CP39" s="110"/>
      <c r="CQ39" s="110"/>
      <c r="CR39" s="110"/>
      <c r="CS39" s="110"/>
      <c r="CT39" s="110"/>
      <c r="CU39" s="110"/>
      <c r="CV39" s="110"/>
      <c r="CW39" s="110"/>
      <c r="CX39" s="110"/>
    </row>
    <row r="40" spans="7:102" ht="15" customHeight="1" x14ac:dyDescent="0.25">
      <c r="G40" s="521"/>
      <c r="H40" s="202" t="s">
        <v>1772</v>
      </c>
      <c r="I40" s="203"/>
      <c r="J40" s="203"/>
      <c r="K40" s="203"/>
      <c r="L40" s="203"/>
      <c r="M40" s="203"/>
      <c r="N40" s="203"/>
      <c r="O40" s="203"/>
      <c r="P40" s="203"/>
      <c r="Q40" s="203"/>
      <c r="R40" s="203"/>
      <c r="S40" s="203"/>
      <c r="T40" s="203"/>
      <c r="U40" s="203"/>
      <c r="V40" s="203"/>
      <c r="W40" s="203" t="s">
        <v>1684</v>
      </c>
      <c r="X40" s="966">
        <f>X37-X39</f>
        <v>0</v>
      </c>
      <c r="Y40" s="789"/>
      <c r="Z40" s="789"/>
      <c r="AA40" s="789"/>
      <c r="AB40" s="789"/>
      <c r="AC40" s="204"/>
      <c r="AD40" s="204"/>
      <c r="AE40" s="204"/>
      <c r="AF40" s="204"/>
      <c r="AG40" s="204"/>
      <c r="AH40" s="204"/>
      <c r="AI40" s="204"/>
      <c r="AJ40" s="204"/>
      <c r="AK40" s="444"/>
      <c r="AL40" s="110"/>
      <c r="AM40" s="110"/>
      <c r="AN40" s="110"/>
      <c r="AO40" s="110"/>
      <c r="AP40" s="110"/>
      <c r="AQ40" s="110"/>
      <c r="AR40" s="110"/>
      <c r="AS40" s="110"/>
      <c r="AT40" s="110"/>
      <c r="AU40" s="110"/>
      <c r="AV40" s="110"/>
      <c r="AW40" s="110"/>
      <c r="AX40" s="110"/>
      <c r="AY40" s="110"/>
      <c r="AZ40" s="110"/>
      <c r="BA40" s="110"/>
      <c r="BB40" s="110"/>
      <c r="BC40" s="110"/>
      <c r="BD40" s="110"/>
      <c r="BE40" s="110"/>
      <c r="BF40" s="110"/>
      <c r="BG40" s="110"/>
      <c r="BH40" s="110"/>
      <c r="BI40" s="110"/>
      <c r="BJ40" s="110"/>
      <c r="BK40" s="110"/>
      <c r="BL40" s="110"/>
      <c r="BM40" s="110"/>
      <c r="BN40" s="110"/>
      <c r="BO40" s="110"/>
      <c r="BP40" s="110"/>
      <c r="BQ40" s="110"/>
      <c r="BR40" s="110"/>
      <c r="BS40" s="110"/>
      <c r="BT40" s="110"/>
      <c r="BU40" s="110"/>
      <c r="BV40" s="110"/>
      <c r="BW40" s="110"/>
      <c r="BX40" s="110"/>
      <c r="BY40" s="110"/>
      <c r="BZ40" s="110"/>
      <c r="CA40" s="110"/>
      <c r="CB40" s="110"/>
      <c r="CC40" s="110"/>
      <c r="CD40" s="110"/>
      <c r="CE40" s="110"/>
      <c r="CF40" s="110"/>
      <c r="CG40" s="110"/>
      <c r="CH40" s="110"/>
      <c r="CI40" s="110"/>
      <c r="CJ40" s="110"/>
      <c r="CK40" s="110"/>
      <c r="CL40" s="110"/>
      <c r="CM40" s="110"/>
      <c r="CN40" s="110"/>
      <c r="CO40" s="110"/>
      <c r="CP40" s="110"/>
      <c r="CQ40" s="110"/>
      <c r="CR40" s="110"/>
      <c r="CS40" s="110"/>
      <c r="CT40" s="110"/>
      <c r="CU40" s="110"/>
      <c r="CV40" s="110"/>
      <c r="CW40" s="110"/>
      <c r="CX40" s="110"/>
    </row>
    <row r="41" spans="7:102" ht="15" customHeight="1" x14ac:dyDescent="0.25">
      <c r="G41" s="521"/>
      <c r="H41" s="202"/>
      <c r="I41" s="203"/>
      <c r="J41" s="203"/>
      <c r="K41" s="203"/>
      <c r="L41" s="203"/>
      <c r="M41" s="203"/>
      <c r="N41" s="203"/>
      <c r="O41" s="203"/>
      <c r="P41" s="203"/>
      <c r="Q41" s="203"/>
      <c r="R41" s="203"/>
      <c r="S41" s="203"/>
      <c r="T41" s="203"/>
      <c r="U41" s="203"/>
      <c r="V41" s="203"/>
      <c r="W41" s="203"/>
      <c r="X41" s="522"/>
      <c r="Y41" s="522"/>
      <c r="Z41" s="522"/>
      <c r="AA41" s="522"/>
      <c r="AB41" s="522"/>
      <c r="AC41" s="204"/>
      <c r="AD41" s="204"/>
      <c r="AE41" s="204"/>
      <c r="AF41" s="204"/>
      <c r="AG41" s="204"/>
      <c r="AH41" s="204"/>
      <c r="AI41" s="204"/>
      <c r="AJ41" s="204"/>
      <c r="AK41" s="444"/>
      <c r="AL41" s="110"/>
      <c r="AM41" s="110"/>
      <c r="AN41" s="110"/>
      <c r="AO41" s="110"/>
      <c r="AP41" s="110"/>
      <c r="AQ41" s="110"/>
      <c r="AR41" s="110"/>
      <c r="AS41" s="110"/>
      <c r="AT41" s="110"/>
      <c r="AU41" s="110"/>
      <c r="AV41" s="110"/>
      <c r="AW41" s="110"/>
      <c r="AX41" s="110"/>
      <c r="AY41" s="110"/>
      <c r="AZ41" s="110"/>
      <c r="BA41" s="110"/>
      <c r="BB41" s="110"/>
      <c r="BC41" s="110"/>
      <c r="BD41" s="110"/>
      <c r="BE41" s="110"/>
      <c r="BF41" s="110"/>
      <c r="BG41" s="110"/>
      <c r="BH41" s="110"/>
      <c r="BI41" s="110"/>
      <c r="BJ41" s="110"/>
      <c r="BK41" s="110"/>
      <c r="BL41" s="110"/>
      <c r="BM41" s="110"/>
      <c r="BN41" s="110"/>
      <c r="BO41" s="110"/>
      <c r="BP41" s="110"/>
      <c r="BQ41" s="110"/>
      <c r="BR41" s="110"/>
      <c r="BS41" s="110"/>
      <c r="BT41" s="110"/>
      <c r="BU41" s="110"/>
      <c r="BV41" s="110"/>
      <c r="BW41" s="110"/>
      <c r="BX41" s="110"/>
      <c r="BY41" s="110"/>
      <c r="BZ41" s="110"/>
      <c r="CA41" s="110"/>
      <c r="CB41" s="110"/>
      <c r="CC41" s="110"/>
      <c r="CD41" s="110"/>
      <c r="CE41" s="110"/>
      <c r="CF41" s="110"/>
      <c r="CG41" s="110"/>
      <c r="CH41" s="110"/>
      <c r="CI41" s="110"/>
      <c r="CJ41" s="110"/>
      <c r="CK41" s="110"/>
      <c r="CL41" s="110"/>
      <c r="CM41" s="110"/>
      <c r="CN41" s="110"/>
      <c r="CO41" s="110"/>
      <c r="CP41" s="110"/>
      <c r="CQ41" s="110"/>
      <c r="CR41" s="110"/>
      <c r="CS41" s="110"/>
      <c r="CT41" s="110"/>
      <c r="CU41" s="110"/>
      <c r="CV41" s="110"/>
      <c r="CW41" s="110"/>
      <c r="CX41" s="110"/>
    </row>
    <row r="42" spans="7:102" ht="15" customHeight="1" x14ac:dyDescent="0.25">
      <c r="G42" s="521" t="s">
        <v>1784</v>
      </c>
      <c r="H42" s="202" t="s">
        <v>1785</v>
      </c>
      <c r="I42" s="203"/>
      <c r="J42" s="203"/>
      <c r="K42" s="203"/>
      <c r="L42" s="203"/>
      <c r="M42" s="203"/>
      <c r="N42" s="203"/>
      <c r="O42" s="203"/>
      <c r="P42" s="203"/>
      <c r="Q42" s="203"/>
      <c r="R42" s="203"/>
      <c r="S42" s="203"/>
      <c r="T42" s="203"/>
      <c r="U42" s="203"/>
      <c r="V42" s="203"/>
      <c r="W42" s="203"/>
      <c r="X42" s="203"/>
      <c r="Y42" s="203"/>
      <c r="Z42" s="203"/>
      <c r="AA42" s="203"/>
      <c r="AB42" s="203"/>
      <c r="AC42" s="204"/>
      <c r="AD42" s="204"/>
      <c r="AE42" s="204"/>
      <c r="AF42" s="204"/>
      <c r="AG42" s="204"/>
      <c r="AH42" s="204"/>
      <c r="AI42" s="204"/>
      <c r="AJ42" s="204"/>
      <c r="AK42" s="444"/>
      <c r="AL42" s="110"/>
      <c r="AM42" s="110"/>
      <c r="AN42" s="110"/>
      <c r="AO42" s="110"/>
      <c r="AP42" s="110"/>
      <c r="AQ42" s="110"/>
      <c r="AR42" s="110"/>
      <c r="AS42" s="110"/>
      <c r="AT42" s="110"/>
      <c r="AU42" s="110"/>
      <c r="AV42" s="110"/>
      <c r="AW42" s="110"/>
      <c r="AX42" s="110"/>
      <c r="AY42" s="110"/>
      <c r="AZ42" s="110"/>
      <c r="BA42" s="110"/>
      <c r="BB42" s="110"/>
      <c r="BC42" s="110"/>
      <c r="BD42" s="110"/>
      <c r="BE42" s="110"/>
      <c r="BF42" s="110"/>
      <c r="BG42" s="110"/>
      <c r="BH42" s="110"/>
      <c r="BI42" s="110"/>
      <c r="BJ42" s="110"/>
      <c r="BK42" s="110"/>
      <c r="BL42" s="110"/>
      <c r="BM42" s="110"/>
      <c r="BN42" s="110"/>
      <c r="BO42" s="110"/>
      <c r="BP42" s="110"/>
      <c r="BQ42" s="110"/>
      <c r="BR42" s="110"/>
      <c r="BS42" s="110"/>
      <c r="BT42" s="110"/>
      <c r="BU42" s="110"/>
      <c r="BV42" s="110"/>
      <c r="BW42" s="110"/>
      <c r="BX42" s="110"/>
      <c r="BY42" s="110"/>
      <c r="BZ42" s="110"/>
      <c r="CA42" s="110"/>
      <c r="CB42" s="110"/>
      <c r="CC42" s="110"/>
      <c r="CD42" s="110"/>
      <c r="CE42" s="110"/>
      <c r="CF42" s="110"/>
      <c r="CG42" s="110"/>
      <c r="CH42" s="110"/>
      <c r="CI42" s="110"/>
      <c r="CJ42" s="110"/>
      <c r="CK42" s="110"/>
      <c r="CL42" s="110"/>
      <c r="CM42" s="110"/>
      <c r="CN42" s="110"/>
      <c r="CO42" s="110"/>
      <c r="CP42" s="110"/>
      <c r="CQ42" s="110"/>
      <c r="CR42" s="110"/>
      <c r="CS42" s="110"/>
      <c r="CT42" s="110"/>
      <c r="CU42" s="110"/>
      <c r="CV42" s="110"/>
      <c r="CW42" s="110"/>
      <c r="CX42" s="110"/>
    </row>
    <row r="43" spans="7:102" ht="15" customHeight="1" x14ac:dyDescent="0.25">
      <c r="G43" s="521"/>
      <c r="H43" s="972" t="s">
        <v>1786</v>
      </c>
      <c r="I43" s="940"/>
      <c r="J43" s="940"/>
      <c r="K43" s="940"/>
      <c r="L43" s="940"/>
      <c r="M43" s="940"/>
      <c r="N43" s="940"/>
      <c r="O43" s="940"/>
      <c r="P43" s="940"/>
      <c r="Q43" s="940"/>
      <c r="R43" s="940"/>
      <c r="S43" s="940"/>
      <c r="T43" s="940"/>
      <c r="U43" s="940"/>
      <c r="V43" s="940"/>
      <c r="W43" s="940"/>
      <c r="X43" s="940"/>
      <c r="Y43" s="940"/>
      <c r="Z43" s="940"/>
      <c r="AA43" s="940"/>
      <c r="AB43" s="940"/>
      <c r="AC43" s="940"/>
      <c r="AD43" s="940"/>
      <c r="AE43" s="940"/>
      <c r="AF43" s="940"/>
      <c r="AG43" s="940"/>
      <c r="AH43" s="940"/>
      <c r="AI43" s="940"/>
      <c r="AJ43" s="940"/>
      <c r="AK43" s="805"/>
      <c r="AL43" s="110"/>
      <c r="AM43" s="110"/>
      <c r="AN43" s="110"/>
      <c r="AO43" s="110"/>
      <c r="AP43" s="110"/>
      <c r="AQ43" s="110"/>
      <c r="AR43" s="110"/>
      <c r="AS43" s="110"/>
      <c r="AT43" s="110"/>
      <c r="AU43" s="110"/>
      <c r="AV43" s="110"/>
      <c r="AW43" s="110"/>
      <c r="AX43" s="110"/>
      <c r="AY43" s="110"/>
      <c r="AZ43" s="110"/>
      <c r="BA43" s="110"/>
      <c r="BB43" s="110"/>
      <c r="BC43" s="110"/>
      <c r="BD43" s="110"/>
      <c r="BE43" s="110"/>
      <c r="BF43" s="110"/>
      <c r="BG43" s="110"/>
      <c r="BH43" s="110"/>
      <c r="BI43" s="110"/>
      <c r="BJ43" s="110"/>
      <c r="BK43" s="110"/>
      <c r="BL43" s="110"/>
      <c r="BM43" s="110"/>
      <c r="BN43" s="110"/>
      <c r="BO43" s="110"/>
      <c r="BP43" s="110"/>
      <c r="BQ43" s="110"/>
      <c r="BR43" s="110"/>
      <c r="BS43" s="110"/>
      <c r="BT43" s="110"/>
      <c r="BU43" s="110"/>
      <c r="BV43" s="110"/>
      <c r="BW43" s="110"/>
      <c r="BX43" s="110"/>
      <c r="BY43" s="110"/>
      <c r="BZ43" s="110"/>
      <c r="CA43" s="110"/>
      <c r="CB43" s="110"/>
      <c r="CC43" s="110"/>
      <c r="CD43" s="110"/>
      <c r="CE43" s="110"/>
      <c r="CF43" s="110"/>
      <c r="CG43" s="110"/>
      <c r="CH43" s="110"/>
      <c r="CI43" s="110"/>
      <c r="CJ43" s="110"/>
      <c r="CK43" s="110"/>
      <c r="CL43" s="110"/>
      <c r="CM43" s="110"/>
      <c r="CN43" s="110"/>
      <c r="CO43" s="110"/>
      <c r="CP43" s="110"/>
      <c r="CQ43" s="110"/>
      <c r="CR43" s="110"/>
      <c r="CS43" s="110"/>
      <c r="CT43" s="110"/>
      <c r="CU43" s="110"/>
      <c r="CV43" s="110"/>
      <c r="CW43" s="110"/>
      <c r="CX43" s="110"/>
    </row>
    <row r="44" spans="7:102" ht="15" customHeight="1" x14ac:dyDescent="0.25">
      <c r="G44" s="521"/>
      <c r="H44" s="804"/>
      <c r="I44" s="940"/>
      <c r="J44" s="940"/>
      <c r="K44" s="940"/>
      <c r="L44" s="940"/>
      <c r="M44" s="940"/>
      <c r="N44" s="940"/>
      <c r="O44" s="940"/>
      <c r="P44" s="940"/>
      <c r="Q44" s="940"/>
      <c r="R44" s="940"/>
      <c r="S44" s="940"/>
      <c r="T44" s="940"/>
      <c r="U44" s="940"/>
      <c r="V44" s="940"/>
      <c r="W44" s="940"/>
      <c r="X44" s="940"/>
      <c r="Y44" s="940"/>
      <c r="Z44" s="940"/>
      <c r="AA44" s="940"/>
      <c r="AB44" s="940"/>
      <c r="AC44" s="940"/>
      <c r="AD44" s="940"/>
      <c r="AE44" s="940"/>
      <c r="AF44" s="940"/>
      <c r="AG44" s="940"/>
      <c r="AH44" s="940"/>
      <c r="AI44" s="940"/>
      <c r="AJ44" s="940"/>
      <c r="AK44" s="805"/>
      <c r="AL44" s="110"/>
      <c r="AM44" s="110"/>
      <c r="AN44" s="110"/>
      <c r="AO44" s="110"/>
      <c r="AP44" s="110"/>
      <c r="AQ44" s="110"/>
      <c r="AR44" s="110"/>
      <c r="AS44" s="110"/>
      <c r="AT44" s="110"/>
      <c r="AU44" s="110"/>
      <c r="AV44" s="110"/>
      <c r="AW44" s="110"/>
      <c r="AX44" s="110"/>
      <c r="AY44" s="110"/>
      <c r="AZ44" s="110"/>
      <c r="BA44" s="110"/>
      <c r="BB44" s="110"/>
      <c r="BC44" s="110"/>
      <c r="BD44" s="110"/>
      <c r="BE44" s="110"/>
      <c r="BF44" s="110"/>
      <c r="BG44" s="110"/>
      <c r="BH44" s="110"/>
      <c r="BI44" s="110"/>
      <c r="BJ44" s="110"/>
      <c r="BK44" s="110"/>
      <c r="BL44" s="110"/>
      <c r="BM44" s="110"/>
      <c r="BN44" s="110"/>
      <c r="BO44" s="110"/>
      <c r="BP44" s="110"/>
      <c r="BQ44" s="110"/>
      <c r="BR44" s="110"/>
      <c r="BS44" s="110"/>
      <c r="BT44" s="110"/>
      <c r="BU44" s="110"/>
      <c r="BV44" s="110"/>
      <c r="BW44" s="110"/>
      <c r="BX44" s="110"/>
      <c r="BY44" s="110"/>
      <c r="BZ44" s="110"/>
      <c r="CA44" s="110"/>
      <c r="CB44" s="110"/>
      <c r="CC44" s="110"/>
      <c r="CD44" s="110"/>
      <c r="CE44" s="110"/>
      <c r="CF44" s="110"/>
      <c r="CG44" s="110"/>
      <c r="CH44" s="110"/>
      <c r="CI44" s="110"/>
      <c r="CJ44" s="110"/>
      <c r="CK44" s="110"/>
      <c r="CL44" s="110"/>
      <c r="CM44" s="110"/>
      <c r="CN44" s="110"/>
      <c r="CO44" s="110"/>
      <c r="CP44" s="110"/>
      <c r="CQ44" s="110"/>
      <c r="CR44" s="110"/>
      <c r="CS44" s="110"/>
      <c r="CT44" s="110"/>
      <c r="CU44" s="110"/>
      <c r="CV44" s="110"/>
      <c r="CW44" s="110"/>
      <c r="CX44" s="110"/>
    </row>
    <row r="45" spans="7:102" ht="15" customHeight="1" x14ac:dyDescent="0.25">
      <c r="G45" s="521"/>
      <c r="H45" s="804"/>
      <c r="I45" s="940"/>
      <c r="J45" s="940"/>
      <c r="K45" s="940"/>
      <c r="L45" s="940"/>
      <c r="M45" s="940"/>
      <c r="N45" s="940"/>
      <c r="O45" s="940"/>
      <c r="P45" s="940"/>
      <c r="Q45" s="940"/>
      <c r="R45" s="940"/>
      <c r="S45" s="940"/>
      <c r="T45" s="940"/>
      <c r="U45" s="940"/>
      <c r="V45" s="940"/>
      <c r="W45" s="940"/>
      <c r="X45" s="940"/>
      <c r="Y45" s="940"/>
      <c r="Z45" s="940"/>
      <c r="AA45" s="940"/>
      <c r="AB45" s="940"/>
      <c r="AC45" s="940"/>
      <c r="AD45" s="940"/>
      <c r="AE45" s="940"/>
      <c r="AF45" s="940"/>
      <c r="AG45" s="940"/>
      <c r="AH45" s="940"/>
      <c r="AI45" s="940"/>
      <c r="AJ45" s="940"/>
      <c r="AK45" s="805"/>
      <c r="AL45" s="110"/>
      <c r="AM45" s="110"/>
      <c r="AN45" s="110"/>
      <c r="AO45" s="110"/>
      <c r="AP45" s="110"/>
      <c r="AQ45" s="110"/>
      <c r="AR45" s="110"/>
      <c r="AS45" s="110"/>
      <c r="AT45" s="110"/>
      <c r="AU45" s="110"/>
      <c r="AV45" s="110"/>
      <c r="AW45" s="110"/>
      <c r="AX45" s="110"/>
      <c r="AY45" s="110"/>
      <c r="AZ45" s="110"/>
      <c r="BA45" s="110"/>
      <c r="BB45" s="110"/>
      <c r="BC45" s="110"/>
      <c r="BD45" s="110"/>
      <c r="BE45" s="110"/>
      <c r="BF45" s="110"/>
      <c r="BG45" s="110"/>
      <c r="BH45" s="110"/>
      <c r="BI45" s="110"/>
      <c r="BJ45" s="110"/>
      <c r="BK45" s="110"/>
      <c r="BL45" s="110"/>
      <c r="BM45" s="110"/>
      <c r="BN45" s="110"/>
      <c r="BO45" s="110"/>
      <c r="BP45" s="110"/>
      <c r="BQ45" s="110"/>
      <c r="BR45" s="110"/>
      <c r="BS45" s="110"/>
      <c r="BT45" s="110"/>
      <c r="BU45" s="110"/>
      <c r="BV45" s="110"/>
      <c r="BW45" s="110"/>
      <c r="BX45" s="110"/>
      <c r="BY45" s="110"/>
      <c r="BZ45" s="110"/>
      <c r="CA45" s="110"/>
      <c r="CB45" s="110"/>
      <c r="CC45" s="110"/>
      <c r="CD45" s="110"/>
      <c r="CE45" s="110"/>
      <c r="CF45" s="110"/>
      <c r="CG45" s="110"/>
      <c r="CH45" s="110"/>
      <c r="CI45" s="110"/>
      <c r="CJ45" s="110"/>
      <c r="CK45" s="110"/>
      <c r="CL45" s="110"/>
      <c r="CM45" s="110"/>
      <c r="CN45" s="110"/>
      <c r="CO45" s="110"/>
      <c r="CP45" s="110"/>
      <c r="CQ45" s="110"/>
      <c r="CR45" s="110"/>
      <c r="CS45" s="110"/>
      <c r="CT45" s="110"/>
      <c r="CU45" s="110"/>
      <c r="CV45" s="110"/>
      <c r="CW45" s="110"/>
      <c r="CX45" s="110"/>
    </row>
    <row r="46" spans="7:102" ht="15" customHeight="1" x14ac:dyDescent="0.25">
      <c r="G46" s="521"/>
      <c r="H46" s="804"/>
      <c r="I46" s="940"/>
      <c r="J46" s="940"/>
      <c r="K46" s="940"/>
      <c r="L46" s="940"/>
      <c r="M46" s="940"/>
      <c r="N46" s="940"/>
      <c r="O46" s="940"/>
      <c r="P46" s="940"/>
      <c r="Q46" s="940"/>
      <c r="R46" s="940"/>
      <c r="S46" s="940"/>
      <c r="T46" s="940"/>
      <c r="U46" s="940"/>
      <c r="V46" s="940"/>
      <c r="W46" s="940"/>
      <c r="X46" s="940"/>
      <c r="Y46" s="940"/>
      <c r="Z46" s="940"/>
      <c r="AA46" s="940"/>
      <c r="AB46" s="940"/>
      <c r="AC46" s="940"/>
      <c r="AD46" s="940"/>
      <c r="AE46" s="940"/>
      <c r="AF46" s="940"/>
      <c r="AG46" s="940"/>
      <c r="AH46" s="940"/>
      <c r="AI46" s="940"/>
      <c r="AJ46" s="940"/>
      <c r="AK46" s="805"/>
      <c r="AL46" s="110"/>
      <c r="AM46" s="110"/>
      <c r="AN46" s="110"/>
      <c r="AO46" s="110"/>
      <c r="AP46" s="110"/>
      <c r="AQ46" s="110"/>
      <c r="AR46" s="110"/>
      <c r="AS46" s="110"/>
      <c r="AT46" s="110"/>
      <c r="AU46" s="110"/>
      <c r="AV46" s="110"/>
      <c r="AW46" s="110"/>
      <c r="AX46" s="110"/>
      <c r="AY46" s="110"/>
      <c r="AZ46" s="110"/>
      <c r="BA46" s="110"/>
      <c r="BB46" s="110"/>
      <c r="BC46" s="110"/>
      <c r="BD46" s="110"/>
      <c r="BE46" s="110"/>
      <c r="BF46" s="110"/>
      <c r="BG46" s="110"/>
      <c r="BH46" s="110"/>
      <c r="BI46" s="110"/>
      <c r="BJ46" s="110"/>
      <c r="BK46" s="110"/>
      <c r="BL46" s="110"/>
      <c r="BM46" s="110"/>
      <c r="BN46" s="110"/>
      <c r="BO46" s="110"/>
      <c r="BP46" s="110"/>
      <c r="BQ46" s="110"/>
      <c r="BR46" s="110"/>
      <c r="BS46" s="110"/>
      <c r="BT46" s="110"/>
      <c r="BU46" s="110"/>
      <c r="BV46" s="110"/>
      <c r="BW46" s="110"/>
      <c r="BX46" s="110"/>
      <c r="BY46" s="110"/>
      <c r="BZ46" s="110"/>
      <c r="CA46" s="110"/>
      <c r="CB46" s="110"/>
      <c r="CC46" s="110"/>
      <c r="CD46" s="110"/>
      <c r="CE46" s="110"/>
      <c r="CF46" s="110"/>
      <c r="CG46" s="110"/>
      <c r="CH46" s="110"/>
      <c r="CI46" s="110"/>
      <c r="CJ46" s="110"/>
      <c r="CK46" s="110"/>
      <c r="CL46" s="110"/>
      <c r="CM46" s="110"/>
      <c r="CN46" s="110"/>
      <c r="CO46" s="110"/>
      <c r="CP46" s="110"/>
      <c r="CQ46" s="110"/>
      <c r="CR46" s="110"/>
      <c r="CS46" s="110"/>
      <c r="CT46" s="110"/>
      <c r="CU46" s="110"/>
      <c r="CV46" s="110"/>
      <c r="CW46" s="110"/>
      <c r="CX46" s="110"/>
    </row>
    <row r="47" spans="7:102" ht="15" customHeight="1" x14ac:dyDescent="0.25">
      <c r="G47" s="521"/>
      <c r="H47" s="202" t="s">
        <v>1787</v>
      </c>
      <c r="I47" s="203"/>
      <c r="J47" s="203"/>
      <c r="K47" s="203"/>
      <c r="L47" s="203"/>
      <c r="M47" s="203"/>
      <c r="N47" s="203"/>
      <c r="O47" s="203"/>
      <c r="P47" s="203"/>
      <c r="Q47" s="203"/>
      <c r="R47" s="203"/>
      <c r="S47" s="203"/>
      <c r="T47" s="203"/>
      <c r="U47" s="203"/>
      <c r="V47" s="203"/>
      <c r="W47" s="203"/>
      <c r="X47" s="522"/>
      <c r="Y47" s="522"/>
      <c r="Z47" s="522"/>
      <c r="AA47" s="522"/>
      <c r="AB47" s="522"/>
      <c r="AC47" s="435"/>
      <c r="AD47" s="435"/>
      <c r="AE47" s="435"/>
      <c r="AF47" s="435"/>
      <c r="AG47" s="435"/>
      <c r="AH47" s="435"/>
      <c r="AI47" s="435"/>
      <c r="AJ47" s="435"/>
      <c r="AK47" s="437"/>
      <c r="AL47" s="110"/>
      <c r="AM47" s="110"/>
      <c r="AN47" s="110"/>
      <c r="AO47" s="110"/>
      <c r="AP47" s="110"/>
      <c r="AQ47" s="110"/>
      <c r="AR47" s="110"/>
      <c r="AS47" s="110"/>
      <c r="AT47" s="110"/>
      <c r="AU47" s="110"/>
      <c r="AV47" s="110"/>
      <c r="AW47" s="110"/>
      <c r="AX47" s="110"/>
      <c r="AY47" s="110"/>
      <c r="AZ47" s="110"/>
      <c r="BA47" s="110"/>
      <c r="BB47" s="110"/>
      <c r="BC47" s="110"/>
      <c r="BD47" s="110"/>
      <c r="BE47" s="110"/>
      <c r="BF47" s="110"/>
      <c r="BG47" s="110"/>
      <c r="BH47" s="110"/>
      <c r="BI47" s="110"/>
      <c r="BJ47" s="110"/>
      <c r="BK47" s="110"/>
      <c r="BL47" s="110"/>
      <c r="BM47" s="110"/>
      <c r="BN47" s="110"/>
      <c r="BO47" s="110"/>
      <c r="BP47" s="110"/>
      <c r="BQ47" s="110"/>
      <c r="BR47" s="110"/>
      <c r="BS47" s="110"/>
      <c r="BT47" s="110"/>
      <c r="BU47" s="110"/>
      <c r="BV47" s="110"/>
      <c r="BW47" s="110"/>
      <c r="BX47" s="110"/>
      <c r="BY47" s="110"/>
      <c r="BZ47" s="110"/>
      <c r="CA47" s="110"/>
      <c r="CB47" s="110"/>
      <c r="CC47" s="110"/>
      <c r="CD47" s="110"/>
      <c r="CE47" s="110"/>
      <c r="CF47" s="110"/>
      <c r="CG47" s="110"/>
      <c r="CH47" s="110"/>
      <c r="CI47" s="110"/>
      <c r="CJ47" s="110"/>
      <c r="CK47" s="110"/>
      <c r="CL47" s="110"/>
      <c r="CM47" s="110"/>
      <c r="CN47" s="110"/>
      <c r="CO47" s="110"/>
      <c r="CP47" s="110"/>
      <c r="CQ47" s="110"/>
      <c r="CR47" s="110"/>
      <c r="CS47" s="110"/>
      <c r="CT47" s="110"/>
      <c r="CU47" s="110"/>
      <c r="CV47" s="110"/>
      <c r="CW47" s="110"/>
      <c r="CX47" s="110"/>
    </row>
    <row r="48" spans="7:102" ht="15" customHeight="1" x14ac:dyDescent="0.25">
      <c r="G48" s="521"/>
      <c r="H48" s="202" t="s">
        <v>1681</v>
      </c>
      <c r="I48" s="973" t="s">
        <v>2031</v>
      </c>
      <c r="J48" s="940"/>
      <c r="K48" s="940"/>
      <c r="L48" s="940"/>
      <c r="M48" s="940"/>
      <c r="N48" s="940"/>
      <c r="O48" s="940"/>
      <c r="P48" s="940"/>
      <c r="Q48" s="940"/>
      <c r="R48" s="940"/>
      <c r="S48" s="940"/>
      <c r="T48" s="940"/>
      <c r="U48" s="940"/>
      <c r="V48" s="940"/>
      <c r="W48" s="940"/>
      <c r="X48" s="940"/>
      <c r="Y48" s="940"/>
      <c r="Z48" s="940"/>
      <c r="AA48" s="940"/>
      <c r="AB48" s="940"/>
      <c r="AC48" s="435"/>
      <c r="AD48" s="435"/>
      <c r="AE48" s="435"/>
      <c r="AF48" s="435"/>
      <c r="AG48" s="435"/>
      <c r="AH48" s="435"/>
      <c r="AI48" s="435"/>
      <c r="AJ48" s="435"/>
      <c r="AK48" s="437"/>
      <c r="AL48" s="110"/>
      <c r="AM48" s="110"/>
      <c r="AN48" s="110"/>
      <c r="AO48" s="110"/>
      <c r="AP48" s="110"/>
      <c r="AQ48" s="110"/>
      <c r="AR48" s="110"/>
      <c r="AS48" s="110"/>
      <c r="AT48" s="110"/>
      <c r="AU48" s="110"/>
      <c r="AV48" s="110"/>
      <c r="AW48" s="110"/>
      <c r="AX48" s="110"/>
      <c r="AY48" s="110"/>
      <c r="AZ48" s="110"/>
      <c r="BA48" s="110"/>
      <c r="BB48" s="110"/>
      <c r="BC48" s="110"/>
      <c r="BD48" s="110"/>
      <c r="BE48" s="110"/>
      <c r="BF48" s="110"/>
      <c r="BG48" s="110"/>
      <c r="BH48" s="110"/>
      <c r="BI48" s="110"/>
      <c r="BJ48" s="110"/>
      <c r="BK48" s="110"/>
      <c r="BL48" s="110"/>
      <c r="BM48" s="110"/>
      <c r="BN48" s="110"/>
      <c r="BO48" s="110"/>
      <c r="BP48" s="110"/>
      <c r="BQ48" s="110"/>
      <c r="BR48" s="110"/>
      <c r="BS48" s="110"/>
      <c r="BT48" s="110"/>
      <c r="BU48" s="110"/>
      <c r="BV48" s="110"/>
      <c r="BW48" s="110"/>
      <c r="BX48" s="110"/>
      <c r="BY48" s="110"/>
      <c r="BZ48" s="110"/>
      <c r="CA48" s="110"/>
      <c r="CB48" s="110"/>
      <c r="CC48" s="110"/>
      <c r="CD48" s="110"/>
      <c r="CE48" s="110"/>
      <c r="CF48" s="110"/>
      <c r="CG48" s="110"/>
      <c r="CH48" s="110"/>
      <c r="CI48" s="110"/>
      <c r="CJ48" s="110"/>
      <c r="CK48" s="110"/>
      <c r="CL48" s="110"/>
      <c r="CM48" s="110"/>
      <c r="CN48" s="110"/>
      <c r="CO48" s="110"/>
      <c r="CP48" s="110"/>
      <c r="CQ48" s="110"/>
      <c r="CR48" s="110"/>
      <c r="CS48" s="110"/>
      <c r="CT48" s="110"/>
      <c r="CU48" s="110"/>
      <c r="CV48" s="110"/>
      <c r="CW48" s="110"/>
      <c r="CX48" s="110"/>
    </row>
    <row r="49" spans="7:102" ht="15" customHeight="1" x14ac:dyDescent="0.25">
      <c r="G49" s="521"/>
      <c r="H49" s="205"/>
      <c r="I49" s="435"/>
      <c r="W49" s="203"/>
      <c r="X49" s="203"/>
      <c r="Y49" s="203"/>
      <c r="Z49" s="203"/>
      <c r="AA49" s="203"/>
      <c r="AB49" s="203"/>
      <c r="AC49" s="204"/>
      <c r="AD49" s="204"/>
      <c r="AE49" s="204"/>
      <c r="AF49" s="204"/>
      <c r="AG49" s="204"/>
      <c r="AH49" s="204"/>
      <c r="AI49" s="204"/>
      <c r="AJ49" s="204"/>
      <c r="AK49" s="444"/>
      <c r="AL49" s="110"/>
      <c r="AM49" s="110"/>
      <c r="AN49" s="110"/>
      <c r="AO49" s="110"/>
      <c r="AP49" s="110"/>
      <c r="AQ49" s="110"/>
      <c r="AR49" s="110"/>
      <c r="AS49" s="110"/>
      <c r="AT49" s="110"/>
      <c r="AU49" s="110"/>
      <c r="AV49" s="110"/>
      <c r="AW49" s="110"/>
      <c r="AX49" s="110"/>
      <c r="AY49" s="110"/>
      <c r="AZ49" s="110"/>
      <c r="BA49" s="110"/>
      <c r="BB49" s="110"/>
      <c r="BC49" s="110"/>
      <c r="BD49" s="110"/>
      <c r="BE49" s="110"/>
      <c r="BF49" s="110"/>
      <c r="BG49" s="110"/>
      <c r="BH49" s="110"/>
      <c r="BI49" s="110"/>
      <c r="BJ49" s="110"/>
      <c r="BK49" s="110"/>
      <c r="BL49" s="110"/>
      <c r="BM49" s="110"/>
      <c r="BN49" s="110"/>
      <c r="BO49" s="110"/>
      <c r="BP49" s="110"/>
      <c r="BQ49" s="110"/>
      <c r="BR49" s="110"/>
      <c r="BS49" s="110"/>
      <c r="BT49" s="110"/>
      <c r="BU49" s="110"/>
      <c r="BV49" s="110"/>
      <c r="BW49" s="110"/>
      <c r="BX49" s="110"/>
      <c r="BY49" s="110"/>
      <c r="BZ49" s="110"/>
      <c r="CA49" s="110"/>
      <c r="CB49" s="110"/>
      <c r="CC49" s="110"/>
      <c r="CD49" s="110"/>
      <c r="CE49" s="110"/>
      <c r="CF49" s="110"/>
      <c r="CG49" s="110"/>
      <c r="CH49" s="110"/>
      <c r="CI49" s="110"/>
      <c r="CJ49" s="110"/>
      <c r="CK49" s="110"/>
      <c r="CL49" s="110"/>
      <c r="CM49" s="110"/>
      <c r="CN49" s="110"/>
      <c r="CO49" s="110"/>
      <c r="CP49" s="110"/>
      <c r="CQ49" s="110"/>
      <c r="CR49" s="110"/>
      <c r="CS49" s="110"/>
      <c r="CT49" s="110"/>
      <c r="CU49" s="110"/>
      <c r="CV49" s="110"/>
      <c r="CW49" s="110"/>
      <c r="CX49" s="110"/>
    </row>
    <row r="50" spans="7:102" ht="15" customHeight="1" x14ac:dyDescent="0.25">
      <c r="G50" s="521" t="s">
        <v>1788</v>
      </c>
      <c r="H50" s="205" t="s">
        <v>1789</v>
      </c>
      <c r="I50" s="435"/>
      <c r="W50" s="203"/>
      <c r="X50" s="203"/>
      <c r="Y50" s="203"/>
      <c r="Z50" s="203"/>
      <c r="AA50" s="203"/>
      <c r="AB50" s="203"/>
      <c r="AC50" s="204"/>
      <c r="AD50" s="204"/>
      <c r="AE50" s="204"/>
      <c r="AF50" s="204"/>
      <c r="AG50" s="204"/>
      <c r="AH50" s="204"/>
      <c r="AI50" s="204"/>
      <c r="AJ50" s="204"/>
      <c r="AK50" s="444"/>
      <c r="AL50" s="110"/>
      <c r="AM50" s="110"/>
      <c r="AN50" s="110"/>
      <c r="AO50" s="110"/>
      <c r="AP50" s="110"/>
      <c r="AQ50" s="110"/>
      <c r="AR50" s="110"/>
      <c r="AS50" s="110"/>
      <c r="AT50" s="110"/>
      <c r="AU50" s="110"/>
      <c r="AV50" s="110"/>
      <c r="AW50" s="110"/>
      <c r="AX50" s="110"/>
      <c r="AY50" s="110"/>
      <c r="AZ50" s="110"/>
      <c r="BA50" s="110"/>
      <c r="BB50" s="110"/>
      <c r="BC50" s="110"/>
      <c r="BD50" s="110"/>
      <c r="BE50" s="110"/>
      <c r="BF50" s="110"/>
      <c r="BG50" s="110"/>
      <c r="BH50" s="110"/>
      <c r="BI50" s="110"/>
      <c r="BJ50" s="110"/>
      <c r="BK50" s="110"/>
      <c r="BL50" s="110"/>
      <c r="BM50" s="110"/>
      <c r="BN50" s="110"/>
      <c r="BO50" s="110"/>
      <c r="BP50" s="110"/>
      <c r="BQ50" s="110"/>
      <c r="BR50" s="110"/>
      <c r="BS50" s="110"/>
      <c r="BT50" s="110"/>
      <c r="BU50" s="110"/>
      <c r="BV50" s="110"/>
      <c r="BW50" s="110"/>
      <c r="BX50" s="110"/>
      <c r="BY50" s="110"/>
      <c r="BZ50" s="110"/>
      <c r="CA50" s="110"/>
      <c r="CB50" s="110"/>
      <c r="CC50" s="110"/>
      <c r="CD50" s="110"/>
      <c r="CE50" s="110"/>
      <c r="CF50" s="110"/>
      <c r="CG50" s="110"/>
      <c r="CH50" s="110"/>
      <c r="CI50" s="110"/>
      <c r="CJ50" s="110"/>
      <c r="CK50" s="110"/>
      <c r="CL50" s="110"/>
      <c r="CM50" s="110"/>
      <c r="CN50" s="110"/>
      <c r="CO50" s="110"/>
      <c r="CP50" s="110"/>
      <c r="CQ50" s="110"/>
      <c r="CR50" s="110"/>
      <c r="CS50" s="110"/>
      <c r="CT50" s="110"/>
      <c r="CU50" s="110"/>
      <c r="CV50" s="110"/>
      <c r="CW50" s="110"/>
      <c r="CX50" s="110"/>
    </row>
    <row r="51" spans="7:102" ht="15" customHeight="1" x14ac:dyDescent="0.25">
      <c r="G51" s="521"/>
      <c r="H51" s="205">
        <v>1</v>
      </c>
      <c r="I51" s="435"/>
      <c r="W51" s="203"/>
      <c r="X51" s="203"/>
      <c r="Y51" s="203"/>
      <c r="Z51" s="203"/>
      <c r="AA51" s="203"/>
      <c r="AB51" s="203"/>
      <c r="AC51" s="204"/>
      <c r="AD51" s="204"/>
      <c r="AE51" s="204"/>
      <c r="AF51" s="204"/>
      <c r="AG51" s="204"/>
      <c r="AH51" s="204"/>
      <c r="AI51" s="204"/>
      <c r="AJ51" s="204"/>
      <c r="AK51" s="444"/>
      <c r="AL51" s="110"/>
      <c r="AM51" s="110"/>
      <c r="AN51" s="110"/>
      <c r="AO51" s="110"/>
      <c r="AP51" s="110"/>
      <c r="AQ51" s="110"/>
      <c r="AR51" s="110"/>
      <c r="AS51" s="110"/>
      <c r="AT51" s="110"/>
      <c r="AU51" s="110"/>
      <c r="AV51" s="110"/>
      <c r="AW51" s="110"/>
      <c r="AX51" s="110"/>
      <c r="AY51" s="110"/>
      <c r="AZ51" s="110"/>
      <c r="BA51" s="110"/>
      <c r="BB51" s="110"/>
      <c r="BC51" s="110"/>
      <c r="BD51" s="110"/>
      <c r="BE51" s="110"/>
      <c r="BF51" s="110"/>
      <c r="BG51" s="110"/>
      <c r="BH51" s="110"/>
      <c r="BI51" s="110"/>
      <c r="BJ51" s="110"/>
      <c r="BK51" s="110"/>
      <c r="BL51" s="110"/>
      <c r="BM51" s="110"/>
      <c r="BN51" s="110"/>
      <c r="BO51" s="110"/>
      <c r="BP51" s="110"/>
      <c r="BQ51" s="110"/>
      <c r="BR51" s="110"/>
      <c r="BS51" s="110"/>
      <c r="BT51" s="110"/>
      <c r="BU51" s="110"/>
      <c r="BV51" s="110"/>
      <c r="BW51" s="110"/>
      <c r="BX51" s="110"/>
      <c r="BY51" s="110"/>
      <c r="BZ51" s="110"/>
      <c r="CA51" s="110"/>
      <c r="CB51" s="110"/>
      <c r="CC51" s="110"/>
      <c r="CD51" s="110"/>
      <c r="CE51" s="110"/>
      <c r="CF51" s="110"/>
      <c r="CG51" s="110"/>
      <c r="CH51" s="110"/>
      <c r="CI51" s="110"/>
      <c r="CJ51" s="110"/>
      <c r="CK51" s="110"/>
      <c r="CL51" s="110"/>
      <c r="CM51" s="110"/>
      <c r="CN51" s="110"/>
      <c r="CO51" s="110"/>
      <c r="CP51" s="110"/>
      <c r="CQ51" s="110"/>
      <c r="CR51" s="110"/>
      <c r="CS51" s="110"/>
      <c r="CT51" s="110"/>
      <c r="CU51" s="110"/>
      <c r="CV51" s="110"/>
      <c r="CW51" s="110"/>
      <c r="CX51" s="110"/>
    </row>
    <row r="52" spans="7:102" ht="15" customHeight="1" x14ac:dyDescent="0.25">
      <c r="G52" s="521"/>
      <c r="H52" s="205">
        <v>2</v>
      </c>
      <c r="I52" s="435"/>
      <c r="W52" s="203"/>
      <c r="X52" s="203"/>
      <c r="Y52" s="203"/>
      <c r="Z52" s="203"/>
      <c r="AA52" s="203"/>
      <c r="AB52" s="203"/>
      <c r="AC52" s="204"/>
      <c r="AD52" s="204"/>
      <c r="AE52" s="204"/>
      <c r="AF52" s="204"/>
      <c r="AG52" s="204"/>
      <c r="AH52" s="204"/>
      <c r="AI52" s="204"/>
      <c r="AJ52" s="204"/>
      <c r="AK52" s="444"/>
      <c r="AL52" s="110"/>
      <c r="AM52" s="110"/>
      <c r="AN52" s="110"/>
      <c r="AO52" s="110"/>
      <c r="AP52" s="110"/>
      <c r="AQ52" s="110"/>
      <c r="AR52" s="110"/>
      <c r="AS52" s="110"/>
      <c r="AT52" s="110"/>
      <c r="AU52" s="110"/>
      <c r="AV52" s="110"/>
      <c r="AW52" s="110"/>
      <c r="AX52" s="110"/>
      <c r="AY52" s="110"/>
      <c r="AZ52" s="110"/>
      <c r="BA52" s="110"/>
      <c r="BB52" s="110"/>
      <c r="BC52" s="110"/>
      <c r="BD52" s="110"/>
      <c r="BE52" s="110"/>
      <c r="BF52" s="110"/>
      <c r="BG52" s="110"/>
      <c r="BH52" s="110"/>
      <c r="BI52" s="110"/>
      <c r="BJ52" s="110"/>
      <c r="BK52" s="110"/>
      <c r="BL52" s="110"/>
      <c r="BM52" s="110"/>
      <c r="BN52" s="110"/>
      <c r="BO52" s="110"/>
      <c r="BP52" s="110"/>
      <c r="BQ52" s="110"/>
      <c r="BR52" s="110"/>
      <c r="BS52" s="110"/>
      <c r="BT52" s="110"/>
      <c r="BU52" s="110"/>
      <c r="BV52" s="110"/>
      <c r="BW52" s="110"/>
      <c r="BX52" s="110"/>
      <c r="BY52" s="110"/>
      <c r="BZ52" s="110"/>
      <c r="CA52" s="110"/>
      <c r="CB52" s="110"/>
      <c r="CC52" s="110"/>
      <c r="CD52" s="110"/>
      <c r="CE52" s="110"/>
      <c r="CF52" s="110"/>
      <c r="CG52" s="110"/>
      <c r="CH52" s="110"/>
      <c r="CI52" s="110"/>
      <c r="CJ52" s="110"/>
      <c r="CK52" s="110"/>
      <c r="CL52" s="110"/>
      <c r="CM52" s="110"/>
      <c r="CN52" s="110"/>
      <c r="CO52" s="110"/>
      <c r="CP52" s="110"/>
      <c r="CQ52" s="110"/>
      <c r="CR52" s="110"/>
      <c r="CS52" s="110"/>
      <c r="CT52" s="110"/>
      <c r="CU52" s="110"/>
      <c r="CV52" s="110"/>
      <c r="CW52" s="110"/>
      <c r="CX52" s="110"/>
    </row>
    <row r="53" spans="7:102" ht="15" customHeight="1" x14ac:dyDescent="0.25">
      <c r="G53" s="521"/>
      <c r="H53" s="205">
        <v>3</v>
      </c>
      <c r="I53" s="435"/>
      <c r="W53" s="203"/>
      <c r="X53" s="203"/>
      <c r="Y53" s="203"/>
      <c r="Z53" s="203"/>
      <c r="AA53" s="203"/>
      <c r="AB53" s="203"/>
      <c r="AC53" s="204"/>
      <c r="AD53" s="204"/>
      <c r="AE53" s="204"/>
      <c r="AF53" s="204"/>
      <c r="AG53" s="204"/>
      <c r="AH53" s="204"/>
      <c r="AI53" s="204"/>
      <c r="AJ53" s="204"/>
      <c r="AK53" s="444"/>
      <c r="AL53" s="110"/>
      <c r="AM53" s="110"/>
      <c r="AN53" s="110"/>
      <c r="AO53" s="110"/>
      <c r="AP53" s="110"/>
      <c r="AQ53" s="110"/>
      <c r="AR53" s="110"/>
      <c r="AS53" s="110"/>
      <c r="AT53" s="110"/>
      <c r="AU53" s="110"/>
      <c r="AV53" s="110"/>
      <c r="AW53" s="110"/>
      <c r="AX53" s="110"/>
      <c r="AY53" s="110"/>
      <c r="AZ53" s="110"/>
      <c r="BA53" s="110"/>
      <c r="BB53" s="110"/>
      <c r="BC53" s="110"/>
      <c r="BD53" s="110"/>
      <c r="BE53" s="110"/>
      <c r="BF53" s="110"/>
      <c r="BG53" s="110"/>
      <c r="BH53" s="110"/>
      <c r="BI53" s="110"/>
      <c r="BJ53" s="110"/>
      <c r="BK53" s="110"/>
      <c r="BL53" s="110"/>
      <c r="BM53" s="110"/>
      <c r="BN53" s="110"/>
      <c r="BO53" s="110"/>
      <c r="BP53" s="110"/>
      <c r="BQ53" s="110"/>
      <c r="BR53" s="110"/>
      <c r="BS53" s="110"/>
      <c r="BT53" s="110"/>
      <c r="BU53" s="110"/>
      <c r="BV53" s="110"/>
      <c r="BW53" s="110"/>
      <c r="BX53" s="110"/>
      <c r="BY53" s="110"/>
      <c r="BZ53" s="110"/>
      <c r="CA53" s="110"/>
      <c r="CB53" s="110"/>
      <c r="CC53" s="110"/>
      <c r="CD53" s="110"/>
      <c r="CE53" s="110"/>
      <c r="CF53" s="110"/>
      <c r="CG53" s="110"/>
      <c r="CH53" s="110"/>
      <c r="CI53" s="110"/>
      <c r="CJ53" s="110"/>
      <c r="CK53" s="110"/>
      <c r="CL53" s="110"/>
      <c r="CM53" s="110"/>
      <c r="CN53" s="110"/>
      <c r="CO53" s="110"/>
      <c r="CP53" s="110"/>
      <c r="CQ53" s="110"/>
      <c r="CR53" s="110"/>
      <c r="CS53" s="110"/>
      <c r="CT53" s="110"/>
      <c r="CU53" s="110"/>
      <c r="CV53" s="110"/>
      <c r="CW53" s="110"/>
      <c r="CX53" s="110"/>
    </row>
    <row r="54" spans="7:102" ht="15" customHeight="1" x14ac:dyDescent="0.25">
      <c r="G54" s="521"/>
      <c r="H54" s="205"/>
      <c r="I54" s="435"/>
      <c r="W54" s="203"/>
      <c r="X54" s="203"/>
      <c r="Y54" s="203"/>
      <c r="Z54" s="203"/>
      <c r="AA54" s="203"/>
      <c r="AB54" s="203"/>
      <c r="AC54" s="204"/>
      <c r="AD54" s="204"/>
      <c r="AE54" s="204"/>
      <c r="AF54" s="204"/>
      <c r="AG54" s="204"/>
      <c r="AH54" s="204"/>
      <c r="AI54" s="204"/>
      <c r="AJ54" s="204"/>
      <c r="AK54" s="444"/>
      <c r="AL54" s="110"/>
      <c r="AM54" s="110"/>
      <c r="AN54" s="110"/>
      <c r="AO54" s="110"/>
      <c r="AP54" s="110"/>
      <c r="AQ54" s="110"/>
      <c r="AR54" s="110"/>
      <c r="AS54" s="110"/>
      <c r="AT54" s="110"/>
      <c r="AU54" s="110"/>
      <c r="AV54" s="110"/>
      <c r="AW54" s="110"/>
      <c r="AX54" s="110"/>
      <c r="AY54" s="110"/>
      <c r="AZ54" s="110"/>
      <c r="BA54" s="110"/>
      <c r="BB54" s="110"/>
      <c r="BC54" s="110"/>
      <c r="BD54" s="110"/>
      <c r="BE54" s="110"/>
      <c r="BF54" s="110"/>
      <c r="BG54" s="110"/>
      <c r="BH54" s="110"/>
      <c r="BI54" s="110"/>
      <c r="BJ54" s="110"/>
      <c r="BK54" s="110"/>
      <c r="BL54" s="110"/>
      <c r="BM54" s="110"/>
      <c r="BN54" s="110"/>
      <c r="BO54" s="110"/>
      <c r="BP54" s="110"/>
      <c r="BQ54" s="110"/>
      <c r="BR54" s="110"/>
      <c r="BS54" s="110"/>
      <c r="BT54" s="110"/>
      <c r="BU54" s="110"/>
      <c r="BV54" s="110"/>
      <c r="BW54" s="110"/>
      <c r="BX54" s="110"/>
      <c r="BY54" s="110"/>
      <c r="BZ54" s="110"/>
      <c r="CA54" s="110"/>
      <c r="CB54" s="110"/>
      <c r="CC54" s="110"/>
      <c r="CD54" s="110"/>
      <c r="CE54" s="110"/>
      <c r="CF54" s="110"/>
      <c r="CG54" s="110"/>
      <c r="CH54" s="110"/>
      <c r="CI54" s="110"/>
      <c r="CJ54" s="110"/>
      <c r="CK54" s="110"/>
      <c r="CL54" s="110"/>
      <c r="CM54" s="110"/>
      <c r="CN54" s="110"/>
      <c r="CO54" s="110"/>
      <c r="CP54" s="110"/>
      <c r="CQ54" s="110"/>
      <c r="CR54" s="110"/>
      <c r="CS54" s="110"/>
      <c r="CT54" s="110"/>
      <c r="CU54" s="110"/>
      <c r="CV54" s="110"/>
      <c r="CW54" s="110"/>
      <c r="CX54" s="110"/>
    </row>
    <row r="55" spans="7:102" ht="15" customHeight="1" x14ac:dyDescent="0.25">
      <c r="G55" s="521">
        <v>4</v>
      </c>
      <c r="H55" s="205" t="s">
        <v>1790</v>
      </c>
      <c r="I55" s="435"/>
      <c r="W55" s="203"/>
      <c r="X55" s="203"/>
      <c r="Y55" s="203"/>
      <c r="Z55" s="203"/>
      <c r="AA55" s="203"/>
      <c r="AB55" s="203"/>
      <c r="AC55" s="204"/>
      <c r="AD55" s="204"/>
      <c r="AE55" s="204"/>
      <c r="AF55" s="204"/>
      <c r="AG55" s="204"/>
      <c r="AH55" s="204"/>
      <c r="AI55" s="204"/>
      <c r="AJ55" s="204"/>
      <c r="AK55" s="444"/>
      <c r="AL55" s="110"/>
      <c r="AM55" s="110"/>
      <c r="AN55" s="110"/>
      <c r="AO55" s="110"/>
      <c r="AP55" s="110"/>
      <c r="AQ55" s="110"/>
      <c r="AR55" s="110"/>
      <c r="AS55" s="110"/>
      <c r="AT55" s="110"/>
      <c r="AU55" s="110"/>
      <c r="AV55" s="110"/>
      <c r="AW55" s="110"/>
      <c r="AX55" s="110"/>
      <c r="AY55" s="110"/>
      <c r="AZ55" s="110"/>
      <c r="BA55" s="110"/>
      <c r="BB55" s="110"/>
      <c r="BC55" s="110"/>
      <c r="BD55" s="110"/>
      <c r="BE55" s="110"/>
      <c r="BF55" s="110"/>
      <c r="BG55" s="110"/>
      <c r="BH55" s="110"/>
      <c r="BI55" s="110"/>
      <c r="BJ55" s="110"/>
      <c r="BK55" s="110"/>
      <c r="BL55" s="110"/>
      <c r="BM55" s="110"/>
      <c r="BN55" s="110"/>
      <c r="BO55" s="110"/>
      <c r="BP55" s="110"/>
      <c r="BQ55" s="110"/>
      <c r="BR55" s="110"/>
      <c r="BS55" s="110"/>
      <c r="BT55" s="110"/>
      <c r="BU55" s="110"/>
      <c r="BV55" s="110"/>
      <c r="BW55" s="110"/>
      <c r="BX55" s="110"/>
      <c r="BY55" s="110"/>
      <c r="BZ55" s="110"/>
      <c r="CA55" s="110"/>
      <c r="CB55" s="110"/>
      <c r="CC55" s="110"/>
      <c r="CD55" s="110"/>
      <c r="CE55" s="110"/>
      <c r="CF55" s="110"/>
      <c r="CG55" s="110"/>
      <c r="CH55" s="110"/>
      <c r="CI55" s="110"/>
      <c r="CJ55" s="110"/>
      <c r="CK55" s="110"/>
      <c r="CL55" s="110"/>
      <c r="CM55" s="110"/>
      <c r="CN55" s="110"/>
      <c r="CO55" s="110"/>
      <c r="CP55" s="110"/>
      <c r="CQ55" s="110"/>
      <c r="CR55" s="110"/>
      <c r="CS55" s="110"/>
      <c r="CT55" s="110"/>
      <c r="CU55" s="110"/>
      <c r="CV55" s="110"/>
      <c r="CW55" s="110"/>
      <c r="CX55" s="110"/>
    </row>
    <row r="56" spans="7:102" ht="15" customHeight="1" x14ac:dyDescent="0.25">
      <c r="G56" s="521"/>
      <c r="H56" s="205">
        <v>1</v>
      </c>
      <c r="I56" s="435"/>
      <c r="W56" s="203"/>
      <c r="X56" s="203"/>
      <c r="Y56" s="203"/>
      <c r="Z56" s="203"/>
      <c r="AA56" s="203"/>
      <c r="AB56" s="203"/>
      <c r="AC56" s="204"/>
      <c r="AD56" s="204"/>
      <c r="AE56" s="204"/>
      <c r="AF56" s="204"/>
      <c r="AG56" s="204"/>
      <c r="AH56" s="204"/>
      <c r="AI56" s="204"/>
      <c r="AJ56" s="204"/>
      <c r="AK56" s="444"/>
      <c r="AL56" s="110"/>
      <c r="AM56" s="110"/>
      <c r="AN56" s="110"/>
      <c r="AO56" s="110"/>
      <c r="AP56" s="110"/>
      <c r="AQ56" s="110"/>
      <c r="AR56" s="110"/>
      <c r="AS56" s="110"/>
      <c r="AT56" s="110"/>
      <c r="AU56" s="110"/>
      <c r="AV56" s="110"/>
      <c r="AW56" s="110"/>
      <c r="AX56" s="110"/>
      <c r="AY56" s="110"/>
      <c r="AZ56" s="110"/>
      <c r="BA56" s="110"/>
      <c r="BB56" s="110"/>
      <c r="BC56" s="110"/>
      <c r="BD56" s="110"/>
      <c r="BE56" s="110"/>
      <c r="BF56" s="110"/>
      <c r="BG56" s="110"/>
      <c r="BH56" s="110"/>
      <c r="BI56" s="110"/>
      <c r="BJ56" s="110"/>
      <c r="BK56" s="110"/>
      <c r="BL56" s="110"/>
      <c r="BM56" s="110"/>
      <c r="BN56" s="110"/>
      <c r="BO56" s="110"/>
      <c r="BP56" s="110"/>
      <c r="BQ56" s="110"/>
      <c r="BR56" s="110"/>
      <c r="BS56" s="110"/>
      <c r="BT56" s="110"/>
      <c r="BU56" s="110"/>
      <c r="BV56" s="110"/>
      <c r="BW56" s="110"/>
      <c r="BX56" s="110"/>
      <c r="BY56" s="110"/>
      <c r="BZ56" s="110"/>
      <c r="CA56" s="110"/>
      <c r="CB56" s="110"/>
      <c r="CC56" s="110"/>
      <c r="CD56" s="110"/>
      <c r="CE56" s="110"/>
      <c r="CF56" s="110"/>
      <c r="CG56" s="110"/>
      <c r="CH56" s="110"/>
      <c r="CI56" s="110"/>
      <c r="CJ56" s="110"/>
      <c r="CK56" s="110"/>
      <c r="CL56" s="110"/>
      <c r="CM56" s="110"/>
      <c r="CN56" s="110"/>
      <c r="CO56" s="110"/>
      <c r="CP56" s="110"/>
      <c r="CQ56" s="110"/>
      <c r="CR56" s="110"/>
      <c r="CS56" s="110"/>
      <c r="CT56" s="110"/>
      <c r="CU56" s="110"/>
      <c r="CV56" s="110"/>
      <c r="CW56" s="110"/>
      <c r="CX56" s="110"/>
    </row>
    <row r="57" spans="7:102" ht="15" customHeight="1" x14ac:dyDescent="0.25">
      <c r="G57" s="521"/>
      <c r="H57" s="205">
        <v>2</v>
      </c>
      <c r="I57" s="435"/>
      <c r="W57" s="203"/>
      <c r="X57" s="203"/>
      <c r="Y57" s="203"/>
      <c r="Z57" s="203"/>
      <c r="AA57" s="203"/>
      <c r="AB57" s="203"/>
      <c r="AC57" s="204"/>
      <c r="AD57" s="204"/>
      <c r="AE57" s="204"/>
      <c r="AF57" s="204"/>
      <c r="AG57" s="204"/>
      <c r="AH57" s="204"/>
      <c r="AI57" s="204"/>
      <c r="AJ57" s="204"/>
      <c r="AK57" s="444"/>
      <c r="AL57" s="110"/>
      <c r="AM57" s="110"/>
      <c r="AN57" s="110"/>
      <c r="AO57" s="110"/>
      <c r="AP57" s="110"/>
      <c r="AQ57" s="110"/>
      <c r="AR57" s="110"/>
      <c r="AS57" s="110"/>
      <c r="AT57" s="110"/>
      <c r="AU57" s="110"/>
      <c r="AV57" s="110"/>
      <c r="AW57" s="110"/>
      <c r="AX57" s="110"/>
      <c r="AY57" s="110"/>
      <c r="AZ57" s="110"/>
      <c r="BA57" s="110"/>
      <c r="BB57" s="110"/>
      <c r="BC57" s="110"/>
      <c r="BD57" s="110"/>
      <c r="BE57" s="110"/>
      <c r="BF57" s="110"/>
      <c r="BG57" s="110"/>
      <c r="BH57" s="110"/>
      <c r="BI57" s="110"/>
      <c r="BJ57" s="110"/>
      <c r="BK57" s="110"/>
      <c r="BL57" s="110"/>
      <c r="BM57" s="110"/>
      <c r="BN57" s="110"/>
      <c r="BO57" s="110"/>
      <c r="BP57" s="110"/>
      <c r="BQ57" s="110"/>
      <c r="BR57" s="110"/>
      <c r="BS57" s="110"/>
      <c r="BT57" s="110"/>
      <c r="BU57" s="110"/>
      <c r="BV57" s="110"/>
      <c r="BW57" s="110"/>
      <c r="BX57" s="110"/>
      <c r="BY57" s="110"/>
      <c r="BZ57" s="110"/>
      <c r="CA57" s="110"/>
      <c r="CB57" s="110"/>
      <c r="CC57" s="110"/>
      <c r="CD57" s="110"/>
      <c r="CE57" s="110"/>
      <c r="CF57" s="110"/>
      <c r="CG57" s="110"/>
      <c r="CH57" s="110"/>
      <c r="CI57" s="110"/>
      <c r="CJ57" s="110"/>
      <c r="CK57" s="110"/>
      <c r="CL57" s="110"/>
      <c r="CM57" s="110"/>
      <c r="CN57" s="110"/>
      <c r="CO57" s="110"/>
      <c r="CP57" s="110"/>
      <c r="CQ57" s="110"/>
      <c r="CR57" s="110"/>
      <c r="CS57" s="110"/>
      <c r="CT57" s="110"/>
      <c r="CU57" s="110"/>
      <c r="CV57" s="110"/>
      <c r="CW57" s="110"/>
      <c r="CX57" s="110"/>
    </row>
    <row r="58" spans="7:102" ht="15" customHeight="1" x14ac:dyDescent="0.25">
      <c r="G58" s="521"/>
      <c r="H58" s="205">
        <v>3</v>
      </c>
      <c r="I58" s="435"/>
      <c r="W58" s="203"/>
      <c r="X58" s="203"/>
      <c r="Y58" s="203"/>
      <c r="Z58" s="203"/>
      <c r="AA58" s="203"/>
      <c r="AB58" s="203"/>
      <c r="AC58" s="204"/>
      <c r="AD58" s="204"/>
      <c r="AE58" s="204"/>
      <c r="AF58" s="204"/>
      <c r="AG58" s="204"/>
      <c r="AH58" s="204"/>
      <c r="AI58" s="204"/>
      <c r="AJ58" s="204"/>
      <c r="AK58" s="444"/>
      <c r="AL58" s="110"/>
      <c r="AM58" s="110"/>
      <c r="AN58" s="110"/>
      <c r="AO58" s="110"/>
      <c r="AP58" s="110"/>
      <c r="AQ58" s="110"/>
      <c r="AR58" s="110"/>
      <c r="AS58" s="110"/>
      <c r="AT58" s="110"/>
      <c r="AU58" s="110"/>
      <c r="AV58" s="110"/>
      <c r="AW58" s="110"/>
      <c r="AX58" s="110"/>
      <c r="AY58" s="110"/>
      <c r="AZ58" s="110"/>
      <c r="BA58" s="110"/>
      <c r="BB58" s="110"/>
      <c r="BC58" s="110"/>
      <c r="BD58" s="110"/>
      <c r="BE58" s="110"/>
      <c r="BF58" s="110"/>
      <c r="BG58" s="110"/>
      <c r="BH58" s="110"/>
      <c r="BI58" s="110"/>
      <c r="BJ58" s="110"/>
      <c r="BK58" s="110"/>
      <c r="BL58" s="110"/>
      <c r="BM58" s="110"/>
      <c r="BN58" s="110"/>
      <c r="BO58" s="110"/>
      <c r="BP58" s="110"/>
      <c r="BQ58" s="110"/>
      <c r="BR58" s="110"/>
      <c r="BS58" s="110"/>
      <c r="BT58" s="110"/>
      <c r="BU58" s="110"/>
      <c r="BV58" s="110"/>
      <c r="BW58" s="110"/>
      <c r="BX58" s="110"/>
      <c r="BY58" s="110"/>
      <c r="BZ58" s="110"/>
      <c r="CA58" s="110"/>
      <c r="CB58" s="110"/>
      <c r="CC58" s="110"/>
      <c r="CD58" s="110"/>
      <c r="CE58" s="110"/>
      <c r="CF58" s="110"/>
      <c r="CG58" s="110"/>
      <c r="CH58" s="110"/>
      <c r="CI58" s="110"/>
      <c r="CJ58" s="110"/>
      <c r="CK58" s="110"/>
      <c r="CL58" s="110"/>
      <c r="CM58" s="110"/>
      <c r="CN58" s="110"/>
      <c r="CO58" s="110"/>
      <c r="CP58" s="110"/>
      <c r="CQ58" s="110"/>
      <c r="CR58" s="110"/>
      <c r="CS58" s="110"/>
      <c r="CT58" s="110"/>
      <c r="CU58" s="110"/>
      <c r="CV58" s="110"/>
      <c r="CW58" s="110"/>
      <c r="CX58" s="110"/>
    </row>
    <row r="59" spans="7:102" ht="14.25" customHeight="1" x14ac:dyDescent="0.25">
      <c r="G59" s="521"/>
      <c r="H59" s="205"/>
      <c r="I59" s="435"/>
      <c r="W59" s="203"/>
      <c r="X59" s="203"/>
      <c r="Y59" s="203"/>
      <c r="Z59" s="203"/>
      <c r="AA59" s="203"/>
      <c r="AB59" s="203"/>
      <c r="AC59" s="204"/>
      <c r="AD59" s="204"/>
      <c r="AE59" s="204"/>
      <c r="AF59" s="204"/>
      <c r="AG59" s="204"/>
      <c r="AH59" s="204"/>
      <c r="AI59" s="204"/>
      <c r="AJ59" s="204"/>
      <c r="AK59" s="444"/>
      <c r="AL59" s="110"/>
      <c r="AM59" s="110"/>
      <c r="AN59" s="110"/>
      <c r="AO59" s="110"/>
      <c r="AP59" s="110"/>
      <c r="AQ59" s="110"/>
      <c r="AR59" s="110"/>
      <c r="AS59" s="110"/>
      <c r="AT59" s="110"/>
      <c r="AU59" s="110"/>
      <c r="AV59" s="110"/>
      <c r="AW59" s="110"/>
      <c r="AX59" s="110"/>
      <c r="AY59" s="110"/>
      <c r="AZ59" s="110"/>
      <c r="BA59" s="110"/>
      <c r="BB59" s="110"/>
      <c r="BC59" s="110"/>
      <c r="BD59" s="110"/>
      <c r="BE59" s="110"/>
      <c r="BF59" s="110"/>
      <c r="BG59" s="110"/>
      <c r="BH59" s="110"/>
      <c r="BI59" s="110"/>
      <c r="BJ59" s="110"/>
      <c r="BK59" s="110"/>
      <c r="BL59" s="110"/>
      <c r="BM59" s="110"/>
      <c r="BN59" s="110"/>
      <c r="BO59" s="110"/>
      <c r="BP59" s="110"/>
      <c r="BQ59" s="110"/>
      <c r="BR59" s="110"/>
      <c r="BS59" s="110"/>
      <c r="BT59" s="110"/>
      <c r="BU59" s="110"/>
      <c r="BV59" s="110"/>
      <c r="BW59" s="110"/>
      <c r="BX59" s="110"/>
      <c r="BY59" s="110"/>
      <c r="BZ59" s="110"/>
      <c r="CA59" s="110"/>
      <c r="CB59" s="110"/>
      <c r="CC59" s="110"/>
      <c r="CD59" s="110"/>
      <c r="CE59" s="110"/>
      <c r="CF59" s="110"/>
      <c r="CG59" s="110"/>
      <c r="CH59" s="110"/>
      <c r="CI59" s="110"/>
      <c r="CJ59" s="110"/>
      <c r="CK59" s="110"/>
      <c r="CL59" s="110"/>
      <c r="CM59" s="110"/>
      <c r="CN59" s="110"/>
      <c r="CO59" s="110"/>
      <c r="CP59" s="110"/>
      <c r="CQ59" s="110"/>
      <c r="CR59" s="110"/>
      <c r="CS59" s="110"/>
      <c r="CT59" s="110"/>
      <c r="CU59" s="110"/>
      <c r="CV59" s="110"/>
      <c r="CW59" s="110"/>
      <c r="CX59" s="110"/>
    </row>
    <row r="60" spans="7:102" ht="14.25" customHeight="1" x14ac:dyDescent="0.25">
      <c r="G60" s="523"/>
      <c r="H60" s="206"/>
      <c r="I60" s="207"/>
      <c r="J60" s="207"/>
      <c r="K60" s="207"/>
      <c r="L60" s="207"/>
      <c r="M60" s="207"/>
      <c r="N60" s="207"/>
      <c r="O60" s="207"/>
      <c r="P60" s="207"/>
      <c r="Q60" s="207"/>
      <c r="R60" s="207"/>
      <c r="S60" s="207"/>
      <c r="T60" s="207"/>
      <c r="U60" s="207"/>
      <c r="V60" s="207"/>
      <c r="W60" s="207"/>
      <c r="X60" s="207"/>
      <c r="Y60" s="207"/>
      <c r="Z60" s="207"/>
      <c r="AA60" s="207"/>
      <c r="AB60" s="207"/>
      <c r="AC60" s="188"/>
      <c r="AD60" s="440"/>
      <c r="AE60" s="440"/>
      <c r="AF60" s="440"/>
      <c r="AG60" s="440"/>
      <c r="AH60" s="440"/>
      <c r="AI60" s="440"/>
      <c r="AJ60" s="440"/>
      <c r="AK60" s="439"/>
      <c r="AL60" s="110"/>
      <c r="AM60" s="110"/>
      <c r="AN60" s="110"/>
      <c r="AO60" s="110"/>
      <c r="AP60" s="110"/>
      <c r="AQ60" s="110"/>
      <c r="AR60" s="110"/>
      <c r="AS60" s="110"/>
      <c r="AT60" s="110"/>
      <c r="AU60" s="110"/>
      <c r="AV60" s="110"/>
      <c r="AW60" s="110"/>
      <c r="AX60" s="110"/>
      <c r="AY60" s="110"/>
      <c r="AZ60" s="110"/>
      <c r="BA60" s="110"/>
      <c r="BB60" s="110"/>
      <c r="BC60" s="110"/>
      <c r="BD60" s="110"/>
      <c r="BE60" s="110"/>
      <c r="BF60" s="110"/>
      <c r="BG60" s="110"/>
      <c r="BH60" s="110"/>
      <c r="BI60" s="110"/>
      <c r="BJ60" s="110"/>
      <c r="BK60" s="110"/>
      <c r="BL60" s="110"/>
      <c r="BM60" s="110"/>
      <c r="BN60" s="110"/>
      <c r="BO60" s="110"/>
      <c r="BP60" s="110"/>
      <c r="BQ60" s="110"/>
      <c r="BR60" s="110"/>
      <c r="BS60" s="110"/>
      <c r="BT60" s="110"/>
      <c r="BU60" s="110"/>
      <c r="BV60" s="110"/>
      <c r="BW60" s="110"/>
      <c r="BX60" s="110"/>
      <c r="BY60" s="110"/>
      <c r="BZ60" s="110"/>
      <c r="CA60" s="110"/>
      <c r="CB60" s="110"/>
      <c r="CC60" s="110"/>
      <c r="CD60" s="110"/>
      <c r="CE60" s="110"/>
      <c r="CF60" s="110"/>
      <c r="CG60" s="110"/>
      <c r="CH60" s="110"/>
      <c r="CI60" s="110"/>
      <c r="CJ60" s="110"/>
      <c r="CK60" s="110"/>
      <c r="CL60" s="110"/>
      <c r="CM60" s="110"/>
      <c r="CN60" s="110"/>
      <c r="CO60" s="110"/>
      <c r="CP60" s="110"/>
      <c r="CQ60" s="110"/>
      <c r="CR60" s="110"/>
      <c r="CS60" s="110"/>
      <c r="CT60" s="110"/>
      <c r="CU60" s="110"/>
      <c r="CV60" s="110"/>
      <c r="CW60" s="110"/>
      <c r="CX60" s="110"/>
    </row>
    <row r="61" spans="7:102" ht="14.25" customHeight="1" x14ac:dyDescent="0.25">
      <c r="AL61" s="110"/>
      <c r="AM61" s="110"/>
      <c r="AN61" s="110"/>
      <c r="AO61" s="110"/>
      <c r="AP61" s="110"/>
      <c r="AQ61" s="110"/>
      <c r="AR61" s="110"/>
      <c r="AS61" s="110"/>
      <c r="AT61" s="110"/>
      <c r="AU61" s="110"/>
      <c r="AV61" s="110"/>
      <c r="AW61" s="110"/>
      <c r="AX61" s="110"/>
      <c r="AY61" s="110"/>
      <c r="AZ61" s="110"/>
      <c r="BA61" s="110"/>
      <c r="BB61" s="110"/>
      <c r="BC61" s="110"/>
      <c r="BD61" s="110"/>
      <c r="BE61" s="110"/>
      <c r="BF61" s="110"/>
      <c r="BG61" s="110"/>
      <c r="BH61" s="110"/>
      <c r="BI61" s="110"/>
      <c r="BJ61" s="110"/>
      <c r="BK61" s="110"/>
      <c r="BL61" s="110"/>
      <c r="BM61" s="110"/>
      <c r="BN61" s="110"/>
      <c r="BO61" s="110"/>
      <c r="BP61" s="110"/>
      <c r="BQ61" s="110"/>
      <c r="BR61" s="110"/>
      <c r="BS61" s="110"/>
      <c r="BT61" s="110"/>
      <c r="BU61" s="110"/>
      <c r="BV61" s="110"/>
      <c r="BW61" s="110"/>
      <c r="BX61" s="110"/>
      <c r="BY61" s="110"/>
      <c r="BZ61" s="110"/>
      <c r="CA61" s="110"/>
      <c r="CB61" s="110"/>
      <c r="CC61" s="110"/>
      <c r="CD61" s="110"/>
      <c r="CE61" s="110"/>
      <c r="CF61" s="110"/>
      <c r="CG61" s="110"/>
      <c r="CH61" s="110"/>
      <c r="CI61" s="110"/>
      <c r="CJ61" s="110"/>
      <c r="CK61" s="110"/>
      <c r="CL61" s="110"/>
      <c r="CM61" s="110"/>
      <c r="CN61" s="110"/>
      <c r="CO61" s="110"/>
      <c r="CP61" s="110"/>
      <c r="CQ61" s="110"/>
      <c r="CR61" s="110"/>
      <c r="CS61" s="110"/>
      <c r="CT61" s="110"/>
      <c r="CU61" s="110"/>
      <c r="CV61" s="110"/>
      <c r="CW61" s="110"/>
      <c r="CX61" s="110"/>
    </row>
    <row r="62" spans="7:102" ht="14.25" customHeight="1" x14ac:dyDescent="0.25">
      <c r="AL62" s="110"/>
      <c r="AM62" s="110"/>
      <c r="AN62" s="110"/>
      <c r="AO62" s="110"/>
      <c r="AP62" s="110"/>
      <c r="AQ62" s="110"/>
      <c r="AR62" s="110"/>
      <c r="AS62" s="110"/>
      <c r="AT62" s="110"/>
      <c r="AU62" s="110"/>
      <c r="AV62" s="110"/>
      <c r="AW62" s="110"/>
      <c r="AX62" s="110"/>
      <c r="AY62" s="110"/>
      <c r="AZ62" s="110"/>
      <c r="BA62" s="110"/>
      <c r="BB62" s="110"/>
      <c r="BC62" s="110"/>
      <c r="BD62" s="110"/>
      <c r="BE62" s="110"/>
      <c r="BF62" s="110"/>
      <c r="BG62" s="110"/>
      <c r="BH62" s="110"/>
      <c r="BI62" s="110"/>
      <c r="BJ62" s="110"/>
      <c r="BK62" s="110"/>
      <c r="BL62" s="110"/>
      <c r="BM62" s="110"/>
      <c r="BN62" s="110"/>
      <c r="BO62" s="110"/>
      <c r="BP62" s="110"/>
      <c r="BQ62" s="110"/>
      <c r="BR62" s="110"/>
      <c r="BS62" s="110"/>
      <c r="BT62" s="110"/>
      <c r="BU62" s="110"/>
      <c r="BV62" s="110"/>
      <c r="BW62" s="110"/>
      <c r="BX62" s="110"/>
      <c r="BY62" s="110"/>
      <c r="BZ62" s="110"/>
      <c r="CA62" s="110"/>
      <c r="CB62" s="110"/>
      <c r="CC62" s="110"/>
      <c r="CD62" s="110"/>
      <c r="CE62" s="110"/>
      <c r="CF62" s="110"/>
      <c r="CG62" s="110"/>
      <c r="CH62" s="110"/>
      <c r="CI62" s="110"/>
      <c r="CJ62" s="110"/>
      <c r="CK62" s="110"/>
      <c r="CL62" s="110"/>
      <c r="CM62" s="110"/>
      <c r="CN62" s="110"/>
      <c r="CO62" s="110"/>
      <c r="CP62" s="110"/>
      <c r="CQ62" s="110"/>
      <c r="CR62" s="110"/>
      <c r="CS62" s="110"/>
      <c r="CT62" s="110"/>
      <c r="CU62" s="110"/>
      <c r="CV62" s="110"/>
      <c r="CW62" s="110"/>
      <c r="CX62" s="110"/>
    </row>
    <row r="63" spans="7:102" ht="14.25" customHeight="1" x14ac:dyDescent="0.25">
      <c r="AL63" s="110"/>
      <c r="AM63" s="110"/>
      <c r="AN63" s="110"/>
      <c r="AO63" s="110"/>
      <c r="AP63" s="110"/>
      <c r="AQ63" s="110"/>
      <c r="AR63" s="110"/>
      <c r="AS63" s="110"/>
      <c r="AT63" s="110"/>
      <c r="AU63" s="110"/>
      <c r="AV63" s="110"/>
      <c r="AW63" s="110"/>
      <c r="AX63" s="110"/>
      <c r="AY63" s="110"/>
      <c r="AZ63" s="110"/>
      <c r="BA63" s="110"/>
      <c r="BB63" s="110"/>
      <c r="BC63" s="110"/>
      <c r="BD63" s="110"/>
      <c r="BE63" s="110"/>
      <c r="BF63" s="110"/>
      <c r="BG63" s="110"/>
      <c r="BH63" s="110"/>
      <c r="BI63" s="110"/>
      <c r="BJ63" s="110"/>
      <c r="BK63" s="110"/>
      <c r="BL63" s="110"/>
      <c r="BM63" s="110"/>
      <c r="BN63" s="110"/>
      <c r="BO63" s="110"/>
      <c r="BP63" s="110"/>
      <c r="BQ63" s="110"/>
      <c r="BR63" s="110"/>
      <c r="BS63" s="110"/>
      <c r="BT63" s="110"/>
      <c r="BU63" s="110"/>
      <c r="BV63" s="110"/>
      <c r="BW63" s="110"/>
      <c r="BX63" s="110"/>
      <c r="BY63" s="110"/>
      <c r="BZ63" s="110"/>
      <c r="CA63" s="110"/>
      <c r="CB63" s="110"/>
      <c r="CC63" s="110"/>
      <c r="CD63" s="110"/>
      <c r="CE63" s="110"/>
      <c r="CF63" s="110"/>
      <c r="CG63" s="110"/>
      <c r="CH63" s="110"/>
      <c r="CI63" s="110"/>
      <c r="CJ63" s="110"/>
      <c r="CK63" s="110"/>
      <c r="CL63" s="110"/>
      <c r="CM63" s="110"/>
      <c r="CN63" s="110"/>
      <c r="CO63" s="110"/>
      <c r="CP63" s="110"/>
      <c r="CQ63" s="110"/>
      <c r="CR63" s="110"/>
      <c r="CS63" s="110"/>
      <c r="CT63" s="110"/>
      <c r="CU63" s="110"/>
      <c r="CV63" s="110"/>
      <c r="CW63" s="110"/>
      <c r="CX63" s="110"/>
    </row>
    <row r="64" spans="7:102" ht="14.25" customHeight="1" x14ac:dyDescent="0.25">
      <c r="AL64" s="110"/>
      <c r="AM64" s="110"/>
      <c r="AN64" s="110"/>
      <c r="AO64" s="110"/>
      <c r="AP64" s="110"/>
      <c r="AQ64" s="110"/>
      <c r="AR64" s="110"/>
      <c r="AS64" s="110"/>
      <c r="AT64" s="110"/>
      <c r="AU64" s="110"/>
      <c r="AV64" s="110"/>
      <c r="AW64" s="110"/>
      <c r="AX64" s="110"/>
      <c r="AY64" s="110"/>
      <c r="AZ64" s="110"/>
      <c r="BA64" s="110"/>
      <c r="BB64" s="110"/>
      <c r="BC64" s="110"/>
      <c r="BD64" s="110"/>
      <c r="BE64" s="110"/>
      <c r="BF64" s="110"/>
      <c r="BG64" s="110"/>
      <c r="BH64" s="110"/>
      <c r="BI64" s="110"/>
      <c r="BJ64" s="110"/>
      <c r="BK64" s="110"/>
      <c r="BL64" s="110"/>
      <c r="BM64" s="110"/>
      <c r="BN64" s="110"/>
      <c r="BO64" s="110"/>
      <c r="BP64" s="110"/>
      <c r="BQ64" s="110"/>
      <c r="BR64" s="110"/>
      <c r="BS64" s="110"/>
      <c r="BT64" s="110"/>
      <c r="BU64" s="110"/>
      <c r="BV64" s="110"/>
      <c r="BW64" s="110"/>
      <c r="BX64" s="110"/>
      <c r="BY64" s="110"/>
      <c r="BZ64" s="110"/>
      <c r="CA64" s="110"/>
      <c r="CB64" s="110"/>
      <c r="CC64" s="110"/>
      <c r="CD64" s="110"/>
      <c r="CE64" s="110"/>
      <c r="CF64" s="110"/>
      <c r="CG64" s="110"/>
      <c r="CH64" s="110"/>
      <c r="CI64" s="110"/>
      <c r="CJ64" s="110"/>
      <c r="CK64" s="110"/>
      <c r="CL64" s="110"/>
      <c r="CM64" s="110"/>
      <c r="CN64" s="110"/>
      <c r="CO64" s="110"/>
      <c r="CP64" s="110"/>
      <c r="CQ64" s="110"/>
      <c r="CR64" s="110"/>
      <c r="CS64" s="110"/>
      <c r="CT64" s="110"/>
      <c r="CU64" s="110"/>
      <c r="CV64" s="110"/>
      <c r="CW64" s="110"/>
      <c r="CX64" s="110"/>
    </row>
    <row r="65" spans="7:102" ht="14.25" customHeight="1" x14ac:dyDescent="0.25">
      <c r="G65" s="958" t="s">
        <v>1507</v>
      </c>
      <c r="H65" s="764"/>
      <c r="I65" s="764"/>
      <c r="J65" s="764"/>
      <c r="K65" s="764"/>
      <c r="L65" s="764"/>
      <c r="M65" s="764"/>
      <c r="N65" s="764"/>
      <c r="O65" s="764"/>
      <c r="P65" s="764"/>
      <c r="Q65" s="764"/>
      <c r="R65" s="764"/>
      <c r="S65" s="764"/>
      <c r="T65" s="764"/>
      <c r="U65" s="965" t="s">
        <v>1508</v>
      </c>
      <c r="V65" s="764"/>
      <c r="W65" s="764"/>
      <c r="X65" s="764"/>
      <c r="Y65" s="764"/>
      <c r="Z65" s="764"/>
      <c r="AA65" s="764"/>
      <c r="AB65" s="764"/>
      <c r="AC65" s="764"/>
      <c r="AD65" s="764"/>
      <c r="AE65" s="764"/>
      <c r="AF65" s="764"/>
      <c r="AG65" s="764"/>
      <c r="AH65" s="765"/>
      <c r="AL65" s="110"/>
      <c r="AM65" s="110"/>
      <c r="AN65" s="110"/>
      <c r="AO65" s="110"/>
      <c r="AP65" s="110"/>
      <c r="AQ65" s="110"/>
      <c r="AR65" s="110"/>
      <c r="AS65" s="110"/>
      <c r="AT65" s="110"/>
      <c r="AU65" s="110"/>
      <c r="AV65" s="110"/>
      <c r="AW65" s="110"/>
      <c r="AX65" s="110"/>
      <c r="AY65" s="110"/>
      <c r="AZ65" s="110"/>
      <c r="BA65" s="110"/>
      <c r="BB65" s="110"/>
      <c r="BC65" s="110"/>
      <c r="BD65" s="110"/>
      <c r="BE65" s="110"/>
      <c r="BF65" s="110"/>
      <c r="BG65" s="110"/>
      <c r="BH65" s="110"/>
      <c r="BI65" s="110"/>
      <c r="BJ65" s="110"/>
      <c r="BK65" s="110"/>
      <c r="BL65" s="110"/>
      <c r="BM65" s="110"/>
      <c r="BN65" s="110"/>
      <c r="BO65" s="110"/>
      <c r="BP65" s="110"/>
      <c r="BQ65" s="110"/>
      <c r="BR65" s="110"/>
      <c r="BS65" s="110"/>
      <c r="BT65" s="110"/>
      <c r="BU65" s="110"/>
      <c r="BV65" s="110"/>
      <c r="BW65" s="110"/>
      <c r="BX65" s="110"/>
      <c r="BY65" s="110"/>
      <c r="BZ65" s="110"/>
      <c r="CA65" s="110"/>
      <c r="CB65" s="110"/>
      <c r="CC65" s="110"/>
      <c r="CD65" s="110"/>
      <c r="CE65" s="110"/>
      <c r="CF65" s="110"/>
      <c r="CG65" s="110"/>
      <c r="CH65" s="110"/>
      <c r="CI65" s="110"/>
      <c r="CJ65" s="110"/>
      <c r="CK65" s="110"/>
      <c r="CL65" s="110"/>
      <c r="CM65" s="110"/>
      <c r="CN65" s="110"/>
      <c r="CO65" s="110"/>
      <c r="CP65" s="110"/>
      <c r="CQ65" s="110"/>
      <c r="CR65" s="110"/>
      <c r="CS65" s="110"/>
      <c r="CT65" s="110"/>
      <c r="CU65" s="110"/>
      <c r="CV65" s="110"/>
      <c r="CW65" s="110"/>
      <c r="CX65" s="110"/>
    </row>
    <row r="66" spans="7:102" ht="14.25" customHeight="1" x14ac:dyDescent="0.25">
      <c r="G66" s="956" t="s">
        <v>796</v>
      </c>
      <c r="H66" s="794"/>
      <c r="I66" s="794"/>
      <c r="J66" s="794"/>
      <c r="K66" s="794"/>
      <c r="L66" s="794"/>
      <c r="M66" s="958" t="s">
        <v>1511</v>
      </c>
      <c r="N66" s="764"/>
      <c r="O66" s="764"/>
      <c r="P66" s="764"/>
      <c r="Q66" s="965" t="s">
        <v>1510</v>
      </c>
      <c r="R66" s="764"/>
      <c r="S66" s="764"/>
      <c r="T66" s="765"/>
      <c r="U66" s="957" t="s">
        <v>796</v>
      </c>
      <c r="V66" s="794"/>
      <c r="W66" s="794"/>
      <c r="X66" s="794"/>
      <c r="Y66" s="794"/>
      <c r="Z66" s="794"/>
      <c r="AA66" s="965" t="s">
        <v>1511</v>
      </c>
      <c r="AB66" s="764"/>
      <c r="AC66" s="764"/>
      <c r="AD66" s="765"/>
      <c r="AE66" s="965" t="s">
        <v>1510</v>
      </c>
      <c r="AF66" s="764"/>
      <c r="AG66" s="764"/>
      <c r="AH66" s="765"/>
      <c r="AL66" s="110"/>
      <c r="AM66" s="110"/>
      <c r="AN66" s="110"/>
      <c r="AO66" s="110"/>
      <c r="AP66" s="110"/>
      <c r="AQ66" s="110"/>
      <c r="AR66" s="110"/>
      <c r="AS66" s="110"/>
      <c r="AT66" s="110"/>
      <c r="AU66" s="110"/>
      <c r="AV66" s="110"/>
      <c r="AW66" s="110"/>
      <c r="AX66" s="110"/>
      <c r="AY66" s="110"/>
      <c r="AZ66" s="110"/>
      <c r="BA66" s="110"/>
      <c r="BB66" s="110"/>
      <c r="BC66" s="110"/>
      <c r="BD66" s="110"/>
      <c r="BE66" s="110"/>
      <c r="BF66" s="110"/>
      <c r="BG66" s="110"/>
      <c r="BH66" s="110"/>
      <c r="BI66" s="110"/>
      <c r="BJ66" s="110"/>
      <c r="BK66" s="110"/>
      <c r="BL66" s="110"/>
      <c r="BM66" s="110"/>
      <c r="BN66" s="110"/>
      <c r="BO66" s="110"/>
      <c r="BP66" s="110"/>
      <c r="BQ66" s="110"/>
      <c r="BR66" s="110"/>
      <c r="BS66" s="110"/>
      <c r="BT66" s="110"/>
      <c r="BU66" s="110"/>
      <c r="BV66" s="110"/>
      <c r="BW66" s="110"/>
      <c r="BX66" s="110"/>
      <c r="BY66" s="110"/>
      <c r="BZ66" s="110"/>
      <c r="CA66" s="110"/>
      <c r="CB66" s="110"/>
      <c r="CC66" s="110"/>
      <c r="CD66" s="110"/>
      <c r="CE66" s="110"/>
      <c r="CF66" s="110"/>
      <c r="CG66" s="110"/>
      <c r="CH66" s="110"/>
      <c r="CI66" s="110"/>
      <c r="CJ66" s="110"/>
      <c r="CK66" s="110"/>
      <c r="CL66" s="110"/>
      <c r="CM66" s="110"/>
      <c r="CN66" s="110"/>
      <c r="CO66" s="110"/>
      <c r="CP66" s="110"/>
      <c r="CQ66" s="110"/>
      <c r="CR66" s="110"/>
      <c r="CS66" s="110"/>
      <c r="CT66" s="110"/>
      <c r="CU66" s="110"/>
      <c r="CV66" s="110"/>
      <c r="CW66" s="110"/>
      <c r="CX66" s="110"/>
    </row>
    <row r="67" spans="7:102" ht="14.25" customHeight="1" x14ac:dyDescent="0.25">
      <c r="G67" s="184"/>
      <c r="M67" s="184"/>
      <c r="Q67" s="184"/>
      <c r="T67" s="186"/>
      <c r="AA67" s="184"/>
      <c r="AD67" s="186"/>
      <c r="AE67" s="184"/>
      <c r="AH67" s="186"/>
      <c r="AL67" s="110"/>
      <c r="AM67" s="110"/>
      <c r="AN67" s="110"/>
      <c r="AO67" s="110"/>
      <c r="AP67" s="110"/>
      <c r="AQ67" s="110"/>
      <c r="AR67" s="110"/>
      <c r="AS67" s="110"/>
      <c r="AT67" s="110"/>
      <c r="AU67" s="110"/>
      <c r="AV67" s="110"/>
      <c r="AW67" s="110"/>
      <c r="AX67" s="110"/>
      <c r="AY67" s="110"/>
      <c r="AZ67" s="110"/>
      <c r="BA67" s="110"/>
      <c r="BB67" s="110"/>
      <c r="BC67" s="110"/>
      <c r="BD67" s="110"/>
      <c r="BE67" s="110"/>
      <c r="BF67" s="110"/>
      <c r="BG67" s="110"/>
      <c r="BH67" s="110"/>
      <c r="BI67" s="110"/>
      <c r="BJ67" s="110"/>
      <c r="BK67" s="110"/>
      <c r="BL67" s="110"/>
      <c r="BM67" s="110"/>
      <c r="BN67" s="110"/>
      <c r="BO67" s="110"/>
      <c r="BP67" s="110"/>
      <c r="BQ67" s="110"/>
      <c r="BR67" s="110"/>
      <c r="BS67" s="110"/>
      <c r="BT67" s="110"/>
      <c r="BU67" s="110"/>
      <c r="BV67" s="110"/>
      <c r="BW67" s="110"/>
      <c r="BX67" s="110"/>
      <c r="BY67" s="110"/>
      <c r="BZ67" s="110"/>
      <c r="CA67" s="110"/>
      <c r="CB67" s="110"/>
      <c r="CC67" s="110"/>
      <c r="CD67" s="110"/>
      <c r="CE67" s="110"/>
      <c r="CF67" s="110"/>
      <c r="CG67" s="110"/>
      <c r="CH67" s="110"/>
      <c r="CI67" s="110"/>
      <c r="CJ67" s="110"/>
      <c r="CK67" s="110"/>
      <c r="CL67" s="110"/>
      <c r="CM67" s="110"/>
      <c r="CN67" s="110"/>
      <c r="CO67" s="110"/>
      <c r="CP67" s="110"/>
      <c r="CQ67" s="110"/>
      <c r="CR67" s="110"/>
      <c r="CS67" s="110"/>
      <c r="CT67" s="110"/>
      <c r="CU67" s="110"/>
      <c r="CV67" s="110"/>
      <c r="CW67" s="110"/>
      <c r="CX67" s="110"/>
    </row>
    <row r="68" spans="7:102" ht="14.25" customHeight="1" x14ac:dyDescent="0.25">
      <c r="G68" s="294" t="s">
        <v>1681</v>
      </c>
      <c r="H68" s="295"/>
      <c r="I68" s="295"/>
      <c r="J68" s="295"/>
      <c r="K68" s="295"/>
      <c r="L68" s="295"/>
      <c r="M68" s="294"/>
      <c r="N68" s="295"/>
      <c r="O68" s="295"/>
      <c r="P68" s="295"/>
      <c r="Q68" s="294"/>
      <c r="R68" s="295"/>
      <c r="S68" s="295"/>
      <c r="T68" s="296"/>
      <c r="U68" s="294" t="s">
        <v>1681</v>
      </c>
      <c r="V68" s="295"/>
      <c r="W68" s="295"/>
      <c r="X68" s="295"/>
      <c r="Y68" s="295"/>
      <c r="Z68" s="295"/>
      <c r="AA68" s="294"/>
      <c r="AB68" s="295"/>
      <c r="AC68" s="295"/>
      <c r="AD68" s="296"/>
      <c r="AE68" s="294"/>
      <c r="AF68" s="295"/>
      <c r="AG68" s="295"/>
      <c r="AH68" s="296"/>
      <c r="AL68" s="110"/>
      <c r="AM68" s="110"/>
      <c r="AN68" s="110"/>
      <c r="AO68" s="110"/>
      <c r="AP68" s="110"/>
      <c r="AQ68" s="110"/>
      <c r="AR68" s="110"/>
      <c r="AS68" s="110"/>
      <c r="AT68" s="110"/>
      <c r="AU68" s="110"/>
      <c r="AV68" s="110"/>
      <c r="AW68" s="110"/>
      <c r="AX68" s="110"/>
      <c r="AY68" s="110"/>
      <c r="AZ68" s="110"/>
      <c r="BA68" s="110"/>
      <c r="BB68" s="110"/>
      <c r="BC68" s="110"/>
      <c r="BD68" s="110"/>
      <c r="BE68" s="110"/>
      <c r="BF68" s="110"/>
      <c r="BG68" s="110"/>
      <c r="BH68" s="110"/>
      <c r="BI68" s="110"/>
      <c r="BJ68" s="110"/>
      <c r="BK68" s="110"/>
      <c r="BL68" s="110"/>
      <c r="BM68" s="110"/>
      <c r="BN68" s="110"/>
      <c r="BO68" s="110"/>
      <c r="BP68" s="110"/>
      <c r="BQ68" s="110"/>
      <c r="BR68" s="110"/>
      <c r="BS68" s="110"/>
      <c r="BT68" s="110"/>
      <c r="BU68" s="110"/>
      <c r="BV68" s="110"/>
      <c r="BW68" s="110"/>
      <c r="BX68" s="110"/>
      <c r="BY68" s="110"/>
      <c r="BZ68" s="110"/>
      <c r="CA68" s="110"/>
      <c r="CB68" s="110"/>
      <c r="CC68" s="110"/>
      <c r="CD68" s="110"/>
      <c r="CE68" s="110"/>
      <c r="CF68" s="110"/>
      <c r="CG68" s="110"/>
      <c r="CH68" s="110"/>
      <c r="CI68" s="110"/>
      <c r="CJ68" s="110"/>
      <c r="CK68" s="110"/>
      <c r="CL68" s="110"/>
      <c r="CM68" s="110"/>
      <c r="CN68" s="110"/>
      <c r="CO68" s="110"/>
      <c r="CP68" s="110"/>
      <c r="CQ68" s="110"/>
      <c r="CR68" s="110"/>
      <c r="CS68" s="110"/>
      <c r="CT68" s="110"/>
      <c r="CU68" s="110"/>
      <c r="CV68" s="110"/>
      <c r="CW68" s="110"/>
      <c r="CX68" s="110"/>
    </row>
    <row r="69" spans="7:102" ht="14.25" customHeight="1" x14ac:dyDescent="0.25">
      <c r="G69" s="294" t="s">
        <v>1681</v>
      </c>
      <c r="H69" s="295"/>
      <c r="I69" s="295"/>
      <c r="J69" s="295"/>
      <c r="K69" s="295"/>
      <c r="L69" s="295"/>
      <c r="M69" s="294"/>
      <c r="N69" s="295"/>
      <c r="O69" s="295"/>
      <c r="P69" s="295"/>
      <c r="Q69" s="294"/>
      <c r="R69" s="295"/>
      <c r="S69" s="295"/>
      <c r="T69" s="296"/>
      <c r="U69" s="294"/>
      <c r="V69" s="295"/>
      <c r="W69" s="295"/>
      <c r="X69" s="295"/>
      <c r="Y69" s="295"/>
      <c r="Z69" s="295"/>
      <c r="AA69" s="294"/>
      <c r="AB69" s="295"/>
      <c r="AC69" s="295"/>
      <c r="AD69" s="296"/>
      <c r="AE69" s="294"/>
      <c r="AF69" s="295"/>
      <c r="AG69" s="295"/>
      <c r="AH69" s="296"/>
      <c r="AL69" s="110"/>
      <c r="AM69" s="110"/>
      <c r="AN69" s="110"/>
      <c r="AO69" s="110"/>
      <c r="AP69" s="110"/>
      <c r="AQ69" s="110"/>
      <c r="AR69" s="110"/>
      <c r="AS69" s="110"/>
      <c r="AT69" s="110"/>
      <c r="AU69" s="110"/>
      <c r="AV69" s="110"/>
      <c r="AW69" s="110"/>
      <c r="AX69" s="110"/>
      <c r="AY69" s="110"/>
      <c r="AZ69" s="110"/>
      <c r="BA69" s="110"/>
      <c r="BB69" s="110"/>
      <c r="BC69" s="110"/>
      <c r="BD69" s="110"/>
      <c r="BE69" s="110"/>
      <c r="BF69" s="110"/>
      <c r="BG69" s="110"/>
      <c r="BH69" s="110"/>
      <c r="BI69" s="110"/>
      <c r="BJ69" s="110"/>
      <c r="BK69" s="110"/>
      <c r="BL69" s="110"/>
      <c r="BM69" s="110"/>
      <c r="BN69" s="110"/>
      <c r="BO69" s="110"/>
      <c r="BP69" s="110"/>
      <c r="BQ69" s="110"/>
      <c r="BR69" s="110"/>
      <c r="BS69" s="110"/>
      <c r="BT69" s="110"/>
      <c r="BU69" s="110"/>
      <c r="BV69" s="110"/>
      <c r="BW69" s="110"/>
      <c r="BX69" s="110"/>
      <c r="BY69" s="110"/>
      <c r="BZ69" s="110"/>
      <c r="CA69" s="110"/>
      <c r="CB69" s="110"/>
      <c r="CC69" s="110"/>
      <c r="CD69" s="110"/>
      <c r="CE69" s="110"/>
      <c r="CF69" s="110"/>
      <c r="CG69" s="110"/>
      <c r="CH69" s="110"/>
      <c r="CI69" s="110"/>
      <c r="CJ69" s="110"/>
      <c r="CK69" s="110"/>
      <c r="CL69" s="110"/>
      <c r="CM69" s="110"/>
      <c r="CN69" s="110"/>
      <c r="CO69" s="110"/>
      <c r="CP69" s="110"/>
      <c r="CQ69" s="110"/>
      <c r="CR69" s="110"/>
      <c r="CS69" s="110"/>
      <c r="CT69" s="110"/>
      <c r="CU69" s="110"/>
      <c r="CV69" s="110"/>
      <c r="CW69" s="110"/>
      <c r="CX69" s="110"/>
    </row>
    <row r="70" spans="7:102" ht="14.25" customHeight="1" x14ac:dyDescent="0.25">
      <c r="G70" s="294" t="s">
        <v>1681</v>
      </c>
      <c r="H70" s="295"/>
      <c r="I70" s="295"/>
      <c r="J70" s="295"/>
      <c r="K70" s="295"/>
      <c r="L70" s="295"/>
      <c r="M70" s="294"/>
      <c r="N70" s="295"/>
      <c r="O70" s="295"/>
      <c r="P70" s="295"/>
      <c r="Q70" s="294"/>
      <c r="R70" s="295"/>
      <c r="S70" s="295"/>
      <c r="T70" s="296"/>
      <c r="U70" s="294"/>
      <c r="V70" s="295"/>
      <c r="W70" s="295"/>
      <c r="X70" s="295"/>
      <c r="Y70" s="295"/>
      <c r="Z70" s="295"/>
      <c r="AA70" s="294"/>
      <c r="AB70" s="295"/>
      <c r="AC70" s="295"/>
      <c r="AD70" s="296"/>
      <c r="AE70" s="294"/>
      <c r="AF70" s="295"/>
      <c r="AG70" s="295"/>
      <c r="AH70" s="296"/>
      <c r="AL70" s="110"/>
      <c r="AM70" s="110"/>
      <c r="AN70" s="110"/>
      <c r="AO70" s="110"/>
      <c r="AP70" s="110"/>
      <c r="AQ70" s="110"/>
      <c r="AR70" s="110"/>
      <c r="AS70" s="110"/>
      <c r="AT70" s="110"/>
      <c r="AU70" s="110"/>
      <c r="AV70" s="110"/>
      <c r="AW70" s="110"/>
      <c r="AX70" s="110"/>
      <c r="AY70" s="110"/>
      <c r="AZ70" s="110"/>
      <c r="BA70" s="110"/>
      <c r="BB70" s="110"/>
      <c r="BC70" s="110"/>
      <c r="BD70" s="110"/>
      <c r="BE70" s="110"/>
      <c r="BF70" s="110"/>
      <c r="BG70" s="110"/>
      <c r="BH70" s="110"/>
      <c r="BI70" s="110"/>
      <c r="BJ70" s="110"/>
      <c r="BK70" s="110"/>
      <c r="BL70" s="110"/>
      <c r="BM70" s="110"/>
      <c r="BN70" s="110"/>
      <c r="BO70" s="110"/>
      <c r="BP70" s="110"/>
      <c r="BQ70" s="110"/>
      <c r="BR70" s="110"/>
      <c r="BS70" s="110"/>
      <c r="BT70" s="110"/>
      <c r="BU70" s="110"/>
      <c r="BV70" s="110"/>
      <c r="BW70" s="110"/>
      <c r="BX70" s="110"/>
      <c r="BY70" s="110"/>
      <c r="BZ70" s="110"/>
      <c r="CA70" s="110"/>
      <c r="CB70" s="110"/>
      <c r="CC70" s="110"/>
      <c r="CD70" s="110"/>
      <c r="CE70" s="110"/>
      <c r="CF70" s="110"/>
      <c r="CG70" s="110"/>
      <c r="CH70" s="110"/>
      <c r="CI70" s="110"/>
      <c r="CJ70" s="110"/>
      <c r="CK70" s="110"/>
      <c r="CL70" s="110"/>
      <c r="CM70" s="110"/>
      <c r="CN70" s="110"/>
      <c r="CO70" s="110"/>
      <c r="CP70" s="110"/>
      <c r="CQ70" s="110"/>
      <c r="CR70" s="110"/>
      <c r="CS70" s="110"/>
      <c r="CT70" s="110"/>
      <c r="CU70" s="110"/>
      <c r="CV70" s="110"/>
      <c r="CW70" s="110"/>
      <c r="CX70" s="110"/>
    </row>
    <row r="71" spans="7:102" ht="14.25" customHeight="1" x14ac:dyDescent="0.25">
      <c r="G71" s="294" t="s">
        <v>1681</v>
      </c>
      <c r="H71" s="295"/>
      <c r="I71" s="295"/>
      <c r="J71" s="295"/>
      <c r="K71" s="295"/>
      <c r="L71" s="295"/>
      <c r="M71" s="294"/>
      <c r="N71" s="295"/>
      <c r="O71" s="295"/>
      <c r="P71" s="295"/>
      <c r="Q71" s="294"/>
      <c r="R71" s="295"/>
      <c r="S71" s="295"/>
      <c r="T71" s="296"/>
      <c r="U71" s="294"/>
      <c r="V71" s="295"/>
      <c r="W71" s="295"/>
      <c r="X71" s="295"/>
      <c r="Y71" s="295"/>
      <c r="Z71" s="295"/>
      <c r="AA71" s="294"/>
      <c r="AB71" s="295"/>
      <c r="AC71" s="295"/>
      <c r="AD71" s="296"/>
      <c r="AE71" s="294"/>
      <c r="AF71" s="295"/>
      <c r="AG71" s="295"/>
      <c r="AH71" s="296"/>
      <c r="AI71" s="110"/>
      <c r="AJ71" s="110"/>
      <c r="AK71" s="110"/>
      <c r="AL71" s="110"/>
      <c r="AM71" s="110"/>
      <c r="AN71" s="110"/>
      <c r="AO71" s="110"/>
      <c r="AP71" s="110"/>
      <c r="AQ71" s="110"/>
      <c r="AR71" s="110"/>
      <c r="AS71" s="110"/>
      <c r="AT71" s="110"/>
      <c r="AU71" s="110"/>
      <c r="AV71" s="110"/>
      <c r="AW71" s="110"/>
      <c r="AX71" s="110"/>
      <c r="AY71" s="110"/>
      <c r="AZ71" s="110"/>
      <c r="BA71" s="110"/>
      <c r="BB71" s="110"/>
      <c r="BC71" s="110"/>
      <c r="BD71" s="110"/>
      <c r="BE71" s="110"/>
      <c r="BF71" s="110"/>
      <c r="BG71" s="110"/>
      <c r="BH71" s="110"/>
      <c r="BI71" s="110"/>
      <c r="BJ71" s="110"/>
      <c r="BK71" s="110"/>
      <c r="BL71" s="110"/>
      <c r="BM71" s="110"/>
      <c r="BN71" s="110"/>
      <c r="BO71" s="110"/>
      <c r="BP71" s="110"/>
      <c r="BQ71" s="110"/>
      <c r="BR71" s="110"/>
      <c r="BS71" s="110"/>
      <c r="BT71" s="110"/>
      <c r="BU71" s="110"/>
      <c r="BV71" s="110"/>
      <c r="BW71" s="110"/>
      <c r="BX71" s="110"/>
      <c r="BY71" s="110"/>
      <c r="BZ71" s="110"/>
      <c r="CA71" s="110"/>
      <c r="CB71" s="110"/>
      <c r="CC71" s="110"/>
      <c r="CD71" s="110"/>
      <c r="CE71" s="110"/>
      <c r="CF71" s="110"/>
      <c r="CG71" s="110"/>
      <c r="CH71" s="110"/>
      <c r="CI71" s="110"/>
      <c r="CJ71" s="110"/>
      <c r="CK71" s="110"/>
      <c r="CL71" s="110"/>
      <c r="CM71" s="110"/>
      <c r="CN71" s="110"/>
      <c r="CO71" s="110"/>
      <c r="CP71" s="110"/>
      <c r="CQ71" s="110"/>
      <c r="CR71" s="110"/>
      <c r="CS71" s="110"/>
      <c r="CT71" s="110"/>
      <c r="CU71" s="110"/>
      <c r="CV71" s="110"/>
      <c r="CW71" s="110"/>
      <c r="CX71" s="110"/>
    </row>
    <row r="72" spans="7:102" ht="14.25" customHeight="1" x14ac:dyDescent="0.25">
      <c r="G72" s="294" t="s">
        <v>1681</v>
      </c>
      <c r="H72" s="295"/>
      <c r="I72" s="295"/>
      <c r="J72" s="295"/>
      <c r="K72" s="295"/>
      <c r="L72" s="295"/>
      <c r="M72" s="294"/>
      <c r="N72" s="295"/>
      <c r="O72" s="295"/>
      <c r="P72" s="295"/>
      <c r="Q72" s="294"/>
      <c r="R72" s="295"/>
      <c r="S72" s="295"/>
      <c r="T72" s="296"/>
      <c r="U72" s="294"/>
      <c r="V72" s="295"/>
      <c r="W72" s="295"/>
      <c r="X72" s="295"/>
      <c r="Y72" s="295"/>
      <c r="Z72" s="295"/>
      <c r="AA72" s="294"/>
      <c r="AB72" s="295"/>
      <c r="AC72" s="295"/>
      <c r="AD72" s="296"/>
      <c r="AE72" s="294"/>
      <c r="AF72" s="295"/>
      <c r="AG72" s="295"/>
      <c r="AH72" s="296"/>
      <c r="AI72" s="110"/>
      <c r="AJ72" s="110"/>
      <c r="AK72" s="110"/>
      <c r="AL72" s="110"/>
      <c r="AM72" s="110"/>
      <c r="AN72" s="110"/>
      <c r="AO72" s="110"/>
      <c r="AP72" s="110"/>
      <c r="AQ72" s="110"/>
      <c r="AR72" s="110"/>
      <c r="AS72" s="110"/>
      <c r="AT72" s="110"/>
      <c r="AU72" s="110"/>
      <c r="AV72" s="110"/>
      <c r="AW72" s="110"/>
      <c r="AX72" s="110"/>
      <c r="AY72" s="110"/>
      <c r="AZ72" s="110"/>
      <c r="BA72" s="110"/>
      <c r="BB72" s="110"/>
      <c r="BC72" s="110"/>
      <c r="BD72" s="110"/>
      <c r="BE72" s="110"/>
      <c r="BF72" s="110"/>
      <c r="BG72" s="110"/>
      <c r="BH72" s="110"/>
      <c r="BI72" s="110"/>
      <c r="BJ72" s="110"/>
      <c r="BK72" s="110"/>
      <c r="BL72" s="110"/>
      <c r="BM72" s="110"/>
      <c r="BN72" s="110"/>
      <c r="BO72" s="110"/>
      <c r="BP72" s="110"/>
      <c r="BQ72" s="110"/>
      <c r="BR72" s="110"/>
      <c r="BS72" s="110"/>
      <c r="BT72" s="110"/>
      <c r="BU72" s="110"/>
      <c r="BV72" s="110"/>
      <c r="BW72" s="110"/>
      <c r="BX72" s="110"/>
      <c r="BY72" s="110"/>
      <c r="BZ72" s="110"/>
      <c r="CA72" s="110"/>
      <c r="CB72" s="110"/>
      <c r="CC72" s="110"/>
      <c r="CD72" s="110"/>
      <c r="CE72" s="110"/>
      <c r="CF72" s="110"/>
      <c r="CG72" s="110"/>
      <c r="CH72" s="110"/>
      <c r="CI72" s="110"/>
      <c r="CJ72" s="110"/>
      <c r="CK72" s="110"/>
      <c r="CL72" s="110"/>
      <c r="CM72" s="110"/>
      <c r="CN72" s="110"/>
      <c r="CO72" s="110"/>
      <c r="CP72" s="110"/>
      <c r="CQ72" s="110"/>
      <c r="CR72" s="110"/>
      <c r="CS72" s="110"/>
      <c r="CT72" s="110"/>
      <c r="CU72" s="110"/>
      <c r="CV72" s="110"/>
      <c r="CW72" s="110"/>
      <c r="CX72" s="110"/>
    </row>
    <row r="73" spans="7:102" ht="14.25" customHeight="1" x14ac:dyDescent="0.25">
      <c r="G73" s="294" t="s">
        <v>1681</v>
      </c>
      <c r="H73" s="295"/>
      <c r="I73" s="295"/>
      <c r="J73" s="295"/>
      <c r="K73" s="295"/>
      <c r="L73" s="295"/>
      <c r="M73" s="294"/>
      <c r="N73" s="295"/>
      <c r="O73" s="295"/>
      <c r="P73" s="295"/>
      <c r="Q73" s="294"/>
      <c r="R73" s="295"/>
      <c r="S73" s="295"/>
      <c r="T73" s="296"/>
      <c r="U73" s="294"/>
      <c r="V73" s="295"/>
      <c r="W73" s="295"/>
      <c r="X73" s="295"/>
      <c r="Y73" s="295"/>
      <c r="Z73" s="295"/>
      <c r="AA73" s="294"/>
      <c r="AB73" s="295"/>
      <c r="AC73" s="295"/>
      <c r="AD73" s="296"/>
      <c r="AE73" s="294"/>
      <c r="AF73" s="295"/>
      <c r="AG73" s="295"/>
      <c r="AH73" s="296"/>
      <c r="AI73" s="110"/>
      <c r="AJ73" s="110"/>
      <c r="AK73" s="110"/>
      <c r="AL73" s="110"/>
      <c r="AM73" s="110"/>
      <c r="AN73" s="110"/>
      <c r="AO73" s="110"/>
      <c r="AP73" s="110"/>
      <c r="AQ73" s="110"/>
      <c r="AR73" s="110"/>
      <c r="AS73" s="110"/>
      <c r="AT73" s="110"/>
      <c r="AU73" s="110"/>
      <c r="AV73" s="110"/>
      <c r="AW73" s="110"/>
      <c r="AX73" s="110"/>
      <c r="AY73" s="110"/>
      <c r="AZ73" s="110"/>
      <c r="BA73" s="110"/>
      <c r="BB73" s="110"/>
      <c r="BC73" s="110"/>
      <c r="BD73" s="110"/>
      <c r="BE73" s="110"/>
      <c r="BF73" s="110"/>
      <c r="BG73" s="110"/>
      <c r="BH73" s="110"/>
      <c r="BI73" s="110"/>
      <c r="BJ73" s="110"/>
      <c r="BK73" s="110"/>
      <c r="BL73" s="110"/>
      <c r="BM73" s="110"/>
      <c r="BN73" s="110"/>
      <c r="BO73" s="110"/>
      <c r="BP73" s="110"/>
      <c r="BQ73" s="110"/>
      <c r="BR73" s="110"/>
      <c r="BS73" s="110"/>
      <c r="BT73" s="110"/>
      <c r="BU73" s="110"/>
      <c r="BV73" s="110"/>
      <c r="BW73" s="110"/>
      <c r="BX73" s="110"/>
      <c r="BY73" s="110"/>
      <c r="BZ73" s="110"/>
      <c r="CA73" s="110"/>
      <c r="CB73" s="110"/>
      <c r="CC73" s="110"/>
      <c r="CD73" s="110"/>
      <c r="CE73" s="110"/>
      <c r="CF73" s="110"/>
      <c r="CG73" s="110"/>
      <c r="CH73" s="110"/>
      <c r="CI73" s="110"/>
      <c r="CJ73" s="110"/>
      <c r="CK73" s="110"/>
      <c r="CL73" s="110"/>
      <c r="CM73" s="110"/>
      <c r="CN73" s="110"/>
      <c r="CO73" s="110"/>
      <c r="CP73" s="110"/>
      <c r="CQ73" s="110"/>
      <c r="CR73" s="110"/>
      <c r="CS73" s="110"/>
      <c r="CT73" s="110"/>
      <c r="CU73" s="110"/>
      <c r="CV73" s="110"/>
      <c r="CW73" s="110"/>
      <c r="CX73" s="110"/>
    </row>
    <row r="74" spans="7:102" ht="14.25" customHeight="1" x14ac:dyDescent="0.25">
      <c r="G74" s="294" t="s">
        <v>1681</v>
      </c>
      <c r="H74" s="295"/>
      <c r="I74" s="295"/>
      <c r="J74" s="295"/>
      <c r="K74" s="295"/>
      <c r="L74" s="295"/>
      <c r="M74" s="294"/>
      <c r="N74" s="295"/>
      <c r="O74" s="295"/>
      <c r="P74" s="295"/>
      <c r="Q74" s="294"/>
      <c r="R74" s="295"/>
      <c r="S74" s="295"/>
      <c r="T74" s="296"/>
      <c r="U74" s="294"/>
      <c r="V74" s="295"/>
      <c r="W74" s="295"/>
      <c r="X74" s="295"/>
      <c r="Y74" s="295"/>
      <c r="Z74" s="295"/>
      <c r="AA74" s="294"/>
      <c r="AB74" s="295"/>
      <c r="AC74" s="295"/>
      <c r="AD74" s="296"/>
      <c r="AE74" s="294"/>
      <c r="AF74" s="295"/>
      <c r="AG74" s="295"/>
      <c r="AH74" s="296"/>
      <c r="AI74" s="110"/>
      <c r="AJ74" s="110"/>
      <c r="AK74" s="110"/>
      <c r="AL74" s="110"/>
      <c r="AM74" s="110"/>
      <c r="AN74" s="110"/>
      <c r="AO74" s="110"/>
      <c r="AP74" s="110"/>
      <c r="AQ74" s="110"/>
      <c r="AR74" s="110"/>
      <c r="AS74" s="110"/>
      <c r="AT74" s="110"/>
      <c r="AU74" s="110"/>
      <c r="AV74" s="110"/>
      <c r="AW74" s="110"/>
      <c r="AX74" s="110"/>
      <c r="AY74" s="110"/>
      <c r="AZ74" s="110"/>
      <c r="BA74" s="110"/>
      <c r="BB74" s="110"/>
      <c r="BC74" s="110"/>
      <c r="BD74" s="110"/>
      <c r="BE74" s="110"/>
      <c r="BF74" s="110"/>
      <c r="BG74" s="110"/>
      <c r="BH74" s="110"/>
      <c r="BI74" s="110"/>
      <c r="BJ74" s="110"/>
      <c r="BK74" s="110"/>
      <c r="BL74" s="110"/>
      <c r="BM74" s="110"/>
      <c r="BN74" s="110"/>
      <c r="BO74" s="110"/>
      <c r="BP74" s="110"/>
      <c r="BQ74" s="110"/>
      <c r="BR74" s="110"/>
      <c r="BS74" s="110"/>
      <c r="BT74" s="110"/>
      <c r="BU74" s="110"/>
      <c r="BV74" s="110"/>
      <c r="BW74" s="110"/>
      <c r="BX74" s="110"/>
      <c r="BY74" s="110"/>
      <c r="BZ74" s="110"/>
      <c r="CA74" s="110"/>
      <c r="CB74" s="110"/>
      <c r="CC74" s="110"/>
      <c r="CD74" s="110"/>
      <c r="CE74" s="110"/>
      <c r="CF74" s="110"/>
      <c r="CG74" s="110"/>
      <c r="CH74" s="110"/>
      <c r="CI74" s="110"/>
      <c r="CJ74" s="110"/>
      <c r="CK74" s="110"/>
      <c r="CL74" s="110"/>
      <c r="CM74" s="110"/>
      <c r="CN74" s="110"/>
      <c r="CO74" s="110"/>
      <c r="CP74" s="110"/>
      <c r="CQ74" s="110"/>
      <c r="CR74" s="110"/>
      <c r="CS74" s="110"/>
      <c r="CT74" s="110"/>
      <c r="CU74" s="110"/>
      <c r="CV74" s="110"/>
      <c r="CW74" s="110"/>
      <c r="CX74" s="110"/>
    </row>
    <row r="75" spans="7:102" ht="14.25" customHeight="1" x14ac:dyDescent="0.25">
      <c r="G75" s="294" t="s">
        <v>1681</v>
      </c>
      <c r="H75" s="295"/>
      <c r="I75" s="295"/>
      <c r="J75" s="295"/>
      <c r="K75" s="295"/>
      <c r="L75" s="295"/>
      <c r="M75" s="294"/>
      <c r="N75" s="295"/>
      <c r="O75" s="295"/>
      <c r="P75" s="295"/>
      <c r="Q75" s="294"/>
      <c r="R75" s="295"/>
      <c r="S75" s="295"/>
      <c r="T75" s="296"/>
      <c r="U75" s="294"/>
      <c r="V75" s="295"/>
      <c r="W75" s="295"/>
      <c r="X75" s="295"/>
      <c r="Y75" s="295"/>
      <c r="Z75" s="295"/>
      <c r="AA75" s="294"/>
      <c r="AB75" s="295"/>
      <c r="AC75" s="295"/>
      <c r="AD75" s="296"/>
      <c r="AE75" s="294"/>
      <c r="AF75" s="295"/>
      <c r="AG75" s="295"/>
      <c r="AH75" s="296"/>
      <c r="AI75" s="110"/>
      <c r="AJ75" s="110"/>
      <c r="AK75" s="110"/>
      <c r="AL75" s="110"/>
      <c r="AM75" s="110"/>
      <c r="AN75" s="110"/>
      <c r="AO75" s="110"/>
      <c r="AP75" s="110"/>
      <c r="AQ75" s="110"/>
      <c r="AR75" s="110"/>
      <c r="AS75" s="110"/>
      <c r="AT75" s="110"/>
      <c r="AU75" s="110"/>
      <c r="AV75" s="110"/>
      <c r="AW75" s="110"/>
      <c r="AX75" s="110"/>
      <c r="AY75" s="110"/>
      <c r="AZ75" s="110"/>
      <c r="BA75" s="110"/>
      <c r="BB75" s="110"/>
      <c r="BC75" s="110"/>
      <c r="BD75" s="110"/>
      <c r="BE75" s="110"/>
      <c r="BF75" s="110"/>
      <c r="BG75" s="110"/>
      <c r="BH75" s="110"/>
      <c r="BI75" s="110"/>
      <c r="BJ75" s="110"/>
      <c r="BK75" s="110"/>
      <c r="BL75" s="110"/>
      <c r="BM75" s="110"/>
      <c r="BN75" s="110"/>
      <c r="BO75" s="110"/>
      <c r="BP75" s="110"/>
      <c r="BQ75" s="110"/>
      <c r="BR75" s="110"/>
      <c r="BS75" s="110"/>
      <c r="BT75" s="110"/>
      <c r="BU75" s="110"/>
      <c r="BV75" s="110"/>
      <c r="BW75" s="110"/>
      <c r="BX75" s="110"/>
      <c r="BY75" s="110"/>
      <c r="BZ75" s="110"/>
      <c r="CA75" s="110"/>
      <c r="CB75" s="110"/>
      <c r="CC75" s="110"/>
      <c r="CD75" s="110"/>
      <c r="CE75" s="110"/>
      <c r="CF75" s="110"/>
      <c r="CG75" s="110"/>
      <c r="CH75" s="110"/>
      <c r="CI75" s="110"/>
      <c r="CJ75" s="110"/>
      <c r="CK75" s="110"/>
      <c r="CL75" s="110"/>
      <c r="CM75" s="110"/>
      <c r="CN75" s="110"/>
      <c r="CO75" s="110"/>
      <c r="CP75" s="110"/>
      <c r="CQ75" s="110"/>
      <c r="CR75" s="110"/>
      <c r="CS75" s="110"/>
      <c r="CT75" s="110"/>
      <c r="CU75" s="110"/>
      <c r="CV75" s="110"/>
      <c r="CW75" s="110"/>
      <c r="CX75" s="110"/>
    </row>
    <row r="76" spans="7:102" ht="14.25" customHeight="1" x14ac:dyDescent="0.25">
      <c r="G76" s="294" t="s">
        <v>1681</v>
      </c>
      <c r="H76" s="295"/>
      <c r="I76" s="295"/>
      <c r="J76" s="295"/>
      <c r="K76" s="295"/>
      <c r="L76" s="295"/>
      <c r="M76" s="294"/>
      <c r="N76" s="295"/>
      <c r="O76" s="295"/>
      <c r="P76" s="295"/>
      <c r="Q76" s="294"/>
      <c r="R76" s="295"/>
      <c r="S76" s="295"/>
      <c r="T76" s="296"/>
      <c r="U76" s="294"/>
      <c r="V76" s="295"/>
      <c r="W76" s="295"/>
      <c r="X76" s="295"/>
      <c r="Y76" s="295"/>
      <c r="Z76" s="295"/>
      <c r="AA76" s="294"/>
      <c r="AB76" s="295"/>
      <c r="AC76" s="295"/>
      <c r="AD76" s="296"/>
      <c r="AE76" s="294"/>
      <c r="AF76" s="295"/>
      <c r="AG76" s="295"/>
      <c r="AH76" s="296"/>
      <c r="AI76" s="110"/>
      <c r="AJ76" s="110"/>
      <c r="AK76" s="110"/>
      <c r="AL76" s="110"/>
      <c r="AM76" s="110"/>
      <c r="AN76" s="110"/>
      <c r="AO76" s="110"/>
      <c r="AP76" s="110"/>
      <c r="AQ76" s="110"/>
      <c r="AR76" s="110"/>
      <c r="AS76" s="110"/>
      <c r="AT76" s="110"/>
      <c r="AU76" s="110"/>
      <c r="AV76" s="110"/>
      <c r="AW76" s="110"/>
      <c r="AX76" s="110"/>
      <c r="AY76" s="110"/>
      <c r="AZ76" s="110"/>
      <c r="BA76" s="110"/>
      <c r="BB76" s="110"/>
      <c r="BC76" s="110"/>
      <c r="BD76" s="110"/>
      <c r="BE76" s="110"/>
      <c r="BF76" s="110"/>
      <c r="BG76" s="110"/>
      <c r="BH76" s="110"/>
      <c r="BI76" s="110"/>
      <c r="BJ76" s="110"/>
      <c r="BK76" s="110"/>
      <c r="BL76" s="110"/>
      <c r="BM76" s="110"/>
      <c r="BN76" s="110"/>
      <c r="BO76" s="110"/>
      <c r="BP76" s="110"/>
      <c r="BQ76" s="110"/>
      <c r="BR76" s="110"/>
      <c r="BS76" s="110"/>
      <c r="BT76" s="110"/>
      <c r="BU76" s="110"/>
      <c r="BV76" s="110"/>
      <c r="BW76" s="110"/>
      <c r="BX76" s="110"/>
      <c r="BY76" s="110"/>
      <c r="BZ76" s="110"/>
      <c r="CA76" s="110"/>
      <c r="CB76" s="110"/>
      <c r="CC76" s="110"/>
      <c r="CD76" s="110"/>
      <c r="CE76" s="110"/>
      <c r="CF76" s="110"/>
      <c r="CG76" s="110"/>
      <c r="CH76" s="110"/>
      <c r="CI76" s="110"/>
      <c r="CJ76" s="110"/>
      <c r="CK76" s="110"/>
      <c r="CL76" s="110"/>
      <c r="CM76" s="110"/>
      <c r="CN76" s="110"/>
      <c r="CO76" s="110"/>
      <c r="CP76" s="110"/>
      <c r="CQ76" s="110"/>
      <c r="CR76" s="110"/>
      <c r="CS76" s="110"/>
      <c r="CT76" s="110"/>
      <c r="CU76" s="110"/>
      <c r="CV76" s="110"/>
      <c r="CW76" s="110"/>
      <c r="CX76" s="110"/>
    </row>
    <row r="77" spans="7:102" ht="14.25" customHeight="1" x14ac:dyDescent="0.25">
      <c r="G77" s="294" t="s">
        <v>1681</v>
      </c>
      <c r="H77" s="295"/>
      <c r="I77" s="295"/>
      <c r="J77" s="295"/>
      <c r="K77" s="295"/>
      <c r="L77" s="295"/>
      <c r="M77" s="294"/>
      <c r="N77" s="295"/>
      <c r="O77" s="295"/>
      <c r="P77" s="295"/>
      <c r="Q77" s="294"/>
      <c r="R77" s="295"/>
      <c r="S77" s="295"/>
      <c r="T77" s="296"/>
      <c r="U77" s="294"/>
      <c r="V77" s="295"/>
      <c r="W77" s="295"/>
      <c r="X77" s="295"/>
      <c r="Y77" s="295"/>
      <c r="Z77" s="295"/>
      <c r="AA77" s="294"/>
      <c r="AB77" s="295"/>
      <c r="AC77" s="295"/>
      <c r="AD77" s="296"/>
      <c r="AE77" s="294"/>
      <c r="AF77" s="295"/>
      <c r="AG77" s="295"/>
      <c r="AH77" s="296"/>
      <c r="AI77" s="110"/>
      <c r="AJ77" s="110"/>
      <c r="AK77" s="110"/>
      <c r="AL77" s="110"/>
      <c r="AM77" s="110"/>
      <c r="AN77" s="110"/>
      <c r="AO77" s="110"/>
      <c r="AP77" s="110"/>
      <c r="AQ77" s="110"/>
      <c r="AR77" s="110"/>
      <c r="AS77" s="110"/>
      <c r="AT77" s="110"/>
      <c r="AU77" s="110"/>
      <c r="AV77" s="110"/>
      <c r="AW77" s="110"/>
      <c r="AX77" s="110"/>
      <c r="AY77" s="110"/>
      <c r="AZ77" s="110"/>
      <c r="BA77" s="110"/>
      <c r="BB77" s="110"/>
      <c r="BC77" s="110"/>
      <c r="BD77" s="110"/>
      <c r="BE77" s="110"/>
      <c r="BF77" s="110"/>
      <c r="BG77" s="110"/>
      <c r="BH77" s="110"/>
      <c r="BI77" s="110"/>
      <c r="BJ77" s="110"/>
      <c r="BK77" s="110"/>
      <c r="BL77" s="110"/>
      <c r="BM77" s="110"/>
      <c r="BN77" s="110"/>
      <c r="BO77" s="110"/>
      <c r="BP77" s="110"/>
      <c r="BQ77" s="110"/>
      <c r="BR77" s="110"/>
      <c r="BS77" s="110"/>
      <c r="BT77" s="110"/>
      <c r="BU77" s="110"/>
      <c r="BV77" s="110"/>
      <c r="BW77" s="110"/>
      <c r="BX77" s="110"/>
      <c r="BY77" s="110"/>
      <c r="BZ77" s="110"/>
      <c r="CA77" s="110"/>
      <c r="CB77" s="110"/>
      <c r="CC77" s="110"/>
      <c r="CD77" s="110"/>
      <c r="CE77" s="110"/>
      <c r="CF77" s="110"/>
      <c r="CG77" s="110"/>
      <c r="CH77" s="110"/>
      <c r="CI77" s="110"/>
      <c r="CJ77" s="110"/>
      <c r="CK77" s="110"/>
      <c r="CL77" s="110"/>
      <c r="CM77" s="110"/>
      <c r="CN77" s="110"/>
      <c r="CO77" s="110"/>
      <c r="CP77" s="110"/>
      <c r="CQ77" s="110"/>
      <c r="CR77" s="110"/>
      <c r="CS77" s="110"/>
      <c r="CT77" s="110"/>
      <c r="CU77" s="110"/>
      <c r="CV77" s="110"/>
      <c r="CW77" s="110"/>
      <c r="CX77" s="110"/>
    </row>
    <row r="78" spans="7:102" ht="14.25" customHeight="1" x14ac:dyDescent="0.25">
      <c r="G78" s="294" t="s">
        <v>1681</v>
      </c>
      <c r="H78" s="295"/>
      <c r="I78" s="295"/>
      <c r="J78" s="295"/>
      <c r="K78" s="295"/>
      <c r="L78" s="295"/>
      <c r="M78" s="294"/>
      <c r="N78" s="295"/>
      <c r="O78" s="295"/>
      <c r="P78" s="295"/>
      <c r="Q78" s="294"/>
      <c r="R78" s="295"/>
      <c r="S78" s="295"/>
      <c r="T78" s="296"/>
      <c r="U78" s="294"/>
      <c r="V78" s="295"/>
      <c r="W78" s="295"/>
      <c r="X78" s="295"/>
      <c r="Y78" s="295"/>
      <c r="Z78" s="295"/>
      <c r="AA78" s="294"/>
      <c r="AB78" s="295"/>
      <c r="AC78" s="295"/>
      <c r="AD78" s="296"/>
      <c r="AE78" s="294"/>
      <c r="AF78" s="295"/>
      <c r="AG78" s="295"/>
      <c r="AH78" s="296"/>
      <c r="AI78" s="110"/>
      <c r="AJ78" s="110"/>
      <c r="AK78" s="110"/>
      <c r="AL78" s="110"/>
      <c r="AM78" s="110"/>
      <c r="AN78" s="110"/>
      <c r="AO78" s="110"/>
      <c r="AP78" s="110"/>
      <c r="AQ78" s="110"/>
      <c r="AR78" s="110"/>
      <c r="AS78" s="110"/>
      <c r="AT78" s="110"/>
      <c r="AU78" s="110"/>
      <c r="AV78" s="110"/>
      <c r="AW78" s="110"/>
      <c r="AX78" s="110"/>
      <c r="AY78" s="110"/>
      <c r="AZ78" s="110"/>
      <c r="BA78" s="110"/>
      <c r="BB78" s="110"/>
      <c r="BC78" s="110"/>
      <c r="BD78" s="110"/>
      <c r="BE78" s="110"/>
      <c r="BF78" s="110"/>
      <c r="BG78" s="110"/>
      <c r="BH78" s="110"/>
      <c r="BI78" s="110"/>
      <c r="BJ78" s="110"/>
      <c r="BK78" s="110"/>
      <c r="BL78" s="110"/>
      <c r="BM78" s="110"/>
      <c r="BN78" s="110"/>
      <c r="BO78" s="110"/>
      <c r="BP78" s="110"/>
      <c r="BQ78" s="110"/>
      <c r="BR78" s="110"/>
      <c r="BS78" s="110"/>
      <c r="BT78" s="110"/>
      <c r="BU78" s="110"/>
      <c r="BV78" s="110"/>
      <c r="BW78" s="110"/>
      <c r="BX78" s="110"/>
      <c r="BY78" s="110"/>
      <c r="BZ78" s="110"/>
      <c r="CA78" s="110"/>
      <c r="CB78" s="110"/>
      <c r="CC78" s="110"/>
      <c r="CD78" s="110"/>
      <c r="CE78" s="110"/>
      <c r="CF78" s="110"/>
      <c r="CG78" s="110"/>
      <c r="CH78" s="110"/>
      <c r="CI78" s="110"/>
      <c r="CJ78" s="110"/>
      <c r="CK78" s="110"/>
      <c r="CL78" s="110"/>
      <c r="CM78" s="110"/>
      <c r="CN78" s="110"/>
      <c r="CO78" s="110"/>
      <c r="CP78" s="110"/>
      <c r="CQ78" s="110"/>
      <c r="CR78" s="110"/>
      <c r="CS78" s="110"/>
      <c r="CT78" s="110"/>
      <c r="CU78" s="110"/>
      <c r="CV78" s="110"/>
      <c r="CW78" s="110"/>
      <c r="CX78" s="110"/>
    </row>
    <row r="79" spans="7:102" ht="14.25" customHeight="1" x14ac:dyDescent="0.25">
      <c r="G79" s="187"/>
      <c r="H79" s="188"/>
      <c r="I79" s="188"/>
      <c r="J79" s="188"/>
      <c r="K79" s="188"/>
      <c r="L79" s="188"/>
      <c r="M79" s="187"/>
      <c r="N79" s="188"/>
      <c r="O79" s="188"/>
      <c r="P79" s="188"/>
      <c r="Q79" s="187"/>
      <c r="R79" s="188"/>
      <c r="S79" s="188"/>
      <c r="T79" s="191"/>
      <c r="U79" s="187"/>
      <c r="V79" s="188"/>
      <c r="W79" s="188"/>
      <c r="X79" s="188"/>
      <c r="Y79" s="188"/>
      <c r="Z79" s="188"/>
      <c r="AA79" s="187"/>
      <c r="AB79" s="188"/>
      <c r="AC79" s="188"/>
      <c r="AD79" s="191"/>
      <c r="AE79" s="187"/>
      <c r="AF79" s="188"/>
      <c r="AG79" s="188"/>
      <c r="AH79" s="191"/>
      <c r="AI79" s="110"/>
      <c r="AJ79" s="110"/>
      <c r="AK79" s="110"/>
      <c r="AL79" s="110"/>
      <c r="AM79" s="110"/>
      <c r="AN79" s="110"/>
      <c r="AO79" s="110"/>
      <c r="AP79" s="110"/>
      <c r="AQ79" s="110"/>
      <c r="AR79" s="110"/>
      <c r="AS79" s="110"/>
      <c r="AT79" s="110"/>
      <c r="AU79" s="110"/>
      <c r="AV79" s="110"/>
      <c r="AW79" s="110"/>
      <c r="AX79" s="110"/>
      <c r="AY79" s="110"/>
      <c r="AZ79" s="110"/>
      <c r="BA79" s="110"/>
      <c r="BB79" s="110"/>
      <c r="BC79" s="110"/>
      <c r="BD79" s="110"/>
      <c r="BE79" s="110"/>
      <c r="BF79" s="110"/>
      <c r="BG79" s="110"/>
      <c r="BH79" s="110"/>
      <c r="BI79" s="110"/>
      <c r="BJ79" s="110"/>
      <c r="BK79" s="110"/>
      <c r="BL79" s="110"/>
      <c r="BM79" s="110"/>
      <c r="BN79" s="110"/>
      <c r="BO79" s="110"/>
      <c r="BP79" s="110"/>
      <c r="BQ79" s="110"/>
      <c r="BR79" s="110"/>
      <c r="BS79" s="110"/>
      <c r="BT79" s="110"/>
      <c r="BU79" s="110"/>
      <c r="BV79" s="110"/>
      <c r="BW79" s="110"/>
      <c r="BX79" s="110"/>
      <c r="BY79" s="110"/>
      <c r="BZ79" s="110"/>
      <c r="CA79" s="110"/>
      <c r="CB79" s="110"/>
      <c r="CC79" s="110"/>
      <c r="CD79" s="110"/>
      <c r="CE79" s="110"/>
      <c r="CF79" s="110"/>
      <c r="CG79" s="110"/>
      <c r="CH79" s="110"/>
      <c r="CI79" s="110"/>
      <c r="CJ79" s="110"/>
      <c r="CK79" s="110"/>
      <c r="CL79" s="110"/>
      <c r="CM79" s="110"/>
      <c r="CN79" s="110"/>
      <c r="CO79" s="110"/>
      <c r="CP79" s="110"/>
      <c r="CQ79" s="110"/>
      <c r="CR79" s="110"/>
      <c r="CS79" s="110"/>
      <c r="CT79" s="110"/>
      <c r="CU79" s="110"/>
      <c r="CV79" s="110"/>
      <c r="CW79" s="110"/>
      <c r="CX79" s="110"/>
    </row>
    <row r="80" spans="7:102" ht="14.25" customHeight="1" x14ac:dyDescent="0.25">
      <c r="G80" s="110"/>
      <c r="H80" s="110"/>
      <c r="I80" s="110"/>
      <c r="J80" s="110"/>
      <c r="K80" s="110"/>
      <c r="L80" s="110"/>
      <c r="M80" s="110"/>
      <c r="N80" s="110"/>
      <c r="O80" s="110"/>
      <c r="P80" s="110"/>
      <c r="Q80" s="110"/>
      <c r="R80" s="110"/>
      <c r="S80" s="110"/>
      <c r="T80" s="110"/>
      <c r="U80" s="110"/>
      <c r="V80" s="110"/>
      <c r="W80" s="110"/>
      <c r="X80" s="110"/>
      <c r="Y80" s="110"/>
      <c r="Z80" s="110"/>
      <c r="AA80" s="110"/>
      <c r="AB80" s="110"/>
      <c r="AC80" s="110"/>
      <c r="AD80" s="110"/>
      <c r="AE80" s="110"/>
      <c r="AF80" s="110"/>
      <c r="AG80" s="110"/>
      <c r="AH80" s="110"/>
      <c r="AI80" s="110"/>
      <c r="AJ80" s="110"/>
      <c r="AK80" s="110"/>
      <c r="AL80" s="110"/>
      <c r="AM80" s="110"/>
      <c r="AN80" s="110"/>
      <c r="AO80" s="110"/>
      <c r="AP80" s="110"/>
      <c r="AQ80" s="110"/>
      <c r="AR80" s="110"/>
      <c r="AS80" s="110"/>
      <c r="AT80" s="110"/>
      <c r="AU80" s="110"/>
      <c r="AV80" s="110"/>
      <c r="AW80" s="110"/>
      <c r="AX80" s="110"/>
      <c r="AY80" s="110"/>
      <c r="AZ80" s="110"/>
      <c r="BA80" s="110"/>
      <c r="BB80" s="110"/>
      <c r="BC80" s="110"/>
      <c r="BD80" s="110"/>
      <c r="BE80" s="110"/>
      <c r="BF80" s="110"/>
      <c r="BG80" s="110"/>
      <c r="BH80" s="110"/>
      <c r="BI80" s="110"/>
      <c r="BJ80" s="110"/>
      <c r="BK80" s="110"/>
      <c r="BL80" s="110"/>
      <c r="BM80" s="110"/>
      <c r="BN80" s="110"/>
      <c r="BO80" s="110"/>
      <c r="BP80" s="110"/>
      <c r="BQ80" s="110"/>
      <c r="BR80" s="110"/>
      <c r="BS80" s="110"/>
      <c r="BT80" s="110"/>
      <c r="BU80" s="110"/>
      <c r="BV80" s="110"/>
      <c r="BW80" s="110"/>
      <c r="BX80" s="110"/>
      <c r="BY80" s="110"/>
      <c r="BZ80" s="110"/>
      <c r="CA80" s="110"/>
      <c r="CB80" s="110"/>
      <c r="CC80" s="110"/>
      <c r="CD80" s="110"/>
      <c r="CE80" s="110"/>
      <c r="CF80" s="110"/>
      <c r="CG80" s="110"/>
      <c r="CH80" s="110"/>
      <c r="CI80" s="110"/>
      <c r="CJ80" s="110"/>
      <c r="CK80" s="110"/>
      <c r="CL80" s="110"/>
      <c r="CM80" s="110"/>
      <c r="CN80" s="110"/>
      <c r="CO80" s="110"/>
      <c r="CP80" s="110"/>
      <c r="CQ80" s="110"/>
      <c r="CR80" s="110"/>
      <c r="CS80" s="110"/>
      <c r="CT80" s="110"/>
      <c r="CU80" s="110"/>
      <c r="CV80" s="110"/>
      <c r="CW80" s="110"/>
      <c r="CX80" s="110"/>
    </row>
    <row r="81" spans="7:102" ht="14.25" customHeight="1" x14ac:dyDescent="0.25">
      <c r="G81" s="110"/>
      <c r="H81" s="110"/>
      <c r="I81" s="110"/>
      <c r="J81" s="110"/>
      <c r="K81" s="110"/>
      <c r="L81" s="110"/>
      <c r="M81" s="110"/>
      <c r="N81" s="110"/>
      <c r="O81" s="110"/>
      <c r="P81" s="110"/>
      <c r="Q81" s="110"/>
      <c r="R81" s="110"/>
      <c r="S81" s="110"/>
      <c r="T81" s="110"/>
      <c r="U81" s="110"/>
      <c r="V81" s="110"/>
      <c r="W81" s="110"/>
      <c r="X81" s="110"/>
      <c r="Y81" s="110"/>
      <c r="Z81" s="110"/>
      <c r="AA81" s="110"/>
      <c r="AB81" s="110"/>
      <c r="AC81" s="110"/>
      <c r="AD81" t="s">
        <v>1765</v>
      </c>
      <c r="AG81" t="str">
        <f>'E-13'!S17</f>
        <v>E-13-1</v>
      </c>
      <c r="AI81" s="110"/>
      <c r="AJ81" s="110"/>
      <c r="AK81" s="110"/>
      <c r="AL81" s="110"/>
      <c r="AM81" s="110"/>
      <c r="AN81" s="110"/>
      <c r="AO81" s="110"/>
      <c r="AP81" s="110"/>
      <c r="AQ81" s="110"/>
      <c r="AR81" s="110"/>
      <c r="AS81" s="110"/>
      <c r="AT81" s="110"/>
      <c r="AU81" s="110"/>
      <c r="AV81" s="110"/>
      <c r="AW81" s="110"/>
      <c r="AX81" s="110"/>
      <c r="AY81" s="110"/>
      <c r="AZ81" s="110"/>
      <c r="BA81" s="110"/>
      <c r="BB81" s="110"/>
      <c r="BC81" s="110"/>
      <c r="BD81" s="110"/>
      <c r="BE81" s="110"/>
      <c r="BF81" s="110"/>
      <c r="BG81" s="110"/>
      <c r="BH81" s="110"/>
      <c r="BI81" s="110"/>
      <c r="BJ81" s="110"/>
      <c r="BK81" s="110"/>
      <c r="BL81" s="110"/>
      <c r="BM81" s="110"/>
      <c r="BN81" s="110"/>
      <c r="BO81" s="110"/>
      <c r="BP81" s="110"/>
      <c r="BQ81" s="110"/>
      <c r="BR81" s="110"/>
      <c r="BS81" s="110"/>
      <c r="BT81" s="110"/>
      <c r="BU81" s="110"/>
      <c r="BV81" s="110"/>
      <c r="BW81" s="110"/>
      <c r="BX81" s="110"/>
      <c r="BY81" s="110"/>
      <c r="BZ81" s="110"/>
      <c r="CA81" s="110"/>
      <c r="CB81" s="110"/>
      <c r="CC81" s="110"/>
      <c r="CD81" s="110"/>
      <c r="CE81" s="110"/>
      <c r="CF81" s="110"/>
      <c r="CG81" s="110"/>
      <c r="CH81" s="110"/>
      <c r="CI81" s="110"/>
      <c r="CJ81" s="110"/>
      <c r="CK81" s="110"/>
      <c r="CL81" s="110"/>
      <c r="CM81" s="110"/>
      <c r="CN81" s="110"/>
      <c r="CO81" s="110"/>
      <c r="CP81" s="110"/>
      <c r="CQ81" s="110"/>
      <c r="CR81" s="110"/>
      <c r="CS81" s="110"/>
      <c r="CT81" s="110"/>
      <c r="CU81" s="110"/>
      <c r="CV81" s="110"/>
      <c r="CW81" s="110"/>
      <c r="CX81" s="110"/>
    </row>
  </sheetData>
  <mergeCells count="303">
    <mergeCell ref="X40:AB40"/>
    <mergeCell ref="BK30:BO30"/>
    <mergeCell ref="BP16:BT16"/>
    <mergeCell ref="CT28:CX28"/>
    <mergeCell ref="AG22:AK22"/>
    <mergeCell ref="CJ24:CN24"/>
    <mergeCell ref="CE28:CI28"/>
    <mergeCell ref="CO19:CS19"/>
    <mergeCell ref="AQ22:AU22"/>
    <mergeCell ref="AL26:AP26"/>
    <mergeCell ref="BF27:BJ27"/>
    <mergeCell ref="BP18:BT18"/>
    <mergeCell ref="AG21:AK21"/>
    <mergeCell ref="AB25:AF25"/>
    <mergeCell ref="AL16:AP16"/>
    <mergeCell ref="CT20:CX20"/>
    <mergeCell ref="CO16:CS16"/>
    <mergeCell ref="CT21:CX21"/>
    <mergeCell ref="BZ16:CD16"/>
    <mergeCell ref="CJ16:CN16"/>
    <mergeCell ref="CT14:CX16"/>
    <mergeCell ref="AV16:AZ16"/>
    <mergeCell ref="BF16:BJ16"/>
    <mergeCell ref="CT27:CX27"/>
    <mergeCell ref="CE30:CI30"/>
    <mergeCell ref="AL25:AP25"/>
    <mergeCell ref="H22:K23"/>
    <mergeCell ref="BF24:BJ24"/>
    <mergeCell ref="BU29:BY29"/>
    <mergeCell ref="CE20:CI20"/>
    <mergeCell ref="BZ19:CD19"/>
    <mergeCell ref="AB27:AF27"/>
    <mergeCell ref="CE29:CI29"/>
    <mergeCell ref="CE23:CI23"/>
    <mergeCell ref="AV29:AZ29"/>
    <mergeCell ref="BK22:BO22"/>
    <mergeCell ref="BF26:BJ26"/>
    <mergeCell ref="AQ30:AU30"/>
    <mergeCell ref="AG20:AK20"/>
    <mergeCell ref="W25:AA25"/>
    <mergeCell ref="BP26:BT26"/>
    <mergeCell ref="AQ20:AU20"/>
    <mergeCell ref="AG29:AK29"/>
    <mergeCell ref="AL29:AP29"/>
    <mergeCell ref="CT24:CX24"/>
    <mergeCell ref="U27:V27"/>
    <mergeCell ref="B16:E16"/>
    <mergeCell ref="B12:E12"/>
    <mergeCell ref="AV19:AZ19"/>
    <mergeCell ref="U28:V28"/>
    <mergeCell ref="BP20:BT20"/>
    <mergeCell ref="BK24:BO24"/>
    <mergeCell ref="AV28:AZ28"/>
    <mergeCell ref="BF25:BJ25"/>
    <mergeCell ref="H18:K19"/>
    <mergeCell ref="BP28:BT28"/>
    <mergeCell ref="B14:E14"/>
    <mergeCell ref="W18:AA18"/>
    <mergeCell ref="BA28:BE28"/>
    <mergeCell ref="BK28:BO28"/>
    <mergeCell ref="W15:AA16"/>
    <mergeCell ref="AL17:AP17"/>
    <mergeCell ref="AG27:AK27"/>
    <mergeCell ref="AQ18:AU18"/>
    <mergeCell ref="M26:T27"/>
    <mergeCell ref="AV23:AZ23"/>
    <mergeCell ref="H14:T16"/>
    <mergeCell ref="BA18:BE18"/>
    <mergeCell ref="CO30:CS30"/>
    <mergeCell ref="G66:L66"/>
    <mergeCell ref="CE17:CI17"/>
    <mergeCell ref="AA66:AD66"/>
    <mergeCell ref="AB24:AF24"/>
    <mergeCell ref="CJ21:CN21"/>
    <mergeCell ref="G14:G16"/>
    <mergeCell ref="AG25:AK25"/>
    <mergeCell ref="M28:T29"/>
    <mergeCell ref="U66:Z66"/>
    <mergeCell ref="AQ25:AU25"/>
    <mergeCell ref="M24:T25"/>
    <mergeCell ref="CE19:CI19"/>
    <mergeCell ref="BZ23:CD23"/>
    <mergeCell ref="BA17:BE17"/>
    <mergeCell ref="AB26:AF26"/>
    <mergeCell ref="W30:AA30"/>
    <mergeCell ref="CJ23:CN23"/>
    <mergeCell ref="Q66:T66"/>
    <mergeCell ref="BA22:BE22"/>
    <mergeCell ref="W20:AA20"/>
    <mergeCell ref="W14:CS14"/>
    <mergeCell ref="AL22:AP22"/>
    <mergeCell ref="BP25:BT25"/>
    <mergeCell ref="G65:T65"/>
    <mergeCell ref="AV30:AZ30"/>
    <mergeCell ref="CT30:CX30"/>
    <mergeCell ref="W22:AA22"/>
    <mergeCell ref="BZ24:CD24"/>
    <mergeCell ref="CO27:CS27"/>
    <mergeCell ref="BU28:BY28"/>
    <mergeCell ref="B18:E18"/>
    <mergeCell ref="BZ18:CD18"/>
    <mergeCell ref="BA30:BE30"/>
    <mergeCell ref="W21:AA21"/>
    <mergeCell ref="AL24:AP24"/>
    <mergeCell ref="BF23:BJ23"/>
    <mergeCell ref="U24:V24"/>
    <mergeCell ref="U18:V18"/>
    <mergeCell ref="AQ23:AU23"/>
    <mergeCell ref="AV24:AZ24"/>
    <mergeCell ref="M20:T21"/>
    <mergeCell ref="BK29:BO29"/>
    <mergeCell ref="AQ29:AU29"/>
    <mergeCell ref="BU30:BY30"/>
    <mergeCell ref="BP19:BT19"/>
    <mergeCell ref="CE22:CI22"/>
    <mergeCell ref="BK23:BO23"/>
    <mergeCell ref="G7:AK7"/>
    <mergeCell ref="CJ27:CN27"/>
    <mergeCell ref="H34:AK35"/>
    <mergeCell ref="CO22:CS22"/>
    <mergeCell ref="CT18:CX18"/>
    <mergeCell ref="CO25:CS25"/>
    <mergeCell ref="AB19:AF19"/>
    <mergeCell ref="CJ17:CN17"/>
    <mergeCell ref="CE21:CI21"/>
    <mergeCell ref="BZ25:CD25"/>
    <mergeCell ref="AG24:AK24"/>
    <mergeCell ref="H20:K21"/>
    <mergeCell ref="AL19:AP19"/>
    <mergeCell ref="CO21:CS21"/>
    <mergeCell ref="AB28:AF28"/>
    <mergeCell ref="U19:V19"/>
    <mergeCell ref="BF20:BJ20"/>
    <mergeCell ref="BZ27:CD27"/>
    <mergeCell ref="BF17:BJ17"/>
    <mergeCell ref="CT22:CX22"/>
    <mergeCell ref="AG26:AK26"/>
    <mergeCell ref="CO23:CS23"/>
    <mergeCell ref="AB30:AF30"/>
    <mergeCell ref="BP30:BT30"/>
    <mergeCell ref="B6:E6"/>
    <mergeCell ref="BZ17:CD17"/>
    <mergeCell ref="BK21:BO21"/>
    <mergeCell ref="AB20:AF20"/>
    <mergeCell ref="B15:E15"/>
    <mergeCell ref="BF22:BJ22"/>
    <mergeCell ref="AL30:AP30"/>
    <mergeCell ref="CE16:CI16"/>
    <mergeCell ref="AB29:AF29"/>
    <mergeCell ref="AV22:AZ22"/>
    <mergeCell ref="BF19:BJ19"/>
    <mergeCell ref="BA23:BE23"/>
    <mergeCell ref="BK27:BO27"/>
    <mergeCell ref="BP22:BT22"/>
    <mergeCell ref="BF28:BJ28"/>
    <mergeCell ref="BU18:BY18"/>
    <mergeCell ref="BU27:BY27"/>
    <mergeCell ref="W26:AA26"/>
    <mergeCell ref="AQ16:AU16"/>
    <mergeCell ref="BZ28:CD28"/>
    <mergeCell ref="CE18:CI18"/>
    <mergeCell ref="AV21:AZ21"/>
    <mergeCell ref="BU17:BY17"/>
    <mergeCell ref="BP21:BT21"/>
    <mergeCell ref="AE66:AH66"/>
    <mergeCell ref="BU19:BY19"/>
    <mergeCell ref="CJ22:CN22"/>
    <mergeCell ref="BP23:BT23"/>
    <mergeCell ref="AQ17:AU17"/>
    <mergeCell ref="U21:V21"/>
    <mergeCell ref="BF29:BJ29"/>
    <mergeCell ref="AG19:AK19"/>
    <mergeCell ref="CE25:CI25"/>
    <mergeCell ref="AG28:AK28"/>
    <mergeCell ref="AQ19:AU19"/>
    <mergeCell ref="H33:AK33"/>
    <mergeCell ref="AQ28:AU28"/>
    <mergeCell ref="I39:V39"/>
    <mergeCell ref="H43:AK46"/>
    <mergeCell ref="I38:V38"/>
    <mergeCell ref="CJ18:CN18"/>
    <mergeCell ref="BA21:BE21"/>
    <mergeCell ref="AV25:AZ25"/>
    <mergeCell ref="BU21:BY21"/>
    <mergeCell ref="BZ30:CD30"/>
    <mergeCell ref="W17:AA17"/>
    <mergeCell ref="I37:V37"/>
    <mergeCell ref="X39:AB39"/>
    <mergeCell ref="CJ30:CN30"/>
    <mergeCell ref="BA20:BE20"/>
    <mergeCell ref="BK17:BO17"/>
    <mergeCell ref="BF21:BJ21"/>
    <mergeCell ref="AG30:AK30"/>
    <mergeCell ref="BU20:BY20"/>
    <mergeCell ref="BA29:BE29"/>
    <mergeCell ref="W29:AA29"/>
    <mergeCell ref="B19:E19"/>
    <mergeCell ref="W23:AA23"/>
    <mergeCell ref="U26:V26"/>
    <mergeCell ref="B28:E28"/>
    <mergeCell ref="AG23:AK23"/>
    <mergeCell ref="AV26:AZ26"/>
    <mergeCell ref="M22:T23"/>
    <mergeCell ref="BP27:BT27"/>
    <mergeCell ref="BU22:BY22"/>
    <mergeCell ref="H26:K27"/>
    <mergeCell ref="BF30:BJ30"/>
    <mergeCell ref="BK19:BO19"/>
    <mergeCell ref="CJ28:CN28"/>
    <mergeCell ref="U22:V22"/>
    <mergeCell ref="AQ26:AU26"/>
    <mergeCell ref="CJ25:CN25"/>
    <mergeCell ref="CT26:CX26"/>
    <mergeCell ref="CE26:CI26"/>
    <mergeCell ref="BZ20:CD20"/>
    <mergeCell ref="BK26:BO26"/>
    <mergeCell ref="CT29:CX29"/>
    <mergeCell ref="B17:E17"/>
    <mergeCell ref="AB17:AF17"/>
    <mergeCell ref="CO26:CS26"/>
    <mergeCell ref="CE27:CI27"/>
    <mergeCell ref="BZ26:CD26"/>
    <mergeCell ref="CT19:CX19"/>
    <mergeCell ref="CO18:CS18"/>
    <mergeCell ref="BU24:BY24"/>
    <mergeCell ref="CT23:CX23"/>
    <mergeCell ref="CO17:CS17"/>
    <mergeCell ref="CO20:CS20"/>
    <mergeCell ref="CT17:CX17"/>
    <mergeCell ref="U20:V20"/>
    <mergeCell ref="BU26:BY26"/>
    <mergeCell ref="AV20:AZ20"/>
    <mergeCell ref="AQ24:AU24"/>
    <mergeCell ref="BA19:BE19"/>
    <mergeCell ref="BP17:BT17"/>
    <mergeCell ref="CJ20:CN20"/>
    <mergeCell ref="CT25:CX25"/>
    <mergeCell ref="BK25:BO25"/>
    <mergeCell ref="AL20:AP20"/>
    <mergeCell ref="U65:AH65"/>
    <mergeCell ref="B4:E4"/>
    <mergeCell ref="BU23:BY23"/>
    <mergeCell ref="M66:P66"/>
    <mergeCell ref="AV17:AZ17"/>
    <mergeCell ref="AQ21:AU21"/>
    <mergeCell ref="U25:V25"/>
    <mergeCell ref="X37:AB37"/>
    <mergeCell ref="AB22:AF22"/>
    <mergeCell ref="AL28:AP28"/>
    <mergeCell ref="BA27:BE27"/>
    <mergeCell ref="BK18:BO18"/>
    <mergeCell ref="AB21:AF21"/>
    <mergeCell ref="AG16:AK16"/>
    <mergeCell ref="AL21:AP21"/>
    <mergeCell ref="BA24:BE24"/>
    <mergeCell ref="BP29:BT29"/>
    <mergeCell ref="H28:K29"/>
    <mergeCell ref="W27:AA27"/>
    <mergeCell ref="BU25:BY25"/>
    <mergeCell ref="AV18:AZ18"/>
    <mergeCell ref="B8:E8"/>
    <mergeCell ref="AB15:CS15"/>
    <mergeCell ref="I48:AB48"/>
    <mergeCell ref="BZ22:CD22"/>
    <mergeCell ref="U29:V29"/>
    <mergeCell ref="BA16:BE16"/>
    <mergeCell ref="BK20:BO20"/>
    <mergeCell ref="U23:V23"/>
    <mergeCell ref="BA25:BE25"/>
    <mergeCell ref="BK16:BO16"/>
    <mergeCell ref="BP24:BT24"/>
    <mergeCell ref="U14:V16"/>
    <mergeCell ref="W19:AA19"/>
    <mergeCell ref="BZ21:CD21"/>
    <mergeCell ref="W28:AA28"/>
    <mergeCell ref="AQ27:AU27"/>
    <mergeCell ref="AB18:AF18"/>
    <mergeCell ref="B10:E10"/>
    <mergeCell ref="BF18:BJ18"/>
    <mergeCell ref="AL23:AP23"/>
    <mergeCell ref="BA26:BE26"/>
    <mergeCell ref="AV27:AZ27"/>
    <mergeCell ref="CO28:CS28"/>
    <mergeCell ref="CE24:CI24"/>
    <mergeCell ref="CO29:CS29"/>
    <mergeCell ref="BZ29:CD29"/>
    <mergeCell ref="G9:Z11"/>
    <mergeCell ref="B13:E13"/>
    <mergeCell ref="AB23:AF23"/>
    <mergeCell ref="AG18:AK18"/>
    <mergeCell ref="B20:E20"/>
    <mergeCell ref="W24:AA24"/>
    <mergeCell ref="AL27:AP27"/>
    <mergeCell ref="CJ19:CN19"/>
    <mergeCell ref="CO24:CS24"/>
    <mergeCell ref="BU16:BY16"/>
    <mergeCell ref="AB16:AF16"/>
    <mergeCell ref="AG17:AK17"/>
    <mergeCell ref="H24:K25"/>
    <mergeCell ref="M18:T19"/>
    <mergeCell ref="CJ26:CN26"/>
    <mergeCell ref="AL18:AP18"/>
    <mergeCell ref="CJ29:CN29"/>
  </mergeCells>
  <dataValidations count="1">
    <dataValidation type="list" allowBlank="1" showInputMessage="1" showErrorMessage="1" sqref="I38:V38" xr:uid="{D493095A-A0CD-42F2-9048-102AEDCEF818}">
      <formula1>_xlfn.ANCHORARRAY($A$16)</formula1>
    </dataValidation>
  </dataValidations>
  <hyperlinks>
    <hyperlink ref="B4" location="PANDUAN!A1" display="PANDUAN" xr:uid="{00000000-0004-0000-D400-000000000000}"/>
    <hyperlink ref="B6" location="'EWS DIRECTORY'!A1" display="EWS DIRECTORY" xr:uid="{00000000-0004-0000-D400-000001000000}"/>
    <hyperlink ref="B8" location="'DATA PEMICU'!A1" display="DATA PEMICU" xr:uid="{00000000-0004-0000-D400-000002000000}"/>
    <hyperlink ref="B10" location="'DATA PENGUJI'!A1" display="DATA PENGUJI" xr:uid="{00000000-0004-0000-D400-000003000000}"/>
    <hyperlink ref="B12" location="'MAIN LEVEL'!A1" display="MAIN LEVEL" xr:uid="{00000000-0004-0000-D400-000004000000}"/>
  </hyperlinks>
  <pageMargins left="0.70866141732283472" right="0.31496062992125978" top="0.55118110236220474" bottom="0.55118110236220474" header="0" footer="0"/>
  <pageSetup paperSize="9" scale="77" orientation="portrait"/>
  <extLst>
    <ext xmlns:x14="http://schemas.microsoft.com/office/spreadsheetml/2009/9/main" uri="{CCE6A557-97BC-4b89-ADB6-D9C93CAAB3DF}">
      <x14:dataValidations xmlns:xm="http://schemas.microsoft.com/office/excel/2006/main" count="1">
        <x14:dataValidation type="list" allowBlank="1" showInputMessage="1" showErrorMessage="1" xr:uid="{744DAC99-494F-4BB7-A6E4-6D2594F433F1}">
          <x14:formula1>
            <xm:f>MASTER!$Q$2:$Q$6</xm:f>
          </x14:formula1>
          <xm:sqref>I48:AB48</xm:sqref>
        </x14:dataValidation>
      </x14:dataValidations>
    </ext>
  </extLst>
</worksheet>
</file>

<file path=xl/worksheets/sheet2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500-000000000000}">
  <sheetPr codeName="Sheet102">
    <tabColor theme="4" tint="-0.249977111117893"/>
  </sheetPr>
  <dimension ref="A1:AX64"/>
  <sheetViews>
    <sheetView topLeftCell="B22"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50" width="3.6640625" style="443" customWidth="1"/>
    <col min="51" max="51" width="14.44140625" style="443" customWidth="1"/>
    <col min="52" max="16384" width="14.44140625" style="443"/>
  </cols>
  <sheetData>
    <row r="1" spans="2:46" ht="14.25" customHeight="1" x14ac:dyDescent="0.25">
      <c r="G1" s="223"/>
      <c r="H1" s="223"/>
      <c r="I1" s="223"/>
      <c r="J1" s="223"/>
      <c r="K1" s="223"/>
      <c r="L1" s="223"/>
      <c r="M1" s="223"/>
      <c r="N1" s="223"/>
      <c r="O1" s="223"/>
      <c r="P1" s="223"/>
      <c r="Q1" s="223"/>
      <c r="R1" s="223"/>
      <c r="S1" s="223"/>
      <c r="T1" s="223"/>
      <c r="U1" s="223"/>
      <c r="V1" s="223"/>
      <c r="W1" s="223"/>
      <c r="X1" s="223"/>
    </row>
    <row r="2" spans="2:46" ht="14.25" customHeight="1" x14ac:dyDescent="0.25">
      <c r="G2" s="55" t="s">
        <v>1674</v>
      </c>
      <c r="H2" s="55"/>
      <c r="I2" s="55"/>
      <c r="J2" s="55"/>
      <c r="K2" s="55"/>
      <c r="L2" s="55"/>
      <c r="M2" s="55"/>
      <c r="N2" s="55"/>
    </row>
    <row r="3" spans="2:46" ht="14.25" customHeight="1" x14ac:dyDescent="0.25">
      <c r="B3" s="111"/>
      <c r="C3" s="111"/>
      <c r="D3" s="111"/>
      <c r="E3" s="111"/>
      <c r="G3" s="55"/>
      <c r="H3" s="55"/>
      <c r="I3" s="55"/>
      <c r="J3" s="55"/>
      <c r="K3" s="55"/>
      <c r="L3" s="55"/>
      <c r="M3" s="55"/>
      <c r="N3" s="55"/>
    </row>
    <row r="4" spans="2:46" ht="14.25" customHeight="1" x14ac:dyDescent="0.25">
      <c r="B4" s="762" t="s">
        <v>79</v>
      </c>
      <c r="C4" s="761"/>
      <c r="D4" s="761"/>
      <c r="E4" s="761"/>
      <c r="G4" s="55"/>
      <c r="H4" s="55"/>
      <c r="I4" s="55"/>
      <c r="J4" s="55"/>
      <c r="K4" s="55"/>
      <c r="L4" s="55"/>
      <c r="M4" s="55"/>
      <c r="N4" s="55"/>
    </row>
    <row r="5" spans="2:46" ht="14.25" customHeight="1" x14ac:dyDescent="0.25">
      <c r="B5" s="111"/>
      <c r="C5" s="111"/>
      <c r="D5" s="111"/>
      <c r="E5" s="111"/>
      <c r="G5" s="55"/>
      <c r="H5" s="55"/>
      <c r="I5" s="55"/>
      <c r="J5" s="55"/>
      <c r="K5" s="55"/>
      <c r="L5" s="55"/>
      <c r="M5" s="55"/>
      <c r="N5" s="55"/>
    </row>
    <row r="6" spans="2:46" ht="14.25" customHeight="1" x14ac:dyDescent="0.25">
      <c r="B6" s="762" t="s">
        <v>87</v>
      </c>
      <c r="C6" s="761"/>
      <c r="D6" s="761"/>
      <c r="E6" s="761"/>
      <c r="G6" s="55"/>
      <c r="H6" s="55"/>
      <c r="I6" s="55"/>
      <c r="J6" s="55"/>
      <c r="K6" s="55"/>
      <c r="L6" s="55"/>
      <c r="M6" s="55"/>
      <c r="N6" s="55"/>
    </row>
    <row r="7" spans="2:46" ht="15" customHeight="1" x14ac:dyDescent="0.25">
      <c r="B7" s="111"/>
      <c r="C7" s="111"/>
      <c r="D7" s="111"/>
      <c r="E7" s="111"/>
      <c r="G7" s="996" t="s">
        <v>1774</v>
      </c>
      <c r="H7" s="997"/>
      <c r="I7" s="997"/>
      <c r="J7" s="997"/>
      <c r="K7" s="997"/>
      <c r="L7" s="997"/>
      <c r="M7" s="997"/>
      <c r="N7" s="997"/>
      <c r="O7" s="997"/>
      <c r="P7" s="997"/>
      <c r="Q7" s="997"/>
      <c r="R7" s="997"/>
      <c r="S7" s="997"/>
      <c r="T7" s="997"/>
      <c r="U7" s="997"/>
      <c r="V7" s="997"/>
      <c r="W7" s="997"/>
      <c r="X7" s="997"/>
      <c r="Y7" s="997"/>
      <c r="Z7" s="997"/>
      <c r="AA7" s="997"/>
      <c r="AB7" s="997"/>
      <c r="AC7" s="997"/>
      <c r="AD7" s="997"/>
      <c r="AE7" s="997"/>
      <c r="AF7" s="997"/>
      <c r="AG7" s="997"/>
      <c r="AH7" s="997"/>
      <c r="AI7" s="997"/>
      <c r="AJ7" s="997"/>
      <c r="AK7" s="997"/>
      <c r="AL7" s="997"/>
      <c r="AM7" s="997"/>
      <c r="AN7" s="997"/>
      <c r="AO7" s="997"/>
      <c r="AP7" s="997"/>
      <c r="AQ7" s="997"/>
      <c r="AR7" s="997"/>
      <c r="AS7" s="58"/>
    </row>
    <row r="8" spans="2:46" ht="14.25" customHeight="1" x14ac:dyDescent="0.25">
      <c r="B8" s="762" t="s">
        <v>94</v>
      </c>
      <c r="C8" s="761"/>
      <c r="D8" s="761"/>
      <c r="E8" s="761"/>
      <c r="G8" s="55"/>
      <c r="H8" s="55"/>
      <c r="I8" s="55"/>
      <c r="J8" s="55"/>
      <c r="K8" s="55"/>
      <c r="L8" s="55"/>
      <c r="M8" s="55"/>
      <c r="N8" s="55"/>
    </row>
    <row r="9" spans="2:46" ht="14.25" customHeight="1" x14ac:dyDescent="0.25">
      <c r="B9" s="111"/>
      <c r="C9" s="111"/>
      <c r="D9" s="111"/>
      <c r="E9" s="111"/>
      <c r="G9" s="999" t="str">
        <f>"Rincian "&amp;'E-12'!G9&amp;" "&amp;'E-12-1'!M18</f>
        <v>Rincian Biaya Administrasi dan Umum Berdasarkan Data Internal dan Eksternal yang dimiliki DJP</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997"/>
      <c r="I10" s="997"/>
      <c r="J10" s="997"/>
      <c r="K10" s="997"/>
      <c r="L10" s="997"/>
      <c r="M10" s="997"/>
      <c r="N10" s="997"/>
      <c r="O10" s="997"/>
      <c r="P10" s="997"/>
      <c r="Q10" s="997"/>
      <c r="R10" s="997"/>
      <c r="S10" s="997"/>
      <c r="T10" s="997"/>
      <c r="U10" s="997"/>
      <c r="V10" s="997"/>
      <c r="W10" s="997"/>
      <c r="X10" s="997"/>
      <c r="Y10" s="997"/>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row>
    <row r="13" spans="2:46" ht="14.25" customHeight="1" x14ac:dyDescent="0.25">
      <c r="B13" s="962" t="str">
        <f>HYPERLINK("#'"&amp;'EWS DIRECTORY'!$J$211&amp;"'!A1",'EWS DIRECTORY'!$J$211)</f>
        <v>E-13</v>
      </c>
      <c r="C13" s="761"/>
      <c r="D13" s="761"/>
      <c r="E13" s="761"/>
      <c r="G13" s="55" t="s">
        <v>1680</v>
      </c>
      <c r="H13" s="55"/>
      <c r="I13" s="254"/>
      <c r="J13" s="254"/>
      <c r="K13" s="254"/>
      <c r="L13" s="254"/>
      <c r="M13" s="254"/>
      <c r="N13" s="254"/>
    </row>
    <row r="14" spans="2:46" ht="14.25" customHeight="1" x14ac:dyDescent="0.25">
      <c r="B14" s="931" t="str">
        <f>HYPERLINK("#'"&amp;'EWS DIRECTORY'!$J$212&amp;"'!A1",'EWS DIRECTORY'!$J$212)</f>
        <v>E-13-1</v>
      </c>
      <c r="C14" s="761"/>
      <c r="D14" s="761"/>
      <c r="E14" s="761"/>
      <c r="G14" s="55"/>
      <c r="H14" s="55"/>
      <c r="I14" s="254"/>
      <c r="J14" s="254"/>
      <c r="K14" s="254"/>
      <c r="L14" s="254"/>
      <c r="M14" s="254"/>
      <c r="N14" s="254"/>
    </row>
    <row r="15" spans="2:46" ht="14.25" customHeight="1" x14ac:dyDescent="0.25">
      <c r="B15" s="927" t="str">
        <f>HYPERLINK("#'"&amp;'EWS DIRECTORY'!$J$213&amp;"'!A1",'EWS DIRECTORY'!$J$213)</f>
        <v>E-13-1-1</v>
      </c>
      <c r="C15" s="761"/>
      <c r="D15" s="761"/>
      <c r="E15" s="761"/>
      <c r="G15" s="55"/>
      <c r="H15" s="55"/>
      <c r="I15" s="254"/>
      <c r="J15" s="254"/>
      <c r="K15" s="254"/>
      <c r="L15" s="254"/>
      <c r="M15" s="254"/>
      <c r="N15" s="254"/>
    </row>
    <row r="16" spans="2:46" ht="14.25" customHeight="1" x14ac:dyDescent="0.25">
      <c r="B16" s="929" t="str">
        <f>HYPERLINK("#'"&amp;'EWS DIRECTORY'!$J$214&amp;"'!A1",'EWS DIRECTORY'!$J$214)</f>
        <v>E-13-1-2</v>
      </c>
      <c r="C16" s="761"/>
      <c r="D16" s="761"/>
      <c r="E16" s="761"/>
      <c r="G16" s="55"/>
      <c r="H16" s="55"/>
      <c r="I16" s="254"/>
      <c r="J16" s="254"/>
      <c r="K16" s="254"/>
      <c r="L16" s="254"/>
      <c r="M16" s="254"/>
      <c r="N16" s="254"/>
    </row>
    <row r="17" spans="2:50" ht="14.25" customHeight="1" x14ac:dyDescent="0.25">
      <c r="B17" s="929" t="str">
        <f>HYPERLINK("#'"&amp;'EWS DIRECTORY'!$J$215&amp;"'!A1",'EWS DIRECTORY'!$J$215)</f>
        <v>E-13-1-3</v>
      </c>
      <c r="C17" s="761"/>
      <c r="D17" s="761"/>
      <c r="E17" s="761"/>
      <c r="G17" s="55" t="s">
        <v>1681</v>
      </c>
      <c r="H17" s="55"/>
      <c r="I17" s="55"/>
      <c r="J17" s="254"/>
      <c r="K17" s="254"/>
      <c r="L17" s="254"/>
      <c r="M17" s="254"/>
      <c r="N17" s="254"/>
    </row>
    <row r="18" spans="2:50" ht="14.25" customHeight="1" x14ac:dyDescent="0.25">
      <c r="B18" s="929" t="str">
        <f>HYPERLINK("#'"&amp;'EWS DIRECTORY'!$J$216&amp;"'!A1",'EWS DIRECTORY'!$J$216)</f>
        <v>E-13-1-4</v>
      </c>
      <c r="C18" s="761"/>
      <c r="D18" s="761"/>
      <c r="E18" s="761"/>
      <c r="G18" s="55" t="s">
        <v>1744</v>
      </c>
      <c r="H18" s="55"/>
      <c r="I18" s="55" t="s">
        <v>1744</v>
      </c>
      <c r="J18" s="254"/>
      <c r="K18" s="254"/>
      <c r="L18" s="254"/>
      <c r="M18" s="254"/>
      <c r="N18" s="254"/>
    </row>
    <row r="19" spans="2:50" ht="14.25" customHeight="1" x14ac:dyDescent="0.25">
      <c r="B19" s="929" t="str">
        <f>HYPERLINK("#'"&amp;'EWS DIRECTORY'!$J$217&amp;"'!A1",'EWS DIRECTORY'!$J$217)</f>
        <v>E-13-1-5</v>
      </c>
      <c r="C19" s="761"/>
      <c r="D19" s="761"/>
      <c r="E19" s="761"/>
    </row>
    <row r="20" spans="2:50" ht="14.25" customHeight="1" x14ac:dyDescent="0.25">
      <c r="B20" s="929" t="str">
        <f>HYPERLINK("#'"&amp;'EWS DIRECTORY'!$J$218&amp;"'!A1",'EWS DIRECTORY'!$J$218)</f>
        <v>E-13-1-6</v>
      </c>
      <c r="C20" s="761"/>
      <c r="D20" s="761"/>
      <c r="E20" s="761"/>
      <c r="G20" s="55" t="s">
        <v>1791</v>
      </c>
    </row>
    <row r="21" spans="2:50" ht="14.25" customHeight="1" x14ac:dyDescent="0.25">
      <c r="G21" s="55"/>
    </row>
    <row r="22" spans="2:50" ht="14.25" customHeight="1" x14ac:dyDescent="0.25">
      <c r="G22" s="55"/>
      <c r="H22" s="990" t="s">
        <v>1445</v>
      </c>
      <c r="I22" s="790"/>
      <c r="J22" s="994" t="s">
        <v>1446</v>
      </c>
      <c r="K22" s="764"/>
      <c r="L22" s="764"/>
      <c r="M22" s="764"/>
      <c r="N22" s="764"/>
      <c r="O22" s="764"/>
      <c r="P22" s="764"/>
      <c r="Q22" s="764"/>
      <c r="R22" s="764"/>
      <c r="S22" s="764"/>
      <c r="T22" s="764"/>
      <c r="U22" s="764"/>
      <c r="V22" s="764"/>
      <c r="W22" s="764"/>
      <c r="X22" s="764"/>
      <c r="Y22" s="764"/>
      <c r="Z22" s="764"/>
      <c r="AA22" s="764"/>
      <c r="AB22" s="764"/>
      <c r="AC22" s="764"/>
      <c r="AD22" s="764"/>
      <c r="AE22" s="764"/>
      <c r="AF22" s="764"/>
      <c r="AG22" s="764"/>
      <c r="AH22" s="764"/>
      <c r="AI22" s="764"/>
      <c r="AJ22" s="764"/>
      <c r="AK22" s="764"/>
      <c r="AL22" s="764"/>
      <c r="AM22" s="764"/>
      <c r="AN22" s="764"/>
      <c r="AO22" s="764"/>
      <c r="AP22" s="764"/>
      <c r="AQ22" s="764"/>
      <c r="AR22" s="764"/>
      <c r="AS22" s="764"/>
      <c r="AT22" s="764"/>
      <c r="AU22" s="764"/>
      <c r="AV22" s="764"/>
      <c r="AW22" s="764"/>
      <c r="AX22" s="765"/>
    </row>
    <row r="23" spans="2:50" ht="14.25" customHeight="1" x14ac:dyDescent="0.25">
      <c r="G23" s="55"/>
      <c r="H23" s="806"/>
      <c r="I23" s="807"/>
      <c r="J23" s="978" t="s">
        <v>1452</v>
      </c>
      <c r="K23" s="764"/>
      <c r="L23" s="764"/>
      <c r="M23" s="764"/>
      <c r="N23" s="764"/>
      <c r="O23" s="764"/>
      <c r="P23" s="765"/>
      <c r="Q23" s="978" t="s">
        <v>1453</v>
      </c>
      <c r="R23" s="764"/>
      <c r="S23" s="764"/>
      <c r="T23" s="764"/>
      <c r="U23" s="764"/>
      <c r="V23" s="764"/>
      <c r="W23" s="765"/>
      <c r="X23" s="978" t="s">
        <v>1454</v>
      </c>
      <c r="Y23" s="764"/>
      <c r="Z23" s="764"/>
      <c r="AA23" s="764"/>
      <c r="AB23" s="764"/>
      <c r="AC23" s="764"/>
      <c r="AD23" s="765"/>
      <c r="AE23" s="978" t="s">
        <v>1455</v>
      </c>
      <c r="AF23" s="764"/>
      <c r="AG23" s="764"/>
      <c r="AH23" s="764"/>
      <c r="AI23" s="764"/>
      <c r="AJ23" s="764"/>
      <c r="AK23" s="765"/>
      <c r="AL23" s="978" t="s">
        <v>1456</v>
      </c>
      <c r="AM23" s="764"/>
      <c r="AN23" s="764"/>
      <c r="AO23" s="764"/>
      <c r="AP23" s="764"/>
      <c r="AQ23" s="764"/>
      <c r="AR23" s="764"/>
      <c r="AS23" s="765"/>
      <c r="AT23" s="978" t="s">
        <v>1457</v>
      </c>
      <c r="AU23" s="764"/>
      <c r="AV23" s="764"/>
      <c r="AW23" s="764"/>
      <c r="AX23" s="765"/>
    </row>
    <row r="24" spans="2:50" ht="40.5" customHeight="1" x14ac:dyDescent="0.25">
      <c r="G24" s="55"/>
      <c r="H24" s="991">
        <v>1</v>
      </c>
      <c r="I24" s="765"/>
      <c r="J24" s="984" t="e">
        <f>ID_MS_TH_PJK</f>
        <v>#N/A</v>
      </c>
      <c r="K24" s="764"/>
      <c r="L24" s="764"/>
      <c r="M24" s="764"/>
      <c r="N24" s="764"/>
      <c r="O24" s="764"/>
      <c r="P24" s="765"/>
      <c r="Q24" s="984" t="e">
        <f>NO_BPS</f>
        <v>#N/A</v>
      </c>
      <c r="R24" s="764"/>
      <c r="S24" s="764"/>
      <c r="T24" s="764"/>
      <c r="U24" s="764"/>
      <c r="V24" s="764"/>
      <c r="W24" s="765"/>
      <c r="X24" s="984" t="e">
        <f>PEMBETULAN_KE</f>
        <v>#N/A</v>
      </c>
      <c r="Y24" s="764"/>
      <c r="Z24" s="764"/>
      <c r="AA24" s="764"/>
      <c r="AB24" s="764"/>
      <c r="AC24" s="764"/>
      <c r="AD24" s="765"/>
      <c r="AE24" s="984" t="e">
        <f>TGL_TERIMA</f>
        <v>#N/A</v>
      </c>
      <c r="AF24" s="764"/>
      <c r="AG24" s="764"/>
      <c r="AH24" s="764"/>
      <c r="AI24" s="764"/>
      <c r="AJ24" s="764"/>
      <c r="AK24" s="765"/>
      <c r="AL24" s="984" t="s">
        <v>1514</v>
      </c>
      <c r="AM24" s="764"/>
      <c r="AN24" s="764"/>
      <c r="AO24" s="764"/>
      <c r="AP24" s="764"/>
      <c r="AQ24" s="764"/>
      <c r="AR24" s="764"/>
      <c r="AS24" s="765"/>
      <c r="AT24" s="1135">
        <f>'MAIN LEVEL'!AB48</f>
        <v>0</v>
      </c>
      <c r="AU24" s="764"/>
      <c r="AV24" s="764"/>
      <c r="AW24" s="764"/>
      <c r="AX24" s="765"/>
    </row>
    <row r="25" spans="2:50" ht="14.25" customHeight="1" x14ac:dyDescent="0.25">
      <c r="G25" s="55"/>
      <c r="H25" s="255"/>
      <c r="I25" s="255"/>
      <c r="J25" s="255"/>
      <c r="K25" s="255"/>
      <c r="L25" s="255"/>
      <c r="M25" s="255"/>
      <c r="N25" s="255"/>
      <c r="O25" s="255"/>
      <c r="P25" s="255"/>
      <c r="Q25" s="255"/>
      <c r="R25" s="255"/>
      <c r="AT25" s="536"/>
      <c r="AU25" s="536"/>
      <c r="AV25" s="536"/>
      <c r="AW25" s="536"/>
      <c r="AX25" s="536"/>
    </row>
    <row r="26" spans="2:50" ht="14.25" customHeight="1" x14ac:dyDescent="0.25">
      <c r="G26" s="55"/>
      <c r="H26" s="255"/>
      <c r="I26" s="255"/>
      <c r="J26" s="255"/>
      <c r="K26" s="255"/>
      <c r="L26" s="255"/>
      <c r="M26" s="255"/>
      <c r="N26" s="255"/>
      <c r="O26" s="255"/>
      <c r="P26" s="255"/>
      <c r="Q26" s="255"/>
      <c r="R26" s="255"/>
      <c r="AT26" s="536"/>
      <c r="AU26" s="536"/>
      <c r="AV26" s="536"/>
      <c r="AW26" s="536"/>
      <c r="AX26" s="536"/>
    </row>
    <row r="27" spans="2:50" ht="14.25" customHeight="1" x14ac:dyDescent="0.25">
      <c r="G27" s="55"/>
      <c r="H27" s="255"/>
      <c r="I27" s="255"/>
      <c r="J27" s="255"/>
      <c r="K27" s="255"/>
      <c r="L27" s="255"/>
      <c r="M27" s="255"/>
      <c r="N27" s="255"/>
      <c r="O27" s="255"/>
      <c r="P27" s="255"/>
      <c r="Q27" s="255"/>
      <c r="R27" s="255"/>
      <c r="AT27" s="536"/>
      <c r="AU27" s="536"/>
      <c r="AV27" s="536"/>
      <c r="AW27" s="536"/>
      <c r="AX27" s="536"/>
    </row>
    <row r="28" spans="2:50" ht="14.25" customHeight="1" x14ac:dyDescent="0.25">
      <c r="B28" s="760"/>
      <c r="C28" s="761"/>
      <c r="D28" s="761"/>
      <c r="E28" s="761"/>
      <c r="G28" s="55"/>
      <c r="H28" s="990" t="s">
        <v>1445</v>
      </c>
      <c r="I28" s="790"/>
      <c r="J28" s="990" t="s">
        <v>1478</v>
      </c>
      <c r="K28" s="789"/>
      <c r="L28" s="789"/>
      <c r="M28" s="790"/>
      <c r="N28" s="994" t="s">
        <v>1792</v>
      </c>
      <c r="O28" s="764"/>
      <c r="P28" s="764"/>
      <c r="Q28" s="764"/>
      <c r="R28" s="764"/>
      <c r="S28" s="764"/>
      <c r="T28" s="764"/>
      <c r="U28" s="764"/>
      <c r="V28" s="764"/>
      <c r="W28" s="764"/>
      <c r="X28" s="764"/>
      <c r="Y28" s="764"/>
      <c r="Z28" s="765"/>
      <c r="AA28" s="994" t="s">
        <v>1793</v>
      </c>
      <c r="AB28" s="764"/>
      <c r="AC28" s="764"/>
      <c r="AD28" s="764"/>
      <c r="AE28" s="764"/>
      <c r="AF28" s="764"/>
      <c r="AG28" s="764"/>
      <c r="AH28" s="764"/>
      <c r="AI28" s="764"/>
      <c r="AJ28" s="764"/>
      <c r="AK28" s="764"/>
      <c r="AL28" s="764"/>
      <c r="AM28" s="764"/>
      <c r="AN28" s="764"/>
      <c r="AO28" s="764"/>
      <c r="AP28" s="764"/>
      <c r="AQ28" s="764"/>
      <c r="AR28" s="764"/>
      <c r="AS28" s="765"/>
      <c r="AT28" s="1166" t="s">
        <v>1481</v>
      </c>
      <c r="AU28" s="789"/>
      <c r="AV28" s="789"/>
      <c r="AW28" s="789"/>
      <c r="AX28" s="790"/>
    </row>
    <row r="29" spans="2:50" ht="14.25" customHeight="1" x14ac:dyDescent="0.25">
      <c r="G29" s="55"/>
      <c r="H29" s="806"/>
      <c r="I29" s="807"/>
      <c r="J29" s="806"/>
      <c r="K29" s="794"/>
      <c r="L29" s="794"/>
      <c r="M29" s="807"/>
      <c r="N29" s="978" t="s">
        <v>796</v>
      </c>
      <c r="O29" s="764"/>
      <c r="P29" s="764"/>
      <c r="Q29" s="764"/>
      <c r="R29" s="764"/>
      <c r="S29" s="764"/>
      <c r="T29" s="765"/>
      <c r="U29" s="978" t="s">
        <v>1401</v>
      </c>
      <c r="V29" s="764"/>
      <c r="W29" s="764"/>
      <c r="X29" s="764"/>
      <c r="Y29" s="764"/>
      <c r="Z29" s="765"/>
      <c r="AA29" s="978" t="s">
        <v>796</v>
      </c>
      <c r="AB29" s="764"/>
      <c r="AC29" s="764"/>
      <c r="AD29" s="764"/>
      <c r="AE29" s="764"/>
      <c r="AF29" s="765"/>
      <c r="AG29" s="978" t="s">
        <v>1794</v>
      </c>
      <c r="AH29" s="764"/>
      <c r="AI29" s="764"/>
      <c r="AJ29" s="764"/>
      <c r="AK29" s="764"/>
      <c r="AL29" s="764"/>
      <c r="AM29" s="765"/>
      <c r="AN29" s="978" t="s">
        <v>1510</v>
      </c>
      <c r="AO29" s="764"/>
      <c r="AP29" s="764"/>
      <c r="AQ29" s="764"/>
      <c r="AR29" s="764"/>
      <c r="AS29" s="765"/>
      <c r="AT29" s="806"/>
      <c r="AU29" s="794"/>
      <c r="AV29" s="794"/>
      <c r="AW29" s="794"/>
      <c r="AX29" s="807"/>
    </row>
    <row r="30" spans="2:50" ht="14.25" customHeight="1" x14ac:dyDescent="0.25">
      <c r="B30" s="760"/>
      <c r="C30" s="761"/>
      <c r="D30" s="761"/>
      <c r="E30" s="761"/>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2:50" ht="14.2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2:50" ht="15" customHeight="1" x14ac:dyDescent="0.25">
      <c r="B32" s="760"/>
      <c r="C32" s="761"/>
      <c r="D32" s="761"/>
      <c r="E32" s="761"/>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2:50" ht="15" customHeight="1"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2:50" ht="15" customHeight="1" x14ac:dyDescent="0.25">
      <c r="B34" s="760"/>
      <c r="C34" s="761"/>
      <c r="D34" s="761"/>
      <c r="E34" s="761"/>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2:50" ht="15" customHeight="1" x14ac:dyDescent="0.25">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2:50" ht="15"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2:50" ht="15"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2:50" ht="15" customHeight="1" x14ac:dyDescent="0.25">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2:50" ht="15" customHeight="1" x14ac:dyDescent="0.25">
      <c r="G40" s="223"/>
      <c r="H40" s="980"/>
      <c r="I40" s="765"/>
      <c r="J40" s="979"/>
      <c r="K40" s="764"/>
      <c r="L40" s="764"/>
      <c r="M40" s="765"/>
      <c r="N40" s="980"/>
      <c r="O40" s="764"/>
      <c r="P40" s="764"/>
      <c r="Q40" s="764"/>
      <c r="R40" s="764"/>
      <c r="S40" s="764"/>
      <c r="T40" s="765"/>
      <c r="U40" s="977"/>
      <c r="V40" s="764"/>
      <c r="W40" s="764"/>
      <c r="X40" s="764"/>
      <c r="Y40" s="764"/>
      <c r="Z40" s="765"/>
      <c r="AA40" s="980"/>
      <c r="AB40" s="764"/>
      <c r="AC40" s="764"/>
      <c r="AD40" s="764"/>
      <c r="AE40" s="764"/>
      <c r="AF40" s="765"/>
      <c r="AG40" s="980"/>
      <c r="AH40" s="764"/>
      <c r="AI40" s="764"/>
      <c r="AJ40" s="764"/>
      <c r="AK40" s="764"/>
      <c r="AL40" s="764"/>
      <c r="AM40" s="765"/>
      <c r="AN40" s="983"/>
      <c r="AO40" s="764"/>
      <c r="AP40" s="764"/>
      <c r="AQ40" s="764"/>
      <c r="AR40" s="764"/>
      <c r="AS40" s="765"/>
      <c r="AT40" s="1063"/>
      <c r="AU40" s="764"/>
      <c r="AV40" s="764"/>
      <c r="AW40" s="764"/>
      <c r="AX40" s="765"/>
    </row>
    <row r="41" spans="2:50" ht="15" customHeight="1" x14ac:dyDescent="0.25">
      <c r="G41" s="223"/>
      <c r="H41" s="980"/>
      <c r="I41" s="765"/>
      <c r="J41" s="979"/>
      <c r="K41" s="764"/>
      <c r="L41" s="764"/>
      <c r="M41" s="765"/>
      <c r="N41" s="980"/>
      <c r="O41" s="764"/>
      <c r="P41" s="764"/>
      <c r="Q41" s="764"/>
      <c r="R41" s="764"/>
      <c r="S41" s="764"/>
      <c r="T41" s="765"/>
      <c r="U41" s="977"/>
      <c r="V41" s="764"/>
      <c r="W41" s="764"/>
      <c r="X41" s="764"/>
      <c r="Y41" s="764"/>
      <c r="Z41" s="765"/>
      <c r="AA41" s="980"/>
      <c r="AB41" s="764"/>
      <c r="AC41" s="764"/>
      <c r="AD41" s="764"/>
      <c r="AE41" s="764"/>
      <c r="AF41" s="765"/>
      <c r="AG41" s="980"/>
      <c r="AH41" s="764"/>
      <c r="AI41" s="764"/>
      <c r="AJ41" s="764"/>
      <c r="AK41" s="764"/>
      <c r="AL41" s="764"/>
      <c r="AM41" s="765"/>
      <c r="AN41" s="983"/>
      <c r="AO41" s="764"/>
      <c r="AP41" s="764"/>
      <c r="AQ41" s="764"/>
      <c r="AR41" s="764"/>
      <c r="AS41" s="765"/>
      <c r="AT41" s="1063"/>
      <c r="AU41" s="764"/>
      <c r="AV41" s="764"/>
      <c r="AW41" s="764"/>
      <c r="AX41" s="765"/>
    </row>
    <row r="42" spans="2:50" ht="15" customHeight="1" x14ac:dyDescent="0.25">
      <c r="G42" s="223"/>
      <c r="H42" s="980"/>
      <c r="I42" s="765"/>
      <c r="J42" s="979"/>
      <c r="K42" s="764"/>
      <c r="L42" s="764"/>
      <c r="M42" s="765"/>
      <c r="N42" s="980"/>
      <c r="O42" s="764"/>
      <c r="P42" s="764"/>
      <c r="Q42" s="764"/>
      <c r="R42" s="764"/>
      <c r="S42" s="764"/>
      <c r="T42" s="765"/>
      <c r="U42" s="977"/>
      <c r="V42" s="764"/>
      <c r="W42" s="764"/>
      <c r="X42" s="764"/>
      <c r="Y42" s="764"/>
      <c r="Z42" s="765"/>
      <c r="AA42" s="980"/>
      <c r="AB42" s="764"/>
      <c r="AC42" s="764"/>
      <c r="AD42" s="764"/>
      <c r="AE42" s="764"/>
      <c r="AF42" s="765"/>
      <c r="AG42" s="980"/>
      <c r="AH42" s="764"/>
      <c r="AI42" s="764"/>
      <c r="AJ42" s="764"/>
      <c r="AK42" s="764"/>
      <c r="AL42" s="764"/>
      <c r="AM42" s="765"/>
      <c r="AN42" s="983"/>
      <c r="AO42" s="764"/>
      <c r="AP42" s="764"/>
      <c r="AQ42" s="764"/>
      <c r="AR42" s="764"/>
      <c r="AS42" s="765"/>
      <c r="AT42" s="1063"/>
      <c r="AU42" s="764"/>
      <c r="AV42" s="764"/>
      <c r="AW42" s="764"/>
      <c r="AX42" s="765"/>
    </row>
    <row r="43" spans="2:50" ht="15" customHeight="1" x14ac:dyDescent="0.25">
      <c r="G43" s="223"/>
      <c r="H43" s="980"/>
      <c r="I43" s="765"/>
      <c r="J43" s="979"/>
      <c r="K43" s="764"/>
      <c r="L43" s="764"/>
      <c r="M43" s="765"/>
      <c r="N43" s="980"/>
      <c r="O43" s="764"/>
      <c r="P43" s="764"/>
      <c r="Q43" s="764"/>
      <c r="R43" s="764"/>
      <c r="S43" s="764"/>
      <c r="T43" s="765"/>
      <c r="U43" s="977"/>
      <c r="V43" s="764"/>
      <c r="W43" s="764"/>
      <c r="X43" s="764"/>
      <c r="Y43" s="764"/>
      <c r="Z43" s="765"/>
      <c r="AA43" s="980"/>
      <c r="AB43" s="764"/>
      <c r="AC43" s="764"/>
      <c r="AD43" s="764"/>
      <c r="AE43" s="764"/>
      <c r="AF43" s="765"/>
      <c r="AG43" s="980"/>
      <c r="AH43" s="764"/>
      <c r="AI43" s="764"/>
      <c r="AJ43" s="764"/>
      <c r="AK43" s="764"/>
      <c r="AL43" s="764"/>
      <c r="AM43" s="765"/>
      <c r="AN43" s="983"/>
      <c r="AO43" s="764"/>
      <c r="AP43" s="764"/>
      <c r="AQ43" s="764"/>
      <c r="AR43" s="764"/>
      <c r="AS43" s="765"/>
      <c r="AT43" s="1063"/>
      <c r="AU43" s="764"/>
      <c r="AV43" s="764"/>
      <c r="AW43" s="764"/>
      <c r="AX43" s="765"/>
    </row>
    <row r="44" spans="2:50" ht="14.25" customHeight="1" x14ac:dyDescent="0.25">
      <c r="G44" s="223"/>
      <c r="H44" s="980"/>
      <c r="I44" s="765"/>
      <c r="J44" s="979"/>
      <c r="K44" s="764"/>
      <c r="L44" s="764"/>
      <c r="M44" s="765"/>
      <c r="N44" s="980"/>
      <c r="O44" s="764"/>
      <c r="P44" s="764"/>
      <c r="Q44" s="764"/>
      <c r="R44" s="764"/>
      <c r="S44" s="764"/>
      <c r="T44" s="765"/>
      <c r="U44" s="977"/>
      <c r="V44" s="764"/>
      <c r="W44" s="764"/>
      <c r="X44" s="764"/>
      <c r="Y44" s="764"/>
      <c r="Z44" s="765"/>
      <c r="AA44" s="980"/>
      <c r="AB44" s="764"/>
      <c r="AC44" s="764"/>
      <c r="AD44" s="764"/>
      <c r="AE44" s="764"/>
      <c r="AF44" s="765"/>
      <c r="AG44" s="980"/>
      <c r="AH44" s="764"/>
      <c r="AI44" s="764"/>
      <c r="AJ44" s="764"/>
      <c r="AK44" s="764"/>
      <c r="AL44" s="764"/>
      <c r="AM44" s="765"/>
      <c r="AN44" s="983"/>
      <c r="AO44" s="764"/>
      <c r="AP44" s="764"/>
      <c r="AQ44" s="764"/>
      <c r="AR44" s="764"/>
      <c r="AS44" s="765"/>
      <c r="AT44" s="1063"/>
      <c r="AU44" s="764"/>
      <c r="AV44" s="764"/>
      <c r="AW44" s="764"/>
      <c r="AX44" s="765"/>
    </row>
    <row r="45" spans="2:50" ht="14.25" customHeight="1" x14ac:dyDescent="0.25">
      <c r="G45" s="223"/>
      <c r="H45" s="980"/>
      <c r="I45" s="765"/>
      <c r="J45" s="979"/>
      <c r="K45" s="764"/>
      <c r="L45" s="764"/>
      <c r="M45" s="765"/>
      <c r="N45" s="980"/>
      <c r="O45" s="764"/>
      <c r="P45" s="764"/>
      <c r="Q45" s="764"/>
      <c r="R45" s="764"/>
      <c r="S45" s="764"/>
      <c r="T45" s="765"/>
      <c r="U45" s="977"/>
      <c r="V45" s="764"/>
      <c r="W45" s="764"/>
      <c r="X45" s="764"/>
      <c r="Y45" s="764"/>
      <c r="Z45" s="765"/>
      <c r="AA45" s="980"/>
      <c r="AB45" s="764"/>
      <c r="AC45" s="764"/>
      <c r="AD45" s="764"/>
      <c r="AE45" s="764"/>
      <c r="AF45" s="765"/>
      <c r="AG45" s="980"/>
      <c r="AH45" s="764"/>
      <c r="AI45" s="764"/>
      <c r="AJ45" s="764"/>
      <c r="AK45" s="764"/>
      <c r="AL45" s="764"/>
      <c r="AM45" s="765"/>
      <c r="AN45" s="983"/>
      <c r="AO45" s="764"/>
      <c r="AP45" s="764"/>
      <c r="AQ45" s="764"/>
      <c r="AR45" s="764"/>
      <c r="AS45" s="765"/>
      <c r="AT45" s="1063"/>
      <c r="AU45" s="764"/>
      <c r="AV45" s="764"/>
      <c r="AW45" s="764"/>
      <c r="AX45" s="765"/>
    </row>
    <row r="46" spans="2:50" ht="14.25" customHeight="1" x14ac:dyDescent="0.25">
      <c r="G46" s="223"/>
      <c r="H46" s="980"/>
      <c r="I46" s="765"/>
      <c r="J46" s="979"/>
      <c r="K46" s="764"/>
      <c r="L46" s="764"/>
      <c r="M46" s="765"/>
      <c r="N46" s="980"/>
      <c r="O46" s="764"/>
      <c r="P46" s="764"/>
      <c r="Q46" s="764"/>
      <c r="R46" s="764"/>
      <c r="S46" s="764"/>
      <c r="T46" s="765"/>
      <c r="U46" s="977"/>
      <c r="V46" s="764"/>
      <c r="W46" s="764"/>
      <c r="X46" s="764"/>
      <c r="Y46" s="764"/>
      <c r="Z46" s="765"/>
      <c r="AA46" s="980"/>
      <c r="AB46" s="764"/>
      <c r="AC46" s="764"/>
      <c r="AD46" s="764"/>
      <c r="AE46" s="764"/>
      <c r="AF46" s="765"/>
      <c r="AG46" s="980"/>
      <c r="AH46" s="764"/>
      <c r="AI46" s="764"/>
      <c r="AJ46" s="764"/>
      <c r="AK46" s="764"/>
      <c r="AL46" s="764"/>
      <c r="AM46" s="765"/>
      <c r="AN46" s="983"/>
      <c r="AO46" s="764"/>
      <c r="AP46" s="764"/>
      <c r="AQ46" s="764"/>
      <c r="AR46" s="764"/>
      <c r="AS46" s="765"/>
      <c r="AT46" s="1063"/>
      <c r="AU46" s="764"/>
      <c r="AV46" s="764"/>
      <c r="AW46" s="764"/>
      <c r="AX46" s="765"/>
    </row>
    <row r="47" spans="2:50" ht="14.25" customHeight="1" x14ac:dyDescent="0.25">
      <c r="G47" s="256"/>
      <c r="H47" s="980"/>
      <c r="I47" s="765"/>
      <c r="J47" s="979"/>
      <c r="K47" s="764"/>
      <c r="L47" s="764"/>
      <c r="M47" s="765"/>
      <c r="N47" s="980"/>
      <c r="O47" s="764"/>
      <c r="P47" s="764"/>
      <c r="Q47" s="764"/>
      <c r="R47" s="764"/>
      <c r="S47" s="764"/>
      <c r="T47" s="765"/>
      <c r="U47" s="977"/>
      <c r="V47" s="764"/>
      <c r="W47" s="764"/>
      <c r="X47" s="764"/>
      <c r="Y47" s="764"/>
      <c r="Z47" s="765"/>
      <c r="AA47" s="980"/>
      <c r="AB47" s="764"/>
      <c r="AC47" s="764"/>
      <c r="AD47" s="764"/>
      <c r="AE47" s="764"/>
      <c r="AF47" s="765"/>
      <c r="AG47" s="980"/>
      <c r="AH47" s="764"/>
      <c r="AI47" s="764"/>
      <c r="AJ47" s="764"/>
      <c r="AK47" s="764"/>
      <c r="AL47" s="764"/>
      <c r="AM47" s="765"/>
      <c r="AN47" s="983"/>
      <c r="AO47" s="764"/>
      <c r="AP47" s="764"/>
      <c r="AQ47" s="764"/>
      <c r="AR47" s="764"/>
      <c r="AS47" s="765"/>
      <c r="AT47" s="1063"/>
      <c r="AU47" s="764"/>
      <c r="AV47" s="764"/>
      <c r="AW47" s="764"/>
      <c r="AX47" s="765"/>
    </row>
    <row r="48" spans="2:50" ht="14.25" customHeight="1" x14ac:dyDescent="0.25">
      <c r="G48" s="256"/>
      <c r="H48" s="980"/>
      <c r="I48" s="765"/>
      <c r="J48" s="979"/>
      <c r="K48" s="764"/>
      <c r="L48" s="764"/>
      <c r="M48" s="765"/>
      <c r="N48" s="980"/>
      <c r="O48" s="764"/>
      <c r="P48" s="764"/>
      <c r="Q48" s="764"/>
      <c r="R48" s="764"/>
      <c r="S48" s="764"/>
      <c r="T48" s="765"/>
      <c r="U48" s="977"/>
      <c r="V48" s="764"/>
      <c r="W48" s="764"/>
      <c r="X48" s="764"/>
      <c r="Y48" s="764"/>
      <c r="Z48" s="765"/>
      <c r="AA48" s="980"/>
      <c r="AB48" s="764"/>
      <c r="AC48" s="764"/>
      <c r="AD48" s="764"/>
      <c r="AE48" s="764"/>
      <c r="AF48" s="765"/>
      <c r="AG48" s="980"/>
      <c r="AH48" s="764"/>
      <c r="AI48" s="764"/>
      <c r="AJ48" s="764"/>
      <c r="AK48" s="764"/>
      <c r="AL48" s="764"/>
      <c r="AM48" s="765"/>
      <c r="AN48" s="983"/>
      <c r="AO48" s="764"/>
      <c r="AP48" s="764"/>
      <c r="AQ48" s="764"/>
      <c r="AR48" s="764"/>
      <c r="AS48" s="765"/>
      <c r="AT48" s="1063"/>
      <c r="AU48" s="764"/>
      <c r="AV48" s="764"/>
      <c r="AW48" s="764"/>
      <c r="AX48" s="765"/>
    </row>
    <row r="49" spans="7:50" ht="14.25" customHeight="1" x14ac:dyDescent="0.25">
      <c r="G49" s="256"/>
      <c r="H49" s="980"/>
      <c r="I49" s="765"/>
      <c r="J49" s="979"/>
      <c r="K49" s="764"/>
      <c r="L49" s="764"/>
      <c r="M49" s="765"/>
      <c r="N49" s="980"/>
      <c r="O49" s="764"/>
      <c r="P49" s="764"/>
      <c r="Q49" s="764"/>
      <c r="R49" s="764"/>
      <c r="S49" s="764"/>
      <c r="T49" s="765"/>
      <c r="U49" s="977"/>
      <c r="V49" s="764"/>
      <c r="W49" s="764"/>
      <c r="X49" s="764"/>
      <c r="Y49" s="764"/>
      <c r="Z49" s="765"/>
      <c r="AA49" s="980"/>
      <c r="AB49" s="764"/>
      <c r="AC49" s="764"/>
      <c r="AD49" s="764"/>
      <c r="AE49" s="764"/>
      <c r="AF49" s="765"/>
      <c r="AG49" s="980"/>
      <c r="AH49" s="764"/>
      <c r="AI49" s="764"/>
      <c r="AJ49" s="764"/>
      <c r="AK49" s="764"/>
      <c r="AL49" s="764"/>
      <c r="AM49" s="765"/>
      <c r="AN49" s="983"/>
      <c r="AO49" s="764"/>
      <c r="AP49" s="764"/>
      <c r="AQ49" s="764"/>
      <c r="AR49" s="764"/>
      <c r="AS49" s="765"/>
      <c r="AT49" s="1063"/>
      <c r="AU49" s="764"/>
      <c r="AV49" s="764"/>
      <c r="AW49" s="764"/>
      <c r="AX49" s="765"/>
    </row>
    <row r="50" spans="7:50" ht="14.25" customHeight="1" x14ac:dyDescent="0.25">
      <c r="G50" s="256"/>
      <c r="H50" s="993"/>
      <c r="I50" s="765"/>
      <c r="J50" s="993"/>
      <c r="K50" s="764"/>
      <c r="L50" s="764"/>
      <c r="M50" s="765"/>
      <c r="N50" s="993"/>
      <c r="O50" s="764"/>
      <c r="P50" s="764"/>
      <c r="Q50" s="764"/>
      <c r="R50" s="764"/>
      <c r="S50" s="764"/>
      <c r="T50" s="765"/>
      <c r="U50" s="986"/>
      <c r="V50" s="764"/>
      <c r="W50" s="764"/>
      <c r="X50" s="764"/>
      <c r="Y50" s="764"/>
      <c r="Z50" s="765"/>
      <c r="AA50" s="993"/>
      <c r="AB50" s="764"/>
      <c r="AC50" s="764"/>
      <c r="AD50" s="764"/>
      <c r="AE50" s="764"/>
      <c r="AF50" s="765"/>
      <c r="AG50" s="993"/>
      <c r="AH50" s="764"/>
      <c r="AI50" s="764"/>
      <c r="AJ50" s="764"/>
      <c r="AK50" s="764"/>
      <c r="AL50" s="764"/>
      <c r="AM50" s="765"/>
      <c r="AN50" s="995"/>
      <c r="AO50" s="764"/>
      <c r="AP50" s="764"/>
      <c r="AQ50" s="764"/>
      <c r="AR50" s="764"/>
      <c r="AS50" s="765"/>
      <c r="AT50" s="1065"/>
      <c r="AU50" s="764"/>
      <c r="AV50" s="764"/>
      <c r="AW50" s="764"/>
      <c r="AX50" s="765"/>
    </row>
    <row r="51" spans="7:50" ht="14.25" customHeight="1" x14ac:dyDescent="0.25">
      <c r="G51" s="223"/>
      <c r="H51" s="1092" t="s">
        <v>1494</v>
      </c>
      <c r="I51" s="764"/>
      <c r="J51" s="764"/>
      <c r="K51" s="764"/>
      <c r="L51" s="764"/>
      <c r="M51" s="764"/>
      <c r="N51" s="764"/>
      <c r="O51" s="764"/>
      <c r="P51" s="764"/>
      <c r="Q51" s="764"/>
      <c r="R51" s="764"/>
      <c r="S51" s="764"/>
      <c r="T51" s="764"/>
      <c r="U51" s="764"/>
      <c r="V51" s="764"/>
      <c r="W51" s="764"/>
      <c r="X51" s="764"/>
      <c r="Y51" s="764"/>
      <c r="Z51" s="764"/>
      <c r="AA51" s="764"/>
      <c r="AB51" s="764"/>
      <c r="AC51" s="764"/>
      <c r="AD51" s="764"/>
      <c r="AE51" s="764"/>
      <c r="AF51" s="764"/>
      <c r="AG51" s="764"/>
      <c r="AH51" s="764"/>
      <c r="AI51" s="764"/>
      <c r="AJ51" s="764"/>
      <c r="AK51" s="764"/>
      <c r="AL51" s="764"/>
      <c r="AM51" s="764"/>
      <c r="AN51" s="764"/>
      <c r="AO51" s="764"/>
      <c r="AP51" s="764"/>
      <c r="AQ51" s="764"/>
      <c r="AR51" s="764"/>
      <c r="AS51" s="765"/>
      <c r="AT51" s="1134">
        <f>SUM(AT30:AT50)</f>
        <v>0</v>
      </c>
      <c r="AU51" s="764"/>
      <c r="AV51" s="764"/>
      <c r="AW51" s="764"/>
      <c r="AX51" s="765"/>
    </row>
    <row r="52" spans="7:50" ht="14.25" customHeight="1" x14ac:dyDescent="0.25">
      <c r="G52" s="223"/>
    </row>
    <row r="53" spans="7:50" ht="14.25" customHeight="1" x14ac:dyDescent="0.25">
      <c r="G53" s="223"/>
    </row>
    <row r="54" spans="7:50" ht="15" customHeight="1" x14ac:dyDescent="0.25">
      <c r="G54" s="223"/>
    </row>
    <row r="55" spans="7:50" ht="14.25" customHeight="1" x14ac:dyDescent="0.25">
      <c r="G55" s="223"/>
      <c r="H55" s="976" t="s">
        <v>1795</v>
      </c>
      <c r="I55" s="824"/>
      <c r="J55" s="824"/>
      <c r="K55" s="824"/>
      <c r="L55" s="824"/>
      <c r="M55" s="824"/>
      <c r="N55" s="824"/>
      <c r="O55" s="824"/>
      <c r="P55" s="824"/>
      <c r="Q55" s="824"/>
      <c r="R55" s="824"/>
      <c r="S55" s="824"/>
      <c r="T55" s="824"/>
      <c r="U55" s="824"/>
      <c r="V55" s="824"/>
      <c r="W55" s="824"/>
      <c r="X55" s="824"/>
      <c r="Y55" s="825"/>
      <c r="Z55" s="976" t="s">
        <v>1796</v>
      </c>
      <c r="AA55" s="824"/>
      <c r="AB55" s="824"/>
      <c r="AC55" s="824"/>
      <c r="AD55" s="824"/>
      <c r="AE55" s="824"/>
      <c r="AF55" s="824"/>
      <c r="AG55" s="824"/>
      <c r="AH55" s="824"/>
      <c r="AI55" s="824"/>
      <c r="AJ55" s="824"/>
      <c r="AK55" s="824"/>
      <c r="AL55" s="824"/>
      <c r="AM55" s="824"/>
      <c r="AN55" s="824"/>
      <c r="AO55" s="824"/>
      <c r="AP55" s="824"/>
      <c r="AQ55" s="825"/>
    </row>
    <row r="56" spans="7:50" ht="14.25" customHeight="1" x14ac:dyDescent="0.25">
      <c r="G56" s="223"/>
      <c r="H56" s="257" t="s">
        <v>796</v>
      </c>
      <c r="I56" s="258"/>
      <c r="J56" s="258"/>
      <c r="K56" s="258"/>
      <c r="L56" s="258"/>
      <c r="M56" s="258"/>
      <c r="N56" s="258"/>
      <c r="O56" s="258"/>
      <c r="P56" s="258"/>
      <c r="Q56" s="259"/>
      <c r="R56" s="257" t="s">
        <v>1511</v>
      </c>
      <c r="S56" s="258"/>
      <c r="T56" s="258"/>
      <c r="U56" s="259"/>
      <c r="V56" s="257" t="s">
        <v>1510</v>
      </c>
      <c r="W56" s="258"/>
      <c r="X56" s="258"/>
      <c r="Y56" s="259"/>
      <c r="Z56" s="257" t="s">
        <v>796</v>
      </c>
      <c r="AA56" s="258"/>
      <c r="AB56" s="258"/>
      <c r="AC56" s="258"/>
      <c r="AD56" s="258"/>
      <c r="AE56" s="258"/>
      <c r="AF56" s="258"/>
      <c r="AG56" s="258"/>
      <c r="AH56" s="258"/>
      <c r="AI56" s="259"/>
      <c r="AJ56" s="257" t="s">
        <v>1511</v>
      </c>
      <c r="AK56" s="258"/>
      <c r="AL56" s="258"/>
      <c r="AM56" s="259"/>
      <c r="AN56" s="257" t="s">
        <v>1510</v>
      </c>
      <c r="AO56" s="258"/>
      <c r="AP56" s="258"/>
      <c r="AQ56" s="259"/>
    </row>
    <row r="57" spans="7:50" ht="14.25" customHeight="1" x14ac:dyDescent="0.25">
      <c r="G57" s="223"/>
      <c r="H57" s="260"/>
      <c r="Q57" s="261"/>
      <c r="R57" s="260"/>
      <c r="U57" s="261"/>
      <c r="V57" s="260"/>
      <c r="Y57" s="261"/>
      <c r="Z57" s="260"/>
      <c r="AI57" s="261"/>
      <c r="AJ57" s="260"/>
      <c r="AM57" s="261"/>
      <c r="AN57" s="260"/>
      <c r="AQ57" s="261"/>
    </row>
    <row r="58" spans="7:50" ht="14.25" customHeight="1" x14ac:dyDescent="0.25">
      <c r="G58" s="223"/>
      <c r="H58" s="260"/>
      <c r="Q58" s="261"/>
      <c r="R58" s="260"/>
      <c r="U58" s="261"/>
      <c r="V58" s="260"/>
      <c r="Y58" s="261"/>
      <c r="Z58" s="260"/>
      <c r="AI58" s="261"/>
      <c r="AJ58" s="260"/>
      <c r="AM58" s="261"/>
      <c r="AN58" s="260"/>
      <c r="AQ58" s="261"/>
    </row>
    <row r="59" spans="7:50" ht="14.25" customHeight="1" x14ac:dyDescent="0.25">
      <c r="G59" s="223"/>
      <c r="H59" s="260"/>
      <c r="Q59" s="261"/>
      <c r="R59" s="260"/>
      <c r="U59" s="261"/>
      <c r="V59" s="260"/>
      <c r="Y59" s="261"/>
      <c r="Z59" s="260"/>
      <c r="AI59" s="261"/>
      <c r="AJ59" s="260"/>
      <c r="AM59" s="261"/>
      <c r="AN59" s="260"/>
      <c r="AQ59" s="261"/>
    </row>
    <row r="60" spans="7:50" ht="14.25" customHeight="1" x14ac:dyDescent="0.25">
      <c r="G60" s="223"/>
      <c r="H60" s="260"/>
      <c r="Q60" s="261"/>
      <c r="R60" s="260"/>
      <c r="U60" s="261"/>
      <c r="V60" s="260"/>
      <c r="Y60" s="261"/>
      <c r="Z60" s="260"/>
      <c r="AI60" s="261"/>
      <c r="AJ60" s="260"/>
      <c r="AM60" s="261"/>
      <c r="AN60" s="260"/>
      <c r="AQ60" s="261"/>
    </row>
    <row r="61" spans="7:50" ht="14.25" customHeight="1" x14ac:dyDescent="0.25">
      <c r="G61" s="223"/>
      <c r="H61" s="262"/>
      <c r="I61" s="263"/>
      <c r="J61" s="263"/>
      <c r="K61" s="263"/>
      <c r="L61" s="263"/>
      <c r="M61" s="263"/>
      <c r="N61" s="263"/>
      <c r="O61" s="263"/>
      <c r="P61" s="263"/>
      <c r="Q61" s="264"/>
      <c r="R61" s="262"/>
      <c r="S61" s="263"/>
      <c r="T61" s="263"/>
      <c r="U61" s="264"/>
      <c r="V61" s="262"/>
      <c r="W61" s="263"/>
      <c r="X61" s="263"/>
      <c r="Y61" s="264"/>
      <c r="Z61" s="262"/>
      <c r="AA61" s="263"/>
      <c r="AB61" s="263"/>
      <c r="AC61" s="263"/>
      <c r="AD61" s="263"/>
      <c r="AE61" s="263"/>
      <c r="AF61" s="263"/>
      <c r="AG61" s="263"/>
      <c r="AH61" s="263"/>
      <c r="AI61" s="264"/>
      <c r="AJ61" s="262"/>
      <c r="AK61" s="263"/>
      <c r="AL61" s="263"/>
      <c r="AM61" s="264"/>
      <c r="AN61" s="262"/>
      <c r="AO61" s="263"/>
      <c r="AP61" s="263"/>
      <c r="AQ61" s="264"/>
    </row>
    <row r="62" spans="7:50" ht="14.25" customHeight="1" x14ac:dyDescent="0.25">
      <c r="G62" s="223"/>
      <c r="AM62" s="265" t="s">
        <v>1797</v>
      </c>
      <c r="AN62" s="55" t="str">
        <f>'E-13-1'!U18</f>
        <v>E-13-1-1</v>
      </c>
    </row>
    <row r="63" spans="7:50" ht="14.25" customHeight="1" x14ac:dyDescent="0.25">
      <c r="G63" s="223"/>
    </row>
    <row r="64" spans="7:50" ht="14.25" customHeight="1" x14ac:dyDescent="0.25">
      <c r="G64" s="223"/>
      <c r="H64" s="223"/>
      <c r="I64" s="223"/>
      <c r="J64" s="223"/>
      <c r="K64" s="223"/>
      <c r="L64" s="223"/>
      <c r="M64" s="223"/>
      <c r="N64" s="223"/>
      <c r="O64" s="223"/>
      <c r="P64" s="223"/>
      <c r="Q64" s="223"/>
      <c r="R64" s="223"/>
      <c r="S64" s="223"/>
      <c r="T64" s="223"/>
      <c r="U64" s="223"/>
      <c r="V64" s="223"/>
      <c r="W64" s="223"/>
      <c r="X64" s="223"/>
    </row>
  </sheetData>
  <mergeCells count="216">
    <mergeCell ref="AT50:AX50"/>
    <mergeCell ref="AT28:AX29"/>
    <mergeCell ref="H35:I35"/>
    <mergeCell ref="H22:I23"/>
    <mergeCell ref="AA49:AF49"/>
    <mergeCell ref="N31:T31"/>
    <mergeCell ref="AN32:AS32"/>
    <mergeCell ref="AA36:AF36"/>
    <mergeCell ref="N40:T40"/>
    <mergeCell ref="AN41:AS41"/>
    <mergeCell ref="J43:M43"/>
    <mergeCell ref="AN47:AS47"/>
    <mergeCell ref="J33:M33"/>
    <mergeCell ref="H39:I39"/>
    <mergeCell ref="J42:M42"/>
    <mergeCell ref="AN43:AS43"/>
    <mergeCell ref="J23:P23"/>
    <mergeCell ref="X24:AD24"/>
    <mergeCell ref="AA39:AF39"/>
    <mergeCell ref="AA35:AF35"/>
    <mergeCell ref="AT49:AX49"/>
    <mergeCell ref="AA40:AF40"/>
    <mergeCell ref="AT32:AX32"/>
    <mergeCell ref="H24:I24"/>
    <mergeCell ref="B12:E12"/>
    <mergeCell ref="AG31:AM31"/>
    <mergeCell ref="H45:I45"/>
    <mergeCell ref="AA32:AF32"/>
    <mergeCell ref="AT34:AX34"/>
    <mergeCell ref="H37:I37"/>
    <mergeCell ref="AL24:AS24"/>
    <mergeCell ref="J30:M30"/>
    <mergeCell ref="U31:Z31"/>
    <mergeCell ref="U40:Z40"/>
    <mergeCell ref="Q23:W23"/>
    <mergeCell ref="AN34:AS34"/>
    <mergeCell ref="B14:E14"/>
    <mergeCell ref="AA38:AF38"/>
    <mergeCell ref="AT39:AX39"/>
    <mergeCell ref="N42:T42"/>
    <mergeCell ref="AN45:AS45"/>
    <mergeCell ref="AA37:AF37"/>
    <mergeCell ref="AN29:AS29"/>
    <mergeCell ref="B13:E13"/>
    <mergeCell ref="AG32:AM32"/>
    <mergeCell ref="J22:AX22"/>
    <mergeCell ref="AN36:AS36"/>
    <mergeCell ref="AT40:AX40"/>
    <mergeCell ref="B32:E32"/>
    <mergeCell ref="H33:I33"/>
    <mergeCell ref="H34:I34"/>
    <mergeCell ref="AG44:AM44"/>
    <mergeCell ref="U38:Z38"/>
    <mergeCell ref="B16:E16"/>
    <mergeCell ref="AG35:AM35"/>
    <mergeCell ref="B18:E18"/>
    <mergeCell ref="B20:E20"/>
    <mergeCell ref="AG30:AM30"/>
    <mergeCell ref="AA34:AF34"/>
    <mergeCell ref="AA33:AF33"/>
    <mergeCell ref="AE23:AK23"/>
    <mergeCell ref="N44:T44"/>
    <mergeCell ref="N50:T50"/>
    <mergeCell ref="H49:I49"/>
    <mergeCell ref="H47:I47"/>
    <mergeCell ref="J47:M47"/>
    <mergeCell ref="H36:I36"/>
    <mergeCell ref="N39:T39"/>
    <mergeCell ref="U39:Z39"/>
    <mergeCell ref="J44:M44"/>
    <mergeCell ref="U45:Z45"/>
    <mergeCell ref="J45:M45"/>
    <mergeCell ref="G7:AR7"/>
    <mergeCell ref="AG34:AM34"/>
    <mergeCell ref="N32:T32"/>
    <mergeCell ref="AA50:AF50"/>
    <mergeCell ref="N41:T41"/>
    <mergeCell ref="X23:AD23"/>
    <mergeCell ref="AA47:AF47"/>
    <mergeCell ref="J34:M34"/>
    <mergeCell ref="N43:T43"/>
    <mergeCell ref="J24:P24"/>
    <mergeCell ref="AL23:AS23"/>
    <mergeCell ref="J49:M49"/>
    <mergeCell ref="AA29:AF29"/>
    <mergeCell ref="N33:T33"/>
    <mergeCell ref="J36:M36"/>
    <mergeCell ref="J31:M31"/>
    <mergeCell ref="U32:Z32"/>
    <mergeCell ref="AE24:AK24"/>
    <mergeCell ref="G9:Z11"/>
    <mergeCell ref="AN33:AS33"/>
    <mergeCell ref="AN44:AS44"/>
    <mergeCell ref="H41:I41"/>
    <mergeCell ref="N30:T30"/>
    <mergeCell ref="H50:I50"/>
    <mergeCell ref="Z55:AQ55"/>
    <mergeCell ref="U46:Z46"/>
    <mergeCell ref="H48:I48"/>
    <mergeCell ref="AA44:AF44"/>
    <mergeCell ref="AG48:AM48"/>
    <mergeCell ref="AN49:AS49"/>
    <mergeCell ref="AG45:AM45"/>
    <mergeCell ref="AN35:AS35"/>
    <mergeCell ref="U48:Z48"/>
    <mergeCell ref="H38:I38"/>
    <mergeCell ref="AG47:AM47"/>
    <mergeCell ref="AA41:AF41"/>
    <mergeCell ref="AN46:AS46"/>
    <mergeCell ref="J48:M48"/>
    <mergeCell ref="AN39:AS39"/>
    <mergeCell ref="AA45:AF45"/>
    <mergeCell ref="AN50:AS50"/>
    <mergeCell ref="J50:M50"/>
    <mergeCell ref="U37:Z37"/>
    <mergeCell ref="AG39:AM39"/>
    <mergeCell ref="H44:I44"/>
    <mergeCell ref="N49:T49"/>
    <mergeCell ref="H51:AS51"/>
    <mergeCell ref="U50:Z50"/>
    <mergeCell ref="B6:E6"/>
    <mergeCell ref="U41:Z41"/>
    <mergeCell ref="N34:T34"/>
    <mergeCell ref="H43:I43"/>
    <mergeCell ref="B15:E15"/>
    <mergeCell ref="J46:M46"/>
    <mergeCell ref="J28:M29"/>
    <mergeCell ref="H31:I31"/>
    <mergeCell ref="U47:Z47"/>
    <mergeCell ref="H40:I40"/>
    <mergeCell ref="U43:Z43"/>
    <mergeCell ref="N36:T36"/>
    <mergeCell ref="N45:T45"/>
    <mergeCell ref="U33:Z33"/>
    <mergeCell ref="J38:M38"/>
    <mergeCell ref="J40:M40"/>
    <mergeCell ref="B17:E17"/>
    <mergeCell ref="H42:I42"/>
    <mergeCell ref="J35:M35"/>
    <mergeCell ref="B19:E19"/>
    <mergeCell ref="B34:E34"/>
    <mergeCell ref="B28:E28"/>
    <mergeCell ref="H30:I30"/>
    <mergeCell ref="B30:E30"/>
    <mergeCell ref="AA48:AF48"/>
    <mergeCell ref="AA30:AF30"/>
    <mergeCell ref="AG37:AM37"/>
    <mergeCell ref="N28:Z28"/>
    <mergeCell ref="AT24:AX24"/>
    <mergeCell ref="AT33:AX33"/>
    <mergeCell ref="AT35:AX35"/>
    <mergeCell ref="AT38:AX38"/>
    <mergeCell ref="AT41:AX41"/>
    <mergeCell ref="AT48:AX48"/>
    <mergeCell ref="AN31:AS31"/>
    <mergeCell ref="AT37:AX37"/>
    <mergeCell ref="AT42:AX42"/>
    <mergeCell ref="AG33:AM33"/>
    <mergeCell ref="AA31:AF31"/>
    <mergeCell ref="AG29:AM29"/>
    <mergeCell ref="U29:Z29"/>
    <mergeCell ref="AG42:AM42"/>
    <mergeCell ref="AG43:AM43"/>
    <mergeCell ref="U42:Z42"/>
    <mergeCell ref="N48:T48"/>
    <mergeCell ref="AT36:AX36"/>
    <mergeCell ref="AA43:AF43"/>
    <mergeCell ref="AG38:AM38"/>
    <mergeCell ref="B4:E4"/>
    <mergeCell ref="H46:I46"/>
    <mergeCell ref="H28:I29"/>
    <mergeCell ref="N35:T35"/>
    <mergeCell ref="J39:M39"/>
    <mergeCell ref="AN42:AS42"/>
    <mergeCell ref="AA46:AF46"/>
    <mergeCell ref="J37:M37"/>
    <mergeCell ref="AT30:AX30"/>
    <mergeCell ref="AG46:AM46"/>
    <mergeCell ref="AA28:AS28"/>
    <mergeCell ref="AG40:AM40"/>
    <mergeCell ref="H32:I32"/>
    <mergeCell ref="AN37:AS37"/>
    <mergeCell ref="U35:Z35"/>
    <mergeCell ref="AT44:AX44"/>
    <mergeCell ref="U44:Z44"/>
    <mergeCell ref="N46:T46"/>
    <mergeCell ref="J32:M32"/>
    <mergeCell ref="AT31:AX31"/>
    <mergeCell ref="U34:Z34"/>
    <mergeCell ref="AN30:AS30"/>
    <mergeCell ref="B8:E8"/>
    <mergeCell ref="U30:Z30"/>
    <mergeCell ref="AT51:AX51"/>
    <mergeCell ref="U49:Z49"/>
    <mergeCell ref="H55:Y55"/>
    <mergeCell ref="U36:Z36"/>
    <mergeCell ref="N29:T29"/>
    <mergeCell ref="AT45:AX45"/>
    <mergeCell ref="B10:E10"/>
    <mergeCell ref="N38:T38"/>
    <mergeCell ref="J41:M41"/>
    <mergeCell ref="AT23:AX23"/>
    <mergeCell ref="N47:T47"/>
    <mergeCell ref="AN48:AS48"/>
    <mergeCell ref="AG41:AM41"/>
    <mergeCell ref="Q24:W24"/>
    <mergeCell ref="AT47:AX47"/>
    <mergeCell ref="AG50:AM50"/>
    <mergeCell ref="N37:T37"/>
    <mergeCell ref="AN38:AS38"/>
    <mergeCell ref="AA42:AF42"/>
    <mergeCell ref="AT43:AX43"/>
    <mergeCell ref="AT46:AX46"/>
    <mergeCell ref="AG49:AM49"/>
    <mergeCell ref="AN40:AS40"/>
    <mergeCell ref="AG36:AM36"/>
  </mergeCells>
  <hyperlinks>
    <hyperlink ref="B4" location="PANDUAN!A1" display="PANDUAN" xr:uid="{00000000-0004-0000-D500-000000000000}"/>
    <hyperlink ref="B6" location="'EWS DIRECTORY'!A1" display="EWS DIRECTORY" xr:uid="{00000000-0004-0000-D500-000001000000}"/>
    <hyperlink ref="B8" location="'DATA PEMICU'!A1" display="DATA PEMICU" xr:uid="{00000000-0004-0000-D500-000002000000}"/>
    <hyperlink ref="B10" location="'DATA PENGUJI'!A1" display="DATA PENGUJI" xr:uid="{00000000-0004-0000-D500-000003000000}"/>
    <hyperlink ref="B12" location="'MAIN LEVEL'!A1" display="MAIN LEVEL" xr:uid="{00000000-0004-0000-D500-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2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600-000000000000}">
  <sheetPr codeName="Sheet428">
    <tabColor theme="4" tint="-0.249977111117893"/>
  </sheetPr>
  <dimension ref="A1:AT35"/>
  <sheetViews>
    <sheetView topLeftCell="B1"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46" width="3.6640625" customWidth="1"/>
  </cols>
  <sheetData>
    <row r="1" spans="2:46" ht="14.25" customHeight="1" x14ac:dyDescent="0.25">
      <c r="G1" s="110"/>
      <c r="H1" s="110"/>
      <c r="I1" s="110"/>
      <c r="J1" s="110"/>
      <c r="K1" s="110"/>
      <c r="L1" s="110"/>
      <c r="M1" s="110"/>
      <c r="N1" s="110"/>
      <c r="O1" s="110"/>
      <c r="P1" s="110"/>
      <c r="Q1" s="110"/>
      <c r="R1" s="110"/>
      <c r="S1" s="110"/>
      <c r="T1" s="110"/>
      <c r="U1" s="110"/>
      <c r="V1" s="110"/>
      <c r="W1" s="110"/>
      <c r="X1" s="110"/>
    </row>
    <row r="2" spans="2:46" ht="14.25" customHeight="1" x14ac:dyDescent="0.25">
      <c r="G2" s="55" t="s">
        <v>1674</v>
      </c>
      <c r="H2" s="55"/>
      <c r="I2" s="55"/>
      <c r="J2" s="55"/>
      <c r="K2" s="55"/>
      <c r="L2" s="55"/>
      <c r="M2" s="55"/>
      <c r="N2" s="55"/>
      <c r="AT2" s="443"/>
    </row>
    <row r="3" spans="2:46" ht="14.25" customHeight="1" x14ac:dyDescent="0.25">
      <c r="B3" s="111"/>
      <c r="C3" s="111"/>
      <c r="D3" s="111"/>
      <c r="E3" s="111"/>
      <c r="G3" s="55"/>
      <c r="H3" s="55"/>
      <c r="I3" s="55"/>
      <c r="J3" s="55"/>
      <c r="K3" s="55"/>
      <c r="L3" s="55"/>
      <c r="M3" s="55"/>
      <c r="N3" s="55"/>
      <c r="AT3" s="443"/>
    </row>
    <row r="4" spans="2:46" ht="14.25" customHeight="1" x14ac:dyDescent="0.25">
      <c r="B4" s="762" t="s">
        <v>79</v>
      </c>
      <c r="C4" s="761"/>
      <c r="D4" s="761"/>
      <c r="E4" s="761"/>
      <c r="G4" s="55"/>
      <c r="H4" s="55"/>
      <c r="I4" s="55"/>
      <c r="J4" s="55"/>
      <c r="K4" s="55"/>
      <c r="L4" s="55"/>
      <c r="M4" s="55"/>
      <c r="N4" s="55"/>
      <c r="AT4" s="443"/>
    </row>
    <row r="5" spans="2:46" ht="14.25" customHeight="1" x14ac:dyDescent="0.25">
      <c r="B5" s="111"/>
      <c r="C5" s="111"/>
      <c r="D5" s="111"/>
      <c r="E5" s="111"/>
      <c r="G5" s="55"/>
      <c r="H5" s="55"/>
      <c r="I5" s="55"/>
      <c r="J5" s="55"/>
      <c r="K5" s="55"/>
      <c r="L5" s="55"/>
      <c r="M5" s="55"/>
      <c r="N5" s="55"/>
      <c r="AT5" s="443"/>
    </row>
    <row r="6" spans="2:46" ht="14.25" customHeight="1" x14ac:dyDescent="0.25">
      <c r="B6" s="762" t="s">
        <v>87</v>
      </c>
      <c r="C6" s="761"/>
      <c r="D6" s="761"/>
      <c r="E6" s="761"/>
      <c r="G6" s="55"/>
      <c r="H6" s="55"/>
      <c r="I6" s="55"/>
      <c r="J6" s="55"/>
      <c r="K6" s="55"/>
      <c r="L6" s="55"/>
      <c r="M6" s="55"/>
      <c r="N6" s="55"/>
      <c r="AT6" s="443"/>
    </row>
    <row r="7" spans="2:46" ht="15" customHeight="1" x14ac:dyDescent="0.25">
      <c r="B7" s="111"/>
      <c r="C7" s="111"/>
      <c r="D7" s="111"/>
      <c r="E7" s="111"/>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443"/>
    </row>
    <row r="8" spans="2:46" ht="14.25" customHeight="1" x14ac:dyDescent="0.25">
      <c r="B8" s="762" t="s">
        <v>94</v>
      </c>
      <c r="C8" s="761"/>
      <c r="D8" s="761"/>
      <c r="E8" s="761"/>
      <c r="G8" s="55"/>
      <c r="H8" s="55"/>
      <c r="I8" s="55"/>
      <c r="J8" s="55"/>
      <c r="K8" s="55"/>
      <c r="L8" s="55"/>
      <c r="M8" s="55"/>
      <c r="N8" s="55"/>
      <c r="AT8" s="443"/>
    </row>
    <row r="9" spans="2:46" ht="14.25" customHeight="1" x14ac:dyDescent="0.25">
      <c r="B9" s="111"/>
      <c r="C9" s="111"/>
      <c r="D9" s="111"/>
      <c r="E9" s="111"/>
      <c r="G9" s="999" t="str">
        <f>"Rincian "&amp;'E-12'!G9&amp;" "&amp;'E-12-1'!M20</f>
        <v>Rincian Biaya Administrasi dan Umum Berdasarkan Analisis SPT dan Laporan Keuangan</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c r="AT12" s="443"/>
    </row>
    <row r="13" spans="2:46" ht="14.25" customHeight="1" x14ac:dyDescent="0.25">
      <c r="B13" s="962" t="str">
        <f>HYPERLINK("#'"&amp;'EWS DIRECTORY'!$J$211&amp;"'!A1",'EWS DIRECTORY'!$J$211)</f>
        <v>E-13</v>
      </c>
      <c r="C13" s="761"/>
      <c r="D13" s="761"/>
      <c r="E13" s="761"/>
      <c r="G13" s="55" t="s">
        <v>1680</v>
      </c>
      <c r="H13" s="55"/>
      <c r="I13" s="254"/>
      <c r="J13" s="254"/>
      <c r="K13" s="254"/>
      <c r="L13" s="254"/>
      <c r="M13" s="254"/>
      <c r="N13" s="254"/>
      <c r="AT13" s="443"/>
    </row>
    <row r="14" spans="2:46" ht="14.25" customHeight="1" x14ac:dyDescent="0.25">
      <c r="B14" s="931" t="str">
        <f>HYPERLINK("#'"&amp;'EWS DIRECTORY'!$J$212&amp;"'!A1",'EWS DIRECTORY'!$J$212)</f>
        <v>E-13-1</v>
      </c>
      <c r="C14" s="761"/>
      <c r="D14" s="761"/>
      <c r="E14" s="761"/>
      <c r="G14" s="55"/>
      <c r="H14" s="55"/>
      <c r="I14" s="254"/>
      <c r="J14" s="254"/>
      <c r="K14" s="254"/>
      <c r="L14" s="254"/>
      <c r="M14" s="254"/>
      <c r="N14" s="254"/>
      <c r="AT14" s="443"/>
    </row>
    <row r="15" spans="2:46" ht="14.25" customHeight="1" x14ac:dyDescent="0.25">
      <c r="B15" s="929" t="str">
        <f>HYPERLINK("#'"&amp;'EWS DIRECTORY'!$J$213&amp;"'!A1",'EWS DIRECTORY'!$J$213)</f>
        <v>E-13-1-1</v>
      </c>
      <c r="C15" s="761"/>
      <c r="D15" s="761"/>
      <c r="E15" s="761"/>
      <c r="G15" s="55"/>
      <c r="H15" s="55"/>
      <c r="I15" s="254"/>
      <c r="J15" s="254"/>
      <c r="K15" s="254"/>
      <c r="L15" s="254"/>
      <c r="M15" s="254"/>
      <c r="N15" s="254"/>
      <c r="AT15" s="443"/>
    </row>
    <row r="16" spans="2:46" ht="14.25" customHeight="1" x14ac:dyDescent="0.25">
      <c r="B16" s="927" t="str">
        <f>HYPERLINK("#'"&amp;'EWS DIRECTORY'!$J$214&amp;"'!A1",'EWS DIRECTORY'!$J$214)</f>
        <v>E-13-1-2</v>
      </c>
      <c r="C16" s="761"/>
      <c r="D16" s="761"/>
      <c r="E16" s="761"/>
      <c r="G16" s="55"/>
      <c r="H16" s="55"/>
      <c r="I16" s="254"/>
      <c r="J16" s="254"/>
      <c r="K16" s="254"/>
      <c r="L16" s="254"/>
      <c r="M16" s="254"/>
      <c r="N16" s="254"/>
      <c r="AT16" s="443"/>
    </row>
    <row r="17" spans="2:46" ht="14.25" customHeight="1" x14ac:dyDescent="0.25">
      <c r="B17" s="929" t="str">
        <f>HYPERLINK("#'"&amp;'EWS DIRECTORY'!$J$215&amp;"'!A1",'EWS DIRECTORY'!$J$215)</f>
        <v>E-13-1-3</v>
      </c>
      <c r="C17" s="761"/>
      <c r="D17" s="761"/>
      <c r="E17" s="761"/>
      <c r="G17" s="55" t="s">
        <v>1681</v>
      </c>
      <c r="H17" s="55"/>
      <c r="I17" s="55"/>
      <c r="J17" s="254"/>
      <c r="K17" s="254"/>
      <c r="L17" s="254"/>
      <c r="M17" s="254"/>
      <c r="N17" s="254"/>
      <c r="AT17" s="443"/>
    </row>
    <row r="18" spans="2:46" ht="14.25" customHeight="1" x14ac:dyDescent="0.25">
      <c r="B18" s="929" t="str">
        <f>HYPERLINK("#'"&amp;'EWS DIRECTORY'!$J$216&amp;"'!A1",'EWS DIRECTORY'!$J$216)</f>
        <v>E-13-1-4</v>
      </c>
      <c r="C18" s="761"/>
      <c r="D18" s="761"/>
      <c r="E18" s="761"/>
      <c r="G18" s="55" t="s">
        <v>1744</v>
      </c>
      <c r="H18" s="55"/>
      <c r="I18" s="55" t="s">
        <v>1744</v>
      </c>
      <c r="J18" s="254"/>
      <c r="K18" s="254"/>
      <c r="L18" s="254"/>
      <c r="M18" s="254"/>
      <c r="N18" s="254"/>
      <c r="AT18" s="443"/>
    </row>
    <row r="19" spans="2:46" ht="14.25" customHeight="1" x14ac:dyDescent="0.25">
      <c r="B19" s="929" t="str">
        <f>HYPERLINK("#'"&amp;'EWS DIRECTORY'!$J$217&amp;"'!A1",'EWS DIRECTORY'!$J$217)</f>
        <v>E-13-1-5</v>
      </c>
      <c r="C19" s="761"/>
      <c r="D19" s="761"/>
      <c r="E19" s="761"/>
      <c r="AT19" s="443"/>
    </row>
    <row r="20" spans="2:46" ht="14.25" customHeight="1" x14ac:dyDescent="0.25">
      <c r="B20" s="929" t="str">
        <f>HYPERLINK("#'"&amp;'EWS DIRECTORY'!$J$218&amp;"'!A1",'EWS DIRECTORY'!$J$218)</f>
        <v>E-13-1-6</v>
      </c>
      <c r="C20" s="761"/>
      <c r="D20" s="761"/>
      <c r="E20" s="761"/>
      <c r="G20" s="55" t="s">
        <v>1851</v>
      </c>
      <c r="AT20" s="443"/>
    </row>
    <row r="21" spans="2:46" ht="14.25" customHeight="1" x14ac:dyDescent="0.25">
      <c r="G21" s="55"/>
      <c r="AT21" s="443"/>
    </row>
    <row r="22" spans="2:46" ht="14.25" customHeight="1" x14ac:dyDescent="0.25">
      <c r="G22" s="55"/>
      <c r="H22" s="1086" t="s">
        <v>107</v>
      </c>
      <c r="I22" s="790"/>
      <c r="J22" s="1087" t="s">
        <v>1767</v>
      </c>
      <c r="K22" s="789"/>
      <c r="L22" s="1082" t="s">
        <v>1852</v>
      </c>
      <c r="M22" s="764"/>
      <c r="N22" s="764"/>
      <c r="O22" s="764"/>
      <c r="P22" s="764"/>
      <c r="Q22" s="764"/>
      <c r="R22" s="764"/>
      <c r="S22" s="764"/>
      <c r="T22" s="764"/>
      <c r="U22" s="765"/>
      <c r="V22" s="1083" t="s">
        <v>1853</v>
      </c>
      <c r="W22" s="764"/>
      <c r="X22" s="764"/>
      <c r="Y22" s="764"/>
      <c r="Z22" s="764"/>
      <c r="AA22" s="764"/>
      <c r="AB22" s="764"/>
      <c r="AC22" s="764"/>
      <c r="AD22" s="764"/>
      <c r="AE22" s="764"/>
      <c r="AF22" s="764"/>
      <c r="AG22" s="764"/>
      <c r="AH22" s="764"/>
      <c r="AI22" s="764"/>
      <c r="AJ22" s="764"/>
      <c r="AK22" s="764"/>
      <c r="AL22" s="764"/>
      <c r="AM22" s="764"/>
      <c r="AN22" s="765"/>
      <c r="AO22" s="1084" t="s">
        <v>1770</v>
      </c>
      <c r="AP22" s="764"/>
      <c r="AQ22" s="764"/>
      <c r="AR22" s="764"/>
      <c r="AS22" s="764"/>
      <c r="AT22" s="765"/>
    </row>
    <row r="23" spans="2:46" ht="15" customHeight="1" x14ac:dyDescent="0.25">
      <c r="G23" s="55"/>
      <c r="H23" s="1077">
        <v>1</v>
      </c>
      <c r="I23" s="765"/>
      <c r="J23" s="1081"/>
      <c r="K23" s="764"/>
      <c r="L23" s="1077"/>
      <c r="M23" s="764"/>
      <c r="N23" s="764"/>
      <c r="O23" s="764"/>
      <c r="P23" s="764"/>
      <c r="Q23" s="764"/>
      <c r="R23" s="764"/>
      <c r="S23" s="764"/>
      <c r="T23" s="764"/>
      <c r="U23" s="765"/>
      <c r="V23" s="1085"/>
      <c r="W23" s="764"/>
      <c r="X23" s="764"/>
      <c r="Y23" s="764"/>
      <c r="Z23" s="764"/>
      <c r="AA23" s="764"/>
      <c r="AB23" s="764"/>
      <c r="AC23" s="764"/>
      <c r="AD23" s="764"/>
      <c r="AE23" s="764"/>
      <c r="AF23" s="764"/>
      <c r="AG23" s="764"/>
      <c r="AH23" s="764"/>
      <c r="AI23" s="764"/>
      <c r="AJ23" s="764"/>
      <c r="AK23" s="764"/>
      <c r="AL23" s="764"/>
      <c r="AM23" s="764"/>
      <c r="AN23" s="765"/>
      <c r="AO23" s="1078"/>
      <c r="AP23" s="764"/>
      <c r="AQ23" s="764"/>
      <c r="AR23" s="764"/>
      <c r="AS23" s="764"/>
      <c r="AT23" s="765"/>
    </row>
    <row r="24" spans="2:46" ht="14.25" customHeight="1" x14ac:dyDescent="0.25">
      <c r="AT24" s="443"/>
    </row>
    <row r="25" spans="2:46" ht="14.25" customHeight="1" x14ac:dyDescent="0.25">
      <c r="AS25" s="443"/>
      <c r="AT25" s="443"/>
    </row>
    <row r="26" spans="2:46" ht="15" customHeight="1" x14ac:dyDescent="0.25">
      <c r="AS26" s="443"/>
      <c r="AT26" s="443"/>
    </row>
    <row r="27" spans="2:46" ht="15" customHeight="1" x14ac:dyDescent="0.25">
      <c r="H27" s="976" t="s">
        <v>1795</v>
      </c>
      <c r="I27" s="824"/>
      <c r="J27" s="824"/>
      <c r="K27" s="824"/>
      <c r="L27" s="824"/>
      <c r="M27" s="824"/>
      <c r="N27" s="824"/>
      <c r="O27" s="824"/>
      <c r="P27" s="824"/>
      <c r="Q27" s="824"/>
      <c r="R27" s="824"/>
      <c r="S27" s="824"/>
      <c r="T27" s="824"/>
      <c r="U27" s="824"/>
      <c r="V27" s="824"/>
      <c r="W27" s="824"/>
      <c r="X27" s="824"/>
      <c r="Y27" s="825"/>
      <c r="Z27" s="976" t="s">
        <v>1796</v>
      </c>
      <c r="AA27" s="824"/>
      <c r="AB27" s="824"/>
      <c r="AC27" s="824"/>
      <c r="AD27" s="824"/>
      <c r="AE27" s="824"/>
      <c r="AF27" s="824"/>
      <c r="AG27" s="824"/>
      <c r="AH27" s="824"/>
      <c r="AI27" s="824"/>
      <c r="AJ27" s="824"/>
      <c r="AK27" s="824"/>
      <c r="AL27" s="824"/>
      <c r="AM27" s="824"/>
      <c r="AN27" s="824"/>
      <c r="AO27" s="824"/>
      <c r="AP27" s="824"/>
      <c r="AQ27" s="825"/>
      <c r="AS27" s="443"/>
      <c r="AT27" s="443"/>
    </row>
    <row r="28" spans="2:46" ht="14.25" customHeight="1" x14ac:dyDescent="0.25">
      <c r="B28" s="760"/>
      <c r="C28" s="761"/>
      <c r="D28" s="761"/>
      <c r="E28" s="761"/>
      <c r="H28" s="257" t="s">
        <v>796</v>
      </c>
      <c r="I28" s="258"/>
      <c r="J28" s="258"/>
      <c r="K28" s="258"/>
      <c r="L28" s="258"/>
      <c r="M28" s="258"/>
      <c r="N28" s="258"/>
      <c r="O28" s="258"/>
      <c r="P28" s="258"/>
      <c r="Q28" s="259"/>
      <c r="R28" s="257" t="s">
        <v>1511</v>
      </c>
      <c r="S28" s="258"/>
      <c r="T28" s="258"/>
      <c r="U28" s="259"/>
      <c r="V28" s="257" t="s">
        <v>1510</v>
      </c>
      <c r="W28" s="258"/>
      <c r="X28" s="258"/>
      <c r="Y28" s="259"/>
      <c r="Z28" s="257" t="s">
        <v>796</v>
      </c>
      <c r="AA28" s="258"/>
      <c r="AB28" s="258"/>
      <c r="AC28" s="258"/>
      <c r="AD28" s="258"/>
      <c r="AE28" s="258"/>
      <c r="AF28" s="258"/>
      <c r="AG28" s="258"/>
      <c r="AH28" s="258"/>
      <c r="AI28" s="259"/>
      <c r="AJ28" s="257" t="s">
        <v>1511</v>
      </c>
      <c r="AK28" s="258"/>
      <c r="AL28" s="258"/>
      <c r="AM28" s="259"/>
      <c r="AN28" s="257" t="s">
        <v>1510</v>
      </c>
      <c r="AO28" s="258"/>
      <c r="AP28" s="258"/>
      <c r="AQ28" s="259"/>
      <c r="AS28" s="443"/>
      <c r="AT28" s="443"/>
    </row>
    <row r="29" spans="2:46" ht="14.25" customHeight="1" x14ac:dyDescent="0.25">
      <c r="H29" s="260"/>
      <c r="Q29" s="261"/>
      <c r="R29" s="260"/>
      <c r="U29" s="261"/>
      <c r="V29" s="260"/>
      <c r="Y29" s="261"/>
      <c r="Z29" s="260"/>
      <c r="AI29" s="261"/>
      <c r="AJ29" s="260"/>
      <c r="AM29" s="261"/>
      <c r="AN29" s="260"/>
      <c r="AQ29" s="261"/>
      <c r="AS29" s="443"/>
      <c r="AT29" s="443"/>
    </row>
    <row r="30" spans="2:46" ht="14.25" customHeight="1" x14ac:dyDescent="0.25">
      <c r="B30" s="760"/>
      <c r="C30" s="761"/>
      <c r="D30" s="761"/>
      <c r="E30" s="761"/>
      <c r="H30" s="260"/>
      <c r="Q30" s="261"/>
      <c r="R30" s="260"/>
      <c r="U30" s="261"/>
      <c r="V30" s="260"/>
      <c r="Y30" s="261"/>
      <c r="Z30" s="260"/>
      <c r="AI30" s="261"/>
      <c r="AJ30" s="260"/>
      <c r="AM30" s="261"/>
      <c r="AN30" s="260"/>
      <c r="AQ30" s="261"/>
      <c r="AS30" s="443"/>
      <c r="AT30" s="443"/>
    </row>
    <row r="31" spans="2:46" ht="14.25" customHeight="1" x14ac:dyDescent="0.25">
      <c r="H31" s="260"/>
      <c r="Q31" s="261"/>
      <c r="R31" s="260"/>
      <c r="U31" s="261"/>
      <c r="V31" s="260"/>
      <c r="Y31" s="261"/>
      <c r="Z31" s="260"/>
      <c r="AI31" s="261"/>
      <c r="AJ31" s="260"/>
      <c r="AM31" s="261"/>
      <c r="AN31" s="260"/>
      <c r="AQ31" s="261"/>
      <c r="AS31" s="443"/>
      <c r="AT31" s="443"/>
    </row>
    <row r="32" spans="2:46" ht="14.25" customHeight="1" x14ac:dyDescent="0.25">
      <c r="B32" s="760"/>
      <c r="C32" s="761"/>
      <c r="D32" s="761"/>
      <c r="E32" s="761"/>
      <c r="H32" s="260"/>
      <c r="Q32" s="261"/>
      <c r="R32" s="260"/>
      <c r="U32" s="261"/>
      <c r="V32" s="260"/>
      <c r="Y32" s="261"/>
      <c r="Z32" s="260"/>
      <c r="AI32" s="261"/>
      <c r="AJ32" s="260"/>
      <c r="AM32" s="261"/>
      <c r="AN32" s="260"/>
      <c r="AQ32" s="261"/>
      <c r="AS32" s="443"/>
      <c r="AT32" s="443"/>
    </row>
    <row r="33" spans="2:46" ht="14.25" customHeight="1" x14ac:dyDescent="0.25">
      <c r="H33" s="262"/>
      <c r="I33" s="263"/>
      <c r="J33" s="263"/>
      <c r="K33" s="263"/>
      <c r="L33" s="263"/>
      <c r="M33" s="263"/>
      <c r="N33" s="263"/>
      <c r="O33" s="263"/>
      <c r="P33" s="263"/>
      <c r="Q33" s="264"/>
      <c r="R33" s="262"/>
      <c r="S33" s="263"/>
      <c r="T33" s="263"/>
      <c r="U33" s="264"/>
      <c r="V33" s="262"/>
      <c r="W33" s="263"/>
      <c r="X33" s="263"/>
      <c r="Y33" s="264"/>
      <c r="Z33" s="262"/>
      <c r="AA33" s="263"/>
      <c r="AB33" s="263"/>
      <c r="AC33" s="263"/>
      <c r="AD33" s="263"/>
      <c r="AE33" s="263"/>
      <c r="AF33" s="263"/>
      <c r="AG33" s="263"/>
      <c r="AH33" s="263"/>
      <c r="AI33" s="264"/>
      <c r="AJ33" s="262"/>
      <c r="AK33" s="263"/>
      <c r="AL33" s="263"/>
      <c r="AM33" s="264"/>
      <c r="AN33" s="262"/>
      <c r="AO33" s="263"/>
      <c r="AP33" s="263"/>
      <c r="AQ33" s="264"/>
      <c r="AS33" s="443"/>
      <c r="AT33" s="443"/>
    </row>
    <row r="34" spans="2:46" ht="14.25" customHeight="1" x14ac:dyDescent="0.25">
      <c r="B34" s="760"/>
      <c r="C34" s="761"/>
      <c r="D34" s="761"/>
      <c r="E34" s="761"/>
      <c r="G34" s="223"/>
      <c r="AM34" s="265" t="s">
        <v>1797</v>
      </c>
      <c r="AN34" s="131" t="str">
        <f>'E-13-1'!U20</f>
        <v>E-13-1-2</v>
      </c>
      <c r="AS34" s="443"/>
      <c r="AT34" s="443"/>
    </row>
    <row r="35" spans="2:46" ht="14.25" customHeight="1" x14ac:dyDescent="0.25">
      <c r="G35" s="223"/>
      <c r="AS35" s="443"/>
      <c r="AT35" s="443"/>
    </row>
  </sheetData>
  <mergeCells count="31">
    <mergeCell ref="B6:E6"/>
    <mergeCell ref="B30:E30"/>
    <mergeCell ref="B15:E15"/>
    <mergeCell ref="B20:E20"/>
    <mergeCell ref="B13:E13"/>
    <mergeCell ref="B10:E10"/>
    <mergeCell ref="B28:E28"/>
    <mergeCell ref="B4:E4"/>
    <mergeCell ref="V22:AN22"/>
    <mergeCell ref="B16:E16"/>
    <mergeCell ref="AO22:AT22"/>
    <mergeCell ref="H27:Y27"/>
    <mergeCell ref="G7:AR7"/>
    <mergeCell ref="B18:E18"/>
    <mergeCell ref="B12:E12"/>
    <mergeCell ref="V23:AN23"/>
    <mergeCell ref="H22:I22"/>
    <mergeCell ref="J22:K22"/>
    <mergeCell ref="B14:E14"/>
    <mergeCell ref="B17:E17"/>
    <mergeCell ref="B8:E8"/>
    <mergeCell ref="L23:U23"/>
    <mergeCell ref="G9:Z11"/>
    <mergeCell ref="B34:E34"/>
    <mergeCell ref="AO23:AT23"/>
    <mergeCell ref="Z27:AQ27"/>
    <mergeCell ref="H23:I23"/>
    <mergeCell ref="B19:E19"/>
    <mergeCell ref="J23:K23"/>
    <mergeCell ref="B32:E32"/>
    <mergeCell ref="L22:U22"/>
  </mergeCells>
  <hyperlinks>
    <hyperlink ref="B4" location="PANDUAN!A1" display="PANDUAN" xr:uid="{00000000-0004-0000-D600-000000000000}"/>
    <hyperlink ref="B6" location="'EWS DIRECTORY'!A1" display="EWS DIRECTORY" xr:uid="{00000000-0004-0000-D600-000001000000}"/>
    <hyperlink ref="B8" location="'DATA PEMICU'!A1" display="DATA PEMICU" xr:uid="{00000000-0004-0000-D600-000002000000}"/>
    <hyperlink ref="B10" location="'DATA PENGUJI'!A1" display="DATA PENGUJI" xr:uid="{00000000-0004-0000-D600-000003000000}"/>
    <hyperlink ref="B12" location="'MAIN LEVEL'!A1" display="MAIN LEVEL" xr:uid="{00000000-0004-0000-D600-000004000000}"/>
  </hyperlinks>
  <pageMargins left="0.51181102362204722" right="0.15748031496062989" top="0.55118110236220474" bottom="0.55118110236220474" header="0" footer="0"/>
  <pageSetup paperSize="9" scale="60" orientation="landscape"/>
  <headerFooter>
    <oddFooter>&amp;Rhalaman &amp;P dari</oddFooter>
  </headerFooter>
</worksheet>
</file>

<file path=xl/worksheets/sheet2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700-000000000000}">
  <sheetPr codeName="Sheet429">
    <tabColor theme="4" tint="-0.249977111117893"/>
  </sheetPr>
  <dimension ref="A2:AX52"/>
  <sheetViews>
    <sheetView topLeftCell="B6" zoomScaleNormal="100" workbookViewId="0">
      <selection activeCell="AQ18" sqref="AQ18:AU18"/>
    </sheetView>
  </sheetViews>
  <sheetFormatPr defaultColWidth="3.5546875" defaultRowHeight="13.8" x14ac:dyDescent="0.25"/>
  <cols>
    <col min="1" max="1" width="3" style="110" hidden="1" customWidth="1"/>
    <col min="2" max="5" width="3.88671875" style="177" customWidth="1"/>
    <col min="6" max="6" width="3.88671875" style="110" customWidth="1"/>
    <col min="7" max="45" width="3.6640625" style="254" customWidth="1"/>
    <col min="46" max="46" width="4.44140625" style="254" customWidth="1"/>
    <col min="47" max="47" width="3.6640625" style="254" customWidth="1"/>
    <col min="48" max="48" width="3.5546875" style="254" customWidth="1"/>
    <col min="49" max="16384" width="3.5546875" style="254"/>
  </cols>
  <sheetData>
    <row r="2" spans="2:47" x14ac:dyDescent="0.25">
      <c r="G2" s="55" t="s">
        <v>1674</v>
      </c>
      <c r="H2" s="55"/>
      <c r="I2" s="55"/>
      <c r="J2" s="55"/>
      <c r="K2" s="55"/>
      <c r="L2" s="55"/>
      <c r="M2" s="55"/>
      <c r="N2" s="55"/>
      <c r="AT2" s="443"/>
      <c r="AU2" s="443"/>
    </row>
    <row r="3" spans="2:47" x14ac:dyDescent="0.25">
      <c r="B3" s="111"/>
      <c r="C3" s="111"/>
      <c r="D3" s="111"/>
      <c r="E3" s="111"/>
      <c r="G3" s="55"/>
      <c r="H3" s="55"/>
      <c r="I3" s="55"/>
      <c r="J3" s="55"/>
      <c r="K3" s="55"/>
      <c r="L3" s="55"/>
      <c r="M3" s="55"/>
      <c r="N3" s="55"/>
      <c r="AT3" s="443"/>
      <c r="AU3" s="443"/>
    </row>
    <row r="4" spans="2:47" x14ac:dyDescent="0.25">
      <c r="B4" s="762" t="s">
        <v>79</v>
      </c>
      <c r="C4" s="761"/>
      <c r="D4" s="761"/>
      <c r="E4" s="761"/>
      <c r="G4" s="55"/>
      <c r="H4" s="55"/>
      <c r="I4" s="55"/>
      <c r="J4" s="55"/>
      <c r="K4" s="55"/>
      <c r="L4" s="55"/>
      <c r="M4" s="55"/>
      <c r="N4" s="55"/>
      <c r="AT4" s="443"/>
      <c r="AU4" s="443"/>
    </row>
    <row r="5" spans="2:47" x14ac:dyDescent="0.25">
      <c r="B5" s="111"/>
      <c r="C5" s="111"/>
      <c r="D5" s="111"/>
      <c r="E5" s="111"/>
      <c r="G5" s="55"/>
      <c r="H5" s="55"/>
      <c r="I5" s="55"/>
      <c r="J5" s="55"/>
      <c r="K5" s="55"/>
      <c r="L5" s="55"/>
      <c r="M5" s="55"/>
      <c r="N5" s="55"/>
      <c r="AT5" s="443"/>
      <c r="AU5" s="443"/>
    </row>
    <row r="6" spans="2:47" x14ac:dyDescent="0.25">
      <c r="B6" s="762" t="s">
        <v>87</v>
      </c>
      <c r="C6" s="761"/>
      <c r="D6" s="761"/>
      <c r="E6" s="761"/>
      <c r="G6" s="55"/>
      <c r="H6" s="55"/>
      <c r="I6" s="55"/>
      <c r="J6" s="55"/>
      <c r="K6" s="55"/>
      <c r="L6" s="55"/>
      <c r="M6" s="55"/>
      <c r="N6" s="55"/>
      <c r="AT6" s="443"/>
      <c r="AU6" s="443"/>
    </row>
    <row r="7" spans="2:47" ht="15" customHeight="1" x14ac:dyDescent="0.25">
      <c r="B7" s="111"/>
      <c r="C7" s="111"/>
      <c r="D7" s="111"/>
      <c r="E7" s="111"/>
      <c r="G7" s="996" t="s">
        <v>1774</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c r="AI7" s="792"/>
      <c r="AJ7" s="792"/>
      <c r="AK7" s="792"/>
      <c r="AL7" s="792"/>
      <c r="AM7" s="792"/>
      <c r="AN7" s="792"/>
      <c r="AO7" s="792"/>
      <c r="AP7" s="792"/>
      <c r="AQ7" s="792"/>
      <c r="AR7" s="792"/>
      <c r="AS7" s="58"/>
      <c r="AT7" s="443"/>
      <c r="AU7" s="443"/>
    </row>
    <row r="8" spans="2:47" x14ac:dyDescent="0.25">
      <c r="B8" s="762" t="s">
        <v>94</v>
      </c>
      <c r="C8" s="761"/>
      <c r="D8" s="761"/>
      <c r="E8" s="761"/>
      <c r="G8" s="55"/>
      <c r="H8" s="55"/>
      <c r="I8" s="55"/>
      <c r="J8" s="55"/>
      <c r="K8" s="55"/>
      <c r="L8" s="55"/>
      <c r="M8" s="55"/>
      <c r="N8" s="55"/>
      <c r="AT8" s="443"/>
      <c r="AU8" s="443"/>
    </row>
    <row r="9" spans="2:47" x14ac:dyDescent="0.25">
      <c r="B9" s="111"/>
      <c r="C9" s="111"/>
      <c r="D9" s="111"/>
      <c r="E9" s="111"/>
      <c r="G9" s="999" t="str">
        <f>"Rincian "&amp;'E-12'!G9&amp;" "&amp;'E-12-1'!M22</f>
        <v>Rincian Biaya Administrasi dan Umum Berdasarkan pemeriksaan langsung terhadap bukti pendukung</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c r="AU9" s="443"/>
    </row>
    <row r="10" spans="2:47" x14ac:dyDescent="0.25">
      <c r="B10" s="762" t="s">
        <v>101</v>
      </c>
      <c r="C10" s="761"/>
      <c r="D10" s="761"/>
      <c r="E10" s="761"/>
      <c r="G10" s="1001"/>
      <c r="H10" s="792"/>
      <c r="I10" s="792"/>
      <c r="J10" s="792"/>
      <c r="K10" s="792"/>
      <c r="L10" s="792"/>
      <c r="M10" s="792"/>
      <c r="N10" s="792"/>
      <c r="O10" s="792"/>
      <c r="P10" s="792"/>
      <c r="Q10" s="792"/>
      <c r="R10" s="792"/>
      <c r="S10" s="792"/>
      <c r="T10" s="792"/>
      <c r="U10" s="792"/>
      <c r="V10" s="792"/>
      <c r="W10" s="792"/>
      <c r="X10" s="792"/>
      <c r="Y10" s="792"/>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c r="AU10" s="443"/>
    </row>
    <row r="11" spans="2:47"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c r="AU11" s="443"/>
    </row>
    <row r="12" spans="2:47" x14ac:dyDescent="0.25">
      <c r="B12" s="762" t="s">
        <v>106</v>
      </c>
      <c r="C12" s="761"/>
      <c r="D12" s="761"/>
      <c r="E12" s="761"/>
      <c r="AT12" s="443"/>
      <c r="AU12" s="443"/>
    </row>
    <row r="13" spans="2:47" x14ac:dyDescent="0.25">
      <c r="B13" s="962" t="str">
        <f>HYPERLINK("#'"&amp;'EWS DIRECTORY'!$J$211&amp;"'!A1",'EWS DIRECTORY'!$J$211)</f>
        <v>E-13</v>
      </c>
      <c r="C13" s="761"/>
      <c r="D13" s="761"/>
      <c r="E13" s="761"/>
      <c r="G13" s="55" t="s">
        <v>1680</v>
      </c>
      <c r="H13" s="55"/>
      <c r="AT13" s="443"/>
      <c r="AU13" s="443"/>
    </row>
    <row r="14" spans="2:47" x14ac:dyDescent="0.25">
      <c r="B14" s="931" t="str">
        <f>HYPERLINK("#'"&amp;'EWS DIRECTORY'!$J$212&amp;"'!A1",'EWS DIRECTORY'!$J$212)</f>
        <v>E-13-1</v>
      </c>
      <c r="C14" s="761"/>
      <c r="D14" s="761"/>
      <c r="E14" s="761"/>
      <c r="G14" s="55"/>
      <c r="H14" s="55"/>
      <c r="AT14" s="443"/>
      <c r="AU14" s="443"/>
    </row>
    <row r="15" spans="2:47" x14ac:dyDescent="0.25">
      <c r="B15" s="929" t="str">
        <f>HYPERLINK("#'"&amp;'EWS DIRECTORY'!$J$213&amp;"'!A1",'EWS DIRECTORY'!$J$213)</f>
        <v>E-13-1-1</v>
      </c>
      <c r="C15" s="761"/>
      <c r="D15" s="761"/>
      <c r="E15" s="761"/>
      <c r="G15" s="55"/>
      <c r="H15" s="55"/>
      <c r="AT15" s="443"/>
      <c r="AU15" s="443"/>
    </row>
    <row r="16" spans="2:47" x14ac:dyDescent="0.25">
      <c r="B16" s="929" t="str">
        <f>HYPERLINK("#'"&amp;'EWS DIRECTORY'!$J$214&amp;"'!A1",'EWS DIRECTORY'!$J$214)</f>
        <v>E-13-1-2</v>
      </c>
      <c r="C16" s="761"/>
      <c r="D16" s="761"/>
      <c r="E16" s="761"/>
      <c r="G16" s="55"/>
      <c r="H16" s="55"/>
      <c r="AT16" s="443"/>
      <c r="AU16" s="443"/>
    </row>
    <row r="17" spans="1:50" x14ac:dyDescent="0.25">
      <c r="B17" s="927" t="str">
        <f>HYPERLINK("#'"&amp;'EWS DIRECTORY'!$J$215&amp;"'!A1",'EWS DIRECTORY'!$J$215)</f>
        <v>E-13-1-3</v>
      </c>
      <c r="C17" s="761"/>
      <c r="D17" s="761"/>
      <c r="E17" s="761"/>
      <c r="G17" s="55" t="s">
        <v>1681</v>
      </c>
      <c r="H17" s="55"/>
      <c r="I17" s="55"/>
      <c r="AT17" s="443"/>
      <c r="AU17" s="443"/>
    </row>
    <row r="18" spans="1:50" x14ac:dyDescent="0.25">
      <c r="B18" s="929" t="str">
        <f>HYPERLINK("#'"&amp;'EWS DIRECTORY'!$J$216&amp;"'!A1",'EWS DIRECTORY'!$J$216)</f>
        <v>E-13-1-4</v>
      </c>
      <c r="C18" s="761"/>
      <c r="D18" s="761"/>
      <c r="E18" s="761"/>
      <c r="G18" s="55" t="s">
        <v>1744</v>
      </c>
      <c r="H18" s="55"/>
      <c r="I18" s="55" t="s">
        <v>1744</v>
      </c>
      <c r="AT18" s="443"/>
      <c r="AU18" s="443"/>
    </row>
    <row r="19" spans="1:50" x14ac:dyDescent="0.25">
      <c r="B19" s="929" t="str">
        <f>HYPERLINK("#'"&amp;'EWS DIRECTORY'!$J$217&amp;"'!A1",'EWS DIRECTORY'!$J$217)</f>
        <v>E-13-1-5</v>
      </c>
      <c r="C19" s="761"/>
      <c r="D19" s="761"/>
      <c r="E19" s="761"/>
      <c r="AT19" s="443"/>
      <c r="AU19" s="443"/>
    </row>
    <row r="20" spans="1:50" s="271" customFormat="1" x14ac:dyDescent="0.25">
      <c r="A20" s="110"/>
      <c r="B20" s="929" t="str">
        <f>HYPERLINK("#'"&amp;'EWS DIRECTORY'!$J$218&amp;"'!A1",'EWS DIRECTORY'!$J$218)</f>
        <v>E-13-1-6</v>
      </c>
      <c r="C20" s="896"/>
      <c r="D20" s="896"/>
      <c r="E20" s="896"/>
      <c r="F20" s="110"/>
      <c r="G20" s="55" t="s">
        <v>1851</v>
      </c>
      <c r="AT20" s="443"/>
      <c r="AU20" s="443"/>
    </row>
    <row r="21" spans="1:50" x14ac:dyDescent="0.25">
      <c r="G21" s="55"/>
      <c r="AT21" s="443"/>
      <c r="AU21" s="443"/>
    </row>
    <row r="22" spans="1:50" ht="15" customHeight="1" x14ac:dyDescent="0.25">
      <c r="G22" s="55"/>
      <c r="H22" s="990" t="s">
        <v>1445</v>
      </c>
      <c r="I22" s="790"/>
      <c r="J22" s="990" t="s">
        <v>1478</v>
      </c>
      <c r="K22" s="789"/>
      <c r="L22" s="789"/>
      <c r="M22" s="790"/>
      <c r="N22" s="994" t="s">
        <v>1792</v>
      </c>
      <c r="O22" s="764"/>
      <c r="P22" s="764"/>
      <c r="Q22" s="764"/>
      <c r="R22" s="764"/>
      <c r="S22" s="764"/>
      <c r="T22" s="764"/>
      <c r="U22" s="764"/>
      <c r="V22" s="764"/>
      <c r="W22" s="764"/>
      <c r="X22" s="764"/>
      <c r="Y22" s="764"/>
      <c r="Z22" s="765"/>
      <c r="AA22" s="994" t="s">
        <v>1793</v>
      </c>
      <c r="AB22" s="764"/>
      <c r="AC22" s="764"/>
      <c r="AD22" s="764"/>
      <c r="AE22" s="764"/>
      <c r="AF22" s="764"/>
      <c r="AG22" s="764"/>
      <c r="AH22" s="764"/>
      <c r="AI22" s="764"/>
      <c r="AJ22" s="764"/>
      <c r="AK22" s="764"/>
      <c r="AL22" s="764"/>
      <c r="AM22" s="764"/>
      <c r="AN22" s="764"/>
      <c r="AO22" s="764"/>
      <c r="AP22" s="764"/>
      <c r="AQ22" s="764"/>
      <c r="AR22" s="764"/>
      <c r="AS22" s="765"/>
      <c r="AT22" s="990" t="s">
        <v>1481</v>
      </c>
      <c r="AU22" s="789"/>
      <c r="AV22" s="789"/>
      <c r="AW22" s="789"/>
      <c r="AX22" s="790"/>
    </row>
    <row r="23" spans="1:50" x14ac:dyDescent="0.25">
      <c r="G23" s="55"/>
      <c r="H23" s="806"/>
      <c r="I23" s="807"/>
      <c r="J23" s="806"/>
      <c r="K23" s="794"/>
      <c r="L23" s="794"/>
      <c r="M23" s="807"/>
      <c r="N23" s="978" t="s">
        <v>796</v>
      </c>
      <c r="O23" s="764"/>
      <c r="P23" s="764"/>
      <c r="Q23" s="764"/>
      <c r="R23" s="764"/>
      <c r="S23" s="764"/>
      <c r="T23" s="765"/>
      <c r="U23" s="978" t="s">
        <v>1401</v>
      </c>
      <c r="V23" s="764"/>
      <c r="W23" s="764"/>
      <c r="X23" s="764"/>
      <c r="Y23" s="764"/>
      <c r="Z23" s="765"/>
      <c r="AA23" s="978" t="s">
        <v>796</v>
      </c>
      <c r="AB23" s="764"/>
      <c r="AC23" s="764"/>
      <c r="AD23" s="764"/>
      <c r="AE23" s="764"/>
      <c r="AF23" s="765"/>
      <c r="AG23" s="978" t="s">
        <v>1794</v>
      </c>
      <c r="AH23" s="764"/>
      <c r="AI23" s="764"/>
      <c r="AJ23" s="764"/>
      <c r="AK23" s="764"/>
      <c r="AL23" s="764"/>
      <c r="AM23" s="765"/>
      <c r="AN23" s="978" t="s">
        <v>1510</v>
      </c>
      <c r="AO23" s="764"/>
      <c r="AP23" s="764"/>
      <c r="AQ23" s="764"/>
      <c r="AR23" s="764"/>
      <c r="AS23" s="765"/>
      <c r="AT23" s="806"/>
      <c r="AU23" s="794"/>
      <c r="AV23" s="794"/>
      <c r="AW23" s="794"/>
      <c r="AX23" s="807"/>
    </row>
    <row r="24" spans="1:50" x14ac:dyDescent="0.25">
      <c r="H24" s="980"/>
      <c r="I24" s="765"/>
      <c r="J24" s="979"/>
      <c r="K24" s="764"/>
      <c r="L24" s="764"/>
      <c r="M24" s="765"/>
      <c r="N24" s="980"/>
      <c r="O24" s="764"/>
      <c r="P24" s="764"/>
      <c r="Q24" s="764"/>
      <c r="R24" s="764"/>
      <c r="S24" s="764"/>
      <c r="T24" s="765"/>
      <c r="U24" s="977"/>
      <c r="V24" s="764"/>
      <c r="W24" s="764"/>
      <c r="X24" s="764"/>
      <c r="Y24" s="764"/>
      <c r="Z24" s="765"/>
      <c r="AA24" s="980"/>
      <c r="AB24" s="764"/>
      <c r="AC24" s="764"/>
      <c r="AD24" s="764"/>
      <c r="AE24" s="764"/>
      <c r="AF24" s="765"/>
      <c r="AG24" s="980"/>
      <c r="AH24" s="764"/>
      <c r="AI24" s="764"/>
      <c r="AJ24" s="764"/>
      <c r="AK24" s="764"/>
      <c r="AL24" s="764"/>
      <c r="AM24" s="765"/>
      <c r="AN24" s="979"/>
      <c r="AO24" s="764"/>
      <c r="AP24" s="764"/>
      <c r="AQ24" s="764"/>
      <c r="AR24" s="764"/>
      <c r="AS24" s="765"/>
      <c r="AT24" s="1063"/>
      <c r="AU24" s="764"/>
      <c r="AV24" s="764"/>
      <c r="AW24" s="764"/>
      <c r="AX24" s="765"/>
    </row>
    <row r="25" spans="1:50" x14ac:dyDescent="0.25">
      <c r="H25" s="980"/>
      <c r="I25" s="765"/>
      <c r="J25" s="979"/>
      <c r="K25" s="764"/>
      <c r="L25" s="764"/>
      <c r="M25" s="765"/>
      <c r="N25" s="980"/>
      <c r="O25" s="764"/>
      <c r="P25" s="764"/>
      <c r="Q25" s="764"/>
      <c r="R25" s="764"/>
      <c r="S25" s="764"/>
      <c r="T25" s="765"/>
      <c r="U25" s="977"/>
      <c r="V25" s="764"/>
      <c r="W25" s="764"/>
      <c r="X25" s="764"/>
      <c r="Y25" s="764"/>
      <c r="Z25" s="765"/>
      <c r="AA25" s="980"/>
      <c r="AB25" s="764"/>
      <c r="AC25" s="764"/>
      <c r="AD25" s="764"/>
      <c r="AE25" s="764"/>
      <c r="AF25" s="765"/>
      <c r="AG25" s="980"/>
      <c r="AH25" s="764"/>
      <c r="AI25" s="764"/>
      <c r="AJ25" s="764"/>
      <c r="AK25" s="764"/>
      <c r="AL25" s="764"/>
      <c r="AM25" s="765"/>
      <c r="AN25" s="979"/>
      <c r="AO25" s="764"/>
      <c r="AP25" s="764"/>
      <c r="AQ25" s="764"/>
      <c r="AR25" s="764"/>
      <c r="AS25" s="765"/>
      <c r="AT25" s="1063"/>
      <c r="AU25" s="764"/>
      <c r="AV25" s="764"/>
      <c r="AW25" s="764"/>
      <c r="AX25" s="765"/>
    </row>
    <row r="26" spans="1:50" x14ac:dyDescent="0.25">
      <c r="H26" s="980"/>
      <c r="I26" s="765"/>
      <c r="J26" s="979"/>
      <c r="K26" s="764"/>
      <c r="L26" s="764"/>
      <c r="M26" s="765"/>
      <c r="N26" s="980"/>
      <c r="O26" s="764"/>
      <c r="P26" s="764"/>
      <c r="Q26" s="764"/>
      <c r="R26" s="764"/>
      <c r="S26" s="764"/>
      <c r="T26" s="765"/>
      <c r="U26" s="977"/>
      <c r="V26" s="764"/>
      <c r="W26" s="764"/>
      <c r="X26" s="764"/>
      <c r="Y26" s="764"/>
      <c r="Z26" s="765"/>
      <c r="AA26" s="980"/>
      <c r="AB26" s="764"/>
      <c r="AC26" s="764"/>
      <c r="AD26" s="764"/>
      <c r="AE26" s="764"/>
      <c r="AF26" s="765"/>
      <c r="AG26" s="980"/>
      <c r="AH26" s="764"/>
      <c r="AI26" s="764"/>
      <c r="AJ26" s="764"/>
      <c r="AK26" s="764"/>
      <c r="AL26" s="764"/>
      <c r="AM26" s="765"/>
      <c r="AN26" s="979"/>
      <c r="AO26" s="764"/>
      <c r="AP26" s="764"/>
      <c r="AQ26" s="764"/>
      <c r="AR26" s="764"/>
      <c r="AS26" s="765"/>
      <c r="AT26" s="1063"/>
      <c r="AU26" s="764"/>
      <c r="AV26" s="764"/>
      <c r="AW26" s="764"/>
      <c r="AX26" s="765"/>
    </row>
    <row r="27" spans="1:50" x14ac:dyDescent="0.25">
      <c r="H27" s="980"/>
      <c r="I27" s="765"/>
      <c r="J27" s="979"/>
      <c r="K27" s="764"/>
      <c r="L27" s="764"/>
      <c r="M27" s="765"/>
      <c r="N27" s="980"/>
      <c r="O27" s="764"/>
      <c r="P27" s="764"/>
      <c r="Q27" s="764"/>
      <c r="R27" s="764"/>
      <c r="S27" s="764"/>
      <c r="T27" s="765"/>
      <c r="U27" s="977"/>
      <c r="V27" s="764"/>
      <c r="W27" s="764"/>
      <c r="X27" s="764"/>
      <c r="Y27" s="764"/>
      <c r="Z27" s="765"/>
      <c r="AA27" s="980"/>
      <c r="AB27" s="764"/>
      <c r="AC27" s="764"/>
      <c r="AD27" s="764"/>
      <c r="AE27" s="764"/>
      <c r="AF27" s="765"/>
      <c r="AG27" s="980"/>
      <c r="AH27" s="764"/>
      <c r="AI27" s="764"/>
      <c r="AJ27" s="764"/>
      <c r="AK27" s="764"/>
      <c r="AL27" s="764"/>
      <c r="AM27" s="765"/>
      <c r="AN27" s="979"/>
      <c r="AO27" s="764"/>
      <c r="AP27" s="764"/>
      <c r="AQ27" s="764"/>
      <c r="AR27" s="764"/>
      <c r="AS27" s="765"/>
      <c r="AT27" s="1063"/>
      <c r="AU27" s="764"/>
      <c r="AV27" s="764"/>
      <c r="AW27" s="764"/>
      <c r="AX27" s="765"/>
    </row>
    <row r="28" spans="1:50" x14ac:dyDescent="0.25">
      <c r="B28" s="760"/>
      <c r="C28" s="761"/>
      <c r="D28" s="761"/>
      <c r="E28" s="761"/>
      <c r="H28" s="980"/>
      <c r="I28" s="765"/>
      <c r="J28" s="979"/>
      <c r="K28" s="764"/>
      <c r="L28" s="764"/>
      <c r="M28" s="765"/>
      <c r="N28" s="980"/>
      <c r="O28" s="764"/>
      <c r="P28" s="764"/>
      <c r="Q28" s="764"/>
      <c r="R28" s="764"/>
      <c r="S28" s="764"/>
      <c r="T28" s="765"/>
      <c r="U28" s="977"/>
      <c r="V28" s="764"/>
      <c r="W28" s="764"/>
      <c r="X28" s="764"/>
      <c r="Y28" s="764"/>
      <c r="Z28" s="765"/>
      <c r="AA28" s="980"/>
      <c r="AB28" s="764"/>
      <c r="AC28" s="764"/>
      <c r="AD28" s="764"/>
      <c r="AE28" s="764"/>
      <c r="AF28" s="765"/>
      <c r="AG28" s="980"/>
      <c r="AH28" s="764"/>
      <c r="AI28" s="764"/>
      <c r="AJ28" s="764"/>
      <c r="AK28" s="764"/>
      <c r="AL28" s="764"/>
      <c r="AM28" s="765"/>
      <c r="AN28" s="979"/>
      <c r="AO28" s="764"/>
      <c r="AP28" s="764"/>
      <c r="AQ28" s="764"/>
      <c r="AR28" s="764"/>
      <c r="AS28" s="765"/>
      <c r="AT28" s="1063"/>
      <c r="AU28" s="764"/>
      <c r="AV28" s="764"/>
      <c r="AW28" s="764"/>
      <c r="AX28" s="765"/>
    </row>
    <row r="29" spans="1:50" x14ac:dyDescent="0.25">
      <c r="H29" s="980"/>
      <c r="I29" s="765"/>
      <c r="J29" s="979"/>
      <c r="K29" s="764"/>
      <c r="L29" s="764"/>
      <c r="M29" s="765"/>
      <c r="N29" s="980"/>
      <c r="O29" s="764"/>
      <c r="P29" s="764"/>
      <c r="Q29" s="764"/>
      <c r="R29" s="764"/>
      <c r="S29" s="764"/>
      <c r="T29" s="765"/>
      <c r="U29" s="977"/>
      <c r="V29" s="764"/>
      <c r="W29" s="764"/>
      <c r="X29" s="764"/>
      <c r="Y29" s="764"/>
      <c r="Z29" s="765"/>
      <c r="AA29" s="980"/>
      <c r="AB29" s="764"/>
      <c r="AC29" s="764"/>
      <c r="AD29" s="764"/>
      <c r="AE29" s="764"/>
      <c r="AF29" s="765"/>
      <c r="AG29" s="980"/>
      <c r="AH29" s="764"/>
      <c r="AI29" s="764"/>
      <c r="AJ29" s="764"/>
      <c r="AK29" s="764"/>
      <c r="AL29" s="764"/>
      <c r="AM29" s="765"/>
      <c r="AN29" s="983"/>
      <c r="AO29" s="764"/>
      <c r="AP29" s="764"/>
      <c r="AQ29" s="764"/>
      <c r="AR29" s="764"/>
      <c r="AS29" s="765"/>
      <c r="AT29" s="1063"/>
      <c r="AU29" s="764"/>
      <c r="AV29" s="764"/>
      <c r="AW29" s="764"/>
      <c r="AX29" s="765"/>
    </row>
    <row r="30" spans="1:50" x14ac:dyDescent="0.25">
      <c r="B30" s="760"/>
      <c r="C30" s="761"/>
      <c r="D30" s="761"/>
      <c r="E30" s="761"/>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1:50" ht="1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1:50" x14ac:dyDescent="0.25">
      <c r="B32" s="760"/>
      <c r="C32" s="761"/>
      <c r="D32" s="761"/>
      <c r="E32" s="761"/>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2:50"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2:50" ht="15" customHeight="1" x14ac:dyDescent="0.25">
      <c r="B34" s="760"/>
      <c r="C34" s="761"/>
      <c r="D34" s="761"/>
      <c r="E34" s="761"/>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2:50" x14ac:dyDescent="0.25">
      <c r="B36" s="760"/>
      <c r="C36" s="761"/>
      <c r="D36" s="761"/>
      <c r="E36" s="761"/>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2:50" ht="14.4"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2:50" ht="14.4"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2:50" ht="14.4" customHeight="1" x14ac:dyDescent="0.25">
      <c r="G39" s="223"/>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2:50" x14ac:dyDescent="0.25">
      <c r="G40" s="223"/>
      <c r="H40" s="993"/>
      <c r="I40" s="765"/>
      <c r="J40" s="993"/>
      <c r="K40" s="764"/>
      <c r="L40" s="764"/>
      <c r="M40" s="765"/>
      <c r="N40" s="993"/>
      <c r="O40" s="764"/>
      <c r="P40" s="764"/>
      <c r="Q40" s="764"/>
      <c r="R40" s="764"/>
      <c r="S40" s="764"/>
      <c r="T40" s="765"/>
      <c r="U40" s="986"/>
      <c r="V40" s="764"/>
      <c r="W40" s="764"/>
      <c r="X40" s="764"/>
      <c r="Y40" s="764"/>
      <c r="Z40" s="765"/>
      <c r="AA40" s="993"/>
      <c r="AB40" s="764"/>
      <c r="AC40" s="764"/>
      <c r="AD40" s="764"/>
      <c r="AE40" s="764"/>
      <c r="AF40" s="765"/>
      <c r="AG40" s="993"/>
      <c r="AH40" s="764"/>
      <c r="AI40" s="764"/>
      <c r="AJ40" s="764"/>
      <c r="AK40" s="764"/>
      <c r="AL40" s="764"/>
      <c r="AM40" s="765"/>
      <c r="AN40" s="995"/>
      <c r="AO40" s="764"/>
      <c r="AP40" s="764"/>
      <c r="AQ40" s="764"/>
      <c r="AR40" s="764"/>
      <c r="AS40" s="765"/>
      <c r="AT40" s="1065"/>
      <c r="AU40" s="764"/>
      <c r="AV40" s="764"/>
      <c r="AW40" s="764"/>
      <c r="AX40" s="765"/>
    </row>
    <row r="41" spans="2:50" x14ac:dyDescent="0.25">
      <c r="G41" s="223"/>
      <c r="H41" s="1092" t="s">
        <v>1770</v>
      </c>
      <c r="I41" s="764"/>
      <c r="J41" s="764"/>
      <c r="K41" s="764"/>
      <c r="L41" s="764"/>
      <c r="M41" s="764"/>
      <c r="N41" s="764"/>
      <c r="O41" s="764"/>
      <c r="P41" s="764"/>
      <c r="Q41" s="764"/>
      <c r="R41" s="764"/>
      <c r="S41" s="764"/>
      <c r="T41" s="764"/>
      <c r="U41" s="764"/>
      <c r="V41" s="764"/>
      <c r="W41" s="764"/>
      <c r="X41" s="764"/>
      <c r="Y41" s="764"/>
      <c r="Z41" s="764"/>
      <c r="AA41" s="764"/>
      <c r="AB41" s="764"/>
      <c r="AC41" s="764"/>
      <c r="AD41" s="764"/>
      <c r="AE41" s="764"/>
      <c r="AF41" s="764"/>
      <c r="AG41" s="764"/>
      <c r="AH41" s="764"/>
      <c r="AI41" s="764"/>
      <c r="AJ41" s="764"/>
      <c r="AK41" s="764"/>
      <c r="AL41" s="764"/>
      <c r="AM41" s="764"/>
      <c r="AN41" s="764"/>
      <c r="AO41" s="764"/>
      <c r="AP41" s="764"/>
      <c r="AQ41" s="764"/>
      <c r="AR41" s="764"/>
      <c r="AS41" s="765"/>
      <c r="AT41" s="1134">
        <f>SUM(AT24:AX40)</f>
        <v>0</v>
      </c>
      <c r="AU41" s="764"/>
      <c r="AV41" s="764"/>
      <c r="AW41" s="764"/>
      <c r="AX41" s="765"/>
    </row>
    <row r="42" spans="2:50" x14ac:dyDescent="0.25">
      <c r="G42" s="223"/>
      <c r="AS42" s="443"/>
      <c r="AT42" s="443"/>
    </row>
    <row r="43" spans="2:50" x14ac:dyDescent="0.25">
      <c r="G43" s="223"/>
      <c r="AS43" s="443"/>
      <c r="AT43" s="443"/>
      <c r="AU43" s="443"/>
    </row>
    <row r="44" spans="2:50" x14ac:dyDescent="0.25">
      <c r="H44" s="976" t="s">
        <v>1795</v>
      </c>
      <c r="I44" s="824"/>
      <c r="J44" s="824"/>
      <c r="K44" s="824"/>
      <c r="L44" s="824"/>
      <c r="M44" s="824"/>
      <c r="N44" s="824"/>
      <c r="O44" s="824"/>
      <c r="P44" s="824"/>
      <c r="Q44" s="824"/>
      <c r="R44" s="824"/>
      <c r="S44" s="824"/>
      <c r="T44" s="824"/>
      <c r="U44" s="824"/>
      <c r="V44" s="824"/>
      <c r="W44" s="824"/>
      <c r="X44" s="824"/>
      <c r="Y44" s="825"/>
      <c r="Z44" s="976" t="s">
        <v>1796</v>
      </c>
      <c r="AA44" s="824"/>
      <c r="AB44" s="824"/>
      <c r="AC44" s="824"/>
      <c r="AD44" s="824"/>
      <c r="AE44" s="824"/>
      <c r="AF44" s="824"/>
      <c r="AG44" s="824"/>
      <c r="AH44" s="824"/>
      <c r="AI44" s="824"/>
      <c r="AJ44" s="824"/>
      <c r="AK44" s="824"/>
      <c r="AL44" s="824"/>
      <c r="AM44" s="824"/>
      <c r="AN44" s="824"/>
      <c r="AO44" s="824"/>
      <c r="AP44" s="824"/>
      <c r="AQ44" s="825"/>
      <c r="AS44" s="443"/>
      <c r="AT44" s="443"/>
      <c r="AU44" s="443"/>
    </row>
    <row r="45" spans="2:50" x14ac:dyDescent="0.25">
      <c r="H45" s="257" t="s">
        <v>796</v>
      </c>
      <c r="I45" s="258"/>
      <c r="J45" s="258"/>
      <c r="K45" s="258"/>
      <c r="L45" s="258"/>
      <c r="M45" s="258"/>
      <c r="N45" s="258"/>
      <c r="O45" s="258"/>
      <c r="P45" s="258"/>
      <c r="Q45" s="259"/>
      <c r="R45" s="257" t="s">
        <v>1511</v>
      </c>
      <c r="S45" s="258"/>
      <c r="T45" s="258"/>
      <c r="U45" s="259"/>
      <c r="V45" s="257" t="s">
        <v>1510</v>
      </c>
      <c r="W45" s="258"/>
      <c r="X45" s="258"/>
      <c r="Y45" s="259"/>
      <c r="Z45" s="257" t="s">
        <v>796</v>
      </c>
      <c r="AA45" s="258"/>
      <c r="AB45" s="258"/>
      <c r="AC45" s="258"/>
      <c r="AD45" s="258"/>
      <c r="AE45" s="258"/>
      <c r="AF45" s="258"/>
      <c r="AG45" s="258"/>
      <c r="AH45" s="258"/>
      <c r="AI45" s="259"/>
      <c r="AJ45" s="257" t="s">
        <v>1511</v>
      </c>
      <c r="AK45" s="258"/>
      <c r="AL45" s="258"/>
      <c r="AM45" s="259"/>
      <c r="AN45" s="257" t="s">
        <v>1510</v>
      </c>
      <c r="AO45" s="258"/>
      <c r="AP45" s="258"/>
      <c r="AQ45" s="259"/>
      <c r="AS45" s="443"/>
      <c r="AT45" s="443"/>
      <c r="AU45" s="443"/>
    </row>
    <row r="46" spans="2:50" x14ac:dyDescent="0.25">
      <c r="H46" s="260"/>
      <c r="Q46" s="261"/>
      <c r="R46" s="260"/>
      <c r="U46" s="261"/>
      <c r="V46" s="260"/>
      <c r="Y46" s="261"/>
      <c r="Z46" s="260"/>
      <c r="AI46" s="261"/>
      <c r="AJ46" s="260"/>
      <c r="AM46" s="261"/>
      <c r="AN46" s="260"/>
      <c r="AQ46" s="261"/>
      <c r="AS46" s="443"/>
      <c r="AT46" s="443"/>
      <c r="AU46" s="443"/>
    </row>
    <row r="47" spans="2:50" x14ac:dyDescent="0.25">
      <c r="H47" s="260"/>
      <c r="Q47" s="261"/>
      <c r="R47" s="260"/>
      <c r="U47" s="261"/>
      <c r="V47" s="260"/>
      <c r="Y47" s="261"/>
      <c r="Z47" s="260"/>
      <c r="AI47" s="261"/>
      <c r="AJ47" s="260"/>
      <c r="AM47" s="261"/>
      <c r="AN47" s="260"/>
      <c r="AQ47" s="261"/>
      <c r="AS47" s="443"/>
      <c r="AT47" s="443"/>
      <c r="AU47" s="443"/>
    </row>
    <row r="48" spans="2:50" ht="15" customHeight="1" x14ac:dyDescent="0.25">
      <c r="H48" s="260"/>
      <c r="Q48" s="261"/>
      <c r="R48" s="260"/>
      <c r="U48" s="261"/>
      <c r="V48" s="260"/>
      <c r="Y48" s="261"/>
      <c r="Z48" s="260"/>
      <c r="AI48" s="261"/>
      <c r="AJ48" s="260"/>
      <c r="AM48" s="261"/>
      <c r="AN48" s="260"/>
      <c r="AQ48" s="261"/>
      <c r="AS48" s="443"/>
      <c r="AT48" s="443"/>
      <c r="AU48" s="443"/>
    </row>
    <row r="49" spans="8:47" x14ac:dyDescent="0.25">
      <c r="H49" s="260"/>
      <c r="Q49" s="261"/>
      <c r="R49" s="260"/>
      <c r="U49" s="261"/>
      <c r="V49" s="260"/>
      <c r="Y49" s="261"/>
      <c r="Z49" s="260"/>
      <c r="AI49" s="261"/>
      <c r="AJ49" s="260"/>
      <c r="AM49" s="261"/>
      <c r="AN49" s="260"/>
      <c r="AQ49" s="261"/>
      <c r="AS49" s="443"/>
      <c r="AT49" s="443"/>
      <c r="AU49" s="443"/>
    </row>
    <row r="50" spans="8:47" x14ac:dyDescent="0.25">
      <c r="H50" s="262"/>
      <c r="I50" s="263"/>
      <c r="J50" s="263"/>
      <c r="K50" s="263"/>
      <c r="L50" s="263"/>
      <c r="M50" s="263"/>
      <c r="N50" s="263"/>
      <c r="O50" s="263"/>
      <c r="P50" s="263"/>
      <c r="Q50" s="264"/>
      <c r="R50" s="262"/>
      <c r="S50" s="263"/>
      <c r="T50" s="263"/>
      <c r="U50" s="264"/>
      <c r="V50" s="262"/>
      <c r="W50" s="263"/>
      <c r="X50" s="263"/>
      <c r="Y50" s="264"/>
      <c r="Z50" s="262"/>
      <c r="AA50" s="263"/>
      <c r="AB50" s="263"/>
      <c r="AC50" s="263"/>
      <c r="AD50" s="263"/>
      <c r="AE50" s="263"/>
      <c r="AF50" s="263"/>
      <c r="AG50" s="263"/>
      <c r="AH50" s="263"/>
      <c r="AI50" s="264"/>
      <c r="AJ50" s="262"/>
      <c r="AK50" s="263"/>
      <c r="AL50" s="263"/>
      <c r="AM50" s="264"/>
      <c r="AN50" s="262"/>
      <c r="AO50" s="263"/>
      <c r="AP50" s="263"/>
      <c r="AQ50" s="264"/>
      <c r="AS50" s="443"/>
      <c r="AT50" s="443"/>
      <c r="AU50" s="443"/>
    </row>
    <row r="51" spans="8:47" x14ac:dyDescent="0.25">
      <c r="AM51" s="265" t="s">
        <v>1797</v>
      </c>
      <c r="AN51" s="131" t="str">
        <f>'E-13-1'!U22</f>
        <v>E-13-1-3</v>
      </c>
      <c r="AS51" s="443"/>
      <c r="AT51" s="443"/>
    </row>
    <row r="52" spans="8:47" x14ac:dyDescent="0.25">
      <c r="AS52" s="443"/>
      <c r="AT52" s="443"/>
    </row>
  </sheetData>
  <mergeCells count="170">
    <mergeCell ref="AG38:AM38"/>
    <mergeCell ref="J28:M28"/>
    <mergeCell ref="U29:Z29"/>
    <mergeCell ref="AT35:AX35"/>
    <mergeCell ref="U38:Z38"/>
    <mergeCell ref="AN29:AS29"/>
    <mergeCell ref="AA33:AF33"/>
    <mergeCell ref="H35:I35"/>
    <mergeCell ref="N31:T31"/>
    <mergeCell ref="AN32:AS32"/>
    <mergeCell ref="G9:Z11"/>
    <mergeCell ref="U25:Z25"/>
    <mergeCell ref="AA26:AF26"/>
    <mergeCell ref="N30:T30"/>
    <mergeCell ref="AN31:AS31"/>
    <mergeCell ref="AG33:AM33"/>
    <mergeCell ref="H37:I37"/>
    <mergeCell ref="J30:M30"/>
    <mergeCell ref="AN23:AS23"/>
    <mergeCell ref="N22:Z22"/>
    <mergeCell ref="J33:M33"/>
    <mergeCell ref="AA35:AF35"/>
    <mergeCell ref="N26:T26"/>
    <mergeCell ref="AN27:AS27"/>
    <mergeCell ref="AA31:AF31"/>
    <mergeCell ref="AG29:AM29"/>
    <mergeCell ref="AG40:AM40"/>
    <mergeCell ref="H27:I27"/>
    <mergeCell ref="U37:Z37"/>
    <mergeCell ref="AG30:AM30"/>
    <mergeCell ref="AG39:AM39"/>
    <mergeCell ref="AA34:AF34"/>
    <mergeCell ref="N27:T27"/>
    <mergeCell ref="AT31:AX31"/>
    <mergeCell ref="N40:T40"/>
    <mergeCell ref="AT38:AX38"/>
    <mergeCell ref="H36:I36"/>
    <mergeCell ref="J36:M36"/>
    <mergeCell ref="AN35:AS35"/>
    <mergeCell ref="AA36:AF36"/>
    <mergeCell ref="AT34:AX34"/>
    <mergeCell ref="AG31:AM31"/>
    <mergeCell ref="AA32:AF32"/>
    <mergeCell ref="N32:T32"/>
    <mergeCell ref="AG34:AM34"/>
    <mergeCell ref="J34:M34"/>
    <mergeCell ref="H28:I28"/>
    <mergeCell ref="J27:M27"/>
    <mergeCell ref="AA29:AF29"/>
    <mergeCell ref="N33:T33"/>
    <mergeCell ref="H44:Y44"/>
    <mergeCell ref="B28:E28"/>
    <mergeCell ref="J25:M25"/>
    <mergeCell ref="AA39:AF39"/>
    <mergeCell ref="H30:I30"/>
    <mergeCell ref="AN26:AS26"/>
    <mergeCell ref="AA30:AF30"/>
    <mergeCell ref="AT41:AX41"/>
    <mergeCell ref="H41:AS41"/>
    <mergeCell ref="U34:Z34"/>
    <mergeCell ref="AN30:AS30"/>
    <mergeCell ref="AG35:AM35"/>
    <mergeCell ref="U31:Z31"/>
    <mergeCell ref="H32:I32"/>
    <mergeCell ref="AN28:AS28"/>
    <mergeCell ref="U26:Z26"/>
    <mergeCell ref="AN37:AS37"/>
    <mergeCell ref="U35:Z35"/>
    <mergeCell ref="B32:E32"/>
    <mergeCell ref="H25:I25"/>
    <mergeCell ref="AA25:AF25"/>
    <mergeCell ref="AT40:AX40"/>
    <mergeCell ref="AG28:AM28"/>
    <mergeCell ref="AG37:AM37"/>
    <mergeCell ref="H40:I40"/>
    <mergeCell ref="AG24:AM24"/>
    <mergeCell ref="N36:T36"/>
    <mergeCell ref="U24:Z24"/>
    <mergeCell ref="U33:Z33"/>
    <mergeCell ref="AG26:AM26"/>
    <mergeCell ref="AT32:AX32"/>
    <mergeCell ref="J38:M38"/>
    <mergeCell ref="AT29:AX29"/>
    <mergeCell ref="AN39:AS39"/>
    <mergeCell ref="U40:Z40"/>
    <mergeCell ref="AN34:AS34"/>
    <mergeCell ref="AA38:AF38"/>
    <mergeCell ref="AG32:AM32"/>
    <mergeCell ref="AN36:AS36"/>
    <mergeCell ref="AA27:AF27"/>
    <mergeCell ref="AA40:AF40"/>
    <mergeCell ref="H38:I38"/>
    <mergeCell ref="U28:Z28"/>
    <mergeCell ref="AT27:AX27"/>
    <mergeCell ref="N24:T24"/>
    <mergeCell ref="H29:I29"/>
    <mergeCell ref="AT25:AX25"/>
    <mergeCell ref="AT37:AX37"/>
    <mergeCell ref="B4:E4"/>
    <mergeCell ref="J39:M39"/>
    <mergeCell ref="N35:T35"/>
    <mergeCell ref="AA22:AS22"/>
    <mergeCell ref="J29:M29"/>
    <mergeCell ref="N25:T25"/>
    <mergeCell ref="J37:M37"/>
    <mergeCell ref="B8:E8"/>
    <mergeCell ref="J22:M23"/>
    <mergeCell ref="H34:I34"/>
    <mergeCell ref="B6:E6"/>
    <mergeCell ref="N34:T34"/>
    <mergeCell ref="B15:E15"/>
    <mergeCell ref="H31:I31"/>
    <mergeCell ref="H22:I23"/>
    <mergeCell ref="AA23:AF23"/>
    <mergeCell ref="B30:E30"/>
    <mergeCell ref="G7:AR7"/>
    <mergeCell ref="AG25:AM25"/>
    <mergeCell ref="B18:E18"/>
    <mergeCell ref="U23:Z23"/>
    <mergeCell ref="AN25:AS25"/>
    <mergeCell ref="J31:M31"/>
    <mergeCell ref="U32:Z32"/>
    <mergeCell ref="B10:E10"/>
    <mergeCell ref="N38:T38"/>
    <mergeCell ref="H26:I26"/>
    <mergeCell ref="B20:E20"/>
    <mergeCell ref="AT26:AX26"/>
    <mergeCell ref="B12:E12"/>
    <mergeCell ref="B14:E14"/>
    <mergeCell ref="Z44:AQ44"/>
    <mergeCell ref="N37:T37"/>
    <mergeCell ref="AN38:AS38"/>
    <mergeCell ref="J40:M40"/>
    <mergeCell ref="N29:T29"/>
    <mergeCell ref="J24:M24"/>
    <mergeCell ref="AN40:AS40"/>
    <mergeCell ref="B17:E17"/>
    <mergeCell ref="AG36:AM36"/>
    <mergeCell ref="N23:T23"/>
    <mergeCell ref="AN24:AS24"/>
    <mergeCell ref="J26:M26"/>
    <mergeCell ref="AA28:AF28"/>
    <mergeCell ref="AN33:AS33"/>
    <mergeCell ref="J35:M35"/>
    <mergeCell ref="B19:E19"/>
    <mergeCell ref="B34:E34"/>
    <mergeCell ref="AT39:AX39"/>
    <mergeCell ref="AT36:AX36"/>
    <mergeCell ref="B13:E13"/>
    <mergeCell ref="N28:T28"/>
    <mergeCell ref="AG23:AM23"/>
    <mergeCell ref="B16:E16"/>
    <mergeCell ref="AT24:AX24"/>
    <mergeCell ref="AT30:AX30"/>
    <mergeCell ref="J32:M32"/>
    <mergeCell ref="AG27:AM27"/>
    <mergeCell ref="U30:Z30"/>
    <mergeCell ref="N39:T39"/>
    <mergeCell ref="H24:I24"/>
    <mergeCell ref="H33:I33"/>
    <mergeCell ref="U27:Z27"/>
    <mergeCell ref="U36:Z36"/>
    <mergeCell ref="AA37:AF37"/>
    <mergeCell ref="AA24:AF24"/>
    <mergeCell ref="AT28:AX28"/>
    <mergeCell ref="AT22:AX23"/>
    <mergeCell ref="B36:E36"/>
    <mergeCell ref="H39:I39"/>
    <mergeCell ref="AT33:AX33"/>
    <mergeCell ref="U39:Z39"/>
  </mergeCells>
  <hyperlinks>
    <hyperlink ref="B4" location="PANDUAN!A1" display="PANDUAN" xr:uid="{00000000-0004-0000-D700-000000000000}"/>
    <hyperlink ref="B6" location="'EWS DIRECTORY'!A1" display="EWS DIRECTORY" xr:uid="{00000000-0004-0000-D700-000001000000}"/>
    <hyperlink ref="B8" location="'DATA PEMICU'!A1" display="DATA PEMICU" xr:uid="{00000000-0004-0000-D700-000002000000}"/>
    <hyperlink ref="B10" location="'DATA PENGUJI'!A1" display="DATA PENGUJI" xr:uid="{00000000-0004-0000-D700-000003000000}"/>
    <hyperlink ref="B12" location="'MAIN LEVEL'!A1" display="MAIN LEVEL" xr:uid="{00000000-0004-0000-D700-000004000000}"/>
  </hyperlinks>
  <pageMargins left="0.51181102362204722" right="0.15748031496062989" top="0.55118110236220474" bottom="0.55118110236220474" header="0.31496062992125978" footer="0.31496062992125978"/>
  <pageSetup paperSize="9" scale="60" orientation="landscape"/>
  <headerFooter>
    <oddFooter>&amp;Rhalaman &amp;P dari &amp;N</oddFooter>
  </headerFooter>
</worksheet>
</file>

<file path=xl/worksheets/sheet2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800-000000000000}">
  <sheetPr codeName="Sheet430">
    <tabColor theme="4" tint="-0.249977111117893"/>
  </sheetPr>
  <dimension ref="A1:AT64"/>
  <sheetViews>
    <sheetView topLeftCell="B21"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46" width="3.6640625" style="306" customWidth="1"/>
    <col min="47" max="47" width="14.44140625" style="306" customWidth="1"/>
    <col min="48" max="16384" width="14.44140625" style="306"/>
  </cols>
  <sheetData>
    <row r="1" spans="2:46" ht="14.25" customHeight="1" x14ac:dyDescent="0.25">
      <c r="G1" s="110"/>
      <c r="H1" s="110"/>
      <c r="I1" s="110"/>
      <c r="J1" s="110"/>
      <c r="K1" s="110"/>
      <c r="L1" s="110"/>
      <c r="M1" s="110"/>
      <c r="N1" s="110"/>
      <c r="O1" s="110"/>
      <c r="P1" s="110"/>
      <c r="Q1" s="110"/>
      <c r="R1" s="110"/>
      <c r="S1" s="110"/>
      <c r="T1" s="110"/>
      <c r="U1" s="110"/>
      <c r="V1" s="110"/>
      <c r="W1" s="110"/>
      <c r="X1" s="110"/>
      <c r="Y1" s="110"/>
    </row>
    <row r="2" spans="2:46" ht="14.25" customHeight="1" x14ac:dyDescent="0.25">
      <c r="G2" s="55" t="s">
        <v>1674</v>
      </c>
      <c r="H2" s="55"/>
      <c r="I2" s="55"/>
      <c r="J2" s="55"/>
      <c r="K2" s="55"/>
      <c r="L2" s="55"/>
      <c r="M2" s="55"/>
      <c r="N2" s="55"/>
      <c r="AT2" s="443"/>
    </row>
    <row r="3" spans="2:46" ht="14.25" customHeight="1" x14ac:dyDescent="0.25">
      <c r="B3" s="111"/>
      <c r="C3" s="111"/>
      <c r="D3" s="111"/>
      <c r="E3" s="111"/>
      <c r="G3" s="55"/>
      <c r="H3" s="55"/>
      <c r="I3" s="55"/>
      <c r="J3" s="55"/>
      <c r="K3" s="55"/>
      <c r="L3" s="55"/>
      <c r="M3" s="55"/>
      <c r="N3" s="55"/>
      <c r="AT3" s="443"/>
    </row>
    <row r="4" spans="2:46" ht="14.25" customHeight="1" x14ac:dyDescent="0.25">
      <c r="B4" s="762" t="s">
        <v>79</v>
      </c>
      <c r="C4" s="761"/>
      <c r="D4" s="761"/>
      <c r="E4" s="761"/>
      <c r="G4" s="55"/>
      <c r="H4" s="55"/>
      <c r="I4" s="55"/>
      <c r="J4" s="55"/>
      <c r="K4" s="55"/>
      <c r="L4" s="55"/>
      <c r="M4" s="55"/>
      <c r="N4" s="55"/>
      <c r="AT4" s="443"/>
    </row>
    <row r="5" spans="2:46" ht="14.25" customHeight="1" x14ac:dyDescent="0.25">
      <c r="B5" s="111"/>
      <c r="C5" s="111"/>
      <c r="D5" s="111"/>
      <c r="E5" s="111"/>
      <c r="G5" s="55"/>
      <c r="H5" s="55"/>
      <c r="I5" s="55"/>
      <c r="J5" s="55"/>
      <c r="K5" s="55"/>
      <c r="L5" s="55"/>
      <c r="M5" s="55"/>
      <c r="N5" s="55"/>
      <c r="AT5" s="443"/>
    </row>
    <row r="6" spans="2:46" ht="14.25" customHeight="1" x14ac:dyDescent="0.25">
      <c r="B6" s="762" t="s">
        <v>87</v>
      </c>
      <c r="C6" s="761"/>
      <c r="D6" s="761"/>
      <c r="E6" s="761"/>
      <c r="G6" s="55"/>
      <c r="H6" s="55"/>
      <c r="I6" s="55"/>
      <c r="J6" s="55"/>
      <c r="K6" s="55"/>
      <c r="L6" s="55"/>
      <c r="M6" s="55"/>
      <c r="N6" s="55"/>
      <c r="AT6" s="443"/>
    </row>
    <row r="7" spans="2:46" ht="15" customHeight="1" x14ac:dyDescent="0.25">
      <c r="B7" s="111"/>
      <c r="C7" s="111"/>
      <c r="D7" s="111"/>
      <c r="E7" s="111"/>
      <c r="G7" s="996" t="s">
        <v>1774</v>
      </c>
      <c r="H7" s="1111"/>
      <c r="I7" s="1111"/>
      <c r="J7" s="1111"/>
      <c r="K7" s="1111"/>
      <c r="L7" s="1111"/>
      <c r="M7" s="1111"/>
      <c r="N7" s="1111"/>
      <c r="O7" s="1111"/>
      <c r="P7" s="1111"/>
      <c r="Q7" s="1111"/>
      <c r="R7" s="1111"/>
      <c r="S7" s="1111"/>
      <c r="T7" s="1111"/>
      <c r="U7" s="1111"/>
      <c r="V7" s="1111"/>
      <c r="W7" s="1111"/>
      <c r="X7" s="1111"/>
      <c r="Y7" s="1111"/>
      <c r="Z7" s="1111"/>
      <c r="AA7" s="1111"/>
      <c r="AB7" s="1111"/>
      <c r="AC7" s="1111"/>
      <c r="AD7" s="1111"/>
      <c r="AE7" s="1111"/>
      <c r="AF7" s="1111"/>
      <c r="AG7" s="1111"/>
      <c r="AH7" s="1111"/>
      <c r="AI7" s="1111"/>
      <c r="AJ7" s="1111"/>
      <c r="AK7" s="1111"/>
      <c r="AL7" s="1111"/>
      <c r="AM7" s="1111"/>
      <c r="AN7" s="1111"/>
      <c r="AO7" s="1111"/>
      <c r="AP7" s="1111"/>
      <c r="AQ7" s="1111"/>
      <c r="AR7" s="1111"/>
      <c r="AS7" s="58"/>
      <c r="AT7" s="443"/>
    </row>
    <row r="8" spans="2:46" ht="14.25" customHeight="1" x14ac:dyDescent="0.25">
      <c r="B8" s="762" t="s">
        <v>94</v>
      </c>
      <c r="C8" s="761"/>
      <c r="D8" s="761"/>
      <c r="E8" s="761"/>
      <c r="G8" s="55"/>
      <c r="H8" s="55"/>
      <c r="I8" s="55"/>
      <c r="J8" s="55"/>
      <c r="K8" s="55"/>
      <c r="L8" s="55"/>
      <c r="M8" s="55"/>
      <c r="N8" s="55"/>
      <c r="AT8" s="443"/>
    </row>
    <row r="9" spans="2:46" ht="14.25" customHeight="1" x14ac:dyDescent="0.25">
      <c r="B9" s="111"/>
      <c r="C9" s="111"/>
      <c r="D9" s="111"/>
      <c r="E9" s="111"/>
      <c r="G9" s="999" t="str">
        <f>"Rincian "&amp;'E-12'!G9&amp;" "&amp;'E-12-1'!M24</f>
        <v>Rincian Biaya Administrasi dan Umum Berdasarkan Analisis Kewajaran dan Kelaziman Usaha</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1111"/>
      <c r="I10" s="1111"/>
      <c r="J10" s="1111"/>
      <c r="K10" s="1111"/>
      <c r="L10" s="1111"/>
      <c r="M10" s="1111"/>
      <c r="N10" s="1111"/>
      <c r="O10" s="1111"/>
      <c r="P10" s="1111"/>
      <c r="Q10" s="1111"/>
      <c r="R10" s="1111"/>
      <c r="S10" s="1111"/>
      <c r="T10" s="1111"/>
      <c r="U10" s="1111"/>
      <c r="V10" s="1111"/>
      <c r="W10" s="1111"/>
      <c r="X10" s="1111"/>
      <c r="Y10" s="1111"/>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c r="AT12" s="443"/>
    </row>
    <row r="13" spans="2:46" ht="14.25" customHeight="1" x14ac:dyDescent="0.25">
      <c r="B13" s="962" t="str">
        <f>HYPERLINK("#'"&amp;'EWS DIRECTORY'!$J$211&amp;"'!A1",'EWS DIRECTORY'!$J$211)</f>
        <v>E-13</v>
      </c>
      <c r="C13" s="761"/>
      <c r="D13" s="761"/>
      <c r="E13" s="761"/>
      <c r="G13" s="55" t="s">
        <v>1680</v>
      </c>
      <c r="H13" s="55"/>
      <c r="I13" s="254"/>
      <c r="J13" s="254"/>
      <c r="K13" s="254"/>
      <c r="L13" s="254"/>
      <c r="M13" s="254"/>
      <c r="N13" s="254"/>
      <c r="AT13" s="443"/>
    </row>
    <row r="14" spans="2:46" ht="14.25" customHeight="1" x14ac:dyDescent="0.25">
      <c r="B14" s="931" t="str">
        <f>HYPERLINK("#'"&amp;'EWS DIRECTORY'!$J$212&amp;"'!A1",'EWS DIRECTORY'!$J$212)</f>
        <v>E-13-1</v>
      </c>
      <c r="C14" s="761"/>
      <c r="D14" s="761"/>
      <c r="E14" s="761"/>
      <c r="G14" s="55" t="s">
        <v>1891</v>
      </c>
      <c r="H14" s="55"/>
      <c r="I14" s="254"/>
      <c r="J14" s="254"/>
      <c r="K14" s="254"/>
      <c r="L14" s="254"/>
      <c r="M14" s="254"/>
      <c r="N14" s="254"/>
      <c r="AT14" s="443"/>
    </row>
    <row r="15" spans="2:46" ht="14.25" customHeight="1" x14ac:dyDescent="0.25">
      <c r="B15" s="929" t="str">
        <f>HYPERLINK("#'"&amp;'EWS DIRECTORY'!$J$213&amp;"'!A1",'EWS DIRECTORY'!$J$213)</f>
        <v>E-13-1-1</v>
      </c>
      <c r="C15" s="761"/>
      <c r="D15" s="761"/>
      <c r="E15" s="761"/>
      <c r="G15" s="55" t="s">
        <v>1892</v>
      </c>
      <c r="H15" s="55"/>
      <c r="I15" s="254"/>
      <c r="J15" s="254"/>
      <c r="K15" s="254"/>
      <c r="L15" s="254"/>
      <c r="M15" s="254"/>
      <c r="N15" s="254"/>
      <c r="AT15" s="443"/>
    </row>
    <row r="16" spans="2:46" ht="14.25" customHeight="1" x14ac:dyDescent="0.25">
      <c r="B16" s="929" t="str">
        <f>HYPERLINK("#'"&amp;'EWS DIRECTORY'!$J$214&amp;"'!A1",'EWS DIRECTORY'!$J$214)</f>
        <v>E-13-1-2</v>
      </c>
      <c r="C16" s="761"/>
      <c r="D16" s="761"/>
      <c r="E16" s="761"/>
      <c r="G16" s="55" t="s">
        <v>1893</v>
      </c>
      <c r="H16" s="55"/>
      <c r="I16" s="254"/>
      <c r="J16" s="254"/>
      <c r="K16" s="254"/>
      <c r="L16" s="254"/>
      <c r="M16" s="254"/>
      <c r="N16" s="254"/>
      <c r="AT16" s="443"/>
    </row>
    <row r="17" spans="2:46" ht="14.25" customHeight="1" x14ac:dyDescent="0.25">
      <c r="B17" s="929" t="str">
        <f>HYPERLINK("#'"&amp;'EWS DIRECTORY'!$J$215&amp;"'!A1",'EWS DIRECTORY'!$J$215)</f>
        <v>E-13-1-3</v>
      </c>
      <c r="C17" s="761"/>
      <c r="D17" s="761"/>
      <c r="E17" s="761"/>
      <c r="G17" s="55" t="s">
        <v>1681</v>
      </c>
      <c r="H17" s="55"/>
      <c r="I17" s="55"/>
      <c r="J17" s="254"/>
      <c r="K17" s="254"/>
      <c r="L17" s="254"/>
      <c r="M17" s="254"/>
      <c r="N17" s="254"/>
      <c r="AT17" s="443"/>
    </row>
    <row r="18" spans="2:46" ht="14.25" customHeight="1" x14ac:dyDescent="0.25">
      <c r="B18" s="927" t="str">
        <f>HYPERLINK("#'"&amp;'EWS DIRECTORY'!$J$216&amp;"'!A1",'EWS DIRECTORY'!$J$216)</f>
        <v>E-13-1-4</v>
      </c>
      <c r="C18" s="761"/>
      <c r="D18" s="761"/>
      <c r="E18" s="761"/>
      <c r="G18" s="55" t="s">
        <v>1744</v>
      </c>
      <c r="H18" s="55"/>
      <c r="I18" s="55" t="s">
        <v>1744</v>
      </c>
      <c r="J18" s="254"/>
      <c r="K18" s="254"/>
      <c r="L18" s="254"/>
      <c r="M18" s="254"/>
      <c r="N18" s="254"/>
      <c r="AT18" s="443"/>
    </row>
    <row r="19" spans="2:46" ht="14.25" customHeight="1" x14ac:dyDescent="0.25">
      <c r="B19" s="929" t="str">
        <f>HYPERLINK("#'"&amp;'EWS DIRECTORY'!$J$217&amp;"'!A1",'EWS DIRECTORY'!$J$217)</f>
        <v>E-13-1-5</v>
      </c>
      <c r="C19" s="761"/>
      <c r="D19" s="761"/>
      <c r="E19" s="761"/>
      <c r="AT19" s="443"/>
    </row>
    <row r="20" spans="2:46" ht="14.25" customHeight="1" x14ac:dyDescent="0.25">
      <c r="B20" s="929" t="str">
        <f>HYPERLINK("#'"&amp;'EWS DIRECTORY'!$J$218&amp;"'!A1",'EWS DIRECTORY'!$J$218)</f>
        <v>E-13-1-6</v>
      </c>
      <c r="C20" s="761"/>
      <c r="D20" s="761"/>
      <c r="E20" s="761"/>
      <c r="G20" s="55" t="s">
        <v>1851</v>
      </c>
      <c r="AT20" s="443"/>
    </row>
    <row r="21" spans="2:46" ht="14.25" customHeight="1" x14ac:dyDescent="0.25">
      <c r="G21" s="55"/>
      <c r="AT21" s="443"/>
    </row>
    <row r="22" spans="2:46" ht="13.8" x14ac:dyDescent="0.25">
      <c r="G22" s="55"/>
      <c r="H22" s="1082" t="s">
        <v>1445</v>
      </c>
      <c r="I22" s="765"/>
      <c r="J22" s="1109" t="s">
        <v>1894</v>
      </c>
      <c r="K22" s="764"/>
      <c r="L22" s="764"/>
      <c r="M22" s="764"/>
      <c r="N22" s="764"/>
      <c r="O22" s="764"/>
      <c r="P22" s="764"/>
      <c r="Q22" s="764"/>
      <c r="R22" s="764"/>
      <c r="S22" s="764"/>
      <c r="T22" s="764"/>
      <c r="U22" s="764"/>
      <c r="V22" s="764"/>
      <c r="W22" s="764"/>
      <c r="X22" s="765"/>
      <c r="Y22" s="1082" t="s">
        <v>1767</v>
      </c>
      <c r="Z22" s="765"/>
      <c r="AA22" s="1082" t="s">
        <v>1895</v>
      </c>
      <c r="AB22" s="764"/>
      <c r="AC22" s="764"/>
      <c r="AD22" s="764"/>
      <c r="AE22" s="764"/>
      <c r="AF22" s="764"/>
      <c r="AG22" s="764"/>
      <c r="AH22" s="764"/>
      <c r="AI22" s="764"/>
      <c r="AJ22" s="764"/>
      <c r="AK22" s="764"/>
      <c r="AL22" s="764"/>
      <c r="AM22" s="764"/>
      <c r="AN22" s="764"/>
      <c r="AO22" s="764"/>
      <c r="AP22" s="764"/>
      <c r="AQ22" s="764"/>
      <c r="AR22" s="764"/>
      <c r="AS22" s="764"/>
      <c r="AT22" s="765"/>
    </row>
    <row r="23" spans="2:46" ht="15" customHeight="1" x14ac:dyDescent="0.25">
      <c r="G23" s="55"/>
      <c r="H23" s="1104">
        <v>1</v>
      </c>
      <c r="I23" s="765"/>
      <c r="J23" s="1105" t="s">
        <v>1896</v>
      </c>
      <c r="K23" s="764"/>
      <c r="L23" s="764"/>
      <c r="M23" s="764"/>
      <c r="N23" s="764"/>
      <c r="O23" s="764"/>
      <c r="P23" s="764"/>
      <c r="Q23" s="764"/>
      <c r="R23" s="764"/>
      <c r="S23" s="764"/>
      <c r="T23" s="764"/>
      <c r="U23" s="764"/>
      <c r="V23" s="764"/>
      <c r="W23" s="764"/>
      <c r="X23" s="765"/>
      <c r="Y23" s="1009"/>
      <c r="Z23" s="765"/>
      <c r="AA23" s="1009"/>
      <c r="AB23" s="764"/>
      <c r="AC23" s="764"/>
      <c r="AD23" s="764"/>
      <c r="AE23" s="764"/>
      <c r="AF23" s="764"/>
      <c r="AG23" s="764"/>
      <c r="AH23" s="764"/>
      <c r="AI23" s="764"/>
      <c r="AJ23" s="764"/>
      <c r="AK23" s="764"/>
      <c r="AL23" s="764"/>
      <c r="AM23" s="764"/>
      <c r="AN23" s="764"/>
      <c r="AO23" s="764"/>
      <c r="AP23" s="764"/>
      <c r="AQ23" s="764"/>
      <c r="AR23" s="764"/>
      <c r="AS23" s="764"/>
      <c r="AT23" s="765"/>
    </row>
    <row r="24" spans="2:46" ht="15" customHeight="1" x14ac:dyDescent="0.25">
      <c r="H24" s="1104">
        <v>2</v>
      </c>
      <c r="I24" s="765"/>
      <c r="J24" s="1105" t="s">
        <v>1897</v>
      </c>
      <c r="K24" s="764"/>
      <c r="L24" s="764"/>
      <c r="M24" s="764"/>
      <c r="N24" s="764"/>
      <c r="O24" s="764"/>
      <c r="P24" s="764"/>
      <c r="Q24" s="764"/>
      <c r="R24" s="764"/>
      <c r="S24" s="764"/>
      <c r="T24" s="764"/>
      <c r="U24" s="764"/>
      <c r="V24" s="764"/>
      <c r="W24" s="764"/>
      <c r="X24" s="765"/>
      <c r="Y24" s="1009"/>
      <c r="Z24" s="765"/>
      <c r="AA24" s="1009"/>
      <c r="AB24" s="764"/>
      <c r="AC24" s="764"/>
      <c r="AD24" s="764"/>
      <c r="AE24" s="764"/>
      <c r="AF24" s="764"/>
      <c r="AG24" s="764"/>
      <c r="AH24" s="764"/>
      <c r="AI24" s="764"/>
      <c r="AJ24" s="764"/>
      <c r="AK24" s="764"/>
      <c r="AL24" s="764"/>
      <c r="AM24" s="764"/>
      <c r="AN24" s="764"/>
      <c r="AO24" s="764"/>
      <c r="AP24" s="764"/>
      <c r="AQ24" s="764"/>
      <c r="AR24" s="764"/>
      <c r="AS24" s="764"/>
      <c r="AT24" s="765"/>
    </row>
    <row r="25" spans="2:46" ht="15" customHeight="1" x14ac:dyDescent="0.25">
      <c r="H25" s="1104">
        <v>3</v>
      </c>
      <c r="I25" s="765"/>
      <c r="J25" s="1105" t="s">
        <v>1898</v>
      </c>
      <c r="K25" s="764"/>
      <c r="L25" s="764"/>
      <c r="M25" s="764"/>
      <c r="N25" s="764"/>
      <c r="O25" s="764"/>
      <c r="P25" s="764"/>
      <c r="Q25" s="764"/>
      <c r="R25" s="764"/>
      <c r="S25" s="764"/>
      <c r="T25" s="764"/>
      <c r="U25" s="764"/>
      <c r="V25" s="764"/>
      <c r="W25" s="764"/>
      <c r="X25" s="765"/>
      <c r="Y25" s="1009"/>
      <c r="Z25" s="765"/>
      <c r="AA25" s="1009"/>
      <c r="AB25" s="764"/>
      <c r="AC25" s="764"/>
      <c r="AD25" s="764"/>
      <c r="AE25" s="764"/>
      <c r="AF25" s="764"/>
      <c r="AG25" s="764"/>
      <c r="AH25" s="764"/>
      <c r="AI25" s="764"/>
      <c r="AJ25" s="764"/>
      <c r="AK25" s="764"/>
      <c r="AL25" s="764"/>
      <c r="AM25" s="764"/>
      <c r="AN25" s="764"/>
      <c r="AO25" s="764"/>
      <c r="AP25" s="764"/>
      <c r="AQ25" s="764"/>
      <c r="AR25" s="764"/>
      <c r="AS25" s="764"/>
      <c r="AT25" s="765"/>
    </row>
    <row r="26" spans="2:46" ht="15" customHeight="1" x14ac:dyDescent="0.25">
      <c r="H26" s="1104">
        <v>4</v>
      </c>
      <c r="I26" s="765"/>
      <c r="J26" s="1105" t="s">
        <v>1899</v>
      </c>
      <c r="K26" s="764"/>
      <c r="L26" s="764"/>
      <c r="M26" s="764"/>
      <c r="N26" s="764"/>
      <c r="O26" s="764"/>
      <c r="P26" s="764"/>
      <c r="Q26" s="764"/>
      <c r="R26" s="764"/>
      <c r="S26" s="764"/>
      <c r="T26" s="764"/>
      <c r="U26" s="764"/>
      <c r="V26" s="764"/>
      <c r="W26" s="764"/>
      <c r="X26" s="765"/>
      <c r="Y26" s="1009"/>
      <c r="Z26" s="765"/>
      <c r="AA26" s="1009"/>
      <c r="AB26" s="764"/>
      <c r="AC26" s="764"/>
      <c r="AD26" s="764"/>
      <c r="AE26" s="764"/>
      <c r="AF26" s="764"/>
      <c r="AG26" s="764"/>
      <c r="AH26" s="764"/>
      <c r="AI26" s="764"/>
      <c r="AJ26" s="764"/>
      <c r="AK26" s="764"/>
      <c r="AL26" s="764"/>
      <c r="AM26" s="764"/>
      <c r="AN26" s="764"/>
      <c r="AO26" s="764"/>
      <c r="AP26" s="764"/>
      <c r="AQ26" s="764"/>
      <c r="AR26" s="764"/>
      <c r="AS26" s="764"/>
      <c r="AT26" s="765"/>
    </row>
    <row r="27" spans="2:46" ht="15" customHeight="1" x14ac:dyDescent="0.25">
      <c r="H27" s="1104">
        <v>5</v>
      </c>
      <c r="I27" s="765"/>
      <c r="J27" s="1105" t="s">
        <v>1900</v>
      </c>
      <c r="K27" s="764"/>
      <c r="L27" s="764"/>
      <c r="M27" s="764"/>
      <c r="N27" s="764"/>
      <c r="O27" s="764"/>
      <c r="P27" s="764"/>
      <c r="Q27" s="764"/>
      <c r="R27" s="764"/>
      <c r="S27" s="764"/>
      <c r="T27" s="764"/>
      <c r="U27" s="764"/>
      <c r="V27" s="764"/>
      <c r="W27" s="764"/>
      <c r="X27" s="765"/>
      <c r="Y27" s="1009"/>
      <c r="Z27" s="765"/>
      <c r="AA27" s="1009"/>
      <c r="AB27" s="764"/>
      <c r="AC27" s="764"/>
      <c r="AD27" s="764"/>
      <c r="AE27" s="764"/>
      <c r="AF27" s="764"/>
      <c r="AG27" s="764"/>
      <c r="AH27" s="764"/>
      <c r="AI27" s="764"/>
      <c r="AJ27" s="764"/>
      <c r="AK27" s="764"/>
      <c r="AL27" s="764"/>
      <c r="AM27" s="764"/>
      <c r="AN27" s="764"/>
      <c r="AO27" s="764"/>
      <c r="AP27" s="764"/>
      <c r="AQ27" s="764"/>
      <c r="AR27" s="764"/>
      <c r="AS27" s="764"/>
      <c r="AT27" s="765"/>
    </row>
    <row r="28" spans="2:46" ht="15" customHeight="1" x14ac:dyDescent="0.25">
      <c r="B28" s="760"/>
      <c r="C28" s="761"/>
      <c r="D28" s="761"/>
      <c r="E28" s="761"/>
      <c r="H28" s="1104">
        <v>6</v>
      </c>
      <c r="I28" s="765"/>
      <c r="J28" s="1105" t="s">
        <v>1901</v>
      </c>
      <c r="K28" s="764"/>
      <c r="L28" s="764"/>
      <c r="M28" s="764"/>
      <c r="N28" s="764"/>
      <c r="O28" s="764"/>
      <c r="P28" s="764"/>
      <c r="Q28" s="764"/>
      <c r="R28" s="764"/>
      <c r="S28" s="764"/>
      <c r="T28" s="764"/>
      <c r="U28" s="764"/>
      <c r="V28" s="764"/>
      <c r="W28" s="764"/>
      <c r="X28" s="765"/>
      <c r="Y28" s="1009"/>
      <c r="Z28" s="765"/>
      <c r="AA28" s="1009"/>
      <c r="AB28" s="764"/>
      <c r="AC28" s="764"/>
      <c r="AD28" s="764"/>
      <c r="AE28" s="764"/>
      <c r="AF28" s="764"/>
      <c r="AG28" s="764"/>
      <c r="AH28" s="764"/>
      <c r="AI28" s="764"/>
      <c r="AJ28" s="764"/>
      <c r="AK28" s="764"/>
      <c r="AL28" s="764"/>
      <c r="AM28" s="764"/>
      <c r="AN28" s="764"/>
      <c r="AO28" s="764"/>
      <c r="AP28" s="764"/>
      <c r="AQ28" s="764"/>
      <c r="AR28" s="764"/>
      <c r="AS28" s="764"/>
      <c r="AT28" s="765"/>
    </row>
    <row r="29" spans="2:46" ht="15" customHeight="1" x14ac:dyDescent="0.25">
      <c r="H29" s="1104">
        <v>7</v>
      </c>
      <c r="I29" s="765"/>
      <c r="J29" s="1105" t="s">
        <v>1902</v>
      </c>
      <c r="K29" s="764"/>
      <c r="L29" s="764"/>
      <c r="M29" s="764"/>
      <c r="N29" s="764"/>
      <c r="O29" s="764"/>
      <c r="P29" s="764"/>
      <c r="Q29" s="764"/>
      <c r="R29" s="764"/>
      <c r="S29" s="764"/>
      <c r="T29" s="764"/>
      <c r="U29" s="764"/>
      <c r="V29" s="764"/>
      <c r="W29" s="764"/>
      <c r="X29" s="765"/>
      <c r="Y29" s="1009"/>
      <c r="Z29" s="765"/>
      <c r="AA29" s="1009"/>
      <c r="AB29" s="764"/>
      <c r="AC29" s="764"/>
      <c r="AD29" s="764"/>
      <c r="AE29" s="764"/>
      <c r="AF29" s="764"/>
      <c r="AG29" s="764"/>
      <c r="AH29" s="764"/>
      <c r="AI29" s="764"/>
      <c r="AJ29" s="764"/>
      <c r="AK29" s="764"/>
      <c r="AL29" s="764"/>
      <c r="AM29" s="764"/>
      <c r="AN29" s="764"/>
      <c r="AO29" s="764"/>
      <c r="AP29" s="764"/>
      <c r="AQ29" s="764"/>
      <c r="AR29" s="764"/>
      <c r="AS29" s="764"/>
      <c r="AT29" s="765"/>
    </row>
    <row r="30" spans="2:46" ht="15" customHeight="1" x14ac:dyDescent="0.25">
      <c r="B30" s="760"/>
      <c r="C30" s="761"/>
      <c r="D30" s="761"/>
      <c r="E30" s="761"/>
      <c r="H30" s="1104">
        <v>8</v>
      </c>
      <c r="I30" s="765"/>
      <c r="J30" s="1105" t="s">
        <v>1903</v>
      </c>
      <c r="K30" s="764"/>
      <c r="L30" s="764"/>
      <c r="M30" s="764"/>
      <c r="N30" s="764"/>
      <c r="O30" s="764"/>
      <c r="P30" s="764"/>
      <c r="Q30" s="764"/>
      <c r="R30" s="764"/>
      <c r="S30" s="764"/>
      <c r="T30" s="764"/>
      <c r="U30" s="764"/>
      <c r="V30" s="764"/>
      <c r="W30" s="764"/>
      <c r="X30" s="765"/>
      <c r="Y30" s="1009"/>
      <c r="Z30" s="765"/>
      <c r="AA30" s="1009"/>
      <c r="AB30" s="764"/>
      <c r="AC30" s="764"/>
      <c r="AD30" s="764"/>
      <c r="AE30" s="764"/>
      <c r="AF30" s="764"/>
      <c r="AG30" s="764"/>
      <c r="AH30" s="764"/>
      <c r="AI30" s="764"/>
      <c r="AJ30" s="764"/>
      <c r="AK30" s="764"/>
      <c r="AL30" s="764"/>
      <c r="AM30" s="764"/>
      <c r="AN30" s="764"/>
      <c r="AO30" s="764"/>
      <c r="AP30" s="764"/>
      <c r="AQ30" s="764"/>
      <c r="AR30" s="764"/>
      <c r="AS30" s="764"/>
      <c r="AT30" s="765"/>
    </row>
    <row r="31" spans="2:46" ht="15" customHeight="1" x14ac:dyDescent="0.25">
      <c r="H31" s="1104">
        <v>9</v>
      </c>
      <c r="I31" s="765"/>
      <c r="J31" s="1105" t="s">
        <v>1904</v>
      </c>
      <c r="K31" s="764"/>
      <c r="L31" s="764"/>
      <c r="M31" s="764"/>
      <c r="N31" s="764"/>
      <c r="O31" s="764"/>
      <c r="P31" s="764"/>
      <c r="Q31" s="764"/>
      <c r="R31" s="764"/>
      <c r="S31" s="764"/>
      <c r="T31" s="764"/>
      <c r="U31" s="764"/>
      <c r="V31" s="764"/>
      <c r="W31" s="764"/>
      <c r="X31" s="765"/>
      <c r="Y31" s="1009"/>
      <c r="Z31" s="765"/>
      <c r="AA31" s="1009"/>
      <c r="AB31" s="764"/>
      <c r="AC31" s="764"/>
      <c r="AD31" s="764"/>
      <c r="AE31" s="764"/>
      <c r="AF31" s="764"/>
      <c r="AG31" s="764"/>
      <c r="AH31" s="764"/>
      <c r="AI31" s="764"/>
      <c r="AJ31" s="764"/>
      <c r="AK31" s="764"/>
      <c r="AL31" s="764"/>
      <c r="AM31" s="764"/>
      <c r="AN31" s="764"/>
      <c r="AO31" s="764"/>
      <c r="AP31" s="764"/>
      <c r="AQ31" s="764"/>
      <c r="AR31" s="764"/>
      <c r="AS31" s="764"/>
      <c r="AT31" s="765"/>
    </row>
    <row r="32" spans="2:46" ht="15" customHeight="1" x14ac:dyDescent="0.25">
      <c r="B32" s="760"/>
      <c r="C32" s="761"/>
      <c r="D32" s="761"/>
      <c r="E32" s="761"/>
      <c r="H32" s="1104">
        <v>10</v>
      </c>
      <c r="I32" s="765"/>
      <c r="J32" s="1105" t="s">
        <v>1905</v>
      </c>
      <c r="K32" s="764"/>
      <c r="L32" s="764"/>
      <c r="M32" s="764"/>
      <c r="N32" s="764"/>
      <c r="O32" s="764"/>
      <c r="P32" s="764"/>
      <c r="Q32" s="764"/>
      <c r="R32" s="764"/>
      <c r="S32" s="764"/>
      <c r="T32" s="764"/>
      <c r="U32" s="764"/>
      <c r="V32" s="764"/>
      <c r="W32" s="764"/>
      <c r="X32" s="765"/>
      <c r="Y32" s="1009"/>
      <c r="Z32" s="765"/>
      <c r="AA32" s="1009"/>
      <c r="AB32" s="764"/>
      <c r="AC32" s="764"/>
      <c r="AD32" s="764"/>
      <c r="AE32" s="764"/>
      <c r="AF32" s="764"/>
      <c r="AG32" s="764"/>
      <c r="AH32" s="764"/>
      <c r="AI32" s="764"/>
      <c r="AJ32" s="764"/>
      <c r="AK32" s="764"/>
      <c r="AL32" s="764"/>
      <c r="AM32" s="764"/>
      <c r="AN32" s="764"/>
      <c r="AO32" s="764"/>
      <c r="AP32" s="764"/>
      <c r="AQ32" s="764"/>
      <c r="AR32" s="764"/>
      <c r="AS32" s="764"/>
      <c r="AT32" s="765"/>
    </row>
    <row r="33" spans="2:46" ht="15" customHeight="1" x14ac:dyDescent="0.25">
      <c r="H33" s="1104">
        <v>11</v>
      </c>
      <c r="I33" s="765"/>
      <c r="J33" s="1105" t="s">
        <v>1906</v>
      </c>
      <c r="K33" s="764"/>
      <c r="L33" s="764"/>
      <c r="M33" s="764"/>
      <c r="N33" s="764"/>
      <c r="O33" s="764"/>
      <c r="P33" s="764"/>
      <c r="Q33" s="764"/>
      <c r="R33" s="764"/>
      <c r="S33" s="764"/>
      <c r="T33" s="764"/>
      <c r="U33" s="764"/>
      <c r="V33" s="764"/>
      <c r="W33" s="764"/>
      <c r="X33" s="765"/>
      <c r="Y33" s="1009"/>
      <c r="Z33" s="765"/>
      <c r="AA33" s="1009"/>
      <c r="AB33" s="764"/>
      <c r="AC33" s="764"/>
      <c r="AD33" s="764"/>
      <c r="AE33" s="764"/>
      <c r="AF33" s="764"/>
      <c r="AG33" s="764"/>
      <c r="AH33" s="764"/>
      <c r="AI33" s="764"/>
      <c r="AJ33" s="764"/>
      <c r="AK33" s="764"/>
      <c r="AL33" s="764"/>
      <c r="AM33" s="764"/>
      <c r="AN33" s="764"/>
      <c r="AO33" s="764"/>
      <c r="AP33" s="764"/>
      <c r="AQ33" s="764"/>
      <c r="AR33" s="764"/>
      <c r="AS33" s="764"/>
      <c r="AT33" s="765"/>
    </row>
    <row r="34" spans="2:46" ht="15" customHeight="1" x14ac:dyDescent="0.25">
      <c r="B34" s="760"/>
      <c r="C34" s="761"/>
      <c r="D34" s="761"/>
      <c r="E34" s="761"/>
      <c r="H34" s="1104">
        <v>12</v>
      </c>
      <c r="I34" s="765"/>
      <c r="J34" s="1105" t="s">
        <v>1907</v>
      </c>
      <c r="K34" s="764"/>
      <c r="L34" s="764"/>
      <c r="M34" s="764"/>
      <c r="N34" s="764"/>
      <c r="O34" s="764"/>
      <c r="P34" s="764"/>
      <c r="Q34" s="764"/>
      <c r="R34" s="764"/>
      <c r="S34" s="764"/>
      <c r="T34" s="764"/>
      <c r="U34" s="764"/>
      <c r="V34" s="764"/>
      <c r="W34" s="764"/>
      <c r="X34" s="765"/>
      <c r="Y34" s="1009"/>
      <c r="Z34" s="765"/>
      <c r="AA34" s="1009"/>
      <c r="AB34" s="764"/>
      <c r="AC34" s="764"/>
      <c r="AD34" s="764"/>
      <c r="AE34" s="764"/>
      <c r="AF34" s="764"/>
      <c r="AG34" s="764"/>
      <c r="AH34" s="764"/>
      <c r="AI34" s="764"/>
      <c r="AJ34" s="764"/>
      <c r="AK34" s="764"/>
      <c r="AL34" s="764"/>
      <c r="AM34" s="764"/>
      <c r="AN34" s="764"/>
      <c r="AO34" s="764"/>
      <c r="AP34" s="764"/>
      <c r="AQ34" s="764"/>
      <c r="AR34" s="764"/>
      <c r="AS34" s="764"/>
      <c r="AT34" s="765"/>
    </row>
    <row r="35" spans="2:46" ht="15" customHeight="1" x14ac:dyDescent="0.25">
      <c r="H35" s="1104">
        <v>13</v>
      </c>
      <c r="I35" s="765"/>
      <c r="J35" s="1105" t="s">
        <v>1908</v>
      </c>
      <c r="K35" s="764"/>
      <c r="L35" s="764"/>
      <c r="M35" s="764"/>
      <c r="N35" s="764"/>
      <c r="O35" s="764"/>
      <c r="P35" s="764"/>
      <c r="Q35" s="764"/>
      <c r="R35" s="764"/>
      <c r="S35" s="764"/>
      <c r="T35" s="764"/>
      <c r="U35" s="764"/>
      <c r="V35" s="764"/>
      <c r="W35" s="764"/>
      <c r="X35" s="765"/>
      <c r="Y35" s="1009"/>
      <c r="Z35" s="765"/>
      <c r="AA35" s="1009"/>
      <c r="AB35" s="764"/>
      <c r="AC35" s="764"/>
      <c r="AD35" s="764"/>
      <c r="AE35" s="764"/>
      <c r="AF35" s="764"/>
      <c r="AG35" s="764"/>
      <c r="AH35" s="764"/>
      <c r="AI35" s="764"/>
      <c r="AJ35" s="764"/>
      <c r="AK35" s="764"/>
      <c r="AL35" s="764"/>
      <c r="AM35" s="764"/>
      <c r="AN35" s="764"/>
      <c r="AO35" s="764"/>
      <c r="AP35" s="764"/>
      <c r="AQ35" s="764"/>
      <c r="AR35" s="764"/>
      <c r="AS35" s="764"/>
      <c r="AT35" s="765"/>
    </row>
    <row r="36" spans="2:46" ht="15" customHeight="1" x14ac:dyDescent="0.25">
      <c r="B36" s="760"/>
      <c r="C36" s="761"/>
      <c r="D36" s="761"/>
      <c r="E36" s="761"/>
      <c r="H36" s="204"/>
      <c r="I36" s="204"/>
      <c r="AS36" s="443"/>
      <c r="AT36" s="443"/>
    </row>
    <row r="37" spans="2:46" ht="15" customHeight="1" x14ac:dyDescent="0.25">
      <c r="H37" s="1082" t="s">
        <v>1445</v>
      </c>
      <c r="I37" s="765"/>
      <c r="J37" s="1109" t="s">
        <v>1780</v>
      </c>
      <c r="K37" s="764"/>
      <c r="L37" s="764"/>
      <c r="M37" s="764"/>
      <c r="N37" s="764"/>
      <c r="O37" s="764"/>
      <c r="P37" s="764"/>
      <c r="Q37" s="764"/>
      <c r="R37" s="764"/>
      <c r="S37" s="764"/>
      <c r="T37" s="764"/>
      <c r="U37" s="764"/>
      <c r="V37" s="764"/>
      <c r="W37" s="764"/>
      <c r="X37" s="765"/>
      <c r="Y37" s="1082" t="s">
        <v>1767</v>
      </c>
      <c r="Z37" s="765"/>
      <c r="AA37" s="1110" t="s">
        <v>1909</v>
      </c>
      <c r="AB37" s="764"/>
      <c r="AC37" s="764"/>
      <c r="AD37" s="764"/>
      <c r="AE37" s="764"/>
      <c r="AF37" s="764"/>
      <c r="AG37" s="764"/>
      <c r="AH37" s="764"/>
      <c r="AI37" s="764"/>
      <c r="AJ37" s="765"/>
      <c r="AK37" s="1110" t="s">
        <v>1910</v>
      </c>
      <c r="AL37" s="764"/>
      <c r="AM37" s="764"/>
      <c r="AN37" s="764"/>
      <c r="AO37" s="764"/>
      <c r="AP37" s="764"/>
      <c r="AQ37" s="764"/>
      <c r="AR37" s="764"/>
      <c r="AS37" s="764"/>
      <c r="AT37" s="765"/>
    </row>
    <row r="38" spans="2:46" ht="15" customHeight="1" x14ac:dyDescent="0.25">
      <c r="H38" s="1104">
        <v>1</v>
      </c>
      <c r="I38" s="765"/>
      <c r="J38" s="1105" t="s">
        <v>1911</v>
      </c>
      <c r="K38" s="764"/>
      <c r="L38" s="764"/>
      <c r="M38" s="764"/>
      <c r="N38" s="764"/>
      <c r="O38" s="764"/>
      <c r="P38" s="764"/>
      <c r="Q38" s="764"/>
      <c r="R38" s="764"/>
      <c r="S38" s="764"/>
      <c r="T38" s="764"/>
      <c r="U38" s="764"/>
      <c r="V38" s="764"/>
      <c r="W38" s="764"/>
      <c r="X38" s="765"/>
      <c r="Y38" s="1009"/>
      <c r="Z38" s="765"/>
      <c r="AA38" s="1106">
        <f>AA53</f>
        <v>0</v>
      </c>
      <c r="AB38" s="764"/>
      <c r="AC38" s="764"/>
      <c r="AD38" s="764"/>
      <c r="AE38" s="764"/>
      <c r="AF38" s="764"/>
      <c r="AG38" s="764"/>
      <c r="AH38" s="764"/>
      <c r="AI38" s="764"/>
      <c r="AJ38" s="765"/>
      <c r="AK38" s="1106">
        <f>AK53</f>
        <v>0</v>
      </c>
      <c r="AL38" s="764"/>
      <c r="AM38" s="764"/>
      <c r="AN38" s="764"/>
      <c r="AO38" s="764"/>
      <c r="AP38" s="764"/>
      <c r="AQ38" s="764"/>
      <c r="AR38" s="764"/>
      <c r="AS38" s="764"/>
      <c r="AT38" s="765"/>
    </row>
    <row r="39" spans="2:46" ht="15" customHeight="1" x14ac:dyDescent="0.25">
      <c r="H39" s="1104">
        <v>2</v>
      </c>
      <c r="I39" s="765"/>
      <c r="J39" s="1105" t="s">
        <v>1912</v>
      </c>
      <c r="K39" s="764"/>
      <c r="L39" s="764"/>
      <c r="M39" s="764"/>
      <c r="N39" s="764"/>
      <c r="O39" s="764"/>
      <c r="P39" s="764"/>
      <c r="Q39" s="764"/>
      <c r="R39" s="764"/>
      <c r="S39" s="764"/>
      <c r="T39" s="764"/>
      <c r="U39" s="764"/>
      <c r="V39" s="764"/>
      <c r="W39" s="764"/>
      <c r="X39" s="765"/>
      <c r="Y39" s="1009"/>
      <c r="Z39" s="765"/>
      <c r="AA39" s="1114"/>
      <c r="AB39" s="764"/>
      <c r="AC39" s="764"/>
      <c r="AD39" s="764"/>
      <c r="AE39" s="764"/>
      <c r="AF39" s="764"/>
      <c r="AG39" s="764"/>
      <c r="AH39" s="764"/>
      <c r="AI39" s="764"/>
      <c r="AJ39" s="796"/>
      <c r="AK39" s="1108"/>
      <c r="AL39" s="764"/>
      <c r="AM39" s="764"/>
      <c r="AN39" s="764"/>
      <c r="AO39" s="764"/>
      <c r="AP39" s="764"/>
      <c r="AQ39" s="764"/>
      <c r="AR39" s="764"/>
      <c r="AS39" s="764"/>
      <c r="AT39" s="796"/>
    </row>
    <row r="40" spans="2:46" ht="15" customHeight="1" x14ac:dyDescent="0.25">
      <c r="H40" s="1104">
        <v>3</v>
      </c>
      <c r="I40" s="765"/>
      <c r="J40" s="1105" t="s">
        <v>1913</v>
      </c>
      <c r="K40" s="764"/>
      <c r="L40" s="764"/>
      <c r="M40" s="764"/>
      <c r="N40" s="764"/>
      <c r="O40" s="764"/>
      <c r="P40" s="764"/>
      <c r="Q40" s="764"/>
      <c r="R40" s="764"/>
      <c r="S40" s="764"/>
      <c r="T40" s="764"/>
      <c r="U40" s="764"/>
      <c r="V40" s="764"/>
      <c r="W40" s="764"/>
      <c r="X40" s="765"/>
      <c r="Y40" s="1009"/>
      <c r="Z40" s="765"/>
      <c r="AA40" s="1106">
        <f>SUM(AA38:AT39)</f>
        <v>0</v>
      </c>
      <c r="AB40" s="764"/>
      <c r="AC40" s="764"/>
      <c r="AD40" s="764"/>
      <c r="AE40" s="764"/>
      <c r="AF40" s="764"/>
      <c r="AG40" s="764"/>
      <c r="AH40" s="764"/>
      <c r="AI40" s="764"/>
      <c r="AJ40" s="765"/>
      <c r="AK40" s="1106">
        <f>SUM(AK38:BD39)</f>
        <v>0</v>
      </c>
      <c r="AL40" s="764"/>
      <c r="AM40" s="764"/>
      <c r="AN40" s="764"/>
      <c r="AO40" s="764"/>
      <c r="AP40" s="764"/>
      <c r="AQ40" s="764"/>
      <c r="AR40" s="764"/>
      <c r="AS40" s="764"/>
      <c r="AT40" s="765"/>
    </row>
    <row r="41" spans="2:46" ht="15" customHeight="1" x14ac:dyDescent="0.25">
      <c r="H41" s="204"/>
      <c r="I41" s="204"/>
      <c r="AS41" s="226"/>
      <c r="AT41" s="226"/>
    </row>
    <row r="42" spans="2:46" ht="15" customHeight="1" x14ac:dyDescent="0.25">
      <c r="H42" s="87" t="s">
        <v>1914</v>
      </c>
      <c r="I42" s="204"/>
      <c r="AS42" s="226"/>
      <c r="AT42" s="226"/>
    </row>
    <row r="43" spans="2:46" ht="15" customHeight="1" x14ac:dyDescent="0.25">
      <c r="H43" s="1082" t="s">
        <v>1445</v>
      </c>
      <c r="I43" s="765"/>
      <c r="J43" s="1109" t="s">
        <v>1780</v>
      </c>
      <c r="K43" s="764"/>
      <c r="L43" s="764"/>
      <c r="M43" s="764"/>
      <c r="N43" s="764"/>
      <c r="O43" s="764"/>
      <c r="P43" s="764"/>
      <c r="Q43" s="764"/>
      <c r="R43" s="764"/>
      <c r="S43" s="764"/>
      <c r="T43" s="764"/>
      <c r="U43" s="764"/>
      <c r="V43" s="764"/>
      <c r="W43" s="764"/>
      <c r="X43" s="765"/>
      <c r="Y43" s="1082" t="s">
        <v>1767</v>
      </c>
      <c r="Z43" s="765"/>
      <c r="AA43" s="1110" t="s">
        <v>1909</v>
      </c>
      <c r="AB43" s="764"/>
      <c r="AC43" s="764"/>
      <c r="AD43" s="764"/>
      <c r="AE43" s="764"/>
      <c r="AF43" s="764"/>
      <c r="AG43" s="764"/>
      <c r="AH43" s="764"/>
      <c r="AI43" s="764"/>
      <c r="AJ43" s="765"/>
      <c r="AK43" s="1110" t="s">
        <v>1910</v>
      </c>
      <c r="AL43" s="764"/>
      <c r="AM43" s="764"/>
      <c r="AN43" s="764"/>
      <c r="AO43" s="764"/>
      <c r="AP43" s="764"/>
      <c r="AQ43" s="764"/>
      <c r="AR43" s="764"/>
      <c r="AS43" s="764"/>
      <c r="AT43" s="765"/>
    </row>
    <row r="44" spans="2:46" ht="15" customHeight="1" x14ac:dyDescent="0.25">
      <c r="H44" s="1104">
        <v>1</v>
      </c>
      <c r="I44" s="765"/>
      <c r="J44" s="1105"/>
      <c r="K44" s="764"/>
      <c r="L44" s="764"/>
      <c r="M44" s="764"/>
      <c r="N44" s="764"/>
      <c r="O44" s="764"/>
      <c r="P44" s="764"/>
      <c r="Q44" s="764"/>
      <c r="R44" s="764"/>
      <c r="S44" s="764"/>
      <c r="T44" s="764"/>
      <c r="U44" s="764"/>
      <c r="V44" s="764"/>
      <c r="W44" s="764"/>
      <c r="X44" s="765"/>
      <c r="Y44" s="1009"/>
      <c r="Z44" s="765"/>
      <c r="AA44" s="1106"/>
      <c r="AB44" s="764"/>
      <c r="AC44" s="764"/>
      <c r="AD44" s="764"/>
      <c r="AE44" s="764"/>
      <c r="AF44" s="764"/>
      <c r="AG44" s="764"/>
      <c r="AH44" s="764"/>
      <c r="AI44" s="764"/>
      <c r="AJ44" s="765"/>
      <c r="AK44" s="1106"/>
      <c r="AL44" s="764"/>
      <c r="AM44" s="764"/>
      <c r="AN44" s="764"/>
      <c r="AO44" s="764"/>
      <c r="AP44" s="764"/>
      <c r="AQ44" s="764"/>
      <c r="AR44" s="764"/>
      <c r="AS44" s="764"/>
      <c r="AT44" s="765"/>
    </row>
    <row r="45" spans="2:46" ht="15" customHeight="1" x14ac:dyDescent="0.25">
      <c r="H45" s="1104">
        <v>2</v>
      </c>
      <c r="I45" s="765"/>
      <c r="J45" s="1105"/>
      <c r="K45" s="764"/>
      <c r="L45" s="764"/>
      <c r="M45" s="764"/>
      <c r="N45" s="764"/>
      <c r="O45" s="764"/>
      <c r="P45" s="764"/>
      <c r="Q45" s="764"/>
      <c r="R45" s="764"/>
      <c r="S45" s="764"/>
      <c r="T45" s="764"/>
      <c r="U45" s="764"/>
      <c r="V45" s="764"/>
      <c r="W45" s="764"/>
      <c r="X45" s="765"/>
      <c r="Y45" s="1009"/>
      <c r="Z45" s="765"/>
      <c r="AA45" s="1106"/>
      <c r="AB45" s="764"/>
      <c r="AC45" s="764"/>
      <c r="AD45" s="764"/>
      <c r="AE45" s="764"/>
      <c r="AF45" s="764"/>
      <c r="AG45" s="764"/>
      <c r="AH45" s="764"/>
      <c r="AI45" s="764"/>
      <c r="AJ45" s="765"/>
      <c r="AK45" s="1106"/>
      <c r="AL45" s="764"/>
      <c r="AM45" s="764"/>
      <c r="AN45" s="764"/>
      <c r="AO45" s="764"/>
      <c r="AP45" s="764"/>
      <c r="AQ45" s="764"/>
      <c r="AR45" s="764"/>
      <c r="AS45" s="764"/>
      <c r="AT45" s="765"/>
    </row>
    <row r="46" spans="2:46" ht="15" customHeight="1" x14ac:dyDescent="0.25">
      <c r="H46" s="1104">
        <v>3</v>
      </c>
      <c r="I46" s="765"/>
      <c r="J46" s="1105"/>
      <c r="K46" s="764"/>
      <c r="L46" s="764"/>
      <c r="M46" s="764"/>
      <c r="N46" s="764"/>
      <c r="O46" s="764"/>
      <c r="P46" s="764"/>
      <c r="Q46" s="764"/>
      <c r="R46" s="764"/>
      <c r="S46" s="764"/>
      <c r="T46" s="764"/>
      <c r="U46" s="764"/>
      <c r="V46" s="764"/>
      <c r="W46" s="764"/>
      <c r="X46" s="765"/>
      <c r="Y46" s="1009"/>
      <c r="Z46" s="765"/>
      <c r="AA46" s="1106"/>
      <c r="AB46" s="764"/>
      <c r="AC46" s="764"/>
      <c r="AD46" s="764"/>
      <c r="AE46" s="764"/>
      <c r="AF46" s="764"/>
      <c r="AG46" s="764"/>
      <c r="AH46" s="764"/>
      <c r="AI46" s="764"/>
      <c r="AJ46" s="765"/>
      <c r="AK46" s="1106"/>
      <c r="AL46" s="764"/>
      <c r="AM46" s="764"/>
      <c r="AN46" s="764"/>
      <c r="AO46" s="764"/>
      <c r="AP46" s="764"/>
      <c r="AQ46" s="764"/>
      <c r="AR46" s="764"/>
      <c r="AS46" s="764"/>
      <c r="AT46" s="765"/>
    </row>
    <row r="47" spans="2:46" ht="15" customHeight="1" x14ac:dyDescent="0.25">
      <c r="H47" s="1104">
        <v>4</v>
      </c>
      <c r="I47" s="765"/>
      <c r="J47" s="1105"/>
      <c r="K47" s="764"/>
      <c r="L47" s="764"/>
      <c r="M47" s="764"/>
      <c r="N47" s="764"/>
      <c r="O47" s="764"/>
      <c r="P47" s="764"/>
      <c r="Q47" s="764"/>
      <c r="R47" s="764"/>
      <c r="S47" s="764"/>
      <c r="T47" s="764"/>
      <c r="U47" s="764"/>
      <c r="V47" s="764"/>
      <c r="W47" s="764"/>
      <c r="X47" s="765"/>
      <c r="Y47" s="1009"/>
      <c r="Z47" s="765"/>
      <c r="AA47" s="1106"/>
      <c r="AB47" s="764"/>
      <c r="AC47" s="764"/>
      <c r="AD47" s="764"/>
      <c r="AE47" s="764"/>
      <c r="AF47" s="764"/>
      <c r="AG47" s="764"/>
      <c r="AH47" s="764"/>
      <c r="AI47" s="764"/>
      <c r="AJ47" s="765"/>
      <c r="AK47" s="1106"/>
      <c r="AL47" s="764"/>
      <c r="AM47" s="764"/>
      <c r="AN47" s="764"/>
      <c r="AO47" s="764"/>
      <c r="AP47" s="764"/>
      <c r="AQ47" s="764"/>
      <c r="AR47" s="764"/>
      <c r="AS47" s="764"/>
      <c r="AT47" s="765"/>
    </row>
    <row r="48" spans="2:46" ht="15" customHeight="1" x14ac:dyDescent="0.25">
      <c r="H48" s="1104">
        <v>5</v>
      </c>
      <c r="I48" s="765"/>
      <c r="J48" s="1105"/>
      <c r="K48" s="764"/>
      <c r="L48" s="764"/>
      <c r="M48" s="764"/>
      <c r="N48" s="764"/>
      <c r="O48" s="764"/>
      <c r="P48" s="764"/>
      <c r="Q48" s="764"/>
      <c r="R48" s="764"/>
      <c r="S48" s="764"/>
      <c r="T48" s="764"/>
      <c r="U48" s="764"/>
      <c r="V48" s="764"/>
      <c r="W48" s="764"/>
      <c r="X48" s="765"/>
      <c r="Y48" s="1009"/>
      <c r="Z48" s="765"/>
      <c r="AA48" s="1106"/>
      <c r="AB48" s="764"/>
      <c r="AC48" s="764"/>
      <c r="AD48" s="764"/>
      <c r="AE48" s="764"/>
      <c r="AF48" s="764"/>
      <c r="AG48" s="764"/>
      <c r="AH48" s="764"/>
      <c r="AI48" s="764"/>
      <c r="AJ48" s="765"/>
      <c r="AK48" s="1106"/>
      <c r="AL48" s="764"/>
      <c r="AM48" s="764"/>
      <c r="AN48" s="764"/>
      <c r="AO48" s="764"/>
      <c r="AP48" s="764"/>
      <c r="AQ48" s="764"/>
      <c r="AR48" s="764"/>
      <c r="AS48" s="764"/>
      <c r="AT48" s="765"/>
    </row>
    <row r="49" spans="8:46" ht="15" customHeight="1" x14ac:dyDescent="0.25">
      <c r="H49" s="1104">
        <v>6</v>
      </c>
      <c r="I49" s="765"/>
      <c r="J49" s="1105"/>
      <c r="K49" s="764"/>
      <c r="L49" s="764"/>
      <c r="M49" s="764"/>
      <c r="N49" s="764"/>
      <c r="O49" s="764"/>
      <c r="P49" s="764"/>
      <c r="Q49" s="764"/>
      <c r="R49" s="764"/>
      <c r="S49" s="764"/>
      <c r="T49" s="764"/>
      <c r="U49" s="764"/>
      <c r="V49" s="764"/>
      <c r="W49" s="764"/>
      <c r="X49" s="765"/>
      <c r="Y49" s="1009"/>
      <c r="Z49" s="765"/>
      <c r="AA49" s="1106"/>
      <c r="AB49" s="764"/>
      <c r="AC49" s="764"/>
      <c r="AD49" s="764"/>
      <c r="AE49" s="764"/>
      <c r="AF49" s="764"/>
      <c r="AG49" s="764"/>
      <c r="AH49" s="764"/>
      <c r="AI49" s="764"/>
      <c r="AJ49" s="765"/>
      <c r="AK49" s="1106"/>
      <c r="AL49" s="764"/>
      <c r="AM49" s="764"/>
      <c r="AN49" s="764"/>
      <c r="AO49" s="764"/>
      <c r="AP49" s="764"/>
      <c r="AQ49" s="764"/>
      <c r="AR49" s="764"/>
      <c r="AS49" s="764"/>
      <c r="AT49" s="765"/>
    </row>
    <row r="50" spans="8:46" ht="15" customHeight="1" x14ac:dyDescent="0.25">
      <c r="H50" s="1104">
        <v>7</v>
      </c>
      <c r="I50" s="765"/>
      <c r="J50" s="1105"/>
      <c r="K50" s="764"/>
      <c r="L50" s="764"/>
      <c r="M50" s="764"/>
      <c r="N50" s="764"/>
      <c r="O50" s="764"/>
      <c r="P50" s="764"/>
      <c r="Q50" s="764"/>
      <c r="R50" s="764"/>
      <c r="S50" s="764"/>
      <c r="T50" s="764"/>
      <c r="U50" s="764"/>
      <c r="V50" s="764"/>
      <c r="W50" s="764"/>
      <c r="X50" s="765"/>
      <c r="Y50" s="1009"/>
      <c r="Z50" s="765"/>
      <c r="AA50" s="1106"/>
      <c r="AB50" s="764"/>
      <c r="AC50" s="764"/>
      <c r="AD50" s="764"/>
      <c r="AE50" s="764"/>
      <c r="AF50" s="764"/>
      <c r="AG50" s="764"/>
      <c r="AH50" s="764"/>
      <c r="AI50" s="764"/>
      <c r="AJ50" s="765"/>
      <c r="AK50" s="1106"/>
      <c r="AL50" s="764"/>
      <c r="AM50" s="764"/>
      <c r="AN50" s="764"/>
      <c r="AO50" s="764"/>
      <c r="AP50" s="764"/>
      <c r="AQ50" s="764"/>
      <c r="AR50" s="764"/>
      <c r="AS50" s="764"/>
      <c r="AT50" s="765"/>
    </row>
    <row r="51" spans="8:46" ht="15" customHeight="1" x14ac:dyDescent="0.25">
      <c r="H51" s="1104">
        <v>8</v>
      </c>
      <c r="I51" s="765"/>
      <c r="J51" s="1105"/>
      <c r="K51" s="764"/>
      <c r="L51" s="764"/>
      <c r="M51" s="764"/>
      <c r="N51" s="764"/>
      <c r="O51" s="764"/>
      <c r="P51" s="764"/>
      <c r="Q51" s="764"/>
      <c r="R51" s="764"/>
      <c r="S51" s="764"/>
      <c r="T51" s="764"/>
      <c r="U51" s="764"/>
      <c r="V51" s="764"/>
      <c r="W51" s="764"/>
      <c r="X51" s="765"/>
      <c r="Y51" s="1009"/>
      <c r="Z51" s="765"/>
      <c r="AA51" s="1106"/>
      <c r="AB51" s="764"/>
      <c r="AC51" s="764"/>
      <c r="AD51" s="764"/>
      <c r="AE51" s="764"/>
      <c r="AF51" s="764"/>
      <c r="AG51" s="764"/>
      <c r="AH51" s="764"/>
      <c r="AI51" s="764"/>
      <c r="AJ51" s="765"/>
      <c r="AK51" s="1106"/>
      <c r="AL51" s="764"/>
      <c r="AM51" s="764"/>
      <c r="AN51" s="764"/>
      <c r="AO51" s="764"/>
      <c r="AP51" s="764"/>
      <c r="AQ51" s="764"/>
      <c r="AR51" s="764"/>
      <c r="AS51" s="764"/>
      <c r="AT51" s="765"/>
    </row>
    <row r="52" spans="8:46" ht="15" customHeight="1" x14ac:dyDescent="0.25">
      <c r="H52" s="1115"/>
      <c r="I52" s="765"/>
      <c r="J52" s="1107"/>
      <c r="K52" s="764"/>
      <c r="L52" s="764"/>
      <c r="M52" s="764"/>
      <c r="N52" s="764"/>
      <c r="O52" s="764"/>
      <c r="P52" s="764"/>
      <c r="Q52" s="764"/>
      <c r="R52" s="764"/>
      <c r="S52" s="764"/>
      <c r="T52" s="764"/>
      <c r="U52" s="764"/>
      <c r="V52" s="764"/>
      <c r="W52" s="764"/>
      <c r="X52" s="765"/>
      <c r="Y52" s="1113"/>
      <c r="Z52" s="765"/>
      <c r="AA52" s="1110"/>
      <c r="AB52" s="764"/>
      <c r="AC52" s="764"/>
      <c r="AD52" s="764"/>
      <c r="AE52" s="764"/>
      <c r="AF52" s="764"/>
      <c r="AG52" s="764"/>
      <c r="AH52" s="764"/>
      <c r="AI52" s="764"/>
      <c r="AJ52" s="765"/>
      <c r="AK52" s="1110"/>
      <c r="AL52" s="764"/>
      <c r="AM52" s="764"/>
      <c r="AN52" s="764"/>
      <c r="AO52" s="764"/>
      <c r="AP52" s="764"/>
      <c r="AQ52" s="764"/>
      <c r="AR52" s="764"/>
      <c r="AS52" s="764"/>
      <c r="AT52" s="765"/>
    </row>
    <row r="53" spans="8:46" ht="15" customHeight="1" x14ac:dyDescent="0.25">
      <c r="H53" s="1112" t="s">
        <v>1832</v>
      </c>
      <c r="I53" s="764"/>
      <c r="J53" s="764"/>
      <c r="K53" s="764"/>
      <c r="L53" s="764"/>
      <c r="M53" s="764"/>
      <c r="N53" s="764"/>
      <c r="O53" s="764"/>
      <c r="P53" s="764"/>
      <c r="Q53" s="764"/>
      <c r="R53" s="764"/>
      <c r="S53" s="764"/>
      <c r="T53" s="764"/>
      <c r="U53" s="764"/>
      <c r="V53" s="764"/>
      <c r="W53" s="764"/>
      <c r="X53" s="764"/>
      <c r="Y53" s="764"/>
      <c r="Z53" s="765"/>
      <c r="AA53" s="1106">
        <f>SUM(AA44:AT52)</f>
        <v>0</v>
      </c>
      <c r="AB53" s="764"/>
      <c r="AC53" s="764"/>
      <c r="AD53" s="764"/>
      <c r="AE53" s="764"/>
      <c r="AF53" s="764"/>
      <c r="AG53" s="764"/>
      <c r="AH53" s="764"/>
      <c r="AI53" s="764"/>
      <c r="AJ53" s="765"/>
      <c r="AK53" s="1106">
        <f>SUM(AK44:BD52)</f>
        <v>0</v>
      </c>
      <c r="AL53" s="764"/>
      <c r="AM53" s="764"/>
      <c r="AN53" s="764"/>
      <c r="AO53" s="764"/>
      <c r="AP53" s="764"/>
      <c r="AQ53" s="764"/>
      <c r="AR53" s="764"/>
      <c r="AS53" s="764"/>
      <c r="AT53" s="765"/>
    </row>
    <row r="54" spans="8:46" ht="14.25" customHeight="1" x14ac:dyDescent="0.25">
      <c r="AS54" s="443"/>
      <c r="AT54" s="443"/>
    </row>
    <row r="55" spans="8:46" ht="14.25" customHeight="1" x14ac:dyDescent="0.25">
      <c r="AS55" s="443"/>
      <c r="AT55" s="443"/>
    </row>
    <row r="56" spans="8:46" ht="14.25" customHeight="1" x14ac:dyDescent="0.25">
      <c r="AS56" s="443"/>
      <c r="AT56" s="443"/>
    </row>
    <row r="57" spans="8:46" ht="14.25" customHeight="1" x14ac:dyDescent="0.25">
      <c r="H57" s="976" t="s">
        <v>1795</v>
      </c>
      <c r="I57" s="824"/>
      <c r="J57" s="824"/>
      <c r="K57" s="824"/>
      <c r="L57" s="824"/>
      <c r="M57" s="824"/>
      <c r="N57" s="824"/>
      <c r="O57" s="824"/>
      <c r="P57" s="824"/>
      <c r="Q57" s="824"/>
      <c r="R57" s="824"/>
      <c r="S57" s="824"/>
      <c r="T57" s="824"/>
      <c r="U57" s="824"/>
      <c r="V57" s="824"/>
      <c r="W57" s="824"/>
      <c r="X57" s="824"/>
      <c r="Y57" s="825"/>
      <c r="Z57" s="976" t="s">
        <v>1796</v>
      </c>
      <c r="AA57" s="824"/>
      <c r="AB57" s="824"/>
      <c r="AC57" s="824"/>
      <c r="AD57" s="824"/>
      <c r="AE57" s="824"/>
      <c r="AF57" s="824"/>
      <c r="AG57" s="824"/>
      <c r="AH57" s="824"/>
      <c r="AI57" s="824"/>
      <c r="AJ57" s="824"/>
      <c r="AK57" s="824"/>
      <c r="AL57" s="824"/>
      <c r="AM57" s="824"/>
      <c r="AN57" s="824"/>
      <c r="AO57" s="824"/>
      <c r="AP57" s="824"/>
      <c r="AQ57" s="825"/>
      <c r="AS57" s="443"/>
      <c r="AT57" s="443"/>
    </row>
    <row r="58" spans="8:46" ht="14.25" customHeight="1" x14ac:dyDescent="0.25">
      <c r="H58" s="257" t="s">
        <v>796</v>
      </c>
      <c r="I58" s="258"/>
      <c r="J58" s="258"/>
      <c r="K58" s="258"/>
      <c r="L58" s="258"/>
      <c r="M58" s="258"/>
      <c r="N58" s="258"/>
      <c r="O58" s="258"/>
      <c r="P58" s="258"/>
      <c r="Q58" s="259"/>
      <c r="R58" s="257" t="s">
        <v>1511</v>
      </c>
      <c r="S58" s="258"/>
      <c r="T58" s="258"/>
      <c r="U58" s="259"/>
      <c r="V58" s="257" t="s">
        <v>1510</v>
      </c>
      <c r="W58" s="258"/>
      <c r="X58" s="258"/>
      <c r="Y58" s="259"/>
      <c r="Z58" s="257" t="s">
        <v>796</v>
      </c>
      <c r="AA58" s="258"/>
      <c r="AB58" s="258"/>
      <c r="AC58" s="258"/>
      <c r="AD58" s="258"/>
      <c r="AE58" s="258"/>
      <c r="AF58" s="258"/>
      <c r="AG58" s="258"/>
      <c r="AH58" s="258"/>
      <c r="AI58" s="259"/>
      <c r="AJ58" s="257" t="s">
        <v>1511</v>
      </c>
      <c r="AK58" s="258"/>
      <c r="AL58" s="258"/>
      <c r="AM58" s="259"/>
      <c r="AN58" s="257" t="s">
        <v>1510</v>
      </c>
      <c r="AO58" s="258"/>
      <c r="AP58" s="258"/>
      <c r="AQ58" s="259"/>
      <c r="AS58" s="443"/>
      <c r="AT58" s="443"/>
    </row>
    <row r="59" spans="8:46" ht="14.25" customHeight="1" x14ac:dyDescent="0.25">
      <c r="H59" s="260"/>
      <c r="Q59" s="261"/>
      <c r="R59" s="260"/>
      <c r="U59" s="261"/>
      <c r="V59" s="260"/>
      <c r="Y59" s="261"/>
      <c r="Z59" s="260"/>
      <c r="AI59" s="261"/>
      <c r="AJ59" s="260"/>
      <c r="AM59" s="261"/>
      <c r="AN59" s="260"/>
      <c r="AQ59" s="261"/>
      <c r="AS59" s="443"/>
      <c r="AT59" s="443"/>
    </row>
    <row r="60" spans="8:46" ht="14.25" customHeight="1" x14ac:dyDescent="0.25">
      <c r="H60" s="260"/>
      <c r="Q60" s="261"/>
      <c r="R60" s="260"/>
      <c r="U60" s="261"/>
      <c r="V60" s="260"/>
      <c r="Y60" s="261"/>
      <c r="Z60" s="260"/>
      <c r="AI60" s="261"/>
      <c r="AJ60" s="260"/>
      <c r="AM60" s="261"/>
      <c r="AN60" s="260"/>
      <c r="AQ60" s="261"/>
      <c r="AS60" s="443"/>
      <c r="AT60" s="443"/>
    </row>
    <row r="61" spans="8:46" ht="14.25" customHeight="1" x14ac:dyDescent="0.25">
      <c r="H61" s="260"/>
      <c r="Q61" s="261"/>
      <c r="R61" s="260"/>
      <c r="U61" s="261"/>
      <c r="V61" s="260"/>
      <c r="Y61" s="261"/>
      <c r="Z61" s="260"/>
      <c r="AI61" s="261"/>
      <c r="AJ61" s="260"/>
      <c r="AM61" s="261"/>
      <c r="AN61" s="260"/>
      <c r="AQ61" s="261"/>
      <c r="AS61" s="443"/>
      <c r="AT61" s="443"/>
    </row>
    <row r="62" spans="8:46" ht="14.25" customHeight="1" x14ac:dyDescent="0.25">
      <c r="H62" s="260"/>
      <c r="Q62" s="261"/>
      <c r="R62" s="260"/>
      <c r="U62" s="261"/>
      <c r="V62" s="260"/>
      <c r="Y62" s="261"/>
      <c r="Z62" s="260"/>
      <c r="AI62" s="261"/>
      <c r="AJ62" s="260"/>
      <c r="AM62" s="261"/>
      <c r="AN62" s="260"/>
      <c r="AQ62" s="261"/>
      <c r="AS62" s="443"/>
      <c r="AT62" s="443"/>
    </row>
    <row r="63" spans="8:46" ht="14.25" customHeight="1" x14ac:dyDescent="0.25">
      <c r="H63" s="262"/>
      <c r="I63" s="263"/>
      <c r="J63" s="263"/>
      <c r="K63" s="263"/>
      <c r="L63" s="263"/>
      <c r="M63" s="263"/>
      <c r="N63" s="263"/>
      <c r="O63" s="263"/>
      <c r="P63" s="263"/>
      <c r="Q63" s="264"/>
      <c r="R63" s="262"/>
      <c r="S63" s="263"/>
      <c r="T63" s="263"/>
      <c r="U63" s="264"/>
      <c r="V63" s="262"/>
      <c r="W63" s="263"/>
      <c r="X63" s="263"/>
      <c r="Y63" s="264"/>
      <c r="Z63" s="262"/>
      <c r="AA63" s="263"/>
      <c r="AB63" s="263"/>
      <c r="AC63" s="263"/>
      <c r="AD63" s="263"/>
      <c r="AE63" s="263"/>
      <c r="AF63" s="263"/>
      <c r="AG63" s="263"/>
      <c r="AH63" s="263"/>
      <c r="AI63" s="264"/>
      <c r="AJ63" s="262"/>
      <c r="AK63" s="263"/>
      <c r="AL63" s="263"/>
      <c r="AM63" s="264"/>
      <c r="AN63" s="262"/>
      <c r="AO63" s="263"/>
      <c r="AP63" s="263"/>
      <c r="AQ63" s="264"/>
      <c r="AS63" s="443"/>
      <c r="AT63" s="443"/>
    </row>
    <row r="64" spans="8:46" ht="14.25" customHeight="1" x14ac:dyDescent="0.25">
      <c r="AM64" s="265" t="s">
        <v>1797</v>
      </c>
      <c r="AN64" s="131" t="str">
        <f>'E-13-1'!U24</f>
        <v>E-13-1-4</v>
      </c>
      <c r="AS64" s="443"/>
      <c r="AT64" s="443"/>
    </row>
  </sheetData>
  <mergeCells count="151">
    <mergeCell ref="B17:E17"/>
    <mergeCell ref="B30:E30"/>
    <mergeCell ref="B36:E36"/>
    <mergeCell ref="J26:X26"/>
    <mergeCell ref="H39:I39"/>
    <mergeCell ref="AK37:AT37"/>
    <mergeCell ref="H23:I23"/>
    <mergeCell ref="J37:X37"/>
    <mergeCell ref="B20:E20"/>
    <mergeCell ref="J27:X27"/>
    <mergeCell ref="H44:I44"/>
    <mergeCell ref="J35:X35"/>
    <mergeCell ref="AK38:AT38"/>
    <mergeCell ref="B12:E12"/>
    <mergeCell ref="H45:I45"/>
    <mergeCell ref="Y25:Z25"/>
    <mergeCell ref="J33:X33"/>
    <mergeCell ref="B13:E13"/>
    <mergeCell ref="Y33:Z33"/>
    <mergeCell ref="J34:X34"/>
    <mergeCell ref="H38:I38"/>
    <mergeCell ref="AK44:AT44"/>
    <mergeCell ref="Y37:Z37"/>
    <mergeCell ref="AK43:AT43"/>
    <mergeCell ref="H22:I22"/>
    <mergeCell ref="AA37:AJ37"/>
    <mergeCell ref="J23:X23"/>
    <mergeCell ref="H30:I30"/>
    <mergeCell ref="Y43:Z43"/>
    <mergeCell ref="H29:I29"/>
    <mergeCell ref="AA23:AT23"/>
    <mergeCell ref="H37:I37"/>
    <mergeCell ref="H33:I33"/>
    <mergeCell ref="B14:E14"/>
    <mergeCell ref="AK50:AT50"/>
    <mergeCell ref="J24:X24"/>
    <mergeCell ref="Y24:Z24"/>
    <mergeCell ref="Y45:Z45"/>
    <mergeCell ref="AA49:AJ49"/>
    <mergeCell ref="J44:X44"/>
    <mergeCell ref="AA45:AJ45"/>
    <mergeCell ref="AK45:AT45"/>
    <mergeCell ref="J28:X28"/>
    <mergeCell ref="Y31:Z31"/>
    <mergeCell ref="Y40:Z40"/>
    <mergeCell ref="AA39:AJ39"/>
    <mergeCell ref="AA25:AT25"/>
    <mergeCell ref="AA44:AJ44"/>
    <mergeCell ref="Y28:Z28"/>
    <mergeCell ref="Y32:Z32"/>
    <mergeCell ref="J40:X40"/>
    <mergeCell ref="AK48:AT48"/>
    <mergeCell ref="AA38:AJ38"/>
    <mergeCell ref="AA32:AT32"/>
    <mergeCell ref="AA46:AJ46"/>
    <mergeCell ref="G9:Z11"/>
    <mergeCell ref="AK46:AT46"/>
    <mergeCell ref="AK40:AT40"/>
    <mergeCell ref="H50:I50"/>
    <mergeCell ref="AA29:AT29"/>
    <mergeCell ref="AA51:AJ51"/>
    <mergeCell ref="B32:E32"/>
    <mergeCell ref="H25:I25"/>
    <mergeCell ref="H34:I34"/>
    <mergeCell ref="B16:E16"/>
    <mergeCell ref="J32:X32"/>
    <mergeCell ref="H49:I49"/>
    <mergeCell ref="Y51:Z51"/>
    <mergeCell ref="B34:E34"/>
    <mergeCell ref="B28:E28"/>
    <mergeCell ref="B18:E18"/>
    <mergeCell ref="AA40:AJ40"/>
    <mergeCell ref="H28:I28"/>
    <mergeCell ref="Y27:Z27"/>
    <mergeCell ref="AK51:AT51"/>
    <mergeCell ref="Y23:Z23"/>
    <mergeCell ref="B19:E19"/>
    <mergeCell ref="H48:I48"/>
    <mergeCell ref="H35:I35"/>
    <mergeCell ref="Z57:AQ57"/>
    <mergeCell ref="J30:X30"/>
    <mergeCell ref="AA53:AJ53"/>
    <mergeCell ref="H57:Y57"/>
    <mergeCell ref="H53:Z53"/>
    <mergeCell ref="Y47:Z47"/>
    <mergeCell ref="Y38:Z38"/>
    <mergeCell ref="G7:AR7"/>
    <mergeCell ref="Y26:Z26"/>
    <mergeCell ref="AA43:AJ43"/>
    <mergeCell ref="J47:X47"/>
    <mergeCell ref="AA52:AJ52"/>
    <mergeCell ref="J51:X51"/>
    <mergeCell ref="AK52:AT52"/>
    <mergeCell ref="AK49:AT49"/>
    <mergeCell ref="AA33:AT33"/>
    <mergeCell ref="Y50:Z50"/>
    <mergeCell ref="H52:I52"/>
    <mergeCell ref="J43:X43"/>
    <mergeCell ref="Y34:Z34"/>
    <mergeCell ref="AA26:AT26"/>
    <mergeCell ref="Y48:Z48"/>
    <mergeCell ref="H24:I24"/>
    <mergeCell ref="J38:X38"/>
    <mergeCell ref="Y52:Z52"/>
    <mergeCell ref="Y49:Z49"/>
    <mergeCell ref="AA27:AT27"/>
    <mergeCell ref="AA24:AT24"/>
    <mergeCell ref="AK53:AT53"/>
    <mergeCell ref="J50:X50"/>
    <mergeCell ref="H32:I32"/>
    <mergeCell ref="J46:X46"/>
    <mergeCell ref="AK47:AT47"/>
    <mergeCell ref="AA48:AJ48"/>
    <mergeCell ref="Y46:Z46"/>
    <mergeCell ref="AK39:AT39"/>
    <mergeCell ref="J52:X52"/>
    <mergeCell ref="H47:I47"/>
    <mergeCell ref="J39:X39"/>
    <mergeCell ref="AA35:AT35"/>
    <mergeCell ref="J48:X48"/>
    <mergeCell ref="J49:X49"/>
    <mergeCell ref="H43:I43"/>
    <mergeCell ref="AA50:AJ50"/>
    <mergeCell ref="J45:X45"/>
    <mergeCell ref="H40:I40"/>
    <mergeCell ref="Y39:Z39"/>
    <mergeCell ref="AA47:AJ47"/>
    <mergeCell ref="B10:E10"/>
    <mergeCell ref="H26:I26"/>
    <mergeCell ref="B4:E4"/>
    <mergeCell ref="Y35:Z35"/>
    <mergeCell ref="J25:X25"/>
    <mergeCell ref="Y44:Z44"/>
    <mergeCell ref="H46:I46"/>
    <mergeCell ref="AA34:AT34"/>
    <mergeCell ref="H51:I51"/>
    <mergeCell ref="H27:I27"/>
    <mergeCell ref="B8:E8"/>
    <mergeCell ref="AA31:AT31"/>
    <mergeCell ref="J29:X29"/>
    <mergeCell ref="B6:E6"/>
    <mergeCell ref="AA22:AT22"/>
    <mergeCell ref="B15:E15"/>
    <mergeCell ref="H31:I31"/>
    <mergeCell ref="AA28:AT28"/>
    <mergeCell ref="Y30:Z30"/>
    <mergeCell ref="Y29:Z29"/>
    <mergeCell ref="J22:X22"/>
    <mergeCell ref="AA30:AT30"/>
    <mergeCell ref="J31:X31"/>
    <mergeCell ref="Y22:Z22"/>
  </mergeCells>
  <hyperlinks>
    <hyperlink ref="B4" location="PANDUAN!A1" display="PANDUAN" xr:uid="{00000000-0004-0000-D800-000000000000}"/>
    <hyperlink ref="B6" location="'EWS DIRECTORY'!A1" display="EWS DIRECTORY" xr:uid="{00000000-0004-0000-D800-000001000000}"/>
    <hyperlink ref="B8" location="'DATA PEMICU'!A1" display="DATA PEMICU" xr:uid="{00000000-0004-0000-D800-000002000000}"/>
    <hyperlink ref="B10" location="'DATA PENGUJI'!A1" display="DATA PENGUJI" xr:uid="{00000000-0004-0000-D800-000003000000}"/>
    <hyperlink ref="B12" location="'MAIN LEVEL'!A1" display="MAIN LEVEL" xr:uid="{00000000-0004-0000-D800-000004000000}"/>
  </hyperlinks>
  <pageMargins left="0.51181102362204722" right="0.15748031496062989" top="0.55118110236220474" bottom="0.55118110236220474" header="0" footer="0"/>
  <pageSetup paperSize="9" scale="60" orientation="landscape"/>
  <headerFooter>
    <oddFooter>&amp;Rhalaman &amp;P dari</oddFooter>
  </headerFooter>
</worksheet>
</file>

<file path=xl/worksheets/sheet2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900-000000000000}">
  <sheetPr codeName="Sheet431">
    <tabColor theme="4" tint="-0.249977111117893"/>
  </sheetPr>
  <dimension ref="A1:BO44"/>
  <sheetViews>
    <sheetView topLeftCell="E3" zoomScaleNormal="100" workbookViewId="0">
      <selection activeCell="AQ18" sqref="AQ18:AU18"/>
    </sheetView>
  </sheetViews>
  <sheetFormatPr defaultColWidth="3.88671875" defaultRowHeight="13.8" x14ac:dyDescent="0.25"/>
  <cols>
    <col min="1" max="1" width="0" style="110" hidden="1"/>
    <col min="2" max="5" width="3.88671875" style="177" customWidth="1"/>
    <col min="6" max="6" width="3.88671875" style="110" customWidth="1"/>
  </cols>
  <sheetData>
    <row r="1" spans="2:67" x14ac:dyDescent="0.25">
      <c r="G1" s="178"/>
      <c r="H1" s="55"/>
      <c r="I1" s="55"/>
      <c r="J1" s="55"/>
      <c r="K1" s="55"/>
      <c r="L1" s="55"/>
      <c r="M1" s="55"/>
      <c r="N1" s="55"/>
    </row>
    <row r="2" spans="2:67" x14ac:dyDescent="0.25">
      <c r="G2" s="55" t="s">
        <v>1674</v>
      </c>
      <c r="H2" s="55"/>
      <c r="I2" s="55"/>
      <c r="J2" s="55"/>
      <c r="K2" s="55"/>
      <c r="L2" s="55"/>
      <c r="M2" s="55"/>
      <c r="N2" s="55"/>
    </row>
    <row r="3" spans="2:67" x14ac:dyDescent="0.25">
      <c r="B3" s="111"/>
      <c r="C3" s="111"/>
      <c r="D3" s="111"/>
      <c r="E3" s="111"/>
      <c r="G3" s="55"/>
      <c r="H3" s="55"/>
      <c r="I3" s="55"/>
      <c r="J3" s="55"/>
      <c r="K3" s="55"/>
      <c r="L3" s="55"/>
      <c r="M3" s="55"/>
      <c r="N3" s="55"/>
    </row>
    <row r="4" spans="2:67" x14ac:dyDescent="0.25">
      <c r="B4" s="762" t="s">
        <v>79</v>
      </c>
      <c r="C4" s="761"/>
      <c r="D4" s="761"/>
      <c r="E4" s="761"/>
      <c r="G4" s="55"/>
      <c r="H4" s="55"/>
      <c r="I4" s="55"/>
      <c r="J4" s="55"/>
      <c r="K4" s="55"/>
      <c r="L4" s="55"/>
      <c r="M4" s="55"/>
      <c r="N4" s="55"/>
    </row>
    <row r="5" spans="2:67" x14ac:dyDescent="0.25">
      <c r="B5" s="111"/>
      <c r="C5" s="111"/>
      <c r="D5" s="111"/>
      <c r="E5" s="111"/>
      <c r="G5" s="55"/>
      <c r="H5" s="55"/>
      <c r="I5" s="55"/>
      <c r="J5" s="55"/>
      <c r="K5" s="55"/>
      <c r="L5" s="55"/>
      <c r="M5" s="55"/>
      <c r="N5" s="55"/>
    </row>
    <row r="6" spans="2:67" x14ac:dyDescent="0.25">
      <c r="B6" s="762" t="s">
        <v>87</v>
      </c>
      <c r="C6" s="761"/>
      <c r="D6" s="761"/>
      <c r="E6" s="761"/>
      <c r="G6" s="55"/>
      <c r="H6" s="55"/>
      <c r="I6" s="55"/>
      <c r="J6" s="55"/>
      <c r="K6" s="55"/>
      <c r="L6" s="55"/>
      <c r="M6" s="55"/>
      <c r="N6" s="55"/>
    </row>
    <row r="7" spans="2:67" x14ac:dyDescent="0.25">
      <c r="B7" s="111"/>
      <c r="C7" s="111"/>
      <c r="D7" s="111"/>
      <c r="E7" s="111"/>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58"/>
      <c r="AU7" s="58"/>
      <c r="AV7" s="58"/>
      <c r="AW7" s="58"/>
      <c r="AX7" s="58"/>
      <c r="AY7" s="58"/>
      <c r="AZ7" s="58"/>
      <c r="BA7" s="58"/>
      <c r="BB7" s="58"/>
      <c r="BC7" s="58"/>
      <c r="BD7" s="58"/>
      <c r="BE7" s="58"/>
      <c r="BF7" s="58"/>
      <c r="BG7" s="58"/>
      <c r="BH7" s="58"/>
      <c r="BI7" s="58"/>
      <c r="BJ7" s="58"/>
      <c r="BK7" s="58"/>
      <c r="BL7" s="58"/>
      <c r="BM7" s="58"/>
      <c r="BN7" s="58"/>
      <c r="BO7" s="58"/>
    </row>
    <row r="8" spans="2:67" x14ac:dyDescent="0.25">
      <c r="B8" s="762" t="s">
        <v>94</v>
      </c>
      <c r="C8" s="761"/>
      <c r="D8" s="761"/>
      <c r="E8" s="761"/>
      <c r="G8" s="55"/>
      <c r="H8" s="55"/>
      <c r="I8" s="55"/>
      <c r="J8" s="55"/>
      <c r="K8" s="55"/>
      <c r="L8" s="55"/>
      <c r="M8" s="55"/>
      <c r="N8" s="55"/>
    </row>
    <row r="9" spans="2:67" ht="14.4" customHeight="1" x14ac:dyDescent="0.25">
      <c r="B9" s="111"/>
      <c r="C9" s="111"/>
      <c r="D9" s="111"/>
      <c r="E9" s="111"/>
      <c r="G9" s="999" t="str">
        <f>"Rincian "&amp;'E-12'!G9&amp;" "&amp;'E-12-1'!M26</f>
        <v>Rincian Biaya Administrasi dan Umum Berdasarkan Bahan Bukti Pidana</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303"/>
    </row>
    <row r="10" spans="2:67" x14ac:dyDescent="0.25">
      <c r="B10" s="762" t="s">
        <v>101</v>
      </c>
      <c r="C10" s="761"/>
      <c r="D10" s="761"/>
      <c r="E10" s="761"/>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304"/>
    </row>
    <row r="11" spans="2:67"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305"/>
    </row>
    <row r="12" spans="2:67" x14ac:dyDescent="0.25">
      <c r="B12" s="762" t="s">
        <v>106</v>
      </c>
      <c r="C12" s="761"/>
      <c r="D12" s="761"/>
      <c r="E12" s="761"/>
      <c r="G12" s="254"/>
      <c r="H12" s="254"/>
      <c r="I12" s="254"/>
      <c r="J12" s="254"/>
      <c r="K12" s="254"/>
      <c r="L12" s="254"/>
      <c r="M12" s="254"/>
      <c r="N12" s="254"/>
    </row>
    <row r="13" spans="2:67" ht="14.25" customHeight="1" x14ac:dyDescent="0.25">
      <c r="B13" s="962" t="str">
        <f>HYPERLINK("#'"&amp;'EWS DIRECTORY'!$J$211&amp;"'!A1",'EWS DIRECTORY'!$J$211)</f>
        <v>E-13</v>
      </c>
      <c r="C13" s="761"/>
      <c r="D13" s="761"/>
      <c r="E13" s="761"/>
      <c r="G13" s="55" t="s">
        <v>1680</v>
      </c>
      <c r="H13" s="55"/>
      <c r="I13" s="254"/>
      <c r="J13" s="254"/>
      <c r="K13" s="254"/>
      <c r="L13" s="254"/>
      <c r="M13" s="254"/>
      <c r="N13" s="254"/>
    </row>
    <row r="14" spans="2:67" x14ac:dyDescent="0.25">
      <c r="B14" s="931" t="str">
        <f>HYPERLINK("#'"&amp;'EWS DIRECTORY'!$J$212&amp;"'!A1",'EWS DIRECTORY'!$J$212)</f>
        <v>E-13-1</v>
      </c>
      <c r="C14" s="761"/>
      <c r="D14" s="761"/>
      <c r="E14" s="761"/>
      <c r="G14" s="55" t="s">
        <v>1681</v>
      </c>
      <c r="H14" s="55"/>
      <c r="I14" s="55"/>
      <c r="J14" s="254"/>
      <c r="K14" s="254"/>
      <c r="L14" s="254"/>
      <c r="M14" s="254"/>
      <c r="N14" s="254"/>
    </row>
    <row r="15" spans="2:67" ht="14.25" customHeight="1" x14ac:dyDescent="0.25">
      <c r="B15" s="929" t="str">
        <f>HYPERLINK("#'"&amp;'EWS DIRECTORY'!$J$213&amp;"'!A1",'EWS DIRECTORY'!$J$213)</f>
        <v>E-13-1-1</v>
      </c>
      <c r="C15" s="761"/>
      <c r="D15" s="761"/>
      <c r="E15" s="761"/>
      <c r="G15" s="55" t="s">
        <v>1744</v>
      </c>
      <c r="H15" s="55"/>
      <c r="I15" s="55" t="s">
        <v>1744</v>
      </c>
      <c r="J15" s="254"/>
      <c r="K15" s="254"/>
      <c r="L15" s="254"/>
      <c r="M15" s="254"/>
      <c r="N15" s="254"/>
    </row>
    <row r="16" spans="2:67" ht="14.25" customHeight="1" x14ac:dyDescent="0.25">
      <c r="B16" s="929" t="str">
        <f>HYPERLINK("#'"&amp;'EWS DIRECTORY'!$J$214&amp;"'!A1",'EWS DIRECTORY'!$J$214)</f>
        <v>E-13-1-2</v>
      </c>
      <c r="C16" s="761"/>
      <c r="D16" s="761"/>
      <c r="E16" s="761"/>
    </row>
    <row r="17" spans="2:42" x14ac:dyDescent="0.25">
      <c r="B17" s="929" t="str">
        <f>HYPERLINK("#'"&amp;'EWS DIRECTORY'!$J$215&amp;"'!A1",'EWS DIRECTORY'!$J$215)</f>
        <v>E-13-1-3</v>
      </c>
      <c r="C17" s="761"/>
      <c r="D17" s="761"/>
      <c r="E17" s="761"/>
      <c r="G17" s="55" t="s">
        <v>1798</v>
      </c>
    </row>
    <row r="18" spans="2:42" ht="14.25" customHeight="1" x14ac:dyDescent="0.25">
      <c r="B18" s="929" t="str">
        <f>HYPERLINK("#'"&amp;'EWS DIRECTORY'!$J$216&amp;"'!A1",'EWS DIRECTORY'!$J$216)</f>
        <v>E-13-1-4</v>
      </c>
      <c r="C18" s="761"/>
      <c r="D18" s="761"/>
      <c r="E18" s="761"/>
      <c r="G18" s="55"/>
    </row>
    <row r="19" spans="2:42" ht="12.75" customHeight="1" x14ac:dyDescent="0.25">
      <c r="B19" s="927" t="str">
        <f>HYPERLINK("#'"&amp;'EWS DIRECTORY'!$J$217&amp;"'!A1",'EWS DIRECTORY'!$J$217)</f>
        <v>E-13-1-5</v>
      </c>
      <c r="C19" s="761"/>
      <c r="D19" s="761"/>
      <c r="E19" s="761"/>
      <c r="G19" s="55"/>
      <c r="H19" s="1116" t="s">
        <v>1445</v>
      </c>
      <c r="I19" s="825"/>
      <c r="J19" s="1116" t="s">
        <v>1452</v>
      </c>
      <c r="K19" s="824"/>
      <c r="L19" s="824"/>
      <c r="M19" s="824"/>
      <c r="N19" s="824"/>
      <c r="O19" s="825"/>
      <c r="P19" s="1116" t="s">
        <v>1915</v>
      </c>
      <c r="Q19" s="824"/>
      <c r="R19" s="824"/>
      <c r="S19" s="824"/>
      <c r="T19" s="824"/>
      <c r="U19" s="825"/>
      <c r="V19" s="1116" t="s">
        <v>1916</v>
      </c>
      <c r="W19" s="824"/>
      <c r="X19" s="824"/>
      <c r="Y19" s="824"/>
      <c r="Z19" s="824"/>
      <c r="AA19" s="824"/>
      <c r="AB19" s="824"/>
      <c r="AC19" s="824"/>
      <c r="AD19" s="824"/>
      <c r="AE19" s="824"/>
      <c r="AF19" s="824"/>
      <c r="AG19" s="824"/>
      <c r="AH19" s="824"/>
      <c r="AI19" s="824"/>
      <c r="AJ19" s="824"/>
      <c r="AK19" s="825"/>
      <c r="AL19" s="1120" t="s">
        <v>1481</v>
      </c>
      <c r="AM19" s="1121"/>
      <c r="AN19" s="1121"/>
      <c r="AO19" s="1121"/>
      <c r="AP19" s="1122"/>
    </row>
    <row r="20" spans="2:42" ht="14.25" customHeight="1" x14ac:dyDescent="0.25">
      <c r="B20" s="929" t="str">
        <f>HYPERLINK("#'"&amp;'EWS DIRECTORY'!$J$218&amp;"'!A1",'EWS DIRECTORY'!$J$218)</f>
        <v>E-13-1-6</v>
      </c>
      <c r="C20" s="761"/>
      <c r="D20" s="761"/>
      <c r="E20" s="761"/>
      <c r="G20" s="55"/>
      <c r="H20" s="1117"/>
      <c r="I20" s="825"/>
      <c r="J20" s="1119"/>
      <c r="K20" s="824"/>
      <c r="L20" s="824"/>
      <c r="M20" s="824"/>
      <c r="N20" s="824"/>
      <c r="O20" s="825"/>
      <c r="P20" s="1117"/>
      <c r="Q20" s="824"/>
      <c r="R20" s="824"/>
      <c r="S20" s="824"/>
      <c r="T20" s="824"/>
      <c r="U20" s="825"/>
      <c r="V20" s="1117"/>
      <c r="W20" s="824"/>
      <c r="X20" s="824"/>
      <c r="Y20" s="824"/>
      <c r="Z20" s="824"/>
      <c r="AA20" s="824"/>
      <c r="AB20" s="824"/>
      <c r="AC20" s="824"/>
      <c r="AD20" s="824"/>
      <c r="AE20" s="824"/>
      <c r="AF20" s="824"/>
      <c r="AG20" s="824"/>
      <c r="AH20" s="824"/>
      <c r="AI20" s="824"/>
      <c r="AJ20" s="824"/>
      <c r="AK20" s="825"/>
      <c r="AL20" s="1063"/>
      <c r="AM20" s="764"/>
      <c r="AN20" s="764"/>
      <c r="AO20" s="764"/>
      <c r="AP20" s="765"/>
    </row>
    <row r="21" spans="2:42" ht="14.25" customHeight="1" x14ac:dyDescent="0.25">
      <c r="G21" s="55"/>
      <c r="H21" s="1117"/>
      <c r="I21" s="825"/>
      <c r="J21" s="1119"/>
      <c r="K21" s="824"/>
      <c r="L21" s="824"/>
      <c r="M21" s="824"/>
      <c r="N21" s="824"/>
      <c r="O21" s="825"/>
      <c r="P21" s="1117"/>
      <c r="Q21" s="824"/>
      <c r="R21" s="824"/>
      <c r="S21" s="824"/>
      <c r="T21" s="824"/>
      <c r="U21" s="825"/>
      <c r="V21" s="1117"/>
      <c r="W21" s="824"/>
      <c r="X21" s="824"/>
      <c r="Y21" s="824"/>
      <c r="Z21" s="824"/>
      <c r="AA21" s="824"/>
      <c r="AB21" s="824"/>
      <c r="AC21" s="824"/>
      <c r="AD21" s="824"/>
      <c r="AE21" s="824"/>
      <c r="AF21" s="824"/>
      <c r="AG21" s="824"/>
      <c r="AH21" s="824"/>
      <c r="AI21" s="824"/>
      <c r="AJ21" s="824"/>
      <c r="AK21" s="825"/>
      <c r="AL21" s="1063"/>
      <c r="AM21" s="764"/>
      <c r="AN21" s="764"/>
      <c r="AO21" s="764"/>
      <c r="AP21" s="765"/>
    </row>
    <row r="22" spans="2:42" ht="14.25" customHeight="1" x14ac:dyDescent="0.25">
      <c r="G22" s="55"/>
      <c r="H22" s="1117"/>
      <c r="I22" s="825"/>
      <c r="J22" s="1119"/>
      <c r="K22" s="824"/>
      <c r="L22" s="824"/>
      <c r="M22" s="824"/>
      <c r="N22" s="824"/>
      <c r="O22" s="825"/>
      <c r="P22" s="1117"/>
      <c r="Q22" s="824"/>
      <c r="R22" s="824"/>
      <c r="S22" s="824"/>
      <c r="T22" s="824"/>
      <c r="U22" s="825"/>
      <c r="V22" s="1117"/>
      <c r="W22" s="824"/>
      <c r="X22" s="824"/>
      <c r="Y22" s="824"/>
      <c r="Z22" s="824"/>
      <c r="AA22" s="824"/>
      <c r="AB22" s="824"/>
      <c r="AC22" s="824"/>
      <c r="AD22" s="824"/>
      <c r="AE22" s="824"/>
      <c r="AF22" s="824"/>
      <c r="AG22" s="824"/>
      <c r="AH22" s="824"/>
      <c r="AI22" s="824"/>
      <c r="AJ22" s="824"/>
      <c r="AK22" s="825"/>
      <c r="AL22" s="1063"/>
      <c r="AM22" s="764"/>
      <c r="AN22" s="764"/>
      <c r="AO22" s="764"/>
      <c r="AP22" s="765"/>
    </row>
    <row r="23" spans="2:42" ht="14.25" customHeight="1" x14ac:dyDescent="0.25">
      <c r="G23" s="55"/>
      <c r="H23" s="1117"/>
      <c r="I23" s="825"/>
      <c r="J23" s="1119"/>
      <c r="K23" s="824"/>
      <c r="L23" s="824"/>
      <c r="M23" s="824"/>
      <c r="N23" s="824"/>
      <c r="O23" s="825"/>
      <c r="P23" s="1117"/>
      <c r="Q23" s="824"/>
      <c r="R23" s="824"/>
      <c r="S23" s="824"/>
      <c r="T23" s="824"/>
      <c r="U23" s="825"/>
      <c r="V23" s="1117"/>
      <c r="W23" s="824"/>
      <c r="X23" s="824"/>
      <c r="Y23" s="824"/>
      <c r="Z23" s="824"/>
      <c r="AA23" s="824"/>
      <c r="AB23" s="824"/>
      <c r="AC23" s="824"/>
      <c r="AD23" s="824"/>
      <c r="AE23" s="824"/>
      <c r="AF23" s="824"/>
      <c r="AG23" s="824"/>
      <c r="AH23" s="824"/>
      <c r="AI23" s="824"/>
      <c r="AJ23" s="824"/>
      <c r="AK23" s="825"/>
      <c r="AL23" s="1063"/>
      <c r="AM23" s="764"/>
      <c r="AN23" s="764"/>
      <c r="AO23" s="764"/>
      <c r="AP23" s="765"/>
    </row>
    <row r="24" spans="2:42" ht="14.25" customHeight="1" x14ac:dyDescent="0.25">
      <c r="G24" s="55"/>
      <c r="H24" s="1117"/>
      <c r="I24" s="825"/>
      <c r="J24" s="1119"/>
      <c r="K24" s="824"/>
      <c r="L24" s="824"/>
      <c r="M24" s="824"/>
      <c r="N24" s="824"/>
      <c r="O24" s="825"/>
      <c r="P24" s="1117"/>
      <c r="Q24" s="824"/>
      <c r="R24" s="824"/>
      <c r="S24" s="824"/>
      <c r="T24" s="824"/>
      <c r="U24" s="825"/>
      <c r="V24" s="1117"/>
      <c r="W24" s="824"/>
      <c r="X24" s="824"/>
      <c r="Y24" s="824"/>
      <c r="Z24" s="824"/>
      <c r="AA24" s="824"/>
      <c r="AB24" s="824"/>
      <c r="AC24" s="824"/>
      <c r="AD24" s="824"/>
      <c r="AE24" s="824"/>
      <c r="AF24" s="824"/>
      <c r="AG24" s="824"/>
      <c r="AH24" s="824"/>
      <c r="AI24" s="824"/>
      <c r="AJ24" s="824"/>
      <c r="AK24" s="825"/>
      <c r="AL24" s="1063"/>
      <c r="AM24" s="764"/>
      <c r="AN24" s="764"/>
      <c r="AO24" s="764"/>
      <c r="AP24" s="765"/>
    </row>
    <row r="25" spans="2:42" ht="14.25" customHeight="1" x14ac:dyDescent="0.25">
      <c r="G25" s="55"/>
      <c r="H25" s="1117"/>
      <c r="I25" s="825"/>
      <c r="J25" s="1119"/>
      <c r="K25" s="824"/>
      <c r="L25" s="824"/>
      <c r="M25" s="824"/>
      <c r="N25" s="824"/>
      <c r="O25" s="825"/>
      <c r="P25" s="1117"/>
      <c r="Q25" s="824"/>
      <c r="R25" s="824"/>
      <c r="S25" s="824"/>
      <c r="T25" s="824"/>
      <c r="U25" s="825"/>
      <c r="V25" s="1117"/>
      <c r="W25" s="824"/>
      <c r="X25" s="824"/>
      <c r="Y25" s="824"/>
      <c r="Z25" s="824"/>
      <c r="AA25" s="824"/>
      <c r="AB25" s="824"/>
      <c r="AC25" s="824"/>
      <c r="AD25" s="824"/>
      <c r="AE25" s="824"/>
      <c r="AF25" s="824"/>
      <c r="AG25" s="824"/>
      <c r="AH25" s="824"/>
      <c r="AI25" s="824"/>
      <c r="AJ25" s="824"/>
      <c r="AK25" s="825"/>
      <c r="AL25" s="1063"/>
      <c r="AM25" s="764"/>
      <c r="AN25" s="764"/>
      <c r="AO25" s="764"/>
      <c r="AP25" s="765"/>
    </row>
    <row r="26" spans="2:42" ht="14.25" customHeight="1" x14ac:dyDescent="0.25">
      <c r="G26" s="55"/>
      <c r="H26" s="1117"/>
      <c r="I26" s="825"/>
      <c r="J26" s="1119"/>
      <c r="K26" s="824"/>
      <c r="L26" s="824"/>
      <c r="M26" s="824"/>
      <c r="N26" s="824"/>
      <c r="O26" s="825"/>
      <c r="P26" s="1117"/>
      <c r="Q26" s="824"/>
      <c r="R26" s="824"/>
      <c r="S26" s="824"/>
      <c r="T26" s="824"/>
      <c r="U26" s="825"/>
      <c r="V26" s="1117"/>
      <c r="W26" s="824"/>
      <c r="X26" s="824"/>
      <c r="Y26" s="824"/>
      <c r="Z26" s="824"/>
      <c r="AA26" s="824"/>
      <c r="AB26" s="824"/>
      <c r="AC26" s="824"/>
      <c r="AD26" s="824"/>
      <c r="AE26" s="824"/>
      <c r="AF26" s="824"/>
      <c r="AG26" s="824"/>
      <c r="AH26" s="824"/>
      <c r="AI26" s="824"/>
      <c r="AJ26" s="824"/>
      <c r="AK26" s="825"/>
      <c r="AL26" s="1063"/>
      <c r="AM26" s="764"/>
      <c r="AN26" s="764"/>
      <c r="AO26" s="764"/>
      <c r="AP26" s="765"/>
    </row>
    <row r="27" spans="2:42" x14ac:dyDescent="0.25">
      <c r="H27" s="1117"/>
      <c r="I27" s="825"/>
      <c r="J27" s="1119"/>
      <c r="K27" s="824"/>
      <c r="L27" s="824"/>
      <c r="M27" s="824"/>
      <c r="N27" s="824"/>
      <c r="O27" s="825"/>
      <c r="P27" s="1117"/>
      <c r="Q27" s="824"/>
      <c r="R27" s="824"/>
      <c r="S27" s="824"/>
      <c r="T27" s="824"/>
      <c r="U27" s="825"/>
      <c r="V27" s="1117"/>
      <c r="W27" s="824"/>
      <c r="X27" s="824"/>
      <c r="Y27" s="824"/>
      <c r="Z27" s="824"/>
      <c r="AA27" s="824"/>
      <c r="AB27" s="824"/>
      <c r="AC27" s="824"/>
      <c r="AD27" s="824"/>
      <c r="AE27" s="824"/>
      <c r="AF27" s="824"/>
      <c r="AG27" s="824"/>
      <c r="AH27" s="824"/>
      <c r="AI27" s="824"/>
      <c r="AJ27" s="824"/>
      <c r="AK27" s="825"/>
      <c r="AL27" s="1063"/>
      <c r="AM27" s="764"/>
      <c r="AN27" s="764"/>
      <c r="AO27" s="764"/>
      <c r="AP27" s="765"/>
    </row>
    <row r="28" spans="2:42" x14ac:dyDescent="0.25">
      <c r="B28" s="760"/>
      <c r="C28" s="761"/>
      <c r="D28" s="761"/>
      <c r="E28" s="761"/>
      <c r="H28" s="1117"/>
      <c r="I28" s="825"/>
      <c r="J28" s="1119"/>
      <c r="K28" s="824"/>
      <c r="L28" s="824"/>
      <c r="M28" s="824"/>
      <c r="N28" s="824"/>
      <c r="O28" s="825"/>
      <c r="P28" s="1117"/>
      <c r="Q28" s="824"/>
      <c r="R28" s="824"/>
      <c r="S28" s="824"/>
      <c r="T28" s="824"/>
      <c r="U28" s="825"/>
      <c r="V28" s="1117"/>
      <c r="W28" s="824"/>
      <c r="X28" s="824"/>
      <c r="Y28" s="824"/>
      <c r="Z28" s="824"/>
      <c r="AA28" s="824"/>
      <c r="AB28" s="824"/>
      <c r="AC28" s="824"/>
      <c r="AD28" s="824"/>
      <c r="AE28" s="824"/>
      <c r="AF28" s="824"/>
      <c r="AG28" s="824"/>
      <c r="AH28" s="824"/>
      <c r="AI28" s="824"/>
      <c r="AJ28" s="824"/>
      <c r="AK28" s="825"/>
      <c r="AL28" s="1063"/>
      <c r="AM28" s="764"/>
      <c r="AN28" s="764"/>
      <c r="AO28" s="764"/>
      <c r="AP28" s="765"/>
    </row>
    <row r="29" spans="2:42" x14ac:dyDescent="0.25">
      <c r="H29" s="1117"/>
      <c r="I29" s="825"/>
      <c r="J29" s="1119"/>
      <c r="K29" s="824"/>
      <c r="L29" s="824"/>
      <c r="M29" s="824"/>
      <c r="N29" s="824"/>
      <c r="O29" s="825"/>
      <c r="P29" s="1117"/>
      <c r="Q29" s="824"/>
      <c r="R29" s="824"/>
      <c r="S29" s="824"/>
      <c r="T29" s="824"/>
      <c r="U29" s="825"/>
      <c r="V29" s="1117"/>
      <c r="W29" s="824"/>
      <c r="X29" s="824"/>
      <c r="Y29" s="824"/>
      <c r="Z29" s="824"/>
      <c r="AA29" s="824"/>
      <c r="AB29" s="824"/>
      <c r="AC29" s="824"/>
      <c r="AD29" s="824"/>
      <c r="AE29" s="824"/>
      <c r="AF29" s="824"/>
      <c r="AG29" s="824"/>
      <c r="AH29" s="824"/>
      <c r="AI29" s="824"/>
      <c r="AJ29" s="824"/>
      <c r="AK29" s="825"/>
      <c r="AL29" s="1063"/>
      <c r="AM29" s="764"/>
      <c r="AN29" s="764"/>
      <c r="AO29" s="764"/>
      <c r="AP29" s="765"/>
    </row>
    <row r="30" spans="2:42" x14ac:dyDescent="0.25">
      <c r="B30" s="760"/>
      <c r="C30" s="761"/>
      <c r="D30" s="761"/>
      <c r="E30" s="761"/>
      <c r="H30" s="1117"/>
      <c r="I30" s="825"/>
      <c r="J30" s="1119"/>
      <c r="K30" s="824"/>
      <c r="L30" s="824"/>
      <c r="M30" s="824"/>
      <c r="N30" s="824"/>
      <c r="O30" s="825"/>
      <c r="P30" s="1117"/>
      <c r="Q30" s="824"/>
      <c r="R30" s="824"/>
      <c r="S30" s="824"/>
      <c r="T30" s="824"/>
      <c r="U30" s="825"/>
      <c r="V30" s="1117"/>
      <c r="W30" s="824"/>
      <c r="X30" s="824"/>
      <c r="Y30" s="824"/>
      <c r="Z30" s="824"/>
      <c r="AA30" s="824"/>
      <c r="AB30" s="824"/>
      <c r="AC30" s="824"/>
      <c r="AD30" s="824"/>
      <c r="AE30" s="824"/>
      <c r="AF30" s="824"/>
      <c r="AG30" s="824"/>
      <c r="AH30" s="824"/>
      <c r="AI30" s="824"/>
      <c r="AJ30" s="824"/>
      <c r="AK30" s="825"/>
      <c r="AL30" s="1063"/>
      <c r="AM30" s="764"/>
      <c r="AN30" s="764"/>
      <c r="AO30" s="764"/>
      <c r="AP30" s="765"/>
    </row>
    <row r="31" spans="2:42" x14ac:dyDescent="0.25">
      <c r="H31" s="1117"/>
      <c r="I31" s="825"/>
      <c r="J31" s="1119"/>
      <c r="K31" s="824"/>
      <c r="L31" s="824"/>
      <c r="M31" s="824"/>
      <c r="N31" s="824"/>
      <c r="O31" s="825"/>
      <c r="P31" s="1117"/>
      <c r="Q31" s="824"/>
      <c r="R31" s="824"/>
      <c r="S31" s="824"/>
      <c r="T31" s="824"/>
      <c r="U31" s="825"/>
      <c r="V31" s="1117"/>
      <c r="W31" s="824"/>
      <c r="X31" s="824"/>
      <c r="Y31" s="824"/>
      <c r="Z31" s="824"/>
      <c r="AA31" s="824"/>
      <c r="AB31" s="824"/>
      <c r="AC31" s="824"/>
      <c r="AD31" s="824"/>
      <c r="AE31" s="824"/>
      <c r="AF31" s="824"/>
      <c r="AG31" s="824"/>
      <c r="AH31" s="824"/>
      <c r="AI31" s="824"/>
      <c r="AJ31" s="824"/>
      <c r="AK31" s="825"/>
      <c r="AL31" s="1063"/>
      <c r="AM31" s="764"/>
      <c r="AN31" s="764"/>
      <c r="AO31" s="764"/>
      <c r="AP31" s="765"/>
    </row>
    <row r="32" spans="2:42" x14ac:dyDescent="0.25">
      <c r="B32" s="760"/>
      <c r="C32" s="761"/>
      <c r="D32" s="761"/>
      <c r="E32" s="761"/>
      <c r="H32" s="1117"/>
      <c r="I32" s="825"/>
      <c r="J32" s="1119"/>
      <c r="K32" s="824"/>
      <c r="L32" s="824"/>
      <c r="M32" s="824"/>
      <c r="N32" s="824"/>
      <c r="O32" s="825"/>
      <c r="P32" s="1117"/>
      <c r="Q32" s="824"/>
      <c r="R32" s="824"/>
      <c r="S32" s="824"/>
      <c r="T32" s="824"/>
      <c r="U32" s="825"/>
      <c r="V32" s="1117"/>
      <c r="W32" s="824"/>
      <c r="X32" s="824"/>
      <c r="Y32" s="824"/>
      <c r="Z32" s="824"/>
      <c r="AA32" s="824"/>
      <c r="AB32" s="824"/>
      <c r="AC32" s="824"/>
      <c r="AD32" s="824"/>
      <c r="AE32" s="824"/>
      <c r="AF32" s="824"/>
      <c r="AG32" s="824"/>
      <c r="AH32" s="824"/>
      <c r="AI32" s="824"/>
      <c r="AJ32" s="824"/>
      <c r="AK32" s="825"/>
      <c r="AL32" s="1063"/>
      <c r="AM32" s="764"/>
      <c r="AN32" s="764"/>
      <c r="AO32" s="764"/>
      <c r="AP32" s="765"/>
    </row>
    <row r="33" spans="2:43" x14ac:dyDescent="0.25">
      <c r="H33" s="1117"/>
      <c r="I33" s="825"/>
      <c r="J33" s="1119"/>
      <c r="K33" s="824"/>
      <c r="L33" s="824"/>
      <c r="M33" s="824"/>
      <c r="N33" s="824"/>
      <c r="O33" s="825"/>
      <c r="P33" s="1117"/>
      <c r="Q33" s="824"/>
      <c r="R33" s="824"/>
      <c r="S33" s="824"/>
      <c r="T33" s="824"/>
      <c r="U33" s="825"/>
      <c r="V33" s="1117"/>
      <c r="W33" s="824"/>
      <c r="X33" s="824"/>
      <c r="Y33" s="824"/>
      <c r="Z33" s="824"/>
      <c r="AA33" s="824"/>
      <c r="AB33" s="824"/>
      <c r="AC33" s="824"/>
      <c r="AD33" s="824"/>
      <c r="AE33" s="824"/>
      <c r="AF33" s="824"/>
      <c r="AG33" s="824"/>
      <c r="AH33" s="824"/>
      <c r="AI33" s="824"/>
      <c r="AJ33" s="824"/>
      <c r="AK33" s="825"/>
      <c r="AL33" s="1063"/>
      <c r="AM33" s="764"/>
      <c r="AN33" s="764"/>
      <c r="AO33" s="764"/>
      <c r="AP33" s="765"/>
    </row>
    <row r="34" spans="2:43" x14ac:dyDescent="0.25">
      <c r="B34" s="760"/>
      <c r="C34" s="761"/>
      <c r="D34" s="761"/>
      <c r="E34" s="761"/>
      <c r="H34" s="113"/>
      <c r="I34" s="114"/>
      <c r="J34" s="1161"/>
      <c r="K34" s="824"/>
      <c r="L34" s="824"/>
      <c r="M34" s="824"/>
      <c r="N34" s="824"/>
      <c r="O34" s="825"/>
      <c r="P34" s="1159"/>
      <c r="Q34" s="824"/>
      <c r="R34" s="824"/>
      <c r="S34" s="824"/>
      <c r="T34" s="824"/>
      <c r="U34" s="825"/>
      <c r="V34" s="1160"/>
      <c r="W34" s="824"/>
      <c r="X34" s="824"/>
      <c r="Y34" s="824"/>
      <c r="Z34" s="824"/>
      <c r="AA34" s="824"/>
      <c r="AB34" s="824"/>
      <c r="AC34" s="824"/>
      <c r="AD34" s="824"/>
      <c r="AE34" s="824"/>
      <c r="AF34" s="824"/>
      <c r="AG34" s="824"/>
      <c r="AH34" s="824"/>
      <c r="AI34" s="824"/>
      <c r="AJ34" s="824"/>
      <c r="AK34" s="1124"/>
      <c r="AL34" s="1065"/>
      <c r="AM34" s="764"/>
      <c r="AN34" s="764"/>
      <c r="AO34" s="764"/>
      <c r="AP34" s="765"/>
    </row>
    <row r="35" spans="2:43" x14ac:dyDescent="0.25">
      <c r="H35" s="1123" t="s">
        <v>1804</v>
      </c>
      <c r="I35" s="824"/>
      <c r="J35" s="824"/>
      <c r="K35" s="824"/>
      <c r="L35" s="824"/>
      <c r="M35" s="824"/>
      <c r="N35" s="824"/>
      <c r="O35" s="824"/>
      <c r="P35" s="824"/>
      <c r="Q35" s="824"/>
      <c r="R35" s="824"/>
      <c r="S35" s="824"/>
      <c r="T35" s="824"/>
      <c r="U35" s="824"/>
      <c r="V35" s="824"/>
      <c r="W35" s="824"/>
      <c r="X35" s="824"/>
      <c r="Y35" s="824"/>
      <c r="Z35" s="824"/>
      <c r="AA35" s="824"/>
      <c r="AB35" s="824"/>
      <c r="AC35" s="824"/>
      <c r="AD35" s="824"/>
      <c r="AE35" s="824"/>
      <c r="AF35" s="824"/>
      <c r="AG35" s="824"/>
      <c r="AH35" s="824"/>
      <c r="AI35" s="824"/>
      <c r="AJ35" s="824"/>
      <c r="AK35" s="1124"/>
      <c r="AL35" s="1063">
        <f>SUM(AL20:AP34)</f>
        <v>0</v>
      </c>
      <c r="AM35" s="764"/>
      <c r="AN35" s="764"/>
      <c r="AO35" s="764"/>
      <c r="AP35" s="765"/>
    </row>
    <row r="36" spans="2:43" x14ac:dyDescent="0.25">
      <c r="B36" s="760"/>
      <c r="C36" s="761"/>
      <c r="D36" s="761"/>
      <c r="E36" s="761"/>
    </row>
    <row r="37" spans="2:43" x14ac:dyDescent="0.25">
      <c r="H37" s="976" t="s">
        <v>1795</v>
      </c>
      <c r="I37" s="824"/>
      <c r="J37" s="824"/>
      <c r="K37" s="824"/>
      <c r="L37" s="824"/>
      <c r="M37" s="824"/>
      <c r="N37" s="824"/>
      <c r="O37" s="824"/>
      <c r="P37" s="824"/>
      <c r="Q37" s="824"/>
      <c r="R37" s="824"/>
      <c r="S37" s="824"/>
      <c r="T37" s="824"/>
      <c r="U37" s="824"/>
      <c r="V37" s="824"/>
      <c r="W37" s="824"/>
      <c r="X37" s="824"/>
      <c r="Y37" s="825"/>
      <c r="Z37" s="976" t="s">
        <v>1796</v>
      </c>
      <c r="AA37" s="824"/>
      <c r="AB37" s="824"/>
      <c r="AC37" s="824"/>
      <c r="AD37" s="824"/>
      <c r="AE37" s="824"/>
      <c r="AF37" s="824"/>
      <c r="AG37" s="824"/>
      <c r="AH37" s="824"/>
      <c r="AI37" s="824"/>
      <c r="AJ37" s="824"/>
      <c r="AK37" s="824"/>
      <c r="AL37" s="824"/>
      <c r="AM37" s="824"/>
      <c r="AN37" s="824"/>
      <c r="AO37" s="824"/>
      <c r="AP37" s="824"/>
      <c r="AQ37" s="825"/>
    </row>
    <row r="38" spans="2:43" x14ac:dyDescent="0.25">
      <c r="H38" s="257" t="s">
        <v>796</v>
      </c>
      <c r="I38" s="258"/>
      <c r="J38" s="258"/>
      <c r="K38" s="258"/>
      <c r="L38" s="258"/>
      <c r="M38" s="258"/>
      <c r="N38" s="258"/>
      <c r="O38" s="258"/>
      <c r="P38" s="258"/>
      <c r="Q38" s="259"/>
      <c r="R38" s="257" t="s">
        <v>1511</v>
      </c>
      <c r="S38" s="258"/>
      <c r="T38" s="258"/>
      <c r="U38" s="259"/>
      <c r="V38" s="257" t="s">
        <v>1510</v>
      </c>
      <c r="W38" s="258"/>
      <c r="X38" s="258"/>
      <c r="Y38" s="259"/>
      <c r="Z38" s="257" t="s">
        <v>796</v>
      </c>
      <c r="AA38" s="258"/>
      <c r="AB38" s="258"/>
      <c r="AC38" s="258"/>
      <c r="AD38" s="258"/>
      <c r="AE38" s="258"/>
      <c r="AF38" s="258"/>
      <c r="AG38" s="258"/>
      <c r="AH38" s="258"/>
      <c r="AI38" s="259"/>
      <c r="AJ38" s="257" t="s">
        <v>1511</v>
      </c>
      <c r="AK38" s="258"/>
      <c r="AL38" s="258"/>
      <c r="AM38" s="259"/>
      <c r="AN38" s="257" t="s">
        <v>1510</v>
      </c>
      <c r="AO38" s="258"/>
      <c r="AP38" s="258"/>
      <c r="AQ38" s="259"/>
    </row>
    <row r="39" spans="2:43" x14ac:dyDescent="0.25">
      <c r="H39" s="260"/>
      <c r="Q39" s="261"/>
      <c r="R39" s="260"/>
      <c r="U39" s="261"/>
      <c r="V39" s="260"/>
      <c r="Y39" s="261"/>
      <c r="Z39" s="260"/>
      <c r="AI39" s="261"/>
      <c r="AJ39" s="260"/>
      <c r="AM39" s="261"/>
      <c r="AN39" s="260"/>
      <c r="AQ39" s="261"/>
    </row>
    <row r="40" spans="2:43" x14ac:dyDescent="0.25">
      <c r="H40" s="260"/>
      <c r="Q40" s="261"/>
      <c r="R40" s="260"/>
      <c r="U40" s="261"/>
      <c r="V40" s="260"/>
      <c r="Y40" s="261"/>
      <c r="Z40" s="260"/>
      <c r="AI40" s="261"/>
      <c r="AJ40" s="260"/>
      <c r="AM40" s="261"/>
      <c r="AN40" s="260"/>
      <c r="AQ40" s="261"/>
    </row>
    <row r="41" spans="2:43" x14ac:dyDescent="0.25">
      <c r="H41" s="260"/>
      <c r="Q41" s="261"/>
      <c r="R41" s="260"/>
      <c r="U41" s="261"/>
      <c r="V41" s="260"/>
      <c r="Y41" s="261"/>
      <c r="Z41" s="260"/>
      <c r="AI41" s="261"/>
      <c r="AJ41" s="260"/>
      <c r="AM41" s="261"/>
      <c r="AN41" s="260"/>
      <c r="AQ41" s="261"/>
    </row>
    <row r="42" spans="2:43" x14ac:dyDescent="0.25">
      <c r="H42" s="260"/>
      <c r="Q42" s="261"/>
      <c r="R42" s="260"/>
      <c r="U42" s="261"/>
      <c r="V42" s="260"/>
      <c r="Y42" s="261"/>
      <c r="Z42" s="260"/>
      <c r="AI42" s="261"/>
      <c r="AJ42" s="260"/>
      <c r="AM42" s="261"/>
      <c r="AN42" s="260"/>
      <c r="AQ42" s="261"/>
    </row>
    <row r="43" spans="2:43" x14ac:dyDescent="0.25">
      <c r="H43" s="262"/>
      <c r="I43" s="263"/>
      <c r="J43" s="263"/>
      <c r="K43" s="263"/>
      <c r="L43" s="263"/>
      <c r="M43" s="263"/>
      <c r="N43" s="263"/>
      <c r="O43" s="263"/>
      <c r="P43" s="263"/>
      <c r="Q43" s="264"/>
      <c r="R43" s="262"/>
      <c r="S43" s="263"/>
      <c r="T43" s="263"/>
      <c r="U43" s="264"/>
      <c r="V43" s="262"/>
      <c r="W43" s="263"/>
      <c r="X43" s="263"/>
      <c r="Y43" s="264"/>
      <c r="Z43" s="262"/>
      <c r="AA43" s="263"/>
      <c r="AB43" s="263"/>
      <c r="AC43" s="263"/>
      <c r="AD43" s="263"/>
      <c r="AE43" s="263"/>
      <c r="AF43" s="263"/>
      <c r="AG43" s="263"/>
      <c r="AH43" s="263"/>
      <c r="AI43" s="264"/>
      <c r="AJ43" s="262"/>
      <c r="AK43" s="263"/>
      <c r="AL43" s="263"/>
      <c r="AM43" s="264"/>
      <c r="AN43" s="262"/>
      <c r="AO43" s="263"/>
      <c r="AP43" s="263"/>
      <c r="AQ43" s="264"/>
    </row>
    <row r="44" spans="2:43" x14ac:dyDescent="0.25">
      <c r="AM44" s="265" t="s">
        <v>1797</v>
      </c>
      <c r="AN44" s="55" t="str">
        <f>'E-13-1'!U26</f>
        <v>E-13-1-5</v>
      </c>
    </row>
  </sheetData>
  <mergeCells count="103">
    <mergeCell ref="G9:Z11"/>
    <mergeCell ref="B32:E32"/>
    <mergeCell ref="H25:I25"/>
    <mergeCell ref="P32:U32"/>
    <mergeCell ref="J32:O32"/>
    <mergeCell ref="B16:E16"/>
    <mergeCell ref="V21:AK21"/>
    <mergeCell ref="P23:U23"/>
    <mergeCell ref="Z37:AQ37"/>
    <mergeCell ref="B36:E36"/>
    <mergeCell ref="AL26:AP26"/>
    <mergeCell ref="AL25:AP25"/>
    <mergeCell ref="H37:Y37"/>
    <mergeCell ref="V33:AK33"/>
    <mergeCell ref="J33:O33"/>
    <mergeCell ref="B12:E12"/>
    <mergeCell ref="B14:E14"/>
    <mergeCell ref="P20:U20"/>
    <mergeCell ref="V19:AK19"/>
    <mergeCell ref="P29:U29"/>
    <mergeCell ref="V28:AK28"/>
    <mergeCell ref="J19:O19"/>
    <mergeCell ref="B13:E13"/>
    <mergeCell ref="AL20:AP20"/>
    <mergeCell ref="B34:E34"/>
    <mergeCell ref="G7:AR7"/>
    <mergeCell ref="B18:E18"/>
    <mergeCell ref="P24:U24"/>
    <mergeCell ref="H29:I29"/>
    <mergeCell ref="V23:AK23"/>
    <mergeCell ref="P33:U33"/>
    <mergeCell ref="AL24:AP24"/>
    <mergeCell ref="H19:I19"/>
    <mergeCell ref="AL33:AP33"/>
    <mergeCell ref="H28:I28"/>
    <mergeCell ref="P26:U26"/>
    <mergeCell ref="V24:AK24"/>
    <mergeCell ref="B28:E28"/>
    <mergeCell ref="B30:E30"/>
    <mergeCell ref="B20:E20"/>
    <mergeCell ref="J30:O30"/>
    <mergeCell ref="AL31:AP31"/>
    <mergeCell ref="J28:O28"/>
    <mergeCell ref="AL29:AP29"/>
    <mergeCell ref="P22:U22"/>
    <mergeCell ref="H23:I23"/>
    <mergeCell ref="P31:U31"/>
    <mergeCell ref="V30:AK30"/>
    <mergeCell ref="B15:E15"/>
    <mergeCell ref="H31:I31"/>
    <mergeCell ref="J20:O20"/>
    <mergeCell ref="H21:I21"/>
    <mergeCell ref="V22:AK22"/>
    <mergeCell ref="J22:O22"/>
    <mergeCell ref="J31:O31"/>
    <mergeCell ref="AL32:AP32"/>
    <mergeCell ref="J21:O21"/>
    <mergeCell ref="J23:O23"/>
    <mergeCell ref="H22:I22"/>
    <mergeCell ref="B17:E17"/>
    <mergeCell ref="V31:AK31"/>
    <mergeCell ref="B19:E19"/>
    <mergeCell ref="AL22:AP22"/>
    <mergeCell ref="AL19:AP19"/>
    <mergeCell ref="V32:AK32"/>
    <mergeCell ref="P27:U27"/>
    <mergeCell ref="V26:AK26"/>
    <mergeCell ref="P21:U21"/>
    <mergeCell ref="H26:I26"/>
    <mergeCell ref="AL35:AP35"/>
    <mergeCell ref="P25:U25"/>
    <mergeCell ref="H35:AK35"/>
    <mergeCell ref="B4:E4"/>
    <mergeCell ref="P19:U19"/>
    <mergeCell ref="P28:U28"/>
    <mergeCell ref="AL28:AP28"/>
    <mergeCell ref="P30:U30"/>
    <mergeCell ref="H32:I32"/>
    <mergeCell ref="AL21:AP21"/>
    <mergeCell ref="V20:AK20"/>
    <mergeCell ref="V34:AK34"/>
    <mergeCell ref="V29:AK29"/>
    <mergeCell ref="H27:I27"/>
    <mergeCell ref="AL23:AP23"/>
    <mergeCell ref="J29:O29"/>
    <mergeCell ref="B8:E8"/>
    <mergeCell ref="H24:I24"/>
    <mergeCell ref="H33:I33"/>
    <mergeCell ref="B10:E10"/>
    <mergeCell ref="J34:O34"/>
    <mergeCell ref="V27:AK27"/>
    <mergeCell ref="J27:O27"/>
    <mergeCell ref="B6:E6"/>
    <mergeCell ref="P34:U34"/>
    <mergeCell ref="H30:I30"/>
    <mergeCell ref="J24:O24"/>
    <mergeCell ref="H20:I20"/>
    <mergeCell ref="AL34:AP34"/>
    <mergeCell ref="J26:O26"/>
    <mergeCell ref="AL27:AP27"/>
    <mergeCell ref="V25:AK25"/>
    <mergeCell ref="J25:O25"/>
    <mergeCell ref="AL30:AP30"/>
  </mergeCells>
  <hyperlinks>
    <hyperlink ref="B4" location="PANDUAN!A1" display="PANDUAN" xr:uid="{00000000-0004-0000-D900-000000000000}"/>
    <hyperlink ref="B6" location="'EWS DIRECTORY'!A1" display="EWS DIRECTORY" xr:uid="{00000000-0004-0000-D900-000001000000}"/>
    <hyperlink ref="B8" location="'DATA PEMICU'!A1" display="DATA PEMICU" xr:uid="{00000000-0004-0000-D900-000002000000}"/>
    <hyperlink ref="B10" location="'DATA PENGUJI'!A1" display="DATA PENGUJI" xr:uid="{00000000-0004-0000-D900-000003000000}"/>
    <hyperlink ref="B12" location="'MAIN LEVEL'!A1" display="MAIN LEVEL" xr:uid="{00000000-0004-0000-D900-000004000000}"/>
  </hyperlinks>
  <pageMargins left="0.7" right="0.7" top="0.75" bottom="0.75" header="0.3" footer="0.3"/>
</worksheet>
</file>

<file path=xl/worksheets/sheet2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A00-000000000000}">
  <sheetPr codeName="Sheet432">
    <tabColor theme="4" tint="-0.249977111117893"/>
  </sheetPr>
  <dimension ref="A1:N44"/>
  <sheetViews>
    <sheetView topLeftCell="B1" zoomScaleNormal="100" workbookViewId="0"/>
  </sheetViews>
  <sheetFormatPr defaultColWidth="14.44140625" defaultRowHeight="15" customHeight="1" x14ac:dyDescent="0.25"/>
  <cols>
    <col min="1" max="1" width="3" style="110" hidden="1" customWidth="1"/>
    <col min="2" max="5" width="3.88671875" style="177" customWidth="1"/>
    <col min="6" max="6" width="3.88671875" style="110" customWidth="1"/>
    <col min="7" max="7" width="10" style="443" customWidth="1"/>
    <col min="8" max="8" width="18" style="443" bestFit="1" customWidth="1"/>
    <col min="9" max="10" width="25" style="443" customWidth="1"/>
    <col min="11" max="11" width="26" style="443" bestFit="1" customWidth="1"/>
    <col min="12" max="12" width="24.44140625" style="443" customWidth="1"/>
    <col min="13" max="13" width="43" style="443" customWidth="1"/>
    <col min="14" max="14" width="22.44140625" style="443" customWidth="1"/>
    <col min="15" max="15" width="14.44140625" style="443" customWidth="1"/>
    <col min="16" max="16384" width="14.44140625" style="443"/>
  </cols>
  <sheetData>
    <row r="1" spans="2:14" ht="14.25" customHeight="1" x14ac:dyDescent="0.25">
      <c r="G1" s="216"/>
      <c r="H1" s="78"/>
      <c r="I1" s="78"/>
    </row>
    <row r="2" spans="2:14" ht="14.25" customHeight="1" x14ac:dyDescent="0.25">
      <c r="G2" s="78" t="s">
        <v>1674</v>
      </c>
      <c r="H2" s="78"/>
      <c r="I2" s="78"/>
    </row>
    <row r="3" spans="2:14" ht="14.25" customHeight="1" x14ac:dyDescent="0.25">
      <c r="B3" s="111"/>
      <c r="C3" s="111"/>
      <c r="D3" s="111"/>
      <c r="E3" s="111"/>
    </row>
    <row r="4" spans="2:14" ht="14.25" customHeight="1" x14ac:dyDescent="0.25">
      <c r="B4" s="762" t="s">
        <v>79</v>
      </c>
      <c r="C4" s="761"/>
      <c r="D4" s="761"/>
      <c r="E4" s="761"/>
    </row>
    <row r="5" spans="2:14" ht="14.25" customHeight="1" x14ac:dyDescent="0.25">
      <c r="B5" s="111"/>
      <c r="C5" s="111"/>
      <c r="D5" s="111"/>
      <c r="E5" s="111"/>
    </row>
    <row r="6" spans="2:14" ht="14.25" customHeight="1" x14ac:dyDescent="0.25">
      <c r="B6" s="762" t="s">
        <v>87</v>
      </c>
      <c r="C6" s="761"/>
      <c r="D6" s="761"/>
      <c r="E6" s="761"/>
    </row>
    <row r="7" spans="2:14" ht="15" customHeight="1" x14ac:dyDescent="0.25">
      <c r="B7" s="111"/>
      <c r="C7" s="111"/>
      <c r="D7" s="111"/>
      <c r="E7" s="111"/>
      <c r="G7" s="1126" t="s">
        <v>1676</v>
      </c>
      <c r="H7" s="997"/>
      <c r="I7" s="997"/>
      <c r="J7" s="997"/>
      <c r="K7" s="997"/>
      <c r="L7" s="997"/>
      <c r="M7" s="997"/>
      <c r="N7" s="997"/>
    </row>
    <row r="8" spans="2:14" ht="14.25" customHeight="1" x14ac:dyDescent="0.25">
      <c r="B8" s="762" t="s">
        <v>94</v>
      </c>
      <c r="C8" s="761"/>
      <c r="D8" s="761"/>
      <c r="E8" s="761"/>
    </row>
    <row r="9" spans="2:14" ht="14.25" customHeight="1" x14ac:dyDescent="0.25">
      <c r="B9" s="111"/>
      <c r="C9" s="111"/>
      <c r="D9" s="111"/>
      <c r="E9" s="111"/>
      <c r="G9" s="1130" t="str">
        <f>"Rincian "&amp;'E-12'!G9&amp;" "&amp;'E-12-1'!M28</f>
        <v>Rincian Biaya Administrasi dan Umum Berdasarkan Data Pemicu dan Data Penguji</v>
      </c>
      <c r="H9" s="789"/>
      <c r="I9" s="789"/>
      <c r="J9" s="789"/>
      <c r="K9" s="790"/>
      <c r="L9" s="217" t="s">
        <v>796</v>
      </c>
      <c r="M9" s="218" t="e">
        <f>": "&amp;NAMA_WP</f>
        <v>#N/A</v>
      </c>
      <c r="N9" s="88"/>
    </row>
    <row r="10" spans="2:14" ht="14.25" customHeight="1" x14ac:dyDescent="0.25">
      <c r="B10" s="762" t="s">
        <v>101</v>
      </c>
      <c r="C10" s="761"/>
      <c r="D10" s="761"/>
      <c r="E10" s="761"/>
      <c r="G10" s="804"/>
      <c r="H10" s="997"/>
      <c r="I10" s="997"/>
      <c r="J10" s="997"/>
      <c r="K10" s="805"/>
      <c r="L10" s="219" t="s">
        <v>1401</v>
      </c>
      <c r="M10" s="220" t="e">
        <f>": "&amp;NPWP</f>
        <v>#N/A</v>
      </c>
      <c r="N10" s="129"/>
    </row>
    <row r="11" spans="2:14" ht="14.25" customHeight="1" x14ac:dyDescent="0.25">
      <c r="G11" s="806"/>
      <c r="H11" s="794"/>
      <c r="I11" s="794"/>
      <c r="J11" s="794"/>
      <c r="K11" s="807"/>
      <c r="L11" s="221" t="s">
        <v>1679</v>
      </c>
      <c r="M11" s="222" t="e">
        <f>": "&amp;ID_MS_TH_PJK</f>
        <v>#N/A</v>
      </c>
      <c r="N11" s="130"/>
    </row>
    <row r="12" spans="2:14" ht="14.25" customHeight="1" x14ac:dyDescent="0.25">
      <c r="B12" s="762" t="s">
        <v>106</v>
      </c>
      <c r="C12" s="761"/>
      <c r="D12" s="761"/>
      <c r="E12" s="761"/>
      <c r="G12" s="223"/>
      <c r="H12" s="223"/>
      <c r="I12" s="223"/>
      <c r="J12" s="223"/>
      <c r="K12" s="223"/>
      <c r="L12" s="223"/>
      <c r="M12" s="223"/>
      <c r="N12" s="223"/>
    </row>
    <row r="13" spans="2:14" ht="14.25" customHeight="1" x14ac:dyDescent="0.25">
      <c r="B13" s="962" t="str">
        <f>HYPERLINK("#'"&amp;'EWS DIRECTORY'!$J$211&amp;"'!A1",'EWS DIRECTORY'!$J$211)</f>
        <v>E-13</v>
      </c>
      <c r="C13" s="761"/>
      <c r="D13" s="761"/>
      <c r="E13" s="761"/>
      <c r="G13" s="443" t="s">
        <v>1680</v>
      </c>
      <c r="J13" s="223"/>
      <c r="K13" s="223"/>
      <c r="L13" s="223"/>
      <c r="M13" s="223"/>
      <c r="N13" s="223"/>
    </row>
    <row r="14" spans="2:14" ht="14.25" customHeight="1" x14ac:dyDescent="0.25">
      <c r="B14" s="931" t="str">
        <f>HYPERLINK("#'"&amp;'EWS DIRECTORY'!$J$212&amp;"'!A1",'EWS DIRECTORY'!$J$212)</f>
        <v>E-13-1</v>
      </c>
      <c r="C14" s="761"/>
      <c r="D14" s="761"/>
      <c r="E14" s="761"/>
      <c r="G14" s="443" t="s">
        <v>1681</v>
      </c>
      <c r="J14" s="443" t="s">
        <v>1917</v>
      </c>
      <c r="K14" s="223"/>
      <c r="L14" s="223"/>
      <c r="M14" s="223"/>
      <c r="N14" s="223"/>
    </row>
    <row r="15" spans="2:14" ht="14.25" customHeight="1" x14ac:dyDescent="0.25">
      <c r="B15" s="929" t="str">
        <f>HYPERLINK("#'"&amp;'EWS DIRECTORY'!$J$213&amp;"'!A1",'EWS DIRECTORY'!$J$213)</f>
        <v>E-13-1-1</v>
      </c>
      <c r="C15" s="761"/>
      <c r="D15" s="761"/>
      <c r="E15" s="761"/>
      <c r="G15" s="443" t="s">
        <v>1681</v>
      </c>
      <c r="J15" s="443" t="s">
        <v>1918</v>
      </c>
      <c r="K15" s="223"/>
      <c r="L15" s="223"/>
      <c r="M15" s="223"/>
      <c r="N15" s="223"/>
    </row>
    <row r="16" spans="2:14" ht="14.25" customHeight="1" x14ac:dyDescent="0.25">
      <c r="B16" s="929" t="str">
        <f>HYPERLINK("#'"&amp;'EWS DIRECTORY'!$J$214&amp;"'!A1",'EWS DIRECTORY'!$J$214)</f>
        <v>E-13-1-2</v>
      </c>
      <c r="C16" s="761"/>
      <c r="D16" s="761"/>
      <c r="E16" s="761"/>
      <c r="K16" s="223"/>
      <c r="L16" s="223"/>
      <c r="M16" s="223"/>
      <c r="N16" s="223"/>
    </row>
    <row r="17" spans="2:14" ht="14.25" customHeight="1" x14ac:dyDescent="0.25">
      <c r="B17" s="929" t="str">
        <f>HYPERLINK("#'"&amp;'EWS DIRECTORY'!$J$215&amp;"'!A1",'EWS DIRECTORY'!$J$215)</f>
        <v>E-13-1-3</v>
      </c>
      <c r="C17" s="761"/>
      <c r="D17" s="761"/>
      <c r="E17" s="761"/>
      <c r="J17" s="223"/>
      <c r="K17" s="223"/>
      <c r="L17" s="223"/>
      <c r="M17" s="223"/>
      <c r="N17" s="223"/>
    </row>
    <row r="18" spans="2:14" ht="14.25" customHeight="1" x14ac:dyDescent="0.25">
      <c r="B18" s="929" t="str">
        <f>HYPERLINK("#'"&amp;'EWS DIRECTORY'!$J$216&amp;"'!A1",'EWS DIRECTORY'!$J$216)</f>
        <v>E-13-1-4</v>
      </c>
      <c r="C18" s="761"/>
      <c r="D18" s="761"/>
      <c r="E18" s="761"/>
      <c r="G18" s="443" t="s">
        <v>1919</v>
      </c>
      <c r="J18" s="223"/>
      <c r="K18" s="223"/>
      <c r="L18" s="223"/>
      <c r="M18" s="223"/>
      <c r="N18" s="223"/>
    </row>
    <row r="19" spans="2:14" ht="14.25" customHeight="1" x14ac:dyDescent="0.25">
      <c r="B19" s="929" t="str">
        <f>HYPERLINK("#'"&amp;'EWS DIRECTORY'!$J$217&amp;"'!A1",'EWS DIRECTORY'!$J$217)</f>
        <v>E-13-1-5</v>
      </c>
      <c r="C19" s="761"/>
      <c r="D19" s="761"/>
      <c r="E19" s="761"/>
      <c r="G19" s="223"/>
      <c r="H19" s="223"/>
      <c r="I19" s="223"/>
      <c r="J19" s="223"/>
      <c r="K19" s="223"/>
      <c r="L19" s="223"/>
      <c r="M19" s="223"/>
      <c r="N19" s="223"/>
    </row>
    <row r="20" spans="2:14" ht="14.25" customHeight="1" x14ac:dyDescent="0.25">
      <c r="B20" s="927" t="str">
        <f>HYPERLINK("#'"&amp;'EWS DIRECTORY'!$J$218&amp;"'!A1",'EWS DIRECTORY'!$J$218)</f>
        <v>E-13-1-6</v>
      </c>
      <c r="C20" s="761"/>
      <c r="D20" s="761"/>
      <c r="E20" s="761"/>
      <c r="G20" s="223" t="s">
        <v>1920</v>
      </c>
      <c r="H20" s="223"/>
      <c r="I20" s="223"/>
      <c r="J20" s="223"/>
      <c r="K20" s="223"/>
      <c r="L20" s="223"/>
      <c r="M20" s="223"/>
      <c r="N20" s="223"/>
    </row>
    <row r="21" spans="2:14" ht="14.25" customHeight="1" x14ac:dyDescent="0.25">
      <c r="G21" s="223"/>
      <c r="H21" s="223"/>
      <c r="I21" s="223"/>
      <c r="J21" s="223"/>
      <c r="K21" s="223"/>
      <c r="L21" s="223"/>
      <c r="M21" s="223"/>
      <c r="N21" s="223"/>
    </row>
    <row r="22" spans="2:14" ht="14.25" customHeight="1" x14ac:dyDescent="0.25">
      <c r="G22" s="1129" t="s">
        <v>1445</v>
      </c>
      <c r="H22" s="1131" t="s">
        <v>1446</v>
      </c>
      <c r="I22" s="764"/>
      <c r="J22" s="764"/>
      <c r="K22" s="764"/>
      <c r="L22" s="764"/>
      <c r="M22" s="764"/>
      <c r="N22" s="764"/>
    </row>
    <row r="23" spans="2:14" ht="14.25" customHeight="1" x14ac:dyDescent="0.25">
      <c r="G23" s="769"/>
      <c r="H23" s="79" t="s">
        <v>1452</v>
      </c>
      <c r="I23" s="1128" t="s">
        <v>1453</v>
      </c>
      <c r="J23" s="765"/>
      <c r="K23" s="80" t="s">
        <v>1454</v>
      </c>
      <c r="L23" s="80" t="s">
        <v>1455</v>
      </c>
      <c r="M23" s="80" t="s">
        <v>1456</v>
      </c>
      <c r="N23" s="80" t="s">
        <v>1457</v>
      </c>
    </row>
    <row r="24" spans="2:14" ht="33.75" customHeight="1" x14ac:dyDescent="0.25">
      <c r="G24" s="382">
        <v>1</v>
      </c>
      <c r="H24" s="383" t="e">
        <f>ID_MS_TH_PJK</f>
        <v>#N/A</v>
      </c>
      <c r="I24" s="1162" t="e">
        <f>NO_BPS</f>
        <v>#N/A</v>
      </c>
      <c r="J24" s="765"/>
      <c r="K24" s="382" t="e">
        <f>PEMBETULAN_KE</f>
        <v>#N/A</v>
      </c>
      <c r="L24" s="537" t="e">
        <f>TGL_TERIMA</f>
        <v>#N/A</v>
      </c>
      <c r="M24" s="384" t="str">
        <f>'E-13'!G9</f>
        <v>Biaya Lainnya</v>
      </c>
      <c r="N24" s="539">
        <f>'MAIN LEVEL'!AB48</f>
        <v>0</v>
      </c>
    </row>
    <row r="25" spans="2:14" ht="14.25" customHeight="1" x14ac:dyDescent="0.25">
      <c r="G25" s="223"/>
      <c r="H25" s="223"/>
      <c r="I25" s="223"/>
      <c r="J25" s="223"/>
      <c r="K25" s="223"/>
      <c r="L25" s="223"/>
      <c r="M25" s="223"/>
      <c r="N25" s="223"/>
    </row>
    <row r="26" spans="2:14" ht="14.25" customHeight="1" x14ac:dyDescent="0.25">
      <c r="G26" s="223"/>
      <c r="H26" s="223"/>
      <c r="I26" s="223"/>
      <c r="J26" s="223"/>
      <c r="K26" s="223"/>
      <c r="L26" s="223"/>
      <c r="M26" s="223"/>
      <c r="N26" s="223"/>
    </row>
    <row r="27" spans="2:14" ht="14.25" customHeight="1" x14ac:dyDescent="0.25">
      <c r="G27" s="223"/>
      <c r="H27" s="223"/>
      <c r="I27" s="223"/>
      <c r="J27" s="223"/>
      <c r="K27" s="223"/>
      <c r="L27" s="223"/>
      <c r="M27" s="223"/>
      <c r="N27" s="223"/>
    </row>
    <row r="28" spans="2:14" ht="30" customHeight="1" x14ac:dyDescent="0.25">
      <c r="B28" s="760"/>
      <c r="C28" s="761"/>
      <c r="D28" s="761"/>
      <c r="E28" s="761"/>
      <c r="G28" s="562" t="s">
        <v>1445</v>
      </c>
      <c r="H28" s="562" t="s">
        <v>1477</v>
      </c>
      <c r="I28" s="563" t="s">
        <v>1478</v>
      </c>
      <c r="J28" s="563" t="s">
        <v>1479</v>
      </c>
      <c r="K28" s="562" t="s">
        <v>1480</v>
      </c>
      <c r="L28" s="562" t="s">
        <v>1481</v>
      </c>
      <c r="M28" s="81"/>
      <c r="N28" s="81"/>
    </row>
    <row r="29" spans="2:14" ht="15" customHeight="1" x14ac:dyDescent="0.25">
      <c r="G29" s="409">
        <f t="array" ref="G29">IFERROR(_xlfn.SEQUENCE(COUNTA(H29:H31)),"")</f>
        <v>1</v>
      </c>
      <c r="H29" s="508" t="s">
        <v>2030</v>
      </c>
      <c r="I29" s="508"/>
      <c r="J29" s="508"/>
      <c r="K29" s="508"/>
      <c r="L29" s="508"/>
      <c r="M29" s="106"/>
      <c r="N29" s="106"/>
    </row>
    <row r="30" spans="2:14" ht="15" customHeight="1" x14ac:dyDescent="0.25">
      <c r="G30" s="410"/>
      <c r="H30" s="509" t="s">
        <v>1921</v>
      </c>
      <c r="I30" s="509"/>
      <c r="J30" s="509"/>
      <c r="K30" s="509"/>
      <c r="L30" s="509"/>
      <c r="M30" s="106"/>
      <c r="N30" s="106"/>
    </row>
    <row r="31" spans="2:14" ht="15" customHeight="1" x14ac:dyDescent="0.25">
      <c r="G31" s="510"/>
      <c r="H31" s="511"/>
      <c r="I31" s="511"/>
      <c r="J31" s="511"/>
      <c r="K31" s="511"/>
      <c r="L31" s="511"/>
      <c r="M31" s="106"/>
      <c r="N31" s="106"/>
    </row>
    <row r="32" spans="2:14" ht="15" customHeight="1" x14ac:dyDescent="0.25">
      <c r="G32" s="512"/>
      <c r="H32" s="507"/>
      <c r="I32" s="507"/>
      <c r="J32" s="507"/>
      <c r="K32" s="507" t="s">
        <v>1494</v>
      </c>
      <c r="L32" s="507">
        <f>SUM(L29:L31)</f>
        <v>0</v>
      </c>
      <c r="M32" s="106"/>
      <c r="N32" s="106"/>
    </row>
    <row r="33" spans="7:14" ht="15" customHeight="1" x14ac:dyDescent="0.25">
      <c r="G33" s="226"/>
      <c r="H33" s="226"/>
      <c r="I33" s="226"/>
      <c r="J33" s="107"/>
      <c r="K33" s="106"/>
      <c r="L33" s="106"/>
      <c r="M33" s="106"/>
      <c r="N33" s="106"/>
    </row>
    <row r="34" spans="7:14" ht="15" customHeight="1" x14ac:dyDescent="0.25">
      <c r="G34" s="107"/>
      <c r="H34" s="107"/>
      <c r="I34" s="107"/>
      <c r="J34" s="103"/>
      <c r="K34" s="108" t="s">
        <v>1500</v>
      </c>
      <c r="L34" s="507">
        <f>L32+N24</f>
        <v>0</v>
      </c>
      <c r="M34" s="106"/>
      <c r="N34" s="106"/>
    </row>
    <row r="35" spans="7:14" ht="15" customHeight="1" x14ac:dyDescent="0.25">
      <c r="G35" s="107"/>
      <c r="H35" s="107"/>
      <c r="I35" s="107"/>
      <c r="J35" s="107"/>
      <c r="K35" s="227"/>
      <c r="L35" s="106"/>
      <c r="M35" s="106"/>
      <c r="N35" s="106"/>
    </row>
    <row r="36" spans="7:14" ht="15" customHeight="1" x14ac:dyDescent="0.25">
      <c r="G36" s="107"/>
      <c r="H36" s="107"/>
      <c r="I36" s="107"/>
      <c r="J36" s="107"/>
      <c r="K36" s="227"/>
      <c r="L36" s="228"/>
      <c r="M36" s="228"/>
      <c r="N36" s="513"/>
    </row>
    <row r="37" spans="7:14" ht="15" customHeight="1" x14ac:dyDescent="0.25">
      <c r="G37" s="226"/>
      <c r="H37" s="226"/>
      <c r="I37" s="226"/>
      <c r="J37" s="107"/>
      <c r="K37" s="227"/>
      <c r="L37" s="228"/>
      <c r="M37" s="228"/>
      <c r="N37" s="513"/>
    </row>
    <row r="38" spans="7:14" ht="15" customHeight="1" x14ac:dyDescent="0.25">
      <c r="G38" s="103"/>
      <c r="H38" s="103"/>
      <c r="I38" s="103"/>
      <c r="J38" s="103"/>
      <c r="K38" s="103"/>
      <c r="L38" s="103"/>
      <c r="M38" s="103"/>
      <c r="N38" s="103"/>
    </row>
    <row r="39" spans="7:14" ht="15" customHeight="1" x14ac:dyDescent="0.25">
      <c r="G39" s="229"/>
      <c r="H39" s="770" t="s">
        <v>1507</v>
      </c>
      <c r="I39" s="764"/>
      <c r="J39" s="764"/>
      <c r="K39" s="763" t="s">
        <v>1508</v>
      </c>
      <c r="L39" s="764"/>
      <c r="M39" s="765"/>
      <c r="N39" s="133"/>
    </row>
    <row r="40" spans="7:14" ht="15" customHeight="1" x14ac:dyDescent="0.25">
      <c r="G40" s="229"/>
      <c r="H40" s="230" t="s">
        <v>796</v>
      </c>
      <c r="I40" s="427" t="s">
        <v>1510</v>
      </c>
      <c r="J40" s="428" t="s">
        <v>1511</v>
      </c>
      <c r="K40" s="428" t="s">
        <v>796</v>
      </c>
      <c r="L40" s="428" t="s">
        <v>1510</v>
      </c>
      <c r="M40" s="428" t="s">
        <v>1511</v>
      </c>
      <c r="N40" s="231"/>
    </row>
    <row r="41" spans="7:14" ht="15" customHeight="1" x14ac:dyDescent="0.25">
      <c r="G41" s="229"/>
      <c r="H41" s="226"/>
      <c r="I41" s="226"/>
      <c r="J41" s="226"/>
      <c r="K41" s="232"/>
      <c r="L41" s="232"/>
      <c r="M41" s="232"/>
      <c r="N41" s="232"/>
    </row>
    <row r="42" spans="7:14" ht="15" customHeight="1" x14ac:dyDescent="0.25">
      <c r="G42" s="233"/>
      <c r="H42" s="234"/>
      <c r="I42" s="234"/>
      <c r="J42" s="234"/>
      <c r="K42" s="235"/>
      <c r="L42" s="235"/>
      <c r="M42" s="235"/>
      <c r="N42" s="235"/>
    </row>
    <row r="43" spans="7:14" ht="15" customHeight="1" x14ac:dyDescent="0.25">
      <c r="G43" s="233"/>
      <c r="H43" s="234"/>
      <c r="I43" s="234"/>
      <c r="J43" s="234"/>
      <c r="K43" s="235"/>
      <c r="L43" s="235"/>
      <c r="M43" s="235"/>
      <c r="N43" s="235"/>
    </row>
    <row r="44" spans="7:14" ht="15" customHeight="1" x14ac:dyDescent="0.25">
      <c r="G44" s="229"/>
      <c r="H44" s="236"/>
      <c r="I44" s="236"/>
      <c r="J44" s="236"/>
      <c r="K44" s="237"/>
      <c r="L44" s="237"/>
      <c r="M44" s="237"/>
      <c r="N44" s="232"/>
    </row>
  </sheetData>
  <mergeCells count="22">
    <mergeCell ref="H39:J39"/>
    <mergeCell ref="K39:M39"/>
    <mergeCell ref="B20:E20"/>
    <mergeCell ref="I24:J24"/>
    <mergeCell ref="I23:J23"/>
    <mergeCell ref="G22:G23"/>
    <mergeCell ref="H22:N22"/>
    <mergeCell ref="B28:E28"/>
    <mergeCell ref="B15:E15"/>
    <mergeCell ref="B19:E19"/>
    <mergeCell ref="B4:E4"/>
    <mergeCell ref="G7:N7"/>
    <mergeCell ref="B16:E16"/>
    <mergeCell ref="B18:E18"/>
    <mergeCell ref="B12:E12"/>
    <mergeCell ref="B14:E14"/>
    <mergeCell ref="B17:E17"/>
    <mergeCell ref="B8:E8"/>
    <mergeCell ref="B13:E13"/>
    <mergeCell ref="B10:E10"/>
    <mergeCell ref="G9:K11"/>
    <mergeCell ref="B6:E6"/>
  </mergeCells>
  <hyperlinks>
    <hyperlink ref="B4" location="PANDUAN!A1" display="PANDUAN" xr:uid="{00000000-0004-0000-DA00-000000000000}"/>
    <hyperlink ref="B6" location="'EWS DIRECTORY'!A1" display="EWS DIRECTORY" xr:uid="{00000000-0004-0000-DA00-000001000000}"/>
    <hyperlink ref="B8" location="'DATA PEMICU'!A1" display="DATA PEMICU" xr:uid="{00000000-0004-0000-DA00-000002000000}"/>
    <hyperlink ref="B10" location="'DATA PENGUJI'!A1" display="DATA PENGUJI" xr:uid="{00000000-0004-0000-DA00-000003000000}"/>
    <hyperlink ref="B12" location="'MAIN LEVEL'!A1" display="MAIN LEVEL" xr:uid="{00000000-0004-0000-DA00-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2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B00-000000000000}">
  <sheetPr codeName="Sheet103">
    <tabColor theme="4" tint="-0.249977111117893"/>
    <pageSetUpPr fitToPage="1"/>
  </sheetPr>
  <dimension ref="A1:AH51"/>
  <sheetViews>
    <sheetView topLeftCell="B1" zoomScaleNormal="100" workbookViewId="0">
      <selection activeCell="AQ18" sqref="AQ18:AU18"/>
    </sheetView>
  </sheetViews>
  <sheetFormatPr defaultColWidth="3.88671875" defaultRowHeight="13.8" x14ac:dyDescent="0.25"/>
  <cols>
    <col min="1" max="1" width="0" style="110" hidden="1"/>
    <col min="2" max="5" width="3.88671875" style="177" customWidth="1"/>
    <col min="6" max="6" width="3.88671875" style="110" customWidth="1"/>
    <col min="7" max="7" width="3.88671875" style="254" customWidth="1"/>
    <col min="8" max="16384" width="3.88671875" style="254"/>
  </cols>
  <sheetData>
    <row r="1" spans="2:34" x14ac:dyDescent="0.25">
      <c r="G1" s="178"/>
      <c r="H1" s="55"/>
      <c r="I1" s="55"/>
      <c r="J1" s="55"/>
      <c r="K1" s="55"/>
      <c r="L1" s="55"/>
      <c r="M1" s="55"/>
    </row>
    <row r="2" spans="2:34" ht="15" customHeight="1" x14ac:dyDescent="0.25">
      <c r="G2" s="124" t="s">
        <v>1674</v>
      </c>
      <c r="H2" s="124"/>
      <c r="I2" s="124"/>
      <c r="J2" s="124"/>
      <c r="K2" s="124"/>
      <c r="L2" s="124"/>
      <c r="M2" s="124"/>
      <c r="N2" s="124"/>
      <c r="O2" s="124"/>
      <c r="P2" s="124"/>
      <c r="Q2" s="124"/>
      <c r="R2" s="124"/>
      <c r="S2" s="124"/>
      <c r="T2" s="124"/>
      <c r="U2" s="124"/>
      <c r="V2" s="124"/>
      <c r="W2" s="124"/>
      <c r="X2" s="124"/>
      <c r="Y2" s="278"/>
      <c r="Z2" s="278"/>
      <c r="AA2" s="278"/>
      <c r="AB2" s="278"/>
      <c r="AC2" s="278"/>
      <c r="AD2" s="278"/>
      <c r="AE2" s="278"/>
      <c r="AF2" s="278"/>
      <c r="AG2" s="278"/>
      <c r="AH2" s="278"/>
    </row>
    <row r="3" spans="2:34" ht="15" customHeight="1" x14ac:dyDescent="0.25">
      <c r="B3" s="111"/>
      <c r="C3" s="111"/>
      <c r="D3" s="111"/>
      <c r="E3" s="111"/>
      <c r="G3" s="124" t="s">
        <v>1675</v>
      </c>
      <c r="H3" s="124"/>
      <c r="I3" s="124"/>
      <c r="J3" s="124"/>
      <c r="K3" s="124"/>
      <c r="L3" s="124"/>
      <c r="M3" s="124"/>
      <c r="N3" s="124"/>
      <c r="O3" s="124"/>
      <c r="P3" s="124"/>
      <c r="Q3" s="124"/>
      <c r="R3" s="124"/>
      <c r="S3" s="124"/>
      <c r="T3" s="124"/>
      <c r="U3" s="124"/>
      <c r="V3" s="124"/>
      <c r="W3" s="124"/>
      <c r="X3" s="124"/>
      <c r="Y3" s="278"/>
      <c r="Z3" s="278"/>
      <c r="AA3" s="278"/>
      <c r="AB3" s="278"/>
      <c r="AC3" s="278"/>
      <c r="AD3" s="278"/>
      <c r="AE3" s="278"/>
      <c r="AF3" s="278"/>
      <c r="AG3" s="278"/>
      <c r="AH3" s="278"/>
    </row>
    <row r="4" spans="2:34" ht="15" customHeight="1" x14ac:dyDescent="0.25">
      <c r="B4" s="762" t="s">
        <v>79</v>
      </c>
      <c r="C4" s="761"/>
      <c r="D4" s="761"/>
      <c r="E4" s="761"/>
      <c r="G4" s="124"/>
      <c r="H4" s="124"/>
      <c r="I4" s="124"/>
      <c r="J4" s="124"/>
      <c r="K4" s="124"/>
      <c r="L4" s="124"/>
      <c r="M4" s="124"/>
      <c r="N4" s="124"/>
      <c r="O4" s="124"/>
      <c r="P4" s="124"/>
      <c r="Q4" s="124"/>
      <c r="R4" s="124"/>
      <c r="S4" s="124"/>
      <c r="T4" s="124"/>
      <c r="U4" s="124"/>
      <c r="V4" s="124"/>
      <c r="W4" s="124"/>
      <c r="X4" s="124"/>
      <c r="Y4" s="278"/>
      <c r="Z4" s="278"/>
      <c r="AA4" s="278"/>
      <c r="AB4" s="278"/>
      <c r="AC4" s="278"/>
      <c r="AD4" s="278"/>
      <c r="AE4" s="278"/>
      <c r="AF4" s="278"/>
      <c r="AG4" s="278"/>
      <c r="AH4" s="278"/>
    </row>
    <row r="5" spans="2:34" ht="15" customHeight="1" x14ac:dyDescent="0.25">
      <c r="B5" s="111"/>
      <c r="C5" s="111"/>
      <c r="D5" s="111"/>
      <c r="E5" s="111"/>
      <c r="G5" s="124"/>
      <c r="H5" s="124"/>
      <c r="I5" s="124"/>
      <c r="J5" s="124"/>
      <c r="K5" s="124"/>
      <c r="L5" s="124"/>
      <c r="M5" s="124"/>
      <c r="N5" s="124"/>
      <c r="O5" s="124"/>
      <c r="P5" s="124"/>
      <c r="Q5" s="124"/>
      <c r="R5" s="124"/>
      <c r="S5" s="124"/>
      <c r="T5" s="124"/>
      <c r="U5" s="124"/>
      <c r="V5" s="124"/>
      <c r="W5" s="124"/>
      <c r="X5" s="124"/>
      <c r="Y5" s="278"/>
      <c r="Z5" s="278"/>
      <c r="AA5" s="278"/>
      <c r="AB5" s="278"/>
      <c r="AC5" s="278"/>
      <c r="AD5" s="278"/>
      <c r="AE5" s="278"/>
      <c r="AF5" s="278"/>
      <c r="AG5" s="278"/>
      <c r="AH5" s="278"/>
    </row>
    <row r="6" spans="2:34" ht="15" customHeight="1" x14ac:dyDescent="0.25">
      <c r="B6" s="762" t="s">
        <v>87</v>
      </c>
      <c r="C6" s="761"/>
      <c r="D6" s="761"/>
      <c r="E6" s="761"/>
      <c r="G6" s="124"/>
      <c r="H6" s="124"/>
      <c r="I6" s="124"/>
      <c r="J6" s="124"/>
      <c r="K6" s="124"/>
      <c r="L6" s="124"/>
      <c r="M6" s="124"/>
      <c r="N6" s="124"/>
      <c r="O6" s="124"/>
      <c r="P6" s="124"/>
      <c r="Q6" s="124"/>
      <c r="R6" s="124"/>
      <c r="S6" s="124"/>
      <c r="T6" s="124"/>
      <c r="U6" s="124"/>
      <c r="V6" s="124"/>
      <c r="W6" s="124"/>
      <c r="X6" s="124"/>
      <c r="Y6" s="278"/>
      <c r="Z6" s="278"/>
      <c r="AA6" s="278"/>
      <c r="AB6" s="278"/>
      <c r="AC6" s="278"/>
      <c r="AD6" s="278"/>
      <c r="AE6" s="278"/>
      <c r="AF6" s="278"/>
      <c r="AG6" s="278"/>
      <c r="AH6" s="278"/>
    </row>
    <row r="7" spans="2:34" ht="15" customHeight="1" x14ac:dyDescent="0.25">
      <c r="B7" s="111"/>
      <c r="C7" s="111"/>
      <c r="D7" s="111"/>
      <c r="E7" s="111"/>
      <c r="G7" s="798" t="s">
        <v>1676</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row>
    <row r="8" spans="2:34" ht="15" customHeight="1" x14ac:dyDescent="0.25">
      <c r="B8" s="762" t="s">
        <v>94</v>
      </c>
      <c r="C8" s="761"/>
      <c r="D8" s="761"/>
      <c r="E8" s="761"/>
      <c r="G8" s="124"/>
      <c r="H8" s="124"/>
      <c r="I8" s="124"/>
      <c r="J8" s="124"/>
      <c r="K8" s="124"/>
      <c r="L8" s="124"/>
      <c r="M8" s="124"/>
      <c r="N8" s="124"/>
      <c r="O8" s="124"/>
      <c r="P8" s="124"/>
      <c r="Q8" s="124"/>
      <c r="R8" s="124"/>
      <c r="S8" s="124"/>
      <c r="T8" s="124"/>
      <c r="U8" s="124"/>
      <c r="V8" s="124"/>
      <c r="W8" s="124"/>
      <c r="X8" s="124"/>
      <c r="Y8" s="278"/>
      <c r="Z8" s="278"/>
      <c r="AA8" s="278"/>
      <c r="AB8" s="278"/>
      <c r="AC8" s="278"/>
      <c r="AD8" s="278"/>
      <c r="AE8" s="278"/>
      <c r="AF8" s="278"/>
      <c r="AG8" s="278"/>
      <c r="AH8" s="278"/>
    </row>
    <row r="9" spans="2:34" ht="15" customHeight="1" x14ac:dyDescent="0.25">
      <c r="B9" s="111"/>
      <c r="C9" s="111"/>
      <c r="D9" s="111"/>
      <c r="E9" s="111"/>
      <c r="G9" s="803" t="str">
        <f>'MAIN LEVEL'!I52</f>
        <v>Keuntungan Selisih Kurs</v>
      </c>
      <c r="H9" s="789"/>
      <c r="I9" s="789"/>
      <c r="J9" s="789"/>
      <c r="K9" s="789"/>
      <c r="L9" s="789"/>
      <c r="M9" s="789"/>
      <c r="N9" s="789"/>
      <c r="O9" s="789"/>
      <c r="P9" s="789"/>
      <c r="Q9" s="789"/>
      <c r="R9" s="789"/>
      <c r="S9" s="789"/>
      <c r="T9" s="790"/>
      <c r="U9" s="279" t="s">
        <v>796</v>
      </c>
      <c r="V9" s="280"/>
      <c r="W9" s="280"/>
      <c r="X9" s="280"/>
      <c r="Y9" s="280"/>
      <c r="Z9" s="280" t="s">
        <v>1678</v>
      </c>
      <c r="AA9" s="182" t="e">
        <f>NAMA_WP</f>
        <v>#N/A</v>
      </c>
      <c r="AB9" s="281"/>
      <c r="AC9" s="281"/>
      <c r="AD9" s="281"/>
      <c r="AE9" s="281"/>
      <c r="AF9" s="281"/>
      <c r="AG9" s="281"/>
      <c r="AH9" s="282"/>
    </row>
    <row r="10" spans="2:34" ht="15" customHeight="1" x14ac:dyDescent="0.25">
      <c r="B10" s="762" t="s">
        <v>101</v>
      </c>
      <c r="C10" s="761"/>
      <c r="D10" s="761"/>
      <c r="E10" s="761"/>
      <c r="G10" s="804"/>
      <c r="H10" s="792"/>
      <c r="I10" s="792"/>
      <c r="J10" s="792"/>
      <c r="K10" s="792"/>
      <c r="L10" s="792"/>
      <c r="M10" s="792"/>
      <c r="N10" s="792"/>
      <c r="O10" s="792"/>
      <c r="P10" s="792"/>
      <c r="Q10" s="792"/>
      <c r="R10" s="792"/>
      <c r="S10" s="792"/>
      <c r="T10" s="805"/>
      <c r="U10" s="283" t="s">
        <v>1401</v>
      </c>
      <c r="V10" s="124"/>
      <c r="W10" s="124"/>
      <c r="X10" s="124"/>
      <c r="Y10" s="124"/>
      <c r="Z10" s="124" t="s">
        <v>1678</v>
      </c>
      <c r="AA10" s="124" t="e">
        <f>NPWP</f>
        <v>#N/A</v>
      </c>
      <c r="AB10" s="278"/>
      <c r="AC10" s="278"/>
      <c r="AD10" s="278"/>
      <c r="AE10" s="278"/>
      <c r="AF10" s="278"/>
      <c r="AG10" s="278"/>
      <c r="AH10" s="284"/>
    </row>
    <row r="11" spans="2:34" ht="15" customHeight="1" x14ac:dyDescent="0.25">
      <c r="G11" s="806"/>
      <c r="H11" s="794"/>
      <c r="I11" s="794"/>
      <c r="J11" s="794"/>
      <c r="K11" s="794"/>
      <c r="L11" s="794"/>
      <c r="M11" s="794"/>
      <c r="N11" s="794"/>
      <c r="O11" s="794"/>
      <c r="P11" s="794"/>
      <c r="Q11" s="794"/>
      <c r="R11" s="794"/>
      <c r="S11" s="794"/>
      <c r="T11" s="807"/>
      <c r="U11" s="285" t="s">
        <v>1679</v>
      </c>
      <c r="V11" s="190"/>
      <c r="W11" s="190"/>
      <c r="X11" s="190"/>
      <c r="Y11" s="190"/>
      <c r="Z11" s="190" t="s">
        <v>1678</v>
      </c>
      <c r="AA11" s="190" t="e">
        <f>ID_MS_TH_PJK</f>
        <v>#N/A</v>
      </c>
      <c r="AB11" s="286"/>
      <c r="AC11" s="286"/>
      <c r="AD11" s="286"/>
      <c r="AE11" s="286"/>
      <c r="AF11" s="286"/>
      <c r="AG11" s="286"/>
      <c r="AH11" s="287"/>
    </row>
    <row r="12" spans="2:34" ht="15" customHeight="1" x14ac:dyDescent="0.25">
      <c r="B12" s="762" t="s">
        <v>106</v>
      </c>
      <c r="C12" s="761"/>
      <c r="D12" s="761"/>
      <c r="E12" s="761"/>
      <c r="G12" s="124"/>
      <c r="H12" s="124"/>
      <c r="I12" s="124"/>
      <c r="J12" s="124"/>
      <c r="K12" s="124"/>
      <c r="L12" s="124"/>
      <c r="M12" s="124"/>
      <c r="N12" s="124"/>
      <c r="O12" s="124"/>
      <c r="P12" s="124"/>
      <c r="Q12" s="124"/>
      <c r="R12" s="124"/>
      <c r="S12" s="124"/>
      <c r="T12" s="124"/>
      <c r="U12" s="124"/>
      <c r="V12" s="124"/>
      <c r="W12" s="124"/>
      <c r="X12" s="124"/>
      <c r="Y12" s="278"/>
      <c r="Z12" s="278"/>
      <c r="AA12" s="278"/>
      <c r="AB12" s="278"/>
      <c r="AC12" s="278"/>
      <c r="AD12" s="278"/>
      <c r="AE12" s="278"/>
      <c r="AF12" s="278"/>
      <c r="AG12" s="278"/>
      <c r="AH12" s="278"/>
    </row>
    <row r="13" spans="2:34" ht="15" customHeight="1" x14ac:dyDescent="0.25">
      <c r="B13" s="927" t="str">
        <f>HYPERLINK("#'"&amp;'EWS DIRECTORY'!$J$219&amp;"'!A1",'EWS DIRECTORY'!$J$219)</f>
        <v>F-1</v>
      </c>
      <c r="C13" s="761"/>
      <c r="D13" s="761"/>
      <c r="E13" s="761"/>
      <c r="G13" s="928" t="str">
        <f>"Pengujian yang telah dilakukan atas pos "&amp;G9&amp;" dapat disimpulkan:"</f>
        <v>Pengujian yang telah dilakukan atas pos Keuntungan Selisih Kurs dapat disimpulkan:</v>
      </c>
      <c r="H13" s="792"/>
      <c r="I13" s="792"/>
      <c r="J13" s="792"/>
      <c r="K13" s="792"/>
      <c r="L13" s="792"/>
      <c r="M13" s="792"/>
      <c r="N13" s="792"/>
      <c r="O13" s="792"/>
      <c r="P13" s="792"/>
      <c r="Q13" s="792"/>
      <c r="R13" s="792"/>
      <c r="S13" s="792"/>
      <c r="T13" s="792"/>
      <c r="U13" s="792"/>
      <c r="V13" s="792"/>
      <c r="W13" s="792"/>
      <c r="X13" s="792"/>
      <c r="Y13" s="792"/>
      <c r="Z13" s="792"/>
      <c r="AA13" s="792"/>
      <c r="AB13" s="792"/>
      <c r="AC13" s="792"/>
      <c r="AD13" s="792"/>
      <c r="AE13" s="792"/>
      <c r="AF13" s="792"/>
      <c r="AG13" s="792"/>
      <c r="AH13" s="792"/>
    </row>
    <row r="14" spans="2:34" ht="15" customHeight="1" x14ac:dyDescent="0.25">
      <c r="B14" s="931" t="str">
        <f>HYPERLINK("#'"&amp;'EWS DIRECTORY'!$J$220&amp;"'!A1",'EWS DIRECTORY'!$J$220)</f>
        <v>F-1-1</v>
      </c>
      <c r="C14" s="761"/>
      <c r="D14" s="761"/>
      <c r="E14" s="761"/>
      <c r="G14" s="124"/>
      <c r="H14" s="124"/>
      <c r="I14" s="124"/>
      <c r="J14" s="124"/>
      <c r="K14" s="124"/>
      <c r="L14" s="124"/>
      <c r="M14" s="124"/>
      <c r="N14" s="124"/>
      <c r="O14" s="124"/>
      <c r="P14" s="124"/>
      <c r="Q14" s="124"/>
      <c r="R14" s="124"/>
      <c r="S14" s="124"/>
      <c r="T14" s="124"/>
      <c r="U14" s="124"/>
      <c r="V14" s="124"/>
      <c r="W14" s="124"/>
      <c r="X14" s="124"/>
      <c r="Y14" s="278"/>
      <c r="Z14" s="278"/>
      <c r="AA14" s="278"/>
      <c r="AB14" s="278"/>
      <c r="AC14" s="278"/>
      <c r="AD14" s="278"/>
      <c r="AE14" s="278"/>
      <c r="AF14" s="278"/>
      <c r="AG14" s="278"/>
      <c r="AH14" s="278"/>
    </row>
    <row r="15" spans="2:34" ht="15" customHeight="1" x14ac:dyDescent="0.25">
      <c r="B15" s="929" t="str">
        <f>HYPERLINK("#'"&amp;'EWS DIRECTORY'!$J$221&amp;"'!A1",'EWS DIRECTORY'!$J$221)</f>
        <v>F-1-1-1</v>
      </c>
      <c r="C15" s="761"/>
      <c r="D15" s="761"/>
      <c r="E15" s="761"/>
      <c r="G15" s="124"/>
      <c r="H15" s="124" t="str">
        <f>"Jumlah "&amp;G9&amp;" menurut petugas :"</f>
        <v>Jumlah Keuntungan Selisih Kurs menurut petugas :</v>
      </c>
      <c r="I15" s="124"/>
      <c r="J15" s="124"/>
      <c r="K15" s="124"/>
      <c r="L15" s="124"/>
      <c r="M15" s="124"/>
      <c r="N15" s="124"/>
      <c r="O15" s="124"/>
      <c r="P15" s="124"/>
      <c r="Q15" s="124"/>
      <c r="R15" s="124"/>
      <c r="S15" s="124"/>
      <c r="T15" s="124"/>
      <c r="U15" s="124"/>
      <c r="V15" s="124"/>
      <c r="W15" s="124"/>
      <c r="X15" s="124"/>
      <c r="Y15" s="278"/>
      <c r="Z15" s="278"/>
      <c r="AA15" s="278"/>
      <c r="AB15" s="278"/>
      <c r="AC15" s="278"/>
      <c r="AD15" s="278"/>
      <c r="AE15" s="278"/>
      <c r="AF15" s="278"/>
      <c r="AG15" s="278"/>
      <c r="AH15" s="278"/>
    </row>
    <row r="16" spans="2:34" ht="15" customHeight="1" x14ac:dyDescent="0.25">
      <c r="B16" s="929" t="str">
        <f>HYPERLINK("#'"&amp;'EWS DIRECTORY'!$J$222&amp;"'!A1",'EWS DIRECTORY'!$J$222)</f>
        <v>F-1-1-2</v>
      </c>
      <c r="C16" s="761"/>
      <c r="D16" s="761"/>
      <c r="E16" s="761"/>
      <c r="G16" s="82" t="s">
        <v>1445</v>
      </c>
      <c r="H16" s="1163" t="s">
        <v>1707</v>
      </c>
      <c r="I16" s="789"/>
      <c r="J16" s="789"/>
      <c r="K16" s="789"/>
      <c r="L16" s="789"/>
      <c r="M16" s="789"/>
      <c r="N16" s="789"/>
      <c r="O16" s="789"/>
      <c r="P16" s="789"/>
      <c r="Q16" s="789"/>
      <c r="R16" s="789"/>
      <c r="S16" s="937" t="s">
        <v>1767</v>
      </c>
      <c r="T16" s="765"/>
      <c r="U16" s="934" t="s">
        <v>1768</v>
      </c>
      <c r="V16" s="764"/>
      <c r="W16" s="764"/>
      <c r="X16" s="764"/>
      <c r="Y16" s="764"/>
      <c r="Z16" s="764"/>
      <c r="AA16" s="765"/>
      <c r="AB16" s="278"/>
      <c r="AC16" s="278"/>
      <c r="AD16" s="278"/>
      <c r="AE16" s="278"/>
      <c r="AF16" s="278"/>
      <c r="AG16" s="278"/>
      <c r="AH16" s="278"/>
    </row>
    <row r="17" spans="2:34" ht="15" customHeight="1" x14ac:dyDescent="0.25">
      <c r="B17" s="929" t="str">
        <f>HYPERLINK("#'"&amp;'EWS DIRECTORY'!$J$223&amp;"'!A1",'EWS DIRECTORY'!$J$223)</f>
        <v>F-1-1-3</v>
      </c>
      <c r="C17" s="761"/>
      <c r="D17" s="761"/>
      <c r="E17" s="761"/>
      <c r="G17" s="84">
        <v>1</v>
      </c>
      <c r="H17" s="926" t="e">
        <f>MASTER!N5</f>
        <v>#N/A</v>
      </c>
      <c r="I17" s="824"/>
      <c r="J17" s="824"/>
      <c r="K17" s="824"/>
      <c r="L17" s="824"/>
      <c r="M17" s="824"/>
      <c r="N17" s="824"/>
      <c r="O17" s="824"/>
      <c r="P17" s="824"/>
      <c r="Q17" s="824"/>
      <c r="R17" s="825"/>
      <c r="S17" s="936" t="s">
        <v>527</v>
      </c>
      <c r="T17" s="790"/>
      <c r="U17" s="923" t="str">
        <f>IF('F-1-1'!I38='F-1-1'!M18,'F-1-1'!AB18,
IF('F-1-1'!I38='F-1-1'!M20,'F-1-1'!AB20,
IF('F-1-1'!I38='F-1-1'!M22,'F-1-1'!AB22,
IF('F-1-1'!I38='F-1-1'!M24,'F-1-1'!AB24,
IF('F-1-1'!I38='F-1-1'!M26,'F-1-1'!AB26,
IF('F-1-1'!I38='F-1-1'!M28,'F-1-1'!AB28,"Tidak Ditemukan"))))))</f>
        <v>Tidak Ditemukan</v>
      </c>
      <c r="V17" s="764"/>
      <c r="W17" s="764"/>
      <c r="X17" s="764"/>
      <c r="Y17" s="764"/>
      <c r="Z17" s="764"/>
      <c r="AA17" s="765"/>
      <c r="AB17" s="278"/>
      <c r="AC17" s="278"/>
      <c r="AD17" s="278"/>
      <c r="AE17" s="278"/>
      <c r="AF17" s="278"/>
      <c r="AG17" s="278"/>
      <c r="AH17" s="278"/>
    </row>
    <row r="18" spans="2:34" ht="15" customHeight="1" x14ac:dyDescent="0.25">
      <c r="B18" s="929" t="str">
        <f>HYPERLINK("#'"&amp;'EWS DIRECTORY'!$J$224&amp;"'!A1",'EWS DIRECTORY'!$J$224)</f>
        <v>F-1-1-4</v>
      </c>
      <c r="C18" s="761"/>
      <c r="D18" s="761"/>
      <c r="E18" s="761"/>
      <c r="G18" s="84">
        <v>2</v>
      </c>
      <c r="H18" s="926" t="e">
        <f>MASTER!N6</f>
        <v>#N/A</v>
      </c>
      <c r="I18" s="824"/>
      <c r="J18" s="824"/>
      <c r="K18" s="824"/>
      <c r="L18" s="824"/>
      <c r="M18" s="824"/>
      <c r="N18" s="824"/>
      <c r="O18" s="824"/>
      <c r="P18" s="824"/>
      <c r="Q18" s="824"/>
      <c r="R18" s="825"/>
      <c r="S18" s="792"/>
      <c r="T18" s="805"/>
      <c r="U18" s="923" t="str">
        <f>IF('F-1-1'!I38='F-1-1'!M18,'F-1-1'!AG18,
IF('F-1-1'!I38='F-1-1'!M20,'F-1-1'!AG20,
IF('F-1-1'!I38='F-1-1'!M22,'F-1-1'!AG22,
IF('F-1-1'!I38='F-1-1'!M24,'F-1-1'!AG24,
IF('F-1-1'!I38='F-1-1'!M26,'F-1-1'!AG26,
IF('F-1-1'!I38='F-1-1'!M28,'F-1-1'!AG28,"Tidak Ditemukan"))))))</f>
        <v>Tidak Ditemukan</v>
      </c>
      <c r="V18" s="764"/>
      <c r="W18" s="764"/>
      <c r="X18" s="764"/>
      <c r="Y18" s="764"/>
      <c r="Z18" s="764"/>
      <c r="AA18" s="765"/>
      <c r="AB18" s="278"/>
      <c r="AC18" s="278"/>
      <c r="AD18" s="278"/>
      <c r="AE18" s="278"/>
      <c r="AF18" s="278"/>
      <c r="AG18" s="278"/>
      <c r="AH18" s="278"/>
    </row>
    <row r="19" spans="2:34" ht="15" customHeight="1" x14ac:dyDescent="0.25">
      <c r="B19" s="929" t="str">
        <f>HYPERLINK("#'"&amp;'EWS DIRECTORY'!$J$225&amp;"'!A1",'EWS DIRECTORY'!$J$225)</f>
        <v>F-1-1-5</v>
      </c>
      <c r="C19" s="761"/>
      <c r="D19" s="761"/>
      <c r="E19" s="761"/>
      <c r="G19" s="84">
        <v>3</v>
      </c>
      <c r="H19" s="926" t="e">
        <f>MASTER!N7</f>
        <v>#N/A</v>
      </c>
      <c r="I19" s="824"/>
      <c r="J19" s="824"/>
      <c r="K19" s="824"/>
      <c r="L19" s="824"/>
      <c r="M19" s="824"/>
      <c r="N19" s="824"/>
      <c r="O19" s="824"/>
      <c r="P19" s="824"/>
      <c r="Q19" s="824"/>
      <c r="R19" s="825"/>
      <c r="S19" s="792"/>
      <c r="T19" s="805"/>
      <c r="U19" s="923" t="str">
        <f>IF('F-1-1'!I38='F-1-1'!M18,'F-1-1'!AL18,
IF('F-1-1'!I38='F-1-1'!M20,'F-1-1'!AL20,
IF('F-1-1'!I38='F-1-1'!M22,'F-1-1'!AL22,
IF('F-1-1'!I38='F-1-1'!M24,'F-1-1'!AL24,
IF('F-1-1'!I38='F-1-1'!M26,'F-1-1'!AL26,
IF('F-1-1'!I38='F-1-1'!M28,'F-1-1'!AL28,"Tidak Ditemukan"))))))</f>
        <v>Tidak Ditemukan</v>
      </c>
      <c r="V19" s="764"/>
      <c r="W19" s="764"/>
      <c r="X19" s="764"/>
      <c r="Y19" s="764"/>
      <c r="Z19" s="764"/>
      <c r="AA19" s="765"/>
      <c r="AB19" s="278"/>
      <c r="AC19" s="278"/>
      <c r="AD19" s="278"/>
      <c r="AE19" s="278"/>
      <c r="AF19" s="278"/>
      <c r="AG19" s="278"/>
      <c r="AH19" s="278"/>
    </row>
    <row r="20" spans="2:34" ht="15" customHeight="1" x14ac:dyDescent="0.25">
      <c r="B20" s="929" t="str">
        <f>HYPERLINK("#'"&amp;'EWS DIRECTORY'!$J$226&amp;"'!A1",'EWS DIRECTORY'!$J$226)</f>
        <v>F-1-1-6</v>
      </c>
      <c r="C20" s="761"/>
      <c r="D20" s="761"/>
      <c r="E20" s="761"/>
      <c r="G20" s="84">
        <v>4</v>
      </c>
      <c r="H20" s="926" t="e">
        <f>MASTER!N8</f>
        <v>#N/A</v>
      </c>
      <c r="I20" s="824"/>
      <c r="J20" s="824"/>
      <c r="K20" s="824"/>
      <c r="L20" s="824"/>
      <c r="M20" s="824"/>
      <c r="N20" s="824"/>
      <c r="O20" s="824"/>
      <c r="P20" s="824"/>
      <c r="Q20" s="824"/>
      <c r="R20" s="825"/>
      <c r="S20" s="792"/>
      <c r="T20" s="805"/>
      <c r="U20" s="923" t="str">
        <f>IF('F-1-1'!I38='F-1-1'!M18,'F-1-1'!AQ18,
IF('F-1-1'!I38='F-1-1'!M20,'F-1-1'!AQ20,
IF('F-1-1'!I38='F-1-1'!M22,'F-1-1'!AQ22,
IF('F-1-1'!I38='F-1-1'!M24,'F-1-1'!AQ24,
IF('F-1-1'!I38='F-1-1'!M26,'F-1-1'!AQ26,
IF('F-1-1'!I38='F-1-1'!M28,'F-1-1'!AQ28,"Tidak Ditemukan"))))))</f>
        <v>Tidak Ditemukan</v>
      </c>
      <c r="V20" s="764"/>
      <c r="W20" s="764"/>
      <c r="X20" s="764"/>
      <c r="Y20" s="764"/>
      <c r="Z20" s="764"/>
      <c r="AA20" s="765"/>
      <c r="AB20" s="278"/>
      <c r="AC20" s="278"/>
      <c r="AD20" s="278"/>
      <c r="AE20" s="278"/>
      <c r="AF20" s="278"/>
      <c r="AG20" s="278"/>
      <c r="AH20" s="278"/>
    </row>
    <row r="21" spans="2:34" ht="15" customHeight="1" x14ac:dyDescent="0.25">
      <c r="G21" s="84">
        <v>5</v>
      </c>
      <c r="H21" s="926" t="e">
        <f>MASTER!N9</f>
        <v>#N/A</v>
      </c>
      <c r="I21" s="824"/>
      <c r="J21" s="824"/>
      <c r="K21" s="824"/>
      <c r="L21" s="824"/>
      <c r="M21" s="824"/>
      <c r="N21" s="824"/>
      <c r="O21" s="824"/>
      <c r="P21" s="824"/>
      <c r="Q21" s="824"/>
      <c r="R21" s="825"/>
      <c r="S21" s="792"/>
      <c r="T21" s="805"/>
      <c r="U21" s="923" t="str">
        <f>IF('F-1-1'!I38='F-1-1'!M18,'F-1-1'!AV18,
IF('F-1-1'!I38='F-1-1'!M20,'F-1-1'!AV20,
IF('F-1-1'!I38='F-1-1'!M22,'F-1-1'!AV22,
IF('F-1-1'!I38='F-1-1'!M24,'F-1-1'!AV24,
IF('F-1-1'!I38='F-1-1'!M26,'F-1-1'!AV26,
IF('F-1-1'!I38='F-1-1'!M28,'F-1-1'!AV28,"Tidak Ditemukan"))))))</f>
        <v>Tidak Ditemukan</v>
      </c>
      <c r="V21" s="764"/>
      <c r="W21" s="764"/>
      <c r="X21" s="764"/>
      <c r="Y21" s="764"/>
      <c r="Z21" s="764"/>
      <c r="AA21" s="765"/>
      <c r="AB21" s="278"/>
      <c r="AC21" s="278"/>
      <c r="AD21" s="278"/>
      <c r="AE21" s="278"/>
      <c r="AF21" s="278"/>
      <c r="AG21" s="278"/>
      <c r="AH21" s="278"/>
    </row>
    <row r="22" spans="2:34" ht="15" customHeight="1" x14ac:dyDescent="0.25">
      <c r="G22" s="84">
        <v>6</v>
      </c>
      <c r="H22" s="926" t="e">
        <f>MASTER!N10</f>
        <v>#N/A</v>
      </c>
      <c r="I22" s="824"/>
      <c r="J22" s="824"/>
      <c r="K22" s="824"/>
      <c r="L22" s="824"/>
      <c r="M22" s="824"/>
      <c r="N22" s="824"/>
      <c r="O22" s="824"/>
      <c r="P22" s="824"/>
      <c r="Q22" s="824"/>
      <c r="R22" s="825"/>
      <c r="S22" s="792"/>
      <c r="T22" s="805"/>
      <c r="U22" s="923" t="str">
        <f>IF('F-1-1'!I38='F-1-1'!M18,'F-1-1'!BA18,
IF('F-1-1'!I38='F-1-1'!M20,'F-1-1'!BA20,
IF('F-1-1'!I38='F-1-1'!M22,'F-1-1'!BA22,
IF('F-1-1'!I38='F-1-1'!M24,'F-1-1'!BA24,
IF('F-1-1'!I38='F-1-1'!M26,'F-1-1'!BA26,
IF('F-1-1'!I38='F-1-1'!M28,'F-1-1'!BA28,"Tidak Ditemukan"))))))</f>
        <v>Tidak Ditemukan</v>
      </c>
      <c r="V22" s="764"/>
      <c r="W22" s="764"/>
      <c r="X22" s="764"/>
      <c r="Y22" s="764"/>
      <c r="Z22" s="764"/>
      <c r="AA22" s="765"/>
      <c r="AB22" s="278"/>
      <c r="AC22" s="278"/>
      <c r="AD22" s="278"/>
      <c r="AE22" s="278"/>
      <c r="AF22" s="278"/>
      <c r="AG22" s="278"/>
      <c r="AH22" s="278"/>
    </row>
    <row r="23" spans="2:34" ht="15" customHeight="1" x14ac:dyDescent="0.25">
      <c r="G23" s="84">
        <v>7</v>
      </c>
      <c r="H23" s="926" t="e">
        <f>MASTER!N11</f>
        <v>#N/A</v>
      </c>
      <c r="I23" s="824"/>
      <c r="J23" s="824"/>
      <c r="K23" s="824"/>
      <c r="L23" s="824"/>
      <c r="M23" s="824"/>
      <c r="N23" s="824"/>
      <c r="O23" s="824"/>
      <c r="P23" s="824"/>
      <c r="Q23" s="824"/>
      <c r="R23" s="825"/>
      <c r="S23" s="792"/>
      <c r="T23" s="805"/>
      <c r="U23" s="923" t="str">
        <f>IF('F-1-1'!I38='F-1-1'!M18,'F-1-1'!BF18,
IF('F-1-1'!I38='F-1-1'!M20,'F-1-1'!BF20,
IF('F-1-1'!I38='F-1-1'!M22,'F-1-1'!BF22,
IF('F-1-1'!I38='F-1-1'!M24,'F-1-1'!BF24,
IF('F-1-1'!I38='F-1-1'!M26,'F-1-1'!BF26,
IF('F-1-1'!I38='F-1-1'!M28,'F-1-1'!BF28,"Tidak Ditemukan"))))))</f>
        <v>Tidak Ditemukan</v>
      </c>
      <c r="V23" s="764"/>
      <c r="W23" s="764"/>
      <c r="X23" s="764"/>
      <c r="Y23" s="764"/>
      <c r="Z23" s="764"/>
      <c r="AA23" s="765"/>
      <c r="AB23" s="278"/>
      <c r="AC23" s="278"/>
      <c r="AD23" s="278"/>
      <c r="AE23" s="278"/>
      <c r="AF23" s="278"/>
      <c r="AG23" s="278"/>
      <c r="AH23" s="278"/>
    </row>
    <row r="24" spans="2:34" ht="15" customHeight="1" x14ac:dyDescent="0.25">
      <c r="G24" s="84">
        <v>8</v>
      </c>
      <c r="H24" s="926" t="e">
        <f>MASTER!N12</f>
        <v>#N/A</v>
      </c>
      <c r="I24" s="824"/>
      <c r="J24" s="824"/>
      <c r="K24" s="824"/>
      <c r="L24" s="824"/>
      <c r="M24" s="824"/>
      <c r="N24" s="824"/>
      <c r="O24" s="824"/>
      <c r="P24" s="824"/>
      <c r="Q24" s="824"/>
      <c r="R24" s="825"/>
      <c r="S24" s="792"/>
      <c r="T24" s="805"/>
      <c r="U24" s="923" t="str">
        <f>IF('F-1-1'!I38='F-1-1'!M18,'F-1-1'!BK18,
IF('F-1-1'!I38='F-1-1'!M20,'F-1-1'!BK20,
IF('F-1-1'!I38='F-1-1'!M22,'F-1-1'!BK22,
IF('F-1-1'!I38='F-1-1'!M24,'F-1-1'!BK24,
IF('F-1-1'!I38='F-1-1'!M26,'F-1-1'!BK26,
IF('F-1-1'!I38='F-1-1'!M28,'F-1-1'!BK28,"Tidak Ditemukan"))))))</f>
        <v>Tidak Ditemukan</v>
      </c>
      <c r="V24" s="764"/>
      <c r="W24" s="764"/>
      <c r="X24" s="764"/>
      <c r="Y24" s="764"/>
      <c r="Z24" s="764"/>
      <c r="AA24" s="765"/>
      <c r="AB24" s="278"/>
      <c r="AC24" s="278"/>
      <c r="AD24" s="278"/>
      <c r="AE24" s="278"/>
      <c r="AF24" s="278"/>
      <c r="AG24" s="278"/>
      <c r="AH24" s="278"/>
    </row>
    <row r="25" spans="2:34" ht="15" customHeight="1" x14ac:dyDescent="0.25">
      <c r="G25" s="84">
        <v>9</v>
      </c>
      <c r="H25" s="926" t="e">
        <f>MASTER!N13</f>
        <v>#N/A</v>
      </c>
      <c r="I25" s="824"/>
      <c r="J25" s="824"/>
      <c r="K25" s="824"/>
      <c r="L25" s="824"/>
      <c r="M25" s="824"/>
      <c r="N25" s="824"/>
      <c r="O25" s="824"/>
      <c r="P25" s="824"/>
      <c r="Q25" s="824"/>
      <c r="R25" s="825"/>
      <c r="S25" s="792"/>
      <c r="T25" s="805"/>
      <c r="U25" s="923" t="str">
        <f>IF('F-1-1'!I38='F-1-1'!M18,'F-1-1'!BP18,
IF('F-1-1'!I38='F-1-1'!M20,'F-1-1'!BP20,
IF('F-1-1'!I38='F-1-1'!M22,'F-1-1'!BP22,
IF('F-1-1'!I38='F-1-1'!M24,'F-1-1'!BP24,
IF('F-1-1'!I38='F-1-1'!M26,'F-1-1'!BP26,
IF('F-1-1'!I38='F-1-1'!M28,'F-1-1'!BP28,"Tidak Ditemukan"))))))</f>
        <v>Tidak Ditemukan</v>
      </c>
      <c r="V25" s="764"/>
      <c r="W25" s="764"/>
      <c r="X25" s="764"/>
      <c r="Y25" s="764"/>
      <c r="Z25" s="764"/>
      <c r="AA25" s="765"/>
      <c r="AB25" s="278"/>
      <c r="AC25" s="278"/>
      <c r="AD25" s="278"/>
      <c r="AE25" s="278"/>
      <c r="AF25" s="278"/>
      <c r="AG25" s="278"/>
      <c r="AH25" s="278"/>
    </row>
    <row r="26" spans="2:34" ht="15" customHeight="1" x14ac:dyDescent="0.25">
      <c r="G26" s="84">
        <v>10</v>
      </c>
      <c r="H26" s="926" t="e">
        <f>MASTER!N14</f>
        <v>#N/A</v>
      </c>
      <c r="I26" s="824"/>
      <c r="J26" s="824"/>
      <c r="K26" s="824"/>
      <c r="L26" s="824"/>
      <c r="M26" s="824"/>
      <c r="N26" s="824"/>
      <c r="O26" s="824"/>
      <c r="P26" s="824"/>
      <c r="Q26" s="824"/>
      <c r="R26" s="825"/>
      <c r="S26" s="792"/>
      <c r="T26" s="805"/>
      <c r="U26" s="923" t="str">
        <f>IF('F-1-1'!I38='F-1-1'!M18,'F-1-1'!BU18,
IF('F-1-1'!I38='F-1-1'!M20,'F-1-1'!BU20,
IF('F-1-1'!I38='F-1-1'!M22,'F-1-1'!BU22,
IF('F-1-1'!I38='F-1-1'!M24,'F-1-1'!BU24,
IF('F-1-1'!I38='F-1-1'!M26,'F-1-1'!BU26,
IF('F-1-1'!I38='F-1-1'!M28,'F-1-1'!BU28,"Tidak Ditemukan"))))))</f>
        <v>Tidak Ditemukan</v>
      </c>
      <c r="V26" s="764"/>
      <c r="W26" s="764"/>
      <c r="X26" s="764"/>
      <c r="Y26" s="764"/>
      <c r="Z26" s="764"/>
      <c r="AA26" s="765"/>
      <c r="AB26" s="278"/>
      <c r="AC26" s="278"/>
      <c r="AD26" s="278"/>
      <c r="AE26" s="278"/>
      <c r="AF26" s="278"/>
      <c r="AG26" s="278"/>
      <c r="AH26" s="278"/>
    </row>
    <row r="27" spans="2:34" ht="15" customHeight="1" x14ac:dyDescent="0.25">
      <c r="G27" s="84">
        <v>11</v>
      </c>
      <c r="H27" s="926" t="e">
        <f>MASTER!N15</f>
        <v>#N/A</v>
      </c>
      <c r="I27" s="824"/>
      <c r="J27" s="824"/>
      <c r="K27" s="824"/>
      <c r="L27" s="824"/>
      <c r="M27" s="824"/>
      <c r="N27" s="824"/>
      <c r="O27" s="824"/>
      <c r="P27" s="824"/>
      <c r="Q27" s="824"/>
      <c r="R27" s="825"/>
      <c r="S27" s="792"/>
      <c r="T27" s="805"/>
      <c r="U27" s="923" t="str">
        <f>IF('F-1-1'!I38='F-1-1'!M18,'F-1-1'!BZ18,
IF('F-1-1'!I38='F-1-1'!M20,'F-1-1'!BZ20,
IF('F-1-1'!I38='F-1-1'!M22,'F-1-1'!BZ22,
IF('F-1-1'!I38='F-1-1'!M24,'F-1-1'!BZ24,
IF('F-1-1'!I38='F-1-1'!M26,'F-1-1'!BZ26,
IF('F-1-1'!I38='F-1-1'!M28,'F-1-1'!BZ28,"Tidak Ditemukan"))))))</f>
        <v>Tidak Ditemukan</v>
      </c>
      <c r="V27" s="764"/>
      <c r="W27" s="764"/>
      <c r="X27" s="764"/>
      <c r="Y27" s="764"/>
      <c r="Z27" s="764"/>
      <c r="AA27" s="765"/>
      <c r="AB27" s="278"/>
      <c r="AC27" s="278"/>
      <c r="AD27" s="278"/>
      <c r="AE27" s="278"/>
      <c r="AF27" s="278"/>
      <c r="AG27" s="278"/>
      <c r="AH27" s="278"/>
    </row>
    <row r="28" spans="2:34" ht="15" customHeight="1" x14ac:dyDescent="0.25">
      <c r="B28" s="760"/>
      <c r="C28" s="761"/>
      <c r="D28" s="761"/>
      <c r="E28" s="761"/>
      <c r="G28" s="84">
        <v>12</v>
      </c>
      <c r="H28" s="926" t="e">
        <f>MASTER!N16</f>
        <v>#N/A</v>
      </c>
      <c r="I28" s="824"/>
      <c r="J28" s="824"/>
      <c r="K28" s="824"/>
      <c r="L28" s="824"/>
      <c r="M28" s="824"/>
      <c r="N28" s="824"/>
      <c r="O28" s="824"/>
      <c r="P28" s="824"/>
      <c r="Q28" s="824"/>
      <c r="R28" s="825"/>
      <c r="S28" s="792"/>
      <c r="T28" s="805"/>
      <c r="U28" s="923" t="str">
        <f>IF('F-1-1'!I38='F-1-1'!M18,'F-1-1'!CE18,
IF('F-1-1'!I38='F-1-1'!M20,'F-1-1'!CE20,
IF('F-1-1'!I38='F-1-1'!M22,'F-1-1'!CE22,
IF('F-1-1'!I38='F-1-1'!M24,'F-1-1'!CE24,
IF('F-1-1'!I38='F-1-1'!M26,'F-1-1'!CE26,
IF('F-1-1'!I38='F-1-1'!M28,'F-1-1'!CE28,"Tidak Ditemukan"))))))</f>
        <v>Tidak Ditemukan</v>
      </c>
      <c r="V28" s="764"/>
      <c r="W28" s="764"/>
      <c r="X28" s="764"/>
      <c r="Y28" s="764"/>
      <c r="Z28" s="764"/>
      <c r="AA28" s="765"/>
      <c r="AB28" s="278"/>
      <c r="AC28" s="278"/>
      <c r="AD28" s="278"/>
      <c r="AE28" s="278"/>
      <c r="AF28" s="278"/>
      <c r="AG28" s="278"/>
      <c r="AH28" s="278"/>
    </row>
    <row r="29" spans="2:34" ht="15" customHeight="1" x14ac:dyDescent="0.25">
      <c r="G29" s="392"/>
      <c r="H29" s="1165" t="s">
        <v>1769</v>
      </c>
      <c r="I29" s="824"/>
      <c r="J29" s="824"/>
      <c r="K29" s="824"/>
      <c r="L29" s="824"/>
      <c r="M29" s="824"/>
      <c r="N29" s="824"/>
      <c r="O29" s="824"/>
      <c r="P29" s="824"/>
      <c r="Q29" s="824"/>
      <c r="R29" s="825"/>
      <c r="S29" s="794"/>
      <c r="T29" s="807"/>
      <c r="U29" s="923" t="str">
        <f>IF('F-1-1'!I38='F-1-1'!M18,'F-1-1'!CJ18,
IF('F-1-1'!I38='F-1-1'!M20,'F-1-1'!CJ20,
IF('F-1-1'!I38='F-1-1'!M22,'F-1-1'!CJ22,
IF('F-1-1'!I38='F-1-1'!M24,'F-1-1'!CJ24,
IF('F-1-1'!I38='F-1-1'!M26,'F-1-1'!CJ26,
IF('F-1-1'!I38='F-1-1'!M28,'F-1-1'!CJ28,"Tidak Ditemukan"))))))</f>
        <v>Tidak Ditemukan</v>
      </c>
      <c r="V29" s="764"/>
      <c r="W29" s="764"/>
      <c r="X29" s="764"/>
      <c r="Y29" s="764"/>
      <c r="Z29" s="764"/>
      <c r="AA29" s="765"/>
      <c r="AB29" s="278"/>
      <c r="AC29" s="278"/>
      <c r="AD29" s="278"/>
      <c r="AE29" s="278"/>
      <c r="AF29" s="278"/>
      <c r="AG29" s="278"/>
      <c r="AH29" s="278"/>
    </row>
    <row r="30" spans="2:34" ht="15" customHeight="1" x14ac:dyDescent="0.25">
      <c r="B30" s="760"/>
      <c r="C30" s="761"/>
      <c r="D30" s="761"/>
      <c r="E30" s="761"/>
      <c r="G30" s="124"/>
      <c r="H30" s="938" t="s">
        <v>1770</v>
      </c>
      <c r="I30" s="824"/>
      <c r="J30" s="824"/>
      <c r="K30" s="824"/>
      <c r="L30" s="824"/>
      <c r="M30" s="824"/>
      <c r="N30" s="824"/>
      <c r="O30" s="824"/>
      <c r="P30" s="824"/>
      <c r="Q30" s="824"/>
      <c r="R30" s="825"/>
      <c r="S30" s="935"/>
      <c r="T30" s="765"/>
      <c r="U30" s="923">
        <f>IF(ISNUMBER(U29),IF(U29&gt;0,U29,SUM(U17:U28)),0)</f>
        <v>0</v>
      </c>
      <c r="V30" s="764"/>
      <c r="W30" s="764"/>
      <c r="X30" s="764"/>
      <c r="Y30" s="764"/>
      <c r="Z30" s="764"/>
      <c r="AA30" s="765"/>
      <c r="AB30" s="278"/>
      <c r="AC30" s="278"/>
      <c r="AD30" s="278"/>
      <c r="AE30" s="278"/>
      <c r="AF30" s="278"/>
      <c r="AG30" s="278"/>
      <c r="AH30" s="278"/>
    </row>
    <row r="31" spans="2:34" ht="15" customHeight="1" x14ac:dyDescent="0.25">
      <c r="G31" s="124"/>
      <c r="H31" s="124"/>
      <c r="I31" s="124"/>
      <c r="J31" s="300"/>
      <c r="K31" s="300"/>
      <c r="L31" s="300"/>
      <c r="M31" s="300"/>
      <c r="N31" s="300"/>
      <c r="O31" s="300"/>
      <c r="P31" s="300"/>
      <c r="Q31" s="300"/>
      <c r="R31" s="300"/>
      <c r="S31" s="300"/>
      <c r="T31" s="301"/>
      <c r="U31" s="515"/>
      <c r="V31" s="515"/>
      <c r="W31" s="515"/>
      <c r="X31" s="515"/>
      <c r="Y31" s="515"/>
      <c r="Z31" s="516"/>
      <c r="AA31" s="516"/>
      <c r="AB31" s="278"/>
      <c r="AC31" s="278"/>
      <c r="AD31" s="278"/>
      <c r="AE31" s="278"/>
      <c r="AF31" s="278"/>
      <c r="AG31" s="278"/>
      <c r="AH31" s="278"/>
    </row>
    <row r="32" spans="2:34" ht="15" customHeight="1" x14ac:dyDescent="0.25">
      <c r="B32" s="760"/>
      <c r="C32" s="761"/>
      <c r="D32" s="761"/>
      <c r="E32" s="761"/>
      <c r="G32" s="124"/>
      <c r="H32" s="297" t="s">
        <v>1771</v>
      </c>
      <c r="I32" s="298"/>
      <c r="J32" s="299"/>
      <c r="K32" s="299"/>
      <c r="L32" s="299"/>
      <c r="M32" s="299"/>
      <c r="N32" s="299"/>
      <c r="O32" s="299"/>
      <c r="P32" s="299"/>
      <c r="Q32" s="299"/>
      <c r="R32" s="299"/>
      <c r="S32" s="299"/>
      <c r="T32" s="302"/>
      <c r="U32" s="923">
        <f>'MAIN LEVEL'!$AB$52</f>
        <v>0</v>
      </c>
      <c r="V32" s="764"/>
      <c r="W32" s="764"/>
      <c r="X32" s="764"/>
      <c r="Y32" s="764"/>
      <c r="Z32" s="764"/>
      <c r="AA32" s="765"/>
      <c r="AB32" s="278"/>
      <c r="AC32" s="278"/>
      <c r="AD32" s="278"/>
      <c r="AE32" s="278"/>
      <c r="AF32" s="278"/>
      <c r="AG32" s="278"/>
      <c r="AH32" s="278"/>
    </row>
    <row r="33" spans="2:34" ht="15" customHeight="1" x14ac:dyDescent="0.25">
      <c r="G33" s="124"/>
      <c r="H33" s="297" t="s">
        <v>1772</v>
      </c>
      <c r="I33" s="298"/>
      <c r="J33" s="299"/>
      <c r="K33" s="299"/>
      <c r="L33" s="299"/>
      <c r="M33" s="299"/>
      <c r="N33" s="299"/>
      <c r="O33" s="299"/>
      <c r="P33" s="299"/>
      <c r="Q33" s="299"/>
      <c r="R33" s="299"/>
      <c r="S33" s="299"/>
      <c r="T33" s="302"/>
      <c r="U33" s="923">
        <f>IFERROR(U30-U32,0)</f>
        <v>0</v>
      </c>
      <c r="V33" s="764"/>
      <c r="W33" s="764"/>
      <c r="X33" s="764"/>
      <c r="Y33" s="764"/>
      <c r="Z33" s="764"/>
      <c r="AA33" s="765"/>
      <c r="AB33" s="278"/>
      <c r="AC33" s="278"/>
      <c r="AD33" s="278"/>
      <c r="AE33" s="278"/>
      <c r="AF33" s="278"/>
      <c r="AG33" s="278"/>
      <c r="AH33" s="278"/>
    </row>
    <row r="34" spans="2:34" ht="15" customHeight="1" x14ac:dyDescent="0.25">
      <c r="B34" s="760"/>
      <c r="C34" s="761"/>
      <c r="D34" s="761"/>
      <c r="E34" s="761"/>
      <c r="G34" s="124"/>
      <c r="H34" s="124"/>
      <c r="I34" s="124"/>
      <c r="J34" s="124"/>
      <c r="K34" s="124"/>
      <c r="L34" s="124"/>
      <c r="M34" s="124"/>
      <c r="N34" s="124"/>
      <c r="O34" s="124"/>
      <c r="P34" s="124"/>
      <c r="Q34" s="124"/>
      <c r="R34" s="124"/>
      <c r="S34" s="124"/>
      <c r="T34" s="124"/>
      <c r="U34" s="124"/>
      <c r="V34" s="124"/>
      <c r="W34" s="124"/>
      <c r="X34" s="124"/>
      <c r="Y34" s="278"/>
      <c r="Z34" s="278"/>
      <c r="AA34" s="278"/>
      <c r="AB34" s="278"/>
      <c r="AC34" s="278"/>
      <c r="AD34" s="278"/>
      <c r="AE34" s="278"/>
      <c r="AF34" s="278"/>
      <c r="AG34" s="278"/>
      <c r="AH34" s="278"/>
    </row>
    <row r="35" spans="2:34" ht="15" customHeight="1" x14ac:dyDescent="0.25">
      <c r="G35" s="278"/>
      <c r="H35" s="278"/>
      <c r="I35" s="278"/>
      <c r="J35" s="278"/>
      <c r="K35" s="278"/>
      <c r="L35" s="278"/>
      <c r="M35" s="278"/>
      <c r="N35" s="278"/>
      <c r="O35" s="278"/>
      <c r="P35" s="278"/>
      <c r="Q35" s="278"/>
      <c r="R35" s="278"/>
      <c r="S35" s="278"/>
      <c r="T35" s="278"/>
      <c r="U35" s="278"/>
      <c r="V35" s="278"/>
      <c r="W35" s="278"/>
      <c r="X35" s="278"/>
      <c r="Y35" s="278"/>
      <c r="Z35" s="278"/>
      <c r="AA35" s="278"/>
      <c r="AB35" s="278"/>
      <c r="AC35" s="278"/>
      <c r="AD35" s="278"/>
      <c r="AE35" s="278"/>
      <c r="AF35" s="278"/>
      <c r="AG35" s="278"/>
      <c r="AH35" s="278"/>
    </row>
    <row r="36" spans="2:34" ht="15" customHeight="1" x14ac:dyDescent="0.25">
      <c r="B36" s="760"/>
      <c r="C36" s="761"/>
      <c r="D36" s="761"/>
      <c r="E36" s="761"/>
      <c r="G36" s="801" t="s">
        <v>1507</v>
      </c>
      <c r="H36" s="764"/>
      <c r="I36" s="764"/>
      <c r="J36" s="764"/>
      <c r="K36" s="764"/>
      <c r="L36" s="764"/>
      <c r="M36" s="764"/>
      <c r="N36" s="764"/>
      <c r="O36" s="764"/>
      <c r="P36" s="764"/>
      <c r="Q36" s="764"/>
      <c r="R36" s="764"/>
      <c r="S36" s="764"/>
      <c r="T36" s="764"/>
      <c r="U36" s="795" t="s">
        <v>1704</v>
      </c>
      <c r="V36" s="764"/>
      <c r="W36" s="764"/>
      <c r="X36" s="764"/>
      <c r="Y36" s="764"/>
      <c r="Z36" s="764"/>
      <c r="AA36" s="764"/>
      <c r="AB36" s="764"/>
      <c r="AC36" s="764"/>
      <c r="AD36" s="764"/>
      <c r="AE36" s="764"/>
      <c r="AF36" s="764"/>
      <c r="AG36" s="764"/>
      <c r="AH36" s="796"/>
    </row>
    <row r="37" spans="2:34" ht="15" customHeight="1" x14ac:dyDescent="0.25">
      <c r="G37" s="793" t="s">
        <v>796</v>
      </c>
      <c r="H37" s="794"/>
      <c r="I37" s="794"/>
      <c r="J37" s="794"/>
      <c r="K37" s="794"/>
      <c r="L37" s="794"/>
      <c r="M37" s="801" t="s">
        <v>1511</v>
      </c>
      <c r="N37" s="764"/>
      <c r="O37" s="764"/>
      <c r="P37" s="764"/>
      <c r="Q37" s="802" t="s">
        <v>1510</v>
      </c>
      <c r="R37" s="764"/>
      <c r="S37" s="764"/>
      <c r="T37" s="765"/>
      <c r="U37" s="793" t="s">
        <v>796</v>
      </c>
      <c r="V37" s="794"/>
      <c r="W37" s="794"/>
      <c r="X37" s="794"/>
      <c r="Y37" s="794"/>
      <c r="Z37" s="794"/>
      <c r="AA37" s="801" t="s">
        <v>1511</v>
      </c>
      <c r="AB37" s="764"/>
      <c r="AC37" s="764"/>
      <c r="AD37" s="764"/>
      <c r="AE37" s="802" t="s">
        <v>1510</v>
      </c>
      <c r="AF37" s="764"/>
      <c r="AG37" s="764"/>
      <c r="AH37" s="765"/>
    </row>
    <row r="38" spans="2:34" ht="15" customHeight="1" x14ac:dyDescent="0.25">
      <c r="G38" s="788"/>
      <c r="H38" s="789"/>
      <c r="I38" s="789"/>
      <c r="J38" s="789"/>
      <c r="K38" s="789"/>
      <c r="L38" s="790"/>
      <c r="M38" s="788"/>
      <c r="N38" s="789"/>
      <c r="O38" s="789"/>
      <c r="P38" s="790"/>
      <c r="Q38" s="788"/>
      <c r="R38" s="789"/>
      <c r="S38" s="789"/>
      <c r="T38" s="790"/>
      <c r="U38" s="788"/>
      <c r="V38" s="789"/>
      <c r="W38" s="789"/>
      <c r="X38" s="789"/>
      <c r="Y38" s="789"/>
      <c r="Z38" s="790"/>
      <c r="AA38" s="788"/>
      <c r="AB38" s="789"/>
      <c r="AC38" s="789"/>
      <c r="AD38" s="790"/>
      <c r="AE38" s="788"/>
      <c r="AF38" s="789"/>
      <c r="AG38" s="789"/>
      <c r="AH38" s="790"/>
    </row>
    <row r="39" spans="2:34" ht="15" customHeight="1" x14ac:dyDescent="0.25">
      <c r="G39" s="283"/>
      <c r="H39" s="124"/>
      <c r="I39" s="124"/>
      <c r="J39" s="124"/>
      <c r="K39" s="124"/>
      <c r="L39" s="124"/>
      <c r="M39" s="283"/>
      <c r="N39" s="124"/>
      <c r="O39" s="124"/>
      <c r="P39" s="124"/>
      <c r="Q39" s="283"/>
      <c r="R39" s="124"/>
      <c r="S39" s="124"/>
      <c r="T39" s="125"/>
      <c r="U39" s="124"/>
      <c r="V39" s="124"/>
      <c r="W39" s="124"/>
      <c r="X39" s="124"/>
      <c r="Y39" s="124"/>
      <c r="Z39" s="124"/>
      <c r="AA39" s="283"/>
      <c r="AB39" s="124"/>
      <c r="AC39" s="124"/>
      <c r="AD39" s="125"/>
      <c r="AE39" s="283"/>
      <c r="AF39" s="124"/>
      <c r="AG39" s="124"/>
      <c r="AH39" s="125"/>
    </row>
    <row r="40" spans="2:34" ht="15" customHeight="1" x14ac:dyDescent="0.25">
      <c r="G40" s="283"/>
      <c r="H40" s="124"/>
      <c r="I40" s="124"/>
      <c r="J40" s="124"/>
      <c r="K40" s="124"/>
      <c r="L40" s="124"/>
      <c r="M40" s="283"/>
      <c r="N40" s="124"/>
      <c r="O40" s="124"/>
      <c r="P40" s="124"/>
      <c r="Q40" s="283"/>
      <c r="R40" s="124"/>
      <c r="S40" s="124"/>
      <c r="T40" s="125"/>
      <c r="U40" s="124"/>
      <c r="V40" s="124"/>
      <c r="W40" s="124"/>
      <c r="X40" s="124"/>
      <c r="Y40" s="124"/>
      <c r="Z40" s="124"/>
      <c r="AA40" s="283"/>
      <c r="AB40" s="124"/>
      <c r="AC40" s="124"/>
      <c r="AD40" s="125"/>
      <c r="AE40" s="283"/>
      <c r="AF40" s="124"/>
      <c r="AG40" s="124"/>
      <c r="AH40" s="125"/>
    </row>
    <row r="41" spans="2:34" ht="15" customHeight="1" x14ac:dyDescent="0.25">
      <c r="G41" s="283"/>
      <c r="H41" s="124"/>
      <c r="I41" s="124"/>
      <c r="J41" s="124"/>
      <c r="K41" s="124"/>
      <c r="L41" s="124"/>
      <c r="M41" s="283"/>
      <c r="N41" s="124"/>
      <c r="O41" s="124"/>
      <c r="P41" s="124"/>
      <c r="Q41" s="283"/>
      <c r="R41" s="124"/>
      <c r="S41" s="124"/>
      <c r="T41" s="125"/>
      <c r="U41" s="124"/>
      <c r="V41" s="124"/>
      <c r="W41" s="124"/>
      <c r="X41" s="124"/>
      <c r="Y41" s="124"/>
      <c r="Z41" s="124"/>
      <c r="AA41" s="283"/>
      <c r="AB41" s="124"/>
      <c r="AC41" s="124"/>
      <c r="AD41" s="125"/>
      <c r="AE41" s="283"/>
      <c r="AF41" s="124"/>
      <c r="AG41" s="124"/>
      <c r="AH41" s="125"/>
    </row>
    <row r="42" spans="2:34" ht="15" customHeight="1" x14ac:dyDescent="0.25">
      <c r="G42" s="283"/>
      <c r="H42" s="124"/>
      <c r="I42" s="124"/>
      <c r="J42" s="124"/>
      <c r="K42" s="124"/>
      <c r="L42" s="124"/>
      <c r="M42" s="283"/>
      <c r="N42" s="124"/>
      <c r="O42" s="124"/>
      <c r="P42" s="124"/>
      <c r="Q42" s="283"/>
      <c r="R42" s="124"/>
      <c r="S42" s="124"/>
      <c r="T42" s="125"/>
      <c r="U42" s="124"/>
      <c r="V42" s="124"/>
      <c r="W42" s="124"/>
      <c r="X42" s="124"/>
      <c r="Y42" s="124"/>
      <c r="Z42" s="124"/>
      <c r="AA42" s="283"/>
      <c r="AB42" s="124"/>
      <c r="AC42" s="124"/>
      <c r="AD42" s="125"/>
      <c r="AE42" s="283"/>
      <c r="AF42" s="124"/>
      <c r="AG42" s="124"/>
      <c r="AH42" s="125"/>
    </row>
    <row r="43" spans="2:34" ht="15" customHeight="1" x14ac:dyDescent="0.25">
      <c r="G43" s="283"/>
      <c r="H43" s="124"/>
      <c r="I43" s="124"/>
      <c r="J43" s="124"/>
      <c r="K43" s="124"/>
      <c r="L43" s="124"/>
      <c r="M43" s="283"/>
      <c r="N43" s="124"/>
      <c r="O43" s="124"/>
      <c r="P43" s="124"/>
      <c r="Q43" s="283"/>
      <c r="R43" s="124"/>
      <c r="S43" s="124"/>
      <c r="T43" s="125"/>
      <c r="U43" s="124"/>
      <c r="V43" s="124"/>
      <c r="W43" s="124"/>
      <c r="X43" s="124"/>
      <c r="Y43" s="124"/>
      <c r="Z43" s="124"/>
      <c r="AA43" s="283"/>
      <c r="AB43" s="124"/>
      <c r="AC43" s="124"/>
      <c r="AD43" s="125"/>
      <c r="AE43" s="283"/>
      <c r="AF43" s="124"/>
      <c r="AG43" s="124"/>
      <c r="AH43" s="125"/>
    </row>
    <row r="44" spans="2:34" ht="15" customHeight="1" x14ac:dyDescent="0.25">
      <c r="G44" s="283"/>
      <c r="H44" s="124"/>
      <c r="I44" s="124"/>
      <c r="J44" s="124"/>
      <c r="K44" s="124"/>
      <c r="L44" s="124"/>
      <c r="M44" s="283"/>
      <c r="N44" s="124"/>
      <c r="O44" s="124"/>
      <c r="P44" s="124"/>
      <c r="Q44" s="283"/>
      <c r="R44" s="124"/>
      <c r="S44" s="124"/>
      <c r="T44" s="125"/>
      <c r="U44" s="124"/>
      <c r="V44" s="124"/>
      <c r="W44" s="124"/>
      <c r="X44" s="124"/>
      <c r="Y44" s="124"/>
      <c r="Z44" s="124"/>
      <c r="AA44" s="283"/>
      <c r="AB44" s="124"/>
      <c r="AC44" s="124"/>
      <c r="AD44" s="125"/>
      <c r="AE44" s="283"/>
      <c r="AF44" s="124"/>
      <c r="AG44" s="124"/>
      <c r="AH44" s="125"/>
    </row>
    <row r="45" spans="2:34" ht="15" customHeight="1" x14ac:dyDescent="0.25">
      <c r="G45" s="283"/>
      <c r="H45" s="124"/>
      <c r="I45" s="124"/>
      <c r="J45" s="124"/>
      <c r="K45" s="124"/>
      <c r="L45" s="124"/>
      <c r="M45" s="283"/>
      <c r="N45" s="124"/>
      <c r="O45" s="124"/>
      <c r="P45" s="124"/>
      <c r="Q45" s="283"/>
      <c r="R45" s="124"/>
      <c r="S45" s="124"/>
      <c r="T45" s="125"/>
      <c r="U45" s="124"/>
      <c r="V45" s="124"/>
      <c r="W45" s="124"/>
      <c r="X45" s="124"/>
      <c r="Y45" s="124"/>
      <c r="Z45" s="124"/>
      <c r="AA45" s="283"/>
      <c r="AB45" s="124"/>
      <c r="AC45" s="124"/>
      <c r="AD45" s="125"/>
      <c r="AE45" s="283"/>
      <c r="AF45" s="124"/>
      <c r="AG45" s="124"/>
      <c r="AH45" s="125"/>
    </row>
    <row r="46" spans="2:34" ht="15" customHeight="1" x14ac:dyDescent="0.25">
      <c r="G46" s="283"/>
      <c r="H46" s="124"/>
      <c r="I46" s="124"/>
      <c r="J46" s="124"/>
      <c r="K46" s="124"/>
      <c r="L46" s="124"/>
      <c r="M46" s="283"/>
      <c r="N46" s="124"/>
      <c r="O46" s="124"/>
      <c r="P46" s="124"/>
      <c r="Q46" s="283"/>
      <c r="R46" s="124"/>
      <c r="S46" s="124"/>
      <c r="T46" s="125"/>
      <c r="U46" s="124"/>
      <c r="V46" s="124"/>
      <c r="W46" s="124"/>
      <c r="X46" s="124"/>
      <c r="Y46" s="124"/>
      <c r="Z46" s="124"/>
      <c r="AA46" s="283"/>
      <c r="AB46" s="124"/>
      <c r="AC46" s="124"/>
      <c r="AD46" s="125"/>
      <c r="AE46" s="283"/>
      <c r="AF46" s="124"/>
      <c r="AG46" s="124"/>
      <c r="AH46" s="125"/>
    </row>
    <row r="47" spans="2:34" ht="15" customHeight="1" x14ac:dyDescent="0.25">
      <c r="G47" s="283"/>
      <c r="H47" s="124"/>
      <c r="I47" s="124"/>
      <c r="J47" s="124"/>
      <c r="K47" s="124"/>
      <c r="L47" s="124"/>
      <c r="M47" s="283"/>
      <c r="N47" s="124"/>
      <c r="O47" s="124"/>
      <c r="P47" s="124"/>
      <c r="Q47" s="283"/>
      <c r="R47" s="124"/>
      <c r="S47" s="124"/>
      <c r="T47" s="125"/>
      <c r="U47" s="124"/>
      <c r="V47" s="124"/>
      <c r="W47" s="124"/>
      <c r="X47" s="124"/>
      <c r="Y47" s="124"/>
      <c r="Z47" s="124"/>
      <c r="AA47" s="283"/>
      <c r="AB47" s="124"/>
      <c r="AC47" s="124"/>
      <c r="AD47" s="125"/>
      <c r="AE47" s="283"/>
      <c r="AF47" s="124"/>
      <c r="AG47" s="124"/>
      <c r="AH47" s="125"/>
    </row>
    <row r="48" spans="2:34" ht="15" customHeight="1" x14ac:dyDescent="0.25">
      <c r="G48" s="283"/>
      <c r="H48" s="124"/>
      <c r="I48" s="124"/>
      <c r="J48" s="124"/>
      <c r="K48" s="124"/>
      <c r="L48" s="124"/>
      <c r="M48" s="283"/>
      <c r="N48" s="124"/>
      <c r="O48" s="124"/>
      <c r="P48" s="124"/>
      <c r="Q48" s="283"/>
      <c r="R48" s="124"/>
      <c r="S48" s="124"/>
      <c r="T48" s="125"/>
      <c r="U48" s="124"/>
      <c r="V48" s="124"/>
      <c r="W48" s="124"/>
      <c r="X48" s="124"/>
      <c r="Y48" s="124"/>
      <c r="Z48" s="124"/>
      <c r="AA48" s="283"/>
      <c r="AB48" s="124"/>
      <c r="AC48" s="124"/>
      <c r="AD48" s="125"/>
      <c r="AE48" s="283"/>
      <c r="AF48" s="124"/>
      <c r="AG48" s="124"/>
      <c r="AH48" s="125"/>
    </row>
    <row r="49" spans="7:34" x14ac:dyDescent="0.25">
      <c r="G49" s="283"/>
      <c r="H49" s="124"/>
      <c r="I49" s="124"/>
      <c r="J49" s="124"/>
      <c r="K49" s="124"/>
      <c r="L49" s="124"/>
      <c r="M49" s="283"/>
      <c r="N49" s="124"/>
      <c r="O49" s="124"/>
      <c r="P49" s="124"/>
      <c r="Q49" s="283"/>
      <c r="R49" s="124"/>
      <c r="S49" s="124"/>
      <c r="T49" s="125"/>
      <c r="U49" s="124"/>
      <c r="V49" s="124"/>
      <c r="W49" s="124"/>
      <c r="X49" s="124"/>
      <c r="Y49" s="124"/>
      <c r="Z49" s="124"/>
      <c r="AA49" s="283"/>
      <c r="AB49" s="124"/>
      <c r="AC49" s="124"/>
      <c r="AD49" s="125"/>
      <c r="AE49" s="283"/>
      <c r="AF49" s="124"/>
      <c r="AG49" s="124"/>
      <c r="AH49" s="125"/>
    </row>
    <row r="50" spans="7:34" x14ac:dyDescent="0.25">
      <c r="G50" s="285"/>
      <c r="H50" s="190"/>
      <c r="I50" s="190"/>
      <c r="J50" s="190"/>
      <c r="K50" s="190"/>
      <c r="L50" s="190"/>
      <c r="M50" s="285"/>
      <c r="N50" s="190"/>
      <c r="O50" s="190"/>
      <c r="P50" s="190"/>
      <c r="Q50" s="285"/>
      <c r="R50" s="190"/>
      <c r="S50" s="190"/>
      <c r="T50" s="243"/>
      <c r="U50" s="190"/>
      <c r="V50" s="190"/>
      <c r="W50" s="190"/>
      <c r="X50" s="190"/>
      <c r="Y50" s="190"/>
      <c r="Z50" s="190"/>
      <c r="AA50" s="285"/>
      <c r="AB50" s="190"/>
      <c r="AC50" s="190"/>
      <c r="AD50" s="243"/>
      <c r="AE50" s="285"/>
      <c r="AF50" s="190"/>
      <c r="AG50" s="190"/>
      <c r="AH50" s="243"/>
    </row>
    <row r="51" spans="7:34" x14ac:dyDescent="0.25">
      <c r="G51" s="3"/>
      <c r="H51" s="55"/>
      <c r="I51" s="55"/>
      <c r="J51" s="55"/>
      <c r="K51" s="55"/>
      <c r="L51" s="288" t="s">
        <v>1705</v>
      </c>
      <c r="M51" s="55">
        <f>'MAIN LEVEL'!Z52</f>
        <v>0</v>
      </c>
    </row>
  </sheetData>
  <mergeCells count="70">
    <mergeCell ref="S16:T16"/>
    <mergeCell ref="U18:AA18"/>
    <mergeCell ref="G9:T11"/>
    <mergeCell ref="G37:L37"/>
    <mergeCell ref="H20:R20"/>
    <mergeCell ref="H23:R23"/>
    <mergeCell ref="U33:AA33"/>
    <mergeCell ref="H30:R30"/>
    <mergeCell ref="U24:AA24"/>
    <mergeCell ref="H26:R26"/>
    <mergeCell ref="U23:AA23"/>
    <mergeCell ref="U21:AA21"/>
    <mergeCell ref="AE38:AH38"/>
    <mergeCell ref="U28:AA28"/>
    <mergeCell ref="B6:E6"/>
    <mergeCell ref="B30:E30"/>
    <mergeCell ref="H29:R29"/>
    <mergeCell ref="B15:E15"/>
    <mergeCell ref="AE37:AH37"/>
    <mergeCell ref="U37:Z37"/>
    <mergeCell ref="U20:AA20"/>
    <mergeCell ref="B20:E20"/>
    <mergeCell ref="U19:AA19"/>
    <mergeCell ref="H27:R27"/>
    <mergeCell ref="S30:T30"/>
    <mergeCell ref="G7:AH7"/>
    <mergeCell ref="B8:E8"/>
    <mergeCell ref="U32:AA32"/>
    <mergeCell ref="AA38:AD38"/>
    <mergeCell ref="Q37:T37"/>
    <mergeCell ref="U38:Z38"/>
    <mergeCell ref="U27:AA27"/>
    <mergeCell ref="U30:AA30"/>
    <mergeCell ref="AA37:AD37"/>
    <mergeCell ref="Q38:T38"/>
    <mergeCell ref="H28:R28"/>
    <mergeCell ref="S17:T29"/>
    <mergeCell ref="H18:R18"/>
    <mergeCell ref="B4:E4"/>
    <mergeCell ref="U26:AA26"/>
    <mergeCell ref="U22:AA22"/>
    <mergeCell ref="B16:E16"/>
    <mergeCell ref="H21:R21"/>
    <mergeCell ref="B18:E18"/>
    <mergeCell ref="H17:R17"/>
    <mergeCell ref="B12:E12"/>
    <mergeCell ref="H16:R16"/>
    <mergeCell ref="U17:AA17"/>
    <mergeCell ref="H19:R19"/>
    <mergeCell ref="H22:R22"/>
    <mergeCell ref="B14:E14"/>
    <mergeCell ref="U25:AA25"/>
    <mergeCell ref="U16:AA16"/>
    <mergeCell ref="B17:E17"/>
    <mergeCell ref="B10:E10"/>
    <mergeCell ref="B28:E28"/>
    <mergeCell ref="M37:P37"/>
    <mergeCell ref="G38:L38"/>
    <mergeCell ref="B34:E34"/>
    <mergeCell ref="B13:E13"/>
    <mergeCell ref="H24:R24"/>
    <mergeCell ref="G13:AH13"/>
    <mergeCell ref="B19:E19"/>
    <mergeCell ref="M38:P38"/>
    <mergeCell ref="U29:AA29"/>
    <mergeCell ref="G36:T36"/>
    <mergeCell ref="B36:E36"/>
    <mergeCell ref="B32:E32"/>
    <mergeCell ref="U36:AH36"/>
    <mergeCell ref="H25:R25"/>
  </mergeCells>
  <hyperlinks>
    <hyperlink ref="B4" location="PANDUAN!A1" display="PANDUAN" xr:uid="{00000000-0004-0000-DB00-000000000000}"/>
    <hyperlink ref="B6" location="'EWS DIRECTORY'!A1" display="EWS DIRECTORY" xr:uid="{00000000-0004-0000-DB00-000001000000}"/>
    <hyperlink ref="B8" location="'DATA PEMICU'!A1" display="DATA PEMICU" xr:uid="{00000000-0004-0000-DB00-000002000000}"/>
    <hyperlink ref="B10" location="'DATA PENGUJI'!A1" display="DATA PENGUJI" xr:uid="{00000000-0004-0000-DB00-000003000000}"/>
    <hyperlink ref="B12" location="'MAIN LEVEL'!A1" display="MAIN LEVEL" xr:uid="{00000000-0004-0000-DB00-000004000000}"/>
  </hyperlinks>
  <pageMargins left="0.70866141732283472" right="0.17" top="0.74803149606299213" bottom="0.74803149606299213" header="0.31496062992125978" footer="0.31496062992125978"/>
  <pageSetup paperSize="9" scale="76" orientation="portrait"/>
</worksheet>
</file>

<file path=xl/worksheets/sheet2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C00-000000000000}">
  <sheetPr codeName="Sheet104">
    <tabColor theme="4" tint="-0.249977111117893"/>
  </sheetPr>
  <dimension ref="A1:CX82"/>
  <sheetViews>
    <sheetView topLeftCell="B25" zoomScaleNormal="100" workbookViewId="0">
      <selection activeCell="AQ18" sqref="AQ18:AU18"/>
    </sheetView>
  </sheetViews>
  <sheetFormatPr defaultColWidth="3.88671875" defaultRowHeight="15" customHeight="1" x14ac:dyDescent="0.25"/>
  <cols>
    <col min="1" max="1" width="0" style="110" hidden="1"/>
    <col min="2" max="5" width="3.88671875" style="177" customWidth="1"/>
    <col min="6" max="6" width="3.88671875" style="110" customWidth="1"/>
  </cols>
  <sheetData>
    <row r="1" spans="1:102" ht="14.25" customHeight="1" x14ac:dyDescent="0.25">
      <c r="G1" s="178"/>
      <c r="AL1" s="110"/>
      <c r="AM1" s="110"/>
      <c r="AN1" s="110"/>
      <c r="AO1" s="110"/>
      <c r="AP1" s="110"/>
      <c r="AQ1" s="110"/>
      <c r="AR1" s="110"/>
      <c r="AS1" s="110"/>
      <c r="AT1" s="110"/>
      <c r="AU1" s="110"/>
      <c r="AV1" s="110"/>
      <c r="AW1" s="110"/>
      <c r="AX1" s="110"/>
      <c r="AY1" s="110"/>
      <c r="AZ1" s="110"/>
      <c r="BA1" s="110"/>
      <c r="BB1" s="110"/>
      <c r="BC1" s="110"/>
      <c r="BD1" s="110"/>
      <c r="BE1" s="110"/>
      <c r="BF1" s="110"/>
      <c r="BG1" s="110"/>
      <c r="BH1" s="110"/>
      <c r="BI1" s="110"/>
      <c r="BJ1" s="110"/>
      <c r="BK1" s="110"/>
      <c r="BL1" s="110"/>
      <c r="BM1" s="110"/>
      <c r="BN1" s="110"/>
      <c r="BO1" s="110"/>
      <c r="BP1" s="110"/>
      <c r="BQ1" s="110"/>
      <c r="BR1" s="110"/>
      <c r="BS1" s="110"/>
      <c r="BT1" s="110"/>
      <c r="BU1" s="110"/>
      <c r="BV1" s="110"/>
      <c r="BW1" s="110"/>
      <c r="BX1" s="110"/>
      <c r="BY1" s="110"/>
      <c r="BZ1" s="110"/>
      <c r="CA1" s="110"/>
      <c r="CB1" s="110"/>
      <c r="CC1" s="110"/>
      <c r="CD1" s="110"/>
      <c r="CE1" s="110"/>
      <c r="CF1" s="110"/>
      <c r="CG1" s="110"/>
      <c r="CH1" s="110"/>
      <c r="CI1" s="110"/>
      <c r="CJ1" s="110"/>
      <c r="CK1" s="110"/>
      <c r="CL1" s="110"/>
      <c r="CM1" s="110"/>
      <c r="CN1" s="110"/>
      <c r="CO1" s="110"/>
      <c r="CP1" s="110"/>
      <c r="CQ1" s="110"/>
      <c r="CR1" s="110"/>
      <c r="CS1" s="110"/>
      <c r="CT1" s="110"/>
      <c r="CU1" s="110"/>
      <c r="CV1" s="110"/>
      <c r="CW1" s="110"/>
      <c r="CX1" s="110"/>
    </row>
    <row r="2" spans="1:102" ht="14.25" customHeight="1" x14ac:dyDescent="0.25">
      <c r="G2" t="s">
        <v>1674</v>
      </c>
      <c r="AL2" s="110"/>
      <c r="AM2" s="110"/>
      <c r="AN2" s="110"/>
      <c r="AO2" s="110"/>
      <c r="AP2" s="110"/>
      <c r="AQ2" s="110"/>
      <c r="AR2" s="110"/>
      <c r="AS2" s="110"/>
      <c r="AT2" s="110"/>
      <c r="AU2" s="110"/>
      <c r="AV2" s="110"/>
      <c r="AW2" s="110"/>
      <c r="AX2" s="110"/>
      <c r="AY2" s="110"/>
      <c r="AZ2" s="110"/>
      <c r="BA2" s="110"/>
      <c r="BB2" s="110"/>
      <c r="BC2" s="110"/>
      <c r="BD2" s="110"/>
      <c r="BE2" s="110"/>
      <c r="BF2" s="110"/>
      <c r="BG2" s="110"/>
      <c r="BH2" s="110"/>
      <c r="BI2" s="110"/>
      <c r="BJ2" s="110"/>
      <c r="BK2" s="110"/>
      <c r="BL2" s="110"/>
      <c r="BM2" s="110"/>
      <c r="BN2" s="110"/>
      <c r="BO2" s="110"/>
      <c r="BP2" s="110"/>
      <c r="BQ2" s="110"/>
      <c r="BR2" s="110"/>
      <c r="BS2" s="110"/>
      <c r="BT2" s="110"/>
      <c r="BU2" s="110"/>
      <c r="BV2" s="110"/>
      <c r="BW2" s="110"/>
      <c r="BX2" s="110"/>
      <c r="BY2" s="110"/>
      <c r="BZ2" s="110"/>
      <c r="CA2" s="110"/>
      <c r="CB2" s="110"/>
      <c r="CC2" s="110"/>
      <c r="CD2" s="110"/>
      <c r="CE2" s="110"/>
      <c r="CF2" s="110"/>
      <c r="CG2" s="110"/>
      <c r="CH2" s="110"/>
      <c r="CI2" s="110"/>
      <c r="CJ2" s="110"/>
      <c r="CK2" s="110"/>
      <c r="CL2" s="110"/>
      <c r="CM2" s="110"/>
      <c r="CN2" s="110"/>
      <c r="CO2" s="110"/>
      <c r="CP2" s="110"/>
      <c r="CQ2" s="110"/>
      <c r="CR2" s="110"/>
      <c r="CS2" s="110"/>
      <c r="CT2" s="110"/>
      <c r="CU2" s="110"/>
      <c r="CV2" s="110"/>
      <c r="CW2" s="110"/>
      <c r="CX2" s="110"/>
    </row>
    <row r="3" spans="1:102" ht="14.25" customHeight="1" x14ac:dyDescent="0.25">
      <c r="B3" s="111"/>
      <c r="C3" s="111"/>
      <c r="D3" s="111"/>
      <c r="E3" s="111"/>
      <c r="AL3" s="110"/>
      <c r="AM3" s="110"/>
      <c r="AN3" s="110"/>
      <c r="AO3" s="110"/>
      <c r="AP3" s="110"/>
      <c r="AQ3" s="110"/>
      <c r="AR3" s="110"/>
      <c r="AS3" s="110"/>
      <c r="AT3" s="110"/>
      <c r="AU3" s="110"/>
      <c r="AV3" s="110"/>
      <c r="AW3" s="110"/>
      <c r="AX3" s="110"/>
      <c r="AY3" s="110"/>
      <c r="AZ3" s="110"/>
      <c r="BA3" s="110"/>
      <c r="BB3" s="110"/>
      <c r="BC3" s="110"/>
      <c r="BD3" s="110"/>
      <c r="BE3" s="110"/>
      <c r="BF3" s="110"/>
      <c r="BG3" s="110"/>
      <c r="BH3" s="110"/>
      <c r="BI3" s="110"/>
      <c r="BJ3" s="110"/>
      <c r="BK3" s="110"/>
      <c r="BL3" s="110"/>
      <c r="BM3" s="110"/>
      <c r="BN3" s="110"/>
      <c r="BO3" s="110"/>
      <c r="BP3" s="110"/>
      <c r="BQ3" s="110"/>
      <c r="BR3" s="110"/>
      <c r="BS3" s="110"/>
      <c r="BT3" s="110"/>
      <c r="BU3" s="110"/>
      <c r="BV3" s="110"/>
      <c r="BW3" s="110"/>
      <c r="BX3" s="110"/>
      <c r="BY3" s="110"/>
      <c r="BZ3" s="110"/>
      <c r="CA3" s="110"/>
      <c r="CB3" s="110"/>
      <c r="CC3" s="110"/>
      <c r="CD3" s="110"/>
      <c r="CE3" s="110"/>
      <c r="CF3" s="110"/>
      <c r="CG3" s="110"/>
      <c r="CH3" s="110"/>
      <c r="CI3" s="110"/>
      <c r="CJ3" s="110"/>
      <c r="CK3" s="110"/>
      <c r="CL3" s="110"/>
      <c r="CM3" s="110"/>
      <c r="CN3" s="110"/>
      <c r="CO3" s="110"/>
      <c r="CP3" s="110"/>
      <c r="CQ3" s="110"/>
      <c r="CR3" s="110"/>
      <c r="CS3" s="110"/>
      <c r="CT3" s="110"/>
      <c r="CU3" s="110"/>
      <c r="CV3" s="110"/>
      <c r="CW3" s="110"/>
      <c r="CX3" s="110"/>
    </row>
    <row r="4" spans="1:102" ht="14.25" customHeight="1" x14ac:dyDescent="0.25">
      <c r="B4" s="762" t="s">
        <v>79</v>
      </c>
      <c r="C4" s="761"/>
      <c r="D4" s="761"/>
      <c r="E4" s="761"/>
      <c r="AL4" s="110"/>
      <c r="AM4" s="110"/>
      <c r="AN4" s="110"/>
      <c r="AO4" s="110"/>
      <c r="AP4" s="110"/>
      <c r="AQ4" s="110"/>
      <c r="AR4" s="110"/>
      <c r="AS4" s="110"/>
      <c r="AT4" s="110"/>
      <c r="AU4" s="110"/>
      <c r="AV4" s="110"/>
      <c r="AW4" s="110"/>
      <c r="AX4" s="110"/>
      <c r="AY4" s="110"/>
      <c r="AZ4" s="110"/>
      <c r="BA4" s="110"/>
      <c r="BB4" s="110"/>
      <c r="BC4" s="110"/>
      <c r="BD4" s="110"/>
      <c r="BE4" s="110"/>
      <c r="BF4" s="110"/>
      <c r="BG4" s="110"/>
      <c r="BH4" s="110"/>
      <c r="BI4" s="110"/>
      <c r="BJ4" s="110"/>
      <c r="BK4" s="110"/>
      <c r="BL4" s="110"/>
      <c r="BM4" s="110"/>
      <c r="BN4" s="110"/>
      <c r="BO4" s="110"/>
      <c r="BP4" s="110"/>
      <c r="BQ4" s="110"/>
      <c r="BR4" s="110"/>
      <c r="BS4" s="110"/>
      <c r="BT4" s="110"/>
      <c r="BU4" s="110"/>
      <c r="BV4" s="110"/>
      <c r="BW4" s="110"/>
      <c r="BX4" s="110"/>
      <c r="BY4" s="110"/>
      <c r="BZ4" s="110"/>
      <c r="CA4" s="110"/>
      <c r="CB4" s="110"/>
      <c r="CC4" s="110"/>
      <c r="CD4" s="110"/>
      <c r="CE4" s="110"/>
      <c r="CF4" s="110"/>
      <c r="CG4" s="110"/>
      <c r="CH4" s="110"/>
      <c r="CI4" s="110"/>
      <c r="CJ4" s="110"/>
      <c r="CK4" s="110"/>
      <c r="CL4" s="110"/>
      <c r="CM4" s="110"/>
      <c r="CN4" s="110"/>
      <c r="CO4" s="110"/>
      <c r="CP4" s="110"/>
      <c r="CQ4" s="110"/>
      <c r="CR4" s="110"/>
      <c r="CS4" s="110"/>
      <c r="CT4" s="110"/>
      <c r="CU4" s="110"/>
      <c r="CV4" s="110"/>
      <c r="CW4" s="110"/>
      <c r="CX4" s="110"/>
    </row>
    <row r="5" spans="1:102" ht="14.25" customHeight="1" x14ac:dyDescent="0.25">
      <c r="B5" s="111"/>
      <c r="C5" s="111"/>
      <c r="D5" s="111"/>
      <c r="E5" s="111"/>
      <c r="AL5" s="110"/>
      <c r="AM5" s="110"/>
      <c r="AN5" s="110"/>
      <c r="AO5" s="110"/>
      <c r="AP5" s="110"/>
      <c r="AQ5" s="110"/>
      <c r="AR5" s="110"/>
      <c r="AS5" s="110"/>
      <c r="AT5" s="110"/>
      <c r="AU5" s="110"/>
      <c r="AV5" s="110"/>
      <c r="AW5" s="110"/>
      <c r="AX5" s="110"/>
      <c r="AY5" s="110"/>
      <c r="AZ5" s="110"/>
      <c r="BA5" s="110"/>
      <c r="BB5" s="110"/>
      <c r="BC5" s="110"/>
      <c r="BD5" s="110"/>
      <c r="BE5" s="110"/>
      <c r="BF5" s="110"/>
      <c r="BG5" s="110"/>
      <c r="BH5" s="110"/>
      <c r="BI5" s="110"/>
      <c r="BJ5" s="110"/>
      <c r="BK5" s="110"/>
      <c r="BL5" s="110"/>
      <c r="BM5" s="110"/>
      <c r="BN5" s="110"/>
      <c r="BO5" s="110"/>
      <c r="BP5" s="110"/>
      <c r="BQ5" s="110"/>
      <c r="BR5" s="110"/>
      <c r="BS5" s="110"/>
      <c r="BT5" s="110"/>
      <c r="BU5" s="110"/>
      <c r="BV5" s="110"/>
      <c r="BW5" s="110"/>
      <c r="BX5" s="110"/>
      <c r="BY5" s="110"/>
      <c r="BZ5" s="110"/>
      <c r="CA5" s="110"/>
      <c r="CB5" s="110"/>
      <c r="CC5" s="110"/>
      <c r="CD5" s="110"/>
      <c r="CE5" s="110"/>
      <c r="CF5" s="110"/>
      <c r="CG5" s="110"/>
      <c r="CH5" s="110"/>
      <c r="CI5" s="110"/>
      <c r="CJ5" s="110"/>
      <c r="CK5" s="110"/>
      <c r="CL5" s="110"/>
      <c r="CM5" s="110"/>
      <c r="CN5" s="110"/>
      <c r="CO5" s="110"/>
      <c r="CP5" s="110"/>
      <c r="CQ5" s="110"/>
      <c r="CR5" s="110"/>
      <c r="CS5" s="110"/>
      <c r="CT5" s="110"/>
      <c r="CU5" s="110"/>
      <c r="CV5" s="110"/>
      <c r="CW5" s="110"/>
      <c r="CX5" s="110"/>
    </row>
    <row r="6" spans="1:102" ht="14.25" customHeight="1" x14ac:dyDescent="0.25">
      <c r="B6" s="762" t="s">
        <v>87</v>
      </c>
      <c r="C6" s="761"/>
      <c r="D6" s="761"/>
      <c r="E6" s="761"/>
      <c r="AL6" s="110"/>
      <c r="AM6" s="110"/>
      <c r="AN6" s="110"/>
      <c r="AO6" s="110"/>
      <c r="AP6" s="110"/>
      <c r="AQ6" s="110"/>
      <c r="AR6" s="110"/>
      <c r="AS6" s="110"/>
      <c r="AT6" s="110"/>
      <c r="AU6" s="110"/>
      <c r="AV6" s="110"/>
      <c r="AW6" s="110"/>
      <c r="AX6" s="110"/>
      <c r="AY6" s="110"/>
      <c r="AZ6" s="110"/>
      <c r="BA6" s="110"/>
      <c r="BB6" s="110"/>
      <c r="BC6" s="110"/>
      <c r="BD6" s="110"/>
      <c r="BE6" s="110"/>
      <c r="BF6" s="110"/>
      <c r="BG6" s="110"/>
      <c r="BH6" s="110"/>
      <c r="BI6" s="110"/>
      <c r="BJ6" s="110"/>
      <c r="BK6" s="110"/>
      <c r="BL6" s="110"/>
      <c r="BM6" s="110"/>
      <c r="BN6" s="110"/>
      <c r="BO6" s="110"/>
      <c r="BP6" s="110"/>
      <c r="BQ6" s="110"/>
      <c r="BR6" s="110"/>
      <c r="BS6" s="110"/>
      <c r="BT6" s="110"/>
      <c r="BU6" s="110"/>
      <c r="BV6" s="110"/>
      <c r="BW6" s="110"/>
      <c r="BX6" s="110"/>
      <c r="BY6" s="110"/>
      <c r="BZ6" s="110"/>
      <c r="CA6" s="110"/>
      <c r="CB6" s="110"/>
      <c r="CC6" s="110"/>
      <c r="CD6" s="110"/>
      <c r="CE6" s="110"/>
      <c r="CF6" s="110"/>
      <c r="CG6" s="110"/>
      <c r="CH6" s="110"/>
      <c r="CI6" s="110"/>
      <c r="CJ6" s="110"/>
      <c r="CK6" s="110"/>
      <c r="CL6" s="110"/>
      <c r="CM6" s="110"/>
      <c r="CN6" s="110"/>
      <c r="CO6" s="110"/>
      <c r="CP6" s="110"/>
      <c r="CQ6" s="110"/>
      <c r="CR6" s="110"/>
      <c r="CS6" s="110"/>
      <c r="CT6" s="110"/>
      <c r="CU6" s="110"/>
      <c r="CV6" s="110"/>
      <c r="CW6" s="110"/>
      <c r="CX6" s="110"/>
    </row>
    <row r="7" spans="1:102" ht="14.25" customHeight="1" x14ac:dyDescent="0.25">
      <c r="B7" s="111"/>
      <c r="C7" s="111"/>
      <c r="D7" s="111"/>
      <c r="E7" s="111"/>
      <c r="G7" s="960"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110"/>
      <c r="AM7" s="110"/>
      <c r="AN7" s="110"/>
      <c r="AO7" s="110"/>
      <c r="AP7" s="110"/>
      <c r="AQ7" s="110"/>
      <c r="AR7" s="110"/>
      <c r="AS7" s="110"/>
      <c r="AT7" s="110"/>
      <c r="AU7" s="110"/>
      <c r="AV7" s="110"/>
      <c r="AW7" s="110"/>
      <c r="AX7" s="110"/>
      <c r="AY7" s="110"/>
      <c r="AZ7" s="110"/>
      <c r="BA7" s="110"/>
      <c r="BB7" s="110"/>
      <c r="BC7" s="110"/>
      <c r="BD7" s="110"/>
      <c r="BE7" s="110"/>
      <c r="BF7" s="110"/>
      <c r="BG7" s="110"/>
      <c r="BH7" s="110"/>
      <c r="BI7" s="110"/>
      <c r="BJ7" s="110"/>
      <c r="BK7" s="110"/>
      <c r="BL7" s="110"/>
      <c r="BM7" s="110"/>
      <c r="BN7" s="110"/>
      <c r="BO7" s="110"/>
      <c r="BP7" s="110"/>
      <c r="BQ7" s="110"/>
      <c r="BR7" s="110"/>
      <c r="BS7" s="110"/>
      <c r="BT7" s="110"/>
      <c r="BU7" s="110"/>
      <c r="BV7" s="110"/>
      <c r="BW7" s="110"/>
      <c r="BX7" s="110"/>
      <c r="BY7" s="110"/>
      <c r="BZ7" s="110"/>
      <c r="CA7" s="110"/>
      <c r="CB7" s="110"/>
      <c r="CC7" s="110"/>
      <c r="CD7" s="110"/>
      <c r="CE7" s="110"/>
      <c r="CF7" s="110"/>
      <c r="CG7" s="110"/>
      <c r="CH7" s="110"/>
      <c r="CI7" s="110"/>
      <c r="CJ7" s="110"/>
      <c r="CK7" s="110"/>
      <c r="CL7" s="110"/>
      <c r="CM7" s="110"/>
      <c r="CN7" s="110"/>
      <c r="CO7" s="110"/>
      <c r="CP7" s="110"/>
      <c r="CQ7" s="110"/>
      <c r="CR7" s="110"/>
      <c r="CS7" s="110"/>
      <c r="CT7" s="110"/>
      <c r="CU7" s="110"/>
      <c r="CV7" s="110"/>
      <c r="CW7" s="110"/>
      <c r="CX7" s="110"/>
    </row>
    <row r="8" spans="1:102" ht="14.25" customHeight="1" x14ac:dyDescent="0.25">
      <c r="B8" s="762" t="s">
        <v>94</v>
      </c>
      <c r="C8" s="761"/>
      <c r="D8" s="761"/>
      <c r="E8" s="761"/>
      <c r="AL8" s="110"/>
      <c r="AM8" s="110"/>
      <c r="AN8" s="110"/>
      <c r="AO8" s="110"/>
      <c r="AP8" s="110"/>
      <c r="AQ8" s="110"/>
      <c r="AR8" s="110"/>
      <c r="AS8" s="110"/>
      <c r="AT8" s="110"/>
      <c r="AU8" s="110"/>
      <c r="AV8" s="110"/>
      <c r="AW8" s="110"/>
      <c r="AX8" s="110"/>
      <c r="AY8" s="110"/>
      <c r="AZ8" s="110"/>
      <c r="BA8" s="110"/>
      <c r="BB8" s="110"/>
      <c r="BC8" s="110"/>
      <c r="BD8" s="110"/>
      <c r="BE8" s="110"/>
      <c r="BF8" s="110"/>
      <c r="BG8" s="110"/>
      <c r="BH8" s="110"/>
      <c r="BI8" s="110"/>
      <c r="BJ8" s="110"/>
      <c r="BK8" s="110"/>
      <c r="BL8" s="110"/>
      <c r="BM8" s="110"/>
      <c r="BN8" s="110"/>
      <c r="BO8" s="110"/>
      <c r="BP8" s="110"/>
      <c r="BQ8" s="110"/>
      <c r="BR8" s="110"/>
      <c r="BS8" s="110"/>
      <c r="BT8" s="110"/>
      <c r="BU8" s="110"/>
      <c r="BV8" s="110"/>
      <c r="BW8" s="110"/>
      <c r="BX8" s="110"/>
      <c r="BY8" s="110"/>
      <c r="BZ8" s="110"/>
      <c r="CA8" s="110"/>
      <c r="CB8" s="110"/>
      <c r="CC8" s="110"/>
      <c r="CD8" s="110"/>
      <c r="CE8" s="110"/>
      <c r="CF8" s="110"/>
      <c r="CG8" s="110"/>
      <c r="CH8" s="110"/>
      <c r="CI8" s="110"/>
      <c r="CJ8" s="110"/>
      <c r="CK8" s="110"/>
      <c r="CL8" s="110"/>
      <c r="CM8" s="110"/>
      <c r="CN8" s="110"/>
      <c r="CO8" s="110"/>
      <c r="CP8" s="110"/>
      <c r="CQ8" s="110"/>
      <c r="CR8" s="110"/>
      <c r="CS8" s="110"/>
      <c r="CT8" s="110"/>
      <c r="CU8" s="110"/>
      <c r="CV8" s="110"/>
      <c r="CW8" s="110"/>
      <c r="CX8" s="110"/>
    </row>
    <row r="9" spans="1:102" ht="14.25" customHeight="1" x14ac:dyDescent="0.25">
      <c r="B9" s="111"/>
      <c r="C9" s="111"/>
      <c r="D9" s="111"/>
      <c r="E9" s="111"/>
      <c r="G9" s="961" t="str">
        <f>"Pengujian "&amp;'F-1'!G9</f>
        <v>Pengujian Keuntungan Selisih Kurs</v>
      </c>
      <c r="H9" s="789"/>
      <c r="I9" s="789"/>
      <c r="J9" s="789"/>
      <c r="K9" s="789"/>
      <c r="L9" s="789"/>
      <c r="M9" s="789"/>
      <c r="N9" s="789"/>
      <c r="O9" s="789"/>
      <c r="P9" s="789"/>
      <c r="Q9" s="789"/>
      <c r="R9" s="789"/>
      <c r="S9" s="789"/>
      <c r="T9" s="789"/>
      <c r="U9" s="789"/>
      <c r="V9" s="789"/>
      <c r="W9" s="789"/>
      <c r="X9" s="789"/>
      <c r="Y9" s="789"/>
      <c r="Z9" s="790"/>
      <c r="AA9" s="179" t="s">
        <v>796</v>
      </c>
      <c r="AB9" s="180"/>
      <c r="AC9" s="180"/>
      <c r="AD9" s="180"/>
      <c r="AE9" s="180"/>
      <c r="AF9" s="180" t="s">
        <v>1678</v>
      </c>
      <c r="AG9" s="182" t="e">
        <f>NAMA_WP</f>
        <v>#N/A</v>
      </c>
      <c r="AH9" s="180"/>
      <c r="AI9" s="180"/>
      <c r="AJ9" s="180"/>
      <c r="AK9" s="180"/>
      <c r="AL9" s="180"/>
      <c r="AM9" s="180"/>
      <c r="AN9" s="180"/>
      <c r="AO9" s="180"/>
      <c r="AP9" s="180"/>
      <c r="AQ9" s="180"/>
      <c r="AR9" s="180"/>
      <c r="AS9" s="180"/>
      <c r="AT9" s="183"/>
      <c r="AU9" s="110"/>
      <c r="AV9" s="110"/>
      <c r="AW9" s="110"/>
      <c r="AX9" s="110"/>
      <c r="AY9" s="110"/>
      <c r="AZ9" s="110"/>
      <c r="BA9" s="110"/>
      <c r="BB9" s="110"/>
      <c r="BC9" s="110"/>
      <c r="BD9" s="110"/>
      <c r="BE9" s="110"/>
      <c r="BF9" s="110"/>
      <c r="BG9" s="110"/>
      <c r="BH9" s="110"/>
      <c r="BI9" s="110"/>
      <c r="BJ9" s="110"/>
      <c r="BK9" s="110"/>
      <c r="BL9" s="110"/>
      <c r="BM9" s="110"/>
      <c r="BN9" s="110"/>
      <c r="BO9" s="110"/>
      <c r="BP9" s="110"/>
      <c r="BQ9" s="110"/>
      <c r="BR9" s="110"/>
      <c r="BS9" s="110"/>
      <c r="BT9" s="110"/>
      <c r="BU9" s="110"/>
      <c r="BV9" s="110"/>
      <c r="BW9" s="110"/>
      <c r="BX9" s="110"/>
      <c r="BY9" s="110"/>
      <c r="BZ9" s="110"/>
      <c r="CA9" s="110"/>
      <c r="CB9" s="110"/>
      <c r="CC9" s="110"/>
      <c r="CD9" s="110"/>
      <c r="CE9" s="110"/>
      <c r="CF9" s="110"/>
      <c r="CG9" s="110"/>
      <c r="CH9" s="110"/>
      <c r="CI9" s="110"/>
      <c r="CJ9" s="110"/>
      <c r="CK9" s="110"/>
      <c r="CL9" s="110"/>
      <c r="CM9" s="110"/>
      <c r="CN9" s="110"/>
      <c r="CO9" s="110"/>
      <c r="CP9" s="110"/>
      <c r="CQ9" s="110"/>
      <c r="CR9" s="110"/>
      <c r="CS9" s="110"/>
      <c r="CT9" s="110"/>
      <c r="CU9" s="110"/>
      <c r="CV9" s="110"/>
      <c r="CW9" s="110"/>
      <c r="CX9" s="110"/>
    </row>
    <row r="10" spans="1:102" ht="14.25" customHeight="1" x14ac:dyDescent="0.25">
      <c r="B10" s="762" t="s">
        <v>101</v>
      </c>
      <c r="C10" s="761"/>
      <c r="D10" s="761"/>
      <c r="E10" s="761"/>
      <c r="G10" s="804"/>
      <c r="H10" s="940"/>
      <c r="I10" s="940"/>
      <c r="J10" s="940"/>
      <c r="K10" s="940"/>
      <c r="L10" s="940"/>
      <c r="M10" s="940"/>
      <c r="N10" s="940"/>
      <c r="O10" s="940"/>
      <c r="P10" s="940"/>
      <c r="Q10" s="940"/>
      <c r="R10" s="940"/>
      <c r="S10" s="940"/>
      <c r="T10" s="940"/>
      <c r="U10" s="940"/>
      <c r="V10" s="940"/>
      <c r="W10" s="940"/>
      <c r="X10" s="940"/>
      <c r="Y10" s="940"/>
      <c r="Z10" s="805"/>
      <c r="AA10" s="184" t="s">
        <v>1401</v>
      </c>
      <c r="AF10" t="s">
        <v>1678</v>
      </c>
      <c r="AG10" s="124" t="e">
        <f>NPWP</f>
        <v>#N/A</v>
      </c>
      <c r="AT10" s="186"/>
      <c r="AU10" s="110"/>
      <c r="AV10" s="110"/>
      <c r="AW10" s="110"/>
      <c r="AX10" s="110"/>
      <c r="AY10" s="110"/>
      <c r="AZ10" s="110"/>
      <c r="BA10" s="110"/>
      <c r="BB10" s="110"/>
      <c r="BC10" s="110"/>
      <c r="BD10" s="110"/>
      <c r="BE10" s="110"/>
      <c r="BF10" s="110"/>
      <c r="BG10" s="110"/>
      <c r="BH10" s="110"/>
      <c r="BI10" s="110"/>
      <c r="BJ10" s="110"/>
      <c r="BK10" s="110"/>
      <c r="BL10" s="110"/>
      <c r="BM10" s="110"/>
      <c r="BN10" s="110"/>
      <c r="BO10" s="110"/>
      <c r="BP10" s="110"/>
      <c r="BQ10" s="110"/>
      <c r="BR10" s="110"/>
      <c r="BS10" s="110"/>
      <c r="BT10" s="110"/>
      <c r="BU10" s="110"/>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row>
    <row r="11" spans="1:102" ht="14.25" customHeight="1" x14ac:dyDescent="0.25">
      <c r="G11" s="806"/>
      <c r="H11" s="794"/>
      <c r="I11" s="794"/>
      <c r="J11" s="794"/>
      <c r="K11" s="794"/>
      <c r="L11" s="794"/>
      <c r="M11" s="794"/>
      <c r="N11" s="794"/>
      <c r="O11" s="794"/>
      <c r="P11" s="794"/>
      <c r="Q11" s="794"/>
      <c r="R11" s="794"/>
      <c r="S11" s="794"/>
      <c r="T11" s="794"/>
      <c r="U11" s="794"/>
      <c r="V11" s="794"/>
      <c r="W11" s="794"/>
      <c r="X11" s="794"/>
      <c r="Y11" s="794"/>
      <c r="Z11" s="807"/>
      <c r="AA11" s="187" t="s">
        <v>1679</v>
      </c>
      <c r="AB11" s="188"/>
      <c r="AC11" s="188"/>
      <c r="AD11" s="188"/>
      <c r="AE11" s="188"/>
      <c r="AF11" s="188" t="s">
        <v>1678</v>
      </c>
      <c r="AG11" s="190" t="e">
        <f>ID_MS_TH_PJK</f>
        <v>#N/A</v>
      </c>
      <c r="AH11" s="188"/>
      <c r="AI11" s="188"/>
      <c r="AJ11" s="188"/>
      <c r="AK11" s="188"/>
      <c r="AL11" s="188"/>
      <c r="AM11" s="188"/>
      <c r="AN11" s="188"/>
      <c r="AO11" s="188"/>
      <c r="AP11" s="188"/>
      <c r="AQ11" s="188"/>
      <c r="AR11" s="188"/>
      <c r="AS11" s="188"/>
      <c r="AT11" s="191"/>
      <c r="AU11" s="110"/>
      <c r="AV11" s="110"/>
      <c r="AW11" s="110"/>
      <c r="AX11" s="110"/>
      <c r="AY11" s="110"/>
      <c r="AZ11" s="110"/>
      <c r="BA11" s="110"/>
      <c r="BB11" s="110"/>
      <c r="BC11" s="110"/>
      <c r="BD11" s="110"/>
      <c r="BE11" s="110"/>
      <c r="BF11" s="110"/>
      <c r="BG11" s="110"/>
      <c r="BH11" s="110"/>
      <c r="BI11" s="110"/>
      <c r="BJ11" s="110"/>
      <c r="BK11" s="110"/>
      <c r="BL11" s="110"/>
      <c r="BM11" s="110"/>
      <c r="BN11" s="110"/>
      <c r="BO11" s="110"/>
      <c r="BP11" s="110"/>
      <c r="BQ11" s="110"/>
      <c r="BR11" s="110"/>
      <c r="BS11" s="110"/>
      <c r="BT11" s="110"/>
      <c r="BU11" s="11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row>
    <row r="12" spans="1:102" ht="14.25" customHeight="1" x14ac:dyDescent="0.25">
      <c r="B12" s="762" t="s">
        <v>106</v>
      </c>
      <c r="C12" s="761"/>
      <c r="D12" s="761"/>
      <c r="E12" s="761"/>
      <c r="AL12" s="110"/>
      <c r="AM12" s="110"/>
      <c r="AN12" s="110"/>
      <c r="AO12" s="110"/>
      <c r="AP12" s="110"/>
      <c r="AQ12" s="110"/>
      <c r="AR12" s="110"/>
      <c r="AS12" s="110"/>
      <c r="AT12" s="110"/>
      <c r="AU12" s="110"/>
      <c r="AV12" s="110"/>
      <c r="AW12" s="110"/>
      <c r="AX12" s="110"/>
      <c r="AY12" s="110"/>
      <c r="AZ12" s="110"/>
      <c r="BA12" s="110"/>
      <c r="BB12" s="110"/>
      <c r="BC12" s="110"/>
      <c r="BD12" s="110"/>
      <c r="BE12" s="110"/>
      <c r="BF12" s="110"/>
      <c r="BG12" s="110"/>
      <c r="BH12" s="110"/>
      <c r="BI12" s="110"/>
      <c r="BJ12" s="110"/>
      <c r="BK12" s="110"/>
      <c r="BL12" s="110"/>
      <c r="BM12" s="110"/>
      <c r="BN12" s="110"/>
      <c r="BO12" s="110"/>
      <c r="BP12" s="110"/>
      <c r="BQ12" s="110"/>
      <c r="BR12" s="110"/>
      <c r="BS12" s="110"/>
      <c r="BT12" s="110"/>
      <c r="BU12" s="110"/>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row>
    <row r="13" spans="1:102" ht="14.25" customHeight="1" x14ac:dyDescent="0.25">
      <c r="B13" s="962" t="str">
        <f>HYPERLINK("#'"&amp;'EWS DIRECTORY'!$J$219&amp;"'!A1",'EWS DIRECTORY'!$J$219)</f>
        <v>F-1</v>
      </c>
      <c r="C13" s="761"/>
      <c r="D13" s="761"/>
      <c r="E13" s="761"/>
      <c r="G13" t="s">
        <v>1775</v>
      </c>
      <c r="AL13" s="110"/>
      <c r="AM13" s="110"/>
      <c r="AN13" s="110"/>
      <c r="AO13" s="110"/>
      <c r="AP13" s="110"/>
      <c r="AQ13" s="110"/>
      <c r="AR13" s="110"/>
      <c r="AS13" s="110"/>
      <c r="AT13" s="110"/>
      <c r="AU13" s="110"/>
      <c r="AV13" s="110"/>
      <c r="AW13" s="110"/>
      <c r="AX13" s="110"/>
      <c r="AY13" s="110"/>
      <c r="AZ13" s="110"/>
      <c r="BA13" s="110"/>
      <c r="BB13" s="110"/>
      <c r="BC13" s="110"/>
      <c r="BD13" s="110"/>
      <c r="BE13" s="110"/>
      <c r="BF13" s="110"/>
      <c r="BG13" s="110"/>
      <c r="BH13" s="110"/>
      <c r="BI13" s="110"/>
      <c r="BJ13" s="110"/>
      <c r="BK13" s="110"/>
      <c r="BL13" s="110"/>
      <c r="BM13" s="110"/>
      <c r="BN13" s="110"/>
      <c r="BO13" s="110"/>
      <c r="BP13" s="110"/>
      <c r="BQ13" s="110"/>
      <c r="BR13" s="110"/>
      <c r="BS13" s="110"/>
      <c r="BT13" s="110"/>
      <c r="BU13" s="110"/>
      <c r="BV13" s="110"/>
      <c r="BW13" s="110"/>
      <c r="BX13" s="110"/>
      <c r="BY13" s="110"/>
      <c r="BZ13" s="110"/>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row>
    <row r="14" spans="1:102" ht="14.25" customHeight="1" x14ac:dyDescent="0.25">
      <c r="B14" s="927" t="str">
        <f>HYPERLINK("#'"&amp;'EWS DIRECTORY'!$J$220&amp;"'!A1",'EWS DIRECTORY'!$J$220)</f>
        <v>F-1-1</v>
      </c>
      <c r="C14" s="761"/>
      <c r="D14" s="761"/>
      <c r="E14" s="761"/>
      <c r="G14" s="949" t="s">
        <v>1445</v>
      </c>
      <c r="H14" s="949" t="s">
        <v>1707</v>
      </c>
      <c r="I14" s="789"/>
      <c r="J14" s="789"/>
      <c r="K14" s="789"/>
      <c r="L14" s="789"/>
      <c r="M14" s="789"/>
      <c r="N14" s="789"/>
      <c r="O14" s="789"/>
      <c r="P14" s="789"/>
      <c r="Q14" s="789"/>
      <c r="R14" s="789"/>
      <c r="S14" s="789"/>
      <c r="T14" s="790"/>
      <c r="U14" s="949" t="s">
        <v>1708</v>
      </c>
      <c r="V14" s="790"/>
      <c r="W14" s="969" t="s">
        <v>1776</v>
      </c>
      <c r="X14" s="764"/>
      <c r="Y14" s="764"/>
      <c r="Z14" s="764"/>
      <c r="AA14" s="764"/>
      <c r="AB14" s="764"/>
      <c r="AC14" s="764"/>
      <c r="AD14" s="764"/>
      <c r="AE14" s="764"/>
      <c r="AF14" s="764"/>
      <c r="AG14" s="764"/>
      <c r="AH14" s="764"/>
      <c r="AI14" s="764"/>
      <c r="AJ14" s="764"/>
      <c r="AK14" s="764"/>
      <c r="AL14" s="764"/>
      <c r="AM14" s="764"/>
      <c r="AN14" s="764"/>
      <c r="AO14" s="764"/>
      <c r="AP14" s="764"/>
      <c r="AQ14" s="764"/>
      <c r="AR14" s="764"/>
      <c r="AS14" s="764"/>
      <c r="AT14" s="764"/>
      <c r="AU14" s="764"/>
      <c r="AV14" s="764"/>
      <c r="AW14" s="764"/>
      <c r="AX14" s="764"/>
      <c r="AY14" s="764"/>
      <c r="AZ14" s="764"/>
      <c r="BA14" s="764"/>
      <c r="BB14" s="764"/>
      <c r="BC14" s="764"/>
      <c r="BD14" s="764"/>
      <c r="BE14" s="764"/>
      <c r="BF14" s="764"/>
      <c r="BG14" s="764"/>
      <c r="BH14" s="764"/>
      <c r="BI14" s="764"/>
      <c r="BJ14" s="764"/>
      <c r="BK14" s="764"/>
      <c r="BL14" s="764"/>
      <c r="BM14" s="764"/>
      <c r="BN14" s="764"/>
      <c r="BO14" s="764"/>
      <c r="BP14" s="764"/>
      <c r="BQ14" s="764"/>
      <c r="BR14" s="764"/>
      <c r="BS14" s="764"/>
      <c r="BT14" s="764"/>
      <c r="BU14" s="764"/>
      <c r="BV14" s="764"/>
      <c r="BW14" s="764"/>
      <c r="BX14" s="764"/>
      <c r="BY14" s="764"/>
      <c r="BZ14" s="764"/>
      <c r="CA14" s="764"/>
      <c r="CB14" s="764"/>
      <c r="CC14" s="764"/>
      <c r="CD14" s="764"/>
      <c r="CE14" s="764"/>
      <c r="CF14" s="764"/>
      <c r="CG14" s="764"/>
      <c r="CH14" s="764"/>
      <c r="CI14" s="764"/>
      <c r="CJ14" s="764"/>
      <c r="CK14" s="764"/>
      <c r="CL14" s="764"/>
      <c r="CM14" s="764"/>
      <c r="CN14" s="764"/>
      <c r="CO14" s="764"/>
      <c r="CP14" s="764"/>
      <c r="CQ14" s="764"/>
      <c r="CR14" s="764"/>
      <c r="CS14" s="765"/>
      <c r="CT14" s="967" t="s">
        <v>1772</v>
      </c>
      <c r="CU14" s="789"/>
      <c r="CV14" s="789"/>
      <c r="CW14" s="789"/>
      <c r="CX14" s="790"/>
    </row>
    <row r="15" spans="1:102" ht="14.25" customHeight="1" x14ac:dyDescent="0.25">
      <c r="B15" s="929" t="str">
        <f>HYPERLINK("#'"&amp;'EWS DIRECTORY'!$J$221&amp;"'!A1",'EWS DIRECTORY'!$J$221)</f>
        <v>F-1-1-1</v>
      </c>
      <c r="C15" s="761"/>
      <c r="D15" s="761"/>
      <c r="E15" s="761"/>
      <c r="G15" s="975"/>
      <c r="H15" s="804"/>
      <c r="I15" s="940"/>
      <c r="J15" s="940"/>
      <c r="K15" s="940"/>
      <c r="L15" s="940"/>
      <c r="M15" s="940"/>
      <c r="N15" s="940"/>
      <c r="O15" s="940"/>
      <c r="P15" s="940"/>
      <c r="Q15" s="940"/>
      <c r="R15" s="940"/>
      <c r="S15" s="940"/>
      <c r="T15" s="805"/>
      <c r="U15" s="804"/>
      <c r="V15" s="805"/>
      <c r="W15" s="949" t="s">
        <v>1777</v>
      </c>
      <c r="X15" s="789"/>
      <c r="Y15" s="789"/>
      <c r="Z15" s="789"/>
      <c r="AA15" s="790"/>
      <c r="AB15" s="963" t="s">
        <v>1778</v>
      </c>
      <c r="AC15" s="764"/>
      <c r="AD15" s="764"/>
      <c r="AE15" s="764"/>
      <c r="AF15" s="764"/>
      <c r="AG15" s="764"/>
      <c r="AH15" s="764"/>
      <c r="AI15" s="764"/>
      <c r="AJ15" s="764"/>
      <c r="AK15" s="764"/>
      <c r="AL15" s="764"/>
      <c r="AM15" s="764"/>
      <c r="AN15" s="764"/>
      <c r="AO15" s="764"/>
      <c r="AP15" s="764"/>
      <c r="AQ15" s="764"/>
      <c r="AR15" s="764"/>
      <c r="AS15" s="764"/>
      <c r="AT15" s="764"/>
      <c r="AU15" s="764"/>
      <c r="AV15" s="764"/>
      <c r="AW15" s="764"/>
      <c r="AX15" s="764"/>
      <c r="AY15" s="764"/>
      <c r="AZ15" s="764"/>
      <c r="BA15" s="764"/>
      <c r="BB15" s="764"/>
      <c r="BC15" s="764"/>
      <c r="BD15" s="764"/>
      <c r="BE15" s="764"/>
      <c r="BF15" s="764"/>
      <c r="BG15" s="764"/>
      <c r="BH15" s="764"/>
      <c r="BI15" s="764"/>
      <c r="BJ15" s="764"/>
      <c r="BK15" s="764"/>
      <c r="BL15" s="764"/>
      <c r="BM15" s="764"/>
      <c r="BN15" s="764"/>
      <c r="BO15" s="764"/>
      <c r="BP15" s="764"/>
      <c r="BQ15" s="764"/>
      <c r="BR15" s="764"/>
      <c r="BS15" s="764"/>
      <c r="BT15" s="764"/>
      <c r="BU15" s="764"/>
      <c r="BV15" s="764"/>
      <c r="BW15" s="764"/>
      <c r="BX15" s="764"/>
      <c r="BY15" s="764"/>
      <c r="BZ15" s="764"/>
      <c r="CA15" s="764"/>
      <c r="CB15" s="764"/>
      <c r="CC15" s="764"/>
      <c r="CD15" s="764"/>
      <c r="CE15" s="764"/>
      <c r="CF15" s="764"/>
      <c r="CG15" s="764"/>
      <c r="CH15" s="764"/>
      <c r="CI15" s="764"/>
      <c r="CJ15" s="764"/>
      <c r="CK15" s="764"/>
      <c r="CL15" s="764"/>
      <c r="CM15" s="764"/>
      <c r="CN15" s="764"/>
      <c r="CO15" s="764"/>
      <c r="CP15" s="764"/>
      <c r="CQ15" s="764"/>
      <c r="CR15" s="764"/>
      <c r="CS15" s="765"/>
      <c r="CT15" s="804"/>
      <c r="CU15" s="940"/>
      <c r="CV15" s="940"/>
      <c r="CW15" s="940"/>
      <c r="CX15" s="805"/>
    </row>
    <row r="16" spans="1:102" ht="14.4" customHeight="1" x14ac:dyDescent="0.25">
      <c r="A16" s="110" t="e" cm="1" vm="3">
        <f t="array" aca="1" ref="A16" ca="1">_xlfn._xlws.FILTER(M16:M50,M16:M50&lt;&gt;"")</f>
        <v>#VALUE!</v>
      </c>
      <c r="B16" s="929" t="str">
        <f>HYPERLINK("#'"&amp;'EWS DIRECTORY'!$J$222&amp;"'!A1",'EWS DIRECTORY'!$J$222)</f>
        <v>F-1-1-2</v>
      </c>
      <c r="C16" s="761"/>
      <c r="D16" s="761"/>
      <c r="E16" s="761"/>
      <c r="G16" s="769"/>
      <c r="H16" s="806"/>
      <c r="I16" s="794"/>
      <c r="J16" s="794"/>
      <c r="K16" s="794"/>
      <c r="L16" s="794"/>
      <c r="M16" s="794"/>
      <c r="N16" s="794"/>
      <c r="O16" s="794"/>
      <c r="P16" s="794"/>
      <c r="Q16" s="794"/>
      <c r="R16" s="794"/>
      <c r="S16" s="794"/>
      <c r="T16" s="807"/>
      <c r="U16" s="806"/>
      <c r="V16" s="807"/>
      <c r="W16" s="806"/>
      <c r="X16" s="794"/>
      <c r="Y16" s="794"/>
      <c r="Z16" s="794"/>
      <c r="AA16" s="807"/>
      <c r="AB16" s="946" t="e">
        <f>MASTER!$N$5</f>
        <v>#N/A</v>
      </c>
      <c r="AC16" s="764"/>
      <c r="AD16" s="764"/>
      <c r="AE16" s="764"/>
      <c r="AF16" s="765"/>
      <c r="AG16" s="946" t="e">
        <f>MASTER!$N$6</f>
        <v>#N/A</v>
      </c>
      <c r="AH16" s="764"/>
      <c r="AI16" s="764"/>
      <c r="AJ16" s="764"/>
      <c r="AK16" s="765"/>
      <c r="AL16" s="946" t="e">
        <f>MASTER!$N$7</f>
        <v>#N/A</v>
      </c>
      <c r="AM16" s="764"/>
      <c r="AN16" s="764"/>
      <c r="AO16" s="764"/>
      <c r="AP16" s="765"/>
      <c r="AQ16" s="946" t="e">
        <f>MASTER!$N$8</f>
        <v>#N/A</v>
      </c>
      <c r="AR16" s="764"/>
      <c r="AS16" s="764"/>
      <c r="AT16" s="764"/>
      <c r="AU16" s="765"/>
      <c r="AV16" s="946" t="e">
        <f>MASTER!$N$9</f>
        <v>#N/A</v>
      </c>
      <c r="AW16" s="764"/>
      <c r="AX16" s="764"/>
      <c r="AY16" s="764"/>
      <c r="AZ16" s="765"/>
      <c r="BA16" s="946" t="e">
        <f>MASTER!$N$10</f>
        <v>#N/A</v>
      </c>
      <c r="BB16" s="764"/>
      <c r="BC16" s="764"/>
      <c r="BD16" s="764"/>
      <c r="BE16" s="765"/>
      <c r="BF16" s="946" t="e">
        <f>MASTER!$N$11</f>
        <v>#N/A</v>
      </c>
      <c r="BG16" s="764"/>
      <c r="BH16" s="764"/>
      <c r="BI16" s="764"/>
      <c r="BJ16" s="765"/>
      <c r="BK16" s="946" t="e">
        <f>MASTER!$N$12</f>
        <v>#N/A</v>
      </c>
      <c r="BL16" s="764"/>
      <c r="BM16" s="764"/>
      <c r="BN16" s="764"/>
      <c r="BO16" s="765"/>
      <c r="BP16" s="946" t="e">
        <f>MASTER!$N$13</f>
        <v>#N/A</v>
      </c>
      <c r="BQ16" s="764"/>
      <c r="BR16" s="764"/>
      <c r="BS16" s="764"/>
      <c r="BT16" s="765"/>
      <c r="BU16" s="946" t="e">
        <f>MASTER!$N$14</f>
        <v>#N/A</v>
      </c>
      <c r="BV16" s="764"/>
      <c r="BW16" s="764"/>
      <c r="BX16" s="764"/>
      <c r="BY16" s="765"/>
      <c r="BZ16" s="946" t="e">
        <f>MASTER!$N$15</f>
        <v>#N/A</v>
      </c>
      <c r="CA16" s="764"/>
      <c r="CB16" s="764"/>
      <c r="CC16" s="764"/>
      <c r="CD16" s="765"/>
      <c r="CE16" s="946" t="e">
        <f>MASTER!$N$16</f>
        <v>#N/A</v>
      </c>
      <c r="CF16" s="764"/>
      <c r="CG16" s="764"/>
      <c r="CH16" s="764"/>
      <c r="CI16" s="765"/>
      <c r="CJ16" s="963" t="s">
        <v>1769</v>
      </c>
      <c r="CK16" s="764"/>
      <c r="CL16" s="764"/>
      <c r="CM16" s="764"/>
      <c r="CN16" s="765"/>
      <c r="CO16" s="963" t="s">
        <v>1770</v>
      </c>
      <c r="CP16" s="764"/>
      <c r="CQ16" s="764"/>
      <c r="CR16" s="764"/>
      <c r="CS16" s="765"/>
      <c r="CT16" s="806"/>
      <c r="CU16" s="794"/>
      <c r="CV16" s="794"/>
      <c r="CW16" s="794"/>
      <c r="CX16" s="807"/>
    </row>
    <row r="17" spans="1:102" ht="14.25" customHeight="1" x14ac:dyDescent="0.25">
      <c r="A17" s="110" t="s">
        <v>2032</v>
      </c>
      <c r="B17" s="929" t="str">
        <f>HYPERLINK("#'"&amp;'EWS DIRECTORY'!$J$223&amp;"'!A1",'EWS DIRECTORY'!$J$223)</f>
        <v>F-1-1-3</v>
      </c>
      <c r="C17" s="761"/>
      <c r="D17" s="761"/>
      <c r="E17" s="761"/>
      <c r="G17" s="289"/>
      <c r="U17" s="436"/>
      <c r="V17" s="204"/>
      <c r="W17" s="952"/>
      <c r="X17" s="940"/>
      <c r="Y17" s="940"/>
      <c r="Z17" s="940"/>
      <c r="AA17" s="805"/>
      <c r="AB17" s="952"/>
      <c r="AC17" s="940"/>
      <c r="AD17" s="940"/>
      <c r="AE17" s="940"/>
      <c r="AF17" s="805"/>
      <c r="AG17" s="952"/>
      <c r="AH17" s="940"/>
      <c r="AI17" s="940"/>
      <c r="AJ17" s="940"/>
      <c r="AK17" s="805"/>
      <c r="AL17" s="952"/>
      <c r="AM17" s="940"/>
      <c r="AN17" s="940"/>
      <c r="AO17" s="940"/>
      <c r="AP17" s="805"/>
      <c r="AQ17" s="952"/>
      <c r="AR17" s="940"/>
      <c r="AS17" s="940"/>
      <c r="AT17" s="940"/>
      <c r="AU17" s="805"/>
      <c r="AV17" s="952"/>
      <c r="AW17" s="940"/>
      <c r="AX17" s="940"/>
      <c r="AY17" s="940"/>
      <c r="AZ17" s="805"/>
      <c r="BA17" s="952"/>
      <c r="BB17" s="940"/>
      <c r="BC17" s="940"/>
      <c r="BD17" s="940"/>
      <c r="BE17" s="805"/>
      <c r="BF17" s="952"/>
      <c r="BG17" s="940"/>
      <c r="BH17" s="940"/>
      <c r="BI17" s="940"/>
      <c r="BJ17" s="805"/>
      <c r="BK17" s="952"/>
      <c r="BL17" s="940"/>
      <c r="BM17" s="940"/>
      <c r="BN17" s="940"/>
      <c r="BO17" s="805"/>
      <c r="BP17" s="952"/>
      <c r="BQ17" s="940"/>
      <c r="BR17" s="940"/>
      <c r="BS17" s="940"/>
      <c r="BT17" s="805"/>
      <c r="BU17" s="952"/>
      <c r="BV17" s="940"/>
      <c r="BW17" s="940"/>
      <c r="BX17" s="940"/>
      <c r="BY17" s="805"/>
      <c r="BZ17" s="952"/>
      <c r="CA17" s="940"/>
      <c r="CB17" s="940"/>
      <c r="CC17" s="940"/>
      <c r="CD17" s="805"/>
      <c r="CE17" s="952"/>
      <c r="CF17" s="940"/>
      <c r="CG17" s="940"/>
      <c r="CH17" s="940"/>
      <c r="CI17" s="805"/>
      <c r="CJ17" s="952"/>
      <c r="CK17" s="940"/>
      <c r="CL17" s="940"/>
      <c r="CM17" s="940"/>
      <c r="CN17" s="805"/>
      <c r="CO17" s="952"/>
      <c r="CP17" s="940"/>
      <c r="CQ17" s="940"/>
      <c r="CR17" s="940"/>
      <c r="CS17" s="805"/>
      <c r="CT17" s="952"/>
      <c r="CU17" s="940"/>
      <c r="CV17" s="940"/>
      <c r="CW17" s="940"/>
      <c r="CX17" s="805"/>
    </row>
    <row r="18" spans="1:102" ht="14.4" customHeight="1" x14ac:dyDescent="0.25">
      <c r="A18" s="110" t="str" cm="1">
        <f t="array" ref="A18:A23">_xlfn._xlws.FILTER(M18:M52,M18:M52&lt;&gt;"")</f>
        <v>Berdasarkan Data Internal dan Eksternal yang dimiliki DJP</v>
      </c>
      <c r="B18" s="929" t="str">
        <f>HYPERLINK("#'"&amp;'EWS DIRECTORY'!$J$224&amp;"'!A1",'EWS DIRECTORY'!$J$224)</f>
        <v>F-1-1-4</v>
      </c>
      <c r="C18" s="761"/>
      <c r="D18" s="761"/>
      <c r="E18" s="761"/>
      <c r="G18" s="52">
        <v>1</v>
      </c>
      <c r="H18" s="944" t="str">
        <f>'F-1'!$G$9</f>
        <v>Keuntungan Selisih Kurs</v>
      </c>
      <c r="I18" s="940"/>
      <c r="J18" s="940"/>
      <c r="K18" s="940"/>
      <c r="L18" s="53" t="s">
        <v>1681</v>
      </c>
      <c r="M18" s="1158" t="s">
        <v>1442</v>
      </c>
      <c r="N18" s="940"/>
      <c r="O18" s="940"/>
      <c r="P18" s="940"/>
      <c r="Q18" s="940"/>
      <c r="R18" s="940"/>
      <c r="S18" s="940"/>
      <c r="T18" s="805"/>
      <c r="U18" s="964" t="s">
        <v>529</v>
      </c>
      <c r="V18" s="805"/>
      <c r="W18" s="1157">
        <f>'F-1'!$U$32</f>
        <v>0</v>
      </c>
      <c r="X18" s="940"/>
      <c r="Y18" s="940"/>
      <c r="Z18" s="940"/>
      <c r="AA18" s="805"/>
      <c r="AB18" s="945"/>
      <c r="AC18" s="940"/>
      <c r="AD18" s="940"/>
      <c r="AE18" s="940"/>
      <c r="AF18" s="805"/>
      <c r="AG18" s="945"/>
      <c r="AH18" s="940"/>
      <c r="AI18" s="940"/>
      <c r="AJ18" s="940"/>
      <c r="AK18" s="805"/>
      <c r="AL18" s="945"/>
      <c r="AM18" s="940"/>
      <c r="AN18" s="940"/>
      <c r="AO18" s="940"/>
      <c r="AP18" s="805"/>
      <c r="AQ18" s="945"/>
      <c r="AR18" s="940"/>
      <c r="AS18" s="940"/>
      <c r="AT18" s="940"/>
      <c r="AU18" s="805"/>
      <c r="AV18" s="945"/>
      <c r="AW18" s="940"/>
      <c r="AX18" s="940"/>
      <c r="AY18" s="940"/>
      <c r="AZ18" s="805"/>
      <c r="BA18" s="945"/>
      <c r="BB18" s="940"/>
      <c r="BC18" s="940"/>
      <c r="BD18" s="940"/>
      <c r="BE18" s="805"/>
      <c r="BF18" s="945"/>
      <c r="BG18" s="940"/>
      <c r="BH18" s="940"/>
      <c r="BI18" s="940"/>
      <c r="BJ18" s="805"/>
      <c r="BK18" s="945"/>
      <c r="BL18" s="940"/>
      <c r="BM18" s="940"/>
      <c r="BN18" s="940"/>
      <c r="BO18" s="805"/>
      <c r="BP18" s="945"/>
      <c r="BQ18" s="940"/>
      <c r="BR18" s="940"/>
      <c r="BS18" s="940"/>
      <c r="BT18" s="805"/>
      <c r="BU18" s="945"/>
      <c r="BV18" s="940"/>
      <c r="BW18" s="940"/>
      <c r="BX18" s="940"/>
      <c r="BY18" s="805"/>
      <c r="BZ18" s="945"/>
      <c r="CA18" s="940"/>
      <c r="CB18" s="940"/>
      <c r="CC18" s="940"/>
      <c r="CD18" s="805"/>
      <c r="CE18" s="945"/>
      <c r="CF18" s="940"/>
      <c r="CG18" s="940"/>
      <c r="CH18" s="940"/>
      <c r="CI18" s="805"/>
      <c r="CJ18" s="955">
        <f>'F-1-1-1'!AT24+'F-1-1-1'!AT51</f>
        <v>0</v>
      </c>
      <c r="CK18" s="940"/>
      <c r="CL18" s="940"/>
      <c r="CM18" s="940"/>
      <c r="CN18" s="805"/>
      <c r="CO18" s="955">
        <f>IF(CJ18&gt;0,CJ18,SUM(AB18:CI18))</f>
        <v>0</v>
      </c>
      <c r="CP18" s="940"/>
      <c r="CQ18" s="940"/>
      <c r="CR18" s="940"/>
      <c r="CS18" s="805"/>
      <c r="CT18" s="955">
        <f>CO18-W18</f>
        <v>0</v>
      </c>
      <c r="CU18" s="940"/>
      <c r="CV18" s="940"/>
      <c r="CW18" s="940"/>
      <c r="CX18" s="805"/>
    </row>
    <row r="19" spans="1:102" ht="14.4" customHeight="1" x14ac:dyDescent="0.25">
      <c r="A19" s="110" t="str">
        <v>Berdasarkan Analisis SPT dan Laporan Keuangan</v>
      </c>
      <c r="B19" s="929" t="str">
        <f>HYPERLINK("#'"&amp;'EWS DIRECTORY'!$J$225&amp;"'!A1",'EWS DIRECTORY'!$J$225)</f>
        <v>F-1-1-5</v>
      </c>
      <c r="C19" s="761"/>
      <c r="D19" s="761"/>
      <c r="E19" s="761"/>
      <c r="G19" s="289"/>
      <c r="H19" s="804"/>
      <c r="I19" s="940"/>
      <c r="J19" s="940"/>
      <c r="K19" s="940"/>
      <c r="M19" s="940"/>
      <c r="N19" s="940"/>
      <c r="O19" s="940"/>
      <c r="P19" s="940"/>
      <c r="Q19" s="940"/>
      <c r="R19" s="940"/>
      <c r="S19" s="940"/>
      <c r="T19" s="805"/>
      <c r="U19" s="964"/>
      <c r="V19" s="805"/>
      <c r="W19" s="1157"/>
      <c r="X19" s="940"/>
      <c r="Y19" s="940"/>
      <c r="Z19" s="940"/>
      <c r="AA19" s="805"/>
      <c r="AB19" s="952"/>
      <c r="AC19" s="940"/>
      <c r="AD19" s="940"/>
      <c r="AE19" s="940"/>
      <c r="AF19" s="805"/>
      <c r="AG19" s="952"/>
      <c r="AH19" s="940"/>
      <c r="AI19" s="940"/>
      <c r="AJ19" s="940"/>
      <c r="AK19" s="805"/>
      <c r="AL19" s="952"/>
      <c r="AM19" s="940"/>
      <c r="AN19" s="940"/>
      <c r="AO19" s="940"/>
      <c r="AP19" s="805"/>
      <c r="AQ19" s="952"/>
      <c r="AR19" s="940"/>
      <c r="AS19" s="940"/>
      <c r="AT19" s="940"/>
      <c r="AU19" s="805"/>
      <c r="AV19" s="952"/>
      <c r="AW19" s="940"/>
      <c r="AX19" s="940"/>
      <c r="AY19" s="940"/>
      <c r="AZ19" s="805"/>
      <c r="BA19" s="952"/>
      <c r="BB19" s="940"/>
      <c r="BC19" s="940"/>
      <c r="BD19" s="940"/>
      <c r="BE19" s="805"/>
      <c r="BF19" s="952"/>
      <c r="BG19" s="940"/>
      <c r="BH19" s="940"/>
      <c r="BI19" s="940"/>
      <c r="BJ19" s="805"/>
      <c r="BK19" s="952"/>
      <c r="BL19" s="940"/>
      <c r="BM19" s="940"/>
      <c r="BN19" s="940"/>
      <c r="BO19" s="805"/>
      <c r="BP19" s="952"/>
      <c r="BQ19" s="940"/>
      <c r="BR19" s="940"/>
      <c r="BS19" s="940"/>
      <c r="BT19" s="805"/>
      <c r="BU19" s="952"/>
      <c r="BV19" s="940"/>
      <c r="BW19" s="940"/>
      <c r="BX19" s="940"/>
      <c r="BY19" s="805"/>
      <c r="BZ19" s="952"/>
      <c r="CA19" s="940"/>
      <c r="CB19" s="940"/>
      <c r="CC19" s="940"/>
      <c r="CD19" s="805"/>
      <c r="CE19" s="952"/>
      <c r="CF19" s="940"/>
      <c r="CG19" s="940"/>
      <c r="CH19" s="940"/>
      <c r="CI19" s="805"/>
      <c r="CJ19" s="952"/>
      <c r="CK19" s="940"/>
      <c r="CL19" s="940"/>
      <c r="CM19" s="940"/>
      <c r="CN19" s="805"/>
      <c r="CO19" s="952"/>
      <c r="CP19" s="940"/>
      <c r="CQ19" s="940"/>
      <c r="CR19" s="940"/>
      <c r="CS19" s="805"/>
      <c r="CT19" s="952"/>
      <c r="CU19" s="940"/>
      <c r="CV19" s="940"/>
      <c r="CW19" s="940"/>
      <c r="CX19" s="805"/>
    </row>
    <row r="20" spans="1:102" ht="14.4" customHeight="1" x14ac:dyDescent="0.25">
      <c r="A20" s="110" t="str">
        <v>Berdasarkan pemeriksaan langsung terhadap bukti pendukung</v>
      </c>
      <c r="B20" s="929" t="str">
        <f>HYPERLINK("#'"&amp;'EWS DIRECTORY'!$J$226&amp;"'!A1",'EWS DIRECTORY'!$J$226)</f>
        <v>F-1-1-6</v>
      </c>
      <c r="C20" s="761"/>
      <c r="D20" s="761"/>
      <c r="E20" s="761"/>
      <c r="G20" s="52">
        <v>2</v>
      </c>
      <c r="H20" s="944" t="str">
        <f>'F-1'!$G$9</f>
        <v>Keuntungan Selisih Kurs</v>
      </c>
      <c r="I20" s="940"/>
      <c r="J20" s="940"/>
      <c r="K20" s="940"/>
      <c r="L20" s="53" t="s">
        <v>1681</v>
      </c>
      <c r="M20" s="1158" t="s">
        <v>1449</v>
      </c>
      <c r="N20" s="940"/>
      <c r="O20" s="940"/>
      <c r="P20" s="940"/>
      <c r="Q20" s="940"/>
      <c r="R20" s="940"/>
      <c r="S20" s="940"/>
      <c r="T20" s="805"/>
      <c r="U20" s="964" t="s">
        <v>531</v>
      </c>
      <c r="V20" s="805"/>
      <c r="W20" s="1157">
        <f>'F-1'!$U$32</f>
        <v>0</v>
      </c>
      <c r="X20" s="940"/>
      <c r="Y20" s="940"/>
      <c r="Z20" s="940"/>
      <c r="AA20" s="805"/>
      <c r="AB20" s="945"/>
      <c r="AC20" s="940"/>
      <c r="AD20" s="940"/>
      <c r="AE20" s="940"/>
      <c r="AF20" s="805"/>
      <c r="AG20" s="945"/>
      <c r="AH20" s="940"/>
      <c r="AI20" s="940"/>
      <c r="AJ20" s="940"/>
      <c r="AK20" s="805"/>
      <c r="AL20" s="945"/>
      <c r="AM20" s="940"/>
      <c r="AN20" s="940"/>
      <c r="AO20" s="940"/>
      <c r="AP20" s="805"/>
      <c r="AQ20" s="945"/>
      <c r="AR20" s="940"/>
      <c r="AS20" s="940"/>
      <c r="AT20" s="940"/>
      <c r="AU20" s="805"/>
      <c r="AV20" s="945"/>
      <c r="AW20" s="940"/>
      <c r="AX20" s="940"/>
      <c r="AY20" s="940"/>
      <c r="AZ20" s="805"/>
      <c r="BA20" s="945"/>
      <c r="BB20" s="940"/>
      <c r="BC20" s="940"/>
      <c r="BD20" s="940"/>
      <c r="BE20" s="805"/>
      <c r="BF20" s="945"/>
      <c r="BG20" s="940"/>
      <c r="BH20" s="940"/>
      <c r="BI20" s="940"/>
      <c r="BJ20" s="805"/>
      <c r="BK20" s="945"/>
      <c r="BL20" s="940"/>
      <c r="BM20" s="940"/>
      <c r="BN20" s="940"/>
      <c r="BO20" s="805"/>
      <c r="BP20" s="945"/>
      <c r="BQ20" s="940"/>
      <c r="BR20" s="940"/>
      <c r="BS20" s="940"/>
      <c r="BT20" s="805"/>
      <c r="BU20" s="945"/>
      <c r="BV20" s="940"/>
      <c r="BW20" s="940"/>
      <c r="BX20" s="940"/>
      <c r="BY20" s="805"/>
      <c r="BZ20" s="945"/>
      <c r="CA20" s="940"/>
      <c r="CB20" s="940"/>
      <c r="CC20" s="940"/>
      <c r="CD20" s="805"/>
      <c r="CE20" s="945"/>
      <c r="CF20" s="940"/>
      <c r="CG20" s="940"/>
      <c r="CH20" s="940"/>
      <c r="CI20" s="805"/>
      <c r="CJ20" s="955">
        <f>'F-1-1-2'!AO19</f>
        <v>0</v>
      </c>
      <c r="CK20" s="940"/>
      <c r="CL20" s="940"/>
      <c r="CM20" s="940"/>
      <c r="CN20" s="805"/>
      <c r="CO20" s="955">
        <f>IF(CJ20&gt;0,CJ20,SUM(AB20:CI20))</f>
        <v>0</v>
      </c>
      <c r="CP20" s="940"/>
      <c r="CQ20" s="940"/>
      <c r="CR20" s="940"/>
      <c r="CS20" s="805"/>
      <c r="CT20" s="955">
        <f>CO20-W20</f>
        <v>0</v>
      </c>
      <c r="CU20" s="940"/>
      <c r="CV20" s="940"/>
      <c r="CW20" s="940"/>
      <c r="CX20" s="805"/>
    </row>
    <row r="21" spans="1:102" ht="14.4" customHeight="1" x14ac:dyDescent="0.25">
      <c r="A21" s="110" t="str">
        <v>Berdasarkan Analisis Kewajaran dan Kelaziman Usaha</v>
      </c>
      <c r="G21" s="52"/>
      <c r="H21" s="804"/>
      <c r="I21" s="940"/>
      <c r="J21" s="940"/>
      <c r="K21" s="940"/>
      <c r="M21" s="940"/>
      <c r="N21" s="940"/>
      <c r="O21" s="940"/>
      <c r="P21" s="940"/>
      <c r="Q21" s="940"/>
      <c r="R21" s="940"/>
      <c r="S21" s="940"/>
      <c r="T21" s="805"/>
      <c r="U21" s="964"/>
      <c r="V21" s="805"/>
      <c r="W21" s="1157"/>
      <c r="X21" s="940"/>
      <c r="Y21" s="940"/>
      <c r="Z21" s="940"/>
      <c r="AA21" s="805"/>
      <c r="AB21" s="952"/>
      <c r="AC21" s="940"/>
      <c r="AD21" s="940"/>
      <c r="AE21" s="940"/>
      <c r="AF21" s="805"/>
      <c r="AG21" s="952"/>
      <c r="AH21" s="940"/>
      <c r="AI21" s="940"/>
      <c r="AJ21" s="940"/>
      <c r="AK21" s="805"/>
      <c r="AL21" s="952"/>
      <c r="AM21" s="940"/>
      <c r="AN21" s="940"/>
      <c r="AO21" s="940"/>
      <c r="AP21" s="805"/>
      <c r="AQ21" s="952"/>
      <c r="AR21" s="940"/>
      <c r="AS21" s="940"/>
      <c r="AT21" s="940"/>
      <c r="AU21" s="805"/>
      <c r="AV21" s="952"/>
      <c r="AW21" s="940"/>
      <c r="AX21" s="940"/>
      <c r="AY21" s="940"/>
      <c r="AZ21" s="805"/>
      <c r="BA21" s="952"/>
      <c r="BB21" s="940"/>
      <c r="BC21" s="940"/>
      <c r="BD21" s="940"/>
      <c r="BE21" s="805"/>
      <c r="BF21" s="952"/>
      <c r="BG21" s="940"/>
      <c r="BH21" s="940"/>
      <c r="BI21" s="940"/>
      <c r="BJ21" s="805"/>
      <c r="BK21" s="952"/>
      <c r="BL21" s="940"/>
      <c r="BM21" s="940"/>
      <c r="BN21" s="940"/>
      <c r="BO21" s="805"/>
      <c r="BP21" s="952"/>
      <c r="BQ21" s="940"/>
      <c r="BR21" s="940"/>
      <c r="BS21" s="940"/>
      <c r="BT21" s="805"/>
      <c r="BU21" s="952"/>
      <c r="BV21" s="940"/>
      <c r="BW21" s="940"/>
      <c r="BX21" s="940"/>
      <c r="BY21" s="805"/>
      <c r="BZ21" s="952"/>
      <c r="CA21" s="940"/>
      <c r="CB21" s="940"/>
      <c r="CC21" s="940"/>
      <c r="CD21" s="805"/>
      <c r="CE21" s="952"/>
      <c r="CF21" s="940"/>
      <c r="CG21" s="940"/>
      <c r="CH21" s="940"/>
      <c r="CI21" s="805"/>
      <c r="CJ21" s="952"/>
      <c r="CK21" s="940"/>
      <c r="CL21" s="940"/>
      <c r="CM21" s="940"/>
      <c r="CN21" s="805"/>
      <c r="CO21" s="952"/>
      <c r="CP21" s="940"/>
      <c r="CQ21" s="940"/>
      <c r="CR21" s="940"/>
      <c r="CS21" s="805"/>
      <c r="CT21" s="952"/>
      <c r="CU21" s="940"/>
      <c r="CV21" s="940"/>
      <c r="CW21" s="940"/>
      <c r="CX21" s="805"/>
    </row>
    <row r="22" spans="1:102" ht="14.4" customHeight="1" x14ac:dyDescent="0.25">
      <c r="A22" s="110" t="str">
        <v>Berdasarkan Bahan Bukti Pidana</v>
      </c>
      <c r="G22" s="52">
        <v>3</v>
      </c>
      <c r="H22" s="944" t="str">
        <f>'F-1'!$G$9</f>
        <v>Keuntungan Selisih Kurs</v>
      </c>
      <c r="I22" s="940"/>
      <c r="J22" s="940"/>
      <c r="K22" s="940"/>
      <c r="L22" s="53" t="s">
        <v>1681</v>
      </c>
      <c r="M22" s="1158" t="s">
        <v>1460</v>
      </c>
      <c r="N22" s="940"/>
      <c r="O22" s="940"/>
      <c r="P22" s="940"/>
      <c r="Q22" s="940"/>
      <c r="R22" s="940"/>
      <c r="S22" s="940"/>
      <c r="T22" s="805"/>
      <c r="U22" s="964" t="s">
        <v>533</v>
      </c>
      <c r="V22" s="805"/>
      <c r="W22" s="1157">
        <f>'F-1'!$U$32</f>
        <v>0</v>
      </c>
      <c r="X22" s="940"/>
      <c r="Y22" s="940"/>
      <c r="Z22" s="940"/>
      <c r="AA22" s="805"/>
      <c r="AB22" s="953">
        <f>SUMIF('F-1-1-3'!$J$24:$M$40,TEXT(AB16,"MM")&amp;TEXT(AB16,"MM")&amp;"*",'F-1-1-3'!$AT$24:$AX$40)</f>
        <v>0</v>
      </c>
      <c r="AC22" s="940"/>
      <c r="AD22" s="940"/>
      <c r="AE22" s="940"/>
      <c r="AF22" s="805"/>
      <c r="AG22" s="953">
        <f>SUMIF('F-1-1-3'!$J$24:$M$40,TEXT(AG16,"MM")&amp;TEXT(AG16,"MM")&amp;"*",'F-1-1-3'!$AT$24:$AX$40)</f>
        <v>0</v>
      </c>
      <c r="AH22" s="940"/>
      <c r="AI22" s="940"/>
      <c r="AJ22" s="940"/>
      <c r="AK22" s="805"/>
      <c r="AL22" s="953">
        <f>SUMIF('F-1-1-3'!$J$24:$M$40,TEXT(AL16,"MM")&amp;TEXT(AL16,"MM")&amp;"*",'F-1-1-3'!$AT$24:$AX$40)</f>
        <v>0</v>
      </c>
      <c r="AM22" s="940"/>
      <c r="AN22" s="940"/>
      <c r="AO22" s="940"/>
      <c r="AP22" s="805"/>
      <c r="AQ22" s="953">
        <f>SUMIF('F-1-1-3'!$J$24:$M$40,TEXT(AQ16,"MM")&amp;TEXT(AQ16,"MM")&amp;"*",'F-1-1-3'!$AT$24:$AX$40)</f>
        <v>0</v>
      </c>
      <c r="AR22" s="940"/>
      <c r="AS22" s="940"/>
      <c r="AT22" s="940"/>
      <c r="AU22" s="805"/>
      <c r="AV22" s="953">
        <f>SUMIF('F-1-1-3'!$J$24:$M$40,TEXT(AV16,"MM")&amp;TEXT(AV16,"MM")&amp;"*",'F-1-1-3'!$AT$24:$AX$40)</f>
        <v>0</v>
      </c>
      <c r="AW22" s="940"/>
      <c r="AX22" s="940"/>
      <c r="AY22" s="940"/>
      <c r="AZ22" s="805"/>
      <c r="BA22" s="953">
        <f>SUMIF('F-1-1-3'!$J$24:$M$40,TEXT(BA16,"MM")&amp;TEXT(BA16,"MM")&amp;"*",'F-1-1-3'!$AT$24:$AX$40)</f>
        <v>0</v>
      </c>
      <c r="BB22" s="940"/>
      <c r="BC22" s="940"/>
      <c r="BD22" s="940"/>
      <c r="BE22" s="805"/>
      <c r="BF22" s="953">
        <f>SUMIF('F-1-1-3'!$J$24:$M$40,TEXT(BF16,"MM")&amp;TEXT(BF16,"MM")&amp;"*",'F-1-1-3'!$AT$24:$AX$40)</f>
        <v>0</v>
      </c>
      <c r="BG22" s="940"/>
      <c r="BH22" s="940"/>
      <c r="BI22" s="940"/>
      <c r="BJ22" s="805"/>
      <c r="BK22" s="953">
        <f>SUMIF('F-1-1-3'!$J$24:$M$40,TEXT(BK16,"MM")&amp;TEXT(BK16,"MM")&amp;"*",'F-1-1-3'!$AT$24:$AX$40)</f>
        <v>0</v>
      </c>
      <c r="BL22" s="940"/>
      <c r="BM22" s="940"/>
      <c r="BN22" s="940"/>
      <c r="BO22" s="805"/>
      <c r="BP22" s="953">
        <f>SUMIF('F-1-1-3'!$J$24:$M$40,TEXT(BP16,"MM")&amp;TEXT(BP16,"MM")&amp;"*",'F-1-1-3'!$AT$24:$AX$40)</f>
        <v>0</v>
      </c>
      <c r="BQ22" s="940"/>
      <c r="BR22" s="940"/>
      <c r="BS22" s="940"/>
      <c r="BT22" s="805"/>
      <c r="BU22" s="953">
        <f>SUMIF('F-1-1-3'!$J$24:$M$40,TEXT(BU16,"MM")&amp;TEXT(BU16,"MM")&amp;"*",'F-1-1-3'!$AT$24:$AX$40)</f>
        <v>0</v>
      </c>
      <c r="BV22" s="940"/>
      <c r="BW22" s="940"/>
      <c r="BX22" s="940"/>
      <c r="BY22" s="805"/>
      <c r="BZ22" s="953">
        <f>SUMIF('F-1-1-3'!$J$24:$M$40,TEXT(BZ16,"MM")&amp;TEXT(BZ16,"MM")&amp;"*",'F-1-1-3'!$AT$24:$AX$40)</f>
        <v>0</v>
      </c>
      <c r="CA22" s="940"/>
      <c r="CB22" s="940"/>
      <c r="CC22" s="940"/>
      <c r="CD22" s="805"/>
      <c r="CE22" s="953">
        <f>SUMIF('F-1-1-3'!$J$24:$M$40,TEXT(CE16,"MM")&amp;TEXT(CE16,"MM")&amp;"*",'F-1-1-3'!$AT$24:$AX$40)</f>
        <v>0</v>
      </c>
      <c r="CF22" s="940"/>
      <c r="CG22" s="940"/>
      <c r="CH22" s="940"/>
      <c r="CI22" s="805"/>
      <c r="CJ22" s="955">
        <f>SUMIF('F-1-1-3'!J20:M36,"0112"&amp;"*",'F-1-1-3'!AT20:AX36)+SUMIF('F-1-1-3'!J20:M36,"0201"&amp;"*",'F-1-1-3'!AT20:AX36)+SUMIF('F-1-1-3'!J20:M36,"0302"&amp;"*",'F-1-1-3'!AT20:AX36)+SUMIF('F-1-1-3'!J20:M36,"0403"&amp;"*",'F-1-1-3'!AT20:AX36)+SUMIF('F-1-1-3'!J20:M36,"0503"&amp;"*",'F-1-1-3'!AT20:AX36)+SUMIF('F-1-1-3'!J20:M36,"0605"&amp;"*",'F-1-1-3'!AT20:AX36)+SUMIF('F-1-1-3'!J20:M36,"0706"&amp;"*",'F-1-1-3'!AT20:AX36)+SUMIF('F-1-1-3'!J20:M36,"0807"&amp;"*",'F-1-1-3'!AT20:AX36)+SUMIF('F-1-1-3'!J20:M36,"0908"&amp;"*",'F-1-1-3'!AT20:AX36)+SUMIF('F-1-1-3'!J20:M36,"1009"&amp;"*",'F-1-1-3'!AT20:AX36)+SUMIF('F-1-1-3'!J20:M36,"1110"&amp;"*",'F-1-1-3'!AT20:AX36)+SUMIF('F-1-1-3'!J20:M36,"1201"&amp;"*",'F-1-1-3'!AT20:AX36)</f>
        <v>0</v>
      </c>
      <c r="CK22" s="940"/>
      <c r="CL22" s="940"/>
      <c r="CM22" s="940"/>
      <c r="CN22" s="805"/>
      <c r="CO22" s="955">
        <f>IF(CJ22&gt;0,CJ22,SUM(AB22:CI22))</f>
        <v>0</v>
      </c>
      <c r="CP22" s="940"/>
      <c r="CQ22" s="940"/>
      <c r="CR22" s="940"/>
      <c r="CS22" s="805"/>
      <c r="CT22" s="955">
        <f>CO22-W22</f>
        <v>0</v>
      </c>
      <c r="CU22" s="940"/>
      <c r="CV22" s="940"/>
      <c r="CW22" s="940"/>
      <c r="CX22" s="805"/>
    </row>
    <row r="23" spans="1:102" ht="14.4" customHeight="1" x14ac:dyDescent="0.25">
      <c r="A23" s="110" t="str">
        <v>Berdasarkan Data Pemicu dan Data Penguji</v>
      </c>
      <c r="G23" s="52"/>
      <c r="H23" s="804"/>
      <c r="I23" s="940"/>
      <c r="J23" s="940"/>
      <c r="K23" s="940"/>
      <c r="M23" s="940"/>
      <c r="N23" s="940"/>
      <c r="O23" s="940"/>
      <c r="P23" s="940"/>
      <c r="Q23" s="940"/>
      <c r="R23" s="940"/>
      <c r="S23" s="940"/>
      <c r="T23" s="805"/>
      <c r="U23" s="964"/>
      <c r="V23" s="805"/>
      <c r="W23" s="1157"/>
      <c r="X23" s="940"/>
      <c r="Y23" s="940"/>
      <c r="Z23" s="940"/>
      <c r="AA23" s="805"/>
      <c r="AB23" s="952"/>
      <c r="AC23" s="940"/>
      <c r="AD23" s="940"/>
      <c r="AE23" s="940"/>
      <c r="AF23" s="805"/>
      <c r="AG23" s="952"/>
      <c r="AH23" s="940"/>
      <c r="AI23" s="940"/>
      <c r="AJ23" s="940"/>
      <c r="AK23" s="805"/>
      <c r="AL23" s="952"/>
      <c r="AM23" s="940"/>
      <c r="AN23" s="940"/>
      <c r="AO23" s="940"/>
      <c r="AP23" s="805"/>
      <c r="AQ23" s="952"/>
      <c r="AR23" s="940"/>
      <c r="AS23" s="940"/>
      <c r="AT23" s="940"/>
      <c r="AU23" s="805"/>
      <c r="AV23" s="952"/>
      <c r="AW23" s="940"/>
      <c r="AX23" s="940"/>
      <c r="AY23" s="940"/>
      <c r="AZ23" s="805"/>
      <c r="BA23" s="952"/>
      <c r="BB23" s="940"/>
      <c r="BC23" s="940"/>
      <c r="BD23" s="940"/>
      <c r="BE23" s="805"/>
      <c r="BF23" s="952"/>
      <c r="BG23" s="940"/>
      <c r="BH23" s="940"/>
      <c r="BI23" s="940"/>
      <c r="BJ23" s="805"/>
      <c r="BK23" s="952"/>
      <c r="BL23" s="940"/>
      <c r="BM23" s="940"/>
      <c r="BN23" s="940"/>
      <c r="BO23" s="805"/>
      <c r="BP23" s="952"/>
      <c r="BQ23" s="940"/>
      <c r="BR23" s="940"/>
      <c r="BS23" s="940"/>
      <c r="BT23" s="805"/>
      <c r="BU23" s="952"/>
      <c r="BV23" s="940"/>
      <c r="BW23" s="940"/>
      <c r="BX23" s="940"/>
      <c r="BY23" s="805"/>
      <c r="BZ23" s="952"/>
      <c r="CA23" s="940"/>
      <c r="CB23" s="940"/>
      <c r="CC23" s="940"/>
      <c r="CD23" s="805"/>
      <c r="CE23" s="952"/>
      <c r="CF23" s="940"/>
      <c r="CG23" s="940"/>
      <c r="CH23" s="940"/>
      <c r="CI23" s="805"/>
      <c r="CJ23" s="952"/>
      <c r="CK23" s="940"/>
      <c r="CL23" s="940"/>
      <c r="CM23" s="940"/>
      <c r="CN23" s="805"/>
      <c r="CO23" s="952"/>
      <c r="CP23" s="940"/>
      <c r="CQ23" s="940"/>
      <c r="CR23" s="940"/>
      <c r="CS23" s="805"/>
      <c r="CT23" s="952"/>
      <c r="CU23" s="940"/>
      <c r="CV23" s="940"/>
      <c r="CW23" s="940"/>
      <c r="CX23" s="805"/>
    </row>
    <row r="24" spans="1:102" ht="14.4" customHeight="1" x14ac:dyDescent="0.25">
      <c r="G24" s="52">
        <v>4</v>
      </c>
      <c r="H24" s="944" t="str">
        <f>'F-1'!$G$9</f>
        <v>Keuntungan Selisih Kurs</v>
      </c>
      <c r="I24" s="940"/>
      <c r="J24" s="940"/>
      <c r="K24" s="940"/>
      <c r="L24" s="53" t="s">
        <v>1681</v>
      </c>
      <c r="M24" s="1158" t="s">
        <v>1464</v>
      </c>
      <c r="N24" s="940"/>
      <c r="O24" s="940"/>
      <c r="P24" s="940"/>
      <c r="Q24" s="940"/>
      <c r="R24" s="940"/>
      <c r="S24" s="940"/>
      <c r="T24" s="805"/>
      <c r="U24" s="964" t="s">
        <v>535</v>
      </c>
      <c r="V24" s="805"/>
      <c r="W24" s="1157">
        <f>'F-1'!$U$32</f>
        <v>0</v>
      </c>
      <c r="X24" s="940"/>
      <c r="Y24" s="940"/>
      <c r="Z24" s="940"/>
      <c r="AA24" s="805"/>
      <c r="AB24" s="945"/>
      <c r="AC24" s="940"/>
      <c r="AD24" s="940"/>
      <c r="AE24" s="940"/>
      <c r="AF24" s="805"/>
      <c r="AG24" s="945"/>
      <c r="AH24" s="940"/>
      <c r="AI24" s="940"/>
      <c r="AJ24" s="940"/>
      <c r="AK24" s="805"/>
      <c r="AL24" s="945"/>
      <c r="AM24" s="940"/>
      <c r="AN24" s="940"/>
      <c r="AO24" s="940"/>
      <c r="AP24" s="805"/>
      <c r="AQ24" s="945"/>
      <c r="AR24" s="940"/>
      <c r="AS24" s="940"/>
      <c r="AT24" s="940"/>
      <c r="AU24" s="805"/>
      <c r="AV24" s="945"/>
      <c r="AW24" s="940"/>
      <c r="AX24" s="940"/>
      <c r="AY24" s="940"/>
      <c r="AZ24" s="805"/>
      <c r="BA24" s="945"/>
      <c r="BB24" s="940"/>
      <c r="BC24" s="940"/>
      <c r="BD24" s="940"/>
      <c r="BE24" s="805"/>
      <c r="BF24" s="945"/>
      <c r="BG24" s="940"/>
      <c r="BH24" s="940"/>
      <c r="BI24" s="940"/>
      <c r="BJ24" s="805"/>
      <c r="BK24" s="945"/>
      <c r="BL24" s="940"/>
      <c r="BM24" s="940"/>
      <c r="BN24" s="940"/>
      <c r="BO24" s="805"/>
      <c r="BP24" s="945"/>
      <c r="BQ24" s="940"/>
      <c r="BR24" s="940"/>
      <c r="BS24" s="940"/>
      <c r="BT24" s="805"/>
      <c r="BU24" s="945"/>
      <c r="BV24" s="940"/>
      <c r="BW24" s="940"/>
      <c r="BX24" s="940"/>
      <c r="BY24" s="805"/>
      <c r="BZ24" s="945"/>
      <c r="CA24" s="940"/>
      <c r="CB24" s="940"/>
      <c r="CC24" s="940"/>
      <c r="CD24" s="805"/>
      <c r="CE24" s="945"/>
      <c r="CF24" s="940"/>
      <c r="CG24" s="940"/>
      <c r="CH24" s="940"/>
      <c r="CI24" s="805"/>
      <c r="CJ24" s="955">
        <f>'F-1-1-4'!AK40</f>
        <v>0</v>
      </c>
      <c r="CK24" s="940"/>
      <c r="CL24" s="940"/>
      <c r="CM24" s="940"/>
      <c r="CN24" s="805"/>
      <c r="CO24" s="955">
        <f>IF(CJ24&gt;0,CJ24,SUM(AB24:CI24))</f>
        <v>0</v>
      </c>
      <c r="CP24" s="940"/>
      <c r="CQ24" s="940"/>
      <c r="CR24" s="940"/>
      <c r="CS24" s="805"/>
      <c r="CT24" s="955">
        <f>CO24-W24</f>
        <v>0</v>
      </c>
      <c r="CU24" s="940"/>
      <c r="CV24" s="940"/>
      <c r="CW24" s="940"/>
      <c r="CX24" s="805"/>
    </row>
    <row r="25" spans="1:102" ht="14.25" customHeight="1" x14ac:dyDescent="0.25">
      <c r="G25" s="52"/>
      <c r="H25" s="804"/>
      <c r="I25" s="940"/>
      <c r="J25" s="940"/>
      <c r="K25" s="940"/>
      <c r="M25" s="940"/>
      <c r="N25" s="940"/>
      <c r="O25" s="940"/>
      <c r="P25" s="940"/>
      <c r="Q25" s="940"/>
      <c r="R25" s="940"/>
      <c r="S25" s="940"/>
      <c r="T25" s="805"/>
      <c r="U25" s="964"/>
      <c r="V25" s="805"/>
      <c r="W25" s="1157"/>
      <c r="X25" s="940"/>
      <c r="Y25" s="940"/>
      <c r="Z25" s="940"/>
      <c r="AA25" s="805"/>
      <c r="AB25" s="952"/>
      <c r="AC25" s="940"/>
      <c r="AD25" s="940"/>
      <c r="AE25" s="940"/>
      <c r="AF25" s="805"/>
      <c r="AG25" s="952"/>
      <c r="AH25" s="940"/>
      <c r="AI25" s="940"/>
      <c r="AJ25" s="940"/>
      <c r="AK25" s="805"/>
      <c r="AL25" s="952"/>
      <c r="AM25" s="940"/>
      <c r="AN25" s="940"/>
      <c r="AO25" s="940"/>
      <c r="AP25" s="805"/>
      <c r="AQ25" s="952"/>
      <c r="AR25" s="940"/>
      <c r="AS25" s="940"/>
      <c r="AT25" s="940"/>
      <c r="AU25" s="805"/>
      <c r="AV25" s="952"/>
      <c r="AW25" s="940"/>
      <c r="AX25" s="940"/>
      <c r="AY25" s="940"/>
      <c r="AZ25" s="805"/>
      <c r="BA25" s="952"/>
      <c r="BB25" s="940"/>
      <c r="BC25" s="940"/>
      <c r="BD25" s="940"/>
      <c r="BE25" s="805"/>
      <c r="BF25" s="952"/>
      <c r="BG25" s="940"/>
      <c r="BH25" s="940"/>
      <c r="BI25" s="940"/>
      <c r="BJ25" s="805"/>
      <c r="BK25" s="952"/>
      <c r="BL25" s="940"/>
      <c r="BM25" s="940"/>
      <c r="BN25" s="940"/>
      <c r="BO25" s="805"/>
      <c r="BP25" s="952"/>
      <c r="BQ25" s="940"/>
      <c r="BR25" s="940"/>
      <c r="BS25" s="940"/>
      <c r="BT25" s="805"/>
      <c r="BU25" s="952"/>
      <c r="BV25" s="940"/>
      <c r="BW25" s="940"/>
      <c r="BX25" s="940"/>
      <c r="BY25" s="805"/>
      <c r="BZ25" s="952"/>
      <c r="CA25" s="940"/>
      <c r="CB25" s="940"/>
      <c r="CC25" s="940"/>
      <c r="CD25" s="805"/>
      <c r="CE25" s="952"/>
      <c r="CF25" s="940"/>
      <c r="CG25" s="940"/>
      <c r="CH25" s="940"/>
      <c r="CI25" s="805"/>
      <c r="CJ25" s="952"/>
      <c r="CK25" s="940"/>
      <c r="CL25" s="940"/>
      <c r="CM25" s="940"/>
      <c r="CN25" s="805"/>
      <c r="CO25" s="952"/>
      <c r="CP25" s="940"/>
      <c r="CQ25" s="940"/>
      <c r="CR25" s="940"/>
      <c r="CS25" s="805"/>
      <c r="CT25" s="952"/>
      <c r="CU25" s="940"/>
      <c r="CV25" s="940"/>
      <c r="CW25" s="940"/>
      <c r="CX25" s="805"/>
    </row>
    <row r="26" spans="1:102" ht="14.4" customHeight="1" x14ac:dyDescent="0.25">
      <c r="G26" s="52">
        <v>5</v>
      </c>
      <c r="H26" s="944" t="str">
        <f>'F-1'!$G$9</f>
        <v>Keuntungan Selisih Kurs</v>
      </c>
      <c r="I26" s="940"/>
      <c r="J26" s="940"/>
      <c r="K26" s="940"/>
      <c r="L26" s="53" t="s">
        <v>1681</v>
      </c>
      <c r="M26" s="1158" t="s">
        <v>1468</v>
      </c>
      <c r="N26" s="940"/>
      <c r="O26" s="940"/>
      <c r="P26" s="940"/>
      <c r="Q26" s="940"/>
      <c r="R26" s="940"/>
      <c r="S26" s="940"/>
      <c r="T26" s="805"/>
      <c r="U26" s="964" t="s">
        <v>537</v>
      </c>
      <c r="V26" s="805"/>
      <c r="W26" s="1157">
        <f>'F-1'!$U$32</f>
        <v>0</v>
      </c>
      <c r="X26" s="940"/>
      <c r="Y26" s="940"/>
      <c r="Z26" s="940"/>
      <c r="AA26" s="805"/>
      <c r="AB26" s="953">
        <f ca="1">SUMIF('F-1-1-5'!$J$20:$O$34,TEXT(AB16,"MM")&amp;TEXT(AB16,"MM")&amp;"*",'F-1-1-5'!$AL$20:$AP$34)</f>
        <v>0</v>
      </c>
      <c r="AC26" s="940"/>
      <c r="AD26" s="940"/>
      <c r="AE26" s="940"/>
      <c r="AF26" s="805"/>
      <c r="AG26" s="953">
        <f ca="1">SUMIF('F-1-1-5'!$J$20:$O$34,TEXT(AG16,"MM")&amp;TEXT(AG16,"MM")&amp;"*",'F-1-1-5'!$AL$20:$AP$34)</f>
        <v>0</v>
      </c>
      <c r="AH26" s="940"/>
      <c r="AI26" s="940"/>
      <c r="AJ26" s="940"/>
      <c r="AK26" s="805"/>
      <c r="AL26" s="953">
        <f ca="1">SUMIF('F-1-1-5'!$J$20:$O$34,TEXT(AL16,"MM")&amp;TEXT(AL16,"MM")&amp;"*",'F-1-1-5'!$AL$20:$AP$34)</f>
        <v>0</v>
      </c>
      <c r="AM26" s="940"/>
      <c r="AN26" s="940"/>
      <c r="AO26" s="940"/>
      <c r="AP26" s="805"/>
      <c r="AQ26" s="953">
        <f ca="1">SUMIF('F-1-1-5'!$J$20:$O$34,TEXT(AQ16,"MM")&amp;TEXT(AQ16,"MM")&amp;"*",'F-1-1-5'!$AL$20:$AP$34)</f>
        <v>0</v>
      </c>
      <c r="AR26" s="940"/>
      <c r="AS26" s="940"/>
      <c r="AT26" s="940"/>
      <c r="AU26" s="805"/>
      <c r="AV26" s="953">
        <f ca="1">SUMIF('F-1-1-5'!$J$20:$O$34,TEXT(AV16,"MM")&amp;TEXT(AV16,"MM")&amp;"*",'F-1-1-5'!$AL$20:$AP$34)</f>
        <v>0</v>
      </c>
      <c r="AW26" s="940"/>
      <c r="AX26" s="940"/>
      <c r="AY26" s="940"/>
      <c r="AZ26" s="805"/>
      <c r="BA26" s="953">
        <f ca="1">SUMIF('F-1-1-5'!$J$20:$O$34,TEXT(BA16,"MM")&amp;TEXT(BA16,"MM")&amp;"*",'F-1-1-5'!$AL$20:$AP$34)</f>
        <v>0</v>
      </c>
      <c r="BB26" s="940"/>
      <c r="BC26" s="940"/>
      <c r="BD26" s="940"/>
      <c r="BE26" s="805"/>
      <c r="BF26" s="953">
        <f ca="1">SUMIF('F-1-1-5'!$J$20:$O$34,TEXT(BF16,"MM")&amp;TEXT(BF16,"MM")&amp;"*",'F-1-1-5'!$AL$20:$AP$34)</f>
        <v>0</v>
      </c>
      <c r="BG26" s="940"/>
      <c r="BH26" s="940"/>
      <c r="BI26" s="940"/>
      <c r="BJ26" s="805"/>
      <c r="BK26" s="953">
        <f ca="1">SUMIF('F-1-1-5'!$J$20:$O$34,TEXT(BK16,"MM")&amp;TEXT(BK16,"MM")&amp;"*",'F-1-1-5'!$AL$20:$AP$34)</f>
        <v>0</v>
      </c>
      <c r="BL26" s="940"/>
      <c r="BM26" s="940"/>
      <c r="BN26" s="940"/>
      <c r="BO26" s="805"/>
      <c r="BP26" s="953">
        <f ca="1">SUMIF('F-1-1-5'!$J$20:$O$34,TEXT(BP16,"MM")&amp;TEXT(BP16,"MM")&amp;"*",'F-1-1-5'!$AL$20:$AP$34)</f>
        <v>0</v>
      </c>
      <c r="BQ26" s="940"/>
      <c r="BR26" s="940"/>
      <c r="BS26" s="940"/>
      <c r="BT26" s="805"/>
      <c r="BU26" s="953">
        <f ca="1">SUMIF('F-1-1-5'!$J$20:$O$34,TEXT(BU16,"MM")&amp;TEXT(BU16,"MM")&amp;"*",'F-1-1-5'!$AL$20:$AP$34)</f>
        <v>0</v>
      </c>
      <c r="BV26" s="940"/>
      <c r="BW26" s="940"/>
      <c r="BX26" s="940"/>
      <c r="BY26" s="805"/>
      <c r="BZ26" s="953">
        <f ca="1">SUMIF('F-1-1-5'!$J$20:$O$34,TEXT(BZ16,"MM")&amp;TEXT(BZ16,"MM")&amp;"*",'F-1-1-5'!$AL$20:$AP$34)</f>
        <v>0</v>
      </c>
      <c r="CA26" s="940"/>
      <c r="CB26" s="940"/>
      <c r="CC26" s="940"/>
      <c r="CD26" s="805"/>
      <c r="CE26" s="953">
        <f ca="1">SUMIF('F-1-1-5'!$J$20:$O$34,TEXT(CE16,"MM")&amp;TEXT(CE16,"MM")&amp;"*",'F-1-1-5'!$AL$20:$AP$34)</f>
        <v>0</v>
      </c>
      <c r="CF26" s="940"/>
      <c r="CG26" s="940"/>
      <c r="CH26" s="940"/>
      <c r="CI26" s="805"/>
      <c r="CJ26" s="955">
        <f ca="1">SUMIF('F-1-1-5'!J20:O34,"0112"&amp;"*",'F-1-1-5'!AL20:AP34)+SUMIF('F-1-1-5'!J20:O34,"0201"&amp;"*",'F-1-1-5'!AL20:AP34)+SUMIF('F-1-1-5'!J20:O34,"0302"&amp;"*",'F-1-1-5'!AL20:AP34)+SUMIF('F-1-1-5'!J20:O34,"0403"&amp;"*",'F-1-1-5'!AL20:AP34)+SUMIF('F-1-1-5'!J20:O34,"0503"&amp;"*",'F-1-1-5'!AL20:AP34)+SUMIF('F-1-1-5'!J20:O34,"0605"&amp;"*",'F-1-1-5'!AL20:AP34)+SUMIF('F-1-1-5'!J20:O34,"0706"&amp;"*",'F-1-1-5'!AL20:AP34)+SUMIF('F-1-1-5'!J20:O34,"0807"&amp;"*",'F-1-1-5'!AL20:AP34)+SUMIF('F-1-1-5'!J20:O34,"0908"&amp;"*",'F-1-1-5'!AL20:AP34)+SUMIF('F-1-1-5'!J20:O34,"1009"&amp;"*",'F-1-1-5'!AL20:AP34)+SUMIF('F-1-1-5'!J20:O34,"1110"&amp;"*",'F-1-1-5'!AL20:AP34)+SUMIF('F-1-1-5'!J20:O34,"1201"&amp;"*",'F-1-1-5'!AL20:AP34)</f>
        <v>0</v>
      </c>
      <c r="CK26" s="940"/>
      <c r="CL26" s="940"/>
      <c r="CM26" s="940"/>
      <c r="CN26" s="805"/>
      <c r="CO26" s="955">
        <f ca="1">IF(CJ26&gt;0,CJ26,SUM(AB26:CI26))</f>
        <v>0</v>
      </c>
      <c r="CP26" s="940"/>
      <c r="CQ26" s="940"/>
      <c r="CR26" s="940"/>
      <c r="CS26" s="805"/>
      <c r="CT26" s="955">
        <f ca="1">CO26-W26</f>
        <v>0</v>
      </c>
      <c r="CU26" s="940"/>
      <c r="CV26" s="940"/>
      <c r="CW26" s="940"/>
      <c r="CX26" s="805"/>
    </row>
    <row r="27" spans="1:102" ht="14.25" customHeight="1" x14ac:dyDescent="0.25">
      <c r="G27" s="52"/>
      <c r="H27" s="804"/>
      <c r="I27" s="940"/>
      <c r="J27" s="940"/>
      <c r="K27" s="940"/>
      <c r="M27" s="940"/>
      <c r="N27" s="940"/>
      <c r="O27" s="940"/>
      <c r="P27" s="940"/>
      <c r="Q27" s="940"/>
      <c r="R27" s="940"/>
      <c r="S27" s="940"/>
      <c r="T27" s="805"/>
      <c r="U27" s="964"/>
      <c r="V27" s="805"/>
      <c r="W27" s="1157"/>
      <c r="X27" s="940"/>
      <c r="Y27" s="940"/>
      <c r="Z27" s="940"/>
      <c r="AA27" s="805"/>
      <c r="AB27" s="952"/>
      <c r="AC27" s="940"/>
      <c r="AD27" s="940"/>
      <c r="AE27" s="940"/>
      <c r="AF27" s="805"/>
      <c r="AG27" s="952"/>
      <c r="AH27" s="940"/>
      <c r="AI27" s="940"/>
      <c r="AJ27" s="940"/>
      <c r="AK27" s="805"/>
      <c r="AL27" s="952"/>
      <c r="AM27" s="940"/>
      <c r="AN27" s="940"/>
      <c r="AO27" s="940"/>
      <c r="AP27" s="805"/>
      <c r="AQ27" s="952"/>
      <c r="AR27" s="940"/>
      <c r="AS27" s="940"/>
      <c r="AT27" s="940"/>
      <c r="AU27" s="805"/>
      <c r="AV27" s="952"/>
      <c r="AW27" s="940"/>
      <c r="AX27" s="940"/>
      <c r="AY27" s="940"/>
      <c r="AZ27" s="805"/>
      <c r="BA27" s="952"/>
      <c r="BB27" s="940"/>
      <c r="BC27" s="940"/>
      <c r="BD27" s="940"/>
      <c r="BE27" s="805"/>
      <c r="BF27" s="952"/>
      <c r="BG27" s="940"/>
      <c r="BH27" s="940"/>
      <c r="BI27" s="940"/>
      <c r="BJ27" s="805"/>
      <c r="BK27" s="952"/>
      <c r="BL27" s="940"/>
      <c r="BM27" s="940"/>
      <c r="BN27" s="940"/>
      <c r="BO27" s="805"/>
      <c r="BP27" s="952"/>
      <c r="BQ27" s="940"/>
      <c r="BR27" s="940"/>
      <c r="BS27" s="940"/>
      <c r="BT27" s="805"/>
      <c r="BU27" s="952"/>
      <c r="BV27" s="940"/>
      <c r="BW27" s="940"/>
      <c r="BX27" s="940"/>
      <c r="BY27" s="805"/>
      <c r="BZ27" s="952"/>
      <c r="CA27" s="940"/>
      <c r="CB27" s="940"/>
      <c r="CC27" s="940"/>
      <c r="CD27" s="805"/>
      <c r="CE27" s="952"/>
      <c r="CF27" s="940"/>
      <c r="CG27" s="940"/>
      <c r="CH27" s="940"/>
      <c r="CI27" s="805"/>
      <c r="CJ27" s="952"/>
      <c r="CK27" s="940"/>
      <c r="CL27" s="940"/>
      <c r="CM27" s="940"/>
      <c r="CN27" s="805"/>
      <c r="CO27" s="952"/>
      <c r="CP27" s="940"/>
      <c r="CQ27" s="940"/>
      <c r="CR27" s="940"/>
      <c r="CS27" s="805"/>
      <c r="CT27" s="952"/>
      <c r="CU27" s="940"/>
      <c r="CV27" s="940"/>
      <c r="CW27" s="940"/>
      <c r="CX27" s="805"/>
    </row>
    <row r="28" spans="1:102" ht="14.4" customHeight="1" x14ac:dyDescent="0.25">
      <c r="B28" s="760"/>
      <c r="C28" s="761"/>
      <c r="D28" s="761"/>
      <c r="E28" s="761"/>
      <c r="G28" s="52">
        <v>6</v>
      </c>
      <c r="H28" s="944" t="str">
        <f>'F-1'!$G$9</f>
        <v>Keuntungan Selisih Kurs</v>
      </c>
      <c r="I28" s="940"/>
      <c r="J28" s="940"/>
      <c r="K28" s="940"/>
      <c r="L28" s="53" t="s">
        <v>1681</v>
      </c>
      <c r="M28" s="1158" t="s">
        <v>1472</v>
      </c>
      <c r="N28" s="940"/>
      <c r="O28" s="940"/>
      <c r="P28" s="940"/>
      <c r="Q28" s="940"/>
      <c r="R28" s="940"/>
      <c r="S28" s="940"/>
      <c r="T28" s="805"/>
      <c r="U28" s="964" t="s">
        <v>539</v>
      </c>
      <c r="V28" s="805"/>
      <c r="W28" s="1157">
        <f>'F-1'!$U$32</f>
        <v>0</v>
      </c>
      <c r="X28" s="940"/>
      <c r="Y28" s="940"/>
      <c r="Z28" s="940"/>
      <c r="AA28" s="805"/>
      <c r="AB28" s="945"/>
      <c r="AC28" s="940"/>
      <c r="AD28" s="940"/>
      <c r="AE28" s="940"/>
      <c r="AF28" s="805"/>
      <c r="AG28" s="945"/>
      <c r="AH28" s="940"/>
      <c r="AI28" s="940"/>
      <c r="AJ28" s="940"/>
      <c r="AK28" s="805"/>
      <c r="AL28" s="945"/>
      <c r="AM28" s="940"/>
      <c r="AN28" s="940"/>
      <c r="AO28" s="940"/>
      <c r="AP28" s="805"/>
      <c r="AQ28" s="945"/>
      <c r="AR28" s="940"/>
      <c r="AS28" s="940"/>
      <c r="AT28" s="940"/>
      <c r="AU28" s="805"/>
      <c r="AV28" s="945"/>
      <c r="AW28" s="940"/>
      <c r="AX28" s="940"/>
      <c r="AY28" s="940"/>
      <c r="AZ28" s="805"/>
      <c r="BA28" s="945"/>
      <c r="BB28" s="940"/>
      <c r="BC28" s="940"/>
      <c r="BD28" s="940"/>
      <c r="BE28" s="805"/>
      <c r="BF28" s="945"/>
      <c r="BG28" s="940"/>
      <c r="BH28" s="940"/>
      <c r="BI28" s="940"/>
      <c r="BJ28" s="805"/>
      <c r="BK28" s="945"/>
      <c r="BL28" s="940"/>
      <c r="BM28" s="940"/>
      <c r="BN28" s="940"/>
      <c r="BO28" s="805"/>
      <c r="BP28" s="945"/>
      <c r="BQ28" s="940"/>
      <c r="BR28" s="940"/>
      <c r="BS28" s="940"/>
      <c r="BT28" s="805"/>
      <c r="BU28" s="945"/>
      <c r="BV28" s="940"/>
      <c r="BW28" s="940"/>
      <c r="BX28" s="940"/>
      <c r="BY28" s="805"/>
      <c r="BZ28" s="945"/>
      <c r="CA28" s="940"/>
      <c r="CB28" s="940"/>
      <c r="CC28" s="940"/>
      <c r="CD28" s="805"/>
      <c r="CE28" s="945"/>
      <c r="CF28" s="940"/>
      <c r="CG28" s="940"/>
      <c r="CH28" s="940"/>
      <c r="CI28" s="805"/>
      <c r="CJ28" s="955" t="e">
        <f>'F-1-1-6'!#REF!</f>
        <v>#REF!</v>
      </c>
      <c r="CK28" s="940"/>
      <c r="CL28" s="940"/>
      <c r="CM28" s="940"/>
      <c r="CN28" s="805"/>
      <c r="CO28" s="955" t="e">
        <f>IF(CJ28&gt;0,CJ28,SUM(AB28:CI28))</f>
        <v>#REF!</v>
      </c>
      <c r="CP28" s="940"/>
      <c r="CQ28" s="940"/>
      <c r="CR28" s="940"/>
      <c r="CS28" s="805"/>
      <c r="CT28" s="955" t="e">
        <f>CO28-W28</f>
        <v>#REF!</v>
      </c>
      <c r="CU28" s="940"/>
      <c r="CV28" s="940"/>
      <c r="CW28" s="940"/>
      <c r="CX28" s="805"/>
    </row>
    <row r="29" spans="1:102" ht="14.4" customHeight="1" x14ac:dyDescent="0.25">
      <c r="G29" s="52"/>
      <c r="H29" s="804"/>
      <c r="I29" s="940"/>
      <c r="J29" s="940"/>
      <c r="K29" s="940"/>
      <c r="M29" s="940"/>
      <c r="N29" s="940"/>
      <c r="O29" s="940"/>
      <c r="P29" s="940"/>
      <c r="Q29" s="940"/>
      <c r="R29" s="940"/>
      <c r="S29" s="940"/>
      <c r="T29" s="805"/>
      <c r="U29" s="964"/>
      <c r="V29" s="805"/>
      <c r="W29" s="950"/>
      <c r="X29" s="940"/>
      <c r="Y29" s="940"/>
      <c r="Z29" s="940"/>
      <c r="AA29" s="805"/>
      <c r="AB29" s="952"/>
      <c r="AC29" s="940"/>
      <c r="AD29" s="940"/>
      <c r="AE29" s="940"/>
      <c r="AF29" s="805"/>
      <c r="AG29" s="952"/>
      <c r="AH29" s="940"/>
      <c r="AI29" s="940"/>
      <c r="AJ29" s="940"/>
      <c r="AK29" s="805"/>
      <c r="AL29" s="952"/>
      <c r="AM29" s="940"/>
      <c r="AN29" s="940"/>
      <c r="AO29" s="940"/>
      <c r="AP29" s="805"/>
      <c r="AQ29" s="952"/>
      <c r="AR29" s="940"/>
      <c r="AS29" s="940"/>
      <c r="AT29" s="940"/>
      <c r="AU29" s="805"/>
      <c r="AV29" s="952"/>
      <c r="AW29" s="940"/>
      <c r="AX29" s="940"/>
      <c r="AY29" s="940"/>
      <c r="AZ29" s="805"/>
      <c r="BA29" s="952"/>
      <c r="BB29" s="940"/>
      <c r="BC29" s="940"/>
      <c r="BD29" s="940"/>
      <c r="BE29" s="805"/>
      <c r="BF29" s="952"/>
      <c r="BG29" s="940"/>
      <c r="BH29" s="940"/>
      <c r="BI29" s="940"/>
      <c r="BJ29" s="805"/>
      <c r="BK29" s="952"/>
      <c r="BL29" s="940"/>
      <c r="BM29" s="940"/>
      <c r="BN29" s="940"/>
      <c r="BO29" s="805"/>
      <c r="BP29" s="952"/>
      <c r="BQ29" s="940"/>
      <c r="BR29" s="940"/>
      <c r="BS29" s="940"/>
      <c r="BT29" s="805"/>
      <c r="BU29" s="952"/>
      <c r="BV29" s="940"/>
      <c r="BW29" s="940"/>
      <c r="BX29" s="940"/>
      <c r="BY29" s="805"/>
      <c r="BZ29" s="952"/>
      <c r="CA29" s="940"/>
      <c r="CB29" s="940"/>
      <c r="CC29" s="940"/>
      <c r="CD29" s="805"/>
      <c r="CE29" s="952"/>
      <c r="CF29" s="940"/>
      <c r="CG29" s="940"/>
      <c r="CH29" s="940"/>
      <c r="CI29" s="805"/>
      <c r="CJ29" s="952"/>
      <c r="CK29" s="940"/>
      <c r="CL29" s="940"/>
      <c r="CM29" s="940"/>
      <c r="CN29" s="805"/>
      <c r="CO29" s="952"/>
      <c r="CP29" s="940"/>
      <c r="CQ29" s="940"/>
      <c r="CR29" s="940"/>
      <c r="CS29" s="805"/>
      <c r="CT29" s="952"/>
      <c r="CU29" s="940"/>
      <c r="CV29" s="940"/>
      <c r="CW29" s="940"/>
      <c r="CX29" s="805"/>
    </row>
    <row r="30" spans="1:102" ht="14.25" customHeight="1" thickBot="1" x14ac:dyDescent="0.3">
      <c r="G30" s="290"/>
      <c r="H30" s="291"/>
      <c r="I30" s="291"/>
      <c r="J30" s="291"/>
      <c r="K30" s="291"/>
      <c r="L30" s="291"/>
      <c r="M30" s="291"/>
      <c r="N30" s="291"/>
      <c r="O30" s="291"/>
      <c r="P30" s="291"/>
      <c r="Q30" s="291"/>
      <c r="R30" s="291"/>
      <c r="S30" s="291"/>
      <c r="T30" s="291"/>
      <c r="U30" s="292"/>
      <c r="V30" s="293"/>
      <c r="W30" s="941"/>
      <c r="X30" s="942"/>
      <c r="Y30" s="942"/>
      <c r="Z30" s="942"/>
      <c r="AA30" s="943"/>
      <c r="AB30" s="941"/>
      <c r="AC30" s="942"/>
      <c r="AD30" s="942"/>
      <c r="AE30" s="942"/>
      <c r="AF30" s="943"/>
      <c r="AG30" s="941"/>
      <c r="AH30" s="942"/>
      <c r="AI30" s="942"/>
      <c r="AJ30" s="942"/>
      <c r="AK30" s="943"/>
      <c r="AL30" s="941"/>
      <c r="AM30" s="942"/>
      <c r="AN30" s="942"/>
      <c r="AO30" s="942"/>
      <c r="AP30" s="943"/>
      <c r="AQ30" s="941"/>
      <c r="AR30" s="942"/>
      <c r="AS30" s="942"/>
      <c r="AT30" s="942"/>
      <c r="AU30" s="943"/>
      <c r="AV30" s="941"/>
      <c r="AW30" s="942"/>
      <c r="AX30" s="942"/>
      <c r="AY30" s="942"/>
      <c r="AZ30" s="943"/>
      <c r="BA30" s="941"/>
      <c r="BB30" s="942"/>
      <c r="BC30" s="942"/>
      <c r="BD30" s="942"/>
      <c r="BE30" s="943"/>
      <c r="BF30" s="941"/>
      <c r="BG30" s="942"/>
      <c r="BH30" s="942"/>
      <c r="BI30" s="942"/>
      <c r="BJ30" s="943"/>
      <c r="BK30" s="941"/>
      <c r="BL30" s="942"/>
      <c r="BM30" s="942"/>
      <c r="BN30" s="942"/>
      <c r="BO30" s="943"/>
      <c r="BP30" s="941"/>
      <c r="BQ30" s="942"/>
      <c r="BR30" s="942"/>
      <c r="BS30" s="942"/>
      <c r="BT30" s="943"/>
      <c r="BU30" s="941"/>
      <c r="BV30" s="942"/>
      <c r="BW30" s="942"/>
      <c r="BX30" s="942"/>
      <c r="BY30" s="943"/>
      <c r="BZ30" s="941"/>
      <c r="CA30" s="942"/>
      <c r="CB30" s="942"/>
      <c r="CC30" s="942"/>
      <c r="CD30" s="943"/>
      <c r="CE30" s="941"/>
      <c r="CF30" s="942"/>
      <c r="CG30" s="942"/>
      <c r="CH30" s="942"/>
      <c r="CI30" s="943"/>
      <c r="CJ30" s="941"/>
      <c r="CK30" s="942"/>
      <c r="CL30" s="942"/>
      <c r="CM30" s="942"/>
      <c r="CN30" s="943"/>
      <c r="CO30" s="941"/>
      <c r="CP30" s="942"/>
      <c r="CQ30" s="942"/>
      <c r="CR30" s="942"/>
      <c r="CS30" s="943"/>
      <c r="CT30" s="941"/>
      <c r="CU30" s="942"/>
      <c r="CV30" s="942"/>
      <c r="CW30" s="942"/>
      <c r="CX30" s="943"/>
    </row>
    <row r="31" spans="1:102" ht="15" customHeight="1" thickTop="1" x14ac:dyDescent="0.25">
      <c r="AL31" s="110"/>
      <c r="AM31" s="110"/>
      <c r="AN31" s="110"/>
      <c r="AO31" s="110"/>
      <c r="AP31" s="110"/>
      <c r="AQ31" s="110"/>
      <c r="AR31" s="110"/>
      <c r="AS31" s="110"/>
      <c r="AT31" s="110"/>
      <c r="AU31" s="110"/>
      <c r="AV31" s="110"/>
      <c r="AW31" s="110"/>
      <c r="AX31" s="110"/>
      <c r="AY31" s="110"/>
      <c r="AZ31" s="110"/>
      <c r="BA31" s="110"/>
      <c r="BB31" s="110"/>
      <c r="BC31" s="110"/>
      <c r="BD31" s="110"/>
      <c r="BE31" s="110"/>
      <c r="BF31" s="110"/>
      <c r="BG31" s="110"/>
      <c r="BH31" s="110"/>
      <c r="BI31" s="110"/>
      <c r="BJ31" s="110"/>
      <c r="BK31" s="110"/>
      <c r="BL31" s="110"/>
      <c r="BM31" s="110"/>
      <c r="BN31" s="110"/>
      <c r="BO31" s="110"/>
      <c r="BP31" s="110"/>
      <c r="BQ31" s="110"/>
      <c r="BR31" s="110"/>
      <c r="BS31" s="110"/>
      <c r="BT31" s="110"/>
      <c r="BU31" s="110"/>
      <c r="BV31" s="110"/>
      <c r="BW31" s="110"/>
      <c r="BX31" s="110"/>
      <c r="BY31" s="110"/>
      <c r="BZ31" s="110"/>
      <c r="CA31" s="110"/>
      <c r="CB31" s="110"/>
      <c r="CC31" s="110"/>
      <c r="CD31" s="110"/>
      <c r="CE31" s="110"/>
      <c r="CF31" s="110"/>
      <c r="CG31" s="110"/>
      <c r="CH31" s="110"/>
      <c r="CI31" s="110"/>
      <c r="CJ31" s="110"/>
      <c r="CK31" s="110"/>
      <c r="CL31" s="110"/>
      <c r="CM31" s="110"/>
      <c r="CN31" s="110"/>
      <c r="CO31" s="110"/>
      <c r="CP31" s="110"/>
      <c r="CQ31" s="110"/>
      <c r="CR31" s="110"/>
      <c r="CS31" s="110"/>
      <c r="CT31" s="110"/>
      <c r="CU31" s="110"/>
      <c r="CV31" s="110"/>
      <c r="CW31" s="110"/>
      <c r="CX31" s="110"/>
    </row>
    <row r="32" spans="1:102" ht="15" customHeight="1" x14ac:dyDescent="0.25">
      <c r="G32" s="198" t="s">
        <v>1779</v>
      </c>
      <c r="H32" s="199"/>
      <c r="I32" s="199"/>
      <c r="J32" s="199"/>
      <c r="K32" s="199"/>
      <c r="L32" s="199"/>
      <c r="M32" s="199"/>
      <c r="N32" s="199"/>
      <c r="O32" s="199"/>
      <c r="P32" s="199"/>
      <c r="Q32" s="199"/>
      <c r="R32" s="199"/>
      <c r="S32" s="199"/>
      <c r="T32" s="199"/>
      <c r="U32" s="199"/>
      <c r="V32" s="199"/>
      <c r="W32" s="199"/>
      <c r="X32" s="199"/>
      <c r="Y32" s="199"/>
      <c r="Z32" s="199"/>
      <c r="AA32" s="199"/>
      <c r="AB32" s="199"/>
      <c r="AC32" s="199"/>
      <c r="AD32" s="199"/>
      <c r="AE32" s="199"/>
      <c r="AF32" s="199"/>
      <c r="AG32" s="199"/>
      <c r="AH32" s="199"/>
      <c r="AI32" s="199"/>
      <c r="AJ32" s="199"/>
      <c r="AK32" s="200"/>
      <c r="AL32" s="110"/>
      <c r="AM32" s="110"/>
      <c r="AN32" s="110"/>
      <c r="AO32" s="110"/>
      <c r="AP32" s="110"/>
      <c r="AQ32" s="110"/>
      <c r="AR32" s="110"/>
      <c r="AS32" s="110"/>
      <c r="AT32" s="110"/>
      <c r="AU32" s="110"/>
      <c r="AV32" s="110"/>
      <c r="AW32" s="110"/>
      <c r="AX32" s="110"/>
      <c r="AY32" s="110"/>
      <c r="AZ32" s="110"/>
      <c r="BA32" s="110"/>
      <c r="BB32" s="110"/>
      <c r="BC32" s="110"/>
      <c r="BD32" s="110"/>
      <c r="BE32" s="110"/>
      <c r="BF32" s="110"/>
      <c r="BG32" s="110"/>
      <c r="BH32" s="110"/>
      <c r="BI32" s="110"/>
      <c r="BJ32" s="110"/>
      <c r="BK32" s="110"/>
      <c r="BL32" s="110"/>
      <c r="BM32" s="110"/>
      <c r="BN32" s="110"/>
      <c r="BO32" s="110"/>
      <c r="BP32" s="110"/>
      <c r="BQ32" s="110"/>
      <c r="BR32" s="110"/>
      <c r="BS32" s="110"/>
      <c r="BT32" s="110"/>
      <c r="BU32" s="110"/>
      <c r="BV32" s="110"/>
      <c r="BW32" s="110"/>
      <c r="BX32" s="110"/>
      <c r="BY32" s="110"/>
      <c r="BZ32" s="110"/>
      <c r="CA32" s="110"/>
      <c r="CB32" s="110"/>
      <c r="CC32" s="110"/>
      <c r="CD32" s="110"/>
      <c r="CE32" s="110"/>
      <c r="CF32" s="110"/>
      <c r="CG32" s="110"/>
      <c r="CH32" s="110"/>
      <c r="CI32" s="110"/>
      <c r="CJ32" s="110"/>
      <c r="CK32" s="110"/>
      <c r="CL32" s="110"/>
      <c r="CM32" s="110"/>
      <c r="CN32" s="110"/>
      <c r="CO32" s="110"/>
      <c r="CP32" s="110"/>
      <c r="CQ32" s="110"/>
      <c r="CR32" s="110"/>
      <c r="CS32" s="110"/>
      <c r="CT32" s="110"/>
      <c r="CU32" s="110"/>
      <c r="CV32" s="110"/>
      <c r="CW32" s="110"/>
      <c r="CX32" s="110"/>
    </row>
    <row r="33" spans="7:102" ht="15" customHeight="1" x14ac:dyDescent="0.25">
      <c r="G33" s="201" t="s">
        <v>1445</v>
      </c>
      <c r="H33" s="970" t="s">
        <v>1780</v>
      </c>
      <c r="I33" s="764"/>
      <c r="J33" s="764"/>
      <c r="K33" s="764"/>
      <c r="L33" s="764"/>
      <c r="M33" s="764"/>
      <c r="N33" s="764"/>
      <c r="O33" s="764"/>
      <c r="P33" s="764"/>
      <c r="Q33" s="764"/>
      <c r="R33" s="764"/>
      <c r="S33" s="764"/>
      <c r="T33" s="764"/>
      <c r="U33" s="764"/>
      <c r="V33" s="764"/>
      <c r="W33" s="764"/>
      <c r="X33" s="764"/>
      <c r="Y33" s="764"/>
      <c r="Z33" s="764"/>
      <c r="AA33" s="764"/>
      <c r="AB33" s="764"/>
      <c r="AC33" s="764"/>
      <c r="AD33" s="764"/>
      <c r="AE33" s="764"/>
      <c r="AF33" s="764"/>
      <c r="AG33" s="764"/>
      <c r="AH33" s="764"/>
      <c r="AI33" s="764"/>
      <c r="AJ33" s="764"/>
      <c r="AK33" s="765"/>
      <c r="AL33" s="110"/>
      <c r="AM33" s="110"/>
      <c r="AN33" s="110"/>
      <c r="AO33" s="110"/>
      <c r="AP33" s="110"/>
      <c r="AQ33" s="110"/>
      <c r="AR33" s="110"/>
      <c r="AS33" s="110"/>
      <c r="AT33" s="110"/>
      <c r="AU33" s="110"/>
      <c r="AV33" s="110"/>
      <c r="AW33" s="110"/>
      <c r="AX33" s="110"/>
      <c r="AY33" s="110"/>
      <c r="AZ33" s="110"/>
      <c r="BA33" s="110"/>
      <c r="BB33" s="110"/>
      <c r="BC33" s="110"/>
      <c r="BD33" s="110"/>
      <c r="BE33" s="110"/>
      <c r="BF33" s="110"/>
      <c r="BG33" s="110"/>
      <c r="BH33" s="110"/>
      <c r="BI33" s="110"/>
      <c r="BJ33" s="110"/>
      <c r="BK33" s="110"/>
      <c r="BL33" s="110"/>
      <c r="BM33" s="110"/>
      <c r="BN33" s="110"/>
      <c r="BO33" s="110"/>
      <c r="BP33" s="110"/>
      <c r="BQ33" s="110"/>
      <c r="BR33" s="110"/>
      <c r="BS33" s="110"/>
      <c r="BT33" s="110"/>
      <c r="BU33" s="110"/>
      <c r="BV33" s="110"/>
      <c r="BW33" s="110"/>
      <c r="BX33" s="110"/>
      <c r="BY33" s="110"/>
      <c r="BZ33" s="110"/>
      <c r="CA33" s="110"/>
      <c r="CB33" s="110"/>
      <c r="CC33" s="110"/>
      <c r="CD33" s="110"/>
      <c r="CE33" s="110"/>
      <c r="CF33" s="110"/>
      <c r="CG33" s="110"/>
      <c r="CH33" s="110"/>
      <c r="CI33" s="110"/>
      <c r="CJ33" s="110"/>
      <c r="CK33" s="110"/>
      <c r="CL33" s="110"/>
      <c r="CM33" s="110"/>
      <c r="CN33" s="110"/>
      <c r="CO33" s="110"/>
      <c r="CP33" s="110"/>
      <c r="CQ33" s="110"/>
      <c r="CR33" s="110"/>
      <c r="CS33" s="110"/>
      <c r="CT33" s="110"/>
      <c r="CU33" s="110"/>
      <c r="CV33" s="110"/>
      <c r="CW33" s="110"/>
      <c r="CX33" s="110"/>
    </row>
    <row r="34" spans="7:102" ht="15" customHeight="1" x14ac:dyDescent="0.25">
      <c r="G34" s="520" t="s">
        <v>1781</v>
      </c>
      <c r="H34" s="971" t="str">
        <f>"Berdasarkan hasil pengujian-pengujian tersebut, pemeriksaan atas "&amp;H18&amp;"  disimpulkan sebagai berikut :"</f>
        <v>Berdasarkan hasil pengujian-pengujian tersebut, pemeriksaan atas Keuntungan Selisih Kurs  disimpulkan sebagai berikut :</v>
      </c>
      <c r="I34" s="789"/>
      <c r="J34" s="789"/>
      <c r="K34" s="789"/>
      <c r="L34" s="789"/>
      <c r="M34" s="789"/>
      <c r="N34" s="789"/>
      <c r="O34" s="789"/>
      <c r="P34" s="789"/>
      <c r="Q34" s="789"/>
      <c r="R34" s="789"/>
      <c r="S34" s="789"/>
      <c r="T34" s="789"/>
      <c r="U34" s="789"/>
      <c r="V34" s="789"/>
      <c r="W34" s="789"/>
      <c r="X34" s="789"/>
      <c r="Y34" s="789"/>
      <c r="Z34" s="789"/>
      <c r="AA34" s="789"/>
      <c r="AB34" s="789"/>
      <c r="AC34" s="789"/>
      <c r="AD34" s="789"/>
      <c r="AE34" s="789"/>
      <c r="AF34" s="789"/>
      <c r="AG34" s="789"/>
      <c r="AH34" s="789"/>
      <c r="AI34" s="789"/>
      <c r="AJ34" s="789"/>
      <c r="AK34" s="790"/>
      <c r="AL34" s="110"/>
      <c r="AM34" s="110"/>
      <c r="AN34" s="110"/>
      <c r="AO34" s="110"/>
      <c r="AP34" s="110"/>
      <c r="AQ34" s="110"/>
      <c r="AR34" s="110"/>
      <c r="AS34" s="110"/>
      <c r="AT34" s="110"/>
      <c r="AU34" s="110"/>
      <c r="AV34" s="110"/>
      <c r="AW34" s="110"/>
      <c r="AX34" s="110"/>
      <c r="AY34" s="110"/>
      <c r="AZ34" s="110"/>
      <c r="BA34" s="110"/>
      <c r="BB34" s="110"/>
      <c r="BC34" s="110"/>
      <c r="BD34" s="110"/>
      <c r="BE34" s="110"/>
      <c r="BF34" s="110"/>
      <c r="BG34" s="110"/>
      <c r="BH34" s="110"/>
      <c r="BI34" s="110"/>
      <c r="BJ34" s="110"/>
      <c r="BK34" s="110"/>
      <c r="BL34" s="110"/>
      <c r="BM34" s="110"/>
      <c r="BN34" s="110"/>
      <c r="BO34" s="110"/>
      <c r="BP34" s="110"/>
      <c r="BQ34" s="110"/>
      <c r="BR34" s="110"/>
      <c r="BS34" s="110"/>
      <c r="BT34" s="110"/>
      <c r="BU34" s="110"/>
      <c r="BV34" s="110"/>
      <c r="BW34" s="110"/>
      <c r="BX34" s="110"/>
      <c r="BY34" s="110"/>
      <c r="BZ34" s="110"/>
      <c r="CA34" s="110"/>
      <c r="CB34" s="110"/>
      <c r="CC34" s="110"/>
      <c r="CD34" s="110"/>
      <c r="CE34" s="110"/>
      <c r="CF34" s="110"/>
      <c r="CG34" s="110"/>
      <c r="CH34" s="110"/>
      <c r="CI34" s="110"/>
      <c r="CJ34" s="110"/>
      <c r="CK34" s="110"/>
      <c r="CL34" s="110"/>
      <c r="CM34" s="110"/>
      <c r="CN34" s="110"/>
      <c r="CO34" s="110"/>
      <c r="CP34" s="110"/>
      <c r="CQ34" s="110"/>
      <c r="CR34" s="110"/>
      <c r="CS34" s="110"/>
      <c r="CT34" s="110"/>
      <c r="CU34" s="110"/>
      <c r="CV34" s="110"/>
      <c r="CW34" s="110"/>
      <c r="CX34" s="110"/>
    </row>
    <row r="35" spans="7:102" ht="15" customHeight="1" x14ac:dyDescent="0.25">
      <c r="G35" s="521"/>
      <c r="H35" s="804"/>
      <c r="I35" s="940"/>
      <c r="J35" s="940"/>
      <c r="K35" s="940"/>
      <c r="L35" s="940"/>
      <c r="M35" s="940"/>
      <c r="N35" s="940"/>
      <c r="O35" s="940"/>
      <c r="P35" s="940"/>
      <c r="Q35" s="940"/>
      <c r="R35" s="940"/>
      <c r="S35" s="940"/>
      <c r="T35" s="940"/>
      <c r="U35" s="940"/>
      <c r="V35" s="940"/>
      <c r="W35" s="940"/>
      <c r="X35" s="940"/>
      <c r="Y35" s="940"/>
      <c r="Z35" s="940"/>
      <c r="AA35" s="940"/>
      <c r="AB35" s="940"/>
      <c r="AC35" s="940"/>
      <c r="AD35" s="940"/>
      <c r="AE35" s="940"/>
      <c r="AF35" s="940"/>
      <c r="AG35" s="940"/>
      <c r="AH35" s="940"/>
      <c r="AI35" s="940"/>
      <c r="AJ35" s="940"/>
      <c r="AK35" s="805"/>
      <c r="AL35" s="110"/>
      <c r="AM35" s="110"/>
      <c r="AN35" s="110"/>
      <c r="AO35" s="110"/>
      <c r="AP35" s="110"/>
      <c r="AQ35" s="110"/>
      <c r="AR35" s="110"/>
      <c r="AS35" s="110"/>
      <c r="AT35" s="110"/>
      <c r="AU35" s="110"/>
      <c r="AV35" s="110"/>
      <c r="AW35" s="110"/>
      <c r="AX35" s="110"/>
      <c r="AY35" s="110"/>
      <c r="AZ35" s="110"/>
      <c r="BA35" s="110"/>
      <c r="BB35" s="110"/>
      <c r="BC35" s="110"/>
      <c r="BD35" s="110"/>
      <c r="BE35" s="110"/>
      <c r="BF35" s="110"/>
      <c r="BG35" s="110"/>
      <c r="BH35" s="110"/>
      <c r="BI35" s="110"/>
      <c r="BJ35" s="110"/>
      <c r="BK35" s="110"/>
      <c r="BL35" s="110"/>
      <c r="BM35" s="110"/>
      <c r="BN35" s="110"/>
      <c r="BO35" s="110"/>
      <c r="BP35" s="110"/>
      <c r="BQ35" s="110"/>
      <c r="BR35" s="110"/>
      <c r="BS35" s="110"/>
      <c r="BT35" s="110"/>
      <c r="BU35" s="110"/>
      <c r="BV35" s="110"/>
      <c r="BW35" s="110"/>
      <c r="BX35" s="110"/>
      <c r="BY35" s="110"/>
      <c r="BZ35" s="110"/>
      <c r="CA35" s="110"/>
      <c r="CB35" s="110"/>
      <c r="CC35" s="110"/>
      <c r="CD35" s="110"/>
      <c r="CE35" s="110"/>
      <c r="CF35" s="110"/>
      <c r="CG35" s="110"/>
      <c r="CH35" s="110"/>
      <c r="CI35" s="110"/>
      <c r="CJ35" s="110"/>
      <c r="CK35" s="110"/>
      <c r="CL35" s="110"/>
      <c r="CM35" s="110"/>
      <c r="CN35" s="110"/>
      <c r="CO35" s="110"/>
      <c r="CP35" s="110"/>
      <c r="CQ35" s="110"/>
      <c r="CR35" s="110"/>
      <c r="CS35" s="110"/>
      <c r="CT35" s="110"/>
      <c r="CU35" s="110"/>
      <c r="CV35" s="110"/>
      <c r="CW35" s="110"/>
      <c r="CX35" s="110"/>
    </row>
    <row r="36" spans="7:102" ht="15" customHeight="1" x14ac:dyDescent="0.25">
      <c r="G36" s="521"/>
      <c r="H36" s="202" t="str">
        <f>H18&amp;" menurut pemeriksa :"</f>
        <v>Keuntungan Selisih Kurs menurut pemeriksa :</v>
      </c>
      <c r="I36" s="203"/>
      <c r="J36" s="203"/>
      <c r="K36" s="203"/>
      <c r="L36" s="203"/>
      <c r="M36" s="203"/>
      <c r="N36" s="203"/>
      <c r="O36" s="203"/>
      <c r="P36" s="203"/>
      <c r="Q36" s="203"/>
      <c r="R36" s="203"/>
      <c r="S36" s="203"/>
      <c r="T36" s="203"/>
      <c r="U36" s="203"/>
      <c r="V36" s="203"/>
      <c r="W36" s="203"/>
      <c r="X36" s="203"/>
      <c r="Y36" s="203"/>
      <c r="Z36" s="203"/>
      <c r="AA36" s="203"/>
      <c r="AB36" s="203"/>
      <c r="AK36" s="186"/>
      <c r="AL36" s="110"/>
      <c r="AM36" s="110"/>
      <c r="AN36" s="110"/>
      <c r="AO36" s="110"/>
      <c r="AP36" s="110"/>
      <c r="AQ36" s="110"/>
      <c r="AR36" s="110"/>
      <c r="AS36" s="110"/>
      <c r="AT36" s="110"/>
      <c r="AU36" s="110"/>
      <c r="AV36" s="110"/>
      <c r="AW36" s="110"/>
      <c r="AX36" s="110"/>
      <c r="AY36" s="110"/>
      <c r="AZ36" s="110"/>
      <c r="BA36" s="110"/>
      <c r="BB36" s="110"/>
      <c r="BC36" s="110"/>
      <c r="BD36" s="110"/>
      <c r="BE36" s="110"/>
      <c r="BF36" s="110"/>
      <c r="BG36" s="110"/>
      <c r="BH36" s="110"/>
      <c r="BI36" s="110"/>
      <c r="BJ36" s="110"/>
      <c r="BK36" s="110"/>
      <c r="BL36" s="110"/>
      <c r="BM36" s="110"/>
      <c r="BN36" s="110"/>
      <c r="BO36" s="110"/>
      <c r="BP36" s="110"/>
      <c r="BQ36" s="110"/>
      <c r="BR36" s="110"/>
      <c r="BS36" s="110"/>
      <c r="BT36" s="110"/>
      <c r="BU36" s="110"/>
      <c r="BV36" s="110"/>
      <c r="BW36" s="110"/>
      <c r="BX36" s="110"/>
      <c r="BY36" s="110"/>
      <c r="BZ36" s="110"/>
      <c r="CA36" s="110"/>
      <c r="CB36" s="110"/>
      <c r="CC36" s="110"/>
      <c r="CD36" s="110"/>
      <c r="CE36" s="110"/>
      <c r="CF36" s="110"/>
      <c r="CG36" s="110"/>
      <c r="CH36" s="110"/>
      <c r="CI36" s="110"/>
      <c r="CJ36" s="110"/>
      <c r="CK36" s="110"/>
      <c r="CL36" s="110"/>
      <c r="CM36" s="110"/>
      <c r="CN36" s="110"/>
      <c r="CO36" s="110"/>
      <c r="CP36" s="110"/>
      <c r="CQ36" s="110"/>
      <c r="CR36" s="110"/>
      <c r="CS36" s="110"/>
      <c r="CT36" s="110"/>
      <c r="CU36" s="110"/>
      <c r="CV36" s="110"/>
      <c r="CW36" s="110"/>
      <c r="CX36" s="110"/>
    </row>
    <row r="37" spans="7:102" ht="15" customHeight="1" x14ac:dyDescent="0.25">
      <c r="G37" s="521"/>
      <c r="H37" s="202" t="s">
        <v>1681</v>
      </c>
      <c r="I37" s="939" t="s">
        <v>1782</v>
      </c>
      <c r="J37" s="940"/>
      <c r="K37" s="940"/>
      <c r="L37" s="940"/>
      <c r="M37" s="940"/>
      <c r="N37" s="940"/>
      <c r="O37" s="940"/>
      <c r="P37" s="940"/>
      <c r="Q37" s="940"/>
      <c r="R37" s="940"/>
      <c r="S37" s="940"/>
      <c r="T37" s="940"/>
      <c r="U37" s="940"/>
      <c r="V37" s="940"/>
      <c r="W37" s="203" t="s">
        <v>1684</v>
      </c>
      <c r="X37" s="974">
        <f>IF(I38="Tidak Dilakukan Pengujian",X39,
IF(I38=M18,CO18,
IF(I38=M20,CO20,
IF(I38=M22,CO22,
IF(I38=M24,CO24,
IF(I38=M26,CO26,
IF(I38=M28,CO28,
"Pilih teknik yang lain")))))))</f>
        <v>0</v>
      </c>
      <c r="Y37" s="940"/>
      <c r="Z37" s="940"/>
      <c r="AA37" s="940"/>
      <c r="AB37" s="940"/>
      <c r="AK37" s="186"/>
      <c r="AL37" s="110"/>
      <c r="AM37" s="110"/>
      <c r="AN37" s="110"/>
      <c r="AO37" s="110"/>
      <c r="AP37" s="110"/>
      <c r="AQ37" s="110"/>
      <c r="AR37" s="110"/>
      <c r="AS37" s="110"/>
      <c r="AT37" s="110"/>
      <c r="AU37" s="110"/>
      <c r="AV37" s="110"/>
      <c r="AW37" s="110"/>
      <c r="AX37" s="110"/>
      <c r="AY37" s="110"/>
      <c r="AZ37" s="110"/>
      <c r="BA37" s="110"/>
      <c r="BB37" s="110"/>
      <c r="BC37" s="110"/>
      <c r="BD37" s="110"/>
      <c r="BE37" s="110"/>
      <c r="BF37" s="110"/>
      <c r="BG37" s="110"/>
      <c r="BH37" s="110"/>
      <c r="BI37" s="110"/>
      <c r="BJ37" s="110"/>
      <c r="BK37" s="110"/>
      <c r="BL37" s="110"/>
      <c r="BM37" s="110"/>
      <c r="BN37" s="110"/>
      <c r="BO37" s="110"/>
      <c r="BP37" s="110"/>
      <c r="BQ37" s="110"/>
      <c r="BR37" s="110"/>
      <c r="BS37" s="110"/>
      <c r="BT37" s="110"/>
      <c r="BU37" s="110"/>
      <c r="BV37" s="110"/>
      <c r="BW37" s="110"/>
      <c r="BX37" s="110"/>
      <c r="BY37" s="110"/>
      <c r="BZ37" s="110"/>
      <c r="CA37" s="110"/>
      <c r="CB37" s="110"/>
      <c r="CC37" s="110"/>
      <c r="CD37" s="110"/>
      <c r="CE37" s="110"/>
      <c r="CF37" s="110"/>
      <c r="CG37" s="110"/>
      <c r="CH37" s="110"/>
      <c r="CI37" s="110"/>
      <c r="CJ37" s="110"/>
      <c r="CK37" s="110"/>
      <c r="CL37" s="110"/>
      <c r="CM37" s="110"/>
      <c r="CN37" s="110"/>
      <c r="CO37" s="110"/>
      <c r="CP37" s="110"/>
      <c r="CQ37" s="110"/>
      <c r="CR37" s="110"/>
      <c r="CS37" s="110"/>
      <c r="CT37" s="110"/>
      <c r="CU37" s="110"/>
      <c r="CV37" s="110"/>
      <c r="CW37" s="110"/>
      <c r="CX37" s="110"/>
    </row>
    <row r="38" spans="7:102" ht="15" customHeight="1" x14ac:dyDescent="0.25">
      <c r="G38" s="521"/>
      <c r="H38" s="202"/>
      <c r="I38" s="939" t="s">
        <v>2032</v>
      </c>
      <c r="J38" s="940"/>
      <c r="K38" s="940"/>
      <c r="L38" s="940"/>
      <c r="M38" s="940"/>
      <c r="N38" s="940"/>
      <c r="O38" s="940"/>
      <c r="P38" s="940"/>
      <c r="Q38" s="940"/>
      <c r="R38" s="940"/>
      <c r="S38" s="940"/>
      <c r="T38" s="940"/>
      <c r="U38" s="940"/>
      <c r="V38" s="940"/>
      <c r="W38" s="203"/>
      <c r="X38" s="522"/>
      <c r="Y38" s="522"/>
      <c r="Z38" s="522"/>
      <c r="AA38" s="522"/>
      <c r="AB38" s="522"/>
      <c r="AC38" s="204"/>
      <c r="AD38" s="204"/>
      <c r="AE38" s="204"/>
      <c r="AF38" s="204"/>
      <c r="AG38" s="204"/>
      <c r="AH38" s="204"/>
      <c r="AI38" s="204"/>
      <c r="AJ38" s="204"/>
      <c r="AK38" s="444"/>
      <c r="AL38" s="110"/>
      <c r="AM38" s="110"/>
      <c r="AN38" s="110"/>
      <c r="AO38" s="110"/>
      <c r="AP38" s="110"/>
      <c r="AQ38" s="110"/>
      <c r="AR38" s="110"/>
      <c r="AS38" s="110"/>
      <c r="AT38" s="110"/>
      <c r="AU38" s="110"/>
      <c r="AV38" s="110"/>
      <c r="AW38" s="110"/>
      <c r="AX38" s="110"/>
      <c r="AY38" s="110"/>
      <c r="AZ38" s="110"/>
      <c r="BA38" s="110"/>
      <c r="BB38" s="110"/>
      <c r="BC38" s="110"/>
      <c r="BD38" s="110"/>
      <c r="BE38" s="110"/>
      <c r="BF38" s="110"/>
      <c r="BG38" s="110"/>
      <c r="BH38" s="110"/>
      <c r="BI38" s="110"/>
      <c r="BJ38" s="110"/>
      <c r="BK38" s="110"/>
      <c r="BL38" s="110"/>
      <c r="BM38" s="110"/>
      <c r="BN38" s="110"/>
      <c r="BO38" s="110"/>
      <c r="BP38" s="110"/>
      <c r="BQ38" s="110"/>
      <c r="BR38" s="110"/>
      <c r="BS38" s="110"/>
      <c r="BT38" s="110"/>
      <c r="BU38" s="110"/>
      <c r="BV38" s="110"/>
      <c r="BW38" s="110"/>
      <c r="BX38" s="110"/>
      <c r="BY38" s="110"/>
      <c r="BZ38" s="110"/>
      <c r="CA38" s="110"/>
      <c r="CB38" s="110"/>
      <c r="CC38" s="110"/>
      <c r="CD38" s="110"/>
      <c r="CE38" s="110"/>
      <c r="CF38" s="110"/>
      <c r="CG38" s="110"/>
      <c r="CH38" s="110"/>
      <c r="CI38" s="110"/>
      <c r="CJ38" s="110"/>
      <c r="CK38" s="110"/>
      <c r="CL38" s="110"/>
      <c r="CM38" s="110"/>
      <c r="CN38" s="110"/>
      <c r="CO38" s="110"/>
      <c r="CP38" s="110"/>
      <c r="CQ38" s="110"/>
      <c r="CR38" s="110"/>
      <c r="CS38" s="110"/>
      <c r="CT38" s="110"/>
      <c r="CU38" s="110"/>
      <c r="CV38" s="110"/>
      <c r="CW38" s="110"/>
      <c r="CX38" s="110"/>
    </row>
    <row r="39" spans="7:102" ht="15" customHeight="1" x14ac:dyDescent="0.25">
      <c r="G39" s="521"/>
      <c r="H39" s="202" t="s">
        <v>1681</v>
      </c>
      <c r="I39" s="939" t="s">
        <v>1783</v>
      </c>
      <c r="J39" s="940"/>
      <c r="K39" s="940"/>
      <c r="L39" s="940"/>
      <c r="M39" s="940"/>
      <c r="N39" s="940"/>
      <c r="O39" s="940"/>
      <c r="P39" s="940"/>
      <c r="Q39" s="940"/>
      <c r="R39" s="940"/>
      <c r="S39" s="940"/>
      <c r="T39" s="940"/>
      <c r="U39" s="940"/>
      <c r="V39" s="940"/>
      <c r="W39" s="203" t="s">
        <v>1684</v>
      </c>
      <c r="X39" s="968">
        <f>'F-1'!U32</f>
        <v>0</v>
      </c>
      <c r="Y39" s="794"/>
      <c r="Z39" s="794"/>
      <c r="AA39" s="794"/>
      <c r="AB39" s="794"/>
      <c r="AC39" s="204"/>
      <c r="AD39" s="204"/>
      <c r="AE39" s="204"/>
      <c r="AF39" s="204"/>
      <c r="AG39" s="204"/>
      <c r="AH39" s="204"/>
      <c r="AI39" s="204"/>
      <c r="AJ39" s="204"/>
      <c r="AK39" s="444"/>
      <c r="AL39" s="110"/>
      <c r="AM39" s="110"/>
      <c r="AN39" s="110"/>
      <c r="AO39" s="110"/>
      <c r="AP39" s="110"/>
      <c r="AQ39" s="110"/>
      <c r="AR39" s="110"/>
      <c r="AS39" s="110"/>
      <c r="AT39" s="110"/>
      <c r="AU39" s="110"/>
      <c r="AV39" s="110"/>
      <c r="AW39" s="110"/>
      <c r="AX39" s="110"/>
      <c r="AY39" s="110"/>
      <c r="AZ39" s="110"/>
      <c r="BA39" s="110"/>
      <c r="BB39" s="110"/>
      <c r="BC39" s="110"/>
      <c r="BD39" s="110"/>
      <c r="BE39" s="110"/>
      <c r="BF39" s="110"/>
      <c r="BG39" s="110"/>
      <c r="BH39" s="110"/>
      <c r="BI39" s="110"/>
      <c r="BJ39" s="110"/>
      <c r="BK39" s="110"/>
      <c r="BL39" s="110"/>
      <c r="BM39" s="110"/>
      <c r="BN39" s="110"/>
      <c r="BO39" s="110"/>
      <c r="BP39" s="110"/>
      <c r="BQ39" s="110"/>
      <c r="BR39" s="110"/>
      <c r="BS39" s="110"/>
      <c r="BT39" s="110"/>
      <c r="BU39" s="110"/>
      <c r="BV39" s="110"/>
      <c r="BW39" s="110"/>
      <c r="BX39" s="110"/>
      <c r="BY39" s="110"/>
      <c r="BZ39" s="110"/>
      <c r="CA39" s="110"/>
      <c r="CB39" s="110"/>
      <c r="CC39" s="110"/>
      <c r="CD39" s="110"/>
      <c r="CE39" s="110"/>
      <c r="CF39" s="110"/>
      <c r="CG39" s="110"/>
      <c r="CH39" s="110"/>
      <c r="CI39" s="110"/>
      <c r="CJ39" s="110"/>
      <c r="CK39" s="110"/>
      <c r="CL39" s="110"/>
      <c r="CM39" s="110"/>
      <c r="CN39" s="110"/>
      <c r="CO39" s="110"/>
      <c r="CP39" s="110"/>
      <c r="CQ39" s="110"/>
      <c r="CR39" s="110"/>
      <c r="CS39" s="110"/>
      <c r="CT39" s="110"/>
      <c r="CU39" s="110"/>
      <c r="CV39" s="110"/>
      <c r="CW39" s="110"/>
      <c r="CX39" s="110"/>
    </row>
    <row r="40" spans="7:102" ht="15" customHeight="1" x14ac:dyDescent="0.25">
      <c r="G40" s="521"/>
      <c r="H40" s="202" t="s">
        <v>1772</v>
      </c>
      <c r="I40" s="203"/>
      <c r="J40" s="203"/>
      <c r="K40" s="203"/>
      <c r="L40" s="203"/>
      <c r="M40" s="203"/>
      <c r="N40" s="203"/>
      <c r="O40" s="203"/>
      <c r="P40" s="203"/>
      <c r="Q40" s="203"/>
      <c r="R40" s="203"/>
      <c r="S40" s="203"/>
      <c r="T40" s="203"/>
      <c r="U40" s="203"/>
      <c r="V40" s="203"/>
      <c r="W40" s="203" t="s">
        <v>1684</v>
      </c>
      <c r="X40" s="966">
        <f>X37-X39</f>
        <v>0</v>
      </c>
      <c r="Y40" s="789"/>
      <c r="Z40" s="789"/>
      <c r="AA40" s="789"/>
      <c r="AB40" s="789"/>
      <c r="AC40" s="204"/>
      <c r="AD40" s="204"/>
      <c r="AE40" s="204"/>
      <c r="AF40" s="204"/>
      <c r="AG40" s="204"/>
      <c r="AH40" s="204"/>
      <c r="AI40" s="204"/>
      <c r="AJ40" s="204"/>
      <c r="AK40" s="444"/>
      <c r="AL40" s="110"/>
      <c r="AM40" s="110"/>
      <c r="AN40" s="110"/>
      <c r="AO40" s="110"/>
      <c r="AP40" s="110"/>
      <c r="AQ40" s="110"/>
      <c r="AR40" s="110"/>
      <c r="AS40" s="110"/>
      <c r="AT40" s="110"/>
      <c r="AU40" s="110"/>
      <c r="AV40" s="110"/>
      <c r="AW40" s="110"/>
      <c r="AX40" s="110"/>
      <c r="AY40" s="110"/>
      <c r="AZ40" s="110"/>
      <c r="BA40" s="110"/>
      <c r="BB40" s="110"/>
      <c r="BC40" s="110"/>
      <c r="BD40" s="110"/>
      <c r="BE40" s="110"/>
      <c r="BF40" s="110"/>
      <c r="BG40" s="110"/>
      <c r="BH40" s="110"/>
      <c r="BI40" s="110"/>
      <c r="BJ40" s="110"/>
      <c r="BK40" s="110"/>
      <c r="BL40" s="110"/>
      <c r="BM40" s="110"/>
      <c r="BN40" s="110"/>
      <c r="BO40" s="110"/>
      <c r="BP40" s="110"/>
      <c r="BQ40" s="110"/>
      <c r="BR40" s="110"/>
      <c r="BS40" s="110"/>
      <c r="BT40" s="110"/>
      <c r="BU40" s="110"/>
      <c r="BV40" s="110"/>
      <c r="BW40" s="110"/>
      <c r="BX40" s="110"/>
      <c r="BY40" s="110"/>
      <c r="BZ40" s="110"/>
      <c r="CA40" s="110"/>
      <c r="CB40" s="110"/>
      <c r="CC40" s="110"/>
      <c r="CD40" s="110"/>
      <c r="CE40" s="110"/>
      <c r="CF40" s="110"/>
      <c r="CG40" s="110"/>
      <c r="CH40" s="110"/>
      <c r="CI40" s="110"/>
      <c r="CJ40" s="110"/>
      <c r="CK40" s="110"/>
      <c r="CL40" s="110"/>
      <c r="CM40" s="110"/>
      <c r="CN40" s="110"/>
      <c r="CO40" s="110"/>
      <c r="CP40" s="110"/>
      <c r="CQ40" s="110"/>
      <c r="CR40" s="110"/>
      <c r="CS40" s="110"/>
      <c r="CT40" s="110"/>
      <c r="CU40" s="110"/>
      <c r="CV40" s="110"/>
      <c r="CW40" s="110"/>
      <c r="CX40" s="110"/>
    </row>
    <row r="41" spans="7:102" ht="15" customHeight="1" x14ac:dyDescent="0.25">
      <c r="G41" s="521"/>
      <c r="H41" s="202"/>
      <c r="I41" s="203"/>
      <c r="J41" s="203"/>
      <c r="K41" s="203"/>
      <c r="L41" s="203"/>
      <c r="M41" s="203"/>
      <c r="N41" s="203"/>
      <c r="O41" s="203"/>
      <c r="P41" s="203"/>
      <c r="Q41" s="203"/>
      <c r="R41" s="203"/>
      <c r="S41" s="203"/>
      <c r="T41" s="203"/>
      <c r="U41" s="203"/>
      <c r="V41" s="203"/>
      <c r="W41" s="203"/>
      <c r="X41" s="522"/>
      <c r="Y41" s="522"/>
      <c r="Z41" s="522"/>
      <c r="AA41" s="522"/>
      <c r="AB41" s="522"/>
      <c r="AC41" s="204"/>
      <c r="AD41" s="204"/>
      <c r="AE41" s="204"/>
      <c r="AF41" s="204"/>
      <c r="AG41" s="204"/>
      <c r="AH41" s="204"/>
      <c r="AI41" s="204"/>
      <c r="AJ41" s="204"/>
      <c r="AK41" s="444"/>
      <c r="AL41" s="110"/>
      <c r="AM41" s="110"/>
      <c r="AN41" s="110"/>
      <c r="AO41" s="110"/>
      <c r="AP41" s="110"/>
      <c r="AQ41" s="110"/>
      <c r="AR41" s="110"/>
      <c r="AS41" s="110"/>
      <c r="AT41" s="110"/>
      <c r="AU41" s="110"/>
      <c r="AV41" s="110"/>
      <c r="AW41" s="110"/>
      <c r="AX41" s="110"/>
      <c r="AY41" s="110"/>
      <c r="AZ41" s="110"/>
      <c r="BA41" s="110"/>
      <c r="BB41" s="110"/>
      <c r="BC41" s="110"/>
      <c r="BD41" s="110"/>
      <c r="BE41" s="110"/>
      <c r="BF41" s="110"/>
      <c r="BG41" s="110"/>
      <c r="BH41" s="110"/>
      <c r="BI41" s="110"/>
      <c r="BJ41" s="110"/>
      <c r="BK41" s="110"/>
      <c r="BL41" s="110"/>
      <c r="BM41" s="110"/>
      <c r="BN41" s="110"/>
      <c r="BO41" s="110"/>
      <c r="BP41" s="110"/>
      <c r="BQ41" s="110"/>
      <c r="BR41" s="110"/>
      <c r="BS41" s="110"/>
      <c r="BT41" s="110"/>
      <c r="BU41" s="110"/>
      <c r="BV41" s="110"/>
      <c r="BW41" s="110"/>
      <c r="BX41" s="110"/>
      <c r="BY41" s="110"/>
      <c r="BZ41" s="110"/>
      <c r="CA41" s="110"/>
      <c r="CB41" s="110"/>
      <c r="CC41" s="110"/>
      <c r="CD41" s="110"/>
      <c r="CE41" s="110"/>
      <c r="CF41" s="110"/>
      <c r="CG41" s="110"/>
      <c r="CH41" s="110"/>
      <c r="CI41" s="110"/>
      <c r="CJ41" s="110"/>
      <c r="CK41" s="110"/>
      <c r="CL41" s="110"/>
      <c r="CM41" s="110"/>
      <c r="CN41" s="110"/>
      <c r="CO41" s="110"/>
      <c r="CP41" s="110"/>
      <c r="CQ41" s="110"/>
      <c r="CR41" s="110"/>
      <c r="CS41" s="110"/>
      <c r="CT41" s="110"/>
      <c r="CU41" s="110"/>
      <c r="CV41" s="110"/>
      <c r="CW41" s="110"/>
      <c r="CX41" s="110"/>
    </row>
    <row r="42" spans="7:102" ht="15" customHeight="1" x14ac:dyDescent="0.25">
      <c r="G42" s="521" t="s">
        <v>1784</v>
      </c>
      <c r="H42" s="202" t="s">
        <v>1785</v>
      </c>
      <c r="I42" s="203"/>
      <c r="J42" s="203"/>
      <c r="K42" s="203"/>
      <c r="L42" s="203"/>
      <c r="M42" s="203"/>
      <c r="N42" s="203"/>
      <c r="O42" s="203"/>
      <c r="P42" s="203"/>
      <c r="Q42" s="203"/>
      <c r="R42" s="203"/>
      <c r="S42" s="203"/>
      <c r="T42" s="203"/>
      <c r="U42" s="203"/>
      <c r="V42" s="203"/>
      <c r="W42" s="203"/>
      <c r="X42" s="203"/>
      <c r="Y42" s="203"/>
      <c r="Z42" s="203"/>
      <c r="AA42" s="203"/>
      <c r="AB42" s="203"/>
      <c r="AC42" s="204"/>
      <c r="AD42" s="204"/>
      <c r="AE42" s="204"/>
      <c r="AF42" s="204"/>
      <c r="AG42" s="204"/>
      <c r="AH42" s="204"/>
      <c r="AI42" s="204"/>
      <c r="AJ42" s="204"/>
      <c r="AK42" s="444"/>
      <c r="AL42" s="110"/>
      <c r="AM42" s="110"/>
      <c r="AN42" s="110"/>
      <c r="AO42" s="110"/>
      <c r="AP42" s="110"/>
      <c r="AQ42" s="110"/>
      <c r="AR42" s="110"/>
      <c r="AS42" s="110"/>
      <c r="AT42" s="110"/>
      <c r="AU42" s="110"/>
      <c r="AV42" s="110"/>
      <c r="AW42" s="110"/>
      <c r="AX42" s="110"/>
      <c r="AY42" s="110"/>
      <c r="AZ42" s="110"/>
      <c r="BA42" s="110"/>
      <c r="BB42" s="110"/>
      <c r="BC42" s="110"/>
      <c r="BD42" s="110"/>
      <c r="BE42" s="110"/>
      <c r="BF42" s="110"/>
      <c r="BG42" s="110"/>
      <c r="BH42" s="110"/>
      <c r="BI42" s="110"/>
      <c r="BJ42" s="110"/>
      <c r="BK42" s="110"/>
      <c r="BL42" s="110"/>
      <c r="BM42" s="110"/>
      <c r="BN42" s="110"/>
      <c r="BO42" s="110"/>
      <c r="BP42" s="110"/>
      <c r="BQ42" s="110"/>
      <c r="BR42" s="110"/>
      <c r="BS42" s="110"/>
      <c r="BT42" s="110"/>
      <c r="BU42" s="110"/>
      <c r="BV42" s="110"/>
      <c r="BW42" s="110"/>
      <c r="BX42" s="110"/>
      <c r="BY42" s="110"/>
      <c r="BZ42" s="110"/>
      <c r="CA42" s="110"/>
      <c r="CB42" s="110"/>
      <c r="CC42" s="110"/>
      <c r="CD42" s="110"/>
      <c r="CE42" s="110"/>
      <c r="CF42" s="110"/>
      <c r="CG42" s="110"/>
      <c r="CH42" s="110"/>
      <c r="CI42" s="110"/>
      <c r="CJ42" s="110"/>
      <c r="CK42" s="110"/>
      <c r="CL42" s="110"/>
      <c r="CM42" s="110"/>
      <c r="CN42" s="110"/>
      <c r="CO42" s="110"/>
      <c r="CP42" s="110"/>
      <c r="CQ42" s="110"/>
      <c r="CR42" s="110"/>
      <c r="CS42" s="110"/>
      <c r="CT42" s="110"/>
      <c r="CU42" s="110"/>
      <c r="CV42" s="110"/>
      <c r="CW42" s="110"/>
      <c r="CX42" s="110"/>
    </row>
    <row r="43" spans="7:102" ht="15" customHeight="1" x14ac:dyDescent="0.25">
      <c r="G43" s="521"/>
      <c r="H43" s="972" t="s">
        <v>1786</v>
      </c>
      <c r="I43" s="940"/>
      <c r="J43" s="940"/>
      <c r="K43" s="940"/>
      <c r="L43" s="940"/>
      <c r="M43" s="940"/>
      <c r="N43" s="940"/>
      <c r="O43" s="940"/>
      <c r="P43" s="940"/>
      <c r="Q43" s="940"/>
      <c r="R43" s="940"/>
      <c r="S43" s="940"/>
      <c r="T43" s="940"/>
      <c r="U43" s="940"/>
      <c r="V43" s="940"/>
      <c r="W43" s="940"/>
      <c r="X43" s="940"/>
      <c r="Y43" s="940"/>
      <c r="Z43" s="940"/>
      <c r="AA43" s="940"/>
      <c r="AB43" s="940"/>
      <c r="AC43" s="940"/>
      <c r="AD43" s="940"/>
      <c r="AE43" s="940"/>
      <c r="AF43" s="940"/>
      <c r="AG43" s="940"/>
      <c r="AH43" s="940"/>
      <c r="AI43" s="940"/>
      <c r="AJ43" s="940"/>
      <c r="AK43" s="805"/>
      <c r="AL43" s="110"/>
      <c r="AM43" s="110"/>
      <c r="AN43" s="110"/>
      <c r="AO43" s="110"/>
      <c r="AP43" s="110"/>
      <c r="AQ43" s="110"/>
      <c r="AR43" s="110"/>
      <c r="AS43" s="110"/>
      <c r="AT43" s="110"/>
      <c r="AU43" s="110"/>
      <c r="AV43" s="110"/>
      <c r="AW43" s="110"/>
      <c r="AX43" s="110"/>
      <c r="AY43" s="110"/>
      <c r="AZ43" s="110"/>
      <c r="BA43" s="110"/>
      <c r="BB43" s="110"/>
      <c r="BC43" s="110"/>
      <c r="BD43" s="110"/>
      <c r="BE43" s="110"/>
      <c r="BF43" s="110"/>
      <c r="BG43" s="110"/>
      <c r="BH43" s="110"/>
      <c r="BI43" s="110"/>
      <c r="BJ43" s="110"/>
      <c r="BK43" s="110"/>
      <c r="BL43" s="110"/>
      <c r="BM43" s="110"/>
      <c r="BN43" s="110"/>
      <c r="BO43" s="110"/>
      <c r="BP43" s="110"/>
      <c r="BQ43" s="110"/>
      <c r="BR43" s="110"/>
      <c r="BS43" s="110"/>
      <c r="BT43" s="110"/>
      <c r="BU43" s="110"/>
      <c r="BV43" s="110"/>
      <c r="BW43" s="110"/>
      <c r="BX43" s="110"/>
      <c r="BY43" s="110"/>
      <c r="BZ43" s="110"/>
      <c r="CA43" s="110"/>
      <c r="CB43" s="110"/>
      <c r="CC43" s="110"/>
      <c r="CD43" s="110"/>
      <c r="CE43" s="110"/>
      <c r="CF43" s="110"/>
      <c r="CG43" s="110"/>
      <c r="CH43" s="110"/>
      <c r="CI43" s="110"/>
      <c r="CJ43" s="110"/>
      <c r="CK43" s="110"/>
      <c r="CL43" s="110"/>
      <c r="CM43" s="110"/>
      <c r="CN43" s="110"/>
      <c r="CO43" s="110"/>
      <c r="CP43" s="110"/>
      <c r="CQ43" s="110"/>
      <c r="CR43" s="110"/>
      <c r="CS43" s="110"/>
      <c r="CT43" s="110"/>
      <c r="CU43" s="110"/>
      <c r="CV43" s="110"/>
      <c r="CW43" s="110"/>
      <c r="CX43" s="110"/>
    </row>
    <row r="44" spans="7:102" ht="15" customHeight="1" x14ac:dyDescent="0.25">
      <c r="G44" s="521"/>
      <c r="H44" s="804"/>
      <c r="I44" s="940"/>
      <c r="J44" s="940"/>
      <c r="K44" s="940"/>
      <c r="L44" s="940"/>
      <c r="M44" s="940"/>
      <c r="N44" s="940"/>
      <c r="O44" s="940"/>
      <c r="P44" s="940"/>
      <c r="Q44" s="940"/>
      <c r="R44" s="940"/>
      <c r="S44" s="940"/>
      <c r="T44" s="940"/>
      <c r="U44" s="940"/>
      <c r="V44" s="940"/>
      <c r="W44" s="940"/>
      <c r="X44" s="940"/>
      <c r="Y44" s="940"/>
      <c r="Z44" s="940"/>
      <c r="AA44" s="940"/>
      <c r="AB44" s="940"/>
      <c r="AC44" s="940"/>
      <c r="AD44" s="940"/>
      <c r="AE44" s="940"/>
      <c r="AF44" s="940"/>
      <c r="AG44" s="940"/>
      <c r="AH44" s="940"/>
      <c r="AI44" s="940"/>
      <c r="AJ44" s="940"/>
      <c r="AK44" s="805"/>
      <c r="AL44" s="110"/>
      <c r="AM44" s="110"/>
      <c r="AN44" s="110"/>
      <c r="AO44" s="110"/>
      <c r="AP44" s="110"/>
      <c r="AQ44" s="110"/>
      <c r="AR44" s="110"/>
      <c r="AS44" s="110"/>
      <c r="AT44" s="110"/>
      <c r="AU44" s="110"/>
      <c r="AV44" s="110"/>
      <c r="AW44" s="110"/>
      <c r="AX44" s="110"/>
      <c r="AY44" s="110"/>
      <c r="AZ44" s="110"/>
      <c r="BA44" s="110"/>
      <c r="BB44" s="110"/>
      <c r="BC44" s="110"/>
      <c r="BD44" s="110"/>
      <c r="BE44" s="110"/>
      <c r="BF44" s="110"/>
      <c r="BG44" s="110"/>
      <c r="BH44" s="110"/>
      <c r="BI44" s="110"/>
      <c r="BJ44" s="110"/>
      <c r="BK44" s="110"/>
      <c r="BL44" s="110"/>
      <c r="BM44" s="110"/>
      <c r="BN44" s="110"/>
      <c r="BO44" s="110"/>
      <c r="BP44" s="110"/>
      <c r="BQ44" s="110"/>
      <c r="BR44" s="110"/>
      <c r="BS44" s="110"/>
      <c r="BT44" s="110"/>
      <c r="BU44" s="110"/>
      <c r="BV44" s="110"/>
      <c r="BW44" s="110"/>
      <c r="BX44" s="110"/>
      <c r="BY44" s="110"/>
      <c r="BZ44" s="110"/>
      <c r="CA44" s="110"/>
      <c r="CB44" s="110"/>
      <c r="CC44" s="110"/>
      <c r="CD44" s="110"/>
      <c r="CE44" s="110"/>
      <c r="CF44" s="110"/>
      <c r="CG44" s="110"/>
      <c r="CH44" s="110"/>
      <c r="CI44" s="110"/>
      <c r="CJ44" s="110"/>
      <c r="CK44" s="110"/>
      <c r="CL44" s="110"/>
      <c r="CM44" s="110"/>
      <c r="CN44" s="110"/>
      <c r="CO44" s="110"/>
      <c r="CP44" s="110"/>
      <c r="CQ44" s="110"/>
      <c r="CR44" s="110"/>
      <c r="CS44" s="110"/>
      <c r="CT44" s="110"/>
      <c r="CU44" s="110"/>
      <c r="CV44" s="110"/>
      <c r="CW44" s="110"/>
      <c r="CX44" s="110"/>
    </row>
    <row r="45" spans="7:102" ht="15" customHeight="1" x14ac:dyDescent="0.25">
      <c r="G45" s="521"/>
      <c r="H45" s="804"/>
      <c r="I45" s="940"/>
      <c r="J45" s="940"/>
      <c r="K45" s="940"/>
      <c r="L45" s="940"/>
      <c r="M45" s="940"/>
      <c r="N45" s="940"/>
      <c r="O45" s="940"/>
      <c r="P45" s="940"/>
      <c r="Q45" s="940"/>
      <c r="R45" s="940"/>
      <c r="S45" s="940"/>
      <c r="T45" s="940"/>
      <c r="U45" s="940"/>
      <c r="V45" s="940"/>
      <c r="W45" s="940"/>
      <c r="X45" s="940"/>
      <c r="Y45" s="940"/>
      <c r="Z45" s="940"/>
      <c r="AA45" s="940"/>
      <c r="AB45" s="940"/>
      <c r="AC45" s="940"/>
      <c r="AD45" s="940"/>
      <c r="AE45" s="940"/>
      <c r="AF45" s="940"/>
      <c r="AG45" s="940"/>
      <c r="AH45" s="940"/>
      <c r="AI45" s="940"/>
      <c r="AJ45" s="940"/>
      <c r="AK45" s="805"/>
      <c r="AL45" s="110"/>
      <c r="AM45" s="110"/>
      <c r="AN45" s="110"/>
      <c r="AO45" s="110"/>
      <c r="AP45" s="110"/>
      <c r="AQ45" s="110"/>
      <c r="AR45" s="110"/>
      <c r="AS45" s="110"/>
      <c r="AT45" s="110"/>
      <c r="AU45" s="110"/>
      <c r="AV45" s="110"/>
      <c r="AW45" s="110"/>
      <c r="AX45" s="110"/>
      <c r="AY45" s="110"/>
      <c r="AZ45" s="110"/>
      <c r="BA45" s="110"/>
      <c r="BB45" s="110"/>
      <c r="BC45" s="110"/>
      <c r="BD45" s="110"/>
      <c r="BE45" s="110"/>
      <c r="BF45" s="110"/>
      <c r="BG45" s="110"/>
      <c r="BH45" s="110"/>
      <c r="BI45" s="110"/>
      <c r="BJ45" s="110"/>
      <c r="BK45" s="110"/>
      <c r="BL45" s="110"/>
      <c r="BM45" s="110"/>
      <c r="BN45" s="110"/>
      <c r="BO45" s="110"/>
      <c r="BP45" s="110"/>
      <c r="BQ45" s="110"/>
      <c r="BR45" s="110"/>
      <c r="BS45" s="110"/>
      <c r="BT45" s="110"/>
      <c r="BU45" s="110"/>
      <c r="BV45" s="110"/>
      <c r="BW45" s="110"/>
      <c r="BX45" s="110"/>
      <c r="BY45" s="110"/>
      <c r="BZ45" s="110"/>
      <c r="CA45" s="110"/>
      <c r="CB45" s="110"/>
      <c r="CC45" s="110"/>
      <c r="CD45" s="110"/>
      <c r="CE45" s="110"/>
      <c r="CF45" s="110"/>
      <c r="CG45" s="110"/>
      <c r="CH45" s="110"/>
      <c r="CI45" s="110"/>
      <c r="CJ45" s="110"/>
      <c r="CK45" s="110"/>
      <c r="CL45" s="110"/>
      <c r="CM45" s="110"/>
      <c r="CN45" s="110"/>
      <c r="CO45" s="110"/>
      <c r="CP45" s="110"/>
      <c r="CQ45" s="110"/>
      <c r="CR45" s="110"/>
      <c r="CS45" s="110"/>
      <c r="CT45" s="110"/>
      <c r="CU45" s="110"/>
      <c r="CV45" s="110"/>
      <c r="CW45" s="110"/>
      <c r="CX45" s="110"/>
    </row>
    <row r="46" spans="7:102" ht="15" customHeight="1" x14ac:dyDescent="0.25">
      <c r="G46" s="521"/>
      <c r="H46" s="804"/>
      <c r="I46" s="940"/>
      <c r="J46" s="940"/>
      <c r="K46" s="940"/>
      <c r="L46" s="940"/>
      <c r="M46" s="940"/>
      <c r="N46" s="940"/>
      <c r="O46" s="940"/>
      <c r="P46" s="940"/>
      <c r="Q46" s="940"/>
      <c r="R46" s="940"/>
      <c r="S46" s="940"/>
      <c r="T46" s="940"/>
      <c r="U46" s="940"/>
      <c r="V46" s="940"/>
      <c r="W46" s="940"/>
      <c r="X46" s="940"/>
      <c r="Y46" s="940"/>
      <c r="Z46" s="940"/>
      <c r="AA46" s="940"/>
      <c r="AB46" s="940"/>
      <c r="AC46" s="940"/>
      <c r="AD46" s="940"/>
      <c r="AE46" s="940"/>
      <c r="AF46" s="940"/>
      <c r="AG46" s="940"/>
      <c r="AH46" s="940"/>
      <c r="AI46" s="940"/>
      <c r="AJ46" s="940"/>
      <c r="AK46" s="805"/>
      <c r="AL46" s="110"/>
      <c r="AM46" s="110"/>
      <c r="AN46" s="110"/>
      <c r="AO46" s="110"/>
      <c r="AP46" s="110"/>
      <c r="AQ46" s="110"/>
      <c r="AR46" s="110"/>
      <c r="AS46" s="110"/>
      <c r="AT46" s="110"/>
      <c r="AU46" s="110"/>
      <c r="AV46" s="110"/>
      <c r="AW46" s="110"/>
      <c r="AX46" s="110"/>
      <c r="AY46" s="110"/>
      <c r="AZ46" s="110"/>
      <c r="BA46" s="110"/>
      <c r="BB46" s="110"/>
      <c r="BC46" s="110"/>
      <c r="BD46" s="110"/>
      <c r="BE46" s="110"/>
      <c r="BF46" s="110"/>
      <c r="BG46" s="110"/>
      <c r="BH46" s="110"/>
      <c r="BI46" s="110"/>
      <c r="BJ46" s="110"/>
      <c r="BK46" s="110"/>
      <c r="BL46" s="110"/>
      <c r="BM46" s="110"/>
      <c r="BN46" s="110"/>
      <c r="BO46" s="110"/>
      <c r="BP46" s="110"/>
      <c r="BQ46" s="110"/>
      <c r="BR46" s="110"/>
      <c r="BS46" s="110"/>
      <c r="BT46" s="110"/>
      <c r="BU46" s="110"/>
      <c r="BV46" s="110"/>
      <c r="BW46" s="110"/>
      <c r="BX46" s="110"/>
      <c r="BY46" s="110"/>
      <c r="BZ46" s="110"/>
      <c r="CA46" s="110"/>
      <c r="CB46" s="110"/>
      <c r="CC46" s="110"/>
      <c r="CD46" s="110"/>
      <c r="CE46" s="110"/>
      <c r="CF46" s="110"/>
      <c r="CG46" s="110"/>
      <c r="CH46" s="110"/>
      <c r="CI46" s="110"/>
      <c r="CJ46" s="110"/>
      <c r="CK46" s="110"/>
      <c r="CL46" s="110"/>
      <c r="CM46" s="110"/>
      <c r="CN46" s="110"/>
      <c r="CO46" s="110"/>
      <c r="CP46" s="110"/>
      <c r="CQ46" s="110"/>
      <c r="CR46" s="110"/>
      <c r="CS46" s="110"/>
      <c r="CT46" s="110"/>
      <c r="CU46" s="110"/>
      <c r="CV46" s="110"/>
      <c r="CW46" s="110"/>
      <c r="CX46" s="110"/>
    </row>
    <row r="47" spans="7:102" ht="15" customHeight="1" x14ac:dyDescent="0.25">
      <c r="G47" s="521"/>
      <c r="H47" s="202" t="s">
        <v>1787</v>
      </c>
      <c r="I47" s="203"/>
      <c r="J47" s="203"/>
      <c r="K47" s="203"/>
      <c r="L47" s="203"/>
      <c r="M47" s="203"/>
      <c r="N47" s="203"/>
      <c r="O47" s="203"/>
      <c r="P47" s="203"/>
      <c r="Q47" s="203"/>
      <c r="R47" s="203"/>
      <c r="S47" s="203"/>
      <c r="T47" s="203"/>
      <c r="U47" s="203"/>
      <c r="V47" s="203"/>
      <c r="W47" s="203"/>
      <c r="X47" s="522"/>
      <c r="Y47" s="522"/>
      <c r="Z47" s="522"/>
      <c r="AA47" s="522"/>
      <c r="AB47" s="522"/>
      <c r="AC47" s="435"/>
      <c r="AD47" s="435"/>
      <c r="AE47" s="435"/>
      <c r="AF47" s="435"/>
      <c r="AG47" s="435"/>
      <c r="AH47" s="435"/>
      <c r="AI47" s="435"/>
      <c r="AJ47" s="435"/>
      <c r="AK47" s="437"/>
      <c r="AL47" s="110"/>
      <c r="AM47" s="110"/>
      <c r="AN47" s="110"/>
      <c r="AO47" s="110"/>
      <c r="AP47" s="110"/>
      <c r="AQ47" s="110"/>
      <c r="AR47" s="110"/>
      <c r="AS47" s="110"/>
      <c r="AT47" s="110"/>
      <c r="AU47" s="110"/>
      <c r="AV47" s="110"/>
      <c r="AW47" s="110"/>
      <c r="AX47" s="110"/>
      <c r="AY47" s="110"/>
      <c r="AZ47" s="110"/>
      <c r="BA47" s="110"/>
      <c r="BB47" s="110"/>
      <c r="BC47" s="110"/>
      <c r="BD47" s="110"/>
      <c r="BE47" s="110"/>
      <c r="BF47" s="110"/>
      <c r="BG47" s="110"/>
      <c r="BH47" s="110"/>
      <c r="BI47" s="110"/>
      <c r="BJ47" s="110"/>
      <c r="BK47" s="110"/>
      <c r="BL47" s="110"/>
      <c r="BM47" s="110"/>
      <c r="BN47" s="110"/>
      <c r="BO47" s="110"/>
      <c r="BP47" s="110"/>
      <c r="BQ47" s="110"/>
      <c r="BR47" s="110"/>
      <c r="BS47" s="110"/>
      <c r="BT47" s="110"/>
      <c r="BU47" s="110"/>
      <c r="BV47" s="110"/>
      <c r="BW47" s="110"/>
      <c r="BX47" s="110"/>
      <c r="BY47" s="110"/>
      <c r="BZ47" s="110"/>
      <c r="CA47" s="110"/>
      <c r="CB47" s="110"/>
      <c r="CC47" s="110"/>
      <c r="CD47" s="110"/>
      <c r="CE47" s="110"/>
      <c r="CF47" s="110"/>
      <c r="CG47" s="110"/>
      <c r="CH47" s="110"/>
      <c r="CI47" s="110"/>
      <c r="CJ47" s="110"/>
      <c r="CK47" s="110"/>
      <c r="CL47" s="110"/>
      <c r="CM47" s="110"/>
      <c r="CN47" s="110"/>
      <c r="CO47" s="110"/>
      <c r="CP47" s="110"/>
      <c r="CQ47" s="110"/>
      <c r="CR47" s="110"/>
      <c r="CS47" s="110"/>
      <c r="CT47" s="110"/>
      <c r="CU47" s="110"/>
      <c r="CV47" s="110"/>
      <c r="CW47" s="110"/>
      <c r="CX47" s="110"/>
    </row>
    <row r="48" spans="7:102" ht="15" customHeight="1" x14ac:dyDescent="0.25">
      <c r="G48" s="521"/>
      <c r="H48" s="202" t="s">
        <v>1681</v>
      </c>
      <c r="I48" s="973" t="s">
        <v>2031</v>
      </c>
      <c r="J48" s="940"/>
      <c r="K48" s="940"/>
      <c r="L48" s="940"/>
      <c r="M48" s="940"/>
      <c r="N48" s="940"/>
      <c r="O48" s="940"/>
      <c r="P48" s="940"/>
      <c r="Q48" s="940"/>
      <c r="R48" s="940"/>
      <c r="S48" s="940"/>
      <c r="T48" s="940"/>
      <c r="U48" s="940"/>
      <c r="V48" s="940"/>
      <c r="W48" s="940"/>
      <c r="X48" s="940"/>
      <c r="Y48" s="940"/>
      <c r="Z48" s="940"/>
      <c r="AA48" s="940"/>
      <c r="AB48" s="940"/>
      <c r="AC48" s="435"/>
      <c r="AD48" s="435"/>
      <c r="AE48" s="435"/>
      <c r="AF48" s="435"/>
      <c r="AG48" s="435"/>
      <c r="AH48" s="435"/>
      <c r="AI48" s="435"/>
      <c r="AJ48" s="435"/>
      <c r="AK48" s="437"/>
      <c r="AL48" s="110"/>
      <c r="AM48" s="110"/>
      <c r="AN48" s="110"/>
      <c r="AO48" s="110"/>
      <c r="AP48" s="110"/>
      <c r="AQ48" s="110"/>
      <c r="AR48" s="110"/>
      <c r="AS48" s="110"/>
      <c r="AT48" s="110"/>
      <c r="AU48" s="110"/>
      <c r="AV48" s="110"/>
      <c r="AW48" s="110"/>
      <c r="AX48" s="110"/>
      <c r="AY48" s="110"/>
      <c r="AZ48" s="110"/>
      <c r="BA48" s="110"/>
      <c r="BB48" s="110"/>
      <c r="BC48" s="110"/>
      <c r="BD48" s="110"/>
      <c r="BE48" s="110"/>
      <c r="BF48" s="110"/>
      <c r="BG48" s="110"/>
      <c r="BH48" s="110"/>
      <c r="BI48" s="110"/>
      <c r="BJ48" s="110"/>
      <c r="BK48" s="110"/>
      <c r="BL48" s="110"/>
      <c r="BM48" s="110"/>
      <c r="BN48" s="110"/>
      <c r="BO48" s="110"/>
      <c r="BP48" s="110"/>
      <c r="BQ48" s="110"/>
      <c r="BR48" s="110"/>
      <c r="BS48" s="110"/>
      <c r="BT48" s="110"/>
      <c r="BU48" s="110"/>
      <c r="BV48" s="110"/>
      <c r="BW48" s="110"/>
      <c r="BX48" s="110"/>
      <c r="BY48" s="110"/>
      <c r="BZ48" s="110"/>
      <c r="CA48" s="110"/>
      <c r="CB48" s="110"/>
      <c r="CC48" s="110"/>
      <c r="CD48" s="110"/>
      <c r="CE48" s="110"/>
      <c r="CF48" s="110"/>
      <c r="CG48" s="110"/>
      <c r="CH48" s="110"/>
      <c r="CI48" s="110"/>
      <c r="CJ48" s="110"/>
      <c r="CK48" s="110"/>
      <c r="CL48" s="110"/>
      <c r="CM48" s="110"/>
      <c r="CN48" s="110"/>
      <c r="CO48" s="110"/>
      <c r="CP48" s="110"/>
      <c r="CQ48" s="110"/>
      <c r="CR48" s="110"/>
      <c r="CS48" s="110"/>
      <c r="CT48" s="110"/>
      <c r="CU48" s="110"/>
      <c r="CV48" s="110"/>
      <c r="CW48" s="110"/>
      <c r="CX48" s="110"/>
    </row>
    <row r="49" spans="7:102" ht="15" customHeight="1" x14ac:dyDescent="0.25">
      <c r="G49" s="521"/>
      <c r="H49" s="205"/>
      <c r="I49" s="435"/>
      <c r="W49" s="203"/>
      <c r="X49" s="203"/>
      <c r="Y49" s="203"/>
      <c r="Z49" s="203"/>
      <c r="AA49" s="203"/>
      <c r="AB49" s="203"/>
      <c r="AC49" s="204"/>
      <c r="AD49" s="204"/>
      <c r="AE49" s="204"/>
      <c r="AF49" s="204"/>
      <c r="AG49" s="204"/>
      <c r="AH49" s="204"/>
      <c r="AI49" s="204"/>
      <c r="AJ49" s="204"/>
      <c r="AK49" s="444"/>
      <c r="AL49" s="110"/>
      <c r="AM49" s="110"/>
      <c r="AN49" s="110"/>
      <c r="AO49" s="110"/>
      <c r="AP49" s="110"/>
      <c r="AQ49" s="110"/>
      <c r="AR49" s="110"/>
      <c r="AS49" s="110"/>
      <c r="AT49" s="110"/>
      <c r="AU49" s="110"/>
      <c r="AV49" s="110"/>
      <c r="AW49" s="110"/>
      <c r="AX49" s="110"/>
      <c r="AY49" s="110"/>
      <c r="AZ49" s="110"/>
      <c r="BA49" s="110"/>
      <c r="BB49" s="110"/>
      <c r="BC49" s="110"/>
      <c r="BD49" s="110"/>
      <c r="BE49" s="110"/>
      <c r="BF49" s="110"/>
      <c r="BG49" s="110"/>
      <c r="BH49" s="110"/>
      <c r="BI49" s="110"/>
      <c r="BJ49" s="110"/>
      <c r="BK49" s="110"/>
      <c r="BL49" s="110"/>
      <c r="BM49" s="110"/>
      <c r="BN49" s="110"/>
      <c r="BO49" s="110"/>
      <c r="BP49" s="110"/>
      <c r="BQ49" s="110"/>
      <c r="BR49" s="110"/>
      <c r="BS49" s="110"/>
      <c r="BT49" s="110"/>
      <c r="BU49" s="110"/>
      <c r="BV49" s="110"/>
      <c r="BW49" s="110"/>
      <c r="BX49" s="110"/>
      <c r="BY49" s="110"/>
      <c r="BZ49" s="110"/>
      <c r="CA49" s="110"/>
      <c r="CB49" s="110"/>
      <c r="CC49" s="110"/>
      <c r="CD49" s="110"/>
      <c r="CE49" s="110"/>
      <c r="CF49" s="110"/>
      <c r="CG49" s="110"/>
      <c r="CH49" s="110"/>
      <c r="CI49" s="110"/>
      <c r="CJ49" s="110"/>
      <c r="CK49" s="110"/>
      <c r="CL49" s="110"/>
      <c r="CM49" s="110"/>
      <c r="CN49" s="110"/>
      <c r="CO49" s="110"/>
      <c r="CP49" s="110"/>
      <c r="CQ49" s="110"/>
      <c r="CR49" s="110"/>
      <c r="CS49" s="110"/>
      <c r="CT49" s="110"/>
      <c r="CU49" s="110"/>
      <c r="CV49" s="110"/>
      <c r="CW49" s="110"/>
      <c r="CX49" s="110"/>
    </row>
    <row r="50" spans="7:102" ht="15" customHeight="1" x14ac:dyDescent="0.25">
      <c r="G50" s="521" t="s">
        <v>1788</v>
      </c>
      <c r="H50" s="205" t="s">
        <v>1789</v>
      </c>
      <c r="I50" s="435"/>
      <c r="W50" s="203"/>
      <c r="X50" s="203"/>
      <c r="Y50" s="203"/>
      <c r="Z50" s="203"/>
      <c r="AA50" s="203"/>
      <c r="AB50" s="203"/>
      <c r="AC50" s="204"/>
      <c r="AD50" s="204"/>
      <c r="AE50" s="204"/>
      <c r="AF50" s="204"/>
      <c r="AG50" s="204"/>
      <c r="AH50" s="204"/>
      <c r="AI50" s="204"/>
      <c r="AJ50" s="204"/>
      <c r="AK50" s="444"/>
      <c r="AL50" s="110"/>
      <c r="AM50" s="110"/>
      <c r="AN50" s="110"/>
      <c r="AO50" s="110"/>
      <c r="AP50" s="110"/>
      <c r="AQ50" s="110"/>
      <c r="AR50" s="110"/>
      <c r="AS50" s="110"/>
      <c r="AT50" s="110"/>
      <c r="AU50" s="110"/>
      <c r="AV50" s="110"/>
      <c r="AW50" s="110"/>
      <c r="AX50" s="110"/>
      <c r="AY50" s="110"/>
      <c r="AZ50" s="110"/>
      <c r="BA50" s="110"/>
      <c r="BB50" s="110"/>
      <c r="BC50" s="110"/>
      <c r="BD50" s="110"/>
      <c r="BE50" s="110"/>
      <c r="BF50" s="110"/>
      <c r="BG50" s="110"/>
      <c r="BH50" s="110"/>
      <c r="BI50" s="110"/>
      <c r="BJ50" s="110"/>
      <c r="BK50" s="110"/>
      <c r="BL50" s="110"/>
      <c r="BM50" s="110"/>
      <c r="BN50" s="110"/>
      <c r="BO50" s="110"/>
      <c r="BP50" s="110"/>
      <c r="BQ50" s="110"/>
      <c r="BR50" s="110"/>
      <c r="BS50" s="110"/>
      <c r="BT50" s="110"/>
      <c r="BU50" s="110"/>
      <c r="BV50" s="110"/>
      <c r="BW50" s="110"/>
      <c r="BX50" s="110"/>
      <c r="BY50" s="110"/>
      <c r="BZ50" s="110"/>
      <c r="CA50" s="110"/>
      <c r="CB50" s="110"/>
      <c r="CC50" s="110"/>
      <c r="CD50" s="110"/>
      <c r="CE50" s="110"/>
      <c r="CF50" s="110"/>
      <c r="CG50" s="110"/>
      <c r="CH50" s="110"/>
      <c r="CI50" s="110"/>
      <c r="CJ50" s="110"/>
      <c r="CK50" s="110"/>
      <c r="CL50" s="110"/>
      <c r="CM50" s="110"/>
      <c r="CN50" s="110"/>
      <c r="CO50" s="110"/>
      <c r="CP50" s="110"/>
      <c r="CQ50" s="110"/>
      <c r="CR50" s="110"/>
      <c r="CS50" s="110"/>
      <c r="CT50" s="110"/>
      <c r="CU50" s="110"/>
      <c r="CV50" s="110"/>
      <c r="CW50" s="110"/>
      <c r="CX50" s="110"/>
    </row>
    <row r="51" spans="7:102" ht="15" customHeight="1" x14ac:dyDescent="0.25">
      <c r="G51" s="521"/>
      <c r="H51" s="205">
        <v>1</v>
      </c>
      <c r="I51" s="435"/>
      <c r="W51" s="203"/>
      <c r="X51" s="203"/>
      <c r="Y51" s="203"/>
      <c r="Z51" s="203"/>
      <c r="AA51" s="203"/>
      <c r="AB51" s="203"/>
      <c r="AC51" s="204"/>
      <c r="AD51" s="204"/>
      <c r="AE51" s="204"/>
      <c r="AF51" s="204"/>
      <c r="AG51" s="204"/>
      <c r="AH51" s="204"/>
      <c r="AI51" s="204"/>
      <c r="AJ51" s="204"/>
      <c r="AK51" s="444"/>
      <c r="AL51" s="110"/>
      <c r="AM51" s="110"/>
      <c r="AN51" s="110"/>
      <c r="AO51" s="110"/>
      <c r="AP51" s="110"/>
      <c r="AQ51" s="110"/>
      <c r="AR51" s="110"/>
      <c r="AS51" s="110"/>
      <c r="AT51" s="110"/>
      <c r="AU51" s="110"/>
      <c r="AV51" s="110"/>
      <c r="AW51" s="110"/>
      <c r="AX51" s="110"/>
      <c r="AY51" s="110"/>
      <c r="AZ51" s="110"/>
      <c r="BA51" s="110"/>
      <c r="BB51" s="110"/>
      <c r="BC51" s="110"/>
      <c r="BD51" s="110"/>
      <c r="BE51" s="110"/>
      <c r="BF51" s="110"/>
      <c r="BG51" s="110"/>
      <c r="BH51" s="110"/>
      <c r="BI51" s="110"/>
      <c r="BJ51" s="110"/>
      <c r="BK51" s="110"/>
      <c r="BL51" s="110"/>
      <c r="BM51" s="110"/>
      <c r="BN51" s="110"/>
      <c r="BO51" s="110"/>
      <c r="BP51" s="110"/>
      <c r="BQ51" s="110"/>
      <c r="BR51" s="110"/>
      <c r="BS51" s="110"/>
      <c r="BT51" s="110"/>
      <c r="BU51" s="110"/>
      <c r="BV51" s="110"/>
      <c r="BW51" s="110"/>
      <c r="BX51" s="110"/>
      <c r="BY51" s="110"/>
      <c r="BZ51" s="110"/>
      <c r="CA51" s="110"/>
      <c r="CB51" s="110"/>
      <c r="CC51" s="110"/>
      <c r="CD51" s="110"/>
      <c r="CE51" s="110"/>
      <c r="CF51" s="110"/>
      <c r="CG51" s="110"/>
      <c r="CH51" s="110"/>
      <c r="CI51" s="110"/>
      <c r="CJ51" s="110"/>
      <c r="CK51" s="110"/>
      <c r="CL51" s="110"/>
      <c r="CM51" s="110"/>
      <c r="CN51" s="110"/>
      <c r="CO51" s="110"/>
      <c r="CP51" s="110"/>
      <c r="CQ51" s="110"/>
      <c r="CR51" s="110"/>
      <c r="CS51" s="110"/>
      <c r="CT51" s="110"/>
      <c r="CU51" s="110"/>
      <c r="CV51" s="110"/>
      <c r="CW51" s="110"/>
      <c r="CX51" s="110"/>
    </row>
    <row r="52" spans="7:102" ht="15" customHeight="1" x14ac:dyDescent="0.25">
      <c r="G52" s="521"/>
      <c r="H52" s="205">
        <v>2</v>
      </c>
      <c r="I52" s="435"/>
      <c r="W52" s="203"/>
      <c r="X52" s="203"/>
      <c r="Y52" s="203"/>
      <c r="Z52" s="203"/>
      <c r="AA52" s="203"/>
      <c r="AB52" s="203"/>
      <c r="AC52" s="204"/>
      <c r="AD52" s="204"/>
      <c r="AE52" s="204"/>
      <c r="AF52" s="204"/>
      <c r="AG52" s="204"/>
      <c r="AH52" s="204"/>
      <c r="AI52" s="204"/>
      <c r="AJ52" s="204"/>
      <c r="AK52" s="444"/>
      <c r="AL52" s="110"/>
      <c r="AM52" s="110"/>
      <c r="AN52" s="110"/>
      <c r="AO52" s="110"/>
      <c r="AP52" s="110"/>
      <c r="AQ52" s="110"/>
      <c r="AR52" s="110"/>
      <c r="AS52" s="110"/>
      <c r="AT52" s="110"/>
      <c r="AU52" s="110"/>
      <c r="AV52" s="110"/>
      <c r="AW52" s="110"/>
      <c r="AX52" s="110"/>
      <c r="AY52" s="110"/>
      <c r="AZ52" s="110"/>
      <c r="BA52" s="110"/>
      <c r="BB52" s="110"/>
      <c r="BC52" s="110"/>
      <c r="BD52" s="110"/>
      <c r="BE52" s="110"/>
      <c r="BF52" s="110"/>
      <c r="BG52" s="110"/>
      <c r="BH52" s="110"/>
      <c r="BI52" s="110"/>
      <c r="BJ52" s="110"/>
      <c r="BK52" s="110"/>
      <c r="BL52" s="110"/>
      <c r="BM52" s="110"/>
      <c r="BN52" s="110"/>
      <c r="BO52" s="110"/>
      <c r="BP52" s="110"/>
      <c r="BQ52" s="110"/>
      <c r="BR52" s="110"/>
      <c r="BS52" s="110"/>
      <c r="BT52" s="110"/>
      <c r="BU52" s="110"/>
      <c r="BV52" s="110"/>
      <c r="BW52" s="110"/>
      <c r="BX52" s="110"/>
      <c r="BY52" s="110"/>
      <c r="BZ52" s="110"/>
      <c r="CA52" s="110"/>
      <c r="CB52" s="110"/>
      <c r="CC52" s="110"/>
      <c r="CD52" s="110"/>
      <c r="CE52" s="110"/>
      <c r="CF52" s="110"/>
      <c r="CG52" s="110"/>
      <c r="CH52" s="110"/>
      <c r="CI52" s="110"/>
      <c r="CJ52" s="110"/>
      <c r="CK52" s="110"/>
      <c r="CL52" s="110"/>
      <c r="CM52" s="110"/>
      <c r="CN52" s="110"/>
      <c r="CO52" s="110"/>
      <c r="CP52" s="110"/>
      <c r="CQ52" s="110"/>
      <c r="CR52" s="110"/>
      <c r="CS52" s="110"/>
      <c r="CT52" s="110"/>
      <c r="CU52" s="110"/>
      <c r="CV52" s="110"/>
      <c r="CW52" s="110"/>
      <c r="CX52" s="110"/>
    </row>
    <row r="53" spans="7:102" ht="15" customHeight="1" x14ac:dyDescent="0.25">
      <c r="G53" s="521"/>
      <c r="H53" s="205">
        <v>3</v>
      </c>
      <c r="I53" s="435"/>
      <c r="W53" s="203"/>
      <c r="X53" s="203"/>
      <c r="Y53" s="203"/>
      <c r="Z53" s="203"/>
      <c r="AA53" s="203"/>
      <c r="AB53" s="203"/>
      <c r="AC53" s="204"/>
      <c r="AD53" s="204"/>
      <c r="AE53" s="204"/>
      <c r="AF53" s="204"/>
      <c r="AG53" s="204"/>
      <c r="AH53" s="204"/>
      <c r="AI53" s="204"/>
      <c r="AJ53" s="204"/>
      <c r="AK53" s="444"/>
      <c r="AL53" s="110"/>
      <c r="AM53" s="110"/>
      <c r="AN53" s="110"/>
      <c r="AO53" s="110"/>
      <c r="AP53" s="110"/>
      <c r="AQ53" s="110"/>
      <c r="AR53" s="110"/>
      <c r="AS53" s="110"/>
      <c r="AT53" s="110"/>
      <c r="AU53" s="110"/>
      <c r="AV53" s="110"/>
      <c r="AW53" s="110"/>
      <c r="AX53" s="110"/>
      <c r="AY53" s="110"/>
      <c r="AZ53" s="110"/>
      <c r="BA53" s="110"/>
      <c r="BB53" s="110"/>
      <c r="BC53" s="110"/>
      <c r="BD53" s="110"/>
      <c r="BE53" s="110"/>
      <c r="BF53" s="110"/>
      <c r="BG53" s="110"/>
      <c r="BH53" s="110"/>
      <c r="BI53" s="110"/>
      <c r="BJ53" s="110"/>
      <c r="BK53" s="110"/>
      <c r="BL53" s="110"/>
      <c r="BM53" s="110"/>
      <c r="BN53" s="110"/>
      <c r="BO53" s="110"/>
      <c r="BP53" s="110"/>
      <c r="BQ53" s="110"/>
      <c r="BR53" s="110"/>
      <c r="BS53" s="110"/>
      <c r="BT53" s="110"/>
      <c r="BU53" s="110"/>
      <c r="BV53" s="110"/>
      <c r="BW53" s="110"/>
      <c r="BX53" s="110"/>
      <c r="BY53" s="110"/>
      <c r="BZ53" s="110"/>
      <c r="CA53" s="110"/>
      <c r="CB53" s="110"/>
      <c r="CC53" s="110"/>
      <c r="CD53" s="110"/>
      <c r="CE53" s="110"/>
      <c r="CF53" s="110"/>
      <c r="CG53" s="110"/>
      <c r="CH53" s="110"/>
      <c r="CI53" s="110"/>
      <c r="CJ53" s="110"/>
      <c r="CK53" s="110"/>
      <c r="CL53" s="110"/>
      <c r="CM53" s="110"/>
      <c r="CN53" s="110"/>
      <c r="CO53" s="110"/>
      <c r="CP53" s="110"/>
      <c r="CQ53" s="110"/>
      <c r="CR53" s="110"/>
      <c r="CS53" s="110"/>
      <c r="CT53" s="110"/>
      <c r="CU53" s="110"/>
      <c r="CV53" s="110"/>
      <c r="CW53" s="110"/>
      <c r="CX53" s="110"/>
    </row>
    <row r="54" spans="7:102" ht="15" customHeight="1" x14ac:dyDescent="0.25">
      <c r="G54" s="521"/>
      <c r="H54" s="205"/>
      <c r="I54" s="435"/>
      <c r="W54" s="203"/>
      <c r="X54" s="203"/>
      <c r="Y54" s="203"/>
      <c r="Z54" s="203"/>
      <c r="AA54" s="203"/>
      <c r="AB54" s="203"/>
      <c r="AC54" s="204"/>
      <c r="AD54" s="204"/>
      <c r="AE54" s="204"/>
      <c r="AF54" s="204"/>
      <c r="AG54" s="204"/>
      <c r="AH54" s="204"/>
      <c r="AI54" s="204"/>
      <c r="AJ54" s="204"/>
      <c r="AK54" s="444"/>
      <c r="AL54" s="110"/>
      <c r="AM54" s="110"/>
      <c r="AN54" s="110"/>
      <c r="AO54" s="110"/>
      <c r="AP54" s="110"/>
      <c r="AQ54" s="110"/>
      <c r="AR54" s="110"/>
      <c r="AS54" s="110"/>
      <c r="AT54" s="110"/>
      <c r="AU54" s="110"/>
      <c r="AV54" s="110"/>
      <c r="AW54" s="110"/>
      <c r="AX54" s="110"/>
      <c r="AY54" s="110"/>
      <c r="AZ54" s="110"/>
      <c r="BA54" s="110"/>
      <c r="BB54" s="110"/>
      <c r="BC54" s="110"/>
      <c r="BD54" s="110"/>
      <c r="BE54" s="110"/>
      <c r="BF54" s="110"/>
      <c r="BG54" s="110"/>
      <c r="BH54" s="110"/>
      <c r="BI54" s="110"/>
      <c r="BJ54" s="110"/>
      <c r="BK54" s="110"/>
      <c r="BL54" s="110"/>
      <c r="BM54" s="110"/>
      <c r="BN54" s="110"/>
      <c r="BO54" s="110"/>
      <c r="BP54" s="110"/>
      <c r="BQ54" s="110"/>
      <c r="BR54" s="110"/>
      <c r="BS54" s="110"/>
      <c r="BT54" s="110"/>
      <c r="BU54" s="110"/>
      <c r="BV54" s="110"/>
      <c r="BW54" s="110"/>
      <c r="BX54" s="110"/>
      <c r="BY54" s="110"/>
      <c r="BZ54" s="110"/>
      <c r="CA54" s="110"/>
      <c r="CB54" s="110"/>
      <c r="CC54" s="110"/>
      <c r="CD54" s="110"/>
      <c r="CE54" s="110"/>
      <c r="CF54" s="110"/>
      <c r="CG54" s="110"/>
      <c r="CH54" s="110"/>
      <c r="CI54" s="110"/>
      <c r="CJ54" s="110"/>
      <c r="CK54" s="110"/>
      <c r="CL54" s="110"/>
      <c r="CM54" s="110"/>
      <c r="CN54" s="110"/>
      <c r="CO54" s="110"/>
      <c r="CP54" s="110"/>
      <c r="CQ54" s="110"/>
      <c r="CR54" s="110"/>
      <c r="CS54" s="110"/>
      <c r="CT54" s="110"/>
      <c r="CU54" s="110"/>
      <c r="CV54" s="110"/>
      <c r="CW54" s="110"/>
      <c r="CX54" s="110"/>
    </row>
    <row r="55" spans="7:102" ht="15" customHeight="1" x14ac:dyDescent="0.25">
      <c r="G55" s="521">
        <v>4</v>
      </c>
      <c r="H55" s="205" t="s">
        <v>1790</v>
      </c>
      <c r="I55" s="435"/>
      <c r="W55" s="203"/>
      <c r="X55" s="203"/>
      <c r="Y55" s="203"/>
      <c r="Z55" s="203"/>
      <c r="AA55" s="203"/>
      <c r="AB55" s="203"/>
      <c r="AC55" s="204"/>
      <c r="AD55" s="204"/>
      <c r="AE55" s="204"/>
      <c r="AF55" s="204"/>
      <c r="AG55" s="204"/>
      <c r="AH55" s="204"/>
      <c r="AI55" s="204"/>
      <c r="AJ55" s="204"/>
      <c r="AK55" s="444"/>
      <c r="AL55" s="110"/>
      <c r="AM55" s="110"/>
      <c r="AN55" s="110"/>
      <c r="AO55" s="110"/>
      <c r="AP55" s="110"/>
      <c r="AQ55" s="110"/>
      <c r="AR55" s="110"/>
      <c r="AS55" s="110"/>
      <c r="AT55" s="110"/>
      <c r="AU55" s="110"/>
      <c r="AV55" s="110"/>
      <c r="AW55" s="110"/>
      <c r="AX55" s="110"/>
      <c r="AY55" s="110"/>
      <c r="AZ55" s="110"/>
      <c r="BA55" s="110"/>
      <c r="BB55" s="110"/>
      <c r="BC55" s="110"/>
      <c r="BD55" s="110"/>
      <c r="BE55" s="110"/>
      <c r="BF55" s="110"/>
      <c r="BG55" s="110"/>
      <c r="BH55" s="110"/>
      <c r="BI55" s="110"/>
      <c r="BJ55" s="110"/>
      <c r="BK55" s="110"/>
      <c r="BL55" s="110"/>
      <c r="BM55" s="110"/>
      <c r="BN55" s="110"/>
      <c r="BO55" s="110"/>
      <c r="BP55" s="110"/>
      <c r="BQ55" s="110"/>
      <c r="BR55" s="110"/>
      <c r="BS55" s="110"/>
      <c r="BT55" s="110"/>
      <c r="BU55" s="110"/>
      <c r="BV55" s="110"/>
      <c r="BW55" s="110"/>
      <c r="BX55" s="110"/>
      <c r="BY55" s="110"/>
      <c r="BZ55" s="110"/>
      <c r="CA55" s="110"/>
      <c r="CB55" s="110"/>
      <c r="CC55" s="110"/>
      <c r="CD55" s="110"/>
      <c r="CE55" s="110"/>
      <c r="CF55" s="110"/>
      <c r="CG55" s="110"/>
      <c r="CH55" s="110"/>
      <c r="CI55" s="110"/>
      <c r="CJ55" s="110"/>
      <c r="CK55" s="110"/>
      <c r="CL55" s="110"/>
      <c r="CM55" s="110"/>
      <c r="CN55" s="110"/>
      <c r="CO55" s="110"/>
      <c r="CP55" s="110"/>
      <c r="CQ55" s="110"/>
      <c r="CR55" s="110"/>
      <c r="CS55" s="110"/>
      <c r="CT55" s="110"/>
      <c r="CU55" s="110"/>
      <c r="CV55" s="110"/>
      <c r="CW55" s="110"/>
      <c r="CX55" s="110"/>
    </row>
    <row r="56" spans="7:102" ht="15" customHeight="1" x14ac:dyDescent="0.25">
      <c r="G56" s="521"/>
      <c r="H56" s="205">
        <v>1</v>
      </c>
      <c r="I56" s="435"/>
      <c r="W56" s="203"/>
      <c r="X56" s="203"/>
      <c r="Y56" s="203"/>
      <c r="Z56" s="203"/>
      <c r="AA56" s="203"/>
      <c r="AB56" s="203"/>
      <c r="AC56" s="204"/>
      <c r="AD56" s="204"/>
      <c r="AE56" s="204"/>
      <c r="AF56" s="204"/>
      <c r="AG56" s="204"/>
      <c r="AH56" s="204"/>
      <c r="AI56" s="204"/>
      <c r="AJ56" s="204"/>
      <c r="AK56" s="444"/>
      <c r="AL56" s="110"/>
      <c r="AM56" s="110"/>
      <c r="AN56" s="110"/>
      <c r="AO56" s="110"/>
      <c r="AP56" s="110"/>
      <c r="AQ56" s="110"/>
      <c r="AR56" s="110"/>
      <c r="AS56" s="110"/>
      <c r="AT56" s="110"/>
      <c r="AU56" s="110"/>
      <c r="AV56" s="110"/>
      <c r="AW56" s="110"/>
      <c r="AX56" s="110"/>
      <c r="AY56" s="110"/>
      <c r="AZ56" s="110"/>
      <c r="BA56" s="110"/>
      <c r="BB56" s="110"/>
      <c r="BC56" s="110"/>
      <c r="BD56" s="110"/>
      <c r="BE56" s="110"/>
      <c r="BF56" s="110"/>
      <c r="BG56" s="110"/>
      <c r="BH56" s="110"/>
      <c r="BI56" s="110"/>
      <c r="BJ56" s="110"/>
      <c r="BK56" s="110"/>
      <c r="BL56" s="110"/>
      <c r="BM56" s="110"/>
      <c r="BN56" s="110"/>
      <c r="BO56" s="110"/>
      <c r="BP56" s="110"/>
      <c r="BQ56" s="110"/>
      <c r="BR56" s="110"/>
      <c r="BS56" s="110"/>
      <c r="BT56" s="110"/>
      <c r="BU56" s="110"/>
      <c r="BV56" s="110"/>
      <c r="BW56" s="110"/>
      <c r="BX56" s="110"/>
      <c r="BY56" s="110"/>
      <c r="BZ56" s="110"/>
      <c r="CA56" s="110"/>
      <c r="CB56" s="110"/>
      <c r="CC56" s="110"/>
      <c r="CD56" s="110"/>
      <c r="CE56" s="110"/>
      <c r="CF56" s="110"/>
      <c r="CG56" s="110"/>
      <c r="CH56" s="110"/>
      <c r="CI56" s="110"/>
      <c r="CJ56" s="110"/>
      <c r="CK56" s="110"/>
      <c r="CL56" s="110"/>
      <c r="CM56" s="110"/>
      <c r="CN56" s="110"/>
      <c r="CO56" s="110"/>
      <c r="CP56" s="110"/>
      <c r="CQ56" s="110"/>
      <c r="CR56" s="110"/>
      <c r="CS56" s="110"/>
      <c r="CT56" s="110"/>
      <c r="CU56" s="110"/>
      <c r="CV56" s="110"/>
      <c r="CW56" s="110"/>
      <c r="CX56" s="110"/>
    </row>
    <row r="57" spans="7:102" ht="15" customHeight="1" x14ac:dyDescent="0.25">
      <c r="G57" s="521"/>
      <c r="H57" s="205">
        <v>2</v>
      </c>
      <c r="I57" s="435"/>
      <c r="W57" s="203"/>
      <c r="X57" s="203"/>
      <c r="Y57" s="203"/>
      <c r="Z57" s="203"/>
      <c r="AA57" s="203"/>
      <c r="AB57" s="203"/>
      <c r="AC57" s="204"/>
      <c r="AD57" s="204"/>
      <c r="AE57" s="204"/>
      <c r="AF57" s="204"/>
      <c r="AG57" s="204"/>
      <c r="AH57" s="204"/>
      <c r="AI57" s="204"/>
      <c r="AJ57" s="204"/>
      <c r="AK57" s="444"/>
      <c r="AL57" s="110"/>
      <c r="AM57" s="110"/>
      <c r="AN57" s="110"/>
      <c r="AO57" s="110"/>
      <c r="AP57" s="110"/>
      <c r="AQ57" s="110"/>
      <c r="AR57" s="110"/>
      <c r="AS57" s="110"/>
      <c r="AT57" s="110"/>
      <c r="AU57" s="110"/>
      <c r="AV57" s="110"/>
      <c r="AW57" s="110"/>
      <c r="AX57" s="110"/>
      <c r="AY57" s="110"/>
      <c r="AZ57" s="110"/>
      <c r="BA57" s="110"/>
      <c r="BB57" s="110"/>
      <c r="BC57" s="110"/>
      <c r="BD57" s="110"/>
      <c r="BE57" s="110"/>
      <c r="BF57" s="110"/>
      <c r="BG57" s="110"/>
      <c r="BH57" s="110"/>
      <c r="BI57" s="110"/>
      <c r="BJ57" s="110"/>
      <c r="BK57" s="110"/>
      <c r="BL57" s="110"/>
      <c r="BM57" s="110"/>
      <c r="BN57" s="110"/>
      <c r="BO57" s="110"/>
      <c r="BP57" s="110"/>
      <c r="BQ57" s="110"/>
      <c r="BR57" s="110"/>
      <c r="BS57" s="110"/>
      <c r="BT57" s="110"/>
      <c r="BU57" s="110"/>
      <c r="BV57" s="110"/>
      <c r="BW57" s="110"/>
      <c r="BX57" s="110"/>
      <c r="BY57" s="110"/>
      <c r="BZ57" s="110"/>
      <c r="CA57" s="110"/>
      <c r="CB57" s="110"/>
      <c r="CC57" s="110"/>
      <c r="CD57" s="110"/>
      <c r="CE57" s="110"/>
      <c r="CF57" s="110"/>
      <c r="CG57" s="110"/>
      <c r="CH57" s="110"/>
      <c r="CI57" s="110"/>
      <c r="CJ57" s="110"/>
      <c r="CK57" s="110"/>
      <c r="CL57" s="110"/>
      <c r="CM57" s="110"/>
      <c r="CN57" s="110"/>
      <c r="CO57" s="110"/>
      <c r="CP57" s="110"/>
      <c r="CQ57" s="110"/>
      <c r="CR57" s="110"/>
      <c r="CS57" s="110"/>
      <c r="CT57" s="110"/>
      <c r="CU57" s="110"/>
      <c r="CV57" s="110"/>
      <c r="CW57" s="110"/>
      <c r="CX57" s="110"/>
    </row>
    <row r="58" spans="7:102" ht="15" customHeight="1" x14ac:dyDescent="0.25">
      <c r="G58" s="521"/>
      <c r="H58" s="205">
        <v>3</v>
      </c>
      <c r="I58" s="435"/>
      <c r="W58" s="203"/>
      <c r="X58" s="203"/>
      <c r="Y58" s="203"/>
      <c r="Z58" s="203"/>
      <c r="AA58" s="203"/>
      <c r="AB58" s="203"/>
      <c r="AC58" s="204"/>
      <c r="AD58" s="204"/>
      <c r="AE58" s="204"/>
      <c r="AF58" s="204"/>
      <c r="AG58" s="204"/>
      <c r="AH58" s="204"/>
      <c r="AI58" s="204"/>
      <c r="AJ58" s="204"/>
      <c r="AK58" s="444"/>
      <c r="AL58" s="110"/>
      <c r="AM58" s="110"/>
      <c r="AN58" s="110"/>
      <c r="AO58" s="110"/>
      <c r="AP58" s="110"/>
      <c r="AQ58" s="110"/>
      <c r="AR58" s="110"/>
      <c r="AS58" s="110"/>
      <c r="AT58" s="110"/>
      <c r="AU58" s="110"/>
      <c r="AV58" s="110"/>
      <c r="AW58" s="110"/>
      <c r="AX58" s="110"/>
      <c r="AY58" s="110"/>
      <c r="AZ58" s="110"/>
      <c r="BA58" s="110"/>
      <c r="BB58" s="110"/>
      <c r="BC58" s="110"/>
      <c r="BD58" s="110"/>
      <c r="BE58" s="110"/>
      <c r="BF58" s="110"/>
      <c r="BG58" s="110"/>
      <c r="BH58" s="110"/>
      <c r="BI58" s="110"/>
      <c r="BJ58" s="110"/>
      <c r="BK58" s="110"/>
      <c r="BL58" s="110"/>
      <c r="BM58" s="110"/>
      <c r="BN58" s="110"/>
      <c r="BO58" s="110"/>
      <c r="BP58" s="110"/>
      <c r="BQ58" s="110"/>
      <c r="BR58" s="110"/>
      <c r="BS58" s="110"/>
      <c r="BT58" s="110"/>
      <c r="BU58" s="110"/>
      <c r="BV58" s="110"/>
      <c r="BW58" s="110"/>
      <c r="BX58" s="110"/>
      <c r="BY58" s="110"/>
      <c r="BZ58" s="110"/>
      <c r="CA58" s="110"/>
      <c r="CB58" s="110"/>
      <c r="CC58" s="110"/>
      <c r="CD58" s="110"/>
      <c r="CE58" s="110"/>
      <c r="CF58" s="110"/>
      <c r="CG58" s="110"/>
      <c r="CH58" s="110"/>
      <c r="CI58" s="110"/>
      <c r="CJ58" s="110"/>
      <c r="CK58" s="110"/>
      <c r="CL58" s="110"/>
      <c r="CM58" s="110"/>
      <c r="CN58" s="110"/>
      <c r="CO58" s="110"/>
      <c r="CP58" s="110"/>
      <c r="CQ58" s="110"/>
      <c r="CR58" s="110"/>
      <c r="CS58" s="110"/>
      <c r="CT58" s="110"/>
      <c r="CU58" s="110"/>
      <c r="CV58" s="110"/>
      <c r="CW58" s="110"/>
      <c r="CX58" s="110"/>
    </row>
    <row r="59" spans="7:102" ht="14.25" customHeight="1" x14ac:dyDescent="0.25">
      <c r="G59" s="521"/>
      <c r="H59" s="205"/>
      <c r="I59" s="435"/>
      <c r="W59" s="203"/>
      <c r="X59" s="203"/>
      <c r="Y59" s="203"/>
      <c r="Z59" s="203"/>
      <c r="AA59" s="203"/>
      <c r="AB59" s="203"/>
      <c r="AC59" s="204"/>
      <c r="AD59" s="204"/>
      <c r="AE59" s="204"/>
      <c r="AF59" s="204"/>
      <c r="AG59" s="204"/>
      <c r="AH59" s="204"/>
      <c r="AI59" s="204"/>
      <c r="AJ59" s="204"/>
      <c r="AK59" s="444"/>
      <c r="AL59" s="110"/>
      <c r="AM59" s="110"/>
      <c r="AN59" s="110"/>
      <c r="AO59" s="110"/>
      <c r="AP59" s="110"/>
      <c r="AQ59" s="110"/>
      <c r="AR59" s="110"/>
      <c r="AS59" s="110"/>
      <c r="AT59" s="110"/>
      <c r="AU59" s="110"/>
      <c r="AV59" s="110"/>
      <c r="AW59" s="110"/>
      <c r="AX59" s="110"/>
      <c r="AY59" s="110"/>
      <c r="AZ59" s="110"/>
      <c r="BA59" s="110"/>
      <c r="BB59" s="110"/>
      <c r="BC59" s="110"/>
      <c r="BD59" s="110"/>
      <c r="BE59" s="110"/>
      <c r="BF59" s="110"/>
      <c r="BG59" s="110"/>
      <c r="BH59" s="110"/>
      <c r="BI59" s="110"/>
      <c r="BJ59" s="110"/>
      <c r="BK59" s="110"/>
      <c r="BL59" s="110"/>
      <c r="BM59" s="110"/>
      <c r="BN59" s="110"/>
      <c r="BO59" s="110"/>
      <c r="BP59" s="110"/>
      <c r="BQ59" s="110"/>
      <c r="BR59" s="110"/>
      <c r="BS59" s="110"/>
      <c r="BT59" s="110"/>
      <c r="BU59" s="110"/>
      <c r="BV59" s="110"/>
      <c r="BW59" s="110"/>
      <c r="BX59" s="110"/>
      <c r="BY59" s="110"/>
      <c r="BZ59" s="110"/>
      <c r="CA59" s="110"/>
      <c r="CB59" s="110"/>
      <c r="CC59" s="110"/>
      <c r="CD59" s="110"/>
      <c r="CE59" s="110"/>
      <c r="CF59" s="110"/>
      <c r="CG59" s="110"/>
      <c r="CH59" s="110"/>
      <c r="CI59" s="110"/>
      <c r="CJ59" s="110"/>
      <c r="CK59" s="110"/>
      <c r="CL59" s="110"/>
      <c r="CM59" s="110"/>
      <c r="CN59" s="110"/>
      <c r="CO59" s="110"/>
      <c r="CP59" s="110"/>
      <c r="CQ59" s="110"/>
      <c r="CR59" s="110"/>
      <c r="CS59" s="110"/>
      <c r="CT59" s="110"/>
      <c r="CU59" s="110"/>
      <c r="CV59" s="110"/>
      <c r="CW59" s="110"/>
      <c r="CX59" s="110"/>
    </row>
    <row r="60" spans="7:102" ht="14.25" customHeight="1" x14ac:dyDescent="0.25">
      <c r="G60" s="523"/>
      <c r="H60" s="206"/>
      <c r="I60" s="207"/>
      <c r="J60" s="207"/>
      <c r="K60" s="207"/>
      <c r="L60" s="207"/>
      <c r="M60" s="207"/>
      <c r="N60" s="207"/>
      <c r="O60" s="207"/>
      <c r="P60" s="207"/>
      <c r="Q60" s="207"/>
      <c r="R60" s="207"/>
      <c r="S60" s="207"/>
      <c r="T60" s="207"/>
      <c r="U60" s="207"/>
      <c r="V60" s="207"/>
      <c r="W60" s="207"/>
      <c r="X60" s="207"/>
      <c r="Y60" s="207"/>
      <c r="Z60" s="207"/>
      <c r="AA60" s="207"/>
      <c r="AB60" s="207"/>
      <c r="AC60" s="188"/>
      <c r="AD60" s="440"/>
      <c r="AE60" s="440"/>
      <c r="AF60" s="440"/>
      <c r="AG60" s="440"/>
      <c r="AH60" s="440"/>
      <c r="AI60" s="440"/>
      <c r="AJ60" s="440"/>
      <c r="AK60" s="439"/>
      <c r="AL60" s="110"/>
      <c r="AM60" s="110"/>
      <c r="AN60" s="110"/>
      <c r="AO60" s="110"/>
      <c r="AP60" s="110"/>
      <c r="AQ60" s="110"/>
      <c r="AR60" s="110"/>
      <c r="AS60" s="110"/>
      <c r="AT60" s="110"/>
      <c r="AU60" s="110"/>
      <c r="AV60" s="110"/>
      <c r="AW60" s="110"/>
      <c r="AX60" s="110"/>
      <c r="AY60" s="110"/>
      <c r="AZ60" s="110"/>
      <c r="BA60" s="110"/>
      <c r="BB60" s="110"/>
      <c r="BC60" s="110"/>
      <c r="BD60" s="110"/>
      <c r="BE60" s="110"/>
      <c r="BF60" s="110"/>
      <c r="BG60" s="110"/>
      <c r="BH60" s="110"/>
      <c r="BI60" s="110"/>
      <c r="BJ60" s="110"/>
      <c r="BK60" s="110"/>
      <c r="BL60" s="110"/>
      <c r="BM60" s="110"/>
      <c r="BN60" s="110"/>
      <c r="BO60" s="110"/>
      <c r="BP60" s="110"/>
      <c r="BQ60" s="110"/>
      <c r="BR60" s="110"/>
      <c r="BS60" s="110"/>
      <c r="BT60" s="110"/>
      <c r="BU60" s="110"/>
      <c r="BV60" s="110"/>
      <c r="BW60" s="110"/>
      <c r="BX60" s="110"/>
      <c r="BY60" s="110"/>
      <c r="BZ60" s="110"/>
      <c r="CA60" s="110"/>
      <c r="CB60" s="110"/>
      <c r="CC60" s="110"/>
      <c r="CD60" s="110"/>
      <c r="CE60" s="110"/>
      <c r="CF60" s="110"/>
      <c r="CG60" s="110"/>
      <c r="CH60" s="110"/>
      <c r="CI60" s="110"/>
      <c r="CJ60" s="110"/>
      <c r="CK60" s="110"/>
      <c r="CL60" s="110"/>
      <c r="CM60" s="110"/>
      <c r="CN60" s="110"/>
      <c r="CO60" s="110"/>
      <c r="CP60" s="110"/>
      <c r="CQ60" s="110"/>
      <c r="CR60" s="110"/>
      <c r="CS60" s="110"/>
      <c r="CT60" s="110"/>
      <c r="CU60" s="110"/>
      <c r="CV60" s="110"/>
      <c r="CW60" s="110"/>
      <c r="CX60" s="110"/>
    </row>
    <row r="61" spans="7:102" ht="14.25" customHeight="1" x14ac:dyDescent="0.25">
      <c r="AL61" s="110"/>
      <c r="AM61" s="110"/>
      <c r="AN61" s="110"/>
      <c r="AO61" s="110"/>
      <c r="AP61" s="110"/>
      <c r="AQ61" s="110"/>
      <c r="AR61" s="110"/>
      <c r="AS61" s="110"/>
      <c r="AT61" s="110"/>
      <c r="AU61" s="110"/>
      <c r="AV61" s="110"/>
      <c r="AW61" s="110"/>
      <c r="AX61" s="110"/>
      <c r="AY61" s="110"/>
      <c r="AZ61" s="110"/>
      <c r="BA61" s="110"/>
      <c r="BB61" s="110"/>
      <c r="BC61" s="110"/>
      <c r="BD61" s="110"/>
      <c r="BE61" s="110"/>
      <c r="BF61" s="110"/>
      <c r="BG61" s="110"/>
      <c r="BH61" s="110"/>
      <c r="BI61" s="110"/>
      <c r="BJ61" s="110"/>
      <c r="BK61" s="110"/>
      <c r="BL61" s="110"/>
      <c r="BM61" s="110"/>
      <c r="BN61" s="110"/>
      <c r="BO61" s="110"/>
      <c r="BP61" s="110"/>
      <c r="BQ61" s="110"/>
      <c r="BR61" s="110"/>
      <c r="BS61" s="110"/>
      <c r="BT61" s="110"/>
      <c r="BU61" s="110"/>
      <c r="BV61" s="110"/>
      <c r="BW61" s="110"/>
      <c r="BX61" s="110"/>
      <c r="BY61" s="110"/>
      <c r="BZ61" s="110"/>
      <c r="CA61" s="110"/>
      <c r="CB61" s="110"/>
      <c r="CC61" s="110"/>
      <c r="CD61" s="110"/>
      <c r="CE61" s="110"/>
      <c r="CF61" s="110"/>
      <c r="CG61" s="110"/>
      <c r="CH61" s="110"/>
      <c r="CI61" s="110"/>
      <c r="CJ61" s="110"/>
      <c r="CK61" s="110"/>
      <c r="CL61" s="110"/>
      <c r="CM61" s="110"/>
      <c r="CN61" s="110"/>
      <c r="CO61" s="110"/>
      <c r="CP61" s="110"/>
      <c r="CQ61" s="110"/>
      <c r="CR61" s="110"/>
      <c r="CS61" s="110"/>
      <c r="CT61" s="110"/>
      <c r="CU61" s="110"/>
      <c r="CV61" s="110"/>
      <c r="CW61" s="110"/>
      <c r="CX61" s="110"/>
    </row>
    <row r="62" spans="7:102" ht="14.25" customHeight="1" x14ac:dyDescent="0.25">
      <c r="AL62" s="110"/>
      <c r="AM62" s="110"/>
      <c r="AN62" s="110"/>
      <c r="AO62" s="110"/>
      <c r="AP62" s="110"/>
      <c r="AQ62" s="110"/>
      <c r="AR62" s="110"/>
      <c r="AS62" s="110"/>
      <c r="AT62" s="110"/>
      <c r="AU62" s="110"/>
      <c r="AV62" s="110"/>
      <c r="AW62" s="110"/>
      <c r="AX62" s="110"/>
      <c r="AY62" s="110"/>
      <c r="AZ62" s="110"/>
      <c r="BA62" s="110"/>
      <c r="BB62" s="110"/>
      <c r="BC62" s="110"/>
      <c r="BD62" s="110"/>
      <c r="BE62" s="110"/>
      <c r="BF62" s="110"/>
      <c r="BG62" s="110"/>
      <c r="BH62" s="110"/>
      <c r="BI62" s="110"/>
      <c r="BJ62" s="110"/>
      <c r="BK62" s="110"/>
      <c r="BL62" s="110"/>
      <c r="BM62" s="110"/>
      <c r="BN62" s="110"/>
      <c r="BO62" s="110"/>
      <c r="BP62" s="110"/>
      <c r="BQ62" s="110"/>
      <c r="BR62" s="110"/>
      <c r="BS62" s="110"/>
      <c r="BT62" s="110"/>
      <c r="BU62" s="110"/>
      <c r="BV62" s="110"/>
      <c r="BW62" s="110"/>
      <c r="BX62" s="110"/>
      <c r="BY62" s="110"/>
      <c r="BZ62" s="110"/>
      <c r="CA62" s="110"/>
      <c r="CB62" s="110"/>
      <c r="CC62" s="110"/>
      <c r="CD62" s="110"/>
      <c r="CE62" s="110"/>
      <c r="CF62" s="110"/>
      <c r="CG62" s="110"/>
      <c r="CH62" s="110"/>
      <c r="CI62" s="110"/>
      <c r="CJ62" s="110"/>
      <c r="CK62" s="110"/>
      <c r="CL62" s="110"/>
      <c r="CM62" s="110"/>
      <c r="CN62" s="110"/>
      <c r="CO62" s="110"/>
      <c r="CP62" s="110"/>
      <c r="CQ62" s="110"/>
      <c r="CR62" s="110"/>
      <c r="CS62" s="110"/>
      <c r="CT62" s="110"/>
      <c r="CU62" s="110"/>
      <c r="CV62" s="110"/>
      <c r="CW62" s="110"/>
      <c r="CX62" s="110"/>
    </row>
    <row r="63" spans="7:102" ht="14.25" customHeight="1" x14ac:dyDescent="0.25">
      <c r="AL63" s="110"/>
      <c r="AM63" s="110"/>
      <c r="AN63" s="110"/>
      <c r="AO63" s="110"/>
      <c r="AP63" s="110"/>
      <c r="AQ63" s="110"/>
      <c r="AR63" s="110"/>
      <c r="AS63" s="110"/>
      <c r="AT63" s="110"/>
      <c r="AU63" s="110"/>
      <c r="AV63" s="110"/>
      <c r="AW63" s="110"/>
      <c r="AX63" s="110"/>
      <c r="AY63" s="110"/>
      <c r="AZ63" s="110"/>
      <c r="BA63" s="110"/>
      <c r="BB63" s="110"/>
      <c r="BC63" s="110"/>
      <c r="BD63" s="110"/>
      <c r="BE63" s="110"/>
      <c r="BF63" s="110"/>
      <c r="BG63" s="110"/>
      <c r="BH63" s="110"/>
      <c r="BI63" s="110"/>
      <c r="BJ63" s="110"/>
      <c r="BK63" s="110"/>
      <c r="BL63" s="110"/>
      <c r="BM63" s="110"/>
      <c r="BN63" s="110"/>
      <c r="BO63" s="110"/>
      <c r="BP63" s="110"/>
      <c r="BQ63" s="110"/>
      <c r="BR63" s="110"/>
      <c r="BS63" s="110"/>
      <c r="BT63" s="110"/>
      <c r="BU63" s="110"/>
      <c r="BV63" s="110"/>
      <c r="BW63" s="110"/>
      <c r="BX63" s="110"/>
      <c r="BY63" s="110"/>
      <c r="BZ63" s="110"/>
      <c r="CA63" s="110"/>
      <c r="CB63" s="110"/>
      <c r="CC63" s="110"/>
      <c r="CD63" s="110"/>
      <c r="CE63" s="110"/>
      <c r="CF63" s="110"/>
      <c r="CG63" s="110"/>
      <c r="CH63" s="110"/>
      <c r="CI63" s="110"/>
      <c r="CJ63" s="110"/>
      <c r="CK63" s="110"/>
      <c r="CL63" s="110"/>
      <c r="CM63" s="110"/>
      <c r="CN63" s="110"/>
      <c r="CO63" s="110"/>
      <c r="CP63" s="110"/>
      <c r="CQ63" s="110"/>
      <c r="CR63" s="110"/>
      <c r="CS63" s="110"/>
      <c r="CT63" s="110"/>
      <c r="CU63" s="110"/>
      <c r="CV63" s="110"/>
      <c r="CW63" s="110"/>
      <c r="CX63" s="110"/>
    </row>
    <row r="64" spans="7:102" ht="14.25" customHeight="1" x14ac:dyDescent="0.25">
      <c r="AL64" s="110"/>
      <c r="AM64" s="110"/>
      <c r="AN64" s="110"/>
      <c r="AO64" s="110"/>
      <c r="AP64" s="110"/>
      <c r="AQ64" s="110"/>
      <c r="AR64" s="110"/>
      <c r="AS64" s="110"/>
      <c r="AT64" s="110"/>
      <c r="AU64" s="110"/>
      <c r="AV64" s="110"/>
      <c r="AW64" s="110"/>
      <c r="AX64" s="110"/>
      <c r="AY64" s="110"/>
      <c r="AZ64" s="110"/>
      <c r="BA64" s="110"/>
      <c r="BB64" s="110"/>
      <c r="BC64" s="110"/>
      <c r="BD64" s="110"/>
      <c r="BE64" s="110"/>
      <c r="BF64" s="110"/>
      <c r="BG64" s="110"/>
      <c r="BH64" s="110"/>
      <c r="BI64" s="110"/>
      <c r="BJ64" s="110"/>
      <c r="BK64" s="110"/>
      <c r="BL64" s="110"/>
      <c r="BM64" s="110"/>
      <c r="BN64" s="110"/>
      <c r="BO64" s="110"/>
      <c r="BP64" s="110"/>
      <c r="BQ64" s="110"/>
      <c r="BR64" s="110"/>
      <c r="BS64" s="110"/>
      <c r="BT64" s="110"/>
      <c r="BU64" s="110"/>
      <c r="BV64" s="110"/>
      <c r="BW64" s="110"/>
      <c r="BX64" s="110"/>
      <c r="BY64" s="110"/>
      <c r="BZ64" s="110"/>
      <c r="CA64" s="110"/>
      <c r="CB64" s="110"/>
      <c r="CC64" s="110"/>
      <c r="CD64" s="110"/>
      <c r="CE64" s="110"/>
      <c r="CF64" s="110"/>
      <c r="CG64" s="110"/>
      <c r="CH64" s="110"/>
      <c r="CI64" s="110"/>
      <c r="CJ64" s="110"/>
      <c r="CK64" s="110"/>
      <c r="CL64" s="110"/>
      <c r="CM64" s="110"/>
      <c r="CN64" s="110"/>
      <c r="CO64" s="110"/>
      <c r="CP64" s="110"/>
      <c r="CQ64" s="110"/>
      <c r="CR64" s="110"/>
      <c r="CS64" s="110"/>
      <c r="CT64" s="110"/>
      <c r="CU64" s="110"/>
      <c r="CV64" s="110"/>
      <c r="CW64" s="110"/>
      <c r="CX64" s="110"/>
    </row>
    <row r="65" spans="7:102" ht="14.25" customHeight="1" x14ac:dyDescent="0.25">
      <c r="G65" s="958" t="s">
        <v>1507</v>
      </c>
      <c r="H65" s="764"/>
      <c r="I65" s="764"/>
      <c r="J65" s="764"/>
      <c r="K65" s="764"/>
      <c r="L65" s="764"/>
      <c r="M65" s="764"/>
      <c r="N65" s="764"/>
      <c r="O65" s="764"/>
      <c r="P65" s="764"/>
      <c r="Q65" s="764"/>
      <c r="R65" s="764"/>
      <c r="S65" s="764"/>
      <c r="T65" s="764"/>
      <c r="U65" s="965" t="s">
        <v>1508</v>
      </c>
      <c r="V65" s="764"/>
      <c r="W65" s="764"/>
      <c r="X65" s="764"/>
      <c r="Y65" s="764"/>
      <c r="Z65" s="764"/>
      <c r="AA65" s="764"/>
      <c r="AB65" s="764"/>
      <c r="AC65" s="764"/>
      <c r="AD65" s="764"/>
      <c r="AE65" s="764"/>
      <c r="AF65" s="764"/>
      <c r="AG65" s="764"/>
      <c r="AH65" s="765"/>
      <c r="AL65" s="110"/>
      <c r="AM65" s="110"/>
      <c r="AN65" s="110"/>
      <c r="AO65" s="110"/>
      <c r="AP65" s="110"/>
      <c r="AQ65" s="110"/>
      <c r="AR65" s="110"/>
      <c r="AS65" s="110"/>
      <c r="AT65" s="110"/>
      <c r="AU65" s="110"/>
      <c r="AV65" s="110"/>
      <c r="AW65" s="110"/>
      <c r="AX65" s="110"/>
      <c r="AY65" s="110"/>
      <c r="AZ65" s="110"/>
      <c r="BA65" s="110"/>
      <c r="BB65" s="110"/>
      <c r="BC65" s="110"/>
      <c r="BD65" s="110"/>
      <c r="BE65" s="110"/>
      <c r="BF65" s="110"/>
      <c r="BG65" s="110"/>
      <c r="BH65" s="110"/>
      <c r="BI65" s="110"/>
      <c r="BJ65" s="110"/>
      <c r="BK65" s="110"/>
      <c r="BL65" s="110"/>
      <c r="BM65" s="110"/>
      <c r="BN65" s="110"/>
      <c r="BO65" s="110"/>
      <c r="BP65" s="110"/>
      <c r="BQ65" s="110"/>
      <c r="BR65" s="110"/>
      <c r="BS65" s="110"/>
      <c r="BT65" s="110"/>
      <c r="BU65" s="110"/>
      <c r="BV65" s="110"/>
      <c r="BW65" s="110"/>
      <c r="BX65" s="110"/>
      <c r="BY65" s="110"/>
      <c r="BZ65" s="110"/>
      <c r="CA65" s="110"/>
      <c r="CB65" s="110"/>
      <c r="CC65" s="110"/>
      <c r="CD65" s="110"/>
      <c r="CE65" s="110"/>
      <c r="CF65" s="110"/>
      <c r="CG65" s="110"/>
      <c r="CH65" s="110"/>
      <c r="CI65" s="110"/>
      <c r="CJ65" s="110"/>
      <c r="CK65" s="110"/>
      <c r="CL65" s="110"/>
      <c r="CM65" s="110"/>
      <c r="CN65" s="110"/>
      <c r="CO65" s="110"/>
      <c r="CP65" s="110"/>
      <c r="CQ65" s="110"/>
      <c r="CR65" s="110"/>
      <c r="CS65" s="110"/>
      <c r="CT65" s="110"/>
      <c r="CU65" s="110"/>
      <c r="CV65" s="110"/>
      <c r="CW65" s="110"/>
      <c r="CX65" s="110"/>
    </row>
    <row r="66" spans="7:102" ht="14.25" customHeight="1" x14ac:dyDescent="0.25">
      <c r="G66" s="956" t="s">
        <v>796</v>
      </c>
      <c r="H66" s="794"/>
      <c r="I66" s="794"/>
      <c r="J66" s="794"/>
      <c r="K66" s="794"/>
      <c r="L66" s="794"/>
      <c r="M66" s="958" t="s">
        <v>1511</v>
      </c>
      <c r="N66" s="764"/>
      <c r="O66" s="764"/>
      <c r="P66" s="764"/>
      <c r="Q66" s="965" t="s">
        <v>1510</v>
      </c>
      <c r="R66" s="764"/>
      <c r="S66" s="764"/>
      <c r="T66" s="765"/>
      <c r="U66" s="957" t="s">
        <v>796</v>
      </c>
      <c r="V66" s="794"/>
      <c r="W66" s="794"/>
      <c r="X66" s="794"/>
      <c r="Y66" s="794"/>
      <c r="Z66" s="794"/>
      <c r="AA66" s="965" t="s">
        <v>1511</v>
      </c>
      <c r="AB66" s="764"/>
      <c r="AC66" s="764"/>
      <c r="AD66" s="765"/>
      <c r="AE66" s="965" t="s">
        <v>1510</v>
      </c>
      <c r="AF66" s="764"/>
      <c r="AG66" s="764"/>
      <c r="AH66" s="765"/>
      <c r="AL66" s="110"/>
      <c r="AM66" s="110"/>
      <c r="AN66" s="110"/>
      <c r="AO66" s="110"/>
      <c r="AP66" s="110"/>
      <c r="AQ66" s="110"/>
      <c r="AR66" s="110"/>
      <c r="AS66" s="110"/>
      <c r="AT66" s="110"/>
      <c r="AU66" s="110"/>
      <c r="AV66" s="110"/>
      <c r="AW66" s="110"/>
      <c r="AX66" s="110"/>
      <c r="AY66" s="110"/>
      <c r="AZ66" s="110"/>
      <c r="BA66" s="110"/>
      <c r="BB66" s="110"/>
      <c r="BC66" s="110"/>
      <c r="BD66" s="110"/>
      <c r="BE66" s="110"/>
      <c r="BF66" s="110"/>
      <c r="BG66" s="110"/>
      <c r="BH66" s="110"/>
      <c r="BI66" s="110"/>
      <c r="BJ66" s="110"/>
      <c r="BK66" s="110"/>
      <c r="BL66" s="110"/>
      <c r="BM66" s="110"/>
      <c r="BN66" s="110"/>
      <c r="BO66" s="110"/>
      <c r="BP66" s="110"/>
      <c r="BQ66" s="110"/>
      <c r="BR66" s="110"/>
      <c r="BS66" s="110"/>
      <c r="BT66" s="110"/>
      <c r="BU66" s="110"/>
      <c r="BV66" s="110"/>
      <c r="BW66" s="110"/>
      <c r="BX66" s="110"/>
      <c r="BY66" s="110"/>
      <c r="BZ66" s="110"/>
      <c r="CA66" s="110"/>
      <c r="CB66" s="110"/>
      <c r="CC66" s="110"/>
      <c r="CD66" s="110"/>
      <c r="CE66" s="110"/>
      <c r="CF66" s="110"/>
      <c r="CG66" s="110"/>
      <c r="CH66" s="110"/>
      <c r="CI66" s="110"/>
      <c r="CJ66" s="110"/>
      <c r="CK66" s="110"/>
      <c r="CL66" s="110"/>
      <c r="CM66" s="110"/>
      <c r="CN66" s="110"/>
      <c r="CO66" s="110"/>
      <c r="CP66" s="110"/>
      <c r="CQ66" s="110"/>
      <c r="CR66" s="110"/>
      <c r="CS66" s="110"/>
      <c r="CT66" s="110"/>
      <c r="CU66" s="110"/>
      <c r="CV66" s="110"/>
      <c r="CW66" s="110"/>
      <c r="CX66" s="110"/>
    </row>
    <row r="67" spans="7:102" ht="14.25" customHeight="1" x14ac:dyDescent="0.25">
      <c r="G67" s="184"/>
      <c r="M67" s="184"/>
      <c r="Q67" s="184"/>
      <c r="T67" s="186"/>
      <c r="AA67" s="184"/>
      <c r="AD67" s="186"/>
      <c r="AE67" s="184"/>
      <c r="AH67" s="186"/>
      <c r="AL67" s="110"/>
      <c r="AM67" s="110"/>
      <c r="AN67" s="110"/>
      <c r="AO67" s="110"/>
      <c r="AP67" s="110"/>
      <c r="AQ67" s="110"/>
      <c r="AR67" s="110"/>
      <c r="AS67" s="110"/>
      <c r="AT67" s="110"/>
      <c r="AU67" s="110"/>
      <c r="AV67" s="110"/>
      <c r="AW67" s="110"/>
      <c r="AX67" s="110"/>
      <c r="AY67" s="110"/>
      <c r="AZ67" s="110"/>
      <c r="BA67" s="110"/>
      <c r="BB67" s="110"/>
      <c r="BC67" s="110"/>
      <c r="BD67" s="110"/>
      <c r="BE67" s="110"/>
      <c r="BF67" s="110"/>
      <c r="BG67" s="110"/>
      <c r="BH67" s="110"/>
      <c r="BI67" s="110"/>
      <c r="BJ67" s="110"/>
      <c r="BK67" s="110"/>
      <c r="BL67" s="110"/>
      <c r="BM67" s="110"/>
      <c r="BN67" s="110"/>
      <c r="BO67" s="110"/>
      <c r="BP67" s="110"/>
      <c r="BQ67" s="110"/>
      <c r="BR67" s="110"/>
      <c r="BS67" s="110"/>
      <c r="BT67" s="110"/>
      <c r="BU67" s="110"/>
      <c r="BV67" s="110"/>
      <c r="BW67" s="110"/>
      <c r="BX67" s="110"/>
      <c r="BY67" s="110"/>
      <c r="BZ67" s="110"/>
      <c r="CA67" s="110"/>
      <c r="CB67" s="110"/>
      <c r="CC67" s="110"/>
      <c r="CD67" s="110"/>
      <c r="CE67" s="110"/>
      <c r="CF67" s="110"/>
      <c r="CG67" s="110"/>
      <c r="CH67" s="110"/>
      <c r="CI67" s="110"/>
      <c r="CJ67" s="110"/>
      <c r="CK67" s="110"/>
      <c r="CL67" s="110"/>
      <c r="CM67" s="110"/>
      <c r="CN67" s="110"/>
      <c r="CO67" s="110"/>
      <c r="CP67" s="110"/>
      <c r="CQ67" s="110"/>
      <c r="CR67" s="110"/>
      <c r="CS67" s="110"/>
      <c r="CT67" s="110"/>
      <c r="CU67" s="110"/>
      <c r="CV67" s="110"/>
      <c r="CW67" s="110"/>
      <c r="CX67" s="110"/>
    </row>
    <row r="68" spans="7:102" ht="14.25" customHeight="1" x14ac:dyDescent="0.25">
      <c r="G68" s="294" t="s">
        <v>1681</v>
      </c>
      <c r="H68" s="295"/>
      <c r="I68" s="295"/>
      <c r="J68" s="295"/>
      <c r="K68" s="295"/>
      <c r="L68" s="295"/>
      <c r="M68" s="294"/>
      <c r="N68" s="295"/>
      <c r="O68" s="295"/>
      <c r="P68" s="295"/>
      <c r="Q68" s="294"/>
      <c r="R68" s="295"/>
      <c r="S68" s="295"/>
      <c r="T68" s="296"/>
      <c r="U68" s="294" t="s">
        <v>1681</v>
      </c>
      <c r="V68" s="295"/>
      <c r="W68" s="295"/>
      <c r="X68" s="295"/>
      <c r="Y68" s="295"/>
      <c r="Z68" s="295"/>
      <c r="AA68" s="294"/>
      <c r="AB68" s="295"/>
      <c r="AC68" s="295"/>
      <c r="AD68" s="296"/>
      <c r="AE68" s="294"/>
      <c r="AF68" s="295"/>
      <c r="AG68" s="295"/>
      <c r="AH68" s="296"/>
      <c r="AL68" s="110"/>
      <c r="AM68" s="110"/>
      <c r="AN68" s="110"/>
      <c r="AO68" s="110"/>
      <c r="AP68" s="110"/>
      <c r="AQ68" s="110"/>
      <c r="AR68" s="110"/>
      <c r="AS68" s="110"/>
      <c r="AT68" s="110"/>
      <c r="AU68" s="110"/>
      <c r="AV68" s="110"/>
      <c r="AW68" s="110"/>
      <c r="AX68" s="110"/>
      <c r="AY68" s="110"/>
      <c r="AZ68" s="110"/>
      <c r="BA68" s="110"/>
      <c r="BB68" s="110"/>
      <c r="BC68" s="110"/>
      <c r="BD68" s="110"/>
      <c r="BE68" s="110"/>
      <c r="BF68" s="110"/>
      <c r="BG68" s="110"/>
      <c r="BH68" s="110"/>
      <c r="BI68" s="110"/>
      <c r="BJ68" s="110"/>
      <c r="BK68" s="110"/>
      <c r="BL68" s="110"/>
      <c r="BM68" s="110"/>
      <c r="BN68" s="110"/>
      <c r="BO68" s="110"/>
      <c r="BP68" s="110"/>
      <c r="BQ68" s="110"/>
      <c r="BR68" s="110"/>
      <c r="BS68" s="110"/>
      <c r="BT68" s="110"/>
      <c r="BU68" s="110"/>
      <c r="BV68" s="110"/>
      <c r="BW68" s="110"/>
      <c r="BX68" s="110"/>
      <c r="BY68" s="110"/>
      <c r="BZ68" s="110"/>
      <c r="CA68" s="110"/>
      <c r="CB68" s="110"/>
      <c r="CC68" s="110"/>
      <c r="CD68" s="110"/>
      <c r="CE68" s="110"/>
      <c r="CF68" s="110"/>
      <c r="CG68" s="110"/>
      <c r="CH68" s="110"/>
      <c r="CI68" s="110"/>
      <c r="CJ68" s="110"/>
      <c r="CK68" s="110"/>
      <c r="CL68" s="110"/>
      <c r="CM68" s="110"/>
      <c r="CN68" s="110"/>
      <c r="CO68" s="110"/>
      <c r="CP68" s="110"/>
      <c r="CQ68" s="110"/>
      <c r="CR68" s="110"/>
      <c r="CS68" s="110"/>
      <c r="CT68" s="110"/>
      <c r="CU68" s="110"/>
      <c r="CV68" s="110"/>
      <c r="CW68" s="110"/>
      <c r="CX68" s="110"/>
    </row>
    <row r="69" spans="7:102" ht="14.25" customHeight="1" x14ac:dyDescent="0.25">
      <c r="G69" s="294" t="s">
        <v>1681</v>
      </c>
      <c r="H69" s="295"/>
      <c r="I69" s="295"/>
      <c r="J69" s="295"/>
      <c r="K69" s="295"/>
      <c r="L69" s="295"/>
      <c r="M69" s="294"/>
      <c r="N69" s="295"/>
      <c r="O69" s="295"/>
      <c r="P69" s="295"/>
      <c r="Q69" s="294"/>
      <c r="R69" s="295"/>
      <c r="S69" s="295"/>
      <c r="T69" s="296"/>
      <c r="U69" s="294"/>
      <c r="V69" s="295"/>
      <c r="W69" s="295"/>
      <c r="X69" s="295"/>
      <c r="Y69" s="295"/>
      <c r="Z69" s="295"/>
      <c r="AA69" s="294"/>
      <c r="AB69" s="295"/>
      <c r="AC69" s="295"/>
      <c r="AD69" s="296"/>
      <c r="AE69" s="294"/>
      <c r="AF69" s="295"/>
      <c r="AG69" s="295"/>
      <c r="AH69" s="296"/>
      <c r="AL69" s="110"/>
      <c r="AM69" s="110"/>
      <c r="AN69" s="110"/>
      <c r="AO69" s="110"/>
      <c r="AP69" s="110"/>
      <c r="AQ69" s="110"/>
      <c r="AR69" s="110"/>
      <c r="AS69" s="110"/>
      <c r="AT69" s="110"/>
      <c r="AU69" s="110"/>
      <c r="AV69" s="110"/>
      <c r="AW69" s="110"/>
      <c r="AX69" s="110"/>
      <c r="AY69" s="110"/>
      <c r="AZ69" s="110"/>
      <c r="BA69" s="110"/>
      <c r="BB69" s="110"/>
      <c r="BC69" s="110"/>
      <c r="BD69" s="110"/>
      <c r="BE69" s="110"/>
      <c r="BF69" s="110"/>
      <c r="BG69" s="110"/>
      <c r="BH69" s="110"/>
      <c r="BI69" s="110"/>
      <c r="BJ69" s="110"/>
      <c r="BK69" s="110"/>
      <c r="BL69" s="110"/>
      <c r="BM69" s="110"/>
      <c r="BN69" s="110"/>
      <c r="BO69" s="110"/>
      <c r="BP69" s="110"/>
      <c r="BQ69" s="110"/>
      <c r="BR69" s="110"/>
      <c r="BS69" s="110"/>
      <c r="BT69" s="110"/>
      <c r="BU69" s="110"/>
      <c r="BV69" s="110"/>
      <c r="BW69" s="110"/>
      <c r="BX69" s="110"/>
      <c r="BY69" s="110"/>
      <c r="BZ69" s="110"/>
      <c r="CA69" s="110"/>
      <c r="CB69" s="110"/>
      <c r="CC69" s="110"/>
      <c r="CD69" s="110"/>
      <c r="CE69" s="110"/>
      <c r="CF69" s="110"/>
      <c r="CG69" s="110"/>
      <c r="CH69" s="110"/>
      <c r="CI69" s="110"/>
      <c r="CJ69" s="110"/>
      <c r="CK69" s="110"/>
      <c r="CL69" s="110"/>
      <c r="CM69" s="110"/>
      <c r="CN69" s="110"/>
      <c r="CO69" s="110"/>
      <c r="CP69" s="110"/>
      <c r="CQ69" s="110"/>
      <c r="CR69" s="110"/>
      <c r="CS69" s="110"/>
      <c r="CT69" s="110"/>
      <c r="CU69" s="110"/>
      <c r="CV69" s="110"/>
      <c r="CW69" s="110"/>
      <c r="CX69" s="110"/>
    </row>
    <row r="70" spans="7:102" ht="14.25" customHeight="1" x14ac:dyDescent="0.25">
      <c r="G70" s="294" t="s">
        <v>1681</v>
      </c>
      <c r="H70" s="295"/>
      <c r="I70" s="295"/>
      <c r="J70" s="295"/>
      <c r="K70" s="295"/>
      <c r="L70" s="295"/>
      <c r="M70" s="294"/>
      <c r="N70" s="295"/>
      <c r="O70" s="295"/>
      <c r="P70" s="295"/>
      <c r="Q70" s="294"/>
      <c r="R70" s="295"/>
      <c r="S70" s="295"/>
      <c r="T70" s="296"/>
      <c r="U70" s="294"/>
      <c r="V70" s="295"/>
      <c r="W70" s="295"/>
      <c r="X70" s="295"/>
      <c r="Y70" s="295"/>
      <c r="Z70" s="295"/>
      <c r="AA70" s="294"/>
      <c r="AB70" s="295"/>
      <c r="AC70" s="295"/>
      <c r="AD70" s="296"/>
      <c r="AE70" s="294"/>
      <c r="AF70" s="295"/>
      <c r="AG70" s="295"/>
      <c r="AH70" s="296"/>
      <c r="AL70" s="110"/>
      <c r="AM70" s="110"/>
      <c r="AN70" s="110"/>
      <c r="AO70" s="110"/>
      <c r="AP70" s="110"/>
      <c r="AQ70" s="110"/>
      <c r="AR70" s="110"/>
      <c r="AS70" s="110"/>
      <c r="AT70" s="110"/>
      <c r="AU70" s="110"/>
      <c r="AV70" s="110"/>
      <c r="AW70" s="110"/>
      <c r="AX70" s="110"/>
      <c r="AY70" s="110"/>
      <c r="AZ70" s="110"/>
      <c r="BA70" s="110"/>
      <c r="BB70" s="110"/>
      <c r="BC70" s="110"/>
      <c r="BD70" s="110"/>
      <c r="BE70" s="110"/>
      <c r="BF70" s="110"/>
      <c r="BG70" s="110"/>
      <c r="BH70" s="110"/>
      <c r="BI70" s="110"/>
      <c r="BJ70" s="110"/>
      <c r="BK70" s="110"/>
      <c r="BL70" s="110"/>
      <c r="BM70" s="110"/>
      <c r="BN70" s="110"/>
      <c r="BO70" s="110"/>
      <c r="BP70" s="110"/>
      <c r="BQ70" s="110"/>
      <c r="BR70" s="110"/>
      <c r="BS70" s="110"/>
      <c r="BT70" s="110"/>
      <c r="BU70" s="110"/>
      <c r="BV70" s="110"/>
      <c r="BW70" s="110"/>
      <c r="BX70" s="110"/>
      <c r="BY70" s="110"/>
      <c r="BZ70" s="110"/>
      <c r="CA70" s="110"/>
      <c r="CB70" s="110"/>
      <c r="CC70" s="110"/>
      <c r="CD70" s="110"/>
      <c r="CE70" s="110"/>
      <c r="CF70" s="110"/>
      <c r="CG70" s="110"/>
      <c r="CH70" s="110"/>
      <c r="CI70" s="110"/>
      <c r="CJ70" s="110"/>
      <c r="CK70" s="110"/>
      <c r="CL70" s="110"/>
      <c r="CM70" s="110"/>
      <c r="CN70" s="110"/>
      <c r="CO70" s="110"/>
      <c r="CP70" s="110"/>
      <c r="CQ70" s="110"/>
      <c r="CR70" s="110"/>
      <c r="CS70" s="110"/>
      <c r="CT70" s="110"/>
      <c r="CU70" s="110"/>
      <c r="CV70" s="110"/>
      <c r="CW70" s="110"/>
      <c r="CX70" s="110"/>
    </row>
    <row r="71" spans="7:102" ht="14.25" customHeight="1" x14ac:dyDescent="0.25">
      <c r="G71" s="294" t="s">
        <v>1681</v>
      </c>
      <c r="H71" s="295"/>
      <c r="I71" s="295"/>
      <c r="J71" s="295"/>
      <c r="K71" s="295"/>
      <c r="L71" s="295"/>
      <c r="M71" s="294"/>
      <c r="N71" s="295"/>
      <c r="O71" s="295"/>
      <c r="P71" s="295"/>
      <c r="Q71" s="294"/>
      <c r="R71" s="295"/>
      <c r="S71" s="295"/>
      <c r="T71" s="296"/>
      <c r="U71" s="294"/>
      <c r="V71" s="295"/>
      <c r="W71" s="295"/>
      <c r="X71" s="295"/>
      <c r="Y71" s="295"/>
      <c r="Z71" s="295"/>
      <c r="AA71" s="294"/>
      <c r="AB71" s="295"/>
      <c r="AC71" s="295"/>
      <c r="AD71" s="296"/>
      <c r="AE71" s="294"/>
      <c r="AF71" s="295"/>
      <c r="AG71" s="295"/>
      <c r="AH71" s="296"/>
      <c r="AI71" s="110"/>
      <c r="AJ71" s="110"/>
      <c r="AK71" s="110"/>
      <c r="AL71" s="110"/>
      <c r="AM71" s="110"/>
      <c r="AN71" s="110"/>
      <c r="AO71" s="110"/>
      <c r="AP71" s="110"/>
      <c r="AQ71" s="110"/>
      <c r="AR71" s="110"/>
      <c r="AS71" s="110"/>
      <c r="AT71" s="110"/>
      <c r="AU71" s="110"/>
      <c r="AV71" s="110"/>
      <c r="AW71" s="110"/>
      <c r="AX71" s="110"/>
      <c r="AY71" s="110"/>
      <c r="AZ71" s="110"/>
      <c r="BA71" s="110"/>
      <c r="BB71" s="110"/>
      <c r="BC71" s="110"/>
      <c r="BD71" s="110"/>
      <c r="BE71" s="110"/>
      <c r="BF71" s="110"/>
      <c r="BG71" s="110"/>
      <c r="BH71" s="110"/>
      <c r="BI71" s="110"/>
      <c r="BJ71" s="110"/>
      <c r="BK71" s="110"/>
      <c r="BL71" s="110"/>
      <c r="BM71" s="110"/>
      <c r="BN71" s="110"/>
      <c r="BO71" s="110"/>
      <c r="BP71" s="110"/>
      <c r="BQ71" s="110"/>
      <c r="BR71" s="110"/>
      <c r="BS71" s="110"/>
      <c r="BT71" s="110"/>
      <c r="BU71" s="110"/>
      <c r="BV71" s="110"/>
      <c r="BW71" s="110"/>
      <c r="BX71" s="110"/>
      <c r="BY71" s="110"/>
      <c r="BZ71" s="110"/>
      <c r="CA71" s="110"/>
      <c r="CB71" s="110"/>
      <c r="CC71" s="110"/>
      <c r="CD71" s="110"/>
      <c r="CE71" s="110"/>
      <c r="CF71" s="110"/>
      <c r="CG71" s="110"/>
      <c r="CH71" s="110"/>
      <c r="CI71" s="110"/>
      <c r="CJ71" s="110"/>
      <c r="CK71" s="110"/>
      <c r="CL71" s="110"/>
      <c r="CM71" s="110"/>
      <c r="CN71" s="110"/>
      <c r="CO71" s="110"/>
      <c r="CP71" s="110"/>
      <c r="CQ71" s="110"/>
      <c r="CR71" s="110"/>
      <c r="CS71" s="110"/>
      <c r="CT71" s="110"/>
      <c r="CU71" s="110"/>
      <c r="CV71" s="110"/>
      <c r="CW71" s="110"/>
      <c r="CX71" s="110"/>
    </row>
    <row r="72" spans="7:102" ht="14.25" customHeight="1" x14ac:dyDescent="0.25">
      <c r="G72" s="294" t="s">
        <v>1681</v>
      </c>
      <c r="H72" s="295"/>
      <c r="I72" s="295"/>
      <c r="J72" s="295"/>
      <c r="K72" s="295"/>
      <c r="L72" s="295"/>
      <c r="M72" s="294"/>
      <c r="N72" s="295"/>
      <c r="O72" s="295"/>
      <c r="P72" s="295"/>
      <c r="Q72" s="294"/>
      <c r="R72" s="295"/>
      <c r="S72" s="295"/>
      <c r="T72" s="296"/>
      <c r="U72" s="294"/>
      <c r="V72" s="295"/>
      <c r="W72" s="295"/>
      <c r="X72" s="295"/>
      <c r="Y72" s="295"/>
      <c r="Z72" s="295"/>
      <c r="AA72" s="294"/>
      <c r="AB72" s="295"/>
      <c r="AC72" s="295"/>
      <c r="AD72" s="296"/>
      <c r="AE72" s="294"/>
      <c r="AF72" s="295"/>
      <c r="AG72" s="295"/>
      <c r="AH72" s="296"/>
      <c r="AI72" s="110"/>
      <c r="AJ72" s="110"/>
      <c r="AK72" s="110"/>
      <c r="AL72" s="110"/>
      <c r="AM72" s="110"/>
      <c r="AN72" s="110"/>
      <c r="AO72" s="110"/>
      <c r="AP72" s="110"/>
      <c r="AQ72" s="110"/>
      <c r="AR72" s="110"/>
      <c r="AS72" s="110"/>
      <c r="AT72" s="110"/>
      <c r="AU72" s="110"/>
      <c r="AV72" s="110"/>
      <c r="AW72" s="110"/>
      <c r="AX72" s="110"/>
      <c r="AY72" s="110"/>
      <c r="AZ72" s="110"/>
      <c r="BA72" s="110"/>
      <c r="BB72" s="110"/>
      <c r="BC72" s="110"/>
      <c r="BD72" s="110"/>
      <c r="BE72" s="110"/>
      <c r="BF72" s="110"/>
      <c r="BG72" s="110"/>
      <c r="BH72" s="110"/>
      <c r="BI72" s="110"/>
      <c r="BJ72" s="110"/>
      <c r="BK72" s="110"/>
      <c r="BL72" s="110"/>
      <c r="BM72" s="110"/>
      <c r="BN72" s="110"/>
      <c r="BO72" s="110"/>
      <c r="BP72" s="110"/>
      <c r="BQ72" s="110"/>
      <c r="BR72" s="110"/>
      <c r="BS72" s="110"/>
      <c r="BT72" s="110"/>
      <c r="BU72" s="110"/>
      <c r="BV72" s="110"/>
      <c r="BW72" s="110"/>
      <c r="BX72" s="110"/>
      <c r="BY72" s="110"/>
      <c r="BZ72" s="110"/>
      <c r="CA72" s="110"/>
      <c r="CB72" s="110"/>
      <c r="CC72" s="110"/>
      <c r="CD72" s="110"/>
      <c r="CE72" s="110"/>
      <c r="CF72" s="110"/>
      <c r="CG72" s="110"/>
      <c r="CH72" s="110"/>
      <c r="CI72" s="110"/>
      <c r="CJ72" s="110"/>
      <c r="CK72" s="110"/>
      <c r="CL72" s="110"/>
      <c r="CM72" s="110"/>
      <c r="CN72" s="110"/>
      <c r="CO72" s="110"/>
      <c r="CP72" s="110"/>
      <c r="CQ72" s="110"/>
      <c r="CR72" s="110"/>
      <c r="CS72" s="110"/>
      <c r="CT72" s="110"/>
      <c r="CU72" s="110"/>
      <c r="CV72" s="110"/>
      <c r="CW72" s="110"/>
      <c r="CX72" s="110"/>
    </row>
    <row r="73" spans="7:102" ht="14.25" customHeight="1" x14ac:dyDescent="0.25">
      <c r="G73" s="294" t="s">
        <v>1681</v>
      </c>
      <c r="H73" s="295"/>
      <c r="I73" s="295"/>
      <c r="J73" s="295"/>
      <c r="K73" s="295"/>
      <c r="L73" s="295"/>
      <c r="M73" s="294"/>
      <c r="N73" s="295"/>
      <c r="O73" s="295"/>
      <c r="P73" s="295"/>
      <c r="Q73" s="294"/>
      <c r="R73" s="295"/>
      <c r="S73" s="295"/>
      <c r="T73" s="296"/>
      <c r="U73" s="294"/>
      <c r="V73" s="295"/>
      <c r="W73" s="295"/>
      <c r="X73" s="295"/>
      <c r="Y73" s="295"/>
      <c r="Z73" s="295"/>
      <c r="AA73" s="294"/>
      <c r="AB73" s="295"/>
      <c r="AC73" s="295"/>
      <c r="AD73" s="296"/>
      <c r="AE73" s="294"/>
      <c r="AF73" s="295"/>
      <c r="AG73" s="295"/>
      <c r="AH73" s="296"/>
      <c r="AI73" s="110"/>
      <c r="AJ73" s="110"/>
      <c r="AK73" s="110"/>
      <c r="AL73" s="110"/>
      <c r="AM73" s="110"/>
      <c r="AN73" s="110"/>
      <c r="AO73" s="110"/>
      <c r="AP73" s="110"/>
      <c r="AQ73" s="110"/>
      <c r="AR73" s="110"/>
      <c r="AS73" s="110"/>
      <c r="AT73" s="110"/>
      <c r="AU73" s="110"/>
      <c r="AV73" s="110"/>
      <c r="AW73" s="110"/>
      <c r="AX73" s="110"/>
      <c r="AY73" s="110"/>
      <c r="AZ73" s="110"/>
      <c r="BA73" s="110"/>
      <c r="BB73" s="110"/>
      <c r="BC73" s="110"/>
      <c r="BD73" s="110"/>
      <c r="BE73" s="110"/>
      <c r="BF73" s="110"/>
      <c r="BG73" s="110"/>
      <c r="BH73" s="110"/>
      <c r="BI73" s="110"/>
      <c r="BJ73" s="110"/>
      <c r="BK73" s="110"/>
      <c r="BL73" s="110"/>
      <c r="BM73" s="110"/>
      <c r="BN73" s="110"/>
      <c r="BO73" s="110"/>
      <c r="BP73" s="110"/>
      <c r="BQ73" s="110"/>
      <c r="BR73" s="110"/>
      <c r="BS73" s="110"/>
      <c r="BT73" s="110"/>
      <c r="BU73" s="110"/>
      <c r="BV73" s="110"/>
      <c r="BW73" s="110"/>
      <c r="BX73" s="110"/>
      <c r="BY73" s="110"/>
      <c r="BZ73" s="110"/>
      <c r="CA73" s="110"/>
      <c r="CB73" s="110"/>
      <c r="CC73" s="110"/>
      <c r="CD73" s="110"/>
      <c r="CE73" s="110"/>
      <c r="CF73" s="110"/>
      <c r="CG73" s="110"/>
      <c r="CH73" s="110"/>
      <c r="CI73" s="110"/>
      <c r="CJ73" s="110"/>
      <c r="CK73" s="110"/>
      <c r="CL73" s="110"/>
      <c r="CM73" s="110"/>
      <c r="CN73" s="110"/>
      <c r="CO73" s="110"/>
      <c r="CP73" s="110"/>
      <c r="CQ73" s="110"/>
      <c r="CR73" s="110"/>
      <c r="CS73" s="110"/>
      <c r="CT73" s="110"/>
      <c r="CU73" s="110"/>
      <c r="CV73" s="110"/>
      <c r="CW73" s="110"/>
      <c r="CX73" s="110"/>
    </row>
    <row r="74" spans="7:102" ht="14.25" customHeight="1" x14ac:dyDescent="0.25">
      <c r="G74" s="294" t="s">
        <v>1681</v>
      </c>
      <c r="H74" s="295"/>
      <c r="I74" s="295"/>
      <c r="J74" s="295"/>
      <c r="K74" s="295"/>
      <c r="L74" s="295"/>
      <c r="M74" s="294"/>
      <c r="N74" s="295"/>
      <c r="O74" s="295"/>
      <c r="P74" s="295"/>
      <c r="Q74" s="294"/>
      <c r="R74" s="295"/>
      <c r="S74" s="295"/>
      <c r="T74" s="296"/>
      <c r="U74" s="294"/>
      <c r="V74" s="295"/>
      <c r="W74" s="295"/>
      <c r="X74" s="295"/>
      <c r="Y74" s="295"/>
      <c r="Z74" s="295"/>
      <c r="AA74" s="294"/>
      <c r="AB74" s="295"/>
      <c r="AC74" s="295"/>
      <c r="AD74" s="296"/>
      <c r="AE74" s="294"/>
      <c r="AF74" s="295"/>
      <c r="AG74" s="295"/>
      <c r="AH74" s="296"/>
      <c r="AI74" s="110"/>
      <c r="AJ74" s="110"/>
      <c r="AK74" s="110"/>
      <c r="AL74" s="110"/>
      <c r="AM74" s="110"/>
      <c r="AN74" s="110"/>
      <c r="AO74" s="110"/>
      <c r="AP74" s="110"/>
      <c r="AQ74" s="110"/>
      <c r="AR74" s="110"/>
      <c r="AS74" s="110"/>
      <c r="AT74" s="110"/>
      <c r="AU74" s="110"/>
      <c r="AV74" s="110"/>
      <c r="AW74" s="110"/>
      <c r="AX74" s="110"/>
      <c r="AY74" s="110"/>
      <c r="AZ74" s="110"/>
      <c r="BA74" s="110"/>
      <c r="BB74" s="110"/>
      <c r="BC74" s="110"/>
      <c r="BD74" s="110"/>
      <c r="BE74" s="110"/>
      <c r="BF74" s="110"/>
      <c r="BG74" s="110"/>
      <c r="BH74" s="110"/>
      <c r="BI74" s="110"/>
      <c r="BJ74" s="110"/>
      <c r="BK74" s="110"/>
      <c r="BL74" s="110"/>
      <c r="BM74" s="110"/>
      <c r="BN74" s="110"/>
      <c r="BO74" s="110"/>
      <c r="BP74" s="110"/>
      <c r="BQ74" s="110"/>
      <c r="BR74" s="110"/>
      <c r="BS74" s="110"/>
      <c r="BT74" s="110"/>
      <c r="BU74" s="110"/>
      <c r="BV74" s="110"/>
      <c r="BW74" s="110"/>
      <c r="BX74" s="110"/>
      <c r="BY74" s="110"/>
      <c r="BZ74" s="110"/>
      <c r="CA74" s="110"/>
      <c r="CB74" s="110"/>
      <c r="CC74" s="110"/>
      <c r="CD74" s="110"/>
      <c r="CE74" s="110"/>
      <c r="CF74" s="110"/>
      <c r="CG74" s="110"/>
      <c r="CH74" s="110"/>
      <c r="CI74" s="110"/>
      <c r="CJ74" s="110"/>
      <c r="CK74" s="110"/>
      <c r="CL74" s="110"/>
      <c r="CM74" s="110"/>
      <c r="CN74" s="110"/>
      <c r="CO74" s="110"/>
      <c r="CP74" s="110"/>
      <c r="CQ74" s="110"/>
      <c r="CR74" s="110"/>
      <c r="CS74" s="110"/>
      <c r="CT74" s="110"/>
      <c r="CU74" s="110"/>
      <c r="CV74" s="110"/>
      <c r="CW74" s="110"/>
      <c r="CX74" s="110"/>
    </row>
    <row r="75" spans="7:102" ht="14.25" customHeight="1" x14ac:dyDescent="0.25">
      <c r="G75" s="294" t="s">
        <v>1681</v>
      </c>
      <c r="H75" s="295"/>
      <c r="I75" s="295"/>
      <c r="J75" s="295"/>
      <c r="K75" s="295"/>
      <c r="L75" s="295"/>
      <c r="M75" s="294"/>
      <c r="N75" s="295"/>
      <c r="O75" s="295"/>
      <c r="P75" s="295"/>
      <c r="Q75" s="294"/>
      <c r="R75" s="295"/>
      <c r="S75" s="295"/>
      <c r="T75" s="296"/>
      <c r="U75" s="294"/>
      <c r="V75" s="295"/>
      <c r="W75" s="295"/>
      <c r="X75" s="295"/>
      <c r="Y75" s="295"/>
      <c r="Z75" s="295"/>
      <c r="AA75" s="294"/>
      <c r="AB75" s="295"/>
      <c r="AC75" s="295"/>
      <c r="AD75" s="296"/>
      <c r="AE75" s="294"/>
      <c r="AF75" s="295"/>
      <c r="AG75" s="295"/>
      <c r="AH75" s="296"/>
      <c r="AI75" s="110"/>
      <c r="AJ75" s="110"/>
      <c r="AK75" s="110"/>
      <c r="AL75" s="110"/>
      <c r="AM75" s="110"/>
      <c r="AN75" s="110"/>
      <c r="AO75" s="110"/>
      <c r="AP75" s="110"/>
      <c r="AQ75" s="110"/>
      <c r="AR75" s="110"/>
      <c r="AS75" s="110"/>
      <c r="AT75" s="110"/>
      <c r="AU75" s="110"/>
      <c r="AV75" s="110"/>
      <c r="AW75" s="110"/>
      <c r="AX75" s="110"/>
      <c r="AY75" s="110"/>
      <c r="AZ75" s="110"/>
      <c r="BA75" s="110"/>
      <c r="BB75" s="110"/>
      <c r="BC75" s="110"/>
      <c r="BD75" s="110"/>
      <c r="BE75" s="110"/>
      <c r="BF75" s="110"/>
      <c r="BG75" s="110"/>
      <c r="BH75" s="110"/>
      <c r="BI75" s="110"/>
      <c r="BJ75" s="110"/>
      <c r="BK75" s="110"/>
      <c r="BL75" s="110"/>
      <c r="BM75" s="110"/>
      <c r="BN75" s="110"/>
      <c r="BO75" s="110"/>
      <c r="BP75" s="110"/>
      <c r="BQ75" s="110"/>
      <c r="BR75" s="110"/>
      <c r="BS75" s="110"/>
      <c r="BT75" s="110"/>
      <c r="BU75" s="110"/>
      <c r="BV75" s="110"/>
      <c r="BW75" s="110"/>
      <c r="BX75" s="110"/>
      <c r="BY75" s="110"/>
      <c r="BZ75" s="110"/>
      <c r="CA75" s="110"/>
      <c r="CB75" s="110"/>
      <c r="CC75" s="110"/>
      <c r="CD75" s="110"/>
      <c r="CE75" s="110"/>
      <c r="CF75" s="110"/>
      <c r="CG75" s="110"/>
      <c r="CH75" s="110"/>
      <c r="CI75" s="110"/>
      <c r="CJ75" s="110"/>
      <c r="CK75" s="110"/>
      <c r="CL75" s="110"/>
      <c r="CM75" s="110"/>
      <c r="CN75" s="110"/>
      <c r="CO75" s="110"/>
      <c r="CP75" s="110"/>
      <c r="CQ75" s="110"/>
      <c r="CR75" s="110"/>
      <c r="CS75" s="110"/>
      <c r="CT75" s="110"/>
      <c r="CU75" s="110"/>
      <c r="CV75" s="110"/>
      <c r="CW75" s="110"/>
      <c r="CX75" s="110"/>
    </row>
    <row r="76" spans="7:102" ht="14.25" customHeight="1" x14ac:dyDescent="0.25">
      <c r="G76" s="294" t="s">
        <v>1681</v>
      </c>
      <c r="H76" s="295"/>
      <c r="I76" s="295"/>
      <c r="J76" s="295"/>
      <c r="K76" s="295"/>
      <c r="L76" s="295"/>
      <c r="M76" s="294"/>
      <c r="N76" s="295"/>
      <c r="O76" s="295"/>
      <c r="P76" s="295"/>
      <c r="Q76" s="294"/>
      <c r="R76" s="295"/>
      <c r="S76" s="295"/>
      <c r="T76" s="296"/>
      <c r="U76" s="294"/>
      <c r="V76" s="295"/>
      <c r="W76" s="295"/>
      <c r="X76" s="295"/>
      <c r="Y76" s="295"/>
      <c r="Z76" s="295"/>
      <c r="AA76" s="294"/>
      <c r="AB76" s="295"/>
      <c r="AC76" s="295"/>
      <c r="AD76" s="296"/>
      <c r="AE76" s="294"/>
      <c r="AF76" s="295"/>
      <c r="AG76" s="295"/>
      <c r="AH76" s="296"/>
      <c r="AI76" s="110"/>
      <c r="AJ76" s="110"/>
      <c r="AK76" s="110"/>
      <c r="AL76" s="110"/>
      <c r="AM76" s="110"/>
      <c r="AN76" s="110"/>
      <c r="AO76" s="110"/>
      <c r="AP76" s="110"/>
      <c r="AQ76" s="110"/>
      <c r="AR76" s="110"/>
      <c r="AS76" s="110"/>
      <c r="AT76" s="110"/>
      <c r="AU76" s="110"/>
      <c r="AV76" s="110"/>
      <c r="AW76" s="110"/>
      <c r="AX76" s="110"/>
      <c r="AY76" s="110"/>
      <c r="AZ76" s="110"/>
      <c r="BA76" s="110"/>
      <c r="BB76" s="110"/>
      <c r="BC76" s="110"/>
      <c r="BD76" s="110"/>
      <c r="BE76" s="110"/>
      <c r="BF76" s="110"/>
      <c r="BG76" s="110"/>
      <c r="BH76" s="110"/>
      <c r="BI76" s="110"/>
      <c r="BJ76" s="110"/>
      <c r="BK76" s="110"/>
      <c r="BL76" s="110"/>
      <c r="BM76" s="110"/>
      <c r="BN76" s="110"/>
      <c r="BO76" s="110"/>
      <c r="BP76" s="110"/>
      <c r="BQ76" s="110"/>
      <c r="BR76" s="110"/>
      <c r="BS76" s="110"/>
      <c r="BT76" s="110"/>
      <c r="BU76" s="110"/>
      <c r="BV76" s="110"/>
      <c r="BW76" s="110"/>
      <c r="BX76" s="110"/>
      <c r="BY76" s="110"/>
      <c r="BZ76" s="110"/>
      <c r="CA76" s="110"/>
      <c r="CB76" s="110"/>
      <c r="CC76" s="110"/>
      <c r="CD76" s="110"/>
      <c r="CE76" s="110"/>
      <c r="CF76" s="110"/>
      <c r="CG76" s="110"/>
      <c r="CH76" s="110"/>
      <c r="CI76" s="110"/>
      <c r="CJ76" s="110"/>
      <c r="CK76" s="110"/>
      <c r="CL76" s="110"/>
      <c r="CM76" s="110"/>
      <c r="CN76" s="110"/>
      <c r="CO76" s="110"/>
      <c r="CP76" s="110"/>
      <c r="CQ76" s="110"/>
      <c r="CR76" s="110"/>
      <c r="CS76" s="110"/>
      <c r="CT76" s="110"/>
      <c r="CU76" s="110"/>
      <c r="CV76" s="110"/>
      <c r="CW76" s="110"/>
      <c r="CX76" s="110"/>
    </row>
    <row r="77" spans="7:102" ht="14.25" customHeight="1" x14ac:dyDescent="0.25">
      <c r="G77" s="294" t="s">
        <v>1681</v>
      </c>
      <c r="H77" s="295"/>
      <c r="I77" s="295"/>
      <c r="J77" s="295"/>
      <c r="K77" s="295"/>
      <c r="L77" s="295"/>
      <c r="M77" s="294"/>
      <c r="N77" s="295"/>
      <c r="O77" s="295"/>
      <c r="P77" s="295"/>
      <c r="Q77" s="294"/>
      <c r="R77" s="295"/>
      <c r="S77" s="295"/>
      <c r="T77" s="296"/>
      <c r="U77" s="294"/>
      <c r="V77" s="295"/>
      <c r="W77" s="295"/>
      <c r="X77" s="295"/>
      <c r="Y77" s="295"/>
      <c r="Z77" s="295"/>
      <c r="AA77" s="294"/>
      <c r="AB77" s="295"/>
      <c r="AC77" s="295"/>
      <c r="AD77" s="296"/>
      <c r="AE77" s="294"/>
      <c r="AF77" s="295"/>
      <c r="AG77" s="295"/>
      <c r="AH77" s="296"/>
      <c r="AI77" s="110"/>
      <c r="AJ77" s="110"/>
      <c r="AK77" s="110"/>
      <c r="AL77" s="110"/>
      <c r="AM77" s="110"/>
      <c r="AN77" s="110"/>
      <c r="AO77" s="110"/>
      <c r="AP77" s="110"/>
      <c r="AQ77" s="110"/>
      <c r="AR77" s="110"/>
      <c r="AS77" s="110"/>
      <c r="AT77" s="110"/>
      <c r="AU77" s="110"/>
      <c r="AV77" s="110"/>
      <c r="AW77" s="110"/>
      <c r="AX77" s="110"/>
      <c r="AY77" s="110"/>
      <c r="AZ77" s="110"/>
      <c r="BA77" s="110"/>
      <c r="BB77" s="110"/>
      <c r="BC77" s="110"/>
      <c r="BD77" s="110"/>
      <c r="BE77" s="110"/>
      <c r="BF77" s="110"/>
      <c r="BG77" s="110"/>
      <c r="BH77" s="110"/>
      <c r="BI77" s="110"/>
      <c r="BJ77" s="110"/>
      <c r="BK77" s="110"/>
      <c r="BL77" s="110"/>
      <c r="BM77" s="110"/>
      <c r="BN77" s="110"/>
      <c r="BO77" s="110"/>
      <c r="BP77" s="110"/>
      <c r="BQ77" s="110"/>
      <c r="BR77" s="110"/>
      <c r="BS77" s="110"/>
      <c r="BT77" s="110"/>
      <c r="BU77" s="110"/>
      <c r="BV77" s="110"/>
      <c r="BW77" s="110"/>
      <c r="BX77" s="110"/>
      <c r="BY77" s="110"/>
      <c r="BZ77" s="110"/>
      <c r="CA77" s="110"/>
      <c r="CB77" s="110"/>
      <c r="CC77" s="110"/>
      <c r="CD77" s="110"/>
      <c r="CE77" s="110"/>
      <c r="CF77" s="110"/>
      <c r="CG77" s="110"/>
      <c r="CH77" s="110"/>
      <c r="CI77" s="110"/>
      <c r="CJ77" s="110"/>
      <c r="CK77" s="110"/>
      <c r="CL77" s="110"/>
      <c r="CM77" s="110"/>
      <c r="CN77" s="110"/>
      <c r="CO77" s="110"/>
      <c r="CP77" s="110"/>
      <c r="CQ77" s="110"/>
      <c r="CR77" s="110"/>
      <c r="CS77" s="110"/>
      <c r="CT77" s="110"/>
      <c r="CU77" s="110"/>
      <c r="CV77" s="110"/>
      <c r="CW77" s="110"/>
      <c r="CX77" s="110"/>
    </row>
    <row r="78" spans="7:102" ht="14.25" customHeight="1" x14ac:dyDescent="0.25">
      <c r="G78" s="294" t="s">
        <v>1681</v>
      </c>
      <c r="H78" s="295"/>
      <c r="I78" s="295"/>
      <c r="J78" s="295"/>
      <c r="K78" s="295"/>
      <c r="L78" s="295"/>
      <c r="M78" s="294"/>
      <c r="N78" s="295"/>
      <c r="O78" s="295"/>
      <c r="P78" s="295"/>
      <c r="Q78" s="294"/>
      <c r="R78" s="295"/>
      <c r="S78" s="295"/>
      <c r="T78" s="296"/>
      <c r="U78" s="294"/>
      <c r="V78" s="295"/>
      <c r="W78" s="295"/>
      <c r="X78" s="295"/>
      <c r="Y78" s="295"/>
      <c r="Z78" s="295"/>
      <c r="AA78" s="294"/>
      <c r="AB78" s="295"/>
      <c r="AC78" s="295"/>
      <c r="AD78" s="296"/>
      <c r="AE78" s="294"/>
      <c r="AF78" s="295"/>
      <c r="AG78" s="295"/>
      <c r="AH78" s="296"/>
      <c r="AI78" s="110"/>
      <c r="AJ78" s="110"/>
      <c r="AK78" s="110"/>
      <c r="AL78" s="110"/>
      <c r="AM78" s="110"/>
      <c r="AN78" s="110"/>
      <c r="AO78" s="110"/>
      <c r="AP78" s="110"/>
      <c r="AQ78" s="110"/>
      <c r="AR78" s="110"/>
      <c r="AS78" s="110"/>
      <c r="AT78" s="110"/>
      <c r="AU78" s="110"/>
      <c r="AV78" s="110"/>
      <c r="AW78" s="110"/>
      <c r="AX78" s="110"/>
      <c r="AY78" s="110"/>
      <c r="AZ78" s="110"/>
      <c r="BA78" s="110"/>
      <c r="BB78" s="110"/>
      <c r="BC78" s="110"/>
      <c r="BD78" s="110"/>
      <c r="BE78" s="110"/>
      <c r="BF78" s="110"/>
      <c r="BG78" s="110"/>
      <c r="BH78" s="110"/>
      <c r="BI78" s="110"/>
      <c r="BJ78" s="110"/>
      <c r="BK78" s="110"/>
      <c r="BL78" s="110"/>
      <c r="BM78" s="110"/>
      <c r="BN78" s="110"/>
      <c r="BO78" s="110"/>
      <c r="BP78" s="110"/>
      <c r="BQ78" s="110"/>
      <c r="BR78" s="110"/>
      <c r="BS78" s="110"/>
      <c r="BT78" s="110"/>
      <c r="BU78" s="110"/>
      <c r="BV78" s="110"/>
      <c r="BW78" s="110"/>
      <c r="BX78" s="110"/>
      <c r="BY78" s="110"/>
      <c r="BZ78" s="110"/>
      <c r="CA78" s="110"/>
      <c r="CB78" s="110"/>
      <c r="CC78" s="110"/>
      <c r="CD78" s="110"/>
      <c r="CE78" s="110"/>
      <c r="CF78" s="110"/>
      <c r="CG78" s="110"/>
      <c r="CH78" s="110"/>
      <c r="CI78" s="110"/>
      <c r="CJ78" s="110"/>
      <c r="CK78" s="110"/>
      <c r="CL78" s="110"/>
      <c r="CM78" s="110"/>
      <c r="CN78" s="110"/>
      <c r="CO78" s="110"/>
      <c r="CP78" s="110"/>
      <c r="CQ78" s="110"/>
      <c r="CR78" s="110"/>
      <c r="CS78" s="110"/>
      <c r="CT78" s="110"/>
      <c r="CU78" s="110"/>
      <c r="CV78" s="110"/>
      <c r="CW78" s="110"/>
      <c r="CX78" s="110"/>
    </row>
    <row r="79" spans="7:102" ht="14.25" customHeight="1" x14ac:dyDescent="0.25">
      <c r="G79" s="187"/>
      <c r="H79" s="188"/>
      <c r="I79" s="188"/>
      <c r="J79" s="188"/>
      <c r="K79" s="188"/>
      <c r="L79" s="188"/>
      <c r="M79" s="187"/>
      <c r="N79" s="188"/>
      <c r="O79" s="188"/>
      <c r="P79" s="188"/>
      <c r="Q79" s="187"/>
      <c r="R79" s="188"/>
      <c r="S79" s="188"/>
      <c r="T79" s="191"/>
      <c r="U79" s="187"/>
      <c r="V79" s="188"/>
      <c r="W79" s="188"/>
      <c r="X79" s="188"/>
      <c r="Y79" s="188"/>
      <c r="Z79" s="188"/>
      <c r="AA79" s="187"/>
      <c r="AB79" s="188"/>
      <c r="AC79" s="188"/>
      <c r="AD79" s="191"/>
      <c r="AE79" s="187"/>
      <c r="AF79" s="188"/>
      <c r="AG79" s="188"/>
      <c r="AH79" s="191"/>
      <c r="AI79" s="110"/>
      <c r="AJ79" s="110"/>
      <c r="AK79" s="110"/>
      <c r="AL79" s="110"/>
      <c r="AM79" s="110"/>
      <c r="AN79" s="110"/>
      <c r="AO79" s="110"/>
      <c r="AP79" s="110"/>
      <c r="AQ79" s="110"/>
      <c r="AR79" s="110"/>
      <c r="AS79" s="110"/>
      <c r="AT79" s="110"/>
      <c r="AU79" s="110"/>
      <c r="AV79" s="110"/>
      <c r="AW79" s="110"/>
      <c r="AX79" s="110"/>
      <c r="AY79" s="110"/>
      <c r="AZ79" s="110"/>
      <c r="BA79" s="110"/>
      <c r="BB79" s="110"/>
      <c r="BC79" s="110"/>
      <c r="BD79" s="110"/>
      <c r="BE79" s="110"/>
      <c r="BF79" s="110"/>
      <c r="BG79" s="110"/>
      <c r="BH79" s="110"/>
      <c r="BI79" s="110"/>
      <c r="BJ79" s="110"/>
      <c r="BK79" s="110"/>
      <c r="BL79" s="110"/>
      <c r="BM79" s="110"/>
      <c r="BN79" s="110"/>
      <c r="BO79" s="110"/>
      <c r="BP79" s="110"/>
      <c r="BQ79" s="110"/>
      <c r="BR79" s="110"/>
      <c r="BS79" s="110"/>
      <c r="BT79" s="110"/>
      <c r="BU79" s="110"/>
      <c r="BV79" s="110"/>
      <c r="BW79" s="110"/>
      <c r="BX79" s="110"/>
      <c r="BY79" s="110"/>
      <c r="BZ79" s="110"/>
      <c r="CA79" s="110"/>
      <c r="CB79" s="110"/>
      <c r="CC79" s="110"/>
      <c r="CD79" s="110"/>
      <c r="CE79" s="110"/>
      <c r="CF79" s="110"/>
      <c r="CG79" s="110"/>
      <c r="CH79" s="110"/>
      <c r="CI79" s="110"/>
      <c r="CJ79" s="110"/>
      <c r="CK79" s="110"/>
      <c r="CL79" s="110"/>
      <c r="CM79" s="110"/>
      <c r="CN79" s="110"/>
      <c r="CO79" s="110"/>
      <c r="CP79" s="110"/>
      <c r="CQ79" s="110"/>
      <c r="CR79" s="110"/>
      <c r="CS79" s="110"/>
      <c r="CT79" s="110"/>
      <c r="CU79" s="110"/>
      <c r="CV79" s="110"/>
      <c r="CW79" s="110"/>
      <c r="CX79" s="110"/>
    </row>
    <row r="80" spans="7:102" ht="14.25" customHeight="1" x14ac:dyDescent="0.25">
      <c r="G80" s="110"/>
      <c r="H80" s="110"/>
      <c r="I80" s="110"/>
      <c r="J80" s="110"/>
      <c r="K80" s="110"/>
      <c r="L80" s="110"/>
      <c r="M80" s="110"/>
      <c r="N80" s="110"/>
      <c r="O80" s="110"/>
      <c r="P80" s="110"/>
      <c r="Q80" s="110"/>
      <c r="R80" s="110"/>
      <c r="S80" s="110"/>
      <c r="T80" s="110"/>
      <c r="U80" s="110"/>
      <c r="V80" s="110"/>
      <c r="W80" s="110"/>
      <c r="X80" s="110"/>
      <c r="Y80" s="110"/>
      <c r="Z80" s="110"/>
      <c r="AA80" s="110"/>
      <c r="AB80" s="110"/>
      <c r="AC80" s="110"/>
      <c r="AD80" s="110"/>
      <c r="AE80" s="110"/>
      <c r="AF80" s="110"/>
      <c r="AG80" s="110"/>
      <c r="AH80" s="110"/>
      <c r="AI80" s="110"/>
      <c r="AJ80" s="110"/>
      <c r="AK80" s="110"/>
      <c r="AL80" s="110"/>
      <c r="AM80" s="110"/>
      <c r="AN80" s="110"/>
      <c r="AO80" s="110"/>
      <c r="AP80" s="110"/>
      <c r="AQ80" s="110"/>
      <c r="AR80" s="110"/>
      <c r="AS80" s="110"/>
      <c r="AT80" s="110"/>
      <c r="AU80" s="110"/>
      <c r="AV80" s="110"/>
      <c r="AW80" s="110"/>
      <c r="AX80" s="110"/>
      <c r="AY80" s="110"/>
      <c r="AZ80" s="110"/>
      <c r="BA80" s="110"/>
      <c r="BB80" s="110"/>
      <c r="BC80" s="110"/>
      <c r="BD80" s="110"/>
      <c r="BE80" s="110"/>
      <c r="BF80" s="110"/>
      <c r="BG80" s="110"/>
      <c r="BH80" s="110"/>
      <c r="BI80" s="110"/>
      <c r="BJ80" s="110"/>
      <c r="BK80" s="110"/>
      <c r="BL80" s="110"/>
      <c r="BM80" s="110"/>
      <c r="BN80" s="110"/>
      <c r="BO80" s="110"/>
      <c r="BP80" s="110"/>
      <c r="BQ80" s="110"/>
      <c r="BR80" s="110"/>
      <c r="BS80" s="110"/>
      <c r="BT80" s="110"/>
      <c r="BU80" s="110"/>
      <c r="BV80" s="110"/>
      <c r="BW80" s="110"/>
      <c r="BX80" s="110"/>
      <c r="BY80" s="110"/>
      <c r="BZ80" s="110"/>
      <c r="CA80" s="110"/>
      <c r="CB80" s="110"/>
      <c r="CC80" s="110"/>
      <c r="CD80" s="110"/>
      <c r="CE80" s="110"/>
      <c r="CF80" s="110"/>
      <c r="CG80" s="110"/>
      <c r="CH80" s="110"/>
      <c r="CI80" s="110"/>
      <c r="CJ80" s="110"/>
      <c r="CK80" s="110"/>
      <c r="CL80" s="110"/>
      <c r="CM80" s="110"/>
      <c r="CN80" s="110"/>
      <c r="CO80" s="110"/>
      <c r="CP80" s="110"/>
      <c r="CQ80" s="110"/>
      <c r="CR80" s="110"/>
      <c r="CS80" s="110"/>
      <c r="CT80" s="110"/>
      <c r="CU80" s="110"/>
      <c r="CV80" s="110"/>
      <c r="CW80" s="110"/>
      <c r="CX80" s="110"/>
    </row>
    <row r="81" spans="7:102" ht="14.25" customHeight="1" x14ac:dyDescent="0.25">
      <c r="G81" s="110"/>
      <c r="H81" s="110"/>
      <c r="I81" s="110"/>
      <c r="J81" s="110"/>
      <c r="K81" s="110"/>
      <c r="L81" s="110"/>
      <c r="M81" s="110"/>
      <c r="N81" s="110"/>
      <c r="O81" s="110"/>
      <c r="P81" s="110"/>
      <c r="Q81" s="110"/>
      <c r="R81" s="110"/>
      <c r="S81" s="110"/>
      <c r="T81" s="110"/>
      <c r="U81" s="110"/>
      <c r="V81" s="110"/>
      <c r="W81" s="110"/>
      <c r="X81" s="110"/>
      <c r="Y81" s="110"/>
      <c r="Z81" s="110"/>
      <c r="AA81" s="110"/>
      <c r="AB81" s="110"/>
      <c r="AC81" s="110"/>
      <c r="AD81" t="s">
        <v>1765</v>
      </c>
      <c r="AG81" t="str">
        <f>'F-1'!S17</f>
        <v>F-1-1</v>
      </c>
      <c r="AI81" s="110"/>
      <c r="AJ81" s="110"/>
      <c r="AK81" s="110"/>
      <c r="AL81" s="110"/>
      <c r="AM81" s="110"/>
      <c r="AN81" s="110"/>
      <c r="AO81" s="110"/>
      <c r="AP81" s="110"/>
      <c r="AQ81" s="110"/>
      <c r="AR81" s="110"/>
      <c r="AS81" s="110"/>
      <c r="AT81" s="110"/>
      <c r="AU81" s="110"/>
      <c r="AV81" s="110"/>
      <c r="AW81" s="110"/>
      <c r="AX81" s="110"/>
      <c r="AY81" s="110"/>
      <c r="AZ81" s="110"/>
      <c r="BA81" s="110"/>
      <c r="BB81" s="110"/>
      <c r="BC81" s="110"/>
      <c r="BD81" s="110"/>
      <c r="BE81" s="110"/>
      <c r="BF81" s="110"/>
      <c r="BG81" s="110"/>
      <c r="BH81" s="110"/>
      <c r="BI81" s="110"/>
      <c r="BJ81" s="110"/>
      <c r="BK81" s="110"/>
      <c r="BL81" s="110"/>
      <c r="BM81" s="110"/>
      <c r="BN81" s="110"/>
      <c r="BO81" s="110"/>
      <c r="BP81" s="110"/>
      <c r="BQ81" s="110"/>
      <c r="BR81" s="110"/>
      <c r="BS81" s="110"/>
      <c r="BT81" s="110"/>
      <c r="BU81" s="110"/>
      <c r="BV81" s="110"/>
      <c r="BW81" s="110"/>
      <c r="BX81" s="110"/>
      <c r="BY81" s="110"/>
      <c r="BZ81" s="110"/>
      <c r="CA81" s="110"/>
      <c r="CB81" s="110"/>
      <c r="CC81" s="110"/>
      <c r="CD81" s="110"/>
      <c r="CE81" s="110"/>
      <c r="CF81" s="110"/>
      <c r="CG81" s="110"/>
      <c r="CH81" s="110"/>
      <c r="CI81" s="110"/>
      <c r="CJ81" s="110"/>
      <c r="CK81" s="110"/>
      <c r="CL81" s="110"/>
      <c r="CM81" s="110"/>
      <c r="CN81" s="110"/>
      <c r="CO81" s="110"/>
      <c r="CP81" s="110"/>
      <c r="CQ81" s="110"/>
      <c r="CR81" s="110"/>
      <c r="CS81" s="110"/>
      <c r="CT81" s="110"/>
      <c r="CU81" s="110"/>
      <c r="CV81" s="110"/>
      <c r="CW81" s="110"/>
      <c r="CX81" s="110"/>
    </row>
    <row r="82" spans="7:102" ht="14.25" customHeight="1" x14ac:dyDescent="0.25">
      <c r="G82" s="110"/>
      <c r="H82" s="110"/>
      <c r="I82" s="110"/>
      <c r="J82" s="110"/>
      <c r="K82" s="110"/>
      <c r="L82" s="110"/>
      <c r="M82" s="110"/>
      <c r="N82" s="110"/>
      <c r="O82" s="110"/>
      <c r="P82" s="110"/>
      <c r="Q82" s="110"/>
      <c r="R82" s="110"/>
      <c r="S82" s="110"/>
      <c r="T82" s="110"/>
      <c r="U82" s="110"/>
      <c r="V82" s="110"/>
      <c r="W82" s="110"/>
      <c r="X82" s="110"/>
      <c r="Y82" s="110"/>
      <c r="Z82" s="110"/>
      <c r="AA82" s="110"/>
      <c r="AB82" s="110"/>
      <c r="AC82" s="110"/>
      <c r="AD82" s="110"/>
      <c r="AE82" s="110"/>
      <c r="AF82" s="110"/>
      <c r="AG82" s="110"/>
      <c r="AH82" s="110"/>
      <c r="AI82" s="110"/>
      <c r="AJ82" s="110"/>
      <c r="AK82" s="110"/>
      <c r="AL82" s="110"/>
      <c r="AM82" s="110"/>
      <c r="AN82" s="110"/>
      <c r="AO82" s="110"/>
      <c r="AP82" s="110"/>
      <c r="AQ82" s="110"/>
      <c r="AR82" s="110"/>
      <c r="AS82" s="110"/>
      <c r="AT82" s="110"/>
      <c r="AU82" s="110"/>
      <c r="AV82" s="110"/>
      <c r="AW82" s="110"/>
      <c r="AX82" s="110"/>
      <c r="AY82" s="110"/>
      <c r="AZ82" s="110"/>
      <c r="BA82" s="110"/>
      <c r="BB82" s="110"/>
      <c r="BC82" s="110"/>
      <c r="BD82" s="110"/>
      <c r="BE82" s="110"/>
      <c r="BF82" s="110"/>
      <c r="BG82" s="110"/>
      <c r="BH82" s="110"/>
      <c r="BI82" s="110"/>
      <c r="BJ82" s="110"/>
      <c r="BK82" s="110"/>
      <c r="BL82" s="110"/>
      <c r="BM82" s="110"/>
      <c r="BN82" s="110"/>
      <c r="BO82" s="110"/>
      <c r="BP82" s="110"/>
      <c r="BQ82" s="110"/>
      <c r="BR82" s="110"/>
      <c r="BS82" s="110"/>
      <c r="BT82" s="110"/>
      <c r="BU82" s="110"/>
      <c r="BV82" s="110"/>
      <c r="BW82" s="110"/>
      <c r="BX82" s="110"/>
      <c r="BY82" s="110"/>
      <c r="BZ82" s="110"/>
      <c r="CA82" s="110"/>
      <c r="CB82" s="110"/>
      <c r="CC82" s="110"/>
      <c r="CD82" s="110"/>
      <c r="CE82" s="110"/>
      <c r="CF82" s="110"/>
      <c r="CG82" s="110"/>
      <c r="CH82" s="110"/>
      <c r="CI82" s="110"/>
      <c r="CJ82" s="110"/>
      <c r="CK82" s="110"/>
      <c r="CL82" s="110"/>
      <c r="CM82" s="110"/>
      <c r="CN82" s="110"/>
      <c r="CO82" s="110"/>
      <c r="CP82" s="110"/>
      <c r="CQ82" s="110"/>
      <c r="CR82" s="110"/>
      <c r="CS82" s="110"/>
      <c r="CT82" s="110"/>
      <c r="CU82" s="110"/>
      <c r="CV82" s="110"/>
      <c r="CW82" s="110"/>
      <c r="CX82" s="110"/>
    </row>
  </sheetData>
  <mergeCells count="303">
    <mergeCell ref="X40:AB40"/>
    <mergeCell ref="BK30:BO30"/>
    <mergeCell ref="BP16:BT16"/>
    <mergeCell ref="CT28:CX28"/>
    <mergeCell ref="AG22:AK22"/>
    <mergeCell ref="CJ24:CN24"/>
    <mergeCell ref="CE28:CI28"/>
    <mergeCell ref="CO19:CS19"/>
    <mergeCell ref="AQ22:AU22"/>
    <mergeCell ref="AL26:AP26"/>
    <mergeCell ref="BF27:BJ27"/>
    <mergeCell ref="BP18:BT18"/>
    <mergeCell ref="AG21:AK21"/>
    <mergeCell ref="AB25:AF25"/>
    <mergeCell ref="AL16:AP16"/>
    <mergeCell ref="CT20:CX20"/>
    <mergeCell ref="CO16:CS16"/>
    <mergeCell ref="CT21:CX21"/>
    <mergeCell ref="BZ16:CD16"/>
    <mergeCell ref="CJ16:CN16"/>
    <mergeCell ref="CT14:CX16"/>
    <mergeCell ref="AV16:AZ16"/>
    <mergeCell ref="BF16:BJ16"/>
    <mergeCell ref="CT27:CX27"/>
    <mergeCell ref="CE30:CI30"/>
    <mergeCell ref="AL25:AP25"/>
    <mergeCell ref="H22:K23"/>
    <mergeCell ref="BF24:BJ24"/>
    <mergeCell ref="BU29:BY29"/>
    <mergeCell ref="CE20:CI20"/>
    <mergeCell ref="BZ19:CD19"/>
    <mergeCell ref="AB27:AF27"/>
    <mergeCell ref="CE29:CI29"/>
    <mergeCell ref="CE23:CI23"/>
    <mergeCell ref="AV29:AZ29"/>
    <mergeCell ref="BK22:BO22"/>
    <mergeCell ref="BF26:BJ26"/>
    <mergeCell ref="AQ30:AU30"/>
    <mergeCell ref="AG20:AK20"/>
    <mergeCell ref="W25:AA25"/>
    <mergeCell ref="BP26:BT26"/>
    <mergeCell ref="AQ20:AU20"/>
    <mergeCell ref="AG29:AK29"/>
    <mergeCell ref="AL29:AP29"/>
    <mergeCell ref="CT24:CX24"/>
    <mergeCell ref="U27:V27"/>
    <mergeCell ref="B16:E16"/>
    <mergeCell ref="B12:E12"/>
    <mergeCell ref="AV19:AZ19"/>
    <mergeCell ref="U28:V28"/>
    <mergeCell ref="BP20:BT20"/>
    <mergeCell ref="BK24:BO24"/>
    <mergeCell ref="AV28:AZ28"/>
    <mergeCell ref="BF25:BJ25"/>
    <mergeCell ref="H18:K19"/>
    <mergeCell ref="BP28:BT28"/>
    <mergeCell ref="B14:E14"/>
    <mergeCell ref="W18:AA18"/>
    <mergeCell ref="BA28:BE28"/>
    <mergeCell ref="BK28:BO28"/>
    <mergeCell ref="W15:AA16"/>
    <mergeCell ref="AL17:AP17"/>
    <mergeCell ref="AG27:AK27"/>
    <mergeCell ref="AQ18:AU18"/>
    <mergeCell ref="M26:T27"/>
    <mergeCell ref="AV23:AZ23"/>
    <mergeCell ref="H14:T16"/>
    <mergeCell ref="BA18:BE18"/>
    <mergeCell ref="CO30:CS30"/>
    <mergeCell ref="G66:L66"/>
    <mergeCell ref="CE17:CI17"/>
    <mergeCell ref="AA66:AD66"/>
    <mergeCell ref="AB24:AF24"/>
    <mergeCell ref="CJ21:CN21"/>
    <mergeCell ref="G14:G16"/>
    <mergeCell ref="AG25:AK25"/>
    <mergeCell ref="M28:T29"/>
    <mergeCell ref="U66:Z66"/>
    <mergeCell ref="AQ25:AU25"/>
    <mergeCell ref="M24:T25"/>
    <mergeCell ref="CE19:CI19"/>
    <mergeCell ref="BZ23:CD23"/>
    <mergeCell ref="BA17:BE17"/>
    <mergeCell ref="AB26:AF26"/>
    <mergeCell ref="W30:AA30"/>
    <mergeCell ref="CJ23:CN23"/>
    <mergeCell ref="Q66:T66"/>
    <mergeCell ref="BA22:BE22"/>
    <mergeCell ref="W20:AA20"/>
    <mergeCell ref="W14:CS14"/>
    <mergeCell ref="AL22:AP22"/>
    <mergeCell ref="BP25:BT25"/>
    <mergeCell ref="G65:T65"/>
    <mergeCell ref="AV30:AZ30"/>
    <mergeCell ref="CT30:CX30"/>
    <mergeCell ref="W22:AA22"/>
    <mergeCell ref="BZ24:CD24"/>
    <mergeCell ref="CO27:CS27"/>
    <mergeCell ref="BU28:BY28"/>
    <mergeCell ref="B18:E18"/>
    <mergeCell ref="BZ18:CD18"/>
    <mergeCell ref="BA30:BE30"/>
    <mergeCell ref="W21:AA21"/>
    <mergeCell ref="AL24:AP24"/>
    <mergeCell ref="BF23:BJ23"/>
    <mergeCell ref="U24:V24"/>
    <mergeCell ref="U18:V18"/>
    <mergeCell ref="AQ23:AU23"/>
    <mergeCell ref="AV24:AZ24"/>
    <mergeCell ref="M20:T21"/>
    <mergeCell ref="BK29:BO29"/>
    <mergeCell ref="AQ29:AU29"/>
    <mergeCell ref="BU30:BY30"/>
    <mergeCell ref="BP19:BT19"/>
    <mergeCell ref="CE22:CI22"/>
    <mergeCell ref="BK23:BO23"/>
    <mergeCell ref="G7:AK7"/>
    <mergeCell ref="CJ27:CN27"/>
    <mergeCell ref="H34:AK35"/>
    <mergeCell ref="CO22:CS22"/>
    <mergeCell ref="CT18:CX18"/>
    <mergeCell ref="CO25:CS25"/>
    <mergeCell ref="AB19:AF19"/>
    <mergeCell ref="CJ17:CN17"/>
    <mergeCell ref="CE21:CI21"/>
    <mergeCell ref="BZ25:CD25"/>
    <mergeCell ref="AG24:AK24"/>
    <mergeCell ref="H20:K21"/>
    <mergeCell ref="AL19:AP19"/>
    <mergeCell ref="CO21:CS21"/>
    <mergeCell ref="AB28:AF28"/>
    <mergeCell ref="U19:V19"/>
    <mergeCell ref="BF20:BJ20"/>
    <mergeCell ref="BZ27:CD27"/>
    <mergeCell ref="BF17:BJ17"/>
    <mergeCell ref="CT22:CX22"/>
    <mergeCell ref="AG26:AK26"/>
    <mergeCell ref="CO23:CS23"/>
    <mergeCell ref="AB30:AF30"/>
    <mergeCell ref="BP30:BT30"/>
    <mergeCell ref="B6:E6"/>
    <mergeCell ref="BZ17:CD17"/>
    <mergeCell ref="BK21:BO21"/>
    <mergeCell ref="AB20:AF20"/>
    <mergeCell ref="B15:E15"/>
    <mergeCell ref="BF22:BJ22"/>
    <mergeCell ref="AL30:AP30"/>
    <mergeCell ref="CE16:CI16"/>
    <mergeCell ref="AB29:AF29"/>
    <mergeCell ref="AV22:AZ22"/>
    <mergeCell ref="BF19:BJ19"/>
    <mergeCell ref="BA23:BE23"/>
    <mergeCell ref="BK27:BO27"/>
    <mergeCell ref="BP22:BT22"/>
    <mergeCell ref="BF28:BJ28"/>
    <mergeCell ref="BU18:BY18"/>
    <mergeCell ref="BU27:BY27"/>
    <mergeCell ref="W26:AA26"/>
    <mergeCell ref="AQ16:AU16"/>
    <mergeCell ref="BZ28:CD28"/>
    <mergeCell ref="CE18:CI18"/>
    <mergeCell ref="AV21:AZ21"/>
    <mergeCell ref="BU17:BY17"/>
    <mergeCell ref="BP21:BT21"/>
    <mergeCell ref="AE66:AH66"/>
    <mergeCell ref="BU19:BY19"/>
    <mergeCell ref="CJ22:CN22"/>
    <mergeCell ref="BP23:BT23"/>
    <mergeCell ref="AQ17:AU17"/>
    <mergeCell ref="U21:V21"/>
    <mergeCell ref="BF29:BJ29"/>
    <mergeCell ref="AG19:AK19"/>
    <mergeCell ref="CE25:CI25"/>
    <mergeCell ref="AG28:AK28"/>
    <mergeCell ref="AQ19:AU19"/>
    <mergeCell ref="H33:AK33"/>
    <mergeCell ref="AQ28:AU28"/>
    <mergeCell ref="I39:V39"/>
    <mergeCell ref="H43:AK46"/>
    <mergeCell ref="I38:V38"/>
    <mergeCell ref="CJ18:CN18"/>
    <mergeCell ref="BA21:BE21"/>
    <mergeCell ref="AV25:AZ25"/>
    <mergeCell ref="BU21:BY21"/>
    <mergeCell ref="BZ30:CD30"/>
    <mergeCell ref="W17:AA17"/>
    <mergeCell ref="I37:V37"/>
    <mergeCell ref="X39:AB39"/>
    <mergeCell ref="CJ30:CN30"/>
    <mergeCell ref="BA20:BE20"/>
    <mergeCell ref="BK17:BO17"/>
    <mergeCell ref="BF21:BJ21"/>
    <mergeCell ref="AG30:AK30"/>
    <mergeCell ref="BU20:BY20"/>
    <mergeCell ref="BA29:BE29"/>
    <mergeCell ref="W29:AA29"/>
    <mergeCell ref="B19:E19"/>
    <mergeCell ref="W23:AA23"/>
    <mergeCell ref="U26:V26"/>
    <mergeCell ref="B28:E28"/>
    <mergeCell ref="AG23:AK23"/>
    <mergeCell ref="AV26:AZ26"/>
    <mergeCell ref="M22:T23"/>
    <mergeCell ref="BP27:BT27"/>
    <mergeCell ref="BU22:BY22"/>
    <mergeCell ref="H26:K27"/>
    <mergeCell ref="BF30:BJ30"/>
    <mergeCell ref="BK19:BO19"/>
    <mergeCell ref="CJ28:CN28"/>
    <mergeCell ref="U22:V22"/>
    <mergeCell ref="AQ26:AU26"/>
    <mergeCell ref="CJ25:CN25"/>
    <mergeCell ref="CT26:CX26"/>
    <mergeCell ref="CE26:CI26"/>
    <mergeCell ref="BZ20:CD20"/>
    <mergeCell ref="BK26:BO26"/>
    <mergeCell ref="CT29:CX29"/>
    <mergeCell ref="B17:E17"/>
    <mergeCell ref="AB17:AF17"/>
    <mergeCell ref="CO26:CS26"/>
    <mergeCell ref="CE27:CI27"/>
    <mergeCell ref="BZ26:CD26"/>
    <mergeCell ref="CT19:CX19"/>
    <mergeCell ref="CO18:CS18"/>
    <mergeCell ref="BU24:BY24"/>
    <mergeCell ref="CT23:CX23"/>
    <mergeCell ref="CO17:CS17"/>
    <mergeCell ref="CO20:CS20"/>
    <mergeCell ref="CT17:CX17"/>
    <mergeCell ref="U20:V20"/>
    <mergeCell ref="BU26:BY26"/>
    <mergeCell ref="AV20:AZ20"/>
    <mergeCell ref="AQ24:AU24"/>
    <mergeCell ref="BA19:BE19"/>
    <mergeCell ref="BP17:BT17"/>
    <mergeCell ref="CJ20:CN20"/>
    <mergeCell ref="CT25:CX25"/>
    <mergeCell ref="BK25:BO25"/>
    <mergeCell ref="AL20:AP20"/>
    <mergeCell ref="U65:AH65"/>
    <mergeCell ref="B4:E4"/>
    <mergeCell ref="BU23:BY23"/>
    <mergeCell ref="M66:P66"/>
    <mergeCell ref="AV17:AZ17"/>
    <mergeCell ref="AQ21:AU21"/>
    <mergeCell ref="U25:V25"/>
    <mergeCell ref="X37:AB37"/>
    <mergeCell ref="AB22:AF22"/>
    <mergeCell ref="AL28:AP28"/>
    <mergeCell ref="BA27:BE27"/>
    <mergeCell ref="BK18:BO18"/>
    <mergeCell ref="AB21:AF21"/>
    <mergeCell ref="AG16:AK16"/>
    <mergeCell ref="AL21:AP21"/>
    <mergeCell ref="BA24:BE24"/>
    <mergeCell ref="BP29:BT29"/>
    <mergeCell ref="H28:K29"/>
    <mergeCell ref="W27:AA27"/>
    <mergeCell ref="BU25:BY25"/>
    <mergeCell ref="AV18:AZ18"/>
    <mergeCell ref="B8:E8"/>
    <mergeCell ref="AB15:CS15"/>
    <mergeCell ref="I48:AB48"/>
    <mergeCell ref="BZ22:CD22"/>
    <mergeCell ref="U29:V29"/>
    <mergeCell ref="BA16:BE16"/>
    <mergeCell ref="BK20:BO20"/>
    <mergeCell ref="U23:V23"/>
    <mergeCell ref="BA25:BE25"/>
    <mergeCell ref="BK16:BO16"/>
    <mergeCell ref="BP24:BT24"/>
    <mergeCell ref="U14:V16"/>
    <mergeCell ref="W19:AA19"/>
    <mergeCell ref="BZ21:CD21"/>
    <mergeCell ref="W28:AA28"/>
    <mergeCell ref="AQ27:AU27"/>
    <mergeCell ref="AB18:AF18"/>
    <mergeCell ref="B10:E10"/>
    <mergeCell ref="BF18:BJ18"/>
    <mergeCell ref="AL23:AP23"/>
    <mergeCell ref="BA26:BE26"/>
    <mergeCell ref="AV27:AZ27"/>
    <mergeCell ref="CO28:CS28"/>
    <mergeCell ref="CE24:CI24"/>
    <mergeCell ref="CO29:CS29"/>
    <mergeCell ref="BZ29:CD29"/>
    <mergeCell ref="G9:Z11"/>
    <mergeCell ref="B13:E13"/>
    <mergeCell ref="AB23:AF23"/>
    <mergeCell ref="AG18:AK18"/>
    <mergeCell ref="B20:E20"/>
    <mergeCell ref="W24:AA24"/>
    <mergeCell ref="AL27:AP27"/>
    <mergeCell ref="CJ19:CN19"/>
    <mergeCell ref="CO24:CS24"/>
    <mergeCell ref="BU16:BY16"/>
    <mergeCell ref="AB16:AF16"/>
    <mergeCell ref="AG17:AK17"/>
    <mergeCell ref="H24:K25"/>
    <mergeCell ref="M18:T19"/>
    <mergeCell ref="CJ26:CN26"/>
    <mergeCell ref="AL18:AP18"/>
    <mergeCell ref="CJ29:CN29"/>
  </mergeCells>
  <dataValidations count="1">
    <dataValidation type="list" allowBlank="1" showInputMessage="1" showErrorMessage="1" sqref="I38:V38" xr:uid="{421865D9-4FDD-4D7A-9E33-DCDD2C5435E5}">
      <formula1>_xlfn.ANCHORARRAY($A$16)</formula1>
    </dataValidation>
  </dataValidations>
  <hyperlinks>
    <hyperlink ref="B4" location="PANDUAN!A1" display="PANDUAN" xr:uid="{00000000-0004-0000-DC00-000000000000}"/>
    <hyperlink ref="B6" location="'EWS DIRECTORY'!A1" display="EWS DIRECTORY" xr:uid="{00000000-0004-0000-DC00-000001000000}"/>
    <hyperlink ref="B8" location="'DATA PEMICU'!A1" display="DATA PEMICU" xr:uid="{00000000-0004-0000-DC00-000002000000}"/>
    <hyperlink ref="B10" location="'DATA PENGUJI'!A1" display="DATA PENGUJI" xr:uid="{00000000-0004-0000-DC00-000003000000}"/>
    <hyperlink ref="B12" location="'MAIN LEVEL'!A1" display="MAIN LEVEL" xr:uid="{00000000-0004-0000-DC00-000004000000}"/>
  </hyperlinks>
  <pageMargins left="0.70866141732283472" right="0.31496062992125978" top="0.55118110236220474" bottom="0.55118110236220474" header="0" footer="0"/>
  <pageSetup paperSize="9" scale="77" orientation="portrait"/>
  <extLst>
    <ext xmlns:x14="http://schemas.microsoft.com/office/spreadsheetml/2009/9/main" uri="{CCE6A557-97BC-4b89-ADB6-D9C93CAAB3DF}">
      <x14:dataValidations xmlns:xm="http://schemas.microsoft.com/office/excel/2006/main" count="1">
        <x14:dataValidation type="list" allowBlank="1" showInputMessage="1" showErrorMessage="1" xr:uid="{C1F5085E-036D-4A9A-BBD4-F73AF4F9E683}">
          <x14:formula1>
            <xm:f>MASTER!$Q$2:$Q$6</xm:f>
          </x14:formula1>
          <xm:sqref>I48:AB48</xm:sqref>
        </x14:dataValidation>
      </x14:dataValidations>
    </ext>
  </extLst>
</worksheet>
</file>

<file path=xl/worksheets/sheet2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D00-000000000000}">
  <sheetPr codeName="Sheet105">
    <tabColor theme="4" tint="-0.249977111117893"/>
  </sheetPr>
  <dimension ref="A1:AX63"/>
  <sheetViews>
    <sheetView topLeftCell="B22" zoomScaleNormal="100" workbookViewId="0">
      <selection activeCell="AQ18" sqref="AQ18:AU18"/>
    </sheetView>
  </sheetViews>
  <sheetFormatPr defaultColWidth="3.88671875" defaultRowHeight="15" customHeight="1" x14ac:dyDescent="0.25"/>
  <cols>
    <col min="1" max="1" width="0" style="110" hidden="1"/>
    <col min="2" max="5" width="3.88671875" style="177" customWidth="1"/>
    <col min="6" max="6" width="3.88671875" style="110" customWidth="1"/>
    <col min="7" max="7" width="3.88671875" style="443" customWidth="1"/>
    <col min="8" max="16384" width="3.88671875" style="443"/>
  </cols>
  <sheetData>
    <row r="1" spans="2:46" ht="14.25" customHeight="1" x14ac:dyDescent="0.25">
      <c r="G1" s="223"/>
      <c r="H1" s="223"/>
      <c r="I1" s="223"/>
      <c r="J1" s="223"/>
      <c r="K1" s="223"/>
      <c r="L1" s="223"/>
      <c r="M1" s="223"/>
      <c r="N1" s="223"/>
      <c r="O1" s="223"/>
      <c r="P1" s="223"/>
      <c r="Q1" s="223"/>
      <c r="R1" s="223"/>
      <c r="S1" s="223"/>
      <c r="T1" s="223"/>
      <c r="U1" s="223"/>
      <c r="V1" s="223"/>
      <c r="W1" s="223"/>
      <c r="X1" s="223"/>
    </row>
    <row r="2" spans="2:46" ht="14.25" customHeight="1" x14ac:dyDescent="0.25">
      <c r="G2" s="55" t="s">
        <v>1674</v>
      </c>
      <c r="H2" s="55"/>
      <c r="I2" s="55"/>
      <c r="J2" s="55"/>
      <c r="K2" s="55"/>
      <c r="L2" s="55"/>
      <c r="M2" s="55"/>
      <c r="N2" s="55"/>
    </row>
    <row r="3" spans="2:46" ht="14.25" customHeight="1" x14ac:dyDescent="0.25">
      <c r="B3" s="111"/>
      <c r="C3" s="111"/>
      <c r="D3" s="111"/>
      <c r="E3" s="111"/>
      <c r="G3" s="55"/>
      <c r="H3" s="55"/>
      <c r="I3" s="55"/>
      <c r="J3" s="55"/>
      <c r="K3" s="55"/>
      <c r="L3" s="55"/>
      <c r="M3" s="55"/>
      <c r="N3" s="55"/>
    </row>
    <row r="4" spans="2:46" ht="14.25" customHeight="1" x14ac:dyDescent="0.25">
      <c r="B4" s="762" t="s">
        <v>79</v>
      </c>
      <c r="C4" s="761"/>
      <c r="D4" s="761"/>
      <c r="E4" s="761"/>
      <c r="G4" s="55"/>
      <c r="H4" s="55"/>
      <c r="I4" s="55"/>
      <c r="J4" s="55"/>
      <c r="K4" s="55"/>
      <c r="L4" s="55"/>
      <c r="M4" s="55"/>
      <c r="N4" s="55"/>
    </row>
    <row r="5" spans="2:46" ht="14.25" customHeight="1" x14ac:dyDescent="0.25">
      <c r="B5" s="111"/>
      <c r="C5" s="111"/>
      <c r="D5" s="111"/>
      <c r="E5" s="111"/>
      <c r="G5" s="55"/>
      <c r="H5" s="55"/>
      <c r="I5" s="55"/>
      <c r="J5" s="55"/>
      <c r="K5" s="55"/>
      <c r="L5" s="55"/>
      <c r="M5" s="55"/>
      <c r="N5" s="55"/>
    </row>
    <row r="6" spans="2:46" ht="14.25" customHeight="1" x14ac:dyDescent="0.25">
      <c r="B6" s="762" t="s">
        <v>87</v>
      </c>
      <c r="C6" s="761"/>
      <c r="D6" s="761"/>
      <c r="E6" s="761"/>
      <c r="G6" s="55"/>
      <c r="H6" s="55"/>
      <c r="I6" s="55"/>
      <c r="J6" s="55"/>
      <c r="K6" s="55"/>
      <c r="L6" s="55"/>
      <c r="M6" s="55"/>
      <c r="N6" s="55"/>
    </row>
    <row r="7" spans="2:46" ht="15" customHeight="1" x14ac:dyDescent="0.25">
      <c r="B7" s="111"/>
      <c r="C7" s="111"/>
      <c r="D7" s="111"/>
      <c r="E7" s="111"/>
      <c r="G7" s="996" t="s">
        <v>1774</v>
      </c>
      <c r="H7" s="997"/>
      <c r="I7" s="997"/>
      <c r="J7" s="997"/>
      <c r="K7" s="997"/>
      <c r="L7" s="997"/>
      <c r="M7" s="997"/>
      <c r="N7" s="997"/>
      <c r="O7" s="997"/>
      <c r="P7" s="997"/>
      <c r="Q7" s="997"/>
      <c r="R7" s="997"/>
      <c r="S7" s="997"/>
      <c r="T7" s="997"/>
      <c r="U7" s="997"/>
      <c r="V7" s="997"/>
      <c r="W7" s="997"/>
      <c r="X7" s="997"/>
      <c r="Y7" s="997"/>
      <c r="Z7" s="997"/>
      <c r="AA7" s="997"/>
      <c r="AB7" s="997"/>
      <c r="AC7" s="997"/>
      <c r="AD7" s="997"/>
      <c r="AE7" s="997"/>
      <c r="AF7" s="997"/>
      <c r="AG7" s="997"/>
      <c r="AH7" s="997"/>
      <c r="AI7" s="997"/>
      <c r="AJ7" s="997"/>
      <c r="AK7" s="997"/>
      <c r="AL7" s="997"/>
      <c r="AM7" s="997"/>
      <c r="AN7" s="997"/>
      <c r="AO7" s="997"/>
      <c r="AP7" s="997"/>
      <c r="AQ7" s="997"/>
      <c r="AR7" s="997"/>
      <c r="AS7" s="58"/>
    </row>
    <row r="8" spans="2:46" ht="14.25" customHeight="1" x14ac:dyDescent="0.25">
      <c r="B8" s="762" t="s">
        <v>94</v>
      </c>
      <c r="C8" s="761"/>
      <c r="D8" s="761"/>
      <c r="E8" s="761"/>
      <c r="G8" s="55"/>
      <c r="H8" s="55"/>
      <c r="I8" s="55"/>
      <c r="J8" s="55"/>
      <c r="K8" s="55"/>
      <c r="L8" s="55"/>
      <c r="M8" s="55"/>
      <c r="N8" s="55"/>
    </row>
    <row r="9" spans="2:46" ht="14.25" customHeight="1" x14ac:dyDescent="0.25">
      <c r="B9" s="111"/>
      <c r="C9" s="111"/>
      <c r="D9" s="111"/>
      <c r="E9" s="111"/>
      <c r="G9" s="999" t="str">
        <f>"Rincian "&amp;'F-1-1'!H18&amp;" "&amp;'F-1-1'!M18</f>
        <v>Rincian Keuntungan Selisih Kurs Berdasarkan Data Internal dan Eksternal yang dimiliki DJP</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997"/>
      <c r="I10" s="997"/>
      <c r="J10" s="997"/>
      <c r="K10" s="997"/>
      <c r="L10" s="997"/>
      <c r="M10" s="997"/>
      <c r="N10" s="997"/>
      <c r="O10" s="997"/>
      <c r="P10" s="997"/>
      <c r="Q10" s="997"/>
      <c r="R10" s="997"/>
      <c r="S10" s="997"/>
      <c r="T10" s="997"/>
      <c r="U10" s="997"/>
      <c r="V10" s="997"/>
      <c r="W10" s="997"/>
      <c r="X10" s="997"/>
      <c r="Y10" s="997"/>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row>
    <row r="13" spans="2:46" ht="14.25" customHeight="1" x14ac:dyDescent="0.25">
      <c r="B13" s="962" t="str">
        <f>HYPERLINK("#'"&amp;'EWS DIRECTORY'!$J$219&amp;"'!A1",'EWS DIRECTORY'!$J$219)</f>
        <v>F-1</v>
      </c>
      <c r="C13" s="761"/>
      <c r="D13" s="761"/>
      <c r="E13" s="761"/>
      <c r="G13" s="55" t="s">
        <v>1680</v>
      </c>
      <c r="H13" s="55"/>
      <c r="I13" s="254"/>
      <c r="J13" s="254"/>
      <c r="K13" s="254"/>
      <c r="L13" s="254"/>
      <c r="M13" s="254"/>
      <c r="N13" s="254"/>
    </row>
    <row r="14" spans="2:46" ht="14.25" customHeight="1" x14ac:dyDescent="0.25">
      <c r="B14" s="931" t="str">
        <f>HYPERLINK("#'"&amp;'EWS DIRECTORY'!$J$220&amp;"'!A1",'EWS DIRECTORY'!$J$220)</f>
        <v>F-1-1</v>
      </c>
      <c r="C14" s="761"/>
      <c r="D14" s="761"/>
      <c r="E14" s="761"/>
      <c r="G14" s="55"/>
      <c r="H14" s="55"/>
      <c r="I14" s="254"/>
      <c r="J14" s="254"/>
      <c r="K14" s="254"/>
      <c r="L14" s="254"/>
      <c r="M14" s="254"/>
      <c r="N14" s="254"/>
    </row>
    <row r="15" spans="2:46" ht="14.25" customHeight="1" x14ac:dyDescent="0.25">
      <c r="B15" s="927" t="str">
        <f>HYPERLINK("#'"&amp;'EWS DIRECTORY'!$J$221&amp;"'!A1",'EWS DIRECTORY'!$J$221)</f>
        <v>F-1-1-1</v>
      </c>
      <c r="C15" s="761"/>
      <c r="D15" s="761"/>
      <c r="E15" s="761"/>
      <c r="G15" s="55"/>
      <c r="H15" s="55"/>
      <c r="I15" s="254"/>
      <c r="J15" s="254"/>
      <c r="K15" s="254"/>
      <c r="L15" s="254"/>
      <c r="M15" s="254"/>
      <c r="N15" s="254"/>
    </row>
    <row r="16" spans="2:46" ht="14.25" customHeight="1" x14ac:dyDescent="0.25">
      <c r="B16" s="929" t="str">
        <f>HYPERLINK("#'"&amp;'EWS DIRECTORY'!$J$222&amp;"'!A1",'EWS DIRECTORY'!$J$222)</f>
        <v>F-1-1-2</v>
      </c>
      <c r="C16" s="761"/>
      <c r="D16" s="761"/>
      <c r="E16" s="761"/>
      <c r="G16" s="55"/>
      <c r="H16" s="55"/>
      <c r="I16" s="254"/>
      <c r="J16" s="254"/>
      <c r="K16" s="254"/>
      <c r="L16" s="254"/>
      <c r="M16" s="254"/>
      <c r="N16" s="254"/>
    </row>
    <row r="17" spans="2:50" ht="14.25" customHeight="1" x14ac:dyDescent="0.25">
      <c r="B17" s="929" t="str">
        <f>HYPERLINK("#'"&amp;'EWS DIRECTORY'!$J$223&amp;"'!A1",'EWS DIRECTORY'!$J$223)</f>
        <v>F-1-1-3</v>
      </c>
      <c r="C17" s="761"/>
      <c r="D17" s="761"/>
      <c r="E17" s="761"/>
      <c r="G17" s="55" t="s">
        <v>1681</v>
      </c>
      <c r="H17" s="55"/>
      <c r="I17" s="55"/>
      <c r="J17" s="254"/>
      <c r="K17" s="254"/>
      <c r="L17" s="254"/>
      <c r="M17" s="254"/>
      <c r="N17" s="254"/>
    </row>
    <row r="18" spans="2:50" ht="14.25" customHeight="1" x14ac:dyDescent="0.25">
      <c r="B18" s="929" t="str">
        <f>HYPERLINK("#'"&amp;'EWS DIRECTORY'!$J$224&amp;"'!A1",'EWS DIRECTORY'!$J$224)</f>
        <v>F-1-1-4</v>
      </c>
      <c r="C18" s="761"/>
      <c r="D18" s="761"/>
      <c r="E18" s="761"/>
      <c r="G18" s="55" t="s">
        <v>1744</v>
      </c>
      <c r="H18" s="55"/>
      <c r="I18" s="55" t="s">
        <v>1744</v>
      </c>
      <c r="J18" s="254"/>
      <c r="K18" s="254"/>
      <c r="L18" s="254"/>
      <c r="M18" s="254"/>
      <c r="N18" s="254"/>
    </row>
    <row r="19" spans="2:50" ht="14.25" customHeight="1" x14ac:dyDescent="0.25">
      <c r="B19" s="929" t="str">
        <f>HYPERLINK("#'"&amp;'EWS DIRECTORY'!$J$225&amp;"'!A1",'EWS DIRECTORY'!$J$225)</f>
        <v>F-1-1-5</v>
      </c>
      <c r="C19" s="761"/>
      <c r="D19" s="761"/>
      <c r="E19" s="761"/>
    </row>
    <row r="20" spans="2:50" ht="14.25" customHeight="1" x14ac:dyDescent="0.25">
      <c r="B20" s="929" t="str">
        <f>HYPERLINK("#'"&amp;'EWS DIRECTORY'!$J$226&amp;"'!A1",'EWS DIRECTORY'!$J$226)</f>
        <v>F-1-1-6</v>
      </c>
      <c r="C20" s="761"/>
      <c r="D20" s="761"/>
      <c r="E20" s="761"/>
      <c r="G20" s="55" t="s">
        <v>1791</v>
      </c>
    </row>
    <row r="21" spans="2:50" ht="14.25" customHeight="1" x14ac:dyDescent="0.25">
      <c r="G21" s="55"/>
    </row>
    <row r="22" spans="2:50" ht="14.25" customHeight="1" x14ac:dyDescent="0.25">
      <c r="G22" s="55"/>
      <c r="H22" s="990" t="s">
        <v>1445</v>
      </c>
      <c r="I22" s="790"/>
      <c r="J22" s="994" t="s">
        <v>1446</v>
      </c>
      <c r="K22" s="764"/>
      <c r="L22" s="764"/>
      <c r="M22" s="764"/>
      <c r="N22" s="764"/>
      <c r="O22" s="764"/>
      <c r="P22" s="764"/>
      <c r="Q22" s="764"/>
      <c r="R22" s="764"/>
      <c r="S22" s="764"/>
      <c r="T22" s="764"/>
      <c r="U22" s="764"/>
      <c r="V22" s="764"/>
      <c r="W22" s="764"/>
      <c r="X22" s="764"/>
      <c r="Y22" s="764"/>
      <c r="Z22" s="764"/>
      <c r="AA22" s="764"/>
      <c r="AB22" s="764"/>
      <c r="AC22" s="764"/>
      <c r="AD22" s="764"/>
      <c r="AE22" s="764"/>
      <c r="AF22" s="764"/>
      <c r="AG22" s="764"/>
      <c r="AH22" s="764"/>
      <c r="AI22" s="764"/>
      <c r="AJ22" s="764"/>
      <c r="AK22" s="764"/>
      <c r="AL22" s="764"/>
      <c r="AM22" s="764"/>
      <c r="AN22" s="764"/>
      <c r="AO22" s="764"/>
      <c r="AP22" s="764"/>
      <c r="AQ22" s="764"/>
      <c r="AR22" s="764"/>
      <c r="AS22" s="764"/>
      <c r="AT22" s="764"/>
      <c r="AU22" s="764"/>
      <c r="AV22" s="764"/>
      <c r="AW22" s="764"/>
      <c r="AX22" s="765"/>
    </row>
    <row r="23" spans="2:50" ht="14.25" customHeight="1" x14ac:dyDescent="0.25">
      <c r="G23" s="55"/>
      <c r="H23" s="806"/>
      <c r="I23" s="807"/>
      <c r="J23" s="978" t="s">
        <v>1452</v>
      </c>
      <c r="K23" s="764"/>
      <c r="L23" s="764"/>
      <c r="M23" s="764"/>
      <c r="N23" s="764"/>
      <c r="O23" s="764"/>
      <c r="P23" s="765"/>
      <c r="Q23" s="978" t="s">
        <v>1453</v>
      </c>
      <c r="R23" s="764"/>
      <c r="S23" s="764"/>
      <c r="T23" s="764"/>
      <c r="U23" s="764"/>
      <c r="V23" s="764"/>
      <c r="W23" s="765"/>
      <c r="X23" s="978" t="s">
        <v>1454</v>
      </c>
      <c r="Y23" s="764"/>
      <c r="Z23" s="764"/>
      <c r="AA23" s="764"/>
      <c r="AB23" s="764"/>
      <c r="AC23" s="764"/>
      <c r="AD23" s="765"/>
      <c r="AE23" s="978" t="s">
        <v>1455</v>
      </c>
      <c r="AF23" s="764"/>
      <c r="AG23" s="764"/>
      <c r="AH23" s="764"/>
      <c r="AI23" s="764"/>
      <c r="AJ23" s="764"/>
      <c r="AK23" s="765"/>
      <c r="AL23" s="978" t="s">
        <v>1456</v>
      </c>
      <c r="AM23" s="764"/>
      <c r="AN23" s="764"/>
      <c r="AO23" s="764"/>
      <c r="AP23" s="764"/>
      <c r="AQ23" s="764"/>
      <c r="AR23" s="764"/>
      <c r="AS23" s="765"/>
      <c r="AT23" s="978" t="s">
        <v>1457</v>
      </c>
      <c r="AU23" s="764"/>
      <c r="AV23" s="764"/>
      <c r="AW23" s="764"/>
      <c r="AX23" s="765"/>
    </row>
    <row r="24" spans="2:50" ht="40.5" customHeight="1" x14ac:dyDescent="0.25">
      <c r="G24" s="55"/>
      <c r="H24" s="991">
        <v>1</v>
      </c>
      <c r="I24" s="765"/>
      <c r="J24" s="984" t="e">
        <f>ID_MS_TH_PJK</f>
        <v>#N/A</v>
      </c>
      <c r="K24" s="764"/>
      <c r="L24" s="764"/>
      <c r="M24" s="764"/>
      <c r="N24" s="764"/>
      <c r="O24" s="764"/>
      <c r="P24" s="765"/>
      <c r="Q24" s="984" t="e">
        <f>NO_BPS</f>
        <v>#N/A</v>
      </c>
      <c r="R24" s="764"/>
      <c r="S24" s="764"/>
      <c r="T24" s="764"/>
      <c r="U24" s="764"/>
      <c r="V24" s="764"/>
      <c r="W24" s="765"/>
      <c r="X24" s="984" t="e">
        <f>PEMBETULAN_KE</f>
        <v>#N/A</v>
      </c>
      <c r="Y24" s="764"/>
      <c r="Z24" s="764"/>
      <c r="AA24" s="764"/>
      <c r="AB24" s="764"/>
      <c r="AC24" s="764"/>
      <c r="AD24" s="765"/>
      <c r="AE24" s="998" t="e">
        <f>TGL_TERIMA</f>
        <v>#N/A</v>
      </c>
      <c r="AF24" s="764"/>
      <c r="AG24" s="764"/>
      <c r="AH24" s="764"/>
      <c r="AI24" s="764"/>
      <c r="AJ24" s="764"/>
      <c r="AK24" s="765"/>
      <c r="AL24" s="984" t="s">
        <v>1515</v>
      </c>
      <c r="AM24" s="764"/>
      <c r="AN24" s="764"/>
      <c r="AO24" s="764"/>
      <c r="AP24" s="764"/>
      <c r="AQ24" s="764"/>
      <c r="AR24" s="764"/>
      <c r="AS24" s="765"/>
      <c r="AT24" s="1135">
        <f>'MAIN LEVEL'!AB52</f>
        <v>0</v>
      </c>
      <c r="AU24" s="764"/>
      <c r="AV24" s="764"/>
      <c r="AW24" s="764"/>
      <c r="AX24" s="765"/>
    </row>
    <row r="25" spans="2:50" ht="14.25" customHeight="1" x14ac:dyDescent="0.25">
      <c r="G25" s="55"/>
      <c r="H25" s="255"/>
      <c r="I25" s="255"/>
      <c r="J25" s="255"/>
      <c r="K25" s="255"/>
      <c r="L25" s="255"/>
      <c r="M25" s="255"/>
      <c r="N25" s="255"/>
      <c r="O25" s="255"/>
      <c r="P25" s="255"/>
      <c r="Q25" s="255"/>
      <c r="R25" s="255"/>
      <c r="AT25" s="536"/>
      <c r="AU25" s="536"/>
      <c r="AV25" s="536"/>
      <c r="AW25" s="536"/>
      <c r="AX25" s="536"/>
    </row>
    <row r="26" spans="2:50" ht="14.25" customHeight="1" x14ac:dyDescent="0.25">
      <c r="G26" s="55"/>
      <c r="H26" s="255"/>
      <c r="I26" s="255"/>
      <c r="J26" s="255"/>
      <c r="K26" s="255"/>
      <c r="L26" s="255"/>
      <c r="M26" s="255"/>
      <c r="N26" s="255"/>
      <c r="O26" s="255"/>
      <c r="P26" s="255"/>
      <c r="Q26" s="255"/>
      <c r="R26" s="255"/>
      <c r="AT26" s="536"/>
      <c r="AU26" s="536"/>
      <c r="AV26" s="536"/>
      <c r="AW26" s="536"/>
      <c r="AX26" s="536"/>
    </row>
    <row r="27" spans="2:50" ht="14.25" customHeight="1" x14ac:dyDescent="0.25">
      <c r="G27" s="55"/>
      <c r="H27" s="255"/>
      <c r="I27" s="255"/>
      <c r="J27" s="255"/>
      <c r="K27" s="255"/>
      <c r="L27" s="255"/>
      <c r="M27" s="255"/>
      <c r="N27" s="255"/>
      <c r="O27" s="255"/>
      <c r="P27" s="255"/>
      <c r="Q27" s="255"/>
      <c r="R27" s="255"/>
      <c r="AT27" s="536"/>
      <c r="AU27" s="536"/>
      <c r="AV27" s="536"/>
      <c r="AW27" s="536"/>
      <c r="AX27" s="536"/>
    </row>
    <row r="28" spans="2:50" ht="14.25" customHeight="1" x14ac:dyDescent="0.25">
      <c r="B28" s="760"/>
      <c r="C28" s="761"/>
      <c r="D28" s="761"/>
      <c r="E28" s="761"/>
      <c r="G28" s="55"/>
      <c r="H28" s="990" t="s">
        <v>1445</v>
      </c>
      <c r="I28" s="790"/>
      <c r="J28" s="990" t="s">
        <v>1478</v>
      </c>
      <c r="K28" s="789"/>
      <c r="L28" s="789"/>
      <c r="M28" s="790"/>
      <c r="N28" s="994" t="s">
        <v>1792</v>
      </c>
      <c r="O28" s="764"/>
      <c r="P28" s="764"/>
      <c r="Q28" s="764"/>
      <c r="R28" s="764"/>
      <c r="S28" s="764"/>
      <c r="T28" s="764"/>
      <c r="U28" s="764"/>
      <c r="V28" s="764"/>
      <c r="W28" s="764"/>
      <c r="X28" s="764"/>
      <c r="Y28" s="764"/>
      <c r="Z28" s="765"/>
      <c r="AA28" s="994" t="s">
        <v>1793</v>
      </c>
      <c r="AB28" s="764"/>
      <c r="AC28" s="764"/>
      <c r="AD28" s="764"/>
      <c r="AE28" s="764"/>
      <c r="AF28" s="764"/>
      <c r="AG28" s="764"/>
      <c r="AH28" s="764"/>
      <c r="AI28" s="764"/>
      <c r="AJ28" s="764"/>
      <c r="AK28" s="764"/>
      <c r="AL28" s="764"/>
      <c r="AM28" s="764"/>
      <c r="AN28" s="764"/>
      <c r="AO28" s="764"/>
      <c r="AP28" s="764"/>
      <c r="AQ28" s="764"/>
      <c r="AR28" s="764"/>
      <c r="AS28" s="765"/>
      <c r="AT28" s="990" t="s">
        <v>1481</v>
      </c>
      <c r="AU28" s="789"/>
      <c r="AV28" s="789"/>
      <c r="AW28" s="789"/>
      <c r="AX28" s="790"/>
    </row>
    <row r="29" spans="2:50" ht="14.25" customHeight="1" x14ac:dyDescent="0.25">
      <c r="G29" s="55"/>
      <c r="H29" s="806"/>
      <c r="I29" s="807"/>
      <c r="J29" s="806"/>
      <c r="K29" s="794"/>
      <c r="L29" s="794"/>
      <c r="M29" s="807"/>
      <c r="N29" s="978" t="s">
        <v>796</v>
      </c>
      <c r="O29" s="764"/>
      <c r="P29" s="764"/>
      <c r="Q29" s="764"/>
      <c r="R29" s="764"/>
      <c r="S29" s="764"/>
      <c r="T29" s="765"/>
      <c r="U29" s="978" t="s">
        <v>1401</v>
      </c>
      <c r="V29" s="764"/>
      <c r="W29" s="764"/>
      <c r="X29" s="764"/>
      <c r="Y29" s="764"/>
      <c r="Z29" s="765"/>
      <c r="AA29" s="978" t="s">
        <v>796</v>
      </c>
      <c r="AB29" s="764"/>
      <c r="AC29" s="764"/>
      <c r="AD29" s="764"/>
      <c r="AE29" s="764"/>
      <c r="AF29" s="765"/>
      <c r="AG29" s="978" t="s">
        <v>1794</v>
      </c>
      <c r="AH29" s="764"/>
      <c r="AI29" s="764"/>
      <c r="AJ29" s="764"/>
      <c r="AK29" s="764"/>
      <c r="AL29" s="764"/>
      <c r="AM29" s="765"/>
      <c r="AN29" s="978" t="s">
        <v>1510</v>
      </c>
      <c r="AO29" s="764"/>
      <c r="AP29" s="764"/>
      <c r="AQ29" s="764"/>
      <c r="AR29" s="764"/>
      <c r="AS29" s="765"/>
      <c r="AT29" s="806"/>
      <c r="AU29" s="794"/>
      <c r="AV29" s="794"/>
      <c r="AW29" s="794"/>
      <c r="AX29" s="807"/>
    </row>
    <row r="30" spans="2:50" ht="14.25" customHeight="1" x14ac:dyDescent="0.25">
      <c r="B30" s="760"/>
      <c r="C30" s="761"/>
      <c r="D30" s="761"/>
      <c r="E30" s="761"/>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2:50" ht="14.2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2:50" ht="15" customHeight="1" x14ac:dyDescent="0.25">
      <c r="B32" s="760"/>
      <c r="C32" s="761"/>
      <c r="D32" s="761"/>
      <c r="E32" s="761"/>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2:50" ht="15" customHeight="1"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2:50" ht="15" customHeight="1" x14ac:dyDescent="0.25">
      <c r="B34" s="760"/>
      <c r="C34" s="761"/>
      <c r="D34" s="761"/>
      <c r="E34" s="761"/>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2:50" ht="15" customHeight="1" x14ac:dyDescent="0.25">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2:50" ht="15"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2:50" ht="15"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2:50" ht="15" customHeight="1" x14ac:dyDescent="0.25">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2:50" ht="15" customHeight="1" x14ac:dyDescent="0.25">
      <c r="G40" s="223"/>
      <c r="H40" s="980"/>
      <c r="I40" s="765"/>
      <c r="J40" s="979"/>
      <c r="K40" s="764"/>
      <c r="L40" s="764"/>
      <c r="M40" s="765"/>
      <c r="N40" s="980"/>
      <c r="O40" s="764"/>
      <c r="P40" s="764"/>
      <c r="Q40" s="764"/>
      <c r="R40" s="764"/>
      <c r="S40" s="764"/>
      <c r="T40" s="765"/>
      <c r="U40" s="977"/>
      <c r="V40" s="764"/>
      <c r="W40" s="764"/>
      <c r="X40" s="764"/>
      <c r="Y40" s="764"/>
      <c r="Z40" s="765"/>
      <c r="AA40" s="980"/>
      <c r="AB40" s="764"/>
      <c r="AC40" s="764"/>
      <c r="AD40" s="764"/>
      <c r="AE40" s="764"/>
      <c r="AF40" s="765"/>
      <c r="AG40" s="980"/>
      <c r="AH40" s="764"/>
      <c r="AI40" s="764"/>
      <c r="AJ40" s="764"/>
      <c r="AK40" s="764"/>
      <c r="AL40" s="764"/>
      <c r="AM40" s="765"/>
      <c r="AN40" s="983"/>
      <c r="AO40" s="764"/>
      <c r="AP40" s="764"/>
      <c r="AQ40" s="764"/>
      <c r="AR40" s="764"/>
      <c r="AS40" s="765"/>
      <c r="AT40" s="1063"/>
      <c r="AU40" s="764"/>
      <c r="AV40" s="764"/>
      <c r="AW40" s="764"/>
      <c r="AX40" s="765"/>
    </row>
    <row r="41" spans="2:50" ht="15" customHeight="1" x14ac:dyDescent="0.25">
      <c r="G41" s="223"/>
      <c r="H41" s="980"/>
      <c r="I41" s="765"/>
      <c r="J41" s="979"/>
      <c r="K41" s="764"/>
      <c r="L41" s="764"/>
      <c r="M41" s="765"/>
      <c r="N41" s="980"/>
      <c r="O41" s="764"/>
      <c r="P41" s="764"/>
      <c r="Q41" s="764"/>
      <c r="R41" s="764"/>
      <c r="S41" s="764"/>
      <c r="T41" s="765"/>
      <c r="U41" s="977"/>
      <c r="V41" s="764"/>
      <c r="W41" s="764"/>
      <c r="X41" s="764"/>
      <c r="Y41" s="764"/>
      <c r="Z41" s="765"/>
      <c r="AA41" s="980"/>
      <c r="AB41" s="764"/>
      <c r="AC41" s="764"/>
      <c r="AD41" s="764"/>
      <c r="AE41" s="764"/>
      <c r="AF41" s="765"/>
      <c r="AG41" s="980"/>
      <c r="AH41" s="764"/>
      <c r="AI41" s="764"/>
      <c r="AJ41" s="764"/>
      <c r="AK41" s="764"/>
      <c r="AL41" s="764"/>
      <c r="AM41" s="765"/>
      <c r="AN41" s="983"/>
      <c r="AO41" s="764"/>
      <c r="AP41" s="764"/>
      <c r="AQ41" s="764"/>
      <c r="AR41" s="764"/>
      <c r="AS41" s="765"/>
      <c r="AT41" s="1063"/>
      <c r="AU41" s="764"/>
      <c r="AV41" s="764"/>
      <c r="AW41" s="764"/>
      <c r="AX41" s="765"/>
    </row>
    <row r="42" spans="2:50" ht="15" customHeight="1" x14ac:dyDescent="0.25">
      <c r="G42" s="223"/>
      <c r="H42" s="980"/>
      <c r="I42" s="765"/>
      <c r="J42" s="979"/>
      <c r="K42" s="764"/>
      <c r="L42" s="764"/>
      <c r="M42" s="765"/>
      <c r="N42" s="980"/>
      <c r="O42" s="764"/>
      <c r="P42" s="764"/>
      <c r="Q42" s="764"/>
      <c r="R42" s="764"/>
      <c r="S42" s="764"/>
      <c r="T42" s="765"/>
      <c r="U42" s="977"/>
      <c r="V42" s="764"/>
      <c r="W42" s="764"/>
      <c r="X42" s="764"/>
      <c r="Y42" s="764"/>
      <c r="Z42" s="765"/>
      <c r="AA42" s="980"/>
      <c r="AB42" s="764"/>
      <c r="AC42" s="764"/>
      <c r="AD42" s="764"/>
      <c r="AE42" s="764"/>
      <c r="AF42" s="765"/>
      <c r="AG42" s="980"/>
      <c r="AH42" s="764"/>
      <c r="AI42" s="764"/>
      <c r="AJ42" s="764"/>
      <c r="AK42" s="764"/>
      <c r="AL42" s="764"/>
      <c r="AM42" s="765"/>
      <c r="AN42" s="983"/>
      <c r="AO42" s="764"/>
      <c r="AP42" s="764"/>
      <c r="AQ42" s="764"/>
      <c r="AR42" s="764"/>
      <c r="AS42" s="765"/>
      <c r="AT42" s="1063"/>
      <c r="AU42" s="764"/>
      <c r="AV42" s="764"/>
      <c r="AW42" s="764"/>
      <c r="AX42" s="765"/>
    </row>
    <row r="43" spans="2:50" ht="15" customHeight="1" x14ac:dyDescent="0.25">
      <c r="G43" s="223"/>
      <c r="H43" s="980"/>
      <c r="I43" s="765"/>
      <c r="J43" s="979"/>
      <c r="K43" s="764"/>
      <c r="L43" s="764"/>
      <c r="M43" s="765"/>
      <c r="N43" s="980"/>
      <c r="O43" s="764"/>
      <c r="P43" s="764"/>
      <c r="Q43" s="764"/>
      <c r="R43" s="764"/>
      <c r="S43" s="764"/>
      <c r="T43" s="765"/>
      <c r="U43" s="977"/>
      <c r="V43" s="764"/>
      <c r="W43" s="764"/>
      <c r="X43" s="764"/>
      <c r="Y43" s="764"/>
      <c r="Z43" s="765"/>
      <c r="AA43" s="980"/>
      <c r="AB43" s="764"/>
      <c r="AC43" s="764"/>
      <c r="AD43" s="764"/>
      <c r="AE43" s="764"/>
      <c r="AF43" s="765"/>
      <c r="AG43" s="980"/>
      <c r="AH43" s="764"/>
      <c r="AI43" s="764"/>
      <c r="AJ43" s="764"/>
      <c r="AK43" s="764"/>
      <c r="AL43" s="764"/>
      <c r="AM43" s="765"/>
      <c r="AN43" s="983"/>
      <c r="AO43" s="764"/>
      <c r="AP43" s="764"/>
      <c r="AQ43" s="764"/>
      <c r="AR43" s="764"/>
      <c r="AS43" s="765"/>
      <c r="AT43" s="1063"/>
      <c r="AU43" s="764"/>
      <c r="AV43" s="764"/>
      <c r="AW43" s="764"/>
      <c r="AX43" s="765"/>
    </row>
    <row r="44" spans="2:50" ht="14.25" customHeight="1" x14ac:dyDescent="0.25">
      <c r="G44" s="223"/>
      <c r="H44" s="980"/>
      <c r="I44" s="765"/>
      <c r="J44" s="979"/>
      <c r="K44" s="764"/>
      <c r="L44" s="764"/>
      <c r="M44" s="765"/>
      <c r="N44" s="980"/>
      <c r="O44" s="764"/>
      <c r="P44" s="764"/>
      <c r="Q44" s="764"/>
      <c r="R44" s="764"/>
      <c r="S44" s="764"/>
      <c r="T44" s="765"/>
      <c r="U44" s="977"/>
      <c r="V44" s="764"/>
      <c r="W44" s="764"/>
      <c r="X44" s="764"/>
      <c r="Y44" s="764"/>
      <c r="Z44" s="765"/>
      <c r="AA44" s="980"/>
      <c r="AB44" s="764"/>
      <c r="AC44" s="764"/>
      <c r="AD44" s="764"/>
      <c r="AE44" s="764"/>
      <c r="AF44" s="765"/>
      <c r="AG44" s="980"/>
      <c r="AH44" s="764"/>
      <c r="AI44" s="764"/>
      <c r="AJ44" s="764"/>
      <c r="AK44" s="764"/>
      <c r="AL44" s="764"/>
      <c r="AM44" s="765"/>
      <c r="AN44" s="983"/>
      <c r="AO44" s="764"/>
      <c r="AP44" s="764"/>
      <c r="AQ44" s="764"/>
      <c r="AR44" s="764"/>
      <c r="AS44" s="765"/>
      <c r="AT44" s="1063"/>
      <c r="AU44" s="764"/>
      <c r="AV44" s="764"/>
      <c r="AW44" s="764"/>
      <c r="AX44" s="765"/>
    </row>
    <row r="45" spans="2:50" ht="14.25" customHeight="1" x14ac:dyDescent="0.25">
      <c r="G45" s="223"/>
      <c r="H45" s="980"/>
      <c r="I45" s="765"/>
      <c r="J45" s="979"/>
      <c r="K45" s="764"/>
      <c r="L45" s="764"/>
      <c r="M45" s="765"/>
      <c r="N45" s="980"/>
      <c r="O45" s="764"/>
      <c r="P45" s="764"/>
      <c r="Q45" s="764"/>
      <c r="R45" s="764"/>
      <c r="S45" s="764"/>
      <c r="T45" s="765"/>
      <c r="U45" s="977"/>
      <c r="V45" s="764"/>
      <c r="W45" s="764"/>
      <c r="X45" s="764"/>
      <c r="Y45" s="764"/>
      <c r="Z45" s="765"/>
      <c r="AA45" s="980"/>
      <c r="AB45" s="764"/>
      <c r="AC45" s="764"/>
      <c r="AD45" s="764"/>
      <c r="AE45" s="764"/>
      <c r="AF45" s="765"/>
      <c r="AG45" s="980"/>
      <c r="AH45" s="764"/>
      <c r="AI45" s="764"/>
      <c r="AJ45" s="764"/>
      <c r="AK45" s="764"/>
      <c r="AL45" s="764"/>
      <c r="AM45" s="765"/>
      <c r="AN45" s="983"/>
      <c r="AO45" s="764"/>
      <c r="AP45" s="764"/>
      <c r="AQ45" s="764"/>
      <c r="AR45" s="764"/>
      <c r="AS45" s="765"/>
      <c r="AT45" s="1063"/>
      <c r="AU45" s="764"/>
      <c r="AV45" s="764"/>
      <c r="AW45" s="764"/>
      <c r="AX45" s="765"/>
    </row>
    <row r="46" spans="2:50" ht="14.25" customHeight="1" x14ac:dyDescent="0.25">
      <c r="G46" s="223"/>
      <c r="H46" s="980"/>
      <c r="I46" s="765"/>
      <c r="J46" s="979"/>
      <c r="K46" s="764"/>
      <c r="L46" s="764"/>
      <c r="M46" s="765"/>
      <c r="N46" s="980"/>
      <c r="O46" s="764"/>
      <c r="P46" s="764"/>
      <c r="Q46" s="764"/>
      <c r="R46" s="764"/>
      <c r="S46" s="764"/>
      <c r="T46" s="765"/>
      <c r="U46" s="977"/>
      <c r="V46" s="764"/>
      <c r="W46" s="764"/>
      <c r="X46" s="764"/>
      <c r="Y46" s="764"/>
      <c r="Z46" s="765"/>
      <c r="AA46" s="980"/>
      <c r="AB46" s="764"/>
      <c r="AC46" s="764"/>
      <c r="AD46" s="764"/>
      <c r="AE46" s="764"/>
      <c r="AF46" s="765"/>
      <c r="AG46" s="980"/>
      <c r="AH46" s="764"/>
      <c r="AI46" s="764"/>
      <c r="AJ46" s="764"/>
      <c r="AK46" s="764"/>
      <c r="AL46" s="764"/>
      <c r="AM46" s="765"/>
      <c r="AN46" s="983"/>
      <c r="AO46" s="764"/>
      <c r="AP46" s="764"/>
      <c r="AQ46" s="764"/>
      <c r="AR46" s="764"/>
      <c r="AS46" s="765"/>
      <c r="AT46" s="1063"/>
      <c r="AU46" s="764"/>
      <c r="AV46" s="764"/>
      <c r="AW46" s="764"/>
      <c r="AX46" s="765"/>
    </row>
    <row r="47" spans="2:50" ht="14.25" customHeight="1" x14ac:dyDescent="0.25">
      <c r="G47" s="256"/>
      <c r="H47" s="980"/>
      <c r="I47" s="765"/>
      <c r="J47" s="979"/>
      <c r="K47" s="764"/>
      <c r="L47" s="764"/>
      <c r="M47" s="765"/>
      <c r="N47" s="980"/>
      <c r="O47" s="764"/>
      <c r="P47" s="764"/>
      <c r="Q47" s="764"/>
      <c r="R47" s="764"/>
      <c r="S47" s="764"/>
      <c r="T47" s="765"/>
      <c r="U47" s="977"/>
      <c r="V47" s="764"/>
      <c r="W47" s="764"/>
      <c r="X47" s="764"/>
      <c r="Y47" s="764"/>
      <c r="Z47" s="765"/>
      <c r="AA47" s="980"/>
      <c r="AB47" s="764"/>
      <c r="AC47" s="764"/>
      <c r="AD47" s="764"/>
      <c r="AE47" s="764"/>
      <c r="AF47" s="765"/>
      <c r="AG47" s="980"/>
      <c r="AH47" s="764"/>
      <c r="AI47" s="764"/>
      <c r="AJ47" s="764"/>
      <c r="AK47" s="764"/>
      <c r="AL47" s="764"/>
      <c r="AM47" s="765"/>
      <c r="AN47" s="983"/>
      <c r="AO47" s="764"/>
      <c r="AP47" s="764"/>
      <c r="AQ47" s="764"/>
      <c r="AR47" s="764"/>
      <c r="AS47" s="765"/>
      <c r="AT47" s="1063"/>
      <c r="AU47" s="764"/>
      <c r="AV47" s="764"/>
      <c r="AW47" s="764"/>
      <c r="AX47" s="765"/>
    </row>
    <row r="48" spans="2:50" ht="14.25" customHeight="1" x14ac:dyDescent="0.25">
      <c r="G48" s="256"/>
      <c r="H48" s="980"/>
      <c r="I48" s="765"/>
      <c r="J48" s="979"/>
      <c r="K48" s="764"/>
      <c r="L48" s="764"/>
      <c r="M48" s="765"/>
      <c r="N48" s="980"/>
      <c r="O48" s="764"/>
      <c r="P48" s="764"/>
      <c r="Q48" s="764"/>
      <c r="R48" s="764"/>
      <c r="S48" s="764"/>
      <c r="T48" s="765"/>
      <c r="U48" s="977"/>
      <c r="V48" s="764"/>
      <c r="W48" s="764"/>
      <c r="X48" s="764"/>
      <c r="Y48" s="764"/>
      <c r="Z48" s="765"/>
      <c r="AA48" s="980"/>
      <c r="AB48" s="764"/>
      <c r="AC48" s="764"/>
      <c r="AD48" s="764"/>
      <c r="AE48" s="764"/>
      <c r="AF48" s="765"/>
      <c r="AG48" s="980"/>
      <c r="AH48" s="764"/>
      <c r="AI48" s="764"/>
      <c r="AJ48" s="764"/>
      <c r="AK48" s="764"/>
      <c r="AL48" s="764"/>
      <c r="AM48" s="765"/>
      <c r="AN48" s="983"/>
      <c r="AO48" s="764"/>
      <c r="AP48" s="764"/>
      <c r="AQ48" s="764"/>
      <c r="AR48" s="764"/>
      <c r="AS48" s="765"/>
      <c r="AT48" s="1063"/>
      <c r="AU48" s="764"/>
      <c r="AV48" s="764"/>
      <c r="AW48" s="764"/>
      <c r="AX48" s="765"/>
    </row>
    <row r="49" spans="7:50" ht="14.25" customHeight="1" x14ac:dyDescent="0.25">
      <c r="G49" s="256"/>
      <c r="H49" s="980"/>
      <c r="I49" s="765"/>
      <c r="J49" s="979"/>
      <c r="K49" s="764"/>
      <c r="L49" s="764"/>
      <c r="M49" s="765"/>
      <c r="N49" s="980"/>
      <c r="O49" s="764"/>
      <c r="P49" s="764"/>
      <c r="Q49" s="764"/>
      <c r="R49" s="764"/>
      <c r="S49" s="764"/>
      <c r="T49" s="765"/>
      <c r="U49" s="977"/>
      <c r="V49" s="764"/>
      <c r="W49" s="764"/>
      <c r="X49" s="764"/>
      <c r="Y49" s="764"/>
      <c r="Z49" s="765"/>
      <c r="AA49" s="980"/>
      <c r="AB49" s="764"/>
      <c r="AC49" s="764"/>
      <c r="AD49" s="764"/>
      <c r="AE49" s="764"/>
      <c r="AF49" s="765"/>
      <c r="AG49" s="980"/>
      <c r="AH49" s="764"/>
      <c r="AI49" s="764"/>
      <c r="AJ49" s="764"/>
      <c r="AK49" s="764"/>
      <c r="AL49" s="764"/>
      <c r="AM49" s="765"/>
      <c r="AN49" s="983"/>
      <c r="AO49" s="764"/>
      <c r="AP49" s="764"/>
      <c r="AQ49" s="764"/>
      <c r="AR49" s="764"/>
      <c r="AS49" s="765"/>
      <c r="AT49" s="1063"/>
      <c r="AU49" s="764"/>
      <c r="AV49" s="764"/>
      <c r="AW49" s="764"/>
      <c r="AX49" s="765"/>
    </row>
    <row r="50" spans="7:50" ht="14.25" customHeight="1" x14ac:dyDescent="0.25">
      <c r="G50" s="256"/>
      <c r="H50" s="993"/>
      <c r="I50" s="765"/>
      <c r="J50" s="993"/>
      <c r="K50" s="764"/>
      <c r="L50" s="764"/>
      <c r="M50" s="765"/>
      <c r="N50" s="993"/>
      <c r="O50" s="764"/>
      <c r="P50" s="764"/>
      <c r="Q50" s="764"/>
      <c r="R50" s="764"/>
      <c r="S50" s="764"/>
      <c r="T50" s="765"/>
      <c r="U50" s="986"/>
      <c r="V50" s="764"/>
      <c r="W50" s="764"/>
      <c r="X50" s="764"/>
      <c r="Y50" s="764"/>
      <c r="Z50" s="765"/>
      <c r="AA50" s="993"/>
      <c r="AB50" s="764"/>
      <c r="AC50" s="764"/>
      <c r="AD50" s="764"/>
      <c r="AE50" s="764"/>
      <c r="AF50" s="765"/>
      <c r="AG50" s="993"/>
      <c r="AH50" s="764"/>
      <c r="AI50" s="764"/>
      <c r="AJ50" s="764"/>
      <c r="AK50" s="764"/>
      <c r="AL50" s="764"/>
      <c r="AM50" s="765"/>
      <c r="AN50" s="995"/>
      <c r="AO50" s="764"/>
      <c r="AP50" s="764"/>
      <c r="AQ50" s="764"/>
      <c r="AR50" s="764"/>
      <c r="AS50" s="765"/>
      <c r="AT50" s="1065"/>
      <c r="AU50" s="764"/>
      <c r="AV50" s="764"/>
      <c r="AW50" s="764"/>
      <c r="AX50" s="765"/>
    </row>
    <row r="51" spans="7:50" ht="14.25" customHeight="1" x14ac:dyDescent="0.25">
      <c r="G51" s="223"/>
      <c r="H51" s="1092" t="s">
        <v>1494</v>
      </c>
      <c r="I51" s="764"/>
      <c r="J51" s="764"/>
      <c r="K51" s="764"/>
      <c r="L51" s="764"/>
      <c r="M51" s="764"/>
      <c r="N51" s="764"/>
      <c r="O51" s="764"/>
      <c r="P51" s="764"/>
      <c r="Q51" s="764"/>
      <c r="R51" s="764"/>
      <c r="S51" s="764"/>
      <c r="T51" s="764"/>
      <c r="U51" s="764"/>
      <c r="V51" s="764"/>
      <c r="W51" s="764"/>
      <c r="X51" s="764"/>
      <c r="Y51" s="764"/>
      <c r="Z51" s="764"/>
      <c r="AA51" s="764"/>
      <c r="AB51" s="764"/>
      <c r="AC51" s="764"/>
      <c r="AD51" s="764"/>
      <c r="AE51" s="764"/>
      <c r="AF51" s="764"/>
      <c r="AG51" s="764"/>
      <c r="AH51" s="764"/>
      <c r="AI51" s="764"/>
      <c r="AJ51" s="764"/>
      <c r="AK51" s="764"/>
      <c r="AL51" s="764"/>
      <c r="AM51" s="764"/>
      <c r="AN51" s="764"/>
      <c r="AO51" s="764"/>
      <c r="AP51" s="764"/>
      <c r="AQ51" s="764"/>
      <c r="AR51" s="764"/>
      <c r="AS51" s="765"/>
      <c r="AT51" s="1134">
        <f>SUM(AT30:AT50)</f>
        <v>0</v>
      </c>
      <c r="AU51" s="764"/>
      <c r="AV51" s="764"/>
      <c r="AW51" s="764"/>
      <c r="AX51" s="765"/>
    </row>
    <row r="52" spans="7:50" ht="14.25" customHeight="1" x14ac:dyDescent="0.25">
      <c r="G52" s="223"/>
    </row>
    <row r="53" spans="7:50" ht="14.25" customHeight="1" x14ac:dyDescent="0.25">
      <c r="G53" s="223"/>
    </row>
    <row r="54" spans="7:50" ht="15" customHeight="1" x14ac:dyDescent="0.25">
      <c r="G54" s="223"/>
    </row>
    <row r="55" spans="7:50" ht="14.25" customHeight="1" x14ac:dyDescent="0.25">
      <c r="G55" s="223"/>
      <c r="H55" s="976" t="s">
        <v>1795</v>
      </c>
      <c r="I55" s="824"/>
      <c r="J55" s="824"/>
      <c r="K55" s="824"/>
      <c r="L55" s="824"/>
      <c r="M55" s="824"/>
      <c r="N55" s="824"/>
      <c r="O55" s="824"/>
      <c r="P55" s="824"/>
      <c r="Q55" s="824"/>
      <c r="R55" s="824"/>
      <c r="S55" s="824"/>
      <c r="T55" s="824"/>
      <c r="U55" s="824"/>
      <c r="V55" s="824"/>
      <c r="W55" s="824"/>
      <c r="X55" s="824"/>
      <c r="Y55" s="825"/>
      <c r="Z55" s="976" t="s">
        <v>1796</v>
      </c>
      <c r="AA55" s="824"/>
      <c r="AB55" s="824"/>
      <c r="AC55" s="824"/>
      <c r="AD55" s="824"/>
      <c r="AE55" s="824"/>
      <c r="AF55" s="824"/>
      <c r="AG55" s="824"/>
      <c r="AH55" s="824"/>
      <c r="AI55" s="824"/>
      <c r="AJ55" s="824"/>
      <c r="AK55" s="824"/>
      <c r="AL55" s="824"/>
      <c r="AM55" s="824"/>
      <c r="AN55" s="824"/>
      <c r="AO55" s="824"/>
      <c r="AP55" s="824"/>
      <c r="AQ55" s="825"/>
    </row>
    <row r="56" spans="7:50" ht="14.25" customHeight="1" x14ac:dyDescent="0.25">
      <c r="G56" s="223"/>
      <c r="H56" s="257" t="s">
        <v>796</v>
      </c>
      <c r="I56" s="258"/>
      <c r="J56" s="258"/>
      <c r="K56" s="258"/>
      <c r="L56" s="258"/>
      <c r="M56" s="258"/>
      <c r="N56" s="258"/>
      <c r="O56" s="258"/>
      <c r="P56" s="258"/>
      <c r="Q56" s="259"/>
      <c r="R56" s="257" t="s">
        <v>1511</v>
      </c>
      <c r="S56" s="258"/>
      <c r="T56" s="258"/>
      <c r="U56" s="259"/>
      <c r="V56" s="257" t="s">
        <v>1510</v>
      </c>
      <c r="W56" s="258"/>
      <c r="X56" s="258"/>
      <c r="Y56" s="259"/>
      <c r="Z56" s="257" t="s">
        <v>796</v>
      </c>
      <c r="AA56" s="258"/>
      <c r="AB56" s="258"/>
      <c r="AC56" s="258"/>
      <c r="AD56" s="258"/>
      <c r="AE56" s="258"/>
      <c r="AF56" s="258"/>
      <c r="AG56" s="258"/>
      <c r="AH56" s="258"/>
      <c r="AI56" s="259"/>
      <c r="AJ56" s="257" t="s">
        <v>1511</v>
      </c>
      <c r="AK56" s="258"/>
      <c r="AL56" s="258"/>
      <c r="AM56" s="259"/>
      <c r="AN56" s="257" t="s">
        <v>1510</v>
      </c>
      <c r="AO56" s="258"/>
      <c r="AP56" s="258"/>
      <c r="AQ56" s="259"/>
    </row>
    <row r="57" spans="7:50" ht="14.25" customHeight="1" x14ac:dyDescent="0.25">
      <c r="G57" s="223"/>
      <c r="H57" s="260"/>
      <c r="Q57" s="261"/>
      <c r="R57" s="260"/>
      <c r="U57" s="261"/>
      <c r="V57" s="260"/>
      <c r="Y57" s="261"/>
      <c r="Z57" s="260"/>
      <c r="AI57" s="261"/>
      <c r="AJ57" s="260"/>
      <c r="AM57" s="261"/>
      <c r="AN57" s="260"/>
      <c r="AQ57" s="261"/>
    </row>
    <row r="58" spans="7:50" ht="14.25" customHeight="1" x14ac:dyDescent="0.25">
      <c r="G58" s="223"/>
      <c r="H58" s="260"/>
      <c r="Q58" s="261"/>
      <c r="R58" s="260"/>
      <c r="U58" s="261"/>
      <c r="V58" s="260"/>
      <c r="Y58" s="261"/>
      <c r="Z58" s="260"/>
      <c r="AI58" s="261"/>
      <c r="AJ58" s="260"/>
      <c r="AM58" s="261"/>
      <c r="AN58" s="260"/>
      <c r="AQ58" s="261"/>
    </row>
    <row r="59" spans="7:50" ht="14.25" customHeight="1" x14ac:dyDescent="0.25">
      <c r="G59" s="223"/>
      <c r="H59" s="260"/>
      <c r="Q59" s="261"/>
      <c r="R59" s="260"/>
      <c r="U59" s="261"/>
      <c r="V59" s="260"/>
      <c r="Y59" s="261"/>
      <c r="Z59" s="260"/>
      <c r="AI59" s="261"/>
      <c r="AJ59" s="260"/>
      <c r="AM59" s="261"/>
      <c r="AN59" s="260"/>
      <c r="AQ59" s="261"/>
    </row>
    <row r="60" spans="7:50" ht="14.25" customHeight="1" x14ac:dyDescent="0.25">
      <c r="G60" s="223"/>
      <c r="H60" s="260"/>
      <c r="Q60" s="261"/>
      <c r="R60" s="260"/>
      <c r="U60" s="261"/>
      <c r="V60" s="260"/>
      <c r="Y60" s="261"/>
      <c r="Z60" s="260"/>
      <c r="AI60" s="261"/>
      <c r="AJ60" s="260"/>
      <c r="AM60" s="261"/>
      <c r="AN60" s="260"/>
      <c r="AQ60" s="261"/>
    </row>
    <row r="61" spans="7:50" ht="14.25" customHeight="1" x14ac:dyDescent="0.25">
      <c r="G61" s="223"/>
      <c r="H61" s="262"/>
      <c r="I61" s="263"/>
      <c r="J61" s="263"/>
      <c r="K61" s="263"/>
      <c r="L61" s="263"/>
      <c r="M61" s="263"/>
      <c r="N61" s="263"/>
      <c r="O61" s="263"/>
      <c r="P61" s="263"/>
      <c r="Q61" s="264"/>
      <c r="R61" s="262"/>
      <c r="S61" s="263"/>
      <c r="T61" s="263"/>
      <c r="U61" s="264"/>
      <c r="V61" s="262"/>
      <c r="W61" s="263"/>
      <c r="X61" s="263"/>
      <c r="Y61" s="264"/>
      <c r="Z61" s="262"/>
      <c r="AA61" s="263"/>
      <c r="AB61" s="263"/>
      <c r="AC61" s="263"/>
      <c r="AD61" s="263"/>
      <c r="AE61" s="263"/>
      <c r="AF61" s="263"/>
      <c r="AG61" s="263"/>
      <c r="AH61" s="263"/>
      <c r="AI61" s="264"/>
      <c r="AJ61" s="262"/>
      <c r="AK61" s="263"/>
      <c r="AL61" s="263"/>
      <c r="AM61" s="264"/>
      <c r="AN61" s="262"/>
      <c r="AO61" s="263"/>
      <c r="AP61" s="263"/>
      <c r="AQ61" s="264"/>
    </row>
    <row r="62" spans="7:50" ht="14.25" customHeight="1" x14ac:dyDescent="0.25">
      <c r="G62" s="223"/>
      <c r="AM62" s="265" t="s">
        <v>1797</v>
      </c>
      <c r="AN62" s="55" t="str">
        <f>'F-1-1'!U18</f>
        <v>F-1-1-1</v>
      </c>
    </row>
    <row r="63" spans="7:50" ht="14.25" customHeight="1" x14ac:dyDescent="0.25">
      <c r="G63" s="223"/>
    </row>
  </sheetData>
  <mergeCells count="216">
    <mergeCell ref="AT50:AX50"/>
    <mergeCell ref="AT28:AX29"/>
    <mergeCell ref="H35:I35"/>
    <mergeCell ref="H22:I23"/>
    <mergeCell ref="AA49:AF49"/>
    <mergeCell ref="N31:T31"/>
    <mergeCell ref="AN32:AS32"/>
    <mergeCell ref="AA36:AF36"/>
    <mergeCell ref="N40:T40"/>
    <mergeCell ref="AN41:AS41"/>
    <mergeCell ref="J43:M43"/>
    <mergeCell ref="AN47:AS47"/>
    <mergeCell ref="J33:M33"/>
    <mergeCell ref="H39:I39"/>
    <mergeCell ref="J42:M42"/>
    <mergeCell ref="AN43:AS43"/>
    <mergeCell ref="J23:P23"/>
    <mergeCell ref="X24:AD24"/>
    <mergeCell ref="AA39:AF39"/>
    <mergeCell ref="AA35:AF35"/>
    <mergeCell ref="AT49:AX49"/>
    <mergeCell ref="AA40:AF40"/>
    <mergeCell ref="AT32:AX32"/>
    <mergeCell ref="H24:I24"/>
    <mergeCell ref="B12:E12"/>
    <mergeCell ref="AG31:AM31"/>
    <mergeCell ref="H45:I45"/>
    <mergeCell ref="AA32:AF32"/>
    <mergeCell ref="AT34:AX34"/>
    <mergeCell ref="H37:I37"/>
    <mergeCell ref="AL24:AS24"/>
    <mergeCell ref="J30:M30"/>
    <mergeCell ref="U31:Z31"/>
    <mergeCell ref="U40:Z40"/>
    <mergeCell ref="Q23:W23"/>
    <mergeCell ref="AN34:AS34"/>
    <mergeCell ref="B14:E14"/>
    <mergeCell ref="AA38:AF38"/>
    <mergeCell ref="AT39:AX39"/>
    <mergeCell ref="N42:T42"/>
    <mergeCell ref="AN45:AS45"/>
    <mergeCell ref="AA37:AF37"/>
    <mergeCell ref="AN29:AS29"/>
    <mergeCell ref="B13:E13"/>
    <mergeCell ref="AG32:AM32"/>
    <mergeCell ref="J22:AX22"/>
    <mergeCell ref="AN36:AS36"/>
    <mergeCell ref="AT40:AX40"/>
    <mergeCell ref="B32:E32"/>
    <mergeCell ref="H33:I33"/>
    <mergeCell ref="H34:I34"/>
    <mergeCell ref="AG44:AM44"/>
    <mergeCell ref="U38:Z38"/>
    <mergeCell ref="B16:E16"/>
    <mergeCell ref="AG35:AM35"/>
    <mergeCell ref="B18:E18"/>
    <mergeCell ref="B20:E20"/>
    <mergeCell ref="AG30:AM30"/>
    <mergeCell ref="AA34:AF34"/>
    <mergeCell ref="AA33:AF33"/>
    <mergeCell ref="AE23:AK23"/>
    <mergeCell ref="N44:T44"/>
    <mergeCell ref="N50:T50"/>
    <mergeCell ref="H49:I49"/>
    <mergeCell ref="H47:I47"/>
    <mergeCell ref="J47:M47"/>
    <mergeCell ref="H36:I36"/>
    <mergeCell ref="N39:T39"/>
    <mergeCell ref="U39:Z39"/>
    <mergeCell ref="J44:M44"/>
    <mergeCell ref="U45:Z45"/>
    <mergeCell ref="J45:M45"/>
    <mergeCell ref="G7:AR7"/>
    <mergeCell ref="AG34:AM34"/>
    <mergeCell ref="N32:T32"/>
    <mergeCell ref="AA50:AF50"/>
    <mergeCell ref="N41:T41"/>
    <mergeCell ref="X23:AD23"/>
    <mergeCell ref="AA47:AF47"/>
    <mergeCell ref="J34:M34"/>
    <mergeCell ref="N43:T43"/>
    <mergeCell ref="J24:P24"/>
    <mergeCell ref="AL23:AS23"/>
    <mergeCell ref="J49:M49"/>
    <mergeCell ref="AA29:AF29"/>
    <mergeCell ref="N33:T33"/>
    <mergeCell ref="J36:M36"/>
    <mergeCell ref="J31:M31"/>
    <mergeCell ref="U32:Z32"/>
    <mergeCell ref="AE24:AK24"/>
    <mergeCell ref="G9:Z11"/>
    <mergeCell ref="AN33:AS33"/>
    <mergeCell ref="AN44:AS44"/>
    <mergeCell ref="H41:I41"/>
    <mergeCell ref="N30:T30"/>
    <mergeCell ref="H50:I50"/>
    <mergeCell ref="Z55:AQ55"/>
    <mergeCell ref="U46:Z46"/>
    <mergeCell ref="H48:I48"/>
    <mergeCell ref="AA44:AF44"/>
    <mergeCell ref="AG48:AM48"/>
    <mergeCell ref="AN49:AS49"/>
    <mergeCell ref="AG45:AM45"/>
    <mergeCell ref="AN35:AS35"/>
    <mergeCell ref="U48:Z48"/>
    <mergeCell ref="H38:I38"/>
    <mergeCell ref="AG47:AM47"/>
    <mergeCell ref="AA41:AF41"/>
    <mergeCell ref="AN46:AS46"/>
    <mergeCell ref="J48:M48"/>
    <mergeCell ref="AN39:AS39"/>
    <mergeCell ref="AA45:AF45"/>
    <mergeCell ref="AN50:AS50"/>
    <mergeCell ref="J50:M50"/>
    <mergeCell ref="U37:Z37"/>
    <mergeCell ref="AG39:AM39"/>
    <mergeCell ref="H44:I44"/>
    <mergeCell ref="N49:T49"/>
    <mergeCell ref="H51:AS51"/>
    <mergeCell ref="U50:Z50"/>
    <mergeCell ref="B6:E6"/>
    <mergeCell ref="U41:Z41"/>
    <mergeCell ref="N34:T34"/>
    <mergeCell ref="H43:I43"/>
    <mergeCell ref="B15:E15"/>
    <mergeCell ref="J46:M46"/>
    <mergeCell ref="J28:M29"/>
    <mergeCell ref="H31:I31"/>
    <mergeCell ref="U47:Z47"/>
    <mergeCell ref="H40:I40"/>
    <mergeCell ref="U43:Z43"/>
    <mergeCell ref="N36:T36"/>
    <mergeCell ref="N45:T45"/>
    <mergeCell ref="U33:Z33"/>
    <mergeCell ref="J38:M38"/>
    <mergeCell ref="J40:M40"/>
    <mergeCell ref="B17:E17"/>
    <mergeCell ref="H42:I42"/>
    <mergeCell ref="J35:M35"/>
    <mergeCell ref="B19:E19"/>
    <mergeCell ref="B34:E34"/>
    <mergeCell ref="B28:E28"/>
    <mergeCell ref="H30:I30"/>
    <mergeCell ref="B30:E30"/>
    <mergeCell ref="AA48:AF48"/>
    <mergeCell ref="AA30:AF30"/>
    <mergeCell ref="AG37:AM37"/>
    <mergeCell ref="N28:Z28"/>
    <mergeCell ref="AT24:AX24"/>
    <mergeCell ref="AT33:AX33"/>
    <mergeCell ref="AT35:AX35"/>
    <mergeCell ref="AT38:AX38"/>
    <mergeCell ref="AT41:AX41"/>
    <mergeCell ref="AT48:AX48"/>
    <mergeCell ref="AN31:AS31"/>
    <mergeCell ref="AT37:AX37"/>
    <mergeCell ref="AT42:AX42"/>
    <mergeCell ref="AG33:AM33"/>
    <mergeCell ref="AA31:AF31"/>
    <mergeCell ref="AG29:AM29"/>
    <mergeCell ref="U29:Z29"/>
    <mergeCell ref="AG42:AM42"/>
    <mergeCell ref="AG43:AM43"/>
    <mergeCell ref="U42:Z42"/>
    <mergeCell ref="N48:T48"/>
    <mergeCell ref="AT36:AX36"/>
    <mergeCell ref="AA43:AF43"/>
    <mergeCell ref="AG38:AM38"/>
    <mergeCell ref="B4:E4"/>
    <mergeCell ref="H46:I46"/>
    <mergeCell ref="H28:I29"/>
    <mergeCell ref="N35:T35"/>
    <mergeCell ref="J39:M39"/>
    <mergeCell ref="AN42:AS42"/>
    <mergeCell ref="AA46:AF46"/>
    <mergeCell ref="J37:M37"/>
    <mergeCell ref="AT30:AX30"/>
    <mergeCell ref="AG46:AM46"/>
    <mergeCell ref="AA28:AS28"/>
    <mergeCell ref="AG40:AM40"/>
    <mergeCell ref="H32:I32"/>
    <mergeCell ref="AN37:AS37"/>
    <mergeCell ref="U35:Z35"/>
    <mergeCell ref="AT44:AX44"/>
    <mergeCell ref="U44:Z44"/>
    <mergeCell ref="N46:T46"/>
    <mergeCell ref="J32:M32"/>
    <mergeCell ref="AT31:AX31"/>
    <mergeCell ref="U34:Z34"/>
    <mergeCell ref="AN30:AS30"/>
    <mergeCell ref="B8:E8"/>
    <mergeCell ref="U30:Z30"/>
    <mergeCell ref="AT51:AX51"/>
    <mergeCell ref="U49:Z49"/>
    <mergeCell ref="H55:Y55"/>
    <mergeCell ref="U36:Z36"/>
    <mergeCell ref="N29:T29"/>
    <mergeCell ref="AT45:AX45"/>
    <mergeCell ref="B10:E10"/>
    <mergeCell ref="N38:T38"/>
    <mergeCell ref="J41:M41"/>
    <mergeCell ref="AT23:AX23"/>
    <mergeCell ref="N47:T47"/>
    <mergeCell ref="AN48:AS48"/>
    <mergeCell ref="AG41:AM41"/>
    <mergeCell ref="Q24:W24"/>
    <mergeCell ref="AT47:AX47"/>
    <mergeCell ref="AG50:AM50"/>
    <mergeCell ref="N37:T37"/>
    <mergeCell ref="AN38:AS38"/>
    <mergeCell ref="AA42:AF42"/>
    <mergeCell ref="AT43:AX43"/>
    <mergeCell ref="AT46:AX46"/>
    <mergeCell ref="AG49:AM49"/>
    <mergeCell ref="AN40:AS40"/>
    <mergeCell ref="AG36:AM36"/>
  </mergeCells>
  <hyperlinks>
    <hyperlink ref="B4" location="PANDUAN!A1" display="PANDUAN" xr:uid="{00000000-0004-0000-DD00-000000000000}"/>
    <hyperlink ref="B6" location="'EWS DIRECTORY'!A1" display="EWS DIRECTORY" xr:uid="{00000000-0004-0000-DD00-000001000000}"/>
    <hyperlink ref="B8" location="'DATA PEMICU'!A1" display="DATA PEMICU" xr:uid="{00000000-0004-0000-DD00-000002000000}"/>
    <hyperlink ref="B10" location="'DATA PENGUJI'!A1" display="DATA PENGUJI" xr:uid="{00000000-0004-0000-DD00-000003000000}"/>
    <hyperlink ref="B12" location="'MAIN LEVEL'!A1" display="MAIN LEVEL" xr:uid="{00000000-0004-0000-DD00-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2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E00-000000000000}">
  <sheetPr codeName="Sheet433">
    <tabColor theme="4" tint="-0.249977111117893"/>
  </sheetPr>
  <dimension ref="A1:AT35"/>
  <sheetViews>
    <sheetView topLeftCell="B1" zoomScaleNormal="100" workbookViewId="0">
      <selection activeCell="AQ18" sqref="AQ18:AU18"/>
    </sheetView>
  </sheetViews>
  <sheetFormatPr defaultColWidth="3.88671875" defaultRowHeight="15" customHeight="1" x14ac:dyDescent="0.25"/>
  <cols>
    <col min="1" max="1" width="0" style="110" hidden="1"/>
    <col min="2" max="5" width="3.88671875" style="177" customWidth="1"/>
    <col min="6" max="6" width="3.88671875" style="110" customWidth="1"/>
  </cols>
  <sheetData>
    <row r="1" spans="2:46" ht="14.25" customHeight="1" x14ac:dyDescent="0.25">
      <c r="G1" s="110"/>
      <c r="H1" s="110"/>
      <c r="I1" s="110"/>
      <c r="J1" s="110"/>
      <c r="K1" s="110"/>
      <c r="L1" s="110"/>
      <c r="M1" s="110"/>
      <c r="N1" s="110"/>
      <c r="O1" s="110"/>
      <c r="P1" s="110"/>
      <c r="Q1" s="110"/>
      <c r="R1" s="110"/>
      <c r="S1" s="110"/>
      <c r="T1" s="110"/>
      <c r="U1" s="110"/>
      <c r="V1" s="110"/>
      <c r="W1" s="110"/>
      <c r="X1" s="110"/>
    </row>
    <row r="2" spans="2:46" ht="14.25" customHeight="1" x14ac:dyDescent="0.25">
      <c r="G2" s="55" t="s">
        <v>1674</v>
      </c>
      <c r="H2" s="55"/>
      <c r="I2" s="55"/>
      <c r="J2" s="55"/>
      <c r="K2" s="55"/>
      <c r="L2" s="55"/>
      <c r="M2" s="55"/>
      <c r="N2" s="55"/>
      <c r="AT2" s="443"/>
    </row>
    <row r="3" spans="2:46" ht="14.25" customHeight="1" x14ac:dyDescent="0.25">
      <c r="B3" s="111"/>
      <c r="C3" s="111"/>
      <c r="D3" s="111"/>
      <c r="E3" s="111"/>
      <c r="G3" s="55"/>
      <c r="H3" s="55"/>
      <c r="I3" s="55"/>
      <c r="J3" s="55"/>
      <c r="K3" s="55"/>
      <c r="L3" s="55"/>
      <c r="M3" s="55"/>
      <c r="N3" s="55"/>
      <c r="AT3" s="443"/>
    </row>
    <row r="4" spans="2:46" ht="14.25" customHeight="1" x14ac:dyDescent="0.25">
      <c r="B4" s="762" t="s">
        <v>79</v>
      </c>
      <c r="C4" s="761"/>
      <c r="D4" s="761"/>
      <c r="E4" s="761"/>
      <c r="G4" s="55"/>
      <c r="H4" s="55"/>
      <c r="I4" s="55"/>
      <c r="J4" s="55"/>
      <c r="K4" s="55"/>
      <c r="L4" s="55"/>
      <c r="M4" s="55"/>
      <c r="N4" s="55"/>
      <c r="AT4" s="443"/>
    </row>
    <row r="5" spans="2:46" ht="14.25" customHeight="1" x14ac:dyDescent="0.25">
      <c r="B5" s="111"/>
      <c r="C5" s="111"/>
      <c r="D5" s="111"/>
      <c r="E5" s="111"/>
      <c r="G5" s="55"/>
      <c r="H5" s="55"/>
      <c r="I5" s="55"/>
      <c r="J5" s="55"/>
      <c r="K5" s="55"/>
      <c r="L5" s="55"/>
      <c r="M5" s="55"/>
      <c r="N5" s="55"/>
      <c r="AT5" s="443"/>
    </row>
    <row r="6" spans="2:46" ht="14.25" customHeight="1" x14ac:dyDescent="0.25">
      <c r="B6" s="762" t="s">
        <v>87</v>
      </c>
      <c r="C6" s="761"/>
      <c r="D6" s="761"/>
      <c r="E6" s="761"/>
      <c r="G6" s="55"/>
      <c r="H6" s="55"/>
      <c r="I6" s="55"/>
      <c r="J6" s="55"/>
      <c r="K6" s="55"/>
      <c r="L6" s="55"/>
      <c r="M6" s="55"/>
      <c r="N6" s="55"/>
      <c r="AT6" s="443"/>
    </row>
    <row r="7" spans="2:46" ht="15" customHeight="1" x14ac:dyDescent="0.25">
      <c r="B7" s="111"/>
      <c r="C7" s="111"/>
      <c r="D7" s="111"/>
      <c r="E7" s="111"/>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443"/>
    </row>
    <row r="8" spans="2:46" ht="14.25" customHeight="1" x14ac:dyDescent="0.25">
      <c r="B8" s="762" t="s">
        <v>94</v>
      </c>
      <c r="C8" s="761"/>
      <c r="D8" s="761"/>
      <c r="E8" s="761"/>
      <c r="G8" s="55"/>
      <c r="H8" s="55"/>
      <c r="I8" s="55"/>
      <c r="J8" s="55"/>
      <c r="K8" s="55"/>
      <c r="L8" s="55"/>
      <c r="M8" s="55"/>
      <c r="N8" s="55"/>
      <c r="AT8" s="443"/>
    </row>
    <row r="9" spans="2:46" ht="14.25" customHeight="1" x14ac:dyDescent="0.25">
      <c r="B9" s="111"/>
      <c r="C9" s="111"/>
      <c r="D9" s="111"/>
      <c r="E9" s="111"/>
      <c r="G9" s="999" t="str">
        <f>"Rincian "&amp;'F-1-1'!H18&amp;" "&amp;'F-1-1'!M20</f>
        <v>Rincian Keuntungan Selisih Kurs Berdasarkan Analisis SPT dan Laporan Keuangan</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c r="AT12" s="443"/>
    </row>
    <row r="13" spans="2:46" ht="14.25" customHeight="1" x14ac:dyDescent="0.25">
      <c r="B13" s="962" t="str">
        <f>HYPERLINK("#'"&amp;'EWS DIRECTORY'!$J$219&amp;"'!A1",'EWS DIRECTORY'!$J$219)</f>
        <v>F-1</v>
      </c>
      <c r="C13" s="761"/>
      <c r="D13" s="761"/>
      <c r="E13" s="761"/>
      <c r="G13" s="55" t="s">
        <v>1680</v>
      </c>
      <c r="H13" s="55"/>
      <c r="I13" s="254"/>
      <c r="J13" s="254"/>
      <c r="K13" s="254"/>
      <c r="L13" s="254"/>
      <c r="M13" s="254"/>
      <c r="N13" s="254"/>
      <c r="AT13" s="443"/>
    </row>
    <row r="14" spans="2:46" ht="14.25" customHeight="1" x14ac:dyDescent="0.25">
      <c r="B14" s="931" t="str">
        <f>HYPERLINK("#'"&amp;'EWS DIRECTORY'!$J$220&amp;"'!A1",'EWS DIRECTORY'!$J$220)</f>
        <v>F-1-1</v>
      </c>
      <c r="C14" s="761"/>
      <c r="D14" s="761"/>
      <c r="E14" s="761"/>
      <c r="G14" s="55"/>
      <c r="H14" s="55"/>
      <c r="I14" s="254"/>
      <c r="J14" s="254"/>
      <c r="K14" s="254"/>
      <c r="L14" s="254"/>
      <c r="M14" s="254"/>
      <c r="N14" s="254"/>
      <c r="AT14" s="443"/>
    </row>
    <row r="15" spans="2:46" ht="14.25" customHeight="1" x14ac:dyDescent="0.25">
      <c r="B15" s="929" t="str">
        <f>HYPERLINK("#'"&amp;'EWS DIRECTORY'!$J$221&amp;"'!A1",'EWS DIRECTORY'!$J$221)</f>
        <v>F-1-1-1</v>
      </c>
      <c r="C15" s="761"/>
      <c r="D15" s="761"/>
      <c r="E15" s="761"/>
      <c r="G15" s="55"/>
      <c r="H15" s="55"/>
      <c r="I15" s="254"/>
      <c r="J15" s="254"/>
      <c r="K15" s="254"/>
      <c r="L15" s="254"/>
      <c r="M15" s="254"/>
      <c r="N15" s="254"/>
      <c r="AT15" s="443"/>
    </row>
    <row r="16" spans="2:46" ht="14.25" customHeight="1" x14ac:dyDescent="0.25">
      <c r="B16" s="927" t="str">
        <f>HYPERLINK("#'"&amp;'EWS DIRECTORY'!$J$222&amp;"'!A1",'EWS DIRECTORY'!$J$222)</f>
        <v>F-1-1-2</v>
      </c>
      <c r="C16" s="761"/>
      <c r="D16" s="761"/>
      <c r="E16" s="761"/>
      <c r="G16" s="55"/>
      <c r="H16" s="55"/>
      <c r="I16" s="254"/>
      <c r="J16" s="254"/>
      <c r="K16" s="254"/>
      <c r="L16" s="254"/>
      <c r="M16" s="254"/>
      <c r="N16" s="254"/>
      <c r="AT16" s="443"/>
    </row>
    <row r="17" spans="2:46" ht="14.25" customHeight="1" x14ac:dyDescent="0.25">
      <c r="B17" s="929" t="str">
        <f>HYPERLINK("#'"&amp;'EWS DIRECTORY'!$J$223&amp;"'!A1",'EWS DIRECTORY'!$J$223)</f>
        <v>F-1-1-3</v>
      </c>
      <c r="C17" s="761"/>
      <c r="D17" s="761"/>
      <c r="E17" s="761"/>
      <c r="G17" s="55" t="s">
        <v>1681</v>
      </c>
      <c r="H17" s="55"/>
      <c r="I17" s="55"/>
      <c r="J17" s="254"/>
      <c r="K17" s="254"/>
      <c r="L17" s="254"/>
      <c r="M17" s="254"/>
      <c r="N17" s="254"/>
      <c r="AT17" s="443"/>
    </row>
    <row r="18" spans="2:46" ht="14.25" customHeight="1" x14ac:dyDescent="0.25">
      <c r="B18" s="929" t="str">
        <f>HYPERLINK("#'"&amp;'EWS DIRECTORY'!$J$224&amp;"'!A1",'EWS DIRECTORY'!$J$224)</f>
        <v>F-1-1-4</v>
      </c>
      <c r="C18" s="761"/>
      <c r="D18" s="761"/>
      <c r="E18" s="761"/>
      <c r="G18" s="55" t="s">
        <v>1744</v>
      </c>
      <c r="H18" s="55"/>
      <c r="I18" s="55" t="s">
        <v>1744</v>
      </c>
      <c r="J18" s="254"/>
      <c r="K18" s="254"/>
      <c r="L18" s="254"/>
      <c r="M18" s="254"/>
      <c r="N18" s="254"/>
      <c r="AT18" s="443"/>
    </row>
    <row r="19" spans="2:46" ht="14.25" customHeight="1" x14ac:dyDescent="0.25">
      <c r="B19" s="929" t="str">
        <f>HYPERLINK("#'"&amp;'EWS DIRECTORY'!$J$225&amp;"'!A1",'EWS DIRECTORY'!$J$225)</f>
        <v>F-1-1-5</v>
      </c>
      <c r="C19" s="761"/>
      <c r="D19" s="761"/>
      <c r="E19" s="761"/>
      <c r="AT19" s="443"/>
    </row>
    <row r="20" spans="2:46" ht="14.25" customHeight="1" x14ac:dyDescent="0.25">
      <c r="B20" s="929" t="str">
        <f>HYPERLINK("#'"&amp;'EWS DIRECTORY'!$J$226&amp;"'!A1",'EWS DIRECTORY'!$J$226)</f>
        <v>F-1-1-6</v>
      </c>
      <c r="C20" s="761"/>
      <c r="D20" s="761"/>
      <c r="E20" s="761"/>
      <c r="G20" s="55" t="s">
        <v>1851</v>
      </c>
      <c r="AT20" s="443"/>
    </row>
    <row r="21" spans="2:46" ht="14.25" customHeight="1" x14ac:dyDescent="0.25">
      <c r="G21" s="55"/>
      <c r="AT21" s="443"/>
    </row>
    <row r="22" spans="2:46" ht="14.25" customHeight="1" x14ac:dyDescent="0.25">
      <c r="G22" s="55"/>
      <c r="H22" s="1086" t="s">
        <v>107</v>
      </c>
      <c r="I22" s="790"/>
      <c r="J22" s="1087" t="s">
        <v>1767</v>
      </c>
      <c r="K22" s="789"/>
      <c r="L22" s="1082" t="s">
        <v>1852</v>
      </c>
      <c r="M22" s="764"/>
      <c r="N22" s="764"/>
      <c r="O22" s="764"/>
      <c r="P22" s="764"/>
      <c r="Q22" s="764"/>
      <c r="R22" s="764"/>
      <c r="S22" s="764"/>
      <c r="T22" s="764"/>
      <c r="U22" s="765"/>
      <c r="V22" s="1083" t="s">
        <v>1853</v>
      </c>
      <c r="W22" s="764"/>
      <c r="X22" s="764"/>
      <c r="Y22" s="764"/>
      <c r="Z22" s="764"/>
      <c r="AA22" s="764"/>
      <c r="AB22" s="764"/>
      <c r="AC22" s="764"/>
      <c r="AD22" s="764"/>
      <c r="AE22" s="764"/>
      <c r="AF22" s="764"/>
      <c r="AG22" s="764"/>
      <c r="AH22" s="764"/>
      <c r="AI22" s="764"/>
      <c r="AJ22" s="764"/>
      <c r="AK22" s="764"/>
      <c r="AL22" s="764"/>
      <c r="AM22" s="764"/>
      <c r="AN22" s="765"/>
      <c r="AO22" s="1084" t="s">
        <v>1770</v>
      </c>
      <c r="AP22" s="764"/>
      <c r="AQ22" s="764"/>
      <c r="AR22" s="764"/>
      <c r="AS22" s="764"/>
      <c r="AT22" s="765"/>
    </row>
    <row r="23" spans="2:46" ht="15" customHeight="1" x14ac:dyDescent="0.25">
      <c r="G23" s="55"/>
      <c r="H23" s="1077">
        <v>1</v>
      </c>
      <c r="I23" s="765"/>
      <c r="J23" s="1081"/>
      <c r="K23" s="764"/>
      <c r="L23" s="1077"/>
      <c r="M23" s="764"/>
      <c r="N23" s="764"/>
      <c r="O23" s="764"/>
      <c r="P23" s="764"/>
      <c r="Q23" s="764"/>
      <c r="R23" s="764"/>
      <c r="S23" s="764"/>
      <c r="T23" s="764"/>
      <c r="U23" s="765"/>
      <c r="V23" s="1085"/>
      <c r="W23" s="764"/>
      <c r="X23" s="764"/>
      <c r="Y23" s="764"/>
      <c r="Z23" s="764"/>
      <c r="AA23" s="764"/>
      <c r="AB23" s="764"/>
      <c r="AC23" s="764"/>
      <c r="AD23" s="764"/>
      <c r="AE23" s="764"/>
      <c r="AF23" s="764"/>
      <c r="AG23" s="764"/>
      <c r="AH23" s="764"/>
      <c r="AI23" s="764"/>
      <c r="AJ23" s="764"/>
      <c r="AK23" s="764"/>
      <c r="AL23" s="764"/>
      <c r="AM23" s="764"/>
      <c r="AN23" s="765"/>
      <c r="AO23" s="1078"/>
      <c r="AP23" s="764"/>
      <c r="AQ23" s="764"/>
      <c r="AR23" s="764"/>
      <c r="AS23" s="764"/>
      <c r="AT23" s="765"/>
    </row>
    <row r="24" spans="2:46" ht="14.25" customHeight="1" x14ac:dyDescent="0.25">
      <c r="AT24" s="443"/>
    </row>
    <row r="25" spans="2:46" ht="14.25" customHeight="1" x14ac:dyDescent="0.25">
      <c r="AS25" s="443"/>
      <c r="AT25" s="443"/>
    </row>
    <row r="26" spans="2:46" ht="15" customHeight="1" x14ac:dyDescent="0.25">
      <c r="AS26" s="443"/>
      <c r="AT26" s="443"/>
    </row>
    <row r="27" spans="2:46" ht="15" customHeight="1" x14ac:dyDescent="0.25">
      <c r="H27" s="976" t="s">
        <v>1795</v>
      </c>
      <c r="I27" s="824"/>
      <c r="J27" s="824"/>
      <c r="K27" s="824"/>
      <c r="L27" s="824"/>
      <c r="M27" s="824"/>
      <c r="N27" s="824"/>
      <c r="O27" s="824"/>
      <c r="P27" s="824"/>
      <c r="Q27" s="824"/>
      <c r="R27" s="824"/>
      <c r="S27" s="824"/>
      <c r="T27" s="824"/>
      <c r="U27" s="824"/>
      <c r="V27" s="824"/>
      <c r="W27" s="824"/>
      <c r="X27" s="824"/>
      <c r="Y27" s="825"/>
      <c r="Z27" s="976" t="s">
        <v>1796</v>
      </c>
      <c r="AA27" s="824"/>
      <c r="AB27" s="824"/>
      <c r="AC27" s="824"/>
      <c r="AD27" s="824"/>
      <c r="AE27" s="824"/>
      <c r="AF27" s="824"/>
      <c r="AG27" s="824"/>
      <c r="AH27" s="824"/>
      <c r="AI27" s="824"/>
      <c r="AJ27" s="824"/>
      <c r="AK27" s="824"/>
      <c r="AL27" s="824"/>
      <c r="AM27" s="824"/>
      <c r="AN27" s="824"/>
      <c r="AO27" s="824"/>
      <c r="AP27" s="824"/>
      <c r="AQ27" s="825"/>
      <c r="AS27" s="443"/>
      <c r="AT27" s="443"/>
    </row>
    <row r="28" spans="2:46" ht="14.25" customHeight="1" x14ac:dyDescent="0.25">
      <c r="B28" s="760"/>
      <c r="C28" s="761"/>
      <c r="D28" s="761"/>
      <c r="E28" s="761"/>
      <c r="H28" s="257" t="s">
        <v>796</v>
      </c>
      <c r="I28" s="258"/>
      <c r="J28" s="258"/>
      <c r="K28" s="258"/>
      <c r="L28" s="258"/>
      <c r="M28" s="258"/>
      <c r="N28" s="258"/>
      <c r="O28" s="258"/>
      <c r="P28" s="258"/>
      <c r="Q28" s="259"/>
      <c r="R28" s="257" t="s">
        <v>1511</v>
      </c>
      <c r="S28" s="258"/>
      <c r="T28" s="258"/>
      <c r="U28" s="259"/>
      <c r="V28" s="257" t="s">
        <v>1510</v>
      </c>
      <c r="W28" s="258"/>
      <c r="X28" s="258"/>
      <c r="Y28" s="259"/>
      <c r="Z28" s="257" t="s">
        <v>796</v>
      </c>
      <c r="AA28" s="258"/>
      <c r="AB28" s="258"/>
      <c r="AC28" s="258"/>
      <c r="AD28" s="258"/>
      <c r="AE28" s="258"/>
      <c r="AF28" s="258"/>
      <c r="AG28" s="258"/>
      <c r="AH28" s="258"/>
      <c r="AI28" s="259"/>
      <c r="AJ28" s="257" t="s">
        <v>1511</v>
      </c>
      <c r="AK28" s="258"/>
      <c r="AL28" s="258"/>
      <c r="AM28" s="259"/>
      <c r="AN28" s="257" t="s">
        <v>1510</v>
      </c>
      <c r="AO28" s="258"/>
      <c r="AP28" s="258"/>
      <c r="AQ28" s="259"/>
      <c r="AS28" s="443"/>
      <c r="AT28" s="443"/>
    </row>
    <row r="29" spans="2:46" ht="14.25" customHeight="1" x14ac:dyDescent="0.25">
      <c r="H29" s="260"/>
      <c r="Q29" s="261"/>
      <c r="R29" s="260"/>
      <c r="U29" s="261"/>
      <c r="V29" s="260"/>
      <c r="Y29" s="261"/>
      <c r="Z29" s="260"/>
      <c r="AI29" s="261"/>
      <c r="AJ29" s="260"/>
      <c r="AM29" s="261"/>
      <c r="AN29" s="260"/>
      <c r="AQ29" s="261"/>
      <c r="AS29" s="443"/>
      <c r="AT29" s="443"/>
    </row>
    <row r="30" spans="2:46" ht="14.25" customHeight="1" x14ac:dyDescent="0.25">
      <c r="B30" s="760"/>
      <c r="C30" s="761"/>
      <c r="D30" s="761"/>
      <c r="E30" s="761"/>
      <c r="H30" s="260"/>
      <c r="Q30" s="261"/>
      <c r="R30" s="260"/>
      <c r="U30" s="261"/>
      <c r="V30" s="260"/>
      <c r="Y30" s="261"/>
      <c r="Z30" s="260"/>
      <c r="AI30" s="261"/>
      <c r="AJ30" s="260"/>
      <c r="AM30" s="261"/>
      <c r="AN30" s="260"/>
      <c r="AQ30" s="261"/>
      <c r="AS30" s="443"/>
      <c r="AT30" s="443"/>
    </row>
    <row r="31" spans="2:46" ht="14.25" customHeight="1" x14ac:dyDescent="0.25">
      <c r="H31" s="260"/>
      <c r="Q31" s="261"/>
      <c r="R31" s="260"/>
      <c r="U31" s="261"/>
      <c r="V31" s="260"/>
      <c r="Y31" s="261"/>
      <c r="Z31" s="260"/>
      <c r="AI31" s="261"/>
      <c r="AJ31" s="260"/>
      <c r="AM31" s="261"/>
      <c r="AN31" s="260"/>
      <c r="AQ31" s="261"/>
      <c r="AS31" s="443"/>
      <c r="AT31" s="443"/>
    </row>
    <row r="32" spans="2:46" ht="14.25" customHeight="1" x14ac:dyDescent="0.25">
      <c r="B32" s="760"/>
      <c r="C32" s="761"/>
      <c r="D32" s="761"/>
      <c r="E32" s="761"/>
      <c r="H32" s="260"/>
      <c r="Q32" s="261"/>
      <c r="R32" s="260"/>
      <c r="U32" s="261"/>
      <c r="V32" s="260"/>
      <c r="Y32" s="261"/>
      <c r="Z32" s="260"/>
      <c r="AI32" s="261"/>
      <c r="AJ32" s="260"/>
      <c r="AM32" s="261"/>
      <c r="AN32" s="260"/>
      <c r="AQ32" s="261"/>
      <c r="AS32" s="443"/>
      <c r="AT32" s="443"/>
    </row>
    <row r="33" spans="2:46" ht="14.25" customHeight="1" x14ac:dyDescent="0.25">
      <c r="H33" s="262"/>
      <c r="I33" s="263"/>
      <c r="J33" s="263"/>
      <c r="K33" s="263"/>
      <c r="L33" s="263"/>
      <c r="M33" s="263"/>
      <c r="N33" s="263"/>
      <c r="O33" s="263"/>
      <c r="P33" s="263"/>
      <c r="Q33" s="264"/>
      <c r="R33" s="262"/>
      <c r="S33" s="263"/>
      <c r="T33" s="263"/>
      <c r="U33" s="264"/>
      <c r="V33" s="262"/>
      <c r="W33" s="263"/>
      <c r="X33" s="263"/>
      <c r="Y33" s="264"/>
      <c r="Z33" s="262"/>
      <c r="AA33" s="263"/>
      <c r="AB33" s="263"/>
      <c r="AC33" s="263"/>
      <c r="AD33" s="263"/>
      <c r="AE33" s="263"/>
      <c r="AF33" s="263"/>
      <c r="AG33" s="263"/>
      <c r="AH33" s="263"/>
      <c r="AI33" s="264"/>
      <c r="AJ33" s="262"/>
      <c r="AK33" s="263"/>
      <c r="AL33" s="263"/>
      <c r="AM33" s="264"/>
      <c r="AN33" s="262"/>
      <c r="AO33" s="263"/>
      <c r="AP33" s="263"/>
      <c r="AQ33" s="264"/>
      <c r="AS33" s="443"/>
      <c r="AT33" s="443"/>
    </row>
    <row r="34" spans="2:46" ht="14.25" customHeight="1" x14ac:dyDescent="0.25">
      <c r="B34" s="760"/>
      <c r="C34" s="761"/>
      <c r="D34" s="761"/>
      <c r="E34" s="761"/>
      <c r="G34" s="223"/>
      <c r="AM34" s="265" t="s">
        <v>1797</v>
      </c>
      <c r="AN34" s="131" t="str">
        <f>'F-1-1'!U20</f>
        <v>F-1-1-2</v>
      </c>
      <c r="AS34" s="443"/>
      <c r="AT34" s="443"/>
    </row>
    <row r="35" spans="2:46" ht="14.25" customHeight="1" x14ac:dyDescent="0.25">
      <c r="G35" s="223"/>
      <c r="AS35" s="443"/>
      <c r="AT35" s="443"/>
    </row>
  </sheetData>
  <mergeCells count="31">
    <mergeCell ref="B6:E6"/>
    <mergeCell ref="B30:E30"/>
    <mergeCell ref="B15:E15"/>
    <mergeCell ref="B20:E20"/>
    <mergeCell ref="B13:E13"/>
    <mergeCell ref="B10:E10"/>
    <mergeCell ref="B28:E28"/>
    <mergeCell ref="B4:E4"/>
    <mergeCell ref="V22:AN22"/>
    <mergeCell ref="B16:E16"/>
    <mergeCell ref="AO22:AT22"/>
    <mergeCell ref="H27:Y27"/>
    <mergeCell ref="G7:AR7"/>
    <mergeCell ref="B18:E18"/>
    <mergeCell ref="B12:E12"/>
    <mergeCell ref="V23:AN23"/>
    <mergeCell ref="H22:I22"/>
    <mergeCell ref="J22:K22"/>
    <mergeCell ref="B14:E14"/>
    <mergeCell ref="B17:E17"/>
    <mergeCell ref="B8:E8"/>
    <mergeCell ref="L23:U23"/>
    <mergeCell ref="G9:Z11"/>
    <mergeCell ref="B34:E34"/>
    <mergeCell ref="AO23:AT23"/>
    <mergeCell ref="Z27:AQ27"/>
    <mergeCell ref="H23:I23"/>
    <mergeCell ref="B19:E19"/>
    <mergeCell ref="J23:K23"/>
    <mergeCell ref="B32:E32"/>
    <mergeCell ref="L22:U22"/>
  </mergeCells>
  <hyperlinks>
    <hyperlink ref="B4" location="PANDUAN!A1" display="PANDUAN" xr:uid="{00000000-0004-0000-DE00-000000000000}"/>
    <hyperlink ref="B6" location="'EWS DIRECTORY'!A1" display="EWS DIRECTORY" xr:uid="{00000000-0004-0000-DE00-000001000000}"/>
    <hyperlink ref="B8" location="'DATA PEMICU'!A1" display="DATA PEMICU" xr:uid="{00000000-0004-0000-DE00-000002000000}"/>
    <hyperlink ref="B10" location="'DATA PENGUJI'!A1" display="DATA PENGUJI" xr:uid="{00000000-0004-0000-DE00-000003000000}"/>
    <hyperlink ref="B12" location="'MAIN LEVEL'!A1" display="MAIN LEVEL" xr:uid="{00000000-0004-0000-DE00-000004000000}"/>
  </hyperlinks>
  <pageMargins left="0.51181102362204722" right="0.15748031496062989" top="0.55118110236220474" bottom="0.55118110236220474" header="0" footer="0"/>
  <pageSetup paperSize="9" scale="60" orientation="landscape"/>
  <headerFooter>
    <oddFooter>&amp;Rhalaman &amp;P dari</oddFooter>
  </headerFooter>
</worksheet>
</file>

<file path=xl/worksheets/sheet2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F00-000000000000}">
  <sheetPr codeName="Sheet434">
    <tabColor theme="4" tint="-0.249977111117893"/>
  </sheetPr>
  <dimension ref="A2:AX52"/>
  <sheetViews>
    <sheetView topLeftCell="B6" zoomScaleNormal="100" workbookViewId="0">
      <selection activeCell="AQ18" sqref="AQ18:AU18"/>
    </sheetView>
  </sheetViews>
  <sheetFormatPr defaultColWidth="3.88671875" defaultRowHeight="13.8" x14ac:dyDescent="0.25"/>
  <cols>
    <col min="1" max="1" width="0" style="110" hidden="1"/>
    <col min="2" max="5" width="3.88671875" style="177" customWidth="1"/>
    <col min="6" max="6" width="3.88671875" style="110" customWidth="1"/>
    <col min="7" max="7" width="3.88671875" style="254" customWidth="1"/>
    <col min="8" max="16384" width="3.88671875" style="254"/>
  </cols>
  <sheetData>
    <row r="2" spans="2:47" x14ac:dyDescent="0.25">
      <c r="G2" s="55" t="s">
        <v>1674</v>
      </c>
      <c r="H2" s="55"/>
      <c r="I2" s="55"/>
      <c r="J2" s="55"/>
      <c r="K2" s="55"/>
      <c r="L2" s="55"/>
      <c r="M2" s="55"/>
      <c r="N2" s="55"/>
      <c r="AT2" s="443"/>
      <c r="AU2" s="443"/>
    </row>
    <row r="3" spans="2:47" x14ac:dyDescent="0.25">
      <c r="B3" s="111"/>
      <c r="C3" s="111"/>
      <c r="D3" s="111"/>
      <c r="E3" s="111"/>
      <c r="G3" s="55"/>
      <c r="H3" s="55"/>
      <c r="I3" s="55"/>
      <c r="J3" s="55"/>
      <c r="K3" s="55"/>
      <c r="L3" s="55"/>
      <c r="M3" s="55"/>
      <c r="N3" s="55"/>
      <c r="AT3" s="443"/>
      <c r="AU3" s="443"/>
    </row>
    <row r="4" spans="2:47" x14ac:dyDescent="0.25">
      <c r="B4" s="762" t="s">
        <v>79</v>
      </c>
      <c r="C4" s="761"/>
      <c r="D4" s="761"/>
      <c r="E4" s="761"/>
      <c r="G4" s="55"/>
      <c r="H4" s="55"/>
      <c r="I4" s="55"/>
      <c r="J4" s="55"/>
      <c r="K4" s="55"/>
      <c r="L4" s="55"/>
      <c r="M4" s="55"/>
      <c r="N4" s="55"/>
      <c r="AT4" s="443"/>
      <c r="AU4" s="443"/>
    </row>
    <row r="5" spans="2:47" x14ac:dyDescent="0.25">
      <c r="B5" s="111"/>
      <c r="C5" s="111"/>
      <c r="D5" s="111"/>
      <c r="E5" s="111"/>
      <c r="G5" s="55"/>
      <c r="H5" s="55"/>
      <c r="I5" s="55"/>
      <c r="J5" s="55"/>
      <c r="K5" s="55"/>
      <c r="L5" s="55"/>
      <c r="M5" s="55"/>
      <c r="N5" s="55"/>
      <c r="AT5" s="443"/>
      <c r="AU5" s="443"/>
    </row>
    <row r="6" spans="2:47" x14ac:dyDescent="0.25">
      <c r="B6" s="762" t="s">
        <v>87</v>
      </c>
      <c r="C6" s="761"/>
      <c r="D6" s="761"/>
      <c r="E6" s="761"/>
      <c r="G6" s="55"/>
      <c r="H6" s="55"/>
      <c r="I6" s="55"/>
      <c r="J6" s="55"/>
      <c r="K6" s="55"/>
      <c r="L6" s="55"/>
      <c r="M6" s="55"/>
      <c r="N6" s="55"/>
      <c r="AT6" s="443"/>
      <c r="AU6" s="443"/>
    </row>
    <row r="7" spans="2:47" ht="15" customHeight="1" x14ac:dyDescent="0.25">
      <c r="B7" s="111"/>
      <c r="C7" s="111"/>
      <c r="D7" s="111"/>
      <c r="E7" s="111"/>
      <c r="G7" s="996" t="s">
        <v>1774</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c r="AI7" s="792"/>
      <c r="AJ7" s="792"/>
      <c r="AK7" s="792"/>
      <c r="AL7" s="792"/>
      <c r="AM7" s="792"/>
      <c r="AN7" s="792"/>
      <c r="AO7" s="792"/>
      <c r="AP7" s="792"/>
      <c r="AQ7" s="792"/>
      <c r="AR7" s="792"/>
      <c r="AS7" s="58"/>
      <c r="AT7" s="443"/>
      <c r="AU7" s="443"/>
    </row>
    <row r="8" spans="2:47" x14ac:dyDescent="0.25">
      <c r="B8" s="762" t="s">
        <v>94</v>
      </c>
      <c r="C8" s="761"/>
      <c r="D8" s="761"/>
      <c r="E8" s="761"/>
      <c r="G8" s="55"/>
      <c r="H8" s="55"/>
      <c r="I8" s="55"/>
      <c r="J8" s="55"/>
      <c r="K8" s="55"/>
      <c r="L8" s="55"/>
      <c r="M8" s="55"/>
      <c r="N8" s="55"/>
      <c r="AT8" s="443"/>
      <c r="AU8" s="443"/>
    </row>
    <row r="9" spans="2:47" x14ac:dyDescent="0.25">
      <c r="B9" s="111"/>
      <c r="C9" s="111"/>
      <c r="D9" s="111"/>
      <c r="E9" s="111"/>
      <c r="G9" s="999" t="str">
        <f>"Rincian "&amp;'F-1-1'!H18&amp;" "&amp;'F-1-1'!M22</f>
        <v>Rincian Keuntungan Selisih Kurs Berdasarkan pemeriksaan langsung terhadap bukti pendukung</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c r="AU9" s="443"/>
    </row>
    <row r="10" spans="2:47" x14ac:dyDescent="0.25">
      <c r="B10" s="762" t="s">
        <v>101</v>
      </c>
      <c r="C10" s="761"/>
      <c r="D10" s="761"/>
      <c r="E10" s="761"/>
      <c r="G10" s="1001"/>
      <c r="H10" s="792"/>
      <c r="I10" s="792"/>
      <c r="J10" s="792"/>
      <c r="K10" s="792"/>
      <c r="L10" s="792"/>
      <c r="M10" s="792"/>
      <c r="N10" s="792"/>
      <c r="O10" s="792"/>
      <c r="P10" s="792"/>
      <c r="Q10" s="792"/>
      <c r="R10" s="792"/>
      <c r="S10" s="792"/>
      <c r="T10" s="792"/>
      <c r="U10" s="792"/>
      <c r="V10" s="792"/>
      <c r="W10" s="792"/>
      <c r="X10" s="792"/>
      <c r="Y10" s="792"/>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c r="AU10" s="443"/>
    </row>
    <row r="11" spans="2:47"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c r="AU11" s="443"/>
    </row>
    <row r="12" spans="2:47" x14ac:dyDescent="0.25">
      <c r="B12" s="762" t="s">
        <v>106</v>
      </c>
      <c r="C12" s="761"/>
      <c r="D12" s="761"/>
      <c r="E12" s="761"/>
      <c r="AT12" s="443"/>
      <c r="AU12" s="443"/>
    </row>
    <row r="13" spans="2:47" x14ac:dyDescent="0.25">
      <c r="B13" s="962" t="str">
        <f>HYPERLINK("#'"&amp;'EWS DIRECTORY'!$J$219&amp;"'!A1",'EWS DIRECTORY'!$J$219)</f>
        <v>F-1</v>
      </c>
      <c r="C13" s="761"/>
      <c r="D13" s="761"/>
      <c r="E13" s="761"/>
      <c r="G13" s="55" t="s">
        <v>1680</v>
      </c>
      <c r="H13" s="55"/>
      <c r="AT13" s="443"/>
      <c r="AU13" s="443"/>
    </row>
    <row r="14" spans="2:47" x14ac:dyDescent="0.25">
      <c r="B14" s="931" t="str">
        <f>HYPERLINK("#'"&amp;'EWS DIRECTORY'!$J$220&amp;"'!A1",'EWS DIRECTORY'!$J$220)</f>
        <v>F-1-1</v>
      </c>
      <c r="C14" s="761"/>
      <c r="D14" s="761"/>
      <c r="E14" s="761"/>
      <c r="G14" s="55"/>
      <c r="H14" s="55"/>
      <c r="AT14" s="443"/>
      <c r="AU14" s="443"/>
    </row>
    <row r="15" spans="2:47" x14ac:dyDescent="0.25">
      <c r="B15" s="929" t="str">
        <f>HYPERLINK("#'"&amp;'EWS DIRECTORY'!$J$221&amp;"'!A1",'EWS DIRECTORY'!$J$221)</f>
        <v>F-1-1-1</v>
      </c>
      <c r="C15" s="761"/>
      <c r="D15" s="761"/>
      <c r="E15" s="761"/>
      <c r="G15" s="55"/>
      <c r="H15" s="55"/>
      <c r="AT15" s="443"/>
      <c r="AU15" s="443"/>
    </row>
    <row r="16" spans="2:47" x14ac:dyDescent="0.25">
      <c r="B16" s="929" t="str">
        <f>HYPERLINK("#'"&amp;'EWS DIRECTORY'!$J$222&amp;"'!A1",'EWS DIRECTORY'!$J$222)</f>
        <v>F-1-1-2</v>
      </c>
      <c r="C16" s="761"/>
      <c r="D16" s="761"/>
      <c r="E16" s="761"/>
      <c r="G16" s="55"/>
      <c r="H16" s="55"/>
      <c r="AT16" s="443"/>
      <c r="AU16" s="443"/>
    </row>
    <row r="17" spans="1:50" x14ac:dyDescent="0.25">
      <c r="B17" s="927" t="str">
        <f>HYPERLINK("#'"&amp;'EWS DIRECTORY'!$J$223&amp;"'!A1",'EWS DIRECTORY'!$J$223)</f>
        <v>F-1-1-3</v>
      </c>
      <c r="C17" s="761"/>
      <c r="D17" s="761"/>
      <c r="E17" s="761"/>
      <c r="G17" s="55" t="s">
        <v>1681</v>
      </c>
      <c r="H17" s="55"/>
      <c r="I17" s="55"/>
      <c r="AT17" s="443"/>
      <c r="AU17" s="443"/>
    </row>
    <row r="18" spans="1:50" x14ac:dyDescent="0.25">
      <c r="B18" s="929" t="str">
        <f>HYPERLINK("#'"&amp;'EWS DIRECTORY'!$J$224&amp;"'!A1",'EWS DIRECTORY'!$J$224)</f>
        <v>F-1-1-4</v>
      </c>
      <c r="C18" s="761"/>
      <c r="D18" s="761"/>
      <c r="E18" s="761"/>
      <c r="G18" s="55" t="s">
        <v>1744</v>
      </c>
      <c r="H18" s="55"/>
      <c r="I18" s="55" t="s">
        <v>1744</v>
      </c>
      <c r="AT18" s="443"/>
      <c r="AU18" s="443"/>
    </row>
    <row r="19" spans="1:50" x14ac:dyDescent="0.25">
      <c r="B19" s="929" t="str">
        <f>HYPERLINK("#'"&amp;'EWS DIRECTORY'!$J$225&amp;"'!A1",'EWS DIRECTORY'!$J$225)</f>
        <v>F-1-1-5</v>
      </c>
      <c r="C19" s="761"/>
      <c r="D19" s="761"/>
      <c r="E19" s="761"/>
      <c r="AT19" s="443"/>
      <c r="AU19" s="443"/>
    </row>
    <row r="20" spans="1:50" s="271" customFormat="1" x14ac:dyDescent="0.25">
      <c r="A20" s="110"/>
      <c r="B20" s="929" t="str">
        <f>HYPERLINK("#'"&amp;'EWS DIRECTORY'!$J$226&amp;"'!A1",'EWS DIRECTORY'!$J$226)</f>
        <v>F-1-1-6</v>
      </c>
      <c r="C20" s="896"/>
      <c r="D20" s="896"/>
      <c r="E20" s="896"/>
      <c r="F20" s="110"/>
      <c r="G20" s="55" t="s">
        <v>1851</v>
      </c>
      <c r="AT20" s="443"/>
      <c r="AU20" s="443"/>
    </row>
    <row r="21" spans="1:50" x14ac:dyDescent="0.25">
      <c r="G21" s="55"/>
      <c r="AT21" s="443"/>
      <c r="AU21" s="443"/>
    </row>
    <row r="22" spans="1:50" ht="15" customHeight="1" x14ac:dyDescent="0.25">
      <c r="G22" s="55"/>
      <c r="H22" s="990" t="s">
        <v>1445</v>
      </c>
      <c r="I22" s="790"/>
      <c r="J22" s="990" t="s">
        <v>1478</v>
      </c>
      <c r="K22" s="789"/>
      <c r="L22" s="789"/>
      <c r="M22" s="790"/>
      <c r="N22" s="994" t="s">
        <v>1792</v>
      </c>
      <c r="O22" s="764"/>
      <c r="P22" s="764"/>
      <c r="Q22" s="764"/>
      <c r="R22" s="764"/>
      <c r="S22" s="764"/>
      <c r="T22" s="764"/>
      <c r="U22" s="764"/>
      <c r="V22" s="764"/>
      <c r="W22" s="764"/>
      <c r="X22" s="764"/>
      <c r="Y22" s="764"/>
      <c r="Z22" s="765"/>
      <c r="AA22" s="994" t="s">
        <v>1793</v>
      </c>
      <c r="AB22" s="764"/>
      <c r="AC22" s="764"/>
      <c r="AD22" s="764"/>
      <c r="AE22" s="764"/>
      <c r="AF22" s="764"/>
      <c r="AG22" s="764"/>
      <c r="AH22" s="764"/>
      <c r="AI22" s="764"/>
      <c r="AJ22" s="764"/>
      <c r="AK22" s="764"/>
      <c r="AL22" s="764"/>
      <c r="AM22" s="764"/>
      <c r="AN22" s="764"/>
      <c r="AO22" s="764"/>
      <c r="AP22" s="764"/>
      <c r="AQ22" s="764"/>
      <c r="AR22" s="764"/>
      <c r="AS22" s="765"/>
      <c r="AT22" s="990" t="s">
        <v>1481</v>
      </c>
      <c r="AU22" s="789"/>
      <c r="AV22" s="789"/>
      <c r="AW22" s="789"/>
      <c r="AX22" s="790"/>
    </row>
    <row r="23" spans="1:50" x14ac:dyDescent="0.25">
      <c r="G23" s="55"/>
      <c r="H23" s="806"/>
      <c r="I23" s="807"/>
      <c r="J23" s="806"/>
      <c r="K23" s="794"/>
      <c r="L23" s="794"/>
      <c r="M23" s="807"/>
      <c r="N23" s="978" t="s">
        <v>796</v>
      </c>
      <c r="O23" s="764"/>
      <c r="P23" s="764"/>
      <c r="Q23" s="764"/>
      <c r="R23" s="764"/>
      <c r="S23" s="764"/>
      <c r="T23" s="765"/>
      <c r="U23" s="978" t="s">
        <v>1401</v>
      </c>
      <c r="V23" s="764"/>
      <c r="W23" s="764"/>
      <c r="X23" s="764"/>
      <c r="Y23" s="764"/>
      <c r="Z23" s="765"/>
      <c r="AA23" s="978" t="s">
        <v>796</v>
      </c>
      <c r="AB23" s="764"/>
      <c r="AC23" s="764"/>
      <c r="AD23" s="764"/>
      <c r="AE23" s="764"/>
      <c r="AF23" s="765"/>
      <c r="AG23" s="978" t="s">
        <v>1794</v>
      </c>
      <c r="AH23" s="764"/>
      <c r="AI23" s="764"/>
      <c r="AJ23" s="764"/>
      <c r="AK23" s="764"/>
      <c r="AL23" s="764"/>
      <c r="AM23" s="765"/>
      <c r="AN23" s="978" t="s">
        <v>1510</v>
      </c>
      <c r="AO23" s="764"/>
      <c r="AP23" s="764"/>
      <c r="AQ23" s="764"/>
      <c r="AR23" s="764"/>
      <c r="AS23" s="765"/>
      <c r="AT23" s="806"/>
      <c r="AU23" s="794"/>
      <c r="AV23" s="794"/>
      <c r="AW23" s="794"/>
      <c r="AX23" s="807"/>
    </row>
    <row r="24" spans="1:50" x14ac:dyDescent="0.25">
      <c r="H24" s="980"/>
      <c r="I24" s="765"/>
      <c r="J24" s="979"/>
      <c r="K24" s="764"/>
      <c r="L24" s="764"/>
      <c r="M24" s="765"/>
      <c r="N24" s="980"/>
      <c r="O24" s="764"/>
      <c r="P24" s="764"/>
      <c r="Q24" s="764"/>
      <c r="R24" s="764"/>
      <c r="S24" s="764"/>
      <c r="T24" s="765"/>
      <c r="U24" s="977"/>
      <c r="V24" s="764"/>
      <c r="W24" s="764"/>
      <c r="X24" s="764"/>
      <c r="Y24" s="764"/>
      <c r="Z24" s="765"/>
      <c r="AA24" s="980"/>
      <c r="AB24" s="764"/>
      <c r="AC24" s="764"/>
      <c r="AD24" s="764"/>
      <c r="AE24" s="764"/>
      <c r="AF24" s="765"/>
      <c r="AG24" s="980"/>
      <c r="AH24" s="764"/>
      <c r="AI24" s="764"/>
      <c r="AJ24" s="764"/>
      <c r="AK24" s="764"/>
      <c r="AL24" s="764"/>
      <c r="AM24" s="765"/>
      <c r="AN24" s="979"/>
      <c r="AO24" s="764"/>
      <c r="AP24" s="764"/>
      <c r="AQ24" s="764"/>
      <c r="AR24" s="764"/>
      <c r="AS24" s="765"/>
      <c r="AT24" s="1063"/>
      <c r="AU24" s="764"/>
      <c r="AV24" s="764"/>
      <c r="AW24" s="764"/>
      <c r="AX24" s="765"/>
    </row>
    <row r="25" spans="1:50" x14ac:dyDescent="0.25">
      <c r="H25" s="980"/>
      <c r="I25" s="765"/>
      <c r="J25" s="979"/>
      <c r="K25" s="764"/>
      <c r="L25" s="764"/>
      <c r="M25" s="765"/>
      <c r="N25" s="980"/>
      <c r="O25" s="764"/>
      <c r="P25" s="764"/>
      <c r="Q25" s="764"/>
      <c r="R25" s="764"/>
      <c r="S25" s="764"/>
      <c r="T25" s="765"/>
      <c r="U25" s="977"/>
      <c r="V25" s="764"/>
      <c r="W25" s="764"/>
      <c r="X25" s="764"/>
      <c r="Y25" s="764"/>
      <c r="Z25" s="765"/>
      <c r="AA25" s="980"/>
      <c r="AB25" s="764"/>
      <c r="AC25" s="764"/>
      <c r="AD25" s="764"/>
      <c r="AE25" s="764"/>
      <c r="AF25" s="765"/>
      <c r="AG25" s="980"/>
      <c r="AH25" s="764"/>
      <c r="AI25" s="764"/>
      <c r="AJ25" s="764"/>
      <c r="AK25" s="764"/>
      <c r="AL25" s="764"/>
      <c r="AM25" s="765"/>
      <c r="AN25" s="979"/>
      <c r="AO25" s="764"/>
      <c r="AP25" s="764"/>
      <c r="AQ25" s="764"/>
      <c r="AR25" s="764"/>
      <c r="AS25" s="765"/>
      <c r="AT25" s="1063"/>
      <c r="AU25" s="764"/>
      <c r="AV25" s="764"/>
      <c r="AW25" s="764"/>
      <c r="AX25" s="765"/>
    </row>
    <row r="26" spans="1:50" x14ac:dyDescent="0.25">
      <c r="H26" s="980"/>
      <c r="I26" s="765"/>
      <c r="J26" s="979"/>
      <c r="K26" s="764"/>
      <c r="L26" s="764"/>
      <c r="M26" s="765"/>
      <c r="N26" s="980"/>
      <c r="O26" s="764"/>
      <c r="P26" s="764"/>
      <c r="Q26" s="764"/>
      <c r="R26" s="764"/>
      <c r="S26" s="764"/>
      <c r="T26" s="765"/>
      <c r="U26" s="977"/>
      <c r="V26" s="764"/>
      <c r="W26" s="764"/>
      <c r="X26" s="764"/>
      <c r="Y26" s="764"/>
      <c r="Z26" s="765"/>
      <c r="AA26" s="980"/>
      <c r="AB26" s="764"/>
      <c r="AC26" s="764"/>
      <c r="AD26" s="764"/>
      <c r="AE26" s="764"/>
      <c r="AF26" s="765"/>
      <c r="AG26" s="980"/>
      <c r="AH26" s="764"/>
      <c r="AI26" s="764"/>
      <c r="AJ26" s="764"/>
      <c r="AK26" s="764"/>
      <c r="AL26" s="764"/>
      <c r="AM26" s="765"/>
      <c r="AN26" s="979"/>
      <c r="AO26" s="764"/>
      <c r="AP26" s="764"/>
      <c r="AQ26" s="764"/>
      <c r="AR26" s="764"/>
      <c r="AS26" s="765"/>
      <c r="AT26" s="1063"/>
      <c r="AU26" s="764"/>
      <c r="AV26" s="764"/>
      <c r="AW26" s="764"/>
      <c r="AX26" s="765"/>
    </row>
    <row r="27" spans="1:50" x14ac:dyDescent="0.25">
      <c r="H27" s="980"/>
      <c r="I27" s="765"/>
      <c r="J27" s="979"/>
      <c r="K27" s="764"/>
      <c r="L27" s="764"/>
      <c r="M27" s="765"/>
      <c r="N27" s="980"/>
      <c r="O27" s="764"/>
      <c r="P27" s="764"/>
      <c r="Q27" s="764"/>
      <c r="R27" s="764"/>
      <c r="S27" s="764"/>
      <c r="T27" s="765"/>
      <c r="U27" s="977"/>
      <c r="V27" s="764"/>
      <c r="W27" s="764"/>
      <c r="X27" s="764"/>
      <c r="Y27" s="764"/>
      <c r="Z27" s="765"/>
      <c r="AA27" s="980"/>
      <c r="AB27" s="764"/>
      <c r="AC27" s="764"/>
      <c r="AD27" s="764"/>
      <c r="AE27" s="764"/>
      <c r="AF27" s="765"/>
      <c r="AG27" s="980"/>
      <c r="AH27" s="764"/>
      <c r="AI27" s="764"/>
      <c r="AJ27" s="764"/>
      <c r="AK27" s="764"/>
      <c r="AL27" s="764"/>
      <c r="AM27" s="765"/>
      <c r="AN27" s="979"/>
      <c r="AO27" s="764"/>
      <c r="AP27" s="764"/>
      <c r="AQ27" s="764"/>
      <c r="AR27" s="764"/>
      <c r="AS27" s="765"/>
      <c r="AT27" s="1063"/>
      <c r="AU27" s="764"/>
      <c r="AV27" s="764"/>
      <c r="AW27" s="764"/>
      <c r="AX27" s="765"/>
    </row>
    <row r="28" spans="1:50" x14ac:dyDescent="0.25">
      <c r="B28" s="760"/>
      <c r="C28" s="761"/>
      <c r="D28" s="761"/>
      <c r="E28" s="761"/>
      <c r="H28" s="980"/>
      <c r="I28" s="765"/>
      <c r="J28" s="979"/>
      <c r="K28" s="764"/>
      <c r="L28" s="764"/>
      <c r="M28" s="765"/>
      <c r="N28" s="980"/>
      <c r="O28" s="764"/>
      <c r="P28" s="764"/>
      <c r="Q28" s="764"/>
      <c r="R28" s="764"/>
      <c r="S28" s="764"/>
      <c r="T28" s="765"/>
      <c r="U28" s="977"/>
      <c r="V28" s="764"/>
      <c r="W28" s="764"/>
      <c r="X28" s="764"/>
      <c r="Y28" s="764"/>
      <c r="Z28" s="765"/>
      <c r="AA28" s="980"/>
      <c r="AB28" s="764"/>
      <c r="AC28" s="764"/>
      <c r="AD28" s="764"/>
      <c r="AE28" s="764"/>
      <c r="AF28" s="765"/>
      <c r="AG28" s="980"/>
      <c r="AH28" s="764"/>
      <c r="AI28" s="764"/>
      <c r="AJ28" s="764"/>
      <c r="AK28" s="764"/>
      <c r="AL28" s="764"/>
      <c r="AM28" s="765"/>
      <c r="AN28" s="979"/>
      <c r="AO28" s="764"/>
      <c r="AP28" s="764"/>
      <c r="AQ28" s="764"/>
      <c r="AR28" s="764"/>
      <c r="AS28" s="765"/>
      <c r="AT28" s="1063"/>
      <c r="AU28" s="764"/>
      <c r="AV28" s="764"/>
      <c r="AW28" s="764"/>
      <c r="AX28" s="765"/>
    </row>
    <row r="29" spans="1:50" x14ac:dyDescent="0.25">
      <c r="H29" s="980"/>
      <c r="I29" s="765"/>
      <c r="J29" s="979"/>
      <c r="K29" s="764"/>
      <c r="L29" s="764"/>
      <c r="M29" s="765"/>
      <c r="N29" s="980"/>
      <c r="O29" s="764"/>
      <c r="P29" s="764"/>
      <c r="Q29" s="764"/>
      <c r="R29" s="764"/>
      <c r="S29" s="764"/>
      <c r="T29" s="765"/>
      <c r="U29" s="977"/>
      <c r="V29" s="764"/>
      <c r="W29" s="764"/>
      <c r="X29" s="764"/>
      <c r="Y29" s="764"/>
      <c r="Z29" s="765"/>
      <c r="AA29" s="980"/>
      <c r="AB29" s="764"/>
      <c r="AC29" s="764"/>
      <c r="AD29" s="764"/>
      <c r="AE29" s="764"/>
      <c r="AF29" s="765"/>
      <c r="AG29" s="980"/>
      <c r="AH29" s="764"/>
      <c r="AI29" s="764"/>
      <c r="AJ29" s="764"/>
      <c r="AK29" s="764"/>
      <c r="AL29" s="764"/>
      <c r="AM29" s="765"/>
      <c r="AN29" s="983"/>
      <c r="AO29" s="764"/>
      <c r="AP29" s="764"/>
      <c r="AQ29" s="764"/>
      <c r="AR29" s="764"/>
      <c r="AS29" s="765"/>
      <c r="AT29" s="1063"/>
      <c r="AU29" s="764"/>
      <c r="AV29" s="764"/>
      <c r="AW29" s="764"/>
      <c r="AX29" s="765"/>
    </row>
    <row r="30" spans="1:50" x14ac:dyDescent="0.25">
      <c r="B30" s="760"/>
      <c r="C30" s="761"/>
      <c r="D30" s="761"/>
      <c r="E30" s="761"/>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1:50" ht="1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1:50" x14ac:dyDescent="0.25">
      <c r="B32" s="760"/>
      <c r="C32" s="761"/>
      <c r="D32" s="761"/>
      <c r="E32" s="761"/>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2:50"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2:50" ht="15" customHeight="1" x14ac:dyDescent="0.25">
      <c r="B34" s="760"/>
      <c r="C34" s="761"/>
      <c r="D34" s="761"/>
      <c r="E34" s="761"/>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2:50" x14ac:dyDescent="0.25">
      <c r="B36" s="760"/>
      <c r="C36" s="761"/>
      <c r="D36" s="761"/>
      <c r="E36" s="761"/>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2:50" ht="14.4"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2:50" ht="14.4"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2:50" ht="14.4" customHeight="1" x14ac:dyDescent="0.25">
      <c r="G39" s="223"/>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2:50" x14ac:dyDescent="0.25">
      <c r="G40" s="223"/>
      <c r="H40" s="993"/>
      <c r="I40" s="765"/>
      <c r="J40" s="993"/>
      <c r="K40" s="764"/>
      <c r="L40" s="764"/>
      <c r="M40" s="765"/>
      <c r="N40" s="993"/>
      <c r="O40" s="764"/>
      <c r="P40" s="764"/>
      <c r="Q40" s="764"/>
      <c r="R40" s="764"/>
      <c r="S40" s="764"/>
      <c r="T40" s="765"/>
      <c r="U40" s="986"/>
      <c r="V40" s="764"/>
      <c r="W40" s="764"/>
      <c r="X40" s="764"/>
      <c r="Y40" s="764"/>
      <c r="Z40" s="765"/>
      <c r="AA40" s="993"/>
      <c r="AB40" s="764"/>
      <c r="AC40" s="764"/>
      <c r="AD40" s="764"/>
      <c r="AE40" s="764"/>
      <c r="AF40" s="765"/>
      <c r="AG40" s="993"/>
      <c r="AH40" s="764"/>
      <c r="AI40" s="764"/>
      <c r="AJ40" s="764"/>
      <c r="AK40" s="764"/>
      <c r="AL40" s="764"/>
      <c r="AM40" s="765"/>
      <c r="AN40" s="995"/>
      <c r="AO40" s="764"/>
      <c r="AP40" s="764"/>
      <c r="AQ40" s="764"/>
      <c r="AR40" s="764"/>
      <c r="AS40" s="765"/>
      <c r="AT40" s="1065"/>
      <c r="AU40" s="764"/>
      <c r="AV40" s="764"/>
      <c r="AW40" s="764"/>
      <c r="AX40" s="765"/>
    </row>
    <row r="41" spans="2:50" x14ac:dyDescent="0.25">
      <c r="G41" s="223"/>
      <c r="H41" s="1092" t="s">
        <v>1770</v>
      </c>
      <c r="I41" s="764"/>
      <c r="J41" s="764"/>
      <c r="K41" s="764"/>
      <c r="L41" s="764"/>
      <c r="M41" s="764"/>
      <c r="N41" s="764"/>
      <c r="O41" s="764"/>
      <c r="P41" s="764"/>
      <c r="Q41" s="764"/>
      <c r="R41" s="764"/>
      <c r="S41" s="764"/>
      <c r="T41" s="764"/>
      <c r="U41" s="764"/>
      <c r="V41" s="764"/>
      <c r="W41" s="764"/>
      <c r="X41" s="764"/>
      <c r="Y41" s="764"/>
      <c r="Z41" s="764"/>
      <c r="AA41" s="764"/>
      <c r="AB41" s="764"/>
      <c r="AC41" s="764"/>
      <c r="AD41" s="764"/>
      <c r="AE41" s="764"/>
      <c r="AF41" s="764"/>
      <c r="AG41" s="764"/>
      <c r="AH41" s="764"/>
      <c r="AI41" s="764"/>
      <c r="AJ41" s="764"/>
      <c r="AK41" s="764"/>
      <c r="AL41" s="764"/>
      <c r="AM41" s="764"/>
      <c r="AN41" s="764"/>
      <c r="AO41" s="764"/>
      <c r="AP41" s="764"/>
      <c r="AQ41" s="764"/>
      <c r="AR41" s="764"/>
      <c r="AS41" s="765"/>
      <c r="AT41" s="1134">
        <f>SUM(AT24:AX40)</f>
        <v>0</v>
      </c>
      <c r="AU41" s="764"/>
      <c r="AV41" s="764"/>
      <c r="AW41" s="764"/>
      <c r="AX41" s="765"/>
    </row>
    <row r="42" spans="2:50" x14ac:dyDescent="0.25">
      <c r="G42" s="223"/>
      <c r="AS42" s="443"/>
      <c r="AT42" s="443"/>
    </row>
    <row r="43" spans="2:50" x14ac:dyDescent="0.25">
      <c r="G43" s="223"/>
      <c r="AS43" s="443"/>
      <c r="AT43" s="443"/>
      <c r="AU43" s="443"/>
    </row>
    <row r="44" spans="2:50" x14ac:dyDescent="0.25">
      <c r="H44" s="976" t="s">
        <v>1795</v>
      </c>
      <c r="I44" s="824"/>
      <c r="J44" s="824"/>
      <c r="K44" s="824"/>
      <c r="L44" s="824"/>
      <c r="M44" s="824"/>
      <c r="N44" s="824"/>
      <c r="O44" s="824"/>
      <c r="P44" s="824"/>
      <c r="Q44" s="824"/>
      <c r="R44" s="824"/>
      <c r="S44" s="824"/>
      <c r="T44" s="824"/>
      <c r="U44" s="824"/>
      <c r="V44" s="824"/>
      <c r="W44" s="824"/>
      <c r="X44" s="824"/>
      <c r="Y44" s="825"/>
      <c r="Z44" s="976" t="s">
        <v>1796</v>
      </c>
      <c r="AA44" s="824"/>
      <c r="AB44" s="824"/>
      <c r="AC44" s="824"/>
      <c r="AD44" s="824"/>
      <c r="AE44" s="824"/>
      <c r="AF44" s="824"/>
      <c r="AG44" s="824"/>
      <c r="AH44" s="824"/>
      <c r="AI44" s="824"/>
      <c r="AJ44" s="824"/>
      <c r="AK44" s="824"/>
      <c r="AL44" s="824"/>
      <c r="AM44" s="824"/>
      <c r="AN44" s="824"/>
      <c r="AO44" s="824"/>
      <c r="AP44" s="824"/>
      <c r="AQ44" s="825"/>
      <c r="AS44" s="443"/>
      <c r="AT44" s="443"/>
      <c r="AU44" s="443"/>
    </row>
    <row r="45" spans="2:50" x14ac:dyDescent="0.25">
      <c r="H45" s="257" t="s">
        <v>796</v>
      </c>
      <c r="I45" s="258"/>
      <c r="J45" s="258"/>
      <c r="K45" s="258"/>
      <c r="L45" s="258"/>
      <c r="M45" s="258"/>
      <c r="N45" s="258"/>
      <c r="O45" s="258"/>
      <c r="P45" s="258"/>
      <c r="Q45" s="259"/>
      <c r="R45" s="257" t="s">
        <v>1511</v>
      </c>
      <c r="S45" s="258"/>
      <c r="T45" s="258"/>
      <c r="U45" s="259"/>
      <c r="V45" s="257" t="s">
        <v>1510</v>
      </c>
      <c r="W45" s="258"/>
      <c r="X45" s="258"/>
      <c r="Y45" s="259"/>
      <c r="Z45" s="257" t="s">
        <v>796</v>
      </c>
      <c r="AA45" s="258"/>
      <c r="AB45" s="258"/>
      <c r="AC45" s="258"/>
      <c r="AD45" s="258"/>
      <c r="AE45" s="258"/>
      <c r="AF45" s="258"/>
      <c r="AG45" s="258"/>
      <c r="AH45" s="258"/>
      <c r="AI45" s="259"/>
      <c r="AJ45" s="257" t="s">
        <v>1511</v>
      </c>
      <c r="AK45" s="258"/>
      <c r="AL45" s="258"/>
      <c r="AM45" s="259"/>
      <c r="AN45" s="257" t="s">
        <v>1510</v>
      </c>
      <c r="AO45" s="258"/>
      <c r="AP45" s="258"/>
      <c r="AQ45" s="259"/>
      <c r="AS45" s="443"/>
      <c r="AT45" s="443"/>
      <c r="AU45" s="443"/>
    </row>
    <row r="46" spans="2:50" x14ac:dyDescent="0.25">
      <c r="H46" s="260"/>
      <c r="Q46" s="261"/>
      <c r="R46" s="260"/>
      <c r="U46" s="261"/>
      <c r="V46" s="260"/>
      <c r="Y46" s="261"/>
      <c r="Z46" s="260"/>
      <c r="AI46" s="261"/>
      <c r="AJ46" s="260"/>
      <c r="AM46" s="261"/>
      <c r="AN46" s="260"/>
      <c r="AQ46" s="261"/>
      <c r="AS46" s="443"/>
      <c r="AT46" s="443"/>
      <c r="AU46" s="443"/>
    </row>
    <row r="47" spans="2:50" x14ac:dyDescent="0.25">
      <c r="H47" s="260"/>
      <c r="Q47" s="261"/>
      <c r="R47" s="260"/>
      <c r="U47" s="261"/>
      <c r="V47" s="260"/>
      <c r="Y47" s="261"/>
      <c r="Z47" s="260"/>
      <c r="AI47" s="261"/>
      <c r="AJ47" s="260"/>
      <c r="AM47" s="261"/>
      <c r="AN47" s="260"/>
      <c r="AQ47" s="261"/>
      <c r="AS47" s="443"/>
      <c r="AT47" s="443"/>
      <c r="AU47" s="443"/>
    </row>
    <row r="48" spans="2:50" ht="15" customHeight="1" x14ac:dyDescent="0.25">
      <c r="H48" s="260"/>
      <c r="Q48" s="261"/>
      <c r="R48" s="260"/>
      <c r="U48" s="261"/>
      <c r="V48" s="260"/>
      <c r="Y48" s="261"/>
      <c r="Z48" s="260"/>
      <c r="AI48" s="261"/>
      <c r="AJ48" s="260"/>
      <c r="AM48" s="261"/>
      <c r="AN48" s="260"/>
      <c r="AQ48" s="261"/>
      <c r="AS48" s="443"/>
      <c r="AT48" s="443"/>
      <c r="AU48" s="443"/>
    </row>
    <row r="49" spans="8:47" x14ac:dyDescent="0.25">
      <c r="H49" s="260"/>
      <c r="Q49" s="261"/>
      <c r="R49" s="260"/>
      <c r="U49" s="261"/>
      <c r="V49" s="260"/>
      <c r="Y49" s="261"/>
      <c r="Z49" s="260"/>
      <c r="AI49" s="261"/>
      <c r="AJ49" s="260"/>
      <c r="AM49" s="261"/>
      <c r="AN49" s="260"/>
      <c r="AQ49" s="261"/>
      <c r="AS49" s="443"/>
      <c r="AT49" s="443"/>
      <c r="AU49" s="443"/>
    </row>
    <row r="50" spans="8:47" x14ac:dyDescent="0.25">
      <c r="H50" s="262"/>
      <c r="I50" s="263"/>
      <c r="J50" s="263"/>
      <c r="K50" s="263"/>
      <c r="L50" s="263"/>
      <c r="M50" s="263"/>
      <c r="N50" s="263"/>
      <c r="O50" s="263"/>
      <c r="P50" s="263"/>
      <c r="Q50" s="264"/>
      <c r="R50" s="262"/>
      <c r="S50" s="263"/>
      <c r="T50" s="263"/>
      <c r="U50" s="264"/>
      <c r="V50" s="262"/>
      <c r="W50" s="263"/>
      <c r="X50" s="263"/>
      <c r="Y50" s="264"/>
      <c r="Z50" s="262"/>
      <c r="AA50" s="263"/>
      <c r="AB50" s="263"/>
      <c r="AC50" s="263"/>
      <c r="AD50" s="263"/>
      <c r="AE50" s="263"/>
      <c r="AF50" s="263"/>
      <c r="AG50" s="263"/>
      <c r="AH50" s="263"/>
      <c r="AI50" s="264"/>
      <c r="AJ50" s="262"/>
      <c r="AK50" s="263"/>
      <c r="AL50" s="263"/>
      <c r="AM50" s="264"/>
      <c r="AN50" s="262"/>
      <c r="AO50" s="263"/>
      <c r="AP50" s="263"/>
      <c r="AQ50" s="264"/>
      <c r="AS50" s="443"/>
      <c r="AT50" s="443"/>
      <c r="AU50" s="443"/>
    </row>
    <row r="51" spans="8:47" x14ac:dyDescent="0.25">
      <c r="AM51" s="265" t="s">
        <v>1797</v>
      </c>
      <c r="AN51" s="131" t="str">
        <f>'F-1-1'!U22</f>
        <v>F-1-1-3</v>
      </c>
      <c r="AS51" s="443"/>
      <c r="AT51" s="443"/>
    </row>
    <row r="52" spans="8:47" x14ac:dyDescent="0.25">
      <c r="AS52" s="443"/>
      <c r="AT52" s="443"/>
    </row>
  </sheetData>
  <mergeCells count="170">
    <mergeCell ref="AG38:AM38"/>
    <mergeCell ref="J28:M28"/>
    <mergeCell ref="U29:Z29"/>
    <mergeCell ref="AT35:AX35"/>
    <mergeCell ref="U38:Z38"/>
    <mergeCell ref="AN29:AS29"/>
    <mergeCell ref="AA33:AF33"/>
    <mergeCell ref="H35:I35"/>
    <mergeCell ref="N31:T31"/>
    <mergeCell ref="AN32:AS32"/>
    <mergeCell ref="G9:Z11"/>
    <mergeCell ref="U25:Z25"/>
    <mergeCell ref="AA26:AF26"/>
    <mergeCell ref="N30:T30"/>
    <mergeCell ref="AN31:AS31"/>
    <mergeCell ref="AG33:AM33"/>
    <mergeCell ref="H37:I37"/>
    <mergeCell ref="J30:M30"/>
    <mergeCell ref="AN23:AS23"/>
    <mergeCell ref="N22:Z22"/>
    <mergeCell ref="J33:M33"/>
    <mergeCell ref="AA35:AF35"/>
    <mergeCell ref="N26:T26"/>
    <mergeCell ref="AN27:AS27"/>
    <mergeCell ref="AA31:AF31"/>
    <mergeCell ref="AG29:AM29"/>
    <mergeCell ref="AG40:AM40"/>
    <mergeCell ref="H27:I27"/>
    <mergeCell ref="U37:Z37"/>
    <mergeCell ref="AG30:AM30"/>
    <mergeCell ref="AG39:AM39"/>
    <mergeCell ref="AA34:AF34"/>
    <mergeCell ref="N27:T27"/>
    <mergeCell ref="AT31:AX31"/>
    <mergeCell ref="N40:T40"/>
    <mergeCell ref="AT38:AX38"/>
    <mergeCell ref="H36:I36"/>
    <mergeCell ref="J36:M36"/>
    <mergeCell ref="AN35:AS35"/>
    <mergeCell ref="AA36:AF36"/>
    <mergeCell ref="AT34:AX34"/>
    <mergeCell ref="AG31:AM31"/>
    <mergeCell ref="AA32:AF32"/>
    <mergeCell ref="N32:T32"/>
    <mergeCell ref="AG34:AM34"/>
    <mergeCell ref="J34:M34"/>
    <mergeCell ref="H28:I28"/>
    <mergeCell ref="J27:M27"/>
    <mergeCell ref="AA29:AF29"/>
    <mergeCell ref="N33:T33"/>
    <mergeCell ref="H44:Y44"/>
    <mergeCell ref="B28:E28"/>
    <mergeCell ref="J25:M25"/>
    <mergeCell ref="AA39:AF39"/>
    <mergeCell ref="H30:I30"/>
    <mergeCell ref="AN26:AS26"/>
    <mergeCell ref="AA30:AF30"/>
    <mergeCell ref="AT41:AX41"/>
    <mergeCell ref="H41:AS41"/>
    <mergeCell ref="U34:Z34"/>
    <mergeCell ref="AN30:AS30"/>
    <mergeCell ref="AG35:AM35"/>
    <mergeCell ref="U31:Z31"/>
    <mergeCell ref="H32:I32"/>
    <mergeCell ref="AN28:AS28"/>
    <mergeCell ref="U26:Z26"/>
    <mergeCell ref="AN37:AS37"/>
    <mergeCell ref="U35:Z35"/>
    <mergeCell ref="B32:E32"/>
    <mergeCell ref="H25:I25"/>
    <mergeCell ref="AA25:AF25"/>
    <mergeCell ref="AT40:AX40"/>
    <mergeCell ref="AG28:AM28"/>
    <mergeCell ref="AG37:AM37"/>
    <mergeCell ref="H40:I40"/>
    <mergeCell ref="AG24:AM24"/>
    <mergeCell ref="N36:T36"/>
    <mergeCell ref="U24:Z24"/>
    <mergeCell ref="U33:Z33"/>
    <mergeCell ref="AG26:AM26"/>
    <mergeCell ref="AT32:AX32"/>
    <mergeCell ref="J38:M38"/>
    <mergeCell ref="AT29:AX29"/>
    <mergeCell ref="AN39:AS39"/>
    <mergeCell ref="U40:Z40"/>
    <mergeCell ref="AN34:AS34"/>
    <mergeCell ref="AA38:AF38"/>
    <mergeCell ref="AG32:AM32"/>
    <mergeCell ref="AN36:AS36"/>
    <mergeCell ref="AA27:AF27"/>
    <mergeCell ref="AA40:AF40"/>
    <mergeCell ref="H38:I38"/>
    <mergeCell ref="U28:Z28"/>
    <mergeCell ref="AT27:AX27"/>
    <mergeCell ref="N24:T24"/>
    <mergeCell ref="H29:I29"/>
    <mergeCell ref="AT25:AX25"/>
    <mergeCell ref="AT37:AX37"/>
    <mergeCell ref="B4:E4"/>
    <mergeCell ref="J39:M39"/>
    <mergeCell ref="N35:T35"/>
    <mergeCell ref="AA22:AS22"/>
    <mergeCell ref="J29:M29"/>
    <mergeCell ref="N25:T25"/>
    <mergeCell ref="J37:M37"/>
    <mergeCell ref="B8:E8"/>
    <mergeCell ref="J22:M23"/>
    <mergeCell ref="H34:I34"/>
    <mergeCell ref="B6:E6"/>
    <mergeCell ref="N34:T34"/>
    <mergeCell ref="B15:E15"/>
    <mergeCell ref="H31:I31"/>
    <mergeCell ref="H22:I23"/>
    <mergeCell ref="AA23:AF23"/>
    <mergeCell ref="B30:E30"/>
    <mergeCell ref="G7:AR7"/>
    <mergeCell ref="AG25:AM25"/>
    <mergeCell ref="B18:E18"/>
    <mergeCell ref="U23:Z23"/>
    <mergeCell ref="AN25:AS25"/>
    <mergeCell ref="J31:M31"/>
    <mergeCell ref="U32:Z32"/>
    <mergeCell ref="B10:E10"/>
    <mergeCell ref="N38:T38"/>
    <mergeCell ref="H26:I26"/>
    <mergeCell ref="B20:E20"/>
    <mergeCell ref="AT26:AX26"/>
    <mergeCell ref="B12:E12"/>
    <mergeCell ref="B14:E14"/>
    <mergeCell ref="Z44:AQ44"/>
    <mergeCell ref="N37:T37"/>
    <mergeCell ref="AN38:AS38"/>
    <mergeCell ref="J40:M40"/>
    <mergeCell ref="N29:T29"/>
    <mergeCell ref="J24:M24"/>
    <mergeCell ref="AN40:AS40"/>
    <mergeCell ref="B17:E17"/>
    <mergeCell ref="AG36:AM36"/>
    <mergeCell ref="N23:T23"/>
    <mergeCell ref="AN24:AS24"/>
    <mergeCell ref="J26:M26"/>
    <mergeCell ref="AA28:AF28"/>
    <mergeCell ref="AN33:AS33"/>
    <mergeCell ref="J35:M35"/>
    <mergeCell ref="B19:E19"/>
    <mergeCell ref="B34:E34"/>
    <mergeCell ref="AT39:AX39"/>
    <mergeCell ref="AT36:AX36"/>
    <mergeCell ref="B13:E13"/>
    <mergeCell ref="N28:T28"/>
    <mergeCell ref="AG23:AM23"/>
    <mergeCell ref="B16:E16"/>
    <mergeCell ref="AT24:AX24"/>
    <mergeCell ref="AT30:AX30"/>
    <mergeCell ref="J32:M32"/>
    <mergeCell ref="AG27:AM27"/>
    <mergeCell ref="U30:Z30"/>
    <mergeCell ref="N39:T39"/>
    <mergeCell ref="H24:I24"/>
    <mergeCell ref="H33:I33"/>
    <mergeCell ref="U27:Z27"/>
    <mergeCell ref="U36:Z36"/>
    <mergeCell ref="AA37:AF37"/>
    <mergeCell ref="AA24:AF24"/>
    <mergeCell ref="AT28:AX28"/>
    <mergeCell ref="AT22:AX23"/>
    <mergeCell ref="B36:E36"/>
    <mergeCell ref="H39:I39"/>
    <mergeCell ref="AT33:AX33"/>
    <mergeCell ref="U39:Z39"/>
  </mergeCells>
  <hyperlinks>
    <hyperlink ref="B4" location="PANDUAN!A1" display="PANDUAN" xr:uid="{00000000-0004-0000-DF00-000000000000}"/>
    <hyperlink ref="B6" location="'EWS DIRECTORY'!A1" display="EWS DIRECTORY" xr:uid="{00000000-0004-0000-DF00-000001000000}"/>
    <hyperlink ref="B8" location="'DATA PEMICU'!A1" display="DATA PEMICU" xr:uid="{00000000-0004-0000-DF00-000002000000}"/>
    <hyperlink ref="B10" location="'DATA PENGUJI'!A1" display="DATA PENGUJI" xr:uid="{00000000-0004-0000-DF00-000003000000}"/>
    <hyperlink ref="B12" location="'MAIN LEVEL'!A1" display="MAIN LEVEL" xr:uid="{00000000-0004-0000-DF00-000004000000}"/>
  </hyperlinks>
  <pageMargins left="0.51181102362204722" right="0.15748031496062989" top="0.55118110236220474" bottom="0.55118110236220474" header="0.31496062992125978" footer="0.31496062992125978"/>
  <pageSetup paperSize="9" scale="60" orientation="landscape"/>
  <headerFooter>
    <oddFooter>&amp;Rhalaman &amp;P dari &amp;N</oddFooter>
  </headerFooter>
</worksheet>
</file>

<file path=xl/worksheets/sheet2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000-000000000000}">
  <sheetPr codeName="Sheet435">
    <tabColor theme="4" tint="-0.249977111117893"/>
  </sheetPr>
  <dimension ref="A1:AT64"/>
  <sheetViews>
    <sheetView topLeftCell="B21" zoomScaleNormal="100" workbookViewId="0">
      <selection activeCell="AQ18" sqref="AQ18:AU18"/>
    </sheetView>
  </sheetViews>
  <sheetFormatPr defaultColWidth="3.88671875" defaultRowHeight="15" customHeight="1" x14ac:dyDescent="0.25"/>
  <cols>
    <col min="1" max="1" width="0" style="110" hidden="1"/>
    <col min="2" max="5" width="3.88671875" style="177" customWidth="1"/>
    <col min="6" max="6" width="3.88671875" style="110" customWidth="1"/>
    <col min="7" max="7" width="3.88671875" style="306" customWidth="1"/>
    <col min="8" max="16384" width="3.88671875" style="306"/>
  </cols>
  <sheetData>
    <row r="1" spans="2:46" ht="14.25" customHeight="1" x14ac:dyDescent="0.25">
      <c r="G1" s="110"/>
      <c r="H1" s="110"/>
      <c r="I1" s="110"/>
      <c r="J1" s="110"/>
      <c r="K1" s="110"/>
      <c r="L1" s="110"/>
      <c r="M1" s="110"/>
      <c r="N1" s="110"/>
      <c r="O1" s="110"/>
      <c r="P1" s="110"/>
      <c r="Q1" s="110"/>
      <c r="R1" s="110"/>
      <c r="S1" s="110"/>
      <c r="T1" s="110"/>
      <c r="U1" s="110"/>
      <c r="V1" s="110"/>
      <c r="W1" s="110"/>
      <c r="X1" s="110"/>
      <c r="Y1" s="110"/>
    </row>
    <row r="2" spans="2:46" ht="14.25" customHeight="1" x14ac:dyDescent="0.25">
      <c r="G2" s="55" t="s">
        <v>1674</v>
      </c>
      <c r="H2" s="55"/>
      <c r="I2" s="55"/>
      <c r="J2" s="55"/>
      <c r="K2" s="55"/>
      <c r="L2" s="55"/>
      <c r="M2" s="55"/>
      <c r="N2" s="55"/>
      <c r="AT2" s="443"/>
    </row>
    <row r="3" spans="2:46" ht="14.25" customHeight="1" x14ac:dyDescent="0.25">
      <c r="B3" s="111"/>
      <c r="C3" s="111"/>
      <c r="D3" s="111"/>
      <c r="E3" s="111"/>
      <c r="G3" s="55"/>
      <c r="H3" s="55"/>
      <c r="I3" s="55"/>
      <c r="J3" s="55"/>
      <c r="K3" s="55"/>
      <c r="L3" s="55"/>
      <c r="M3" s="55"/>
      <c r="N3" s="55"/>
      <c r="AT3" s="443"/>
    </row>
    <row r="4" spans="2:46" ht="14.25" customHeight="1" x14ac:dyDescent="0.25">
      <c r="B4" s="762" t="s">
        <v>79</v>
      </c>
      <c r="C4" s="761"/>
      <c r="D4" s="761"/>
      <c r="E4" s="761"/>
      <c r="G4" s="55"/>
      <c r="H4" s="55"/>
      <c r="I4" s="55"/>
      <c r="J4" s="55"/>
      <c r="K4" s="55"/>
      <c r="L4" s="55"/>
      <c r="M4" s="55"/>
      <c r="N4" s="55"/>
      <c r="AT4" s="443"/>
    </row>
    <row r="5" spans="2:46" ht="14.25" customHeight="1" x14ac:dyDescent="0.25">
      <c r="B5" s="111"/>
      <c r="C5" s="111"/>
      <c r="D5" s="111"/>
      <c r="E5" s="111"/>
      <c r="G5" s="55"/>
      <c r="H5" s="55"/>
      <c r="I5" s="55"/>
      <c r="J5" s="55"/>
      <c r="K5" s="55"/>
      <c r="L5" s="55"/>
      <c r="M5" s="55"/>
      <c r="N5" s="55"/>
      <c r="AT5" s="443"/>
    </row>
    <row r="6" spans="2:46" ht="14.25" customHeight="1" x14ac:dyDescent="0.25">
      <c r="B6" s="762" t="s">
        <v>87</v>
      </c>
      <c r="C6" s="761"/>
      <c r="D6" s="761"/>
      <c r="E6" s="761"/>
      <c r="G6" s="55"/>
      <c r="H6" s="55"/>
      <c r="I6" s="55"/>
      <c r="J6" s="55"/>
      <c r="K6" s="55"/>
      <c r="L6" s="55"/>
      <c r="M6" s="55"/>
      <c r="N6" s="55"/>
      <c r="AT6" s="443"/>
    </row>
    <row r="7" spans="2:46" ht="15" customHeight="1" x14ac:dyDescent="0.25">
      <c r="B7" s="111"/>
      <c r="C7" s="111"/>
      <c r="D7" s="111"/>
      <c r="E7" s="111"/>
      <c r="G7" s="996" t="s">
        <v>1774</v>
      </c>
      <c r="H7" s="1111"/>
      <c r="I7" s="1111"/>
      <c r="J7" s="1111"/>
      <c r="K7" s="1111"/>
      <c r="L7" s="1111"/>
      <c r="M7" s="1111"/>
      <c r="N7" s="1111"/>
      <c r="O7" s="1111"/>
      <c r="P7" s="1111"/>
      <c r="Q7" s="1111"/>
      <c r="R7" s="1111"/>
      <c r="S7" s="1111"/>
      <c r="T7" s="1111"/>
      <c r="U7" s="1111"/>
      <c r="V7" s="1111"/>
      <c r="W7" s="1111"/>
      <c r="X7" s="1111"/>
      <c r="Y7" s="1111"/>
      <c r="Z7" s="1111"/>
      <c r="AA7" s="1111"/>
      <c r="AB7" s="1111"/>
      <c r="AC7" s="1111"/>
      <c r="AD7" s="1111"/>
      <c r="AE7" s="1111"/>
      <c r="AF7" s="1111"/>
      <c r="AG7" s="1111"/>
      <c r="AH7" s="1111"/>
      <c r="AI7" s="1111"/>
      <c r="AJ7" s="1111"/>
      <c r="AK7" s="1111"/>
      <c r="AL7" s="1111"/>
      <c r="AM7" s="1111"/>
      <c r="AN7" s="1111"/>
      <c r="AO7" s="1111"/>
      <c r="AP7" s="1111"/>
      <c r="AQ7" s="1111"/>
      <c r="AR7" s="1111"/>
      <c r="AS7" s="58"/>
      <c r="AT7" s="443"/>
    </row>
    <row r="8" spans="2:46" ht="14.25" customHeight="1" x14ac:dyDescent="0.25">
      <c r="B8" s="762" t="s">
        <v>94</v>
      </c>
      <c r="C8" s="761"/>
      <c r="D8" s="761"/>
      <c r="E8" s="761"/>
      <c r="G8" s="55"/>
      <c r="H8" s="55"/>
      <c r="I8" s="55"/>
      <c r="J8" s="55"/>
      <c r="K8" s="55"/>
      <c r="L8" s="55"/>
      <c r="M8" s="55"/>
      <c r="N8" s="55"/>
      <c r="AT8" s="443"/>
    </row>
    <row r="9" spans="2:46" ht="14.25" customHeight="1" x14ac:dyDescent="0.25">
      <c r="B9" s="111"/>
      <c r="C9" s="111"/>
      <c r="D9" s="111"/>
      <c r="E9" s="111"/>
      <c r="G9" s="999" t="str">
        <f>"Rincian "&amp;'F-1-1'!H18&amp;" "&amp;'F-1-1'!M24</f>
        <v>Rincian Keuntungan Selisih Kurs Berdasarkan Analisis Kewajaran dan Kelaziman Usaha</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1111"/>
      <c r="I10" s="1111"/>
      <c r="J10" s="1111"/>
      <c r="K10" s="1111"/>
      <c r="L10" s="1111"/>
      <c r="M10" s="1111"/>
      <c r="N10" s="1111"/>
      <c r="O10" s="1111"/>
      <c r="P10" s="1111"/>
      <c r="Q10" s="1111"/>
      <c r="R10" s="1111"/>
      <c r="S10" s="1111"/>
      <c r="T10" s="1111"/>
      <c r="U10" s="1111"/>
      <c r="V10" s="1111"/>
      <c r="W10" s="1111"/>
      <c r="X10" s="1111"/>
      <c r="Y10" s="1111"/>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c r="AT12" s="443"/>
    </row>
    <row r="13" spans="2:46" ht="14.25" customHeight="1" x14ac:dyDescent="0.25">
      <c r="B13" s="962" t="str">
        <f>HYPERLINK("#'"&amp;'EWS DIRECTORY'!$J$219&amp;"'!A1",'EWS DIRECTORY'!$J$219)</f>
        <v>F-1</v>
      </c>
      <c r="C13" s="761"/>
      <c r="D13" s="761"/>
      <c r="E13" s="761"/>
      <c r="G13" s="55" t="s">
        <v>1680</v>
      </c>
      <c r="H13" s="55"/>
      <c r="I13" s="254"/>
      <c r="J13" s="254"/>
      <c r="K13" s="254"/>
      <c r="L13" s="254"/>
      <c r="M13" s="254"/>
      <c r="N13" s="254"/>
      <c r="AT13" s="443"/>
    </row>
    <row r="14" spans="2:46" ht="14.25" customHeight="1" x14ac:dyDescent="0.25">
      <c r="B14" s="931" t="str">
        <f>HYPERLINK("#'"&amp;'EWS DIRECTORY'!$J$220&amp;"'!A1",'EWS DIRECTORY'!$J$220)</f>
        <v>F-1-1</v>
      </c>
      <c r="C14" s="761"/>
      <c r="D14" s="761"/>
      <c r="E14" s="761"/>
      <c r="G14" s="55" t="s">
        <v>1891</v>
      </c>
      <c r="H14" s="55"/>
      <c r="I14" s="254"/>
      <c r="J14" s="254"/>
      <c r="K14" s="254"/>
      <c r="L14" s="254"/>
      <c r="M14" s="254"/>
      <c r="N14" s="254"/>
      <c r="AT14" s="443"/>
    </row>
    <row r="15" spans="2:46" ht="14.25" customHeight="1" x14ac:dyDescent="0.25">
      <c r="B15" s="929" t="str">
        <f>HYPERLINK("#'"&amp;'EWS DIRECTORY'!$J$221&amp;"'!A1",'EWS DIRECTORY'!$J$221)</f>
        <v>F-1-1-1</v>
      </c>
      <c r="C15" s="761"/>
      <c r="D15" s="761"/>
      <c r="E15" s="761"/>
      <c r="G15" s="55" t="s">
        <v>1892</v>
      </c>
      <c r="H15" s="55"/>
      <c r="I15" s="254"/>
      <c r="J15" s="254"/>
      <c r="K15" s="254"/>
      <c r="L15" s="254"/>
      <c r="M15" s="254"/>
      <c r="N15" s="254"/>
      <c r="AT15" s="443"/>
    </row>
    <row r="16" spans="2:46" ht="14.25" customHeight="1" x14ac:dyDescent="0.25">
      <c r="B16" s="929" t="str">
        <f>HYPERLINK("#'"&amp;'EWS DIRECTORY'!$J$222&amp;"'!A1",'EWS DIRECTORY'!$J$222)</f>
        <v>F-1-1-2</v>
      </c>
      <c r="C16" s="761"/>
      <c r="D16" s="761"/>
      <c r="E16" s="761"/>
      <c r="G16" s="55" t="s">
        <v>1893</v>
      </c>
      <c r="H16" s="55"/>
      <c r="I16" s="254"/>
      <c r="J16" s="254"/>
      <c r="K16" s="254"/>
      <c r="L16" s="254"/>
      <c r="M16" s="254"/>
      <c r="N16" s="254"/>
      <c r="AT16" s="443"/>
    </row>
    <row r="17" spans="2:46" ht="14.25" customHeight="1" x14ac:dyDescent="0.25">
      <c r="B17" s="929" t="str">
        <f>HYPERLINK("#'"&amp;'EWS DIRECTORY'!$J$223&amp;"'!A1",'EWS DIRECTORY'!$J$223)</f>
        <v>F-1-1-3</v>
      </c>
      <c r="C17" s="761"/>
      <c r="D17" s="761"/>
      <c r="E17" s="761"/>
      <c r="G17" s="55" t="s">
        <v>1681</v>
      </c>
      <c r="H17" s="55"/>
      <c r="I17" s="55"/>
      <c r="J17" s="254"/>
      <c r="K17" s="254"/>
      <c r="L17" s="254"/>
      <c r="M17" s="254"/>
      <c r="N17" s="254"/>
      <c r="AT17" s="443"/>
    </row>
    <row r="18" spans="2:46" ht="14.25" customHeight="1" x14ac:dyDescent="0.25">
      <c r="B18" s="927" t="str">
        <f>HYPERLINK("#'"&amp;'EWS DIRECTORY'!$J$224&amp;"'!A1",'EWS DIRECTORY'!$J$224)</f>
        <v>F-1-1-4</v>
      </c>
      <c r="C18" s="761"/>
      <c r="D18" s="761"/>
      <c r="E18" s="761"/>
      <c r="G18" s="55" t="s">
        <v>1744</v>
      </c>
      <c r="H18" s="55"/>
      <c r="I18" s="55" t="s">
        <v>1744</v>
      </c>
      <c r="J18" s="254"/>
      <c r="K18" s="254"/>
      <c r="L18" s="254"/>
      <c r="M18" s="254"/>
      <c r="N18" s="254"/>
      <c r="AT18" s="443"/>
    </row>
    <row r="19" spans="2:46" ht="14.25" customHeight="1" x14ac:dyDescent="0.25">
      <c r="B19" s="929" t="str">
        <f>HYPERLINK("#'"&amp;'EWS DIRECTORY'!$J$225&amp;"'!A1",'EWS DIRECTORY'!$J$225)</f>
        <v>F-1-1-5</v>
      </c>
      <c r="C19" s="761"/>
      <c r="D19" s="761"/>
      <c r="E19" s="761"/>
      <c r="AT19" s="443"/>
    </row>
    <row r="20" spans="2:46" ht="14.25" customHeight="1" x14ac:dyDescent="0.25">
      <c r="B20" s="929" t="str">
        <f>HYPERLINK("#'"&amp;'EWS DIRECTORY'!$J$226&amp;"'!A1",'EWS DIRECTORY'!$J$226)</f>
        <v>F-1-1-6</v>
      </c>
      <c r="C20" s="761"/>
      <c r="D20" s="761"/>
      <c r="E20" s="761"/>
      <c r="G20" s="55" t="s">
        <v>1851</v>
      </c>
      <c r="AT20" s="443"/>
    </row>
    <row r="21" spans="2:46" ht="14.25" customHeight="1" x14ac:dyDescent="0.25">
      <c r="G21" s="55"/>
      <c r="AT21" s="443"/>
    </row>
    <row r="22" spans="2:46" ht="13.8" x14ac:dyDescent="0.25">
      <c r="G22" s="55"/>
      <c r="H22" s="1082" t="s">
        <v>1445</v>
      </c>
      <c r="I22" s="765"/>
      <c r="J22" s="1109" t="s">
        <v>1894</v>
      </c>
      <c r="K22" s="764"/>
      <c r="L22" s="764"/>
      <c r="M22" s="764"/>
      <c r="N22" s="764"/>
      <c r="O22" s="764"/>
      <c r="P22" s="764"/>
      <c r="Q22" s="764"/>
      <c r="R22" s="764"/>
      <c r="S22" s="764"/>
      <c r="T22" s="764"/>
      <c r="U22" s="764"/>
      <c r="V22" s="764"/>
      <c r="W22" s="764"/>
      <c r="X22" s="765"/>
      <c r="Y22" s="1082" t="s">
        <v>1767</v>
      </c>
      <c r="Z22" s="765"/>
      <c r="AA22" s="1082" t="s">
        <v>1895</v>
      </c>
      <c r="AB22" s="764"/>
      <c r="AC22" s="764"/>
      <c r="AD22" s="764"/>
      <c r="AE22" s="764"/>
      <c r="AF22" s="764"/>
      <c r="AG22" s="764"/>
      <c r="AH22" s="764"/>
      <c r="AI22" s="764"/>
      <c r="AJ22" s="764"/>
      <c r="AK22" s="764"/>
      <c r="AL22" s="764"/>
      <c r="AM22" s="764"/>
      <c r="AN22" s="764"/>
      <c r="AO22" s="764"/>
      <c r="AP22" s="764"/>
      <c r="AQ22" s="764"/>
      <c r="AR22" s="764"/>
      <c r="AS22" s="764"/>
      <c r="AT22" s="765"/>
    </row>
    <row r="23" spans="2:46" ht="15" customHeight="1" x14ac:dyDescent="0.25">
      <c r="G23" s="55"/>
      <c r="H23" s="1104">
        <v>1</v>
      </c>
      <c r="I23" s="765"/>
      <c r="J23" s="1105" t="s">
        <v>1896</v>
      </c>
      <c r="K23" s="764"/>
      <c r="L23" s="764"/>
      <c r="M23" s="764"/>
      <c r="N23" s="764"/>
      <c r="O23" s="764"/>
      <c r="P23" s="764"/>
      <c r="Q23" s="764"/>
      <c r="R23" s="764"/>
      <c r="S23" s="764"/>
      <c r="T23" s="764"/>
      <c r="U23" s="764"/>
      <c r="V23" s="764"/>
      <c r="W23" s="764"/>
      <c r="X23" s="765"/>
      <c r="Y23" s="1009"/>
      <c r="Z23" s="765"/>
      <c r="AA23" s="1009"/>
      <c r="AB23" s="764"/>
      <c r="AC23" s="764"/>
      <c r="AD23" s="764"/>
      <c r="AE23" s="764"/>
      <c r="AF23" s="764"/>
      <c r="AG23" s="764"/>
      <c r="AH23" s="764"/>
      <c r="AI23" s="764"/>
      <c r="AJ23" s="764"/>
      <c r="AK23" s="764"/>
      <c r="AL23" s="764"/>
      <c r="AM23" s="764"/>
      <c r="AN23" s="764"/>
      <c r="AO23" s="764"/>
      <c r="AP23" s="764"/>
      <c r="AQ23" s="764"/>
      <c r="AR23" s="764"/>
      <c r="AS23" s="764"/>
      <c r="AT23" s="765"/>
    </row>
    <row r="24" spans="2:46" ht="15" customHeight="1" x14ac:dyDescent="0.25">
      <c r="H24" s="1104">
        <v>2</v>
      </c>
      <c r="I24" s="765"/>
      <c r="J24" s="1105" t="s">
        <v>1897</v>
      </c>
      <c r="K24" s="764"/>
      <c r="L24" s="764"/>
      <c r="M24" s="764"/>
      <c r="N24" s="764"/>
      <c r="O24" s="764"/>
      <c r="P24" s="764"/>
      <c r="Q24" s="764"/>
      <c r="R24" s="764"/>
      <c r="S24" s="764"/>
      <c r="T24" s="764"/>
      <c r="U24" s="764"/>
      <c r="V24" s="764"/>
      <c r="W24" s="764"/>
      <c r="X24" s="765"/>
      <c r="Y24" s="1009"/>
      <c r="Z24" s="765"/>
      <c r="AA24" s="1009"/>
      <c r="AB24" s="764"/>
      <c r="AC24" s="764"/>
      <c r="AD24" s="764"/>
      <c r="AE24" s="764"/>
      <c r="AF24" s="764"/>
      <c r="AG24" s="764"/>
      <c r="AH24" s="764"/>
      <c r="AI24" s="764"/>
      <c r="AJ24" s="764"/>
      <c r="AK24" s="764"/>
      <c r="AL24" s="764"/>
      <c r="AM24" s="764"/>
      <c r="AN24" s="764"/>
      <c r="AO24" s="764"/>
      <c r="AP24" s="764"/>
      <c r="AQ24" s="764"/>
      <c r="AR24" s="764"/>
      <c r="AS24" s="764"/>
      <c r="AT24" s="765"/>
    </row>
    <row r="25" spans="2:46" ht="15" customHeight="1" x14ac:dyDescent="0.25">
      <c r="H25" s="1104">
        <v>3</v>
      </c>
      <c r="I25" s="765"/>
      <c r="J25" s="1105" t="s">
        <v>1898</v>
      </c>
      <c r="K25" s="764"/>
      <c r="L25" s="764"/>
      <c r="M25" s="764"/>
      <c r="N25" s="764"/>
      <c r="O25" s="764"/>
      <c r="P25" s="764"/>
      <c r="Q25" s="764"/>
      <c r="R25" s="764"/>
      <c r="S25" s="764"/>
      <c r="T25" s="764"/>
      <c r="U25" s="764"/>
      <c r="V25" s="764"/>
      <c r="W25" s="764"/>
      <c r="X25" s="765"/>
      <c r="Y25" s="1009"/>
      <c r="Z25" s="765"/>
      <c r="AA25" s="1009"/>
      <c r="AB25" s="764"/>
      <c r="AC25" s="764"/>
      <c r="AD25" s="764"/>
      <c r="AE25" s="764"/>
      <c r="AF25" s="764"/>
      <c r="AG25" s="764"/>
      <c r="AH25" s="764"/>
      <c r="AI25" s="764"/>
      <c r="AJ25" s="764"/>
      <c r="AK25" s="764"/>
      <c r="AL25" s="764"/>
      <c r="AM25" s="764"/>
      <c r="AN25" s="764"/>
      <c r="AO25" s="764"/>
      <c r="AP25" s="764"/>
      <c r="AQ25" s="764"/>
      <c r="AR25" s="764"/>
      <c r="AS25" s="764"/>
      <c r="AT25" s="765"/>
    </row>
    <row r="26" spans="2:46" ht="15" customHeight="1" x14ac:dyDescent="0.25">
      <c r="H26" s="1104">
        <v>4</v>
      </c>
      <c r="I26" s="765"/>
      <c r="J26" s="1105" t="s">
        <v>1899</v>
      </c>
      <c r="K26" s="764"/>
      <c r="L26" s="764"/>
      <c r="M26" s="764"/>
      <c r="N26" s="764"/>
      <c r="O26" s="764"/>
      <c r="P26" s="764"/>
      <c r="Q26" s="764"/>
      <c r="R26" s="764"/>
      <c r="S26" s="764"/>
      <c r="T26" s="764"/>
      <c r="U26" s="764"/>
      <c r="V26" s="764"/>
      <c r="W26" s="764"/>
      <c r="X26" s="765"/>
      <c r="Y26" s="1009"/>
      <c r="Z26" s="765"/>
      <c r="AA26" s="1009"/>
      <c r="AB26" s="764"/>
      <c r="AC26" s="764"/>
      <c r="AD26" s="764"/>
      <c r="AE26" s="764"/>
      <c r="AF26" s="764"/>
      <c r="AG26" s="764"/>
      <c r="AH26" s="764"/>
      <c r="AI26" s="764"/>
      <c r="AJ26" s="764"/>
      <c r="AK26" s="764"/>
      <c r="AL26" s="764"/>
      <c r="AM26" s="764"/>
      <c r="AN26" s="764"/>
      <c r="AO26" s="764"/>
      <c r="AP26" s="764"/>
      <c r="AQ26" s="764"/>
      <c r="AR26" s="764"/>
      <c r="AS26" s="764"/>
      <c r="AT26" s="765"/>
    </row>
    <row r="27" spans="2:46" ht="15" customHeight="1" x14ac:dyDescent="0.25">
      <c r="H27" s="1104">
        <v>5</v>
      </c>
      <c r="I27" s="765"/>
      <c r="J27" s="1105" t="s">
        <v>1900</v>
      </c>
      <c r="K27" s="764"/>
      <c r="L27" s="764"/>
      <c r="M27" s="764"/>
      <c r="N27" s="764"/>
      <c r="O27" s="764"/>
      <c r="P27" s="764"/>
      <c r="Q27" s="764"/>
      <c r="R27" s="764"/>
      <c r="S27" s="764"/>
      <c r="T27" s="764"/>
      <c r="U27" s="764"/>
      <c r="V27" s="764"/>
      <c r="W27" s="764"/>
      <c r="X27" s="765"/>
      <c r="Y27" s="1009"/>
      <c r="Z27" s="765"/>
      <c r="AA27" s="1009"/>
      <c r="AB27" s="764"/>
      <c r="AC27" s="764"/>
      <c r="AD27" s="764"/>
      <c r="AE27" s="764"/>
      <c r="AF27" s="764"/>
      <c r="AG27" s="764"/>
      <c r="AH27" s="764"/>
      <c r="AI27" s="764"/>
      <c r="AJ27" s="764"/>
      <c r="AK27" s="764"/>
      <c r="AL27" s="764"/>
      <c r="AM27" s="764"/>
      <c r="AN27" s="764"/>
      <c r="AO27" s="764"/>
      <c r="AP27" s="764"/>
      <c r="AQ27" s="764"/>
      <c r="AR27" s="764"/>
      <c r="AS27" s="764"/>
      <c r="AT27" s="765"/>
    </row>
    <row r="28" spans="2:46" ht="15" customHeight="1" x14ac:dyDescent="0.25">
      <c r="B28" s="760"/>
      <c r="C28" s="761"/>
      <c r="D28" s="761"/>
      <c r="E28" s="761"/>
      <c r="H28" s="1104">
        <v>6</v>
      </c>
      <c r="I28" s="765"/>
      <c r="J28" s="1105" t="s">
        <v>1901</v>
      </c>
      <c r="K28" s="764"/>
      <c r="L28" s="764"/>
      <c r="M28" s="764"/>
      <c r="N28" s="764"/>
      <c r="O28" s="764"/>
      <c r="P28" s="764"/>
      <c r="Q28" s="764"/>
      <c r="R28" s="764"/>
      <c r="S28" s="764"/>
      <c r="T28" s="764"/>
      <c r="U28" s="764"/>
      <c r="V28" s="764"/>
      <c r="W28" s="764"/>
      <c r="X28" s="765"/>
      <c r="Y28" s="1009"/>
      <c r="Z28" s="765"/>
      <c r="AA28" s="1009"/>
      <c r="AB28" s="764"/>
      <c r="AC28" s="764"/>
      <c r="AD28" s="764"/>
      <c r="AE28" s="764"/>
      <c r="AF28" s="764"/>
      <c r="AG28" s="764"/>
      <c r="AH28" s="764"/>
      <c r="AI28" s="764"/>
      <c r="AJ28" s="764"/>
      <c r="AK28" s="764"/>
      <c r="AL28" s="764"/>
      <c r="AM28" s="764"/>
      <c r="AN28" s="764"/>
      <c r="AO28" s="764"/>
      <c r="AP28" s="764"/>
      <c r="AQ28" s="764"/>
      <c r="AR28" s="764"/>
      <c r="AS28" s="764"/>
      <c r="AT28" s="765"/>
    </row>
    <row r="29" spans="2:46" ht="15" customHeight="1" x14ac:dyDescent="0.25">
      <c r="H29" s="1104">
        <v>7</v>
      </c>
      <c r="I29" s="765"/>
      <c r="J29" s="1105" t="s">
        <v>1902</v>
      </c>
      <c r="K29" s="764"/>
      <c r="L29" s="764"/>
      <c r="M29" s="764"/>
      <c r="N29" s="764"/>
      <c r="O29" s="764"/>
      <c r="P29" s="764"/>
      <c r="Q29" s="764"/>
      <c r="R29" s="764"/>
      <c r="S29" s="764"/>
      <c r="T29" s="764"/>
      <c r="U29" s="764"/>
      <c r="V29" s="764"/>
      <c r="W29" s="764"/>
      <c r="X29" s="765"/>
      <c r="Y29" s="1009"/>
      <c r="Z29" s="765"/>
      <c r="AA29" s="1009"/>
      <c r="AB29" s="764"/>
      <c r="AC29" s="764"/>
      <c r="AD29" s="764"/>
      <c r="AE29" s="764"/>
      <c r="AF29" s="764"/>
      <c r="AG29" s="764"/>
      <c r="AH29" s="764"/>
      <c r="AI29" s="764"/>
      <c r="AJ29" s="764"/>
      <c r="AK29" s="764"/>
      <c r="AL29" s="764"/>
      <c r="AM29" s="764"/>
      <c r="AN29" s="764"/>
      <c r="AO29" s="764"/>
      <c r="AP29" s="764"/>
      <c r="AQ29" s="764"/>
      <c r="AR29" s="764"/>
      <c r="AS29" s="764"/>
      <c r="AT29" s="765"/>
    </row>
    <row r="30" spans="2:46" ht="15" customHeight="1" x14ac:dyDescent="0.25">
      <c r="B30" s="760"/>
      <c r="C30" s="761"/>
      <c r="D30" s="761"/>
      <c r="E30" s="761"/>
      <c r="H30" s="1104">
        <v>8</v>
      </c>
      <c r="I30" s="765"/>
      <c r="J30" s="1105" t="s">
        <v>1903</v>
      </c>
      <c r="K30" s="764"/>
      <c r="L30" s="764"/>
      <c r="M30" s="764"/>
      <c r="N30" s="764"/>
      <c r="O30" s="764"/>
      <c r="P30" s="764"/>
      <c r="Q30" s="764"/>
      <c r="R30" s="764"/>
      <c r="S30" s="764"/>
      <c r="T30" s="764"/>
      <c r="U30" s="764"/>
      <c r="V30" s="764"/>
      <c r="W30" s="764"/>
      <c r="X30" s="765"/>
      <c r="Y30" s="1009"/>
      <c r="Z30" s="765"/>
      <c r="AA30" s="1009"/>
      <c r="AB30" s="764"/>
      <c r="AC30" s="764"/>
      <c r="AD30" s="764"/>
      <c r="AE30" s="764"/>
      <c r="AF30" s="764"/>
      <c r="AG30" s="764"/>
      <c r="AH30" s="764"/>
      <c r="AI30" s="764"/>
      <c r="AJ30" s="764"/>
      <c r="AK30" s="764"/>
      <c r="AL30" s="764"/>
      <c r="AM30" s="764"/>
      <c r="AN30" s="764"/>
      <c r="AO30" s="764"/>
      <c r="AP30" s="764"/>
      <c r="AQ30" s="764"/>
      <c r="AR30" s="764"/>
      <c r="AS30" s="764"/>
      <c r="AT30" s="765"/>
    </row>
    <row r="31" spans="2:46" ht="15" customHeight="1" x14ac:dyDescent="0.25">
      <c r="H31" s="1104">
        <v>9</v>
      </c>
      <c r="I31" s="765"/>
      <c r="J31" s="1105" t="s">
        <v>1904</v>
      </c>
      <c r="K31" s="764"/>
      <c r="L31" s="764"/>
      <c r="M31" s="764"/>
      <c r="N31" s="764"/>
      <c r="O31" s="764"/>
      <c r="P31" s="764"/>
      <c r="Q31" s="764"/>
      <c r="R31" s="764"/>
      <c r="S31" s="764"/>
      <c r="T31" s="764"/>
      <c r="U31" s="764"/>
      <c r="V31" s="764"/>
      <c r="W31" s="764"/>
      <c r="X31" s="765"/>
      <c r="Y31" s="1009"/>
      <c r="Z31" s="765"/>
      <c r="AA31" s="1009"/>
      <c r="AB31" s="764"/>
      <c r="AC31" s="764"/>
      <c r="AD31" s="764"/>
      <c r="AE31" s="764"/>
      <c r="AF31" s="764"/>
      <c r="AG31" s="764"/>
      <c r="AH31" s="764"/>
      <c r="AI31" s="764"/>
      <c r="AJ31" s="764"/>
      <c r="AK31" s="764"/>
      <c r="AL31" s="764"/>
      <c r="AM31" s="764"/>
      <c r="AN31" s="764"/>
      <c r="AO31" s="764"/>
      <c r="AP31" s="764"/>
      <c r="AQ31" s="764"/>
      <c r="AR31" s="764"/>
      <c r="AS31" s="764"/>
      <c r="AT31" s="765"/>
    </row>
    <row r="32" spans="2:46" ht="15" customHeight="1" x14ac:dyDescent="0.25">
      <c r="B32" s="760"/>
      <c r="C32" s="761"/>
      <c r="D32" s="761"/>
      <c r="E32" s="761"/>
      <c r="H32" s="1104">
        <v>10</v>
      </c>
      <c r="I32" s="765"/>
      <c r="J32" s="1105" t="s">
        <v>1905</v>
      </c>
      <c r="K32" s="764"/>
      <c r="L32" s="764"/>
      <c r="M32" s="764"/>
      <c r="N32" s="764"/>
      <c r="O32" s="764"/>
      <c r="P32" s="764"/>
      <c r="Q32" s="764"/>
      <c r="R32" s="764"/>
      <c r="S32" s="764"/>
      <c r="T32" s="764"/>
      <c r="U32" s="764"/>
      <c r="V32" s="764"/>
      <c r="W32" s="764"/>
      <c r="X32" s="765"/>
      <c r="Y32" s="1009"/>
      <c r="Z32" s="765"/>
      <c r="AA32" s="1009"/>
      <c r="AB32" s="764"/>
      <c r="AC32" s="764"/>
      <c r="AD32" s="764"/>
      <c r="AE32" s="764"/>
      <c r="AF32" s="764"/>
      <c r="AG32" s="764"/>
      <c r="AH32" s="764"/>
      <c r="AI32" s="764"/>
      <c r="AJ32" s="764"/>
      <c r="AK32" s="764"/>
      <c r="AL32" s="764"/>
      <c r="AM32" s="764"/>
      <c r="AN32" s="764"/>
      <c r="AO32" s="764"/>
      <c r="AP32" s="764"/>
      <c r="AQ32" s="764"/>
      <c r="AR32" s="764"/>
      <c r="AS32" s="764"/>
      <c r="AT32" s="765"/>
    </row>
    <row r="33" spans="2:46" ht="15" customHeight="1" x14ac:dyDescent="0.25">
      <c r="H33" s="1104">
        <v>11</v>
      </c>
      <c r="I33" s="765"/>
      <c r="J33" s="1105" t="s">
        <v>1906</v>
      </c>
      <c r="K33" s="764"/>
      <c r="L33" s="764"/>
      <c r="M33" s="764"/>
      <c r="N33" s="764"/>
      <c r="O33" s="764"/>
      <c r="P33" s="764"/>
      <c r="Q33" s="764"/>
      <c r="R33" s="764"/>
      <c r="S33" s="764"/>
      <c r="T33" s="764"/>
      <c r="U33" s="764"/>
      <c r="V33" s="764"/>
      <c r="W33" s="764"/>
      <c r="X33" s="765"/>
      <c r="Y33" s="1009"/>
      <c r="Z33" s="765"/>
      <c r="AA33" s="1009"/>
      <c r="AB33" s="764"/>
      <c r="AC33" s="764"/>
      <c r="AD33" s="764"/>
      <c r="AE33" s="764"/>
      <c r="AF33" s="764"/>
      <c r="AG33" s="764"/>
      <c r="AH33" s="764"/>
      <c r="AI33" s="764"/>
      <c r="AJ33" s="764"/>
      <c r="AK33" s="764"/>
      <c r="AL33" s="764"/>
      <c r="AM33" s="764"/>
      <c r="AN33" s="764"/>
      <c r="AO33" s="764"/>
      <c r="AP33" s="764"/>
      <c r="AQ33" s="764"/>
      <c r="AR33" s="764"/>
      <c r="AS33" s="764"/>
      <c r="AT33" s="765"/>
    </row>
    <row r="34" spans="2:46" ht="15" customHeight="1" x14ac:dyDescent="0.25">
      <c r="B34" s="760"/>
      <c r="C34" s="761"/>
      <c r="D34" s="761"/>
      <c r="E34" s="761"/>
      <c r="H34" s="1104">
        <v>12</v>
      </c>
      <c r="I34" s="765"/>
      <c r="J34" s="1105" t="s">
        <v>1907</v>
      </c>
      <c r="K34" s="764"/>
      <c r="L34" s="764"/>
      <c r="M34" s="764"/>
      <c r="N34" s="764"/>
      <c r="O34" s="764"/>
      <c r="P34" s="764"/>
      <c r="Q34" s="764"/>
      <c r="R34" s="764"/>
      <c r="S34" s="764"/>
      <c r="T34" s="764"/>
      <c r="U34" s="764"/>
      <c r="V34" s="764"/>
      <c r="W34" s="764"/>
      <c r="X34" s="765"/>
      <c r="Y34" s="1009"/>
      <c r="Z34" s="765"/>
      <c r="AA34" s="1009"/>
      <c r="AB34" s="764"/>
      <c r="AC34" s="764"/>
      <c r="AD34" s="764"/>
      <c r="AE34" s="764"/>
      <c r="AF34" s="764"/>
      <c r="AG34" s="764"/>
      <c r="AH34" s="764"/>
      <c r="AI34" s="764"/>
      <c r="AJ34" s="764"/>
      <c r="AK34" s="764"/>
      <c r="AL34" s="764"/>
      <c r="AM34" s="764"/>
      <c r="AN34" s="764"/>
      <c r="AO34" s="764"/>
      <c r="AP34" s="764"/>
      <c r="AQ34" s="764"/>
      <c r="AR34" s="764"/>
      <c r="AS34" s="764"/>
      <c r="AT34" s="765"/>
    </row>
    <row r="35" spans="2:46" ht="15" customHeight="1" x14ac:dyDescent="0.25">
      <c r="H35" s="1104">
        <v>13</v>
      </c>
      <c r="I35" s="765"/>
      <c r="J35" s="1105" t="s">
        <v>1908</v>
      </c>
      <c r="K35" s="764"/>
      <c r="L35" s="764"/>
      <c r="M35" s="764"/>
      <c r="N35" s="764"/>
      <c r="O35" s="764"/>
      <c r="P35" s="764"/>
      <c r="Q35" s="764"/>
      <c r="R35" s="764"/>
      <c r="S35" s="764"/>
      <c r="T35" s="764"/>
      <c r="U35" s="764"/>
      <c r="V35" s="764"/>
      <c r="W35" s="764"/>
      <c r="X35" s="765"/>
      <c r="Y35" s="1009"/>
      <c r="Z35" s="765"/>
      <c r="AA35" s="1009"/>
      <c r="AB35" s="764"/>
      <c r="AC35" s="764"/>
      <c r="AD35" s="764"/>
      <c r="AE35" s="764"/>
      <c r="AF35" s="764"/>
      <c r="AG35" s="764"/>
      <c r="AH35" s="764"/>
      <c r="AI35" s="764"/>
      <c r="AJ35" s="764"/>
      <c r="AK35" s="764"/>
      <c r="AL35" s="764"/>
      <c r="AM35" s="764"/>
      <c r="AN35" s="764"/>
      <c r="AO35" s="764"/>
      <c r="AP35" s="764"/>
      <c r="AQ35" s="764"/>
      <c r="AR35" s="764"/>
      <c r="AS35" s="764"/>
      <c r="AT35" s="765"/>
    </row>
    <row r="36" spans="2:46" ht="15" customHeight="1" x14ac:dyDescent="0.25">
      <c r="B36" s="760"/>
      <c r="C36" s="761"/>
      <c r="D36" s="761"/>
      <c r="E36" s="761"/>
      <c r="H36" s="204"/>
      <c r="I36" s="204"/>
      <c r="AS36" s="443"/>
      <c r="AT36" s="443"/>
    </row>
    <row r="37" spans="2:46" ht="15" customHeight="1" x14ac:dyDescent="0.25">
      <c r="H37" s="1082" t="s">
        <v>1445</v>
      </c>
      <c r="I37" s="765"/>
      <c r="J37" s="1109" t="s">
        <v>1780</v>
      </c>
      <c r="K37" s="764"/>
      <c r="L37" s="764"/>
      <c r="M37" s="764"/>
      <c r="N37" s="764"/>
      <c r="O37" s="764"/>
      <c r="P37" s="764"/>
      <c r="Q37" s="764"/>
      <c r="R37" s="764"/>
      <c r="S37" s="764"/>
      <c r="T37" s="764"/>
      <c r="U37" s="764"/>
      <c r="V37" s="764"/>
      <c r="W37" s="764"/>
      <c r="X37" s="765"/>
      <c r="Y37" s="1082" t="s">
        <v>1767</v>
      </c>
      <c r="Z37" s="765"/>
      <c r="AA37" s="1110" t="s">
        <v>1909</v>
      </c>
      <c r="AB37" s="764"/>
      <c r="AC37" s="764"/>
      <c r="AD37" s="764"/>
      <c r="AE37" s="764"/>
      <c r="AF37" s="764"/>
      <c r="AG37" s="764"/>
      <c r="AH37" s="764"/>
      <c r="AI37" s="764"/>
      <c r="AJ37" s="765"/>
      <c r="AK37" s="1110" t="s">
        <v>1910</v>
      </c>
      <c r="AL37" s="764"/>
      <c r="AM37" s="764"/>
      <c r="AN37" s="764"/>
      <c r="AO37" s="764"/>
      <c r="AP37" s="764"/>
      <c r="AQ37" s="764"/>
      <c r="AR37" s="764"/>
      <c r="AS37" s="764"/>
      <c r="AT37" s="765"/>
    </row>
    <row r="38" spans="2:46" ht="15" customHeight="1" x14ac:dyDescent="0.25">
      <c r="H38" s="1104">
        <v>1</v>
      </c>
      <c r="I38" s="765"/>
      <c r="J38" s="1105" t="s">
        <v>1911</v>
      </c>
      <c r="K38" s="764"/>
      <c r="L38" s="764"/>
      <c r="M38" s="764"/>
      <c r="N38" s="764"/>
      <c r="O38" s="764"/>
      <c r="P38" s="764"/>
      <c r="Q38" s="764"/>
      <c r="R38" s="764"/>
      <c r="S38" s="764"/>
      <c r="T38" s="764"/>
      <c r="U38" s="764"/>
      <c r="V38" s="764"/>
      <c r="W38" s="764"/>
      <c r="X38" s="765"/>
      <c r="Y38" s="1009"/>
      <c r="Z38" s="765"/>
      <c r="AA38" s="1106">
        <f>AA53</f>
        <v>0</v>
      </c>
      <c r="AB38" s="764"/>
      <c r="AC38" s="764"/>
      <c r="AD38" s="764"/>
      <c r="AE38" s="764"/>
      <c r="AF38" s="764"/>
      <c r="AG38" s="764"/>
      <c r="AH38" s="764"/>
      <c r="AI38" s="764"/>
      <c r="AJ38" s="765"/>
      <c r="AK38" s="1106">
        <f>AK53</f>
        <v>0</v>
      </c>
      <c r="AL38" s="764"/>
      <c r="AM38" s="764"/>
      <c r="AN38" s="764"/>
      <c r="AO38" s="764"/>
      <c r="AP38" s="764"/>
      <c r="AQ38" s="764"/>
      <c r="AR38" s="764"/>
      <c r="AS38" s="764"/>
      <c r="AT38" s="765"/>
    </row>
    <row r="39" spans="2:46" ht="15" customHeight="1" x14ac:dyDescent="0.25">
      <c r="H39" s="1104">
        <v>2</v>
      </c>
      <c r="I39" s="765"/>
      <c r="J39" s="1105" t="s">
        <v>1912</v>
      </c>
      <c r="K39" s="764"/>
      <c r="L39" s="764"/>
      <c r="M39" s="764"/>
      <c r="N39" s="764"/>
      <c r="O39" s="764"/>
      <c r="P39" s="764"/>
      <c r="Q39" s="764"/>
      <c r="R39" s="764"/>
      <c r="S39" s="764"/>
      <c r="T39" s="764"/>
      <c r="U39" s="764"/>
      <c r="V39" s="764"/>
      <c r="W39" s="764"/>
      <c r="X39" s="765"/>
      <c r="Y39" s="1009"/>
      <c r="Z39" s="765"/>
      <c r="AA39" s="1114"/>
      <c r="AB39" s="764"/>
      <c r="AC39" s="764"/>
      <c r="AD39" s="764"/>
      <c r="AE39" s="764"/>
      <c r="AF39" s="764"/>
      <c r="AG39" s="764"/>
      <c r="AH39" s="764"/>
      <c r="AI39" s="764"/>
      <c r="AJ39" s="796"/>
      <c r="AK39" s="1108"/>
      <c r="AL39" s="764"/>
      <c r="AM39" s="764"/>
      <c r="AN39" s="764"/>
      <c r="AO39" s="764"/>
      <c r="AP39" s="764"/>
      <c r="AQ39" s="764"/>
      <c r="AR39" s="764"/>
      <c r="AS39" s="764"/>
      <c r="AT39" s="796"/>
    </row>
    <row r="40" spans="2:46" ht="15" customHeight="1" x14ac:dyDescent="0.25">
      <c r="H40" s="1104">
        <v>3</v>
      </c>
      <c r="I40" s="765"/>
      <c r="J40" s="1105" t="s">
        <v>1913</v>
      </c>
      <c r="K40" s="764"/>
      <c r="L40" s="764"/>
      <c r="M40" s="764"/>
      <c r="N40" s="764"/>
      <c r="O40" s="764"/>
      <c r="P40" s="764"/>
      <c r="Q40" s="764"/>
      <c r="R40" s="764"/>
      <c r="S40" s="764"/>
      <c r="T40" s="764"/>
      <c r="U40" s="764"/>
      <c r="V40" s="764"/>
      <c r="W40" s="764"/>
      <c r="X40" s="765"/>
      <c r="Y40" s="1009"/>
      <c r="Z40" s="765"/>
      <c r="AA40" s="1106">
        <f>SUM(AA38:AT39)</f>
        <v>0</v>
      </c>
      <c r="AB40" s="764"/>
      <c r="AC40" s="764"/>
      <c r="AD40" s="764"/>
      <c r="AE40" s="764"/>
      <c r="AF40" s="764"/>
      <c r="AG40" s="764"/>
      <c r="AH40" s="764"/>
      <c r="AI40" s="764"/>
      <c r="AJ40" s="765"/>
      <c r="AK40" s="1106">
        <f>SUM(AK38:BD39)</f>
        <v>0</v>
      </c>
      <c r="AL40" s="764"/>
      <c r="AM40" s="764"/>
      <c r="AN40" s="764"/>
      <c r="AO40" s="764"/>
      <c r="AP40" s="764"/>
      <c r="AQ40" s="764"/>
      <c r="AR40" s="764"/>
      <c r="AS40" s="764"/>
      <c r="AT40" s="765"/>
    </row>
    <row r="41" spans="2:46" ht="15" customHeight="1" x14ac:dyDescent="0.25">
      <c r="H41" s="204"/>
      <c r="I41" s="204"/>
      <c r="AS41" s="226"/>
      <c r="AT41" s="226"/>
    </row>
    <row r="42" spans="2:46" ht="15" customHeight="1" x14ac:dyDescent="0.25">
      <c r="H42" s="87" t="s">
        <v>1914</v>
      </c>
      <c r="I42" s="204"/>
      <c r="AS42" s="226"/>
      <c r="AT42" s="226"/>
    </row>
    <row r="43" spans="2:46" ht="15" customHeight="1" x14ac:dyDescent="0.25">
      <c r="H43" s="1082" t="s">
        <v>1445</v>
      </c>
      <c r="I43" s="765"/>
      <c r="J43" s="1109" t="s">
        <v>1780</v>
      </c>
      <c r="K43" s="764"/>
      <c r="L43" s="764"/>
      <c r="M43" s="764"/>
      <c r="N43" s="764"/>
      <c r="O43" s="764"/>
      <c r="P43" s="764"/>
      <c r="Q43" s="764"/>
      <c r="R43" s="764"/>
      <c r="S43" s="764"/>
      <c r="T43" s="764"/>
      <c r="U43" s="764"/>
      <c r="V43" s="764"/>
      <c r="W43" s="764"/>
      <c r="X43" s="765"/>
      <c r="Y43" s="1082" t="s">
        <v>1767</v>
      </c>
      <c r="Z43" s="765"/>
      <c r="AA43" s="1110" t="s">
        <v>1909</v>
      </c>
      <c r="AB43" s="764"/>
      <c r="AC43" s="764"/>
      <c r="AD43" s="764"/>
      <c r="AE43" s="764"/>
      <c r="AF43" s="764"/>
      <c r="AG43" s="764"/>
      <c r="AH43" s="764"/>
      <c r="AI43" s="764"/>
      <c r="AJ43" s="765"/>
      <c r="AK43" s="1110" t="s">
        <v>1910</v>
      </c>
      <c r="AL43" s="764"/>
      <c r="AM43" s="764"/>
      <c r="AN43" s="764"/>
      <c r="AO43" s="764"/>
      <c r="AP43" s="764"/>
      <c r="AQ43" s="764"/>
      <c r="AR43" s="764"/>
      <c r="AS43" s="764"/>
      <c r="AT43" s="765"/>
    </row>
    <row r="44" spans="2:46" ht="15" customHeight="1" x14ac:dyDescent="0.25">
      <c r="H44" s="1104">
        <v>1</v>
      </c>
      <c r="I44" s="765"/>
      <c r="J44" s="1105"/>
      <c r="K44" s="764"/>
      <c r="L44" s="764"/>
      <c r="M44" s="764"/>
      <c r="N44" s="764"/>
      <c r="O44" s="764"/>
      <c r="P44" s="764"/>
      <c r="Q44" s="764"/>
      <c r="R44" s="764"/>
      <c r="S44" s="764"/>
      <c r="T44" s="764"/>
      <c r="U44" s="764"/>
      <c r="V44" s="764"/>
      <c r="W44" s="764"/>
      <c r="X44" s="765"/>
      <c r="Y44" s="1009"/>
      <c r="Z44" s="765"/>
      <c r="AA44" s="1106"/>
      <c r="AB44" s="764"/>
      <c r="AC44" s="764"/>
      <c r="AD44" s="764"/>
      <c r="AE44" s="764"/>
      <c r="AF44" s="764"/>
      <c r="AG44" s="764"/>
      <c r="AH44" s="764"/>
      <c r="AI44" s="764"/>
      <c r="AJ44" s="765"/>
      <c r="AK44" s="1106"/>
      <c r="AL44" s="764"/>
      <c r="AM44" s="764"/>
      <c r="AN44" s="764"/>
      <c r="AO44" s="764"/>
      <c r="AP44" s="764"/>
      <c r="AQ44" s="764"/>
      <c r="AR44" s="764"/>
      <c r="AS44" s="764"/>
      <c r="AT44" s="765"/>
    </row>
    <row r="45" spans="2:46" ht="15" customHeight="1" x14ac:dyDescent="0.25">
      <c r="H45" s="1104">
        <v>2</v>
      </c>
      <c r="I45" s="765"/>
      <c r="J45" s="1105"/>
      <c r="K45" s="764"/>
      <c r="L45" s="764"/>
      <c r="M45" s="764"/>
      <c r="N45" s="764"/>
      <c r="O45" s="764"/>
      <c r="P45" s="764"/>
      <c r="Q45" s="764"/>
      <c r="R45" s="764"/>
      <c r="S45" s="764"/>
      <c r="T45" s="764"/>
      <c r="U45" s="764"/>
      <c r="V45" s="764"/>
      <c r="W45" s="764"/>
      <c r="X45" s="765"/>
      <c r="Y45" s="1009"/>
      <c r="Z45" s="765"/>
      <c r="AA45" s="1106"/>
      <c r="AB45" s="764"/>
      <c r="AC45" s="764"/>
      <c r="AD45" s="764"/>
      <c r="AE45" s="764"/>
      <c r="AF45" s="764"/>
      <c r="AG45" s="764"/>
      <c r="AH45" s="764"/>
      <c r="AI45" s="764"/>
      <c r="AJ45" s="765"/>
      <c r="AK45" s="1106"/>
      <c r="AL45" s="764"/>
      <c r="AM45" s="764"/>
      <c r="AN45" s="764"/>
      <c r="AO45" s="764"/>
      <c r="AP45" s="764"/>
      <c r="AQ45" s="764"/>
      <c r="AR45" s="764"/>
      <c r="AS45" s="764"/>
      <c r="AT45" s="765"/>
    </row>
    <row r="46" spans="2:46" ht="15" customHeight="1" x14ac:dyDescent="0.25">
      <c r="H46" s="1104">
        <v>3</v>
      </c>
      <c r="I46" s="765"/>
      <c r="J46" s="1105"/>
      <c r="K46" s="764"/>
      <c r="L46" s="764"/>
      <c r="M46" s="764"/>
      <c r="N46" s="764"/>
      <c r="O46" s="764"/>
      <c r="P46" s="764"/>
      <c r="Q46" s="764"/>
      <c r="R46" s="764"/>
      <c r="S46" s="764"/>
      <c r="T46" s="764"/>
      <c r="U46" s="764"/>
      <c r="V46" s="764"/>
      <c r="W46" s="764"/>
      <c r="X46" s="765"/>
      <c r="Y46" s="1009"/>
      <c r="Z46" s="765"/>
      <c r="AA46" s="1106"/>
      <c r="AB46" s="764"/>
      <c r="AC46" s="764"/>
      <c r="AD46" s="764"/>
      <c r="AE46" s="764"/>
      <c r="AF46" s="764"/>
      <c r="AG46" s="764"/>
      <c r="AH46" s="764"/>
      <c r="AI46" s="764"/>
      <c r="AJ46" s="765"/>
      <c r="AK46" s="1106"/>
      <c r="AL46" s="764"/>
      <c r="AM46" s="764"/>
      <c r="AN46" s="764"/>
      <c r="AO46" s="764"/>
      <c r="AP46" s="764"/>
      <c r="AQ46" s="764"/>
      <c r="AR46" s="764"/>
      <c r="AS46" s="764"/>
      <c r="AT46" s="765"/>
    </row>
    <row r="47" spans="2:46" ht="15" customHeight="1" x14ac:dyDescent="0.25">
      <c r="H47" s="1104">
        <v>4</v>
      </c>
      <c r="I47" s="765"/>
      <c r="J47" s="1105"/>
      <c r="K47" s="764"/>
      <c r="L47" s="764"/>
      <c r="M47" s="764"/>
      <c r="N47" s="764"/>
      <c r="O47" s="764"/>
      <c r="P47" s="764"/>
      <c r="Q47" s="764"/>
      <c r="R47" s="764"/>
      <c r="S47" s="764"/>
      <c r="T47" s="764"/>
      <c r="U47" s="764"/>
      <c r="V47" s="764"/>
      <c r="W47" s="764"/>
      <c r="X47" s="765"/>
      <c r="Y47" s="1009"/>
      <c r="Z47" s="765"/>
      <c r="AA47" s="1106"/>
      <c r="AB47" s="764"/>
      <c r="AC47" s="764"/>
      <c r="AD47" s="764"/>
      <c r="AE47" s="764"/>
      <c r="AF47" s="764"/>
      <c r="AG47" s="764"/>
      <c r="AH47" s="764"/>
      <c r="AI47" s="764"/>
      <c r="AJ47" s="765"/>
      <c r="AK47" s="1106"/>
      <c r="AL47" s="764"/>
      <c r="AM47" s="764"/>
      <c r="AN47" s="764"/>
      <c r="AO47" s="764"/>
      <c r="AP47" s="764"/>
      <c r="AQ47" s="764"/>
      <c r="AR47" s="764"/>
      <c r="AS47" s="764"/>
      <c r="AT47" s="765"/>
    </row>
    <row r="48" spans="2:46" ht="15" customHeight="1" x14ac:dyDescent="0.25">
      <c r="H48" s="1104">
        <v>5</v>
      </c>
      <c r="I48" s="765"/>
      <c r="J48" s="1105"/>
      <c r="K48" s="764"/>
      <c r="L48" s="764"/>
      <c r="M48" s="764"/>
      <c r="N48" s="764"/>
      <c r="O48" s="764"/>
      <c r="P48" s="764"/>
      <c r="Q48" s="764"/>
      <c r="R48" s="764"/>
      <c r="S48" s="764"/>
      <c r="T48" s="764"/>
      <c r="U48" s="764"/>
      <c r="V48" s="764"/>
      <c r="W48" s="764"/>
      <c r="X48" s="765"/>
      <c r="Y48" s="1009"/>
      <c r="Z48" s="765"/>
      <c r="AA48" s="1106"/>
      <c r="AB48" s="764"/>
      <c r="AC48" s="764"/>
      <c r="AD48" s="764"/>
      <c r="AE48" s="764"/>
      <c r="AF48" s="764"/>
      <c r="AG48" s="764"/>
      <c r="AH48" s="764"/>
      <c r="AI48" s="764"/>
      <c r="AJ48" s="765"/>
      <c r="AK48" s="1106"/>
      <c r="AL48" s="764"/>
      <c r="AM48" s="764"/>
      <c r="AN48" s="764"/>
      <c r="AO48" s="764"/>
      <c r="AP48" s="764"/>
      <c r="AQ48" s="764"/>
      <c r="AR48" s="764"/>
      <c r="AS48" s="764"/>
      <c r="AT48" s="765"/>
    </row>
    <row r="49" spans="8:46" ht="15" customHeight="1" x14ac:dyDescent="0.25">
      <c r="H49" s="1104">
        <v>6</v>
      </c>
      <c r="I49" s="765"/>
      <c r="J49" s="1105"/>
      <c r="K49" s="764"/>
      <c r="L49" s="764"/>
      <c r="M49" s="764"/>
      <c r="N49" s="764"/>
      <c r="O49" s="764"/>
      <c r="P49" s="764"/>
      <c r="Q49" s="764"/>
      <c r="R49" s="764"/>
      <c r="S49" s="764"/>
      <c r="T49" s="764"/>
      <c r="U49" s="764"/>
      <c r="V49" s="764"/>
      <c r="W49" s="764"/>
      <c r="X49" s="765"/>
      <c r="Y49" s="1009"/>
      <c r="Z49" s="765"/>
      <c r="AA49" s="1106"/>
      <c r="AB49" s="764"/>
      <c r="AC49" s="764"/>
      <c r="AD49" s="764"/>
      <c r="AE49" s="764"/>
      <c r="AF49" s="764"/>
      <c r="AG49" s="764"/>
      <c r="AH49" s="764"/>
      <c r="AI49" s="764"/>
      <c r="AJ49" s="765"/>
      <c r="AK49" s="1106"/>
      <c r="AL49" s="764"/>
      <c r="AM49" s="764"/>
      <c r="AN49" s="764"/>
      <c r="AO49" s="764"/>
      <c r="AP49" s="764"/>
      <c r="AQ49" s="764"/>
      <c r="AR49" s="764"/>
      <c r="AS49" s="764"/>
      <c r="AT49" s="765"/>
    </row>
    <row r="50" spans="8:46" ht="15" customHeight="1" x14ac:dyDescent="0.25">
      <c r="H50" s="1104">
        <v>7</v>
      </c>
      <c r="I50" s="765"/>
      <c r="J50" s="1105"/>
      <c r="K50" s="764"/>
      <c r="L50" s="764"/>
      <c r="M50" s="764"/>
      <c r="N50" s="764"/>
      <c r="O50" s="764"/>
      <c r="P50" s="764"/>
      <c r="Q50" s="764"/>
      <c r="R50" s="764"/>
      <c r="S50" s="764"/>
      <c r="T50" s="764"/>
      <c r="U50" s="764"/>
      <c r="V50" s="764"/>
      <c r="W50" s="764"/>
      <c r="X50" s="765"/>
      <c r="Y50" s="1009"/>
      <c r="Z50" s="765"/>
      <c r="AA50" s="1106"/>
      <c r="AB50" s="764"/>
      <c r="AC50" s="764"/>
      <c r="AD50" s="764"/>
      <c r="AE50" s="764"/>
      <c r="AF50" s="764"/>
      <c r="AG50" s="764"/>
      <c r="AH50" s="764"/>
      <c r="AI50" s="764"/>
      <c r="AJ50" s="765"/>
      <c r="AK50" s="1106"/>
      <c r="AL50" s="764"/>
      <c r="AM50" s="764"/>
      <c r="AN50" s="764"/>
      <c r="AO50" s="764"/>
      <c r="AP50" s="764"/>
      <c r="AQ50" s="764"/>
      <c r="AR50" s="764"/>
      <c r="AS50" s="764"/>
      <c r="AT50" s="765"/>
    </row>
    <row r="51" spans="8:46" ht="15" customHeight="1" x14ac:dyDescent="0.25">
      <c r="H51" s="1104">
        <v>8</v>
      </c>
      <c r="I51" s="765"/>
      <c r="J51" s="1105"/>
      <c r="K51" s="764"/>
      <c r="L51" s="764"/>
      <c r="M51" s="764"/>
      <c r="N51" s="764"/>
      <c r="O51" s="764"/>
      <c r="P51" s="764"/>
      <c r="Q51" s="764"/>
      <c r="R51" s="764"/>
      <c r="S51" s="764"/>
      <c r="T51" s="764"/>
      <c r="U51" s="764"/>
      <c r="V51" s="764"/>
      <c r="W51" s="764"/>
      <c r="X51" s="765"/>
      <c r="Y51" s="1009"/>
      <c r="Z51" s="765"/>
      <c r="AA51" s="1106"/>
      <c r="AB51" s="764"/>
      <c r="AC51" s="764"/>
      <c r="AD51" s="764"/>
      <c r="AE51" s="764"/>
      <c r="AF51" s="764"/>
      <c r="AG51" s="764"/>
      <c r="AH51" s="764"/>
      <c r="AI51" s="764"/>
      <c r="AJ51" s="765"/>
      <c r="AK51" s="1106"/>
      <c r="AL51" s="764"/>
      <c r="AM51" s="764"/>
      <c r="AN51" s="764"/>
      <c r="AO51" s="764"/>
      <c r="AP51" s="764"/>
      <c r="AQ51" s="764"/>
      <c r="AR51" s="764"/>
      <c r="AS51" s="764"/>
      <c r="AT51" s="765"/>
    </row>
    <row r="52" spans="8:46" ht="15" customHeight="1" x14ac:dyDescent="0.25">
      <c r="H52" s="1115"/>
      <c r="I52" s="765"/>
      <c r="J52" s="1107"/>
      <c r="K52" s="764"/>
      <c r="L52" s="764"/>
      <c r="M52" s="764"/>
      <c r="N52" s="764"/>
      <c r="O52" s="764"/>
      <c r="P52" s="764"/>
      <c r="Q52" s="764"/>
      <c r="R52" s="764"/>
      <c r="S52" s="764"/>
      <c r="T52" s="764"/>
      <c r="U52" s="764"/>
      <c r="V52" s="764"/>
      <c r="W52" s="764"/>
      <c r="X52" s="765"/>
      <c r="Y52" s="1113"/>
      <c r="Z52" s="765"/>
      <c r="AA52" s="1110"/>
      <c r="AB52" s="764"/>
      <c r="AC52" s="764"/>
      <c r="AD52" s="764"/>
      <c r="AE52" s="764"/>
      <c r="AF52" s="764"/>
      <c r="AG52" s="764"/>
      <c r="AH52" s="764"/>
      <c r="AI52" s="764"/>
      <c r="AJ52" s="765"/>
      <c r="AK52" s="1110"/>
      <c r="AL52" s="764"/>
      <c r="AM52" s="764"/>
      <c r="AN52" s="764"/>
      <c r="AO52" s="764"/>
      <c r="AP52" s="764"/>
      <c r="AQ52" s="764"/>
      <c r="AR52" s="764"/>
      <c r="AS52" s="764"/>
      <c r="AT52" s="765"/>
    </row>
    <row r="53" spans="8:46" ht="15" customHeight="1" x14ac:dyDescent="0.25">
      <c r="H53" s="1112" t="s">
        <v>1832</v>
      </c>
      <c r="I53" s="764"/>
      <c r="J53" s="764"/>
      <c r="K53" s="764"/>
      <c r="L53" s="764"/>
      <c r="M53" s="764"/>
      <c r="N53" s="764"/>
      <c r="O53" s="764"/>
      <c r="P53" s="764"/>
      <c r="Q53" s="764"/>
      <c r="R53" s="764"/>
      <c r="S53" s="764"/>
      <c r="T53" s="764"/>
      <c r="U53" s="764"/>
      <c r="V53" s="764"/>
      <c r="W53" s="764"/>
      <c r="X53" s="764"/>
      <c r="Y53" s="764"/>
      <c r="Z53" s="765"/>
      <c r="AA53" s="1106">
        <f>SUM(AA44:AT52)</f>
        <v>0</v>
      </c>
      <c r="AB53" s="764"/>
      <c r="AC53" s="764"/>
      <c r="AD53" s="764"/>
      <c r="AE53" s="764"/>
      <c r="AF53" s="764"/>
      <c r="AG53" s="764"/>
      <c r="AH53" s="764"/>
      <c r="AI53" s="764"/>
      <c r="AJ53" s="765"/>
      <c r="AK53" s="1106">
        <f>SUM(AK44:BD52)</f>
        <v>0</v>
      </c>
      <c r="AL53" s="764"/>
      <c r="AM53" s="764"/>
      <c r="AN53" s="764"/>
      <c r="AO53" s="764"/>
      <c r="AP53" s="764"/>
      <c r="AQ53" s="764"/>
      <c r="AR53" s="764"/>
      <c r="AS53" s="764"/>
      <c r="AT53" s="765"/>
    </row>
    <row r="54" spans="8:46" ht="14.25" customHeight="1" x14ac:dyDescent="0.25">
      <c r="AS54" s="443"/>
      <c r="AT54" s="443"/>
    </row>
    <row r="55" spans="8:46" ht="14.25" customHeight="1" x14ac:dyDescent="0.25">
      <c r="AS55" s="443"/>
      <c r="AT55" s="443"/>
    </row>
    <row r="56" spans="8:46" ht="14.25" customHeight="1" x14ac:dyDescent="0.25">
      <c r="AS56" s="443"/>
      <c r="AT56" s="443"/>
    </row>
    <row r="57" spans="8:46" ht="14.25" customHeight="1" x14ac:dyDescent="0.25">
      <c r="H57" s="976" t="s">
        <v>1795</v>
      </c>
      <c r="I57" s="824"/>
      <c r="J57" s="824"/>
      <c r="K57" s="824"/>
      <c r="L57" s="824"/>
      <c r="M57" s="824"/>
      <c r="N57" s="824"/>
      <c r="O57" s="824"/>
      <c r="P57" s="824"/>
      <c r="Q57" s="824"/>
      <c r="R57" s="824"/>
      <c r="S57" s="824"/>
      <c r="T57" s="824"/>
      <c r="U57" s="824"/>
      <c r="V57" s="824"/>
      <c r="W57" s="824"/>
      <c r="X57" s="824"/>
      <c r="Y57" s="825"/>
      <c r="Z57" s="976" t="s">
        <v>1796</v>
      </c>
      <c r="AA57" s="824"/>
      <c r="AB57" s="824"/>
      <c r="AC57" s="824"/>
      <c r="AD57" s="824"/>
      <c r="AE57" s="824"/>
      <c r="AF57" s="824"/>
      <c r="AG57" s="824"/>
      <c r="AH57" s="824"/>
      <c r="AI57" s="824"/>
      <c r="AJ57" s="824"/>
      <c r="AK57" s="824"/>
      <c r="AL57" s="824"/>
      <c r="AM57" s="824"/>
      <c r="AN57" s="824"/>
      <c r="AO57" s="824"/>
      <c r="AP57" s="824"/>
      <c r="AQ57" s="825"/>
      <c r="AS57" s="443"/>
      <c r="AT57" s="443"/>
    </row>
    <row r="58" spans="8:46" ht="14.25" customHeight="1" x14ac:dyDescent="0.25">
      <c r="H58" s="257" t="s">
        <v>796</v>
      </c>
      <c r="I58" s="258"/>
      <c r="J58" s="258"/>
      <c r="K58" s="258"/>
      <c r="L58" s="258"/>
      <c r="M58" s="258"/>
      <c r="N58" s="258"/>
      <c r="O58" s="258"/>
      <c r="P58" s="258"/>
      <c r="Q58" s="259"/>
      <c r="R58" s="257" t="s">
        <v>1511</v>
      </c>
      <c r="S58" s="258"/>
      <c r="T58" s="258"/>
      <c r="U58" s="259"/>
      <c r="V58" s="257" t="s">
        <v>1510</v>
      </c>
      <c r="W58" s="258"/>
      <c r="X58" s="258"/>
      <c r="Y58" s="259"/>
      <c r="Z58" s="257" t="s">
        <v>796</v>
      </c>
      <c r="AA58" s="258"/>
      <c r="AB58" s="258"/>
      <c r="AC58" s="258"/>
      <c r="AD58" s="258"/>
      <c r="AE58" s="258"/>
      <c r="AF58" s="258"/>
      <c r="AG58" s="258"/>
      <c r="AH58" s="258"/>
      <c r="AI58" s="259"/>
      <c r="AJ58" s="257" t="s">
        <v>1511</v>
      </c>
      <c r="AK58" s="258"/>
      <c r="AL58" s="258"/>
      <c r="AM58" s="259"/>
      <c r="AN58" s="257" t="s">
        <v>1510</v>
      </c>
      <c r="AO58" s="258"/>
      <c r="AP58" s="258"/>
      <c r="AQ58" s="259"/>
      <c r="AS58" s="443"/>
      <c r="AT58" s="443"/>
    </row>
    <row r="59" spans="8:46" ht="14.25" customHeight="1" x14ac:dyDescent="0.25">
      <c r="H59" s="260"/>
      <c r="Q59" s="261"/>
      <c r="R59" s="260"/>
      <c r="U59" s="261"/>
      <c r="V59" s="260"/>
      <c r="Y59" s="261"/>
      <c r="Z59" s="260"/>
      <c r="AI59" s="261"/>
      <c r="AJ59" s="260"/>
      <c r="AM59" s="261"/>
      <c r="AN59" s="260"/>
      <c r="AQ59" s="261"/>
      <c r="AS59" s="443"/>
      <c r="AT59" s="443"/>
    </row>
    <row r="60" spans="8:46" ht="14.25" customHeight="1" x14ac:dyDescent="0.25">
      <c r="H60" s="260"/>
      <c r="Q60" s="261"/>
      <c r="R60" s="260"/>
      <c r="U60" s="261"/>
      <c r="V60" s="260"/>
      <c r="Y60" s="261"/>
      <c r="Z60" s="260"/>
      <c r="AI60" s="261"/>
      <c r="AJ60" s="260"/>
      <c r="AM60" s="261"/>
      <c r="AN60" s="260"/>
      <c r="AQ60" s="261"/>
      <c r="AS60" s="443"/>
      <c r="AT60" s="443"/>
    </row>
    <row r="61" spans="8:46" ht="14.25" customHeight="1" x14ac:dyDescent="0.25">
      <c r="H61" s="260"/>
      <c r="Q61" s="261"/>
      <c r="R61" s="260"/>
      <c r="U61" s="261"/>
      <c r="V61" s="260"/>
      <c r="Y61" s="261"/>
      <c r="Z61" s="260"/>
      <c r="AI61" s="261"/>
      <c r="AJ61" s="260"/>
      <c r="AM61" s="261"/>
      <c r="AN61" s="260"/>
      <c r="AQ61" s="261"/>
      <c r="AS61" s="443"/>
      <c r="AT61" s="443"/>
    </row>
    <row r="62" spans="8:46" ht="14.25" customHeight="1" x14ac:dyDescent="0.25">
      <c r="H62" s="260"/>
      <c r="Q62" s="261"/>
      <c r="R62" s="260"/>
      <c r="U62" s="261"/>
      <c r="V62" s="260"/>
      <c r="Y62" s="261"/>
      <c r="Z62" s="260"/>
      <c r="AI62" s="261"/>
      <c r="AJ62" s="260"/>
      <c r="AM62" s="261"/>
      <c r="AN62" s="260"/>
      <c r="AQ62" s="261"/>
      <c r="AS62" s="443"/>
      <c r="AT62" s="443"/>
    </row>
    <row r="63" spans="8:46" ht="14.25" customHeight="1" x14ac:dyDescent="0.25">
      <c r="H63" s="262"/>
      <c r="I63" s="263"/>
      <c r="J63" s="263"/>
      <c r="K63" s="263"/>
      <c r="L63" s="263"/>
      <c r="M63" s="263"/>
      <c r="N63" s="263"/>
      <c r="O63" s="263"/>
      <c r="P63" s="263"/>
      <c r="Q63" s="264"/>
      <c r="R63" s="262"/>
      <c r="S63" s="263"/>
      <c r="T63" s="263"/>
      <c r="U63" s="264"/>
      <c r="V63" s="262"/>
      <c r="W63" s="263"/>
      <c r="X63" s="263"/>
      <c r="Y63" s="264"/>
      <c r="Z63" s="262"/>
      <c r="AA63" s="263"/>
      <c r="AB63" s="263"/>
      <c r="AC63" s="263"/>
      <c r="AD63" s="263"/>
      <c r="AE63" s="263"/>
      <c r="AF63" s="263"/>
      <c r="AG63" s="263"/>
      <c r="AH63" s="263"/>
      <c r="AI63" s="264"/>
      <c r="AJ63" s="262"/>
      <c r="AK63" s="263"/>
      <c r="AL63" s="263"/>
      <c r="AM63" s="264"/>
      <c r="AN63" s="262"/>
      <c r="AO63" s="263"/>
      <c r="AP63" s="263"/>
      <c r="AQ63" s="264"/>
      <c r="AS63" s="443"/>
      <c r="AT63" s="443"/>
    </row>
    <row r="64" spans="8:46" ht="14.25" customHeight="1" x14ac:dyDescent="0.25">
      <c r="AM64" s="265" t="s">
        <v>1797</v>
      </c>
      <c r="AN64" s="131" t="str">
        <f>'F-1-1'!U24</f>
        <v>F-1-1-4</v>
      </c>
      <c r="AS64" s="443"/>
      <c r="AT64" s="443"/>
    </row>
  </sheetData>
  <mergeCells count="151">
    <mergeCell ref="B17:E17"/>
    <mergeCell ref="B30:E30"/>
    <mergeCell ref="B36:E36"/>
    <mergeCell ref="J26:X26"/>
    <mergeCell ref="H39:I39"/>
    <mergeCell ref="AK37:AT37"/>
    <mergeCell ref="H23:I23"/>
    <mergeCell ref="J37:X37"/>
    <mergeCell ref="B20:E20"/>
    <mergeCell ref="J27:X27"/>
    <mergeCell ref="H44:I44"/>
    <mergeCell ref="J35:X35"/>
    <mergeCell ref="AK38:AT38"/>
    <mergeCell ref="B12:E12"/>
    <mergeCell ref="H45:I45"/>
    <mergeCell ref="Y25:Z25"/>
    <mergeCell ref="J33:X33"/>
    <mergeCell ref="B13:E13"/>
    <mergeCell ref="Y33:Z33"/>
    <mergeCell ref="J34:X34"/>
    <mergeCell ref="H38:I38"/>
    <mergeCell ref="AK44:AT44"/>
    <mergeCell ref="Y37:Z37"/>
    <mergeCell ref="AK43:AT43"/>
    <mergeCell ref="H22:I22"/>
    <mergeCell ref="AA37:AJ37"/>
    <mergeCell ref="J23:X23"/>
    <mergeCell ref="H30:I30"/>
    <mergeCell ref="Y43:Z43"/>
    <mergeCell ref="H29:I29"/>
    <mergeCell ref="AA23:AT23"/>
    <mergeCell ref="H37:I37"/>
    <mergeCell ref="H33:I33"/>
    <mergeCell ref="B14:E14"/>
    <mergeCell ref="AK50:AT50"/>
    <mergeCell ref="J24:X24"/>
    <mergeCell ref="Y24:Z24"/>
    <mergeCell ref="Y45:Z45"/>
    <mergeCell ref="AA49:AJ49"/>
    <mergeCell ref="J44:X44"/>
    <mergeCell ref="AA45:AJ45"/>
    <mergeCell ref="AK45:AT45"/>
    <mergeCell ref="J28:X28"/>
    <mergeCell ref="Y31:Z31"/>
    <mergeCell ref="Y40:Z40"/>
    <mergeCell ref="AA39:AJ39"/>
    <mergeCell ref="AA25:AT25"/>
    <mergeCell ref="AA44:AJ44"/>
    <mergeCell ref="Y28:Z28"/>
    <mergeCell ref="Y32:Z32"/>
    <mergeCell ref="J40:X40"/>
    <mergeCell ref="AK48:AT48"/>
    <mergeCell ref="AA38:AJ38"/>
    <mergeCell ref="AA32:AT32"/>
    <mergeCell ref="AA46:AJ46"/>
    <mergeCell ref="G9:Z11"/>
    <mergeCell ref="AK46:AT46"/>
    <mergeCell ref="AK40:AT40"/>
    <mergeCell ref="H50:I50"/>
    <mergeCell ref="AA29:AT29"/>
    <mergeCell ref="AA51:AJ51"/>
    <mergeCell ref="B32:E32"/>
    <mergeCell ref="H25:I25"/>
    <mergeCell ref="H34:I34"/>
    <mergeCell ref="B16:E16"/>
    <mergeCell ref="J32:X32"/>
    <mergeCell ref="H49:I49"/>
    <mergeCell ref="Y51:Z51"/>
    <mergeCell ref="B34:E34"/>
    <mergeCell ref="B28:E28"/>
    <mergeCell ref="B18:E18"/>
    <mergeCell ref="AA40:AJ40"/>
    <mergeCell ref="H28:I28"/>
    <mergeCell ref="Y27:Z27"/>
    <mergeCell ref="AK51:AT51"/>
    <mergeCell ref="Y23:Z23"/>
    <mergeCell ref="B19:E19"/>
    <mergeCell ref="H48:I48"/>
    <mergeCell ref="H35:I35"/>
    <mergeCell ref="Z57:AQ57"/>
    <mergeCell ref="J30:X30"/>
    <mergeCell ref="AA53:AJ53"/>
    <mergeCell ref="H57:Y57"/>
    <mergeCell ref="H53:Z53"/>
    <mergeCell ref="Y47:Z47"/>
    <mergeCell ref="Y38:Z38"/>
    <mergeCell ref="G7:AR7"/>
    <mergeCell ref="Y26:Z26"/>
    <mergeCell ref="AA43:AJ43"/>
    <mergeCell ref="J47:X47"/>
    <mergeCell ref="AA52:AJ52"/>
    <mergeCell ref="J51:X51"/>
    <mergeCell ref="AK52:AT52"/>
    <mergeCell ref="AK49:AT49"/>
    <mergeCell ref="AA33:AT33"/>
    <mergeCell ref="Y50:Z50"/>
    <mergeCell ref="H52:I52"/>
    <mergeCell ref="J43:X43"/>
    <mergeCell ref="Y34:Z34"/>
    <mergeCell ref="AA26:AT26"/>
    <mergeCell ref="Y48:Z48"/>
    <mergeCell ref="H24:I24"/>
    <mergeCell ref="J38:X38"/>
    <mergeCell ref="Y52:Z52"/>
    <mergeCell ref="Y49:Z49"/>
    <mergeCell ref="AA27:AT27"/>
    <mergeCell ref="AA24:AT24"/>
    <mergeCell ref="AK53:AT53"/>
    <mergeCell ref="J50:X50"/>
    <mergeCell ref="H32:I32"/>
    <mergeCell ref="J46:X46"/>
    <mergeCell ref="AK47:AT47"/>
    <mergeCell ref="AA48:AJ48"/>
    <mergeCell ref="Y46:Z46"/>
    <mergeCell ref="AK39:AT39"/>
    <mergeCell ref="J52:X52"/>
    <mergeCell ref="H47:I47"/>
    <mergeCell ref="J39:X39"/>
    <mergeCell ref="AA35:AT35"/>
    <mergeCell ref="J48:X48"/>
    <mergeCell ref="J49:X49"/>
    <mergeCell ref="H43:I43"/>
    <mergeCell ref="AA50:AJ50"/>
    <mergeCell ref="J45:X45"/>
    <mergeCell ref="H40:I40"/>
    <mergeCell ref="Y39:Z39"/>
    <mergeCell ref="AA47:AJ47"/>
    <mergeCell ref="B10:E10"/>
    <mergeCell ref="H26:I26"/>
    <mergeCell ref="B4:E4"/>
    <mergeCell ref="Y35:Z35"/>
    <mergeCell ref="J25:X25"/>
    <mergeCell ref="Y44:Z44"/>
    <mergeCell ref="H46:I46"/>
    <mergeCell ref="AA34:AT34"/>
    <mergeCell ref="H51:I51"/>
    <mergeCell ref="H27:I27"/>
    <mergeCell ref="B8:E8"/>
    <mergeCell ref="AA31:AT31"/>
    <mergeCell ref="J29:X29"/>
    <mergeCell ref="B6:E6"/>
    <mergeCell ref="AA22:AT22"/>
    <mergeCell ref="B15:E15"/>
    <mergeCell ref="H31:I31"/>
    <mergeCell ref="AA28:AT28"/>
    <mergeCell ref="Y30:Z30"/>
    <mergeCell ref="Y29:Z29"/>
    <mergeCell ref="J22:X22"/>
    <mergeCell ref="AA30:AT30"/>
    <mergeCell ref="J31:X31"/>
    <mergeCell ref="Y22:Z22"/>
  </mergeCells>
  <hyperlinks>
    <hyperlink ref="B4" location="PANDUAN!A1" display="PANDUAN" xr:uid="{00000000-0004-0000-E000-000000000000}"/>
    <hyperlink ref="B6" location="'EWS DIRECTORY'!A1" display="EWS DIRECTORY" xr:uid="{00000000-0004-0000-E000-000001000000}"/>
    <hyperlink ref="B8" location="'DATA PEMICU'!A1" display="DATA PEMICU" xr:uid="{00000000-0004-0000-E000-000002000000}"/>
    <hyperlink ref="B10" location="'DATA PENGUJI'!A1" display="DATA PENGUJI" xr:uid="{00000000-0004-0000-E000-000003000000}"/>
    <hyperlink ref="B12" location="'MAIN LEVEL'!A1" display="MAIN LEVEL" xr:uid="{00000000-0004-0000-E000-000004000000}"/>
  </hyperlinks>
  <pageMargins left="0.51181102362204722" right="0.15748031496062989" top="0.55118110236220474" bottom="0.55118110236220474" header="0" footer="0"/>
  <pageSetup paperSize="9" scale="60" orientation="landscape"/>
  <headerFooter>
    <oddFooter>&amp;Rhalaman &amp;P dari</oddFooter>
  </headerFooter>
</worksheet>
</file>

<file path=xl/worksheets/sheet2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100-000000000000}">
  <sheetPr codeName="Sheet436">
    <tabColor theme="4" tint="-0.249977111117893"/>
  </sheetPr>
  <dimension ref="A1:AT44"/>
  <sheetViews>
    <sheetView topLeftCell="B3" zoomScaleNormal="100" workbookViewId="0">
      <selection activeCell="AQ18" sqref="AQ18:AU18"/>
    </sheetView>
  </sheetViews>
  <sheetFormatPr defaultColWidth="3.88671875" defaultRowHeight="13.8" x14ac:dyDescent="0.25"/>
  <cols>
    <col min="1" max="1" width="0" style="110" hidden="1"/>
    <col min="2" max="5" width="3.88671875" style="177" customWidth="1"/>
    <col min="6" max="6" width="3.88671875" style="110" customWidth="1"/>
  </cols>
  <sheetData>
    <row r="1" spans="2:46" x14ac:dyDescent="0.25">
      <c r="G1" s="178"/>
      <c r="H1" s="55"/>
      <c r="I1" s="55"/>
      <c r="J1" s="55"/>
      <c r="K1" s="55"/>
      <c r="L1" s="55"/>
      <c r="M1" s="55"/>
      <c r="N1" s="55"/>
    </row>
    <row r="2" spans="2:46" x14ac:dyDescent="0.25">
      <c r="G2" s="55" t="s">
        <v>1674</v>
      </c>
      <c r="H2" s="55"/>
      <c r="I2" s="55"/>
      <c r="J2" s="55"/>
      <c r="K2" s="55"/>
      <c r="L2" s="55"/>
      <c r="M2" s="55"/>
      <c r="N2" s="55"/>
    </row>
    <row r="3" spans="2:46" x14ac:dyDescent="0.25">
      <c r="B3" s="111"/>
      <c r="C3" s="111"/>
      <c r="D3" s="111"/>
      <c r="E3" s="111"/>
      <c r="G3" s="55"/>
      <c r="H3" s="55"/>
      <c r="I3" s="55"/>
      <c r="J3" s="55"/>
      <c r="K3" s="55"/>
      <c r="L3" s="55"/>
      <c r="M3" s="55"/>
      <c r="N3" s="55"/>
    </row>
    <row r="4" spans="2:46" x14ac:dyDescent="0.25">
      <c r="B4" s="762" t="s">
        <v>79</v>
      </c>
      <c r="C4" s="761"/>
      <c r="D4" s="761"/>
      <c r="E4" s="761"/>
      <c r="G4" s="55"/>
      <c r="H4" s="55"/>
      <c r="I4" s="55"/>
      <c r="J4" s="55"/>
      <c r="K4" s="55"/>
      <c r="L4" s="55"/>
      <c r="M4" s="55"/>
      <c r="N4" s="55"/>
    </row>
    <row r="5" spans="2:46" x14ac:dyDescent="0.25">
      <c r="B5" s="111"/>
      <c r="C5" s="111"/>
      <c r="D5" s="111"/>
      <c r="E5" s="111"/>
      <c r="G5" s="55"/>
      <c r="H5" s="55"/>
      <c r="I5" s="55"/>
      <c r="J5" s="55"/>
      <c r="K5" s="55"/>
      <c r="L5" s="55"/>
      <c r="M5" s="55"/>
      <c r="N5" s="55"/>
    </row>
    <row r="6" spans="2:46" x14ac:dyDescent="0.25">
      <c r="B6" s="762" t="s">
        <v>87</v>
      </c>
      <c r="C6" s="761"/>
      <c r="D6" s="761"/>
      <c r="E6" s="761"/>
      <c r="G6" s="55"/>
      <c r="H6" s="55"/>
      <c r="I6" s="55"/>
      <c r="J6" s="55"/>
      <c r="K6" s="55"/>
      <c r="L6" s="55"/>
      <c r="M6" s="55"/>
      <c r="N6" s="55"/>
    </row>
    <row r="7" spans="2:46" x14ac:dyDescent="0.25">
      <c r="B7" s="111"/>
      <c r="C7" s="111"/>
      <c r="D7" s="111"/>
      <c r="E7" s="111"/>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58"/>
    </row>
    <row r="8" spans="2:46" x14ac:dyDescent="0.25">
      <c r="B8" s="762" t="s">
        <v>94</v>
      </c>
      <c r="C8" s="761"/>
      <c r="D8" s="761"/>
      <c r="E8" s="761"/>
      <c r="G8" s="55"/>
      <c r="H8" s="55"/>
      <c r="I8" s="55"/>
      <c r="J8" s="55"/>
      <c r="K8" s="55"/>
      <c r="L8" s="55"/>
      <c r="M8" s="55"/>
      <c r="N8" s="55"/>
    </row>
    <row r="9" spans="2:46" ht="14.4" customHeight="1" x14ac:dyDescent="0.25">
      <c r="B9" s="111"/>
      <c r="C9" s="111"/>
      <c r="D9" s="111"/>
      <c r="E9" s="111"/>
      <c r="G9" s="999" t="str">
        <f>"Rincian "&amp;'F-1-1'!H18&amp;" "&amp;'F-1-1'!M26</f>
        <v>Rincian Keuntungan Selisih Kurs Berdasarkan Bahan Bukti Pidana</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303"/>
    </row>
    <row r="10" spans="2:46" x14ac:dyDescent="0.25">
      <c r="B10" s="762" t="s">
        <v>101</v>
      </c>
      <c r="C10" s="761"/>
      <c r="D10" s="761"/>
      <c r="E10" s="761"/>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304"/>
    </row>
    <row r="11" spans="2:46"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305"/>
    </row>
    <row r="12" spans="2:46" x14ac:dyDescent="0.25">
      <c r="B12" s="762" t="s">
        <v>106</v>
      </c>
      <c r="C12" s="761"/>
      <c r="D12" s="761"/>
      <c r="E12" s="761"/>
      <c r="G12" s="254"/>
      <c r="H12" s="254"/>
      <c r="I12" s="254"/>
      <c r="J12" s="254"/>
      <c r="K12" s="254"/>
      <c r="L12" s="254"/>
      <c r="M12" s="254"/>
      <c r="N12" s="254"/>
    </row>
    <row r="13" spans="2:46" ht="14.25" customHeight="1" x14ac:dyDescent="0.25">
      <c r="B13" s="962" t="str">
        <f>HYPERLINK("#'"&amp;'EWS DIRECTORY'!$J$219&amp;"'!A1",'EWS DIRECTORY'!$J$219)</f>
        <v>F-1</v>
      </c>
      <c r="C13" s="761"/>
      <c r="D13" s="761"/>
      <c r="E13" s="761"/>
      <c r="G13" s="55" t="s">
        <v>1680</v>
      </c>
      <c r="H13" s="55"/>
      <c r="I13" s="254"/>
      <c r="J13" s="254"/>
      <c r="K13" s="254"/>
      <c r="L13" s="254"/>
      <c r="M13" s="254"/>
      <c r="N13" s="254"/>
    </row>
    <row r="14" spans="2:46" x14ac:dyDescent="0.25">
      <c r="B14" s="931" t="str">
        <f>HYPERLINK("#'"&amp;'EWS DIRECTORY'!$J$220&amp;"'!A1",'EWS DIRECTORY'!$J$220)</f>
        <v>F-1-1</v>
      </c>
      <c r="C14" s="761"/>
      <c r="D14" s="761"/>
      <c r="E14" s="761"/>
      <c r="G14" s="55" t="s">
        <v>1681</v>
      </c>
      <c r="H14" s="55"/>
      <c r="I14" s="55"/>
      <c r="J14" s="254"/>
      <c r="K14" s="254"/>
      <c r="L14" s="254"/>
      <c r="M14" s="254"/>
      <c r="N14" s="254"/>
    </row>
    <row r="15" spans="2:46" ht="14.25" customHeight="1" x14ac:dyDescent="0.25">
      <c r="B15" s="929" t="str">
        <f>HYPERLINK("#'"&amp;'EWS DIRECTORY'!$J$221&amp;"'!A1",'EWS DIRECTORY'!$J$221)</f>
        <v>F-1-1-1</v>
      </c>
      <c r="C15" s="761"/>
      <c r="D15" s="761"/>
      <c r="E15" s="761"/>
      <c r="G15" s="55" t="s">
        <v>1744</v>
      </c>
      <c r="H15" s="55"/>
      <c r="I15" s="55" t="s">
        <v>1744</v>
      </c>
      <c r="J15" s="254"/>
      <c r="K15" s="254"/>
      <c r="L15" s="254"/>
      <c r="M15" s="254"/>
      <c r="N15" s="254"/>
    </row>
    <row r="16" spans="2:46" ht="14.25" customHeight="1" x14ac:dyDescent="0.25">
      <c r="B16" s="929" t="str">
        <f>HYPERLINK("#'"&amp;'EWS DIRECTORY'!$J$222&amp;"'!A1",'EWS DIRECTORY'!$J$222)</f>
        <v>F-1-1-2</v>
      </c>
      <c r="C16" s="761"/>
      <c r="D16" s="761"/>
      <c r="E16" s="761"/>
    </row>
    <row r="17" spans="2:42" x14ac:dyDescent="0.25">
      <c r="B17" s="929" t="str">
        <f>HYPERLINK("#'"&amp;'EWS DIRECTORY'!$J$223&amp;"'!A1",'EWS DIRECTORY'!$J$223)</f>
        <v>F-1-1-3</v>
      </c>
      <c r="C17" s="761"/>
      <c r="D17" s="761"/>
      <c r="E17" s="761"/>
      <c r="G17" s="55" t="s">
        <v>1798</v>
      </c>
    </row>
    <row r="18" spans="2:42" ht="14.25" customHeight="1" x14ac:dyDescent="0.25">
      <c r="B18" s="929" t="str">
        <f>HYPERLINK("#'"&amp;'EWS DIRECTORY'!$J$224&amp;"'!A1",'EWS DIRECTORY'!$J$224)</f>
        <v>F-1-1-4</v>
      </c>
      <c r="C18" s="761"/>
      <c r="D18" s="761"/>
      <c r="E18" s="761"/>
      <c r="G18" s="55"/>
    </row>
    <row r="19" spans="2:42" ht="12.75" customHeight="1" x14ac:dyDescent="0.25">
      <c r="B19" s="927" t="str">
        <f>HYPERLINK("#'"&amp;'EWS DIRECTORY'!$J$225&amp;"'!A1",'EWS DIRECTORY'!$J$225)</f>
        <v>F-1-1-5</v>
      </c>
      <c r="C19" s="761"/>
      <c r="D19" s="761"/>
      <c r="E19" s="761"/>
      <c r="G19" s="55"/>
      <c r="H19" s="1116" t="s">
        <v>1445</v>
      </c>
      <c r="I19" s="825"/>
      <c r="J19" s="1116" t="s">
        <v>1452</v>
      </c>
      <c r="K19" s="824"/>
      <c r="L19" s="824"/>
      <c r="M19" s="824"/>
      <c r="N19" s="824"/>
      <c r="O19" s="825"/>
      <c r="P19" s="1116" t="s">
        <v>1915</v>
      </c>
      <c r="Q19" s="824"/>
      <c r="R19" s="824"/>
      <c r="S19" s="824"/>
      <c r="T19" s="824"/>
      <c r="U19" s="825"/>
      <c r="V19" s="1116" t="s">
        <v>1916</v>
      </c>
      <c r="W19" s="824"/>
      <c r="X19" s="824"/>
      <c r="Y19" s="824"/>
      <c r="Z19" s="824"/>
      <c r="AA19" s="824"/>
      <c r="AB19" s="824"/>
      <c r="AC19" s="824"/>
      <c r="AD19" s="824"/>
      <c r="AE19" s="824"/>
      <c r="AF19" s="824"/>
      <c r="AG19" s="824"/>
      <c r="AH19" s="824"/>
      <c r="AI19" s="824"/>
      <c r="AJ19" s="824"/>
      <c r="AK19" s="825"/>
      <c r="AL19" s="1120" t="s">
        <v>1481</v>
      </c>
      <c r="AM19" s="1121"/>
      <c r="AN19" s="1121"/>
      <c r="AO19" s="1121"/>
      <c r="AP19" s="1122"/>
    </row>
    <row r="20" spans="2:42" ht="14.25" customHeight="1" x14ac:dyDescent="0.25">
      <c r="B20" s="929" t="str">
        <f>HYPERLINK("#'"&amp;'EWS DIRECTORY'!$J$226&amp;"'!A1",'EWS DIRECTORY'!$J$226)</f>
        <v>F-1-1-6</v>
      </c>
      <c r="C20" s="761"/>
      <c r="D20" s="761"/>
      <c r="E20" s="761"/>
      <c r="G20" s="55"/>
      <c r="H20" s="1117"/>
      <c r="I20" s="825"/>
      <c r="J20" s="1119"/>
      <c r="K20" s="824"/>
      <c r="L20" s="824"/>
      <c r="M20" s="824"/>
      <c r="N20" s="824"/>
      <c r="O20" s="825"/>
      <c r="P20" s="1117"/>
      <c r="Q20" s="824"/>
      <c r="R20" s="824"/>
      <c r="S20" s="824"/>
      <c r="T20" s="824"/>
      <c r="U20" s="825"/>
      <c r="V20" s="1117"/>
      <c r="W20" s="824"/>
      <c r="X20" s="824"/>
      <c r="Y20" s="824"/>
      <c r="Z20" s="824"/>
      <c r="AA20" s="824"/>
      <c r="AB20" s="824"/>
      <c r="AC20" s="824"/>
      <c r="AD20" s="824"/>
      <c r="AE20" s="824"/>
      <c r="AF20" s="824"/>
      <c r="AG20" s="824"/>
      <c r="AH20" s="824"/>
      <c r="AI20" s="824"/>
      <c r="AJ20" s="824"/>
      <c r="AK20" s="825"/>
      <c r="AL20" s="1063"/>
      <c r="AM20" s="764"/>
      <c r="AN20" s="764"/>
      <c r="AO20" s="764"/>
      <c r="AP20" s="765"/>
    </row>
    <row r="21" spans="2:42" ht="14.25" customHeight="1" x14ac:dyDescent="0.25">
      <c r="G21" s="55"/>
      <c r="H21" s="1117"/>
      <c r="I21" s="825"/>
      <c r="J21" s="1119"/>
      <c r="K21" s="824"/>
      <c r="L21" s="824"/>
      <c r="M21" s="824"/>
      <c r="N21" s="824"/>
      <c r="O21" s="825"/>
      <c r="P21" s="1117"/>
      <c r="Q21" s="824"/>
      <c r="R21" s="824"/>
      <c r="S21" s="824"/>
      <c r="T21" s="824"/>
      <c r="U21" s="825"/>
      <c r="V21" s="1117"/>
      <c r="W21" s="824"/>
      <c r="X21" s="824"/>
      <c r="Y21" s="824"/>
      <c r="Z21" s="824"/>
      <c r="AA21" s="824"/>
      <c r="AB21" s="824"/>
      <c r="AC21" s="824"/>
      <c r="AD21" s="824"/>
      <c r="AE21" s="824"/>
      <c r="AF21" s="824"/>
      <c r="AG21" s="824"/>
      <c r="AH21" s="824"/>
      <c r="AI21" s="824"/>
      <c r="AJ21" s="824"/>
      <c r="AK21" s="825"/>
      <c r="AL21" s="1063"/>
      <c r="AM21" s="764"/>
      <c r="AN21" s="764"/>
      <c r="AO21" s="764"/>
      <c r="AP21" s="765"/>
    </row>
    <row r="22" spans="2:42" ht="14.25" customHeight="1" x14ac:dyDescent="0.25">
      <c r="G22" s="55"/>
      <c r="H22" s="1117"/>
      <c r="I22" s="825"/>
      <c r="J22" s="1119"/>
      <c r="K22" s="824"/>
      <c r="L22" s="824"/>
      <c r="M22" s="824"/>
      <c r="N22" s="824"/>
      <c r="O22" s="825"/>
      <c r="P22" s="1117"/>
      <c r="Q22" s="824"/>
      <c r="R22" s="824"/>
      <c r="S22" s="824"/>
      <c r="T22" s="824"/>
      <c r="U22" s="825"/>
      <c r="V22" s="1117"/>
      <c r="W22" s="824"/>
      <c r="X22" s="824"/>
      <c r="Y22" s="824"/>
      <c r="Z22" s="824"/>
      <c r="AA22" s="824"/>
      <c r="AB22" s="824"/>
      <c r="AC22" s="824"/>
      <c r="AD22" s="824"/>
      <c r="AE22" s="824"/>
      <c r="AF22" s="824"/>
      <c r="AG22" s="824"/>
      <c r="AH22" s="824"/>
      <c r="AI22" s="824"/>
      <c r="AJ22" s="824"/>
      <c r="AK22" s="825"/>
      <c r="AL22" s="1063"/>
      <c r="AM22" s="764"/>
      <c r="AN22" s="764"/>
      <c r="AO22" s="764"/>
      <c r="AP22" s="765"/>
    </row>
    <row r="23" spans="2:42" ht="14.25" customHeight="1" x14ac:dyDescent="0.25">
      <c r="G23" s="55"/>
      <c r="H23" s="1117"/>
      <c r="I23" s="825"/>
      <c r="J23" s="1119"/>
      <c r="K23" s="824"/>
      <c r="L23" s="824"/>
      <c r="M23" s="824"/>
      <c r="N23" s="824"/>
      <c r="O23" s="825"/>
      <c r="P23" s="1117"/>
      <c r="Q23" s="824"/>
      <c r="R23" s="824"/>
      <c r="S23" s="824"/>
      <c r="T23" s="824"/>
      <c r="U23" s="825"/>
      <c r="V23" s="1117"/>
      <c r="W23" s="824"/>
      <c r="X23" s="824"/>
      <c r="Y23" s="824"/>
      <c r="Z23" s="824"/>
      <c r="AA23" s="824"/>
      <c r="AB23" s="824"/>
      <c r="AC23" s="824"/>
      <c r="AD23" s="824"/>
      <c r="AE23" s="824"/>
      <c r="AF23" s="824"/>
      <c r="AG23" s="824"/>
      <c r="AH23" s="824"/>
      <c r="AI23" s="824"/>
      <c r="AJ23" s="824"/>
      <c r="AK23" s="825"/>
      <c r="AL23" s="1063"/>
      <c r="AM23" s="764"/>
      <c r="AN23" s="764"/>
      <c r="AO23" s="764"/>
      <c r="AP23" s="765"/>
    </row>
    <row r="24" spans="2:42" ht="14.25" customHeight="1" x14ac:dyDescent="0.25">
      <c r="G24" s="55"/>
      <c r="H24" s="1117"/>
      <c r="I24" s="825"/>
      <c r="J24" s="1119"/>
      <c r="K24" s="824"/>
      <c r="L24" s="824"/>
      <c r="M24" s="824"/>
      <c r="N24" s="824"/>
      <c r="O24" s="825"/>
      <c r="P24" s="1117"/>
      <c r="Q24" s="824"/>
      <c r="R24" s="824"/>
      <c r="S24" s="824"/>
      <c r="T24" s="824"/>
      <c r="U24" s="825"/>
      <c r="V24" s="1117"/>
      <c r="W24" s="824"/>
      <c r="X24" s="824"/>
      <c r="Y24" s="824"/>
      <c r="Z24" s="824"/>
      <c r="AA24" s="824"/>
      <c r="AB24" s="824"/>
      <c r="AC24" s="824"/>
      <c r="AD24" s="824"/>
      <c r="AE24" s="824"/>
      <c r="AF24" s="824"/>
      <c r="AG24" s="824"/>
      <c r="AH24" s="824"/>
      <c r="AI24" s="824"/>
      <c r="AJ24" s="824"/>
      <c r="AK24" s="825"/>
      <c r="AL24" s="1063"/>
      <c r="AM24" s="764"/>
      <c r="AN24" s="764"/>
      <c r="AO24" s="764"/>
      <c r="AP24" s="765"/>
    </row>
    <row r="25" spans="2:42" ht="14.25" customHeight="1" x14ac:dyDescent="0.25">
      <c r="G25" s="55"/>
      <c r="H25" s="1117"/>
      <c r="I25" s="825"/>
      <c r="J25" s="1119"/>
      <c r="K25" s="824"/>
      <c r="L25" s="824"/>
      <c r="M25" s="824"/>
      <c r="N25" s="824"/>
      <c r="O25" s="825"/>
      <c r="P25" s="1117"/>
      <c r="Q25" s="824"/>
      <c r="R25" s="824"/>
      <c r="S25" s="824"/>
      <c r="T25" s="824"/>
      <c r="U25" s="825"/>
      <c r="V25" s="1117"/>
      <c r="W25" s="824"/>
      <c r="X25" s="824"/>
      <c r="Y25" s="824"/>
      <c r="Z25" s="824"/>
      <c r="AA25" s="824"/>
      <c r="AB25" s="824"/>
      <c r="AC25" s="824"/>
      <c r="AD25" s="824"/>
      <c r="AE25" s="824"/>
      <c r="AF25" s="824"/>
      <c r="AG25" s="824"/>
      <c r="AH25" s="824"/>
      <c r="AI25" s="824"/>
      <c r="AJ25" s="824"/>
      <c r="AK25" s="825"/>
      <c r="AL25" s="1063"/>
      <c r="AM25" s="764"/>
      <c r="AN25" s="764"/>
      <c r="AO25" s="764"/>
      <c r="AP25" s="765"/>
    </row>
    <row r="26" spans="2:42" ht="14.25" customHeight="1" x14ac:dyDescent="0.25">
      <c r="G26" s="55"/>
      <c r="H26" s="1117"/>
      <c r="I26" s="825"/>
      <c r="J26" s="1119"/>
      <c r="K26" s="824"/>
      <c r="L26" s="824"/>
      <c r="M26" s="824"/>
      <c r="N26" s="824"/>
      <c r="O26" s="825"/>
      <c r="P26" s="1117"/>
      <c r="Q26" s="824"/>
      <c r="R26" s="824"/>
      <c r="S26" s="824"/>
      <c r="T26" s="824"/>
      <c r="U26" s="825"/>
      <c r="V26" s="1117"/>
      <c r="W26" s="824"/>
      <c r="X26" s="824"/>
      <c r="Y26" s="824"/>
      <c r="Z26" s="824"/>
      <c r="AA26" s="824"/>
      <c r="AB26" s="824"/>
      <c r="AC26" s="824"/>
      <c r="AD26" s="824"/>
      <c r="AE26" s="824"/>
      <c r="AF26" s="824"/>
      <c r="AG26" s="824"/>
      <c r="AH26" s="824"/>
      <c r="AI26" s="824"/>
      <c r="AJ26" s="824"/>
      <c r="AK26" s="825"/>
      <c r="AL26" s="1063"/>
      <c r="AM26" s="764"/>
      <c r="AN26" s="764"/>
      <c r="AO26" s="764"/>
      <c r="AP26" s="765"/>
    </row>
    <row r="27" spans="2:42" x14ac:dyDescent="0.25">
      <c r="H27" s="1117"/>
      <c r="I27" s="825"/>
      <c r="J27" s="1119"/>
      <c r="K27" s="824"/>
      <c r="L27" s="824"/>
      <c r="M27" s="824"/>
      <c r="N27" s="824"/>
      <c r="O27" s="825"/>
      <c r="P27" s="1117"/>
      <c r="Q27" s="824"/>
      <c r="R27" s="824"/>
      <c r="S27" s="824"/>
      <c r="T27" s="824"/>
      <c r="U27" s="825"/>
      <c r="V27" s="1117"/>
      <c r="W27" s="824"/>
      <c r="X27" s="824"/>
      <c r="Y27" s="824"/>
      <c r="Z27" s="824"/>
      <c r="AA27" s="824"/>
      <c r="AB27" s="824"/>
      <c r="AC27" s="824"/>
      <c r="AD27" s="824"/>
      <c r="AE27" s="824"/>
      <c r="AF27" s="824"/>
      <c r="AG27" s="824"/>
      <c r="AH27" s="824"/>
      <c r="AI27" s="824"/>
      <c r="AJ27" s="824"/>
      <c r="AK27" s="825"/>
      <c r="AL27" s="1063"/>
      <c r="AM27" s="764"/>
      <c r="AN27" s="764"/>
      <c r="AO27" s="764"/>
      <c r="AP27" s="765"/>
    </row>
    <row r="28" spans="2:42" x14ac:dyDescent="0.25">
      <c r="B28" s="760"/>
      <c r="C28" s="761"/>
      <c r="D28" s="761"/>
      <c r="E28" s="761"/>
      <c r="H28" s="1117"/>
      <c r="I28" s="825"/>
      <c r="J28" s="1119"/>
      <c r="K28" s="824"/>
      <c r="L28" s="824"/>
      <c r="M28" s="824"/>
      <c r="N28" s="824"/>
      <c r="O28" s="825"/>
      <c r="P28" s="1117"/>
      <c r="Q28" s="824"/>
      <c r="R28" s="824"/>
      <c r="S28" s="824"/>
      <c r="T28" s="824"/>
      <c r="U28" s="825"/>
      <c r="V28" s="1117"/>
      <c r="W28" s="824"/>
      <c r="X28" s="824"/>
      <c r="Y28" s="824"/>
      <c r="Z28" s="824"/>
      <c r="AA28" s="824"/>
      <c r="AB28" s="824"/>
      <c r="AC28" s="824"/>
      <c r="AD28" s="824"/>
      <c r="AE28" s="824"/>
      <c r="AF28" s="824"/>
      <c r="AG28" s="824"/>
      <c r="AH28" s="824"/>
      <c r="AI28" s="824"/>
      <c r="AJ28" s="824"/>
      <c r="AK28" s="825"/>
      <c r="AL28" s="1063"/>
      <c r="AM28" s="764"/>
      <c r="AN28" s="764"/>
      <c r="AO28" s="764"/>
      <c r="AP28" s="765"/>
    </row>
    <row r="29" spans="2:42" x14ac:dyDescent="0.25">
      <c r="H29" s="1117"/>
      <c r="I29" s="825"/>
      <c r="J29" s="1119"/>
      <c r="K29" s="824"/>
      <c r="L29" s="824"/>
      <c r="M29" s="824"/>
      <c r="N29" s="824"/>
      <c r="O29" s="825"/>
      <c r="P29" s="1117"/>
      <c r="Q29" s="824"/>
      <c r="R29" s="824"/>
      <c r="S29" s="824"/>
      <c r="T29" s="824"/>
      <c r="U29" s="825"/>
      <c r="V29" s="1117"/>
      <c r="W29" s="824"/>
      <c r="X29" s="824"/>
      <c r="Y29" s="824"/>
      <c r="Z29" s="824"/>
      <c r="AA29" s="824"/>
      <c r="AB29" s="824"/>
      <c r="AC29" s="824"/>
      <c r="AD29" s="824"/>
      <c r="AE29" s="824"/>
      <c r="AF29" s="824"/>
      <c r="AG29" s="824"/>
      <c r="AH29" s="824"/>
      <c r="AI29" s="824"/>
      <c r="AJ29" s="824"/>
      <c r="AK29" s="825"/>
      <c r="AL29" s="1063"/>
      <c r="AM29" s="764"/>
      <c r="AN29" s="764"/>
      <c r="AO29" s="764"/>
      <c r="AP29" s="765"/>
    </row>
    <row r="30" spans="2:42" x14ac:dyDescent="0.25">
      <c r="B30" s="760"/>
      <c r="C30" s="761"/>
      <c r="D30" s="761"/>
      <c r="E30" s="761"/>
      <c r="H30" s="1117"/>
      <c r="I30" s="825"/>
      <c r="J30" s="1119"/>
      <c r="K30" s="824"/>
      <c r="L30" s="824"/>
      <c r="M30" s="824"/>
      <c r="N30" s="824"/>
      <c r="O30" s="825"/>
      <c r="P30" s="1117"/>
      <c r="Q30" s="824"/>
      <c r="R30" s="824"/>
      <c r="S30" s="824"/>
      <c r="T30" s="824"/>
      <c r="U30" s="825"/>
      <c r="V30" s="1117"/>
      <c r="W30" s="824"/>
      <c r="X30" s="824"/>
      <c r="Y30" s="824"/>
      <c r="Z30" s="824"/>
      <c r="AA30" s="824"/>
      <c r="AB30" s="824"/>
      <c r="AC30" s="824"/>
      <c r="AD30" s="824"/>
      <c r="AE30" s="824"/>
      <c r="AF30" s="824"/>
      <c r="AG30" s="824"/>
      <c r="AH30" s="824"/>
      <c r="AI30" s="824"/>
      <c r="AJ30" s="824"/>
      <c r="AK30" s="825"/>
      <c r="AL30" s="1063"/>
      <c r="AM30" s="764"/>
      <c r="AN30" s="764"/>
      <c r="AO30" s="764"/>
      <c r="AP30" s="765"/>
    </row>
    <row r="31" spans="2:42" x14ac:dyDescent="0.25">
      <c r="H31" s="1117"/>
      <c r="I31" s="825"/>
      <c r="J31" s="1119"/>
      <c r="K31" s="824"/>
      <c r="L31" s="824"/>
      <c r="M31" s="824"/>
      <c r="N31" s="824"/>
      <c r="O31" s="825"/>
      <c r="P31" s="1117"/>
      <c r="Q31" s="824"/>
      <c r="R31" s="824"/>
      <c r="S31" s="824"/>
      <c r="T31" s="824"/>
      <c r="U31" s="825"/>
      <c r="V31" s="1117"/>
      <c r="W31" s="824"/>
      <c r="X31" s="824"/>
      <c r="Y31" s="824"/>
      <c r="Z31" s="824"/>
      <c r="AA31" s="824"/>
      <c r="AB31" s="824"/>
      <c r="AC31" s="824"/>
      <c r="AD31" s="824"/>
      <c r="AE31" s="824"/>
      <c r="AF31" s="824"/>
      <c r="AG31" s="824"/>
      <c r="AH31" s="824"/>
      <c r="AI31" s="824"/>
      <c r="AJ31" s="824"/>
      <c r="AK31" s="825"/>
      <c r="AL31" s="1063"/>
      <c r="AM31" s="764"/>
      <c r="AN31" s="764"/>
      <c r="AO31" s="764"/>
      <c r="AP31" s="765"/>
    </row>
    <row r="32" spans="2:42" x14ac:dyDescent="0.25">
      <c r="B32" s="760"/>
      <c r="C32" s="761"/>
      <c r="D32" s="761"/>
      <c r="E32" s="761"/>
      <c r="H32" s="1117"/>
      <c r="I32" s="825"/>
      <c r="J32" s="1119"/>
      <c r="K32" s="824"/>
      <c r="L32" s="824"/>
      <c r="M32" s="824"/>
      <c r="N32" s="824"/>
      <c r="O32" s="825"/>
      <c r="P32" s="1117"/>
      <c r="Q32" s="824"/>
      <c r="R32" s="824"/>
      <c r="S32" s="824"/>
      <c r="T32" s="824"/>
      <c r="U32" s="825"/>
      <c r="V32" s="1117"/>
      <c r="W32" s="824"/>
      <c r="X32" s="824"/>
      <c r="Y32" s="824"/>
      <c r="Z32" s="824"/>
      <c r="AA32" s="824"/>
      <c r="AB32" s="824"/>
      <c r="AC32" s="824"/>
      <c r="AD32" s="824"/>
      <c r="AE32" s="824"/>
      <c r="AF32" s="824"/>
      <c r="AG32" s="824"/>
      <c r="AH32" s="824"/>
      <c r="AI32" s="824"/>
      <c r="AJ32" s="824"/>
      <c r="AK32" s="825"/>
      <c r="AL32" s="1063"/>
      <c r="AM32" s="764"/>
      <c r="AN32" s="764"/>
      <c r="AO32" s="764"/>
      <c r="AP32" s="765"/>
    </row>
    <row r="33" spans="2:43" x14ac:dyDescent="0.25">
      <c r="H33" s="1117"/>
      <c r="I33" s="825"/>
      <c r="J33" s="1119"/>
      <c r="K33" s="824"/>
      <c r="L33" s="824"/>
      <c r="M33" s="824"/>
      <c r="N33" s="824"/>
      <c r="O33" s="825"/>
      <c r="P33" s="1117"/>
      <c r="Q33" s="824"/>
      <c r="R33" s="824"/>
      <c r="S33" s="824"/>
      <c r="T33" s="824"/>
      <c r="U33" s="825"/>
      <c r="V33" s="1117"/>
      <c r="W33" s="824"/>
      <c r="X33" s="824"/>
      <c r="Y33" s="824"/>
      <c r="Z33" s="824"/>
      <c r="AA33" s="824"/>
      <c r="AB33" s="824"/>
      <c r="AC33" s="824"/>
      <c r="AD33" s="824"/>
      <c r="AE33" s="824"/>
      <c r="AF33" s="824"/>
      <c r="AG33" s="824"/>
      <c r="AH33" s="824"/>
      <c r="AI33" s="824"/>
      <c r="AJ33" s="824"/>
      <c r="AK33" s="825"/>
      <c r="AL33" s="1063"/>
      <c r="AM33" s="764"/>
      <c r="AN33" s="764"/>
      <c r="AO33" s="764"/>
      <c r="AP33" s="765"/>
    </row>
    <row r="34" spans="2:43" x14ac:dyDescent="0.25">
      <c r="B34" s="760"/>
      <c r="C34" s="761"/>
      <c r="D34" s="761"/>
      <c r="E34" s="761"/>
      <c r="H34" s="113"/>
      <c r="I34" s="114"/>
      <c r="J34" s="1161"/>
      <c r="K34" s="824"/>
      <c r="L34" s="824"/>
      <c r="M34" s="824"/>
      <c r="N34" s="824"/>
      <c r="O34" s="825"/>
      <c r="P34" s="1159"/>
      <c r="Q34" s="824"/>
      <c r="R34" s="824"/>
      <c r="S34" s="824"/>
      <c r="T34" s="824"/>
      <c r="U34" s="825"/>
      <c r="V34" s="1160"/>
      <c r="W34" s="824"/>
      <c r="X34" s="824"/>
      <c r="Y34" s="824"/>
      <c r="Z34" s="824"/>
      <c r="AA34" s="824"/>
      <c r="AB34" s="824"/>
      <c r="AC34" s="824"/>
      <c r="AD34" s="824"/>
      <c r="AE34" s="824"/>
      <c r="AF34" s="824"/>
      <c r="AG34" s="824"/>
      <c r="AH34" s="824"/>
      <c r="AI34" s="824"/>
      <c r="AJ34" s="824"/>
      <c r="AK34" s="1124"/>
      <c r="AL34" s="1065"/>
      <c r="AM34" s="764"/>
      <c r="AN34" s="764"/>
      <c r="AO34" s="764"/>
      <c r="AP34" s="765"/>
    </row>
    <row r="35" spans="2:43" x14ac:dyDescent="0.25">
      <c r="H35" s="1123" t="s">
        <v>1804</v>
      </c>
      <c r="I35" s="824"/>
      <c r="J35" s="824"/>
      <c r="K35" s="824"/>
      <c r="L35" s="824"/>
      <c r="M35" s="824"/>
      <c r="N35" s="824"/>
      <c r="O35" s="824"/>
      <c r="P35" s="824"/>
      <c r="Q35" s="824"/>
      <c r="R35" s="824"/>
      <c r="S35" s="824"/>
      <c r="T35" s="824"/>
      <c r="U35" s="824"/>
      <c r="V35" s="824"/>
      <c r="W35" s="824"/>
      <c r="X35" s="824"/>
      <c r="Y35" s="824"/>
      <c r="Z35" s="824"/>
      <c r="AA35" s="824"/>
      <c r="AB35" s="824"/>
      <c r="AC35" s="824"/>
      <c r="AD35" s="824"/>
      <c r="AE35" s="824"/>
      <c r="AF35" s="824"/>
      <c r="AG35" s="824"/>
      <c r="AH35" s="824"/>
      <c r="AI35" s="824"/>
      <c r="AJ35" s="824"/>
      <c r="AK35" s="1124"/>
      <c r="AL35" s="1063">
        <f>SUM(AL20:AP34)</f>
        <v>0</v>
      </c>
      <c r="AM35" s="764"/>
      <c r="AN35" s="764"/>
      <c r="AO35" s="764"/>
      <c r="AP35" s="765"/>
    </row>
    <row r="36" spans="2:43" x14ac:dyDescent="0.25">
      <c r="B36" s="760"/>
      <c r="C36" s="761"/>
      <c r="D36" s="761"/>
      <c r="E36" s="761"/>
    </row>
    <row r="37" spans="2:43" x14ac:dyDescent="0.25">
      <c r="H37" s="976" t="s">
        <v>1795</v>
      </c>
      <c r="I37" s="824"/>
      <c r="J37" s="824"/>
      <c r="K37" s="824"/>
      <c r="L37" s="824"/>
      <c r="M37" s="824"/>
      <c r="N37" s="824"/>
      <c r="O37" s="824"/>
      <c r="P37" s="824"/>
      <c r="Q37" s="824"/>
      <c r="R37" s="824"/>
      <c r="S37" s="824"/>
      <c r="T37" s="824"/>
      <c r="U37" s="824"/>
      <c r="V37" s="824"/>
      <c r="W37" s="824"/>
      <c r="X37" s="824"/>
      <c r="Y37" s="825"/>
      <c r="Z37" s="976" t="s">
        <v>1796</v>
      </c>
      <c r="AA37" s="824"/>
      <c r="AB37" s="824"/>
      <c r="AC37" s="824"/>
      <c r="AD37" s="824"/>
      <c r="AE37" s="824"/>
      <c r="AF37" s="824"/>
      <c r="AG37" s="824"/>
      <c r="AH37" s="824"/>
      <c r="AI37" s="824"/>
      <c r="AJ37" s="824"/>
      <c r="AK37" s="824"/>
      <c r="AL37" s="824"/>
      <c r="AM37" s="824"/>
      <c r="AN37" s="824"/>
      <c r="AO37" s="824"/>
      <c r="AP37" s="824"/>
      <c r="AQ37" s="825"/>
    </row>
    <row r="38" spans="2:43" x14ac:dyDescent="0.25">
      <c r="H38" s="257" t="s">
        <v>796</v>
      </c>
      <c r="I38" s="258"/>
      <c r="J38" s="258"/>
      <c r="K38" s="258"/>
      <c r="L38" s="258"/>
      <c r="M38" s="258"/>
      <c r="N38" s="258"/>
      <c r="O38" s="258"/>
      <c r="P38" s="258"/>
      <c r="Q38" s="259"/>
      <c r="R38" s="257" t="s">
        <v>1511</v>
      </c>
      <c r="S38" s="258"/>
      <c r="T38" s="258"/>
      <c r="U38" s="259"/>
      <c r="V38" s="257" t="s">
        <v>1510</v>
      </c>
      <c r="W38" s="258"/>
      <c r="X38" s="258"/>
      <c r="Y38" s="259"/>
      <c r="Z38" s="257" t="s">
        <v>796</v>
      </c>
      <c r="AA38" s="258"/>
      <c r="AB38" s="258"/>
      <c r="AC38" s="258"/>
      <c r="AD38" s="258"/>
      <c r="AE38" s="258"/>
      <c r="AF38" s="258"/>
      <c r="AG38" s="258"/>
      <c r="AH38" s="258"/>
      <c r="AI38" s="259"/>
      <c r="AJ38" s="257" t="s">
        <v>1511</v>
      </c>
      <c r="AK38" s="258"/>
      <c r="AL38" s="258"/>
      <c r="AM38" s="259"/>
      <c r="AN38" s="257" t="s">
        <v>1510</v>
      </c>
      <c r="AO38" s="258"/>
      <c r="AP38" s="258"/>
      <c r="AQ38" s="259"/>
    </row>
    <row r="39" spans="2:43" x14ac:dyDescent="0.25">
      <c r="H39" s="260"/>
      <c r="Q39" s="261"/>
      <c r="R39" s="260"/>
      <c r="U39" s="261"/>
      <c r="V39" s="260"/>
      <c r="Y39" s="261"/>
      <c r="Z39" s="260"/>
      <c r="AI39" s="261"/>
      <c r="AJ39" s="260"/>
      <c r="AM39" s="261"/>
      <c r="AN39" s="260"/>
      <c r="AQ39" s="261"/>
    </row>
    <row r="40" spans="2:43" x14ac:dyDescent="0.25">
      <c r="H40" s="260"/>
      <c r="Q40" s="261"/>
      <c r="R40" s="260"/>
      <c r="U40" s="261"/>
      <c r="V40" s="260"/>
      <c r="Y40" s="261"/>
      <c r="Z40" s="260"/>
      <c r="AI40" s="261"/>
      <c r="AJ40" s="260"/>
      <c r="AM40" s="261"/>
      <c r="AN40" s="260"/>
      <c r="AQ40" s="261"/>
    </row>
    <row r="41" spans="2:43" x14ac:dyDescent="0.25">
      <c r="H41" s="260"/>
      <c r="Q41" s="261"/>
      <c r="R41" s="260"/>
      <c r="U41" s="261"/>
      <c r="V41" s="260"/>
      <c r="Y41" s="261"/>
      <c r="Z41" s="260"/>
      <c r="AI41" s="261"/>
      <c r="AJ41" s="260"/>
      <c r="AM41" s="261"/>
      <c r="AN41" s="260"/>
      <c r="AQ41" s="261"/>
    </row>
    <row r="42" spans="2:43" x14ac:dyDescent="0.25">
      <c r="H42" s="260"/>
      <c r="Q42" s="261"/>
      <c r="R42" s="260"/>
      <c r="U42" s="261"/>
      <c r="V42" s="260"/>
      <c r="Y42" s="261"/>
      <c r="Z42" s="260"/>
      <c r="AI42" s="261"/>
      <c r="AJ42" s="260"/>
      <c r="AM42" s="261"/>
      <c r="AN42" s="260"/>
      <c r="AQ42" s="261"/>
    </row>
    <row r="43" spans="2:43" x14ac:dyDescent="0.25">
      <c r="H43" s="262"/>
      <c r="I43" s="263"/>
      <c r="J43" s="263"/>
      <c r="K43" s="263"/>
      <c r="L43" s="263"/>
      <c r="M43" s="263"/>
      <c r="N43" s="263"/>
      <c r="O43" s="263"/>
      <c r="P43" s="263"/>
      <c r="Q43" s="264"/>
      <c r="R43" s="262"/>
      <c r="S43" s="263"/>
      <c r="T43" s="263"/>
      <c r="U43" s="264"/>
      <c r="V43" s="262"/>
      <c r="W43" s="263"/>
      <c r="X43" s="263"/>
      <c r="Y43" s="264"/>
      <c r="Z43" s="262"/>
      <c r="AA43" s="263"/>
      <c r="AB43" s="263"/>
      <c r="AC43" s="263"/>
      <c r="AD43" s="263"/>
      <c r="AE43" s="263"/>
      <c r="AF43" s="263"/>
      <c r="AG43" s="263"/>
      <c r="AH43" s="263"/>
      <c r="AI43" s="264"/>
      <c r="AJ43" s="262"/>
      <c r="AK43" s="263"/>
      <c r="AL43" s="263"/>
      <c r="AM43" s="264"/>
      <c r="AN43" s="262"/>
      <c r="AO43" s="263"/>
      <c r="AP43" s="263"/>
      <c r="AQ43" s="264"/>
    </row>
    <row r="44" spans="2:43" x14ac:dyDescent="0.25">
      <c r="AM44" s="265" t="s">
        <v>1797</v>
      </c>
      <c r="AN44" s="55" t="str">
        <f>'F-1-1'!U26</f>
        <v>F-1-1-5</v>
      </c>
    </row>
  </sheetData>
  <mergeCells count="103">
    <mergeCell ref="G9:Z11"/>
    <mergeCell ref="B32:E32"/>
    <mergeCell ref="H25:I25"/>
    <mergeCell ref="P32:U32"/>
    <mergeCell ref="J32:O32"/>
    <mergeCell ref="B16:E16"/>
    <mergeCell ref="V21:AK21"/>
    <mergeCell ref="P23:U23"/>
    <mergeCell ref="Z37:AQ37"/>
    <mergeCell ref="B36:E36"/>
    <mergeCell ref="AL26:AP26"/>
    <mergeCell ref="AL25:AP25"/>
    <mergeCell ref="H37:Y37"/>
    <mergeCell ref="V33:AK33"/>
    <mergeCell ref="J33:O33"/>
    <mergeCell ref="B12:E12"/>
    <mergeCell ref="B14:E14"/>
    <mergeCell ref="P20:U20"/>
    <mergeCell ref="V19:AK19"/>
    <mergeCell ref="P29:U29"/>
    <mergeCell ref="V28:AK28"/>
    <mergeCell ref="J19:O19"/>
    <mergeCell ref="B13:E13"/>
    <mergeCell ref="AL20:AP20"/>
    <mergeCell ref="B34:E34"/>
    <mergeCell ref="G7:AR7"/>
    <mergeCell ref="B18:E18"/>
    <mergeCell ref="P24:U24"/>
    <mergeCell ref="H29:I29"/>
    <mergeCell ref="V23:AK23"/>
    <mergeCell ref="P33:U33"/>
    <mergeCell ref="AL24:AP24"/>
    <mergeCell ref="H19:I19"/>
    <mergeCell ref="AL33:AP33"/>
    <mergeCell ref="H28:I28"/>
    <mergeCell ref="P26:U26"/>
    <mergeCell ref="V24:AK24"/>
    <mergeCell ref="B28:E28"/>
    <mergeCell ref="B30:E30"/>
    <mergeCell ref="B20:E20"/>
    <mergeCell ref="J30:O30"/>
    <mergeCell ref="AL31:AP31"/>
    <mergeCell ref="J28:O28"/>
    <mergeCell ref="AL29:AP29"/>
    <mergeCell ref="P22:U22"/>
    <mergeCell ref="H23:I23"/>
    <mergeCell ref="P31:U31"/>
    <mergeCell ref="V30:AK30"/>
    <mergeCell ref="B15:E15"/>
    <mergeCell ref="H31:I31"/>
    <mergeCell ref="J20:O20"/>
    <mergeCell ref="H21:I21"/>
    <mergeCell ref="V22:AK22"/>
    <mergeCell ref="J22:O22"/>
    <mergeCell ref="J31:O31"/>
    <mergeCell ref="AL32:AP32"/>
    <mergeCell ref="J21:O21"/>
    <mergeCell ref="J23:O23"/>
    <mergeCell ref="H22:I22"/>
    <mergeCell ref="B17:E17"/>
    <mergeCell ref="V31:AK31"/>
    <mergeCell ref="B19:E19"/>
    <mergeCell ref="AL22:AP22"/>
    <mergeCell ref="AL19:AP19"/>
    <mergeCell ref="V32:AK32"/>
    <mergeCell ref="P27:U27"/>
    <mergeCell ref="V26:AK26"/>
    <mergeCell ref="P21:U21"/>
    <mergeCell ref="H26:I26"/>
    <mergeCell ref="AL35:AP35"/>
    <mergeCell ref="P25:U25"/>
    <mergeCell ref="H35:AK35"/>
    <mergeCell ref="B4:E4"/>
    <mergeCell ref="P19:U19"/>
    <mergeCell ref="P28:U28"/>
    <mergeCell ref="AL28:AP28"/>
    <mergeCell ref="P30:U30"/>
    <mergeCell ref="H32:I32"/>
    <mergeCell ref="AL21:AP21"/>
    <mergeCell ref="V20:AK20"/>
    <mergeCell ref="V34:AK34"/>
    <mergeCell ref="V29:AK29"/>
    <mergeCell ref="H27:I27"/>
    <mergeCell ref="AL23:AP23"/>
    <mergeCell ref="J29:O29"/>
    <mergeCell ref="B8:E8"/>
    <mergeCell ref="H24:I24"/>
    <mergeCell ref="H33:I33"/>
    <mergeCell ref="B10:E10"/>
    <mergeCell ref="J34:O34"/>
    <mergeCell ref="V27:AK27"/>
    <mergeCell ref="J27:O27"/>
    <mergeCell ref="B6:E6"/>
    <mergeCell ref="P34:U34"/>
    <mergeCell ref="H30:I30"/>
    <mergeCell ref="J24:O24"/>
    <mergeCell ref="H20:I20"/>
    <mergeCell ref="AL34:AP34"/>
    <mergeCell ref="J26:O26"/>
    <mergeCell ref="AL27:AP27"/>
    <mergeCell ref="V25:AK25"/>
    <mergeCell ref="J25:O25"/>
    <mergeCell ref="AL30:AP30"/>
  </mergeCells>
  <hyperlinks>
    <hyperlink ref="B4" location="PANDUAN!A1" display="PANDUAN" xr:uid="{00000000-0004-0000-E100-000000000000}"/>
    <hyperlink ref="B6" location="'EWS DIRECTORY'!A1" display="EWS DIRECTORY" xr:uid="{00000000-0004-0000-E100-000001000000}"/>
    <hyperlink ref="B8" location="'DATA PEMICU'!A1" display="DATA PEMICU" xr:uid="{00000000-0004-0000-E100-000002000000}"/>
    <hyperlink ref="B10" location="'DATA PENGUJI'!A1" display="DATA PENGUJI" xr:uid="{00000000-0004-0000-E100-000003000000}"/>
    <hyperlink ref="B12" location="'MAIN LEVEL'!A1" display="MAIN LEVEL" xr:uid="{00000000-0004-0000-E100-000004000000}"/>
  </hyperlinks>
  <pageMargins left="0.7" right="0.7" top="0.75" bottom="0.75" header="0.3" footer="0.3"/>
</worksheet>
</file>

<file path=xl/worksheets/sheet2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200-000000000000}">
  <sheetPr codeName="Sheet437">
    <tabColor theme="4" tint="-0.249977111117893"/>
  </sheetPr>
  <dimension ref="A1:N44"/>
  <sheetViews>
    <sheetView topLeftCell="B1" zoomScaleNormal="100" workbookViewId="0"/>
  </sheetViews>
  <sheetFormatPr defaultColWidth="3.88671875" defaultRowHeight="15" customHeight="1" x14ac:dyDescent="0.25"/>
  <cols>
    <col min="1" max="1" width="0" style="110" hidden="1"/>
    <col min="2" max="5" width="3.88671875" style="177" customWidth="1"/>
    <col min="6" max="6" width="3.88671875" style="110" customWidth="1"/>
    <col min="7" max="7" width="8.109375" style="443" customWidth="1"/>
    <col min="8" max="8" width="29.44140625" style="443" bestFit="1" customWidth="1"/>
    <col min="9" max="9" width="16" style="443" customWidth="1"/>
    <col min="10" max="10" width="22.6640625" style="443" customWidth="1"/>
    <col min="11" max="11" width="24" style="443" bestFit="1" customWidth="1"/>
    <col min="12" max="12" width="21.6640625" style="443" customWidth="1"/>
    <col min="13" max="13" width="26.5546875" style="443" customWidth="1"/>
    <col min="14" max="14" width="22.109375" style="443" customWidth="1"/>
    <col min="15" max="15" width="3.88671875" style="443" customWidth="1"/>
    <col min="16" max="16384" width="3.88671875" style="443"/>
  </cols>
  <sheetData>
    <row r="1" spans="2:14" ht="14.25" customHeight="1" x14ac:dyDescent="0.25">
      <c r="G1" s="216"/>
      <c r="H1" s="78"/>
      <c r="I1" s="78"/>
    </row>
    <row r="2" spans="2:14" ht="14.25" customHeight="1" x14ac:dyDescent="0.25">
      <c r="G2" s="78" t="s">
        <v>1674</v>
      </c>
      <c r="H2" s="78"/>
      <c r="I2" s="78"/>
    </row>
    <row r="3" spans="2:14" ht="14.25" customHeight="1" x14ac:dyDescent="0.25">
      <c r="B3" s="111"/>
      <c r="C3" s="111"/>
      <c r="D3" s="111"/>
      <c r="E3" s="111"/>
    </row>
    <row r="4" spans="2:14" ht="14.25" customHeight="1" x14ac:dyDescent="0.25">
      <c r="B4" s="762" t="s">
        <v>79</v>
      </c>
      <c r="C4" s="761"/>
      <c r="D4" s="761"/>
      <c r="E4" s="761"/>
    </row>
    <row r="5" spans="2:14" ht="14.25" customHeight="1" x14ac:dyDescent="0.25">
      <c r="B5" s="111"/>
      <c r="C5" s="111"/>
      <c r="D5" s="111"/>
      <c r="E5" s="111"/>
    </row>
    <row r="6" spans="2:14" ht="14.25" customHeight="1" x14ac:dyDescent="0.25">
      <c r="B6" s="762" t="s">
        <v>87</v>
      </c>
      <c r="C6" s="761"/>
      <c r="D6" s="761"/>
      <c r="E6" s="761"/>
    </row>
    <row r="7" spans="2:14" ht="15" customHeight="1" x14ac:dyDescent="0.25">
      <c r="B7" s="111"/>
      <c r="C7" s="111"/>
      <c r="D7" s="111"/>
      <c r="E7" s="111"/>
      <c r="G7" s="1126" t="s">
        <v>1676</v>
      </c>
      <c r="H7" s="997"/>
      <c r="I7" s="997"/>
      <c r="J7" s="997"/>
      <c r="K7" s="997"/>
      <c r="L7" s="997"/>
      <c r="M7" s="997"/>
      <c r="N7" s="997"/>
    </row>
    <row r="8" spans="2:14" ht="14.25" customHeight="1" x14ac:dyDescent="0.25">
      <c r="B8" s="762" t="s">
        <v>94</v>
      </c>
      <c r="C8" s="761"/>
      <c r="D8" s="761"/>
      <c r="E8" s="761"/>
    </row>
    <row r="9" spans="2:14" ht="14.25" customHeight="1" x14ac:dyDescent="0.25">
      <c r="B9" s="111"/>
      <c r="C9" s="111"/>
      <c r="D9" s="111"/>
      <c r="E9" s="111"/>
      <c r="G9" s="1130" t="str">
        <f>"Rincian "&amp;'F-1-1'!H18&amp;" "&amp;'F-1-1'!M28</f>
        <v>Rincian Keuntungan Selisih Kurs Berdasarkan Data Pemicu dan Data Penguji</v>
      </c>
      <c r="H9" s="789"/>
      <c r="I9" s="789"/>
      <c r="J9" s="789"/>
      <c r="K9" s="790"/>
      <c r="L9" s="217" t="s">
        <v>796</v>
      </c>
      <c r="M9" s="218" t="e">
        <f>": "&amp;NAMA_WP</f>
        <v>#N/A</v>
      </c>
      <c r="N9" s="88"/>
    </row>
    <row r="10" spans="2:14" ht="14.25" customHeight="1" x14ac:dyDescent="0.25">
      <c r="B10" s="762" t="s">
        <v>101</v>
      </c>
      <c r="C10" s="761"/>
      <c r="D10" s="761"/>
      <c r="E10" s="761"/>
      <c r="G10" s="804"/>
      <c r="H10" s="997"/>
      <c r="I10" s="997"/>
      <c r="J10" s="997"/>
      <c r="K10" s="805"/>
      <c r="L10" s="219" t="s">
        <v>1401</v>
      </c>
      <c r="M10" s="220" t="e">
        <f>": "&amp;NPWP</f>
        <v>#N/A</v>
      </c>
      <c r="N10" s="129"/>
    </row>
    <row r="11" spans="2:14" ht="14.25" customHeight="1" x14ac:dyDescent="0.25">
      <c r="G11" s="806"/>
      <c r="H11" s="794"/>
      <c r="I11" s="794"/>
      <c r="J11" s="794"/>
      <c r="K11" s="807"/>
      <c r="L11" s="221" t="s">
        <v>1679</v>
      </c>
      <c r="M11" s="222" t="e">
        <f>": "&amp;ID_MS_TH_PJK</f>
        <v>#N/A</v>
      </c>
      <c r="N11" s="130"/>
    </row>
    <row r="12" spans="2:14" ht="14.25" customHeight="1" x14ac:dyDescent="0.25">
      <c r="B12" s="762" t="s">
        <v>106</v>
      </c>
      <c r="C12" s="761"/>
      <c r="D12" s="761"/>
      <c r="E12" s="761"/>
      <c r="G12" s="223"/>
      <c r="H12" s="223"/>
      <c r="I12" s="223"/>
      <c r="J12" s="223"/>
      <c r="K12" s="223"/>
      <c r="L12" s="223"/>
      <c r="M12" s="223"/>
      <c r="N12" s="223"/>
    </row>
    <row r="13" spans="2:14" ht="14.25" customHeight="1" x14ac:dyDescent="0.25">
      <c r="B13" s="962" t="str">
        <f>HYPERLINK("#'"&amp;'EWS DIRECTORY'!$J$219&amp;"'!A1",'EWS DIRECTORY'!$J$219)</f>
        <v>F-1</v>
      </c>
      <c r="C13" s="761"/>
      <c r="D13" s="761"/>
      <c r="E13" s="761"/>
      <c r="G13" s="443" t="s">
        <v>1680</v>
      </c>
      <c r="J13" s="223"/>
      <c r="K13" s="223"/>
      <c r="L13" s="223"/>
      <c r="M13" s="223"/>
      <c r="N13" s="223"/>
    </row>
    <row r="14" spans="2:14" ht="14.25" customHeight="1" x14ac:dyDescent="0.25">
      <c r="B14" s="931" t="str">
        <f>HYPERLINK("#'"&amp;'EWS DIRECTORY'!$J$220&amp;"'!A1",'EWS DIRECTORY'!$J$220)</f>
        <v>F-1-1</v>
      </c>
      <c r="C14" s="761"/>
      <c r="D14" s="761"/>
      <c r="E14" s="761"/>
      <c r="G14" s="443" t="s">
        <v>1681</v>
      </c>
      <c r="J14" s="443" t="s">
        <v>1917</v>
      </c>
      <c r="K14" s="223"/>
      <c r="L14" s="223"/>
      <c r="M14" s="223"/>
      <c r="N14" s="223"/>
    </row>
    <row r="15" spans="2:14" ht="14.25" customHeight="1" x14ac:dyDescent="0.25">
      <c r="B15" s="929" t="str">
        <f>HYPERLINK("#'"&amp;'EWS DIRECTORY'!$J$221&amp;"'!A1",'EWS DIRECTORY'!$J$221)</f>
        <v>F-1-1-1</v>
      </c>
      <c r="C15" s="761"/>
      <c r="D15" s="761"/>
      <c r="E15" s="761"/>
      <c r="G15" s="443" t="s">
        <v>1681</v>
      </c>
      <c r="J15" s="443" t="s">
        <v>1918</v>
      </c>
      <c r="K15" s="223"/>
      <c r="L15" s="223"/>
      <c r="M15" s="223"/>
      <c r="N15" s="223"/>
    </row>
    <row r="16" spans="2:14" ht="14.25" customHeight="1" x14ac:dyDescent="0.25">
      <c r="B16" s="929" t="str">
        <f>HYPERLINK("#'"&amp;'EWS DIRECTORY'!$J$222&amp;"'!A1",'EWS DIRECTORY'!$J$222)</f>
        <v>F-1-1-2</v>
      </c>
      <c r="C16" s="761"/>
      <c r="D16" s="761"/>
      <c r="E16" s="761"/>
      <c r="K16" s="223"/>
      <c r="L16" s="223"/>
      <c r="M16" s="223"/>
      <c r="N16" s="223"/>
    </row>
    <row r="17" spans="2:14" ht="14.25" customHeight="1" x14ac:dyDescent="0.25">
      <c r="B17" s="929" t="str">
        <f>HYPERLINK("#'"&amp;'EWS DIRECTORY'!$J$223&amp;"'!A1",'EWS DIRECTORY'!$J$223)</f>
        <v>F-1-1-3</v>
      </c>
      <c r="C17" s="761"/>
      <c r="D17" s="761"/>
      <c r="E17" s="761"/>
      <c r="J17" s="223"/>
      <c r="K17" s="223"/>
      <c r="L17" s="223"/>
      <c r="M17" s="223"/>
      <c r="N17" s="223"/>
    </row>
    <row r="18" spans="2:14" ht="14.25" customHeight="1" x14ac:dyDescent="0.25">
      <c r="B18" s="929" t="str">
        <f>HYPERLINK("#'"&amp;'EWS DIRECTORY'!$J$224&amp;"'!A1",'EWS DIRECTORY'!$J$224)</f>
        <v>F-1-1-4</v>
      </c>
      <c r="C18" s="761"/>
      <c r="D18" s="761"/>
      <c r="E18" s="761"/>
      <c r="G18" s="443" t="s">
        <v>1919</v>
      </c>
      <c r="J18" s="223"/>
      <c r="K18" s="223"/>
      <c r="L18" s="223"/>
      <c r="M18" s="223"/>
      <c r="N18" s="223"/>
    </row>
    <row r="19" spans="2:14" ht="14.25" customHeight="1" x14ac:dyDescent="0.25">
      <c r="B19" s="929" t="str">
        <f>HYPERLINK("#'"&amp;'EWS DIRECTORY'!$J$225&amp;"'!A1",'EWS DIRECTORY'!$J$225)</f>
        <v>F-1-1-5</v>
      </c>
      <c r="C19" s="761"/>
      <c r="D19" s="761"/>
      <c r="E19" s="761"/>
      <c r="G19" s="223"/>
      <c r="H19" s="223"/>
      <c r="I19" s="223"/>
      <c r="J19" s="223"/>
      <c r="K19" s="223"/>
      <c r="L19" s="223"/>
      <c r="M19" s="223"/>
      <c r="N19" s="223"/>
    </row>
    <row r="20" spans="2:14" ht="14.25" customHeight="1" x14ac:dyDescent="0.25">
      <c r="B20" s="927" t="str">
        <f>HYPERLINK("#'"&amp;'EWS DIRECTORY'!$J$226&amp;"'!A1",'EWS DIRECTORY'!$J$226)</f>
        <v>F-1-1-6</v>
      </c>
      <c r="C20" s="761"/>
      <c r="D20" s="761"/>
      <c r="E20" s="761"/>
      <c r="G20" s="223" t="s">
        <v>1920</v>
      </c>
      <c r="H20" s="223"/>
      <c r="I20" s="223"/>
      <c r="J20" s="223"/>
      <c r="K20" s="223"/>
      <c r="L20" s="223"/>
      <c r="M20" s="223"/>
      <c r="N20" s="223"/>
    </row>
    <row r="21" spans="2:14" ht="14.25" customHeight="1" x14ac:dyDescent="0.25">
      <c r="G21" s="223"/>
      <c r="H21" s="223"/>
      <c r="I21" s="223"/>
      <c r="J21" s="223"/>
      <c r="K21" s="223"/>
      <c r="L21" s="223"/>
      <c r="M21" s="223"/>
      <c r="N21" s="223"/>
    </row>
    <row r="22" spans="2:14" ht="14.25" customHeight="1" x14ac:dyDescent="0.25">
      <c r="G22" s="1129" t="s">
        <v>1445</v>
      </c>
      <c r="H22" s="1131" t="s">
        <v>1446</v>
      </c>
      <c r="I22" s="764"/>
      <c r="J22" s="764"/>
      <c r="K22" s="764"/>
      <c r="L22" s="764"/>
      <c r="M22" s="764"/>
      <c r="N22" s="764"/>
    </row>
    <row r="23" spans="2:14" ht="14.25" customHeight="1" x14ac:dyDescent="0.25">
      <c r="G23" s="769"/>
      <c r="H23" s="449" t="s">
        <v>1452</v>
      </c>
      <c r="I23" s="1128" t="s">
        <v>1453</v>
      </c>
      <c r="J23" s="765"/>
      <c r="K23" s="80" t="s">
        <v>1454</v>
      </c>
      <c r="L23" s="80" t="s">
        <v>1455</v>
      </c>
      <c r="M23" s="80" t="s">
        <v>1456</v>
      </c>
      <c r="N23" s="80" t="s">
        <v>1457</v>
      </c>
    </row>
    <row r="24" spans="2:14" ht="33.75" customHeight="1" x14ac:dyDescent="0.25">
      <c r="G24" s="383">
        <v>1</v>
      </c>
      <c r="H24" s="446" t="e">
        <f>ID_MS_TH_PJK</f>
        <v>#N/A</v>
      </c>
      <c r="I24" s="1162" t="e">
        <f>NO_BPS</f>
        <v>#N/A</v>
      </c>
      <c r="J24" s="765"/>
      <c r="K24" s="382" t="e">
        <f>PEMBETULAN_KE</f>
        <v>#N/A</v>
      </c>
      <c r="L24" s="537" t="e">
        <f>TGL_TERIMA</f>
        <v>#N/A</v>
      </c>
      <c r="M24" s="384" t="str">
        <f>'F-1'!G9</f>
        <v>Keuntungan Selisih Kurs</v>
      </c>
      <c r="N24" s="539">
        <f>'MAIN LEVEL'!AB52</f>
        <v>0</v>
      </c>
    </row>
    <row r="25" spans="2:14" ht="14.25" customHeight="1" x14ac:dyDescent="0.25">
      <c r="G25" s="223"/>
      <c r="H25" s="223"/>
      <c r="I25" s="223"/>
      <c r="J25" s="223"/>
      <c r="K25" s="223"/>
      <c r="L25" s="223"/>
      <c r="M25" s="223"/>
      <c r="N25" s="223"/>
    </row>
    <row r="26" spans="2:14" ht="14.25" customHeight="1" x14ac:dyDescent="0.25">
      <c r="G26" s="223"/>
      <c r="H26" s="223"/>
      <c r="I26" s="223"/>
      <c r="J26" s="223"/>
      <c r="K26" s="223"/>
      <c r="L26" s="223"/>
      <c r="M26" s="223"/>
      <c r="N26" s="223"/>
    </row>
    <row r="27" spans="2:14" ht="14.25" customHeight="1" x14ac:dyDescent="0.25">
      <c r="G27" s="223"/>
      <c r="H27" s="223"/>
      <c r="I27" s="223"/>
      <c r="J27" s="223"/>
      <c r="K27" s="223"/>
      <c r="L27" s="223"/>
      <c r="M27" s="223"/>
      <c r="N27" s="223"/>
    </row>
    <row r="28" spans="2:14" ht="30" customHeight="1" x14ac:dyDescent="0.25">
      <c r="B28" s="760"/>
      <c r="C28" s="761"/>
      <c r="D28" s="761"/>
      <c r="E28" s="761"/>
      <c r="G28" s="562" t="s">
        <v>1445</v>
      </c>
      <c r="H28" s="562" t="s">
        <v>1477</v>
      </c>
      <c r="I28" s="563" t="s">
        <v>1478</v>
      </c>
      <c r="J28" s="563" t="s">
        <v>1479</v>
      </c>
      <c r="K28" s="562" t="s">
        <v>1480</v>
      </c>
      <c r="L28" s="562" t="s">
        <v>1481</v>
      </c>
      <c r="M28" s="81"/>
      <c r="N28" s="81"/>
    </row>
    <row r="29" spans="2:14" ht="15" customHeight="1" x14ac:dyDescent="0.25">
      <c r="G29" s="409">
        <f t="array" ref="G29">IFERROR(_xlfn.SEQUENCE(COUNTA(H29:H31)),"")</f>
        <v>1</v>
      </c>
      <c r="H29" s="508" t="s">
        <v>2030</v>
      </c>
      <c r="I29" s="508"/>
      <c r="J29" s="508"/>
      <c r="K29" s="508"/>
      <c r="L29" s="508"/>
      <c r="M29" s="106"/>
      <c r="N29" s="106"/>
    </row>
    <row r="30" spans="2:14" ht="15" customHeight="1" x14ac:dyDescent="0.25">
      <c r="G30" s="410"/>
      <c r="H30" s="509" t="s">
        <v>1921</v>
      </c>
      <c r="I30" s="509"/>
      <c r="J30" s="509"/>
      <c r="K30" s="509"/>
      <c r="L30" s="509"/>
      <c r="M30" s="106"/>
      <c r="N30" s="106"/>
    </row>
    <row r="31" spans="2:14" ht="15" customHeight="1" x14ac:dyDescent="0.25">
      <c r="G31" s="510"/>
      <c r="H31" s="511"/>
      <c r="I31" s="511"/>
      <c r="J31" s="511"/>
      <c r="K31" s="511"/>
      <c r="L31" s="511"/>
      <c r="M31" s="106"/>
      <c r="N31" s="106"/>
    </row>
    <row r="32" spans="2:14" ht="15" customHeight="1" x14ac:dyDescent="0.25">
      <c r="G32" s="512"/>
      <c r="H32" s="507"/>
      <c r="I32" s="507"/>
      <c r="J32" s="507"/>
      <c r="K32" s="507" t="s">
        <v>1494</v>
      </c>
      <c r="L32" s="507">
        <f>SUM(L29:L31)</f>
        <v>0</v>
      </c>
      <c r="M32" s="106"/>
      <c r="N32" s="106"/>
    </row>
    <row r="33" spans="7:14" ht="15" customHeight="1" x14ac:dyDescent="0.25">
      <c r="G33" s="226"/>
      <c r="H33" s="226"/>
      <c r="I33" s="226"/>
      <c r="J33" s="107"/>
      <c r="K33" s="106"/>
      <c r="L33" s="106"/>
      <c r="M33" s="106"/>
      <c r="N33" s="106"/>
    </row>
    <row r="34" spans="7:14" ht="15" customHeight="1" x14ac:dyDescent="0.25">
      <c r="G34" s="107"/>
      <c r="H34" s="107"/>
      <c r="I34" s="107"/>
      <c r="J34" s="103"/>
      <c r="K34" s="108" t="s">
        <v>1500</v>
      </c>
      <c r="L34" s="507">
        <f>L32+N24</f>
        <v>0</v>
      </c>
      <c r="M34" s="106"/>
      <c r="N34" s="106"/>
    </row>
    <row r="35" spans="7:14" ht="15" customHeight="1" x14ac:dyDescent="0.25">
      <c r="G35" s="107"/>
      <c r="H35" s="107"/>
      <c r="I35" s="107"/>
      <c r="J35" s="107"/>
      <c r="K35" s="227"/>
      <c r="L35" s="106"/>
      <c r="M35" s="106"/>
      <c r="N35" s="106"/>
    </row>
    <row r="36" spans="7:14" ht="15" customHeight="1" x14ac:dyDescent="0.25">
      <c r="G36" s="107"/>
      <c r="H36" s="107"/>
      <c r="I36" s="107"/>
      <c r="J36" s="107"/>
      <c r="K36" s="227"/>
      <c r="L36" s="228"/>
      <c r="M36" s="228"/>
      <c r="N36" s="513"/>
    </row>
    <row r="37" spans="7:14" ht="15" customHeight="1" x14ac:dyDescent="0.25">
      <c r="G37" s="226"/>
      <c r="H37" s="226"/>
      <c r="I37" s="226"/>
      <c r="J37" s="107"/>
      <c r="K37" s="227"/>
      <c r="L37" s="228"/>
      <c r="M37" s="228"/>
      <c r="N37" s="513"/>
    </row>
    <row r="38" spans="7:14" ht="15" customHeight="1" x14ac:dyDescent="0.25">
      <c r="G38" s="103"/>
      <c r="H38" s="103"/>
      <c r="I38" s="103"/>
      <c r="J38" s="103"/>
      <c r="K38" s="103"/>
      <c r="L38" s="103"/>
      <c r="M38" s="103"/>
      <c r="N38" s="103"/>
    </row>
    <row r="39" spans="7:14" ht="15" customHeight="1" x14ac:dyDescent="0.25">
      <c r="G39" s="229"/>
      <c r="H39" s="770" t="s">
        <v>1507</v>
      </c>
      <c r="I39" s="764"/>
      <c r="J39" s="764"/>
      <c r="K39" s="763" t="s">
        <v>1508</v>
      </c>
      <c r="L39" s="764"/>
      <c r="M39" s="765"/>
      <c r="N39" s="133"/>
    </row>
    <row r="40" spans="7:14" ht="15" customHeight="1" x14ac:dyDescent="0.25">
      <c r="G40" s="229"/>
      <c r="H40" s="230" t="s">
        <v>796</v>
      </c>
      <c r="I40" s="427" t="s">
        <v>1510</v>
      </c>
      <c r="J40" s="428" t="s">
        <v>1511</v>
      </c>
      <c r="K40" s="428" t="s">
        <v>796</v>
      </c>
      <c r="L40" s="428" t="s">
        <v>1510</v>
      </c>
      <c r="M40" s="428" t="s">
        <v>1511</v>
      </c>
      <c r="N40" s="231"/>
    </row>
    <row r="41" spans="7:14" ht="15" customHeight="1" x14ac:dyDescent="0.25">
      <c r="G41" s="229"/>
      <c r="H41" s="226"/>
      <c r="I41" s="226"/>
      <c r="J41" s="226"/>
      <c r="K41" s="232"/>
      <c r="L41" s="232"/>
      <c r="M41" s="232"/>
      <c r="N41" s="232"/>
    </row>
    <row r="42" spans="7:14" ht="15" customHeight="1" x14ac:dyDescent="0.25">
      <c r="G42" s="233"/>
      <c r="H42" s="234"/>
      <c r="I42" s="234"/>
      <c r="J42" s="234"/>
      <c r="K42" s="235"/>
      <c r="L42" s="235"/>
      <c r="M42" s="235"/>
      <c r="N42" s="235"/>
    </row>
    <row r="43" spans="7:14" ht="15" customHeight="1" x14ac:dyDescent="0.25">
      <c r="G43" s="233"/>
      <c r="H43" s="234"/>
      <c r="I43" s="234"/>
      <c r="J43" s="234"/>
      <c r="K43" s="235"/>
      <c r="L43" s="235"/>
      <c r="M43" s="235"/>
      <c r="N43" s="235"/>
    </row>
    <row r="44" spans="7:14" ht="15" customHeight="1" x14ac:dyDescent="0.25">
      <c r="G44" s="229"/>
      <c r="H44" s="236"/>
      <c r="I44" s="236"/>
      <c r="J44" s="236"/>
      <c r="K44" s="237"/>
      <c r="L44" s="237"/>
      <c r="M44" s="237"/>
      <c r="N44" s="232"/>
    </row>
  </sheetData>
  <mergeCells count="22">
    <mergeCell ref="G9:K11"/>
    <mergeCell ref="H22:N22"/>
    <mergeCell ref="B6:E6"/>
    <mergeCell ref="B28:E28"/>
    <mergeCell ref="B15:E15"/>
    <mergeCell ref="B20:E20"/>
    <mergeCell ref="H39:J39"/>
    <mergeCell ref="K39:M39"/>
    <mergeCell ref="B4:E4"/>
    <mergeCell ref="G7:N7"/>
    <mergeCell ref="B16:E16"/>
    <mergeCell ref="B18:E18"/>
    <mergeCell ref="B12:E12"/>
    <mergeCell ref="I24:J24"/>
    <mergeCell ref="I23:J23"/>
    <mergeCell ref="B14:E14"/>
    <mergeCell ref="G22:G23"/>
    <mergeCell ref="B17:E17"/>
    <mergeCell ref="B8:E8"/>
    <mergeCell ref="B13:E13"/>
    <mergeCell ref="B19:E19"/>
    <mergeCell ref="B10:E10"/>
  </mergeCells>
  <hyperlinks>
    <hyperlink ref="B4" location="PANDUAN!A1" display="PANDUAN" xr:uid="{00000000-0004-0000-E200-000000000000}"/>
    <hyperlink ref="B6" location="'EWS DIRECTORY'!A1" display="EWS DIRECTORY" xr:uid="{00000000-0004-0000-E200-000001000000}"/>
    <hyperlink ref="B8" location="'DATA PEMICU'!A1" display="DATA PEMICU" xr:uid="{00000000-0004-0000-E200-000002000000}"/>
    <hyperlink ref="B10" location="'DATA PENGUJI'!A1" display="DATA PENGUJI" xr:uid="{00000000-0004-0000-E200-000003000000}"/>
    <hyperlink ref="B12" location="'MAIN LEVEL'!A1" display="MAIN LEVEL" xr:uid="{00000000-0004-0000-E200-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2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300-000000000000}">
  <sheetPr codeName="Sheet106">
    <tabColor theme="4" tint="-0.249977111117893"/>
    <pageSetUpPr fitToPage="1"/>
  </sheetPr>
  <dimension ref="A1:AH51"/>
  <sheetViews>
    <sheetView topLeftCell="B17" zoomScaleNormal="100" workbookViewId="0">
      <selection activeCell="G32" sqref="G32:AH51"/>
    </sheetView>
  </sheetViews>
  <sheetFormatPr defaultColWidth="3.88671875" defaultRowHeight="13.8" x14ac:dyDescent="0.25"/>
  <cols>
    <col min="1" max="1" width="0" style="110" hidden="1"/>
    <col min="2" max="5" width="3.88671875" style="177" customWidth="1"/>
    <col min="6" max="6" width="3.88671875" style="110" customWidth="1"/>
    <col min="7" max="7" width="3.88671875" style="254" customWidth="1"/>
    <col min="8" max="16384" width="3.88671875" style="254"/>
  </cols>
  <sheetData>
    <row r="1" spans="2:34" x14ac:dyDescent="0.25">
      <c r="G1" s="178"/>
      <c r="H1" s="55"/>
      <c r="I1" s="55"/>
      <c r="J1" s="55"/>
      <c r="K1" s="55"/>
      <c r="L1" s="55"/>
      <c r="M1" s="55"/>
    </row>
    <row r="2" spans="2:34" ht="15" customHeight="1" x14ac:dyDescent="0.25">
      <c r="G2" s="124" t="s">
        <v>1674</v>
      </c>
      <c r="H2" s="124"/>
      <c r="I2" s="124"/>
      <c r="J2" s="124"/>
      <c r="K2" s="124"/>
      <c r="L2" s="124"/>
      <c r="M2" s="124"/>
      <c r="N2" s="124"/>
      <c r="O2" s="124"/>
      <c r="P2" s="124"/>
      <c r="Q2" s="124"/>
      <c r="R2" s="124"/>
      <c r="S2" s="124"/>
      <c r="T2" s="124"/>
      <c r="U2" s="124"/>
      <c r="V2" s="124"/>
      <c r="W2" s="124"/>
      <c r="X2" s="124"/>
      <c r="Y2" s="278"/>
      <c r="Z2" s="278"/>
      <c r="AA2" s="278"/>
      <c r="AB2" s="278"/>
      <c r="AC2" s="278"/>
      <c r="AD2" s="278"/>
      <c r="AE2" s="278"/>
      <c r="AF2" s="278"/>
      <c r="AG2" s="278"/>
      <c r="AH2" s="278"/>
    </row>
    <row r="3" spans="2:34" ht="15" customHeight="1" x14ac:dyDescent="0.25">
      <c r="B3" s="111"/>
      <c r="C3" s="111"/>
      <c r="D3" s="111"/>
      <c r="E3" s="111"/>
      <c r="G3" s="124" t="s">
        <v>1675</v>
      </c>
      <c r="H3" s="124"/>
      <c r="I3" s="124"/>
      <c r="J3" s="124"/>
      <c r="K3" s="124"/>
      <c r="L3" s="124"/>
      <c r="M3" s="124"/>
      <c r="N3" s="124"/>
      <c r="O3" s="124"/>
      <c r="P3" s="124"/>
      <c r="Q3" s="124"/>
      <c r="R3" s="124"/>
      <c r="S3" s="124"/>
      <c r="T3" s="124"/>
      <c r="U3" s="124"/>
      <c r="V3" s="124"/>
      <c r="W3" s="124"/>
      <c r="X3" s="124"/>
      <c r="Y3" s="278"/>
      <c r="Z3" s="278"/>
      <c r="AA3" s="278"/>
      <c r="AB3" s="278"/>
      <c r="AC3" s="278"/>
      <c r="AD3" s="278"/>
      <c r="AE3" s="278"/>
      <c r="AF3" s="278"/>
      <c r="AG3" s="278"/>
      <c r="AH3" s="278"/>
    </row>
    <row r="4" spans="2:34" ht="15" customHeight="1" x14ac:dyDescent="0.25">
      <c r="B4" s="762" t="s">
        <v>79</v>
      </c>
      <c r="C4" s="761"/>
      <c r="D4" s="761"/>
      <c r="E4" s="761"/>
      <c r="G4" s="124"/>
      <c r="H4" s="124"/>
      <c r="I4" s="124"/>
      <c r="J4" s="124"/>
      <c r="K4" s="124"/>
      <c r="L4" s="124"/>
      <c r="M4" s="124"/>
      <c r="N4" s="124"/>
      <c r="O4" s="124"/>
      <c r="P4" s="124"/>
      <c r="Q4" s="124"/>
      <c r="R4" s="124"/>
      <c r="S4" s="124"/>
      <c r="T4" s="124"/>
      <c r="U4" s="124"/>
      <c r="V4" s="124"/>
      <c r="W4" s="124"/>
      <c r="X4" s="124"/>
      <c r="Y4" s="278"/>
      <c r="Z4" s="278"/>
      <c r="AA4" s="278"/>
      <c r="AB4" s="278"/>
      <c r="AC4" s="278"/>
      <c r="AD4" s="278"/>
      <c r="AE4" s="278"/>
      <c r="AF4" s="278"/>
      <c r="AG4" s="278"/>
      <c r="AH4" s="278"/>
    </row>
    <row r="5" spans="2:34" ht="15" customHeight="1" x14ac:dyDescent="0.25">
      <c r="B5" s="111"/>
      <c r="C5" s="111"/>
      <c r="D5" s="111"/>
      <c r="E5" s="111"/>
      <c r="G5" s="124"/>
      <c r="H5" s="124"/>
      <c r="I5" s="124"/>
      <c r="J5" s="124"/>
      <c r="K5" s="124"/>
      <c r="L5" s="124"/>
      <c r="M5" s="124"/>
      <c r="N5" s="124"/>
      <c r="O5" s="124"/>
      <c r="P5" s="124"/>
      <c r="Q5" s="124"/>
      <c r="R5" s="124"/>
      <c r="S5" s="124"/>
      <c r="T5" s="124"/>
      <c r="U5" s="124"/>
      <c r="V5" s="124"/>
      <c r="W5" s="124"/>
      <c r="X5" s="124"/>
      <c r="Y5" s="278"/>
      <c r="Z5" s="278"/>
      <c r="AA5" s="278"/>
      <c r="AB5" s="278"/>
      <c r="AC5" s="278"/>
      <c r="AD5" s="278"/>
      <c r="AE5" s="278"/>
      <c r="AF5" s="278"/>
      <c r="AG5" s="278"/>
      <c r="AH5" s="278"/>
    </row>
    <row r="6" spans="2:34" ht="15" customHeight="1" x14ac:dyDescent="0.25">
      <c r="B6" s="762" t="s">
        <v>87</v>
      </c>
      <c r="C6" s="761"/>
      <c r="D6" s="761"/>
      <c r="E6" s="761"/>
      <c r="G6" s="124"/>
      <c r="H6" s="124"/>
      <c r="I6" s="124"/>
      <c r="J6" s="124"/>
      <c r="K6" s="124"/>
      <c r="L6" s="124"/>
      <c r="M6" s="124"/>
      <c r="N6" s="124"/>
      <c r="O6" s="124"/>
      <c r="P6" s="124"/>
      <c r="Q6" s="124"/>
      <c r="R6" s="124"/>
      <c r="S6" s="124"/>
      <c r="T6" s="124"/>
      <c r="U6" s="124"/>
      <c r="V6" s="124"/>
      <c r="W6" s="124"/>
      <c r="X6" s="124"/>
      <c r="Y6" s="278"/>
      <c r="Z6" s="278"/>
      <c r="AA6" s="278"/>
      <c r="AB6" s="278"/>
      <c r="AC6" s="278"/>
      <c r="AD6" s="278"/>
      <c r="AE6" s="278"/>
      <c r="AF6" s="278"/>
      <c r="AG6" s="278"/>
      <c r="AH6" s="278"/>
    </row>
    <row r="7" spans="2:34" ht="15" customHeight="1" x14ac:dyDescent="0.25">
      <c r="B7" s="111"/>
      <c r="C7" s="111"/>
      <c r="D7" s="111"/>
      <c r="E7" s="111"/>
      <c r="G7" s="798" t="s">
        <v>1676</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row>
    <row r="8" spans="2:34" ht="15" customHeight="1" x14ac:dyDescent="0.25">
      <c r="B8" s="762" t="s">
        <v>94</v>
      </c>
      <c r="C8" s="761"/>
      <c r="D8" s="761"/>
      <c r="E8" s="761"/>
      <c r="G8" s="124"/>
      <c r="H8" s="124"/>
      <c r="I8" s="124"/>
      <c r="J8" s="124"/>
      <c r="K8" s="124"/>
      <c r="L8" s="124"/>
      <c r="M8" s="124"/>
      <c r="N8" s="124"/>
      <c r="O8" s="124"/>
      <c r="P8" s="124"/>
      <c r="Q8" s="124"/>
      <c r="R8" s="124"/>
      <c r="S8" s="124"/>
      <c r="T8" s="124"/>
      <c r="U8" s="124"/>
      <c r="V8" s="124"/>
      <c r="W8" s="124"/>
      <c r="X8" s="124"/>
      <c r="Y8" s="278"/>
      <c r="Z8" s="278"/>
      <c r="AA8" s="278"/>
      <c r="AB8" s="278"/>
      <c r="AC8" s="278"/>
      <c r="AD8" s="278"/>
      <c r="AE8" s="278"/>
      <c r="AF8" s="278"/>
      <c r="AG8" s="278"/>
      <c r="AH8" s="278"/>
    </row>
    <row r="9" spans="2:34" ht="15" customHeight="1" x14ac:dyDescent="0.25">
      <c r="B9" s="111"/>
      <c r="C9" s="111"/>
      <c r="D9" s="111"/>
      <c r="E9" s="111"/>
      <c r="G9" s="803" t="str">
        <f>'MAIN LEVEL'!I53</f>
        <v>Keuntungan Pengalihan Aset selain persediaan</v>
      </c>
      <c r="H9" s="789"/>
      <c r="I9" s="789"/>
      <c r="J9" s="789"/>
      <c r="K9" s="789"/>
      <c r="L9" s="789"/>
      <c r="M9" s="789"/>
      <c r="N9" s="789"/>
      <c r="O9" s="789"/>
      <c r="P9" s="789"/>
      <c r="Q9" s="789"/>
      <c r="R9" s="789"/>
      <c r="S9" s="789"/>
      <c r="T9" s="790"/>
      <c r="U9" s="279" t="s">
        <v>796</v>
      </c>
      <c r="V9" s="280"/>
      <c r="W9" s="280"/>
      <c r="X9" s="280"/>
      <c r="Y9" s="280"/>
      <c r="Z9" s="280" t="s">
        <v>1678</v>
      </c>
      <c r="AA9" s="182" t="e">
        <f>NAMA_WP</f>
        <v>#N/A</v>
      </c>
      <c r="AB9" s="281"/>
      <c r="AC9" s="281"/>
      <c r="AD9" s="281"/>
      <c r="AE9" s="281"/>
      <c r="AF9" s="281"/>
      <c r="AG9" s="281"/>
      <c r="AH9" s="282"/>
    </row>
    <row r="10" spans="2:34" ht="15" customHeight="1" x14ac:dyDescent="0.25">
      <c r="B10" s="762" t="s">
        <v>101</v>
      </c>
      <c r="C10" s="761"/>
      <c r="D10" s="761"/>
      <c r="E10" s="761"/>
      <c r="G10" s="804"/>
      <c r="H10" s="792"/>
      <c r="I10" s="792"/>
      <c r="J10" s="792"/>
      <c r="K10" s="792"/>
      <c r="L10" s="792"/>
      <c r="M10" s="792"/>
      <c r="N10" s="792"/>
      <c r="O10" s="792"/>
      <c r="P10" s="792"/>
      <c r="Q10" s="792"/>
      <c r="R10" s="792"/>
      <c r="S10" s="792"/>
      <c r="T10" s="805"/>
      <c r="U10" s="283" t="s">
        <v>1401</v>
      </c>
      <c r="V10" s="124"/>
      <c r="W10" s="124"/>
      <c r="X10" s="124"/>
      <c r="Y10" s="124"/>
      <c r="Z10" s="124" t="s">
        <v>1678</v>
      </c>
      <c r="AA10" s="124" t="e">
        <f>NPWP</f>
        <v>#N/A</v>
      </c>
      <c r="AB10" s="278"/>
      <c r="AC10" s="278"/>
      <c r="AD10" s="278"/>
      <c r="AE10" s="278"/>
      <c r="AF10" s="278"/>
      <c r="AG10" s="278"/>
      <c r="AH10" s="284"/>
    </row>
    <row r="11" spans="2:34" ht="15" customHeight="1" x14ac:dyDescent="0.25">
      <c r="G11" s="806"/>
      <c r="H11" s="794"/>
      <c r="I11" s="794"/>
      <c r="J11" s="794"/>
      <c r="K11" s="794"/>
      <c r="L11" s="794"/>
      <c r="M11" s="794"/>
      <c r="N11" s="794"/>
      <c r="O11" s="794"/>
      <c r="P11" s="794"/>
      <c r="Q11" s="794"/>
      <c r="R11" s="794"/>
      <c r="S11" s="794"/>
      <c r="T11" s="807"/>
      <c r="U11" s="285" t="s">
        <v>1679</v>
      </c>
      <c r="V11" s="190"/>
      <c r="W11" s="190"/>
      <c r="X11" s="190"/>
      <c r="Y11" s="190"/>
      <c r="Z11" s="190" t="s">
        <v>1678</v>
      </c>
      <c r="AA11" s="190" t="e">
        <f>ID_MS_TH_PJK</f>
        <v>#N/A</v>
      </c>
      <c r="AB11" s="286"/>
      <c r="AC11" s="286"/>
      <c r="AD11" s="286"/>
      <c r="AE11" s="286"/>
      <c r="AF11" s="286"/>
      <c r="AG11" s="286"/>
      <c r="AH11" s="287"/>
    </row>
    <row r="12" spans="2:34" ht="15" customHeight="1" x14ac:dyDescent="0.25">
      <c r="B12" s="762" t="s">
        <v>106</v>
      </c>
      <c r="C12" s="761"/>
      <c r="D12" s="761"/>
      <c r="E12" s="761"/>
      <c r="G12" s="124"/>
      <c r="H12" s="124"/>
      <c r="I12" s="124"/>
      <c r="J12" s="124"/>
      <c r="K12" s="124"/>
      <c r="L12" s="124"/>
      <c r="M12" s="124"/>
      <c r="N12" s="124"/>
      <c r="O12" s="124"/>
      <c r="P12" s="124"/>
      <c r="Q12" s="124"/>
      <c r="R12" s="124"/>
      <c r="S12" s="124"/>
      <c r="T12" s="124"/>
      <c r="U12" s="124"/>
      <c r="V12" s="124"/>
      <c r="W12" s="124"/>
      <c r="X12" s="124"/>
      <c r="Y12" s="278"/>
      <c r="Z12" s="278"/>
      <c r="AA12" s="278"/>
      <c r="AB12" s="278"/>
      <c r="AC12" s="278"/>
      <c r="AD12" s="278"/>
      <c r="AE12" s="278"/>
      <c r="AF12" s="278"/>
      <c r="AG12" s="278"/>
      <c r="AH12" s="278"/>
    </row>
    <row r="13" spans="2:34" ht="15" customHeight="1" x14ac:dyDescent="0.25">
      <c r="B13" s="927" t="str">
        <f>HYPERLINK("#'"&amp;'EWS DIRECTORY'!$J$227&amp;"'!A1",'EWS DIRECTORY'!$J$227)</f>
        <v>F-2</v>
      </c>
      <c r="C13" s="761"/>
      <c r="D13" s="761"/>
      <c r="E13" s="761"/>
      <c r="G13" s="928" t="str">
        <f>"Pengujian yang telah dilakukan atas pos "&amp;G9&amp;" dapat disimpulkan:"</f>
        <v>Pengujian yang telah dilakukan atas pos Keuntungan Pengalihan Aset selain persediaan dapat disimpulkan:</v>
      </c>
      <c r="H13" s="792"/>
      <c r="I13" s="792"/>
      <c r="J13" s="792"/>
      <c r="K13" s="792"/>
      <c r="L13" s="792"/>
      <c r="M13" s="792"/>
      <c r="N13" s="792"/>
      <c r="O13" s="792"/>
      <c r="P13" s="792"/>
      <c r="Q13" s="792"/>
      <c r="R13" s="792"/>
      <c r="S13" s="792"/>
      <c r="T13" s="792"/>
      <c r="U13" s="792"/>
      <c r="V13" s="792"/>
      <c r="W13" s="792"/>
      <c r="X13" s="792"/>
      <c r="Y13" s="792"/>
      <c r="Z13" s="792"/>
      <c r="AA13" s="792"/>
      <c r="AB13" s="792"/>
      <c r="AC13" s="792"/>
      <c r="AD13" s="792"/>
      <c r="AE13" s="792"/>
      <c r="AF13" s="792"/>
      <c r="AG13" s="792"/>
      <c r="AH13" s="792"/>
    </row>
    <row r="14" spans="2:34" ht="15" customHeight="1" x14ac:dyDescent="0.25">
      <c r="B14" s="931" t="str">
        <f>HYPERLINK("#'"&amp;'EWS DIRECTORY'!$J$228&amp;"'!A1",'EWS DIRECTORY'!$J$228)</f>
        <v>F-2-1</v>
      </c>
      <c r="C14" s="761"/>
      <c r="D14" s="761"/>
      <c r="E14" s="761"/>
      <c r="G14" s="124"/>
      <c r="H14" s="124"/>
      <c r="I14" s="124"/>
      <c r="J14" s="124"/>
      <c r="K14" s="124"/>
      <c r="L14" s="124"/>
      <c r="M14" s="124"/>
      <c r="N14" s="124"/>
      <c r="O14" s="124"/>
      <c r="P14" s="124"/>
      <c r="Q14" s="124"/>
      <c r="R14" s="124"/>
      <c r="S14" s="124"/>
      <c r="T14" s="124"/>
      <c r="U14" s="124"/>
      <c r="V14" s="124"/>
      <c r="W14" s="124"/>
      <c r="X14" s="124"/>
      <c r="Y14" s="278"/>
      <c r="Z14" s="278"/>
      <c r="AA14" s="278"/>
      <c r="AB14" s="278"/>
      <c r="AC14" s="278"/>
      <c r="AD14" s="278"/>
      <c r="AE14" s="278"/>
      <c r="AF14" s="278"/>
      <c r="AG14" s="278"/>
      <c r="AH14" s="278"/>
    </row>
    <row r="15" spans="2:34" ht="15" customHeight="1" x14ac:dyDescent="0.25">
      <c r="B15" s="929" t="str">
        <f>HYPERLINK("#'"&amp;'EWS DIRECTORY'!$J$229&amp;"'!A1",'EWS DIRECTORY'!$J$229)</f>
        <v>F-2-1-1</v>
      </c>
      <c r="C15" s="761"/>
      <c r="D15" s="761"/>
      <c r="E15" s="761"/>
      <c r="G15" s="124"/>
      <c r="H15" s="124" t="str">
        <f>"Jumlah "&amp;G9&amp;" menurut petugas :"</f>
        <v>Jumlah Keuntungan Pengalihan Aset selain persediaan menurut petugas :</v>
      </c>
      <c r="I15" s="124"/>
      <c r="J15" s="124"/>
      <c r="K15" s="124"/>
      <c r="L15" s="124"/>
      <c r="M15" s="124"/>
      <c r="N15" s="124"/>
      <c r="O15" s="124"/>
      <c r="P15" s="124"/>
      <c r="Q15" s="124"/>
      <c r="R15" s="124"/>
      <c r="S15" s="124"/>
      <c r="T15" s="124"/>
      <c r="U15" s="124"/>
      <c r="V15" s="124"/>
      <c r="W15" s="124"/>
      <c r="X15" s="124"/>
      <c r="Y15" s="278"/>
      <c r="Z15" s="278"/>
      <c r="AA15" s="278"/>
      <c r="AB15" s="278"/>
      <c r="AC15" s="278"/>
      <c r="AD15" s="278"/>
      <c r="AE15" s="278"/>
      <c r="AF15" s="278"/>
      <c r="AG15" s="278"/>
      <c r="AH15" s="278"/>
    </row>
    <row r="16" spans="2:34" ht="15" customHeight="1" x14ac:dyDescent="0.25">
      <c r="B16" s="929" t="str">
        <f>HYPERLINK("#'"&amp;'EWS DIRECTORY'!$J$230&amp;"'!A1",'EWS DIRECTORY'!$J$230)</f>
        <v>F-2-1-2</v>
      </c>
      <c r="C16" s="761"/>
      <c r="D16" s="761"/>
      <c r="E16" s="761"/>
      <c r="G16" s="82" t="s">
        <v>1445</v>
      </c>
      <c r="H16" s="1163" t="s">
        <v>1707</v>
      </c>
      <c r="I16" s="789"/>
      <c r="J16" s="789"/>
      <c r="K16" s="789"/>
      <c r="L16" s="789"/>
      <c r="M16" s="789"/>
      <c r="N16" s="789"/>
      <c r="O16" s="789"/>
      <c r="P16" s="789"/>
      <c r="Q16" s="789"/>
      <c r="R16" s="789"/>
      <c r="S16" s="937" t="s">
        <v>1767</v>
      </c>
      <c r="T16" s="765"/>
      <c r="U16" s="934" t="s">
        <v>1768</v>
      </c>
      <c r="V16" s="764"/>
      <c r="W16" s="764"/>
      <c r="X16" s="764"/>
      <c r="Y16" s="764"/>
      <c r="Z16" s="764"/>
      <c r="AA16" s="765"/>
      <c r="AB16" s="278"/>
      <c r="AC16" s="278"/>
      <c r="AD16" s="278"/>
      <c r="AE16" s="278"/>
      <c r="AF16" s="278"/>
      <c r="AG16" s="278"/>
      <c r="AH16" s="278"/>
    </row>
    <row r="17" spans="2:34" ht="15" customHeight="1" x14ac:dyDescent="0.25">
      <c r="B17" s="929" t="str">
        <f>HYPERLINK("#'"&amp;'EWS DIRECTORY'!$J$231&amp;"'!A1",'EWS DIRECTORY'!$J$231)</f>
        <v>F-2-1-3</v>
      </c>
      <c r="C17" s="761"/>
      <c r="D17" s="761"/>
      <c r="E17" s="761"/>
      <c r="G17" s="84">
        <v>1</v>
      </c>
      <c r="H17" s="926" t="e">
        <f>MASTER!N5</f>
        <v>#N/A</v>
      </c>
      <c r="I17" s="824"/>
      <c r="J17" s="824"/>
      <c r="K17" s="824"/>
      <c r="L17" s="824"/>
      <c r="M17" s="824"/>
      <c r="N17" s="824"/>
      <c r="O17" s="824"/>
      <c r="P17" s="824"/>
      <c r="Q17" s="824"/>
      <c r="R17" s="825"/>
      <c r="S17" s="936" t="s">
        <v>543</v>
      </c>
      <c r="T17" s="790"/>
      <c r="U17" s="923" t="str">
        <f>IF('F-2-1'!I38='F-2-1'!M18,'F-2-1'!AB18,
IF('F-2-1'!I38='F-2-1'!M20,'F-2-1'!AB20,
IF('F-2-1'!I38='F-2-1'!M22,'F-2-1'!AB22,
IF('F-2-1'!I38='F-2-1'!M24,'F-2-1'!AB24,
IF('F-2-1'!I38='F-2-1'!M26,'F-2-1'!AB26,
IF('F-2-1'!I38='F-2-1'!M28,'F-2-1'!AB28,"Tidak Ditemukan"))))))</f>
        <v>Tidak Ditemukan</v>
      </c>
      <c r="V17" s="764"/>
      <c r="W17" s="764"/>
      <c r="X17" s="764"/>
      <c r="Y17" s="764"/>
      <c r="Z17" s="764"/>
      <c r="AA17" s="765"/>
      <c r="AB17" s="278"/>
      <c r="AC17" s="278"/>
      <c r="AD17" s="278"/>
      <c r="AE17" s="278"/>
      <c r="AF17" s="278"/>
      <c r="AG17" s="278"/>
      <c r="AH17" s="278"/>
    </row>
    <row r="18" spans="2:34" ht="15" customHeight="1" x14ac:dyDescent="0.25">
      <c r="B18" s="929" t="str">
        <f>HYPERLINK("#'"&amp;'EWS DIRECTORY'!$J$232&amp;"'!A1",'EWS DIRECTORY'!$J$232)</f>
        <v>F-2-1-4</v>
      </c>
      <c r="C18" s="761"/>
      <c r="D18" s="761"/>
      <c r="E18" s="761"/>
      <c r="G18" s="84">
        <v>2</v>
      </c>
      <c r="H18" s="926" t="e">
        <f>MASTER!N6</f>
        <v>#N/A</v>
      </c>
      <c r="I18" s="824"/>
      <c r="J18" s="824"/>
      <c r="K18" s="824"/>
      <c r="L18" s="824"/>
      <c r="M18" s="824"/>
      <c r="N18" s="824"/>
      <c r="O18" s="824"/>
      <c r="P18" s="824"/>
      <c r="Q18" s="824"/>
      <c r="R18" s="825"/>
      <c r="S18" s="792"/>
      <c r="T18" s="805"/>
      <c r="U18" s="923" t="str">
        <f>IF('F-2-1'!I38='F-2-1'!M18,'F-2-1'!AG18,
IF('F-2-1'!I38='F-2-1'!M20,'F-2-1'!AG20,
IF('F-2-1'!I38='F-2-1'!M22,'F-2-1'!AG22,
IF('F-2-1'!I38='F-2-1'!M24,'F-2-1'!AG24,
IF('F-2-1'!I38='F-2-1'!M26,'F-2-1'!AG26,
IF('F-2-1'!I38='F-2-1'!M28,'F-2-1'!AG28,"Tidak Ditemukan"))))))</f>
        <v>Tidak Ditemukan</v>
      </c>
      <c r="V18" s="764"/>
      <c r="W18" s="764"/>
      <c r="X18" s="764"/>
      <c r="Y18" s="764"/>
      <c r="Z18" s="764"/>
      <c r="AA18" s="765"/>
      <c r="AB18" s="278"/>
      <c r="AC18" s="278"/>
      <c r="AD18" s="278"/>
      <c r="AE18" s="278"/>
      <c r="AF18" s="278"/>
      <c r="AG18" s="278"/>
      <c r="AH18" s="278"/>
    </row>
    <row r="19" spans="2:34" ht="15" customHeight="1" x14ac:dyDescent="0.25">
      <c r="B19" s="929" t="str">
        <f>HYPERLINK("#'"&amp;'EWS DIRECTORY'!$J$233&amp;"'!A1",'EWS DIRECTORY'!$J$233)</f>
        <v>F-2-1-5</v>
      </c>
      <c r="C19" s="761"/>
      <c r="D19" s="761"/>
      <c r="E19" s="761"/>
      <c r="G19" s="84">
        <v>3</v>
      </c>
      <c r="H19" s="926" t="e">
        <f>MASTER!N7</f>
        <v>#N/A</v>
      </c>
      <c r="I19" s="824"/>
      <c r="J19" s="824"/>
      <c r="K19" s="824"/>
      <c r="L19" s="824"/>
      <c r="M19" s="824"/>
      <c r="N19" s="824"/>
      <c r="O19" s="824"/>
      <c r="P19" s="824"/>
      <c r="Q19" s="824"/>
      <c r="R19" s="825"/>
      <c r="S19" s="792"/>
      <c r="T19" s="805"/>
      <c r="U19" s="923" t="str">
        <f>IF('F-2-1'!I38='F-2-1'!M18,'F-2-1'!AL18,
IF('F-2-1'!I38='F-2-1'!M20,'F-2-1'!AL20,
IF('F-2-1'!I38='F-2-1'!M22,'F-2-1'!AL22,
IF('F-2-1'!I38='F-2-1'!M24,'F-2-1'!AL24,
IF('F-2-1'!I38='F-2-1'!M26,'F-2-1'!AL26,
IF('F-2-1'!I38='F-2-1'!M28,'F-2-1'!AL28,"Tidak Ditemukan"))))))</f>
        <v>Tidak Ditemukan</v>
      </c>
      <c r="V19" s="764"/>
      <c r="W19" s="764"/>
      <c r="X19" s="764"/>
      <c r="Y19" s="764"/>
      <c r="Z19" s="764"/>
      <c r="AA19" s="765"/>
      <c r="AB19" s="278"/>
      <c r="AC19" s="278"/>
      <c r="AD19" s="278"/>
      <c r="AE19" s="278"/>
      <c r="AF19" s="278"/>
      <c r="AG19" s="278"/>
      <c r="AH19" s="278"/>
    </row>
    <row r="20" spans="2:34" ht="15" customHeight="1" x14ac:dyDescent="0.25">
      <c r="B20" s="929" t="str">
        <f>HYPERLINK("#'"&amp;'EWS DIRECTORY'!$J$234&amp;"'!A1",'EWS DIRECTORY'!$J$234)</f>
        <v>F-2-1-6</v>
      </c>
      <c r="C20" s="761"/>
      <c r="D20" s="761"/>
      <c r="E20" s="761"/>
      <c r="G20" s="84">
        <v>4</v>
      </c>
      <c r="H20" s="926" t="e">
        <f>MASTER!N8</f>
        <v>#N/A</v>
      </c>
      <c r="I20" s="824"/>
      <c r="J20" s="824"/>
      <c r="K20" s="824"/>
      <c r="L20" s="824"/>
      <c r="M20" s="824"/>
      <c r="N20" s="824"/>
      <c r="O20" s="824"/>
      <c r="P20" s="824"/>
      <c r="Q20" s="824"/>
      <c r="R20" s="825"/>
      <c r="S20" s="792"/>
      <c r="T20" s="805"/>
      <c r="U20" s="923" t="str">
        <f>IF('F-2-1'!I38='F-2-1'!M18,'F-2-1'!AQ18,
IF('F-2-1'!I38='F-2-1'!M20,'F-2-1'!AQ20,
IF('F-2-1'!I38='F-2-1'!M22,'F-2-1'!AQ22,
IF('F-2-1'!I38='F-2-1'!M24,'F-2-1'!AQ24,
IF('F-2-1'!I38='F-2-1'!M26,'F-2-1'!AQ26,
IF('F-2-1'!I38='F-2-1'!M28,'F-2-1'!AQ28,"Tidak Ditemukan"))))))</f>
        <v>Tidak Ditemukan</v>
      </c>
      <c r="V20" s="764"/>
      <c r="W20" s="764"/>
      <c r="X20" s="764"/>
      <c r="Y20" s="764"/>
      <c r="Z20" s="764"/>
      <c r="AA20" s="765"/>
      <c r="AB20" s="278"/>
      <c r="AC20" s="278"/>
      <c r="AD20" s="278"/>
      <c r="AE20" s="278"/>
      <c r="AF20" s="278"/>
      <c r="AG20" s="278"/>
      <c r="AH20" s="278"/>
    </row>
    <row r="21" spans="2:34" ht="15" customHeight="1" x14ac:dyDescent="0.25">
      <c r="G21" s="84">
        <v>5</v>
      </c>
      <c r="H21" s="926" t="e">
        <f>MASTER!N9</f>
        <v>#N/A</v>
      </c>
      <c r="I21" s="824"/>
      <c r="J21" s="824"/>
      <c r="K21" s="824"/>
      <c r="L21" s="824"/>
      <c r="M21" s="824"/>
      <c r="N21" s="824"/>
      <c r="O21" s="824"/>
      <c r="P21" s="824"/>
      <c r="Q21" s="824"/>
      <c r="R21" s="825"/>
      <c r="S21" s="792"/>
      <c r="T21" s="805"/>
      <c r="U21" s="923" t="str">
        <f>IF('F-2-1'!I38='F-2-1'!M18,'F-2-1'!AV18,
IF('F-2-1'!I38='F-2-1'!M20,'F-2-1'!AV20,
IF('F-2-1'!I38='F-2-1'!M22,'F-2-1'!AV22,
IF('F-2-1'!I38='F-2-1'!M24,'F-2-1'!AV24,
IF('F-2-1'!I38='F-2-1'!M26,'F-2-1'!AV26,
IF('F-2-1'!I38='F-2-1'!M28,'F-2-1'!AV28,"Tidak Ditemukan"))))))</f>
        <v>Tidak Ditemukan</v>
      </c>
      <c r="V21" s="764"/>
      <c r="W21" s="764"/>
      <c r="X21" s="764"/>
      <c r="Y21" s="764"/>
      <c r="Z21" s="764"/>
      <c r="AA21" s="765"/>
      <c r="AB21" s="278"/>
      <c r="AC21" s="278"/>
      <c r="AD21" s="278"/>
      <c r="AE21" s="278"/>
      <c r="AF21" s="278"/>
      <c r="AG21" s="278"/>
      <c r="AH21" s="278"/>
    </row>
    <row r="22" spans="2:34" ht="15" customHeight="1" x14ac:dyDescent="0.25">
      <c r="G22" s="84">
        <v>6</v>
      </c>
      <c r="H22" s="926" t="e">
        <f>MASTER!N10</f>
        <v>#N/A</v>
      </c>
      <c r="I22" s="824"/>
      <c r="J22" s="824"/>
      <c r="K22" s="824"/>
      <c r="L22" s="824"/>
      <c r="M22" s="824"/>
      <c r="N22" s="824"/>
      <c r="O22" s="824"/>
      <c r="P22" s="824"/>
      <c r="Q22" s="824"/>
      <c r="R22" s="825"/>
      <c r="S22" s="792"/>
      <c r="T22" s="805"/>
      <c r="U22" s="923" t="str">
        <f>IF('F-2-1'!I38='F-2-1'!M18,'F-2-1'!BA18,
IF('F-2-1'!I38='F-2-1'!M20,'F-2-1'!BA20,
IF('F-2-1'!I38='F-2-1'!M22,'F-2-1'!BA22,
IF('F-2-1'!I38='F-2-1'!M24,'F-2-1'!BA24,
IF('F-2-1'!I38='F-2-1'!M26,'F-2-1'!BA26,
IF('F-2-1'!I38='F-2-1'!M28,'F-2-1'!BA28,"Tidak Ditemukan"))))))</f>
        <v>Tidak Ditemukan</v>
      </c>
      <c r="V22" s="764"/>
      <c r="W22" s="764"/>
      <c r="X22" s="764"/>
      <c r="Y22" s="764"/>
      <c r="Z22" s="764"/>
      <c r="AA22" s="765"/>
      <c r="AB22" s="278"/>
      <c r="AC22" s="278"/>
      <c r="AD22" s="278"/>
      <c r="AE22" s="278"/>
      <c r="AF22" s="278"/>
      <c r="AG22" s="278"/>
      <c r="AH22" s="278"/>
    </row>
    <row r="23" spans="2:34" ht="15" customHeight="1" x14ac:dyDescent="0.25">
      <c r="G23" s="84">
        <v>7</v>
      </c>
      <c r="H23" s="926" t="e">
        <f>MASTER!N11</f>
        <v>#N/A</v>
      </c>
      <c r="I23" s="824"/>
      <c r="J23" s="824"/>
      <c r="K23" s="824"/>
      <c r="L23" s="824"/>
      <c r="M23" s="824"/>
      <c r="N23" s="824"/>
      <c r="O23" s="824"/>
      <c r="P23" s="824"/>
      <c r="Q23" s="824"/>
      <c r="R23" s="825"/>
      <c r="S23" s="792"/>
      <c r="T23" s="805"/>
      <c r="U23" s="923" t="str">
        <f>IF('F-2-1'!I38='F-2-1'!M18,'F-2-1'!BF18,
IF('F-2-1'!I38='F-2-1'!M20,'F-2-1'!BF20,
IF('F-2-1'!I38='F-2-1'!M22,'F-2-1'!BF22,
IF('F-2-1'!I38='F-2-1'!M24,'F-2-1'!BF24,
IF('F-2-1'!I38='F-2-1'!M26,'F-2-1'!BF26,
IF('F-2-1'!I38='F-2-1'!M28,'F-2-1'!BF28,"Tidak Ditemukan"))))))</f>
        <v>Tidak Ditemukan</v>
      </c>
      <c r="V23" s="764"/>
      <c r="W23" s="764"/>
      <c r="X23" s="764"/>
      <c r="Y23" s="764"/>
      <c r="Z23" s="764"/>
      <c r="AA23" s="765"/>
      <c r="AB23" s="278"/>
      <c r="AC23" s="278"/>
      <c r="AD23" s="278"/>
      <c r="AE23" s="278"/>
      <c r="AF23" s="278"/>
      <c r="AG23" s="278"/>
      <c r="AH23" s="278"/>
    </row>
    <row r="24" spans="2:34" ht="15" customHeight="1" x14ac:dyDescent="0.25">
      <c r="G24" s="84">
        <v>8</v>
      </c>
      <c r="H24" s="926" t="e">
        <f>MASTER!N12</f>
        <v>#N/A</v>
      </c>
      <c r="I24" s="824"/>
      <c r="J24" s="824"/>
      <c r="K24" s="824"/>
      <c r="L24" s="824"/>
      <c r="M24" s="824"/>
      <c r="N24" s="824"/>
      <c r="O24" s="824"/>
      <c r="P24" s="824"/>
      <c r="Q24" s="824"/>
      <c r="R24" s="825"/>
      <c r="S24" s="792"/>
      <c r="T24" s="805"/>
      <c r="U24" s="923" t="str">
        <f>IF('F-2-1'!I38='F-2-1'!M18,'F-2-1'!BK18,
IF('F-2-1'!I38='F-2-1'!M20,'F-2-1'!BK20,
IF('F-2-1'!I38='F-2-1'!M22,'F-2-1'!BK22,
IF('F-2-1'!I38='F-2-1'!M24,'F-2-1'!BK24,
IF('F-2-1'!I38='F-2-1'!M26,'F-2-1'!BK26,
IF('F-2-1'!I38='F-2-1'!M28,'F-2-1'!BK28,"Tidak Ditemukan"))))))</f>
        <v>Tidak Ditemukan</v>
      </c>
      <c r="V24" s="764"/>
      <c r="W24" s="764"/>
      <c r="X24" s="764"/>
      <c r="Y24" s="764"/>
      <c r="Z24" s="764"/>
      <c r="AA24" s="765"/>
      <c r="AB24" s="278"/>
      <c r="AC24" s="278"/>
      <c r="AD24" s="278"/>
      <c r="AE24" s="278"/>
      <c r="AF24" s="278"/>
      <c r="AG24" s="278"/>
      <c r="AH24" s="278"/>
    </row>
    <row r="25" spans="2:34" ht="15" customHeight="1" x14ac:dyDescent="0.25">
      <c r="G25" s="84">
        <v>9</v>
      </c>
      <c r="H25" s="926" t="e">
        <f>MASTER!N13</f>
        <v>#N/A</v>
      </c>
      <c r="I25" s="824"/>
      <c r="J25" s="824"/>
      <c r="K25" s="824"/>
      <c r="L25" s="824"/>
      <c r="M25" s="824"/>
      <c r="N25" s="824"/>
      <c r="O25" s="824"/>
      <c r="P25" s="824"/>
      <c r="Q25" s="824"/>
      <c r="R25" s="825"/>
      <c r="S25" s="792"/>
      <c r="T25" s="805"/>
      <c r="U25" s="923" t="str">
        <f>IF('F-2-1'!I38='F-2-1'!M18,'F-2-1'!BP18,
IF('F-2-1'!I38='F-2-1'!M20,'F-2-1'!BP20,
IF('F-2-1'!I38='F-2-1'!M22,'F-2-1'!BP22,
IF('F-2-1'!I38='F-2-1'!M24,'F-2-1'!BP24,
IF('F-2-1'!I38='F-2-1'!M26,'F-2-1'!BP26,
IF('F-2-1'!I38='F-2-1'!M28,'F-2-1'!BP28,"Tidak Ditemukan"))))))</f>
        <v>Tidak Ditemukan</v>
      </c>
      <c r="V25" s="764"/>
      <c r="W25" s="764"/>
      <c r="X25" s="764"/>
      <c r="Y25" s="764"/>
      <c r="Z25" s="764"/>
      <c r="AA25" s="765"/>
      <c r="AB25" s="278"/>
      <c r="AC25" s="278"/>
      <c r="AD25" s="278"/>
      <c r="AE25" s="278"/>
      <c r="AF25" s="278"/>
      <c r="AG25" s="278"/>
      <c r="AH25" s="278"/>
    </row>
    <row r="26" spans="2:34" ht="15" customHeight="1" x14ac:dyDescent="0.25">
      <c r="G26" s="84">
        <v>10</v>
      </c>
      <c r="H26" s="926" t="e">
        <f>MASTER!N14</f>
        <v>#N/A</v>
      </c>
      <c r="I26" s="824"/>
      <c r="J26" s="824"/>
      <c r="K26" s="824"/>
      <c r="L26" s="824"/>
      <c r="M26" s="824"/>
      <c r="N26" s="824"/>
      <c r="O26" s="824"/>
      <c r="P26" s="824"/>
      <c r="Q26" s="824"/>
      <c r="R26" s="825"/>
      <c r="S26" s="792"/>
      <c r="T26" s="805"/>
      <c r="U26" s="923" t="str">
        <f>IF('F-2-1'!I38='F-2-1'!M18,'F-2-1'!BU18,
IF('F-2-1'!I38='F-2-1'!M20,'F-2-1'!BU20,
IF('F-2-1'!I38='F-2-1'!M22,'F-2-1'!BU22,
IF('F-2-1'!I38='F-2-1'!M24,'F-2-1'!BU24,
IF('F-2-1'!I38='F-2-1'!M26,'F-2-1'!BU26,
IF('F-2-1'!I38='F-2-1'!M28,'F-2-1'!BU28,"Tidak Ditemukan"))))))</f>
        <v>Tidak Ditemukan</v>
      </c>
      <c r="V26" s="764"/>
      <c r="W26" s="764"/>
      <c r="X26" s="764"/>
      <c r="Y26" s="764"/>
      <c r="Z26" s="764"/>
      <c r="AA26" s="765"/>
      <c r="AB26" s="278"/>
      <c r="AC26" s="278"/>
      <c r="AD26" s="278"/>
      <c r="AE26" s="278"/>
      <c r="AF26" s="278"/>
      <c r="AG26" s="278"/>
      <c r="AH26" s="278"/>
    </row>
    <row r="27" spans="2:34" ht="15" customHeight="1" x14ac:dyDescent="0.25">
      <c r="G27" s="84">
        <v>11</v>
      </c>
      <c r="H27" s="926" t="e">
        <f>MASTER!N15</f>
        <v>#N/A</v>
      </c>
      <c r="I27" s="824"/>
      <c r="J27" s="824"/>
      <c r="K27" s="824"/>
      <c r="L27" s="824"/>
      <c r="M27" s="824"/>
      <c r="N27" s="824"/>
      <c r="O27" s="824"/>
      <c r="P27" s="824"/>
      <c r="Q27" s="824"/>
      <c r="R27" s="825"/>
      <c r="S27" s="792"/>
      <c r="T27" s="805"/>
      <c r="U27" s="923" t="str">
        <f>IF('F-2-1'!I38='F-2-1'!M18,'F-2-1'!BZ18,
IF('F-2-1'!I38='F-2-1'!M20,'F-2-1'!BZ20,
IF('F-2-1'!I38='F-2-1'!M22,'F-2-1'!BZ22,
IF('F-2-1'!I38='F-2-1'!M24,'F-2-1'!BZ24,
IF('F-2-1'!I38='F-2-1'!M26,'F-2-1'!BZ26,
IF('F-2-1'!I38='F-2-1'!M28,'F-2-1'!BZ28,"Tidak Ditemukan"))))))</f>
        <v>Tidak Ditemukan</v>
      </c>
      <c r="V27" s="764"/>
      <c r="W27" s="764"/>
      <c r="X27" s="764"/>
      <c r="Y27" s="764"/>
      <c r="Z27" s="764"/>
      <c r="AA27" s="765"/>
      <c r="AB27" s="278"/>
      <c r="AC27" s="278"/>
      <c r="AD27" s="278"/>
      <c r="AE27" s="278"/>
      <c r="AF27" s="278"/>
      <c r="AG27" s="278"/>
      <c r="AH27" s="278"/>
    </row>
    <row r="28" spans="2:34" ht="15" customHeight="1" x14ac:dyDescent="0.25">
      <c r="B28" s="760"/>
      <c r="C28" s="761"/>
      <c r="D28" s="761"/>
      <c r="E28" s="761"/>
      <c r="G28" s="84">
        <v>12</v>
      </c>
      <c r="H28" s="926" t="e">
        <f>MASTER!N16</f>
        <v>#N/A</v>
      </c>
      <c r="I28" s="824"/>
      <c r="J28" s="824"/>
      <c r="K28" s="824"/>
      <c r="L28" s="824"/>
      <c r="M28" s="824"/>
      <c r="N28" s="824"/>
      <c r="O28" s="824"/>
      <c r="P28" s="824"/>
      <c r="Q28" s="824"/>
      <c r="R28" s="825"/>
      <c r="S28" s="792"/>
      <c r="T28" s="805"/>
      <c r="U28" s="923" t="str">
        <f>IF('F-2-1'!I38='F-2-1'!M18,'F-2-1'!CE18,
IF('F-2-1'!I38='F-2-1'!M20,'F-2-1'!CE20,
IF('F-2-1'!I38='F-2-1'!M22,'F-2-1'!CE22,
IF('F-2-1'!I38='F-2-1'!M24,'F-2-1'!CE24,
IF('F-2-1'!I38='F-2-1'!M26,'F-2-1'!CE26,
IF('F-2-1'!I38='F-2-1'!M28,'F-2-1'!CE28,"Tidak Ditemukan"))))))</f>
        <v>Tidak Ditemukan</v>
      </c>
      <c r="V28" s="764"/>
      <c r="W28" s="764"/>
      <c r="X28" s="764"/>
      <c r="Y28" s="764"/>
      <c r="Z28" s="764"/>
      <c r="AA28" s="765"/>
      <c r="AB28" s="278"/>
      <c r="AC28" s="278"/>
      <c r="AD28" s="278"/>
      <c r="AE28" s="278"/>
      <c r="AF28" s="278"/>
      <c r="AG28" s="278"/>
      <c r="AH28" s="278"/>
    </row>
    <row r="29" spans="2:34" ht="15" customHeight="1" x14ac:dyDescent="0.25">
      <c r="G29" s="392"/>
      <c r="H29" s="933" t="s">
        <v>1769</v>
      </c>
      <c r="I29" s="824"/>
      <c r="J29" s="824"/>
      <c r="K29" s="824"/>
      <c r="L29" s="824"/>
      <c r="M29" s="824"/>
      <c r="N29" s="824"/>
      <c r="O29" s="824"/>
      <c r="P29" s="824"/>
      <c r="Q29" s="824"/>
      <c r="R29" s="825"/>
      <c r="S29" s="794"/>
      <c r="T29" s="807"/>
      <c r="U29" s="923" t="str">
        <f>IF('F-2-1'!I38='F-2-1'!M18,'F-2-1'!CJ18,
IF('F-2-1'!I38='F-2-1'!M20,'F-2-1'!CJ20,
IF('F-2-1'!I38='F-2-1'!M22,'F-2-1'!CJ22,
IF('F-2-1'!I38='F-2-1'!M24,'F-2-1'!CJ24,
IF('F-2-1'!I38='F-2-1'!M26,'F-2-1'!CJ26,
IF('F-2-1'!I38='F-2-1'!M28,'F-2-1'!CJ28,"Tidak Ditemukan"))))))</f>
        <v>Tidak Ditemukan</v>
      </c>
      <c r="V29" s="764"/>
      <c r="W29" s="764"/>
      <c r="X29" s="764"/>
      <c r="Y29" s="764"/>
      <c r="Z29" s="764"/>
      <c r="AA29" s="765"/>
      <c r="AB29" s="278"/>
      <c r="AC29" s="278"/>
      <c r="AD29" s="278"/>
      <c r="AE29" s="278"/>
      <c r="AF29" s="278"/>
      <c r="AG29" s="278"/>
      <c r="AH29" s="278"/>
    </row>
    <row r="30" spans="2:34" ht="15" customHeight="1" x14ac:dyDescent="0.25">
      <c r="B30" s="760"/>
      <c r="C30" s="761"/>
      <c r="D30" s="761"/>
      <c r="E30" s="761"/>
      <c r="G30" s="124"/>
      <c r="H30" s="938" t="s">
        <v>1770</v>
      </c>
      <c r="I30" s="824"/>
      <c r="J30" s="824"/>
      <c r="K30" s="824"/>
      <c r="L30" s="824"/>
      <c r="M30" s="824"/>
      <c r="N30" s="824"/>
      <c r="O30" s="824"/>
      <c r="P30" s="824"/>
      <c r="Q30" s="824"/>
      <c r="R30" s="825"/>
      <c r="S30" s="935"/>
      <c r="T30" s="765"/>
      <c r="U30" s="923">
        <f>IF(ISNUMBER(U29),IF(U29&gt;0,U29,SUM(U17:U28)),0)</f>
        <v>0</v>
      </c>
      <c r="V30" s="764"/>
      <c r="W30" s="764"/>
      <c r="X30" s="764"/>
      <c r="Y30" s="764"/>
      <c r="Z30" s="764"/>
      <c r="AA30" s="765"/>
      <c r="AB30" s="278"/>
      <c r="AC30" s="278"/>
      <c r="AD30" s="278"/>
      <c r="AE30" s="278"/>
      <c r="AF30" s="278"/>
      <c r="AG30" s="278"/>
      <c r="AH30" s="278"/>
    </row>
    <row r="31" spans="2:34" ht="15" customHeight="1" x14ac:dyDescent="0.25">
      <c r="G31" s="124"/>
      <c r="H31" s="124"/>
      <c r="I31" s="124"/>
      <c r="J31" s="300"/>
      <c r="K31" s="300"/>
      <c r="L31" s="300"/>
      <c r="M31" s="300"/>
      <c r="N31" s="300"/>
      <c r="O31" s="300"/>
      <c r="P31" s="300"/>
      <c r="Q31" s="300"/>
      <c r="R31" s="300"/>
      <c r="S31" s="300"/>
      <c r="T31" s="301"/>
      <c r="U31" s="515"/>
      <c r="V31" s="515"/>
      <c r="W31" s="515"/>
      <c r="X31" s="515"/>
      <c r="Y31" s="515"/>
      <c r="Z31" s="516"/>
      <c r="AA31" s="516"/>
      <c r="AB31" s="278"/>
      <c r="AC31" s="278"/>
      <c r="AD31" s="278"/>
      <c r="AE31" s="278"/>
      <c r="AF31" s="278"/>
      <c r="AG31" s="278"/>
      <c r="AH31" s="278"/>
    </row>
    <row r="32" spans="2:34" ht="15" customHeight="1" x14ac:dyDescent="0.25">
      <c r="B32" s="760"/>
      <c r="C32" s="761"/>
      <c r="D32" s="761"/>
      <c r="E32" s="761"/>
      <c r="G32" s="124"/>
      <c r="H32" s="297" t="s">
        <v>1771</v>
      </c>
      <c r="I32" s="298"/>
      <c r="J32" s="299"/>
      <c r="K32" s="299"/>
      <c r="L32" s="299"/>
      <c r="M32" s="299"/>
      <c r="N32" s="299"/>
      <c r="O32" s="299"/>
      <c r="P32" s="299"/>
      <c r="Q32" s="299"/>
      <c r="R32" s="299"/>
      <c r="S32" s="299"/>
      <c r="T32" s="302"/>
      <c r="U32" s="923">
        <f>'MAIN LEVEL'!$AB$53</f>
        <v>0</v>
      </c>
      <c r="V32" s="764"/>
      <c r="W32" s="764"/>
      <c r="X32" s="764"/>
      <c r="Y32" s="764"/>
      <c r="Z32" s="764"/>
      <c r="AA32" s="765"/>
      <c r="AB32" s="278"/>
      <c r="AC32" s="278"/>
      <c r="AD32" s="278"/>
      <c r="AE32" s="278"/>
      <c r="AF32" s="278"/>
      <c r="AG32" s="278"/>
      <c r="AH32" s="278"/>
    </row>
    <row r="33" spans="2:34" ht="15" customHeight="1" x14ac:dyDescent="0.25">
      <c r="G33" s="124"/>
      <c r="H33" s="297" t="s">
        <v>1772</v>
      </c>
      <c r="I33" s="298"/>
      <c r="J33" s="299"/>
      <c r="K33" s="299"/>
      <c r="L33" s="299"/>
      <c r="M33" s="299"/>
      <c r="N33" s="299"/>
      <c r="O33" s="299"/>
      <c r="P33" s="299"/>
      <c r="Q33" s="299"/>
      <c r="R33" s="299"/>
      <c r="S33" s="299"/>
      <c r="T33" s="302"/>
      <c r="U33" s="923">
        <f>IFERROR(U30-U32,0)</f>
        <v>0</v>
      </c>
      <c r="V33" s="764"/>
      <c r="W33" s="764"/>
      <c r="X33" s="764"/>
      <c r="Y33" s="764"/>
      <c r="Z33" s="764"/>
      <c r="AA33" s="765"/>
      <c r="AB33" s="278"/>
      <c r="AC33" s="278"/>
      <c r="AD33" s="278"/>
      <c r="AE33" s="278"/>
      <c r="AF33" s="278"/>
      <c r="AG33" s="278"/>
      <c r="AH33" s="278"/>
    </row>
    <row r="34" spans="2:34" ht="15" customHeight="1" x14ac:dyDescent="0.25">
      <c r="B34" s="760"/>
      <c r="C34" s="761"/>
      <c r="D34" s="761"/>
      <c r="E34" s="761"/>
      <c r="G34" s="124"/>
      <c r="H34" s="124"/>
      <c r="I34" s="124"/>
      <c r="J34" s="124"/>
      <c r="K34" s="124"/>
      <c r="L34" s="124"/>
      <c r="M34" s="124"/>
      <c r="N34" s="124"/>
      <c r="O34" s="124"/>
      <c r="P34" s="124"/>
      <c r="Q34" s="124"/>
      <c r="R34" s="124"/>
      <c r="S34" s="124"/>
      <c r="T34" s="124"/>
      <c r="U34" s="124"/>
      <c r="V34" s="124"/>
      <c r="W34" s="124"/>
      <c r="X34" s="124"/>
      <c r="Y34" s="278"/>
      <c r="Z34" s="278"/>
      <c r="AA34" s="278"/>
      <c r="AB34" s="278"/>
      <c r="AC34" s="278"/>
      <c r="AD34" s="278"/>
      <c r="AE34" s="278"/>
      <c r="AF34" s="278"/>
      <c r="AG34" s="278"/>
      <c r="AH34" s="278"/>
    </row>
    <row r="35" spans="2:34" ht="15" customHeight="1" x14ac:dyDescent="0.25">
      <c r="G35" s="278"/>
      <c r="H35" s="278"/>
      <c r="I35" s="278"/>
      <c r="J35" s="278"/>
      <c r="K35" s="278"/>
      <c r="L35" s="278"/>
      <c r="M35" s="278"/>
      <c r="N35" s="278"/>
      <c r="O35" s="278"/>
      <c r="P35" s="278"/>
      <c r="Q35" s="278"/>
      <c r="R35" s="278"/>
      <c r="S35" s="278"/>
      <c r="T35" s="278"/>
      <c r="U35" s="278"/>
      <c r="V35" s="278"/>
      <c r="W35" s="278"/>
      <c r="X35" s="278"/>
      <c r="Y35" s="278"/>
      <c r="Z35" s="278"/>
      <c r="AA35" s="278"/>
      <c r="AB35" s="278"/>
      <c r="AC35" s="278"/>
      <c r="AD35" s="278"/>
      <c r="AE35" s="278"/>
      <c r="AF35" s="278"/>
      <c r="AG35" s="278"/>
      <c r="AH35" s="278"/>
    </row>
    <row r="36" spans="2:34" ht="15" customHeight="1" x14ac:dyDescent="0.25">
      <c r="B36" s="760"/>
      <c r="C36" s="761"/>
      <c r="D36" s="761"/>
      <c r="E36" s="761"/>
      <c r="G36" s="801" t="s">
        <v>1507</v>
      </c>
      <c r="H36" s="764"/>
      <c r="I36" s="764"/>
      <c r="J36" s="764"/>
      <c r="K36" s="764"/>
      <c r="L36" s="764"/>
      <c r="M36" s="764"/>
      <c r="N36" s="764"/>
      <c r="O36" s="764"/>
      <c r="P36" s="764"/>
      <c r="Q36" s="764"/>
      <c r="R36" s="764"/>
      <c r="S36" s="764"/>
      <c r="T36" s="764"/>
      <c r="U36" s="795" t="s">
        <v>1704</v>
      </c>
      <c r="V36" s="764"/>
      <c r="W36" s="764"/>
      <c r="X36" s="764"/>
      <c r="Y36" s="764"/>
      <c r="Z36" s="764"/>
      <c r="AA36" s="764"/>
      <c r="AB36" s="764"/>
      <c r="AC36" s="764"/>
      <c r="AD36" s="764"/>
      <c r="AE36" s="764"/>
      <c r="AF36" s="764"/>
      <c r="AG36" s="764"/>
      <c r="AH36" s="796"/>
    </row>
    <row r="37" spans="2:34" ht="15" customHeight="1" x14ac:dyDescent="0.25">
      <c r="G37" s="793" t="s">
        <v>796</v>
      </c>
      <c r="H37" s="794"/>
      <c r="I37" s="794"/>
      <c r="J37" s="794"/>
      <c r="K37" s="794"/>
      <c r="L37" s="794"/>
      <c r="M37" s="801" t="s">
        <v>1511</v>
      </c>
      <c r="N37" s="764"/>
      <c r="O37" s="764"/>
      <c r="P37" s="764"/>
      <c r="Q37" s="802" t="s">
        <v>1510</v>
      </c>
      <c r="R37" s="764"/>
      <c r="S37" s="764"/>
      <c r="T37" s="765"/>
      <c r="U37" s="793" t="s">
        <v>796</v>
      </c>
      <c r="V37" s="794"/>
      <c r="W37" s="794"/>
      <c r="X37" s="794"/>
      <c r="Y37" s="794"/>
      <c r="Z37" s="794"/>
      <c r="AA37" s="801" t="s">
        <v>1511</v>
      </c>
      <c r="AB37" s="764"/>
      <c r="AC37" s="764"/>
      <c r="AD37" s="764"/>
      <c r="AE37" s="802" t="s">
        <v>1510</v>
      </c>
      <c r="AF37" s="764"/>
      <c r="AG37" s="764"/>
      <c r="AH37" s="765"/>
    </row>
    <row r="38" spans="2:34" ht="15" customHeight="1" x14ac:dyDescent="0.25">
      <c r="G38" s="788"/>
      <c r="H38" s="789"/>
      <c r="I38" s="789"/>
      <c r="J38" s="789"/>
      <c r="K38" s="789"/>
      <c r="L38" s="790"/>
      <c r="M38" s="788"/>
      <c r="N38" s="789"/>
      <c r="O38" s="789"/>
      <c r="P38" s="790"/>
      <c r="Q38" s="788"/>
      <c r="R38" s="789"/>
      <c r="S38" s="789"/>
      <c r="T38" s="790"/>
      <c r="U38" s="788"/>
      <c r="V38" s="789"/>
      <c r="W38" s="789"/>
      <c r="X38" s="789"/>
      <c r="Y38" s="789"/>
      <c r="Z38" s="790"/>
      <c r="AA38" s="788"/>
      <c r="AB38" s="789"/>
      <c r="AC38" s="789"/>
      <c r="AD38" s="790"/>
      <c r="AE38" s="788"/>
      <c r="AF38" s="789"/>
      <c r="AG38" s="789"/>
      <c r="AH38" s="790"/>
    </row>
    <row r="39" spans="2:34" ht="15" customHeight="1" x14ac:dyDescent="0.25">
      <c r="G39" s="283"/>
      <c r="H39" s="124"/>
      <c r="I39" s="124"/>
      <c r="J39" s="124"/>
      <c r="K39" s="124"/>
      <c r="L39" s="124"/>
      <c r="M39" s="283"/>
      <c r="N39" s="124"/>
      <c r="O39" s="124"/>
      <c r="P39" s="124"/>
      <c r="Q39" s="283"/>
      <c r="R39" s="124"/>
      <c r="S39" s="124"/>
      <c r="T39" s="125"/>
      <c r="U39" s="124"/>
      <c r="V39" s="124"/>
      <c r="W39" s="124"/>
      <c r="X39" s="124"/>
      <c r="Y39" s="124"/>
      <c r="Z39" s="124"/>
      <c r="AA39" s="283"/>
      <c r="AB39" s="124"/>
      <c r="AC39" s="124"/>
      <c r="AD39" s="125"/>
      <c r="AE39" s="283"/>
      <c r="AF39" s="124"/>
      <c r="AG39" s="124"/>
      <c r="AH39" s="125"/>
    </row>
    <row r="40" spans="2:34" ht="15" customHeight="1" x14ac:dyDescent="0.25">
      <c r="G40" s="283"/>
      <c r="H40" s="124"/>
      <c r="I40" s="124"/>
      <c r="J40" s="124"/>
      <c r="K40" s="124"/>
      <c r="L40" s="124"/>
      <c r="M40" s="283"/>
      <c r="N40" s="124"/>
      <c r="O40" s="124"/>
      <c r="P40" s="124"/>
      <c r="Q40" s="283"/>
      <c r="R40" s="124"/>
      <c r="S40" s="124"/>
      <c r="T40" s="125"/>
      <c r="U40" s="124"/>
      <c r="V40" s="124"/>
      <c r="W40" s="124"/>
      <c r="X40" s="124"/>
      <c r="Y40" s="124"/>
      <c r="Z40" s="124"/>
      <c r="AA40" s="283"/>
      <c r="AB40" s="124"/>
      <c r="AC40" s="124"/>
      <c r="AD40" s="125"/>
      <c r="AE40" s="283"/>
      <c r="AF40" s="124"/>
      <c r="AG40" s="124"/>
      <c r="AH40" s="125"/>
    </row>
    <row r="41" spans="2:34" ht="15" customHeight="1" x14ac:dyDescent="0.25">
      <c r="G41" s="283"/>
      <c r="H41" s="124"/>
      <c r="I41" s="124"/>
      <c r="J41" s="124"/>
      <c r="K41" s="124"/>
      <c r="L41" s="124"/>
      <c r="M41" s="283"/>
      <c r="N41" s="124"/>
      <c r="O41" s="124"/>
      <c r="P41" s="124"/>
      <c r="Q41" s="283"/>
      <c r="R41" s="124"/>
      <c r="S41" s="124"/>
      <c r="T41" s="125"/>
      <c r="U41" s="124"/>
      <c r="V41" s="124"/>
      <c r="W41" s="124"/>
      <c r="X41" s="124"/>
      <c r="Y41" s="124"/>
      <c r="Z41" s="124"/>
      <c r="AA41" s="283"/>
      <c r="AB41" s="124"/>
      <c r="AC41" s="124"/>
      <c r="AD41" s="125"/>
      <c r="AE41" s="283"/>
      <c r="AF41" s="124"/>
      <c r="AG41" s="124"/>
      <c r="AH41" s="125"/>
    </row>
    <row r="42" spans="2:34" ht="15" customHeight="1" x14ac:dyDescent="0.25">
      <c r="G42" s="283"/>
      <c r="H42" s="124"/>
      <c r="I42" s="124"/>
      <c r="J42" s="124"/>
      <c r="K42" s="124"/>
      <c r="L42" s="124"/>
      <c r="M42" s="283"/>
      <c r="N42" s="124"/>
      <c r="O42" s="124"/>
      <c r="P42" s="124"/>
      <c r="Q42" s="283"/>
      <c r="R42" s="124"/>
      <c r="S42" s="124"/>
      <c r="T42" s="125"/>
      <c r="U42" s="124"/>
      <c r="V42" s="124"/>
      <c r="W42" s="124"/>
      <c r="X42" s="124"/>
      <c r="Y42" s="124"/>
      <c r="Z42" s="124"/>
      <c r="AA42" s="283"/>
      <c r="AB42" s="124"/>
      <c r="AC42" s="124"/>
      <c r="AD42" s="125"/>
      <c r="AE42" s="283"/>
      <c r="AF42" s="124"/>
      <c r="AG42" s="124"/>
      <c r="AH42" s="125"/>
    </row>
    <row r="43" spans="2:34" ht="15" customHeight="1" x14ac:dyDescent="0.25">
      <c r="G43" s="283"/>
      <c r="H43" s="124"/>
      <c r="I43" s="124"/>
      <c r="J43" s="124"/>
      <c r="K43" s="124"/>
      <c r="L43" s="124"/>
      <c r="M43" s="283"/>
      <c r="N43" s="124"/>
      <c r="O43" s="124"/>
      <c r="P43" s="124"/>
      <c r="Q43" s="283"/>
      <c r="R43" s="124"/>
      <c r="S43" s="124"/>
      <c r="T43" s="125"/>
      <c r="U43" s="124"/>
      <c r="V43" s="124"/>
      <c r="W43" s="124"/>
      <c r="X43" s="124"/>
      <c r="Y43" s="124"/>
      <c r="Z43" s="124"/>
      <c r="AA43" s="283"/>
      <c r="AB43" s="124"/>
      <c r="AC43" s="124"/>
      <c r="AD43" s="125"/>
      <c r="AE43" s="283"/>
      <c r="AF43" s="124"/>
      <c r="AG43" s="124"/>
      <c r="AH43" s="125"/>
    </row>
    <row r="44" spans="2:34" ht="15" customHeight="1" x14ac:dyDescent="0.25">
      <c r="G44" s="283"/>
      <c r="H44" s="124"/>
      <c r="I44" s="124"/>
      <c r="J44" s="124"/>
      <c r="K44" s="124"/>
      <c r="L44" s="124"/>
      <c r="M44" s="283"/>
      <c r="N44" s="124"/>
      <c r="O44" s="124"/>
      <c r="P44" s="124"/>
      <c r="Q44" s="283"/>
      <c r="R44" s="124"/>
      <c r="S44" s="124"/>
      <c r="T44" s="125"/>
      <c r="U44" s="124"/>
      <c r="V44" s="124"/>
      <c r="W44" s="124"/>
      <c r="X44" s="124"/>
      <c r="Y44" s="124"/>
      <c r="Z44" s="124"/>
      <c r="AA44" s="283"/>
      <c r="AB44" s="124"/>
      <c r="AC44" s="124"/>
      <c r="AD44" s="125"/>
      <c r="AE44" s="283"/>
      <c r="AF44" s="124"/>
      <c r="AG44" s="124"/>
      <c r="AH44" s="125"/>
    </row>
    <row r="45" spans="2:34" ht="15" customHeight="1" x14ac:dyDescent="0.25">
      <c r="G45" s="283"/>
      <c r="H45" s="124"/>
      <c r="I45" s="124"/>
      <c r="J45" s="124"/>
      <c r="K45" s="124"/>
      <c r="L45" s="124"/>
      <c r="M45" s="283"/>
      <c r="N45" s="124"/>
      <c r="O45" s="124"/>
      <c r="P45" s="124"/>
      <c r="Q45" s="283"/>
      <c r="R45" s="124"/>
      <c r="S45" s="124"/>
      <c r="T45" s="125"/>
      <c r="U45" s="124"/>
      <c r="V45" s="124"/>
      <c r="W45" s="124"/>
      <c r="X45" s="124"/>
      <c r="Y45" s="124"/>
      <c r="Z45" s="124"/>
      <c r="AA45" s="283"/>
      <c r="AB45" s="124"/>
      <c r="AC45" s="124"/>
      <c r="AD45" s="125"/>
      <c r="AE45" s="283"/>
      <c r="AF45" s="124"/>
      <c r="AG45" s="124"/>
      <c r="AH45" s="125"/>
    </row>
    <row r="46" spans="2:34" ht="15" customHeight="1" x14ac:dyDescent="0.25">
      <c r="G46" s="283"/>
      <c r="H46" s="124"/>
      <c r="I46" s="124"/>
      <c r="J46" s="124"/>
      <c r="K46" s="124"/>
      <c r="L46" s="124"/>
      <c r="M46" s="283"/>
      <c r="N46" s="124"/>
      <c r="O46" s="124"/>
      <c r="P46" s="124"/>
      <c r="Q46" s="283"/>
      <c r="R46" s="124"/>
      <c r="S46" s="124"/>
      <c r="T46" s="125"/>
      <c r="U46" s="124"/>
      <c r="V46" s="124"/>
      <c r="W46" s="124"/>
      <c r="X46" s="124"/>
      <c r="Y46" s="124"/>
      <c r="Z46" s="124"/>
      <c r="AA46" s="283"/>
      <c r="AB46" s="124"/>
      <c r="AC46" s="124"/>
      <c r="AD46" s="125"/>
      <c r="AE46" s="283"/>
      <c r="AF46" s="124"/>
      <c r="AG46" s="124"/>
      <c r="AH46" s="125"/>
    </row>
    <row r="47" spans="2:34" ht="15" customHeight="1" x14ac:dyDescent="0.25">
      <c r="G47" s="283"/>
      <c r="H47" s="124"/>
      <c r="I47" s="124"/>
      <c r="J47" s="124"/>
      <c r="K47" s="124"/>
      <c r="L47" s="124"/>
      <c r="M47" s="283"/>
      <c r="N47" s="124"/>
      <c r="O47" s="124"/>
      <c r="P47" s="124"/>
      <c r="Q47" s="283"/>
      <c r="R47" s="124"/>
      <c r="S47" s="124"/>
      <c r="T47" s="125"/>
      <c r="U47" s="124"/>
      <c r="V47" s="124"/>
      <c r="W47" s="124"/>
      <c r="X47" s="124"/>
      <c r="Y47" s="124"/>
      <c r="Z47" s="124"/>
      <c r="AA47" s="283"/>
      <c r="AB47" s="124"/>
      <c r="AC47" s="124"/>
      <c r="AD47" s="125"/>
      <c r="AE47" s="283"/>
      <c r="AF47" s="124"/>
      <c r="AG47" s="124"/>
      <c r="AH47" s="125"/>
    </row>
    <row r="48" spans="2:34" ht="15" customHeight="1" x14ac:dyDescent="0.25">
      <c r="G48" s="283"/>
      <c r="H48" s="124"/>
      <c r="I48" s="124"/>
      <c r="J48" s="124"/>
      <c r="K48" s="124"/>
      <c r="L48" s="124"/>
      <c r="M48" s="283"/>
      <c r="N48" s="124"/>
      <c r="O48" s="124"/>
      <c r="P48" s="124"/>
      <c r="Q48" s="283"/>
      <c r="R48" s="124"/>
      <c r="S48" s="124"/>
      <c r="T48" s="125"/>
      <c r="U48" s="124"/>
      <c r="V48" s="124"/>
      <c r="W48" s="124"/>
      <c r="X48" s="124"/>
      <c r="Y48" s="124"/>
      <c r="Z48" s="124"/>
      <c r="AA48" s="283"/>
      <c r="AB48" s="124"/>
      <c r="AC48" s="124"/>
      <c r="AD48" s="125"/>
      <c r="AE48" s="283"/>
      <c r="AF48" s="124"/>
      <c r="AG48" s="124"/>
      <c r="AH48" s="125"/>
    </row>
    <row r="49" spans="7:34" x14ac:dyDescent="0.25">
      <c r="G49" s="283"/>
      <c r="H49" s="124"/>
      <c r="I49" s="124"/>
      <c r="J49" s="124"/>
      <c r="K49" s="124"/>
      <c r="L49" s="124"/>
      <c r="M49" s="283"/>
      <c r="N49" s="124"/>
      <c r="O49" s="124"/>
      <c r="P49" s="124"/>
      <c r="Q49" s="283"/>
      <c r="R49" s="124"/>
      <c r="S49" s="124"/>
      <c r="T49" s="125"/>
      <c r="U49" s="124"/>
      <c r="V49" s="124"/>
      <c r="W49" s="124"/>
      <c r="X49" s="124"/>
      <c r="Y49" s="124"/>
      <c r="Z49" s="124"/>
      <c r="AA49" s="283"/>
      <c r="AB49" s="124"/>
      <c r="AC49" s="124"/>
      <c r="AD49" s="125"/>
      <c r="AE49" s="283"/>
      <c r="AF49" s="124"/>
      <c r="AG49" s="124"/>
      <c r="AH49" s="125"/>
    </row>
    <row r="50" spans="7:34" x14ac:dyDescent="0.25">
      <c r="G50" s="285"/>
      <c r="H50" s="190"/>
      <c r="I50" s="190"/>
      <c r="J50" s="190"/>
      <c r="K50" s="190"/>
      <c r="L50" s="190"/>
      <c r="M50" s="285"/>
      <c r="N50" s="190"/>
      <c r="O50" s="190"/>
      <c r="P50" s="190"/>
      <c r="Q50" s="285"/>
      <c r="R50" s="190"/>
      <c r="S50" s="190"/>
      <c r="T50" s="243"/>
      <c r="U50" s="190"/>
      <c r="V50" s="190"/>
      <c r="W50" s="190"/>
      <c r="X50" s="190"/>
      <c r="Y50" s="190"/>
      <c r="Z50" s="190"/>
      <c r="AA50" s="285"/>
      <c r="AB50" s="190"/>
      <c r="AC50" s="190"/>
      <c r="AD50" s="243"/>
      <c r="AE50" s="285"/>
      <c r="AF50" s="190"/>
      <c r="AG50" s="190"/>
      <c r="AH50" s="243"/>
    </row>
    <row r="51" spans="7:34" x14ac:dyDescent="0.25">
      <c r="G51" s="3"/>
      <c r="H51" s="55"/>
      <c r="I51" s="55"/>
      <c r="J51" s="55"/>
      <c r="K51" s="55"/>
      <c r="L51" s="288" t="s">
        <v>1705</v>
      </c>
      <c r="M51" s="55">
        <f>'MAIN LEVEL'!Z53</f>
        <v>0</v>
      </c>
    </row>
  </sheetData>
  <mergeCells count="70">
    <mergeCell ref="S16:T16"/>
    <mergeCell ref="U18:AA18"/>
    <mergeCell ref="G9:T11"/>
    <mergeCell ref="G37:L37"/>
    <mergeCell ref="H20:R20"/>
    <mergeCell ref="H23:R23"/>
    <mergeCell ref="U33:AA33"/>
    <mergeCell ref="H30:R30"/>
    <mergeCell ref="U24:AA24"/>
    <mergeCell ref="H26:R26"/>
    <mergeCell ref="U23:AA23"/>
    <mergeCell ref="U21:AA21"/>
    <mergeCell ref="AE38:AH38"/>
    <mergeCell ref="U28:AA28"/>
    <mergeCell ref="B6:E6"/>
    <mergeCell ref="B30:E30"/>
    <mergeCell ref="H29:R29"/>
    <mergeCell ref="B15:E15"/>
    <mergeCell ref="AE37:AH37"/>
    <mergeCell ref="U37:Z37"/>
    <mergeCell ref="U20:AA20"/>
    <mergeCell ref="B20:E20"/>
    <mergeCell ref="U19:AA19"/>
    <mergeCell ref="H27:R27"/>
    <mergeCell ref="S30:T30"/>
    <mergeCell ref="G7:AH7"/>
    <mergeCell ref="B8:E8"/>
    <mergeCell ref="U32:AA32"/>
    <mergeCell ref="AA38:AD38"/>
    <mergeCell ref="Q37:T37"/>
    <mergeCell ref="U38:Z38"/>
    <mergeCell ref="U27:AA27"/>
    <mergeCell ref="U30:AA30"/>
    <mergeCell ref="AA37:AD37"/>
    <mergeCell ref="Q38:T38"/>
    <mergeCell ref="H28:R28"/>
    <mergeCell ref="S17:T29"/>
    <mergeCell ref="H18:R18"/>
    <mergeCell ref="B4:E4"/>
    <mergeCell ref="U26:AA26"/>
    <mergeCell ref="U22:AA22"/>
    <mergeCell ref="B16:E16"/>
    <mergeCell ref="H21:R21"/>
    <mergeCell ref="B18:E18"/>
    <mergeCell ref="H17:R17"/>
    <mergeCell ref="B12:E12"/>
    <mergeCell ref="H16:R16"/>
    <mergeCell ref="U17:AA17"/>
    <mergeCell ref="H19:R19"/>
    <mergeCell ref="H22:R22"/>
    <mergeCell ref="B14:E14"/>
    <mergeCell ref="U25:AA25"/>
    <mergeCell ref="U16:AA16"/>
    <mergeCell ref="B17:E17"/>
    <mergeCell ref="B10:E10"/>
    <mergeCell ref="B28:E28"/>
    <mergeCell ref="M37:P37"/>
    <mergeCell ref="G38:L38"/>
    <mergeCell ref="B34:E34"/>
    <mergeCell ref="B13:E13"/>
    <mergeCell ref="H24:R24"/>
    <mergeCell ref="G13:AH13"/>
    <mergeCell ref="B19:E19"/>
    <mergeCell ref="M38:P38"/>
    <mergeCell ref="U29:AA29"/>
    <mergeCell ref="G36:T36"/>
    <mergeCell ref="B36:E36"/>
    <mergeCell ref="B32:E32"/>
    <mergeCell ref="U36:AH36"/>
    <mergeCell ref="H25:R25"/>
  </mergeCells>
  <hyperlinks>
    <hyperlink ref="B4" location="PANDUAN!A1" display="PANDUAN" xr:uid="{00000000-0004-0000-E300-000000000000}"/>
    <hyperlink ref="B6" location="'EWS DIRECTORY'!A1" display="EWS DIRECTORY" xr:uid="{00000000-0004-0000-E300-000001000000}"/>
    <hyperlink ref="B8" location="'DATA PEMICU'!A1" display="DATA PEMICU" xr:uid="{00000000-0004-0000-E300-000002000000}"/>
    <hyperlink ref="B10" location="'DATA PENGUJI'!A1" display="DATA PENGUJI" xr:uid="{00000000-0004-0000-E300-000003000000}"/>
    <hyperlink ref="B12" location="'MAIN LEVEL'!A1" display="MAIN LEVEL" xr:uid="{00000000-0004-0000-E300-000004000000}"/>
  </hyperlinks>
  <pageMargins left="0.70866141732283472" right="0.17" top="0.74803149606299213" bottom="0.74803149606299213" header="0.31496062992125978" footer="0.31496062992125978"/>
  <pageSetup paperSize="9" scale="76" orientation="portrait"/>
</worksheet>
</file>

<file path=xl/worksheets/sheet2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400-000000000000}">
  <sheetPr codeName="Sheet107">
    <tabColor theme="4" tint="-0.249977111117893"/>
  </sheetPr>
  <dimension ref="A1:CX82"/>
  <sheetViews>
    <sheetView topLeftCell="B18" zoomScaleNormal="100" workbookViewId="0">
      <selection activeCell="X37" sqref="X37:AB37"/>
    </sheetView>
  </sheetViews>
  <sheetFormatPr defaultColWidth="3.88671875" defaultRowHeight="15" customHeight="1" x14ac:dyDescent="0.25"/>
  <cols>
    <col min="1" max="1" width="0" style="110" hidden="1"/>
    <col min="2" max="5" width="3.88671875" style="177" customWidth="1"/>
    <col min="6" max="6" width="3.88671875" style="110" customWidth="1"/>
    <col min="8" max="11" width="7.109375" customWidth="1"/>
  </cols>
  <sheetData>
    <row r="1" spans="1:102" ht="14.25" customHeight="1" x14ac:dyDescent="0.25">
      <c r="G1" s="178"/>
      <c r="AL1" s="110"/>
      <c r="AM1" s="110"/>
      <c r="AN1" s="110"/>
      <c r="AO1" s="110"/>
      <c r="AP1" s="110"/>
      <c r="AQ1" s="110"/>
      <c r="AR1" s="110"/>
      <c r="AS1" s="110"/>
      <c r="AT1" s="110"/>
      <c r="AU1" s="110"/>
      <c r="AV1" s="110"/>
      <c r="AW1" s="110"/>
      <c r="AX1" s="110"/>
      <c r="AY1" s="110"/>
      <c r="AZ1" s="110"/>
      <c r="BA1" s="110"/>
      <c r="BB1" s="110"/>
      <c r="BC1" s="110"/>
      <c r="BD1" s="110"/>
      <c r="BE1" s="110"/>
      <c r="BF1" s="110"/>
      <c r="BG1" s="110"/>
      <c r="BH1" s="110"/>
      <c r="BI1" s="110"/>
      <c r="BJ1" s="110"/>
      <c r="BK1" s="110"/>
      <c r="BL1" s="110"/>
      <c r="BM1" s="110"/>
      <c r="BN1" s="110"/>
      <c r="BO1" s="110"/>
      <c r="BP1" s="110"/>
      <c r="BQ1" s="110"/>
      <c r="BR1" s="110"/>
      <c r="BS1" s="110"/>
      <c r="BT1" s="110"/>
      <c r="BU1" s="110"/>
      <c r="BV1" s="110"/>
      <c r="BW1" s="110"/>
      <c r="BX1" s="110"/>
      <c r="BY1" s="110"/>
      <c r="BZ1" s="110"/>
      <c r="CA1" s="110"/>
      <c r="CB1" s="110"/>
      <c r="CC1" s="110"/>
      <c r="CD1" s="110"/>
      <c r="CE1" s="110"/>
      <c r="CF1" s="110"/>
      <c r="CG1" s="110"/>
      <c r="CH1" s="110"/>
      <c r="CI1" s="110"/>
      <c r="CJ1" s="110"/>
      <c r="CK1" s="110"/>
      <c r="CL1" s="110"/>
      <c r="CM1" s="110"/>
      <c r="CN1" s="110"/>
      <c r="CO1" s="110"/>
      <c r="CP1" s="110"/>
      <c r="CQ1" s="110"/>
      <c r="CR1" s="110"/>
      <c r="CS1" s="110"/>
      <c r="CT1" s="110"/>
      <c r="CU1" s="110"/>
      <c r="CV1" s="110"/>
      <c r="CW1" s="110"/>
      <c r="CX1" s="110"/>
    </row>
    <row r="2" spans="1:102" ht="14.25" customHeight="1" x14ac:dyDescent="0.25">
      <c r="G2" t="s">
        <v>1674</v>
      </c>
      <c r="AL2" s="110"/>
      <c r="AM2" s="110"/>
      <c r="AN2" s="110"/>
      <c r="AO2" s="110"/>
      <c r="AP2" s="110"/>
      <c r="AQ2" s="110"/>
      <c r="AR2" s="110"/>
      <c r="AS2" s="110"/>
      <c r="AT2" s="110"/>
      <c r="AU2" s="110"/>
      <c r="AV2" s="110"/>
      <c r="AW2" s="110"/>
      <c r="AX2" s="110"/>
      <c r="AY2" s="110"/>
      <c r="AZ2" s="110"/>
      <c r="BA2" s="110"/>
      <c r="BB2" s="110"/>
      <c r="BC2" s="110"/>
      <c r="BD2" s="110"/>
      <c r="BE2" s="110"/>
      <c r="BF2" s="110"/>
      <c r="BG2" s="110"/>
      <c r="BH2" s="110"/>
      <c r="BI2" s="110"/>
      <c r="BJ2" s="110"/>
      <c r="BK2" s="110"/>
      <c r="BL2" s="110"/>
      <c r="BM2" s="110"/>
      <c r="BN2" s="110"/>
      <c r="BO2" s="110"/>
      <c r="BP2" s="110"/>
      <c r="BQ2" s="110"/>
      <c r="BR2" s="110"/>
      <c r="BS2" s="110"/>
      <c r="BT2" s="110"/>
      <c r="BU2" s="110"/>
      <c r="BV2" s="110"/>
      <c r="BW2" s="110"/>
      <c r="BX2" s="110"/>
      <c r="BY2" s="110"/>
      <c r="BZ2" s="110"/>
      <c r="CA2" s="110"/>
      <c r="CB2" s="110"/>
      <c r="CC2" s="110"/>
      <c r="CD2" s="110"/>
      <c r="CE2" s="110"/>
      <c r="CF2" s="110"/>
      <c r="CG2" s="110"/>
      <c r="CH2" s="110"/>
      <c r="CI2" s="110"/>
      <c r="CJ2" s="110"/>
      <c r="CK2" s="110"/>
      <c r="CL2" s="110"/>
      <c r="CM2" s="110"/>
      <c r="CN2" s="110"/>
      <c r="CO2" s="110"/>
      <c r="CP2" s="110"/>
      <c r="CQ2" s="110"/>
      <c r="CR2" s="110"/>
      <c r="CS2" s="110"/>
      <c r="CT2" s="110"/>
      <c r="CU2" s="110"/>
      <c r="CV2" s="110"/>
      <c r="CW2" s="110"/>
      <c r="CX2" s="110"/>
    </row>
    <row r="3" spans="1:102" ht="14.25" customHeight="1" x14ac:dyDescent="0.25">
      <c r="B3" s="111"/>
      <c r="C3" s="111"/>
      <c r="D3" s="111"/>
      <c r="E3" s="111"/>
      <c r="AL3" s="110"/>
      <c r="AM3" s="110"/>
      <c r="AN3" s="110"/>
      <c r="AO3" s="110"/>
      <c r="AP3" s="110"/>
      <c r="AQ3" s="110"/>
      <c r="AR3" s="110"/>
      <c r="AS3" s="110"/>
      <c r="AT3" s="110"/>
      <c r="AU3" s="110"/>
      <c r="AV3" s="110"/>
      <c r="AW3" s="110"/>
      <c r="AX3" s="110"/>
      <c r="AY3" s="110"/>
      <c r="AZ3" s="110"/>
      <c r="BA3" s="110"/>
      <c r="BB3" s="110"/>
      <c r="BC3" s="110"/>
      <c r="BD3" s="110"/>
      <c r="BE3" s="110"/>
      <c r="BF3" s="110"/>
      <c r="BG3" s="110"/>
      <c r="BH3" s="110"/>
      <c r="BI3" s="110"/>
      <c r="BJ3" s="110"/>
      <c r="BK3" s="110"/>
      <c r="BL3" s="110"/>
      <c r="BM3" s="110"/>
      <c r="BN3" s="110"/>
      <c r="BO3" s="110"/>
      <c r="BP3" s="110"/>
      <c r="BQ3" s="110"/>
      <c r="BR3" s="110"/>
      <c r="BS3" s="110"/>
      <c r="BT3" s="110"/>
      <c r="BU3" s="110"/>
      <c r="BV3" s="110"/>
      <c r="BW3" s="110"/>
      <c r="BX3" s="110"/>
      <c r="BY3" s="110"/>
      <c r="BZ3" s="110"/>
      <c r="CA3" s="110"/>
      <c r="CB3" s="110"/>
      <c r="CC3" s="110"/>
      <c r="CD3" s="110"/>
      <c r="CE3" s="110"/>
      <c r="CF3" s="110"/>
      <c r="CG3" s="110"/>
      <c r="CH3" s="110"/>
      <c r="CI3" s="110"/>
      <c r="CJ3" s="110"/>
      <c r="CK3" s="110"/>
      <c r="CL3" s="110"/>
      <c r="CM3" s="110"/>
      <c r="CN3" s="110"/>
      <c r="CO3" s="110"/>
      <c r="CP3" s="110"/>
      <c r="CQ3" s="110"/>
      <c r="CR3" s="110"/>
      <c r="CS3" s="110"/>
      <c r="CT3" s="110"/>
      <c r="CU3" s="110"/>
      <c r="CV3" s="110"/>
      <c r="CW3" s="110"/>
      <c r="CX3" s="110"/>
    </row>
    <row r="4" spans="1:102" ht="14.25" customHeight="1" x14ac:dyDescent="0.25">
      <c r="B4" s="762" t="s">
        <v>79</v>
      </c>
      <c r="C4" s="761"/>
      <c r="D4" s="761"/>
      <c r="E4" s="761"/>
      <c r="AL4" s="110"/>
      <c r="AM4" s="110"/>
      <c r="AN4" s="110"/>
      <c r="AO4" s="110"/>
      <c r="AP4" s="110"/>
      <c r="AQ4" s="110"/>
      <c r="AR4" s="110"/>
      <c r="AS4" s="110"/>
      <c r="AT4" s="110"/>
      <c r="AU4" s="110"/>
      <c r="AV4" s="110"/>
      <c r="AW4" s="110"/>
      <c r="AX4" s="110"/>
      <c r="AY4" s="110"/>
      <c r="AZ4" s="110"/>
      <c r="BA4" s="110"/>
      <c r="BB4" s="110"/>
      <c r="BC4" s="110"/>
      <c r="BD4" s="110"/>
      <c r="BE4" s="110"/>
      <c r="BF4" s="110"/>
      <c r="BG4" s="110"/>
      <c r="BH4" s="110"/>
      <c r="BI4" s="110"/>
      <c r="BJ4" s="110"/>
      <c r="BK4" s="110"/>
      <c r="BL4" s="110"/>
      <c r="BM4" s="110"/>
      <c r="BN4" s="110"/>
      <c r="BO4" s="110"/>
      <c r="BP4" s="110"/>
      <c r="BQ4" s="110"/>
      <c r="BR4" s="110"/>
      <c r="BS4" s="110"/>
      <c r="BT4" s="110"/>
      <c r="BU4" s="110"/>
      <c r="BV4" s="110"/>
      <c r="BW4" s="110"/>
      <c r="BX4" s="110"/>
      <c r="BY4" s="110"/>
      <c r="BZ4" s="110"/>
      <c r="CA4" s="110"/>
      <c r="CB4" s="110"/>
      <c r="CC4" s="110"/>
      <c r="CD4" s="110"/>
      <c r="CE4" s="110"/>
      <c r="CF4" s="110"/>
      <c r="CG4" s="110"/>
      <c r="CH4" s="110"/>
      <c r="CI4" s="110"/>
      <c r="CJ4" s="110"/>
      <c r="CK4" s="110"/>
      <c r="CL4" s="110"/>
      <c r="CM4" s="110"/>
      <c r="CN4" s="110"/>
      <c r="CO4" s="110"/>
      <c r="CP4" s="110"/>
      <c r="CQ4" s="110"/>
      <c r="CR4" s="110"/>
      <c r="CS4" s="110"/>
      <c r="CT4" s="110"/>
      <c r="CU4" s="110"/>
      <c r="CV4" s="110"/>
      <c r="CW4" s="110"/>
      <c r="CX4" s="110"/>
    </row>
    <row r="5" spans="1:102" ht="14.25" customHeight="1" x14ac:dyDescent="0.25">
      <c r="B5" s="111"/>
      <c r="C5" s="111"/>
      <c r="D5" s="111"/>
      <c r="E5" s="111"/>
      <c r="AL5" s="110"/>
      <c r="AM5" s="110"/>
      <c r="AN5" s="110"/>
      <c r="AO5" s="110"/>
      <c r="AP5" s="110"/>
      <c r="AQ5" s="110"/>
      <c r="AR5" s="110"/>
      <c r="AS5" s="110"/>
      <c r="AT5" s="110"/>
      <c r="AU5" s="110"/>
      <c r="AV5" s="110"/>
      <c r="AW5" s="110"/>
      <c r="AX5" s="110"/>
      <c r="AY5" s="110"/>
      <c r="AZ5" s="110"/>
      <c r="BA5" s="110"/>
      <c r="BB5" s="110"/>
      <c r="BC5" s="110"/>
      <c r="BD5" s="110"/>
      <c r="BE5" s="110"/>
      <c r="BF5" s="110"/>
      <c r="BG5" s="110"/>
      <c r="BH5" s="110"/>
      <c r="BI5" s="110"/>
      <c r="BJ5" s="110"/>
      <c r="BK5" s="110"/>
      <c r="BL5" s="110"/>
      <c r="BM5" s="110"/>
      <c r="BN5" s="110"/>
      <c r="BO5" s="110"/>
      <c r="BP5" s="110"/>
      <c r="BQ5" s="110"/>
      <c r="BR5" s="110"/>
      <c r="BS5" s="110"/>
      <c r="BT5" s="110"/>
      <c r="BU5" s="110"/>
      <c r="BV5" s="110"/>
      <c r="BW5" s="110"/>
      <c r="BX5" s="110"/>
      <c r="BY5" s="110"/>
      <c r="BZ5" s="110"/>
      <c r="CA5" s="110"/>
      <c r="CB5" s="110"/>
      <c r="CC5" s="110"/>
      <c r="CD5" s="110"/>
      <c r="CE5" s="110"/>
      <c r="CF5" s="110"/>
      <c r="CG5" s="110"/>
      <c r="CH5" s="110"/>
      <c r="CI5" s="110"/>
      <c r="CJ5" s="110"/>
      <c r="CK5" s="110"/>
      <c r="CL5" s="110"/>
      <c r="CM5" s="110"/>
      <c r="CN5" s="110"/>
      <c r="CO5" s="110"/>
      <c r="CP5" s="110"/>
      <c r="CQ5" s="110"/>
      <c r="CR5" s="110"/>
      <c r="CS5" s="110"/>
      <c r="CT5" s="110"/>
      <c r="CU5" s="110"/>
      <c r="CV5" s="110"/>
      <c r="CW5" s="110"/>
      <c r="CX5" s="110"/>
    </row>
    <row r="6" spans="1:102" ht="14.25" customHeight="1" x14ac:dyDescent="0.25">
      <c r="B6" s="762" t="s">
        <v>87</v>
      </c>
      <c r="C6" s="761"/>
      <c r="D6" s="761"/>
      <c r="E6" s="761"/>
      <c r="AL6" s="110"/>
      <c r="AM6" s="110"/>
      <c r="AN6" s="110"/>
      <c r="AO6" s="110"/>
      <c r="AP6" s="110"/>
      <c r="AQ6" s="110"/>
      <c r="AR6" s="110"/>
      <c r="AS6" s="110"/>
      <c r="AT6" s="110"/>
      <c r="AU6" s="110"/>
      <c r="AV6" s="110"/>
      <c r="AW6" s="110"/>
      <c r="AX6" s="110"/>
      <c r="AY6" s="110"/>
      <c r="AZ6" s="110"/>
      <c r="BA6" s="110"/>
      <c r="BB6" s="110"/>
      <c r="BC6" s="110"/>
      <c r="BD6" s="110"/>
      <c r="BE6" s="110"/>
      <c r="BF6" s="110"/>
      <c r="BG6" s="110"/>
      <c r="BH6" s="110"/>
      <c r="BI6" s="110"/>
      <c r="BJ6" s="110"/>
      <c r="BK6" s="110"/>
      <c r="BL6" s="110"/>
      <c r="BM6" s="110"/>
      <c r="BN6" s="110"/>
      <c r="BO6" s="110"/>
      <c r="BP6" s="110"/>
      <c r="BQ6" s="110"/>
      <c r="BR6" s="110"/>
      <c r="BS6" s="110"/>
      <c r="BT6" s="110"/>
      <c r="BU6" s="110"/>
      <c r="BV6" s="110"/>
      <c r="BW6" s="110"/>
      <c r="BX6" s="110"/>
      <c r="BY6" s="110"/>
      <c r="BZ6" s="110"/>
      <c r="CA6" s="110"/>
      <c r="CB6" s="110"/>
      <c r="CC6" s="110"/>
      <c r="CD6" s="110"/>
      <c r="CE6" s="110"/>
      <c r="CF6" s="110"/>
      <c r="CG6" s="110"/>
      <c r="CH6" s="110"/>
      <c r="CI6" s="110"/>
      <c r="CJ6" s="110"/>
      <c r="CK6" s="110"/>
      <c r="CL6" s="110"/>
      <c r="CM6" s="110"/>
      <c r="CN6" s="110"/>
      <c r="CO6" s="110"/>
      <c r="CP6" s="110"/>
      <c r="CQ6" s="110"/>
      <c r="CR6" s="110"/>
      <c r="CS6" s="110"/>
      <c r="CT6" s="110"/>
      <c r="CU6" s="110"/>
      <c r="CV6" s="110"/>
      <c r="CW6" s="110"/>
      <c r="CX6" s="110"/>
    </row>
    <row r="7" spans="1:102" ht="14.25" customHeight="1" x14ac:dyDescent="0.25">
      <c r="B7" s="111"/>
      <c r="C7" s="111"/>
      <c r="D7" s="111"/>
      <c r="E7" s="111"/>
      <c r="G7" s="960"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110"/>
      <c r="AM7" s="110"/>
      <c r="AN7" s="110"/>
      <c r="AO7" s="110"/>
      <c r="AP7" s="110"/>
      <c r="AQ7" s="110"/>
      <c r="AR7" s="110"/>
      <c r="AS7" s="110"/>
      <c r="AT7" s="110"/>
      <c r="AU7" s="110"/>
      <c r="AV7" s="110"/>
      <c r="AW7" s="110"/>
      <c r="AX7" s="110"/>
      <c r="AY7" s="110"/>
      <c r="AZ7" s="110"/>
      <c r="BA7" s="110"/>
      <c r="BB7" s="110"/>
      <c r="BC7" s="110"/>
      <c r="BD7" s="110"/>
      <c r="BE7" s="110"/>
      <c r="BF7" s="110"/>
      <c r="BG7" s="110"/>
      <c r="BH7" s="110"/>
      <c r="BI7" s="110"/>
      <c r="BJ7" s="110"/>
      <c r="BK7" s="110"/>
      <c r="BL7" s="110"/>
      <c r="BM7" s="110"/>
      <c r="BN7" s="110"/>
      <c r="BO7" s="110"/>
      <c r="BP7" s="110"/>
      <c r="BQ7" s="110"/>
      <c r="BR7" s="110"/>
      <c r="BS7" s="110"/>
      <c r="BT7" s="110"/>
      <c r="BU7" s="110"/>
      <c r="BV7" s="110"/>
      <c r="BW7" s="110"/>
      <c r="BX7" s="110"/>
      <c r="BY7" s="110"/>
      <c r="BZ7" s="110"/>
      <c r="CA7" s="110"/>
      <c r="CB7" s="110"/>
      <c r="CC7" s="110"/>
      <c r="CD7" s="110"/>
      <c r="CE7" s="110"/>
      <c r="CF7" s="110"/>
      <c r="CG7" s="110"/>
      <c r="CH7" s="110"/>
      <c r="CI7" s="110"/>
      <c r="CJ7" s="110"/>
      <c r="CK7" s="110"/>
      <c r="CL7" s="110"/>
      <c r="CM7" s="110"/>
      <c r="CN7" s="110"/>
      <c r="CO7" s="110"/>
      <c r="CP7" s="110"/>
      <c r="CQ7" s="110"/>
      <c r="CR7" s="110"/>
      <c r="CS7" s="110"/>
      <c r="CT7" s="110"/>
      <c r="CU7" s="110"/>
      <c r="CV7" s="110"/>
      <c r="CW7" s="110"/>
      <c r="CX7" s="110"/>
    </row>
    <row r="8" spans="1:102" ht="14.25" customHeight="1" x14ac:dyDescent="0.25">
      <c r="B8" s="762" t="s">
        <v>94</v>
      </c>
      <c r="C8" s="761"/>
      <c r="D8" s="761"/>
      <c r="E8" s="761"/>
      <c r="AL8" s="110"/>
      <c r="AM8" s="110"/>
      <c r="AN8" s="110"/>
      <c r="AO8" s="110"/>
      <c r="AP8" s="110"/>
      <c r="AQ8" s="110"/>
      <c r="AR8" s="110"/>
      <c r="AS8" s="110"/>
      <c r="AT8" s="110"/>
      <c r="AU8" s="110"/>
      <c r="AV8" s="110"/>
      <c r="AW8" s="110"/>
      <c r="AX8" s="110"/>
      <c r="AY8" s="110"/>
      <c r="AZ8" s="110"/>
      <c r="BA8" s="110"/>
      <c r="BB8" s="110"/>
      <c r="BC8" s="110"/>
      <c r="BD8" s="110"/>
      <c r="BE8" s="110"/>
      <c r="BF8" s="110"/>
      <c r="BG8" s="110"/>
      <c r="BH8" s="110"/>
      <c r="BI8" s="110"/>
      <c r="BJ8" s="110"/>
      <c r="BK8" s="110"/>
      <c r="BL8" s="110"/>
      <c r="BM8" s="110"/>
      <c r="BN8" s="110"/>
      <c r="BO8" s="110"/>
      <c r="BP8" s="110"/>
      <c r="BQ8" s="110"/>
      <c r="BR8" s="110"/>
      <c r="BS8" s="110"/>
      <c r="BT8" s="110"/>
      <c r="BU8" s="110"/>
      <c r="BV8" s="110"/>
      <c r="BW8" s="110"/>
      <c r="BX8" s="110"/>
      <c r="BY8" s="110"/>
      <c r="BZ8" s="110"/>
      <c r="CA8" s="110"/>
      <c r="CB8" s="110"/>
      <c r="CC8" s="110"/>
      <c r="CD8" s="110"/>
      <c r="CE8" s="110"/>
      <c r="CF8" s="110"/>
      <c r="CG8" s="110"/>
      <c r="CH8" s="110"/>
      <c r="CI8" s="110"/>
      <c r="CJ8" s="110"/>
      <c r="CK8" s="110"/>
      <c r="CL8" s="110"/>
      <c r="CM8" s="110"/>
      <c r="CN8" s="110"/>
      <c r="CO8" s="110"/>
      <c r="CP8" s="110"/>
      <c r="CQ8" s="110"/>
      <c r="CR8" s="110"/>
      <c r="CS8" s="110"/>
      <c r="CT8" s="110"/>
      <c r="CU8" s="110"/>
      <c r="CV8" s="110"/>
      <c r="CW8" s="110"/>
      <c r="CX8" s="110"/>
    </row>
    <row r="9" spans="1:102" ht="14.25" customHeight="1" x14ac:dyDescent="0.25">
      <c r="B9" s="111"/>
      <c r="C9" s="111"/>
      <c r="D9" s="111"/>
      <c r="E9" s="111"/>
      <c r="G9" s="961" t="str">
        <f>"Pengujian "&amp;'F-2'!G9</f>
        <v>Pengujian Keuntungan Pengalihan Aset selain persediaan</v>
      </c>
      <c r="H9" s="789"/>
      <c r="I9" s="789"/>
      <c r="J9" s="789"/>
      <c r="K9" s="789"/>
      <c r="L9" s="789"/>
      <c r="M9" s="789"/>
      <c r="N9" s="789"/>
      <c r="O9" s="789"/>
      <c r="P9" s="789"/>
      <c r="Q9" s="789"/>
      <c r="R9" s="789"/>
      <c r="S9" s="789"/>
      <c r="T9" s="789"/>
      <c r="U9" s="789"/>
      <c r="V9" s="789"/>
      <c r="W9" s="789"/>
      <c r="X9" s="789"/>
      <c r="Y9" s="789"/>
      <c r="Z9" s="790"/>
      <c r="AA9" s="179" t="s">
        <v>796</v>
      </c>
      <c r="AB9" s="180"/>
      <c r="AC9" s="180"/>
      <c r="AD9" s="180"/>
      <c r="AE9" s="180"/>
      <c r="AF9" s="180" t="s">
        <v>1678</v>
      </c>
      <c r="AG9" s="182" t="e">
        <f>NAMA_WP</f>
        <v>#N/A</v>
      </c>
      <c r="AH9" s="180"/>
      <c r="AI9" s="180"/>
      <c r="AJ9" s="180"/>
      <c r="AK9" s="180"/>
      <c r="AL9" s="180"/>
      <c r="AM9" s="180"/>
      <c r="AN9" s="180"/>
      <c r="AO9" s="180"/>
      <c r="AP9" s="180"/>
      <c r="AQ9" s="180"/>
      <c r="AR9" s="180"/>
      <c r="AS9" s="180"/>
      <c r="AT9" s="183"/>
      <c r="AU9" s="110"/>
      <c r="AV9" s="110"/>
      <c r="AW9" s="110"/>
      <c r="AX9" s="110"/>
      <c r="AY9" s="110"/>
      <c r="AZ9" s="110"/>
      <c r="BA9" s="110"/>
      <c r="BB9" s="110"/>
      <c r="BC9" s="110"/>
      <c r="BD9" s="110"/>
      <c r="BE9" s="110"/>
      <c r="BF9" s="110"/>
      <c r="BG9" s="110"/>
      <c r="BH9" s="110"/>
      <c r="BI9" s="110"/>
      <c r="BJ9" s="110"/>
      <c r="BK9" s="110"/>
      <c r="BL9" s="110"/>
      <c r="BM9" s="110"/>
      <c r="BN9" s="110"/>
      <c r="BO9" s="110"/>
      <c r="BP9" s="110"/>
      <c r="BQ9" s="110"/>
      <c r="BR9" s="110"/>
      <c r="BS9" s="110"/>
      <c r="BT9" s="110"/>
      <c r="BU9" s="110"/>
      <c r="BV9" s="110"/>
      <c r="BW9" s="110"/>
      <c r="BX9" s="110"/>
      <c r="BY9" s="110"/>
      <c r="BZ9" s="110"/>
      <c r="CA9" s="110"/>
      <c r="CB9" s="110"/>
      <c r="CC9" s="110"/>
      <c r="CD9" s="110"/>
      <c r="CE9" s="110"/>
      <c r="CF9" s="110"/>
      <c r="CG9" s="110"/>
      <c r="CH9" s="110"/>
      <c r="CI9" s="110"/>
      <c r="CJ9" s="110"/>
      <c r="CK9" s="110"/>
      <c r="CL9" s="110"/>
      <c r="CM9" s="110"/>
      <c r="CN9" s="110"/>
      <c r="CO9" s="110"/>
      <c r="CP9" s="110"/>
      <c r="CQ9" s="110"/>
      <c r="CR9" s="110"/>
      <c r="CS9" s="110"/>
      <c r="CT9" s="110"/>
      <c r="CU9" s="110"/>
      <c r="CV9" s="110"/>
      <c r="CW9" s="110"/>
      <c r="CX9" s="110"/>
    </row>
    <row r="10" spans="1:102" ht="14.25" customHeight="1" x14ac:dyDescent="0.25">
      <c r="B10" s="762" t="s">
        <v>101</v>
      </c>
      <c r="C10" s="761"/>
      <c r="D10" s="761"/>
      <c r="E10" s="761"/>
      <c r="G10" s="804"/>
      <c r="H10" s="940"/>
      <c r="I10" s="940"/>
      <c r="J10" s="940"/>
      <c r="K10" s="940"/>
      <c r="L10" s="940"/>
      <c r="M10" s="940"/>
      <c r="N10" s="940"/>
      <c r="O10" s="940"/>
      <c r="P10" s="940"/>
      <c r="Q10" s="940"/>
      <c r="R10" s="940"/>
      <c r="S10" s="940"/>
      <c r="T10" s="940"/>
      <c r="U10" s="940"/>
      <c r="V10" s="940"/>
      <c r="W10" s="940"/>
      <c r="X10" s="940"/>
      <c r="Y10" s="940"/>
      <c r="Z10" s="805"/>
      <c r="AA10" s="184" t="s">
        <v>1401</v>
      </c>
      <c r="AF10" t="s">
        <v>1678</v>
      </c>
      <c r="AG10" s="124" t="e">
        <f>NPWP</f>
        <v>#N/A</v>
      </c>
      <c r="AT10" s="186"/>
      <c r="AU10" s="110"/>
      <c r="AV10" s="110"/>
      <c r="AW10" s="110"/>
      <c r="AX10" s="110"/>
      <c r="AY10" s="110"/>
      <c r="AZ10" s="110"/>
      <c r="BA10" s="110"/>
      <c r="BB10" s="110"/>
      <c r="BC10" s="110"/>
      <c r="BD10" s="110"/>
      <c r="BE10" s="110"/>
      <c r="BF10" s="110"/>
      <c r="BG10" s="110"/>
      <c r="BH10" s="110"/>
      <c r="BI10" s="110"/>
      <c r="BJ10" s="110"/>
      <c r="BK10" s="110"/>
      <c r="BL10" s="110"/>
      <c r="BM10" s="110"/>
      <c r="BN10" s="110"/>
      <c r="BO10" s="110"/>
      <c r="BP10" s="110"/>
      <c r="BQ10" s="110"/>
      <c r="BR10" s="110"/>
      <c r="BS10" s="110"/>
      <c r="BT10" s="110"/>
      <c r="BU10" s="110"/>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row>
    <row r="11" spans="1:102" ht="14.25" customHeight="1" x14ac:dyDescent="0.25">
      <c r="G11" s="806"/>
      <c r="H11" s="794"/>
      <c r="I11" s="794"/>
      <c r="J11" s="794"/>
      <c r="K11" s="794"/>
      <c r="L11" s="794"/>
      <c r="M11" s="794"/>
      <c r="N11" s="794"/>
      <c r="O11" s="794"/>
      <c r="P11" s="794"/>
      <c r="Q11" s="794"/>
      <c r="R11" s="794"/>
      <c r="S11" s="794"/>
      <c r="T11" s="794"/>
      <c r="U11" s="794"/>
      <c r="V11" s="794"/>
      <c r="W11" s="794"/>
      <c r="X11" s="794"/>
      <c r="Y11" s="794"/>
      <c r="Z11" s="807"/>
      <c r="AA11" s="187" t="s">
        <v>1679</v>
      </c>
      <c r="AB11" s="188"/>
      <c r="AC11" s="188"/>
      <c r="AD11" s="188"/>
      <c r="AE11" s="188"/>
      <c r="AF11" s="188" t="s">
        <v>1678</v>
      </c>
      <c r="AG11" s="190" t="e">
        <f>ID_MS_TH_PJK</f>
        <v>#N/A</v>
      </c>
      <c r="AH11" s="188"/>
      <c r="AI11" s="188"/>
      <c r="AJ11" s="188"/>
      <c r="AK11" s="188"/>
      <c r="AL11" s="188"/>
      <c r="AM11" s="188"/>
      <c r="AN11" s="188"/>
      <c r="AO11" s="188"/>
      <c r="AP11" s="188"/>
      <c r="AQ11" s="188"/>
      <c r="AR11" s="188"/>
      <c r="AS11" s="188"/>
      <c r="AT11" s="191"/>
      <c r="AU11" s="110"/>
      <c r="AV11" s="110"/>
      <c r="AW11" s="110"/>
      <c r="AX11" s="110"/>
      <c r="AY11" s="110"/>
      <c r="AZ11" s="110"/>
      <c r="BA11" s="110"/>
      <c r="BB11" s="110"/>
      <c r="BC11" s="110"/>
      <c r="BD11" s="110"/>
      <c r="BE11" s="110"/>
      <c r="BF11" s="110"/>
      <c r="BG11" s="110"/>
      <c r="BH11" s="110"/>
      <c r="BI11" s="110"/>
      <c r="BJ11" s="110"/>
      <c r="BK11" s="110"/>
      <c r="BL11" s="110"/>
      <c r="BM11" s="110"/>
      <c r="BN11" s="110"/>
      <c r="BO11" s="110"/>
      <c r="BP11" s="110"/>
      <c r="BQ11" s="110"/>
      <c r="BR11" s="110"/>
      <c r="BS11" s="110"/>
      <c r="BT11" s="110"/>
      <c r="BU11" s="11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row>
    <row r="12" spans="1:102" ht="14.25" customHeight="1" x14ac:dyDescent="0.25">
      <c r="B12" s="762" t="s">
        <v>106</v>
      </c>
      <c r="C12" s="761"/>
      <c r="D12" s="761"/>
      <c r="E12" s="761"/>
      <c r="AL12" s="110"/>
      <c r="AM12" s="110"/>
      <c r="AN12" s="110"/>
      <c r="AO12" s="110"/>
      <c r="AP12" s="110"/>
      <c r="AQ12" s="110"/>
      <c r="AR12" s="110"/>
      <c r="AS12" s="110"/>
      <c r="AT12" s="110"/>
      <c r="AU12" s="110"/>
      <c r="AV12" s="110"/>
      <c r="AW12" s="110"/>
      <c r="AX12" s="110"/>
      <c r="AY12" s="110"/>
      <c r="AZ12" s="110"/>
      <c r="BA12" s="110"/>
      <c r="BB12" s="110"/>
      <c r="BC12" s="110"/>
      <c r="BD12" s="110"/>
      <c r="BE12" s="110"/>
      <c r="BF12" s="110"/>
      <c r="BG12" s="110"/>
      <c r="BH12" s="110"/>
      <c r="BI12" s="110"/>
      <c r="BJ12" s="110"/>
      <c r="BK12" s="110"/>
      <c r="BL12" s="110"/>
      <c r="BM12" s="110"/>
      <c r="BN12" s="110"/>
      <c r="BO12" s="110"/>
      <c r="BP12" s="110"/>
      <c r="BQ12" s="110"/>
      <c r="BR12" s="110"/>
      <c r="BS12" s="110"/>
      <c r="BT12" s="110"/>
      <c r="BU12" s="110"/>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row>
    <row r="13" spans="1:102" ht="14.25" customHeight="1" x14ac:dyDescent="0.25">
      <c r="B13" s="962" t="str">
        <f>HYPERLINK("#'"&amp;'EWS DIRECTORY'!$J$227&amp;"'!A1",'EWS DIRECTORY'!$J$227)</f>
        <v>F-2</v>
      </c>
      <c r="C13" s="761"/>
      <c r="D13" s="761"/>
      <c r="E13" s="761"/>
      <c r="G13" t="s">
        <v>1775</v>
      </c>
      <c r="AL13" s="110"/>
      <c r="AM13" s="110"/>
      <c r="AN13" s="110"/>
      <c r="AO13" s="110"/>
      <c r="AP13" s="110"/>
      <c r="AQ13" s="110"/>
      <c r="AR13" s="110"/>
      <c r="AS13" s="110"/>
      <c r="AT13" s="110"/>
      <c r="AU13" s="110"/>
      <c r="AV13" s="110"/>
      <c r="AW13" s="110"/>
      <c r="AX13" s="110"/>
      <c r="AY13" s="110"/>
      <c r="AZ13" s="110"/>
      <c r="BA13" s="110"/>
      <c r="BB13" s="110"/>
      <c r="BC13" s="110"/>
      <c r="BD13" s="110"/>
      <c r="BE13" s="110"/>
      <c r="BF13" s="110"/>
      <c r="BG13" s="110"/>
      <c r="BH13" s="110"/>
      <c r="BI13" s="110"/>
      <c r="BJ13" s="110"/>
      <c r="BK13" s="110"/>
      <c r="BL13" s="110"/>
      <c r="BM13" s="110"/>
      <c r="BN13" s="110"/>
      <c r="BO13" s="110"/>
      <c r="BP13" s="110"/>
      <c r="BQ13" s="110"/>
      <c r="BR13" s="110"/>
      <c r="BS13" s="110"/>
      <c r="BT13" s="110"/>
      <c r="BU13" s="110"/>
      <c r="BV13" s="110"/>
      <c r="BW13" s="110"/>
      <c r="BX13" s="110"/>
      <c r="BY13" s="110"/>
      <c r="BZ13" s="110"/>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row>
    <row r="14" spans="1:102" ht="14.25" customHeight="1" x14ac:dyDescent="0.25">
      <c r="B14" s="927" t="str">
        <f>HYPERLINK("#'"&amp;'EWS DIRECTORY'!$J$228&amp;"'!A1",'EWS DIRECTORY'!$J$228)</f>
        <v>F-2-1</v>
      </c>
      <c r="C14" s="761"/>
      <c r="D14" s="761"/>
      <c r="E14" s="761"/>
      <c r="G14" s="949" t="s">
        <v>1445</v>
      </c>
      <c r="H14" s="949" t="s">
        <v>1707</v>
      </c>
      <c r="I14" s="789"/>
      <c r="J14" s="789"/>
      <c r="K14" s="789"/>
      <c r="L14" s="789"/>
      <c r="M14" s="789"/>
      <c r="N14" s="789"/>
      <c r="O14" s="789"/>
      <c r="P14" s="789"/>
      <c r="Q14" s="789"/>
      <c r="R14" s="789"/>
      <c r="S14" s="789"/>
      <c r="T14" s="790"/>
      <c r="U14" s="949" t="s">
        <v>1708</v>
      </c>
      <c r="V14" s="790"/>
      <c r="W14" s="969" t="s">
        <v>1776</v>
      </c>
      <c r="X14" s="764"/>
      <c r="Y14" s="764"/>
      <c r="Z14" s="764"/>
      <c r="AA14" s="764"/>
      <c r="AB14" s="764"/>
      <c r="AC14" s="764"/>
      <c r="AD14" s="764"/>
      <c r="AE14" s="764"/>
      <c r="AF14" s="764"/>
      <c r="AG14" s="764"/>
      <c r="AH14" s="764"/>
      <c r="AI14" s="764"/>
      <c r="AJ14" s="764"/>
      <c r="AK14" s="764"/>
      <c r="AL14" s="764"/>
      <c r="AM14" s="764"/>
      <c r="AN14" s="764"/>
      <c r="AO14" s="764"/>
      <c r="AP14" s="764"/>
      <c r="AQ14" s="764"/>
      <c r="AR14" s="764"/>
      <c r="AS14" s="764"/>
      <c r="AT14" s="764"/>
      <c r="AU14" s="764"/>
      <c r="AV14" s="764"/>
      <c r="AW14" s="764"/>
      <c r="AX14" s="764"/>
      <c r="AY14" s="764"/>
      <c r="AZ14" s="764"/>
      <c r="BA14" s="764"/>
      <c r="BB14" s="764"/>
      <c r="BC14" s="764"/>
      <c r="BD14" s="764"/>
      <c r="BE14" s="764"/>
      <c r="BF14" s="764"/>
      <c r="BG14" s="764"/>
      <c r="BH14" s="764"/>
      <c r="BI14" s="764"/>
      <c r="BJ14" s="764"/>
      <c r="BK14" s="764"/>
      <c r="BL14" s="764"/>
      <c r="BM14" s="764"/>
      <c r="BN14" s="764"/>
      <c r="BO14" s="764"/>
      <c r="BP14" s="764"/>
      <c r="BQ14" s="764"/>
      <c r="BR14" s="764"/>
      <c r="BS14" s="764"/>
      <c r="BT14" s="764"/>
      <c r="BU14" s="764"/>
      <c r="BV14" s="764"/>
      <c r="BW14" s="764"/>
      <c r="BX14" s="764"/>
      <c r="BY14" s="764"/>
      <c r="BZ14" s="764"/>
      <c r="CA14" s="764"/>
      <c r="CB14" s="764"/>
      <c r="CC14" s="764"/>
      <c r="CD14" s="764"/>
      <c r="CE14" s="764"/>
      <c r="CF14" s="764"/>
      <c r="CG14" s="764"/>
      <c r="CH14" s="764"/>
      <c r="CI14" s="764"/>
      <c r="CJ14" s="764"/>
      <c r="CK14" s="764"/>
      <c r="CL14" s="764"/>
      <c r="CM14" s="764"/>
      <c r="CN14" s="764"/>
      <c r="CO14" s="764"/>
      <c r="CP14" s="764"/>
      <c r="CQ14" s="764"/>
      <c r="CR14" s="764"/>
      <c r="CS14" s="765"/>
      <c r="CT14" s="967" t="s">
        <v>1772</v>
      </c>
      <c r="CU14" s="789"/>
      <c r="CV14" s="789"/>
      <c r="CW14" s="789"/>
      <c r="CX14" s="790"/>
    </row>
    <row r="15" spans="1:102" ht="14.25" customHeight="1" x14ac:dyDescent="0.25">
      <c r="B15" s="929" t="str">
        <f>HYPERLINK("#'"&amp;'EWS DIRECTORY'!$J$229&amp;"'!A1",'EWS DIRECTORY'!$J$229)</f>
        <v>F-2-1-1</v>
      </c>
      <c r="C15" s="761"/>
      <c r="D15" s="761"/>
      <c r="E15" s="761"/>
      <c r="G15" s="975"/>
      <c r="H15" s="804"/>
      <c r="I15" s="940"/>
      <c r="J15" s="940"/>
      <c r="K15" s="940"/>
      <c r="L15" s="940"/>
      <c r="M15" s="940"/>
      <c r="N15" s="940"/>
      <c r="O15" s="940"/>
      <c r="P15" s="940"/>
      <c r="Q15" s="940"/>
      <c r="R15" s="940"/>
      <c r="S15" s="940"/>
      <c r="T15" s="805"/>
      <c r="U15" s="804"/>
      <c r="V15" s="805"/>
      <c r="W15" s="949" t="s">
        <v>1777</v>
      </c>
      <c r="X15" s="789"/>
      <c r="Y15" s="789"/>
      <c r="Z15" s="789"/>
      <c r="AA15" s="790"/>
      <c r="AB15" s="963" t="s">
        <v>1778</v>
      </c>
      <c r="AC15" s="764"/>
      <c r="AD15" s="764"/>
      <c r="AE15" s="764"/>
      <c r="AF15" s="764"/>
      <c r="AG15" s="764"/>
      <c r="AH15" s="764"/>
      <c r="AI15" s="764"/>
      <c r="AJ15" s="764"/>
      <c r="AK15" s="764"/>
      <c r="AL15" s="764"/>
      <c r="AM15" s="764"/>
      <c r="AN15" s="764"/>
      <c r="AO15" s="764"/>
      <c r="AP15" s="764"/>
      <c r="AQ15" s="764"/>
      <c r="AR15" s="764"/>
      <c r="AS15" s="764"/>
      <c r="AT15" s="764"/>
      <c r="AU15" s="764"/>
      <c r="AV15" s="764"/>
      <c r="AW15" s="764"/>
      <c r="AX15" s="764"/>
      <c r="AY15" s="764"/>
      <c r="AZ15" s="764"/>
      <c r="BA15" s="764"/>
      <c r="BB15" s="764"/>
      <c r="BC15" s="764"/>
      <c r="BD15" s="764"/>
      <c r="BE15" s="764"/>
      <c r="BF15" s="764"/>
      <c r="BG15" s="764"/>
      <c r="BH15" s="764"/>
      <c r="BI15" s="764"/>
      <c r="BJ15" s="764"/>
      <c r="BK15" s="764"/>
      <c r="BL15" s="764"/>
      <c r="BM15" s="764"/>
      <c r="BN15" s="764"/>
      <c r="BO15" s="764"/>
      <c r="BP15" s="764"/>
      <c r="BQ15" s="764"/>
      <c r="BR15" s="764"/>
      <c r="BS15" s="764"/>
      <c r="BT15" s="764"/>
      <c r="BU15" s="764"/>
      <c r="BV15" s="764"/>
      <c r="BW15" s="764"/>
      <c r="BX15" s="764"/>
      <c r="BY15" s="764"/>
      <c r="BZ15" s="764"/>
      <c r="CA15" s="764"/>
      <c r="CB15" s="764"/>
      <c r="CC15" s="764"/>
      <c r="CD15" s="764"/>
      <c r="CE15" s="764"/>
      <c r="CF15" s="764"/>
      <c r="CG15" s="764"/>
      <c r="CH15" s="764"/>
      <c r="CI15" s="764"/>
      <c r="CJ15" s="764"/>
      <c r="CK15" s="764"/>
      <c r="CL15" s="764"/>
      <c r="CM15" s="764"/>
      <c r="CN15" s="764"/>
      <c r="CO15" s="764"/>
      <c r="CP15" s="764"/>
      <c r="CQ15" s="764"/>
      <c r="CR15" s="764"/>
      <c r="CS15" s="765"/>
      <c r="CT15" s="804"/>
      <c r="CU15" s="940"/>
      <c r="CV15" s="940"/>
      <c r="CW15" s="940"/>
      <c r="CX15" s="805"/>
    </row>
    <row r="16" spans="1:102" ht="14.4" customHeight="1" x14ac:dyDescent="0.25">
      <c r="A16" s="110" t="e" cm="1" vm="3">
        <f t="array" aca="1" ref="A16" ca="1">_xlfn._xlws.FILTER(M16:M50,M16:M50&lt;&gt;"")</f>
        <v>#VALUE!</v>
      </c>
      <c r="B16" s="929" t="str">
        <f>HYPERLINK("#'"&amp;'EWS DIRECTORY'!$J$230&amp;"'!A1",'EWS DIRECTORY'!$J$230)</f>
        <v>F-2-1-2</v>
      </c>
      <c r="C16" s="761"/>
      <c r="D16" s="761"/>
      <c r="E16" s="761"/>
      <c r="G16" s="769"/>
      <c r="H16" s="806"/>
      <c r="I16" s="794"/>
      <c r="J16" s="794"/>
      <c r="K16" s="794"/>
      <c r="L16" s="794"/>
      <c r="M16" s="794"/>
      <c r="N16" s="794"/>
      <c r="O16" s="794"/>
      <c r="P16" s="794"/>
      <c r="Q16" s="794"/>
      <c r="R16" s="794"/>
      <c r="S16" s="794"/>
      <c r="T16" s="807"/>
      <c r="U16" s="806"/>
      <c r="V16" s="807"/>
      <c r="W16" s="806"/>
      <c r="X16" s="794"/>
      <c r="Y16" s="794"/>
      <c r="Z16" s="794"/>
      <c r="AA16" s="807"/>
      <c r="AB16" s="946" t="e">
        <f>MASTER!$N$5</f>
        <v>#N/A</v>
      </c>
      <c r="AC16" s="764"/>
      <c r="AD16" s="764"/>
      <c r="AE16" s="764"/>
      <c r="AF16" s="765"/>
      <c r="AG16" s="946" t="e">
        <f>MASTER!$N$6</f>
        <v>#N/A</v>
      </c>
      <c r="AH16" s="764"/>
      <c r="AI16" s="764"/>
      <c r="AJ16" s="764"/>
      <c r="AK16" s="765"/>
      <c r="AL16" s="946" t="e">
        <f>MASTER!$N$7</f>
        <v>#N/A</v>
      </c>
      <c r="AM16" s="764"/>
      <c r="AN16" s="764"/>
      <c r="AO16" s="764"/>
      <c r="AP16" s="765"/>
      <c r="AQ16" s="946" t="e">
        <f>MASTER!$N$8</f>
        <v>#N/A</v>
      </c>
      <c r="AR16" s="764"/>
      <c r="AS16" s="764"/>
      <c r="AT16" s="764"/>
      <c r="AU16" s="765"/>
      <c r="AV16" s="946" t="e">
        <f>MASTER!$N$9</f>
        <v>#N/A</v>
      </c>
      <c r="AW16" s="764"/>
      <c r="AX16" s="764"/>
      <c r="AY16" s="764"/>
      <c r="AZ16" s="765"/>
      <c r="BA16" s="946" t="e">
        <f>MASTER!$N$10</f>
        <v>#N/A</v>
      </c>
      <c r="BB16" s="764"/>
      <c r="BC16" s="764"/>
      <c r="BD16" s="764"/>
      <c r="BE16" s="765"/>
      <c r="BF16" s="946" t="e">
        <f>MASTER!$N$11</f>
        <v>#N/A</v>
      </c>
      <c r="BG16" s="764"/>
      <c r="BH16" s="764"/>
      <c r="BI16" s="764"/>
      <c r="BJ16" s="765"/>
      <c r="BK16" s="946" t="e">
        <f>MASTER!$N$12</f>
        <v>#N/A</v>
      </c>
      <c r="BL16" s="764"/>
      <c r="BM16" s="764"/>
      <c r="BN16" s="764"/>
      <c r="BO16" s="765"/>
      <c r="BP16" s="946" t="e">
        <f>MASTER!$N$13</f>
        <v>#N/A</v>
      </c>
      <c r="BQ16" s="764"/>
      <c r="BR16" s="764"/>
      <c r="BS16" s="764"/>
      <c r="BT16" s="765"/>
      <c r="BU16" s="946" t="e">
        <f>MASTER!$N$14</f>
        <v>#N/A</v>
      </c>
      <c r="BV16" s="764"/>
      <c r="BW16" s="764"/>
      <c r="BX16" s="764"/>
      <c r="BY16" s="765"/>
      <c r="BZ16" s="946" t="e">
        <f>MASTER!$N$15</f>
        <v>#N/A</v>
      </c>
      <c r="CA16" s="764"/>
      <c r="CB16" s="764"/>
      <c r="CC16" s="764"/>
      <c r="CD16" s="765"/>
      <c r="CE16" s="946" t="e">
        <f>MASTER!$N$16</f>
        <v>#N/A</v>
      </c>
      <c r="CF16" s="764"/>
      <c r="CG16" s="764"/>
      <c r="CH16" s="764"/>
      <c r="CI16" s="765"/>
      <c r="CJ16" s="963" t="s">
        <v>1769</v>
      </c>
      <c r="CK16" s="764"/>
      <c r="CL16" s="764"/>
      <c r="CM16" s="764"/>
      <c r="CN16" s="765"/>
      <c r="CO16" s="963" t="s">
        <v>1770</v>
      </c>
      <c r="CP16" s="764"/>
      <c r="CQ16" s="764"/>
      <c r="CR16" s="764"/>
      <c r="CS16" s="765"/>
      <c r="CT16" s="806"/>
      <c r="CU16" s="794"/>
      <c r="CV16" s="794"/>
      <c r="CW16" s="794"/>
      <c r="CX16" s="807"/>
    </row>
    <row r="17" spans="1:102" ht="14.25" customHeight="1" x14ac:dyDescent="0.25">
      <c r="A17" s="110" t="s">
        <v>2032</v>
      </c>
      <c r="B17" s="929" t="str">
        <f>HYPERLINK("#'"&amp;'EWS DIRECTORY'!$J$231&amp;"'!A1",'EWS DIRECTORY'!$J$231)</f>
        <v>F-2-1-3</v>
      </c>
      <c r="C17" s="761"/>
      <c r="D17" s="761"/>
      <c r="E17" s="761"/>
      <c r="G17" s="289"/>
      <c r="U17" s="436"/>
      <c r="V17" s="204"/>
      <c r="W17" s="952"/>
      <c r="X17" s="940"/>
      <c r="Y17" s="940"/>
      <c r="Z17" s="940"/>
      <c r="AA17" s="805"/>
      <c r="AB17" s="952"/>
      <c r="AC17" s="940"/>
      <c r="AD17" s="940"/>
      <c r="AE17" s="940"/>
      <c r="AF17" s="805"/>
      <c r="AG17" s="952"/>
      <c r="AH17" s="940"/>
      <c r="AI17" s="940"/>
      <c r="AJ17" s="940"/>
      <c r="AK17" s="805"/>
      <c r="AL17" s="952"/>
      <c r="AM17" s="940"/>
      <c r="AN17" s="940"/>
      <c r="AO17" s="940"/>
      <c r="AP17" s="805"/>
      <c r="AQ17" s="952"/>
      <c r="AR17" s="940"/>
      <c r="AS17" s="940"/>
      <c r="AT17" s="940"/>
      <c r="AU17" s="805"/>
      <c r="AV17" s="952"/>
      <c r="AW17" s="940"/>
      <c r="AX17" s="940"/>
      <c r="AY17" s="940"/>
      <c r="AZ17" s="805"/>
      <c r="BA17" s="952"/>
      <c r="BB17" s="940"/>
      <c r="BC17" s="940"/>
      <c r="BD17" s="940"/>
      <c r="BE17" s="805"/>
      <c r="BF17" s="952"/>
      <c r="BG17" s="940"/>
      <c r="BH17" s="940"/>
      <c r="BI17" s="940"/>
      <c r="BJ17" s="805"/>
      <c r="BK17" s="952"/>
      <c r="BL17" s="940"/>
      <c r="BM17" s="940"/>
      <c r="BN17" s="940"/>
      <c r="BO17" s="805"/>
      <c r="BP17" s="952"/>
      <c r="BQ17" s="940"/>
      <c r="BR17" s="940"/>
      <c r="BS17" s="940"/>
      <c r="BT17" s="805"/>
      <c r="BU17" s="952"/>
      <c r="BV17" s="940"/>
      <c r="BW17" s="940"/>
      <c r="BX17" s="940"/>
      <c r="BY17" s="805"/>
      <c r="BZ17" s="952"/>
      <c r="CA17" s="940"/>
      <c r="CB17" s="940"/>
      <c r="CC17" s="940"/>
      <c r="CD17" s="805"/>
      <c r="CE17" s="952"/>
      <c r="CF17" s="940"/>
      <c r="CG17" s="940"/>
      <c r="CH17" s="940"/>
      <c r="CI17" s="805"/>
      <c r="CJ17" s="952"/>
      <c r="CK17" s="940"/>
      <c r="CL17" s="940"/>
      <c r="CM17" s="940"/>
      <c r="CN17" s="805"/>
      <c r="CO17" s="952"/>
      <c r="CP17" s="940"/>
      <c r="CQ17" s="940"/>
      <c r="CR17" s="940"/>
      <c r="CS17" s="805"/>
      <c r="CT17" s="952"/>
      <c r="CU17" s="940"/>
      <c r="CV17" s="940"/>
      <c r="CW17" s="940"/>
      <c r="CX17" s="805"/>
    </row>
    <row r="18" spans="1:102" ht="14.4" customHeight="1" x14ac:dyDescent="0.25">
      <c r="A18" s="110" t="str" cm="1">
        <f t="array" ref="A18:A23">_xlfn._xlws.FILTER(M18:M52,M18:M52&lt;&gt;"")</f>
        <v>Berdasarkan Data Internal dan Eksternal yang dimiliki DJP</v>
      </c>
      <c r="B18" s="929" t="str">
        <f>HYPERLINK("#'"&amp;'EWS DIRECTORY'!$J$232&amp;"'!A1",'EWS DIRECTORY'!$J$232)</f>
        <v>F-2-1-4</v>
      </c>
      <c r="C18" s="761"/>
      <c r="D18" s="761"/>
      <c r="E18" s="761"/>
      <c r="G18" s="52">
        <v>1</v>
      </c>
      <c r="H18" s="944" t="str">
        <f>'F-2'!$G$9</f>
        <v>Keuntungan Pengalihan Aset selain persediaan</v>
      </c>
      <c r="I18" s="940"/>
      <c r="J18" s="940"/>
      <c r="K18" s="940"/>
      <c r="L18" s="53" t="s">
        <v>1681</v>
      </c>
      <c r="M18" s="1158" t="s">
        <v>1442</v>
      </c>
      <c r="N18" s="940"/>
      <c r="O18" s="940"/>
      <c r="P18" s="940"/>
      <c r="Q18" s="940"/>
      <c r="R18" s="940"/>
      <c r="S18" s="940"/>
      <c r="T18" s="805"/>
      <c r="U18" s="964" t="s">
        <v>545</v>
      </c>
      <c r="V18" s="805"/>
      <c r="W18" s="1157">
        <f>'F-2'!$U$32</f>
        <v>0</v>
      </c>
      <c r="X18" s="940"/>
      <c r="Y18" s="940"/>
      <c r="Z18" s="940"/>
      <c r="AA18" s="805"/>
      <c r="AB18" s="945"/>
      <c r="AC18" s="940"/>
      <c r="AD18" s="940"/>
      <c r="AE18" s="940"/>
      <c r="AF18" s="805"/>
      <c r="AG18" s="945"/>
      <c r="AH18" s="940"/>
      <c r="AI18" s="940"/>
      <c r="AJ18" s="940"/>
      <c r="AK18" s="805"/>
      <c r="AL18" s="945"/>
      <c r="AM18" s="940"/>
      <c r="AN18" s="940"/>
      <c r="AO18" s="940"/>
      <c r="AP18" s="805"/>
      <c r="AQ18" s="945"/>
      <c r="AR18" s="940"/>
      <c r="AS18" s="940"/>
      <c r="AT18" s="940"/>
      <c r="AU18" s="805"/>
      <c r="AV18" s="945"/>
      <c r="AW18" s="940"/>
      <c r="AX18" s="940"/>
      <c r="AY18" s="940"/>
      <c r="AZ18" s="805"/>
      <c r="BA18" s="945"/>
      <c r="BB18" s="940"/>
      <c r="BC18" s="940"/>
      <c r="BD18" s="940"/>
      <c r="BE18" s="805"/>
      <c r="BF18" s="945"/>
      <c r="BG18" s="940"/>
      <c r="BH18" s="940"/>
      <c r="BI18" s="940"/>
      <c r="BJ18" s="805"/>
      <c r="BK18" s="945"/>
      <c r="BL18" s="940"/>
      <c r="BM18" s="940"/>
      <c r="BN18" s="940"/>
      <c r="BO18" s="805"/>
      <c r="BP18" s="945"/>
      <c r="BQ18" s="940"/>
      <c r="BR18" s="940"/>
      <c r="BS18" s="940"/>
      <c r="BT18" s="805"/>
      <c r="BU18" s="945"/>
      <c r="BV18" s="940"/>
      <c r="BW18" s="940"/>
      <c r="BX18" s="940"/>
      <c r="BY18" s="805"/>
      <c r="BZ18" s="945"/>
      <c r="CA18" s="940"/>
      <c r="CB18" s="940"/>
      <c r="CC18" s="940"/>
      <c r="CD18" s="805"/>
      <c r="CE18" s="945"/>
      <c r="CF18" s="940"/>
      <c r="CG18" s="940"/>
      <c r="CH18" s="940"/>
      <c r="CI18" s="805"/>
      <c r="CJ18" s="955">
        <f>'F-2-1-1'!AT24+'F-2-1-1'!AT51</f>
        <v>0</v>
      </c>
      <c r="CK18" s="940"/>
      <c r="CL18" s="940"/>
      <c r="CM18" s="940"/>
      <c r="CN18" s="805"/>
      <c r="CO18" s="955">
        <f>IF(CJ18&gt;0,CJ18,SUM(AB18:CI18))</f>
        <v>0</v>
      </c>
      <c r="CP18" s="940"/>
      <c r="CQ18" s="940"/>
      <c r="CR18" s="940"/>
      <c r="CS18" s="805"/>
      <c r="CT18" s="955">
        <f>CO18-W18</f>
        <v>0</v>
      </c>
      <c r="CU18" s="940"/>
      <c r="CV18" s="940"/>
      <c r="CW18" s="940"/>
      <c r="CX18" s="805"/>
    </row>
    <row r="19" spans="1:102" ht="14.4" customHeight="1" x14ac:dyDescent="0.25">
      <c r="A19" s="110" t="str">
        <v>Berdasarkan Analisis SPT dan Laporan Keuangan</v>
      </c>
      <c r="B19" s="929" t="str">
        <f>HYPERLINK("#'"&amp;'EWS DIRECTORY'!$J$233&amp;"'!A1",'EWS DIRECTORY'!$J$233)</f>
        <v>F-2-1-5</v>
      </c>
      <c r="C19" s="761"/>
      <c r="D19" s="761"/>
      <c r="E19" s="761"/>
      <c r="G19" s="289"/>
      <c r="H19" s="804"/>
      <c r="I19" s="940"/>
      <c r="J19" s="940"/>
      <c r="K19" s="940"/>
      <c r="M19" s="940"/>
      <c r="N19" s="940"/>
      <c r="O19" s="940"/>
      <c r="P19" s="940"/>
      <c r="Q19" s="940"/>
      <c r="R19" s="940"/>
      <c r="S19" s="940"/>
      <c r="T19" s="805"/>
      <c r="U19" s="964"/>
      <c r="V19" s="805"/>
      <c r="W19" s="1157"/>
      <c r="X19" s="940"/>
      <c r="Y19" s="940"/>
      <c r="Z19" s="940"/>
      <c r="AA19" s="805"/>
      <c r="AB19" s="952"/>
      <c r="AC19" s="940"/>
      <c r="AD19" s="940"/>
      <c r="AE19" s="940"/>
      <c r="AF19" s="805"/>
      <c r="AG19" s="952"/>
      <c r="AH19" s="940"/>
      <c r="AI19" s="940"/>
      <c r="AJ19" s="940"/>
      <c r="AK19" s="805"/>
      <c r="AL19" s="952"/>
      <c r="AM19" s="940"/>
      <c r="AN19" s="940"/>
      <c r="AO19" s="940"/>
      <c r="AP19" s="805"/>
      <c r="AQ19" s="952"/>
      <c r="AR19" s="940"/>
      <c r="AS19" s="940"/>
      <c r="AT19" s="940"/>
      <c r="AU19" s="805"/>
      <c r="AV19" s="952"/>
      <c r="AW19" s="940"/>
      <c r="AX19" s="940"/>
      <c r="AY19" s="940"/>
      <c r="AZ19" s="805"/>
      <c r="BA19" s="952"/>
      <c r="BB19" s="940"/>
      <c r="BC19" s="940"/>
      <c r="BD19" s="940"/>
      <c r="BE19" s="805"/>
      <c r="BF19" s="952"/>
      <c r="BG19" s="940"/>
      <c r="BH19" s="940"/>
      <c r="BI19" s="940"/>
      <c r="BJ19" s="805"/>
      <c r="BK19" s="952"/>
      <c r="BL19" s="940"/>
      <c r="BM19" s="940"/>
      <c r="BN19" s="940"/>
      <c r="BO19" s="805"/>
      <c r="BP19" s="952"/>
      <c r="BQ19" s="940"/>
      <c r="BR19" s="940"/>
      <c r="BS19" s="940"/>
      <c r="BT19" s="805"/>
      <c r="BU19" s="952"/>
      <c r="BV19" s="940"/>
      <c r="BW19" s="940"/>
      <c r="BX19" s="940"/>
      <c r="BY19" s="805"/>
      <c r="BZ19" s="952"/>
      <c r="CA19" s="940"/>
      <c r="CB19" s="940"/>
      <c r="CC19" s="940"/>
      <c r="CD19" s="805"/>
      <c r="CE19" s="952"/>
      <c r="CF19" s="940"/>
      <c r="CG19" s="940"/>
      <c r="CH19" s="940"/>
      <c r="CI19" s="805"/>
      <c r="CJ19" s="952"/>
      <c r="CK19" s="940"/>
      <c r="CL19" s="940"/>
      <c r="CM19" s="940"/>
      <c r="CN19" s="805"/>
      <c r="CO19" s="952"/>
      <c r="CP19" s="940"/>
      <c r="CQ19" s="940"/>
      <c r="CR19" s="940"/>
      <c r="CS19" s="805"/>
      <c r="CT19" s="952"/>
      <c r="CU19" s="940"/>
      <c r="CV19" s="940"/>
      <c r="CW19" s="940"/>
      <c r="CX19" s="805"/>
    </row>
    <row r="20" spans="1:102" ht="14.4" customHeight="1" x14ac:dyDescent="0.25">
      <c r="A20" s="110" t="str">
        <v>Berdasarkan pemeriksaan langsung terhadap bukti pendukung</v>
      </c>
      <c r="B20" s="929" t="str">
        <f>HYPERLINK("#'"&amp;'EWS DIRECTORY'!$J$234&amp;"'!A1",'EWS DIRECTORY'!$J$234)</f>
        <v>F-2-1-6</v>
      </c>
      <c r="C20" s="761"/>
      <c r="D20" s="761"/>
      <c r="E20" s="761"/>
      <c r="G20" s="52">
        <v>2</v>
      </c>
      <c r="H20" s="944" t="str">
        <f>'F-2'!$G$9</f>
        <v>Keuntungan Pengalihan Aset selain persediaan</v>
      </c>
      <c r="I20" s="940"/>
      <c r="J20" s="940"/>
      <c r="K20" s="940"/>
      <c r="L20" s="53" t="s">
        <v>1681</v>
      </c>
      <c r="M20" s="1158" t="s">
        <v>1449</v>
      </c>
      <c r="N20" s="940"/>
      <c r="O20" s="940"/>
      <c r="P20" s="940"/>
      <c r="Q20" s="940"/>
      <c r="R20" s="940"/>
      <c r="S20" s="940"/>
      <c r="T20" s="805"/>
      <c r="U20" s="964" t="s">
        <v>547</v>
      </c>
      <c r="V20" s="805"/>
      <c r="W20" s="1157">
        <f>'F-2'!$U$32</f>
        <v>0</v>
      </c>
      <c r="X20" s="940"/>
      <c r="Y20" s="940"/>
      <c r="Z20" s="940"/>
      <c r="AA20" s="805"/>
      <c r="AB20" s="945"/>
      <c r="AC20" s="940"/>
      <c r="AD20" s="940"/>
      <c r="AE20" s="940"/>
      <c r="AF20" s="805"/>
      <c r="AG20" s="945"/>
      <c r="AH20" s="940"/>
      <c r="AI20" s="940"/>
      <c r="AJ20" s="940"/>
      <c r="AK20" s="805"/>
      <c r="AL20" s="945"/>
      <c r="AM20" s="940"/>
      <c r="AN20" s="940"/>
      <c r="AO20" s="940"/>
      <c r="AP20" s="805"/>
      <c r="AQ20" s="945"/>
      <c r="AR20" s="940"/>
      <c r="AS20" s="940"/>
      <c r="AT20" s="940"/>
      <c r="AU20" s="805"/>
      <c r="AV20" s="945"/>
      <c r="AW20" s="940"/>
      <c r="AX20" s="940"/>
      <c r="AY20" s="940"/>
      <c r="AZ20" s="805"/>
      <c r="BA20" s="945"/>
      <c r="BB20" s="940"/>
      <c r="BC20" s="940"/>
      <c r="BD20" s="940"/>
      <c r="BE20" s="805"/>
      <c r="BF20" s="945"/>
      <c r="BG20" s="940"/>
      <c r="BH20" s="940"/>
      <c r="BI20" s="940"/>
      <c r="BJ20" s="805"/>
      <c r="BK20" s="945"/>
      <c r="BL20" s="940"/>
      <c r="BM20" s="940"/>
      <c r="BN20" s="940"/>
      <c r="BO20" s="805"/>
      <c r="BP20" s="945"/>
      <c r="BQ20" s="940"/>
      <c r="BR20" s="940"/>
      <c r="BS20" s="940"/>
      <c r="BT20" s="805"/>
      <c r="BU20" s="945"/>
      <c r="BV20" s="940"/>
      <c r="BW20" s="940"/>
      <c r="BX20" s="940"/>
      <c r="BY20" s="805"/>
      <c r="BZ20" s="945"/>
      <c r="CA20" s="940"/>
      <c r="CB20" s="940"/>
      <c r="CC20" s="940"/>
      <c r="CD20" s="805"/>
      <c r="CE20" s="945"/>
      <c r="CF20" s="940"/>
      <c r="CG20" s="940"/>
      <c r="CH20" s="940"/>
      <c r="CI20" s="805"/>
      <c r="CJ20" s="955">
        <f>'F-2-1-2'!AO19</f>
        <v>0</v>
      </c>
      <c r="CK20" s="940"/>
      <c r="CL20" s="940"/>
      <c r="CM20" s="940"/>
      <c r="CN20" s="805"/>
      <c r="CO20" s="955">
        <f>IF(CJ20&gt;0,CJ20,SUM(AB20:CI20))</f>
        <v>0</v>
      </c>
      <c r="CP20" s="940"/>
      <c r="CQ20" s="940"/>
      <c r="CR20" s="940"/>
      <c r="CS20" s="805"/>
      <c r="CT20" s="955">
        <f>CO20-W20</f>
        <v>0</v>
      </c>
      <c r="CU20" s="940"/>
      <c r="CV20" s="940"/>
      <c r="CW20" s="940"/>
      <c r="CX20" s="805"/>
    </row>
    <row r="21" spans="1:102" ht="14.4" customHeight="1" x14ac:dyDescent="0.25">
      <c r="A21" s="110" t="str">
        <v>Berdasarkan Analisis Kewajaran dan Kelaziman Usaha</v>
      </c>
      <c r="G21" s="52"/>
      <c r="H21" s="804"/>
      <c r="I21" s="940"/>
      <c r="J21" s="940"/>
      <c r="K21" s="940"/>
      <c r="M21" s="940"/>
      <c r="N21" s="940"/>
      <c r="O21" s="940"/>
      <c r="P21" s="940"/>
      <c r="Q21" s="940"/>
      <c r="R21" s="940"/>
      <c r="S21" s="940"/>
      <c r="T21" s="805"/>
      <c r="U21" s="964"/>
      <c r="V21" s="805"/>
      <c r="W21" s="1157"/>
      <c r="X21" s="940"/>
      <c r="Y21" s="940"/>
      <c r="Z21" s="940"/>
      <c r="AA21" s="805"/>
      <c r="AB21" s="952"/>
      <c r="AC21" s="940"/>
      <c r="AD21" s="940"/>
      <c r="AE21" s="940"/>
      <c r="AF21" s="805"/>
      <c r="AG21" s="952"/>
      <c r="AH21" s="940"/>
      <c r="AI21" s="940"/>
      <c r="AJ21" s="940"/>
      <c r="AK21" s="805"/>
      <c r="AL21" s="952"/>
      <c r="AM21" s="940"/>
      <c r="AN21" s="940"/>
      <c r="AO21" s="940"/>
      <c r="AP21" s="805"/>
      <c r="AQ21" s="952"/>
      <c r="AR21" s="940"/>
      <c r="AS21" s="940"/>
      <c r="AT21" s="940"/>
      <c r="AU21" s="805"/>
      <c r="AV21" s="952"/>
      <c r="AW21" s="940"/>
      <c r="AX21" s="940"/>
      <c r="AY21" s="940"/>
      <c r="AZ21" s="805"/>
      <c r="BA21" s="952"/>
      <c r="BB21" s="940"/>
      <c r="BC21" s="940"/>
      <c r="BD21" s="940"/>
      <c r="BE21" s="805"/>
      <c r="BF21" s="952"/>
      <c r="BG21" s="940"/>
      <c r="BH21" s="940"/>
      <c r="BI21" s="940"/>
      <c r="BJ21" s="805"/>
      <c r="BK21" s="952"/>
      <c r="BL21" s="940"/>
      <c r="BM21" s="940"/>
      <c r="BN21" s="940"/>
      <c r="BO21" s="805"/>
      <c r="BP21" s="952"/>
      <c r="BQ21" s="940"/>
      <c r="BR21" s="940"/>
      <c r="BS21" s="940"/>
      <c r="BT21" s="805"/>
      <c r="BU21" s="952"/>
      <c r="BV21" s="940"/>
      <c r="BW21" s="940"/>
      <c r="BX21" s="940"/>
      <c r="BY21" s="805"/>
      <c r="BZ21" s="952"/>
      <c r="CA21" s="940"/>
      <c r="CB21" s="940"/>
      <c r="CC21" s="940"/>
      <c r="CD21" s="805"/>
      <c r="CE21" s="952"/>
      <c r="CF21" s="940"/>
      <c r="CG21" s="940"/>
      <c r="CH21" s="940"/>
      <c r="CI21" s="805"/>
      <c r="CJ21" s="952"/>
      <c r="CK21" s="940"/>
      <c r="CL21" s="940"/>
      <c r="CM21" s="940"/>
      <c r="CN21" s="805"/>
      <c r="CO21" s="952"/>
      <c r="CP21" s="940"/>
      <c r="CQ21" s="940"/>
      <c r="CR21" s="940"/>
      <c r="CS21" s="805"/>
      <c r="CT21" s="952"/>
      <c r="CU21" s="940"/>
      <c r="CV21" s="940"/>
      <c r="CW21" s="940"/>
      <c r="CX21" s="805"/>
    </row>
    <row r="22" spans="1:102" ht="14.4" customHeight="1" x14ac:dyDescent="0.25">
      <c r="A22" s="110" t="str">
        <v>Berdasarkan Bahan Bukti Pidana</v>
      </c>
      <c r="G22" s="52">
        <v>3</v>
      </c>
      <c r="H22" s="944" t="str">
        <f>'F-2'!$G$9</f>
        <v>Keuntungan Pengalihan Aset selain persediaan</v>
      </c>
      <c r="I22" s="940"/>
      <c r="J22" s="940"/>
      <c r="K22" s="940"/>
      <c r="L22" s="53" t="s">
        <v>1681</v>
      </c>
      <c r="M22" s="1158" t="s">
        <v>1460</v>
      </c>
      <c r="N22" s="940"/>
      <c r="O22" s="940"/>
      <c r="P22" s="940"/>
      <c r="Q22" s="940"/>
      <c r="R22" s="940"/>
      <c r="S22" s="940"/>
      <c r="T22" s="805"/>
      <c r="U22" s="964" t="s">
        <v>549</v>
      </c>
      <c r="V22" s="805"/>
      <c r="W22" s="1157">
        <f>'F-2'!$U$32</f>
        <v>0</v>
      </c>
      <c r="X22" s="940"/>
      <c r="Y22" s="940"/>
      <c r="Z22" s="940"/>
      <c r="AA22" s="805"/>
      <c r="AB22" s="953">
        <f>SUMIF('F-2-1-3'!$J$24:$M$40,TEXT(AB16,"MM")&amp;TEXT(AB16,"MM")&amp;"*",'F-2-1-3'!$AT$24:$AX$40)</f>
        <v>0</v>
      </c>
      <c r="AC22" s="940"/>
      <c r="AD22" s="940"/>
      <c r="AE22" s="940"/>
      <c r="AF22" s="805"/>
      <c r="AG22" s="953">
        <f>SUMIF('F-2-1-3'!$J$24:$M$40,TEXT(AG16,"MM")&amp;TEXT(AG16,"MM")&amp;"*",'F-2-1-3'!$AT$24:$AX$40)</f>
        <v>0</v>
      </c>
      <c r="AH22" s="940"/>
      <c r="AI22" s="940"/>
      <c r="AJ22" s="940"/>
      <c r="AK22" s="805"/>
      <c r="AL22" s="953">
        <f>SUMIF('F-2-1-3'!$J$24:$M$40,TEXT(AL16,"MM")&amp;TEXT(AL16,"MM")&amp;"*",'F-2-1-3'!$AT$24:$AX$40)</f>
        <v>0</v>
      </c>
      <c r="AM22" s="940"/>
      <c r="AN22" s="940"/>
      <c r="AO22" s="940"/>
      <c r="AP22" s="805"/>
      <c r="AQ22" s="953">
        <f>SUMIF('F-2-1-3'!$J$24:$M$40,TEXT(AQ16,"MM")&amp;TEXT(AQ16,"MM")&amp;"*",'F-2-1-3'!$AT$24:$AX$40)</f>
        <v>0</v>
      </c>
      <c r="AR22" s="940"/>
      <c r="AS22" s="940"/>
      <c r="AT22" s="940"/>
      <c r="AU22" s="805"/>
      <c r="AV22" s="953">
        <f>SUMIF('F-2-1-3'!$J$24:$M$40,TEXT(AV16,"MM")&amp;TEXT(AV16,"MM")&amp;"*",'F-2-1-3'!$AT$24:$AX$40)</f>
        <v>0</v>
      </c>
      <c r="AW22" s="940"/>
      <c r="AX22" s="940"/>
      <c r="AY22" s="940"/>
      <c r="AZ22" s="805"/>
      <c r="BA22" s="953">
        <f>SUMIF('F-2-1-3'!$J$24:$M$40,TEXT(BA16,"MM")&amp;TEXT(BA16,"MM")&amp;"*",'F-2-1-3'!$AT$24:$AX$40)</f>
        <v>0</v>
      </c>
      <c r="BB22" s="940"/>
      <c r="BC22" s="940"/>
      <c r="BD22" s="940"/>
      <c r="BE22" s="805"/>
      <c r="BF22" s="953">
        <f>SUMIF('F-2-1-3'!$J$24:$M$40,TEXT(BF16,"MM")&amp;TEXT(BF16,"MM")&amp;"*",'F-2-1-3'!$AT$24:$AX$40)</f>
        <v>0</v>
      </c>
      <c r="BG22" s="940"/>
      <c r="BH22" s="940"/>
      <c r="BI22" s="940"/>
      <c r="BJ22" s="805"/>
      <c r="BK22" s="953">
        <f>SUMIF('F-2-1-3'!$J$24:$M$40,TEXT(BK16,"MM")&amp;TEXT(BK16,"MM")&amp;"*",'F-2-1-3'!$AT$24:$AX$40)</f>
        <v>0</v>
      </c>
      <c r="BL22" s="940"/>
      <c r="BM22" s="940"/>
      <c r="BN22" s="940"/>
      <c r="BO22" s="805"/>
      <c r="BP22" s="953">
        <f>SUMIF('F-2-1-3'!$J$24:$M$40,TEXT(BP16,"MM")&amp;TEXT(BP16,"MM")&amp;"*",'F-2-1-3'!$AT$24:$AX$40)</f>
        <v>0</v>
      </c>
      <c r="BQ22" s="940"/>
      <c r="BR22" s="940"/>
      <c r="BS22" s="940"/>
      <c r="BT22" s="805"/>
      <c r="BU22" s="953">
        <f>SUMIF('F-2-1-3'!$J$24:$M$40,TEXT(BU16,"MM")&amp;TEXT(BU16,"MM")&amp;"*",'F-2-1-3'!$AT$24:$AX$40)</f>
        <v>0</v>
      </c>
      <c r="BV22" s="940"/>
      <c r="BW22" s="940"/>
      <c r="BX22" s="940"/>
      <c r="BY22" s="805"/>
      <c r="BZ22" s="953">
        <f>SUMIF('F-2-1-3'!$J$24:$M$40,TEXT(BZ16,"MM")&amp;TEXT(BZ16,"MM")&amp;"*",'F-2-1-3'!$AT$24:$AX$40)</f>
        <v>0</v>
      </c>
      <c r="CA22" s="940"/>
      <c r="CB22" s="940"/>
      <c r="CC22" s="940"/>
      <c r="CD22" s="805"/>
      <c r="CE22" s="953">
        <f>SUMIF('F-2-1-3'!$J$24:$M$40,TEXT(CE16,"MM")&amp;TEXT(CE16,"MM")&amp;"*",'F-2-1-3'!$AT$24:$AX$40)</f>
        <v>0</v>
      </c>
      <c r="CF22" s="940"/>
      <c r="CG22" s="940"/>
      <c r="CH22" s="940"/>
      <c r="CI22" s="805"/>
      <c r="CJ22" s="955">
        <f>SUMIF('F-2-1-3'!J20:M36,"0112"&amp;"*",'F-2-1-3'!AT20:AX36)+SUMIF('F-2-1-3'!J20:M36,"0201"&amp;"*",'F-2-1-3'!AT20:AX36)+SUMIF('F-2-1-3'!J20:M36,"0302"&amp;"*",'F-2-1-3'!AT20:AX36)+SUMIF('F-2-1-3'!J20:M36,"0403"&amp;"*",'F-2-1-3'!AT20:AX36)+SUMIF('F-2-1-3'!J20:M36,"0503"&amp;"*",'F-2-1-3'!AT20:AX36)+SUMIF('F-2-1-3'!J20:M36,"0605"&amp;"*",'F-2-1-3'!AT20:AX36)+SUMIF('F-2-1-3'!J20:M36,"0706"&amp;"*",'F-2-1-3'!AT20:AX36)+SUMIF('F-2-1-3'!J20:M36,"0807"&amp;"*",'F-2-1-3'!AT20:AX36)+SUMIF('F-2-1-3'!J20:M36,"0908"&amp;"*",'F-2-1-3'!AT20:AX36)+SUMIF('F-2-1-3'!J20:M36,"1009"&amp;"*",'F-2-1-3'!AT20:AX36)+SUMIF('F-2-1-3'!J20:M36,"1110"&amp;"*",'F-2-1-3'!AT20:AX36)+SUMIF('F-2-1-3'!J20:M36,"1201"&amp;"*",'F-2-1-3'!AT20:AX36)</f>
        <v>0</v>
      </c>
      <c r="CK22" s="940"/>
      <c r="CL22" s="940"/>
      <c r="CM22" s="940"/>
      <c r="CN22" s="805"/>
      <c r="CO22" s="955">
        <f>IF(CJ22&gt;0,CJ22,SUM(AB22:CI22))</f>
        <v>0</v>
      </c>
      <c r="CP22" s="940"/>
      <c r="CQ22" s="940"/>
      <c r="CR22" s="940"/>
      <c r="CS22" s="805"/>
      <c r="CT22" s="955">
        <f>CO22-W22</f>
        <v>0</v>
      </c>
      <c r="CU22" s="940"/>
      <c r="CV22" s="940"/>
      <c r="CW22" s="940"/>
      <c r="CX22" s="805"/>
    </row>
    <row r="23" spans="1:102" ht="14.4" customHeight="1" x14ac:dyDescent="0.25">
      <c r="A23" s="110" t="str">
        <v>Berdasarkan Data Pemicu dan Data Penguji</v>
      </c>
      <c r="G23" s="52"/>
      <c r="H23" s="804"/>
      <c r="I23" s="940"/>
      <c r="J23" s="940"/>
      <c r="K23" s="940"/>
      <c r="M23" s="940"/>
      <c r="N23" s="940"/>
      <c r="O23" s="940"/>
      <c r="P23" s="940"/>
      <c r="Q23" s="940"/>
      <c r="R23" s="940"/>
      <c r="S23" s="940"/>
      <c r="T23" s="805"/>
      <c r="U23" s="964"/>
      <c r="V23" s="805"/>
      <c r="W23" s="1157"/>
      <c r="X23" s="940"/>
      <c r="Y23" s="940"/>
      <c r="Z23" s="940"/>
      <c r="AA23" s="805"/>
      <c r="AB23" s="952"/>
      <c r="AC23" s="940"/>
      <c r="AD23" s="940"/>
      <c r="AE23" s="940"/>
      <c r="AF23" s="805"/>
      <c r="AG23" s="952"/>
      <c r="AH23" s="940"/>
      <c r="AI23" s="940"/>
      <c r="AJ23" s="940"/>
      <c r="AK23" s="805"/>
      <c r="AL23" s="952"/>
      <c r="AM23" s="940"/>
      <c r="AN23" s="940"/>
      <c r="AO23" s="940"/>
      <c r="AP23" s="805"/>
      <c r="AQ23" s="952"/>
      <c r="AR23" s="940"/>
      <c r="AS23" s="940"/>
      <c r="AT23" s="940"/>
      <c r="AU23" s="805"/>
      <c r="AV23" s="952"/>
      <c r="AW23" s="940"/>
      <c r="AX23" s="940"/>
      <c r="AY23" s="940"/>
      <c r="AZ23" s="805"/>
      <c r="BA23" s="952"/>
      <c r="BB23" s="940"/>
      <c r="BC23" s="940"/>
      <c r="BD23" s="940"/>
      <c r="BE23" s="805"/>
      <c r="BF23" s="952"/>
      <c r="BG23" s="940"/>
      <c r="BH23" s="940"/>
      <c r="BI23" s="940"/>
      <c r="BJ23" s="805"/>
      <c r="BK23" s="952"/>
      <c r="BL23" s="940"/>
      <c r="BM23" s="940"/>
      <c r="BN23" s="940"/>
      <c r="BO23" s="805"/>
      <c r="BP23" s="952"/>
      <c r="BQ23" s="940"/>
      <c r="BR23" s="940"/>
      <c r="BS23" s="940"/>
      <c r="BT23" s="805"/>
      <c r="BU23" s="952"/>
      <c r="BV23" s="940"/>
      <c r="BW23" s="940"/>
      <c r="BX23" s="940"/>
      <c r="BY23" s="805"/>
      <c r="BZ23" s="952"/>
      <c r="CA23" s="940"/>
      <c r="CB23" s="940"/>
      <c r="CC23" s="940"/>
      <c r="CD23" s="805"/>
      <c r="CE23" s="952"/>
      <c r="CF23" s="940"/>
      <c r="CG23" s="940"/>
      <c r="CH23" s="940"/>
      <c r="CI23" s="805"/>
      <c r="CJ23" s="952"/>
      <c r="CK23" s="940"/>
      <c r="CL23" s="940"/>
      <c r="CM23" s="940"/>
      <c r="CN23" s="805"/>
      <c r="CO23" s="952"/>
      <c r="CP23" s="940"/>
      <c r="CQ23" s="940"/>
      <c r="CR23" s="940"/>
      <c r="CS23" s="805"/>
      <c r="CT23" s="952"/>
      <c r="CU23" s="940"/>
      <c r="CV23" s="940"/>
      <c r="CW23" s="940"/>
      <c r="CX23" s="805"/>
    </row>
    <row r="24" spans="1:102" ht="14.4" customHeight="1" x14ac:dyDescent="0.25">
      <c r="G24" s="52">
        <v>4</v>
      </c>
      <c r="H24" s="944" t="str">
        <f>'F-2'!$G$9</f>
        <v>Keuntungan Pengalihan Aset selain persediaan</v>
      </c>
      <c r="I24" s="940"/>
      <c r="J24" s="940"/>
      <c r="K24" s="940"/>
      <c r="L24" s="53" t="s">
        <v>1681</v>
      </c>
      <c r="M24" s="1158" t="s">
        <v>1464</v>
      </c>
      <c r="N24" s="940"/>
      <c r="O24" s="940"/>
      <c r="P24" s="940"/>
      <c r="Q24" s="940"/>
      <c r="R24" s="940"/>
      <c r="S24" s="940"/>
      <c r="T24" s="805"/>
      <c r="U24" s="964" t="s">
        <v>551</v>
      </c>
      <c r="V24" s="805"/>
      <c r="W24" s="1157">
        <f>'F-2'!$U$32</f>
        <v>0</v>
      </c>
      <c r="X24" s="940"/>
      <c r="Y24" s="940"/>
      <c r="Z24" s="940"/>
      <c r="AA24" s="805"/>
      <c r="AB24" s="945"/>
      <c r="AC24" s="940"/>
      <c r="AD24" s="940"/>
      <c r="AE24" s="940"/>
      <c r="AF24" s="805"/>
      <c r="AG24" s="945"/>
      <c r="AH24" s="940"/>
      <c r="AI24" s="940"/>
      <c r="AJ24" s="940"/>
      <c r="AK24" s="805"/>
      <c r="AL24" s="945"/>
      <c r="AM24" s="940"/>
      <c r="AN24" s="940"/>
      <c r="AO24" s="940"/>
      <c r="AP24" s="805"/>
      <c r="AQ24" s="945"/>
      <c r="AR24" s="940"/>
      <c r="AS24" s="940"/>
      <c r="AT24" s="940"/>
      <c r="AU24" s="805"/>
      <c r="AV24" s="945"/>
      <c r="AW24" s="940"/>
      <c r="AX24" s="940"/>
      <c r="AY24" s="940"/>
      <c r="AZ24" s="805"/>
      <c r="BA24" s="945"/>
      <c r="BB24" s="940"/>
      <c r="BC24" s="940"/>
      <c r="BD24" s="940"/>
      <c r="BE24" s="805"/>
      <c r="BF24" s="945"/>
      <c r="BG24" s="940"/>
      <c r="BH24" s="940"/>
      <c r="BI24" s="940"/>
      <c r="BJ24" s="805"/>
      <c r="BK24" s="945"/>
      <c r="BL24" s="940"/>
      <c r="BM24" s="940"/>
      <c r="BN24" s="940"/>
      <c r="BO24" s="805"/>
      <c r="BP24" s="945"/>
      <c r="BQ24" s="940"/>
      <c r="BR24" s="940"/>
      <c r="BS24" s="940"/>
      <c r="BT24" s="805"/>
      <c r="BU24" s="945"/>
      <c r="BV24" s="940"/>
      <c r="BW24" s="940"/>
      <c r="BX24" s="940"/>
      <c r="BY24" s="805"/>
      <c r="BZ24" s="945"/>
      <c r="CA24" s="940"/>
      <c r="CB24" s="940"/>
      <c r="CC24" s="940"/>
      <c r="CD24" s="805"/>
      <c r="CE24" s="945"/>
      <c r="CF24" s="940"/>
      <c r="CG24" s="940"/>
      <c r="CH24" s="940"/>
      <c r="CI24" s="805"/>
      <c r="CJ24" s="955">
        <f>'F-2-1-4'!AK40</f>
        <v>0</v>
      </c>
      <c r="CK24" s="940"/>
      <c r="CL24" s="940"/>
      <c r="CM24" s="940"/>
      <c r="CN24" s="805"/>
      <c r="CO24" s="955">
        <f>IF(CJ24&gt;0,CJ24,SUM(AB24:CI24))</f>
        <v>0</v>
      </c>
      <c r="CP24" s="940"/>
      <c r="CQ24" s="940"/>
      <c r="CR24" s="940"/>
      <c r="CS24" s="805"/>
      <c r="CT24" s="955">
        <f>CO24-W24</f>
        <v>0</v>
      </c>
      <c r="CU24" s="940"/>
      <c r="CV24" s="940"/>
      <c r="CW24" s="940"/>
      <c r="CX24" s="805"/>
    </row>
    <row r="25" spans="1:102" ht="14.25" customHeight="1" x14ac:dyDescent="0.25">
      <c r="G25" s="52"/>
      <c r="H25" s="804"/>
      <c r="I25" s="940"/>
      <c r="J25" s="940"/>
      <c r="K25" s="940"/>
      <c r="M25" s="940"/>
      <c r="N25" s="940"/>
      <c r="O25" s="940"/>
      <c r="P25" s="940"/>
      <c r="Q25" s="940"/>
      <c r="R25" s="940"/>
      <c r="S25" s="940"/>
      <c r="T25" s="805"/>
      <c r="U25" s="964"/>
      <c r="V25" s="805"/>
      <c r="W25" s="1157"/>
      <c r="X25" s="940"/>
      <c r="Y25" s="940"/>
      <c r="Z25" s="940"/>
      <c r="AA25" s="805"/>
      <c r="AB25" s="952"/>
      <c r="AC25" s="940"/>
      <c r="AD25" s="940"/>
      <c r="AE25" s="940"/>
      <c r="AF25" s="805"/>
      <c r="AG25" s="952"/>
      <c r="AH25" s="940"/>
      <c r="AI25" s="940"/>
      <c r="AJ25" s="940"/>
      <c r="AK25" s="805"/>
      <c r="AL25" s="952"/>
      <c r="AM25" s="940"/>
      <c r="AN25" s="940"/>
      <c r="AO25" s="940"/>
      <c r="AP25" s="805"/>
      <c r="AQ25" s="952"/>
      <c r="AR25" s="940"/>
      <c r="AS25" s="940"/>
      <c r="AT25" s="940"/>
      <c r="AU25" s="805"/>
      <c r="AV25" s="952"/>
      <c r="AW25" s="940"/>
      <c r="AX25" s="940"/>
      <c r="AY25" s="940"/>
      <c r="AZ25" s="805"/>
      <c r="BA25" s="952"/>
      <c r="BB25" s="940"/>
      <c r="BC25" s="940"/>
      <c r="BD25" s="940"/>
      <c r="BE25" s="805"/>
      <c r="BF25" s="952"/>
      <c r="BG25" s="940"/>
      <c r="BH25" s="940"/>
      <c r="BI25" s="940"/>
      <c r="BJ25" s="805"/>
      <c r="BK25" s="952"/>
      <c r="BL25" s="940"/>
      <c r="BM25" s="940"/>
      <c r="BN25" s="940"/>
      <c r="BO25" s="805"/>
      <c r="BP25" s="952"/>
      <c r="BQ25" s="940"/>
      <c r="BR25" s="940"/>
      <c r="BS25" s="940"/>
      <c r="BT25" s="805"/>
      <c r="BU25" s="952"/>
      <c r="BV25" s="940"/>
      <c r="BW25" s="940"/>
      <c r="BX25" s="940"/>
      <c r="BY25" s="805"/>
      <c r="BZ25" s="952"/>
      <c r="CA25" s="940"/>
      <c r="CB25" s="940"/>
      <c r="CC25" s="940"/>
      <c r="CD25" s="805"/>
      <c r="CE25" s="952"/>
      <c r="CF25" s="940"/>
      <c r="CG25" s="940"/>
      <c r="CH25" s="940"/>
      <c r="CI25" s="805"/>
      <c r="CJ25" s="952"/>
      <c r="CK25" s="940"/>
      <c r="CL25" s="940"/>
      <c r="CM25" s="940"/>
      <c r="CN25" s="805"/>
      <c r="CO25" s="952"/>
      <c r="CP25" s="940"/>
      <c r="CQ25" s="940"/>
      <c r="CR25" s="940"/>
      <c r="CS25" s="805"/>
      <c r="CT25" s="952"/>
      <c r="CU25" s="940"/>
      <c r="CV25" s="940"/>
      <c r="CW25" s="940"/>
      <c r="CX25" s="805"/>
    </row>
    <row r="26" spans="1:102" ht="14.4" customHeight="1" x14ac:dyDescent="0.25">
      <c r="G26" s="52">
        <v>5</v>
      </c>
      <c r="H26" s="944" t="str">
        <f>'F-2'!$G$9</f>
        <v>Keuntungan Pengalihan Aset selain persediaan</v>
      </c>
      <c r="I26" s="940"/>
      <c r="J26" s="940"/>
      <c r="K26" s="940"/>
      <c r="L26" s="53" t="s">
        <v>1681</v>
      </c>
      <c r="M26" s="1158" t="s">
        <v>1468</v>
      </c>
      <c r="N26" s="940"/>
      <c r="O26" s="940"/>
      <c r="P26" s="940"/>
      <c r="Q26" s="940"/>
      <c r="R26" s="940"/>
      <c r="S26" s="940"/>
      <c r="T26" s="805"/>
      <c r="U26" s="964" t="s">
        <v>553</v>
      </c>
      <c r="V26" s="805"/>
      <c r="W26" s="1157">
        <f>'F-2'!$U$32</f>
        <v>0</v>
      </c>
      <c r="X26" s="940"/>
      <c r="Y26" s="940"/>
      <c r="Z26" s="940"/>
      <c r="AA26" s="805"/>
      <c r="AB26" s="953">
        <f ca="1">SUMIF('F-2-1-5'!$J$20:$O$34,TEXT(AB16,"MM")&amp;TEXT(AB16,"MM")&amp;"*",'F-2-1-5'!$AL$20:$AP$34)</f>
        <v>0</v>
      </c>
      <c r="AC26" s="940"/>
      <c r="AD26" s="940"/>
      <c r="AE26" s="940"/>
      <c r="AF26" s="805"/>
      <c r="AG26" s="953">
        <f ca="1">SUMIF('F-2-1-5'!$J$20:$O$34,TEXT(AG16,"MM")&amp;TEXT(AG16,"MM")&amp;"*",'F-2-1-5'!$AL$20:$AP$34)</f>
        <v>0</v>
      </c>
      <c r="AH26" s="940"/>
      <c r="AI26" s="940"/>
      <c r="AJ26" s="940"/>
      <c r="AK26" s="805"/>
      <c r="AL26" s="953">
        <f ca="1">SUMIF('F-2-1-5'!$J$20:$O$34,TEXT(AL16,"MM")&amp;TEXT(AL16,"MM")&amp;"*",'F-2-1-5'!$AL$20:$AP$34)</f>
        <v>0</v>
      </c>
      <c r="AM26" s="940"/>
      <c r="AN26" s="940"/>
      <c r="AO26" s="940"/>
      <c r="AP26" s="805"/>
      <c r="AQ26" s="953">
        <f ca="1">SUMIF('F-2-1-5'!$J$20:$O$34,TEXT(AQ16,"MM")&amp;TEXT(AQ16,"MM")&amp;"*",'F-2-1-5'!$AL$20:$AP$34)</f>
        <v>0</v>
      </c>
      <c r="AR26" s="940"/>
      <c r="AS26" s="940"/>
      <c r="AT26" s="940"/>
      <c r="AU26" s="805"/>
      <c r="AV26" s="953">
        <f ca="1">SUMIF('F-2-1-5'!$J$20:$O$34,TEXT(AV16,"MM")&amp;TEXT(AV16,"MM")&amp;"*",'F-2-1-5'!$AL$20:$AP$34)</f>
        <v>0</v>
      </c>
      <c r="AW26" s="940"/>
      <c r="AX26" s="940"/>
      <c r="AY26" s="940"/>
      <c r="AZ26" s="805"/>
      <c r="BA26" s="953">
        <f ca="1">SUMIF('F-2-1-5'!$J$20:$O$34,TEXT(BA16,"MM")&amp;TEXT(BA16,"MM")&amp;"*",'F-2-1-5'!$AL$20:$AP$34)</f>
        <v>0</v>
      </c>
      <c r="BB26" s="940"/>
      <c r="BC26" s="940"/>
      <c r="BD26" s="940"/>
      <c r="BE26" s="805"/>
      <c r="BF26" s="953">
        <f ca="1">SUMIF('F-2-1-5'!$J$20:$O$34,TEXT(BF16,"MM")&amp;TEXT(BF16,"MM")&amp;"*",'F-2-1-5'!$AL$20:$AP$34)</f>
        <v>0</v>
      </c>
      <c r="BG26" s="940"/>
      <c r="BH26" s="940"/>
      <c r="BI26" s="940"/>
      <c r="BJ26" s="805"/>
      <c r="BK26" s="953">
        <f ca="1">SUMIF('F-2-1-5'!$J$20:$O$34,TEXT(BK16,"MM")&amp;TEXT(BK16,"MM")&amp;"*",'F-2-1-5'!$AL$20:$AP$34)</f>
        <v>0</v>
      </c>
      <c r="BL26" s="940"/>
      <c r="BM26" s="940"/>
      <c r="BN26" s="940"/>
      <c r="BO26" s="805"/>
      <c r="BP26" s="953">
        <f ca="1">SUMIF('F-2-1-5'!$J$20:$O$34,TEXT(BP16,"MM")&amp;TEXT(BP16,"MM")&amp;"*",'F-2-1-5'!$AL$20:$AP$34)</f>
        <v>0</v>
      </c>
      <c r="BQ26" s="940"/>
      <c r="BR26" s="940"/>
      <c r="BS26" s="940"/>
      <c r="BT26" s="805"/>
      <c r="BU26" s="953">
        <f ca="1">SUMIF('F-2-1-5'!$J$20:$O$34,TEXT(BU16,"MM")&amp;TEXT(BU16,"MM")&amp;"*",'F-2-1-5'!$AL$20:$AP$34)</f>
        <v>0</v>
      </c>
      <c r="BV26" s="940"/>
      <c r="BW26" s="940"/>
      <c r="BX26" s="940"/>
      <c r="BY26" s="805"/>
      <c r="BZ26" s="953">
        <f ca="1">SUMIF('F-2-1-5'!$J$20:$O$34,TEXT(BZ16,"MM")&amp;TEXT(BZ16,"MM")&amp;"*",'F-2-1-5'!$AL$20:$AP$34)</f>
        <v>0</v>
      </c>
      <c r="CA26" s="940"/>
      <c r="CB26" s="940"/>
      <c r="CC26" s="940"/>
      <c r="CD26" s="805"/>
      <c r="CE26" s="953">
        <f ca="1">SUMIF('F-2-1-5'!$J$20:$O$34,TEXT(CE16,"MM")&amp;TEXT(CE16,"MM")&amp;"*",'F-2-1-5'!$AL$20:$AP$34)</f>
        <v>0</v>
      </c>
      <c r="CF26" s="940"/>
      <c r="CG26" s="940"/>
      <c r="CH26" s="940"/>
      <c r="CI26" s="805"/>
      <c r="CJ26" s="955">
        <f ca="1">SUMIF('F-2-1-5'!J20:O34,"0112"&amp;"*",'F-2-1-5'!AL20:AP34)+SUMIF('F-2-1-5'!J20:O34,"0201"&amp;"*",'F-2-1-5'!AL20:AP34)+SUMIF('F-2-1-5'!J20:O34,"0302"&amp;"*",'F-2-1-5'!AL20:AP34)+SUMIF('F-2-1-5'!J20:O34,"0403"&amp;"*",'F-2-1-5'!AL20:AP34)+SUMIF('F-2-1-5'!J20:O34,"0503"&amp;"*",'F-2-1-5'!AL20:AP34)+SUMIF('F-2-1-5'!J20:O34,"0605"&amp;"*",'F-2-1-5'!AL20:AP34)+SUMIF('F-2-1-5'!J20:O34,"0706"&amp;"*",'F-2-1-5'!AL20:AP34)+SUMIF('F-2-1-5'!J20:O34,"0807"&amp;"*",'F-2-1-5'!AL20:AP34)+SUMIF('F-2-1-5'!J20:O34,"0908"&amp;"*",'F-2-1-5'!AL20:AP34)+SUMIF('F-2-1-5'!J20:O34,"1009"&amp;"*",'F-2-1-5'!AL20:AP34)+SUMIF('F-2-1-5'!J20:O34,"1110"&amp;"*",'F-2-1-5'!AL20:AP34)+SUMIF('F-2-1-5'!J20:O34,"1201"&amp;"*",'F-2-1-5'!AL20:AP34)</f>
        <v>0</v>
      </c>
      <c r="CK26" s="940"/>
      <c r="CL26" s="940"/>
      <c r="CM26" s="940"/>
      <c r="CN26" s="805"/>
      <c r="CO26" s="955">
        <f ca="1">IF(CJ26&gt;0,CJ26,SUM(AB26:CI26))</f>
        <v>0</v>
      </c>
      <c r="CP26" s="940"/>
      <c r="CQ26" s="940"/>
      <c r="CR26" s="940"/>
      <c r="CS26" s="805"/>
      <c r="CT26" s="955">
        <f ca="1">CO26-W26</f>
        <v>0</v>
      </c>
      <c r="CU26" s="940"/>
      <c r="CV26" s="940"/>
      <c r="CW26" s="940"/>
      <c r="CX26" s="805"/>
    </row>
    <row r="27" spans="1:102" ht="14.25" customHeight="1" x14ac:dyDescent="0.25">
      <c r="G27" s="52"/>
      <c r="H27" s="804"/>
      <c r="I27" s="940"/>
      <c r="J27" s="940"/>
      <c r="K27" s="940"/>
      <c r="M27" s="940"/>
      <c r="N27" s="940"/>
      <c r="O27" s="940"/>
      <c r="P27" s="940"/>
      <c r="Q27" s="940"/>
      <c r="R27" s="940"/>
      <c r="S27" s="940"/>
      <c r="T27" s="805"/>
      <c r="U27" s="964"/>
      <c r="V27" s="805"/>
      <c r="W27" s="1157"/>
      <c r="X27" s="940"/>
      <c r="Y27" s="940"/>
      <c r="Z27" s="940"/>
      <c r="AA27" s="805"/>
      <c r="AB27" s="952"/>
      <c r="AC27" s="940"/>
      <c r="AD27" s="940"/>
      <c r="AE27" s="940"/>
      <c r="AF27" s="805"/>
      <c r="AG27" s="952"/>
      <c r="AH27" s="940"/>
      <c r="AI27" s="940"/>
      <c r="AJ27" s="940"/>
      <c r="AK27" s="805"/>
      <c r="AL27" s="952"/>
      <c r="AM27" s="940"/>
      <c r="AN27" s="940"/>
      <c r="AO27" s="940"/>
      <c r="AP27" s="805"/>
      <c r="AQ27" s="952"/>
      <c r="AR27" s="940"/>
      <c r="AS27" s="940"/>
      <c r="AT27" s="940"/>
      <c r="AU27" s="805"/>
      <c r="AV27" s="952"/>
      <c r="AW27" s="940"/>
      <c r="AX27" s="940"/>
      <c r="AY27" s="940"/>
      <c r="AZ27" s="805"/>
      <c r="BA27" s="952"/>
      <c r="BB27" s="940"/>
      <c r="BC27" s="940"/>
      <c r="BD27" s="940"/>
      <c r="BE27" s="805"/>
      <c r="BF27" s="952"/>
      <c r="BG27" s="940"/>
      <c r="BH27" s="940"/>
      <c r="BI27" s="940"/>
      <c r="BJ27" s="805"/>
      <c r="BK27" s="952"/>
      <c r="BL27" s="940"/>
      <c r="BM27" s="940"/>
      <c r="BN27" s="940"/>
      <c r="BO27" s="805"/>
      <c r="BP27" s="952"/>
      <c r="BQ27" s="940"/>
      <c r="BR27" s="940"/>
      <c r="BS27" s="940"/>
      <c r="BT27" s="805"/>
      <c r="BU27" s="952"/>
      <c r="BV27" s="940"/>
      <c r="BW27" s="940"/>
      <c r="BX27" s="940"/>
      <c r="BY27" s="805"/>
      <c r="BZ27" s="952"/>
      <c r="CA27" s="940"/>
      <c r="CB27" s="940"/>
      <c r="CC27" s="940"/>
      <c r="CD27" s="805"/>
      <c r="CE27" s="952"/>
      <c r="CF27" s="940"/>
      <c r="CG27" s="940"/>
      <c r="CH27" s="940"/>
      <c r="CI27" s="805"/>
      <c r="CJ27" s="952"/>
      <c r="CK27" s="940"/>
      <c r="CL27" s="940"/>
      <c r="CM27" s="940"/>
      <c r="CN27" s="805"/>
      <c r="CO27" s="952"/>
      <c r="CP27" s="940"/>
      <c r="CQ27" s="940"/>
      <c r="CR27" s="940"/>
      <c r="CS27" s="805"/>
      <c r="CT27" s="952"/>
      <c r="CU27" s="940"/>
      <c r="CV27" s="940"/>
      <c r="CW27" s="940"/>
      <c r="CX27" s="805"/>
    </row>
    <row r="28" spans="1:102" ht="14.4" customHeight="1" x14ac:dyDescent="0.25">
      <c r="B28" s="760"/>
      <c r="C28" s="761"/>
      <c r="D28" s="761"/>
      <c r="E28" s="761"/>
      <c r="G28" s="52">
        <v>6</v>
      </c>
      <c r="H28" s="944" t="str">
        <f>'F-2'!$G$9</f>
        <v>Keuntungan Pengalihan Aset selain persediaan</v>
      </c>
      <c r="I28" s="940"/>
      <c r="J28" s="940"/>
      <c r="K28" s="940"/>
      <c r="L28" s="53" t="s">
        <v>1681</v>
      </c>
      <c r="M28" s="1158" t="s">
        <v>1472</v>
      </c>
      <c r="N28" s="940"/>
      <c r="O28" s="940"/>
      <c r="P28" s="940"/>
      <c r="Q28" s="940"/>
      <c r="R28" s="940"/>
      <c r="S28" s="940"/>
      <c r="T28" s="805"/>
      <c r="U28" s="964" t="s">
        <v>555</v>
      </c>
      <c r="V28" s="805"/>
      <c r="W28" s="1157">
        <f>'F-2'!$U$32</f>
        <v>0</v>
      </c>
      <c r="X28" s="940"/>
      <c r="Y28" s="940"/>
      <c r="Z28" s="940"/>
      <c r="AA28" s="805"/>
      <c r="AB28" s="945"/>
      <c r="AC28" s="940"/>
      <c r="AD28" s="940"/>
      <c r="AE28" s="940"/>
      <c r="AF28" s="805"/>
      <c r="AG28" s="945"/>
      <c r="AH28" s="940"/>
      <c r="AI28" s="940"/>
      <c r="AJ28" s="940"/>
      <c r="AK28" s="805"/>
      <c r="AL28" s="945"/>
      <c r="AM28" s="940"/>
      <c r="AN28" s="940"/>
      <c r="AO28" s="940"/>
      <c r="AP28" s="805"/>
      <c r="AQ28" s="945"/>
      <c r="AR28" s="940"/>
      <c r="AS28" s="940"/>
      <c r="AT28" s="940"/>
      <c r="AU28" s="805"/>
      <c r="AV28" s="945"/>
      <c r="AW28" s="940"/>
      <c r="AX28" s="940"/>
      <c r="AY28" s="940"/>
      <c r="AZ28" s="805"/>
      <c r="BA28" s="945"/>
      <c r="BB28" s="940"/>
      <c r="BC28" s="940"/>
      <c r="BD28" s="940"/>
      <c r="BE28" s="805"/>
      <c r="BF28" s="945"/>
      <c r="BG28" s="940"/>
      <c r="BH28" s="940"/>
      <c r="BI28" s="940"/>
      <c r="BJ28" s="805"/>
      <c r="BK28" s="945"/>
      <c r="BL28" s="940"/>
      <c r="BM28" s="940"/>
      <c r="BN28" s="940"/>
      <c r="BO28" s="805"/>
      <c r="BP28" s="945"/>
      <c r="BQ28" s="940"/>
      <c r="BR28" s="940"/>
      <c r="BS28" s="940"/>
      <c r="BT28" s="805"/>
      <c r="BU28" s="945"/>
      <c r="BV28" s="940"/>
      <c r="BW28" s="940"/>
      <c r="BX28" s="940"/>
      <c r="BY28" s="805"/>
      <c r="BZ28" s="945"/>
      <c r="CA28" s="940"/>
      <c r="CB28" s="940"/>
      <c r="CC28" s="940"/>
      <c r="CD28" s="805"/>
      <c r="CE28" s="945"/>
      <c r="CF28" s="940"/>
      <c r="CG28" s="940"/>
      <c r="CH28" s="940"/>
      <c r="CI28" s="805"/>
      <c r="CJ28" s="955">
        <f>'F-2-1-6'!L34</f>
        <v>0</v>
      </c>
      <c r="CK28" s="940"/>
      <c r="CL28" s="940"/>
      <c r="CM28" s="940"/>
      <c r="CN28" s="805"/>
      <c r="CO28" s="955">
        <f>IF(CJ28&gt;0,CJ28,SUM(AB28:CI28))</f>
        <v>0</v>
      </c>
      <c r="CP28" s="940"/>
      <c r="CQ28" s="940"/>
      <c r="CR28" s="940"/>
      <c r="CS28" s="805"/>
      <c r="CT28" s="955">
        <f>CO28-W28</f>
        <v>0</v>
      </c>
      <c r="CU28" s="940"/>
      <c r="CV28" s="940"/>
      <c r="CW28" s="940"/>
      <c r="CX28" s="805"/>
    </row>
    <row r="29" spans="1:102" ht="14.4" customHeight="1" x14ac:dyDescent="0.25">
      <c r="G29" s="52"/>
      <c r="H29" s="804"/>
      <c r="I29" s="940"/>
      <c r="J29" s="940"/>
      <c r="K29" s="940"/>
      <c r="M29" s="940"/>
      <c r="N29" s="940"/>
      <c r="O29" s="940"/>
      <c r="P29" s="940"/>
      <c r="Q29" s="940"/>
      <c r="R29" s="940"/>
      <c r="S29" s="940"/>
      <c r="T29" s="805"/>
      <c r="U29" s="964"/>
      <c r="V29" s="805"/>
      <c r="W29" s="950"/>
      <c r="X29" s="940"/>
      <c r="Y29" s="940"/>
      <c r="Z29" s="940"/>
      <c r="AA29" s="805"/>
      <c r="AB29" s="952"/>
      <c r="AC29" s="940"/>
      <c r="AD29" s="940"/>
      <c r="AE29" s="940"/>
      <c r="AF29" s="805"/>
      <c r="AG29" s="952"/>
      <c r="AH29" s="940"/>
      <c r="AI29" s="940"/>
      <c r="AJ29" s="940"/>
      <c r="AK29" s="805"/>
      <c r="AL29" s="952"/>
      <c r="AM29" s="940"/>
      <c r="AN29" s="940"/>
      <c r="AO29" s="940"/>
      <c r="AP29" s="805"/>
      <c r="AQ29" s="952"/>
      <c r="AR29" s="940"/>
      <c r="AS29" s="940"/>
      <c r="AT29" s="940"/>
      <c r="AU29" s="805"/>
      <c r="AV29" s="952"/>
      <c r="AW29" s="940"/>
      <c r="AX29" s="940"/>
      <c r="AY29" s="940"/>
      <c r="AZ29" s="805"/>
      <c r="BA29" s="952"/>
      <c r="BB29" s="940"/>
      <c r="BC29" s="940"/>
      <c r="BD29" s="940"/>
      <c r="BE29" s="805"/>
      <c r="BF29" s="952"/>
      <c r="BG29" s="940"/>
      <c r="BH29" s="940"/>
      <c r="BI29" s="940"/>
      <c r="BJ29" s="805"/>
      <c r="BK29" s="952"/>
      <c r="BL29" s="940"/>
      <c r="BM29" s="940"/>
      <c r="BN29" s="940"/>
      <c r="BO29" s="805"/>
      <c r="BP29" s="952"/>
      <c r="BQ29" s="940"/>
      <c r="BR29" s="940"/>
      <c r="BS29" s="940"/>
      <c r="BT29" s="805"/>
      <c r="BU29" s="952"/>
      <c r="BV29" s="940"/>
      <c r="BW29" s="940"/>
      <c r="BX29" s="940"/>
      <c r="BY29" s="805"/>
      <c r="BZ29" s="952"/>
      <c r="CA29" s="940"/>
      <c r="CB29" s="940"/>
      <c r="CC29" s="940"/>
      <c r="CD29" s="805"/>
      <c r="CE29" s="952"/>
      <c r="CF29" s="940"/>
      <c r="CG29" s="940"/>
      <c r="CH29" s="940"/>
      <c r="CI29" s="805"/>
      <c r="CJ29" s="952"/>
      <c r="CK29" s="940"/>
      <c r="CL29" s="940"/>
      <c r="CM29" s="940"/>
      <c r="CN29" s="805"/>
      <c r="CO29" s="952"/>
      <c r="CP29" s="940"/>
      <c r="CQ29" s="940"/>
      <c r="CR29" s="940"/>
      <c r="CS29" s="805"/>
      <c r="CT29" s="952"/>
      <c r="CU29" s="940"/>
      <c r="CV29" s="940"/>
      <c r="CW29" s="940"/>
      <c r="CX29" s="805"/>
    </row>
    <row r="30" spans="1:102" ht="14.25" customHeight="1" thickBot="1" x14ac:dyDescent="0.3">
      <c r="G30" s="290"/>
      <c r="H30" s="291"/>
      <c r="I30" s="291"/>
      <c r="J30" s="291"/>
      <c r="K30" s="291"/>
      <c r="L30" s="291"/>
      <c r="M30" s="291"/>
      <c r="N30" s="291"/>
      <c r="O30" s="291"/>
      <c r="P30" s="291"/>
      <c r="Q30" s="291"/>
      <c r="R30" s="291"/>
      <c r="S30" s="291"/>
      <c r="T30" s="291"/>
      <c r="U30" s="292"/>
      <c r="V30" s="293"/>
      <c r="W30" s="941"/>
      <c r="X30" s="942"/>
      <c r="Y30" s="942"/>
      <c r="Z30" s="942"/>
      <c r="AA30" s="943"/>
      <c r="AB30" s="941"/>
      <c r="AC30" s="942"/>
      <c r="AD30" s="942"/>
      <c r="AE30" s="942"/>
      <c r="AF30" s="943"/>
      <c r="AG30" s="941"/>
      <c r="AH30" s="942"/>
      <c r="AI30" s="942"/>
      <c r="AJ30" s="942"/>
      <c r="AK30" s="943"/>
      <c r="AL30" s="941"/>
      <c r="AM30" s="942"/>
      <c r="AN30" s="942"/>
      <c r="AO30" s="942"/>
      <c r="AP30" s="943"/>
      <c r="AQ30" s="941"/>
      <c r="AR30" s="942"/>
      <c r="AS30" s="942"/>
      <c r="AT30" s="942"/>
      <c r="AU30" s="943"/>
      <c r="AV30" s="941"/>
      <c r="AW30" s="942"/>
      <c r="AX30" s="942"/>
      <c r="AY30" s="942"/>
      <c r="AZ30" s="943"/>
      <c r="BA30" s="941"/>
      <c r="BB30" s="942"/>
      <c r="BC30" s="942"/>
      <c r="BD30" s="942"/>
      <c r="BE30" s="943"/>
      <c r="BF30" s="941"/>
      <c r="BG30" s="942"/>
      <c r="BH30" s="942"/>
      <c r="BI30" s="942"/>
      <c r="BJ30" s="943"/>
      <c r="BK30" s="941"/>
      <c r="BL30" s="942"/>
      <c r="BM30" s="942"/>
      <c r="BN30" s="942"/>
      <c r="BO30" s="943"/>
      <c r="BP30" s="941"/>
      <c r="BQ30" s="942"/>
      <c r="BR30" s="942"/>
      <c r="BS30" s="942"/>
      <c r="BT30" s="943"/>
      <c r="BU30" s="941"/>
      <c r="BV30" s="942"/>
      <c r="BW30" s="942"/>
      <c r="BX30" s="942"/>
      <c r="BY30" s="943"/>
      <c r="BZ30" s="941"/>
      <c r="CA30" s="942"/>
      <c r="CB30" s="942"/>
      <c r="CC30" s="942"/>
      <c r="CD30" s="943"/>
      <c r="CE30" s="941"/>
      <c r="CF30" s="942"/>
      <c r="CG30" s="942"/>
      <c r="CH30" s="942"/>
      <c r="CI30" s="943"/>
      <c r="CJ30" s="941"/>
      <c r="CK30" s="942"/>
      <c r="CL30" s="942"/>
      <c r="CM30" s="942"/>
      <c r="CN30" s="943"/>
      <c r="CO30" s="941"/>
      <c r="CP30" s="942"/>
      <c r="CQ30" s="942"/>
      <c r="CR30" s="942"/>
      <c r="CS30" s="943"/>
      <c r="CT30" s="941"/>
      <c r="CU30" s="942"/>
      <c r="CV30" s="942"/>
      <c r="CW30" s="942"/>
      <c r="CX30" s="943"/>
    </row>
    <row r="31" spans="1:102" ht="15" customHeight="1" thickTop="1" x14ac:dyDescent="0.25">
      <c r="AL31" s="110"/>
      <c r="AM31" s="110"/>
      <c r="AN31" s="110"/>
      <c r="AO31" s="110"/>
      <c r="AP31" s="110"/>
      <c r="AQ31" s="110"/>
      <c r="AR31" s="110"/>
      <c r="AS31" s="110"/>
      <c r="AT31" s="110"/>
      <c r="AU31" s="110"/>
      <c r="AV31" s="110"/>
      <c r="AW31" s="110"/>
      <c r="AX31" s="110"/>
      <c r="AY31" s="110"/>
      <c r="AZ31" s="110"/>
      <c r="BA31" s="110"/>
      <c r="BB31" s="110"/>
      <c r="BC31" s="110"/>
      <c r="BD31" s="110"/>
      <c r="BE31" s="110"/>
      <c r="BF31" s="110"/>
      <c r="BG31" s="110"/>
      <c r="BH31" s="110"/>
      <c r="BI31" s="110"/>
      <c r="BJ31" s="110"/>
      <c r="BK31" s="110"/>
      <c r="BL31" s="110"/>
      <c r="BM31" s="110"/>
      <c r="BN31" s="110"/>
      <c r="BO31" s="110"/>
      <c r="BP31" s="110"/>
      <c r="BQ31" s="110"/>
      <c r="BR31" s="110"/>
      <c r="BS31" s="110"/>
      <c r="BT31" s="110"/>
      <c r="BU31" s="110"/>
      <c r="BV31" s="110"/>
      <c r="BW31" s="110"/>
      <c r="BX31" s="110"/>
      <c r="BY31" s="110"/>
      <c r="BZ31" s="110"/>
      <c r="CA31" s="110"/>
      <c r="CB31" s="110"/>
      <c r="CC31" s="110"/>
      <c r="CD31" s="110"/>
      <c r="CE31" s="110"/>
      <c r="CF31" s="110"/>
      <c r="CG31" s="110"/>
      <c r="CH31" s="110"/>
      <c r="CI31" s="110"/>
      <c r="CJ31" s="110"/>
      <c r="CK31" s="110"/>
      <c r="CL31" s="110"/>
      <c r="CM31" s="110"/>
      <c r="CN31" s="110"/>
      <c r="CO31" s="110"/>
      <c r="CP31" s="110"/>
      <c r="CQ31" s="110"/>
      <c r="CR31" s="110"/>
      <c r="CS31" s="110"/>
      <c r="CT31" s="110"/>
      <c r="CU31" s="110"/>
      <c r="CV31" s="110"/>
      <c r="CW31" s="110"/>
      <c r="CX31" s="110"/>
    </row>
    <row r="32" spans="1:102" ht="15" customHeight="1" x14ac:dyDescent="0.25">
      <c r="G32" s="198" t="s">
        <v>1779</v>
      </c>
      <c r="H32" s="199"/>
      <c r="I32" s="199"/>
      <c r="J32" s="199"/>
      <c r="K32" s="199"/>
      <c r="L32" s="199"/>
      <c r="M32" s="199"/>
      <c r="N32" s="199"/>
      <c r="O32" s="199"/>
      <c r="P32" s="199"/>
      <c r="Q32" s="199"/>
      <c r="R32" s="199"/>
      <c r="S32" s="199"/>
      <c r="T32" s="199"/>
      <c r="U32" s="199"/>
      <c r="V32" s="199"/>
      <c r="W32" s="199"/>
      <c r="X32" s="199"/>
      <c r="Y32" s="199"/>
      <c r="Z32" s="199"/>
      <c r="AA32" s="199"/>
      <c r="AB32" s="199"/>
      <c r="AC32" s="199"/>
      <c r="AD32" s="199"/>
      <c r="AE32" s="199"/>
      <c r="AF32" s="199"/>
      <c r="AG32" s="199"/>
      <c r="AH32" s="199"/>
      <c r="AI32" s="199"/>
      <c r="AJ32" s="199"/>
      <c r="AK32" s="200"/>
      <c r="AL32" s="110"/>
      <c r="AM32" s="110"/>
      <c r="AN32" s="110"/>
      <c r="AO32" s="110"/>
      <c r="AP32" s="110"/>
      <c r="AQ32" s="110"/>
      <c r="AR32" s="110"/>
      <c r="AS32" s="110"/>
      <c r="AT32" s="110"/>
      <c r="AU32" s="110"/>
      <c r="AV32" s="110"/>
      <c r="AW32" s="110"/>
      <c r="AX32" s="110"/>
      <c r="AY32" s="110"/>
      <c r="AZ32" s="110"/>
      <c r="BA32" s="110"/>
      <c r="BB32" s="110"/>
      <c r="BC32" s="110"/>
      <c r="BD32" s="110"/>
      <c r="BE32" s="110"/>
      <c r="BF32" s="110"/>
      <c r="BG32" s="110"/>
      <c r="BH32" s="110"/>
      <c r="BI32" s="110"/>
      <c r="BJ32" s="110"/>
      <c r="BK32" s="110"/>
      <c r="BL32" s="110"/>
      <c r="BM32" s="110"/>
      <c r="BN32" s="110"/>
      <c r="BO32" s="110"/>
      <c r="BP32" s="110"/>
      <c r="BQ32" s="110"/>
      <c r="BR32" s="110"/>
      <c r="BS32" s="110"/>
      <c r="BT32" s="110"/>
      <c r="BU32" s="110"/>
      <c r="BV32" s="110"/>
      <c r="BW32" s="110"/>
      <c r="BX32" s="110"/>
      <c r="BY32" s="110"/>
      <c r="BZ32" s="110"/>
      <c r="CA32" s="110"/>
      <c r="CB32" s="110"/>
      <c r="CC32" s="110"/>
      <c r="CD32" s="110"/>
      <c r="CE32" s="110"/>
      <c r="CF32" s="110"/>
      <c r="CG32" s="110"/>
      <c r="CH32" s="110"/>
      <c r="CI32" s="110"/>
      <c r="CJ32" s="110"/>
      <c r="CK32" s="110"/>
      <c r="CL32" s="110"/>
      <c r="CM32" s="110"/>
      <c r="CN32" s="110"/>
      <c r="CO32" s="110"/>
      <c r="CP32" s="110"/>
      <c r="CQ32" s="110"/>
      <c r="CR32" s="110"/>
      <c r="CS32" s="110"/>
      <c r="CT32" s="110"/>
      <c r="CU32" s="110"/>
      <c r="CV32" s="110"/>
      <c r="CW32" s="110"/>
      <c r="CX32" s="110"/>
    </row>
    <row r="33" spans="7:102" ht="15" customHeight="1" x14ac:dyDescent="0.25">
      <c r="G33" s="201" t="s">
        <v>1445</v>
      </c>
      <c r="H33" s="970" t="s">
        <v>1780</v>
      </c>
      <c r="I33" s="764"/>
      <c r="J33" s="764"/>
      <c r="K33" s="764"/>
      <c r="L33" s="764"/>
      <c r="M33" s="764"/>
      <c r="N33" s="764"/>
      <c r="O33" s="764"/>
      <c r="P33" s="764"/>
      <c r="Q33" s="764"/>
      <c r="R33" s="764"/>
      <c r="S33" s="764"/>
      <c r="T33" s="764"/>
      <c r="U33" s="764"/>
      <c r="V33" s="764"/>
      <c r="W33" s="764"/>
      <c r="X33" s="764"/>
      <c r="Y33" s="764"/>
      <c r="Z33" s="764"/>
      <c r="AA33" s="764"/>
      <c r="AB33" s="764"/>
      <c r="AC33" s="764"/>
      <c r="AD33" s="764"/>
      <c r="AE33" s="764"/>
      <c r="AF33" s="764"/>
      <c r="AG33" s="764"/>
      <c r="AH33" s="764"/>
      <c r="AI33" s="764"/>
      <c r="AJ33" s="764"/>
      <c r="AK33" s="765"/>
      <c r="AL33" s="110"/>
      <c r="AM33" s="110"/>
      <c r="AN33" s="110"/>
      <c r="AO33" s="110"/>
      <c r="AP33" s="110"/>
      <c r="AQ33" s="110"/>
      <c r="AR33" s="110"/>
      <c r="AS33" s="110"/>
      <c r="AT33" s="110"/>
      <c r="AU33" s="110"/>
      <c r="AV33" s="110"/>
      <c r="AW33" s="110"/>
      <c r="AX33" s="110"/>
      <c r="AY33" s="110"/>
      <c r="AZ33" s="110"/>
      <c r="BA33" s="110"/>
      <c r="BB33" s="110"/>
      <c r="BC33" s="110"/>
      <c r="BD33" s="110"/>
      <c r="BE33" s="110"/>
      <c r="BF33" s="110"/>
      <c r="BG33" s="110"/>
      <c r="BH33" s="110"/>
      <c r="BI33" s="110"/>
      <c r="BJ33" s="110"/>
      <c r="BK33" s="110"/>
      <c r="BL33" s="110"/>
      <c r="BM33" s="110"/>
      <c r="BN33" s="110"/>
      <c r="BO33" s="110"/>
      <c r="BP33" s="110"/>
      <c r="BQ33" s="110"/>
      <c r="BR33" s="110"/>
      <c r="BS33" s="110"/>
      <c r="BT33" s="110"/>
      <c r="BU33" s="110"/>
      <c r="BV33" s="110"/>
      <c r="BW33" s="110"/>
      <c r="BX33" s="110"/>
      <c r="BY33" s="110"/>
      <c r="BZ33" s="110"/>
      <c r="CA33" s="110"/>
      <c r="CB33" s="110"/>
      <c r="CC33" s="110"/>
      <c r="CD33" s="110"/>
      <c r="CE33" s="110"/>
      <c r="CF33" s="110"/>
      <c r="CG33" s="110"/>
      <c r="CH33" s="110"/>
      <c r="CI33" s="110"/>
      <c r="CJ33" s="110"/>
      <c r="CK33" s="110"/>
      <c r="CL33" s="110"/>
      <c r="CM33" s="110"/>
      <c r="CN33" s="110"/>
      <c r="CO33" s="110"/>
      <c r="CP33" s="110"/>
      <c r="CQ33" s="110"/>
      <c r="CR33" s="110"/>
      <c r="CS33" s="110"/>
      <c r="CT33" s="110"/>
      <c r="CU33" s="110"/>
      <c r="CV33" s="110"/>
      <c r="CW33" s="110"/>
      <c r="CX33" s="110"/>
    </row>
    <row r="34" spans="7:102" ht="15" customHeight="1" x14ac:dyDescent="0.25">
      <c r="G34" s="520" t="s">
        <v>1781</v>
      </c>
      <c r="H34" s="971" t="str">
        <f>"Berdasarkan hasil pengujian-pengujian tersebut, pemeriksaan atas "&amp;H18&amp;"  disimpulkan sebagai berikut :"</f>
        <v>Berdasarkan hasil pengujian-pengujian tersebut, pemeriksaan atas Keuntungan Pengalihan Aset selain persediaan  disimpulkan sebagai berikut :</v>
      </c>
      <c r="I34" s="789"/>
      <c r="J34" s="789"/>
      <c r="K34" s="789"/>
      <c r="L34" s="789"/>
      <c r="M34" s="789"/>
      <c r="N34" s="789"/>
      <c r="O34" s="789"/>
      <c r="P34" s="789"/>
      <c r="Q34" s="789"/>
      <c r="R34" s="789"/>
      <c r="S34" s="789"/>
      <c r="T34" s="789"/>
      <c r="U34" s="789"/>
      <c r="V34" s="789"/>
      <c r="W34" s="789"/>
      <c r="X34" s="789"/>
      <c r="Y34" s="789"/>
      <c r="Z34" s="789"/>
      <c r="AA34" s="789"/>
      <c r="AB34" s="789"/>
      <c r="AC34" s="789"/>
      <c r="AD34" s="789"/>
      <c r="AE34" s="789"/>
      <c r="AF34" s="789"/>
      <c r="AG34" s="789"/>
      <c r="AH34" s="789"/>
      <c r="AI34" s="789"/>
      <c r="AJ34" s="789"/>
      <c r="AK34" s="790"/>
      <c r="AL34" s="110"/>
      <c r="AM34" s="110"/>
      <c r="AN34" s="110"/>
      <c r="AO34" s="110"/>
      <c r="AP34" s="110"/>
      <c r="AQ34" s="110"/>
      <c r="AR34" s="110"/>
      <c r="AS34" s="110"/>
      <c r="AT34" s="110"/>
      <c r="AU34" s="110"/>
      <c r="AV34" s="110"/>
      <c r="AW34" s="110"/>
      <c r="AX34" s="110"/>
      <c r="AY34" s="110"/>
      <c r="AZ34" s="110"/>
      <c r="BA34" s="110"/>
      <c r="BB34" s="110"/>
      <c r="BC34" s="110"/>
      <c r="BD34" s="110"/>
      <c r="BE34" s="110"/>
      <c r="BF34" s="110"/>
      <c r="BG34" s="110"/>
      <c r="BH34" s="110"/>
      <c r="BI34" s="110"/>
      <c r="BJ34" s="110"/>
      <c r="BK34" s="110"/>
      <c r="BL34" s="110"/>
      <c r="BM34" s="110"/>
      <c r="BN34" s="110"/>
      <c r="BO34" s="110"/>
      <c r="BP34" s="110"/>
      <c r="BQ34" s="110"/>
      <c r="BR34" s="110"/>
      <c r="BS34" s="110"/>
      <c r="BT34" s="110"/>
      <c r="BU34" s="110"/>
      <c r="BV34" s="110"/>
      <c r="BW34" s="110"/>
      <c r="BX34" s="110"/>
      <c r="BY34" s="110"/>
      <c r="BZ34" s="110"/>
      <c r="CA34" s="110"/>
      <c r="CB34" s="110"/>
      <c r="CC34" s="110"/>
      <c r="CD34" s="110"/>
      <c r="CE34" s="110"/>
      <c r="CF34" s="110"/>
      <c r="CG34" s="110"/>
      <c r="CH34" s="110"/>
      <c r="CI34" s="110"/>
      <c r="CJ34" s="110"/>
      <c r="CK34" s="110"/>
      <c r="CL34" s="110"/>
      <c r="CM34" s="110"/>
      <c r="CN34" s="110"/>
      <c r="CO34" s="110"/>
      <c r="CP34" s="110"/>
      <c r="CQ34" s="110"/>
      <c r="CR34" s="110"/>
      <c r="CS34" s="110"/>
      <c r="CT34" s="110"/>
      <c r="CU34" s="110"/>
      <c r="CV34" s="110"/>
      <c r="CW34" s="110"/>
      <c r="CX34" s="110"/>
    </row>
    <row r="35" spans="7:102" ht="15" customHeight="1" x14ac:dyDescent="0.25">
      <c r="G35" s="521"/>
      <c r="H35" s="804"/>
      <c r="I35" s="940"/>
      <c r="J35" s="940"/>
      <c r="K35" s="940"/>
      <c r="L35" s="940"/>
      <c r="M35" s="940"/>
      <c r="N35" s="940"/>
      <c r="O35" s="940"/>
      <c r="P35" s="940"/>
      <c r="Q35" s="940"/>
      <c r="R35" s="940"/>
      <c r="S35" s="940"/>
      <c r="T35" s="940"/>
      <c r="U35" s="940"/>
      <c r="V35" s="940"/>
      <c r="W35" s="940"/>
      <c r="X35" s="940"/>
      <c r="Y35" s="940"/>
      <c r="Z35" s="940"/>
      <c r="AA35" s="940"/>
      <c r="AB35" s="940"/>
      <c r="AC35" s="940"/>
      <c r="AD35" s="940"/>
      <c r="AE35" s="940"/>
      <c r="AF35" s="940"/>
      <c r="AG35" s="940"/>
      <c r="AH35" s="940"/>
      <c r="AI35" s="940"/>
      <c r="AJ35" s="940"/>
      <c r="AK35" s="805"/>
      <c r="AL35" s="110"/>
      <c r="AM35" s="110"/>
      <c r="AN35" s="110"/>
      <c r="AO35" s="110"/>
      <c r="AP35" s="110"/>
      <c r="AQ35" s="110"/>
      <c r="AR35" s="110"/>
      <c r="AS35" s="110"/>
      <c r="AT35" s="110"/>
      <c r="AU35" s="110"/>
      <c r="AV35" s="110"/>
      <c r="AW35" s="110"/>
      <c r="AX35" s="110"/>
      <c r="AY35" s="110"/>
      <c r="AZ35" s="110"/>
      <c r="BA35" s="110"/>
      <c r="BB35" s="110"/>
      <c r="BC35" s="110"/>
      <c r="BD35" s="110"/>
      <c r="BE35" s="110"/>
      <c r="BF35" s="110"/>
      <c r="BG35" s="110"/>
      <c r="BH35" s="110"/>
      <c r="BI35" s="110"/>
      <c r="BJ35" s="110"/>
      <c r="BK35" s="110"/>
      <c r="BL35" s="110"/>
      <c r="BM35" s="110"/>
      <c r="BN35" s="110"/>
      <c r="BO35" s="110"/>
      <c r="BP35" s="110"/>
      <c r="BQ35" s="110"/>
      <c r="BR35" s="110"/>
      <c r="BS35" s="110"/>
      <c r="BT35" s="110"/>
      <c r="BU35" s="110"/>
      <c r="BV35" s="110"/>
      <c r="BW35" s="110"/>
      <c r="BX35" s="110"/>
      <c r="BY35" s="110"/>
      <c r="BZ35" s="110"/>
      <c r="CA35" s="110"/>
      <c r="CB35" s="110"/>
      <c r="CC35" s="110"/>
      <c r="CD35" s="110"/>
      <c r="CE35" s="110"/>
      <c r="CF35" s="110"/>
      <c r="CG35" s="110"/>
      <c r="CH35" s="110"/>
      <c r="CI35" s="110"/>
      <c r="CJ35" s="110"/>
      <c r="CK35" s="110"/>
      <c r="CL35" s="110"/>
      <c r="CM35" s="110"/>
      <c r="CN35" s="110"/>
      <c r="CO35" s="110"/>
      <c r="CP35" s="110"/>
      <c r="CQ35" s="110"/>
      <c r="CR35" s="110"/>
      <c r="CS35" s="110"/>
      <c r="CT35" s="110"/>
      <c r="CU35" s="110"/>
      <c r="CV35" s="110"/>
      <c r="CW35" s="110"/>
      <c r="CX35" s="110"/>
    </row>
    <row r="36" spans="7:102" ht="15" customHeight="1" x14ac:dyDescent="0.25">
      <c r="G36" s="521"/>
      <c r="H36" s="202" t="str">
        <f>H18&amp;" menurut pemeriksa :"</f>
        <v>Keuntungan Pengalihan Aset selain persediaan menurut pemeriksa :</v>
      </c>
      <c r="I36" s="203"/>
      <c r="J36" s="203"/>
      <c r="K36" s="203"/>
      <c r="L36" s="203"/>
      <c r="M36" s="203"/>
      <c r="N36" s="203"/>
      <c r="O36" s="203"/>
      <c r="P36" s="203"/>
      <c r="Q36" s="203"/>
      <c r="R36" s="203"/>
      <c r="S36" s="203"/>
      <c r="T36" s="203"/>
      <c r="U36" s="203"/>
      <c r="V36" s="203"/>
      <c r="W36" s="203"/>
      <c r="X36" s="203"/>
      <c r="Y36" s="203"/>
      <c r="Z36" s="203"/>
      <c r="AA36" s="203"/>
      <c r="AB36" s="203"/>
      <c r="AK36" s="186"/>
      <c r="AL36" s="110"/>
      <c r="AM36" s="110"/>
      <c r="AN36" s="110"/>
      <c r="AO36" s="110"/>
      <c r="AP36" s="110"/>
      <c r="AQ36" s="110"/>
      <c r="AR36" s="110"/>
      <c r="AS36" s="110"/>
      <c r="AT36" s="110"/>
      <c r="AU36" s="110"/>
      <c r="AV36" s="110"/>
      <c r="AW36" s="110"/>
      <c r="AX36" s="110"/>
      <c r="AY36" s="110"/>
      <c r="AZ36" s="110"/>
      <c r="BA36" s="110"/>
      <c r="BB36" s="110"/>
      <c r="BC36" s="110"/>
      <c r="BD36" s="110"/>
      <c r="BE36" s="110"/>
      <c r="BF36" s="110"/>
      <c r="BG36" s="110"/>
      <c r="BH36" s="110"/>
      <c r="BI36" s="110"/>
      <c r="BJ36" s="110"/>
      <c r="BK36" s="110"/>
      <c r="BL36" s="110"/>
      <c r="BM36" s="110"/>
      <c r="BN36" s="110"/>
      <c r="BO36" s="110"/>
      <c r="BP36" s="110"/>
      <c r="BQ36" s="110"/>
      <c r="BR36" s="110"/>
      <c r="BS36" s="110"/>
      <c r="BT36" s="110"/>
      <c r="BU36" s="110"/>
      <c r="BV36" s="110"/>
      <c r="BW36" s="110"/>
      <c r="BX36" s="110"/>
      <c r="BY36" s="110"/>
      <c r="BZ36" s="110"/>
      <c r="CA36" s="110"/>
      <c r="CB36" s="110"/>
      <c r="CC36" s="110"/>
      <c r="CD36" s="110"/>
      <c r="CE36" s="110"/>
      <c r="CF36" s="110"/>
      <c r="CG36" s="110"/>
      <c r="CH36" s="110"/>
      <c r="CI36" s="110"/>
      <c r="CJ36" s="110"/>
      <c r="CK36" s="110"/>
      <c r="CL36" s="110"/>
      <c r="CM36" s="110"/>
      <c r="CN36" s="110"/>
      <c r="CO36" s="110"/>
      <c r="CP36" s="110"/>
      <c r="CQ36" s="110"/>
      <c r="CR36" s="110"/>
      <c r="CS36" s="110"/>
      <c r="CT36" s="110"/>
      <c r="CU36" s="110"/>
      <c r="CV36" s="110"/>
      <c r="CW36" s="110"/>
      <c r="CX36" s="110"/>
    </row>
    <row r="37" spans="7:102" ht="15" customHeight="1" x14ac:dyDescent="0.25">
      <c r="G37" s="521"/>
      <c r="H37" s="202" t="s">
        <v>1681</v>
      </c>
      <c r="I37" s="939" t="s">
        <v>1782</v>
      </c>
      <c r="J37" s="940"/>
      <c r="K37" s="940"/>
      <c r="L37" s="940"/>
      <c r="M37" s="940"/>
      <c r="N37" s="940"/>
      <c r="O37" s="940"/>
      <c r="P37" s="940"/>
      <c r="Q37" s="940"/>
      <c r="R37" s="940"/>
      <c r="S37" s="940"/>
      <c r="T37" s="940"/>
      <c r="U37" s="940"/>
      <c r="V37" s="940"/>
      <c r="W37" s="203" t="s">
        <v>1684</v>
      </c>
      <c r="X37" s="974">
        <f>IF(I38="Tidak Dilakukan Pengujian",X39,
IF(I38=M18,CO18,
IF(I38=M20,CO20,
IF(I38=M22,CO22,
IF(I38=M24,CO24,
IF(I38=M26,CO26,
IF(I38=M28,CO28,
"Pilih teknik yang lain")))))))</f>
        <v>0</v>
      </c>
      <c r="Y37" s="940"/>
      <c r="Z37" s="940"/>
      <c r="AA37" s="940"/>
      <c r="AB37" s="940"/>
      <c r="AK37" s="186"/>
      <c r="AL37" s="110"/>
      <c r="AM37" s="110"/>
      <c r="AN37" s="110"/>
      <c r="AO37" s="110"/>
      <c r="AP37" s="110"/>
      <c r="AQ37" s="110"/>
      <c r="AR37" s="110"/>
      <c r="AS37" s="110"/>
      <c r="AT37" s="110"/>
      <c r="AU37" s="110"/>
      <c r="AV37" s="110"/>
      <c r="AW37" s="110"/>
      <c r="AX37" s="110"/>
      <c r="AY37" s="110"/>
      <c r="AZ37" s="110"/>
      <c r="BA37" s="110"/>
      <c r="BB37" s="110"/>
      <c r="BC37" s="110"/>
      <c r="BD37" s="110"/>
      <c r="BE37" s="110"/>
      <c r="BF37" s="110"/>
      <c r="BG37" s="110"/>
      <c r="BH37" s="110"/>
      <c r="BI37" s="110"/>
      <c r="BJ37" s="110"/>
      <c r="BK37" s="110"/>
      <c r="BL37" s="110"/>
      <c r="BM37" s="110"/>
      <c r="BN37" s="110"/>
      <c r="BO37" s="110"/>
      <c r="BP37" s="110"/>
      <c r="BQ37" s="110"/>
      <c r="BR37" s="110"/>
      <c r="BS37" s="110"/>
      <c r="BT37" s="110"/>
      <c r="BU37" s="110"/>
      <c r="BV37" s="110"/>
      <c r="BW37" s="110"/>
      <c r="BX37" s="110"/>
      <c r="BY37" s="110"/>
      <c r="BZ37" s="110"/>
      <c r="CA37" s="110"/>
      <c r="CB37" s="110"/>
      <c r="CC37" s="110"/>
      <c r="CD37" s="110"/>
      <c r="CE37" s="110"/>
      <c r="CF37" s="110"/>
      <c r="CG37" s="110"/>
      <c r="CH37" s="110"/>
      <c r="CI37" s="110"/>
      <c r="CJ37" s="110"/>
      <c r="CK37" s="110"/>
      <c r="CL37" s="110"/>
      <c r="CM37" s="110"/>
      <c r="CN37" s="110"/>
      <c r="CO37" s="110"/>
      <c r="CP37" s="110"/>
      <c r="CQ37" s="110"/>
      <c r="CR37" s="110"/>
      <c r="CS37" s="110"/>
      <c r="CT37" s="110"/>
      <c r="CU37" s="110"/>
      <c r="CV37" s="110"/>
      <c r="CW37" s="110"/>
      <c r="CX37" s="110"/>
    </row>
    <row r="38" spans="7:102" ht="15" customHeight="1" x14ac:dyDescent="0.25">
      <c r="G38" s="521"/>
      <c r="H38" s="202"/>
      <c r="I38" s="939" t="s">
        <v>2032</v>
      </c>
      <c r="J38" s="940"/>
      <c r="K38" s="940"/>
      <c r="L38" s="940"/>
      <c r="M38" s="940"/>
      <c r="N38" s="940"/>
      <c r="O38" s="940"/>
      <c r="P38" s="940"/>
      <c r="Q38" s="940"/>
      <c r="R38" s="940"/>
      <c r="S38" s="940"/>
      <c r="T38" s="940"/>
      <c r="U38" s="940"/>
      <c r="V38" s="940"/>
      <c r="W38" s="203"/>
      <c r="X38" s="522"/>
      <c r="Y38" s="522"/>
      <c r="Z38" s="522"/>
      <c r="AA38" s="522"/>
      <c r="AB38" s="522"/>
      <c r="AC38" s="204"/>
      <c r="AD38" s="204"/>
      <c r="AE38" s="204"/>
      <c r="AF38" s="204"/>
      <c r="AG38" s="204"/>
      <c r="AH38" s="204"/>
      <c r="AI38" s="204"/>
      <c r="AJ38" s="204"/>
      <c r="AK38" s="444"/>
      <c r="AL38" s="110"/>
      <c r="AM38" s="110"/>
      <c r="AN38" s="110"/>
      <c r="AO38" s="110"/>
      <c r="AP38" s="110"/>
      <c r="AQ38" s="110"/>
      <c r="AR38" s="110"/>
      <c r="AS38" s="110"/>
      <c r="AT38" s="110"/>
      <c r="AU38" s="110"/>
      <c r="AV38" s="110"/>
      <c r="AW38" s="110"/>
      <c r="AX38" s="110"/>
      <c r="AY38" s="110"/>
      <c r="AZ38" s="110"/>
      <c r="BA38" s="110"/>
      <c r="BB38" s="110"/>
      <c r="BC38" s="110"/>
      <c r="BD38" s="110"/>
      <c r="BE38" s="110"/>
      <c r="BF38" s="110"/>
      <c r="BG38" s="110"/>
      <c r="BH38" s="110"/>
      <c r="BI38" s="110"/>
      <c r="BJ38" s="110"/>
      <c r="BK38" s="110"/>
      <c r="BL38" s="110"/>
      <c r="BM38" s="110"/>
      <c r="BN38" s="110"/>
      <c r="BO38" s="110"/>
      <c r="BP38" s="110"/>
      <c r="BQ38" s="110"/>
      <c r="BR38" s="110"/>
      <c r="BS38" s="110"/>
      <c r="BT38" s="110"/>
      <c r="BU38" s="110"/>
      <c r="BV38" s="110"/>
      <c r="BW38" s="110"/>
      <c r="BX38" s="110"/>
      <c r="BY38" s="110"/>
      <c r="BZ38" s="110"/>
      <c r="CA38" s="110"/>
      <c r="CB38" s="110"/>
      <c r="CC38" s="110"/>
      <c r="CD38" s="110"/>
      <c r="CE38" s="110"/>
      <c r="CF38" s="110"/>
      <c r="CG38" s="110"/>
      <c r="CH38" s="110"/>
      <c r="CI38" s="110"/>
      <c r="CJ38" s="110"/>
      <c r="CK38" s="110"/>
      <c r="CL38" s="110"/>
      <c r="CM38" s="110"/>
      <c r="CN38" s="110"/>
      <c r="CO38" s="110"/>
      <c r="CP38" s="110"/>
      <c r="CQ38" s="110"/>
      <c r="CR38" s="110"/>
      <c r="CS38" s="110"/>
      <c r="CT38" s="110"/>
      <c r="CU38" s="110"/>
      <c r="CV38" s="110"/>
      <c r="CW38" s="110"/>
      <c r="CX38" s="110"/>
    </row>
    <row r="39" spans="7:102" ht="15" customHeight="1" x14ac:dyDescent="0.25">
      <c r="G39" s="521"/>
      <c r="H39" s="202" t="s">
        <v>1681</v>
      </c>
      <c r="I39" s="939" t="s">
        <v>1783</v>
      </c>
      <c r="J39" s="940"/>
      <c r="K39" s="940"/>
      <c r="L39" s="940"/>
      <c r="M39" s="940"/>
      <c r="N39" s="940"/>
      <c r="O39" s="940"/>
      <c r="P39" s="940"/>
      <c r="Q39" s="940"/>
      <c r="R39" s="940"/>
      <c r="S39" s="940"/>
      <c r="T39" s="940"/>
      <c r="U39" s="940"/>
      <c r="V39" s="940"/>
      <c r="W39" s="203" t="s">
        <v>1684</v>
      </c>
      <c r="X39" s="968">
        <f>'F-2'!U32</f>
        <v>0</v>
      </c>
      <c r="Y39" s="794"/>
      <c r="Z39" s="794"/>
      <c r="AA39" s="794"/>
      <c r="AB39" s="794"/>
      <c r="AC39" s="204"/>
      <c r="AD39" s="204"/>
      <c r="AE39" s="204"/>
      <c r="AF39" s="204"/>
      <c r="AG39" s="204"/>
      <c r="AH39" s="204"/>
      <c r="AI39" s="204"/>
      <c r="AJ39" s="204"/>
      <c r="AK39" s="444"/>
      <c r="AL39" s="110"/>
      <c r="AM39" s="110"/>
      <c r="AN39" s="110"/>
      <c r="AO39" s="110"/>
      <c r="AP39" s="110"/>
      <c r="AQ39" s="110"/>
      <c r="AR39" s="110"/>
      <c r="AS39" s="110"/>
      <c r="AT39" s="110"/>
      <c r="AU39" s="110"/>
      <c r="AV39" s="110"/>
      <c r="AW39" s="110"/>
      <c r="AX39" s="110"/>
      <c r="AY39" s="110"/>
      <c r="AZ39" s="110"/>
      <c r="BA39" s="110"/>
      <c r="BB39" s="110"/>
      <c r="BC39" s="110"/>
      <c r="BD39" s="110"/>
      <c r="BE39" s="110"/>
      <c r="BF39" s="110"/>
      <c r="BG39" s="110"/>
      <c r="BH39" s="110"/>
      <c r="BI39" s="110"/>
      <c r="BJ39" s="110"/>
      <c r="BK39" s="110"/>
      <c r="BL39" s="110"/>
      <c r="BM39" s="110"/>
      <c r="BN39" s="110"/>
      <c r="BO39" s="110"/>
      <c r="BP39" s="110"/>
      <c r="BQ39" s="110"/>
      <c r="BR39" s="110"/>
      <c r="BS39" s="110"/>
      <c r="BT39" s="110"/>
      <c r="BU39" s="110"/>
      <c r="BV39" s="110"/>
      <c r="BW39" s="110"/>
      <c r="BX39" s="110"/>
      <c r="BY39" s="110"/>
      <c r="BZ39" s="110"/>
      <c r="CA39" s="110"/>
      <c r="CB39" s="110"/>
      <c r="CC39" s="110"/>
      <c r="CD39" s="110"/>
      <c r="CE39" s="110"/>
      <c r="CF39" s="110"/>
      <c r="CG39" s="110"/>
      <c r="CH39" s="110"/>
      <c r="CI39" s="110"/>
      <c r="CJ39" s="110"/>
      <c r="CK39" s="110"/>
      <c r="CL39" s="110"/>
      <c r="CM39" s="110"/>
      <c r="CN39" s="110"/>
      <c r="CO39" s="110"/>
      <c r="CP39" s="110"/>
      <c r="CQ39" s="110"/>
      <c r="CR39" s="110"/>
      <c r="CS39" s="110"/>
      <c r="CT39" s="110"/>
      <c r="CU39" s="110"/>
      <c r="CV39" s="110"/>
      <c r="CW39" s="110"/>
      <c r="CX39" s="110"/>
    </row>
    <row r="40" spans="7:102" ht="15" customHeight="1" x14ac:dyDescent="0.25">
      <c r="G40" s="521"/>
      <c r="H40" s="202" t="s">
        <v>1772</v>
      </c>
      <c r="I40" s="203"/>
      <c r="J40" s="203"/>
      <c r="K40" s="203"/>
      <c r="L40" s="203"/>
      <c r="M40" s="203"/>
      <c r="N40" s="203"/>
      <c r="O40" s="203"/>
      <c r="P40" s="203"/>
      <c r="Q40" s="203"/>
      <c r="R40" s="203"/>
      <c r="S40" s="203"/>
      <c r="T40" s="203"/>
      <c r="U40" s="203"/>
      <c r="V40" s="203"/>
      <c r="W40" s="203" t="s">
        <v>1684</v>
      </c>
      <c r="X40" s="966">
        <f>X37-X39</f>
        <v>0</v>
      </c>
      <c r="Y40" s="789"/>
      <c r="Z40" s="789"/>
      <c r="AA40" s="789"/>
      <c r="AB40" s="789"/>
      <c r="AC40" s="204"/>
      <c r="AD40" s="204"/>
      <c r="AE40" s="204"/>
      <c r="AF40" s="204"/>
      <c r="AG40" s="204"/>
      <c r="AH40" s="204"/>
      <c r="AI40" s="204"/>
      <c r="AJ40" s="204"/>
      <c r="AK40" s="444"/>
      <c r="AL40" s="110"/>
      <c r="AM40" s="110"/>
      <c r="AN40" s="110"/>
      <c r="AO40" s="110"/>
      <c r="AP40" s="110"/>
      <c r="AQ40" s="110"/>
      <c r="AR40" s="110"/>
      <c r="AS40" s="110"/>
      <c r="AT40" s="110"/>
      <c r="AU40" s="110"/>
      <c r="AV40" s="110"/>
      <c r="AW40" s="110"/>
      <c r="AX40" s="110"/>
      <c r="AY40" s="110"/>
      <c r="AZ40" s="110"/>
      <c r="BA40" s="110"/>
      <c r="BB40" s="110"/>
      <c r="BC40" s="110"/>
      <c r="BD40" s="110"/>
      <c r="BE40" s="110"/>
      <c r="BF40" s="110"/>
      <c r="BG40" s="110"/>
      <c r="BH40" s="110"/>
      <c r="BI40" s="110"/>
      <c r="BJ40" s="110"/>
      <c r="BK40" s="110"/>
      <c r="BL40" s="110"/>
      <c r="BM40" s="110"/>
      <c r="BN40" s="110"/>
      <c r="BO40" s="110"/>
      <c r="BP40" s="110"/>
      <c r="BQ40" s="110"/>
      <c r="BR40" s="110"/>
      <c r="BS40" s="110"/>
      <c r="BT40" s="110"/>
      <c r="BU40" s="110"/>
      <c r="BV40" s="110"/>
      <c r="BW40" s="110"/>
      <c r="BX40" s="110"/>
      <c r="BY40" s="110"/>
      <c r="BZ40" s="110"/>
      <c r="CA40" s="110"/>
      <c r="CB40" s="110"/>
      <c r="CC40" s="110"/>
      <c r="CD40" s="110"/>
      <c r="CE40" s="110"/>
      <c r="CF40" s="110"/>
      <c r="CG40" s="110"/>
      <c r="CH40" s="110"/>
      <c r="CI40" s="110"/>
      <c r="CJ40" s="110"/>
      <c r="CK40" s="110"/>
      <c r="CL40" s="110"/>
      <c r="CM40" s="110"/>
      <c r="CN40" s="110"/>
      <c r="CO40" s="110"/>
      <c r="CP40" s="110"/>
      <c r="CQ40" s="110"/>
      <c r="CR40" s="110"/>
      <c r="CS40" s="110"/>
      <c r="CT40" s="110"/>
      <c r="CU40" s="110"/>
      <c r="CV40" s="110"/>
      <c r="CW40" s="110"/>
      <c r="CX40" s="110"/>
    </row>
    <row r="41" spans="7:102" ht="15" customHeight="1" x14ac:dyDescent="0.25">
      <c r="G41" s="521"/>
      <c r="H41" s="202"/>
      <c r="I41" s="203"/>
      <c r="J41" s="203"/>
      <c r="K41" s="203"/>
      <c r="L41" s="203"/>
      <c r="M41" s="203"/>
      <c r="N41" s="203"/>
      <c r="O41" s="203"/>
      <c r="P41" s="203"/>
      <c r="Q41" s="203"/>
      <c r="R41" s="203"/>
      <c r="S41" s="203"/>
      <c r="T41" s="203"/>
      <c r="U41" s="203"/>
      <c r="V41" s="203"/>
      <c r="W41" s="203"/>
      <c r="X41" s="522"/>
      <c r="Y41" s="522"/>
      <c r="Z41" s="522"/>
      <c r="AA41" s="522"/>
      <c r="AB41" s="522"/>
      <c r="AC41" s="204"/>
      <c r="AD41" s="204"/>
      <c r="AE41" s="204"/>
      <c r="AF41" s="204"/>
      <c r="AG41" s="204"/>
      <c r="AH41" s="204"/>
      <c r="AI41" s="204"/>
      <c r="AJ41" s="204"/>
      <c r="AK41" s="444"/>
      <c r="AL41" s="110"/>
      <c r="AM41" s="110"/>
      <c r="AN41" s="110"/>
      <c r="AO41" s="110"/>
      <c r="AP41" s="110"/>
      <c r="AQ41" s="110"/>
      <c r="AR41" s="110"/>
      <c r="AS41" s="110"/>
      <c r="AT41" s="110"/>
      <c r="AU41" s="110"/>
      <c r="AV41" s="110"/>
      <c r="AW41" s="110"/>
      <c r="AX41" s="110"/>
      <c r="AY41" s="110"/>
      <c r="AZ41" s="110"/>
      <c r="BA41" s="110"/>
      <c r="BB41" s="110"/>
      <c r="BC41" s="110"/>
      <c r="BD41" s="110"/>
      <c r="BE41" s="110"/>
      <c r="BF41" s="110"/>
      <c r="BG41" s="110"/>
      <c r="BH41" s="110"/>
      <c r="BI41" s="110"/>
      <c r="BJ41" s="110"/>
      <c r="BK41" s="110"/>
      <c r="BL41" s="110"/>
      <c r="BM41" s="110"/>
      <c r="BN41" s="110"/>
      <c r="BO41" s="110"/>
      <c r="BP41" s="110"/>
      <c r="BQ41" s="110"/>
      <c r="BR41" s="110"/>
      <c r="BS41" s="110"/>
      <c r="BT41" s="110"/>
      <c r="BU41" s="110"/>
      <c r="BV41" s="110"/>
      <c r="BW41" s="110"/>
      <c r="BX41" s="110"/>
      <c r="BY41" s="110"/>
      <c r="BZ41" s="110"/>
      <c r="CA41" s="110"/>
      <c r="CB41" s="110"/>
      <c r="CC41" s="110"/>
      <c r="CD41" s="110"/>
      <c r="CE41" s="110"/>
      <c r="CF41" s="110"/>
      <c r="CG41" s="110"/>
      <c r="CH41" s="110"/>
      <c r="CI41" s="110"/>
      <c r="CJ41" s="110"/>
      <c r="CK41" s="110"/>
      <c r="CL41" s="110"/>
      <c r="CM41" s="110"/>
      <c r="CN41" s="110"/>
      <c r="CO41" s="110"/>
      <c r="CP41" s="110"/>
      <c r="CQ41" s="110"/>
      <c r="CR41" s="110"/>
      <c r="CS41" s="110"/>
      <c r="CT41" s="110"/>
      <c r="CU41" s="110"/>
      <c r="CV41" s="110"/>
      <c r="CW41" s="110"/>
      <c r="CX41" s="110"/>
    </row>
    <row r="42" spans="7:102" ht="15" customHeight="1" x14ac:dyDescent="0.25">
      <c r="G42" s="521" t="s">
        <v>1784</v>
      </c>
      <c r="H42" s="202" t="s">
        <v>1785</v>
      </c>
      <c r="I42" s="203"/>
      <c r="J42" s="203"/>
      <c r="K42" s="203"/>
      <c r="L42" s="203"/>
      <c r="M42" s="203"/>
      <c r="N42" s="203"/>
      <c r="O42" s="203"/>
      <c r="P42" s="203"/>
      <c r="Q42" s="203"/>
      <c r="R42" s="203"/>
      <c r="S42" s="203"/>
      <c r="T42" s="203"/>
      <c r="U42" s="203"/>
      <c r="V42" s="203"/>
      <c r="W42" s="203"/>
      <c r="X42" s="203"/>
      <c r="Y42" s="203"/>
      <c r="Z42" s="203"/>
      <c r="AA42" s="203"/>
      <c r="AB42" s="203"/>
      <c r="AC42" s="204"/>
      <c r="AD42" s="204"/>
      <c r="AE42" s="204"/>
      <c r="AF42" s="204"/>
      <c r="AG42" s="204"/>
      <c r="AH42" s="204"/>
      <c r="AI42" s="204"/>
      <c r="AJ42" s="204"/>
      <c r="AK42" s="444"/>
      <c r="AL42" s="110"/>
      <c r="AM42" s="110"/>
      <c r="AN42" s="110"/>
      <c r="AO42" s="110"/>
      <c r="AP42" s="110"/>
      <c r="AQ42" s="110"/>
      <c r="AR42" s="110"/>
      <c r="AS42" s="110"/>
      <c r="AT42" s="110"/>
      <c r="AU42" s="110"/>
      <c r="AV42" s="110"/>
      <c r="AW42" s="110"/>
      <c r="AX42" s="110"/>
      <c r="AY42" s="110"/>
      <c r="AZ42" s="110"/>
      <c r="BA42" s="110"/>
      <c r="BB42" s="110"/>
      <c r="BC42" s="110"/>
      <c r="BD42" s="110"/>
      <c r="BE42" s="110"/>
      <c r="BF42" s="110"/>
      <c r="BG42" s="110"/>
      <c r="BH42" s="110"/>
      <c r="BI42" s="110"/>
      <c r="BJ42" s="110"/>
      <c r="BK42" s="110"/>
      <c r="BL42" s="110"/>
      <c r="BM42" s="110"/>
      <c r="BN42" s="110"/>
      <c r="BO42" s="110"/>
      <c r="BP42" s="110"/>
      <c r="BQ42" s="110"/>
      <c r="BR42" s="110"/>
      <c r="BS42" s="110"/>
      <c r="BT42" s="110"/>
      <c r="BU42" s="110"/>
      <c r="BV42" s="110"/>
      <c r="BW42" s="110"/>
      <c r="BX42" s="110"/>
      <c r="BY42" s="110"/>
      <c r="BZ42" s="110"/>
      <c r="CA42" s="110"/>
      <c r="CB42" s="110"/>
      <c r="CC42" s="110"/>
      <c r="CD42" s="110"/>
      <c r="CE42" s="110"/>
      <c r="CF42" s="110"/>
      <c r="CG42" s="110"/>
      <c r="CH42" s="110"/>
      <c r="CI42" s="110"/>
      <c r="CJ42" s="110"/>
      <c r="CK42" s="110"/>
      <c r="CL42" s="110"/>
      <c r="CM42" s="110"/>
      <c r="CN42" s="110"/>
      <c r="CO42" s="110"/>
      <c r="CP42" s="110"/>
      <c r="CQ42" s="110"/>
      <c r="CR42" s="110"/>
      <c r="CS42" s="110"/>
      <c r="CT42" s="110"/>
      <c r="CU42" s="110"/>
      <c r="CV42" s="110"/>
      <c r="CW42" s="110"/>
      <c r="CX42" s="110"/>
    </row>
    <row r="43" spans="7:102" ht="15" customHeight="1" x14ac:dyDescent="0.25">
      <c r="G43" s="521"/>
      <c r="H43" s="972" t="s">
        <v>1786</v>
      </c>
      <c r="I43" s="940"/>
      <c r="J43" s="940"/>
      <c r="K43" s="940"/>
      <c r="L43" s="940"/>
      <c r="M43" s="940"/>
      <c r="N43" s="940"/>
      <c r="O43" s="940"/>
      <c r="P43" s="940"/>
      <c r="Q43" s="940"/>
      <c r="R43" s="940"/>
      <c r="S43" s="940"/>
      <c r="T43" s="940"/>
      <c r="U43" s="940"/>
      <c r="V43" s="940"/>
      <c r="W43" s="940"/>
      <c r="X43" s="940"/>
      <c r="Y43" s="940"/>
      <c r="Z43" s="940"/>
      <c r="AA43" s="940"/>
      <c r="AB43" s="940"/>
      <c r="AC43" s="940"/>
      <c r="AD43" s="940"/>
      <c r="AE43" s="940"/>
      <c r="AF43" s="940"/>
      <c r="AG43" s="940"/>
      <c r="AH43" s="940"/>
      <c r="AI43" s="940"/>
      <c r="AJ43" s="940"/>
      <c r="AK43" s="805"/>
      <c r="AL43" s="110"/>
      <c r="AM43" s="110"/>
      <c r="AN43" s="110"/>
      <c r="AO43" s="110"/>
      <c r="AP43" s="110"/>
      <c r="AQ43" s="110"/>
      <c r="AR43" s="110"/>
      <c r="AS43" s="110"/>
      <c r="AT43" s="110"/>
      <c r="AU43" s="110"/>
      <c r="AV43" s="110"/>
      <c r="AW43" s="110"/>
      <c r="AX43" s="110"/>
      <c r="AY43" s="110"/>
      <c r="AZ43" s="110"/>
      <c r="BA43" s="110"/>
      <c r="BB43" s="110"/>
      <c r="BC43" s="110"/>
      <c r="BD43" s="110"/>
      <c r="BE43" s="110"/>
      <c r="BF43" s="110"/>
      <c r="BG43" s="110"/>
      <c r="BH43" s="110"/>
      <c r="BI43" s="110"/>
      <c r="BJ43" s="110"/>
      <c r="BK43" s="110"/>
      <c r="BL43" s="110"/>
      <c r="BM43" s="110"/>
      <c r="BN43" s="110"/>
      <c r="BO43" s="110"/>
      <c r="BP43" s="110"/>
      <c r="BQ43" s="110"/>
      <c r="BR43" s="110"/>
      <c r="BS43" s="110"/>
      <c r="BT43" s="110"/>
      <c r="BU43" s="110"/>
      <c r="BV43" s="110"/>
      <c r="BW43" s="110"/>
      <c r="BX43" s="110"/>
      <c r="BY43" s="110"/>
      <c r="BZ43" s="110"/>
      <c r="CA43" s="110"/>
      <c r="CB43" s="110"/>
      <c r="CC43" s="110"/>
      <c r="CD43" s="110"/>
      <c r="CE43" s="110"/>
      <c r="CF43" s="110"/>
      <c r="CG43" s="110"/>
      <c r="CH43" s="110"/>
      <c r="CI43" s="110"/>
      <c r="CJ43" s="110"/>
      <c r="CK43" s="110"/>
      <c r="CL43" s="110"/>
      <c r="CM43" s="110"/>
      <c r="CN43" s="110"/>
      <c r="CO43" s="110"/>
      <c r="CP43" s="110"/>
      <c r="CQ43" s="110"/>
      <c r="CR43" s="110"/>
      <c r="CS43" s="110"/>
      <c r="CT43" s="110"/>
      <c r="CU43" s="110"/>
      <c r="CV43" s="110"/>
      <c r="CW43" s="110"/>
      <c r="CX43" s="110"/>
    </row>
    <row r="44" spans="7:102" ht="15" customHeight="1" x14ac:dyDescent="0.25">
      <c r="G44" s="521"/>
      <c r="H44" s="804"/>
      <c r="I44" s="940"/>
      <c r="J44" s="940"/>
      <c r="K44" s="940"/>
      <c r="L44" s="940"/>
      <c r="M44" s="940"/>
      <c r="N44" s="940"/>
      <c r="O44" s="940"/>
      <c r="P44" s="940"/>
      <c r="Q44" s="940"/>
      <c r="R44" s="940"/>
      <c r="S44" s="940"/>
      <c r="T44" s="940"/>
      <c r="U44" s="940"/>
      <c r="V44" s="940"/>
      <c r="W44" s="940"/>
      <c r="X44" s="940"/>
      <c r="Y44" s="940"/>
      <c r="Z44" s="940"/>
      <c r="AA44" s="940"/>
      <c r="AB44" s="940"/>
      <c r="AC44" s="940"/>
      <c r="AD44" s="940"/>
      <c r="AE44" s="940"/>
      <c r="AF44" s="940"/>
      <c r="AG44" s="940"/>
      <c r="AH44" s="940"/>
      <c r="AI44" s="940"/>
      <c r="AJ44" s="940"/>
      <c r="AK44" s="805"/>
      <c r="AL44" s="110"/>
      <c r="AM44" s="110"/>
      <c r="AN44" s="110"/>
      <c r="AO44" s="110"/>
      <c r="AP44" s="110"/>
      <c r="AQ44" s="110"/>
      <c r="AR44" s="110"/>
      <c r="AS44" s="110"/>
      <c r="AT44" s="110"/>
      <c r="AU44" s="110"/>
      <c r="AV44" s="110"/>
      <c r="AW44" s="110"/>
      <c r="AX44" s="110"/>
      <c r="AY44" s="110"/>
      <c r="AZ44" s="110"/>
      <c r="BA44" s="110"/>
      <c r="BB44" s="110"/>
      <c r="BC44" s="110"/>
      <c r="BD44" s="110"/>
      <c r="BE44" s="110"/>
      <c r="BF44" s="110"/>
      <c r="BG44" s="110"/>
      <c r="BH44" s="110"/>
      <c r="BI44" s="110"/>
      <c r="BJ44" s="110"/>
      <c r="BK44" s="110"/>
      <c r="BL44" s="110"/>
      <c r="BM44" s="110"/>
      <c r="BN44" s="110"/>
      <c r="BO44" s="110"/>
      <c r="BP44" s="110"/>
      <c r="BQ44" s="110"/>
      <c r="BR44" s="110"/>
      <c r="BS44" s="110"/>
      <c r="BT44" s="110"/>
      <c r="BU44" s="110"/>
      <c r="BV44" s="110"/>
      <c r="BW44" s="110"/>
      <c r="BX44" s="110"/>
      <c r="BY44" s="110"/>
      <c r="BZ44" s="110"/>
      <c r="CA44" s="110"/>
      <c r="CB44" s="110"/>
      <c r="CC44" s="110"/>
      <c r="CD44" s="110"/>
      <c r="CE44" s="110"/>
      <c r="CF44" s="110"/>
      <c r="CG44" s="110"/>
      <c r="CH44" s="110"/>
      <c r="CI44" s="110"/>
      <c r="CJ44" s="110"/>
      <c r="CK44" s="110"/>
      <c r="CL44" s="110"/>
      <c r="CM44" s="110"/>
      <c r="CN44" s="110"/>
      <c r="CO44" s="110"/>
      <c r="CP44" s="110"/>
      <c r="CQ44" s="110"/>
      <c r="CR44" s="110"/>
      <c r="CS44" s="110"/>
      <c r="CT44" s="110"/>
      <c r="CU44" s="110"/>
      <c r="CV44" s="110"/>
      <c r="CW44" s="110"/>
      <c r="CX44" s="110"/>
    </row>
    <row r="45" spans="7:102" ht="15" customHeight="1" x14ac:dyDescent="0.25">
      <c r="G45" s="521"/>
      <c r="H45" s="804"/>
      <c r="I45" s="940"/>
      <c r="J45" s="940"/>
      <c r="K45" s="940"/>
      <c r="L45" s="940"/>
      <c r="M45" s="940"/>
      <c r="N45" s="940"/>
      <c r="O45" s="940"/>
      <c r="P45" s="940"/>
      <c r="Q45" s="940"/>
      <c r="R45" s="940"/>
      <c r="S45" s="940"/>
      <c r="T45" s="940"/>
      <c r="U45" s="940"/>
      <c r="V45" s="940"/>
      <c r="W45" s="940"/>
      <c r="X45" s="940"/>
      <c r="Y45" s="940"/>
      <c r="Z45" s="940"/>
      <c r="AA45" s="940"/>
      <c r="AB45" s="940"/>
      <c r="AC45" s="940"/>
      <c r="AD45" s="940"/>
      <c r="AE45" s="940"/>
      <c r="AF45" s="940"/>
      <c r="AG45" s="940"/>
      <c r="AH45" s="940"/>
      <c r="AI45" s="940"/>
      <c r="AJ45" s="940"/>
      <c r="AK45" s="805"/>
      <c r="AL45" s="110"/>
      <c r="AM45" s="110"/>
      <c r="AN45" s="110"/>
      <c r="AO45" s="110"/>
      <c r="AP45" s="110"/>
      <c r="AQ45" s="110"/>
      <c r="AR45" s="110"/>
      <c r="AS45" s="110"/>
      <c r="AT45" s="110"/>
      <c r="AU45" s="110"/>
      <c r="AV45" s="110"/>
      <c r="AW45" s="110"/>
      <c r="AX45" s="110"/>
      <c r="AY45" s="110"/>
      <c r="AZ45" s="110"/>
      <c r="BA45" s="110"/>
      <c r="BB45" s="110"/>
      <c r="BC45" s="110"/>
      <c r="BD45" s="110"/>
      <c r="BE45" s="110"/>
      <c r="BF45" s="110"/>
      <c r="BG45" s="110"/>
      <c r="BH45" s="110"/>
      <c r="BI45" s="110"/>
      <c r="BJ45" s="110"/>
      <c r="BK45" s="110"/>
      <c r="BL45" s="110"/>
      <c r="BM45" s="110"/>
      <c r="BN45" s="110"/>
      <c r="BO45" s="110"/>
      <c r="BP45" s="110"/>
      <c r="BQ45" s="110"/>
      <c r="BR45" s="110"/>
      <c r="BS45" s="110"/>
      <c r="BT45" s="110"/>
      <c r="BU45" s="110"/>
      <c r="BV45" s="110"/>
      <c r="BW45" s="110"/>
      <c r="BX45" s="110"/>
      <c r="BY45" s="110"/>
      <c r="BZ45" s="110"/>
      <c r="CA45" s="110"/>
      <c r="CB45" s="110"/>
      <c r="CC45" s="110"/>
      <c r="CD45" s="110"/>
      <c r="CE45" s="110"/>
      <c r="CF45" s="110"/>
      <c r="CG45" s="110"/>
      <c r="CH45" s="110"/>
      <c r="CI45" s="110"/>
      <c r="CJ45" s="110"/>
      <c r="CK45" s="110"/>
      <c r="CL45" s="110"/>
      <c r="CM45" s="110"/>
      <c r="CN45" s="110"/>
      <c r="CO45" s="110"/>
      <c r="CP45" s="110"/>
      <c r="CQ45" s="110"/>
      <c r="CR45" s="110"/>
      <c r="CS45" s="110"/>
      <c r="CT45" s="110"/>
      <c r="CU45" s="110"/>
      <c r="CV45" s="110"/>
      <c r="CW45" s="110"/>
      <c r="CX45" s="110"/>
    </row>
    <row r="46" spans="7:102" ht="15" customHeight="1" x14ac:dyDescent="0.25">
      <c r="G46" s="521"/>
      <c r="H46" s="804"/>
      <c r="I46" s="940"/>
      <c r="J46" s="940"/>
      <c r="K46" s="940"/>
      <c r="L46" s="940"/>
      <c r="M46" s="940"/>
      <c r="N46" s="940"/>
      <c r="O46" s="940"/>
      <c r="P46" s="940"/>
      <c r="Q46" s="940"/>
      <c r="R46" s="940"/>
      <c r="S46" s="940"/>
      <c r="T46" s="940"/>
      <c r="U46" s="940"/>
      <c r="V46" s="940"/>
      <c r="W46" s="940"/>
      <c r="X46" s="940"/>
      <c r="Y46" s="940"/>
      <c r="Z46" s="940"/>
      <c r="AA46" s="940"/>
      <c r="AB46" s="940"/>
      <c r="AC46" s="940"/>
      <c r="AD46" s="940"/>
      <c r="AE46" s="940"/>
      <c r="AF46" s="940"/>
      <c r="AG46" s="940"/>
      <c r="AH46" s="940"/>
      <c r="AI46" s="940"/>
      <c r="AJ46" s="940"/>
      <c r="AK46" s="805"/>
      <c r="AL46" s="110"/>
      <c r="AM46" s="110"/>
      <c r="AN46" s="110"/>
      <c r="AO46" s="110"/>
      <c r="AP46" s="110"/>
      <c r="AQ46" s="110"/>
      <c r="AR46" s="110"/>
      <c r="AS46" s="110"/>
      <c r="AT46" s="110"/>
      <c r="AU46" s="110"/>
      <c r="AV46" s="110"/>
      <c r="AW46" s="110"/>
      <c r="AX46" s="110"/>
      <c r="AY46" s="110"/>
      <c r="AZ46" s="110"/>
      <c r="BA46" s="110"/>
      <c r="BB46" s="110"/>
      <c r="BC46" s="110"/>
      <c r="BD46" s="110"/>
      <c r="BE46" s="110"/>
      <c r="BF46" s="110"/>
      <c r="BG46" s="110"/>
      <c r="BH46" s="110"/>
      <c r="BI46" s="110"/>
      <c r="BJ46" s="110"/>
      <c r="BK46" s="110"/>
      <c r="BL46" s="110"/>
      <c r="BM46" s="110"/>
      <c r="BN46" s="110"/>
      <c r="BO46" s="110"/>
      <c r="BP46" s="110"/>
      <c r="BQ46" s="110"/>
      <c r="BR46" s="110"/>
      <c r="BS46" s="110"/>
      <c r="BT46" s="110"/>
      <c r="BU46" s="110"/>
      <c r="BV46" s="110"/>
      <c r="BW46" s="110"/>
      <c r="BX46" s="110"/>
      <c r="BY46" s="110"/>
      <c r="BZ46" s="110"/>
      <c r="CA46" s="110"/>
      <c r="CB46" s="110"/>
      <c r="CC46" s="110"/>
      <c r="CD46" s="110"/>
      <c r="CE46" s="110"/>
      <c r="CF46" s="110"/>
      <c r="CG46" s="110"/>
      <c r="CH46" s="110"/>
      <c r="CI46" s="110"/>
      <c r="CJ46" s="110"/>
      <c r="CK46" s="110"/>
      <c r="CL46" s="110"/>
      <c r="CM46" s="110"/>
      <c r="CN46" s="110"/>
      <c r="CO46" s="110"/>
      <c r="CP46" s="110"/>
      <c r="CQ46" s="110"/>
      <c r="CR46" s="110"/>
      <c r="CS46" s="110"/>
      <c r="CT46" s="110"/>
      <c r="CU46" s="110"/>
      <c r="CV46" s="110"/>
      <c r="CW46" s="110"/>
      <c r="CX46" s="110"/>
    </row>
    <row r="47" spans="7:102" ht="15" customHeight="1" x14ac:dyDescent="0.25">
      <c r="G47" s="521"/>
      <c r="H47" s="202" t="s">
        <v>1787</v>
      </c>
      <c r="I47" s="203"/>
      <c r="J47" s="203"/>
      <c r="K47" s="203"/>
      <c r="L47" s="203"/>
      <c r="M47" s="203"/>
      <c r="N47" s="203"/>
      <c r="O47" s="203"/>
      <c r="P47" s="203"/>
      <c r="Q47" s="203"/>
      <c r="R47" s="203"/>
      <c r="S47" s="203"/>
      <c r="T47" s="203"/>
      <c r="U47" s="203"/>
      <c r="V47" s="203"/>
      <c r="W47" s="203"/>
      <c r="X47" s="522"/>
      <c r="Y47" s="522"/>
      <c r="Z47" s="522"/>
      <c r="AA47" s="522"/>
      <c r="AB47" s="522"/>
      <c r="AC47" s="435"/>
      <c r="AD47" s="435"/>
      <c r="AE47" s="435"/>
      <c r="AF47" s="435"/>
      <c r="AG47" s="435"/>
      <c r="AH47" s="435"/>
      <c r="AI47" s="435"/>
      <c r="AJ47" s="435"/>
      <c r="AK47" s="437"/>
      <c r="AL47" s="110"/>
      <c r="AM47" s="110"/>
      <c r="AN47" s="110"/>
      <c r="AO47" s="110"/>
      <c r="AP47" s="110"/>
      <c r="AQ47" s="110"/>
      <c r="AR47" s="110"/>
      <c r="AS47" s="110"/>
      <c r="AT47" s="110"/>
      <c r="AU47" s="110"/>
      <c r="AV47" s="110"/>
      <c r="AW47" s="110"/>
      <c r="AX47" s="110"/>
      <c r="AY47" s="110"/>
      <c r="AZ47" s="110"/>
      <c r="BA47" s="110"/>
      <c r="BB47" s="110"/>
      <c r="BC47" s="110"/>
      <c r="BD47" s="110"/>
      <c r="BE47" s="110"/>
      <c r="BF47" s="110"/>
      <c r="BG47" s="110"/>
      <c r="BH47" s="110"/>
      <c r="BI47" s="110"/>
      <c r="BJ47" s="110"/>
      <c r="BK47" s="110"/>
      <c r="BL47" s="110"/>
      <c r="BM47" s="110"/>
      <c r="BN47" s="110"/>
      <c r="BO47" s="110"/>
      <c r="BP47" s="110"/>
      <c r="BQ47" s="110"/>
      <c r="BR47" s="110"/>
      <c r="BS47" s="110"/>
      <c r="BT47" s="110"/>
      <c r="BU47" s="110"/>
      <c r="BV47" s="110"/>
      <c r="BW47" s="110"/>
      <c r="BX47" s="110"/>
      <c r="BY47" s="110"/>
      <c r="BZ47" s="110"/>
      <c r="CA47" s="110"/>
      <c r="CB47" s="110"/>
      <c r="CC47" s="110"/>
      <c r="CD47" s="110"/>
      <c r="CE47" s="110"/>
      <c r="CF47" s="110"/>
      <c r="CG47" s="110"/>
      <c r="CH47" s="110"/>
      <c r="CI47" s="110"/>
      <c r="CJ47" s="110"/>
      <c r="CK47" s="110"/>
      <c r="CL47" s="110"/>
      <c r="CM47" s="110"/>
      <c r="CN47" s="110"/>
      <c r="CO47" s="110"/>
      <c r="CP47" s="110"/>
      <c r="CQ47" s="110"/>
      <c r="CR47" s="110"/>
      <c r="CS47" s="110"/>
      <c r="CT47" s="110"/>
      <c r="CU47" s="110"/>
      <c r="CV47" s="110"/>
      <c r="CW47" s="110"/>
      <c r="CX47" s="110"/>
    </row>
    <row r="48" spans="7:102" ht="15" customHeight="1" x14ac:dyDescent="0.25">
      <c r="G48" s="521"/>
      <c r="H48" s="202" t="s">
        <v>1681</v>
      </c>
      <c r="I48" s="973" t="s">
        <v>2031</v>
      </c>
      <c r="J48" s="940"/>
      <c r="K48" s="940"/>
      <c r="L48" s="940"/>
      <c r="M48" s="940"/>
      <c r="N48" s="940"/>
      <c r="O48" s="940"/>
      <c r="P48" s="940"/>
      <c r="Q48" s="940"/>
      <c r="R48" s="940"/>
      <c r="S48" s="940"/>
      <c r="T48" s="940"/>
      <c r="U48" s="940"/>
      <c r="V48" s="940"/>
      <c r="W48" s="940"/>
      <c r="X48" s="940"/>
      <c r="Y48" s="940"/>
      <c r="Z48" s="940"/>
      <c r="AA48" s="940"/>
      <c r="AB48" s="940"/>
      <c r="AC48" s="435"/>
      <c r="AD48" s="435"/>
      <c r="AE48" s="435"/>
      <c r="AF48" s="435"/>
      <c r="AG48" s="435"/>
      <c r="AH48" s="435"/>
      <c r="AI48" s="435"/>
      <c r="AJ48" s="435"/>
      <c r="AK48" s="437"/>
      <c r="AL48" s="110"/>
      <c r="AM48" s="110"/>
      <c r="AN48" s="110"/>
      <c r="AO48" s="110"/>
      <c r="AP48" s="110"/>
      <c r="AQ48" s="110"/>
      <c r="AR48" s="110"/>
      <c r="AS48" s="110"/>
      <c r="AT48" s="110"/>
      <c r="AU48" s="110"/>
      <c r="AV48" s="110"/>
      <c r="AW48" s="110"/>
      <c r="AX48" s="110"/>
      <c r="AY48" s="110"/>
      <c r="AZ48" s="110"/>
      <c r="BA48" s="110"/>
      <c r="BB48" s="110"/>
      <c r="BC48" s="110"/>
      <c r="BD48" s="110"/>
      <c r="BE48" s="110"/>
      <c r="BF48" s="110"/>
      <c r="BG48" s="110"/>
      <c r="BH48" s="110"/>
      <c r="BI48" s="110"/>
      <c r="BJ48" s="110"/>
      <c r="BK48" s="110"/>
      <c r="BL48" s="110"/>
      <c r="BM48" s="110"/>
      <c r="BN48" s="110"/>
      <c r="BO48" s="110"/>
      <c r="BP48" s="110"/>
      <c r="BQ48" s="110"/>
      <c r="BR48" s="110"/>
      <c r="BS48" s="110"/>
      <c r="BT48" s="110"/>
      <c r="BU48" s="110"/>
      <c r="BV48" s="110"/>
      <c r="BW48" s="110"/>
      <c r="BX48" s="110"/>
      <c r="BY48" s="110"/>
      <c r="BZ48" s="110"/>
      <c r="CA48" s="110"/>
      <c r="CB48" s="110"/>
      <c r="CC48" s="110"/>
      <c r="CD48" s="110"/>
      <c r="CE48" s="110"/>
      <c r="CF48" s="110"/>
      <c r="CG48" s="110"/>
      <c r="CH48" s="110"/>
      <c r="CI48" s="110"/>
      <c r="CJ48" s="110"/>
      <c r="CK48" s="110"/>
      <c r="CL48" s="110"/>
      <c r="CM48" s="110"/>
      <c r="CN48" s="110"/>
      <c r="CO48" s="110"/>
      <c r="CP48" s="110"/>
      <c r="CQ48" s="110"/>
      <c r="CR48" s="110"/>
      <c r="CS48" s="110"/>
      <c r="CT48" s="110"/>
      <c r="CU48" s="110"/>
      <c r="CV48" s="110"/>
      <c r="CW48" s="110"/>
      <c r="CX48" s="110"/>
    </row>
    <row r="49" spans="7:102" ht="15" customHeight="1" x14ac:dyDescent="0.25">
      <c r="G49" s="521"/>
      <c r="H49" s="205"/>
      <c r="I49" s="435"/>
      <c r="W49" s="203"/>
      <c r="X49" s="203"/>
      <c r="Y49" s="203"/>
      <c r="Z49" s="203"/>
      <c r="AA49" s="203"/>
      <c r="AB49" s="203"/>
      <c r="AC49" s="204"/>
      <c r="AD49" s="204"/>
      <c r="AE49" s="204"/>
      <c r="AF49" s="204"/>
      <c r="AG49" s="204"/>
      <c r="AH49" s="204"/>
      <c r="AI49" s="204"/>
      <c r="AJ49" s="204"/>
      <c r="AK49" s="444"/>
      <c r="AL49" s="110"/>
      <c r="AM49" s="110"/>
      <c r="AN49" s="110"/>
      <c r="AO49" s="110"/>
      <c r="AP49" s="110"/>
      <c r="AQ49" s="110"/>
      <c r="AR49" s="110"/>
      <c r="AS49" s="110"/>
      <c r="AT49" s="110"/>
      <c r="AU49" s="110"/>
      <c r="AV49" s="110"/>
      <c r="AW49" s="110"/>
      <c r="AX49" s="110"/>
      <c r="AY49" s="110"/>
      <c r="AZ49" s="110"/>
      <c r="BA49" s="110"/>
      <c r="BB49" s="110"/>
      <c r="BC49" s="110"/>
      <c r="BD49" s="110"/>
      <c r="BE49" s="110"/>
      <c r="BF49" s="110"/>
      <c r="BG49" s="110"/>
      <c r="BH49" s="110"/>
      <c r="BI49" s="110"/>
      <c r="BJ49" s="110"/>
      <c r="BK49" s="110"/>
      <c r="BL49" s="110"/>
      <c r="BM49" s="110"/>
      <c r="BN49" s="110"/>
      <c r="BO49" s="110"/>
      <c r="BP49" s="110"/>
      <c r="BQ49" s="110"/>
      <c r="BR49" s="110"/>
      <c r="BS49" s="110"/>
      <c r="BT49" s="110"/>
      <c r="BU49" s="110"/>
      <c r="BV49" s="110"/>
      <c r="BW49" s="110"/>
      <c r="BX49" s="110"/>
      <c r="BY49" s="110"/>
      <c r="BZ49" s="110"/>
      <c r="CA49" s="110"/>
      <c r="CB49" s="110"/>
      <c r="CC49" s="110"/>
      <c r="CD49" s="110"/>
      <c r="CE49" s="110"/>
      <c r="CF49" s="110"/>
      <c r="CG49" s="110"/>
      <c r="CH49" s="110"/>
      <c r="CI49" s="110"/>
      <c r="CJ49" s="110"/>
      <c r="CK49" s="110"/>
      <c r="CL49" s="110"/>
      <c r="CM49" s="110"/>
      <c r="CN49" s="110"/>
      <c r="CO49" s="110"/>
      <c r="CP49" s="110"/>
      <c r="CQ49" s="110"/>
      <c r="CR49" s="110"/>
      <c r="CS49" s="110"/>
      <c r="CT49" s="110"/>
      <c r="CU49" s="110"/>
      <c r="CV49" s="110"/>
      <c r="CW49" s="110"/>
      <c r="CX49" s="110"/>
    </row>
    <row r="50" spans="7:102" ht="15" customHeight="1" x14ac:dyDescent="0.25">
      <c r="G50" s="521" t="s">
        <v>1788</v>
      </c>
      <c r="H50" s="205" t="s">
        <v>1789</v>
      </c>
      <c r="I50" s="435"/>
      <c r="W50" s="203"/>
      <c r="X50" s="203"/>
      <c r="Y50" s="203"/>
      <c r="Z50" s="203"/>
      <c r="AA50" s="203"/>
      <c r="AB50" s="203"/>
      <c r="AC50" s="204"/>
      <c r="AD50" s="204"/>
      <c r="AE50" s="204"/>
      <c r="AF50" s="204"/>
      <c r="AG50" s="204"/>
      <c r="AH50" s="204"/>
      <c r="AI50" s="204"/>
      <c r="AJ50" s="204"/>
      <c r="AK50" s="444"/>
      <c r="AL50" s="110"/>
      <c r="AM50" s="110"/>
      <c r="AN50" s="110"/>
      <c r="AO50" s="110"/>
      <c r="AP50" s="110"/>
      <c r="AQ50" s="110"/>
      <c r="AR50" s="110"/>
      <c r="AS50" s="110"/>
      <c r="AT50" s="110"/>
      <c r="AU50" s="110"/>
      <c r="AV50" s="110"/>
      <c r="AW50" s="110"/>
      <c r="AX50" s="110"/>
      <c r="AY50" s="110"/>
      <c r="AZ50" s="110"/>
      <c r="BA50" s="110"/>
      <c r="BB50" s="110"/>
      <c r="BC50" s="110"/>
      <c r="BD50" s="110"/>
      <c r="BE50" s="110"/>
      <c r="BF50" s="110"/>
      <c r="BG50" s="110"/>
      <c r="BH50" s="110"/>
      <c r="BI50" s="110"/>
      <c r="BJ50" s="110"/>
      <c r="BK50" s="110"/>
      <c r="BL50" s="110"/>
      <c r="BM50" s="110"/>
      <c r="BN50" s="110"/>
      <c r="BO50" s="110"/>
      <c r="BP50" s="110"/>
      <c r="BQ50" s="110"/>
      <c r="BR50" s="110"/>
      <c r="BS50" s="110"/>
      <c r="BT50" s="110"/>
      <c r="BU50" s="110"/>
      <c r="BV50" s="110"/>
      <c r="BW50" s="110"/>
      <c r="BX50" s="110"/>
      <c r="BY50" s="110"/>
      <c r="BZ50" s="110"/>
      <c r="CA50" s="110"/>
      <c r="CB50" s="110"/>
      <c r="CC50" s="110"/>
      <c r="CD50" s="110"/>
      <c r="CE50" s="110"/>
      <c r="CF50" s="110"/>
      <c r="CG50" s="110"/>
      <c r="CH50" s="110"/>
      <c r="CI50" s="110"/>
      <c r="CJ50" s="110"/>
      <c r="CK50" s="110"/>
      <c r="CL50" s="110"/>
      <c r="CM50" s="110"/>
      <c r="CN50" s="110"/>
      <c r="CO50" s="110"/>
      <c r="CP50" s="110"/>
      <c r="CQ50" s="110"/>
      <c r="CR50" s="110"/>
      <c r="CS50" s="110"/>
      <c r="CT50" s="110"/>
      <c r="CU50" s="110"/>
      <c r="CV50" s="110"/>
      <c r="CW50" s="110"/>
      <c r="CX50" s="110"/>
    </row>
    <row r="51" spans="7:102" ht="15" customHeight="1" x14ac:dyDescent="0.25">
      <c r="G51" s="521"/>
      <c r="H51" s="205">
        <v>1</v>
      </c>
      <c r="I51" s="435"/>
      <c r="W51" s="203"/>
      <c r="X51" s="203"/>
      <c r="Y51" s="203"/>
      <c r="Z51" s="203"/>
      <c r="AA51" s="203"/>
      <c r="AB51" s="203"/>
      <c r="AC51" s="204"/>
      <c r="AD51" s="204"/>
      <c r="AE51" s="204"/>
      <c r="AF51" s="204"/>
      <c r="AG51" s="204"/>
      <c r="AH51" s="204"/>
      <c r="AI51" s="204"/>
      <c r="AJ51" s="204"/>
      <c r="AK51" s="444"/>
      <c r="AL51" s="110"/>
      <c r="AM51" s="110"/>
      <c r="AN51" s="110"/>
      <c r="AO51" s="110"/>
      <c r="AP51" s="110"/>
      <c r="AQ51" s="110"/>
      <c r="AR51" s="110"/>
      <c r="AS51" s="110"/>
      <c r="AT51" s="110"/>
      <c r="AU51" s="110"/>
      <c r="AV51" s="110"/>
      <c r="AW51" s="110"/>
      <c r="AX51" s="110"/>
      <c r="AY51" s="110"/>
      <c r="AZ51" s="110"/>
      <c r="BA51" s="110"/>
      <c r="BB51" s="110"/>
      <c r="BC51" s="110"/>
      <c r="BD51" s="110"/>
      <c r="BE51" s="110"/>
      <c r="BF51" s="110"/>
      <c r="BG51" s="110"/>
      <c r="BH51" s="110"/>
      <c r="BI51" s="110"/>
      <c r="BJ51" s="110"/>
      <c r="BK51" s="110"/>
      <c r="BL51" s="110"/>
      <c r="BM51" s="110"/>
      <c r="BN51" s="110"/>
      <c r="BO51" s="110"/>
      <c r="BP51" s="110"/>
      <c r="BQ51" s="110"/>
      <c r="BR51" s="110"/>
      <c r="BS51" s="110"/>
      <c r="BT51" s="110"/>
      <c r="BU51" s="110"/>
      <c r="BV51" s="110"/>
      <c r="BW51" s="110"/>
      <c r="BX51" s="110"/>
      <c r="BY51" s="110"/>
      <c r="BZ51" s="110"/>
      <c r="CA51" s="110"/>
      <c r="CB51" s="110"/>
      <c r="CC51" s="110"/>
      <c r="CD51" s="110"/>
      <c r="CE51" s="110"/>
      <c r="CF51" s="110"/>
      <c r="CG51" s="110"/>
      <c r="CH51" s="110"/>
      <c r="CI51" s="110"/>
      <c r="CJ51" s="110"/>
      <c r="CK51" s="110"/>
      <c r="CL51" s="110"/>
      <c r="CM51" s="110"/>
      <c r="CN51" s="110"/>
      <c r="CO51" s="110"/>
      <c r="CP51" s="110"/>
      <c r="CQ51" s="110"/>
      <c r="CR51" s="110"/>
      <c r="CS51" s="110"/>
      <c r="CT51" s="110"/>
      <c r="CU51" s="110"/>
      <c r="CV51" s="110"/>
      <c r="CW51" s="110"/>
      <c r="CX51" s="110"/>
    </row>
    <row r="52" spans="7:102" ht="15" customHeight="1" x14ac:dyDescent="0.25">
      <c r="G52" s="521"/>
      <c r="H52" s="205">
        <v>2</v>
      </c>
      <c r="I52" s="435"/>
      <c r="W52" s="203"/>
      <c r="X52" s="203"/>
      <c r="Y52" s="203"/>
      <c r="Z52" s="203"/>
      <c r="AA52" s="203"/>
      <c r="AB52" s="203"/>
      <c r="AC52" s="204"/>
      <c r="AD52" s="204"/>
      <c r="AE52" s="204"/>
      <c r="AF52" s="204"/>
      <c r="AG52" s="204"/>
      <c r="AH52" s="204"/>
      <c r="AI52" s="204"/>
      <c r="AJ52" s="204"/>
      <c r="AK52" s="444"/>
      <c r="AL52" s="110"/>
      <c r="AM52" s="110"/>
      <c r="AN52" s="110"/>
      <c r="AO52" s="110"/>
      <c r="AP52" s="110"/>
      <c r="AQ52" s="110"/>
      <c r="AR52" s="110"/>
      <c r="AS52" s="110"/>
      <c r="AT52" s="110"/>
      <c r="AU52" s="110"/>
      <c r="AV52" s="110"/>
      <c r="AW52" s="110"/>
      <c r="AX52" s="110"/>
      <c r="AY52" s="110"/>
      <c r="AZ52" s="110"/>
      <c r="BA52" s="110"/>
      <c r="BB52" s="110"/>
      <c r="BC52" s="110"/>
      <c r="BD52" s="110"/>
      <c r="BE52" s="110"/>
      <c r="BF52" s="110"/>
      <c r="BG52" s="110"/>
      <c r="BH52" s="110"/>
      <c r="BI52" s="110"/>
      <c r="BJ52" s="110"/>
      <c r="BK52" s="110"/>
      <c r="BL52" s="110"/>
      <c r="BM52" s="110"/>
      <c r="BN52" s="110"/>
      <c r="BO52" s="110"/>
      <c r="BP52" s="110"/>
      <c r="BQ52" s="110"/>
      <c r="BR52" s="110"/>
      <c r="BS52" s="110"/>
      <c r="BT52" s="110"/>
      <c r="BU52" s="110"/>
      <c r="BV52" s="110"/>
      <c r="BW52" s="110"/>
      <c r="BX52" s="110"/>
      <c r="BY52" s="110"/>
      <c r="BZ52" s="110"/>
      <c r="CA52" s="110"/>
      <c r="CB52" s="110"/>
      <c r="CC52" s="110"/>
      <c r="CD52" s="110"/>
      <c r="CE52" s="110"/>
      <c r="CF52" s="110"/>
      <c r="CG52" s="110"/>
      <c r="CH52" s="110"/>
      <c r="CI52" s="110"/>
      <c r="CJ52" s="110"/>
      <c r="CK52" s="110"/>
      <c r="CL52" s="110"/>
      <c r="CM52" s="110"/>
      <c r="CN52" s="110"/>
      <c r="CO52" s="110"/>
      <c r="CP52" s="110"/>
      <c r="CQ52" s="110"/>
      <c r="CR52" s="110"/>
      <c r="CS52" s="110"/>
      <c r="CT52" s="110"/>
      <c r="CU52" s="110"/>
      <c r="CV52" s="110"/>
      <c r="CW52" s="110"/>
      <c r="CX52" s="110"/>
    </row>
    <row r="53" spans="7:102" ht="15" customHeight="1" x14ac:dyDescent="0.25">
      <c r="G53" s="521"/>
      <c r="H53" s="205">
        <v>3</v>
      </c>
      <c r="I53" s="435"/>
      <c r="W53" s="203"/>
      <c r="X53" s="203"/>
      <c r="Y53" s="203"/>
      <c r="Z53" s="203"/>
      <c r="AA53" s="203"/>
      <c r="AB53" s="203"/>
      <c r="AC53" s="204"/>
      <c r="AD53" s="204"/>
      <c r="AE53" s="204"/>
      <c r="AF53" s="204"/>
      <c r="AG53" s="204"/>
      <c r="AH53" s="204"/>
      <c r="AI53" s="204"/>
      <c r="AJ53" s="204"/>
      <c r="AK53" s="444"/>
      <c r="AL53" s="110"/>
      <c r="AM53" s="110"/>
      <c r="AN53" s="110"/>
      <c r="AO53" s="110"/>
      <c r="AP53" s="110"/>
      <c r="AQ53" s="110"/>
      <c r="AR53" s="110"/>
      <c r="AS53" s="110"/>
      <c r="AT53" s="110"/>
      <c r="AU53" s="110"/>
      <c r="AV53" s="110"/>
      <c r="AW53" s="110"/>
      <c r="AX53" s="110"/>
      <c r="AY53" s="110"/>
      <c r="AZ53" s="110"/>
      <c r="BA53" s="110"/>
      <c r="BB53" s="110"/>
      <c r="BC53" s="110"/>
      <c r="BD53" s="110"/>
      <c r="BE53" s="110"/>
      <c r="BF53" s="110"/>
      <c r="BG53" s="110"/>
      <c r="BH53" s="110"/>
      <c r="BI53" s="110"/>
      <c r="BJ53" s="110"/>
      <c r="BK53" s="110"/>
      <c r="BL53" s="110"/>
      <c r="BM53" s="110"/>
      <c r="BN53" s="110"/>
      <c r="BO53" s="110"/>
      <c r="BP53" s="110"/>
      <c r="BQ53" s="110"/>
      <c r="BR53" s="110"/>
      <c r="BS53" s="110"/>
      <c r="BT53" s="110"/>
      <c r="BU53" s="110"/>
      <c r="BV53" s="110"/>
      <c r="BW53" s="110"/>
      <c r="BX53" s="110"/>
      <c r="BY53" s="110"/>
      <c r="BZ53" s="110"/>
      <c r="CA53" s="110"/>
      <c r="CB53" s="110"/>
      <c r="CC53" s="110"/>
      <c r="CD53" s="110"/>
      <c r="CE53" s="110"/>
      <c r="CF53" s="110"/>
      <c r="CG53" s="110"/>
      <c r="CH53" s="110"/>
      <c r="CI53" s="110"/>
      <c r="CJ53" s="110"/>
      <c r="CK53" s="110"/>
      <c r="CL53" s="110"/>
      <c r="CM53" s="110"/>
      <c r="CN53" s="110"/>
      <c r="CO53" s="110"/>
      <c r="CP53" s="110"/>
      <c r="CQ53" s="110"/>
      <c r="CR53" s="110"/>
      <c r="CS53" s="110"/>
      <c r="CT53" s="110"/>
      <c r="CU53" s="110"/>
      <c r="CV53" s="110"/>
      <c r="CW53" s="110"/>
      <c r="CX53" s="110"/>
    </row>
    <row r="54" spans="7:102" ht="15" customHeight="1" x14ac:dyDescent="0.25">
      <c r="G54" s="521"/>
      <c r="H54" s="205"/>
      <c r="I54" s="435"/>
      <c r="W54" s="203"/>
      <c r="X54" s="203"/>
      <c r="Y54" s="203"/>
      <c r="Z54" s="203"/>
      <c r="AA54" s="203"/>
      <c r="AB54" s="203"/>
      <c r="AC54" s="204"/>
      <c r="AD54" s="204"/>
      <c r="AE54" s="204"/>
      <c r="AF54" s="204"/>
      <c r="AG54" s="204"/>
      <c r="AH54" s="204"/>
      <c r="AI54" s="204"/>
      <c r="AJ54" s="204"/>
      <c r="AK54" s="444"/>
      <c r="AL54" s="110"/>
      <c r="AM54" s="110"/>
      <c r="AN54" s="110"/>
      <c r="AO54" s="110"/>
      <c r="AP54" s="110"/>
      <c r="AQ54" s="110"/>
      <c r="AR54" s="110"/>
      <c r="AS54" s="110"/>
      <c r="AT54" s="110"/>
      <c r="AU54" s="110"/>
      <c r="AV54" s="110"/>
      <c r="AW54" s="110"/>
      <c r="AX54" s="110"/>
      <c r="AY54" s="110"/>
      <c r="AZ54" s="110"/>
      <c r="BA54" s="110"/>
      <c r="BB54" s="110"/>
      <c r="BC54" s="110"/>
      <c r="BD54" s="110"/>
      <c r="BE54" s="110"/>
      <c r="BF54" s="110"/>
      <c r="BG54" s="110"/>
      <c r="BH54" s="110"/>
      <c r="BI54" s="110"/>
      <c r="BJ54" s="110"/>
      <c r="BK54" s="110"/>
      <c r="BL54" s="110"/>
      <c r="BM54" s="110"/>
      <c r="BN54" s="110"/>
      <c r="BO54" s="110"/>
      <c r="BP54" s="110"/>
      <c r="BQ54" s="110"/>
      <c r="BR54" s="110"/>
      <c r="BS54" s="110"/>
      <c r="BT54" s="110"/>
      <c r="BU54" s="110"/>
      <c r="BV54" s="110"/>
      <c r="BW54" s="110"/>
      <c r="BX54" s="110"/>
      <c r="BY54" s="110"/>
      <c r="BZ54" s="110"/>
      <c r="CA54" s="110"/>
      <c r="CB54" s="110"/>
      <c r="CC54" s="110"/>
      <c r="CD54" s="110"/>
      <c r="CE54" s="110"/>
      <c r="CF54" s="110"/>
      <c r="CG54" s="110"/>
      <c r="CH54" s="110"/>
      <c r="CI54" s="110"/>
      <c r="CJ54" s="110"/>
      <c r="CK54" s="110"/>
      <c r="CL54" s="110"/>
      <c r="CM54" s="110"/>
      <c r="CN54" s="110"/>
      <c r="CO54" s="110"/>
      <c r="CP54" s="110"/>
      <c r="CQ54" s="110"/>
      <c r="CR54" s="110"/>
      <c r="CS54" s="110"/>
      <c r="CT54" s="110"/>
      <c r="CU54" s="110"/>
      <c r="CV54" s="110"/>
      <c r="CW54" s="110"/>
      <c r="CX54" s="110"/>
    </row>
    <row r="55" spans="7:102" ht="15" customHeight="1" x14ac:dyDescent="0.25">
      <c r="G55" s="521">
        <v>4</v>
      </c>
      <c r="H55" s="205" t="s">
        <v>1790</v>
      </c>
      <c r="I55" s="435"/>
      <c r="W55" s="203"/>
      <c r="X55" s="203"/>
      <c r="Y55" s="203"/>
      <c r="Z55" s="203"/>
      <c r="AA55" s="203"/>
      <c r="AB55" s="203"/>
      <c r="AC55" s="204"/>
      <c r="AD55" s="204"/>
      <c r="AE55" s="204"/>
      <c r="AF55" s="204"/>
      <c r="AG55" s="204"/>
      <c r="AH55" s="204"/>
      <c r="AI55" s="204"/>
      <c r="AJ55" s="204"/>
      <c r="AK55" s="444"/>
      <c r="AL55" s="110"/>
      <c r="AM55" s="110"/>
      <c r="AN55" s="110"/>
      <c r="AO55" s="110"/>
      <c r="AP55" s="110"/>
      <c r="AQ55" s="110"/>
      <c r="AR55" s="110"/>
      <c r="AS55" s="110"/>
      <c r="AT55" s="110"/>
      <c r="AU55" s="110"/>
      <c r="AV55" s="110"/>
      <c r="AW55" s="110"/>
      <c r="AX55" s="110"/>
      <c r="AY55" s="110"/>
      <c r="AZ55" s="110"/>
      <c r="BA55" s="110"/>
      <c r="BB55" s="110"/>
      <c r="BC55" s="110"/>
      <c r="BD55" s="110"/>
      <c r="BE55" s="110"/>
      <c r="BF55" s="110"/>
      <c r="BG55" s="110"/>
      <c r="BH55" s="110"/>
      <c r="BI55" s="110"/>
      <c r="BJ55" s="110"/>
      <c r="BK55" s="110"/>
      <c r="BL55" s="110"/>
      <c r="BM55" s="110"/>
      <c r="BN55" s="110"/>
      <c r="BO55" s="110"/>
      <c r="BP55" s="110"/>
      <c r="BQ55" s="110"/>
      <c r="BR55" s="110"/>
      <c r="BS55" s="110"/>
      <c r="BT55" s="110"/>
      <c r="BU55" s="110"/>
      <c r="BV55" s="110"/>
      <c r="BW55" s="110"/>
      <c r="BX55" s="110"/>
      <c r="BY55" s="110"/>
      <c r="BZ55" s="110"/>
      <c r="CA55" s="110"/>
      <c r="CB55" s="110"/>
      <c r="CC55" s="110"/>
      <c r="CD55" s="110"/>
      <c r="CE55" s="110"/>
      <c r="CF55" s="110"/>
      <c r="CG55" s="110"/>
      <c r="CH55" s="110"/>
      <c r="CI55" s="110"/>
      <c r="CJ55" s="110"/>
      <c r="CK55" s="110"/>
      <c r="CL55" s="110"/>
      <c r="CM55" s="110"/>
      <c r="CN55" s="110"/>
      <c r="CO55" s="110"/>
      <c r="CP55" s="110"/>
      <c r="CQ55" s="110"/>
      <c r="CR55" s="110"/>
      <c r="CS55" s="110"/>
      <c r="CT55" s="110"/>
      <c r="CU55" s="110"/>
      <c r="CV55" s="110"/>
      <c r="CW55" s="110"/>
      <c r="CX55" s="110"/>
    </row>
    <row r="56" spans="7:102" ht="15" customHeight="1" x14ac:dyDescent="0.25">
      <c r="G56" s="521"/>
      <c r="H56" s="205">
        <v>1</v>
      </c>
      <c r="I56" s="435"/>
      <c r="W56" s="203"/>
      <c r="X56" s="203"/>
      <c r="Y56" s="203"/>
      <c r="Z56" s="203"/>
      <c r="AA56" s="203"/>
      <c r="AB56" s="203"/>
      <c r="AC56" s="204"/>
      <c r="AD56" s="204"/>
      <c r="AE56" s="204"/>
      <c r="AF56" s="204"/>
      <c r="AG56" s="204"/>
      <c r="AH56" s="204"/>
      <c r="AI56" s="204"/>
      <c r="AJ56" s="204"/>
      <c r="AK56" s="444"/>
      <c r="AL56" s="110"/>
      <c r="AM56" s="110"/>
      <c r="AN56" s="110"/>
      <c r="AO56" s="110"/>
      <c r="AP56" s="110"/>
      <c r="AQ56" s="110"/>
      <c r="AR56" s="110"/>
      <c r="AS56" s="110"/>
      <c r="AT56" s="110"/>
      <c r="AU56" s="110"/>
      <c r="AV56" s="110"/>
      <c r="AW56" s="110"/>
      <c r="AX56" s="110"/>
      <c r="AY56" s="110"/>
      <c r="AZ56" s="110"/>
      <c r="BA56" s="110"/>
      <c r="BB56" s="110"/>
      <c r="BC56" s="110"/>
      <c r="BD56" s="110"/>
      <c r="BE56" s="110"/>
      <c r="BF56" s="110"/>
      <c r="BG56" s="110"/>
      <c r="BH56" s="110"/>
      <c r="BI56" s="110"/>
      <c r="BJ56" s="110"/>
      <c r="BK56" s="110"/>
      <c r="BL56" s="110"/>
      <c r="BM56" s="110"/>
      <c r="BN56" s="110"/>
      <c r="BO56" s="110"/>
      <c r="BP56" s="110"/>
      <c r="BQ56" s="110"/>
      <c r="BR56" s="110"/>
      <c r="BS56" s="110"/>
      <c r="BT56" s="110"/>
      <c r="BU56" s="110"/>
      <c r="BV56" s="110"/>
      <c r="BW56" s="110"/>
      <c r="BX56" s="110"/>
      <c r="BY56" s="110"/>
      <c r="BZ56" s="110"/>
      <c r="CA56" s="110"/>
      <c r="CB56" s="110"/>
      <c r="CC56" s="110"/>
      <c r="CD56" s="110"/>
      <c r="CE56" s="110"/>
      <c r="CF56" s="110"/>
      <c r="CG56" s="110"/>
      <c r="CH56" s="110"/>
      <c r="CI56" s="110"/>
      <c r="CJ56" s="110"/>
      <c r="CK56" s="110"/>
      <c r="CL56" s="110"/>
      <c r="CM56" s="110"/>
      <c r="CN56" s="110"/>
      <c r="CO56" s="110"/>
      <c r="CP56" s="110"/>
      <c r="CQ56" s="110"/>
      <c r="CR56" s="110"/>
      <c r="CS56" s="110"/>
      <c r="CT56" s="110"/>
      <c r="CU56" s="110"/>
      <c r="CV56" s="110"/>
      <c r="CW56" s="110"/>
      <c r="CX56" s="110"/>
    </row>
    <row r="57" spans="7:102" ht="15" customHeight="1" x14ac:dyDescent="0.25">
      <c r="G57" s="521"/>
      <c r="H57" s="205">
        <v>2</v>
      </c>
      <c r="I57" s="435"/>
      <c r="W57" s="203"/>
      <c r="X57" s="203"/>
      <c r="Y57" s="203"/>
      <c r="Z57" s="203"/>
      <c r="AA57" s="203"/>
      <c r="AB57" s="203"/>
      <c r="AC57" s="204"/>
      <c r="AD57" s="204"/>
      <c r="AE57" s="204"/>
      <c r="AF57" s="204"/>
      <c r="AG57" s="204"/>
      <c r="AH57" s="204"/>
      <c r="AI57" s="204"/>
      <c r="AJ57" s="204"/>
      <c r="AK57" s="444"/>
      <c r="AL57" s="110"/>
      <c r="AM57" s="110"/>
      <c r="AN57" s="110"/>
      <c r="AO57" s="110"/>
      <c r="AP57" s="110"/>
      <c r="AQ57" s="110"/>
      <c r="AR57" s="110"/>
      <c r="AS57" s="110"/>
      <c r="AT57" s="110"/>
      <c r="AU57" s="110"/>
      <c r="AV57" s="110"/>
      <c r="AW57" s="110"/>
      <c r="AX57" s="110"/>
      <c r="AY57" s="110"/>
      <c r="AZ57" s="110"/>
      <c r="BA57" s="110"/>
      <c r="BB57" s="110"/>
      <c r="BC57" s="110"/>
      <c r="BD57" s="110"/>
      <c r="BE57" s="110"/>
      <c r="BF57" s="110"/>
      <c r="BG57" s="110"/>
      <c r="BH57" s="110"/>
      <c r="BI57" s="110"/>
      <c r="BJ57" s="110"/>
      <c r="BK57" s="110"/>
      <c r="BL57" s="110"/>
      <c r="BM57" s="110"/>
      <c r="BN57" s="110"/>
      <c r="BO57" s="110"/>
      <c r="BP57" s="110"/>
      <c r="BQ57" s="110"/>
      <c r="BR57" s="110"/>
      <c r="BS57" s="110"/>
      <c r="BT57" s="110"/>
      <c r="BU57" s="110"/>
      <c r="BV57" s="110"/>
      <c r="BW57" s="110"/>
      <c r="BX57" s="110"/>
      <c r="BY57" s="110"/>
      <c r="BZ57" s="110"/>
      <c r="CA57" s="110"/>
      <c r="CB57" s="110"/>
      <c r="CC57" s="110"/>
      <c r="CD57" s="110"/>
      <c r="CE57" s="110"/>
      <c r="CF57" s="110"/>
      <c r="CG57" s="110"/>
      <c r="CH57" s="110"/>
      <c r="CI57" s="110"/>
      <c r="CJ57" s="110"/>
      <c r="CK57" s="110"/>
      <c r="CL57" s="110"/>
      <c r="CM57" s="110"/>
      <c r="CN57" s="110"/>
      <c r="CO57" s="110"/>
      <c r="CP57" s="110"/>
      <c r="CQ57" s="110"/>
      <c r="CR57" s="110"/>
      <c r="CS57" s="110"/>
      <c r="CT57" s="110"/>
      <c r="CU57" s="110"/>
      <c r="CV57" s="110"/>
      <c r="CW57" s="110"/>
      <c r="CX57" s="110"/>
    </row>
    <row r="58" spans="7:102" ht="15" customHeight="1" x14ac:dyDescent="0.25">
      <c r="G58" s="521"/>
      <c r="H58" s="205">
        <v>3</v>
      </c>
      <c r="I58" s="435"/>
      <c r="W58" s="203"/>
      <c r="X58" s="203"/>
      <c r="Y58" s="203"/>
      <c r="Z58" s="203"/>
      <c r="AA58" s="203"/>
      <c r="AB58" s="203"/>
      <c r="AC58" s="204"/>
      <c r="AD58" s="204"/>
      <c r="AE58" s="204"/>
      <c r="AF58" s="204"/>
      <c r="AG58" s="204"/>
      <c r="AH58" s="204"/>
      <c r="AI58" s="204"/>
      <c r="AJ58" s="204"/>
      <c r="AK58" s="444"/>
      <c r="AL58" s="110"/>
      <c r="AM58" s="110"/>
      <c r="AN58" s="110"/>
      <c r="AO58" s="110"/>
      <c r="AP58" s="110"/>
      <c r="AQ58" s="110"/>
      <c r="AR58" s="110"/>
      <c r="AS58" s="110"/>
      <c r="AT58" s="110"/>
      <c r="AU58" s="110"/>
      <c r="AV58" s="110"/>
      <c r="AW58" s="110"/>
      <c r="AX58" s="110"/>
      <c r="AY58" s="110"/>
      <c r="AZ58" s="110"/>
      <c r="BA58" s="110"/>
      <c r="BB58" s="110"/>
      <c r="BC58" s="110"/>
      <c r="BD58" s="110"/>
      <c r="BE58" s="110"/>
      <c r="BF58" s="110"/>
      <c r="BG58" s="110"/>
      <c r="BH58" s="110"/>
      <c r="BI58" s="110"/>
      <c r="BJ58" s="110"/>
      <c r="BK58" s="110"/>
      <c r="BL58" s="110"/>
      <c r="BM58" s="110"/>
      <c r="BN58" s="110"/>
      <c r="BO58" s="110"/>
      <c r="BP58" s="110"/>
      <c r="BQ58" s="110"/>
      <c r="BR58" s="110"/>
      <c r="BS58" s="110"/>
      <c r="BT58" s="110"/>
      <c r="BU58" s="110"/>
      <c r="BV58" s="110"/>
      <c r="BW58" s="110"/>
      <c r="BX58" s="110"/>
      <c r="BY58" s="110"/>
      <c r="BZ58" s="110"/>
      <c r="CA58" s="110"/>
      <c r="CB58" s="110"/>
      <c r="CC58" s="110"/>
      <c r="CD58" s="110"/>
      <c r="CE58" s="110"/>
      <c r="CF58" s="110"/>
      <c r="CG58" s="110"/>
      <c r="CH58" s="110"/>
      <c r="CI58" s="110"/>
      <c r="CJ58" s="110"/>
      <c r="CK58" s="110"/>
      <c r="CL58" s="110"/>
      <c r="CM58" s="110"/>
      <c r="CN58" s="110"/>
      <c r="CO58" s="110"/>
      <c r="CP58" s="110"/>
      <c r="CQ58" s="110"/>
      <c r="CR58" s="110"/>
      <c r="CS58" s="110"/>
      <c r="CT58" s="110"/>
      <c r="CU58" s="110"/>
      <c r="CV58" s="110"/>
      <c r="CW58" s="110"/>
      <c r="CX58" s="110"/>
    </row>
    <row r="59" spans="7:102" ht="14.25" customHeight="1" x14ac:dyDescent="0.25">
      <c r="G59" s="521"/>
      <c r="H59" s="205"/>
      <c r="I59" s="435"/>
      <c r="W59" s="203"/>
      <c r="X59" s="203"/>
      <c r="Y59" s="203"/>
      <c r="Z59" s="203"/>
      <c r="AA59" s="203"/>
      <c r="AB59" s="203"/>
      <c r="AC59" s="204"/>
      <c r="AD59" s="204"/>
      <c r="AE59" s="204"/>
      <c r="AF59" s="204"/>
      <c r="AG59" s="204"/>
      <c r="AH59" s="204"/>
      <c r="AI59" s="204"/>
      <c r="AJ59" s="204"/>
      <c r="AK59" s="444"/>
      <c r="AL59" s="110"/>
      <c r="AM59" s="110"/>
      <c r="AN59" s="110"/>
      <c r="AO59" s="110"/>
      <c r="AP59" s="110"/>
      <c r="AQ59" s="110"/>
      <c r="AR59" s="110"/>
      <c r="AS59" s="110"/>
      <c r="AT59" s="110"/>
      <c r="AU59" s="110"/>
      <c r="AV59" s="110"/>
      <c r="AW59" s="110"/>
      <c r="AX59" s="110"/>
      <c r="AY59" s="110"/>
      <c r="AZ59" s="110"/>
      <c r="BA59" s="110"/>
      <c r="BB59" s="110"/>
      <c r="BC59" s="110"/>
      <c r="BD59" s="110"/>
      <c r="BE59" s="110"/>
      <c r="BF59" s="110"/>
      <c r="BG59" s="110"/>
      <c r="BH59" s="110"/>
      <c r="BI59" s="110"/>
      <c r="BJ59" s="110"/>
      <c r="BK59" s="110"/>
      <c r="BL59" s="110"/>
      <c r="BM59" s="110"/>
      <c r="BN59" s="110"/>
      <c r="BO59" s="110"/>
      <c r="BP59" s="110"/>
      <c r="BQ59" s="110"/>
      <c r="BR59" s="110"/>
      <c r="BS59" s="110"/>
      <c r="BT59" s="110"/>
      <c r="BU59" s="110"/>
      <c r="BV59" s="110"/>
      <c r="BW59" s="110"/>
      <c r="BX59" s="110"/>
      <c r="BY59" s="110"/>
      <c r="BZ59" s="110"/>
      <c r="CA59" s="110"/>
      <c r="CB59" s="110"/>
      <c r="CC59" s="110"/>
      <c r="CD59" s="110"/>
      <c r="CE59" s="110"/>
      <c r="CF59" s="110"/>
      <c r="CG59" s="110"/>
      <c r="CH59" s="110"/>
      <c r="CI59" s="110"/>
      <c r="CJ59" s="110"/>
      <c r="CK59" s="110"/>
      <c r="CL59" s="110"/>
      <c r="CM59" s="110"/>
      <c r="CN59" s="110"/>
      <c r="CO59" s="110"/>
      <c r="CP59" s="110"/>
      <c r="CQ59" s="110"/>
      <c r="CR59" s="110"/>
      <c r="CS59" s="110"/>
      <c r="CT59" s="110"/>
      <c r="CU59" s="110"/>
      <c r="CV59" s="110"/>
      <c r="CW59" s="110"/>
      <c r="CX59" s="110"/>
    </row>
    <row r="60" spans="7:102" ht="14.25" customHeight="1" x14ac:dyDescent="0.25">
      <c r="G60" s="523"/>
      <c r="H60" s="206"/>
      <c r="I60" s="207"/>
      <c r="J60" s="207"/>
      <c r="K60" s="207"/>
      <c r="L60" s="207"/>
      <c r="M60" s="207"/>
      <c r="N60" s="207"/>
      <c r="O60" s="207"/>
      <c r="P60" s="207"/>
      <c r="Q60" s="207"/>
      <c r="R60" s="207"/>
      <c r="S60" s="207"/>
      <c r="T60" s="207"/>
      <c r="U60" s="207"/>
      <c r="V60" s="207"/>
      <c r="W60" s="207"/>
      <c r="X60" s="207"/>
      <c r="Y60" s="207"/>
      <c r="Z60" s="207"/>
      <c r="AA60" s="207"/>
      <c r="AB60" s="207"/>
      <c r="AC60" s="188"/>
      <c r="AD60" s="440"/>
      <c r="AE60" s="440"/>
      <c r="AF60" s="440"/>
      <c r="AG60" s="440"/>
      <c r="AH60" s="440"/>
      <c r="AI60" s="440"/>
      <c r="AJ60" s="440"/>
      <c r="AK60" s="439"/>
      <c r="AL60" s="110"/>
      <c r="AM60" s="110"/>
      <c r="AN60" s="110"/>
      <c r="AO60" s="110"/>
      <c r="AP60" s="110"/>
      <c r="AQ60" s="110"/>
      <c r="AR60" s="110"/>
      <c r="AS60" s="110"/>
      <c r="AT60" s="110"/>
      <c r="AU60" s="110"/>
      <c r="AV60" s="110"/>
      <c r="AW60" s="110"/>
      <c r="AX60" s="110"/>
      <c r="AY60" s="110"/>
      <c r="AZ60" s="110"/>
      <c r="BA60" s="110"/>
      <c r="BB60" s="110"/>
      <c r="BC60" s="110"/>
      <c r="BD60" s="110"/>
      <c r="BE60" s="110"/>
      <c r="BF60" s="110"/>
      <c r="BG60" s="110"/>
      <c r="BH60" s="110"/>
      <c r="BI60" s="110"/>
      <c r="BJ60" s="110"/>
      <c r="BK60" s="110"/>
      <c r="BL60" s="110"/>
      <c r="BM60" s="110"/>
      <c r="BN60" s="110"/>
      <c r="BO60" s="110"/>
      <c r="BP60" s="110"/>
      <c r="BQ60" s="110"/>
      <c r="BR60" s="110"/>
      <c r="BS60" s="110"/>
      <c r="BT60" s="110"/>
      <c r="BU60" s="110"/>
      <c r="BV60" s="110"/>
      <c r="BW60" s="110"/>
      <c r="BX60" s="110"/>
      <c r="BY60" s="110"/>
      <c r="BZ60" s="110"/>
      <c r="CA60" s="110"/>
      <c r="CB60" s="110"/>
      <c r="CC60" s="110"/>
      <c r="CD60" s="110"/>
      <c r="CE60" s="110"/>
      <c r="CF60" s="110"/>
      <c r="CG60" s="110"/>
      <c r="CH60" s="110"/>
      <c r="CI60" s="110"/>
      <c r="CJ60" s="110"/>
      <c r="CK60" s="110"/>
      <c r="CL60" s="110"/>
      <c r="CM60" s="110"/>
      <c r="CN60" s="110"/>
      <c r="CO60" s="110"/>
      <c r="CP60" s="110"/>
      <c r="CQ60" s="110"/>
      <c r="CR60" s="110"/>
      <c r="CS60" s="110"/>
      <c r="CT60" s="110"/>
      <c r="CU60" s="110"/>
      <c r="CV60" s="110"/>
      <c r="CW60" s="110"/>
      <c r="CX60" s="110"/>
    </row>
    <row r="61" spans="7:102" ht="14.25" customHeight="1" x14ac:dyDescent="0.25">
      <c r="AL61" s="110"/>
      <c r="AM61" s="110"/>
      <c r="AN61" s="110"/>
      <c r="AO61" s="110"/>
      <c r="AP61" s="110"/>
      <c r="AQ61" s="110"/>
      <c r="AR61" s="110"/>
      <c r="AS61" s="110"/>
      <c r="AT61" s="110"/>
      <c r="AU61" s="110"/>
      <c r="AV61" s="110"/>
      <c r="AW61" s="110"/>
      <c r="AX61" s="110"/>
      <c r="AY61" s="110"/>
      <c r="AZ61" s="110"/>
      <c r="BA61" s="110"/>
      <c r="BB61" s="110"/>
      <c r="BC61" s="110"/>
      <c r="BD61" s="110"/>
      <c r="BE61" s="110"/>
      <c r="BF61" s="110"/>
      <c r="BG61" s="110"/>
      <c r="BH61" s="110"/>
      <c r="BI61" s="110"/>
      <c r="BJ61" s="110"/>
      <c r="BK61" s="110"/>
      <c r="BL61" s="110"/>
      <c r="BM61" s="110"/>
      <c r="BN61" s="110"/>
      <c r="BO61" s="110"/>
      <c r="BP61" s="110"/>
      <c r="BQ61" s="110"/>
      <c r="BR61" s="110"/>
      <c r="BS61" s="110"/>
      <c r="BT61" s="110"/>
      <c r="BU61" s="110"/>
      <c r="BV61" s="110"/>
      <c r="BW61" s="110"/>
      <c r="BX61" s="110"/>
      <c r="BY61" s="110"/>
      <c r="BZ61" s="110"/>
      <c r="CA61" s="110"/>
      <c r="CB61" s="110"/>
      <c r="CC61" s="110"/>
      <c r="CD61" s="110"/>
      <c r="CE61" s="110"/>
      <c r="CF61" s="110"/>
      <c r="CG61" s="110"/>
      <c r="CH61" s="110"/>
      <c r="CI61" s="110"/>
      <c r="CJ61" s="110"/>
      <c r="CK61" s="110"/>
      <c r="CL61" s="110"/>
      <c r="CM61" s="110"/>
      <c r="CN61" s="110"/>
      <c r="CO61" s="110"/>
      <c r="CP61" s="110"/>
      <c r="CQ61" s="110"/>
      <c r="CR61" s="110"/>
      <c r="CS61" s="110"/>
      <c r="CT61" s="110"/>
      <c r="CU61" s="110"/>
      <c r="CV61" s="110"/>
      <c r="CW61" s="110"/>
      <c r="CX61" s="110"/>
    </row>
    <row r="62" spans="7:102" ht="14.25" customHeight="1" x14ac:dyDescent="0.25">
      <c r="AL62" s="110"/>
      <c r="AM62" s="110"/>
      <c r="AN62" s="110"/>
      <c r="AO62" s="110"/>
      <c r="AP62" s="110"/>
      <c r="AQ62" s="110"/>
      <c r="AR62" s="110"/>
      <c r="AS62" s="110"/>
      <c r="AT62" s="110"/>
      <c r="AU62" s="110"/>
      <c r="AV62" s="110"/>
      <c r="AW62" s="110"/>
      <c r="AX62" s="110"/>
      <c r="AY62" s="110"/>
      <c r="AZ62" s="110"/>
      <c r="BA62" s="110"/>
      <c r="BB62" s="110"/>
      <c r="BC62" s="110"/>
      <c r="BD62" s="110"/>
      <c r="BE62" s="110"/>
      <c r="BF62" s="110"/>
      <c r="BG62" s="110"/>
      <c r="BH62" s="110"/>
      <c r="BI62" s="110"/>
      <c r="BJ62" s="110"/>
      <c r="BK62" s="110"/>
      <c r="BL62" s="110"/>
      <c r="BM62" s="110"/>
      <c r="BN62" s="110"/>
      <c r="BO62" s="110"/>
      <c r="BP62" s="110"/>
      <c r="BQ62" s="110"/>
      <c r="BR62" s="110"/>
      <c r="BS62" s="110"/>
      <c r="BT62" s="110"/>
      <c r="BU62" s="110"/>
      <c r="BV62" s="110"/>
      <c r="BW62" s="110"/>
      <c r="BX62" s="110"/>
      <c r="BY62" s="110"/>
      <c r="BZ62" s="110"/>
      <c r="CA62" s="110"/>
      <c r="CB62" s="110"/>
      <c r="CC62" s="110"/>
      <c r="CD62" s="110"/>
      <c r="CE62" s="110"/>
      <c r="CF62" s="110"/>
      <c r="CG62" s="110"/>
      <c r="CH62" s="110"/>
      <c r="CI62" s="110"/>
      <c r="CJ62" s="110"/>
      <c r="CK62" s="110"/>
      <c r="CL62" s="110"/>
      <c r="CM62" s="110"/>
      <c r="CN62" s="110"/>
      <c r="CO62" s="110"/>
      <c r="CP62" s="110"/>
      <c r="CQ62" s="110"/>
      <c r="CR62" s="110"/>
      <c r="CS62" s="110"/>
      <c r="CT62" s="110"/>
      <c r="CU62" s="110"/>
      <c r="CV62" s="110"/>
      <c r="CW62" s="110"/>
      <c r="CX62" s="110"/>
    </row>
    <row r="63" spans="7:102" ht="14.25" customHeight="1" x14ac:dyDescent="0.25">
      <c r="AL63" s="110"/>
      <c r="AM63" s="110"/>
      <c r="AN63" s="110"/>
      <c r="AO63" s="110"/>
      <c r="AP63" s="110"/>
      <c r="AQ63" s="110"/>
      <c r="AR63" s="110"/>
      <c r="AS63" s="110"/>
      <c r="AT63" s="110"/>
      <c r="AU63" s="110"/>
      <c r="AV63" s="110"/>
      <c r="AW63" s="110"/>
      <c r="AX63" s="110"/>
      <c r="AY63" s="110"/>
      <c r="AZ63" s="110"/>
      <c r="BA63" s="110"/>
      <c r="BB63" s="110"/>
      <c r="BC63" s="110"/>
      <c r="BD63" s="110"/>
      <c r="BE63" s="110"/>
      <c r="BF63" s="110"/>
      <c r="BG63" s="110"/>
      <c r="BH63" s="110"/>
      <c r="BI63" s="110"/>
      <c r="BJ63" s="110"/>
      <c r="BK63" s="110"/>
      <c r="BL63" s="110"/>
      <c r="BM63" s="110"/>
      <c r="BN63" s="110"/>
      <c r="BO63" s="110"/>
      <c r="BP63" s="110"/>
      <c r="BQ63" s="110"/>
      <c r="BR63" s="110"/>
      <c r="BS63" s="110"/>
      <c r="BT63" s="110"/>
      <c r="BU63" s="110"/>
      <c r="BV63" s="110"/>
      <c r="BW63" s="110"/>
      <c r="BX63" s="110"/>
      <c r="BY63" s="110"/>
      <c r="BZ63" s="110"/>
      <c r="CA63" s="110"/>
      <c r="CB63" s="110"/>
      <c r="CC63" s="110"/>
      <c r="CD63" s="110"/>
      <c r="CE63" s="110"/>
      <c r="CF63" s="110"/>
      <c r="CG63" s="110"/>
      <c r="CH63" s="110"/>
      <c r="CI63" s="110"/>
      <c r="CJ63" s="110"/>
      <c r="CK63" s="110"/>
      <c r="CL63" s="110"/>
      <c r="CM63" s="110"/>
      <c r="CN63" s="110"/>
      <c r="CO63" s="110"/>
      <c r="CP63" s="110"/>
      <c r="CQ63" s="110"/>
      <c r="CR63" s="110"/>
      <c r="CS63" s="110"/>
      <c r="CT63" s="110"/>
      <c r="CU63" s="110"/>
      <c r="CV63" s="110"/>
      <c r="CW63" s="110"/>
      <c r="CX63" s="110"/>
    </row>
    <row r="64" spans="7:102" ht="14.25" customHeight="1" x14ac:dyDescent="0.25">
      <c r="AL64" s="110"/>
      <c r="AM64" s="110"/>
      <c r="AN64" s="110"/>
      <c r="AO64" s="110"/>
      <c r="AP64" s="110"/>
      <c r="AQ64" s="110"/>
      <c r="AR64" s="110"/>
      <c r="AS64" s="110"/>
      <c r="AT64" s="110"/>
      <c r="AU64" s="110"/>
      <c r="AV64" s="110"/>
      <c r="AW64" s="110"/>
      <c r="AX64" s="110"/>
      <c r="AY64" s="110"/>
      <c r="AZ64" s="110"/>
      <c r="BA64" s="110"/>
      <c r="BB64" s="110"/>
      <c r="BC64" s="110"/>
      <c r="BD64" s="110"/>
      <c r="BE64" s="110"/>
      <c r="BF64" s="110"/>
      <c r="BG64" s="110"/>
      <c r="BH64" s="110"/>
      <c r="BI64" s="110"/>
      <c r="BJ64" s="110"/>
      <c r="BK64" s="110"/>
      <c r="BL64" s="110"/>
      <c r="BM64" s="110"/>
      <c r="BN64" s="110"/>
      <c r="BO64" s="110"/>
      <c r="BP64" s="110"/>
      <c r="BQ64" s="110"/>
      <c r="BR64" s="110"/>
      <c r="BS64" s="110"/>
      <c r="BT64" s="110"/>
      <c r="BU64" s="110"/>
      <c r="BV64" s="110"/>
      <c r="BW64" s="110"/>
      <c r="BX64" s="110"/>
      <c r="BY64" s="110"/>
      <c r="BZ64" s="110"/>
      <c r="CA64" s="110"/>
      <c r="CB64" s="110"/>
      <c r="CC64" s="110"/>
      <c r="CD64" s="110"/>
      <c r="CE64" s="110"/>
      <c r="CF64" s="110"/>
      <c r="CG64" s="110"/>
      <c r="CH64" s="110"/>
      <c r="CI64" s="110"/>
      <c r="CJ64" s="110"/>
      <c r="CK64" s="110"/>
      <c r="CL64" s="110"/>
      <c r="CM64" s="110"/>
      <c r="CN64" s="110"/>
      <c r="CO64" s="110"/>
      <c r="CP64" s="110"/>
      <c r="CQ64" s="110"/>
      <c r="CR64" s="110"/>
      <c r="CS64" s="110"/>
      <c r="CT64" s="110"/>
      <c r="CU64" s="110"/>
      <c r="CV64" s="110"/>
      <c r="CW64" s="110"/>
      <c r="CX64" s="110"/>
    </row>
    <row r="65" spans="7:102" ht="14.25" customHeight="1" x14ac:dyDescent="0.25">
      <c r="G65" s="958" t="s">
        <v>1507</v>
      </c>
      <c r="H65" s="764"/>
      <c r="I65" s="764"/>
      <c r="J65" s="764"/>
      <c r="K65" s="764"/>
      <c r="L65" s="764"/>
      <c r="M65" s="764"/>
      <c r="N65" s="764"/>
      <c r="O65" s="764"/>
      <c r="P65" s="764"/>
      <c r="Q65" s="764"/>
      <c r="R65" s="764"/>
      <c r="S65" s="764"/>
      <c r="T65" s="764"/>
      <c r="U65" s="965" t="s">
        <v>1508</v>
      </c>
      <c r="V65" s="764"/>
      <c r="W65" s="764"/>
      <c r="X65" s="764"/>
      <c r="Y65" s="764"/>
      <c r="Z65" s="764"/>
      <c r="AA65" s="764"/>
      <c r="AB65" s="764"/>
      <c r="AC65" s="764"/>
      <c r="AD65" s="764"/>
      <c r="AE65" s="764"/>
      <c r="AF65" s="764"/>
      <c r="AG65" s="764"/>
      <c r="AH65" s="765"/>
      <c r="AL65" s="110"/>
      <c r="AM65" s="110"/>
      <c r="AN65" s="110"/>
      <c r="AO65" s="110"/>
      <c r="AP65" s="110"/>
      <c r="AQ65" s="110"/>
      <c r="AR65" s="110"/>
      <c r="AS65" s="110"/>
      <c r="AT65" s="110"/>
      <c r="AU65" s="110"/>
      <c r="AV65" s="110"/>
      <c r="AW65" s="110"/>
      <c r="AX65" s="110"/>
      <c r="AY65" s="110"/>
      <c r="AZ65" s="110"/>
      <c r="BA65" s="110"/>
      <c r="BB65" s="110"/>
      <c r="BC65" s="110"/>
      <c r="BD65" s="110"/>
      <c r="BE65" s="110"/>
      <c r="BF65" s="110"/>
      <c r="BG65" s="110"/>
      <c r="BH65" s="110"/>
      <c r="BI65" s="110"/>
      <c r="BJ65" s="110"/>
      <c r="BK65" s="110"/>
      <c r="BL65" s="110"/>
      <c r="BM65" s="110"/>
      <c r="BN65" s="110"/>
      <c r="BO65" s="110"/>
      <c r="BP65" s="110"/>
      <c r="BQ65" s="110"/>
      <c r="BR65" s="110"/>
      <c r="BS65" s="110"/>
      <c r="BT65" s="110"/>
      <c r="BU65" s="110"/>
      <c r="BV65" s="110"/>
      <c r="BW65" s="110"/>
      <c r="BX65" s="110"/>
      <c r="BY65" s="110"/>
      <c r="BZ65" s="110"/>
      <c r="CA65" s="110"/>
      <c r="CB65" s="110"/>
      <c r="CC65" s="110"/>
      <c r="CD65" s="110"/>
      <c r="CE65" s="110"/>
      <c r="CF65" s="110"/>
      <c r="CG65" s="110"/>
      <c r="CH65" s="110"/>
      <c r="CI65" s="110"/>
      <c r="CJ65" s="110"/>
      <c r="CK65" s="110"/>
      <c r="CL65" s="110"/>
      <c r="CM65" s="110"/>
      <c r="CN65" s="110"/>
      <c r="CO65" s="110"/>
      <c r="CP65" s="110"/>
      <c r="CQ65" s="110"/>
      <c r="CR65" s="110"/>
      <c r="CS65" s="110"/>
      <c r="CT65" s="110"/>
      <c r="CU65" s="110"/>
      <c r="CV65" s="110"/>
      <c r="CW65" s="110"/>
      <c r="CX65" s="110"/>
    </row>
    <row r="66" spans="7:102" ht="14.25" customHeight="1" x14ac:dyDescent="0.25">
      <c r="G66" s="956" t="s">
        <v>796</v>
      </c>
      <c r="H66" s="794"/>
      <c r="I66" s="794"/>
      <c r="J66" s="794"/>
      <c r="K66" s="794"/>
      <c r="L66" s="794"/>
      <c r="M66" s="958" t="s">
        <v>1511</v>
      </c>
      <c r="N66" s="764"/>
      <c r="O66" s="764"/>
      <c r="P66" s="764"/>
      <c r="Q66" s="965" t="s">
        <v>1510</v>
      </c>
      <c r="R66" s="764"/>
      <c r="S66" s="764"/>
      <c r="T66" s="765"/>
      <c r="U66" s="957" t="s">
        <v>796</v>
      </c>
      <c r="V66" s="794"/>
      <c r="W66" s="794"/>
      <c r="X66" s="794"/>
      <c r="Y66" s="794"/>
      <c r="Z66" s="794"/>
      <c r="AA66" s="965" t="s">
        <v>1511</v>
      </c>
      <c r="AB66" s="764"/>
      <c r="AC66" s="764"/>
      <c r="AD66" s="765"/>
      <c r="AE66" s="965" t="s">
        <v>1510</v>
      </c>
      <c r="AF66" s="764"/>
      <c r="AG66" s="764"/>
      <c r="AH66" s="765"/>
      <c r="AL66" s="110"/>
      <c r="AM66" s="110"/>
      <c r="AN66" s="110"/>
      <c r="AO66" s="110"/>
      <c r="AP66" s="110"/>
      <c r="AQ66" s="110"/>
      <c r="AR66" s="110"/>
      <c r="AS66" s="110"/>
      <c r="AT66" s="110"/>
      <c r="AU66" s="110"/>
      <c r="AV66" s="110"/>
      <c r="AW66" s="110"/>
      <c r="AX66" s="110"/>
      <c r="AY66" s="110"/>
      <c r="AZ66" s="110"/>
      <c r="BA66" s="110"/>
      <c r="BB66" s="110"/>
      <c r="BC66" s="110"/>
      <c r="BD66" s="110"/>
      <c r="BE66" s="110"/>
      <c r="BF66" s="110"/>
      <c r="BG66" s="110"/>
      <c r="BH66" s="110"/>
      <c r="BI66" s="110"/>
      <c r="BJ66" s="110"/>
      <c r="BK66" s="110"/>
      <c r="BL66" s="110"/>
      <c r="BM66" s="110"/>
      <c r="BN66" s="110"/>
      <c r="BO66" s="110"/>
      <c r="BP66" s="110"/>
      <c r="BQ66" s="110"/>
      <c r="BR66" s="110"/>
      <c r="BS66" s="110"/>
      <c r="BT66" s="110"/>
      <c r="BU66" s="110"/>
      <c r="BV66" s="110"/>
      <c r="BW66" s="110"/>
      <c r="BX66" s="110"/>
      <c r="BY66" s="110"/>
      <c r="BZ66" s="110"/>
      <c r="CA66" s="110"/>
      <c r="CB66" s="110"/>
      <c r="CC66" s="110"/>
      <c r="CD66" s="110"/>
      <c r="CE66" s="110"/>
      <c r="CF66" s="110"/>
      <c r="CG66" s="110"/>
      <c r="CH66" s="110"/>
      <c r="CI66" s="110"/>
      <c r="CJ66" s="110"/>
      <c r="CK66" s="110"/>
      <c r="CL66" s="110"/>
      <c r="CM66" s="110"/>
      <c r="CN66" s="110"/>
      <c r="CO66" s="110"/>
      <c r="CP66" s="110"/>
      <c r="CQ66" s="110"/>
      <c r="CR66" s="110"/>
      <c r="CS66" s="110"/>
      <c r="CT66" s="110"/>
      <c r="CU66" s="110"/>
      <c r="CV66" s="110"/>
      <c r="CW66" s="110"/>
      <c r="CX66" s="110"/>
    </row>
    <row r="67" spans="7:102" ht="14.25" customHeight="1" x14ac:dyDescent="0.25">
      <c r="G67" s="184"/>
      <c r="M67" s="184"/>
      <c r="Q67" s="184"/>
      <c r="T67" s="186"/>
      <c r="AA67" s="184"/>
      <c r="AD67" s="186"/>
      <c r="AE67" s="184"/>
      <c r="AH67" s="186"/>
      <c r="AL67" s="110"/>
      <c r="AM67" s="110"/>
      <c r="AN67" s="110"/>
      <c r="AO67" s="110"/>
      <c r="AP67" s="110"/>
      <c r="AQ67" s="110"/>
      <c r="AR67" s="110"/>
      <c r="AS67" s="110"/>
      <c r="AT67" s="110"/>
      <c r="AU67" s="110"/>
      <c r="AV67" s="110"/>
      <c r="AW67" s="110"/>
      <c r="AX67" s="110"/>
      <c r="AY67" s="110"/>
      <c r="AZ67" s="110"/>
      <c r="BA67" s="110"/>
      <c r="BB67" s="110"/>
      <c r="BC67" s="110"/>
      <c r="BD67" s="110"/>
      <c r="BE67" s="110"/>
      <c r="BF67" s="110"/>
      <c r="BG67" s="110"/>
      <c r="BH67" s="110"/>
      <c r="BI67" s="110"/>
      <c r="BJ67" s="110"/>
      <c r="BK67" s="110"/>
      <c r="BL67" s="110"/>
      <c r="BM67" s="110"/>
      <c r="BN67" s="110"/>
      <c r="BO67" s="110"/>
      <c r="BP67" s="110"/>
      <c r="BQ67" s="110"/>
      <c r="BR67" s="110"/>
      <c r="BS67" s="110"/>
      <c r="BT67" s="110"/>
      <c r="BU67" s="110"/>
      <c r="BV67" s="110"/>
      <c r="BW67" s="110"/>
      <c r="BX67" s="110"/>
      <c r="BY67" s="110"/>
      <c r="BZ67" s="110"/>
      <c r="CA67" s="110"/>
      <c r="CB67" s="110"/>
      <c r="CC67" s="110"/>
      <c r="CD67" s="110"/>
      <c r="CE67" s="110"/>
      <c r="CF67" s="110"/>
      <c r="CG67" s="110"/>
      <c r="CH67" s="110"/>
      <c r="CI67" s="110"/>
      <c r="CJ67" s="110"/>
      <c r="CK67" s="110"/>
      <c r="CL67" s="110"/>
      <c r="CM67" s="110"/>
      <c r="CN67" s="110"/>
      <c r="CO67" s="110"/>
      <c r="CP67" s="110"/>
      <c r="CQ67" s="110"/>
      <c r="CR67" s="110"/>
      <c r="CS67" s="110"/>
      <c r="CT67" s="110"/>
      <c r="CU67" s="110"/>
      <c r="CV67" s="110"/>
      <c r="CW67" s="110"/>
      <c r="CX67" s="110"/>
    </row>
    <row r="68" spans="7:102" ht="14.25" customHeight="1" x14ac:dyDescent="0.25">
      <c r="G68" s="294" t="s">
        <v>1681</v>
      </c>
      <c r="H68" s="295"/>
      <c r="I68" s="295"/>
      <c r="J68" s="295"/>
      <c r="K68" s="295"/>
      <c r="L68" s="295"/>
      <c r="M68" s="294"/>
      <c r="N68" s="295"/>
      <c r="O68" s="295"/>
      <c r="P68" s="295"/>
      <c r="Q68" s="294"/>
      <c r="R68" s="295"/>
      <c r="S68" s="295"/>
      <c r="T68" s="296"/>
      <c r="U68" s="294" t="s">
        <v>1681</v>
      </c>
      <c r="V68" s="295"/>
      <c r="W68" s="295"/>
      <c r="X68" s="295"/>
      <c r="Y68" s="295"/>
      <c r="Z68" s="295"/>
      <c r="AA68" s="294"/>
      <c r="AB68" s="295"/>
      <c r="AC68" s="295"/>
      <c r="AD68" s="296"/>
      <c r="AE68" s="294"/>
      <c r="AF68" s="295"/>
      <c r="AG68" s="295"/>
      <c r="AH68" s="296"/>
      <c r="AL68" s="110"/>
      <c r="AM68" s="110"/>
      <c r="AN68" s="110"/>
      <c r="AO68" s="110"/>
      <c r="AP68" s="110"/>
      <c r="AQ68" s="110"/>
      <c r="AR68" s="110"/>
      <c r="AS68" s="110"/>
      <c r="AT68" s="110"/>
      <c r="AU68" s="110"/>
      <c r="AV68" s="110"/>
      <c r="AW68" s="110"/>
      <c r="AX68" s="110"/>
      <c r="AY68" s="110"/>
      <c r="AZ68" s="110"/>
      <c r="BA68" s="110"/>
      <c r="BB68" s="110"/>
      <c r="BC68" s="110"/>
      <c r="BD68" s="110"/>
      <c r="BE68" s="110"/>
      <c r="BF68" s="110"/>
      <c r="BG68" s="110"/>
      <c r="BH68" s="110"/>
      <c r="BI68" s="110"/>
      <c r="BJ68" s="110"/>
      <c r="BK68" s="110"/>
      <c r="BL68" s="110"/>
      <c r="BM68" s="110"/>
      <c r="BN68" s="110"/>
      <c r="BO68" s="110"/>
      <c r="BP68" s="110"/>
      <c r="BQ68" s="110"/>
      <c r="BR68" s="110"/>
      <c r="BS68" s="110"/>
      <c r="BT68" s="110"/>
      <c r="BU68" s="110"/>
      <c r="BV68" s="110"/>
      <c r="BW68" s="110"/>
      <c r="BX68" s="110"/>
      <c r="BY68" s="110"/>
      <c r="BZ68" s="110"/>
      <c r="CA68" s="110"/>
      <c r="CB68" s="110"/>
      <c r="CC68" s="110"/>
      <c r="CD68" s="110"/>
      <c r="CE68" s="110"/>
      <c r="CF68" s="110"/>
      <c r="CG68" s="110"/>
      <c r="CH68" s="110"/>
      <c r="CI68" s="110"/>
      <c r="CJ68" s="110"/>
      <c r="CK68" s="110"/>
      <c r="CL68" s="110"/>
      <c r="CM68" s="110"/>
      <c r="CN68" s="110"/>
      <c r="CO68" s="110"/>
      <c r="CP68" s="110"/>
      <c r="CQ68" s="110"/>
      <c r="CR68" s="110"/>
      <c r="CS68" s="110"/>
      <c r="CT68" s="110"/>
      <c r="CU68" s="110"/>
      <c r="CV68" s="110"/>
      <c r="CW68" s="110"/>
      <c r="CX68" s="110"/>
    </row>
    <row r="69" spans="7:102" ht="14.25" customHeight="1" x14ac:dyDescent="0.25">
      <c r="G69" s="294" t="s">
        <v>1681</v>
      </c>
      <c r="H69" s="295"/>
      <c r="I69" s="295"/>
      <c r="J69" s="295"/>
      <c r="K69" s="295"/>
      <c r="L69" s="295"/>
      <c r="M69" s="294"/>
      <c r="N69" s="295"/>
      <c r="O69" s="295"/>
      <c r="P69" s="295"/>
      <c r="Q69" s="294"/>
      <c r="R69" s="295"/>
      <c r="S69" s="295"/>
      <c r="T69" s="296"/>
      <c r="U69" s="294"/>
      <c r="V69" s="295"/>
      <c r="W69" s="295"/>
      <c r="X69" s="295"/>
      <c r="Y69" s="295"/>
      <c r="Z69" s="295"/>
      <c r="AA69" s="294"/>
      <c r="AB69" s="295"/>
      <c r="AC69" s="295"/>
      <c r="AD69" s="296"/>
      <c r="AE69" s="294"/>
      <c r="AF69" s="295"/>
      <c r="AG69" s="295"/>
      <c r="AH69" s="296"/>
      <c r="AL69" s="110"/>
      <c r="AM69" s="110"/>
      <c r="AN69" s="110"/>
      <c r="AO69" s="110"/>
      <c r="AP69" s="110"/>
      <c r="AQ69" s="110"/>
      <c r="AR69" s="110"/>
      <c r="AS69" s="110"/>
      <c r="AT69" s="110"/>
      <c r="AU69" s="110"/>
      <c r="AV69" s="110"/>
      <c r="AW69" s="110"/>
      <c r="AX69" s="110"/>
      <c r="AY69" s="110"/>
      <c r="AZ69" s="110"/>
      <c r="BA69" s="110"/>
      <c r="BB69" s="110"/>
      <c r="BC69" s="110"/>
      <c r="BD69" s="110"/>
      <c r="BE69" s="110"/>
      <c r="BF69" s="110"/>
      <c r="BG69" s="110"/>
      <c r="BH69" s="110"/>
      <c r="BI69" s="110"/>
      <c r="BJ69" s="110"/>
      <c r="BK69" s="110"/>
      <c r="BL69" s="110"/>
      <c r="BM69" s="110"/>
      <c r="BN69" s="110"/>
      <c r="BO69" s="110"/>
      <c r="BP69" s="110"/>
      <c r="BQ69" s="110"/>
      <c r="BR69" s="110"/>
      <c r="BS69" s="110"/>
      <c r="BT69" s="110"/>
      <c r="BU69" s="110"/>
      <c r="BV69" s="110"/>
      <c r="BW69" s="110"/>
      <c r="BX69" s="110"/>
      <c r="BY69" s="110"/>
      <c r="BZ69" s="110"/>
      <c r="CA69" s="110"/>
      <c r="CB69" s="110"/>
      <c r="CC69" s="110"/>
      <c r="CD69" s="110"/>
      <c r="CE69" s="110"/>
      <c r="CF69" s="110"/>
      <c r="CG69" s="110"/>
      <c r="CH69" s="110"/>
      <c r="CI69" s="110"/>
      <c r="CJ69" s="110"/>
      <c r="CK69" s="110"/>
      <c r="CL69" s="110"/>
      <c r="CM69" s="110"/>
      <c r="CN69" s="110"/>
      <c r="CO69" s="110"/>
      <c r="CP69" s="110"/>
      <c r="CQ69" s="110"/>
      <c r="CR69" s="110"/>
      <c r="CS69" s="110"/>
      <c r="CT69" s="110"/>
      <c r="CU69" s="110"/>
      <c r="CV69" s="110"/>
      <c r="CW69" s="110"/>
      <c r="CX69" s="110"/>
    </row>
    <row r="70" spans="7:102" ht="14.25" customHeight="1" x14ac:dyDescent="0.25">
      <c r="G70" s="294" t="s">
        <v>1681</v>
      </c>
      <c r="H70" s="295"/>
      <c r="I70" s="295"/>
      <c r="J70" s="295"/>
      <c r="K70" s="295"/>
      <c r="L70" s="295"/>
      <c r="M70" s="294"/>
      <c r="N70" s="295"/>
      <c r="O70" s="295"/>
      <c r="P70" s="295"/>
      <c r="Q70" s="294"/>
      <c r="R70" s="295"/>
      <c r="S70" s="295"/>
      <c r="T70" s="296"/>
      <c r="U70" s="294"/>
      <c r="V70" s="295"/>
      <c r="W70" s="295"/>
      <c r="X70" s="295"/>
      <c r="Y70" s="295"/>
      <c r="Z70" s="295"/>
      <c r="AA70" s="294"/>
      <c r="AB70" s="295"/>
      <c r="AC70" s="295"/>
      <c r="AD70" s="296"/>
      <c r="AE70" s="294"/>
      <c r="AF70" s="295"/>
      <c r="AG70" s="295"/>
      <c r="AH70" s="296"/>
      <c r="AL70" s="110"/>
      <c r="AM70" s="110"/>
      <c r="AN70" s="110"/>
      <c r="AO70" s="110"/>
      <c r="AP70" s="110"/>
      <c r="AQ70" s="110"/>
      <c r="AR70" s="110"/>
      <c r="AS70" s="110"/>
      <c r="AT70" s="110"/>
      <c r="AU70" s="110"/>
      <c r="AV70" s="110"/>
      <c r="AW70" s="110"/>
      <c r="AX70" s="110"/>
      <c r="AY70" s="110"/>
      <c r="AZ70" s="110"/>
      <c r="BA70" s="110"/>
      <c r="BB70" s="110"/>
      <c r="BC70" s="110"/>
      <c r="BD70" s="110"/>
      <c r="BE70" s="110"/>
      <c r="BF70" s="110"/>
      <c r="BG70" s="110"/>
      <c r="BH70" s="110"/>
      <c r="BI70" s="110"/>
      <c r="BJ70" s="110"/>
      <c r="BK70" s="110"/>
      <c r="BL70" s="110"/>
      <c r="BM70" s="110"/>
      <c r="BN70" s="110"/>
      <c r="BO70" s="110"/>
      <c r="BP70" s="110"/>
      <c r="BQ70" s="110"/>
      <c r="BR70" s="110"/>
      <c r="BS70" s="110"/>
      <c r="BT70" s="110"/>
      <c r="BU70" s="110"/>
      <c r="BV70" s="110"/>
      <c r="BW70" s="110"/>
      <c r="BX70" s="110"/>
      <c r="BY70" s="110"/>
      <c r="BZ70" s="110"/>
      <c r="CA70" s="110"/>
      <c r="CB70" s="110"/>
      <c r="CC70" s="110"/>
      <c r="CD70" s="110"/>
      <c r="CE70" s="110"/>
      <c r="CF70" s="110"/>
      <c r="CG70" s="110"/>
      <c r="CH70" s="110"/>
      <c r="CI70" s="110"/>
      <c r="CJ70" s="110"/>
      <c r="CK70" s="110"/>
      <c r="CL70" s="110"/>
      <c r="CM70" s="110"/>
      <c r="CN70" s="110"/>
      <c r="CO70" s="110"/>
      <c r="CP70" s="110"/>
      <c r="CQ70" s="110"/>
      <c r="CR70" s="110"/>
      <c r="CS70" s="110"/>
      <c r="CT70" s="110"/>
      <c r="CU70" s="110"/>
      <c r="CV70" s="110"/>
      <c r="CW70" s="110"/>
      <c r="CX70" s="110"/>
    </row>
    <row r="71" spans="7:102" ht="14.25" customHeight="1" x14ac:dyDescent="0.25">
      <c r="G71" s="294" t="s">
        <v>1681</v>
      </c>
      <c r="H71" s="295"/>
      <c r="I71" s="295"/>
      <c r="J71" s="295"/>
      <c r="K71" s="295"/>
      <c r="L71" s="295"/>
      <c r="M71" s="294"/>
      <c r="N71" s="295"/>
      <c r="O71" s="295"/>
      <c r="P71" s="295"/>
      <c r="Q71" s="294"/>
      <c r="R71" s="295"/>
      <c r="S71" s="295"/>
      <c r="T71" s="296"/>
      <c r="U71" s="294"/>
      <c r="V71" s="295"/>
      <c r="W71" s="295"/>
      <c r="X71" s="295"/>
      <c r="Y71" s="295"/>
      <c r="Z71" s="295"/>
      <c r="AA71" s="294"/>
      <c r="AB71" s="295"/>
      <c r="AC71" s="295"/>
      <c r="AD71" s="296"/>
      <c r="AE71" s="294"/>
      <c r="AF71" s="295"/>
      <c r="AG71" s="295"/>
      <c r="AH71" s="296"/>
      <c r="AI71" s="110"/>
      <c r="AJ71" s="110"/>
      <c r="AK71" s="110"/>
      <c r="AL71" s="110"/>
      <c r="AM71" s="110"/>
      <c r="AN71" s="110"/>
      <c r="AO71" s="110"/>
      <c r="AP71" s="110"/>
      <c r="AQ71" s="110"/>
      <c r="AR71" s="110"/>
      <c r="AS71" s="110"/>
      <c r="AT71" s="110"/>
      <c r="AU71" s="110"/>
      <c r="AV71" s="110"/>
      <c r="AW71" s="110"/>
      <c r="AX71" s="110"/>
      <c r="AY71" s="110"/>
      <c r="AZ71" s="110"/>
      <c r="BA71" s="110"/>
      <c r="BB71" s="110"/>
      <c r="BC71" s="110"/>
      <c r="BD71" s="110"/>
      <c r="BE71" s="110"/>
      <c r="BF71" s="110"/>
      <c r="BG71" s="110"/>
      <c r="BH71" s="110"/>
      <c r="BI71" s="110"/>
      <c r="BJ71" s="110"/>
      <c r="BK71" s="110"/>
      <c r="BL71" s="110"/>
      <c r="BM71" s="110"/>
      <c r="BN71" s="110"/>
      <c r="BO71" s="110"/>
      <c r="BP71" s="110"/>
      <c r="BQ71" s="110"/>
      <c r="BR71" s="110"/>
      <c r="BS71" s="110"/>
      <c r="BT71" s="110"/>
      <c r="BU71" s="110"/>
      <c r="BV71" s="110"/>
      <c r="BW71" s="110"/>
      <c r="BX71" s="110"/>
      <c r="BY71" s="110"/>
      <c r="BZ71" s="110"/>
      <c r="CA71" s="110"/>
      <c r="CB71" s="110"/>
      <c r="CC71" s="110"/>
      <c r="CD71" s="110"/>
      <c r="CE71" s="110"/>
      <c r="CF71" s="110"/>
      <c r="CG71" s="110"/>
      <c r="CH71" s="110"/>
      <c r="CI71" s="110"/>
      <c r="CJ71" s="110"/>
      <c r="CK71" s="110"/>
      <c r="CL71" s="110"/>
      <c r="CM71" s="110"/>
      <c r="CN71" s="110"/>
      <c r="CO71" s="110"/>
      <c r="CP71" s="110"/>
      <c r="CQ71" s="110"/>
      <c r="CR71" s="110"/>
      <c r="CS71" s="110"/>
      <c r="CT71" s="110"/>
      <c r="CU71" s="110"/>
      <c r="CV71" s="110"/>
      <c r="CW71" s="110"/>
      <c r="CX71" s="110"/>
    </row>
    <row r="72" spans="7:102" ht="14.25" customHeight="1" x14ac:dyDescent="0.25">
      <c r="G72" s="294" t="s">
        <v>1681</v>
      </c>
      <c r="H72" s="295"/>
      <c r="I72" s="295"/>
      <c r="J72" s="295"/>
      <c r="K72" s="295"/>
      <c r="L72" s="295"/>
      <c r="M72" s="294"/>
      <c r="N72" s="295"/>
      <c r="O72" s="295"/>
      <c r="P72" s="295"/>
      <c r="Q72" s="294"/>
      <c r="R72" s="295"/>
      <c r="S72" s="295"/>
      <c r="T72" s="296"/>
      <c r="U72" s="294"/>
      <c r="V72" s="295"/>
      <c r="W72" s="295"/>
      <c r="X72" s="295"/>
      <c r="Y72" s="295"/>
      <c r="Z72" s="295"/>
      <c r="AA72" s="294"/>
      <c r="AB72" s="295"/>
      <c r="AC72" s="295"/>
      <c r="AD72" s="296"/>
      <c r="AE72" s="294"/>
      <c r="AF72" s="295"/>
      <c r="AG72" s="295"/>
      <c r="AH72" s="296"/>
      <c r="AI72" s="110"/>
      <c r="AJ72" s="110"/>
      <c r="AK72" s="110"/>
      <c r="AL72" s="110"/>
      <c r="AM72" s="110"/>
      <c r="AN72" s="110"/>
      <c r="AO72" s="110"/>
      <c r="AP72" s="110"/>
      <c r="AQ72" s="110"/>
      <c r="AR72" s="110"/>
      <c r="AS72" s="110"/>
      <c r="AT72" s="110"/>
      <c r="AU72" s="110"/>
      <c r="AV72" s="110"/>
      <c r="AW72" s="110"/>
      <c r="AX72" s="110"/>
      <c r="AY72" s="110"/>
      <c r="AZ72" s="110"/>
      <c r="BA72" s="110"/>
      <c r="BB72" s="110"/>
      <c r="BC72" s="110"/>
      <c r="BD72" s="110"/>
      <c r="BE72" s="110"/>
      <c r="BF72" s="110"/>
      <c r="BG72" s="110"/>
      <c r="BH72" s="110"/>
      <c r="BI72" s="110"/>
      <c r="BJ72" s="110"/>
      <c r="BK72" s="110"/>
      <c r="BL72" s="110"/>
      <c r="BM72" s="110"/>
      <c r="BN72" s="110"/>
      <c r="BO72" s="110"/>
      <c r="BP72" s="110"/>
      <c r="BQ72" s="110"/>
      <c r="BR72" s="110"/>
      <c r="BS72" s="110"/>
      <c r="BT72" s="110"/>
      <c r="BU72" s="110"/>
      <c r="BV72" s="110"/>
      <c r="BW72" s="110"/>
      <c r="BX72" s="110"/>
      <c r="BY72" s="110"/>
      <c r="BZ72" s="110"/>
      <c r="CA72" s="110"/>
      <c r="CB72" s="110"/>
      <c r="CC72" s="110"/>
      <c r="CD72" s="110"/>
      <c r="CE72" s="110"/>
      <c r="CF72" s="110"/>
      <c r="CG72" s="110"/>
      <c r="CH72" s="110"/>
      <c r="CI72" s="110"/>
      <c r="CJ72" s="110"/>
      <c r="CK72" s="110"/>
      <c r="CL72" s="110"/>
      <c r="CM72" s="110"/>
      <c r="CN72" s="110"/>
      <c r="CO72" s="110"/>
      <c r="CP72" s="110"/>
      <c r="CQ72" s="110"/>
      <c r="CR72" s="110"/>
      <c r="CS72" s="110"/>
      <c r="CT72" s="110"/>
      <c r="CU72" s="110"/>
      <c r="CV72" s="110"/>
      <c r="CW72" s="110"/>
      <c r="CX72" s="110"/>
    </row>
    <row r="73" spans="7:102" ht="14.25" customHeight="1" x14ac:dyDescent="0.25">
      <c r="G73" s="294" t="s">
        <v>1681</v>
      </c>
      <c r="H73" s="295"/>
      <c r="I73" s="295"/>
      <c r="J73" s="295"/>
      <c r="K73" s="295"/>
      <c r="L73" s="295"/>
      <c r="M73" s="294"/>
      <c r="N73" s="295"/>
      <c r="O73" s="295"/>
      <c r="P73" s="295"/>
      <c r="Q73" s="294"/>
      <c r="R73" s="295"/>
      <c r="S73" s="295"/>
      <c r="T73" s="296"/>
      <c r="U73" s="294"/>
      <c r="V73" s="295"/>
      <c r="W73" s="295"/>
      <c r="X73" s="295"/>
      <c r="Y73" s="295"/>
      <c r="Z73" s="295"/>
      <c r="AA73" s="294"/>
      <c r="AB73" s="295"/>
      <c r="AC73" s="295"/>
      <c r="AD73" s="296"/>
      <c r="AE73" s="294"/>
      <c r="AF73" s="295"/>
      <c r="AG73" s="295"/>
      <c r="AH73" s="296"/>
      <c r="AI73" s="110"/>
      <c r="AJ73" s="110"/>
      <c r="AK73" s="110"/>
      <c r="AL73" s="110"/>
      <c r="AM73" s="110"/>
      <c r="AN73" s="110"/>
      <c r="AO73" s="110"/>
      <c r="AP73" s="110"/>
      <c r="AQ73" s="110"/>
      <c r="AR73" s="110"/>
      <c r="AS73" s="110"/>
      <c r="AT73" s="110"/>
      <c r="AU73" s="110"/>
      <c r="AV73" s="110"/>
      <c r="AW73" s="110"/>
      <c r="AX73" s="110"/>
      <c r="AY73" s="110"/>
      <c r="AZ73" s="110"/>
      <c r="BA73" s="110"/>
      <c r="BB73" s="110"/>
      <c r="BC73" s="110"/>
      <c r="BD73" s="110"/>
      <c r="BE73" s="110"/>
      <c r="BF73" s="110"/>
      <c r="BG73" s="110"/>
      <c r="BH73" s="110"/>
      <c r="BI73" s="110"/>
      <c r="BJ73" s="110"/>
      <c r="BK73" s="110"/>
      <c r="BL73" s="110"/>
      <c r="BM73" s="110"/>
      <c r="BN73" s="110"/>
      <c r="BO73" s="110"/>
      <c r="BP73" s="110"/>
      <c r="BQ73" s="110"/>
      <c r="BR73" s="110"/>
      <c r="BS73" s="110"/>
      <c r="BT73" s="110"/>
      <c r="BU73" s="110"/>
      <c r="BV73" s="110"/>
      <c r="BW73" s="110"/>
      <c r="BX73" s="110"/>
      <c r="BY73" s="110"/>
      <c r="BZ73" s="110"/>
      <c r="CA73" s="110"/>
      <c r="CB73" s="110"/>
      <c r="CC73" s="110"/>
      <c r="CD73" s="110"/>
      <c r="CE73" s="110"/>
      <c r="CF73" s="110"/>
      <c r="CG73" s="110"/>
      <c r="CH73" s="110"/>
      <c r="CI73" s="110"/>
      <c r="CJ73" s="110"/>
      <c r="CK73" s="110"/>
      <c r="CL73" s="110"/>
      <c r="CM73" s="110"/>
      <c r="CN73" s="110"/>
      <c r="CO73" s="110"/>
      <c r="CP73" s="110"/>
      <c r="CQ73" s="110"/>
      <c r="CR73" s="110"/>
      <c r="CS73" s="110"/>
      <c r="CT73" s="110"/>
      <c r="CU73" s="110"/>
      <c r="CV73" s="110"/>
      <c r="CW73" s="110"/>
      <c r="CX73" s="110"/>
    </row>
    <row r="74" spans="7:102" ht="14.25" customHeight="1" x14ac:dyDescent="0.25">
      <c r="G74" s="294" t="s">
        <v>1681</v>
      </c>
      <c r="H74" s="295"/>
      <c r="I74" s="295"/>
      <c r="J74" s="295"/>
      <c r="K74" s="295"/>
      <c r="L74" s="295"/>
      <c r="M74" s="294"/>
      <c r="N74" s="295"/>
      <c r="O74" s="295"/>
      <c r="P74" s="295"/>
      <c r="Q74" s="294"/>
      <c r="R74" s="295"/>
      <c r="S74" s="295"/>
      <c r="T74" s="296"/>
      <c r="U74" s="294"/>
      <c r="V74" s="295"/>
      <c r="W74" s="295"/>
      <c r="X74" s="295"/>
      <c r="Y74" s="295"/>
      <c r="Z74" s="295"/>
      <c r="AA74" s="294"/>
      <c r="AB74" s="295"/>
      <c r="AC74" s="295"/>
      <c r="AD74" s="296"/>
      <c r="AE74" s="294"/>
      <c r="AF74" s="295"/>
      <c r="AG74" s="295"/>
      <c r="AH74" s="296"/>
      <c r="AI74" s="110"/>
      <c r="AJ74" s="110"/>
      <c r="AK74" s="110"/>
      <c r="AL74" s="110"/>
      <c r="AM74" s="110"/>
      <c r="AN74" s="110"/>
      <c r="AO74" s="110"/>
      <c r="AP74" s="110"/>
      <c r="AQ74" s="110"/>
      <c r="AR74" s="110"/>
      <c r="AS74" s="110"/>
      <c r="AT74" s="110"/>
      <c r="AU74" s="110"/>
      <c r="AV74" s="110"/>
      <c r="AW74" s="110"/>
      <c r="AX74" s="110"/>
      <c r="AY74" s="110"/>
      <c r="AZ74" s="110"/>
      <c r="BA74" s="110"/>
      <c r="BB74" s="110"/>
      <c r="BC74" s="110"/>
      <c r="BD74" s="110"/>
      <c r="BE74" s="110"/>
      <c r="BF74" s="110"/>
      <c r="BG74" s="110"/>
      <c r="BH74" s="110"/>
      <c r="BI74" s="110"/>
      <c r="BJ74" s="110"/>
      <c r="BK74" s="110"/>
      <c r="BL74" s="110"/>
      <c r="BM74" s="110"/>
      <c r="BN74" s="110"/>
      <c r="BO74" s="110"/>
      <c r="BP74" s="110"/>
      <c r="BQ74" s="110"/>
      <c r="BR74" s="110"/>
      <c r="BS74" s="110"/>
      <c r="BT74" s="110"/>
      <c r="BU74" s="110"/>
      <c r="BV74" s="110"/>
      <c r="BW74" s="110"/>
      <c r="BX74" s="110"/>
      <c r="BY74" s="110"/>
      <c r="BZ74" s="110"/>
      <c r="CA74" s="110"/>
      <c r="CB74" s="110"/>
      <c r="CC74" s="110"/>
      <c r="CD74" s="110"/>
      <c r="CE74" s="110"/>
      <c r="CF74" s="110"/>
      <c r="CG74" s="110"/>
      <c r="CH74" s="110"/>
      <c r="CI74" s="110"/>
      <c r="CJ74" s="110"/>
      <c r="CK74" s="110"/>
      <c r="CL74" s="110"/>
      <c r="CM74" s="110"/>
      <c r="CN74" s="110"/>
      <c r="CO74" s="110"/>
      <c r="CP74" s="110"/>
      <c r="CQ74" s="110"/>
      <c r="CR74" s="110"/>
      <c r="CS74" s="110"/>
      <c r="CT74" s="110"/>
      <c r="CU74" s="110"/>
      <c r="CV74" s="110"/>
      <c r="CW74" s="110"/>
      <c r="CX74" s="110"/>
    </row>
    <row r="75" spans="7:102" ht="14.25" customHeight="1" x14ac:dyDescent="0.25">
      <c r="G75" s="294" t="s">
        <v>1681</v>
      </c>
      <c r="H75" s="295"/>
      <c r="I75" s="295"/>
      <c r="J75" s="295"/>
      <c r="K75" s="295"/>
      <c r="L75" s="295"/>
      <c r="M75" s="294"/>
      <c r="N75" s="295"/>
      <c r="O75" s="295"/>
      <c r="P75" s="295"/>
      <c r="Q75" s="294"/>
      <c r="R75" s="295"/>
      <c r="S75" s="295"/>
      <c r="T75" s="296"/>
      <c r="U75" s="294"/>
      <c r="V75" s="295"/>
      <c r="W75" s="295"/>
      <c r="X75" s="295"/>
      <c r="Y75" s="295"/>
      <c r="Z75" s="295"/>
      <c r="AA75" s="294"/>
      <c r="AB75" s="295"/>
      <c r="AC75" s="295"/>
      <c r="AD75" s="296"/>
      <c r="AE75" s="294"/>
      <c r="AF75" s="295"/>
      <c r="AG75" s="295"/>
      <c r="AH75" s="296"/>
      <c r="AI75" s="110"/>
      <c r="AJ75" s="110"/>
      <c r="AK75" s="110"/>
      <c r="AL75" s="110"/>
      <c r="AM75" s="110"/>
      <c r="AN75" s="110"/>
      <c r="AO75" s="110"/>
      <c r="AP75" s="110"/>
      <c r="AQ75" s="110"/>
      <c r="AR75" s="110"/>
      <c r="AS75" s="110"/>
      <c r="AT75" s="110"/>
      <c r="AU75" s="110"/>
      <c r="AV75" s="110"/>
      <c r="AW75" s="110"/>
      <c r="AX75" s="110"/>
      <c r="AY75" s="110"/>
      <c r="AZ75" s="110"/>
      <c r="BA75" s="110"/>
      <c r="BB75" s="110"/>
      <c r="BC75" s="110"/>
      <c r="BD75" s="110"/>
      <c r="BE75" s="110"/>
      <c r="BF75" s="110"/>
      <c r="BG75" s="110"/>
      <c r="BH75" s="110"/>
      <c r="BI75" s="110"/>
      <c r="BJ75" s="110"/>
      <c r="BK75" s="110"/>
      <c r="BL75" s="110"/>
      <c r="BM75" s="110"/>
      <c r="BN75" s="110"/>
      <c r="BO75" s="110"/>
      <c r="BP75" s="110"/>
      <c r="BQ75" s="110"/>
      <c r="BR75" s="110"/>
      <c r="BS75" s="110"/>
      <c r="BT75" s="110"/>
      <c r="BU75" s="110"/>
      <c r="BV75" s="110"/>
      <c r="BW75" s="110"/>
      <c r="BX75" s="110"/>
      <c r="BY75" s="110"/>
      <c r="BZ75" s="110"/>
      <c r="CA75" s="110"/>
      <c r="CB75" s="110"/>
      <c r="CC75" s="110"/>
      <c r="CD75" s="110"/>
      <c r="CE75" s="110"/>
      <c r="CF75" s="110"/>
      <c r="CG75" s="110"/>
      <c r="CH75" s="110"/>
      <c r="CI75" s="110"/>
      <c r="CJ75" s="110"/>
      <c r="CK75" s="110"/>
      <c r="CL75" s="110"/>
      <c r="CM75" s="110"/>
      <c r="CN75" s="110"/>
      <c r="CO75" s="110"/>
      <c r="CP75" s="110"/>
      <c r="CQ75" s="110"/>
      <c r="CR75" s="110"/>
      <c r="CS75" s="110"/>
      <c r="CT75" s="110"/>
      <c r="CU75" s="110"/>
      <c r="CV75" s="110"/>
      <c r="CW75" s="110"/>
      <c r="CX75" s="110"/>
    </row>
    <row r="76" spans="7:102" ht="14.25" customHeight="1" x14ac:dyDescent="0.25">
      <c r="G76" s="294" t="s">
        <v>1681</v>
      </c>
      <c r="H76" s="295"/>
      <c r="I76" s="295"/>
      <c r="J76" s="295"/>
      <c r="K76" s="295"/>
      <c r="L76" s="295"/>
      <c r="M76" s="294"/>
      <c r="N76" s="295"/>
      <c r="O76" s="295"/>
      <c r="P76" s="295"/>
      <c r="Q76" s="294"/>
      <c r="R76" s="295"/>
      <c r="S76" s="295"/>
      <c r="T76" s="296"/>
      <c r="U76" s="294"/>
      <c r="V76" s="295"/>
      <c r="W76" s="295"/>
      <c r="X76" s="295"/>
      <c r="Y76" s="295"/>
      <c r="Z76" s="295"/>
      <c r="AA76" s="294"/>
      <c r="AB76" s="295"/>
      <c r="AC76" s="295"/>
      <c r="AD76" s="296"/>
      <c r="AE76" s="294"/>
      <c r="AF76" s="295"/>
      <c r="AG76" s="295"/>
      <c r="AH76" s="296"/>
      <c r="AI76" s="110"/>
      <c r="AJ76" s="110"/>
      <c r="AK76" s="110"/>
      <c r="AL76" s="110"/>
      <c r="AM76" s="110"/>
      <c r="AN76" s="110"/>
      <c r="AO76" s="110"/>
      <c r="AP76" s="110"/>
      <c r="AQ76" s="110"/>
      <c r="AR76" s="110"/>
      <c r="AS76" s="110"/>
      <c r="AT76" s="110"/>
      <c r="AU76" s="110"/>
      <c r="AV76" s="110"/>
      <c r="AW76" s="110"/>
      <c r="AX76" s="110"/>
      <c r="AY76" s="110"/>
      <c r="AZ76" s="110"/>
      <c r="BA76" s="110"/>
      <c r="BB76" s="110"/>
      <c r="BC76" s="110"/>
      <c r="BD76" s="110"/>
      <c r="BE76" s="110"/>
      <c r="BF76" s="110"/>
      <c r="BG76" s="110"/>
      <c r="BH76" s="110"/>
      <c r="BI76" s="110"/>
      <c r="BJ76" s="110"/>
      <c r="BK76" s="110"/>
      <c r="BL76" s="110"/>
      <c r="BM76" s="110"/>
      <c r="BN76" s="110"/>
      <c r="BO76" s="110"/>
      <c r="BP76" s="110"/>
      <c r="BQ76" s="110"/>
      <c r="BR76" s="110"/>
      <c r="BS76" s="110"/>
      <c r="BT76" s="110"/>
      <c r="BU76" s="110"/>
      <c r="BV76" s="110"/>
      <c r="BW76" s="110"/>
      <c r="BX76" s="110"/>
      <c r="BY76" s="110"/>
      <c r="BZ76" s="110"/>
      <c r="CA76" s="110"/>
      <c r="CB76" s="110"/>
      <c r="CC76" s="110"/>
      <c r="CD76" s="110"/>
      <c r="CE76" s="110"/>
      <c r="CF76" s="110"/>
      <c r="CG76" s="110"/>
      <c r="CH76" s="110"/>
      <c r="CI76" s="110"/>
      <c r="CJ76" s="110"/>
      <c r="CK76" s="110"/>
      <c r="CL76" s="110"/>
      <c r="CM76" s="110"/>
      <c r="CN76" s="110"/>
      <c r="CO76" s="110"/>
      <c r="CP76" s="110"/>
      <c r="CQ76" s="110"/>
      <c r="CR76" s="110"/>
      <c r="CS76" s="110"/>
      <c r="CT76" s="110"/>
      <c r="CU76" s="110"/>
      <c r="CV76" s="110"/>
      <c r="CW76" s="110"/>
      <c r="CX76" s="110"/>
    </row>
    <row r="77" spans="7:102" ht="14.25" customHeight="1" x14ac:dyDescent="0.25">
      <c r="G77" s="294" t="s">
        <v>1681</v>
      </c>
      <c r="H77" s="295"/>
      <c r="I77" s="295"/>
      <c r="J77" s="295"/>
      <c r="K77" s="295"/>
      <c r="L77" s="295"/>
      <c r="M77" s="294"/>
      <c r="N77" s="295"/>
      <c r="O77" s="295"/>
      <c r="P77" s="295"/>
      <c r="Q77" s="294"/>
      <c r="R77" s="295"/>
      <c r="S77" s="295"/>
      <c r="T77" s="296"/>
      <c r="U77" s="294"/>
      <c r="V77" s="295"/>
      <c r="W77" s="295"/>
      <c r="X77" s="295"/>
      <c r="Y77" s="295"/>
      <c r="Z77" s="295"/>
      <c r="AA77" s="294"/>
      <c r="AB77" s="295"/>
      <c r="AC77" s="295"/>
      <c r="AD77" s="296"/>
      <c r="AE77" s="294"/>
      <c r="AF77" s="295"/>
      <c r="AG77" s="295"/>
      <c r="AH77" s="296"/>
      <c r="AI77" s="110"/>
      <c r="AJ77" s="110"/>
      <c r="AK77" s="110"/>
      <c r="AL77" s="110"/>
      <c r="AM77" s="110"/>
      <c r="AN77" s="110"/>
      <c r="AO77" s="110"/>
      <c r="AP77" s="110"/>
      <c r="AQ77" s="110"/>
      <c r="AR77" s="110"/>
      <c r="AS77" s="110"/>
      <c r="AT77" s="110"/>
      <c r="AU77" s="110"/>
      <c r="AV77" s="110"/>
      <c r="AW77" s="110"/>
      <c r="AX77" s="110"/>
      <c r="AY77" s="110"/>
      <c r="AZ77" s="110"/>
      <c r="BA77" s="110"/>
      <c r="BB77" s="110"/>
      <c r="BC77" s="110"/>
      <c r="BD77" s="110"/>
      <c r="BE77" s="110"/>
      <c r="BF77" s="110"/>
      <c r="BG77" s="110"/>
      <c r="BH77" s="110"/>
      <c r="BI77" s="110"/>
      <c r="BJ77" s="110"/>
      <c r="BK77" s="110"/>
      <c r="BL77" s="110"/>
      <c r="BM77" s="110"/>
      <c r="BN77" s="110"/>
      <c r="BO77" s="110"/>
      <c r="BP77" s="110"/>
      <c r="BQ77" s="110"/>
      <c r="BR77" s="110"/>
      <c r="BS77" s="110"/>
      <c r="BT77" s="110"/>
      <c r="BU77" s="110"/>
      <c r="BV77" s="110"/>
      <c r="BW77" s="110"/>
      <c r="BX77" s="110"/>
      <c r="BY77" s="110"/>
      <c r="BZ77" s="110"/>
      <c r="CA77" s="110"/>
      <c r="CB77" s="110"/>
      <c r="CC77" s="110"/>
      <c r="CD77" s="110"/>
      <c r="CE77" s="110"/>
      <c r="CF77" s="110"/>
      <c r="CG77" s="110"/>
      <c r="CH77" s="110"/>
      <c r="CI77" s="110"/>
      <c r="CJ77" s="110"/>
      <c r="CK77" s="110"/>
      <c r="CL77" s="110"/>
      <c r="CM77" s="110"/>
      <c r="CN77" s="110"/>
      <c r="CO77" s="110"/>
      <c r="CP77" s="110"/>
      <c r="CQ77" s="110"/>
      <c r="CR77" s="110"/>
      <c r="CS77" s="110"/>
      <c r="CT77" s="110"/>
      <c r="CU77" s="110"/>
      <c r="CV77" s="110"/>
      <c r="CW77" s="110"/>
      <c r="CX77" s="110"/>
    </row>
    <row r="78" spans="7:102" ht="14.25" customHeight="1" x14ac:dyDescent="0.25">
      <c r="G78" s="294" t="s">
        <v>1681</v>
      </c>
      <c r="H78" s="295"/>
      <c r="I78" s="295"/>
      <c r="J78" s="295"/>
      <c r="K78" s="295"/>
      <c r="L78" s="295"/>
      <c r="M78" s="294"/>
      <c r="N78" s="295"/>
      <c r="O78" s="295"/>
      <c r="P78" s="295"/>
      <c r="Q78" s="294"/>
      <c r="R78" s="295"/>
      <c r="S78" s="295"/>
      <c r="T78" s="296"/>
      <c r="U78" s="294"/>
      <c r="V78" s="295"/>
      <c r="W78" s="295"/>
      <c r="X78" s="295"/>
      <c r="Y78" s="295"/>
      <c r="Z78" s="295"/>
      <c r="AA78" s="294"/>
      <c r="AB78" s="295"/>
      <c r="AC78" s="295"/>
      <c r="AD78" s="296"/>
      <c r="AE78" s="294"/>
      <c r="AF78" s="295"/>
      <c r="AG78" s="295"/>
      <c r="AH78" s="296"/>
      <c r="AI78" s="110"/>
      <c r="AJ78" s="110"/>
      <c r="AK78" s="110"/>
      <c r="AL78" s="110"/>
      <c r="AM78" s="110"/>
      <c r="AN78" s="110"/>
      <c r="AO78" s="110"/>
      <c r="AP78" s="110"/>
      <c r="AQ78" s="110"/>
      <c r="AR78" s="110"/>
      <c r="AS78" s="110"/>
      <c r="AT78" s="110"/>
      <c r="AU78" s="110"/>
      <c r="AV78" s="110"/>
      <c r="AW78" s="110"/>
      <c r="AX78" s="110"/>
      <c r="AY78" s="110"/>
      <c r="AZ78" s="110"/>
      <c r="BA78" s="110"/>
      <c r="BB78" s="110"/>
      <c r="BC78" s="110"/>
      <c r="BD78" s="110"/>
      <c r="BE78" s="110"/>
      <c r="BF78" s="110"/>
      <c r="BG78" s="110"/>
      <c r="BH78" s="110"/>
      <c r="BI78" s="110"/>
      <c r="BJ78" s="110"/>
      <c r="BK78" s="110"/>
      <c r="BL78" s="110"/>
      <c r="BM78" s="110"/>
      <c r="BN78" s="110"/>
      <c r="BO78" s="110"/>
      <c r="BP78" s="110"/>
      <c r="BQ78" s="110"/>
      <c r="BR78" s="110"/>
      <c r="BS78" s="110"/>
      <c r="BT78" s="110"/>
      <c r="BU78" s="110"/>
      <c r="BV78" s="110"/>
      <c r="BW78" s="110"/>
      <c r="BX78" s="110"/>
      <c r="BY78" s="110"/>
      <c r="BZ78" s="110"/>
      <c r="CA78" s="110"/>
      <c r="CB78" s="110"/>
      <c r="CC78" s="110"/>
      <c r="CD78" s="110"/>
      <c r="CE78" s="110"/>
      <c r="CF78" s="110"/>
      <c r="CG78" s="110"/>
      <c r="CH78" s="110"/>
      <c r="CI78" s="110"/>
      <c r="CJ78" s="110"/>
      <c r="CK78" s="110"/>
      <c r="CL78" s="110"/>
      <c r="CM78" s="110"/>
      <c r="CN78" s="110"/>
      <c r="CO78" s="110"/>
      <c r="CP78" s="110"/>
      <c r="CQ78" s="110"/>
      <c r="CR78" s="110"/>
      <c r="CS78" s="110"/>
      <c r="CT78" s="110"/>
      <c r="CU78" s="110"/>
      <c r="CV78" s="110"/>
      <c r="CW78" s="110"/>
      <c r="CX78" s="110"/>
    </row>
    <row r="79" spans="7:102" ht="14.25" customHeight="1" x14ac:dyDescent="0.25">
      <c r="G79" s="187"/>
      <c r="H79" s="188"/>
      <c r="I79" s="188"/>
      <c r="J79" s="188"/>
      <c r="K79" s="188"/>
      <c r="L79" s="188"/>
      <c r="M79" s="187"/>
      <c r="N79" s="188"/>
      <c r="O79" s="188"/>
      <c r="P79" s="188"/>
      <c r="Q79" s="187"/>
      <c r="R79" s="188"/>
      <c r="S79" s="188"/>
      <c r="T79" s="191"/>
      <c r="U79" s="187"/>
      <c r="V79" s="188"/>
      <c r="W79" s="188"/>
      <c r="X79" s="188"/>
      <c r="Y79" s="188"/>
      <c r="Z79" s="188"/>
      <c r="AA79" s="187"/>
      <c r="AB79" s="188"/>
      <c r="AC79" s="188"/>
      <c r="AD79" s="191"/>
      <c r="AE79" s="187"/>
      <c r="AF79" s="188"/>
      <c r="AG79" s="188"/>
      <c r="AH79" s="191"/>
      <c r="AI79" s="110"/>
      <c r="AJ79" s="110"/>
      <c r="AK79" s="110"/>
      <c r="AL79" s="110"/>
      <c r="AM79" s="110"/>
      <c r="AN79" s="110"/>
      <c r="AO79" s="110"/>
      <c r="AP79" s="110"/>
      <c r="AQ79" s="110"/>
      <c r="AR79" s="110"/>
      <c r="AS79" s="110"/>
      <c r="AT79" s="110"/>
      <c r="AU79" s="110"/>
      <c r="AV79" s="110"/>
      <c r="AW79" s="110"/>
      <c r="AX79" s="110"/>
      <c r="AY79" s="110"/>
      <c r="AZ79" s="110"/>
      <c r="BA79" s="110"/>
      <c r="BB79" s="110"/>
      <c r="BC79" s="110"/>
      <c r="BD79" s="110"/>
      <c r="BE79" s="110"/>
      <c r="BF79" s="110"/>
      <c r="BG79" s="110"/>
      <c r="BH79" s="110"/>
      <c r="BI79" s="110"/>
      <c r="BJ79" s="110"/>
      <c r="BK79" s="110"/>
      <c r="BL79" s="110"/>
      <c r="BM79" s="110"/>
      <c r="BN79" s="110"/>
      <c r="BO79" s="110"/>
      <c r="BP79" s="110"/>
      <c r="BQ79" s="110"/>
      <c r="BR79" s="110"/>
      <c r="BS79" s="110"/>
      <c r="BT79" s="110"/>
      <c r="BU79" s="110"/>
      <c r="BV79" s="110"/>
      <c r="BW79" s="110"/>
      <c r="BX79" s="110"/>
      <c r="BY79" s="110"/>
      <c r="BZ79" s="110"/>
      <c r="CA79" s="110"/>
      <c r="CB79" s="110"/>
      <c r="CC79" s="110"/>
      <c r="CD79" s="110"/>
      <c r="CE79" s="110"/>
      <c r="CF79" s="110"/>
      <c r="CG79" s="110"/>
      <c r="CH79" s="110"/>
      <c r="CI79" s="110"/>
      <c r="CJ79" s="110"/>
      <c r="CK79" s="110"/>
      <c r="CL79" s="110"/>
      <c r="CM79" s="110"/>
      <c r="CN79" s="110"/>
      <c r="CO79" s="110"/>
      <c r="CP79" s="110"/>
      <c r="CQ79" s="110"/>
      <c r="CR79" s="110"/>
      <c r="CS79" s="110"/>
      <c r="CT79" s="110"/>
      <c r="CU79" s="110"/>
      <c r="CV79" s="110"/>
      <c r="CW79" s="110"/>
      <c r="CX79" s="110"/>
    </row>
    <row r="80" spans="7:102" ht="14.25" customHeight="1" x14ac:dyDescent="0.25">
      <c r="G80" s="110"/>
      <c r="H80" s="110"/>
      <c r="I80" s="110"/>
      <c r="J80" s="110"/>
      <c r="K80" s="110"/>
      <c r="L80" s="110"/>
      <c r="M80" s="110"/>
      <c r="N80" s="110"/>
      <c r="O80" s="110"/>
      <c r="P80" s="110"/>
      <c r="Q80" s="110"/>
      <c r="R80" s="110"/>
      <c r="S80" s="110"/>
      <c r="T80" s="110"/>
      <c r="U80" s="110"/>
      <c r="V80" s="110"/>
      <c r="W80" s="110"/>
      <c r="X80" s="110"/>
      <c r="Y80" s="110"/>
      <c r="Z80" s="110"/>
      <c r="AA80" s="110"/>
      <c r="AB80" s="110"/>
      <c r="AC80" s="110"/>
      <c r="AD80" s="110"/>
      <c r="AE80" s="110"/>
      <c r="AF80" s="110"/>
      <c r="AG80" s="110"/>
      <c r="AH80" s="110"/>
      <c r="AI80" s="110"/>
      <c r="AJ80" s="110"/>
      <c r="AK80" s="110"/>
      <c r="AL80" s="110"/>
      <c r="AM80" s="110"/>
      <c r="AN80" s="110"/>
      <c r="AO80" s="110"/>
      <c r="AP80" s="110"/>
      <c r="AQ80" s="110"/>
      <c r="AR80" s="110"/>
      <c r="AS80" s="110"/>
      <c r="AT80" s="110"/>
      <c r="AU80" s="110"/>
      <c r="AV80" s="110"/>
      <c r="AW80" s="110"/>
      <c r="AX80" s="110"/>
      <c r="AY80" s="110"/>
      <c r="AZ80" s="110"/>
      <c r="BA80" s="110"/>
      <c r="BB80" s="110"/>
      <c r="BC80" s="110"/>
      <c r="BD80" s="110"/>
      <c r="BE80" s="110"/>
      <c r="BF80" s="110"/>
      <c r="BG80" s="110"/>
      <c r="BH80" s="110"/>
      <c r="BI80" s="110"/>
      <c r="BJ80" s="110"/>
      <c r="BK80" s="110"/>
      <c r="BL80" s="110"/>
      <c r="BM80" s="110"/>
      <c r="BN80" s="110"/>
      <c r="BO80" s="110"/>
      <c r="BP80" s="110"/>
      <c r="BQ80" s="110"/>
      <c r="BR80" s="110"/>
      <c r="BS80" s="110"/>
      <c r="BT80" s="110"/>
      <c r="BU80" s="110"/>
      <c r="BV80" s="110"/>
      <c r="BW80" s="110"/>
      <c r="BX80" s="110"/>
      <c r="BY80" s="110"/>
      <c r="BZ80" s="110"/>
      <c r="CA80" s="110"/>
      <c r="CB80" s="110"/>
      <c r="CC80" s="110"/>
      <c r="CD80" s="110"/>
      <c r="CE80" s="110"/>
      <c r="CF80" s="110"/>
      <c r="CG80" s="110"/>
      <c r="CH80" s="110"/>
      <c r="CI80" s="110"/>
      <c r="CJ80" s="110"/>
      <c r="CK80" s="110"/>
      <c r="CL80" s="110"/>
      <c r="CM80" s="110"/>
      <c r="CN80" s="110"/>
      <c r="CO80" s="110"/>
      <c r="CP80" s="110"/>
      <c r="CQ80" s="110"/>
      <c r="CR80" s="110"/>
      <c r="CS80" s="110"/>
      <c r="CT80" s="110"/>
      <c r="CU80" s="110"/>
      <c r="CV80" s="110"/>
      <c r="CW80" s="110"/>
      <c r="CX80" s="110"/>
    </row>
    <row r="81" spans="7:102" ht="14.25" customHeight="1" x14ac:dyDescent="0.25">
      <c r="G81" s="110"/>
      <c r="H81" s="110"/>
      <c r="I81" s="110"/>
      <c r="J81" s="110"/>
      <c r="K81" s="110"/>
      <c r="L81" s="110"/>
      <c r="M81" s="110"/>
      <c r="N81" s="110"/>
      <c r="O81" s="110"/>
      <c r="P81" s="110"/>
      <c r="Q81" s="110"/>
      <c r="R81" s="110"/>
      <c r="S81" s="110"/>
      <c r="T81" s="110"/>
      <c r="U81" s="110"/>
      <c r="V81" s="110"/>
      <c r="W81" s="110"/>
      <c r="X81" s="110"/>
      <c r="Y81" s="110"/>
      <c r="Z81" s="110"/>
      <c r="AA81" s="110"/>
      <c r="AB81" s="110"/>
      <c r="AC81" s="110"/>
      <c r="AD81" t="s">
        <v>1765</v>
      </c>
      <c r="AG81" t="str">
        <f>'F-2'!S17</f>
        <v>F-2-1</v>
      </c>
      <c r="AI81" s="110"/>
      <c r="AJ81" s="110"/>
      <c r="AK81" s="110"/>
      <c r="AL81" s="110"/>
      <c r="AM81" s="110"/>
      <c r="AN81" s="110"/>
      <c r="AO81" s="110"/>
      <c r="AP81" s="110"/>
      <c r="AQ81" s="110"/>
      <c r="AR81" s="110"/>
      <c r="AS81" s="110"/>
      <c r="AT81" s="110"/>
      <c r="AU81" s="110"/>
      <c r="AV81" s="110"/>
      <c r="AW81" s="110"/>
      <c r="AX81" s="110"/>
      <c r="AY81" s="110"/>
      <c r="AZ81" s="110"/>
      <c r="BA81" s="110"/>
      <c r="BB81" s="110"/>
      <c r="BC81" s="110"/>
      <c r="BD81" s="110"/>
      <c r="BE81" s="110"/>
      <c r="BF81" s="110"/>
      <c r="BG81" s="110"/>
      <c r="BH81" s="110"/>
      <c r="BI81" s="110"/>
      <c r="BJ81" s="110"/>
      <c r="BK81" s="110"/>
      <c r="BL81" s="110"/>
      <c r="BM81" s="110"/>
      <c r="BN81" s="110"/>
      <c r="BO81" s="110"/>
      <c r="BP81" s="110"/>
      <c r="BQ81" s="110"/>
      <c r="BR81" s="110"/>
      <c r="BS81" s="110"/>
      <c r="BT81" s="110"/>
      <c r="BU81" s="110"/>
      <c r="BV81" s="110"/>
      <c r="BW81" s="110"/>
      <c r="BX81" s="110"/>
      <c r="BY81" s="110"/>
      <c r="BZ81" s="110"/>
      <c r="CA81" s="110"/>
      <c r="CB81" s="110"/>
      <c r="CC81" s="110"/>
      <c r="CD81" s="110"/>
      <c r="CE81" s="110"/>
      <c r="CF81" s="110"/>
      <c r="CG81" s="110"/>
      <c r="CH81" s="110"/>
      <c r="CI81" s="110"/>
      <c r="CJ81" s="110"/>
      <c r="CK81" s="110"/>
      <c r="CL81" s="110"/>
      <c r="CM81" s="110"/>
      <c r="CN81" s="110"/>
      <c r="CO81" s="110"/>
      <c r="CP81" s="110"/>
      <c r="CQ81" s="110"/>
      <c r="CR81" s="110"/>
      <c r="CS81" s="110"/>
      <c r="CT81" s="110"/>
      <c r="CU81" s="110"/>
      <c r="CV81" s="110"/>
      <c r="CW81" s="110"/>
      <c r="CX81" s="110"/>
    </row>
    <row r="82" spans="7:102" ht="14.25" customHeight="1" x14ac:dyDescent="0.25">
      <c r="G82" s="110"/>
      <c r="H82" s="110"/>
      <c r="I82" s="110"/>
      <c r="J82" s="110"/>
      <c r="K82" s="110"/>
      <c r="L82" s="110"/>
      <c r="M82" s="110"/>
      <c r="N82" s="110"/>
      <c r="O82" s="110"/>
      <c r="P82" s="110"/>
      <c r="Q82" s="110"/>
      <c r="R82" s="110"/>
      <c r="S82" s="110"/>
      <c r="T82" s="110"/>
      <c r="U82" s="110"/>
      <c r="V82" s="110"/>
      <c r="W82" s="110"/>
      <c r="X82" s="110"/>
      <c r="Y82" s="110"/>
      <c r="Z82" s="110"/>
      <c r="AA82" s="110"/>
      <c r="AB82" s="110"/>
      <c r="AC82" s="110"/>
      <c r="AD82" s="110"/>
      <c r="AE82" s="110"/>
      <c r="AF82" s="110"/>
      <c r="AG82" s="110"/>
      <c r="AH82" s="110"/>
      <c r="AI82" s="110"/>
      <c r="AJ82" s="110"/>
      <c r="AK82" s="110"/>
      <c r="AL82" s="110"/>
      <c r="AM82" s="110"/>
      <c r="AN82" s="110"/>
      <c r="AO82" s="110"/>
      <c r="AP82" s="110"/>
      <c r="AQ82" s="110"/>
      <c r="AR82" s="110"/>
      <c r="AS82" s="110"/>
      <c r="AT82" s="110"/>
      <c r="AU82" s="110"/>
      <c r="AV82" s="110"/>
      <c r="AW82" s="110"/>
      <c r="AX82" s="110"/>
      <c r="AY82" s="110"/>
      <c r="AZ82" s="110"/>
      <c r="BA82" s="110"/>
      <c r="BB82" s="110"/>
      <c r="BC82" s="110"/>
      <c r="BD82" s="110"/>
      <c r="BE82" s="110"/>
      <c r="BF82" s="110"/>
      <c r="BG82" s="110"/>
      <c r="BH82" s="110"/>
      <c r="BI82" s="110"/>
      <c r="BJ82" s="110"/>
      <c r="BK82" s="110"/>
      <c r="BL82" s="110"/>
      <c r="BM82" s="110"/>
      <c r="BN82" s="110"/>
      <c r="BO82" s="110"/>
      <c r="BP82" s="110"/>
      <c r="BQ82" s="110"/>
      <c r="BR82" s="110"/>
      <c r="BS82" s="110"/>
      <c r="BT82" s="110"/>
      <c r="BU82" s="110"/>
      <c r="BV82" s="110"/>
      <c r="BW82" s="110"/>
      <c r="BX82" s="110"/>
      <c r="BY82" s="110"/>
      <c r="BZ82" s="110"/>
      <c r="CA82" s="110"/>
      <c r="CB82" s="110"/>
      <c r="CC82" s="110"/>
      <c r="CD82" s="110"/>
      <c r="CE82" s="110"/>
      <c r="CF82" s="110"/>
      <c r="CG82" s="110"/>
      <c r="CH82" s="110"/>
      <c r="CI82" s="110"/>
      <c r="CJ82" s="110"/>
      <c r="CK82" s="110"/>
      <c r="CL82" s="110"/>
      <c r="CM82" s="110"/>
      <c r="CN82" s="110"/>
      <c r="CO82" s="110"/>
      <c r="CP82" s="110"/>
      <c r="CQ82" s="110"/>
      <c r="CR82" s="110"/>
      <c r="CS82" s="110"/>
      <c r="CT82" s="110"/>
      <c r="CU82" s="110"/>
      <c r="CV82" s="110"/>
      <c r="CW82" s="110"/>
      <c r="CX82" s="110"/>
    </row>
  </sheetData>
  <mergeCells count="303">
    <mergeCell ref="X40:AB40"/>
    <mergeCell ref="BK30:BO30"/>
    <mergeCell ref="BP16:BT16"/>
    <mergeCell ref="CT28:CX28"/>
    <mergeCell ref="AG22:AK22"/>
    <mergeCell ref="CJ24:CN24"/>
    <mergeCell ref="CE28:CI28"/>
    <mergeCell ref="CO19:CS19"/>
    <mergeCell ref="AQ22:AU22"/>
    <mergeCell ref="AL26:AP26"/>
    <mergeCell ref="BF27:BJ27"/>
    <mergeCell ref="BP18:BT18"/>
    <mergeCell ref="AG21:AK21"/>
    <mergeCell ref="AB25:AF25"/>
    <mergeCell ref="AL16:AP16"/>
    <mergeCell ref="CT20:CX20"/>
    <mergeCell ref="CO16:CS16"/>
    <mergeCell ref="CT21:CX21"/>
    <mergeCell ref="BZ16:CD16"/>
    <mergeCell ref="CJ16:CN16"/>
    <mergeCell ref="CT14:CX16"/>
    <mergeCell ref="AV16:AZ16"/>
    <mergeCell ref="BF16:BJ16"/>
    <mergeCell ref="CT27:CX27"/>
    <mergeCell ref="CE30:CI30"/>
    <mergeCell ref="AL25:AP25"/>
    <mergeCell ref="H22:K23"/>
    <mergeCell ref="BF24:BJ24"/>
    <mergeCell ref="BU29:BY29"/>
    <mergeCell ref="CE20:CI20"/>
    <mergeCell ref="BZ19:CD19"/>
    <mergeCell ref="AB27:AF27"/>
    <mergeCell ref="CE29:CI29"/>
    <mergeCell ref="CE23:CI23"/>
    <mergeCell ref="AV29:AZ29"/>
    <mergeCell ref="BK22:BO22"/>
    <mergeCell ref="BF26:BJ26"/>
    <mergeCell ref="AQ30:AU30"/>
    <mergeCell ref="AG20:AK20"/>
    <mergeCell ref="W25:AA25"/>
    <mergeCell ref="BP26:BT26"/>
    <mergeCell ref="AQ20:AU20"/>
    <mergeCell ref="AG29:AK29"/>
    <mergeCell ref="AL29:AP29"/>
    <mergeCell ref="CT24:CX24"/>
    <mergeCell ref="U27:V27"/>
    <mergeCell ref="B16:E16"/>
    <mergeCell ref="B12:E12"/>
    <mergeCell ref="AV19:AZ19"/>
    <mergeCell ref="U28:V28"/>
    <mergeCell ref="BP20:BT20"/>
    <mergeCell ref="BK24:BO24"/>
    <mergeCell ref="AV28:AZ28"/>
    <mergeCell ref="BF25:BJ25"/>
    <mergeCell ref="H18:K19"/>
    <mergeCell ref="BP28:BT28"/>
    <mergeCell ref="B14:E14"/>
    <mergeCell ref="W18:AA18"/>
    <mergeCell ref="BA28:BE28"/>
    <mergeCell ref="BK28:BO28"/>
    <mergeCell ref="W15:AA16"/>
    <mergeCell ref="AL17:AP17"/>
    <mergeCell ref="AG27:AK27"/>
    <mergeCell ref="AQ18:AU18"/>
    <mergeCell ref="M26:T27"/>
    <mergeCell ref="AV23:AZ23"/>
    <mergeCell ref="H14:T16"/>
    <mergeCell ref="BA18:BE18"/>
    <mergeCell ref="CO30:CS30"/>
    <mergeCell ref="G66:L66"/>
    <mergeCell ref="CE17:CI17"/>
    <mergeCell ref="AA66:AD66"/>
    <mergeCell ref="AB24:AF24"/>
    <mergeCell ref="CJ21:CN21"/>
    <mergeCell ref="G14:G16"/>
    <mergeCell ref="AG25:AK25"/>
    <mergeCell ref="M28:T29"/>
    <mergeCell ref="U66:Z66"/>
    <mergeCell ref="AQ25:AU25"/>
    <mergeCell ref="M24:T25"/>
    <mergeCell ref="CE19:CI19"/>
    <mergeCell ref="BZ23:CD23"/>
    <mergeCell ref="BA17:BE17"/>
    <mergeCell ref="AB26:AF26"/>
    <mergeCell ref="W30:AA30"/>
    <mergeCell ref="CJ23:CN23"/>
    <mergeCell ref="Q66:T66"/>
    <mergeCell ref="BA22:BE22"/>
    <mergeCell ref="W20:AA20"/>
    <mergeCell ref="W14:CS14"/>
    <mergeCell ref="AL22:AP22"/>
    <mergeCell ref="BP25:BT25"/>
    <mergeCell ref="G65:T65"/>
    <mergeCell ref="AV30:AZ30"/>
    <mergeCell ref="CT30:CX30"/>
    <mergeCell ref="W22:AA22"/>
    <mergeCell ref="BZ24:CD24"/>
    <mergeCell ref="CO27:CS27"/>
    <mergeCell ref="BU28:BY28"/>
    <mergeCell ref="B18:E18"/>
    <mergeCell ref="BZ18:CD18"/>
    <mergeCell ref="BA30:BE30"/>
    <mergeCell ref="W21:AA21"/>
    <mergeCell ref="AL24:AP24"/>
    <mergeCell ref="BF23:BJ23"/>
    <mergeCell ref="U24:V24"/>
    <mergeCell ref="U18:V18"/>
    <mergeCell ref="AQ23:AU23"/>
    <mergeCell ref="AV24:AZ24"/>
    <mergeCell ref="M20:T21"/>
    <mergeCell ref="BK29:BO29"/>
    <mergeCell ref="AQ29:AU29"/>
    <mergeCell ref="BU30:BY30"/>
    <mergeCell ref="BP19:BT19"/>
    <mergeCell ref="CE22:CI22"/>
    <mergeCell ref="BK23:BO23"/>
    <mergeCell ref="G7:AK7"/>
    <mergeCell ref="CJ27:CN27"/>
    <mergeCell ref="H34:AK35"/>
    <mergeCell ref="CO22:CS22"/>
    <mergeCell ref="CT18:CX18"/>
    <mergeCell ref="CO25:CS25"/>
    <mergeCell ref="AB19:AF19"/>
    <mergeCell ref="CJ17:CN17"/>
    <mergeCell ref="CE21:CI21"/>
    <mergeCell ref="BZ25:CD25"/>
    <mergeCell ref="AG24:AK24"/>
    <mergeCell ref="H20:K21"/>
    <mergeCell ref="AL19:AP19"/>
    <mergeCell ref="CO21:CS21"/>
    <mergeCell ref="AB28:AF28"/>
    <mergeCell ref="U19:V19"/>
    <mergeCell ref="BF20:BJ20"/>
    <mergeCell ref="BZ27:CD27"/>
    <mergeCell ref="BF17:BJ17"/>
    <mergeCell ref="CT22:CX22"/>
    <mergeCell ref="AG26:AK26"/>
    <mergeCell ref="CO23:CS23"/>
    <mergeCell ref="AB30:AF30"/>
    <mergeCell ref="BP30:BT30"/>
    <mergeCell ref="B6:E6"/>
    <mergeCell ref="BZ17:CD17"/>
    <mergeCell ref="BK21:BO21"/>
    <mergeCell ref="AB20:AF20"/>
    <mergeCell ref="B15:E15"/>
    <mergeCell ref="BF22:BJ22"/>
    <mergeCell ref="AL30:AP30"/>
    <mergeCell ref="CE16:CI16"/>
    <mergeCell ref="AB29:AF29"/>
    <mergeCell ref="AV22:AZ22"/>
    <mergeCell ref="BF19:BJ19"/>
    <mergeCell ref="BA23:BE23"/>
    <mergeCell ref="BK27:BO27"/>
    <mergeCell ref="BP22:BT22"/>
    <mergeCell ref="BF28:BJ28"/>
    <mergeCell ref="BU18:BY18"/>
    <mergeCell ref="BU27:BY27"/>
    <mergeCell ref="W26:AA26"/>
    <mergeCell ref="AQ16:AU16"/>
    <mergeCell ref="BZ28:CD28"/>
    <mergeCell ref="CE18:CI18"/>
    <mergeCell ref="AV21:AZ21"/>
    <mergeCell ref="BU17:BY17"/>
    <mergeCell ref="BP21:BT21"/>
    <mergeCell ref="AE66:AH66"/>
    <mergeCell ref="BU19:BY19"/>
    <mergeCell ref="CJ22:CN22"/>
    <mergeCell ref="BP23:BT23"/>
    <mergeCell ref="AQ17:AU17"/>
    <mergeCell ref="U21:V21"/>
    <mergeCell ref="BF29:BJ29"/>
    <mergeCell ref="AG19:AK19"/>
    <mergeCell ref="CE25:CI25"/>
    <mergeCell ref="AG28:AK28"/>
    <mergeCell ref="AQ19:AU19"/>
    <mergeCell ref="H33:AK33"/>
    <mergeCell ref="AQ28:AU28"/>
    <mergeCell ref="I39:V39"/>
    <mergeCell ref="H43:AK46"/>
    <mergeCell ref="I38:V38"/>
    <mergeCell ref="CJ18:CN18"/>
    <mergeCell ref="BA21:BE21"/>
    <mergeCell ref="AV25:AZ25"/>
    <mergeCell ref="BU21:BY21"/>
    <mergeCell ref="BZ30:CD30"/>
    <mergeCell ref="W17:AA17"/>
    <mergeCell ref="I37:V37"/>
    <mergeCell ref="X39:AB39"/>
    <mergeCell ref="CJ30:CN30"/>
    <mergeCell ref="BA20:BE20"/>
    <mergeCell ref="BK17:BO17"/>
    <mergeCell ref="BF21:BJ21"/>
    <mergeCell ref="AG30:AK30"/>
    <mergeCell ref="BU20:BY20"/>
    <mergeCell ref="BA29:BE29"/>
    <mergeCell ref="W29:AA29"/>
    <mergeCell ref="B19:E19"/>
    <mergeCell ref="W23:AA23"/>
    <mergeCell ref="U26:V26"/>
    <mergeCell ref="B28:E28"/>
    <mergeCell ref="AG23:AK23"/>
    <mergeCell ref="AV26:AZ26"/>
    <mergeCell ref="M22:T23"/>
    <mergeCell ref="BP27:BT27"/>
    <mergeCell ref="BU22:BY22"/>
    <mergeCell ref="H26:K27"/>
    <mergeCell ref="BF30:BJ30"/>
    <mergeCell ref="BK19:BO19"/>
    <mergeCell ref="CJ28:CN28"/>
    <mergeCell ref="U22:V22"/>
    <mergeCell ref="AQ26:AU26"/>
    <mergeCell ref="CJ25:CN25"/>
    <mergeCell ref="CT26:CX26"/>
    <mergeCell ref="CE26:CI26"/>
    <mergeCell ref="BZ20:CD20"/>
    <mergeCell ref="BK26:BO26"/>
    <mergeCell ref="CT29:CX29"/>
    <mergeCell ref="B17:E17"/>
    <mergeCell ref="AB17:AF17"/>
    <mergeCell ref="CO26:CS26"/>
    <mergeCell ref="CE27:CI27"/>
    <mergeCell ref="BZ26:CD26"/>
    <mergeCell ref="CT19:CX19"/>
    <mergeCell ref="CO18:CS18"/>
    <mergeCell ref="BU24:BY24"/>
    <mergeCell ref="CT23:CX23"/>
    <mergeCell ref="CO17:CS17"/>
    <mergeCell ref="CO20:CS20"/>
    <mergeCell ref="CT17:CX17"/>
    <mergeCell ref="U20:V20"/>
    <mergeCell ref="BU26:BY26"/>
    <mergeCell ref="AV20:AZ20"/>
    <mergeCell ref="AQ24:AU24"/>
    <mergeCell ref="BA19:BE19"/>
    <mergeCell ref="BP17:BT17"/>
    <mergeCell ref="CJ20:CN20"/>
    <mergeCell ref="CT25:CX25"/>
    <mergeCell ref="BK25:BO25"/>
    <mergeCell ref="AL20:AP20"/>
    <mergeCell ref="U65:AH65"/>
    <mergeCell ref="B4:E4"/>
    <mergeCell ref="BU23:BY23"/>
    <mergeCell ref="M66:P66"/>
    <mergeCell ref="AV17:AZ17"/>
    <mergeCell ref="AQ21:AU21"/>
    <mergeCell ref="U25:V25"/>
    <mergeCell ref="X37:AB37"/>
    <mergeCell ref="AB22:AF22"/>
    <mergeCell ref="AL28:AP28"/>
    <mergeCell ref="BA27:BE27"/>
    <mergeCell ref="BK18:BO18"/>
    <mergeCell ref="AB21:AF21"/>
    <mergeCell ref="AG16:AK16"/>
    <mergeCell ref="AL21:AP21"/>
    <mergeCell ref="BA24:BE24"/>
    <mergeCell ref="BP29:BT29"/>
    <mergeCell ref="H28:K29"/>
    <mergeCell ref="W27:AA27"/>
    <mergeCell ref="BU25:BY25"/>
    <mergeCell ref="AV18:AZ18"/>
    <mergeCell ref="B8:E8"/>
    <mergeCell ref="AB15:CS15"/>
    <mergeCell ref="I48:AB48"/>
    <mergeCell ref="BZ22:CD22"/>
    <mergeCell ref="U29:V29"/>
    <mergeCell ref="BA16:BE16"/>
    <mergeCell ref="BK20:BO20"/>
    <mergeCell ref="U23:V23"/>
    <mergeCell ref="BA25:BE25"/>
    <mergeCell ref="BK16:BO16"/>
    <mergeCell ref="BP24:BT24"/>
    <mergeCell ref="U14:V16"/>
    <mergeCell ref="W19:AA19"/>
    <mergeCell ref="BZ21:CD21"/>
    <mergeCell ref="W28:AA28"/>
    <mergeCell ref="AQ27:AU27"/>
    <mergeCell ref="AB18:AF18"/>
    <mergeCell ref="B10:E10"/>
    <mergeCell ref="BF18:BJ18"/>
    <mergeCell ref="AL23:AP23"/>
    <mergeCell ref="BA26:BE26"/>
    <mergeCell ref="AV27:AZ27"/>
    <mergeCell ref="CO28:CS28"/>
    <mergeCell ref="CE24:CI24"/>
    <mergeCell ref="CO29:CS29"/>
    <mergeCell ref="BZ29:CD29"/>
    <mergeCell ref="G9:Z11"/>
    <mergeCell ref="B13:E13"/>
    <mergeCell ref="AB23:AF23"/>
    <mergeCell ref="AG18:AK18"/>
    <mergeCell ref="B20:E20"/>
    <mergeCell ref="W24:AA24"/>
    <mergeCell ref="AL27:AP27"/>
    <mergeCell ref="CJ19:CN19"/>
    <mergeCell ref="CO24:CS24"/>
    <mergeCell ref="BU16:BY16"/>
    <mergeCell ref="AB16:AF16"/>
    <mergeCell ref="AG17:AK17"/>
    <mergeCell ref="H24:K25"/>
    <mergeCell ref="M18:T19"/>
    <mergeCell ref="CJ26:CN26"/>
    <mergeCell ref="AL18:AP18"/>
    <mergeCell ref="CJ29:CN29"/>
  </mergeCells>
  <dataValidations count="2">
    <dataValidation type="list" allowBlank="1" showInputMessage="1" showErrorMessage="1" sqref="I38:V38" xr:uid="{96617275-C461-407F-B91B-2F96D01C1F64}">
      <formula1>$A$17:$A$23</formula1>
    </dataValidation>
    <dataValidation type="list" allowBlank="1" showInputMessage="1" showErrorMessage="1" sqref="H34:AK35" xr:uid="{11F65050-E394-48E4-8490-7AEAB96D1077}">
      <formula1>_xlfn.ANCHORARRAY($A$16)</formula1>
    </dataValidation>
  </dataValidations>
  <hyperlinks>
    <hyperlink ref="B4" location="PANDUAN!A1" display="PANDUAN" xr:uid="{00000000-0004-0000-E400-000000000000}"/>
    <hyperlink ref="B6" location="'EWS DIRECTORY'!A1" display="EWS DIRECTORY" xr:uid="{00000000-0004-0000-E400-000001000000}"/>
    <hyperlink ref="B8" location="'DATA PEMICU'!A1" display="DATA PEMICU" xr:uid="{00000000-0004-0000-E400-000002000000}"/>
    <hyperlink ref="B10" location="'DATA PENGUJI'!A1" display="DATA PENGUJI" xr:uid="{00000000-0004-0000-E400-000003000000}"/>
    <hyperlink ref="B12" location="'MAIN LEVEL'!A1" display="MAIN LEVEL" xr:uid="{00000000-0004-0000-E400-000004000000}"/>
  </hyperlinks>
  <pageMargins left="0.70866141732283472" right="0.31496062992125978" top="0.55118110236220474" bottom="0.55118110236220474" header="0" footer="0"/>
  <pageSetup paperSize="9" scale="77" orientation="portrait"/>
  <extLst>
    <ext xmlns:x14="http://schemas.microsoft.com/office/spreadsheetml/2009/9/main" uri="{CCE6A557-97BC-4b89-ADB6-D9C93CAAB3DF}">
      <x14:dataValidations xmlns:xm="http://schemas.microsoft.com/office/excel/2006/main" count="2">
        <x14:dataValidation type="list" allowBlank="1" showInputMessage="1" showErrorMessage="1" xr:uid="{5DD919A5-10EC-4F85-812A-CFE21B590447}">
          <x14:formula1>
            <xm:f>MASTER!$Q$2:$Q$7</xm:f>
          </x14:formula1>
          <xm:sqref>I48:AB48</xm:sqref>
        </x14:dataValidation>
        <x14:dataValidation type="list" allowBlank="1" showInputMessage="1" showErrorMessage="1" xr:uid="{117411DE-3CE4-4B41-8FA0-41519938D2BA}">
          <x14:formula1>
            <xm:f>MASTER!$Q$2:$Q$6</xm:f>
          </x14:formula1>
          <xm:sqref>H43:AK46</xm:sqref>
        </x14:dataValidation>
      </x14:dataValidations>
    </ext>
  </extLst>
</worksheet>
</file>

<file path=xl/worksheets/sheet2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500-000000000000}">
  <sheetPr codeName="Sheet108">
    <tabColor theme="4" tint="-0.249977111117893"/>
  </sheetPr>
  <dimension ref="A1:AX63"/>
  <sheetViews>
    <sheetView topLeftCell="B22" zoomScaleNormal="100" workbookViewId="0">
      <selection activeCell="AQ18" sqref="AQ18:AU18"/>
    </sheetView>
  </sheetViews>
  <sheetFormatPr defaultColWidth="3.88671875" defaultRowHeight="15" customHeight="1" x14ac:dyDescent="0.25"/>
  <cols>
    <col min="1" max="1" width="0" style="110" hidden="1"/>
    <col min="2" max="5" width="3.88671875" style="177" customWidth="1"/>
    <col min="6" max="6" width="3.88671875" style="110" customWidth="1"/>
    <col min="7" max="7" width="3.88671875" style="443" customWidth="1"/>
    <col min="8" max="16384" width="3.88671875" style="443"/>
  </cols>
  <sheetData>
    <row r="1" spans="2:46" ht="14.25" customHeight="1" x14ac:dyDescent="0.25">
      <c r="G1" s="223"/>
      <c r="H1" s="223"/>
      <c r="I1" s="223"/>
      <c r="J1" s="223"/>
      <c r="K1" s="223"/>
      <c r="L1" s="223"/>
      <c r="M1" s="223"/>
      <c r="N1" s="223"/>
      <c r="O1" s="223"/>
      <c r="P1" s="223"/>
      <c r="Q1" s="223"/>
      <c r="R1" s="223"/>
      <c r="S1" s="223"/>
      <c r="T1" s="223"/>
      <c r="U1" s="223"/>
      <c r="V1" s="223"/>
      <c r="W1" s="223"/>
      <c r="X1" s="223"/>
    </row>
    <row r="2" spans="2:46" ht="14.25" customHeight="1" x14ac:dyDescent="0.25">
      <c r="G2" s="55" t="s">
        <v>1674</v>
      </c>
      <c r="H2" s="55"/>
      <c r="I2" s="55"/>
      <c r="J2" s="55"/>
      <c r="K2" s="55"/>
      <c r="L2" s="55"/>
      <c r="M2" s="55"/>
      <c r="N2" s="55"/>
    </row>
    <row r="3" spans="2:46" ht="14.25" customHeight="1" x14ac:dyDescent="0.25">
      <c r="B3" s="111"/>
      <c r="C3" s="111"/>
      <c r="D3" s="111"/>
      <c r="E3" s="111"/>
      <c r="G3" s="55"/>
      <c r="H3" s="55"/>
      <c r="I3" s="55"/>
      <c r="J3" s="55"/>
      <c r="K3" s="55"/>
      <c r="L3" s="55"/>
      <c r="M3" s="55"/>
      <c r="N3" s="55"/>
    </row>
    <row r="4" spans="2:46" ht="14.25" customHeight="1" x14ac:dyDescent="0.25">
      <c r="B4" s="762" t="s">
        <v>79</v>
      </c>
      <c r="C4" s="761"/>
      <c r="D4" s="761"/>
      <c r="E4" s="761"/>
      <c r="G4" s="55"/>
      <c r="H4" s="55"/>
      <c r="I4" s="55"/>
      <c r="J4" s="55"/>
      <c r="K4" s="55"/>
      <c r="L4" s="55"/>
      <c r="M4" s="55"/>
      <c r="N4" s="55"/>
    </row>
    <row r="5" spans="2:46" ht="14.25" customHeight="1" x14ac:dyDescent="0.25">
      <c r="B5" s="111"/>
      <c r="C5" s="111"/>
      <c r="D5" s="111"/>
      <c r="E5" s="111"/>
      <c r="G5" s="55"/>
      <c r="H5" s="55"/>
      <c r="I5" s="55"/>
      <c r="J5" s="55"/>
      <c r="K5" s="55"/>
      <c r="L5" s="55"/>
      <c r="M5" s="55"/>
      <c r="N5" s="55"/>
    </row>
    <row r="6" spans="2:46" ht="14.25" customHeight="1" x14ac:dyDescent="0.25">
      <c r="B6" s="762" t="s">
        <v>87</v>
      </c>
      <c r="C6" s="761"/>
      <c r="D6" s="761"/>
      <c r="E6" s="761"/>
      <c r="G6" s="55"/>
      <c r="H6" s="55"/>
      <c r="I6" s="55"/>
      <c r="J6" s="55"/>
      <c r="K6" s="55"/>
      <c r="L6" s="55"/>
      <c r="M6" s="55"/>
      <c r="N6" s="55"/>
    </row>
    <row r="7" spans="2:46" ht="15" customHeight="1" x14ac:dyDescent="0.25">
      <c r="B7" s="111"/>
      <c r="C7" s="111"/>
      <c r="D7" s="111"/>
      <c r="E7" s="111"/>
      <c r="G7" s="996" t="s">
        <v>1774</v>
      </c>
      <c r="H7" s="997"/>
      <c r="I7" s="997"/>
      <c r="J7" s="997"/>
      <c r="K7" s="997"/>
      <c r="L7" s="997"/>
      <c r="M7" s="997"/>
      <c r="N7" s="997"/>
      <c r="O7" s="997"/>
      <c r="P7" s="997"/>
      <c r="Q7" s="997"/>
      <c r="R7" s="997"/>
      <c r="S7" s="997"/>
      <c r="T7" s="997"/>
      <c r="U7" s="997"/>
      <c r="V7" s="997"/>
      <c r="W7" s="997"/>
      <c r="X7" s="997"/>
      <c r="Y7" s="997"/>
      <c r="Z7" s="997"/>
      <c r="AA7" s="997"/>
      <c r="AB7" s="997"/>
      <c r="AC7" s="997"/>
      <c r="AD7" s="997"/>
      <c r="AE7" s="997"/>
      <c r="AF7" s="997"/>
      <c r="AG7" s="997"/>
      <c r="AH7" s="997"/>
      <c r="AI7" s="997"/>
      <c r="AJ7" s="997"/>
      <c r="AK7" s="997"/>
      <c r="AL7" s="997"/>
      <c r="AM7" s="997"/>
      <c r="AN7" s="997"/>
      <c r="AO7" s="997"/>
      <c r="AP7" s="997"/>
      <c r="AQ7" s="997"/>
      <c r="AR7" s="997"/>
      <c r="AS7" s="58"/>
    </row>
    <row r="8" spans="2:46" ht="14.25" customHeight="1" x14ac:dyDescent="0.25">
      <c r="B8" s="762" t="s">
        <v>94</v>
      </c>
      <c r="C8" s="761"/>
      <c r="D8" s="761"/>
      <c r="E8" s="761"/>
      <c r="G8" s="55"/>
      <c r="H8" s="55"/>
      <c r="I8" s="55"/>
      <c r="J8" s="55"/>
      <c r="K8" s="55"/>
      <c r="L8" s="55"/>
      <c r="M8" s="55"/>
      <c r="N8" s="55"/>
    </row>
    <row r="9" spans="2:46" ht="14.25" customHeight="1" x14ac:dyDescent="0.25">
      <c r="B9" s="111"/>
      <c r="C9" s="111"/>
      <c r="D9" s="111"/>
      <c r="E9" s="111"/>
      <c r="G9" s="999" t="str">
        <f>"Rincian "&amp;'F-2-1'!H18&amp;" "&amp;'F-2-1'!M18</f>
        <v>Rincian Keuntungan Pengalihan Aset selain persediaan Berdasarkan Data Internal dan Eksternal yang dimiliki DJP</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997"/>
      <c r="I10" s="997"/>
      <c r="J10" s="997"/>
      <c r="K10" s="997"/>
      <c r="L10" s="997"/>
      <c r="M10" s="997"/>
      <c r="N10" s="997"/>
      <c r="O10" s="997"/>
      <c r="P10" s="997"/>
      <c r="Q10" s="997"/>
      <c r="R10" s="997"/>
      <c r="S10" s="997"/>
      <c r="T10" s="997"/>
      <c r="U10" s="997"/>
      <c r="V10" s="997"/>
      <c r="W10" s="997"/>
      <c r="X10" s="997"/>
      <c r="Y10" s="997"/>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row>
    <row r="13" spans="2:46" ht="14.25" customHeight="1" x14ac:dyDescent="0.25">
      <c r="B13" s="962" t="str">
        <f>HYPERLINK("#'"&amp;'EWS DIRECTORY'!$J$227&amp;"'!A1",'EWS DIRECTORY'!$J$227)</f>
        <v>F-2</v>
      </c>
      <c r="C13" s="761"/>
      <c r="D13" s="761"/>
      <c r="E13" s="761"/>
      <c r="G13" s="55" t="s">
        <v>1680</v>
      </c>
      <c r="H13" s="55"/>
      <c r="I13" s="254"/>
      <c r="J13" s="254"/>
      <c r="K13" s="254"/>
      <c r="L13" s="254"/>
      <c r="M13" s="254"/>
      <c r="N13" s="254"/>
    </row>
    <row r="14" spans="2:46" ht="14.25" customHeight="1" x14ac:dyDescent="0.25">
      <c r="B14" s="931" t="str">
        <f>HYPERLINK("#'"&amp;'EWS DIRECTORY'!$J$228&amp;"'!A1",'EWS DIRECTORY'!$J$228)</f>
        <v>F-2-1</v>
      </c>
      <c r="C14" s="761"/>
      <c r="D14" s="761"/>
      <c r="E14" s="761"/>
      <c r="G14" s="55"/>
      <c r="H14" s="55"/>
      <c r="I14" s="254"/>
      <c r="J14" s="254"/>
      <c r="K14" s="254"/>
      <c r="L14" s="254"/>
      <c r="M14" s="254"/>
      <c r="N14" s="254"/>
    </row>
    <row r="15" spans="2:46" ht="14.25" customHeight="1" x14ac:dyDescent="0.25">
      <c r="B15" s="927" t="str">
        <f>HYPERLINK("#'"&amp;'EWS DIRECTORY'!$J$229&amp;"'!A1",'EWS DIRECTORY'!$J$229)</f>
        <v>F-2-1-1</v>
      </c>
      <c r="C15" s="761"/>
      <c r="D15" s="761"/>
      <c r="E15" s="761"/>
      <c r="G15" s="55"/>
      <c r="H15" s="55"/>
      <c r="I15" s="254"/>
      <c r="J15" s="254"/>
      <c r="K15" s="254"/>
      <c r="L15" s="254"/>
      <c r="M15" s="254"/>
      <c r="N15" s="254"/>
    </row>
    <row r="16" spans="2:46" ht="14.25" customHeight="1" x14ac:dyDescent="0.25">
      <c r="B16" s="929" t="str">
        <f>HYPERLINK("#'"&amp;'EWS DIRECTORY'!$J$230&amp;"'!A1",'EWS DIRECTORY'!$J$230)</f>
        <v>F-2-1-2</v>
      </c>
      <c r="C16" s="761"/>
      <c r="D16" s="761"/>
      <c r="E16" s="761"/>
      <c r="G16" s="55"/>
      <c r="H16" s="55"/>
      <c r="I16" s="254"/>
      <c r="J16" s="254"/>
      <c r="K16" s="254"/>
      <c r="L16" s="254"/>
      <c r="M16" s="254"/>
      <c r="N16" s="254"/>
    </row>
    <row r="17" spans="2:50" ht="14.25" customHeight="1" x14ac:dyDescent="0.25">
      <c r="B17" s="929" t="str">
        <f>HYPERLINK("#'"&amp;'EWS DIRECTORY'!$J$231&amp;"'!A1",'EWS DIRECTORY'!$J$231)</f>
        <v>F-2-1-3</v>
      </c>
      <c r="C17" s="761"/>
      <c r="D17" s="761"/>
      <c r="E17" s="761"/>
      <c r="G17" s="55" t="s">
        <v>1681</v>
      </c>
      <c r="H17" s="55"/>
      <c r="I17" s="55"/>
      <c r="J17" s="254"/>
      <c r="K17" s="254"/>
      <c r="L17" s="254"/>
      <c r="M17" s="254"/>
      <c r="N17" s="254"/>
    </row>
    <row r="18" spans="2:50" ht="14.25" customHeight="1" x14ac:dyDescent="0.25">
      <c r="B18" s="929" t="str">
        <f>HYPERLINK("#'"&amp;'EWS DIRECTORY'!$J$232&amp;"'!A1",'EWS DIRECTORY'!$J$232)</f>
        <v>F-2-1-4</v>
      </c>
      <c r="C18" s="761"/>
      <c r="D18" s="761"/>
      <c r="E18" s="761"/>
      <c r="G18" s="55" t="s">
        <v>1744</v>
      </c>
      <c r="H18" s="55"/>
      <c r="I18" s="55" t="s">
        <v>1744</v>
      </c>
      <c r="J18" s="254"/>
      <c r="K18" s="254"/>
      <c r="L18" s="254"/>
      <c r="M18" s="254"/>
      <c r="N18" s="254"/>
    </row>
    <row r="19" spans="2:50" ht="14.25" customHeight="1" x14ac:dyDescent="0.25">
      <c r="B19" s="929" t="str">
        <f>HYPERLINK("#'"&amp;'EWS DIRECTORY'!$J$233&amp;"'!A1",'EWS DIRECTORY'!$J$233)</f>
        <v>F-2-1-5</v>
      </c>
      <c r="C19" s="761"/>
      <c r="D19" s="761"/>
      <c r="E19" s="761"/>
    </row>
    <row r="20" spans="2:50" ht="14.25" customHeight="1" x14ac:dyDescent="0.25">
      <c r="B20" s="929" t="str">
        <f>HYPERLINK("#'"&amp;'EWS DIRECTORY'!$J$234&amp;"'!A1",'EWS DIRECTORY'!$J$234)</f>
        <v>F-2-1-6</v>
      </c>
      <c r="C20" s="761"/>
      <c r="D20" s="761"/>
      <c r="E20" s="761"/>
      <c r="G20" s="55" t="s">
        <v>1791</v>
      </c>
    </row>
    <row r="21" spans="2:50" ht="14.25" customHeight="1" x14ac:dyDescent="0.25">
      <c r="G21" s="55"/>
    </row>
    <row r="22" spans="2:50" ht="14.25" customHeight="1" x14ac:dyDescent="0.25">
      <c r="G22" s="55"/>
      <c r="H22" s="990" t="s">
        <v>1445</v>
      </c>
      <c r="I22" s="790"/>
      <c r="J22" s="994" t="s">
        <v>1446</v>
      </c>
      <c r="K22" s="764"/>
      <c r="L22" s="764"/>
      <c r="M22" s="764"/>
      <c r="N22" s="764"/>
      <c r="O22" s="764"/>
      <c r="P22" s="764"/>
      <c r="Q22" s="764"/>
      <c r="R22" s="764"/>
      <c r="S22" s="764"/>
      <c r="T22" s="764"/>
      <c r="U22" s="764"/>
      <c r="V22" s="764"/>
      <c r="W22" s="764"/>
      <c r="X22" s="764"/>
      <c r="Y22" s="764"/>
      <c r="Z22" s="764"/>
      <c r="AA22" s="764"/>
      <c r="AB22" s="764"/>
      <c r="AC22" s="764"/>
      <c r="AD22" s="764"/>
      <c r="AE22" s="764"/>
      <c r="AF22" s="764"/>
      <c r="AG22" s="764"/>
      <c r="AH22" s="764"/>
      <c r="AI22" s="764"/>
      <c r="AJ22" s="764"/>
      <c r="AK22" s="764"/>
      <c r="AL22" s="764"/>
      <c r="AM22" s="764"/>
      <c r="AN22" s="764"/>
      <c r="AO22" s="764"/>
      <c r="AP22" s="764"/>
      <c r="AQ22" s="764"/>
      <c r="AR22" s="764"/>
      <c r="AS22" s="764"/>
      <c r="AT22" s="764"/>
      <c r="AU22" s="764"/>
      <c r="AV22" s="764"/>
      <c r="AW22" s="764"/>
      <c r="AX22" s="765"/>
    </row>
    <row r="23" spans="2:50" ht="14.25" customHeight="1" x14ac:dyDescent="0.25">
      <c r="G23" s="55"/>
      <c r="H23" s="806"/>
      <c r="I23" s="807"/>
      <c r="J23" s="978" t="s">
        <v>1452</v>
      </c>
      <c r="K23" s="764"/>
      <c r="L23" s="764"/>
      <c r="M23" s="764"/>
      <c r="N23" s="764"/>
      <c r="O23" s="764"/>
      <c r="P23" s="765"/>
      <c r="Q23" s="978" t="s">
        <v>1453</v>
      </c>
      <c r="R23" s="764"/>
      <c r="S23" s="764"/>
      <c r="T23" s="764"/>
      <c r="U23" s="764"/>
      <c r="V23" s="764"/>
      <c r="W23" s="765"/>
      <c r="X23" s="978" t="s">
        <v>1454</v>
      </c>
      <c r="Y23" s="764"/>
      <c r="Z23" s="764"/>
      <c r="AA23" s="764"/>
      <c r="AB23" s="764"/>
      <c r="AC23" s="764"/>
      <c r="AD23" s="765"/>
      <c r="AE23" s="978" t="s">
        <v>1455</v>
      </c>
      <c r="AF23" s="764"/>
      <c r="AG23" s="764"/>
      <c r="AH23" s="764"/>
      <c r="AI23" s="764"/>
      <c r="AJ23" s="764"/>
      <c r="AK23" s="765"/>
      <c r="AL23" s="978" t="s">
        <v>1456</v>
      </c>
      <c r="AM23" s="764"/>
      <c r="AN23" s="764"/>
      <c r="AO23" s="764"/>
      <c r="AP23" s="764"/>
      <c r="AQ23" s="764"/>
      <c r="AR23" s="764"/>
      <c r="AS23" s="765"/>
      <c r="AT23" s="978" t="s">
        <v>1457</v>
      </c>
      <c r="AU23" s="764"/>
      <c r="AV23" s="764"/>
      <c r="AW23" s="764"/>
      <c r="AX23" s="765"/>
    </row>
    <row r="24" spans="2:50" ht="40.5" customHeight="1" x14ac:dyDescent="0.25">
      <c r="G24" s="55"/>
      <c r="H24" s="991">
        <v>1</v>
      </c>
      <c r="I24" s="765"/>
      <c r="J24" s="984" t="e">
        <f>ID_MS_TH_PJK</f>
        <v>#N/A</v>
      </c>
      <c r="K24" s="764"/>
      <c r="L24" s="764"/>
      <c r="M24" s="764"/>
      <c r="N24" s="764"/>
      <c r="O24" s="764"/>
      <c r="P24" s="765"/>
      <c r="Q24" s="984" t="e">
        <f>NO_BPS</f>
        <v>#N/A</v>
      </c>
      <c r="R24" s="764"/>
      <c r="S24" s="764"/>
      <c r="T24" s="764"/>
      <c r="U24" s="764"/>
      <c r="V24" s="764"/>
      <c r="W24" s="765"/>
      <c r="X24" s="984" t="e">
        <f>PEMBETULAN_KE</f>
        <v>#N/A</v>
      </c>
      <c r="Y24" s="764"/>
      <c r="Z24" s="764"/>
      <c r="AA24" s="764"/>
      <c r="AB24" s="764"/>
      <c r="AC24" s="764"/>
      <c r="AD24" s="765"/>
      <c r="AE24" s="998" t="e">
        <f>TGL_TERIMA</f>
        <v>#N/A</v>
      </c>
      <c r="AF24" s="764"/>
      <c r="AG24" s="764"/>
      <c r="AH24" s="764"/>
      <c r="AI24" s="764"/>
      <c r="AJ24" s="764"/>
      <c r="AK24" s="765"/>
      <c r="AL24" s="984" t="s">
        <v>1994</v>
      </c>
      <c r="AM24" s="764"/>
      <c r="AN24" s="764"/>
      <c r="AO24" s="764"/>
      <c r="AP24" s="764"/>
      <c r="AQ24" s="764"/>
      <c r="AR24" s="764"/>
      <c r="AS24" s="765"/>
      <c r="AT24" s="1135">
        <f>'MAIN LEVEL'!AB53</f>
        <v>0</v>
      </c>
      <c r="AU24" s="764"/>
      <c r="AV24" s="764"/>
      <c r="AW24" s="764"/>
      <c r="AX24" s="765"/>
    </row>
    <row r="25" spans="2:50" ht="14.25" customHeight="1" x14ac:dyDescent="0.25">
      <c r="G25" s="55"/>
      <c r="H25" s="255"/>
      <c r="I25" s="255"/>
      <c r="J25" s="255"/>
      <c r="K25" s="255"/>
      <c r="L25" s="255"/>
      <c r="M25" s="255"/>
      <c r="N25" s="255"/>
      <c r="O25" s="255"/>
      <c r="P25" s="255"/>
      <c r="Q25" s="255"/>
      <c r="R25" s="255"/>
      <c r="AT25" s="536"/>
      <c r="AU25" s="536"/>
      <c r="AV25" s="536"/>
      <c r="AW25" s="536"/>
      <c r="AX25" s="536"/>
    </row>
    <row r="26" spans="2:50" ht="14.25" customHeight="1" x14ac:dyDescent="0.25">
      <c r="G26" s="55"/>
      <c r="H26" s="255"/>
      <c r="I26" s="255"/>
      <c r="J26" s="255"/>
      <c r="K26" s="255"/>
      <c r="L26" s="255"/>
      <c r="M26" s="255"/>
      <c r="N26" s="255"/>
      <c r="O26" s="255"/>
      <c r="P26" s="255"/>
      <c r="Q26" s="255"/>
      <c r="R26" s="255"/>
      <c r="AT26" s="536"/>
      <c r="AU26" s="536"/>
      <c r="AV26" s="536"/>
      <c r="AW26" s="536"/>
      <c r="AX26" s="536"/>
    </row>
    <row r="27" spans="2:50" ht="14.25" customHeight="1" x14ac:dyDescent="0.25">
      <c r="G27" s="55"/>
      <c r="H27" s="255"/>
      <c r="I27" s="255"/>
      <c r="J27" s="255"/>
      <c r="K27" s="255"/>
      <c r="L27" s="255"/>
      <c r="M27" s="255"/>
      <c r="N27" s="255"/>
      <c r="O27" s="255"/>
      <c r="P27" s="255"/>
      <c r="Q27" s="255"/>
      <c r="R27" s="255"/>
      <c r="AT27" s="536"/>
      <c r="AU27" s="536"/>
      <c r="AV27" s="536"/>
      <c r="AW27" s="536"/>
      <c r="AX27" s="536"/>
    </row>
    <row r="28" spans="2:50" ht="14.25" customHeight="1" x14ac:dyDescent="0.25">
      <c r="B28" s="760"/>
      <c r="C28" s="761"/>
      <c r="D28" s="761"/>
      <c r="E28" s="761"/>
      <c r="G28" s="55"/>
      <c r="H28" s="990" t="s">
        <v>1445</v>
      </c>
      <c r="I28" s="790"/>
      <c r="J28" s="990" t="s">
        <v>1478</v>
      </c>
      <c r="K28" s="789"/>
      <c r="L28" s="789"/>
      <c r="M28" s="790"/>
      <c r="N28" s="994" t="s">
        <v>1792</v>
      </c>
      <c r="O28" s="764"/>
      <c r="P28" s="764"/>
      <c r="Q28" s="764"/>
      <c r="R28" s="764"/>
      <c r="S28" s="764"/>
      <c r="T28" s="764"/>
      <c r="U28" s="764"/>
      <c r="V28" s="764"/>
      <c r="W28" s="764"/>
      <c r="X28" s="764"/>
      <c r="Y28" s="764"/>
      <c r="Z28" s="765"/>
      <c r="AA28" s="994" t="s">
        <v>1793</v>
      </c>
      <c r="AB28" s="764"/>
      <c r="AC28" s="764"/>
      <c r="AD28" s="764"/>
      <c r="AE28" s="764"/>
      <c r="AF28" s="764"/>
      <c r="AG28" s="764"/>
      <c r="AH28" s="764"/>
      <c r="AI28" s="764"/>
      <c r="AJ28" s="764"/>
      <c r="AK28" s="764"/>
      <c r="AL28" s="764"/>
      <c r="AM28" s="764"/>
      <c r="AN28" s="764"/>
      <c r="AO28" s="764"/>
      <c r="AP28" s="764"/>
      <c r="AQ28" s="764"/>
      <c r="AR28" s="764"/>
      <c r="AS28" s="765"/>
      <c r="AT28" s="990" t="s">
        <v>1481</v>
      </c>
      <c r="AU28" s="789"/>
      <c r="AV28" s="789"/>
      <c r="AW28" s="789"/>
      <c r="AX28" s="790"/>
    </row>
    <row r="29" spans="2:50" ht="14.25" customHeight="1" x14ac:dyDescent="0.25">
      <c r="G29" s="55"/>
      <c r="H29" s="806"/>
      <c r="I29" s="807"/>
      <c r="J29" s="806"/>
      <c r="K29" s="794"/>
      <c r="L29" s="794"/>
      <c r="M29" s="807"/>
      <c r="N29" s="978" t="s">
        <v>796</v>
      </c>
      <c r="O29" s="764"/>
      <c r="P29" s="764"/>
      <c r="Q29" s="764"/>
      <c r="R29" s="764"/>
      <c r="S29" s="764"/>
      <c r="T29" s="765"/>
      <c r="U29" s="978" t="s">
        <v>1401</v>
      </c>
      <c r="V29" s="764"/>
      <c r="W29" s="764"/>
      <c r="X29" s="764"/>
      <c r="Y29" s="764"/>
      <c r="Z29" s="765"/>
      <c r="AA29" s="978" t="s">
        <v>796</v>
      </c>
      <c r="AB29" s="764"/>
      <c r="AC29" s="764"/>
      <c r="AD29" s="764"/>
      <c r="AE29" s="764"/>
      <c r="AF29" s="765"/>
      <c r="AG29" s="978" t="s">
        <v>1794</v>
      </c>
      <c r="AH29" s="764"/>
      <c r="AI29" s="764"/>
      <c r="AJ29" s="764"/>
      <c r="AK29" s="764"/>
      <c r="AL29" s="764"/>
      <c r="AM29" s="765"/>
      <c r="AN29" s="978" t="s">
        <v>1510</v>
      </c>
      <c r="AO29" s="764"/>
      <c r="AP29" s="764"/>
      <c r="AQ29" s="764"/>
      <c r="AR29" s="764"/>
      <c r="AS29" s="765"/>
      <c r="AT29" s="806"/>
      <c r="AU29" s="794"/>
      <c r="AV29" s="794"/>
      <c r="AW29" s="794"/>
      <c r="AX29" s="807"/>
    </row>
    <row r="30" spans="2:50" ht="14.25" customHeight="1" x14ac:dyDescent="0.25">
      <c r="B30" s="760"/>
      <c r="C30" s="761"/>
      <c r="D30" s="761"/>
      <c r="E30" s="761"/>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2:50" ht="14.2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2:50" ht="15" customHeight="1" x14ac:dyDescent="0.25">
      <c r="B32" s="760"/>
      <c r="C32" s="761"/>
      <c r="D32" s="761"/>
      <c r="E32" s="761"/>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2:50" ht="15" customHeight="1"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2:50" ht="15" customHeight="1" x14ac:dyDescent="0.25">
      <c r="B34" s="760"/>
      <c r="C34" s="761"/>
      <c r="D34" s="761"/>
      <c r="E34" s="761"/>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2:50" ht="15" customHeight="1" x14ac:dyDescent="0.25">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2:50" ht="15"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2:50" ht="15"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2:50" ht="15" customHeight="1" x14ac:dyDescent="0.25">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2:50" ht="15" customHeight="1" x14ac:dyDescent="0.25">
      <c r="G40" s="223"/>
      <c r="H40" s="980"/>
      <c r="I40" s="765"/>
      <c r="J40" s="979"/>
      <c r="K40" s="764"/>
      <c r="L40" s="764"/>
      <c r="M40" s="765"/>
      <c r="N40" s="980"/>
      <c r="O40" s="764"/>
      <c r="P40" s="764"/>
      <c r="Q40" s="764"/>
      <c r="R40" s="764"/>
      <c r="S40" s="764"/>
      <c r="T40" s="765"/>
      <c r="U40" s="977"/>
      <c r="V40" s="764"/>
      <c r="W40" s="764"/>
      <c r="X40" s="764"/>
      <c r="Y40" s="764"/>
      <c r="Z40" s="765"/>
      <c r="AA40" s="980"/>
      <c r="AB40" s="764"/>
      <c r="AC40" s="764"/>
      <c r="AD40" s="764"/>
      <c r="AE40" s="764"/>
      <c r="AF40" s="765"/>
      <c r="AG40" s="980"/>
      <c r="AH40" s="764"/>
      <c r="AI40" s="764"/>
      <c r="AJ40" s="764"/>
      <c r="AK40" s="764"/>
      <c r="AL40" s="764"/>
      <c r="AM40" s="765"/>
      <c r="AN40" s="983"/>
      <c r="AO40" s="764"/>
      <c r="AP40" s="764"/>
      <c r="AQ40" s="764"/>
      <c r="AR40" s="764"/>
      <c r="AS40" s="765"/>
      <c r="AT40" s="1063"/>
      <c r="AU40" s="764"/>
      <c r="AV40" s="764"/>
      <c r="AW40" s="764"/>
      <c r="AX40" s="765"/>
    </row>
    <row r="41" spans="2:50" ht="15" customHeight="1" x14ac:dyDescent="0.25">
      <c r="G41" s="223"/>
      <c r="H41" s="980"/>
      <c r="I41" s="765"/>
      <c r="J41" s="979"/>
      <c r="K41" s="764"/>
      <c r="L41" s="764"/>
      <c r="M41" s="765"/>
      <c r="N41" s="980"/>
      <c r="O41" s="764"/>
      <c r="P41" s="764"/>
      <c r="Q41" s="764"/>
      <c r="R41" s="764"/>
      <c r="S41" s="764"/>
      <c r="T41" s="765"/>
      <c r="U41" s="977"/>
      <c r="V41" s="764"/>
      <c r="W41" s="764"/>
      <c r="X41" s="764"/>
      <c r="Y41" s="764"/>
      <c r="Z41" s="765"/>
      <c r="AA41" s="980"/>
      <c r="AB41" s="764"/>
      <c r="AC41" s="764"/>
      <c r="AD41" s="764"/>
      <c r="AE41" s="764"/>
      <c r="AF41" s="765"/>
      <c r="AG41" s="980"/>
      <c r="AH41" s="764"/>
      <c r="AI41" s="764"/>
      <c r="AJ41" s="764"/>
      <c r="AK41" s="764"/>
      <c r="AL41" s="764"/>
      <c r="AM41" s="765"/>
      <c r="AN41" s="983"/>
      <c r="AO41" s="764"/>
      <c r="AP41" s="764"/>
      <c r="AQ41" s="764"/>
      <c r="AR41" s="764"/>
      <c r="AS41" s="765"/>
      <c r="AT41" s="1063"/>
      <c r="AU41" s="764"/>
      <c r="AV41" s="764"/>
      <c r="AW41" s="764"/>
      <c r="AX41" s="765"/>
    </row>
    <row r="42" spans="2:50" ht="15" customHeight="1" x14ac:dyDescent="0.25">
      <c r="G42" s="223"/>
      <c r="H42" s="980"/>
      <c r="I42" s="765"/>
      <c r="J42" s="979"/>
      <c r="K42" s="764"/>
      <c r="L42" s="764"/>
      <c r="M42" s="765"/>
      <c r="N42" s="980"/>
      <c r="O42" s="764"/>
      <c r="P42" s="764"/>
      <c r="Q42" s="764"/>
      <c r="R42" s="764"/>
      <c r="S42" s="764"/>
      <c r="T42" s="765"/>
      <c r="U42" s="977"/>
      <c r="V42" s="764"/>
      <c r="W42" s="764"/>
      <c r="X42" s="764"/>
      <c r="Y42" s="764"/>
      <c r="Z42" s="765"/>
      <c r="AA42" s="980"/>
      <c r="AB42" s="764"/>
      <c r="AC42" s="764"/>
      <c r="AD42" s="764"/>
      <c r="AE42" s="764"/>
      <c r="AF42" s="765"/>
      <c r="AG42" s="980"/>
      <c r="AH42" s="764"/>
      <c r="AI42" s="764"/>
      <c r="AJ42" s="764"/>
      <c r="AK42" s="764"/>
      <c r="AL42" s="764"/>
      <c r="AM42" s="765"/>
      <c r="AN42" s="983"/>
      <c r="AO42" s="764"/>
      <c r="AP42" s="764"/>
      <c r="AQ42" s="764"/>
      <c r="AR42" s="764"/>
      <c r="AS42" s="765"/>
      <c r="AT42" s="1063"/>
      <c r="AU42" s="764"/>
      <c r="AV42" s="764"/>
      <c r="AW42" s="764"/>
      <c r="AX42" s="765"/>
    </row>
    <row r="43" spans="2:50" ht="15" customHeight="1" x14ac:dyDescent="0.25">
      <c r="G43" s="223"/>
      <c r="H43" s="980"/>
      <c r="I43" s="765"/>
      <c r="J43" s="979"/>
      <c r="K43" s="764"/>
      <c r="L43" s="764"/>
      <c r="M43" s="765"/>
      <c r="N43" s="980"/>
      <c r="O43" s="764"/>
      <c r="P43" s="764"/>
      <c r="Q43" s="764"/>
      <c r="R43" s="764"/>
      <c r="S43" s="764"/>
      <c r="T43" s="765"/>
      <c r="U43" s="977"/>
      <c r="V43" s="764"/>
      <c r="W43" s="764"/>
      <c r="X43" s="764"/>
      <c r="Y43" s="764"/>
      <c r="Z43" s="765"/>
      <c r="AA43" s="980"/>
      <c r="AB43" s="764"/>
      <c r="AC43" s="764"/>
      <c r="AD43" s="764"/>
      <c r="AE43" s="764"/>
      <c r="AF43" s="765"/>
      <c r="AG43" s="980"/>
      <c r="AH43" s="764"/>
      <c r="AI43" s="764"/>
      <c r="AJ43" s="764"/>
      <c r="AK43" s="764"/>
      <c r="AL43" s="764"/>
      <c r="AM43" s="765"/>
      <c r="AN43" s="983"/>
      <c r="AO43" s="764"/>
      <c r="AP43" s="764"/>
      <c r="AQ43" s="764"/>
      <c r="AR43" s="764"/>
      <c r="AS43" s="765"/>
      <c r="AT43" s="1063"/>
      <c r="AU43" s="764"/>
      <c r="AV43" s="764"/>
      <c r="AW43" s="764"/>
      <c r="AX43" s="765"/>
    </row>
    <row r="44" spans="2:50" ht="14.25" customHeight="1" x14ac:dyDescent="0.25">
      <c r="G44" s="223"/>
      <c r="H44" s="980"/>
      <c r="I44" s="765"/>
      <c r="J44" s="979"/>
      <c r="K44" s="764"/>
      <c r="L44" s="764"/>
      <c r="M44" s="765"/>
      <c r="N44" s="980"/>
      <c r="O44" s="764"/>
      <c r="P44" s="764"/>
      <c r="Q44" s="764"/>
      <c r="R44" s="764"/>
      <c r="S44" s="764"/>
      <c r="T44" s="765"/>
      <c r="U44" s="977"/>
      <c r="V44" s="764"/>
      <c r="W44" s="764"/>
      <c r="X44" s="764"/>
      <c r="Y44" s="764"/>
      <c r="Z44" s="765"/>
      <c r="AA44" s="980"/>
      <c r="AB44" s="764"/>
      <c r="AC44" s="764"/>
      <c r="AD44" s="764"/>
      <c r="AE44" s="764"/>
      <c r="AF44" s="765"/>
      <c r="AG44" s="980"/>
      <c r="AH44" s="764"/>
      <c r="AI44" s="764"/>
      <c r="AJ44" s="764"/>
      <c r="AK44" s="764"/>
      <c r="AL44" s="764"/>
      <c r="AM44" s="765"/>
      <c r="AN44" s="983"/>
      <c r="AO44" s="764"/>
      <c r="AP44" s="764"/>
      <c r="AQ44" s="764"/>
      <c r="AR44" s="764"/>
      <c r="AS44" s="765"/>
      <c r="AT44" s="1063"/>
      <c r="AU44" s="764"/>
      <c r="AV44" s="764"/>
      <c r="AW44" s="764"/>
      <c r="AX44" s="765"/>
    </row>
    <row r="45" spans="2:50" ht="14.25" customHeight="1" x14ac:dyDescent="0.25">
      <c r="G45" s="223"/>
      <c r="H45" s="980"/>
      <c r="I45" s="765"/>
      <c r="J45" s="979"/>
      <c r="K45" s="764"/>
      <c r="L45" s="764"/>
      <c r="M45" s="765"/>
      <c r="N45" s="980"/>
      <c r="O45" s="764"/>
      <c r="P45" s="764"/>
      <c r="Q45" s="764"/>
      <c r="R45" s="764"/>
      <c r="S45" s="764"/>
      <c r="T45" s="765"/>
      <c r="U45" s="977"/>
      <c r="V45" s="764"/>
      <c r="W45" s="764"/>
      <c r="X45" s="764"/>
      <c r="Y45" s="764"/>
      <c r="Z45" s="765"/>
      <c r="AA45" s="980"/>
      <c r="AB45" s="764"/>
      <c r="AC45" s="764"/>
      <c r="AD45" s="764"/>
      <c r="AE45" s="764"/>
      <c r="AF45" s="765"/>
      <c r="AG45" s="980"/>
      <c r="AH45" s="764"/>
      <c r="AI45" s="764"/>
      <c r="AJ45" s="764"/>
      <c r="AK45" s="764"/>
      <c r="AL45" s="764"/>
      <c r="AM45" s="765"/>
      <c r="AN45" s="983"/>
      <c r="AO45" s="764"/>
      <c r="AP45" s="764"/>
      <c r="AQ45" s="764"/>
      <c r="AR45" s="764"/>
      <c r="AS45" s="765"/>
      <c r="AT45" s="1063"/>
      <c r="AU45" s="764"/>
      <c r="AV45" s="764"/>
      <c r="AW45" s="764"/>
      <c r="AX45" s="765"/>
    </row>
    <row r="46" spans="2:50" ht="14.25" customHeight="1" x14ac:dyDescent="0.25">
      <c r="G46" s="223"/>
      <c r="H46" s="980"/>
      <c r="I46" s="765"/>
      <c r="J46" s="979"/>
      <c r="K46" s="764"/>
      <c r="L46" s="764"/>
      <c r="M46" s="765"/>
      <c r="N46" s="980"/>
      <c r="O46" s="764"/>
      <c r="P46" s="764"/>
      <c r="Q46" s="764"/>
      <c r="R46" s="764"/>
      <c r="S46" s="764"/>
      <c r="T46" s="765"/>
      <c r="U46" s="977"/>
      <c r="V46" s="764"/>
      <c r="W46" s="764"/>
      <c r="X46" s="764"/>
      <c r="Y46" s="764"/>
      <c r="Z46" s="765"/>
      <c r="AA46" s="980"/>
      <c r="AB46" s="764"/>
      <c r="AC46" s="764"/>
      <c r="AD46" s="764"/>
      <c r="AE46" s="764"/>
      <c r="AF46" s="765"/>
      <c r="AG46" s="980"/>
      <c r="AH46" s="764"/>
      <c r="AI46" s="764"/>
      <c r="AJ46" s="764"/>
      <c r="AK46" s="764"/>
      <c r="AL46" s="764"/>
      <c r="AM46" s="765"/>
      <c r="AN46" s="983"/>
      <c r="AO46" s="764"/>
      <c r="AP46" s="764"/>
      <c r="AQ46" s="764"/>
      <c r="AR46" s="764"/>
      <c r="AS46" s="765"/>
      <c r="AT46" s="1063"/>
      <c r="AU46" s="764"/>
      <c r="AV46" s="764"/>
      <c r="AW46" s="764"/>
      <c r="AX46" s="765"/>
    </row>
    <row r="47" spans="2:50" ht="14.25" customHeight="1" x14ac:dyDescent="0.25">
      <c r="G47" s="256"/>
      <c r="H47" s="980"/>
      <c r="I47" s="765"/>
      <c r="J47" s="979"/>
      <c r="K47" s="764"/>
      <c r="L47" s="764"/>
      <c r="M47" s="765"/>
      <c r="N47" s="980"/>
      <c r="O47" s="764"/>
      <c r="P47" s="764"/>
      <c r="Q47" s="764"/>
      <c r="R47" s="764"/>
      <c r="S47" s="764"/>
      <c r="T47" s="765"/>
      <c r="U47" s="977"/>
      <c r="V47" s="764"/>
      <c r="W47" s="764"/>
      <c r="X47" s="764"/>
      <c r="Y47" s="764"/>
      <c r="Z47" s="765"/>
      <c r="AA47" s="980"/>
      <c r="AB47" s="764"/>
      <c r="AC47" s="764"/>
      <c r="AD47" s="764"/>
      <c r="AE47" s="764"/>
      <c r="AF47" s="765"/>
      <c r="AG47" s="980"/>
      <c r="AH47" s="764"/>
      <c r="AI47" s="764"/>
      <c r="AJ47" s="764"/>
      <c r="AK47" s="764"/>
      <c r="AL47" s="764"/>
      <c r="AM47" s="765"/>
      <c r="AN47" s="983"/>
      <c r="AO47" s="764"/>
      <c r="AP47" s="764"/>
      <c r="AQ47" s="764"/>
      <c r="AR47" s="764"/>
      <c r="AS47" s="765"/>
      <c r="AT47" s="1063"/>
      <c r="AU47" s="764"/>
      <c r="AV47" s="764"/>
      <c r="AW47" s="764"/>
      <c r="AX47" s="765"/>
    </row>
    <row r="48" spans="2:50" ht="14.25" customHeight="1" x14ac:dyDescent="0.25">
      <c r="G48" s="256"/>
      <c r="H48" s="980"/>
      <c r="I48" s="765"/>
      <c r="J48" s="979"/>
      <c r="K48" s="764"/>
      <c r="L48" s="764"/>
      <c r="M48" s="765"/>
      <c r="N48" s="980"/>
      <c r="O48" s="764"/>
      <c r="P48" s="764"/>
      <c r="Q48" s="764"/>
      <c r="R48" s="764"/>
      <c r="S48" s="764"/>
      <c r="T48" s="765"/>
      <c r="U48" s="977"/>
      <c r="V48" s="764"/>
      <c r="W48" s="764"/>
      <c r="X48" s="764"/>
      <c r="Y48" s="764"/>
      <c r="Z48" s="765"/>
      <c r="AA48" s="980"/>
      <c r="AB48" s="764"/>
      <c r="AC48" s="764"/>
      <c r="AD48" s="764"/>
      <c r="AE48" s="764"/>
      <c r="AF48" s="765"/>
      <c r="AG48" s="980"/>
      <c r="AH48" s="764"/>
      <c r="AI48" s="764"/>
      <c r="AJ48" s="764"/>
      <c r="AK48" s="764"/>
      <c r="AL48" s="764"/>
      <c r="AM48" s="765"/>
      <c r="AN48" s="983"/>
      <c r="AO48" s="764"/>
      <c r="AP48" s="764"/>
      <c r="AQ48" s="764"/>
      <c r="AR48" s="764"/>
      <c r="AS48" s="765"/>
      <c r="AT48" s="1063"/>
      <c r="AU48" s="764"/>
      <c r="AV48" s="764"/>
      <c r="AW48" s="764"/>
      <c r="AX48" s="765"/>
    </row>
    <row r="49" spans="7:50" ht="14.25" customHeight="1" x14ac:dyDescent="0.25">
      <c r="G49" s="256"/>
      <c r="H49" s="980"/>
      <c r="I49" s="765"/>
      <c r="J49" s="979"/>
      <c r="K49" s="764"/>
      <c r="L49" s="764"/>
      <c r="M49" s="765"/>
      <c r="N49" s="980"/>
      <c r="O49" s="764"/>
      <c r="P49" s="764"/>
      <c r="Q49" s="764"/>
      <c r="R49" s="764"/>
      <c r="S49" s="764"/>
      <c r="T49" s="765"/>
      <c r="U49" s="977"/>
      <c r="V49" s="764"/>
      <c r="W49" s="764"/>
      <c r="X49" s="764"/>
      <c r="Y49" s="764"/>
      <c r="Z49" s="765"/>
      <c r="AA49" s="980"/>
      <c r="AB49" s="764"/>
      <c r="AC49" s="764"/>
      <c r="AD49" s="764"/>
      <c r="AE49" s="764"/>
      <c r="AF49" s="765"/>
      <c r="AG49" s="980"/>
      <c r="AH49" s="764"/>
      <c r="AI49" s="764"/>
      <c r="AJ49" s="764"/>
      <c r="AK49" s="764"/>
      <c r="AL49" s="764"/>
      <c r="AM49" s="765"/>
      <c r="AN49" s="983"/>
      <c r="AO49" s="764"/>
      <c r="AP49" s="764"/>
      <c r="AQ49" s="764"/>
      <c r="AR49" s="764"/>
      <c r="AS49" s="765"/>
      <c r="AT49" s="1063"/>
      <c r="AU49" s="764"/>
      <c r="AV49" s="764"/>
      <c r="AW49" s="764"/>
      <c r="AX49" s="765"/>
    </row>
    <row r="50" spans="7:50" ht="14.25" customHeight="1" x14ac:dyDescent="0.25">
      <c r="G50" s="256"/>
      <c r="H50" s="993"/>
      <c r="I50" s="765"/>
      <c r="J50" s="993"/>
      <c r="K50" s="764"/>
      <c r="L50" s="764"/>
      <c r="M50" s="765"/>
      <c r="N50" s="993"/>
      <c r="O50" s="764"/>
      <c r="P50" s="764"/>
      <c r="Q50" s="764"/>
      <c r="R50" s="764"/>
      <c r="S50" s="764"/>
      <c r="T50" s="765"/>
      <c r="U50" s="986"/>
      <c r="V50" s="764"/>
      <c r="W50" s="764"/>
      <c r="X50" s="764"/>
      <c r="Y50" s="764"/>
      <c r="Z50" s="765"/>
      <c r="AA50" s="993"/>
      <c r="AB50" s="764"/>
      <c r="AC50" s="764"/>
      <c r="AD50" s="764"/>
      <c r="AE50" s="764"/>
      <c r="AF50" s="765"/>
      <c r="AG50" s="993"/>
      <c r="AH50" s="764"/>
      <c r="AI50" s="764"/>
      <c r="AJ50" s="764"/>
      <c r="AK50" s="764"/>
      <c r="AL50" s="764"/>
      <c r="AM50" s="765"/>
      <c r="AN50" s="995"/>
      <c r="AO50" s="764"/>
      <c r="AP50" s="764"/>
      <c r="AQ50" s="764"/>
      <c r="AR50" s="764"/>
      <c r="AS50" s="765"/>
      <c r="AT50" s="1065"/>
      <c r="AU50" s="764"/>
      <c r="AV50" s="764"/>
      <c r="AW50" s="764"/>
      <c r="AX50" s="765"/>
    </row>
    <row r="51" spans="7:50" ht="14.25" customHeight="1" x14ac:dyDescent="0.25">
      <c r="G51" s="223"/>
      <c r="H51" s="1092" t="s">
        <v>1494</v>
      </c>
      <c r="I51" s="764"/>
      <c r="J51" s="764"/>
      <c r="K51" s="764"/>
      <c r="L51" s="764"/>
      <c r="M51" s="764"/>
      <c r="N51" s="764"/>
      <c r="O51" s="764"/>
      <c r="P51" s="764"/>
      <c r="Q51" s="764"/>
      <c r="R51" s="764"/>
      <c r="S51" s="764"/>
      <c r="T51" s="764"/>
      <c r="U51" s="764"/>
      <c r="V51" s="764"/>
      <c r="W51" s="764"/>
      <c r="X51" s="764"/>
      <c r="Y51" s="764"/>
      <c r="Z51" s="764"/>
      <c r="AA51" s="764"/>
      <c r="AB51" s="764"/>
      <c r="AC51" s="764"/>
      <c r="AD51" s="764"/>
      <c r="AE51" s="764"/>
      <c r="AF51" s="764"/>
      <c r="AG51" s="764"/>
      <c r="AH51" s="764"/>
      <c r="AI51" s="764"/>
      <c r="AJ51" s="764"/>
      <c r="AK51" s="764"/>
      <c r="AL51" s="764"/>
      <c r="AM51" s="764"/>
      <c r="AN51" s="764"/>
      <c r="AO51" s="764"/>
      <c r="AP51" s="764"/>
      <c r="AQ51" s="764"/>
      <c r="AR51" s="764"/>
      <c r="AS51" s="765"/>
      <c r="AT51" s="1134">
        <f>SUM(AT30:AT50)</f>
        <v>0</v>
      </c>
      <c r="AU51" s="764"/>
      <c r="AV51" s="764"/>
      <c r="AW51" s="764"/>
      <c r="AX51" s="765"/>
    </row>
    <row r="52" spans="7:50" ht="14.25" customHeight="1" x14ac:dyDescent="0.25">
      <c r="G52" s="223"/>
    </row>
    <row r="53" spans="7:50" ht="14.25" customHeight="1" x14ac:dyDescent="0.25">
      <c r="G53" s="223"/>
    </row>
    <row r="54" spans="7:50" ht="15" customHeight="1" x14ac:dyDescent="0.25">
      <c r="G54" s="223"/>
    </row>
    <row r="55" spans="7:50" ht="14.25" customHeight="1" x14ac:dyDescent="0.25">
      <c r="G55" s="223"/>
      <c r="H55" s="976" t="s">
        <v>1795</v>
      </c>
      <c r="I55" s="824"/>
      <c r="J55" s="824"/>
      <c r="K55" s="824"/>
      <c r="L55" s="824"/>
      <c r="M55" s="824"/>
      <c r="N55" s="824"/>
      <c r="O55" s="824"/>
      <c r="P55" s="824"/>
      <c r="Q55" s="824"/>
      <c r="R55" s="824"/>
      <c r="S55" s="824"/>
      <c r="T55" s="824"/>
      <c r="U55" s="824"/>
      <c r="V55" s="824"/>
      <c r="W55" s="824"/>
      <c r="X55" s="824"/>
      <c r="Y55" s="825"/>
      <c r="Z55" s="976" t="s">
        <v>1796</v>
      </c>
      <c r="AA55" s="824"/>
      <c r="AB55" s="824"/>
      <c r="AC55" s="824"/>
      <c r="AD55" s="824"/>
      <c r="AE55" s="824"/>
      <c r="AF55" s="824"/>
      <c r="AG55" s="824"/>
      <c r="AH55" s="824"/>
      <c r="AI55" s="824"/>
      <c r="AJ55" s="824"/>
      <c r="AK55" s="824"/>
      <c r="AL55" s="824"/>
      <c r="AM55" s="824"/>
      <c r="AN55" s="824"/>
      <c r="AO55" s="824"/>
      <c r="AP55" s="824"/>
      <c r="AQ55" s="825"/>
    </row>
    <row r="56" spans="7:50" ht="14.25" customHeight="1" x14ac:dyDescent="0.25">
      <c r="G56" s="223"/>
      <c r="H56" s="257" t="s">
        <v>796</v>
      </c>
      <c r="I56" s="258"/>
      <c r="J56" s="258"/>
      <c r="K56" s="258"/>
      <c r="L56" s="258"/>
      <c r="M56" s="258"/>
      <c r="N56" s="258"/>
      <c r="O56" s="258"/>
      <c r="P56" s="258"/>
      <c r="Q56" s="259"/>
      <c r="R56" s="257" t="s">
        <v>1511</v>
      </c>
      <c r="S56" s="258"/>
      <c r="T56" s="258"/>
      <c r="U56" s="259"/>
      <c r="V56" s="257" t="s">
        <v>1510</v>
      </c>
      <c r="W56" s="258"/>
      <c r="X56" s="258"/>
      <c r="Y56" s="259"/>
      <c r="Z56" s="257" t="s">
        <v>796</v>
      </c>
      <c r="AA56" s="258"/>
      <c r="AB56" s="258"/>
      <c r="AC56" s="258"/>
      <c r="AD56" s="258"/>
      <c r="AE56" s="258"/>
      <c r="AF56" s="258"/>
      <c r="AG56" s="258"/>
      <c r="AH56" s="258"/>
      <c r="AI56" s="259"/>
      <c r="AJ56" s="257" t="s">
        <v>1511</v>
      </c>
      <c r="AK56" s="258"/>
      <c r="AL56" s="258"/>
      <c r="AM56" s="259"/>
      <c r="AN56" s="257" t="s">
        <v>1510</v>
      </c>
      <c r="AO56" s="258"/>
      <c r="AP56" s="258"/>
      <c r="AQ56" s="259"/>
    </row>
    <row r="57" spans="7:50" ht="14.25" customHeight="1" x14ac:dyDescent="0.25">
      <c r="G57" s="223"/>
      <c r="H57" s="260"/>
      <c r="Q57" s="261"/>
      <c r="R57" s="260"/>
      <c r="U57" s="261"/>
      <c r="V57" s="260"/>
      <c r="Y57" s="261"/>
      <c r="Z57" s="260"/>
      <c r="AI57" s="261"/>
      <c r="AJ57" s="260"/>
      <c r="AM57" s="261"/>
      <c r="AN57" s="260"/>
      <c r="AQ57" s="261"/>
    </row>
    <row r="58" spans="7:50" ht="14.25" customHeight="1" x14ac:dyDescent="0.25">
      <c r="G58" s="223"/>
      <c r="H58" s="260"/>
      <c r="Q58" s="261"/>
      <c r="R58" s="260"/>
      <c r="U58" s="261"/>
      <c r="V58" s="260"/>
      <c r="Y58" s="261"/>
      <c r="Z58" s="260"/>
      <c r="AI58" s="261"/>
      <c r="AJ58" s="260"/>
      <c r="AM58" s="261"/>
      <c r="AN58" s="260"/>
      <c r="AQ58" s="261"/>
    </row>
    <row r="59" spans="7:50" ht="14.25" customHeight="1" x14ac:dyDescent="0.25">
      <c r="G59" s="223"/>
      <c r="H59" s="260"/>
      <c r="Q59" s="261"/>
      <c r="R59" s="260"/>
      <c r="U59" s="261"/>
      <c r="V59" s="260"/>
      <c r="Y59" s="261"/>
      <c r="Z59" s="260"/>
      <c r="AI59" s="261"/>
      <c r="AJ59" s="260"/>
      <c r="AM59" s="261"/>
      <c r="AN59" s="260"/>
      <c r="AQ59" s="261"/>
    </row>
    <row r="60" spans="7:50" ht="14.25" customHeight="1" x14ac:dyDescent="0.25">
      <c r="G60" s="223"/>
      <c r="H60" s="260"/>
      <c r="Q60" s="261"/>
      <c r="R60" s="260"/>
      <c r="U60" s="261"/>
      <c r="V60" s="260"/>
      <c r="Y60" s="261"/>
      <c r="Z60" s="260"/>
      <c r="AI60" s="261"/>
      <c r="AJ60" s="260"/>
      <c r="AM60" s="261"/>
      <c r="AN60" s="260"/>
      <c r="AQ60" s="261"/>
    </row>
    <row r="61" spans="7:50" ht="14.25" customHeight="1" x14ac:dyDescent="0.25">
      <c r="G61" s="223"/>
      <c r="H61" s="262"/>
      <c r="I61" s="263"/>
      <c r="J61" s="263"/>
      <c r="K61" s="263"/>
      <c r="L61" s="263"/>
      <c r="M61" s="263"/>
      <c r="N61" s="263"/>
      <c r="O61" s="263"/>
      <c r="P61" s="263"/>
      <c r="Q61" s="264"/>
      <c r="R61" s="262"/>
      <c r="S61" s="263"/>
      <c r="T61" s="263"/>
      <c r="U61" s="264"/>
      <c r="V61" s="262"/>
      <c r="W61" s="263"/>
      <c r="X61" s="263"/>
      <c r="Y61" s="264"/>
      <c r="Z61" s="262"/>
      <c r="AA61" s="263"/>
      <c r="AB61" s="263"/>
      <c r="AC61" s="263"/>
      <c r="AD61" s="263"/>
      <c r="AE61" s="263"/>
      <c r="AF61" s="263"/>
      <c r="AG61" s="263"/>
      <c r="AH61" s="263"/>
      <c r="AI61" s="264"/>
      <c r="AJ61" s="262"/>
      <c r="AK61" s="263"/>
      <c r="AL61" s="263"/>
      <c r="AM61" s="264"/>
      <c r="AN61" s="262"/>
      <c r="AO61" s="263"/>
      <c r="AP61" s="263"/>
      <c r="AQ61" s="264"/>
    </row>
    <row r="62" spans="7:50" ht="14.25" customHeight="1" x14ac:dyDescent="0.25">
      <c r="G62" s="223"/>
      <c r="AM62" s="265" t="s">
        <v>1797</v>
      </c>
      <c r="AN62" s="55" t="str">
        <f>'F-2-1'!U18</f>
        <v>F-2-1-1</v>
      </c>
    </row>
    <row r="63" spans="7:50" ht="14.25" customHeight="1" x14ac:dyDescent="0.25">
      <c r="G63" s="223"/>
    </row>
  </sheetData>
  <mergeCells count="216">
    <mergeCell ref="AT50:AX50"/>
    <mergeCell ref="AT28:AX29"/>
    <mergeCell ref="H35:I35"/>
    <mergeCell ref="H22:I23"/>
    <mergeCell ref="AA49:AF49"/>
    <mergeCell ref="N31:T31"/>
    <mergeCell ref="AN32:AS32"/>
    <mergeCell ref="AA36:AF36"/>
    <mergeCell ref="N40:T40"/>
    <mergeCell ref="AN41:AS41"/>
    <mergeCell ref="J43:M43"/>
    <mergeCell ref="AN47:AS47"/>
    <mergeCell ref="J33:M33"/>
    <mergeCell ref="H39:I39"/>
    <mergeCell ref="J42:M42"/>
    <mergeCell ref="AN43:AS43"/>
    <mergeCell ref="J23:P23"/>
    <mergeCell ref="X24:AD24"/>
    <mergeCell ref="AA39:AF39"/>
    <mergeCell ref="AA35:AF35"/>
    <mergeCell ref="AT49:AX49"/>
    <mergeCell ref="AA40:AF40"/>
    <mergeCell ref="AT32:AX32"/>
    <mergeCell ref="H24:I24"/>
    <mergeCell ref="B12:E12"/>
    <mergeCell ref="AG31:AM31"/>
    <mergeCell ref="H45:I45"/>
    <mergeCell ref="AA32:AF32"/>
    <mergeCell ref="AT34:AX34"/>
    <mergeCell ref="H37:I37"/>
    <mergeCell ref="AL24:AS24"/>
    <mergeCell ref="J30:M30"/>
    <mergeCell ref="U31:Z31"/>
    <mergeCell ref="U40:Z40"/>
    <mergeCell ref="Q23:W23"/>
    <mergeCell ref="AN34:AS34"/>
    <mergeCell ref="B14:E14"/>
    <mergeCell ref="AA38:AF38"/>
    <mergeCell ref="AT39:AX39"/>
    <mergeCell ref="N42:T42"/>
    <mergeCell ref="AN45:AS45"/>
    <mergeCell ref="AA37:AF37"/>
    <mergeCell ref="AN29:AS29"/>
    <mergeCell ref="B13:E13"/>
    <mergeCell ref="AG32:AM32"/>
    <mergeCell ref="J22:AX22"/>
    <mergeCell ref="AN36:AS36"/>
    <mergeCell ref="AT40:AX40"/>
    <mergeCell ref="B32:E32"/>
    <mergeCell ref="H33:I33"/>
    <mergeCell ref="H34:I34"/>
    <mergeCell ref="AG44:AM44"/>
    <mergeCell ref="U38:Z38"/>
    <mergeCell ref="B16:E16"/>
    <mergeCell ref="AG35:AM35"/>
    <mergeCell ref="B18:E18"/>
    <mergeCell ref="B20:E20"/>
    <mergeCell ref="AG30:AM30"/>
    <mergeCell ref="AA34:AF34"/>
    <mergeCell ref="AA33:AF33"/>
    <mergeCell ref="AE23:AK23"/>
    <mergeCell ref="N44:T44"/>
    <mergeCell ref="N50:T50"/>
    <mergeCell ref="H49:I49"/>
    <mergeCell ref="H47:I47"/>
    <mergeCell ref="J47:M47"/>
    <mergeCell ref="H36:I36"/>
    <mergeCell ref="N39:T39"/>
    <mergeCell ref="U39:Z39"/>
    <mergeCell ref="J44:M44"/>
    <mergeCell ref="U45:Z45"/>
    <mergeCell ref="J45:M45"/>
    <mergeCell ref="G7:AR7"/>
    <mergeCell ref="AG34:AM34"/>
    <mergeCell ref="N32:T32"/>
    <mergeCell ref="AA50:AF50"/>
    <mergeCell ref="N41:T41"/>
    <mergeCell ref="X23:AD23"/>
    <mergeCell ref="AA47:AF47"/>
    <mergeCell ref="J34:M34"/>
    <mergeCell ref="N43:T43"/>
    <mergeCell ref="J24:P24"/>
    <mergeCell ref="AL23:AS23"/>
    <mergeCell ref="J49:M49"/>
    <mergeCell ref="AA29:AF29"/>
    <mergeCell ref="N33:T33"/>
    <mergeCell ref="J36:M36"/>
    <mergeCell ref="J31:M31"/>
    <mergeCell ref="U32:Z32"/>
    <mergeCell ref="AE24:AK24"/>
    <mergeCell ref="G9:Z11"/>
    <mergeCell ref="AN33:AS33"/>
    <mergeCell ref="AN44:AS44"/>
    <mergeCell ref="H41:I41"/>
    <mergeCell ref="N30:T30"/>
    <mergeCell ref="H50:I50"/>
    <mergeCell ref="Z55:AQ55"/>
    <mergeCell ref="U46:Z46"/>
    <mergeCell ref="H48:I48"/>
    <mergeCell ref="AA44:AF44"/>
    <mergeCell ref="AG48:AM48"/>
    <mergeCell ref="AN49:AS49"/>
    <mergeCell ref="AG45:AM45"/>
    <mergeCell ref="AN35:AS35"/>
    <mergeCell ref="U48:Z48"/>
    <mergeCell ref="H38:I38"/>
    <mergeCell ref="AG47:AM47"/>
    <mergeCell ref="AA41:AF41"/>
    <mergeCell ref="AN46:AS46"/>
    <mergeCell ref="J48:M48"/>
    <mergeCell ref="AN39:AS39"/>
    <mergeCell ref="AA45:AF45"/>
    <mergeCell ref="AN50:AS50"/>
    <mergeCell ref="J50:M50"/>
    <mergeCell ref="U37:Z37"/>
    <mergeCell ref="AG39:AM39"/>
    <mergeCell ref="H44:I44"/>
    <mergeCell ref="N49:T49"/>
    <mergeCell ref="H51:AS51"/>
    <mergeCell ref="U50:Z50"/>
    <mergeCell ref="B6:E6"/>
    <mergeCell ref="U41:Z41"/>
    <mergeCell ref="N34:T34"/>
    <mergeCell ref="H43:I43"/>
    <mergeCell ref="B15:E15"/>
    <mergeCell ref="J46:M46"/>
    <mergeCell ref="J28:M29"/>
    <mergeCell ref="H31:I31"/>
    <mergeCell ref="U47:Z47"/>
    <mergeCell ref="H40:I40"/>
    <mergeCell ref="U43:Z43"/>
    <mergeCell ref="N36:T36"/>
    <mergeCell ref="N45:T45"/>
    <mergeCell ref="U33:Z33"/>
    <mergeCell ref="J38:M38"/>
    <mergeCell ref="J40:M40"/>
    <mergeCell ref="B17:E17"/>
    <mergeCell ref="H42:I42"/>
    <mergeCell ref="J35:M35"/>
    <mergeCell ref="B19:E19"/>
    <mergeCell ref="B34:E34"/>
    <mergeCell ref="B28:E28"/>
    <mergeCell ref="H30:I30"/>
    <mergeCell ref="B30:E30"/>
    <mergeCell ref="AA48:AF48"/>
    <mergeCell ref="AA30:AF30"/>
    <mergeCell ref="AG37:AM37"/>
    <mergeCell ref="N28:Z28"/>
    <mergeCell ref="AT24:AX24"/>
    <mergeCell ref="AT33:AX33"/>
    <mergeCell ref="AT35:AX35"/>
    <mergeCell ref="AT38:AX38"/>
    <mergeCell ref="AT41:AX41"/>
    <mergeCell ref="AT48:AX48"/>
    <mergeCell ref="AN31:AS31"/>
    <mergeCell ref="AT37:AX37"/>
    <mergeCell ref="AT42:AX42"/>
    <mergeCell ref="AG33:AM33"/>
    <mergeCell ref="AA31:AF31"/>
    <mergeCell ref="AG29:AM29"/>
    <mergeCell ref="U29:Z29"/>
    <mergeCell ref="AG42:AM42"/>
    <mergeCell ref="AG43:AM43"/>
    <mergeCell ref="U42:Z42"/>
    <mergeCell ref="N48:T48"/>
    <mergeCell ref="AT36:AX36"/>
    <mergeCell ref="AA43:AF43"/>
    <mergeCell ref="AG38:AM38"/>
    <mergeCell ref="B4:E4"/>
    <mergeCell ref="H46:I46"/>
    <mergeCell ref="H28:I29"/>
    <mergeCell ref="N35:T35"/>
    <mergeCell ref="J39:M39"/>
    <mergeCell ref="AN42:AS42"/>
    <mergeCell ref="AA46:AF46"/>
    <mergeCell ref="J37:M37"/>
    <mergeCell ref="AT30:AX30"/>
    <mergeCell ref="AG46:AM46"/>
    <mergeCell ref="AA28:AS28"/>
    <mergeCell ref="AG40:AM40"/>
    <mergeCell ref="H32:I32"/>
    <mergeCell ref="AN37:AS37"/>
    <mergeCell ref="U35:Z35"/>
    <mergeCell ref="AT44:AX44"/>
    <mergeCell ref="U44:Z44"/>
    <mergeCell ref="N46:T46"/>
    <mergeCell ref="J32:M32"/>
    <mergeCell ref="AT31:AX31"/>
    <mergeCell ref="U34:Z34"/>
    <mergeCell ref="AN30:AS30"/>
    <mergeCell ref="B8:E8"/>
    <mergeCell ref="U30:Z30"/>
    <mergeCell ref="AT51:AX51"/>
    <mergeCell ref="U49:Z49"/>
    <mergeCell ref="H55:Y55"/>
    <mergeCell ref="U36:Z36"/>
    <mergeCell ref="N29:T29"/>
    <mergeCell ref="AT45:AX45"/>
    <mergeCell ref="B10:E10"/>
    <mergeCell ref="N38:T38"/>
    <mergeCell ref="J41:M41"/>
    <mergeCell ref="AT23:AX23"/>
    <mergeCell ref="N47:T47"/>
    <mergeCell ref="AN48:AS48"/>
    <mergeCell ref="AG41:AM41"/>
    <mergeCell ref="Q24:W24"/>
    <mergeCell ref="AT47:AX47"/>
    <mergeCell ref="AG50:AM50"/>
    <mergeCell ref="N37:T37"/>
    <mergeCell ref="AN38:AS38"/>
    <mergeCell ref="AA42:AF42"/>
    <mergeCell ref="AT43:AX43"/>
    <mergeCell ref="AT46:AX46"/>
    <mergeCell ref="AG49:AM49"/>
    <mergeCell ref="AN40:AS40"/>
    <mergeCell ref="AG36:AM36"/>
  </mergeCells>
  <hyperlinks>
    <hyperlink ref="B4" location="PANDUAN!A1" display="PANDUAN" xr:uid="{00000000-0004-0000-E500-000000000000}"/>
    <hyperlink ref="B6" location="'EWS DIRECTORY'!A1" display="EWS DIRECTORY" xr:uid="{00000000-0004-0000-E500-000001000000}"/>
    <hyperlink ref="B8" location="'DATA PEMICU'!A1" display="DATA PEMICU" xr:uid="{00000000-0004-0000-E500-000002000000}"/>
    <hyperlink ref="B10" location="'DATA PENGUJI'!A1" display="DATA PENGUJI" xr:uid="{00000000-0004-0000-E500-000003000000}"/>
    <hyperlink ref="B12" location="'MAIN LEVEL'!A1" display="MAIN LEVEL" xr:uid="{00000000-0004-0000-E500-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2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600-000000000000}">
  <sheetPr codeName="Sheet438">
    <tabColor theme="4" tint="-0.249977111117893"/>
  </sheetPr>
  <dimension ref="A1:AT35"/>
  <sheetViews>
    <sheetView topLeftCell="B1" zoomScaleNormal="100" workbookViewId="0">
      <selection activeCell="AQ18" sqref="AQ18:AU18"/>
    </sheetView>
  </sheetViews>
  <sheetFormatPr defaultColWidth="3.88671875" defaultRowHeight="15" customHeight="1" x14ac:dyDescent="0.25"/>
  <cols>
    <col min="1" max="1" width="0" style="110" hidden="1"/>
    <col min="2" max="5" width="3.88671875" style="177" customWidth="1"/>
    <col min="6" max="6" width="3.88671875" style="110" customWidth="1"/>
  </cols>
  <sheetData>
    <row r="1" spans="2:46" ht="14.25" customHeight="1" x14ac:dyDescent="0.25">
      <c r="G1" s="110"/>
      <c r="H1" s="110"/>
      <c r="I1" s="110"/>
      <c r="J1" s="110"/>
      <c r="K1" s="110"/>
      <c r="L1" s="110"/>
      <c r="M1" s="110"/>
      <c r="N1" s="110"/>
      <c r="O1" s="110"/>
      <c r="P1" s="110"/>
      <c r="Q1" s="110"/>
      <c r="R1" s="110"/>
      <c r="S1" s="110"/>
      <c r="T1" s="110"/>
      <c r="U1" s="110"/>
      <c r="V1" s="110"/>
      <c r="W1" s="110"/>
      <c r="X1" s="110"/>
    </row>
    <row r="2" spans="2:46" ht="14.25" customHeight="1" x14ac:dyDescent="0.25">
      <c r="G2" s="55" t="s">
        <v>1674</v>
      </c>
      <c r="H2" s="55"/>
      <c r="I2" s="55"/>
      <c r="J2" s="55"/>
      <c r="K2" s="55"/>
      <c r="L2" s="55"/>
      <c r="M2" s="55"/>
      <c r="N2" s="55"/>
      <c r="AT2" s="443"/>
    </row>
    <row r="3" spans="2:46" ht="14.25" customHeight="1" x14ac:dyDescent="0.25">
      <c r="B3" s="111"/>
      <c r="C3" s="111"/>
      <c r="D3" s="111"/>
      <c r="E3" s="111"/>
      <c r="G3" s="55"/>
      <c r="H3" s="55"/>
      <c r="I3" s="55"/>
      <c r="J3" s="55"/>
      <c r="K3" s="55"/>
      <c r="L3" s="55"/>
      <c r="M3" s="55"/>
      <c r="N3" s="55"/>
      <c r="AT3" s="443"/>
    </row>
    <row r="4" spans="2:46" ht="14.25" customHeight="1" x14ac:dyDescent="0.25">
      <c r="B4" s="762" t="s">
        <v>79</v>
      </c>
      <c r="C4" s="761"/>
      <c r="D4" s="761"/>
      <c r="E4" s="761"/>
      <c r="G4" s="55"/>
      <c r="H4" s="55"/>
      <c r="I4" s="55"/>
      <c r="J4" s="55"/>
      <c r="K4" s="55"/>
      <c r="L4" s="55"/>
      <c r="M4" s="55"/>
      <c r="N4" s="55"/>
      <c r="AT4" s="443"/>
    </row>
    <row r="5" spans="2:46" ht="14.25" customHeight="1" x14ac:dyDescent="0.25">
      <c r="B5" s="111"/>
      <c r="C5" s="111"/>
      <c r="D5" s="111"/>
      <c r="E5" s="111"/>
      <c r="G5" s="55"/>
      <c r="H5" s="55"/>
      <c r="I5" s="55"/>
      <c r="J5" s="55"/>
      <c r="K5" s="55"/>
      <c r="L5" s="55"/>
      <c r="M5" s="55"/>
      <c r="N5" s="55"/>
      <c r="AT5" s="443"/>
    </row>
    <row r="6" spans="2:46" ht="14.25" customHeight="1" x14ac:dyDescent="0.25">
      <c r="B6" s="762" t="s">
        <v>87</v>
      </c>
      <c r="C6" s="761"/>
      <c r="D6" s="761"/>
      <c r="E6" s="761"/>
      <c r="G6" s="55"/>
      <c r="H6" s="55"/>
      <c r="I6" s="55"/>
      <c r="J6" s="55"/>
      <c r="K6" s="55"/>
      <c r="L6" s="55"/>
      <c r="M6" s="55"/>
      <c r="N6" s="55"/>
      <c r="AT6" s="443"/>
    </row>
    <row r="7" spans="2:46" ht="15" customHeight="1" x14ac:dyDescent="0.25">
      <c r="B7" s="111"/>
      <c r="C7" s="111"/>
      <c r="D7" s="111"/>
      <c r="E7" s="111"/>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443"/>
    </row>
    <row r="8" spans="2:46" ht="14.25" customHeight="1" x14ac:dyDescent="0.25">
      <c r="B8" s="762" t="s">
        <v>94</v>
      </c>
      <c r="C8" s="761"/>
      <c r="D8" s="761"/>
      <c r="E8" s="761"/>
      <c r="G8" s="55"/>
      <c r="H8" s="55"/>
      <c r="I8" s="55"/>
      <c r="J8" s="55"/>
      <c r="K8" s="55"/>
      <c r="L8" s="55"/>
      <c r="M8" s="55"/>
      <c r="N8" s="55"/>
      <c r="AT8" s="443"/>
    </row>
    <row r="9" spans="2:46" ht="14.25" customHeight="1" x14ac:dyDescent="0.25">
      <c r="B9" s="111"/>
      <c r="C9" s="111"/>
      <c r="D9" s="111"/>
      <c r="E9" s="111"/>
      <c r="G9" s="999" t="str">
        <f>"Rincian "&amp;'F-1-1'!H18&amp;" "&amp;'F-1-1'!M20</f>
        <v>Rincian Keuntungan Selisih Kurs Berdasarkan Analisis SPT dan Laporan Keuangan</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c r="AT12" s="443"/>
    </row>
    <row r="13" spans="2:46" ht="14.25" customHeight="1" x14ac:dyDescent="0.25">
      <c r="B13" s="962" t="str">
        <f>HYPERLINK("#'"&amp;'EWS DIRECTORY'!$J$227&amp;"'!A1",'EWS DIRECTORY'!$J$227)</f>
        <v>F-2</v>
      </c>
      <c r="C13" s="761"/>
      <c r="D13" s="761"/>
      <c r="E13" s="761"/>
      <c r="G13" s="55" t="s">
        <v>1680</v>
      </c>
      <c r="H13" s="55"/>
      <c r="I13" s="254"/>
      <c r="J13" s="254"/>
      <c r="K13" s="254"/>
      <c r="L13" s="254"/>
      <c r="M13" s="254"/>
      <c r="N13" s="254"/>
      <c r="AT13" s="443"/>
    </row>
    <row r="14" spans="2:46" ht="14.25" customHeight="1" x14ac:dyDescent="0.25">
      <c r="B14" s="931" t="str">
        <f>HYPERLINK("#'"&amp;'EWS DIRECTORY'!$J$228&amp;"'!A1",'EWS DIRECTORY'!$J$228)</f>
        <v>F-2-1</v>
      </c>
      <c r="C14" s="761"/>
      <c r="D14" s="761"/>
      <c r="E14" s="761"/>
      <c r="G14" s="55"/>
      <c r="H14" s="55"/>
      <c r="I14" s="254"/>
      <c r="J14" s="254"/>
      <c r="K14" s="254"/>
      <c r="L14" s="254"/>
      <c r="M14" s="254"/>
      <c r="N14" s="254"/>
      <c r="AT14" s="443"/>
    </row>
    <row r="15" spans="2:46" ht="14.25" customHeight="1" x14ac:dyDescent="0.25">
      <c r="B15" s="929" t="str">
        <f>HYPERLINK("#'"&amp;'EWS DIRECTORY'!$J$229&amp;"'!A1",'EWS DIRECTORY'!$J$229)</f>
        <v>F-2-1-1</v>
      </c>
      <c r="C15" s="761"/>
      <c r="D15" s="761"/>
      <c r="E15" s="761"/>
      <c r="G15" s="55"/>
      <c r="H15" s="55"/>
      <c r="I15" s="254"/>
      <c r="J15" s="254"/>
      <c r="K15" s="254"/>
      <c r="L15" s="254"/>
      <c r="M15" s="254"/>
      <c r="N15" s="254"/>
      <c r="AT15" s="443"/>
    </row>
    <row r="16" spans="2:46" ht="14.25" customHeight="1" x14ac:dyDescent="0.25">
      <c r="B16" s="927" t="str">
        <f>HYPERLINK("#'"&amp;'EWS DIRECTORY'!$J$230&amp;"'!A1",'EWS DIRECTORY'!$J$230)</f>
        <v>F-2-1-2</v>
      </c>
      <c r="C16" s="761"/>
      <c r="D16" s="761"/>
      <c r="E16" s="761"/>
      <c r="G16" s="55"/>
      <c r="H16" s="55"/>
      <c r="I16" s="254"/>
      <c r="J16" s="254"/>
      <c r="K16" s="254"/>
      <c r="L16" s="254"/>
      <c r="M16" s="254"/>
      <c r="N16" s="254"/>
      <c r="AT16" s="443"/>
    </row>
    <row r="17" spans="2:46" ht="14.25" customHeight="1" x14ac:dyDescent="0.25">
      <c r="B17" s="929" t="str">
        <f>HYPERLINK("#'"&amp;'EWS DIRECTORY'!$J$231&amp;"'!A1",'EWS DIRECTORY'!$J$231)</f>
        <v>F-2-1-3</v>
      </c>
      <c r="C17" s="761"/>
      <c r="D17" s="761"/>
      <c r="E17" s="761"/>
      <c r="G17" s="55" t="s">
        <v>1681</v>
      </c>
      <c r="H17" s="55"/>
      <c r="I17" s="55"/>
      <c r="J17" s="254"/>
      <c r="K17" s="254"/>
      <c r="L17" s="254"/>
      <c r="M17" s="254"/>
      <c r="N17" s="254"/>
      <c r="AT17" s="443"/>
    </row>
    <row r="18" spans="2:46" ht="14.25" customHeight="1" x14ac:dyDescent="0.25">
      <c r="B18" s="929" t="str">
        <f>HYPERLINK("#'"&amp;'EWS DIRECTORY'!$J$232&amp;"'!A1",'EWS DIRECTORY'!$J$232)</f>
        <v>F-2-1-4</v>
      </c>
      <c r="C18" s="761"/>
      <c r="D18" s="761"/>
      <c r="E18" s="761"/>
      <c r="G18" s="55" t="s">
        <v>1744</v>
      </c>
      <c r="H18" s="55"/>
      <c r="I18" s="55" t="s">
        <v>1744</v>
      </c>
      <c r="J18" s="254"/>
      <c r="K18" s="254"/>
      <c r="L18" s="254"/>
      <c r="M18" s="254"/>
      <c r="N18" s="254"/>
      <c r="AT18" s="443"/>
    </row>
    <row r="19" spans="2:46" ht="14.25" customHeight="1" x14ac:dyDescent="0.25">
      <c r="B19" s="929" t="str">
        <f>HYPERLINK("#'"&amp;'EWS DIRECTORY'!$J$233&amp;"'!A1",'EWS DIRECTORY'!$J$233)</f>
        <v>F-2-1-5</v>
      </c>
      <c r="C19" s="761"/>
      <c r="D19" s="761"/>
      <c r="E19" s="761"/>
      <c r="AT19" s="443"/>
    </row>
    <row r="20" spans="2:46" ht="14.25" customHeight="1" x14ac:dyDescent="0.25">
      <c r="B20" s="929" t="str">
        <f>HYPERLINK("#'"&amp;'EWS DIRECTORY'!$J$234&amp;"'!A1",'EWS DIRECTORY'!$J$234)</f>
        <v>F-2-1-6</v>
      </c>
      <c r="C20" s="761"/>
      <c r="D20" s="761"/>
      <c r="E20" s="761"/>
      <c r="G20" s="55" t="s">
        <v>1851</v>
      </c>
      <c r="AT20" s="443"/>
    </row>
    <row r="21" spans="2:46" ht="14.25" customHeight="1" x14ac:dyDescent="0.25">
      <c r="G21" s="55"/>
      <c r="AT21" s="443"/>
    </row>
    <row r="22" spans="2:46" ht="14.25" customHeight="1" x14ac:dyDescent="0.25">
      <c r="G22" s="55"/>
      <c r="H22" s="1086" t="s">
        <v>107</v>
      </c>
      <c r="I22" s="790"/>
      <c r="J22" s="1087" t="s">
        <v>1767</v>
      </c>
      <c r="K22" s="789"/>
      <c r="L22" s="1082" t="s">
        <v>1852</v>
      </c>
      <c r="M22" s="764"/>
      <c r="N22" s="764"/>
      <c r="O22" s="764"/>
      <c r="P22" s="764"/>
      <c r="Q22" s="764"/>
      <c r="R22" s="764"/>
      <c r="S22" s="764"/>
      <c r="T22" s="764"/>
      <c r="U22" s="765"/>
      <c r="V22" s="1083" t="s">
        <v>1853</v>
      </c>
      <c r="W22" s="764"/>
      <c r="X22" s="764"/>
      <c r="Y22" s="764"/>
      <c r="Z22" s="764"/>
      <c r="AA22" s="764"/>
      <c r="AB22" s="764"/>
      <c r="AC22" s="764"/>
      <c r="AD22" s="764"/>
      <c r="AE22" s="764"/>
      <c r="AF22" s="764"/>
      <c r="AG22" s="764"/>
      <c r="AH22" s="764"/>
      <c r="AI22" s="764"/>
      <c r="AJ22" s="764"/>
      <c r="AK22" s="764"/>
      <c r="AL22" s="764"/>
      <c r="AM22" s="764"/>
      <c r="AN22" s="765"/>
      <c r="AO22" s="1084" t="s">
        <v>1770</v>
      </c>
      <c r="AP22" s="764"/>
      <c r="AQ22" s="764"/>
      <c r="AR22" s="764"/>
      <c r="AS22" s="764"/>
      <c r="AT22" s="765"/>
    </row>
    <row r="23" spans="2:46" ht="15" customHeight="1" x14ac:dyDescent="0.25">
      <c r="G23" s="55"/>
      <c r="H23" s="1077">
        <v>1</v>
      </c>
      <c r="I23" s="765"/>
      <c r="J23" s="1081"/>
      <c r="K23" s="764"/>
      <c r="L23" s="1077"/>
      <c r="M23" s="764"/>
      <c r="N23" s="764"/>
      <c r="O23" s="764"/>
      <c r="P23" s="764"/>
      <c r="Q23" s="764"/>
      <c r="R23" s="764"/>
      <c r="S23" s="764"/>
      <c r="T23" s="764"/>
      <c r="U23" s="765"/>
      <c r="V23" s="1085"/>
      <c r="W23" s="764"/>
      <c r="X23" s="764"/>
      <c r="Y23" s="764"/>
      <c r="Z23" s="764"/>
      <c r="AA23" s="764"/>
      <c r="AB23" s="764"/>
      <c r="AC23" s="764"/>
      <c r="AD23" s="764"/>
      <c r="AE23" s="764"/>
      <c r="AF23" s="764"/>
      <c r="AG23" s="764"/>
      <c r="AH23" s="764"/>
      <c r="AI23" s="764"/>
      <c r="AJ23" s="764"/>
      <c r="AK23" s="764"/>
      <c r="AL23" s="764"/>
      <c r="AM23" s="764"/>
      <c r="AN23" s="765"/>
      <c r="AO23" s="1078"/>
      <c r="AP23" s="764"/>
      <c r="AQ23" s="764"/>
      <c r="AR23" s="764"/>
      <c r="AS23" s="764"/>
      <c r="AT23" s="765"/>
    </row>
    <row r="24" spans="2:46" ht="14.25" customHeight="1" x14ac:dyDescent="0.25">
      <c r="AT24" s="443"/>
    </row>
    <row r="25" spans="2:46" ht="14.25" customHeight="1" x14ac:dyDescent="0.25">
      <c r="AS25" s="443"/>
      <c r="AT25" s="443"/>
    </row>
    <row r="26" spans="2:46" ht="15" customHeight="1" x14ac:dyDescent="0.25">
      <c r="AS26" s="443"/>
      <c r="AT26" s="443"/>
    </row>
    <row r="27" spans="2:46" ht="15" customHeight="1" x14ac:dyDescent="0.25">
      <c r="H27" s="976" t="s">
        <v>1795</v>
      </c>
      <c r="I27" s="824"/>
      <c r="J27" s="824"/>
      <c r="K27" s="824"/>
      <c r="L27" s="824"/>
      <c r="M27" s="824"/>
      <c r="N27" s="824"/>
      <c r="O27" s="824"/>
      <c r="P27" s="824"/>
      <c r="Q27" s="824"/>
      <c r="R27" s="824"/>
      <c r="S27" s="824"/>
      <c r="T27" s="824"/>
      <c r="U27" s="824"/>
      <c r="V27" s="824"/>
      <c r="W27" s="824"/>
      <c r="X27" s="824"/>
      <c r="Y27" s="825"/>
      <c r="Z27" s="976" t="s">
        <v>1796</v>
      </c>
      <c r="AA27" s="824"/>
      <c r="AB27" s="824"/>
      <c r="AC27" s="824"/>
      <c r="AD27" s="824"/>
      <c r="AE27" s="824"/>
      <c r="AF27" s="824"/>
      <c r="AG27" s="824"/>
      <c r="AH27" s="824"/>
      <c r="AI27" s="824"/>
      <c r="AJ27" s="824"/>
      <c r="AK27" s="824"/>
      <c r="AL27" s="824"/>
      <c r="AM27" s="824"/>
      <c r="AN27" s="824"/>
      <c r="AO27" s="824"/>
      <c r="AP27" s="824"/>
      <c r="AQ27" s="825"/>
      <c r="AS27" s="443"/>
      <c r="AT27" s="443"/>
    </row>
    <row r="28" spans="2:46" ht="14.25" customHeight="1" x14ac:dyDescent="0.25">
      <c r="B28" s="760"/>
      <c r="C28" s="761"/>
      <c r="D28" s="761"/>
      <c r="E28" s="761"/>
      <c r="H28" s="257" t="s">
        <v>796</v>
      </c>
      <c r="I28" s="258"/>
      <c r="J28" s="258"/>
      <c r="K28" s="258"/>
      <c r="L28" s="258"/>
      <c r="M28" s="258"/>
      <c r="N28" s="258"/>
      <c r="O28" s="258"/>
      <c r="P28" s="258"/>
      <c r="Q28" s="259"/>
      <c r="R28" s="257" t="s">
        <v>1511</v>
      </c>
      <c r="S28" s="258"/>
      <c r="T28" s="258"/>
      <c r="U28" s="259"/>
      <c r="V28" s="257" t="s">
        <v>1510</v>
      </c>
      <c r="W28" s="258"/>
      <c r="X28" s="258"/>
      <c r="Y28" s="259"/>
      <c r="Z28" s="257" t="s">
        <v>796</v>
      </c>
      <c r="AA28" s="258"/>
      <c r="AB28" s="258"/>
      <c r="AC28" s="258"/>
      <c r="AD28" s="258"/>
      <c r="AE28" s="258"/>
      <c r="AF28" s="258"/>
      <c r="AG28" s="258"/>
      <c r="AH28" s="258"/>
      <c r="AI28" s="259"/>
      <c r="AJ28" s="257" t="s">
        <v>1511</v>
      </c>
      <c r="AK28" s="258"/>
      <c r="AL28" s="258"/>
      <c r="AM28" s="259"/>
      <c r="AN28" s="257" t="s">
        <v>1510</v>
      </c>
      <c r="AO28" s="258"/>
      <c r="AP28" s="258"/>
      <c r="AQ28" s="259"/>
      <c r="AS28" s="443"/>
      <c r="AT28" s="443"/>
    </row>
    <row r="29" spans="2:46" ht="14.25" customHeight="1" x14ac:dyDescent="0.25">
      <c r="H29" s="260"/>
      <c r="Q29" s="261"/>
      <c r="R29" s="260"/>
      <c r="U29" s="261"/>
      <c r="V29" s="260"/>
      <c r="Y29" s="261"/>
      <c r="Z29" s="260"/>
      <c r="AI29" s="261"/>
      <c r="AJ29" s="260"/>
      <c r="AM29" s="261"/>
      <c r="AN29" s="260"/>
      <c r="AQ29" s="261"/>
      <c r="AS29" s="443"/>
      <c r="AT29" s="443"/>
    </row>
    <row r="30" spans="2:46" ht="14.25" customHeight="1" x14ac:dyDescent="0.25">
      <c r="B30" s="760"/>
      <c r="C30" s="761"/>
      <c r="D30" s="761"/>
      <c r="E30" s="761"/>
      <c r="H30" s="260"/>
      <c r="Q30" s="261"/>
      <c r="R30" s="260"/>
      <c r="U30" s="261"/>
      <c r="V30" s="260"/>
      <c r="Y30" s="261"/>
      <c r="Z30" s="260"/>
      <c r="AI30" s="261"/>
      <c r="AJ30" s="260"/>
      <c r="AM30" s="261"/>
      <c r="AN30" s="260"/>
      <c r="AQ30" s="261"/>
      <c r="AS30" s="443"/>
      <c r="AT30" s="443"/>
    </row>
    <row r="31" spans="2:46" ht="14.25" customHeight="1" x14ac:dyDescent="0.25">
      <c r="H31" s="260"/>
      <c r="Q31" s="261"/>
      <c r="R31" s="260"/>
      <c r="U31" s="261"/>
      <c r="V31" s="260"/>
      <c r="Y31" s="261"/>
      <c r="Z31" s="260"/>
      <c r="AI31" s="261"/>
      <c r="AJ31" s="260"/>
      <c r="AM31" s="261"/>
      <c r="AN31" s="260"/>
      <c r="AQ31" s="261"/>
      <c r="AS31" s="443"/>
      <c r="AT31" s="443"/>
    </row>
    <row r="32" spans="2:46" ht="14.25" customHeight="1" x14ac:dyDescent="0.25">
      <c r="B32" s="760"/>
      <c r="C32" s="761"/>
      <c r="D32" s="761"/>
      <c r="E32" s="761"/>
      <c r="H32" s="260"/>
      <c r="Q32" s="261"/>
      <c r="R32" s="260"/>
      <c r="U32" s="261"/>
      <c r="V32" s="260"/>
      <c r="Y32" s="261"/>
      <c r="Z32" s="260"/>
      <c r="AI32" s="261"/>
      <c r="AJ32" s="260"/>
      <c r="AM32" s="261"/>
      <c r="AN32" s="260"/>
      <c r="AQ32" s="261"/>
      <c r="AS32" s="443"/>
      <c r="AT32" s="443"/>
    </row>
    <row r="33" spans="2:46" ht="14.25" customHeight="1" x14ac:dyDescent="0.25">
      <c r="H33" s="262"/>
      <c r="I33" s="263"/>
      <c r="J33" s="263"/>
      <c r="K33" s="263"/>
      <c r="L33" s="263"/>
      <c r="M33" s="263"/>
      <c r="N33" s="263"/>
      <c r="O33" s="263"/>
      <c r="P33" s="263"/>
      <c r="Q33" s="264"/>
      <c r="R33" s="262"/>
      <c r="S33" s="263"/>
      <c r="T33" s="263"/>
      <c r="U33" s="264"/>
      <c r="V33" s="262"/>
      <c r="W33" s="263"/>
      <c r="X33" s="263"/>
      <c r="Y33" s="264"/>
      <c r="Z33" s="262"/>
      <c r="AA33" s="263"/>
      <c r="AB33" s="263"/>
      <c r="AC33" s="263"/>
      <c r="AD33" s="263"/>
      <c r="AE33" s="263"/>
      <c r="AF33" s="263"/>
      <c r="AG33" s="263"/>
      <c r="AH33" s="263"/>
      <c r="AI33" s="264"/>
      <c r="AJ33" s="262"/>
      <c r="AK33" s="263"/>
      <c r="AL33" s="263"/>
      <c r="AM33" s="264"/>
      <c r="AN33" s="262"/>
      <c r="AO33" s="263"/>
      <c r="AP33" s="263"/>
      <c r="AQ33" s="264"/>
      <c r="AS33" s="443"/>
      <c r="AT33" s="443"/>
    </row>
    <row r="34" spans="2:46" ht="14.25" customHeight="1" x14ac:dyDescent="0.25">
      <c r="B34" s="760"/>
      <c r="C34" s="761"/>
      <c r="D34" s="761"/>
      <c r="E34" s="761"/>
      <c r="G34" s="223"/>
      <c r="AM34" s="265" t="s">
        <v>1797</v>
      </c>
      <c r="AN34" s="131" t="str">
        <f>'F-2-1'!U20</f>
        <v>F-2-1-2</v>
      </c>
      <c r="AS34" s="443"/>
      <c r="AT34" s="443"/>
    </row>
    <row r="35" spans="2:46" ht="14.25" customHeight="1" x14ac:dyDescent="0.25">
      <c r="G35" s="223"/>
      <c r="AS35" s="443"/>
      <c r="AT35" s="443"/>
    </row>
  </sheetData>
  <mergeCells count="31">
    <mergeCell ref="B6:E6"/>
    <mergeCell ref="B30:E30"/>
    <mergeCell ref="B15:E15"/>
    <mergeCell ref="B20:E20"/>
    <mergeCell ref="B13:E13"/>
    <mergeCell ref="B10:E10"/>
    <mergeCell ref="B28:E28"/>
    <mergeCell ref="B4:E4"/>
    <mergeCell ref="V22:AN22"/>
    <mergeCell ref="B16:E16"/>
    <mergeCell ref="AO22:AT22"/>
    <mergeCell ref="H27:Y27"/>
    <mergeCell ref="G7:AR7"/>
    <mergeCell ref="B18:E18"/>
    <mergeCell ref="B12:E12"/>
    <mergeCell ref="V23:AN23"/>
    <mergeCell ref="H22:I22"/>
    <mergeCell ref="J22:K22"/>
    <mergeCell ref="B14:E14"/>
    <mergeCell ref="B17:E17"/>
    <mergeCell ref="B8:E8"/>
    <mergeCell ref="L23:U23"/>
    <mergeCell ref="G9:Z11"/>
    <mergeCell ref="B34:E34"/>
    <mergeCell ref="AO23:AT23"/>
    <mergeCell ref="Z27:AQ27"/>
    <mergeCell ref="H23:I23"/>
    <mergeCell ref="B19:E19"/>
    <mergeCell ref="J23:K23"/>
    <mergeCell ref="B32:E32"/>
    <mergeCell ref="L22:U22"/>
  </mergeCells>
  <hyperlinks>
    <hyperlink ref="B4" location="PANDUAN!A1" display="PANDUAN" xr:uid="{00000000-0004-0000-E600-000000000000}"/>
    <hyperlink ref="B6" location="'EWS DIRECTORY'!A1" display="EWS DIRECTORY" xr:uid="{00000000-0004-0000-E600-000001000000}"/>
    <hyperlink ref="B8" location="'DATA PEMICU'!A1" display="DATA PEMICU" xr:uid="{00000000-0004-0000-E600-000002000000}"/>
    <hyperlink ref="B10" location="'DATA PENGUJI'!A1" display="DATA PENGUJI" xr:uid="{00000000-0004-0000-E600-000003000000}"/>
    <hyperlink ref="B12" location="'MAIN LEVEL'!A1" display="MAIN LEVEL" xr:uid="{00000000-0004-0000-E600-000004000000}"/>
  </hyperlinks>
  <pageMargins left="0.51181102362204722" right="0.15748031496062989" top="0.55118110236220474" bottom="0.55118110236220474" header="0" footer="0"/>
  <pageSetup paperSize="9" scale="60" orientation="landscape"/>
  <headerFooter>
    <oddFooter>&amp;Rhalaman &amp;P dari</oddFooter>
  </headerFooter>
</worksheet>
</file>

<file path=xl/worksheets/sheet2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700-000000000000}">
  <sheetPr codeName="Sheet439">
    <tabColor theme="4" tint="-0.249977111117893"/>
  </sheetPr>
  <dimension ref="A2:AX52"/>
  <sheetViews>
    <sheetView topLeftCell="B6" zoomScaleNormal="100" workbookViewId="0">
      <selection activeCell="AQ18" sqref="AQ18:AU18"/>
    </sheetView>
  </sheetViews>
  <sheetFormatPr defaultColWidth="3.88671875" defaultRowHeight="13.8" x14ac:dyDescent="0.25"/>
  <cols>
    <col min="1" max="1" width="0" style="110" hidden="1"/>
    <col min="2" max="5" width="3.88671875" style="177" customWidth="1"/>
    <col min="6" max="6" width="3.88671875" style="110" customWidth="1"/>
    <col min="7" max="7" width="3.88671875" style="254" customWidth="1"/>
    <col min="8" max="16384" width="3.88671875" style="254"/>
  </cols>
  <sheetData>
    <row r="2" spans="2:47" x14ac:dyDescent="0.25">
      <c r="G2" s="55" t="s">
        <v>1674</v>
      </c>
      <c r="H2" s="55"/>
      <c r="I2" s="55"/>
      <c r="J2" s="55"/>
      <c r="K2" s="55"/>
      <c r="L2" s="55"/>
      <c r="M2" s="55"/>
      <c r="N2" s="55"/>
      <c r="AT2" s="443"/>
      <c r="AU2" s="443"/>
    </row>
    <row r="3" spans="2:47" x14ac:dyDescent="0.25">
      <c r="B3" s="111"/>
      <c r="C3" s="111"/>
      <c r="D3" s="111"/>
      <c r="E3" s="111"/>
      <c r="G3" s="55"/>
      <c r="H3" s="55"/>
      <c r="I3" s="55"/>
      <c r="J3" s="55"/>
      <c r="K3" s="55"/>
      <c r="L3" s="55"/>
      <c r="M3" s="55"/>
      <c r="N3" s="55"/>
      <c r="AT3" s="443"/>
      <c r="AU3" s="443"/>
    </row>
    <row r="4" spans="2:47" x14ac:dyDescent="0.25">
      <c r="B4" s="762" t="s">
        <v>79</v>
      </c>
      <c r="C4" s="761"/>
      <c r="D4" s="761"/>
      <c r="E4" s="761"/>
      <c r="G4" s="55"/>
      <c r="H4" s="55"/>
      <c r="I4" s="55"/>
      <c r="J4" s="55"/>
      <c r="K4" s="55"/>
      <c r="L4" s="55"/>
      <c r="M4" s="55"/>
      <c r="N4" s="55"/>
      <c r="AT4" s="443"/>
      <c r="AU4" s="443"/>
    </row>
    <row r="5" spans="2:47" x14ac:dyDescent="0.25">
      <c r="B5" s="111"/>
      <c r="C5" s="111"/>
      <c r="D5" s="111"/>
      <c r="E5" s="111"/>
      <c r="G5" s="55"/>
      <c r="H5" s="55"/>
      <c r="I5" s="55"/>
      <c r="J5" s="55"/>
      <c r="K5" s="55"/>
      <c r="L5" s="55"/>
      <c r="M5" s="55"/>
      <c r="N5" s="55"/>
      <c r="AT5" s="443"/>
      <c r="AU5" s="443"/>
    </row>
    <row r="6" spans="2:47" x14ac:dyDescent="0.25">
      <c r="B6" s="762" t="s">
        <v>87</v>
      </c>
      <c r="C6" s="761"/>
      <c r="D6" s="761"/>
      <c r="E6" s="761"/>
      <c r="G6" s="55"/>
      <c r="H6" s="55"/>
      <c r="I6" s="55"/>
      <c r="J6" s="55"/>
      <c r="K6" s="55"/>
      <c r="L6" s="55"/>
      <c r="M6" s="55"/>
      <c r="N6" s="55"/>
      <c r="AT6" s="443"/>
      <c r="AU6" s="443"/>
    </row>
    <row r="7" spans="2:47" ht="15" customHeight="1" x14ac:dyDescent="0.25">
      <c r="B7" s="111"/>
      <c r="C7" s="111"/>
      <c r="D7" s="111"/>
      <c r="E7" s="111"/>
      <c r="G7" s="996" t="s">
        <v>1774</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c r="AI7" s="792"/>
      <c r="AJ7" s="792"/>
      <c r="AK7" s="792"/>
      <c r="AL7" s="792"/>
      <c r="AM7" s="792"/>
      <c r="AN7" s="792"/>
      <c r="AO7" s="792"/>
      <c r="AP7" s="792"/>
      <c r="AQ7" s="792"/>
      <c r="AR7" s="792"/>
      <c r="AS7" s="58"/>
      <c r="AT7" s="443"/>
      <c r="AU7" s="443"/>
    </row>
    <row r="8" spans="2:47" x14ac:dyDescent="0.25">
      <c r="B8" s="762" t="s">
        <v>94</v>
      </c>
      <c r="C8" s="761"/>
      <c r="D8" s="761"/>
      <c r="E8" s="761"/>
      <c r="G8" s="55"/>
      <c r="H8" s="55"/>
      <c r="I8" s="55"/>
      <c r="J8" s="55"/>
      <c r="K8" s="55"/>
      <c r="L8" s="55"/>
      <c r="M8" s="55"/>
      <c r="N8" s="55"/>
      <c r="AT8" s="443"/>
      <c r="AU8" s="443"/>
    </row>
    <row r="9" spans="2:47" x14ac:dyDescent="0.25">
      <c r="B9" s="111"/>
      <c r="C9" s="111"/>
      <c r="D9" s="111"/>
      <c r="E9" s="111"/>
      <c r="G9" s="999" t="str">
        <f>"Rincian "&amp;'F-1-1'!H18&amp;" "&amp;'F-1-1'!M22</f>
        <v>Rincian Keuntungan Selisih Kurs Berdasarkan pemeriksaan langsung terhadap bukti pendukung</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c r="AU9" s="443"/>
    </row>
    <row r="10" spans="2:47" x14ac:dyDescent="0.25">
      <c r="B10" s="762" t="s">
        <v>101</v>
      </c>
      <c r="C10" s="761"/>
      <c r="D10" s="761"/>
      <c r="E10" s="761"/>
      <c r="G10" s="1001"/>
      <c r="H10" s="792"/>
      <c r="I10" s="792"/>
      <c r="J10" s="792"/>
      <c r="K10" s="792"/>
      <c r="L10" s="792"/>
      <c r="M10" s="792"/>
      <c r="N10" s="792"/>
      <c r="O10" s="792"/>
      <c r="P10" s="792"/>
      <c r="Q10" s="792"/>
      <c r="R10" s="792"/>
      <c r="S10" s="792"/>
      <c r="T10" s="792"/>
      <c r="U10" s="792"/>
      <c r="V10" s="792"/>
      <c r="W10" s="792"/>
      <c r="X10" s="792"/>
      <c r="Y10" s="792"/>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c r="AU10" s="443"/>
    </row>
    <row r="11" spans="2:47"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c r="AU11" s="443"/>
    </row>
    <row r="12" spans="2:47" x14ac:dyDescent="0.25">
      <c r="B12" s="762" t="s">
        <v>106</v>
      </c>
      <c r="C12" s="761"/>
      <c r="D12" s="761"/>
      <c r="E12" s="761"/>
      <c r="AT12" s="443"/>
      <c r="AU12" s="443"/>
    </row>
    <row r="13" spans="2:47" x14ac:dyDescent="0.25">
      <c r="B13" s="962" t="str">
        <f>HYPERLINK("#'"&amp;'EWS DIRECTORY'!$J$227&amp;"'!A1",'EWS DIRECTORY'!$J$227)</f>
        <v>F-2</v>
      </c>
      <c r="C13" s="761"/>
      <c r="D13" s="761"/>
      <c r="E13" s="761"/>
      <c r="G13" s="55" t="s">
        <v>1680</v>
      </c>
      <c r="H13" s="55"/>
      <c r="AT13" s="443"/>
      <c r="AU13" s="443"/>
    </row>
    <row r="14" spans="2:47" x14ac:dyDescent="0.25">
      <c r="B14" s="931" t="str">
        <f>HYPERLINK("#'"&amp;'EWS DIRECTORY'!$J$228&amp;"'!A1",'EWS DIRECTORY'!$J$228)</f>
        <v>F-2-1</v>
      </c>
      <c r="C14" s="761"/>
      <c r="D14" s="761"/>
      <c r="E14" s="761"/>
      <c r="G14" s="55"/>
      <c r="H14" s="55"/>
      <c r="AT14" s="443"/>
      <c r="AU14" s="443"/>
    </row>
    <row r="15" spans="2:47" x14ac:dyDescent="0.25">
      <c r="B15" s="929" t="str">
        <f>HYPERLINK("#'"&amp;'EWS DIRECTORY'!$J$229&amp;"'!A1",'EWS DIRECTORY'!$J$229)</f>
        <v>F-2-1-1</v>
      </c>
      <c r="C15" s="761"/>
      <c r="D15" s="761"/>
      <c r="E15" s="761"/>
      <c r="G15" s="55"/>
      <c r="H15" s="55"/>
      <c r="AT15" s="443"/>
      <c r="AU15" s="443"/>
    </row>
    <row r="16" spans="2:47" x14ac:dyDescent="0.25">
      <c r="B16" s="929" t="str">
        <f>HYPERLINK("#'"&amp;'EWS DIRECTORY'!$J$230&amp;"'!A1",'EWS DIRECTORY'!$J$230)</f>
        <v>F-2-1-2</v>
      </c>
      <c r="C16" s="761"/>
      <c r="D16" s="761"/>
      <c r="E16" s="761"/>
      <c r="G16" s="55"/>
      <c r="H16" s="55"/>
      <c r="AT16" s="443"/>
      <c r="AU16" s="443"/>
    </row>
    <row r="17" spans="1:50" x14ac:dyDescent="0.25">
      <c r="B17" s="927" t="str">
        <f>HYPERLINK("#'"&amp;'EWS DIRECTORY'!$J$231&amp;"'!A1",'EWS DIRECTORY'!$J$231)</f>
        <v>F-2-1-3</v>
      </c>
      <c r="C17" s="761"/>
      <c r="D17" s="761"/>
      <c r="E17" s="761"/>
      <c r="G17" s="55" t="s">
        <v>1681</v>
      </c>
      <c r="H17" s="55"/>
      <c r="I17" s="55"/>
      <c r="AT17" s="443"/>
      <c r="AU17" s="443"/>
    </row>
    <row r="18" spans="1:50" x14ac:dyDescent="0.25">
      <c r="B18" s="929" t="str">
        <f>HYPERLINK("#'"&amp;'EWS DIRECTORY'!$J$232&amp;"'!A1",'EWS DIRECTORY'!$J$232)</f>
        <v>F-2-1-4</v>
      </c>
      <c r="C18" s="761"/>
      <c r="D18" s="761"/>
      <c r="E18" s="761"/>
      <c r="G18" s="55" t="s">
        <v>1744</v>
      </c>
      <c r="H18" s="55"/>
      <c r="I18" s="55" t="s">
        <v>1744</v>
      </c>
      <c r="AT18" s="443"/>
      <c r="AU18" s="443"/>
    </row>
    <row r="19" spans="1:50" x14ac:dyDescent="0.25">
      <c r="B19" s="929" t="str">
        <f>HYPERLINK("#'"&amp;'EWS DIRECTORY'!$J$233&amp;"'!A1",'EWS DIRECTORY'!$J$233)</f>
        <v>F-2-1-5</v>
      </c>
      <c r="C19" s="761"/>
      <c r="D19" s="761"/>
      <c r="E19" s="761"/>
      <c r="AT19" s="443"/>
      <c r="AU19" s="443"/>
    </row>
    <row r="20" spans="1:50" s="271" customFormat="1" x14ac:dyDescent="0.25">
      <c r="A20" s="110"/>
      <c r="B20" s="929" t="str">
        <f>HYPERLINK("#'"&amp;'EWS DIRECTORY'!$J$234&amp;"'!A1",'EWS DIRECTORY'!$J$234)</f>
        <v>F-2-1-6</v>
      </c>
      <c r="C20" s="896"/>
      <c r="D20" s="896"/>
      <c r="E20" s="896"/>
      <c r="F20" s="110"/>
      <c r="G20" s="55" t="s">
        <v>1851</v>
      </c>
      <c r="AT20" s="443"/>
      <c r="AU20" s="443"/>
    </row>
    <row r="21" spans="1:50" x14ac:dyDescent="0.25">
      <c r="G21" s="55"/>
      <c r="AT21" s="443"/>
      <c r="AU21" s="443"/>
    </row>
    <row r="22" spans="1:50" ht="15" customHeight="1" x14ac:dyDescent="0.25">
      <c r="G22" s="55"/>
      <c r="H22" s="990" t="s">
        <v>1445</v>
      </c>
      <c r="I22" s="790"/>
      <c r="J22" s="990" t="s">
        <v>1478</v>
      </c>
      <c r="K22" s="789"/>
      <c r="L22" s="789"/>
      <c r="M22" s="790"/>
      <c r="N22" s="994" t="s">
        <v>1792</v>
      </c>
      <c r="O22" s="764"/>
      <c r="P22" s="764"/>
      <c r="Q22" s="764"/>
      <c r="R22" s="764"/>
      <c r="S22" s="764"/>
      <c r="T22" s="764"/>
      <c r="U22" s="764"/>
      <c r="V22" s="764"/>
      <c r="W22" s="764"/>
      <c r="X22" s="764"/>
      <c r="Y22" s="764"/>
      <c r="Z22" s="765"/>
      <c r="AA22" s="994" t="s">
        <v>1793</v>
      </c>
      <c r="AB22" s="764"/>
      <c r="AC22" s="764"/>
      <c r="AD22" s="764"/>
      <c r="AE22" s="764"/>
      <c r="AF22" s="764"/>
      <c r="AG22" s="764"/>
      <c r="AH22" s="764"/>
      <c r="AI22" s="764"/>
      <c r="AJ22" s="764"/>
      <c r="AK22" s="764"/>
      <c r="AL22" s="764"/>
      <c r="AM22" s="764"/>
      <c r="AN22" s="764"/>
      <c r="AO22" s="764"/>
      <c r="AP22" s="764"/>
      <c r="AQ22" s="764"/>
      <c r="AR22" s="764"/>
      <c r="AS22" s="765"/>
      <c r="AT22" s="990" t="s">
        <v>1481</v>
      </c>
      <c r="AU22" s="789"/>
      <c r="AV22" s="789"/>
      <c r="AW22" s="789"/>
      <c r="AX22" s="790"/>
    </row>
    <row r="23" spans="1:50" x14ac:dyDescent="0.25">
      <c r="G23" s="55"/>
      <c r="H23" s="806"/>
      <c r="I23" s="807"/>
      <c r="J23" s="806"/>
      <c r="K23" s="794"/>
      <c r="L23" s="794"/>
      <c r="M23" s="807"/>
      <c r="N23" s="978" t="s">
        <v>796</v>
      </c>
      <c r="O23" s="764"/>
      <c r="P23" s="764"/>
      <c r="Q23" s="764"/>
      <c r="R23" s="764"/>
      <c r="S23" s="764"/>
      <c r="T23" s="765"/>
      <c r="U23" s="978" t="s">
        <v>1401</v>
      </c>
      <c r="V23" s="764"/>
      <c r="W23" s="764"/>
      <c r="X23" s="764"/>
      <c r="Y23" s="764"/>
      <c r="Z23" s="765"/>
      <c r="AA23" s="978" t="s">
        <v>796</v>
      </c>
      <c r="AB23" s="764"/>
      <c r="AC23" s="764"/>
      <c r="AD23" s="764"/>
      <c r="AE23" s="764"/>
      <c r="AF23" s="765"/>
      <c r="AG23" s="978" t="s">
        <v>1794</v>
      </c>
      <c r="AH23" s="764"/>
      <c r="AI23" s="764"/>
      <c r="AJ23" s="764"/>
      <c r="AK23" s="764"/>
      <c r="AL23" s="764"/>
      <c r="AM23" s="765"/>
      <c r="AN23" s="978" t="s">
        <v>1510</v>
      </c>
      <c r="AO23" s="764"/>
      <c r="AP23" s="764"/>
      <c r="AQ23" s="764"/>
      <c r="AR23" s="764"/>
      <c r="AS23" s="765"/>
      <c r="AT23" s="806"/>
      <c r="AU23" s="794"/>
      <c r="AV23" s="794"/>
      <c r="AW23" s="794"/>
      <c r="AX23" s="807"/>
    </row>
    <row r="24" spans="1:50" x14ac:dyDescent="0.25">
      <c r="H24" s="980"/>
      <c r="I24" s="765"/>
      <c r="J24" s="979"/>
      <c r="K24" s="764"/>
      <c r="L24" s="764"/>
      <c r="M24" s="765"/>
      <c r="N24" s="980"/>
      <c r="O24" s="764"/>
      <c r="P24" s="764"/>
      <c r="Q24" s="764"/>
      <c r="R24" s="764"/>
      <c r="S24" s="764"/>
      <c r="T24" s="765"/>
      <c r="U24" s="977"/>
      <c r="V24" s="764"/>
      <c r="W24" s="764"/>
      <c r="X24" s="764"/>
      <c r="Y24" s="764"/>
      <c r="Z24" s="765"/>
      <c r="AA24" s="980"/>
      <c r="AB24" s="764"/>
      <c r="AC24" s="764"/>
      <c r="AD24" s="764"/>
      <c r="AE24" s="764"/>
      <c r="AF24" s="765"/>
      <c r="AG24" s="980"/>
      <c r="AH24" s="764"/>
      <c r="AI24" s="764"/>
      <c r="AJ24" s="764"/>
      <c r="AK24" s="764"/>
      <c r="AL24" s="764"/>
      <c r="AM24" s="765"/>
      <c r="AN24" s="979"/>
      <c r="AO24" s="764"/>
      <c r="AP24" s="764"/>
      <c r="AQ24" s="764"/>
      <c r="AR24" s="764"/>
      <c r="AS24" s="765"/>
      <c r="AT24" s="1063"/>
      <c r="AU24" s="764"/>
      <c r="AV24" s="764"/>
      <c r="AW24" s="764"/>
      <c r="AX24" s="765"/>
    </row>
    <row r="25" spans="1:50" x14ac:dyDescent="0.25">
      <c r="H25" s="980"/>
      <c r="I25" s="765"/>
      <c r="J25" s="979"/>
      <c r="K25" s="764"/>
      <c r="L25" s="764"/>
      <c r="M25" s="765"/>
      <c r="N25" s="980"/>
      <c r="O25" s="764"/>
      <c r="P25" s="764"/>
      <c r="Q25" s="764"/>
      <c r="R25" s="764"/>
      <c r="S25" s="764"/>
      <c r="T25" s="765"/>
      <c r="U25" s="977"/>
      <c r="V25" s="764"/>
      <c r="W25" s="764"/>
      <c r="X25" s="764"/>
      <c r="Y25" s="764"/>
      <c r="Z25" s="765"/>
      <c r="AA25" s="980"/>
      <c r="AB25" s="764"/>
      <c r="AC25" s="764"/>
      <c r="AD25" s="764"/>
      <c r="AE25" s="764"/>
      <c r="AF25" s="765"/>
      <c r="AG25" s="980"/>
      <c r="AH25" s="764"/>
      <c r="AI25" s="764"/>
      <c r="AJ25" s="764"/>
      <c r="AK25" s="764"/>
      <c r="AL25" s="764"/>
      <c r="AM25" s="765"/>
      <c r="AN25" s="979"/>
      <c r="AO25" s="764"/>
      <c r="AP25" s="764"/>
      <c r="AQ25" s="764"/>
      <c r="AR25" s="764"/>
      <c r="AS25" s="765"/>
      <c r="AT25" s="1063"/>
      <c r="AU25" s="764"/>
      <c r="AV25" s="764"/>
      <c r="AW25" s="764"/>
      <c r="AX25" s="765"/>
    </row>
    <row r="26" spans="1:50" x14ac:dyDescent="0.25">
      <c r="H26" s="980"/>
      <c r="I26" s="765"/>
      <c r="J26" s="979"/>
      <c r="K26" s="764"/>
      <c r="L26" s="764"/>
      <c r="M26" s="765"/>
      <c r="N26" s="980"/>
      <c r="O26" s="764"/>
      <c r="P26" s="764"/>
      <c r="Q26" s="764"/>
      <c r="R26" s="764"/>
      <c r="S26" s="764"/>
      <c r="T26" s="765"/>
      <c r="U26" s="977"/>
      <c r="V26" s="764"/>
      <c r="W26" s="764"/>
      <c r="X26" s="764"/>
      <c r="Y26" s="764"/>
      <c r="Z26" s="765"/>
      <c r="AA26" s="980"/>
      <c r="AB26" s="764"/>
      <c r="AC26" s="764"/>
      <c r="AD26" s="764"/>
      <c r="AE26" s="764"/>
      <c r="AF26" s="765"/>
      <c r="AG26" s="980"/>
      <c r="AH26" s="764"/>
      <c r="AI26" s="764"/>
      <c r="AJ26" s="764"/>
      <c r="AK26" s="764"/>
      <c r="AL26" s="764"/>
      <c r="AM26" s="765"/>
      <c r="AN26" s="979"/>
      <c r="AO26" s="764"/>
      <c r="AP26" s="764"/>
      <c r="AQ26" s="764"/>
      <c r="AR26" s="764"/>
      <c r="AS26" s="765"/>
      <c r="AT26" s="1063"/>
      <c r="AU26" s="764"/>
      <c r="AV26" s="764"/>
      <c r="AW26" s="764"/>
      <c r="AX26" s="765"/>
    </row>
    <row r="27" spans="1:50" x14ac:dyDescent="0.25">
      <c r="H27" s="980"/>
      <c r="I27" s="765"/>
      <c r="J27" s="979"/>
      <c r="K27" s="764"/>
      <c r="L27" s="764"/>
      <c r="M27" s="765"/>
      <c r="N27" s="980"/>
      <c r="O27" s="764"/>
      <c r="P27" s="764"/>
      <c r="Q27" s="764"/>
      <c r="R27" s="764"/>
      <c r="S27" s="764"/>
      <c r="T27" s="765"/>
      <c r="U27" s="977"/>
      <c r="V27" s="764"/>
      <c r="W27" s="764"/>
      <c r="X27" s="764"/>
      <c r="Y27" s="764"/>
      <c r="Z27" s="765"/>
      <c r="AA27" s="980"/>
      <c r="AB27" s="764"/>
      <c r="AC27" s="764"/>
      <c r="AD27" s="764"/>
      <c r="AE27" s="764"/>
      <c r="AF27" s="765"/>
      <c r="AG27" s="980"/>
      <c r="AH27" s="764"/>
      <c r="AI27" s="764"/>
      <c r="AJ27" s="764"/>
      <c r="AK27" s="764"/>
      <c r="AL27" s="764"/>
      <c r="AM27" s="765"/>
      <c r="AN27" s="979"/>
      <c r="AO27" s="764"/>
      <c r="AP27" s="764"/>
      <c r="AQ27" s="764"/>
      <c r="AR27" s="764"/>
      <c r="AS27" s="765"/>
      <c r="AT27" s="1063"/>
      <c r="AU27" s="764"/>
      <c r="AV27" s="764"/>
      <c r="AW27" s="764"/>
      <c r="AX27" s="765"/>
    </row>
    <row r="28" spans="1:50" x14ac:dyDescent="0.25">
      <c r="B28" s="760"/>
      <c r="C28" s="761"/>
      <c r="D28" s="761"/>
      <c r="E28" s="761"/>
      <c r="H28" s="980"/>
      <c r="I28" s="765"/>
      <c r="J28" s="979"/>
      <c r="K28" s="764"/>
      <c r="L28" s="764"/>
      <c r="M28" s="765"/>
      <c r="N28" s="980"/>
      <c r="O28" s="764"/>
      <c r="P28" s="764"/>
      <c r="Q28" s="764"/>
      <c r="R28" s="764"/>
      <c r="S28" s="764"/>
      <c r="T28" s="765"/>
      <c r="U28" s="977"/>
      <c r="V28" s="764"/>
      <c r="W28" s="764"/>
      <c r="X28" s="764"/>
      <c r="Y28" s="764"/>
      <c r="Z28" s="765"/>
      <c r="AA28" s="980"/>
      <c r="AB28" s="764"/>
      <c r="AC28" s="764"/>
      <c r="AD28" s="764"/>
      <c r="AE28" s="764"/>
      <c r="AF28" s="765"/>
      <c r="AG28" s="980"/>
      <c r="AH28" s="764"/>
      <c r="AI28" s="764"/>
      <c r="AJ28" s="764"/>
      <c r="AK28" s="764"/>
      <c r="AL28" s="764"/>
      <c r="AM28" s="765"/>
      <c r="AN28" s="979"/>
      <c r="AO28" s="764"/>
      <c r="AP28" s="764"/>
      <c r="AQ28" s="764"/>
      <c r="AR28" s="764"/>
      <c r="AS28" s="765"/>
      <c r="AT28" s="1063"/>
      <c r="AU28" s="764"/>
      <c r="AV28" s="764"/>
      <c r="AW28" s="764"/>
      <c r="AX28" s="765"/>
    </row>
    <row r="29" spans="1:50" x14ac:dyDescent="0.25">
      <c r="H29" s="980"/>
      <c r="I29" s="765"/>
      <c r="J29" s="979"/>
      <c r="K29" s="764"/>
      <c r="L29" s="764"/>
      <c r="M29" s="765"/>
      <c r="N29" s="980"/>
      <c r="O29" s="764"/>
      <c r="P29" s="764"/>
      <c r="Q29" s="764"/>
      <c r="R29" s="764"/>
      <c r="S29" s="764"/>
      <c r="T29" s="765"/>
      <c r="U29" s="977"/>
      <c r="V29" s="764"/>
      <c r="W29" s="764"/>
      <c r="X29" s="764"/>
      <c r="Y29" s="764"/>
      <c r="Z29" s="765"/>
      <c r="AA29" s="980"/>
      <c r="AB29" s="764"/>
      <c r="AC29" s="764"/>
      <c r="AD29" s="764"/>
      <c r="AE29" s="764"/>
      <c r="AF29" s="765"/>
      <c r="AG29" s="980"/>
      <c r="AH29" s="764"/>
      <c r="AI29" s="764"/>
      <c r="AJ29" s="764"/>
      <c r="AK29" s="764"/>
      <c r="AL29" s="764"/>
      <c r="AM29" s="765"/>
      <c r="AN29" s="983"/>
      <c r="AO29" s="764"/>
      <c r="AP29" s="764"/>
      <c r="AQ29" s="764"/>
      <c r="AR29" s="764"/>
      <c r="AS29" s="765"/>
      <c r="AT29" s="1063"/>
      <c r="AU29" s="764"/>
      <c r="AV29" s="764"/>
      <c r="AW29" s="764"/>
      <c r="AX29" s="765"/>
    </row>
    <row r="30" spans="1:50" x14ac:dyDescent="0.25">
      <c r="B30" s="760"/>
      <c r="C30" s="761"/>
      <c r="D30" s="761"/>
      <c r="E30" s="761"/>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1:50" ht="1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1:50" x14ac:dyDescent="0.25">
      <c r="B32" s="760"/>
      <c r="C32" s="761"/>
      <c r="D32" s="761"/>
      <c r="E32" s="761"/>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2:50"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2:50" ht="15" customHeight="1" x14ac:dyDescent="0.25">
      <c r="B34" s="760"/>
      <c r="C34" s="761"/>
      <c r="D34" s="761"/>
      <c r="E34" s="761"/>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2:50" x14ac:dyDescent="0.25">
      <c r="B36" s="760"/>
      <c r="C36" s="761"/>
      <c r="D36" s="761"/>
      <c r="E36" s="761"/>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2:50" ht="14.4"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2:50" ht="14.4"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2:50" ht="14.4" customHeight="1" x14ac:dyDescent="0.25">
      <c r="G39" s="223"/>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2:50" x14ac:dyDescent="0.25">
      <c r="G40" s="223"/>
      <c r="H40" s="993"/>
      <c r="I40" s="765"/>
      <c r="J40" s="993"/>
      <c r="K40" s="764"/>
      <c r="L40" s="764"/>
      <c r="M40" s="765"/>
      <c r="N40" s="993"/>
      <c r="O40" s="764"/>
      <c r="P40" s="764"/>
      <c r="Q40" s="764"/>
      <c r="R40" s="764"/>
      <c r="S40" s="764"/>
      <c r="T40" s="765"/>
      <c r="U40" s="986"/>
      <c r="V40" s="764"/>
      <c r="W40" s="764"/>
      <c r="X40" s="764"/>
      <c r="Y40" s="764"/>
      <c r="Z40" s="765"/>
      <c r="AA40" s="993"/>
      <c r="AB40" s="764"/>
      <c r="AC40" s="764"/>
      <c r="AD40" s="764"/>
      <c r="AE40" s="764"/>
      <c r="AF40" s="765"/>
      <c r="AG40" s="993"/>
      <c r="AH40" s="764"/>
      <c r="AI40" s="764"/>
      <c r="AJ40" s="764"/>
      <c r="AK40" s="764"/>
      <c r="AL40" s="764"/>
      <c r="AM40" s="765"/>
      <c r="AN40" s="995"/>
      <c r="AO40" s="764"/>
      <c r="AP40" s="764"/>
      <c r="AQ40" s="764"/>
      <c r="AR40" s="764"/>
      <c r="AS40" s="765"/>
      <c r="AT40" s="1065"/>
      <c r="AU40" s="764"/>
      <c r="AV40" s="764"/>
      <c r="AW40" s="764"/>
      <c r="AX40" s="765"/>
    </row>
    <row r="41" spans="2:50" x14ac:dyDescent="0.25">
      <c r="G41" s="223"/>
      <c r="H41" s="1092" t="s">
        <v>1770</v>
      </c>
      <c r="I41" s="764"/>
      <c r="J41" s="764"/>
      <c r="K41" s="764"/>
      <c r="L41" s="764"/>
      <c r="M41" s="764"/>
      <c r="N41" s="764"/>
      <c r="O41" s="764"/>
      <c r="P41" s="764"/>
      <c r="Q41" s="764"/>
      <c r="R41" s="764"/>
      <c r="S41" s="764"/>
      <c r="T41" s="764"/>
      <c r="U41" s="764"/>
      <c r="V41" s="764"/>
      <c r="W41" s="764"/>
      <c r="X41" s="764"/>
      <c r="Y41" s="764"/>
      <c r="Z41" s="764"/>
      <c r="AA41" s="764"/>
      <c r="AB41" s="764"/>
      <c r="AC41" s="764"/>
      <c r="AD41" s="764"/>
      <c r="AE41" s="764"/>
      <c r="AF41" s="764"/>
      <c r="AG41" s="764"/>
      <c r="AH41" s="764"/>
      <c r="AI41" s="764"/>
      <c r="AJ41" s="764"/>
      <c r="AK41" s="764"/>
      <c r="AL41" s="764"/>
      <c r="AM41" s="764"/>
      <c r="AN41" s="764"/>
      <c r="AO41" s="764"/>
      <c r="AP41" s="764"/>
      <c r="AQ41" s="764"/>
      <c r="AR41" s="764"/>
      <c r="AS41" s="765"/>
      <c r="AT41" s="1134">
        <f>SUM(AT24:AX40)</f>
        <v>0</v>
      </c>
      <c r="AU41" s="764"/>
      <c r="AV41" s="764"/>
      <c r="AW41" s="764"/>
      <c r="AX41" s="765"/>
    </row>
    <row r="42" spans="2:50" x14ac:dyDescent="0.25">
      <c r="G42" s="223"/>
      <c r="AS42" s="443"/>
      <c r="AT42" s="443"/>
    </row>
    <row r="43" spans="2:50" x14ac:dyDescent="0.25">
      <c r="G43" s="223"/>
      <c r="AS43" s="443"/>
      <c r="AT43" s="443"/>
      <c r="AU43" s="443"/>
    </row>
    <row r="44" spans="2:50" x14ac:dyDescent="0.25">
      <c r="H44" s="976" t="s">
        <v>1795</v>
      </c>
      <c r="I44" s="824"/>
      <c r="J44" s="824"/>
      <c r="K44" s="824"/>
      <c r="L44" s="824"/>
      <c r="M44" s="824"/>
      <c r="N44" s="824"/>
      <c r="O44" s="824"/>
      <c r="P44" s="824"/>
      <c r="Q44" s="824"/>
      <c r="R44" s="824"/>
      <c r="S44" s="824"/>
      <c r="T44" s="824"/>
      <c r="U44" s="824"/>
      <c r="V44" s="824"/>
      <c r="W44" s="824"/>
      <c r="X44" s="824"/>
      <c r="Y44" s="825"/>
      <c r="Z44" s="976" t="s">
        <v>1796</v>
      </c>
      <c r="AA44" s="824"/>
      <c r="AB44" s="824"/>
      <c r="AC44" s="824"/>
      <c r="AD44" s="824"/>
      <c r="AE44" s="824"/>
      <c r="AF44" s="824"/>
      <c r="AG44" s="824"/>
      <c r="AH44" s="824"/>
      <c r="AI44" s="824"/>
      <c r="AJ44" s="824"/>
      <c r="AK44" s="824"/>
      <c r="AL44" s="824"/>
      <c r="AM44" s="824"/>
      <c r="AN44" s="824"/>
      <c r="AO44" s="824"/>
      <c r="AP44" s="824"/>
      <c r="AQ44" s="825"/>
      <c r="AS44" s="443"/>
      <c r="AT44" s="443"/>
      <c r="AU44" s="443"/>
    </row>
    <row r="45" spans="2:50" x14ac:dyDescent="0.25">
      <c r="H45" s="257" t="s">
        <v>796</v>
      </c>
      <c r="I45" s="258"/>
      <c r="J45" s="258"/>
      <c r="K45" s="258"/>
      <c r="L45" s="258"/>
      <c r="M45" s="258"/>
      <c r="N45" s="258"/>
      <c r="O45" s="258"/>
      <c r="P45" s="258"/>
      <c r="Q45" s="259"/>
      <c r="R45" s="257" t="s">
        <v>1511</v>
      </c>
      <c r="S45" s="258"/>
      <c r="T45" s="258"/>
      <c r="U45" s="259"/>
      <c r="V45" s="257" t="s">
        <v>1510</v>
      </c>
      <c r="W45" s="258"/>
      <c r="X45" s="258"/>
      <c r="Y45" s="259"/>
      <c r="Z45" s="257" t="s">
        <v>796</v>
      </c>
      <c r="AA45" s="258"/>
      <c r="AB45" s="258"/>
      <c r="AC45" s="258"/>
      <c r="AD45" s="258"/>
      <c r="AE45" s="258"/>
      <c r="AF45" s="258"/>
      <c r="AG45" s="258"/>
      <c r="AH45" s="258"/>
      <c r="AI45" s="259"/>
      <c r="AJ45" s="257" t="s">
        <v>1511</v>
      </c>
      <c r="AK45" s="258"/>
      <c r="AL45" s="258"/>
      <c r="AM45" s="259"/>
      <c r="AN45" s="257" t="s">
        <v>1510</v>
      </c>
      <c r="AO45" s="258"/>
      <c r="AP45" s="258"/>
      <c r="AQ45" s="259"/>
      <c r="AS45" s="443"/>
      <c r="AT45" s="443"/>
      <c r="AU45" s="443"/>
    </row>
    <row r="46" spans="2:50" x14ac:dyDescent="0.25">
      <c r="H46" s="260"/>
      <c r="Q46" s="261"/>
      <c r="R46" s="260"/>
      <c r="U46" s="261"/>
      <c r="V46" s="260"/>
      <c r="Y46" s="261"/>
      <c r="Z46" s="260"/>
      <c r="AI46" s="261"/>
      <c r="AJ46" s="260"/>
      <c r="AM46" s="261"/>
      <c r="AN46" s="260"/>
      <c r="AQ46" s="261"/>
      <c r="AS46" s="443"/>
      <c r="AT46" s="443"/>
      <c r="AU46" s="443"/>
    </row>
    <row r="47" spans="2:50" x14ac:dyDescent="0.25">
      <c r="H47" s="260"/>
      <c r="Q47" s="261"/>
      <c r="R47" s="260"/>
      <c r="U47" s="261"/>
      <c r="V47" s="260"/>
      <c r="Y47" s="261"/>
      <c r="Z47" s="260"/>
      <c r="AI47" s="261"/>
      <c r="AJ47" s="260"/>
      <c r="AM47" s="261"/>
      <c r="AN47" s="260"/>
      <c r="AQ47" s="261"/>
      <c r="AS47" s="443"/>
      <c r="AT47" s="443"/>
      <c r="AU47" s="443"/>
    </row>
    <row r="48" spans="2:50" ht="15" customHeight="1" x14ac:dyDescent="0.25">
      <c r="H48" s="260"/>
      <c r="Q48" s="261"/>
      <c r="R48" s="260"/>
      <c r="U48" s="261"/>
      <c r="V48" s="260"/>
      <c r="Y48" s="261"/>
      <c r="Z48" s="260"/>
      <c r="AI48" s="261"/>
      <c r="AJ48" s="260"/>
      <c r="AM48" s="261"/>
      <c r="AN48" s="260"/>
      <c r="AQ48" s="261"/>
      <c r="AS48" s="443"/>
      <c r="AT48" s="443"/>
      <c r="AU48" s="443"/>
    </row>
    <row r="49" spans="8:47" x14ac:dyDescent="0.25">
      <c r="H49" s="260"/>
      <c r="Q49" s="261"/>
      <c r="R49" s="260"/>
      <c r="U49" s="261"/>
      <c r="V49" s="260"/>
      <c r="Y49" s="261"/>
      <c r="Z49" s="260"/>
      <c r="AI49" s="261"/>
      <c r="AJ49" s="260"/>
      <c r="AM49" s="261"/>
      <c r="AN49" s="260"/>
      <c r="AQ49" s="261"/>
      <c r="AS49" s="443"/>
      <c r="AT49" s="443"/>
      <c r="AU49" s="443"/>
    </row>
    <row r="50" spans="8:47" x14ac:dyDescent="0.25">
      <c r="H50" s="262"/>
      <c r="I50" s="263"/>
      <c r="J50" s="263"/>
      <c r="K50" s="263"/>
      <c r="L50" s="263"/>
      <c r="M50" s="263"/>
      <c r="N50" s="263"/>
      <c r="O50" s="263"/>
      <c r="P50" s="263"/>
      <c r="Q50" s="264"/>
      <c r="R50" s="262"/>
      <c r="S50" s="263"/>
      <c r="T50" s="263"/>
      <c r="U50" s="264"/>
      <c r="V50" s="262"/>
      <c r="W50" s="263"/>
      <c r="X50" s="263"/>
      <c r="Y50" s="264"/>
      <c r="Z50" s="262"/>
      <c r="AA50" s="263"/>
      <c r="AB50" s="263"/>
      <c r="AC50" s="263"/>
      <c r="AD50" s="263"/>
      <c r="AE50" s="263"/>
      <c r="AF50" s="263"/>
      <c r="AG50" s="263"/>
      <c r="AH50" s="263"/>
      <c r="AI50" s="264"/>
      <c r="AJ50" s="262"/>
      <c r="AK50" s="263"/>
      <c r="AL50" s="263"/>
      <c r="AM50" s="264"/>
      <c r="AN50" s="262"/>
      <c r="AO50" s="263"/>
      <c r="AP50" s="263"/>
      <c r="AQ50" s="264"/>
      <c r="AS50" s="443"/>
      <c r="AT50" s="443"/>
      <c r="AU50" s="443"/>
    </row>
    <row r="51" spans="8:47" x14ac:dyDescent="0.25">
      <c r="AM51" s="265" t="s">
        <v>1797</v>
      </c>
      <c r="AN51" s="131" t="str">
        <f>'F-2-1'!U22</f>
        <v>F-2-1-3</v>
      </c>
      <c r="AS51" s="443"/>
      <c r="AT51" s="443"/>
    </row>
    <row r="52" spans="8:47" x14ac:dyDescent="0.25">
      <c r="AS52" s="443"/>
      <c r="AT52" s="443"/>
    </row>
  </sheetData>
  <mergeCells count="170">
    <mergeCell ref="AG38:AM38"/>
    <mergeCell ref="J28:M28"/>
    <mergeCell ref="U29:Z29"/>
    <mergeCell ref="AT35:AX35"/>
    <mergeCell ref="U38:Z38"/>
    <mergeCell ref="AN29:AS29"/>
    <mergeCell ref="AA33:AF33"/>
    <mergeCell ref="H35:I35"/>
    <mergeCell ref="N31:T31"/>
    <mergeCell ref="AN32:AS32"/>
    <mergeCell ref="G9:Z11"/>
    <mergeCell ref="U25:Z25"/>
    <mergeCell ref="AA26:AF26"/>
    <mergeCell ref="N30:T30"/>
    <mergeCell ref="AN31:AS31"/>
    <mergeCell ref="AG33:AM33"/>
    <mergeCell ref="H37:I37"/>
    <mergeCell ref="J30:M30"/>
    <mergeCell ref="AN23:AS23"/>
    <mergeCell ref="N22:Z22"/>
    <mergeCell ref="J33:M33"/>
    <mergeCell ref="AA35:AF35"/>
    <mergeCell ref="N26:T26"/>
    <mergeCell ref="AN27:AS27"/>
    <mergeCell ref="AA31:AF31"/>
    <mergeCell ref="AG29:AM29"/>
    <mergeCell ref="AG40:AM40"/>
    <mergeCell ref="H27:I27"/>
    <mergeCell ref="U37:Z37"/>
    <mergeCell ref="AG30:AM30"/>
    <mergeCell ref="AG39:AM39"/>
    <mergeCell ref="AA34:AF34"/>
    <mergeCell ref="N27:T27"/>
    <mergeCell ref="AT31:AX31"/>
    <mergeCell ref="N40:T40"/>
    <mergeCell ref="AT38:AX38"/>
    <mergeCell ref="H36:I36"/>
    <mergeCell ref="J36:M36"/>
    <mergeCell ref="AN35:AS35"/>
    <mergeCell ref="AA36:AF36"/>
    <mergeCell ref="AT34:AX34"/>
    <mergeCell ref="AG31:AM31"/>
    <mergeCell ref="AA32:AF32"/>
    <mergeCell ref="N32:T32"/>
    <mergeCell ref="AG34:AM34"/>
    <mergeCell ref="J34:M34"/>
    <mergeCell ref="H28:I28"/>
    <mergeCell ref="J27:M27"/>
    <mergeCell ref="AA29:AF29"/>
    <mergeCell ref="N33:T33"/>
    <mergeCell ref="H44:Y44"/>
    <mergeCell ref="B28:E28"/>
    <mergeCell ref="J25:M25"/>
    <mergeCell ref="AA39:AF39"/>
    <mergeCell ref="H30:I30"/>
    <mergeCell ref="AN26:AS26"/>
    <mergeCell ref="AA30:AF30"/>
    <mergeCell ref="AT41:AX41"/>
    <mergeCell ref="H41:AS41"/>
    <mergeCell ref="U34:Z34"/>
    <mergeCell ref="AN30:AS30"/>
    <mergeCell ref="AG35:AM35"/>
    <mergeCell ref="U31:Z31"/>
    <mergeCell ref="H32:I32"/>
    <mergeCell ref="AN28:AS28"/>
    <mergeCell ref="U26:Z26"/>
    <mergeCell ref="AN37:AS37"/>
    <mergeCell ref="U35:Z35"/>
    <mergeCell ref="B32:E32"/>
    <mergeCell ref="H25:I25"/>
    <mergeCell ref="AA25:AF25"/>
    <mergeCell ref="AT40:AX40"/>
    <mergeCell ref="AG28:AM28"/>
    <mergeCell ref="AG37:AM37"/>
    <mergeCell ref="H40:I40"/>
    <mergeCell ref="AG24:AM24"/>
    <mergeCell ref="N36:T36"/>
    <mergeCell ref="U24:Z24"/>
    <mergeCell ref="U33:Z33"/>
    <mergeCell ref="AG26:AM26"/>
    <mergeCell ref="AT32:AX32"/>
    <mergeCell ref="J38:M38"/>
    <mergeCell ref="AT29:AX29"/>
    <mergeCell ref="AN39:AS39"/>
    <mergeCell ref="U40:Z40"/>
    <mergeCell ref="AN34:AS34"/>
    <mergeCell ref="AA38:AF38"/>
    <mergeCell ref="AG32:AM32"/>
    <mergeCell ref="AN36:AS36"/>
    <mergeCell ref="AA27:AF27"/>
    <mergeCell ref="AA40:AF40"/>
    <mergeCell ref="H38:I38"/>
    <mergeCell ref="U28:Z28"/>
    <mergeCell ref="AT27:AX27"/>
    <mergeCell ref="N24:T24"/>
    <mergeCell ref="H29:I29"/>
    <mergeCell ref="AT25:AX25"/>
    <mergeCell ref="AT37:AX37"/>
    <mergeCell ref="B4:E4"/>
    <mergeCell ref="J39:M39"/>
    <mergeCell ref="N35:T35"/>
    <mergeCell ref="AA22:AS22"/>
    <mergeCell ref="J29:M29"/>
    <mergeCell ref="N25:T25"/>
    <mergeCell ref="J37:M37"/>
    <mergeCell ref="B8:E8"/>
    <mergeCell ref="J22:M23"/>
    <mergeCell ref="H34:I34"/>
    <mergeCell ref="B6:E6"/>
    <mergeCell ref="N34:T34"/>
    <mergeCell ref="B15:E15"/>
    <mergeCell ref="H31:I31"/>
    <mergeCell ref="H22:I23"/>
    <mergeCell ref="AA23:AF23"/>
    <mergeCell ref="B30:E30"/>
    <mergeCell ref="G7:AR7"/>
    <mergeCell ref="AG25:AM25"/>
    <mergeCell ref="B18:E18"/>
    <mergeCell ref="U23:Z23"/>
    <mergeCell ref="AN25:AS25"/>
    <mergeCell ref="J31:M31"/>
    <mergeCell ref="U32:Z32"/>
    <mergeCell ref="B10:E10"/>
    <mergeCell ref="N38:T38"/>
    <mergeCell ref="H26:I26"/>
    <mergeCell ref="B20:E20"/>
    <mergeCell ref="AT26:AX26"/>
    <mergeCell ref="B12:E12"/>
    <mergeCell ref="B14:E14"/>
    <mergeCell ref="Z44:AQ44"/>
    <mergeCell ref="N37:T37"/>
    <mergeCell ref="AN38:AS38"/>
    <mergeCell ref="J40:M40"/>
    <mergeCell ref="N29:T29"/>
    <mergeCell ref="J24:M24"/>
    <mergeCell ref="AN40:AS40"/>
    <mergeCell ref="B17:E17"/>
    <mergeCell ref="AG36:AM36"/>
    <mergeCell ref="N23:T23"/>
    <mergeCell ref="AN24:AS24"/>
    <mergeCell ref="J26:M26"/>
    <mergeCell ref="AA28:AF28"/>
    <mergeCell ref="AN33:AS33"/>
    <mergeCell ref="J35:M35"/>
    <mergeCell ref="B19:E19"/>
    <mergeCell ref="B34:E34"/>
    <mergeCell ref="AT39:AX39"/>
    <mergeCell ref="AT36:AX36"/>
    <mergeCell ref="B13:E13"/>
    <mergeCell ref="N28:T28"/>
    <mergeCell ref="AG23:AM23"/>
    <mergeCell ref="B16:E16"/>
    <mergeCell ref="AT24:AX24"/>
    <mergeCell ref="AT30:AX30"/>
    <mergeCell ref="J32:M32"/>
    <mergeCell ref="AG27:AM27"/>
    <mergeCell ref="U30:Z30"/>
    <mergeCell ref="N39:T39"/>
    <mergeCell ref="H24:I24"/>
    <mergeCell ref="H33:I33"/>
    <mergeCell ref="U27:Z27"/>
    <mergeCell ref="U36:Z36"/>
    <mergeCell ref="AA37:AF37"/>
    <mergeCell ref="AA24:AF24"/>
    <mergeCell ref="AT28:AX28"/>
    <mergeCell ref="AT22:AX23"/>
    <mergeCell ref="B36:E36"/>
    <mergeCell ref="H39:I39"/>
    <mergeCell ref="AT33:AX33"/>
    <mergeCell ref="U39:Z39"/>
  </mergeCells>
  <hyperlinks>
    <hyperlink ref="B4" location="PANDUAN!A1" display="PANDUAN" xr:uid="{00000000-0004-0000-E700-000000000000}"/>
    <hyperlink ref="B6" location="'EWS DIRECTORY'!A1" display="EWS DIRECTORY" xr:uid="{00000000-0004-0000-E700-000001000000}"/>
    <hyperlink ref="B8" location="'DATA PEMICU'!A1" display="DATA PEMICU" xr:uid="{00000000-0004-0000-E700-000002000000}"/>
    <hyperlink ref="B10" location="'DATA PENGUJI'!A1" display="DATA PENGUJI" xr:uid="{00000000-0004-0000-E700-000003000000}"/>
    <hyperlink ref="B12" location="'MAIN LEVEL'!A1" display="MAIN LEVEL" xr:uid="{00000000-0004-0000-E700-000004000000}"/>
  </hyperlinks>
  <pageMargins left="0.51181102362204722" right="0.15748031496062989" top="0.55118110236220474" bottom="0.55118110236220474" header="0.31496062992125978" footer="0.31496062992125978"/>
  <pageSetup paperSize="9" scale="60" orientation="landscape"/>
  <headerFooter>
    <oddFooter>&amp;Rhalaman &amp;P dari &amp;N</oddFooter>
  </headerFooter>
</worksheet>
</file>

<file path=xl/worksheets/sheet2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800-000000000000}">
  <sheetPr codeName="Sheet440">
    <tabColor theme="4" tint="-0.249977111117893"/>
  </sheetPr>
  <dimension ref="A1:AT64"/>
  <sheetViews>
    <sheetView topLeftCell="B21" zoomScaleNormal="100" workbookViewId="0">
      <selection activeCell="AQ18" sqref="AQ18:AU18"/>
    </sheetView>
  </sheetViews>
  <sheetFormatPr defaultColWidth="3.88671875" defaultRowHeight="15" customHeight="1" x14ac:dyDescent="0.25"/>
  <cols>
    <col min="1" max="1" width="0" style="110" hidden="1"/>
    <col min="2" max="5" width="3.88671875" style="177" customWidth="1"/>
    <col min="6" max="6" width="3.88671875" style="110" customWidth="1"/>
    <col min="7" max="7" width="3.88671875" style="306" customWidth="1"/>
    <col min="8" max="16384" width="3.88671875" style="306"/>
  </cols>
  <sheetData>
    <row r="1" spans="2:46" ht="14.25" customHeight="1" x14ac:dyDescent="0.25">
      <c r="G1" s="110"/>
      <c r="H1" s="110"/>
      <c r="I1" s="110"/>
      <c r="J1" s="110"/>
      <c r="K1" s="110"/>
      <c r="L1" s="110"/>
      <c r="M1" s="110"/>
      <c r="N1" s="110"/>
      <c r="O1" s="110"/>
      <c r="P1" s="110"/>
      <c r="Q1" s="110"/>
      <c r="R1" s="110"/>
      <c r="S1" s="110"/>
      <c r="T1" s="110"/>
      <c r="U1" s="110"/>
      <c r="V1" s="110"/>
      <c r="W1" s="110"/>
      <c r="X1" s="110"/>
      <c r="Y1" s="110"/>
    </row>
    <row r="2" spans="2:46" ht="14.25" customHeight="1" x14ac:dyDescent="0.25">
      <c r="G2" s="55" t="s">
        <v>1674</v>
      </c>
      <c r="H2" s="55"/>
      <c r="I2" s="55"/>
      <c r="J2" s="55"/>
      <c r="K2" s="55"/>
      <c r="L2" s="55"/>
      <c r="M2" s="55"/>
      <c r="N2" s="55"/>
      <c r="AT2" s="443"/>
    </row>
    <row r="3" spans="2:46" ht="14.25" customHeight="1" x14ac:dyDescent="0.25">
      <c r="B3" s="111"/>
      <c r="C3" s="111"/>
      <c r="D3" s="111"/>
      <c r="E3" s="111"/>
      <c r="G3" s="55"/>
      <c r="H3" s="55"/>
      <c r="I3" s="55"/>
      <c r="J3" s="55"/>
      <c r="K3" s="55"/>
      <c r="L3" s="55"/>
      <c r="M3" s="55"/>
      <c r="N3" s="55"/>
      <c r="AT3" s="443"/>
    </row>
    <row r="4" spans="2:46" ht="14.25" customHeight="1" x14ac:dyDescent="0.25">
      <c r="B4" s="762" t="s">
        <v>79</v>
      </c>
      <c r="C4" s="761"/>
      <c r="D4" s="761"/>
      <c r="E4" s="761"/>
      <c r="G4" s="55"/>
      <c r="H4" s="55"/>
      <c r="I4" s="55"/>
      <c r="J4" s="55"/>
      <c r="K4" s="55"/>
      <c r="L4" s="55"/>
      <c r="M4" s="55"/>
      <c r="N4" s="55"/>
      <c r="AT4" s="443"/>
    </row>
    <row r="5" spans="2:46" ht="14.25" customHeight="1" x14ac:dyDescent="0.25">
      <c r="B5" s="111"/>
      <c r="C5" s="111"/>
      <c r="D5" s="111"/>
      <c r="E5" s="111"/>
      <c r="G5" s="55"/>
      <c r="H5" s="55"/>
      <c r="I5" s="55"/>
      <c r="J5" s="55"/>
      <c r="K5" s="55"/>
      <c r="L5" s="55"/>
      <c r="M5" s="55"/>
      <c r="N5" s="55"/>
      <c r="AT5" s="443"/>
    </row>
    <row r="6" spans="2:46" ht="14.25" customHeight="1" x14ac:dyDescent="0.25">
      <c r="B6" s="762" t="s">
        <v>87</v>
      </c>
      <c r="C6" s="761"/>
      <c r="D6" s="761"/>
      <c r="E6" s="761"/>
      <c r="G6" s="55"/>
      <c r="H6" s="55"/>
      <c r="I6" s="55"/>
      <c r="J6" s="55"/>
      <c r="K6" s="55"/>
      <c r="L6" s="55"/>
      <c r="M6" s="55"/>
      <c r="N6" s="55"/>
      <c r="AT6" s="443"/>
    </row>
    <row r="7" spans="2:46" ht="15" customHeight="1" x14ac:dyDescent="0.25">
      <c r="B7" s="111"/>
      <c r="C7" s="111"/>
      <c r="D7" s="111"/>
      <c r="E7" s="111"/>
      <c r="G7" s="996" t="s">
        <v>1774</v>
      </c>
      <c r="H7" s="1111"/>
      <c r="I7" s="1111"/>
      <c r="J7" s="1111"/>
      <c r="K7" s="1111"/>
      <c r="L7" s="1111"/>
      <c r="M7" s="1111"/>
      <c r="N7" s="1111"/>
      <c r="O7" s="1111"/>
      <c r="P7" s="1111"/>
      <c r="Q7" s="1111"/>
      <c r="R7" s="1111"/>
      <c r="S7" s="1111"/>
      <c r="T7" s="1111"/>
      <c r="U7" s="1111"/>
      <c r="V7" s="1111"/>
      <c r="W7" s="1111"/>
      <c r="X7" s="1111"/>
      <c r="Y7" s="1111"/>
      <c r="Z7" s="1111"/>
      <c r="AA7" s="1111"/>
      <c r="AB7" s="1111"/>
      <c r="AC7" s="1111"/>
      <c r="AD7" s="1111"/>
      <c r="AE7" s="1111"/>
      <c r="AF7" s="1111"/>
      <c r="AG7" s="1111"/>
      <c r="AH7" s="1111"/>
      <c r="AI7" s="1111"/>
      <c r="AJ7" s="1111"/>
      <c r="AK7" s="1111"/>
      <c r="AL7" s="1111"/>
      <c r="AM7" s="1111"/>
      <c r="AN7" s="1111"/>
      <c r="AO7" s="1111"/>
      <c r="AP7" s="1111"/>
      <c r="AQ7" s="1111"/>
      <c r="AR7" s="1111"/>
      <c r="AS7" s="58"/>
      <c r="AT7" s="443"/>
    </row>
    <row r="8" spans="2:46" ht="14.25" customHeight="1" x14ac:dyDescent="0.25">
      <c r="B8" s="762" t="s">
        <v>94</v>
      </c>
      <c r="C8" s="761"/>
      <c r="D8" s="761"/>
      <c r="E8" s="761"/>
      <c r="G8" s="55"/>
      <c r="H8" s="55"/>
      <c r="I8" s="55"/>
      <c r="J8" s="55"/>
      <c r="K8" s="55"/>
      <c r="L8" s="55"/>
      <c r="M8" s="55"/>
      <c r="N8" s="55"/>
      <c r="AT8" s="443"/>
    </row>
    <row r="9" spans="2:46" ht="14.25" customHeight="1" x14ac:dyDescent="0.25">
      <c r="B9" s="111"/>
      <c r="C9" s="111"/>
      <c r="D9" s="111"/>
      <c r="E9" s="111"/>
      <c r="G9" s="999" t="str">
        <f>"Rincian "&amp;'F-1-1'!H18&amp;" "&amp;'F-1-1'!M24</f>
        <v>Rincian Keuntungan Selisih Kurs Berdasarkan Analisis Kewajaran dan Kelaziman Usaha</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1111"/>
      <c r="I10" s="1111"/>
      <c r="J10" s="1111"/>
      <c r="K10" s="1111"/>
      <c r="L10" s="1111"/>
      <c r="M10" s="1111"/>
      <c r="N10" s="1111"/>
      <c r="O10" s="1111"/>
      <c r="P10" s="1111"/>
      <c r="Q10" s="1111"/>
      <c r="R10" s="1111"/>
      <c r="S10" s="1111"/>
      <c r="T10" s="1111"/>
      <c r="U10" s="1111"/>
      <c r="V10" s="1111"/>
      <c r="W10" s="1111"/>
      <c r="X10" s="1111"/>
      <c r="Y10" s="1111"/>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c r="AT12" s="443"/>
    </row>
    <row r="13" spans="2:46" ht="14.25" customHeight="1" x14ac:dyDescent="0.25">
      <c r="B13" s="962" t="str">
        <f>HYPERLINK("#'"&amp;'EWS DIRECTORY'!$J$227&amp;"'!A1",'EWS DIRECTORY'!$J$227)</f>
        <v>F-2</v>
      </c>
      <c r="C13" s="761"/>
      <c r="D13" s="761"/>
      <c r="E13" s="761"/>
      <c r="G13" s="55" t="s">
        <v>1680</v>
      </c>
      <c r="H13" s="55"/>
      <c r="I13" s="254"/>
      <c r="J13" s="254"/>
      <c r="K13" s="254"/>
      <c r="L13" s="254"/>
      <c r="M13" s="254"/>
      <c r="N13" s="254"/>
      <c r="AT13" s="443"/>
    </row>
    <row r="14" spans="2:46" ht="14.25" customHeight="1" x14ac:dyDescent="0.25">
      <c r="B14" s="931" t="str">
        <f>HYPERLINK("#'"&amp;'EWS DIRECTORY'!$J$228&amp;"'!A1",'EWS DIRECTORY'!$J$228)</f>
        <v>F-2-1</v>
      </c>
      <c r="C14" s="761"/>
      <c r="D14" s="761"/>
      <c r="E14" s="761"/>
      <c r="G14" s="55" t="s">
        <v>1891</v>
      </c>
      <c r="H14" s="55"/>
      <c r="I14" s="254"/>
      <c r="J14" s="254"/>
      <c r="K14" s="254"/>
      <c r="L14" s="254"/>
      <c r="M14" s="254"/>
      <c r="N14" s="254"/>
      <c r="AT14" s="443"/>
    </row>
    <row r="15" spans="2:46" ht="14.25" customHeight="1" x14ac:dyDescent="0.25">
      <c r="B15" s="929" t="str">
        <f>HYPERLINK("#'"&amp;'EWS DIRECTORY'!$J$229&amp;"'!A1",'EWS DIRECTORY'!$J$229)</f>
        <v>F-2-1-1</v>
      </c>
      <c r="C15" s="761"/>
      <c r="D15" s="761"/>
      <c r="E15" s="761"/>
      <c r="G15" s="55" t="s">
        <v>1892</v>
      </c>
      <c r="H15" s="55"/>
      <c r="I15" s="254"/>
      <c r="J15" s="254"/>
      <c r="K15" s="254"/>
      <c r="L15" s="254"/>
      <c r="M15" s="254"/>
      <c r="N15" s="254"/>
      <c r="AT15" s="443"/>
    </row>
    <row r="16" spans="2:46" ht="14.25" customHeight="1" x14ac:dyDescent="0.25">
      <c r="B16" s="929" t="str">
        <f>HYPERLINK("#'"&amp;'EWS DIRECTORY'!$J$230&amp;"'!A1",'EWS DIRECTORY'!$J$230)</f>
        <v>F-2-1-2</v>
      </c>
      <c r="C16" s="761"/>
      <c r="D16" s="761"/>
      <c r="E16" s="761"/>
      <c r="G16" s="55" t="s">
        <v>1893</v>
      </c>
      <c r="H16" s="55"/>
      <c r="I16" s="254"/>
      <c r="J16" s="254"/>
      <c r="K16" s="254"/>
      <c r="L16" s="254"/>
      <c r="M16" s="254"/>
      <c r="N16" s="254"/>
      <c r="AT16" s="443"/>
    </row>
    <row r="17" spans="2:46" ht="14.25" customHeight="1" x14ac:dyDescent="0.25">
      <c r="B17" s="929" t="str">
        <f>HYPERLINK("#'"&amp;'EWS DIRECTORY'!$J$231&amp;"'!A1",'EWS DIRECTORY'!$J$231)</f>
        <v>F-2-1-3</v>
      </c>
      <c r="C17" s="761"/>
      <c r="D17" s="761"/>
      <c r="E17" s="761"/>
      <c r="G17" s="55" t="s">
        <v>1681</v>
      </c>
      <c r="H17" s="55"/>
      <c r="I17" s="55"/>
      <c r="J17" s="254"/>
      <c r="K17" s="254"/>
      <c r="L17" s="254"/>
      <c r="M17" s="254"/>
      <c r="N17" s="254"/>
      <c r="AT17" s="443"/>
    </row>
    <row r="18" spans="2:46" ht="14.25" customHeight="1" x14ac:dyDescent="0.25">
      <c r="B18" s="927" t="str">
        <f>HYPERLINK("#'"&amp;'EWS DIRECTORY'!$J$232&amp;"'!A1",'EWS DIRECTORY'!$J$232)</f>
        <v>F-2-1-4</v>
      </c>
      <c r="C18" s="761"/>
      <c r="D18" s="761"/>
      <c r="E18" s="761"/>
      <c r="G18" s="55" t="s">
        <v>1744</v>
      </c>
      <c r="H18" s="55"/>
      <c r="I18" s="55" t="s">
        <v>1744</v>
      </c>
      <c r="J18" s="254"/>
      <c r="K18" s="254"/>
      <c r="L18" s="254"/>
      <c r="M18" s="254"/>
      <c r="N18" s="254"/>
      <c r="AT18" s="443"/>
    </row>
    <row r="19" spans="2:46" ht="14.25" customHeight="1" x14ac:dyDescent="0.25">
      <c r="B19" s="929" t="str">
        <f>HYPERLINK("#'"&amp;'EWS DIRECTORY'!$J$233&amp;"'!A1",'EWS DIRECTORY'!$J$233)</f>
        <v>F-2-1-5</v>
      </c>
      <c r="C19" s="761"/>
      <c r="D19" s="761"/>
      <c r="E19" s="761"/>
      <c r="AT19" s="443"/>
    </row>
    <row r="20" spans="2:46" ht="14.25" customHeight="1" x14ac:dyDescent="0.25">
      <c r="B20" s="929" t="str">
        <f>HYPERLINK("#'"&amp;'EWS DIRECTORY'!$J$234&amp;"'!A1",'EWS DIRECTORY'!$J$234)</f>
        <v>F-2-1-6</v>
      </c>
      <c r="C20" s="761"/>
      <c r="D20" s="761"/>
      <c r="E20" s="761"/>
      <c r="G20" s="55" t="s">
        <v>1851</v>
      </c>
      <c r="AT20" s="443"/>
    </row>
    <row r="21" spans="2:46" ht="14.25" customHeight="1" x14ac:dyDescent="0.25">
      <c r="G21" s="55"/>
      <c r="AT21" s="443"/>
    </row>
    <row r="22" spans="2:46" ht="13.8" x14ac:dyDescent="0.25">
      <c r="G22" s="55"/>
      <c r="H22" s="1082" t="s">
        <v>1445</v>
      </c>
      <c r="I22" s="765"/>
      <c r="J22" s="1109" t="s">
        <v>1894</v>
      </c>
      <c r="K22" s="764"/>
      <c r="L22" s="764"/>
      <c r="M22" s="764"/>
      <c r="N22" s="764"/>
      <c r="O22" s="764"/>
      <c r="P22" s="764"/>
      <c r="Q22" s="764"/>
      <c r="R22" s="764"/>
      <c r="S22" s="764"/>
      <c r="T22" s="764"/>
      <c r="U22" s="764"/>
      <c r="V22" s="764"/>
      <c r="W22" s="764"/>
      <c r="X22" s="765"/>
      <c r="Y22" s="1082" t="s">
        <v>1767</v>
      </c>
      <c r="Z22" s="765"/>
      <c r="AA22" s="1082" t="s">
        <v>1895</v>
      </c>
      <c r="AB22" s="764"/>
      <c r="AC22" s="764"/>
      <c r="AD22" s="764"/>
      <c r="AE22" s="764"/>
      <c r="AF22" s="764"/>
      <c r="AG22" s="764"/>
      <c r="AH22" s="764"/>
      <c r="AI22" s="764"/>
      <c r="AJ22" s="764"/>
      <c r="AK22" s="764"/>
      <c r="AL22" s="764"/>
      <c r="AM22" s="764"/>
      <c r="AN22" s="764"/>
      <c r="AO22" s="764"/>
      <c r="AP22" s="764"/>
      <c r="AQ22" s="764"/>
      <c r="AR22" s="764"/>
      <c r="AS22" s="764"/>
      <c r="AT22" s="765"/>
    </row>
    <row r="23" spans="2:46" ht="15" customHeight="1" x14ac:dyDescent="0.25">
      <c r="G23" s="55"/>
      <c r="H23" s="1104">
        <v>1</v>
      </c>
      <c r="I23" s="765"/>
      <c r="J23" s="1105" t="s">
        <v>1896</v>
      </c>
      <c r="K23" s="764"/>
      <c r="L23" s="764"/>
      <c r="M23" s="764"/>
      <c r="N23" s="764"/>
      <c r="O23" s="764"/>
      <c r="P23" s="764"/>
      <c r="Q23" s="764"/>
      <c r="R23" s="764"/>
      <c r="S23" s="764"/>
      <c r="T23" s="764"/>
      <c r="U23" s="764"/>
      <c r="V23" s="764"/>
      <c r="W23" s="764"/>
      <c r="X23" s="765"/>
      <c r="Y23" s="1009"/>
      <c r="Z23" s="765"/>
      <c r="AA23" s="1009"/>
      <c r="AB23" s="764"/>
      <c r="AC23" s="764"/>
      <c r="AD23" s="764"/>
      <c r="AE23" s="764"/>
      <c r="AF23" s="764"/>
      <c r="AG23" s="764"/>
      <c r="AH23" s="764"/>
      <c r="AI23" s="764"/>
      <c r="AJ23" s="764"/>
      <c r="AK23" s="764"/>
      <c r="AL23" s="764"/>
      <c r="AM23" s="764"/>
      <c r="AN23" s="764"/>
      <c r="AO23" s="764"/>
      <c r="AP23" s="764"/>
      <c r="AQ23" s="764"/>
      <c r="AR23" s="764"/>
      <c r="AS23" s="764"/>
      <c r="AT23" s="765"/>
    </row>
    <row r="24" spans="2:46" ht="15" customHeight="1" x14ac:dyDescent="0.25">
      <c r="H24" s="1104">
        <v>2</v>
      </c>
      <c r="I24" s="765"/>
      <c r="J24" s="1105" t="s">
        <v>1897</v>
      </c>
      <c r="K24" s="764"/>
      <c r="L24" s="764"/>
      <c r="M24" s="764"/>
      <c r="N24" s="764"/>
      <c r="O24" s="764"/>
      <c r="P24" s="764"/>
      <c r="Q24" s="764"/>
      <c r="R24" s="764"/>
      <c r="S24" s="764"/>
      <c r="T24" s="764"/>
      <c r="U24" s="764"/>
      <c r="V24" s="764"/>
      <c r="W24" s="764"/>
      <c r="X24" s="765"/>
      <c r="Y24" s="1009"/>
      <c r="Z24" s="765"/>
      <c r="AA24" s="1009"/>
      <c r="AB24" s="764"/>
      <c r="AC24" s="764"/>
      <c r="AD24" s="764"/>
      <c r="AE24" s="764"/>
      <c r="AF24" s="764"/>
      <c r="AG24" s="764"/>
      <c r="AH24" s="764"/>
      <c r="AI24" s="764"/>
      <c r="AJ24" s="764"/>
      <c r="AK24" s="764"/>
      <c r="AL24" s="764"/>
      <c r="AM24" s="764"/>
      <c r="AN24" s="764"/>
      <c r="AO24" s="764"/>
      <c r="AP24" s="764"/>
      <c r="AQ24" s="764"/>
      <c r="AR24" s="764"/>
      <c r="AS24" s="764"/>
      <c r="AT24" s="765"/>
    </row>
    <row r="25" spans="2:46" ht="15" customHeight="1" x14ac:dyDescent="0.25">
      <c r="H25" s="1104">
        <v>3</v>
      </c>
      <c r="I25" s="765"/>
      <c r="J25" s="1105" t="s">
        <v>1898</v>
      </c>
      <c r="K25" s="764"/>
      <c r="L25" s="764"/>
      <c r="M25" s="764"/>
      <c r="N25" s="764"/>
      <c r="O25" s="764"/>
      <c r="P25" s="764"/>
      <c r="Q25" s="764"/>
      <c r="R25" s="764"/>
      <c r="S25" s="764"/>
      <c r="T25" s="764"/>
      <c r="U25" s="764"/>
      <c r="V25" s="764"/>
      <c r="W25" s="764"/>
      <c r="X25" s="765"/>
      <c r="Y25" s="1009"/>
      <c r="Z25" s="765"/>
      <c r="AA25" s="1009"/>
      <c r="AB25" s="764"/>
      <c r="AC25" s="764"/>
      <c r="AD25" s="764"/>
      <c r="AE25" s="764"/>
      <c r="AF25" s="764"/>
      <c r="AG25" s="764"/>
      <c r="AH25" s="764"/>
      <c r="AI25" s="764"/>
      <c r="AJ25" s="764"/>
      <c r="AK25" s="764"/>
      <c r="AL25" s="764"/>
      <c r="AM25" s="764"/>
      <c r="AN25" s="764"/>
      <c r="AO25" s="764"/>
      <c r="AP25" s="764"/>
      <c r="AQ25" s="764"/>
      <c r="AR25" s="764"/>
      <c r="AS25" s="764"/>
      <c r="AT25" s="765"/>
    </row>
    <row r="26" spans="2:46" ht="15" customHeight="1" x14ac:dyDescent="0.25">
      <c r="H26" s="1104">
        <v>4</v>
      </c>
      <c r="I26" s="765"/>
      <c r="J26" s="1105" t="s">
        <v>1899</v>
      </c>
      <c r="K26" s="764"/>
      <c r="L26" s="764"/>
      <c r="M26" s="764"/>
      <c r="N26" s="764"/>
      <c r="O26" s="764"/>
      <c r="P26" s="764"/>
      <c r="Q26" s="764"/>
      <c r="R26" s="764"/>
      <c r="S26" s="764"/>
      <c r="T26" s="764"/>
      <c r="U26" s="764"/>
      <c r="V26" s="764"/>
      <c r="W26" s="764"/>
      <c r="X26" s="765"/>
      <c r="Y26" s="1009"/>
      <c r="Z26" s="765"/>
      <c r="AA26" s="1009"/>
      <c r="AB26" s="764"/>
      <c r="AC26" s="764"/>
      <c r="AD26" s="764"/>
      <c r="AE26" s="764"/>
      <c r="AF26" s="764"/>
      <c r="AG26" s="764"/>
      <c r="AH26" s="764"/>
      <c r="AI26" s="764"/>
      <c r="AJ26" s="764"/>
      <c r="AK26" s="764"/>
      <c r="AL26" s="764"/>
      <c r="AM26" s="764"/>
      <c r="AN26" s="764"/>
      <c r="AO26" s="764"/>
      <c r="AP26" s="764"/>
      <c r="AQ26" s="764"/>
      <c r="AR26" s="764"/>
      <c r="AS26" s="764"/>
      <c r="AT26" s="765"/>
    </row>
    <row r="27" spans="2:46" ht="15" customHeight="1" x14ac:dyDescent="0.25">
      <c r="H27" s="1104">
        <v>5</v>
      </c>
      <c r="I27" s="765"/>
      <c r="J27" s="1105" t="s">
        <v>1900</v>
      </c>
      <c r="K27" s="764"/>
      <c r="L27" s="764"/>
      <c r="M27" s="764"/>
      <c r="N27" s="764"/>
      <c r="O27" s="764"/>
      <c r="P27" s="764"/>
      <c r="Q27" s="764"/>
      <c r="R27" s="764"/>
      <c r="S27" s="764"/>
      <c r="T27" s="764"/>
      <c r="U27" s="764"/>
      <c r="V27" s="764"/>
      <c r="W27" s="764"/>
      <c r="X27" s="765"/>
      <c r="Y27" s="1009"/>
      <c r="Z27" s="765"/>
      <c r="AA27" s="1009"/>
      <c r="AB27" s="764"/>
      <c r="AC27" s="764"/>
      <c r="AD27" s="764"/>
      <c r="AE27" s="764"/>
      <c r="AF27" s="764"/>
      <c r="AG27" s="764"/>
      <c r="AH27" s="764"/>
      <c r="AI27" s="764"/>
      <c r="AJ27" s="764"/>
      <c r="AK27" s="764"/>
      <c r="AL27" s="764"/>
      <c r="AM27" s="764"/>
      <c r="AN27" s="764"/>
      <c r="AO27" s="764"/>
      <c r="AP27" s="764"/>
      <c r="AQ27" s="764"/>
      <c r="AR27" s="764"/>
      <c r="AS27" s="764"/>
      <c r="AT27" s="765"/>
    </row>
    <row r="28" spans="2:46" ht="15" customHeight="1" x14ac:dyDescent="0.25">
      <c r="B28" s="760"/>
      <c r="C28" s="761"/>
      <c r="D28" s="761"/>
      <c r="E28" s="761"/>
      <c r="H28" s="1104">
        <v>6</v>
      </c>
      <c r="I28" s="765"/>
      <c r="J28" s="1105" t="s">
        <v>1901</v>
      </c>
      <c r="K28" s="764"/>
      <c r="L28" s="764"/>
      <c r="M28" s="764"/>
      <c r="N28" s="764"/>
      <c r="O28" s="764"/>
      <c r="P28" s="764"/>
      <c r="Q28" s="764"/>
      <c r="R28" s="764"/>
      <c r="S28" s="764"/>
      <c r="T28" s="764"/>
      <c r="U28" s="764"/>
      <c r="V28" s="764"/>
      <c r="W28" s="764"/>
      <c r="X28" s="765"/>
      <c r="Y28" s="1009"/>
      <c r="Z28" s="765"/>
      <c r="AA28" s="1009"/>
      <c r="AB28" s="764"/>
      <c r="AC28" s="764"/>
      <c r="AD28" s="764"/>
      <c r="AE28" s="764"/>
      <c r="AF28" s="764"/>
      <c r="AG28" s="764"/>
      <c r="AH28" s="764"/>
      <c r="AI28" s="764"/>
      <c r="AJ28" s="764"/>
      <c r="AK28" s="764"/>
      <c r="AL28" s="764"/>
      <c r="AM28" s="764"/>
      <c r="AN28" s="764"/>
      <c r="AO28" s="764"/>
      <c r="AP28" s="764"/>
      <c r="AQ28" s="764"/>
      <c r="AR28" s="764"/>
      <c r="AS28" s="764"/>
      <c r="AT28" s="765"/>
    </row>
    <row r="29" spans="2:46" ht="15" customHeight="1" x14ac:dyDescent="0.25">
      <c r="H29" s="1104">
        <v>7</v>
      </c>
      <c r="I29" s="765"/>
      <c r="J29" s="1105" t="s">
        <v>1902</v>
      </c>
      <c r="K29" s="764"/>
      <c r="L29" s="764"/>
      <c r="M29" s="764"/>
      <c r="N29" s="764"/>
      <c r="O29" s="764"/>
      <c r="P29" s="764"/>
      <c r="Q29" s="764"/>
      <c r="R29" s="764"/>
      <c r="S29" s="764"/>
      <c r="T29" s="764"/>
      <c r="U29" s="764"/>
      <c r="V29" s="764"/>
      <c r="W29" s="764"/>
      <c r="X29" s="765"/>
      <c r="Y29" s="1009"/>
      <c r="Z29" s="765"/>
      <c r="AA29" s="1009"/>
      <c r="AB29" s="764"/>
      <c r="AC29" s="764"/>
      <c r="AD29" s="764"/>
      <c r="AE29" s="764"/>
      <c r="AF29" s="764"/>
      <c r="AG29" s="764"/>
      <c r="AH29" s="764"/>
      <c r="AI29" s="764"/>
      <c r="AJ29" s="764"/>
      <c r="AK29" s="764"/>
      <c r="AL29" s="764"/>
      <c r="AM29" s="764"/>
      <c r="AN29" s="764"/>
      <c r="AO29" s="764"/>
      <c r="AP29" s="764"/>
      <c r="AQ29" s="764"/>
      <c r="AR29" s="764"/>
      <c r="AS29" s="764"/>
      <c r="AT29" s="765"/>
    </row>
    <row r="30" spans="2:46" ht="15" customHeight="1" x14ac:dyDescent="0.25">
      <c r="B30" s="760"/>
      <c r="C30" s="761"/>
      <c r="D30" s="761"/>
      <c r="E30" s="761"/>
      <c r="H30" s="1104">
        <v>8</v>
      </c>
      <c r="I30" s="765"/>
      <c r="J30" s="1105" t="s">
        <v>1903</v>
      </c>
      <c r="K30" s="764"/>
      <c r="L30" s="764"/>
      <c r="M30" s="764"/>
      <c r="N30" s="764"/>
      <c r="O30" s="764"/>
      <c r="P30" s="764"/>
      <c r="Q30" s="764"/>
      <c r="R30" s="764"/>
      <c r="S30" s="764"/>
      <c r="T30" s="764"/>
      <c r="U30" s="764"/>
      <c r="V30" s="764"/>
      <c r="W30" s="764"/>
      <c r="X30" s="765"/>
      <c r="Y30" s="1009"/>
      <c r="Z30" s="765"/>
      <c r="AA30" s="1009"/>
      <c r="AB30" s="764"/>
      <c r="AC30" s="764"/>
      <c r="AD30" s="764"/>
      <c r="AE30" s="764"/>
      <c r="AF30" s="764"/>
      <c r="AG30" s="764"/>
      <c r="AH30" s="764"/>
      <c r="AI30" s="764"/>
      <c r="AJ30" s="764"/>
      <c r="AK30" s="764"/>
      <c r="AL30" s="764"/>
      <c r="AM30" s="764"/>
      <c r="AN30" s="764"/>
      <c r="AO30" s="764"/>
      <c r="AP30" s="764"/>
      <c r="AQ30" s="764"/>
      <c r="AR30" s="764"/>
      <c r="AS30" s="764"/>
      <c r="AT30" s="765"/>
    </row>
    <row r="31" spans="2:46" ht="15" customHeight="1" x14ac:dyDescent="0.25">
      <c r="H31" s="1104">
        <v>9</v>
      </c>
      <c r="I31" s="765"/>
      <c r="J31" s="1105" t="s">
        <v>1904</v>
      </c>
      <c r="K31" s="764"/>
      <c r="L31" s="764"/>
      <c r="M31" s="764"/>
      <c r="N31" s="764"/>
      <c r="O31" s="764"/>
      <c r="P31" s="764"/>
      <c r="Q31" s="764"/>
      <c r="R31" s="764"/>
      <c r="S31" s="764"/>
      <c r="T31" s="764"/>
      <c r="U31" s="764"/>
      <c r="V31" s="764"/>
      <c r="W31" s="764"/>
      <c r="X31" s="765"/>
      <c r="Y31" s="1009"/>
      <c r="Z31" s="765"/>
      <c r="AA31" s="1009"/>
      <c r="AB31" s="764"/>
      <c r="AC31" s="764"/>
      <c r="AD31" s="764"/>
      <c r="AE31" s="764"/>
      <c r="AF31" s="764"/>
      <c r="AG31" s="764"/>
      <c r="AH31" s="764"/>
      <c r="AI31" s="764"/>
      <c r="AJ31" s="764"/>
      <c r="AK31" s="764"/>
      <c r="AL31" s="764"/>
      <c r="AM31" s="764"/>
      <c r="AN31" s="764"/>
      <c r="AO31" s="764"/>
      <c r="AP31" s="764"/>
      <c r="AQ31" s="764"/>
      <c r="AR31" s="764"/>
      <c r="AS31" s="764"/>
      <c r="AT31" s="765"/>
    </row>
    <row r="32" spans="2:46" ht="15" customHeight="1" x14ac:dyDescent="0.25">
      <c r="B32" s="760"/>
      <c r="C32" s="761"/>
      <c r="D32" s="761"/>
      <c r="E32" s="761"/>
      <c r="H32" s="1104">
        <v>10</v>
      </c>
      <c r="I32" s="765"/>
      <c r="J32" s="1105" t="s">
        <v>1905</v>
      </c>
      <c r="K32" s="764"/>
      <c r="L32" s="764"/>
      <c r="M32" s="764"/>
      <c r="N32" s="764"/>
      <c r="O32" s="764"/>
      <c r="P32" s="764"/>
      <c r="Q32" s="764"/>
      <c r="R32" s="764"/>
      <c r="S32" s="764"/>
      <c r="T32" s="764"/>
      <c r="U32" s="764"/>
      <c r="V32" s="764"/>
      <c r="W32" s="764"/>
      <c r="X32" s="765"/>
      <c r="Y32" s="1009"/>
      <c r="Z32" s="765"/>
      <c r="AA32" s="1009"/>
      <c r="AB32" s="764"/>
      <c r="AC32" s="764"/>
      <c r="AD32" s="764"/>
      <c r="AE32" s="764"/>
      <c r="AF32" s="764"/>
      <c r="AG32" s="764"/>
      <c r="AH32" s="764"/>
      <c r="AI32" s="764"/>
      <c r="AJ32" s="764"/>
      <c r="AK32" s="764"/>
      <c r="AL32" s="764"/>
      <c r="AM32" s="764"/>
      <c r="AN32" s="764"/>
      <c r="AO32" s="764"/>
      <c r="AP32" s="764"/>
      <c r="AQ32" s="764"/>
      <c r="AR32" s="764"/>
      <c r="AS32" s="764"/>
      <c r="AT32" s="765"/>
    </row>
    <row r="33" spans="2:46" ht="15" customHeight="1" x14ac:dyDescent="0.25">
      <c r="H33" s="1104">
        <v>11</v>
      </c>
      <c r="I33" s="765"/>
      <c r="J33" s="1105" t="s">
        <v>1906</v>
      </c>
      <c r="K33" s="764"/>
      <c r="L33" s="764"/>
      <c r="M33" s="764"/>
      <c r="N33" s="764"/>
      <c r="O33" s="764"/>
      <c r="P33" s="764"/>
      <c r="Q33" s="764"/>
      <c r="R33" s="764"/>
      <c r="S33" s="764"/>
      <c r="T33" s="764"/>
      <c r="U33" s="764"/>
      <c r="V33" s="764"/>
      <c r="W33" s="764"/>
      <c r="X33" s="765"/>
      <c r="Y33" s="1009"/>
      <c r="Z33" s="765"/>
      <c r="AA33" s="1009"/>
      <c r="AB33" s="764"/>
      <c r="AC33" s="764"/>
      <c r="AD33" s="764"/>
      <c r="AE33" s="764"/>
      <c r="AF33" s="764"/>
      <c r="AG33" s="764"/>
      <c r="AH33" s="764"/>
      <c r="AI33" s="764"/>
      <c r="AJ33" s="764"/>
      <c r="AK33" s="764"/>
      <c r="AL33" s="764"/>
      <c r="AM33" s="764"/>
      <c r="AN33" s="764"/>
      <c r="AO33" s="764"/>
      <c r="AP33" s="764"/>
      <c r="AQ33" s="764"/>
      <c r="AR33" s="764"/>
      <c r="AS33" s="764"/>
      <c r="AT33" s="765"/>
    </row>
    <row r="34" spans="2:46" ht="15" customHeight="1" x14ac:dyDescent="0.25">
      <c r="B34" s="760"/>
      <c r="C34" s="761"/>
      <c r="D34" s="761"/>
      <c r="E34" s="761"/>
      <c r="H34" s="1104">
        <v>12</v>
      </c>
      <c r="I34" s="765"/>
      <c r="J34" s="1105" t="s">
        <v>1907</v>
      </c>
      <c r="K34" s="764"/>
      <c r="L34" s="764"/>
      <c r="M34" s="764"/>
      <c r="N34" s="764"/>
      <c r="O34" s="764"/>
      <c r="P34" s="764"/>
      <c r="Q34" s="764"/>
      <c r="R34" s="764"/>
      <c r="S34" s="764"/>
      <c r="T34" s="764"/>
      <c r="U34" s="764"/>
      <c r="V34" s="764"/>
      <c r="W34" s="764"/>
      <c r="X34" s="765"/>
      <c r="Y34" s="1009"/>
      <c r="Z34" s="765"/>
      <c r="AA34" s="1009"/>
      <c r="AB34" s="764"/>
      <c r="AC34" s="764"/>
      <c r="AD34" s="764"/>
      <c r="AE34" s="764"/>
      <c r="AF34" s="764"/>
      <c r="AG34" s="764"/>
      <c r="AH34" s="764"/>
      <c r="AI34" s="764"/>
      <c r="AJ34" s="764"/>
      <c r="AK34" s="764"/>
      <c r="AL34" s="764"/>
      <c r="AM34" s="764"/>
      <c r="AN34" s="764"/>
      <c r="AO34" s="764"/>
      <c r="AP34" s="764"/>
      <c r="AQ34" s="764"/>
      <c r="AR34" s="764"/>
      <c r="AS34" s="764"/>
      <c r="AT34" s="765"/>
    </row>
    <row r="35" spans="2:46" ht="15" customHeight="1" x14ac:dyDescent="0.25">
      <c r="H35" s="1104">
        <v>13</v>
      </c>
      <c r="I35" s="765"/>
      <c r="J35" s="1105" t="s">
        <v>1908</v>
      </c>
      <c r="K35" s="764"/>
      <c r="L35" s="764"/>
      <c r="M35" s="764"/>
      <c r="N35" s="764"/>
      <c r="O35" s="764"/>
      <c r="P35" s="764"/>
      <c r="Q35" s="764"/>
      <c r="R35" s="764"/>
      <c r="S35" s="764"/>
      <c r="T35" s="764"/>
      <c r="U35" s="764"/>
      <c r="V35" s="764"/>
      <c r="W35" s="764"/>
      <c r="X35" s="765"/>
      <c r="Y35" s="1009"/>
      <c r="Z35" s="765"/>
      <c r="AA35" s="1009"/>
      <c r="AB35" s="764"/>
      <c r="AC35" s="764"/>
      <c r="AD35" s="764"/>
      <c r="AE35" s="764"/>
      <c r="AF35" s="764"/>
      <c r="AG35" s="764"/>
      <c r="AH35" s="764"/>
      <c r="AI35" s="764"/>
      <c r="AJ35" s="764"/>
      <c r="AK35" s="764"/>
      <c r="AL35" s="764"/>
      <c r="AM35" s="764"/>
      <c r="AN35" s="764"/>
      <c r="AO35" s="764"/>
      <c r="AP35" s="764"/>
      <c r="AQ35" s="764"/>
      <c r="AR35" s="764"/>
      <c r="AS35" s="764"/>
      <c r="AT35" s="765"/>
    </row>
    <row r="36" spans="2:46" ht="15" customHeight="1" x14ac:dyDescent="0.25">
      <c r="B36" s="760"/>
      <c r="C36" s="761"/>
      <c r="D36" s="761"/>
      <c r="E36" s="761"/>
      <c r="H36" s="204"/>
      <c r="I36" s="204"/>
      <c r="AS36" s="443"/>
      <c r="AT36" s="443"/>
    </row>
    <row r="37" spans="2:46" ht="15" customHeight="1" x14ac:dyDescent="0.25">
      <c r="H37" s="1082" t="s">
        <v>1445</v>
      </c>
      <c r="I37" s="765"/>
      <c r="J37" s="1109" t="s">
        <v>1780</v>
      </c>
      <c r="K37" s="764"/>
      <c r="L37" s="764"/>
      <c r="M37" s="764"/>
      <c r="N37" s="764"/>
      <c r="O37" s="764"/>
      <c r="P37" s="764"/>
      <c r="Q37" s="764"/>
      <c r="R37" s="764"/>
      <c r="S37" s="764"/>
      <c r="T37" s="764"/>
      <c r="U37" s="764"/>
      <c r="V37" s="764"/>
      <c r="W37" s="764"/>
      <c r="X37" s="765"/>
      <c r="Y37" s="1082" t="s">
        <v>1767</v>
      </c>
      <c r="Z37" s="765"/>
      <c r="AA37" s="1110" t="s">
        <v>1909</v>
      </c>
      <c r="AB37" s="764"/>
      <c r="AC37" s="764"/>
      <c r="AD37" s="764"/>
      <c r="AE37" s="764"/>
      <c r="AF37" s="764"/>
      <c r="AG37" s="764"/>
      <c r="AH37" s="764"/>
      <c r="AI37" s="764"/>
      <c r="AJ37" s="765"/>
      <c r="AK37" s="1110" t="s">
        <v>1910</v>
      </c>
      <c r="AL37" s="764"/>
      <c r="AM37" s="764"/>
      <c r="AN37" s="764"/>
      <c r="AO37" s="764"/>
      <c r="AP37" s="764"/>
      <c r="AQ37" s="764"/>
      <c r="AR37" s="764"/>
      <c r="AS37" s="764"/>
      <c r="AT37" s="765"/>
    </row>
    <row r="38" spans="2:46" ht="15" customHeight="1" x14ac:dyDescent="0.25">
      <c r="H38" s="1104">
        <v>1</v>
      </c>
      <c r="I38" s="765"/>
      <c r="J38" s="1105" t="s">
        <v>1911</v>
      </c>
      <c r="K38" s="764"/>
      <c r="L38" s="764"/>
      <c r="M38" s="764"/>
      <c r="N38" s="764"/>
      <c r="O38" s="764"/>
      <c r="P38" s="764"/>
      <c r="Q38" s="764"/>
      <c r="R38" s="764"/>
      <c r="S38" s="764"/>
      <c r="T38" s="764"/>
      <c r="U38" s="764"/>
      <c r="V38" s="764"/>
      <c r="W38" s="764"/>
      <c r="X38" s="765"/>
      <c r="Y38" s="1009"/>
      <c r="Z38" s="765"/>
      <c r="AA38" s="1106">
        <f>AA53</f>
        <v>0</v>
      </c>
      <c r="AB38" s="764"/>
      <c r="AC38" s="764"/>
      <c r="AD38" s="764"/>
      <c r="AE38" s="764"/>
      <c r="AF38" s="764"/>
      <c r="AG38" s="764"/>
      <c r="AH38" s="764"/>
      <c r="AI38" s="764"/>
      <c r="AJ38" s="765"/>
      <c r="AK38" s="1106">
        <f>AK53</f>
        <v>0</v>
      </c>
      <c r="AL38" s="764"/>
      <c r="AM38" s="764"/>
      <c r="AN38" s="764"/>
      <c r="AO38" s="764"/>
      <c r="AP38" s="764"/>
      <c r="AQ38" s="764"/>
      <c r="AR38" s="764"/>
      <c r="AS38" s="764"/>
      <c r="AT38" s="765"/>
    </row>
    <row r="39" spans="2:46" ht="15" customHeight="1" x14ac:dyDescent="0.25">
      <c r="H39" s="1104">
        <v>2</v>
      </c>
      <c r="I39" s="765"/>
      <c r="J39" s="1105" t="s">
        <v>1912</v>
      </c>
      <c r="K39" s="764"/>
      <c r="L39" s="764"/>
      <c r="M39" s="764"/>
      <c r="N39" s="764"/>
      <c r="O39" s="764"/>
      <c r="P39" s="764"/>
      <c r="Q39" s="764"/>
      <c r="R39" s="764"/>
      <c r="S39" s="764"/>
      <c r="T39" s="764"/>
      <c r="U39" s="764"/>
      <c r="V39" s="764"/>
      <c r="W39" s="764"/>
      <c r="X39" s="765"/>
      <c r="Y39" s="1009"/>
      <c r="Z39" s="765"/>
      <c r="AA39" s="1114"/>
      <c r="AB39" s="764"/>
      <c r="AC39" s="764"/>
      <c r="AD39" s="764"/>
      <c r="AE39" s="764"/>
      <c r="AF39" s="764"/>
      <c r="AG39" s="764"/>
      <c r="AH39" s="764"/>
      <c r="AI39" s="764"/>
      <c r="AJ39" s="796"/>
      <c r="AK39" s="1108"/>
      <c r="AL39" s="764"/>
      <c r="AM39" s="764"/>
      <c r="AN39" s="764"/>
      <c r="AO39" s="764"/>
      <c r="AP39" s="764"/>
      <c r="AQ39" s="764"/>
      <c r="AR39" s="764"/>
      <c r="AS39" s="764"/>
      <c r="AT39" s="796"/>
    </row>
    <row r="40" spans="2:46" ht="15" customHeight="1" x14ac:dyDescent="0.25">
      <c r="H40" s="1104">
        <v>3</v>
      </c>
      <c r="I40" s="765"/>
      <c r="J40" s="1105" t="s">
        <v>1913</v>
      </c>
      <c r="K40" s="764"/>
      <c r="L40" s="764"/>
      <c r="M40" s="764"/>
      <c r="N40" s="764"/>
      <c r="O40" s="764"/>
      <c r="P40" s="764"/>
      <c r="Q40" s="764"/>
      <c r="R40" s="764"/>
      <c r="S40" s="764"/>
      <c r="T40" s="764"/>
      <c r="U40" s="764"/>
      <c r="V40" s="764"/>
      <c r="W40" s="764"/>
      <c r="X40" s="765"/>
      <c r="Y40" s="1009"/>
      <c r="Z40" s="765"/>
      <c r="AA40" s="1106">
        <f>SUM(AA38:AT39)</f>
        <v>0</v>
      </c>
      <c r="AB40" s="764"/>
      <c r="AC40" s="764"/>
      <c r="AD40" s="764"/>
      <c r="AE40" s="764"/>
      <c r="AF40" s="764"/>
      <c r="AG40" s="764"/>
      <c r="AH40" s="764"/>
      <c r="AI40" s="764"/>
      <c r="AJ40" s="765"/>
      <c r="AK40" s="1106">
        <f>SUM(AK38:BD39)</f>
        <v>0</v>
      </c>
      <c r="AL40" s="764"/>
      <c r="AM40" s="764"/>
      <c r="AN40" s="764"/>
      <c r="AO40" s="764"/>
      <c r="AP40" s="764"/>
      <c r="AQ40" s="764"/>
      <c r="AR40" s="764"/>
      <c r="AS40" s="764"/>
      <c r="AT40" s="765"/>
    </row>
    <row r="41" spans="2:46" ht="15" customHeight="1" x14ac:dyDescent="0.25">
      <c r="H41" s="204"/>
      <c r="I41" s="204"/>
      <c r="AS41" s="226"/>
      <c r="AT41" s="226"/>
    </row>
    <row r="42" spans="2:46" ht="15" customHeight="1" x14ac:dyDescent="0.25">
      <c r="H42" s="87" t="s">
        <v>1914</v>
      </c>
      <c r="I42" s="204"/>
      <c r="AS42" s="226"/>
      <c r="AT42" s="226"/>
    </row>
    <row r="43" spans="2:46" ht="15" customHeight="1" x14ac:dyDescent="0.25">
      <c r="H43" s="1082" t="s">
        <v>1445</v>
      </c>
      <c r="I43" s="765"/>
      <c r="J43" s="1109" t="s">
        <v>1780</v>
      </c>
      <c r="K43" s="764"/>
      <c r="L43" s="764"/>
      <c r="M43" s="764"/>
      <c r="N43" s="764"/>
      <c r="O43" s="764"/>
      <c r="P43" s="764"/>
      <c r="Q43" s="764"/>
      <c r="R43" s="764"/>
      <c r="S43" s="764"/>
      <c r="T43" s="764"/>
      <c r="U43" s="764"/>
      <c r="V43" s="764"/>
      <c r="W43" s="764"/>
      <c r="X43" s="765"/>
      <c r="Y43" s="1082" t="s">
        <v>1767</v>
      </c>
      <c r="Z43" s="765"/>
      <c r="AA43" s="1110" t="s">
        <v>1909</v>
      </c>
      <c r="AB43" s="764"/>
      <c r="AC43" s="764"/>
      <c r="AD43" s="764"/>
      <c r="AE43" s="764"/>
      <c r="AF43" s="764"/>
      <c r="AG43" s="764"/>
      <c r="AH43" s="764"/>
      <c r="AI43" s="764"/>
      <c r="AJ43" s="765"/>
      <c r="AK43" s="1110" t="s">
        <v>1910</v>
      </c>
      <c r="AL43" s="764"/>
      <c r="AM43" s="764"/>
      <c r="AN43" s="764"/>
      <c r="AO43" s="764"/>
      <c r="AP43" s="764"/>
      <c r="AQ43" s="764"/>
      <c r="AR43" s="764"/>
      <c r="AS43" s="764"/>
      <c r="AT43" s="765"/>
    </row>
    <row r="44" spans="2:46" ht="15" customHeight="1" x14ac:dyDescent="0.25">
      <c r="H44" s="1104">
        <v>1</v>
      </c>
      <c r="I44" s="765"/>
      <c r="J44" s="1105"/>
      <c r="K44" s="764"/>
      <c r="L44" s="764"/>
      <c r="M44" s="764"/>
      <c r="N44" s="764"/>
      <c r="O44" s="764"/>
      <c r="P44" s="764"/>
      <c r="Q44" s="764"/>
      <c r="R44" s="764"/>
      <c r="S44" s="764"/>
      <c r="T44" s="764"/>
      <c r="U44" s="764"/>
      <c r="V44" s="764"/>
      <c r="W44" s="764"/>
      <c r="X44" s="765"/>
      <c r="Y44" s="1009"/>
      <c r="Z44" s="765"/>
      <c r="AA44" s="1106"/>
      <c r="AB44" s="764"/>
      <c r="AC44" s="764"/>
      <c r="AD44" s="764"/>
      <c r="AE44" s="764"/>
      <c r="AF44" s="764"/>
      <c r="AG44" s="764"/>
      <c r="AH44" s="764"/>
      <c r="AI44" s="764"/>
      <c r="AJ44" s="765"/>
      <c r="AK44" s="1106"/>
      <c r="AL44" s="764"/>
      <c r="AM44" s="764"/>
      <c r="AN44" s="764"/>
      <c r="AO44" s="764"/>
      <c r="AP44" s="764"/>
      <c r="AQ44" s="764"/>
      <c r="AR44" s="764"/>
      <c r="AS44" s="764"/>
      <c r="AT44" s="765"/>
    </row>
    <row r="45" spans="2:46" ht="15" customHeight="1" x14ac:dyDescent="0.25">
      <c r="H45" s="1104">
        <v>2</v>
      </c>
      <c r="I45" s="765"/>
      <c r="J45" s="1105"/>
      <c r="K45" s="764"/>
      <c r="L45" s="764"/>
      <c r="M45" s="764"/>
      <c r="N45" s="764"/>
      <c r="O45" s="764"/>
      <c r="P45" s="764"/>
      <c r="Q45" s="764"/>
      <c r="R45" s="764"/>
      <c r="S45" s="764"/>
      <c r="T45" s="764"/>
      <c r="U45" s="764"/>
      <c r="V45" s="764"/>
      <c r="W45" s="764"/>
      <c r="X45" s="765"/>
      <c r="Y45" s="1009"/>
      <c r="Z45" s="765"/>
      <c r="AA45" s="1106"/>
      <c r="AB45" s="764"/>
      <c r="AC45" s="764"/>
      <c r="AD45" s="764"/>
      <c r="AE45" s="764"/>
      <c r="AF45" s="764"/>
      <c r="AG45" s="764"/>
      <c r="AH45" s="764"/>
      <c r="AI45" s="764"/>
      <c r="AJ45" s="765"/>
      <c r="AK45" s="1106"/>
      <c r="AL45" s="764"/>
      <c r="AM45" s="764"/>
      <c r="AN45" s="764"/>
      <c r="AO45" s="764"/>
      <c r="AP45" s="764"/>
      <c r="AQ45" s="764"/>
      <c r="AR45" s="764"/>
      <c r="AS45" s="764"/>
      <c r="AT45" s="765"/>
    </row>
    <row r="46" spans="2:46" ht="15" customHeight="1" x14ac:dyDescent="0.25">
      <c r="H46" s="1104">
        <v>3</v>
      </c>
      <c r="I46" s="765"/>
      <c r="J46" s="1105"/>
      <c r="K46" s="764"/>
      <c r="L46" s="764"/>
      <c r="M46" s="764"/>
      <c r="N46" s="764"/>
      <c r="O46" s="764"/>
      <c r="P46" s="764"/>
      <c r="Q46" s="764"/>
      <c r="R46" s="764"/>
      <c r="S46" s="764"/>
      <c r="T46" s="764"/>
      <c r="U46" s="764"/>
      <c r="V46" s="764"/>
      <c r="W46" s="764"/>
      <c r="X46" s="765"/>
      <c r="Y46" s="1009"/>
      <c r="Z46" s="765"/>
      <c r="AA46" s="1106"/>
      <c r="AB46" s="764"/>
      <c r="AC46" s="764"/>
      <c r="AD46" s="764"/>
      <c r="AE46" s="764"/>
      <c r="AF46" s="764"/>
      <c r="AG46" s="764"/>
      <c r="AH46" s="764"/>
      <c r="AI46" s="764"/>
      <c r="AJ46" s="765"/>
      <c r="AK46" s="1106"/>
      <c r="AL46" s="764"/>
      <c r="AM46" s="764"/>
      <c r="AN46" s="764"/>
      <c r="AO46" s="764"/>
      <c r="AP46" s="764"/>
      <c r="AQ46" s="764"/>
      <c r="AR46" s="764"/>
      <c r="AS46" s="764"/>
      <c r="AT46" s="765"/>
    </row>
    <row r="47" spans="2:46" ht="15" customHeight="1" x14ac:dyDescent="0.25">
      <c r="H47" s="1104">
        <v>4</v>
      </c>
      <c r="I47" s="765"/>
      <c r="J47" s="1105"/>
      <c r="K47" s="764"/>
      <c r="L47" s="764"/>
      <c r="M47" s="764"/>
      <c r="N47" s="764"/>
      <c r="O47" s="764"/>
      <c r="P47" s="764"/>
      <c r="Q47" s="764"/>
      <c r="R47" s="764"/>
      <c r="S47" s="764"/>
      <c r="T47" s="764"/>
      <c r="U47" s="764"/>
      <c r="V47" s="764"/>
      <c r="W47" s="764"/>
      <c r="X47" s="765"/>
      <c r="Y47" s="1009"/>
      <c r="Z47" s="765"/>
      <c r="AA47" s="1106"/>
      <c r="AB47" s="764"/>
      <c r="AC47" s="764"/>
      <c r="AD47" s="764"/>
      <c r="AE47" s="764"/>
      <c r="AF47" s="764"/>
      <c r="AG47" s="764"/>
      <c r="AH47" s="764"/>
      <c r="AI47" s="764"/>
      <c r="AJ47" s="765"/>
      <c r="AK47" s="1106"/>
      <c r="AL47" s="764"/>
      <c r="AM47" s="764"/>
      <c r="AN47" s="764"/>
      <c r="AO47" s="764"/>
      <c r="AP47" s="764"/>
      <c r="AQ47" s="764"/>
      <c r="AR47" s="764"/>
      <c r="AS47" s="764"/>
      <c r="AT47" s="765"/>
    </row>
    <row r="48" spans="2:46" ht="15" customHeight="1" x14ac:dyDescent="0.25">
      <c r="H48" s="1104">
        <v>5</v>
      </c>
      <c r="I48" s="765"/>
      <c r="J48" s="1105"/>
      <c r="K48" s="764"/>
      <c r="L48" s="764"/>
      <c r="M48" s="764"/>
      <c r="N48" s="764"/>
      <c r="O48" s="764"/>
      <c r="P48" s="764"/>
      <c r="Q48" s="764"/>
      <c r="R48" s="764"/>
      <c r="S48" s="764"/>
      <c r="T48" s="764"/>
      <c r="U48" s="764"/>
      <c r="V48" s="764"/>
      <c r="W48" s="764"/>
      <c r="X48" s="765"/>
      <c r="Y48" s="1009"/>
      <c r="Z48" s="765"/>
      <c r="AA48" s="1106"/>
      <c r="AB48" s="764"/>
      <c r="AC48" s="764"/>
      <c r="AD48" s="764"/>
      <c r="AE48" s="764"/>
      <c r="AF48" s="764"/>
      <c r="AG48" s="764"/>
      <c r="AH48" s="764"/>
      <c r="AI48" s="764"/>
      <c r="AJ48" s="765"/>
      <c r="AK48" s="1106"/>
      <c r="AL48" s="764"/>
      <c r="AM48" s="764"/>
      <c r="AN48" s="764"/>
      <c r="AO48" s="764"/>
      <c r="AP48" s="764"/>
      <c r="AQ48" s="764"/>
      <c r="AR48" s="764"/>
      <c r="AS48" s="764"/>
      <c r="AT48" s="765"/>
    </row>
    <row r="49" spans="8:46" ht="15" customHeight="1" x14ac:dyDescent="0.25">
      <c r="H49" s="1104">
        <v>6</v>
      </c>
      <c r="I49" s="765"/>
      <c r="J49" s="1105"/>
      <c r="K49" s="764"/>
      <c r="L49" s="764"/>
      <c r="M49" s="764"/>
      <c r="N49" s="764"/>
      <c r="O49" s="764"/>
      <c r="P49" s="764"/>
      <c r="Q49" s="764"/>
      <c r="R49" s="764"/>
      <c r="S49" s="764"/>
      <c r="T49" s="764"/>
      <c r="U49" s="764"/>
      <c r="V49" s="764"/>
      <c r="W49" s="764"/>
      <c r="X49" s="765"/>
      <c r="Y49" s="1009"/>
      <c r="Z49" s="765"/>
      <c r="AA49" s="1106"/>
      <c r="AB49" s="764"/>
      <c r="AC49" s="764"/>
      <c r="AD49" s="764"/>
      <c r="AE49" s="764"/>
      <c r="AF49" s="764"/>
      <c r="AG49" s="764"/>
      <c r="AH49" s="764"/>
      <c r="AI49" s="764"/>
      <c r="AJ49" s="765"/>
      <c r="AK49" s="1106"/>
      <c r="AL49" s="764"/>
      <c r="AM49" s="764"/>
      <c r="AN49" s="764"/>
      <c r="AO49" s="764"/>
      <c r="AP49" s="764"/>
      <c r="AQ49" s="764"/>
      <c r="AR49" s="764"/>
      <c r="AS49" s="764"/>
      <c r="AT49" s="765"/>
    </row>
    <row r="50" spans="8:46" ht="15" customHeight="1" x14ac:dyDescent="0.25">
      <c r="H50" s="1104">
        <v>7</v>
      </c>
      <c r="I50" s="765"/>
      <c r="J50" s="1105"/>
      <c r="K50" s="764"/>
      <c r="L50" s="764"/>
      <c r="M50" s="764"/>
      <c r="N50" s="764"/>
      <c r="O50" s="764"/>
      <c r="P50" s="764"/>
      <c r="Q50" s="764"/>
      <c r="R50" s="764"/>
      <c r="S50" s="764"/>
      <c r="T50" s="764"/>
      <c r="U50" s="764"/>
      <c r="V50" s="764"/>
      <c r="W50" s="764"/>
      <c r="X50" s="765"/>
      <c r="Y50" s="1009"/>
      <c r="Z50" s="765"/>
      <c r="AA50" s="1106"/>
      <c r="AB50" s="764"/>
      <c r="AC50" s="764"/>
      <c r="AD50" s="764"/>
      <c r="AE50" s="764"/>
      <c r="AF50" s="764"/>
      <c r="AG50" s="764"/>
      <c r="AH50" s="764"/>
      <c r="AI50" s="764"/>
      <c r="AJ50" s="765"/>
      <c r="AK50" s="1106"/>
      <c r="AL50" s="764"/>
      <c r="AM50" s="764"/>
      <c r="AN50" s="764"/>
      <c r="AO50" s="764"/>
      <c r="AP50" s="764"/>
      <c r="AQ50" s="764"/>
      <c r="AR50" s="764"/>
      <c r="AS50" s="764"/>
      <c r="AT50" s="765"/>
    </row>
    <row r="51" spans="8:46" ht="15" customHeight="1" x14ac:dyDescent="0.25">
      <c r="H51" s="1104">
        <v>8</v>
      </c>
      <c r="I51" s="765"/>
      <c r="J51" s="1105"/>
      <c r="K51" s="764"/>
      <c r="L51" s="764"/>
      <c r="M51" s="764"/>
      <c r="N51" s="764"/>
      <c r="O51" s="764"/>
      <c r="P51" s="764"/>
      <c r="Q51" s="764"/>
      <c r="R51" s="764"/>
      <c r="S51" s="764"/>
      <c r="T51" s="764"/>
      <c r="U51" s="764"/>
      <c r="V51" s="764"/>
      <c r="W51" s="764"/>
      <c r="X51" s="765"/>
      <c r="Y51" s="1009"/>
      <c r="Z51" s="765"/>
      <c r="AA51" s="1106"/>
      <c r="AB51" s="764"/>
      <c r="AC51" s="764"/>
      <c r="AD51" s="764"/>
      <c r="AE51" s="764"/>
      <c r="AF51" s="764"/>
      <c r="AG51" s="764"/>
      <c r="AH51" s="764"/>
      <c r="AI51" s="764"/>
      <c r="AJ51" s="765"/>
      <c r="AK51" s="1106"/>
      <c r="AL51" s="764"/>
      <c r="AM51" s="764"/>
      <c r="AN51" s="764"/>
      <c r="AO51" s="764"/>
      <c r="AP51" s="764"/>
      <c r="AQ51" s="764"/>
      <c r="AR51" s="764"/>
      <c r="AS51" s="764"/>
      <c r="AT51" s="765"/>
    </row>
    <row r="52" spans="8:46" ht="15" customHeight="1" x14ac:dyDescent="0.25">
      <c r="H52" s="1115"/>
      <c r="I52" s="765"/>
      <c r="J52" s="1107"/>
      <c r="K52" s="764"/>
      <c r="L52" s="764"/>
      <c r="M52" s="764"/>
      <c r="N52" s="764"/>
      <c r="O52" s="764"/>
      <c r="P52" s="764"/>
      <c r="Q52" s="764"/>
      <c r="R52" s="764"/>
      <c r="S52" s="764"/>
      <c r="T52" s="764"/>
      <c r="U52" s="764"/>
      <c r="V52" s="764"/>
      <c r="W52" s="764"/>
      <c r="X52" s="765"/>
      <c r="Y52" s="1113"/>
      <c r="Z52" s="765"/>
      <c r="AA52" s="1110"/>
      <c r="AB52" s="764"/>
      <c r="AC52" s="764"/>
      <c r="AD52" s="764"/>
      <c r="AE52" s="764"/>
      <c r="AF52" s="764"/>
      <c r="AG52" s="764"/>
      <c r="AH52" s="764"/>
      <c r="AI52" s="764"/>
      <c r="AJ52" s="765"/>
      <c r="AK52" s="1110"/>
      <c r="AL52" s="764"/>
      <c r="AM52" s="764"/>
      <c r="AN52" s="764"/>
      <c r="AO52" s="764"/>
      <c r="AP52" s="764"/>
      <c r="AQ52" s="764"/>
      <c r="AR52" s="764"/>
      <c r="AS52" s="764"/>
      <c r="AT52" s="765"/>
    </row>
    <row r="53" spans="8:46" ht="15" customHeight="1" x14ac:dyDescent="0.25">
      <c r="H53" s="1112" t="s">
        <v>1832</v>
      </c>
      <c r="I53" s="764"/>
      <c r="J53" s="764"/>
      <c r="K53" s="764"/>
      <c r="L53" s="764"/>
      <c r="M53" s="764"/>
      <c r="N53" s="764"/>
      <c r="O53" s="764"/>
      <c r="P53" s="764"/>
      <c r="Q53" s="764"/>
      <c r="R53" s="764"/>
      <c r="S53" s="764"/>
      <c r="T53" s="764"/>
      <c r="U53" s="764"/>
      <c r="V53" s="764"/>
      <c r="W53" s="764"/>
      <c r="X53" s="764"/>
      <c r="Y53" s="764"/>
      <c r="Z53" s="765"/>
      <c r="AA53" s="1106">
        <f>SUM(AA44:AT52)</f>
        <v>0</v>
      </c>
      <c r="AB53" s="764"/>
      <c r="AC53" s="764"/>
      <c r="AD53" s="764"/>
      <c r="AE53" s="764"/>
      <c r="AF53" s="764"/>
      <c r="AG53" s="764"/>
      <c r="AH53" s="764"/>
      <c r="AI53" s="764"/>
      <c r="AJ53" s="765"/>
      <c r="AK53" s="1106">
        <f>SUM(AK44:BD52)</f>
        <v>0</v>
      </c>
      <c r="AL53" s="764"/>
      <c r="AM53" s="764"/>
      <c r="AN53" s="764"/>
      <c r="AO53" s="764"/>
      <c r="AP53" s="764"/>
      <c r="AQ53" s="764"/>
      <c r="AR53" s="764"/>
      <c r="AS53" s="764"/>
      <c r="AT53" s="765"/>
    </row>
    <row r="54" spans="8:46" ht="14.25" customHeight="1" x14ac:dyDescent="0.25">
      <c r="AS54" s="443"/>
      <c r="AT54" s="443"/>
    </row>
    <row r="55" spans="8:46" ht="14.25" customHeight="1" x14ac:dyDescent="0.25">
      <c r="AS55" s="443"/>
      <c r="AT55" s="443"/>
    </row>
    <row r="56" spans="8:46" ht="14.25" customHeight="1" x14ac:dyDescent="0.25">
      <c r="AS56" s="443"/>
      <c r="AT56" s="443"/>
    </row>
    <row r="57" spans="8:46" ht="14.25" customHeight="1" x14ac:dyDescent="0.25">
      <c r="H57" s="976" t="s">
        <v>1795</v>
      </c>
      <c r="I57" s="824"/>
      <c r="J57" s="824"/>
      <c r="K57" s="824"/>
      <c r="L57" s="824"/>
      <c r="M57" s="824"/>
      <c r="N57" s="824"/>
      <c r="O57" s="824"/>
      <c r="P57" s="824"/>
      <c r="Q57" s="824"/>
      <c r="R57" s="824"/>
      <c r="S57" s="824"/>
      <c r="T57" s="824"/>
      <c r="U57" s="824"/>
      <c r="V57" s="824"/>
      <c r="W57" s="824"/>
      <c r="X57" s="824"/>
      <c r="Y57" s="825"/>
      <c r="Z57" s="976" t="s">
        <v>1796</v>
      </c>
      <c r="AA57" s="824"/>
      <c r="AB57" s="824"/>
      <c r="AC57" s="824"/>
      <c r="AD57" s="824"/>
      <c r="AE57" s="824"/>
      <c r="AF57" s="824"/>
      <c r="AG57" s="824"/>
      <c r="AH57" s="824"/>
      <c r="AI57" s="824"/>
      <c r="AJ57" s="824"/>
      <c r="AK57" s="824"/>
      <c r="AL57" s="824"/>
      <c r="AM57" s="824"/>
      <c r="AN57" s="824"/>
      <c r="AO57" s="824"/>
      <c r="AP57" s="824"/>
      <c r="AQ57" s="825"/>
      <c r="AS57" s="443"/>
      <c r="AT57" s="443"/>
    </row>
    <row r="58" spans="8:46" ht="14.25" customHeight="1" x14ac:dyDescent="0.25">
      <c r="H58" s="257" t="s">
        <v>796</v>
      </c>
      <c r="I58" s="258"/>
      <c r="J58" s="258"/>
      <c r="K58" s="258"/>
      <c r="L58" s="258"/>
      <c r="M58" s="258"/>
      <c r="N58" s="258"/>
      <c r="O58" s="258"/>
      <c r="P58" s="258"/>
      <c r="Q58" s="259"/>
      <c r="R58" s="257" t="s">
        <v>1511</v>
      </c>
      <c r="S58" s="258"/>
      <c r="T58" s="258"/>
      <c r="U58" s="259"/>
      <c r="V58" s="257" t="s">
        <v>1510</v>
      </c>
      <c r="W58" s="258"/>
      <c r="X58" s="258"/>
      <c r="Y58" s="259"/>
      <c r="Z58" s="257" t="s">
        <v>796</v>
      </c>
      <c r="AA58" s="258"/>
      <c r="AB58" s="258"/>
      <c r="AC58" s="258"/>
      <c r="AD58" s="258"/>
      <c r="AE58" s="258"/>
      <c r="AF58" s="258"/>
      <c r="AG58" s="258"/>
      <c r="AH58" s="258"/>
      <c r="AI58" s="259"/>
      <c r="AJ58" s="257" t="s">
        <v>1511</v>
      </c>
      <c r="AK58" s="258"/>
      <c r="AL58" s="258"/>
      <c r="AM58" s="259"/>
      <c r="AN58" s="257" t="s">
        <v>1510</v>
      </c>
      <c r="AO58" s="258"/>
      <c r="AP58" s="258"/>
      <c r="AQ58" s="259"/>
      <c r="AS58" s="443"/>
      <c r="AT58" s="443"/>
    </row>
    <row r="59" spans="8:46" ht="14.25" customHeight="1" x14ac:dyDescent="0.25">
      <c r="H59" s="260"/>
      <c r="Q59" s="261"/>
      <c r="R59" s="260"/>
      <c r="U59" s="261"/>
      <c r="V59" s="260"/>
      <c r="Y59" s="261"/>
      <c r="Z59" s="260"/>
      <c r="AI59" s="261"/>
      <c r="AJ59" s="260"/>
      <c r="AM59" s="261"/>
      <c r="AN59" s="260"/>
      <c r="AQ59" s="261"/>
      <c r="AS59" s="443"/>
      <c r="AT59" s="443"/>
    </row>
    <row r="60" spans="8:46" ht="14.25" customHeight="1" x14ac:dyDescent="0.25">
      <c r="H60" s="260"/>
      <c r="Q60" s="261"/>
      <c r="R60" s="260"/>
      <c r="U60" s="261"/>
      <c r="V60" s="260"/>
      <c r="Y60" s="261"/>
      <c r="Z60" s="260"/>
      <c r="AI60" s="261"/>
      <c r="AJ60" s="260"/>
      <c r="AM60" s="261"/>
      <c r="AN60" s="260"/>
      <c r="AQ60" s="261"/>
      <c r="AS60" s="443"/>
      <c r="AT60" s="443"/>
    </row>
    <row r="61" spans="8:46" ht="14.25" customHeight="1" x14ac:dyDescent="0.25">
      <c r="H61" s="260"/>
      <c r="Q61" s="261"/>
      <c r="R61" s="260"/>
      <c r="U61" s="261"/>
      <c r="V61" s="260"/>
      <c r="Y61" s="261"/>
      <c r="Z61" s="260"/>
      <c r="AI61" s="261"/>
      <c r="AJ61" s="260"/>
      <c r="AM61" s="261"/>
      <c r="AN61" s="260"/>
      <c r="AQ61" s="261"/>
      <c r="AS61" s="443"/>
      <c r="AT61" s="443"/>
    </row>
    <row r="62" spans="8:46" ht="14.25" customHeight="1" x14ac:dyDescent="0.25">
      <c r="H62" s="260"/>
      <c r="Q62" s="261"/>
      <c r="R62" s="260"/>
      <c r="U62" s="261"/>
      <c r="V62" s="260"/>
      <c r="Y62" s="261"/>
      <c r="Z62" s="260"/>
      <c r="AI62" s="261"/>
      <c r="AJ62" s="260"/>
      <c r="AM62" s="261"/>
      <c r="AN62" s="260"/>
      <c r="AQ62" s="261"/>
      <c r="AS62" s="443"/>
      <c r="AT62" s="443"/>
    </row>
    <row r="63" spans="8:46" ht="14.25" customHeight="1" x14ac:dyDescent="0.25">
      <c r="H63" s="262"/>
      <c r="I63" s="263"/>
      <c r="J63" s="263"/>
      <c r="K63" s="263"/>
      <c r="L63" s="263"/>
      <c r="M63" s="263"/>
      <c r="N63" s="263"/>
      <c r="O63" s="263"/>
      <c r="P63" s="263"/>
      <c r="Q63" s="264"/>
      <c r="R63" s="262"/>
      <c r="S63" s="263"/>
      <c r="T63" s="263"/>
      <c r="U63" s="264"/>
      <c r="V63" s="262"/>
      <c r="W63" s="263"/>
      <c r="X63" s="263"/>
      <c r="Y63" s="264"/>
      <c r="Z63" s="262"/>
      <c r="AA63" s="263"/>
      <c r="AB63" s="263"/>
      <c r="AC63" s="263"/>
      <c r="AD63" s="263"/>
      <c r="AE63" s="263"/>
      <c r="AF63" s="263"/>
      <c r="AG63" s="263"/>
      <c r="AH63" s="263"/>
      <c r="AI63" s="264"/>
      <c r="AJ63" s="262"/>
      <c r="AK63" s="263"/>
      <c r="AL63" s="263"/>
      <c r="AM63" s="264"/>
      <c r="AN63" s="262"/>
      <c r="AO63" s="263"/>
      <c r="AP63" s="263"/>
      <c r="AQ63" s="264"/>
      <c r="AS63" s="443"/>
      <c r="AT63" s="443"/>
    </row>
    <row r="64" spans="8:46" ht="14.25" customHeight="1" x14ac:dyDescent="0.25">
      <c r="AM64" s="265" t="s">
        <v>1797</v>
      </c>
      <c r="AN64" s="131" t="str">
        <f>'F-2-1'!U24</f>
        <v>F-2-1-4</v>
      </c>
      <c r="AS64" s="443"/>
      <c r="AT64" s="443"/>
    </row>
  </sheetData>
  <mergeCells count="151">
    <mergeCell ref="B17:E17"/>
    <mergeCell ref="B30:E30"/>
    <mergeCell ref="B36:E36"/>
    <mergeCell ref="J26:X26"/>
    <mergeCell ref="H39:I39"/>
    <mergeCell ref="AK37:AT37"/>
    <mergeCell ref="H23:I23"/>
    <mergeCell ref="J37:X37"/>
    <mergeCell ref="B20:E20"/>
    <mergeCell ref="J27:X27"/>
    <mergeCell ref="H44:I44"/>
    <mergeCell ref="J35:X35"/>
    <mergeCell ref="AK38:AT38"/>
    <mergeCell ref="B12:E12"/>
    <mergeCell ref="H45:I45"/>
    <mergeCell ref="Y25:Z25"/>
    <mergeCell ref="J33:X33"/>
    <mergeCell ref="B13:E13"/>
    <mergeCell ref="Y33:Z33"/>
    <mergeCell ref="J34:X34"/>
    <mergeCell ref="H38:I38"/>
    <mergeCell ref="AK44:AT44"/>
    <mergeCell ref="Y37:Z37"/>
    <mergeCell ref="AK43:AT43"/>
    <mergeCell ref="H22:I22"/>
    <mergeCell ref="AA37:AJ37"/>
    <mergeCell ref="J23:X23"/>
    <mergeCell ref="H30:I30"/>
    <mergeCell ref="Y43:Z43"/>
    <mergeCell ref="H29:I29"/>
    <mergeCell ref="AA23:AT23"/>
    <mergeCell ref="H37:I37"/>
    <mergeCell ref="H33:I33"/>
    <mergeCell ref="B14:E14"/>
    <mergeCell ref="AK50:AT50"/>
    <mergeCell ref="J24:X24"/>
    <mergeCell ref="Y24:Z24"/>
    <mergeCell ref="Y45:Z45"/>
    <mergeCell ref="AA49:AJ49"/>
    <mergeCell ref="J44:X44"/>
    <mergeCell ref="AA45:AJ45"/>
    <mergeCell ref="AK45:AT45"/>
    <mergeCell ref="J28:X28"/>
    <mergeCell ref="Y31:Z31"/>
    <mergeCell ref="Y40:Z40"/>
    <mergeCell ref="AA39:AJ39"/>
    <mergeCell ref="AA25:AT25"/>
    <mergeCell ref="AA44:AJ44"/>
    <mergeCell ref="Y28:Z28"/>
    <mergeCell ref="Y32:Z32"/>
    <mergeCell ref="J40:X40"/>
    <mergeCell ref="AK48:AT48"/>
    <mergeCell ref="AA38:AJ38"/>
    <mergeCell ref="AA32:AT32"/>
    <mergeCell ref="AA46:AJ46"/>
    <mergeCell ref="G9:Z11"/>
    <mergeCell ref="AK46:AT46"/>
    <mergeCell ref="AK40:AT40"/>
    <mergeCell ref="H50:I50"/>
    <mergeCell ref="AA29:AT29"/>
    <mergeCell ref="AA51:AJ51"/>
    <mergeCell ref="B32:E32"/>
    <mergeCell ref="H25:I25"/>
    <mergeCell ref="H34:I34"/>
    <mergeCell ref="B16:E16"/>
    <mergeCell ref="J32:X32"/>
    <mergeCell ref="H49:I49"/>
    <mergeCell ref="Y51:Z51"/>
    <mergeCell ref="B34:E34"/>
    <mergeCell ref="B28:E28"/>
    <mergeCell ref="B18:E18"/>
    <mergeCell ref="AA40:AJ40"/>
    <mergeCell ref="H28:I28"/>
    <mergeCell ref="Y27:Z27"/>
    <mergeCell ref="AK51:AT51"/>
    <mergeCell ref="Y23:Z23"/>
    <mergeCell ref="B19:E19"/>
    <mergeCell ref="H48:I48"/>
    <mergeCell ref="H35:I35"/>
    <mergeCell ref="Z57:AQ57"/>
    <mergeCell ref="J30:X30"/>
    <mergeCell ref="AA53:AJ53"/>
    <mergeCell ref="H57:Y57"/>
    <mergeCell ref="H53:Z53"/>
    <mergeCell ref="Y47:Z47"/>
    <mergeCell ref="Y38:Z38"/>
    <mergeCell ref="G7:AR7"/>
    <mergeCell ref="Y26:Z26"/>
    <mergeCell ref="AA43:AJ43"/>
    <mergeCell ref="J47:X47"/>
    <mergeCell ref="AA52:AJ52"/>
    <mergeCell ref="J51:X51"/>
    <mergeCell ref="AK52:AT52"/>
    <mergeCell ref="AK49:AT49"/>
    <mergeCell ref="AA33:AT33"/>
    <mergeCell ref="Y50:Z50"/>
    <mergeCell ref="H52:I52"/>
    <mergeCell ref="J43:X43"/>
    <mergeCell ref="Y34:Z34"/>
    <mergeCell ref="AA26:AT26"/>
    <mergeCell ref="Y48:Z48"/>
    <mergeCell ref="H24:I24"/>
    <mergeCell ref="J38:X38"/>
    <mergeCell ref="Y52:Z52"/>
    <mergeCell ref="Y49:Z49"/>
    <mergeCell ref="AA27:AT27"/>
    <mergeCell ref="AA24:AT24"/>
    <mergeCell ref="AK53:AT53"/>
    <mergeCell ref="J50:X50"/>
    <mergeCell ref="H32:I32"/>
    <mergeCell ref="J46:X46"/>
    <mergeCell ref="AK47:AT47"/>
    <mergeCell ref="AA48:AJ48"/>
    <mergeCell ref="Y46:Z46"/>
    <mergeCell ref="AK39:AT39"/>
    <mergeCell ref="J52:X52"/>
    <mergeCell ref="H47:I47"/>
    <mergeCell ref="J39:X39"/>
    <mergeCell ref="AA35:AT35"/>
    <mergeCell ref="J48:X48"/>
    <mergeCell ref="J49:X49"/>
    <mergeCell ref="H43:I43"/>
    <mergeCell ref="AA50:AJ50"/>
    <mergeCell ref="J45:X45"/>
    <mergeCell ref="H40:I40"/>
    <mergeCell ref="Y39:Z39"/>
    <mergeCell ref="AA47:AJ47"/>
    <mergeCell ref="B10:E10"/>
    <mergeCell ref="H26:I26"/>
    <mergeCell ref="B4:E4"/>
    <mergeCell ref="Y35:Z35"/>
    <mergeCell ref="J25:X25"/>
    <mergeCell ref="Y44:Z44"/>
    <mergeCell ref="H46:I46"/>
    <mergeCell ref="AA34:AT34"/>
    <mergeCell ref="H51:I51"/>
    <mergeCell ref="H27:I27"/>
    <mergeCell ref="B8:E8"/>
    <mergeCell ref="AA31:AT31"/>
    <mergeCell ref="J29:X29"/>
    <mergeCell ref="B6:E6"/>
    <mergeCell ref="AA22:AT22"/>
    <mergeCell ref="B15:E15"/>
    <mergeCell ref="H31:I31"/>
    <mergeCell ref="AA28:AT28"/>
    <mergeCell ref="Y30:Z30"/>
    <mergeCell ref="Y29:Z29"/>
    <mergeCell ref="J22:X22"/>
    <mergeCell ref="AA30:AT30"/>
    <mergeCell ref="J31:X31"/>
    <mergeCell ref="Y22:Z22"/>
  </mergeCells>
  <hyperlinks>
    <hyperlink ref="B4" location="PANDUAN!A1" display="PANDUAN" xr:uid="{00000000-0004-0000-E800-000000000000}"/>
    <hyperlink ref="B6" location="'EWS DIRECTORY'!A1" display="EWS DIRECTORY" xr:uid="{00000000-0004-0000-E800-000001000000}"/>
    <hyperlink ref="B8" location="'DATA PEMICU'!A1" display="DATA PEMICU" xr:uid="{00000000-0004-0000-E800-000002000000}"/>
    <hyperlink ref="B10" location="'DATA PENGUJI'!A1" display="DATA PENGUJI" xr:uid="{00000000-0004-0000-E800-000003000000}"/>
    <hyperlink ref="B12" location="'MAIN LEVEL'!A1" display="MAIN LEVEL" xr:uid="{00000000-0004-0000-E800-000004000000}"/>
  </hyperlinks>
  <pageMargins left="0.51181102362204722" right="0.15748031496062989" top="0.55118110236220474" bottom="0.55118110236220474" header="0" footer="0"/>
  <pageSetup paperSize="9" scale="60" orientation="landscape"/>
  <headerFooter>
    <oddFooter>&amp;Rhalaman &amp;P dari</oddFooter>
  </headerFooter>
</worksheet>
</file>

<file path=xl/worksheets/sheet2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900-000000000000}">
  <sheetPr codeName="Sheet441">
    <tabColor theme="4" tint="-0.249977111117893"/>
  </sheetPr>
  <dimension ref="A1:AT44"/>
  <sheetViews>
    <sheetView topLeftCell="B3" zoomScaleNormal="100" workbookViewId="0">
      <selection activeCell="AQ18" sqref="AQ18:AU18"/>
    </sheetView>
  </sheetViews>
  <sheetFormatPr defaultColWidth="3.88671875" defaultRowHeight="13.8" x14ac:dyDescent="0.25"/>
  <cols>
    <col min="1" max="1" width="0" style="110" hidden="1"/>
    <col min="2" max="5" width="3.88671875" style="177" customWidth="1"/>
    <col min="6" max="6" width="3.88671875" style="110" customWidth="1"/>
  </cols>
  <sheetData>
    <row r="1" spans="2:46" x14ac:dyDescent="0.25">
      <c r="G1" s="178"/>
      <c r="H1" s="55"/>
      <c r="I1" s="55"/>
      <c r="J1" s="55"/>
      <c r="K1" s="55"/>
      <c r="L1" s="55"/>
      <c r="M1" s="55"/>
      <c r="N1" s="55"/>
    </row>
    <row r="2" spans="2:46" x14ac:dyDescent="0.25">
      <c r="G2" s="55" t="s">
        <v>1674</v>
      </c>
      <c r="H2" s="55"/>
      <c r="I2" s="55"/>
      <c r="J2" s="55"/>
      <c r="K2" s="55"/>
      <c r="L2" s="55"/>
      <c r="M2" s="55"/>
      <c r="N2" s="55"/>
    </row>
    <row r="3" spans="2:46" x14ac:dyDescent="0.25">
      <c r="B3" s="111"/>
      <c r="C3" s="111"/>
      <c r="D3" s="111"/>
      <c r="E3" s="111"/>
      <c r="G3" s="55"/>
      <c r="H3" s="55"/>
      <c r="I3" s="55"/>
      <c r="J3" s="55"/>
      <c r="K3" s="55"/>
      <c r="L3" s="55"/>
      <c r="M3" s="55"/>
      <c r="N3" s="55"/>
    </row>
    <row r="4" spans="2:46" x14ac:dyDescent="0.25">
      <c r="B4" s="762" t="s">
        <v>79</v>
      </c>
      <c r="C4" s="761"/>
      <c r="D4" s="761"/>
      <c r="E4" s="761"/>
      <c r="G4" s="55"/>
      <c r="H4" s="55"/>
      <c r="I4" s="55"/>
      <c r="J4" s="55"/>
      <c r="K4" s="55"/>
      <c r="L4" s="55"/>
      <c r="M4" s="55"/>
      <c r="N4" s="55"/>
    </row>
    <row r="5" spans="2:46" x14ac:dyDescent="0.25">
      <c r="B5" s="111"/>
      <c r="C5" s="111"/>
      <c r="D5" s="111"/>
      <c r="E5" s="111"/>
      <c r="G5" s="55"/>
      <c r="H5" s="55"/>
      <c r="I5" s="55"/>
      <c r="J5" s="55"/>
      <c r="K5" s="55"/>
      <c r="L5" s="55"/>
      <c r="M5" s="55"/>
      <c r="N5" s="55"/>
    </row>
    <row r="6" spans="2:46" x14ac:dyDescent="0.25">
      <c r="B6" s="762" t="s">
        <v>87</v>
      </c>
      <c r="C6" s="761"/>
      <c r="D6" s="761"/>
      <c r="E6" s="761"/>
      <c r="G6" s="55"/>
      <c r="H6" s="55"/>
      <c r="I6" s="55"/>
      <c r="J6" s="55"/>
      <c r="K6" s="55"/>
      <c r="L6" s="55"/>
      <c r="M6" s="55"/>
      <c r="N6" s="55"/>
    </row>
    <row r="7" spans="2:46" x14ac:dyDescent="0.25">
      <c r="B7" s="111"/>
      <c r="C7" s="111"/>
      <c r="D7" s="111"/>
      <c r="E7" s="111"/>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58"/>
    </row>
    <row r="8" spans="2:46" x14ac:dyDescent="0.25">
      <c r="B8" s="762" t="s">
        <v>94</v>
      </c>
      <c r="C8" s="761"/>
      <c r="D8" s="761"/>
      <c r="E8" s="761"/>
      <c r="G8" s="55"/>
      <c r="H8" s="55"/>
      <c r="I8" s="55"/>
      <c r="J8" s="55"/>
      <c r="K8" s="55"/>
      <c r="L8" s="55"/>
      <c r="M8" s="55"/>
      <c r="N8" s="55"/>
    </row>
    <row r="9" spans="2:46" ht="14.4" customHeight="1" x14ac:dyDescent="0.25">
      <c r="B9" s="111"/>
      <c r="C9" s="111"/>
      <c r="D9" s="111"/>
      <c r="E9" s="111"/>
      <c r="G9" s="999" t="str">
        <f>"Rincian "&amp;'F-1-1'!H18&amp;" "&amp;'F-1-1'!M26</f>
        <v>Rincian Keuntungan Selisih Kurs Berdasarkan Bahan Bukti Pidana</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303"/>
    </row>
    <row r="10" spans="2:46" x14ac:dyDescent="0.25">
      <c r="B10" s="762" t="s">
        <v>101</v>
      </c>
      <c r="C10" s="761"/>
      <c r="D10" s="761"/>
      <c r="E10" s="761"/>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304"/>
    </row>
    <row r="11" spans="2:46"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305"/>
    </row>
    <row r="12" spans="2:46" x14ac:dyDescent="0.25">
      <c r="B12" s="762" t="s">
        <v>106</v>
      </c>
      <c r="C12" s="761"/>
      <c r="D12" s="761"/>
      <c r="E12" s="761"/>
      <c r="G12" s="254"/>
      <c r="H12" s="254"/>
      <c r="I12" s="254"/>
      <c r="J12" s="254"/>
      <c r="K12" s="254"/>
      <c r="L12" s="254"/>
      <c r="M12" s="254"/>
      <c r="N12" s="254"/>
    </row>
    <row r="13" spans="2:46" ht="14.25" customHeight="1" x14ac:dyDescent="0.25">
      <c r="B13" s="962" t="str">
        <f>HYPERLINK("#'"&amp;'EWS DIRECTORY'!$J$227&amp;"'!A1",'EWS DIRECTORY'!$J$227)</f>
        <v>F-2</v>
      </c>
      <c r="C13" s="761"/>
      <c r="D13" s="761"/>
      <c r="E13" s="761"/>
      <c r="G13" s="55" t="s">
        <v>1680</v>
      </c>
      <c r="H13" s="55"/>
      <c r="I13" s="254"/>
      <c r="J13" s="254"/>
      <c r="K13" s="254"/>
      <c r="L13" s="254"/>
      <c r="M13" s="254"/>
      <c r="N13" s="254"/>
    </row>
    <row r="14" spans="2:46" x14ac:dyDescent="0.25">
      <c r="B14" s="931" t="str">
        <f>HYPERLINK("#'"&amp;'EWS DIRECTORY'!$J$228&amp;"'!A1",'EWS DIRECTORY'!$J$228)</f>
        <v>F-2-1</v>
      </c>
      <c r="C14" s="761"/>
      <c r="D14" s="761"/>
      <c r="E14" s="761"/>
      <c r="G14" s="55" t="s">
        <v>1681</v>
      </c>
      <c r="H14" s="55"/>
      <c r="I14" s="55"/>
      <c r="J14" s="254"/>
      <c r="K14" s="254"/>
      <c r="L14" s="254"/>
      <c r="M14" s="254"/>
      <c r="N14" s="254"/>
    </row>
    <row r="15" spans="2:46" ht="14.25" customHeight="1" x14ac:dyDescent="0.25">
      <c r="B15" s="929" t="str">
        <f>HYPERLINK("#'"&amp;'EWS DIRECTORY'!$J$229&amp;"'!A1",'EWS DIRECTORY'!$J$229)</f>
        <v>F-2-1-1</v>
      </c>
      <c r="C15" s="761"/>
      <c r="D15" s="761"/>
      <c r="E15" s="761"/>
      <c r="G15" s="55" t="s">
        <v>1744</v>
      </c>
      <c r="H15" s="55"/>
      <c r="I15" s="55" t="s">
        <v>1744</v>
      </c>
      <c r="J15" s="254"/>
      <c r="K15" s="254"/>
      <c r="L15" s="254"/>
      <c r="M15" s="254"/>
      <c r="N15" s="254"/>
    </row>
    <row r="16" spans="2:46" ht="14.25" customHeight="1" x14ac:dyDescent="0.25">
      <c r="B16" s="929" t="str">
        <f>HYPERLINK("#'"&amp;'EWS DIRECTORY'!$J$230&amp;"'!A1",'EWS DIRECTORY'!$J$230)</f>
        <v>F-2-1-2</v>
      </c>
      <c r="C16" s="761"/>
      <c r="D16" s="761"/>
      <c r="E16" s="761"/>
    </row>
    <row r="17" spans="2:42" x14ac:dyDescent="0.25">
      <c r="B17" s="929" t="str">
        <f>HYPERLINK("#'"&amp;'EWS DIRECTORY'!$J$231&amp;"'!A1",'EWS DIRECTORY'!$J$231)</f>
        <v>F-2-1-3</v>
      </c>
      <c r="C17" s="761"/>
      <c r="D17" s="761"/>
      <c r="E17" s="761"/>
      <c r="G17" s="55" t="s">
        <v>1798</v>
      </c>
    </row>
    <row r="18" spans="2:42" ht="14.25" customHeight="1" x14ac:dyDescent="0.25">
      <c r="B18" s="929" t="str">
        <f>HYPERLINK("#'"&amp;'EWS DIRECTORY'!$J$232&amp;"'!A1",'EWS DIRECTORY'!$J$232)</f>
        <v>F-2-1-4</v>
      </c>
      <c r="C18" s="761"/>
      <c r="D18" s="761"/>
      <c r="E18" s="761"/>
      <c r="G18" s="55"/>
    </row>
    <row r="19" spans="2:42" ht="12.75" customHeight="1" x14ac:dyDescent="0.25">
      <c r="B19" s="927" t="str">
        <f>HYPERLINK("#'"&amp;'EWS DIRECTORY'!$J$233&amp;"'!A1",'EWS DIRECTORY'!$J$233)</f>
        <v>F-2-1-5</v>
      </c>
      <c r="C19" s="761"/>
      <c r="D19" s="761"/>
      <c r="E19" s="761"/>
      <c r="G19" s="55"/>
      <c r="H19" s="1116" t="s">
        <v>1445</v>
      </c>
      <c r="I19" s="825"/>
      <c r="J19" s="1116" t="s">
        <v>1452</v>
      </c>
      <c r="K19" s="824"/>
      <c r="L19" s="824"/>
      <c r="M19" s="824"/>
      <c r="N19" s="824"/>
      <c r="O19" s="825"/>
      <c r="P19" s="1116" t="s">
        <v>1915</v>
      </c>
      <c r="Q19" s="824"/>
      <c r="R19" s="824"/>
      <c r="S19" s="824"/>
      <c r="T19" s="824"/>
      <c r="U19" s="825"/>
      <c r="V19" s="1116" t="s">
        <v>1916</v>
      </c>
      <c r="W19" s="824"/>
      <c r="X19" s="824"/>
      <c r="Y19" s="824"/>
      <c r="Z19" s="824"/>
      <c r="AA19" s="824"/>
      <c r="AB19" s="824"/>
      <c r="AC19" s="824"/>
      <c r="AD19" s="824"/>
      <c r="AE19" s="824"/>
      <c r="AF19" s="824"/>
      <c r="AG19" s="824"/>
      <c r="AH19" s="824"/>
      <c r="AI19" s="824"/>
      <c r="AJ19" s="824"/>
      <c r="AK19" s="825"/>
      <c r="AL19" s="1120" t="s">
        <v>1481</v>
      </c>
      <c r="AM19" s="1121"/>
      <c r="AN19" s="1121"/>
      <c r="AO19" s="1121"/>
      <c r="AP19" s="1122"/>
    </row>
    <row r="20" spans="2:42" ht="14.25" customHeight="1" x14ac:dyDescent="0.25">
      <c r="B20" s="929" t="str">
        <f>HYPERLINK("#'"&amp;'EWS DIRECTORY'!$J$234&amp;"'!A1",'EWS DIRECTORY'!$J$234)</f>
        <v>F-2-1-6</v>
      </c>
      <c r="C20" s="761"/>
      <c r="D20" s="761"/>
      <c r="E20" s="761"/>
      <c r="G20" s="55"/>
      <c r="H20" s="1117"/>
      <c r="I20" s="825"/>
      <c r="J20" s="1119"/>
      <c r="K20" s="824"/>
      <c r="L20" s="824"/>
      <c r="M20" s="824"/>
      <c r="N20" s="824"/>
      <c r="O20" s="825"/>
      <c r="P20" s="1117"/>
      <c r="Q20" s="824"/>
      <c r="R20" s="824"/>
      <c r="S20" s="824"/>
      <c r="T20" s="824"/>
      <c r="U20" s="825"/>
      <c r="V20" s="1117"/>
      <c r="W20" s="824"/>
      <c r="X20" s="824"/>
      <c r="Y20" s="824"/>
      <c r="Z20" s="824"/>
      <c r="AA20" s="824"/>
      <c r="AB20" s="824"/>
      <c r="AC20" s="824"/>
      <c r="AD20" s="824"/>
      <c r="AE20" s="824"/>
      <c r="AF20" s="824"/>
      <c r="AG20" s="824"/>
      <c r="AH20" s="824"/>
      <c r="AI20" s="824"/>
      <c r="AJ20" s="824"/>
      <c r="AK20" s="825"/>
      <c r="AL20" s="1063"/>
      <c r="AM20" s="764"/>
      <c r="AN20" s="764"/>
      <c r="AO20" s="764"/>
      <c r="AP20" s="765"/>
    </row>
    <row r="21" spans="2:42" ht="14.25" customHeight="1" x14ac:dyDescent="0.25">
      <c r="G21" s="55"/>
      <c r="H21" s="1117"/>
      <c r="I21" s="825"/>
      <c r="J21" s="1119"/>
      <c r="K21" s="824"/>
      <c r="L21" s="824"/>
      <c r="M21" s="824"/>
      <c r="N21" s="824"/>
      <c r="O21" s="825"/>
      <c r="P21" s="1117"/>
      <c r="Q21" s="824"/>
      <c r="R21" s="824"/>
      <c r="S21" s="824"/>
      <c r="T21" s="824"/>
      <c r="U21" s="825"/>
      <c r="V21" s="1117"/>
      <c r="W21" s="824"/>
      <c r="X21" s="824"/>
      <c r="Y21" s="824"/>
      <c r="Z21" s="824"/>
      <c r="AA21" s="824"/>
      <c r="AB21" s="824"/>
      <c r="AC21" s="824"/>
      <c r="AD21" s="824"/>
      <c r="AE21" s="824"/>
      <c r="AF21" s="824"/>
      <c r="AG21" s="824"/>
      <c r="AH21" s="824"/>
      <c r="AI21" s="824"/>
      <c r="AJ21" s="824"/>
      <c r="AK21" s="825"/>
      <c r="AL21" s="1063"/>
      <c r="AM21" s="764"/>
      <c r="AN21" s="764"/>
      <c r="AO21" s="764"/>
      <c r="AP21" s="765"/>
    </row>
    <row r="22" spans="2:42" ht="14.25" customHeight="1" x14ac:dyDescent="0.25">
      <c r="G22" s="55"/>
      <c r="H22" s="1117"/>
      <c r="I22" s="825"/>
      <c r="J22" s="1119"/>
      <c r="K22" s="824"/>
      <c r="L22" s="824"/>
      <c r="M22" s="824"/>
      <c r="N22" s="824"/>
      <c r="O22" s="825"/>
      <c r="P22" s="1117"/>
      <c r="Q22" s="824"/>
      <c r="R22" s="824"/>
      <c r="S22" s="824"/>
      <c r="T22" s="824"/>
      <c r="U22" s="825"/>
      <c r="V22" s="1117"/>
      <c r="W22" s="824"/>
      <c r="X22" s="824"/>
      <c r="Y22" s="824"/>
      <c r="Z22" s="824"/>
      <c r="AA22" s="824"/>
      <c r="AB22" s="824"/>
      <c r="AC22" s="824"/>
      <c r="AD22" s="824"/>
      <c r="AE22" s="824"/>
      <c r="AF22" s="824"/>
      <c r="AG22" s="824"/>
      <c r="AH22" s="824"/>
      <c r="AI22" s="824"/>
      <c r="AJ22" s="824"/>
      <c r="AK22" s="825"/>
      <c r="AL22" s="1063"/>
      <c r="AM22" s="764"/>
      <c r="AN22" s="764"/>
      <c r="AO22" s="764"/>
      <c r="AP22" s="765"/>
    </row>
    <row r="23" spans="2:42" ht="14.25" customHeight="1" x14ac:dyDescent="0.25">
      <c r="G23" s="55"/>
      <c r="H23" s="1117"/>
      <c r="I23" s="825"/>
      <c r="J23" s="1119"/>
      <c r="K23" s="824"/>
      <c r="L23" s="824"/>
      <c r="M23" s="824"/>
      <c r="N23" s="824"/>
      <c r="O23" s="825"/>
      <c r="P23" s="1117"/>
      <c r="Q23" s="824"/>
      <c r="R23" s="824"/>
      <c r="S23" s="824"/>
      <c r="T23" s="824"/>
      <c r="U23" s="825"/>
      <c r="V23" s="1117"/>
      <c r="W23" s="824"/>
      <c r="X23" s="824"/>
      <c r="Y23" s="824"/>
      <c r="Z23" s="824"/>
      <c r="AA23" s="824"/>
      <c r="AB23" s="824"/>
      <c r="AC23" s="824"/>
      <c r="AD23" s="824"/>
      <c r="AE23" s="824"/>
      <c r="AF23" s="824"/>
      <c r="AG23" s="824"/>
      <c r="AH23" s="824"/>
      <c r="AI23" s="824"/>
      <c r="AJ23" s="824"/>
      <c r="AK23" s="825"/>
      <c r="AL23" s="1063"/>
      <c r="AM23" s="764"/>
      <c r="AN23" s="764"/>
      <c r="AO23" s="764"/>
      <c r="AP23" s="765"/>
    </row>
    <row r="24" spans="2:42" ht="14.25" customHeight="1" x14ac:dyDescent="0.25">
      <c r="G24" s="55"/>
      <c r="H24" s="1117"/>
      <c r="I24" s="825"/>
      <c r="J24" s="1119"/>
      <c r="K24" s="824"/>
      <c r="L24" s="824"/>
      <c r="M24" s="824"/>
      <c r="N24" s="824"/>
      <c r="O24" s="825"/>
      <c r="P24" s="1117"/>
      <c r="Q24" s="824"/>
      <c r="R24" s="824"/>
      <c r="S24" s="824"/>
      <c r="T24" s="824"/>
      <c r="U24" s="825"/>
      <c r="V24" s="1117"/>
      <c r="W24" s="824"/>
      <c r="X24" s="824"/>
      <c r="Y24" s="824"/>
      <c r="Z24" s="824"/>
      <c r="AA24" s="824"/>
      <c r="AB24" s="824"/>
      <c r="AC24" s="824"/>
      <c r="AD24" s="824"/>
      <c r="AE24" s="824"/>
      <c r="AF24" s="824"/>
      <c r="AG24" s="824"/>
      <c r="AH24" s="824"/>
      <c r="AI24" s="824"/>
      <c r="AJ24" s="824"/>
      <c r="AK24" s="825"/>
      <c r="AL24" s="1063"/>
      <c r="AM24" s="764"/>
      <c r="AN24" s="764"/>
      <c r="AO24" s="764"/>
      <c r="AP24" s="765"/>
    </row>
    <row r="25" spans="2:42" ht="14.25" customHeight="1" x14ac:dyDescent="0.25">
      <c r="G25" s="55"/>
      <c r="H25" s="1117"/>
      <c r="I25" s="825"/>
      <c r="J25" s="1119"/>
      <c r="K25" s="824"/>
      <c r="L25" s="824"/>
      <c r="M25" s="824"/>
      <c r="N25" s="824"/>
      <c r="O25" s="825"/>
      <c r="P25" s="1117"/>
      <c r="Q25" s="824"/>
      <c r="R25" s="824"/>
      <c r="S25" s="824"/>
      <c r="T25" s="824"/>
      <c r="U25" s="825"/>
      <c r="V25" s="1117"/>
      <c r="W25" s="824"/>
      <c r="X25" s="824"/>
      <c r="Y25" s="824"/>
      <c r="Z25" s="824"/>
      <c r="AA25" s="824"/>
      <c r="AB25" s="824"/>
      <c r="AC25" s="824"/>
      <c r="AD25" s="824"/>
      <c r="AE25" s="824"/>
      <c r="AF25" s="824"/>
      <c r="AG25" s="824"/>
      <c r="AH25" s="824"/>
      <c r="AI25" s="824"/>
      <c r="AJ25" s="824"/>
      <c r="AK25" s="825"/>
      <c r="AL25" s="1063"/>
      <c r="AM25" s="764"/>
      <c r="AN25" s="764"/>
      <c r="AO25" s="764"/>
      <c r="AP25" s="765"/>
    </row>
    <row r="26" spans="2:42" ht="14.25" customHeight="1" x14ac:dyDescent="0.25">
      <c r="G26" s="55"/>
      <c r="H26" s="1117"/>
      <c r="I26" s="825"/>
      <c r="J26" s="1119"/>
      <c r="K26" s="824"/>
      <c r="L26" s="824"/>
      <c r="M26" s="824"/>
      <c r="N26" s="824"/>
      <c r="O26" s="825"/>
      <c r="P26" s="1117"/>
      <c r="Q26" s="824"/>
      <c r="R26" s="824"/>
      <c r="S26" s="824"/>
      <c r="T26" s="824"/>
      <c r="U26" s="825"/>
      <c r="V26" s="1117"/>
      <c r="W26" s="824"/>
      <c r="X26" s="824"/>
      <c r="Y26" s="824"/>
      <c r="Z26" s="824"/>
      <c r="AA26" s="824"/>
      <c r="AB26" s="824"/>
      <c r="AC26" s="824"/>
      <c r="AD26" s="824"/>
      <c r="AE26" s="824"/>
      <c r="AF26" s="824"/>
      <c r="AG26" s="824"/>
      <c r="AH26" s="824"/>
      <c r="AI26" s="824"/>
      <c r="AJ26" s="824"/>
      <c r="AK26" s="825"/>
      <c r="AL26" s="1063"/>
      <c r="AM26" s="764"/>
      <c r="AN26" s="764"/>
      <c r="AO26" s="764"/>
      <c r="AP26" s="765"/>
    </row>
    <row r="27" spans="2:42" x14ac:dyDescent="0.25">
      <c r="H27" s="1117"/>
      <c r="I27" s="825"/>
      <c r="J27" s="1119"/>
      <c r="K27" s="824"/>
      <c r="L27" s="824"/>
      <c r="M27" s="824"/>
      <c r="N27" s="824"/>
      <c r="O27" s="825"/>
      <c r="P27" s="1117"/>
      <c r="Q27" s="824"/>
      <c r="R27" s="824"/>
      <c r="S27" s="824"/>
      <c r="T27" s="824"/>
      <c r="U27" s="825"/>
      <c r="V27" s="1117"/>
      <c r="W27" s="824"/>
      <c r="X27" s="824"/>
      <c r="Y27" s="824"/>
      <c r="Z27" s="824"/>
      <c r="AA27" s="824"/>
      <c r="AB27" s="824"/>
      <c r="AC27" s="824"/>
      <c r="AD27" s="824"/>
      <c r="AE27" s="824"/>
      <c r="AF27" s="824"/>
      <c r="AG27" s="824"/>
      <c r="AH27" s="824"/>
      <c r="AI27" s="824"/>
      <c r="AJ27" s="824"/>
      <c r="AK27" s="825"/>
      <c r="AL27" s="1063"/>
      <c r="AM27" s="764"/>
      <c r="AN27" s="764"/>
      <c r="AO27" s="764"/>
      <c r="AP27" s="765"/>
    </row>
    <row r="28" spans="2:42" x14ac:dyDescent="0.25">
      <c r="B28" s="760"/>
      <c r="C28" s="761"/>
      <c r="D28" s="761"/>
      <c r="E28" s="761"/>
      <c r="H28" s="1117"/>
      <c r="I28" s="825"/>
      <c r="J28" s="1119"/>
      <c r="K28" s="824"/>
      <c r="L28" s="824"/>
      <c r="M28" s="824"/>
      <c r="N28" s="824"/>
      <c r="O28" s="825"/>
      <c r="P28" s="1117"/>
      <c r="Q28" s="824"/>
      <c r="R28" s="824"/>
      <c r="S28" s="824"/>
      <c r="T28" s="824"/>
      <c r="U28" s="825"/>
      <c r="V28" s="1117"/>
      <c r="W28" s="824"/>
      <c r="X28" s="824"/>
      <c r="Y28" s="824"/>
      <c r="Z28" s="824"/>
      <c r="AA28" s="824"/>
      <c r="AB28" s="824"/>
      <c r="AC28" s="824"/>
      <c r="AD28" s="824"/>
      <c r="AE28" s="824"/>
      <c r="AF28" s="824"/>
      <c r="AG28" s="824"/>
      <c r="AH28" s="824"/>
      <c r="AI28" s="824"/>
      <c r="AJ28" s="824"/>
      <c r="AK28" s="825"/>
      <c r="AL28" s="1063"/>
      <c r="AM28" s="764"/>
      <c r="AN28" s="764"/>
      <c r="AO28" s="764"/>
      <c r="AP28" s="765"/>
    </row>
    <row r="29" spans="2:42" x14ac:dyDescent="0.25">
      <c r="H29" s="1117"/>
      <c r="I29" s="825"/>
      <c r="J29" s="1119"/>
      <c r="K29" s="824"/>
      <c r="L29" s="824"/>
      <c r="M29" s="824"/>
      <c r="N29" s="824"/>
      <c r="O29" s="825"/>
      <c r="P29" s="1117"/>
      <c r="Q29" s="824"/>
      <c r="R29" s="824"/>
      <c r="S29" s="824"/>
      <c r="T29" s="824"/>
      <c r="U29" s="825"/>
      <c r="V29" s="1117"/>
      <c r="W29" s="824"/>
      <c r="X29" s="824"/>
      <c r="Y29" s="824"/>
      <c r="Z29" s="824"/>
      <c r="AA29" s="824"/>
      <c r="AB29" s="824"/>
      <c r="AC29" s="824"/>
      <c r="AD29" s="824"/>
      <c r="AE29" s="824"/>
      <c r="AF29" s="824"/>
      <c r="AG29" s="824"/>
      <c r="AH29" s="824"/>
      <c r="AI29" s="824"/>
      <c r="AJ29" s="824"/>
      <c r="AK29" s="825"/>
      <c r="AL29" s="1063"/>
      <c r="AM29" s="764"/>
      <c r="AN29" s="764"/>
      <c r="AO29" s="764"/>
      <c r="AP29" s="765"/>
    </row>
    <row r="30" spans="2:42" x14ac:dyDescent="0.25">
      <c r="B30" s="760"/>
      <c r="C30" s="761"/>
      <c r="D30" s="761"/>
      <c r="E30" s="761"/>
      <c r="H30" s="1117"/>
      <c r="I30" s="825"/>
      <c r="J30" s="1119"/>
      <c r="K30" s="824"/>
      <c r="L30" s="824"/>
      <c r="M30" s="824"/>
      <c r="N30" s="824"/>
      <c r="O30" s="825"/>
      <c r="P30" s="1117"/>
      <c r="Q30" s="824"/>
      <c r="R30" s="824"/>
      <c r="S30" s="824"/>
      <c r="T30" s="824"/>
      <c r="U30" s="825"/>
      <c r="V30" s="1117"/>
      <c r="W30" s="824"/>
      <c r="X30" s="824"/>
      <c r="Y30" s="824"/>
      <c r="Z30" s="824"/>
      <c r="AA30" s="824"/>
      <c r="AB30" s="824"/>
      <c r="AC30" s="824"/>
      <c r="AD30" s="824"/>
      <c r="AE30" s="824"/>
      <c r="AF30" s="824"/>
      <c r="AG30" s="824"/>
      <c r="AH30" s="824"/>
      <c r="AI30" s="824"/>
      <c r="AJ30" s="824"/>
      <c r="AK30" s="825"/>
      <c r="AL30" s="1063"/>
      <c r="AM30" s="764"/>
      <c r="AN30" s="764"/>
      <c r="AO30" s="764"/>
      <c r="AP30" s="765"/>
    </row>
    <row r="31" spans="2:42" x14ac:dyDescent="0.25">
      <c r="H31" s="1117"/>
      <c r="I31" s="825"/>
      <c r="J31" s="1119"/>
      <c r="K31" s="824"/>
      <c r="L31" s="824"/>
      <c r="M31" s="824"/>
      <c r="N31" s="824"/>
      <c r="O31" s="825"/>
      <c r="P31" s="1117"/>
      <c r="Q31" s="824"/>
      <c r="R31" s="824"/>
      <c r="S31" s="824"/>
      <c r="T31" s="824"/>
      <c r="U31" s="825"/>
      <c r="V31" s="1117"/>
      <c r="W31" s="824"/>
      <c r="X31" s="824"/>
      <c r="Y31" s="824"/>
      <c r="Z31" s="824"/>
      <c r="AA31" s="824"/>
      <c r="AB31" s="824"/>
      <c r="AC31" s="824"/>
      <c r="AD31" s="824"/>
      <c r="AE31" s="824"/>
      <c r="AF31" s="824"/>
      <c r="AG31" s="824"/>
      <c r="AH31" s="824"/>
      <c r="AI31" s="824"/>
      <c r="AJ31" s="824"/>
      <c r="AK31" s="825"/>
      <c r="AL31" s="1063"/>
      <c r="AM31" s="764"/>
      <c r="AN31" s="764"/>
      <c r="AO31" s="764"/>
      <c r="AP31" s="765"/>
    </row>
    <row r="32" spans="2:42" x14ac:dyDescent="0.25">
      <c r="B32" s="760"/>
      <c r="C32" s="761"/>
      <c r="D32" s="761"/>
      <c r="E32" s="761"/>
      <c r="H32" s="1117"/>
      <c r="I32" s="825"/>
      <c r="J32" s="1119"/>
      <c r="K32" s="824"/>
      <c r="L32" s="824"/>
      <c r="M32" s="824"/>
      <c r="N32" s="824"/>
      <c r="O32" s="825"/>
      <c r="P32" s="1117"/>
      <c r="Q32" s="824"/>
      <c r="R32" s="824"/>
      <c r="S32" s="824"/>
      <c r="T32" s="824"/>
      <c r="U32" s="825"/>
      <c r="V32" s="1117"/>
      <c r="W32" s="824"/>
      <c r="X32" s="824"/>
      <c r="Y32" s="824"/>
      <c r="Z32" s="824"/>
      <c r="AA32" s="824"/>
      <c r="AB32" s="824"/>
      <c r="AC32" s="824"/>
      <c r="AD32" s="824"/>
      <c r="AE32" s="824"/>
      <c r="AF32" s="824"/>
      <c r="AG32" s="824"/>
      <c r="AH32" s="824"/>
      <c r="AI32" s="824"/>
      <c r="AJ32" s="824"/>
      <c r="AK32" s="825"/>
      <c r="AL32" s="1063"/>
      <c r="AM32" s="764"/>
      <c r="AN32" s="764"/>
      <c r="AO32" s="764"/>
      <c r="AP32" s="765"/>
    </row>
    <row r="33" spans="2:43" x14ac:dyDescent="0.25">
      <c r="H33" s="1117"/>
      <c r="I33" s="825"/>
      <c r="J33" s="1119"/>
      <c r="K33" s="824"/>
      <c r="L33" s="824"/>
      <c r="M33" s="824"/>
      <c r="N33" s="824"/>
      <c r="O33" s="825"/>
      <c r="P33" s="1117"/>
      <c r="Q33" s="824"/>
      <c r="R33" s="824"/>
      <c r="S33" s="824"/>
      <c r="T33" s="824"/>
      <c r="U33" s="825"/>
      <c r="V33" s="1117"/>
      <c r="W33" s="824"/>
      <c r="X33" s="824"/>
      <c r="Y33" s="824"/>
      <c r="Z33" s="824"/>
      <c r="AA33" s="824"/>
      <c r="AB33" s="824"/>
      <c r="AC33" s="824"/>
      <c r="AD33" s="824"/>
      <c r="AE33" s="824"/>
      <c r="AF33" s="824"/>
      <c r="AG33" s="824"/>
      <c r="AH33" s="824"/>
      <c r="AI33" s="824"/>
      <c r="AJ33" s="824"/>
      <c r="AK33" s="825"/>
      <c r="AL33" s="1063"/>
      <c r="AM33" s="764"/>
      <c r="AN33" s="764"/>
      <c r="AO33" s="764"/>
      <c r="AP33" s="765"/>
    </row>
    <row r="34" spans="2:43" x14ac:dyDescent="0.25">
      <c r="B34" s="760"/>
      <c r="C34" s="761"/>
      <c r="D34" s="761"/>
      <c r="E34" s="761"/>
      <c r="H34" s="113"/>
      <c r="I34" s="114"/>
      <c r="J34" s="1161"/>
      <c r="K34" s="824"/>
      <c r="L34" s="824"/>
      <c r="M34" s="824"/>
      <c r="N34" s="824"/>
      <c r="O34" s="825"/>
      <c r="P34" s="1159"/>
      <c r="Q34" s="824"/>
      <c r="R34" s="824"/>
      <c r="S34" s="824"/>
      <c r="T34" s="824"/>
      <c r="U34" s="825"/>
      <c r="V34" s="1160"/>
      <c r="W34" s="824"/>
      <c r="X34" s="824"/>
      <c r="Y34" s="824"/>
      <c r="Z34" s="824"/>
      <c r="AA34" s="824"/>
      <c r="AB34" s="824"/>
      <c r="AC34" s="824"/>
      <c r="AD34" s="824"/>
      <c r="AE34" s="824"/>
      <c r="AF34" s="824"/>
      <c r="AG34" s="824"/>
      <c r="AH34" s="824"/>
      <c r="AI34" s="824"/>
      <c r="AJ34" s="824"/>
      <c r="AK34" s="1124"/>
      <c r="AL34" s="1065"/>
      <c r="AM34" s="764"/>
      <c r="AN34" s="764"/>
      <c r="AO34" s="764"/>
      <c r="AP34" s="765"/>
    </row>
    <row r="35" spans="2:43" x14ac:dyDescent="0.25">
      <c r="H35" s="1123" t="s">
        <v>1804</v>
      </c>
      <c r="I35" s="824"/>
      <c r="J35" s="824"/>
      <c r="K35" s="824"/>
      <c r="L35" s="824"/>
      <c r="M35" s="824"/>
      <c r="N35" s="824"/>
      <c r="O35" s="824"/>
      <c r="P35" s="824"/>
      <c r="Q35" s="824"/>
      <c r="R35" s="824"/>
      <c r="S35" s="824"/>
      <c r="T35" s="824"/>
      <c r="U35" s="824"/>
      <c r="V35" s="824"/>
      <c r="W35" s="824"/>
      <c r="X35" s="824"/>
      <c r="Y35" s="824"/>
      <c r="Z35" s="824"/>
      <c r="AA35" s="824"/>
      <c r="AB35" s="824"/>
      <c r="AC35" s="824"/>
      <c r="AD35" s="824"/>
      <c r="AE35" s="824"/>
      <c r="AF35" s="824"/>
      <c r="AG35" s="824"/>
      <c r="AH35" s="824"/>
      <c r="AI35" s="824"/>
      <c r="AJ35" s="824"/>
      <c r="AK35" s="1124"/>
      <c r="AL35" s="1063">
        <f>SUM(AL20:AP34)</f>
        <v>0</v>
      </c>
      <c r="AM35" s="764"/>
      <c r="AN35" s="764"/>
      <c r="AO35" s="764"/>
      <c r="AP35" s="765"/>
    </row>
    <row r="36" spans="2:43" x14ac:dyDescent="0.25">
      <c r="B36" s="760"/>
      <c r="C36" s="761"/>
      <c r="D36" s="761"/>
      <c r="E36" s="761"/>
    </row>
    <row r="37" spans="2:43" x14ac:dyDescent="0.25">
      <c r="H37" s="976" t="s">
        <v>1795</v>
      </c>
      <c r="I37" s="824"/>
      <c r="J37" s="824"/>
      <c r="K37" s="824"/>
      <c r="L37" s="824"/>
      <c r="M37" s="824"/>
      <c r="N37" s="824"/>
      <c r="O37" s="824"/>
      <c r="P37" s="824"/>
      <c r="Q37" s="824"/>
      <c r="R37" s="824"/>
      <c r="S37" s="824"/>
      <c r="T37" s="824"/>
      <c r="U37" s="824"/>
      <c r="V37" s="824"/>
      <c r="W37" s="824"/>
      <c r="X37" s="824"/>
      <c r="Y37" s="825"/>
      <c r="Z37" s="976" t="s">
        <v>1796</v>
      </c>
      <c r="AA37" s="824"/>
      <c r="AB37" s="824"/>
      <c r="AC37" s="824"/>
      <c r="AD37" s="824"/>
      <c r="AE37" s="824"/>
      <c r="AF37" s="824"/>
      <c r="AG37" s="824"/>
      <c r="AH37" s="824"/>
      <c r="AI37" s="824"/>
      <c r="AJ37" s="824"/>
      <c r="AK37" s="824"/>
      <c r="AL37" s="824"/>
      <c r="AM37" s="824"/>
      <c r="AN37" s="824"/>
      <c r="AO37" s="824"/>
      <c r="AP37" s="824"/>
      <c r="AQ37" s="825"/>
    </row>
    <row r="38" spans="2:43" x14ac:dyDescent="0.25">
      <c r="H38" s="257" t="s">
        <v>796</v>
      </c>
      <c r="I38" s="258"/>
      <c r="J38" s="258"/>
      <c r="K38" s="258"/>
      <c r="L38" s="258"/>
      <c r="M38" s="258"/>
      <c r="N38" s="258"/>
      <c r="O38" s="258"/>
      <c r="P38" s="258"/>
      <c r="Q38" s="259"/>
      <c r="R38" s="257" t="s">
        <v>1511</v>
      </c>
      <c r="S38" s="258"/>
      <c r="T38" s="258"/>
      <c r="U38" s="259"/>
      <c r="V38" s="257" t="s">
        <v>1510</v>
      </c>
      <c r="W38" s="258"/>
      <c r="X38" s="258"/>
      <c r="Y38" s="259"/>
      <c r="Z38" s="257" t="s">
        <v>796</v>
      </c>
      <c r="AA38" s="258"/>
      <c r="AB38" s="258"/>
      <c r="AC38" s="258"/>
      <c r="AD38" s="258"/>
      <c r="AE38" s="258"/>
      <c r="AF38" s="258"/>
      <c r="AG38" s="258"/>
      <c r="AH38" s="258"/>
      <c r="AI38" s="259"/>
      <c r="AJ38" s="257" t="s">
        <v>1511</v>
      </c>
      <c r="AK38" s="258"/>
      <c r="AL38" s="258"/>
      <c r="AM38" s="259"/>
      <c r="AN38" s="257" t="s">
        <v>1510</v>
      </c>
      <c r="AO38" s="258"/>
      <c r="AP38" s="258"/>
      <c r="AQ38" s="259"/>
    </row>
    <row r="39" spans="2:43" x14ac:dyDescent="0.25">
      <c r="H39" s="260"/>
      <c r="Q39" s="261"/>
      <c r="R39" s="260"/>
      <c r="U39" s="261"/>
      <c r="V39" s="260"/>
      <c r="Y39" s="261"/>
      <c r="Z39" s="260"/>
      <c r="AI39" s="261"/>
      <c r="AJ39" s="260"/>
      <c r="AM39" s="261"/>
      <c r="AN39" s="260"/>
      <c r="AQ39" s="261"/>
    </row>
    <row r="40" spans="2:43" x14ac:dyDescent="0.25">
      <c r="H40" s="260"/>
      <c r="Q40" s="261"/>
      <c r="R40" s="260"/>
      <c r="U40" s="261"/>
      <c r="V40" s="260"/>
      <c r="Y40" s="261"/>
      <c r="Z40" s="260"/>
      <c r="AI40" s="261"/>
      <c r="AJ40" s="260"/>
      <c r="AM40" s="261"/>
      <c r="AN40" s="260"/>
      <c r="AQ40" s="261"/>
    </row>
    <row r="41" spans="2:43" x14ac:dyDescent="0.25">
      <c r="H41" s="260"/>
      <c r="Q41" s="261"/>
      <c r="R41" s="260"/>
      <c r="U41" s="261"/>
      <c r="V41" s="260"/>
      <c r="Y41" s="261"/>
      <c r="Z41" s="260"/>
      <c r="AI41" s="261"/>
      <c r="AJ41" s="260"/>
      <c r="AM41" s="261"/>
      <c r="AN41" s="260"/>
      <c r="AQ41" s="261"/>
    </row>
    <row r="42" spans="2:43" x14ac:dyDescent="0.25">
      <c r="H42" s="260"/>
      <c r="Q42" s="261"/>
      <c r="R42" s="260"/>
      <c r="U42" s="261"/>
      <c r="V42" s="260"/>
      <c r="Y42" s="261"/>
      <c r="Z42" s="260"/>
      <c r="AI42" s="261"/>
      <c r="AJ42" s="260"/>
      <c r="AM42" s="261"/>
      <c r="AN42" s="260"/>
      <c r="AQ42" s="261"/>
    </row>
    <row r="43" spans="2:43" x14ac:dyDescent="0.25">
      <c r="H43" s="262"/>
      <c r="I43" s="263"/>
      <c r="J43" s="263"/>
      <c r="K43" s="263"/>
      <c r="L43" s="263"/>
      <c r="M43" s="263"/>
      <c r="N43" s="263"/>
      <c r="O43" s="263"/>
      <c r="P43" s="263"/>
      <c r="Q43" s="264"/>
      <c r="R43" s="262"/>
      <c r="S43" s="263"/>
      <c r="T43" s="263"/>
      <c r="U43" s="264"/>
      <c r="V43" s="262"/>
      <c r="W43" s="263"/>
      <c r="X43" s="263"/>
      <c r="Y43" s="264"/>
      <c r="Z43" s="262"/>
      <c r="AA43" s="263"/>
      <c r="AB43" s="263"/>
      <c r="AC43" s="263"/>
      <c r="AD43" s="263"/>
      <c r="AE43" s="263"/>
      <c r="AF43" s="263"/>
      <c r="AG43" s="263"/>
      <c r="AH43" s="263"/>
      <c r="AI43" s="264"/>
      <c r="AJ43" s="262"/>
      <c r="AK43" s="263"/>
      <c r="AL43" s="263"/>
      <c r="AM43" s="264"/>
      <c r="AN43" s="262"/>
      <c r="AO43" s="263"/>
      <c r="AP43" s="263"/>
      <c r="AQ43" s="264"/>
    </row>
    <row r="44" spans="2:43" x14ac:dyDescent="0.25">
      <c r="AM44" s="265" t="s">
        <v>1797</v>
      </c>
      <c r="AN44" s="55" t="str">
        <f>'F-2-1'!U26</f>
        <v>F-2-1-5</v>
      </c>
    </row>
  </sheetData>
  <mergeCells count="103">
    <mergeCell ref="G9:Z11"/>
    <mergeCell ref="B32:E32"/>
    <mergeCell ref="H25:I25"/>
    <mergeCell ref="P32:U32"/>
    <mergeCell ref="J32:O32"/>
    <mergeCell ref="B16:E16"/>
    <mergeCell ref="V21:AK21"/>
    <mergeCell ref="P23:U23"/>
    <mergeCell ref="Z37:AQ37"/>
    <mergeCell ref="B36:E36"/>
    <mergeCell ref="AL26:AP26"/>
    <mergeCell ref="AL25:AP25"/>
    <mergeCell ref="H37:Y37"/>
    <mergeCell ref="V33:AK33"/>
    <mergeCell ref="J33:O33"/>
    <mergeCell ref="B12:E12"/>
    <mergeCell ref="B14:E14"/>
    <mergeCell ref="P20:U20"/>
    <mergeCell ref="V19:AK19"/>
    <mergeCell ref="P29:U29"/>
    <mergeCell ref="V28:AK28"/>
    <mergeCell ref="J19:O19"/>
    <mergeCell ref="B13:E13"/>
    <mergeCell ref="AL20:AP20"/>
    <mergeCell ref="B34:E34"/>
    <mergeCell ref="G7:AR7"/>
    <mergeCell ref="B18:E18"/>
    <mergeCell ref="P24:U24"/>
    <mergeCell ref="H29:I29"/>
    <mergeCell ref="V23:AK23"/>
    <mergeCell ref="P33:U33"/>
    <mergeCell ref="AL24:AP24"/>
    <mergeCell ref="H19:I19"/>
    <mergeCell ref="AL33:AP33"/>
    <mergeCell ref="H28:I28"/>
    <mergeCell ref="P26:U26"/>
    <mergeCell ref="V24:AK24"/>
    <mergeCell ref="B28:E28"/>
    <mergeCell ref="B30:E30"/>
    <mergeCell ref="B20:E20"/>
    <mergeCell ref="J30:O30"/>
    <mergeCell ref="AL31:AP31"/>
    <mergeCell ref="J28:O28"/>
    <mergeCell ref="AL29:AP29"/>
    <mergeCell ref="P22:U22"/>
    <mergeCell ref="H23:I23"/>
    <mergeCell ref="P31:U31"/>
    <mergeCell ref="V30:AK30"/>
    <mergeCell ref="B15:E15"/>
    <mergeCell ref="H31:I31"/>
    <mergeCell ref="J20:O20"/>
    <mergeCell ref="H21:I21"/>
    <mergeCell ref="V22:AK22"/>
    <mergeCell ref="J22:O22"/>
    <mergeCell ref="J31:O31"/>
    <mergeCell ref="AL32:AP32"/>
    <mergeCell ref="J21:O21"/>
    <mergeCell ref="J23:O23"/>
    <mergeCell ref="H22:I22"/>
    <mergeCell ref="B17:E17"/>
    <mergeCell ref="V31:AK31"/>
    <mergeCell ref="B19:E19"/>
    <mergeCell ref="AL22:AP22"/>
    <mergeCell ref="AL19:AP19"/>
    <mergeCell ref="V32:AK32"/>
    <mergeCell ref="P27:U27"/>
    <mergeCell ref="V26:AK26"/>
    <mergeCell ref="P21:U21"/>
    <mergeCell ref="H26:I26"/>
    <mergeCell ref="AL35:AP35"/>
    <mergeCell ref="P25:U25"/>
    <mergeCell ref="H35:AK35"/>
    <mergeCell ref="B4:E4"/>
    <mergeCell ref="P19:U19"/>
    <mergeCell ref="P28:U28"/>
    <mergeCell ref="AL28:AP28"/>
    <mergeCell ref="P30:U30"/>
    <mergeCell ref="H32:I32"/>
    <mergeCell ref="AL21:AP21"/>
    <mergeCell ref="V20:AK20"/>
    <mergeCell ref="V34:AK34"/>
    <mergeCell ref="V29:AK29"/>
    <mergeCell ref="H27:I27"/>
    <mergeCell ref="AL23:AP23"/>
    <mergeCell ref="J29:O29"/>
    <mergeCell ref="B8:E8"/>
    <mergeCell ref="H24:I24"/>
    <mergeCell ref="H33:I33"/>
    <mergeCell ref="B10:E10"/>
    <mergeCell ref="J34:O34"/>
    <mergeCell ref="V27:AK27"/>
    <mergeCell ref="J27:O27"/>
    <mergeCell ref="B6:E6"/>
    <mergeCell ref="P34:U34"/>
    <mergeCell ref="H30:I30"/>
    <mergeCell ref="J24:O24"/>
    <mergeCell ref="H20:I20"/>
    <mergeCell ref="AL34:AP34"/>
    <mergeCell ref="J26:O26"/>
    <mergeCell ref="AL27:AP27"/>
    <mergeCell ref="V25:AK25"/>
    <mergeCell ref="J25:O25"/>
    <mergeCell ref="AL30:AP30"/>
  </mergeCells>
  <hyperlinks>
    <hyperlink ref="B4" location="PANDUAN!A1" display="PANDUAN" xr:uid="{00000000-0004-0000-E900-000000000000}"/>
    <hyperlink ref="B6" location="'EWS DIRECTORY'!A1" display="EWS DIRECTORY" xr:uid="{00000000-0004-0000-E900-000001000000}"/>
    <hyperlink ref="B8" location="'DATA PEMICU'!A1" display="DATA PEMICU" xr:uid="{00000000-0004-0000-E900-000002000000}"/>
    <hyperlink ref="B10" location="'DATA PENGUJI'!A1" display="DATA PENGUJI" xr:uid="{00000000-0004-0000-E900-000003000000}"/>
    <hyperlink ref="B12" location="'MAIN LEVEL'!A1" display="MAIN LEVEL" xr:uid="{00000000-0004-0000-E900-000004000000}"/>
  </hyperlinks>
  <pageMargins left="0.7" right="0.7" top="0.75" bottom="0.75" header="0.3" footer="0.3"/>
</worksheet>
</file>

<file path=xl/worksheets/sheet2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A00-000000000000}">
  <sheetPr codeName="Sheet442">
    <tabColor theme="4" tint="-0.249977111117893"/>
  </sheetPr>
  <dimension ref="A1:N44"/>
  <sheetViews>
    <sheetView topLeftCell="B13" zoomScaleNormal="100" workbookViewId="0"/>
  </sheetViews>
  <sheetFormatPr defaultColWidth="3.88671875" defaultRowHeight="15" customHeight="1" x14ac:dyDescent="0.25"/>
  <cols>
    <col min="1" max="1" width="0" style="110" hidden="1"/>
    <col min="2" max="5" width="3.88671875" style="177" customWidth="1"/>
    <col min="6" max="6" width="3.88671875" style="110" customWidth="1"/>
    <col min="7" max="7" width="8.109375" style="443" customWidth="1"/>
    <col min="8" max="8" width="29.44140625" style="443" bestFit="1" customWidth="1"/>
    <col min="9" max="9" width="16" style="443" customWidth="1"/>
    <col min="10" max="10" width="22.6640625" style="443" customWidth="1"/>
    <col min="11" max="11" width="24" style="443" bestFit="1" customWidth="1"/>
    <col min="12" max="12" width="21.6640625" style="443" customWidth="1"/>
    <col min="13" max="13" width="26.5546875" style="443" customWidth="1"/>
    <col min="14" max="14" width="22.109375" style="443" customWidth="1"/>
    <col min="15" max="15" width="3.88671875" style="443" customWidth="1"/>
    <col min="16" max="16384" width="3.88671875" style="443"/>
  </cols>
  <sheetData>
    <row r="1" spans="2:14" ht="14.25" customHeight="1" x14ac:dyDescent="0.25">
      <c r="G1" s="216"/>
      <c r="H1" s="78"/>
      <c r="I1" s="78"/>
    </row>
    <row r="2" spans="2:14" ht="14.25" customHeight="1" x14ac:dyDescent="0.25">
      <c r="G2" s="78" t="s">
        <v>1674</v>
      </c>
      <c r="H2" s="78"/>
      <c r="I2" s="78"/>
    </row>
    <row r="3" spans="2:14" ht="14.25" customHeight="1" x14ac:dyDescent="0.25">
      <c r="B3" s="111"/>
      <c r="C3" s="111"/>
      <c r="D3" s="111"/>
      <c r="E3" s="111"/>
    </row>
    <row r="4" spans="2:14" ht="14.25" customHeight="1" x14ac:dyDescent="0.25">
      <c r="B4" s="762" t="s">
        <v>79</v>
      </c>
      <c r="C4" s="761"/>
      <c r="D4" s="761"/>
      <c r="E4" s="761"/>
    </row>
    <row r="5" spans="2:14" ht="14.25" customHeight="1" x14ac:dyDescent="0.25">
      <c r="B5" s="111"/>
      <c r="C5" s="111"/>
      <c r="D5" s="111"/>
      <c r="E5" s="111"/>
    </row>
    <row r="6" spans="2:14" ht="14.25" customHeight="1" x14ac:dyDescent="0.25">
      <c r="B6" s="762" t="s">
        <v>87</v>
      </c>
      <c r="C6" s="761"/>
      <c r="D6" s="761"/>
      <c r="E6" s="761"/>
    </row>
    <row r="7" spans="2:14" ht="15" customHeight="1" x14ac:dyDescent="0.25">
      <c r="B7" s="111"/>
      <c r="C7" s="111"/>
      <c r="D7" s="111"/>
      <c r="E7" s="111"/>
      <c r="G7" s="1126" t="s">
        <v>1676</v>
      </c>
      <c r="H7" s="997"/>
      <c r="I7" s="997"/>
      <c r="J7" s="997"/>
      <c r="K7" s="997"/>
      <c r="L7" s="997"/>
      <c r="M7" s="997"/>
      <c r="N7" s="997"/>
    </row>
    <row r="8" spans="2:14" ht="14.25" customHeight="1" x14ac:dyDescent="0.25">
      <c r="B8" s="762" t="s">
        <v>94</v>
      </c>
      <c r="C8" s="761"/>
      <c r="D8" s="761"/>
      <c r="E8" s="761"/>
    </row>
    <row r="9" spans="2:14" ht="14.25" customHeight="1" x14ac:dyDescent="0.25">
      <c r="B9" s="111"/>
      <c r="C9" s="111"/>
      <c r="D9" s="111"/>
      <c r="E9" s="111"/>
      <c r="G9" s="1130" t="str">
        <f>"Rincian "&amp;'F-1-1'!H18&amp;" "&amp;'F-1-1'!M28</f>
        <v>Rincian Keuntungan Selisih Kurs Berdasarkan Data Pemicu dan Data Penguji</v>
      </c>
      <c r="H9" s="789"/>
      <c r="I9" s="789"/>
      <c r="J9" s="789"/>
      <c r="K9" s="790"/>
      <c r="L9" s="217" t="s">
        <v>796</v>
      </c>
      <c r="M9" s="218" t="e">
        <f>": "&amp;NAMA_WP</f>
        <v>#N/A</v>
      </c>
      <c r="N9" s="88"/>
    </row>
    <row r="10" spans="2:14" ht="14.25" customHeight="1" x14ac:dyDescent="0.25">
      <c r="B10" s="762" t="s">
        <v>101</v>
      </c>
      <c r="C10" s="761"/>
      <c r="D10" s="761"/>
      <c r="E10" s="761"/>
      <c r="G10" s="804"/>
      <c r="H10" s="997"/>
      <c r="I10" s="997"/>
      <c r="J10" s="997"/>
      <c r="K10" s="805"/>
      <c r="L10" s="219" t="s">
        <v>1401</v>
      </c>
      <c r="M10" s="220" t="e">
        <f>": "&amp;NPWP</f>
        <v>#N/A</v>
      </c>
      <c r="N10" s="129"/>
    </row>
    <row r="11" spans="2:14" ht="14.25" customHeight="1" x14ac:dyDescent="0.25">
      <c r="G11" s="806"/>
      <c r="H11" s="794"/>
      <c r="I11" s="794"/>
      <c r="J11" s="794"/>
      <c r="K11" s="807"/>
      <c r="L11" s="221" t="s">
        <v>1679</v>
      </c>
      <c r="M11" s="222" t="e">
        <f>": "&amp;ID_MS_TH_PJK</f>
        <v>#N/A</v>
      </c>
      <c r="N11" s="130"/>
    </row>
    <row r="12" spans="2:14" ht="14.25" customHeight="1" x14ac:dyDescent="0.25">
      <c r="B12" s="762" t="s">
        <v>106</v>
      </c>
      <c r="C12" s="761"/>
      <c r="D12" s="761"/>
      <c r="E12" s="761"/>
      <c r="G12" s="223"/>
      <c r="H12" s="223"/>
      <c r="I12" s="223"/>
      <c r="J12" s="223"/>
      <c r="K12" s="223"/>
      <c r="L12" s="223"/>
      <c r="M12" s="223"/>
      <c r="N12" s="223"/>
    </row>
    <row r="13" spans="2:14" ht="14.25" customHeight="1" x14ac:dyDescent="0.25">
      <c r="B13" s="962" t="str">
        <f>HYPERLINK("#'"&amp;'EWS DIRECTORY'!$J$227&amp;"'!A1",'EWS DIRECTORY'!$J$227)</f>
        <v>F-2</v>
      </c>
      <c r="C13" s="761"/>
      <c r="D13" s="761"/>
      <c r="E13" s="761"/>
      <c r="G13" s="443" t="s">
        <v>1680</v>
      </c>
      <c r="J13" s="223"/>
      <c r="K13" s="223"/>
      <c r="L13" s="223"/>
      <c r="M13" s="223"/>
      <c r="N13" s="223"/>
    </row>
    <row r="14" spans="2:14" ht="14.25" customHeight="1" x14ac:dyDescent="0.25">
      <c r="B14" s="931" t="str">
        <f>HYPERLINK("#'"&amp;'EWS DIRECTORY'!$J$228&amp;"'!A1",'EWS DIRECTORY'!$J$228)</f>
        <v>F-2-1</v>
      </c>
      <c r="C14" s="761"/>
      <c r="D14" s="761"/>
      <c r="E14" s="761"/>
      <c r="G14" s="443" t="s">
        <v>1681</v>
      </c>
      <c r="J14" s="443" t="s">
        <v>1917</v>
      </c>
      <c r="K14" s="223"/>
      <c r="L14" s="223"/>
      <c r="M14" s="223"/>
      <c r="N14" s="223"/>
    </row>
    <row r="15" spans="2:14" ht="14.25" customHeight="1" x14ac:dyDescent="0.25">
      <c r="B15" s="929" t="str">
        <f>HYPERLINK("#'"&amp;'EWS DIRECTORY'!$J$229&amp;"'!A1",'EWS DIRECTORY'!$J$229)</f>
        <v>F-2-1-1</v>
      </c>
      <c r="C15" s="761"/>
      <c r="D15" s="761"/>
      <c r="E15" s="761"/>
      <c r="G15" s="443" t="s">
        <v>1681</v>
      </c>
      <c r="J15" s="443" t="s">
        <v>1918</v>
      </c>
      <c r="K15" s="223"/>
      <c r="L15" s="223"/>
      <c r="M15" s="223"/>
      <c r="N15" s="223"/>
    </row>
    <row r="16" spans="2:14" ht="14.25" customHeight="1" x14ac:dyDescent="0.25">
      <c r="B16" s="929" t="str">
        <f>HYPERLINK("#'"&amp;'EWS DIRECTORY'!$J$230&amp;"'!A1",'EWS DIRECTORY'!$J$230)</f>
        <v>F-2-1-2</v>
      </c>
      <c r="C16" s="761"/>
      <c r="D16" s="761"/>
      <c r="E16" s="761"/>
      <c r="K16" s="223"/>
      <c r="L16" s="223"/>
      <c r="M16" s="223"/>
      <c r="N16" s="223"/>
    </row>
    <row r="17" spans="2:14" ht="14.25" customHeight="1" x14ac:dyDescent="0.25">
      <c r="B17" s="929" t="str">
        <f>HYPERLINK("#'"&amp;'EWS DIRECTORY'!$J$231&amp;"'!A1",'EWS DIRECTORY'!$J$231)</f>
        <v>F-2-1-3</v>
      </c>
      <c r="C17" s="761"/>
      <c r="D17" s="761"/>
      <c r="E17" s="761"/>
      <c r="J17" s="223"/>
      <c r="K17" s="223"/>
      <c r="L17" s="223"/>
      <c r="M17" s="223"/>
      <c r="N17" s="223"/>
    </row>
    <row r="18" spans="2:14" ht="14.25" customHeight="1" x14ac:dyDescent="0.25">
      <c r="B18" s="929" t="str">
        <f>HYPERLINK("#'"&amp;'EWS DIRECTORY'!$J$232&amp;"'!A1",'EWS DIRECTORY'!$J$232)</f>
        <v>F-2-1-4</v>
      </c>
      <c r="C18" s="761"/>
      <c r="D18" s="761"/>
      <c r="E18" s="761"/>
      <c r="G18" s="443" t="s">
        <v>1919</v>
      </c>
      <c r="J18" s="223"/>
      <c r="K18" s="223"/>
      <c r="L18" s="223"/>
      <c r="M18" s="223"/>
      <c r="N18" s="223"/>
    </row>
    <row r="19" spans="2:14" ht="14.25" customHeight="1" x14ac:dyDescent="0.25">
      <c r="B19" s="929" t="str">
        <f>HYPERLINK("#'"&amp;'EWS DIRECTORY'!$J$233&amp;"'!A1",'EWS DIRECTORY'!$J$233)</f>
        <v>F-2-1-5</v>
      </c>
      <c r="C19" s="761"/>
      <c r="D19" s="761"/>
      <c r="E19" s="761"/>
      <c r="G19" s="223"/>
      <c r="H19" s="223"/>
      <c r="I19" s="223"/>
      <c r="J19" s="223"/>
      <c r="K19" s="223"/>
      <c r="L19" s="223"/>
      <c r="M19" s="223"/>
      <c r="N19" s="223"/>
    </row>
    <row r="20" spans="2:14" ht="14.25" customHeight="1" x14ac:dyDescent="0.25">
      <c r="B20" s="927" t="str">
        <f>HYPERLINK("#'"&amp;'EWS DIRECTORY'!$J$234&amp;"'!A1",'EWS DIRECTORY'!$J$234)</f>
        <v>F-2-1-6</v>
      </c>
      <c r="C20" s="761"/>
      <c r="D20" s="761"/>
      <c r="E20" s="761"/>
      <c r="G20" s="223" t="s">
        <v>1920</v>
      </c>
      <c r="H20" s="223"/>
      <c r="I20" s="223"/>
      <c r="J20" s="223"/>
      <c r="K20" s="223"/>
      <c r="L20" s="223"/>
      <c r="M20" s="223"/>
      <c r="N20" s="223"/>
    </row>
    <row r="21" spans="2:14" ht="14.25" customHeight="1" x14ac:dyDescent="0.25">
      <c r="G21" s="223"/>
      <c r="H21" s="223"/>
      <c r="I21" s="223"/>
      <c r="J21" s="223"/>
      <c r="K21" s="223"/>
      <c r="L21" s="223"/>
      <c r="M21" s="223"/>
      <c r="N21" s="223"/>
    </row>
    <row r="22" spans="2:14" ht="14.25" customHeight="1" x14ac:dyDescent="0.25">
      <c r="G22" s="1129" t="s">
        <v>1445</v>
      </c>
      <c r="H22" s="1131" t="s">
        <v>1446</v>
      </c>
      <c r="I22" s="764"/>
      <c r="J22" s="764"/>
      <c r="K22" s="764"/>
      <c r="L22" s="764"/>
      <c r="M22" s="764"/>
      <c r="N22" s="764"/>
    </row>
    <row r="23" spans="2:14" ht="14.25" customHeight="1" x14ac:dyDescent="0.25">
      <c r="G23" s="769"/>
      <c r="H23" s="449" t="s">
        <v>1452</v>
      </c>
      <c r="I23" s="1128" t="s">
        <v>1453</v>
      </c>
      <c r="J23" s="765"/>
      <c r="K23" s="80" t="s">
        <v>1454</v>
      </c>
      <c r="L23" s="80" t="s">
        <v>1455</v>
      </c>
      <c r="M23" s="80" t="s">
        <v>1456</v>
      </c>
      <c r="N23" s="80" t="s">
        <v>1457</v>
      </c>
    </row>
    <row r="24" spans="2:14" ht="33.75" customHeight="1" x14ac:dyDescent="0.25">
      <c r="G24" s="383">
        <v>1</v>
      </c>
      <c r="H24" s="446" t="e">
        <f>ID_MS_TH_PJK</f>
        <v>#N/A</v>
      </c>
      <c r="I24" s="1162" t="e">
        <f>NO_BPS</f>
        <v>#N/A</v>
      </c>
      <c r="J24" s="765"/>
      <c r="K24" s="382" t="e">
        <f>PEMBETULAN_KE</f>
        <v>#N/A</v>
      </c>
      <c r="L24" s="537" t="e">
        <f>TGL_TERIMA</f>
        <v>#N/A</v>
      </c>
      <c r="M24" s="384" t="str">
        <f>'F-2'!G9</f>
        <v>Keuntungan Pengalihan Aset selain persediaan</v>
      </c>
      <c r="N24" s="539">
        <f>'MAIN LEVEL'!AB53</f>
        <v>0</v>
      </c>
    </row>
    <row r="25" spans="2:14" ht="14.25" customHeight="1" x14ac:dyDescent="0.25">
      <c r="G25" s="223"/>
      <c r="H25" s="223"/>
      <c r="I25" s="223"/>
      <c r="J25" s="223"/>
      <c r="K25" s="223"/>
      <c r="L25" s="223"/>
      <c r="M25" s="223"/>
      <c r="N25" s="223"/>
    </row>
    <row r="26" spans="2:14" ht="14.25" customHeight="1" x14ac:dyDescent="0.25">
      <c r="G26" s="223"/>
      <c r="H26" s="223"/>
      <c r="I26" s="223"/>
      <c r="J26" s="223"/>
      <c r="K26" s="223"/>
      <c r="L26" s="223"/>
      <c r="M26" s="223"/>
      <c r="N26" s="223"/>
    </row>
    <row r="27" spans="2:14" ht="14.25" customHeight="1" x14ac:dyDescent="0.25">
      <c r="G27" s="223"/>
      <c r="H27" s="223"/>
      <c r="I27" s="223"/>
      <c r="J27" s="223"/>
      <c r="K27" s="223"/>
      <c r="L27" s="223"/>
      <c r="M27" s="223"/>
      <c r="N27" s="223"/>
    </row>
    <row r="28" spans="2:14" ht="30" customHeight="1" x14ac:dyDescent="0.25">
      <c r="B28" s="760"/>
      <c r="C28" s="761"/>
      <c r="D28" s="761"/>
      <c r="E28" s="761"/>
      <c r="G28" s="562" t="s">
        <v>1445</v>
      </c>
      <c r="H28" s="562" t="s">
        <v>1477</v>
      </c>
      <c r="I28" s="563" t="s">
        <v>1478</v>
      </c>
      <c r="J28" s="563" t="s">
        <v>1479</v>
      </c>
      <c r="K28" s="562" t="s">
        <v>1480</v>
      </c>
      <c r="L28" s="562" t="s">
        <v>1481</v>
      </c>
      <c r="M28" s="81"/>
      <c r="N28" s="81"/>
    </row>
    <row r="29" spans="2:14" ht="15" customHeight="1" x14ac:dyDescent="0.25">
      <c r="G29" s="409">
        <f t="array" ref="G29">IFERROR(_xlfn.SEQUENCE(COUNTA(H29:H31)),"")</f>
        <v>1</v>
      </c>
      <c r="H29" s="508" t="s">
        <v>2030</v>
      </c>
      <c r="I29" s="508"/>
      <c r="J29" s="508"/>
      <c r="K29" s="508"/>
      <c r="L29" s="508"/>
      <c r="M29" s="106"/>
      <c r="N29" s="106"/>
    </row>
    <row r="30" spans="2:14" ht="15" customHeight="1" x14ac:dyDescent="0.25">
      <c r="G30" s="410"/>
      <c r="H30" s="509" t="s">
        <v>1921</v>
      </c>
      <c r="I30" s="509"/>
      <c r="J30" s="509"/>
      <c r="K30" s="509"/>
      <c r="L30" s="509"/>
      <c r="M30" s="106"/>
      <c r="N30" s="106"/>
    </row>
    <row r="31" spans="2:14" ht="15" customHeight="1" x14ac:dyDescent="0.25">
      <c r="G31" s="510"/>
      <c r="H31" s="511"/>
      <c r="I31" s="511"/>
      <c r="J31" s="511"/>
      <c r="K31" s="511"/>
      <c r="L31" s="511"/>
      <c r="M31" s="106"/>
      <c r="N31" s="106"/>
    </row>
    <row r="32" spans="2:14" ht="15" customHeight="1" x14ac:dyDescent="0.25">
      <c r="G32" s="512"/>
      <c r="H32" s="507"/>
      <c r="I32" s="507"/>
      <c r="J32" s="507"/>
      <c r="K32" s="507" t="s">
        <v>1494</v>
      </c>
      <c r="L32" s="507">
        <f>SUM(L29:L31)</f>
        <v>0</v>
      </c>
      <c r="M32" s="106"/>
      <c r="N32" s="106"/>
    </row>
    <row r="33" spans="7:14" ht="15" customHeight="1" x14ac:dyDescent="0.25">
      <c r="G33" s="226"/>
      <c r="H33" s="226"/>
      <c r="I33" s="226"/>
      <c r="J33" s="107"/>
      <c r="K33" s="106"/>
      <c r="L33" s="106"/>
      <c r="M33" s="106"/>
      <c r="N33" s="106"/>
    </row>
    <row r="34" spans="7:14" ht="15" customHeight="1" x14ac:dyDescent="0.25">
      <c r="G34" s="107"/>
      <c r="H34" s="107"/>
      <c r="I34" s="107"/>
      <c r="J34" s="103"/>
      <c r="K34" s="108" t="s">
        <v>1500</v>
      </c>
      <c r="L34" s="507">
        <f>L32+N24</f>
        <v>0</v>
      </c>
      <c r="M34" s="106"/>
      <c r="N34" s="106"/>
    </row>
    <row r="35" spans="7:14" ht="15" customHeight="1" x14ac:dyDescent="0.25">
      <c r="G35" s="107"/>
      <c r="H35" s="107"/>
      <c r="I35" s="107"/>
      <c r="J35" s="107"/>
      <c r="K35" s="227"/>
      <c r="L35" s="106"/>
      <c r="M35" s="106"/>
      <c r="N35" s="106"/>
    </row>
    <row r="36" spans="7:14" ht="15" customHeight="1" x14ac:dyDescent="0.25">
      <c r="G36" s="107"/>
      <c r="H36" s="107"/>
      <c r="I36" s="107"/>
      <c r="J36" s="107"/>
      <c r="K36" s="227"/>
      <c r="L36" s="228"/>
      <c r="M36" s="228"/>
      <c r="N36" s="513"/>
    </row>
    <row r="37" spans="7:14" ht="15" customHeight="1" x14ac:dyDescent="0.25">
      <c r="G37" s="226"/>
      <c r="H37" s="226"/>
      <c r="I37" s="226"/>
      <c r="J37" s="107"/>
      <c r="K37" s="227"/>
      <c r="L37" s="228"/>
      <c r="M37" s="228"/>
      <c r="N37" s="513"/>
    </row>
    <row r="38" spans="7:14" ht="15" customHeight="1" x14ac:dyDescent="0.25">
      <c r="G38" s="103"/>
      <c r="H38" s="103"/>
      <c r="I38" s="103"/>
      <c r="J38" s="103"/>
      <c r="K38" s="103"/>
      <c r="L38" s="103"/>
      <c r="M38" s="103"/>
      <c r="N38" s="103"/>
    </row>
    <row r="39" spans="7:14" ht="15" customHeight="1" x14ac:dyDescent="0.25">
      <c r="G39" s="229"/>
      <c r="H39" s="770" t="s">
        <v>1507</v>
      </c>
      <c r="I39" s="764"/>
      <c r="J39" s="764"/>
      <c r="K39" s="763" t="s">
        <v>1508</v>
      </c>
      <c r="L39" s="764"/>
      <c r="M39" s="765"/>
      <c r="N39" s="133"/>
    </row>
    <row r="40" spans="7:14" ht="15" customHeight="1" x14ac:dyDescent="0.25">
      <c r="G40" s="229"/>
      <c r="H40" s="230" t="s">
        <v>796</v>
      </c>
      <c r="I40" s="427" t="s">
        <v>1510</v>
      </c>
      <c r="J40" s="428" t="s">
        <v>1511</v>
      </c>
      <c r="K40" s="428" t="s">
        <v>796</v>
      </c>
      <c r="L40" s="428" t="s">
        <v>1510</v>
      </c>
      <c r="M40" s="428" t="s">
        <v>1511</v>
      </c>
      <c r="N40" s="231"/>
    </row>
    <row r="41" spans="7:14" ht="15" customHeight="1" x14ac:dyDescent="0.25">
      <c r="G41" s="229"/>
      <c r="H41" s="226"/>
      <c r="I41" s="226"/>
      <c r="J41" s="226"/>
      <c r="K41" s="232"/>
      <c r="L41" s="232"/>
      <c r="M41" s="232"/>
      <c r="N41" s="232"/>
    </row>
    <row r="42" spans="7:14" ht="15" customHeight="1" x14ac:dyDescent="0.25">
      <c r="G42" s="233"/>
      <c r="H42" s="234"/>
      <c r="I42" s="234"/>
      <c r="J42" s="234"/>
      <c r="K42" s="235"/>
      <c r="L42" s="235"/>
      <c r="M42" s="235"/>
      <c r="N42" s="235"/>
    </row>
    <row r="43" spans="7:14" ht="15" customHeight="1" x14ac:dyDescent="0.25">
      <c r="G43" s="233"/>
      <c r="H43" s="234"/>
      <c r="I43" s="234"/>
      <c r="J43" s="234"/>
      <c r="K43" s="235"/>
      <c r="L43" s="235"/>
      <c r="M43" s="235"/>
      <c r="N43" s="235"/>
    </row>
    <row r="44" spans="7:14" ht="15" customHeight="1" x14ac:dyDescent="0.25">
      <c r="G44" s="229"/>
      <c r="H44" s="236"/>
      <c r="I44" s="236"/>
      <c r="J44" s="236"/>
      <c r="K44" s="237"/>
      <c r="L44" s="237"/>
      <c r="M44" s="237"/>
      <c r="N44" s="232"/>
    </row>
  </sheetData>
  <mergeCells count="22">
    <mergeCell ref="G9:K11"/>
    <mergeCell ref="H22:N22"/>
    <mergeCell ref="B6:E6"/>
    <mergeCell ref="B28:E28"/>
    <mergeCell ref="B15:E15"/>
    <mergeCell ref="B20:E20"/>
    <mergeCell ref="H39:J39"/>
    <mergeCell ref="K39:M39"/>
    <mergeCell ref="B4:E4"/>
    <mergeCell ref="G7:N7"/>
    <mergeCell ref="B16:E16"/>
    <mergeCell ref="B18:E18"/>
    <mergeCell ref="B12:E12"/>
    <mergeCell ref="I24:J24"/>
    <mergeCell ref="I23:J23"/>
    <mergeCell ref="B14:E14"/>
    <mergeCell ref="G22:G23"/>
    <mergeCell ref="B17:E17"/>
    <mergeCell ref="B8:E8"/>
    <mergeCell ref="B13:E13"/>
    <mergeCell ref="B19:E19"/>
    <mergeCell ref="B10:E10"/>
  </mergeCells>
  <hyperlinks>
    <hyperlink ref="B4" location="PANDUAN!A1" display="PANDUAN" xr:uid="{00000000-0004-0000-EA00-000000000000}"/>
    <hyperlink ref="B6" location="'EWS DIRECTORY'!A1" display="EWS DIRECTORY" xr:uid="{00000000-0004-0000-EA00-000001000000}"/>
    <hyperlink ref="B8" location="'DATA PEMICU'!A1" display="DATA PEMICU" xr:uid="{00000000-0004-0000-EA00-000002000000}"/>
    <hyperlink ref="B10" location="'DATA PENGUJI'!A1" display="DATA PENGUJI" xr:uid="{00000000-0004-0000-EA00-000003000000}"/>
    <hyperlink ref="B12" location="'MAIN LEVEL'!A1" display="MAIN LEVEL" xr:uid="{00000000-0004-0000-EA00-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2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B00-000000000000}">
  <sheetPr codeName="Sheet109">
    <tabColor theme="4" tint="-0.249977111117893"/>
    <pageSetUpPr fitToPage="1"/>
  </sheetPr>
  <dimension ref="A1:AH50"/>
  <sheetViews>
    <sheetView topLeftCell="B25" zoomScaleNormal="100" workbookViewId="0"/>
  </sheetViews>
  <sheetFormatPr defaultColWidth="3.88671875" defaultRowHeight="13.8" x14ac:dyDescent="0.25"/>
  <cols>
    <col min="1" max="1" width="0" style="110" hidden="1"/>
    <col min="2" max="5" width="3.88671875" style="177" customWidth="1"/>
    <col min="6" max="6" width="3.88671875" style="110" customWidth="1"/>
    <col min="7" max="7" width="3.88671875" style="254" customWidth="1"/>
    <col min="8" max="16384" width="3.88671875" style="254"/>
  </cols>
  <sheetData>
    <row r="1" spans="2:34" x14ac:dyDescent="0.25">
      <c r="G1" s="178"/>
      <c r="H1" s="55"/>
      <c r="I1" s="55"/>
      <c r="J1" s="55"/>
      <c r="K1" s="55"/>
      <c r="L1" s="55"/>
      <c r="M1" s="55"/>
    </row>
    <row r="2" spans="2:34" ht="15" customHeight="1" x14ac:dyDescent="0.25">
      <c r="G2" s="124" t="s">
        <v>1674</v>
      </c>
      <c r="H2" s="124"/>
      <c r="I2" s="124"/>
      <c r="J2" s="124"/>
      <c r="K2" s="124"/>
      <c r="L2" s="124"/>
      <c r="M2" s="124"/>
      <c r="N2" s="124"/>
      <c r="O2" s="124"/>
      <c r="P2" s="124"/>
      <c r="Q2" s="124"/>
      <c r="R2" s="124"/>
      <c r="S2" s="124"/>
      <c r="T2" s="124"/>
      <c r="U2" s="124"/>
      <c r="V2" s="124"/>
      <c r="W2" s="124"/>
      <c r="X2" s="124"/>
      <c r="Y2" s="278"/>
      <c r="Z2" s="278"/>
      <c r="AA2" s="278"/>
      <c r="AB2" s="278"/>
      <c r="AC2" s="278"/>
      <c r="AD2" s="278"/>
      <c r="AE2" s="278"/>
      <c r="AF2" s="278"/>
      <c r="AG2" s="278"/>
      <c r="AH2" s="278"/>
    </row>
    <row r="3" spans="2:34" ht="15" customHeight="1" x14ac:dyDescent="0.25">
      <c r="B3" s="111"/>
      <c r="C3" s="111"/>
      <c r="D3" s="111"/>
      <c r="E3" s="111"/>
      <c r="G3" s="124" t="s">
        <v>1675</v>
      </c>
      <c r="H3" s="124"/>
      <c r="I3" s="124"/>
      <c r="J3" s="124"/>
      <c r="K3" s="124"/>
      <c r="L3" s="124"/>
      <c r="M3" s="124"/>
      <c r="N3" s="124"/>
      <c r="O3" s="124"/>
      <c r="P3" s="124"/>
      <c r="Q3" s="124"/>
      <c r="R3" s="124"/>
      <c r="S3" s="124"/>
      <c r="T3" s="124"/>
      <c r="U3" s="124"/>
      <c r="V3" s="124"/>
      <c r="W3" s="124"/>
      <c r="X3" s="124"/>
      <c r="Y3" s="278"/>
      <c r="Z3" s="278"/>
      <c r="AA3" s="278"/>
      <c r="AB3" s="278"/>
      <c r="AC3" s="278"/>
      <c r="AD3" s="278"/>
      <c r="AE3" s="278"/>
      <c r="AF3" s="278"/>
      <c r="AG3" s="278"/>
      <c r="AH3" s="278"/>
    </row>
    <row r="4" spans="2:34" ht="15" customHeight="1" x14ac:dyDescent="0.25">
      <c r="B4" s="762" t="s">
        <v>79</v>
      </c>
      <c r="C4" s="761"/>
      <c r="D4" s="761"/>
      <c r="E4" s="761"/>
      <c r="G4" s="124"/>
      <c r="H4" s="124"/>
      <c r="I4" s="124"/>
      <c r="J4" s="124"/>
      <c r="K4" s="124"/>
      <c r="L4" s="124"/>
      <c r="M4" s="124"/>
      <c r="N4" s="124"/>
      <c r="O4" s="124"/>
      <c r="P4" s="124"/>
      <c r="Q4" s="124"/>
      <c r="R4" s="124"/>
      <c r="S4" s="124"/>
      <c r="T4" s="124"/>
      <c r="U4" s="124"/>
      <c r="V4" s="124"/>
      <c r="W4" s="124"/>
      <c r="X4" s="124"/>
      <c r="Y4" s="278"/>
      <c r="Z4" s="278"/>
      <c r="AA4" s="278"/>
      <c r="AB4" s="278"/>
      <c r="AC4" s="278"/>
      <c r="AD4" s="278"/>
      <c r="AE4" s="278"/>
      <c r="AF4" s="278"/>
      <c r="AG4" s="278"/>
      <c r="AH4" s="278"/>
    </row>
    <row r="5" spans="2:34" ht="15" customHeight="1" x14ac:dyDescent="0.25">
      <c r="B5" s="111"/>
      <c r="C5" s="111"/>
      <c r="D5" s="111"/>
      <c r="E5" s="111"/>
      <c r="G5" s="124"/>
      <c r="H5" s="124"/>
      <c r="I5" s="124"/>
      <c r="J5" s="124"/>
      <c r="K5" s="124"/>
      <c r="L5" s="124"/>
      <c r="M5" s="124"/>
      <c r="N5" s="124"/>
      <c r="O5" s="124"/>
      <c r="P5" s="124"/>
      <c r="Q5" s="124"/>
      <c r="R5" s="124"/>
      <c r="S5" s="124"/>
      <c r="T5" s="124"/>
      <c r="U5" s="124"/>
      <c r="V5" s="124"/>
      <c r="W5" s="124"/>
      <c r="X5" s="124"/>
      <c r="Y5" s="278"/>
      <c r="Z5" s="278"/>
      <c r="AA5" s="278"/>
      <c r="AB5" s="278"/>
      <c r="AC5" s="278"/>
      <c r="AD5" s="278"/>
      <c r="AE5" s="278"/>
      <c r="AF5" s="278"/>
      <c r="AG5" s="278"/>
      <c r="AH5" s="278"/>
    </row>
    <row r="6" spans="2:34" ht="15" customHeight="1" x14ac:dyDescent="0.25">
      <c r="B6" s="762" t="s">
        <v>87</v>
      </c>
      <c r="C6" s="761"/>
      <c r="D6" s="761"/>
      <c r="E6" s="761"/>
      <c r="G6" s="124"/>
      <c r="H6" s="124"/>
      <c r="I6" s="124"/>
      <c r="J6" s="124"/>
      <c r="K6" s="124"/>
      <c r="L6" s="124"/>
      <c r="M6" s="124"/>
      <c r="N6" s="124"/>
      <c r="O6" s="124"/>
      <c r="P6" s="124"/>
      <c r="Q6" s="124"/>
      <c r="R6" s="124"/>
      <c r="S6" s="124"/>
      <c r="T6" s="124"/>
      <c r="U6" s="124"/>
      <c r="V6" s="124"/>
      <c r="W6" s="124"/>
      <c r="X6" s="124"/>
      <c r="Y6" s="278"/>
      <c r="Z6" s="278"/>
      <c r="AA6" s="278"/>
      <c r="AB6" s="278"/>
      <c r="AC6" s="278"/>
      <c r="AD6" s="278"/>
      <c r="AE6" s="278"/>
      <c r="AF6" s="278"/>
      <c r="AG6" s="278"/>
      <c r="AH6" s="278"/>
    </row>
    <row r="7" spans="2:34" ht="15" customHeight="1" x14ac:dyDescent="0.25">
      <c r="B7" s="111"/>
      <c r="C7" s="111"/>
      <c r="D7" s="111"/>
      <c r="E7" s="111"/>
      <c r="G7" s="798" t="s">
        <v>1676</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row>
    <row r="8" spans="2:34" ht="15" customHeight="1" x14ac:dyDescent="0.25">
      <c r="B8" s="762" t="s">
        <v>94</v>
      </c>
      <c r="C8" s="761"/>
      <c r="D8" s="761"/>
      <c r="E8" s="761"/>
      <c r="G8" s="124"/>
      <c r="H8" s="124"/>
      <c r="I8" s="124"/>
      <c r="J8" s="124"/>
      <c r="K8" s="124"/>
      <c r="L8" s="124"/>
      <c r="M8" s="124"/>
      <c r="N8" s="124"/>
      <c r="O8" s="124"/>
      <c r="P8" s="124"/>
      <c r="Q8" s="124"/>
      <c r="R8" s="124"/>
      <c r="S8" s="124"/>
      <c r="T8" s="124"/>
      <c r="U8" s="124"/>
      <c r="V8" s="124"/>
      <c r="W8" s="124"/>
      <c r="X8" s="124"/>
      <c r="Y8" s="278"/>
      <c r="Z8" s="278"/>
      <c r="AA8" s="278"/>
      <c r="AB8" s="278"/>
      <c r="AC8" s="278"/>
      <c r="AD8" s="278"/>
      <c r="AE8" s="278"/>
      <c r="AF8" s="278"/>
      <c r="AG8" s="278"/>
      <c r="AH8" s="278"/>
    </row>
    <row r="9" spans="2:34" ht="15" customHeight="1" x14ac:dyDescent="0.25">
      <c r="B9" s="111"/>
      <c r="C9" s="111"/>
      <c r="D9" s="111"/>
      <c r="E9" s="111"/>
      <c r="G9" s="803" t="str">
        <f>'MAIN LEVEL'!I54</f>
        <v>Pendapatan Bunga dan Jasa Giro</v>
      </c>
      <c r="H9" s="789"/>
      <c r="I9" s="789"/>
      <c r="J9" s="789"/>
      <c r="K9" s="789"/>
      <c r="L9" s="789"/>
      <c r="M9" s="789"/>
      <c r="N9" s="789"/>
      <c r="O9" s="789"/>
      <c r="P9" s="789"/>
      <c r="Q9" s="789"/>
      <c r="R9" s="789"/>
      <c r="S9" s="789"/>
      <c r="T9" s="790"/>
      <c r="U9" s="279" t="s">
        <v>796</v>
      </c>
      <c r="V9" s="280"/>
      <c r="W9" s="280"/>
      <c r="X9" s="280"/>
      <c r="Y9" s="280"/>
      <c r="Z9" s="280" t="s">
        <v>1678</v>
      </c>
      <c r="AA9" s="182" t="e">
        <f>NAMA_WP</f>
        <v>#N/A</v>
      </c>
      <c r="AB9" s="281"/>
      <c r="AC9" s="281"/>
      <c r="AD9" s="281"/>
      <c r="AE9" s="281"/>
      <c r="AF9" s="281"/>
      <c r="AG9" s="281"/>
      <c r="AH9" s="282"/>
    </row>
    <row r="10" spans="2:34" ht="15" customHeight="1" x14ac:dyDescent="0.25">
      <c r="B10" s="762" t="s">
        <v>101</v>
      </c>
      <c r="C10" s="761"/>
      <c r="D10" s="761"/>
      <c r="E10" s="761"/>
      <c r="G10" s="804"/>
      <c r="H10" s="792"/>
      <c r="I10" s="792"/>
      <c r="J10" s="792"/>
      <c r="K10" s="792"/>
      <c r="L10" s="792"/>
      <c r="M10" s="792"/>
      <c r="N10" s="792"/>
      <c r="O10" s="792"/>
      <c r="P10" s="792"/>
      <c r="Q10" s="792"/>
      <c r="R10" s="792"/>
      <c r="S10" s="792"/>
      <c r="T10" s="805"/>
      <c r="U10" s="283" t="s">
        <v>1401</v>
      </c>
      <c r="V10" s="124"/>
      <c r="W10" s="124"/>
      <c r="X10" s="124"/>
      <c r="Y10" s="124"/>
      <c r="Z10" s="124" t="s">
        <v>1678</v>
      </c>
      <c r="AA10" s="124" t="e">
        <f>NPWP</f>
        <v>#N/A</v>
      </c>
      <c r="AB10" s="278"/>
      <c r="AC10" s="278"/>
      <c r="AD10" s="278"/>
      <c r="AE10" s="278"/>
      <c r="AF10" s="278"/>
      <c r="AG10" s="278"/>
      <c r="AH10" s="284"/>
    </row>
    <row r="11" spans="2:34" ht="15" customHeight="1" x14ac:dyDescent="0.25">
      <c r="G11" s="806"/>
      <c r="H11" s="794"/>
      <c r="I11" s="794"/>
      <c r="J11" s="794"/>
      <c r="K11" s="794"/>
      <c r="L11" s="794"/>
      <c r="M11" s="794"/>
      <c r="N11" s="794"/>
      <c r="O11" s="794"/>
      <c r="P11" s="794"/>
      <c r="Q11" s="794"/>
      <c r="R11" s="794"/>
      <c r="S11" s="794"/>
      <c r="T11" s="807"/>
      <c r="U11" s="285" t="s">
        <v>1679</v>
      </c>
      <c r="V11" s="190"/>
      <c r="W11" s="190"/>
      <c r="X11" s="190"/>
      <c r="Y11" s="190"/>
      <c r="Z11" s="190" t="s">
        <v>1678</v>
      </c>
      <c r="AA11" s="190" t="e">
        <f>ID_MS_TH_PJK</f>
        <v>#N/A</v>
      </c>
      <c r="AB11" s="286"/>
      <c r="AC11" s="286"/>
      <c r="AD11" s="286"/>
      <c r="AE11" s="286"/>
      <c r="AF11" s="286"/>
      <c r="AG11" s="286"/>
      <c r="AH11" s="287"/>
    </row>
    <row r="12" spans="2:34" ht="15" customHeight="1" x14ac:dyDescent="0.25">
      <c r="B12" s="762" t="s">
        <v>106</v>
      </c>
      <c r="C12" s="761"/>
      <c r="D12" s="761"/>
      <c r="E12" s="761"/>
      <c r="G12" s="124"/>
      <c r="H12" s="124"/>
      <c r="I12" s="124"/>
      <c r="J12" s="124"/>
      <c r="K12" s="124"/>
      <c r="L12" s="124"/>
      <c r="M12" s="124"/>
      <c r="N12" s="124"/>
      <c r="O12" s="124"/>
      <c r="P12" s="124"/>
      <c r="Q12" s="124"/>
      <c r="R12" s="124"/>
      <c r="S12" s="124"/>
      <c r="T12" s="124"/>
      <c r="U12" s="124"/>
      <c r="V12" s="124"/>
      <c r="W12" s="124"/>
      <c r="X12" s="124"/>
      <c r="Y12" s="278"/>
      <c r="Z12" s="278"/>
      <c r="AA12" s="278"/>
      <c r="AB12" s="278"/>
      <c r="AC12" s="278"/>
      <c r="AD12" s="278"/>
      <c r="AE12" s="278"/>
      <c r="AF12" s="278"/>
      <c r="AG12" s="278"/>
      <c r="AH12" s="278"/>
    </row>
    <row r="13" spans="2:34" ht="15" customHeight="1" x14ac:dyDescent="0.25">
      <c r="B13" s="927" t="str">
        <f>HYPERLINK("#'"&amp;'EWS DIRECTORY'!$J$235&amp;"'!A1",'EWS DIRECTORY'!$J$235)</f>
        <v>F-3</v>
      </c>
      <c r="C13" s="761"/>
      <c r="D13" s="761"/>
      <c r="E13" s="761"/>
      <c r="G13" s="928" t="str">
        <f>"Pengujian yang telah dilakukan atas pos "&amp;G9&amp;" dapat disimpulkan:"</f>
        <v>Pengujian yang telah dilakukan atas pos Pendapatan Bunga dan Jasa Giro dapat disimpulkan:</v>
      </c>
      <c r="H13" s="792"/>
      <c r="I13" s="792"/>
      <c r="J13" s="792"/>
      <c r="K13" s="792"/>
      <c r="L13" s="792"/>
      <c r="M13" s="792"/>
      <c r="N13" s="792"/>
      <c r="O13" s="792"/>
      <c r="P13" s="792"/>
      <c r="Q13" s="792"/>
      <c r="R13" s="792"/>
      <c r="S13" s="792"/>
      <c r="T13" s="792"/>
      <c r="U13" s="792"/>
      <c r="V13" s="792"/>
      <c r="W13" s="792"/>
      <c r="X13" s="792"/>
      <c r="Y13" s="792"/>
      <c r="Z13" s="792"/>
      <c r="AA13" s="792"/>
      <c r="AB13" s="792"/>
      <c r="AC13" s="792"/>
      <c r="AD13" s="792"/>
      <c r="AE13" s="792"/>
      <c r="AF13" s="792"/>
      <c r="AG13" s="792"/>
      <c r="AH13" s="792"/>
    </row>
    <row r="14" spans="2:34" ht="15" customHeight="1" x14ac:dyDescent="0.25">
      <c r="B14" s="931" t="str">
        <f>HYPERLINK("#'"&amp;'EWS DIRECTORY'!$J$236&amp;"'!A1",'EWS DIRECTORY'!$J$236)</f>
        <v>F-3-1</v>
      </c>
      <c r="C14" s="761"/>
      <c r="D14" s="761"/>
      <c r="E14" s="761"/>
      <c r="G14" s="124"/>
      <c r="H14" s="124"/>
      <c r="I14" s="124"/>
      <c r="J14" s="124"/>
      <c r="K14" s="124"/>
      <c r="L14" s="124"/>
      <c r="M14" s="124"/>
      <c r="N14" s="124"/>
      <c r="O14" s="124"/>
      <c r="P14" s="124"/>
      <c r="Q14" s="124"/>
      <c r="R14" s="124"/>
      <c r="S14" s="124"/>
      <c r="T14" s="124"/>
      <c r="U14" s="124"/>
      <c r="V14" s="124"/>
      <c r="W14" s="124"/>
      <c r="X14" s="124"/>
      <c r="Y14" s="278"/>
      <c r="Z14" s="278"/>
      <c r="AA14" s="278"/>
      <c r="AB14" s="278"/>
      <c r="AC14" s="278"/>
      <c r="AD14" s="278"/>
      <c r="AE14" s="278"/>
      <c r="AF14" s="278"/>
      <c r="AG14" s="278"/>
      <c r="AH14" s="278"/>
    </row>
    <row r="15" spans="2:34" ht="15" customHeight="1" x14ac:dyDescent="0.25">
      <c r="B15" s="929" t="str">
        <f>HYPERLINK("#'"&amp;'EWS DIRECTORY'!$J$237&amp;"'!A1",'EWS DIRECTORY'!$J$237)</f>
        <v>F-3-1-1</v>
      </c>
      <c r="C15" s="761"/>
      <c r="D15" s="761"/>
      <c r="E15" s="761"/>
      <c r="G15" s="124"/>
      <c r="H15" s="124" t="str">
        <f>"Jumlah "&amp;G9&amp;" menurut petugas :"</f>
        <v>Jumlah Pendapatan Bunga dan Jasa Giro menurut petugas :</v>
      </c>
      <c r="I15" s="124"/>
      <c r="J15" s="124"/>
      <c r="K15" s="124"/>
      <c r="L15" s="124"/>
      <c r="M15" s="124"/>
      <c r="N15" s="124"/>
      <c r="O15" s="124"/>
      <c r="P15" s="124"/>
      <c r="Q15" s="124"/>
      <c r="R15" s="124"/>
      <c r="S15" s="124"/>
      <c r="T15" s="124"/>
      <c r="U15" s="124"/>
      <c r="V15" s="124"/>
      <c r="W15" s="124"/>
      <c r="X15" s="124"/>
      <c r="Y15" s="278"/>
      <c r="Z15" s="278"/>
      <c r="AA15" s="278"/>
      <c r="AB15" s="278"/>
      <c r="AC15" s="278"/>
      <c r="AD15" s="278"/>
      <c r="AE15" s="278"/>
      <c r="AF15" s="278"/>
      <c r="AG15" s="278"/>
      <c r="AH15" s="278"/>
    </row>
    <row r="16" spans="2:34" ht="15" customHeight="1" x14ac:dyDescent="0.25">
      <c r="B16" s="929" t="str">
        <f>HYPERLINK("#'"&amp;'EWS DIRECTORY'!$J$238&amp;"'!A1",'EWS DIRECTORY'!$J$238)</f>
        <v>F-3-1-2</v>
      </c>
      <c r="C16" s="761"/>
      <c r="D16" s="761"/>
      <c r="E16" s="761"/>
      <c r="G16" s="82" t="s">
        <v>1445</v>
      </c>
      <c r="H16" s="1163" t="s">
        <v>1707</v>
      </c>
      <c r="I16" s="789"/>
      <c r="J16" s="789"/>
      <c r="K16" s="789"/>
      <c r="L16" s="789"/>
      <c r="M16" s="789"/>
      <c r="N16" s="789"/>
      <c r="O16" s="789"/>
      <c r="P16" s="789"/>
      <c r="Q16" s="789"/>
      <c r="R16" s="789"/>
      <c r="S16" s="937" t="s">
        <v>1767</v>
      </c>
      <c r="T16" s="765"/>
      <c r="U16" s="934" t="s">
        <v>1768</v>
      </c>
      <c r="V16" s="764"/>
      <c r="W16" s="764"/>
      <c r="X16" s="764"/>
      <c r="Y16" s="764"/>
      <c r="Z16" s="764"/>
      <c r="AA16" s="765"/>
      <c r="AB16" s="278"/>
      <c r="AC16" s="278"/>
      <c r="AD16" s="278"/>
      <c r="AE16" s="278"/>
      <c r="AF16" s="278"/>
      <c r="AG16" s="278"/>
      <c r="AH16" s="278"/>
    </row>
    <row r="17" spans="2:34" ht="15" customHeight="1" x14ac:dyDescent="0.25">
      <c r="B17" s="929" t="str">
        <f>HYPERLINK("#'"&amp;'EWS DIRECTORY'!$J$239&amp;"'!A1",'EWS DIRECTORY'!$J$239)</f>
        <v>F-3-1-3</v>
      </c>
      <c r="C17" s="761"/>
      <c r="D17" s="761"/>
      <c r="E17" s="761"/>
      <c r="G17" s="84">
        <v>1</v>
      </c>
      <c r="H17" s="926" t="e">
        <f>MASTER!N5</f>
        <v>#N/A</v>
      </c>
      <c r="I17" s="824"/>
      <c r="J17" s="824"/>
      <c r="K17" s="824"/>
      <c r="L17" s="824"/>
      <c r="M17" s="824"/>
      <c r="N17" s="824"/>
      <c r="O17" s="824"/>
      <c r="P17" s="824"/>
      <c r="Q17" s="824"/>
      <c r="R17" s="825"/>
      <c r="S17" s="936" t="s">
        <v>559</v>
      </c>
      <c r="T17" s="790"/>
      <c r="U17" s="923" t="str">
        <f>IF('F-3-1'!I38='F-3-1'!M18,'F-3-1'!AB18,
IF('F-3-1'!I38='F-3-1'!M20,'F-3-1'!AB20,
IF('F-3-1'!I38='F-3-1'!M22,'F-3-1'!AB22,
IF('F-3-1'!I38='F-3-1'!M24,'F-3-1'!AB24,
IF('F-3-1'!I38='F-3-1'!M26,'F-3-1'!AB26,
IF('F-3-1'!I38='F-3-1'!M28,'F-3-1'!AB28,"Tidak Ditemukan"))))))</f>
        <v>Tidak Ditemukan</v>
      </c>
      <c r="V17" s="764"/>
      <c r="W17" s="764"/>
      <c r="X17" s="764"/>
      <c r="Y17" s="764"/>
      <c r="Z17" s="764"/>
      <c r="AA17" s="765"/>
      <c r="AB17" s="278"/>
      <c r="AC17" s="278"/>
      <c r="AD17" s="278"/>
      <c r="AE17" s="278"/>
      <c r="AF17" s="278"/>
      <c r="AG17" s="278"/>
      <c r="AH17" s="278"/>
    </row>
    <row r="18" spans="2:34" ht="15" customHeight="1" x14ac:dyDescent="0.25">
      <c r="B18" s="929" t="str">
        <f>HYPERLINK("#'"&amp;'EWS DIRECTORY'!$J$240&amp;"'!A1",'EWS DIRECTORY'!$J$240)</f>
        <v>F-3-1-4</v>
      </c>
      <c r="C18" s="761"/>
      <c r="D18" s="761"/>
      <c r="E18" s="761"/>
      <c r="G18" s="84">
        <v>2</v>
      </c>
      <c r="H18" s="926" t="e">
        <f>MASTER!N6</f>
        <v>#N/A</v>
      </c>
      <c r="I18" s="824"/>
      <c r="J18" s="824"/>
      <c r="K18" s="824"/>
      <c r="L18" s="824"/>
      <c r="M18" s="824"/>
      <c r="N18" s="824"/>
      <c r="O18" s="824"/>
      <c r="P18" s="824"/>
      <c r="Q18" s="824"/>
      <c r="R18" s="825"/>
      <c r="S18" s="792"/>
      <c r="T18" s="805"/>
      <c r="U18" s="923" t="str">
        <f>IF('F-3-1'!I38='F-3-1'!M18,'F-3-1'!AG18,
IF('F-3-1'!I38='F-3-1'!M20,'F-3-1'!AG20,
IF('F-3-1'!I38='F-3-1'!M22,'F-3-1'!AG22,
IF('F-3-1'!I38='F-3-1'!M24,'F-3-1'!AG24,
IF('F-3-1'!I38='F-3-1'!M26,'F-3-1'!AG26,
IF('F-3-1'!I38='F-3-1'!M28,'F-3-1'!AG28,"Tidak Ditemukan"))))))</f>
        <v>Tidak Ditemukan</v>
      </c>
      <c r="V18" s="764"/>
      <c r="W18" s="764"/>
      <c r="X18" s="764"/>
      <c r="Y18" s="764"/>
      <c r="Z18" s="764"/>
      <c r="AA18" s="765"/>
      <c r="AB18" s="278"/>
      <c r="AC18" s="278"/>
      <c r="AD18" s="278"/>
      <c r="AE18" s="278"/>
      <c r="AF18" s="278"/>
      <c r="AG18" s="278"/>
      <c r="AH18" s="278"/>
    </row>
    <row r="19" spans="2:34" ht="15" customHeight="1" x14ac:dyDescent="0.25">
      <c r="B19" s="929" t="str">
        <f>HYPERLINK("#'"&amp;'EWS DIRECTORY'!$J$241&amp;"'!A1",'EWS DIRECTORY'!$J$241)</f>
        <v>F-3-1-5</v>
      </c>
      <c r="C19" s="761"/>
      <c r="D19" s="761"/>
      <c r="E19" s="761"/>
      <c r="G19" s="84">
        <v>3</v>
      </c>
      <c r="H19" s="926" t="e">
        <f>MASTER!N7</f>
        <v>#N/A</v>
      </c>
      <c r="I19" s="824"/>
      <c r="J19" s="824"/>
      <c r="K19" s="824"/>
      <c r="L19" s="824"/>
      <c r="M19" s="824"/>
      <c r="N19" s="824"/>
      <c r="O19" s="824"/>
      <c r="P19" s="824"/>
      <c r="Q19" s="824"/>
      <c r="R19" s="825"/>
      <c r="S19" s="792"/>
      <c r="T19" s="805"/>
      <c r="U19" s="923" t="str">
        <f>IF('F-3-1'!I38='F-3-1'!M18,'F-3-1'!AL18,
IF('F-3-1'!I38='F-3-1'!M20,'F-3-1'!AL20,
IF('F-3-1'!I38='F-3-1'!M22,'F-3-1'!AL22,
IF('F-3-1'!I38='F-3-1'!M24,'F-3-1'!AL24,
IF('F-3-1'!I38='F-3-1'!M26,'F-3-1'!AL26,
IF('F-3-1'!I38='F-3-1'!M28,'F-3-1'!AL28,"Tidak Ditemukan"))))))</f>
        <v>Tidak Ditemukan</v>
      </c>
      <c r="V19" s="764"/>
      <c r="W19" s="764"/>
      <c r="X19" s="764"/>
      <c r="Y19" s="764"/>
      <c r="Z19" s="764"/>
      <c r="AA19" s="765"/>
      <c r="AB19" s="278"/>
      <c r="AC19" s="278"/>
      <c r="AD19" s="278"/>
      <c r="AE19" s="278"/>
      <c r="AF19" s="278"/>
      <c r="AG19" s="278"/>
      <c r="AH19" s="278"/>
    </row>
    <row r="20" spans="2:34" ht="15" customHeight="1" x14ac:dyDescent="0.25">
      <c r="B20" s="929" t="str">
        <f>HYPERLINK("#'"&amp;'EWS DIRECTORY'!$J$242&amp;"'!A1",'EWS DIRECTORY'!$J$242)</f>
        <v>F-3-1-6</v>
      </c>
      <c r="C20" s="761"/>
      <c r="D20" s="761"/>
      <c r="E20" s="761"/>
      <c r="G20" s="84">
        <v>4</v>
      </c>
      <c r="H20" s="926" t="e">
        <f>MASTER!N8</f>
        <v>#N/A</v>
      </c>
      <c r="I20" s="824"/>
      <c r="J20" s="824"/>
      <c r="K20" s="824"/>
      <c r="L20" s="824"/>
      <c r="M20" s="824"/>
      <c r="N20" s="824"/>
      <c r="O20" s="824"/>
      <c r="P20" s="824"/>
      <c r="Q20" s="824"/>
      <c r="R20" s="825"/>
      <c r="S20" s="792"/>
      <c r="T20" s="805"/>
      <c r="U20" s="923" t="str">
        <f>IF('F-3-1'!I38='F-3-1'!M18,'F-3-1'!AQ18,
IF('F-3-1'!I38='F-3-1'!M20,'F-3-1'!AQ20,
IF('F-3-1'!I38='F-3-1'!M22,'F-3-1'!AQ22,
IF('F-3-1'!I38='F-3-1'!M24,'F-3-1'!AQ24,
IF('F-3-1'!I38='F-3-1'!M26,'F-3-1'!AQ26,
IF('F-3-1'!I38='F-3-1'!M28,'F-3-1'!AQ28,"Tidak Ditemukan"))))))</f>
        <v>Tidak Ditemukan</v>
      </c>
      <c r="V20" s="764"/>
      <c r="W20" s="764"/>
      <c r="X20" s="764"/>
      <c r="Y20" s="764"/>
      <c r="Z20" s="764"/>
      <c r="AA20" s="765"/>
      <c r="AB20" s="278"/>
      <c r="AC20" s="278"/>
      <c r="AD20" s="278"/>
      <c r="AE20" s="278"/>
      <c r="AF20" s="278"/>
      <c r="AG20" s="278"/>
      <c r="AH20" s="278"/>
    </row>
    <row r="21" spans="2:34" ht="15" customHeight="1" x14ac:dyDescent="0.25">
      <c r="G21" s="84">
        <v>5</v>
      </c>
      <c r="H21" s="926" t="e">
        <f>MASTER!N9</f>
        <v>#N/A</v>
      </c>
      <c r="I21" s="824"/>
      <c r="J21" s="824"/>
      <c r="K21" s="824"/>
      <c r="L21" s="824"/>
      <c r="M21" s="824"/>
      <c r="N21" s="824"/>
      <c r="O21" s="824"/>
      <c r="P21" s="824"/>
      <c r="Q21" s="824"/>
      <c r="R21" s="825"/>
      <c r="S21" s="792"/>
      <c r="T21" s="805"/>
      <c r="U21" s="923" t="str">
        <f>IF('F-3-1'!I38='F-3-1'!M18,'F-3-1'!AV18,
IF('F-3-1'!I38='F-3-1'!M20,'F-3-1'!AV20,
IF('F-3-1'!I38='F-3-1'!M22,'F-3-1'!AV22,
IF('F-3-1'!I38='F-3-1'!M24,'F-3-1'!AV24,
IF('F-3-1'!I38='F-3-1'!M26,'F-3-1'!AV26,
IF('F-3-1'!I38='F-3-1'!M28,'F-3-1'!AV28,"Tidak Ditemukan"))))))</f>
        <v>Tidak Ditemukan</v>
      </c>
      <c r="V21" s="764"/>
      <c r="W21" s="764"/>
      <c r="X21" s="764"/>
      <c r="Y21" s="764"/>
      <c r="Z21" s="764"/>
      <c r="AA21" s="765"/>
      <c r="AB21" s="278"/>
      <c r="AC21" s="278"/>
      <c r="AD21" s="278"/>
      <c r="AE21" s="278"/>
      <c r="AF21" s="278"/>
      <c r="AG21" s="278"/>
      <c r="AH21" s="278"/>
    </row>
    <row r="22" spans="2:34" ht="15" customHeight="1" x14ac:dyDescent="0.25">
      <c r="G22" s="84">
        <v>6</v>
      </c>
      <c r="H22" s="926" t="e">
        <f>MASTER!N10</f>
        <v>#N/A</v>
      </c>
      <c r="I22" s="824"/>
      <c r="J22" s="824"/>
      <c r="K22" s="824"/>
      <c r="L22" s="824"/>
      <c r="M22" s="824"/>
      <c r="N22" s="824"/>
      <c r="O22" s="824"/>
      <c r="P22" s="824"/>
      <c r="Q22" s="824"/>
      <c r="R22" s="825"/>
      <c r="S22" s="792"/>
      <c r="T22" s="805"/>
      <c r="U22" s="923" t="str">
        <f>IF('F-3-1'!I38='F-3-1'!M18,'F-3-1'!BA18,
IF('F-3-1'!I38='F-3-1'!M20,'F-3-1'!BA20,
IF('F-3-1'!I38='F-3-1'!M22,'F-3-1'!BA22,
IF('F-3-1'!I38='F-3-1'!M24,'F-3-1'!BA24,
IF('F-3-1'!I38='F-3-1'!M26,'F-3-1'!BA26,
IF('F-3-1'!I38='F-3-1'!M28,'F-3-1'!BA28,"Tidak Ditemukan"))))))</f>
        <v>Tidak Ditemukan</v>
      </c>
      <c r="V22" s="764"/>
      <c r="W22" s="764"/>
      <c r="X22" s="764"/>
      <c r="Y22" s="764"/>
      <c r="Z22" s="764"/>
      <c r="AA22" s="765"/>
      <c r="AB22" s="278"/>
      <c r="AC22" s="278"/>
      <c r="AD22" s="278"/>
      <c r="AE22" s="278"/>
      <c r="AF22" s="278"/>
      <c r="AG22" s="278"/>
      <c r="AH22" s="278"/>
    </row>
    <row r="23" spans="2:34" ht="15" customHeight="1" x14ac:dyDescent="0.25">
      <c r="G23" s="84">
        <v>7</v>
      </c>
      <c r="H23" s="926" t="e">
        <f>MASTER!N11</f>
        <v>#N/A</v>
      </c>
      <c r="I23" s="824"/>
      <c r="J23" s="824"/>
      <c r="K23" s="824"/>
      <c r="L23" s="824"/>
      <c r="M23" s="824"/>
      <c r="N23" s="824"/>
      <c r="O23" s="824"/>
      <c r="P23" s="824"/>
      <c r="Q23" s="824"/>
      <c r="R23" s="825"/>
      <c r="S23" s="792"/>
      <c r="T23" s="805"/>
      <c r="U23" s="923" t="str">
        <f>IF('F-3-1'!I38='F-3-1'!M18,'F-3-1'!BF18,
IF('F-3-1'!I38='F-3-1'!M20,'F-3-1'!BF20,
IF('F-3-1'!I38='F-3-1'!M22,'F-3-1'!BF22,
IF('F-3-1'!I38='F-3-1'!M24,'F-3-1'!BF24,
IF('F-3-1'!I38='F-3-1'!M26,'F-3-1'!BF26,
IF('F-3-1'!I38='F-3-1'!M28,'F-3-1'!BF28,"Tidak Ditemukan"))))))</f>
        <v>Tidak Ditemukan</v>
      </c>
      <c r="V23" s="764"/>
      <c r="W23" s="764"/>
      <c r="X23" s="764"/>
      <c r="Y23" s="764"/>
      <c r="Z23" s="764"/>
      <c r="AA23" s="765"/>
      <c r="AB23" s="278"/>
      <c r="AC23" s="278"/>
      <c r="AD23" s="278"/>
      <c r="AE23" s="278"/>
      <c r="AF23" s="278"/>
      <c r="AG23" s="278"/>
      <c r="AH23" s="278"/>
    </row>
    <row r="24" spans="2:34" ht="15" customHeight="1" x14ac:dyDescent="0.25">
      <c r="G24" s="84">
        <v>8</v>
      </c>
      <c r="H24" s="926" t="e">
        <f>MASTER!N12</f>
        <v>#N/A</v>
      </c>
      <c r="I24" s="824"/>
      <c r="J24" s="824"/>
      <c r="K24" s="824"/>
      <c r="L24" s="824"/>
      <c r="M24" s="824"/>
      <c r="N24" s="824"/>
      <c r="O24" s="824"/>
      <c r="P24" s="824"/>
      <c r="Q24" s="824"/>
      <c r="R24" s="825"/>
      <c r="S24" s="792"/>
      <c r="T24" s="805"/>
      <c r="U24" s="923" t="str">
        <f>IF('F-3-1'!I38='F-3-1'!M18,'F-3-1'!BK18,
IF('F-3-1'!I38='F-3-1'!M20,'F-3-1'!BK20,
IF('F-3-1'!I38='F-3-1'!M22,'F-3-1'!BK22,
IF('F-3-1'!I38='F-3-1'!M24,'F-3-1'!BK24,
IF('F-3-1'!I38='F-3-1'!M26,'F-3-1'!BK26,
IF('F-3-1'!I38='F-3-1'!M28,'F-3-1'!BK28,"Tidak Ditemukan"))))))</f>
        <v>Tidak Ditemukan</v>
      </c>
      <c r="V24" s="764"/>
      <c r="W24" s="764"/>
      <c r="X24" s="764"/>
      <c r="Y24" s="764"/>
      <c r="Z24" s="764"/>
      <c r="AA24" s="765"/>
      <c r="AB24" s="278"/>
      <c r="AC24" s="278"/>
      <c r="AD24" s="278"/>
      <c r="AE24" s="278"/>
      <c r="AF24" s="278"/>
      <c r="AG24" s="278"/>
      <c r="AH24" s="278"/>
    </row>
    <row r="25" spans="2:34" ht="15" customHeight="1" x14ac:dyDescent="0.25">
      <c r="G25" s="84">
        <v>9</v>
      </c>
      <c r="H25" s="926" t="e">
        <f>MASTER!N13</f>
        <v>#N/A</v>
      </c>
      <c r="I25" s="824"/>
      <c r="J25" s="824"/>
      <c r="K25" s="824"/>
      <c r="L25" s="824"/>
      <c r="M25" s="824"/>
      <c r="N25" s="824"/>
      <c r="O25" s="824"/>
      <c r="P25" s="824"/>
      <c r="Q25" s="824"/>
      <c r="R25" s="825"/>
      <c r="S25" s="792"/>
      <c r="T25" s="805"/>
      <c r="U25" s="923" t="str">
        <f>IF('F-3-1'!I38='F-3-1'!M18,'F-3-1'!BP18,
IF('F-3-1'!I38='F-3-1'!M20,'F-3-1'!BP20,
IF('F-3-1'!I38='F-3-1'!M22,'F-3-1'!BP22,
IF('F-3-1'!I38='F-3-1'!M24,'F-3-1'!BP24,
IF('F-3-1'!I38='F-3-1'!M26,'F-3-1'!BP26,
IF('F-3-1'!I38='F-3-1'!M28,'F-3-1'!BP28,"Tidak Ditemukan"))))))</f>
        <v>Tidak Ditemukan</v>
      </c>
      <c r="V25" s="764"/>
      <c r="W25" s="764"/>
      <c r="X25" s="764"/>
      <c r="Y25" s="764"/>
      <c r="Z25" s="764"/>
      <c r="AA25" s="765"/>
      <c r="AB25" s="278"/>
      <c r="AC25" s="278"/>
      <c r="AD25" s="278"/>
      <c r="AE25" s="278"/>
      <c r="AF25" s="278"/>
      <c r="AG25" s="278"/>
      <c r="AH25" s="278"/>
    </row>
    <row r="26" spans="2:34" ht="15" customHeight="1" x14ac:dyDescent="0.25">
      <c r="G26" s="84">
        <v>10</v>
      </c>
      <c r="H26" s="926" t="e">
        <f>MASTER!N14</f>
        <v>#N/A</v>
      </c>
      <c r="I26" s="824"/>
      <c r="J26" s="824"/>
      <c r="K26" s="824"/>
      <c r="L26" s="824"/>
      <c r="M26" s="824"/>
      <c r="N26" s="824"/>
      <c r="O26" s="824"/>
      <c r="P26" s="824"/>
      <c r="Q26" s="824"/>
      <c r="R26" s="825"/>
      <c r="S26" s="792"/>
      <c r="T26" s="805"/>
      <c r="U26" s="923" t="str">
        <f>IF('F-3-1'!I38='F-3-1'!M18,'F-3-1'!BU18,
IF('F-3-1'!I38='F-3-1'!M20,'F-3-1'!BU20,
IF('F-3-1'!I38='F-3-1'!M22,'F-3-1'!BU22,
IF('F-3-1'!I38='F-3-1'!M24,'F-3-1'!BU24,
IF('F-3-1'!I38='F-3-1'!M26,'F-3-1'!BU26,
IF('F-3-1'!I38='F-3-1'!M28,'F-3-1'!BU28,"Tidak Ditemukan"))))))</f>
        <v>Tidak Ditemukan</v>
      </c>
      <c r="V26" s="764"/>
      <c r="W26" s="764"/>
      <c r="X26" s="764"/>
      <c r="Y26" s="764"/>
      <c r="Z26" s="764"/>
      <c r="AA26" s="765"/>
      <c r="AB26" s="278"/>
      <c r="AC26" s="278"/>
      <c r="AD26" s="278"/>
      <c r="AE26" s="278"/>
      <c r="AF26" s="278"/>
      <c r="AG26" s="278"/>
      <c r="AH26" s="278"/>
    </row>
    <row r="27" spans="2:34" ht="15" customHeight="1" x14ac:dyDescent="0.25">
      <c r="G27" s="84">
        <v>11</v>
      </c>
      <c r="H27" s="926" t="e">
        <f>MASTER!N15</f>
        <v>#N/A</v>
      </c>
      <c r="I27" s="824"/>
      <c r="J27" s="824"/>
      <c r="K27" s="824"/>
      <c r="L27" s="824"/>
      <c r="M27" s="824"/>
      <c r="N27" s="824"/>
      <c r="O27" s="824"/>
      <c r="P27" s="824"/>
      <c r="Q27" s="824"/>
      <c r="R27" s="825"/>
      <c r="S27" s="792"/>
      <c r="T27" s="805"/>
      <c r="U27" s="923" t="str">
        <f>IF('F-3-1'!I38='F-3-1'!M18,'F-3-1'!BZ18,
IF('F-3-1'!I38='F-3-1'!M20,'F-3-1'!BZ20,
IF('F-3-1'!I38='F-3-1'!M22,'F-3-1'!BZ22,
IF('F-3-1'!I38='F-3-1'!M24,'F-3-1'!BZ24,
IF('F-3-1'!I38='F-3-1'!M26,'F-3-1'!BZ26,
IF('F-3-1'!I38='F-3-1'!M28,'F-3-1'!BZ28,"Tidak Ditemukan"))))))</f>
        <v>Tidak Ditemukan</v>
      </c>
      <c r="V27" s="764"/>
      <c r="W27" s="764"/>
      <c r="X27" s="764"/>
      <c r="Y27" s="764"/>
      <c r="Z27" s="764"/>
      <c r="AA27" s="765"/>
      <c r="AB27" s="278"/>
      <c r="AC27" s="278"/>
      <c r="AD27" s="278"/>
      <c r="AE27" s="278"/>
      <c r="AF27" s="278"/>
      <c r="AG27" s="278"/>
      <c r="AH27" s="278"/>
    </row>
    <row r="28" spans="2:34" ht="15" customHeight="1" x14ac:dyDescent="0.25">
      <c r="B28" s="760"/>
      <c r="C28" s="761"/>
      <c r="D28" s="761"/>
      <c r="E28" s="761"/>
      <c r="G28" s="753">
        <v>12</v>
      </c>
      <c r="H28" s="1192" t="e">
        <f>MASTER!N16</f>
        <v>#N/A</v>
      </c>
      <c r="I28" s="836"/>
      <c r="J28" s="836"/>
      <c r="K28" s="836"/>
      <c r="L28" s="836"/>
      <c r="M28" s="824"/>
      <c r="N28" s="824"/>
      <c r="O28" s="824"/>
      <c r="P28" s="824"/>
      <c r="Q28" s="824"/>
      <c r="R28" s="825"/>
      <c r="S28" s="792"/>
      <c r="T28" s="805"/>
      <c r="U28" s="923" t="str">
        <f>IF('F-3-1'!I38='F-3-1'!M18,'F-3-1'!CE18,
IF('F-3-1'!I38='F-3-1'!M20,'F-3-1'!CE20,
IF('F-3-1'!I38='F-3-1'!M22,'F-3-1'!CE22,
IF('F-3-1'!I38='F-3-1'!M24,'F-3-1'!CE24,
IF('F-3-1'!I38='F-3-1'!M26,'F-3-1'!CE26,
IF('F-3-1'!I38='F-3-1'!M28,'F-3-1'!CE28,"Tidak Ditemukan"))))))</f>
        <v>Tidak Ditemukan</v>
      </c>
      <c r="V28" s="764"/>
      <c r="W28" s="764"/>
      <c r="X28" s="764"/>
      <c r="Y28" s="764"/>
      <c r="Z28" s="764"/>
      <c r="AA28" s="765"/>
      <c r="AB28" s="278"/>
      <c r="AC28" s="278"/>
      <c r="AD28" s="278"/>
      <c r="AE28" s="278"/>
      <c r="AF28" s="278"/>
      <c r="AG28" s="278"/>
      <c r="AH28" s="278"/>
    </row>
    <row r="29" spans="2:34" x14ac:dyDescent="0.25">
      <c r="G29" s="754">
        <f t="array" ref="G29">IFERROR(_xlfn.SEQUENCE(COUNTA(H29:H31)),"")</f>
        <v>1</v>
      </c>
      <c r="H29" s="755"/>
      <c r="I29" s="755"/>
      <c r="J29" s="755"/>
      <c r="K29" s="755"/>
      <c r="L29" s="755"/>
      <c r="M29" s="106"/>
      <c r="N29" s="106"/>
    </row>
    <row r="30" spans="2:34" x14ac:dyDescent="0.25">
      <c r="G30" s="757"/>
      <c r="H30" s="756"/>
      <c r="I30" s="756"/>
      <c r="J30" s="756"/>
      <c r="K30" s="756"/>
      <c r="L30" s="756"/>
      <c r="M30" s="106"/>
      <c r="N30" s="106"/>
    </row>
    <row r="31" spans="2:34" x14ac:dyDescent="0.25">
      <c r="G31" s="124"/>
      <c r="H31" s="297" t="s">
        <v>1771</v>
      </c>
      <c r="I31" s="298"/>
      <c r="J31" s="299"/>
      <c r="K31" s="299"/>
      <c r="L31" s="299"/>
      <c r="M31" s="299"/>
      <c r="N31" s="299"/>
      <c r="O31" s="299"/>
      <c r="P31" s="299"/>
      <c r="Q31" s="299"/>
      <c r="R31" s="299"/>
      <c r="S31" s="299"/>
      <c r="T31" s="302"/>
      <c r="U31" s="923">
        <f>'MAIN LEVEL'!$AB$53</f>
        <v>0</v>
      </c>
      <c r="V31" s="764"/>
      <c r="W31" s="764"/>
      <c r="X31" s="764"/>
      <c r="Y31" s="764"/>
      <c r="Z31" s="764"/>
      <c r="AA31" s="765"/>
      <c r="AB31" s="278"/>
      <c r="AC31" s="278"/>
      <c r="AD31" s="278"/>
      <c r="AE31" s="278"/>
      <c r="AF31" s="278"/>
      <c r="AG31" s="278"/>
      <c r="AH31" s="278"/>
    </row>
    <row r="32" spans="2:34" x14ac:dyDescent="0.25">
      <c r="G32" s="124"/>
      <c r="H32" s="297" t="s">
        <v>1772</v>
      </c>
      <c r="I32" s="298"/>
      <c r="J32" s="299"/>
      <c r="K32" s="299"/>
      <c r="L32" s="299"/>
      <c r="M32" s="299"/>
      <c r="N32" s="299"/>
      <c r="O32" s="299"/>
      <c r="P32" s="299"/>
      <c r="Q32" s="299"/>
      <c r="R32" s="299"/>
      <c r="S32" s="299"/>
      <c r="T32" s="302"/>
      <c r="U32" s="923">
        <f>IFERROR(U29-U31,0)</f>
        <v>0</v>
      </c>
      <c r="V32" s="764"/>
      <c r="W32" s="764"/>
      <c r="X32" s="764"/>
      <c r="Y32" s="764"/>
      <c r="Z32" s="764"/>
      <c r="AA32" s="765"/>
      <c r="AB32" s="278"/>
      <c r="AC32" s="278"/>
      <c r="AD32" s="278"/>
      <c r="AE32" s="278"/>
      <c r="AF32" s="278"/>
      <c r="AG32" s="278"/>
      <c r="AH32" s="278"/>
    </row>
    <row r="33" spans="7:34" x14ac:dyDescent="0.25">
      <c r="G33" s="124"/>
      <c r="H33" s="124"/>
      <c r="I33" s="124"/>
      <c r="J33" s="124"/>
      <c r="K33" s="124"/>
      <c r="L33" s="124"/>
      <c r="M33" s="124"/>
      <c r="N33" s="124"/>
      <c r="O33" s="124"/>
      <c r="P33" s="124"/>
      <c r="Q33" s="124"/>
      <c r="R33" s="124"/>
      <c r="S33" s="124"/>
      <c r="T33" s="124"/>
      <c r="U33" s="124"/>
      <c r="V33" s="124"/>
      <c r="W33" s="124"/>
      <c r="X33" s="124"/>
      <c r="Y33" s="278"/>
      <c r="Z33" s="278"/>
      <c r="AA33" s="278"/>
      <c r="AB33" s="278"/>
      <c r="AC33" s="278"/>
      <c r="AD33" s="278"/>
      <c r="AE33" s="278"/>
      <c r="AF33" s="278"/>
      <c r="AG33" s="278"/>
      <c r="AH33" s="278"/>
    </row>
    <row r="34" spans="7:34" x14ac:dyDescent="0.25">
      <c r="G34" s="278"/>
      <c r="H34" s="278"/>
      <c r="I34" s="278"/>
      <c r="J34" s="278"/>
      <c r="K34" s="278"/>
      <c r="L34" s="278"/>
      <c r="M34" s="278"/>
      <c r="N34" s="278"/>
      <c r="O34" s="278"/>
      <c r="P34" s="278"/>
      <c r="Q34" s="278"/>
      <c r="R34" s="278"/>
      <c r="S34" s="278"/>
      <c r="T34" s="278"/>
      <c r="U34" s="278"/>
      <c r="V34" s="278"/>
      <c r="W34" s="278"/>
      <c r="X34" s="278"/>
      <c r="Y34" s="278"/>
      <c r="Z34" s="278"/>
      <c r="AA34" s="278"/>
      <c r="AB34" s="278"/>
      <c r="AC34" s="278"/>
      <c r="AD34" s="278"/>
      <c r="AE34" s="278"/>
      <c r="AF34" s="278"/>
      <c r="AG34" s="278"/>
      <c r="AH34" s="278"/>
    </row>
    <row r="35" spans="7:34" x14ac:dyDescent="0.25">
      <c r="G35" s="801" t="s">
        <v>1507</v>
      </c>
      <c r="H35" s="764"/>
      <c r="I35" s="764"/>
      <c r="J35" s="764"/>
      <c r="K35" s="764"/>
      <c r="L35" s="764"/>
      <c r="M35" s="764"/>
      <c r="N35" s="764"/>
      <c r="O35" s="764"/>
      <c r="P35" s="764"/>
      <c r="Q35" s="764"/>
      <c r="R35" s="764"/>
      <c r="S35" s="764"/>
      <c r="T35" s="764"/>
      <c r="U35" s="795" t="s">
        <v>1704</v>
      </c>
      <c r="V35" s="764"/>
      <c r="W35" s="764"/>
      <c r="X35" s="764"/>
      <c r="Y35" s="764"/>
      <c r="Z35" s="764"/>
      <c r="AA35" s="764"/>
      <c r="AB35" s="764"/>
      <c r="AC35" s="764"/>
      <c r="AD35" s="764"/>
      <c r="AE35" s="764"/>
      <c r="AF35" s="764"/>
      <c r="AG35" s="764"/>
      <c r="AH35" s="796"/>
    </row>
    <row r="36" spans="7:34" x14ac:dyDescent="0.25">
      <c r="G36" s="793" t="s">
        <v>796</v>
      </c>
      <c r="H36" s="794"/>
      <c r="I36" s="794"/>
      <c r="J36" s="794"/>
      <c r="K36" s="794"/>
      <c r="L36" s="794"/>
      <c r="M36" s="801" t="s">
        <v>1511</v>
      </c>
      <c r="N36" s="764"/>
      <c r="O36" s="764"/>
      <c r="P36" s="764"/>
      <c r="Q36" s="802" t="s">
        <v>1510</v>
      </c>
      <c r="R36" s="764"/>
      <c r="S36" s="764"/>
      <c r="T36" s="765"/>
      <c r="U36" s="793" t="s">
        <v>796</v>
      </c>
      <c r="V36" s="794"/>
      <c r="W36" s="794"/>
      <c r="X36" s="794"/>
      <c r="Y36" s="794"/>
      <c r="Z36" s="794"/>
      <c r="AA36" s="801" t="s">
        <v>1511</v>
      </c>
      <c r="AB36" s="764"/>
      <c r="AC36" s="764"/>
      <c r="AD36" s="764"/>
      <c r="AE36" s="802" t="s">
        <v>1510</v>
      </c>
      <c r="AF36" s="764"/>
      <c r="AG36" s="764"/>
      <c r="AH36" s="765"/>
    </row>
    <row r="37" spans="7:34" x14ac:dyDescent="0.25">
      <c r="G37" s="788"/>
      <c r="H37" s="789"/>
      <c r="I37" s="789"/>
      <c r="J37" s="789"/>
      <c r="K37" s="789"/>
      <c r="L37" s="790"/>
      <c r="M37" s="788"/>
      <c r="N37" s="789"/>
      <c r="O37" s="789"/>
      <c r="P37" s="790"/>
      <c r="Q37" s="788"/>
      <c r="R37" s="789"/>
      <c r="S37" s="789"/>
      <c r="T37" s="790"/>
      <c r="U37" s="788"/>
      <c r="V37" s="789"/>
      <c r="W37" s="789"/>
      <c r="X37" s="789"/>
      <c r="Y37" s="789"/>
      <c r="Z37" s="790"/>
      <c r="AA37" s="788"/>
      <c r="AB37" s="789"/>
      <c r="AC37" s="789"/>
      <c r="AD37" s="790"/>
      <c r="AE37" s="788"/>
      <c r="AF37" s="789"/>
      <c r="AG37" s="789"/>
      <c r="AH37" s="790"/>
    </row>
    <row r="38" spans="7:34" x14ac:dyDescent="0.25">
      <c r="G38" s="283"/>
      <c r="H38" s="124"/>
      <c r="I38" s="124"/>
      <c r="J38" s="124"/>
      <c r="K38" s="124"/>
      <c r="L38" s="124"/>
      <c r="M38" s="283"/>
      <c r="N38" s="124"/>
      <c r="O38" s="124"/>
      <c r="P38" s="124"/>
      <c r="Q38" s="283"/>
      <c r="R38" s="124"/>
      <c r="S38" s="124"/>
      <c r="T38" s="125"/>
      <c r="U38" s="124"/>
      <c r="V38" s="124"/>
      <c r="W38" s="124"/>
      <c r="X38" s="124"/>
      <c r="Y38" s="124"/>
      <c r="Z38" s="124"/>
      <c r="AA38" s="283"/>
      <c r="AB38" s="124"/>
      <c r="AC38" s="124"/>
      <c r="AD38" s="125"/>
      <c r="AE38" s="283"/>
      <c r="AF38" s="124"/>
      <c r="AG38" s="124"/>
      <c r="AH38" s="125"/>
    </row>
    <row r="39" spans="7:34" x14ac:dyDescent="0.25">
      <c r="G39" s="283"/>
      <c r="H39" s="124"/>
      <c r="I39" s="124"/>
      <c r="J39" s="124"/>
      <c r="K39" s="124"/>
      <c r="L39" s="124"/>
      <c r="M39" s="283"/>
      <c r="N39" s="124"/>
      <c r="O39" s="124"/>
      <c r="P39" s="124"/>
      <c r="Q39" s="283"/>
      <c r="R39" s="124"/>
      <c r="S39" s="124"/>
      <c r="T39" s="125"/>
      <c r="U39" s="124"/>
      <c r="V39" s="124"/>
      <c r="W39" s="124"/>
      <c r="X39" s="124"/>
      <c r="Y39" s="124"/>
      <c r="Z39" s="124"/>
      <c r="AA39" s="283"/>
      <c r="AB39" s="124"/>
      <c r="AC39" s="124"/>
      <c r="AD39" s="125"/>
      <c r="AE39" s="283"/>
      <c r="AF39" s="124"/>
      <c r="AG39" s="124"/>
      <c r="AH39" s="125"/>
    </row>
    <row r="40" spans="7:34" x14ac:dyDescent="0.25">
      <c r="G40" s="283"/>
      <c r="H40" s="124"/>
      <c r="I40" s="124"/>
      <c r="J40" s="124"/>
      <c r="K40" s="124"/>
      <c r="L40" s="124"/>
      <c r="M40" s="283"/>
      <c r="N40" s="124"/>
      <c r="O40" s="124"/>
      <c r="P40" s="124"/>
      <c r="Q40" s="283"/>
      <c r="R40" s="124"/>
      <c r="S40" s="124"/>
      <c r="T40" s="125"/>
      <c r="U40" s="124"/>
      <c r="V40" s="124"/>
      <c r="W40" s="124"/>
      <c r="X40" s="124"/>
      <c r="Y40" s="124"/>
      <c r="Z40" s="124"/>
      <c r="AA40" s="283"/>
      <c r="AB40" s="124"/>
      <c r="AC40" s="124"/>
      <c r="AD40" s="125"/>
      <c r="AE40" s="283"/>
      <c r="AF40" s="124"/>
      <c r="AG40" s="124"/>
      <c r="AH40" s="125"/>
    </row>
    <row r="41" spans="7:34" x14ac:dyDescent="0.25">
      <c r="G41" s="283"/>
      <c r="H41" s="124"/>
      <c r="I41" s="124"/>
      <c r="J41" s="124"/>
      <c r="K41" s="124"/>
      <c r="L41" s="124"/>
      <c r="M41" s="283"/>
      <c r="N41" s="124"/>
      <c r="O41" s="124"/>
      <c r="P41" s="124"/>
      <c r="Q41" s="283"/>
      <c r="R41" s="124"/>
      <c r="S41" s="124"/>
      <c r="T41" s="125"/>
      <c r="U41" s="124"/>
      <c r="V41" s="124"/>
      <c r="W41" s="124"/>
      <c r="X41" s="124"/>
      <c r="Y41" s="124"/>
      <c r="Z41" s="124"/>
      <c r="AA41" s="283"/>
      <c r="AB41" s="124"/>
      <c r="AC41" s="124"/>
      <c r="AD41" s="125"/>
      <c r="AE41" s="283"/>
      <c r="AF41" s="124"/>
      <c r="AG41" s="124"/>
      <c r="AH41" s="125"/>
    </row>
    <row r="42" spans="7:34" x14ac:dyDescent="0.25">
      <c r="G42" s="283"/>
      <c r="H42" s="124"/>
      <c r="I42" s="124"/>
      <c r="J42" s="124"/>
      <c r="K42" s="124"/>
      <c r="L42" s="124"/>
      <c r="M42" s="283"/>
      <c r="N42" s="124"/>
      <c r="O42" s="124"/>
      <c r="P42" s="124"/>
      <c r="Q42" s="283"/>
      <c r="R42" s="124"/>
      <c r="S42" s="124"/>
      <c r="T42" s="125"/>
      <c r="U42" s="124"/>
      <c r="V42" s="124"/>
      <c r="W42" s="124"/>
      <c r="X42" s="124"/>
      <c r="Y42" s="124"/>
      <c r="Z42" s="124"/>
      <c r="AA42" s="283"/>
      <c r="AB42" s="124"/>
      <c r="AC42" s="124"/>
      <c r="AD42" s="125"/>
      <c r="AE42" s="283"/>
      <c r="AF42" s="124"/>
      <c r="AG42" s="124"/>
      <c r="AH42" s="125"/>
    </row>
    <row r="43" spans="7:34" x14ac:dyDescent="0.25">
      <c r="G43" s="283"/>
      <c r="H43" s="124"/>
      <c r="I43" s="124"/>
      <c r="J43" s="124"/>
      <c r="K43" s="124"/>
      <c r="L43" s="124"/>
      <c r="M43" s="283"/>
      <c r="N43" s="124"/>
      <c r="O43" s="124"/>
      <c r="P43" s="124"/>
      <c r="Q43" s="283"/>
      <c r="R43" s="124"/>
      <c r="S43" s="124"/>
      <c r="T43" s="125"/>
      <c r="U43" s="124"/>
      <c r="V43" s="124"/>
      <c r="W43" s="124"/>
      <c r="X43" s="124"/>
      <c r="Y43" s="124"/>
      <c r="Z43" s="124"/>
      <c r="AA43" s="283"/>
      <c r="AB43" s="124"/>
      <c r="AC43" s="124"/>
      <c r="AD43" s="125"/>
      <c r="AE43" s="283"/>
      <c r="AF43" s="124"/>
      <c r="AG43" s="124"/>
      <c r="AH43" s="125"/>
    </row>
    <row r="44" spans="7:34" x14ac:dyDescent="0.25">
      <c r="G44" s="283"/>
      <c r="H44" s="124"/>
      <c r="I44" s="124"/>
      <c r="J44" s="124"/>
      <c r="K44" s="124"/>
      <c r="L44" s="124"/>
      <c r="M44" s="283"/>
      <c r="N44" s="124"/>
      <c r="O44" s="124"/>
      <c r="P44" s="124"/>
      <c r="Q44" s="283"/>
      <c r="R44" s="124"/>
      <c r="S44" s="124"/>
      <c r="T44" s="125"/>
      <c r="U44" s="124"/>
      <c r="V44" s="124"/>
      <c r="W44" s="124"/>
      <c r="X44" s="124"/>
      <c r="Y44" s="124"/>
      <c r="Z44" s="124"/>
      <c r="AA44" s="283"/>
      <c r="AB44" s="124"/>
      <c r="AC44" s="124"/>
      <c r="AD44" s="125"/>
      <c r="AE44" s="283"/>
      <c r="AF44" s="124"/>
      <c r="AG44" s="124"/>
      <c r="AH44" s="125"/>
    </row>
    <row r="45" spans="7:34" x14ac:dyDescent="0.25">
      <c r="G45" s="283"/>
      <c r="H45" s="124"/>
      <c r="I45" s="124"/>
      <c r="J45" s="124"/>
      <c r="K45" s="124"/>
      <c r="L45" s="124"/>
      <c r="M45" s="283"/>
      <c r="N45" s="124"/>
      <c r="O45" s="124"/>
      <c r="P45" s="124"/>
      <c r="Q45" s="283"/>
      <c r="R45" s="124"/>
      <c r="S45" s="124"/>
      <c r="T45" s="125"/>
      <c r="U45" s="124"/>
      <c r="V45" s="124"/>
      <c r="W45" s="124"/>
      <c r="X45" s="124"/>
      <c r="Y45" s="124"/>
      <c r="Z45" s="124"/>
      <c r="AA45" s="283"/>
      <c r="AB45" s="124"/>
      <c r="AC45" s="124"/>
      <c r="AD45" s="125"/>
      <c r="AE45" s="283"/>
      <c r="AF45" s="124"/>
      <c r="AG45" s="124"/>
      <c r="AH45" s="125"/>
    </row>
    <row r="46" spans="7:34" x14ac:dyDescent="0.25">
      <c r="G46" s="283"/>
      <c r="H46" s="124"/>
      <c r="I46" s="124"/>
      <c r="J46" s="124"/>
      <c r="K46" s="124"/>
      <c r="L46" s="124"/>
      <c r="M46" s="283"/>
      <c r="N46" s="124"/>
      <c r="O46" s="124"/>
      <c r="P46" s="124"/>
      <c r="Q46" s="283"/>
      <c r="R46" s="124"/>
      <c r="S46" s="124"/>
      <c r="T46" s="125"/>
      <c r="U46" s="124"/>
      <c r="V46" s="124"/>
      <c r="W46" s="124"/>
      <c r="X46" s="124"/>
      <c r="Y46" s="124"/>
      <c r="Z46" s="124"/>
      <c r="AA46" s="283"/>
      <c r="AB46" s="124"/>
      <c r="AC46" s="124"/>
      <c r="AD46" s="125"/>
      <c r="AE46" s="283"/>
      <c r="AF46" s="124"/>
      <c r="AG46" s="124"/>
      <c r="AH46" s="125"/>
    </row>
    <row r="47" spans="7:34" x14ac:dyDescent="0.25">
      <c r="G47" s="283"/>
      <c r="H47" s="124"/>
      <c r="I47" s="124"/>
      <c r="J47" s="124"/>
      <c r="K47" s="124"/>
      <c r="L47" s="124"/>
      <c r="M47" s="283"/>
      <c r="N47" s="124"/>
      <c r="O47" s="124"/>
      <c r="P47" s="124"/>
      <c r="Q47" s="283"/>
      <c r="R47" s="124"/>
      <c r="S47" s="124"/>
      <c r="T47" s="125"/>
      <c r="U47" s="124"/>
      <c r="V47" s="124"/>
      <c r="W47" s="124"/>
      <c r="X47" s="124"/>
      <c r="Y47" s="124"/>
      <c r="Z47" s="124"/>
      <c r="AA47" s="283"/>
      <c r="AB47" s="124"/>
      <c r="AC47" s="124"/>
      <c r="AD47" s="125"/>
      <c r="AE47" s="283"/>
      <c r="AF47" s="124"/>
      <c r="AG47" s="124"/>
      <c r="AH47" s="125"/>
    </row>
    <row r="48" spans="7:34" x14ac:dyDescent="0.25">
      <c r="G48" s="283"/>
      <c r="H48" s="124"/>
      <c r="I48" s="124"/>
      <c r="J48" s="124"/>
      <c r="K48" s="124"/>
      <c r="L48" s="124"/>
      <c r="M48" s="283"/>
      <c r="N48" s="124"/>
      <c r="O48" s="124"/>
      <c r="P48" s="124"/>
      <c r="Q48" s="283"/>
      <c r="R48" s="124"/>
      <c r="S48" s="124"/>
      <c r="T48" s="125"/>
      <c r="U48" s="124"/>
      <c r="V48" s="124"/>
      <c r="W48" s="124"/>
      <c r="X48" s="124"/>
      <c r="Y48" s="124"/>
      <c r="Z48" s="124"/>
      <c r="AA48" s="283"/>
      <c r="AB48" s="124"/>
      <c r="AC48" s="124"/>
      <c r="AD48" s="125"/>
      <c r="AE48" s="283"/>
      <c r="AF48" s="124"/>
      <c r="AG48" s="124"/>
      <c r="AH48" s="125"/>
    </row>
    <row r="49" spans="7:34" x14ac:dyDescent="0.25">
      <c r="G49" s="285"/>
      <c r="H49" s="190"/>
      <c r="I49" s="190"/>
      <c r="J49" s="190"/>
      <c r="K49" s="190"/>
      <c r="L49" s="190"/>
      <c r="M49" s="285"/>
      <c r="N49" s="190"/>
      <c r="O49" s="190"/>
      <c r="P49" s="190"/>
      <c r="Q49" s="285"/>
      <c r="R49" s="190"/>
      <c r="S49" s="190"/>
      <c r="T49" s="243"/>
      <c r="U49" s="190"/>
      <c r="V49" s="190"/>
      <c r="W49" s="190"/>
      <c r="X49" s="190"/>
      <c r="Y49" s="190"/>
      <c r="Z49" s="190"/>
      <c r="AA49" s="285"/>
      <c r="AB49" s="190"/>
      <c r="AC49" s="190"/>
      <c r="AD49" s="243"/>
      <c r="AE49" s="285"/>
      <c r="AF49" s="190"/>
      <c r="AG49" s="190"/>
      <c r="AH49" s="243"/>
    </row>
    <row r="50" spans="7:34" x14ac:dyDescent="0.25">
      <c r="G50" s="3"/>
      <c r="H50" s="55"/>
      <c r="I50" s="55"/>
      <c r="J50" s="55"/>
      <c r="K50" s="55"/>
      <c r="L50" s="288" t="s">
        <v>1705</v>
      </c>
      <c r="M50" s="55">
        <f>'MAIN LEVEL'!Z52</f>
        <v>0</v>
      </c>
    </row>
  </sheetData>
  <mergeCells count="61">
    <mergeCell ref="U31:AA31"/>
    <mergeCell ref="U24:AA24"/>
    <mergeCell ref="H26:R26"/>
    <mergeCell ref="U23:AA23"/>
    <mergeCell ref="U21:AA21"/>
    <mergeCell ref="U28:AA28"/>
    <mergeCell ref="H27:R27"/>
    <mergeCell ref="U27:AA27"/>
    <mergeCell ref="H28:R28"/>
    <mergeCell ref="S16:T16"/>
    <mergeCell ref="U18:AA18"/>
    <mergeCell ref="G9:T11"/>
    <mergeCell ref="H20:R20"/>
    <mergeCell ref="H23:R23"/>
    <mergeCell ref="B6:E6"/>
    <mergeCell ref="B15:E15"/>
    <mergeCell ref="U20:AA20"/>
    <mergeCell ref="B20:E20"/>
    <mergeCell ref="U19:AA19"/>
    <mergeCell ref="G7:AH7"/>
    <mergeCell ref="B8:E8"/>
    <mergeCell ref="S17:T28"/>
    <mergeCell ref="H18:R18"/>
    <mergeCell ref="B10:E10"/>
    <mergeCell ref="B28:E28"/>
    <mergeCell ref="B13:E13"/>
    <mergeCell ref="H24:R24"/>
    <mergeCell ref="G13:AH13"/>
    <mergeCell ref="B19:E19"/>
    <mergeCell ref="H25:R25"/>
    <mergeCell ref="B4:E4"/>
    <mergeCell ref="U26:AA26"/>
    <mergeCell ref="U22:AA22"/>
    <mergeCell ref="B16:E16"/>
    <mergeCell ref="H21:R21"/>
    <mergeCell ref="B18:E18"/>
    <mergeCell ref="H17:R17"/>
    <mergeCell ref="B12:E12"/>
    <mergeCell ref="H16:R16"/>
    <mergeCell ref="U17:AA17"/>
    <mergeCell ref="H19:R19"/>
    <mergeCell ref="H22:R22"/>
    <mergeCell ref="B14:E14"/>
    <mergeCell ref="U25:AA25"/>
    <mergeCell ref="U16:AA16"/>
    <mergeCell ref="B17:E17"/>
    <mergeCell ref="U32:AA32"/>
    <mergeCell ref="G35:T35"/>
    <mergeCell ref="U35:AH35"/>
    <mergeCell ref="G36:L36"/>
    <mergeCell ref="M36:P36"/>
    <mergeCell ref="Q36:T36"/>
    <mergeCell ref="U36:Z36"/>
    <mergeCell ref="AA36:AD36"/>
    <mergeCell ref="AE36:AH36"/>
    <mergeCell ref="AE37:AH37"/>
    <mergeCell ref="G37:L37"/>
    <mergeCell ref="M37:P37"/>
    <mergeCell ref="Q37:T37"/>
    <mergeCell ref="U37:Z37"/>
    <mergeCell ref="AA37:AD37"/>
  </mergeCells>
  <hyperlinks>
    <hyperlink ref="B4" location="PANDUAN!A1" display="PANDUAN" xr:uid="{00000000-0004-0000-EB00-000000000000}"/>
    <hyperlink ref="B6" location="'EWS DIRECTORY'!A1" display="EWS DIRECTORY" xr:uid="{00000000-0004-0000-EB00-000001000000}"/>
    <hyperlink ref="B8" location="'DATA PEMICU'!A1" display="DATA PEMICU" xr:uid="{00000000-0004-0000-EB00-000002000000}"/>
    <hyperlink ref="B10" location="'DATA PENGUJI'!A1" display="DATA PENGUJI" xr:uid="{00000000-0004-0000-EB00-000003000000}"/>
    <hyperlink ref="B12" location="'MAIN LEVEL'!A1" display="MAIN LEVEL" xr:uid="{00000000-0004-0000-EB00-000004000000}"/>
  </hyperlinks>
  <pageMargins left="0.70866141732283472" right="0.17" top="0.74803149606299213" bottom="0.74803149606299213" header="0.31496062992125978" footer="0.31496062992125978"/>
  <pageSetup paperSize="9" scale="76" orientation="portrait"/>
</worksheet>
</file>

<file path=xl/worksheets/sheet2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C00-000000000000}">
  <sheetPr codeName="Sheet110">
    <tabColor theme="4" tint="-0.249977111117893"/>
  </sheetPr>
  <dimension ref="A1:CX82"/>
  <sheetViews>
    <sheetView topLeftCell="B26" zoomScaleNormal="100" workbookViewId="0">
      <selection activeCell="B12" sqref="B12:E12"/>
    </sheetView>
  </sheetViews>
  <sheetFormatPr defaultColWidth="3.88671875" defaultRowHeight="15" customHeight="1" x14ac:dyDescent="0.25"/>
  <cols>
    <col min="1" max="1" width="0" style="110" hidden="1"/>
    <col min="2" max="5" width="3.88671875" style="177" customWidth="1"/>
    <col min="6" max="6" width="3.88671875" style="110" customWidth="1"/>
  </cols>
  <sheetData>
    <row r="1" spans="1:102" ht="14.25" customHeight="1" x14ac:dyDescent="0.25">
      <c r="G1" s="178"/>
      <c r="AL1" s="110"/>
      <c r="AM1" s="110"/>
      <c r="AN1" s="110"/>
      <c r="AO1" s="110"/>
      <c r="AP1" s="110"/>
      <c r="AQ1" s="110"/>
      <c r="AR1" s="110"/>
      <c r="AS1" s="110"/>
      <c r="AT1" s="110"/>
      <c r="AU1" s="110"/>
      <c r="AV1" s="110"/>
      <c r="AW1" s="110"/>
      <c r="AX1" s="110"/>
      <c r="AY1" s="110"/>
      <c r="AZ1" s="110"/>
      <c r="BA1" s="110"/>
      <c r="BB1" s="110"/>
      <c r="BC1" s="110"/>
      <c r="BD1" s="110"/>
      <c r="BE1" s="110"/>
      <c r="BF1" s="110"/>
      <c r="BG1" s="110"/>
      <c r="BH1" s="110"/>
      <c r="BI1" s="110"/>
      <c r="BJ1" s="110"/>
      <c r="BK1" s="110"/>
      <c r="BL1" s="110"/>
      <c r="BM1" s="110"/>
      <c r="BN1" s="110"/>
      <c r="BO1" s="110"/>
      <c r="BP1" s="110"/>
      <c r="BQ1" s="110"/>
      <c r="BR1" s="110"/>
      <c r="BS1" s="110"/>
      <c r="BT1" s="110"/>
      <c r="BU1" s="110"/>
      <c r="BV1" s="110"/>
      <c r="BW1" s="110"/>
      <c r="BX1" s="110"/>
      <c r="BY1" s="110"/>
      <c r="BZ1" s="110"/>
      <c r="CA1" s="110"/>
      <c r="CB1" s="110"/>
      <c r="CC1" s="110"/>
      <c r="CD1" s="110"/>
      <c r="CE1" s="110"/>
      <c r="CF1" s="110"/>
      <c r="CG1" s="110"/>
      <c r="CH1" s="110"/>
      <c r="CI1" s="110"/>
      <c r="CJ1" s="110"/>
      <c r="CK1" s="110"/>
      <c r="CL1" s="110"/>
      <c r="CM1" s="110"/>
      <c r="CN1" s="110"/>
      <c r="CO1" s="110"/>
      <c r="CP1" s="110"/>
      <c r="CQ1" s="110"/>
      <c r="CR1" s="110"/>
      <c r="CS1" s="110"/>
      <c r="CT1" s="110"/>
      <c r="CU1" s="110"/>
      <c r="CV1" s="110"/>
      <c r="CW1" s="110"/>
      <c r="CX1" s="110"/>
    </row>
    <row r="2" spans="1:102" ht="14.25" customHeight="1" x14ac:dyDescent="0.25">
      <c r="G2" t="s">
        <v>1674</v>
      </c>
      <c r="AL2" s="110"/>
      <c r="AM2" s="110"/>
      <c r="AN2" s="110"/>
      <c r="AO2" s="110"/>
      <c r="AP2" s="110"/>
      <c r="AQ2" s="110"/>
      <c r="AR2" s="110"/>
      <c r="AS2" s="110"/>
      <c r="AT2" s="110"/>
      <c r="AU2" s="110"/>
      <c r="AV2" s="110"/>
      <c r="AW2" s="110"/>
      <c r="AX2" s="110"/>
      <c r="AY2" s="110"/>
      <c r="AZ2" s="110"/>
      <c r="BA2" s="110"/>
      <c r="BB2" s="110"/>
      <c r="BC2" s="110"/>
      <c r="BD2" s="110"/>
      <c r="BE2" s="110"/>
      <c r="BF2" s="110"/>
      <c r="BG2" s="110"/>
      <c r="BH2" s="110"/>
      <c r="BI2" s="110"/>
      <c r="BJ2" s="110"/>
      <c r="BK2" s="110"/>
      <c r="BL2" s="110"/>
      <c r="BM2" s="110"/>
      <c r="BN2" s="110"/>
      <c r="BO2" s="110"/>
      <c r="BP2" s="110"/>
      <c r="BQ2" s="110"/>
      <c r="BR2" s="110"/>
      <c r="BS2" s="110"/>
      <c r="BT2" s="110"/>
      <c r="BU2" s="110"/>
      <c r="BV2" s="110"/>
      <c r="BW2" s="110"/>
      <c r="BX2" s="110"/>
      <c r="BY2" s="110"/>
      <c r="BZ2" s="110"/>
      <c r="CA2" s="110"/>
      <c r="CB2" s="110"/>
      <c r="CC2" s="110"/>
      <c r="CD2" s="110"/>
      <c r="CE2" s="110"/>
      <c r="CF2" s="110"/>
      <c r="CG2" s="110"/>
      <c r="CH2" s="110"/>
      <c r="CI2" s="110"/>
      <c r="CJ2" s="110"/>
      <c r="CK2" s="110"/>
      <c r="CL2" s="110"/>
      <c r="CM2" s="110"/>
      <c r="CN2" s="110"/>
      <c r="CO2" s="110"/>
      <c r="CP2" s="110"/>
      <c r="CQ2" s="110"/>
      <c r="CR2" s="110"/>
      <c r="CS2" s="110"/>
      <c r="CT2" s="110"/>
      <c r="CU2" s="110"/>
      <c r="CV2" s="110"/>
      <c r="CW2" s="110"/>
      <c r="CX2" s="110"/>
    </row>
    <row r="3" spans="1:102" ht="14.25" customHeight="1" x14ac:dyDescent="0.25">
      <c r="B3" s="111"/>
      <c r="C3" s="111"/>
      <c r="D3" s="111"/>
      <c r="E3" s="111"/>
      <c r="AL3" s="110"/>
      <c r="AM3" s="110"/>
      <c r="AN3" s="110"/>
      <c r="AO3" s="110"/>
      <c r="AP3" s="110"/>
      <c r="AQ3" s="110"/>
      <c r="AR3" s="110"/>
      <c r="AS3" s="110"/>
      <c r="AT3" s="110"/>
      <c r="AU3" s="110"/>
      <c r="AV3" s="110"/>
      <c r="AW3" s="110"/>
      <c r="AX3" s="110"/>
      <c r="AY3" s="110"/>
      <c r="AZ3" s="110"/>
      <c r="BA3" s="110"/>
      <c r="BB3" s="110"/>
      <c r="BC3" s="110"/>
      <c r="BD3" s="110"/>
      <c r="BE3" s="110"/>
      <c r="BF3" s="110"/>
      <c r="BG3" s="110"/>
      <c r="BH3" s="110"/>
      <c r="BI3" s="110"/>
      <c r="BJ3" s="110"/>
      <c r="BK3" s="110"/>
      <c r="BL3" s="110"/>
      <c r="BM3" s="110"/>
      <c r="BN3" s="110"/>
      <c r="BO3" s="110"/>
      <c r="BP3" s="110"/>
      <c r="BQ3" s="110"/>
      <c r="BR3" s="110"/>
      <c r="BS3" s="110"/>
      <c r="BT3" s="110"/>
      <c r="BU3" s="110"/>
      <c r="BV3" s="110"/>
      <c r="BW3" s="110"/>
      <c r="BX3" s="110"/>
      <c r="BY3" s="110"/>
      <c r="BZ3" s="110"/>
      <c r="CA3" s="110"/>
      <c r="CB3" s="110"/>
      <c r="CC3" s="110"/>
      <c r="CD3" s="110"/>
      <c r="CE3" s="110"/>
      <c r="CF3" s="110"/>
      <c r="CG3" s="110"/>
      <c r="CH3" s="110"/>
      <c r="CI3" s="110"/>
      <c r="CJ3" s="110"/>
      <c r="CK3" s="110"/>
      <c r="CL3" s="110"/>
      <c r="CM3" s="110"/>
      <c r="CN3" s="110"/>
      <c r="CO3" s="110"/>
      <c r="CP3" s="110"/>
      <c r="CQ3" s="110"/>
      <c r="CR3" s="110"/>
      <c r="CS3" s="110"/>
      <c r="CT3" s="110"/>
      <c r="CU3" s="110"/>
      <c r="CV3" s="110"/>
      <c r="CW3" s="110"/>
      <c r="CX3" s="110"/>
    </row>
    <row r="4" spans="1:102" ht="14.25" customHeight="1" x14ac:dyDescent="0.25">
      <c r="B4" s="762" t="s">
        <v>79</v>
      </c>
      <c r="C4" s="761"/>
      <c r="D4" s="761"/>
      <c r="E4" s="761"/>
      <c r="AL4" s="110"/>
      <c r="AM4" s="110"/>
      <c r="AN4" s="110"/>
      <c r="AO4" s="110"/>
      <c r="AP4" s="110"/>
      <c r="AQ4" s="110"/>
      <c r="AR4" s="110"/>
      <c r="AS4" s="110"/>
      <c r="AT4" s="110"/>
      <c r="AU4" s="110"/>
      <c r="AV4" s="110"/>
      <c r="AW4" s="110"/>
      <c r="AX4" s="110"/>
      <c r="AY4" s="110"/>
      <c r="AZ4" s="110"/>
      <c r="BA4" s="110"/>
      <c r="BB4" s="110"/>
      <c r="BC4" s="110"/>
      <c r="BD4" s="110"/>
      <c r="BE4" s="110"/>
      <c r="BF4" s="110"/>
      <c r="BG4" s="110"/>
      <c r="BH4" s="110"/>
      <c r="BI4" s="110"/>
      <c r="BJ4" s="110"/>
      <c r="BK4" s="110"/>
      <c r="BL4" s="110"/>
      <c r="BM4" s="110"/>
      <c r="BN4" s="110"/>
      <c r="BO4" s="110"/>
      <c r="BP4" s="110"/>
      <c r="BQ4" s="110"/>
      <c r="BR4" s="110"/>
      <c r="BS4" s="110"/>
      <c r="BT4" s="110"/>
      <c r="BU4" s="110"/>
      <c r="BV4" s="110"/>
      <c r="BW4" s="110"/>
      <c r="BX4" s="110"/>
      <c r="BY4" s="110"/>
      <c r="BZ4" s="110"/>
      <c r="CA4" s="110"/>
      <c r="CB4" s="110"/>
      <c r="CC4" s="110"/>
      <c r="CD4" s="110"/>
      <c r="CE4" s="110"/>
      <c r="CF4" s="110"/>
      <c r="CG4" s="110"/>
      <c r="CH4" s="110"/>
      <c r="CI4" s="110"/>
      <c r="CJ4" s="110"/>
      <c r="CK4" s="110"/>
      <c r="CL4" s="110"/>
      <c r="CM4" s="110"/>
      <c r="CN4" s="110"/>
      <c r="CO4" s="110"/>
      <c r="CP4" s="110"/>
      <c r="CQ4" s="110"/>
      <c r="CR4" s="110"/>
      <c r="CS4" s="110"/>
      <c r="CT4" s="110"/>
      <c r="CU4" s="110"/>
      <c r="CV4" s="110"/>
      <c r="CW4" s="110"/>
      <c r="CX4" s="110"/>
    </row>
    <row r="5" spans="1:102" ht="14.25" customHeight="1" x14ac:dyDescent="0.25">
      <c r="B5" s="111"/>
      <c r="C5" s="111"/>
      <c r="D5" s="111"/>
      <c r="E5" s="111"/>
      <c r="AL5" s="110"/>
      <c r="AM5" s="110"/>
      <c r="AN5" s="110"/>
      <c r="AO5" s="110"/>
      <c r="AP5" s="110"/>
      <c r="AQ5" s="110"/>
      <c r="AR5" s="110"/>
      <c r="AS5" s="110"/>
      <c r="AT5" s="110"/>
      <c r="AU5" s="110"/>
      <c r="AV5" s="110"/>
      <c r="AW5" s="110"/>
      <c r="AX5" s="110"/>
      <c r="AY5" s="110"/>
      <c r="AZ5" s="110"/>
      <c r="BA5" s="110"/>
      <c r="BB5" s="110"/>
      <c r="BC5" s="110"/>
      <c r="BD5" s="110"/>
      <c r="BE5" s="110"/>
      <c r="BF5" s="110"/>
      <c r="BG5" s="110"/>
      <c r="BH5" s="110"/>
      <c r="BI5" s="110"/>
      <c r="BJ5" s="110"/>
      <c r="BK5" s="110"/>
      <c r="BL5" s="110"/>
      <c r="BM5" s="110"/>
      <c r="BN5" s="110"/>
      <c r="BO5" s="110"/>
      <c r="BP5" s="110"/>
      <c r="BQ5" s="110"/>
      <c r="BR5" s="110"/>
      <c r="BS5" s="110"/>
      <c r="BT5" s="110"/>
      <c r="BU5" s="110"/>
      <c r="BV5" s="110"/>
      <c r="BW5" s="110"/>
      <c r="BX5" s="110"/>
      <c r="BY5" s="110"/>
      <c r="BZ5" s="110"/>
      <c r="CA5" s="110"/>
      <c r="CB5" s="110"/>
      <c r="CC5" s="110"/>
      <c r="CD5" s="110"/>
      <c r="CE5" s="110"/>
      <c r="CF5" s="110"/>
      <c r="CG5" s="110"/>
      <c r="CH5" s="110"/>
      <c r="CI5" s="110"/>
      <c r="CJ5" s="110"/>
      <c r="CK5" s="110"/>
      <c r="CL5" s="110"/>
      <c r="CM5" s="110"/>
      <c r="CN5" s="110"/>
      <c r="CO5" s="110"/>
      <c r="CP5" s="110"/>
      <c r="CQ5" s="110"/>
      <c r="CR5" s="110"/>
      <c r="CS5" s="110"/>
      <c r="CT5" s="110"/>
      <c r="CU5" s="110"/>
      <c r="CV5" s="110"/>
      <c r="CW5" s="110"/>
      <c r="CX5" s="110"/>
    </row>
    <row r="6" spans="1:102" ht="14.25" customHeight="1" x14ac:dyDescent="0.25">
      <c r="B6" s="762" t="s">
        <v>87</v>
      </c>
      <c r="C6" s="761"/>
      <c r="D6" s="761"/>
      <c r="E6" s="761"/>
      <c r="AL6" s="110"/>
      <c r="AM6" s="110"/>
      <c r="AN6" s="110"/>
      <c r="AO6" s="110"/>
      <c r="AP6" s="110"/>
      <c r="AQ6" s="110"/>
      <c r="AR6" s="110"/>
      <c r="AS6" s="110"/>
      <c r="AT6" s="110"/>
      <c r="AU6" s="110"/>
      <c r="AV6" s="110"/>
      <c r="AW6" s="110"/>
      <c r="AX6" s="110"/>
      <c r="AY6" s="110"/>
      <c r="AZ6" s="110"/>
      <c r="BA6" s="110"/>
      <c r="BB6" s="110"/>
      <c r="BC6" s="110"/>
      <c r="BD6" s="110"/>
      <c r="BE6" s="110"/>
      <c r="BF6" s="110"/>
      <c r="BG6" s="110"/>
      <c r="BH6" s="110"/>
      <c r="BI6" s="110"/>
      <c r="BJ6" s="110"/>
      <c r="BK6" s="110"/>
      <c r="BL6" s="110"/>
      <c r="BM6" s="110"/>
      <c r="BN6" s="110"/>
      <c r="BO6" s="110"/>
      <c r="BP6" s="110"/>
      <c r="BQ6" s="110"/>
      <c r="BR6" s="110"/>
      <c r="BS6" s="110"/>
      <c r="BT6" s="110"/>
      <c r="BU6" s="110"/>
      <c r="BV6" s="110"/>
      <c r="BW6" s="110"/>
      <c r="BX6" s="110"/>
      <c r="BY6" s="110"/>
      <c r="BZ6" s="110"/>
      <c r="CA6" s="110"/>
      <c r="CB6" s="110"/>
      <c r="CC6" s="110"/>
      <c r="CD6" s="110"/>
      <c r="CE6" s="110"/>
      <c r="CF6" s="110"/>
      <c r="CG6" s="110"/>
      <c r="CH6" s="110"/>
      <c r="CI6" s="110"/>
      <c r="CJ6" s="110"/>
      <c r="CK6" s="110"/>
      <c r="CL6" s="110"/>
      <c r="CM6" s="110"/>
      <c r="CN6" s="110"/>
      <c r="CO6" s="110"/>
      <c r="CP6" s="110"/>
      <c r="CQ6" s="110"/>
      <c r="CR6" s="110"/>
      <c r="CS6" s="110"/>
      <c r="CT6" s="110"/>
      <c r="CU6" s="110"/>
      <c r="CV6" s="110"/>
      <c r="CW6" s="110"/>
      <c r="CX6" s="110"/>
    </row>
    <row r="7" spans="1:102" ht="14.25" customHeight="1" x14ac:dyDescent="0.25">
      <c r="B7" s="111"/>
      <c r="C7" s="111"/>
      <c r="D7" s="111"/>
      <c r="E7" s="111"/>
      <c r="G7" s="960"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110"/>
      <c r="AM7" s="110"/>
      <c r="AN7" s="110"/>
      <c r="AO7" s="110"/>
      <c r="AP7" s="110"/>
      <c r="AQ7" s="110"/>
      <c r="AR7" s="110"/>
      <c r="AS7" s="110"/>
      <c r="AT7" s="110"/>
      <c r="AU7" s="110"/>
      <c r="AV7" s="110"/>
      <c r="AW7" s="110"/>
      <c r="AX7" s="110"/>
      <c r="AY7" s="110"/>
      <c r="AZ7" s="110"/>
      <c r="BA7" s="110"/>
      <c r="BB7" s="110"/>
      <c r="BC7" s="110"/>
      <c r="BD7" s="110"/>
      <c r="BE7" s="110"/>
      <c r="BF7" s="110"/>
      <c r="BG7" s="110"/>
      <c r="BH7" s="110"/>
      <c r="BI7" s="110"/>
      <c r="BJ7" s="110"/>
      <c r="BK7" s="110"/>
      <c r="BL7" s="110"/>
      <c r="BM7" s="110"/>
      <c r="BN7" s="110"/>
      <c r="BO7" s="110"/>
      <c r="BP7" s="110"/>
      <c r="BQ7" s="110"/>
      <c r="BR7" s="110"/>
      <c r="BS7" s="110"/>
      <c r="BT7" s="110"/>
      <c r="BU7" s="110"/>
      <c r="BV7" s="110"/>
      <c r="BW7" s="110"/>
      <c r="BX7" s="110"/>
      <c r="BY7" s="110"/>
      <c r="BZ7" s="110"/>
      <c r="CA7" s="110"/>
      <c r="CB7" s="110"/>
      <c r="CC7" s="110"/>
      <c r="CD7" s="110"/>
      <c r="CE7" s="110"/>
      <c r="CF7" s="110"/>
      <c r="CG7" s="110"/>
      <c r="CH7" s="110"/>
      <c r="CI7" s="110"/>
      <c r="CJ7" s="110"/>
      <c r="CK7" s="110"/>
      <c r="CL7" s="110"/>
      <c r="CM7" s="110"/>
      <c r="CN7" s="110"/>
      <c r="CO7" s="110"/>
      <c r="CP7" s="110"/>
      <c r="CQ7" s="110"/>
      <c r="CR7" s="110"/>
      <c r="CS7" s="110"/>
      <c r="CT7" s="110"/>
      <c r="CU7" s="110"/>
      <c r="CV7" s="110"/>
      <c r="CW7" s="110"/>
      <c r="CX7" s="110"/>
    </row>
    <row r="8" spans="1:102" ht="14.25" customHeight="1" x14ac:dyDescent="0.25">
      <c r="B8" s="762" t="s">
        <v>94</v>
      </c>
      <c r="C8" s="761"/>
      <c r="D8" s="761"/>
      <c r="E8" s="761"/>
      <c r="AL8" s="110"/>
      <c r="AM8" s="110"/>
      <c r="AN8" s="110"/>
      <c r="AO8" s="110"/>
      <c r="AP8" s="110"/>
      <c r="AQ8" s="110"/>
      <c r="AR8" s="110"/>
      <c r="AS8" s="110"/>
      <c r="AT8" s="110"/>
      <c r="AU8" s="110"/>
      <c r="AV8" s="110"/>
      <c r="AW8" s="110"/>
      <c r="AX8" s="110"/>
      <c r="AY8" s="110"/>
      <c r="AZ8" s="110"/>
      <c r="BA8" s="110"/>
      <c r="BB8" s="110"/>
      <c r="BC8" s="110"/>
      <c r="BD8" s="110"/>
      <c r="BE8" s="110"/>
      <c r="BF8" s="110"/>
      <c r="BG8" s="110"/>
      <c r="BH8" s="110"/>
      <c r="BI8" s="110"/>
      <c r="BJ8" s="110"/>
      <c r="BK8" s="110"/>
      <c r="BL8" s="110"/>
      <c r="BM8" s="110"/>
      <c r="BN8" s="110"/>
      <c r="BO8" s="110"/>
      <c r="BP8" s="110"/>
      <c r="BQ8" s="110"/>
      <c r="BR8" s="110"/>
      <c r="BS8" s="110"/>
      <c r="BT8" s="110"/>
      <c r="BU8" s="110"/>
      <c r="BV8" s="110"/>
      <c r="BW8" s="110"/>
      <c r="BX8" s="110"/>
      <c r="BY8" s="110"/>
      <c r="BZ8" s="110"/>
      <c r="CA8" s="110"/>
      <c r="CB8" s="110"/>
      <c r="CC8" s="110"/>
      <c r="CD8" s="110"/>
      <c r="CE8" s="110"/>
      <c r="CF8" s="110"/>
      <c r="CG8" s="110"/>
      <c r="CH8" s="110"/>
      <c r="CI8" s="110"/>
      <c r="CJ8" s="110"/>
      <c r="CK8" s="110"/>
      <c r="CL8" s="110"/>
      <c r="CM8" s="110"/>
      <c r="CN8" s="110"/>
      <c r="CO8" s="110"/>
      <c r="CP8" s="110"/>
      <c r="CQ8" s="110"/>
      <c r="CR8" s="110"/>
      <c r="CS8" s="110"/>
      <c r="CT8" s="110"/>
      <c r="CU8" s="110"/>
      <c r="CV8" s="110"/>
      <c r="CW8" s="110"/>
      <c r="CX8" s="110"/>
    </row>
    <row r="9" spans="1:102" ht="14.25" customHeight="1" x14ac:dyDescent="0.25">
      <c r="B9" s="111"/>
      <c r="C9" s="111"/>
      <c r="D9" s="111"/>
      <c r="E9" s="111"/>
      <c r="G9" s="961" t="str">
        <f>"Pengujian "&amp;'F-3'!G9</f>
        <v>Pengujian Pendapatan Bunga dan Jasa Giro</v>
      </c>
      <c r="H9" s="789"/>
      <c r="I9" s="789"/>
      <c r="J9" s="789"/>
      <c r="K9" s="789"/>
      <c r="L9" s="789"/>
      <c r="M9" s="789"/>
      <c r="N9" s="789"/>
      <c r="O9" s="789"/>
      <c r="P9" s="789"/>
      <c r="Q9" s="789"/>
      <c r="R9" s="789"/>
      <c r="S9" s="789"/>
      <c r="T9" s="789"/>
      <c r="U9" s="789"/>
      <c r="V9" s="789"/>
      <c r="W9" s="789"/>
      <c r="X9" s="789"/>
      <c r="Y9" s="789"/>
      <c r="Z9" s="790"/>
      <c r="AA9" s="179" t="s">
        <v>796</v>
      </c>
      <c r="AB9" s="180"/>
      <c r="AC9" s="180"/>
      <c r="AD9" s="180"/>
      <c r="AE9" s="180"/>
      <c r="AF9" s="180" t="s">
        <v>1678</v>
      </c>
      <c r="AG9" s="182" t="e">
        <f>NAMA_WP</f>
        <v>#N/A</v>
      </c>
      <c r="AH9" s="180"/>
      <c r="AI9" s="180"/>
      <c r="AJ9" s="180"/>
      <c r="AK9" s="180"/>
      <c r="AL9" s="180"/>
      <c r="AM9" s="180"/>
      <c r="AN9" s="180"/>
      <c r="AO9" s="180"/>
      <c r="AP9" s="180"/>
      <c r="AQ9" s="180"/>
      <c r="AR9" s="180"/>
      <c r="AS9" s="180"/>
      <c r="AT9" s="183"/>
      <c r="AU9" s="110"/>
      <c r="AV9" s="110"/>
      <c r="AW9" s="110"/>
      <c r="AX9" s="110"/>
      <c r="AY9" s="110"/>
      <c r="AZ9" s="110"/>
      <c r="BA9" s="110"/>
      <c r="BB9" s="110"/>
      <c r="BC9" s="110"/>
      <c r="BD9" s="110"/>
      <c r="BE9" s="110"/>
      <c r="BF9" s="110"/>
      <c r="BG9" s="110"/>
      <c r="BH9" s="110"/>
      <c r="BI9" s="110"/>
      <c r="BJ9" s="110"/>
      <c r="BK9" s="110"/>
      <c r="BL9" s="110"/>
      <c r="BM9" s="110"/>
      <c r="BN9" s="110"/>
      <c r="BO9" s="110"/>
      <c r="BP9" s="110"/>
      <c r="BQ9" s="110"/>
      <c r="BR9" s="110"/>
      <c r="BS9" s="110"/>
      <c r="BT9" s="110"/>
      <c r="BU9" s="110"/>
      <c r="BV9" s="110"/>
      <c r="BW9" s="110"/>
      <c r="BX9" s="110"/>
      <c r="BY9" s="110"/>
      <c r="BZ9" s="110"/>
      <c r="CA9" s="110"/>
      <c r="CB9" s="110"/>
      <c r="CC9" s="110"/>
      <c r="CD9" s="110"/>
      <c r="CE9" s="110"/>
      <c r="CF9" s="110"/>
      <c r="CG9" s="110"/>
      <c r="CH9" s="110"/>
      <c r="CI9" s="110"/>
      <c r="CJ9" s="110"/>
      <c r="CK9" s="110"/>
      <c r="CL9" s="110"/>
      <c r="CM9" s="110"/>
      <c r="CN9" s="110"/>
      <c r="CO9" s="110"/>
      <c r="CP9" s="110"/>
      <c r="CQ9" s="110"/>
      <c r="CR9" s="110"/>
      <c r="CS9" s="110"/>
      <c r="CT9" s="110"/>
      <c r="CU9" s="110"/>
      <c r="CV9" s="110"/>
      <c r="CW9" s="110"/>
      <c r="CX9" s="110"/>
    </row>
    <row r="10" spans="1:102" ht="14.25" customHeight="1" x14ac:dyDescent="0.25">
      <c r="B10" s="762" t="s">
        <v>101</v>
      </c>
      <c r="C10" s="761"/>
      <c r="D10" s="761"/>
      <c r="E10" s="761"/>
      <c r="G10" s="804"/>
      <c r="H10" s="940"/>
      <c r="I10" s="940"/>
      <c r="J10" s="940"/>
      <c r="K10" s="940"/>
      <c r="L10" s="940"/>
      <c r="M10" s="940"/>
      <c r="N10" s="940"/>
      <c r="O10" s="940"/>
      <c r="P10" s="940"/>
      <c r="Q10" s="940"/>
      <c r="R10" s="940"/>
      <c r="S10" s="940"/>
      <c r="T10" s="940"/>
      <c r="U10" s="940"/>
      <c r="V10" s="940"/>
      <c r="W10" s="940"/>
      <c r="X10" s="940"/>
      <c r="Y10" s="940"/>
      <c r="Z10" s="805"/>
      <c r="AA10" s="184" t="s">
        <v>1401</v>
      </c>
      <c r="AF10" t="s">
        <v>1678</v>
      </c>
      <c r="AG10" s="124" t="e">
        <f>NPWP</f>
        <v>#N/A</v>
      </c>
      <c r="AT10" s="186"/>
      <c r="AU10" s="110"/>
      <c r="AV10" s="110"/>
      <c r="AW10" s="110"/>
      <c r="AX10" s="110"/>
      <c r="AY10" s="110"/>
      <c r="AZ10" s="110"/>
      <c r="BA10" s="110"/>
      <c r="BB10" s="110"/>
      <c r="BC10" s="110"/>
      <c r="BD10" s="110"/>
      <c r="BE10" s="110"/>
      <c r="BF10" s="110"/>
      <c r="BG10" s="110"/>
      <c r="BH10" s="110"/>
      <c r="BI10" s="110"/>
      <c r="BJ10" s="110"/>
      <c r="BK10" s="110"/>
      <c r="BL10" s="110"/>
      <c r="BM10" s="110"/>
      <c r="BN10" s="110"/>
      <c r="BO10" s="110"/>
      <c r="BP10" s="110"/>
      <c r="BQ10" s="110"/>
      <c r="BR10" s="110"/>
      <c r="BS10" s="110"/>
      <c r="BT10" s="110"/>
      <c r="BU10" s="110"/>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row>
    <row r="11" spans="1:102" ht="14.25" customHeight="1" x14ac:dyDescent="0.25">
      <c r="G11" s="806"/>
      <c r="H11" s="794"/>
      <c r="I11" s="794"/>
      <c r="J11" s="794"/>
      <c r="K11" s="794"/>
      <c r="L11" s="794"/>
      <c r="M11" s="794"/>
      <c r="N11" s="794"/>
      <c r="O11" s="794"/>
      <c r="P11" s="794"/>
      <c r="Q11" s="794"/>
      <c r="R11" s="794"/>
      <c r="S11" s="794"/>
      <c r="T11" s="794"/>
      <c r="U11" s="794"/>
      <c r="V11" s="794"/>
      <c r="W11" s="794"/>
      <c r="X11" s="794"/>
      <c r="Y11" s="794"/>
      <c r="Z11" s="807"/>
      <c r="AA11" s="187" t="s">
        <v>1679</v>
      </c>
      <c r="AB11" s="188"/>
      <c r="AC11" s="188"/>
      <c r="AD11" s="188"/>
      <c r="AE11" s="188"/>
      <c r="AF11" s="188" t="s">
        <v>1678</v>
      </c>
      <c r="AG11" s="190" t="e">
        <f>ID_MS_TH_PJK</f>
        <v>#N/A</v>
      </c>
      <c r="AH11" s="188"/>
      <c r="AI11" s="188"/>
      <c r="AJ11" s="188"/>
      <c r="AK11" s="188"/>
      <c r="AL11" s="188"/>
      <c r="AM11" s="188"/>
      <c r="AN11" s="188"/>
      <c r="AO11" s="188"/>
      <c r="AP11" s="188"/>
      <c r="AQ11" s="188"/>
      <c r="AR11" s="188"/>
      <c r="AS11" s="188"/>
      <c r="AT11" s="191"/>
      <c r="AU11" s="110"/>
      <c r="AV11" s="110"/>
      <c r="AW11" s="110"/>
      <c r="AX11" s="110"/>
      <c r="AY11" s="110"/>
      <c r="AZ11" s="110"/>
      <c r="BA11" s="110"/>
      <c r="BB11" s="110"/>
      <c r="BC11" s="110"/>
      <c r="BD11" s="110"/>
      <c r="BE11" s="110"/>
      <c r="BF11" s="110"/>
      <c r="BG11" s="110"/>
      <c r="BH11" s="110"/>
      <c r="BI11" s="110"/>
      <c r="BJ11" s="110"/>
      <c r="BK11" s="110"/>
      <c r="BL11" s="110"/>
      <c r="BM11" s="110"/>
      <c r="BN11" s="110"/>
      <c r="BO11" s="110"/>
      <c r="BP11" s="110"/>
      <c r="BQ11" s="110"/>
      <c r="BR11" s="110"/>
      <c r="BS11" s="110"/>
      <c r="BT11" s="110"/>
      <c r="BU11" s="11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row>
    <row r="12" spans="1:102" ht="14.25" customHeight="1" x14ac:dyDescent="0.25">
      <c r="B12" s="762" t="s">
        <v>106</v>
      </c>
      <c r="C12" s="761"/>
      <c r="D12" s="761"/>
      <c r="E12" s="761"/>
      <c r="AL12" s="110"/>
      <c r="AM12" s="110"/>
      <c r="AN12" s="110"/>
      <c r="AO12" s="110"/>
      <c r="AP12" s="110"/>
      <c r="AQ12" s="110"/>
      <c r="AR12" s="110"/>
      <c r="AS12" s="110"/>
      <c r="AT12" s="110"/>
      <c r="AU12" s="110"/>
      <c r="AV12" s="110"/>
      <c r="AW12" s="110"/>
      <c r="AX12" s="110"/>
      <c r="AY12" s="110"/>
      <c r="AZ12" s="110"/>
      <c r="BA12" s="110"/>
      <c r="BB12" s="110"/>
      <c r="BC12" s="110"/>
      <c r="BD12" s="110"/>
      <c r="BE12" s="110"/>
      <c r="BF12" s="110"/>
      <c r="BG12" s="110"/>
      <c r="BH12" s="110"/>
      <c r="BI12" s="110"/>
      <c r="BJ12" s="110"/>
      <c r="BK12" s="110"/>
      <c r="BL12" s="110"/>
      <c r="BM12" s="110"/>
      <c r="BN12" s="110"/>
      <c r="BO12" s="110"/>
      <c r="BP12" s="110"/>
      <c r="BQ12" s="110"/>
      <c r="BR12" s="110"/>
      <c r="BS12" s="110"/>
      <c r="BT12" s="110"/>
      <c r="BU12" s="110"/>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row>
    <row r="13" spans="1:102" ht="14.25" customHeight="1" x14ac:dyDescent="0.25">
      <c r="B13" s="962" t="str">
        <f>HYPERLINK("#'"&amp;'EWS DIRECTORY'!$J$235&amp;"'!A1",'EWS DIRECTORY'!$J$235)</f>
        <v>F-3</v>
      </c>
      <c r="C13" s="761"/>
      <c r="D13" s="761"/>
      <c r="E13" s="761"/>
      <c r="G13" t="s">
        <v>1775</v>
      </c>
      <c r="AL13" s="110"/>
      <c r="AM13" s="110"/>
      <c r="AN13" s="110"/>
      <c r="AO13" s="110"/>
      <c r="AP13" s="110"/>
      <c r="AQ13" s="110"/>
      <c r="AR13" s="110"/>
      <c r="AS13" s="110"/>
      <c r="AT13" s="110"/>
      <c r="AU13" s="110"/>
      <c r="AV13" s="110"/>
      <c r="AW13" s="110"/>
      <c r="AX13" s="110"/>
      <c r="AY13" s="110"/>
      <c r="AZ13" s="110"/>
      <c r="BA13" s="110"/>
      <c r="BB13" s="110"/>
      <c r="BC13" s="110"/>
      <c r="BD13" s="110"/>
      <c r="BE13" s="110"/>
      <c r="BF13" s="110"/>
      <c r="BG13" s="110"/>
      <c r="BH13" s="110"/>
      <c r="BI13" s="110"/>
      <c r="BJ13" s="110"/>
      <c r="BK13" s="110"/>
      <c r="BL13" s="110"/>
      <c r="BM13" s="110"/>
      <c r="BN13" s="110"/>
      <c r="BO13" s="110"/>
      <c r="BP13" s="110"/>
      <c r="BQ13" s="110"/>
      <c r="BR13" s="110"/>
      <c r="BS13" s="110"/>
      <c r="BT13" s="110"/>
      <c r="BU13" s="110"/>
      <c r="BV13" s="110"/>
      <c r="BW13" s="110"/>
      <c r="BX13" s="110"/>
      <c r="BY13" s="110"/>
      <c r="BZ13" s="110"/>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row>
    <row r="14" spans="1:102" ht="14.25" customHeight="1" x14ac:dyDescent="0.25">
      <c r="B14" s="927" t="str">
        <f>HYPERLINK("#'"&amp;'EWS DIRECTORY'!$J$236&amp;"'!A1",'EWS DIRECTORY'!$J$236)</f>
        <v>F-3-1</v>
      </c>
      <c r="C14" s="761"/>
      <c r="D14" s="761"/>
      <c r="E14" s="761"/>
      <c r="G14" s="949" t="s">
        <v>1445</v>
      </c>
      <c r="H14" s="949" t="s">
        <v>1707</v>
      </c>
      <c r="I14" s="789"/>
      <c r="J14" s="789"/>
      <c r="K14" s="789"/>
      <c r="L14" s="789"/>
      <c r="M14" s="789"/>
      <c r="N14" s="789"/>
      <c r="O14" s="789"/>
      <c r="P14" s="789"/>
      <c r="Q14" s="789"/>
      <c r="R14" s="789"/>
      <c r="S14" s="789"/>
      <c r="T14" s="790"/>
      <c r="U14" s="949" t="s">
        <v>1708</v>
      </c>
      <c r="V14" s="790"/>
      <c r="W14" s="969" t="s">
        <v>1776</v>
      </c>
      <c r="X14" s="764"/>
      <c r="Y14" s="764"/>
      <c r="Z14" s="764"/>
      <c r="AA14" s="764"/>
      <c r="AB14" s="764"/>
      <c r="AC14" s="764"/>
      <c r="AD14" s="764"/>
      <c r="AE14" s="764"/>
      <c r="AF14" s="764"/>
      <c r="AG14" s="764"/>
      <c r="AH14" s="764"/>
      <c r="AI14" s="764"/>
      <c r="AJ14" s="764"/>
      <c r="AK14" s="764"/>
      <c r="AL14" s="764"/>
      <c r="AM14" s="764"/>
      <c r="AN14" s="764"/>
      <c r="AO14" s="764"/>
      <c r="AP14" s="764"/>
      <c r="AQ14" s="764"/>
      <c r="AR14" s="764"/>
      <c r="AS14" s="764"/>
      <c r="AT14" s="764"/>
      <c r="AU14" s="764"/>
      <c r="AV14" s="764"/>
      <c r="AW14" s="764"/>
      <c r="AX14" s="764"/>
      <c r="AY14" s="764"/>
      <c r="AZ14" s="764"/>
      <c r="BA14" s="764"/>
      <c r="BB14" s="764"/>
      <c r="BC14" s="764"/>
      <c r="BD14" s="764"/>
      <c r="BE14" s="764"/>
      <c r="BF14" s="764"/>
      <c r="BG14" s="764"/>
      <c r="BH14" s="764"/>
      <c r="BI14" s="764"/>
      <c r="BJ14" s="764"/>
      <c r="BK14" s="764"/>
      <c r="BL14" s="764"/>
      <c r="BM14" s="764"/>
      <c r="BN14" s="764"/>
      <c r="BO14" s="764"/>
      <c r="BP14" s="764"/>
      <c r="BQ14" s="764"/>
      <c r="BR14" s="764"/>
      <c r="BS14" s="764"/>
      <c r="BT14" s="764"/>
      <c r="BU14" s="764"/>
      <c r="BV14" s="764"/>
      <c r="BW14" s="764"/>
      <c r="BX14" s="764"/>
      <c r="BY14" s="764"/>
      <c r="BZ14" s="764"/>
      <c r="CA14" s="764"/>
      <c r="CB14" s="764"/>
      <c r="CC14" s="764"/>
      <c r="CD14" s="764"/>
      <c r="CE14" s="764"/>
      <c r="CF14" s="764"/>
      <c r="CG14" s="764"/>
      <c r="CH14" s="764"/>
      <c r="CI14" s="764"/>
      <c r="CJ14" s="764"/>
      <c r="CK14" s="764"/>
      <c r="CL14" s="764"/>
      <c r="CM14" s="764"/>
      <c r="CN14" s="764"/>
      <c r="CO14" s="764"/>
      <c r="CP14" s="764"/>
      <c r="CQ14" s="764"/>
      <c r="CR14" s="764"/>
      <c r="CS14" s="765"/>
      <c r="CT14" s="967" t="s">
        <v>1772</v>
      </c>
      <c r="CU14" s="789"/>
      <c r="CV14" s="789"/>
      <c r="CW14" s="789"/>
      <c r="CX14" s="790"/>
    </row>
    <row r="15" spans="1:102" ht="14.25" customHeight="1" x14ac:dyDescent="0.25">
      <c r="B15" s="929" t="str">
        <f>HYPERLINK("#'"&amp;'EWS DIRECTORY'!$J$237&amp;"'!A1",'EWS DIRECTORY'!$J$237)</f>
        <v>F-3-1-1</v>
      </c>
      <c r="C15" s="761"/>
      <c r="D15" s="761"/>
      <c r="E15" s="761"/>
      <c r="G15" s="975"/>
      <c r="H15" s="804"/>
      <c r="I15" s="940"/>
      <c r="J15" s="940"/>
      <c r="K15" s="940"/>
      <c r="L15" s="940"/>
      <c r="M15" s="940"/>
      <c r="N15" s="940"/>
      <c r="O15" s="940"/>
      <c r="P15" s="940"/>
      <c r="Q15" s="940"/>
      <c r="R15" s="940"/>
      <c r="S15" s="940"/>
      <c r="T15" s="805"/>
      <c r="U15" s="804"/>
      <c r="V15" s="805"/>
      <c r="W15" s="949" t="s">
        <v>1777</v>
      </c>
      <c r="X15" s="789"/>
      <c r="Y15" s="789"/>
      <c r="Z15" s="789"/>
      <c r="AA15" s="790"/>
      <c r="AB15" s="963" t="s">
        <v>1778</v>
      </c>
      <c r="AC15" s="764"/>
      <c r="AD15" s="764"/>
      <c r="AE15" s="764"/>
      <c r="AF15" s="764"/>
      <c r="AG15" s="764"/>
      <c r="AH15" s="764"/>
      <c r="AI15" s="764"/>
      <c r="AJ15" s="764"/>
      <c r="AK15" s="764"/>
      <c r="AL15" s="764"/>
      <c r="AM15" s="764"/>
      <c r="AN15" s="764"/>
      <c r="AO15" s="764"/>
      <c r="AP15" s="764"/>
      <c r="AQ15" s="764"/>
      <c r="AR15" s="764"/>
      <c r="AS15" s="764"/>
      <c r="AT15" s="764"/>
      <c r="AU15" s="764"/>
      <c r="AV15" s="764"/>
      <c r="AW15" s="764"/>
      <c r="AX15" s="764"/>
      <c r="AY15" s="764"/>
      <c r="AZ15" s="764"/>
      <c r="BA15" s="764"/>
      <c r="BB15" s="764"/>
      <c r="BC15" s="764"/>
      <c r="BD15" s="764"/>
      <c r="BE15" s="764"/>
      <c r="BF15" s="764"/>
      <c r="BG15" s="764"/>
      <c r="BH15" s="764"/>
      <c r="BI15" s="764"/>
      <c r="BJ15" s="764"/>
      <c r="BK15" s="764"/>
      <c r="BL15" s="764"/>
      <c r="BM15" s="764"/>
      <c r="BN15" s="764"/>
      <c r="BO15" s="764"/>
      <c r="BP15" s="764"/>
      <c r="BQ15" s="764"/>
      <c r="BR15" s="764"/>
      <c r="BS15" s="764"/>
      <c r="BT15" s="764"/>
      <c r="BU15" s="764"/>
      <c r="BV15" s="764"/>
      <c r="BW15" s="764"/>
      <c r="BX15" s="764"/>
      <c r="BY15" s="764"/>
      <c r="BZ15" s="764"/>
      <c r="CA15" s="764"/>
      <c r="CB15" s="764"/>
      <c r="CC15" s="764"/>
      <c r="CD15" s="764"/>
      <c r="CE15" s="764"/>
      <c r="CF15" s="764"/>
      <c r="CG15" s="764"/>
      <c r="CH15" s="764"/>
      <c r="CI15" s="764"/>
      <c r="CJ15" s="764"/>
      <c r="CK15" s="764"/>
      <c r="CL15" s="764"/>
      <c r="CM15" s="764"/>
      <c r="CN15" s="764"/>
      <c r="CO15" s="764"/>
      <c r="CP15" s="764"/>
      <c r="CQ15" s="764"/>
      <c r="CR15" s="764"/>
      <c r="CS15" s="765"/>
      <c r="CT15" s="804"/>
      <c r="CU15" s="940"/>
      <c r="CV15" s="940"/>
      <c r="CW15" s="940"/>
      <c r="CX15" s="805"/>
    </row>
    <row r="16" spans="1:102" ht="14.4" customHeight="1" x14ac:dyDescent="0.25">
      <c r="A16" s="110" t="e" cm="1" vm="3">
        <f t="array" aca="1" ref="A16" ca="1">_xlfn._xlws.FILTER(M16:M50,M16:M50&lt;&gt;"")</f>
        <v>#VALUE!</v>
      </c>
      <c r="B16" s="929" t="str">
        <f>HYPERLINK("#'"&amp;'EWS DIRECTORY'!$J$238&amp;"'!A1",'EWS DIRECTORY'!$J$238)</f>
        <v>F-3-1-2</v>
      </c>
      <c r="C16" s="761"/>
      <c r="D16" s="761"/>
      <c r="E16" s="761"/>
      <c r="G16" s="769"/>
      <c r="H16" s="806"/>
      <c r="I16" s="794"/>
      <c r="J16" s="794"/>
      <c r="K16" s="794"/>
      <c r="L16" s="794"/>
      <c r="M16" s="794"/>
      <c r="N16" s="794"/>
      <c r="O16" s="794"/>
      <c r="P16" s="794"/>
      <c r="Q16" s="794"/>
      <c r="R16" s="794"/>
      <c r="S16" s="794"/>
      <c r="T16" s="807"/>
      <c r="U16" s="806"/>
      <c r="V16" s="807"/>
      <c r="W16" s="806"/>
      <c r="X16" s="794"/>
      <c r="Y16" s="794"/>
      <c r="Z16" s="794"/>
      <c r="AA16" s="807"/>
      <c r="AB16" s="946" t="e">
        <f>MASTER!$N$5</f>
        <v>#N/A</v>
      </c>
      <c r="AC16" s="764"/>
      <c r="AD16" s="764"/>
      <c r="AE16" s="764"/>
      <c r="AF16" s="765"/>
      <c r="AG16" s="946" t="e">
        <f>MASTER!$N$6</f>
        <v>#N/A</v>
      </c>
      <c r="AH16" s="764"/>
      <c r="AI16" s="764"/>
      <c r="AJ16" s="764"/>
      <c r="AK16" s="765"/>
      <c r="AL16" s="946" t="e">
        <f>MASTER!$N$7</f>
        <v>#N/A</v>
      </c>
      <c r="AM16" s="764"/>
      <c r="AN16" s="764"/>
      <c r="AO16" s="764"/>
      <c r="AP16" s="765"/>
      <c r="AQ16" s="946" t="e">
        <f>MASTER!$N$8</f>
        <v>#N/A</v>
      </c>
      <c r="AR16" s="764"/>
      <c r="AS16" s="764"/>
      <c r="AT16" s="764"/>
      <c r="AU16" s="765"/>
      <c r="AV16" s="946" t="e">
        <f>MASTER!$N$9</f>
        <v>#N/A</v>
      </c>
      <c r="AW16" s="764"/>
      <c r="AX16" s="764"/>
      <c r="AY16" s="764"/>
      <c r="AZ16" s="765"/>
      <c r="BA16" s="946" t="e">
        <f>MASTER!$N$10</f>
        <v>#N/A</v>
      </c>
      <c r="BB16" s="764"/>
      <c r="BC16" s="764"/>
      <c r="BD16" s="764"/>
      <c r="BE16" s="765"/>
      <c r="BF16" s="946" t="e">
        <f>MASTER!$N$11</f>
        <v>#N/A</v>
      </c>
      <c r="BG16" s="764"/>
      <c r="BH16" s="764"/>
      <c r="BI16" s="764"/>
      <c r="BJ16" s="765"/>
      <c r="BK16" s="946" t="e">
        <f>MASTER!$N$12</f>
        <v>#N/A</v>
      </c>
      <c r="BL16" s="764"/>
      <c r="BM16" s="764"/>
      <c r="BN16" s="764"/>
      <c r="BO16" s="765"/>
      <c r="BP16" s="946" t="e">
        <f>MASTER!$N$13</f>
        <v>#N/A</v>
      </c>
      <c r="BQ16" s="764"/>
      <c r="BR16" s="764"/>
      <c r="BS16" s="764"/>
      <c r="BT16" s="765"/>
      <c r="BU16" s="946" t="e">
        <f>MASTER!$N$14</f>
        <v>#N/A</v>
      </c>
      <c r="BV16" s="764"/>
      <c r="BW16" s="764"/>
      <c r="BX16" s="764"/>
      <c r="BY16" s="765"/>
      <c r="BZ16" s="946" t="e">
        <f>MASTER!$N$15</f>
        <v>#N/A</v>
      </c>
      <c r="CA16" s="764"/>
      <c r="CB16" s="764"/>
      <c r="CC16" s="764"/>
      <c r="CD16" s="765"/>
      <c r="CE16" s="946" t="e">
        <f>MASTER!$N$16</f>
        <v>#N/A</v>
      </c>
      <c r="CF16" s="764"/>
      <c r="CG16" s="764"/>
      <c r="CH16" s="764"/>
      <c r="CI16" s="765"/>
      <c r="CJ16" s="963" t="s">
        <v>1769</v>
      </c>
      <c r="CK16" s="764"/>
      <c r="CL16" s="764"/>
      <c r="CM16" s="764"/>
      <c r="CN16" s="765"/>
      <c r="CO16" s="963" t="s">
        <v>1770</v>
      </c>
      <c r="CP16" s="764"/>
      <c r="CQ16" s="764"/>
      <c r="CR16" s="764"/>
      <c r="CS16" s="765"/>
      <c r="CT16" s="806"/>
      <c r="CU16" s="794"/>
      <c r="CV16" s="794"/>
      <c r="CW16" s="794"/>
      <c r="CX16" s="807"/>
    </row>
    <row r="17" spans="1:102" ht="14.25" customHeight="1" x14ac:dyDescent="0.25">
      <c r="A17" s="110" t="s">
        <v>2032</v>
      </c>
      <c r="B17" s="929" t="str">
        <f>HYPERLINK("#'"&amp;'EWS DIRECTORY'!$J$239&amp;"'!A1",'EWS DIRECTORY'!$J$239)</f>
        <v>F-3-1-3</v>
      </c>
      <c r="C17" s="761"/>
      <c r="D17" s="761"/>
      <c r="E17" s="761"/>
      <c r="G17" s="289"/>
      <c r="U17" s="436"/>
      <c r="V17" s="204"/>
      <c r="W17" s="952"/>
      <c r="X17" s="940"/>
      <c r="Y17" s="940"/>
      <c r="Z17" s="940"/>
      <c r="AA17" s="805"/>
      <c r="AB17" s="952"/>
      <c r="AC17" s="940"/>
      <c r="AD17" s="940"/>
      <c r="AE17" s="940"/>
      <c r="AF17" s="805"/>
      <c r="AG17" s="952"/>
      <c r="AH17" s="940"/>
      <c r="AI17" s="940"/>
      <c r="AJ17" s="940"/>
      <c r="AK17" s="805"/>
      <c r="AL17" s="952"/>
      <c r="AM17" s="940"/>
      <c r="AN17" s="940"/>
      <c r="AO17" s="940"/>
      <c r="AP17" s="805"/>
      <c r="AQ17" s="952"/>
      <c r="AR17" s="940"/>
      <c r="AS17" s="940"/>
      <c r="AT17" s="940"/>
      <c r="AU17" s="805"/>
      <c r="AV17" s="952"/>
      <c r="AW17" s="940"/>
      <c r="AX17" s="940"/>
      <c r="AY17" s="940"/>
      <c r="AZ17" s="805"/>
      <c r="BA17" s="952"/>
      <c r="BB17" s="940"/>
      <c r="BC17" s="940"/>
      <c r="BD17" s="940"/>
      <c r="BE17" s="805"/>
      <c r="BF17" s="952"/>
      <c r="BG17" s="940"/>
      <c r="BH17" s="940"/>
      <c r="BI17" s="940"/>
      <c r="BJ17" s="805"/>
      <c r="BK17" s="952"/>
      <c r="BL17" s="940"/>
      <c r="BM17" s="940"/>
      <c r="BN17" s="940"/>
      <c r="BO17" s="805"/>
      <c r="BP17" s="952"/>
      <c r="BQ17" s="940"/>
      <c r="BR17" s="940"/>
      <c r="BS17" s="940"/>
      <c r="BT17" s="805"/>
      <c r="BU17" s="952"/>
      <c r="BV17" s="940"/>
      <c r="BW17" s="940"/>
      <c r="BX17" s="940"/>
      <c r="BY17" s="805"/>
      <c r="BZ17" s="952"/>
      <c r="CA17" s="940"/>
      <c r="CB17" s="940"/>
      <c r="CC17" s="940"/>
      <c r="CD17" s="805"/>
      <c r="CE17" s="952"/>
      <c r="CF17" s="940"/>
      <c r="CG17" s="940"/>
      <c r="CH17" s="940"/>
      <c r="CI17" s="805"/>
      <c r="CJ17" s="952"/>
      <c r="CK17" s="940"/>
      <c r="CL17" s="940"/>
      <c r="CM17" s="940"/>
      <c r="CN17" s="805"/>
      <c r="CO17" s="952"/>
      <c r="CP17" s="940"/>
      <c r="CQ17" s="940"/>
      <c r="CR17" s="940"/>
      <c r="CS17" s="805"/>
      <c r="CT17" s="952"/>
      <c r="CU17" s="940"/>
      <c r="CV17" s="940"/>
      <c r="CW17" s="940"/>
      <c r="CX17" s="805"/>
    </row>
    <row r="18" spans="1:102" ht="14.4" customHeight="1" x14ac:dyDescent="0.25">
      <c r="A18" s="110" t="str" cm="1">
        <f t="array" ref="A18:A23">_xlfn._xlws.FILTER(M18:M52,M18:M52&lt;&gt;"")</f>
        <v>Berdasarkan Data Internal dan Eksternal yang dimiliki DJP</v>
      </c>
      <c r="B18" s="929" t="str">
        <f>HYPERLINK("#'"&amp;'EWS DIRECTORY'!$J$240&amp;"'!A1",'EWS DIRECTORY'!$J$240)</f>
        <v>F-3-1-4</v>
      </c>
      <c r="C18" s="761"/>
      <c r="D18" s="761"/>
      <c r="E18" s="761"/>
      <c r="G18" s="52">
        <v>1</v>
      </c>
      <c r="H18" s="944" t="str">
        <f>'F-3'!$G$9</f>
        <v>Pendapatan Bunga dan Jasa Giro</v>
      </c>
      <c r="I18" s="940"/>
      <c r="J18" s="940"/>
      <c r="K18" s="940"/>
      <c r="L18" s="53" t="s">
        <v>1681</v>
      </c>
      <c r="M18" s="1158" t="s">
        <v>1442</v>
      </c>
      <c r="N18" s="940"/>
      <c r="O18" s="940"/>
      <c r="P18" s="940"/>
      <c r="Q18" s="940"/>
      <c r="R18" s="940"/>
      <c r="S18" s="940"/>
      <c r="T18" s="805"/>
      <c r="U18" s="964" t="s">
        <v>561</v>
      </c>
      <c r="V18" s="805"/>
      <c r="W18" s="1157">
        <f>'F-3'!$U$31</f>
        <v>0</v>
      </c>
      <c r="X18" s="940"/>
      <c r="Y18" s="940"/>
      <c r="Z18" s="940"/>
      <c r="AA18" s="805"/>
      <c r="AB18" s="945"/>
      <c r="AC18" s="940"/>
      <c r="AD18" s="940"/>
      <c r="AE18" s="940"/>
      <c r="AF18" s="805"/>
      <c r="AG18" s="945"/>
      <c r="AH18" s="940"/>
      <c r="AI18" s="940"/>
      <c r="AJ18" s="940"/>
      <c r="AK18" s="805"/>
      <c r="AL18" s="945"/>
      <c r="AM18" s="940"/>
      <c r="AN18" s="940"/>
      <c r="AO18" s="940"/>
      <c r="AP18" s="805"/>
      <c r="AQ18" s="945"/>
      <c r="AR18" s="940"/>
      <c r="AS18" s="940"/>
      <c r="AT18" s="940"/>
      <c r="AU18" s="805"/>
      <c r="AV18" s="945"/>
      <c r="AW18" s="940"/>
      <c r="AX18" s="940"/>
      <c r="AY18" s="940"/>
      <c r="AZ18" s="805"/>
      <c r="BA18" s="945"/>
      <c r="BB18" s="940"/>
      <c r="BC18" s="940"/>
      <c r="BD18" s="940"/>
      <c r="BE18" s="805"/>
      <c r="BF18" s="945"/>
      <c r="BG18" s="940"/>
      <c r="BH18" s="940"/>
      <c r="BI18" s="940"/>
      <c r="BJ18" s="805"/>
      <c r="BK18" s="945"/>
      <c r="BL18" s="940"/>
      <c r="BM18" s="940"/>
      <c r="BN18" s="940"/>
      <c r="BO18" s="805"/>
      <c r="BP18" s="945"/>
      <c r="BQ18" s="940"/>
      <c r="BR18" s="940"/>
      <c r="BS18" s="940"/>
      <c r="BT18" s="805"/>
      <c r="BU18" s="945"/>
      <c r="BV18" s="940"/>
      <c r="BW18" s="940"/>
      <c r="BX18" s="940"/>
      <c r="BY18" s="805"/>
      <c r="BZ18" s="945"/>
      <c r="CA18" s="940"/>
      <c r="CB18" s="940"/>
      <c r="CC18" s="940"/>
      <c r="CD18" s="805"/>
      <c r="CE18" s="945"/>
      <c r="CF18" s="940"/>
      <c r="CG18" s="940"/>
      <c r="CH18" s="940"/>
      <c r="CI18" s="805"/>
      <c r="CJ18" s="955">
        <f>'F-3-1-1'!AT24+'F-3-1-1'!AT51</f>
        <v>0</v>
      </c>
      <c r="CK18" s="940"/>
      <c r="CL18" s="940"/>
      <c r="CM18" s="940"/>
      <c r="CN18" s="805"/>
      <c r="CO18" s="955">
        <f>IF(CJ18&gt;0,CJ18,SUM(AB18:CI18))</f>
        <v>0</v>
      </c>
      <c r="CP18" s="940"/>
      <c r="CQ18" s="940"/>
      <c r="CR18" s="940"/>
      <c r="CS18" s="805"/>
      <c r="CT18" s="955">
        <f>CO18-W18</f>
        <v>0</v>
      </c>
      <c r="CU18" s="940"/>
      <c r="CV18" s="940"/>
      <c r="CW18" s="940"/>
      <c r="CX18" s="805"/>
    </row>
    <row r="19" spans="1:102" ht="14.4" customHeight="1" x14ac:dyDescent="0.25">
      <c r="A19" s="110" t="str">
        <v>Berdasarkan Analisis SPT dan Laporan Keuangan</v>
      </c>
      <c r="B19" s="929" t="str">
        <f>HYPERLINK("#'"&amp;'EWS DIRECTORY'!$J$241&amp;"'!A1",'EWS DIRECTORY'!$J$241)</f>
        <v>F-3-1-5</v>
      </c>
      <c r="C19" s="761"/>
      <c r="D19" s="761"/>
      <c r="E19" s="761"/>
      <c r="G19" s="289"/>
      <c r="H19" s="804"/>
      <c r="I19" s="940"/>
      <c r="J19" s="940"/>
      <c r="K19" s="940"/>
      <c r="M19" s="940"/>
      <c r="N19" s="940"/>
      <c r="O19" s="940"/>
      <c r="P19" s="940"/>
      <c r="Q19" s="940"/>
      <c r="R19" s="940"/>
      <c r="S19" s="940"/>
      <c r="T19" s="805"/>
      <c r="U19" s="964"/>
      <c r="V19" s="805"/>
      <c r="W19" s="1157"/>
      <c r="X19" s="940"/>
      <c r="Y19" s="940"/>
      <c r="Z19" s="940"/>
      <c r="AA19" s="805"/>
      <c r="AB19" s="952"/>
      <c r="AC19" s="940"/>
      <c r="AD19" s="940"/>
      <c r="AE19" s="940"/>
      <c r="AF19" s="805"/>
      <c r="AG19" s="952"/>
      <c r="AH19" s="940"/>
      <c r="AI19" s="940"/>
      <c r="AJ19" s="940"/>
      <c r="AK19" s="805"/>
      <c r="AL19" s="952"/>
      <c r="AM19" s="940"/>
      <c r="AN19" s="940"/>
      <c r="AO19" s="940"/>
      <c r="AP19" s="805"/>
      <c r="AQ19" s="952"/>
      <c r="AR19" s="940"/>
      <c r="AS19" s="940"/>
      <c r="AT19" s="940"/>
      <c r="AU19" s="805"/>
      <c r="AV19" s="952"/>
      <c r="AW19" s="940"/>
      <c r="AX19" s="940"/>
      <c r="AY19" s="940"/>
      <c r="AZ19" s="805"/>
      <c r="BA19" s="952"/>
      <c r="BB19" s="940"/>
      <c r="BC19" s="940"/>
      <c r="BD19" s="940"/>
      <c r="BE19" s="805"/>
      <c r="BF19" s="952"/>
      <c r="BG19" s="940"/>
      <c r="BH19" s="940"/>
      <c r="BI19" s="940"/>
      <c r="BJ19" s="805"/>
      <c r="BK19" s="952"/>
      <c r="BL19" s="940"/>
      <c r="BM19" s="940"/>
      <c r="BN19" s="940"/>
      <c r="BO19" s="805"/>
      <c r="BP19" s="952"/>
      <c r="BQ19" s="940"/>
      <c r="BR19" s="940"/>
      <c r="BS19" s="940"/>
      <c r="BT19" s="805"/>
      <c r="BU19" s="952"/>
      <c r="BV19" s="940"/>
      <c r="BW19" s="940"/>
      <c r="BX19" s="940"/>
      <c r="BY19" s="805"/>
      <c r="BZ19" s="952"/>
      <c r="CA19" s="940"/>
      <c r="CB19" s="940"/>
      <c r="CC19" s="940"/>
      <c r="CD19" s="805"/>
      <c r="CE19" s="952"/>
      <c r="CF19" s="940"/>
      <c r="CG19" s="940"/>
      <c r="CH19" s="940"/>
      <c r="CI19" s="805"/>
      <c r="CJ19" s="952"/>
      <c r="CK19" s="940"/>
      <c r="CL19" s="940"/>
      <c r="CM19" s="940"/>
      <c r="CN19" s="805"/>
      <c r="CO19" s="952"/>
      <c r="CP19" s="940"/>
      <c r="CQ19" s="940"/>
      <c r="CR19" s="940"/>
      <c r="CS19" s="805"/>
      <c r="CT19" s="952"/>
      <c r="CU19" s="940"/>
      <c r="CV19" s="940"/>
      <c r="CW19" s="940"/>
      <c r="CX19" s="805"/>
    </row>
    <row r="20" spans="1:102" ht="14.4" customHeight="1" x14ac:dyDescent="0.25">
      <c r="A20" s="110" t="str">
        <v>Berdasarkan pemeriksaan langsung terhadap bukti pendukung</v>
      </c>
      <c r="B20" s="929" t="str">
        <f>HYPERLINK("#'"&amp;'EWS DIRECTORY'!$J$242&amp;"'!A1",'EWS DIRECTORY'!$J$242)</f>
        <v>F-3-1-6</v>
      </c>
      <c r="C20" s="761"/>
      <c r="D20" s="761"/>
      <c r="E20" s="761"/>
      <c r="G20" s="52">
        <v>2</v>
      </c>
      <c r="H20" s="944" t="str">
        <f>'F-3'!$G$9</f>
        <v>Pendapatan Bunga dan Jasa Giro</v>
      </c>
      <c r="I20" s="940"/>
      <c r="J20" s="940"/>
      <c r="K20" s="940"/>
      <c r="L20" s="53" t="s">
        <v>1681</v>
      </c>
      <c r="M20" s="1158" t="s">
        <v>1449</v>
      </c>
      <c r="N20" s="940"/>
      <c r="O20" s="940"/>
      <c r="P20" s="940"/>
      <c r="Q20" s="940"/>
      <c r="R20" s="940"/>
      <c r="S20" s="940"/>
      <c r="T20" s="805"/>
      <c r="U20" s="964" t="s">
        <v>563</v>
      </c>
      <c r="V20" s="805"/>
      <c r="W20" s="1157">
        <f>'F-3'!$U$31</f>
        <v>0</v>
      </c>
      <c r="X20" s="940"/>
      <c r="Y20" s="940"/>
      <c r="Z20" s="940"/>
      <c r="AA20" s="805"/>
      <c r="AB20" s="945"/>
      <c r="AC20" s="940"/>
      <c r="AD20" s="940"/>
      <c r="AE20" s="940"/>
      <c r="AF20" s="805"/>
      <c r="AG20" s="945"/>
      <c r="AH20" s="940"/>
      <c r="AI20" s="940"/>
      <c r="AJ20" s="940"/>
      <c r="AK20" s="805"/>
      <c r="AL20" s="945"/>
      <c r="AM20" s="940"/>
      <c r="AN20" s="940"/>
      <c r="AO20" s="940"/>
      <c r="AP20" s="805"/>
      <c r="AQ20" s="945"/>
      <c r="AR20" s="940"/>
      <c r="AS20" s="940"/>
      <c r="AT20" s="940"/>
      <c r="AU20" s="805"/>
      <c r="AV20" s="945"/>
      <c r="AW20" s="940"/>
      <c r="AX20" s="940"/>
      <c r="AY20" s="940"/>
      <c r="AZ20" s="805"/>
      <c r="BA20" s="945"/>
      <c r="BB20" s="940"/>
      <c r="BC20" s="940"/>
      <c r="BD20" s="940"/>
      <c r="BE20" s="805"/>
      <c r="BF20" s="945"/>
      <c r="BG20" s="940"/>
      <c r="BH20" s="940"/>
      <c r="BI20" s="940"/>
      <c r="BJ20" s="805"/>
      <c r="BK20" s="945"/>
      <c r="BL20" s="940"/>
      <c r="BM20" s="940"/>
      <c r="BN20" s="940"/>
      <c r="BO20" s="805"/>
      <c r="BP20" s="945"/>
      <c r="BQ20" s="940"/>
      <c r="BR20" s="940"/>
      <c r="BS20" s="940"/>
      <c r="BT20" s="805"/>
      <c r="BU20" s="945"/>
      <c r="BV20" s="940"/>
      <c r="BW20" s="940"/>
      <c r="BX20" s="940"/>
      <c r="BY20" s="805"/>
      <c r="BZ20" s="945"/>
      <c r="CA20" s="940"/>
      <c r="CB20" s="940"/>
      <c r="CC20" s="940"/>
      <c r="CD20" s="805"/>
      <c r="CE20" s="945"/>
      <c r="CF20" s="940"/>
      <c r="CG20" s="940"/>
      <c r="CH20" s="940"/>
      <c r="CI20" s="805"/>
      <c r="CJ20" s="955">
        <f>'F-3-1-2'!AO19</f>
        <v>0</v>
      </c>
      <c r="CK20" s="940"/>
      <c r="CL20" s="940"/>
      <c r="CM20" s="940"/>
      <c r="CN20" s="805"/>
      <c r="CO20" s="955">
        <f>IF(CJ20&gt;0,CJ20,SUM(AB20:CI20))</f>
        <v>0</v>
      </c>
      <c r="CP20" s="940"/>
      <c r="CQ20" s="940"/>
      <c r="CR20" s="940"/>
      <c r="CS20" s="805"/>
      <c r="CT20" s="955">
        <f>CO20-W20</f>
        <v>0</v>
      </c>
      <c r="CU20" s="940"/>
      <c r="CV20" s="940"/>
      <c r="CW20" s="940"/>
      <c r="CX20" s="805"/>
    </row>
    <row r="21" spans="1:102" ht="14.4" customHeight="1" x14ac:dyDescent="0.25">
      <c r="A21" s="110" t="str">
        <v>Berdasarkan Analisis Kewajaran dan Kelaziman Usaha</v>
      </c>
      <c r="G21" s="52"/>
      <c r="H21" s="804"/>
      <c r="I21" s="940"/>
      <c r="J21" s="940"/>
      <c r="K21" s="940"/>
      <c r="M21" s="940"/>
      <c r="N21" s="940"/>
      <c r="O21" s="940"/>
      <c r="P21" s="940"/>
      <c r="Q21" s="940"/>
      <c r="R21" s="940"/>
      <c r="S21" s="940"/>
      <c r="T21" s="805"/>
      <c r="U21" s="964"/>
      <c r="V21" s="805"/>
      <c r="W21" s="1157"/>
      <c r="X21" s="940"/>
      <c r="Y21" s="940"/>
      <c r="Z21" s="940"/>
      <c r="AA21" s="805"/>
      <c r="AB21" s="952"/>
      <c r="AC21" s="940"/>
      <c r="AD21" s="940"/>
      <c r="AE21" s="940"/>
      <c r="AF21" s="805"/>
      <c r="AG21" s="952"/>
      <c r="AH21" s="940"/>
      <c r="AI21" s="940"/>
      <c r="AJ21" s="940"/>
      <c r="AK21" s="805"/>
      <c r="AL21" s="952"/>
      <c r="AM21" s="940"/>
      <c r="AN21" s="940"/>
      <c r="AO21" s="940"/>
      <c r="AP21" s="805"/>
      <c r="AQ21" s="952"/>
      <c r="AR21" s="940"/>
      <c r="AS21" s="940"/>
      <c r="AT21" s="940"/>
      <c r="AU21" s="805"/>
      <c r="AV21" s="952"/>
      <c r="AW21" s="940"/>
      <c r="AX21" s="940"/>
      <c r="AY21" s="940"/>
      <c r="AZ21" s="805"/>
      <c r="BA21" s="952"/>
      <c r="BB21" s="940"/>
      <c r="BC21" s="940"/>
      <c r="BD21" s="940"/>
      <c r="BE21" s="805"/>
      <c r="BF21" s="952"/>
      <c r="BG21" s="940"/>
      <c r="BH21" s="940"/>
      <c r="BI21" s="940"/>
      <c r="BJ21" s="805"/>
      <c r="BK21" s="952"/>
      <c r="BL21" s="940"/>
      <c r="BM21" s="940"/>
      <c r="BN21" s="940"/>
      <c r="BO21" s="805"/>
      <c r="BP21" s="952"/>
      <c r="BQ21" s="940"/>
      <c r="BR21" s="940"/>
      <c r="BS21" s="940"/>
      <c r="BT21" s="805"/>
      <c r="BU21" s="952"/>
      <c r="BV21" s="940"/>
      <c r="BW21" s="940"/>
      <c r="BX21" s="940"/>
      <c r="BY21" s="805"/>
      <c r="BZ21" s="952"/>
      <c r="CA21" s="940"/>
      <c r="CB21" s="940"/>
      <c r="CC21" s="940"/>
      <c r="CD21" s="805"/>
      <c r="CE21" s="952"/>
      <c r="CF21" s="940"/>
      <c r="CG21" s="940"/>
      <c r="CH21" s="940"/>
      <c r="CI21" s="805"/>
      <c r="CJ21" s="952"/>
      <c r="CK21" s="940"/>
      <c r="CL21" s="940"/>
      <c r="CM21" s="940"/>
      <c r="CN21" s="805"/>
      <c r="CO21" s="952"/>
      <c r="CP21" s="940"/>
      <c r="CQ21" s="940"/>
      <c r="CR21" s="940"/>
      <c r="CS21" s="805"/>
      <c r="CT21" s="952"/>
      <c r="CU21" s="940"/>
      <c r="CV21" s="940"/>
      <c r="CW21" s="940"/>
      <c r="CX21" s="805"/>
    </row>
    <row r="22" spans="1:102" ht="14.4" customHeight="1" x14ac:dyDescent="0.25">
      <c r="A22" s="110" t="str">
        <v>Berdasarkan Bahan Bukti Pidana</v>
      </c>
      <c r="G22" s="52">
        <v>3</v>
      </c>
      <c r="H22" s="944" t="str">
        <f>'F-3'!$G$9</f>
        <v>Pendapatan Bunga dan Jasa Giro</v>
      </c>
      <c r="I22" s="940"/>
      <c r="J22" s="940"/>
      <c r="K22" s="940"/>
      <c r="L22" s="53" t="s">
        <v>1681</v>
      </c>
      <c r="M22" s="1158" t="s">
        <v>1460</v>
      </c>
      <c r="N22" s="940"/>
      <c r="O22" s="940"/>
      <c r="P22" s="940"/>
      <c r="Q22" s="940"/>
      <c r="R22" s="940"/>
      <c r="S22" s="940"/>
      <c r="T22" s="805"/>
      <c r="U22" s="964" t="s">
        <v>565</v>
      </c>
      <c r="V22" s="805"/>
      <c r="W22" s="1157">
        <f>'F-3'!$U$31</f>
        <v>0</v>
      </c>
      <c r="X22" s="940"/>
      <c r="Y22" s="940"/>
      <c r="Z22" s="940"/>
      <c r="AA22" s="805"/>
      <c r="AB22" s="953">
        <f>SUMIF('F-3-1-3'!$J$24:$M$40,TEXT(AB16,"MM")&amp;TEXT(AB16,"MM")&amp;"*",'F-3-1-3'!$AT$24:$AX$40)</f>
        <v>0</v>
      </c>
      <c r="AC22" s="940"/>
      <c r="AD22" s="940"/>
      <c r="AE22" s="940"/>
      <c r="AF22" s="805"/>
      <c r="AG22" s="953">
        <f>SUMIF('F-3-1-3'!$J$24:$M$40,TEXT(AG16,"MM")&amp;TEXT(AG16,"MM")&amp;"*",'F-3-1-3'!$AT$24:$AX$40)</f>
        <v>0</v>
      </c>
      <c r="AH22" s="940"/>
      <c r="AI22" s="940"/>
      <c r="AJ22" s="940"/>
      <c r="AK22" s="805"/>
      <c r="AL22" s="953">
        <f>SUMIF('F-3-1-3'!$J$24:$M$40,TEXT(AL16,"MM")&amp;TEXT(AL16,"MM")&amp;"*",'F-3-1-3'!$AT$24:$AX$40)</f>
        <v>0</v>
      </c>
      <c r="AM22" s="940"/>
      <c r="AN22" s="940"/>
      <c r="AO22" s="940"/>
      <c r="AP22" s="805"/>
      <c r="AQ22" s="953">
        <f>SUMIF('F-3-1-3'!$J$24:$M$40,TEXT(AQ16,"MM")&amp;TEXT(AQ16,"MM")&amp;"*",'F-3-1-3'!$AT$24:$AX$40)</f>
        <v>0</v>
      </c>
      <c r="AR22" s="940"/>
      <c r="AS22" s="940"/>
      <c r="AT22" s="940"/>
      <c r="AU22" s="805"/>
      <c r="AV22" s="953">
        <f>SUMIF('F-3-1-3'!$J$24:$M$40,TEXT(AV16,"MM")&amp;TEXT(AV16,"MM")&amp;"*",'F-3-1-3'!$AT$24:$AX$40)</f>
        <v>0</v>
      </c>
      <c r="AW22" s="940"/>
      <c r="AX22" s="940"/>
      <c r="AY22" s="940"/>
      <c r="AZ22" s="805"/>
      <c r="BA22" s="953">
        <f>SUMIF('F-3-1-3'!$J$24:$M$40,TEXT(BA16,"MM")&amp;TEXT(BA16,"MM")&amp;"*",'F-3-1-3'!$AT$24:$AX$40)</f>
        <v>0</v>
      </c>
      <c r="BB22" s="940"/>
      <c r="BC22" s="940"/>
      <c r="BD22" s="940"/>
      <c r="BE22" s="805"/>
      <c r="BF22" s="953">
        <f>SUMIF('F-3-1-3'!$J$24:$M$40,TEXT(BF16,"MM")&amp;TEXT(BF16,"MM")&amp;"*",'F-3-1-3'!$AT$24:$AX$40)</f>
        <v>0</v>
      </c>
      <c r="BG22" s="940"/>
      <c r="BH22" s="940"/>
      <c r="BI22" s="940"/>
      <c r="BJ22" s="805"/>
      <c r="BK22" s="953">
        <f>SUMIF('F-3-1-3'!$J$24:$M$40,TEXT(BK16,"MM")&amp;TEXT(BK16,"MM")&amp;"*",'F-3-1-3'!$AT$24:$AX$40)</f>
        <v>0</v>
      </c>
      <c r="BL22" s="940"/>
      <c r="BM22" s="940"/>
      <c r="BN22" s="940"/>
      <c r="BO22" s="805"/>
      <c r="BP22" s="953">
        <f>SUMIF('F-3-1-3'!$J$24:$M$40,TEXT(BP16,"MM")&amp;TEXT(BP16,"MM")&amp;"*",'F-3-1-3'!$AT$24:$AX$40)</f>
        <v>0</v>
      </c>
      <c r="BQ22" s="940"/>
      <c r="BR22" s="940"/>
      <c r="BS22" s="940"/>
      <c r="BT22" s="805"/>
      <c r="BU22" s="953">
        <f>SUMIF('F-3-1-3'!$J$24:$M$40,TEXT(BU16,"MM")&amp;TEXT(BU16,"MM")&amp;"*",'F-3-1-3'!$AT$24:$AX$40)</f>
        <v>0</v>
      </c>
      <c r="BV22" s="940"/>
      <c r="BW22" s="940"/>
      <c r="BX22" s="940"/>
      <c r="BY22" s="805"/>
      <c r="BZ22" s="953">
        <f>SUMIF('F-3-1-3'!$J$24:$M$40,TEXT(BZ16,"MM")&amp;TEXT(BZ16,"MM")&amp;"*",'F-3-1-3'!$AT$24:$AX$40)</f>
        <v>0</v>
      </c>
      <c r="CA22" s="940"/>
      <c r="CB22" s="940"/>
      <c r="CC22" s="940"/>
      <c r="CD22" s="805"/>
      <c r="CE22" s="953">
        <f>SUMIF('F-3-1-3'!$J$24:$M$40,TEXT(CE16,"MM")&amp;TEXT(CE16,"MM")&amp;"*",'F-3-1-3'!$AT$24:$AX$40)</f>
        <v>0</v>
      </c>
      <c r="CF22" s="940"/>
      <c r="CG22" s="940"/>
      <c r="CH22" s="940"/>
      <c r="CI22" s="805"/>
      <c r="CJ22" s="955">
        <f>SUMIF('F-3-1-3'!J20:M36,"0112"&amp;"*",'F-3-1-3'!AT20:AX36)+SUMIF('F-3-1-3'!J20:M36,"0201"&amp;"*",'F-3-1-3'!AT20:AX36)+SUMIF('F-3-1-3'!J20:M36,"0302"&amp;"*",'F-3-1-3'!AT20:AX36)+SUMIF('F-3-1-3'!J20:M36,"0403"&amp;"*",'F-3-1-3'!AT20:AX36)+SUMIF('F-3-1-3'!J20:M36,"0503"&amp;"*",'F-3-1-3'!AT20:AX36)+SUMIF('F-3-1-3'!J20:M36,"0605"&amp;"*",'F-3-1-3'!AT20:AX36)+SUMIF('F-3-1-3'!J20:M36,"0706"&amp;"*",'F-3-1-3'!AT20:AX36)+SUMIF('F-3-1-3'!J20:M36,"0807"&amp;"*",'F-3-1-3'!AT20:AX36)+SUMIF('F-3-1-3'!J20:M36,"0908"&amp;"*",'F-3-1-3'!AT20:AX36)+SUMIF('F-3-1-3'!J20:M36,"1009"&amp;"*",'F-3-1-3'!AT20:AX36)+SUMIF('F-3-1-3'!J20:M36,"1110"&amp;"*",'F-3-1-3'!AT20:AX36)+SUMIF('F-3-1-3'!J20:M36,"1201"&amp;"*",'F-3-1-3'!AT20:AX36)</f>
        <v>0</v>
      </c>
      <c r="CK22" s="940"/>
      <c r="CL22" s="940"/>
      <c r="CM22" s="940"/>
      <c r="CN22" s="805"/>
      <c r="CO22" s="955">
        <f>IF(CJ22&gt;0,CJ22,SUM(AB22:CI22))</f>
        <v>0</v>
      </c>
      <c r="CP22" s="940"/>
      <c r="CQ22" s="940"/>
      <c r="CR22" s="940"/>
      <c r="CS22" s="805"/>
      <c r="CT22" s="955">
        <f>CO22-W22</f>
        <v>0</v>
      </c>
      <c r="CU22" s="940"/>
      <c r="CV22" s="940"/>
      <c r="CW22" s="940"/>
      <c r="CX22" s="805"/>
    </row>
    <row r="23" spans="1:102" ht="14.4" customHeight="1" x14ac:dyDescent="0.25">
      <c r="A23" s="110" t="str">
        <v>Berdasarkan Data Pemicu dan Data Penguji</v>
      </c>
      <c r="G23" s="52"/>
      <c r="H23" s="804"/>
      <c r="I23" s="940"/>
      <c r="J23" s="940"/>
      <c r="K23" s="940"/>
      <c r="M23" s="940"/>
      <c r="N23" s="940"/>
      <c r="O23" s="940"/>
      <c r="P23" s="940"/>
      <c r="Q23" s="940"/>
      <c r="R23" s="940"/>
      <c r="S23" s="940"/>
      <c r="T23" s="805"/>
      <c r="U23" s="964"/>
      <c r="V23" s="805"/>
      <c r="W23" s="1157"/>
      <c r="X23" s="940"/>
      <c r="Y23" s="940"/>
      <c r="Z23" s="940"/>
      <c r="AA23" s="805"/>
      <c r="AB23" s="952"/>
      <c r="AC23" s="940"/>
      <c r="AD23" s="940"/>
      <c r="AE23" s="940"/>
      <c r="AF23" s="805"/>
      <c r="AG23" s="952"/>
      <c r="AH23" s="940"/>
      <c r="AI23" s="940"/>
      <c r="AJ23" s="940"/>
      <c r="AK23" s="805"/>
      <c r="AL23" s="952"/>
      <c r="AM23" s="940"/>
      <c r="AN23" s="940"/>
      <c r="AO23" s="940"/>
      <c r="AP23" s="805"/>
      <c r="AQ23" s="952"/>
      <c r="AR23" s="940"/>
      <c r="AS23" s="940"/>
      <c r="AT23" s="940"/>
      <c r="AU23" s="805"/>
      <c r="AV23" s="952"/>
      <c r="AW23" s="940"/>
      <c r="AX23" s="940"/>
      <c r="AY23" s="940"/>
      <c r="AZ23" s="805"/>
      <c r="BA23" s="952"/>
      <c r="BB23" s="940"/>
      <c r="BC23" s="940"/>
      <c r="BD23" s="940"/>
      <c r="BE23" s="805"/>
      <c r="BF23" s="952"/>
      <c r="BG23" s="940"/>
      <c r="BH23" s="940"/>
      <c r="BI23" s="940"/>
      <c r="BJ23" s="805"/>
      <c r="BK23" s="952"/>
      <c r="BL23" s="940"/>
      <c r="BM23" s="940"/>
      <c r="BN23" s="940"/>
      <c r="BO23" s="805"/>
      <c r="BP23" s="952"/>
      <c r="BQ23" s="940"/>
      <c r="BR23" s="940"/>
      <c r="BS23" s="940"/>
      <c r="BT23" s="805"/>
      <c r="BU23" s="952"/>
      <c r="BV23" s="940"/>
      <c r="BW23" s="940"/>
      <c r="BX23" s="940"/>
      <c r="BY23" s="805"/>
      <c r="BZ23" s="952"/>
      <c r="CA23" s="940"/>
      <c r="CB23" s="940"/>
      <c r="CC23" s="940"/>
      <c r="CD23" s="805"/>
      <c r="CE23" s="952"/>
      <c r="CF23" s="940"/>
      <c r="CG23" s="940"/>
      <c r="CH23" s="940"/>
      <c r="CI23" s="805"/>
      <c r="CJ23" s="952"/>
      <c r="CK23" s="940"/>
      <c r="CL23" s="940"/>
      <c r="CM23" s="940"/>
      <c r="CN23" s="805"/>
      <c r="CO23" s="952"/>
      <c r="CP23" s="940"/>
      <c r="CQ23" s="940"/>
      <c r="CR23" s="940"/>
      <c r="CS23" s="805"/>
      <c r="CT23" s="952"/>
      <c r="CU23" s="940"/>
      <c r="CV23" s="940"/>
      <c r="CW23" s="940"/>
      <c r="CX23" s="805"/>
    </row>
    <row r="24" spans="1:102" ht="14.4" customHeight="1" x14ac:dyDescent="0.25">
      <c r="G24" s="52">
        <v>4</v>
      </c>
      <c r="H24" s="944" t="str">
        <f>'F-3'!$G$9</f>
        <v>Pendapatan Bunga dan Jasa Giro</v>
      </c>
      <c r="I24" s="940"/>
      <c r="J24" s="940"/>
      <c r="K24" s="940"/>
      <c r="L24" s="53" t="s">
        <v>1681</v>
      </c>
      <c r="M24" s="1158" t="s">
        <v>1464</v>
      </c>
      <c r="N24" s="940"/>
      <c r="O24" s="940"/>
      <c r="P24" s="940"/>
      <c r="Q24" s="940"/>
      <c r="R24" s="940"/>
      <c r="S24" s="940"/>
      <c r="T24" s="805"/>
      <c r="U24" s="964" t="s">
        <v>567</v>
      </c>
      <c r="V24" s="805"/>
      <c r="W24" s="1157">
        <f>'F-3'!$U$31</f>
        <v>0</v>
      </c>
      <c r="X24" s="940"/>
      <c r="Y24" s="940"/>
      <c r="Z24" s="940"/>
      <c r="AA24" s="805"/>
      <c r="AB24" s="945"/>
      <c r="AC24" s="940"/>
      <c r="AD24" s="940"/>
      <c r="AE24" s="940"/>
      <c r="AF24" s="805"/>
      <c r="AG24" s="945"/>
      <c r="AH24" s="940"/>
      <c r="AI24" s="940"/>
      <c r="AJ24" s="940"/>
      <c r="AK24" s="805"/>
      <c r="AL24" s="945"/>
      <c r="AM24" s="940"/>
      <c r="AN24" s="940"/>
      <c r="AO24" s="940"/>
      <c r="AP24" s="805"/>
      <c r="AQ24" s="945"/>
      <c r="AR24" s="940"/>
      <c r="AS24" s="940"/>
      <c r="AT24" s="940"/>
      <c r="AU24" s="805"/>
      <c r="AV24" s="945"/>
      <c r="AW24" s="940"/>
      <c r="AX24" s="940"/>
      <c r="AY24" s="940"/>
      <c r="AZ24" s="805"/>
      <c r="BA24" s="945"/>
      <c r="BB24" s="940"/>
      <c r="BC24" s="940"/>
      <c r="BD24" s="940"/>
      <c r="BE24" s="805"/>
      <c r="BF24" s="945"/>
      <c r="BG24" s="940"/>
      <c r="BH24" s="940"/>
      <c r="BI24" s="940"/>
      <c r="BJ24" s="805"/>
      <c r="BK24" s="945"/>
      <c r="BL24" s="940"/>
      <c r="BM24" s="940"/>
      <c r="BN24" s="940"/>
      <c r="BO24" s="805"/>
      <c r="BP24" s="945"/>
      <c r="BQ24" s="940"/>
      <c r="BR24" s="940"/>
      <c r="BS24" s="940"/>
      <c r="BT24" s="805"/>
      <c r="BU24" s="945"/>
      <c r="BV24" s="940"/>
      <c r="BW24" s="940"/>
      <c r="BX24" s="940"/>
      <c r="BY24" s="805"/>
      <c r="BZ24" s="945"/>
      <c r="CA24" s="940"/>
      <c r="CB24" s="940"/>
      <c r="CC24" s="940"/>
      <c r="CD24" s="805"/>
      <c r="CE24" s="945"/>
      <c r="CF24" s="940"/>
      <c r="CG24" s="940"/>
      <c r="CH24" s="940"/>
      <c r="CI24" s="805"/>
      <c r="CJ24" s="955">
        <f>'F-3-1-4'!AK40</f>
        <v>0</v>
      </c>
      <c r="CK24" s="940"/>
      <c r="CL24" s="940"/>
      <c r="CM24" s="940"/>
      <c r="CN24" s="805"/>
      <c r="CO24" s="955">
        <f>IF(CJ24&gt;0,CJ24,SUM(AB24:CI24))</f>
        <v>0</v>
      </c>
      <c r="CP24" s="940"/>
      <c r="CQ24" s="940"/>
      <c r="CR24" s="940"/>
      <c r="CS24" s="805"/>
      <c r="CT24" s="955">
        <f>CO24-W24</f>
        <v>0</v>
      </c>
      <c r="CU24" s="940"/>
      <c r="CV24" s="940"/>
      <c r="CW24" s="940"/>
      <c r="CX24" s="805"/>
    </row>
    <row r="25" spans="1:102" ht="14.25" customHeight="1" x14ac:dyDescent="0.25">
      <c r="G25" s="52"/>
      <c r="H25" s="804"/>
      <c r="I25" s="940"/>
      <c r="J25" s="940"/>
      <c r="K25" s="940"/>
      <c r="M25" s="940"/>
      <c r="N25" s="940"/>
      <c r="O25" s="940"/>
      <c r="P25" s="940"/>
      <c r="Q25" s="940"/>
      <c r="R25" s="940"/>
      <c r="S25" s="940"/>
      <c r="T25" s="805"/>
      <c r="U25" s="964"/>
      <c r="V25" s="805"/>
      <c r="W25" s="1157"/>
      <c r="X25" s="940"/>
      <c r="Y25" s="940"/>
      <c r="Z25" s="940"/>
      <c r="AA25" s="805"/>
      <c r="AB25" s="952"/>
      <c r="AC25" s="940"/>
      <c r="AD25" s="940"/>
      <c r="AE25" s="940"/>
      <c r="AF25" s="805"/>
      <c r="AG25" s="952"/>
      <c r="AH25" s="940"/>
      <c r="AI25" s="940"/>
      <c r="AJ25" s="940"/>
      <c r="AK25" s="805"/>
      <c r="AL25" s="952"/>
      <c r="AM25" s="940"/>
      <c r="AN25" s="940"/>
      <c r="AO25" s="940"/>
      <c r="AP25" s="805"/>
      <c r="AQ25" s="952"/>
      <c r="AR25" s="940"/>
      <c r="AS25" s="940"/>
      <c r="AT25" s="940"/>
      <c r="AU25" s="805"/>
      <c r="AV25" s="952"/>
      <c r="AW25" s="940"/>
      <c r="AX25" s="940"/>
      <c r="AY25" s="940"/>
      <c r="AZ25" s="805"/>
      <c r="BA25" s="952"/>
      <c r="BB25" s="940"/>
      <c r="BC25" s="940"/>
      <c r="BD25" s="940"/>
      <c r="BE25" s="805"/>
      <c r="BF25" s="952"/>
      <c r="BG25" s="940"/>
      <c r="BH25" s="940"/>
      <c r="BI25" s="940"/>
      <c r="BJ25" s="805"/>
      <c r="BK25" s="952"/>
      <c r="BL25" s="940"/>
      <c r="BM25" s="940"/>
      <c r="BN25" s="940"/>
      <c r="BO25" s="805"/>
      <c r="BP25" s="952"/>
      <c r="BQ25" s="940"/>
      <c r="BR25" s="940"/>
      <c r="BS25" s="940"/>
      <c r="BT25" s="805"/>
      <c r="BU25" s="952"/>
      <c r="BV25" s="940"/>
      <c r="BW25" s="940"/>
      <c r="BX25" s="940"/>
      <c r="BY25" s="805"/>
      <c r="BZ25" s="952"/>
      <c r="CA25" s="940"/>
      <c r="CB25" s="940"/>
      <c r="CC25" s="940"/>
      <c r="CD25" s="805"/>
      <c r="CE25" s="952"/>
      <c r="CF25" s="940"/>
      <c r="CG25" s="940"/>
      <c r="CH25" s="940"/>
      <c r="CI25" s="805"/>
      <c r="CJ25" s="952"/>
      <c r="CK25" s="940"/>
      <c r="CL25" s="940"/>
      <c r="CM25" s="940"/>
      <c r="CN25" s="805"/>
      <c r="CO25" s="952"/>
      <c r="CP25" s="940"/>
      <c r="CQ25" s="940"/>
      <c r="CR25" s="940"/>
      <c r="CS25" s="805"/>
      <c r="CT25" s="952"/>
      <c r="CU25" s="940"/>
      <c r="CV25" s="940"/>
      <c r="CW25" s="940"/>
      <c r="CX25" s="805"/>
    </row>
    <row r="26" spans="1:102" ht="14.4" customHeight="1" x14ac:dyDescent="0.25">
      <c r="G26" s="52">
        <v>5</v>
      </c>
      <c r="H26" s="944" t="str">
        <f>'F-3'!$G$9</f>
        <v>Pendapatan Bunga dan Jasa Giro</v>
      </c>
      <c r="I26" s="940"/>
      <c r="J26" s="940"/>
      <c r="K26" s="940"/>
      <c r="L26" s="53" t="s">
        <v>1681</v>
      </c>
      <c r="M26" s="1158" t="s">
        <v>1468</v>
      </c>
      <c r="N26" s="940"/>
      <c r="O26" s="940"/>
      <c r="P26" s="940"/>
      <c r="Q26" s="940"/>
      <c r="R26" s="940"/>
      <c r="S26" s="940"/>
      <c r="T26" s="805"/>
      <c r="U26" s="964" t="s">
        <v>569</v>
      </c>
      <c r="V26" s="805"/>
      <c r="W26" s="1157">
        <f>'F-3'!$U$31</f>
        <v>0</v>
      </c>
      <c r="X26" s="940"/>
      <c r="Y26" s="940"/>
      <c r="Z26" s="940"/>
      <c r="AA26" s="805"/>
      <c r="AB26" s="953">
        <f ca="1">SUMIF('F-3-1-5'!$J$20:$O$34,TEXT(AB16,"MM")&amp;TEXT(AB16,"MM")&amp;"*",'F-3-1-5'!$AL$20:$AP$34)</f>
        <v>0</v>
      </c>
      <c r="AC26" s="940"/>
      <c r="AD26" s="940"/>
      <c r="AE26" s="940"/>
      <c r="AF26" s="805"/>
      <c r="AG26" s="953">
        <f ca="1">SUMIF('F-3-1-5'!$J$20:$O$34,TEXT(AG16,"MM")&amp;TEXT(AG16,"MM")&amp;"*",'F-3-1-5'!$AL$20:$AP$34)</f>
        <v>0</v>
      </c>
      <c r="AH26" s="940"/>
      <c r="AI26" s="940"/>
      <c r="AJ26" s="940"/>
      <c r="AK26" s="805"/>
      <c r="AL26" s="953">
        <f ca="1">SUMIF('F-3-1-5'!$J$20:$O$34,TEXT(AL16,"MM")&amp;TEXT(AL16,"MM")&amp;"*",'F-3-1-5'!$AL$20:$AP$34)</f>
        <v>0</v>
      </c>
      <c r="AM26" s="940"/>
      <c r="AN26" s="940"/>
      <c r="AO26" s="940"/>
      <c r="AP26" s="805"/>
      <c r="AQ26" s="953">
        <f ca="1">SUMIF('F-3-1-5'!$J$20:$O$34,TEXT(AQ16,"MM")&amp;TEXT(AQ16,"MM")&amp;"*",'F-3-1-5'!$AL$20:$AP$34)</f>
        <v>0</v>
      </c>
      <c r="AR26" s="940"/>
      <c r="AS26" s="940"/>
      <c r="AT26" s="940"/>
      <c r="AU26" s="805"/>
      <c r="AV26" s="953">
        <f ca="1">SUMIF('F-3-1-5'!$J$20:$O$34,TEXT(AV16,"MM")&amp;TEXT(AV16,"MM")&amp;"*",'F-3-1-5'!$AL$20:$AP$34)</f>
        <v>0</v>
      </c>
      <c r="AW26" s="940"/>
      <c r="AX26" s="940"/>
      <c r="AY26" s="940"/>
      <c r="AZ26" s="805"/>
      <c r="BA26" s="953">
        <f ca="1">SUMIF('F-3-1-5'!$J$20:$O$34,TEXT(BA16,"MM")&amp;TEXT(BA16,"MM")&amp;"*",'F-3-1-5'!$AL$20:$AP$34)</f>
        <v>0</v>
      </c>
      <c r="BB26" s="940"/>
      <c r="BC26" s="940"/>
      <c r="BD26" s="940"/>
      <c r="BE26" s="805"/>
      <c r="BF26" s="953">
        <f ca="1">SUMIF('F-3-1-5'!$J$20:$O$34,TEXT(BF16,"MM")&amp;TEXT(BF16,"MM")&amp;"*",'F-3-1-5'!$AL$20:$AP$34)</f>
        <v>0</v>
      </c>
      <c r="BG26" s="940"/>
      <c r="BH26" s="940"/>
      <c r="BI26" s="940"/>
      <c r="BJ26" s="805"/>
      <c r="BK26" s="953">
        <f ca="1">SUMIF('F-3-1-5'!$J$20:$O$34,TEXT(BK16,"MM")&amp;TEXT(BK16,"MM")&amp;"*",'F-3-1-5'!$AL$20:$AP$34)</f>
        <v>0</v>
      </c>
      <c r="BL26" s="940"/>
      <c r="BM26" s="940"/>
      <c r="BN26" s="940"/>
      <c r="BO26" s="805"/>
      <c r="BP26" s="953">
        <f ca="1">SUMIF('F-3-1-5'!$J$20:$O$34,TEXT(BP16,"MM")&amp;TEXT(BP16,"MM")&amp;"*",'F-3-1-5'!$AL$20:$AP$34)</f>
        <v>0</v>
      </c>
      <c r="BQ26" s="940"/>
      <c r="BR26" s="940"/>
      <c r="BS26" s="940"/>
      <c r="BT26" s="805"/>
      <c r="BU26" s="953">
        <f ca="1">SUMIF('F-3-1-5'!$J$20:$O$34,TEXT(BU16,"MM")&amp;TEXT(BU16,"MM")&amp;"*",'F-3-1-5'!$AL$20:$AP$34)</f>
        <v>0</v>
      </c>
      <c r="BV26" s="940"/>
      <c r="BW26" s="940"/>
      <c r="BX26" s="940"/>
      <c r="BY26" s="805"/>
      <c r="BZ26" s="953">
        <f ca="1">SUMIF('F-3-1-5'!$J$20:$O$34,TEXT(BZ16,"MM")&amp;TEXT(BZ16,"MM")&amp;"*",'F-3-1-5'!$AL$20:$AP$34)</f>
        <v>0</v>
      </c>
      <c r="CA26" s="940"/>
      <c r="CB26" s="940"/>
      <c r="CC26" s="940"/>
      <c r="CD26" s="805"/>
      <c r="CE26" s="953">
        <f ca="1">SUMIF('F-3-1-5'!$J$20:$O$34,TEXT(CE16,"MM")&amp;TEXT(CE16,"MM")&amp;"*",'F-3-1-5'!$AL$20:$AP$34)</f>
        <v>0</v>
      </c>
      <c r="CF26" s="940"/>
      <c r="CG26" s="940"/>
      <c r="CH26" s="940"/>
      <c r="CI26" s="805"/>
      <c r="CJ26" s="955">
        <f ca="1">SUMIF('F-3-1-5'!J20:O34,"0112"&amp;"*",'F-3-1-5'!AL20:AP34)+SUMIF('F-3-1-5'!J20:O34,"0201"&amp;"*",'F-3-1-5'!AL20:AP34)+SUMIF('F-3-1-5'!J20:O34,"0302"&amp;"*",'F-3-1-5'!AL20:AP34)+SUMIF('F-3-1-5'!J20:O34,"0403"&amp;"*",'F-3-1-5'!AL20:AP34)+SUMIF('F-3-1-5'!J20:O34,"0503"&amp;"*",'F-3-1-5'!AL20:AP34)+SUMIF('F-3-1-5'!J20:O34,"0605"&amp;"*",'F-3-1-5'!AL20:AP34)+SUMIF('F-3-1-5'!J20:O34,"0706"&amp;"*",'F-3-1-5'!AL20:AP34)+SUMIF('F-3-1-5'!J20:O34,"0807"&amp;"*",'F-3-1-5'!AL20:AP34)+SUMIF('F-3-1-5'!J20:O34,"0908"&amp;"*",'F-3-1-5'!AL20:AP34)+SUMIF('F-3-1-5'!J20:O34,"1009"&amp;"*",'F-3-1-5'!AL20:AP34)+SUMIF('F-3-1-5'!J20:O34,"1110"&amp;"*",'F-3-1-5'!AL20:AP34)+SUMIF('F-3-1-5'!J20:O34,"1201"&amp;"*",'F-3-1-5'!AL20:AP34)</f>
        <v>0</v>
      </c>
      <c r="CK26" s="940"/>
      <c r="CL26" s="940"/>
      <c r="CM26" s="940"/>
      <c r="CN26" s="805"/>
      <c r="CO26" s="955">
        <f ca="1">IF(CJ26&gt;0,CJ26,SUM(AB26:CI26))</f>
        <v>0</v>
      </c>
      <c r="CP26" s="940"/>
      <c r="CQ26" s="940"/>
      <c r="CR26" s="940"/>
      <c r="CS26" s="805"/>
      <c r="CT26" s="955">
        <f ca="1">CO26-W26</f>
        <v>0</v>
      </c>
      <c r="CU26" s="940"/>
      <c r="CV26" s="940"/>
      <c r="CW26" s="940"/>
      <c r="CX26" s="805"/>
    </row>
    <row r="27" spans="1:102" ht="14.25" customHeight="1" x14ac:dyDescent="0.25">
      <c r="G27" s="52"/>
      <c r="H27" s="804"/>
      <c r="I27" s="940"/>
      <c r="J27" s="940"/>
      <c r="K27" s="940"/>
      <c r="M27" s="940"/>
      <c r="N27" s="940"/>
      <c r="O27" s="940"/>
      <c r="P27" s="940"/>
      <c r="Q27" s="940"/>
      <c r="R27" s="940"/>
      <c r="S27" s="940"/>
      <c r="T27" s="805"/>
      <c r="U27" s="964"/>
      <c r="V27" s="805"/>
      <c r="W27" s="1157"/>
      <c r="X27" s="940"/>
      <c r="Y27" s="940"/>
      <c r="Z27" s="940"/>
      <c r="AA27" s="805"/>
      <c r="AB27" s="952"/>
      <c r="AC27" s="940"/>
      <c r="AD27" s="940"/>
      <c r="AE27" s="940"/>
      <c r="AF27" s="805"/>
      <c r="AG27" s="952"/>
      <c r="AH27" s="940"/>
      <c r="AI27" s="940"/>
      <c r="AJ27" s="940"/>
      <c r="AK27" s="805"/>
      <c r="AL27" s="952"/>
      <c r="AM27" s="940"/>
      <c r="AN27" s="940"/>
      <c r="AO27" s="940"/>
      <c r="AP27" s="805"/>
      <c r="AQ27" s="952"/>
      <c r="AR27" s="940"/>
      <c r="AS27" s="940"/>
      <c r="AT27" s="940"/>
      <c r="AU27" s="805"/>
      <c r="AV27" s="952"/>
      <c r="AW27" s="940"/>
      <c r="AX27" s="940"/>
      <c r="AY27" s="940"/>
      <c r="AZ27" s="805"/>
      <c r="BA27" s="952"/>
      <c r="BB27" s="940"/>
      <c r="BC27" s="940"/>
      <c r="BD27" s="940"/>
      <c r="BE27" s="805"/>
      <c r="BF27" s="952"/>
      <c r="BG27" s="940"/>
      <c r="BH27" s="940"/>
      <c r="BI27" s="940"/>
      <c r="BJ27" s="805"/>
      <c r="BK27" s="952"/>
      <c r="BL27" s="940"/>
      <c r="BM27" s="940"/>
      <c r="BN27" s="940"/>
      <c r="BO27" s="805"/>
      <c r="BP27" s="952"/>
      <c r="BQ27" s="940"/>
      <c r="BR27" s="940"/>
      <c r="BS27" s="940"/>
      <c r="BT27" s="805"/>
      <c r="BU27" s="952"/>
      <c r="BV27" s="940"/>
      <c r="BW27" s="940"/>
      <c r="BX27" s="940"/>
      <c r="BY27" s="805"/>
      <c r="BZ27" s="952"/>
      <c r="CA27" s="940"/>
      <c r="CB27" s="940"/>
      <c r="CC27" s="940"/>
      <c r="CD27" s="805"/>
      <c r="CE27" s="952"/>
      <c r="CF27" s="940"/>
      <c r="CG27" s="940"/>
      <c r="CH27" s="940"/>
      <c r="CI27" s="805"/>
      <c r="CJ27" s="952"/>
      <c r="CK27" s="940"/>
      <c r="CL27" s="940"/>
      <c r="CM27" s="940"/>
      <c r="CN27" s="805"/>
      <c r="CO27" s="952"/>
      <c r="CP27" s="940"/>
      <c r="CQ27" s="940"/>
      <c r="CR27" s="940"/>
      <c r="CS27" s="805"/>
      <c r="CT27" s="952"/>
      <c r="CU27" s="940"/>
      <c r="CV27" s="940"/>
      <c r="CW27" s="940"/>
      <c r="CX27" s="805"/>
    </row>
    <row r="28" spans="1:102" ht="14.4" customHeight="1" x14ac:dyDescent="0.25">
      <c r="B28" s="760"/>
      <c r="C28" s="761"/>
      <c r="D28" s="761"/>
      <c r="E28" s="761"/>
      <c r="G28" s="52">
        <v>6</v>
      </c>
      <c r="H28" s="944" t="str">
        <f>'F-3'!$G$9</f>
        <v>Pendapatan Bunga dan Jasa Giro</v>
      </c>
      <c r="I28" s="940"/>
      <c r="J28" s="940"/>
      <c r="K28" s="940"/>
      <c r="L28" s="53" t="s">
        <v>1681</v>
      </c>
      <c r="M28" s="1158" t="s">
        <v>1472</v>
      </c>
      <c r="N28" s="940"/>
      <c r="O28" s="940"/>
      <c r="P28" s="940"/>
      <c r="Q28" s="940"/>
      <c r="R28" s="940"/>
      <c r="S28" s="940"/>
      <c r="T28" s="805"/>
      <c r="U28" s="964" t="s">
        <v>571</v>
      </c>
      <c r="V28" s="805"/>
      <c r="W28" s="1157">
        <f>'F-3-1-6'!N24</f>
        <v>0</v>
      </c>
      <c r="X28" s="940"/>
      <c r="Y28" s="940"/>
      <c r="Z28" s="940"/>
      <c r="AA28" s="805"/>
      <c r="AB28" s="945"/>
      <c r="AC28" s="940"/>
      <c r="AD28" s="940"/>
      <c r="AE28" s="940"/>
      <c r="AF28" s="805"/>
      <c r="AG28" s="945"/>
      <c r="AH28" s="940"/>
      <c r="AI28" s="940"/>
      <c r="AJ28" s="940"/>
      <c r="AK28" s="805"/>
      <c r="AL28" s="945"/>
      <c r="AM28" s="940"/>
      <c r="AN28" s="940"/>
      <c r="AO28" s="940"/>
      <c r="AP28" s="805"/>
      <c r="AQ28" s="945"/>
      <c r="AR28" s="940"/>
      <c r="AS28" s="940"/>
      <c r="AT28" s="940"/>
      <c r="AU28" s="805"/>
      <c r="AV28" s="945"/>
      <c r="AW28" s="940"/>
      <c r="AX28" s="940"/>
      <c r="AY28" s="940"/>
      <c r="AZ28" s="805"/>
      <c r="BA28" s="945"/>
      <c r="BB28" s="940"/>
      <c r="BC28" s="940"/>
      <c r="BD28" s="940"/>
      <c r="BE28" s="805"/>
      <c r="BF28" s="945"/>
      <c r="BG28" s="940"/>
      <c r="BH28" s="940"/>
      <c r="BI28" s="940"/>
      <c r="BJ28" s="805"/>
      <c r="BK28" s="945"/>
      <c r="BL28" s="940"/>
      <c r="BM28" s="940"/>
      <c r="BN28" s="940"/>
      <c r="BO28" s="805"/>
      <c r="BP28" s="945"/>
      <c r="BQ28" s="940"/>
      <c r="BR28" s="940"/>
      <c r="BS28" s="940"/>
      <c r="BT28" s="805"/>
      <c r="BU28" s="945"/>
      <c r="BV28" s="940"/>
      <c r="BW28" s="940"/>
      <c r="BX28" s="940"/>
      <c r="BY28" s="805"/>
      <c r="BZ28" s="945"/>
      <c r="CA28" s="940"/>
      <c r="CB28" s="940"/>
      <c r="CC28" s="940"/>
      <c r="CD28" s="805"/>
      <c r="CE28" s="945"/>
      <c r="CF28" s="940"/>
      <c r="CG28" s="940"/>
      <c r="CH28" s="940"/>
      <c r="CI28" s="805"/>
      <c r="CJ28" s="955">
        <f>'F-3-1-6'!L34</f>
        <v>0</v>
      </c>
      <c r="CK28" s="940"/>
      <c r="CL28" s="940"/>
      <c r="CM28" s="940"/>
      <c r="CN28" s="805"/>
      <c r="CO28" s="955">
        <f>IF(CJ28&gt;0,CJ28,SUM(AB28:CI28))</f>
        <v>0</v>
      </c>
      <c r="CP28" s="940"/>
      <c r="CQ28" s="940"/>
      <c r="CR28" s="940"/>
      <c r="CS28" s="805"/>
      <c r="CT28" s="955">
        <f>CO28-W28</f>
        <v>0</v>
      </c>
      <c r="CU28" s="940"/>
      <c r="CV28" s="940"/>
      <c r="CW28" s="940"/>
      <c r="CX28" s="805"/>
    </row>
    <row r="29" spans="1:102" ht="14.4" customHeight="1" x14ac:dyDescent="0.25">
      <c r="G29" s="52"/>
      <c r="H29" s="804"/>
      <c r="I29" s="940"/>
      <c r="J29" s="940"/>
      <c r="K29" s="940"/>
      <c r="M29" s="940"/>
      <c r="N29" s="940"/>
      <c r="O29" s="940"/>
      <c r="P29" s="940"/>
      <c r="Q29" s="940"/>
      <c r="R29" s="940"/>
      <c r="S29" s="940"/>
      <c r="T29" s="805"/>
      <c r="U29" s="964"/>
      <c r="V29" s="805"/>
      <c r="W29" s="950"/>
      <c r="X29" s="940"/>
      <c r="Y29" s="940"/>
      <c r="Z29" s="940"/>
      <c r="AA29" s="805"/>
      <c r="AB29" s="952"/>
      <c r="AC29" s="940"/>
      <c r="AD29" s="940"/>
      <c r="AE29" s="940"/>
      <c r="AF29" s="805"/>
      <c r="AG29" s="952"/>
      <c r="AH29" s="940"/>
      <c r="AI29" s="940"/>
      <c r="AJ29" s="940"/>
      <c r="AK29" s="805"/>
      <c r="AL29" s="952"/>
      <c r="AM29" s="940"/>
      <c r="AN29" s="940"/>
      <c r="AO29" s="940"/>
      <c r="AP29" s="805"/>
      <c r="AQ29" s="952"/>
      <c r="AR29" s="940"/>
      <c r="AS29" s="940"/>
      <c r="AT29" s="940"/>
      <c r="AU29" s="805"/>
      <c r="AV29" s="952"/>
      <c r="AW29" s="940"/>
      <c r="AX29" s="940"/>
      <c r="AY29" s="940"/>
      <c r="AZ29" s="805"/>
      <c r="BA29" s="952"/>
      <c r="BB29" s="940"/>
      <c r="BC29" s="940"/>
      <c r="BD29" s="940"/>
      <c r="BE29" s="805"/>
      <c r="BF29" s="952"/>
      <c r="BG29" s="940"/>
      <c r="BH29" s="940"/>
      <c r="BI29" s="940"/>
      <c r="BJ29" s="805"/>
      <c r="BK29" s="952"/>
      <c r="BL29" s="940"/>
      <c r="BM29" s="940"/>
      <c r="BN29" s="940"/>
      <c r="BO29" s="805"/>
      <c r="BP29" s="952"/>
      <c r="BQ29" s="940"/>
      <c r="BR29" s="940"/>
      <c r="BS29" s="940"/>
      <c r="BT29" s="805"/>
      <c r="BU29" s="952"/>
      <c r="BV29" s="940"/>
      <c r="BW29" s="940"/>
      <c r="BX29" s="940"/>
      <c r="BY29" s="805"/>
      <c r="BZ29" s="952"/>
      <c r="CA29" s="940"/>
      <c r="CB29" s="940"/>
      <c r="CC29" s="940"/>
      <c r="CD29" s="805"/>
      <c r="CE29" s="952"/>
      <c r="CF29" s="940"/>
      <c r="CG29" s="940"/>
      <c r="CH29" s="940"/>
      <c r="CI29" s="805"/>
      <c r="CJ29" s="952"/>
      <c r="CK29" s="940"/>
      <c r="CL29" s="940"/>
      <c r="CM29" s="940"/>
      <c r="CN29" s="805"/>
      <c r="CO29" s="952"/>
      <c r="CP29" s="940"/>
      <c r="CQ29" s="940"/>
      <c r="CR29" s="940"/>
      <c r="CS29" s="805"/>
      <c r="CT29" s="952"/>
      <c r="CU29" s="940"/>
      <c r="CV29" s="940"/>
      <c r="CW29" s="940"/>
      <c r="CX29" s="805"/>
    </row>
    <row r="30" spans="1:102" ht="14.25" customHeight="1" thickBot="1" x14ac:dyDescent="0.3">
      <c r="G30" s="290"/>
      <c r="H30" s="291"/>
      <c r="I30" s="291"/>
      <c r="J30" s="291"/>
      <c r="K30" s="291"/>
      <c r="L30" s="291"/>
      <c r="M30" s="291"/>
      <c r="N30" s="291"/>
      <c r="O30" s="291"/>
      <c r="P30" s="291"/>
      <c r="Q30" s="291"/>
      <c r="R30" s="291"/>
      <c r="S30" s="291"/>
      <c r="T30" s="291"/>
      <c r="U30" s="292"/>
      <c r="V30" s="293"/>
      <c r="W30" s="941"/>
      <c r="X30" s="942"/>
      <c r="Y30" s="942"/>
      <c r="Z30" s="942"/>
      <c r="AA30" s="943"/>
      <c r="AB30" s="941"/>
      <c r="AC30" s="942"/>
      <c r="AD30" s="942"/>
      <c r="AE30" s="942"/>
      <c r="AF30" s="943"/>
      <c r="AG30" s="941"/>
      <c r="AH30" s="942"/>
      <c r="AI30" s="942"/>
      <c r="AJ30" s="942"/>
      <c r="AK30" s="943"/>
      <c r="AL30" s="941"/>
      <c r="AM30" s="942"/>
      <c r="AN30" s="942"/>
      <c r="AO30" s="942"/>
      <c r="AP30" s="943"/>
      <c r="AQ30" s="941"/>
      <c r="AR30" s="942"/>
      <c r="AS30" s="942"/>
      <c r="AT30" s="942"/>
      <c r="AU30" s="943"/>
      <c r="AV30" s="941"/>
      <c r="AW30" s="942"/>
      <c r="AX30" s="942"/>
      <c r="AY30" s="942"/>
      <c r="AZ30" s="943"/>
      <c r="BA30" s="941"/>
      <c r="BB30" s="942"/>
      <c r="BC30" s="942"/>
      <c r="BD30" s="942"/>
      <c r="BE30" s="943"/>
      <c r="BF30" s="941"/>
      <c r="BG30" s="942"/>
      <c r="BH30" s="942"/>
      <c r="BI30" s="942"/>
      <c r="BJ30" s="943"/>
      <c r="BK30" s="941"/>
      <c r="BL30" s="942"/>
      <c r="BM30" s="942"/>
      <c r="BN30" s="942"/>
      <c r="BO30" s="943"/>
      <c r="BP30" s="941"/>
      <c r="BQ30" s="942"/>
      <c r="BR30" s="942"/>
      <c r="BS30" s="942"/>
      <c r="BT30" s="943"/>
      <c r="BU30" s="941"/>
      <c r="BV30" s="942"/>
      <c r="BW30" s="942"/>
      <c r="BX30" s="942"/>
      <c r="BY30" s="943"/>
      <c r="BZ30" s="941"/>
      <c r="CA30" s="942"/>
      <c r="CB30" s="942"/>
      <c r="CC30" s="942"/>
      <c r="CD30" s="943"/>
      <c r="CE30" s="941"/>
      <c r="CF30" s="942"/>
      <c r="CG30" s="942"/>
      <c r="CH30" s="942"/>
      <c r="CI30" s="943"/>
      <c r="CJ30" s="941"/>
      <c r="CK30" s="942"/>
      <c r="CL30" s="942"/>
      <c r="CM30" s="942"/>
      <c r="CN30" s="943"/>
      <c r="CO30" s="941"/>
      <c r="CP30" s="942"/>
      <c r="CQ30" s="942"/>
      <c r="CR30" s="942"/>
      <c r="CS30" s="943"/>
      <c r="CT30" s="941"/>
      <c r="CU30" s="942"/>
      <c r="CV30" s="942"/>
      <c r="CW30" s="942"/>
      <c r="CX30" s="943"/>
    </row>
    <row r="31" spans="1:102" ht="15" customHeight="1" thickTop="1" x14ac:dyDescent="0.25">
      <c r="AL31" s="110"/>
      <c r="AM31" s="110"/>
      <c r="AN31" s="110"/>
      <c r="AO31" s="110"/>
      <c r="AP31" s="110"/>
      <c r="AQ31" s="110"/>
      <c r="AR31" s="110"/>
      <c r="AS31" s="110"/>
      <c r="AT31" s="110"/>
      <c r="AU31" s="110"/>
      <c r="AV31" s="110"/>
      <c r="AW31" s="110"/>
      <c r="AX31" s="110"/>
      <c r="AY31" s="110"/>
      <c r="AZ31" s="110"/>
      <c r="BA31" s="110"/>
      <c r="BB31" s="110"/>
      <c r="BC31" s="110"/>
      <c r="BD31" s="110"/>
      <c r="BE31" s="110"/>
      <c r="BF31" s="110"/>
      <c r="BG31" s="110"/>
      <c r="BH31" s="110"/>
      <c r="BI31" s="110"/>
      <c r="BJ31" s="110"/>
      <c r="BK31" s="110"/>
      <c r="BL31" s="110"/>
      <c r="BM31" s="110"/>
      <c r="BN31" s="110"/>
      <c r="BO31" s="110"/>
      <c r="BP31" s="110"/>
      <c r="BQ31" s="110"/>
      <c r="BR31" s="110"/>
      <c r="BS31" s="110"/>
      <c r="BT31" s="110"/>
      <c r="BU31" s="110"/>
      <c r="BV31" s="110"/>
      <c r="BW31" s="110"/>
      <c r="BX31" s="110"/>
      <c r="BY31" s="110"/>
      <c r="BZ31" s="110"/>
      <c r="CA31" s="110"/>
      <c r="CB31" s="110"/>
      <c r="CC31" s="110"/>
      <c r="CD31" s="110"/>
      <c r="CE31" s="110"/>
      <c r="CF31" s="110"/>
      <c r="CG31" s="110"/>
      <c r="CH31" s="110"/>
      <c r="CI31" s="110"/>
      <c r="CJ31" s="110"/>
      <c r="CK31" s="110"/>
      <c r="CL31" s="110"/>
      <c r="CM31" s="110"/>
      <c r="CN31" s="110"/>
      <c r="CO31" s="110"/>
      <c r="CP31" s="110"/>
      <c r="CQ31" s="110"/>
      <c r="CR31" s="110"/>
      <c r="CS31" s="110"/>
      <c r="CT31" s="110"/>
      <c r="CU31" s="110"/>
      <c r="CV31" s="110"/>
      <c r="CW31" s="110"/>
      <c r="CX31" s="110"/>
    </row>
    <row r="32" spans="1:102" ht="15" customHeight="1" x14ac:dyDescent="0.25">
      <c r="G32" s="198" t="s">
        <v>1779</v>
      </c>
      <c r="H32" s="199"/>
      <c r="I32" s="199"/>
      <c r="J32" s="199"/>
      <c r="K32" s="199"/>
      <c r="L32" s="199"/>
      <c r="M32" s="199"/>
      <c r="N32" s="199"/>
      <c r="O32" s="199"/>
      <c r="P32" s="199"/>
      <c r="Q32" s="199"/>
      <c r="R32" s="199"/>
      <c r="S32" s="199"/>
      <c r="T32" s="199"/>
      <c r="U32" s="199"/>
      <c r="V32" s="199"/>
      <c r="W32" s="199"/>
      <c r="X32" s="199"/>
      <c r="Y32" s="199"/>
      <c r="Z32" s="199"/>
      <c r="AA32" s="199"/>
      <c r="AB32" s="199"/>
      <c r="AC32" s="199"/>
      <c r="AD32" s="199"/>
      <c r="AE32" s="199"/>
      <c r="AF32" s="199"/>
      <c r="AG32" s="199"/>
      <c r="AH32" s="199"/>
      <c r="AI32" s="199"/>
      <c r="AJ32" s="199"/>
      <c r="AK32" s="200"/>
      <c r="AL32" s="110"/>
      <c r="AM32" s="110"/>
      <c r="AN32" s="110"/>
      <c r="AO32" s="110"/>
      <c r="AP32" s="110"/>
      <c r="AQ32" s="110"/>
      <c r="AR32" s="110"/>
      <c r="AS32" s="110"/>
      <c r="AT32" s="110"/>
      <c r="AU32" s="110"/>
      <c r="AV32" s="110"/>
      <c r="AW32" s="110"/>
      <c r="AX32" s="110"/>
      <c r="AY32" s="110"/>
      <c r="AZ32" s="110"/>
      <c r="BA32" s="110"/>
      <c r="BB32" s="110"/>
      <c r="BC32" s="110"/>
      <c r="BD32" s="110"/>
      <c r="BE32" s="110"/>
      <c r="BF32" s="110"/>
      <c r="BG32" s="110"/>
      <c r="BH32" s="110"/>
      <c r="BI32" s="110"/>
      <c r="BJ32" s="110"/>
      <c r="BK32" s="110"/>
      <c r="BL32" s="110"/>
      <c r="BM32" s="110"/>
      <c r="BN32" s="110"/>
      <c r="BO32" s="110"/>
      <c r="BP32" s="110"/>
      <c r="BQ32" s="110"/>
      <c r="BR32" s="110"/>
      <c r="BS32" s="110"/>
      <c r="BT32" s="110"/>
      <c r="BU32" s="110"/>
      <c r="BV32" s="110"/>
      <c r="BW32" s="110"/>
      <c r="BX32" s="110"/>
      <c r="BY32" s="110"/>
      <c r="BZ32" s="110"/>
      <c r="CA32" s="110"/>
      <c r="CB32" s="110"/>
      <c r="CC32" s="110"/>
      <c r="CD32" s="110"/>
      <c r="CE32" s="110"/>
      <c r="CF32" s="110"/>
      <c r="CG32" s="110"/>
      <c r="CH32" s="110"/>
      <c r="CI32" s="110"/>
      <c r="CJ32" s="110"/>
      <c r="CK32" s="110"/>
      <c r="CL32" s="110"/>
      <c r="CM32" s="110"/>
      <c r="CN32" s="110"/>
      <c r="CO32" s="110"/>
      <c r="CP32" s="110"/>
      <c r="CQ32" s="110"/>
      <c r="CR32" s="110"/>
      <c r="CS32" s="110"/>
      <c r="CT32" s="110"/>
      <c r="CU32" s="110"/>
      <c r="CV32" s="110"/>
      <c r="CW32" s="110"/>
      <c r="CX32" s="110"/>
    </row>
    <row r="33" spans="7:102" ht="15" customHeight="1" x14ac:dyDescent="0.25">
      <c r="G33" s="201" t="s">
        <v>1445</v>
      </c>
      <c r="H33" s="970" t="s">
        <v>1780</v>
      </c>
      <c r="I33" s="764"/>
      <c r="J33" s="764"/>
      <c r="K33" s="764"/>
      <c r="L33" s="764"/>
      <c r="M33" s="764"/>
      <c r="N33" s="764"/>
      <c r="O33" s="764"/>
      <c r="P33" s="764"/>
      <c r="Q33" s="764"/>
      <c r="R33" s="764"/>
      <c r="S33" s="764"/>
      <c r="T33" s="764"/>
      <c r="U33" s="764"/>
      <c r="V33" s="764"/>
      <c r="W33" s="764"/>
      <c r="X33" s="764"/>
      <c r="Y33" s="764"/>
      <c r="Z33" s="764"/>
      <c r="AA33" s="764"/>
      <c r="AB33" s="764"/>
      <c r="AC33" s="764"/>
      <c r="AD33" s="764"/>
      <c r="AE33" s="764"/>
      <c r="AF33" s="764"/>
      <c r="AG33" s="764"/>
      <c r="AH33" s="764"/>
      <c r="AI33" s="764"/>
      <c r="AJ33" s="764"/>
      <c r="AK33" s="765"/>
      <c r="AL33" s="110"/>
      <c r="AM33" s="110"/>
      <c r="AN33" s="110"/>
      <c r="AO33" s="110"/>
      <c r="AP33" s="110"/>
      <c r="AQ33" s="110"/>
      <c r="AR33" s="110"/>
      <c r="AS33" s="110"/>
      <c r="AT33" s="110"/>
      <c r="AU33" s="110"/>
      <c r="AV33" s="110"/>
      <c r="AW33" s="110"/>
      <c r="AX33" s="110"/>
      <c r="AY33" s="110"/>
      <c r="AZ33" s="110"/>
      <c r="BA33" s="110"/>
      <c r="BB33" s="110"/>
      <c r="BC33" s="110"/>
      <c r="BD33" s="110"/>
      <c r="BE33" s="110"/>
      <c r="BF33" s="110"/>
      <c r="BG33" s="110"/>
      <c r="BH33" s="110"/>
      <c r="BI33" s="110"/>
      <c r="BJ33" s="110"/>
      <c r="BK33" s="110"/>
      <c r="BL33" s="110"/>
      <c r="BM33" s="110"/>
      <c r="BN33" s="110"/>
      <c r="BO33" s="110"/>
      <c r="BP33" s="110"/>
      <c r="BQ33" s="110"/>
      <c r="BR33" s="110"/>
      <c r="BS33" s="110"/>
      <c r="BT33" s="110"/>
      <c r="BU33" s="110"/>
      <c r="BV33" s="110"/>
      <c r="BW33" s="110"/>
      <c r="BX33" s="110"/>
      <c r="BY33" s="110"/>
      <c r="BZ33" s="110"/>
      <c r="CA33" s="110"/>
      <c r="CB33" s="110"/>
      <c r="CC33" s="110"/>
      <c r="CD33" s="110"/>
      <c r="CE33" s="110"/>
      <c r="CF33" s="110"/>
      <c r="CG33" s="110"/>
      <c r="CH33" s="110"/>
      <c r="CI33" s="110"/>
      <c r="CJ33" s="110"/>
      <c r="CK33" s="110"/>
      <c r="CL33" s="110"/>
      <c r="CM33" s="110"/>
      <c r="CN33" s="110"/>
      <c r="CO33" s="110"/>
      <c r="CP33" s="110"/>
      <c r="CQ33" s="110"/>
      <c r="CR33" s="110"/>
      <c r="CS33" s="110"/>
      <c r="CT33" s="110"/>
      <c r="CU33" s="110"/>
      <c r="CV33" s="110"/>
      <c r="CW33" s="110"/>
      <c r="CX33" s="110"/>
    </row>
    <row r="34" spans="7:102" ht="15" customHeight="1" x14ac:dyDescent="0.25">
      <c r="G34" s="520" t="s">
        <v>1781</v>
      </c>
      <c r="H34" s="971" t="str">
        <f>"Berdasarkan hasil pengujian-pengujian tersebut, pemeriksaan atas "&amp;H18&amp;"  disimpulkan sebagai berikut :"</f>
        <v>Berdasarkan hasil pengujian-pengujian tersebut, pemeriksaan atas Pendapatan Bunga dan Jasa Giro  disimpulkan sebagai berikut :</v>
      </c>
      <c r="I34" s="789"/>
      <c r="J34" s="789"/>
      <c r="K34" s="789"/>
      <c r="L34" s="789"/>
      <c r="M34" s="789"/>
      <c r="N34" s="789"/>
      <c r="O34" s="789"/>
      <c r="P34" s="789"/>
      <c r="Q34" s="789"/>
      <c r="R34" s="789"/>
      <c r="S34" s="789"/>
      <c r="T34" s="789"/>
      <c r="U34" s="789"/>
      <c r="V34" s="789"/>
      <c r="W34" s="789"/>
      <c r="X34" s="789"/>
      <c r="Y34" s="789"/>
      <c r="Z34" s="789"/>
      <c r="AA34" s="789"/>
      <c r="AB34" s="789"/>
      <c r="AC34" s="789"/>
      <c r="AD34" s="789"/>
      <c r="AE34" s="789"/>
      <c r="AF34" s="789"/>
      <c r="AG34" s="789"/>
      <c r="AH34" s="789"/>
      <c r="AI34" s="789"/>
      <c r="AJ34" s="789"/>
      <c r="AK34" s="790"/>
      <c r="AL34" s="110"/>
      <c r="AM34" s="110"/>
      <c r="AN34" s="110"/>
      <c r="AO34" s="110"/>
      <c r="AP34" s="110"/>
      <c r="AQ34" s="110"/>
      <c r="AR34" s="110"/>
      <c r="AS34" s="110"/>
      <c r="AT34" s="110"/>
      <c r="AU34" s="110"/>
      <c r="AV34" s="110"/>
      <c r="AW34" s="110"/>
      <c r="AX34" s="110"/>
      <c r="AY34" s="110"/>
      <c r="AZ34" s="110"/>
      <c r="BA34" s="110"/>
      <c r="BB34" s="110"/>
      <c r="BC34" s="110"/>
      <c r="BD34" s="110"/>
      <c r="BE34" s="110"/>
      <c r="BF34" s="110"/>
      <c r="BG34" s="110"/>
      <c r="BH34" s="110"/>
      <c r="BI34" s="110"/>
      <c r="BJ34" s="110"/>
      <c r="BK34" s="110"/>
      <c r="BL34" s="110"/>
      <c r="BM34" s="110"/>
      <c r="BN34" s="110"/>
      <c r="BO34" s="110"/>
      <c r="BP34" s="110"/>
      <c r="BQ34" s="110"/>
      <c r="BR34" s="110"/>
      <c r="BS34" s="110"/>
      <c r="BT34" s="110"/>
      <c r="BU34" s="110"/>
      <c r="BV34" s="110"/>
      <c r="BW34" s="110"/>
      <c r="BX34" s="110"/>
      <c r="BY34" s="110"/>
      <c r="BZ34" s="110"/>
      <c r="CA34" s="110"/>
      <c r="CB34" s="110"/>
      <c r="CC34" s="110"/>
      <c r="CD34" s="110"/>
      <c r="CE34" s="110"/>
      <c r="CF34" s="110"/>
      <c r="CG34" s="110"/>
      <c r="CH34" s="110"/>
      <c r="CI34" s="110"/>
      <c r="CJ34" s="110"/>
      <c r="CK34" s="110"/>
      <c r="CL34" s="110"/>
      <c r="CM34" s="110"/>
      <c r="CN34" s="110"/>
      <c r="CO34" s="110"/>
      <c r="CP34" s="110"/>
      <c r="CQ34" s="110"/>
      <c r="CR34" s="110"/>
      <c r="CS34" s="110"/>
      <c r="CT34" s="110"/>
      <c r="CU34" s="110"/>
      <c r="CV34" s="110"/>
      <c r="CW34" s="110"/>
      <c r="CX34" s="110"/>
    </row>
    <row r="35" spans="7:102" ht="15" customHeight="1" x14ac:dyDescent="0.25">
      <c r="G35" s="521"/>
      <c r="H35" s="804"/>
      <c r="I35" s="940"/>
      <c r="J35" s="940"/>
      <c r="K35" s="940"/>
      <c r="L35" s="940"/>
      <c r="M35" s="940"/>
      <c r="N35" s="940"/>
      <c r="O35" s="940"/>
      <c r="P35" s="940"/>
      <c r="Q35" s="940"/>
      <c r="R35" s="940"/>
      <c r="S35" s="940"/>
      <c r="T35" s="940"/>
      <c r="U35" s="940"/>
      <c r="V35" s="940"/>
      <c r="W35" s="940"/>
      <c r="X35" s="940"/>
      <c r="Y35" s="940"/>
      <c r="Z35" s="940"/>
      <c r="AA35" s="940"/>
      <c r="AB35" s="940"/>
      <c r="AC35" s="940"/>
      <c r="AD35" s="940"/>
      <c r="AE35" s="940"/>
      <c r="AF35" s="940"/>
      <c r="AG35" s="940"/>
      <c r="AH35" s="940"/>
      <c r="AI35" s="940"/>
      <c r="AJ35" s="940"/>
      <c r="AK35" s="805"/>
      <c r="AL35" s="110"/>
      <c r="AM35" s="110"/>
      <c r="AN35" s="110"/>
      <c r="AO35" s="110"/>
      <c r="AP35" s="110"/>
      <c r="AQ35" s="110"/>
      <c r="AR35" s="110"/>
      <c r="AS35" s="110"/>
      <c r="AT35" s="110"/>
      <c r="AU35" s="110"/>
      <c r="AV35" s="110"/>
      <c r="AW35" s="110"/>
      <c r="AX35" s="110"/>
      <c r="AY35" s="110"/>
      <c r="AZ35" s="110"/>
      <c r="BA35" s="110"/>
      <c r="BB35" s="110"/>
      <c r="BC35" s="110"/>
      <c r="BD35" s="110"/>
      <c r="BE35" s="110"/>
      <c r="BF35" s="110"/>
      <c r="BG35" s="110"/>
      <c r="BH35" s="110"/>
      <c r="BI35" s="110"/>
      <c r="BJ35" s="110"/>
      <c r="BK35" s="110"/>
      <c r="BL35" s="110"/>
      <c r="BM35" s="110"/>
      <c r="BN35" s="110"/>
      <c r="BO35" s="110"/>
      <c r="BP35" s="110"/>
      <c r="BQ35" s="110"/>
      <c r="BR35" s="110"/>
      <c r="BS35" s="110"/>
      <c r="BT35" s="110"/>
      <c r="BU35" s="110"/>
      <c r="BV35" s="110"/>
      <c r="BW35" s="110"/>
      <c r="BX35" s="110"/>
      <c r="BY35" s="110"/>
      <c r="BZ35" s="110"/>
      <c r="CA35" s="110"/>
      <c r="CB35" s="110"/>
      <c r="CC35" s="110"/>
      <c r="CD35" s="110"/>
      <c r="CE35" s="110"/>
      <c r="CF35" s="110"/>
      <c r="CG35" s="110"/>
      <c r="CH35" s="110"/>
      <c r="CI35" s="110"/>
      <c r="CJ35" s="110"/>
      <c r="CK35" s="110"/>
      <c r="CL35" s="110"/>
      <c r="CM35" s="110"/>
      <c r="CN35" s="110"/>
      <c r="CO35" s="110"/>
      <c r="CP35" s="110"/>
      <c r="CQ35" s="110"/>
      <c r="CR35" s="110"/>
      <c r="CS35" s="110"/>
      <c r="CT35" s="110"/>
      <c r="CU35" s="110"/>
      <c r="CV35" s="110"/>
      <c r="CW35" s="110"/>
      <c r="CX35" s="110"/>
    </row>
    <row r="36" spans="7:102" ht="15" customHeight="1" x14ac:dyDescent="0.25">
      <c r="G36" s="521"/>
      <c r="H36" s="202" t="str">
        <f>H18&amp;" menurut pemeriksa :"</f>
        <v>Pendapatan Bunga dan Jasa Giro menurut pemeriksa :</v>
      </c>
      <c r="I36" s="203"/>
      <c r="J36" s="203"/>
      <c r="K36" s="203"/>
      <c r="L36" s="203"/>
      <c r="M36" s="203"/>
      <c r="N36" s="203"/>
      <c r="O36" s="203"/>
      <c r="P36" s="203"/>
      <c r="Q36" s="203"/>
      <c r="R36" s="203"/>
      <c r="S36" s="203"/>
      <c r="T36" s="203"/>
      <c r="U36" s="203"/>
      <c r="V36" s="203"/>
      <c r="W36" s="203"/>
      <c r="X36" s="203"/>
      <c r="Y36" s="203"/>
      <c r="Z36" s="203"/>
      <c r="AA36" s="203"/>
      <c r="AB36" s="203"/>
      <c r="AK36" s="186"/>
      <c r="AL36" s="110"/>
      <c r="AM36" s="110"/>
      <c r="AN36" s="110"/>
      <c r="AO36" s="110"/>
      <c r="AP36" s="110"/>
      <c r="AQ36" s="110"/>
      <c r="AR36" s="110"/>
      <c r="AS36" s="110"/>
      <c r="AT36" s="110"/>
      <c r="AU36" s="110"/>
      <c r="AV36" s="110"/>
      <c r="AW36" s="110"/>
      <c r="AX36" s="110"/>
      <c r="AY36" s="110"/>
      <c r="AZ36" s="110"/>
      <c r="BA36" s="110"/>
      <c r="BB36" s="110"/>
      <c r="BC36" s="110"/>
      <c r="BD36" s="110"/>
      <c r="BE36" s="110"/>
      <c r="BF36" s="110"/>
      <c r="BG36" s="110"/>
      <c r="BH36" s="110"/>
      <c r="BI36" s="110"/>
      <c r="BJ36" s="110"/>
      <c r="BK36" s="110"/>
      <c r="BL36" s="110"/>
      <c r="BM36" s="110"/>
      <c r="BN36" s="110"/>
      <c r="BO36" s="110"/>
      <c r="BP36" s="110"/>
      <c r="BQ36" s="110"/>
      <c r="BR36" s="110"/>
      <c r="BS36" s="110"/>
      <c r="BT36" s="110"/>
      <c r="BU36" s="110"/>
      <c r="BV36" s="110"/>
      <c r="BW36" s="110"/>
      <c r="BX36" s="110"/>
      <c r="BY36" s="110"/>
      <c r="BZ36" s="110"/>
      <c r="CA36" s="110"/>
      <c r="CB36" s="110"/>
      <c r="CC36" s="110"/>
      <c r="CD36" s="110"/>
      <c r="CE36" s="110"/>
      <c r="CF36" s="110"/>
      <c r="CG36" s="110"/>
      <c r="CH36" s="110"/>
      <c r="CI36" s="110"/>
      <c r="CJ36" s="110"/>
      <c r="CK36" s="110"/>
      <c r="CL36" s="110"/>
      <c r="CM36" s="110"/>
      <c r="CN36" s="110"/>
      <c r="CO36" s="110"/>
      <c r="CP36" s="110"/>
      <c r="CQ36" s="110"/>
      <c r="CR36" s="110"/>
      <c r="CS36" s="110"/>
      <c r="CT36" s="110"/>
      <c r="CU36" s="110"/>
      <c r="CV36" s="110"/>
      <c r="CW36" s="110"/>
      <c r="CX36" s="110"/>
    </row>
    <row r="37" spans="7:102" ht="15" customHeight="1" x14ac:dyDescent="0.25">
      <c r="G37" s="521"/>
      <c r="H37" s="202" t="s">
        <v>1681</v>
      </c>
      <c r="I37" s="939" t="s">
        <v>1782</v>
      </c>
      <c r="J37" s="940"/>
      <c r="K37" s="940"/>
      <c r="L37" s="940"/>
      <c r="M37" s="940"/>
      <c r="N37" s="940"/>
      <c r="O37" s="940"/>
      <c r="P37" s="940"/>
      <c r="Q37" s="940"/>
      <c r="R37" s="940"/>
      <c r="S37" s="940"/>
      <c r="T37" s="940"/>
      <c r="U37" s="940"/>
      <c r="V37" s="940"/>
      <c r="W37" s="203" t="s">
        <v>1684</v>
      </c>
      <c r="X37" s="974">
        <f>IF(I38="Tidak Dilakukan Pengujian",X39,
IF(I38=M18,CO18,
IF(I38=M20,CO20,
IF(I38=M22,CO22,
IF(I38=M24,CO24,
IF(I38=M26,CO26,
IF(I38=M28,CO28,"Pilih teknik yang lain")))))))</f>
        <v>0</v>
      </c>
      <c r="Y37" s="940"/>
      <c r="Z37" s="940"/>
      <c r="AA37" s="940"/>
      <c r="AB37" s="940"/>
      <c r="AK37" s="186"/>
      <c r="AL37" s="110"/>
      <c r="AM37" s="110"/>
      <c r="AN37" s="110"/>
      <c r="AO37" s="110"/>
      <c r="AP37" s="110"/>
      <c r="AQ37" s="110"/>
      <c r="AR37" s="110"/>
      <c r="AS37" s="110"/>
      <c r="AT37" s="110"/>
      <c r="AU37" s="110"/>
      <c r="AV37" s="110"/>
      <c r="AW37" s="110"/>
      <c r="AX37" s="110"/>
      <c r="AY37" s="110"/>
      <c r="AZ37" s="110"/>
      <c r="BA37" s="110"/>
      <c r="BB37" s="110"/>
      <c r="BC37" s="110"/>
      <c r="BD37" s="110"/>
      <c r="BE37" s="110"/>
      <c r="BF37" s="110"/>
      <c r="BG37" s="110"/>
      <c r="BH37" s="110"/>
      <c r="BI37" s="110"/>
      <c r="BJ37" s="110"/>
      <c r="BK37" s="110"/>
      <c r="BL37" s="110"/>
      <c r="BM37" s="110"/>
      <c r="BN37" s="110"/>
      <c r="BO37" s="110"/>
      <c r="BP37" s="110"/>
      <c r="BQ37" s="110"/>
      <c r="BR37" s="110"/>
      <c r="BS37" s="110"/>
      <c r="BT37" s="110"/>
      <c r="BU37" s="110"/>
      <c r="BV37" s="110"/>
      <c r="BW37" s="110"/>
      <c r="BX37" s="110"/>
      <c r="BY37" s="110"/>
      <c r="BZ37" s="110"/>
      <c r="CA37" s="110"/>
      <c r="CB37" s="110"/>
      <c r="CC37" s="110"/>
      <c r="CD37" s="110"/>
      <c r="CE37" s="110"/>
      <c r="CF37" s="110"/>
      <c r="CG37" s="110"/>
      <c r="CH37" s="110"/>
      <c r="CI37" s="110"/>
      <c r="CJ37" s="110"/>
      <c r="CK37" s="110"/>
      <c r="CL37" s="110"/>
      <c r="CM37" s="110"/>
      <c r="CN37" s="110"/>
      <c r="CO37" s="110"/>
      <c r="CP37" s="110"/>
      <c r="CQ37" s="110"/>
      <c r="CR37" s="110"/>
      <c r="CS37" s="110"/>
      <c r="CT37" s="110"/>
      <c r="CU37" s="110"/>
      <c r="CV37" s="110"/>
      <c r="CW37" s="110"/>
      <c r="CX37" s="110"/>
    </row>
    <row r="38" spans="7:102" ht="15" customHeight="1" x14ac:dyDescent="0.25">
      <c r="G38" s="521"/>
      <c r="H38" s="202"/>
      <c r="I38" s="939" t="s">
        <v>2032</v>
      </c>
      <c r="J38" s="940"/>
      <c r="K38" s="940"/>
      <c r="L38" s="940"/>
      <c r="M38" s="940"/>
      <c r="N38" s="940"/>
      <c r="O38" s="940"/>
      <c r="P38" s="940"/>
      <c r="Q38" s="940"/>
      <c r="R38" s="940"/>
      <c r="S38" s="940"/>
      <c r="T38" s="940"/>
      <c r="U38" s="940"/>
      <c r="V38" s="940"/>
      <c r="W38" s="203"/>
      <c r="X38" s="522"/>
      <c r="Y38" s="522"/>
      <c r="Z38" s="522"/>
      <c r="AA38" s="522"/>
      <c r="AB38" s="522"/>
      <c r="AC38" s="204"/>
      <c r="AD38" s="204"/>
      <c r="AE38" s="204"/>
      <c r="AF38" s="204"/>
      <c r="AG38" s="204"/>
      <c r="AH38" s="204"/>
      <c r="AI38" s="204"/>
      <c r="AJ38" s="204"/>
      <c r="AK38" s="444"/>
      <c r="AL38" s="110"/>
      <c r="AM38" s="110"/>
      <c r="AN38" s="110"/>
      <c r="AO38" s="110"/>
      <c r="AP38" s="110"/>
      <c r="AQ38" s="110"/>
      <c r="AR38" s="110"/>
      <c r="AS38" s="110"/>
      <c r="AT38" s="110"/>
      <c r="AU38" s="110"/>
      <c r="AV38" s="110"/>
      <c r="AW38" s="110"/>
      <c r="AX38" s="110"/>
      <c r="AY38" s="110"/>
      <c r="AZ38" s="110"/>
      <c r="BA38" s="110"/>
      <c r="BB38" s="110"/>
      <c r="BC38" s="110"/>
      <c r="BD38" s="110"/>
      <c r="BE38" s="110"/>
      <c r="BF38" s="110"/>
      <c r="BG38" s="110"/>
      <c r="BH38" s="110"/>
      <c r="BI38" s="110"/>
      <c r="BJ38" s="110"/>
      <c r="BK38" s="110"/>
      <c r="BL38" s="110"/>
      <c r="BM38" s="110"/>
      <c r="BN38" s="110"/>
      <c r="BO38" s="110"/>
      <c r="BP38" s="110"/>
      <c r="BQ38" s="110"/>
      <c r="BR38" s="110"/>
      <c r="BS38" s="110"/>
      <c r="BT38" s="110"/>
      <c r="BU38" s="110"/>
      <c r="BV38" s="110"/>
      <c r="BW38" s="110"/>
      <c r="BX38" s="110"/>
      <c r="BY38" s="110"/>
      <c r="BZ38" s="110"/>
      <c r="CA38" s="110"/>
      <c r="CB38" s="110"/>
      <c r="CC38" s="110"/>
      <c r="CD38" s="110"/>
      <c r="CE38" s="110"/>
      <c r="CF38" s="110"/>
      <c r="CG38" s="110"/>
      <c r="CH38" s="110"/>
      <c r="CI38" s="110"/>
      <c r="CJ38" s="110"/>
      <c r="CK38" s="110"/>
      <c r="CL38" s="110"/>
      <c r="CM38" s="110"/>
      <c r="CN38" s="110"/>
      <c r="CO38" s="110"/>
      <c r="CP38" s="110"/>
      <c r="CQ38" s="110"/>
      <c r="CR38" s="110"/>
      <c r="CS38" s="110"/>
      <c r="CT38" s="110"/>
      <c r="CU38" s="110"/>
      <c r="CV38" s="110"/>
      <c r="CW38" s="110"/>
      <c r="CX38" s="110"/>
    </row>
    <row r="39" spans="7:102" ht="15" customHeight="1" x14ac:dyDescent="0.25">
      <c r="G39" s="521"/>
      <c r="H39" s="202" t="s">
        <v>1681</v>
      </c>
      <c r="I39" s="939" t="s">
        <v>1783</v>
      </c>
      <c r="J39" s="940"/>
      <c r="K39" s="940"/>
      <c r="L39" s="940"/>
      <c r="M39" s="940"/>
      <c r="N39" s="940"/>
      <c r="O39" s="940"/>
      <c r="P39" s="940"/>
      <c r="Q39" s="940"/>
      <c r="R39" s="940"/>
      <c r="S39" s="940"/>
      <c r="T39" s="940"/>
      <c r="U39" s="940"/>
      <c r="V39" s="940"/>
      <c r="W39" s="203" t="s">
        <v>1684</v>
      </c>
      <c r="X39" s="968">
        <f>'F-3'!$U$31</f>
        <v>0</v>
      </c>
      <c r="Y39" s="794"/>
      <c r="Z39" s="794"/>
      <c r="AA39" s="794"/>
      <c r="AB39" s="794"/>
      <c r="AC39" s="204"/>
      <c r="AD39" s="204"/>
      <c r="AE39" s="204"/>
      <c r="AF39" s="204"/>
      <c r="AG39" s="204"/>
      <c r="AH39" s="204"/>
      <c r="AI39" s="204"/>
      <c r="AJ39" s="204"/>
      <c r="AK39" s="444"/>
      <c r="AL39" s="110"/>
      <c r="AM39" s="110"/>
      <c r="AN39" s="110"/>
      <c r="AO39" s="110"/>
      <c r="AP39" s="110"/>
      <c r="AQ39" s="110"/>
      <c r="AR39" s="110"/>
      <c r="AS39" s="110"/>
      <c r="AT39" s="110"/>
      <c r="AU39" s="110"/>
      <c r="AV39" s="110"/>
      <c r="AW39" s="110"/>
      <c r="AX39" s="110"/>
      <c r="AY39" s="110"/>
      <c r="AZ39" s="110"/>
      <c r="BA39" s="110"/>
      <c r="BB39" s="110"/>
      <c r="BC39" s="110"/>
      <c r="BD39" s="110"/>
      <c r="BE39" s="110"/>
      <c r="BF39" s="110"/>
      <c r="BG39" s="110"/>
      <c r="BH39" s="110"/>
      <c r="BI39" s="110"/>
      <c r="BJ39" s="110"/>
      <c r="BK39" s="110"/>
      <c r="BL39" s="110"/>
      <c r="BM39" s="110"/>
      <c r="BN39" s="110"/>
      <c r="BO39" s="110"/>
      <c r="BP39" s="110"/>
      <c r="BQ39" s="110"/>
      <c r="BR39" s="110"/>
      <c r="BS39" s="110"/>
      <c r="BT39" s="110"/>
      <c r="BU39" s="110"/>
      <c r="BV39" s="110"/>
      <c r="BW39" s="110"/>
      <c r="BX39" s="110"/>
      <c r="BY39" s="110"/>
      <c r="BZ39" s="110"/>
      <c r="CA39" s="110"/>
      <c r="CB39" s="110"/>
      <c r="CC39" s="110"/>
      <c r="CD39" s="110"/>
      <c r="CE39" s="110"/>
      <c r="CF39" s="110"/>
      <c r="CG39" s="110"/>
      <c r="CH39" s="110"/>
      <c r="CI39" s="110"/>
      <c r="CJ39" s="110"/>
      <c r="CK39" s="110"/>
      <c r="CL39" s="110"/>
      <c r="CM39" s="110"/>
      <c r="CN39" s="110"/>
      <c r="CO39" s="110"/>
      <c r="CP39" s="110"/>
      <c r="CQ39" s="110"/>
      <c r="CR39" s="110"/>
      <c r="CS39" s="110"/>
      <c r="CT39" s="110"/>
      <c r="CU39" s="110"/>
      <c r="CV39" s="110"/>
      <c r="CW39" s="110"/>
      <c r="CX39" s="110"/>
    </row>
    <row r="40" spans="7:102" ht="15" customHeight="1" x14ac:dyDescent="0.25">
      <c r="G40" s="521"/>
      <c r="H40" s="202" t="s">
        <v>1772</v>
      </c>
      <c r="I40" s="203"/>
      <c r="J40" s="203"/>
      <c r="K40" s="203"/>
      <c r="L40" s="203"/>
      <c r="M40" s="203"/>
      <c r="N40" s="203"/>
      <c r="O40" s="203"/>
      <c r="P40" s="203"/>
      <c r="Q40" s="203"/>
      <c r="R40" s="203"/>
      <c r="S40" s="203"/>
      <c r="T40" s="203"/>
      <c r="U40" s="203"/>
      <c r="V40" s="203"/>
      <c r="W40" s="203" t="s">
        <v>1684</v>
      </c>
      <c r="X40" s="966">
        <f>X37-X39</f>
        <v>0</v>
      </c>
      <c r="Y40" s="789"/>
      <c r="Z40" s="789"/>
      <c r="AA40" s="789"/>
      <c r="AB40" s="789"/>
      <c r="AC40" s="204"/>
      <c r="AD40" s="204"/>
      <c r="AE40" s="204"/>
      <c r="AF40" s="204"/>
      <c r="AG40" s="204"/>
      <c r="AH40" s="204"/>
      <c r="AI40" s="204"/>
      <c r="AJ40" s="204"/>
      <c r="AK40" s="444"/>
      <c r="AL40" s="110"/>
      <c r="AM40" s="110"/>
      <c r="AN40" s="110"/>
      <c r="AO40" s="110"/>
      <c r="AP40" s="110"/>
      <c r="AQ40" s="110"/>
      <c r="AR40" s="110"/>
      <c r="AS40" s="110"/>
      <c r="AT40" s="110"/>
      <c r="AU40" s="110"/>
      <c r="AV40" s="110"/>
      <c r="AW40" s="110"/>
      <c r="AX40" s="110"/>
      <c r="AY40" s="110"/>
      <c r="AZ40" s="110"/>
      <c r="BA40" s="110"/>
      <c r="BB40" s="110"/>
      <c r="BC40" s="110"/>
      <c r="BD40" s="110"/>
      <c r="BE40" s="110"/>
      <c r="BF40" s="110"/>
      <c r="BG40" s="110"/>
      <c r="BH40" s="110"/>
      <c r="BI40" s="110"/>
      <c r="BJ40" s="110"/>
      <c r="BK40" s="110"/>
      <c r="BL40" s="110"/>
      <c r="BM40" s="110"/>
      <c r="BN40" s="110"/>
      <c r="BO40" s="110"/>
      <c r="BP40" s="110"/>
      <c r="BQ40" s="110"/>
      <c r="BR40" s="110"/>
      <c r="BS40" s="110"/>
      <c r="BT40" s="110"/>
      <c r="BU40" s="110"/>
      <c r="BV40" s="110"/>
      <c r="BW40" s="110"/>
      <c r="BX40" s="110"/>
      <c r="BY40" s="110"/>
      <c r="BZ40" s="110"/>
      <c r="CA40" s="110"/>
      <c r="CB40" s="110"/>
      <c r="CC40" s="110"/>
      <c r="CD40" s="110"/>
      <c r="CE40" s="110"/>
      <c r="CF40" s="110"/>
      <c r="CG40" s="110"/>
      <c r="CH40" s="110"/>
      <c r="CI40" s="110"/>
      <c r="CJ40" s="110"/>
      <c r="CK40" s="110"/>
      <c r="CL40" s="110"/>
      <c r="CM40" s="110"/>
      <c r="CN40" s="110"/>
      <c r="CO40" s="110"/>
      <c r="CP40" s="110"/>
      <c r="CQ40" s="110"/>
      <c r="CR40" s="110"/>
      <c r="CS40" s="110"/>
      <c r="CT40" s="110"/>
      <c r="CU40" s="110"/>
      <c r="CV40" s="110"/>
      <c r="CW40" s="110"/>
      <c r="CX40" s="110"/>
    </row>
    <row r="41" spans="7:102" ht="15" customHeight="1" x14ac:dyDescent="0.25">
      <c r="G41" s="521"/>
      <c r="H41" s="202"/>
      <c r="I41" s="203"/>
      <c r="J41" s="203"/>
      <c r="K41" s="203"/>
      <c r="L41" s="203"/>
      <c r="M41" s="203"/>
      <c r="N41" s="203"/>
      <c r="O41" s="203"/>
      <c r="P41" s="203"/>
      <c r="Q41" s="203"/>
      <c r="R41" s="203"/>
      <c r="S41" s="203"/>
      <c r="T41" s="203"/>
      <c r="U41" s="203"/>
      <c r="V41" s="203"/>
      <c r="W41" s="203"/>
      <c r="X41" s="522"/>
      <c r="Y41" s="522"/>
      <c r="Z41" s="522"/>
      <c r="AA41" s="522"/>
      <c r="AB41" s="522"/>
      <c r="AC41" s="204"/>
      <c r="AD41" s="204"/>
      <c r="AE41" s="204"/>
      <c r="AF41" s="204"/>
      <c r="AG41" s="204"/>
      <c r="AH41" s="204"/>
      <c r="AI41" s="204"/>
      <c r="AJ41" s="204"/>
      <c r="AK41" s="444"/>
      <c r="AL41" s="110"/>
      <c r="AM41" s="110"/>
      <c r="AN41" s="110"/>
      <c r="AO41" s="110"/>
      <c r="AP41" s="110"/>
      <c r="AQ41" s="110"/>
      <c r="AR41" s="110"/>
      <c r="AS41" s="110"/>
      <c r="AT41" s="110"/>
      <c r="AU41" s="110"/>
      <c r="AV41" s="110"/>
      <c r="AW41" s="110"/>
      <c r="AX41" s="110"/>
      <c r="AY41" s="110"/>
      <c r="AZ41" s="110"/>
      <c r="BA41" s="110"/>
      <c r="BB41" s="110"/>
      <c r="BC41" s="110"/>
      <c r="BD41" s="110"/>
      <c r="BE41" s="110"/>
      <c r="BF41" s="110"/>
      <c r="BG41" s="110"/>
      <c r="BH41" s="110"/>
      <c r="BI41" s="110"/>
      <c r="BJ41" s="110"/>
      <c r="BK41" s="110"/>
      <c r="BL41" s="110"/>
      <c r="BM41" s="110"/>
      <c r="BN41" s="110"/>
      <c r="BO41" s="110"/>
      <c r="BP41" s="110"/>
      <c r="BQ41" s="110"/>
      <c r="BR41" s="110"/>
      <c r="BS41" s="110"/>
      <c r="BT41" s="110"/>
      <c r="BU41" s="110"/>
      <c r="BV41" s="110"/>
      <c r="BW41" s="110"/>
      <c r="BX41" s="110"/>
      <c r="BY41" s="110"/>
      <c r="BZ41" s="110"/>
      <c r="CA41" s="110"/>
      <c r="CB41" s="110"/>
      <c r="CC41" s="110"/>
      <c r="CD41" s="110"/>
      <c r="CE41" s="110"/>
      <c r="CF41" s="110"/>
      <c r="CG41" s="110"/>
      <c r="CH41" s="110"/>
      <c r="CI41" s="110"/>
      <c r="CJ41" s="110"/>
      <c r="CK41" s="110"/>
      <c r="CL41" s="110"/>
      <c r="CM41" s="110"/>
      <c r="CN41" s="110"/>
      <c r="CO41" s="110"/>
      <c r="CP41" s="110"/>
      <c r="CQ41" s="110"/>
      <c r="CR41" s="110"/>
      <c r="CS41" s="110"/>
      <c r="CT41" s="110"/>
      <c r="CU41" s="110"/>
      <c r="CV41" s="110"/>
      <c r="CW41" s="110"/>
      <c r="CX41" s="110"/>
    </row>
    <row r="42" spans="7:102" ht="15" customHeight="1" x14ac:dyDescent="0.25">
      <c r="G42" s="521" t="s">
        <v>1784</v>
      </c>
      <c r="H42" s="202" t="s">
        <v>1785</v>
      </c>
      <c r="I42" s="203"/>
      <c r="J42" s="203"/>
      <c r="K42" s="203"/>
      <c r="L42" s="203"/>
      <c r="M42" s="203"/>
      <c r="N42" s="203"/>
      <c r="O42" s="203"/>
      <c r="P42" s="203"/>
      <c r="Q42" s="203"/>
      <c r="R42" s="203"/>
      <c r="S42" s="203"/>
      <c r="T42" s="203"/>
      <c r="U42" s="203"/>
      <c r="V42" s="203"/>
      <c r="W42" s="203"/>
      <c r="X42" s="203"/>
      <c r="Y42" s="203"/>
      <c r="Z42" s="203"/>
      <c r="AA42" s="203"/>
      <c r="AB42" s="203"/>
      <c r="AC42" s="204"/>
      <c r="AD42" s="204"/>
      <c r="AE42" s="204"/>
      <c r="AF42" s="204"/>
      <c r="AG42" s="204"/>
      <c r="AH42" s="204"/>
      <c r="AI42" s="204"/>
      <c r="AJ42" s="204"/>
      <c r="AK42" s="444"/>
      <c r="AL42" s="110"/>
      <c r="AM42" s="110"/>
      <c r="AN42" s="110"/>
      <c r="AO42" s="110"/>
      <c r="AP42" s="110"/>
      <c r="AQ42" s="110"/>
      <c r="AR42" s="110"/>
      <c r="AS42" s="110"/>
      <c r="AT42" s="110"/>
      <c r="AU42" s="110"/>
      <c r="AV42" s="110"/>
      <c r="AW42" s="110"/>
      <c r="AX42" s="110"/>
      <c r="AY42" s="110"/>
      <c r="AZ42" s="110"/>
      <c r="BA42" s="110"/>
      <c r="BB42" s="110"/>
      <c r="BC42" s="110"/>
      <c r="BD42" s="110"/>
      <c r="BE42" s="110"/>
      <c r="BF42" s="110"/>
      <c r="BG42" s="110"/>
      <c r="BH42" s="110"/>
      <c r="BI42" s="110"/>
      <c r="BJ42" s="110"/>
      <c r="BK42" s="110"/>
      <c r="BL42" s="110"/>
      <c r="BM42" s="110"/>
      <c r="BN42" s="110"/>
      <c r="BO42" s="110"/>
      <c r="BP42" s="110"/>
      <c r="BQ42" s="110"/>
      <c r="BR42" s="110"/>
      <c r="BS42" s="110"/>
      <c r="BT42" s="110"/>
      <c r="BU42" s="110"/>
      <c r="BV42" s="110"/>
      <c r="BW42" s="110"/>
      <c r="BX42" s="110"/>
      <c r="BY42" s="110"/>
      <c r="BZ42" s="110"/>
      <c r="CA42" s="110"/>
      <c r="CB42" s="110"/>
      <c r="CC42" s="110"/>
      <c r="CD42" s="110"/>
      <c r="CE42" s="110"/>
      <c r="CF42" s="110"/>
      <c r="CG42" s="110"/>
      <c r="CH42" s="110"/>
      <c r="CI42" s="110"/>
      <c r="CJ42" s="110"/>
      <c r="CK42" s="110"/>
      <c r="CL42" s="110"/>
      <c r="CM42" s="110"/>
      <c r="CN42" s="110"/>
      <c r="CO42" s="110"/>
      <c r="CP42" s="110"/>
      <c r="CQ42" s="110"/>
      <c r="CR42" s="110"/>
      <c r="CS42" s="110"/>
      <c r="CT42" s="110"/>
      <c r="CU42" s="110"/>
      <c r="CV42" s="110"/>
      <c r="CW42" s="110"/>
      <c r="CX42" s="110"/>
    </row>
    <row r="43" spans="7:102" ht="15" customHeight="1" x14ac:dyDescent="0.25">
      <c r="G43" s="521"/>
      <c r="H43" s="972" t="s">
        <v>1786</v>
      </c>
      <c r="I43" s="940"/>
      <c r="J43" s="940"/>
      <c r="K43" s="940"/>
      <c r="L43" s="940"/>
      <c r="M43" s="940"/>
      <c r="N43" s="940"/>
      <c r="O43" s="940"/>
      <c r="P43" s="940"/>
      <c r="Q43" s="940"/>
      <c r="R43" s="940"/>
      <c r="S43" s="940"/>
      <c r="T43" s="940"/>
      <c r="U43" s="940"/>
      <c r="V43" s="940"/>
      <c r="W43" s="940"/>
      <c r="X43" s="940"/>
      <c r="Y43" s="940"/>
      <c r="Z43" s="940"/>
      <c r="AA43" s="940"/>
      <c r="AB43" s="940"/>
      <c r="AC43" s="940"/>
      <c r="AD43" s="940"/>
      <c r="AE43" s="940"/>
      <c r="AF43" s="940"/>
      <c r="AG43" s="940"/>
      <c r="AH43" s="940"/>
      <c r="AI43" s="940"/>
      <c r="AJ43" s="940"/>
      <c r="AK43" s="805"/>
      <c r="AL43" s="110"/>
      <c r="AM43" s="110"/>
      <c r="AN43" s="110"/>
      <c r="AO43" s="110"/>
      <c r="AP43" s="110"/>
      <c r="AQ43" s="110"/>
      <c r="AR43" s="110"/>
      <c r="AS43" s="110"/>
      <c r="AT43" s="110"/>
      <c r="AU43" s="110"/>
      <c r="AV43" s="110"/>
      <c r="AW43" s="110"/>
      <c r="AX43" s="110"/>
      <c r="AY43" s="110"/>
      <c r="AZ43" s="110"/>
      <c r="BA43" s="110"/>
      <c r="BB43" s="110"/>
      <c r="BC43" s="110"/>
      <c r="BD43" s="110"/>
      <c r="BE43" s="110"/>
      <c r="BF43" s="110"/>
      <c r="BG43" s="110"/>
      <c r="BH43" s="110"/>
      <c r="BI43" s="110"/>
      <c r="BJ43" s="110"/>
      <c r="BK43" s="110"/>
      <c r="BL43" s="110"/>
      <c r="BM43" s="110"/>
      <c r="BN43" s="110"/>
      <c r="BO43" s="110"/>
      <c r="BP43" s="110"/>
      <c r="BQ43" s="110"/>
      <c r="BR43" s="110"/>
      <c r="BS43" s="110"/>
      <c r="BT43" s="110"/>
      <c r="BU43" s="110"/>
      <c r="BV43" s="110"/>
      <c r="BW43" s="110"/>
      <c r="BX43" s="110"/>
      <c r="BY43" s="110"/>
      <c r="BZ43" s="110"/>
      <c r="CA43" s="110"/>
      <c r="CB43" s="110"/>
      <c r="CC43" s="110"/>
      <c r="CD43" s="110"/>
      <c r="CE43" s="110"/>
      <c r="CF43" s="110"/>
      <c r="CG43" s="110"/>
      <c r="CH43" s="110"/>
      <c r="CI43" s="110"/>
      <c r="CJ43" s="110"/>
      <c r="CK43" s="110"/>
      <c r="CL43" s="110"/>
      <c r="CM43" s="110"/>
      <c r="CN43" s="110"/>
      <c r="CO43" s="110"/>
      <c r="CP43" s="110"/>
      <c r="CQ43" s="110"/>
      <c r="CR43" s="110"/>
      <c r="CS43" s="110"/>
      <c r="CT43" s="110"/>
      <c r="CU43" s="110"/>
      <c r="CV43" s="110"/>
      <c r="CW43" s="110"/>
      <c r="CX43" s="110"/>
    </row>
    <row r="44" spans="7:102" ht="15" customHeight="1" x14ac:dyDescent="0.25">
      <c r="G44" s="521"/>
      <c r="H44" s="804"/>
      <c r="I44" s="940"/>
      <c r="J44" s="940"/>
      <c r="K44" s="940"/>
      <c r="L44" s="940"/>
      <c r="M44" s="940"/>
      <c r="N44" s="940"/>
      <c r="O44" s="940"/>
      <c r="P44" s="940"/>
      <c r="Q44" s="940"/>
      <c r="R44" s="940"/>
      <c r="S44" s="940"/>
      <c r="T44" s="940"/>
      <c r="U44" s="940"/>
      <c r="V44" s="940"/>
      <c r="W44" s="940"/>
      <c r="X44" s="940"/>
      <c r="Y44" s="940"/>
      <c r="Z44" s="940"/>
      <c r="AA44" s="940"/>
      <c r="AB44" s="940"/>
      <c r="AC44" s="940"/>
      <c r="AD44" s="940"/>
      <c r="AE44" s="940"/>
      <c r="AF44" s="940"/>
      <c r="AG44" s="940"/>
      <c r="AH44" s="940"/>
      <c r="AI44" s="940"/>
      <c r="AJ44" s="940"/>
      <c r="AK44" s="805"/>
      <c r="AL44" s="110"/>
      <c r="AM44" s="110"/>
      <c r="AN44" s="110"/>
      <c r="AO44" s="110"/>
      <c r="AP44" s="110"/>
      <c r="AQ44" s="110"/>
      <c r="AR44" s="110"/>
      <c r="AS44" s="110"/>
      <c r="AT44" s="110"/>
      <c r="AU44" s="110"/>
      <c r="AV44" s="110"/>
      <c r="AW44" s="110"/>
      <c r="AX44" s="110"/>
      <c r="AY44" s="110"/>
      <c r="AZ44" s="110"/>
      <c r="BA44" s="110"/>
      <c r="BB44" s="110"/>
      <c r="BC44" s="110"/>
      <c r="BD44" s="110"/>
      <c r="BE44" s="110"/>
      <c r="BF44" s="110"/>
      <c r="BG44" s="110"/>
      <c r="BH44" s="110"/>
      <c r="BI44" s="110"/>
      <c r="BJ44" s="110"/>
      <c r="BK44" s="110"/>
      <c r="BL44" s="110"/>
      <c r="BM44" s="110"/>
      <c r="BN44" s="110"/>
      <c r="BO44" s="110"/>
      <c r="BP44" s="110"/>
      <c r="BQ44" s="110"/>
      <c r="BR44" s="110"/>
      <c r="BS44" s="110"/>
      <c r="BT44" s="110"/>
      <c r="BU44" s="110"/>
      <c r="BV44" s="110"/>
      <c r="BW44" s="110"/>
      <c r="BX44" s="110"/>
      <c r="BY44" s="110"/>
      <c r="BZ44" s="110"/>
      <c r="CA44" s="110"/>
      <c r="CB44" s="110"/>
      <c r="CC44" s="110"/>
      <c r="CD44" s="110"/>
      <c r="CE44" s="110"/>
      <c r="CF44" s="110"/>
      <c r="CG44" s="110"/>
      <c r="CH44" s="110"/>
      <c r="CI44" s="110"/>
      <c r="CJ44" s="110"/>
      <c r="CK44" s="110"/>
      <c r="CL44" s="110"/>
      <c r="CM44" s="110"/>
      <c r="CN44" s="110"/>
      <c r="CO44" s="110"/>
      <c r="CP44" s="110"/>
      <c r="CQ44" s="110"/>
      <c r="CR44" s="110"/>
      <c r="CS44" s="110"/>
      <c r="CT44" s="110"/>
      <c r="CU44" s="110"/>
      <c r="CV44" s="110"/>
      <c r="CW44" s="110"/>
      <c r="CX44" s="110"/>
    </row>
    <row r="45" spans="7:102" ht="15" customHeight="1" x14ac:dyDescent="0.25">
      <c r="G45" s="521"/>
      <c r="H45" s="804"/>
      <c r="I45" s="940"/>
      <c r="J45" s="940"/>
      <c r="K45" s="940"/>
      <c r="L45" s="940"/>
      <c r="M45" s="940"/>
      <c r="N45" s="940"/>
      <c r="O45" s="940"/>
      <c r="P45" s="940"/>
      <c r="Q45" s="940"/>
      <c r="R45" s="940"/>
      <c r="S45" s="940"/>
      <c r="T45" s="940"/>
      <c r="U45" s="940"/>
      <c r="V45" s="940"/>
      <c r="W45" s="940"/>
      <c r="X45" s="940"/>
      <c r="Y45" s="940"/>
      <c r="Z45" s="940"/>
      <c r="AA45" s="940"/>
      <c r="AB45" s="940"/>
      <c r="AC45" s="940"/>
      <c r="AD45" s="940"/>
      <c r="AE45" s="940"/>
      <c r="AF45" s="940"/>
      <c r="AG45" s="940"/>
      <c r="AH45" s="940"/>
      <c r="AI45" s="940"/>
      <c r="AJ45" s="940"/>
      <c r="AK45" s="805"/>
      <c r="AL45" s="110"/>
      <c r="AM45" s="110"/>
      <c r="AN45" s="110"/>
      <c r="AO45" s="110"/>
      <c r="AP45" s="110"/>
      <c r="AQ45" s="110"/>
      <c r="AR45" s="110"/>
      <c r="AS45" s="110"/>
      <c r="AT45" s="110"/>
      <c r="AU45" s="110"/>
      <c r="AV45" s="110"/>
      <c r="AW45" s="110"/>
      <c r="AX45" s="110"/>
      <c r="AY45" s="110"/>
      <c r="AZ45" s="110"/>
      <c r="BA45" s="110"/>
      <c r="BB45" s="110"/>
      <c r="BC45" s="110"/>
      <c r="BD45" s="110"/>
      <c r="BE45" s="110"/>
      <c r="BF45" s="110"/>
      <c r="BG45" s="110"/>
      <c r="BH45" s="110"/>
      <c r="BI45" s="110"/>
      <c r="BJ45" s="110"/>
      <c r="BK45" s="110"/>
      <c r="BL45" s="110"/>
      <c r="BM45" s="110"/>
      <c r="BN45" s="110"/>
      <c r="BO45" s="110"/>
      <c r="BP45" s="110"/>
      <c r="BQ45" s="110"/>
      <c r="BR45" s="110"/>
      <c r="BS45" s="110"/>
      <c r="BT45" s="110"/>
      <c r="BU45" s="110"/>
      <c r="BV45" s="110"/>
      <c r="BW45" s="110"/>
      <c r="BX45" s="110"/>
      <c r="BY45" s="110"/>
      <c r="BZ45" s="110"/>
      <c r="CA45" s="110"/>
      <c r="CB45" s="110"/>
      <c r="CC45" s="110"/>
      <c r="CD45" s="110"/>
      <c r="CE45" s="110"/>
      <c r="CF45" s="110"/>
      <c r="CG45" s="110"/>
      <c r="CH45" s="110"/>
      <c r="CI45" s="110"/>
      <c r="CJ45" s="110"/>
      <c r="CK45" s="110"/>
      <c r="CL45" s="110"/>
      <c r="CM45" s="110"/>
      <c r="CN45" s="110"/>
      <c r="CO45" s="110"/>
      <c r="CP45" s="110"/>
      <c r="CQ45" s="110"/>
      <c r="CR45" s="110"/>
      <c r="CS45" s="110"/>
      <c r="CT45" s="110"/>
      <c r="CU45" s="110"/>
      <c r="CV45" s="110"/>
      <c r="CW45" s="110"/>
      <c r="CX45" s="110"/>
    </row>
    <row r="46" spans="7:102" ht="15" customHeight="1" x14ac:dyDescent="0.25">
      <c r="G46" s="521"/>
      <c r="H46" s="804"/>
      <c r="I46" s="940"/>
      <c r="J46" s="940"/>
      <c r="K46" s="940"/>
      <c r="L46" s="940"/>
      <c r="M46" s="940"/>
      <c r="N46" s="940"/>
      <c r="O46" s="940"/>
      <c r="P46" s="940"/>
      <c r="Q46" s="940"/>
      <c r="R46" s="940"/>
      <c r="S46" s="940"/>
      <c r="T46" s="940"/>
      <c r="U46" s="940"/>
      <c r="V46" s="940"/>
      <c r="W46" s="940"/>
      <c r="X46" s="940"/>
      <c r="Y46" s="940"/>
      <c r="Z46" s="940"/>
      <c r="AA46" s="940"/>
      <c r="AB46" s="940"/>
      <c r="AC46" s="940"/>
      <c r="AD46" s="940"/>
      <c r="AE46" s="940"/>
      <c r="AF46" s="940"/>
      <c r="AG46" s="940"/>
      <c r="AH46" s="940"/>
      <c r="AI46" s="940"/>
      <c r="AJ46" s="940"/>
      <c r="AK46" s="805"/>
      <c r="AL46" s="110"/>
      <c r="AM46" s="110"/>
      <c r="AN46" s="110"/>
      <c r="AO46" s="110"/>
      <c r="AP46" s="110"/>
      <c r="AQ46" s="110"/>
      <c r="AR46" s="110"/>
      <c r="AS46" s="110"/>
      <c r="AT46" s="110"/>
      <c r="AU46" s="110"/>
      <c r="AV46" s="110"/>
      <c r="AW46" s="110"/>
      <c r="AX46" s="110"/>
      <c r="AY46" s="110"/>
      <c r="AZ46" s="110"/>
      <c r="BA46" s="110"/>
      <c r="BB46" s="110"/>
      <c r="BC46" s="110"/>
      <c r="BD46" s="110"/>
      <c r="BE46" s="110"/>
      <c r="BF46" s="110"/>
      <c r="BG46" s="110"/>
      <c r="BH46" s="110"/>
      <c r="BI46" s="110"/>
      <c r="BJ46" s="110"/>
      <c r="BK46" s="110"/>
      <c r="BL46" s="110"/>
      <c r="BM46" s="110"/>
      <c r="BN46" s="110"/>
      <c r="BO46" s="110"/>
      <c r="BP46" s="110"/>
      <c r="BQ46" s="110"/>
      <c r="BR46" s="110"/>
      <c r="BS46" s="110"/>
      <c r="BT46" s="110"/>
      <c r="BU46" s="110"/>
      <c r="BV46" s="110"/>
      <c r="BW46" s="110"/>
      <c r="BX46" s="110"/>
      <c r="BY46" s="110"/>
      <c r="BZ46" s="110"/>
      <c r="CA46" s="110"/>
      <c r="CB46" s="110"/>
      <c r="CC46" s="110"/>
      <c r="CD46" s="110"/>
      <c r="CE46" s="110"/>
      <c r="CF46" s="110"/>
      <c r="CG46" s="110"/>
      <c r="CH46" s="110"/>
      <c r="CI46" s="110"/>
      <c r="CJ46" s="110"/>
      <c r="CK46" s="110"/>
      <c r="CL46" s="110"/>
      <c r="CM46" s="110"/>
      <c r="CN46" s="110"/>
      <c r="CO46" s="110"/>
      <c r="CP46" s="110"/>
      <c r="CQ46" s="110"/>
      <c r="CR46" s="110"/>
      <c r="CS46" s="110"/>
      <c r="CT46" s="110"/>
      <c r="CU46" s="110"/>
      <c r="CV46" s="110"/>
      <c r="CW46" s="110"/>
      <c r="CX46" s="110"/>
    </row>
    <row r="47" spans="7:102" ht="15" customHeight="1" x14ac:dyDescent="0.25">
      <c r="G47" s="521"/>
      <c r="H47" s="202" t="s">
        <v>1787</v>
      </c>
      <c r="I47" s="203"/>
      <c r="J47" s="203"/>
      <c r="K47" s="203"/>
      <c r="L47" s="203"/>
      <c r="M47" s="203"/>
      <c r="N47" s="203"/>
      <c r="O47" s="203"/>
      <c r="P47" s="203"/>
      <c r="Q47" s="203"/>
      <c r="R47" s="203"/>
      <c r="S47" s="203"/>
      <c r="T47" s="203"/>
      <c r="U47" s="203"/>
      <c r="V47" s="203"/>
      <c r="W47" s="203"/>
      <c r="X47" s="522"/>
      <c r="Y47" s="522"/>
      <c r="Z47" s="522"/>
      <c r="AA47" s="522"/>
      <c r="AB47" s="522"/>
      <c r="AC47" s="435"/>
      <c r="AD47" s="435"/>
      <c r="AE47" s="435"/>
      <c r="AF47" s="435"/>
      <c r="AG47" s="435"/>
      <c r="AH47" s="435"/>
      <c r="AI47" s="435"/>
      <c r="AJ47" s="435"/>
      <c r="AK47" s="437"/>
      <c r="AL47" s="110"/>
      <c r="AM47" s="110"/>
      <c r="AN47" s="110"/>
      <c r="AO47" s="110"/>
      <c r="AP47" s="110"/>
      <c r="AQ47" s="110"/>
      <c r="AR47" s="110"/>
      <c r="AS47" s="110"/>
      <c r="AT47" s="110"/>
      <c r="AU47" s="110"/>
      <c r="AV47" s="110"/>
      <c r="AW47" s="110"/>
      <c r="AX47" s="110"/>
      <c r="AY47" s="110"/>
      <c r="AZ47" s="110"/>
      <c r="BA47" s="110"/>
      <c r="BB47" s="110"/>
      <c r="BC47" s="110"/>
      <c r="BD47" s="110"/>
      <c r="BE47" s="110"/>
      <c r="BF47" s="110"/>
      <c r="BG47" s="110"/>
      <c r="BH47" s="110"/>
      <c r="BI47" s="110"/>
      <c r="BJ47" s="110"/>
      <c r="BK47" s="110"/>
      <c r="BL47" s="110"/>
      <c r="BM47" s="110"/>
      <c r="BN47" s="110"/>
      <c r="BO47" s="110"/>
      <c r="BP47" s="110"/>
      <c r="BQ47" s="110"/>
      <c r="BR47" s="110"/>
      <c r="BS47" s="110"/>
      <c r="BT47" s="110"/>
      <c r="BU47" s="110"/>
      <c r="BV47" s="110"/>
      <c r="BW47" s="110"/>
      <c r="BX47" s="110"/>
      <c r="BY47" s="110"/>
      <c r="BZ47" s="110"/>
      <c r="CA47" s="110"/>
      <c r="CB47" s="110"/>
      <c r="CC47" s="110"/>
      <c r="CD47" s="110"/>
      <c r="CE47" s="110"/>
      <c r="CF47" s="110"/>
      <c r="CG47" s="110"/>
      <c r="CH47" s="110"/>
      <c r="CI47" s="110"/>
      <c r="CJ47" s="110"/>
      <c r="CK47" s="110"/>
      <c r="CL47" s="110"/>
      <c r="CM47" s="110"/>
      <c r="CN47" s="110"/>
      <c r="CO47" s="110"/>
      <c r="CP47" s="110"/>
      <c r="CQ47" s="110"/>
      <c r="CR47" s="110"/>
      <c r="CS47" s="110"/>
      <c r="CT47" s="110"/>
      <c r="CU47" s="110"/>
      <c r="CV47" s="110"/>
      <c r="CW47" s="110"/>
      <c r="CX47" s="110"/>
    </row>
    <row r="48" spans="7:102" ht="15" customHeight="1" x14ac:dyDescent="0.25">
      <c r="G48" s="521"/>
      <c r="H48" s="202" t="s">
        <v>1681</v>
      </c>
      <c r="I48" s="973" t="s">
        <v>2031</v>
      </c>
      <c r="J48" s="940"/>
      <c r="K48" s="940"/>
      <c r="L48" s="940"/>
      <c r="M48" s="940"/>
      <c r="N48" s="940"/>
      <c r="O48" s="940"/>
      <c r="P48" s="940"/>
      <c r="Q48" s="940"/>
      <c r="R48" s="940"/>
      <c r="S48" s="940"/>
      <c r="T48" s="940"/>
      <c r="U48" s="940"/>
      <c r="V48" s="940"/>
      <c r="W48" s="940"/>
      <c r="X48" s="940"/>
      <c r="Y48" s="940"/>
      <c r="Z48" s="940"/>
      <c r="AA48" s="940"/>
      <c r="AB48" s="940"/>
      <c r="AC48" s="435"/>
      <c r="AD48" s="435"/>
      <c r="AE48" s="435"/>
      <c r="AF48" s="435"/>
      <c r="AG48" s="435"/>
      <c r="AH48" s="435"/>
      <c r="AI48" s="435"/>
      <c r="AJ48" s="435"/>
      <c r="AK48" s="437"/>
      <c r="AL48" s="110"/>
      <c r="AM48" s="110"/>
      <c r="AN48" s="110"/>
      <c r="AO48" s="110"/>
      <c r="AP48" s="110"/>
      <c r="AQ48" s="110"/>
      <c r="AR48" s="110"/>
      <c r="AS48" s="110"/>
      <c r="AT48" s="110"/>
      <c r="AU48" s="110"/>
      <c r="AV48" s="110"/>
      <c r="AW48" s="110"/>
      <c r="AX48" s="110"/>
      <c r="AY48" s="110"/>
      <c r="AZ48" s="110"/>
      <c r="BA48" s="110"/>
      <c r="BB48" s="110"/>
      <c r="BC48" s="110"/>
      <c r="BD48" s="110"/>
      <c r="BE48" s="110"/>
      <c r="BF48" s="110"/>
      <c r="BG48" s="110"/>
      <c r="BH48" s="110"/>
      <c r="BI48" s="110"/>
      <c r="BJ48" s="110"/>
      <c r="BK48" s="110"/>
      <c r="BL48" s="110"/>
      <c r="BM48" s="110"/>
      <c r="BN48" s="110"/>
      <c r="BO48" s="110"/>
      <c r="BP48" s="110"/>
      <c r="BQ48" s="110"/>
      <c r="BR48" s="110"/>
      <c r="BS48" s="110"/>
      <c r="BT48" s="110"/>
      <c r="BU48" s="110"/>
      <c r="BV48" s="110"/>
      <c r="BW48" s="110"/>
      <c r="BX48" s="110"/>
      <c r="BY48" s="110"/>
      <c r="BZ48" s="110"/>
      <c r="CA48" s="110"/>
      <c r="CB48" s="110"/>
      <c r="CC48" s="110"/>
      <c r="CD48" s="110"/>
      <c r="CE48" s="110"/>
      <c r="CF48" s="110"/>
      <c r="CG48" s="110"/>
      <c r="CH48" s="110"/>
      <c r="CI48" s="110"/>
      <c r="CJ48" s="110"/>
      <c r="CK48" s="110"/>
      <c r="CL48" s="110"/>
      <c r="CM48" s="110"/>
      <c r="CN48" s="110"/>
      <c r="CO48" s="110"/>
      <c r="CP48" s="110"/>
      <c r="CQ48" s="110"/>
      <c r="CR48" s="110"/>
      <c r="CS48" s="110"/>
      <c r="CT48" s="110"/>
      <c r="CU48" s="110"/>
      <c r="CV48" s="110"/>
      <c r="CW48" s="110"/>
      <c r="CX48" s="110"/>
    </row>
    <row r="49" spans="7:102" ht="15" customHeight="1" x14ac:dyDescent="0.25">
      <c r="G49" s="521"/>
      <c r="H49" s="205"/>
      <c r="I49" s="435"/>
      <c r="W49" s="203"/>
      <c r="X49" s="203"/>
      <c r="Y49" s="203"/>
      <c r="Z49" s="203"/>
      <c r="AA49" s="203"/>
      <c r="AB49" s="203"/>
      <c r="AC49" s="204"/>
      <c r="AD49" s="204"/>
      <c r="AE49" s="204"/>
      <c r="AF49" s="204"/>
      <c r="AG49" s="204"/>
      <c r="AH49" s="204"/>
      <c r="AI49" s="204"/>
      <c r="AJ49" s="204"/>
      <c r="AK49" s="444"/>
      <c r="AL49" s="110"/>
      <c r="AM49" s="110"/>
      <c r="AN49" s="110"/>
      <c r="AO49" s="110"/>
      <c r="AP49" s="110"/>
      <c r="AQ49" s="110"/>
      <c r="AR49" s="110"/>
      <c r="AS49" s="110"/>
      <c r="AT49" s="110"/>
      <c r="AU49" s="110"/>
      <c r="AV49" s="110"/>
      <c r="AW49" s="110"/>
      <c r="AX49" s="110"/>
      <c r="AY49" s="110"/>
      <c r="AZ49" s="110"/>
      <c r="BA49" s="110"/>
      <c r="BB49" s="110"/>
      <c r="BC49" s="110"/>
      <c r="BD49" s="110"/>
      <c r="BE49" s="110"/>
      <c r="BF49" s="110"/>
      <c r="BG49" s="110"/>
      <c r="BH49" s="110"/>
      <c r="BI49" s="110"/>
      <c r="BJ49" s="110"/>
      <c r="BK49" s="110"/>
      <c r="BL49" s="110"/>
      <c r="BM49" s="110"/>
      <c r="BN49" s="110"/>
      <c r="BO49" s="110"/>
      <c r="BP49" s="110"/>
      <c r="BQ49" s="110"/>
      <c r="BR49" s="110"/>
      <c r="BS49" s="110"/>
      <c r="BT49" s="110"/>
      <c r="BU49" s="110"/>
      <c r="BV49" s="110"/>
      <c r="BW49" s="110"/>
      <c r="BX49" s="110"/>
      <c r="BY49" s="110"/>
      <c r="BZ49" s="110"/>
      <c r="CA49" s="110"/>
      <c r="CB49" s="110"/>
      <c r="CC49" s="110"/>
      <c r="CD49" s="110"/>
      <c r="CE49" s="110"/>
      <c r="CF49" s="110"/>
      <c r="CG49" s="110"/>
      <c r="CH49" s="110"/>
      <c r="CI49" s="110"/>
      <c r="CJ49" s="110"/>
      <c r="CK49" s="110"/>
      <c r="CL49" s="110"/>
      <c r="CM49" s="110"/>
      <c r="CN49" s="110"/>
      <c r="CO49" s="110"/>
      <c r="CP49" s="110"/>
      <c r="CQ49" s="110"/>
      <c r="CR49" s="110"/>
      <c r="CS49" s="110"/>
      <c r="CT49" s="110"/>
      <c r="CU49" s="110"/>
      <c r="CV49" s="110"/>
      <c r="CW49" s="110"/>
      <c r="CX49" s="110"/>
    </row>
    <row r="50" spans="7:102" ht="15" customHeight="1" x14ac:dyDescent="0.25">
      <c r="G50" s="521" t="s">
        <v>1788</v>
      </c>
      <c r="H50" s="205" t="s">
        <v>1789</v>
      </c>
      <c r="I50" s="435"/>
      <c r="W50" s="203"/>
      <c r="X50" s="203"/>
      <c r="Y50" s="203"/>
      <c r="Z50" s="203"/>
      <c r="AA50" s="203"/>
      <c r="AB50" s="203"/>
      <c r="AC50" s="204"/>
      <c r="AD50" s="204"/>
      <c r="AE50" s="204"/>
      <c r="AF50" s="204"/>
      <c r="AG50" s="204"/>
      <c r="AH50" s="204"/>
      <c r="AI50" s="204"/>
      <c r="AJ50" s="204"/>
      <c r="AK50" s="444"/>
      <c r="AL50" s="110"/>
      <c r="AM50" s="110"/>
      <c r="AN50" s="110"/>
      <c r="AO50" s="110"/>
      <c r="AP50" s="110"/>
      <c r="AQ50" s="110"/>
      <c r="AR50" s="110"/>
      <c r="AS50" s="110"/>
      <c r="AT50" s="110"/>
      <c r="AU50" s="110"/>
      <c r="AV50" s="110"/>
      <c r="AW50" s="110"/>
      <c r="AX50" s="110"/>
      <c r="AY50" s="110"/>
      <c r="AZ50" s="110"/>
      <c r="BA50" s="110"/>
      <c r="BB50" s="110"/>
      <c r="BC50" s="110"/>
      <c r="BD50" s="110"/>
      <c r="BE50" s="110"/>
      <c r="BF50" s="110"/>
      <c r="BG50" s="110"/>
      <c r="BH50" s="110"/>
      <c r="BI50" s="110"/>
      <c r="BJ50" s="110"/>
      <c r="BK50" s="110"/>
      <c r="BL50" s="110"/>
      <c r="BM50" s="110"/>
      <c r="BN50" s="110"/>
      <c r="BO50" s="110"/>
      <c r="BP50" s="110"/>
      <c r="BQ50" s="110"/>
      <c r="BR50" s="110"/>
      <c r="BS50" s="110"/>
      <c r="BT50" s="110"/>
      <c r="BU50" s="110"/>
      <c r="BV50" s="110"/>
      <c r="BW50" s="110"/>
      <c r="BX50" s="110"/>
      <c r="BY50" s="110"/>
      <c r="BZ50" s="110"/>
      <c r="CA50" s="110"/>
      <c r="CB50" s="110"/>
      <c r="CC50" s="110"/>
      <c r="CD50" s="110"/>
      <c r="CE50" s="110"/>
      <c r="CF50" s="110"/>
      <c r="CG50" s="110"/>
      <c r="CH50" s="110"/>
      <c r="CI50" s="110"/>
      <c r="CJ50" s="110"/>
      <c r="CK50" s="110"/>
      <c r="CL50" s="110"/>
      <c r="CM50" s="110"/>
      <c r="CN50" s="110"/>
      <c r="CO50" s="110"/>
      <c r="CP50" s="110"/>
      <c r="CQ50" s="110"/>
      <c r="CR50" s="110"/>
      <c r="CS50" s="110"/>
      <c r="CT50" s="110"/>
      <c r="CU50" s="110"/>
      <c r="CV50" s="110"/>
      <c r="CW50" s="110"/>
      <c r="CX50" s="110"/>
    </row>
    <row r="51" spans="7:102" ht="15" customHeight="1" x14ac:dyDescent="0.25">
      <c r="G51" s="521"/>
      <c r="H51" s="205">
        <v>1</v>
      </c>
      <c r="I51" s="435"/>
      <c r="W51" s="203"/>
      <c r="X51" s="203"/>
      <c r="Y51" s="203"/>
      <c r="Z51" s="203"/>
      <c r="AA51" s="203"/>
      <c r="AB51" s="203"/>
      <c r="AC51" s="204"/>
      <c r="AD51" s="204"/>
      <c r="AE51" s="204"/>
      <c r="AF51" s="204"/>
      <c r="AG51" s="204"/>
      <c r="AH51" s="204"/>
      <c r="AI51" s="204"/>
      <c r="AJ51" s="204"/>
      <c r="AK51" s="444"/>
      <c r="AL51" s="110"/>
      <c r="AM51" s="110"/>
      <c r="AN51" s="110"/>
      <c r="AO51" s="110"/>
      <c r="AP51" s="110"/>
      <c r="AQ51" s="110"/>
      <c r="AR51" s="110"/>
      <c r="AS51" s="110"/>
      <c r="AT51" s="110"/>
      <c r="AU51" s="110"/>
      <c r="AV51" s="110"/>
      <c r="AW51" s="110"/>
      <c r="AX51" s="110"/>
      <c r="AY51" s="110"/>
      <c r="AZ51" s="110"/>
      <c r="BA51" s="110"/>
      <c r="BB51" s="110"/>
      <c r="BC51" s="110"/>
      <c r="BD51" s="110"/>
      <c r="BE51" s="110"/>
      <c r="BF51" s="110"/>
      <c r="BG51" s="110"/>
      <c r="BH51" s="110"/>
      <c r="BI51" s="110"/>
      <c r="BJ51" s="110"/>
      <c r="BK51" s="110"/>
      <c r="BL51" s="110"/>
      <c r="BM51" s="110"/>
      <c r="BN51" s="110"/>
      <c r="BO51" s="110"/>
      <c r="BP51" s="110"/>
      <c r="BQ51" s="110"/>
      <c r="BR51" s="110"/>
      <c r="BS51" s="110"/>
      <c r="BT51" s="110"/>
      <c r="BU51" s="110"/>
      <c r="BV51" s="110"/>
      <c r="BW51" s="110"/>
      <c r="BX51" s="110"/>
      <c r="BY51" s="110"/>
      <c r="BZ51" s="110"/>
      <c r="CA51" s="110"/>
      <c r="CB51" s="110"/>
      <c r="CC51" s="110"/>
      <c r="CD51" s="110"/>
      <c r="CE51" s="110"/>
      <c r="CF51" s="110"/>
      <c r="CG51" s="110"/>
      <c r="CH51" s="110"/>
      <c r="CI51" s="110"/>
      <c r="CJ51" s="110"/>
      <c r="CK51" s="110"/>
      <c r="CL51" s="110"/>
      <c r="CM51" s="110"/>
      <c r="CN51" s="110"/>
      <c r="CO51" s="110"/>
      <c r="CP51" s="110"/>
      <c r="CQ51" s="110"/>
      <c r="CR51" s="110"/>
      <c r="CS51" s="110"/>
      <c r="CT51" s="110"/>
      <c r="CU51" s="110"/>
      <c r="CV51" s="110"/>
      <c r="CW51" s="110"/>
      <c r="CX51" s="110"/>
    </row>
    <row r="52" spans="7:102" ht="15" customHeight="1" x14ac:dyDescent="0.25">
      <c r="G52" s="521"/>
      <c r="H52" s="205">
        <v>2</v>
      </c>
      <c r="I52" s="435"/>
      <c r="W52" s="203"/>
      <c r="X52" s="203"/>
      <c r="Y52" s="203"/>
      <c r="Z52" s="203"/>
      <c r="AA52" s="203"/>
      <c r="AB52" s="203"/>
      <c r="AC52" s="204"/>
      <c r="AD52" s="204"/>
      <c r="AE52" s="204"/>
      <c r="AF52" s="204"/>
      <c r="AG52" s="204"/>
      <c r="AH52" s="204"/>
      <c r="AI52" s="204"/>
      <c r="AJ52" s="204"/>
      <c r="AK52" s="444"/>
      <c r="AL52" s="110"/>
      <c r="AM52" s="110"/>
      <c r="AN52" s="110"/>
      <c r="AO52" s="110"/>
      <c r="AP52" s="110"/>
      <c r="AQ52" s="110"/>
      <c r="AR52" s="110"/>
      <c r="AS52" s="110"/>
      <c r="AT52" s="110"/>
      <c r="AU52" s="110"/>
      <c r="AV52" s="110"/>
      <c r="AW52" s="110"/>
      <c r="AX52" s="110"/>
      <c r="AY52" s="110"/>
      <c r="AZ52" s="110"/>
      <c r="BA52" s="110"/>
      <c r="BB52" s="110"/>
      <c r="BC52" s="110"/>
      <c r="BD52" s="110"/>
      <c r="BE52" s="110"/>
      <c r="BF52" s="110"/>
      <c r="BG52" s="110"/>
      <c r="BH52" s="110"/>
      <c r="BI52" s="110"/>
      <c r="BJ52" s="110"/>
      <c r="BK52" s="110"/>
      <c r="BL52" s="110"/>
      <c r="BM52" s="110"/>
      <c r="BN52" s="110"/>
      <c r="BO52" s="110"/>
      <c r="BP52" s="110"/>
      <c r="BQ52" s="110"/>
      <c r="BR52" s="110"/>
      <c r="BS52" s="110"/>
      <c r="BT52" s="110"/>
      <c r="BU52" s="110"/>
      <c r="BV52" s="110"/>
      <c r="BW52" s="110"/>
      <c r="BX52" s="110"/>
      <c r="BY52" s="110"/>
      <c r="BZ52" s="110"/>
      <c r="CA52" s="110"/>
      <c r="CB52" s="110"/>
      <c r="CC52" s="110"/>
      <c r="CD52" s="110"/>
      <c r="CE52" s="110"/>
      <c r="CF52" s="110"/>
      <c r="CG52" s="110"/>
      <c r="CH52" s="110"/>
      <c r="CI52" s="110"/>
      <c r="CJ52" s="110"/>
      <c r="CK52" s="110"/>
      <c r="CL52" s="110"/>
      <c r="CM52" s="110"/>
      <c r="CN52" s="110"/>
      <c r="CO52" s="110"/>
      <c r="CP52" s="110"/>
      <c r="CQ52" s="110"/>
      <c r="CR52" s="110"/>
      <c r="CS52" s="110"/>
      <c r="CT52" s="110"/>
      <c r="CU52" s="110"/>
      <c r="CV52" s="110"/>
      <c r="CW52" s="110"/>
      <c r="CX52" s="110"/>
    </row>
    <row r="53" spans="7:102" ht="15" customHeight="1" x14ac:dyDescent="0.25">
      <c r="G53" s="521"/>
      <c r="H53" s="205">
        <v>3</v>
      </c>
      <c r="I53" s="435"/>
      <c r="W53" s="203"/>
      <c r="X53" s="203"/>
      <c r="Y53" s="203"/>
      <c r="Z53" s="203"/>
      <c r="AA53" s="203"/>
      <c r="AB53" s="203"/>
      <c r="AC53" s="204"/>
      <c r="AD53" s="204"/>
      <c r="AE53" s="204"/>
      <c r="AF53" s="204"/>
      <c r="AG53" s="204"/>
      <c r="AH53" s="204"/>
      <c r="AI53" s="204"/>
      <c r="AJ53" s="204"/>
      <c r="AK53" s="444"/>
      <c r="AL53" s="110"/>
      <c r="AM53" s="110"/>
      <c r="AN53" s="110"/>
      <c r="AO53" s="110"/>
      <c r="AP53" s="110"/>
      <c r="AQ53" s="110"/>
      <c r="AR53" s="110"/>
      <c r="AS53" s="110"/>
      <c r="AT53" s="110"/>
      <c r="AU53" s="110"/>
      <c r="AV53" s="110"/>
      <c r="AW53" s="110"/>
      <c r="AX53" s="110"/>
      <c r="AY53" s="110"/>
      <c r="AZ53" s="110"/>
      <c r="BA53" s="110"/>
      <c r="BB53" s="110"/>
      <c r="BC53" s="110"/>
      <c r="BD53" s="110"/>
      <c r="BE53" s="110"/>
      <c r="BF53" s="110"/>
      <c r="BG53" s="110"/>
      <c r="BH53" s="110"/>
      <c r="BI53" s="110"/>
      <c r="BJ53" s="110"/>
      <c r="BK53" s="110"/>
      <c r="BL53" s="110"/>
      <c r="BM53" s="110"/>
      <c r="BN53" s="110"/>
      <c r="BO53" s="110"/>
      <c r="BP53" s="110"/>
      <c r="BQ53" s="110"/>
      <c r="BR53" s="110"/>
      <c r="BS53" s="110"/>
      <c r="BT53" s="110"/>
      <c r="BU53" s="110"/>
      <c r="BV53" s="110"/>
      <c r="BW53" s="110"/>
      <c r="BX53" s="110"/>
      <c r="BY53" s="110"/>
      <c r="BZ53" s="110"/>
      <c r="CA53" s="110"/>
      <c r="CB53" s="110"/>
      <c r="CC53" s="110"/>
      <c r="CD53" s="110"/>
      <c r="CE53" s="110"/>
      <c r="CF53" s="110"/>
      <c r="CG53" s="110"/>
      <c r="CH53" s="110"/>
      <c r="CI53" s="110"/>
      <c r="CJ53" s="110"/>
      <c r="CK53" s="110"/>
      <c r="CL53" s="110"/>
      <c r="CM53" s="110"/>
      <c r="CN53" s="110"/>
      <c r="CO53" s="110"/>
      <c r="CP53" s="110"/>
      <c r="CQ53" s="110"/>
      <c r="CR53" s="110"/>
      <c r="CS53" s="110"/>
      <c r="CT53" s="110"/>
      <c r="CU53" s="110"/>
      <c r="CV53" s="110"/>
      <c r="CW53" s="110"/>
      <c r="CX53" s="110"/>
    </row>
    <row r="54" spans="7:102" ht="15" customHeight="1" x14ac:dyDescent="0.25">
      <c r="G54" s="521"/>
      <c r="H54" s="205"/>
      <c r="I54" s="435"/>
      <c r="W54" s="203"/>
      <c r="X54" s="203"/>
      <c r="Y54" s="203"/>
      <c r="Z54" s="203"/>
      <c r="AA54" s="203"/>
      <c r="AB54" s="203"/>
      <c r="AC54" s="204"/>
      <c r="AD54" s="204"/>
      <c r="AE54" s="204"/>
      <c r="AF54" s="204"/>
      <c r="AG54" s="204"/>
      <c r="AH54" s="204"/>
      <c r="AI54" s="204"/>
      <c r="AJ54" s="204"/>
      <c r="AK54" s="444"/>
      <c r="AL54" s="110"/>
      <c r="AM54" s="110"/>
      <c r="AN54" s="110"/>
      <c r="AO54" s="110"/>
      <c r="AP54" s="110"/>
      <c r="AQ54" s="110"/>
      <c r="AR54" s="110"/>
      <c r="AS54" s="110"/>
      <c r="AT54" s="110"/>
      <c r="AU54" s="110"/>
      <c r="AV54" s="110"/>
      <c r="AW54" s="110"/>
      <c r="AX54" s="110"/>
      <c r="AY54" s="110"/>
      <c r="AZ54" s="110"/>
      <c r="BA54" s="110"/>
      <c r="BB54" s="110"/>
      <c r="BC54" s="110"/>
      <c r="BD54" s="110"/>
      <c r="BE54" s="110"/>
      <c r="BF54" s="110"/>
      <c r="BG54" s="110"/>
      <c r="BH54" s="110"/>
      <c r="BI54" s="110"/>
      <c r="BJ54" s="110"/>
      <c r="BK54" s="110"/>
      <c r="BL54" s="110"/>
      <c r="BM54" s="110"/>
      <c r="BN54" s="110"/>
      <c r="BO54" s="110"/>
      <c r="BP54" s="110"/>
      <c r="BQ54" s="110"/>
      <c r="BR54" s="110"/>
      <c r="BS54" s="110"/>
      <c r="BT54" s="110"/>
      <c r="BU54" s="110"/>
      <c r="BV54" s="110"/>
      <c r="BW54" s="110"/>
      <c r="BX54" s="110"/>
      <c r="BY54" s="110"/>
      <c r="BZ54" s="110"/>
      <c r="CA54" s="110"/>
      <c r="CB54" s="110"/>
      <c r="CC54" s="110"/>
      <c r="CD54" s="110"/>
      <c r="CE54" s="110"/>
      <c r="CF54" s="110"/>
      <c r="CG54" s="110"/>
      <c r="CH54" s="110"/>
      <c r="CI54" s="110"/>
      <c r="CJ54" s="110"/>
      <c r="CK54" s="110"/>
      <c r="CL54" s="110"/>
      <c r="CM54" s="110"/>
      <c r="CN54" s="110"/>
      <c r="CO54" s="110"/>
      <c r="CP54" s="110"/>
      <c r="CQ54" s="110"/>
      <c r="CR54" s="110"/>
      <c r="CS54" s="110"/>
      <c r="CT54" s="110"/>
      <c r="CU54" s="110"/>
      <c r="CV54" s="110"/>
      <c r="CW54" s="110"/>
      <c r="CX54" s="110"/>
    </row>
    <row r="55" spans="7:102" ht="15" customHeight="1" x14ac:dyDescent="0.25">
      <c r="G55" s="521">
        <v>4</v>
      </c>
      <c r="H55" s="205" t="s">
        <v>1790</v>
      </c>
      <c r="I55" s="435"/>
      <c r="W55" s="203"/>
      <c r="X55" s="203"/>
      <c r="Y55" s="203"/>
      <c r="Z55" s="203"/>
      <c r="AA55" s="203"/>
      <c r="AB55" s="203"/>
      <c r="AC55" s="204"/>
      <c r="AD55" s="204"/>
      <c r="AE55" s="204"/>
      <c r="AF55" s="204"/>
      <c r="AG55" s="204"/>
      <c r="AH55" s="204"/>
      <c r="AI55" s="204"/>
      <c r="AJ55" s="204"/>
      <c r="AK55" s="444"/>
      <c r="AL55" s="110"/>
      <c r="AM55" s="110"/>
      <c r="AN55" s="110"/>
      <c r="AO55" s="110"/>
      <c r="AP55" s="110"/>
      <c r="AQ55" s="110"/>
      <c r="AR55" s="110"/>
      <c r="AS55" s="110"/>
      <c r="AT55" s="110"/>
      <c r="AU55" s="110"/>
      <c r="AV55" s="110"/>
      <c r="AW55" s="110"/>
      <c r="AX55" s="110"/>
      <c r="AY55" s="110"/>
      <c r="AZ55" s="110"/>
      <c r="BA55" s="110"/>
      <c r="BB55" s="110"/>
      <c r="BC55" s="110"/>
      <c r="BD55" s="110"/>
      <c r="BE55" s="110"/>
      <c r="BF55" s="110"/>
      <c r="BG55" s="110"/>
      <c r="BH55" s="110"/>
      <c r="BI55" s="110"/>
      <c r="BJ55" s="110"/>
      <c r="BK55" s="110"/>
      <c r="BL55" s="110"/>
      <c r="BM55" s="110"/>
      <c r="BN55" s="110"/>
      <c r="BO55" s="110"/>
      <c r="BP55" s="110"/>
      <c r="BQ55" s="110"/>
      <c r="BR55" s="110"/>
      <c r="BS55" s="110"/>
      <c r="BT55" s="110"/>
      <c r="BU55" s="110"/>
      <c r="BV55" s="110"/>
      <c r="BW55" s="110"/>
      <c r="BX55" s="110"/>
      <c r="BY55" s="110"/>
      <c r="BZ55" s="110"/>
      <c r="CA55" s="110"/>
      <c r="CB55" s="110"/>
      <c r="CC55" s="110"/>
      <c r="CD55" s="110"/>
      <c r="CE55" s="110"/>
      <c r="CF55" s="110"/>
      <c r="CG55" s="110"/>
      <c r="CH55" s="110"/>
      <c r="CI55" s="110"/>
      <c r="CJ55" s="110"/>
      <c r="CK55" s="110"/>
      <c r="CL55" s="110"/>
      <c r="CM55" s="110"/>
      <c r="CN55" s="110"/>
      <c r="CO55" s="110"/>
      <c r="CP55" s="110"/>
      <c r="CQ55" s="110"/>
      <c r="CR55" s="110"/>
      <c r="CS55" s="110"/>
      <c r="CT55" s="110"/>
      <c r="CU55" s="110"/>
      <c r="CV55" s="110"/>
      <c r="CW55" s="110"/>
      <c r="CX55" s="110"/>
    </row>
    <row r="56" spans="7:102" ht="15" customHeight="1" x14ac:dyDescent="0.25">
      <c r="G56" s="521"/>
      <c r="H56" s="205">
        <v>1</v>
      </c>
      <c r="I56" s="435"/>
      <c r="W56" s="203"/>
      <c r="X56" s="203"/>
      <c r="Y56" s="203"/>
      <c r="Z56" s="203"/>
      <c r="AA56" s="203"/>
      <c r="AB56" s="203"/>
      <c r="AC56" s="204"/>
      <c r="AD56" s="204"/>
      <c r="AE56" s="204"/>
      <c r="AF56" s="204"/>
      <c r="AG56" s="204"/>
      <c r="AH56" s="204"/>
      <c r="AI56" s="204"/>
      <c r="AJ56" s="204"/>
      <c r="AK56" s="444"/>
      <c r="AL56" s="110"/>
      <c r="AM56" s="110"/>
      <c r="AN56" s="110"/>
      <c r="AO56" s="110"/>
      <c r="AP56" s="110"/>
      <c r="AQ56" s="110"/>
      <c r="AR56" s="110"/>
      <c r="AS56" s="110"/>
      <c r="AT56" s="110"/>
      <c r="AU56" s="110"/>
      <c r="AV56" s="110"/>
      <c r="AW56" s="110"/>
      <c r="AX56" s="110"/>
      <c r="AY56" s="110"/>
      <c r="AZ56" s="110"/>
      <c r="BA56" s="110"/>
      <c r="BB56" s="110"/>
      <c r="BC56" s="110"/>
      <c r="BD56" s="110"/>
      <c r="BE56" s="110"/>
      <c r="BF56" s="110"/>
      <c r="BG56" s="110"/>
      <c r="BH56" s="110"/>
      <c r="BI56" s="110"/>
      <c r="BJ56" s="110"/>
      <c r="BK56" s="110"/>
      <c r="BL56" s="110"/>
      <c r="BM56" s="110"/>
      <c r="BN56" s="110"/>
      <c r="BO56" s="110"/>
      <c r="BP56" s="110"/>
      <c r="BQ56" s="110"/>
      <c r="BR56" s="110"/>
      <c r="BS56" s="110"/>
      <c r="BT56" s="110"/>
      <c r="BU56" s="110"/>
      <c r="BV56" s="110"/>
      <c r="BW56" s="110"/>
      <c r="BX56" s="110"/>
      <c r="BY56" s="110"/>
      <c r="BZ56" s="110"/>
      <c r="CA56" s="110"/>
      <c r="CB56" s="110"/>
      <c r="CC56" s="110"/>
      <c r="CD56" s="110"/>
      <c r="CE56" s="110"/>
      <c r="CF56" s="110"/>
      <c r="CG56" s="110"/>
      <c r="CH56" s="110"/>
      <c r="CI56" s="110"/>
      <c r="CJ56" s="110"/>
      <c r="CK56" s="110"/>
      <c r="CL56" s="110"/>
      <c r="CM56" s="110"/>
      <c r="CN56" s="110"/>
      <c r="CO56" s="110"/>
      <c r="CP56" s="110"/>
      <c r="CQ56" s="110"/>
      <c r="CR56" s="110"/>
      <c r="CS56" s="110"/>
      <c r="CT56" s="110"/>
      <c r="CU56" s="110"/>
      <c r="CV56" s="110"/>
      <c r="CW56" s="110"/>
      <c r="CX56" s="110"/>
    </row>
    <row r="57" spans="7:102" ht="15" customHeight="1" x14ac:dyDescent="0.25">
      <c r="G57" s="521"/>
      <c r="H57" s="205">
        <v>2</v>
      </c>
      <c r="I57" s="435"/>
      <c r="W57" s="203"/>
      <c r="X57" s="203"/>
      <c r="Y57" s="203"/>
      <c r="Z57" s="203"/>
      <c r="AA57" s="203"/>
      <c r="AB57" s="203"/>
      <c r="AC57" s="204"/>
      <c r="AD57" s="204"/>
      <c r="AE57" s="204"/>
      <c r="AF57" s="204"/>
      <c r="AG57" s="204"/>
      <c r="AH57" s="204"/>
      <c r="AI57" s="204"/>
      <c r="AJ57" s="204"/>
      <c r="AK57" s="444"/>
      <c r="AL57" s="110"/>
      <c r="AM57" s="110"/>
      <c r="AN57" s="110"/>
      <c r="AO57" s="110"/>
      <c r="AP57" s="110"/>
      <c r="AQ57" s="110"/>
      <c r="AR57" s="110"/>
      <c r="AS57" s="110"/>
      <c r="AT57" s="110"/>
      <c r="AU57" s="110"/>
      <c r="AV57" s="110"/>
      <c r="AW57" s="110"/>
      <c r="AX57" s="110"/>
      <c r="AY57" s="110"/>
      <c r="AZ57" s="110"/>
      <c r="BA57" s="110"/>
      <c r="BB57" s="110"/>
      <c r="BC57" s="110"/>
      <c r="BD57" s="110"/>
      <c r="BE57" s="110"/>
      <c r="BF57" s="110"/>
      <c r="BG57" s="110"/>
      <c r="BH57" s="110"/>
      <c r="BI57" s="110"/>
      <c r="BJ57" s="110"/>
      <c r="BK57" s="110"/>
      <c r="BL57" s="110"/>
      <c r="BM57" s="110"/>
      <c r="BN57" s="110"/>
      <c r="BO57" s="110"/>
      <c r="BP57" s="110"/>
      <c r="BQ57" s="110"/>
      <c r="BR57" s="110"/>
      <c r="BS57" s="110"/>
      <c r="BT57" s="110"/>
      <c r="BU57" s="110"/>
      <c r="BV57" s="110"/>
      <c r="BW57" s="110"/>
      <c r="BX57" s="110"/>
      <c r="BY57" s="110"/>
      <c r="BZ57" s="110"/>
      <c r="CA57" s="110"/>
      <c r="CB57" s="110"/>
      <c r="CC57" s="110"/>
      <c r="CD57" s="110"/>
      <c r="CE57" s="110"/>
      <c r="CF57" s="110"/>
      <c r="CG57" s="110"/>
      <c r="CH57" s="110"/>
      <c r="CI57" s="110"/>
      <c r="CJ57" s="110"/>
      <c r="CK57" s="110"/>
      <c r="CL57" s="110"/>
      <c r="CM57" s="110"/>
      <c r="CN57" s="110"/>
      <c r="CO57" s="110"/>
      <c r="CP57" s="110"/>
      <c r="CQ57" s="110"/>
      <c r="CR57" s="110"/>
      <c r="CS57" s="110"/>
      <c r="CT57" s="110"/>
      <c r="CU57" s="110"/>
      <c r="CV57" s="110"/>
      <c r="CW57" s="110"/>
      <c r="CX57" s="110"/>
    </row>
    <row r="58" spans="7:102" ht="15" customHeight="1" x14ac:dyDescent="0.25">
      <c r="G58" s="521"/>
      <c r="H58" s="205">
        <v>3</v>
      </c>
      <c r="I58" s="435"/>
      <c r="W58" s="203"/>
      <c r="X58" s="203"/>
      <c r="Y58" s="203"/>
      <c r="Z58" s="203"/>
      <c r="AA58" s="203"/>
      <c r="AB58" s="203"/>
      <c r="AC58" s="204"/>
      <c r="AD58" s="204"/>
      <c r="AE58" s="204"/>
      <c r="AF58" s="204"/>
      <c r="AG58" s="204"/>
      <c r="AH58" s="204"/>
      <c r="AI58" s="204"/>
      <c r="AJ58" s="204"/>
      <c r="AK58" s="444"/>
      <c r="AL58" s="110"/>
      <c r="AM58" s="110"/>
      <c r="AN58" s="110"/>
      <c r="AO58" s="110"/>
      <c r="AP58" s="110"/>
      <c r="AQ58" s="110"/>
      <c r="AR58" s="110"/>
      <c r="AS58" s="110"/>
      <c r="AT58" s="110"/>
      <c r="AU58" s="110"/>
      <c r="AV58" s="110"/>
      <c r="AW58" s="110"/>
      <c r="AX58" s="110"/>
      <c r="AY58" s="110"/>
      <c r="AZ58" s="110"/>
      <c r="BA58" s="110"/>
      <c r="BB58" s="110"/>
      <c r="BC58" s="110"/>
      <c r="BD58" s="110"/>
      <c r="BE58" s="110"/>
      <c r="BF58" s="110"/>
      <c r="BG58" s="110"/>
      <c r="BH58" s="110"/>
      <c r="BI58" s="110"/>
      <c r="BJ58" s="110"/>
      <c r="BK58" s="110"/>
      <c r="BL58" s="110"/>
      <c r="BM58" s="110"/>
      <c r="BN58" s="110"/>
      <c r="BO58" s="110"/>
      <c r="BP58" s="110"/>
      <c r="BQ58" s="110"/>
      <c r="BR58" s="110"/>
      <c r="BS58" s="110"/>
      <c r="BT58" s="110"/>
      <c r="BU58" s="110"/>
      <c r="BV58" s="110"/>
      <c r="BW58" s="110"/>
      <c r="BX58" s="110"/>
      <c r="BY58" s="110"/>
      <c r="BZ58" s="110"/>
      <c r="CA58" s="110"/>
      <c r="CB58" s="110"/>
      <c r="CC58" s="110"/>
      <c r="CD58" s="110"/>
      <c r="CE58" s="110"/>
      <c r="CF58" s="110"/>
      <c r="CG58" s="110"/>
      <c r="CH58" s="110"/>
      <c r="CI58" s="110"/>
      <c r="CJ58" s="110"/>
      <c r="CK58" s="110"/>
      <c r="CL58" s="110"/>
      <c r="CM58" s="110"/>
      <c r="CN58" s="110"/>
      <c r="CO58" s="110"/>
      <c r="CP58" s="110"/>
      <c r="CQ58" s="110"/>
      <c r="CR58" s="110"/>
      <c r="CS58" s="110"/>
      <c r="CT58" s="110"/>
      <c r="CU58" s="110"/>
      <c r="CV58" s="110"/>
      <c r="CW58" s="110"/>
      <c r="CX58" s="110"/>
    </row>
    <row r="59" spans="7:102" ht="14.25" customHeight="1" x14ac:dyDescent="0.25">
      <c r="G59" s="521"/>
      <c r="H59" s="205"/>
      <c r="I59" s="435"/>
      <c r="W59" s="203"/>
      <c r="X59" s="203"/>
      <c r="Y59" s="203"/>
      <c r="Z59" s="203"/>
      <c r="AA59" s="203"/>
      <c r="AB59" s="203"/>
      <c r="AC59" s="204"/>
      <c r="AD59" s="204"/>
      <c r="AE59" s="204"/>
      <c r="AF59" s="204"/>
      <c r="AG59" s="204"/>
      <c r="AH59" s="204"/>
      <c r="AI59" s="204"/>
      <c r="AJ59" s="204"/>
      <c r="AK59" s="444"/>
      <c r="AL59" s="110"/>
      <c r="AM59" s="110"/>
      <c r="AN59" s="110"/>
      <c r="AO59" s="110"/>
      <c r="AP59" s="110"/>
      <c r="AQ59" s="110"/>
      <c r="AR59" s="110"/>
      <c r="AS59" s="110"/>
      <c r="AT59" s="110"/>
      <c r="AU59" s="110"/>
      <c r="AV59" s="110"/>
      <c r="AW59" s="110"/>
      <c r="AX59" s="110"/>
      <c r="AY59" s="110"/>
      <c r="AZ59" s="110"/>
      <c r="BA59" s="110"/>
      <c r="BB59" s="110"/>
      <c r="BC59" s="110"/>
      <c r="BD59" s="110"/>
      <c r="BE59" s="110"/>
      <c r="BF59" s="110"/>
      <c r="BG59" s="110"/>
      <c r="BH59" s="110"/>
      <c r="BI59" s="110"/>
      <c r="BJ59" s="110"/>
      <c r="BK59" s="110"/>
      <c r="BL59" s="110"/>
      <c r="BM59" s="110"/>
      <c r="BN59" s="110"/>
      <c r="BO59" s="110"/>
      <c r="BP59" s="110"/>
      <c r="BQ59" s="110"/>
      <c r="BR59" s="110"/>
      <c r="BS59" s="110"/>
      <c r="BT59" s="110"/>
      <c r="BU59" s="110"/>
      <c r="BV59" s="110"/>
      <c r="BW59" s="110"/>
      <c r="BX59" s="110"/>
      <c r="BY59" s="110"/>
      <c r="BZ59" s="110"/>
      <c r="CA59" s="110"/>
      <c r="CB59" s="110"/>
      <c r="CC59" s="110"/>
      <c r="CD59" s="110"/>
      <c r="CE59" s="110"/>
      <c r="CF59" s="110"/>
      <c r="CG59" s="110"/>
      <c r="CH59" s="110"/>
      <c r="CI59" s="110"/>
      <c r="CJ59" s="110"/>
      <c r="CK59" s="110"/>
      <c r="CL59" s="110"/>
      <c r="CM59" s="110"/>
      <c r="CN59" s="110"/>
      <c r="CO59" s="110"/>
      <c r="CP59" s="110"/>
      <c r="CQ59" s="110"/>
      <c r="CR59" s="110"/>
      <c r="CS59" s="110"/>
      <c r="CT59" s="110"/>
      <c r="CU59" s="110"/>
      <c r="CV59" s="110"/>
      <c r="CW59" s="110"/>
      <c r="CX59" s="110"/>
    </row>
    <row r="60" spans="7:102" ht="14.25" customHeight="1" x14ac:dyDescent="0.25">
      <c r="G60" s="523"/>
      <c r="H60" s="206"/>
      <c r="I60" s="207"/>
      <c r="J60" s="207"/>
      <c r="K60" s="207"/>
      <c r="L60" s="207"/>
      <c r="M60" s="207"/>
      <c r="N60" s="207"/>
      <c r="O60" s="207"/>
      <c r="P60" s="207"/>
      <c r="Q60" s="207"/>
      <c r="R60" s="207"/>
      <c r="S60" s="207"/>
      <c r="T60" s="207"/>
      <c r="U60" s="207"/>
      <c r="V60" s="207"/>
      <c r="W60" s="207"/>
      <c r="X60" s="207"/>
      <c r="Y60" s="207"/>
      <c r="Z60" s="207"/>
      <c r="AA60" s="207"/>
      <c r="AB60" s="207"/>
      <c r="AC60" s="188"/>
      <c r="AD60" s="440"/>
      <c r="AE60" s="440"/>
      <c r="AF60" s="440"/>
      <c r="AG60" s="440"/>
      <c r="AH60" s="440"/>
      <c r="AI60" s="440"/>
      <c r="AJ60" s="440"/>
      <c r="AK60" s="439"/>
      <c r="AL60" s="110"/>
      <c r="AM60" s="110"/>
      <c r="AN60" s="110"/>
      <c r="AO60" s="110"/>
      <c r="AP60" s="110"/>
      <c r="AQ60" s="110"/>
      <c r="AR60" s="110"/>
      <c r="AS60" s="110"/>
      <c r="AT60" s="110"/>
      <c r="AU60" s="110"/>
      <c r="AV60" s="110"/>
      <c r="AW60" s="110"/>
      <c r="AX60" s="110"/>
      <c r="AY60" s="110"/>
      <c r="AZ60" s="110"/>
      <c r="BA60" s="110"/>
      <c r="BB60" s="110"/>
      <c r="BC60" s="110"/>
      <c r="BD60" s="110"/>
      <c r="BE60" s="110"/>
      <c r="BF60" s="110"/>
      <c r="BG60" s="110"/>
      <c r="BH60" s="110"/>
      <c r="BI60" s="110"/>
      <c r="BJ60" s="110"/>
      <c r="BK60" s="110"/>
      <c r="BL60" s="110"/>
      <c r="BM60" s="110"/>
      <c r="BN60" s="110"/>
      <c r="BO60" s="110"/>
      <c r="BP60" s="110"/>
      <c r="BQ60" s="110"/>
      <c r="BR60" s="110"/>
      <c r="BS60" s="110"/>
      <c r="BT60" s="110"/>
      <c r="BU60" s="110"/>
      <c r="BV60" s="110"/>
      <c r="BW60" s="110"/>
      <c r="BX60" s="110"/>
      <c r="BY60" s="110"/>
      <c r="BZ60" s="110"/>
      <c r="CA60" s="110"/>
      <c r="CB60" s="110"/>
      <c r="CC60" s="110"/>
      <c r="CD60" s="110"/>
      <c r="CE60" s="110"/>
      <c r="CF60" s="110"/>
      <c r="CG60" s="110"/>
      <c r="CH60" s="110"/>
      <c r="CI60" s="110"/>
      <c r="CJ60" s="110"/>
      <c r="CK60" s="110"/>
      <c r="CL60" s="110"/>
      <c r="CM60" s="110"/>
      <c r="CN60" s="110"/>
      <c r="CO60" s="110"/>
      <c r="CP60" s="110"/>
      <c r="CQ60" s="110"/>
      <c r="CR60" s="110"/>
      <c r="CS60" s="110"/>
      <c r="CT60" s="110"/>
      <c r="CU60" s="110"/>
      <c r="CV60" s="110"/>
      <c r="CW60" s="110"/>
      <c r="CX60" s="110"/>
    </row>
    <row r="61" spans="7:102" ht="14.25" customHeight="1" x14ac:dyDescent="0.25">
      <c r="AL61" s="110"/>
      <c r="AM61" s="110"/>
      <c r="AN61" s="110"/>
      <c r="AO61" s="110"/>
      <c r="AP61" s="110"/>
      <c r="AQ61" s="110"/>
      <c r="AR61" s="110"/>
      <c r="AS61" s="110"/>
      <c r="AT61" s="110"/>
      <c r="AU61" s="110"/>
      <c r="AV61" s="110"/>
      <c r="AW61" s="110"/>
      <c r="AX61" s="110"/>
      <c r="AY61" s="110"/>
      <c r="AZ61" s="110"/>
      <c r="BA61" s="110"/>
      <c r="BB61" s="110"/>
      <c r="BC61" s="110"/>
      <c r="BD61" s="110"/>
      <c r="BE61" s="110"/>
      <c r="BF61" s="110"/>
      <c r="BG61" s="110"/>
      <c r="BH61" s="110"/>
      <c r="BI61" s="110"/>
      <c r="BJ61" s="110"/>
      <c r="BK61" s="110"/>
      <c r="BL61" s="110"/>
      <c r="BM61" s="110"/>
      <c r="BN61" s="110"/>
      <c r="BO61" s="110"/>
      <c r="BP61" s="110"/>
      <c r="BQ61" s="110"/>
      <c r="BR61" s="110"/>
      <c r="BS61" s="110"/>
      <c r="BT61" s="110"/>
      <c r="BU61" s="110"/>
      <c r="BV61" s="110"/>
      <c r="BW61" s="110"/>
      <c r="BX61" s="110"/>
      <c r="BY61" s="110"/>
      <c r="BZ61" s="110"/>
      <c r="CA61" s="110"/>
      <c r="CB61" s="110"/>
      <c r="CC61" s="110"/>
      <c r="CD61" s="110"/>
      <c r="CE61" s="110"/>
      <c r="CF61" s="110"/>
      <c r="CG61" s="110"/>
      <c r="CH61" s="110"/>
      <c r="CI61" s="110"/>
      <c r="CJ61" s="110"/>
      <c r="CK61" s="110"/>
      <c r="CL61" s="110"/>
      <c r="CM61" s="110"/>
      <c r="CN61" s="110"/>
      <c r="CO61" s="110"/>
      <c r="CP61" s="110"/>
      <c r="CQ61" s="110"/>
      <c r="CR61" s="110"/>
      <c r="CS61" s="110"/>
      <c r="CT61" s="110"/>
      <c r="CU61" s="110"/>
      <c r="CV61" s="110"/>
      <c r="CW61" s="110"/>
      <c r="CX61" s="110"/>
    </row>
    <row r="62" spans="7:102" ht="14.25" customHeight="1" x14ac:dyDescent="0.25">
      <c r="AL62" s="110"/>
      <c r="AM62" s="110"/>
      <c r="AN62" s="110"/>
      <c r="AO62" s="110"/>
      <c r="AP62" s="110"/>
      <c r="AQ62" s="110"/>
      <c r="AR62" s="110"/>
      <c r="AS62" s="110"/>
      <c r="AT62" s="110"/>
      <c r="AU62" s="110"/>
      <c r="AV62" s="110"/>
      <c r="AW62" s="110"/>
      <c r="AX62" s="110"/>
      <c r="AY62" s="110"/>
      <c r="AZ62" s="110"/>
      <c r="BA62" s="110"/>
      <c r="BB62" s="110"/>
      <c r="BC62" s="110"/>
      <c r="BD62" s="110"/>
      <c r="BE62" s="110"/>
      <c r="BF62" s="110"/>
      <c r="BG62" s="110"/>
      <c r="BH62" s="110"/>
      <c r="BI62" s="110"/>
      <c r="BJ62" s="110"/>
      <c r="BK62" s="110"/>
      <c r="BL62" s="110"/>
      <c r="BM62" s="110"/>
      <c r="BN62" s="110"/>
      <c r="BO62" s="110"/>
      <c r="BP62" s="110"/>
      <c r="BQ62" s="110"/>
      <c r="BR62" s="110"/>
      <c r="BS62" s="110"/>
      <c r="BT62" s="110"/>
      <c r="BU62" s="110"/>
      <c r="BV62" s="110"/>
      <c r="BW62" s="110"/>
      <c r="BX62" s="110"/>
      <c r="BY62" s="110"/>
      <c r="BZ62" s="110"/>
      <c r="CA62" s="110"/>
      <c r="CB62" s="110"/>
      <c r="CC62" s="110"/>
      <c r="CD62" s="110"/>
      <c r="CE62" s="110"/>
      <c r="CF62" s="110"/>
      <c r="CG62" s="110"/>
      <c r="CH62" s="110"/>
      <c r="CI62" s="110"/>
      <c r="CJ62" s="110"/>
      <c r="CK62" s="110"/>
      <c r="CL62" s="110"/>
      <c r="CM62" s="110"/>
      <c r="CN62" s="110"/>
      <c r="CO62" s="110"/>
      <c r="CP62" s="110"/>
      <c r="CQ62" s="110"/>
      <c r="CR62" s="110"/>
      <c r="CS62" s="110"/>
      <c r="CT62" s="110"/>
      <c r="CU62" s="110"/>
      <c r="CV62" s="110"/>
      <c r="CW62" s="110"/>
      <c r="CX62" s="110"/>
    </row>
    <row r="63" spans="7:102" ht="14.25" customHeight="1" x14ac:dyDescent="0.25">
      <c r="AL63" s="110"/>
      <c r="AM63" s="110"/>
      <c r="AN63" s="110"/>
      <c r="AO63" s="110"/>
      <c r="AP63" s="110"/>
      <c r="AQ63" s="110"/>
      <c r="AR63" s="110"/>
      <c r="AS63" s="110"/>
      <c r="AT63" s="110"/>
      <c r="AU63" s="110"/>
      <c r="AV63" s="110"/>
      <c r="AW63" s="110"/>
      <c r="AX63" s="110"/>
      <c r="AY63" s="110"/>
      <c r="AZ63" s="110"/>
      <c r="BA63" s="110"/>
      <c r="BB63" s="110"/>
      <c r="BC63" s="110"/>
      <c r="BD63" s="110"/>
      <c r="BE63" s="110"/>
      <c r="BF63" s="110"/>
      <c r="BG63" s="110"/>
      <c r="BH63" s="110"/>
      <c r="BI63" s="110"/>
      <c r="BJ63" s="110"/>
      <c r="BK63" s="110"/>
      <c r="BL63" s="110"/>
      <c r="BM63" s="110"/>
      <c r="BN63" s="110"/>
      <c r="BO63" s="110"/>
      <c r="BP63" s="110"/>
      <c r="BQ63" s="110"/>
      <c r="BR63" s="110"/>
      <c r="BS63" s="110"/>
      <c r="BT63" s="110"/>
      <c r="BU63" s="110"/>
      <c r="BV63" s="110"/>
      <c r="BW63" s="110"/>
      <c r="BX63" s="110"/>
      <c r="BY63" s="110"/>
      <c r="BZ63" s="110"/>
      <c r="CA63" s="110"/>
      <c r="CB63" s="110"/>
      <c r="CC63" s="110"/>
      <c r="CD63" s="110"/>
      <c r="CE63" s="110"/>
      <c r="CF63" s="110"/>
      <c r="CG63" s="110"/>
      <c r="CH63" s="110"/>
      <c r="CI63" s="110"/>
      <c r="CJ63" s="110"/>
      <c r="CK63" s="110"/>
      <c r="CL63" s="110"/>
      <c r="CM63" s="110"/>
      <c r="CN63" s="110"/>
      <c r="CO63" s="110"/>
      <c r="CP63" s="110"/>
      <c r="CQ63" s="110"/>
      <c r="CR63" s="110"/>
      <c r="CS63" s="110"/>
      <c r="CT63" s="110"/>
      <c r="CU63" s="110"/>
      <c r="CV63" s="110"/>
      <c r="CW63" s="110"/>
      <c r="CX63" s="110"/>
    </row>
    <row r="64" spans="7:102" ht="14.25" customHeight="1" x14ac:dyDescent="0.25">
      <c r="AL64" s="110"/>
      <c r="AM64" s="110"/>
      <c r="AN64" s="110"/>
      <c r="AO64" s="110"/>
      <c r="AP64" s="110"/>
      <c r="AQ64" s="110"/>
      <c r="AR64" s="110"/>
      <c r="AS64" s="110"/>
      <c r="AT64" s="110"/>
      <c r="AU64" s="110"/>
      <c r="AV64" s="110"/>
      <c r="AW64" s="110"/>
      <c r="AX64" s="110"/>
      <c r="AY64" s="110"/>
      <c r="AZ64" s="110"/>
      <c r="BA64" s="110"/>
      <c r="BB64" s="110"/>
      <c r="BC64" s="110"/>
      <c r="BD64" s="110"/>
      <c r="BE64" s="110"/>
      <c r="BF64" s="110"/>
      <c r="BG64" s="110"/>
      <c r="BH64" s="110"/>
      <c r="BI64" s="110"/>
      <c r="BJ64" s="110"/>
      <c r="BK64" s="110"/>
      <c r="BL64" s="110"/>
      <c r="BM64" s="110"/>
      <c r="BN64" s="110"/>
      <c r="BO64" s="110"/>
      <c r="BP64" s="110"/>
      <c r="BQ64" s="110"/>
      <c r="BR64" s="110"/>
      <c r="BS64" s="110"/>
      <c r="BT64" s="110"/>
      <c r="BU64" s="110"/>
      <c r="BV64" s="110"/>
      <c r="BW64" s="110"/>
      <c r="BX64" s="110"/>
      <c r="BY64" s="110"/>
      <c r="BZ64" s="110"/>
      <c r="CA64" s="110"/>
      <c r="CB64" s="110"/>
      <c r="CC64" s="110"/>
      <c r="CD64" s="110"/>
      <c r="CE64" s="110"/>
      <c r="CF64" s="110"/>
      <c r="CG64" s="110"/>
      <c r="CH64" s="110"/>
      <c r="CI64" s="110"/>
      <c r="CJ64" s="110"/>
      <c r="CK64" s="110"/>
      <c r="CL64" s="110"/>
      <c r="CM64" s="110"/>
      <c r="CN64" s="110"/>
      <c r="CO64" s="110"/>
      <c r="CP64" s="110"/>
      <c r="CQ64" s="110"/>
      <c r="CR64" s="110"/>
      <c r="CS64" s="110"/>
      <c r="CT64" s="110"/>
      <c r="CU64" s="110"/>
      <c r="CV64" s="110"/>
      <c r="CW64" s="110"/>
      <c r="CX64" s="110"/>
    </row>
    <row r="65" spans="7:102" ht="14.25" customHeight="1" x14ac:dyDescent="0.25">
      <c r="G65" s="958" t="s">
        <v>1507</v>
      </c>
      <c r="H65" s="764"/>
      <c r="I65" s="764"/>
      <c r="J65" s="764"/>
      <c r="K65" s="764"/>
      <c r="L65" s="764"/>
      <c r="M65" s="764"/>
      <c r="N65" s="764"/>
      <c r="O65" s="764"/>
      <c r="P65" s="764"/>
      <c r="Q65" s="764"/>
      <c r="R65" s="764"/>
      <c r="S65" s="764"/>
      <c r="T65" s="764"/>
      <c r="U65" s="965" t="s">
        <v>1508</v>
      </c>
      <c r="V65" s="764"/>
      <c r="W65" s="764"/>
      <c r="X65" s="764"/>
      <c r="Y65" s="764"/>
      <c r="Z65" s="764"/>
      <c r="AA65" s="764"/>
      <c r="AB65" s="764"/>
      <c r="AC65" s="764"/>
      <c r="AD65" s="764"/>
      <c r="AE65" s="764"/>
      <c r="AF65" s="764"/>
      <c r="AG65" s="764"/>
      <c r="AH65" s="765"/>
      <c r="AL65" s="110"/>
      <c r="AM65" s="110"/>
      <c r="AN65" s="110"/>
      <c r="AO65" s="110"/>
      <c r="AP65" s="110"/>
      <c r="AQ65" s="110"/>
      <c r="AR65" s="110"/>
      <c r="AS65" s="110"/>
      <c r="AT65" s="110"/>
      <c r="AU65" s="110"/>
      <c r="AV65" s="110"/>
      <c r="AW65" s="110"/>
      <c r="AX65" s="110"/>
      <c r="AY65" s="110"/>
      <c r="AZ65" s="110"/>
      <c r="BA65" s="110"/>
      <c r="BB65" s="110"/>
      <c r="BC65" s="110"/>
      <c r="BD65" s="110"/>
      <c r="BE65" s="110"/>
      <c r="BF65" s="110"/>
      <c r="BG65" s="110"/>
      <c r="BH65" s="110"/>
      <c r="BI65" s="110"/>
      <c r="BJ65" s="110"/>
      <c r="BK65" s="110"/>
      <c r="BL65" s="110"/>
      <c r="BM65" s="110"/>
      <c r="BN65" s="110"/>
      <c r="BO65" s="110"/>
      <c r="BP65" s="110"/>
      <c r="BQ65" s="110"/>
      <c r="BR65" s="110"/>
      <c r="BS65" s="110"/>
      <c r="BT65" s="110"/>
      <c r="BU65" s="110"/>
      <c r="BV65" s="110"/>
      <c r="BW65" s="110"/>
      <c r="BX65" s="110"/>
      <c r="BY65" s="110"/>
      <c r="BZ65" s="110"/>
      <c r="CA65" s="110"/>
      <c r="CB65" s="110"/>
      <c r="CC65" s="110"/>
      <c r="CD65" s="110"/>
      <c r="CE65" s="110"/>
      <c r="CF65" s="110"/>
      <c r="CG65" s="110"/>
      <c r="CH65" s="110"/>
      <c r="CI65" s="110"/>
      <c r="CJ65" s="110"/>
      <c r="CK65" s="110"/>
      <c r="CL65" s="110"/>
      <c r="CM65" s="110"/>
      <c r="CN65" s="110"/>
      <c r="CO65" s="110"/>
      <c r="CP65" s="110"/>
      <c r="CQ65" s="110"/>
      <c r="CR65" s="110"/>
      <c r="CS65" s="110"/>
      <c r="CT65" s="110"/>
      <c r="CU65" s="110"/>
      <c r="CV65" s="110"/>
      <c r="CW65" s="110"/>
      <c r="CX65" s="110"/>
    </row>
    <row r="66" spans="7:102" ht="14.25" customHeight="1" x14ac:dyDescent="0.25">
      <c r="G66" s="956" t="s">
        <v>796</v>
      </c>
      <c r="H66" s="794"/>
      <c r="I66" s="794"/>
      <c r="J66" s="794"/>
      <c r="K66" s="794"/>
      <c r="L66" s="794"/>
      <c r="M66" s="958" t="s">
        <v>1511</v>
      </c>
      <c r="N66" s="764"/>
      <c r="O66" s="764"/>
      <c r="P66" s="764"/>
      <c r="Q66" s="965" t="s">
        <v>1510</v>
      </c>
      <c r="R66" s="764"/>
      <c r="S66" s="764"/>
      <c r="T66" s="765"/>
      <c r="U66" s="957" t="s">
        <v>796</v>
      </c>
      <c r="V66" s="794"/>
      <c r="W66" s="794"/>
      <c r="X66" s="794"/>
      <c r="Y66" s="794"/>
      <c r="Z66" s="794"/>
      <c r="AA66" s="965" t="s">
        <v>1511</v>
      </c>
      <c r="AB66" s="764"/>
      <c r="AC66" s="764"/>
      <c r="AD66" s="765"/>
      <c r="AE66" s="965" t="s">
        <v>1510</v>
      </c>
      <c r="AF66" s="764"/>
      <c r="AG66" s="764"/>
      <c r="AH66" s="765"/>
      <c r="AL66" s="110"/>
      <c r="AM66" s="110"/>
      <c r="AN66" s="110"/>
      <c r="AO66" s="110"/>
      <c r="AP66" s="110"/>
      <c r="AQ66" s="110"/>
      <c r="AR66" s="110"/>
      <c r="AS66" s="110"/>
      <c r="AT66" s="110"/>
      <c r="AU66" s="110"/>
      <c r="AV66" s="110"/>
      <c r="AW66" s="110"/>
      <c r="AX66" s="110"/>
      <c r="AY66" s="110"/>
      <c r="AZ66" s="110"/>
      <c r="BA66" s="110"/>
      <c r="BB66" s="110"/>
      <c r="BC66" s="110"/>
      <c r="BD66" s="110"/>
      <c r="BE66" s="110"/>
      <c r="BF66" s="110"/>
      <c r="BG66" s="110"/>
      <c r="BH66" s="110"/>
      <c r="BI66" s="110"/>
      <c r="BJ66" s="110"/>
      <c r="BK66" s="110"/>
      <c r="BL66" s="110"/>
      <c r="BM66" s="110"/>
      <c r="BN66" s="110"/>
      <c r="BO66" s="110"/>
      <c r="BP66" s="110"/>
      <c r="BQ66" s="110"/>
      <c r="BR66" s="110"/>
      <c r="BS66" s="110"/>
      <c r="BT66" s="110"/>
      <c r="BU66" s="110"/>
      <c r="BV66" s="110"/>
      <c r="BW66" s="110"/>
      <c r="BX66" s="110"/>
      <c r="BY66" s="110"/>
      <c r="BZ66" s="110"/>
      <c r="CA66" s="110"/>
      <c r="CB66" s="110"/>
      <c r="CC66" s="110"/>
      <c r="CD66" s="110"/>
      <c r="CE66" s="110"/>
      <c r="CF66" s="110"/>
      <c r="CG66" s="110"/>
      <c r="CH66" s="110"/>
      <c r="CI66" s="110"/>
      <c r="CJ66" s="110"/>
      <c r="CK66" s="110"/>
      <c r="CL66" s="110"/>
      <c r="CM66" s="110"/>
      <c r="CN66" s="110"/>
      <c r="CO66" s="110"/>
      <c r="CP66" s="110"/>
      <c r="CQ66" s="110"/>
      <c r="CR66" s="110"/>
      <c r="CS66" s="110"/>
      <c r="CT66" s="110"/>
      <c r="CU66" s="110"/>
      <c r="CV66" s="110"/>
      <c r="CW66" s="110"/>
      <c r="CX66" s="110"/>
    </row>
    <row r="67" spans="7:102" ht="14.25" customHeight="1" x14ac:dyDescent="0.25">
      <c r="G67" s="184"/>
      <c r="M67" s="184"/>
      <c r="Q67" s="184"/>
      <c r="T67" s="186"/>
      <c r="AA67" s="184"/>
      <c r="AD67" s="186"/>
      <c r="AE67" s="184"/>
      <c r="AH67" s="186"/>
      <c r="AL67" s="110"/>
      <c r="AM67" s="110"/>
      <c r="AN67" s="110"/>
      <c r="AO67" s="110"/>
      <c r="AP67" s="110"/>
      <c r="AQ67" s="110"/>
      <c r="AR67" s="110"/>
      <c r="AS67" s="110"/>
      <c r="AT67" s="110"/>
      <c r="AU67" s="110"/>
      <c r="AV67" s="110"/>
      <c r="AW67" s="110"/>
      <c r="AX67" s="110"/>
      <c r="AY67" s="110"/>
      <c r="AZ67" s="110"/>
      <c r="BA67" s="110"/>
      <c r="BB67" s="110"/>
      <c r="BC67" s="110"/>
      <c r="BD67" s="110"/>
      <c r="BE67" s="110"/>
      <c r="BF67" s="110"/>
      <c r="BG67" s="110"/>
      <c r="BH67" s="110"/>
      <c r="BI67" s="110"/>
      <c r="BJ67" s="110"/>
      <c r="BK67" s="110"/>
      <c r="BL67" s="110"/>
      <c r="BM67" s="110"/>
      <c r="BN67" s="110"/>
      <c r="BO67" s="110"/>
      <c r="BP67" s="110"/>
      <c r="BQ67" s="110"/>
      <c r="BR67" s="110"/>
      <c r="BS67" s="110"/>
      <c r="BT67" s="110"/>
      <c r="BU67" s="110"/>
      <c r="BV67" s="110"/>
      <c r="BW67" s="110"/>
      <c r="BX67" s="110"/>
      <c r="BY67" s="110"/>
      <c r="BZ67" s="110"/>
      <c r="CA67" s="110"/>
      <c r="CB67" s="110"/>
      <c r="CC67" s="110"/>
      <c r="CD67" s="110"/>
      <c r="CE67" s="110"/>
      <c r="CF67" s="110"/>
      <c r="CG67" s="110"/>
      <c r="CH67" s="110"/>
      <c r="CI67" s="110"/>
      <c r="CJ67" s="110"/>
      <c r="CK67" s="110"/>
      <c r="CL67" s="110"/>
      <c r="CM67" s="110"/>
      <c r="CN67" s="110"/>
      <c r="CO67" s="110"/>
      <c r="CP67" s="110"/>
      <c r="CQ67" s="110"/>
      <c r="CR67" s="110"/>
      <c r="CS67" s="110"/>
      <c r="CT67" s="110"/>
      <c r="CU67" s="110"/>
      <c r="CV67" s="110"/>
      <c r="CW67" s="110"/>
      <c r="CX67" s="110"/>
    </row>
    <row r="68" spans="7:102" ht="14.25" customHeight="1" x14ac:dyDescent="0.25">
      <c r="G68" s="294" t="s">
        <v>1681</v>
      </c>
      <c r="H68" s="295"/>
      <c r="I68" s="295"/>
      <c r="J68" s="295"/>
      <c r="K68" s="295"/>
      <c r="L68" s="295"/>
      <c r="M68" s="294"/>
      <c r="N68" s="295"/>
      <c r="O68" s="295"/>
      <c r="P68" s="295"/>
      <c r="Q68" s="294"/>
      <c r="R68" s="295"/>
      <c r="S68" s="295"/>
      <c r="T68" s="296"/>
      <c r="U68" s="294" t="s">
        <v>1681</v>
      </c>
      <c r="V68" s="295"/>
      <c r="W68" s="295"/>
      <c r="X68" s="295"/>
      <c r="Y68" s="295"/>
      <c r="Z68" s="295"/>
      <c r="AA68" s="294"/>
      <c r="AB68" s="295"/>
      <c r="AC68" s="295"/>
      <c r="AD68" s="296"/>
      <c r="AE68" s="294"/>
      <c r="AF68" s="295"/>
      <c r="AG68" s="295"/>
      <c r="AH68" s="296"/>
      <c r="AL68" s="110"/>
      <c r="AM68" s="110"/>
      <c r="AN68" s="110"/>
      <c r="AO68" s="110"/>
      <c r="AP68" s="110"/>
      <c r="AQ68" s="110"/>
      <c r="AR68" s="110"/>
      <c r="AS68" s="110"/>
      <c r="AT68" s="110"/>
      <c r="AU68" s="110"/>
      <c r="AV68" s="110"/>
      <c r="AW68" s="110"/>
      <c r="AX68" s="110"/>
      <c r="AY68" s="110"/>
      <c r="AZ68" s="110"/>
      <c r="BA68" s="110"/>
      <c r="BB68" s="110"/>
      <c r="BC68" s="110"/>
      <c r="BD68" s="110"/>
      <c r="BE68" s="110"/>
      <c r="BF68" s="110"/>
      <c r="BG68" s="110"/>
      <c r="BH68" s="110"/>
      <c r="BI68" s="110"/>
      <c r="BJ68" s="110"/>
      <c r="BK68" s="110"/>
      <c r="BL68" s="110"/>
      <c r="BM68" s="110"/>
      <c r="BN68" s="110"/>
      <c r="BO68" s="110"/>
      <c r="BP68" s="110"/>
      <c r="BQ68" s="110"/>
      <c r="BR68" s="110"/>
      <c r="BS68" s="110"/>
      <c r="BT68" s="110"/>
      <c r="BU68" s="110"/>
      <c r="BV68" s="110"/>
      <c r="BW68" s="110"/>
      <c r="BX68" s="110"/>
      <c r="BY68" s="110"/>
      <c r="BZ68" s="110"/>
      <c r="CA68" s="110"/>
      <c r="CB68" s="110"/>
      <c r="CC68" s="110"/>
      <c r="CD68" s="110"/>
      <c r="CE68" s="110"/>
      <c r="CF68" s="110"/>
      <c r="CG68" s="110"/>
      <c r="CH68" s="110"/>
      <c r="CI68" s="110"/>
      <c r="CJ68" s="110"/>
      <c r="CK68" s="110"/>
      <c r="CL68" s="110"/>
      <c r="CM68" s="110"/>
      <c r="CN68" s="110"/>
      <c r="CO68" s="110"/>
      <c r="CP68" s="110"/>
      <c r="CQ68" s="110"/>
      <c r="CR68" s="110"/>
      <c r="CS68" s="110"/>
      <c r="CT68" s="110"/>
      <c r="CU68" s="110"/>
      <c r="CV68" s="110"/>
      <c r="CW68" s="110"/>
      <c r="CX68" s="110"/>
    </row>
    <row r="69" spans="7:102" ht="14.25" customHeight="1" x14ac:dyDescent="0.25">
      <c r="G69" s="294" t="s">
        <v>1681</v>
      </c>
      <c r="H69" s="295"/>
      <c r="I69" s="295"/>
      <c r="J69" s="295"/>
      <c r="K69" s="295"/>
      <c r="L69" s="295"/>
      <c r="M69" s="294"/>
      <c r="N69" s="295"/>
      <c r="O69" s="295"/>
      <c r="P69" s="295"/>
      <c r="Q69" s="294"/>
      <c r="R69" s="295"/>
      <c r="S69" s="295"/>
      <c r="T69" s="296"/>
      <c r="U69" s="294"/>
      <c r="V69" s="295"/>
      <c r="W69" s="295"/>
      <c r="X69" s="295"/>
      <c r="Y69" s="295"/>
      <c r="Z69" s="295"/>
      <c r="AA69" s="294"/>
      <c r="AB69" s="295"/>
      <c r="AC69" s="295"/>
      <c r="AD69" s="296"/>
      <c r="AE69" s="294"/>
      <c r="AF69" s="295"/>
      <c r="AG69" s="295"/>
      <c r="AH69" s="296"/>
      <c r="AL69" s="110"/>
      <c r="AM69" s="110"/>
      <c r="AN69" s="110"/>
      <c r="AO69" s="110"/>
      <c r="AP69" s="110"/>
      <c r="AQ69" s="110"/>
      <c r="AR69" s="110"/>
      <c r="AS69" s="110"/>
      <c r="AT69" s="110"/>
      <c r="AU69" s="110"/>
      <c r="AV69" s="110"/>
      <c r="AW69" s="110"/>
      <c r="AX69" s="110"/>
      <c r="AY69" s="110"/>
      <c r="AZ69" s="110"/>
      <c r="BA69" s="110"/>
      <c r="BB69" s="110"/>
      <c r="BC69" s="110"/>
      <c r="BD69" s="110"/>
      <c r="BE69" s="110"/>
      <c r="BF69" s="110"/>
      <c r="BG69" s="110"/>
      <c r="BH69" s="110"/>
      <c r="BI69" s="110"/>
      <c r="BJ69" s="110"/>
      <c r="BK69" s="110"/>
      <c r="BL69" s="110"/>
      <c r="BM69" s="110"/>
      <c r="BN69" s="110"/>
      <c r="BO69" s="110"/>
      <c r="BP69" s="110"/>
      <c r="BQ69" s="110"/>
      <c r="BR69" s="110"/>
      <c r="BS69" s="110"/>
      <c r="BT69" s="110"/>
      <c r="BU69" s="110"/>
      <c r="BV69" s="110"/>
      <c r="BW69" s="110"/>
      <c r="BX69" s="110"/>
      <c r="BY69" s="110"/>
      <c r="BZ69" s="110"/>
      <c r="CA69" s="110"/>
      <c r="CB69" s="110"/>
      <c r="CC69" s="110"/>
      <c r="CD69" s="110"/>
      <c r="CE69" s="110"/>
      <c r="CF69" s="110"/>
      <c r="CG69" s="110"/>
      <c r="CH69" s="110"/>
      <c r="CI69" s="110"/>
      <c r="CJ69" s="110"/>
      <c r="CK69" s="110"/>
      <c r="CL69" s="110"/>
      <c r="CM69" s="110"/>
      <c r="CN69" s="110"/>
      <c r="CO69" s="110"/>
      <c r="CP69" s="110"/>
      <c r="CQ69" s="110"/>
      <c r="CR69" s="110"/>
      <c r="CS69" s="110"/>
      <c r="CT69" s="110"/>
      <c r="CU69" s="110"/>
      <c r="CV69" s="110"/>
      <c r="CW69" s="110"/>
      <c r="CX69" s="110"/>
    </row>
    <row r="70" spans="7:102" ht="14.25" customHeight="1" x14ac:dyDescent="0.25">
      <c r="G70" s="294" t="s">
        <v>1681</v>
      </c>
      <c r="H70" s="295"/>
      <c r="I70" s="295"/>
      <c r="J70" s="295"/>
      <c r="K70" s="295"/>
      <c r="L70" s="295"/>
      <c r="M70" s="294"/>
      <c r="N70" s="295"/>
      <c r="O70" s="295"/>
      <c r="P70" s="295"/>
      <c r="Q70" s="294"/>
      <c r="R70" s="295"/>
      <c r="S70" s="295"/>
      <c r="T70" s="296"/>
      <c r="U70" s="294"/>
      <c r="V70" s="295"/>
      <c r="W70" s="295"/>
      <c r="X70" s="295"/>
      <c r="Y70" s="295"/>
      <c r="Z70" s="295"/>
      <c r="AA70" s="294"/>
      <c r="AB70" s="295"/>
      <c r="AC70" s="295"/>
      <c r="AD70" s="296"/>
      <c r="AE70" s="294"/>
      <c r="AF70" s="295"/>
      <c r="AG70" s="295"/>
      <c r="AH70" s="296"/>
      <c r="AL70" s="110"/>
      <c r="AM70" s="110"/>
      <c r="AN70" s="110"/>
      <c r="AO70" s="110"/>
      <c r="AP70" s="110"/>
      <c r="AQ70" s="110"/>
      <c r="AR70" s="110"/>
      <c r="AS70" s="110"/>
      <c r="AT70" s="110"/>
      <c r="AU70" s="110"/>
      <c r="AV70" s="110"/>
      <c r="AW70" s="110"/>
      <c r="AX70" s="110"/>
      <c r="AY70" s="110"/>
      <c r="AZ70" s="110"/>
      <c r="BA70" s="110"/>
      <c r="BB70" s="110"/>
      <c r="BC70" s="110"/>
      <c r="BD70" s="110"/>
      <c r="BE70" s="110"/>
      <c r="BF70" s="110"/>
      <c r="BG70" s="110"/>
      <c r="BH70" s="110"/>
      <c r="BI70" s="110"/>
      <c r="BJ70" s="110"/>
      <c r="BK70" s="110"/>
      <c r="BL70" s="110"/>
      <c r="BM70" s="110"/>
      <c r="BN70" s="110"/>
      <c r="BO70" s="110"/>
      <c r="BP70" s="110"/>
      <c r="BQ70" s="110"/>
      <c r="BR70" s="110"/>
      <c r="BS70" s="110"/>
      <c r="BT70" s="110"/>
      <c r="BU70" s="110"/>
      <c r="BV70" s="110"/>
      <c r="BW70" s="110"/>
      <c r="BX70" s="110"/>
      <c r="BY70" s="110"/>
      <c r="BZ70" s="110"/>
      <c r="CA70" s="110"/>
      <c r="CB70" s="110"/>
      <c r="CC70" s="110"/>
      <c r="CD70" s="110"/>
      <c r="CE70" s="110"/>
      <c r="CF70" s="110"/>
      <c r="CG70" s="110"/>
      <c r="CH70" s="110"/>
      <c r="CI70" s="110"/>
      <c r="CJ70" s="110"/>
      <c r="CK70" s="110"/>
      <c r="CL70" s="110"/>
      <c r="CM70" s="110"/>
      <c r="CN70" s="110"/>
      <c r="CO70" s="110"/>
      <c r="CP70" s="110"/>
      <c r="CQ70" s="110"/>
      <c r="CR70" s="110"/>
      <c r="CS70" s="110"/>
      <c r="CT70" s="110"/>
      <c r="CU70" s="110"/>
      <c r="CV70" s="110"/>
      <c r="CW70" s="110"/>
      <c r="CX70" s="110"/>
    </row>
    <row r="71" spans="7:102" ht="14.25" customHeight="1" x14ac:dyDescent="0.25">
      <c r="G71" s="294" t="s">
        <v>1681</v>
      </c>
      <c r="H71" s="295"/>
      <c r="I71" s="295"/>
      <c r="J71" s="295"/>
      <c r="K71" s="295"/>
      <c r="L71" s="295"/>
      <c r="M71" s="294"/>
      <c r="N71" s="295"/>
      <c r="O71" s="295"/>
      <c r="P71" s="295"/>
      <c r="Q71" s="294"/>
      <c r="R71" s="295"/>
      <c r="S71" s="295"/>
      <c r="T71" s="296"/>
      <c r="U71" s="294"/>
      <c r="V71" s="295"/>
      <c r="W71" s="295"/>
      <c r="X71" s="295"/>
      <c r="Y71" s="295"/>
      <c r="Z71" s="295"/>
      <c r="AA71" s="294"/>
      <c r="AB71" s="295"/>
      <c r="AC71" s="295"/>
      <c r="AD71" s="296"/>
      <c r="AE71" s="294"/>
      <c r="AF71" s="295"/>
      <c r="AG71" s="295"/>
      <c r="AH71" s="296"/>
      <c r="AI71" s="110"/>
      <c r="AJ71" s="110"/>
      <c r="AK71" s="110"/>
      <c r="AL71" s="110"/>
      <c r="AM71" s="110"/>
      <c r="AN71" s="110"/>
      <c r="AO71" s="110"/>
      <c r="AP71" s="110"/>
      <c r="AQ71" s="110"/>
      <c r="AR71" s="110"/>
      <c r="AS71" s="110"/>
      <c r="AT71" s="110"/>
      <c r="AU71" s="110"/>
      <c r="AV71" s="110"/>
      <c r="AW71" s="110"/>
      <c r="AX71" s="110"/>
      <c r="AY71" s="110"/>
      <c r="AZ71" s="110"/>
      <c r="BA71" s="110"/>
      <c r="BB71" s="110"/>
      <c r="BC71" s="110"/>
      <c r="BD71" s="110"/>
      <c r="BE71" s="110"/>
      <c r="BF71" s="110"/>
      <c r="BG71" s="110"/>
      <c r="BH71" s="110"/>
      <c r="BI71" s="110"/>
      <c r="BJ71" s="110"/>
      <c r="BK71" s="110"/>
      <c r="BL71" s="110"/>
      <c r="BM71" s="110"/>
      <c r="BN71" s="110"/>
      <c r="BO71" s="110"/>
      <c r="BP71" s="110"/>
      <c r="BQ71" s="110"/>
      <c r="BR71" s="110"/>
      <c r="BS71" s="110"/>
      <c r="BT71" s="110"/>
      <c r="BU71" s="110"/>
      <c r="BV71" s="110"/>
      <c r="BW71" s="110"/>
      <c r="BX71" s="110"/>
      <c r="BY71" s="110"/>
      <c r="BZ71" s="110"/>
      <c r="CA71" s="110"/>
      <c r="CB71" s="110"/>
      <c r="CC71" s="110"/>
      <c r="CD71" s="110"/>
      <c r="CE71" s="110"/>
      <c r="CF71" s="110"/>
      <c r="CG71" s="110"/>
      <c r="CH71" s="110"/>
      <c r="CI71" s="110"/>
      <c r="CJ71" s="110"/>
      <c r="CK71" s="110"/>
      <c r="CL71" s="110"/>
      <c r="CM71" s="110"/>
      <c r="CN71" s="110"/>
      <c r="CO71" s="110"/>
      <c r="CP71" s="110"/>
      <c r="CQ71" s="110"/>
      <c r="CR71" s="110"/>
      <c r="CS71" s="110"/>
      <c r="CT71" s="110"/>
      <c r="CU71" s="110"/>
      <c r="CV71" s="110"/>
      <c r="CW71" s="110"/>
      <c r="CX71" s="110"/>
    </row>
    <row r="72" spans="7:102" ht="14.25" customHeight="1" x14ac:dyDescent="0.25">
      <c r="G72" s="294" t="s">
        <v>1681</v>
      </c>
      <c r="H72" s="295"/>
      <c r="I72" s="295"/>
      <c r="J72" s="295"/>
      <c r="K72" s="295"/>
      <c r="L72" s="295"/>
      <c r="M72" s="294"/>
      <c r="N72" s="295"/>
      <c r="O72" s="295"/>
      <c r="P72" s="295"/>
      <c r="Q72" s="294"/>
      <c r="R72" s="295"/>
      <c r="S72" s="295"/>
      <c r="T72" s="296"/>
      <c r="U72" s="294"/>
      <c r="V72" s="295"/>
      <c r="W72" s="295"/>
      <c r="X72" s="295"/>
      <c r="Y72" s="295"/>
      <c r="Z72" s="295"/>
      <c r="AA72" s="294"/>
      <c r="AB72" s="295"/>
      <c r="AC72" s="295"/>
      <c r="AD72" s="296"/>
      <c r="AE72" s="294"/>
      <c r="AF72" s="295"/>
      <c r="AG72" s="295"/>
      <c r="AH72" s="296"/>
      <c r="AI72" s="110"/>
      <c r="AJ72" s="110"/>
      <c r="AK72" s="110"/>
      <c r="AL72" s="110"/>
      <c r="AM72" s="110"/>
      <c r="AN72" s="110"/>
      <c r="AO72" s="110"/>
      <c r="AP72" s="110"/>
      <c r="AQ72" s="110"/>
      <c r="AR72" s="110"/>
      <c r="AS72" s="110"/>
      <c r="AT72" s="110"/>
      <c r="AU72" s="110"/>
      <c r="AV72" s="110"/>
      <c r="AW72" s="110"/>
      <c r="AX72" s="110"/>
      <c r="AY72" s="110"/>
      <c r="AZ72" s="110"/>
      <c r="BA72" s="110"/>
      <c r="BB72" s="110"/>
      <c r="BC72" s="110"/>
      <c r="BD72" s="110"/>
      <c r="BE72" s="110"/>
      <c r="BF72" s="110"/>
      <c r="BG72" s="110"/>
      <c r="BH72" s="110"/>
      <c r="BI72" s="110"/>
      <c r="BJ72" s="110"/>
      <c r="BK72" s="110"/>
      <c r="BL72" s="110"/>
      <c r="BM72" s="110"/>
      <c r="BN72" s="110"/>
      <c r="BO72" s="110"/>
      <c r="BP72" s="110"/>
      <c r="BQ72" s="110"/>
      <c r="BR72" s="110"/>
      <c r="BS72" s="110"/>
      <c r="BT72" s="110"/>
      <c r="BU72" s="110"/>
      <c r="BV72" s="110"/>
      <c r="BW72" s="110"/>
      <c r="BX72" s="110"/>
      <c r="BY72" s="110"/>
      <c r="BZ72" s="110"/>
      <c r="CA72" s="110"/>
      <c r="CB72" s="110"/>
      <c r="CC72" s="110"/>
      <c r="CD72" s="110"/>
      <c r="CE72" s="110"/>
      <c r="CF72" s="110"/>
      <c r="CG72" s="110"/>
      <c r="CH72" s="110"/>
      <c r="CI72" s="110"/>
      <c r="CJ72" s="110"/>
      <c r="CK72" s="110"/>
      <c r="CL72" s="110"/>
      <c r="CM72" s="110"/>
      <c r="CN72" s="110"/>
      <c r="CO72" s="110"/>
      <c r="CP72" s="110"/>
      <c r="CQ72" s="110"/>
      <c r="CR72" s="110"/>
      <c r="CS72" s="110"/>
      <c r="CT72" s="110"/>
      <c r="CU72" s="110"/>
      <c r="CV72" s="110"/>
      <c r="CW72" s="110"/>
      <c r="CX72" s="110"/>
    </row>
    <row r="73" spans="7:102" ht="14.25" customHeight="1" x14ac:dyDescent="0.25">
      <c r="G73" s="294" t="s">
        <v>1681</v>
      </c>
      <c r="H73" s="295"/>
      <c r="I73" s="295"/>
      <c r="J73" s="295"/>
      <c r="K73" s="295"/>
      <c r="L73" s="295"/>
      <c r="M73" s="294"/>
      <c r="N73" s="295"/>
      <c r="O73" s="295"/>
      <c r="P73" s="295"/>
      <c r="Q73" s="294"/>
      <c r="R73" s="295"/>
      <c r="S73" s="295"/>
      <c r="T73" s="296"/>
      <c r="U73" s="294"/>
      <c r="V73" s="295"/>
      <c r="W73" s="295"/>
      <c r="X73" s="295"/>
      <c r="Y73" s="295"/>
      <c r="Z73" s="295"/>
      <c r="AA73" s="294"/>
      <c r="AB73" s="295"/>
      <c r="AC73" s="295"/>
      <c r="AD73" s="296"/>
      <c r="AE73" s="294"/>
      <c r="AF73" s="295"/>
      <c r="AG73" s="295"/>
      <c r="AH73" s="296"/>
      <c r="AI73" s="110"/>
      <c r="AJ73" s="110"/>
      <c r="AK73" s="110"/>
      <c r="AL73" s="110"/>
      <c r="AM73" s="110"/>
      <c r="AN73" s="110"/>
      <c r="AO73" s="110"/>
      <c r="AP73" s="110"/>
      <c r="AQ73" s="110"/>
      <c r="AR73" s="110"/>
      <c r="AS73" s="110"/>
      <c r="AT73" s="110"/>
      <c r="AU73" s="110"/>
      <c r="AV73" s="110"/>
      <c r="AW73" s="110"/>
      <c r="AX73" s="110"/>
      <c r="AY73" s="110"/>
      <c r="AZ73" s="110"/>
      <c r="BA73" s="110"/>
      <c r="BB73" s="110"/>
      <c r="BC73" s="110"/>
      <c r="BD73" s="110"/>
      <c r="BE73" s="110"/>
      <c r="BF73" s="110"/>
      <c r="BG73" s="110"/>
      <c r="BH73" s="110"/>
      <c r="BI73" s="110"/>
      <c r="BJ73" s="110"/>
      <c r="BK73" s="110"/>
      <c r="BL73" s="110"/>
      <c r="BM73" s="110"/>
      <c r="BN73" s="110"/>
      <c r="BO73" s="110"/>
      <c r="BP73" s="110"/>
      <c r="BQ73" s="110"/>
      <c r="BR73" s="110"/>
      <c r="BS73" s="110"/>
      <c r="BT73" s="110"/>
      <c r="BU73" s="110"/>
      <c r="BV73" s="110"/>
      <c r="BW73" s="110"/>
      <c r="BX73" s="110"/>
      <c r="BY73" s="110"/>
      <c r="BZ73" s="110"/>
      <c r="CA73" s="110"/>
      <c r="CB73" s="110"/>
      <c r="CC73" s="110"/>
      <c r="CD73" s="110"/>
      <c r="CE73" s="110"/>
      <c r="CF73" s="110"/>
      <c r="CG73" s="110"/>
      <c r="CH73" s="110"/>
      <c r="CI73" s="110"/>
      <c r="CJ73" s="110"/>
      <c r="CK73" s="110"/>
      <c r="CL73" s="110"/>
      <c r="CM73" s="110"/>
      <c r="CN73" s="110"/>
      <c r="CO73" s="110"/>
      <c r="CP73" s="110"/>
      <c r="CQ73" s="110"/>
      <c r="CR73" s="110"/>
      <c r="CS73" s="110"/>
      <c r="CT73" s="110"/>
      <c r="CU73" s="110"/>
      <c r="CV73" s="110"/>
      <c r="CW73" s="110"/>
      <c r="CX73" s="110"/>
    </row>
    <row r="74" spans="7:102" ht="14.25" customHeight="1" x14ac:dyDescent="0.25">
      <c r="G74" s="294" t="s">
        <v>1681</v>
      </c>
      <c r="H74" s="295"/>
      <c r="I74" s="295"/>
      <c r="J74" s="295"/>
      <c r="K74" s="295"/>
      <c r="L74" s="295"/>
      <c r="M74" s="294"/>
      <c r="N74" s="295"/>
      <c r="O74" s="295"/>
      <c r="P74" s="295"/>
      <c r="Q74" s="294"/>
      <c r="R74" s="295"/>
      <c r="S74" s="295"/>
      <c r="T74" s="296"/>
      <c r="U74" s="294"/>
      <c r="V74" s="295"/>
      <c r="W74" s="295"/>
      <c r="X74" s="295"/>
      <c r="Y74" s="295"/>
      <c r="Z74" s="295"/>
      <c r="AA74" s="294"/>
      <c r="AB74" s="295"/>
      <c r="AC74" s="295"/>
      <c r="AD74" s="296"/>
      <c r="AE74" s="294"/>
      <c r="AF74" s="295"/>
      <c r="AG74" s="295"/>
      <c r="AH74" s="296"/>
      <c r="AI74" s="110"/>
      <c r="AJ74" s="110"/>
      <c r="AK74" s="110"/>
      <c r="AL74" s="110"/>
      <c r="AM74" s="110"/>
      <c r="AN74" s="110"/>
      <c r="AO74" s="110"/>
      <c r="AP74" s="110"/>
      <c r="AQ74" s="110"/>
      <c r="AR74" s="110"/>
      <c r="AS74" s="110"/>
      <c r="AT74" s="110"/>
      <c r="AU74" s="110"/>
      <c r="AV74" s="110"/>
      <c r="AW74" s="110"/>
      <c r="AX74" s="110"/>
      <c r="AY74" s="110"/>
      <c r="AZ74" s="110"/>
      <c r="BA74" s="110"/>
      <c r="BB74" s="110"/>
      <c r="BC74" s="110"/>
      <c r="BD74" s="110"/>
      <c r="BE74" s="110"/>
      <c r="BF74" s="110"/>
      <c r="BG74" s="110"/>
      <c r="BH74" s="110"/>
      <c r="BI74" s="110"/>
      <c r="BJ74" s="110"/>
      <c r="BK74" s="110"/>
      <c r="BL74" s="110"/>
      <c r="BM74" s="110"/>
      <c r="BN74" s="110"/>
      <c r="BO74" s="110"/>
      <c r="BP74" s="110"/>
      <c r="BQ74" s="110"/>
      <c r="BR74" s="110"/>
      <c r="BS74" s="110"/>
      <c r="BT74" s="110"/>
      <c r="BU74" s="110"/>
      <c r="BV74" s="110"/>
      <c r="BW74" s="110"/>
      <c r="BX74" s="110"/>
      <c r="BY74" s="110"/>
      <c r="BZ74" s="110"/>
      <c r="CA74" s="110"/>
      <c r="CB74" s="110"/>
      <c r="CC74" s="110"/>
      <c r="CD74" s="110"/>
      <c r="CE74" s="110"/>
      <c r="CF74" s="110"/>
      <c r="CG74" s="110"/>
      <c r="CH74" s="110"/>
      <c r="CI74" s="110"/>
      <c r="CJ74" s="110"/>
      <c r="CK74" s="110"/>
      <c r="CL74" s="110"/>
      <c r="CM74" s="110"/>
      <c r="CN74" s="110"/>
      <c r="CO74" s="110"/>
      <c r="CP74" s="110"/>
      <c r="CQ74" s="110"/>
      <c r="CR74" s="110"/>
      <c r="CS74" s="110"/>
      <c r="CT74" s="110"/>
      <c r="CU74" s="110"/>
      <c r="CV74" s="110"/>
      <c r="CW74" s="110"/>
      <c r="CX74" s="110"/>
    </row>
    <row r="75" spans="7:102" ht="14.25" customHeight="1" x14ac:dyDescent="0.25">
      <c r="G75" s="294" t="s">
        <v>1681</v>
      </c>
      <c r="H75" s="295"/>
      <c r="I75" s="295"/>
      <c r="J75" s="295"/>
      <c r="K75" s="295"/>
      <c r="L75" s="295"/>
      <c r="M75" s="294"/>
      <c r="N75" s="295"/>
      <c r="O75" s="295"/>
      <c r="P75" s="295"/>
      <c r="Q75" s="294"/>
      <c r="R75" s="295"/>
      <c r="S75" s="295"/>
      <c r="T75" s="296"/>
      <c r="U75" s="294"/>
      <c r="V75" s="295"/>
      <c r="W75" s="295"/>
      <c r="X75" s="295"/>
      <c r="Y75" s="295"/>
      <c r="Z75" s="295"/>
      <c r="AA75" s="294"/>
      <c r="AB75" s="295"/>
      <c r="AC75" s="295"/>
      <c r="AD75" s="296"/>
      <c r="AE75" s="294"/>
      <c r="AF75" s="295"/>
      <c r="AG75" s="295"/>
      <c r="AH75" s="296"/>
      <c r="AI75" s="110"/>
      <c r="AJ75" s="110"/>
      <c r="AK75" s="110"/>
      <c r="AL75" s="110"/>
      <c r="AM75" s="110"/>
      <c r="AN75" s="110"/>
      <c r="AO75" s="110"/>
      <c r="AP75" s="110"/>
      <c r="AQ75" s="110"/>
      <c r="AR75" s="110"/>
      <c r="AS75" s="110"/>
      <c r="AT75" s="110"/>
      <c r="AU75" s="110"/>
      <c r="AV75" s="110"/>
      <c r="AW75" s="110"/>
      <c r="AX75" s="110"/>
      <c r="AY75" s="110"/>
      <c r="AZ75" s="110"/>
      <c r="BA75" s="110"/>
      <c r="BB75" s="110"/>
      <c r="BC75" s="110"/>
      <c r="BD75" s="110"/>
      <c r="BE75" s="110"/>
      <c r="BF75" s="110"/>
      <c r="BG75" s="110"/>
      <c r="BH75" s="110"/>
      <c r="BI75" s="110"/>
      <c r="BJ75" s="110"/>
      <c r="BK75" s="110"/>
      <c r="BL75" s="110"/>
      <c r="BM75" s="110"/>
      <c r="BN75" s="110"/>
      <c r="BO75" s="110"/>
      <c r="BP75" s="110"/>
      <c r="BQ75" s="110"/>
      <c r="BR75" s="110"/>
      <c r="BS75" s="110"/>
      <c r="BT75" s="110"/>
      <c r="BU75" s="110"/>
      <c r="BV75" s="110"/>
      <c r="BW75" s="110"/>
      <c r="BX75" s="110"/>
      <c r="BY75" s="110"/>
      <c r="BZ75" s="110"/>
      <c r="CA75" s="110"/>
      <c r="CB75" s="110"/>
      <c r="CC75" s="110"/>
      <c r="CD75" s="110"/>
      <c r="CE75" s="110"/>
      <c r="CF75" s="110"/>
      <c r="CG75" s="110"/>
      <c r="CH75" s="110"/>
      <c r="CI75" s="110"/>
      <c r="CJ75" s="110"/>
      <c r="CK75" s="110"/>
      <c r="CL75" s="110"/>
      <c r="CM75" s="110"/>
      <c r="CN75" s="110"/>
      <c r="CO75" s="110"/>
      <c r="CP75" s="110"/>
      <c r="CQ75" s="110"/>
      <c r="CR75" s="110"/>
      <c r="CS75" s="110"/>
      <c r="CT75" s="110"/>
      <c r="CU75" s="110"/>
      <c r="CV75" s="110"/>
      <c r="CW75" s="110"/>
      <c r="CX75" s="110"/>
    </row>
    <row r="76" spans="7:102" ht="14.25" customHeight="1" x14ac:dyDescent="0.25">
      <c r="G76" s="294" t="s">
        <v>1681</v>
      </c>
      <c r="H76" s="295"/>
      <c r="I76" s="295"/>
      <c r="J76" s="295"/>
      <c r="K76" s="295"/>
      <c r="L76" s="295"/>
      <c r="M76" s="294"/>
      <c r="N76" s="295"/>
      <c r="O76" s="295"/>
      <c r="P76" s="295"/>
      <c r="Q76" s="294"/>
      <c r="R76" s="295"/>
      <c r="S76" s="295"/>
      <c r="T76" s="296"/>
      <c r="U76" s="294"/>
      <c r="V76" s="295"/>
      <c r="W76" s="295"/>
      <c r="X76" s="295"/>
      <c r="Y76" s="295"/>
      <c r="Z76" s="295"/>
      <c r="AA76" s="294"/>
      <c r="AB76" s="295"/>
      <c r="AC76" s="295"/>
      <c r="AD76" s="296"/>
      <c r="AE76" s="294"/>
      <c r="AF76" s="295"/>
      <c r="AG76" s="295"/>
      <c r="AH76" s="296"/>
      <c r="AI76" s="110"/>
      <c r="AJ76" s="110"/>
      <c r="AK76" s="110"/>
      <c r="AL76" s="110"/>
      <c r="AM76" s="110"/>
      <c r="AN76" s="110"/>
      <c r="AO76" s="110"/>
      <c r="AP76" s="110"/>
      <c r="AQ76" s="110"/>
      <c r="AR76" s="110"/>
      <c r="AS76" s="110"/>
      <c r="AT76" s="110"/>
      <c r="AU76" s="110"/>
      <c r="AV76" s="110"/>
      <c r="AW76" s="110"/>
      <c r="AX76" s="110"/>
      <c r="AY76" s="110"/>
      <c r="AZ76" s="110"/>
      <c r="BA76" s="110"/>
      <c r="BB76" s="110"/>
      <c r="BC76" s="110"/>
      <c r="BD76" s="110"/>
      <c r="BE76" s="110"/>
      <c r="BF76" s="110"/>
      <c r="BG76" s="110"/>
      <c r="BH76" s="110"/>
      <c r="BI76" s="110"/>
      <c r="BJ76" s="110"/>
      <c r="BK76" s="110"/>
      <c r="BL76" s="110"/>
      <c r="BM76" s="110"/>
      <c r="BN76" s="110"/>
      <c r="BO76" s="110"/>
      <c r="BP76" s="110"/>
      <c r="BQ76" s="110"/>
      <c r="BR76" s="110"/>
      <c r="BS76" s="110"/>
      <c r="BT76" s="110"/>
      <c r="BU76" s="110"/>
      <c r="BV76" s="110"/>
      <c r="BW76" s="110"/>
      <c r="BX76" s="110"/>
      <c r="BY76" s="110"/>
      <c r="BZ76" s="110"/>
      <c r="CA76" s="110"/>
      <c r="CB76" s="110"/>
      <c r="CC76" s="110"/>
      <c r="CD76" s="110"/>
      <c r="CE76" s="110"/>
      <c r="CF76" s="110"/>
      <c r="CG76" s="110"/>
      <c r="CH76" s="110"/>
      <c r="CI76" s="110"/>
      <c r="CJ76" s="110"/>
      <c r="CK76" s="110"/>
      <c r="CL76" s="110"/>
      <c r="CM76" s="110"/>
      <c r="CN76" s="110"/>
      <c r="CO76" s="110"/>
      <c r="CP76" s="110"/>
      <c r="CQ76" s="110"/>
      <c r="CR76" s="110"/>
      <c r="CS76" s="110"/>
      <c r="CT76" s="110"/>
      <c r="CU76" s="110"/>
      <c r="CV76" s="110"/>
      <c r="CW76" s="110"/>
      <c r="CX76" s="110"/>
    </row>
    <row r="77" spans="7:102" ht="14.25" customHeight="1" x14ac:dyDescent="0.25">
      <c r="G77" s="294" t="s">
        <v>1681</v>
      </c>
      <c r="H77" s="295"/>
      <c r="I77" s="295"/>
      <c r="J77" s="295"/>
      <c r="K77" s="295"/>
      <c r="L77" s="295"/>
      <c r="M77" s="294"/>
      <c r="N77" s="295"/>
      <c r="O77" s="295"/>
      <c r="P77" s="295"/>
      <c r="Q77" s="294"/>
      <c r="R77" s="295"/>
      <c r="S77" s="295"/>
      <c r="T77" s="296"/>
      <c r="U77" s="294"/>
      <c r="V77" s="295"/>
      <c r="W77" s="295"/>
      <c r="X77" s="295"/>
      <c r="Y77" s="295"/>
      <c r="Z77" s="295"/>
      <c r="AA77" s="294"/>
      <c r="AB77" s="295"/>
      <c r="AC77" s="295"/>
      <c r="AD77" s="296"/>
      <c r="AE77" s="294"/>
      <c r="AF77" s="295"/>
      <c r="AG77" s="295"/>
      <c r="AH77" s="296"/>
      <c r="AI77" s="110"/>
      <c r="AJ77" s="110"/>
      <c r="AK77" s="110"/>
      <c r="AL77" s="110"/>
      <c r="AM77" s="110"/>
      <c r="AN77" s="110"/>
      <c r="AO77" s="110"/>
      <c r="AP77" s="110"/>
      <c r="AQ77" s="110"/>
      <c r="AR77" s="110"/>
      <c r="AS77" s="110"/>
      <c r="AT77" s="110"/>
      <c r="AU77" s="110"/>
      <c r="AV77" s="110"/>
      <c r="AW77" s="110"/>
      <c r="AX77" s="110"/>
      <c r="AY77" s="110"/>
      <c r="AZ77" s="110"/>
      <c r="BA77" s="110"/>
      <c r="BB77" s="110"/>
      <c r="BC77" s="110"/>
      <c r="BD77" s="110"/>
      <c r="BE77" s="110"/>
      <c r="BF77" s="110"/>
      <c r="BG77" s="110"/>
      <c r="BH77" s="110"/>
      <c r="BI77" s="110"/>
      <c r="BJ77" s="110"/>
      <c r="BK77" s="110"/>
      <c r="BL77" s="110"/>
      <c r="BM77" s="110"/>
      <c r="BN77" s="110"/>
      <c r="BO77" s="110"/>
      <c r="BP77" s="110"/>
      <c r="BQ77" s="110"/>
      <c r="BR77" s="110"/>
      <c r="BS77" s="110"/>
      <c r="BT77" s="110"/>
      <c r="BU77" s="110"/>
      <c r="BV77" s="110"/>
      <c r="BW77" s="110"/>
      <c r="BX77" s="110"/>
      <c r="BY77" s="110"/>
      <c r="BZ77" s="110"/>
      <c r="CA77" s="110"/>
      <c r="CB77" s="110"/>
      <c r="CC77" s="110"/>
      <c r="CD77" s="110"/>
      <c r="CE77" s="110"/>
      <c r="CF77" s="110"/>
      <c r="CG77" s="110"/>
      <c r="CH77" s="110"/>
      <c r="CI77" s="110"/>
      <c r="CJ77" s="110"/>
      <c r="CK77" s="110"/>
      <c r="CL77" s="110"/>
      <c r="CM77" s="110"/>
      <c r="CN77" s="110"/>
      <c r="CO77" s="110"/>
      <c r="CP77" s="110"/>
      <c r="CQ77" s="110"/>
      <c r="CR77" s="110"/>
      <c r="CS77" s="110"/>
      <c r="CT77" s="110"/>
      <c r="CU77" s="110"/>
      <c r="CV77" s="110"/>
      <c r="CW77" s="110"/>
      <c r="CX77" s="110"/>
    </row>
    <row r="78" spans="7:102" ht="14.25" customHeight="1" x14ac:dyDescent="0.25">
      <c r="G78" s="294" t="s">
        <v>1681</v>
      </c>
      <c r="H78" s="295"/>
      <c r="I78" s="295"/>
      <c r="J78" s="295"/>
      <c r="K78" s="295"/>
      <c r="L78" s="295"/>
      <c r="M78" s="294"/>
      <c r="N78" s="295"/>
      <c r="O78" s="295"/>
      <c r="P78" s="295"/>
      <c r="Q78" s="294"/>
      <c r="R78" s="295"/>
      <c r="S78" s="295"/>
      <c r="T78" s="296"/>
      <c r="U78" s="294"/>
      <c r="V78" s="295"/>
      <c r="W78" s="295"/>
      <c r="X78" s="295"/>
      <c r="Y78" s="295"/>
      <c r="Z78" s="295"/>
      <c r="AA78" s="294"/>
      <c r="AB78" s="295"/>
      <c r="AC78" s="295"/>
      <c r="AD78" s="296"/>
      <c r="AE78" s="294"/>
      <c r="AF78" s="295"/>
      <c r="AG78" s="295"/>
      <c r="AH78" s="296"/>
      <c r="AI78" s="110"/>
      <c r="AJ78" s="110"/>
      <c r="AK78" s="110"/>
      <c r="AL78" s="110"/>
      <c r="AM78" s="110"/>
      <c r="AN78" s="110"/>
      <c r="AO78" s="110"/>
      <c r="AP78" s="110"/>
      <c r="AQ78" s="110"/>
      <c r="AR78" s="110"/>
      <c r="AS78" s="110"/>
      <c r="AT78" s="110"/>
      <c r="AU78" s="110"/>
      <c r="AV78" s="110"/>
      <c r="AW78" s="110"/>
      <c r="AX78" s="110"/>
      <c r="AY78" s="110"/>
      <c r="AZ78" s="110"/>
      <c r="BA78" s="110"/>
      <c r="BB78" s="110"/>
      <c r="BC78" s="110"/>
      <c r="BD78" s="110"/>
      <c r="BE78" s="110"/>
      <c r="BF78" s="110"/>
      <c r="BG78" s="110"/>
      <c r="BH78" s="110"/>
      <c r="BI78" s="110"/>
      <c r="BJ78" s="110"/>
      <c r="BK78" s="110"/>
      <c r="BL78" s="110"/>
      <c r="BM78" s="110"/>
      <c r="BN78" s="110"/>
      <c r="BO78" s="110"/>
      <c r="BP78" s="110"/>
      <c r="BQ78" s="110"/>
      <c r="BR78" s="110"/>
      <c r="BS78" s="110"/>
      <c r="BT78" s="110"/>
      <c r="BU78" s="110"/>
      <c r="BV78" s="110"/>
      <c r="BW78" s="110"/>
      <c r="BX78" s="110"/>
      <c r="BY78" s="110"/>
      <c r="BZ78" s="110"/>
      <c r="CA78" s="110"/>
      <c r="CB78" s="110"/>
      <c r="CC78" s="110"/>
      <c r="CD78" s="110"/>
      <c r="CE78" s="110"/>
      <c r="CF78" s="110"/>
      <c r="CG78" s="110"/>
      <c r="CH78" s="110"/>
      <c r="CI78" s="110"/>
      <c r="CJ78" s="110"/>
      <c r="CK78" s="110"/>
      <c r="CL78" s="110"/>
      <c r="CM78" s="110"/>
      <c r="CN78" s="110"/>
      <c r="CO78" s="110"/>
      <c r="CP78" s="110"/>
      <c r="CQ78" s="110"/>
      <c r="CR78" s="110"/>
      <c r="CS78" s="110"/>
      <c r="CT78" s="110"/>
      <c r="CU78" s="110"/>
      <c r="CV78" s="110"/>
      <c r="CW78" s="110"/>
      <c r="CX78" s="110"/>
    </row>
    <row r="79" spans="7:102" ht="14.25" customHeight="1" x14ac:dyDescent="0.25">
      <c r="G79" s="187"/>
      <c r="H79" s="188"/>
      <c r="I79" s="188"/>
      <c r="J79" s="188"/>
      <c r="K79" s="188"/>
      <c r="L79" s="188"/>
      <c r="M79" s="187"/>
      <c r="N79" s="188"/>
      <c r="O79" s="188"/>
      <c r="P79" s="188"/>
      <c r="Q79" s="187"/>
      <c r="R79" s="188"/>
      <c r="S79" s="188"/>
      <c r="T79" s="191"/>
      <c r="U79" s="187"/>
      <c r="V79" s="188"/>
      <c r="W79" s="188"/>
      <c r="X79" s="188"/>
      <c r="Y79" s="188"/>
      <c r="Z79" s="188"/>
      <c r="AA79" s="187"/>
      <c r="AB79" s="188"/>
      <c r="AC79" s="188"/>
      <c r="AD79" s="191"/>
      <c r="AE79" s="187"/>
      <c r="AF79" s="188"/>
      <c r="AG79" s="188"/>
      <c r="AH79" s="191"/>
      <c r="AI79" s="110"/>
      <c r="AJ79" s="110"/>
      <c r="AK79" s="110"/>
      <c r="AL79" s="110"/>
      <c r="AM79" s="110"/>
      <c r="AN79" s="110"/>
      <c r="AO79" s="110"/>
      <c r="AP79" s="110"/>
      <c r="AQ79" s="110"/>
      <c r="AR79" s="110"/>
      <c r="AS79" s="110"/>
      <c r="AT79" s="110"/>
      <c r="AU79" s="110"/>
      <c r="AV79" s="110"/>
      <c r="AW79" s="110"/>
      <c r="AX79" s="110"/>
      <c r="AY79" s="110"/>
      <c r="AZ79" s="110"/>
      <c r="BA79" s="110"/>
      <c r="BB79" s="110"/>
      <c r="BC79" s="110"/>
      <c r="BD79" s="110"/>
      <c r="BE79" s="110"/>
      <c r="BF79" s="110"/>
      <c r="BG79" s="110"/>
      <c r="BH79" s="110"/>
      <c r="BI79" s="110"/>
      <c r="BJ79" s="110"/>
      <c r="BK79" s="110"/>
      <c r="BL79" s="110"/>
      <c r="BM79" s="110"/>
      <c r="BN79" s="110"/>
      <c r="BO79" s="110"/>
      <c r="BP79" s="110"/>
      <c r="BQ79" s="110"/>
      <c r="BR79" s="110"/>
      <c r="BS79" s="110"/>
      <c r="BT79" s="110"/>
      <c r="BU79" s="110"/>
      <c r="BV79" s="110"/>
      <c r="BW79" s="110"/>
      <c r="BX79" s="110"/>
      <c r="BY79" s="110"/>
      <c r="BZ79" s="110"/>
      <c r="CA79" s="110"/>
      <c r="CB79" s="110"/>
      <c r="CC79" s="110"/>
      <c r="CD79" s="110"/>
      <c r="CE79" s="110"/>
      <c r="CF79" s="110"/>
      <c r="CG79" s="110"/>
      <c r="CH79" s="110"/>
      <c r="CI79" s="110"/>
      <c r="CJ79" s="110"/>
      <c r="CK79" s="110"/>
      <c r="CL79" s="110"/>
      <c r="CM79" s="110"/>
      <c r="CN79" s="110"/>
      <c r="CO79" s="110"/>
      <c r="CP79" s="110"/>
      <c r="CQ79" s="110"/>
      <c r="CR79" s="110"/>
      <c r="CS79" s="110"/>
      <c r="CT79" s="110"/>
      <c r="CU79" s="110"/>
      <c r="CV79" s="110"/>
      <c r="CW79" s="110"/>
      <c r="CX79" s="110"/>
    </row>
    <row r="80" spans="7:102" ht="14.25" customHeight="1" x14ac:dyDescent="0.25">
      <c r="G80" s="110"/>
      <c r="H80" s="110"/>
      <c r="I80" s="110"/>
      <c r="J80" s="110"/>
      <c r="K80" s="110"/>
      <c r="L80" s="110"/>
      <c r="M80" s="110"/>
      <c r="N80" s="110"/>
      <c r="O80" s="110"/>
      <c r="P80" s="110"/>
      <c r="Q80" s="110"/>
      <c r="R80" s="110"/>
      <c r="S80" s="110"/>
      <c r="T80" s="110"/>
      <c r="U80" s="110"/>
      <c r="V80" s="110"/>
      <c r="W80" s="110"/>
      <c r="X80" s="110"/>
      <c r="Y80" s="110"/>
      <c r="Z80" s="110"/>
      <c r="AA80" s="110"/>
      <c r="AB80" s="110"/>
      <c r="AC80" s="110"/>
      <c r="AD80" s="110"/>
      <c r="AE80" s="110"/>
      <c r="AF80" s="110"/>
      <c r="AG80" s="110"/>
      <c r="AH80" s="110"/>
      <c r="AI80" s="110"/>
      <c r="AJ80" s="110"/>
      <c r="AK80" s="110"/>
      <c r="AL80" s="110"/>
      <c r="AM80" s="110"/>
      <c r="AN80" s="110"/>
      <c r="AO80" s="110"/>
      <c r="AP80" s="110"/>
      <c r="AQ80" s="110"/>
      <c r="AR80" s="110"/>
      <c r="AS80" s="110"/>
      <c r="AT80" s="110"/>
      <c r="AU80" s="110"/>
      <c r="AV80" s="110"/>
      <c r="AW80" s="110"/>
      <c r="AX80" s="110"/>
      <c r="AY80" s="110"/>
      <c r="AZ80" s="110"/>
      <c r="BA80" s="110"/>
      <c r="BB80" s="110"/>
      <c r="BC80" s="110"/>
      <c r="BD80" s="110"/>
      <c r="BE80" s="110"/>
      <c r="BF80" s="110"/>
      <c r="BG80" s="110"/>
      <c r="BH80" s="110"/>
      <c r="BI80" s="110"/>
      <c r="BJ80" s="110"/>
      <c r="BK80" s="110"/>
      <c r="BL80" s="110"/>
      <c r="BM80" s="110"/>
      <c r="BN80" s="110"/>
      <c r="BO80" s="110"/>
      <c r="BP80" s="110"/>
      <c r="BQ80" s="110"/>
      <c r="BR80" s="110"/>
      <c r="BS80" s="110"/>
      <c r="BT80" s="110"/>
      <c r="BU80" s="110"/>
      <c r="BV80" s="110"/>
      <c r="BW80" s="110"/>
      <c r="BX80" s="110"/>
      <c r="BY80" s="110"/>
      <c r="BZ80" s="110"/>
      <c r="CA80" s="110"/>
      <c r="CB80" s="110"/>
      <c r="CC80" s="110"/>
      <c r="CD80" s="110"/>
      <c r="CE80" s="110"/>
      <c r="CF80" s="110"/>
      <c r="CG80" s="110"/>
      <c r="CH80" s="110"/>
      <c r="CI80" s="110"/>
      <c r="CJ80" s="110"/>
      <c r="CK80" s="110"/>
      <c r="CL80" s="110"/>
      <c r="CM80" s="110"/>
      <c r="CN80" s="110"/>
      <c r="CO80" s="110"/>
      <c r="CP80" s="110"/>
      <c r="CQ80" s="110"/>
      <c r="CR80" s="110"/>
      <c r="CS80" s="110"/>
      <c r="CT80" s="110"/>
      <c r="CU80" s="110"/>
      <c r="CV80" s="110"/>
      <c r="CW80" s="110"/>
      <c r="CX80" s="110"/>
    </row>
    <row r="81" spans="7:102" ht="14.25" customHeight="1" x14ac:dyDescent="0.25">
      <c r="G81" s="110"/>
      <c r="H81" s="110"/>
      <c r="I81" s="110"/>
      <c r="J81" s="110"/>
      <c r="K81" s="110"/>
      <c r="L81" s="110"/>
      <c r="M81" s="110"/>
      <c r="N81" s="110"/>
      <c r="O81" s="110"/>
      <c r="P81" s="110"/>
      <c r="Q81" s="110"/>
      <c r="R81" s="110"/>
      <c r="S81" s="110"/>
      <c r="T81" s="110"/>
      <c r="U81" s="110"/>
      <c r="V81" s="110"/>
      <c r="W81" s="110"/>
      <c r="X81" s="110"/>
      <c r="Y81" s="110"/>
      <c r="Z81" s="110"/>
      <c r="AA81" s="110"/>
      <c r="AB81" s="110"/>
      <c r="AC81" s="110"/>
      <c r="AD81" t="s">
        <v>1765</v>
      </c>
      <c r="AG81" t="str">
        <f>'F-3'!S17</f>
        <v>F-3-1</v>
      </c>
      <c r="AI81" s="110"/>
      <c r="AJ81" s="110"/>
      <c r="AK81" s="110"/>
      <c r="AL81" s="110"/>
      <c r="AM81" s="110"/>
      <c r="AN81" s="110"/>
      <c r="AO81" s="110"/>
      <c r="AP81" s="110"/>
      <c r="AQ81" s="110"/>
      <c r="AR81" s="110"/>
      <c r="AS81" s="110"/>
      <c r="AT81" s="110"/>
      <c r="AU81" s="110"/>
      <c r="AV81" s="110"/>
      <c r="AW81" s="110"/>
      <c r="AX81" s="110"/>
      <c r="AY81" s="110"/>
      <c r="AZ81" s="110"/>
      <c r="BA81" s="110"/>
      <c r="BB81" s="110"/>
      <c r="BC81" s="110"/>
      <c r="BD81" s="110"/>
      <c r="BE81" s="110"/>
      <c r="BF81" s="110"/>
      <c r="BG81" s="110"/>
      <c r="BH81" s="110"/>
      <c r="BI81" s="110"/>
      <c r="BJ81" s="110"/>
      <c r="BK81" s="110"/>
      <c r="BL81" s="110"/>
      <c r="BM81" s="110"/>
      <c r="BN81" s="110"/>
      <c r="BO81" s="110"/>
      <c r="BP81" s="110"/>
      <c r="BQ81" s="110"/>
      <c r="BR81" s="110"/>
      <c r="BS81" s="110"/>
      <c r="BT81" s="110"/>
      <c r="BU81" s="110"/>
      <c r="BV81" s="110"/>
      <c r="BW81" s="110"/>
      <c r="BX81" s="110"/>
      <c r="BY81" s="110"/>
      <c r="BZ81" s="110"/>
      <c r="CA81" s="110"/>
      <c r="CB81" s="110"/>
      <c r="CC81" s="110"/>
      <c r="CD81" s="110"/>
      <c r="CE81" s="110"/>
      <c r="CF81" s="110"/>
      <c r="CG81" s="110"/>
      <c r="CH81" s="110"/>
      <c r="CI81" s="110"/>
      <c r="CJ81" s="110"/>
      <c r="CK81" s="110"/>
      <c r="CL81" s="110"/>
      <c r="CM81" s="110"/>
      <c r="CN81" s="110"/>
      <c r="CO81" s="110"/>
      <c r="CP81" s="110"/>
      <c r="CQ81" s="110"/>
      <c r="CR81" s="110"/>
      <c r="CS81" s="110"/>
      <c r="CT81" s="110"/>
      <c r="CU81" s="110"/>
      <c r="CV81" s="110"/>
      <c r="CW81" s="110"/>
      <c r="CX81" s="110"/>
    </row>
    <row r="82" spans="7:102" ht="14.25" customHeight="1" x14ac:dyDescent="0.25">
      <c r="G82" s="110"/>
      <c r="H82" s="110"/>
      <c r="I82" s="110"/>
      <c r="J82" s="110"/>
      <c r="K82" s="110"/>
      <c r="L82" s="110"/>
      <c r="M82" s="110"/>
      <c r="N82" s="110"/>
      <c r="O82" s="110"/>
      <c r="P82" s="110"/>
      <c r="Q82" s="110"/>
      <c r="R82" s="110"/>
      <c r="S82" s="110"/>
      <c r="T82" s="110"/>
      <c r="U82" s="110"/>
      <c r="V82" s="110"/>
      <c r="W82" s="110"/>
      <c r="X82" s="110"/>
      <c r="Y82" s="110"/>
      <c r="Z82" s="110"/>
      <c r="AA82" s="110"/>
      <c r="AB82" s="110"/>
      <c r="AC82" s="110"/>
      <c r="AD82" s="110"/>
      <c r="AE82" s="110"/>
      <c r="AF82" s="110"/>
      <c r="AG82" s="110"/>
      <c r="AH82" s="110"/>
      <c r="AI82" s="110"/>
      <c r="AJ82" s="110"/>
      <c r="AK82" s="110"/>
      <c r="AL82" s="110"/>
      <c r="AM82" s="110"/>
      <c r="AN82" s="110"/>
      <c r="AO82" s="110"/>
      <c r="AP82" s="110"/>
      <c r="AQ82" s="110"/>
      <c r="AR82" s="110"/>
      <c r="AS82" s="110"/>
      <c r="AT82" s="110"/>
      <c r="AU82" s="110"/>
      <c r="AV82" s="110"/>
      <c r="AW82" s="110"/>
      <c r="AX82" s="110"/>
      <c r="AY82" s="110"/>
      <c r="AZ82" s="110"/>
      <c r="BA82" s="110"/>
      <c r="BB82" s="110"/>
      <c r="BC82" s="110"/>
      <c r="BD82" s="110"/>
      <c r="BE82" s="110"/>
      <c r="BF82" s="110"/>
      <c r="BG82" s="110"/>
      <c r="BH82" s="110"/>
      <c r="BI82" s="110"/>
      <c r="BJ82" s="110"/>
      <c r="BK82" s="110"/>
      <c r="BL82" s="110"/>
      <c r="BM82" s="110"/>
      <c r="BN82" s="110"/>
      <c r="BO82" s="110"/>
      <c r="BP82" s="110"/>
      <c r="BQ82" s="110"/>
      <c r="BR82" s="110"/>
      <c r="BS82" s="110"/>
      <c r="BT82" s="110"/>
      <c r="BU82" s="110"/>
      <c r="BV82" s="110"/>
      <c r="BW82" s="110"/>
      <c r="BX82" s="110"/>
      <c r="BY82" s="110"/>
      <c r="BZ82" s="110"/>
      <c r="CA82" s="110"/>
      <c r="CB82" s="110"/>
      <c r="CC82" s="110"/>
      <c r="CD82" s="110"/>
      <c r="CE82" s="110"/>
      <c r="CF82" s="110"/>
      <c r="CG82" s="110"/>
      <c r="CH82" s="110"/>
      <c r="CI82" s="110"/>
      <c r="CJ82" s="110"/>
      <c r="CK82" s="110"/>
      <c r="CL82" s="110"/>
      <c r="CM82" s="110"/>
      <c r="CN82" s="110"/>
      <c r="CO82" s="110"/>
      <c r="CP82" s="110"/>
      <c r="CQ82" s="110"/>
      <c r="CR82" s="110"/>
      <c r="CS82" s="110"/>
      <c r="CT82" s="110"/>
      <c r="CU82" s="110"/>
      <c r="CV82" s="110"/>
      <c r="CW82" s="110"/>
      <c r="CX82" s="110"/>
    </row>
  </sheetData>
  <mergeCells count="303">
    <mergeCell ref="X40:AB40"/>
    <mergeCell ref="BK30:BO30"/>
    <mergeCell ref="BP16:BT16"/>
    <mergeCell ref="CT28:CX28"/>
    <mergeCell ref="AG22:AK22"/>
    <mergeCell ref="CJ24:CN24"/>
    <mergeCell ref="CE28:CI28"/>
    <mergeCell ref="CO19:CS19"/>
    <mergeCell ref="AQ22:AU22"/>
    <mergeCell ref="AL26:AP26"/>
    <mergeCell ref="BF27:BJ27"/>
    <mergeCell ref="BP18:BT18"/>
    <mergeCell ref="AG21:AK21"/>
    <mergeCell ref="AB25:AF25"/>
    <mergeCell ref="AL16:AP16"/>
    <mergeCell ref="CT20:CX20"/>
    <mergeCell ref="CO16:CS16"/>
    <mergeCell ref="CT21:CX21"/>
    <mergeCell ref="BZ16:CD16"/>
    <mergeCell ref="CJ16:CN16"/>
    <mergeCell ref="CT14:CX16"/>
    <mergeCell ref="AV16:AZ16"/>
    <mergeCell ref="BF16:BJ16"/>
    <mergeCell ref="CT27:CX27"/>
    <mergeCell ref="CE30:CI30"/>
    <mergeCell ref="AL25:AP25"/>
    <mergeCell ref="H22:K23"/>
    <mergeCell ref="BF24:BJ24"/>
    <mergeCell ref="BU29:BY29"/>
    <mergeCell ref="CE20:CI20"/>
    <mergeCell ref="BZ19:CD19"/>
    <mergeCell ref="AB27:AF27"/>
    <mergeCell ref="CE29:CI29"/>
    <mergeCell ref="CE23:CI23"/>
    <mergeCell ref="AV29:AZ29"/>
    <mergeCell ref="BK22:BO22"/>
    <mergeCell ref="BF26:BJ26"/>
    <mergeCell ref="AQ30:AU30"/>
    <mergeCell ref="AG20:AK20"/>
    <mergeCell ref="W25:AA25"/>
    <mergeCell ref="BP26:BT26"/>
    <mergeCell ref="AQ20:AU20"/>
    <mergeCell ref="AG29:AK29"/>
    <mergeCell ref="AL29:AP29"/>
    <mergeCell ref="CT24:CX24"/>
    <mergeCell ref="U27:V27"/>
    <mergeCell ref="B16:E16"/>
    <mergeCell ref="B12:E12"/>
    <mergeCell ref="AV19:AZ19"/>
    <mergeCell ref="U28:V28"/>
    <mergeCell ref="BP20:BT20"/>
    <mergeCell ref="BK24:BO24"/>
    <mergeCell ref="AV28:AZ28"/>
    <mergeCell ref="BF25:BJ25"/>
    <mergeCell ref="H18:K19"/>
    <mergeCell ref="BP28:BT28"/>
    <mergeCell ref="B14:E14"/>
    <mergeCell ref="W18:AA18"/>
    <mergeCell ref="BA28:BE28"/>
    <mergeCell ref="BK28:BO28"/>
    <mergeCell ref="W15:AA16"/>
    <mergeCell ref="AL17:AP17"/>
    <mergeCell ref="AG27:AK27"/>
    <mergeCell ref="AQ18:AU18"/>
    <mergeCell ref="M26:T27"/>
    <mergeCell ref="AV23:AZ23"/>
    <mergeCell ref="H14:T16"/>
    <mergeCell ref="BA18:BE18"/>
    <mergeCell ref="CO30:CS30"/>
    <mergeCell ref="G66:L66"/>
    <mergeCell ref="CE17:CI17"/>
    <mergeCell ref="AA66:AD66"/>
    <mergeCell ref="AB24:AF24"/>
    <mergeCell ref="CJ21:CN21"/>
    <mergeCell ref="G14:G16"/>
    <mergeCell ref="AG25:AK25"/>
    <mergeCell ref="M28:T29"/>
    <mergeCell ref="U66:Z66"/>
    <mergeCell ref="AQ25:AU25"/>
    <mergeCell ref="M24:T25"/>
    <mergeCell ref="CE19:CI19"/>
    <mergeCell ref="BZ23:CD23"/>
    <mergeCell ref="BA17:BE17"/>
    <mergeCell ref="AB26:AF26"/>
    <mergeCell ref="W30:AA30"/>
    <mergeCell ref="CJ23:CN23"/>
    <mergeCell ref="Q66:T66"/>
    <mergeCell ref="BA22:BE22"/>
    <mergeCell ref="W20:AA20"/>
    <mergeCell ref="W14:CS14"/>
    <mergeCell ref="AL22:AP22"/>
    <mergeCell ref="BP25:BT25"/>
    <mergeCell ref="G65:T65"/>
    <mergeCell ref="AV30:AZ30"/>
    <mergeCell ref="CT30:CX30"/>
    <mergeCell ref="W22:AA22"/>
    <mergeCell ref="BZ24:CD24"/>
    <mergeCell ref="CO27:CS27"/>
    <mergeCell ref="BU28:BY28"/>
    <mergeCell ref="B18:E18"/>
    <mergeCell ref="BZ18:CD18"/>
    <mergeCell ref="BA30:BE30"/>
    <mergeCell ref="W21:AA21"/>
    <mergeCell ref="AL24:AP24"/>
    <mergeCell ref="BF23:BJ23"/>
    <mergeCell ref="U24:V24"/>
    <mergeCell ref="U18:V18"/>
    <mergeCell ref="AQ23:AU23"/>
    <mergeCell ref="AV24:AZ24"/>
    <mergeCell ref="M20:T21"/>
    <mergeCell ref="BK29:BO29"/>
    <mergeCell ref="AQ29:AU29"/>
    <mergeCell ref="BU30:BY30"/>
    <mergeCell ref="BP19:BT19"/>
    <mergeCell ref="CE22:CI22"/>
    <mergeCell ref="BK23:BO23"/>
    <mergeCell ref="G7:AK7"/>
    <mergeCell ref="CJ27:CN27"/>
    <mergeCell ref="H34:AK35"/>
    <mergeCell ref="CO22:CS22"/>
    <mergeCell ref="CT18:CX18"/>
    <mergeCell ref="CO25:CS25"/>
    <mergeCell ref="AB19:AF19"/>
    <mergeCell ref="CJ17:CN17"/>
    <mergeCell ref="CE21:CI21"/>
    <mergeCell ref="BZ25:CD25"/>
    <mergeCell ref="AG24:AK24"/>
    <mergeCell ref="H20:K21"/>
    <mergeCell ref="AL19:AP19"/>
    <mergeCell ref="CO21:CS21"/>
    <mergeCell ref="AB28:AF28"/>
    <mergeCell ref="U19:V19"/>
    <mergeCell ref="BF20:BJ20"/>
    <mergeCell ref="BZ27:CD27"/>
    <mergeCell ref="BF17:BJ17"/>
    <mergeCell ref="CT22:CX22"/>
    <mergeCell ref="AG26:AK26"/>
    <mergeCell ref="CO23:CS23"/>
    <mergeCell ref="AB30:AF30"/>
    <mergeCell ref="BP30:BT30"/>
    <mergeCell ref="B6:E6"/>
    <mergeCell ref="BZ17:CD17"/>
    <mergeCell ref="BK21:BO21"/>
    <mergeCell ref="AB20:AF20"/>
    <mergeCell ref="B15:E15"/>
    <mergeCell ref="BF22:BJ22"/>
    <mergeCell ref="AL30:AP30"/>
    <mergeCell ref="CE16:CI16"/>
    <mergeCell ref="AB29:AF29"/>
    <mergeCell ref="AV22:AZ22"/>
    <mergeCell ref="BF19:BJ19"/>
    <mergeCell ref="BA23:BE23"/>
    <mergeCell ref="BK27:BO27"/>
    <mergeCell ref="BP22:BT22"/>
    <mergeCell ref="BF28:BJ28"/>
    <mergeCell ref="BU18:BY18"/>
    <mergeCell ref="BU27:BY27"/>
    <mergeCell ref="W26:AA26"/>
    <mergeCell ref="AQ16:AU16"/>
    <mergeCell ref="BZ28:CD28"/>
    <mergeCell ref="CE18:CI18"/>
    <mergeCell ref="AV21:AZ21"/>
    <mergeCell ref="BU17:BY17"/>
    <mergeCell ref="BP21:BT21"/>
    <mergeCell ref="AE66:AH66"/>
    <mergeCell ref="BU19:BY19"/>
    <mergeCell ref="CJ22:CN22"/>
    <mergeCell ref="BP23:BT23"/>
    <mergeCell ref="AQ17:AU17"/>
    <mergeCell ref="U21:V21"/>
    <mergeCell ref="BF29:BJ29"/>
    <mergeCell ref="AG19:AK19"/>
    <mergeCell ref="CE25:CI25"/>
    <mergeCell ref="AG28:AK28"/>
    <mergeCell ref="AQ19:AU19"/>
    <mergeCell ref="H33:AK33"/>
    <mergeCell ref="AQ28:AU28"/>
    <mergeCell ref="I39:V39"/>
    <mergeCell ref="H43:AK46"/>
    <mergeCell ref="I38:V38"/>
    <mergeCell ref="CJ18:CN18"/>
    <mergeCell ref="BA21:BE21"/>
    <mergeCell ref="AV25:AZ25"/>
    <mergeCell ref="BU21:BY21"/>
    <mergeCell ref="BZ30:CD30"/>
    <mergeCell ref="W17:AA17"/>
    <mergeCell ref="I37:V37"/>
    <mergeCell ref="X39:AB39"/>
    <mergeCell ref="CJ30:CN30"/>
    <mergeCell ref="BA20:BE20"/>
    <mergeCell ref="BK17:BO17"/>
    <mergeCell ref="BF21:BJ21"/>
    <mergeCell ref="AG30:AK30"/>
    <mergeCell ref="BU20:BY20"/>
    <mergeCell ref="BA29:BE29"/>
    <mergeCell ref="W29:AA29"/>
    <mergeCell ref="B19:E19"/>
    <mergeCell ref="W23:AA23"/>
    <mergeCell ref="U26:V26"/>
    <mergeCell ref="B28:E28"/>
    <mergeCell ref="AG23:AK23"/>
    <mergeCell ref="AV26:AZ26"/>
    <mergeCell ref="M22:T23"/>
    <mergeCell ref="BP27:BT27"/>
    <mergeCell ref="BU22:BY22"/>
    <mergeCell ref="H26:K27"/>
    <mergeCell ref="BF30:BJ30"/>
    <mergeCell ref="BK19:BO19"/>
    <mergeCell ref="CJ28:CN28"/>
    <mergeCell ref="U22:V22"/>
    <mergeCell ref="AQ26:AU26"/>
    <mergeCell ref="CJ25:CN25"/>
    <mergeCell ref="CT26:CX26"/>
    <mergeCell ref="CE26:CI26"/>
    <mergeCell ref="BZ20:CD20"/>
    <mergeCell ref="BK26:BO26"/>
    <mergeCell ref="CT29:CX29"/>
    <mergeCell ref="B17:E17"/>
    <mergeCell ref="AB17:AF17"/>
    <mergeCell ref="CO26:CS26"/>
    <mergeCell ref="CE27:CI27"/>
    <mergeCell ref="BZ26:CD26"/>
    <mergeCell ref="CT19:CX19"/>
    <mergeCell ref="CO18:CS18"/>
    <mergeCell ref="BU24:BY24"/>
    <mergeCell ref="CT23:CX23"/>
    <mergeCell ref="CO17:CS17"/>
    <mergeCell ref="CO20:CS20"/>
    <mergeCell ref="CT17:CX17"/>
    <mergeCell ref="U20:V20"/>
    <mergeCell ref="BU26:BY26"/>
    <mergeCell ref="AV20:AZ20"/>
    <mergeCell ref="AQ24:AU24"/>
    <mergeCell ref="BA19:BE19"/>
    <mergeCell ref="BP17:BT17"/>
    <mergeCell ref="CJ20:CN20"/>
    <mergeCell ref="CT25:CX25"/>
    <mergeCell ref="BK25:BO25"/>
    <mergeCell ref="AL20:AP20"/>
    <mergeCell ref="U65:AH65"/>
    <mergeCell ref="B4:E4"/>
    <mergeCell ref="BU23:BY23"/>
    <mergeCell ref="M66:P66"/>
    <mergeCell ref="AV17:AZ17"/>
    <mergeCell ref="AQ21:AU21"/>
    <mergeCell ref="U25:V25"/>
    <mergeCell ref="X37:AB37"/>
    <mergeCell ref="AB22:AF22"/>
    <mergeCell ref="AL28:AP28"/>
    <mergeCell ref="BA27:BE27"/>
    <mergeCell ref="BK18:BO18"/>
    <mergeCell ref="AB21:AF21"/>
    <mergeCell ref="AG16:AK16"/>
    <mergeCell ref="AL21:AP21"/>
    <mergeCell ref="BA24:BE24"/>
    <mergeCell ref="BP29:BT29"/>
    <mergeCell ref="H28:K29"/>
    <mergeCell ref="W27:AA27"/>
    <mergeCell ref="BU25:BY25"/>
    <mergeCell ref="AV18:AZ18"/>
    <mergeCell ref="B8:E8"/>
    <mergeCell ref="AB15:CS15"/>
    <mergeCell ref="I48:AB48"/>
    <mergeCell ref="BZ22:CD22"/>
    <mergeCell ref="U29:V29"/>
    <mergeCell ref="BA16:BE16"/>
    <mergeCell ref="BK20:BO20"/>
    <mergeCell ref="U23:V23"/>
    <mergeCell ref="BA25:BE25"/>
    <mergeCell ref="BK16:BO16"/>
    <mergeCell ref="BP24:BT24"/>
    <mergeCell ref="U14:V16"/>
    <mergeCell ref="W19:AA19"/>
    <mergeCell ref="BZ21:CD21"/>
    <mergeCell ref="W28:AA28"/>
    <mergeCell ref="AQ27:AU27"/>
    <mergeCell ref="AB18:AF18"/>
    <mergeCell ref="B10:E10"/>
    <mergeCell ref="BF18:BJ18"/>
    <mergeCell ref="AL23:AP23"/>
    <mergeCell ref="BA26:BE26"/>
    <mergeCell ref="AV27:AZ27"/>
    <mergeCell ref="CO28:CS28"/>
    <mergeCell ref="CE24:CI24"/>
    <mergeCell ref="CO29:CS29"/>
    <mergeCell ref="BZ29:CD29"/>
    <mergeCell ref="G9:Z11"/>
    <mergeCell ref="B13:E13"/>
    <mergeCell ref="AB23:AF23"/>
    <mergeCell ref="AG18:AK18"/>
    <mergeCell ref="B20:E20"/>
    <mergeCell ref="W24:AA24"/>
    <mergeCell ref="AL27:AP27"/>
    <mergeCell ref="CJ19:CN19"/>
    <mergeCell ref="CO24:CS24"/>
    <mergeCell ref="BU16:BY16"/>
    <mergeCell ref="AB16:AF16"/>
    <mergeCell ref="AG17:AK17"/>
    <mergeCell ref="H24:K25"/>
    <mergeCell ref="M18:T19"/>
    <mergeCell ref="CJ26:CN26"/>
    <mergeCell ref="AL18:AP18"/>
    <mergeCell ref="CJ29:CN29"/>
  </mergeCells>
  <dataValidations count="1">
    <dataValidation type="list" allowBlank="1" showInputMessage="1" showErrorMessage="1" sqref="I38:V38" xr:uid="{6B8F7A86-C1ED-4740-9770-0CB4BC2B0F0E}">
      <formula1>_xlfn.ANCHORARRAY($A$16)</formula1>
    </dataValidation>
  </dataValidations>
  <hyperlinks>
    <hyperlink ref="B4" location="PANDUAN!A1" display="PANDUAN" xr:uid="{00000000-0004-0000-EC00-000000000000}"/>
    <hyperlink ref="B6" location="'EWS DIRECTORY'!A1" display="EWS DIRECTORY" xr:uid="{00000000-0004-0000-EC00-000001000000}"/>
    <hyperlink ref="B8" location="'DATA PEMICU'!A1" display="DATA PEMICU" xr:uid="{00000000-0004-0000-EC00-000002000000}"/>
    <hyperlink ref="B10" location="'DATA PENGUJI'!A1" display="DATA PENGUJI" xr:uid="{00000000-0004-0000-EC00-000003000000}"/>
    <hyperlink ref="B12" location="'MAIN LEVEL'!A1" display="MAIN LEVEL" xr:uid="{00000000-0004-0000-EC00-000004000000}"/>
  </hyperlinks>
  <pageMargins left="0.70866141732283472" right="0.31496062992125978" top="0.55118110236220474" bottom="0.55118110236220474" header="0" footer="0"/>
  <pageSetup paperSize="9" scale="77" orientation="portrait"/>
  <extLst>
    <ext xmlns:x14="http://schemas.microsoft.com/office/spreadsheetml/2009/9/main" uri="{CCE6A557-97BC-4b89-ADB6-D9C93CAAB3DF}">
      <x14:dataValidations xmlns:xm="http://schemas.microsoft.com/office/excel/2006/main" count="1">
        <x14:dataValidation type="list" allowBlank="1" showInputMessage="1" showErrorMessage="1" xr:uid="{71C886DC-7016-4934-9F43-DAEB941306DB}">
          <x14:formula1>
            <xm:f>MASTER!$Q$2:$Q$6</xm:f>
          </x14:formula1>
          <xm:sqref>I48:AB48</xm:sqref>
        </x14:dataValidation>
      </x14:dataValidations>
    </ext>
  </extLst>
</worksheet>
</file>

<file path=xl/worksheets/sheet2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D00-000000000000}">
  <sheetPr codeName="Sheet111">
    <tabColor theme="4" tint="-0.249977111117893"/>
  </sheetPr>
  <dimension ref="A1:AX63"/>
  <sheetViews>
    <sheetView topLeftCell="B1" zoomScaleNormal="100" workbookViewId="0">
      <selection activeCell="B12" sqref="B12:E12"/>
    </sheetView>
  </sheetViews>
  <sheetFormatPr defaultColWidth="3.88671875" defaultRowHeight="15" customHeight="1" x14ac:dyDescent="0.25"/>
  <cols>
    <col min="1" max="1" width="0" style="110" hidden="1"/>
    <col min="2" max="5" width="3.88671875" style="177" customWidth="1"/>
    <col min="6" max="6" width="3.88671875" style="110" customWidth="1"/>
    <col min="7" max="7" width="3.88671875" style="443" customWidth="1"/>
    <col min="8" max="16384" width="3.88671875" style="443"/>
  </cols>
  <sheetData>
    <row r="1" spans="2:46" ht="14.25" customHeight="1" x14ac:dyDescent="0.25">
      <c r="G1" s="223"/>
      <c r="H1" s="223"/>
      <c r="I1" s="223"/>
      <c r="J1" s="223"/>
      <c r="K1" s="223"/>
      <c r="L1" s="223"/>
      <c r="M1" s="223"/>
      <c r="N1" s="223"/>
      <c r="O1" s="223"/>
      <c r="P1" s="223"/>
      <c r="Q1" s="223"/>
      <c r="R1" s="223"/>
      <c r="S1" s="223"/>
      <c r="T1" s="223"/>
      <c r="U1" s="223"/>
      <c r="V1" s="223"/>
      <c r="W1" s="223"/>
      <c r="X1" s="223"/>
    </row>
    <row r="2" spans="2:46" ht="14.25" customHeight="1" x14ac:dyDescent="0.25">
      <c r="G2" s="55" t="s">
        <v>1674</v>
      </c>
      <c r="H2" s="55"/>
      <c r="I2" s="55"/>
      <c r="J2" s="55"/>
      <c r="K2" s="55"/>
      <c r="L2" s="55"/>
      <c r="M2" s="55"/>
      <c r="N2" s="55"/>
    </row>
    <row r="3" spans="2:46" ht="14.25" customHeight="1" x14ac:dyDescent="0.25">
      <c r="B3" s="111"/>
      <c r="C3" s="111"/>
      <c r="D3" s="111"/>
      <c r="E3" s="111"/>
      <c r="G3" s="55"/>
      <c r="H3" s="55"/>
      <c r="I3" s="55"/>
      <c r="J3" s="55"/>
      <c r="K3" s="55"/>
      <c r="L3" s="55"/>
      <c r="M3" s="55"/>
      <c r="N3" s="55"/>
    </row>
    <row r="4" spans="2:46" ht="14.25" customHeight="1" x14ac:dyDescent="0.25">
      <c r="B4" s="762" t="s">
        <v>79</v>
      </c>
      <c r="C4" s="761"/>
      <c r="D4" s="761"/>
      <c r="E4" s="761"/>
      <c r="G4" s="55"/>
      <c r="H4" s="55"/>
      <c r="I4" s="55"/>
      <c r="J4" s="55"/>
      <c r="K4" s="55"/>
      <c r="L4" s="55"/>
      <c r="M4" s="55"/>
      <c r="N4" s="55"/>
    </row>
    <row r="5" spans="2:46" ht="14.25" customHeight="1" x14ac:dyDescent="0.25">
      <c r="B5" s="111"/>
      <c r="C5" s="111"/>
      <c r="D5" s="111"/>
      <c r="E5" s="111"/>
      <c r="G5" s="55"/>
      <c r="H5" s="55"/>
      <c r="I5" s="55"/>
      <c r="J5" s="55"/>
      <c r="K5" s="55"/>
      <c r="L5" s="55"/>
      <c r="M5" s="55"/>
      <c r="N5" s="55"/>
    </row>
    <row r="6" spans="2:46" ht="14.25" customHeight="1" x14ac:dyDescent="0.25">
      <c r="B6" s="762" t="s">
        <v>87</v>
      </c>
      <c r="C6" s="761"/>
      <c r="D6" s="761"/>
      <c r="E6" s="761"/>
      <c r="G6" s="55"/>
      <c r="H6" s="55"/>
      <c r="I6" s="55"/>
      <c r="J6" s="55"/>
      <c r="K6" s="55"/>
      <c r="L6" s="55"/>
      <c r="M6" s="55"/>
      <c r="N6" s="55"/>
    </row>
    <row r="7" spans="2:46" ht="15" customHeight="1" x14ac:dyDescent="0.25">
      <c r="B7" s="111"/>
      <c r="C7" s="111"/>
      <c r="D7" s="111"/>
      <c r="E7" s="111"/>
      <c r="G7" s="996" t="s">
        <v>1774</v>
      </c>
      <c r="H7" s="997"/>
      <c r="I7" s="997"/>
      <c r="J7" s="997"/>
      <c r="K7" s="997"/>
      <c r="L7" s="997"/>
      <c r="M7" s="997"/>
      <c r="N7" s="997"/>
      <c r="O7" s="997"/>
      <c r="P7" s="997"/>
      <c r="Q7" s="997"/>
      <c r="R7" s="997"/>
      <c r="S7" s="997"/>
      <c r="T7" s="997"/>
      <c r="U7" s="997"/>
      <c r="V7" s="997"/>
      <c r="W7" s="997"/>
      <c r="X7" s="997"/>
      <c r="Y7" s="997"/>
      <c r="Z7" s="997"/>
      <c r="AA7" s="997"/>
      <c r="AB7" s="997"/>
      <c r="AC7" s="997"/>
      <c r="AD7" s="997"/>
      <c r="AE7" s="997"/>
      <c r="AF7" s="997"/>
      <c r="AG7" s="997"/>
      <c r="AH7" s="997"/>
      <c r="AI7" s="997"/>
      <c r="AJ7" s="997"/>
      <c r="AK7" s="997"/>
      <c r="AL7" s="997"/>
      <c r="AM7" s="997"/>
      <c r="AN7" s="997"/>
      <c r="AO7" s="997"/>
      <c r="AP7" s="997"/>
      <c r="AQ7" s="997"/>
      <c r="AR7" s="997"/>
      <c r="AS7" s="58"/>
    </row>
    <row r="8" spans="2:46" ht="14.25" customHeight="1" x14ac:dyDescent="0.25">
      <c r="B8" s="762" t="s">
        <v>94</v>
      </c>
      <c r="C8" s="761"/>
      <c r="D8" s="761"/>
      <c r="E8" s="761"/>
      <c r="G8" s="55"/>
      <c r="H8" s="55"/>
      <c r="I8" s="55"/>
      <c r="J8" s="55"/>
      <c r="K8" s="55"/>
      <c r="L8" s="55"/>
      <c r="M8" s="55"/>
      <c r="N8" s="55"/>
    </row>
    <row r="9" spans="2:46" ht="14.25" customHeight="1" x14ac:dyDescent="0.25">
      <c r="B9" s="111"/>
      <c r="C9" s="111"/>
      <c r="D9" s="111"/>
      <c r="E9" s="111"/>
      <c r="G9" s="999" t="str">
        <f>"Rincian "&amp;'F-3-1'!H18&amp;" "&amp;'F-3-1'!M18</f>
        <v>Rincian Pendapatan Bunga dan Jasa Giro Berdasarkan Data Internal dan Eksternal yang dimiliki DJP</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997"/>
      <c r="I10" s="997"/>
      <c r="J10" s="997"/>
      <c r="K10" s="997"/>
      <c r="L10" s="997"/>
      <c r="M10" s="997"/>
      <c r="N10" s="997"/>
      <c r="O10" s="997"/>
      <c r="P10" s="997"/>
      <c r="Q10" s="997"/>
      <c r="R10" s="997"/>
      <c r="S10" s="997"/>
      <c r="T10" s="997"/>
      <c r="U10" s="997"/>
      <c r="V10" s="997"/>
      <c r="W10" s="997"/>
      <c r="X10" s="997"/>
      <c r="Y10" s="997"/>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row>
    <row r="13" spans="2:46" ht="14.25" customHeight="1" x14ac:dyDescent="0.25">
      <c r="B13" s="962" t="str">
        <f>HYPERLINK("#'"&amp;'EWS DIRECTORY'!$J$235&amp;"'!A1",'EWS DIRECTORY'!$J$235)</f>
        <v>F-3</v>
      </c>
      <c r="C13" s="761"/>
      <c r="D13" s="761"/>
      <c r="E13" s="761"/>
      <c r="G13" s="55" t="s">
        <v>1680</v>
      </c>
      <c r="H13" s="55"/>
      <c r="I13" s="254"/>
      <c r="J13" s="254"/>
      <c r="K13" s="254"/>
      <c r="L13" s="254"/>
      <c r="M13" s="254"/>
      <c r="N13" s="254"/>
    </row>
    <row r="14" spans="2:46" ht="14.25" customHeight="1" x14ac:dyDescent="0.25">
      <c r="B14" s="931" t="str">
        <f>HYPERLINK("#'"&amp;'EWS DIRECTORY'!$J$236&amp;"'!A1",'EWS DIRECTORY'!$J$236)</f>
        <v>F-3-1</v>
      </c>
      <c r="C14" s="761"/>
      <c r="D14" s="761"/>
      <c r="E14" s="761"/>
      <c r="G14" s="55"/>
      <c r="H14" s="55"/>
      <c r="I14" s="254"/>
      <c r="J14" s="254"/>
      <c r="K14" s="254"/>
      <c r="L14" s="254"/>
      <c r="M14" s="254"/>
      <c r="N14" s="254"/>
    </row>
    <row r="15" spans="2:46" ht="14.25" customHeight="1" x14ac:dyDescent="0.25">
      <c r="B15" s="927" t="str">
        <f>HYPERLINK("#'"&amp;'EWS DIRECTORY'!$J$237&amp;"'!A1",'EWS DIRECTORY'!$J$237)</f>
        <v>F-3-1-1</v>
      </c>
      <c r="C15" s="761"/>
      <c r="D15" s="761"/>
      <c r="E15" s="761"/>
      <c r="G15" s="55"/>
      <c r="H15" s="55"/>
      <c r="I15" s="254"/>
      <c r="J15" s="254"/>
      <c r="K15" s="254"/>
      <c r="L15" s="254"/>
      <c r="M15" s="254"/>
      <c r="N15" s="254"/>
    </row>
    <row r="16" spans="2:46" ht="14.25" customHeight="1" x14ac:dyDescent="0.25">
      <c r="B16" s="929" t="str">
        <f>HYPERLINK("#'"&amp;'EWS DIRECTORY'!$J$238&amp;"'!A1",'EWS DIRECTORY'!$J$238)</f>
        <v>F-3-1-2</v>
      </c>
      <c r="C16" s="761"/>
      <c r="D16" s="761"/>
      <c r="E16" s="761"/>
      <c r="G16" s="55"/>
      <c r="H16" s="55"/>
      <c r="I16" s="254"/>
      <c r="J16" s="254"/>
      <c r="K16" s="254"/>
      <c r="L16" s="254"/>
      <c r="M16" s="254"/>
      <c r="N16" s="254"/>
    </row>
    <row r="17" spans="2:50" ht="14.25" customHeight="1" x14ac:dyDescent="0.25">
      <c r="B17" s="929" t="str">
        <f>HYPERLINK("#'"&amp;'EWS DIRECTORY'!$J$239&amp;"'!A1",'EWS DIRECTORY'!$J$239)</f>
        <v>F-3-1-3</v>
      </c>
      <c r="C17" s="761"/>
      <c r="D17" s="761"/>
      <c r="E17" s="761"/>
      <c r="G17" s="55" t="s">
        <v>1681</v>
      </c>
      <c r="H17" s="55"/>
      <c r="I17" s="55"/>
      <c r="J17" s="254"/>
      <c r="K17" s="254"/>
      <c r="L17" s="254"/>
      <c r="M17" s="254"/>
      <c r="N17" s="254"/>
    </row>
    <row r="18" spans="2:50" ht="14.25" customHeight="1" x14ac:dyDescent="0.25">
      <c r="B18" s="929" t="str">
        <f>HYPERLINK("#'"&amp;'EWS DIRECTORY'!$J$240&amp;"'!A1",'EWS DIRECTORY'!$J$240)</f>
        <v>F-3-1-4</v>
      </c>
      <c r="C18" s="761"/>
      <c r="D18" s="761"/>
      <c r="E18" s="761"/>
      <c r="G18" s="55" t="s">
        <v>1744</v>
      </c>
      <c r="H18" s="55"/>
      <c r="I18" s="55" t="s">
        <v>1744</v>
      </c>
      <c r="J18" s="254"/>
      <c r="K18" s="254"/>
      <c r="L18" s="254"/>
      <c r="M18" s="254"/>
      <c r="N18" s="254"/>
    </row>
    <row r="19" spans="2:50" ht="14.25" customHeight="1" x14ac:dyDescent="0.25">
      <c r="B19" s="929" t="str">
        <f>HYPERLINK("#'"&amp;'EWS DIRECTORY'!$J$241&amp;"'!A1",'EWS DIRECTORY'!$J$241)</f>
        <v>F-3-1-5</v>
      </c>
      <c r="C19" s="761"/>
      <c r="D19" s="761"/>
      <c r="E19" s="761"/>
    </row>
    <row r="20" spans="2:50" ht="14.25" customHeight="1" x14ac:dyDescent="0.25">
      <c r="B20" s="929" t="str">
        <f>HYPERLINK("#'"&amp;'EWS DIRECTORY'!$J$242&amp;"'!A1",'EWS DIRECTORY'!$J$242)</f>
        <v>F-3-1-6</v>
      </c>
      <c r="C20" s="761"/>
      <c r="D20" s="761"/>
      <c r="E20" s="761"/>
      <c r="G20" s="55" t="s">
        <v>1791</v>
      </c>
    </row>
    <row r="21" spans="2:50" ht="14.25" customHeight="1" x14ac:dyDescent="0.25">
      <c r="G21" s="55"/>
    </row>
    <row r="22" spans="2:50" ht="14.25" customHeight="1" x14ac:dyDescent="0.25">
      <c r="G22" s="55"/>
      <c r="H22" s="990" t="s">
        <v>1445</v>
      </c>
      <c r="I22" s="790"/>
      <c r="J22" s="994" t="s">
        <v>1446</v>
      </c>
      <c r="K22" s="764"/>
      <c r="L22" s="764"/>
      <c r="M22" s="764"/>
      <c r="N22" s="764"/>
      <c r="O22" s="764"/>
      <c r="P22" s="764"/>
      <c r="Q22" s="764"/>
      <c r="R22" s="764"/>
      <c r="S22" s="764"/>
      <c r="T22" s="764"/>
      <c r="U22" s="764"/>
      <c r="V22" s="764"/>
      <c r="W22" s="764"/>
      <c r="X22" s="764"/>
      <c r="Y22" s="764"/>
      <c r="Z22" s="764"/>
      <c r="AA22" s="764"/>
      <c r="AB22" s="764"/>
      <c r="AC22" s="764"/>
      <c r="AD22" s="764"/>
      <c r="AE22" s="764"/>
      <c r="AF22" s="764"/>
      <c r="AG22" s="764"/>
      <c r="AH22" s="764"/>
      <c r="AI22" s="764"/>
      <c r="AJ22" s="764"/>
      <c r="AK22" s="764"/>
      <c r="AL22" s="764"/>
      <c r="AM22" s="764"/>
      <c r="AN22" s="764"/>
      <c r="AO22" s="764"/>
      <c r="AP22" s="764"/>
      <c r="AQ22" s="764"/>
      <c r="AR22" s="764"/>
      <c r="AS22" s="764"/>
      <c r="AT22" s="764"/>
      <c r="AU22" s="764"/>
      <c r="AV22" s="764"/>
      <c r="AW22" s="764"/>
      <c r="AX22" s="765"/>
    </row>
    <row r="23" spans="2:50" ht="14.25" customHeight="1" x14ac:dyDescent="0.25">
      <c r="G23" s="55"/>
      <c r="H23" s="806"/>
      <c r="I23" s="807"/>
      <c r="J23" s="978" t="s">
        <v>1452</v>
      </c>
      <c r="K23" s="764"/>
      <c r="L23" s="764"/>
      <c r="M23" s="764"/>
      <c r="N23" s="764"/>
      <c r="O23" s="764"/>
      <c r="P23" s="765"/>
      <c r="Q23" s="978" t="s">
        <v>1453</v>
      </c>
      <c r="R23" s="764"/>
      <c r="S23" s="764"/>
      <c r="T23" s="764"/>
      <c r="U23" s="764"/>
      <c r="V23" s="764"/>
      <c r="W23" s="765"/>
      <c r="X23" s="978" t="s">
        <v>1454</v>
      </c>
      <c r="Y23" s="764"/>
      <c r="Z23" s="764"/>
      <c r="AA23" s="764"/>
      <c r="AB23" s="764"/>
      <c r="AC23" s="764"/>
      <c r="AD23" s="765"/>
      <c r="AE23" s="978" t="s">
        <v>1455</v>
      </c>
      <c r="AF23" s="764"/>
      <c r="AG23" s="764"/>
      <c r="AH23" s="764"/>
      <c r="AI23" s="764"/>
      <c r="AJ23" s="764"/>
      <c r="AK23" s="765"/>
      <c r="AL23" s="978" t="s">
        <v>1456</v>
      </c>
      <c r="AM23" s="764"/>
      <c r="AN23" s="764"/>
      <c r="AO23" s="764"/>
      <c r="AP23" s="764"/>
      <c r="AQ23" s="764"/>
      <c r="AR23" s="764"/>
      <c r="AS23" s="765"/>
      <c r="AT23" s="978" t="s">
        <v>1457</v>
      </c>
      <c r="AU23" s="764"/>
      <c r="AV23" s="764"/>
      <c r="AW23" s="764"/>
      <c r="AX23" s="765"/>
    </row>
    <row r="24" spans="2:50" ht="40.5" customHeight="1" x14ac:dyDescent="0.25">
      <c r="G24" s="55"/>
      <c r="H24" s="991">
        <v>1</v>
      </c>
      <c r="I24" s="765"/>
      <c r="J24" s="984" t="e">
        <f>ID_MS_TH_PJK</f>
        <v>#N/A</v>
      </c>
      <c r="K24" s="764"/>
      <c r="L24" s="764"/>
      <c r="M24" s="764"/>
      <c r="N24" s="764"/>
      <c r="O24" s="764"/>
      <c r="P24" s="765"/>
      <c r="Q24" s="984" t="e">
        <f>NO_BPS</f>
        <v>#N/A</v>
      </c>
      <c r="R24" s="764"/>
      <c r="S24" s="764"/>
      <c r="T24" s="764"/>
      <c r="U24" s="764"/>
      <c r="V24" s="764"/>
      <c r="W24" s="765"/>
      <c r="X24" s="984" t="e">
        <f>PEMBETULAN_KE</f>
        <v>#N/A</v>
      </c>
      <c r="Y24" s="764"/>
      <c r="Z24" s="764"/>
      <c r="AA24" s="764"/>
      <c r="AB24" s="764"/>
      <c r="AC24" s="764"/>
      <c r="AD24" s="765"/>
      <c r="AE24" s="998" t="e">
        <f>TGL_TERIMA</f>
        <v>#N/A</v>
      </c>
      <c r="AF24" s="764"/>
      <c r="AG24" s="764"/>
      <c r="AH24" s="764"/>
      <c r="AI24" s="764"/>
      <c r="AJ24" s="764"/>
      <c r="AK24" s="765"/>
      <c r="AL24" s="984" t="s">
        <v>1517</v>
      </c>
      <c r="AM24" s="764"/>
      <c r="AN24" s="764"/>
      <c r="AO24" s="764"/>
      <c r="AP24" s="764"/>
      <c r="AQ24" s="764"/>
      <c r="AR24" s="764"/>
      <c r="AS24" s="765"/>
      <c r="AT24" s="1135">
        <f>'MAIN LEVEL'!AB54</f>
        <v>0</v>
      </c>
      <c r="AU24" s="764"/>
      <c r="AV24" s="764"/>
      <c r="AW24" s="764"/>
      <c r="AX24" s="765"/>
    </row>
    <row r="25" spans="2:50" ht="14.25" customHeight="1" x14ac:dyDescent="0.25">
      <c r="G25" s="55"/>
      <c r="H25" s="255"/>
      <c r="I25" s="255"/>
      <c r="J25" s="255"/>
      <c r="K25" s="255"/>
      <c r="L25" s="255"/>
      <c r="M25" s="255"/>
      <c r="N25" s="255"/>
      <c r="O25" s="255"/>
      <c r="P25" s="255"/>
      <c r="Q25" s="255"/>
      <c r="R25" s="255"/>
      <c r="AT25" s="536"/>
      <c r="AU25" s="536"/>
      <c r="AV25" s="536"/>
      <c r="AW25" s="536"/>
      <c r="AX25" s="536"/>
    </row>
    <row r="26" spans="2:50" ht="14.25" customHeight="1" x14ac:dyDescent="0.25">
      <c r="G26" s="55"/>
      <c r="H26" s="255"/>
      <c r="I26" s="255"/>
      <c r="J26" s="255"/>
      <c r="K26" s="255"/>
      <c r="L26" s="255"/>
      <c r="M26" s="255"/>
      <c r="N26" s="255"/>
      <c r="O26" s="255"/>
      <c r="P26" s="255"/>
      <c r="Q26" s="255"/>
      <c r="R26" s="255"/>
      <c r="AT26" s="536"/>
      <c r="AU26" s="536"/>
      <c r="AV26" s="536"/>
      <c r="AW26" s="536"/>
      <c r="AX26" s="536"/>
    </row>
    <row r="27" spans="2:50" ht="14.25" customHeight="1" x14ac:dyDescent="0.25">
      <c r="G27" s="55"/>
      <c r="H27" s="255"/>
      <c r="I27" s="255"/>
      <c r="J27" s="255"/>
      <c r="K27" s="255"/>
      <c r="L27" s="255"/>
      <c r="M27" s="255"/>
      <c r="N27" s="255"/>
      <c r="O27" s="255"/>
      <c r="P27" s="255"/>
      <c r="Q27" s="255"/>
      <c r="R27" s="255"/>
      <c r="AT27" s="536"/>
      <c r="AU27" s="536"/>
      <c r="AV27" s="536"/>
      <c r="AW27" s="536"/>
      <c r="AX27" s="536"/>
    </row>
    <row r="28" spans="2:50" ht="14.25" customHeight="1" x14ac:dyDescent="0.25">
      <c r="B28" s="760"/>
      <c r="C28" s="761"/>
      <c r="D28" s="761"/>
      <c r="E28" s="761"/>
      <c r="G28" s="55"/>
      <c r="H28" s="990" t="s">
        <v>1445</v>
      </c>
      <c r="I28" s="790"/>
      <c r="J28" s="990" t="s">
        <v>1478</v>
      </c>
      <c r="K28" s="789"/>
      <c r="L28" s="789"/>
      <c r="M28" s="790"/>
      <c r="N28" s="994" t="s">
        <v>1792</v>
      </c>
      <c r="O28" s="764"/>
      <c r="P28" s="764"/>
      <c r="Q28" s="764"/>
      <c r="R28" s="764"/>
      <c r="S28" s="764"/>
      <c r="T28" s="764"/>
      <c r="U28" s="764"/>
      <c r="V28" s="764"/>
      <c r="W28" s="764"/>
      <c r="X28" s="764"/>
      <c r="Y28" s="764"/>
      <c r="Z28" s="765"/>
      <c r="AA28" s="994" t="s">
        <v>1793</v>
      </c>
      <c r="AB28" s="764"/>
      <c r="AC28" s="764"/>
      <c r="AD28" s="764"/>
      <c r="AE28" s="764"/>
      <c r="AF28" s="764"/>
      <c r="AG28" s="764"/>
      <c r="AH28" s="764"/>
      <c r="AI28" s="764"/>
      <c r="AJ28" s="764"/>
      <c r="AK28" s="764"/>
      <c r="AL28" s="764"/>
      <c r="AM28" s="764"/>
      <c r="AN28" s="764"/>
      <c r="AO28" s="764"/>
      <c r="AP28" s="764"/>
      <c r="AQ28" s="764"/>
      <c r="AR28" s="764"/>
      <c r="AS28" s="765"/>
      <c r="AT28" s="990" t="s">
        <v>1481</v>
      </c>
      <c r="AU28" s="789"/>
      <c r="AV28" s="789"/>
      <c r="AW28" s="789"/>
      <c r="AX28" s="790"/>
    </row>
    <row r="29" spans="2:50" ht="14.25" customHeight="1" x14ac:dyDescent="0.25">
      <c r="G29" s="55"/>
      <c r="H29" s="806"/>
      <c r="I29" s="807"/>
      <c r="J29" s="806"/>
      <c r="K29" s="794"/>
      <c r="L29" s="794"/>
      <c r="M29" s="807"/>
      <c r="N29" s="978" t="s">
        <v>796</v>
      </c>
      <c r="O29" s="764"/>
      <c r="P29" s="764"/>
      <c r="Q29" s="764"/>
      <c r="R29" s="764"/>
      <c r="S29" s="764"/>
      <c r="T29" s="765"/>
      <c r="U29" s="978" t="s">
        <v>1401</v>
      </c>
      <c r="V29" s="764"/>
      <c r="W29" s="764"/>
      <c r="X29" s="764"/>
      <c r="Y29" s="764"/>
      <c r="Z29" s="765"/>
      <c r="AA29" s="978" t="s">
        <v>796</v>
      </c>
      <c r="AB29" s="764"/>
      <c r="AC29" s="764"/>
      <c r="AD29" s="764"/>
      <c r="AE29" s="764"/>
      <c r="AF29" s="765"/>
      <c r="AG29" s="978" t="s">
        <v>1794</v>
      </c>
      <c r="AH29" s="764"/>
      <c r="AI29" s="764"/>
      <c r="AJ29" s="764"/>
      <c r="AK29" s="764"/>
      <c r="AL29" s="764"/>
      <c r="AM29" s="765"/>
      <c r="AN29" s="978" t="s">
        <v>1510</v>
      </c>
      <c r="AO29" s="764"/>
      <c r="AP29" s="764"/>
      <c r="AQ29" s="764"/>
      <c r="AR29" s="764"/>
      <c r="AS29" s="765"/>
      <c r="AT29" s="806"/>
      <c r="AU29" s="794"/>
      <c r="AV29" s="794"/>
      <c r="AW29" s="794"/>
      <c r="AX29" s="807"/>
    </row>
    <row r="30" spans="2:50" ht="14.25" customHeight="1" x14ac:dyDescent="0.25">
      <c r="B30" s="760"/>
      <c r="C30" s="761"/>
      <c r="D30" s="761"/>
      <c r="E30" s="761"/>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2:50" ht="14.2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2:50" ht="15" customHeight="1" x14ac:dyDescent="0.25">
      <c r="B32" s="760"/>
      <c r="C32" s="761"/>
      <c r="D32" s="761"/>
      <c r="E32" s="761"/>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2:50" ht="15" customHeight="1"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2:50" ht="15" customHeight="1" x14ac:dyDescent="0.25">
      <c r="B34" s="760"/>
      <c r="C34" s="761"/>
      <c r="D34" s="761"/>
      <c r="E34" s="761"/>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2:50" ht="15" customHeight="1" x14ac:dyDescent="0.25">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2:50" ht="15"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2:50" ht="15"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2:50" ht="15" customHeight="1" x14ac:dyDescent="0.25">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2:50" ht="15" customHeight="1" x14ac:dyDescent="0.25">
      <c r="G40" s="223"/>
      <c r="H40" s="980"/>
      <c r="I40" s="765"/>
      <c r="J40" s="979"/>
      <c r="K40" s="764"/>
      <c r="L40" s="764"/>
      <c r="M40" s="765"/>
      <c r="N40" s="980"/>
      <c r="O40" s="764"/>
      <c r="P40" s="764"/>
      <c r="Q40" s="764"/>
      <c r="R40" s="764"/>
      <c r="S40" s="764"/>
      <c r="T40" s="765"/>
      <c r="U40" s="977"/>
      <c r="V40" s="764"/>
      <c r="W40" s="764"/>
      <c r="X40" s="764"/>
      <c r="Y40" s="764"/>
      <c r="Z40" s="765"/>
      <c r="AA40" s="980"/>
      <c r="AB40" s="764"/>
      <c r="AC40" s="764"/>
      <c r="AD40" s="764"/>
      <c r="AE40" s="764"/>
      <c r="AF40" s="765"/>
      <c r="AG40" s="980"/>
      <c r="AH40" s="764"/>
      <c r="AI40" s="764"/>
      <c r="AJ40" s="764"/>
      <c r="AK40" s="764"/>
      <c r="AL40" s="764"/>
      <c r="AM40" s="765"/>
      <c r="AN40" s="983"/>
      <c r="AO40" s="764"/>
      <c r="AP40" s="764"/>
      <c r="AQ40" s="764"/>
      <c r="AR40" s="764"/>
      <c r="AS40" s="765"/>
      <c r="AT40" s="1063"/>
      <c r="AU40" s="764"/>
      <c r="AV40" s="764"/>
      <c r="AW40" s="764"/>
      <c r="AX40" s="765"/>
    </row>
    <row r="41" spans="2:50" ht="15" customHeight="1" x14ac:dyDescent="0.25">
      <c r="G41" s="223"/>
      <c r="H41" s="980"/>
      <c r="I41" s="765"/>
      <c r="J41" s="979"/>
      <c r="K41" s="764"/>
      <c r="L41" s="764"/>
      <c r="M41" s="765"/>
      <c r="N41" s="980"/>
      <c r="O41" s="764"/>
      <c r="P41" s="764"/>
      <c r="Q41" s="764"/>
      <c r="R41" s="764"/>
      <c r="S41" s="764"/>
      <c r="T41" s="765"/>
      <c r="U41" s="977"/>
      <c r="V41" s="764"/>
      <c r="W41" s="764"/>
      <c r="X41" s="764"/>
      <c r="Y41" s="764"/>
      <c r="Z41" s="765"/>
      <c r="AA41" s="980"/>
      <c r="AB41" s="764"/>
      <c r="AC41" s="764"/>
      <c r="AD41" s="764"/>
      <c r="AE41" s="764"/>
      <c r="AF41" s="765"/>
      <c r="AG41" s="980"/>
      <c r="AH41" s="764"/>
      <c r="AI41" s="764"/>
      <c r="AJ41" s="764"/>
      <c r="AK41" s="764"/>
      <c r="AL41" s="764"/>
      <c r="AM41" s="765"/>
      <c r="AN41" s="983"/>
      <c r="AO41" s="764"/>
      <c r="AP41" s="764"/>
      <c r="AQ41" s="764"/>
      <c r="AR41" s="764"/>
      <c r="AS41" s="765"/>
      <c r="AT41" s="1063"/>
      <c r="AU41" s="764"/>
      <c r="AV41" s="764"/>
      <c r="AW41" s="764"/>
      <c r="AX41" s="765"/>
    </row>
    <row r="42" spans="2:50" ht="15" customHeight="1" x14ac:dyDescent="0.25">
      <c r="G42" s="223"/>
      <c r="H42" s="980"/>
      <c r="I42" s="765"/>
      <c r="J42" s="979"/>
      <c r="K42" s="764"/>
      <c r="L42" s="764"/>
      <c r="M42" s="765"/>
      <c r="N42" s="980"/>
      <c r="O42" s="764"/>
      <c r="P42" s="764"/>
      <c r="Q42" s="764"/>
      <c r="R42" s="764"/>
      <c r="S42" s="764"/>
      <c r="T42" s="765"/>
      <c r="U42" s="977"/>
      <c r="V42" s="764"/>
      <c r="W42" s="764"/>
      <c r="X42" s="764"/>
      <c r="Y42" s="764"/>
      <c r="Z42" s="765"/>
      <c r="AA42" s="980"/>
      <c r="AB42" s="764"/>
      <c r="AC42" s="764"/>
      <c r="AD42" s="764"/>
      <c r="AE42" s="764"/>
      <c r="AF42" s="765"/>
      <c r="AG42" s="980"/>
      <c r="AH42" s="764"/>
      <c r="AI42" s="764"/>
      <c r="AJ42" s="764"/>
      <c r="AK42" s="764"/>
      <c r="AL42" s="764"/>
      <c r="AM42" s="765"/>
      <c r="AN42" s="983"/>
      <c r="AO42" s="764"/>
      <c r="AP42" s="764"/>
      <c r="AQ42" s="764"/>
      <c r="AR42" s="764"/>
      <c r="AS42" s="765"/>
      <c r="AT42" s="1063"/>
      <c r="AU42" s="764"/>
      <c r="AV42" s="764"/>
      <c r="AW42" s="764"/>
      <c r="AX42" s="765"/>
    </row>
    <row r="43" spans="2:50" ht="15" customHeight="1" x14ac:dyDescent="0.25">
      <c r="G43" s="223"/>
      <c r="H43" s="980"/>
      <c r="I43" s="765"/>
      <c r="J43" s="979"/>
      <c r="K43" s="764"/>
      <c r="L43" s="764"/>
      <c r="M43" s="765"/>
      <c r="N43" s="980"/>
      <c r="O43" s="764"/>
      <c r="P43" s="764"/>
      <c r="Q43" s="764"/>
      <c r="R43" s="764"/>
      <c r="S43" s="764"/>
      <c r="T43" s="765"/>
      <c r="U43" s="977"/>
      <c r="V43" s="764"/>
      <c r="W43" s="764"/>
      <c r="X43" s="764"/>
      <c r="Y43" s="764"/>
      <c r="Z43" s="765"/>
      <c r="AA43" s="980"/>
      <c r="AB43" s="764"/>
      <c r="AC43" s="764"/>
      <c r="AD43" s="764"/>
      <c r="AE43" s="764"/>
      <c r="AF43" s="765"/>
      <c r="AG43" s="980"/>
      <c r="AH43" s="764"/>
      <c r="AI43" s="764"/>
      <c r="AJ43" s="764"/>
      <c r="AK43" s="764"/>
      <c r="AL43" s="764"/>
      <c r="AM43" s="765"/>
      <c r="AN43" s="983"/>
      <c r="AO43" s="764"/>
      <c r="AP43" s="764"/>
      <c r="AQ43" s="764"/>
      <c r="AR43" s="764"/>
      <c r="AS43" s="765"/>
      <c r="AT43" s="1063"/>
      <c r="AU43" s="764"/>
      <c r="AV43" s="764"/>
      <c r="AW43" s="764"/>
      <c r="AX43" s="765"/>
    </row>
    <row r="44" spans="2:50" ht="14.25" customHeight="1" x14ac:dyDescent="0.25">
      <c r="G44" s="223"/>
      <c r="H44" s="980"/>
      <c r="I44" s="765"/>
      <c r="J44" s="979"/>
      <c r="K44" s="764"/>
      <c r="L44" s="764"/>
      <c r="M44" s="765"/>
      <c r="N44" s="980"/>
      <c r="O44" s="764"/>
      <c r="P44" s="764"/>
      <c r="Q44" s="764"/>
      <c r="R44" s="764"/>
      <c r="S44" s="764"/>
      <c r="T44" s="765"/>
      <c r="U44" s="977"/>
      <c r="V44" s="764"/>
      <c r="W44" s="764"/>
      <c r="X44" s="764"/>
      <c r="Y44" s="764"/>
      <c r="Z44" s="765"/>
      <c r="AA44" s="980"/>
      <c r="AB44" s="764"/>
      <c r="AC44" s="764"/>
      <c r="AD44" s="764"/>
      <c r="AE44" s="764"/>
      <c r="AF44" s="765"/>
      <c r="AG44" s="980"/>
      <c r="AH44" s="764"/>
      <c r="AI44" s="764"/>
      <c r="AJ44" s="764"/>
      <c r="AK44" s="764"/>
      <c r="AL44" s="764"/>
      <c r="AM44" s="765"/>
      <c r="AN44" s="983"/>
      <c r="AO44" s="764"/>
      <c r="AP44" s="764"/>
      <c r="AQ44" s="764"/>
      <c r="AR44" s="764"/>
      <c r="AS44" s="765"/>
      <c r="AT44" s="1063"/>
      <c r="AU44" s="764"/>
      <c r="AV44" s="764"/>
      <c r="AW44" s="764"/>
      <c r="AX44" s="765"/>
    </row>
    <row r="45" spans="2:50" ht="14.25" customHeight="1" x14ac:dyDescent="0.25">
      <c r="G45" s="223"/>
      <c r="H45" s="980"/>
      <c r="I45" s="765"/>
      <c r="J45" s="979"/>
      <c r="K45" s="764"/>
      <c r="L45" s="764"/>
      <c r="M45" s="765"/>
      <c r="N45" s="980"/>
      <c r="O45" s="764"/>
      <c r="P45" s="764"/>
      <c r="Q45" s="764"/>
      <c r="R45" s="764"/>
      <c r="S45" s="764"/>
      <c r="T45" s="765"/>
      <c r="U45" s="977"/>
      <c r="V45" s="764"/>
      <c r="W45" s="764"/>
      <c r="X45" s="764"/>
      <c r="Y45" s="764"/>
      <c r="Z45" s="765"/>
      <c r="AA45" s="980"/>
      <c r="AB45" s="764"/>
      <c r="AC45" s="764"/>
      <c r="AD45" s="764"/>
      <c r="AE45" s="764"/>
      <c r="AF45" s="765"/>
      <c r="AG45" s="980"/>
      <c r="AH45" s="764"/>
      <c r="AI45" s="764"/>
      <c r="AJ45" s="764"/>
      <c r="AK45" s="764"/>
      <c r="AL45" s="764"/>
      <c r="AM45" s="765"/>
      <c r="AN45" s="983"/>
      <c r="AO45" s="764"/>
      <c r="AP45" s="764"/>
      <c r="AQ45" s="764"/>
      <c r="AR45" s="764"/>
      <c r="AS45" s="765"/>
      <c r="AT45" s="1063"/>
      <c r="AU45" s="764"/>
      <c r="AV45" s="764"/>
      <c r="AW45" s="764"/>
      <c r="AX45" s="765"/>
    </row>
    <row r="46" spans="2:50" ht="14.25" customHeight="1" x14ac:dyDescent="0.25">
      <c r="G46" s="223"/>
      <c r="H46" s="980"/>
      <c r="I46" s="765"/>
      <c r="J46" s="979"/>
      <c r="K46" s="764"/>
      <c r="L46" s="764"/>
      <c r="M46" s="765"/>
      <c r="N46" s="980"/>
      <c r="O46" s="764"/>
      <c r="P46" s="764"/>
      <c r="Q46" s="764"/>
      <c r="R46" s="764"/>
      <c r="S46" s="764"/>
      <c r="T46" s="765"/>
      <c r="U46" s="977"/>
      <c r="V46" s="764"/>
      <c r="W46" s="764"/>
      <c r="X46" s="764"/>
      <c r="Y46" s="764"/>
      <c r="Z46" s="765"/>
      <c r="AA46" s="980"/>
      <c r="AB46" s="764"/>
      <c r="AC46" s="764"/>
      <c r="AD46" s="764"/>
      <c r="AE46" s="764"/>
      <c r="AF46" s="765"/>
      <c r="AG46" s="980"/>
      <c r="AH46" s="764"/>
      <c r="AI46" s="764"/>
      <c r="AJ46" s="764"/>
      <c r="AK46" s="764"/>
      <c r="AL46" s="764"/>
      <c r="AM46" s="765"/>
      <c r="AN46" s="983"/>
      <c r="AO46" s="764"/>
      <c r="AP46" s="764"/>
      <c r="AQ46" s="764"/>
      <c r="AR46" s="764"/>
      <c r="AS46" s="765"/>
      <c r="AT46" s="1063"/>
      <c r="AU46" s="764"/>
      <c r="AV46" s="764"/>
      <c r="AW46" s="764"/>
      <c r="AX46" s="765"/>
    </row>
    <row r="47" spans="2:50" ht="14.25" customHeight="1" x14ac:dyDescent="0.25">
      <c r="G47" s="256"/>
      <c r="H47" s="980"/>
      <c r="I47" s="765"/>
      <c r="J47" s="979"/>
      <c r="K47" s="764"/>
      <c r="L47" s="764"/>
      <c r="M47" s="765"/>
      <c r="N47" s="980"/>
      <c r="O47" s="764"/>
      <c r="P47" s="764"/>
      <c r="Q47" s="764"/>
      <c r="R47" s="764"/>
      <c r="S47" s="764"/>
      <c r="T47" s="765"/>
      <c r="U47" s="977"/>
      <c r="V47" s="764"/>
      <c r="W47" s="764"/>
      <c r="X47" s="764"/>
      <c r="Y47" s="764"/>
      <c r="Z47" s="765"/>
      <c r="AA47" s="980"/>
      <c r="AB47" s="764"/>
      <c r="AC47" s="764"/>
      <c r="AD47" s="764"/>
      <c r="AE47" s="764"/>
      <c r="AF47" s="765"/>
      <c r="AG47" s="980"/>
      <c r="AH47" s="764"/>
      <c r="AI47" s="764"/>
      <c r="AJ47" s="764"/>
      <c r="AK47" s="764"/>
      <c r="AL47" s="764"/>
      <c r="AM47" s="765"/>
      <c r="AN47" s="983"/>
      <c r="AO47" s="764"/>
      <c r="AP47" s="764"/>
      <c r="AQ47" s="764"/>
      <c r="AR47" s="764"/>
      <c r="AS47" s="765"/>
      <c r="AT47" s="1063"/>
      <c r="AU47" s="764"/>
      <c r="AV47" s="764"/>
      <c r="AW47" s="764"/>
      <c r="AX47" s="765"/>
    </row>
    <row r="48" spans="2:50" ht="14.25" customHeight="1" x14ac:dyDescent="0.25">
      <c r="G48" s="256"/>
      <c r="H48" s="980"/>
      <c r="I48" s="765"/>
      <c r="J48" s="979"/>
      <c r="K48" s="764"/>
      <c r="L48" s="764"/>
      <c r="M48" s="765"/>
      <c r="N48" s="980"/>
      <c r="O48" s="764"/>
      <c r="P48" s="764"/>
      <c r="Q48" s="764"/>
      <c r="R48" s="764"/>
      <c r="S48" s="764"/>
      <c r="T48" s="765"/>
      <c r="U48" s="977"/>
      <c r="V48" s="764"/>
      <c r="W48" s="764"/>
      <c r="X48" s="764"/>
      <c r="Y48" s="764"/>
      <c r="Z48" s="765"/>
      <c r="AA48" s="980"/>
      <c r="AB48" s="764"/>
      <c r="AC48" s="764"/>
      <c r="AD48" s="764"/>
      <c r="AE48" s="764"/>
      <c r="AF48" s="765"/>
      <c r="AG48" s="980"/>
      <c r="AH48" s="764"/>
      <c r="AI48" s="764"/>
      <c r="AJ48" s="764"/>
      <c r="AK48" s="764"/>
      <c r="AL48" s="764"/>
      <c r="AM48" s="765"/>
      <c r="AN48" s="983"/>
      <c r="AO48" s="764"/>
      <c r="AP48" s="764"/>
      <c r="AQ48" s="764"/>
      <c r="AR48" s="764"/>
      <c r="AS48" s="765"/>
      <c r="AT48" s="1063"/>
      <c r="AU48" s="764"/>
      <c r="AV48" s="764"/>
      <c r="AW48" s="764"/>
      <c r="AX48" s="765"/>
    </row>
    <row r="49" spans="7:50" ht="14.25" customHeight="1" x14ac:dyDescent="0.25">
      <c r="G49" s="256"/>
      <c r="H49" s="980"/>
      <c r="I49" s="765"/>
      <c r="J49" s="979"/>
      <c r="K49" s="764"/>
      <c r="L49" s="764"/>
      <c r="M49" s="765"/>
      <c r="N49" s="980"/>
      <c r="O49" s="764"/>
      <c r="P49" s="764"/>
      <c r="Q49" s="764"/>
      <c r="R49" s="764"/>
      <c r="S49" s="764"/>
      <c r="T49" s="765"/>
      <c r="U49" s="977"/>
      <c r="V49" s="764"/>
      <c r="W49" s="764"/>
      <c r="X49" s="764"/>
      <c r="Y49" s="764"/>
      <c r="Z49" s="765"/>
      <c r="AA49" s="980"/>
      <c r="AB49" s="764"/>
      <c r="AC49" s="764"/>
      <c r="AD49" s="764"/>
      <c r="AE49" s="764"/>
      <c r="AF49" s="765"/>
      <c r="AG49" s="980"/>
      <c r="AH49" s="764"/>
      <c r="AI49" s="764"/>
      <c r="AJ49" s="764"/>
      <c r="AK49" s="764"/>
      <c r="AL49" s="764"/>
      <c r="AM49" s="765"/>
      <c r="AN49" s="983"/>
      <c r="AO49" s="764"/>
      <c r="AP49" s="764"/>
      <c r="AQ49" s="764"/>
      <c r="AR49" s="764"/>
      <c r="AS49" s="765"/>
      <c r="AT49" s="1063"/>
      <c r="AU49" s="764"/>
      <c r="AV49" s="764"/>
      <c r="AW49" s="764"/>
      <c r="AX49" s="765"/>
    </row>
    <row r="50" spans="7:50" ht="14.25" customHeight="1" x14ac:dyDescent="0.25">
      <c r="G50" s="256"/>
      <c r="H50" s="993"/>
      <c r="I50" s="765"/>
      <c r="J50" s="993"/>
      <c r="K50" s="764"/>
      <c r="L50" s="764"/>
      <c r="M50" s="765"/>
      <c r="N50" s="993"/>
      <c r="O50" s="764"/>
      <c r="P50" s="764"/>
      <c r="Q50" s="764"/>
      <c r="R50" s="764"/>
      <c r="S50" s="764"/>
      <c r="T50" s="765"/>
      <c r="U50" s="986"/>
      <c r="V50" s="764"/>
      <c r="W50" s="764"/>
      <c r="X50" s="764"/>
      <c r="Y50" s="764"/>
      <c r="Z50" s="765"/>
      <c r="AA50" s="993"/>
      <c r="AB50" s="764"/>
      <c r="AC50" s="764"/>
      <c r="AD50" s="764"/>
      <c r="AE50" s="764"/>
      <c r="AF50" s="765"/>
      <c r="AG50" s="993"/>
      <c r="AH50" s="764"/>
      <c r="AI50" s="764"/>
      <c r="AJ50" s="764"/>
      <c r="AK50" s="764"/>
      <c r="AL50" s="764"/>
      <c r="AM50" s="765"/>
      <c r="AN50" s="995"/>
      <c r="AO50" s="764"/>
      <c r="AP50" s="764"/>
      <c r="AQ50" s="764"/>
      <c r="AR50" s="764"/>
      <c r="AS50" s="765"/>
      <c r="AT50" s="1065"/>
      <c r="AU50" s="764"/>
      <c r="AV50" s="764"/>
      <c r="AW50" s="764"/>
      <c r="AX50" s="765"/>
    </row>
    <row r="51" spans="7:50" ht="14.25" customHeight="1" x14ac:dyDescent="0.25">
      <c r="G51" s="223"/>
      <c r="H51" s="1092" t="s">
        <v>1494</v>
      </c>
      <c r="I51" s="764"/>
      <c r="J51" s="764"/>
      <c r="K51" s="764"/>
      <c r="L51" s="764"/>
      <c r="M51" s="764"/>
      <c r="N51" s="764"/>
      <c r="O51" s="764"/>
      <c r="P51" s="764"/>
      <c r="Q51" s="764"/>
      <c r="R51" s="764"/>
      <c r="S51" s="764"/>
      <c r="T51" s="764"/>
      <c r="U51" s="764"/>
      <c r="V51" s="764"/>
      <c r="W51" s="764"/>
      <c r="X51" s="764"/>
      <c r="Y51" s="764"/>
      <c r="Z51" s="764"/>
      <c r="AA51" s="764"/>
      <c r="AB51" s="764"/>
      <c r="AC51" s="764"/>
      <c r="AD51" s="764"/>
      <c r="AE51" s="764"/>
      <c r="AF51" s="764"/>
      <c r="AG51" s="764"/>
      <c r="AH51" s="764"/>
      <c r="AI51" s="764"/>
      <c r="AJ51" s="764"/>
      <c r="AK51" s="764"/>
      <c r="AL51" s="764"/>
      <c r="AM51" s="764"/>
      <c r="AN51" s="764"/>
      <c r="AO51" s="764"/>
      <c r="AP51" s="764"/>
      <c r="AQ51" s="764"/>
      <c r="AR51" s="764"/>
      <c r="AS51" s="765"/>
      <c r="AT51" s="1134">
        <f>SUM(AT30:AT50)</f>
        <v>0</v>
      </c>
      <c r="AU51" s="764"/>
      <c r="AV51" s="764"/>
      <c r="AW51" s="764"/>
      <c r="AX51" s="765"/>
    </row>
    <row r="52" spans="7:50" ht="14.25" customHeight="1" x14ac:dyDescent="0.25">
      <c r="G52" s="223"/>
    </row>
    <row r="53" spans="7:50" ht="14.25" customHeight="1" x14ac:dyDescent="0.25">
      <c r="G53" s="223"/>
    </row>
    <row r="54" spans="7:50" ht="15" customHeight="1" x14ac:dyDescent="0.25">
      <c r="G54" s="223"/>
    </row>
    <row r="55" spans="7:50" ht="14.25" customHeight="1" x14ac:dyDescent="0.25">
      <c r="G55" s="223"/>
      <c r="H55" s="976" t="s">
        <v>1795</v>
      </c>
      <c r="I55" s="824"/>
      <c r="J55" s="824"/>
      <c r="K55" s="824"/>
      <c r="L55" s="824"/>
      <c r="M55" s="824"/>
      <c r="N55" s="824"/>
      <c r="O55" s="824"/>
      <c r="P55" s="824"/>
      <c r="Q55" s="824"/>
      <c r="R55" s="824"/>
      <c r="S55" s="824"/>
      <c r="T55" s="824"/>
      <c r="U55" s="824"/>
      <c r="V55" s="824"/>
      <c r="W55" s="824"/>
      <c r="X55" s="824"/>
      <c r="Y55" s="825"/>
      <c r="Z55" s="976" t="s">
        <v>1796</v>
      </c>
      <c r="AA55" s="824"/>
      <c r="AB55" s="824"/>
      <c r="AC55" s="824"/>
      <c r="AD55" s="824"/>
      <c r="AE55" s="824"/>
      <c r="AF55" s="824"/>
      <c r="AG55" s="824"/>
      <c r="AH55" s="824"/>
      <c r="AI55" s="824"/>
      <c r="AJ55" s="824"/>
      <c r="AK55" s="824"/>
      <c r="AL55" s="824"/>
      <c r="AM55" s="824"/>
      <c r="AN55" s="824"/>
      <c r="AO55" s="824"/>
      <c r="AP55" s="824"/>
      <c r="AQ55" s="825"/>
    </row>
    <row r="56" spans="7:50" ht="14.25" customHeight="1" x14ac:dyDescent="0.25">
      <c r="G56" s="223"/>
      <c r="H56" s="257" t="s">
        <v>796</v>
      </c>
      <c r="I56" s="258"/>
      <c r="J56" s="258"/>
      <c r="K56" s="258"/>
      <c r="L56" s="258"/>
      <c r="M56" s="258"/>
      <c r="N56" s="258"/>
      <c r="O56" s="258"/>
      <c r="P56" s="258"/>
      <c r="Q56" s="259"/>
      <c r="R56" s="257" t="s">
        <v>1511</v>
      </c>
      <c r="S56" s="258"/>
      <c r="T56" s="258"/>
      <c r="U56" s="259"/>
      <c r="V56" s="257" t="s">
        <v>1510</v>
      </c>
      <c r="W56" s="258"/>
      <c r="X56" s="258"/>
      <c r="Y56" s="259"/>
      <c r="Z56" s="257" t="s">
        <v>796</v>
      </c>
      <c r="AA56" s="258"/>
      <c r="AB56" s="258"/>
      <c r="AC56" s="258"/>
      <c r="AD56" s="258"/>
      <c r="AE56" s="258"/>
      <c r="AF56" s="258"/>
      <c r="AG56" s="258"/>
      <c r="AH56" s="258"/>
      <c r="AI56" s="259"/>
      <c r="AJ56" s="257" t="s">
        <v>1511</v>
      </c>
      <c r="AK56" s="258"/>
      <c r="AL56" s="258"/>
      <c r="AM56" s="259"/>
      <c r="AN56" s="257" t="s">
        <v>1510</v>
      </c>
      <c r="AO56" s="258"/>
      <c r="AP56" s="258"/>
      <c r="AQ56" s="259"/>
    </row>
    <row r="57" spans="7:50" ht="14.25" customHeight="1" x14ac:dyDescent="0.25">
      <c r="G57" s="223"/>
      <c r="H57" s="260"/>
      <c r="Q57" s="261"/>
      <c r="R57" s="260"/>
      <c r="U57" s="261"/>
      <c r="V57" s="260"/>
      <c r="Y57" s="261"/>
      <c r="Z57" s="260"/>
      <c r="AI57" s="261"/>
      <c r="AJ57" s="260"/>
      <c r="AM57" s="261"/>
      <c r="AN57" s="260"/>
      <c r="AQ57" s="261"/>
    </row>
    <row r="58" spans="7:50" ht="14.25" customHeight="1" x14ac:dyDescent="0.25">
      <c r="G58" s="223"/>
      <c r="H58" s="260"/>
      <c r="Q58" s="261"/>
      <c r="R58" s="260"/>
      <c r="U58" s="261"/>
      <c r="V58" s="260"/>
      <c r="Y58" s="261"/>
      <c r="Z58" s="260"/>
      <c r="AI58" s="261"/>
      <c r="AJ58" s="260"/>
      <c r="AM58" s="261"/>
      <c r="AN58" s="260"/>
      <c r="AQ58" s="261"/>
    </row>
    <row r="59" spans="7:50" ht="14.25" customHeight="1" x14ac:dyDescent="0.25">
      <c r="G59" s="223"/>
      <c r="H59" s="260"/>
      <c r="Q59" s="261"/>
      <c r="R59" s="260"/>
      <c r="U59" s="261"/>
      <c r="V59" s="260"/>
      <c r="Y59" s="261"/>
      <c r="Z59" s="260"/>
      <c r="AI59" s="261"/>
      <c r="AJ59" s="260"/>
      <c r="AM59" s="261"/>
      <c r="AN59" s="260"/>
      <c r="AQ59" s="261"/>
    </row>
    <row r="60" spans="7:50" ht="14.25" customHeight="1" x14ac:dyDescent="0.25">
      <c r="G60" s="223"/>
      <c r="H60" s="260"/>
      <c r="Q60" s="261"/>
      <c r="R60" s="260"/>
      <c r="U60" s="261"/>
      <c r="V60" s="260"/>
      <c r="Y60" s="261"/>
      <c r="Z60" s="260"/>
      <c r="AI60" s="261"/>
      <c r="AJ60" s="260"/>
      <c r="AM60" s="261"/>
      <c r="AN60" s="260"/>
      <c r="AQ60" s="261"/>
    </row>
    <row r="61" spans="7:50" ht="14.25" customHeight="1" x14ac:dyDescent="0.25">
      <c r="G61" s="223"/>
      <c r="H61" s="262"/>
      <c r="I61" s="263"/>
      <c r="J61" s="263"/>
      <c r="K61" s="263"/>
      <c r="L61" s="263"/>
      <c r="M61" s="263"/>
      <c r="N61" s="263"/>
      <c r="O61" s="263"/>
      <c r="P61" s="263"/>
      <c r="Q61" s="264"/>
      <c r="R61" s="262"/>
      <c r="S61" s="263"/>
      <c r="T61" s="263"/>
      <c r="U61" s="264"/>
      <c r="V61" s="262"/>
      <c r="W61" s="263"/>
      <c r="X61" s="263"/>
      <c r="Y61" s="264"/>
      <c r="Z61" s="262"/>
      <c r="AA61" s="263"/>
      <c r="AB61" s="263"/>
      <c r="AC61" s="263"/>
      <c r="AD61" s="263"/>
      <c r="AE61" s="263"/>
      <c r="AF61" s="263"/>
      <c r="AG61" s="263"/>
      <c r="AH61" s="263"/>
      <c r="AI61" s="264"/>
      <c r="AJ61" s="262"/>
      <c r="AK61" s="263"/>
      <c r="AL61" s="263"/>
      <c r="AM61" s="264"/>
      <c r="AN61" s="262"/>
      <c r="AO61" s="263"/>
      <c r="AP61" s="263"/>
      <c r="AQ61" s="264"/>
    </row>
    <row r="62" spans="7:50" ht="14.25" customHeight="1" x14ac:dyDescent="0.25">
      <c r="G62" s="223"/>
      <c r="AM62" s="265" t="s">
        <v>1797</v>
      </c>
      <c r="AN62" s="55" t="str">
        <f>'F-3-1'!U18</f>
        <v>F-3-1-1</v>
      </c>
    </row>
    <row r="63" spans="7:50" ht="14.25" customHeight="1" x14ac:dyDescent="0.25">
      <c r="G63" s="223"/>
    </row>
  </sheetData>
  <mergeCells count="216">
    <mergeCell ref="AT50:AX50"/>
    <mergeCell ref="AT28:AX29"/>
    <mergeCell ref="H35:I35"/>
    <mergeCell ref="H22:I23"/>
    <mergeCell ref="AA49:AF49"/>
    <mergeCell ref="N31:T31"/>
    <mergeCell ref="AN32:AS32"/>
    <mergeCell ref="AA36:AF36"/>
    <mergeCell ref="N40:T40"/>
    <mergeCell ref="AN41:AS41"/>
    <mergeCell ref="J43:M43"/>
    <mergeCell ref="AN47:AS47"/>
    <mergeCell ref="J33:M33"/>
    <mergeCell ref="H39:I39"/>
    <mergeCell ref="J42:M42"/>
    <mergeCell ref="AN43:AS43"/>
    <mergeCell ref="J23:P23"/>
    <mergeCell ref="X24:AD24"/>
    <mergeCell ref="AA39:AF39"/>
    <mergeCell ref="AA35:AF35"/>
    <mergeCell ref="AT49:AX49"/>
    <mergeCell ref="AA40:AF40"/>
    <mergeCell ref="AT32:AX32"/>
    <mergeCell ref="H24:I24"/>
    <mergeCell ref="B12:E12"/>
    <mergeCell ref="AG31:AM31"/>
    <mergeCell ref="H45:I45"/>
    <mergeCell ref="AA32:AF32"/>
    <mergeCell ref="AT34:AX34"/>
    <mergeCell ref="H37:I37"/>
    <mergeCell ref="AL24:AS24"/>
    <mergeCell ref="J30:M30"/>
    <mergeCell ref="U31:Z31"/>
    <mergeCell ref="U40:Z40"/>
    <mergeCell ref="Q23:W23"/>
    <mergeCell ref="AN34:AS34"/>
    <mergeCell ref="B14:E14"/>
    <mergeCell ref="AA38:AF38"/>
    <mergeCell ref="AT39:AX39"/>
    <mergeCell ref="N42:T42"/>
    <mergeCell ref="AN45:AS45"/>
    <mergeCell ref="AA37:AF37"/>
    <mergeCell ref="AN29:AS29"/>
    <mergeCell ref="B13:E13"/>
    <mergeCell ref="AG32:AM32"/>
    <mergeCell ref="J22:AX22"/>
    <mergeCell ref="AN36:AS36"/>
    <mergeCell ref="AT40:AX40"/>
    <mergeCell ref="B32:E32"/>
    <mergeCell ref="H33:I33"/>
    <mergeCell ref="H34:I34"/>
    <mergeCell ref="AG44:AM44"/>
    <mergeCell ref="U38:Z38"/>
    <mergeCell ref="B16:E16"/>
    <mergeCell ref="AG35:AM35"/>
    <mergeCell ref="B18:E18"/>
    <mergeCell ref="B20:E20"/>
    <mergeCell ref="AG30:AM30"/>
    <mergeCell ref="AA34:AF34"/>
    <mergeCell ref="AA33:AF33"/>
    <mergeCell ref="AE23:AK23"/>
    <mergeCell ref="N44:T44"/>
    <mergeCell ref="N50:T50"/>
    <mergeCell ref="H49:I49"/>
    <mergeCell ref="H47:I47"/>
    <mergeCell ref="J47:M47"/>
    <mergeCell ref="H36:I36"/>
    <mergeCell ref="N39:T39"/>
    <mergeCell ref="U39:Z39"/>
    <mergeCell ref="J44:M44"/>
    <mergeCell ref="U45:Z45"/>
    <mergeCell ref="J45:M45"/>
    <mergeCell ref="G7:AR7"/>
    <mergeCell ref="AG34:AM34"/>
    <mergeCell ref="N32:T32"/>
    <mergeCell ref="AA50:AF50"/>
    <mergeCell ref="N41:T41"/>
    <mergeCell ref="X23:AD23"/>
    <mergeCell ref="AA47:AF47"/>
    <mergeCell ref="J34:M34"/>
    <mergeCell ref="N43:T43"/>
    <mergeCell ref="J24:P24"/>
    <mergeCell ref="AL23:AS23"/>
    <mergeCell ref="J49:M49"/>
    <mergeCell ref="AA29:AF29"/>
    <mergeCell ref="N33:T33"/>
    <mergeCell ref="J36:M36"/>
    <mergeCell ref="J31:M31"/>
    <mergeCell ref="U32:Z32"/>
    <mergeCell ref="AE24:AK24"/>
    <mergeCell ref="G9:Z11"/>
    <mergeCell ref="AN33:AS33"/>
    <mergeCell ref="AN44:AS44"/>
    <mergeCell ref="H41:I41"/>
    <mergeCell ref="N30:T30"/>
    <mergeCell ref="H50:I50"/>
    <mergeCell ref="Z55:AQ55"/>
    <mergeCell ref="U46:Z46"/>
    <mergeCell ref="H48:I48"/>
    <mergeCell ref="AA44:AF44"/>
    <mergeCell ref="AG48:AM48"/>
    <mergeCell ref="AN49:AS49"/>
    <mergeCell ref="AG45:AM45"/>
    <mergeCell ref="AN35:AS35"/>
    <mergeCell ref="U48:Z48"/>
    <mergeCell ref="H38:I38"/>
    <mergeCell ref="AG47:AM47"/>
    <mergeCell ref="AA41:AF41"/>
    <mergeCell ref="AN46:AS46"/>
    <mergeCell ref="J48:M48"/>
    <mergeCell ref="AN39:AS39"/>
    <mergeCell ref="AA45:AF45"/>
    <mergeCell ref="AN50:AS50"/>
    <mergeCell ref="J50:M50"/>
    <mergeCell ref="U37:Z37"/>
    <mergeCell ref="AG39:AM39"/>
    <mergeCell ref="H44:I44"/>
    <mergeCell ref="N49:T49"/>
    <mergeCell ref="H51:AS51"/>
    <mergeCell ref="U50:Z50"/>
    <mergeCell ref="B6:E6"/>
    <mergeCell ref="U41:Z41"/>
    <mergeCell ref="N34:T34"/>
    <mergeCell ref="H43:I43"/>
    <mergeCell ref="B15:E15"/>
    <mergeCell ref="J46:M46"/>
    <mergeCell ref="J28:M29"/>
    <mergeCell ref="H31:I31"/>
    <mergeCell ref="U47:Z47"/>
    <mergeCell ref="H40:I40"/>
    <mergeCell ref="U43:Z43"/>
    <mergeCell ref="N36:T36"/>
    <mergeCell ref="N45:T45"/>
    <mergeCell ref="U33:Z33"/>
    <mergeCell ref="J38:M38"/>
    <mergeCell ref="J40:M40"/>
    <mergeCell ref="B17:E17"/>
    <mergeCell ref="H42:I42"/>
    <mergeCell ref="J35:M35"/>
    <mergeCell ref="B19:E19"/>
    <mergeCell ref="B34:E34"/>
    <mergeCell ref="B28:E28"/>
    <mergeCell ref="H30:I30"/>
    <mergeCell ref="B30:E30"/>
    <mergeCell ref="AA48:AF48"/>
    <mergeCell ref="AA30:AF30"/>
    <mergeCell ref="AG37:AM37"/>
    <mergeCell ref="N28:Z28"/>
    <mergeCell ref="AT24:AX24"/>
    <mergeCell ref="AT33:AX33"/>
    <mergeCell ref="AT35:AX35"/>
    <mergeCell ref="AT38:AX38"/>
    <mergeCell ref="AT41:AX41"/>
    <mergeCell ref="AT48:AX48"/>
    <mergeCell ref="AN31:AS31"/>
    <mergeCell ref="AT37:AX37"/>
    <mergeCell ref="AT42:AX42"/>
    <mergeCell ref="AG33:AM33"/>
    <mergeCell ref="AA31:AF31"/>
    <mergeCell ref="AG29:AM29"/>
    <mergeCell ref="U29:Z29"/>
    <mergeCell ref="AG42:AM42"/>
    <mergeCell ref="AG43:AM43"/>
    <mergeCell ref="U42:Z42"/>
    <mergeCell ref="N48:T48"/>
    <mergeCell ref="AT36:AX36"/>
    <mergeCell ref="AA43:AF43"/>
    <mergeCell ref="AG38:AM38"/>
    <mergeCell ref="B4:E4"/>
    <mergeCell ref="H46:I46"/>
    <mergeCell ref="H28:I29"/>
    <mergeCell ref="N35:T35"/>
    <mergeCell ref="J39:M39"/>
    <mergeCell ref="AN42:AS42"/>
    <mergeCell ref="AA46:AF46"/>
    <mergeCell ref="J37:M37"/>
    <mergeCell ref="AT30:AX30"/>
    <mergeCell ref="AG46:AM46"/>
    <mergeCell ref="AA28:AS28"/>
    <mergeCell ref="AG40:AM40"/>
    <mergeCell ref="H32:I32"/>
    <mergeCell ref="AN37:AS37"/>
    <mergeCell ref="U35:Z35"/>
    <mergeCell ref="AT44:AX44"/>
    <mergeCell ref="U44:Z44"/>
    <mergeCell ref="N46:T46"/>
    <mergeCell ref="J32:M32"/>
    <mergeCell ref="AT31:AX31"/>
    <mergeCell ref="U34:Z34"/>
    <mergeCell ref="AN30:AS30"/>
    <mergeCell ref="B8:E8"/>
    <mergeCell ref="U30:Z30"/>
    <mergeCell ref="AT51:AX51"/>
    <mergeCell ref="U49:Z49"/>
    <mergeCell ref="H55:Y55"/>
    <mergeCell ref="U36:Z36"/>
    <mergeCell ref="N29:T29"/>
    <mergeCell ref="AT45:AX45"/>
    <mergeCell ref="B10:E10"/>
    <mergeCell ref="N38:T38"/>
    <mergeCell ref="J41:M41"/>
    <mergeCell ref="AT23:AX23"/>
    <mergeCell ref="N47:T47"/>
    <mergeCell ref="AN48:AS48"/>
    <mergeCell ref="AG41:AM41"/>
    <mergeCell ref="Q24:W24"/>
    <mergeCell ref="AT47:AX47"/>
    <mergeCell ref="AG50:AM50"/>
    <mergeCell ref="N37:T37"/>
    <mergeCell ref="AN38:AS38"/>
    <mergeCell ref="AA42:AF42"/>
    <mergeCell ref="AT43:AX43"/>
    <mergeCell ref="AT46:AX46"/>
    <mergeCell ref="AG49:AM49"/>
    <mergeCell ref="AN40:AS40"/>
    <mergeCell ref="AG36:AM36"/>
  </mergeCells>
  <hyperlinks>
    <hyperlink ref="B4" location="PANDUAN!A1" display="PANDUAN" xr:uid="{00000000-0004-0000-ED00-000000000000}"/>
    <hyperlink ref="B6" location="'EWS DIRECTORY'!A1" display="EWS DIRECTORY" xr:uid="{00000000-0004-0000-ED00-000001000000}"/>
    <hyperlink ref="B8" location="'DATA PEMICU'!A1" display="DATA PEMICU" xr:uid="{00000000-0004-0000-ED00-000002000000}"/>
    <hyperlink ref="B10" location="'DATA PENGUJI'!A1" display="DATA PENGUJI" xr:uid="{00000000-0004-0000-ED00-000003000000}"/>
    <hyperlink ref="B12" location="'MAIN LEVEL'!A1" display="MAIN LEVEL" xr:uid="{00000000-0004-0000-ED00-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2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E00-000000000000}">
  <sheetPr codeName="Sheet443">
    <tabColor theme="4" tint="-0.249977111117893"/>
  </sheetPr>
  <dimension ref="A1:AT35"/>
  <sheetViews>
    <sheetView topLeftCell="B1" zoomScaleNormal="100" workbookViewId="0">
      <selection activeCell="AQ18" sqref="AQ18:AU18"/>
    </sheetView>
  </sheetViews>
  <sheetFormatPr defaultColWidth="3.88671875" defaultRowHeight="15" customHeight="1" x14ac:dyDescent="0.25"/>
  <cols>
    <col min="1" max="1" width="0" style="110" hidden="1"/>
    <col min="2" max="5" width="3.88671875" style="177" customWidth="1"/>
    <col min="6" max="6" width="3.88671875" style="110" customWidth="1"/>
  </cols>
  <sheetData>
    <row r="1" spans="2:46" ht="14.25" customHeight="1" x14ac:dyDescent="0.25">
      <c r="G1" s="110"/>
      <c r="H1" s="110"/>
      <c r="I1" s="110"/>
      <c r="J1" s="110"/>
      <c r="K1" s="110"/>
      <c r="L1" s="110"/>
      <c r="M1" s="110"/>
      <c r="N1" s="110"/>
      <c r="O1" s="110"/>
      <c r="P1" s="110"/>
      <c r="Q1" s="110"/>
      <c r="R1" s="110"/>
      <c r="S1" s="110"/>
      <c r="T1" s="110"/>
      <c r="U1" s="110"/>
      <c r="V1" s="110"/>
      <c r="W1" s="110"/>
      <c r="X1" s="110"/>
    </row>
    <row r="2" spans="2:46" ht="14.25" customHeight="1" x14ac:dyDescent="0.25">
      <c r="G2" s="55" t="s">
        <v>1674</v>
      </c>
      <c r="H2" s="55"/>
      <c r="I2" s="55"/>
      <c r="J2" s="55"/>
      <c r="K2" s="55"/>
      <c r="L2" s="55"/>
      <c r="M2" s="55"/>
      <c r="N2" s="55"/>
      <c r="AT2" s="443"/>
    </row>
    <row r="3" spans="2:46" ht="14.25" customHeight="1" x14ac:dyDescent="0.25">
      <c r="B3" s="111"/>
      <c r="C3" s="111"/>
      <c r="D3" s="111"/>
      <c r="E3" s="111"/>
      <c r="G3" s="55"/>
      <c r="H3" s="55"/>
      <c r="I3" s="55"/>
      <c r="J3" s="55"/>
      <c r="K3" s="55"/>
      <c r="L3" s="55"/>
      <c r="M3" s="55"/>
      <c r="N3" s="55"/>
      <c r="AT3" s="443"/>
    </row>
    <row r="4" spans="2:46" ht="14.25" customHeight="1" x14ac:dyDescent="0.25">
      <c r="B4" s="762" t="s">
        <v>79</v>
      </c>
      <c r="C4" s="761"/>
      <c r="D4" s="761"/>
      <c r="E4" s="761"/>
      <c r="G4" s="55"/>
      <c r="H4" s="55"/>
      <c r="I4" s="55"/>
      <c r="J4" s="55"/>
      <c r="K4" s="55"/>
      <c r="L4" s="55"/>
      <c r="M4" s="55"/>
      <c r="N4" s="55"/>
      <c r="AT4" s="443"/>
    </row>
    <row r="5" spans="2:46" ht="14.25" customHeight="1" x14ac:dyDescent="0.25">
      <c r="B5" s="111"/>
      <c r="C5" s="111"/>
      <c r="D5" s="111"/>
      <c r="E5" s="111"/>
      <c r="G5" s="55"/>
      <c r="H5" s="55"/>
      <c r="I5" s="55"/>
      <c r="J5" s="55"/>
      <c r="K5" s="55"/>
      <c r="L5" s="55"/>
      <c r="M5" s="55"/>
      <c r="N5" s="55"/>
      <c r="AT5" s="443"/>
    </row>
    <row r="6" spans="2:46" ht="14.25" customHeight="1" x14ac:dyDescent="0.25">
      <c r="B6" s="762" t="s">
        <v>87</v>
      </c>
      <c r="C6" s="761"/>
      <c r="D6" s="761"/>
      <c r="E6" s="761"/>
      <c r="G6" s="55"/>
      <c r="H6" s="55"/>
      <c r="I6" s="55"/>
      <c r="J6" s="55"/>
      <c r="K6" s="55"/>
      <c r="L6" s="55"/>
      <c r="M6" s="55"/>
      <c r="N6" s="55"/>
      <c r="AT6" s="443"/>
    </row>
    <row r="7" spans="2:46" ht="15" customHeight="1" x14ac:dyDescent="0.25">
      <c r="B7" s="111"/>
      <c r="C7" s="111"/>
      <c r="D7" s="111"/>
      <c r="E7" s="111"/>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443"/>
    </row>
    <row r="8" spans="2:46" ht="14.25" customHeight="1" x14ac:dyDescent="0.25">
      <c r="B8" s="762" t="s">
        <v>94</v>
      </c>
      <c r="C8" s="761"/>
      <c r="D8" s="761"/>
      <c r="E8" s="761"/>
      <c r="G8" s="55"/>
      <c r="H8" s="55"/>
      <c r="I8" s="55"/>
      <c r="J8" s="55"/>
      <c r="K8" s="55"/>
      <c r="L8" s="55"/>
      <c r="M8" s="55"/>
      <c r="N8" s="55"/>
      <c r="AT8" s="443"/>
    </row>
    <row r="9" spans="2:46" ht="14.25" customHeight="1" x14ac:dyDescent="0.25">
      <c r="B9" s="111"/>
      <c r="C9" s="111"/>
      <c r="D9" s="111"/>
      <c r="E9" s="111"/>
      <c r="G9" s="999" t="str">
        <f>"Rincian "&amp;'F-3-1'!H18&amp;" "&amp;'F-3-1'!M18</f>
        <v>Rincian Pendapatan Bunga dan Jasa Giro Berdasarkan Data Internal dan Eksternal yang dimiliki DJP</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c r="AT12" s="443"/>
    </row>
    <row r="13" spans="2:46" ht="14.25" customHeight="1" x14ac:dyDescent="0.25">
      <c r="B13" s="962" t="str">
        <f>HYPERLINK("#'"&amp;'EWS DIRECTORY'!$J$235&amp;"'!A1",'EWS DIRECTORY'!$J$235)</f>
        <v>F-3</v>
      </c>
      <c r="C13" s="761"/>
      <c r="D13" s="761"/>
      <c r="E13" s="761"/>
      <c r="G13" s="55" t="s">
        <v>1680</v>
      </c>
      <c r="H13" s="55"/>
      <c r="I13" s="254"/>
      <c r="J13" s="254"/>
      <c r="K13" s="254"/>
      <c r="L13" s="254"/>
      <c r="M13" s="254"/>
      <c r="N13" s="254"/>
      <c r="AT13" s="443"/>
    </row>
    <row r="14" spans="2:46" ht="14.25" customHeight="1" x14ac:dyDescent="0.25">
      <c r="B14" s="931" t="str">
        <f>HYPERLINK("#'"&amp;'EWS DIRECTORY'!$J$236&amp;"'!A1",'EWS DIRECTORY'!$J$236)</f>
        <v>F-3-1</v>
      </c>
      <c r="C14" s="761"/>
      <c r="D14" s="761"/>
      <c r="E14" s="761"/>
      <c r="G14" s="55"/>
      <c r="H14" s="55"/>
      <c r="I14" s="254"/>
      <c r="J14" s="254"/>
      <c r="K14" s="254"/>
      <c r="L14" s="254"/>
      <c r="M14" s="254"/>
      <c r="N14" s="254"/>
      <c r="AT14" s="443"/>
    </row>
    <row r="15" spans="2:46" ht="14.25" customHeight="1" x14ac:dyDescent="0.25">
      <c r="B15" s="929" t="str">
        <f>HYPERLINK("#'"&amp;'EWS DIRECTORY'!$J$237&amp;"'!A1",'EWS DIRECTORY'!$J$237)</f>
        <v>F-3-1-1</v>
      </c>
      <c r="C15" s="761"/>
      <c r="D15" s="761"/>
      <c r="E15" s="761"/>
      <c r="G15" s="55"/>
      <c r="H15" s="55"/>
      <c r="I15" s="254"/>
      <c r="J15" s="254"/>
      <c r="K15" s="254"/>
      <c r="L15" s="254"/>
      <c r="M15" s="254"/>
      <c r="N15" s="254"/>
      <c r="AT15" s="443"/>
    </row>
    <row r="16" spans="2:46" ht="14.25" customHeight="1" x14ac:dyDescent="0.25">
      <c r="B16" s="927" t="str">
        <f>HYPERLINK("#'"&amp;'EWS DIRECTORY'!$J$238&amp;"'!A1",'EWS DIRECTORY'!$J$238)</f>
        <v>F-3-1-2</v>
      </c>
      <c r="C16" s="761"/>
      <c r="D16" s="761"/>
      <c r="E16" s="761"/>
      <c r="G16" s="55"/>
      <c r="H16" s="55"/>
      <c r="I16" s="254"/>
      <c r="J16" s="254"/>
      <c r="K16" s="254"/>
      <c r="L16" s="254"/>
      <c r="M16" s="254"/>
      <c r="N16" s="254"/>
      <c r="AT16" s="443"/>
    </row>
    <row r="17" spans="2:46" ht="14.25" customHeight="1" x14ac:dyDescent="0.25">
      <c r="B17" s="929" t="str">
        <f>HYPERLINK("#'"&amp;'EWS DIRECTORY'!$J$239&amp;"'!A1",'EWS DIRECTORY'!$J$239)</f>
        <v>F-3-1-3</v>
      </c>
      <c r="C17" s="761"/>
      <c r="D17" s="761"/>
      <c r="E17" s="761"/>
      <c r="G17" s="55" t="s">
        <v>1681</v>
      </c>
      <c r="H17" s="55"/>
      <c r="I17" s="55"/>
      <c r="J17" s="254"/>
      <c r="K17" s="254"/>
      <c r="L17" s="254"/>
      <c r="M17" s="254"/>
      <c r="N17" s="254"/>
      <c r="AT17" s="443"/>
    </row>
    <row r="18" spans="2:46" ht="14.25" customHeight="1" x14ac:dyDescent="0.25">
      <c r="B18" s="929" t="str">
        <f>HYPERLINK("#'"&amp;'EWS DIRECTORY'!$J$240&amp;"'!A1",'EWS DIRECTORY'!$J$240)</f>
        <v>F-3-1-4</v>
      </c>
      <c r="C18" s="761"/>
      <c r="D18" s="761"/>
      <c r="E18" s="761"/>
      <c r="G18" s="55" t="s">
        <v>1744</v>
      </c>
      <c r="H18" s="55"/>
      <c r="I18" s="55" t="s">
        <v>1744</v>
      </c>
      <c r="J18" s="254"/>
      <c r="K18" s="254"/>
      <c r="L18" s="254"/>
      <c r="M18" s="254"/>
      <c r="N18" s="254"/>
      <c r="AT18" s="443"/>
    </row>
    <row r="19" spans="2:46" ht="14.25" customHeight="1" x14ac:dyDescent="0.25">
      <c r="B19" s="929" t="str">
        <f>HYPERLINK("#'"&amp;'EWS DIRECTORY'!$J$241&amp;"'!A1",'EWS DIRECTORY'!$J$241)</f>
        <v>F-3-1-5</v>
      </c>
      <c r="C19" s="761"/>
      <c r="D19" s="761"/>
      <c r="E19" s="761"/>
      <c r="AT19" s="443"/>
    </row>
    <row r="20" spans="2:46" ht="14.25" customHeight="1" x14ac:dyDescent="0.25">
      <c r="B20" s="929" t="str">
        <f>HYPERLINK("#'"&amp;'EWS DIRECTORY'!$J$242&amp;"'!A1",'EWS DIRECTORY'!$J$242)</f>
        <v>F-3-1-6</v>
      </c>
      <c r="C20" s="761"/>
      <c r="D20" s="761"/>
      <c r="E20" s="761"/>
      <c r="G20" s="55" t="s">
        <v>1851</v>
      </c>
      <c r="AT20" s="443"/>
    </row>
    <row r="21" spans="2:46" ht="14.25" customHeight="1" x14ac:dyDescent="0.25">
      <c r="G21" s="55"/>
      <c r="AT21" s="443"/>
    </row>
    <row r="22" spans="2:46" ht="14.25" customHeight="1" x14ac:dyDescent="0.25">
      <c r="G22" s="55"/>
      <c r="H22" s="1086" t="s">
        <v>107</v>
      </c>
      <c r="I22" s="790"/>
      <c r="J22" s="1087" t="s">
        <v>1767</v>
      </c>
      <c r="K22" s="789"/>
      <c r="L22" s="1082" t="s">
        <v>1852</v>
      </c>
      <c r="M22" s="764"/>
      <c r="N22" s="764"/>
      <c r="O22" s="764"/>
      <c r="P22" s="764"/>
      <c r="Q22" s="764"/>
      <c r="R22" s="764"/>
      <c r="S22" s="764"/>
      <c r="T22" s="764"/>
      <c r="U22" s="765"/>
      <c r="V22" s="1083" t="s">
        <v>1853</v>
      </c>
      <c r="W22" s="764"/>
      <c r="X22" s="764"/>
      <c r="Y22" s="764"/>
      <c r="Z22" s="764"/>
      <c r="AA22" s="764"/>
      <c r="AB22" s="764"/>
      <c r="AC22" s="764"/>
      <c r="AD22" s="764"/>
      <c r="AE22" s="764"/>
      <c r="AF22" s="764"/>
      <c r="AG22" s="764"/>
      <c r="AH22" s="764"/>
      <c r="AI22" s="764"/>
      <c r="AJ22" s="764"/>
      <c r="AK22" s="764"/>
      <c r="AL22" s="764"/>
      <c r="AM22" s="764"/>
      <c r="AN22" s="765"/>
      <c r="AO22" s="1084" t="s">
        <v>1770</v>
      </c>
      <c r="AP22" s="764"/>
      <c r="AQ22" s="764"/>
      <c r="AR22" s="764"/>
      <c r="AS22" s="764"/>
      <c r="AT22" s="765"/>
    </row>
    <row r="23" spans="2:46" ht="15" customHeight="1" x14ac:dyDescent="0.25">
      <c r="G23" s="55"/>
      <c r="H23" s="1077">
        <v>1</v>
      </c>
      <c r="I23" s="765"/>
      <c r="J23" s="1081"/>
      <c r="K23" s="764"/>
      <c r="L23" s="1077"/>
      <c r="M23" s="764"/>
      <c r="N23" s="764"/>
      <c r="O23" s="764"/>
      <c r="P23" s="764"/>
      <c r="Q23" s="764"/>
      <c r="R23" s="764"/>
      <c r="S23" s="764"/>
      <c r="T23" s="764"/>
      <c r="U23" s="765"/>
      <c r="V23" s="1085"/>
      <c r="W23" s="764"/>
      <c r="X23" s="764"/>
      <c r="Y23" s="764"/>
      <c r="Z23" s="764"/>
      <c r="AA23" s="764"/>
      <c r="AB23" s="764"/>
      <c r="AC23" s="764"/>
      <c r="AD23" s="764"/>
      <c r="AE23" s="764"/>
      <c r="AF23" s="764"/>
      <c r="AG23" s="764"/>
      <c r="AH23" s="764"/>
      <c r="AI23" s="764"/>
      <c r="AJ23" s="764"/>
      <c r="AK23" s="764"/>
      <c r="AL23" s="764"/>
      <c r="AM23" s="764"/>
      <c r="AN23" s="765"/>
      <c r="AO23" s="1078"/>
      <c r="AP23" s="764"/>
      <c r="AQ23" s="764"/>
      <c r="AR23" s="764"/>
      <c r="AS23" s="764"/>
      <c r="AT23" s="765"/>
    </row>
    <row r="24" spans="2:46" ht="14.25" customHeight="1" x14ac:dyDescent="0.25">
      <c r="AT24" s="443"/>
    </row>
    <row r="25" spans="2:46" ht="14.25" customHeight="1" x14ac:dyDescent="0.25">
      <c r="AS25" s="443"/>
      <c r="AT25" s="443"/>
    </row>
    <row r="26" spans="2:46" ht="15" customHeight="1" x14ac:dyDescent="0.25">
      <c r="AS26" s="443"/>
      <c r="AT26" s="443"/>
    </row>
    <row r="27" spans="2:46" ht="15" customHeight="1" x14ac:dyDescent="0.25">
      <c r="H27" s="976" t="s">
        <v>1795</v>
      </c>
      <c r="I27" s="824"/>
      <c r="J27" s="824"/>
      <c r="K27" s="824"/>
      <c r="L27" s="824"/>
      <c r="M27" s="824"/>
      <c r="N27" s="824"/>
      <c r="O27" s="824"/>
      <c r="P27" s="824"/>
      <c r="Q27" s="824"/>
      <c r="R27" s="824"/>
      <c r="S27" s="824"/>
      <c r="T27" s="824"/>
      <c r="U27" s="824"/>
      <c r="V27" s="824"/>
      <c r="W27" s="824"/>
      <c r="X27" s="824"/>
      <c r="Y27" s="825"/>
      <c r="Z27" s="976" t="s">
        <v>1796</v>
      </c>
      <c r="AA27" s="824"/>
      <c r="AB27" s="824"/>
      <c r="AC27" s="824"/>
      <c r="AD27" s="824"/>
      <c r="AE27" s="824"/>
      <c r="AF27" s="824"/>
      <c r="AG27" s="824"/>
      <c r="AH27" s="824"/>
      <c r="AI27" s="824"/>
      <c r="AJ27" s="824"/>
      <c r="AK27" s="824"/>
      <c r="AL27" s="824"/>
      <c r="AM27" s="824"/>
      <c r="AN27" s="824"/>
      <c r="AO27" s="824"/>
      <c r="AP27" s="824"/>
      <c r="AQ27" s="825"/>
      <c r="AS27" s="443"/>
      <c r="AT27" s="443"/>
    </row>
    <row r="28" spans="2:46" ht="14.25" customHeight="1" x14ac:dyDescent="0.25">
      <c r="B28" s="760"/>
      <c r="C28" s="761"/>
      <c r="D28" s="761"/>
      <c r="E28" s="761"/>
      <c r="H28" s="257" t="s">
        <v>796</v>
      </c>
      <c r="I28" s="258"/>
      <c r="J28" s="258"/>
      <c r="K28" s="258"/>
      <c r="L28" s="258"/>
      <c r="M28" s="258"/>
      <c r="N28" s="258"/>
      <c r="O28" s="258"/>
      <c r="P28" s="258"/>
      <c r="Q28" s="259"/>
      <c r="R28" s="257" t="s">
        <v>1511</v>
      </c>
      <c r="S28" s="258"/>
      <c r="T28" s="258"/>
      <c r="U28" s="259"/>
      <c r="V28" s="257" t="s">
        <v>1510</v>
      </c>
      <c r="W28" s="258"/>
      <c r="X28" s="258"/>
      <c r="Y28" s="259"/>
      <c r="Z28" s="257" t="s">
        <v>796</v>
      </c>
      <c r="AA28" s="258"/>
      <c r="AB28" s="258"/>
      <c r="AC28" s="258"/>
      <c r="AD28" s="258"/>
      <c r="AE28" s="258"/>
      <c r="AF28" s="258"/>
      <c r="AG28" s="258"/>
      <c r="AH28" s="258"/>
      <c r="AI28" s="259"/>
      <c r="AJ28" s="257" t="s">
        <v>1511</v>
      </c>
      <c r="AK28" s="258"/>
      <c r="AL28" s="258"/>
      <c r="AM28" s="259"/>
      <c r="AN28" s="257" t="s">
        <v>1510</v>
      </c>
      <c r="AO28" s="258"/>
      <c r="AP28" s="258"/>
      <c r="AQ28" s="259"/>
      <c r="AS28" s="443"/>
      <c r="AT28" s="443"/>
    </row>
    <row r="29" spans="2:46" ht="14.25" customHeight="1" x14ac:dyDescent="0.25">
      <c r="H29" s="260"/>
      <c r="Q29" s="261"/>
      <c r="R29" s="260"/>
      <c r="U29" s="261"/>
      <c r="V29" s="260"/>
      <c r="Y29" s="261"/>
      <c r="Z29" s="260"/>
      <c r="AI29" s="261"/>
      <c r="AJ29" s="260"/>
      <c r="AM29" s="261"/>
      <c r="AN29" s="260"/>
      <c r="AQ29" s="261"/>
      <c r="AS29" s="443"/>
      <c r="AT29" s="443"/>
    </row>
    <row r="30" spans="2:46" ht="14.25" customHeight="1" x14ac:dyDescent="0.25">
      <c r="B30" s="760"/>
      <c r="C30" s="761"/>
      <c r="D30" s="761"/>
      <c r="E30" s="761"/>
      <c r="H30" s="260"/>
      <c r="Q30" s="261"/>
      <c r="R30" s="260"/>
      <c r="U30" s="261"/>
      <c r="V30" s="260"/>
      <c r="Y30" s="261"/>
      <c r="Z30" s="260"/>
      <c r="AI30" s="261"/>
      <c r="AJ30" s="260"/>
      <c r="AM30" s="261"/>
      <c r="AN30" s="260"/>
      <c r="AQ30" s="261"/>
      <c r="AS30" s="443"/>
      <c r="AT30" s="443"/>
    </row>
    <row r="31" spans="2:46" ht="14.25" customHeight="1" x14ac:dyDescent="0.25">
      <c r="H31" s="260"/>
      <c r="Q31" s="261"/>
      <c r="R31" s="260"/>
      <c r="U31" s="261"/>
      <c r="V31" s="260"/>
      <c r="Y31" s="261"/>
      <c r="Z31" s="260"/>
      <c r="AI31" s="261"/>
      <c r="AJ31" s="260"/>
      <c r="AM31" s="261"/>
      <c r="AN31" s="260"/>
      <c r="AQ31" s="261"/>
      <c r="AS31" s="443"/>
      <c r="AT31" s="443"/>
    </row>
    <row r="32" spans="2:46" ht="14.25" customHeight="1" x14ac:dyDescent="0.25">
      <c r="B32" s="760"/>
      <c r="C32" s="761"/>
      <c r="D32" s="761"/>
      <c r="E32" s="761"/>
      <c r="H32" s="260"/>
      <c r="Q32" s="261"/>
      <c r="R32" s="260"/>
      <c r="U32" s="261"/>
      <c r="V32" s="260"/>
      <c r="Y32" s="261"/>
      <c r="Z32" s="260"/>
      <c r="AI32" s="261"/>
      <c r="AJ32" s="260"/>
      <c r="AM32" s="261"/>
      <c r="AN32" s="260"/>
      <c r="AQ32" s="261"/>
      <c r="AS32" s="443"/>
      <c r="AT32" s="443"/>
    </row>
    <row r="33" spans="2:46" ht="14.25" customHeight="1" x14ac:dyDescent="0.25">
      <c r="H33" s="262"/>
      <c r="I33" s="263"/>
      <c r="J33" s="263"/>
      <c r="K33" s="263"/>
      <c r="L33" s="263"/>
      <c r="M33" s="263"/>
      <c r="N33" s="263"/>
      <c r="O33" s="263"/>
      <c r="P33" s="263"/>
      <c r="Q33" s="264"/>
      <c r="R33" s="262"/>
      <c r="S33" s="263"/>
      <c r="T33" s="263"/>
      <c r="U33" s="264"/>
      <c r="V33" s="262"/>
      <c r="W33" s="263"/>
      <c r="X33" s="263"/>
      <c r="Y33" s="264"/>
      <c r="Z33" s="262"/>
      <c r="AA33" s="263"/>
      <c r="AB33" s="263"/>
      <c r="AC33" s="263"/>
      <c r="AD33" s="263"/>
      <c r="AE33" s="263"/>
      <c r="AF33" s="263"/>
      <c r="AG33" s="263"/>
      <c r="AH33" s="263"/>
      <c r="AI33" s="264"/>
      <c r="AJ33" s="262"/>
      <c r="AK33" s="263"/>
      <c r="AL33" s="263"/>
      <c r="AM33" s="264"/>
      <c r="AN33" s="262"/>
      <c r="AO33" s="263"/>
      <c r="AP33" s="263"/>
      <c r="AQ33" s="264"/>
      <c r="AS33" s="443"/>
      <c r="AT33" s="443"/>
    </row>
    <row r="34" spans="2:46" ht="14.25" customHeight="1" x14ac:dyDescent="0.25">
      <c r="B34" s="760"/>
      <c r="C34" s="761"/>
      <c r="D34" s="761"/>
      <c r="E34" s="761"/>
      <c r="G34" s="223"/>
      <c r="AM34" s="265" t="s">
        <v>1797</v>
      </c>
      <c r="AN34" s="131" t="str">
        <f>'F-3-1'!U20</f>
        <v>F-3-1-2</v>
      </c>
      <c r="AS34" s="443"/>
      <c r="AT34" s="443"/>
    </row>
    <row r="35" spans="2:46" ht="14.25" customHeight="1" x14ac:dyDescent="0.25">
      <c r="G35" s="223"/>
      <c r="AS35" s="443"/>
      <c r="AT35" s="443"/>
    </row>
  </sheetData>
  <mergeCells count="31">
    <mergeCell ref="B6:E6"/>
    <mergeCell ref="B30:E30"/>
    <mergeCell ref="B15:E15"/>
    <mergeCell ref="B20:E20"/>
    <mergeCell ref="B13:E13"/>
    <mergeCell ref="B10:E10"/>
    <mergeCell ref="B28:E28"/>
    <mergeCell ref="B4:E4"/>
    <mergeCell ref="V22:AN22"/>
    <mergeCell ref="B16:E16"/>
    <mergeCell ref="AO22:AT22"/>
    <mergeCell ref="H27:Y27"/>
    <mergeCell ref="G7:AR7"/>
    <mergeCell ref="B18:E18"/>
    <mergeCell ref="B12:E12"/>
    <mergeCell ref="V23:AN23"/>
    <mergeCell ref="H22:I22"/>
    <mergeCell ref="J22:K22"/>
    <mergeCell ref="B14:E14"/>
    <mergeCell ref="B17:E17"/>
    <mergeCell ref="B8:E8"/>
    <mergeCell ref="L23:U23"/>
    <mergeCell ref="G9:Z11"/>
    <mergeCell ref="B34:E34"/>
    <mergeCell ref="AO23:AT23"/>
    <mergeCell ref="Z27:AQ27"/>
    <mergeCell ref="H23:I23"/>
    <mergeCell ref="B19:E19"/>
    <mergeCell ref="J23:K23"/>
    <mergeCell ref="B32:E32"/>
    <mergeCell ref="L22:U22"/>
  </mergeCells>
  <hyperlinks>
    <hyperlink ref="B4" location="PANDUAN!A1" display="PANDUAN" xr:uid="{00000000-0004-0000-EE00-000000000000}"/>
    <hyperlink ref="B6" location="'EWS DIRECTORY'!A1" display="EWS DIRECTORY" xr:uid="{00000000-0004-0000-EE00-000001000000}"/>
    <hyperlink ref="B8" location="'DATA PEMICU'!A1" display="DATA PEMICU" xr:uid="{00000000-0004-0000-EE00-000002000000}"/>
    <hyperlink ref="B10" location="'DATA PENGUJI'!A1" display="DATA PENGUJI" xr:uid="{00000000-0004-0000-EE00-000003000000}"/>
    <hyperlink ref="B12" location="'MAIN LEVEL'!A1" display="MAIN LEVEL" xr:uid="{00000000-0004-0000-EE00-000004000000}"/>
  </hyperlinks>
  <pageMargins left="0.51181102362204722" right="0.15748031496062989" top="0.55118110236220474" bottom="0.55118110236220474" header="0" footer="0"/>
  <pageSetup paperSize="9" scale="60" orientation="landscape"/>
  <headerFooter>
    <oddFooter>&amp;Rhalaman &amp;P dari</oddFooter>
  </headerFooter>
</worksheet>
</file>

<file path=xl/worksheets/sheet2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F00-000000000000}">
  <sheetPr codeName="Sheet444">
    <tabColor theme="4" tint="-0.249977111117893"/>
  </sheetPr>
  <dimension ref="A2:AX52"/>
  <sheetViews>
    <sheetView topLeftCell="B6" zoomScaleNormal="100" workbookViewId="0">
      <selection activeCell="AQ18" sqref="AQ18:AU18"/>
    </sheetView>
  </sheetViews>
  <sheetFormatPr defaultColWidth="3.88671875" defaultRowHeight="13.8" x14ac:dyDescent="0.25"/>
  <cols>
    <col min="1" max="1" width="0" style="110" hidden="1"/>
    <col min="2" max="5" width="3.88671875" style="177" customWidth="1"/>
    <col min="6" max="6" width="3.88671875" style="110" customWidth="1"/>
    <col min="7" max="7" width="3.88671875" style="254" customWidth="1"/>
    <col min="8" max="16384" width="3.88671875" style="254"/>
  </cols>
  <sheetData>
    <row r="2" spans="2:47" x14ac:dyDescent="0.25">
      <c r="G2" s="55" t="s">
        <v>1674</v>
      </c>
      <c r="H2" s="55"/>
      <c r="I2" s="55"/>
      <c r="J2" s="55"/>
      <c r="K2" s="55"/>
      <c r="L2" s="55"/>
      <c r="M2" s="55"/>
      <c r="N2" s="55"/>
      <c r="AT2" s="443"/>
      <c r="AU2" s="443"/>
    </row>
    <row r="3" spans="2:47" x14ac:dyDescent="0.25">
      <c r="B3" s="111"/>
      <c r="C3" s="111"/>
      <c r="D3" s="111"/>
      <c r="E3" s="111"/>
      <c r="G3" s="55"/>
      <c r="H3" s="55"/>
      <c r="I3" s="55"/>
      <c r="J3" s="55"/>
      <c r="K3" s="55"/>
      <c r="L3" s="55"/>
      <c r="M3" s="55"/>
      <c r="N3" s="55"/>
      <c r="AT3" s="443"/>
      <c r="AU3" s="443"/>
    </row>
    <row r="4" spans="2:47" x14ac:dyDescent="0.25">
      <c r="B4" s="762" t="s">
        <v>79</v>
      </c>
      <c r="C4" s="761"/>
      <c r="D4" s="761"/>
      <c r="E4" s="761"/>
      <c r="G4" s="55"/>
      <c r="H4" s="55"/>
      <c r="I4" s="55"/>
      <c r="J4" s="55"/>
      <c r="K4" s="55"/>
      <c r="L4" s="55"/>
      <c r="M4" s="55"/>
      <c r="N4" s="55"/>
      <c r="AT4" s="443"/>
      <c r="AU4" s="443"/>
    </row>
    <row r="5" spans="2:47" x14ac:dyDescent="0.25">
      <c r="B5" s="111"/>
      <c r="C5" s="111"/>
      <c r="D5" s="111"/>
      <c r="E5" s="111"/>
      <c r="G5" s="55"/>
      <c r="H5" s="55"/>
      <c r="I5" s="55"/>
      <c r="J5" s="55"/>
      <c r="K5" s="55"/>
      <c r="L5" s="55"/>
      <c r="M5" s="55"/>
      <c r="N5" s="55"/>
      <c r="AT5" s="443"/>
      <c r="AU5" s="443"/>
    </row>
    <row r="6" spans="2:47" x14ac:dyDescent="0.25">
      <c r="B6" s="762" t="s">
        <v>87</v>
      </c>
      <c r="C6" s="761"/>
      <c r="D6" s="761"/>
      <c r="E6" s="761"/>
      <c r="G6" s="55"/>
      <c r="H6" s="55"/>
      <c r="I6" s="55"/>
      <c r="J6" s="55"/>
      <c r="K6" s="55"/>
      <c r="L6" s="55"/>
      <c r="M6" s="55"/>
      <c r="N6" s="55"/>
      <c r="AT6" s="443"/>
      <c r="AU6" s="443"/>
    </row>
    <row r="7" spans="2:47" ht="15" customHeight="1" x14ac:dyDescent="0.25">
      <c r="B7" s="111"/>
      <c r="C7" s="111"/>
      <c r="D7" s="111"/>
      <c r="E7" s="111"/>
      <c r="G7" s="996" t="s">
        <v>1774</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c r="AI7" s="792"/>
      <c r="AJ7" s="792"/>
      <c r="AK7" s="792"/>
      <c r="AL7" s="792"/>
      <c r="AM7" s="792"/>
      <c r="AN7" s="792"/>
      <c r="AO7" s="792"/>
      <c r="AP7" s="792"/>
      <c r="AQ7" s="792"/>
      <c r="AR7" s="792"/>
      <c r="AS7" s="58"/>
      <c r="AT7" s="443"/>
      <c r="AU7" s="443"/>
    </row>
    <row r="8" spans="2:47" x14ac:dyDescent="0.25">
      <c r="B8" s="762" t="s">
        <v>94</v>
      </c>
      <c r="C8" s="761"/>
      <c r="D8" s="761"/>
      <c r="E8" s="761"/>
      <c r="G8" s="55"/>
      <c r="H8" s="55"/>
      <c r="I8" s="55"/>
      <c r="J8" s="55"/>
      <c r="K8" s="55"/>
      <c r="L8" s="55"/>
      <c r="M8" s="55"/>
      <c r="N8" s="55"/>
      <c r="AT8" s="443"/>
      <c r="AU8" s="443"/>
    </row>
    <row r="9" spans="2:47" x14ac:dyDescent="0.25">
      <c r="B9" s="111"/>
      <c r="C9" s="111"/>
      <c r="D9" s="111"/>
      <c r="E9" s="111"/>
      <c r="G9" s="999" t="str">
        <f>"Rincian "&amp;'F-3-1'!H18&amp;" "&amp;'F-3-1'!M18</f>
        <v>Rincian Pendapatan Bunga dan Jasa Giro Berdasarkan Data Internal dan Eksternal yang dimiliki DJP</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c r="AU9" s="443"/>
    </row>
    <row r="10" spans="2:47" x14ac:dyDescent="0.25">
      <c r="B10" s="762" t="s">
        <v>101</v>
      </c>
      <c r="C10" s="761"/>
      <c r="D10" s="761"/>
      <c r="E10" s="761"/>
      <c r="G10" s="1001"/>
      <c r="H10" s="792"/>
      <c r="I10" s="792"/>
      <c r="J10" s="792"/>
      <c r="K10" s="792"/>
      <c r="L10" s="792"/>
      <c r="M10" s="792"/>
      <c r="N10" s="792"/>
      <c r="O10" s="792"/>
      <c r="P10" s="792"/>
      <c r="Q10" s="792"/>
      <c r="R10" s="792"/>
      <c r="S10" s="792"/>
      <c r="T10" s="792"/>
      <c r="U10" s="792"/>
      <c r="V10" s="792"/>
      <c r="W10" s="792"/>
      <c r="X10" s="792"/>
      <c r="Y10" s="792"/>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c r="AU10" s="443"/>
    </row>
    <row r="11" spans="2:47"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c r="AU11" s="443"/>
    </row>
    <row r="12" spans="2:47" x14ac:dyDescent="0.25">
      <c r="B12" s="762" t="s">
        <v>106</v>
      </c>
      <c r="C12" s="761"/>
      <c r="D12" s="761"/>
      <c r="E12" s="761"/>
      <c r="AT12" s="443"/>
      <c r="AU12" s="443"/>
    </row>
    <row r="13" spans="2:47" x14ac:dyDescent="0.25">
      <c r="B13" s="962" t="str">
        <f>HYPERLINK("#'"&amp;'EWS DIRECTORY'!$J$235&amp;"'!A1",'EWS DIRECTORY'!$J$235)</f>
        <v>F-3</v>
      </c>
      <c r="C13" s="761"/>
      <c r="D13" s="761"/>
      <c r="E13" s="761"/>
      <c r="G13" s="55" t="s">
        <v>1680</v>
      </c>
      <c r="H13" s="55"/>
      <c r="AT13" s="443"/>
      <c r="AU13" s="443"/>
    </row>
    <row r="14" spans="2:47" x14ac:dyDescent="0.25">
      <c r="B14" s="931" t="str">
        <f>HYPERLINK("#'"&amp;'EWS DIRECTORY'!$J$236&amp;"'!A1",'EWS DIRECTORY'!$J$236)</f>
        <v>F-3-1</v>
      </c>
      <c r="C14" s="761"/>
      <c r="D14" s="761"/>
      <c r="E14" s="761"/>
      <c r="G14" s="55"/>
      <c r="H14" s="55"/>
      <c r="AT14" s="443"/>
      <c r="AU14" s="443"/>
    </row>
    <row r="15" spans="2:47" x14ac:dyDescent="0.25">
      <c r="B15" s="929" t="str">
        <f>HYPERLINK("#'"&amp;'EWS DIRECTORY'!$J$237&amp;"'!A1",'EWS DIRECTORY'!$J$237)</f>
        <v>F-3-1-1</v>
      </c>
      <c r="C15" s="761"/>
      <c r="D15" s="761"/>
      <c r="E15" s="761"/>
      <c r="G15" s="55"/>
      <c r="H15" s="55"/>
      <c r="AT15" s="443"/>
      <c r="AU15" s="443"/>
    </row>
    <row r="16" spans="2:47" x14ac:dyDescent="0.25">
      <c r="B16" s="929" t="str">
        <f>HYPERLINK("#'"&amp;'EWS DIRECTORY'!$J$238&amp;"'!A1",'EWS DIRECTORY'!$J$238)</f>
        <v>F-3-1-2</v>
      </c>
      <c r="C16" s="761"/>
      <c r="D16" s="761"/>
      <c r="E16" s="761"/>
      <c r="G16" s="55"/>
      <c r="H16" s="55"/>
      <c r="AT16" s="443"/>
      <c r="AU16" s="443"/>
    </row>
    <row r="17" spans="1:50" x14ac:dyDescent="0.25">
      <c r="B17" s="927" t="str">
        <f>HYPERLINK("#'"&amp;'EWS DIRECTORY'!$J$239&amp;"'!A1",'EWS DIRECTORY'!$J$239)</f>
        <v>F-3-1-3</v>
      </c>
      <c r="C17" s="761"/>
      <c r="D17" s="761"/>
      <c r="E17" s="761"/>
      <c r="G17" s="55" t="s">
        <v>1681</v>
      </c>
      <c r="H17" s="55"/>
      <c r="I17" s="55"/>
      <c r="AT17" s="443"/>
      <c r="AU17" s="443"/>
    </row>
    <row r="18" spans="1:50" x14ac:dyDescent="0.25">
      <c r="B18" s="929" t="str">
        <f>HYPERLINK("#'"&amp;'EWS DIRECTORY'!$J$240&amp;"'!A1",'EWS DIRECTORY'!$J$240)</f>
        <v>F-3-1-4</v>
      </c>
      <c r="C18" s="761"/>
      <c r="D18" s="761"/>
      <c r="E18" s="761"/>
      <c r="G18" s="55" t="s">
        <v>1744</v>
      </c>
      <c r="H18" s="55"/>
      <c r="I18" s="55" t="s">
        <v>1744</v>
      </c>
      <c r="AT18" s="443"/>
      <c r="AU18" s="443"/>
    </row>
    <row r="19" spans="1:50" x14ac:dyDescent="0.25">
      <c r="B19" s="929" t="str">
        <f>HYPERLINK("#'"&amp;'EWS DIRECTORY'!$J$241&amp;"'!A1",'EWS DIRECTORY'!$J$241)</f>
        <v>F-3-1-5</v>
      </c>
      <c r="C19" s="761"/>
      <c r="D19" s="761"/>
      <c r="E19" s="761"/>
      <c r="AT19" s="443"/>
      <c r="AU19" s="443"/>
    </row>
    <row r="20" spans="1:50" s="271" customFormat="1" x14ac:dyDescent="0.25">
      <c r="A20" s="110"/>
      <c r="B20" s="929" t="str">
        <f>HYPERLINK("#'"&amp;'EWS DIRECTORY'!$J$242&amp;"'!A1",'EWS DIRECTORY'!$J$242)</f>
        <v>F-3-1-6</v>
      </c>
      <c r="C20" s="896"/>
      <c r="D20" s="896"/>
      <c r="E20" s="896"/>
      <c r="F20" s="110"/>
      <c r="G20" s="55" t="s">
        <v>1851</v>
      </c>
      <c r="AT20" s="443"/>
      <c r="AU20" s="443"/>
    </row>
    <row r="21" spans="1:50" x14ac:dyDescent="0.25">
      <c r="G21" s="55"/>
      <c r="AT21" s="443"/>
      <c r="AU21" s="443"/>
    </row>
    <row r="22" spans="1:50" ht="15" customHeight="1" x14ac:dyDescent="0.25">
      <c r="G22" s="55"/>
      <c r="H22" s="990" t="s">
        <v>1445</v>
      </c>
      <c r="I22" s="790"/>
      <c r="J22" s="990" t="s">
        <v>1478</v>
      </c>
      <c r="K22" s="789"/>
      <c r="L22" s="789"/>
      <c r="M22" s="790"/>
      <c r="N22" s="994" t="s">
        <v>1792</v>
      </c>
      <c r="O22" s="764"/>
      <c r="P22" s="764"/>
      <c r="Q22" s="764"/>
      <c r="R22" s="764"/>
      <c r="S22" s="764"/>
      <c r="T22" s="764"/>
      <c r="U22" s="764"/>
      <c r="V22" s="764"/>
      <c r="W22" s="764"/>
      <c r="X22" s="764"/>
      <c r="Y22" s="764"/>
      <c r="Z22" s="765"/>
      <c r="AA22" s="994" t="s">
        <v>1793</v>
      </c>
      <c r="AB22" s="764"/>
      <c r="AC22" s="764"/>
      <c r="AD22" s="764"/>
      <c r="AE22" s="764"/>
      <c r="AF22" s="764"/>
      <c r="AG22" s="764"/>
      <c r="AH22" s="764"/>
      <c r="AI22" s="764"/>
      <c r="AJ22" s="764"/>
      <c r="AK22" s="764"/>
      <c r="AL22" s="764"/>
      <c r="AM22" s="764"/>
      <c r="AN22" s="764"/>
      <c r="AO22" s="764"/>
      <c r="AP22" s="764"/>
      <c r="AQ22" s="764"/>
      <c r="AR22" s="764"/>
      <c r="AS22" s="765"/>
      <c r="AT22" s="990" t="s">
        <v>1481</v>
      </c>
      <c r="AU22" s="789"/>
      <c r="AV22" s="789"/>
      <c r="AW22" s="789"/>
      <c r="AX22" s="790"/>
    </row>
    <row r="23" spans="1:50" x14ac:dyDescent="0.25">
      <c r="G23" s="55"/>
      <c r="H23" s="806"/>
      <c r="I23" s="807"/>
      <c r="J23" s="806"/>
      <c r="K23" s="794"/>
      <c r="L23" s="794"/>
      <c r="M23" s="807"/>
      <c r="N23" s="978" t="s">
        <v>796</v>
      </c>
      <c r="O23" s="764"/>
      <c r="P23" s="764"/>
      <c r="Q23" s="764"/>
      <c r="R23" s="764"/>
      <c r="S23" s="764"/>
      <c r="T23" s="765"/>
      <c r="U23" s="978" t="s">
        <v>1401</v>
      </c>
      <c r="V23" s="764"/>
      <c r="W23" s="764"/>
      <c r="X23" s="764"/>
      <c r="Y23" s="764"/>
      <c r="Z23" s="765"/>
      <c r="AA23" s="978" t="s">
        <v>796</v>
      </c>
      <c r="AB23" s="764"/>
      <c r="AC23" s="764"/>
      <c r="AD23" s="764"/>
      <c r="AE23" s="764"/>
      <c r="AF23" s="765"/>
      <c r="AG23" s="978" t="s">
        <v>1794</v>
      </c>
      <c r="AH23" s="764"/>
      <c r="AI23" s="764"/>
      <c r="AJ23" s="764"/>
      <c r="AK23" s="764"/>
      <c r="AL23" s="764"/>
      <c r="AM23" s="765"/>
      <c r="AN23" s="978" t="s">
        <v>1510</v>
      </c>
      <c r="AO23" s="764"/>
      <c r="AP23" s="764"/>
      <c r="AQ23" s="764"/>
      <c r="AR23" s="764"/>
      <c r="AS23" s="765"/>
      <c r="AT23" s="806"/>
      <c r="AU23" s="794"/>
      <c r="AV23" s="794"/>
      <c r="AW23" s="794"/>
      <c r="AX23" s="807"/>
    </row>
    <row r="24" spans="1:50" x14ac:dyDescent="0.25">
      <c r="H24" s="980"/>
      <c r="I24" s="765"/>
      <c r="J24" s="979"/>
      <c r="K24" s="764"/>
      <c r="L24" s="764"/>
      <c r="M24" s="765"/>
      <c r="N24" s="980"/>
      <c r="O24" s="764"/>
      <c r="P24" s="764"/>
      <c r="Q24" s="764"/>
      <c r="R24" s="764"/>
      <c r="S24" s="764"/>
      <c r="T24" s="765"/>
      <c r="U24" s="977"/>
      <c r="V24" s="764"/>
      <c r="W24" s="764"/>
      <c r="X24" s="764"/>
      <c r="Y24" s="764"/>
      <c r="Z24" s="765"/>
      <c r="AA24" s="980"/>
      <c r="AB24" s="764"/>
      <c r="AC24" s="764"/>
      <c r="AD24" s="764"/>
      <c r="AE24" s="764"/>
      <c r="AF24" s="765"/>
      <c r="AG24" s="980"/>
      <c r="AH24" s="764"/>
      <c r="AI24" s="764"/>
      <c r="AJ24" s="764"/>
      <c r="AK24" s="764"/>
      <c r="AL24" s="764"/>
      <c r="AM24" s="765"/>
      <c r="AN24" s="979"/>
      <c r="AO24" s="764"/>
      <c r="AP24" s="764"/>
      <c r="AQ24" s="764"/>
      <c r="AR24" s="764"/>
      <c r="AS24" s="765"/>
      <c r="AT24" s="1063"/>
      <c r="AU24" s="764"/>
      <c r="AV24" s="764"/>
      <c r="AW24" s="764"/>
      <c r="AX24" s="765"/>
    </row>
    <row r="25" spans="1:50" x14ac:dyDescent="0.25">
      <c r="H25" s="980"/>
      <c r="I25" s="765"/>
      <c r="J25" s="979"/>
      <c r="K25" s="764"/>
      <c r="L25" s="764"/>
      <c r="M25" s="765"/>
      <c r="N25" s="980"/>
      <c r="O25" s="764"/>
      <c r="P25" s="764"/>
      <c r="Q25" s="764"/>
      <c r="R25" s="764"/>
      <c r="S25" s="764"/>
      <c r="T25" s="765"/>
      <c r="U25" s="977"/>
      <c r="V25" s="764"/>
      <c r="W25" s="764"/>
      <c r="X25" s="764"/>
      <c r="Y25" s="764"/>
      <c r="Z25" s="765"/>
      <c r="AA25" s="980"/>
      <c r="AB25" s="764"/>
      <c r="AC25" s="764"/>
      <c r="AD25" s="764"/>
      <c r="AE25" s="764"/>
      <c r="AF25" s="765"/>
      <c r="AG25" s="980"/>
      <c r="AH25" s="764"/>
      <c r="AI25" s="764"/>
      <c r="AJ25" s="764"/>
      <c r="AK25" s="764"/>
      <c r="AL25" s="764"/>
      <c r="AM25" s="765"/>
      <c r="AN25" s="979"/>
      <c r="AO25" s="764"/>
      <c r="AP25" s="764"/>
      <c r="AQ25" s="764"/>
      <c r="AR25" s="764"/>
      <c r="AS25" s="765"/>
      <c r="AT25" s="1063"/>
      <c r="AU25" s="764"/>
      <c r="AV25" s="764"/>
      <c r="AW25" s="764"/>
      <c r="AX25" s="765"/>
    </row>
    <row r="26" spans="1:50" x14ac:dyDescent="0.25">
      <c r="H26" s="980"/>
      <c r="I26" s="765"/>
      <c r="J26" s="979"/>
      <c r="K26" s="764"/>
      <c r="L26" s="764"/>
      <c r="M26" s="765"/>
      <c r="N26" s="980"/>
      <c r="O26" s="764"/>
      <c r="P26" s="764"/>
      <c r="Q26" s="764"/>
      <c r="R26" s="764"/>
      <c r="S26" s="764"/>
      <c r="T26" s="765"/>
      <c r="U26" s="977"/>
      <c r="V26" s="764"/>
      <c r="W26" s="764"/>
      <c r="X26" s="764"/>
      <c r="Y26" s="764"/>
      <c r="Z26" s="765"/>
      <c r="AA26" s="980"/>
      <c r="AB26" s="764"/>
      <c r="AC26" s="764"/>
      <c r="AD26" s="764"/>
      <c r="AE26" s="764"/>
      <c r="AF26" s="765"/>
      <c r="AG26" s="980"/>
      <c r="AH26" s="764"/>
      <c r="AI26" s="764"/>
      <c r="AJ26" s="764"/>
      <c r="AK26" s="764"/>
      <c r="AL26" s="764"/>
      <c r="AM26" s="765"/>
      <c r="AN26" s="979"/>
      <c r="AO26" s="764"/>
      <c r="AP26" s="764"/>
      <c r="AQ26" s="764"/>
      <c r="AR26" s="764"/>
      <c r="AS26" s="765"/>
      <c r="AT26" s="1063"/>
      <c r="AU26" s="764"/>
      <c r="AV26" s="764"/>
      <c r="AW26" s="764"/>
      <c r="AX26" s="765"/>
    </row>
    <row r="27" spans="1:50" x14ac:dyDescent="0.25">
      <c r="H27" s="980"/>
      <c r="I27" s="765"/>
      <c r="J27" s="979"/>
      <c r="K27" s="764"/>
      <c r="L27" s="764"/>
      <c r="M27" s="765"/>
      <c r="N27" s="980"/>
      <c r="O27" s="764"/>
      <c r="P27" s="764"/>
      <c r="Q27" s="764"/>
      <c r="R27" s="764"/>
      <c r="S27" s="764"/>
      <c r="T27" s="765"/>
      <c r="U27" s="977"/>
      <c r="V27" s="764"/>
      <c r="W27" s="764"/>
      <c r="X27" s="764"/>
      <c r="Y27" s="764"/>
      <c r="Z27" s="765"/>
      <c r="AA27" s="980"/>
      <c r="AB27" s="764"/>
      <c r="AC27" s="764"/>
      <c r="AD27" s="764"/>
      <c r="AE27" s="764"/>
      <c r="AF27" s="765"/>
      <c r="AG27" s="980"/>
      <c r="AH27" s="764"/>
      <c r="AI27" s="764"/>
      <c r="AJ27" s="764"/>
      <c r="AK27" s="764"/>
      <c r="AL27" s="764"/>
      <c r="AM27" s="765"/>
      <c r="AN27" s="979"/>
      <c r="AO27" s="764"/>
      <c r="AP27" s="764"/>
      <c r="AQ27" s="764"/>
      <c r="AR27" s="764"/>
      <c r="AS27" s="765"/>
      <c r="AT27" s="1063"/>
      <c r="AU27" s="764"/>
      <c r="AV27" s="764"/>
      <c r="AW27" s="764"/>
      <c r="AX27" s="765"/>
    </row>
    <row r="28" spans="1:50" x14ac:dyDescent="0.25">
      <c r="B28" s="760"/>
      <c r="C28" s="761"/>
      <c r="D28" s="761"/>
      <c r="E28" s="761"/>
      <c r="H28" s="980"/>
      <c r="I28" s="765"/>
      <c r="J28" s="979"/>
      <c r="K28" s="764"/>
      <c r="L28" s="764"/>
      <c r="M28" s="765"/>
      <c r="N28" s="980"/>
      <c r="O28" s="764"/>
      <c r="P28" s="764"/>
      <c r="Q28" s="764"/>
      <c r="R28" s="764"/>
      <c r="S28" s="764"/>
      <c r="T28" s="765"/>
      <c r="U28" s="977"/>
      <c r="V28" s="764"/>
      <c r="W28" s="764"/>
      <c r="X28" s="764"/>
      <c r="Y28" s="764"/>
      <c r="Z28" s="765"/>
      <c r="AA28" s="980"/>
      <c r="AB28" s="764"/>
      <c r="AC28" s="764"/>
      <c r="AD28" s="764"/>
      <c r="AE28" s="764"/>
      <c r="AF28" s="765"/>
      <c r="AG28" s="980"/>
      <c r="AH28" s="764"/>
      <c r="AI28" s="764"/>
      <c r="AJ28" s="764"/>
      <c r="AK28" s="764"/>
      <c r="AL28" s="764"/>
      <c r="AM28" s="765"/>
      <c r="AN28" s="979"/>
      <c r="AO28" s="764"/>
      <c r="AP28" s="764"/>
      <c r="AQ28" s="764"/>
      <c r="AR28" s="764"/>
      <c r="AS28" s="765"/>
      <c r="AT28" s="1063"/>
      <c r="AU28" s="764"/>
      <c r="AV28" s="764"/>
      <c r="AW28" s="764"/>
      <c r="AX28" s="765"/>
    </row>
    <row r="29" spans="1:50" x14ac:dyDescent="0.25">
      <c r="H29" s="980"/>
      <c r="I29" s="765"/>
      <c r="J29" s="979"/>
      <c r="K29" s="764"/>
      <c r="L29" s="764"/>
      <c r="M29" s="765"/>
      <c r="N29" s="980"/>
      <c r="O29" s="764"/>
      <c r="P29" s="764"/>
      <c r="Q29" s="764"/>
      <c r="R29" s="764"/>
      <c r="S29" s="764"/>
      <c r="T29" s="765"/>
      <c r="U29" s="977"/>
      <c r="V29" s="764"/>
      <c r="W29" s="764"/>
      <c r="X29" s="764"/>
      <c r="Y29" s="764"/>
      <c r="Z29" s="765"/>
      <c r="AA29" s="980"/>
      <c r="AB29" s="764"/>
      <c r="AC29" s="764"/>
      <c r="AD29" s="764"/>
      <c r="AE29" s="764"/>
      <c r="AF29" s="765"/>
      <c r="AG29" s="980"/>
      <c r="AH29" s="764"/>
      <c r="AI29" s="764"/>
      <c r="AJ29" s="764"/>
      <c r="AK29" s="764"/>
      <c r="AL29" s="764"/>
      <c r="AM29" s="765"/>
      <c r="AN29" s="983"/>
      <c r="AO29" s="764"/>
      <c r="AP29" s="764"/>
      <c r="AQ29" s="764"/>
      <c r="AR29" s="764"/>
      <c r="AS29" s="765"/>
      <c r="AT29" s="1063"/>
      <c r="AU29" s="764"/>
      <c r="AV29" s="764"/>
      <c r="AW29" s="764"/>
      <c r="AX29" s="765"/>
    </row>
    <row r="30" spans="1:50" x14ac:dyDescent="0.25">
      <c r="B30" s="760"/>
      <c r="C30" s="761"/>
      <c r="D30" s="761"/>
      <c r="E30" s="761"/>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1:50" ht="1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1:50" x14ac:dyDescent="0.25">
      <c r="B32" s="760"/>
      <c r="C32" s="761"/>
      <c r="D32" s="761"/>
      <c r="E32" s="761"/>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2:50"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2:50" ht="15" customHeight="1" x14ac:dyDescent="0.25">
      <c r="B34" s="760"/>
      <c r="C34" s="761"/>
      <c r="D34" s="761"/>
      <c r="E34" s="761"/>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2:50" x14ac:dyDescent="0.25">
      <c r="B36" s="760"/>
      <c r="C36" s="761"/>
      <c r="D36" s="761"/>
      <c r="E36" s="761"/>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2:50" ht="14.4"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2:50" ht="14.4"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2:50" ht="14.4" customHeight="1" x14ac:dyDescent="0.25">
      <c r="G39" s="223"/>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2:50" x14ac:dyDescent="0.25">
      <c r="G40" s="223"/>
      <c r="H40" s="993"/>
      <c r="I40" s="765"/>
      <c r="J40" s="993"/>
      <c r="K40" s="764"/>
      <c r="L40" s="764"/>
      <c r="M40" s="765"/>
      <c r="N40" s="993"/>
      <c r="O40" s="764"/>
      <c r="P40" s="764"/>
      <c r="Q40" s="764"/>
      <c r="R40" s="764"/>
      <c r="S40" s="764"/>
      <c r="T40" s="765"/>
      <c r="U40" s="986"/>
      <c r="V40" s="764"/>
      <c r="W40" s="764"/>
      <c r="X40" s="764"/>
      <c r="Y40" s="764"/>
      <c r="Z40" s="765"/>
      <c r="AA40" s="993"/>
      <c r="AB40" s="764"/>
      <c r="AC40" s="764"/>
      <c r="AD40" s="764"/>
      <c r="AE40" s="764"/>
      <c r="AF40" s="765"/>
      <c r="AG40" s="993"/>
      <c r="AH40" s="764"/>
      <c r="AI40" s="764"/>
      <c r="AJ40" s="764"/>
      <c r="AK40" s="764"/>
      <c r="AL40" s="764"/>
      <c r="AM40" s="765"/>
      <c r="AN40" s="995"/>
      <c r="AO40" s="764"/>
      <c r="AP40" s="764"/>
      <c r="AQ40" s="764"/>
      <c r="AR40" s="764"/>
      <c r="AS40" s="765"/>
      <c r="AT40" s="1065"/>
      <c r="AU40" s="764"/>
      <c r="AV40" s="764"/>
      <c r="AW40" s="764"/>
      <c r="AX40" s="765"/>
    </row>
    <row r="41" spans="2:50" x14ac:dyDescent="0.25">
      <c r="G41" s="223"/>
      <c r="H41" s="1092" t="s">
        <v>1770</v>
      </c>
      <c r="I41" s="764"/>
      <c r="J41" s="764"/>
      <c r="K41" s="764"/>
      <c r="L41" s="764"/>
      <c r="M41" s="764"/>
      <c r="N41" s="764"/>
      <c r="O41" s="764"/>
      <c r="P41" s="764"/>
      <c r="Q41" s="764"/>
      <c r="R41" s="764"/>
      <c r="S41" s="764"/>
      <c r="T41" s="764"/>
      <c r="U41" s="764"/>
      <c r="V41" s="764"/>
      <c r="W41" s="764"/>
      <c r="X41" s="764"/>
      <c r="Y41" s="764"/>
      <c r="Z41" s="764"/>
      <c r="AA41" s="764"/>
      <c r="AB41" s="764"/>
      <c r="AC41" s="764"/>
      <c r="AD41" s="764"/>
      <c r="AE41" s="764"/>
      <c r="AF41" s="764"/>
      <c r="AG41" s="764"/>
      <c r="AH41" s="764"/>
      <c r="AI41" s="764"/>
      <c r="AJ41" s="764"/>
      <c r="AK41" s="764"/>
      <c r="AL41" s="764"/>
      <c r="AM41" s="764"/>
      <c r="AN41" s="764"/>
      <c r="AO41" s="764"/>
      <c r="AP41" s="764"/>
      <c r="AQ41" s="764"/>
      <c r="AR41" s="764"/>
      <c r="AS41" s="765"/>
      <c r="AT41" s="1134">
        <f>SUM(AT24:AX40)</f>
        <v>0</v>
      </c>
      <c r="AU41" s="764"/>
      <c r="AV41" s="764"/>
      <c r="AW41" s="764"/>
      <c r="AX41" s="765"/>
    </row>
    <row r="42" spans="2:50" x14ac:dyDescent="0.25">
      <c r="G42" s="223"/>
      <c r="AS42" s="443"/>
      <c r="AT42" s="443"/>
    </row>
    <row r="43" spans="2:50" x14ac:dyDescent="0.25">
      <c r="G43" s="223"/>
      <c r="AS43" s="443"/>
      <c r="AT43" s="443"/>
      <c r="AU43" s="443"/>
    </row>
    <row r="44" spans="2:50" x14ac:dyDescent="0.25">
      <c r="H44" s="976" t="s">
        <v>1795</v>
      </c>
      <c r="I44" s="824"/>
      <c r="J44" s="824"/>
      <c r="K44" s="824"/>
      <c r="L44" s="824"/>
      <c r="M44" s="824"/>
      <c r="N44" s="824"/>
      <c r="O44" s="824"/>
      <c r="P44" s="824"/>
      <c r="Q44" s="824"/>
      <c r="R44" s="824"/>
      <c r="S44" s="824"/>
      <c r="T44" s="824"/>
      <c r="U44" s="824"/>
      <c r="V44" s="824"/>
      <c r="W44" s="824"/>
      <c r="X44" s="824"/>
      <c r="Y44" s="825"/>
      <c r="Z44" s="976" t="s">
        <v>1796</v>
      </c>
      <c r="AA44" s="824"/>
      <c r="AB44" s="824"/>
      <c r="AC44" s="824"/>
      <c r="AD44" s="824"/>
      <c r="AE44" s="824"/>
      <c r="AF44" s="824"/>
      <c r="AG44" s="824"/>
      <c r="AH44" s="824"/>
      <c r="AI44" s="824"/>
      <c r="AJ44" s="824"/>
      <c r="AK44" s="824"/>
      <c r="AL44" s="824"/>
      <c r="AM44" s="824"/>
      <c r="AN44" s="824"/>
      <c r="AO44" s="824"/>
      <c r="AP44" s="824"/>
      <c r="AQ44" s="825"/>
      <c r="AS44" s="443"/>
      <c r="AT44" s="443"/>
      <c r="AU44" s="443"/>
    </row>
    <row r="45" spans="2:50" x14ac:dyDescent="0.25">
      <c r="H45" s="257" t="s">
        <v>796</v>
      </c>
      <c r="I45" s="258"/>
      <c r="J45" s="258"/>
      <c r="K45" s="258"/>
      <c r="L45" s="258"/>
      <c r="M45" s="258"/>
      <c r="N45" s="258"/>
      <c r="O45" s="258"/>
      <c r="P45" s="258"/>
      <c r="Q45" s="259"/>
      <c r="R45" s="257" t="s">
        <v>1511</v>
      </c>
      <c r="S45" s="258"/>
      <c r="T45" s="258"/>
      <c r="U45" s="259"/>
      <c r="V45" s="257" t="s">
        <v>1510</v>
      </c>
      <c r="W45" s="258"/>
      <c r="X45" s="258"/>
      <c r="Y45" s="259"/>
      <c r="Z45" s="257" t="s">
        <v>796</v>
      </c>
      <c r="AA45" s="258"/>
      <c r="AB45" s="258"/>
      <c r="AC45" s="258"/>
      <c r="AD45" s="258"/>
      <c r="AE45" s="258"/>
      <c r="AF45" s="258"/>
      <c r="AG45" s="258"/>
      <c r="AH45" s="258"/>
      <c r="AI45" s="259"/>
      <c r="AJ45" s="257" t="s">
        <v>1511</v>
      </c>
      <c r="AK45" s="258"/>
      <c r="AL45" s="258"/>
      <c r="AM45" s="259"/>
      <c r="AN45" s="257" t="s">
        <v>1510</v>
      </c>
      <c r="AO45" s="258"/>
      <c r="AP45" s="258"/>
      <c r="AQ45" s="259"/>
      <c r="AS45" s="443"/>
      <c r="AT45" s="443"/>
      <c r="AU45" s="443"/>
    </row>
    <row r="46" spans="2:50" x14ac:dyDescent="0.25">
      <c r="H46" s="260"/>
      <c r="Q46" s="261"/>
      <c r="R46" s="260"/>
      <c r="U46" s="261"/>
      <c r="V46" s="260"/>
      <c r="Y46" s="261"/>
      <c r="Z46" s="260"/>
      <c r="AI46" s="261"/>
      <c r="AJ46" s="260"/>
      <c r="AM46" s="261"/>
      <c r="AN46" s="260"/>
      <c r="AQ46" s="261"/>
      <c r="AS46" s="443"/>
      <c r="AT46" s="443"/>
      <c r="AU46" s="443"/>
    </row>
    <row r="47" spans="2:50" x14ac:dyDescent="0.25">
      <c r="H47" s="260"/>
      <c r="Q47" s="261"/>
      <c r="R47" s="260"/>
      <c r="U47" s="261"/>
      <c r="V47" s="260"/>
      <c r="Y47" s="261"/>
      <c r="Z47" s="260"/>
      <c r="AI47" s="261"/>
      <c r="AJ47" s="260"/>
      <c r="AM47" s="261"/>
      <c r="AN47" s="260"/>
      <c r="AQ47" s="261"/>
      <c r="AS47" s="443"/>
      <c r="AT47" s="443"/>
      <c r="AU47" s="443"/>
    </row>
    <row r="48" spans="2:50" ht="15" customHeight="1" x14ac:dyDescent="0.25">
      <c r="H48" s="260"/>
      <c r="Q48" s="261"/>
      <c r="R48" s="260"/>
      <c r="U48" s="261"/>
      <c r="V48" s="260"/>
      <c r="Y48" s="261"/>
      <c r="Z48" s="260"/>
      <c r="AI48" s="261"/>
      <c r="AJ48" s="260"/>
      <c r="AM48" s="261"/>
      <c r="AN48" s="260"/>
      <c r="AQ48" s="261"/>
      <c r="AS48" s="443"/>
      <c r="AT48" s="443"/>
      <c r="AU48" s="443"/>
    </row>
    <row r="49" spans="8:47" x14ac:dyDescent="0.25">
      <c r="H49" s="260"/>
      <c r="Q49" s="261"/>
      <c r="R49" s="260"/>
      <c r="U49" s="261"/>
      <c r="V49" s="260"/>
      <c r="Y49" s="261"/>
      <c r="Z49" s="260"/>
      <c r="AI49" s="261"/>
      <c r="AJ49" s="260"/>
      <c r="AM49" s="261"/>
      <c r="AN49" s="260"/>
      <c r="AQ49" s="261"/>
      <c r="AS49" s="443"/>
      <c r="AT49" s="443"/>
      <c r="AU49" s="443"/>
    </row>
    <row r="50" spans="8:47" x14ac:dyDescent="0.25">
      <c r="H50" s="262"/>
      <c r="I50" s="263"/>
      <c r="J50" s="263"/>
      <c r="K50" s="263"/>
      <c r="L50" s="263"/>
      <c r="M50" s="263"/>
      <c r="N50" s="263"/>
      <c r="O50" s="263"/>
      <c r="P50" s="263"/>
      <c r="Q50" s="264"/>
      <c r="R50" s="262"/>
      <c r="S50" s="263"/>
      <c r="T50" s="263"/>
      <c r="U50" s="264"/>
      <c r="V50" s="262"/>
      <c r="W50" s="263"/>
      <c r="X50" s="263"/>
      <c r="Y50" s="264"/>
      <c r="Z50" s="262"/>
      <c r="AA50" s="263"/>
      <c r="AB50" s="263"/>
      <c r="AC50" s="263"/>
      <c r="AD50" s="263"/>
      <c r="AE50" s="263"/>
      <c r="AF50" s="263"/>
      <c r="AG50" s="263"/>
      <c r="AH50" s="263"/>
      <c r="AI50" s="264"/>
      <c r="AJ50" s="262"/>
      <c r="AK50" s="263"/>
      <c r="AL50" s="263"/>
      <c r="AM50" s="264"/>
      <c r="AN50" s="262"/>
      <c r="AO50" s="263"/>
      <c r="AP50" s="263"/>
      <c r="AQ50" s="264"/>
      <c r="AS50" s="443"/>
      <c r="AT50" s="443"/>
      <c r="AU50" s="443"/>
    </row>
    <row r="51" spans="8:47" x14ac:dyDescent="0.25">
      <c r="AM51" s="265" t="s">
        <v>1797</v>
      </c>
      <c r="AN51" s="131" t="str">
        <f>'F-3-1'!U22</f>
        <v>F-3-1-3</v>
      </c>
      <c r="AS51" s="443"/>
      <c r="AT51" s="443"/>
    </row>
    <row r="52" spans="8:47" x14ac:dyDescent="0.25">
      <c r="AS52" s="443"/>
      <c r="AT52" s="443"/>
    </row>
  </sheetData>
  <mergeCells count="170">
    <mergeCell ref="AG38:AM38"/>
    <mergeCell ref="J28:M28"/>
    <mergeCell ref="U29:Z29"/>
    <mergeCell ref="AT35:AX35"/>
    <mergeCell ref="U38:Z38"/>
    <mergeCell ref="AN29:AS29"/>
    <mergeCell ref="AA33:AF33"/>
    <mergeCell ref="H35:I35"/>
    <mergeCell ref="N31:T31"/>
    <mergeCell ref="AN32:AS32"/>
    <mergeCell ref="G9:Z11"/>
    <mergeCell ref="U25:Z25"/>
    <mergeCell ref="AA26:AF26"/>
    <mergeCell ref="N30:T30"/>
    <mergeCell ref="AN31:AS31"/>
    <mergeCell ref="AG33:AM33"/>
    <mergeCell ref="H37:I37"/>
    <mergeCell ref="J30:M30"/>
    <mergeCell ref="AN23:AS23"/>
    <mergeCell ref="N22:Z22"/>
    <mergeCell ref="J33:M33"/>
    <mergeCell ref="AA35:AF35"/>
    <mergeCell ref="N26:T26"/>
    <mergeCell ref="AN27:AS27"/>
    <mergeCell ref="AA31:AF31"/>
    <mergeCell ref="AG29:AM29"/>
    <mergeCell ref="AG40:AM40"/>
    <mergeCell ref="H27:I27"/>
    <mergeCell ref="U37:Z37"/>
    <mergeCell ref="AG30:AM30"/>
    <mergeCell ref="AG39:AM39"/>
    <mergeCell ref="AA34:AF34"/>
    <mergeCell ref="N27:T27"/>
    <mergeCell ref="AT31:AX31"/>
    <mergeCell ref="N40:T40"/>
    <mergeCell ref="AT38:AX38"/>
    <mergeCell ref="H36:I36"/>
    <mergeCell ref="J36:M36"/>
    <mergeCell ref="AN35:AS35"/>
    <mergeCell ref="AA36:AF36"/>
    <mergeCell ref="AT34:AX34"/>
    <mergeCell ref="AG31:AM31"/>
    <mergeCell ref="AA32:AF32"/>
    <mergeCell ref="N32:T32"/>
    <mergeCell ref="AG34:AM34"/>
    <mergeCell ref="J34:M34"/>
    <mergeCell ref="H28:I28"/>
    <mergeCell ref="J27:M27"/>
    <mergeCell ref="AA29:AF29"/>
    <mergeCell ref="N33:T33"/>
    <mergeCell ref="H44:Y44"/>
    <mergeCell ref="B28:E28"/>
    <mergeCell ref="J25:M25"/>
    <mergeCell ref="AA39:AF39"/>
    <mergeCell ref="H30:I30"/>
    <mergeCell ref="AN26:AS26"/>
    <mergeCell ref="AA30:AF30"/>
    <mergeCell ref="AT41:AX41"/>
    <mergeCell ref="H41:AS41"/>
    <mergeCell ref="U34:Z34"/>
    <mergeCell ref="AN30:AS30"/>
    <mergeCell ref="AG35:AM35"/>
    <mergeCell ref="U31:Z31"/>
    <mergeCell ref="H32:I32"/>
    <mergeCell ref="AN28:AS28"/>
    <mergeCell ref="U26:Z26"/>
    <mergeCell ref="AN37:AS37"/>
    <mergeCell ref="U35:Z35"/>
    <mergeCell ref="B32:E32"/>
    <mergeCell ref="H25:I25"/>
    <mergeCell ref="AA25:AF25"/>
    <mergeCell ref="AT40:AX40"/>
    <mergeCell ref="AG28:AM28"/>
    <mergeCell ref="AG37:AM37"/>
    <mergeCell ref="H40:I40"/>
    <mergeCell ref="AG24:AM24"/>
    <mergeCell ref="N36:T36"/>
    <mergeCell ref="U24:Z24"/>
    <mergeCell ref="U33:Z33"/>
    <mergeCell ref="AG26:AM26"/>
    <mergeCell ref="AT32:AX32"/>
    <mergeCell ref="J38:M38"/>
    <mergeCell ref="AT29:AX29"/>
    <mergeCell ref="AN39:AS39"/>
    <mergeCell ref="U40:Z40"/>
    <mergeCell ref="AN34:AS34"/>
    <mergeCell ref="AA38:AF38"/>
    <mergeCell ref="AG32:AM32"/>
    <mergeCell ref="AN36:AS36"/>
    <mergeCell ref="AA27:AF27"/>
    <mergeCell ref="AA40:AF40"/>
    <mergeCell ref="H38:I38"/>
    <mergeCell ref="U28:Z28"/>
    <mergeCell ref="AT27:AX27"/>
    <mergeCell ref="N24:T24"/>
    <mergeCell ref="H29:I29"/>
    <mergeCell ref="AT25:AX25"/>
    <mergeCell ref="AT37:AX37"/>
    <mergeCell ref="B4:E4"/>
    <mergeCell ref="J39:M39"/>
    <mergeCell ref="N35:T35"/>
    <mergeCell ref="AA22:AS22"/>
    <mergeCell ref="J29:M29"/>
    <mergeCell ref="N25:T25"/>
    <mergeCell ref="J37:M37"/>
    <mergeCell ref="B8:E8"/>
    <mergeCell ref="J22:M23"/>
    <mergeCell ref="H34:I34"/>
    <mergeCell ref="B6:E6"/>
    <mergeCell ref="N34:T34"/>
    <mergeCell ref="B15:E15"/>
    <mergeCell ref="H31:I31"/>
    <mergeCell ref="H22:I23"/>
    <mergeCell ref="AA23:AF23"/>
    <mergeCell ref="B30:E30"/>
    <mergeCell ref="G7:AR7"/>
    <mergeCell ref="AG25:AM25"/>
    <mergeCell ref="B18:E18"/>
    <mergeCell ref="U23:Z23"/>
    <mergeCell ref="AN25:AS25"/>
    <mergeCell ref="J31:M31"/>
    <mergeCell ref="U32:Z32"/>
    <mergeCell ref="B10:E10"/>
    <mergeCell ref="N38:T38"/>
    <mergeCell ref="H26:I26"/>
    <mergeCell ref="B20:E20"/>
    <mergeCell ref="AT26:AX26"/>
    <mergeCell ref="B12:E12"/>
    <mergeCell ref="B14:E14"/>
    <mergeCell ref="Z44:AQ44"/>
    <mergeCell ref="N37:T37"/>
    <mergeCell ref="AN38:AS38"/>
    <mergeCell ref="J40:M40"/>
    <mergeCell ref="N29:T29"/>
    <mergeCell ref="J24:M24"/>
    <mergeCell ref="AN40:AS40"/>
    <mergeCell ref="B17:E17"/>
    <mergeCell ref="AG36:AM36"/>
    <mergeCell ref="N23:T23"/>
    <mergeCell ref="AN24:AS24"/>
    <mergeCell ref="J26:M26"/>
    <mergeCell ref="AA28:AF28"/>
    <mergeCell ref="AN33:AS33"/>
    <mergeCell ref="J35:M35"/>
    <mergeCell ref="B19:E19"/>
    <mergeCell ref="B34:E34"/>
    <mergeCell ref="AT39:AX39"/>
    <mergeCell ref="AT36:AX36"/>
    <mergeCell ref="B13:E13"/>
    <mergeCell ref="N28:T28"/>
    <mergeCell ref="AG23:AM23"/>
    <mergeCell ref="B16:E16"/>
    <mergeCell ref="AT24:AX24"/>
    <mergeCell ref="AT30:AX30"/>
    <mergeCell ref="J32:M32"/>
    <mergeCell ref="AG27:AM27"/>
    <mergeCell ref="U30:Z30"/>
    <mergeCell ref="N39:T39"/>
    <mergeCell ref="H24:I24"/>
    <mergeCell ref="H33:I33"/>
    <mergeCell ref="U27:Z27"/>
    <mergeCell ref="U36:Z36"/>
    <mergeCell ref="AA37:AF37"/>
    <mergeCell ref="AA24:AF24"/>
    <mergeCell ref="AT28:AX28"/>
    <mergeCell ref="AT22:AX23"/>
    <mergeCell ref="B36:E36"/>
    <mergeCell ref="H39:I39"/>
    <mergeCell ref="AT33:AX33"/>
    <mergeCell ref="U39:Z39"/>
  </mergeCells>
  <hyperlinks>
    <hyperlink ref="B4" location="PANDUAN!A1" display="PANDUAN" xr:uid="{00000000-0004-0000-EF00-000000000000}"/>
    <hyperlink ref="B6" location="'EWS DIRECTORY'!A1" display="EWS DIRECTORY" xr:uid="{00000000-0004-0000-EF00-000001000000}"/>
    <hyperlink ref="B8" location="'DATA PEMICU'!A1" display="DATA PEMICU" xr:uid="{00000000-0004-0000-EF00-000002000000}"/>
    <hyperlink ref="B10" location="'DATA PENGUJI'!A1" display="DATA PENGUJI" xr:uid="{00000000-0004-0000-EF00-000003000000}"/>
    <hyperlink ref="B12" location="'MAIN LEVEL'!A1" display="MAIN LEVEL" xr:uid="{00000000-0004-0000-EF00-000004000000}"/>
  </hyperlinks>
  <pageMargins left="0.51181102362204722" right="0.15748031496062989" top="0.55118110236220474" bottom="0.55118110236220474" header="0.31496062992125978" footer="0.31496062992125978"/>
  <pageSetup paperSize="9" scale="60" orientation="landscape"/>
  <headerFooter>
    <oddFooter>&amp;Rhalaman &amp;P dari &amp;N</oddFooter>
  </headerFooter>
</worksheet>
</file>

<file path=xl/worksheets/sheet2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000-000000000000}">
  <sheetPr codeName="Sheet445">
    <tabColor theme="4" tint="-0.249977111117893"/>
  </sheetPr>
  <dimension ref="A1:AT64"/>
  <sheetViews>
    <sheetView topLeftCell="B21" zoomScaleNormal="100" workbookViewId="0">
      <selection activeCell="AQ18" sqref="AQ18:AU18"/>
    </sheetView>
  </sheetViews>
  <sheetFormatPr defaultColWidth="3.88671875" defaultRowHeight="15" customHeight="1" x14ac:dyDescent="0.25"/>
  <cols>
    <col min="1" max="1" width="0" style="110" hidden="1"/>
    <col min="2" max="5" width="3.88671875" style="177" customWidth="1"/>
    <col min="6" max="6" width="3.88671875" style="110" customWidth="1"/>
    <col min="7" max="7" width="3.88671875" style="306" customWidth="1"/>
    <col min="8" max="16384" width="3.88671875" style="306"/>
  </cols>
  <sheetData>
    <row r="1" spans="2:46" ht="14.25" customHeight="1" x14ac:dyDescent="0.25">
      <c r="G1" s="110"/>
      <c r="H1" s="110"/>
      <c r="I1" s="110"/>
      <c r="J1" s="110"/>
      <c r="K1" s="110"/>
      <c r="L1" s="110"/>
      <c r="M1" s="110"/>
      <c r="N1" s="110"/>
      <c r="O1" s="110"/>
      <c r="P1" s="110"/>
      <c r="Q1" s="110"/>
      <c r="R1" s="110"/>
      <c r="S1" s="110"/>
      <c r="T1" s="110"/>
      <c r="U1" s="110"/>
      <c r="V1" s="110"/>
      <c r="W1" s="110"/>
      <c r="X1" s="110"/>
      <c r="Y1" s="110"/>
    </row>
    <row r="2" spans="2:46" ht="14.25" customHeight="1" x14ac:dyDescent="0.25">
      <c r="G2" s="55" t="s">
        <v>1674</v>
      </c>
      <c r="H2" s="55"/>
      <c r="I2" s="55"/>
      <c r="J2" s="55"/>
      <c r="K2" s="55"/>
      <c r="L2" s="55"/>
      <c r="M2" s="55"/>
      <c r="N2" s="55"/>
      <c r="AT2" s="443"/>
    </row>
    <row r="3" spans="2:46" ht="14.25" customHeight="1" x14ac:dyDescent="0.25">
      <c r="B3" s="111"/>
      <c r="C3" s="111"/>
      <c r="D3" s="111"/>
      <c r="E3" s="111"/>
      <c r="G3" s="55"/>
      <c r="H3" s="55"/>
      <c r="I3" s="55"/>
      <c r="J3" s="55"/>
      <c r="K3" s="55"/>
      <c r="L3" s="55"/>
      <c r="M3" s="55"/>
      <c r="N3" s="55"/>
      <c r="AT3" s="443"/>
    </row>
    <row r="4" spans="2:46" ht="14.25" customHeight="1" x14ac:dyDescent="0.25">
      <c r="B4" s="762" t="s">
        <v>79</v>
      </c>
      <c r="C4" s="761"/>
      <c r="D4" s="761"/>
      <c r="E4" s="761"/>
      <c r="G4" s="55"/>
      <c r="H4" s="55"/>
      <c r="I4" s="55"/>
      <c r="J4" s="55"/>
      <c r="K4" s="55"/>
      <c r="L4" s="55"/>
      <c r="M4" s="55"/>
      <c r="N4" s="55"/>
      <c r="AT4" s="443"/>
    </row>
    <row r="5" spans="2:46" ht="14.25" customHeight="1" x14ac:dyDescent="0.25">
      <c r="B5" s="111"/>
      <c r="C5" s="111"/>
      <c r="D5" s="111"/>
      <c r="E5" s="111"/>
      <c r="G5" s="55"/>
      <c r="H5" s="55"/>
      <c r="I5" s="55"/>
      <c r="J5" s="55"/>
      <c r="K5" s="55"/>
      <c r="L5" s="55"/>
      <c r="M5" s="55"/>
      <c r="N5" s="55"/>
      <c r="AT5" s="443"/>
    </row>
    <row r="6" spans="2:46" ht="14.25" customHeight="1" x14ac:dyDescent="0.25">
      <c r="B6" s="762" t="s">
        <v>87</v>
      </c>
      <c r="C6" s="761"/>
      <c r="D6" s="761"/>
      <c r="E6" s="761"/>
      <c r="G6" s="55"/>
      <c r="H6" s="55"/>
      <c r="I6" s="55"/>
      <c r="J6" s="55"/>
      <c r="K6" s="55"/>
      <c r="L6" s="55"/>
      <c r="M6" s="55"/>
      <c r="N6" s="55"/>
      <c r="AT6" s="443"/>
    </row>
    <row r="7" spans="2:46" ht="15" customHeight="1" x14ac:dyDescent="0.25">
      <c r="B7" s="111"/>
      <c r="C7" s="111"/>
      <c r="D7" s="111"/>
      <c r="E7" s="111"/>
      <c r="G7" s="996" t="s">
        <v>1774</v>
      </c>
      <c r="H7" s="1111"/>
      <c r="I7" s="1111"/>
      <c r="J7" s="1111"/>
      <c r="K7" s="1111"/>
      <c r="L7" s="1111"/>
      <c r="M7" s="1111"/>
      <c r="N7" s="1111"/>
      <c r="O7" s="1111"/>
      <c r="P7" s="1111"/>
      <c r="Q7" s="1111"/>
      <c r="R7" s="1111"/>
      <c r="S7" s="1111"/>
      <c r="T7" s="1111"/>
      <c r="U7" s="1111"/>
      <c r="V7" s="1111"/>
      <c r="W7" s="1111"/>
      <c r="X7" s="1111"/>
      <c r="Y7" s="1111"/>
      <c r="Z7" s="1111"/>
      <c r="AA7" s="1111"/>
      <c r="AB7" s="1111"/>
      <c r="AC7" s="1111"/>
      <c r="AD7" s="1111"/>
      <c r="AE7" s="1111"/>
      <c r="AF7" s="1111"/>
      <c r="AG7" s="1111"/>
      <c r="AH7" s="1111"/>
      <c r="AI7" s="1111"/>
      <c r="AJ7" s="1111"/>
      <c r="AK7" s="1111"/>
      <c r="AL7" s="1111"/>
      <c r="AM7" s="1111"/>
      <c r="AN7" s="1111"/>
      <c r="AO7" s="1111"/>
      <c r="AP7" s="1111"/>
      <c r="AQ7" s="1111"/>
      <c r="AR7" s="1111"/>
      <c r="AS7" s="58"/>
      <c r="AT7" s="443"/>
    </row>
    <row r="8" spans="2:46" ht="14.25" customHeight="1" x14ac:dyDescent="0.25">
      <c r="B8" s="762" t="s">
        <v>94</v>
      </c>
      <c r="C8" s="761"/>
      <c r="D8" s="761"/>
      <c r="E8" s="761"/>
      <c r="G8" s="55"/>
      <c r="H8" s="55"/>
      <c r="I8" s="55"/>
      <c r="J8" s="55"/>
      <c r="K8" s="55"/>
      <c r="L8" s="55"/>
      <c r="M8" s="55"/>
      <c r="N8" s="55"/>
      <c r="AT8" s="443"/>
    </row>
    <row r="9" spans="2:46" ht="14.25" customHeight="1" x14ac:dyDescent="0.25">
      <c r="B9" s="111"/>
      <c r="C9" s="111"/>
      <c r="D9" s="111"/>
      <c r="E9" s="111"/>
      <c r="G9" s="999" t="str">
        <f>"Rincian "&amp;'F-3-1'!H18&amp;" "&amp;'F-3-1'!M18</f>
        <v>Rincian Pendapatan Bunga dan Jasa Giro Berdasarkan Data Internal dan Eksternal yang dimiliki DJP</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1111"/>
      <c r="I10" s="1111"/>
      <c r="J10" s="1111"/>
      <c r="K10" s="1111"/>
      <c r="L10" s="1111"/>
      <c r="M10" s="1111"/>
      <c r="N10" s="1111"/>
      <c r="O10" s="1111"/>
      <c r="P10" s="1111"/>
      <c r="Q10" s="1111"/>
      <c r="R10" s="1111"/>
      <c r="S10" s="1111"/>
      <c r="T10" s="1111"/>
      <c r="U10" s="1111"/>
      <c r="V10" s="1111"/>
      <c r="W10" s="1111"/>
      <c r="X10" s="1111"/>
      <c r="Y10" s="1111"/>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c r="AT12" s="443"/>
    </row>
    <row r="13" spans="2:46" ht="14.25" customHeight="1" x14ac:dyDescent="0.25">
      <c r="B13" s="962" t="str">
        <f>HYPERLINK("#'"&amp;'EWS DIRECTORY'!$J$235&amp;"'!A1",'EWS DIRECTORY'!$J$235)</f>
        <v>F-3</v>
      </c>
      <c r="C13" s="761"/>
      <c r="D13" s="761"/>
      <c r="E13" s="761"/>
      <c r="G13" s="55" t="s">
        <v>1680</v>
      </c>
      <c r="H13" s="55"/>
      <c r="I13" s="254"/>
      <c r="J13" s="254"/>
      <c r="K13" s="254"/>
      <c r="L13" s="254"/>
      <c r="M13" s="254"/>
      <c r="N13" s="254"/>
      <c r="AT13" s="443"/>
    </row>
    <row r="14" spans="2:46" ht="14.25" customHeight="1" x14ac:dyDescent="0.25">
      <c r="B14" s="931" t="str">
        <f>HYPERLINK("#'"&amp;'EWS DIRECTORY'!$J$236&amp;"'!A1",'EWS DIRECTORY'!$J$236)</f>
        <v>F-3-1</v>
      </c>
      <c r="C14" s="761"/>
      <c r="D14" s="761"/>
      <c r="E14" s="761"/>
      <c r="G14" s="55" t="s">
        <v>1891</v>
      </c>
      <c r="H14" s="55"/>
      <c r="I14" s="254"/>
      <c r="J14" s="254"/>
      <c r="K14" s="254"/>
      <c r="L14" s="254"/>
      <c r="M14" s="254"/>
      <c r="N14" s="254"/>
      <c r="AT14" s="443"/>
    </row>
    <row r="15" spans="2:46" ht="14.25" customHeight="1" x14ac:dyDescent="0.25">
      <c r="B15" s="929" t="str">
        <f>HYPERLINK("#'"&amp;'EWS DIRECTORY'!$J$237&amp;"'!A1",'EWS DIRECTORY'!$J$237)</f>
        <v>F-3-1-1</v>
      </c>
      <c r="C15" s="761"/>
      <c r="D15" s="761"/>
      <c r="E15" s="761"/>
      <c r="G15" s="55" t="s">
        <v>1892</v>
      </c>
      <c r="H15" s="55"/>
      <c r="I15" s="254"/>
      <c r="J15" s="254"/>
      <c r="K15" s="254"/>
      <c r="L15" s="254"/>
      <c r="M15" s="254"/>
      <c r="N15" s="254"/>
      <c r="AT15" s="443"/>
    </row>
    <row r="16" spans="2:46" ht="14.25" customHeight="1" x14ac:dyDescent="0.25">
      <c r="B16" s="929" t="str">
        <f>HYPERLINK("#'"&amp;'EWS DIRECTORY'!$J$238&amp;"'!A1",'EWS DIRECTORY'!$J$238)</f>
        <v>F-3-1-2</v>
      </c>
      <c r="C16" s="761"/>
      <c r="D16" s="761"/>
      <c r="E16" s="761"/>
      <c r="G16" s="55" t="s">
        <v>1893</v>
      </c>
      <c r="H16" s="55"/>
      <c r="I16" s="254"/>
      <c r="J16" s="254"/>
      <c r="K16" s="254"/>
      <c r="L16" s="254"/>
      <c r="M16" s="254"/>
      <c r="N16" s="254"/>
      <c r="AT16" s="443"/>
    </row>
    <row r="17" spans="2:46" ht="14.25" customHeight="1" x14ac:dyDescent="0.25">
      <c r="B17" s="929" t="str">
        <f>HYPERLINK("#'"&amp;'EWS DIRECTORY'!$J$239&amp;"'!A1",'EWS DIRECTORY'!$J$239)</f>
        <v>F-3-1-3</v>
      </c>
      <c r="C17" s="761"/>
      <c r="D17" s="761"/>
      <c r="E17" s="761"/>
      <c r="G17" s="55" t="s">
        <v>1681</v>
      </c>
      <c r="H17" s="55"/>
      <c r="I17" s="55"/>
      <c r="J17" s="254"/>
      <c r="K17" s="254"/>
      <c r="L17" s="254"/>
      <c r="M17" s="254"/>
      <c r="N17" s="254"/>
      <c r="AT17" s="443"/>
    </row>
    <row r="18" spans="2:46" ht="14.25" customHeight="1" x14ac:dyDescent="0.25">
      <c r="B18" s="927" t="str">
        <f>HYPERLINK("#'"&amp;'EWS DIRECTORY'!$J$240&amp;"'!A1",'EWS DIRECTORY'!$J$240)</f>
        <v>F-3-1-4</v>
      </c>
      <c r="C18" s="761"/>
      <c r="D18" s="761"/>
      <c r="E18" s="761"/>
      <c r="G18" s="55" t="s">
        <v>1744</v>
      </c>
      <c r="H18" s="55"/>
      <c r="I18" s="55" t="s">
        <v>1744</v>
      </c>
      <c r="J18" s="254"/>
      <c r="K18" s="254"/>
      <c r="L18" s="254"/>
      <c r="M18" s="254"/>
      <c r="N18" s="254"/>
      <c r="AT18" s="443"/>
    </row>
    <row r="19" spans="2:46" ht="14.25" customHeight="1" x14ac:dyDescent="0.25">
      <c r="B19" s="929" t="str">
        <f>HYPERLINK("#'"&amp;'EWS DIRECTORY'!$J$241&amp;"'!A1",'EWS DIRECTORY'!$J$241)</f>
        <v>F-3-1-5</v>
      </c>
      <c r="C19" s="761"/>
      <c r="D19" s="761"/>
      <c r="E19" s="761"/>
      <c r="AT19" s="443"/>
    </row>
    <row r="20" spans="2:46" ht="14.25" customHeight="1" x14ac:dyDescent="0.25">
      <c r="B20" s="929" t="str">
        <f>HYPERLINK("#'"&amp;'EWS DIRECTORY'!$J$242&amp;"'!A1",'EWS DIRECTORY'!$J$242)</f>
        <v>F-3-1-6</v>
      </c>
      <c r="C20" s="761"/>
      <c r="D20" s="761"/>
      <c r="E20" s="761"/>
      <c r="G20" s="55" t="s">
        <v>1851</v>
      </c>
      <c r="AT20" s="443"/>
    </row>
    <row r="21" spans="2:46" ht="14.25" customHeight="1" x14ac:dyDescent="0.25">
      <c r="G21" s="55"/>
      <c r="AT21" s="443"/>
    </row>
    <row r="22" spans="2:46" ht="13.8" x14ac:dyDescent="0.25">
      <c r="G22" s="55"/>
      <c r="H22" s="1082" t="s">
        <v>1445</v>
      </c>
      <c r="I22" s="765"/>
      <c r="J22" s="1109" t="s">
        <v>1894</v>
      </c>
      <c r="K22" s="764"/>
      <c r="L22" s="764"/>
      <c r="M22" s="764"/>
      <c r="N22" s="764"/>
      <c r="O22" s="764"/>
      <c r="P22" s="764"/>
      <c r="Q22" s="764"/>
      <c r="R22" s="764"/>
      <c r="S22" s="764"/>
      <c r="T22" s="764"/>
      <c r="U22" s="764"/>
      <c r="V22" s="764"/>
      <c r="W22" s="764"/>
      <c r="X22" s="765"/>
      <c r="Y22" s="1082" t="s">
        <v>1767</v>
      </c>
      <c r="Z22" s="765"/>
      <c r="AA22" s="1082" t="s">
        <v>1895</v>
      </c>
      <c r="AB22" s="764"/>
      <c r="AC22" s="764"/>
      <c r="AD22" s="764"/>
      <c r="AE22" s="764"/>
      <c r="AF22" s="764"/>
      <c r="AG22" s="764"/>
      <c r="AH22" s="764"/>
      <c r="AI22" s="764"/>
      <c r="AJ22" s="764"/>
      <c r="AK22" s="764"/>
      <c r="AL22" s="764"/>
      <c r="AM22" s="764"/>
      <c r="AN22" s="764"/>
      <c r="AO22" s="764"/>
      <c r="AP22" s="764"/>
      <c r="AQ22" s="764"/>
      <c r="AR22" s="764"/>
      <c r="AS22" s="764"/>
      <c r="AT22" s="765"/>
    </row>
    <row r="23" spans="2:46" ht="15" customHeight="1" x14ac:dyDescent="0.25">
      <c r="G23" s="55"/>
      <c r="H23" s="1104">
        <v>1</v>
      </c>
      <c r="I23" s="765"/>
      <c r="J23" s="1105" t="s">
        <v>1896</v>
      </c>
      <c r="K23" s="764"/>
      <c r="L23" s="764"/>
      <c r="M23" s="764"/>
      <c r="N23" s="764"/>
      <c r="O23" s="764"/>
      <c r="P23" s="764"/>
      <c r="Q23" s="764"/>
      <c r="R23" s="764"/>
      <c r="S23" s="764"/>
      <c r="T23" s="764"/>
      <c r="U23" s="764"/>
      <c r="V23" s="764"/>
      <c r="W23" s="764"/>
      <c r="X23" s="765"/>
      <c r="Y23" s="1009"/>
      <c r="Z23" s="765"/>
      <c r="AA23" s="1009"/>
      <c r="AB23" s="764"/>
      <c r="AC23" s="764"/>
      <c r="AD23" s="764"/>
      <c r="AE23" s="764"/>
      <c r="AF23" s="764"/>
      <c r="AG23" s="764"/>
      <c r="AH23" s="764"/>
      <c r="AI23" s="764"/>
      <c r="AJ23" s="764"/>
      <c r="AK23" s="764"/>
      <c r="AL23" s="764"/>
      <c r="AM23" s="764"/>
      <c r="AN23" s="764"/>
      <c r="AO23" s="764"/>
      <c r="AP23" s="764"/>
      <c r="AQ23" s="764"/>
      <c r="AR23" s="764"/>
      <c r="AS23" s="764"/>
      <c r="AT23" s="765"/>
    </row>
    <row r="24" spans="2:46" ht="15" customHeight="1" x14ac:dyDescent="0.25">
      <c r="H24" s="1104">
        <v>2</v>
      </c>
      <c r="I24" s="765"/>
      <c r="J24" s="1105" t="s">
        <v>1897</v>
      </c>
      <c r="K24" s="764"/>
      <c r="L24" s="764"/>
      <c r="M24" s="764"/>
      <c r="N24" s="764"/>
      <c r="O24" s="764"/>
      <c r="P24" s="764"/>
      <c r="Q24" s="764"/>
      <c r="R24" s="764"/>
      <c r="S24" s="764"/>
      <c r="T24" s="764"/>
      <c r="U24" s="764"/>
      <c r="V24" s="764"/>
      <c r="W24" s="764"/>
      <c r="X24" s="765"/>
      <c r="Y24" s="1009"/>
      <c r="Z24" s="765"/>
      <c r="AA24" s="1009"/>
      <c r="AB24" s="764"/>
      <c r="AC24" s="764"/>
      <c r="AD24" s="764"/>
      <c r="AE24" s="764"/>
      <c r="AF24" s="764"/>
      <c r="AG24" s="764"/>
      <c r="AH24" s="764"/>
      <c r="AI24" s="764"/>
      <c r="AJ24" s="764"/>
      <c r="AK24" s="764"/>
      <c r="AL24" s="764"/>
      <c r="AM24" s="764"/>
      <c r="AN24" s="764"/>
      <c r="AO24" s="764"/>
      <c r="AP24" s="764"/>
      <c r="AQ24" s="764"/>
      <c r="AR24" s="764"/>
      <c r="AS24" s="764"/>
      <c r="AT24" s="765"/>
    </row>
    <row r="25" spans="2:46" ht="15" customHeight="1" x14ac:dyDescent="0.25">
      <c r="H25" s="1104">
        <v>3</v>
      </c>
      <c r="I25" s="765"/>
      <c r="J25" s="1105" t="s">
        <v>1898</v>
      </c>
      <c r="K25" s="764"/>
      <c r="L25" s="764"/>
      <c r="M25" s="764"/>
      <c r="N25" s="764"/>
      <c r="O25" s="764"/>
      <c r="P25" s="764"/>
      <c r="Q25" s="764"/>
      <c r="R25" s="764"/>
      <c r="S25" s="764"/>
      <c r="T25" s="764"/>
      <c r="U25" s="764"/>
      <c r="V25" s="764"/>
      <c r="W25" s="764"/>
      <c r="X25" s="765"/>
      <c r="Y25" s="1009"/>
      <c r="Z25" s="765"/>
      <c r="AA25" s="1009"/>
      <c r="AB25" s="764"/>
      <c r="AC25" s="764"/>
      <c r="AD25" s="764"/>
      <c r="AE25" s="764"/>
      <c r="AF25" s="764"/>
      <c r="AG25" s="764"/>
      <c r="AH25" s="764"/>
      <c r="AI25" s="764"/>
      <c r="AJ25" s="764"/>
      <c r="AK25" s="764"/>
      <c r="AL25" s="764"/>
      <c r="AM25" s="764"/>
      <c r="AN25" s="764"/>
      <c r="AO25" s="764"/>
      <c r="AP25" s="764"/>
      <c r="AQ25" s="764"/>
      <c r="AR25" s="764"/>
      <c r="AS25" s="764"/>
      <c r="AT25" s="765"/>
    </row>
    <row r="26" spans="2:46" ht="15" customHeight="1" x14ac:dyDescent="0.25">
      <c r="H26" s="1104">
        <v>4</v>
      </c>
      <c r="I26" s="765"/>
      <c r="J26" s="1105" t="s">
        <v>1899</v>
      </c>
      <c r="K26" s="764"/>
      <c r="L26" s="764"/>
      <c r="M26" s="764"/>
      <c r="N26" s="764"/>
      <c r="O26" s="764"/>
      <c r="P26" s="764"/>
      <c r="Q26" s="764"/>
      <c r="R26" s="764"/>
      <c r="S26" s="764"/>
      <c r="T26" s="764"/>
      <c r="U26" s="764"/>
      <c r="V26" s="764"/>
      <c r="W26" s="764"/>
      <c r="X26" s="765"/>
      <c r="Y26" s="1009"/>
      <c r="Z26" s="765"/>
      <c r="AA26" s="1009"/>
      <c r="AB26" s="764"/>
      <c r="AC26" s="764"/>
      <c r="AD26" s="764"/>
      <c r="AE26" s="764"/>
      <c r="AF26" s="764"/>
      <c r="AG26" s="764"/>
      <c r="AH26" s="764"/>
      <c r="AI26" s="764"/>
      <c r="AJ26" s="764"/>
      <c r="AK26" s="764"/>
      <c r="AL26" s="764"/>
      <c r="AM26" s="764"/>
      <c r="AN26" s="764"/>
      <c r="AO26" s="764"/>
      <c r="AP26" s="764"/>
      <c r="AQ26" s="764"/>
      <c r="AR26" s="764"/>
      <c r="AS26" s="764"/>
      <c r="AT26" s="765"/>
    </row>
    <row r="27" spans="2:46" ht="15" customHeight="1" x14ac:dyDescent="0.25">
      <c r="H27" s="1104">
        <v>5</v>
      </c>
      <c r="I27" s="765"/>
      <c r="J27" s="1105" t="s">
        <v>1900</v>
      </c>
      <c r="K27" s="764"/>
      <c r="L27" s="764"/>
      <c r="M27" s="764"/>
      <c r="N27" s="764"/>
      <c r="O27" s="764"/>
      <c r="P27" s="764"/>
      <c r="Q27" s="764"/>
      <c r="R27" s="764"/>
      <c r="S27" s="764"/>
      <c r="T27" s="764"/>
      <c r="U27" s="764"/>
      <c r="V27" s="764"/>
      <c r="W27" s="764"/>
      <c r="X27" s="765"/>
      <c r="Y27" s="1009"/>
      <c r="Z27" s="765"/>
      <c r="AA27" s="1009"/>
      <c r="AB27" s="764"/>
      <c r="AC27" s="764"/>
      <c r="AD27" s="764"/>
      <c r="AE27" s="764"/>
      <c r="AF27" s="764"/>
      <c r="AG27" s="764"/>
      <c r="AH27" s="764"/>
      <c r="AI27" s="764"/>
      <c r="AJ27" s="764"/>
      <c r="AK27" s="764"/>
      <c r="AL27" s="764"/>
      <c r="AM27" s="764"/>
      <c r="AN27" s="764"/>
      <c r="AO27" s="764"/>
      <c r="AP27" s="764"/>
      <c r="AQ27" s="764"/>
      <c r="AR27" s="764"/>
      <c r="AS27" s="764"/>
      <c r="AT27" s="765"/>
    </row>
    <row r="28" spans="2:46" ht="15" customHeight="1" x14ac:dyDescent="0.25">
      <c r="B28" s="760"/>
      <c r="C28" s="761"/>
      <c r="D28" s="761"/>
      <c r="E28" s="761"/>
      <c r="H28" s="1104">
        <v>6</v>
      </c>
      <c r="I28" s="765"/>
      <c r="J28" s="1105" t="s">
        <v>1901</v>
      </c>
      <c r="K28" s="764"/>
      <c r="L28" s="764"/>
      <c r="M28" s="764"/>
      <c r="N28" s="764"/>
      <c r="O28" s="764"/>
      <c r="P28" s="764"/>
      <c r="Q28" s="764"/>
      <c r="R28" s="764"/>
      <c r="S28" s="764"/>
      <c r="T28" s="764"/>
      <c r="U28" s="764"/>
      <c r="V28" s="764"/>
      <c r="W28" s="764"/>
      <c r="X28" s="765"/>
      <c r="Y28" s="1009"/>
      <c r="Z28" s="765"/>
      <c r="AA28" s="1009"/>
      <c r="AB28" s="764"/>
      <c r="AC28" s="764"/>
      <c r="AD28" s="764"/>
      <c r="AE28" s="764"/>
      <c r="AF28" s="764"/>
      <c r="AG28" s="764"/>
      <c r="AH28" s="764"/>
      <c r="AI28" s="764"/>
      <c r="AJ28" s="764"/>
      <c r="AK28" s="764"/>
      <c r="AL28" s="764"/>
      <c r="AM28" s="764"/>
      <c r="AN28" s="764"/>
      <c r="AO28" s="764"/>
      <c r="AP28" s="764"/>
      <c r="AQ28" s="764"/>
      <c r="AR28" s="764"/>
      <c r="AS28" s="764"/>
      <c r="AT28" s="765"/>
    </row>
    <row r="29" spans="2:46" ht="15" customHeight="1" x14ac:dyDescent="0.25">
      <c r="H29" s="1104">
        <v>7</v>
      </c>
      <c r="I29" s="765"/>
      <c r="J29" s="1105" t="s">
        <v>1902</v>
      </c>
      <c r="K29" s="764"/>
      <c r="L29" s="764"/>
      <c r="M29" s="764"/>
      <c r="N29" s="764"/>
      <c r="O29" s="764"/>
      <c r="P29" s="764"/>
      <c r="Q29" s="764"/>
      <c r="R29" s="764"/>
      <c r="S29" s="764"/>
      <c r="T29" s="764"/>
      <c r="U29" s="764"/>
      <c r="V29" s="764"/>
      <c r="W29" s="764"/>
      <c r="X29" s="765"/>
      <c r="Y29" s="1009"/>
      <c r="Z29" s="765"/>
      <c r="AA29" s="1009"/>
      <c r="AB29" s="764"/>
      <c r="AC29" s="764"/>
      <c r="AD29" s="764"/>
      <c r="AE29" s="764"/>
      <c r="AF29" s="764"/>
      <c r="AG29" s="764"/>
      <c r="AH29" s="764"/>
      <c r="AI29" s="764"/>
      <c r="AJ29" s="764"/>
      <c r="AK29" s="764"/>
      <c r="AL29" s="764"/>
      <c r="AM29" s="764"/>
      <c r="AN29" s="764"/>
      <c r="AO29" s="764"/>
      <c r="AP29" s="764"/>
      <c r="AQ29" s="764"/>
      <c r="AR29" s="764"/>
      <c r="AS29" s="764"/>
      <c r="AT29" s="765"/>
    </row>
    <row r="30" spans="2:46" ht="15" customHeight="1" x14ac:dyDescent="0.25">
      <c r="B30" s="760"/>
      <c r="C30" s="761"/>
      <c r="D30" s="761"/>
      <c r="E30" s="761"/>
      <c r="H30" s="1104">
        <v>8</v>
      </c>
      <c r="I30" s="765"/>
      <c r="J30" s="1105" t="s">
        <v>1903</v>
      </c>
      <c r="K30" s="764"/>
      <c r="L30" s="764"/>
      <c r="M30" s="764"/>
      <c r="N30" s="764"/>
      <c r="O30" s="764"/>
      <c r="P30" s="764"/>
      <c r="Q30" s="764"/>
      <c r="R30" s="764"/>
      <c r="S30" s="764"/>
      <c r="T30" s="764"/>
      <c r="U30" s="764"/>
      <c r="V30" s="764"/>
      <c r="W30" s="764"/>
      <c r="X30" s="765"/>
      <c r="Y30" s="1009"/>
      <c r="Z30" s="765"/>
      <c r="AA30" s="1009"/>
      <c r="AB30" s="764"/>
      <c r="AC30" s="764"/>
      <c r="AD30" s="764"/>
      <c r="AE30" s="764"/>
      <c r="AF30" s="764"/>
      <c r="AG30" s="764"/>
      <c r="AH30" s="764"/>
      <c r="AI30" s="764"/>
      <c r="AJ30" s="764"/>
      <c r="AK30" s="764"/>
      <c r="AL30" s="764"/>
      <c r="AM30" s="764"/>
      <c r="AN30" s="764"/>
      <c r="AO30" s="764"/>
      <c r="AP30" s="764"/>
      <c r="AQ30" s="764"/>
      <c r="AR30" s="764"/>
      <c r="AS30" s="764"/>
      <c r="AT30" s="765"/>
    </row>
    <row r="31" spans="2:46" ht="15" customHeight="1" x14ac:dyDescent="0.25">
      <c r="H31" s="1104">
        <v>9</v>
      </c>
      <c r="I31" s="765"/>
      <c r="J31" s="1105" t="s">
        <v>1904</v>
      </c>
      <c r="K31" s="764"/>
      <c r="L31" s="764"/>
      <c r="M31" s="764"/>
      <c r="N31" s="764"/>
      <c r="O31" s="764"/>
      <c r="P31" s="764"/>
      <c r="Q31" s="764"/>
      <c r="R31" s="764"/>
      <c r="S31" s="764"/>
      <c r="T31" s="764"/>
      <c r="U31" s="764"/>
      <c r="V31" s="764"/>
      <c r="W31" s="764"/>
      <c r="X31" s="765"/>
      <c r="Y31" s="1009"/>
      <c r="Z31" s="765"/>
      <c r="AA31" s="1009"/>
      <c r="AB31" s="764"/>
      <c r="AC31" s="764"/>
      <c r="AD31" s="764"/>
      <c r="AE31" s="764"/>
      <c r="AF31" s="764"/>
      <c r="AG31" s="764"/>
      <c r="AH31" s="764"/>
      <c r="AI31" s="764"/>
      <c r="AJ31" s="764"/>
      <c r="AK31" s="764"/>
      <c r="AL31" s="764"/>
      <c r="AM31" s="764"/>
      <c r="AN31" s="764"/>
      <c r="AO31" s="764"/>
      <c r="AP31" s="764"/>
      <c r="AQ31" s="764"/>
      <c r="AR31" s="764"/>
      <c r="AS31" s="764"/>
      <c r="AT31" s="765"/>
    </row>
    <row r="32" spans="2:46" ht="15" customHeight="1" x14ac:dyDescent="0.25">
      <c r="B32" s="760"/>
      <c r="C32" s="761"/>
      <c r="D32" s="761"/>
      <c r="E32" s="761"/>
      <c r="H32" s="1104">
        <v>10</v>
      </c>
      <c r="I32" s="765"/>
      <c r="J32" s="1105" t="s">
        <v>1905</v>
      </c>
      <c r="K32" s="764"/>
      <c r="L32" s="764"/>
      <c r="M32" s="764"/>
      <c r="N32" s="764"/>
      <c r="O32" s="764"/>
      <c r="P32" s="764"/>
      <c r="Q32" s="764"/>
      <c r="R32" s="764"/>
      <c r="S32" s="764"/>
      <c r="T32" s="764"/>
      <c r="U32" s="764"/>
      <c r="V32" s="764"/>
      <c r="W32" s="764"/>
      <c r="X32" s="765"/>
      <c r="Y32" s="1009"/>
      <c r="Z32" s="765"/>
      <c r="AA32" s="1009"/>
      <c r="AB32" s="764"/>
      <c r="AC32" s="764"/>
      <c r="AD32" s="764"/>
      <c r="AE32" s="764"/>
      <c r="AF32" s="764"/>
      <c r="AG32" s="764"/>
      <c r="AH32" s="764"/>
      <c r="AI32" s="764"/>
      <c r="AJ32" s="764"/>
      <c r="AK32" s="764"/>
      <c r="AL32" s="764"/>
      <c r="AM32" s="764"/>
      <c r="AN32" s="764"/>
      <c r="AO32" s="764"/>
      <c r="AP32" s="764"/>
      <c r="AQ32" s="764"/>
      <c r="AR32" s="764"/>
      <c r="AS32" s="764"/>
      <c r="AT32" s="765"/>
    </row>
    <row r="33" spans="2:46" ht="15" customHeight="1" x14ac:dyDescent="0.25">
      <c r="H33" s="1104">
        <v>11</v>
      </c>
      <c r="I33" s="765"/>
      <c r="J33" s="1105" t="s">
        <v>1906</v>
      </c>
      <c r="K33" s="764"/>
      <c r="L33" s="764"/>
      <c r="M33" s="764"/>
      <c r="N33" s="764"/>
      <c r="O33" s="764"/>
      <c r="P33" s="764"/>
      <c r="Q33" s="764"/>
      <c r="R33" s="764"/>
      <c r="S33" s="764"/>
      <c r="T33" s="764"/>
      <c r="U33" s="764"/>
      <c r="V33" s="764"/>
      <c r="W33" s="764"/>
      <c r="X33" s="765"/>
      <c r="Y33" s="1009"/>
      <c r="Z33" s="765"/>
      <c r="AA33" s="1009"/>
      <c r="AB33" s="764"/>
      <c r="AC33" s="764"/>
      <c r="AD33" s="764"/>
      <c r="AE33" s="764"/>
      <c r="AF33" s="764"/>
      <c r="AG33" s="764"/>
      <c r="AH33" s="764"/>
      <c r="AI33" s="764"/>
      <c r="AJ33" s="764"/>
      <c r="AK33" s="764"/>
      <c r="AL33" s="764"/>
      <c r="AM33" s="764"/>
      <c r="AN33" s="764"/>
      <c r="AO33" s="764"/>
      <c r="AP33" s="764"/>
      <c r="AQ33" s="764"/>
      <c r="AR33" s="764"/>
      <c r="AS33" s="764"/>
      <c r="AT33" s="765"/>
    </row>
    <row r="34" spans="2:46" ht="15" customHeight="1" x14ac:dyDescent="0.25">
      <c r="B34" s="760"/>
      <c r="C34" s="761"/>
      <c r="D34" s="761"/>
      <c r="E34" s="761"/>
      <c r="H34" s="1104">
        <v>12</v>
      </c>
      <c r="I34" s="765"/>
      <c r="J34" s="1105" t="s">
        <v>1907</v>
      </c>
      <c r="K34" s="764"/>
      <c r="L34" s="764"/>
      <c r="M34" s="764"/>
      <c r="N34" s="764"/>
      <c r="O34" s="764"/>
      <c r="P34" s="764"/>
      <c r="Q34" s="764"/>
      <c r="R34" s="764"/>
      <c r="S34" s="764"/>
      <c r="T34" s="764"/>
      <c r="U34" s="764"/>
      <c r="V34" s="764"/>
      <c r="W34" s="764"/>
      <c r="X34" s="765"/>
      <c r="Y34" s="1009"/>
      <c r="Z34" s="765"/>
      <c r="AA34" s="1009"/>
      <c r="AB34" s="764"/>
      <c r="AC34" s="764"/>
      <c r="AD34" s="764"/>
      <c r="AE34" s="764"/>
      <c r="AF34" s="764"/>
      <c r="AG34" s="764"/>
      <c r="AH34" s="764"/>
      <c r="AI34" s="764"/>
      <c r="AJ34" s="764"/>
      <c r="AK34" s="764"/>
      <c r="AL34" s="764"/>
      <c r="AM34" s="764"/>
      <c r="AN34" s="764"/>
      <c r="AO34" s="764"/>
      <c r="AP34" s="764"/>
      <c r="AQ34" s="764"/>
      <c r="AR34" s="764"/>
      <c r="AS34" s="764"/>
      <c r="AT34" s="765"/>
    </row>
    <row r="35" spans="2:46" ht="15" customHeight="1" x14ac:dyDescent="0.25">
      <c r="H35" s="1104">
        <v>13</v>
      </c>
      <c r="I35" s="765"/>
      <c r="J35" s="1105" t="s">
        <v>1908</v>
      </c>
      <c r="K35" s="764"/>
      <c r="L35" s="764"/>
      <c r="M35" s="764"/>
      <c r="N35" s="764"/>
      <c r="O35" s="764"/>
      <c r="P35" s="764"/>
      <c r="Q35" s="764"/>
      <c r="R35" s="764"/>
      <c r="S35" s="764"/>
      <c r="T35" s="764"/>
      <c r="U35" s="764"/>
      <c r="V35" s="764"/>
      <c r="W35" s="764"/>
      <c r="X35" s="765"/>
      <c r="Y35" s="1009"/>
      <c r="Z35" s="765"/>
      <c r="AA35" s="1009"/>
      <c r="AB35" s="764"/>
      <c r="AC35" s="764"/>
      <c r="AD35" s="764"/>
      <c r="AE35" s="764"/>
      <c r="AF35" s="764"/>
      <c r="AG35" s="764"/>
      <c r="AH35" s="764"/>
      <c r="AI35" s="764"/>
      <c r="AJ35" s="764"/>
      <c r="AK35" s="764"/>
      <c r="AL35" s="764"/>
      <c r="AM35" s="764"/>
      <c r="AN35" s="764"/>
      <c r="AO35" s="764"/>
      <c r="AP35" s="764"/>
      <c r="AQ35" s="764"/>
      <c r="AR35" s="764"/>
      <c r="AS35" s="764"/>
      <c r="AT35" s="765"/>
    </row>
    <row r="36" spans="2:46" ht="15" customHeight="1" x14ac:dyDescent="0.25">
      <c r="B36" s="760"/>
      <c r="C36" s="761"/>
      <c r="D36" s="761"/>
      <c r="E36" s="761"/>
      <c r="H36" s="204"/>
      <c r="I36" s="204"/>
      <c r="AS36" s="443"/>
      <c r="AT36" s="443"/>
    </row>
    <row r="37" spans="2:46" ht="15" customHeight="1" x14ac:dyDescent="0.25">
      <c r="H37" s="1082" t="s">
        <v>1445</v>
      </c>
      <c r="I37" s="765"/>
      <c r="J37" s="1109" t="s">
        <v>1780</v>
      </c>
      <c r="K37" s="764"/>
      <c r="L37" s="764"/>
      <c r="M37" s="764"/>
      <c r="N37" s="764"/>
      <c r="O37" s="764"/>
      <c r="P37" s="764"/>
      <c r="Q37" s="764"/>
      <c r="R37" s="764"/>
      <c r="S37" s="764"/>
      <c r="T37" s="764"/>
      <c r="U37" s="764"/>
      <c r="V37" s="764"/>
      <c r="W37" s="764"/>
      <c r="X37" s="765"/>
      <c r="Y37" s="1082" t="s">
        <v>1767</v>
      </c>
      <c r="Z37" s="765"/>
      <c r="AA37" s="1110" t="s">
        <v>1909</v>
      </c>
      <c r="AB37" s="764"/>
      <c r="AC37" s="764"/>
      <c r="AD37" s="764"/>
      <c r="AE37" s="764"/>
      <c r="AF37" s="764"/>
      <c r="AG37" s="764"/>
      <c r="AH37" s="764"/>
      <c r="AI37" s="764"/>
      <c r="AJ37" s="765"/>
      <c r="AK37" s="1110" t="s">
        <v>1910</v>
      </c>
      <c r="AL37" s="764"/>
      <c r="AM37" s="764"/>
      <c r="AN37" s="764"/>
      <c r="AO37" s="764"/>
      <c r="AP37" s="764"/>
      <c r="AQ37" s="764"/>
      <c r="AR37" s="764"/>
      <c r="AS37" s="764"/>
      <c r="AT37" s="765"/>
    </row>
    <row r="38" spans="2:46" ht="15" customHeight="1" x14ac:dyDescent="0.25">
      <c r="H38" s="1104">
        <v>1</v>
      </c>
      <c r="I38" s="765"/>
      <c r="J38" s="1105" t="s">
        <v>1911</v>
      </c>
      <c r="K38" s="764"/>
      <c r="L38" s="764"/>
      <c r="M38" s="764"/>
      <c r="N38" s="764"/>
      <c r="O38" s="764"/>
      <c r="P38" s="764"/>
      <c r="Q38" s="764"/>
      <c r="R38" s="764"/>
      <c r="S38" s="764"/>
      <c r="T38" s="764"/>
      <c r="U38" s="764"/>
      <c r="V38" s="764"/>
      <c r="W38" s="764"/>
      <c r="X38" s="765"/>
      <c r="Y38" s="1009"/>
      <c r="Z38" s="765"/>
      <c r="AA38" s="1106">
        <f>AA53</f>
        <v>0</v>
      </c>
      <c r="AB38" s="764"/>
      <c r="AC38" s="764"/>
      <c r="AD38" s="764"/>
      <c r="AE38" s="764"/>
      <c r="AF38" s="764"/>
      <c r="AG38" s="764"/>
      <c r="AH38" s="764"/>
      <c r="AI38" s="764"/>
      <c r="AJ38" s="765"/>
      <c r="AK38" s="1106">
        <f>AK53</f>
        <v>0</v>
      </c>
      <c r="AL38" s="764"/>
      <c r="AM38" s="764"/>
      <c r="AN38" s="764"/>
      <c r="AO38" s="764"/>
      <c r="AP38" s="764"/>
      <c r="AQ38" s="764"/>
      <c r="AR38" s="764"/>
      <c r="AS38" s="764"/>
      <c r="AT38" s="765"/>
    </row>
    <row r="39" spans="2:46" ht="15" customHeight="1" x14ac:dyDescent="0.25">
      <c r="H39" s="1104">
        <v>2</v>
      </c>
      <c r="I39" s="765"/>
      <c r="J39" s="1105" t="s">
        <v>1912</v>
      </c>
      <c r="K39" s="764"/>
      <c r="L39" s="764"/>
      <c r="M39" s="764"/>
      <c r="N39" s="764"/>
      <c r="O39" s="764"/>
      <c r="P39" s="764"/>
      <c r="Q39" s="764"/>
      <c r="R39" s="764"/>
      <c r="S39" s="764"/>
      <c r="T39" s="764"/>
      <c r="U39" s="764"/>
      <c r="V39" s="764"/>
      <c r="W39" s="764"/>
      <c r="X39" s="765"/>
      <c r="Y39" s="1009"/>
      <c r="Z39" s="765"/>
      <c r="AA39" s="1114"/>
      <c r="AB39" s="764"/>
      <c r="AC39" s="764"/>
      <c r="AD39" s="764"/>
      <c r="AE39" s="764"/>
      <c r="AF39" s="764"/>
      <c r="AG39" s="764"/>
      <c r="AH39" s="764"/>
      <c r="AI39" s="764"/>
      <c r="AJ39" s="796"/>
      <c r="AK39" s="1108"/>
      <c r="AL39" s="764"/>
      <c r="AM39" s="764"/>
      <c r="AN39" s="764"/>
      <c r="AO39" s="764"/>
      <c r="AP39" s="764"/>
      <c r="AQ39" s="764"/>
      <c r="AR39" s="764"/>
      <c r="AS39" s="764"/>
      <c r="AT39" s="796"/>
    </row>
    <row r="40" spans="2:46" ht="15" customHeight="1" x14ac:dyDescent="0.25">
      <c r="H40" s="1104">
        <v>3</v>
      </c>
      <c r="I40" s="765"/>
      <c r="J40" s="1105" t="s">
        <v>1913</v>
      </c>
      <c r="K40" s="764"/>
      <c r="L40" s="764"/>
      <c r="M40" s="764"/>
      <c r="N40" s="764"/>
      <c r="O40" s="764"/>
      <c r="P40" s="764"/>
      <c r="Q40" s="764"/>
      <c r="R40" s="764"/>
      <c r="S40" s="764"/>
      <c r="T40" s="764"/>
      <c r="U40" s="764"/>
      <c r="V40" s="764"/>
      <c r="W40" s="764"/>
      <c r="X40" s="765"/>
      <c r="Y40" s="1009"/>
      <c r="Z40" s="765"/>
      <c r="AA40" s="1106">
        <f>SUM(AA38:AT39)</f>
        <v>0</v>
      </c>
      <c r="AB40" s="764"/>
      <c r="AC40" s="764"/>
      <c r="AD40" s="764"/>
      <c r="AE40" s="764"/>
      <c r="AF40" s="764"/>
      <c r="AG40" s="764"/>
      <c r="AH40" s="764"/>
      <c r="AI40" s="764"/>
      <c r="AJ40" s="765"/>
      <c r="AK40" s="1106">
        <f>SUM(AK38:BD39)</f>
        <v>0</v>
      </c>
      <c r="AL40" s="764"/>
      <c r="AM40" s="764"/>
      <c r="AN40" s="764"/>
      <c r="AO40" s="764"/>
      <c r="AP40" s="764"/>
      <c r="AQ40" s="764"/>
      <c r="AR40" s="764"/>
      <c r="AS40" s="764"/>
      <c r="AT40" s="765"/>
    </row>
    <row r="41" spans="2:46" ht="15" customHeight="1" x14ac:dyDescent="0.25">
      <c r="H41" s="204"/>
      <c r="I41" s="204"/>
      <c r="AS41" s="226"/>
      <c r="AT41" s="226"/>
    </row>
    <row r="42" spans="2:46" ht="15" customHeight="1" x14ac:dyDescent="0.25">
      <c r="H42" s="87" t="s">
        <v>1914</v>
      </c>
      <c r="I42" s="204"/>
      <c r="AS42" s="226"/>
      <c r="AT42" s="226"/>
    </row>
    <row r="43" spans="2:46" ht="15" customHeight="1" x14ac:dyDescent="0.25">
      <c r="H43" s="1082" t="s">
        <v>1445</v>
      </c>
      <c r="I43" s="765"/>
      <c r="J43" s="1109" t="s">
        <v>1780</v>
      </c>
      <c r="K43" s="764"/>
      <c r="L43" s="764"/>
      <c r="M43" s="764"/>
      <c r="N43" s="764"/>
      <c r="O43" s="764"/>
      <c r="P43" s="764"/>
      <c r="Q43" s="764"/>
      <c r="R43" s="764"/>
      <c r="S43" s="764"/>
      <c r="T43" s="764"/>
      <c r="U43" s="764"/>
      <c r="V43" s="764"/>
      <c r="W43" s="764"/>
      <c r="X43" s="765"/>
      <c r="Y43" s="1082" t="s">
        <v>1767</v>
      </c>
      <c r="Z43" s="765"/>
      <c r="AA43" s="1110" t="s">
        <v>1909</v>
      </c>
      <c r="AB43" s="764"/>
      <c r="AC43" s="764"/>
      <c r="AD43" s="764"/>
      <c r="AE43" s="764"/>
      <c r="AF43" s="764"/>
      <c r="AG43" s="764"/>
      <c r="AH43" s="764"/>
      <c r="AI43" s="764"/>
      <c r="AJ43" s="765"/>
      <c r="AK43" s="1110" t="s">
        <v>1910</v>
      </c>
      <c r="AL43" s="764"/>
      <c r="AM43" s="764"/>
      <c r="AN43" s="764"/>
      <c r="AO43" s="764"/>
      <c r="AP43" s="764"/>
      <c r="AQ43" s="764"/>
      <c r="AR43" s="764"/>
      <c r="AS43" s="764"/>
      <c r="AT43" s="765"/>
    </row>
    <row r="44" spans="2:46" ht="15" customHeight="1" x14ac:dyDescent="0.25">
      <c r="H44" s="1104">
        <v>1</v>
      </c>
      <c r="I44" s="765"/>
      <c r="J44" s="1105"/>
      <c r="K44" s="764"/>
      <c r="L44" s="764"/>
      <c r="M44" s="764"/>
      <c r="N44" s="764"/>
      <c r="O44" s="764"/>
      <c r="P44" s="764"/>
      <c r="Q44" s="764"/>
      <c r="R44" s="764"/>
      <c r="S44" s="764"/>
      <c r="T44" s="764"/>
      <c r="U44" s="764"/>
      <c r="V44" s="764"/>
      <c r="W44" s="764"/>
      <c r="X44" s="765"/>
      <c r="Y44" s="1009"/>
      <c r="Z44" s="765"/>
      <c r="AA44" s="1106"/>
      <c r="AB44" s="764"/>
      <c r="AC44" s="764"/>
      <c r="AD44" s="764"/>
      <c r="AE44" s="764"/>
      <c r="AF44" s="764"/>
      <c r="AG44" s="764"/>
      <c r="AH44" s="764"/>
      <c r="AI44" s="764"/>
      <c r="AJ44" s="765"/>
      <c r="AK44" s="1106"/>
      <c r="AL44" s="764"/>
      <c r="AM44" s="764"/>
      <c r="AN44" s="764"/>
      <c r="AO44" s="764"/>
      <c r="AP44" s="764"/>
      <c r="AQ44" s="764"/>
      <c r="AR44" s="764"/>
      <c r="AS44" s="764"/>
      <c r="AT44" s="765"/>
    </row>
    <row r="45" spans="2:46" ht="15" customHeight="1" x14ac:dyDescent="0.25">
      <c r="H45" s="1104">
        <v>2</v>
      </c>
      <c r="I45" s="765"/>
      <c r="J45" s="1105"/>
      <c r="K45" s="764"/>
      <c r="L45" s="764"/>
      <c r="M45" s="764"/>
      <c r="N45" s="764"/>
      <c r="O45" s="764"/>
      <c r="P45" s="764"/>
      <c r="Q45" s="764"/>
      <c r="R45" s="764"/>
      <c r="S45" s="764"/>
      <c r="T45" s="764"/>
      <c r="U45" s="764"/>
      <c r="V45" s="764"/>
      <c r="W45" s="764"/>
      <c r="X45" s="765"/>
      <c r="Y45" s="1009"/>
      <c r="Z45" s="765"/>
      <c r="AA45" s="1106"/>
      <c r="AB45" s="764"/>
      <c r="AC45" s="764"/>
      <c r="AD45" s="764"/>
      <c r="AE45" s="764"/>
      <c r="AF45" s="764"/>
      <c r="AG45" s="764"/>
      <c r="AH45" s="764"/>
      <c r="AI45" s="764"/>
      <c r="AJ45" s="765"/>
      <c r="AK45" s="1106"/>
      <c r="AL45" s="764"/>
      <c r="AM45" s="764"/>
      <c r="AN45" s="764"/>
      <c r="AO45" s="764"/>
      <c r="AP45" s="764"/>
      <c r="AQ45" s="764"/>
      <c r="AR45" s="764"/>
      <c r="AS45" s="764"/>
      <c r="AT45" s="765"/>
    </row>
    <row r="46" spans="2:46" ht="15" customHeight="1" x14ac:dyDescent="0.25">
      <c r="H46" s="1104">
        <v>3</v>
      </c>
      <c r="I46" s="765"/>
      <c r="J46" s="1105"/>
      <c r="K46" s="764"/>
      <c r="L46" s="764"/>
      <c r="M46" s="764"/>
      <c r="N46" s="764"/>
      <c r="O46" s="764"/>
      <c r="P46" s="764"/>
      <c r="Q46" s="764"/>
      <c r="R46" s="764"/>
      <c r="S46" s="764"/>
      <c r="T46" s="764"/>
      <c r="U46" s="764"/>
      <c r="V46" s="764"/>
      <c r="W46" s="764"/>
      <c r="X46" s="765"/>
      <c r="Y46" s="1009"/>
      <c r="Z46" s="765"/>
      <c r="AA46" s="1106"/>
      <c r="AB46" s="764"/>
      <c r="AC46" s="764"/>
      <c r="AD46" s="764"/>
      <c r="AE46" s="764"/>
      <c r="AF46" s="764"/>
      <c r="AG46" s="764"/>
      <c r="AH46" s="764"/>
      <c r="AI46" s="764"/>
      <c r="AJ46" s="765"/>
      <c r="AK46" s="1106"/>
      <c r="AL46" s="764"/>
      <c r="AM46" s="764"/>
      <c r="AN46" s="764"/>
      <c r="AO46" s="764"/>
      <c r="AP46" s="764"/>
      <c r="AQ46" s="764"/>
      <c r="AR46" s="764"/>
      <c r="AS46" s="764"/>
      <c r="AT46" s="765"/>
    </row>
    <row r="47" spans="2:46" ht="15" customHeight="1" x14ac:dyDescent="0.25">
      <c r="H47" s="1104">
        <v>4</v>
      </c>
      <c r="I47" s="765"/>
      <c r="J47" s="1105"/>
      <c r="K47" s="764"/>
      <c r="L47" s="764"/>
      <c r="M47" s="764"/>
      <c r="N47" s="764"/>
      <c r="O47" s="764"/>
      <c r="P47" s="764"/>
      <c r="Q47" s="764"/>
      <c r="R47" s="764"/>
      <c r="S47" s="764"/>
      <c r="T47" s="764"/>
      <c r="U47" s="764"/>
      <c r="V47" s="764"/>
      <c r="W47" s="764"/>
      <c r="X47" s="765"/>
      <c r="Y47" s="1009"/>
      <c r="Z47" s="765"/>
      <c r="AA47" s="1106"/>
      <c r="AB47" s="764"/>
      <c r="AC47" s="764"/>
      <c r="AD47" s="764"/>
      <c r="AE47" s="764"/>
      <c r="AF47" s="764"/>
      <c r="AG47" s="764"/>
      <c r="AH47" s="764"/>
      <c r="AI47" s="764"/>
      <c r="AJ47" s="765"/>
      <c r="AK47" s="1106"/>
      <c r="AL47" s="764"/>
      <c r="AM47" s="764"/>
      <c r="AN47" s="764"/>
      <c r="AO47" s="764"/>
      <c r="AP47" s="764"/>
      <c r="AQ47" s="764"/>
      <c r="AR47" s="764"/>
      <c r="AS47" s="764"/>
      <c r="AT47" s="765"/>
    </row>
    <row r="48" spans="2:46" ht="15" customHeight="1" x14ac:dyDescent="0.25">
      <c r="H48" s="1104">
        <v>5</v>
      </c>
      <c r="I48" s="765"/>
      <c r="J48" s="1105"/>
      <c r="K48" s="764"/>
      <c r="L48" s="764"/>
      <c r="M48" s="764"/>
      <c r="N48" s="764"/>
      <c r="O48" s="764"/>
      <c r="P48" s="764"/>
      <c r="Q48" s="764"/>
      <c r="R48" s="764"/>
      <c r="S48" s="764"/>
      <c r="T48" s="764"/>
      <c r="U48" s="764"/>
      <c r="V48" s="764"/>
      <c r="W48" s="764"/>
      <c r="X48" s="765"/>
      <c r="Y48" s="1009"/>
      <c r="Z48" s="765"/>
      <c r="AA48" s="1106"/>
      <c r="AB48" s="764"/>
      <c r="AC48" s="764"/>
      <c r="AD48" s="764"/>
      <c r="AE48" s="764"/>
      <c r="AF48" s="764"/>
      <c r="AG48" s="764"/>
      <c r="AH48" s="764"/>
      <c r="AI48" s="764"/>
      <c r="AJ48" s="765"/>
      <c r="AK48" s="1106"/>
      <c r="AL48" s="764"/>
      <c r="AM48" s="764"/>
      <c r="AN48" s="764"/>
      <c r="AO48" s="764"/>
      <c r="AP48" s="764"/>
      <c r="AQ48" s="764"/>
      <c r="AR48" s="764"/>
      <c r="AS48" s="764"/>
      <c r="AT48" s="765"/>
    </row>
    <row r="49" spans="8:46" ht="15" customHeight="1" x14ac:dyDescent="0.25">
      <c r="H49" s="1104">
        <v>6</v>
      </c>
      <c r="I49" s="765"/>
      <c r="J49" s="1105"/>
      <c r="K49" s="764"/>
      <c r="L49" s="764"/>
      <c r="M49" s="764"/>
      <c r="N49" s="764"/>
      <c r="O49" s="764"/>
      <c r="P49" s="764"/>
      <c r="Q49" s="764"/>
      <c r="R49" s="764"/>
      <c r="S49" s="764"/>
      <c r="T49" s="764"/>
      <c r="U49" s="764"/>
      <c r="V49" s="764"/>
      <c r="W49" s="764"/>
      <c r="X49" s="765"/>
      <c r="Y49" s="1009"/>
      <c r="Z49" s="765"/>
      <c r="AA49" s="1106"/>
      <c r="AB49" s="764"/>
      <c r="AC49" s="764"/>
      <c r="AD49" s="764"/>
      <c r="AE49" s="764"/>
      <c r="AF49" s="764"/>
      <c r="AG49" s="764"/>
      <c r="AH49" s="764"/>
      <c r="AI49" s="764"/>
      <c r="AJ49" s="765"/>
      <c r="AK49" s="1106"/>
      <c r="AL49" s="764"/>
      <c r="AM49" s="764"/>
      <c r="AN49" s="764"/>
      <c r="AO49" s="764"/>
      <c r="AP49" s="764"/>
      <c r="AQ49" s="764"/>
      <c r="AR49" s="764"/>
      <c r="AS49" s="764"/>
      <c r="AT49" s="765"/>
    </row>
    <row r="50" spans="8:46" ht="15" customHeight="1" x14ac:dyDescent="0.25">
      <c r="H50" s="1104">
        <v>7</v>
      </c>
      <c r="I50" s="765"/>
      <c r="J50" s="1105"/>
      <c r="K50" s="764"/>
      <c r="L50" s="764"/>
      <c r="M50" s="764"/>
      <c r="N50" s="764"/>
      <c r="O50" s="764"/>
      <c r="P50" s="764"/>
      <c r="Q50" s="764"/>
      <c r="R50" s="764"/>
      <c r="S50" s="764"/>
      <c r="T50" s="764"/>
      <c r="U50" s="764"/>
      <c r="V50" s="764"/>
      <c r="W50" s="764"/>
      <c r="X50" s="765"/>
      <c r="Y50" s="1009"/>
      <c r="Z50" s="765"/>
      <c r="AA50" s="1106"/>
      <c r="AB50" s="764"/>
      <c r="AC50" s="764"/>
      <c r="AD50" s="764"/>
      <c r="AE50" s="764"/>
      <c r="AF50" s="764"/>
      <c r="AG50" s="764"/>
      <c r="AH50" s="764"/>
      <c r="AI50" s="764"/>
      <c r="AJ50" s="765"/>
      <c r="AK50" s="1106"/>
      <c r="AL50" s="764"/>
      <c r="AM50" s="764"/>
      <c r="AN50" s="764"/>
      <c r="AO50" s="764"/>
      <c r="AP50" s="764"/>
      <c r="AQ50" s="764"/>
      <c r="AR50" s="764"/>
      <c r="AS50" s="764"/>
      <c r="AT50" s="765"/>
    </row>
    <row r="51" spans="8:46" ht="15" customHeight="1" x14ac:dyDescent="0.25">
      <c r="H51" s="1104">
        <v>8</v>
      </c>
      <c r="I51" s="765"/>
      <c r="J51" s="1105"/>
      <c r="K51" s="764"/>
      <c r="L51" s="764"/>
      <c r="M51" s="764"/>
      <c r="N51" s="764"/>
      <c r="O51" s="764"/>
      <c r="P51" s="764"/>
      <c r="Q51" s="764"/>
      <c r="R51" s="764"/>
      <c r="S51" s="764"/>
      <c r="T51" s="764"/>
      <c r="U51" s="764"/>
      <c r="V51" s="764"/>
      <c r="W51" s="764"/>
      <c r="X51" s="765"/>
      <c r="Y51" s="1009"/>
      <c r="Z51" s="765"/>
      <c r="AA51" s="1106"/>
      <c r="AB51" s="764"/>
      <c r="AC51" s="764"/>
      <c r="AD51" s="764"/>
      <c r="AE51" s="764"/>
      <c r="AF51" s="764"/>
      <c r="AG51" s="764"/>
      <c r="AH51" s="764"/>
      <c r="AI51" s="764"/>
      <c r="AJ51" s="765"/>
      <c r="AK51" s="1106"/>
      <c r="AL51" s="764"/>
      <c r="AM51" s="764"/>
      <c r="AN51" s="764"/>
      <c r="AO51" s="764"/>
      <c r="AP51" s="764"/>
      <c r="AQ51" s="764"/>
      <c r="AR51" s="764"/>
      <c r="AS51" s="764"/>
      <c r="AT51" s="765"/>
    </row>
    <row r="52" spans="8:46" ht="15" customHeight="1" x14ac:dyDescent="0.25">
      <c r="H52" s="1115"/>
      <c r="I52" s="765"/>
      <c r="J52" s="1107"/>
      <c r="K52" s="764"/>
      <c r="L52" s="764"/>
      <c r="M52" s="764"/>
      <c r="N52" s="764"/>
      <c r="O52" s="764"/>
      <c r="P52" s="764"/>
      <c r="Q52" s="764"/>
      <c r="R52" s="764"/>
      <c r="S52" s="764"/>
      <c r="T52" s="764"/>
      <c r="U52" s="764"/>
      <c r="V52" s="764"/>
      <c r="W52" s="764"/>
      <c r="X52" s="765"/>
      <c r="Y52" s="1113"/>
      <c r="Z52" s="765"/>
      <c r="AA52" s="1110"/>
      <c r="AB52" s="764"/>
      <c r="AC52" s="764"/>
      <c r="AD52" s="764"/>
      <c r="AE52" s="764"/>
      <c r="AF52" s="764"/>
      <c r="AG52" s="764"/>
      <c r="AH52" s="764"/>
      <c r="AI52" s="764"/>
      <c r="AJ52" s="765"/>
      <c r="AK52" s="1110"/>
      <c r="AL52" s="764"/>
      <c r="AM52" s="764"/>
      <c r="AN52" s="764"/>
      <c r="AO52" s="764"/>
      <c r="AP52" s="764"/>
      <c r="AQ52" s="764"/>
      <c r="AR52" s="764"/>
      <c r="AS52" s="764"/>
      <c r="AT52" s="765"/>
    </row>
    <row r="53" spans="8:46" ht="15" customHeight="1" x14ac:dyDescent="0.25">
      <c r="H53" s="1112" t="s">
        <v>1832</v>
      </c>
      <c r="I53" s="764"/>
      <c r="J53" s="764"/>
      <c r="K53" s="764"/>
      <c r="L53" s="764"/>
      <c r="M53" s="764"/>
      <c r="N53" s="764"/>
      <c r="O53" s="764"/>
      <c r="P53" s="764"/>
      <c r="Q53" s="764"/>
      <c r="R53" s="764"/>
      <c r="S53" s="764"/>
      <c r="T53" s="764"/>
      <c r="U53" s="764"/>
      <c r="V53" s="764"/>
      <c r="W53" s="764"/>
      <c r="X53" s="764"/>
      <c r="Y53" s="764"/>
      <c r="Z53" s="765"/>
      <c r="AA53" s="1106">
        <f>SUM(AA44:AT52)</f>
        <v>0</v>
      </c>
      <c r="AB53" s="764"/>
      <c r="AC53" s="764"/>
      <c r="AD53" s="764"/>
      <c r="AE53" s="764"/>
      <c r="AF53" s="764"/>
      <c r="AG53" s="764"/>
      <c r="AH53" s="764"/>
      <c r="AI53" s="764"/>
      <c r="AJ53" s="765"/>
      <c r="AK53" s="1106">
        <f>SUM(AK44:BD52)</f>
        <v>0</v>
      </c>
      <c r="AL53" s="764"/>
      <c r="AM53" s="764"/>
      <c r="AN53" s="764"/>
      <c r="AO53" s="764"/>
      <c r="AP53" s="764"/>
      <c r="AQ53" s="764"/>
      <c r="AR53" s="764"/>
      <c r="AS53" s="764"/>
      <c r="AT53" s="765"/>
    </row>
    <row r="54" spans="8:46" ht="14.25" customHeight="1" x14ac:dyDescent="0.25">
      <c r="AS54" s="443"/>
      <c r="AT54" s="443"/>
    </row>
    <row r="55" spans="8:46" ht="14.25" customHeight="1" x14ac:dyDescent="0.25">
      <c r="AS55" s="443"/>
      <c r="AT55" s="443"/>
    </row>
    <row r="56" spans="8:46" ht="14.25" customHeight="1" x14ac:dyDescent="0.25">
      <c r="AS56" s="443"/>
      <c r="AT56" s="443"/>
    </row>
    <row r="57" spans="8:46" ht="14.25" customHeight="1" x14ac:dyDescent="0.25">
      <c r="H57" s="976" t="s">
        <v>1795</v>
      </c>
      <c r="I57" s="824"/>
      <c r="J57" s="824"/>
      <c r="K57" s="824"/>
      <c r="L57" s="824"/>
      <c r="M57" s="824"/>
      <c r="N57" s="824"/>
      <c r="O57" s="824"/>
      <c r="P57" s="824"/>
      <c r="Q57" s="824"/>
      <c r="R57" s="824"/>
      <c r="S57" s="824"/>
      <c r="T57" s="824"/>
      <c r="U57" s="824"/>
      <c r="V57" s="824"/>
      <c r="W57" s="824"/>
      <c r="X57" s="824"/>
      <c r="Y57" s="825"/>
      <c r="Z57" s="976" t="s">
        <v>1796</v>
      </c>
      <c r="AA57" s="824"/>
      <c r="AB57" s="824"/>
      <c r="AC57" s="824"/>
      <c r="AD57" s="824"/>
      <c r="AE57" s="824"/>
      <c r="AF57" s="824"/>
      <c r="AG57" s="824"/>
      <c r="AH57" s="824"/>
      <c r="AI57" s="824"/>
      <c r="AJ57" s="824"/>
      <c r="AK57" s="824"/>
      <c r="AL57" s="824"/>
      <c r="AM57" s="824"/>
      <c r="AN57" s="824"/>
      <c r="AO57" s="824"/>
      <c r="AP57" s="824"/>
      <c r="AQ57" s="825"/>
      <c r="AS57" s="443"/>
      <c r="AT57" s="443"/>
    </row>
    <row r="58" spans="8:46" ht="14.25" customHeight="1" x14ac:dyDescent="0.25">
      <c r="H58" s="257" t="s">
        <v>796</v>
      </c>
      <c r="I58" s="258"/>
      <c r="J58" s="258"/>
      <c r="K58" s="258"/>
      <c r="L58" s="258"/>
      <c r="M58" s="258"/>
      <c r="N58" s="258"/>
      <c r="O58" s="258"/>
      <c r="P58" s="258"/>
      <c r="Q58" s="259"/>
      <c r="R58" s="257" t="s">
        <v>1511</v>
      </c>
      <c r="S58" s="258"/>
      <c r="T58" s="258"/>
      <c r="U58" s="259"/>
      <c r="V58" s="257" t="s">
        <v>1510</v>
      </c>
      <c r="W58" s="258"/>
      <c r="X58" s="258"/>
      <c r="Y58" s="259"/>
      <c r="Z58" s="257" t="s">
        <v>796</v>
      </c>
      <c r="AA58" s="258"/>
      <c r="AB58" s="258"/>
      <c r="AC58" s="258"/>
      <c r="AD58" s="258"/>
      <c r="AE58" s="258"/>
      <c r="AF58" s="258"/>
      <c r="AG58" s="258"/>
      <c r="AH58" s="258"/>
      <c r="AI58" s="259"/>
      <c r="AJ58" s="257" t="s">
        <v>1511</v>
      </c>
      <c r="AK58" s="258"/>
      <c r="AL58" s="258"/>
      <c r="AM58" s="259"/>
      <c r="AN58" s="257" t="s">
        <v>1510</v>
      </c>
      <c r="AO58" s="258"/>
      <c r="AP58" s="258"/>
      <c r="AQ58" s="259"/>
      <c r="AS58" s="443"/>
      <c r="AT58" s="443"/>
    </row>
    <row r="59" spans="8:46" ht="14.25" customHeight="1" x14ac:dyDescent="0.25">
      <c r="H59" s="260"/>
      <c r="Q59" s="261"/>
      <c r="R59" s="260"/>
      <c r="U59" s="261"/>
      <c r="V59" s="260"/>
      <c r="Y59" s="261"/>
      <c r="Z59" s="260"/>
      <c r="AI59" s="261"/>
      <c r="AJ59" s="260"/>
      <c r="AM59" s="261"/>
      <c r="AN59" s="260"/>
      <c r="AQ59" s="261"/>
      <c r="AS59" s="443"/>
      <c r="AT59" s="443"/>
    </row>
    <row r="60" spans="8:46" ht="14.25" customHeight="1" x14ac:dyDescent="0.25">
      <c r="H60" s="260"/>
      <c r="Q60" s="261"/>
      <c r="R60" s="260"/>
      <c r="U60" s="261"/>
      <c r="V60" s="260"/>
      <c r="Y60" s="261"/>
      <c r="Z60" s="260"/>
      <c r="AI60" s="261"/>
      <c r="AJ60" s="260"/>
      <c r="AM60" s="261"/>
      <c r="AN60" s="260"/>
      <c r="AQ60" s="261"/>
      <c r="AS60" s="443"/>
      <c r="AT60" s="443"/>
    </row>
    <row r="61" spans="8:46" ht="14.25" customHeight="1" x14ac:dyDescent="0.25">
      <c r="H61" s="260"/>
      <c r="Q61" s="261"/>
      <c r="R61" s="260"/>
      <c r="U61" s="261"/>
      <c r="V61" s="260"/>
      <c r="Y61" s="261"/>
      <c r="Z61" s="260"/>
      <c r="AI61" s="261"/>
      <c r="AJ61" s="260"/>
      <c r="AM61" s="261"/>
      <c r="AN61" s="260"/>
      <c r="AQ61" s="261"/>
      <c r="AS61" s="443"/>
      <c r="AT61" s="443"/>
    </row>
    <row r="62" spans="8:46" ht="14.25" customHeight="1" x14ac:dyDescent="0.25">
      <c r="H62" s="260"/>
      <c r="Q62" s="261"/>
      <c r="R62" s="260"/>
      <c r="U62" s="261"/>
      <c r="V62" s="260"/>
      <c r="Y62" s="261"/>
      <c r="Z62" s="260"/>
      <c r="AI62" s="261"/>
      <c r="AJ62" s="260"/>
      <c r="AM62" s="261"/>
      <c r="AN62" s="260"/>
      <c r="AQ62" s="261"/>
      <c r="AS62" s="443"/>
      <c r="AT62" s="443"/>
    </row>
    <row r="63" spans="8:46" ht="14.25" customHeight="1" x14ac:dyDescent="0.25">
      <c r="H63" s="262"/>
      <c r="I63" s="263"/>
      <c r="J63" s="263"/>
      <c r="K63" s="263"/>
      <c r="L63" s="263"/>
      <c r="M63" s="263"/>
      <c r="N63" s="263"/>
      <c r="O63" s="263"/>
      <c r="P63" s="263"/>
      <c r="Q63" s="264"/>
      <c r="R63" s="262"/>
      <c r="S63" s="263"/>
      <c r="T63" s="263"/>
      <c r="U63" s="264"/>
      <c r="V63" s="262"/>
      <c r="W63" s="263"/>
      <c r="X63" s="263"/>
      <c r="Y63" s="264"/>
      <c r="Z63" s="262"/>
      <c r="AA63" s="263"/>
      <c r="AB63" s="263"/>
      <c r="AC63" s="263"/>
      <c r="AD63" s="263"/>
      <c r="AE63" s="263"/>
      <c r="AF63" s="263"/>
      <c r="AG63" s="263"/>
      <c r="AH63" s="263"/>
      <c r="AI63" s="264"/>
      <c r="AJ63" s="262"/>
      <c r="AK63" s="263"/>
      <c r="AL63" s="263"/>
      <c r="AM63" s="264"/>
      <c r="AN63" s="262"/>
      <c r="AO63" s="263"/>
      <c r="AP63" s="263"/>
      <c r="AQ63" s="264"/>
      <c r="AS63" s="443"/>
      <c r="AT63" s="443"/>
    </row>
    <row r="64" spans="8:46" ht="14.25" customHeight="1" x14ac:dyDescent="0.25">
      <c r="AM64" s="265" t="s">
        <v>1797</v>
      </c>
      <c r="AN64" s="131" t="str">
        <f>'F-3-1'!U24</f>
        <v>F-3-1-4</v>
      </c>
      <c r="AS64" s="443"/>
      <c r="AT64" s="443"/>
    </row>
  </sheetData>
  <mergeCells count="151">
    <mergeCell ref="B17:E17"/>
    <mergeCell ref="B30:E30"/>
    <mergeCell ref="B36:E36"/>
    <mergeCell ref="J26:X26"/>
    <mergeCell ref="H39:I39"/>
    <mergeCell ref="AK37:AT37"/>
    <mergeCell ref="H23:I23"/>
    <mergeCell ref="J37:X37"/>
    <mergeCell ref="B20:E20"/>
    <mergeCell ref="J27:X27"/>
    <mergeCell ref="H44:I44"/>
    <mergeCell ref="J35:X35"/>
    <mergeCell ref="AK38:AT38"/>
    <mergeCell ref="B12:E12"/>
    <mergeCell ref="H45:I45"/>
    <mergeCell ref="Y25:Z25"/>
    <mergeCell ref="J33:X33"/>
    <mergeCell ref="B13:E13"/>
    <mergeCell ref="Y33:Z33"/>
    <mergeCell ref="J34:X34"/>
    <mergeCell ref="H38:I38"/>
    <mergeCell ref="AK44:AT44"/>
    <mergeCell ref="Y37:Z37"/>
    <mergeCell ref="AK43:AT43"/>
    <mergeCell ref="H22:I22"/>
    <mergeCell ref="AA37:AJ37"/>
    <mergeCell ref="J23:X23"/>
    <mergeCell ref="H30:I30"/>
    <mergeCell ref="Y43:Z43"/>
    <mergeCell ref="H29:I29"/>
    <mergeCell ref="AA23:AT23"/>
    <mergeCell ref="H37:I37"/>
    <mergeCell ref="H33:I33"/>
    <mergeCell ref="B14:E14"/>
    <mergeCell ref="AK50:AT50"/>
    <mergeCell ref="J24:X24"/>
    <mergeCell ref="Y24:Z24"/>
    <mergeCell ref="Y45:Z45"/>
    <mergeCell ref="AA49:AJ49"/>
    <mergeCell ref="J44:X44"/>
    <mergeCell ref="AA45:AJ45"/>
    <mergeCell ref="AK45:AT45"/>
    <mergeCell ref="J28:X28"/>
    <mergeCell ref="Y31:Z31"/>
    <mergeCell ref="Y40:Z40"/>
    <mergeCell ref="AA39:AJ39"/>
    <mergeCell ref="AA25:AT25"/>
    <mergeCell ref="AA44:AJ44"/>
    <mergeCell ref="Y28:Z28"/>
    <mergeCell ref="Y32:Z32"/>
    <mergeCell ref="J40:X40"/>
    <mergeCell ref="AK48:AT48"/>
    <mergeCell ref="AA38:AJ38"/>
    <mergeCell ref="AA32:AT32"/>
    <mergeCell ref="AA46:AJ46"/>
    <mergeCell ref="G9:Z11"/>
    <mergeCell ref="AK46:AT46"/>
    <mergeCell ref="AK40:AT40"/>
    <mergeCell ref="H50:I50"/>
    <mergeCell ref="AA29:AT29"/>
    <mergeCell ref="AA51:AJ51"/>
    <mergeCell ref="B32:E32"/>
    <mergeCell ref="H25:I25"/>
    <mergeCell ref="H34:I34"/>
    <mergeCell ref="B16:E16"/>
    <mergeCell ref="J32:X32"/>
    <mergeCell ref="H49:I49"/>
    <mergeCell ref="Y51:Z51"/>
    <mergeCell ref="B34:E34"/>
    <mergeCell ref="B28:E28"/>
    <mergeCell ref="B18:E18"/>
    <mergeCell ref="AA40:AJ40"/>
    <mergeCell ref="H28:I28"/>
    <mergeCell ref="Y27:Z27"/>
    <mergeCell ref="AK51:AT51"/>
    <mergeCell ref="Y23:Z23"/>
    <mergeCell ref="B19:E19"/>
    <mergeCell ref="H48:I48"/>
    <mergeCell ref="H35:I35"/>
    <mergeCell ref="Z57:AQ57"/>
    <mergeCell ref="J30:X30"/>
    <mergeCell ref="AA53:AJ53"/>
    <mergeCell ref="H57:Y57"/>
    <mergeCell ref="H53:Z53"/>
    <mergeCell ref="Y47:Z47"/>
    <mergeCell ref="Y38:Z38"/>
    <mergeCell ref="G7:AR7"/>
    <mergeCell ref="Y26:Z26"/>
    <mergeCell ref="AA43:AJ43"/>
    <mergeCell ref="J47:X47"/>
    <mergeCell ref="AA52:AJ52"/>
    <mergeCell ref="J51:X51"/>
    <mergeCell ref="AK52:AT52"/>
    <mergeCell ref="AK49:AT49"/>
    <mergeCell ref="AA33:AT33"/>
    <mergeCell ref="Y50:Z50"/>
    <mergeCell ref="H52:I52"/>
    <mergeCell ref="J43:X43"/>
    <mergeCell ref="Y34:Z34"/>
    <mergeCell ref="AA26:AT26"/>
    <mergeCell ref="Y48:Z48"/>
    <mergeCell ref="H24:I24"/>
    <mergeCell ref="J38:X38"/>
    <mergeCell ref="Y52:Z52"/>
    <mergeCell ref="Y49:Z49"/>
    <mergeCell ref="AA27:AT27"/>
    <mergeCell ref="AA24:AT24"/>
    <mergeCell ref="AK53:AT53"/>
    <mergeCell ref="J50:X50"/>
    <mergeCell ref="H32:I32"/>
    <mergeCell ref="J46:X46"/>
    <mergeCell ref="AK47:AT47"/>
    <mergeCell ref="AA48:AJ48"/>
    <mergeCell ref="Y46:Z46"/>
    <mergeCell ref="AK39:AT39"/>
    <mergeCell ref="J52:X52"/>
    <mergeCell ref="H47:I47"/>
    <mergeCell ref="J39:X39"/>
    <mergeCell ref="AA35:AT35"/>
    <mergeCell ref="J48:X48"/>
    <mergeCell ref="J49:X49"/>
    <mergeCell ref="H43:I43"/>
    <mergeCell ref="AA50:AJ50"/>
    <mergeCell ref="J45:X45"/>
    <mergeCell ref="H40:I40"/>
    <mergeCell ref="Y39:Z39"/>
    <mergeCell ref="AA47:AJ47"/>
    <mergeCell ref="B10:E10"/>
    <mergeCell ref="H26:I26"/>
    <mergeCell ref="B4:E4"/>
    <mergeCell ref="Y35:Z35"/>
    <mergeCell ref="J25:X25"/>
    <mergeCell ref="Y44:Z44"/>
    <mergeCell ref="H46:I46"/>
    <mergeCell ref="AA34:AT34"/>
    <mergeCell ref="H51:I51"/>
    <mergeCell ref="H27:I27"/>
    <mergeCell ref="B8:E8"/>
    <mergeCell ref="AA31:AT31"/>
    <mergeCell ref="J29:X29"/>
    <mergeCell ref="B6:E6"/>
    <mergeCell ref="AA22:AT22"/>
    <mergeCell ref="B15:E15"/>
    <mergeCell ref="H31:I31"/>
    <mergeCell ref="AA28:AT28"/>
    <mergeCell ref="Y30:Z30"/>
    <mergeCell ref="Y29:Z29"/>
    <mergeCell ref="J22:X22"/>
    <mergeCell ref="AA30:AT30"/>
    <mergeCell ref="J31:X31"/>
    <mergeCell ref="Y22:Z22"/>
  </mergeCells>
  <hyperlinks>
    <hyperlink ref="B4" location="PANDUAN!A1" display="PANDUAN" xr:uid="{00000000-0004-0000-F000-000000000000}"/>
    <hyperlink ref="B6" location="'EWS DIRECTORY'!A1" display="EWS DIRECTORY" xr:uid="{00000000-0004-0000-F000-000001000000}"/>
    <hyperlink ref="B8" location="'DATA PEMICU'!A1" display="DATA PEMICU" xr:uid="{00000000-0004-0000-F000-000002000000}"/>
    <hyperlink ref="B10" location="'DATA PENGUJI'!A1" display="DATA PENGUJI" xr:uid="{00000000-0004-0000-F000-000003000000}"/>
    <hyperlink ref="B12" location="'MAIN LEVEL'!A1" display="MAIN LEVEL" xr:uid="{00000000-0004-0000-F000-000004000000}"/>
  </hyperlinks>
  <pageMargins left="0.51181102362204722" right="0.15748031496062989" top="0.55118110236220474" bottom="0.55118110236220474" header="0" footer="0"/>
  <pageSetup paperSize="9" scale="60" orientation="landscape"/>
  <headerFooter>
    <oddFooter>&amp;Rhalaman &amp;P dari</oddFooter>
  </headerFooter>
</worksheet>
</file>

<file path=xl/worksheets/sheet2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100-000000000000}">
  <sheetPr codeName="Sheet446">
    <tabColor theme="4" tint="-0.249977111117893"/>
  </sheetPr>
  <dimension ref="A1:AT44"/>
  <sheetViews>
    <sheetView topLeftCell="B14" zoomScaleNormal="100" workbookViewId="0">
      <selection activeCell="AQ18" sqref="AQ18:AU18"/>
    </sheetView>
  </sheetViews>
  <sheetFormatPr defaultColWidth="3.88671875" defaultRowHeight="13.8" x14ac:dyDescent="0.25"/>
  <cols>
    <col min="1" max="1" width="0" style="110" hidden="1"/>
    <col min="2" max="5" width="3.88671875" style="177" customWidth="1"/>
    <col min="6" max="6" width="3.88671875" style="110" customWidth="1"/>
  </cols>
  <sheetData>
    <row r="1" spans="2:46" x14ac:dyDescent="0.25">
      <c r="G1" s="178"/>
      <c r="H1" s="55"/>
      <c r="I1" s="55"/>
      <c r="J1" s="55"/>
      <c r="K1" s="55"/>
      <c r="L1" s="55"/>
      <c r="M1" s="55"/>
      <c r="N1" s="55"/>
    </row>
    <row r="2" spans="2:46" x14ac:dyDescent="0.25">
      <c r="G2" s="55" t="s">
        <v>1674</v>
      </c>
      <c r="H2" s="55"/>
      <c r="I2" s="55"/>
      <c r="J2" s="55"/>
      <c r="K2" s="55"/>
      <c r="L2" s="55"/>
      <c r="M2" s="55"/>
      <c r="N2" s="55"/>
    </row>
    <row r="3" spans="2:46" x14ac:dyDescent="0.25">
      <c r="B3" s="111"/>
      <c r="C3" s="111"/>
      <c r="D3" s="111"/>
      <c r="E3" s="111"/>
      <c r="G3" s="55"/>
      <c r="H3" s="55"/>
      <c r="I3" s="55"/>
      <c r="J3" s="55"/>
      <c r="K3" s="55"/>
      <c r="L3" s="55"/>
      <c r="M3" s="55"/>
      <c r="N3" s="55"/>
    </row>
    <row r="4" spans="2:46" x14ac:dyDescent="0.25">
      <c r="B4" s="762" t="s">
        <v>79</v>
      </c>
      <c r="C4" s="761"/>
      <c r="D4" s="761"/>
      <c r="E4" s="761"/>
      <c r="G4" s="55"/>
      <c r="H4" s="55"/>
      <c r="I4" s="55"/>
      <c r="J4" s="55"/>
      <c r="K4" s="55"/>
      <c r="L4" s="55"/>
      <c r="M4" s="55"/>
      <c r="N4" s="55"/>
    </row>
    <row r="5" spans="2:46" x14ac:dyDescent="0.25">
      <c r="B5" s="111"/>
      <c r="C5" s="111"/>
      <c r="D5" s="111"/>
      <c r="E5" s="111"/>
      <c r="G5" s="55"/>
      <c r="H5" s="55"/>
      <c r="I5" s="55"/>
      <c r="J5" s="55"/>
      <c r="K5" s="55"/>
      <c r="L5" s="55"/>
      <c r="M5" s="55"/>
      <c r="N5" s="55"/>
    </row>
    <row r="6" spans="2:46" x14ac:dyDescent="0.25">
      <c r="B6" s="762" t="s">
        <v>87</v>
      </c>
      <c r="C6" s="761"/>
      <c r="D6" s="761"/>
      <c r="E6" s="761"/>
      <c r="G6" s="55"/>
      <c r="H6" s="55"/>
      <c r="I6" s="55"/>
      <c r="J6" s="55"/>
      <c r="K6" s="55"/>
      <c r="L6" s="55"/>
      <c r="M6" s="55"/>
      <c r="N6" s="55"/>
    </row>
    <row r="7" spans="2:46" x14ac:dyDescent="0.25">
      <c r="B7" s="111"/>
      <c r="C7" s="111"/>
      <c r="D7" s="111"/>
      <c r="E7" s="111"/>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58"/>
    </row>
    <row r="8" spans="2:46" x14ac:dyDescent="0.25">
      <c r="B8" s="762" t="s">
        <v>94</v>
      </c>
      <c r="C8" s="761"/>
      <c r="D8" s="761"/>
      <c r="E8" s="761"/>
      <c r="G8" s="55"/>
      <c r="H8" s="55"/>
      <c r="I8" s="55"/>
      <c r="J8" s="55"/>
      <c r="K8" s="55"/>
      <c r="L8" s="55"/>
      <c r="M8" s="55"/>
      <c r="N8" s="55"/>
    </row>
    <row r="9" spans="2:46" ht="14.4" customHeight="1" x14ac:dyDescent="0.25">
      <c r="B9" s="111"/>
      <c r="C9" s="111"/>
      <c r="D9" s="111"/>
      <c r="E9" s="111"/>
      <c r="G9" s="999" t="str">
        <f>"Rincian "&amp;'F-3-1'!H18&amp;" "&amp;'F-3-1'!M18</f>
        <v>Rincian Pendapatan Bunga dan Jasa Giro Berdasarkan Data Internal dan Eksternal yang dimiliki DJP</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303"/>
    </row>
    <row r="10" spans="2:46" x14ac:dyDescent="0.25">
      <c r="B10" s="762" t="s">
        <v>101</v>
      </c>
      <c r="C10" s="761"/>
      <c r="D10" s="761"/>
      <c r="E10" s="761"/>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304"/>
    </row>
    <row r="11" spans="2:46"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305"/>
    </row>
    <row r="12" spans="2:46" x14ac:dyDescent="0.25">
      <c r="B12" s="762" t="s">
        <v>106</v>
      </c>
      <c r="C12" s="761"/>
      <c r="D12" s="761"/>
      <c r="E12" s="761"/>
      <c r="G12" s="254"/>
      <c r="H12" s="254"/>
      <c r="I12" s="254"/>
      <c r="J12" s="254"/>
      <c r="K12" s="254"/>
      <c r="L12" s="254"/>
      <c r="M12" s="254"/>
      <c r="N12" s="254"/>
    </row>
    <row r="13" spans="2:46" ht="14.25" customHeight="1" x14ac:dyDescent="0.25">
      <c r="B13" s="962" t="str">
        <f>HYPERLINK("#'"&amp;'EWS DIRECTORY'!$J$235&amp;"'!A1",'EWS DIRECTORY'!$J$235)</f>
        <v>F-3</v>
      </c>
      <c r="C13" s="761"/>
      <c r="D13" s="761"/>
      <c r="E13" s="761"/>
      <c r="G13" s="55" t="s">
        <v>1680</v>
      </c>
      <c r="H13" s="55"/>
      <c r="I13" s="254"/>
      <c r="J13" s="254"/>
      <c r="K13" s="254"/>
      <c r="L13" s="254"/>
      <c r="M13" s="254"/>
      <c r="N13" s="254"/>
    </row>
    <row r="14" spans="2:46" x14ac:dyDescent="0.25">
      <c r="B14" s="931" t="str">
        <f>HYPERLINK("#'"&amp;'EWS DIRECTORY'!$J$236&amp;"'!A1",'EWS DIRECTORY'!$J$236)</f>
        <v>F-3-1</v>
      </c>
      <c r="C14" s="761"/>
      <c r="D14" s="761"/>
      <c r="E14" s="761"/>
      <c r="G14" s="55" t="s">
        <v>1681</v>
      </c>
      <c r="H14" s="55"/>
      <c r="I14" s="55"/>
      <c r="J14" s="254"/>
      <c r="K14" s="254"/>
      <c r="L14" s="254"/>
      <c r="M14" s="254"/>
      <c r="N14" s="254"/>
    </row>
    <row r="15" spans="2:46" ht="14.25" customHeight="1" x14ac:dyDescent="0.25">
      <c r="B15" s="929" t="str">
        <f>HYPERLINK("#'"&amp;'EWS DIRECTORY'!$J$237&amp;"'!A1",'EWS DIRECTORY'!$J$237)</f>
        <v>F-3-1-1</v>
      </c>
      <c r="C15" s="761"/>
      <c r="D15" s="761"/>
      <c r="E15" s="761"/>
      <c r="G15" s="55" t="s">
        <v>1744</v>
      </c>
      <c r="H15" s="55"/>
      <c r="I15" s="55" t="s">
        <v>1744</v>
      </c>
      <c r="J15" s="254"/>
      <c r="K15" s="254"/>
      <c r="L15" s="254"/>
      <c r="M15" s="254"/>
      <c r="N15" s="254"/>
    </row>
    <row r="16" spans="2:46" ht="14.25" customHeight="1" x14ac:dyDescent="0.25">
      <c r="B16" s="929" t="str">
        <f>HYPERLINK("#'"&amp;'EWS DIRECTORY'!$J$238&amp;"'!A1",'EWS DIRECTORY'!$J$238)</f>
        <v>F-3-1-2</v>
      </c>
      <c r="C16" s="761"/>
      <c r="D16" s="761"/>
      <c r="E16" s="761"/>
    </row>
    <row r="17" spans="2:42" x14ac:dyDescent="0.25">
      <c r="B17" s="929" t="str">
        <f>HYPERLINK("#'"&amp;'EWS DIRECTORY'!$J$239&amp;"'!A1",'EWS DIRECTORY'!$J$239)</f>
        <v>F-3-1-3</v>
      </c>
      <c r="C17" s="761"/>
      <c r="D17" s="761"/>
      <c r="E17" s="761"/>
      <c r="G17" s="55" t="s">
        <v>1798</v>
      </c>
    </row>
    <row r="18" spans="2:42" ht="14.25" customHeight="1" x14ac:dyDescent="0.25">
      <c r="B18" s="929" t="str">
        <f>HYPERLINK("#'"&amp;'EWS DIRECTORY'!$J$240&amp;"'!A1",'EWS DIRECTORY'!$J$240)</f>
        <v>F-3-1-4</v>
      </c>
      <c r="C18" s="761"/>
      <c r="D18" s="761"/>
      <c r="E18" s="761"/>
      <c r="G18" s="55"/>
    </row>
    <row r="19" spans="2:42" ht="12.75" customHeight="1" x14ac:dyDescent="0.25">
      <c r="B19" s="927" t="str">
        <f>HYPERLINK("#'"&amp;'EWS DIRECTORY'!$J$241&amp;"'!A1",'EWS DIRECTORY'!$J$241)</f>
        <v>F-3-1-5</v>
      </c>
      <c r="C19" s="761"/>
      <c r="D19" s="761"/>
      <c r="E19" s="761"/>
      <c r="G19" s="55"/>
      <c r="H19" s="1116" t="s">
        <v>1445</v>
      </c>
      <c r="I19" s="825"/>
      <c r="J19" s="1116" t="s">
        <v>1452</v>
      </c>
      <c r="K19" s="824"/>
      <c r="L19" s="824"/>
      <c r="M19" s="824"/>
      <c r="N19" s="824"/>
      <c r="O19" s="825"/>
      <c r="P19" s="1116" t="s">
        <v>1915</v>
      </c>
      <c r="Q19" s="824"/>
      <c r="R19" s="824"/>
      <c r="S19" s="824"/>
      <c r="T19" s="824"/>
      <c r="U19" s="825"/>
      <c r="V19" s="1116" t="s">
        <v>1916</v>
      </c>
      <c r="W19" s="824"/>
      <c r="X19" s="824"/>
      <c r="Y19" s="824"/>
      <c r="Z19" s="824"/>
      <c r="AA19" s="824"/>
      <c r="AB19" s="824"/>
      <c r="AC19" s="824"/>
      <c r="AD19" s="824"/>
      <c r="AE19" s="824"/>
      <c r="AF19" s="824"/>
      <c r="AG19" s="824"/>
      <c r="AH19" s="824"/>
      <c r="AI19" s="824"/>
      <c r="AJ19" s="824"/>
      <c r="AK19" s="825"/>
      <c r="AL19" s="1120" t="s">
        <v>1481</v>
      </c>
      <c r="AM19" s="1121"/>
      <c r="AN19" s="1121"/>
      <c r="AO19" s="1121"/>
      <c r="AP19" s="1122"/>
    </row>
    <row r="20" spans="2:42" ht="14.25" customHeight="1" x14ac:dyDescent="0.25">
      <c r="B20" s="929" t="str">
        <f>HYPERLINK("#'"&amp;'EWS DIRECTORY'!$J$242&amp;"'!A1",'EWS DIRECTORY'!$J$242)</f>
        <v>F-3-1-6</v>
      </c>
      <c r="C20" s="761"/>
      <c r="D20" s="761"/>
      <c r="E20" s="761"/>
      <c r="G20" s="55"/>
      <c r="H20" s="1117"/>
      <c r="I20" s="825"/>
      <c r="J20" s="1119"/>
      <c r="K20" s="824"/>
      <c r="L20" s="824"/>
      <c r="M20" s="824"/>
      <c r="N20" s="824"/>
      <c r="O20" s="825"/>
      <c r="P20" s="1117"/>
      <c r="Q20" s="824"/>
      <c r="R20" s="824"/>
      <c r="S20" s="824"/>
      <c r="T20" s="824"/>
      <c r="U20" s="825"/>
      <c r="V20" s="1117"/>
      <c r="W20" s="824"/>
      <c r="X20" s="824"/>
      <c r="Y20" s="824"/>
      <c r="Z20" s="824"/>
      <c r="AA20" s="824"/>
      <c r="AB20" s="824"/>
      <c r="AC20" s="824"/>
      <c r="AD20" s="824"/>
      <c r="AE20" s="824"/>
      <c r="AF20" s="824"/>
      <c r="AG20" s="824"/>
      <c r="AH20" s="824"/>
      <c r="AI20" s="824"/>
      <c r="AJ20" s="824"/>
      <c r="AK20" s="825"/>
      <c r="AL20" s="1063"/>
      <c r="AM20" s="764"/>
      <c r="AN20" s="764"/>
      <c r="AO20" s="764"/>
      <c r="AP20" s="765"/>
    </row>
    <row r="21" spans="2:42" ht="14.25" customHeight="1" x14ac:dyDescent="0.25">
      <c r="G21" s="55"/>
      <c r="H21" s="1117"/>
      <c r="I21" s="825"/>
      <c r="J21" s="1119"/>
      <c r="K21" s="824"/>
      <c r="L21" s="824"/>
      <c r="M21" s="824"/>
      <c r="N21" s="824"/>
      <c r="O21" s="825"/>
      <c r="P21" s="1117"/>
      <c r="Q21" s="824"/>
      <c r="R21" s="824"/>
      <c r="S21" s="824"/>
      <c r="T21" s="824"/>
      <c r="U21" s="825"/>
      <c r="V21" s="1117"/>
      <c r="W21" s="824"/>
      <c r="X21" s="824"/>
      <c r="Y21" s="824"/>
      <c r="Z21" s="824"/>
      <c r="AA21" s="824"/>
      <c r="AB21" s="824"/>
      <c r="AC21" s="824"/>
      <c r="AD21" s="824"/>
      <c r="AE21" s="824"/>
      <c r="AF21" s="824"/>
      <c r="AG21" s="824"/>
      <c r="AH21" s="824"/>
      <c r="AI21" s="824"/>
      <c r="AJ21" s="824"/>
      <c r="AK21" s="825"/>
      <c r="AL21" s="1063"/>
      <c r="AM21" s="764"/>
      <c r="AN21" s="764"/>
      <c r="AO21" s="764"/>
      <c r="AP21" s="765"/>
    </row>
    <row r="22" spans="2:42" ht="14.25" customHeight="1" x14ac:dyDescent="0.25">
      <c r="G22" s="55"/>
      <c r="H22" s="1117"/>
      <c r="I22" s="825"/>
      <c r="J22" s="1119"/>
      <c r="K22" s="824"/>
      <c r="L22" s="824"/>
      <c r="M22" s="824"/>
      <c r="N22" s="824"/>
      <c r="O22" s="825"/>
      <c r="P22" s="1117"/>
      <c r="Q22" s="824"/>
      <c r="R22" s="824"/>
      <c r="S22" s="824"/>
      <c r="T22" s="824"/>
      <c r="U22" s="825"/>
      <c r="V22" s="1117"/>
      <c r="W22" s="824"/>
      <c r="X22" s="824"/>
      <c r="Y22" s="824"/>
      <c r="Z22" s="824"/>
      <c r="AA22" s="824"/>
      <c r="AB22" s="824"/>
      <c r="AC22" s="824"/>
      <c r="AD22" s="824"/>
      <c r="AE22" s="824"/>
      <c r="AF22" s="824"/>
      <c r="AG22" s="824"/>
      <c r="AH22" s="824"/>
      <c r="AI22" s="824"/>
      <c r="AJ22" s="824"/>
      <c r="AK22" s="825"/>
      <c r="AL22" s="1063"/>
      <c r="AM22" s="764"/>
      <c r="AN22" s="764"/>
      <c r="AO22" s="764"/>
      <c r="AP22" s="765"/>
    </row>
    <row r="23" spans="2:42" ht="14.25" customHeight="1" x14ac:dyDescent="0.25">
      <c r="G23" s="55"/>
      <c r="H23" s="1117"/>
      <c r="I23" s="825"/>
      <c r="J23" s="1119"/>
      <c r="K23" s="824"/>
      <c r="L23" s="824"/>
      <c r="M23" s="824"/>
      <c r="N23" s="824"/>
      <c r="O23" s="825"/>
      <c r="P23" s="1117"/>
      <c r="Q23" s="824"/>
      <c r="R23" s="824"/>
      <c r="S23" s="824"/>
      <c r="T23" s="824"/>
      <c r="U23" s="825"/>
      <c r="V23" s="1117"/>
      <c r="W23" s="824"/>
      <c r="X23" s="824"/>
      <c r="Y23" s="824"/>
      <c r="Z23" s="824"/>
      <c r="AA23" s="824"/>
      <c r="AB23" s="824"/>
      <c r="AC23" s="824"/>
      <c r="AD23" s="824"/>
      <c r="AE23" s="824"/>
      <c r="AF23" s="824"/>
      <c r="AG23" s="824"/>
      <c r="AH23" s="824"/>
      <c r="AI23" s="824"/>
      <c r="AJ23" s="824"/>
      <c r="AK23" s="825"/>
      <c r="AL23" s="1063"/>
      <c r="AM23" s="764"/>
      <c r="AN23" s="764"/>
      <c r="AO23" s="764"/>
      <c r="AP23" s="765"/>
    </row>
    <row r="24" spans="2:42" ht="14.25" customHeight="1" x14ac:dyDescent="0.25">
      <c r="G24" s="55"/>
      <c r="H24" s="1117"/>
      <c r="I24" s="825"/>
      <c r="J24" s="1119"/>
      <c r="K24" s="824"/>
      <c r="L24" s="824"/>
      <c r="M24" s="824"/>
      <c r="N24" s="824"/>
      <c r="O24" s="825"/>
      <c r="P24" s="1117"/>
      <c r="Q24" s="824"/>
      <c r="R24" s="824"/>
      <c r="S24" s="824"/>
      <c r="T24" s="824"/>
      <c r="U24" s="825"/>
      <c r="V24" s="1117"/>
      <c r="W24" s="824"/>
      <c r="X24" s="824"/>
      <c r="Y24" s="824"/>
      <c r="Z24" s="824"/>
      <c r="AA24" s="824"/>
      <c r="AB24" s="824"/>
      <c r="AC24" s="824"/>
      <c r="AD24" s="824"/>
      <c r="AE24" s="824"/>
      <c r="AF24" s="824"/>
      <c r="AG24" s="824"/>
      <c r="AH24" s="824"/>
      <c r="AI24" s="824"/>
      <c r="AJ24" s="824"/>
      <c r="AK24" s="825"/>
      <c r="AL24" s="1063"/>
      <c r="AM24" s="764"/>
      <c r="AN24" s="764"/>
      <c r="AO24" s="764"/>
      <c r="AP24" s="765"/>
    </row>
    <row r="25" spans="2:42" ht="14.25" customHeight="1" x14ac:dyDescent="0.25">
      <c r="G25" s="55"/>
      <c r="H25" s="1117"/>
      <c r="I25" s="825"/>
      <c r="J25" s="1119"/>
      <c r="K25" s="824"/>
      <c r="L25" s="824"/>
      <c r="M25" s="824"/>
      <c r="N25" s="824"/>
      <c r="O25" s="825"/>
      <c r="P25" s="1117"/>
      <c r="Q25" s="824"/>
      <c r="R25" s="824"/>
      <c r="S25" s="824"/>
      <c r="T25" s="824"/>
      <c r="U25" s="825"/>
      <c r="V25" s="1117"/>
      <c r="W25" s="824"/>
      <c r="X25" s="824"/>
      <c r="Y25" s="824"/>
      <c r="Z25" s="824"/>
      <c r="AA25" s="824"/>
      <c r="AB25" s="824"/>
      <c r="AC25" s="824"/>
      <c r="AD25" s="824"/>
      <c r="AE25" s="824"/>
      <c r="AF25" s="824"/>
      <c r="AG25" s="824"/>
      <c r="AH25" s="824"/>
      <c r="AI25" s="824"/>
      <c r="AJ25" s="824"/>
      <c r="AK25" s="825"/>
      <c r="AL25" s="1063"/>
      <c r="AM25" s="764"/>
      <c r="AN25" s="764"/>
      <c r="AO25" s="764"/>
      <c r="AP25" s="765"/>
    </row>
    <row r="26" spans="2:42" ht="14.25" customHeight="1" x14ac:dyDescent="0.25">
      <c r="G26" s="55"/>
      <c r="H26" s="1117"/>
      <c r="I26" s="825"/>
      <c r="J26" s="1119"/>
      <c r="K26" s="824"/>
      <c r="L26" s="824"/>
      <c r="M26" s="824"/>
      <c r="N26" s="824"/>
      <c r="O26" s="825"/>
      <c r="P26" s="1117"/>
      <c r="Q26" s="824"/>
      <c r="R26" s="824"/>
      <c r="S26" s="824"/>
      <c r="T26" s="824"/>
      <c r="U26" s="825"/>
      <c r="V26" s="1117"/>
      <c r="W26" s="824"/>
      <c r="X26" s="824"/>
      <c r="Y26" s="824"/>
      <c r="Z26" s="824"/>
      <c r="AA26" s="824"/>
      <c r="AB26" s="824"/>
      <c r="AC26" s="824"/>
      <c r="AD26" s="824"/>
      <c r="AE26" s="824"/>
      <c r="AF26" s="824"/>
      <c r="AG26" s="824"/>
      <c r="AH26" s="824"/>
      <c r="AI26" s="824"/>
      <c r="AJ26" s="824"/>
      <c r="AK26" s="825"/>
      <c r="AL26" s="1063"/>
      <c r="AM26" s="764"/>
      <c r="AN26" s="764"/>
      <c r="AO26" s="764"/>
      <c r="AP26" s="765"/>
    </row>
    <row r="27" spans="2:42" x14ac:dyDescent="0.25">
      <c r="H27" s="1117"/>
      <c r="I27" s="825"/>
      <c r="J27" s="1119"/>
      <c r="K27" s="824"/>
      <c r="L27" s="824"/>
      <c r="M27" s="824"/>
      <c r="N27" s="824"/>
      <c r="O27" s="825"/>
      <c r="P27" s="1117"/>
      <c r="Q27" s="824"/>
      <c r="R27" s="824"/>
      <c r="S27" s="824"/>
      <c r="T27" s="824"/>
      <c r="U27" s="825"/>
      <c r="V27" s="1117"/>
      <c r="W27" s="824"/>
      <c r="X27" s="824"/>
      <c r="Y27" s="824"/>
      <c r="Z27" s="824"/>
      <c r="AA27" s="824"/>
      <c r="AB27" s="824"/>
      <c r="AC27" s="824"/>
      <c r="AD27" s="824"/>
      <c r="AE27" s="824"/>
      <c r="AF27" s="824"/>
      <c r="AG27" s="824"/>
      <c r="AH27" s="824"/>
      <c r="AI27" s="824"/>
      <c r="AJ27" s="824"/>
      <c r="AK27" s="825"/>
      <c r="AL27" s="1063"/>
      <c r="AM27" s="764"/>
      <c r="AN27" s="764"/>
      <c r="AO27" s="764"/>
      <c r="AP27" s="765"/>
    </row>
    <row r="28" spans="2:42" x14ac:dyDescent="0.25">
      <c r="B28" s="760"/>
      <c r="C28" s="761"/>
      <c r="D28" s="761"/>
      <c r="E28" s="761"/>
      <c r="H28" s="1117"/>
      <c r="I28" s="825"/>
      <c r="J28" s="1119"/>
      <c r="K28" s="824"/>
      <c r="L28" s="824"/>
      <c r="M28" s="824"/>
      <c r="N28" s="824"/>
      <c r="O28" s="825"/>
      <c r="P28" s="1117"/>
      <c r="Q28" s="824"/>
      <c r="R28" s="824"/>
      <c r="S28" s="824"/>
      <c r="T28" s="824"/>
      <c r="U28" s="825"/>
      <c r="V28" s="1117"/>
      <c r="W28" s="824"/>
      <c r="X28" s="824"/>
      <c r="Y28" s="824"/>
      <c r="Z28" s="824"/>
      <c r="AA28" s="824"/>
      <c r="AB28" s="824"/>
      <c r="AC28" s="824"/>
      <c r="AD28" s="824"/>
      <c r="AE28" s="824"/>
      <c r="AF28" s="824"/>
      <c r="AG28" s="824"/>
      <c r="AH28" s="824"/>
      <c r="AI28" s="824"/>
      <c r="AJ28" s="824"/>
      <c r="AK28" s="825"/>
      <c r="AL28" s="1063"/>
      <c r="AM28" s="764"/>
      <c r="AN28" s="764"/>
      <c r="AO28" s="764"/>
      <c r="AP28" s="765"/>
    </row>
    <row r="29" spans="2:42" x14ac:dyDescent="0.25">
      <c r="H29" s="1117"/>
      <c r="I29" s="825"/>
      <c r="J29" s="1119"/>
      <c r="K29" s="824"/>
      <c r="L29" s="824"/>
      <c r="M29" s="824"/>
      <c r="N29" s="824"/>
      <c r="O29" s="825"/>
      <c r="P29" s="1117"/>
      <c r="Q29" s="824"/>
      <c r="R29" s="824"/>
      <c r="S29" s="824"/>
      <c r="T29" s="824"/>
      <c r="U29" s="825"/>
      <c r="V29" s="1117"/>
      <c r="W29" s="824"/>
      <c r="X29" s="824"/>
      <c r="Y29" s="824"/>
      <c r="Z29" s="824"/>
      <c r="AA29" s="824"/>
      <c r="AB29" s="824"/>
      <c r="AC29" s="824"/>
      <c r="AD29" s="824"/>
      <c r="AE29" s="824"/>
      <c r="AF29" s="824"/>
      <c r="AG29" s="824"/>
      <c r="AH29" s="824"/>
      <c r="AI29" s="824"/>
      <c r="AJ29" s="824"/>
      <c r="AK29" s="825"/>
      <c r="AL29" s="1063"/>
      <c r="AM29" s="764"/>
      <c r="AN29" s="764"/>
      <c r="AO29" s="764"/>
      <c r="AP29" s="765"/>
    </row>
    <row r="30" spans="2:42" x14ac:dyDescent="0.25">
      <c r="B30" s="760"/>
      <c r="C30" s="761"/>
      <c r="D30" s="761"/>
      <c r="E30" s="761"/>
      <c r="H30" s="1117"/>
      <c r="I30" s="825"/>
      <c r="J30" s="1119"/>
      <c r="K30" s="824"/>
      <c r="L30" s="824"/>
      <c r="M30" s="824"/>
      <c r="N30" s="824"/>
      <c r="O30" s="825"/>
      <c r="P30" s="1117"/>
      <c r="Q30" s="824"/>
      <c r="R30" s="824"/>
      <c r="S30" s="824"/>
      <c r="T30" s="824"/>
      <c r="U30" s="825"/>
      <c r="V30" s="1117"/>
      <c r="W30" s="824"/>
      <c r="X30" s="824"/>
      <c r="Y30" s="824"/>
      <c r="Z30" s="824"/>
      <c r="AA30" s="824"/>
      <c r="AB30" s="824"/>
      <c r="AC30" s="824"/>
      <c r="AD30" s="824"/>
      <c r="AE30" s="824"/>
      <c r="AF30" s="824"/>
      <c r="AG30" s="824"/>
      <c r="AH30" s="824"/>
      <c r="AI30" s="824"/>
      <c r="AJ30" s="824"/>
      <c r="AK30" s="825"/>
      <c r="AL30" s="1063"/>
      <c r="AM30" s="764"/>
      <c r="AN30" s="764"/>
      <c r="AO30" s="764"/>
      <c r="AP30" s="765"/>
    </row>
    <row r="31" spans="2:42" x14ac:dyDescent="0.25">
      <c r="H31" s="1117"/>
      <c r="I31" s="825"/>
      <c r="J31" s="1119"/>
      <c r="K31" s="824"/>
      <c r="L31" s="824"/>
      <c r="M31" s="824"/>
      <c r="N31" s="824"/>
      <c r="O31" s="825"/>
      <c r="P31" s="1117"/>
      <c r="Q31" s="824"/>
      <c r="R31" s="824"/>
      <c r="S31" s="824"/>
      <c r="T31" s="824"/>
      <c r="U31" s="825"/>
      <c r="V31" s="1117"/>
      <c r="W31" s="824"/>
      <c r="X31" s="824"/>
      <c r="Y31" s="824"/>
      <c r="Z31" s="824"/>
      <c r="AA31" s="824"/>
      <c r="AB31" s="824"/>
      <c r="AC31" s="824"/>
      <c r="AD31" s="824"/>
      <c r="AE31" s="824"/>
      <c r="AF31" s="824"/>
      <c r="AG31" s="824"/>
      <c r="AH31" s="824"/>
      <c r="AI31" s="824"/>
      <c r="AJ31" s="824"/>
      <c r="AK31" s="825"/>
      <c r="AL31" s="1063"/>
      <c r="AM31" s="764"/>
      <c r="AN31" s="764"/>
      <c r="AO31" s="764"/>
      <c r="AP31" s="765"/>
    </row>
    <row r="32" spans="2:42" x14ac:dyDescent="0.25">
      <c r="B32" s="760"/>
      <c r="C32" s="761"/>
      <c r="D32" s="761"/>
      <c r="E32" s="761"/>
      <c r="H32" s="1117"/>
      <c r="I32" s="825"/>
      <c r="J32" s="1119"/>
      <c r="K32" s="824"/>
      <c r="L32" s="824"/>
      <c r="M32" s="824"/>
      <c r="N32" s="824"/>
      <c r="O32" s="825"/>
      <c r="P32" s="1117"/>
      <c r="Q32" s="824"/>
      <c r="R32" s="824"/>
      <c r="S32" s="824"/>
      <c r="T32" s="824"/>
      <c r="U32" s="825"/>
      <c r="V32" s="1117"/>
      <c r="W32" s="824"/>
      <c r="X32" s="824"/>
      <c r="Y32" s="824"/>
      <c r="Z32" s="824"/>
      <c r="AA32" s="824"/>
      <c r="AB32" s="824"/>
      <c r="AC32" s="824"/>
      <c r="AD32" s="824"/>
      <c r="AE32" s="824"/>
      <c r="AF32" s="824"/>
      <c r="AG32" s="824"/>
      <c r="AH32" s="824"/>
      <c r="AI32" s="824"/>
      <c r="AJ32" s="824"/>
      <c r="AK32" s="825"/>
      <c r="AL32" s="1063"/>
      <c r="AM32" s="764"/>
      <c r="AN32" s="764"/>
      <c r="AO32" s="764"/>
      <c r="AP32" s="765"/>
    </row>
    <row r="33" spans="2:43" x14ac:dyDescent="0.25">
      <c r="H33" s="1117"/>
      <c r="I33" s="825"/>
      <c r="J33" s="1119"/>
      <c r="K33" s="824"/>
      <c r="L33" s="824"/>
      <c r="M33" s="824"/>
      <c r="N33" s="824"/>
      <c r="O33" s="825"/>
      <c r="P33" s="1117"/>
      <c r="Q33" s="824"/>
      <c r="R33" s="824"/>
      <c r="S33" s="824"/>
      <c r="T33" s="824"/>
      <c r="U33" s="825"/>
      <c r="V33" s="1117"/>
      <c r="W33" s="824"/>
      <c r="X33" s="824"/>
      <c r="Y33" s="824"/>
      <c r="Z33" s="824"/>
      <c r="AA33" s="824"/>
      <c r="AB33" s="824"/>
      <c r="AC33" s="824"/>
      <c r="AD33" s="824"/>
      <c r="AE33" s="824"/>
      <c r="AF33" s="824"/>
      <c r="AG33" s="824"/>
      <c r="AH33" s="824"/>
      <c r="AI33" s="824"/>
      <c r="AJ33" s="824"/>
      <c r="AK33" s="825"/>
      <c r="AL33" s="1063"/>
      <c r="AM33" s="764"/>
      <c r="AN33" s="764"/>
      <c r="AO33" s="764"/>
      <c r="AP33" s="765"/>
    </row>
    <row r="34" spans="2:43" x14ac:dyDescent="0.25">
      <c r="B34" s="760"/>
      <c r="C34" s="761"/>
      <c r="D34" s="761"/>
      <c r="E34" s="761"/>
      <c r="H34" s="113"/>
      <c r="I34" s="114"/>
      <c r="J34" s="1161"/>
      <c r="K34" s="824"/>
      <c r="L34" s="824"/>
      <c r="M34" s="824"/>
      <c r="N34" s="824"/>
      <c r="O34" s="825"/>
      <c r="P34" s="1159"/>
      <c r="Q34" s="824"/>
      <c r="R34" s="824"/>
      <c r="S34" s="824"/>
      <c r="T34" s="824"/>
      <c r="U34" s="825"/>
      <c r="V34" s="1160"/>
      <c r="W34" s="824"/>
      <c r="X34" s="824"/>
      <c r="Y34" s="824"/>
      <c r="Z34" s="824"/>
      <c r="AA34" s="824"/>
      <c r="AB34" s="824"/>
      <c r="AC34" s="824"/>
      <c r="AD34" s="824"/>
      <c r="AE34" s="824"/>
      <c r="AF34" s="824"/>
      <c r="AG34" s="824"/>
      <c r="AH34" s="824"/>
      <c r="AI34" s="824"/>
      <c r="AJ34" s="824"/>
      <c r="AK34" s="1124"/>
      <c r="AL34" s="1065"/>
      <c r="AM34" s="764"/>
      <c r="AN34" s="764"/>
      <c r="AO34" s="764"/>
      <c r="AP34" s="765"/>
    </row>
    <row r="35" spans="2:43" x14ac:dyDescent="0.25">
      <c r="H35" s="1123" t="s">
        <v>1804</v>
      </c>
      <c r="I35" s="824"/>
      <c r="J35" s="824"/>
      <c r="K35" s="824"/>
      <c r="L35" s="824"/>
      <c r="M35" s="824"/>
      <c r="N35" s="824"/>
      <c r="O35" s="824"/>
      <c r="P35" s="824"/>
      <c r="Q35" s="824"/>
      <c r="R35" s="824"/>
      <c r="S35" s="824"/>
      <c r="T35" s="824"/>
      <c r="U35" s="824"/>
      <c r="V35" s="824"/>
      <c r="W35" s="824"/>
      <c r="X35" s="824"/>
      <c r="Y35" s="824"/>
      <c r="Z35" s="824"/>
      <c r="AA35" s="824"/>
      <c r="AB35" s="824"/>
      <c r="AC35" s="824"/>
      <c r="AD35" s="824"/>
      <c r="AE35" s="824"/>
      <c r="AF35" s="824"/>
      <c r="AG35" s="824"/>
      <c r="AH35" s="824"/>
      <c r="AI35" s="824"/>
      <c r="AJ35" s="824"/>
      <c r="AK35" s="1124"/>
      <c r="AL35" s="1063">
        <f>SUM(AL20:AP34)</f>
        <v>0</v>
      </c>
      <c r="AM35" s="764"/>
      <c r="AN35" s="764"/>
      <c r="AO35" s="764"/>
      <c r="AP35" s="765"/>
    </row>
    <row r="36" spans="2:43" x14ac:dyDescent="0.25">
      <c r="B36" s="760"/>
      <c r="C36" s="761"/>
      <c r="D36" s="761"/>
      <c r="E36" s="761"/>
    </row>
    <row r="37" spans="2:43" x14ac:dyDescent="0.25">
      <c r="H37" s="976" t="s">
        <v>1795</v>
      </c>
      <c r="I37" s="824"/>
      <c r="J37" s="824"/>
      <c r="K37" s="824"/>
      <c r="L37" s="824"/>
      <c r="M37" s="824"/>
      <c r="N37" s="824"/>
      <c r="O37" s="824"/>
      <c r="P37" s="824"/>
      <c r="Q37" s="824"/>
      <c r="R37" s="824"/>
      <c r="S37" s="824"/>
      <c r="T37" s="824"/>
      <c r="U37" s="824"/>
      <c r="V37" s="824"/>
      <c r="W37" s="824"/>
      <c r="X37" s="824"/>
      <c r="Y37" s="825"/>
      <c r="Z37" s="976" t="s">
        <v>1796</v>
      </c>
      <c r="AA37" s="824"/>
      <c r="AB37" s="824"/>
      <c r="AC37" s="824"/>
      <c r="AD37" s="824"/>
      <c r="AE37" s="824"/>
      <c r="AF37" s="824"/>
      <c r="AG37" s="824"/>
      <c r="AH37" s="824"/>
      <c r="AI37" s="824"/>
      <c r="AJ37" s="824"/>
      <c r="AK37" s="824"/>
      <c r="AL37" s="824"/>
      <c r="AM37" s="824"/>
      <c r="AN37" s="824"/>
      <c r="AO37" s="824"/>
      <c r="AP37" s="824"/>
      <c r="AQ37" s="825"/>
    </row>
    <row r="38" spans="2:43" x14ac:dyDescent="0.25">
      <c r="H38" s="257" t="s">
        <v>796</v>
      </c>
      <c r="I38" s="258"/>
      <c r="J38" s="258"/>
      <c r="K38" s="258"/>
      <c r="L38" s="258"/>
      <c r="M38" s="258"/>
      <c r="N38" s="258"/>
      <c r="O38" s="258"/>
      <c r="P38" s="258"/>
      <c r="Q38" s="259"/>
      <c r="R38" s="257" t="s">
        <v>1511</v>
      </c>
      <c r="S38" s="258"/>
      <c r="T38" s="258"/>
      <c r="U38" s="259"/>
      <c r="V38" s="257" t="s">
        <v>1510</v>
      </c>
      <c r="W38" s="258"/>
      <c r="X38" s="258"/>
      <c r="Y38" s="259"/>
      <c r="Z38" s="257" t="s">
        <v>796</v>
      </c>
      <c r="AA38" s="258"/>
      <c r="AB38" s="258"/>
      <c r="AC38" s="258"/>
      <c r="AD38" s="258"/>
      <c r="AE38" s="258"/>
      <c r="AF38" s="258"/>
      <c r="AG38" s="258"/>
      <c r="AH38" s="258"/>
      <c r="AI38" s="259"/>
      <c r="AJ38" s="257" t="s">
        <v>1511</v>
      </c>
      <c r="AK38" s="258"/>
      <c r="AL38" s="258"/>
      <c r="AM38" s="259"/>
      <c r="AN38" s="257" t="s">
        <v>1510</v>
      </c>
      <c r="AO38" s="258"/>
      <c r="AP38" s="258"/>
      <c r="AQ38" s="259"/>
    </row>
    <row r="39" spans="2:43" x14ac:dyDescent="0.25">
      <c r="H39" s="260"/>
      <c r="Q39" s="261"/>
      <c r="R39" s="260"/>
      <c r="U39" s="261"/>
      <c r="V39" s="260"/>
      <c r="Y39" s="261"/>
      <c r="Z39" s="260"/>
      <c r="AI39" s="261"/>
      <c r="AJ39" s="260"/>
      <c r="AM39" s="261"/>
      <c r="AN39" s="260"/>
      <c r="AQ39" s="261"/>
    </row>
    <row r="40" spans="2:43" x14ac:dyDescent="0.25">
      <c r="H40" s="260"/>
      <c r="Q40" s="261"/>
      <c r="R40" s="260"/>
      <c r="U40" s="261"/>
      <c r="V40" s="260"/>
      <c r="Y40" s="261"/>
      <c r="Z40" s="260"/>
      <c r="AI40" s="261"/>
      <c r="AJ40" s="260"/>
      <c r="AM40" s="261"/>
      <c r="AN40" s="260"/>
      <c r="AQ40" s="261"/>
    </row>
    <row r="41" spans="2:43" x14ac:dyDescent="0.25">
      <c r="H41" s="260"/>
      <c r="Q41" s="261"/>
      <c r="R41" s="260"/>
      <c r="U41" s="261"/>
      <c r="V41" s="260"/>
      <c r="Y41" s="261"/>
      <c r="Z41" s="260"/>
      <c r="AI41" s="261"/>
      <c r="AJ41" s="260"/>
      <c r="AM41" s="261"/>
      <c r="AN41" s="260"/>
      <c r="AQ41" s="261"/>
    </row>
    <row r="42" spans="2:43" x14ac:dyDescent="0.25">
      <c r="H42" s="260"/>
      <c r="Q42" s="261"/>
      <c r="R42" s="260"/>
      <c r="U42" s="261"/>
      <c r="V42" s="260"/>
      <c r="Y42" s="261"/>
      <c r="Z42" s="260"/>
      <c r="AI42" s="261"/>
      <c r="AJ42" s="260"/>
      <c r="AM42" s="261"/>
      <c r="AN42" s="260"/>
      <c r="AQ42" s="261"/>
    </row>
    <row r="43" spans="2:43" x14ac:dyDescent="0.25">
      <c r="H43" s="262"/>
      <c r="I43" s="263"/>
      <c r="J43" s="263"/>
      <c r="K43" s="263"/>
      <c r="L43" s="263"/>
      <c r="M43" s="263"/>
      <c r="N43" s="263"/>
      <c r="O43" s="263"/>
      <c r="P43" s="263"/>
      <c r="Q43" s="264"/>
      <c r="R43" s="262"/>
      <c r="S43" s="263"/>
      <c r="T43" s="263"/>
      <c r="U43" s="264"/>
      <c r="V43" s="262"/>
      <c r="W43" s="263"/>
      <c r="X43" s="263"/>
      <c r="Y43" s="264"/>
      <c r="Z43" s="262"/>
      <c r="AA43" s="263"/>
      <c r="AB43" s="263"/>
      <c r="AC43" s="263"/>
      <c r="AD43" s="263"/>
      <c r="AE43" s="263"/>
      <c r="AF43" s="263"/>
      <c r="AG43" s="263"/>
      <c r="AH43" s="263"/>
      <c r="AI43" s="264"/>
      <c r="AJ43" s="262"/>
      <c r="AK43" s="263"/>
      <c r="AL43" s="263"/>
      <c r="AM43" s="264"/>
      <c r="AN43" s="262"/>
      <c r="AO43" s="263"/>
      <c r="AP43" s="263"/>
      <c r="AQ43" s="264"/>
    </row>
    <row r="44" spans="2:43" x14ac:dyDescent="0.25">
      <c r="AM44" s="265" t="s">
        <v>1797</v>
      </c>
      <c r="AN44" s="55" t="str">
        <f>'F-3-1'!U26</f>
        <v>F-3-1-5</v>
      </c>
    </row>
  </sheetData>
  <mergeCells count="103">
    <mergeCell ref="G9:Z11"/>
    <mergeCell ref="B32:E32"/>
    <mergeCell ref="H25:I25"/>
    <mergeCell ref="P32:U32"/>
    <mergeCell ref="J32:O32"/>
    <mergeCell ref="B16:E16"/>
    <mergeCell ref="V21:AK21"/>
    <mergeCell ref="P23:U23"/>
    <mergeCell ref="Z37:AQ37"/>
    <mergeCell ref="B36:E36"/>
    <mergeCell ref="AL26:AP26"/>
    <mergeCell ref="AL25:AP25"/>
    <mergeCell ref="H37:Y37"/>
    <mergeCell ref="V33:AK33"/>
    <mergeCell ref="J33:O33"/>
    <mergeCell ref="B12:E12"/>
    <mergeCell ref="B14:E14"/>
    <mergeCell ref="P20:U20"/>
    <mergeCell ref="V19:AK19"/>
    <mergeCell ref="P29:U29"/>
    <mergeCell ref="V28:AK28"/>
    <mergeCell ref="J19:O19"/>
    <mergeCell ref="B13:E13"/>
    <mergeCell ref="AL20:AP20"/>
    <mergeCell ref="B34:E34"/>
    <mergeCell ref="G7:AR7"/>
    <mergeCell ref="B18:E18"/>
    <mergeCell ref="P24:U24"/>
    <mergeCell ref="H29:I29"/>
    <mergeCell ref="V23:AK23"/>
    <mergeCell ref="P33:U33"/>
    <mergeCell ref="AL24:AP24"/>
    <mergeCell ref="H19:I19"/>
    <mergeCell ref="AL33:AP33"/>
    <mergeCell ref="H28:I28"/>
    <mergeCell ref="P26:U26"/>
    <mergeCell ref="V24:AK24"/>
    <mergeCell ref="B28:E28"/>
    <mergeCell ref="B30:E30"/>
    <mergeCell ref="B20:E20"/>
    <mergeCell ref="J30:O30"/>
    <mergeCell ref="AL31:AP31"/>
    <mergeCell ref="J28:O28"/>
    <mergeCell ref="AL29:AP29"/>
    <mergeCell ref="P22:U22"/>
    <mergeCell ref="H23:I23"/>
    <mergeCell ref="P31:U31"/>
    <mergeCell ref="V30:AK30"/>
    <mergeCell ref="B15:E15"/>
    <mergeCell ref="H31:I31"/>
    <mergeCell ref="J20:O20"/>
    <mergeCell ref="H21:I21"/>
    <mergeCell ref="V22:AK22"/>
    <mergeCell ref="J22:O22"/>
    <mergeCell ref="J31:O31"/>
    <mergeCell ref="AL32:AP32"/>
    <mergeCell ref="J21:O21"/>
    <mergeCell ref="J23:O23"/>
    <mergeCell ref="H22:I22"/>
    <mergeCell ref="B17:E17"/>
    <mergeCell ref="V31:AK31"/>
    <mergeCell ref="B19:E19"/>
    <mergeCell ref="AL22:AP22"/>
    <mergeCell ref="AL19:AP19"/>
    <mergeCell ref="V32:AK32"/>
    <mergeCell ref="P27:U27"/>
    <mergeCell ref="V26:AK26"/>
    <mergeCell ref="P21:U21"/>
    <mergeCell ref="H26:I26"/>
    <mergeCell ref="AL35:AP35"/>
    <mergeCell ref="P25:U25"/>
    <mergeCell ref="H35:AK35"/>
    <mergeCell ref="B4:E4"/>
    <mergeCell ref="P19:U19"/>
    <mergeCell ref="P28:U28"/>
    <mergeCell ref="AL28:AP28"/>
    <mergeCell ref="P30:U30"/>
    <mergeCell ref="H32:I32"/>
    <mergeCell ref="AL21:AP21"/>
    <mergeCell ref="V20:AK20"/>
    <mergeCell ref="V34:AK34"/>
    <mergeCell ref="V29:AK29"/>
    <mergeCell ref="H27:I27"/>
    <mergeCell ref="AL23:AP23"/>
    <mergeCell ref="J29:O29"/>
    <mergeCell ref="B8:E8"/>
    <mergeCell ref="H24:I24"/>
    <mergeCell ref="H33:I33"/>
    <mergeCell ref="B10:E10"/>
    <mergeCell ref="J34:O34"/>
    <mergeCell ref="V27:AK27"/>
    <mergeCell ref="J27:O27"/>
    <mergeCell ref="B6:E6"/>
    <mergeCell ref="P34:U34"/>
    <mergeCell ref="H30:I30"/>
    <mergeCell ref="J24:O24"/>
    <mergeCell ref="H20:I20"/>
    <mergeCell ref="AL34:AP34"/>
    <mergeCell ref="J26:O26"/>
    <mergeCell ref="AL27:AP27"/>
    <mergeCell ref="V25:AK25"/>
    <mergeCell ref="J25:O25"/>
    <mergeCell ref="AL30:AP30"/>
  </mergeCells>
  <hyperlinks>
    <hyperlink ref="B4" location="PANDUAN!A1" display="PANDUAN" xr:uid="{00000000-0004-0000-F100-000000000000}"/>
    <hyperlink ref="B6" location="'EWS DIRECTORY'!A1" display="EWS DIRECTORY" xr:uid="{00000000-0004-0000-F100-000001000000}"/>
    <hyperlink ref="B8" location="'DATA PEMICU'!A1" display="DATA PEMICU" xr:uid="{00000000-0004-0000-F100-000002000000}"/>
    <hyperlink ref="B10" location="'DATA PENGUJI'!A1" display="DATA PENGUJI" xr:uid="{00000000-0004-0000-F100-000003000000}"/>
    <hyperlink ref="B12" location="'MAIN LEVEL'!A1" display="MAIN LEVEL" xr:uid="{00000000-0004-0000-F100-000004000000}"/>
  </hyperlinks>
  <pageMargins left="0.7" right="0.7" top="0.75" bottom="0.75" header="0.3" footer="0.3"/>
</worksheet>
</file>

<file path=xl/worksheets/sheet2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200-000000000000}">
  <sheetPr codeName="Sheet447">
    <tabColor theme="4" tint="-0.249977111117893"/>
  </sheetPr>
  <dimension ref="A1:N44"/>
  <sheetViews>
    <sheetView topLeftCell="B13" zoomScaleNormal="100" workbookViewId="0"/>
  </sheetViews>
  <sheetFormatPr defaultColWidth="3.88671875" defaultRowHeight="15" customHeight="1" x14ac:dyDescent="0.25"/>
  <cols>
    <col min="1" max="1" width="0" style="110" hidden="1"/>
    <col min="2" max="5" width="3.88671875" style="177" customWidth="1"/>
    <col min="6" max="6" width="3.88671875" style="110" customWidth="1"/>
    <col min="7" max="7" width="8.109375" style="443" customWidth="1"/>
    <col min="8" max="8" width="29.44140625" style="443" bestFit="1" customWidth="1"/>
    <col min="9" max="9" width="16" style="443" customWidth="1"/>
    <col min="10" max="10" width="22.6640625" style="443" customWidth="1"/>
    <col min="11" max="11" width="24" style="443" bestFit="1" customWidth="1"/>
    <col min="12" max="12" width="21.6640625" style="443" customWidth="1"/>
    <col min="13" max="13" width="26.5546875" style="443" customWidth="1"/>
    <col min="14" max="14" width="22.109375" style="443" customWidth="1"/>
    <col min="15" max="15" width="3.88671875" style="443" customWidth="1"/>
    <col min="16" max="16384" width="3.88671875" style="443"/>
  </cols>
  <sheetData>
    <row r="1" spans="2:14" ht="14.25" customHeight="1" x14ac:dyDescent="0.25">
      <c r="G1" s="216"/>
      <c r="H1" s="78"/>
      <c r="I1" s="78"/>
    </row>
    <row r="2" spans="2:14" ht="14.25" customHeight="1" x14ac:dyDescent="0.25">
      <c r="G2" s="78" t="s">
        <v>1674</v>
      </c>
      <c r="H2" s="78"/>
      <c r="I2" s="78"/>
    </row>
    <row r="3" spans="2:14" ht="14.25" customHeight="1" x14ac:dyDescent="0.25">
      <c r="B3" s="111"/>
      <c r="C3" s="111"/>
      <c r="D3" s="111"/>
      <c r="E3" s="111"/>
    </row>
    <row r="4" spans="2:14" ht="14.25" customHeight="1" x14ac:dyDescent="0.25">
      <c r="B4" s="762" t="s">
        <v>79</v>
      </c>
      <c r="C4" s="761"/>
      <c r="D4" s="761"/>
      <c r="E4" s="761"/>
    </row>
    <row r="5" spans="2:14" ht="14.25" customHeight="1" x14ac:dyDescent="0.25">
      <c r="B5" s="111"/>
      <c r="C5" s="111"/>
      <c r="D5" s="111"/>
      <c r="E5" s="111"/>
    </row>
    <row r="6" spans="2:14" ht="14.25" customHeight="1" x14ac:dyDescent="0.25">
      <c r="B6" s="762" t="s">
        <v>87</v>
      </c>
      <c r="C6" s="761"/>
      <c r="D6" s="761"/>
      <c r="E6" s="761"/>
    </row>
    <row r="7" spans="2:14" ht="15" customHeight="1" x14ac:dyDescent="0.25">
      <c r="B7" s="111"/>
      <c r="C7" s="111"/>
      <c r="D7" s="111"/>
      <c r="E7" s="111"/>
      <c r="G7" s="1126" t="s">
        <v>1676</v>
      </c>
      <c r="H7" s="997"/>
      <c r="I7" s="997"/>
      <c r="J7" s="997"/>
      <c r="K7" s="997"/>
      <c r="L7" s="997"/>
      <c r="M7" s="997"/>
      <c r="N7" s="997"/>
    </row>
    <row r="8" spans="2:14" ht="14.25" customHeight="1" x14ac:dyDescent="0.25">
      <c r="B8" s="762" t="s">
        <v>94</v>
      </c>
      <c r="C8" s="761"/>
      <c r="D8" s="761"/>
      <c r="E8" s="761"/>
    </row>
    <row r="9" spans="2:14" ht="14.25" customHeight="1" x14ac:dyDescent="0.25">
      <c r="B9" s="111"/>
      <c r="C9" s="111"/>
      <c r="D9" s="111"/>
      <c r="E9" s="111"/>
      <c r="G9" s="1130" t="str">
        <f>"Rincian "&amp;'F-3-1'!H18&amp;" "&amp;'F-3-1'!M18</f>
        <v>Rincian Pendapatan Bunga dan Jasa Giro Berdasarkan Data Internal dan Eksternal yang dimiliki DJP</v>
      </c>
      <c r="H9" s="789"/>
      <c r="I9" s="789"/>
      <c r="J9" s="789"/>
      <c r="K9" s="790"/>
      <c r="L9" s="217" t="s">
        <v>796</v>
      </c>
      <c r="M9" s="218" t="e">
        <f>": "&amp;NAMA_WP</f>
        <v>#N/A</v>
      </c>
      <c r="N9" s="88"/>
    </row>
    <row r="10" spans="2:14" ht="14.25" customHeight="1" x14ac:dyDescent="0.25">
      <c r="B10" s="762" t="s">
        <v>101</v>
      </c>
      <c r="C10" s="761"/>
      <c r="D10" s="761"/>
      <c r="E10" s="761"/>
      <c r="G10" s="804"/>
      <c r="H10" s="997"/>
      <c r="I10" s="997"/>
      <c r="J10" s="997"/>
      <c r="K10" s="805"/>
      <c r="L10" s="219" t="s">
        <v>1401</v>
      </c>
      <c r="M10" s="220" t="e">
        <f>": "&amp;NPWP</f>
        <v>#N/A</v>
      </c>
      <c r="N10" s="129"/>
    </row>
    <row r="11" spans="2:14" ht="14.25" customHeight="1" x14ac:dyDescent="0.25">
      <c r="G11" s="806"/>
      <c r="H11" s="794"/>
      <c r="I11" s="794"/>
      <c r="J11" s="794"/>
      <c r="K11" s="807"/>
      <c r="L11" s="221" t="s">
        <v>1679</v>
      </c>
      <c r="M11" s="222" t="e">
        <f>": "&amp;ID_MS_TH_PJK</f>
        <v>#N/A</v>
      </c>
      <c r="N11" s="130"/>
    </row>
    <row r="12" spans="2:14" ht="14.25" customHeight="1" x14ac:dyDescent="0.25">
      <c r="B12" s="762" t="s">
        <v>106</v>
      </c>
      <c r="C12" s="761"/>
      <c r="D12" s="761"/>
      <c r="E12" s="761"/>
      <c r="G12" s="223"/>
      <c r="H12" s="223"/>
      <c r="I12" s="223"/>
      <c r="J12" s="223"/>
      <c r="K12" s="223"/>
      <c r="L12" s="223"/>
      <c r="M12" s="223"/>
      <c r="N12" s="223"/>
    </row>
    <row r="13" spans="2:14" ht="14.25" customHeight="1" x14ac:dyDescent="0.25">
      <c r="B13" s="962" t="str">
        <f>HYPERLINK("#'"&amp;'EWS DIRECTORY'!$J$235&amp;"'!A1",'EWS DIRECTORY'!$J$235)</f>
        <v>F-3</v>
      </c>
      <c r="C13" s="761"/>
      <c r="D13" s="761"/>
      <c r="E13" s="761"/>
      <c r="G13" s="443" t="s">
        <v>1680</v>
      </c>
      <c r="J13" s="223"/>
      <c r="K13" s="223"/>
      <c r="L13" s="223"/>
      <c r="M13" s="223"/>
      <c r="N13" s="223"/>
    </row>
    <row r="14" spans="2:14" ht="14.25" customHeight="1" x14ac:dyDescent="0.25">
      <c r="B14" s="931" t="str">
        <f>HYPERLINK("#'"&amp;'EWS DIRECTORY'!$J$236&amp;"'!A1",'EWS DIRECTORY'!$J$236)</f>
        <v>F-3-1</v>
      </c>
      <c r="C14" s="761"/>
      <c r="D14" s="761"/>
      <c r="E14" s="761"/>
      <c r="G14" s="443" t="s">
        <v>1681</v>
      </c>
      <c r="J14" s="443" t="s">
        <v>1917</v>
      </c>
      <c r="K14" s="223"/>
      <c r="L14" s="223"/>
      <c r="M14" s="223"/>
      <c r="N14" s="223"/>
    </row>
    <row r="15" spans="2:14" ht="14.25" customHeight="1" x14ac:dyDescent="0.25">
      <c r="B15" s="929" t="str">
        <f>HYPERLINK("#'"&amp;'EWS DIRECTORY'!$J$237&amp;"'!A1",'EWS DIRECTORY'!$J$237)</f>
        <v>F-3-1-1</v>
      </c>
      <c r="C15" s="761"/>
      <c r="D15" s="761"/>
      <c r="E15" s="761"/>
      <c r="G15" s="443" t="s">
        <v>1681</v>
      </c>
      <c r="J15" s="443" t="s">
        <v>1918</v>
      </c>
      <c r="K15" s="223"/>
      <c r="L15" s="223"/>
      <c r="M15" s="223"/>
      <c r="N15" s="223"/>
    </row>
    <row r="16" spans="2:14" ht="14.25" customHeight="1" x14ac:dyDescent="0.25">
      <c r="B16" s="929" t="str">
        <f>HYPERLINK("#'"&amp;'EWS DIRECTORY'!$J$238&amp;"'!A1",'EWS DIRECTORY'!$J$238)</f>
        <v>F-3-1-2</v>
      </c>
      <c r="C16" s="761"/>
      <c r="D16" s="761"/>
      <c r="E16" s="761"/>
      <c r="K16" s="223"/>
      <c r="L16" s="223"/>
      <c r="M16" s="223"/>
      <c r="N16" s="223"/>
    </row>
    <row r="17" spans="2:14" ht="14.25" customHeight="1" x14ac:dyDescent="0.25">
      <c r="B17" s="929" t="str">
        <f>HYPERLINK("#'"&amp;'EWS DIRECTORY'!$J$239&amp;"'!A1",'EWS DIRECTORY'!$J$239)</f>
        <v>F-3-1-3</v>
      </c>
      <c r="C17" s="761"/>
      <c r="D17" s="761"/>
      <c r="E17" s="761"/>
      <c r="J17" s="223"/>
      <c r="K17" s="223"/>
      <c r="L17" s="223"/>
      <c r="M17" s="223"/>
      <c r="N17" s="223"/>
    </row>
    <row r="18" spans="2:14" ht="14.25" customHeight="1" x14ac:dyDescent="0.25">
      <c r="B18" s="929" t="str">
        <f>HYPERLINK("#'"&amp;'EWS DIRECTORY'!$J$240&amp;"'!A1",'EWS DIRECTORY'!$J$240)</f>
        <v>F-3-1-4</v>
      </c>
      <c r="C18" s="761"/>
      <c r="D18" s="761"/>
      <c r="E18" s="761"/>
      <c r="G18" s="443" t="s">
        <v>1919</v>
      </c>
      <c r="J18" s="223"/>
      <c r="K18" s="223"/>
      <c r="L18" s="223"/>
      <c r="M18" s="223"/>
      <c r="N18" s="223"/>
    </row>
    <row r="19" spans="2:14" ht="14.25" customHeight="1" x14ac:dyDescent="0.25">
      <c r="B19" s="929" t="str">
        <f>HYPERLINK("#'"&amp;'EWS DIRECTORY'!$J$241&amp;"'!A1",'EWS DIRECTORY'!$J$241)</f>
        <v>F-3-1-5</v>
      </c>
      <c r="C19" s="761"/>
      <c r="D19" s="761"/>
      <c r="E19" s="761"/>
      <c r="G19" s="223"/>
      <c r="H19" s="223"/>
      <c r="I19" s="223"/>
      <c r="J19" s="223"/>
      <c r="K19" s="223"/>
      <c r="L19" s="223"/>
      <c r="M19" s="223"/>
      <c r="N19" s="223"/>
    </row>
    <row r="20" spans="2:14" ht="14.25" customHeight="1" x14ac:dyDescent="0.25">
      <c r="B20" s="927" t="str">
        <f>HYPERLINK("#'"&amp;'EWS DIRECTORY'!$J$242&amp;"'!A1",'EWS DIRECTORY'!$J$242)</f>
        <v>F-3-1-6</v>
      </c>
      <c r="C20" s="761"/>
      <c r="D20" s="761"/>
      <c r="E20" s="761"/>
      <c r="G20" s="223" t="s">
        <v>1920</v>
      </c>
      <c r="H20" s="223"/>
      <c r="I20" s="223"/>
      <c r="J20" s="223"/>
      <c r="K20" s="223"/>
      <c r="L20" s="223"/>
      <c r="M20" s="223"/>
      <c r="N20" s="223"/>
    </row>
    <row r="21" spans="2:14" ht="14.25" customHeight="1" x14ac:dyDescent="0.25">
      <c r="G21" s="223"/>
      <c r="H21" s="223"/>
      <c r="I21" s="223"/>
      <c r="J21" s="223"/>
      <c r="K21" s="223"/>
      <c r="L21" s="223"/>
      <c r="M21" s="223"/>
      <c r="N21" s="223"/>
    </row>
    <row r="22" spans="2:14" ht="14.25" customHeight="1" x14ac:dyDescent="0.25">
      <c r="G22" s="1129" t="s">
        <v>1445</v>
      </c>
      <c r="H22" s="1131" t="s">
        <v>1446</v>
      </c>
      <c r="I22" s="764"/>
      <c r="J22" s="764"/>
      <c r="K22" s="764"/>
      <c r="L22" s="764"/>
      <c r="M22" s="764"/>
      <c r="N22" s="764"/>
    </row>
    <row r="23" spans="2:14" ht="14.25" customHeight="1" x14ac:dyDescent="0.25">
      <c r="G23" s="769"/>
      <c r="H23" s="404" t="s">
        <v>1452</v>
      </c>
      <c r="I23" s="1128" t="s">
        <v>1453</v>
      </c>
      <c r="J23" s="765"/>
      <c r="K23" s="80" t="s">
        <v>1454</v>
      </c>
      <c r="L23" s="80" t="s">
        <v>1455</v>
      </c>
      <c r="M23" s="80" t="s">
        <v>1456</v>
      </c>
      <c r="N23" s="80" t="s">
        <v>1457</v>
      </c>
    </row>
    <row r="24" spans="2:14" ht="33.75" customHeight="1" x14ac:dyDescent="0.25">
      <c r="G24" s="383">
        <v>1</v>
      </c>
      <c r="H24" s="446" t="e">
        <f>ID_MS_TH_PJK</f>
        <v>#N/A</v>
      </c>
      <c r="I24" s="1162" t="e">
        <f>NO_BPS</f>
        <v>#N/A</v>
      </c>
      <c r="J24" s="765"/>
      <c r="K24" s="382" t="e">
        <f>PEMBETULAN_KE</f>
        <v>#N/A</v>
      </c>
      <c r="L24" s="537" t="e">
        <f>TGL_TERIMA</f>
        <v>#N/A</v>
      </c>
      <c r="M24" s="384" t="str">
        <f>'F-3'!G9</f>
        <v>Pendapatan Bunga dan Jasa Giro</v>
      </c>
      <c r="N24" s="539">
        <f>'MAIN LEVEL'!AB54</f>
        <v>0</v>
      </c>
    </row>
    <row r="25" spans="2:14" ht="14.25" customHeight="1" x14ac:dyDescent="0.25">
      <c r="G25" s="223"/>
      <c r="H25" s="223"/>
      <c r="I25" s="223"/>
      <c r="J25" s="223"/>
      <c r="K25" s="223"/>
      <c r="L25" s="223"/>
      <c r="M25" s="223"/>
      <c r="N25" s="223"/>
    </row>
    <row r="26" spans="2:14" ht="14.25" customHeight="1" x14ac:dyDescent="0.25">
      <c r="G26" s="223"/>
      <c r="H26" s="223"/>
      <c r="I26" s="223"/>
      <c r="J26" s="223"/>
      <c r="K26" s="223"/>
      <c r="L26" s="223"/>
      <c r="M26" s="223"/>
      <c r="N26" s="223"/>
    </row>
    <row r="27" spans="2:14" ht="14.25" customHeight="1" x14ac:dyDescent="0.25">
      <c r="G27" s="223"/>
      <c r="H27" s="223"/>
      <c r="I27" s="223"/>
      <c r="J27" s="223"/>
      <c r="K27" s="223"/>
      <c r="L27" s="223"/>
      <c r="M27" s="223"/>
      <c r="N27" s="223"/>
    </row>
    <row r="28" spans="2:14" ht="30" customHeight="1" x14ac:dyDescent="0.25">
      <c r="B28" s="760"/>
      <c r="C28" s="761"/>
      <c r="D28" s="761"/>
      <c r="E28" s="761"/>
      <c r="G28" s="562" t="s">
        <v>1445</v>
      </c>
      <c r="H28" s="562" t="s">
        <v>1477</v>
      </c>
      <c r="I28" s="563" t="s">
        <v>1478</v>
      </c>
      <c r="J28" s="563" t="s">
        <v>1479</v>
      </c>
      <c r="K28" s="562" t="s">
        <v>1480</v>
      </c>
      <c r="L28" s="562" t="s">
        <v>1481</v>
      </c>
      <c r="M28" s="81"/>
      <c r="N28" s="81"/>
    </row>
    <row r="29" spans="2:14" ht="15" customHeight="1" x14ac:dyDescent="0.25">
      <c r="G29" s="409">
        <f t="array" ref="G29">IFERROR(_xlfn.SEQUENCE(COUNTA(H29:H31)),"")</f>
        <v>1</v>
      </c>
      <c r="H29" s="508" t="s">
        <v>2030</v>
      </c>
      <c r="I29" s="508"/>
      <c r="J29" s="508"/>
      <c r="K29" s="508"/>
      <c r="L29" s="508"/>
      <c r="M29" s="106"/>
      <c r="N29" s="106"/>
    </row>
    <row r="30" spans="2:14" ht="15" customHeight="1" x14ac:dyDescent="0.25">
      <c r="G30" s="410"/>
      <c r="H30" s="509" t="s">
        <v>1921</v>
      </c>
      <c r="I30" s="509"/>
      <c r="J30" s="509"/>
      <c r="K30" s="509"/>
      <c r="L30" s="509"/>
      <c r="M30" s="106"/>
      <c r="N30" s="106"/>
    </row>
    <row r="31" spans="2:14" ht="15" customHeight="1" x14ac:dyDescent="0.25">
      <c r="G31" s="510"/>
      <c r="H31" s="511"/>
      <c r="I31" s="511"/>
      <c r="J31" s="511"/>
      <c r="K31" s="511"/>
      <c r="L31" s="511"/>
      <c r="M31" s="106"/>
      <c r="N31" s="106"/>
    </row>
    <row r="32" spans="2:14" ht="15" customHeight="1" x14ac:dyDescent="0.25">
      <c r="G32" s="512"/>
      <c r="H32" s="507"/>
      <c r="I32" s="507"/>
      <c r="J32" s="507"/>
      <c r="K32" s="507" t="s">
        <v>1494</v>
      </c>
      <c r="L32" s="507">
        <f>SUM(L29:L31)</f>
        <v>0</v>
      </c>
      <c r="M32" s="106"/>
      <c r="N32" s="106"/>
    </row>
    <row r="33" spans="7:14" ht="15" customHeight="1" x14ac:dyDescent="0.25">
      <c r="G33" s="226"/>
      <c r="H33" s="226"/>
      <c r="I33" s="226"/>
      <c r="J33" s="107"/>
      <c r="K33" s="106"/>
      <c r="L33" s="106"/>
      <c r="M33" s="106"/>
      <c r="N33" s="106"/>
    </row>
    <row r="34" spans="7:14" ht="15" customHeight="1" x14ac:dyDescent="0.25">
      <c r="G34" s="107"/>
      <c r="H34" s="107"/>
      <c r="I34" s="107"/>
      <c r="J34" s="103"/>
      <c r="K34" s="108" t="s">
        <v>1500</v>
      </c>
      <c r="L34" s="507">
        <f>L32+N24</f>
        <v>0</v>
      </c>
      <c r="M34" s="106"/>
      <c r="N34" s="106"/>
    </row>
    <row r="35" spans="7:14" ht="15" customHeight="1" x14ac:dyDescent="0.25">
      <c r="G35" s="107"/>
      <c r="H35" s="107"/>
      <c r="I35" s="107"/>
      <c r="J35" s="107"/>
      <c r="K35" s="227"/>
      <c r="L35" s="106"/>
      <c r="M35" s="106"/>
      <c r="N35" s="106"/>
    </row>
    <row r="36" spans="7:14" ht="15" customHeight="1" x14ac:dyDescent="0.25">
      <c r="G36" s="107"/>
      <c r="H36" s="107"/>
      <c r="I36" s="107"/>
      <c r="J36" s="107"/>
      <c r="K36" s="227"/>
      <c r="L36" s="228"/>
      <c r="M36" s="228"/>
      <c r="N36" s="513"/>
    </row>
    <row r="37" spans="7:14" ht="15" customHeight="1" x14ac:dyDescent="0.25">
      <c r="G37" s="226"/>
      <c r="H37" s="226"/>
      <c r="I37" s="226"/>
      <c r="J37" s="107"/>
      <c r="K37" s="227"/>
      <c r="L37" s="228"/>
      <c r="M37" s="228"/>
      <c r="N37" s="513"/>
    </row>
    <row r="38" spans="7:14" ht="15" customHeight="1" x14ac:dyDescent="0.25">
      <c r="G38" s="103"/>
      <c r="H38" s="103"/>
      <c r="I38" s="103"/>
      <c r="J38" s="103"/>
      <c r="K38" s="103"/>
      <c r="L38" s="103"/>
      <c r="M38" s="103"/>
      <c r="N38" s="103"/>
    </row>
    <row r="39" spans="7:14" ht="15" customHeight="1" x14ac:dyDescent="0.25">
      <c r="G39" s="229"/>
      <c r="H39" s="770" t="s">
        <v>1507</v>
      </c>
      <c r="I39" s="764"/>
      <c r="J39" s="764"/>
      <c r="K39" s="763" t="s">
        <v>1508</v>
      </c>
      <c r="L39" s="764"/>
      <c r="M39" s="765"/>
      <c r="N39" s="133"/>
    </row>
    <row r="40" spans="7:14" ht="15" customHeight="1" x14ac:dyDescent="0.25">
      <c r="G40" s="229"/>
      <c r="H40" s="230" t="s">
        <v>796</v>
      </c>
      <c r="I40" s="427" t="s">
        <v>1510</v>
      </c>
      <c r="J40" s="428" t="s">
        <v>1511</v>
      </c>
      <c r="K40" s="428" t="s">
        <v>796</v>
      </c>
      <c r="L40" s="428" t="s">
        <v>1510</v>
      </c>
      <c r="M40" s="428" t="s">
        <v>1511</v>
      </c>
      <c r="N40" s="231"/>
    </row>
    <row r="41" spans="7:14" ht="15" customHeight="1" x14ac:dyDescent="0.25">
      <c r="G41" s="229"/>
      <c r="H41" s="226"/>
      <c r="I41" s="226"/>
      <c r="J41" s="226"/>
      <c r="K41" s="232"/>
      <c r="L41" s="232"/>
      <c r="M41" s="232"/>
      <c r="N41" s="232"/>
    </row>
    <row r="42" spans="7:14" ht="15" customHeight="1" x14ac:dyDescent="0.25">
      <c r="G42" s="233"/>
      <c r="H42" s="234"/>
      <c r="I42" s="234"/>
      <c r="J42" s="234"/>
      <c r="K42" s="235"/>
      <c r="L42" s="235"/>
      <c r="M42" s="235"/>
      <c r="N42" s="235"/>
    </row>
    <row r="43" spans="7:14" ht="15" customHeight="1" x14ac:dyDescent="0.25">
      <c r="G43" s="233"/>
      <c r="H43" s="234"/>
      <c r="I43" s="234"/>
      <c r="J43" s="234"/>
      <c r="K43" s="235"/>
      <c r="L43" s="235"/>
      <c r="M43" s="235"/>
      <c r="N43" s="235"/>
    </row>
    <row r="44" spans="7:14" ht="15" customHeight="1" x14ac:dyDescent="0.25">
      <c r="G44" s="229"/>
      <c r="H44" s="236"/>
      <c r="I44" s="236"/>
      <c r="J44" s="236"/>
      <c r="K44" s="237"/>
      <c r="L44" s="237"/>
      <c r="M44" s="237"/>
      <c r="N44" s="232"/>
    </row>
  </sheetData>
  <mergeCells count="22">
    <mergeCell ref="G9:K11"/>
    <mergeCell ref="H22:N22"/>
    <mergeCell ref="B6:E6"/>
    <mergeCell ref="B28:E28"/>
    <mergeCell ref="B15:E15"/>
    <mergeCell ref="B20:E20"/>
    <mergeCell ref="H39:J39"/>
    <mergeCell ref="K39:M39"/>
    <mergeCell ref="B4:E4"/>
    <mergeCell ref="G7:N7"/>
    <mergeCell ref="B16:E16"/>
    <mergeCell ref="B18:E18"/>
    <mergeCell ref="B12:E12"/>
    <mergeCell ref="I24:J24"/>
    <mergeCell ref="I23:J23"/>
    <mergeCell ref="B14:E14"/>
    <mergeCell ref="G22:G23"/>
    <mergeCell ref="B17:E17"/>
    <mergeCell ref="B8:E8"/>
    <mergeCell ref="B13:E13"/>
    <mergeCell ref="B19:E19"/>
    <mergeCell ref="B10:E10"/>
  </mergeCells>
  <hyperlinks>
    <hyperlink ref="B4" location="PANDUAN!A1" display="PANDUAN" xr:uid="{00000000-0004-0000-F200-000000000000}"/>
    <hyperlink ref="B6" location="'EWS DIRECTORY'!A1" display="EWS DIRECTORY" xr:uid="{00000000-0004-0000-F200-000001000000}"/>
    <hyperlink ref="B8" location="'DATA PEMICU'!A1" display="DATA PEMICU" xr:uid="{00000000-0004-0000-F200-000002000000}"/>
    <hyperlink ref="B10" location="'DATA PENGUJI'!A1" display="DATA PENGUJI" xr:uid="{00000000-0004-0000-F200-000003000000}"/>
    <hyperlink ref="B12" location="'MAIN LEVEL'!A1" display="MAIN LEVEL" xr:uid="{00000000-0004-0000-F200-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2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300-000000000000}">
  <sheetPr codeName="Sheet112">
    <tabColor theme="4" tint="-0.249977111117893"/>
    <pageSetUpPr fitToPage="1"/>
  </sheetPr>
  <dimension ref="A1:AH51"/>
  <sheetViews>
    <sheetView topLeftCell="B1" zoomScaleNormal="100" workbookViewId="0">
      <selection activeCell="AQ18" sqref="AQ18:AU18"/>
    </sheetView>
  </sheetViews>
  <sheetFormatPr defaultColWidth="3.88671875" defaultRowHeight="13.8" x14ac:dyDescent="0.25"/>
  <cols>
    <col min="1" max="1" width="0" style="110" hidden="1"/>
    <col min="2" max="5" width="3.88671875" style="177" customWidth="1"/>
    <col min="6" max="6" width="3.88671875" style="110" customWidth="1"/>
    <col min="7" max="7" width="3.88671875" style="254" customWidth="1"/>
    <col min="8" max="16384" width="3.88671875" style="254"/>
  </cols>
  <sheetData>
    <row r="1" spans="2:34" x14ac:dyDescent="0.25">
      <c r="G1" s="178"/>
      <c r="H1" s="55"/>
      <c r="I1" s="55"/>
      <c r="J1" s="55"/>
      <c r="K1" s="55"/>
      <c r="L1" s="55"/>
      <c r="M1" s="55"/>
    </row>
    <row r="2" spans="2:34" ht="15" customHeight="1" x14ac:dyDescent="0.25">
      <c r="G2" s="124" t="s">
        <v>1674</v>
      </c>
      <c r="H2" s="124"/>
      <c r="I2" s="124"/>
      <c r="J2" s="124"/>
      <c r="K2" s="124"/>
      <c r="L2" s="124"/>
      <c r="M2" s="124"/>
      <c r="N2" s="124"/>
      <c r="O2" s="124"/>
      <c r="P2" s="124"/>
      <c r="Q2" s="124"/>
      <c r="R2" s="124"/>
      <c r="S2" s="124"/>
      <c r="T2" s="124"/>
      <c r="U2" s="124"/>
      <c r="V2" s="124"/>
      <c r="W2" s="124"/>
      <c r="X2" s="124"/>
      <c r="Y2" s="278"/>
      <c r="Z2" s="278"/>
      <c r="AA2" s="278"/>
      <c r="AB2" s="278"/>
      <c r="AC2" s="278"/>
      <c r="AD2" s="278"/>
      <c r="AE2" s="278"/>
      <c r="AF2" s="278"/>
      <c r="AG2" s="278"/>
      <c r="AH2" s="278"/>
    </row>
    <row r="3" spans="2:34" ht="15" customHeight="1" x14ac:dyDescent="0.25">
      <c r="B3" s="111"/>
      <c r="C3" s="111"/>
      <c r="D3" s="111"/>
      <c r="E3" s="111"/>
      <c r="G3" s="124" t="s">
        <v>1675</v>
      </c>
      <c r="H3" s="124"/>
      <c r="I3" s="124"/>
      <c r="J3" s="124"/>
      <c r="K3" s="124"/>
      <c r="L3" s="124"/>
      <c r="M3" s="124"/>
      <c r="N3" s="124"/>
      <c r="O3" s="124"/>
      <c r="P3" s="124"/>
      <c r="Q3" s="124"/>
      <c r="R3" s="124"/>
      <c r="S3" s="124"/>
      <c r="T3" s="124"/>
      <c r="U3" s="124"/>
      <c r="V3" s="124"/>
      <c r="W3" s="124"/>
      <c r="X3" s="124"/>
      <c r="Y3" s="278"/>
      <c r="Z3" s="278"/>
      <c r="AA3" s="278"/>
      <c r="AB3" s="278"/>
      <c r="AC3" s="278"/>
      <c r="AD3" s="278"/>
      <c r="AE3" s="278"/>
      <c r="AF3" s="278"/>
      <c r="AG3" s="278"/>
      <c r="AH3" s="278"/>
    </row>
    <row r="4" spans="2:34" ht="15" customHeight="1" x14ac:dyDescent="0.25">
      <c r="B4" s="762" t="s">
        <v>79</v>
      </c>
      <c r="C4" s="761"/>
      <c r="D4" s="761"/>
      <c r="E4" s="761"/>
      <c r="G4" s="124"/>
      <c r="H4" s="124"/>
      <c r="I4" s="124"/>
      <c r="J4" s="124"/>
      <c r="K4" s="124"/>
      <c r="L4" s="124"/>
      <c r="M4" s="124"/>
      <c r="N4" s="124"/>
      <c r="O4" s="124"/>
      <c r="P4" s="124"/>
      <c r="Q4" s="124"/>
      <c r="R4" s="124"/>
      <c r="S4" s="124"/>
      <c r="T4" s="124"/>
      <c r="U4" s="124"/>
      <c r="V4" s="124"/>
      <c r="W4" s="124"/>
      <c r="X4" s="124"/>
      <c r="Y4" s="278"/>
      <c r="Z4" s="278"/>
      <c r="AA4" s="278"/>
      <c r="AB4" s="278"/>
      <c r="AC4" s="278"/>
      <c r="AD4" s="278"/>
      <c r="AE4" s="278"/>
      <c r="AF4" s="278"/>
      <c r="AG4" s="278"/>
      <c r="AH4" s="278"/>
    </row>
    <row r="5" spans="2:34" ht="15" customHeight="1" x14ac:dyDescent="0.25">
      <c r="B5" s="111"/>
      <c r="C5" s="111"/>
      <c r="D5" s="111"/>
      <c r="E5" s="111"/>
      <c r="G5" s="124"/>
      <c r="H5" s="124"/>
      <c r="I5" s="124"/>
      <c r="J5" s="124"/>
      <c r="K5" s="124"/>
      <c r="L5" s="124"/>
      <c r="M5" s="124"/>
      <c r="N5" s="124"/>
      <c r="O5" s="124"/>
      <c r="P5" s="124"/>
      <c r="Q5" s="124"/>
      <c r="R5" s="124"/>
      <c r="S5" s="124"/>
      <c r="T5" s="124"/>
      <c r="U5" s="124"/>
      <c r="V5" s="124"/>
      <c r="W5" s="124"/>
      <c r="X5" s="124"/>
      <c r="Y5" s="278"/>
      <c r="Z5" s="278"/>
      <c r="AA5" s="278"/>
      <c r="AB5" s="278"/>
      <c r="AC5" s="278"/>
      <c r="AD5" s="278"/>
      <c r="AE5" s="278"/>
      <c r="AF5" s="278"/>
      <c r="AG5" s="278"/>
      <c r="AH5" s="278"/>
    </row>
    <row r="6" spans="2:34" ht="15" customHeight="1" x14ac:dyDescent="0.25">
      <c r="B6" s="762" t="s">
        <v>87</v>
      </c>
      <c r="C6" s="761"/>
      <c r="D6" s="761"/>
      <c r="E6" s="761"/>
      <c r="G6" s="124"/>
      <c r="H6" s="124"/>
      <c r="I6" s="124"/>
      <c r="J6" s="124"/>
      <c r="K6" s="124"/>
      <c r="L6" s="124"/>
      <c r="M6" s="124"/>
      <c r="N6" s="124"/>
      <c r="O6" s="124"/>
      <c r="P6" s="124"/>
      <c r="Q6" s="124"/>
      <c r="R6" s="124"/>
      <c r="S6" s="124"/>
      <c r="T6" s="124"/>
      <c r="U6" s="124"/>
      <c r="V6" s="124"/>
      <c r="W6" s="124"/>
      <c r="X6" s="124"/>
      <c r="Y6" s="278"/>
      <c r="Z6" s="278"/>
      <c r="AA6" s="278"/>
      <c r="AB6" s="278"/>
      <c r="AC6" s="278"/>
      <c r="AD6" s="278"/>
      <c r="AE6" s="278"/>
      <c r="AF6" s="278"/>
      <c r="AG6" s="278"/>
      <c r="AH6" s="278"/>
    </row>
    <row r="7" spans="2:34" ht="15" customHeight="1" x14ac:dyDescent="0.25">
      <c r="B7" s="111"/>
      <c r="C7" s="111"/>
      <c r="D7" s="111"/>
      <c r="E7" s="111"/>
      <c r="G7" s="798" t="s">
        <v>1676</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row>
    <row r="8" spans="2:34" ht="15" customHeight="1" x14ac:dyDescent="0.25">
      <c r="B8" s="762" t="s">
        <v>94</v>
      </c>
      <c r="C8" s="761"/>
      <c r="D8" s="761"/>
      <c r="E8" s="761"/>
      <c r="G8" s="124"/>
      <c r="H8" s="124"/>
      <c r="I8" s="124"/>
      <c r="J8" s="124"/>
      <c r="K8" s="124"/>
      <c r="L8" s="124"/>
      <c r="M8" s="124"/>
      <c r="N8" s="124"/>
      <c r="O8" s="124"/>
      <c r="P8" s="124"/>
      <c r="Q8" s="124"/>
      <c r="R8" s="124"/>
      <c r="S8" s="124"/>
      <c r="T8" s="124"/>
      <c r="U8" s="124"/>
      <c r="V8" s="124"/>
      <c r="W8" s="124"/>
      <c r="X8" s="124"/>
      <c r="Y8" s="278"/>
      <c r="Z8" s="278"/>
      <c r="AA8" s="278"/>
      <c r="AB8" s="278"/>
      <c r="AC8" s="278"/>
      <c r="AD8" s="278"/>
      <c r="AE8" s="278"/>
      <c r="AF8" s="278"/>
      <c r="AG8" s="278"/>
      <c r="AH8" s="278"/>
    </row>
    <row r="9" spans="2:34" ht="15" customHeight="1" x14ac:dyDescent="0.25">
      <c r="B9" s="111"/>
      <c r="C9" s="111"/>
      <c r="D9" s="111"/>
      <c r="E9" s="111"/>
      <c r="G9" s="803" t="str">
        <f>'MAIN LEVEL'!I55</f>
        <v>Penghasilan Luar Usaha Lainnya</v>
      </c>
      <c r="H9" s="789"/>
      <c r="I9" s="789"/>
      <c r="J9" s="789"/>
      <c r="K9" s="789"/>
      <c r="L9" s="789"/>
      <c r="M9" s="789"/>
      <c r="N9" s="789"/>
      <c r="O9" s="789"/>
      <c r="P9" s="789"/>
      <c r="Q9" s="789"/>
      <c r="R9" s="789"/>
      <c r="S9" s="789"/>
      <c r="T9" s="790"/>
      <c r="U9" s="279" t="s">
        <v>796</v>
      </c>
      <c r="V9" s="280"/>
      <c r="W9" s="280"/>
      <c r="X9" s="280"/>
      <c r="Y9" s="280"/>
      <c r="Z9" s="280" t="s">
        <v>1678</v>
      </c>
      <c r="AA9" s="182" t="e">
        <f>NAMA_WP</f>
        <v>#N/A</v>
      </c>
      <c r="AB9" s="281"/>
      <c r="AC9" s="281"/>
      <c r="AD9" s="281"/>
      <c r="AE9" s="281"/>
      <c r="AF9" s="281"/>
      <c r="AG9" s="281"/>
      <c r="AH9" s="282"/>
    </row>
    <row r="10" spans="2:34" ht="15" customHeight="1" x14ac:dyDescent="0.25">
      <c r="B10" s="762" t="s">
        <v>101</v>
      </c>
      <c r="C10" s="761"/>
      <c r="D10" s="761"/>
      <c r="E10" s="761"/>
      <c r="G10" s="804"/>
      <c r="H10" s="792"/>
      <c r="I10" s="792"/>
      <c r="J10" s="792"/>
      <c r="K10" s="792"/>
      <c r="L10" s="792"/>
      <c r="M10" s="792"/>
      <c r="N10" s="792"/>
      <c r="O10" s="792"/>
      <c r="P10" s="792"/>
      <c r="Q10" s="792"/>
      <c r="R10" s="792"/>
      <c r="S10" s="792"/>
      <c r="T10" s="805"/>
      <c r="U10" s="283" t="s">
        <v>1401</v>
      </c>
      <c r="V10" s="124"/>
      <c r="W10" s="124"/>
      <c r="X10" s="124"/>
      <c r="Y10" s="124"/>
      <c r="Z10" s="124" t="s">
        <v>1678</v>
      </c>
      <c r="AA10" s="124" t="e">
        <f>NPWP</f>
        <v>#N/A</v>
      </c>
      <c r="AB10" s="278"/>
      <c r="AC10" s="278"/>
      <c r="AD10" s="278"/>
      <c r="AE10" s="278"/>
      <c r="AF10" s="278"/>
      <c r="AG10" s="278"/>
      <c r="AH10" s="284"/>
    </row>
    <row r="11" spans="2:34" ht="15" customHeight="1" x14ac:dyDescent="0.25">
      <c r="G11" s="806"/>
      <c r="H11" s="794"/>
      <c r="I11" s="794"/>
      <c r="J11" s="794"/>
      <c r="K11" s="794"/>
      <c r="L11" s="794"/>
      <c r="M11" s="794"/>
      <c r="N11" s="794"/>
      <c r="O11" s="794"/>
      <c r="P11" s="794"/>
      <c r="Q11" s="794"/>
      <c r="R11" s="794"/>
      <c r="S11" s="794"/>
      <c r="T11" s="807"/>
      <c r="U11" s="285" t="s">
        <v>1679</v>
      </c>
      <c r="V11" s="190"/>
      <c r="W11" s="190"/>
      <c r="X11" s="190"/>
      <c r="Y11" s="190"/>
      <c r="Z11" s="190" t="s">
        <v>1678</v>
      </c>
      <c r="AA11" s="190" t="e">
        <f>ID_MS_TH_PJK</f>
        <v>#N/A</v>
      </c>
      <c r="AB11" s="286"/>
      <c r="AC11" s="286"/>
      <c r="AD11" s="286"/>
      <c r="AE11" s="286"/>
      <c r="AF11" s="286"/>
      <c r="AG11" s="286"/>
      <c r="AH11" s="287"/>
    </row>
    <row r="12" spans="2:34" ht="15" customHeight="1" x14ac:dyDescent="0.25">
      <c r="B12" s="762" t="s">
        <v>106</v>
      </c>
      <c r="C12" s="761"/>
      <c r="D12" s="761"/>
      <c r="E12" s="761"/>
      <c r="G12" s="124"/>
      <c r="H12" s="124"/>
      <c r="I12" s="124"/>
      <c r="J12" s="124"/>
      <c r="K12" s="124"/>
      <c r="L12" s="124"/>
      <c r="M12" s="124"/>
      <c r="N12" s="124"/>
      <c r="O12" s="124"/>
      <c r="P12" s="124"/>
      <c r="Q12" s="124"/>
      <c r="R12" s="124"/>
      <c r="S12" s="124"/>
      <c r="T12" s="124"/>
      <c r="U12" s="124"/>
      <c r="V12" s="124"/>
      <c r="W12" s="124"/>
      <c r="X12" s="124"/>
      <c r="Y12" s="278"/>
      <c r="Z12" s="278"/>
      <c r="AA12" s="278"/>
      <c r="AB12" s="278"/>
      <c r="AC12" s="278"/>
      <c r="AD12" s="278"/>
      <c r="AE12" s="278"/>
      <c r="AF12" s="278"/>
      <c r="AG12" s="278"/>
      <c r="AH12" s="278"/>
    </row>
    <row r="13" spans="2:34" ht="15" customHeight="1" x14ac:dyDescent="0.25">
      <c r="B13" s="927" t="str">
        <f>HYPERLINK("#'"&amp;'EWS DIRECTORY'!$J$243&amp;"'!A1",'EWS DIRECTORY'!$J$243)</f>
        <v>F-4</v>
      </c>
      <c r="C13" s="761"/>
      <c r="D13" s="761"/>
      <c r="E13" s="761"/>
      <c r="G13" s="928" t="str">
        <f>"Pengujian yang telah dilakukan atas pos "&amp;G9&amp;" dapat disimpulkan:"</f>
        <v>Pengujian yang telah dilakukan atas pos Penghasilan Luar Usaha Lainnya dapat disimpulkan:</v>
      </c>
      <c r="H13" s="792"/>
      <c r="I13" s="792"/>
      <c r="J13" s="792"/>
      <c r="K13" s="792"/>
      <c r="L13" s="792"/>
      <c r="M13" s="792"/>
      <c r="N13" s="792"/>
      <c r="O13" s="792"/>
      <c r="P13" s="792"/>
      <c r="Q13" s="792"/>
      <c r="R13" s="792"/>
      <c r="S13" s="792"/>
      <c r="T13" s="792"/>
      <c r="U13" s="792"/>
      <c r="V13" s="792"/>
      <c r="W13" s="792"/>
      <c r="X13" s="792"/>
      <c r="Y13" s="792"/>
      <c r="Z13" s="792"/>
      <c r="AA13" s="792"/>
      <c r="AB13" s="792"/>
      <c r="AC13" s="792"/>
      <c r="AD13" s="792"/>
      <c r="AE13" s="792"/>
      <c r="AF13" s="792"/>
      <c r="AG13" s="792"/>
      <c r="AH13" s="792"/>
    </row>
    <row r="14" spans="2:34" ht="15" customHeight="1" x14ac:dyDescent="0.25">
      <c r="B14" s="931" t="str">
        <f>HYPERLINK("#'"&amp;'EWS DIRECTORY'!$J$244&amp;"'!A1",'EWS DIRECTORY'!$J$244)</f>
        <v>F-4-1</v>
      </c>
      <c r="C14" s="761"/>
      <c r="D14" s="761"/>
      <c r="E14" s="761"/>
      <c r="G14" s="124"/>
      <c r="H14" s="124"/>
      <c r="I14" s="124"/>
      <c r="J14" s="124"/>
      <c r="K14" s="124"/>
      <c r="L14" s="124"/>
      <c r="M14" s="124"/>
      <c r="N14" s="124"/>
      <c r="O14" s="124"/>
      <c r="P14" s="124"/>
      <c r="Q14" s="124"/>
      <c r="R14" s="124"/>
      <c r="S14" s="124"/>
      <c r="T14" s="124"/>
      <c r="U14" s="124"/>
      <c r="V14" s="124"/>
      <c r="W14" s="124"/>
      <c r="X14" s="124"/>
      <c r="Y14" s="278"/>
      <c r="Z14" s="278"/>
      <c r="AA14" s="278"/>
      <c r="AB14" s="278"/>
      <c r="AC14" s="278"/>
      <c r="AD14" s="278"/>
      <c r="AE14" s="278"/>
      <c r="AF14" s="278"/>
      <c r="AG14" s="278"/>
      <c r="AH14" s="278"/>
    </row>
    <row r="15" spans="2:34" ht="15" customHeight="1" x14ac:dyDescent="0.25">
      <c r="B15" s="929" t="str">
        <f>HYPERLINK("#'"&amp;'EWS DIRECTORY'!$J$245&amp;"'!A1",'EWS DIRECTORY'!$J$245)</f>
        <v>F-4-1-1</v>
      </c>
      <c r="C15" s="761"/>
      <c r="D15" s="761"/>
      <c r="E15" s="761"/>
      <c r="G15" s="124"/>
      <c r="H15" s="124" t="str">
        <f>"Jumlah "&amp;G9&amp;" menurut petugas :"</f>
        <v>Jumlah Penghasilan Luar Usaha Lainnya menurut petugas :</v>
      </c>
      <c r="I15" s="124"/>
      <c r="J15" s="124"/>
      <c r="K15" s="124"/>
      <c r="L15" s="124"/>
      <c r="M15" s="124"/>
      <c r="N15" s="124"/>
      <c r="O15" s="124"/>
      <c r="P15" s="124"/>
      <c r="Q15" s="124"/>
      <c r="R15" s="124"/>
      <c r="S15" s="124"/>
      <c r="T15" s="124"/>
      <c r="U15" s="124"/>
      <c r="V15" s="124"/>
      <c r="W15" s="124"/>
      <c r="X15" s="124"/>
      <c r="Y15" s="278"/>
      <c r="Z15" s="278"/>
      <c r="AA15" s="278"/>
      <c r="AB15" s="278"/>
      <c r="AC15" s="278"/>
      <c r="AD15" s="278"/>
      <c r="AE15" s="278"/>
      <c r="AF15" s="278"/>
      <c r="AG15" s="278"/>
      <c r="AH15" s="278"/>
    </row>
    <row r="16" spans="2:34" ht="15" customHeight="1" x14ac:dyDescent="0.25">
      <c r="B16" s="929" t="str">
        <f>HYPERLINK("#'"&amp;'EWS DIRECTORY'!$J$246&amp;"'!A1",'EWS DIRECTORY'!$J$246)</f>
        <v>F-4-1-2</v>
      </c>
      <c r="C16" s="761"/>
      <c r="D16" s="761"/>
      <c r="E16" s="761"/>
      <c r="G16" s="82" t="s">
        <v>1445</v>
      </c>
      <c r="H16" s="1163" t="s">
        <v>1707</v>
      </c>
      <c r="I16" s="789"/>
      <c r="J16" s="789"/>
      <c r="K16" s="789"/>
      <c r="L16" s="789"/>
      <c r="M16" s="789"/>
      <c r="N16" s="789"/>
      <c r="O16" s="789"/>
      <c r="P16" s="789"/>
      <c r="Q16" s="789"/>
      <c r="R16" s="789"/>
      <c r="S16" s="937" t="s">
        <v>1767</v>
      </c>
      <c r="T16" s="765"/>
      <c r="U16" s="934" t="s">
        <v>1768</v>
      </c>
      <c r="V16" s="764"/>
      <c r="W16" s="764"/>
      <c r="X16" s="764"/>
      <c r="Y16" s="764"/>
      <c r="Z16" s="764"/>
      <c r="AA16" s="765"/>
      <c r="AB16" s="278"/>
      <c r="AC16" s="278"/>
      <c r="AD16" s="278"/>
      <c r="AE16" s="278"/>
      <c r="AF16" s="278"/>
      <c r="AG16" s="278"/>
      <c r="AH16" s="278"/>
    </row>
    <row r="17" spans="2:34" ht="15" customHeight="1" x14ac:dyDescent="0.25">
      <c r="B17" s="929" t="str">
        <f>HYPERLINK("#'"&amp;'EWS DIRECTORY'!$J$247&amp;"'!A1",'EWS DIRECTORY'!$J$247)</f>
        <v>F-4-1-3</v>
      </c>
      <c r="C17" s="761"/>
      <c r="D17" s="761"/>
      <c r="E17" s="761"/>
      <c r="G17" s="84">
        <v>1</v>
      </c>
      <c r="H17" s="926" t="e">
        <f>MASTER!N5</f>
        <v>#N/A</v>
      </c>
      <c r="I17" s="824"/>
      <c r="J17" s="824"/>
      <c r="K17" s="824"/>
      <c r="L17" s="824"/>
      <c r="M17" s="824"/>
      <c r="N17" s="824"/>
      <c r="O17" s="824"/>
      <c r="P17" s="824"/>
      <c r="Q17" s="824"/>
      <c r="R17" s="825"/>
      <c r="S17" s="936" t="s">
        <v>575</v>
      </c>
      <c r="T17" s="790"/>
      <c r="U17" s="923" t="str">
        <f>IF('F-4-1'!I38='F-4-1'!M18,'F-4-1'!AB18,
IF('F-4-1'!I38='F-4-1'!M20,'F-4-1'!AB20,
IF('F-4-1'!I38='F-4-1'!M22,'F-4-1'!AB22,
IF('F-4-1'!I38='F-4-1'!M24,'F-4-1'!AB24,
IF('F-4-1'!I38='F-4-1'!M26,'F-4-1'!AB26,
IF('F-4-1'!I38='F-4-1'!M28,'F-4-1'!AB28,"Tidak Ditemukan"))))))</f>
        <v>Tidak Ditemukan</v>
      </c>
      <c r="V17" s="764"/>
      <c r="W17" s="764"/>
      <c r="X17" s="764"/>
      <c r="Y17" s="764"/>
      <c r="Z17" s="764"/>
      <c r="AA17" s="765"/>
      <c r="AB17" s="278"/>
      <c r="AC17" s="278"/>
      <c r="AD17" s="278"/>
      <c r="AE17" s="278"/>
      <c r="AF17" s="278"/>
      <c r="AG17" s="278"/>
      <c r="AH17" s="278"/>
    </row>
    <row r="18" spans="2:34" ht="15" customHeight="1" x14ac:dyDescent="0.25">
      <c r="B18" s="929" t="str">
        <f>HYPERLINK("#'"&amp;'EWS DIRECTORY'!$J$248&amp;"'!A1",'EWS DIRECTORY'!$J$248)</f>
        <v>F-4-1-4</v>
      </c>
      <c r="C18" s="761"/>
      <c r="D18" s="761"/>
      <c r="E18" s="761"/>
      <c r="G18" s="84">
        <v>2</v>
      </c>
      <c r="H18" s="926" t="e">
        <f>MASTER!N6</f>
        <v>#N/A</v>
      </c>
      <c r="I18" s="824"/>
      <c r="J18" s="824"/>
      <c r="K18" s="824"/>
      <c r="L18" s="824"/>
      <c r="M18" s="824"/>
      <c r="N18" s="824"/>
      <c r="O18" s="824"/>
      <c r="P18" s="824"/>
      <c r="Q18" s="824"/>
      <c r="R18" s="825"/>
      <c r="S18" s="792"/>
      <c r="T18" s="805"/>
      <c r="U18" s="923" t="str">
        <f>IF('F-4-1'!I38='F-4-1'!M18,'F-4-1'!AG18,
IF('F-4-1'!I38='F-4-1'!M20,'F-4-1'!AG20,
IF('F-4-1'!I38='F-4-1'!M22,'F-4-1'!AG22,
IF('F-4-1'!I38='F-4-1'!M24,'F-4-1'!AG24,
IF('F-4-1'!I38='F-4-1'!M26,'F-4-1'!AG26,
IF('F-4-1'!I38='F-4-1'!M28,'F-4-1'!AG28,"Tidak Ditemukan"))))))</f>
        <v>Tidak Ditemukan</v>
      </c>
      <c r="V18" s="764"/>
      <c r="W18" s="764"/>
      <c r="X18" s="764"/>
      <c r="Y18" s="764"/>
      <c r="Z18" s="764"/>
      <c r="AA18" s="765"/>
      <c r="AB18" s="278"/>
      <c r="AC18" s="278"/>
      <c r="AD18" s="278"/>
      <c r="AE18" s="278"/>
      <c r="AF18" s="278"/>
      <c r="AG18" s="278"/>
      <c r="AH18" s="278"/>
    </row>
    <row r="19" spans="2:34" ht="15" customHeight="1" x14ac:dyDescent="0.25">
      <c r="B19" s="929" t="str">
        <f>HYPERLINK("#'"&amp;'EWS DIRECTORY'!$J$249&amp;"'!A1",'EWS DIRECTORY'!$J$249)</f>
        <v>F-4-1-5</v>
      </c>
      <c r="C19" s="761"/>
      <c r="D19" s="761"/>
      <c r="E19" s="761"/>
      <c r="G19" s="84">
        <v>3</v>
      </c>
      <c r="H19" s="926" t="e">
        <f>MASTER!N7</f>
        <v>#N/A</v>
      </c>
      <c r="I19" s="824"/>
      <c r="J19" s="824"/>
      <c r="K19" s="824"/>
      <c r="L19" s="824"/>
      <c r="M19" s="824"/>
      <c r="N19" s="824"/>
      <c r="O19" s="824"/>
      <c r="P19" s="824"/>
      <c r="Q19" s="824"/>
      <c r="R19" s="825"/>
      <c r="S19" s="792"/>
      <c r="T19" s="805"/>
      <c r="U19" s="923" t="str">
        <f>IF('F-4-1'!I38='F-4-1'!M18,'F-4-1'!AL18,
IF('F-4-1'!I38='F-4-1'!M20,'F-4-1'!AL20,
IF('F-4-1'!I38='F-4-1'!M22,'F-4-1'!AL22,
IF('F-4-1'!I38='F-4-1'!M24,'F-4-1'!AL24,
IF('F-4-1'!I38='F-4-1'!M26,'F-4-1'!AL26,
IF('F-4-1'!I38='F-4-1'!M28,'F-4-1'!AL28,"Tidak Ditemukan"))))))</f>
        <v>Tidak Ditemukan</v>
      </c>
      <c r="V19" s="764"/>
      <c r="W19" s="764"/>
      <c r="X19" s="764"/>
      <c r="Y19" s="764"/>
      <c r="Z19" s="764"/>
      <c r="AA19" s="765"/>
      <c r="AB19" s="278"/>
      <c r="AC19" s="278"/>
      <c r="AD19" s="278"/>
      <c r="AE19" s="278"/>
      <c r="AF19" s="278"/>
      <c r="AG19" s="278"/>
      <c r="AH19" s="278"/>
    </row>
    <row r="20" spans="2:34" ht="15" customHeight="1" x14ac:dyDescent="0.25">
      <c r="B20" s="929" t="str">
        <f>HYPERLINK("#'"&amp;'EWS DIRECTORY'!$J$250&amp;"'!A1",'EWS DIRECTORY'!$J$250)</f>
        <v>F-4-1-6</v>
      </c>
      <c r="C20" s="761"/>
      <c r="D20" s="761"/>
      <c r="E20" s="761"/>
      <c r="G20" s="84">
        <v>4</v>
      </c>
      <c r="H20" s="926" t="e">
        <f>MASTER!N8</f>
        <v>#N/A</v>
      </c>
      <c r="I20" s="824"/>
      <c r="J20" s="824"/>
      <c r="K20" s="824"/>
      <c r="L20" s="824"/>
      <c r="M20" s="824"/>
      <c r="N20" s="824"/>
      <c r="O20" s="824"/>
      <c r="P20" s="824"/>
      <c r="Q20" s="824"/>
      <c r="R20" s="825"/>
      <c r="S20" s="792"/>
      <c r="T20" s="805"/>
      <c r="U20" s="923" t="str">
        <f>IF('F-4-1'!I38='F-4-1'!M18,'F-4-1'!AQ18,
IF('F-4-1'!I38='F-4-1'!M20,'F-4-1'!AQ20,
IF('F-4-1'!I38='F-4-1'!M22,'F-4-1'!AQ22,
IF('F-4-1'!I38='F-4-1'!M24,'F-4-1'!AQ24,
IF('F-4-1'!I38='F-4-1'!M26,'F-4-1'!AQ26,
IF('F-4-1'!I38='F-4-1'!M28,'F-4-1'!AQ28,"Tidak Ditemukan"))))))</f>
        <v>Tidak Ditemukan</v>
      </c>
      <c r="V20" s="764"/>
      <c r="W20" s="764"/>
      <c r="X20" s="764"/>
      <c r="Y20" s="764"/>
      <c r="Z20" s="764"/>
      <c r="AA20" s="765"/>
      <c r="AB20" s="278"/>
      <c r="AC20" s="278"/>
      <c r="AD20" s="278"/>
      <c r="AE20" s="278"/>
      <c r="AF20" s="278"/>
      <c r="AG20" s="278"/>
      <c r="AH20" s="278"/>
    </row>
    <row r="21" spans="2:34" ht="15" customHeight="1" x14ac:dyDescent="0.25">
      <c r="G21" s="84">
        <v>5</v>
      </c>
      <c r="H21" s="926" t="e">
        <f>MASTER!N9</f>
        <v>#N/A</v>
      </c>
      <c r="I21" s="824"/>
      <c r="J21" s="824"/>
      <c r="K21" s="824"/>
      <c r="L21" s="824"/>
      <c r="M21" s="824"/>
      <c r="N21" s="824"/>
      <c r="O21" s="824"/>
      <c r="P21" s="824"/>
      <c r="Q21" s="824"/>
      <c r="R21" s="825"/>
      <c r="S21" s="792"/>
      <c r="T21" s="805"/>
      <c r="U21" s="923" t="str">
        <f>IF('F-4-1'!I38='F-4-1'!M18,'F-4-1'!AV18,
IF('F-4-1'!I38='F-4-1'!M20,'F-4-1'!AV20,
IF('F-4-1'!I38='F-4-1'!M22,'F-4-1'!AV22,
IF('F-4-1'!I38='F-4-1'!M24,'F-4-1'!AV24,
IF('F-4-1'!I38='F-4-1'!M26,'F-4-1'!AV26,
IF('F-4-1'!I38='F-4-1'!M28,'F-4-1'!AV28,"Tidak Ditemukan"))))))</f>
        <v>Tidak Ditemukan</v>
      </c>
      <c r="V21" s="764"/>
      <c r="W21" s="764"/>
      <c r="X21" s="764"/>
      <c r="Y21" s="764"/>
      <c r="Z21" s="764"/>
      <c r="AA21" s="765"/>
      <c r="AB21" s="278"/>
      <c r="AC21" s="278"/>
      <c r="AD21" s="278"/>
      <c r="AE21" s="278"/>
      <c r="AF21" s="278"/>
      <c r="AG21" s="278"/>
      <c r="AH21" s="278"/>
    </row>
    <row r="22" spans="2:34" ht="15" customHeight="1" x14ac:dyDescent="0.25">
      <c r="G22" s="84">
        <v>6</v>
      </c>
      <c r="H22" s="926" t="e">
        <f>MASTER!N10</f>
        <v>#N/A</v>
      </c>
      <c r="I22" s="824"/>
      <c r="J22" s="824"/>
      <c r="K22" s="824"/>
      <c r="L22" s="824"/>
      <c r="M22" s="824"/>
      <c r="N22" s="824"/>
      <c r="O22" s="824"/>
      <c r="P22" s="824"/>
      <c r="Q22" s="824"/>
      <c r="R22" s="825"/>
      <c r="S22" s="792"/>
      <c r="T22" s="805"/>
      <c r="U22" s="923" t="str">
        <f>IF('F-4-1'!I38='F-4-1'!M18,'F-4-1'!BA18,
IF('F-4-1'!I38='F-4-1'!M20,'F-4-1'!BA20,
IF('F-4-1'!I38='F-4-1'!M22,'F-4-1'!BA22,
IF('F-4-1'!I38='F-4-1'!M24,'F-4-1'!BA24,
IF('F-4-1'!I38='F-4-1'!M26,'F-4-1'!BA26,
IF('F-4-1'!I38='F-4-1'!M28,'F-4-1'!BA28,"Tidak Ditemukan"))))))</f>
        <v>Tidak Ditemukan</v>
      </c>
      <c r="V22" s="764"/>
      <c r="W22" s="764"/>
      <c r="X22" s="764"/>
      <c r="Y22" s="764"/>
      <c r="Z22" s="764"/>
      <c r="AA22" s="765"/>
      <c r="AB22" s="278"/>
      <c r="AC22" s="278"/>
      <c r="AD22" s="278"/>
      <c r="AE22" s="278"/>
      <c r="AF22" s="278"/>
      <c r="AG22" s="278"/>
      <c r="AH22" s="278"/>
    </row>
    <row r="23" spans="2:34" ht="15" customHeight="1" x14ac:dyDescent="0.25">
      <c r="G23" s="84">
        <v>7</v>
      </c>
      <c r="H23" s="926" t="e">
        <f>MASTER!N11</f>
        <v>#N/A</v>
      </c>
      <c r="I23" s="824"/>
      <c r="J23" s="824"/>
      <c r="K23" s="824"/>
      <c r="L23" s="824"/>
      <c r="M23" s="824"/>
      <c r="N23" s="824"/>
      <c r="O23" s="824"/>
      <c r="P23" s="824"/>
      <c r="Q23" s="824"/>
      <c r="R23" s="825"/>
      <c r="S23" s="792"/>
      <c r="T23" s="805"/>
      <c r="U23" s="923" t="str">
        <f>IF('F-4-1'!I38='F-4-1'!M18,'F-4-1'!BF18,
IF('F-4-1'!I38='F-4-1'!M20,'F-4-1'!BF20,
IF('F-4-1'!I38='F-4-1'!M22,'F-4-1'!BF22,
IF('F-4-1'!I38='F-4-1'!M24,'F-4-1'!BF24,
IF('F-4-1'!I38='F-4-1'!M26,'F-4-1'!BF26,
IF('F-4-1'!I38='F-4-1'!M28,'F-4-1'!BF28,"Tidak Ditemukan"))))))</f>
        <v>Tidak Ditemukan</v>
      </c>
      <c r="V23" s="764"/>
      <c r="W23" s="764"/>
      <c r="X23" s="764"/>
      <c r="Y23" s="764"/>
      <c r="Z23" s="764"/>
      <c r="AA23" s="765"/>
      <c r="AB23" s="278"/>
      <c r="AC23" s="278"/>
      <c r="AD23" s="278"/>
      <c r="AE23" s="278"/>
      <c r="AF23" s="278"/>
      <c r="AG23" s="278"/>
      <c r="AH23" s="278"/>
    </row>
    <row r="24" spans="2:34" ht="15" customHeight="1" x14ac:dyDescent="0.25">
      <c r="G24" s="84">
        <v>8</v>
      </c>
      <c r="H24" s="926" t="e">
        <f>MASTER!N12</f>
        <v>#N/A</v>
      </c>
      <c r="I24" s="824"/>
      <c r="J24" s="824"/>
      <c r="K24" s="824"/>
      <c r="L24" s="824"/>
      <c r="M24" s="824"/>
      <c r="N24" s="824"/>
      <c r="O24" s="824"/>
      <c r="P24" s="824"/>
      <c r="Q24" s="824"/>
      <c r="R24" s="825"/>
      <c r="S24" s="792"/>
      <c r="T24" s="805"/>
      <c r="U24" s="923" t="str">
        <f>IF('F-4-1'!I38='F-4-1'!M18,'F-4-1'!BK18,
IF('F-4-1'!I38='F-4-1'!M20,'F-4-1'!BK20,
IF('F-4-1'!I38='F-4-1'!M22,'F-4-1'!BK22,
IF('F-4-1'!I38='F-4-1'!M24,'F-4-1'!BK24,
IF('F-4-1'!I38='F-4-1'!M26,'F-4-1'!BK26,
IF('F-4-1'!I38='F-4-1'!M28,'F-4-1'!BK28,"Tidak Ditemukan"))))))</f>
        <v>Tidak Ditemukan</v>
      </c>
      <c r="V24" s="764"/>
      <c r="W24" s="764"/>
      <c r="X24" s="764"/>
      <c r="Y24" s="764"/>
      <c r="Z24" s="764"/>
      <c r="AA24" s="765"/>
      <c r="AB24" s="278"/>
      <c r="AC24" s="278"/>
      <c r="AD24" s="278"/>
      <c r="AE24" s="278"/>
      <c r="AF24" s="278"/>
      <c r="AG24" s="278"/>
      <c r="AH24" s="278"/>
    </row>
    <row r="25" spans="2:34" ht="15" customHeight="1" x14ac:dyDescent="0.25">
      <c r="G25" s="84">
        <v>9</v>
      </c>
      <c r="H25" s="926" t="e">
        <f>MASTER!N13</f>
        <v>#N/A</v>
      </c>
      <c r="I25" s="824"/>
      <c r="J25" s="824"/>
      <c r="K25" s="824"/>
      <c r="L25" s="824"/>
      <c r="M25" s="824"/>
      <c r="N25" s="824"/>
      <c r="O25" s="824"/>
      <c r="P25" s="824"/>
      <c r="Q25" s="824"/>
      <c r="R25" s="825"/>
      <c r="S25" s="792"/>
      <c r="T25" s="805"/>
      <c r="U25" s="923" t="str">
        <f>IF('F-4-1'!I38='F-4-1'!M18,'F-4-1'!BP18,
IF('F-4-1'!I38='F-4-1'!M20,'F-4-1'!BP20,
IF('F-4-1'!I38='F-4-1'!M22,'F-4-1'!BP22,
IF('F-4-1'!I38='F-4-1'!M24,'F-4-1'!BP24,
IF('F-4-1'!I38='F-4-1'!M26,'F-4-1'!BP26,
IF('F-4-1'!I38='F-4-1'!M28,'F-4-1'!BP28,"Tidak Ditemukan"))))))</f>
        <v>Tidak Ditemukan</v>
      </c>
      <c r="V25" s="764"/>
      <c r="W25" s="764"/>
      <c r="X25" s="764"/>
      <c r="Y25" s="764"/>
      <c r="Z25" s="764"/>
      <c r="AA25" s="765"/>
      <c r="AB25" s="278"/>
      <c r="AC25" s="278"/>
      <c r="AD25" s="278"/>
      <c r="AE25" s="278"/>
      <c r="AF25" s="278"/>
      <c r="AG25" s="278"/>
      <c r="AH25" s="278"/>
    </row>
    <row r="26" spans="2:34" ht="15" customHeight="1" x14ac:dyDescent="0.25">
      <c r="G26" s="84">
        <v>10</v>
      </c>
      <c r="H26" s="926" t="e">
        <f>MASTER!N14</f>
        <v>#N/A</v>
      </c>
      <c r="I26" s="824"/>
      <c r="J26" s="824"/>
      <c r="K26" s="824"/>
      <c r="L26" s="824"/>
      <c r="M26" s="824"/>
      <c r="N26" s="824"/>
      <c r="O26" s="824"/>
      <c r="P26" s="824"/>
      <c r="Q26" s="824"/>
      <c r="R26" s="825"/>
      <c r="S26" s="792"/>
      <c r="T26" s="805"/>
      <c r="U26" s="923" t="str">
        <f>IF('F-4-1'!I38='F-4-1'!M18,'F-4-1'!BU18,
IF('F-4-1'!I38='F-4-1'!M20,'F-4-1'!BU20,
IF('F-4-1'!I38='F-4-1'!M22,'F-4-1'!BU22,
IF('F-4-1'!I38='F-4-1'!M24,'F-4-1'!BU24,
IF('F-4-1'!I38='F-4-1'!M26,'F-4-1'!BU26,
IF('F-4-1'!I38='F-4-1'!M28,'F-4-1'!BU28,"Tidak Ditemukan"))))))</f>
        <v>Tidak Ditemukan</v>
      </c>
      <c r="V26" s="764"/>
      <c r="W26" s="764"/>
      <c r="X26" s="764"/>
      <c r="Y26" s="764"/>
      <c r="Z26" s="764"/>
      <c r="AA26" s="765"/>
      <c r="AB26" s="278"/>
      <c r="AC26" s="278"/>
      <c r="AD26" s="278"/>
      <c r="AE26" s="278"/>
      <c r="AF26" s="278"/>
      <c r="AG26" s="278"/>
      <c r="AH26" s="278"/>
    </row>
    <row r="27" spans="2:34" ht="15" customHeight="1" x14ac:dyDescent="0.25">
      <c r="G27" s="84">
        <v>11</v>
      </c>
      <c r="H27" s="926" t="e">
        <f>MASTER!N15</f>
        <v>#N/A</v>
      </c>
      <c r="I27" s="824"/>
      <c r="J27" s="824"/>
      <c r="K27" s="824"/>
      <c r="L27" s="824"/>
      <c r="M27" s="824"/>
      <c r="N27" s="824"/>
      <c r="O27" s="824"/>
      <c r="P27" s="824"/>
      <c r="Q27" s="824"/>
      <c r="R27" s="825"/>
      <c r="S27" s="792"/>
      <c r="T27" s="805"/>
      <c r="U27" s="923" t="str">
        <f>IF('F-4-1'!I38='F-4-1'!M18,'F-4-1'!BZ18,
IF('F-4-1'!I38='F-4-1'!M20,'F-4-1'!BZ20,
IF('F-4-1'!I38='F-4-1'!M22,'F-4-1'!BZ22,
IF('F-4-1'!I38='F-4-1'!M24,'F-4-1'!BZ24,
IF('F-4-1'!I38='F-4-1'!M26,'F-4-1'!BZ26,
IF('F-4-1'!I38='F-4-1'!M28,'F-4-1'!BZ28,"Tidak Ditemukan"))))))</f>
        <v>Tidak Ditemukan</v>
      </c>
      <c r="V27" s="764"/>
      <c r="W27" s="764"/>
      <c r="X27" s="764"/>
      <c r="Y27" s="764"/>
      <c r="Z27" s="764"/>
      <c r="AA27" s="765"/>
      <c r="AB27" s="278"/>
      <c r="AC27" s="278"/>
      <c r="AD27" s="278"/>
      <c r="AE27" s="278"/>
      <c r="AF27" s="278"/>
      <c r="AG27" s="278"/>
      <c r="AH27" s="278"/>
    </row>
    <row r="28" spans="2:34" ht="15" customHeight="1" x14ac:dyDescent="0.25">
      <c r="B28" s="760"/>
      <c r="C28" s="761"/>
      <c r="D28" s="761"/>
      <c r="E28" s="761"/>
      <c r="G28" s="84">
        <v>12</v>
      </c>
      <c r="H28" s="926" t="e">
        <f>MASTER!N16</f>
        <v>#N/A</v>
      </c>
      <c r="I28" s="824"/>
      <c r="J28" s="824"/>
      <c r="K28" s="824"/>
      <c r="L28" s="824"/>
      <c r="M28" s="824"/>
      <c r="N28" s="824"/>
      <c r="O28" s="824"/>
      <c r="P28" s="824"/>
      <c r="Q28" s="824"/>
      <c r="R28" s="825"/>
      <c r="S28" s="792"/>
      <c r="T28" s="805"/>
      <c r="U28" s="923" t="str">
        <f>IF('F-4-1'!I38='F-4-1'!M18,'F-4-1'!CE18,
IF('F-4-1'!I38='F-4-1'!M20,'F-4-1'!CE20,
IF('F-4-1'!I38='F-4-1'!M22,'F-4-1'!CE22,
IF('F-4-1'!I38='F-4-1'!M24,'F-4-1'!CE24,
IF('F-4-1'!I38='F-4-1'!M26,'F-4-1'!CE26,
IF('F-4-1'!I38='F-4-1'!M28,'F-4-1'!CE28,"Tidak Ditemukan"))))))</f>
        <v>Tidak Ditemukan</v>
      </c>
      <c r="V28" s="764"/>
      <c r="W28" s="764"/>
      <c r="X28" s="764"/>
      <c r="Y28" s="764"/>
      <c r="Z28" s="764"/>
      <c r="AA28" s="765"/>
      <c r="AB28" s="278"/>
      <c r="AC28" s="278"/>
      <c r="AD28" s="278"/>
      <c r="AE28" s="278"/>
      <c r="AF28" s="278"/>
      <c r="AG28" s="278"/>
      <c r="AH28" s="278"/>
    </row>
    <row r="29" spans="2:34" ht="15" customHeight="1" x14ac:dyDescent="0.25">
      <c r="G29" s="392"/>
      <c r="H29" s="933" t="s">
        <v>1769</v>
      </c>
      <c r="I29" s="824"/>
      <c r="J29" s="824"/>
      <c r="K29" s="824"/>
      <c r="L29" s="824"/>
      <c r="M29" s="824"/>
      <c r="N29" s="824"/>
      <c r="O29" s="824"/>
      <c r="P29" s="824"/>
      <c r="Q29" s="824"/>
      <c r="R29" s="825"/>
      <c r="S29" s="794"/>
      <c r="T29" s="807"/>
      <c r="U29" s="923" t="str">
        <f>IF('F-4-1'!I38='F-4-1'!M18,'F-4-1'!CJ18,
IF('F-4-1'!I38='F-4-1'!M20,'F-4-1'!CJ20,
IF('F-4-1'!I38='F-4-1'!M22,'F-4-1'!CJ22,
IF('F-4-1'!I38='F-4-1'!M24,'F-4-1'!CJ24,
IF('F-4-1'!I38='F-4-1'!M26,'F-4-1'!CJ26,
IF('F-4-1'!I38='F-4-1'!M28,'F-4-1'!CJ28,"Tidak Ditemukan"))))))</f>
        <v>Tidak Ditemukan</v>
      </c>
      <c r="V29" s="764"/>
      <c r="W29" s="764"/>
      <c r="X29" s="764"/>
      <c r="Y29" s="764"/>
      <c r="Z29" s="764"/>
      <c r="AA29" s="765"/>
      <c r="AB29" s="278"/>
      <c r="AC29" s="278"/>
      <c r="AD29" s="278"/>
      <c r="AE29" s="278"/>
      <c r="AF29" s="278"/>
      <c r="AG29" s="278"/>
      <c r="AH29" s="278"/>
    </row>
    <row r="30" spans="2:34" ht="15" customHeight="1" x14ac:dyDescent="0.25">
      <c r="B30" s="760"/>
      <c r="C30" s="761"/>
      <c r="D30" s="761"/>
      <c r="E30" s="761"/>
      <c r="G30" s="124"/>
      <c r="H30" s="938" t="s">
        <v>1770</v>
      </c>
      <c r="I30" s="824"/>
      <c r="J30" s="824"/>
      <c r="K30" s="824"/>
      <c r="L30" s="824"/>
      <c r="M30" s="824"/>
      <c r="N30" s="824"/>
      <c r="O30" s="824"/>
      <c r="P30" s="824"/>
      <c r="Q30" s="824"/>
      <c r="R30" s="825"/>
      <c r="S30" s="935"/>
      <c r="T30" s="765"/>
      <c r="U30" s="923">
        <f>IF(ISNUMBER(U29),IF(U29&gt;0,U29,SUM(U17:U28)),0)</f>
        <v>0</v>
      </c>
      <c r="V30" s="764"/>
      <c r="W30" s="764"/>
      <c r="X30" s="764"/>
      <c r="Y30" s="764"/>
      <c r="Z30" s="764"/>
      <c r="AA30" s="765"/>
      <c r="AB30" s="278"/>
      <c r="AC30" s="278"/>
      <c r="AD30" s="278"/>
      <c r="AE30" s="278"/>
      <c r="AF30" s="278"/>
      <c r="AG30" s="278"/>
      <c r="AH30" s="278"/>
    </row>
    <row r="31" spans="2:34" ht="15" customHeight="1" x14ac:dyDescent="0.25">
      <c r="G31" s="124"/>
      <c r="H31" s="124"/>
      <c r="I31" s="124"/>
      <c r="J31" s="300"/>
      <c r="K31" s="300"/>
      <c r="L31" s="300"/>
      <c r="M31" s="300"/>
      <c r="N31" s="300"/>
      <c r="O31" s="300"/>
      <c r="P31" s="300"/>
      <c r="Q31" s="300"/>
      <c r="R31" s="300"/>
      <c r="S31" s="300"/>
      <c r="T31" s="301"/>
      <c r="U31" s="515"/>
      <c r="V31" s="515"/>
      <c r="W31" s="515"/>
      <c r="X31" s="515"/>
      <c r="Y31" s="515"/>
      <c r="Z31" s="516"/>
      <c r="AA31" s="516"/>
      <c r="AB31" s="278"/>
      <c r="AC31" s="278"/>
      <c r="AD31" s="278"/>
      <c r="AE31" s="278"/>
      <c r="AF31" s="278"/>
      <c r="AG31" s="278"/>
      <c r="AH31" s="278"/>
    </row>
    <row r="32" spans="2:34" ht="15" customHeight="1" x14ac:dyDescent="0.25">
      <c r="B32" s="760"/>
      <c r="C32" s="761"/>
      <c r="D32" s="761"/>
      <c r="E32" s="761"/>
      <c r="G32" s="124"/>
      <c r="H32" s="297" t="s">
        <v>1771</v>
      </c>
      <c r="I32" s="298"/>
      <c r="J32" s="299"/>
      <c r="K32" s="299"/>
      <c r="L32" s="299"/>
      <c r="M32" s="299"/>
      <c r="N32" s="299"/>
      <c r="O32" s="299"/>
      <c r="P32" s="299"/>
      <c r="Q32" s="299"/>
      <c r="R32" s="299"/>
      <c r="S32" s="299"/>
      <c r="T32" s="302"/>
      <c r="U32" s="923">
        <f>'MAIN LEVEL'!$AB$55</f>
        <v>0</v>
      </c>
      <c r="V32" s="764"/>
      <c r="W32" s="764"/>
      <c r="X32" s="764"/>
      <c r="Y32" s="764"/>
      <c r="Z32" s="764"/>
      <c r="AA32" s="765"/>
      <c r="AB32" s="278"/>
      <c r="AC32" s="278"/>
      <c r="AD32" s="278"/>
      <c r="AE32" s="278"/>
      <c r="AF32" s="278"/>
      <c r="AG32" s="278"/>
      <c r="AH32" s="278"/>
    </row>
    <row r="33" spans="2:34" ht="15" customHeight="1" x14ac:dyDescent="0.25">
      <c r="G33" s="124"/>
      <c r="H33" s="297" t="s">
        <v>1772</v>
      </c>
      <c r="I33" s="298"/>
      <c r="J33" s="299"/>
      <c r="K33" s="299"/>
      <c r="L33" s="299"/>
      <c r="M33" s="299"/>
      <c r="N33" s="299"/>
      <c r="O33" s="299"/>
      <c r="P33" s="299"/>
      <c r="Q33" s="299"/>
      <c r="R33" s="299"/>
      <c r="S33" s="299"/>
      <c r="T33" s="302"/>
      <c r="U33" s="923">
        <f>IFERROR(U30-U32,0)</f>
        <v>0</v>
      </c>
      <c r="V33" s="764"/>
      <c r="W33" s="764"/>
      <c r="X33" s="764"/>
      <c r="Y33" s="764"/>
      <c r="Z33" s="764"/>
      <c r="AA33" s="765"/>
      <c r="AB33" s="278"/>
      <c r="AC33" s="278"/>
      <c r="AD33" s="278"/>
      <c r="AE33" s="278"/>
      <c r="AF33" s="278"/>
      <c r="AG33" s="278"/>
      <c r="AH33" s="278"/>
    </row>
    <row r="34" spans="2:34" ht="15" customHeight="1" x14ac:dyDescent="0.25">
      <c r="B34" s="760"/>
      <c r="C34" s="761"/>
      <c r="D34" s="761"/>
      <c r="E34" s="761"/>
      <c r="G34" s="124"/>
      <c r="H34" s="124"/>
      <c r="I34" s="124"/>
      <c r="J34" s="124"/>
      <c r="K34" s="124"/>
      <c r="L34" s="124"/>
      <c r="M34" s="124"/>
      <c r="N34" s="124"/>
      <c r="O34" s="124"/>
      <c r="P34" s="124"/>
      <c r="Q34" s="124"/>
      <c r="R34" s="124"/>
      <c r="S34" s="124"/>
      <c r="T34" s="124"/>
      <c r="U34" s="124"/>
      <c r="V34" s="124"/>
      <c r="W34" s="124"/>
      <c r="X34" s="124"/>
      <c r="Y34" s="278"/>
      <c r="Z34" s="278"/>
      <c r="AA34" s="278"/>
      <c r="AB34" s="278"/>
      <c r="AC34" s="278"/>
      <c r="AD34" s="278"/>
      <c r="AE34" s="278"/>
      <c r="AF34" s="278"/>
      <c r="AG34" s="278"/>
      <c r="AH34" s="278"/>
    </row>
    <row r="35" spans="2:34" ht="15" customHeight="1" x14ac:dyDescent="0.25">
      <c r="G35" s="278"/>
      <c r="H35" s="278"/>
      <c r="I35" s="278"/>
      <c r="J35" s="278"/>
      <c r="K35" s="278"/>
      <c r="L35" s="278"/>
      <c r="M35" s="278"/>
      <c r="N35" s="278"/>
      <c r="O35" s="278"/>
      <c r="P35" s="278"/>
      <c r="Q35" s="278"/>
      <c r="R35" s="278"/>
      <c r="S35" s="278"/>
      <c r="T35" s="278"/>
      <c r="U35" s="278"/>
      <c r="V35" s="278"/>
      <c r="W35" s="278"/>
      <c r="X35" s="278"/>
      <c r="Y35" s="278"/>
      <c r="Z35" s="278"/>
      <c r="AA35" s="278"/>
      <c r="AB35" s="278"/>
      <c r="AC35" s="278"/>
      <c r="AD35" s="278"/>
      <c r="AE35" s="278"/>
      <c r="AF35" s="278"/>
      <c r="AG35" s="278"/>
      <c r="AH35" s="278"/>
    </row>
    <row r="36" spans="2:34" ht="15" customHeight="1" x14ac:dyDescent="0.25">
      <c r="B36" s="760"/>
      <c r="C36" s="761"/>
      <c r="D36" s="761"/>
      <c r="E36" s="761"/>
      <c r="G36" s="801" t="s">
        <v>1507</v>
      </c>
      <c r="H36" s="764"/>
      <c r="I36" s="764"/>
      <c r="J36" s="764"/>
      <c r="K36" s="764"/>
      <c r="L36" s="764"/>
      <c r="M36" s="764"/>
      <c r="N36" s="764"/>
      <c r="O36" s="764"/>
      <c r="P36" s="764"/>
      <c r="Q36" s="764"/>
      <c r="R36" s="764"/>
      <c r="S36" s="764"/>
      <c r="T36" s="764"/>
      <c r="U36" s="795" t="s">
        <v>1704</v>
      </c>
      <c r="V36" s="764"/>
      <c r="W36" s="764"/>
      <c r="X36" s="764"/>
      <c r="Y36" s="764"/>
      <c r="Z36" s="764"/>
      <c r="AA36" s="764"/>
      <c r="AB36" s="764"/>
      <c r="AC36" s="764"/>
      <c r="AD36" s="764"/>
      <c r="AE36" s="764"/>
      <c r="AF36" s="764"/>
      <c r="AG36" s="764"/>
      <c r="AH36" s="796"/>
    </row>
    <row r="37" spans="2:34" ht="15" customHeight="1" x14ac:dyDescent="0.25">
      <c r="G37" s="793" t="s">
        <v>796</v>
      </c>
      <c r="H37" s="794"/>
      <c r="I37" s="794"/>
      <c r="J37" s="794"/>
      <c r="K37" s="794"/>
      <c r="L37" s="794"/>
      <c r="M37" s="801" t="s">
        <v>1511</v>
      </c>
      <c r="N37" s="764"/>
      <c r="O37" s="764"/>
      <c r="P37" s="764"/>
      <c r="Q37" s="802" t="s">
        <v>1510</v>
      </c>
      <c r="R37" s="764"/>
      <c r="S37" s="764"/>
      <c r="T37" s="765"/>
      <c r="U37" s="793" t="s">
        <v>796</v>
      </c>
      <c r="V37" s="794"/>
      <c r="W37" s="794"/>
      <c r="X37" s="794"/>
      <c r="Y37" s="794"/>
      <c r="Z37" s="794"/>
      <c r="AA37" s="801" t="s">
        <v>1511</v>
      </c>
      <c r="AB37" s="764"/>
      <c r="AC37" s="764"/>
      <c r="AD37" s="764"/>
      <c r="AE37" s="802" t="s">
        <v>1510</v>
      </c>
      <c r="AF37" s="764"/>
      <c r="AG37" s="764"/>
      <c r="AH37" s="765"/>
    </row>
    <row r="38" spans="2:34" ht="15" customHeight="1" x14ac:dyDescent="0.25">
      <c r="G38" s="788"/>
      <c r="H38" s="789"/>
      <c r="I38" s="789"/>
      <c r="J38" s="789"/>
      <c r="K38" s="789"/>
      <c r="L38" s="790"/>
      <c r="M38" s="788"/>
      <c r="N38" s="789"/>
      <c r="O38" s="789"/>
      <c r="P38" s="790"/>
      <c r="Q38" s="788"/>
      <c r="R38" s="789"/>
      <c r="S38" s="789"/>
      <c r="T38" s="790"/>
      <c r="U38" s="788"/>
      <c r="V38" s="789"/>
      <c r="W38" s="789"/>
      <c r="X38" s="789"/>
      <c r="Y38" s="789"/>
      <c r="Z38" s="790"/>
      <c r="AA38" s="788"/>
      <c r="AB38" s="789"/>
      <c r="AC38" s="789"/>
      <c r="AD38" s="790"/>
      <c r="AE38" s="788"/>
      <c r="AF38" s="789"/>
      <c r="AG38" s="789"/>
      <c r="AH38" s="790"/>
    </row>
    <row r="39" spans="2:34" ht="15" customHeight="1" x14ac:dyDescent="0.25">
      <c r="G39" s="283"/>
      <c r="H39" s="124"/>
      <c r="I39" s="124"/>
      <c r="J39" s="124"/>
      <c r="K39" s="124"/>
      <c r="L39" s="124"/>
      <c r="M39" s="283"/>
      <c r="N39" s="124"/>
      <c r="O39" s="124"/>
      <c r="P39" s="124"/>
      <c r="Q39" s="283"/>
      <c r="R39" s="124"/>
      <c r="S39" s="124"/>
      <c r="T39" s="125"/>
      <c r="U39" s="124"/>
      <c r="V39" s="124"/>
      <c r="W39" s="124"/>
      <c r="X39" s="124"/>
      <c r="Y39" s="124"/>
      <c r="Z39" s="124"/>
      <c r="AA39" s="283"/>
      <c r="AB39" s="124"/>
      <c r="AC39" s="124"/>
      <c r="AD39" s="125"/>
      <c r="AE39" s="283"/>
      <c r="AF39" s="124"/>
      <c r="AG39" s="124"/>
      <c r="AH39" s="125"/>
    </row>
    <row r="40" spans="2:34" ht="15" customHeight="1" x14ac:dyDescent="0.25">
      <c r="G40" s="283"/>
      <c r="H40" s="124"/>
      <c r="I40" s="124"/>
      <c r="J40" s="124"/>
      <c r="K40" s="124"/>
      <c r="L40" s="124"/>
      <c r="M40" s="283"/>
      <c r="N40" s="124"/>
      <c r="O40" s="124"/>
      <c r="P40" s="124"/>
      <c r="Q40" s="283"/>
      <c r="R40" s="124"/>
      <c r="S40" s="124"/>
      <c r="T40" s="125"/>
      <c r="U40" s="124"/>
      <c r="V40" s="124"/>
      <c r="W40" s="124"/>
      <c r="X40" s="124"/>
      <c r="Y40" s="124"/>
      <c r="Z40" s="124"/>
      <c r="AA40" s="283"/>
      <c r="AB40" s="124"/>
      <c r="AC40" s="124"/>
      <c r="AD40" s="125"/>
      <c r="AE40" s="283"/>
      <c r="AF40" s="124"/>
      <c r="AG40" s="124"/>
      <c r="AH40" s="125"/>
    </row>
    <row r="41" spans="2:34" ht="15" customHeight="1" x14ac:dyDescent="0.25">
      <c r="G41" s="283"/>
      <c r="H41" s="124"/>
      <c r="I41" s="124"/>
      <c r="J41" s="124"/>
      <c r="K41" s="124"/>
      <c r="L41" s="124"/>
      <c r="M41" s="283"/>
      <c r="N41" s="124"/>
      <c r="O41" s="124"/>
      <c r="P41" s="124"/>
      <c r="Q41" s="283"/>
      <c r="R41" s="124"/>
      <c r="S41" s="124"/>
      <c r="T41" s="125"/>
      <c r="U41" s="124"/>
      <c r="V41" s="124"/>
      <c r="W41" s="124"/>
      <c r="X41" s="124"/>
      <c r="Y41" s="124"/>
      <c r="Z41" s="124"/>
      <c r="AA41" s="283"/>
      <c r="AB41" s="124"/>
      <c r="AC41" s="124"/>
      <c r="AD41" s="125"/>
      <c r="AE41" s="283"/>
      <c r="AF41" s="124"/>
      <c r="AG41" s="124"/>
      <c r="AH41" s="125"/>
    </row>
    <row r="42" spans="2:34" ht="15" customHeight="1" x14ac:dyDescent="0.25">
      <c r="G42" s="283"/>
      <c r="H42" s="124"/>
      <c r="I42" s="124"/>
      <c r="J42" s="124"/>
      <c r="K42" s="124"/>
      <c r="L42" s="124"/>
      <c r="M42" s="283"/>
      <c r="N42" s="124"/>
      <c r="O42" s="124"/>
      <c r="P42" s="124"/>
      <c r="Q42" s="283"/>
      <c r="R42" s="124"/>
      <c r="S42" s="124"/>
      <c r="T42" s="125"/>
      <c r="U42" s="124"/>
      <c r="V42" s="124"/>
      <c r="W42" s="124"/>
      <c r="X42" s="124"/>
      <c r="Y42" s="124"/>
      <c r="Z42" s="124"/>
      <c r="AA42" s="283"/>
      <c r="AB42" s="124"/>
      <c r="AC42" s="124"/>
      <c r="AD42" s="125"/>
      <c r="AE42" s="283"/>
      <c r="AF42" s="124"/>
      <c r="AG42" s="124"/>
      <c r="AH42" s="125"/>
    </row>
    <row r="43" spans="2:34" ht="15" customHeight="1" x14ac:dyDescent="0.25">
      <c r="G43" s="283"/>
      <c r="H43" s="124"/>
      <c r="I43" s="124"/>
      <c r="J43" s="124"/>
      <c r="K43" s="124"/>
      <c r="L43" s="124"/>
      <c r="M43" s="283"/>
      <c r="N43" s="124"/>
      <c r="O43" s="124"/>
      <c r="P43" s="124"/>
      <c r="Q43" s="283"/>
      <c r="R43" s="124"/>
      <c r="S43" s="124"/>
      <c r="T43" s="125"/>
      <c r="U43" s="124"/>
      <c r="V43" s="124"/>
      <c r="W43" s="124"/>
      <c r="X43" s="124"/>
      <c r="Y43" s="124"/>
      <c r="Z43" s="124"/>
      <c r="AA43" s="283"/>
      <c r="AB43" s="124"/>
      <c r="AC43" s="124"/>
      <c r="AD43" s="125"/>
      <c r="AE43" s="283"/>
      <c r="AF43" s="124"/>
      <c r="AG43" s="124"/>
      <c r="AH43" s="125"/>
    </row>
    <row r="44" spans="2:34" ht="15" customHeight="1" x14ac:dyDescent="0.25">
      <c r="G44" s="283"/>
      <c r="H44" s="124"/>
      <c r="I44" s="124"/>
      <c r="J44" s="124"/>
      <c r="K44" s="124"/>
      <c r="L44" s="124"/>
      <c r="M44" s="283"/>
      <c r="N44" s="124"/>
      <c r="O44" s="124"/>
      <c r="P44" s="124"/>
      <c r="Q44" s="283"/>
      <c r="R44" s="124"/>
      <c r="S44" s="124"/>
      <c r="T44" s="125"/>
      <c r="U44" s="124"/>
      <c r="V44" s="124"/>
      <c r="W44" s="124"/>
      <c r="X44" s="124"/>
      <c r="Y44" s="124"/>
      <c r="Z44" s="124"/>
      <c r="AA44" s="283"/>
      <c r="AB44" s="124"/>
      <c r="AC44" s="124"/>
      <c r="AD44" s="125"/>
      <c r="AE44" s="283"/>
      <c r="AF44" s="124"/>
      <c r="AG44" s="124"/>
      <c r="AH44" s="125"/>
    </row>
    <row r="45" spans="2:34" ht="15" customHeight="1" x14ac:dyDescent="0.25">
      <c r="G45" s="283"/>
      <c r="H45" s="124"/>
      <c r="I45" s="124"/>
      <c r="J45" s="124"/>
      <c r="K45" s="124"/>
      <c r="L45" s="124"/>
      <c r="M45" s="283"/>
      <c r="N45" s="124"/>
      <c r="O45" s="124"/>
      <c r="P45" s="124"/>
      <c r="Q45" s="283"/>
      <c r="R45" s="124"/>
      <c r="S45" s="124"/>
      <c r="T45" s="125"/>
      <c r="U45" s="124"/>
      <c r="V45" s="124"/>
      <c r="W45" s="124"/>
      <c r="X45" s="124"/>
      <c r="Y45" s="124"/>
      <c r="Z45" s="124"/>
      <c r="AA45" s="283"/>
      <c r="AB45" s="124"/>
      <c r="AC45" s="124"/>
      <c r="AD45" s="125"/>
      <c r="AE45" s="283"/>
      <c r="AF45" s="124"/>
      <c r="AG45" s="124"/>
      <c r="AH45" s="125"/>
    </row>
    <row r="46" spans="2:34" ht="15" customHeight="1" x14ac:dyDescent="0.25">
      <c r="G46" s="283"/>
      <c r="H46" s="124"/>
      <c r="I46" s="124"/>
      <c r="J46" s="124"/>
      <c r="K46" s="124"/>
      <c r="L46" s="124"/>
      <c r="M46" s="283"/>
      <c r="N46" s="124"/>
      <c r="O46" s="124"/>
      <c r="P46" s="124"/>
      <c r="Q46" s="283"/>
      <c r="R46" s="124"/>
      <c r="S46" s="124"/>
      <c r="T46" s="125"/>
      <c r="U46" s="124"/>
      <c r="V46" s="124"/>
      <c r="W46" s="124"/>
      <c r="X46" s="124"/>
      <c r="Y46" s="124"/>
      <c r="Z46" s="124"/>
      <c r="AA46" s="283"/>
      <c r="AB46" s="124"/>
      <c r="AC46" s="124"/>
      <c r="AD46" s="125"/>
      <c r="AE46" s="283"/>
      <c r="AF46" s="124"/>
      <c r="AG46" s="124"/>
      <c r="AH46" s="125"/>
    </row>
    <row r="47" spans="2:34" ht="15" customHeight="1" x14ac:dyDescent="0.25">
      <c r="G47" s="283"/>
      <c r="H47" s="124"/>
      <c r="I47" s="124"/>
      <c r="J47" s="124"/>
      <c r="K47" s="124"/>
      <c r="L47" s="124"/>
      <c r="M47" s="283"/>
      <c r="N47" s="124"/>
      <c r="O47" s="124"/>
      <c r="P47" s="124"/>
      <c r="Q47" s="283"/>
      <c r="R47" s="124"/>
      <c r="S47" s="124"/>
      <c r="T47" s="125"/>
      <c r="U47" s="124"/>
      <c r="V47" s="124"/>
      <c r="W47" s="124"/>
      <c r="X47" s="124"/>
      <c r="Y47" s="124"/>
      <c r="Z47" s="124"/>
      <c r="AA47" s="283"/>
      <c r="AB47" s="124"/>
      <c r="AC47" s="124"/>
      <c r="AD47" s="125"/>
      <c r="AE47" s="283"/>
      <c r="AF47" s="124"/>
      <c r="AG47" s="124"/>
      <c r="AH47" s="125"/>
    </row>
    <row r="48" spans="2:34" ht="15" customHeight="1" x14ac:dyDescent="0.25">
      <c r="G48" s="283"/>
      <c r="H48" s="124"/>
      <c r="I48" s="124"/>
      <c r="J48" s="124"/>
      <c r="K48" s="124"/>
      <c r="L48" s="124"/>
      <c r="M48" s="283"/>
      <c r="N48" s="124"/>
      <c r="O48" s="124"/>
      <c r="P48" s="124"/>
      <c r="Q48" s="283"/>
      <c r="R48" s="124"/>
      <c r="S48" s="124"/>
      <c r="T48" s="125"/>
      <c r="U48" s="124"/>
      <c r="V48" s="124"/>
      <c r="W48" s="124"/>
      <c r="X48" s="124"/>
      <c r="Y48" s="124"/>
      <c r="Z48" s="124"/>
      <c r="AA48" s="283"/>
      <c r="AB48" s="124"/>
      <c r="AC48" s="124"/>
      <c r="AD48" s="125"/>
      <c r="AE48" s="283"/>
      <c r="AF48" s="124"/>
      <c r="AG48" s="124"/>
      <c r="AH48" s="125"/>
    </row>
    <row r="49" spans="7:34" x14ac:dyDescent="0.25">
      <c r="G49" s="283"/>
      <c r="H49" s="124"/>
      <c r="I49" s="124"/>
      <c r="J49" s="124"/>
      <c r="K49" s="124"/>
      <c r="L49" s="124"/>
      <c r="M49" s="283"/>
      <c r="N49" s="124"/>
      <c r="O49" s="124"/>
      <c r="P49" s="124"/>
      <c r="Q49" s="283"/>
      <c r="R49" s="124"/>
      <c r="S49" s="124"/>
      <c r="T49" s="125"/>
      <c r="U49" s="124"/>
      <c r="V49" s="124"/>
      <c r="W49" s="124"/>
      <c r="X49" s="124"/>
      <c r="Y49" s="124"/>
      <c r="Z49" s="124"/>
      <c r="AA49" s="283"/>
      <c r="AB49" s="124"/>
      <c r="AC49" s="124"/>
      <c r="AD49" s="125"/>
      <c r="AE49" s="283"/>
      <c r="AF49" s="124"/>
      <c r="AG49" s="124"/>
      <c r="AH49" s="125"/>
    </row>
    <row r="50" spans="7:34" x14ac:dyDescent="0.25">
      <c r="G50" s="285"/>
      <c r="H50" s="190"/>
      <c r="I50" s="190"/>
      <c r="J50" s="190"/>
      <c r="K50" s="190"/>
      <c r="L50" s="190"/>
      <c r="M50" s="285"/>
      <c r="N50" s="190"/>
      <c r="O50" s="190"/>
      <c r="P50" s="190"/>
      <c r="Q50" s="285"/>
      <c r="R50" s="190"/>
      <c r="S50" s="190"/>
      <c r="T50" s="243"/>
      <c r="U50" s="190"/>
      <c r="V50" s="190"/>
      <c r="W50" s="190"/>
      <c r="X50" s="190"/>
      <c r="Y50" s="190"/>
      <c r="Z50" s="190"/>
      <c r="AA50" s="285"/>
      <c r="AB50" s="190"/>
      <c r="AC50" s="190"/>
      <c r="AD50" s="243"/>
      <c r="AE50" s="285"/>
      <c r="AF50" s="190"/>
      <c r="AG50" s="190"/>
      <c r="AH50" s="243"/>
    </row>
    <row r="51" spans="7:34" x14ac:dyDescent="0.25">
      <c r="G51" s="3"/>
      <c r="H51" s="55"/>
      <c r="I51" s="55"/>
      <c r="J51" s="55"/>
      <c r="K51" s="55"/>
      <c r="L51" s="288" t="s">
        <v>1705</v>
      </c>
      <c r="M51" s="55">
        <f>'MAIN LEVEL'!Z55</f>
        <v>0</v>
      </c>
    </row>
  </sheetData>
  <mergeCells count="70">
    <mergeCell ref="S16:T16"/>
    <mergeCell ref="U18:AA18"/>
    <mergeCell ref="G9:T11"/>
    <mergeCell ref="G37:L37"/>
    <mergeCell ref="H20:R20"/>
    <mergeCell ref="H23:R23"/>
    <mergeCell ref="U33:AA33"/>
    <mergeCell ref="H30:R30"/>
    <mergeCell ref="U24:AA24"/>
    <mergeCell ref="H26:R26"/>
    <mergeCell ref="U23:AA23"/>
    <mergeCell ref="U21:AA21"/>
    <mergeCell ref="AE38:AH38"/>
    <mergeCell ref="U28:AA28"/>
    <mergeCell ref="B6:E6"/>
    <mergeCell ref="B30:E30"/>
    <mergeCell ref="H29:R29"/>
    <mergeCell ref="B15:E15"/>
    <mergeCell ref="AE37:AH37"/>
    <mergeCell ref="U37:Z37"/>
    <mergeCell ref="U20:AA20"/>
    <mergeCell ref="B20:E20"/>
    <mergeCell ref="U19:AA19"/>
    <mergeCell ref="H27:R27"/>
    <mergeCell ref="S30:T30"/>
    <mergeCell ref="G7:AH7"/>
    <mergeCell ref="B8:E8"/>
    <mergeCell ref="U32:AA32"/>
    <mergeCell ref="AA38:AD38"/>
    <mergeCell ref="Q37:T37"/>
    <mergeCell ref="U38:Z38"/>
    <mergeCell ref="U27:AA27"/>
    <mergeCell ref="U30:AA30"/>
    <mergeCell ref="AA37:AD37"/>
    <mergeCell ref="Q38:T38"/>
    <mergeCell ref="H28:R28"/>
    <mergeCell ref="S17:T29"/>
    <mergeCell ref="H18:R18"/>
    <mergeCell ref="B4:E4"/>
    <mergeCell ref="U26:AA26"/>
    <mergeCell ref="U22:AA22"/>
    <mergeCell ref="B16:E16"/>
    <mergeCell ref="H21:R21"/>
    <mergeCell ref="B18:E18"/>
    <mergeCell ref="H17:R17"/>
    <mergeCell ref="B12:E12"/>
    <mergeCell ref="H16:R16"/>
    <mergeCell ref="U17:AA17"/>
    <mergeCell ref="H19:R19"/>
    <mergeCell ref="H22:R22"/>
    <mergeCell ref="B14:E14"/>
    <mergeCell ref="U25:AA25"/>
    <mergeCell ref="U16:AA16"/>
    <mergeCell ref="B17:E17"/>
    <mergeCell ref="B10:E10"/>
    <mergeCell ref="B28:E28"/>
    <mergeCell ref="M37:P37"/>
    <mergeCell ref="G38:L38"/>
    <mergeCell ref="B34:E34"/>
    <mergeCell ref="B13:E13"/>
    <mergeCell ref="H24:R24"/>
    <mergeCell ref="G13:AH13"/>
    <mergeCell ref="B19:E19"/>
    <mergeCell ref="M38:P38"/>
    <mergeCell ref="U29:AA29"/>
    <mergeCell ref="G36:T36"/>
    <mergeCell ref="B36:E36"/>
    <mergeCell ref="B32:E32"/>
    <mergeCell ref="U36:AH36"/>
    <mergeCell ref="H25:R25"/>
  </mergeCells>
  <hyperlinks>
    <hyperlink ref="B4" location="PANDUAN!A1" display="PANDUAN" xr:uid="{00000000-0004-0000-F300-000000000000}"/>
    <hyperlink ref="B6" location="'EWS DIRECTORY'!A1" display="EWS DIRECTORY" xr:uid="{00000000-0004-0000-F300-000001000000}"/>
    <hyperlink ref="B8" location="'DATA PEMICU'!A1" display="DATA PEMICU" xr:uid="{00000000-0004-0000-F300-000002000000}"/>
    <hyperlink ref="B10" location="'DATA PENGUJI'!A1" display="DATA PENGUJI" xr:uid="{00000000-0004-0000-F300-000003000000}"/>
    <hyperlink ref="B12" location="'MAIN LEVEL'!A1" display="MAIN LEVEL" xr:uid="{00000000-0004-0000-F300-000004000000}"/>
  </hyperlinks>
  <pageMargins left="0.70866141732283472" right="0.17" top="0.74803149606299213" bottom="0.74803149606299213" header="0.31496062992125978" footer="0.31496062992125978"/>
  <pageSetup paperSize="9" scale="76" orientation="portrait"/>
</worksheet>
</file>

<file path=xl/worksheets/sheet2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400-000000000000}">
  <sheetPr codeName="Sheet114">
    <tabColor theme="4" tint="-0.249977111117893"/>
  </sheetPr>
  <dimension ref="A1:CX82"/>
  <sheetViews>
    <sheetView topLeftCell="B25" zoomScaleNormal="100" workbookViewId="0">
      <selection activeCell="AQ18" sqref="AQ18:AU18"/>
    </sheetView>
  </sheetViews>
  <sheetFormatPr defaultColWidth="3.88671875" defaultRowHeight="15" customHeight="1" x14ac:dyDescent="0.25"/>
  <cols>
    <col min="1" max="1" width="0" style="110" hidden="1"/>
    <col min="2" max="5" width="3.88671875" style="177" customWidth="1"/>
    <col min="6" max="6" width="3.88671875" style="110" customWidth="1"/>
  </cols>
  <sheetData>
    <row r="1" spans="1:102" ht="14.25" customHeight="1" x14ac:dyDescent="0.25">
      <c r="G1" s="178"/>
      <c r="AL1" s="110"/>
      <c r="AM1" s="110"/>
      <c r="AN1" s="110"/>
      <c r="AO1" s="110"/>
      <c r="AP1" s="110"/>
      <c r="AQ1" s="110"/>
      <c r="AR1" s="110"/>
      <c r="AS1" s="110"/>
      <c r="AT1" s="110"/>
      <c r="AU1" s="110"/>
      <c r="AV1" s="110"/>
      <c r="AW1" s="110"/>
      <c r="AX1" s="110"/>
      <c r="AY1" s="110"/>
      <c r="AZ1" s="110"/>
      <c r="BA1" s="110"/>
      <c r="BB1" s="110"/>
      <c r="BC1" s="110"/>
      <c r="BD1" s="110"/>
      <c r="BE1" s="110"/>
      <c r="BF1" s="110"/>
      <c r="BG1" s="110"/>
      <c r="BH1" s="110"/>
      <c r="BI1" s="110"/>
      <c r="BJ1" s="110"/>
      <c r="BK1" s="110"/>
      <c r="BL1" s="110"/>
      <c r="BM1" s="110"/>
      <c r="BN1" s="110"/>
      <c r="BO1" s="110"/>
      <c r="BP1" s="110"/>
      <c r="BQ1" s="110"/>
      <c r="BR1" s="110"/>
      <c r="BS1" s="110"/>
      <c r="BT1" s="110"/>
      <c r="BU1" s="110"/>
      <c r="BV1" s="110"/>
      <c r="BW1" s="110"/>
      <c r="BX1" s="110"/>
      <c r="BY1" s="110"/>
      <c r="BZ1" s="110"/>
      <c r="CA1" s="110"/>
      <c r="CB1" s="110"/>
      <c r="CC1" s="110"/>
      <c r="CD1" s="110"/>
      <c r="CE1" s="110"/>
      <c r="CF1" s="110"/>
      <c r="CG1" s="110"/>
      <c r="CH1" s="110"/>
      <c r="CI1" s="110"/>
      <c r="CJ1" s="110"/>
      <c r="CK1" s="110"/>
      <c r="CL1" s="110"/>
      <c r="CM1" s="110"/>
      <c r="CN1" s="110"/>
      <c r="CO1" s="110"/>
      <c r="CP1" s="110"/>
      <c r="CQ1" s="110"/>
      <c r="CR1" s="110"/>
      <c r="CS1" s="110"/>
      <c r="CT1" s="110"/>
      <c r="CU1" s="110"/>
      <c r="CV1" s="110"/>
      <c r="CW1" s="110"/>
      <c r="CX1" s="110"/>
    </row>
    <row r="2" spans="1:102" ht="14.25" customHeight="1" x14ac:dyDescent="0.25">
      <c r="G2" t="s">
        <v>1674</v>
      </c>
      <c r="AL2" s="110"/>
      <c r="AM2" s="110"/>
      <c r="AN2" s="110"/>
      <c r="AO2" s="110"/>
      <c r="AP2" s="110"/>
      <c r="AQ2" s="110"/>
      <c r="AR2" s="110"/>
      <c r="AS2" s="110"/>
      <c r="AT2" s="110"/>
      <c r="AU2" s="110"/>
      <c r="AV2" s="110"/>
      <c r="AW2" s="110"/>
      <c r="AX2" s="110"/>
      <c r="AY2" s="110"/>
      <c r="AZ2" s="110"/>
      <c r="BA2" s="110"/>
      <c r="BB2" s="110"/>
      <c r="BC2" s="110"/>
      <c r="BD2" s="110"/>
      <c r="BE2" s="110"/>
      <c r="BF2" s="110"/>
      <c r="BG2" s="110"/>
      <c r="BH2" s="110"/>
      <c r="BI2" s="110"/>
      <c r="BJ2" s="110"/>
      <c r="BK2" s="110"/>
      <c r="BL2" s="110"/>
      <c r="BM2" s="110"/>
      <c r="BN2" s="110"/>
      <c r="BO2" s="110"/>
      <c r="BP2" s="110"/>
      <c r="BQ2" s="110"/>
      <c r="BR2" s="110"/>
      <c r="BS2" s="110"/>
      <c r="BT2" s="110"/>
      <c r="BU2" s="110"/>
      <c r="BV2" s="110"/>
      <c r="BW2" s="110"/>
      <c r="BX2" s="110"/>
      <c r="BY2" s="110"/>
      <c r="BZ2" s="110"/>
      <c r="CA2" s="110"/>
      <c r="CB2" s="110"/>
      <c r="CC2" s="110"/>
      <c r="CD2" s="110"/>
      <c r="CE2" s="110"/>
      <c r="CF2" s="110"/>
      <c r="CG2" s="110"/>
      <c r="CH2" s="110"/>
      <c r="CI2" s="110"/>
      <c r="CJ2" s="110"/>
      <c r="CK2" s="110"/>
      <c r="CL2" s="110"/>
      <c r="CM2" s="110"/>
      <c r="CN2" s="110"/>
      <c r="CO2" s="110"/>
      <c r="CP2" s="110"/>
      <c r="CQ2" s="110"/>
      <c r="CR2" s="110"/>
      <c r="CS2" s="110"/>
      <c r="CT2" s="110"/>
      <c r="CU2" s="110"/>
      <c r="CV2" s="110"/>
      <c r="CW2" s="110"/>
      <c r="CX2" s="110"/>
    </row>
    <row r="3" spans="1:102" ht="14.25" customHeight="1" x14ac:dyDescent="0.25">
      <c r="B3" s="111"/>
      <c r="C3" s="111"/>
      <c r="D3" s="111"/>
      <c r="E3" s="111"/>
      <c r="AL3" s="110"/>
      <c r="AM3" s="110"/>
      <c r="AN3" s="110"/>
      <c r="AO3" s="110"/>
      <c r="AP3" s="110"/>
      <c r="AQ3" s="110"/>
      <c r="AR3" s="110"/>
      <c r="AS3" s="110"/>
      <c r="AT3" s="110"/>
      <c r="AU3" s="110"/>
      <c r="AV3" s="110"/>
      <c r="AW3" s="110"/>
      <c r="AX3" s="110"/>
      <c r="AY3" s="110"/>
      <c r="AZ3" s="110"/>
      <c r="BA3" s="110"/>
      <c r="BB3" s="110"/>
      <c r="BC3" s="110"/>
      <c r="BD3" s="110"/>
      <c r="BE3" s="110"/>
      <c r="BF3" s="110"/>
      <c r="BG3" s="110"/>
      <c r="BH3" s="110"/>
      <c r="BI3" s="110"/>
      <c r="BJ3" s="110"/>
      <c r="BK3" s="110"/>
      <c r="BL3" s="110"/>
      <c r="BM3" s="110"/>
      <c r="BN3" s="110"/>
      <c r="BO3" s="110"/>
      <c r="BP3" s="110"/>
      <c r="BQ3" s="110"/>
      <c r="BR3" s="110"/>
      <c r="BS3" s="110"/>
      <c r="BT3" s="110"/>
      <c r="BU3" s="110"/>
      <c r="BV3" s="110"/>
      <c r="BW3" s="110"/>
      <c r="BX3" s="110"/>
      <c r="BY3" s="110"/>
      <c r="BZ3" s="110"/>
      <c r="CA3" s="110"/>
      <c r="CB3" s="110"/>
      <c r="CC3" s="110"/>
      <c r="CD3" s="110"/>
      <c r="CE3" s="110"/>
      <c r="CF3" s="110"/>
      <c r="CG3" s="110"/>
      <c r="CH3" s="110"/>
      <c r="CI3" s="110"/>
      <c r="CJ3" s="110"/>
      <c r="CK3" s="110"/>
      <c r="CL3" s="110"/>
      <c r="CM3" s="110"/>
      <c r="CN3" s="110"/>
      <c r="CO3" s="110"/>
      <c r="CP3" s="110"/>
      <c r="CQ3" s="110"/>
      <c r="CR3" s="110"/>
      <c r="CS3" s="110"/>
      <c r="CT3" s="110"/>
      <c r="CU3" s="110"/>
      <c r="CV3" s="110"/>
      <c r="CW3" s="110"/>
      <c r="CX3" s="110"/>
    </row>
    <row r="4" spans="1:102" ht="14.25" customHeight="1" x14ac:dyDescent="0.25">
      <c r="B4" s="762" t="s">
        <v>79</v>
      </c>
      <c r="C4" s="761"/>
      <c r="D4" s="761"/>
      <c r="E4" s="761"/>
      <c r="AL4" s="110"/>
      <c r="AM4" s="110"/>
      <c r="AN4" s="110"/>
      <c r="AO4" s="110"/>
      <c r="AP4" s="110"/>
      <c r="AQ4" s="110"/>
      <c r="AR4" s="110"/>
      <c r="AS4" s="110"/>
      <c r="AT4" s="110"/>
      <c r="AU4" s="110"/>
      <c r="AV4" s="110"/>
      <c r="AW4" s="110"/>
      <c r="AX4" s="110"/>
      <c r="AY4" s="110"/>
      <c r="AZ4" s="110"/>
      <c r="BA4" s="110"/>
      <c r="BB4" s="110"/>
      <c r="BC4" s="110"/>
      <c r="BD4" s="110"/>
      <c r="BE4" s="110"/>
      <c r="BF4" s="110"/>
      <c r="BG4" s="110"/>
      <c r="BH4" s="110"/>
      <c r="BI4" s="110"/>
      <c r="BJ4" s="110"/>
      <c r="BK4" s="110"/>
      <c r="BL4" s="110"/>
      <c r="BM4" s="110"/>
      <c r="BN4" s="110"/>
      <c r="BO4" s="110"/>
      <c r="BP4" s="110"/>
      <c r="BQ4" s="110"/>
      <c r="BR4" s="110"/>
      <c r="BS4" s="110"/>
      <c r="BT4" s="110"/>
      <c r="BU4" s="110"/>
      <c r="BV4" s="110"/>
      <c r="BW4" s="110"/>
      <c r="BX4" s="110"/>
      <c r="BY4" s="110"/>
      <c r="BZ4" s="110"/>
      <c r="CA4" s="110"/>
      <c r="CB4" s="110"/>
      <c r="CC4" s="110"/>
      <c r="CD4" s="110"/>
      <c r="CE4" s="110"/>
      <c r="CF4" s="110"/>
      <c r="CG4" s="110"/>
      <c r="CH4" s="110"/>
      <c r="CI4" s="110"/>
      <c r="CJ4" s="110"/>
      <c r="CK4" s="110"/>
      <c r="CL4" s="110"/>
      <c r="CM4" s="110"/>
      <c r="CN4" s="110"/>
      <c r="CO4" s="110"/>
      <c r="CP4" s="110"/>
      <c r="CQ4" s="110"/>
      <c r="CR4" s="110"/>
      <c r="CS4" s="110"/>
      <c r="CT4" s="110"/>
      <c r="CU4" s="110"/>
      <c r="CV4" s="110"/>
      <c r="CW4" s="110"/>
      <c r="CX4" s="110"/>
    </row>
    <row r="5" spans="1:102" ht="14.25" customHeight="1" x14ac:dyDescent="0.25">
      <c r="B5" s="111"/>
      <c r="C5" s="111"/>
      <c r="D5" s="111"/>
      <c r="E5" s="111"/>
      <c r="AL5" s="110"/>
      <c r="AM5" s="110"/>
      <c r="AN5" s="110"/>
      <c r="AO5" s="110"/>
      <c r="AP5" s="110"/>
      <c r="AQ5" s="110"/>
      <c r="AR5" s="110"/>
      <c r="AS5" s="110"/>
      <c r="AT5" s="110"/>
      <c r="AU5" s="110"/>
      <c r="AV5" s="110"/>
      <c r="AW5" s="110"/>
      <c r="AX5" s="110"/>
      <c r="AY5" s="110"/>
      <c r="AZ5" s="110"/>
      <c r="BA5" s="110"/>
      <c r="BB5" s="110"/>
      <c r="BC5" s="110"/>
      <c r="BD5" s="110"/>
      <c r="BE5" s="110"/>
      <c r="BF5" s="110"/>
      <c r="BG5" s="110"/>
      <c r="BH5" s="110"/>
      <c r="BI5" s="110"/>
      <c r="BJ5" s="110"/>
      <c r="BK5" s="110"/>
      <c r="BL5" s="110"/>
      <c r="BM5" s="110"/>
      <c r="BN5" s="110"/>
      <c r="BO5" s="110"/>
      <c r="BP5" s="110"/>
      <c r="BQ5" s="110"/>
      <c r="BR5" s="110"/>
      <c r="BS5" s="110"/>
      <c r="BT5" s="110"/>
      <c r="BU5" s="110"/>
      <c r="BV5" s="110"/>
      <c r="BW5" s="110"/>
      <c r="BX5" s="110"/>
      <c r="BY5" s="110"/>
      <c r="BZ5" s="110"/>
      <c r="CA5" s="110"/>
      <c r="CB5" s="110"/>
      <c r="CC5" s="110"/>
      <c r="CD5" s="110"/>
      <c r="CE5" s="110"/>
      <c r="CF5" s="110"/>
      <c r="CG5" s="110"/>
      <c r="CH5" s="110"/>
      <c r="CI5" s="110"/>
      <c r="CJ5" s="110"/>
      <c r="CK5" s="110"/>
      <c r="CL5" s="110"/>
      <c r="CM5" s="110"/>
      <c r="CN5" s="110"/>
      <c r="CO5" s="110"/>
      <c r="CP5" s="110"/>
      <c r="CQ5" s="110"/>
      <c r="CR5" s="110"/>
      <c r="CS5" s="110"/>
      <c r="CT5" s="110"/>
      <c r="CU5" s="110"/>
      <c r="CV5" s="110"/>
      <c r="CW5" s="110"/>
      <c r="CX5" s="110"/>
    </row>
    <row r="6" spans="1:102" ht="14.25" customHeight="1" x14ac:dyDescent="0.25">
      <c r="B6" s="762" t="s">
        <v>87</v>
      </c>
      <c r="C6" s="761"/>
      <c r="D6" s="761"/>
      <c r="E6" s="761"/>
      <c r="AL6" s="110"/>
      <c r="AM6" s="110"/>
      <c r="AN6" s="110"/>
      <c r="AO6" s="110"/>
      <c r="AP6" s="110"/>
      <c r="AQ6" s="110"/>
      <c r="AR6" s="110"/>
      <c r="AS6" s="110"/>
      <c r="AT6" s="110"/>
      <c r="AU6" s="110"/>
      <c r="AV6" s="110"/>
      <c r="AW6" s="110"/>
      <c r="AX6" s="110"/>
      <c r="AY6" s="110"/>
      <c r="AZ6" s="110"/>
      <c r="BA6" s="110"/>
      <c r="BB6" s="110"/>
      <c r="BC6" s="110"/>
      <c r="BD6" s="110"/>
      <c r="BE6" s="110"/>
      <c r="BF6" s="110"/>
      <c r="BG6" s="110"/>
      <c r="BH6" s="110"/>
      <c r="BI6" s="110"/>
      <c r="BJ6" s="110"/>
      <c r="BK6" s="110"/>
      <c r="BL6" s="110"/>
      <c r="BM6" s="110"/>
      <c r="BN6" s="110"/>
      <c r="BO6" s="110"/>
      <c r="BP6" s="110"/>
      <c r="BQ6" s="110"/>
      <c r="BR6" s="110"/>
      <c r="BS6" s="110"/>
      <c r="BT6" s="110"/>
      <c r="BU6" s="110"/>
      <c r="BV6" s="110"/>
      <c r="BW6" s="110"/>
      <c r="BX6" s="110"/>
      <c r="BY6" s="110"/>
      <c r="BZ6" s="110"/>
      <c r="CA6" s="110"/>
      <c r="CB6" s="110"/>
      <c r="CC6" s="110"/>
      <c r="CD6" s="110"/>
      <c r="CE6" s="110"/>
      <c r="CF6" s="110"/>
      <c r="CG6" s="110"/>
      <c r="CH6" s="110"/>
      <c r="CI6" s="110"/>
      <c r="CJ6" s="110"/>
      <c r="CK6" s="110"/>
      <c r="CL6" s="110"/>
      <c r="CM6" s="110"/>
      <c r="CN6" s="110"/>
      <c r="CO6" s="110"/>
      <c r="CP6" s="110"/>
      <c r="CQ6" s="110"/>
      <c r="CR6" s="110"/>
      <c r="CS6" s="110"/>
      <c r="CT6" s="110"/>
      <c r="CU6" s="110"/>
      <c r="CV6" s="110"/>
      <c r="CW6" s="110"/>
      <c r="CX6" s="110"/>
    </row>
    <row r="7" spans="1:102" ht="14.25" customHeight="1" x14ac:dyDescent="0.25">
      <c r="B7" s="111"/>
      <c r="C7" s="111"/>
      <c r="D7" s="111"/>
      <c r="E7" s="111"/>
      <c r="G7" s="960"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110"/>
      <c r="AM7" s="110"/>
      <c r="AN7" s="110"/>
      <c r="AO7" s="110"/>
      <c r="AP7" s="110"/>
      <c r="AQ7" s="110"/>
      <c r="AR7" s="110"/>
      <c r="AS7" s="110"/>
      <c r="AT7" s="110"/>
      <c r="AU7" s="110"/>
      <c r="AV7" s="110"/>
      <c r="AW7" s="110"/>
      <c r="AX7" s="110"/>
      <c r="AY7" s="110"/>
      <c r="AZ7" s="110"/>
      <c r="BA7" s="110"/>
      <c r="BB7" s="110"/>
      <c r="BC7" s="110"/>
      <c r="BD7" s="110"/>
      <c r="BE7" s="110"/>
      <c r="BF7" s="110"/>
      <c r="BG7" s="110"/>
      <c r="BH7" s="110"/>
      <c r="BI7" s="110"/>
      <c r="BJ7" s="110"/>
      <c r="BK7" s="110"/>
      <c r="BL7" s="110"/>
      <c r="BM7" s="110"/>
      <c r="BN7" s="110"/>
      <c r="BO7" s="110"/>
      <c r="BP7" s="110"/>
      <c r="BQ7" s="110"/>
      <c r="BR7" s="110"/>
      <c r="BS7" s="110"/>
      <c r="BT7" s="110"/>
      <c r="BU7" s="110"/>
      <c r="BV7" s="110"/>
      <c r="BW7" s="110"/>
      <c r="BX7" s="110"/>
      <c r="BY7" s="110"/>
      <c r="BZ7" s="110"/>
      <c r="CA7" s="110"/>
      <c r="CB7" s="110"/>
      <c r="CC7" s="110"/>
      <c r="CD7" s="110"/>
      <c r="CE7" s="110"/>
      <c r="CF7" s="110"/>
      <c r="CG7" s="110"/>
      <c r="CH7" s="110"/>
      <c r="CI7" s="110"/>
      <c r="CJ7" s="110"/>
      <c r="CK7" s="110"/>
      <c r="CL7" s="110"/>
      <c r="CM7" s="110"/>
      <c r="CN7" s="110"/>
      <c r="CO7" s="110"/>
      <c r="CP7" s="110"/>
      <c r="CQ7" s="110"/>
      <c r="CR7" s="110"/>
      <c r="CS7" s="110"/>
      <c r="CT7" s="110"/>
      <c r="CU7" s="110"/>
      <c r="CV7" s="110"/>
      <c r="CW7" s="110"/>
      <c r="CX7" s="110"/>
    </row>
    <row r="8" spans="1:102" ht="14.25" customHeight="1" x14ac:dyDescent="0.25">
      <c r="B8" s="762" t="s">
        <v>94</v>
      </c>
      <c r="C8" s="761"/>
      <c r="D8" s="761"/>
      <c r="E8" s="761"/>
      <c r="AL8" s="110"/>
      <c r="AM8" s="110"/>
      <c r="AN8" s="110"/>
      <c r="AO8" s="110"/>
      <c r="AP8" s="110"/>
      <c r="AQ8" s="110"/>
      <c r="AR8" s="110"/>
      <c r="AS8" s="110"/>
      <c r="AT8" s="110"/>
      <c r="AU8" s="110"/>
      <c r="AV8" s="110"/>
      <c r="AW8" s="110"/>
      <c r="AX8" s="110"/>
      <c r="AY8" s="110"/>
      <c r="AZ8" s="110"/>
      <c r="BA8" s="110"/>
      <c r="BB8" s="110"/>
      <c r="BC8" s="110"/>
      <c r="BD8" s="110"/>
      <c r="BE8" s="110"/>
      <c r="BF8" s="110"/>
      <c r="BG8" s="110"/>
      <c r="BH8" s="110"/>
      <c r="BI8" s="110"/>
      <c r="BJ8" s="110"/>
      <c r="BK8" s="110"/>
      <c r="BL8" s="110"/>
      <c r="BM8" s="110"/>
      <c r="BN8" s="110"/>
      <c r="BO8" s="110"/>
      <c r="BP8" s="110"/>
      <c r="BQ8" s="110"/>
      <c r="BR8" s="110"/>
      <c r="BS8" s="110"/>
      <c r="BT8" s="110"/>
      <c r="BU8" s="110"/>
      <c r="BV8" s="110"/>
      <c r="BW8" s="110"/>
      <c r="BX8" s="110"/>
      <c r="BY8" s="110"/>
      <c r="BZ8" s="110"/>
      <c r="CA8" s="110"/>
      <c r="CB8" s="110"/>
      <c r="CC8" s="110"/>
      <c r="CD8" s="110"/>
      <c r="CE8" s="110"/>
      <c r="CF8" s="110"/>
      <c r="CG8" s="110"/>
      <c r="CH8" s="110"/>
      <c r="CI8" s="110"/>
      <c r="CJ8" s="110"/>
      <c r="CK8" s="110"/>
      <c r="CL8" s="110"/>
      <c r="CM8" s="110"/>
      <c r="CN8" s="110"/>
      <c r="CO8" s="110"/>
      <c r="CP8" s="110"/>
      <c r="CQ8" s="110"/>
      <c r="CR8" s="110"/>
      <c r="CS8" s="110"/>
      <c r="CT8" s="110"/>
      <c r="CU8" s="110"/>
      <c r="CV8" s="110"/>
      <c r="CW8" s="110"/>
      <c r="CX8" s="110"/>
    </row>
    <row r="9" spans="1:102" ht="14.25" customHeight="1" x14ac:dyDescent="0.25">
      <c r="B9" s="111"/>
      <c r="C9" s="111"/>
      <c r="D9" s="111"/>
      <c r="E9" s="111"/>
      <c r="G9" s="961" t="str">
        <f>"Pengujian "&amp;'F-4'!G9</f>
        <v>Pengujian Penghasilan Luar Usaha Lainnya</v>
      </c>
      <c r="H9" s="789"/>
      <c r="I9" s="789"/>
      <c r="J9" s="789"/>
      <c r="K9" s="789"/>
      <c r="L9" s="789"/>
      <c r="M9" s="789"/>
      <c r="N9" s="789"/>
      <c r="O9" s="789"/>
      <c r="P9" s="789"/>
      <c r="Q9" s="789"/>
      <c r="R9" s="789"/>
      <c r="S9" s="789"/>
      <c r="T9" s="789"/>
      <c r="U9" s="789"/>
      <c r="V9" s="789"/>
      <c r="W9" s="789"/>
      <c r="X9" s="789"/>
      <c r="Y9" s="789"/>
      <c r="Z9" s="790"/>
      <c r="AA9" s="179" t="s">
        <v>796</v>
      </c>
      <c r="AB9" s="180"/>
      <c r="AC9" s="180"/>
      <c r="AD9" s="180"/>
      <c r="AE9" s="180"/>
      <c r="AF9" s="180" t="s">
        <v>1678</v>
      </c>
      <c r="AG9" s="182" t="e">
        <f>NAMA_WP</f>
        <v>#N/A</v>
      </c>
      <c r="AH9" s="180"/>
      <c r="AI9" s="180"/>
      <c r="AJ9" s="180"/>
      <c r="AK9" s="180"/>
      <c r="AL9" s="180"/>
      <c r="AM9" s="180"/>
      <c r="AN9" s="180"/>
      <c r="AO9" s="180"/>
      <c r="AP9" s="180"/>
      <c r="AQ9" s="180"/>
      <c r="AR9" s="180"/>
      <c r="AS9" s="180"/>
      <c r="AT9" s="183"/>
      <c r="AU9" s="110"/>
      <c r="AV9" s="110"/>
      <c r="AW9" s="110"/>
      <c r="AX9" s="110"/>
      <c r="AY9" s="110"/>
      <c r="AZ9" s="110"/>
      <c r="BA9" s="110"/>
      <c r="BB9" s="110"/>
      <c r="BC9" s="110"/>
      <c r="BD9" s="110"/>
      <c r="BE9" s="110"/>
      <c r="BF9" s="110"/>
      <c r="BG9" s="110"/>
      <c r="BH9" s="110"/>
      <c r="BI9" s="110"/>
      <c r="BJ9" s="110"/>
      <c r="BK9" s="110"/>
      <c r="BL9" s="110"/>
      <c r="BM9" s="110"/>
      <c r="BN9" s="110"/>
      <c r="BO9" s="110"/>
      <c r="BP9" s="110"/>
      <c r="BQ9" s="110"/>
      <c r="BR9" s="110"/>
      <c r="BS9" s="110"/>
      <c r="BT9" s="110"/>
      <c r="BU9" s="110"/>
      <c r="BV9" s="110"/>
      <c r="BW9" s="110"/>
      <c r="BX9" s="110"/>
      <c r="BY9" s="110"/>
      <c r="BZ9" s="110"/>
      <c r="CA9" s="110"/>
      <c r="CB9" s="110"/>
      <c r="CC9" s="110"/>
      <c r="CD9" s="110"/>
      <c r="CE9" s="110"/>
      <c r="CF9" s="110"/>
      <c r="CG9" s="110"/>
      <c r="CH9" s="110"/>
      <c r="CI9" s="110"/>
      <c r="CJ9" s="110"/>
      <c r="CK9" s="110"/>
      <c r="CL9" s="110"/>
      <c r="CM9" s="110"/>
      <c r="CN9" s="110"/>
      <c r="CO9" s="110"/>
      <c r="CP9" s="110"/>
      <c r="CQ9" s="110"/>
      <c r="CR9" s="110"/>
      <c r="CS9" s="110"/>
      <c r="CT9" s="110"/>
      <c r="CU9" s="110"/>
      <c r="CV9" s="110"/>
      <c r="CW9" s="110"/>
      <c r="CX9" s="110"/>
    </row>
    <row r="10" spans="1:102" ht="14.25" customHeight="1" x14ac:dyDescent="0.25">
      <c r="B10" s="762" t="s">
        <v>101</v>
      </c>
      <c r="C10" s="761"/>
      <c r="D10" s="761"/>
      <c r="E10" s="761"/>
      <c r="G10" s="804"/>
      <c r="H10" s="940"/>
      <c r="I10" s="940"/>
      <c r="J10" s="940"/>
      <c r="K10" s="940"/>
      <c r="L10" s="940"/>
      <c r="M10" s="940"/>
      <c r="N10" s="940"/>
      <c r="O10" s="940"/>
      <c r="P10" s="940"/>
      <c r="Q10" s="940"/>
      <c r="R10" s="940"/>
      <c r="S10" s="940"/>
      <c r="T10" s="940"/>
      <c r="U10" s="940"/>
      <c r="V10" s="940"/>
      <c r="W10" s="940"/>
      <c r="X10" s="940"/>
      <c r="Y10" s="940"/>
      <c r="Z10" s="805"/>
      <c r="AA10" s="184" t="s">
        <v>1401</v>
      </c>
      <c r="AF10" t="s">
        <v>1678</v>
      </c>
      <c r="AG10" s="124" t="e">
        <f>NPWP</f>
        <v>#N/A</v>
      </c>
      <c r="AT10" s="186"/>
      <c r="AU10" s="110"/>
      <c r="AV10" s="110"/>
      <c r="AW10" s="110"/>
      <c r="AX10" s="110"/>
      <c r="AY10" s="110"/>
      <c r="AZ10" s="110"/>
      <c r="BA10" s="110"/>
      <c r="BB10" s="110"/>
      <c r="BC10" s="110"/>
      <c r="BD10" s="110"/>
      <c r="BE10" s="110"/>
      <c r="BF10" s="110"/>
      <c r="BG10" s="110"/>
      <c r="BH10" s="110"/>
      <c r="BI10" s="110"/>
      <c r="BJ10" s="110"/>
      <c r="BK10" s="110"/>
      <c r="BL10" s="110"/>
      <c r="BM10" s="110"/>
      <c r="BN10" s="110"/>
      <c r="BO10" s="110"/>
      <c r="BP10" s="110"/>
      <c r="BQ10" s="110"/>
      <c r="BR10" s="110"/>
      <c r="BS10" s="110"/>
      <c r="BT10" s="110"/>
      <c r="BU10" s="110"/>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row>
    <row r="11" spans="1:102" ht="14.25" customHeight="1" x14ac:dyDescent="0.25">
      <c r="G11" s="806"/>
      <c r="H11" s="794"/>
      <c r="I11" s="794"/>
      <c r="J11" s="794"/>
      <c r="K11" s="794"/>
      <c r="L11" s="794"/>
      <c r="M11" s="794"/>
      <c r="N11" s="794"/>
      <c r="O11" s="794"/>
      <c r="P11" s="794"/>
      <c r="Q11" s="794"/>
      <c r="R11" s="794"/>
      <c r="S11" s="794"/>
      <c r="T11" s="794"/>
      <c r="U11" s="794"/>
      <c r="V11" s="794"/>
      <c r="W11" s="794"/>
      <c r="X11" s="794"/>
      <c r="Y11" s="794"/>
      <c r="Z11" s="807"/>
      <c r="AA11" s="187" t="s">
        <v>1679</v>
      </c>
      <c r="AB11" s="188"/>
      <c r="AC11" s="188"/>
      <c r="AD11" s="188"/>
      <c r="AE11" s="188"/>
      <c r="AF11" s="188" t="s">
        <v>1678</v>
      </c>
      <c r="AG11" s="190" t="e">
        <f>ID_MS_TH_PJK</f>
        <v>#N/A</v>
      </c>
      <c r="AH11" s="188"/>
      <c r="AI11" s="188"/>
      <c r="AJ11" s="188"/>
      <c r="AK11" s="188"/>
      <c r="AL11" s="188"/>
      <c r="AM11" s="188"/>
      <c r="AN11" s="188"/>
      <c r="AO11" s="188"/>
      <c r="AP11" s="188"/>
      <c r="AQ11" s="188"/>
      <c r="AR11" s="188"/>
      <c r="AS11" s="188"/>
      <c r="AT11" s="191"/>
      <c r="AU11" s="110"/>
      <c r="AV11" s="110"/>
      <c r="AW11" s="110"/>
      <c r="AX11" s="110"/>
      <c r="AY11" s="110"/>
      <c r="AZ11" s="110"/>
      <c r="BA11" s="110"/>
      <c r="BB11" s="110"/>
      <c r="BC11" s="110"/>
      <c r="BD11" s="110"/>
      <c r="BE11" s="110"/>
      <c r="BF11" s="110"/>
      <c r="BG11" s="110"/>
      <c r="BH11" s="110"/>
      <c r="BI11" s="110"/>
      <c r="BJ11" s="110"/>
      <c r="BK11" s="110"/>
      <c r="BL11" s="110"/>
      <c r="BM11" s="110"/>
      <c r="BN11" s="110"/>
      <c r="BO11" s="110"/>
      <c r="BP11" s="110"/>
      <c r="BQ11" s="110"/>
      <c r="BR11" s="110"/>
      <c r="BS11" s="110"/>
      <c r="BT11" s="110"/>
      <c r="BU11" s="11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row>
    <row r="12" spans="1:102" ht="14.25" customHeight="1" x14ac:dyDescent="0.25">
      <c r="B12" s="762" t="s">
        <v>106</v>
      </c>
      <c r="C12" s="761"/>
      <c r="D12" s="761"/>
      <c r="E12" s="761"/>
      <c r="AL12" s="110"/>
      <c r="AM12" s="110"/>
      <c r="AN12" s="110"/>
      <c r="AO12" s="110"/>
      <c r="AP12" s="110"/>
      <c r="AQ12" s="110"/>
      <c r="AR12" s="110"/>
      <c r="AS12" s="110"/>
      <c r="AT12" s="110"/>
      <c r="AU12" s="110"/>
      <c r="AV12" s="110"/>
      <c r="AW12" s="110"/>
      <c r="AX12" s="110"/>
      <c r="AY12" s="110"/>
      <c r="AZ12" s="110"/>
      <c r="BA12" s="110"/>
      <c r="BB12" s="110"/>
      <c r="BC12" s="110"/>
      <c r="BD12" s="110"/>
      <c r="BE12" s="110"/>
      <c r="BF12" s="110"/>
      <c r="BG12" s="110"/>
      <c r="BH12" s="110"/>
      <c r="BI12" s="110"/>
      <c r="BJ12" s="110"/>
      <c r="BK12" s="110"/>
      <c r="BL12" s="110"/>
      <c r="BM12" s="110"/>
      <c r="BN12" s="110"/>
      <c r="BO12" s="110"/>
      <c r="BP12" s="110"/>
      <c r="BQ12" s="110"/>
      <c r="BR12" s="110"/>
      <c r="BS12" s="110"/>
      <c r="BT12" s="110"/>
      <c r="BU12" s="110"/>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row>
    <row r="13" spans="1:102" ht="14.25" customHeight="1" x14ac:dyDescent="0.25">
      <c r="B13" s="962" t="str">
        <f>HYPERLINK("#'"&amp;'EWS DIRECTORY'!$J$243&amp;"'!A1",'EWS DIRECTORY'!$J$243)</f>
        <v>F-4</v>
      </c>
      <c r="C13" s="761"/>
      <c r="D13" s="761"/>
      <c r="E13" s="761"/>
      <c r="G13" t="s">
        <v>1775</v>
      </c>
      <c r="AL13" s="110"/>
      <c r="AM13" s="110"/>
      <c r="AN13" s="110"/>
      <c r="AO13" s="110"/>
      <c r="AP13" s="110"/>
      <c r="AQ13" s="110"/>
      <c r="AR13" s="110"/>
      <c r="AS13" s="110"/>
      <c r="AT13" s="110"/>
      <c r="AU13" s="110"/>
      <c r="AV13" s="110"/>
      <c r="AW13" s="110"/>
      <c r="AX13" s="110"/>
      <c r="AY13" s="110"/>
      <c r="AZ13" s="110"/>
      <c r="BA13" s="110"/>
      <c r="BB13" s="110"/>
      <c r="BC13" s="110"/>
      <c r="BD13" s="110"/>
      <c r="BE13" s="110"/>
      <c r="BF13" s="110"/>
      <c r="BG13" s="110"/>
      <c r="BH13" s="110"/>
      <c r="BI13" s="110"/>
      <c r="BJ13" s="110"/>
      <c r="BK13" s="110"/>
      <c r="BL13" s="110"/>
      <c r="BM13" s="110"/>
      <c r="BN13" s="110"/>
      <c r="BO13" s="110"/>
      <c r="BP13" s="110"/>
      <c r="BQ13" s="110"/>
      <c r="BR13" s="110"/>
      <c r="BS13" s="110"/>
      <c r="BT13" s="110"/>
      <c r="BU13" s="110"/>
      <c r="BV13" s="110"/>
      <c r="BW13" s="110"/>
      <c r="BX13" s="110"/>
      <c r="BY13" s="110"/>
      <c r="BZ13" s="110"/>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row>
    <row r="14" spans="1:102" ht="14.25" customHeight="1" x14ac:dyDescent="0.25">
      <c r="B14" s="927" t="str">
        <f>HYPERLINK("#'"&amp;'EWS DIRECTORY'!$J$244&amp;"'!A1",'EWS DIRECTORY'!$J$244)</f>
        <v>F-4-1</v>
      </c>
      <c r="C14" s="761"/>
      <c r="D14" s="761"/>
      <c r="E14" s="761"/>
      <c r="G14" s="949" t="s">
        <v>1445</v>
      </c>
      <c r="H14" s="949" t="s">
        <v>1707</v>
      </c>
      <c r="I14" s="789"/>
      <c r="J14" s="789"/>
      <c r="K14" s="789"/>
      <c r="L14" s="789"/>
      <c r="M14" s="789"/>
      <c r="N14" s="789"/>
      <c r="O14" s="789"/>
      <c r="P14" s="789"/>
      <c r="Q14" s="789"/>
      <c r="R14" s="789"/>
      <c r="S14" s="789"/>
      <c r="T14" s="790"/>
      <c r="U14" s="949" t="s">
        <v>1708</v>
      </c>
      <c r="V14" s="790"/>
      <c r="W14" s="969" t="s">
        <v>1776</v>
      </c>
      <c r="X14" s="764"/>
      <c r="Y14" s="764"/>
      <c r="Z14" s="764"/>
      <c r="AA14" s="764"/>
      <c r="AB14" s="764"/>
      <c r="AC14" s="764"/>
      <c r="AD14" s="764"/>
      <c r="AE14" s="764"/>
      <c r="AF14" s="764"/>
      <c r="AG14" s="764"/>
      <c r="AH14" s="764"/>
      <c r="AI14" s="764"/>
      <c r="AJ14" s="764"/>
      <c r="AK14" s="764"/>
      <c r="AL14" s="764"/>
      <c r="AM14" s="764"/>
      <c r="AN14" s="764"/>
      <c r="AO14" s="764"/>
      <c r="AP14" s="764"/>
      <c r="AQ14" s="764"/>
      <c r="AR14" s="764"/>
      <c r="AS14" s="764"/>
      <c r="AT14" s="764"/>
      <c r="AU14" s="764"/>
      <c r="AV14" s="764"/>
      <c r="AW14" s="764"/>
      <c r="AX14" s="764"/>
      <c r="AY14" s="764"/>
      <c r="AZ14" s="764"/>
      <c r="BA14" s="764"/>
      <c r="BB14" s="764"/>
      <c r="BC14" s="764"/>
      <c r="BD14" s="764"/>
      <c r="BE14" s="764"/>
      <c r="BF14" s="764"/>
      <c r="BG14" s="764"/>
      <c r="BH14" s="764"/>
      <c r="BI14" s="764"/>
      <c r="BJ14" s="764"/>
      <c r="BK14" s="764"/>
      <c r="BL14" s="764"/>
      <c r="BM14" s="764"/>
      <c r="BN14" s="764"/>
      <c r="BO14" s="764"/>
      <c r="BP14" s="764"/>
      <c r="BQ14" s="764"/>
      <c r="BR14" s="764"/>
      <c r="BS14" s="764"/>
      <c r="BT14" s="764"/>
      <c r="BU14" s="764"/>
      <c r="BV14" s="764"/>
      <c r="BW14" s="764"/>
      <c r="BX14" s="764"/>
      <c r="BY14" s="764"/>
      <c r="BZ14" s="764"/>
      <c r="CA14" s="764"/>
      <c r="CB14" s="764"/>
      <c r="CC14" s="764"/>
      <c r="CD14" s="764"/>
      <c r="CE14" s="764"/>
      <c r="CF14" s="764"/>
      <c r="CG14" s="764"/>
      <c r="CH14" s="764"/>
      <c r="CI14" s="764"/>
      <c r="CJ14" s="764"/>
      <c r="CK14" s="764"/>
      <c r="CL14" s="764"/>
      <c r="CM14" s="764"/>
      <c r="CN14" s="764"/>
      <c r="CO14" s="764"/>
      <c r="CP14" s="764"/>
      <c r="CQ14" s="764"/>
      <c r="CR14" s="764"/>
      <c r="CS14" s="765"/>
      <c r="CT14" s="967" t="s">
        <v>1772</v>
      </c>
      <c r="CU14" s="789"/>
      <c r="CV14" s="789"/>
      <c r="CW14" s="789"/>
      <c r="CX14" s="790"/>
    </row>
    <row r="15" spans="1:102" ht="14.25" customHeight="1" x14ac:dyDescent="0.25">
      <c r="B15" s="929" t="str">
        <f>HYPERLINK("#'"&amp;'EWS DIRECTORY'!$J$245&amp;"'!A1",'EWS DIRECTORY'!$J$245)</f>
        <v>F-4-1-1</v>
      </c>
      <c r="C15" s="761"/>
      <c r="D15" s="761"/>
      <c r="E15" s="761"/>
      <c r="G15" s="975"/>
      <c r="H15" s="804"/>
      <c r="I15" s="940"/>
      <c r="J15" s="940"/>
      <c r="K15" s="940"/>
      <c r="L15" s="940"/>
      <c r="M15" s="940"/>
      <c r="N15" s="940"/>
      <c r="O15" s="940"/>
      <c r="P15" s="940"/>
      <c r="Q15" s="940"/>
      <c r="R15" s="940"/>
      <c r="S15" s="940"/>
      <c r="T15" s="805"/>
      <c r="U15" s="804"/>
      <c r="V15" s="805"/>
      <c r="W15" s="949" t="s">
        <v>1777</v>
      </c>
      <c r="X15" s="789"/>
      <c r="Y15" s="789"/>
      <c r="Z15" s="789"/>
      <c r="AA15" s="790"/>
      <c r="AB15" s="963" t="s">
        <v>1778</v>
      </c>
      <c r="AC15" s="764"/>
      <c r="AD15" s="764"/>
      <c r="AE15" s="764"/>
      <c r="AF15" s="764"/>
      <c r="AG15" s="764"/>
      <c r="AH15" s="764"/>
      <c r="AI15" s="764"/>
      <c r="AJ15" s="764"/>
      <c r="AK15" s="764"/>
      <c r="AL15" s="764"/>
      <c r="AM15" s="764"/>
      <c r="AN15" s="764"/>
      <c r="AO15" s="764"/>
      <c r="AP15" s="764"/>
      <c r="AQ15" s="764"/>
      <c r="AR15" s="764"/>
      <c r="AS15" s="764"/>
      <c r="AT15" s="764"/>
      <c r="AU15" s="764"/>
      <c r="AV15" s="764"/>
      <c r="AW15" s="764"/>
      <c r="AX15" s="764"/>
      <c r="AY15" s="764"/>
      <c r="AZ15" s="764"/>
      <c r="BA15" s="764"/>
      <c r="BB15" s="764"/>
      <c r="BC15" s="764"/>
      <c r="BD15" s="764"/>
      <c r="BE15" s="764"/>
      <c r="BF15" s="764"/>
      <c r="BG15" s="764"/>
      <c r="BH15" s="764"/>
      <c r="BI15" s="764"/>
      <c r="BJ15" s="764"/>
      <c r="BK15" s="764"/>
      <c r="BL15" s="764"/>
      <c r="BM15" s="764"/>
      <c r="BN15" s="764"/>
      <c r="BO15" s="764"/>
      <c r="BP15" s="764"/>
      <c r="BQ15" s="764"/>
      <c r="BR15" s="764"/>
      <c r="BS15" s="764"/>
      <c r="BT15" s="764"/>
      <c r="BU15" s="764"/>
      <c r="BV15" s="764"/>
      <c r="BW15" s="764"/>
      <c r="BX15" s="764"/>
      <c r="BY15" s="764"/>
      <c r="BZ15" s="764"/>
      <c r="CA15" s="764"/>
      <c r="CB15" s="764"/>
      <c r="CC15" s="764"/>
      <c r="CD15" s="764"/>
      <c r="CE15" s="764"/>
      <c r="CF15" s="764"/>
      <c r="CG15" s="764"/>
      <c r="CH15" s="764"/>
      <c r="CI15" s="764"/>
      <c r="CJ15" s="764"/>
      <c r="CK15" s="764"/>
      <c r="CL15" s="764"/>
      <c r="CM15" s="764"/>
      <c r="CN15" s="764"/>
      <c r="CO15" s="764"/>
      <c r="CP15" s="764"/>
      <c r="CQ15" s="764"/>
      <c r="CR15" s="764"/>
      <c r="CS15" s="765"/>
      <c r="CT15" s="804"/>
      <c r="CU15" s="940"/>
      <c r="CV15" s="940"/>
      <c r="CW15" s="940"/>
      <c r="CX15" s="805"/>
    </row>
    <row r="16" spans="1:102" ht="14.4" customHeight="1" x14ac:dyDescent="0.25">
      <c r="A16" s="110" t="e" cm="1" vm="3">
        <f t="array" aca="1" ref="A16" ca="1">_xlfn._xlws.FILTER(M16:M50,M16:M50&lt;&gt;"")</f>
        <v>#VALUE!</v>
      </c>
      <c r="B16" s="929" t="str">
        <f>HYPERLINK("#'"&amp;'EWS DIRECTORY'!$J$246&amp;"'!A1",'EWS DIRECTORY'!$J$246)</f>
        <v>F-4-1-2</v>
      </c>
      <c r="C16" s="761"/>
      <c r="D16" s="761"/>
      <c r="E16" s="761"/>
      <c r="G16" s="769"/>
      <c r="H16" s="806"/>
      <c r="I16" s="794"/>
      <c r="J16" s="794"/>
      <c r="K16" s="794"/>
      <c r="L16" s="794"/>
      <c r="M16" s="794"/>
      <c r="N16" s="794"/>
      <c r="O16" s="794"/>
      <c r="P16" s="794"/>
      <c r="Q16" s="794"/>
      <c r="R16" s="794"/>
      <c r="S16" s="794"/>
      <c r="T16" s="807"/>
      <c r="U16" s="806"/>
      <c r="V16" s="807"/>
      <c r="W16" s="806"/>
      <c r="X16" s="794"/>
      <c r="Y16" s="794"/>
      <c r="Z16" s="794"/>
      <c r="AA16" s="807"/>
      <c r="AB16" s="946" t="e">
        <f>MASTER!$N$5</f>
        <v>#N/A</v>
      </c>
      <c r="AC16" s="764"/>
      <c r="AD16" s="764"/>
      <c r="AE16" s="764"/>
      <c r="AF16" s="765"/>
      <c r="AG16" s="946" t="e">
        <f>MASTER!$N$6</f>
        <v>#N/A</v>
      </c>
      <c r="AH16" s="764"/>
      <c r="AI16" s="764"/>
      <c r="AJ16" s="764"/>
      <c r="AK16" s="765"/>
      <c r="AL16" s="946" t="e">
        <f>MASTER!$N$7</f>
        <v>#N/A</v>
      </c>
      <c r="AM16" s="764"/>
      <c r="AN16" s="764"/>
      <c r="AO16" s="764"/>
      <c r="AP16" s="765"/>
      <c r="AQ16" s="946" t="e">
        <f>MASTER!$N$8</f>
        <v>#N/A</v>
      </c>
      <c r="AR16" s="764"/>
      <c r="AS16" s="764"/>
      <c r="AT16" s="764"/>
      <c r="AU16" s="765"/>
      <c r="AV16" s="946" t="e">
        <f>MASTER!$N$9</f>
        <v>#N/A</v>
      </c>
      <c r="AW16" s="764"/>
      <c r="AX16" s="764"/>
      <c r="AY16" s="764"/>
      <c r="AZ16" s="765"/>
      <c r="BA16" s="946" t="e">
        <f>MASTER!$N$10</f>
        <v>#N/A</v>
      </c>
      <c r="BB16" s="764"/>
      <c r="BC16" s="764"/>
      <c r="BD16" s="764"/>
      <c r="BE16" s="765"/>
      <c r="BF16" s="946" t="e">
        <f>MASTER!$N$11</f>
        <v>#N/A</v>
      </c>
      <c r="BG16" s="764"/>
      <c r="BH16" s="764"/>
      <c r="BI16" s="764"/>
      <c r="BJ16" s="765"/>
      <c r="BK16" s="946" t="e">
        <f>MASTER!$N$12</f>
        <v>#N/A</v>
      </c>
      <c r="BL16" s="764"/>
      <c r="BM16" s="764"/>
      <c r="BN16" s="764"/>
      <c r="BO16" s="765"/>
      <c r="BP16" s="946" t="e">
        <f>MASTER!$N$13</f>
        <v>#N/A</v>
      </c>
      <c r="BQ16" s="764"/>
      <c r="BR16" s="764"/>
      <c r="BS16" s="764"/>
      <c r="BT16" s="765"/>
      <c r="BU16" s="946" t="e">
        <f>MASTER!$N$14</f>
        <v>#N/A</v>
      </c>
      <c r="BV16" s="764"/>
      <c r="BW16" s="764"/>
      <c r="BX16" s="764"/>
      <c r="BY16" s="765"/>
      <c r="BZ16" s="946" t="e">
        <f>MASTER!$N$15</f>
        <v>#N/A</v>
      </c>
      <c r="CA16" s="764"/>
      <c r="CB16" s="764"/>
      <c r="CC16" s="764"/>
      <c r="CD16" s="765"/>
      <c r="CE16" s="946" t="e">
        <f>MASTER!$N$16</f>
        <v>#N/A</v>
      </c>
      <c r="CF16" s="764"/>
      <c r="CG16" s="764"/>
      <c r="CH16" s="764"/>
      <c r="CI16" s="765"/>
      <c r="CJ16" s="963" t="s">
        <v>1769</v>
      </c>
      <c r="CK16" s="764"/>
      <c r="CL16" s="764"/>
      <c r="CM16" s="764"/>
      <c r="CN16" s="765"/>
      <c r="CO16" s="963" t="s">
        <v>1770</v>
      </c>
      <c r="CP16" s="764"/>
      <c r="CQ16" s="764"/>
      <c r="CR16" s="764"/>
      <c r="CS16" s="765"/>
      <c r="CT16" s="806"/>
      <c r="CU16" s="794"/>
      <c r="CV16" s="794"/>
      <c r="CW16" s="794"/>
      <c r="CX16" s="807"/>
    </row>
    <row r="17" spans="1:102" ht="14.25" customHeight="1" x14ac:dyDescent="0.25">
      <c r="A17" s="110" t="s">
        <v>2032</v>
      </c>
      <c r="B17" s="929" t="str">
        <f>HYPERLINK("#'"&amp;'EWS DIRECTORY'!$J$247&amp;"'!A1",'EWS DIRECTORY'!$J$247)</f>
        <v>F-4-1-3</v>
      </c>
      <c r="C17" s="761"/>
      <c r="D17" s="761"/>
      <c r="E17" s="761"/>
      <c r="G17" s="289"/>
      <c r="U17" s="436"/>
      <c r="V17" s="204"/>
      <c r="W17" s="952"/>
      <c r="X17" s="940"/>
      <c r="Y17" s="940"/>
      <c r="Z17" s="940"/>
      <c r="AA17" s="805"/>
      <c r="AB17" s="952"/>
      <c r="AC17" s="940"/>
      <c r="AD17" s="940"/>
      <c r="AE17" s="940"/>
      <c r="AF17" s="805"/>
      <c r="AG17" s="952"/>
      <c r="AH17" s="940"/>
      <c r="AI17" s="940"/>
      <c r="AJ17" s="940"/>
      <c r="AK17" s="805"/>
      <c r="AL17" s="952"/>
      <c r="AM17" s="940"/>
      <c r="AN17" s="940"/>
      <c r="AO17" s="940"/>
      <c r="AP17" s="805"/>
      <c r="AQ17" s="952"/>
      <c r="AR17" s="940"/>
      <c r="AS17" s="940"/>
      <c r="AT17" s="940"/>
      <c r="AU17" s="805"/>
      <c r="AV17" s="952"/>
      <c r="AW17" s="940"/>
      <c r="AX17" s="940"/>
      <c r="AY17" s="940"/>
      <c r="AZ17" s="805"/>
      <c r="BA17" s="952"/>
      <c r="BB17" s="940"/>
      <c r="BC17" s="940"/>
      <c r="BD17" s="940"/>
      <c r="BE17" s="805"/>
      <c r="BF17" s="952"/>
      <c r="BG17" s="940"/>
      <c r="BH17" s="940"/>
      <c r="BI17" s="940"/>
      <c r="BJ17" s="805"/>
      <c r="BK17" s="952"/>
      <c r="BL17" s="940"/>
      <c r="BM17" s="940"/>
      <c r="BN17" s="940"/>
      <c r="BO17" s="805"/>
      <c r="BP17" s="952"/>
      <c r="BQ17" s="940"/>
      <c r="BR17" s="940"/>
      <c r="BS17" s="940"/>
      <c r="BT17" s="805"/>
      <c r="BU17" s="952"/>
      <c r="BV17" s="940"/>
      <c r="BW17" s="940"/>
      <c r="BX17" s="940"/>
      <c r="BY17" s="805"/>
      <c r="BZ17" s="952"/>
      <c r="CA17" s="940"/>
      <c r="CB17" s="940"/>
      <c r="CC17" s="940"/>
      <c r="CD17" s="805"/>
      <c r="CE17" s="952"/>
      <c r="CF17" s="940"/>
      <c r="CG17" s="940"/>
      <c r="CH17" s="940"/>
      <c r="CI17" s="805"/>
      <c r="CJ17" s="952"/>
      <c r="CK17" s="940"/>
      <c r="CL17" s="940"/>
      <c r="CM17" s="940"/>
      <c r="CN17" s="805"/>
      <c r="CO17" s="952"/>
      <c r="CP17" s="940"/>
      <c r="CQ17" s="940"/>
      <c r="CR17" s="940"/>
      <c r="CS17" s="805"/>
      <c r="CT17" s="952"/>
      <c r="CU17" s="940"/>
      <c r="CV17" s="940"/>
      <c r="CW17" s="940"/>
      <c r="CX17" s="805"/>
    </row>
    <row r="18" spans="1:102" ht="14.4" customHeight="1" x14ac:dyDescent="0.25">
      <c r="A18" s="110" t="str" cm="1">
        <f t="array" ref="A18:A23">_xlfn._xlws.FILTER(M18:M52,M18:M52&lt;&gt;"")</f>
        <v>Berdasarkan Data Internal dan Eksternal yang dimiliki DJP</v>
      </c>
      <c r="B18" s="929" t="str">
        <f>HYPERLINK("#'"&amp;'EWS DIRECTORY'!$J$248&amp;"'!A1",'EWS DIRECTORY'!$J$248)</f>
        <v>F-4-1-4</v>
      </c>
      <c r="C18" s="761"/>
      <c r="D18" s="761"/>
      <c r="E18" s="761"/>
      <c r="G18" s="52">
        <v>1</v>
      </c>
      <c r="H18" s="944" t="str">
        <f>'F-4'!$G$9</f>
        <v>Penghasilan Luar Usaha Lainnya</v>
      </c>
      <c r="I18" s="940"/>
      <c r="J18" s="940"/>
      <c r="K18" s="940"/>
      <c r="L18" s="53" t="s">
        <v>1681</v>
      </c>
      <c r="M18" s="1158" t="s">
        <v>1442</v>
      </c>
      <c r="N18" s="940"/>
      <c r="O18" s="940"/>
      <c r="P18" s="940"/>
      <c r="Q18" s="940"/>
      <c r="R18" s="940"/>
      <c r="S18" s="940"/>
      <c r="T18" s="805"/>
      <c r="U18" s="964" t="s">
        <v>577</v>
      </c>
      <c r="V18" s="805"/>
      <c r="W18" s="1157">
        <f>'F-4'!$U$32</f>
        <v>0</v>
      </c>
      <c r="X18" s="940"/>
      <c r="Y18" s="940"/>
      <c r="Z18" s="940"/>
      <c r="AA18" s="805"/>
      <c r="AB18" s="945"/>
      <c r="AC18" s="940"/>
      <c r="AD18" s="940"/>
      <c r="AE18" s="940"/>
      <c r="AF18" s="805"/>
      <c r="AG18" s="945"/>
      <c r="AH18" s="940"/>
      <c r="AI18" s="940"/>
      <c r="AJ18" s="940"/>
      <c r="AK18" s="805"/>
      <c r="AL18" s="945"/>
      <c r="AM18" s="940"/>
      <c r="AN18" s="940"/>
      <c r="AO18" s="940"/>
      <c r="AP18" s="805"/>
      <c r="AQ18" s="945"/>
      <c r="AR18" s="940"/>
      <c r="AS18" s="940"/>
      <c r="AT18" s="940"/>
      <c r="AU18" s="805"/>
      <c r="AV18" s="945"/>
      <c r="AW18" s="940"/>
      <c r="AX18" s="940"/>
      <c r="AY18" s="940"/>
      <c r="AZ18" s="805"/>
      <c r="BA18" s="945"/>
      <c r="BB18" s="940"/>
      <c r="BC18" s="940"/>
      <c r="BD18" s="940"/>
      <c r="BE18" s="805"/>
      <c r="BF18" s="945"/>
      <c r="BG18" s="940"/>
      <c r="BH18" s="940"/>
      <c r="BI18" s="940"/>
      <c r="BJ18" s="805"/>
      <c r="BK18" s="945"/>
      <c r="BL18" s="940"/>
      <c r="BM18" s="940"/>
      <c r="BN18" s="940"/>
      <c r="BO18" s="805"/>
      <c r="BP18" s="945"/>
      <c r="BQ18" s="940"/>
      <c r="BR18" s="940"/>
      <c r="BS18" s="940"/>
      <c r="BT18" s="805"/>
      <c r="BU18" s="945"/>
      <c r="BV18" s="940"/>
      <c r="BW18" s="940"/>
      <c r="BX18" s="940"/>
      <c r="BY18" s="805"/>
      <c r="BZ18" s="945"/>
      <c r="CA18" s="940"/>
      <c r="CB18" s="940"/>
      <c r="CC18" s="940"/>
      <c r="CD18" s="805"/>
      <c r="CE18" s="945"/>
      <c r="CF18" s="940"/>
      <c r="CG18" s="940"/>
      <c r="CH18" s="940"/>
      <c r="CI18" s="805"/>
      <c r="CJ18" s="955">
        <f>'F-4-1-1'!AT24+'F-4-1-1'!AT51</f>
        <v>0</v>
      </c>
      <c r="CK18" s="940"/>
      <c r="CL18" s="940"/>
      <c r="CM18" s="940"/>
      <c r="CN18" s="805"/>
      <c r="CO18" s="955">
        <f>IF(CJ18&gt;0,CJ18,SUM(AB18:CI18))</f>
        <v>0</v>
      </c>
      <c r="CP18" s="940"/>
      <c r="CQ18" s="940"/>
      <c r="CR18" s="940"/>
      <c r="CS18" s="805"/>
      <c r="CT18" s="955">
        <f>CO18-W18</f>
        <v>0</v>
      </c>
      <c r="CU18" s="940"/>
      <c r="CV18" s="940"/>
      <c r="CW18" s="940"/>
      <c r="CX18" s="805"/>
    </row>
    <row r="19" spans="1:102" ht="14.4" customHeight="1" x14ac:dyDescent="0.25">
      <c r="A19" s="110" t="str">
        <v>Berdasarkan Analisis SPT dan Laporan Keuangan</v>
      </c>
      <c r="B19" s="929" t="str">
        <f>HYPERLINK("#'"&amp;'EWS DIRECTORY'!$J$249&amp;"'!A1",'EWS DIRECTORY'!$J$249)</f>
        <v>F-4-1-5</v>
      </c>
      <c r="C19" s="761"/>
      <c r="D19" s="761"/>
      <c r="E19" s="761"/>
      <c r="G19" s="289"/>
      <c r="H19" s="804"/>
      <c r="I19" s="940"/>
      <c r="J19" s="940"/>
      <c r="K19" s="940"/>
      <c r="M19" s="940"/>
      <c r="N19" s="940"/>
      <c r="O19" s="940"/>
      <c r="P19" s="940"/>
      <c r="Q19" s="940"/>
      <c r="R19" s="940"/>
      <c r="S19" s="940"/>
      <c r="T19" s="805"/>
      <c r="U19" s="964"/>
      <c r="V19" s="805"/>
      <c r="W19" s="1157"/>
      <c r="X19" s="940"/>
      <c r="Y19" s="940"/>
      <c r="Z19" s="940"/>
      <c r="AA19" s="805"/>
      <c r="AB19" s="952"/>
      <c r="AC19" s="940"/>
      <c r="AD19" s="940"/>
      <c r="AE19" s="940"/>
      <c r="AF19" s="805"/>
      <c r="AG19" s="952"/>
      <c r="AH19" s="940"/>
      <c r="AI19" s="940"/>
      <c r="AJ19" s="940"/>
      <c r="AK19" s="805"/>
      <c r="AL19" s="952"/>
      <c r="AM19" s="940"/>
      <c r="AN19" s="940"/>
      <c r="AO19" s="940"/>
      <c r="AP19" s="805"/>
      <c r="AQ19" s="952"/>
      <c r="AR19" s="940"/>
      <c r="AS19" s="940"/>
      <c r="AT19" s="940"/>
      <c r="AU19" s="805"/>
      <c r="AV19" s="952"/>
      <c r="AW19" s="940"/>
      <c r="AX19" s="940"/>
      <c r="AY19" s="940"/>
      <c r="AZ19" s="805"/>
      <c r="BA19" s="952"/>
      <c r="BB19" s="940"/>
      <c r="BC19" s="940"/>
      <c r="BD19" s="940"/>
      <c r="BE19" s="805"/>
      <c r="BF19" s="952"/>
      <c r="BG19" s="940"/>
      <c r="BH19" s="940"/>
      <c r="BI19" s="940"/>
      <c r="BJ19" s="805"/>
      <c r="BK19" s="952"/>
      <c r="BL19" s="940"/>
      <c r="BM19" s="940"/>
      <c r="BN19" s="940"/>
      <c r="BO19" s="805"/>
      <c r="BP19" s="952"/>
      <c r="BQ19" s="940"/>
      <c r="BR19" s="940"/>
      <c r="BS19" s="940"/>
      <c r="BT19" s="805"/>
      <c r="BU19" s="952"/>
      <c r="BV19" s="940"/>
      <c r="BW19" s="940"/>
      <c r="BX19" s="940"/>
      <c r="BY19" s="805"/>
      <c r="BZ19" s="952"/>
      <c r="CA19" s="940"/>
      <c r="CB19" s="940"/>
      <c r="CC19" s="940"/>
      <c r="CD19" s="805"/>
      <c r="CE19" s="952"/>
      <c r="CF19" s="940"/>
      <c r="CG19" s="940"/>
      <c r="CH19" s="940"/>
      <c r="CI19" s="805"/>
      <c r="CJ19" s="952"/>
      <c r="CK19" s="940"/>
      <c r="CL19" s="940"/>
      <c r="CM19" s="940"/>
      <c r="CN19" s="805"/>
      <c r="CO19" s="952"/>
      <c r="CP19" s="940"/>
      <c r="CQ19" s="940"/>
      <c r="CR19" s="940"/>
      <c r="CS19" s="805"/>
      <c r="CT19" s="952"/>
      <c r="CU19" s="940"/>
      <c r="CV19" s="940"/>
      <c r="CW19" s="940"/>
      <c r="CX19" s="805"/>
    </row>
    <row r="20" spans="1:102" ht="14.4" customHeight="1" x14ac:dyDescent="0.25">
      <c r="A20" s="110" t="str">
        <v>Berdasarkan pemeriksaan langsung terhadap bukti pendukung</v>
      </c>
      <c r="B20" s="929" t="str">
        <f>HYPERLINK("#'"&amp;'EWS DIRECTORY'!$J$250&amp;"'!A1",'EWS DIRECTORY'!$J$250)</f>
        <v>F-4-1-6</v>
      </c>
      <c r="C20" s="761"/>
      <c r="D20" s="761"/>
      <c r="E20" s="761"/>
      <c r="G20" s="52">
        <v>2</v>
      </c>
      <c r="H20" s="944" t="str">
        <f>'F-4'!$G$9</f>
        <v>Penghasilan Luar Usaha Lainnya</v>
      </c>
      <c r="I20" s="940"/>
      <c r="J20" s="940"/>
      <c r="K20" s="940"/>
      <c r="L20" s="53" t="s">
        <v>1681</v>
      </c>
      <c r="M20" s="1158" t="s">
        <v>1449</v>
      </c>
      <c r="N20" s="940"/>
      <c r="O20" s="940"/>
      <c r="P20" s="940"/>
      <c r="Q20" s="940"/>
      <c r="R20" s="940"/>
      <c r="S20" s="940"/>
      <c r="T20" s="805"/>
      <c r="U20" s="964" t="s">
        <v>579</v>
      </c>
      <c r="V20" s="805"/>
      <c r="W20" s="1157">
        <f>'F-4'!$U$32</f>
        <v>0</v>
      </c>
      <c r="X20" s="940"/>
      <c r="Y20" s="940"/>
      <c r="Z20" s="940"/>
      <c r="AA20" s="805"/>
      <c r="AB20" s="945"/>
      <c r="AC20" s="940"/>
      <c r="AD20" s="940"/>
      <c r="AE20" s="940"/>
      <c r="AF20" s="805"/>
      <c r="AG20" s="945"/>
      <c r="AH20" s="940"/>
      <c r="AI20" s="940"/>
      <c r="AJ20" s="940"/>
      <c r="AK20" s="805"/>
      <c r="AL20" s="945"/>
      <c r="AM20" s="940"/>
      <c r="AN20" s="940"/>
      <c r="AO20" s="940"/>
      <c r="AP20" s="805"/>
      <c r="AQ20" s="945"/>
      <c r="AR20" s="940"/>
      <c r="AS20" s="940"/>
      <c r="AT20" s="940"/>
      <c r="AU20" s="805"/>
      <c r="AV20" s="945"/>
      <c r="AW20" s="940"/>
      <c r="AX20" s="940"/>
      <c r="AY20" s="940"/>
      <c r="AZ20" s="805"/>
      <c r="BA20" s="945"/>
      <c r="BB20" s="940"/>
      <c r="BC20" s="940"/>
      <c r="BD20" s="940"/>
      <c r="BE20" s="805"/>
      <c r="BF20" s="945"/>
      <c r="BG20" s="940"/>
      <c r="BH20" s="940"/>
      <c r="BI20" s="940"/>
      <c r="BJ20" s="805"/>
      <c r="BK20" s="945"/>
      <c r="BL20" s="940"/>
      <c r="BM20" s="940"/>
      <c r="BN20" s="940"/>
      <c r="BO20" s="805"/>
      <c r="BP20" s="945"/>
      <c r="BQ20" s="940"/>
      <c r="BR20" s="940"/>
      <c r="BS20" s="940"/>
      <c r="BT20" s="805"/>
      <c r="BU20" s="945"/>
      <c r="BV20" s="940"/>
      <c r="BW20" s="940"/>
      <c r="BX20" s="940"/>
      <c r="BY20" s="805"/>
      <c r="BZ20" s="945"/>
      <c r="CA20" s="940"/>
      <c r="CB20" s="940"/>
      <c r="CC20" s="940"/>
      <c r="CD20" s="805"/>
      <c r="CE20" s="945"/>
      <c r="CF20" s="940"/>
      <c r="CG20" s="940"/>
      <c r="CH20" s="940"/>
      <c r="CI20" s="805"/>
      <c r="CJ20" s="955">
        <f>'F-4-1-2'!AO19</f>
        <v>0</v>
      </c>
      <c r="CK20" s="940"/>
      <c r="CL20" s="940"/>
      <c r="CM20" s="940"/>
      <c r="CN20" s="805"/>
      <c r="CO20" s="955">
        <f>IF(CJ20&gt;0,CJ20,SUM(AB20:CI20))</f>
        <v>0</v>
      </c>
      <c r="CP20" s="940"/>
      <c r="CQ20" s="940"/>
      <c r="CR20" s="940"/>
      <c r="CS20" s="805"/>
      <c r="CT20" s="955">
        <f>CO20-W20</f>
        <v>0</v>
      </c>
      <c r="CU20" s="940"/>
      <c r="CV20" s="940"/>
      <c r="CW20" s="940"/>
      <c r="CX20" s="805"/>
    </row>
    <row r="21" spans="1:102" ht="14.4" customHeight="1" x14ac:dyDescent="0.25">
      <c r="A21" s="110" t="str">
        <v>Berdasarkan Analisis Kewajaran dan Kelaziman Usaha</v>
      </c>
      <c r="G21" s="52"/>
      <c r="H21" s="804"/>
      <c r="I21" s="940"/>
      <c r="J21" s="940"/>
      <c r="K21" s="940"/>
      <c r="M21" s="940"/>
      <c r="N21" s="940"/>
      <c r="O21" s="940"/>
      <c r="P21" s="940"/>
      <c r="Q21" s="940"/>
      <c r="R21" s="940"/>
      <c r="S21" s="940"/>
      <c r="T21" s="805"/>
      <c r="U21" s="964"/>
      <c r="V21" s="805"/>
      <c r="W21" s="1157"/>
      <c r="X21" s="940"/>
      <c r="Y21" s="940"/>
      <c r="Z21" s="940"/>
      <c r="AA21" s="805"/>
      <c r="AB21" s="952"/>
      <c r="AC21" s="940"/>
      <c r="AD21" s="940"/>
      <c r="AE21" s="940"/>
      <c r="AF21" s="805"/>
      <c r="AG21" s="952"/>
      <c r="AH21" s="940"/>
      <c r="AI21" s="940"/>
      <c r="AJ21" s="940"/>
      <c r="AK21" s="805"/>
      <c r="AL21" s="952"/>
      <c r="AM21" s="940"/>
      <c r="AN21" s="940"/>
      <c r="AO21" s="940"/>
      <c r="AP21" s="805"/>
      <c r="AQ21" s="952"/>
      <c r="AR21" s="940"/>
      <c r="AS21" s="940"/>
      <c r="AT21" s="940"/>
      <c r="AU21" s="805"/>
      <c r="AV21" s="952"/>
      <c r="AW21" s="940"/>
      <c r="AX21" s="940"/>
      <c r="AY21" s="940"/>
      <c r="AZ21" s="805"/>
      <c r="BA21" s="952"/>
      <c r="BB21" s="940"/>
      <c r="BC21" s="940"/>
      <c r="BD21" s="940"/>
      <c r="BE21" s="805"/>
      <c r="BF21" s="952"/>
      <c r="BG21" s="940"/>
      <c r="BH21" s="940"/>
      <c r="BI21" s="940"/>
      <c r="BJ21" s="805"/>
      <c r="BK21" s="952"/>
      <c r="BL21" s="940"/>
      <c r="BM21" s="940"/>
      <c r="BN21" s="940"/>
      <c r="BO21" s="805"/>
      <c r="BP21" s="952"/>
      <c r="BQ21" s="940"/>
      <c r="BR21" s="940"/>
      <c r="BS21" s="940"/>
      <c r="BT21" s="805"/>
      <c r="BU21" s="952"/>
      <c r="BV21" s="940"/>
      <c r="BW21" s="940"/>
      <c r="BX21" s="940"/>
      <c r="BY21" s="805"/>
      <c r="BZ21" s="952"/>
      <c r="CA21" s="940"/>
      <c r="CB21" s="940"/>
      <c r="CC21" s="940"/>
      <c r="CD21" s="805"/>
      <c r="CE21" s="952"/>
      <c r="CF21" s="940"/>
      <c r="CG21" s="940"/>
      <c r="CH21" s="940"/>
      <c r="CI21" s="805"/>
      <c r="CJ21" s="952"/>
      <c r="CK21" s="940"/>
      <c r="CL21" s="940"/>
      <c r="CM21" s="940"/>
      <c r="CN21" s="805"/>
      <c r="CO21" s="952"/>
      <c r="CP21" s="940"/>
      <c r="CQ21" s="940"/>
      <c r="CR21" s="940"/>
      <c r="CS21" s="805"/>
      <c r="CT21" s="952"/>
      <c r="CU21" s="940"/>
      <c r="CV21" s="940"/>
      <c r="CW21" s="940"/>
      <c r="CX21" s="805"/>
    </row>
    <row r="22" spans="1:102" ht="14.4" customHeight="1" x14ac:dyDescent="0.25">
      <c r="A22" s="110" t="str">
        <v>Berdasarkan Bahan Bukti Pidana</v>
      </c>
      <c r="G22" s="52">
        <v>3</v>
      </c>
      <c r="H22" s="944" t="str">
        <f>'F-4'!$G$9</f>
        <v>Penghasilan Luar Usaha Lainnya</v>
      </c>
      <c r="I22" s="940"/>
      <c r="J22" s="940"/>
      <c r="K22" s="940"/>
      <c r="L22" s="53" t="s">
        <v>1681</v>
      </c>
      <c r="M22" s="1158" t="s">
        <v>1460</v>
      </c>
      <c r="N22" s="940"/>
      <c r="O22" s="940"/>
      <c r="P22" s="940"/>
      <c r="Q22" s="940"/>
      <c r="R22" s="940"/>
      <c r="S22" s="940"/>
      <c r="T22" s="805"/>
      <c r="U22" s="964" t="s">
        <v>581</v>
      </c>
      <c r="V22" s="805"/>
      <c r="W22" s="1157">
        <f>'F-4'!$U$32</f>
        <v>0</v>
      </c>
      <c r="X22" s="940"/>
      <c r="Y22" s="940"/>
      <c r="Z22" s="940"/>
      <c r="AA22" s="805"/>
      <c r="AB22" s="953">
        <f>SUMIF('F-4-1-3'!$J$24:$M$40,TEXT(AB16,"MM")&amp;TEXT(AB16,"MM")&amp;"*",'F-4-1-3'!$AT$24:$AX$40)</f>
        <v>0</v>
      </c>
      <c r="AC22" s="940"/>
      <c r="AD22" s="940"/>
      <c r="AE22" s="940"/>
      <c r="AF22" s="805"/>
      <c r="AG22" s="953">
        <f>SUMIF('F-4-1-3'!$J$24:$M$40,TEXT(AG16,"MM")&amp;TEXT(AG16,"MM")&amp;"*",'F-4-1-3'!$AT$24:$AX$40)</f>
        <v>0</v>
      </c>
      <c r="AH22" s="940"/>
      <c r="AI22" s="940"/>
      <c r="AJ22" s="940"/>
      <c r="AK22" s="805"/>
      <c r="AL22" s="953">
        <f>SUMIF('F-4-1-3'!$J$24:$M$40,TEXT(AL16,"MM")&amp;TEXT(AL16,"MM")&amp;"*",'F-4-1-3'!$AT$24:$AX$40)</f>
        <v>0</v>
      </c>
      <c r="AM22" s="940"/>
      <c r="AN22" s="940"/>
      <c r="AO22" s="940"/>
      <c r="AP22" s="805"/>
      <c r="AQ22" s="953">
        <f>SUMIF('F-4-1-3'!$J$24:$M$40,TEXT(AQ16,"MM")&amp;TEXT(AQ16,"MM")&amp;"*",'F-4-1-3'!$AT$24:$AX$40)</f>
        <v>0</v>
      </c>
      <c r="AR22" s="940"/>
      <c r="AS22" s="940"/>
      <c r="AT22" s="940"/>
      <c r="AU22" s="805"/>
      <c r="AV22" s="953">
        <f>SUMIF('F-4-1-3'!$J$24:$M$40,TEXT(AV16,"MM")&amp;TEXT(AV16,"MM")&amp;"*",'F-4-1-3'!$AT$24:$AX$40)</f>
        <v>0</v>
      </c>
      <c r="AW22" s="940"/>
      <c r="AX22" s="940"/>
      <c r="AY22" s="940"/>
      <c r="AZ22" s="805"/>
      <c r="BA22" s="953">
        <f>SUMIF('F-4-1-3'!$J$24:$M$40,TEXT(BA16,"MM")&amp;TEXT(BA16,"MM")&amp;"*",'F-4-1-3'!$AT$24:$AX$40)</f>
        <v>0</v>
      </c>
      <c r="BB22" s="940"/>
      <c r="BC22" s="940"/>
      <c r="BD22" s="940"/>
      <c r="BE22" s="805"/>
      <c r="BF22" s="953">
        <f>SUMIF('F-4-1-3'!$J$24:$M$40,TEXT(BF16,"MM")&amp;TEXT(BF16,"MM")&amp;"*",'F-4-1-3'!$AT$24:$AX$40)</f>
        <v>0</v>
      </c>
      <c r="BG22" s="940"/>
      <c r="BH22" s="940"/>
      <c r="BI22" s="940"/>
      <c r="BJ22" s="805"/>
      <c r="BK22" s="953">
        <f>SUMIF('F-4-1-3'!$J$24:$M$40,TEXT(BK16,"MM")&amp;TEXT(BK16,"MM")&amp;"*",'F-4-1-3'!$AT$24:$AX$40)</f>
        <v>0</v>
      </c>
      <c r="BL22" s="940"/>
      <c r="BM22" s="940"/>
      <c r="BN22" s="940"/>
      <c r="BO22" s="805"/>
      <c r="BP22" s="953">
        <f>SUMIF('F-4-1-3'!$J$24:$M$40,TEXT(BP16,"MM")&amp;TEXT(BP16,"MM")&amp;"*",'F-4-1-3'!$AT$24:$AX$40)</f>
        <v>0</v>
      </c>
      <c r="BQ22" s="940"/>
      <c r="BR22" s="940"/>
      <c r="BS22" s="940"/>
      <c r="BT22" s="805"/>
      <c r="BU22" s="953">
        <f>SUMIF('F-4-1-3'!$J$24:$M$40,TEXT(BU16,"MM")&amp;TEXT(BU16,"MM")&amp;"*",'F-4-1-3'!$AT$24:$AX$40)</f>
        <v>0</v>
      </c>
      <c r="BV22" s="940"/>
      <c r="BW22" s="940"/>
      <c r="BX22" s="940"/>
      <c r="BY22" s="805"/>
      <c r="BZ22" s="953">
        <f>SUMIF('F-4-1-3'!$J$24:$M$40,TEXT(BZ16,"MM")&amp;TEXT(BZ16,"MM")&amp;"*",'F-4-1-3'!$AT$24:$AX$40)</f>
        <v>0</v>
      </c>
      <c r="CA22" s="940"/>
      <c r="CB22" s="940"/>
      <c r="CC22" s="940"/>
      <c r="CD22" s="805"/>
      <c r="CE22" s="953">
        <f>SUMIF('F-4-1-3'!$J$24:$M$40,TEXT(CE16,"MM")&amp;TEXT(CE16,"MM")&amp;"*",'F-4-1-3'!$AT$24:$AX$40)</f>
        <v>0</v>
      </c>
      <c r="CF22" s="940"/>
      <c r="CG22" s="940"/>
      <c r="CH22" s="940"/>
      <c r="CI22" s="805"/>
      <c r="CJ22" s="955">
        <f>SUMIF('F-4-1-3'!J20:M36,"0112"&amp;"*",'F-4-1-3'!AT20:AX36)+SUMIF('F-4-1-3'!J20:M36,"0201"&amp;"*",'F-4-1-3'!AT20:AX36)+SUMIF('F-4-1-3'!J20:M36,"0302"&amp;"*",'F-4-1-3'!AT20:AX36)+SUMIF('F-4-1-3'!J20:M36,"0403"&amp;"*",'F-4-1-3'!AT20:AX36)+SUMIF('F-4-1-3'!J20:M36,"0503"&amp;"*",'F-4-1-3'!AT20:AX36)+SUMIF('F-4-1-3'!J20:M36,"0605"&amp;"*",'F-4-1-3'!AT20:AX36)+SUMIF('F-4-1-3'!J20:M36,"0706"&amp;"*",'F-4-1-3'!AT20:AX36)+SUMIF('F-4-1-3'!J20:M36,"0807"&amp;"*",'F-4-1-3'!AT20:AX36)+SUMIF('F-4-1-3'!J20:M36,"0908"&amp;"*",'F-4-1-3'!AT20:AX36)+SUMIF('F-4-1-3'!J20:M36,"1009"&amp;"*",'F-4-1-3'!AT20:AX36)+SUMIF('F-4-1-3'!J20:M36,"1110"&amp;"*",'F-4-1-3'!AT20:AX36)+SUMIF('F-4-1-3'!J20:M36,"1201"&amp;"*",'F-4-1-3'!AT20:AX36)</f>
        <v>0</v>
      </c>
      <c r="CK22" s="940"/>
      <c r="CL22" s="940"/>
      <c r="CM22" s="940"/>
      <c r="CN22" s="805"/>
      <c r="CO22" s="955">
        <f>IF(CJ22&gt;0,CJ22,SUM(AB22:CI22))</f>
        <v>0</v>
      </c>
      <c r="CP22" s="940"/>
      <c r="CQ22" s="940"/>
      <c r="CR22" s="940"/>
      <c r="CS22" s="805"/>
      <c r="CT22" s="955">
        <f>CO22-W22</f>
        <v>0</v>
      </c>
      <c r="CU22" s="940"/>
      <c r="CV22" s="940"/>
      <c r="CW22" s="940"/>
      <c r="CX22" s="805"/>
    </row>
    <row r="23" spans="1:102" ht="14.4" customHeight="1" x14ac:dyDescent="0.25">
      <c r="A23" s="110" t="str">
        <v>Berdasarkan Data Pemicu dan Data Penguji</v>
      </c>
      <c r="G23" s="52"/>
      <c r="H23" s="804"/>
      <c r="I23" s="940"/>
      <c r="J23" s="940"/>
      <c r="K23" s="940"/>
      <c r="M23" s="940"/>
      <c r="N23" s="940"/>
      <c r="O23" s="940"/>
      <c r="P23" s="940"/>
      <c r="Q23" s="940"/>
      <c r="R23" s="940"/>
      <c r="S23" s="940"/>
      <c r="T23" s="805"/>
      <c r="U23" s="964"/>
      <c r="V23" s="805"/>
      <c r="W23" s="1157"/>
      <c r="X23" s="940"/>
      <c r="Y23" s="940"/>
      <c r="Z23" s="940"/>
      <c r="AA23" s="805"/>
      <c r="AB23" s="952"/>
      <c r="AC23" s="940"/>
      <c r="AD23" s="940"/>
      <c r="AE23" s="940"/>
      <c r="AF23" s="805"/>
      <c r="AG23" s="952"/>
      <c r="AH23" s="940"/>
      <c r="AI23" s="940"/>
      <c r="AJ23" s="940"/>
      <c r="AK23" s="805"/>
      <c r="AL23" s="952"/>
      <c r="AM23" s="940"/>
      <c r="AN23" s="940"/>
      <c r="AO23" s="940"/>
      <c r="AP23" s="805"/>
      <c r="AQ23" s="952"/>
      <c r="AR23" s="940"/>
      <c r="AS23" s="940"/>
      <c r="AT23" s="940"/>
      <c r="AU23" s="805"/>
      <c r="AV23" s="952"/>
      <c r="AW23" s="940"/>
      <c r="AX23" s="940"/>
      <c r="AY23" s="940"/>
      <c r="AZ23" s="805"/>
      <c r="BA23" s="952"/>
      <c r="BB23" s="940"/>
      <c r="BC23" s="940"/>
      <c r="BD23" s="940"/>
      <c r="BE23" s="805"/>
      <c r="BF23" s="952"/>
      <c r="BG23" s="940"/>
      <c r="BH23" s="940"/>
      <c r="BI23" s="940"/>
      <c r="BJ23" s="805"/>
      <c r="BK23" s="952"/>
      <c r="BL23" s="940"/>
      <c r="BM23" s="940"/>
      <c r="BN23" s="940"/>
      <c r="BO23" s="805"/>
      <c r="BP23" s="952"/>
      <c r="BQ23" s="940"/>
      <c r="BR23" s="940"/>
      <c r="BS23" s="940"/>
      <c r="BT23" s="805"/>
      <c r="BU23" s="952"/>
      <c r="BV23" s="940"/>
      <c r="BW23" s="940"/>
      <c r="BX23" s="940"/>
      <c r="BY23" s="805"/>
      <c r="BZ23" s="952"/>
      <c r="CA23" s="940"/>
      <c r="CB23" s="940"/>
      <c r="CC23" s="940"/>
      <c r="CD23" s="805"/>
      <c r="CE23" s="952"/>
      <c r="CF23" s="940"/>
      <c r="CG23" s="940"/>
      <c r="CH23" s="940"/>
      <c r="CI23" s="805"/>
      <c r="CJ23" s="952"/>
      <c r="CK23" s="940"/>
      <c r="CL23" s="940"/>
      <c r="CM23" s="940"/>
      <c r="CN23" s="805"/>
      <c r="CO23" s="952"/>
      <c r="CP23" s="940"/>
      <c r="CQ23" s="940"/>
      <c r="CR23" s="940"/>
      <c r="CS23" s="805"/>
      <c r="CT23" s="952"/>
      <c r="CU23" s="940"/>
      <c r="CV23" s="940"/>
      <c r="CW23" s="940"/>
      <c r="CX23" s="805"/>
    </row>
    <row r="24" spans="1:102" ht="14.4" customHeight="1" x14ac:dyDescent="0.25">
      <c r="G24" s="52">
        <v>4</v>
      </c>
      <c r="H24" s="944" t="str">
        <f>'F-4'!$G$9</f>
        <v>Penghasilan Luar Usaha Lainnya</v>
      </c>
      <c r="I24" s="940"/>
      <c r="J24" s="940"/>
      <c r="K24" s="940"/>
      <c r="L24" s="53" t="s">
        <v>1681</v>
      </c>
      <c r="M24" s="1158" t="s">
        <v>1464</v>
      </c>
      <c r="N24" s="940"/>
      <c r="O24" s="940"/>
      <c r="P24" s="940"/>
      <c r="Q24" s="940"/>
      <c r="R24" s="940"/>
      <c r="S24" s="940"/>
      <c r="T24" s="805"/>
      <c r="U24" s="964" t="s">
        <v>583</v>
      </c>
      <c r="V24" s="805"/>
      <c r="W24" s="1157">
        <f>'F-4'!$U$32</f>
        <v>0</v>
      </c>
      <c r="X24" s="940"/>
      <c r="Y24" s="940"/>
      <c r="Z24" s="940"/>
      <c r="AA24" s="805"/>
      <c r="AB24" s="945"/>
      <c r="AC24" s="940"/>
      <c r="AD24" s="940"/>
      <c r="AE24" s="940"/>
      <c r="AF24" s="805"/>
      <c r="AG24" s="945"/>
      <c r="AH24" s="940"/>
      <c r="AI24" s="940"/>
      <c r="AJ24" s="940"/>
      <c r="AK24" s="805"/>
      <c r="AL24" s="945"/>
      <c r="AM24" s="940"/>
      <c r="AN24" s="940"/>
      <c r="AO24" s="940"/>
      <c r="AP24" s="805"/>
      <c r="AQ24" s="945"/>
      <c r="AR24" s="940"/>
      <c r="AS24" s="940"/>
      <c r="AT24" s="940"/>
      <c r="AU24" s="805"/>
      <c r="AV24" s="945"/>
      <c r="AW24" s="940"/>
      <c r="AX24" s="940"/>
      <c r="AY24" s="940"/>
      <c r="AZ24" s="805"/>
      <c r="BA24" s="945"/>
      <c r="BB24" s="940"/>
      <c r="BC24" s="940"/>
      <c r="BD24" s="940"/>
      <c r="BE24" s="805"/>
      <c r="BF24" s="945"/>
      <c r="BG24" s="940"/>
      <c r="BH24" s="940"/>
      <c r="BI24" s="940"/>
      <c r="BJ24" s="805"/>
      <c r="BK24" s="945"/>
      <c r="BL24" s="940"/>
      <c r="BM24" s="940"/>
      <c r="BN24" s="940"/>
      <c r="BO24" s="805"/>
      <c r="BP24" s="945"/>
      <c r="BQ24" s="940"/>
      <c r="BR24" s="940"/>
      <c r="BS24" s="940"/>
      <c r="BT24" s="805"/>
      <c r="BU24" s="945"/>
      <c r="BV24" s="940"/>
      <c r="BW24" s="940"/>
      <c r="BX24" s="940"/>
      <c r="BY24" s="805"/>
      <c r="BZ24" s="945"/>
      <c r="CA24" s="940"/>
      <c r="CB24" s="940"/>
      <c r="CC24" s="940"/>
      <c r="CD24" s="805"/>
      <c r="CE24" s="945"/>
      <c r="CF24" s="940"/>
      <c r="CG24" s="940"/>
      <c r="CH24" s="940"/>
      <c r="CI24" s="805"/>
      <c r="CJ24" s="955">
        <f>'F-4-1-4'!AK40</f>
        <v>0</v>
      </c>
      <c r="CK24" s="940"/>
      <c r="CL24" s="940"/>
      <c r="CM24" s="940"/>
      <c r="CN24" s="805"/>
      <c r="CO24" s="955">
        <f>IF(CJ24&gt;0,CJ24,SUM(AB24:CI24))</f>
        <v>0</v>
      </c>
      <c r="CP24" s="940"/>
      <c r="CQ24" s="940"/>
      <c r="CR24" s="940"/>
      <c r="CS24" s="805"/>
      <c r="CT24" s="955">
        <f>CO24-W24</f>
        <v>0</v>
      </c>
      <c r="CU24" s="940"/>
      <c r="CV24" s="940"/>
      <c r="CW24" s="940"/>
      <c r="CX24" s="805"/>
    </row>
    <row r="25" spans="1:102" ht="14.25" customHeight="1" x14ac:dyDescent="0.25">
      <c r="G25" s="52"/>
      <c r="H25" s="804"/>
      <c r="I25" s="940"/>
      <c r="J25" s="940"/>
      <c r="K25" s="940"/>
      <c r="M25" s="940"/>
      <c r="N25" s="940"/>
      <c r="O25" s="940"/>
      <c r="P25" s="940"/>
      <c r="Q25" s="940"/>
      <c r="R25" s="940"/>
      <c r="S25" s="940"/>
      <c r="T25" s="805"/>
      <c r="U25" s="964"/>
      <c r="V25" s="805"/>
      <c r="W25" s="1157"/>
      <c r="X25" s="940"/>
      <c r="Y25" s="940"/>
      <c r="Z25" s="940"/>
      <c r="AA25" s="805"/>
      <c r="AB25" s="952"/>
      <c r="AC25" s="940"/>
      <c r="AD25" s="940"/>
      <c r="AE25" s="940"/>
      <c r="AF25" s="805"/>
      <c r="AG25" s="952"/>
      <c r="AH25" s="940"/>
      <c r="AI25" s="940"/>
      <c r="AJ25" s="940"/>
      <c r="AK25" s="805"/>
      <c r="AL25" s="952"/>
      <c r="AM25" s="940"/>
      <c r="AN25" s="940"/>
      <c r="AO25" s="940"/>
      <c r="AP25" s="805"/>
      <c r="AQ25" s="952"/>
      <c r="AR25" s="940"/>
      <c r="AS25" s="940"/>
      <c r="AT25" s="940"/>
      <c r="AU25" s="805"/>
      <c r="AV25" s="952"/>
      <c r="AW25" s="940"/>
      <c r="AX25" s="940"/>
      <c r="AY25" s="940"/>
      <c r="AZ25" s="805"/>
      <c r="BA25" s="952"/>
      <c r="BB25" s="940"/>
      <c r="BC25" s="940"/>
      <c r="BD25" s="940"/>
      <c r="BE25" s="805"/>
      <c r="BF25" s="952"/>
      <c r="BG25" s="940"/>
      <c r="BH25" s="940"/>
      <c r="BI25" s="940"/>
      <c r="BJ25" s="805"/>
      <c r="BK25" s="952"/>
      <c r="BL25" s="940"/>
      <c r="BM25" s="940"/>
      <c r="BN25" s="940"/>
      <c r="BO25" s="805"/>
      <c r="BP25" s="952"/>
      <c r="BQ25" s="940"/>
      <c r="BR25" s="940"/>
      <c r="BS25" s="940"/>
      <c r="BT25" s="805"/>
      <c r="BU25" s="952"/>
      <c r="BV25" s="940"/>
      <c r="BW25" s="940"/>
      <c r="BX25" s="940"/>
      <c r="BY25" s="805"/>
      <c r="BZ25" s="952"/>
      <c r="CA25" s="940"/>
      <c r="CB25" s="940"/>
      <c r="CC25" s="940"/>
      <c r="CD25" s="805"/>
      <c r="CE25" s="952"/>
      <c r="CF25" s="940"/>
      <c r="CG25" s="940"/>
      <c r="CH25" s="940"/>
      <c r="CI25" s="805"/>
      <c r="CJ25" s="952"/>
      <c r="CK25" s="940"/>
      <c r="CL25" s="940"/>
      <c r="CM25" s="940"/>
      <c r="CN25" s="805"/>
      <c r="CO25" s="952"/>
      <c r="CP25" s="940"/>
      <c r="CQ25" s="940"/>
      <c r="CR25" s="940"/>
      <c r="CS25" s="805"/>
      <c r="CT25" s="952"/>
      <c r="CU25" s="940"/>
      <c r="CV25" s="940"/>
      <c r="CW25" s="940"/>
      <c r="CX25" s="805"/>
    </row>
    <row r="26" spans="1:102" ht="14.4" customHeight="1" x14ac:dyDescent="0.25">
      <c r="G26" s="52">
        <v>5</v>
      </c>
      <c r="H26" s="944" t="str">
        <f>'F-4'!$G$9</f>
        <v>Penghasilan Luar Usaha Lainnya</v>
      </c>
      <c r="I26" s="940"/>
      <c r="J26" s="940"/>
      <c r="K26" s="940"/>
      <c r="L26" s="53" t="s">
        <v>1681</v>
      </c>
      <c r="M26" s="1158" t="s">
        <v>1468</v>
      </c>
      <c r="N26" s="940"/>
      <c r="O26" s="940"/>
      <c r="P26" s="940"/>
      <c r="Q26" s="940"/>
      <c r="R26" s="940"/>
      <c r="S26" s="940"/>
      <c r="T26" s="805"/>
      <c r="U26" s="964" t="s">
        <v>585</v>
      </c>
      <c r="V26" s="805"/>
      <c r="W26" s="1157">
        <f>'F-4'!$U$32</f>
        <v>0</v>
      </c>
      <c r="X26" s="940"/>
      <c r="Y26" s="940"/>
      <c r="Z26" s="940"/>
      <c r="AA26" s="805"/>
      <c r="AB26" s="953">
        <f ca="1">SUMIF('F-4-1-5'!$J$20:$O$34,TEXT(AB16,"MM")&amp;TEXT(AB16,"MM")&amp;"*",'F-4-1-5'!$AL$20:$AP$34)</f>
        <v>0</v>
      </c>
      <c r="AC26" s="940"/>
      <c r="AD26" s="940"/>
      <c r="AE26" s="940"/>
      <c r="AF26" s="805"/>
      <c r="AG26" s="953">
        <f ca="1">SUMIF('F-4-1-5'!$J$20:$O$34,TEXT(AG16,"MM")&amp;TEXT(AG16,"MM")&amp;"*",'F-4-1-5'!$AL$20:$AP$34)</f>
        <v>0</v>
      </c>
      <c r="AH26" s="940"/>
      <c r="AI26" s="940"/>
      <c r="AJ26" s="940"/>
      <c r="AK26" s="805"/>
      <c r="AL26" s="953">
        <f ca="1">SUMIF('F-4-1-5'!$J$20:$O$34,TEXT(AL16,"MM")&amp;TEXT(AL16,"MM")&amp;"*",'F-4-1-5'!$AL$20:$AP$34)</f>
        <v>0</v>
      </c>
      <c r="AM26" s="940"/>
      <c r="AN26" s="940"/>
      <c r="AO26" s="940"/>
      <c r="AP26" s="805"/>
      <c r="AQ26" s="953">
        <f ca="1">SUMIF('F-4-1-5'!$J$20:$O$34,TEXT(AQ16,"MM")&amp;TEXT(AQ16,"MM")&amp;"*",'F-4-1-5'!$AL$20:$AP$34)</f>
        <v>0</v>
      </c>
      <c r="AR26" s="940"/>
      <c r="AS26" s="940"/>
      <c r="AT26" s="940"/>
      <c r="AU26" s="805"/>
      <c r="AV26" s="953">
        <f ca="1">SUMIF('F-4-1-5'!$J$20:$O$34,TEXT(AV16,"MM")&amp;TEXT(AV16,"MM")&amp;"*",'F-4-1-5'!$AL$20:$AP$34)</f>
        <v>0</v>
      </c>
      <c r="AW26" s="940"/>
      <c r="AX26" s="940"/>
      <c r="AY26" s="940"/>
      <c r="AZ26" s="805"/>
      <c r="BA26" s="953">
        <f ca="1">SUMIF('F-4-1-5'!$J$20:$O$34,TEXT(BA16,"MM")&amp;TEXT(BA16,"MM")&amp;"*",'F-4-1-5'!$AL$20:$AP$34)</f>
        <v>0</v>
      </c>
      <c r="BB26" s="940"/>
      <c r="BC26" s="940"/>
      <c r="BD26" s="940"/>
      <c r="BE26" s="805"/>
      <c r="BF26" s="953">
        <f ca="1">SUMIF('F-4-1-5'!$J$20:$O$34,TEXT(BF16,"MM")&amp;TEXT(BF16,"MM")&amp;"*",'F-4-1-5'!$AL$20:$AP$34)</f>
        <v>0</v>
      </c>
      <c r="BG26" s="940"/>
      <c r="BH26" s="940"/>
      <c r="BI26" s="940"/>
      <c r="BJ26" s="805"/>
      <c r="BK26" s="953">
        <f ca="1">SUMIF('F-4-1-5'!$J$20:$O$34,TEXT(BK16,"MM")&amp;TEXT(BK16,"MM")&amp;"*",'F-4-1-5'!$AL$20:$AP$34)</f>
        <v>0</v>
      </c>
      <c r="BL26" s="940"/>
      <c r="BM26" s="940"/>
      <c r="BN26" s="940"/>
      <c r="BO26" s="805"/>
      <c r="BP26" s="953">
        <f ca="1">SUMIF('F-4-1-5'!$J$20:$O$34,TEXT(BP16,"MM")&amp;TEXT(BP16,"MM")&amp;"*",'F-4-1-5'!$AL$20:$AP$34)</f>
        <v>0</v>
      </c>
      <c r="BQ26" s="940"/>
      <c r="BR26" s="940"/>
      <c r="BS26" s="940"/>
      <c r="BT26" s="805"/>
      <c r="BU26" s="953">
        <f ca="1">SUMIF('F-4-1-5'!$J$20:$O$34,TEXT(BU16,"MM")&amp;TEXT(BU16,"MM")&amp;"*",'F-4-1-5'!$AL$20:$AP$34)</f>
        <v>0</v>
      </c>
      <c r="BV26" s="940"/>
      <c r="BW26" s="940"/>
      <c r="BX26" s="940"/>
      <c r="BY26" s="805"/>
      <c r="BZ26" s="953">
        <f ca="1">SUMIF('F-4-1-5'!$J$20:$O$34,TEXT(BZ16,"MM")&amp;TEXT(BZ16,"MM")&amp;"*",'F-4-1-5'!$AL$20:$AP$34)</f>
        <v>0</v>
      </c>
      <c r="CA26" s="940"/>
      <c r="CB26" s="940"/>
      <c r="CC26" s="940"/>
      <c r="CD26" s="805"/>
      <c r="CE26" s="953">
        <f ca="1">SUMIF('F-4-1-5'!$J$20:$O$34,TEXT(CE16,"MM")&amp;TEXT(CE16,"MM")&amp;"*",'F-4-1-5'!$AL$20:$AP$34)</f>
        <v>0</v>
      </c>
      <c r="CF26" s="940"/>
      <c r="CG26" s="940"/>
      <c r="CH26" s="940"/>
      <c r="CI26" s="805"/>
      <c r="CJ26" s="955">
        <f ca="1">SUMIF('F-4-1-5'!J20:O34,"0112"&amp;"*",'F-4-1-5'!AL20:AP34)+SUMIF('F-4-1-5'!J20:O34,"0201"&amp;"*",'F-4-1-5'!AL20:AP34)+SUMIF('F-4-1-5'!J20:O34,"0302"&amp;"*",'F-4-1-5'!AL20:AP34)+SUMIF('F-4-1-5'!J20:O34,"0403"&amp;"*",'F-4-1-5'!AL20:AP34)+SUMIF('F-4-1-5'!J20:O34,"0503"&amp;"*",'F-4-1-5'!AL20:AP34)+SUMIF('F-4-1-5'!J20:O34,"0605"&amp;"*",'F-4-1-5'!AL20:AP34)+SUMIF('F-4-1-5'!J20:O34,"0706"&amp;"*",'F-4-1-5'!AL20:AP34)+SUMIF('F-4-1-5'!J20:O34,"0807"&amp;"*",'F-4-1-5'!AL20:AP34)+SUMIF('F-4-1-5'!J20:O34,"0908"&amp;"*",'F-4-1-5'!AL20:AP34)+SUMIF('F-4-1-5'!J20:O34,"1009"&amp;"*",'F-4-1-5'!AL20:AP34)+SUMIF('F-4-1-5'!J20:O34,"1110"&amp;"*",'F-4-1-5'!AL20:AP34)+SUMIF('F-4-1-5'!J20:O34,"1201"&amp;"*",'F-4-1-5'!AL20:AP34)</f>
        <v>0</v>
      </c>
      <c r="CK26" s="940"/>
      <c r="CL26" s="940"/>
      <c r="CM26" s="940"/>
      <c r="CN26" s="805"/>
      <c r="CO26" s="955">
        <f ca="1">IF(CJ26&gt;0,CJ26,SUM(AB26:CI26))</f>
        <v>0</v>
      </c>
      <c r="CP26" s="940"/>
      <c r="CQ26" s="940"/>
      <c r="CR26" s="940"/>
      <c r="CS26" s="805"/>
      <c r="CT26" s="955">
        <f ca="1">CO26-W26</f>
        <v>0</v>
      </c>
      <c r="CU26" s="940"/>
      <c r="CV26" s="940"/>
      <c r="CW26" s="940"/>
      <c r="CX26" s="805"/>
    </row>
    <row r="27" spans="1:102" ht="14.25" customHeight="1" x14ac:dyDescent="0.25">
      <c r="G27" s="52"/>
      <c r="H27" s="804"/>
      <c r="I27" s="940"/>
      <c r="J27" s="940"/>
      <c r="K27" s="940"/>
      <c r="M27" s="940"/>
      <c r="N27" s="940"/>
      <c r="O27" s="940"/>
      <c r="P27" s="940"/>
      <c r="Q27" s="940"/>
      <c r="R27" s="940"/>
      <c r="S27" s="940"/>
      <c r="T27" s="805"/>
      <c r="U27" s="964"/>
      <c r="V27" s="805"/>
      <c r="W27" s="1157"/>
      <c r="X27" s="940"/>
      <c r="Y27" s="940"/>
      <c r="Z27" s="940"/>
      <c r="AA27" s="805"/>
      <c r="AB27" s="952"/>
      <c r="AC27" s="940"/>
      <c r="AD27" s="940"/>
      <c r="AE27" s="940"/>
      <c r="AF27" s="805"/>
      <c r="AG27" s="952"/>
      <c r="AH27" s="940"/>
      <c r="AI27" s="940"/>
      <c r="AJ27" s="940"/>
      <c r="AK27" s="805"/>
      <c r="AL27" s="952"/>
      <c r="AM27" s="940"/>
      <c r="AN27" s="940"/>
      <c r="AO27" s="940"/>
      <c r="AP27" s="805"/>
      <c r="AQ27" s="952"/>
      <c r="AR27" s="940"/>
      <c r="AS27" s="940"/>
      <c r="AT27" s="940"/>
      <c r="AU27" s="805"/>
      <c r="AV27" s="952"/>
      <c r="AW27" s="940"/>
      <c r="AX27" s="940"/>
      <c r="AY27" s="940"/>
      <c r="AZ27" s="805"/>
      <c r="BA27" s="952"/>
      <c r="BB27" s="940"/>
      <c r="BC27" s="940"/>
      <c r="BD27" s="940"/>
      <c r="BE27" s="805"/>
      <c r="BF27" s="952"/>
      <c r="BG27" s="940"/>
      <c r="BH27" s="940"/>
      <c r="BI27" s="940"/>
      <c r="BJ27" s="805"/>
      <c r="BK27" s="952"/>
      <c r="BL27" s="940"/>
      <c r="BM27" s="940"/>
      <c r="BN27" s="940"/>
      <c r="BO27" s="805"/>
      <c r="BP27" s="952"/>
      <c r="BQ27" s="940"/>
      <c r="BR27" s="940"/>
      <c r="BS27" s="940"/>
      <c r="BT27" s="805"/>
      <c r="BU27" s="952"/>
      <c r="BV27" s="940"/>
      <c r="BW27" s="940"/>
      <c r="BX27" s="940"/>
      <c r="BY27" s="805"/>
      <c r="BZ27" s="952"/>
      <c r="CA27" s="940"/>
      <c r="CB27" s="940"/>
      <c r="CC27" s="940"/>
      <c r="CD27" s="805"/>
      <c r="CE27" s="952"/>
      <c r="CF27" s="940"/>
      <c r="CG27" s="940"/>
      <c r="CH27" s="940"/>
      <c r="CI27" s="805"/>
      <c r="CJ27" s="952"/>
      <c r="CK27" s="940"/>
      <c r="CL27" s="940"/>
      <c r="CM27" s="940"/>
      <c r="CN27" s="805"/>
      <c r="CO27" s="952"/>
      <c r="CP27" s="940"/>
      <c r="CQ27" s="940"/>
      <c r="CR27" s="940"/>
      <c r="CS27" s="805"/>
      <c r="CT27" s="952"/>
      <c r="CU27" s="940"/>
      <c r="CV27" s="940"/>
      <c r="CW27" s="940"/>
      <c r="CX27" s="805"/>
    </row>
    <row r="28" spans="1:102" ht="14.4" customHeight="1" x14ac:dyDescent="0.25">
      <c r="B28" s="760"/>
      <c r="C28" s="761"/>
      <c r="D28" s="761"/>
      <c r="E28" s="761"/>
      <c r="G28" s="52">
        <v>6</v>
      </c>
      <c r="H28" s="944" t="str">
        <f>'F-4'!$G$9</f>
        <v>Penghasilan Luar Usaha Lainnya</v>
      </c>
      <c r="I28" s="940"/>
      <c r="J28" s="940"/>
      <c r="K28" s="940"/>
      <c r="L28" s="53" t="s">
        <v>1681</v>
      </c>
      <c r="M28" s="1158" t="s">
        <v>1472</v>
      </c>
      <c r="N28" s="940"/>
      <c r="O28" s="940"/>
      <c r="P28" s="940"/>
      <c r="Q28" s="940"/>
      <c r="R28" s="940"/>
      <c r="S28" s="940"/>
      <c r="T28" s="805"/>
      <c r="U28" s="964" t="s">
        <v>587</v>
      </c>
      <c r="V28" s="805"/>
      <c r="W28" s="1157">
        <f>'F-4'!$U$32</f>
        <v>0</v>
      </c>
      <c r="X28" s="940"/>
      <c r="Y28" s="940"/>
      <c r="Z28" s="940"/>
      <c r="AA28" s="805"/>
      <c r="AB28" s="945"/>
      <c r="AC28" s="940"/>
      <c r="AD28" s="940"/>
      <c r="AE28" s="940"/>
      <c r="AF28" s="805"/>
      <c r="AG28" s="945"/>
      <c r="AH28" s="940"/>
      <c r="AI28" s="940"/>
      <c r="AJ28" s="940"/>
      <c r="AK28" s="805"/>
      <c r="AL28" s="945"/>
      <c r="AM28" s="940"/>
      <c r="AN28" s="940"/>
      <c r="AO28" s="940"/>
      <c r="AP28" s="805"/>
      <c r="AQ28" s="945"/>
      <c r="AR28" s="940"/>
      <c r="AS28" s="940"/>
      <c r="AT28" s="940"/>
      <c r="AU28" s="805"/>
      <c r="AV28" s="945"/>
      <c r="AW28" s="940"/>
      <c r="AX28" s="940"/>
      <c r="AY28" s="940"/>
      <c r="AZ28" s="805"/>
      <c r="BA28" s="945"/>
      <c r="BB28" s="940"/>
      <c r="BC28" s="940"/>
      <c r="BD28" s="940"/>
      <c r="BE28" s="805"/>
      <c r="BF28" s="945"/>
      <c r="BG28" s="940"/>
      <c r="BH28" s="940"/>
      <c r="BI28" s="940"/>
      <c r="BJ28" s="805"/>
      <c r="BK28" s="945"/>
      <c r="BL28" s="940"/>
      <c r="BM28" s="940"/>
      <c r="BN28" s="940"/>
      <c r="BO28" s="805"/>
      <c r="BP28" s="945"/>
      <c r="BQ28" s="940"/>
      <c r="BR28" s="940"/>
      <c r="BS28" s="940"/>
      <c r="BT28" s="805"/>
      <c r="BU28" s="945"/>
      <c r="BV28" s="940"/>
      <c r="BW28" s="940"/>
      <c r="BX28" s="940"/>
      <c r="BY28" s="805"/>
      <c r="BZ28" s="945"/>
      <c r="CA28" s="940"/>
      <c r="CB28" s="940"/>
      <c r="CC28" s="940"/>
      <c r="CD28" s="805"/>
      <c r="CE28" s="945"/>
      <c r="CF28" s="940"/>
      <c r="CG28" s="940"/>
      <c r="CH28" s="940"/>
      <c r="CI28" s="805"/>
      <c r="CJ28" s="955" t="e">
        <f>'F-4-1-6'!#REF!</f>
        <v>#REF!</v>
      </c>
      <c r="CK28" s="940"/>
      <c r="CL28" s="940"/>
      <c r="CM28" s="940"/>
      <c r="CN28" s="805"/>
      <c r="CO28" s="955" t="e">
        <f>IF(CJ28&gt;0,CJ28,SUM(AB28:CI28))</f>
        <v>#REF!</v>
      </c>
      <c r="CP28" s="940"/>
      <c r="CQ28" s="940"/>
      <c r="CR28" s="940"/>
      <c r="CS28" s="805"/>
      <c r="CT28" s="955" t="e">
        <f>CO28-W28</f>
        <v>#REF!</v>
      </c>
      <c r="CU28" s="940"/>
      <c r="CV28" s="940"/>
      <c r="CW28" s="940"/>
      <c r="CX28" s="805"/>
    </row>
    <row r="29" spans="1:102" ht="14.4" customHeight="1" x14ac:dyDescent="0.25">
      <c r="G29" s="52"/>
      <c r="H29" s="804"/>
      <c r="I29" s="940"/>
      <c r="J29" s="940"/>
      <c r="K29" s="940"/>
      <c r="M29" s="940"/>
      <c r="N29" s="940"/>
      <c r="O29" s="940"/>
      <c r="P29" s="940"/>
      <c r="Q29" s="940"/>
      <c r="R29" s="940"/>
      <c r="S29" s="940"/>
      <c r="T29" s="805"/>
      <c r="U29" s="964"/>
      <c r="V29" s="805"/>
      <c r="W29" s="950"/>
      <c r="X29" s="940"/>
      <c r="Y29" s="940"/>
      <c r="Z29" s="940"/>
      <c r="AA29" s="805"/>
      <c r="AB29" s="952"/>
      <c r="AC29" s="940"/>
      <c r="AD29" s="940"/>
      <c r="AE29" s="940"/>
      <c r="AF29" s="805"/>
      <c r="AG29" s="952"/>
      <c r="AH29" s="940"/>
      <c r="AI29" s="940"/>
      <c r="AJ29" s="940"/>
      <c r="AK29" s="805"/>
      <c r="AL29" s="952"/>
      <c r="AM29" s="940"/>
      <c r="AN29" s="940"/>
      <c r="AO29" s="940"/>
      <c r="AP29" s="805"/>
      <c r="AQ29" s="952"/>
      <c r="AR29" s="940"/>
      <c r="AS29" s="940"/>
      <c r="AT29" s="940"/>
      <c r="AU29" s="805"/>
      <c r="AV29" s="952"/>
      <c r="AW29" s="940"/>
      <c r="AX29" s="940"/>
      <c r="AY29" s="940"/>
      <c r="AZ29" s="805"/>
      <c r="BA29" s="952"/>
      <c r="BB29" s="940"/>
      <c r="BC29" s="940"/>
      <c r="BD29" s="940"/>
      <c r="BE29" s="805"/>
      <c r="BF29" s="952"/>
      <c r="BG29" s="940"/>
      <c r="BH29" s="940"/>
      <c r="BI29" s="940"/>
      <c r="BJ29" s="805"/>
      <c r="BK29" s="952"/>
      <c r="BL29" s="940"/>
      <c r="BM29" s="940"/>
      <c r="BN29" s="940"/>
      <c r="BO29" s="805"/>
      <c r="BP29" s="952"/>
      <c r="BQ29" s="940"/>
      <c r="BR29" s="940"/>
      <c r="BS29" s="940"/>
      <c r="BT29" s="805"/>
      <c r="BU29" s="952"/>
      <c r="BV29" s="940"/>
      <c r="BW29" s="940"/>
      <c r="BX29" s="940"/>
      <c r="BY29" s="805"/>
      <c r="BZ29" s="952"/>
      <c r="CA29" s="940"/>
      <c r="CB29" s="940"/>
      <c r="CC29" s="940"/>
      <c r="CD29" s="805"/>
      <c r="CE29" s="952"/>
      <c r="CF29" s="940"/>
      <c r="CG29" s="940"/>
      <c r="CH29" s="940"/>
      <c r="CI29" s="805"/>
      <c r="CJ29" s="952"/>
      <c r="CK29" s="940"/>
      <c r="CL29" s="940"/>
      <c r="CM29" s="940"/>
      <c r="CN29" s="805"/>
      <c r="CO29" s="952"/>
      <c r="CP29" s="940"/>
      <c r="CQ29" s="940"/>
      <c r="CR29" s="940"/>
      <c r="CS29" s="805"/>
      <c r="CT29" s="952"/>
      <c r="CU29" s="940"/>
      <c r="CV29" s="940"/>
      <c r="CW29" s="940"/>
      <c r="CX29" s="805"/>
    </row>
    <row r="30" spans="1:102" ht="14.25" customHeight="1" thickBot="1" x14ac:dyDescent="0.3">
      <c r="G30" s="290"/>
      <c r="H30" s="291"/>
      <c r="I30" s="291"/>
      <c r="J30" s="291"/>
      <c r="K30" s="291"/>
      <c r="L30" s="291"/>
      <c r="M30" s="291"/>
      <c r="N30" s="291"/>
      <c r="O30" s="291"/>
      <c r="P30" s="291"/>
      <c r="Q30" s="291"/>
      <c r="R30" s="291"/>
      <c r="S30" s="291"/>
      <c r="T30" s="291"/>
      <c r="U30" s="292"/>
      <c r="V30" s="293"/>
      <c r="W30" s="941"/>
      <c r="X30" s="942"/>
      <c r="Y30" s="942"/>
      <c r="Z30" s="942"/>
      <c r="AA30" s="943"/>
      <c r="AB30" s="941"/>
      <c r="AC30" s="942"/>
      <c r="AD30" s="942"/>
      <c r="AE30" s="942"/>
      <c r="AF30" s="943"/>
      <c r="AG30" s="941"/>
      <c r="AH30" s="942"/>
      <c r="AI30" s="942"/>
      <c r="AJ30" s="942"/>
      <c r="AK30" s="943"/>
      <c r="AL30" s="941"/>
      <c r="AM30" s="942"/>
      <c r="AN30" s="942"/>
      <c r="AO30" s="942"/>
      <c r="AP30" s="943"/>
      <c r="AQ30" s="941"/>
      <c r="AR30" s="942"/>
      <c r="AS30" s="942"/>
      <c r="AT30" s="942"/>
      <c r="AU30" s="943"/>
      <c r="AV30" s="941"/>
      <c r="AW30" s="942"/>
      <c r="AX30" s="942"/>
      <c r="AY30" s="942"/>
      <c r="AZ30" s="943"/>
      <c r="BA30" s="941"/>
      <c r="BB30" s="942"/>
      <c r="BC30" s="942"/>
      <c r="BD30" s="942"/>
      <c r="BE30" s="943"/>
      <c r="BF30" s="941"/>
      <c r="BG30" s="942"/>
      <c r="BH30" s="942"/>
      <c r="BI30" s="942"/>
      <c r="BJ30" s="943"/>
      <c r="BK30" s="941"/>
      <c r="BL30" s="942"/>
      <c r="BM30" s="942"/>
      <c r="BN30" s="942"/>
      <c r="BO30" s="943"/>
      <c r="BP30" s="941"/>
      <c r="BQ30" s="942"/>
      <c r="BR30" s="942"/>
      <c r="BS30" s="942"/>
      <c r="BT30" s="943"/>
      <c r="BU30" s="941"/>
      <c r="BV30" s="942"/>
      <c r="BW30" s="942"/>
      <c r="BX30" s="942"/>
      <c r="BY30" s="943"/>
      <c r="BZ30" s="941"/>
      <c r="CA30" s="942"/>
      <c r="CB30" s="942"/>
      <c r="CC30" s="942"/>
      <c r="CD30" s="943"/>
      <c r="CE30" s="941"/>
      <c r="CF30" s="942"/>
      <c r="CG30" s="942"/>
      <c r="CH30" s="942"/>
      <c r="CI30" s="943"/>
      <c r="CJ30" s="941"/>
      <c r="CK30" s="942"/>
      <c r="CL30" s="942"/>
      <c r="CM30" s="942"/>
      <c r="CN30" s="943"/>
      <c r="CO30" s="941"/>
      <c r="CP30" s="942"/>
      <c r="CQ30" s="942"/>
      <c r="CR30" s="942"/>
      <c r="CS30" s="943"/>
      <c r="CT30" s="941"/>
      <c r="CU30" s="942"/>
      <c r="CV30" s="942"/>
      <c r="CW30" s="942"/>
      <c r="CX30" s="943"/>
    </row>
    <row r="31" spans="1:102" ht="15" customHeight="1" thickTop="1" x14ac:dyDescent="0.25">
      <c r="AL31" s="110"/>
      <c r="AM31" s="110"/>
      <c r="AN31" s="110"/>
      <c r="AO31" s="110"/>
      <c r="AP31" s="110"/>
      <c r="AQ31" s="110"/>
      <c r="AR31" s="110"/>
      <c r="AS31" s="110"/>
      <c r="AT31" s="110"/>
      <c r="AU31" s="110"/>
      <c r="AV31" s="110"/>
      <c r="AW31" s="110"/>
      <c r="AX31" s="110"/>
      <c r="AY31" s="110"/>
      <c r="AZ31" s="110"/>
      <c r="BA31" s="110"/>
      <c r="BB31" s="110"/>
      <c r="BC31" s="110"/>
      <c r="BD31" s="110"/>
      <c r="BE31" s="110"/>
      <c r="BF31" s="110"/>
      <c r="BG31" s="110"/>
      <c r="BH31" s="110"/>
      <c r="BI31" s="110"/>
      <c r="BJ31" s="110"/>
      <c r="BK31" s="110"/>
      <c r="BL31" s="110"/>
      <c r="BM31" s="110"/>
      <c r="BN31" s="110"/>
      <c r="BO31" s="110"/>
      <c r="BP31" s="110"/>
      <c r="BQ31" s="110"/>
      <c r="BR31" s="110"/>
      <c r="BS31" s="110"/>
      <c r="BT31" s="110"/>
      <c r="BU31" s="110"/>
      <c r="BV31" s="110"/>
      <c r="BW31" s="110"/>
      <c r="BX31" s="110"/>
      <c r="BY31" s="110"/>
      <c r="BZ31" s="110"/>
      <c r="CA31" s="110"/>
      <c r="CB31" s="110"/>
      <c r="CC31" s="110"/>
      <c r="CD31" s="110"/>
      <c r="CE31" s="110"/>
      <c r="CF31" s="110"/>
      <c r="CG31" s="110"/>
      <c r="CH31" s="110"/>
      <c r="CI31" s="110"/>
      <c r="CJ31" s="110"/>
      <c r="CK31" s="110"/>
      <c r="CL31" s="110"/>
      <c r="CM31" s="110"/>
      <c r="CN31" s="110"/>
      <c r="CO31" s="110"/>
      <c r="CP31" s="110"/>
      <c r="CQ31" s="110"/>
      <c r="CR31" s="110"/>
      <c r="CS31" s="110"/>
      <c r="CT31" s="110"/>
      <c r="CU31" s="110"/>
      <c r="CV31" s="110"/>
      <c r="CW31" s="110"/>
      <c r="CX31" s="110"/>
    </row>
    <row r="32" spans="1:102" ht="15" customHeight="1" x14ac:dyDescent="0.25">
      <c r="G32" s="198" t="s">
        <v>1779</v>
      </c>
      <c r="H32" s="199"/>
      <c r="I32" s="199"/>
      <c r="J32" s="199"/>
      <c r="K32" s="199"/>
      <c r="L32" s="199"/>
      <c r="M32" s="199"/>
      <c r="N32" s="199"/>
      <c r="O32" s="199"/>
      <c r="P32" s="199"/>
      <c r="Q32" s="199"/>
      <c r="R32" s="199"/>
      <c r="S32" s="199"/>
      <c r="T32" s="199"/>
      <c r="U32" s="199"/>
      <c r="V32" s="199"/>
      <c r="W32" s="199"/>
      <c r="X32" s="199"/>
      <c r="Y32" s="199"/>
      <c r="Z32" s="199"/>
      <c r="AA32" s="199"/>
      <c r="AB32" s="199"/>
      <c r="AC32" s="199"/>
      <c r="AD32" s="199"/>
      <c r="AE32" s="199"/>
      <c r="AF32" s="199"/>
      <c r="AG32" s="199"/>
      <c r="AH32" s="199"/>
      <c r="AI32" s="199"/>
      <c r="AJ32" s="199"/>
      <c r="AK32" s="200"/>
      <c r="AL32" s="110"/>
      <c r="AM32" s="110"/>
      <c r="AN32" s="110"/>
      <c r="AO32" s="110"/>
      <c r="AP32" s="110"/>
      <c r="AQ32" s="110"/>
      <c r="AR32" s="110"/>
      <c r="AS32" s="110"/>
      <c r="AT32" s="110"/>
      <c r="AU32" s="110"/>
      <c r="AV32" s="110"/>
      <c r="AW32" s="110"/>
      <c r="AX32" s="110"/>
      <c r="AY32" s="110"/>
      <c r="AZ32" s="110"/>
      <c r="BA32" s="110"/>
      <c r="BB32" s="110"/>
      <c r="BC32" s="110"/>
      <c r="BD32" s="110"/>
      <c r="BE32" s="110"/>
      <c r="BF32" s="110"/>
      <c r="BG32" s="110"/>
      <c r="BH32" s="110"/>
      <c r="BI32" s="110"/>
      <c r="BJ32" s="110"/>
      <c r="BK32" s="110"/>
      <c r="BL32" s="110"/>
      <c r="BM32" s="110"/>
      <c r="BN32" s="110"/>
      <c r="BO32" s="110"/>
      <c r="BP32" s="110"/>
      <c r="BQ32" s="110"/>
      <c r="BR32" s="110"/>
      <c r="BS32" s="110"/>
      <c r="BT32" s="110"/>
      <c r="BU32" s="110"/>
      <c r="BV32" s="110"/>
      <c r="BW32" s="110"/>
      <c r="BX32" s="110"/>
      <c r="BY32" s="110"/>
      <c r="BZ32" s="110"/>
      <c r="CA32" s="110"/>
      <c r="CB32" s="110"/>
      <c r="CC32" s="110"/>
      <c r="CD32" s="110"/>
      <c r="CE32" s="110"/>
      <c r="CF32" s="110"/>
      <c r="CG32" s="110"/>
      <c r="CH32" s="110"/>
      <c r="CI32" s="110"/>
      <c r="CJ32" s="110"/>
      <c r="CK32" s="110"/>
      <c r="CL32" s="110"/>
      <c r="CM32" s="110"/>
      <c r="CN32" s="110"/>
      <c r="CO32" s="110"/>
      <c r="CP32" s="110"/>
      <c r="CQ32" s="110"/>
      <c r="CR32" s="110"/>
      <c r="CS32" s="110"/>
      <c r="CT32" s="110"/>
      <c r="CU32" s="110"/>
      <c r="CV32" s="110"/>
      <c r="CW32" s="110"/>
      <c r="CX32" s="110"/>
    </row>
    <row r="33" spans="7:102" ht="15" customHeight="1" x14ac:dyDescent="0.25">
      <c r="G33" s="201" t="s">
        <v>1445</v>
      </c>
      <c r="H33" s="970" t="s">
        <v>1780</v>
      </c>
      <c r="I33" s="764"/>
      <c r="J33" s="764"/>
      <c r="K33" s="764"/>
      <c r="L33" s="764"/>
      <c r="M33" s="764"/>
      <c r="N33" s="764"/>
      <c r="O33" s="764"/>
      <c r="P33" s="764"/>
      <c r="Q33" s="764"/>
      <c r="R33" s="764"/>
      <c r="S33" s="764"/>
      <c r="T33" s="764"/>
      <c r="U33" s="764"/>
      <c r="V33" s="764"/>
      <c r="W33" s="764"/>
      <c r="X33" s="764"/>
      <c r="Y33" s="764"/>
      <c r="Z33" s="764"/>
      <c r="AA33" s="764"/>
      <c r="AB33" s="764"/>
      <c r="AC33" s="764"/>
      <c r="AD33" s="764"/>
      <c r="AE33" s="764"/>
      <c r="AF33" s="764"/>
      <c r="AG33" s="764"/>
      <c r="AH33" s="764"/>
      <c r="AI33" s="764"/>
      <c r="AJ33" s="764"/>
      <c r="AK33" s="765"/>
      <c r="AL33" s="110"/>
      <c r="AM33" s="110"/>
      <c r="AN33" s="110"/>
      <c r="AO33" s="110"/>
      <c r="AP33" s="110"/>
      <c r="AQ33" s="110"/>
      <c r="AR33" s="110"/>
      <c r="AS33" s="110"/>
      <c r="AT33" s="110"/>
      <c r="AU33" s="110"/>
      <c r="AV33" s="110"/>
      <c r="AW33" s="110"/>
      <c r="AX33" s="110"/>
      <c r="AY33" s="110"/>
      <c r="AZ33" s="110"/>
      <c r="BA33" s="110"/>
      <c r="BB33" s="110"/>
      <c r="BC33" s="110"/>
      <c r="BD33" s="110"/>
      <c r="BE33" s="110"/>
      <c r="BF33" s="110"/>
      <c r="BG33" s="110"/>
      <c r="BH33" s="110"/>
      <c r="BI33" s="110"/>
      <c r="BJ33" s="110"/>
      <c r="BK33" s="110"/>
      <c r="BL33" s="110"/>
      <c r="BM33" s="110"/>
      <c r="BN33" s="110"/>
      <c r="BO33" s="110"/>
      <c r="BP33" s="110"/>
      <c r="BQ33" s="110"/>
      <c r="BR33" s="110"/>
      <c r="BS33" s="110"/>
      <c r="BT33" s="110"/>
      <c r="BU33" s="110"/>
      <c r="BV33" s="110"/>
      <c r="BW33" s="110"/>
      <c r="BX33" s="110"/>
      <c r="BY33" s="110"/>
      <c r="BZ33" s="110"/>
      <c r="CA33" s="110"/>
      <c r="CB33" s="110"/>
      <c r="CC33" s="110"/>
      <c r="CD33" s="110"/>
      <c r="CE33" s="110"/>
      <c r="CF33" s="110"/>
      <c r="CG33" s="110"/>
      <c r="CH33" s="110"/>
      <c r="CI33" s="110"/>
      <c r="CJ33" s="110"/>
      <c r="CK33" s="110"/>
      <c r="CL33" s="110"/>
      <c r="CM33" s="110"/>
      <c r="CN33" s="110"/>
      <c r="CO33" s="110"/>
      <c r="CP33" s="110"/>
      <c r="CQ33" s="110"/>
      <c r="CR33" s="110"/>
      <c r="CS33" s="110"/>
      <c r="CT33" s="110"/>
      <c r="CU33" s="110"/>
      <c r="CV33" s="110"/>
      <c r="CW33" s="110"/>
      <c r="CX33" s="110"/>
    </row>
    <row r="34" spans="7:102" ht="15" customHeight="1" x14ac:dyDescent="0.25">
      <c r="G34" s="520" t="s">
        <v>1781</v>
      </c>
      <c r="H34" s="971" t="str">
        <f>"Berdasarkan hasil pengujian-pengujian tersebut, pemeriksaan atas "&amp;H18&amp;"  disimpulkan sebagai berikut :"</f>
        <v>Berdasarkan hasil pengujian-pengujian tersebut, pemeriksaan atas Penghasilan Luar Usaha Lainnya  disimpulkan sebagai berikut :</v>
      </c>
      <c r="I34" s="789"/>
      <c r="J34" s="789"/>
      <c r="K34" s="789"/>
      <c r="L34" s="789"/>
      <c r="M34" s="789"/>
      <c r="N34" s="789"/>
      <c r="O34" s="789"/>
      <c r="P34" s="789"/>
      <c r="Q34" s="789"/>
      <c r="R34" s="789"/>
      <c r="S34" s="789"/>
      <c r="T34" s="789"/>
      <c r="U34" s="789"/>
      <c r="V34" s="789"/>
      <c r="W34" s="789"/>
      <c r="X34" s="789"/>
      <c r="Y34" s="789"/>
      <c r="Z34" s="789"/>
      <c r="AA34" s="789"/>
      <c r="AB34" s="789"/>
      <c r="AC34" s="789"/>
      <c r="AD34" s="789"/>
      <c r="AE34" s="789"/>
      <c r="AF34" s="789"/>
      <c r="AG34" s="789"/>
      <c r="AH34" s="789"/>
      <c r="AI34" s="789"/>
      <c r="AJ34" s="789"/>
      <c r="AK34" s="790"/>
      <c r="AL34" s="110"/>
      <c r="AM34" s="110"/>
      <c r="AN34" s="110"/>
      <c r="AO34" s="110"/>
      <c r="AP34" s="110"/>
      <c r="AQ34" s="110"/>
      <c r="AR34" s="110"/>
      <c r="AS34" s="110"/>
      <c r="AT34" s="110"/>
      <c r="AU34" s="110"/>
      <c r="AV34" s="110"/>
      <c r="AW34" s="110"/>
      <c r="AX34" s="110"/>
      <c r="AY34" s="110"/>
      <c r="AZ34" s="110"/>
      <c r="BA34" s="110"/>
      <c r="BB34" s="110"/>
      <c r="BC34" s="110"/>
      <c r="BD34" s="110"/>
      <c r="BE34" s="110"/>
      <c r="BF34" s="110"/>
      <c r="BG34" s="110"/>
      <c r="BH34" s="110"/>
      <c r="BI34" s="110"/>
      <c r="BJ34" s="110"/>
      <c r="BK34" s="110"/>
      <c r="BL34" s="110"/>
      <c r="BM34" s="110"/>
      <c r="BN34" s="110"/>
      <c r="BO34" s="110"/>
      <c r="BP34" s="110"/>
      <c r="BQ34" s="110"/>
      <c r="BR34" s="110"/>
      <c r="BS34" s="110"/>
      <c r="BT34" s="110"/>
      <c r="BU34" s="110"/>
      <c r="BV34" s="110"/>
      <c r="BW34" s="110"/>
      <c r="BX34" s="110"/>
      <c r="BY34" s="110"/>
      <c r="BZ34" s="110"/>
      <c r="CA34" s="110"/>
      <c r="CB34" s="110"/>
      <c r="CC34" s="110"/>
      <c r="CD34" s="110"/>
      <c r="CE34" s="110"/>
      <c r="CF34" s="110"/>
      <c r="CG34" s="110"/>
      <c r="CH34" s="110"/>
      <c r="CI34" s="110"/>
      <c r="CJ34" s="110"/>
      <c r="CK34" s="110"/>
      <c r="CL34" s="110"/>
      <c r="CM34" s="110"/>
      <c r="CN34" s="110"/>
      <c r="CO34" s="110"/>
      <c r="CP34" s="110"/>
      <c r="CQ34" s="110"/>
      <c r="CR34" s="110"/>
      <c r="CS34" s="110"/>
      <c r="CT34" s="110"/>
      <c r="CU34" s="110"/>
      <c r="CV34" s="110"/>
      <c r="CW34" s="110"/>
      <c r="CX34" s="110"/>
    </row>
    <row r="35" spans="7:102" ht="15" customHeight="1" x14ac:dyDescent="0.25">
      <c r="G35" s="521"/>
      <c r="H35" s="804"/>
      <c r="I35" s="940"/>
      <c r="J35" s="940"/>
      <c r="K35" s="940"/>
      <c r="L35" s="940"/>
      <c r="M35" s="940"/>
      <c r="N35" s="940"/>
      <c r="O35" s="940"/>
      <c r="P35" s="940"/>
      <c r="Q35" s="940"/>
      <c r="R35" s="940"/>
      <c r="S35" s="940"/>
      <c r="T35" s="940"/>
      <c r="U35" s="940"/>
      <c r="V35" s="940"/>
      <c r="W35" s="940"/>
      <c r="X35" s="940"/>
      <c r="Y35" s="940"/>
      <c r="Z35" s="940"/>
      <c r="AA35" s="940"/>
      <c r="AB35" s="940"/>
      <c r="AC35" s="940"/>
      <c r="AD35" s="940"/>
      <c r="AE35" s="940"/>
      <c r="AF35" s="940"/>
      <c r="AG35" s="940"/>
      <c r="AH35" s="940"/>
      <c r="AI35" s="940"/>
      <c r="AJ35" s="940"/>
      <c r="AK35" s="805"/>
      <c r="AL35" s="110"/>
      <c r="AM35" s="110"/>
      <c r="AN35" s="110"/>
      <c r="AO35" s="110"/>
      <c r="AP35" s="110"/>
      <c r="AQ35" s="110"/>
      <c r="AR35" s="110"/>
      <c r="AS35" s="110"/>
      <c r="AT35" s="110"/>
      <c r="AU35" s="110"/>
      <c r="AV35" s="110"/>
      <c r="AW35" s="110"/>
      <c r="AX35" s="110"/>
      <c r="AY35" s="110"/>
      <c r="AZ35" s="110"/>
      <c r="BA35" s="110"/>
      <c r="BB35" s="110"/>
      <c r="BC35" s="110"/>
      <c r="BD35" s="110"/>
      <c r="BE35" s="110"/>
      <c r="BF35" s="110"/>
      <c r="BG35" s="110"/>
      <c r="BH35" s="110"/>
      <c r="BI35" s="110"/>
      <c r="BJ35" s="110"/>
      <c r="BK35" s="110"/>
      <c r="BL35" s="110"/>
      <c r="BM35" s="110"/>
      <c r="BN35" s="110"/>
      <c r="BO35" s="110"/>
      <c r="BP35" s="110"/>
      <c r="BQ35" s="110"/>
      <c r="BR35" s="110"/>
      <c r="BS35" s="110"/>
      <c r="BT35" s="110"/>
      <c r="BU35" s="110"/>
      <c r="BV35" s="110"/>
      <c r="BW35" s="110"/>
      <c r="BX35" s="110"/>
      <c r="BY35" s="110"/>
      <c r="BZ35" s="110"/>
      <c r="CA35" s="110"/>
      <c r="CB35" s="110"/>
      <c r="CC35" s="110"/>
      <c r="CD35" s="110"/>
      <c r="CE35" s="110"/>
      <c r="CF35" s="110"/>
      <c r="CG35" s="110"/>
      <c r="CH35" s="110"/>
      <c r="CI35" s="110"/>
      <c r="CJ35" s="110"/>
      <c r="CK35" s="110"/>
      <c r="CL35" s="110"/>
      <c r="CM35" s="110"/>
      <c r="CN35" s="110"/>
      <c r="CO35" s="110"/>
      <c r="CP35" s="110"/>
      <c r="CQ35" s="110"/>
      <c r="CR35" s="110"/>
      <c r="CS35" s="110"/>
      <c r="CT35" s="110"/>
      <c r="CU35" s="110"/>
      <c r="CV35" s="110"/>
      <c r="CW35" s="110"/>
      <c r="CX35" s="110"/>
    </row>
    <row r="36" spans="7:102" ht="15" customHeight="1" x14ac:dyDescent="0.25">
      <c r="G36" s="521"/>
      <c r="H36" s="202" t="str">
        <f>H18&amp;" menurut pemeriksa :"</f>
        <v>Penghasilan Luar Usaha Lainnya menurut pemeriksa :</v>
      </c>
      <c r="I36" s="203"/>
      <c r="J36" s="203"/>
      <c r="K36" s="203"/>
      <c r="L36" s="203"/>
      <c r="M36" s="203"/>
      <c r="N36" s="203"/>
      <c r="O36" s="203"/>
      <c r="P36" s="203"/>
      <c r="Q36" s="203"/>
      <c r="R36" s="203"/>
      <c r="S36" s="203"/>
      <c r="T36" s="203"/>
      <c r="U36" s="203"/>
      <c r="V36" s="203"/>
      <c r="W36" s="203"/>
      <c r="X36" s="203"/>
      <c r="Y36" s="203"/>
      <c r="Z36" s="203"/>
      <c r="AA36" s="203"/>
      <c r="AB36" s="203"/>
      <c r="AK36" s="186"/>
      <c r="AL36" s="110"/>
      <c r="AM36" s="110"/>
      <c r="AN36" s="110"/>
      <c r="AO36" s="110"/>
      <c r="AP36" s="110"/>
      <c r="AQ36" s="110"/>
      <c r="AR36" s="110"/>
      <c r="AS36" s="110"/>
      <c r="AT36" s="110"/>
      <c r="AU36" s="110"/>
      <c r="AV36" s="110"/>
      <c r="AW36" s="110"/>
      <c r="AX36" s="110"/>
      <c r="AY36" s="110"/>
      <c r="AZ36" s="110"/>
      <c r="BA36" s="110"/>
      <c r="BB36" s="110"/>
      <c r="BC36" s="110"/>
      <c r="BD36" s="110"/>
      <c r="BE36" s="110"/>
      <c r="BF36" s="110"/>
      <c r="BG36" s="110"/>
      <c r="BH36" s="110"/>
      <c r="BI36" s="110"/>
      <c r="BJ36" s="110"/>
      <c r="BK36" s="110"/>
      <c r="BL36" s="110"/>
      <c r="BM36" s="110"/>
      <c r="BN36" s="110"/>
      <c r="BO36" s="110"/>
      <c r="BP36" s="110"/>
      <c r="BQ36" s="110"/>
      <c r="BR36" s="110"/>
      <c r="BS36" s="110"/>
      <c r="BT36" s="110"/>
      <c r="BU36" s="110"/>
      <c r="BV36" s="110"/>
      <c r="BW36" s="110"/>
      <c r="BX36" s="110"/>
      <c r="BY36" s="110"/>
      <c r="BZ36" s="110"/>
      <c r="CA36" s="110"/>
      <c r="CB36" s="110"/>
      <c r="CC36" s="110"/>
      <c r="CD36" s="110"/>
      <c r="CE36" s="110"/>
      <c r="CF36" s="110"/>
      <c r="CG36" s="110"/>
      <c r="CH36" s="110"/>
      <c r="CI36" s="110"/>
      <c r="CJ36" s="110"/>
      <c r="CK36" s="110"/>
      <c r="CL36" s="110"/>
      <c r="CM36" s="110"/>
      <c r="CN36" s="110"/>
      <c r="CO36" s="110"/>
      <c r="CP36" s="110"/>
      <c r="CQ36" s="110"/>
      <c r="CR36" s="110"/>
      <c r="CS36" s="110"/>
      <c r="CT36" s="110"/>
      <c r="CU36" s="110"/>
      <c r="CV36" s="110"/>
      <c r="CW36" s="110"/>
      <c r="CX36" s="110"/>
    </row>
    <row r="37" spans="7:102" ht="15" customHeight="1" x14ac:dyDescent="0.25">
      <c r="G37" s="521"/>
      <c r="H37" s="202" t="s">
        <v>1681</v>
      </c>
      <c r="I37" s="939" t="s">
        <v>1782</v>
      </c>
      <c r="J37" s="940"/>
      <c r="K37" s="940"/>
      <c r="L37" s="940"/>
      <c r="M37" s="940"/>
      <c r="N37" s="940"/>
      <c r="O37" s="940"/>
      <c r="P37" s="940"/>
      <c r="Q37" s="940"/>
      <c r="R37" s="940"/>
      <c r="S37" s="940"/>
      <c r="T37" s="940"/>
      <c r="U37" s="940"/>
      <c r="V37" s="940"/>
      <c r="W37" s="203" t="s">
        <v>1684</v>
      </c>
      <c r="X37" s="974">
        <f>IF(I38="Tidak Dilakukan Pengujian",X39,
IF(I38=M18,CO18,
IF(I38=M20,CO20,
IF(I38=M22,CO22,
IF(I38=M24,CO24,
IF(I38=M26,CO26,
IF(I38=M28,CO28,"Pilih teknik yang lain")))))))</f>
        <v>0</v>
      </c>
      <c r="Y37" s="940"/>
      <c r="Z37" s="940"/>
      <c r="AA37" s="940"/>
      <c r="AB37" s="940"/>
      <c r="AK37" s="186"/>
      <c r="AL37" s="110"/>
      <c r="AM37" s="110"/>
      <c r="AN37" s="110"/>
      <c r="AO37" s="110"/>
      <c r="AP37" s="110"/>
      <c r="AQ37" s="110"/>
      <c r="AR37" s="110"/>
      <c r="AS37" s="110"/>
      <c r="AT37" s="110"/>
      <c r="AU37" s="110"/>
      <c r="AV37" s="110"/>
      <c r="AW37" s="110"/>
      <c r="AX37" s="110"/>
      <c r="AY37" s="110"/>
      <c r="AZ37" s="110"/>
      <c r="BA37" s="110"/>
      <c r="BB37" s="110"/>
      <c r="BC37" s="110"/>
      <c r="BD37" s="110"/>
      <c r="BE37" s="110"/>
      <c r="BF37" s="110"/>
      <c r="BG37" s="110"/>
      <c r="BH37" s="110"/>
      <c r="BI37" s="110"/>
      <c r="BJ37" s="110"/>
      <c r="BK37" s="110"/>
      <c r="BL37" s="110"/>
      <c r="BM37" s="110"/>
      <c r="BN37" s="110"/>
      <c r="BO37" s="110"/>
      <c r="BP37" s="110"/>
      <c r="BQ37" s="110"/>
      <c r="BR37" s="110"/>
      <c r="BS37" s="110"/>
      <c r="BT37" s="110"/>
      <c r="BU37" s="110"/>
      <c r="BV37" s="110"/>
      <c r="BW37" s="110"/>
      <c r="BX37" s="110"/>
      <c r="BY37" s="110"/>
      <c r="BZ37" s="110"/>
      <c r="CA37" s="110"/>
      <c r="CB37" s="110"/>
      <c r="CC37" s="110"/>
      <c r="CD37" s="110"/>
      <c r="CE37" s="110"/>
      <c r="CF37" s="110"/>
      <c r="CG37" s="110"/>
      <c r="CH37" s="110"/>
      <c r="CI37" s="110"/>
      <c r="CJ37" s="110"/>
      <c r="CK37" s="110"/>
      <c r="CL37" s="110"/>
      <c r="CM37" s="110"/>
      <c r="CN37" s="110"/>
      <c r="CO37" s="110"/>
      <c r="CP37" s="110"/>
      <c r="CQ37" s="110"/>
      <c r="CR37" s="110"/>
      <c r="CS37" s="110"/>
      <c r="CT37" s="110"/>
      <c r="CU37" s="110"/>
      <c r="CV37" s="110"/>
      <c r="CW37" s="110"/>
      <c r="CX37" s="110"/>
    </row>
    <row r="38" spans="7:102" ht="15" customHeight="1" x14ac:dyDescent="0.25">
      <c r="G38" s="521"/>
      <c r="H38" s="202"/>
      <c r="I38" s="939" t="s">
        <v>2032</v>
      </c>
      <c r="J38" s="940"/>
      <c r="K38" s="940"/>
      <c r="L38" s="940"/>
      <c r="M38" s="940"/>
      <c r="N38" s="940"/>
      <c r="O38" s="940"/>
      <c r="P38" s="940"/>
      <c r="Q38" s="940"/>
      <c r="R38" s="940"/>
      <c r="S38" s="940"/>
      <c r="T38" s="940"/>
      <c r="U38" s="940"/>
      <c r="V38" s="940"/>
      <c r="W38" s="203"/>
      <c r="X38" s="522"/>
      <c r="Y38" s="522"/>
      <c r="Z38" s="522"/>
      <c r="AA38" s="522"/>
      <c r="AB38" s="522"/>
      <c r="AC38" s="204"/>
      <c r="AD38" s="204"/>
      <c r="AE38" s="204"/>
      <c r="AF38" s="204"/>
      <c r="AG38" s="204"/>
      <c r="AH38" s="204"/>
      <c r="AI38" s="204"/>
      <c r="AJ38" s="204"/>
      <c r="AK38" s="444"/>
      <c r="AL38" s="110"/>
      <c r="AM38" s="110"/>
      <c r="AN38" s="110"/>
      <c r="AO38" s="110"/>
      <c r="AP38" s="110"/>
      <c r="AQ38" s="110"/>
      <c r="AR38" s="110"/>
      <c r="AS38" s="110"/>
      <c r="AT38" s="110"/>
      <c r="AU38" s="110"/>
      <c r="AV38" s="110"/>
      <c r="AW38" s="110"/>
      <c r="AX38" s="110"/>
      <c r="AY38" s="110"/>
      <c r="AZ38" s="110"/>
      <c r="BA38" s="110"/>
      <c r="BB38" s="110"/>
      <c r="BC38" s="110"/>
      <c r="BD38" s="110"/>
      <c r="BE38" s="110"/>
      <c r="BF38" s="110"/>
      <c r="BG38" s="110"/>
      <c r="BH38" s="110"/>
      <c r="BI38" s="110"/>
      <c r="BJ38" s="110"/>
      <c r="BK38" s="110"/>
      <c r="BL38" s="110"/>
      <c r="BM38" s="110"/>
      <c r="BN38" s="110"/>
      <c r="BO38" s="110"/>
      <c r="BP38" s="110"/>
      <c r="BQ38" s="110"/>
      <c r="BR38" s="110"/>
      <c r="BS38" s="110"/>
      <c r="BT38" s="110"/>
      <c r="BU38" s="110"/>
      <c r="BV38" s="110"/>
      <c r="BW38" s="110"/>
      <c r="BX38" s="110"/>
      <c r="BY38" s="110"/>
      <c r="BZ38" s="110"/>
      <c r="CA38" s="110"/>
      <c r="CB38" s="110"/>
      <c r="CC38" s="110"/>
      <c r="CD38" s="110"/>
      <c r="CE38" s="110"/>
      <c r="CF38" s="110"/>
      <c r="CG38" s="110"/>
      <c r="CH38" s="110"/>
      <c r="CI38" s="110"/>
      <c r="CJ38" s="110"/>
      <c r="CK38" s="110"/>
      <c r="CL38" s="110"/>
      <c r="CM38" s="110"/>
      <c r="CN38" s="110"/>
      <c r="CO38" s="110"/>
      <c r="CP38" s="110"/>
      <c r="CQ38" s="110"/>
      <c r="CR38" s="110"/>
      <c r="CS38" s="110"/>
      <c r="CT38" s="110"/>
      <c r="CU38" s="110"/>
      <c r="CV38" s="110"/>
      <c r="CW38" s="110"/>
      <c r="CX38" s="110"/>
    </row>
    <row r="39" spans="7:102" ht="15" customHeight="1" x14ac:dyDescent="0.25">
      <c r="G39" s="521"/>
      <c r="H39" s="202" t="s">
        <v>1681</v>
      </c>
      <c r="I39" s="939" t="s">
        <v>1783</v>
      </c>
      <c r="J39" s="940"/>
      <c r="K39" s="940"/>
      <c r="L39" s="940"/>
      <c r="M39" s="940"/>
      <c r="N39" s="940"/>
      <c r="O39" s="940"/>
      <c r="P39" s="940"/>
      <c r="Q39" s="940"/>
      <c r="R39" s="940"/>
      <c r="S39" s="940"/>
      <c r="T39" s="940"/>
      <c r="U39" s="940"/>
      <c r="V39" s="940"/>
      <c r="W39" s="203" t="s">
        <v>1684</v>
      </c>
      <c r="X39" s="968">
        <f>'F-4'!U32</f>
        <v>0</v>
      </c>
      <c r="Y39" s="794"/>
      <c r="Z39" s="794"/>
      <c r="AA39" s="794"/>
      <c r="AB39" s="794"/>
      <c r="AC39" s="204"/>
      <c r="AD39" s="204"/>
      <c r="AE39" s="204"/>
      <c r="AF39" s="204"/>
      <c r="AG39" s="204"/>
      <c r="AH39" s="204"/>
      <c r="AI39" s="204"/>
      <c r="AJ39" s="204"/>
      <c r="AK39" s="444"/>
      <c r="AL39" s="110"/>
      <c r="AM39" s="110"/>
      <c r="AN39" s="110"/>
      <c r="AO39" s="110"/>
      <c r="AP39" s="110"/>
      <c r="AQ39" s="110"/>
      <c r="AR39" s="110"/>
      <c r="AS39" s="110"/>
      <c r="AT39" s="110"/>
      <c r="AU39" s="110"/>
      <c r="AV39" s="110"/>
      <c r="AW39" s="110"/>
      <c r="AX39" s="110"/>
      <c r="AY39" s="110"/>
      <c r="AZ39" s="110"/>
      <c r="BA39" s="110"/>
      <c r="BB39" s="110"/>
      <c r="BC39" s="110"/>
      <c r="BD39" s="110"/>
      <c r="BE39" s="110"/>
      <c r="BF39" s="110"/>
      <c r="BG39" s="110"/>
      <c r="BH39" s="110"/>
      <c r="BI39" s="110"/>
      <c r="BJ39" s="110"/>
      <c r="BK39" s="110"/>
      <c r="BL39" s="110"/>
      <c r="BM39" s="110"/>
      <c r="BN39" s="110"/>
      <c r="BO39" s="110"/>
      <c r="BP39" s="110"/>
      <c r="BQ39" s="110"/>
      <c r="BR39" s="110"/>
      <c r="BS39" s="110"/>
      <c r="BT39" s="110"/>
      <c r="BU39" s="110"/>
      <c r="BV39" s="110"/>
      <c r="BW39" s="110"/>
      <c r="BX39" s="110"/>
      <c r="BY39" s="110"/>
      <c r="BZ39" s="110"/>
      <c r="CA39" s="110"/>
      <c r="CB39" s="110"/>
      <c r="CC39" s="110"/>
      <c r="CD39" s="110"/>
      <c r="CE39" s="110"/>
      <c r="CF39" s="110"/>
      <c r="CG39" s="110"/>
      <c r="CH39" s="110"/>
      <c r="CI39" s="110"/>
      <c r="CJ39" s="110"/>
      <c r="CK39" s="110"/>
      <c r="CL39" s="110"/>
      <c r="CM39" s="110"/>
      <c r="CN39" s="110"/>
      <c r="CO39" s="110"/>
      <c r="CP39" s="110"/>
      <c r="CQ39" s="110"/>
      <c r="CR39" s="110"/>
      <c r="CS39" s="110"/>
      <c r="CT39" s="110"/>
      <c r="CU39" s="110"/>
      <c r="CV39" s="110"/>
      <c r="CW39" s="110"/>
      <c r="CX39" s="110"/>
    </row>
    <row r="40" spans="7:102" ht="15" customHeight="1" x14ac:dyDescent="0.25">
      <c r="G40" s="521"/>
      <c r="H40" s="202" t="s">
        <v>1772</v>
      </c>
      <c r="I40" s="203"/>
      <c r="J40" s="203"/>
      <c r="K40" s="203"/>
      <c r="L40" s="203"/>
      <c r="M40" s="203"/>
      <c r="N40" s="203"/>
      <c r="O40" s="203"/>
      <c r="P40" s="203"/>
      <c r="Q40" s="203"/>
      <c r="R40" s="203"/>
      <c r="S40" s="203"/>
      <c r="T40" s="203"/>
      <c r="U40" s="203"/>
      <c r="V40" s="203"/>
      <c r="W40" s="203" t="s">
        <v>1684</v>
      </c>
      <c r="X40" s="966">
        <f>X37-X39</f>
        <v>0</v>
      </c>
      <c r="Y40" s="789"/>
      <c r="Z40" s="789"/>
      <c r="AA40" s="789"/>
      <c r="AB40" s="789"/>
      <c r="AC40" s="204"/>
      <c r="AD40" s="204"/>
      <c r="AE40" s="204"/>
      <c r="AF40" s="204"/>
      <c r="AG40" s="204"/>
      <c r="AH40" s="204"/>
      <c r="AI40" s="204"/>
      <c r="AJ40" s="204"/>
      <c r="AK40" s="444"/>
      <c r="AL40" s="110"/>
      <c r="AM40" s="110"/>
      <c r="AN40" s="110"/>
      <c r="AO40" s="110"/>
      <c r="AP40" s="110"/>
      <c r="AQ40" s="110"/>
      <c r="AR40" s="110"/>
      <c r="AS40" s="110"/>
      <c r="AT40" s="110"/>
      <c r="AU40" s="110"/>
      <c r="AV40" s="110"/>
      <c r="AW40" s="110"/>
      <c r="AX40" s="110"/>
      <c r="AY40" s="110"/>
      <c r="AZ40" s="110"/>
      <c r="BA40" s="110"/>
      <c r="BB40" s="110"/>
      <c r="BC40" s="110"/>
      <c r="BD40" s="110"/>
      <c r="BE40" s="110"/>
      <c r="BF40" s="110"/>
      <c r="BG40" s="110"/>
      <c r="BH40" s="110"/>
      <c r="BI40" s="110"/>
      <c r="BJ40" s="110"/>
      <c r="BK40" s="110"/>
      <c r="BL40" s="110"/>
      <c r="BM40" s="110"/>
      <c r="BN40" s="110"/>
      <c r="BO40" s="110"/>
      <c r="BP40" s="110"/>
      <c r="BQ40" s="110"/>
      <c r="BR40" s="110"/>
      <c r="BS40" s="110"/>
      <c r="BT40" s="110"/>
      <c r="BU40" s="110"/>
      <c r="BV40" s="110"/>
      <c r="BW40" s="110"/>
      <c r="BX40" s="110"/>
      <c r="BY40" s="110"/>
      <c r="BZ40" s="110"/>
      <c r="CA40" s="110"/>
      <c r="CB40" s="110"/>
      <c r="CC40" s="110"/>
      <c r="CD40" s="110"/>
      <c r="CE40" s="110"/>
      <c r="CF40" s="110"/>
      <c r="CG40" s="110"/>
      <c r="CH40" s="110"/>
      <c r="CI40" s="110"/>
      <c r="CJ40" s="110"/>
      <c r="CK40" s="110"/>
      <c r="CL40" s="110"/>
      <c r="CM40" s="110"/>
      <c r="CN40" s="110"/>
      <c r="CO40" s="110"/>
      <c r="CP40" s="110"/>
      <c r="CQ40" s="110"/>
      <c r="CR40" s="110"/>
      <c r="CS40" s="110"/>
      <c r="CT40" s="110"/>
      <c r="CU40" s="110"/>
      <c r="CV40" s="110"/>
      <c r="CW40" s="110"/>
      <c r="CX40" s="110"/>
    </row>
    <row r="41" spans="7:102" ht="15" customHeight="1" x14ac:dyDescent="0.25">
      <c r="G41" s="521"/>
      <c r="H41" s="202"/>
      <c r="I41" s="203"/>
      <c r="J41" s="203"/>
      <c r="K41" s="203"/>
      <c r="L41" s="203"/>
      <c r="M41" s="203"/>
      <c r="N41" s="203"/>
      <c r="O41" s="203"/>
      <c r="P41" s="203"/>
      <c r="Q41" s="203"/>
      <c r="R41" s="203"/>
      <c r="S41" s="203"/>
      <c r="T41" s="203"/>
      <c r="U41" s="203"/>
      <c r="V41" s="203"/>
      <c r="W41" s="203"/>
      <c r="X41" s="522"/>
      <c r="Y41" s="522"/>
      <c r="Z41" s="522"/>
      <c r="AA41" s="522"/>
      <c r="AB41" s="522"/>
      <c r="AC41" s="204"/>
      <c r="AD41" s="204"/>
      <c r="AE41" s="204"/>
      <c r="AF41" s="204"/>
      <c r="AG41" s="204"/>
      <c r="AH41" s="204"/>
      <c r="AI41" s="204"/>
      <c r="AJ41" s="204"/>
      <c r="AK41" s="444"/>
      <c r="AL41" s="110"/>
      <c r="AM41" s="110"/>
      <c r="AN41" s="110"/>
      <c r="AO41" s="110"/>
      <c r="AP41" s="110"/>
      <c r="AQ41" s="110"/>
      <c r="AR41" s="110"/>
      <c r="AS41" s="110"/>
      <c r="AT41" s="110"/>
      <c r="AU41" s="110"/>
      <c r="AV41" s="110"/>
      <c r="AW41" s="110"/>
      <c r="AX41" s="110"/>
      <c r="AY41" s="110"/>
      <c r="AZ41" s="110"/>
      <c r="BA41" s="110"/>
      <c r="BB41" s="110"/>
      <c r="BC41" s="110"/>
      <c r="BD41" s="110"/>
      <c r="BE41" s="110"/>
      <c r="BF41" s="110"/>
      <c r="BG41" s="110"/>
      <c r="BH41" s="110"/>
      <c r="BI41" s="110"/>
      <c r="BJ41" s="110"/>
      <c r="BK41" s="110"/>
      <c r="BL41" s="110"/>
      <c r="BM41" s="110"/>
      <c r="BN41" s="110"/>
      <c r="BO41" s="110"/>
      <c r="BP41" s="110"/>
      <c r="BQ41" s="110"/>
      <c r="BR41" s="110"/>
      <c r="BS41" s="110"/>
      <c r="BT41" s="110"/>
      <c r="BU41" s="110"/>
      <c r="BV41" s="110"/>
      <c r="BW41" s="110"/>
      <c r="BX41" s="110"/>
      <c r="BY41" s="110"/>
      <c r="BZ41" s="110"/>
      <c r="CA41" s="110"/>
      <c r="CB41" s="110"/>
      <c r="CC41" s="110"/>
      <c r="CD41" s="110"/>
      <c r="CE41" s="110"/>
      <c r="CF41" s="110"/>
      <c r="CG41" s="110"/>
      <c r="CH41" s="110"/>
      <c r="CI41" s="110"/>
      <c r="CJ41" s="110"/>
      <c r="CK41" s="110"/>
      <c r="CL41" s="110"/>
      <c r="CM41" s="110"/>
      <c r="CN41" s="110"/>
      <c r="CO41" s="110"/>
      <c r="CP41" s="110"/>
      <c r="CQ41" s="110"/>
      <c r="CR41" s="110"/>
      <c r="CS41" s="110"/>
      <c r="CT41" s="110"/>
      <c r="CU41" s="110"/>
      <c r="CV41" s="110"/>
      <c r="CW41" s="110"/>
      <c r="CX41" s="110"/>
    </row>
    <row r="42" spans="7:102" ht="15" customHeight="1" x14ac:dyDescent="0.25">
      <c r="G42" s="521" t="s">
        <v>1784</v>
      </c>
      <c r="H42" s="202" t="s">
        <v>1785</v>
      </c>
      <c r="I42" s="203"/>
      <c r="J42" s="203"/>
      <c r="K42" s="203"/>
      <c r="L42" s="203"/>
      <c r="M42" s="203"/>
      <c r="N42" s="203"/>
      <c r="O42" s="203"/>
      <c r="P42" s="203"/>
      <c r="Q42" s="203"/>
      <c r="R42" s="203"/>
      <c r="S42" s="203"/>
      <c r="T42" s="203"/>
      <c r="U42" s="203"/>
      <c r="V42" s="203"/>
      <c r="W42" s="203"/>
      <c r="X42" s="203"/>
      <c r="Y42" s="203"/>
      <c r="Z42" s="203"/>
      <c r="AA42" s="203"/>
      <c r="AB42" s="203"/>
      <c r="AC42" s="204"/>
      <c r="AD42" s="204"/>
      <c r="AE42" s="204"/>
      <c r="AF42" s="204"/>
      <c r="AG42" s="204"/>
      <c r="AH42" s="204"/>
      <c r="AI42" s="204"/>
      <c r="AJ42" s="204"/>
      <c r="AK42" s="444"/>
      <c r="AL42" s="110"/>
      <c r="AM42" s="110"/>
      <c r="AN42" s="110"/>
      <c r="AO42" s="110"/>
      <c r="AP42" s="110"/>
      <c r="AQ42" s="110"/>
      <c r="AR42" s="110"/>
      <c r="AS42" s="110"/>
      <c r="AT42" s="110"/>
      <c r="AU42" s="110"/>
      <c r="AV42" s="110"/>
      <c r="AW42" s="110"/>
      <c r="AX42" s="110"/>
      <c r="AY42" s="110"/>
      <c r="AZ42" s="110"/>
      <c r="BA42" s="110"/>
      <c r="BB42" s="110"/>
      <c r="BC42" s="110"/>
      <c r="BD42" s="110"/>
      <c r="BE42" s="110"/>
      <c r="BF42" s="110"/>
      <c r="BG42" s="110"/>
      <c r="BH42" s="110"/>
      <c r="BI42" s="110"/>
      <c r="BJ42" s="110"/>
      <c r="BK42" s="110"/>
      <c r="BL42" s="110"/>
      <c r="BM42" s="110"/>
      <c r="BN42" s="110"/>
      <c r="BO42" s="110"/>
      <c r="BP42" s="110"/>
      <c r="BQ42" s="110"/>
      <c r="BR42" s="110"/>
      <c r="BS42" s="110"/>
      <c r="BT42" s="110"/>
      <c r="BU42" s="110"/>
      <c r="BV42" s="110"/>
      <c r="BW42" s="110"/>
      <c r="BX42" s="110"/>
      <c r="BY42" s="110"/>
      <c r="BZ42" s="110"/>
      <c r="CA42" s="110"/>
      <c r="CB42" s="110"/>
      <c r="CC42" s="110"/>
      <c r="CD42" s="110"/>
      <c r="CE42" s="110"/>
      <c r="CF42" s="110"/>
      <c r="CG42" s="110"/>
      <c r="CH42" s="110"/>
      <c r="CI42" s="110"/>
      <c r="CJ42" s="110"/>
      <c r="CK42" s="110"/>
      <c r="CL42" s="110"/>
      <c r="CM42" s="110"/>
      <c r="CN42" s="110"/>
      <c r="CO42" s="110"/>
      <c r="CP42" s="110"/>
      <c r="CQ42" s="110"/>
      <c r="CR42" s="110"/>
      <c r="CS42" s="110"/>
      <c r="CT42" s="110"/>
      <c r="CU42" s="110"/>
      <c r="CV42" s="110"/>
      <c r="CW42" s="110"/>
      <c r="CX42" s="110"/>
    </row>
    <row r="43" spans="7:102" ht="15" customHeight="1" x14ac:dyDescent="0.25">
      <c r="G43" s="521"/>
      <c r="H43" s="972" t="s">
        <v>1786</v>
      </c>
      <c r="I43" s="940"/>
      <c r="J43" s="940"/>
      <c r="K43" s="940"/>
      <c r="L43" s="940"/>
      <c r="M43" s="940"/>
      <c r="N43" s="940"/>
      <c r="O43" s="940"/>
      <c r="P43" s="940"/>
      <c r="Q43" s="940"/>
      <c r="R43" s="940"/>
      <c r="S43" s="940"/>
      <c r="T43" s="940"/>
      <c r="U43" s="940"/>
      <c r="V43" s="940"/>
      <c r="W43" s="940"/>
      <c r="X43" s="940"/>
      <c r="Y43" s="940"/>
      <c r="Z43" s="940"/>
      <c r="AA43" s="940"/>
      <c r="AB43" s="940"/>
      <c r="AC43" s="940"/>
      <c r="AD43" s="940"/>
      <c r="AE43" s="940"/>
      <c r="AF43" s="940"/>
      <c r="AG43" s="940"/>
      <c r="AH43" s="940"/>
      <c r="AI43" s="940"/>
      <c r="AJ43" s="940"/>
      <c r="AK43" s="805"/>
      <c r="AL43" s="110"/>
      <c r="AM43" s="110"/>
      <c r="AN43" s="110"/>
      <c r="AO43" s="110"/>
      <c r="AP43" s="110"/>
      <c r="AQ43" s="110"/>
      <c r="AR43" s="110"/>
      <c r="AS43" s="110"/>
      <c r="AT43" s="110"/>
      <c r="AU43" s="110"/>
      <c r="AV43" s="110"/>
      <c r="AW43" s="110"/>
      <c r="AX43" s="110"/>
      <c r="AY43" s="110"/>
      <c r="AZ43" s="110"/>
      <c r="BA43" s="110"/>
      <c r="BB43" s="110"/>
      <c r="BC43" s="110"/>
      <c r="BD43" s="110"/>
      <c r="BE43" s="110"/>
      <c r="BF43" s="110"/>
      <c r="BG43" s="110"/>
      <c r="BH43" s="110"/>
      <c r="BI43" s="110"/>
      <c r="BJ43" s="110"/>
      <c r="BK43" s="110"/>
      <c r="BL43" s="110"/>
      <c r="BM43" s="110"/>
      <c r="BN43" s="110"/>
      <c r="BO43" s="110"/>
      <c r="BP43" s="110"/>
      <c r="BQ43" s="110"/>
      <c r="BR43" s="110"/>
      <c r="BS43" s="110"/>
      <c r="BT43" s="110"/>
      <c r="BU43" s="110"/>
      <c r="BV43" s="110"/>
      <c r="BW43" s="110"/>
      <c r="BX43" s="110"/>
      <c r="BY43" s="110"/>
      <c r="BZ43" s="110"/>
      <c r="CA43" s="110"/>
      <c r="CB43" s="110"/>
      <c r="CC43" s="110"/>
      <c r="CD43" s="110"/>
      <c r="CE43" s="110"/>
      <c r="CF43" s="110"/>
      <c r="CG43" s="110"/>
      <c r="CH43" s="110"/>
      <c r="CI43" s="110"/>
      <c r="CJ43" s="110"/>
      <c r="CK43" s="110"/>
      <c r="CL43" s="110"/>
      <c r="CM43" s="110"/>
      <c r="CN43" s="110"/>
      <c r="CO43" s="110"/>
      <c r="CP43" s="110"/>
      <c r="CQ43" s="110"/>
      <c r="CR43" s="110"/>
      <c r="CS43" s="110"/>
      <c r="CT43" s="110"/>
      <c r="CU43" s="110"/>
      <c r="CV43" s="110"/>
      <c r="CW43" s="110"/>
      <c r="CX43" s="110"/>
    </row>
    <row r="44" spans="7:102" ht="15" customHeight="1" x14ac:dyDescent="0.25">
      <c r="G44" s="521"/>
      <c r="H44" s="804"/>
      <c r="I44" s="940"/>
      <c r="J44" s="940"/>
      <c r="K44" s="940"/>
      <c r="L44" s="940"/>
      <c r="M44" s="940"/>
      <c r="N44" s="940"/>
      <c r="O44" s="940"/>
      <c r="P44" s="940"/>
      <c r="Q44" s="940"/>
      <c r="R44" s="940"/>
      <c r="S44" s="940"/>
      <c r="T44" s="940"/>
      <c r="U44" s="940"/>
      <c r="V44" s="940"/>
      <c r="W44" s="940"/>
      <c r="X44" s="940"/>
      <c r="Y44" s="940"/>
      <c r="Z44" s="940"/>
      <c r="AA44" s="940"/>
      <c r="AB44" s="940"/>
      <c r="AC44" s="940"/>
      <c r="AD44" s="940"/>
      <c r="AE44" s="940"/>
      <c r="AF44" s="940"/>
      <c r="AG44" s="940"/>
      <c r="AH44" s="940"/>
      <c r="AI44" s="940"/>
      <c r="AJ44" s="940"/>
      <c r="AK44" s="805"/>
      <c r="AL44" s="110"/>
      <c r="AM44" s="110"/>
      <c r="AN44" s="110"/>
      <c r="AO44" s="110"/>
      <c r="AP44" s="110"/>
      <c r="AQ44" s="110"/>
      <c r="AR44" s="110"/>
      <c r="AS44" s="110"/>
      <c r="AT44" s="110"/>
      <c r="AU44" s="110"/>
      <c r="AV44" s="110"/>
      <c r="AW44" s="110"/>
      <c r="AX44" s="110"/>
      <c r="AY44" s="110"/>
      <c r="AZ44" s="110"/>
      <c r="BA44" s="110"/>
      <c r="BB44" s="110"/>
      <c r="BC44" s="110"/>
      <c r="BD44" s="110"/>
      <c r="BE44" s="110"/>
      <c r="BF44" s="110"/>
      <c r="BG44" s="110"/>
      <c r="BH44" s="110"/>
      <c r="BI44" s="110"/>
      <c r="BJ44" s="110"/>
      <c r="BK44" s="110"/>
      <c r="BL44" s="110"/>
      <c r="BM44" s="110"/>
      <c r="BN44" s="110"/>
      <c r="BO44" s="110"/>
      <c r="BP44" s="110"/>
      <c r="BQ44" s="110"/>
      <c r="BR44" s="110"/>
      <c r="BS44" s="110"/>
      <c r="BT44" s="110"/>
      <c r="BU44" s="110"/>
      <c r="BV44" s="110"/>
      <c r="BW44" s="110"/>
      <c r="BX44" s="110"/>
      <c r="BY44" s="110"/>
      <c r="BZ44" s="110"/>
      <c r="CA44" s="110"/>
      <c r="CB44" s="110"/>
      <c r="CC44" s="110"/>
      <c r="CD44" s="110"/>
      <c r="CE44" s="110"/>
      <c r="CF44" s="110"/>
      <c r="CG44" s="110"/>
      <c r="CH44" s="110"/>
      <c r="CI44" s="110"/>
      <c r="CJ44" s="110"/>
      <c r="CK44" s="110"/>
      <c r="CL44" s="110"/>
      <c r="CM44" s="110"/>
      <c r="CN44" s="110"/>
      <c r="CO44" s="110"/>
      <c r="CP44" s="110"/>
      <c r="CQ44" s="110"/>
      <c r="CR44" s="110"/>
      <c r="CS44" s="110"/>
      <c r="CT44" s="110"/>
      <c r="CU44" s="110"/>
      <c r="CV44" s="110"/>
      <c r="CW44" s="110"/>
      <c r="CX44" s="110"/>
    </row>
    <row r="45" spans="7:102" ht="15" customHeight="1" x14ac:dyDescent="0.25">
      <c r="G45" s="521"/>
      <c r="H45" s="804"/>
      <c r="I45" s="940"/>
      <c r="J45" s="940"/>
      <c r="K45" s="940"/>
      <c r="L45" s="940"/>
      <c r="M45" s="940"/>
      <c r="N45" s="940"/>
      <c r="O45" s="940"/>
      <c r="P45" s="940"/>
      <c r="Q45" s="940"/>
      <c r="R45" s="940"/>
      <c r="S45" s="940"/>
      <c r="T45" s="940"/>
      <c r="U45" s="940"/>
      <c r="V45" s="940"/>
      <c r="W45" s="940"/>
      <c r="X45" s="940"/>
      <c r="Y45" s="940"/>
      <c r="Z45" s="940"/>
      <c r="AA45" s="940"/>
      <c r="AB45" s="940"/>
      <c r="AC45" s="940"/>
      <c r="AD45" s="940"/>
      <c r="AE45" s="940"/>
      <c r="AF45" s="940"/>
      <c r="AG45" s="940"/>
      <c r="AH45" s="940"/>
      <c r="AI45" s="940"/>
      <c r="AJ45" s="940"/>
      <c r="AK45" s="805"/>
      <c r="AL45" s="110"/>
      <c r="AM45" s="110"/>
      <c r="AN45" s="110"/>
      <c r="AO45" s="110"/>
      <c r="AP45" s="110"/>
      <c r="AQ45" s="110"/>
      <c r="AR45" s="110"/>
      <c r="AS45" s="110"/>
      <c r="AT45" s="110"/>
      <c r="AU45" s="110"/>
      <c r="AV45" s="110"/>
      <c r="AW45" s="110"/>
      <c r="AX45" s="110"/>
      <c r="AY45" s="110"/>
      <c r="AZ45" s="110"/>
      <c r="BA45" s="110"/>
      <c r="BB45" s="110"/>
      <c r="BC45" s="110"/>
      <c r="BD45" s="110"/>
      <c r="BE45" s="110"/>
      <c r="BF45" s="110"/>
      <c r="BG45" s="110"/>
      <c r="BH45" s="110"/>
      <c r="BI45" s="110"/>
      <c r="BJ45" s="110"/>
      <c r="BK45" s="110"/>
      <c r="BL45" s="110"/>
      <c r="BM45" s="110"/>
      <c r="BN45" s="110"/>
      <c r="BO45" s="110"/>
      <c r="BP45" s="110"/>
      <c r="BQ45" s="110"/>
      <c r="BR45" s="110"/>
      <c r="BS45" s="110"/>
      <c r="BT45" s="110"/>
      <c r="BU45" s="110"/>
      <c r="BV45" s="110"/>
      <c r="BW45" s="110"/>
      <c r="BX45" s="110"/>
      <c r="BY45" s="110"/>
      <c r="BZ45" s="110"/>
      <c r="CA45" s="110"/>
      <c r="CB45" s="110"/>
      <c r="CC45" s="110"/>
      <c r="CD45" s="110"/>
      <c r="CE45" s="110"/>
      <c r="CF45" s="110"/>
      <c r="CG45" s="110"/>
      <c r="CH45" s="110"/>
      <c r="CI45" s="110"/>
      <c r="CJ45" s="110"/>
      <c r="CK45" s="110"/>
      <c r="CL45" s="110"/>
      <c r="CM45" s="110"/>
      <c r="CN45" s="110"/>
      <c r="CO45" s="110"/>
      <c r="CP45" s="110"/>
      <c r="CQ45" s="110"/>
      <c r="CR45" s="110"/>
      <c r="CS45" s="110"/>
      <c r="CT45" s="110"/>
      <c r="CU45" s="110"/>
      <c r="CV45" s="110"/>
      <c r="CW45" s="110"/>
      <c r="CX45" s="110"/>
    </row>
    <row r="46" spans="7:102" ht="15" customHeight="1" x14ac:dyDescent="0.25">
      <c r="G46" s="521"/>
      <c r="H46" s="804"/>
      <c r="I46" s="940"/>
      <c r="J46" s="940"/>
      <c r="K46" s="940"/>
      <c r="L46" s="940"/>
      <c r="M46" s="940"/>
      <c r="N46" s="940"/>
      <c r="O46" s="940"/>
      <c r="P46" s="940"/>
      <c r="Q46" s="940"/>
      <c r="R46" s="940"/>
      <c r="S46" s="940"/>
      <c r="T46" s="940"/>
      <c r="U46" s="940"/>
      <c r="V46" s="940"/>
      <c r="W46" s="940"/>
      <c r="X46" s="940"/>
      <c r="Y46" s="940"/>
      <c r="Z46" s="940"/>
      <c r="AA46" s="940"/>
      <c r="AB46" s="940"/>
      <c r="AC46" s="940"/>
      <c r="AD46" s="940"/>
      <c r="AE46" s="940"/>
      <c r="AF46" s="940"/>
      <c r="AG46" s="940"/>
      <c r="AH46" s="940"/>
      <c r="AI46" s="940"/>
      <c r="AJ46" s="940"/>
      <c r="AK46" s="805"/>
      <c r="AL46" s="110"/>
      <c r="AM46" s="110"/>
      <c r="AN46" s="110"/>
      <c r="AO46" s="110"/>
      <c r="AP46" s="110"/>
      <c r="AQ46" s="110"/>
      <c r="AR46" s="110"/>
      <c r="AS46" s="110"/>
      <c r="AT46" s="110"/>
      <c r="AU46" s="110"/>
      <c r="AV46" s="110"/>
      <c r="AW46" s="110"/>
      <c r="AX46" s="110"/>
      <c r="AY46" s="110"/>
      <c r="AZ46" s="110"/>
      <c r="BA46" s="110"/>
      <c r="BB46" s="110"/>
      <c r="BC46" s="110"/>
      <c r="BD46" s="110"/>
      <c r="BE46" s="110"/>
      <c r="BF46" s="110"/>
      <c r="BG46" s="110"/>
      <c r="BH46" s="110"/>
      <c r="BI46" s="110"/>
      <c r="BJ46" s="110"/>
      <c r="BK46" s="110"/>
      <c r="BL46" s="110"/>
      <c r="BM46" s="110"/>
      <c r="BN46" s="110"/>
      <c r="BO46" s="110"/>
      <c r="BP46" s="110"/>
      <c r="BQ46" s="110"/>
      <c r="BR46" s="110"/>
      <c r="BS46" s="110"/>
      <c r="BT46" s="110"/>
      <c r="BU46" s="110"/>
      <c r="BV46" s="110"/>
      <c r="BW46" s="110"/>
      <c r="BX46" s="110"/>
      <c r="BY46" s="110"/>
      <c r="BZ46" s="110"/>
      <c r="CA46" s="110"/>
      <c r="CB46" s="110"/>
      <c r="CC46" s="110"/>
      <c r="CD46" s="110"/>
      <c r="CE46" s="110"/>
      <c r="CF46" s="110"/>
      <c r="CG46" s="110"/>
      <c r="CH46" s="110"/>
      <c r="CI46" s="110"/>
      <c r="CJ46" s="110"/>
      <c r="CK46" s="110"/>
      <c r="CL46" s="110"/>
      <c r="CM46" s="110"/>
      <c r="CN46" s="110"/>
      <c r="CO46" s="110"/>
      <c r="CP46" s="110"/>
      <c r="CQ46" s="110"/>
      <c r="CR46" s="110"/>
      <c r="CS46" s="110"/>
      <c r="CT46" s="110"/>
      <c r="CU46" s="110"/>
      <c r="CV46" s="110"/>
      <c r="CW46" s="110"/>
      <c r="CX46" s="110"/>
    </row>
    <row r="47" spans="7:102" ht="15" customHeight="1" x14ac:dyDescent="0.25">
      <c r="G47" s="521"/>
      <c r="H47" s="202" t="s">
        <v>1787</v>
      </c>
      <c r="I47" s="203"/>
      <c r="J47" s="203"/>
      <c r="K47" s="203"/>
      <c r="L47" s="203"/>
      <c r="M47" s="203"/>
      <c r="N47" s="203"/>
      <c r="O47" s="203"/>
      <c r="P47" s="203"/>
      <c r="Q47" s="203"/>
      <c r="R47" s="203"/>
      <c r="S47" s="203"/>
      <c r="T47" s="203"/>
      <c r="U47" s="203"/>
      <c r="V47" s="203"/>
      <c r="W47" s="203"/>
      <c r="X47" s="522"/>
      <c r="Y47" s="522"/>
      <c r="Z47" s="522"/>
      <c r="AA47" s="522"/>
      <c r="AB47" s="522"/>
      <c r="AC47" s="435"/>
      <c r="AD47" s="435"/>
      <c r="AE47" s="435"/>
      <c r="AF47" s="435"/>
      <c r="AG47" s="435"/>
      <c r="AH47" s="435"/>
      <c r="AI47" s="435"/>
      <c r="AJ47" s="435"/>
      <c r="AK47" s="437"/>
      <c r="AL47" s="110"/>
      <c r="AM47" s="110"/>
      <c r="AN47" s="110"/>
      <c r="AO47" s="110"/>
      <c r="AP47" s="110"/>
      <c r="AQ47" s="110"/>
      <c r="AR47" s="110"/>
      <c r="AS47" s="110"/>
      <c r="AT47" s="110"/>
      <c r="AU47" s="110"/>
      <c r="AV47" s="110"/>
      <c r="AW47" s="110"/>
      <c r="AX47" s="110"/>
      <c r="AY47" s="110"/>
      <c r="AZ47" s="110"/>
      <c r="BA47" s="110"/>
      <c r="BB47" s="110"/>
      <c r="BC47" s="110"/>
      <c r="BD47" s="110"/>
      <c r="BE47" s="110"/>
      <c r="BF47" s="110"/>
      <c r="BG47" s="110"/>
      <c r="BH47" s="110"/>
      <c r="BI47" s="110"/>
      <c r="BJ47" s="110"/>
      <c r="BK47" s="110"/>
      <c r="BL47" s="110"/>
      <c r="BM47" s="110"/>
      <c r="BN47" s="110"/>
      <c r="BO47" s="110"/>
      <c r="BP47" s="110"/>
      <c r="BQ47" s="110"/>
      <c r="BR47" s="110"/>
      <c r="BS47" s="110"/>
      <c r="BT47" s="110"/>
      <c r="BU47" s="110"/>
      <c r="BV47" s="110"/>
      <c r="BW47" s="110"/>
      <c r="BX47" s="110"/>
      <c r="BY47" s="110"/>
      <c r="BZ47" s="110"/>
      <c r="CA47" s="110"/>
      <c r="CB47" s="110"/>
      <c r="CC47" s="110"/>
      <c r="CD47" s="110"/>
      <c r="CE47" s="110"/>
      <c r="CF47" s="110"/>
      <c r="CG47" s="110"/>
      <c r="CH47" s="110"/>
      <c r="CI47" s="110"/>
      <c r="CJ47" s="110"/>
      <c r="CK47" s="110"/>
      <c r="CL47" s="110"/>
      <c r="CM47" s="110"/>
      <c r="CN47" s="110"/>
      <c r="CO47" s="110"/>
      <c r="CP47" s="110"/>
      <c r="CQ47" s="110"/>
      <c r="CR47" s="110"/>
      <c r="CS47" s="110"/>
      <c r="CT47" s="110"/>
      <c r="CU47" s="110"/>
      <c r="CV47" s="110"/>
      <c r="CW47" s="110"/>
      <c r="CX47" s="110"/>
    </row>
    <row r="48" spans="7:102" ht="15" customHeight="1" x14ac:dyDescent="0.25">
      <c r="G48" s="521"/>
      <c r="H48" s="202" t="s">
        <v>1681</v>
      </c>
      <c r="I48" s="973" t="s">
        <v>2031</v>
      </c>
      <c r="J48" s="940"/>
      <c r="K48" s="940"/>
      <c r="L48" s="940"/>
      <c r="M48" s="940"/>
      <c r="N48" s="940"/>
      <c r="O48" s="940"/>
      <c r="P48" s="940"/>
      <c r="Q48" s="940"/>
      <c r="R48" s="940"/>
      <c r="S48" s="940"/>
      <c r="T48" s="940"/>
      <c r="U48" s="940"/>
      <c r="V48" s="940"/>
      <c r="W48" s="940"/>
      <c r="X48" s="940"/>
      <c r="Y48" s="940"/>
      <c r="Z48" s="940"/>
      <c r="AA48" s="940"/>
      <c r="AB48" s="940"/>
      <c r="AC48" s="435"/>
      <c r="AD48" s="435"/>
      <c r="AE48" s="435"/>
      <c r="AF48" s="435"/>
      <c r="AG48" s="435"/>
      <c r="AH48" s="435"/>
      <c r="AI48" s="435"/>
      <c r="AJ48" s="435"/>
      <c r="AK48" s="437"/>
      <c r="AL48" s="110"/>
      <c r="AM48" s="110"/>
      <c r="AN48" s="110"/>
      <c r="AO48" s="110"/>
      <c r="AP48" s="110"/>
      <c r="AQ48" s="110"/>
      <c r="AR48" s="110"/>
      <c r="AS48" s="110"/>
      <c r="AT48" s="110"/>
      <c r="AU48" s="110"/>
      <c r="AV48" s="110"/>
      <c r="AW48" s="110"/>
      <c r="AX48" s="110"/>
      <c r="AY48" s="110"/>
      <c r="AZ48" s="110"/>
      <c r="BA48" s="110"/>
      <c r="BB48" s="110"/>
      <c r="BC48" s="110"/>
      <c r="BD48" s="110"/>
      <c r="BE48" s="110"/>
      <c r="BF48" s="110"/>
      <c r="BG48" s="110"/>
      <c r="BH48" s="110"/>
      <c r="BI48" s="110"/>
      <c r="BJ48" s="110"/>
      <c r="BK48" s="110"/>
      <c r="BL48" s="110"/>
      <c r="BM48" s="110"/>
      <c r="BN48" s="110"/>
      <c r="BO48" s="110"/>
      <c r="BP48" s="110"/>
      <c r="BQ48" s="110"/>
      <c r="BR48" s="110"/>
      <c r="BS48" s="110"/>
      <c r="BT48" s="110"/>
      <c r="BU48" s="110"/>
      <c r="BV48" s="110"/>
      <c r="BW48" s="110"/>
      <c r="BX48" s="110"/>
      <c r="BY48" s="110"/>
      <c r="BZ48" s="110"/>
      <c r="CA48" s="110"/>
      <c r="CB48" s="110"/>
      <c r="CC48" s="110"/>
      <c r="CD48" s="110"/>
      <c r="CE48" s="110"/>
      <c r="CF48" s="110"/>
      <c r="CG48" s="110"/>
      <c r="CH48" s="110"/>
      <c r="CI48" s="110"/>
      <c r="CJ48" s="110"/>
      <c r="CK48" s="110"/>
      <c r="CL48" s="110"/>
      <c r="CM48" s="110"/>
      <c r="CN48" s="110"/>
      <c r="CO48" s="110"/>
      <c r="CP48" s="110"/>
      <c r="CQ48" s="110"/>
      <c r="CR48" s="110"/>
      <c r="CS48" s="110"/>
      <c r="CT48" s="110"/>
      <c r="CU48" s="110"/>
      <c r="CV48" s="110"/>
      <c r="CW48" s="110"/>
      <c r="CX48" s="110"/>
    </row>
    <row r="49" spans="7:102" ht="15" customHeight="1" x14ac:dyDescent="0.25">
      <c r="G49" s="521"/>
      <c r="H49" s="205"/>
      <c r="I49" s="435"/>
      <c r="W49" s="203"/>
      <c r="X49" s="203"/>
      <c r="Y49" s="203"/>
      <c r="Z49" s="203"/>
      <c r="AA49" s="203"/>
      <c r="AB49" s="203"/>
      <c r="AC49" s="204"/>
      <c r="AD49" s="204"/>
      <c r="AE49" s="204"/>
      <c r="AF49" s="204"/>
      <c r="AG49" s="204"/>
      <c r="AH49" s="204"/>
      <c r="AI49" s="204"/>
      <c r="AJ49" s="204"/>
      <c r="AK49" s="444"/>
      <c r="AL49" s="110"/>
      <c r="AM49" s="110"/>
      <c r="AN49" s="110"/>
      <c r="AO49" s="110"/>
      <c r="AP49" s="110"/>
      <c r="AQ49" s="110"/>
      <c r="AR49" s="110"/>
      <c r="AS49" s="110"/>
      <c r="AT49" s="110"/>
      <c r="AU49" s="110"/>
      <c r="AV49" s="110"/>
      <c r="AW49" s="110"/>
      <c r="AX49" s="110"/>
      <c r="AY49" s="110"/>
      <c r="AZ49" s="110"/>
      <c r="BA49" s="110"/>
      <c r="BB49" s="110"/>
      <c r="BC49" s="110"/>
      <c r="BD49" s="110"/>
      <c r="BE49" s="110"/>
      <c r="BF49" s="110"/>
      <c r="BG49" s="110"/>
      <c r="BH49" s="110"/>
      <c r="BI49" s="110"/>
      <c r="BJ49" s="110"/>
      <c r="BK49" s="110"/>
      <c r="BL49" s="110"/>
      <c r="BM49" s="110"/>
      <c r="BN49" s="110"/>
      <c r="BO49" s="110"/>
      <c r="BP49" s="110"/>
      <c r="BQ49" s="110"/>
      <c r="BR49" s="110"/>
      <c r="BS49" s="110"/>
      <c r="BT49" s="110"/>
      <c r="BU49" s="110"/>
      <c r="BV49" s="110"/>
      <c r="BW49" s="110"/>
      <c r="BX49" s="110"/>
      <c r="BY49" s="110"/>
      <c r="BZ49" s="110"/>
      <c r="CA49" s="110"/>
      <c r="CB49" s="110"/>
      <c r="CC49" s="110"/>
      <c r="CD49" s="110"/>
      <c r="CE49" s="110"/>
      <c r="CF49" s="110"/>
      <c r="CG49" s="110"/>
      <c r="CH49" s="110"/>
      <c r="CI49" s="110"/>
      <c r="CJ49" s="110"/>
      <c r="CK49" s="110"/>
      <c r="CL49" s="110"/>
      <c r="CM49" s="110"/>
      <c r="CN49" s="110"/>
      <c r="CO49" s="110"/>
      <c r="CP49" s="110"/>
      <c r="CQ49" s="110"/>
      <c r="CR49" s="110"/>
      <c r="CS49" s="110"/>
      <c r="CT49" s="110"/>
      <c r="CU49" s="110"/>
      <c r="CV49" s="110"/>
      <c r="CW49" s="110"/>
      <c r="CX49" s="110"/>
    </row>
    <row r="50" spans="7:102" ht="15" customHeight="1" x14ac:dyDescent="0.25">
      <c r="G50" s="521" t="s">
        <v>1788</v>
      </c>
      <c r="H50" s="205" t="s">
        <v>1789</v>
      </c>
      <c r="I50" s="435"/>
      <c r="W50" s="203"/>
      <c r="X50" s="203"/>
      <c r="Y50" s="203"/>
      <c r="Z50" s="203"/>
      <c r="AA50" s="203"/>
      <c r="AB50" s="203"/>
      <c r="AC50" s="204"/>
      <c r="AD50" s="204"/>
      <c r="AE50" s="204"/>
      <c r="AF50" s="204"/>
      <c r="AG50" s="204"/>
      <c r="AH50" s="204"/>
      <c r="AI50" s="204"/>
      <c r="AJ50" s="204"/>
      <c r="AK50" s="444"/>
      <c r="AL50" s="110"/>
      <c r="AM50" s="110"/>
      <c r="AN50" s="110"/>
      <c r="AO50" s="110"/>
      <c r="AP50" s="110"/>
      <c r="AQ50" s="110"/>
      <c r="AR50" s="110"/>
      <c r="AS50" s="110"/>
      <c r="AT50" s="110"/>
      <c r="AU50" s="110"/>
      <c r="AV50" s="110"/>
      <c r="AW50" s="110"/>
      <c r="AX50" s="110"/>
      <c r="AY50" s="110"/>
      <c r="AZ50" s="110"/>
      <c r="BA50" s="110"/>
      <c r="BB50" s="110"/>
      <c r="BC50" s="110"/>
      <c r="BD50" s="110"/>
      <c r="BE50" s="110"/>
      <c r="BF50" s="110"/>
      <c r="BG50" s="110"/>
      <c r="BH50" s="110"/>
      <c r="BI50" s="110"/>
      <c r="BJ50" s="110"/>
      <c r="BK50" s="110"/>
      <c r="BL50" s="110"/>
      <c r="BM50" s="110"/>
      <c r="BN50" s="110"/>
      <c r="BO50" s="110"/>
      <c r="BP50" s="110"/>
      <c r="BQ50" s="110"/>
      <c r="BR50" s="110"/>
      <c r="BS50" s="110"/>
      <c r="BT50" s="110"/>
      <c r="BU50" s="110"/>
      <c r="BV50" s="110"/>
      <c r="BW50" s="110"/>
      <c r="BX50" s="110"/>
      <c r="BY50" s="110"/>
      <c r="BZ50" s="110"/>
      <c r="CA50" s="110"/>
      <c r="CB50" s="110"/>
      <c r="CC50" s="110"/>
      <c r="CD50" s="110"/>
      <c r="CE50" s="110"/>
      <c r="CF50" s="110"/>
      <c r="CG50" s="110"/>
      <c r="CH50" s="110"/>
      <c r="CI50" s="110"/>
      <c r="CJ50" s="110"/>
      <c r="CK50" s="110"/>
      <c r="CL50" s="110"/>
      <c r="CM50" s="110"/>
      <c r="CN50" s="110"/>
      <c r="CO50" s="110"/>
      <c r="CP50" s="110"/>
      <c r="CQ50" s="110"/>
      <c r="CR50" s="110"/>
      <c r="CS50" s="110"/>
      <c r="CT50" s="110"/>
      <c r="CU50" s="110"/>
      <c r="CV50" s="110"/>
      <c r="CW50" s="110"/>
      <c r="CX50" s="110"/>
    </row>
    <row r="51" spans="7:102" ht="15" customHeight="1" x14ac:dyDescent="0.25">
      <c r="G51" s="521"/>
      <c r="H51" s="205">
        <v>1</v>
      </c>
      <c r="I51" s="435"/>
      <c r="W51" s="203"/>
      <c r="X51" s="203"/>
      <c r="Y51" s="203"/>
      <c r="Z51" s="203"/>
      <c r="AA51" s="203"/>
      <c r="AB51" s="203"/>
      <c r="AC51" s="204"/>
      <c r="AD51" s="204"/>
      <c r="AE51" s="204"/>
      <c r="AF51" s="204"/>
      <c r="AG51" s="204"/>
      <c r="AH51" s="204"/>
      <c r="AI51" s="204"/>
      <c r="AJ51" s="204"/>
      <c r="AK51" s="444"/>
      <c r="AL51" s="110"/>
      <c r="AM51" s="110"/>
      <c r="AN51" s="110"/>
      <c r="AO51" s="110"/>
      <c r="AP51" s="110"/>
      <c r="AQ51" s="110"/>
      <c r="AR51" s="110"/>
      <c r="AS51" s="110"/>
      <c r="AT51" s="110"/>
      <c r="AU51" s="110"/>
      <c r="AV51" s="110"/>
      <c r="AW51" s="110"/>
      <c r="AX51" s="110"/>
      <c r="AY51" s="110"/>
      <c r="AZ51" s="110"/>
      <c r="BA51" s="110"/>
      <c r="BB51" s="110"/>
      <c r="BC51" s="110"/>
      <c r="BD51" s="110"/>
      <c r="BE51" s="110"/>
      <c r="BF51" s="110"/>
      <c r="BG51" s="110"/>
      <c r="BH51" s="110"/>
      <c r="BI51" s="110"/>
      <c r="BJ51" s="110"/>
      <c r="BK51" s="110"/>
      <c r="BL51" s="110"/>
      <c r="BM51" s="110"/>
      <c r="BN51" s="110"/>
      <c r="BO51" s="110"/>
      <c r="BP51" s="110"/>
      <c r="BQ51" s="110"/>
      <c r="BR51" s="110"/>
      <c r="BS51" s="110"/>
      <c r="BT51" s="110"/>
      <c r="BU51" s="110"/>
      <c r="BV51" s="110"/>
      <c r="BW51" s="110"/>
      <c r="BX51" s="110"/>
      <c r="BY51" s="110"/>
      <c r="BZ51" s="110"/>
      <c r="CA51" s="110"/>
      <c r="CB51" s="110"/>
      <c r="CC51" s="110"/>
      <c r="CD51" s="110"/>
      <c r="CE51" s="110"/>
      <c r="CF51" s="110"/>
      <c r="CG51" s="110"/>
      <c r="CH51" s="110"/>
      <c r="CI51" s="110"/>
      <c r="CJ51" s="110"/>
      <c r="CK51" s="110"/>
      <c r="CL51" s="110"/>
      <c r="CM51" s="110"/>
      <c r="CN51" s="110"/>
      <c r="CO51" s="110"/>
      <c r="CP51" s="110"/>
      <c r="CQ51" s="110"/>
      <c r="CR51" s="110"/>
      <c r="CS51" s="110"/>
      <c r="CT51" s="110"/>
      <c r="CU51" s="110"/>
      <c r="CV51" s="110"/>
      <c r="CW51" s="110"/>
      <c r="CX51" s="110"/>
    </row>
    <row r="52" spans="7:102" ht="15" customHeight="1" x14ac:dyDescent="0.25">
      <c r="G52" s="521"/>
      <c r="H52" s="205">
        <v>2</v>
      </c>
      <c r="I52" s="435"/>
      <c r="W52" s="203"/>
      <c r="X52" s="203"/>
      <c r="Y52" s="203"/>
      <c r="Z52" s="203"/>
      <c r="AA52" s="203"/>
      <c r="AB52" s="203"/>
      <c r="AC52" s="204"/>
      <c r="AD52" s="204"/>
      <c r="AE52" s="204"/>
      <c r="AF52" s="204"/>
      <c r="AG52" s="204"/>
      <c r="AH52" s="204"/>
      <c r="AI52" s="204"/>
      <c r="AJ52" s="204"/>
      <c r="AK52" s="444"/>
      <c r="AL52" s="110"/>
      <c r="AM52" s="110"/>
      <c r="AN52" s="110"/>
      <c r="AO52" s="110"/>
      <c r="AP52" s="110"/>
      <c r="AQ52" s="110"/>
      <c r="AR52" s="110"/>
      <c r="AS52" s="110"/>
      <c r="AT52" s="110"/>
      <c r="AU52" s="110"/>
      <c r="AV52" s="110"/>
      <c r="AW52" s="110"/>
      <c r="AX52" s="110"/>
      <c r="AY52" s="110"/>
      <c r="AZ52" s="110"/>
      <c r="BA52" s="110"/>
      <c r="BB52" s="110"/>
      <c r="BC52" s="110"/>
      <c r="BD52" s="110"/>
      <c r="BE52" s="110"/>
      <c r="BF52" s="110"/>
      <c r="BG52" s="110"/>
      <c r="BH52" s="110"/>
      <c r="BI52" s="110"/>
      <c r="BJ52" s="110"/>
      <c r="BK52" s="110"/>
      <c r="BL52" s="110"/>
      <c r="BM52" s="110"/>
      <c r="BN52" s="110"/>
      <c r="BO52" s="110"/>
      <c r="BP52" s="110"/>
      <c r="BQ52" s="110"/>
      <c r="BR52" s="110"/>
      <c r="BS52" s="110"/>
      <c r="BT52" s="110"/>
      <c r="BU52" s="110"/>
      <c r="BV52" s="110"/>
      <c r="BW52" s="110"/>
      <c r="BX52" s="110"/>
      <c r="BY52" s="110"/>
      <c r="BZ52" s="110"/>
      <c r="CA52" s="110"/>
      <c r="CB52" s="110"/>
      <c r="CC52" s="110"/>
      <c r="CD52" s="110"/>
      <c r="CE52" s="110"/>
      <c r="CF52" s="110"/>
      <c r="CG52" s="110"/>
      <c r="CH52" s="110"/>
      <c r="CI52" s="110"/>
      <c r="CJ52" s="110"/>
      <c r="CK52" s="110"/>
      <c r="CL52" s="110"/>
      <c r="CM52" s="110"/>
      <c r="CN52" s="110"/>
      <c r="CO52" s="110"/>
      <c r="CP52" s="110"/>
      <c r="CQ52" s="110"/>
      <c r="CR52" s="110"/>
      <c r="CS52" s="110"/>
      <c r="CT52" s="110"/>
      <c r="CU52" s="110"/>
      <c r="CV52" s="110"/>
      <c r="CW52" s="110"/>
      <c r="CX52" s="110"/>
    </row>
    <row r="53" spans="7:102" ht="15" customHeight="1" x14ac:dyDescent="0.25">
      <c r="G53" s="521"/>
      <c r="H53" s="205">
        <v>3</v>
      </c>
      <c r="I53" s="435"/>
      <c r="W53" s="203"/>
      <c r="X53" s="203"/>
      <c r="Y53" s="203"/>
      <c r="Z53" s="203"/>
      <c r="AA53" s="203"/>
      <c r="AB53" s="203"/>
      <c r="AC53" s="204"/>
      <c r="AD53" s="204"/>
      <c r="AE53" s="204"/>
      <c r="AF53" s="204"/>
      <c r="AG53" s="204"/>
      <c r="AH53" s="204"/>
      <c r="AI53" s="204"/>
      <c r="AJ53" s="204"/>
      <c r="AK53" s="444"/>
      <c r="AL53" s="110"/>
      <c r="AM53" s="110"/>
      <c r="AN53" s="110"/>
      <c r="AO53" s="110"/>
      <c r="AP53" s="110"/>
      <c r="AQ53" s="110"/>
      <c r="AR53" s="110"/>
      <c r="AS53" s="110"/>
      <c r="AT53" s="110"/>
      <c r="AU53" s="110"/>
      <c r="AV53" s="110"/>
      <c r="AW53" s="110"/>
      <c r="AX53" s="110"/>
      <c r="AY53" s="110"/>
      <c r="AZ53" s="110"/>
      <c r="BA53" s="110"/>
      <c r="BB53" s="110"/>
      <c r="BC53" s="110"/>
      <c r="BD53" s="110"/>
      <c r="BE53" s="110"/>
      <c r="BF53" s="110"/>
      <c r="BG53" s="110"/>
      <c r="BH53" s="110"/>
      <c r="BI53" s="110"/>
      <c r="BJ53" s="110"/>
      <c r="BK53" s="110"/>
      <c r="BL53" s="110"/>
      <c r="BM53" s="110"/>
      <c r="BN53" s="110"/>
      <c r="BO53" s="110"/>
      <c r="BP53" s="110"/>
      <c r="BQ53" s="110"/>
      <c r="BR53" s="110"/>
      <c r="BS53" s="110"/>
      <c r="BT53" s="110"/>
      <c r="BU53" s="110"/>
      <c r="BV53" s="110"/>
      <c r="BW53" s="110"/>
      <c r="BX53" s="110"/>
      <c r="BY53" s="110"/>
      <c r="BZ53" s="110"/>
      <c r="CA53" s="110"/>
      <c r="CB53" s="110"/>
      <c r="CC53" s="110"/>
      <c r="CD53" s="110"/>
      <c r="CE53" s="110"/>
      <c r="CF53" s="110"/>
      <c r="CG53" s="110"/>
      <c r="CH53" s="110"/>
      <c r="CI53" s="110"/>
      <c r="CJ53" s="110"/>
      <c r="CK53" s="110"/>
      <c r="CL53" s="110"/>
      <c r="CM53" s="110"/>
      <c r="CN53" s="110"/>
      <c r="CO53" s="110"/>
      <c r="CP53" s="110"/>
      <c r="CQ53" s="110"/>
      <c r="CR53" s="110"/>
      <c r="CS53" s="110"/>
      <c r="CT53" s="110"/>
      <c r="CU53" s="110"/>
      <c r="CV53" s="110"/>
      <c r="CW53" s="110"/>
      <c r="CX53" s="110"/>
    </row>
    <row r="54" spans="7:102" ht="15" customHeight="1" x14ac:dyDescent="0.25">
      <c r="G54" s="521"/>
      <c r="H54" s="205"/>
      <c r="I54" s="435"/>
      <c r="W54" s="203"/>
      <c r="X54" s="203"/>
      <c r="Y54" s="203"/>
      <c r="Z54" s="203"/>
      <c r="AA54" s="203"/>
      <c r="AB54" s="203"/>
      <c r="AC54" s="204"/>
      <c r="AD54" s="204"/>
      <c r="AE54" s="204"/>
      <c r="AF54" s="204"/>
      <c r="AG54" s="204"/>
      <c r="AH54" s="204"/>
      <c r="AI54" s="204"/>
      <c r="AJ54" s="204"/>
      <c r="AK54" s="444"/>
      <c r="AL54" s="110"/>
      <c r="AM54" s="110"/>
      <c r="AN54" s="110"/>
      <c r="AO54" s="110"/>
      <c r="AP54" s="110"/>
      <c r="AQ54" s="110"/>
      <c r="AR54" s="110"/>
      <c r="AS54" s="110"/>
      <c r="AT54" s="110"/>
      <c r="AU54" s="110"/>
      <c r="AV54" s="110"/>
      <c r="AW54" s="110"/>
      <c r="AX54" s="110"/>
      <c r="AY54" s="110"/>
      <c r="AZ54" s="110"/>
      <c r="BA54" s="110"/>
      <c r="BB54" s="110"/>
      <c r="BC54" s="110"/>
      <c r="BD54" s="110"/>
      <c r="BE54" s="110"/>
      <c r="BF54" s="110"/>
      <c r="BG54" s="110"/>
      <c r="BH54" s="110"/>
      <c r="BI54" s="110"/>
      <c r="BJ54" s="110"/>
      <c r="BK54" s="110"/>
      <c r="BL54" s="110"/>
      <c r="BM54" s="110"/>
      <c r="BN54" s="110"/>
      <c r="BO54" s="110"/>
      <c r="BP54" s="110"/>
      <c r="BQ54" s="110"/>
      <c r="BR54" s="110"/>
      <c r="BS54" s="110"/>
      <c r="BT54" s="110"/>
      <c r="BU54" s="110"/>
      <c r="BV54" s="110"/>
      <c r="BW54" s="110"/>
      <c r="BX54" s="110"/>
      <c r="BY54" s="110"/>
      <c r="BZ54" s="110"/>
      <c r="CA54" s="110"/>
      <c r="CB54" s="110"/>
      <c r="CC54" s="110"/>
      <c r="CD54" s="110"/>
      <c r="CE54" s="110"/>
      <c r="CF54" s="110"/>
      <c r="CG54" s="110"/>
      <c r="CH54" s="110"/>
      <c r="CI54" s="110"/>
      <c r="CJ54" s="110"/>
      <c r="CK54" s="110"/>
      <c r="CL54" s="110"/>
      <c r="CM54" s="110"/>
      <c r="CN54" s="110"/>
      <c r="CO54" s="110"/>
      <c r="CP54" s="110"/>
      <c r="CQ54" s="110"/>
      <c r="CR54" s="110"/>
      <c r="CS54" s="110"/>
      <c r="CT54" s="110"/>
      <c r="CU54" s="110"/>
      <c r="CV54" s="110"/>
      <c r="CW54" s="110"/>
      <c r="CX54" s="110"/>
    </row>
    <row r="55" spans="7:102" ht="15" customHeight="1" x14ac:dyDescent="0.25">
      <c r="G55" s="521">
        <v>4</v>
      </c>
      <c r="H55" s="205" t="s">
        <v>1790</v>
      </c>
      <c r="I55" s="435"/>
      <c r="W55" s="203"/>
      <c r="X55" s="203"/>
      <c r="Y55" s="203"/>
      <c r="Z55" s="203"/>
      <c r="AA55" s="203"/>
      <c r="AB55" s="203"/>
      <c r="AC55" s="204"/>
      <c r="AD55" s="204"/>
      <c r="AE55" s="204"/>
      <c r="AF55" s="204"/>
      <c r="AG55" s="204"/>
      <c r="AH55" s="204"/>
      <c r="AI55" s="204"/>
      <c r="AJ55" s="204"/>
      <c r="AK55" s="444"/>
      <c r="AL55" s="110"/>
      <c r="AM55" s="110"/>
      <c r="AN55" s="110"/>
      <c r="AO55" s="110"/>
      <c r="AP55" s="110"/>
      <c r="AQ55" s="110"/>
      <c r="AR55" s="110"/>
      <c r="AS55" s="110"/>
      <c r="AT55" s="110"/>
      <c r="AU55" s="110"/>
      <c r="AV55" s="110"/>
      <c r="AW55" s="110"/>
      <c r="AX55" s="110"/>
      <c r="AY55" s="110"/>
      <c r="AZ55" s="110"/>
      <c r="BA55" s="110"/>
      <c r="BB55" s="110"/>
      <c r="BC55" s="110"/>
      <c r="BD55" s="110"/>
      <c r="BE55" s="110"/>
      <c r="BF55" s="110"/>
      <c r="BG55" s="110"/>
      <c r="BH55" s="110"/>
      <c r="BI55" s="110"/>
      <c r="BJ55" s="110"/>
      <c r="BK55" s="110"/>
      <c r="BL55" s="110"/>
      <c r="BM55" s="110"/>
      <c r="BN55" s="110"/>
      <c r="BO55" s="110"/>
      <c r="BP55" s="110"/>
      <c r="BQ55" s="110"/>
      <c r="BR55" s="110"/>
      <c r="BS55" s="110"/>
      <c r="BT55" s="110"/>
      <c r="BU55" s="110"/>
      <c r="BV55" s="110"/>
      <c r="BW55" s="110"/>
      <c r="BX55" s="110"/>
      <c r="BY55" s="110"/>
      <c r="BZ55" s="110"/>
      <c r="CA55" s="110"/>
      <c r="CB55" s="110"/>
      <c r="CC55" s="110"/>
      <c r="CD55" s="110"/>
      <c r="CE55" s="110"/>
      <c r="CF55" s="110"/>
      <c r="CG55" s="110"/>
      <c r="CH55" s="110"/>
      <c r="CI55" s="110"/>
      <c r="CJ55" s="110"/>
      <c r="CK55" s="110"/>
      <c r="CL55" s="110"/>
      <c r="CM55" s="110"/>
      <c r="CN55" s="110"/>
      <c r="CO55" s="110"/>
      <c r="CP55" s="110"/>
      <c r="CQ55" s="110"/>
      <c r="CR55" s="110"/>
      <c r="CS55" s="110"/>
      <c r="CT55" s="110"/>
      <c r="CU55" s="110"/>
      <c r="CV55" s="110"/>
      <c r="CW55" s="110"/>
      <c r="CX55" s="110"/>
    </row>
    <row r="56" spans="7:102" ht="15" customHeight="1" x14ac:dyDescent="0.25">
      <c r="G56" s="521"/>
      <c r="H56" s="205">
        <v>1</v>
      </c>
      <c r="I56" s="435"/>
      <c r="W56" s="203"/>
      <c r="X56" s="203"/>
      <c r="Y56" s="203"/>
      <c r="Z56" s="203"/>
      <c r="AA56" s="203"/>
      <c r="AB56" s="203"/>
      <c r="AC56" s="204"/>
      <c r="AD56" s="204"/>
      <c r="AE56" s="204"/>
      <c r="AF56" s="204"/>
      <c r="AG56" s="204"/>
      <c r="AH56" s="204"/>
      <c r="AI56" s="204"/>
      <c r="AJ56" s="204"/>
      <c r="AK56" s="444"/>
      <c r="AL56" s="110"/>
      <c r="AM56" s="110"/>
      <c r="AN56" s="110"/>
      <c r="AO56" s="110"/>
      <c r="AP56" s="110"/>
      <c r="AQ56" s="110"/>
      <c r="AR56" s="110"/>
      <c r="AS56" s="110"/>
      <c r="AT56" s="110"/>
      <c r="AU56" s="110"/>
      <c r="AV56" s="110"/>
      <c r="AW56" s="110"/>
      <c r="AX56" s="110"/>
      <c r="AY56" s="110"/>
      <c r="AZ56" s="110"/>
      <c r="BA56" s="110"/>
      <c r="BB56" s="110"/>
      <c r="BC56" s="110"/>
      <c r="BD56" s="110"/>
      <c r="BE56" s="110"/>
      <c r="BF56" s="110"/>
      <c r="BG56" s="110"/>
      <c r="BH56" s="110"/>
      <c r="BI56" s="110"/>
      <c r="BJ56" s="110"/>
      <c r="BK56" s="110"/>
      <c r="BL56" s="110"/>
      <c r="BM56" s="110"/>
      <c r="BN56" s="110"/>
      <c r="BO56" s="110"/>
      <c r="BP56" s="110"/>
      <c r="BQ56" s="110"/>
      <c r="BR56" s="110"/>
      <c r="BS56" s="110"/>
      <c r="BT56" s="110"/>
      <c r="BU56" s="110"/>
      <c r="BV56" s="110"/>
      <c r="BW56" s="110"/>
      <c r="BX56" s="110"/>
      <c r="BY56" s="110"/>
      <c r="BZ56" s="110"/>
      <c r="CA56" s="110"/>
      <c r="CB56" s="110"/>
      <c r="CC56" s="110"/>
      <c r="CD56" s="110"/>
      <c r="CE56" s="110"/>
      <c r="CF56" s="110"/>
      <c r="CG56" s="110"/>
      <c r="CH56" s="110"/>
      <c r="CI56" s="110"/>
      <c r="CJ56" s="110"/>
      <c r="CK56" s="110"/>
      <c r="CL56" s="110"/>
      <c r="CM56" s="110"/>
      <c r="CN56" s="110"/>
      <c r="CO56" s="110"/>
      <c r="CP56" s="110"/>
      <c r="CQ56" s="110"/>
      <c r="CR56" s="110"/>
      <c r="CS56" s="110"/>
      <c r="CT56" s="110"/>
      <c r="CU56" s="110"/>
      <c r="CV56" s="110"/>
      <c r="CW56" s="110"/>
      <c r="CX56" s="110"/>
    </row>
    <row r="57" spans="7:102" ht="15" customHeight="1" x14ac:dyDescent="0.25">
      <c r="G57" s="521"/>
      <c r="H57" s="205">
        <v>2</v>
      </c>
      <c r="I57" s="435"/>
      <c r="W57" s="203"/>
      <c r="X57" s="203"/>
      <c r="Y57" s="203"/>
      <c r="Z57" s="203"/>
      <c r="AA57" s="203"/>
      <c r="AB57" s="203"/>
      <c r="AC57" s="204"/>
      <c r="AD57" s="204"/>
      <c r="AE57" s="204"/>
      <c r="AF57" s="204"/>
      <c r="AG57" s="204"/>
      <c r="AH57" s="204"/>
      <c r="AI57" s="204"/>
      <c r="AJ57" s="204"/>
      <c r="AK57" s="444"/>
      <c r="AL57" s="110"/>
      <c r="AM57" s="110"/>
      <c r="AN57" s="110"/>
      <c r="AO57" s="110"/>
      <c r="AP57" s="110"/>
      <c r="AQ57" s="110"/>
      <c r="AR57" s="110"/>
      <c r="AS57" s="110"/>
      <c r="AT57" s="110"/>
      <c r="AU57" s="110"/>
      <c r="AV57" s="110"/>
      <c r="AW57" s="110"/>
      <c r="AX57" s="110"/>
      <c r="AY57" s="110"/>
      <c r="AZ57" s="110"/>
      <c r="BA57" s="110"/>
      <c r="BB57" s="110"/>
      <c r="BC57" s="110"/>
      <c r="BD57" s="110"/>
      <c r="BE57" s="110"/>
      <c r="BF57" s="110"/>
      <c r="BG57" s="110"/>
      <c r="BH57" s="110"/>
      <c r="BI57" s="110"/>
      <c r="BJ57" s="110"/>
      <c r="BK57" s="110"/>
      <c r="BL57" s="110"/>
      <c r="BM57" s="110"/>
      <c r="BN57" s="110"/>
      <c r="BO57" s="110"/>
      <c r="BP57" s="110"/>
      <c r="BQ57" s="110"/>
      <c r="BR57" s="110"/>
      <c r="BS57" s="110"/>
      <c r="BT57" s="110"/>
      <c r="BU57" s="110"/>
      <c r="BV57" s="110"/>
      <c r="BW57" s="110"/>
      <c r="BX57" s="110"/>
      <c r="BY57" s="110"/>
      <c r="BZ57" s="110"/>
      <c r="CA57" s="110"/>
      <c r="CB57" s="110"/>
      <c r="CC57" s="110"/>
      <c r="CD57" s="110"/>
      <c r="CE57" s="110"/>
      <c r="CF57" s="110"/>
      <c r="CG57" s="110"/>
      <c r="CH57" s="110"/>
      <c r="CI57" s="110"/>
      <c r="CJ57" s="110"/>
      <c r="CK57" s="110"/>
      <c r="CL57" s="110"/>
      <c r="CM57" s="110"/>
      <c r="CN57" s="110"/>
      <c r="CO57" s="110"/>
      <c r="CP57" s="110"/>
      <c r="CQ57" s="110"/>
      <c r="CR57" s="110"/>
      <c r="CS57" s="110"/>
      <c r="CT57" s="110"/>
      <c r="CU57" s="110"/>
      <c r="CV57" s="110"/>
      <c r="CW57" s="110"/>
      <c r="CX57" s="110"/>
    </row>
    <row r="58" spans="7:102" ht="15" customHeight="1" x14ac:dyDescent="0.25">
      <c r="G58" s="521"/>
      <c r="H58" s="205">
        <v>3</v>
      </c>
      <c r="I58" s="435"/>
      <c r="W58" s="203"/>
      <c r="X58" s="203"/>
      <c r="Y58" s="203"/>
      <c r="Z58" s="203"/>
      <c r="AA58" s="203"/>
      <c r="AB58" s="203"/>
      <c r="AC58" s="204"/>
      <c r="AD58" s="204"/>
      <c r="AE58" s="204"/>
      <c r="AF58" s="204"/>
      <c r="AG58" s="204"/>
      <c r="AH58" s="204"/>
      <c r="AI58" s="204"/>
      <c r="AJ58" s="204"/>
      <c r="AK58" s="444"/>
      <c r="AL58" s="110"/>
      <c r="AM58" s="110"/>
      <c r="AN58" s="110"/>
      <c r="AO58" s="110"/>
      <c r="AP58" s="110"/>
      <c r="AQ58" s="110"/>
      <c r="AR58" s="110"/>
      <c r="AS58" s="110"/>
      <c r="AT58" s="110"/>
      <c r="AU58" s="110"/>
      <c r="AV58" s="110"/>
      <c r="AW58" s="110"/>
      <c r="AX58" s="110"/>
      <c r="AY58" s="110"/>
      <c r="AZ58" s="110"/>
      <c r="BA58" s="110"/>
      <c r="BB58" s="110"/>
      <c r="BC58" s="110"/>
      <c r="BD58" s="110"/>
      <c r="BE58" s="110"/>
      <c r="BF58" s="110"/>
      <c r="BG58" s="110"/>
      <c r="BH58" s="110"/>
      <c r="BI58" s="110"/>
      <c r="BJ58" s="110"/>
      <c r="BK58" s="110"/>
      <c r="BL58" s="110"/>
      <c r="BM58" s="110"/>
      <c r="BN58" s="110"/>
      <c r="BO58" s="110"/>
      <c r="BP58" s="110"/>
      <c r="BQ58" s="110"/>
      <c r="BR58" s="110"/>
      <c r="BS58" s="110"/>
      <c r="BT58" s="110"/>
      <c r="BU58" s="110"/>
      <c r="BV58" s="110"/>
      <c r="BW58" s="110"/>
      <c r="BX58" s="110"/>
      <c r="BY58" s="110"/>
      <c r="BZ58" s="110"/>
      <c r="CA58" s="110"/>
      <c r="CB58" s="110"/>
      <c r="CC58" s="110"/>
      <c r="CD58" s="110"/>
      <c r="CE58" s="110"/>
      <c r="CF58" s="110"/>
      <c r="CG58" s="110"/>
      <c r="CH58" s="110"/>
      <c r="CI58" s="110"/>
      <c r="CJ58" s="110"/>
      <c r="CK58" s="110"/>
      <c r="CL58" s="110"/>
      <c r="CM58" s="110"/>
      <c r="CN58" s="110"/>
      <c r="CO58" s="110"/>
      <c r="CP58" s="110"/>
      <c r="CQ58" s="110"/>
      <c r="CR58" s="110"/>
      <c r="CS58" s="110"/>
      <c r="CT58" s="110"/>
      <c r="CU58" s="110"/>
      <c r="CV58" s="110"/>
      <c r="CW58" s="110"/>
      <c r="CX58" s="110"/>
    </row>
    <row r="59" spans="7:102" ht="14.25" customHeight="1" x14ac:dyDescent="0.25">
      <c r="G59" s="521"/>
      <c r="H59" s="205"/>
      <c r="I59" s="435"/>
      <c r="W59" s="203"/>
      <c r="X59" s="203"/>
      <c r="Y59" s="203"/>
      <c r="Z59" s="203"/>
      <c r="AA59" s="203"/>
      <c r="AB59" s="203"/>
      <c r="AC59" s="204"/>
      <c r="AD59" s="204"/>
      <c r="AE59" s="204"/>
      <c r="AF59" s="204"/>
      <c r="AG59" s="204"/>
      <c r="AH59" s="204"/>
      <c r="AI59" s="204"/>
      <c r="AJ59" s="204"/>
      <c r="AK59" s="444"/>
      <c r="AL59" s="110"/>
      <c r="AM59" s="110"/>
      <c r="AN59" s="110"/>
      <c r="AO59" s="110"/>
      <c r="AP59" s="110"/>
      <c r="AQ59" s="110"/>
      <c r="AR59" s="110"/>
      <c r="AS59" s="110"/>
      <c r="AT59" s="110"/>
      <c r="AU59" s="110"/>
      <c r="AV59" s="110"/>
      <c r="AW59" s="110"/>
      <c r="AX59" s="110"/>
      <c r="AY59" s="110"/>
      <c r="AZ59" s="110"/>
      <c r="BA59" s="110"/>
      <c r="BB59" s="110"/>
      <c r="BC59" s="110"/>
      <c r="BD59" s="110"/>
      <c r="BE59" s="110"/>
      <c r="BF59" s="110"/>
      <c r="BG59" s="110"/>
      <c r="BH59" s="110"/>
      <c r="BI59" s="110"/>
      <c r="BJ59" s="110"/>
      <c r="BK59" s="110"/>
      <c r="BL59" s="110"/>
      <c r="BM59" s="110"/>
      <c r="BN59" s="110"/>
      <c r="BO59" s="110"/>
      <c r="BP59" s="110"/>
      <c r="BQ59" s="110"/>
      <c r="BR59" s="110"/>
      <c r="BS59" s="110"/>
      <c r="BT59" s="110"/>
      <c r="BU59" s="110"/>
      <c r="BV59" s="110"/>
      <c r="BW59" s="110"/>
      <c r="BX59" s="110"/>
      <c r="BY59" s="110"/>
      <c r="BZ59" s="110"/>
      <c r="CA59" s="110"/>
      <c r="CB59" s="110"/>
      <c r="CC59" s="110"/>
      <c r="CD59" s="110"/>
      <c r="CE59" s="110"/>
      <c r="CF59" s="110"/>
      <c r="CG59" s="110"/>
      <c r="CH59" s="110"/>
      <c r="CI59" s="110"/>
      <c r="CJ59" s="110"/>
      <c r="CK59" s="110"/>
      <c r="CL59" s="110"/>
      <c r="CM59" s="110"/>
      <c r="CN59" s="110"/>
      <c r="CO59" s="110"/>
      <c r="CP59" s="110"/>
      <c r="CQ59" s="110"/>
      <c r="CR59" s="110"/>
      <c r="CS59" s="110"/>
      <c r="CT59" s="110"/>
      <c r="CU59" s="110"/>
      <c r="CV59" s="110"/>
      <c r="CW59" s="110"/>
      <c r="CX59" s="110"/>
    </row>
    <row r="60" spans="7:102" ht="14.25" customHeight="1" x14ac:dyDescent="0.25">
      <c r="G60" s="523"/>
      <c r="H60" s="206"/>
      <c r="I60" s="207"/>
      <c r="J60" s="207"/>
      <c r="K60" s="207"/>
      <c r="L60" s="207"/>
      <c r="M60" s="207"/>
      <c r="N60" s="207"/>
      <c r="O60" s="207"/>
      <c r="P60" s="207"/>
      <c r="Q60" s="207"/>
      <c r="R60" s="207"/>
      <c r="S60" s="207"/>
      <c r="T60" s="207"/>
      <c r="U60" s="207"/>
      <c r="V60" s="207"/>
      <c r="W60" s="207"/>
      <c r="X60" s="207"/>
      <c r="Y60" s="207"/>
      <c r="Z60" s="207"/>
      <c r="AA60" s="207"/>
      <c r="AB60" s="207"/>
      <c r="AC60" s="188"/>
      <c r="AD60" s="440"/>
      <c r="AE60" s="440"/>
      <c r="AF60" s="440"/>
      <c r="AG60" s="440"/>
      <c r="AH60" s="440"/>
      <c r="AI60" s="440"/>
      <c r="AJ60" s="440"/>
      <c r="AK60" s="439"/>
      <c r="AL60" s="110"/>
      <c r="AM60" s="110"/>
      <c r="AN60" s="110"/>
      <c r="AO60" s="110"/>
      <c r="AP60" s="110"/>
      <c r="AQ60" s="110"/>
      <c r="AR60" s="110"/>
      <c r="AS60" s="110"/>
      <c r="AT60" s="110"/>
      <c r="AU60" s="110"/>
      <c r="AV60" s="110"/>
      <c r="AW60" s="110"/>
      <c r="AX60" s="110"/>
      <c r="AY60" s="110"/>
      <c r="AZ60" s="110"/>
      <c r="BA60" s="110"/>
      <c r="BB60" s="110"/>
      <c r="BC60" s="110"/>
      <c r="BD60" s="110"/>
      <c r="BE60" s="110"/>
      <c r="BF60" s="110"/>
      <c r="BG60" s="110"/>
      <c r="BH60" s="110"/>
      <c r="BI60" s="110"/>
      <c r="BJ60" s="110"/>
      <c r="BK60" s="110"/>
      <c r="BL60" s="110"/>
      <c r="BM60" s="110"/>
      <c r="BN60" s="110"/>
      <c r="BO60" s="110"/>
      <c r="BP60" s="110"/>
      <c r="BQ60" s="110"/>
      <c r="BR60" s="110"/>
      <c r="BS60" s="110"/>
      <c r="BT60" s="110"/>
      <c r="BU60" s="110"/>
      <c r="BV60" s="110"/>
      <c r="BW60" s="110"/>
      <c r="BX60" s="110"/>
      <c r="BY60" s="110"/>
      <c r="BZ60" s="110"/>
      <c r="CA60" s="110"/>
      <c r="CB60" s="110"/>
      <c r="CC60" s="110"/>
      <c r="CD60" s="110"/>
      <c r="CE60" s="110"/>
      <c r="CF60" s="110"/>
      <c r="CG60" s="110"/>
      <c r="CH60" s="110"/>
      <c r="CI60" s="110"/>
      <c r="CJ60" s="110"/>
      <c r="CK60" s="110"/>
      <c r="CL60" s="110"/>
      <c r="CM60" s="110"/>
      <c r="CN60" s="110"/>
      <c r="CO60" s="110"/>
      <c r="CP60" s="110"/>
      <c r="CQ60" s="110"/>
      <c r="CR60" s="110"/>
      <c r="CS60" s="110"/>
      <c r="CT60" s="110"/>
      <c r="CU60" s="110"/>
      <c r="CV60" s="110"/>
      <c r="CW60" s="110"/>
      <c r="CX60" s="110"/>
    </row>
    <row r="61" spans="7:102" ht="14.25" customHeight="1" x14ac:dyDescent="0.25">
      <c r="AL61" s="110"/>
      <c r="AM61" s="110"/>
      <c r="AN61" s="110"/>
      <c r="AO61" s="110"/>
      <c r="AP61" s="110"/>
      <c r="AQ61" s="110"/>
      <c r="AR61" s="110"/>
      <c r="AS61" s="110"/>
      <c r="AT61" s="110"/>
      <c r="AU61" s="110"/>
      <c r="AV61" s="110"/>
      <c r="AW61" s="110"/>
      <c r="AX61" s="110"/>
      <c r="AY61" s="110"/>
      <c r="AZ61" s="110"/>
      <c r="BA61" s="110"/>
      <c r="BB61" s="110"/>
      <c r="BC61" s="110"/>
      <c r="BD61" s="110"/>
      <c r="BE61" s="110"/>
      <c r="BF61" s="110"/>
      <c r="BG61" s="110"/>
      <c r="BH61" s="110"/>
      <c r="BI61" s="110"/>
      <c r="BJ61" s="110"/>
      <c r="BK61" s="110"/>
      <c r="BL61" s="110"/>
      <c r="BM61" s="110"/>
      <c r="BN61" s="110"/>
      <c r="BO61" s="110"/>
      <c r="BP61" s="110"/>
      <c r="BQ61" s="110"/>
      <c r="BR61" s="110"/>
      <c r="BS61" s="110"/>
      <c r="BT61" s="110"/>
      <c r="BU61" s="110"/>
      <c r="BV61" s="110"/>
      <c r="BW61" s="110"/>
      <c r="BX61" s="110"/>
      <c r="BY61" s="110"/>
      <c r="BZ61" s="110"/>
      <c r="CA61" s="110"/>
      <c r="CB61" s="110"/>
      <c r="CC61" s="110"/>
      <c r="CD61" s="110"/>
      <c r="CE61" s="110"/>
      <c r="CF61" s="110"/>
      <c r="CG61" s="110"/>
      <c r="CH61" s="110"/>
      <c r="CI61" s="110"/>
      <c r="CJ61" s="110"/>
      <c r="CK61" s="110"/>
      <c r="CL61" s="110"/>
      <c r="CM61" s="110"/>
      <c r="CN61" s="110"/>
      <c r="CO61" s="110"/>
      <c r="CP61" s="110"/>
      <c r="CQ61" s="110"/>
      <c r="CR61" s="110"/>
      <c r="CS61" s="110"/>
      <c r="CT61" s="110"/>
      <c r="CU61" s="110"/>
      <c r="CV61" s="110"/>
      <c r="CW61" s="110"/>
      <c r="CX61" s="110"/>
    </row>
    <row r="62" spans="7:102" ht="14.25" customHeight="1" x14ac:dyDescent="0.25">
      <c r="AL62" s="110"/>
      <c r="AM62" s="110"/>
      <c r="AN62" s="110"/>
      <c r="AO62" s="110"/>
      <c r="AP62" s="110"/>
      <c r="AQ62" s="110"/>
      <c r="AR62" s="110"/>
      <c r="AS62" s="110"/>
      <c r="AT62" s="110"/>
      <c r="AU62" s="110"/>
      <c r="AV62" s="110"/>
      <c r="AW62" s="110"/>
      <c r="AX62" s="110"/>
      <c r="AY62" s="110"/>
      <c r="AZ62" s="110"/>
      <c r="BA62" s="110"/>
      <c r="BB62" s="110"/>
      <c r="BC62" s="110"/>
      <c r="BD62" s="110"/>
      <c r="BE62" s="110"/>
      <c r="BF62" s="110"/>
      <c r="BG62" s="110"/>
      <c r="BH62" s="110"/>
      <c r="BI62" s="110"/>
      <c r="BJ62" s="110"/>
      <c r="BK62" s="110"/>
      <c r="BL62" s="110"/>
      <c r="BM62" s="110"/>
      <c r="BN62" s="110"/>
      <c r="BO62" s="110"/>
      <c r="BP62" s="110"/>
      <c r="BQ62" s="110"/>
      <c r="BR62" s="110"/>
      <c r="BS62" s="110"/>
      <c r="BT62" s="110"/>
      <c r="BU62" s="110"/>
      <c r="BV62" s="110"/>
      <c r="BW62" s="110"/>
      <c r="BX62" s="110"/>
      <c r="BY62" s="110"/>
      <c r="BZ62" s="110"/>
      <c r="CA62" s="110"/>
      <c r="CB62" s="110"/>
      <c r="CC62" s="110"/>
      <c r="CD62" s="110"/>
      <c r="CE62" s="110"/>
      <c r="CF62" s="110"/>
      <c r="CG62" s="110"/>
      <c r="CH62" s="110"/>
      <c r="CI62" s="110"/>
      <c r="CJ62" s="110"/>
      <c r="CK62" s="110"/>
      <c r="CL62" s="110"/>
      <c r="CM62" s="110"/>
      <c r="CN62" s="110"/>
      <c r="CO62" s="110"/>
      <c r="CP62" s="110"/>
      <c r="CQ62" s="110"/>
      <c r="CR62" s="110"/>
      <c r="CS62" s="110"/>
      <c r="CT62" s="110"/>
      <c r="CU62" s="110"/>
      <c r="CV62" s="110"/>
      <c r="CW62" s="110"/>
      <c r="CX62" s="110"/>
    </row>
    <row r="63" spans="7:102" ht="14.25" customHeight="1" x14ac:dyDescent="0.25">
      <c r="AL63" s="110"/>
      <c r="AM63" s="110"/>
      <c r="AN63" s="110"/>
      <c r="AO63" s="110"/>
      <c r="AP63" s="110"/>
      <c r="AQ63" s="110"/>
      <c r="AR63" s="110"/>
      <c r="AS63" s="110"/>
      <c r="AT63" s="110"/>
      <c r="AU63" s="110"/>
      <c r="AV63" s="110"/>
      <c r="AW63" s="110"/>
      <c r="AX63" s="110"/>
      <c r="AY63" s="110"/>
      <c r="AZ63" s="110"/>
      <c r="BA63" s="110"/>
      <c r="BB63" s="110"/>
      <c r="BC63" s="110"/>
      <c r="BD63" s="110"/>
      <c r="BE63" s="110"/>
      <c r="BF63" s="110"/>
      <c r="BG63" s="110"/>
      <c r="BH63" s="110"/>
      <c r="BI63" s="110"/>
      <c r="BJ63" s="110"/>
      <c r="BK63" s="110"/>
      <c r="BL63" s="110"/>
      <c r="BM63" s="110"/>
      <c r="BN63" s="110"/>
      <c r="BO63" s="110"/>
      <c r="BP63" s="110"/>
      <c r="BQ63" s="110"/>
      <c r="BR63" s="110"/>
      <c r="BS63" s="110"/>
      <c r="BT63" s="110"/>
      <c r="BU63" s="110"/>
      <c r="BV63" s="110"/>
      <c r="BW63" s="110"/>
      <c r="BX63" s="110"/>
      <c r="BY63" s="110"/>
      <c r="BZ63" s="110"/>
      <c r="CA63" s="110"/>
      <c r="CB63" s="110"/>
      <c r="CC63" s="110"/>
      <c r="CD63" s="110"/>
      <c r="CE63" s="110"/>
      <c r="CF63" s="110"/>
      <c r="CG63" s="110"/>
      <c r="CH63" s="110"/>
      <c r="CI63" s="110"/>
      <c r="CJ63" s="110"/>
      <c r="CK63" s="110"/>
      <c r="CL63" s="110"/>
      <c r="CM63" s="110"/>
      <c r="CN63" s="110"/>
      <c r="CO63" s="110"/>
      <c r="CP63" s="110"/>
      <c r="CQ63" s="110"/>
      <c r="CR63" s="110"/>
      <c r="CS63" s="110"/>
      <c r="CT63" s="110"/>
      <c r="CU63" s="110"/>
      <c r="CV63" s="110"/>
      <c r="CW63" s="110"/>
      <c r="CX63" s="110"/>
    </row>
    <row r="64" spans="7:102" ht="14.25" customHeight="1" x14ac:dyDescent="0.25">
      <c r="AL64" s="110"/>
      <c r="AM64" s="110"/>
      <c r="AN64" s="110"/>
      <c r="AO64" s="110"/>
      <c r="AP64" s="110"/>
      <c r="AQ64" s="110"/>
      <c r="AR64" s="110"/>
      <c r="AS64" s="110"/>
      <c r="AT64" s="110"/>
      <c r="AU64" s="110"/>
      <c r="AV64" s="110"/>
      <c r="AW64" s="110"/>
      <c r="AX64" s="110"/>
      <c r="AY64" s="110"/>
      <c r="AZ64" s="110"/>
      <c r="BA64" s="110"/>
      <c r="BB64" s="110"/>
      <c r="BC64" s="110"/>
      <c r="BD64" s="110"/>
      <c r="BE64" s="110"/>
      <c r="BF64" s="110"/>
      <c r="BG64" s="110"/>
      <c r="BH64" s="110"/>
      <c r="BI64" s="110"/>
      <c r="BJ64" s="110"/>
      <c r="BK64" s="110"/>
      <c r="BL64" s="110"/>
      <c r="BM64" s="110"/>
      <c r="BN64" s="110"/>
      <c r="BO64" s="110"/>
      <c r="BP64" s="110"/>
      <c r="BQ64" s="110"/>
      <c r="BR64" s="110"/>
      <c r="BS64" s="110"/>
      <c r="BT64" s="110"/>
      <c r="BU64" s="110"/>
      <c r="BV64" s="110"/>
      <c r="BW64" s="110"/>
      <c r="BX64" s="110"/>
      <c r="BY64" s="110"/>
      <c r="BZ64" s="110"/>
      <c r="CA64" s="110"/>
      <c r="CB64" s="110"/>
      <c r="CC64" s="110"/>
      <c r="CD64" s="110"/>
      <c r="CE64" s="110"/>
      <c r="CF64" s="110"/>
      <c r="CG64" s="110"/>
      <c r="CH64" s="110"/>
      <c r="CI64" s="110"/>
      <c r="CJ64" s="110"/>
      <c r="CK64" s="110"/>
      <c r="CL64" s="110"/>
      <c r="CM64" s="110"/>
      <c r="CN64" s="110"/>
      <c r="CO64" s="110"/>
      <c r="CP64" s="110"/>
      <c r="CQ64" s="110"/>
      <c r="CR64" s="110"/>
      <c r="CS64" s="110"/>
      <c r="CT64" s="110"/>
      <c r="CU64" s="110"/>
      <c r="CV64" s="110"/>
      <c r="CW64" s="110"/>
      <c r="CX64" s="110"/>
    </row>
    <row r="65" spans="7:102" ht="14.25" customHeight="1" x14ac:dyDescent="0.25">
      <c r="G65" s="958" t="s">
        <v>1507</v>
      </c>
      <c r="H65" s="764"/>
      <c r="I65" s="764"/>
      <c r="J65" s="764"/>
      <c r="K65" s="764"/>
      <c r="L65" s="764"/>
      <c r="M65" s="764"/>
      <c r="N65" s="764"/>
      <c r="O65" s="764"/>
      <c r="P65" s="764"/>
      <c r="Q65" s="764"/>
      <c r="R65" s="764"/>
      <c r="S65" s="764"/>
      <c r="T65" s="764"/>
      <c r="U65" s="965" t="s">
        <v>1508</v>
      </c>
      <c r="V65" s="764"/>
      <c r="W65" s="764"/>
      <c r="X65" s="764"/>
      <c r="Y65" s="764"/>
      <c r="Z65" s="764"/>
      <c r="AA65" s="764"/>
      <c r="AB65" s="764"/>
      <c r="AC65" s="764"/>
      <c r="AD65" s="764"/>
      <c r="AE65" s="764"/>
      <c r="AF65" s="764"/>
      <c r="AG65" s="764"/>
      <c r="AH65" s="765"/>
      <c r="AL65" s="110"/>
      <c r="AM65" s="110"/>
      <c r="AN65" s="110"/>
      <c r="AO65" s="110"/>
      <c r="AP65" s="110"/>
      <c r="AQ65" s="110"/>
      <c r="AR65" s="110"/>
      <c r="AS65" s="110"/>
      <c r="AT65" s="110"/>
      <c r="AU65" s="110"/>
      <c r="AV65" s="110"/>
      <c r="AW65" s="110"/>
      <c r="AX65" s="110"/>
      <c r="AY65" s="110"/>
      <c r="AZ65" s="110"/>
      <c r="BA65" s="110"/>
      <c r="BB65" s="110"/>
      <c r="BC65" s="110"/>
      <c r="BD65" s="110"/>
      <c r="BE65" s="110"/>
      <c r="BF65" s="110"/>
      <c r="BG65" s="110"/>
      <c r="BH65" s="110"/>
      <c r="BI65" s="110"/>
      <c r="BJ65" s="110"/>
      <c r="BK65" s="110"/>
      <c r="BL65" s="110"/>
      <c r="BM65" s="110"/>
      <c r="BN65" s="110"/>
      <c r="BO65" s="110"/>
      <c r="BP65" s="110"/>
      <c r="BQ65" s="110"/>
      <c r="BR65" s="110"/>
      <c r="BS65" s="110"/>
      <c r="BT65" s="110"/>
      <c r="BU65" s="110"/>
      <c r="BV65" s="110"/>
      <c r="BW65" s="110"/>
      <c r="BX65" s="110"/>
      <c r="BY65" s="110"/>
      <c r="BZ65" s="110"/>
      <c r="CA65" s="110"/>
      <c r="CB65" s="110"/>
      <c r="CC65" s="110"/>
      <c r="CD65" s="110"/>
      <c r="CE65" s="110"/>
      <c r="CF65" s="110"/>
      <c r="CG65" s="110"/>
      <c r="CH65" s="110"/>
      <c r="CI65" s="110"/>
      <c r="CJ65" s="110"/>
      <c r="CK65" s="110"/>
      <c r="CL65" s="110"/>
      <c r="CM65" s="110"/>
      <c r="CN65" s="110"/>
      <c r="CO65" s="110"/>
      <c r="CP65" s="110"/>
      <c r="CQ65" s="110"/>
      <c r="CR65" s="110"/>
      <c r="CS65" s="110"/>
      <c r="CT65" s="110"/>
      <c r="CU65" s="110"/>
      <c r="CV65" s="110"/>
      <c r="CW65" s="110"/>
      <c r="CX65" s="110"/>
    </row>
    <row r="66" spans="7:102" ht="14.25" customHeight="1" x14ac:dyDescent="0.25">
      <c r="G66" s="956" t="s">
        <v>796</v>
      </c>
      <c r="H66" s="794"/>
      <c r="I66" s="794"/>
      <c r="J66" s="794"/>
      <c r="K66" s="794"/>
      <c r="L66" s="794"/>
      <c r="M66" s="958" t="s">
        <v>1511</v>
      </c>
      <c r="N66" s="764"/>
      <c r="O66" s="764"/>
      <c r="P66" s="764"/>
      <c r="Q66" s="965" t="s">
        <v>1510</v>
      </c>
      <c r="R66" s="764"/>
      <c r="S66" s="764"/>
      <c r="T66" s="765"/>
      <c r="U66" s="957" t="s">
        <v>796</v>
      </c>
      <c r="V66" s="794"/>
      <c r="W66" s="794"/>
      <c r="X66" s="794"/>
      <c r="Y66" s="794"/>
      <c r="Z66" s="794"/>
      <c r="AA66" s="965" t="s">
        <v>1511</v>
      </c>
      <c r="AB66" s="764"/>
      <c r="AC66" s="764"/>
      <c r="AD66" s="765"/>
      <c r="AE66" s="965" t="s">
        <v>1510</v>
      </c>
      <c r="AF66" s="764"/>
      <c r="AG66" s="764"/>
      <c r="AH66" s="765"/>
      <c r="AL66" s="110"/>
      <c r="AM66" s="110"/>
      <c r="AN66" s="110"/>
      <c r="AO66" s="110"/>
      <c r="AP66" s="110"/>
      <c r="AQ66" s="110"/>
      <c r="AR66" s="110"/>
      <c r="AS66" s="110"/>
      <c r="AT66" s="110"/>
      <c r="AU66" s="110"/>
      <c r="AV66" s="110"/>
      <c r="AW66" s="110"/>
      <c r="AX66" s="110"/>
      <c r="AY66" s="110"/>
      <c r="AZ66" s="110"/>
      <c r="BA66" s="110"/>
      <c r="BB66" s="110"/>
      <c r="BC66" s="110"/>
      <c r="BD66" s="110"/>
      <c r="BE66" s="110"/>
      <c r="BF66" s="110"/>
      <c r="BG66" s="110"/>
      <c r="BH66" s="110"/>
      <c r="BI66" s="110"/>
      <c r="BJ66" s="110"/>
      <c r="BK66" s="110"/>
      <c r="BL66" s="110"/>
      <c r="BM66" s="110"/>
      <c r="BN66" s="110"/>
      <c r="BO66" s="110"/>
      <c r="BP66" s="110"/>
      <c r="BQ66" s="110"/>
      <c r="BR66" s="110"/>
      <c r="BS66" s="110"/>
      <c r="BT66" s="110"/>
      <c r="BU66" s="110"/>
      <c r="BV66" s="110"/>
      <c r="BW66" s="110"/>
      <c r="BX66" s="110"/>
      <c r="BY66" s="110"/>
      <c r="BZ66" s="110"/>
      <c r="CA66" s="110"/>
      <c r="CB66" s="110"/>
      <c r="CC66" s="110"/>
      <c r="CD66" s="110"/>
      <c r="CE66" s="110"/>
      <c r="CF66" s="110"/>
      <c r="CG66" s="110"/>
      <c r="CH66" s="110"/>
      <c r="CI66" s="110"/>
      <c r="CJ66" s="110"/>
      <c r="CK66" s="110"/>
      <c r="CL66" s="110"/>
      <c r="CM66" s="110"/>
      <c r="CN66" s="110"/>
      <c r="CO66" s="110"/>
      <c r="CP66" s="110"/>
      <c r="CQ66" s="110"/>
      <c r="CR66" s="110"/>
      <c r="CS66" s="110"/>
      <c r="CT66" s="110"/>
      <c r="CU66" s="110"/>
      <c r="CV66" s="110"/>
      <c r="CW66" s="110"/>
      <c r="CX66" s="110"/>
    </row>
    <row r="67" spans="7:102" ht="14.25" customHeight="1" x14ac:dyDescent="0.25">
      <c r="G67" s="184"/>
      <c r="M67" s="184"/>
      <c r="Q67" s="184"/>
      <c r="T67" s="186"/>
      <c r="AA67" s="184"/>
      <c r="AD67" s="186"/>
      <c r="AE67" s="184"/>
      <c r="AH67" s="186"/>
      <c r="AL67" s="110"/>
      <c r="AM67" s="110"/>
      <c r="AN67" s="110"/>
      <c r="AO67" s="110"/>
      <c r="AP67" s="110"/>
      <c r="AQ67" s="110"/>
      <c r="AR67" s="110"/>
      <c r="AS67" s="110"/>
      <c r="AT67" s="110"/>
      <c r="AU67" s="110"/>
      <c r="AV67" s="110"/>
      <c r="AW67" s="110"/>
      <c r="AX67" s="110"/>
      <c r="AY67" s="110"/>
      <c r="AZ67" s="110"/>
      <c r="BA67" s="110"/>
      <c r="BB67" s="110"/>
      <c r="BC67" s="110"/>
      <c r="BD67" s="110"/>
      <c r="BE67" s="110"/>
      <c r="BF67" s="110"/>
      <c r="BG67" s="110"/>
      <c r="BH67" s="110"/>
      <c r="BI67" s="110"/>
      <c r="BJ67" s="110"/>
      <c r="BK67" s="110"/>
      <c r="BL67" s="110"/>
      <c r="BM67" s="110"/>
      <c r="BN67" s="110"/>
      <c r="BO67" s="110"/>
      <c r="BP67" s="110"/>
      <c r="BQ67" s="110"/>
      <c r="BR67" s="110"/>
      <c r="BS67" s="110"/>
      <c r="BT67" s="110"/>
      <c r="BU67" s="110"/>
      <c r="BV67" s="110"/>
      <c r="BW67" s="110"/>
      <c r="BX67" s="110"/>
      <c r="BY67" s="110"/>
      <c r="BZ67" s="110"/>
      <c r="CA67" s="110"/>
      <c r="CB67" s="110"/>
      <c r="CC67" s="110"/>
      <c r="CD67" s="110"/>
      <c r="CE67" s="110"/>
      <c r="CF67" s="110"/>
      <c r="CG67" s="110"/>
      <c r="CH67" s="110"/>
      <c r="CI67" s="110"/>
      <c r="CJ67" s="110"/>
      <c r="CK67" s="110"/>
      <c r="CL67" s="110"/>
      <c r="CM67" s="110"/>
      <c r="CN67" s="110"/>
      <c r="CO67" s="110"/>
      <c r="CP67" s="110"/>
      <c r="CQ67" s="110"/>
      <c r="CR67" s="110"/>
      <c r="CS67" s="110"/>
      <c r="CT67" s="110"/>
      <c r="CU67" s="110"/>
      <c r="CV67" s="110"/>
      <c r="CW67" s="110"/>
      <c r="CX67" s="110"/>
    </row>
    <row r="68" spans="7:102" ht="14.25" customHeight="1" x14ac:dyDescent="0.25">
      <c r="G68" s="294" t="s">
        <v>1681</v>
      </c>
      <c r="H68" s="295"/>
      <c r="I68" s="295"/>
      <c r="J68" s="295"/>
      <c r="K68" s="295"/>
      <c r="L68" s="295"/>
      <c r="M68" s="294"/>
      <c r="N68" s="295"/>
      <c r="O68" s="295"/>
      <c r="P68" s="295"/>
      <c r="Q68" s="294"/>
      <c r="R68" s="295"/>
      <c r="S68" s="295"/>
      <c r="T68" s="296"/>
      <c r="U68" s="294" t="s">
        <v>1681</v>
      </c>
      <c r="V68" s="295"/>
      <c r="W68" s="295"/>
      <c r="X68" s="295"/>
      <c r="Y68" s="295"/>
      <c r="Z68" s="295"/>
      <c r="AA68" s="294"/>
      <c r="AB68" s="295"/>
      <c r="AC68" s="295"/>
      <c r="AD68" s="296"/>
      <c r="AE68" s="294"/>
      <c r="AF68" s="295"/>
      <c r="AG68" s="295"/>
      <c r="AH68" s="296"/>
      <c r="AL68" s="110"/>
      <c r="AM68" s="110"/>
      <c r="AN68" s="110"/>
      <c r="AO68" s="110"/>
      <c r="AP68" s="110"/>
      <c r="AQ68" s="110"/>
      <c r="AR68" s="110"/>
      <c r="AS68" s="110"/>
      <c r="AT68" s="110"/>
      <c r="AU68" s="110"/>
      <c r="AV68" s="110"/>
      <c r="AW68" s="110"/>
      <c r="AX68" s="110"/>
      <c r="AY68" s="110"/>
      <c r="AZ68" s="110"/>
      <c r="BA68" s="110"/>
      <c r="BB68" s="110"/>
      <c r="BC68" s="110"/>
      <c r="BD68" s="110"/>
      <c r="BE68" s="110"/>
      <c r="BF68" s="110"/>
      <c r="BG68" s="110"/>
      <c r="BH68" s="110"/>
      <c r="BI68" s="110"/>
      <c r="BJ68" s="110"/>
      <c r="BK68" s="110"/>
      <c r="BL68" s="110"/>
      <c r="BM68" s="110"/>
      <c r="BN68" s="110"/>
      <c r="BO68" s="110"/>
      <c r="BP68" s="110"/>
      <c r="BQ68" s="110"/>
      <c r="BR68" s="110"/>
      <c r="BS68" s="110"/>
      <c r="BT68" s="110"/>
      <c r="BU68" s="110"/>
      <c r="BV68" s="110"/>
      <c r="BW68" s="110"/>
      <c r="BX68" s="110"/>
      <c r="BY68" s="110"/>
      <c r="BZ68" s="110"/>
      <c r="CA68" s="110"/>
      <c r="CB68" s="110"/>
      <c r="CC68" s="110"/>
      <c r="CD68" s="110"/>
      <c r="CE68" s="110"/>
      <c r="CF68" s="110"/>
      <c r="CG68" s="110"/>
      <c r="CH68" s="110"/>
      <c r="CI68" s="110"/>
      <c r="CJ68" s="110"/>
      <c r="CK68" s="110"/>
      <c r="CL68" s="110"/>
      <c r="CM68" s="110"/>
      <c r="CN68" s="110"/>
      <c r="CO68" s="110"/>
      <c r="CP68" s="110"/>
      <c r="CQ68" s="110"/>
      <c r="CR68" s="110"/>
      <c r="CS68" s="110"/>
      <c r="CT68" s="110"/>
      <c r="CU68" s="110"/>
      <c r="CV68" s="110"/>
      <c r="CW68" s="110"/>
      <c r="CX68" s="110"/>
    </row>
    <row r="69" spans="7:102" ht="14.25" customHeight="1" x14ac:dyDescent="0.25">
      <c r="G69" s="294" t="s">
        <v>1681</v>
      </c>
      <c r="H69" s="295"/>
      <c r="I69" s="295"/>
      <c r="J69" s="295"/>
      <c r="K69" s="295"/>
      <c r="L69" s="295"/>
      <c r="M69" s="294"/>
      <c r="N69" s="295"/>
      <c r="O69" s="295"/>
      <c r="P69" s="295"/>
      <c r="Q69" s="294"/>
      <c r="R69" s="295"/>
      <c r="S69" s="295"/>
      <c r="T69" s="296"/>
      <c r="U69" s="294"/>
      <c r="V69" s="295"/>
      <c r="W69" s="295"/>
      <c r="X69" s="295"/>
      <c r="Y69" s="295"/>
      <c r="Z69" s="295"/>
      <c r="AA69" s="294"/>
      <c r="AB69" s="295"/>
      <c r="AC69" s="295"/>
      <c r="AD69" s="296"/>
      <c r="AE69" s="294"/>
      <c r="AF69" s="295"/>
      <c r="AG69" s="295"/>
      <c r="AH69" s="296"/>
      <c r="AL69" s="110"/>
      <c r="AM69" s="110"/>
      <c r="AN69" s="110"/>
      <c r="AO69" s="110"/>
      <c r="AP69" s="110"/>
      <c r="AQ69" s="110"/>
      <c r="AR69" s="110"/>
      <c r="AS69" s="110"/>
      <c r="AT69" s="110"/>
      <c r="AU69" s="110"/>
      <c r="AV69" s="110"/>
      <c r="AW69" s="110"/>
      <c r="AX69" s="110"/>
      <c r="AY69" s="110"/>
      <c r="AZ69" s="110"/>
      <c r="BA69" s="110"/>
      <c r="BB69" s="110"/>
      <c r="BC69" s="110"/>
      <c r="BD69" s="110"/>
      <c r="BE69" s="110"/>
      <c r="BF69" s="110"/>
      <c r="BG69" s="110"/>
      <c r="BH69" s="110"/>
      <c r="BI69" s="110"/>
      <c r="BJ69" s="110"/>
      <c r="BK69" s="110"/>
      <c r="BL69" s="110"/>
      <c r="BM69" s="110"/>
      <c r="BN69" s="110"/>
      <c r="BO69" s="110"/>
      <c r="BP69" s="110"/>
      <c r="BQ69" s="110"/>
      <c r="BR69" s="110"/>
      <c r="BS69" s="110"/>
      <c r="BT69" s="110"/>
      <c r="BU69" s="110"/>
      <c r="BV69" s="110"/>
      <c r="BW69" s="110"/>
      <c r="BX69" s="110"/>
      <c r="BY69" s="110"/>
      <c r="BZ69" s="110"/>
      <c r="CA69" s="110"/>
      <c r="CB69" s="110"/>
      <c r="CC69" s="110"/>
      <c r="CD69" s="110"/>
      <c r="CE69" s="110"/>
      <c r="CF69" s="110"/>
      <c r="CG69" s="110"/>
      <c r="CH69" s="110"/>
      <c r="CI69" s="110"/>
      <c r="CJ69" s="110"/>
      <c r="CK69" s="110"/>
      <c r="CL69" s="110"/>
      <c r="CM69" s="110"/>
      <c r="CN69" s="110"/>
      <c r="CO69" s="110"/>
      <c r="CP69" s="110"/>
      <c r="CQ69" s="110"/>
      <c r="CR69" s="110"/>
      <c r="CS69" s="110"/>
      <c r="CT69" s="110"/>
      <c r="CU69" s="110"/>
      <c r="CV69" s="110"/>
      <c r="CW69" s="110"/>
      <c r="CX69" s="110"/>
    </row>
    <row r="70" spans="7:102" ht="14.25" customHeight="1" x14ac:dyDescent="0.25">
      <c r="G70" s="294" t="s">
        <v>1681</v>
      </c>
      <c r="H70" s="295"/>
      <c r="I70" s="295"/>
      <c r="J70" s="295"/>
      <c r="K70" s="295"/>
      <c r="L70" s="295"/>
      <c r="M70" s="294"/>
      <c r="N70" s="295"/>
      <c r="O70" s="295"/>
      <c r="P70" s="295"/>
      <c r="Q70" s="294"/>
      <c r="R70" s="295"/>
      <c r="S70" s="295"/>
      <c r="T70" s="296"/>
      <c r="U70" s="294"/>
      <c r="V70" s="295"/>
      <c r="W70" s="295"/>
      <c r="X70" s="295"/>
      <c r="Y70" s="295"/>
      <c r="Z70" s="295"/>
      <c r="AA70" s="294"/>
      <c r="AB70" s="295"/>
      <c r="AC70" s="295"/>
      <c r="AD70" s="296"/>
      <c r="AE70" s="294"/>
      <c r="AF70" s="295"/>
      <c r="AG70" s="295"/>
      <c r="AH70" s="296"/>
      <c r="AL70" s="110"/>
      <c r="AM70" s="110"/>
      <c r="AN70" s="110"/>
      <c r="AO70" s="110"/>
      <c r="AP70" s="110"/>
      <c r="AQ70" s="110"/>
      <c r="AR70" s="110"/>
      <c r="AS70" s="110"/>
      <c r="AT70" s="110"/>
      <c r="AU70" s="110"/>
      <c r="AV70" s="110"/>
      <c r="AW70" s="110"/>
      <c r="AX70" s="110"/>
      <c r="AY70" s="110"/>
      <c r="AZ70" s="110"/>
      <c r="BA70" s="110"/>
      <c r="BB70" s="110"/>
      <c r="BC70" s="110"/>
      <c r="BD70" s="110"/>
      <c r="BE70" s="110"/>
      <c r="BF70" s="110"/>
      <c r="BG70" s="110"/>
      <c r="BH70" s="110"/>
      <c r="BI70" s="110"/>
      <c r="BJ70" s="110"/>
      <c r="BK70" s="110"/>
      <c r="BL70" s="110"/>
      <c r="BM70" s="110"/>
      <c r="BN70" s="110"/>
      <c r="BO70" s="110"/>
      <c r="BP70" s="110"/>
      <c r="BQ70" s="110"/>
      <c r="BR70" s="110"/>
      <c r="BS70" s="110"/>
      <c r="BT70" s="110"/>
      <c r="BU70" s="110"/>
      <c r="BV70" s="110"/>
      <c r="BW70" s="110"/>
      <c r="BX70" s="110"/>
      <c r="BY70" s="110"/>
      <c r="BZ70" s="110"/>
      <c r="CA70" s="110"/>
      <c r="CB70" s="110"/>
      <c r="CC70" s="110"/>
      <c r="CD70" s="110"/>
      <c r="CE70" s="110"/>
      <c r="CF70" s="110"/>
      <c r="CG70" s="110"/>
      <c r="CH70" s="110"/>
      <c r="CI70" s="110"/>
      <c r="CJ70" s="110"/>
      <c r="CK70" s="110"/>
      <c r="CL70" s="110"/>
      <c r="CM70" s="110"/>
      <c r="CN70" s="110"/>
      <c r="CO70" s="110"/>
      <c r="CP70" s="110"/>
      <c r="CQ70" s="110"/>
      <c r="CR70" s="110"/>
      <c r="CS70" s="110"/>
      <c r="CT70" s="110"/>
      <c r="CU70" s="110"/>
      <c r="CV70" s="110"/>
      <c r="CW70" s="110"/>
      <c r="CX70" s="110"/>
    </row>
    <row r="71" spans="7:102" ht="14.25" customHeight="1" x14ac:dyDescent="0.25">
      <c r="G71" s="294" t="s">
        <v>1681</v>
      </c>
      <c r="H71" s="295"/>
      <c r="I71" s="295"/>
      <c r="J71" s="295"/>
      <c r="K71" s="295"/>
      <c r="L71" s="295"/>
      <c r="M71" s="294"/>
      <c r="N71" s="295"/>
      <c r="O71" s="295"/>
      <c r="P71" s="295"/>
      <c r="Q71" s="294"/>
      <c r="R71" s="295"/>
      <c r="S71" s="295"/>
      <c r="T71" s="296"/>
      <c r="U71" s="294"/>
      <c r="V71" s="295"/>
      <c r="W71" s="295"/>
      <c r="X71" s="295"/>
      <c r="Y71" s="295"/>
      <c r="Z71" s="295"/>
      <c r="AA71" s="294"/>
      <c r="AB71" s="295"/>
      <c r="AC71" s="295"/>
      <c r="AD71" s="296"/>
      <c r="AE71" s="294"/>
      <c r="AF71" s="295"/>
      <c r="AG71" s="295"/>
      <c r="AH71" s="296"/>
      <c r="AI71" s="110"/>
      <c r="AJ71" s="110"/>
      <c r="AK71" s="110"/>
      <c r="AL71" s="110"/>
      <c r="AM71" s="110"/>
      <c r="AN71" s="110"/>
      <c r="AO71" s="110"/>
      <c r="AP71" s="110"/>
      <c r="AQ71" s="110"/>
      <c r="AR71" s="110"/>
      <c r="AS71" s="110"/>
      <c r="AT71" s="110"/>
      <c r="AU71" s="110"/>
      <c r="AV71" s="110"/>
      <c r="AW71" s="110"/>
      <c r="AX71" s="110"/>
      <c r="AY71" s="110"/>
      <c r="AZ71" s="110"/>
      <c r="BA71" s="110"/>
      <c r="BB71" s="110"/>
      <c r="BC71" s="110"/>
      <c r="BD71" s="110"/>
      <c r="BE71" s="110"/>
      <c r="BF71" s="110"/>
      <c r="BG71" s="110"/>
      <c r="BH71" s="110"/>
      <c r="BI71" s="110"/>
      <c r="BJ71" s="110"/>
      <c r="BK71" s="110"/>
      <c r="BL71" s="110"/>
      <c r="BM71" s="110"/>
      <c r="BN71" s="110"/>
      <c r="BO71" s="110"/>
      <c r="BP71" s="110"/>
      <c r="BQ71" s="110"/>
      <c r="BR71" s="110"/>
      <c r="BS71" s="110"/>
      <c r="BT71" s="110"/>
      <c r="BU71" s="110"/>
      <c r="BV71" s="110"/>
      <c r="BW71" s="110"/>
      <c r="BX71" s="110"/>
      <c r="BY71" s="110"/>
      <c r="BZ71" s="110"/>
      <c r="CA71" s="110"/>
      <c r="CB71" s="110"/>
      <c r="CC71" s="110"/>
      <c r="CD71" s="110"/>
      <c r="CE71" s="110"/>
      <c r="CF71" s="110"/>
      <c r="CG71" s="110"/>
      <c r="CH71" s="110"/>
      <c r="CI71" s="110"/>
      <c r="CJ71" s="110"/>
      <c r="CK71" s="110"/>
      <c r="CL71" s="110"/>
      <c r="CM71" s="110"/>
      <c r="CN71" s="110"/>
      <c r="CO71" s="110"/>
      <c r="CP71" s="110"/>
      <c r="CQ71" s="110"/>
      <c r="CR71" s="110"/>
      <c r="CS71" s="110"/>
      <c r="CT71" s="110"/>
      <c r="CU71" s="110"/>
      <c r="CV71" s="110"/>
      <c r="CW71" s="110"/>
      <c r="CX71" s="110"/>
    </row>
    <row r="72" spans="7:102" ht="14.25" customHeight="1" x14ac:dyDescent="0.25">
      <c r="G72" s="294" t="s">
        <v>1681</v>
      </c>
      <c r="H72" s="295"/>
      <c r="I72" s="295"/>
      <c r="J72" s="295"/>
      <c r="K72" s="295"/>
      <c r="L72" s="295"/>
      <c r="M72" s="294"/>
      <c r="N72" s="295"/>
      <c r="O72" s="295"/>
      <c r="P72" s="295"/>
      <c r="Q72" s="294"/>
      <c r="R72" s="295"/>
      <c r="S72" s="295"/>
      <c r="T72" s="296"/>
      <c r="U72" s="294"/>
      <c r="V72" s="295"/>
      <c r="W72" s="295"/>
      <c r="X72" s="295"/>
      <c r="Y72" s="295"/>
      <c r="Z72" s="295"/>
      <c r="AA72" s="294"/>
      <c r="AB72" s="295"/>
      <c r="AC72" s="295"/>
      <c r="AD72" s="296"/>
      <c r="AE72" s="294"/>
      <c r="AF72" s="295"/>
      <c r="AG72" s="295"/>
      <c r="AH72" s="296"/>
      <c r="AI72" s="110"/>
      <c r="AJ72" s="110"/>
      <c r="AK72" s="110"/>
      <c r="AL72" s="110"/>
      <c r="AM72" s="110"/>
      <c r="AN72" s="110"/>
      <c r="AO72" s="110"/>
      <c r="AP72" s="110"/>
      <c r="AQ72" s="110"/>
      <c r="AR72" s="110"/>
      <c r="AS72" s="110"/>
      <c r="AT72" s="110"/>
      <c r="AU72" s="110"/>
      <c r="AV72" s="110"/>
      <c r="AW72" s="110"/>
      <c r="AX72" s="110"/>
      <c r="AY72" s="110"/>
      <c r="AZ72" s="110"/>
      <c r="BA72" s="110"/>
      <c r="BB72" s="110"/>
      <c r="BC72" s="110"/>
      <c r="BD72" s="110"/>
      <c r="BE72" s="110"/>
      <c r="BF72" s="110"/>
      <c r="BG72" s="110"/>
      <c r="BH72" s="110"/>
      <c r="BI72" s="110"/>
      <c r="BJ72" s="110"/>
      <c r="BK72" s="110"/>
      <c r="BL72" s="110"/>
      <c r="BM72" s="110"/>
      <c r="BN72" s="110"/>
      <c r="BO72" s="110"/>
      <c r="BP72" s="110"/>
      <c r="BQ72" s="110"/>
      <c r="BR72" s="110"/>
      <c r="BS72" s="110"/>
      <c r="BT72" s="110"/>
      <c r="BU72" s="110"/>
      <c r="BV72" s="110"/>
      <c r="BW72" s="110"/>
      <c r="BX72" s="110"/>
      <c r="BY72" s="110"/>
      <c r="BZ72" s="110"/>
      <c r="CA72" s="110"/>
      <c r="CB72" s="110"/>
      <c r="CC72" s="110"/>
      <c r="CD72" s="110"/>
      <c r="CE72" s="110"/>
      <c r="CF72" s="110"/>
      <c r="CG72" s="110"/>
      <c r="CH72" s="110"/>
      <c r="CI72" s="110"/>
      <c r="CJ72" s="110"/>
      <c r="CK72" s="110"/>
      <c r="CL72" s="110"/>
      <c r="CM72" s="110"/>
      <c r="CN72" s="110"/>
      <c r="CO72" s="110"/>
      <c r="CP72" s="110"/>
      <c r="CQ72" s="110"/>
      <c r="CR72" s="110"/>
      <c r="CS72" s="110"/>
      <c r="CT72" s="110"/>
      <c r="CU72" s="110"/>
      <c r="CV72" s="110"/>
      <c r="CW72" s="110"/>
      <c r="CX72" s="110"/>
    </row>
    <row r="73" spans="7:102" ht="14.25" customHeight="1" x14ac:dyDescent="0.25">
      <c r="G73" s="294" t="s">
        <v>1681</v>
      </c>
      <c r="H73" s="295"/>
      <c r="I73" s="295"/>
      <c r="J73" s="295"/>
      <c r="K73" s="295"/>
      <c r="L73" s="295"/>
      <c r="M73" s="294"/>
      <c r="N73" s="295"/>
      <c r="O73" s="295"/>
      <c r="P73" s="295"/>
      <c r="Q73" s="294"/>
      <c r="R73" s="295"/>
      <c r="S73" s="295"/>
      <c r="T73" s="296"/>
      <c r="U73" s="294"/>
      <c r="V73" s="295"/>
      <c r="W73" s="295"/>
      <c r="X73" s="295"/>
      <c r="Y73" s="295"/>
      <c r="Z73" s="295"/>
      <c r="AA73" s="294"/>
      <c r="AB73" s="295"/>
      <c r="AC73" s="295"/>
      <c r="AD73" s="296"/>
      <c r="AE73" s="294"/>
      <c r="AF73" s="295"/>
      <c r="AG73" s="295"/>
      <c r="AH73" s="296"/>
      <c r="AI73" s="110"/>
      <c r="AJ73" s="110"/>
      <c r="AK73" s="110"/>
      <c r="AL73" s="110"/>
      <c r="AM73" s="110"/>
      <c r="AN73" s="110"/>
      <c r="AO73" s="110"/>
      <c r="AP73" s="110"/>
      <c r="AQ73" s="110"/>
      <c r="AR73" s="110"/>
      <c r="AS73" s="110"/>
      <c r="AT73" s="110"/>
      <c r="AU73" s="110"/>
      <c r="AV73" s="110"/>
      <c r="AW73" s="110"/>
      <c r="AX73" s="110"/>
      <c r="AY73" s="110"/>
      <c r="AZ73" s="110"/>
      <c r="BA73" s="110"/>
      <c r="BB73" s="110"/>
      <c r="BC73" s="110"/>
      <c r="BD73" s="110"/>
      <c r="BE73" s="110"/>
      <c r="BF73" s="110"/>
      <c r="BG73" s="110"/>
      <c r="BH73" s="110"/>
      <c r="BI73" s="110"/>
      <c r="BJ73" s="110"/>
      <c r="BK73" s="110"/>
      <c r="BL73" s="110"/>
      <c r="BM73" s="110"/>
      <c r="BN73" s="110"/>
      <c r="BO73" s="110"/>
      <c r="BP73" s="110"/>
      <c r="BQ73" s="110"/>
      <c r="BR73" s="110"/>
      <c r="BS73" s="110"/>
      <c r="BT73" s="110"/>
      <c r="BU73" s="110"/>
      <c r="BV73" s="110"/>
      <c r="BW73" s="110"/>
      <c r="BX73" s="110"/>
      <c r="BY73" s="110"/>
      <c r="BZ73" s="110"/>
      <c r="CA73" s="110"/>
      <c r="CB73" s="110"/>
      <c r="CC73" s="110"/>
      <c r="CD73" s="110"/>
      <c r="CE73" s="110"/>
      <c r="CF73" s="110"/>
      <c r="CG73" s="110"/>
      <c r="CH73" s="110"/>
      <c r="CI73" s="110"/>
      <c r="CJ73" s="110"/>
      <c r="CK73" s="110"/>
      <c r="CL73" s="110"/>
      <c r="CM73" s="110"/>
      <c r="CN73" s="110"/>
      <c r="CO73" s="110"/>
      <c r="CP73" s="110"/>
      <c r="CQ73" s="110"/>
      <c r="CR73" s="110"/>
      <c r="CS73" s="110"/>
      <c r="CT73" s="110"/>
      <c r="CU73" s="110"/>
      <c r="CV73" s="110"/>
      <c r="CW73" s="110"/>
      <c r="CX73" s="110"/>
    </row>
    <row r="74" spans="7:102" ht="14.25" customHeight="1" x14ac:dyDescent="0.25">
      <c r="G74" s="294" t="s">
        <v>1681</v>
      </c>
      <c r="H74" s="295"/>
      <c r="I74" s="295"/>
      <c r="J74" s="295"/>
      <c r="K74" s="295"/>
      <c r="L74" s="295"/>
      <c r="M74" s="294"/>
      <c r="N74" s="295"/>
      <c r="O74" s="295"/>
      <c r="P74" s="295"/>
      <c r="Q74" s="294"/>
      <c r="R74" s="295"/>
      <c r="S74" s="295"/>
      <c r="T74" s="296"/>
      <c r="U74" s="294"/>
      <c r="V74" s="295"/>
      <c r="W74" s="295"/>
      <c r="X74" s="295"/>
      <c r="Y74" s="295"/>
      <c r="Z74" s="295"/>
      <c r="AA74" s="294"/>
      <c r="AB74" s="295"/>
      <c r="AC74" s="295"/>
      <c r="AD74" s="296"/>
      <c r="AE74" s="294"/>
      <c r="AF74" s="295"/>
      <c r="AG74" s="295"/>
      <c r="AH74" s="296"/>
      <c r="AI74" s="110"/>
      <c r="AJ74" s="110"/>
      <c r="AK74" s="110"/>
      <c r="AL74" s="110"/>
      <c r="AM74" s="110"/>
      <c r="AN74" s="110"/>
      <c r="AO74" s="110"/>
      <c r="AP74" s="110"/>
      <c r="AQ74" s="110"/>
      <c r="AR74" s="110"/>
      <c r="AS74" s="110"/>
      <c r="AT74" s="110"/>
      <c r="AU74" s="110"/>
      <c r="AV74" s="110"/>
      <c r="AW74" s="110"/>
      <c r="AX74" s="110"/>
      <c r="AY74" s="110"/>
      <c r="AZ74" s="110"/>
      <c r="BA74" s="110"/>
      <c r="BB74" s="110"/>
      <c r="BC74" s="110"/>
      <c r="BD74" s="110"/>
      <c r="BE74" s="110"/>
      <c r="BF74" s="110"/>
      <c r="BG74" s="110"/>
      <c r="BH74" s="110"/>
      <c r="BI74" s="110"/>
      <c r="BJ74" s="110"/>
      <c r="BK74" s="110"/>
      <c r="BL74" s="110"/>
      <c r="BM74" s="110"/>
      <c r="BN74" s="110"/>
      <c r="BO74" s="110"/>
      <c r="BP74" s="110"/>
      <c r="BQ74" s="110"/>
      <c r="BR74" s="110"/>
      <c r="BS74" s="110"/>
      <c r="BT74" s="110"/>
      <c r="BU74" s="110"/>
      <c r="BV74" s="110"/>
      <c r="BW74" s="110"/>
      <c r="BX74" s="110"/>
      <c r="BY74" s="110"/>
      <c r="BZ74" s="110"/>
      <c r="CA74" s="110"/>
      <c r="CB74" s="110"/>
      <c r="CC74" s="110"/>
      <c r="CD74" s="110"/>
      <c r="CE74" s="110"/>
      <c r="CF74" s="110"/>
      <c r="CG74" s="110"/>
      <c r="CH74" s="110"/>
      <c r="CI74" s="110"/>
      <c r="CJ74" s="110"/>
      <c r="CK74" s="110"/>
      <c r="CL74" s="110"/>
      <c r="CM74" s="110"/>
      <c r="CN74" s="110"/>
      <c r="CO74" s="110"/>
      <c r="CP74" s="110"/>
      <c r="CQ74" s="110"/>
      <c r="CR74" s="110"/>
      <c r="CS74" s="110"/>
      <c r="CT74" s="110"/>
      <c r="CU74" s="110"/>
      <c r="CV74" s="110"/>
      <c r="CW74" s="110"/>
      <c r="CX74" s="110"/>
    </row>
    <row r="75" spans="7:102" ht="14.25" customHeight="1" x14ac:dyDescent="0.25">
      <c r="G75" s="294" t="s">
        <v>1681</v>
      </c>
      <c r="H75" s="295"/>
      <c r="I75" s="295"/>
      <c r="J75" s="295"/>
      <c r="K75" s="295"/>
      <c r="L75" s="295"/>
      <c r="M75" s="294"/>
      <c r="N75" s="295"/>
      <c r="O75" s="295"/>
      <c r="P75" s="295"/>
      <c r="Q75" s="294"/>
      <c r="R75" s="295"/>
      <c r="S75" s="295"/>
      <c r="T75" s="296"/>
      <c r="U75" s="294"/>
      <c r="V75" s="295"/>
      <c r="W75" s="295"/>
      <c r="X75" s="295"/>
      <c r="Y75" s="295"/>
      <c r="Z75" s="295"/>
      <c r="AA75" s="294"/>
      <c r="AB75" s="295"/>
      <c r="AC75" s="295"/>
      <c r="AD75" s="296"/>
      <c r="AE75" s="294"/>
      <c r="AF75" s="295"/>
      <c r="AG75" s="295"/>
      <c r="AH75" s="296"/>
      <c r="AI75" s="110"/>
      <c r="AJ75" s="110"/>
      <c r="AK75" s="110"/>
      <c r="AL75" s="110"/>
      <c r="AM75" s="110"/>
      <c r="AN75" s="110"/>
      <c r="AO75" s="110"/>
      <c r="AP75" s="110"/>
      <c r="AQ75" s="110"/>
      <c r="AR75" s="110"/>
      <c r="AS75" s="110"/>
      <c r="AT75" s="110"/>
      <c r="AU75" s="110"/>
      <c r="AV75" s="110"/>
      <c r="AW75" s="110"/>
      <c r="AX75" s="110"/>
      <c r="AY75" s="110"/>
      <c r="AZ75" s="110"/>
      <c r="BA75" s="110"/>
      <c r="BB75" s="110"/>
      <c r="BC75" s="110"/>
      <c r="BD75" s="110"/>
      <c r="BE75" s="110"/>
      <c r="BF75" s="110"/>
      <c r="BG75" s="110"/>
      <c r="BH75" s="110"/>
      <c r="BI75" s="110"/>
      <c r="BJ75" s="110"/>
      <c r="BK75" s="110"/>
      <c r="BL75" s="110"/>
      <c r="BM75" s="110"/>
      <c r="BN75" s="110"/>
      <c r="BO75" s="110"/>
      <c r="BP75" s="110"/>
      <c r="BQ75" s="110"/>
      <c r="BR75" s="110"/>
      <c r="BS75" s="110"/>
      <c r="BT75" s="110"/>
      <c r="BU75" s="110"/>
      <c r="BV75" s="110"/>
      <c r="BW75" s="110"/>
      <c r="BX75" s="110"/>
      <c r="BY75" s="110"/>
      <c r="BZ75" s="110"/>
      <c r="CA75" s="110"/>
      <c r="CB75" s="110"/>
      <c r="CC75" s="110"/>
      <c r="CD75" s="110"/>
      <c r="CE75" s="110"/>
      <c r="CF75" s="110"/>
      <c r="CG75" s="110"/>
      <c r="CH75" s="110"/>
      <c r="CI75" s="110"/>
      <c r="CJ75" s="110"/>
      <c r="CK75" s="110"/>
      <c r="CL75" s="110"/>
      <c r="CM75" s="110"/>
      <c r="CN75" s="110"/>
      <c r="CO75" s="110"/>
      <c r="CP75" s="110"/>
      <c r="CQ75" s="110"/>
      <c r="CR75" s="110"/>
      <c r="CS75" s="110"/>
      <c r="CT75" s="110"/>
      <c r="CU75" s="110"/>
      <c r="CV75" s="110"/>
      <c r="CW75" s="110"/>
      <c r="CX75" s="110"/>
    </row>
    <row r="76" spans="7:102" ht="14.25" customHeight="1" x14ac:dyDescent="0.25">
      <c r="G76" s="294" t="s">
        <v>1681</v>
      </c>
      <c r="H76" s="295"/>
      <c r="I76" s="295"/>
      <c r="J76" s="295"/>
      <c r="K76" s="295"/>
      <c r="L76" s="295"/>
      <c r="M76" s="294"/>
      <c r="N76" s="295"/>
      <c r="O76" s="295"/>
      <c r="P76" s="295"/>
      <c r="Q76" s="294"/>
      <c r="R76" s="295"/>
      <c r="S76" s="295"/>
      <c r="T76" s="296"/>
      <c r="U76" s="294"/>
      <c r="V76" s="295"/>
      <c r="W76" s="295"/>
      <c r="X76" s="295"/>
      <c r="Y76" s="295"/>
      <c r="Z76" s="295"/>
      <c r="AA76" s="294"/>
      <c r="AB76" s="295"/>
      <c r="AC76" s="295"/>
      <c r="AD76" s="296"/>
      <c r="AE76" s="294"/>
      <c r="AF76" s="295"/>
      <c r="AG76" s="295"/>
      <c r="AH76" s="296"/>
      <c r="AI76" s="110"/>
      <c r="AJ76" s="110"/>
      <c r="AK76" s="110"/>
      <c r="AL76" s="110"/>
      <c r="AM76" s="110"/>
      <c r="AN76" s="110"/>
      <c r="AO76" s="110"/>
      <c r="AP76" s="110"/>
      <c r="AQ76" s="110"/>
      <c r="AR76" s="110"/>
      <c r="AS76" s="110"/>
      <c r="AT76" s="110"/>
      <c r="AU76" s="110"/>
      <c r="AV76" s="110"/>
      <c r="AW76" s="110"/>
      <c r="AX76" s="110"/>
      <c r="AY76" s="110"/>
      <c r="AZ76" s="110"/>
      <c r="BA76" s="110"/>
      <c r="BB76" s="110"/>
      <c r="BC76" s="110"/>
      <c r="BD76" s="110"/>
      <c r="BE76" s="110"/>
      <c r="BF76" s="110"/>
      <c r="BG76" s="110"/>
      <c r="BH76" s="110"/>
      <c r="BI76" s="110"/>
      <c r="BJ76" s="110"/>
      <c r="BK76" s="110"/>
      <c r="BL76" s="110"/>
      <c r="BM76" s="110"/>
      <c r="BN76" s="110"/>
      <c r="BO76" s="110"/>
      <c r="BP76" s="110"/>
      <c r="BQ76" s="110"/>
      <c r="BR76" s="110"/>
      <c r="BS76" s="110"/>
      <c r="BT76" s="110"/>
      <c r="BU76" s="110"/>
      <c r="BV76" s="110"/>
      <c r="BW76" s="110"/>
      <c r="BX76" s="110"/>
      <c r="BY76" s="110"/>
      <c r="BZ76" s="110"/>
      <c r="CA76" s="110"/>
      <c r="CB76" s="110"/>
      <c r="CC76" s="110"/>
      <c r="CD76" s="110"/>
      <c r="CE76" s="110"/>
      <c r="CF76" s="110"/>
      <c r="CG76" s="110"/>
      <c r="CH76" s="110"/>
      <c r="CI76" s="110"/>
      <c r="CJ76" s="110"/>
      <c r="CK76" s="110"/>
      <c r="CL76" s="110"/>
      <c r="CM76" s="110"/>
      <c r="CN76" s="110"/>
      <c r="CO76" s="110"/>
      <c r="CP76" s="110"/>
      <c r="CQ76" s="110"/>
      <c r="CR76" s="110"/>
      <c r="CS76" s="110"/>
      <c r="CT76" s="110"/>
      <c r="CU76" s="110"/>
      <c r="CV76" s="110"/>
      <c r="CW76" s="110"/>
      <c r="CX76" s="110"/>
    </row>
    <row r="77" spans="7:102" ht="14.25" customHeight="1" x14ac:dyDescent="0.25">
      <c r="G77" s="294" t="s">
        <v>1681</v>
      </c>
      <c r="H77" s="295"/>
      <c r="I77" s="295"/>
      <c r="J77" s="295"/>
      <c r="K77" s="295"/>
      <c r="L77" s="295"/>
      <c r="M77" s="294"/>
      <c r="N77" s="295"/>
      <c r="O77" s="295"/>
      <c r="P77" s="295"/>
      <c r="Q77" s="294"/>
      <c r="R77" s="295"/>
      <c r="S77" s="295"/>
      <c r="T77" s="296"/>
      <c r="U77" s="294"/>
      <c r="V77" s="295"/>
      <c r="W77" s="295"/>
      <c r="X77" s="295"/>
      <c r="Y77" s="295"/>
      <c r="Z77" s="295"/>
      <c r="AA77" s="294"/>
      <c r="AB77" s="295"/>
      <c r="AC77" s="295"/>
      <c r="AD77" s="296"/>
      <c r="AE77" s="294"/>
      <c r="AF77" s="295"/>
      <c r="AG77" s="295"/>
      <c r="AH77" s="296"/>
      <c r="AI77" s="110"/>
      <c r="AJ77" s="110"/>
      <c r="AK77" s="110"/>
      <c r="AL77" s="110"/>
      <c r="AM77" s="110"/>
      <c r="AN77" s="110"/>
      <c r="AO77" s="110"/>
      <c r="AP77" s="110"/>
      <c r="AQ77" s="110"/>
      <c r="AR77" s="110"/>
      <c r="AS77" s="110"/>
      <c r="AT77" s="110"/>
      <c r="AU77" s="110"/>
      <c r="AV77" s="110"/>
      <c r="AW77" s="110"/>
      <c r="AX77" s="110"/>
      <c r="AY77" s="110"/>
      <c r="AZ77" s="110"/>
      <c r="BA77" s="110"/>
      <c r="BB77" s="110"/>
      <c r="BC77" s="110"/>
      <c r="BD77" s="110"/>
      <c r="BE77" s="110"/>
      <c r="BF77" s="110"/>
      <c r="BG77" s="110"/>
      <c r="BH77" s="110"/>
      <c r="BI77" s="110"/>
      <c r="BJ77" s="110"/>
      <c r="BK77" s="110"/>
      <c r="BL77" s="110"/>
      <c r="BM77" s="110"/>
      <c r="BN77" s="110"/>
      <c r="BO77" s="110"/>
      <c r="BP77" s="110"/>
      <c r="BQ77" s="110"/>
      <c r="BR77" s="110"/>
      <c r="BS77" s="110"/>
      <c r="BT77" s="110"/>
      <c r="BU77" s="110"/>
      <c r="BV77" s="110"/>
      <c r="BW77" s="110"/>
      <c r="BX77" s="110"/>
      <c r="BY77" s="110"/>
      <c r="BZ77" s="110"/>
      <c r="CA77" s="110"/>
      <c r="CB77" s="110"/>
      <c r="CC77" s="110"/>
      <c r="CD77" s="110"/>
      <c r="CE77" s="110"/>
      <c r="CF77" s="110"/>
      <c r="CG77" s="110"/>
      <c r="CH77" s="110"/>
      <c r="CI77" s="110"/>
      <c r="CJ77" s="110"/>
      <c r="CK77" s="110"/>
      <c r="CL77" s="110"/>
      <c r="CM77" s="110"/>
      <c r="CN77" s="110"/>
      <c r="CO77" s="110"/>
      <c r="CP77" s="110"/>
      <c r="CQ77" s="110"/>
      <c r="CR77" s="110"/>
      <c r="CS77" s="110"/>
      <c r="CT77" s="110"/>
      <c r="CU77" s="110"/>
      <c r="CV77" s="110"/>
      <c r="CW77" s="110"/>
      <c r="CX77" s="110"/>
    </row>
    <row r="78" spans="7:102" ht="14.25" customHeight="1" x14ac:dyDescent="0.25">
      <c r="G78" s="294" t="s">
        <v>1681</v>
      </c>
      <c r="H78" s="295"/>
      <c r="I78" s="295"/>
      <c r="J78" s="295"/>
      <c r="K78" s="295"/>
      <c r="L78" s="295"/>
      <c r="M78" s="294"/>
      <c r="N78" s="295"/>
      <c r="O78" s="295"/>
      <c r="P78" s="295"/>
      <c r="Q78" s="294"/>
      <c r="R78" s="295"/>
      <c r="S78" s="295"/>
      <c r="T78" s="296"/>
      <c r="U78" s="294"/>
      <c r="V78" s="295"/>
      <c r="W78" s="295"/>
      <c r="X78" s="295"/>
      <c r="Y78" s="295"/>
      <c r="Z78" s="295"/>
      <c r="AA78" s="294"/>
      <c r="AB78" s="295"/>
      <c r="AC78" s="295"/>
      <c r="AD78" s="296"/>
      <c r="AE78" s="294"/>
      <c r="AF78" s="295"/>
      <c r="AG78" s="295"/>
      <c r="AH78" s="296"/>
      <c r="AI78" s="110"/>
      <c r="AJ78" s="110"/>
      <c r="AK78" s="110"/>
      <c r="AL78" s="110"/>
      <c r="AM78" s="110"/>
      <c r="AN78" s="110"/>
      <c r="AO78" s="110"/>
      <c r="AP78" s="110"/>
      <c r="AQ78" s="110"/>
      <c r="AR78" s="110"/>
      <c r="AS78" s="110"/>
      <c r="AT78" s="110"/>
      <c r="AU78" s="110"/>
      <c r="AV78" s="110"/>
      <c r="AW78" s="110"/>
      <c r="AX78" s="110"/>
      <c r="AY78" s="110"/>
      <c r="AZ78" s="110"/>
      <c r="BA78" s="110"/>
      <c r="BB78" s="110"/>
      <c r="BC78" s="110"/>
      <c r="BD78" s="110"/>
      <c r="BE78" s="110"/>
      <c r="BF78" s="110"/>
      <c r="BG78" s="110"/>
      <c r="BH78" s="110"/>
      <c r="BI78" s="110"/>
      <c r="BJ78" s="110"/>
      <c r="BK78" s="110"/>
      <c r="BL78" s="110"/>
      <c r="BM78" s="110"/>
      <c r="BN78" s="110"/>
      <c r="BO78" s="110"/>
      <c r="BP78" s="110"/>
      <c r="BQ78" s="110"/>
      <c r="BR78" s="110"/>
      <c r="BS78" s="110"/>
      <c r="BT78" s="110"/>
      <c r="BU78" s="110"/>
      <c r="BV78" s="110"/>
      <c r="BW78" s="110"/>
      <c r="BX78" s="110"/>
      <c r="BY78" s="110"/>
      <c r="BZ78" s="110"/>
      <c r="CA78" s="110"/>
      <c r="CB78" s="110"/>
      <c r="CC78" s="110"/>
      <c r="CD78" s="110"/>
      <c r="CE78" s="110"/>
      <c r="CF78" s="110"/>
      <c r="CG78" s="110"/>
      <c r="CH78" s="110"/>
      <c r="CI78" s="110"/>
      <c r="CJ78" s="110"/>
      <c r="CK78" s="110"/>
      <c r="CL78" s="110"/>
      <c r="CM78" s="110"/>
      <c r="CN78" s="110"/>
      <c r="CO78" s="110"/>
      <c r="CP78" s="110"/>
      <c r="CQ78" s="110"/>
      <c r="CR78" s="110"/>
      <c r="CS78" s="110"/>
      <c r="CT78" s="110"/>
      <c r="CU78" s="110"/>
      <c r="CV78" s="110"/>
      <c r="CW78" s="110"/>
      <c r="CX78" s="110"/>
    </row>
    <row r="79" spans="7:102" ht="14.25" customHeight="1" x14ac:dyDescent="0.25">
      <c r="G79" s="187"/>
      <c r="H79" s="188"/>
      <c r="I79" s="188"/>
      <c r="J79" s="188"/>
      <c r="K79" s="188"/>
      <c r="L79" s="188"/>
      <c r="M79" s="187"/>
      <c r="N79" s="188"/>
      <c r="O79" s="188"/>
      <c r="P79" s="188"/>
      <c r="Q79" s="187"/>
      <c r="R79" s="188"/>
      <c r="S79" s="188"/>
      <c r="T79" s="191"/>
      <c r="U79" s="187"/>
      <c r="V79" s="188"/>
      <c r="W79" s="188"/>
      <c r="X79" s="188"/>
      <c r="Y79" s="188"/>
      <c r="Z79" s="188"/>
      <c r="AA79" s="187"/>
      <c r="AB79" s="188"/>
      <c r="AC79" s="188"/>
      <c r="AD79" s="191"/>
      <c r="AE79" s="187"/>
      <c r="AF79" s="188"/>
      <c r="AG79" s="188"/>
      <c r="AH79" s="191"/>
      <c r="AI79" s="110"/>
      <c r="AJ79" s="110"/>
      <c r="AK79" s="110"/>
      <c r="AL79" s="110"/>
      <c r="AM79" s="110"/>
      <c r="AN79" s="110"/>
      <c r="AO79" s="110"/>
      <c r="AP79" s="110"/>
      <c r="AQ79" s="110"/>
      <c r="AR79" s="110"/>
      <c r="AS79" s="110"/>
      <c r="AT79" s="110"/>
      <c r="AU79" s="110"/>
      <c r="AV79" s="110"/>
      <c r="AW79" s="110"/>
      <c r="AX79" s="110"/>
      <c r="AY79" s="110"/>
      <c r="AZ79" s="110"/>
      <c r="BA79" s="110"/>
      <c r="BB79" s="110"/>
      <c r="BC79" s="110"/>
      <c r="BD79" s="110"/>
      <c r="BE79" s="110"/>
      <c r="BF79" s="110"/>
      <c r="BG79" s="110"/>
      <c r="BH79" s="110"/>
      <c r="BI79" s="110"/>
      <c r="BJ79" s="110"/>
      <c r="BK79" s="110"/>
      <c r="BL79" s="110"/>
      <c r="BM79" s="110"/>
      <c r="BN79" s="110"/>
      <c r="BO79" s="110"/>
      <c r="BP79" s="110"/>
      <c r="BQ79" s="110"/>
      <c r="BR79" s="110"/>
      <c r="BS79" s="110"/>
      <c r="BT79" s="110"/>
      <c r="BU79" s="110"/>
      <c r="BV79" s="110"/>
      <c r="BW79" s="110"/>
      <c r="BX79" s="110"/>
      <c r="BY79" s="110"/>
      <c r="BZ79" s="110"/>
      <c r="CA79" s="110"/>
      <c r="CB79" s="110"/>
      <c r="CC79" s="110"/>
      <c r="CD79" s="110"/>
      <c r="CE79" s="110"/>
      <c r="CF79" s="110"/>
      <c r="CG79" s="110"/>
      <c r="CH79" s="110"/>
      <c r="CI79" s="110"/>
      <c r="CJ79" s="110"/>
      <c r="CK79" s="110"/>
      <c r="CL79" s="110"/>
      <c r="CM79" s="110"/>
      <c r="CN79" s="110"/>
      <c r="CO79" s="110"/>
      <c r="CP79" s="110"/>
      <c r="CQ79" s="110"/>
      <c r="CR79" s="110"/>
      <c r="CS79" s="110"/>
      <c r="CT79" s="110"/>
      <c r="CU79" s="110"/>
      <c r="CV79" s="110"/>
      <c r="CW79" s="110"/>
      <c r="CX79" s="110"/>
    </row>
    <row r="80" spans="7:102" ht="14.25" customHeight="1" x14ac:dyDescent="0.25">
      <c r="G80" s="110"/>
      <c r="H80" s="110"/>
      <c r="I80" s="110"/>
      <c r="J80" s="110"/>
      <c r="K80" s="110"/>
      <c r="L80" s="110"/>
      <c r="M80" s="110"/>
      <c r="N80" s="110"/>
      <c r="O80" s="110"/>
      <c r="P80" s="110"/>
      <c r="Q80" s="110"/>
      <c r="R80" s="110"/>
      <c r="S80" s="110"/>
      <c r="T80" s="110"/>
      <c r="U80" s="110"/>
      <c r="V80" s="110"/>
      <c r="W80" s="110"/>
      <c r="X80" s="110"/>
      <c r="Y80" s="110"/>
      <c r="Z80" s="110"/>
      <c r="AA80" s="110"/>
      <c r="AB80" s="110"/>
      <c r="AC80" s="110"/>
      <c r="AD80" s="110"/>
      <c r="AE80" s="110"/>
      <c r="AF80" s="110"/>
      <c r="AG80" s="110"/>
      <c r="AH80" s="110"/>
      <c r="AI80" s="110"/>
      <c r="AJ80" s="110"/>
      <c r="AK80" s="110"/>
      <c r="AL80" s="110"/>
      <c r="AM80" s="110"/>
      <c r="AN80" s="110"/>
      <c r="AO80" s="110"/>
      <c r="AP80" s="110"/>
      <c r="AQ80" s="110"/>
      <c r="AR80" s="110"/>
      <c r="AS80" s="110"/>
      <c r="AT80" s="110"/>
      <c r="AU80" s="110"/>
      <c r="AV80" s="110"/>
      <c r="AW80" s="110"/>
      <c r="AX80" s="110"/>
      <c r="AY80" s="110"/>
      <c r="AZ80" s="110"/>
      <c r="BA80" s="110"/>
      <c r="BB80" s="110"/>
      <c r="BC80" s="110"/>
      <c r="BD80" s="110"/>
      <c r="BE80" s="110"/>
      <c r="BF80" s="110"/>
      <c r="BG80" s="110"/>
      <c r="BH80" s="110"/>
      <c r="BI80" s="110"/>
      <c r="BJ80" s="110"/>
      <c r="BK80" s="110"/>
      <c r="BL80" s="110"/>
      <c r="BM80" s="110"/>
      <c r="BN80" s="110"/>
      <c r="BO80" s="110"/>
      <c r="BP80" s="110"/>
      <c r="BQ80" s="110"/>
      <c r="BR80" s="110"/>
      <c r="BS80" s="110"/>
      <c r="BT80" s="110"/>
      <c r="BU80" s="110"/>
      <c r="BV80" s="110"/>
      <c r="BW80" s="110"/>
      <c r="BX80" s="110"/>
      <c r="BY80" s="110"/>
      <c r="BZ80" s="110"/>
      <c r="CA80" s="110"/>
      <c r="CB80" s="110"/>
      <c r="CC80" s="110"/>
      <c r="CD80" s="110"/>
      <c r="CE80" s="110"/>
      <c r="CF80" s="110"/>
      <c r="CG80" s="110"/>
      <c r="CH80" s="110"/>
      <c r="CI80" s="110"/>
      <c r="CJ80" s="110"/>
      <c r="CK80" s="110"/>
      <c r="CL80" s="110"/>
      <c r="CM80" s="110"/>
      <c r="CN80" s="110"/>
      <c r="CO80" s="110"/>
      <c r="CP80" s="110"/>
      <c r="CQ80" s="110"/>
      <c r="CR80" s="110"/>
      <c r="CS80" s="110"/>
      <c r="CT80" s="110"/>
      <c r="CU80" s="110"/>
      <c r="CV80" s="110"/>
      <c r="CW80" s="110"/>
      <c r="CX80" s="110"/>
    </row>
    <row r="81" spans="7:102" ht="14.25" customHeight="1" x14ac:dyDescent="0.25">
      <c r="G81" s="110"/>
      <c r="H81" s="110"/>
      <c r="I81" s="110"/>
      <c r="J81" s="110"/>
      <c r="K81" s="110"/>
      <c r="L81" s="110"/>
      <c r="M81" s="110"/>
      <c r="N81" s="110"/>
      <c r="O81" s="110"/>
      <c r="P81" s="110"/>
      <c r="Q81" s="110"/>
      <c r="R81" s="110"/>
      <c r="S81" s="110"/>
      <c r="T81" s="110"/>
      <c r="U81" s="110"/>
      <c r="V81" s="110"/>
      <c r="W81" s="110"/>
      <c r="X81" s="110"/>
      <c r="Y81" s="110"/>
      <c r="Z81" s="110"/>
      <c r="AA81" s="110"/>
      <c r="AB81" s="110"/>
      <c r="AC81" s="110"/>
      <c r="AD81" t="s">
        <v>1765</v>
      </c>
      <c r="AG81" t="str">
        <f>'F-4'!S17</f>
        <v>F-4-1</v>
      </c>
      <c r="AI81" s="110"/>
      <c r="AJ81" s="110"/>
      <c r="AK81" s="110"/>
      <c r="AL81" s="110"/>
      <c r="AM81" s="110"/>
      <c r="AN81" s="110"/>
      <c r="AO81" s="110"/>
      <c r="AP81" s="110"/>
      <c r="AQ81" s="110"/>
      <c r="AR81" s="110"/>
      <c r="AS81" s="110"/>
      <c r="AT81" s="110"/>
      <c r="AU81" s="110"/>
      <c r="AV81" s="110"/>
      <c r="AW81" s="110"/>
      <c r="AX81" s="110"/>
      <c r="AY81" s="110"/>
      <c r="AZ81" s="110"/>
      <c r="BA81" s="110"/>
      <c r="BB81" s="110"/>
      <c r="BC81" s="110"/>
      <c r="BD81" s="110"/>
      <c r="BE81" s="110"/>
      <c r="BF81" s="110"/>
      <c r="BG81" s="110"/>
      <c r="BH81" s="110"/>
      <c r="BI81" s="110"/>
      <c r="BJ81" s="110"/>
      <c r="BK81" s="110"/>
      <c r="BL81" s="110"/>
      <c r="BM81" s="110"/>
      <c r="BN81" s="110"/>
      <c r="BO81" s="110"/>
      <c r="BP81" s="110"/>
      <c r="BQ81" s="110"/>
      <c r="BR81" s="110"/>
      <c r="BS81" s="110"/>
      <c r="BT81" s="110"/>
      <c r="BU81" s="110"/>
      <c r="BV81" s="110"/>
      <c r="BW81" s="110"/>
      <c r="BX81" s="110"/>
      <c r="BY81" s="110"/>
      <c r="BZ81" s="110"/>
      <c r="CA81" s="110"/>
      <c r="CB81" s="110"/>
      <c r="CC81" s="110"/>
      <c r="CD81" s="110"/>
      <c r="CE81" s="110"/>
      <c r="CF81" s="110"/>
      <c r="CG81" s="110"/>
      <c r="CH81" s="110"/>
      <c r="CI81" s="110"/>
      <c r="CJ81" s="110"/>
      <c r="CK81" s="110"/>
      <c r="CL81" s="110"/>
      <c r="CM81" s="110"/>
      <c r="CN81" s="110"/>
      <c r="CO81" s="110"/>
      <c r="CP81" s="110"/>
      <c r="CQ81" s="110"/>
      <c r="CR81" s="110"/>
      <c r="CS81" s="110"/>
      <c r="CT81" s="110"/>
      <c r="CU81" s="110"/>
      <c r="CV81" s="110"/>
      <c r="CW81" s="110"/>
      <c r="CX81" s="110"/>
    </row>
    <row r="82" spans="7:102" ht="14.25" customHeight="1" x14ac:dyDescent="0.25">
      <c r="G82" s="110"/>
      <c r="H82" s="110"/>
      <c r="I82" s="110"/>
      <c r="J82" s="110"/>
      <c r="K82" s="110"/>
      <c r="L82" s="110"/>
      <c r="M82" s="110"/>
      <c r="N82" s="110"/>
      <c r="O82" s="110"/>
      <c r="P82" s="110"/>
      <c r="Q82" s="110"/>
      <c r="R82" s="110"/>
      <c r="S82" s="110"/>
      <c r="T82" s="110"/>
      <c r="U82" s="110"/>
      <c r="V82" s="110"/>
      <c r="W82" s="110"/>
      <c r="X82" s="110"/>
      <c r="Y82" s="110"/>
      <c r="Z82" s="110"/>
      <c r="AA82" s="110"/>
      <c r="AB82" s="110"/>
      <c r="AC82" s="110"/>
      <c r="AD82" s="110"/>
      <c r="AE82" s="110"/>
      <c r="AF82" s="110"/>
      <c r="AG82" s="110"/>
      <c r="AH82" s="110"/>
      <c r="AI82" s="110"/>
      <c r="AJ82" s="110"/>
      <c r="AK82" s="110"/>
      <c r="AL82" s="110"/>
      <c r="AM82" s="110"/>
      <c r="AN82" s="110"/>
      <c r="AO82" s="110"/>
      <c r="AP82" s="110"/>
      <c r="AQ82" s="110"/>
      <c r="AR82" s="110"/>
      <c r="AS82" s="110"/>
      <c r="AT82" s="110"/>
      <c r="AU82" s="110"/>
      <c r="AV82" s="110"/>
      <c r="AW82" s="110"/>
      <c r="AX82" s="110"/>
      <c r="AY82" s="110"/>
      <c r="AZ82" s="110"/>
      <c r="BA82" s="110"/>
      <c r="BB82" s="110"/>
      <c r="BC82" s="110"/>
      <c r="BD82" s="110"/>
      <c r="BE82" s="110"/>
      <c r="BF82" s="110"/>
      <c r="BG82" s="110"/>
      <c r="BH82" s="110"/>
      <c r="BI82" s="110"/>
      <c r="BJ82" s="110"/>
      <c r="BK82" s="110"/>
      <c r="BL82" s="110"/>
      <c r="BM82" s="110"/>
      <c r="BN82" s="110"/>
      <c r="BO82" s="110"/>
      <c r="BP82" s="110"/>
      <c r="BQ82" s="110"/>
      <c r="BR82" s="110"/>
      <c r="BS82" s="110"/>
      <c r="BT82" s="110"/>
      <c r="BU82" s="110"/>
      <c r="BV82" s="110"/>
      <c r="BW82" s="110"/>
      <c r="BX82" s="110"/>
      <c r="BY82" s="110"/>
      <c r="BZ82" s="110"/>
      <c r="CA82" s="110"/>
      <c r="CB82" s="110"/>
      <c r="CC82" s="110"/>
      <c r="CD82" s="110"/>
      <c r="CE82" s="110"/>
      <c r="CF82" s="110"/>
      <c r="CG82" s="110"/>
      <c r="CH82" s="110"/>
      <c r="CI82" s="110"/>
      <c r="CJ82" s="110"/>
      <c r="CK82" s="110"/>
      <c r="CL82" s="110"/>
      <c r="CM82" s="110"/>
      <c r="CN82" s="110"/>
      <c r="CO82" s="110"/>
      <c r="CP82" s="110"/>
      <c r="CQ82" s="110"/>
      <c r="CR82" s="110"/>
      <c r="CS82" s="110"/>
      <c r="CT82" s="110"/>
      <c r="CU82" s="110"/>
      <c r="CV82" s="110"/>
      <c r="CW82" s="110"/>
      <c r="CX82" s="110"/>
    </row>
  </sheetData>
  <mergeCells count="303">
    <mergeCell ref="X40:AB40"/>
    <mergeCell ref="BK30:BO30"/>
    <mergeCell ref="BP16:BT16"/>
    <mergeCell ref="CT28:CX28"/>
    <mergeCell ref="AG22:AK22"/>
    <mergeCell ref="CJ24:CN24"/>
    <mergeCell ref="CE28:CI28"/>
    <mergeCell ref="CO19:CS19"/>
    <mergeCell ref="AQ22:AU22"/>
    <mergeCell ref="AL26:AP26"/>
    <mergeCell ref="BF27:BJ27"/>
    <mergeCell ref="BP18:BT18"/>
    <mergeCell ref="AG21:AK21"/>
    <mergeCell ref="AB25:AF25"/>
    <mergeCell ref="AL16:AP16"/>
    <mergeCell ref="CT20:CX20"/>
    <mergeCell ref="CO16:CS16"/>
    <mergeCell ref="CT21:CX21"/>
    <mergeCell ref="BZ16:CD16"/>
    <mergeCell ref="CJ16:CN16"/>
    <mergeCell ref="CT14:CX16"/>
    <mergeCell ref="AV16:AZ16"/>
    <mergeCell ref="BF16:BJ16"/>
    <mergeCell ref="CT27:CX27"/>
    <mergeCell ref="CE30:CI30"/>
    <mergeCell ref="AL25:AP25"/>
    <mergeCell ref="H22:K23"/>
    <mergeCell ref="BF24:BJ24"/>
    <mergeCell ref="BU29:BY29"/>
    <mergeCell ref="CE20:CI20"/>
    <mergeCell ref="BZ19:CD19"/>
    <mergeCell ref="AB27:AF27"/>
    <mergeCell ref="CE29:CI29"/>
    <mergeCell ref="CE23:CI23"/>
    <mergeCell ref="AV29:AZ29"/>
    <mergeCell ref="BK22:BO22"/>
    <mergeCell ref="BF26:BJ26"/>
    <mergeCell ref="AQ30:AU30"/>
    <mergeCell ref="AG20:AK20"/>
    <mergeCell ref="W25:AA25"/>
    <mergeCell ref="BP26:BT26"/>
    <mergeCell ref="AQ20:AU20"/>
    <mergeCell ref="AG29:AK29"/>
    <mergeCell ref="AL29:AP29"/>
    <mergeCell ref="CT24:CX24"/>
    <mergeCell ref="U27:V27"/>
    <mergeCell ref="B16:E16"/>
    <mergeCell ref="B12:E12"/>
    <mergeCell ref="AV19:AZ19"/>
    <mergeCell ref="U28:V28"/>
    <mergeCell ref="BP20:BT20"/>
    <mergeCell ref="BK24:BO24"/>
    <mergeCell ref="AV28:AZ28"/>
    <mergeCell ref="BF25:BJ25"/>
    <mergeCell ref="H18:K19"/>
    <mergeCell ref="BP28:BT28"/>
    <mergeCell ref="B14:E14"/>
    <mergeCell ref="W18:AA18"/>
    <mergeCell ref="BA28:BE28"/>
    <mergeCell ref="BK28:BO28"/>
    <mergeCell ref="W15:AA16"/>
    <mergeCell ref="AL17:AP17"/>
    <mergeCell ref="AG27:AK27"/>
    <mergeCell ref="AQ18:AU18"/>
    <mergeCell ref="M26:T27"/>
    <mergeCell ref="AV23:AZ23"/>
    <mergeCell ref="H14:T16"/>
    <mergeCell ref="BA18:BE18"/>
    <mergeCell ref="CO30:CS30"/>
    <mergeCell ref="G66:L66"/>
    <mergeCell ref="CE17:CI17"/>
    <mergeCell ref="AA66:AD66"/>
    <mergeCell ref="AB24:AF24"/>
    <mergeCell ref="CJ21:CN21"/>
    <mergeCell ref="G14:G16"/>
    <mergeCell ref="AG25:AK25"/>
    <mergeCell ref="M28:T29"/>
    <mergeCell ref="U66:Z66"/>
    <mergeCell ref="AQ25:AU25"/>
    <mergeCell ref="M24:T25"/>
    <mergeCell ref="CE19:CI19"/>
    <mergeCell ref="BZ23:CD23"/>
    <mergeCell ref="BA17:BE17"/>
    <mergeCell ref="AB26:AF26"/>
    <mergeCell ref="W30:AA30"/>
    <mergeCell ref="CJ23:CN23"/>
    <mergeCell ref="Q66:T66"/>
    <mergeCell ref="BA22:BE22"/>
    <mergeCell ref="W20:AA20"/>
    <mergeCell ref="W14:CS14"/>
    <mergeCell ref="AL22:AP22"/>
    <mergeCell ref="BP25:BT25"/>
    <mergeCell ref="G65:T65"/>
    <mergeCell ref="AV30:AZ30"/>
    <mergeCell ref="CT30:CX30"/>
    <mergeCell ref="W22:AA22"/>
    <mergeCell ref="BZ24:CD24"/>
    <mergeCell ref="CO27:CS27"/>
    <mergeCell ref="BU28:BY28"/>
    <mergeCell ref="B18:E18"/>
    <mergeCell ref="BZ18:CD18"/>
    <mergeCell ref="BA30:BE30"/>
    <mergeCell ref="W21:AA21"/>
    <mergeCell ref="AL24:AP24"/>
    <mergeCell ref="BF23:BJ23"/>
    <mergeCell ref="U24:V24"/>
    <mergeCell ref="U18:V18"/>
    <mergeCell ref="AQ23:AU23"/>
    <mergeCell ref="AV24:AZ24"/>
    <mergeCell ref="M20:T21"/>
    <mergeCell ref="BK29:BO29"/>
    <mergeCell ref="AQ29:AU29"/>
    <mergeCell ref="BU30:BY30"/>
    <mergeCell ref="BP19:BT19"/>
    <mergeCell ref="CE22:CI22"/>
    <mergeCell ref="BK23:BO23"/>
    <mergeCell ref="G7:AK7"/>
    <mergeCell ref="CJ27:CN27"/>
    <mergeCell ref="H34:AK35"/>
    <mergeCell ref="CO22:CS22"/>
    <mergeCell ref="CT18:CX18"/>
    <mergeCell ref="CO25:CS25"/>
    <mergeCell ref="AB19:AF19"/>
    <mergeCell ref="CJ17:CN17"/>
    <mergeCell ref="CE21:CI21"/>
    <mergeCell ref="BZ25:CD25"/>
    <mergeCell ref="AG24:AK24"/>
    <mergeCell ref="H20:K21"/>
    <mergeCell ref="AL19:AP19"/>
    <mergeCell ref="CO21:CS21"/>
    <mergeCell ref="AB28:AF28"/>
    <mergeCell ref="U19:V19"/>
    <mergeCell ref="BF20:BJ20"/>
    <mergeCell ref="BZ27:CD27"/>
    <mergeCell ref="BF17:BJ17"/>
    <mergeCell ref="CT22:CX22"/>
    <mergeCell ref="AG26:AK26"/>
    <mergeCell ref="CO23:CS23"/>
    <mergeCell ref="AB30:AF30"/>
    <mergeCell ref="BP30:BT30"/>
    <mergeCell ref="B6:E6"/>
    <mergeCell ref="BZ17:CD17"/>
    <mergeCell ref="BK21:BO21"/>
    <mergeCell ref="AB20:AF20"/>
    <mergeCell ref="B15:E15"/>
    <mergeCell ref="BF22:BJ22"/>
    <mergeCell ref="AL30:AP30"/>
    <mergeCell ref="CE16:CI16"/>
    <mergeCell ref="AB29:AF29"/>
    <mergeCell ref="AV22:AZ22"/>
    <mergeCell ref="BF19:BJ19"/>
    <mergeCell ref="BA23:BE23"/>
    <mergeCell ref="BK27:BO27"/>
    <mergeCell ref="BP22:BT22"/>
    <mergeCell ref="BF28:BJ28"/>
    <mergeCell ref="BU18:BY18"/>
    <mergeCell ref="BU27:BY27"/>
    <mergeCell ref="W26:AA26"/>
    <mergeCell ref="AQ16:AU16"/>
    <mergeCell ref="BZ28:CD28"/>
    <mergeCell ref="CE18:CI18"/>
    <mergeCell ref="AV21:AZ21"/>
    <mergeCell ref="BU17:BY17"/>
    <mergeCell ref="BP21:BT21"/>
    <mergeCell ref="AE66:AH66"/>
    <mergeCell ref="BU19:BY19"/>
    <mergeCell ref="CJ22:CN22"/>
    <mergeCell ref="BP23:BT23"/>
    <mergeCell ref="AQ17:AU17"/>
    <mergeCell ref="U21:V21"/>
    <mergeCell ref="BF29:BJ29"/>
    <mergeCell ref="AG19:AK19"/>
    <mergeCell ref="CE25:CI25"/>
    <mergeCell ref="AG28:AK28"/>
    <mergeCell ref="AQ19:AU19"/>
    <mergeCell ref="H33:AK33"/>
    <mergeCell ref="AQ28:AU28"/>
    <mergeCell ref="I39:V39"/>
    <mergeCell ref="H43:AK46"/>
    <mergeCell ref="I38:V38"/>
    <mergeCell ref="CJ18:CN18"/>
    <mergeCell ref="BA21:BE21"/>
    <mergeCell ref="AV25:AZ25"/>
    <mergeCell ref="BU21:BY21"/>
    <mergeCell ref="BZ30:CD30"/>
    <mergeCell ref="W17:AA17"/>
    <mergeCell ref="I37:V37"/>
    <mergeCell ref="X39:AB39"/>
    <mergeCell ref="CJ30:CN30"/>
    <mergeCell ref="BA20:BE20"/>
    <mergeCell ref="BK17:BO17"/>
    <mergeCell ref="BF21:BJ21"/>
    <mergeCell ref="AG30:AK30"/>
    <mergeCell ref="BU20:BY20"/>
    <mergeCell ref="BA29:BE29"/>
    <mergeCell ref="W29:AA29"/>
    <mergeCell ref="B19:E19"/>
    <mergeCell ref="W23:AA23"/>
    <mergeCell ref="U26:V26"/>
    <mergeCell ref="B28:E28"/>
    <mergeCell ref="AG23:AK23"/>
    <mergeCell ref="AV26:AZ26"/>
    <mergeCell ref="M22:T23"/>
    <mergeCell ref="BP27:BT27"/>
    <mergeCell ref="BU22:BY22"/>
    <mergeCell ref="H26:K27"/>
    <mergeCell ref="BF30:BJ30"/>
    <mergeCell ref="BK19:BO19"/>
    <mergeCell ref="CJ28:CN28"/>
    <mergeCell ref="U22:V22"/>
    <mergeCell ref="AQ26:AU26"/>
    <mergeCell ref="CJ25:CN25"/>
    <mergeCell ref="CT26:CX26"/>
    <mergeCell ref="CE26:CI26"/>
    <mergeCell ref="BZ20:CD20"/>
    <mergeCell ref="BK26:BO26"/>
    <mergeCell ref="CT29:CX29"/>
    <mergeCell ref="B17:E17"/>
    <mergeCell ref="AB17:AF17"/>
    <mergeCell ref="CO26:CS26"/>
    <mergeCell ref="CE27:CI27"/>
    <mergeCell ref="BZ26:CD26"/>
    <mergeCell ref="CT19:CX19"/>
    <mergeCell ref="CO18:CS18"/>
    <mergeCell ref="BU24:BY24"/>
    <mergeCell ref="CT23:CX23"/>
    <mergeCell ref="CO17:CS17"/>
    <mergeCell ref="CO20:CS20"/>
    <mergeCell ref="CT17:CX17"/>
    <mergeCell ref="U20:V20"/>
    <mergeCell ref="BU26:BY26"/>
    <mergeCell ref="AV20:AZ20"/>
    <mergeCell ref="AQ24:AU24"/>
    <mergeCell ref="BA19:BE19"/>
    <mergeCell ref="BP17:BT17"/>
    <mergeCell ref="CJ20:CN20"/>
    <mergeCell ref="CT25:CX25"/>
    <mergeCell ref="BK25:BO25"/>
    <mergeCell ref="AL20:AP20"/>
    <mergeCell ref="U65:AH65"/>
    <mergeCell ref="B4:E4"/>
    <mergeCell ref="BU23:BY23"/>
    <mergeCell ref="M66:P66"/>
    <mergeCell ref="AV17:AZ17"/>
    <mergeCell ref="AQ21:AU21"/>
    <mergeCell ref="U25:V25"/>
    <mergeCell ref="X37:AB37"/>
    <mergeCell ref="AB22:AF22"/>
    <mergeCell ref="AL28:AP28"/>
    <mergeCell ref="BA27:BE27"/>
    <mergeCell ref="BK18:BO18"/>
    <mergeCell ref="AB21:AF21"/>
    <mergeCell ref="AG16:AK16"/>
    <mergeCell ref="AL21:AP21"/>
    <mergeCell ref="BA24:BE24"/>
    <mergeCell ref="BP29:BT29"/>
    <mergeCell ref="H28:K29"/>
    <mergeCell ref="W27:AA27"/>
    <mergeCell ref="BU25:BY25"/>
    <mergeCell ref="AV18:AZ18"/>
    <mergeCell ref="B8:E8"/>
    <mergeCell ref="AB15:CS15"/>
    <mergeCell ref="I48:AB48"/>
    <mergeCell ref="BZ22:CD22"/>
    <mergeCell ref="U29:V29"/>
    <mergeCell ref="BA16:BE16"/>
    <mergeCell ref="BK20:BO20"/>
    <mergeCell ref="U23:V23"/>
    <mergeCell ref="BA25:BE25"/>
    <mergeCell ref="BK16:BO16"/>
    <mergeCell ref="BP24:BT24"/>
    <mergeCell ref="U14:V16"/>
    <mergeCell ref="W19:AA19"/>
    <mergeCell ref="BZ21:CD21"/>
    <mergeCell ref="W28:AA28"/>
    <mergeCell ref="AQ27:AU27"/>
    <mergeCell ref="AB18:AF18"/>
    <mergeCell ref="B10:E10"/>
    <mergeCell ref="BF18:BJ18"/>
    <mergeCell ref="AL23:AP23"/>
    <mergeCell ref="BA26:BE26"/>
    <mergeCell ref="AV27:AZ27"/>
    <mergeCell ref="CO28:CS28"/>
    <mergeCell ref="CE24:CI24"/>
    <mergeCell ref="CO29:CS29"/>
    <mergeCell ref="BZ29:CD29"/>
    <mergeCell ref="G9:Z11"/>
    <mergeCell ref="B13:E13"/>
    <mergeCell ref="AB23:AF23"/>
    <mergeCell ref="AG18:AK18"/>
    <mergeCell ref="B20:E20"/>
    <mergeCell ref="W24:AA24"/>
    <mergeCell ref="AL27:AP27"/>
    <mergeCell ref="CJ19:CN19"/>
    <mergeCell ref="CO24:CS24"/>
    <mergeCell ref="BU16:BY16"/>
    <mergeCell ref="AB16:AF16"/>
    <mergeCell ref="AG17:AK17"/>
    <mergeCell ref="H24:K25"/>
    <mergeCell ref="M18:T19"/>
    <mergeCell ref="CJ26:CN26"/>
    <mergeCell ref="AL18:AP18"/>
    <mergeCell ref="CJ29:CN29"/>
  </mergeCells>
  <dataValidations count="1">
    <dataValidation type="list" allowBlank="1" showInputMessage="1" showErrorMessage="1" sqref="I38:V38" xr:uid="{95EB7E98-AE05-44EE-96EF-75113A12B0F2}">
      <formula1>_xlfn.ANCHORARRAY($A$16)</formula1>
    </dataValidation>
  </dataValidations>
  <hyperlinks>
    <hyperlink ref="B4" location="PANDUAN!A1" display="PANDUAN" xr:uid="{00000000-0004-0000-F400-000000000000}"/>
    <hyperlink ref="B6" location="'EWS DIRECTORY'!A1" display="EWS DIRECTORY" xr:uid="{00000000-0004-0000-F400-000001000000}"/>
    <hyperlink ref="B8" location="'DATA PEMICU'!A1" display="DATA PEMICU" xr:uid="{00000000-0004-0000-F400-000002000000}"/>
    <hyperlink ref="B10" location="'DATA PENGUJI'!A1" display="DATA PENGUJI" xr:uid="{00000000-0004-0000-F400-000003000000}"/>
    <hyperlink ref="B12" location="'MAIN LEVEL'!A1" display="MAIN LEVEL" xr:uid="{00000000-0004-0000-F400-000004000000}"/>
  </hyperlinks>
  <pageMargins left="0.70866141732283472" right="0.31496062992125978" top="0.55118110236220474" bottom="0.55118110236220474" header="0" footer="0"/>
  <pageSetup paperSize="9" scale="77" orientation="portrait"/>
  <extLst>
    <ext xmlns:x14="http://schemas.microsoft.com/office/spreadsheetml/2009/9/main" uri="{CCE6A557-97BC-4b89-ADB6-D9C93CAAB3DF}">
      <x14:dataValidations xmlns:xm="http://schemas.microsoft.com/office/excel/2006/main" count="1">
        <x14:dataValidation type="list" allowBlank="1" showInputMessage="1" showErrorMessage="1" xr:uid="{267D2B50-22B6-404B-8495-C0D09916BA8C}">
          <x14:formula1>
            <xm:f>MASTER!$Q$2:$Q$6</xm:f>
          </x14:formula1>
          <xm:sqref>I48:AB48</xm:sqref>
        </x14:dataValidation>
      </x14:dataValidations>
    </ext>
  </extLst>
</worksheet>
</file>

<file path=xl/worksheets/sheet2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500-000000000000}">
  <sheetPr codeName="Sheet115">
    <tabColor theme="4" tint="-0.249977111117893"/>
  </sheetPr>
  <dimension ref="A1:AX63"/>
  <sheetViews>
    <sheetView topLeftCell="B16" zoomScaleNormal="100" workbookViewId="0">
      <selection activeCell="AQ18" sqref="AQ18:AU18"/>
    </sheetView>
  </sheetViews>
  <sheetFormatPr defaultColWidth="3.88671875" defaultRowHeight="15" customHeight="1" x14ac:dyDescent="0.25"/>
  <cols>
    <col min="1" max="1" width="0" style="110" hidden="1"/>
    <col min="2" max="5" width="3.88671875" style="177" customWidth="1"/>
    <col min="6" max="6" width="3.88671875" style="110" customWidth="1"/>
    <col min="7" max="7" width="3.88671875" style="443" customWidth="1"/>
    <col min="8" max="16384" width="3.88671875" style="443"/>
  </cols>
  <sheetData>
    <row r="1" spans="2:46" ht="14.25" customHeight="1" x14ac:dyDescent="0.25">
      <c r="G1" s="223"/>
      <c r="H1" s="223"/>
      <c r="I1" s="223"/>
      <c r="J1" s="223"/>
      <c r="K1" s="223"/>
      <c r="L1" s="223"/>
      <c r="M1" s="223"/>
      <c r="N1" s="223"/>
      <c r="O1" s="223"/>
      <c r="P1" s="223"/>
      <c r="Q1" s="223"/>
      <c r="R1" s="223"/>
      <c r="S1" s="223"/>
      <c r="T1" s="223"/>
      <c r="U1" s="223"/>
      <c r="V1" s="223"/>
      <c r="W1" s="223"/>
      <c r="X1" s="223"/>
    </row>
    <row r="2" spans="2:46" ht="14.25" customHeight="1" x14ac:dyDescent="0.25">
      <c r="G2" s="55" t="s">
        <v>1674</v>
      </c>
      <c r="H2" s="55"/>
      <c r="I2" s="55"/>
      <c r="J2" s="55"/>
      <c r="K2" s="55"/>
      <c r="L2" s="55"/>
      <c r="M2" s="55"/>
      <c r="N2" s="55"/>
    </row>
    <row r="3" spans="2:46" ht="14.25" customHeight="1" x14ac:dyDescent="0.25">
      <c r="B3" s="111"/>
      <c r="C3" s="111"/>
      <c r="D3" s="111"/>
      <c r="E3" s="111"/>
      <c r="G3" s="55"/>
      <c r="H3" s="55"/>
      <c r="I3" s="55"/>
      <c r="J3" s="55"/>
      <c r="K3" s="55"/>
      <c r="L3" s="55"/>
      <c r="M3" s="55"/>
      <c r="N3" s="55"/>
    </row>
    <row r="4" spans="2:46" ht="14.25" customHeight="1" x14ac:dyDescent="0.25">
      <c r="B4" s="762" t="s">
        <v>79</v>
      </c>
      <c r="C4" s="761"/>
      <c r="D4" s="761"/>
      <c r="E4" s="761"/>
      <c r="G4" s="55"/>
      <c r="H4" s="55"/>
      <c r="I4" s="55"/>
      <c r="J4" s="55"/>
      <c r="K4" s="55"/>
      <c r="L4" s="55"/>
      <c r="M4" s="55"/>
      <c r="N4" s="55"/>
    </row>
    <row r="5" spans="2:46" ht="14.25" customHeight="1" x14ac:dyDescent="0.25">
      <c r="B5" s="111"/>
      <c r="C5" s="111"/>
      <c r="D5" s="111"/>
      <c r="E5" s="111"/>
      <c r="G5" s="55"/>
      <c r="H5" s="55"/>
      <c r="I5" s="55"/>
      <c r="J5" s="55"/>
      <c r="K5" s="55"/>
      <c r="L5" s="55"/>
      <c r="M5" s="55"/>
      <c r="N5" s="55"/>
    </row>
    <row r="6" spans="2:46" ht="14.25" customHeight="1" x14ac:dyDescent="0.25">
      <c r="B6" s="762" t="s">
        <v>87</v>
      </c>
      <c r="C6" s="761"/>
      <c r="D6" s="761"/>
      <c r="E6" s="761"/>
      <c r="G6" s="55"/>
      <c r="H6" s="55"/>
      <c r="I6" s="55"/>
      <c r="J6" s="55"/>
      <c r="K6" s="55"/>
      <c r="L6" s="55"/>
      <c r="M6" s="55"/>
      <c r="N6" s="55"/>
    </row>
    <row r="7" spans="2:46" ht="15" customHeight="1" x14ac:dyDescent="0.25">
      <c r="B7" s="111"/>
      <c r="C7" s="111"/>
      <c r="D7" s="111"/>
      <c r="E7" s="111"/>
      <c r="G7" s="996" t="s">
        <v>1774</v>
      </c>
      <c r="H7" s="997"/>
      <c r="I7" s="997"/>
      <c r="J7" s="997"/>
      <c r="K7" s="997"/>
      <c r="L7" s="997"/>
      <c r="M7" s="997"/>
      <c r="N7" s="997"/>
      <c r="O7" s="997"/>
      <c r="P7" s="997"/>
      <c r="Q7" s="997"/>
      <c r="R7" s="997"/>
      <c r="S7" s="997"/>
      <c r="T7" s="997"/>
      <c r="U7" s="997"/>
      <c r="V7" s="997"/>
      <c r="W7" s="997"/>
      <c r="X7" s="997"/>
      <c r="Y7" s="997"/>
      <c r="Z7" s="997"/>
      <c r="AA7" s="997"/>
      <c r="AB7" s="997"/>
      <c r="AC7" s="997"/>
      <c r="AD7" s="997"/>
      <c r="AE7" s="997"/>
      <c r="AF7" s="997"/>
      <c r="AG7" s="997"/>
      <c r="AH7" s="997"/>
      <c r="AI7" s="997"/>
      <c r="AJ7" s="997"/>
      <c r="AK7" s="997"/>
      <c r="AL7" s="997"/>
      <c r="AM7" s="997"/>
      <c r="AN7" s="997"/>
      <c r="AO7" s="997"/>
      <c r="AP7" s="997"/>
      <c r="AQ7" s="997"/>
      <c r="AR7" s="997"/>
      <c r="AS7" s="58"/>
    </row>
    <row r="8" spans="2:46" ht="14.25" customHeight="1" x14ac:dyDescent="0.25">
      <c r="B8" s="762" t="s">
        <v>94</v>
      </c>
      <c r="C8" s="761"/>
      <c r="D8" s="761"/>
      <c r="E8" s="761"/>
      <c r="G8" s="55"/>
      <c r="H8" s="55"/>
      <c r="I8" s="55"/>
      <c r="J8" s="55"/>
      <c r="K8" s="55"/>
      <c r="L8" s="55"/>
      <c r="M8" s="55"/>
      <c r="N8" s="55"/>
    </row>
    <row r="9" spans="2:46" ht="14.25" customHeight="1" x14ac:dyDescent="0.25">
      <c r="B9" s="111"/>
      <c r="C9" s="111"/>
      <c r="D9" s="111"/>
      <c r="E9" s="111"/>
      <c r="G9" s="999" t="str">
        <f>"Rincian "&amp;'F-4-1'!H18&amp;" "&amp;'F-4-1'!M18</f>
        <v>Rincian Penghasilan Luar Usaha Lainnya Berdasarkan Data Internal dan Eksternal yang dimiliki DJP</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997"/>
      <c r="I10" s="997"/>
      <c r="J10" s="997"/>
      <c r="K10" s="997"/>
      <c r="L10" s="997"/>
      <c r="M10" s="997"/>
      <c r="N10" s="997"/>
      <c r="O10" s="997"/>
      <c r="P10" s="997"/>
      <c r="Q10" s="997"/>
      <c r="R10" s="997"/>
      <c r="S10" s="997"/>
      <c r="T10" s="997"/>
      <c r="U10" s="997"/>
      <c r="V10" s="997"/>
      <c r="W10" s="997"/>
      <c r="X10" s="997"/>
      <c r="Y10" s="997"/>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row>
    <row r="13" spans="2:46" ht="14.25" customHeight="1" x14ac:dyDescent="0.25">
      <c r="B13" s="962" t="str">
        <f>HYPERLINK("#'"&amp;'EWS DIRECTORY'!$J$243&amp;"'!A1",'EWS DIRECTORY'!$J$243)</f>
        <v>F-4</v>
      </c>
      <c r="C13" s="761"/>
      <c r="D13" s="761"/>
      <c r="E13" s="761"/>
      <c r="G13" s="55" t="s">
        <v>1680</v>
      </c>
      <c r="H13" s="55"/>
      <c r="I13" s="254"/>
      <c r="J13" s="254"/>
      <c r="K13" s="254"/>
      <c r="L13" s="254"/>
      <c r="M13" s="254"/>
      <c r="N13" s="254"/>
    </row>
    <row r="14" spans="2:46" ht="14.25" customHeight="1" x14ac:dyDescent="0.25">
      <c r="B14" s="931" t="str">
        <f>HYPERLINK("#'"&amp;'EWS DIRECTORY'!$J$244&amp;"'!A1",'EWS DIRECTORY'!$J$244)</f>
        <v>F-4-1</v>
      </c>
      <c r="C14" s="761"/>
      <c r="D14" s="761"/>
      <c r="E14" s="761"/>
      <c r="G14" s="55"/>
      <c r="H14" s="55"/>
      <c r="I14" s="254"/>
      <c r="J14" s="254"/>
      <c r="K14" s="254"/>
      <c r="L14" s="254"/>
      <c r="M14" s="254"/>
      <c r="N14" s="254"/>
    </row>
    <row r="15" spans="2:46" ht="14.25" customHeight="1" x14ac:dyDescent="0.25">
      <c r="B15" s="927" t="str">
        <f>HYPERLINK("#'"&amp;'EWS DIRECTORY'!$J$245&amp;"'!A1",'EWS DIRECTORY'!$J$245)</f>
        <v>F-4-1-1</v>
      </c>
      <c r="C15" s="761"/>
      <c r="D15" s="761"/>
      <c r="E15" s="761"/>
      <c r="G15" s="55"/>
      <c r="H15" s="55"/>
      <c r="I15" s="254"/>
      <c r="J15" s="254"/>
      <c r="K15" s="254"/>
      <c r="L15" s="254"/>
      <c r="M15" s="254"/>
      <c r="N15" s="254"/>
    </row>
    <row r="16" spans="2:46" ht="14.25" customHeight="1" x14ac:dyDescent="0.25">
      <c r="B16" s="929" t="str">
        <f>HYPERLINK("#'"&amp;'EWS DIRECTORY'!$J$246&amp;"'!A1",'EWS DIRECTORY'!$J$246)</f>
        <v>F-4-1-2</v>
      </c>
      <c r="C16" s="761"/>
      <c r="D16" s="761"/>
      <c r="E16" s="761"/>
      <c r="G16" s="55"/>
      <c r="H16" s="55"/>
      <c r="I16" s="254"/>
      <c r="J16" s="254"/>
      <c r="K16" s="254"/>
      <c r="L16" s="254"/>
      <c r="M16" s="254"/>
      <c r="N16" s="254"/>
    </row>
    <row r="17" spans="2:50" ht="14.25" customHeight="1" x14ac:dyDescent="0.25">
      <c r="B17" s="929" t="str">
        <f>HYPERLINK("#'"&amp;'EWS DIRECTORY'!$J$247&amp;"'!A1",'EWS DIRECTORY'!$J$247)</f>
        <v>F-4-1-3</v>
      </c>
      <c r="C17" s="761"/>
      <c r="D17" s="761"/>
      <c r="E17" s="761"/>
      <c r="G17" s="55" t="s">
        <v>1681</v>
      </c>
      <c r="H17" s="55"/>
      <c r="I17" s="55"/>
      <c r="J17" s="254"/>
      <c r="K17" s="254"/>
      <c r="L17" s="254"/>
      <c r="M17" s="254"/>
      <c r="N17" s="254"/>
    </row>
    <row r="18" spans="2:50" ht="14.25" customHeight="1" x14ac:dyDescent="0.25">
      <c r="B18" s="929" t="str">
        <f>HYPERLINK("#'"&amp;'EWS DIRECTORY'!$J$248&amp;"'!A1",'EWS DIRECTORY'!$J$248)</f>
        <v>F-4-1-4</v>
      </c>
      <c r="C18" s="761"/>
      <c r="D18" s="761"/>
      <c r="E18" s="761"/>
      <c r="G18" s="55" t="s">
        <v>1744</v>
      </c>
      <c r="H18" s="55"/>
      <c r="I18" s="55" t="s">
        <v>1744</v>
      </c>
      <c r="J18" s="254"/>
      <c r="K18" s="254"/>
      <c r="L18" s="254"/>
      <c r="M18" s="254"/>
      <c r="N18" s="254"/>
    </row>
    <row r="19" spans="2:50" ht="14.25" customHeight="1" x14ac:dyDescent="0.25">
      <c r="B19" s="929" t="str">
        <f>HYPERLINK("#'"&amp;'EWS DIRECTORY'!$J$249&amp;"'!A1",'EWS DIRECTORY'!$J$249)</f>
        <v>F-4-1-5</v>
      </c>
      <c r="C19" s="761"/>
      <c r="D19" s="761"/>
      <c r="E19" s="761"/>
    </row>
    <row r="20" spans="2:50" ht="14.25" customHeight="1" x14ac:dyDescent="0.25">
      <c r="B20" s="929" t="str">
        <f>HYPERLINK("#'"&amp;'EWS DIRECTORY'!$J$250&amp;"'!A1",'EWS DIRECTORY'!$J$250)</f>
        <v>F-4-1-6</v>
      </c>
      <c r="C20" s="761"/>
      <c r="D20" s="761"/>
      <c r="E20" s="761"/>
      <c r="G20" s="55" t="s">
        <v>1791</v>
      </c>
    </row>
    <row r="21" spans="2:50" ht="14.25" customHeight="1" x14ac:dyDescent="0.25">
      <c r="G21" s="55"/>
    </row>
    <row r="22" spans="2:50" ht="14.25" customHeight="1" x14ac:dyDescent="0.25">
      <c r="G22" s="55"/>
      <c r="H22" s="990" t="s">
        <v>1445</v>
      </c>
      <c r="I22" s="790"/>
      <c r="J22" s="994" t="s">
        <v>1446</v>
      </c>
      <c r="K22" s="764"/>
      <c r="L22" s="764"/>
      <c r="M22" s="764"/>
      <c r="N22" s="764"/>
      <c r="O22" s="764"/>
      <c r="P22" s="764"/>
      <c r="Q22" s="764"/>
      <c r="R22" s="764"/>
      <c r="S22" s="764"/>
      <c r="T22" s="764"/>
      <c r="U22" s="764"/>
      <c r="V22" s="764"/>
      <c r="W22" s="764"/>
      <c r="X22" s="764"/>
      <c r="Y22" s="764"/>
      <c r="Z22" s="764"/>
      <c r="AA22" s="764"/>
      <c r="AB22" s="764"/>
      <c r="AC22" s="764"/>
      <c r="AD22" s="764"/>
      <c r="AE22" s="764"/>
      <c r="AF22" s="764"/>
      <c r="AG22" s="764"/>
      <c r="AH22" s="764"/>
      <c r="AI22" s="764"/>
      <c r="AJ22" s="764"/>
      <c r="AK22" s="764"/>
      <c r="AL22" s="764"/>
      <c r="AM22" s="764"/>
      <c r="AN22" s="764"/>
      <c r="AO22" s="764"/>
      <c r="AP22" s="764"/>
      <c r="AQ22" s="764"/>
      <c r="AR22" s="764"/>
      <c r="AS22" s="764"/>
      <c r="AT22" s="764"/>
      <c r="AU22" s="764"/>
      <c r="AV22" s="764"/>
      <c r="AW22" s="764"/>
      <c r="AX22" s="765"/>
    </row>
    <row r="23" spans="2:50" ht="14.25" customHeight="1" x14ac:dyDescent="0.25">
      <c r="G23" s="55"/>
      <c r="H23" s="806"/>
      <c r="I23" s="807"/>
      <c r="J23" s="978" t="s">
        <v>1452</v>
      </c>
      <c r="K23" s="764"/>
      <c r="L23" s="764"/>
      <c r="M23" s="764"/>
      <c r="N23" s="764"/>
      <c r="O23" s="764"/>
      <c r="P23" s="765"/>
      <c r="Q23" s="978" t="s">
        <v>1453</v>
      </c>
      <c r="R23" s="764"/>
      <c r="S23" s="764"/>
      <c r="T23" s="764"/>
      <c r="U23" s="764"/>
      <c r="V23" s="764"/>
      <c r="W23" s="765"/>
      <c r="X23" s="978" t="s">
        <v>1454</v>
      </c>
      <c r="Y23" s="764"/>
      <c r="Z23" s="764"/>
      <c r="AA23" s="764"/>
      <c r="AB23" s="764"/>
      <c r="AC23" s="764"/>
      <c r="AD23" s="765"/>
      <c r="AE23" s="978" t="s">
        <v>1455</v>
      </c>
      <c r="AF23" s="764"/>
      <c r="AG23" s="764"/>
      <c r="AH23" s="764"/>
      <c r="AI23" s="764"/>
      <c r="AJ23" s="764"/>
      <c r="AK23" s="765"/>
      <c r="AL23" s="978" t="s">
        <v>1456</v>
      </c>
      <c r="AM23" s="764"/>
      <c r="AN23" s="764"/>
      <c r="AO23" s="764"/>
      <c r="AP23" s="764"/>
      <c r="AQ23" s="764"/>
      <c r="AR23" s="764"/>
      <c r="AS23" s="765"/>
      <c r="AT23" s="978" t="s">
        <v>1457</v>
      </c>
      <c r="AU23" s="764"/>
      <c r="AV23" s="764"/>
      <c r="AW23" s="764"/>
      <c r="AX23" s="765"/>
    </row>
    <row r="24" spans="2:50" ht="40.5" customHeight="1" x14ac:dyDescent="0.25">
      <c r="G24" s="55"/>
      <c r="H24" s="991">
        <v>1</v>
      </c>
      <c r="I24" s="765"/>
      <c r="J24" s="984" t="e">
        <f>ID_MS_TH_PJK</f>
        <v>#N/A</v>
      </c>
      <c r="K24" s="764"/>
      <c r="L24" s="764"/>
      <c r="M24" s="764"/>
      <c r="N24" s="764"/>
      <c r="O24" s="764"/>
      <c r="P24" s="765"/>
      <c r="Q24" s="984" t="e">
        <f>NO_BPS</f>
        <v>#N/A</v>
      </c>
      <c r="R24" s="764"/>
      <c r="S24" s="764"/>
      <c r="T24" s="764"/>
      <c r="U24" s="764"/>
      <c r="V24" s="764"/>
      <c r="W24" s="765"/>
      <c r="X24" s="984" t="e">
        <f>PEMBETULAN_KE</f>
        <v>#N/A</v>
      </c>
      <c r="Y24" s="764"/>
      <c r="Z24" s="764"/>
      <c r="AA24" s="764"/>
      <c r="AB24" s="764"/>
      <c r="AC24" s="764"/>
      <c r="AD24" s="765"/>
      <c r="AE24" s="998" t="e">
        <f>TGL_TERIMA</f>
        <v>#N/A</v>
      </c>
      <c r="AF24" s="764"/>
      <c r="AG24" s="764"/>
      <c r="AH24" s="764"/>
      <c r="AI24" s="764"/>
      <c r="AJ24" s="764"/>
      <c r="AK24" s="765"/>
      <c r="AL24" s="984" t="s">
        <v>1518</v>
      </c>
      <c r="AM24" s="764"/>
      <c r="AN24" s="764"/>
      <c r="AO24" s="764"/>
      <c r="AP24" s="764"/>
      <c r="AQ24" s="764"/>
      <c r="AR24" s="764"/>
      <c r="AS24" s="765"/>
      <c r="AT24" s="1135">
        <f>'MAIN LEVEL'!AB55</f>
        <v>0</v>
      </c>
      <c r="AU24" s="764"/>
      <c r="AV24" s="764"/>
      <c r="AW24" s="764"/>
      <c r="AX24" s="765"/>
    </row>
    <row r="25" spans="2:50" ht="14.25" customHeight="1" x14ac:dyDescent="0.25">
      <c r="G25" s="55"/>
      <c r="H25" s="255"/>
      <c r="I25" s="255"/>
      <c r="J25" s="255"/>
      <c r="K25" s="255"/>
      <c r="L25" s="255"/>
      <c r="M25" s="255"/>
      <c r="N25" s="255"/>
      <c r="O25" s="255"/>
      <c r="P25" s="255"/>
      <c r="Q25" s="255"/>
      <c r="R25" s="255"/>
      <c r="AT25" s="536"/>
      <c r="AU25" s="536"/>
      <c r="AV25" s="536"/>
      <c r="AW25" s="536"/>
      <c r="AX25" s="536"/>
    </row>
    <row r="26" spans="2:50" ht="14.25" customHeight="1" x14ac:dyDescent="0.25">
      <c r="G26" s="55"/>
      <c r="H26" s="255"/>
      <c r="I26" s="255"/>
      <c r="J26" s="255"/>
      <c r="K26" s="255"/>
      <c r="L26" s="255"/>
      <c r="M26" s="255"/>
      <c r="N26" s="255"/>
      <c r="O26" s="255"/>
      <c r="P26" s="255"/>
      <c r="Q26" s="255"/>
      <c r="R26" s="255"/>
      <c r="AT26" s="536"/>
      <c r="AU26" s="536"/>
      <c r="AV26" s="536"/>
      <c r="AW26" s="536"/>
      <c r="AX26" s="536"/>
    </row>
    <row r="27" spans="2:50" ht="14.25" customHeight="1" x14ac:dyDescent="0.25">
      <c r="G27" s="55"/>
      <c r="H27" s="255"/>
      <c r="I27" s="255"/>
      <c r="J27" s="255"/>
      <c r="K27" s="255"/>
      <c r="L27" s="255"/>
      <c r="M27" s="255"/>
      <c r="N27" s="255"/>
      <c r="O27" s="255"/>
      <c r="P27" s="255"/>
      <c r="Q27" s="255"/>
      <c r="R27" s="255"/>
      <c r="AT27" s="536"/>
      <c r="AU27" s="536"/>
      <c r="AV27" s="536"/>
      <c r="AW27" s="536"/>
      <c r="AX27" s="536"/>
    </row>
    <row r="28" spans="2:50" ht="14.25" customHeight="1" x14ac:dyDescent="0.25">
      <c r="B28" s="760"/>
      <c r="C28" s="761"/>
      <c r="D28" s="761"/>
      <c r="E28" s="761"/>
      <c r="G28" s="55"/>
      <c r="H28" s="990" t="s">
        <v>1445</v>
      </c>
      <c r="I28" s="790"/>
      <c r="J28" s="990" t="s">
        <v>1478</v>
      </c>
      <c r="K28" s="789"/>
      <c r="L28" s="789"/>
      <c r="M28" s="790"/>
      <c r="N28" s="994" t="s">
        <v>1792</v>
      </c>
      <c r="O28" s="764"/>
      <c r="P28" s="764"/>
      <c r="Q28" s="764"/>
      <c r="R28" s="764"/>
      <c r="S28" s="764"/>
      <c r="T28" s="764"/>
      <c r="U28" s="764"/>
      <c r="V28" s="764"/>
      <c r="W28" s="764"/>
      <c r="X28" s="764"/>
      <c r="Y28" s="764"/>
      <c r="Z28" s="765"/>
      <c r="AA28" s="994" t="s">
        <v>1793</v>
      </c>
      <c r="AB28" s="764"/>
      <c r="AC28" s="764"/>
      <c r="AD28" s="764"/>
      <c r="AE28" s="764"/>
      <c r="AF28" s="764"/>
      <c r="AG28" s="764"/>
      <c r="AH28" s="764"/>
      <c r="AI28" s="764"/>
      <c r="AJ28" s="764"/>
      <c r="AK28" s="764"/>
      <c r="AL28" s="764"/>
      <c r="AM28" s="764"/>
      <c r="AN28" s="764"/>
      <c r="AO28" s="764"/>
      <c r="AP28" s="764"/>
      <c r="AQ28" s="764"/>
      <c r="AR28" s="764"/>
      <c r="AS28" s="765"/>
      <c r="AT28" s="990" t="s">
        <v>1481</v>
      </c>
      <c r="AU28" s="789"/>
      <c r="AV28" s="789"/>
      <c r="AW28" s="789"/>
      <c r="AX28" s="790"/>
    </row>
    <row r="29" spans="2:50" ht="14.25" customHeight="1" x14ac:dyDescent="0.25">
      <c r="G29" s="55"/>
      <c r="H29" s="806"/>
      <c r="I29" s="807"/>
      <c r="J29" s="806"/>
      <c r="K29" s="794"/>
      <c r="L29" s="794"/>
      <c r="M29" s="807"/>
      <c r="N29" s="978" t="s">
        <v>796</v>
      </c>
      <c r="O29" s="764"/>
      <c r="P29" s="764"/>
      <c r="Q29" s="764"/>
      <c r="R29" s="764"/>
      <c r="S29" s="764"/>
      <c r="T29" s="765"/>
      <c r="U29" s="978" t="s">
        <v>1401</v>
      </c>
      <c r="V29" s="764"/>
      <c r="W29" s="764"/>
      <c r="X29" s="764"/>
      <c r="Y29" s="764"/>
      <c r="Z29" s="765"/>
      <c r="AA29" s="978" t="s">
        <v>796</v>
      </c>
      <c r="AB29" s="764"/>
      <c r="AC29" s="764"/>
      <c r="AD29" s="764"/>
      <c r="AE29" s="764"/>
      <c r="AF29" s="765"/>
      <c r="AG29" s="978" t="s">
        <v>1794</v>
      </c>
      <c r="AH29" s="764"/>
      <c r="AI29" s="764"/>
      <c r="AJ29" s="764"/>
      <c r="AK29" s="764"/>
      <c r="AL29" s="764"/>
      <c r="AM29" s="765"/>
      <c r="AN29" s="978" t="s">
        <v>1510</v>
      </c>
      <c r="AO29" s="764"/>
      <c r="AP29" s="764"/>
      <c r="AQ29" s="764"/>
      <c r="AR29" s="764"/>
      <c r="AS29" s="765"/>
      <c r="AT29" s="806"/>
      <c r="AU29" s="794"/>
      <c r="AV29" s="794"/>
      <c r="AW29" s="794"/>
      <c r="AX29" s="807"/>
    </row>
    <row r="30" spans="2:50" ht="14.25" customHeight="1" x14ac:dyDescent="0.25">
      <c r="B30" s="760"/>
      <c r="C30" s="761"/>
      <c r="D30" s="761"/>
      <c r="E30" s="761"/>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2:50" ht="14.2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2:50" ht="15" customHeight="1" x14ac:dyDescent="0.25">
      <c r="B32" s="760"/>
      <c r="C32" s="761"/>
      <c r="D32" s="761"/>
      <c r="E32" s="761"/>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2:50" ht="15" customHeight="1"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2:50" ht="15" customHeight="1" x14ac:dyDescent="0.25">
      <c r="B34" s="760"/>
      <c r="C34" s="761"/>
      <c r="D34" s="761"/>
      <c r="E34" s="761"/>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2:50" ht="15" customHeight="1" x14ac:dyDescent="0.25">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2:50" ht="15"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2:50" ht="15"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2:50" ht="15" customHeight="1" x14ac:dyDescent="0.25">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2:50" ht="15" customHeight="1" x14ac:dyDescent="0.25">
      <c r="G40" s="223"/>
      <c r="H40" s="980"/>
      <c r="I40" s="765"/>
      <c r="J40" s="979"/>
      <c r="K40" s="764"/>
      <c r="L40" s="764"/>
      <c r="M40" s="765"/>
      <c r="N40" s="980"/>
      <c r="O40" s="764"/>
      <c r="P40" s="764"/>
      <c r="Q40" s="764"/>
      <c r="R40" s="764"/>
      <c r="S40" s="764"/>
      <c r="T40" s="765"/>
      <c r="U40" s="977"/>
      <c r="V40" s="764"/>
      <c r="W40" s="764"/>
      <c r="X40" s="764"/>
      <c r="Y40" s="764"/>
      <c r="Z40" s="765"/>
      <c r="AA40" s="980"/>
      <c r="AB40" s="764"/>
      <c r="AC40" s="764"/>
      <c r="AD40" s="764"/>
      <c r="AE40" s="764"/>
      <c r="AF40" s="765"/>
      <c r="AG40" s="980"/>
      <c r="AH40" s="764"/>
      <c r="AI40" s="764"/>
      <c r="AJ40" s="764"/>
      <c r="AK40" s="764"/>
      <c r="AL40" s="764"/>
      <c r="AM40" s="765"/>
      <c r="AN40" s="983"/>
      <c r="AO40" s="764"/>
      <c r="AP40" s="764"/>
      <c r="AQ40" s="764"/>
      <c r="AR40" s="764"/>
      <c r="AS40" s="765"/>
      <c r="AT40" s="1063"/>
      <c r="AU40" s="764"/>
      <c r="AV40" s="764"/>
      <c r="AW40" s="764"/>
      <c r="AX40" s="765"/>
    </row>
    <row r="41" spans="2:50" ht="15" customHeight="1" x14ac:dyDescent="0.25">
      <c r="G41" s="223"/>
      <c r="H41" s="980"/>
      <c r="I41" s="765"/>
      <c r="J41" s="979"/>
      <c r="K41" s="764"/>
      <c r="L41" s="764"/>
      <c r="M41" s="765"/>
      <c r="N41" s="980"/>
      <c r="O41" s="764"/>
      <c r="P41" s="764"/>
      <c r="Q41" s="764"/>
      <c r="R41" s="764"/>
      <c r="S41" s="764"/>
      <c r="T41" s="765"/>
      <c r="U41" s="977"/>
      <c r="V41" s="764"/>
      <c r="W41" s="764"/>
      <c r="X41" s="764"/>
      <c r="Y41" s="764"/>
      <c r="Z41" s="765"/>
      <c r="AA41" s="980"/>
      <c r="AB41" s="764"/>
      <c r="AC41" s="764"/>
      <c r="AD41" s="764"/>
      <c r="AE41" s="764"/>
      <c r="AF41" s="765"/>
      <c r="AG41" s="980"/>
      <c r="AH41" s="764"/>
      <c r="AI41" s="764"/>
      <c r="AJ41" s="764"/>
      <c r="AK41" s="764"/>
      <c r="AL41" s="764"/>
      <c r="AM41" s="765"/>
      <c r="AN41" s="983"/>
      <c r="AO41" s="764"/>
      <c r="AP41" s="764"/>
      <c r="AQ41" s="764"/>
      <c r="AR41" s="764"/>
      <c r="AS41" s="765"/>
      <c r="AT41" s="1063"/>
      <c r="AU41" s="764"/>
      <c r="AV41" s="764"/>
      <c r="AW41" s="764"/>
      <c r="AX41" s="765"/>
    </row>
    <row r="42" spans="2:50" ht="15" customHeight="1" x14ac:dyDescent="0.25">
      <c r="G42" s="223"/>
      <c r="H42" s="980"/>
      <c r="I42" s="765"/>
      <c r="J42" s="979"/>
      <c r="K42" s="764"/>
      <c r="L42" s="764"/>
      <c r="M42" s="765"/>
      <c r="N42" s="980"/>
      <c r="O42" s="764"/>
      <c r="P42" s="764"/>
      <c r="Q42" s="764"/>
      <c r="R42" s="764"/>
      <c r="S42" s="764"/>
      <c r="T42" s="765"/>
      <c r="U42" s="977"/>
      <c r="V42" s="764"/>
      <c r="W42" s="764"/>
      <c r="X42" s="764"/>
      <c r="Y42" s="764"/>
      <c r="Z42" s="765"/>
      <c r="AA42" s="980"/>
      <c r="AB42" s="764"/>
      <c r="AC42" s="764"/>
      <c r="AD42" s="764"/>
      <c r="AE42" s="764"/>
      <c r="AF42" s="765"/>
      <c r="AG42" s="980"/>
      <c r="AH42" s="764"/>
      <c r="AI42" s="764"/>
      <c r="AJ42" s="764"/>
      <c r="AK42" s="764"/>
      <c r="AL42" s="764"/>
      <c r="AM42" s="765"/>
      <c r="AN42" s="983"/>
      <c r="AO42" s="764"/>
      <c r="AP42" s="764"/>
      <c r="AQ42" s="764"/>
      <c r="AR42" s="764"/>
      <c r="AS42" s="765"/>
      <c r="AT42" s="1063"/>
      <c r="AU42" s="764"/>
      <c r="AV42" s="764"/>
      <c r="AW42" s="764"/>
      <c r="AX42" s="765"/>
    </row>
    <row r="43" spans="2:50" ht="15" customHeight="1" x14ac:dyDescent="0.25">
      <c r="G43" s="223"/>
      <c r="H43" s="980"/>
      <c r="I43" s="765"/>
      <c r="J43" s="979"/>
      <c r="K43" s="764"/>
      <c r="L43" s="764"/>
      <c r="M43" s="765"/>
      <c r="N43" s="980"/>
      <c r="O43" s="764"/>
      <c r="P43" s="764"/>
      <c r="Q43" s="764"/>
      <c r="R43" s="764"/>
      <c r="S43" s="764"/>
      <c r="T43" s="765"/>
      <c r="U43" s="977"/>
      <c r="V43" s="764"/>
      <c r="W43" s="764"/>
      <c r="X43" s="764"/>
      <c r="Y43" s="764"/>
      <c r="Z43" s="765"/>
      <c r="AA43" s="980"/>
      <c r="AB43" s="764"/>
      <c r="AC43" s="764"/>
      <c r="AD43" s="764"/>
      <c r="AE43" s="764"/>
      <c r="AF43" s="765"/>
      <c r="AG43" s="980"/>
      <c r="AH43" s="764"/>
      <c r="AI43" s="764"/>
      <c r="AJ43" s="764"/>
      <c r="AK43" s="764"/>
      <c r="AL43" s="764"/>
      <c r="AM43" s="765"/>
      <c r="AN43" s="983"/>
      <c r="AO43" s="764"/>
      <c r="AP43" s="764"/>
      <c r="AQ43" s="764"/>
      <c r="AR43" s="764"/>
      <c r="AS43" s="765"/>
      <c r="AT43" s="1063"/>
      <c r="AU43" s="764"/>
      <c r="AV43" s="764"/>
      <c r="AW43" s="764"/>
      <c r="AX43" s="765"/>
    </row>
    <row r="44" spans="2:50" ht="14.25" customHeight="1" x14ac:dyDescent="0.25">
      <c r="G44" s="223"/>
      <c r="H44" s="980"/>
      <c r="I44" s="765"/>
      <c r="J44" s="979"/>
      <c r="K44" s="764"/>
      <c r="L44" s="764"/>
      <c r="M44" s="765"/>
      <c r="N44" s="980"/>
      <c r="O44" s="764"/>
      <c r="P44" s="764"/>
      <c r="Q44" s="764"/>
      <c r="R44" s="764"/>
      <c r="S44" s="764"/>
      <c r="T44" s="765"/>
      <c r="U44" s="977"/>
      <c r="V44" s="764"/>
      <c r="W44" s="764"/>
      <c r="X44" s="764"/>
      <c r="Y44" s="764"/>
      <c r="Z44" s="765"/>
      <c r="AA44" s="980"/>
      <c r="AB44" s="764"/>
      <c r="AC44" s="764"/>
      <c r="AD44" s="764"/>
      <c r="AE44" s="764"/>
      <c r="AF44" s="765"/>
      <c r="AG44" s="980"/>
      <c r="AH44" s="764"/>
      <c r="AI44" s="764"/>
      <c r="AJ44" s="764"/>
      <c r="AK44" s="764"/>
      <c r="AL44" s="764"/>
      <c r="AM44" s="765"/>
      <c r="AN44" s="983"/>
      <c r="AO44" s="764"/>
      <c r="AP44" s="764"/>
      <c r="AQ44" s="764"/>
      <c r="AR44" s="764"/>
      <c r="AS44" s="765"/>
      <c r="AT44" s="1063"/>
      <c r="AU44" s="764"/>
      <c r="AV44" s="764"/>
      <c r="AW44" s="764"/>
      <c r="AX44" s="765"/>
    </row>
    <row r="45" spans="2:50" ht="14.25" customHeight="1" x14ac:dyDescent="0.25">
      <c r="G45" s="223"/>
      <c r="H45" s="980"/>
      <c r="I45" s="765"/>
      <c r="J45" s="979"/>
      <c r="K45" s="764"/>
      <c r="L45" s="764"/>
      <c r="M45" s="765"/>
      <c r="N45" s="980"/>
      <c r="O45" s="764"/>
      <c r="P45" s="764"/>
      <c r="Q45" s="764"/>
      <c r="R45" s="764"/>
      <c r="S45" s="764"/>
      <c r="T45" s="765"/>
      <c r="U45" s="977"/>
      <c r="V45" s="764"/>
      <c r="W45" s="764"/>
      <c r="X45" s="764"/>
      <c r="Y45" s="764"/>
      <c r="Z45" s="765"/>
      <c r="AA45" s="980"/>
      <c r="AB45" s="764"/>
      <c r="AC45" s="764"/>
      <c r="AD45" s="764"/>
      <c r="AE45" s="764"/>
      <c r="AF45" s="765"/>
      <c r="AG45" s="980"/>
      <c r="AH45" s="764"/>
      <c r="AI45" s="764"/>
      <c r="AJ45" s="764"/>
      <c r="AK45" s="764"/>
      <c r="AL45" s="764"/>
      <c r="AM45" s="765"/>
      <c r="AN45" s="983"/>
      <c r="AO45" s="764"/>
      <c r="AP45" s="764"/>
      <c r="AQ45" s="764"/>
      <c r="AR45" s="764"/>
      <c r="AS45" s="765"/>
      <c r="AT45" s="1063"/>
      <c r="AU45" s="764"/>
      <c r="AV45" s="764"/>
      <c r="AW45" s="764"/>
      <c r="AX45" s="765"/>
    </row>
    <row r="46" spans="2:50" ht="14.25" customHeight="1" x14ac:dyDescent="0.25">
      <c r="G46" s="223"/>
      <c r="H46" s="980"/>
      <c r="I46" s="765"/>
      <c r="J46" s="979"/>
      <c r="K46" s="764"/>
      <c r="L46" s="764"/>
      <c r="M46" s="765"/>
      <c r="N46" s="980"/>
      <c r="O46" s="764"/>
      <c r="P46" s="764"/>
      <c r="Q46" s="764"/>
      <c r="R46" s="764"/>
      <c r="S46" s="764"/>
      <c r="T46" s="765"/>
      <c r="U46" s="977"/>
      <c r="V46" s="764"/>
      <c r="W46" s="764"/>
      <c r="X46" s="764"/>
      <c r="Y46" s="764"/>
      <c r="Z46" s="765"/>
      <c r="AA46" s="980"/>
      <c r="AB46" s="764"/>
      <c r="AC46" s="764"/>
      <c r="AD46" s="764"/>
      <c r="AE46" s="764"/>
      <c r="AF46" s="765"/>
      <c r="AG46" s="980"/>
      <c r="AH46" s="764"/>
      <c r="AI46" s="764"/>
      <c r="AJ46" s="764"/>
      <c r="AK46" s="764"/>
      <c r="AL46" s="764"/>
      <c r="AM46" s="765"/>
      <c r="AN46" s="983"/>
      <c r="AO46" s="764"/>
      <c r="AP46" s="764"/>
      <c r="AQ46" s="764"/>
      <c r="AR46" s="764"/>
      <c r="AS46" s="765"/>
      <c r="AT46" s="1063"/>
      <c r="AU46" s="764"/>
      <c r="AV46" s="764"/>
      <c r="AW46" s="764"/>
      <c r="AX46" s="765"/>
    </row>
    <row r="47" spans="2:50" ht="14.25" customHeight="1" x14ac:dyDescent="0.25">
      <c r="G47" s="256"/>
      <c r="H47" s="980"/>
      <c r="I47" s="765"/>
      <c r="J47" s="979"/>
      <c r="K47" s="764"/>
      <c r="L47" s="764"/>
      <c r="M47" s="765"/>
      <c r="N47" s="980"/>
      <c r="O47" s="764"/>
      <c r="P47" s="764"/>
      <c r="Q47" s="764"/>
      <c r="R47" s="764"/>
      <c r="S47" s="764"/>
      <c r="T47" s="765"/>
      <c r="U47" s="977"/>
      <c r="V47" s="764"/>
      <c r="W47" s="764"/>
      <c r="X47" s="764"/>
      <c r="Y47" s="764"/>
      <c r="Z47" s="765"/>
      <c r="AA47" s="980"/>
      <c r="AB47" s="764"/>
      <c r="AC47" s="764"/>
      <c r="AD47" s="764"/>
      <c r="AE47" s="764"/>
      <c r="AF47" s="765"/>
      <c r="AG47" s="980"/>
      <c r="AH47" s="764"/>
      <c r="AI47" s="764"/>
      <c r="AJ47" s="764"/>
      <c r="AK47" s="764"/>
      <c r="AL47" s="764"/>
      <c r="AM47" s="765"/>
      <c r="AN47" s="983"/>
      <c r="AO47" s="764"/>
      <c r="AP47" s="764"/>
      <c r="AQ47" s="764"/>
      <c r="AR47" s="764"/>
      <c r="AS47" s="765"/>
      <c r="AT47" s="1063"/>
      <c r="AU47" s="764"/>
      <c r="AV47" s="764"/>
      <c r="AW47" s="764"/>
      <c r="AX47" s="765"/>
    </row>
    <row r="48" spans="2:50" ht="14.25" customHeight="1" x14ac:dyDescent="0.25">
      <c r="G48" s="256"/>
      <c r="H48" s="980"/>
      <c r="I48" s="765"/>
      <c r="J48" s="979"/>
      <c r="K48" s="764"/>
      <c r="L48" s="764"/>
      <c r="M48" s="765"/>
      <c r="N48" s="980"/>
      <c r="O48" s="764"/>
      <c r="P48" s="764"/>
      <c r="Q48" s="764"/>
      <c r="R48" s="764"/>
      <c r="S48" s="764"/>
      <c r="T48" s="765"/>
      <c r="U48" s="977"/>
      <c r="V48" s="764"/>
      <c r="W48" s="764"/>
      <c r="X48" s="764"/>
      <c r="Y48" s="764"/>
      <c r="Z48" s="765"/>
      <c r="AA48" s="980"/>
      <c r="AB48" s="764"/>
      <c r="AC48" s="764"/>
      <c r="AD48" s="764"/>
      <c r="AE48" s="764"/>
      <c r="AF48" s="765"/>
      <c r="AG48" s="980"/>
      <c r="AH48" s="764"/>
      <c r="AI48" s="764"/>
      <c r="AJ48" s="764"/>
      <c r="AK48" s="764"/>
      <c r="AL48" s="764"/>
      <c r="AM48" s="765"/>
      <c r="AN48" s="983"/>
      <c r="AO48" s="764"/>
      <c r="AP48" s="764"/>
      <c r="AQ48" s="764"/>
      <c r="AR48" s="764"/>
      <c r="AS48" s="765"/>
      <c r="AT48" s="1063"/>
      <c r="AU48" s="764"/>
      <c r="AV48" s="764"/>
      <c r="AW48" s="764"/>
      <c r="AX48" s="765"/>
    </row>
    <row r="49" spans="7:50" ht="14.25" customHeight="1" x14ac:dyDescent="0.25">
      <c r="G49" s="256"/>
      <c r="H49" s="980"/>
      <c r="I49" s="765"/>
      <c r="J49" s="979"/>
      <c r="K49" s="764"/>
      <c r="L49" s="764"/>
      <c r="M49" s="765"/>
      <c r="N49" s="980"/>
      <c r="O49" s="764"/>
      <c r="P49" s="764"/>
      <c r="Q49" s="764"/>
      <c r="R49" s="764"/>
      <c r="S49" s="764"/>
      <c r="T49" s="765"/>
      <c r="U49" s="977"/>
      <c r="V49" s="764"/>
      <c r="W49" s="764"/>
      <c r="X49" s="764"/>
      <c r="Y49" s="764"/>
      <c r="Z49" s="765"/>
      <c r="AA49" s="980"/>
      <c r="AB49" s="764"/>
      <c r="AC49" s="764"/>
      <c r="AD49" s="764"/>
      <c r="AE49" s="764"/>
      <c r="AF49" s="765"/>
      <c r="AG49" s="980"/>
      <c r="AH49" s="764"/>
      <c r="AI49" s="764"/>
      <c r="AJ49" s="764"/>
      <c r="AK49" s="764"/>
      <c r="AL49" s="764"/>
      <c r="AM49" s="765"/>
      <c r="AN49" s="983"/>
      <c r="AO49" s="764"/>
      <c r="AP49" s="764"/>
      <c r="AQ49" s="764"/>
      <c r="AR49" s="764"/>
      <c r="AS49" s="765"/>
      <c r="AT49" s="1063"/>
      <c r="AU49" s="764"/>
      <c r="AV49" s="764"/>
      <c r="AW49" s="764"/>
      <c r="AX49" s="765"/>
    </row>
    <row r="50" spans="7:50" ht="14.25" customHeight="1" x14ac:dyDescent="0.25">
      <c r="G50" s="256"/>
      <c r="H50" s="993"/>
      <c r="I50" s="765"/>
      <c r="J50" s="993"/>
      <c r="K50" s="764"/>
      <c r="L50" s="764"/>
      <c r="M50" s="765"/>
      <c r="N50" s="993"/>
      <c r="O50" s="764"/>
      <c r="P50" s="764"/>
      <c r="Q50" s="764"/>
      <c r="R50" s="764"/>
      <c r="S50" s="764"/>
      <c r="T50" s="765"/>
      <c r="U50" s="986"/>
      <c r="V50" s="764"/>
      <c r="W50" s="764"/>
      <c r="X50" s="764"/>
      <c r="Y50" s="764"/>
      <c r="Z50" s="765"/>
      <c r="AA50" s="993"/>
      <c r="AB50" s="764"/>
      <c r="AC50" s="764"/>
      <c r="AD50" s="764"/>
      <c r="AE50" s="764"/>
      <c r="AF50" s="765"/>
      <c r="AG50" s="993"/>
      <c r="AH50" s="764"/>
      <c r="AI50" s="764"/>
      <c r="AJ50" s="764"/>
      <c r="AK50" s="764"/>
      <c r="AL50" s="764"/>
      <c r="AM50" s="765"/>
      <c r="AN50" s="995"/>
      <c r="AO50" s="764"/>
      <c r="AP50" s="764"/>
      <c r="AQ50" s="764"/>
      <c r="AR50" s="764"/>
      <c r="AS50" s="765"/>
      <c r="AT50" s="1065"/>
      <c r="AU50" s="764"/>
      <c r="AV50" s="764"/>
      <c r="AW50" s="764"/>
      <c r="AX50" s="765"/>
    </row>
    <row r="51" spans="7:50" ht="14.25" customHeight="1" x14ac:dyDescent="0.25">
      <c r="G51" s="223"/>
      <c r="H51" s="1092" t="s">
        <v>1494</v>
      </c>
      <c r="I51" s="764"/>
      <c r="J51" s="764"/>
      <c r="K51" s="764"/>
      <c r="L51" s="764"/>
      <c r="M51" s="764"/>
      <c r="N51" s="764"/>
      <c r="O51" s="764"/>
      <c r="P51" s="764"/>
      <c r="Q51" s="764"/>
      <c r="R51" s="764"/>
      <c r="S51" s="764"/>
      <c r="T51" s="764"/>
      <c r="U51" s="764"/>
      <c r="V51" s="764"/>
      <c r="W51" s="764"/>
      <c r="X51" s="764"/>
      <c r="Y51" s="764"/>
      <c r="Z51" s="764"/>
      <c r="AA51" s="764"/>
      <c r="AB51" s="764"/>
      <c r="AC51" s="764"/>
      <c r="AD51" s="764"/>
      <c r="AE51" s="764"/>
      <c r="AF51" s="764"/>
      <c r="AG51" s="764"/>
      <c r="AH51" s="764"/>
      <c r="AI51" s="764"/>
      <c r="AJ51" s="764"/>
      <c r="AK51" s="764"/>
      <c r="AL51" s="764"/>
      <c r="AM51" s="764"/>
      <c r="AN51" s="764"/>
      <c r="AO51" s="764"/>
      <c r="AP51" s="764"/>
      <c r="AQ51" s="764"/>
      <c r="AR51" s="764"/>
      <c r="AS51" s="765"/>
      <c r="AT51" s="1134">
        <f>SUM(AT30:AT50)</f>
        <v>0</v>
      </c>
      <c r="AU51" s="764"/>
      <c r="AV51" s="764"/>
      <c r="AW51" s="764"/>
      <c r="AX51" s="765"/>
    </row>
    <row r="52" spans="7:50" ht="14.25" customHeight="1" x14ac:dyDescent="0.25">
      <c r="G52" s="223"/>
    </row>
    <row r="53" spans="7:50" ht="14.25" customHeight="1" x14ac:dyDescent="0.25">
      <c r="G53" s="223"/>
    </row>
    <row r="54" spans="7:50" ht="15" customHeight="1" x14ac:dyDescent="0.25">
      <c r="G54" s="223"/>
    </row>
    <row r="55" spans="7:50" ht="14.25" customHeight="1" x14ac:dyDescent="0.25">
      <c r="G55" s="223"/>
      <c r="H55" s="976" t="s">
        <v>1795</v>
      </c>
      <c r="I55" s="824"/>
      <c r="J55" s="824"/>
      <c r="K55" s="824"/>
      <c r="L55" s="824"/>
      <c r="M55" s="824"/>
      <c r="N55" s="824"/>
      <c r="O55" s="824"/>
      <c r="P55" s="824"/>
      <c r="Q55" s="824"/>
      <c r="R55" s="824"/>
      <c r="S55" s="824"/>
      <c r="T55" s="824"/>
      <c r="U55" s="824"/>
      <c r="V55" s="824"/>
      <c r="W55" s="824"/>
      <c r="X55" s="824"/>
      <c r="Y55" s="825"/>
      <c r="Z55" s="976" t="s">
        <v>1796</v>
      </c>
      <c r="AA55" s="824"/>
      <c r="AB55" s="824"/>
      <c r="AC55" s="824"/>
      <c r="AD55" s="824"/>
      <c r="AE55" s="824"/>
      <c r="AF55" s="824"/>
      <c r="AG55" s="824"/>
      <c r="AH55" s="824"/>
      <c r="AI55" s="824"/>
      <c r="AJ55" s="824"/>
      <c r="AK55" s="824"/>
      <c r="AL55" s="824"/>
      <c r="AM55" s="824"/>
      <c r="AN55" s="824"/>
      <c r="AO55" s="824"/>
      <c r="AP55" s="824"/>
      <c r="AQ55" s="825"/>
    </row>
    <row r="56" spans="7:50" ht="14.25" customHeight="1" x14ac:dyDescent="0.25">
      <c r="G56" s="223"/>
      <c r="H56" s="257" t="s">
        <v>796</v>
      </c>
      <c r="I56" s="258"/>
      <c r="J56" s="258"/>
      <c r="K56" s="258"/>
      <c r="L56" s="258"/>
      <c r="M56" s="258"/>
      <c r="N56" s="258"/>
      <c r="O56" s="258"/>
      <c r="P56" s="258"/>
      <c r="Q56" s="259"/>
      <c r="R56" s="257" t="s">
        <v>1511</v>
      </c>
      <c r="S56" s="258"/>
      <c r="T56" s="258"/>
      <c r="U56" s="259"/>
      <c r="V56" s="257" t="s">
        <v>1510</v>
      </c>
      <c r="W56" s="258"/>
      <c r="X56" s="258"/>
      <c r="Y56" s="259"/>
      <c r="Z56" s="257" t="s">
        <v>796</v>
      </c>
      <c r="AA56" s="258"/>
      <c r="AB56" s="258"/>
      <c r="AC56" s="258"/>
      <c r="AD56" s="258"/>
      <c r="AE56" s="258"/>
      <c r="AF56" s="258"/>
      <c r="AG56" s="258"/>
      <c r="AH56" s="258"/>
      <c r="AI56" s="259"/>
      <c r="AJ56" s="257" t="s">
        <v>1511</v>
      </c>
      <c r="AK56" s="258"/>
      <c r="AL56" s="258"/>
      <c r="AM56" s="259"/>
      <c r="AN56" s="257" t="s">
        <v>1510</v>
      </c>
      <c r="AO56" s="258"/>
      <c r="AP56" s="258"/>
      <c r="AQ56" s="259"/>
    </row>
    <row r="57" spans="7:50" ht="14.25" customHeight="1" x14ac:dyDescent="0.25">
      <c r="G57" s="223"/>
      <c r="H57" s="260"/>
      <c r="Q57" s="261"/>
      <c r="R57" s="260"/>
      <c r="U57" s="261"/>
      <c r="V57" s="260"/>
      <c r="Y57" s="261"/>
      <c r="Z57" s="260"/>
      <c r="AI57" s="261"/>
      <c r="AJ57" s="260"/>
      <c r="AM57" s="261"/>
      <c r="AN57" s="260"/>
      <c r="AQ57" s="261"/>
    </row>
    <row r="58" spans="7:50" ht="14.25" customHeight="1" x14ac:dyDescent="0.25">
      <c r="G58" s="223"/>
      <c r="H58" s="260"/>
      <c r="Q58" s="261"/>
      <c r="R58" s="260"/>
      <c r="U58" s="261"/>
      <c r="V58" s="260"/>
      <c r="Y58" s="261"/>
      <c r="Z58" s="260"/>
      <c r="AI58" s="261"/>
      <c r="AJ58" s="260"/>
      <c r="AM58" s="261"/>
      <c r="AN58" s="260"/>
      <c r="AQ58" s="261"/>
    </row>
    <row r="59" spans="7:50" ht="14.25" customHeight="1" x14ac:dyDescent="0.25">
      <c r="G59" s="223"/>
      <c r="H59" s="260"/>
      <c r="Q59" s="261"/>
      <c r="R59" s="260"/>
      <c r="U59" s="261"/>
      <c r="V59" s="260"/>
      <c r="Y59" s="261"/>
      <c r="Z59" s="260"/>
      <c r="AI59" s="261"/>
      <c r="AJ59" s="260"/>
      <c r="AM59" s="261"/>
      <c r="AN59" s="260"/>
      <c r="AQ59" s="261"/>
    </row>
    <row r="60" spans="7:50" ht="14.25" customHeight="1" x14ac:dyDescent="0.25">
      <c r="G60" s="223"/>
      <c r="H60" s="260"/>
      <c r="Q60" s="261"/>
      <c r="R60" s="260"/>
      <c r="U60" s="261"/>
      <c r="V60" s="260"/>
      <c r="Y60" s="261"/>
      <c r="Z60" s="260"/>
      <c r="AI60" s="261"/>
      <c r="AJ60" s="260"/>
      <c r="AM60" s="261"/>
      <c r="AN60" s="260"/>
      <c r="AQ60" s="261"/>
    </row>
    <row r="61" spans="7:50" ht="14.25" customHeight="1" x14ac:dyDescent="0.25">
      <c r="G61" s="223"/>
      <c r="H61" s="262"/>
      <c r="I61" s="263"/>
      <c r="J61" s="263"/>
      <c r="K61" s="263"/>
      <c r="L61" s="263"/>
      <c r="M61" s="263"/>
      <c r="N61" s="263"/>
      <c r="O61" s="263"/>
      <c r="P61" s="263"/>
      <c r="Q61" s="264"/>
      <c r="R61" s="262"/>
      <c r="S61" s="263"/>
      <c r="T61" s="263"/>
      <c r="U61" s="264"/>
      <c r="V61" s="262"/>
      <c r="W61" s="263"/>
      <c r="X61" s="263"/>
      <c r="Y61" s="264"/>
      <c r="Z61" s="262"/>
      <c r="AA61" s="263"/>
      <c r="AB61" s="263"/>
      <c r="AC61" s="263"/>
      <c r="AD61" s="263"/>
      <c r="AE61" s="263"/>
      <c r="AF61" s="263"/>
      <c r="AG61" s="263"/>
      <c r="AH61" s="263"/>
      <c r="AI61" s="264"/>
      <c r="AJ61" s="262"/>
      <c r="AK61" s="263"/>
      <c r="AL61" s="263"/>
      <c r="AM61" s="264"/>
      <c r="AN61" s="262"/>
      <c r="AO61" s="263"/>
      <c r="AP61" s="263"/>
      <c r="AQ61" s="264"/>
    </row>
    <row r="62" spans="7:50" ht="14.25" customHeight="1" x14ac:dyDescent="0.25">
      <c r="G62" s="223"/>
      <c r="AM62" s="265" t="s">
        <v>1797</v>
      </c>
      <c r="AN62" s="55" t="str">
        <f>'F-4-1'!U18</f>
        <v>F-4-1-1</v>
      </c>
    </row>
    <row r="63" spans="7:50" ht="14.25" customHeight="1" x14ac:dyDescent="0.25">
      <c r="G63" s="223"/>
    </row>
  </sheetData>
  <mergeCells count="216">
    <mergeCell ref="AT50:AX50"/>
    <mergeCell ref="AT28:AX29"/>
    <mergeCell ref="H35:I35"/>
    <mergeCell ref="H22:I23"/>
    <mergeCell ref="AA49:AF49"/>
    <mergeCell ref="N31:T31"/>
    <mergeCell ref="AN32:AS32"/>
    <mergeCell ref="AA36:AF36"/>
    <mergeCell ref="N40:T40"/>
    <mergeCell ref="AN41:AS41"/>
    <mergeCell ref="J43:M43"/>
    <mergeCell ref="AN47:AS47"/>
    <mergeCell ref="J33:M33"/>
    <mergeCell ref="H39:I39"/>
    <mergeCell ref="J42:M42"/>
    <mergeCell ref="AN43:AS43"/>
    <mergeCell ref="J23:P23"/>
    <mergeCell ref="X24:AD24"/>
    <mergeCell ref="AA39:AF39"/>
    <mergeCell ref="AA35:AF35"/>
    <mergeCell ref="AT49:AX49"/>
    <mergeCell ref="AA40:AF40"/>
    <mergeCell ref="AT32:AX32"/>
    <mergeCell ref="H24:I24"/>
    <mergeCell ref="B12:E12"/>
    <mergeCell ref="AG31:AM31"/>
    <mergeCell ref="H45:I45"/>
    <mergeCell ref="AA32:AF32"/>
    <mergeCell ref="AT34:AX34"/>
    <mergeCell ref="H37:I37"/>
    <mergeCell ref="AL24:AS24"/>
    <mergeCell ref="J30:M30"/>
    <mergeCell ref="U31:Z31"/>
    <mergeCell ref="U40:Z40"/>
    <mergeCell ref="Q23:W23"/>
    <mergeCell ref="AN34:AS34"/>
    <mergeCell ref="B14:E14"/>
    <mergeCell ref="AA38:AF38"/>
    <mergeCell ref="AT39:AX39"/>
    <mergeCell ref="N42:T42"/>
    <mergeCell ref="AN45:AS45"/>
    <mergeCell ref="AA37:AF37"/>
    <mergeCell ref="AN29:AS29"/>
    <mergeCell ref="B13:E13"/>
    <mergeCell ref="AG32:AM32"/>
    <mergeCell ref="J22:AX22"/>
    <mergeCell ref="AN36:AS36"/>
    <mergeCell ref="AT40:AX40"/>
    <mergeCell ref="B32:E32"/>
    <mergeCell ref="H33:I33"/>
    <mergeCell ref="H34:I34"/>
    <mergeCell ref="AG44:AM44"/>
    <mergeCell ref="U38:Z38"/>
    <mergeCell ref="B16:E16"/>
    <mergeCell ref="AG35:AM35"/>
    <mergeCell ref="B18:E18"/>
    <mergeCell ref="B20:E20"/>
    <mergeCell ref="AG30:AM30"/>
    <mergeCell ref="AA34:AF34"/>
    <mergeCell ref="AA33:AF33"/>
    <mergeCell ref="AE23:AK23"/>
    <mergeCell ref="N44:T44"/>
    <mergeCell ref="N50:T50"/>
    <mergeCell ref="H49:I49"/>
    <mergeCell ref="H47:I47"/>
    <mergeCell ref="J47:M47"/>
    <mergeCell ref="H36:I36"/>
    <mergeCell ref="N39:T39"/>
    <mergeCell ref="U39:Z39"/>
    <mergeCell ref="J44:M44"/>
    <mergeCell ref="U45:Z45"/>
    <mergeCell ref="J45:M45"/>
    <mergeCell ref="G7:AR7"/>
    <mergeCell ref="AG34:AM34"/>
    <mergeCell ref="N32:T32"/>
    <mergeCell ref="AA50:AF50"/>
    <mergeCell ref="N41:T41"/>
    <mergeCell ref="X23:AD23"/>
    <mergeCell ref="AA47:AF47"/>
    <mergeCell ref="J34:M34"/>
    <mergeCell ref="N43:T43"/>
    <mergeCell ref="J24:P24"/>
    <mergeCell ref="AL23:AS23"/>
    <mergeCell ref="J49:M49"/>
    <mergeCell ref="AA29:AF29"/>
    <mergeCell ref="N33:T33"/>
    <mergeCell ref="J36:M36"/>
    <mergeCell ref="J31:M31"/>
    <mergeCell ref="U32:Z32"/>
    <mergeCell ref="AE24:AK24"/>
    <mergeCell ref="G9:Z11"/>
    <mergeCell ref="AN33:AS33"/>
    <mergeCell ref="AN44:AS44"/>
    <mergeCell ref="H41:I41"/>
    <mergeCell ref="N30:T30"/>
    <mergeCell ref="H50:I50"/>
    <mergeCell ref="Z55:AQ55"/>
    <mergeCell ref="U46:Z46"/>
    <mergeCell ref="H48:I48"/>
    <mergeCell ref="AA44:AF44"/>
    <mergeCell ref="AG48:AM48"/>
    <mergeCell ref="AN49:AS49"/>
    <mergeCell ref="AG45:AM45"/>
    <mergeCell ref="AN35:AS35"/>
    <mergeCell ref="U48:Z48"/>
    <mergeCell ref="H38:I38"/>
    <mergeCell ref="AG47:AM47"/>
    <mergeCell ref="AA41:AF41"/>
    <mergeCell ref="AN46:AS46"/>
    <mergeCell ref="J48:M48"/>
    <mergeCell ref="AN39:AS39"/>
    <mergeCell ref="AA45:AF45"/>
    <mergeCell ref="AN50:AS50"/>
    <mergeCell ref="J50:M50"/>
    <mergeCell ref="U37:Z37"/>
    <mergeCell ref="AG39:AM39"/>
    <mergeCell ref="H44:I44"/>
    <mergeCell ref="N49:T49"/>
    <mergeCell ref="H51:AS51"/>
    <mergeCell ref="U50:Z50"/>
    <mergeCell ref="B6:E6"/>
    <mergeCell ref="U41:Z41"/>
    <mergeCell ref="N34:T34"/>
    <mergeCell ref="H43:I43"/>
    <mergeCell ref="B15:E15"/>
    <mergeCell ref="J46:M46"/>
    <mergeCell ref="J28:M29"/>
    <mergeCell ref="H31:I31"/>
    <mergeCell ref="U47:Z47"/>
    <mergeCell ref="H40:I40"/>
    <mergeCell ref="U43:Z43"/>
    <mergeCell ref="N36:T36"/>
    <mergeCell ref="N45:T45"/>
    <mergeCell ref="U33:Z33"/>
    <mergeCell ref="J38:M38"/>
    <mergeCell ref="J40:M40"/>
    <mergeCell ref="B17:E17"/>
    <mergeCell ref="H42:I42"/>
    <mergeCell ref="J35:M35"/>
    <mergeCell ref="B19:E19"/>
    <mergeCell ref="B34:E34"/>
    <mergeCell ref="B28:E28"/>
    <mergeCell ref="H30:I30"/>
    <mergeCell ref="B30:E30"/>
    <mergeCell ref="AA48:AF48"/>
    <mergeCell ref="AA30:AF30"/>
    <mergeCell ref="AG37:AM37"/>
    <mergeCell ref="N28:Z28"/>
    <mergeCell ref="AT24:AX24"/>
    <mergeCell ref="AT33:AX33"/>
    <mergeCell ref="AT35:AX35"/>
    <mergeCell ref="AT38:AX38"/>
    <mergeCell ref="AT41:AX41"/>
    <mergeCell ref="AT48:AX48"/>
    <mergeCell ref="AN31:AS31"/>
    <mergeCell ref="AT37:AX37"/>
    <mergeCell ref="AT42:AX42"/>
    <mergeCell ref="AG33:AM33"/>
    <mergeCell ref="AA31:AF31"/>
    <mergeCell ref="AG29:AM29"/>
    <mergeCell ref="U29:Z29"/>
    <mergeCell ref="AG42:AM42"/>
    <mergeCell ref="AG43:AM43"/>
    <mergeCell ref="U42:Z42"/>
    <mergeCell ref="N48:T48"/>
    <mergeCell ref="AT36:AX36"/>
    <mergeCell ref="AA43:AF43"/>
    <mergeCell ref="AG38:AM38"/>
    <mergeCell ref="B4:E4"/>
    <mergeCell ref="H46:I46"/>
    <mergeCell ref="H28:I29"/>
    <mergeCell ref="N35:T35"/>
    <mergeCell ref="J39:M39"/>
    <mergeCell ref="AN42:AS42"/>
    <mergeCell ref="AA46:AF46"/>
    <mergeCell ref="J37:M37"/>
    <mergeCell ref="AT30:AX30"/>
    <mergeCell ref="AG46:AM46"/>
    <mergeCell ref="AA28:AS28"/>
    <mergeCell ref="AG40:AM40"/>
    <mergeCell ref="H32:I32"/>
    <mergeCell ref="AN37:AS37"/>
    <mergeCell ref="U35:Z35"/>
    <mergeCell ref="AT44:AX44"/>
    <mergeCell ref="U44:Z44"/>
    <mergeCell ref="N46:T46"/>
    <mergeCell ref="J32:M32"/>
    <mergeCell ref="AT31:AX31"/>
    <mergeCell ref="U34:Z34"/>
    <mergeCell ref="AN30:AS30"/>
    <mergeCell ref="B8:E8"/>
    <mergeCell ref="U30:Z30"/>
    <mergeCell ref="AT51:AX51"/>
    <mergeCell ref="U49:Z49"/>
    <mergeCell ref="H55:Y55"/>
    <mergeCell ref="U36:Z36"/>
    <mergeCell ref="N29:T29"/>
    <mergeCell ref="AT45:AX45"/>
    <mergeCell ref="B10:E10"/>
    <mergeCell ref="N38:T38"/>
    <mergeCell ref="J41:M41"/>
    <mergeCell ref="AT23:AX23"/>
    <mergeCell ref="N47:T47"/>
    <mergeCell ref="AN48:AS48"/>
    <mergeCell ref="AG41:AM41"/>
    <mergeCell ref="Q24:W24"/>
    <mergeCell ref="AT47:AX47"/>
    <mergeCell ref="AG50:AM50"/>
    <mergeCell ref="N37:T37"/>
    <mergeCell ref="AN38:AS38"/>
    <mergeCell ref="AA42:AF42"/>
    <mergeCell ref="AT43:AX43"/>
    <mergeCell ref="AT46:AX46"/>
    <mergeCell ref="AG49:AM49"/>
    <mergeCell ref="AN40:AS40"/>
    <mergeCell ref="AG36:AM36"/>
  </mergeCells>
  <hyperlinks>
    <hyperlink ref="B4" location="PANDUAN!A1" display="PANDUAN" xr:uid="{00000000-0004-0000-F500-000000000000}"/>
    <hyperlink ref="B6" location="'EWS DIRECTORY'!A1" display="EWS DIRECTORY" xr:uid="{00000000-0004-0000-F500-000001000000}"/>
    <hyperlink ref="B8" location="'DATA PEMICU'!A1" display="DATA PEMICU" xr:uid="{00000000-0004-0000-F500-000002000000}"/>
    <hyperlink ref="B10" location="'DATA PENGUJI'!A1" display="DATA PENGUJI" xr:uid="{00000000-0004-0000-F500-000003000000}"/>
    <hyperlink ref="B12" location="'MAIN LEVEL'!A1" display="MAIN LEVEL" xr:uid="{00000000-0004-0000-F500-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2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600-000000000000}">
  <sheetPr codeName="Sheet448">
    <tabColor theme="4" tint="-0.249977111117893"/>
  </sheetPr>
  <dimension ref="A1:AT35"/>
  <sheetViews>
    <sheetView topLeftCell="B1" zoomScaleNormal="100" workbookViewId="0">
      <selection activeCell="AQ18" sqref="AQ18:AU18"/>
    </sheetView>
  </sheetViews>
  <sheetFormatPr defaultColWidth="3.88671875" defaultRowHeight="15" customHeight="1" x14ac:dyDescent="0.25"/>
  <cols>
    <col min="1" max="1" width="0" style="110" hidden="1"/>
    <col min="2" max="5" width="3.88671875" style="177" customWidth="1"/>
    <col min="6" max="6" width="3.88671875" style="110" customWidth="1"/>
  </cols>
  <sheetData>
    <row r="1" spans="2:46" ht="14.25" customHeight="1" x14ac:dyDescent="0.25">
      <c r="G1" s="110"/>
      <c r="H1" s="110"/>
      <c r="I1" s="110"/>
      <c r="J1" s="110"/>
      <c r="K1" s="110"/>
      <c r="L1" s="110"/>
      <c r="M1" s="110"/>
      <c r="N1" s="110"/>
      <c r="O1" s="110"/>
      <c r="P1" s="110"/>
      <c r="Q1" s="110"/>
      <c r="R1" s="110"/>
      <c r="S1" s="110"/>
      <c r="T1" s="110"/>
      <c r="U1" s="110"/>
      <c r="V1" s="110"/>
      <c r="W1" s="110"/>
      <c r="X1" s="110"/>
    </row>
    <row r="2" spans="2:46" ht="14.25" customHeight="1" x14ac:dyDescent="0.25">
      <c r="G2" s="55" t="s">
        <v>1674</v>
      </c>
      <c r="H2" s="55"/>
      <c r="I2" s="55"/>
      <c r="J2" s="55"/>
      <c r="K2" s="55"/>
      <c r="L2" s="55"/>
      <c r="M2" s="55"/>
      <c r="N2" s="55"/>
      <c r="AT2" s="443"/>
    </row>
    <row r="3" spans="2:46" ht="14.25" customHeight="1" x14ac:dyDescent="0.25">
      <c r="B3" s="111"/>
      <c r="C3" s="111"/>
      <c r="D3" s="111"/>
      <c r="E3" s="111"/>
      <c r="G3" s="55"/>
      <c r="H3" s="55"/>
      <c r="I3" s="55"/>
      <c r="J3" s="55"/>
      <c r="K3" s="55"/>
      <c r="L3" s="55"/>
      <c r="M3" s="55"/>
      <c r="N3" s="55"/>
      <c r="AT3" s="443"/>
    </row>
    <row r="4" spans="2:46" ht="14.25" customHeight="1" x14ac:dyDescent="0.25">
      <c r="B4" s="762" t="s">
        <v>79</v>
      </c>
      <c r="C4" s="761"/>
      <c r="D4" s="761"/>
      <c r="E4" s="761"/>
      <c r="G4" s="55"/>
      <c r="H4" s="55"/>
      <c r="I4" s="55"/>
      <c r="J4" s="55"/>
      <c r="K4" s="55"/>
      <c r="L4" s="55"/>
      <c r="M4" s="55"/>
      <c r="N4" s="55"/>
      <c r="AT4" s="443"/>
    </row>
    <row r="5" spans="2:46" ht="14.25" customHeight="1" x14ac:dyDescent="0.25">
      <c r="B5" s="111"/>
      <c r="C5" s="111"/>
      <c r="D5" s="111"/>
      <c r="E5" s="111"/>
      <c r="G5" s="55"/>
      <c r="H5" s="55"/>
      <c r="I5" s="55"/>
      <c r="J5" s="55"/>
      <c r="K5" s="55"/>
      <c r="L5" s="55"/>
      <c r="M5" s="55"/>
      <c r="N5" s="55"/>
      <c r="AT5" s="443"/>
    </row>
    <row r="6" spans="2:46" ht="14.25" customHeight="1" x14ac:dyDescent="0.25">
      <c r="B6" s="762" t="s">
        <v>87</v>
      </c>
      <c r="C6" s="761"/>
      <c r="D6" s="761"/>
      <c r="E6" s="761"/>
      <c r="G6" s="55"/>
      <c r="H6" s="55"/>
      <c r="I6" s="55"/>
      <c r="J6" s="55"/>
      <c r="K6" s="55"/>
      <c r="L6" s="55"/>
      <c r="M6" s="55"/>
      <c r="N6" s="55"/>
      <c r="AT6" s="443"/>
    </row>
    <row r="7" spans="2:46" ht="15" customHeight="1" x14ac:dyDescent="0.25">
      <c r="B7" s="111"/>
      <c r="C7" s="111"/>
      <c r="D7" s="111"/>
      <c r="E7" s="111"/>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443"/>
    </row>
    <row r="8" spans="2:46" ht="14.25" customHeight="1" x14ac:dyDescent="0.25">
      <c r="B8" s="762" t="s">
        <v>94</v>
      </c>
      <c r="C8" s="761"/>
      <c r="D8" s="761"/>
      <c r="E8" s="761"/>
      <c r="G8" s="55"/>
      <c r="H8" s="55"/>
      <c r="I8" s="55"/>
      <c r="J8" s="55"/>
      <c r="K8" s="55"/>
      <c r="L8" s="55"/>
      <c r="M8" s="55"/>
      <c r="N8" s="55"/>
      <c r="AT8" s="443"/>
    </row>
    <row r="9" spans="2:46" ht="14.25" customHeight="1" x14ac:dyDescent="0.25">
      <c r="B9" s="111"/>
      <c r="C9" s="111"/>
      <c r="D9" s="111"/>
      <c r="E9" s="111"/>
      <c r="G9" s="999" t="str">
        <f>"Rincian "&amp;'F-4-1'!H18&amp;" "&amp;'F-4-1'!M20</f>
        <v>Rincian Penghasilan Luar Usaha Lainnya Berdasarkan Analisis SPT dan Laporan Keuangan</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c r="AT12" s="443"/>
    </row>
    <row r="13" spans="2:46" ht="14.25" customHeight="1" x14ac:dyDescent="0.25">
      <c r="B13" s="962" t="str">
        <f>HYPERLINK("#'"&amp;'EWS DIRECTORY'!$J$243&amp;"'!A1",'EWS DIRECTORY'!$J$243)</f>
        <v>F-4</v>
      </c>
      <c r="C13" s="761"/>
      <c r="D13" s="761"/>
      <c r="E13" s="761"/>
      <c r="G13" s="55" t="s">
        <v>1680</v>
      </c>
      <c r="H13" s="55"/>
      <c r="I13" s="254"/>
      <c r="J13" s="254"/>
      <c r="K13" s="254"/>
      <c r="L13" s="254"/>
      <c r="M13" s="254"/>
      <c r="N13" s="254"/>
      <c r="AT13" s="443"/>
    </row>
    <row r="14" spans="2:46" ht="14.25" customHeight="1" x14ac:dyDescent="0.25">
      <c r="B14" s="931" t="str">
        <f>HYPERLINK("#'"&amp;'EWS DIRECTORY'!$J$244&amp;"'!A1",'EWS DIRECTORY'!$J$244)</f>
        <v>F-4-1</v>
      </c>
      <c r="C14" s="761"/>
      <c r="D14" s="761"/>
      <c r="E14" s="761"/>
      <c r="G14" s="55"/>
      <c r="H14" s="55"/>
      <c r="I14" s="254"/>
      <c r="J14" s="254"/>
      <c r="K14" s="254"/>
      <c r="L14" s="254"/>
      <c r="M14" s="254"/>
      <c r="N14" s="254"/>
      <c r="AT14" s="443"/>
    </row>
    <row r="15" spans="2:46" ht="14.25" customHeight="1" x14ac:dyDescent="0.25">
      <c r="B15" s="929" t="str">
        <f>HYPERLINK("#'"&amp;'EWS DIRECTORY'!$J$245&amp;"'!A1",'EWS DIRECTORY'!$J$245)</f>
        <v>F-4-1-1</v>
      </c>
      <c r="C15" s="761"/>
      <c r="D15" s="761"/>
      <c r="E15" s="761"/>
      <c r="G15" s="55"/>
      <c r="H15" s="55"/>
      <c r="I15" s="254"/>
      <c r="J15" s="254"/>
      <c r="K15" s="254"/>
      <c r="L15" s="254"/>
      <c r="M15" s="254"/>
      <c r="N15" s="254"/>
      <c r="AT15" s="443"/>
    </row>
    <row r="16" spans="2:46" ht="14.25" customHeight="1" x14ac:dyDescent="0.25">
      <c r="B16" s="927" t="str">
        <f>HYPERLINK("#'"&amp;'EWS DIRECTORY'!$J$246&amp;"'!A1",'EWS DIRECTORY'!$J$246)</f>
        <v>F-4-1-2</v>
      </c>
      <c r="C16" s="761"/>
      <c r="D16" s="761"/>
      <c r="E16" s="761"/>
      <c r="G16" s="55"/>
      <c r="H16" s="55"/>
      <c r="I16" s="254"/>
      <c r="J16" s="254"/>
      <c r="K16" s="254"/>
      <c r="L16" s="254"/>
      <c r="M16" s="254"/>
      <c r="N16" s="254"/>
      <c r="AT16" s="443"/>
    </row>
    <row r="17" spans="2:46" ht="14.25" customHeight="1" x14ac:dyDescent="0.25">
      <c r="B17" s="929" t="str">
        <f>HYPERLINK("#'"&amp;'EWS DIRECTORY'!$J$247&amp;"'!A1",'EWS DIRECTORY'!$J$247)</f>
        <v>F-4-1-3</v>
      </c>
      <c r="C17" s="761"/>
      <c r="D17" s="761"/>
      <c r="E17" s="761"/>
      <c r="G17" s="55" t="s">
        <v>1681</v>
      </c>
      <c r="H17" s="55"/>
      <c r="I17" s="55"/>
      <c r="J17" s="254"/>
      <c r="K17" s="254"/>
      <c r="L17" s="254"/>
      <c r="M17" s="254"/>
      <c r="N17" s="254"/>
      <c r="AT17" s="443"/>
    </row>
    <row r="18" spans="2:46" ht="14.25" customHeight="1" x14ac:dyDescent="0.25">
      <c r="B18" s="929" t="str">
        <f>HYPERLINK("#'"&amp;'EWS DIRECTORY'!$J$248&amp;"'!A1",'EWS DIRECTORY'!$J$248)</f>
        <v>F-4-1-4</v>
      </c>
      <c r="C18" s="761"/>
      <c r="D18" s="761"/>
      <c r="E18" s="761"/>
      <c r="G18" s="55" t="s">
        <v>1744</v>
      </c>
      <c r="H18" s="55"/>
      <c r="I18" s="55" t="s">
        <v>1744</v>
      </c>
      <c r="J18" s="254"/>
      <c r="K18" s="254"/>
      <c r="L18" s="254"/>
      <c r="M18" s="254"/>
      <c r="N18" s="254"/>
      <c r="AT18" s="443"/>
    </row>
    <row r="19" spans="2:46" ht="14.25" customHeight="1" x14ac:dyDescent="0.25">
      <c r="B19" s="929" t="str">
        <f>HYPERLINK("#'"&amp;'EWS DIRECTORY'!$J$249&amp;"'!A1",'EWS DIRECTORY'!$J$249)</f>
        <v>F-4-1-5</v>
      </c>
      <c r="C19" s="761"/>
      <c r="D19" s="761"/>
      <c r="E19" s="761"/>
      <c r="AT19" s="443"/>
    </row>
    <row r="20" spans="2:46" ht="14.25" customHeight="1" x14ac:dyDescent="0.25">
      <c r="B20" s="929" t="str">
        <f>HYPERLINK("#'"&amp;'EWS DIRECTORY'!$J$250&amp;"'!A1",'EWS DIRECTORY'!$J$250)</f>
        <v>F-4-1-6</v>
      </c>
      <c r="C20" s="761"/>
      <c r="D20" s="761"/>
      <c r="E20" s="761"/>
      <c r="G20" s="55" t="s">
        <v>1851</v>
      </c>
      <c r="AT20" s="443"/>
    </row>
    <row r="21" spans="2:46" ht="14.25" customHeight="1" x14ac:dyDescent="0.25">
      <c r="G21" s="55"/>
      <c r="AT21" s="443"/>
    </row>
    <row r="22" spans="2:46" ht="14.25" customHeight="1" x14ac:dyDescent="0.25">
      <c r="G22" s="55"/>
      <c r="H22" s="1086" t="s">
        <v>107</v>
      </c>
      <c r="I22" s="790"/>
      <c r="J22" s="1087" t="s">
        <v>1767</v>
      </c>
      <c r="K22" s="789"/>
      <c r="L22" s="1082" t="s">
        <v>1852</v>
      </c>
      <c r="M22" s="764"/>
      <c r="N22" s="764"/>
      <c r="O22" s="764"/>
      <c r="P22" s="764"/>
      <c r="Q22" s="764"/>
      <c r="R22" s="764"/>
      <c r="S22" s="764"/>
      <c r="T22" s="764"/>
      <c r="U22" s="765"/>
      <c r="V22" s="1083" t="s">
        <v>1853</v>
      </c>
      <c r="W22" s="764"/>
      <c r="X22" s="764"/>
      <c r="Y22" s="764"/>
      <c r="Z22" s="764"/>
      <c r="AA22" s="764"/>
      <c r="AB22" s="764"/>
      <c r="AC22" s="764"/>
      <c r="AD22" s="764"/>
      <c r="AE22" s="764"/>
      <c r="AF22" s="764"/>
      <c r="AG22" s="764"/>
      <c r="AH22" s="764"/>
      <c r="AI22" s="764"/>
      <c r="AJ22" s="764"/>
      <c r="AK22" s="764"/>
      <c r="AL22" s="764"/>
      <c r="AM22" s="764"/>
      <c r="AN22" s="765"/>
      <c r="AO22" s="1084" t="s">
        <v>1770</v>
      </c>
      <c r="AP22" s="764"/>
      <c r="AQ22" s="764"/>
      <c r="AR22" s="764"/>
      <c r="AS22" s="764"/>
      <c r="AT22" s="765"/>
    </row>
    <row r="23" spans="2:46" ht="15" customHeight="1" x14ac:dyDescent="0.25">
      <c r="G23" s="55"/>
      <c r="H23" s="1077">
        <v>1</v>
      </c>
      <c r="I23" s="765"/>
      <c r="J23" s="1081"/>
      <c r="K23" s="764"/>
      <c r="L23" s="1077"/>
      <c r="M23" s="764"/>
      <c r="N23" s="764"/>
      <c r="O23" s="764"/>
      <c r="P23" s="764"/>
      <c r="Q23" s="764"/>
      <c r="R23" s="764"/>
      <c r="S23" s="764"/>
      <c r="T23" s="764"/>
      <c r="U23" s="765"/>
      <c r="V23" s="1085"/>
      <c r="W23" s="764"/>
      <c r="X23" s="764"/>
      <c r="Y23" s="764"/>
      <c r="Z23" s="764"/>
      <c r="AA23" s="764"/>
      <c r="AB23" s="764"/>
      <c r="AC23" s="764"/>
      <c r="AD23" s="764"/>
      <c r="AE23" s="764"/>
      <c r="AF23" s="764"/>
      <c r="AG23" s="764"/>
      <c r="AH23" s="764"/>
      <c r="AI23" s="764"/>
      <c r="AJ23" s="764"/>
      <c r="AK23" s="764"/>
      <c r="AL23" s="764"/>
      <c r="AM23" s="764"/>
      <c r="AN23" s="765"/>
      <c r="AO23" s="1078"/>
      <c r="AP23" s="764"/>
      <c r="AQ23" s="764"/>
      <c r="AR23" s="764"/>
      <c r="AS23" s="764"/>
      <c r="AT23" s="765"/>
    </row>
    <row r="24" spans="2:46" ht="14.25" customHeight="1" x14ac:dyDescent="0.25">
      <c r="AT24" s="443"/>
    </row>
    <row r="25" spans="2:46" ht="14.25" customHeight="1" x14ac:dyDescent="0.25">
      <c r="AS25" s="443"/>
      <c r="AT25" s="443"/>
    </row>
    <row r="26" spans="2:46" ht="15" customHeight="1" x14ac:dyDescent="0.25">
      <c r="AS26" s="443"/>
      <c r="AT26" s="443"/>
    </row>
    <row r="27" spans="2:46" ht="15" customHeight="1" x14ac:dyDescent="0.25">
      <c r="H27" s="976" t="s">
        <v>1795</v>
      </c>
      <c r="I27" s="824"/>
      <c r="J27" s="824"/>
      <c r="K27" s="824"/>
      <c r="L27" s="824"/>
      <c r="M27" s="824"/>
      <c r="N27" s="824"/>
      <c r="O27" s="824"/>
      <c r="P27" s="824"/>
      <c r="Q27" s="824"/>
      <c r="R27" s="824"/>
      <c r="S27" s="824"/>
      <c r="T27" s="824"/>
      <c r="U27" s="824"/>
      <c r="V27" s="824"/>
      <c r="W27" s="824"/>
      <c r="X27" s="824"/>
      <c r="Y27" s="825"/>
      <c r="Z27" s="976" t="s">
        <v>1796</v>
      </c>
      <c r="AA27" s="824"/>
      <c r="AB27" s="824"/>
      <c r="AC27" s="824"/>
      <c r="AD27" s="824"/>
      <c r="AE27" s="824"/>
      <c r="AF27" s="824"/>
      <c r="AG27" s="824"/>
      <c r="AH27" s="824"/>
      <c r="AI27" s="824"/>
      <c r="AJ27" s="824"/>
      <c r="AK27" s="824"/>
      <c r="AL27" s="824"/>
      <c r="AM27" s="824"/>
      <c r="AN27" s="824"/>
      <c r="AO27" s="824"/>
      <c r="AP27" s="824"/>
      <c r="AQ27" s="825"/>
      <c r="AS27" s="443"/>
      <c r="AT27" s="443"/>
    </row>
    <row r="28" spans="2:46" ht="14.25" customHeight="1" x14ac:dyDescent="0.25">
      <c r="B28" s="760"/>
      <c r="C28" s="761"/>
      <c r="D28" s="761"/>
      <c r="E28" s="761"/>
      <c r="H28" s="257" t="s">
        <v>796</v>
      </c>
      <c r="I28" s="258"/>
      <c r="J28" s="258"/>
      <c r="K28" s="258"/>
      <c r="L28" s="258"/>
      <c r="M28" s="258"/>
      <c r="N28" s="258"/>
      <c r="O28" s="258"/>
      <c r="P28" s="258"/>
      <c r="Q28" s="259"/>
      <c r="R28" s="257" t="s">
        <v>1511</v>
      </c>
      <c r="S28" s="258"/>
      <c r="T28" s="258"/>
      <c r="U28" s="259"/>
      <c r="V28" s="257" t="s">
        <v>1510</v>
      </c>
      <c r="W28" s="258"/>
      <c r="X28" s="258"/>
      <c r="Y28" s="259"/>
      <c r="Z28" s="257" t="s">
        <v>796</v>
      </c>
      <c r="AA28" s="258"/>
      <c r="AB28" s="258"/>
      <c r="AC28" s="258"/>
      <c r="AD28" s="258"/>
      <c r="AE28" s="258"/>
      <c r="AF28" s="258"/>
      <c r="AG28" s="258"/>
      <c r="AH28" s="258"/>
      <c r="AI28" s="259"/>
      <c r="AJ28" s="257" t="s">
        <v>1511</v>
      </c>
      <c r="AK28" s="258"/>
      <c r="AL28" s="258"/>
      <c r="AM28" s="259"/>
      <c r="AN28" s="257" t="s">
        <v>1510</v>
      </c>
      <c r="AO28" s="258"/>
      <c r="AP28" s="258"/>
      <c r="AQ28" s="259"/>
      <c r="AS28" s="443"/>
      <c r="AT28" s="443"/>
    </row>
    <row r="29" spans="2:46" ht="14.25" customHeight="1" x14ac:dyDescent="0.25">
      <c r="H29" s="260"/>
      <c r="Q29" s="261"/>
      <c r="R29" s="260"/>
      <c r="U29" s="261"/>
      <c r="V29" s="260"/>
      <c r="Y29" s="261"/>
      <c r="Z29" s="260"/>
      <c r="AI29" s="261"/>
      <c r="AJ29" s="260"/>
      <c r="AM29" s="261"/>
      <c r="AN29" s="260"/>
      <c r="AQ29" s="261"/>
      <c r="AS29" s="443"/>
      <c r="AT29" s="443"/>
    </row>
    <row r="30" spans="2:46" ht="14.25" customHeight="1" x14ac:dyDescent="0.25">
      <c r="B30" s="760"/>
      <c r="C30" s="761"/>
      <c r="D30" s="761"/>
      <c r="E30" s="761"/>
      <c r="H30" s="260"/>
      <c r="Q30" s="261"/>
      <c r="R30" s="260"/>
      <c r="U30" s="261"/>
      <c r="V30" s="260"/>
      <c r="Y30" s="261"/>
      <c r="Z30" s="260"/>
      <c r="AI30" s="261"/>
      <c r="AJ30" s="260"/>
      <c r="AM30" s="261"/>
      <c r="AN30" s="260"/>
      <c r="AQ30" s="261"/>
      <c r="AS30" s="443"/>
      <c r="AT30" s="443"/>
    </row>
    <row r="31" spans="2:46" ht="14.25" customHeight="1" x14ac:dyDescent="0.25">
      <c r="H31" s="260"/>
      <c r="Q31" s="261"/>
      <c r="R31" s="260"/>
      <c r="U31" s="261"/>
      <c r="V31" s="260"/>
      <c r="Y31" s="261"/>
      <c r="Z31" s="260"/>
      <c r="AI31" s="261"/>
      <c r="AJ31" s="260"/>
      <c r="AM31" s="261"/>
      <c r="AN31" s="260"/>
      <c r="AQ31" s="261"/>
      <c r="AS31" s="443"/>
      <c r="AT31" s="443"/>
    </row>
    <row r="32" spans="2:46" ht="14.25" customHeight="1" x14ac:dyDescent="0.25">
      <c r="B32" s="760"/>
      <c r="C32" s="761"/>
      <c r="D32" s="761"/>
      <c r="E32" s="761"/>
      <c r="H32" s="260"/>
      <c r="Q32" s="261"/>
      <c r="R32" s="260"/>
      <c r="U32" s="261"/>
      <c r="V32" s="260"/>
      <c r="Y32" s="261"/>
      <c r="Z32" s="260"/>
      <c r="AI32" s="261"/>
      <c r="AJ32" s="260"/>
      <c r="AM32" s="261"/>
      <c r="AN32" s="260"/>
      <c r="AQ32" s="261"/>
      <c r="AS32" s="443"/>
      <c r="AT32" s="443"/>
    </row>
    <row r="33" spans="2:46" ht="14.25" customHeight="1" x14ac:dyDescent="0.25">
      <c r="H33" s="262"/>
      <c r="I33" s="263"/>
      <c r="J33" s="263"/>
      <c r="K33" s="263"/>
      <c r="L33" s="263"/>
      <c r="M33" s="263"/>
      <c r="N33" s="263"/>
      <c r="O33" s="263"/>
      <c r="P33" s="263"/>
      <c r="Q33" s="264"/>
      <c r="R33" s="262"/>
      <c r="S33" s="263"/>
      <c r="T33" s="263"/>
      <c r="U33" s="264"/>
      <c r="V33" s="262"/>
      <c r="W33" s="263"/>
      <c r="X33" s="263"/>
      <c r="Y33" s="264"/>
      <c r="Z33" s="262"/>
      <c r="AA33" s="263"/>
      <c r="AB33" s="263"/>
      <c r="AC33" s="263"/>
      <c r="AD33" s="263"/>
      <c r="AE33" s="263"/>
      <c r="AF33" s="263"/>
      <c r="AG33" s="263"/>
      <c r="AH33" s="263"/>
      <c r="AI33" s="264"/>
      <c r="AJ33" s="262"/>
      <c r="AK33" s="263"/>
      <c r="AL33" s="263"/>
      <c r="AM33" s="264"/>
      <c r="AN33" s="262"/>
      <c r="AO33" s="263"/>
      <c r="AP33" s="263"/>
      <c r="AQ33" s="264"/>
      <c r="AS33" s="443"/>
      <c r="AT33" s="443"/>
    </row>
    <row r="34" spans="2:46" ht="14.25" customHeight="1" x14ac:dyDescent="0.25">
      <c r="B34" s="760"/>
      <c r="C34" s="761"/>
      <c r="D34" s="761"/>
      <c r="E34" s="761"/>
      <c r="G34" s="223"/>
      <c r="AM34" s="265" t="s">
        <v>1797</v>
      </c>
      <c r="AN34" s="131" t="str">
        <f>'F-4-1'!U20</f>
        <v>F-4-1-2</v>
      </c>
      <c r="AS34" s="443"/>
      <c r="AT34" s="443"/>
    </row>
    <row r="35" spans="2:46" ht="14.25" customHeight="1" x14ac:dyDescent="0.25">
      <c r="G35" s="223"/>
      <c r="AS35" s="443"/>
      <c r="AT35" s="443"/>
    </row>
  </sheetData>
  <mergeCells count="31">
    <mergeCell ref="B6:E6"/>
    <mergeCell ref="B30:E30"/>
    <mergeCell ref="B15:E15"/>
    <mergeCell ref="B20:E20"/>
    <mergeCell ref="B13:E13"/>
    <mergeCell ref="B10:E10"/>
    <mergeCell ref="B28:E28"/>
    <mergeCell ref="B4:E4"/>
    <mergeCell ref="V22:AN22"/>
    <mergeCell ref="B16:E16"/>
    <mergeCell ref="AO22:AT22"/>
    <mergeCell ref="H27:Y27"/>
    <mergeCell ref="G7:AR7"/>
    <mergeCell ref="B18:E18"/>
    <mergeCell ref="B12:E12"/>
    <mergeCell ref="V23:AN23"/>
    <mergeCell ref="H22:I22"/>
    <mergeCell ref="J22:K22"/>
    <mergeCell ref="B14:E14"/>
    <mergeCell ref="B17:E17"/>
    <mergeCell ref="B8:E8"/>
    <mergeCell ref="L23:U23"/>
    <mergeCell ref="G9:Z11"/>
    <mergeCell ref="B34:E34"/>
    <mergeCell ref="AO23:AT23"/>
    <mergeCell ref="Z27:AQ27"/>
    <mergeCell ref="H23:I23"/>
    <mergeCell ref="B19:E19"/>
    <mergeCell ref="J23:K23"/>
    <mergeCell ref="B32:E32"/>
    <mergeCell ref="L22:U22"/>
  </mergeCells>
  <hyperlinks>
    <hyperlink ref="B4" location="PANDUAN!A1" display="PANDUAN" xr:uid="{00000000-0004-0000-F600-000000000000}"/>
    <hyperlink ref="B6" location="'EWS DIRECTORY'!A1" display="EWS DIRECTORY" xr:uid="{00000000-0004-0000-F600-000001000000}"/>
    <hyperlink ref="B8" location="'DATA PEMICU'!A1" display="DATA PEMICU" xr:uid="{00000000-0004-0000-F600-000002000000}"/>
    <hyperlink ref="B10" location="'DATA PENGUJI'!A1" display="DATA PENGUJI" xr:uid="{00000000-0004-0000-F600-000003000000}"/>
    <hyperlink ref="B12" location="'MAIN LEVEL'!A1" display="MAIN LEVEL" xr:uid="{00000000-0004-0000-F600-000004000000}"/>
  </hyperlinks>
  <pageMargins left="0.51181102362204722" right="0.15748031496062989" top="0.55118110236220474" bottom="0.55118110236220474" header="0" footer="0"/>
  <pageSetup paperSize="9" scale="60" orientation="landscape"/>
  <headerFooter>
    <oddFooter>&amp;Rhalaman &amp;P dari</oddFooter>
  </headerFooter>
</worksheet>
</file>

<file path=xl/worksheets/sheet2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700-000000000000}">
  <sheetPr codeName="Sheet449">
    <tabColor theme="4" tint="-0.249977111117893"/>
  </sheetPr>
  <dimension ref="A2:AX52"/>
  <sheetViews>
    <sheetView topLeftCell="B6" zoomScaleNormal="100" workbookViewId="0">
      <selection activeCell="AQ18" sqref="AQ18:AU18"/>
    </sheetView>
  </sheetViews>
  <sheetFormatPr defaultColWidth="3.88671875" defaultRowHeight="13.8" x14ac:dyDescent="0.25"/>
  <cols>
    <col min="1" max="1" width="0" style="110" hidden="1"/>
    <col min="2" max="5" width="3.88671875" style="177" customWidth="1"/>
    <col min="6" max="6" width="3.88671875" style="110" customWidth="1"/>
    <col min="7" max="7" width="3.88671875" style="254" customWidth="1"/>
    <col min="8" max="16384" width="3.88671875" style="254"/>
  </cols>
  <sheetData>
    <row r="2" spans="2:47" x14ac:dyDescent="0.25">
      <c r="G2" s="55" t="s">
        <v>1674</v>
      </c>
      <c r="H2" s="55"/>
      <c r="I2" s="55"/>
      <c r="J2" s="55"/>
      <c r="K2" s="55"/>
      <c r="L2" s="55"/>
      <c r="M2" s="55"/>
      <c r="N2" s="55"/>
      <c r="AT2" s="443"/>
      <c r="AU2" s="443"/>
    </row>
    <row r="3" spans="2:47" x14ac:dyDescent="0.25">
      <c r="B3" s="111"/>
      <c r="C3" s="111"/>
      <c r="D3" s="111"/>
      <c r="E3" s="111"/>
      <c r="G3" s="55"/>
      <c r="H3" s="55"/>
      <c r="I3" s="55"/>
      <c r="J3" s="55"/>
      <c r="K3" s="55"/>
      <c r="L3" s="55"/>
      <c r="M3" s="55"/>
      <c r="N3" s="55"/>
      <c r="AT3" s="443"/>
      <c r="AU3" s="443"/>
    </row>
    <row r="4" spans="2:47" x14ac:dyDescent="0.25">
      <c r="B4" s="762" t="s">
        <v>79</v>
      </c>
      <c r="C4" s="761"/>
      <c r="D4" s="761"/>
      <c r="E4" s="761"/>
      <c r="G4" s="55"/>
      <c r="H4" s="55"/>
      <c r="I4" s="55"/>
      <c r="J4" s="55"/>
      <c r="K4" s="55"/>
      <c r="L4" s="55"/>
      <c r="M4" s="55"/>
      <c r="N4" s="55"/>
      <c r="AT4" s="443"/>
      <c r="AU4" s="443"/>
    </row>
    <row r="5" spans="2:47" x14ac:dyDescent="0.25">
      <c r="B5" s="111"/>
      <c r="C5" s="111"/>
      <c r="D5" s="111"/>
      <c r="E5" s="111"/>
      <c r="G5" s="55"/>
      <c r="H5" s="55"/>
      <c r="I5" s="55"/>
      <c r="J5" s="55"/>
      <c r="K5" s="55"/>
      <c r="L5" s="55"/>
      <c r="M5" s="55"/>
      <c r="N5" s="55"/>
      <c r="AT5" s="443"/>
      <c r="AU5" s="443"/>
    </row>
    <row r="6" spans="2:47" x14ac:dyDescent="0.25">
      <c r="B6" s="762" t="s">
        <v>87</v>
      </c>
      <c r="C6" s="761"/>
      <c r="D6" s="761"/>
      <c r="E6" s="761"/>
      <c r="G6" s="55"/>
      <c r="H6" s="55"/>
      <c r="I6" s="55"/>
      <c r="J6" s="55"/>
      <c r="K6" s="55"/>
      <c r="L6" s="55"/>
      <c r="M6" s="55"/>
      <c r="N6" s="55"/>
      <c r="AT6" s="443"/>
      <c r="AU6" s="443"/>
    </row>
    <row r="7" spans="2:47" ht="15" customHeight="1" x14ac:dyDescent="0.25">
      <c r="B7" s="111"/>
      <c r="C7" s="111"/>
      <c r="D7" s="111"/>
      <c r="E7" s="111"/>
      <c r="G7" s="996" t="s">
        <v>1774</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c r="AI7" s="792"/>
      <c r="AJ7" s="792"/>
      <c r="AK7" s="792"/>
      <c r="AL7" s="792"/>
      <c r="AM7" s="792"/>
      <c r="AN7" s="792"/>
      <c r="AO7" s="792"/>
      <c r="AP7" s="792"/>
      <c r="AQ7" s="792"/>
      <c r="AR7" s="792"/>
      <c r="AS7" s="58"/>
      <c r="AT7" s="443"/>
      <c r="AU7" s="443"/>
    </row>
    <row r="8" spans="2:47" x14ac:dyDescent="0.25">
      <c r="B8" s="762" t="s">
        <v>94</v>
      </c>
      <c r="C8" s="761"/>
      <c r="D8" s="761"/>
      <c r="E8" s="761"/>
      <c r="G8" s="55"/>
      <c r="H8" s="55"/>
      <c r="I8" s="55"/>
      <c r="J8" s="55"/>
      <c r="K8" s="55"/>
      <c r="L8" s="55"/>
      <c r="M8" s="55"/>
      <c r="N8" s="55"/>
      <c r="AT8" s="443"/>
      <c r="AU8" s="443"/>
    </row>
    <row r="9" spans="2:47" x14ac:dyDescent="0.25">
      <c r="B9" s="111"/>
      <c r="C9" s="111"/>
      <c r="D9" s="111"/>
      <c r="E9" s="111"/>
      <c r="G9" s="999" t="str">
        <f>"Rincian "&amp;'F-4-1'!H18&amp;" "&amp;'F-4-1'!M22</f>
        <v>Rincian Penghasilan Luar Usaha Lainnya Berdasarkan pemeriksaan langsung terhadap bukti pendukung</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c r="AU9" s="443"/>
    </row>
    <row r="10" spans="2:47" x14ac:dyDescent="0.25">
      <c r="B10" s="762" t="s">
        <v>101</v>
      </c>
      <c r="C10" s="761"/>
      <c r="D10" s="761"/>
      <c r="E10" s="761"/>
      <c r="G10" s="1001"/>
      <c r="H10" s="792"/>
      <c r="I10" s="792"/>
      <c r="J10" s="792"/>
      <c r="K10" s="792"/>
      <c r="L10" s="792"/>
      <c r="M10" s="792"/>
      <c r="N10" s="792"/>
      <c r="O10" s="792"/>
      <c r="P10" s="792"/>
      <c r="Q10" s="792"/>
      <c r="R10" s="792"/>
      <c r="S10" s="792"/>
      <c r="T10" s="792"/>
      <c r="U10" s="792"/>
      <c r="V10" s="792"/>
      <c r="W10" s="792"/>
      <c r="X10" s="792"/>
      <c r="Y10" s="792"/>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c r="AU10" s="443"/>
    </row>
    <row r="11" spans="2:47"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c r="AU11" s="443"/>
    </row>
    <row r="12" spans="2:47" x14ac:dyDescent="0.25">
      <c r="B12" s="762" t="s">
        <v>106</v>
      </c>
      <c r="C12" s="761"/>
      <c r="D12" s="761"/>
      <c r="E12" s="761"/>
      <c r="AT12" s="443"/>
      <c r="AU12" s="443"/>
    </row>
    <row r="13" spans="2:47" x14ac:dyDescent="0.25">
      <c r="B13" s="962" t="str">
        <f>HYPERLINK("#'"&amp;'EWS DIRECTORY'!$J$243&amp;"'!A1",'EWS DIRECTORY'!$J$243)</f>
        <v>F-4</v>
      </c>
      <c r="C13" s="761"/>
      <c r="D13" s="761"/>
      <c r="E13" s="761"/>
      <c r="G13" s="55" t="s">
        <v>1680</v>
      </c>
      <c r="H13" s="55"/>
      <c r="AT13" s="443"/>
      <c r="AU13" s="443"/>
    </row>
    <row r="14" spans="2:47" x14ac:dyDescent="0.25">
      <c r="B14" s="931" t="str">
        <f>HYPERLINK("#'"&amp;'EWS DIRECTORY'!$J$244&amp;"'!A1",'EWS DIRECTORY'!$J$244)</f>
        <v>F-4-1</v>
      </c>
      <c r="C14" s="761"/>
      <c r="D14" s="761"/>
      <c r="E14" s="761"/>
      <c r="G14" s="55"/>
      <c r="H14" s="55"/>
      <c r="AT14" s="443"/>
      <c r="AU14" s="443"/>
    </row>
    <row r="15" spans="2:47" x14ac:dyDescent="0.25">
      <c r="B15" s="929" t="str">
        <f>HYPERLINK("#'"&amp;'EWS DIRECTORY'!$J$245&amp;"'!A1",'EWS DIRECTORY'!$J$245)</f>
        <v>F-4-1-1</v>
      </c>
      <c r="C15" s="761"/>
      <c r="D15" s="761"/>
      <c r="E15" s="761"/>
      <c r="G15" s="55"/>
      <c r="H15" s="55"/>
      <c r="AT15" s="443"/>
      <c r="AU15" s="443"/>
    </row>
    <row r="16" spans="2:47" x14ac:dyDescent="0.25">
      <c r="B16" s="929" t="str">
        <f>HYPERLINK("#'"&amp;'EWS DIRECTORY'!$J$246&amp;"'!A1",'EWS DIRECTORY'!$J$246)</f>
        <v>F-4-1-2</v>
      </c>
      <c r="C16" s="761"/>
      <c r="D16" s="761"/>
      <c r="E16" s="761"/>
      <c r="G16" s="55"/>
      <c r="H16" s="55"/>
      <c r="AT16" s="443"/>
      <c r="AU16" s="443"/>
    </row>
    <row r="17" spans="1:50" x14ac:dyDescent="0.25">
      <c r="B17" s="927" t="str">
        <f>HYPERLINK("#'"&amp;'EWS DIRECTORY'!$J$247&amp;"'!A1",'EWS DIRECTORY'!$J$247)</f>
        <v>F-4-1-3</v>
      </c>
      <c r="C17" s="761"/>
      <c r="D17" s="761"/>
      <c r="E17" s="761"/>
      <c r="G17" s="55" t="s">
        <v>1681</v>
      </c>
      <c r="H17" s="55"/>
      <c r="I17" s="55"/>
      <c r="AT17" s="443"/>
      <c r="AU17" s="443"/>
    </row>
    <row r="18" spans="1:50" x14ac:dyDescent="0.25">
      <c r="B18" s="929" t="str">
        <f>HYPERLINK("#'"&amp;'EWS DIRECTORY'!$J$248&amp;"'!A1",'EWS DIRECTORY'!$J$248)</f>
        <v>F-4-1-4</v>
      </c>
      <c r="C18" s="761"/>
      <c r="D18" s="761"/>
      <c r="E18" s="761"/>
      <c r="G18" s="55" t="s">
        <v>1744</v>
      </c>
      <c r="H18" s="55"/>
      <c r="I18" s="55" t="s">
        <v>1744</v>
      </c>
      <c r="AT18" s="443"/>
      <c r="AU18" s="443"/>
    </row>
    <row r="19" spans="1:50" x14ac:dyDescent="0.25">
      <c r="B19" s="929" t="str">
        <f>HYPERLINK("#'"&amp;'EWS DIRECTORY'!$J$249&amp;"'!A1",'EWS DIRECTORY'!$J$249)</f>
        <v>F-4-1-5</v>
      </c>
      <c r="C19" s="761"/>
      <c r="D19" s="761"/>
      <c r="E19" s="761"/>
      <c r="AT19" s="443"/>
      <c r="AU19" s="443"/>
    </row>
    <row r="20" spans="1:50" s="271" customFormat="1" x14ac:dyDescent="0.25">
      <c r="A20" s="110"/>
      <c r="B20" s="929" t="str">
        <f>HYPERLINK("#'"&amp;'EWS DIRECTORY'!$J$250&amp;"'!A1",'EWS DIRECTORY'!$J$250)</f>
        <v>F-4-1-6</v>
      </c>
      <c r="C20" s="896"/>
      <c r="D20" s="896"/>
      <c r="E20" s="896"/>
      <c r="F20" s="110"/>
      <c r="G20" s="55" t="s">
        <v>1851</v>
      </c>
      <c r="AT20" s="443"/>
      <c r="AU20" s="443"/>
    </row>
    <row r="21" spans="1:50" x14ac:dyDescent="0.25">
      <c r="G21" s="55"/>
      <c r="AT21" s="443"/>
      <c r="AU21" s="443"/>
    </row>
    <row r="22" spans="1:50" ht="15" customHeight="1" x14ac:dyDescent="0.25">
      <c r="G22" s="55"/>
      <c r="H22" s="990" t="s">
        <v>1445</v>
      </c>
      <c r="I22" s="790"/>
      <c r="J22" s="990" t="s">
        <v>1478</v>
      </c>
      <c r="K22" s="789"/>
      <c r="L22" s="789"/>
      <c r="M22" s="790"/>
      <c r="N22" s="994" t="s">
        <v>1792</v>
      </c>
      <c r="O22" s="764"/>
      <c r="P22" s="764"/>
      <c r="Q22" s="764"/>
      <c r="R22" s="764"/>
      <c r="S22" s="764"/>
      <c r="T22" s="764"/>
      <c r="U22" s="764"/>
      <c r="V22" s="764"/>
      <c r="W22" s="764"/>
      <c r="X22" s="764"/>
      <c r="Y22" s="764"/>
      <c r="Z22" s="765"/>
      <c r="AA22" s="994" t="s">
        <v>1793</v>
      </c>
      <c r="AB22" s="764"/>
      <c r="AC22" s="764"/>
      <c r="AD22" s="764"/>
      <c r="AE22" s="764"/>
      <c r="AF22" s="764"/>
      <c r="AG22" s="764"/>
      <c r="AH22" s="764"/>
      <c r="AI22" s="764"/>
      <c r="AJ22" s="764"/>
      <c r="AK22" s="764"/>
      <c r="AL22" s="764"/>
      <c r="AM22" s="764"/>
      <c r="AN22" s="764"/>
      <c r="AO22" s="764"/>
      <c r="AP22" s="764"/>
      <c r="AQ22" s="764"/>
      <c r="AR22" s="764"/>
      <c r="AS22" s="765"/>
      <c r="AT22" s="990" t="s">
        <v>1481</v>
      </c>
      <c r="AU22" s="789"/>
      <c r="AV22" s="789"/>
      <c r="AW22" s="789"/>
      <c r="AX22" s="790"/>
    </row>
    <row r="23" spans="1:50" x14ac:dyDescent="0.25">
      <c r="G23" s="55"/>
      <c r="H23" s="806"/>
      <c r="I23" s="807"/>
      <c r="J23" s="806"/>
      <c r="K23" s="794"/>
      <c r="L23" s="794"/>
      <c r="M23" s="807"/>
      <c r="N23" s="978" t="s">
        <v>796</v>
      </c>
      <c r="O23" s="764"/>
      <c r="P23" s="764"/>
      <c r="Q23" s="764"/>
      <c r="R23" s="764"/>
      <c r="S23" s="764"/>
      <c r="T23" s="765"/>
      <c r="U23" s="978" t="s">
        <v>1401</v>
      </c>
      <c r="V23" s="764"/>
      <c r="W23" s="764"/>
      <c r="X23" s="764"/>
      <c r="Y23" s="764"/>
      <c r="Z23" s="765"/>
      <c r="AA23" s="978" t="s">
        <v>796</v>
      </c>
      <c r="AB23" s="764"/>
      <c r="AC23" s="764"/>
      <c r="AD23" s="764"/>
      <c r="AE23" s="764"/>
      <c r="AF23" s="765"/>
      <c r="AG23" s="978" t="s">
        <v>1794</v>
      </c>
      <c r="AH23" s="764"/>
      <c r="AI23" s="764"/>
      <c r="AJ23" s="764"/>
      <c r="AK23" s="764"/>
      <c r="AL23" s="764"/>
      <c r="AM23" s="765"/>
      <c r="AN23" s="978" t="s">
        <v>1510</v>
      </c>
      <c r="AO23" s="764"/>
      <c r="AP23" s="764"/>
      <c r="AQ23" s="764"/>
      <c r="AR23" s="764"/>
      <c r="AS23" s="765"/>
      <c r="AT23" s="806"/>
      <c r="AU23" s="794"/>
      <c r="AV23" s="794"/>
      <c r="AW23" s="794"/>
      <c r="AX23" s="807"/>
    </row>
    <row r="24" spans="1:50" x14ac:dyDescent="0.25">
      <c r="H24" s="980"/>
      <c r="I24" s="765"/>
      <c r="J24" s="979"/>
      <c r="K24" s="764"/>
      <c r="L24" s="764"/>
      <c r="M24" s="765"/>
      <c r="N24" s="980"/>
      <c r="O24" s="764"/>
      <c r="P24" s="764"/>
      <c r="Q24" s="764"/>
      <c r="R24" s="764"/>
      <c r="S24" s="764"/>
      <c r="T24" s="765"/>
      <c r="U24" s="977"/>
      <c r="V24" s="764"/>
      <c r="W24" s="764"/>
      <c r="X24" s="764"/>
      <c r="Y24" s="764"/>
      <c r="Z24" s="765"/>
      <c r="AA24" s="980"/>
      <c r="AB24" s="764"/>
      <c r="AC24" s="764"/>
      <c r="AD24" s="764"/>
      <c r="AE24" s="764"/>
      <c r="AF24" s="765"/>
      <c r="AG24" s="980"/>
      <c r="AH24" s="764"/>
      <c r="AI24" s="764"/>
      <c r="AJ24" s="764"/>
      <c r="AK24" s="764"/>
      <c r="AL24" s="764"/>
      <c r="AM24" s="765"/>
      <c r="AN24" s="979"/>
      <c r="AO24" s="764"/>
      <c r="AP24" s="764"/>
      <c r="AQ24" s="764"/>
      <c r="AR24" s="764"/>
      <c r="AS24" s="765"/>
      <c r="AT24" s="1063"/>
      <c r="AU24" s="764"/>
      <c r="AV24" s="764"/>
      <c r="AW24" s="764"/>
      <c r="AX24" s="765"/>
    </row>
    <row r="25" spans="1:50" x14ac:dyDescent="0.25">
      <c r="H25" s="980"/>
      <c r="I25" s="765"/>
      <c r="J25" s="979"/>
      <c r="K25" s="764"/>
      <c r="L25" s="764"/>
      <c r="M25" s="765"/>
      <c r="N25" s="980"/>
      <c r="O25" s="764"/>
      <c r="P25" s="764"/>
      <c r="Q25" s="764"/>
      <c r="R25" s="764"/>
      <c r="S25" s="764"/>
      <c r="T25" s="765"/>
      <c r="U25" s="977"/>
      <c r="V25" s="764"/>
      <c r="W25" s="764"/>
      <c r="X25" s="764"/>
      <c r="Y25" s="764"/>
      <c r="Z25" s="765"/>
      <c r="AA25" s="980"/>
      <c r="AB25" s="764"/>
      <c r="AC25" s="764"/>
      <c r="AD25" s="764"/>
      <c r="AE25" s="764"/>
      <c r="AF25" s="765"/>
      <c r="AG25" s="980"/>
      <c r="AH25" s="764"/>
      <c r="AI25" s="764"/>
      <c r="AJ25" s="764"/>
      <c r="AK25" s="764"/>
      <c r="AL25" s="764"/>
      <c r="AM25" s="765"/>
      <c r="AN25" s="979"/>
      <c r="AO25" s="764"/>
      <c r="AP25" s="764"/>
      <c r="AQ25" s="764"/>
      <c r="AR25" s="764"/>
      <c r="AS25" s="765"/>
      <c r="AT25" s="1063"/>
      <c r="AU25" s="764"/>
      <c r="AV25" s="764"/>
      <c r="AW25" s="764"/>
      <c r="AX25" s="765"/>
    </row>
    <row r="26" spans="1:50" x14ac:dyDescent="0.25">
      <c r="H26" s="980"/>
      <c r="I26" s="765"/>
      <c r="J26" s="979"/>
      <c r="K26" s="764"/>
      <c r="L26" s="764"/>
      <c r="M26" s="765"/>
      <c r="N26" s="980"/>
      <c r="O26" s="764"/>
      <c r="P26" s="764"/>
      <c r="Q26" s="764"/>
      <c r="R26" s="764"/>
      <c r="S26" s="764"/>
      <c r="T26" s="765"/>
      <c r="U26" s="977"/>
      <c r="V26" s="764"/>
      <c r="W26" s="764"/>
      <c r="X26" s="764"/>
      <c r="Y26" s="764"/>
      <c r="Z26" s="765"/>
      <c r="AA26" s="980"/>
      <c r="AB26" s="764"/>
      <c r="AC26" s="764"/>
      <c r="AD26" s="764"/>
      <c r="AE26" s="764"/>
      <c r="AF26" s="765"/>
      <c r="AG26" s="980"/>
      <c r="AH26" s="764"/>
      <c r="AI26" s="764"/>
      <c r="AJ26" s="764"/>
      <c r="AK26" s="764"/>
      <c r="AL26" s="764"/>
      <c r="AM26" s="765"/>
      <c r="AN26" s="979"/>
      <c r="AO26" s="764"/>
      <c r="AP26" s="764"/>
      <c r="AQ26" s="764"/>
      <c r="AR26" s="764"/>
      <c r="AS26" s="765"/>
      <c r="AT26" s="1063"/>
      <c r="AU26" s="764"/>
      <c r="AV26" s="764"/>
      <c r="AW26" s="764"/>
      <c r="AX26" s="765"/>
    </row>
    <row r="27" spans="1:50" x14ac:dyDescent="0.25">
      <c r="H27" s="980"/>
      <c r="I27" s="765"/>
      <c r="J27" s="979"/>
      <c r="K27" s="764"/>
      <c r="L27" s="764"/>
      <c r="M27" s="765"/>
      <c r="N27" s="980"/>
      <c r="O27" s="764"/>
      <c r="P27" s="764"/>
      <c r="Q27" s="764"/>
      <c r="R27" s="764"/>
      <c r="S27" s="764"/>
      <c r="T27" s="765"/>
      <c r="U27" s="977"/>
      <c r="V27" s="764"/>
      <c r="W27" s="764"/>
      <c r="X27" s="764"/>
      <c r="Y27" s="764"/>
      <c r="Z27" s="765"/>
      <c r="AA27" s="980"/>
      <c r="AB27" s="764"/>
      <c r="AC27" s="764"/>
      <c r="AD27" s="764"/>
      <c r="AE27" s="764"/>
      <c r="AF27" s="765"/>
      <c r="AG27" s="980"/>
      <c r="AH27" s="764"/>
      <c r="AI27" s="764"/>
      <c r="AJ27" s="764"/>
      <c r="AK27" s="764"/>
      <c r="AL27" s="764"/>
      <c r="AM27" s="765"/>
      <c r="AN27" s="979"/>
      <c r="AO27" s="764"/>
      <c r="AP27" s="764"/>
      <c r="AQ27" s="764"/>
      <c r="AR27" s="764"/>
      <c r="AS27" s="765"/>
      <c r="AT27" s="1063"/>
      <c r="AU27" s="764"/>
      <c r="AV27" s="764"/>
      <c r="AW27" s="764"/>
      <c r="AX27" s="765"/>
    </row>
    <row r="28" spans="1:50" x14ac:dyDescent="0.25">
      <c r="B28" s="760"/>
      <c r="C28" s="761"/>
      <c r="D28" s="761"/>
      <c r="E28" s="761"/>
      <c r="H28" s="980"/>
      <c r="I28" s="765"/>
      <c r="J28" s="979"/>
      <c r="K28" s="764"/>
      <c r="L28" s="764"/>
      <c r="M28" s="765"/>
      <c r="N28" s="980"/>
      <c r="O28" s="764"/>
      <c r="P28" s="764"/>
      <c r="Q28" s="764"/>
      <c r="R28" s="764"/>
      <c r="S28" s="764"/>
      <c r="T28" s="765"/>
      <c r="U28" s="977"/>
      <c r="V28" s="764"/>
      <c r="W28" s="764"/>
      <c r="X28" s="764"/>
      <c r="Y28" s="764"/>
      <c r="Z28" s="765"/>
      <c r="AA28" s="980"/>
      <c r="AB28" s="764"/>
      <c r="AC28" s="764"/>
      <c r="AD28" s="764"/>
      <c r="AE28" s="764"/>
      <c r="AF28" s="765"/>
      <c r="AG28" s="980"/>
      <c r="AH28" s="764"/>
      <c r="AI28" s="764"/>
      <c r="AJ28" s="764"/>
      <c r="AK28" s="764"/>
      <c r="AL28" s="764"/>
      <c r="AM28" s="765"/>
      <c r="AN28" s="979"/>
      <c r="AO28" s="764"/>
      <c r="AP28" s="764"/>
      <c r="AQ28" s="764"/>
      <c r="AR28" s="764"/>
      <c r="AS28" s="765"/>
      <c r="AT28" s="1063"/>
      <c r="AU28" s="764"/>
      <c r="AV28" s="764"/>
      <c r="AW28" s="764"/>
      <c r="AX28" s="765"/>
    </row>
    <row r="29" spans="1:50" x14ac:dyDescent="0.25">
      <c r="H29" s="980"/>
      <c r="I29" s="765"/>
      <c r="J29" s="979"/>
      <c r="K29" s="764"/>
      <c r="L29" s="764"/>
      <c r="M29" s="765"/>
      <c r="N29" s="980"/>
      <c r="O29" s="764"/>
      <c r="P29" s="764"/>
      <c r="Q29" s="764"/>
      <c r="R29" s="764"/>
      <c r="S29" s="764"/>
      <c r="T29" s="765"/>
      <c r="U29" s="977"/>
      <c r="V29" s="764"/>
      <c r="W29" s="764"/>
      <c r="X29" s="764"/>
      <c r="Y29" s="764"/>
      <c r="Z29" s="765"/>
      <c r="AA29" s="980"/>
      <c r="AB29" s="764"/>
      <c r="AC29" s="764"/>
      <c r="AD29" s="764"/>
      <c r="AE29" s="764"/>
      <c r="AF29" s="765"/>
      <c r="AG29" s="980"/>
      <c r="AH29" s="764"/>
      <c r="AI29" s="764"/>
      <c r="AJ29" s="764"/>
      <c r="AK29" s="764"/>
      <c r="AL29" s="764"/>
      <c r="AM29" s="765"/>
      <c r="AN29" s="983"/>
      <c r="AO29" s="764"/>
      <c r="AP29" s="764"/>
      <c r="AQ29" s="764"/>
      <c r="AR29" s="764"/>
      <c r="AS29" s="765"/>
      <c r="AT29" s="1063"/>
      <c r="AU29" s="764"/>
      <c r="AV29" s="764"/>
      <c r="AW29" s="764"/>
      <c r="AX29" s="765"/>
    </row>
    <row r="30" spans="1:50" x14ac:dyDescent="0.25">
      <c r="B30" s="760"/>
      <c r="C30" s="761"/>
      <c r="D30" s="761"/>
      <c r="E30" s="761"/>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1:50" ht="1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1:50" x14ac:dyDescent="0.25">
      <c r="B32" s="760"/>
      <c r="C32" s="761"/>
      <c r="D32" s="761"/>
      <c r="E32" s="761"/>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2:50"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2:50" ht="15" customHeight="1" x14ac:dyDescent="0.25">
      <c r="B34" s="760"/>
      <c r="C34" s="761"/>
      <c r="D34" s="761"/>
      <c r="E34" s="761"/>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2:50" x14ac:dyDescent="0.25">
      <c r="B36" s="760"/>
      <c r="C36" s="761"/>
      <c r="D36" s="761"/>
      <c r="E36" s="761"/>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2:50" ht="14.4"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2:50" ht="14.4"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2:50" ht="14.4" customHeight="1" x14ac:dyDescent="0.25">
      <c r="G39" s="223"/>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2:50" x14ac:dyDescent="0.25">
      <c r="G40" s="223"/>
      <c r="H40" s="993"/>
      <c r="I40" s="765"/>
      <c r="J40" s="993"/>
      <c r="K40" s="764"/>
      <c r="L40" s="764"/>
      <c r="M40" s="765"/>
      <c r="N40" s="993"/>
      <c r="O40" s="764"/>
      <c r="P40" s="764"/>
      <c r="Q40" s="764"/>
      <c r="R40" s="764"/>
      <c r="S40" s="764"/>
      <c r="T40" s="765"/>
      <c r="U40" s="986"/>
      <c r="V40" s="764"/>
      <c r="W40" s="764"/>
      <c r="X40" s="764"/>
      <c r="Y40" s="764"/>
      <c r="Z40" s="765"/>
      <c r="AA40" s="993"/>
      <c r="AB40" s="764"/>
      <c r="AC40" s="764"/>
      <c r="AD40" s="764"/>
      <c r="AE40" s="764"/>
      <c r="AF40" s="765"/>
      <c r="AG40" s="993"/>
      <c r="AH40" s="764"/>
      <c r="AI40" s="764"/>
      <c r="AJ40" s="764"/>
      <c r="AK40" s="764"/>
      <c r="AL40" s="764"/>
      <c r="AM40" s="765"/>
      <c r="AN40" s="995"/>
      <c r="AO40" s="764"/>
      <c r="AP40" s="764"/>
      <c r="AQ40" s="764"/>
      <c r="AR40" s="764"/>
      <c r="AS40" s="765"/>
      <c r="AT40" s="1065"/>
      <c r="AU40" s="764"/>
      <c r="AV40" s="764"/>
      <c r="AW40" s="764"/>
      <c r="AX40" s="765"/>
    </row>
    <row r="41" spans="2:50" x14ac:dyDescent="0.25">
      <c r="G41" s="223"/>
      <c r="H41" s="1092" t="s">
        <v>1770</v>
      </c>
      <c r="I41" s="764"/>
      <c r="J41" s="764"/>
      <c r="K41" s="764"/>
      <c r="L41" s="764"/>
      <c r="M41" s="764"/>
      <c r="N41" s="764"/>
      <c r="O41" s="764"/>
      <c r="P41" s="764"/>
      <c r="Q41" s="764"/>
      <c r="R41" s="764"/>
      <c r="S41" s="764"/>
      <c r="T41" s="764"/>
      <c r="U41" s="764"/>
      <c r="V41" s="764"/>
      <c r="W41" s="764"/>
      <c r="X41" s="764"/>
      <c r="Y41" s="764"/>
      <c r="Z41" s="764"/>
      <c r="AA41" s="764"/>
      <c r="AB41" s="764"/>
      <c r="AC41" s="764"/>
      <c r="AD41" s="764"/>
      <c r="AE41" s="764"/>
      <c r="AF41" s="764"/>
      <c r="AG41" s="764"/>
      <c r="AH41" s="764"/>
      <c r="AI41" s="764"/>
      <c r="AJ41" s="764"/>
      <c r="AK41" s="764"/>
      <c r="AL41" s="764"/>
      <c r="AM41" s="764"/>
      <c r="AN41" s="764"/>
      <c r="AO41" s="764"/>
      <c r="AP41" s="764"/>
      <c r="AQ41" s="764"/>
      <c r="AR41" s="764"/>
      <c r="AS41" s="765"/>
      <c r="AT41" s="1134">
        <f>SUM(AT24:AX40)</f>
        <v>0</v>
      </c>
      <c r="AU41" s="764"/>
      <c r="AV41" s="764"/>
      <c r="AW41" s="764"/>
      <c r="AX41" s="765"/>
    </row>
    <row r="42" spans="2:50" x14ac:dyDescent="0.25">
      <c r="G42" s="223"/>
      <c r="AS42" s="443"/>
      <c r="AT42" s="443"/>
    </row>
    <row r="43" spans="2:50" x14ac:dyDescent="0.25">
      <c r="G43" s="223"/>
      <c r="AS43" s="443"/>
      <c r="AT43" s="443"/>
      <c r="AU43" s="443"/>
    </row>
    <row r="44" spans="2:50" x14ac:dyDescent="0.25">
      <c r="H44" s="976" t="s">
        <v>1795</v>
      </c>
      <c r="I44" s="824"/>
      <c r="J44" s="824"/>
      <c r="K44" s="824"/>
      <c r="L44" s="824"/>
      <c r="M44" s="824"/>
      <c r="N44" s="824"/>
      <c r="O44" s="824"/>
      <c r="P44" s="824"/>
      <c r="Q44" s="824"/>
      <c r="R44" s="824"/>
      <c r="S44" s="824"/>
      <c r="T44" s="824"/>
      <c r="U44" s="824"/>
      <c r="V44" s="824"/>
      <c r="W44" s="824"/>
      <c r="X44" s="824"/>
      <c r="Y44" s="825"/>
      <c r="Z44" s="976" t="s">
        <v>1796</v>
      </c>
      <c r="AA44" s="824"/>
      <c r="AB44" s="824"/>
      <c r="AC44" s="824"/>
      <c r="AD44" s="824"/>
      <c r="AE44" s="824"/>
      <c r="AF44" s="824"/>
      <c r="AG44" s="824"/>
      <c r="AH44" s="824"/>
      <c r="AI44" s="824"/>
      <c r="AJ44" s="824"/>
      <c r="AK44" s="824"/>
      <c r="AL44" s="824"/>
      <c r="AM44" s="824"/>
      <c r="AN44" s="824"/>
      <c r="AO44" s="824"/>
      <c r="AP44" s="824"/>
      <c r="AQ44" s="825"/>
      <c r="AS44" s="443"/>
      <c r="AT44" s="443"/>
      <c r="AU44" s="443"/>
    </row>
    <row r="45" spans="2:50" x14ac:dyDescent="0.25">
      <c r="H45" s="257" t="s">
        <v>796</v>
      </c>
      <c r="I45" s="258"/>
      <c r="J45" s="258"/>
      <c r="K45" s="258"/>
      <c r="L45" s="258"/>
      <c r="M45" s="258"/>
      <c r="N45" s="258"/>
      <c r="O45" s="258"/>
      <c r="P45" s="258"/>
      <c r="Q45" s="259"/>
      <c r="R45" s="257" t="s">
        <v>1511</v>
      </c>
      <c r="S45" s="258"/>
      <c r="T45" s="258"/>
      <c r="U45" s="259"/>
      <c r="V45" s="257" t="s">
        <v>1510</v>
      </c>
      <c r="W45" s="258"/>
      <c r="X45" s="258"/>
      <c r="Y45" s="259"/>
      <c r="Z45" s="257" t="s">
        <v>796</v>
      </c>
      <c r="AA45" s="258"/>
      <c r="AB45" s="258"/>
      <c r="AC45" s="258"/>
      <c r="AD45" s="258"/>
      <c r="AE45" s="258"/>
      <c r="AF45" s="258"/>
      <c r="AG45" s="258"/>
      <c r="AH45" s="258"/>
      <c r="AI45" s="259"/>
      <c r="AJ45" s="257" t="s">
        <v>1511</v>
      </c>
      <c r="AK45" s="258"/>
      <c r="AL45" s="258"/>
      <c r="AM45" s="259"/>
      <c r="AN45" s="257" t="s">
        <v>1510</v>
      </c>
      <c r="AO45" s="258"/>
      <c r="AP45" s="258"/>
      <c r="AQ45" s="259"/>
      <c r="AS45" s="443"/>
      <c r="AT45" s="443"/>
      <c r="AU45" s="443"/>
    </row>
    <row r="46" spans="2:50" x14ac:dyDescent="0.25">
      <c r="H46" s="260"/>
      <c r="Q46" s="261"/>
      <c r="R46" s="260"/>
      <c r="U46" s="261"/>
      <c r="V46" s="260"/>
      <c r="Y46" s="261"/>
      <c r="Z46" s="260"/>
      <c r="AI46" s="261"/>
      <c r="AJ46" s="260"/>
      <c r="AM46" s="261"/>
      <c r="AN46" s="260"/>
      <c r="AQ46" s="261"/>
      <c r="AS46" s="443"/>
      <c r="AT46" s="443"/>
      <c r="AU46" s="443"/>
    </row>
    <row r="47" spans="2:50" x14ac:dyDescent="0.25">
      <c r="H47" s="260"/>
      <c r="Q47" s="261"/>
      <c r="R47" s="260"/>
      <c r="U47" s="261"/>
      <c r="V47" s="260"/>
      <c r="Y47" s="261"/>
      <c r="Z47" s="260"/>
      <c r="AI47" s="261"/>
      <c r="AJ47" s="260"/>
      <c r="AM47" s="261"/>
      <c r="AN47" s="260"/>
      <c r="AQ47" s="261"/>
      <c r="AS47" s="443"/>
      <c r="AT47" s="443"/>
      <c r="AU47" s="443"/>
    </row>
    <row r="48" spans="2:50" ht="15" customHeight="1" x14ac:dyDescent="0.25">
      <c r="H48" s="260"/>
      <c r="Q48" s="261"/>
      <c r="R48" s="260"/>
      <c r="U48" s="261"/>
      <c r="V48" s="260"/>
      <c r="Y48" s="261"/>
      <c r="Z48" s="260"/>
      <c r="AI48" s="261"/>
      <c r="AJ48" s="260"/>
      <c r="AM48" s="261"/>
      <c r="AN48" s="260"/>
      <c r="AQ48" s="261"/>
      <c r="AS48" s="443"/>
      <c r="AT48" s="443"/>
      <c r="AU48" s="443"/>
    </row>
    <row r="49" spans="8:47" x14ac:dyDescent="0.25">
      <c r="H49" s="260"/>
      <c r="Q49" s="261"/>
      <c r="R49" s="260"/>
      <c r="U49" s="261"/>
      <c r="V49" s="260"/>
      <c r="Y49" s="261"/>
      <c r="Z49" s="260"/>
      <c r="AI49" s="261"/>
      <c r="AJ49" s="260"/>
      <c r="AM49" s="261"/>
      <c r="AN49" s="260"/>
      <c r="AQ49" s="261"/>
      <c r="AS49" s="443"/>
      <c r="AT49" s="443"/>
      <c r="AU49" s="443"/>
    </row>
    <row r="50" spans="8:47" x14ac:dyDescent="0.25">
      <c r="H50" s="262"/>
      <c r="I50" s="263"/>
      <c r="J50" s="263"/>
      <c r="K50" s="263"/>
      <c r="L50" s="263"/>
      <c r="M50" s="263"/>
      <c r="N50" s="263"/>
      <c r="O50" s="263"/>
      <c r="P50" s="263"/>
      <c r="Q50" s="264"/>
      <c r="R50" s="262"/>
      <c r="S50" s="263"/>
      <c r="T50" s="263"/>
      <c r="U50" s="264"/>
      <c r="V50" s="262"/>
      <c r="W50" s="263"/>
      <c r="X50" s="263"/>
      <c r="Y50" s="264"/>
      <c r="Z50" s="262"/>
      <c r="AA50" s="263"/>
      <c r="AB50" s="263"/>
      <c r="AC50" s="263"/>
      <c r="AD50" s="263"/>
      <c r="AE50" s="263"/>
      <c r="AF50" s="263"/>
      <c r="AG50" s="263"/>
      <c r="AH50" s="263"/>
      <c r="AI50" s="264"/>
      <c r="AJ50" s="262"/>
      <c r="AK50" s="263"/>
      <c r="AL50" s="263"/>
      <c r="AM50" s="264"/>
      <c r="AN50" s="262"/>
      <c r="AO50" s="263"/>
      <c r="AP50" s="263"/>
      <c r="AQ50" s="264"/>
      <c r="AS50" s="443"/>
      <c r="AT50" s="443"/>
      <c r="AU50" s="443"/>
    </row>
    <row r="51" spans="8:47" x14ac:dyDescent="0.25">
      <c r="AM51" s="265" t="s">
        <v>1797</v>
      </c>
      <c r="AN51" s="131" t="str">
        <f>'F-4-1'!U22</f>
        <v>F-4-1-3</v>
      </c>
      <c r="AS51" s="443"/>
      <c r="AT51" s="443"/>
    </row>
    <row r="52" spans="8:47" x14ac:dyDescent="0.25">
      <c r="AS52" s="443"/>
      <c r="AT52" s="443"/>
    </row>
  </sheetData>
  <mergeCells count="170">
    <mergeCell ref="AG38:AM38"/>
    <mergeCell ref="J28:M28"/>
    <mergeCell ref="U29:Z29"/>
    <mergeCell ref="AT35:AX35"/>
    <mergeCell ref="U38:Z38"/>
    <mergeCell ref="AN29:AS29"/>
    <mergeCell ref="AA33:AF33"/>
    <mergeCell ref="H35:I35"/>
    <mergeCell ref="N31:T31"/>
    <mergeCell ref="AN32:AS32"/>
    <mergeCell ref="G9:Z11"/>
    <mergeCell ref="U25:Z25"/>
    <mergeCell ref="AA26:AF26"/>
    <mergeCell ref="N30:T30"/>
    <mergeCell ref="AN31:AS31"/>
    <mergeCell ref="AG33:AM33"/>
    <mergeCell ref="H37:I37"/>
    <mergeCell ref="J30:M30"/>
    <mergeCell ref="AN23:AS23"/>
    <mergeCell ref="N22:Z22"/>
    <mergeCell ref="J33:M33"/>
    <mergeCell ref="AA35:AF35"/>
    <mergeCell ref="N26:T26"/>
    <mergeCell ref="AN27:AS27"/>
    <mergeCell ref="AA31:AF31"/>
    <mergeCell ref="AG29:AM29"/>
    <mergeCell ref="AG40:AM40"/>
    <mergeCell ref="H27:I27"/>
    <mergeCell ref="U37:Z37"/>
    <mergeCell ref="AG30:AM30"/>
    <mergeCell ref="AG39:AM39"/>
    <mergeCell ref="AA34:AF34"/>
    <mergeCell ref="N27:T27"/>
    <mergeCell ref="AT31:AX31"/>
    <mergeCell ref="N40:T40"/>
    <mergeCell ref="AT38:AX38"/>
    <mergeCell ref="H36:I36"/>
    <mergeCell ref="J36:M36"/>
    <mergeCell ref="AN35:AS35"/>
    <mergeCell ref="AA36:AF36"/>
    <mergeCell ref="AT34:AX34"/>
    <mergeCell ref="AG31:AM31"/>
    <mergeCell ref="AA32:AF32"/>
    <mergeCell ref="N32:T32"/>
    <mergeCell ref="AG34:AM34"/>
    <mergeCell ref="J34:M34"/>
    <mergeCell ref="H28:I28"/>
    <mergeCell ref="J27:M27"/>
    <mergeCell ref="AA29:AF29"/>
    <mergeCell ref="N33:T33"/>
    <mergeCell ref="H44:Y44"/>
    <mergeCell ref="B28:E28"/>
    <mergeCell ref="J25:M25"/>
    <mergeCell ref="AA39:AF39"/>
    <mergeCell ref="H30:I30"/>
    <mergeCell ref="AN26:AS26"/>
    <mergeCell ref="AA30:AF30"/>
    <mergeCell ref="AT41:AX41"/>
    <mergeCell ref="H41:AS41"/>
    <mergeCell ref="U34:Z34"/>
    <mergeCell ref="AN30:AS30"/>
    <mergeCell ref="AG35:AM35"/>
    <mergeCell ref="U31:Z31"/>
    <mergeCell ref="H32:I32"/>
    <mergeCell ref="AN28:AS28"/>
    <mergeCell ref="U26:Z26"/>
    <mergeCell ref="AN37:AS37"/>
    <mergeCell ref="U35:Z35"/>
    <mergeCell ref="B32:E32"/>
    <mergeCell ref="H25:I25"/>
    <mergeCell ref="AA25:AF25"/>
    <mergeCell ref="AT40:AX40"/>
    <mergeCell ref="AG28:AM28"/>
    <mergeCell ref="AG37:AM37"/>
    <mergeCell ref="H40:I40"/>
    <mergeCell ref="AG24:AM24"/>
    <mergeCell ref="N36:T36"/>
    <mergeCell ref="U24:Z24"/>
    <mergeCell ref="U33:Z33"/>
    <mergeCell ref="AG26:AM26"/>
    <mergeCell ref="AT32:AX32"/>
    <mergeCell ref="J38:M38"/>
    <mergeCell ref="AT29:AX29"/>
    <mergeCell ref="AN39:AS39"/>
    <mergeCell ref="U40:Z40"/>
    <mergeCell ref="AN34:AS34"/>
    <mergeCell ref="AA38:AF38"/>
    <mergeCell ref="AG32:AM32"/>
    <mergeCell ref="AN36:AS36"/>
    <mergeCell ref="AA27:AF27"/>
    <mergeCell ref="AA40:AF40"/>
    <mergeCell ref="H38:I38"/>
    <mergeCell ref="U28:Z28"/>
    <mergeCell ref="AT27:AX27"/>
    <mergeCell ref="N24:T24"/>
    <mergeCell ref="H29:I29"/>
    <mergeCell ref="AT25:AX25"/>
    <mergeCell ref="AT37:AX37"/>
    <mergeCell ref="B4:E4"/>
    <mergeCell ref="J39:M39"/>
    <mergeCell ref="N35:T35"/>
    <mergeCell ref="AA22:AS22"/>
    <mergeCell ref="J29:M29"/>
    <mergeCell ref="N25:T25"/>
    <mergeCell ref="J37:M37"/>
    <mergeCell ref="B8:E8"/>
    <mergeCell ref="J22:M23"/>
    <mergeCell ref="H34:I34"/>
    <mergeCell ref="B6:E6"/>
    <mergeCell ref="N34:T34"/>
    <mergeCell ref="B15:E15"/>
    <mergeCell ref="H31:I31"/>
    <mergeCell ref="H22:I23"/>
    <mergeCell ref="AA23:AF23"/>
    <mergeCell ref="B30:E30"/>
    <mergeCell ref="G7:AR7"/>
    <mergeCell ref="AG25:AM25"/>
    <mergeCell ref="B18:E18"/>
    <mergeCell ref="U23:Z23"/>
    <mergeCell ref="AN25:AS25"/>
    <mergeCell ref="J31:M31"/>
    <mergeCell ref="U32:Z32"/>
    <mergeCell ref="B10:E10"/>
    <mergeCell ref="N38:T38"/>
    <mergeCell ref="H26:I26"/>
    <mergeCell ref="B20:E20"/>
    <mergeCell ref="AT26:AX26"/>
    <mergeCell ref="B12:E12"/>
    <mergeCell ref="B14:E14"/>
    <mergeCell ref="Z44:AQ44"/>
    <mergeCell ref="N37:T37"/>
    <mergeCell ref="AN38:AS38"/>
    <mergeCell ref="J40:M40"/>
    <mergeCell ref="N29:T29"/>
    <mergeCell ref="J24:M24"/>
    <mergeCell ref="AN40:AS40"/>
    <mergeCell ref="B17:E17"/>
    <mergeCell ref="AG36:AM36"/>
    <mergeCell ref="N23:T23"/>
    <mergeCell ref="AN24:AS24"/>
    <mergeCell ref="J26:M26"/>
    <mergeCell ref="AA28:AF28"/>
    <mergeCell ref="AN33:AS33"/>
    <mergeCell ref="J35:M35"/>
    <mergeCell ref="B19:E19"/>
    <mergeCell ref="B34:E34"/>
    <mergeCell ref="AT39:AX39"/>
    <mergeCell ref="AT36:AX36"/>
    <mergeCell ref="B13:E13"/>
    <mergeCell ref="N28:T28"/>
    <mergeCell ref="AG23:AM23"/>
    <mergeCell ref="B16:E16"/>
    <mergeCell ref="AT24:AX24"/>
    <mergeCell ref="AT30:AX30"/>
    <mergeCell ref="J32:M32"/>
    <mergeCell ref="AG27:AM27"/>
    <mergeCell ref="U30:Z30"/>
    <mergeCell ref="N39:T39"/>
    <mergeCell ref="H24:I24"/>
    <mergeCell ref="H33:I33"/>
    <mergeCell ref="U27:Z27"/>
    <mergeCell ref="U36:Z36"/>
    <mergeCell ref="AA37:AF37"/>
    <mergeCell ref="AA24:AF24"/>
    <mergeCell ref="AT28:AX28"/>
    <mergeCell ref="AT22:AX23"/>
    <mergeCell ref="B36:E36"/>
    <mergeCell ref="H39:I39"/>
    <mergeCell ref="AT33:AX33"/>
    <mergeCell ref="U39:Z39"/>
  </mergeCells>
  <hyperlinks>
    <hyperlink ref="B4" location="PANDUAN!A1" display="PANDUAN" xr:uid="{00000000-0004-0000-F700-000000000000}"/>
    <hyperlink ref="B6" location="'EWS DIRECTORY'!A1" display="EWS DIRECTORY" xr:uid="{00000000-0004-0000-F700-000001000000}"/>
    <hyperlink ref="B8" location="'DATA PEMICU'!A1" display="DATA PEMICU" xr:uid="{00000000-0004-0000-F700-000002000000}"/>
    <hyperlink ref="B10" location="'DATA PENGUJI'!A1" display="DATA PENGUJI" xr:uid="{00000000-0004-0000-F700-000003000000}"/>
    <hyperlink ref="B12" location="'MAIN LEVEL'!A1" display="MAIN LEVEL" xr:uid="{00000000-0004-0000-F700-000004000000}"/>
  </hyperlinks>
  <pageMargins left="0.51181102362204722" right="0.15748031496062989" top="0.55118110236220474" bottom="0.55118110236220474" header="0.31496062992125978" footer="0.31496062992125978"/>
  <pageSetup paperSize="9" scale="60" orientation="landscape"/>
  <headerFooter>
    <oddFooter>&amp;Rhalaman &amp;P dari &amp;N</oddFooter>
  </headerFooter>
</worksheet>
</file>

<file path=xl/worksheets/sheet2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800-000000000000}">
  <sheetPr codeName="Sheet450">
    <tabColor theme="4" tint="-0.249977111117893"/>
  </sheetPr>
  <dimension ref="A1:AT64"/>
  <sheetViews>
    <sheetView topLeftCell="B21" zoomScaleNormal="100" workbookViewId="0">
      <selection activeCell="AQ18" sqref="AQ18:AU18"/>
    </sheetView>
  </sheetViews>
  <sheetFormatPr defaultColWidth="3.88671875" defaultRowHeight="15" customHeight="1" x14ac:dyDescent="0.25"/>
  <cols>
    <col min="1" max="1" width="0" style="110" hidden="1"/>
    <col min="2" max="5" width="3.88671875" style="177" customWidth="1"/>
    <col min="6" max="6" width="3.88671875" style="110" customWidth="1"/>
    <col min="7" max="7" width="3.88671875" style="306" customWidth="1"/>
    <col min="8" max="16384" width="3.88671875" style="306"/>
  </cols>
  <sheetData>
    <row r="1" spans="2:46" ht="14.25" customHeight="1" x14ac:dyDescent="0.25">
      <c r="G1" s="110"/>
      <c r="H1" s="110"/>
      <c r="I1" s="110"/>
      <c r="J1" s="110"/>
      <c r="K1" s="110"/>
      <c r="L1" s="110"/>
      <c r="M1" s="110"/>
      <c r="N1" s="110"/>
      <c r="O1" s="110"/>
      <c r="P1" s="110"/>
      <c r="Q1" s="110"/>
      <c r="R1" s="110"/>
      <c r="S1" s="110"/>
      <c r="T1" s="110"/>
      <c r="U1" s="110"/>
      <c r="V1" s="110"/>
      <c r="W1" s="110"/>
      <c r="X1" s="110"/>
      <c r="Y1" s="110"/>
    </row>
    <row r="2" spans="2:46" ht="14.25" customHeight="1" x14ac:dyDescent="0.25">
      <c r="G2" s="55" t="s">
        <v>1674</v>
      </c>
      <c r="H2" s="55"/>
      <c r="I2" s="55"/>
      <c r="J2" s="55"/>
      <c r="K2" s="55"/>
      <c r="L2" s="55"/>
      <c r="M2" s="55"/>
      <c r="N2" s="55"/>
      <c r="AT2" s="443"/>
    </row>
    <row r="3" spans="2:46" ht="14.25" customHeight="1" x14ac:dyDescent="0.25">
      <c r="B3" s="111"/>
      <c r="C3" s="111"/>
      <c r="D3" s="111"/>
      <c r="E3" s="111"/>
      <c r="G3" s="55"/>
      <c r="H3" s="55"/>
      <c r="I3" s="55"/>
      <c r="J3" s="55"/>
      <c r="K3" s="55"/>
      <c r="L3" s="55"/>
      <c r="M3" s="55"/>
      <c r="N3" s="55"/>
      <c r="AT3" s="443"/>
    </row>
    <row r="4" spans="2:46" ht="14.25" customHeight="1" x14ac:dyDescent="0.25">
      <c r="B4" s="762" t="s">
        <v>79</v>
      </c>
      <c r="C4" s="761"/>
      <c r="D4" s="761"/>
      <c r="E4" s="761"/>
      <c r="G4" s="55"/>
      <c r="H4" s="55"/>
      <c r="I4" s="55"/>
      <c r="J4" s="55"/>
      <c r="K4" s="55"/>
      <c r="L4" s="55"/>
      <c r="M4" s="55"/>
      <c r="N4" s="55"/>
      <c r="AT4" s="443"/>
    </row>
    <row r="5" spans="2:46" ht="14.25" customHeight="1" x14ac:dyDescent="0.25">
      <c r="B5" s="111"/>
      <c r="C5" s="111"/>
      <c r="D5" s="111"/>
      <c r="E5" s="111"/>
      <c r="G5" s="55"/>
      <c r="H5" s="55"/>
      <c r="I5" s="55"/>
      <c r="J5" s="55"/>
      <c r="K5" s="55"/>
      <c r="L5" s="55"/>
      <c r="M5" s="55"/>
      <c r="N5" s="55"/>
      <c r="AT5" s="443"/>
    </row>
    <row r="6" spans="2:46" ht="14.25" customHeight="1" x14ac:dyDescent="0.25">
      <c r="B6" s="762" t="s">
        <v>87</v>
      </c>
      <c r="C6" s="761"/>
      <c r="D6" s="761"/>
      <c r="E6" s="761"/>
      <c r="G6" s="55"/>
      <c r="H6" s="55"/>
      <c r="I6" s="55"/>
      <c r="J6" s="55"/>
      <c r="K6" s="55"/>
      <c r="L6" s="55"/>
      <c r="M6" s="55"/>
      <c r="N6" s="55"/>
      <c r="AT6" s="443"/>
    </row>
    <row r="7" spans="2:46" ht="15" customHeight="1" x14ac:dyDescent="0.25">
      <c r="B7" s="111"/>
      <c r="C7" s="111"/>
      <c r="D7" s="111"/>
      <c r="E7" s="111"/>
      <c r="G7" s="996" t="s">
        <v>1774</v>
      </c>
      <c r="H7" s="1111"/>
      <c r="I7" s="1111"/>
      <c r="J7" s="1111"/>
      <c r="K7" s="1111"/>
      <c r="L7" s="1111"/>
      <c r="M7" s="1111"/>
      <c r="N7" s="1111"/>
      <c r="O7" s="1111"/>
      <c r="P7" s="1111"/>
      <c r="Q7" s="1111"/>
      <c r="R7" s="1111"/>
      <c r="S7" s="1111"/>
      <c r="T7" s="1111"/>
      <c r="U7" s="1111"/>
      <c r="V7" s="1111"/>
      <c r="W7" s="1111"/>
      <c r="X7" s="1111"/>
      <c r="Y7" s="1111"/>
      <c r="Z7" s="1111"/>
      <c r="AA7" s="1111"/>
      <c r="AB7" s="1111"/>
      <c r="AC7" s="1111"/>
      <c r="AD7" s="1111"/>
      <c r="AE7" s="1111"/>
      <c r="AF7" s="1111"/>
      <c r="AG7" s="1111"/>
      <c r="AH7" s="1111"/>
      <c r="AI7" s="1111"/>
      <c r="AJ7" s="1111"/>
      <c r="AK7" s="1111"/>
      <c r="AL7" s="1111"/>
      <c r="AM7" s="1111"/>
      <c r="AN7" s="1111"/>
      <c r="AO7" s="1111"/>
      <c r="AP7" s="1111"/>
      <c r="AQ7" s="1111"/>
      <c r="AR7" s="1111"/>
      <c r="AS7" s="58"/>
      <c r="AT7" s="443"/>
    </row>
    <row r="8" spans="2:46" ht="14.25" customHeight="1" x14ac:dyDescent="0.25">
      <c r="B8" s="762" t="s">
        <v>94</v>
      </c>
      <c r="C8" s="761"/>
      <c r="D8" s="761"/>
      <c r="E8" s="761"/>
      <c r="G8" s="55"/>
      <c r="H8" s="55"/>
      <c r="I8" s="55"/>
      <c r="J8" s="55"/>
      <c r="K8" s="55"/>
      <c r="L8" s="55"/>
      <c r="M8" s="55"/>
      <c r="N8" s="55"/>
      <c r="AT8" s="443"/>
    </row>
    <row r="9" spans="2:46" ht="14.25" customHeight="1" x14ac:dyDescent="0.25">
      <c r="B9" s="111"/>
      <c r="C9" s="111"/>
      <c r="D9" s="111"/>
      <c r="E9" s="111"/>
      <c r="G9" s="999" t="str">
        <f>"Rincian "&amp;'F-4-1'!H18&amp;" "&amp;'F-4-1'!M24</f>
        <v>Rincian Penghasilan Luar Usaha Lainnya Berdasarkan Analisis Kewajaran dan Kelaziman Usaha</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1111"/>
      <c r="I10" s="1111"/>
      <c r="J10" s="1111"/>
      <c r="K10" s="1111"/>
      <c r="L10" s="1111"/>
      <c r="M10" s="1111"/>
      <c r="N10" s="1111"/>
      <c r="O10" s="1111"/>
      <c r="P10" s="1111"/>
      <c r="Q10" s="1111"/>
      <c r="R10" s="1111"/>
      <c r="S10" s="1111"/>
      <c r="T10" s="1111"/>
      <c r="U10" s="1111"/>
      <c r="V10" s="1111"/>
      <c r="W10" s="1111"/>
      <c r="X10" s="1111"/>
      <c r="Y10" s="1111"/>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c r="AT12" s="443"/>
    </row>
    <row r="13" spans="2:46" ht="14.25" customHeight="1" x14ac:dyDescent="0.25">
      <c r="B13" s="962" t="str">
        <f>HYPERLINK("#'"&amp;'EWS DIRECTORY'!$J$243&amp;"'!A1",'EWS DIRECTORY'!$J$243)</f>
        <v>F-4</v>
      </c>
      <c r="C13" s="761"/>
      <c r="D13" s="761"/>
      <c r="E13" s="761"/>
      <c r="G13" s="55" t="s">
        <v>1680</v>
      </c>
      <c r="H13" s="55"/>
      <c r="I13" s="254"/>
      <c r="J13" s="254"/>
      <c r="K13" s="254"/>
      <c r="L13" s="254"/>
      <c r="M13" s="254"/>
      <c r="N13" s="254"/>
      <c r="AT13" s="443"/>
    </row>
    <row r="14" spans="2:46" ht="14.25" customHeight="1" x14ac:dyDescent="0.25">
      <c r="B14" s="931" t="str">
        <f>HYPERLINK("#'"&amp;'EWS DIRECTORY'!$J$244&amp;"'!A1",'EWS DIRECTORY'!$J$244)</f>
        <v>F-4-1</v>
      </c>
      <c r="C14" s="761"/>
      <c r="D14" s="761"/>
      <c r="E14" s="761"/>
      <c r="G14" s="55" t="s">
        <v>1891</v>
      </c>
      <c r="H14" s="55"/>
      <c r="I14" s="254"/>
      <c r="J14" s="254"/>
      <c r="K14" s="254"/>
      <c r="L14" s="254"/>
      <c r="M14" s="254"/>
      <c r="N14" s="254"/>
      <c r="AT14" s="443"/>
    </row>
    <row r="15" spans="2:46" ht="14.25" customHeight="1" x14ac:dyDescent="0.25">
      <c r="B15" s="929" t="str">
        <f>HYPERLINK("#'"&amp;'EWS DIRECTORY'!$J$245&amp;"'!A1",'EWS DIRECTORY'!$J$245)</f>
        <v>F-4-1-1</v>
      </c>
      <c r="C15" s="761"/>
      <c r="D15" s="761"/>
      <c r="E15" s="761"/>
      <c r="G15" s="55" t="s">
        <v>1892</v>
      </c>
      <c r="H15" s="55"/>
      <c r="I15" s="254"/>
      <c r="J15" s="254"/>
      <c r="K15" s="254"/>
      <c r="L15" s="254"/>
      <c r="M15" s="254"/>
      <c r="N15" s="254"/>
      <c r="AT15" s="443"/>
    </row>
    <row r="16" spans="2:46" ht="14.25" customHeight="1" x14ac:dyDescent="0.25">
      <c r="B16" s="929" t="str">
        <f>HYPERLINK("#'"&amp;'EWS DIRECTORY'!$J$246&amp;"'!A1",'EWS DIRECTORY'!$J$246)</f>
        <v>F-4-1-2</v>
      </c>
      <c r="C16" s="761"/>
      <c r="D16" s="761"/>
      <c r="E16" s="761"/>
      <c r="G16" s="55" t="s">
        <v>1893</v>
      </c>
      <c r="H16" s="55"/>
      <c r="I16" s="254"/>
      <c r="J16" s="254"/>
      <c r="K16" s="254"/>
      <c r="L16" s="254"/>
      <c r="M16" s="254"/>
      <c r="N16" s="254"/>
      <c r="AT16" s="443"/>
    </row>
    <row r="17" spans="2:46" ht="14.25" customHeight="1" x14ac:dyDescent="0.25">
      <c r="B17" s="929" t="str">
        <f>HYPERLINK("#'"&amp;'EWS DIRECTORY'!$J$247&amp;"'!A1",'EWS DIRECTORY'!$J$247)</f>
        <v>F-4-1-3</v>
      </c>
      <c r="C17" s="761"/>
      <c r="D17" s="761"/>
      <c r="E17" s="761"/>
      <c r="G17" s="55" t="s">
        <v>1681</v>
      </c>
      <c r="H17" s="55"/>
      <c r="I17" s="55"/>
      <c r="J17" s="254"/>
      <c r="K17" s="254"/>
      <c r="L17" s="254"/>
      <c r="M17" s="254"/>
      <c r="N17" s="254"/>
      <c r="AT17" s="443"/>
    </row>
    <row r="18" spans="2:46" ht="14.25" customHeight="1" x14ac:dyDescent="0.25">
      <c r="B18" s="927" t="str">
        <f>HYPERLINK("#'"&amp;'EWS DIRECTORY'!$J$248&amp;"'!A1",'EWS DIRECTORY'!$J$248)</f>
        <v>F-4-1-4</v>
      </c>
      <c r="C18" s="761"/>
      <c r="D18" s="761"/>
      <c r="E18" s="761"/>
      <c r="G18" s="55" t="s">
        <v>1744</v>
      </c>
      <c r="H18" s="55"/>
      <c r="I18" s="55" t="s">
        <v>1744</v>
      </c>
      <c r="J18" s="254"/>
      <c r="K18" s="254"/>
      <c r="L18" s="254"/>
      <c r="M18" s="254"/>
      <c r="N18" s="254"/>
      <c r="AT18" s="443"/>
    </row>
    <row r="19" spans="2:46" ht="14.25" customHeight="1" x14ac:dyDescent="0.25">
      <c r="B19" s="929" t="str">
        <f>HYPERLINK("#'"&amp;'EWS DIRECTORY'!$J$249&amp;"'!A1",'EWS DIRECTORY'!$J$249)</f>
        <v>F-4-1-5</v>
      </c>
      <c r="C19" s="761"/>
      <c r="D19" s="761"/>
      <c r="E19" s="761"/>
      <c r="AT19" s="443"/>
    </row>
    <row r="20" spans="2:46" ht="14.25" customHeight="1" x14ac:dyDescent="0.25">
      <c r="B20" s="929" t="str">
        <f>HYPERLINK("#'"&amp;'EWS DIRECTORY'!$J$250&amp;"'!A1",'EWS DIRECTORY'!$J$250)</f>
        <v>F-4-1-6</v>
      </c>
      <c r="C20" s="761"/>
      <c r="D20" s="761"/>
      <c r="E20" s="761"/>
      <c r="G20" s="55" t="s">
        <v>1851</v>
      </c>
      <c r="AT20" s="443"/>
    </row>
    <row r="21" spans="2:46" ht="14.25" customHeight="1" x14ac:dyDescent="0.25">
      <c r="G21" s="55"/>
      <c r="AT21" s="443"/>
    </row>
    <row r="22" spans="2:46" ht="13.8" x14ac:dyDescent="0.25">
      <c r="G22" s="55"/>
      <c r="H22" s="1082" t="s">
        <v>1445</v>
      </c>
      <c r="I22" s="765"/>
      <c r="J22" s="1109" t="s">
        <v>1894</v>
      </c>
      <c r="K22" s="764"/>
      <c r="L22" s="764"/>
      <c r="M22" s="764"/>
      <c r="N22" s="764"/>
      <c r="O22" s="764"/>
      <c r="P22" s="764"/>
      <c r="Q22" s="764"/>
      <c r="R22" s="764"/>
      <c r="S22" s="764"/>
      <c r="T22" s="764"/>
      <c r="U22" s="764"/>
      <c r="V22" s="764"/>
      <c r="W22" s="764"/>
      <c r="X22" s="765"/>
      <c r="Y22" s="1082" t="s">
        <v>1767</v>
      </c>
      <c r="Z22" s="765"/>
      <c r="AA22" s="1082" t="s">
        <v>1895</v>
      </c>
      <c r="AB22" s="764"/>
      <c r="AC22" s="764"/>
      <c r="AD22" s="764"/>
      <c r="AE22" s="764"/>
      <c r="AF22" s="764"/>
      <c r="AG22" s="764"/>
      <c r="AH22" s="764"/>
      <c r="AI22" s="764"/>
      <c r="AJ22" s="764"/>
      <c r="AK22" s="764"/>
      <c r="AL22" s="764"/>
      <c r="AM22" s="764"/>
      <c r="AN22" s="764"/>
      <c r="AO22" s="764"/>
      <c r="AP22" s="764"/>
      <c r="AQ22" s="764"/>
      <c r="AR22" s="764"/>
      <c r="AS22" s="764"/>
      <c r="AT22" s="765"/>
    </row>
    <row r="23" spans="2:46" ht="15" customHeight="1" x14ac:dyDescent="0.25">
      <c r="G23" s="55"/>
      <c r="H23" s="1104">
        <v>1</v>
      </c>
      <c r="I23" s="765"/>
      <c r="J23" s="1105" t="s">
        <v>1896</v>
      </c>
      <c r="K23" s="764"/>
      <c r="L23" s="764"/>
      <c r="M23" s="764"/>
      <c r="N23" s="764"/>
      <c r="O23" s="764"/>
      <c r="P23" s="764"/>
      <c r="Q23" s="764"/>
      <c r="R23" s="764"/>
      <c r="S23" s="764"/>
      <c r="T23" s="764"/>
      <c r="U23" s="764"/>
      <c r="V23" s="764"/>
      <c r="W23" s="764"/>
      <c r="X23" s="765"/>
      <c r="Y23" s="1009"/>
      <c r="Z23" s="765"/>
      <c r="AA23" s="1009"/>
      <c r="AB23" s="764"/>
      <c r="AC23" s="764"/>
      <c r="AD23" s="764"/>
      <c r="AE23" s="764"/>
      <c r="AF23" s="764"/>
      <c r="AG23" s="764"/>
      <c r="AH23" s="764"/>
      <c r="AI23" s="764"/>
      <c r="AJ23" s="764"/>
      <c r="AK23" s="764"/>
      <c r="AL23" s="764"/>
      <c r="AM23" s="764"/>
      <c r="AN23" s="764"/>
      <c r="AO23" s="764"/>
      <c r="AP23" s="764"/>
      <c r="AQ23" s="764"/>
      <c r="AR23" s="764"/>
      <c r="AS23" s="764"/>
      <c r="AT23" s="765"/>
    </row>
    <row r="24" spans="2:46" ht="15" customHeight="1" x14ac:dyDescent="0.25">
      <c r="H24" s="1104">
        <v>2</v>
      </c>
      <c r="I24" s="765"/>
      <c r="J24" s="1105" t="s">
        <v>1897</v>
      </c>
      <c r="K24" s="764"/>
      <c r="L24" s="764"/>
      <c r="M24" s="764"/>
      <c r="N24" s="764"/>
      <c r="O24" s="764"/>
      <c r="P24" s="764"/>
      <c r="Q24" s="764"/>
      <c r="R24" s="764"/>
      <c r="S24" s="764"/>
      <c r="T24" s="764"/>
      <c r="U24" s="764"/>
      <c r="V24" s="764"/>
      <c r="W24" s="764"/>
      <c r="X24" s="765"/>
      <c r="Y24" s="1009"/>
      <c r="Z24" s="765"/>
      <c r="AA24" s="1009"/>
      <c r="AB24" s="764"/>
      <c r="AC24" s="764"/>
      <c r="AD24" s="764"/>
      <c r="AE24" s="764"/>
      <c r="AF24" s="764"/>
      <c r="AG24" s="764"/>
      <c r="AH24" s="764"/>
      <c r="AI24" s="764"/>
      <c r="AJ24" s="764"/>
      <c r="AK24" s="764"/>
      <c r="AL24" s="764"/>
      <c r="AM24" s="764"/>
      <c r="AN24" s="764"/>
      <c r="AO24" s="764"/>
      <c r="AP24" s="764"/>
      <c r="AQ24" s="764"/>
      <c r="AR24" s="764"/>
      <c r="AS24" s="764"/>
      <c r="AT24" s="765"/>
    </row>
    <row r="25" spans="2:46" ht="15" customHeight="1" x14ac:dyDescent="0.25">
      <c r="H25" s="1104">
        <v>3</v>
      </c>
      <c r="I25" s="765"/>
      <c r="J25" s="1105" t="s">
        <v>1898</v>
      </c>
      <c r="K25" s="764"/>
      <c r="L25" s="764"/>
      <c r="M25" s="764"/>
      <c r="N25" s="764"/>
      <c r="O25" s="764"/>
      <c r="P25" s="764"/>
      <c r="Q25" s="764"/>
      <c r="R25" s="764"/>
      <c r="S25" s="764"/>
      <c r="T25" s="764"/>
      <c r="U25" s="764"/>
      <c r="V25" s="764"/>
      <c r="W25" s="764"/>
      <c r="X25" s="765"/>
      <c r="Y25" s="1009"/>
      <c r="Z25" s="765"/>
      <c r="AA25" s="1009"/>
      <c r="AB25" s="764"/>
      <c r="AC25" s="764"/>
      <c r="AD25" s="764"/>
      <c r="AE25" s="764"/>
      <c r="AF25" s="764"/>
      <c r="AG25" s="764"/>
      <c r="AH25" s="764"/>
      <c r="AI25" s="764"/>
      <c r="AJ25" s="764"/>
      <c r="AK25" s="764"/>
      <c r="AL25" s="764"/>
      <c r="AM25" s="764"/>
      <c r="AN25" s="764"/>
      <c r="AO25" s="764"/>
      <c r="AP25" s="764"/>
      <c r="AQ25" s="764"/>
      <c r="AR25" s="764"/>
      <c r="AS25" s="764"/>
      <c r="AT25" s="765"/>
    </row>
    <row r="26" spans="2:46" ht="15" customHeight="1" x14ac:dyDescent="0.25">
      <c r="H26" s="1104">
        <v>4</v>
      </c>
      <c r="I26" s="765"/>
      <c r="J26" s="1105" t="s">
        <v>1899</v>
      </c>
      <c r="K26" s="764"/>
      <c r="L26" s="764"/>
      <c r="M26" s="764"/>
      <c r="N26" s="764"/>
      <c r="O26" s="764"/>
      <c r="P26" s="764"/>
      <c r="Q26" s="764"/>
      <c r="R26" s="764"/>
      <c r="S26" s="764"/>
      <c r="T26" s="764"/>
      <c r="U26" s="764"/>
      <c r="V26" s="764"/>
      <c r="W26" s="764"/>
      <c r="X26" s="765"/>
      <c r="Y26" s="1009"/>
      <c r="Z26" s="765"/>
      <c r="AA26" s="1009"/>
      <c r="AB26" s="764"/>
      <c r="AC26" s="764"/>
      <c r="AD26" s="764"/>
      <c r="AE26" s="764"/>
      <c r="AF26" s="764"/>
      <c r="AG26" s="764"/>
      <c r="AH26" s="764"/>
      <c r="AI26" s="764"/>
      <c r="AJ26" s="764"/>
      <c r="AK26" s="764"/>
      <c r="AL26" s="764"/>
      <c r="AM26" s="764"/>
      <c r="AN26" s="764"/>
      <c r="AO26" s="764"/>
      <c r="AP26" s="764"/>
      <c r="AQ26" s="764"/>
      <c r="AR26" s="764"/>
      <c r="AS26" s="764"/>
      <c r="AT26" s="765"/>
    </row>
    <row r="27" spans="2:46" ht="15" customHeight="1" x14ac:dyDescent="0.25">
      <c r="H27" s="1104">
        <v>5</v>
      </c>
      <c r="I27" s="765"/>
      <c r="J27" s="1105" t="s">
        <v>1900</v>
      </c>
      <c r="K27" s="764"/>
      <c r="L27" s="764"/>
      <c r="M27" s="764"/>
      <c r="N27" s="764"/>
      <c r="O27" s="764"/>
      <c r="P27" s="764"/>
      <c r="Q27" s="764"/>
      <c r="R27" s="764"/>
      <c r="S27" s="764"/>
      <c r="T27" s="764"/>
      <c r="U27" s="764"/>
      <c r="V27" s="764"/>
      <c r="W27" s="764"/>
      <c r="X27" s="765"/>
      <c r="Y27" s="1009"/>
      <c r="Z27" s="765"/>
      <c r="AA27" s="1009"/>
      <c r="AB27" s="764"/>
      <c r="AC27" s="764"/>
      <c r="AD27" s="764"/>
      <c r="AE27" s="764"/>
      <c r="AF27" s="764"/>
      <c r="AG27" s="764"/>
      <c r="AH27" s="764"/>
      <c r="AI27" s="764"/>
      <c r="AJ27" s="764"/>
      <c r="AK27" s="764"/>
      <c r="AL27" s="764"/>
      <c r="AM27" s="764"/>
      <c r="AN27" s="764"/>
      <c r="AO27" s="764"/>
      <c r="AP27" s="764"/>
      <c r="AQ27" s="764"/>
      <c r="AR27" s="764"/>
      <c r="AS27" s="764"/>
      <c r="AT27" s="765"/>
    </row>
    <row r="28" spans="2:46" ht="15" customHeight="1" x14ac:dyDescent="0.25">
      <c r="B28" s="760"/>
      <c r="C28" s="761"/>
      <c r="D28" s="761"/>
      <c r="E28" s="761"/>
      <c r="H28" s="1104">
        <v>6</v>
      </c>
      <c r="I28" s="765"/>
      <c r="J28" s="1105" t="s">
        <v>1901</v>
      </c>
      <c r="K28" s="764"/>
      <c r="L28" s="764"/>
      <c r="M28" s="764"/>
      <c r="N28" s="764"/>
      <c r="O28" s="764"/>
      <c r="P28" s="764"/>
      <c r="Q28" s="764"/>
      <c r="R28" s="764"/>
      <c r="S28" s="764"/>
      <c r="T28" s="764"/>
      <c r="U28" s="764"/>
      <c r="V28" s="764"/>
      <c r="W28" s="764"/>
      <c r="X28" s="765"/>
      <c r="Y28" s="1009"/>
      <c r="Z28" s="765"/>
      <c r="AA28" s="1009"/>
      <c r="AB28" s="764"/>
      <c r="AC28" s="764"/>
      <c r="AD28" s="764"/>
      <c r="AE28" s="764"/>
      <c r="AF28" s="764"/>
      <c r="AG28" s="764"/>
      <c r="AH28" s="764"/>
      <c r="AI28" s="764"/>
      <c r="AJ28" s="764"/>
      <c r="AK28" s="764"/>
      <c r="AL28" s="764"/>
      <c r="AM28" s="764"/>
      <c r="AN28" s="764"/>
      <c r="AO28" s="764"/>
      <c r="AP28" s="764"/>
      <c r="AQ28" s="764"/>
      <c r="AR28" s="764"/>
      <c r="AS28" s="764"/>
      <c r="AT28" s="765"/>
    </row>
    <row r="29" spans="2:46" ht="15" customHeight="1" x14ac:dyDescent="0.25">
      <c r="H29" s="1104">
        <v>7</v>
      </c>
      <c r="I29" s="765"/>
      <c r="J29" s="1105" t="s">
        <v>1902</v>
      </c>
      <c r="K29" s="764"/>
      <c r="L29" s="764"/>
      <c r="M29" s="764"/>
      <c r="N29" s="764"/>
      <c r="O29" s="764"/>
      <c r="P29" s="764"/>
      <c r="Q29" s="764"/>
      <c r="R29" s="764"/>
      <c r="S29" s="764"/>
      <c r="T29" s="764"/>
      <c r="U29" s="764"/>
      <c r="V29" s="764"/>
      <c r="W29" s="764"/>
      <c r="X29" s="765"/>
      <c r="Y29" s="1009"/>
      <c r="Z29" s="765"/>
      <c r="AA29" s="1009"/>
      <c r="AB29" s="764"/>
      <c r="AC29" s="764"/>
      <c r="AD29" s="764"/>
      <c r="AE29" s="764"/>
      <c r="AF29" s="764"/>
      <c r="AG29" s="764"/>
      <c r="AH29" s="764"/>
      <c r="AI29" s="764"/>
      <c r="AJ29" s="764"/>
      <c r="AK29" s="764"/>
      <c r="AL29" s="764"/>
      <c r="AM29" s="764"/>
      <c r="AN29" s="764"/>
      <c r="AO29" s="764"/>
      <c r="AP29" s="764"/>
      <c r="AQ29" s="764"/>
      <c r="AR29" s="764"/>
      <c r="AS29" s="764"/>
      <c r="AT29" s="765"/>
    </row>
    <row r="30" spans="2:46" ht="15" customHeight="1" x14ac:dyDescent="0.25">
      <c r="B30" s="760"/>
      <c r="C30" s="761"/>
      <c r="D30" s="761"/>
      <c r="E30" s="761"/>
      <c r="H30" s="1104">
        <v>8</v>
      </c>
      <c r="I30" s="765"/>
      <c r="J30" s="1105" t="s">
        <v>1903</v>
      </c>
      <c r="K30" s="764"/>
      <c r="L30" s="764"/>
      <c r="M30" s="764"/>
      <c r="N30" s="764"/>
      <c r="O30" s="764"/>
      <c r="P30" s="764"/>
      <c r="Q30" s="764"/>
      <c r="R30" s="764"/>
      <c r="S30" s="764"/>
      <c r="T30" s="764"/>
      <c r="U30" s="764"/>
      <c r="V30" s="764"/>
      <c r="W30" s="764"/>
      <c r="X30" s="765"/>
      <c r="Y30" s="1009"/>
      <c r="Z30" s="765"/>
      <c r="AA30" s="1009"/>
      <c r="AB30" s="764"/>
      <c r="AC30" s="764"/>
      <c r="AD30" s="764"/>
      <c r="AE30" s="764"/>
      <c r="AF30" s="764"/>
      <c r="AG30" s="764"/>
      <c r="AH30" s="764"/>
      <c r="AI30" s="764"/>
      <c r="AJ30" s="764"/>
      <c r="AK30" s="764"/>
      <c r="AL30" s="764"/>
      <c r="AM30" s="764"/>
      <c r="AN30" s="764"/>
      <c r="AO30" s="764"/>
      <c r="AP30" s="764"/>
      <c r="AQ30" s="764"/>
      <c r="AR30" s="764"/>
      <c r="AS30" s="764"/>
      <c r="AT30" s="765"/>
    </row>
    <row r="31" spans="2:46" ht="15" customHeight="1" x14ac:dyDescent="0.25">
      <c r="H31" s="1104">
        <v>9</v>
      </c>
      <c r="I31" s="765"/>
      <c r="J31" s="1105" t="s">
        <v>1904</v>
      </c>
      <c r="K31" s="764"/>
      <c r="L31" s="764"/>
      <c r="M31" s="764"/>
      <c r="N31" s="764"/>
      <c r="O31" s="764"/>
      <c r="P31" s="764"/>
      <c r="Q31" s="764"/>
      <c r="R31" s="764"/>
      <c r="S31" s="764"/>
      <c r="T31" s="764"/>
      <c r="U31" s="764"/>
      <c r="V31" s="764"/>
      <c r="W31" s="764"/>
      <c r="X31" s="765"/>
      <c r="Y31" s="1009"/>
      <c r="Z31" s="765"/>
      <c r="AA31" s="1009"/>
      <c r="AB31" s="764"/>
      <c r="AC31" s="764"/>
      <c r="AD31" s="764"/>
      <c r="AE31" s="764"/>
      <c r="AF31" s="764"/>
      <c r="AG31" s="764"/>
      <c r="AH31" s="764"/>
      <c r="AI31" s="764"/>
      <c r="AJ31" s="764"/>
      <c r="AK31" s="764"/>
      <c r="AL31" s="764"/>
      <c r="AM31" s="764"/>
      <c r="AN31" s="764"/>
      <c r="AO31" s="764"/>
      <c r="AP31" s="764"/>
      <c r="AQ31" s="764"/>
      <c r="AR31" s="764"/>
      <c r="AS31" s="764"/>
      <c r="AT31" s="765"/>
    </row>
    <row r="32" spans="2:46" ht="15" customHeight="1" x14ac:dyDescent="0.25">
      <c r="B32" s="760"/>
      <c r="C32" s="761"/>
      <c r="D32" s="761"/>
      <c r="E32" s="761"/>
      <c r="H32" s="1104">
        <v>10</v>
      </c>
      <c r="I32" s="765"/>
      <c r="J32" s="1105" t="s">
        <v>1905</v>
      </c>
      <c r="K32" s="764"/>
      <c r="L32" s="764"/>
      <c r="M32" s="764"/>
      <c r="N32" s="764"/>
      <c r="O32" s="764"/>
      <c r="P32" s="764"/>
      <c r="Q32" s="764"/>
      <c r="R32" s="764"/>
      <c r="S32" s="764"/>
      <c r="T32" s="764"/>
      <c r="U32" s="764"/>
      <c r="V32" s="764"/>
      <c r="W32" s="764"/>
      <c r="X32" s="765"/>
      <c r="Y32" s="1009"/>
      <c r="Z32" s="765"/>
      <c r="AA32" s="1009"/>
      <c r="AB32" s="764"/>
      <c r="AC32" s="764"/>
      <c r="AD32" s="764"/>
      <c r="AE32" s="764"/>
      <c r="AF32" s="764"/>
      <c r="AG32" s="764"/>
      <c r="AH32" s="764"/>
      <c r="AI32" s="764"/>
      <c r="AJ32" s="764"/>
      <c r="AK32" s="764"/>
      <c r="AL32" s="764"/>
      <c r="AM32" s="764"/>
      <c r="AN32" s="764"/>
      <c r="AO32" s="764"/>
      <c r="AP32" s="764"/>
      <c r="AQ32" s="764"/>
      <c r="AR32" s="764"/>
      <c r="AS32" s="764"/>
      <c r="AT32" s="765"/>
    </row>
    <row r="33" spans="2:46" ht="15" customHeight="1" x14ac:dyDescent="0.25">
      <c r="H33" s="1104">
        <v>11</v>
      </c>
      <c r="I33" s="765"/>
      <c r="J33" s="1105" t="s">
        <v>1906</v>
      </c>
      <c r="K33" s="764"/>
      <c r="L33" s="764"/>
      <c r="M33" s="764"/>
      <c r="N33" s="764"/>
      <c r="O33" s="764"/>
      <c r="P33" s="764"/>
      <c r="Q33" s="764"/>
      <c r="R33" s="764"/>
      <c r="S33" s="764"/>
      <c r="T33" s="764"/>
      <c r="U33" s="764"/>
      <c r="V33" s="764"/>
      <c r="W33" s="764"/>
      <c r="X33" s="765"/>
      <c r="Y33" s="1009"/>
      <c r="Z33" s="765"/>
      <c r="AA33" s="1009"/>
      <c r="AB33" s="764"/>
      <c r="AC33" s="764"/>
      <c r="AD33" s="764"/>
      <c r="AE33" s="764"/>
      <c r="AF33" s="764"/>
      <c r="AG33" s="764"/>
      <c r="AH33" s="764"/>
      <c r="AI33" s="764"/>
      <c r="AJ33" s="764"/>
      <c r="AK33" s="764"/>
      <c r="AL33" s="764"/>
      <c r="AM33" s="764"/>
      <c r="AN33" s="764"/>
      <c r="AO33" s="764"/>
      <c r="AP33" s="764"/>
      <c r="AQ33" s="764"/>
      <c r="AR33" s="764"/>
      <c r="AS33" s="764"/>
      <c r="AT33" s="765"/>
    </row>
    <row r="34" spans="2:46" ht="15" customHeight="1" x14ac:dyDescent="0.25">
      <c r="B34" s="760"/>
      <c r="C34" s="761"/>
      <c r="D34" s="761"/>
      <c r="E34" s="761"/>
      <c r="H34" s="1104">
        <v>12</v>
      </c>
      <c r="I34" s="765"/>
      <c r="J34" s="1105" t="s">
        <v>1907</v>
      </c>
      <c r="K34" s="764"/>
      <c r="L34" s="764"/>
      <c r="M34" s="764"/>
      <c r="N34" s="764"/>
      <c r="O34" s="764"/>
      <c r="P34" s="764"/>
      <c r="Q34" s="764"/>
      <c r="R34" s="764"/>
      <c r="S34" s="764"/>
      <c r="T34" s="764"/>
      <c r="U34" s="764"/>
      <c r="V34" s="764"/>
      <c r="W34" s="764"/>
      <c r="X34" s="765"/>
      <c r="Y34" s="1009"/>
      <c r="Z34" s="765"/>
      <c r="AA34" s="1009"/>
      <c r="AB34" s="764"/>
      <c r="AC34" s="764"/>
      <c r="AD34" s="764"/>
      <c r="AE34" s="764"/>
      <c r="AF34" s="764"/>
      <c r="AG34" s="764"/>
      <c r="AH34" s="764"/>
      <c r="AI34" s="764"/>
      <c r="AJ34" s="764"/>
      <c r="AK34" s="764"/>
      <c r="AL34" s="764"/>
      <c r="AM34" s="764"/>
      <c r="AN34" s="764"/>
      <c r="AO34" s="764"/>
      <c r="AP34" s="764"/>
      <c r="AQ34" s="764"/>
      <c r="AR34" s="764"/>
      <c r="AS34" s="764"/>
      <c r="AT34" s="765"/>
    </row>
    <row r="35" spans="2:46" ht="15" customHeight="1" x14ac:dyDescent="0.25">
      <c r="H35" s="1104">
        <v>13</v>
      </c>
      <c r="I35" s="765"/>
      <c r="J35" s="1105" t="s">
        <v>1908</v>
      </c>
      <c r="K35" s="764"/>
      <c r="L35" s="764"/>
      <c r="M35" s="764"/>
      <c r="N35" s="764"/>
      <c r="O35" s="764"/>
      <c r="P35" s="764"/>
      <c r="Q35" s="764"/>
      <c r="R35" s="764"/>
      <c r="S35" s="764"/>
      <c r="T35" s="764"/>
      <c r="U35" s="764"/>
      <c r="V35" s="764"/>
      <c r="W35" s="764"/>
      <c r="X35" s="765"/>
      <c r="Y35" s="1009"/>
      <c r="Z35" s="765"/>
      <c r="AA35" s="1009"/>
      <c r="AB35" s="764"/>
      <c r="AC35" s="764"/>
      <c r="AD35" s="764"/>
      <c r="AE35" s="764"/>
      <c r="AF35" s="764"/>
      <c r="AG35" s="764"/>
      <c r="AH35" s="764"/>
      <c r="AI35" s="764"/>
      <c r="AJ35" s="764"/>
      <c r="AK35" s="764"/>
      <c r="AL35" s="764"/>
      <c r="AM35" s="764"/>
      <c r="AN35" s="764"/>
      <c r="AO35" s="764"/>
      <c r="AP35" s="764"/>
      <c r="AQ35" s="764"/>
      <c r="AR35" s="764"/>
      <c r="AS35" s="764"/>
      <c r="AT35" s="765"/>
    </row>
    <row r="36" spans="2:46" ht="15" customHeight="1" x14ac:dyDescent="0.25">
      <c r="B36" s="760"/>
      <c r="C36" s="761"/>
      <c r="D36" s="761"/>
      <c r="E36" s="761"/>
      <c r="H36" s="204"/>
      <c r="I36" s="204"/>
      <c r="AS36" s="443"/>
      <c r="AT36" s="443"/>
    </row>
    <row r="37" spans="2:46" ht="15" customHeight="1" x14ac:dyDescent="0.25">
      <c r="H37" s="1082" t="s">
        <v>1445</v>
      </c>
      <c r="I37" s="765"/>
      <c r="J37" s="1109" t="s">
        <v>1780</v>
      </c>
      <c r="K37" s="764"/>
      <c r="L37" s="764"/>
      <c r="M37" s="764"/>
      <c r="N37" s="764"/>
      <c r="O37" s="764"/>
      <c r="P37" s="764"/>
      <c r="Q37" s="764"/>
      <c r="R37" s="764"/>
      <c r="S37" s="764"/>
      <c r="T37" s="764"/>
      <c r="U37" s="764"/>
      <c r="V37" s="764"/>
      <c r="W37" s="764"/>
      <c r="X37" s="765"/>
      <c r="Y37" s="1082" t="s">
        <v>1767</v>
      </c>
      <c r="Z37" s="765"/>
      <c r="AA37" s="1110" t="s">
        <v>1909</v>
      </c>
      <c r="AB37" s="764"/>
      <c r="AC37" s="764"/>
      <c r="AD37" s="764"/>
      <c r="AE37" s="764"/>
      <c r="AF37" s="764"/>
      <c r="AG37" s="764"/>
      <c r="AH37" s="764"/>
      <c r="AI37" s="764"/>
      <c r="AJ37" s="765"/>
      <c r="AK37" s="1110" t="s">
        <v>1910</v>
      </c>
      <c r="AL37" s="764"/>
      <c r="AM37" s="764"/>
      <c r="AN37" s="764"/>
      <c r="AO37" s="764"/>
      <c r="AP37" s="764"/>
      <c r="AQ37" s="764"/>
      <c r="AR37" s="764"/>
      <c r="AS37" s="764"/>
      <c r="AT37" s="765"/>
    </row>
    <row r="38" spans="2:46" ht="15" customHeight="1" x14ac:dyDescent="0.25">
      <c r="H38" s="1104">
        <v>1</v>
      </c>
      <c r="I38" s="765"/>
      <c r="J38" s="1105" t="s">
        <v>1911</v>
      </c>
      <c r="K38" s="764"/>
      <c r="L38" s="764"/>
      <c r="M38" s="764"/>
      <c r="N38" s="764"/>
      <c r="O38" s="764"/>
      <c r="P38" s="764"/>
      <c r="Q38" s="764"/>
      <c r="R38" s="764"/>
      <c r="S38" s="764"/>
      <c r="T38" s="764"/>
      <c r="U38" s="764"/>
      <c r="V38" s="764"/>
      <c r="W38" s="764"/>
      <c r="X38" s="765"/>
      <c r="Y38" s="1009"/>
      <c r="Z38" s="765"/>
      <c r="AA38" s="1106">
        <f>AA53</f>
        <v>0</v>
      </c>
      <c r="AB38" s="764"/>
      <c r="AC38" s="764"/>
      <c r="AD38" s="764"/>
      <c r="AE38" s="764"/>
      <c r="AF38" s="764"/>
      <c r="AG38" s="764"/>
      <c r="AH38" s="764"/>
      <c r="AI38" s="764"/>
      <c r="AJ38" s="765"/>
      <c r="AK38" s="1106">
        <f>AK53</f>
        <v>0</v>
      </c>
      <c r="AL38" s="764"/>
      <c r="AM38" s="764"/>
      <c r="AN38" s="764"/>
      <c r="AO38" s="764"/>
      <c r="AP38" s="764"/>
      <c r="AQ38" s="764"/>
      <c r="AR38" s="764"/>
      <c r="AS38" s="764"/>
      <c r="AT38" s="765"/>
    </row>
    <row r="39" spans="2:46" ht="15" customHeight="1" x14ac:dyDescent="0.25">
      <c r="H39" s="1104">
        <v>2</v>
      </c>
      <c r="I39" s="765"/>
      <c r="J39" s="1105" t="s">
        <v>1912</v>
      </c>
      <c r="K39" s="764"/>
      <c r="L39" s="764"/>
      <c r="M39" s="764"/>
      <c r="N39" s="764"/>
      <c r="O39" s="764"/>
      <c r="P39" s="764"/>
      <c r="Q39" s="764"/>
      <c r="R39" s="764"/>
      <c r="S39" s="764"/>
      <c r="T39" s="764"/>
      <c r="U39" s="764"/>
      <c r="V39" s="764"/>
      <c r="W39" s="764"/>
      <c r="X39" s="765"/>
      <c r="Y39" s="1009"/>
      <c r="Z39" s="765"/>
      <c r="AA39" s="1114"/>
      <c r="AB39" s="764"/>
      <c r="AC39" s="764"/>
      <c r="AD39" s="764"/>
      <c r="AE39" s="764"/>
      <c r="AF39" s="764"/>
      <c r="AG39" s="764"/>
      <c r="AH39" s="764"/>
      <c r="AI39" s="764"/>
      <c r="AJ39" s="796"/>
      <c r="AK39" s="1108"/>
      <c r="AL39" s="764"/>
      <c r="AM39" s="764"/>
      <c r="AN39" s="764"/>
      <c r="AO39" s="764"/>
      <c r="AP39" s="764"/>
      <c r="AQ39" s="764"/>
      <c r="AR39" s="764"/>
      <c r="AS39" s="764"/>
      <c r="AT39" s="796"/>
    </row>
    <row r="40" spans="2:46" ht="15" customHeight="1" x14ac:dyDescent="0.25">
      <c r="H40" s="1104">
        <v>3</v>
      </c>
      <c r="I40" s="765"/>
      <c r="J40" s="1105" t="s">
        <v>1913</v>
      </c>
      <c r="K40" s="764"/>
      <c r="L40" s="764"/>
      <c r="M40" s="764"/>
      <c r="N40" s="764"/>
      <c r="O40" s="764"/>
      <c r="P40" s="764"/>
      <c r="Q40" s="764"/>
      <c r="R40" s="764"/>
      <c r="S40" s="764"/>
      <c r="T40" s="764"/>
      <c r="U40" s="764"/>
      <c r="V40" s="764"/>
      <c r="W40" s="764"/>
      <c r="X40" s="765"/>
      <c r="Y40" s="1009"/>
      <c r="Z40" s="765"/>
      <c r="AA40" s="1106">
        <f>SUM(AA38:AT39)</f>
        <v>0</v>
      </c>
      <c r="AB40" s="764"/>
      <c r="AC40" s="764"/>
      <c r="AD40" s="764"/>
      <c r="AE40" s="764"/>
      <c r="AF40" s="764"/>
      <c r="AG40" s="764"/>
      <c r="AH40" s="764"/>
      <c r="AI40" s="764"/>
      <c r="AJ40" s="765"/>
      <c r="AK40" s="1106">
        <f>SUM(AK38:BD39)</f>
        <v>0</v>
      </c>
      <c r="AL40" s="764"/>
      <c r="AM40" s="764"/>
      <c r="AN40" s="764"/>
      <c r="AO40" s="764"/>
      <c r="AP40" s="764"/>
      <c r="AQ40" s="764"/>
      <c r="AR40" s="764"/>
      <c r="AS40" s="764"/>
      <c r="AT40" s="765"/>
    </row>
    <row r="41" spans="2:46" ht="15" customHeight="1" x14ac:dyDescent="0.25">
      <c r="H41" s="204"/>
      <c r="I41" s="204"/>
      <c r="AS41" s="226"/>
      <c r="AT41" s="226"/>
    </row>
    <row r="42" spans="2:46" ht="15" customHeight="1" x14ac:dyDescent="0.25">
      <c r="H42" s="87" t="s">
        <v>1914</v>
      </c>
      <c r="I42" s="204"/>
      <c r="AS42" s="226"/>
      <c r="AT42" s="226"/>
    </row>
    <row r="43" spans="2:46" ht="15" customHeight="1" x14ac:dyDescent="0.25">
      <c r="H43" s="1082" t="s">
        <v>1445</v>
      </c>
      <c r="I43" s="765"/>
      <c r="J43" s="1109" t="s">
        <v>1780</v>
      </c>
      <c r="K43" s="764"/>
      <c r="L43" s="764"/>
      <c r="M43" s="764"/>
      <c r="N43" s="764"/>
      <c r="O43" s="764"/>
      <c r="P43" s="764"/>
      <c r="Q43" s="764"/>
      <c r="R43" s="764"/>
      <c r="S43" s="764"/>
      <c r="T43" s="764"/>
      <c r="U43" s="764"/>
      <c r="V43" s="764"/>
      <c r="W43" s="764"/>
      <c r="X43" s="765"/>
      <c r="Y43" s="1082" t="s">
        <v>1767</v>
      </c>
      <c r="Z43" s="765"/>
      <c r="AA43" s="1110" t="s">
        <v>1909</v>
      </c>
      <c r="AB43" s="764"/>
      <c r="AC43" s="764"/>
      <c r="AD43" s="764"/>
      <c r="AE43" s="764"/>
      <c r="AF43" s="764"/>
      <c r="AG43" s="764"/>
      <c r="AH43" s="764"/>
      <c r="AI43" s="764"/>
      <c r="AJ43" s="765"/>
      <c r="AK43" s="1110" t="s">
        <v>1910</v>
      </c>
      <c r="AL43" s="764"/>
      <c r="AM43" s="764"/>
      <c r="AN43" s="764"/>
      <c r="AO43" s="764"/>
      <c r="AP43" s="764"/>
      <c r="AQ43" s="764"/>
      <c r="AR43" s="764"/>
      <c r="AS43" s="764"/>
      <c r="AT43" s="765"/>
    </row>
    <row r="44" spans="2:46" ht="15" customHeight="1" x14ac:dyDescent="0.25">
      <c r="H44" s="1104">
        <v>1</v>
      </c>
      <c r="I44" s="765"/>
      <c r="J44" s="1105"/>
      <c r="K44" s="764"/>
      <c r="L44" s="764"/>
      <c r="M44" s="764"/>
      <c r="N44" s="764"/>
      <c r="O44" s="764"/>
      <c r="P44" s="764"/>
      <c r="Q44" s="764"/>
      <c r="R44" s="764"/>
      <c r="S44" s="764"/>
      <c r="T44" s="764"/>
      <c r="U44" s="764"/>
      <c r="V44" s="764"/>
      <c r="W44" s="764"/>
      <c r="X44" s="765"/>
      <c r="Y44" s="1009"/>
      <c r="Z44" s="765"/>
      <c r="AA44" s="1106"/>
      <c r="AB44" s="764"/>
      <c r="AC44" s="764"/>
      <c r="AD44" s="764"/>
      <c r="AE44" s="764"/>
      <c r="AF44" s="764"/>
      <c r="AG44" s="764"/>
      <c r="AH44" s="764"/>
      <c r="AI44" s="764"/>
      <c r="AJ44" s="765"/>
      <c r="AK44" s="1106"/>
      <c r="AL44" s="764"/>
      <c r="AM44" s="764"/>
      <c r="AN44" s="764"/>
      <c r="AO44" s="764"/>
      <c r="AP44" s="764"/>
      <c r="AQ44" s="764"/>
      <c r="AR44" s="764"/>
      <c r="AS44" s="764"/>
      <c r="AT44" s="765"/>
    </row>
    <row r="45" spans="2:46" ht="15" customHeight="1" x14ac:dyDescent="0.25">
      <c r="H45" s="1104">
        <v>2</v>
      </c>
      <c r="I45" s="765"/>
      <c r="J45" s="1105"/>
      <c r="K45" s="764"/>
      <c r="L45" s="764"/>
      <c r="M45" s="764"/>
      <c r="N45" s="764"/>
      <c r="O45" s="764"/>
      <c r="P45" s="764"/>
      <c r="Q45" s="764"/>
      <c r="R45" s="764"/>
      <c r="S45" s="764"/>
      <c r="T45" s="764"/>
      <c r="U45" s="764"/>
      <c r="V45" s="764"/>
      <c r="W45" s="764"/>
      <c r="X45" s="765"/>
      <c r="Y45" s="1009"/>
      <c r="Z45" s="765"/>
      <c r="AA45" s="1106"/>
      <c r="AB45" s="764"/>
      <c r="AC45" s="764"/>
      <c r="AD45" s="764"/>
      <c r="AE45" s="764"/>
      <c r="AF45" s="764"/>
      <c r="AG45" s="764"/>
      <c r="AH45" s="764"/>
      <c r="AI45" s="764"/>
      <c r="AJ45" s="765"/>
      <c r="AK45" s="1106"/>
      <c r="AL45" s="764"/>
      <c r="AM45" s="764"/>
      <c r="AN45" s="764"/>
      <c r="AO45" s="764"/>
      <c r="AP45" s="764"/>
      <c r="AQ45" s="764"/>
      <c r="AR45" s="764"/>
      <c r="AS45" s="764"/>
      <c r="AT45" s="765"/>
    </row>
    <row r="46" spans="2:46" ht="15" customHeight="1" x14ac:dyDescent="0.25">
      <c r="H46" s="1104">
        <v>3</v>
      </c>
      <c r="I46" s="765"/>
      <c r="J46" s="1105"/>
      <c r="K46" s="764"/>
      <c r="L46" s="764"/>
      <c r="M46" s="764"/>
      <c r="N46" s="764"/>
      <c r="O46" s="764"/>
      <c r="P46" s="764"/>
      <c r="Q46" s="764"/>
      <c r="R46" s="764"/>
      <c r="S46" s="764"/>
      <c r="T46" s="764"/>
      <c r="U46" s="764"/>
      <c r="V46" s="764"/>
      <c r="W46" s="764"/>
      <c r="X46" s="765"/>
      <c r="Y46" s="1009"/>
      <c r="Z46" s="765"/>
      <c r="AA46" s="1106"/>
      <c r="AB46" s="764"/>
      <c r="AC46" s="764"/>
      <c r="AD46" s="764"/>
      <c r="AE46" s="764"/>
      <c r="AF46" s="764"/>
      <c r="AG46" s="764"/>
      <c r="AH46" s="764"/>
      <c r="AI46" s="764"/>
      <c r="AJ46" s="765"/>
      <c r="AK46" s="1106"/>
      <c r="AL46" s="764"/>
      <c r="AM46" s="764"/>
      <c r="AN46" s="764"/>
      <c r="AO46" s="764"/>
      <c r="AP46" s="764"/>
      <c r="AQ46" s="764"/>
      <c r="AR46" s="764"/>
      <c r="AS46" s="764"/>
      <c r="AT46" s="765"/>
    </row>
    <row r="47" spans="2:46" ht="15" customHeight="1" x14ac:dyDescent="0.25">
      <c r="H47" s="1104">
        <v>4</v>
      </c>
      <c r="I47" s="765"/>
      <c r="J47" s="1105"/>
      <c r="K47" s="764"/>
      <c r="L47" s="764"/>
      <c r="M47" s="764"/>
      <c r="N47" s="764"/>
      <c r="O47" s="764"/>
      <c r="P47" s="764"/>
      <c r="Q47" s="764"/>
      <c r="R47" s="764"/>
      <c r="S47" s="764"/>
      <c r="T47" s="764"/>
      <c r="U47" s="764"/>
      <c r="V47" s="764"/>
      <c r="W47" s="764"/>
      <c r="X47" s="765"/>
      <c r="Y47" s="1009"/>
      <c r="Z47" s="765"/>
      <c r="AA47" s="1106"/>
      <c r="AB47" s="764"/>
      <c r="AC47" s="764"/>
      <c r="AD47" s="764"/>
      <c r="AE47" s="764"/>
      <c r="AF47" s="764"/>
      <c r="AG47" s="764"/>
      <c r="AH47" s="764"/>
      <c r="AI47" s="764"/>
      <c r="AJ47" s="765"/>
      <c r="AK47" s="1106"/>
      <c r="AL47" s="764"/>
      <c r="AM47" s="764"/>
      <c r="AN47" s="764"/>
      <c r="AO47" s="764"/>
      <c r="AP47" s="764"/>
      <c r="AQ47" s="764"/>
      <c r="AR47" s="764"/>
      <c r="AS47" s="764"/>
      <c r="AT47" s="765"/>
    </row>
    <row r="48" spans="2:46" ht="15" customHeight="1" x14ac:dyDescent="0.25">
      <c r="H48" s="1104">
        <v>5</v>
      </c>
      <c r="I48" s="765"/>
      <c r="J48" s="1105"/>
      <c r="K48" s="764"/>
      <c r="L48" s="764"/>
      <c r="M48" s="764"/>
      <c r="N48" s="764"/>
      <c r="O48" s="764"/>
      <c r="P48" s="764"/>
      <c r="Q48" s="764"/>
      <c r="R48" s="764"/>
      <c r="S48" s="764"/>
      <c r="T48" s="764"/>
      <c r="U48" s="764"/>
      <c r="V48" s="764"/>
      <c r="W48" s="764"/>
      <c r="X48" s="765"/>
      <c r="Y48" s="1009"/>
      <c r="Z48" s="765"/>
      <c r="AA48" s="1106"/>
      <c r="AB48" s="764"/>
      <c r="AC48" s="764"/>
      <c r="AD48" s="764"/>
      <c r="AE48" s="764"/>
      <c r="AF48" s="764"/>
      <c r="AG48" s="764"/>
      <c r="AH48" s="764"/>
      <c r="AI48" s="764"/>
      <c r="AJ48" s="765"/>
      <c r="AK48" s="1106"/>
      <c r="AL48" s="764"/>
      <c r="AM48" s="764"/>
      <c r="AN48" s="764"/>
      <c r="AO48" s="764"/>
      <c r="AP48" s="764"/>
      <c r="AQ48" s="764"/>
      <c r="AR48" s="764"/>
      <c r="AS48" s="764"/>
      <c r="AT48" s="765"/>
    </row>
    <row r="49" spans="8:46" ht="15" customHeight="1" x14ac:dyDescent="0.25">
      <c r="H49" s="1104">
        <v>6</v>
      </c>
      <c r="I49" s="765"/>
      <c r="J49" s="1105"/>
      <c r="K49" s="764"/>
      <c r="L49" s="764"/>
      <c r="M49" s="764"/>
      <c r="N49" s="764"/>
      <c r="O49" s="764"/>
      <c r="P49" s="764"/>
      <c r="Q49" s="764"/>
      <c r="R49" s="764"/>
      <c r="S49" s="764"/>
      <c r="T49" s="764"/>
      <c r="U49" s="764"/>
      <c r="V49" s="764"/>
      <c r="W49" s="764"/>
      <c r="X49" s="765"/>
      <c r="Y49" s="1009"/>
      <c r="Z49" s="765"/>
      <c r="AA49" s="1106"/>
      <c r="AB49" s="764"/>
      <c r="AC49" s="764"/>
      <c r="AD49" s="764"/>
      <c r="AE49" s="764"/>
      <c r="AF49" s="764"/>
      <c r="AG49" s="764"/>
      <c r="AH49" s="764"/>
      <c r="AI49" s="764"/>
      <c r="AJ49" s="765"/>
      <c r="AK49" s="1106"/>
      <c r="AL49" s="764"/>
      <c r="AM49" s="764"/>
      <c r="AN49" s="764"/>
      <c r="AO49" s="764"/>
      <c r="AP49" s="764"/>
      <c r="AQ49" s="764"/>
      <c r="AR49" s="764"/>
      <c r="AS49" s="764"/>
      <c r="AT49" s="765"/>
    </row>
    <row r="50" spans="8:46" ht="15" customHeight="1" x14ac:dyDescent="0.25">
      <c r="H50" s="1104">
        <v>7</v>
      </c>
      <c r="I50" s="765"/>
      <c r="J50" s="1105"/>
      <c r="K50" s="764"/>
      <c r="L50" s="764"/>
      <c r="M50" s="764"/>
      <c r="N50" s="764"/>
      <c r="O50" s="764"/>
      <c r="P50" s="764"/>
      <c r="Q50" s="764"/>
      <c r="R50" s="764"/>
      <c r="S50" s="764"/>
      <c r="T50" s="764"/>
      <c r="U50" s="764"/>
      <c r="V50" s="764"/>
      <c r="W50" s="764"/>
      <c r="X50" s="765"/>
      <c r="Y50" s="1009"/>
      <c r="Z50" s="765"/>
      <c r="AA50" s="1106"/>
      <c r="AB50" s="764"/>
      <c r="AC50" s="764"/>
      <c r="AD50" s="764"/>
      <c r="AE50" s="764"/>
      <c r="AF50" s="764"/>
      <c r="AG50" s="764"/>
      <c r="AH50" s="764"/>
      <c r="AI50" s="764"/>
      <c r="AJ50" s="765"/>
      <c r="AK50" s="1106"/>
      <c r="AL50" s="764"/>
      <c r="AM50" s="764"/>
      <c r="AN50" s="764"/>
      <c r="AO50" s="764"/>
      <c r="AP50" s="764"/>
      <c r="AQ50" s="764"/>
      <c r="AR50" s="764"/>
      <c r="AS50" s="764"/>
      <c r="AT50" s="765"/>
    </row>
    <row r="51" spans="8:46" ht="15" customHeight="1" x14ac:dyDescent="0.25">
      <c r="H51" s="1104">
        <v>8</v>
      </c>
      <c r="I51" s="765"/>
      <c r="J51" s="1105"/>
      <c r="K51" s="764"/>
      <c r="L51" s="764"/>
      <c r="M51" s="764"/>
      <c r="N51" s="764"/>
      <c r="O51" s="764"/>
      <c r="P51" s="764"/>
      <c r="Q51" s="764"/>
      <c r="R51" s="764"/>
      <c r="S51" s="764"/>
      <c r="T51" s="764"/>
      <c r="U51" s="764"/>
      <c r="V51" s="764"/>
      <c r="W51" s="764"/>
      <c r="X51" s="765"/>
      <c r="Y51" s="1009"/>
      <c r="Z51" s="765"/>
      <c r="AA51" s="1106"/>
      <c r="AB51" s="764"/>
      <c r="AC51" s="764"/>
      <c r="AD51" s="764"/>
      <c r="AE51" s="764"/>
      <c r="AF51" s="764"/>
      <c r="AG51" s="764"/>
      <c r="AH51" s="764"/>
      <c r="AI51" s="764"/>
      <c r="AJ51" s="765"/>
      <c r="AK51" s="1106"/>
      <c r="AL51" s="764"/>
      <c r="AM51" s="764"/>
      <c r="AN51" s="764"/>
      <c r="AO51" s="764"/>
      <c r="AP51" s="764"/>
      <c r="AQ51" s="764"/>
      <c r="AR51" s="764"/>
      <c r="AS51" s="764"/>
      <c r="AT51" s="765"/>
    </row>
    <row r="52" spans="8:46" ht="15" customHeight="1" x14ac:dyDescent="0.25">
      <c r="H52" s="1115"/>
      <c r="I52" s="765"/>
      <c r="J52" s="1107"/>
      <c r="K52" s="764"/>
      <c r="L52" s="764"/>
      <c r="M52" s="764"/>
      <c r="N52" s="764"/>
      <c r="O52" s="764"/>
      <c r="P52" s="764"/>
      <c r="Q52" s="764"/>
      <c r="R52" s="764"/>
      <c r="S52" s="764"/>
      <c r="T52" s="764"/>
      <c r="U52" s="764"/>
      <c r="V52" s="764"/>
      <c r="W52" s="764"/>
      <c r="X52" s="765"/>
      <c r="Y52" s="1113"/>
      <c r="Z52" s="765"/>
      <c r="AA52" s="1110"/>
      <c r="AB52" s="764"/>
      <c r="AC52" s="764"/>
      <c r="AD52" s="764"/>
      <c r="AE52" s="764"/>
      <c r="AF52" s="764"/>
      <c r="AG52" s="764"/>
      <c r="AH52" s="764"/>
      <c r="AI52" s="764"/>
      <c r="AJ52" s="765"/>
      <c r="AK52" s="1110"/>
      <c r="AL52" s="764"/>
      <c r="AM52" s="764"/>
      <c r="AN52" s="764"/>
      <c r="AO52" s="764"/>
      <c r="AP52" s="764"/>
      <c r="AQ52" s="764"/>
      <c r="AR52" s="764"/>
      <c r="AS52" s="764"/>
      <c r="AT52" s="765"/>
    </row>
    <row r="53" spans="8:46" ht="15" customHeight="1" x14ac:dyDescent="0.25">
      <c r="H53" s="1112" t="s">
        <v>1832</v>
      </c>
      <c r="I53" s="764"/>
      <c r="J53" s="764"/>
      <c r="K53" s="764"/>
      <c r="L53" s="764"/>
      <c r="M53" s="764"/>
      <c r="N53" s="764"/>
      <c r="O53" s="764"/>
      <c r="P53" s="764"/>
      <c r="Q53" s="764"/>
      <c r="R53" s="764"/>
      <c r="S53" s="764"/>
      <c r="T53" s="764"/>
      <c r="U53" s="764"/>
      <c r="V53" s="764"/>
      <c r="W53" s="764"/>
      <c r="X53" s="764"/>
      <c r="Y53" s="764"/>
      <c r="Z53" s="765"/>
      <c r="AA53" s="1106">
        <f>SUM(AA44:AT52)</f>
        <v>0</v>
      </c>
      <c r="AB53" s="764"/>
      <c r="AC53" s="764"/>
      <c r="AD53" s="764"/>
      <c r="AE53" s="764"/>
      <c r="AF53" s="764"/>
      <c r="AG53" s="764"/>
      <c r="AH53" s="764"/>
      <c r="AI53" s="764"/>
      <c r="AJ53" s="765"/>
      <c r="AK53" s="1106">
        <f>SUM(AK44:BD52)</f>
        <v>0</v>
      </c>
      <c r="AL53" s="764"/>
      <c r="AM53" s="764"/>
      <c r="AN53" s="764"/>
      <c r="AO53" s="764"/>
      <c r="AP53" s="764"/>
      <c r="AQ53" s="764"/>
      <c r="AR53" s="764"/>
      <c r="AS53" s="764"/>
      <c r="AT53" s="765"/>
    </row>
    <row r="54" spans="8:46" ht="14.25" customHeight="1" x14ac:dyDescent="0.25">
      <c r="AS54" s="443"/>
      <c r="AT54" s="443"/>
    </row>
    <row r="55" spans="8:46" ht="14.25" customHeight="1" x14ac:dyDescent="0.25">
      <c r="AS55" s="443"/>
      <c r="AT55" s="443"/>
    </row>
    <row r="56" spans="8:46" ht="14.25" customHeight="1" x14ac:dyDescent="0.25">
      <c r="AS56" s="443"/>
      <c r="AT56" s="443"/>
    </row>
    <row r="57" spans="8:46" ht="14.25" customHeight="1" x14ac:dyDescent="0.25">
      <c r="H57" s="976" t="s">
        <v>1795</v>
      </c>
      <c r="I57" s="824"/>
      <c r="J57" s="824"/>
      <c r="K57" s="824"/>
      <c r="L57" s="824"/>
      <c r="M57" s="824"/>
      <c r="N57" s="824"/>
      <c r="O57" s="824"/>
      <c r="P57" s="824"/>
      <c r="Q57" s="824"/>
      <c r="R57" s="824"/>
      <c r="S57" s="824"/>
      <c r="T57" s="824"/>
      <c r="U57" s="824"/>
      <c r="V57" s="824"/>
      <c r="W57" s="824"/>
      <c r="X57" s="824"/>
      <c r="Y57" s="825"/>
      <c r="Z57" s="976" t="s">
        <v>1796</v>
      </c>
      <c r="AA57" s="824"/>
      <c r="AB57" s="824"/>
      <c r="AC57" s="824"/>
      <c r="AD57" s="824"/>
      <c r="AE57" s="824"/>
      <c r="AF57" s="824"/>
      <c r="AG57" s="824"/>
      <c r="AH57" s="824"/>
      <c r="AI57" s="824"/>
      <c r="AJ57" s="824"/>
      <c r="AK57" s="824"/>
      <c r="AL57" s="824"/>
      <c r="AM57" s="824"/>
      <c r="AN57" s="824"/>
      <c r="AO57" s="824"/>
      <c r="AP57" s="824"/>
      <c r="AQ57" s="825"/>
      <c r="AS57" s="443"/>
      <c r="AT57" s="443"/>
    </row>
    <row r="58" spans="8:46" ht="14.25" customHeight="1" x14ac:dyDescent="0.25">
      <c r="H58" s="257" t="s">
        <v>796</v>
      </c>
      <c r="I58" s="258"/>
      <c r="J58" s="258"/>
      <c r="K58" s="258"/>
      <c r="L58" s="258"/>
      <c r="M58" s="258"/>
      <c r="N58" s="258"/>
      <c r="O58" s="258"/>
      <c r="P58" s="258"/>
      <c r="Q58" s="259"/>
      <c r="R58" s="257" t="s">
        <v>1511</v>
      </c>
      <c r="S58" s="258"/>
      <c r="T58" s="258"/>
      <c r="U58" s="259"/>
      <c r="V58" s="257" t="s">
        <v>1510</v>
      </c>
      <c r="W58" s="258"/>
      <c r="X58" s="258"/>
      <c r="Y58" s="259"/>
      <c r="Z58" s="257" t="s">
        <v>796</v>
      </c>
      <c r="AA58" s="258"/>
      <c r="AB58" s="258"/>
      <c r="AC58" s="258"/>
      <c r="AD58" s="258"/>
      <c r="AE58" s="258"/>
      <c r="AF58" s="258"/>
      <c r="AG58" s="258"/>
      <c r="AH58" s="258"/>
      <c r="AI58" s="259"/>
      <c r="AJ58" s="257" t="s">
        <v>1511</v>
      </c>
      <c r="AK58" s="258"/>
      <c r="AL58" s="258"/>
      <c r="AM58" s="259"/>
      <c r="AN58" s="257" t="s">
        <v>1510</v>
      </c>
      <c r="AO58" s="258"/>
      <c r="AP58" s="258"/>
      <c r="AQ58" s="259"/>
      <c r="AS58" s="443"/>
      <c r="AT58" s="443"/>
    </row>
    <row r="59" spans="8:46" ht="14.25" customHeight="1" x14ac:dyDescent="0.25">
      <c r="H59" s="260"/>
      <c r="Q59" s="261"/>
      <c r="R59" s="260"/>
      <c r="U59" s="261"/>
      <c r="V59" s="260"/>
      <c r="Y59" s="261"/>
      <c r="Z59" s="260"/>
      <c r="AI59" s="261"/>
      <c r="AJ59" s="260"/>
      <c r="AM59" s="261"/>
      <c r="AN59" s="260"/>
      <c r="AQ59" s="261"/>
      <c r="AS59" s="443"/>
      <c r="AT59" s="443"/>
    </row>
    <row r="60" spans="8:46" ht="14.25" customHeight="1" x14ac:dyDescent="0.25">
      <c r="H60" s="260"/>
      <c r="Q60" s="261"/>
      <c r="R60" s="260"/>
      <c r="U60" s="261"/>
      <c r="V60" s="260"/>
      <c r="Y60" s="261"/>
      <c r="Z60" s="260"/>
      <c r="AI60" s="261"/>
      <c r="AJ60" s="260"/>
      <c r="AM60" s="261"/>
      <c r="AN60" s="260"/>
      <c r="AQ60" s="261"/>
      <c r="AS60" s="443"/>
      <c r="AT60" s="443"/>
    </row>
    <row r="61" spans="8:46" ht="14.25" customHeight="1" x14ac:dyDescent="0.25">
      <c r="H61" s="260"/>
      <c r="Q61" s="261"/>
      <c r="R61" s="260"/>
      <c r="U61" s="261"/>
      <c r="V61" s="260"/>
      <c r="Y61" s="261"/>
      <c r="Z61" s="260"/>
      <c r="AI61" s="261"/>
      <c r="AJ61" s="260"/>
      <c r="AM61" s="261"/>
      <c r="AN61" s="260"/>
      <c r="AQ61" s="261"/>
      <c r="AS61" s="443"/>
      <c r="AT61" s="443"/>
    </row>
    <row r="62" spans="8:46" ht="14.25" customHeight="1" x14ac:dyDescent="0.25">
      <c r="H62" s="260"/>
      <c r="Q62" s="261"/>
      <c r="R62" s="260"/>
      <c r="U62" s="261"/>
      <c r="V62" s="260"/>
      <c r="Y62" s="261"/>
      <c r="Z62" s="260"/>
      <c r="AI62" s="261"/>
      <c r="AJ62" s="260"/>
      <c r="AM62" s="261"/>
      <c r="AN62" s="260"/>
      <c r="AQ62" s="261"/>
      <c r="AS62" s="443"/>
      <c r="AT62" s="443"/>
    </row>
    <row r="63" spans="8:46" ht="14.25" customHeight="1" x14ac:dyDescent="0.25">
      <c r="H63" s="262"/>
      <c r="I63" s="263"/>
      <c r="J63" s="263"/>
      <c r="K63" s="263"/>
      <c r="L63" s="263"/>
      <c r="M63" s="263"/>
      <c r="N63" s="263"/>
      <c r="O63" s="263"/>
      <c r="P63" s="263"/>
      <c r="Q63" s="264"/>
      <c r="R63" s="262"/>
      <c r="S63" s="263"/>
      <c r="T63" s="263"/>
      <c r="U63" s="264"/>
      <c r="V63" s="262"/>
      <c r="W63" s="263"/>
      <c r="X63" s="263"/>
      <c r="Y63" s="264"/>
      <c r="Z63" s="262"/>
      <c r="AA63" s="263"/>
      <c r="AB63" s="263"/>
      <c r="AC63" s="263"/>
      <c r="AD63" s="263"/>
      <c r="AE63" s="263"/>
      <c r="AF63" s="263"/>
      <c r="AG63" s="263"/>
      <c r="AH63" s="263"/>
      <c r="AI63" s="264"/>
      <c r="AJ63" s="262"/>
      <c r="AK63" s="263"/>
      <c r="AL63" s="263"/>
      <c r="AM63" s="264"/>
      <c r="AN63" s="262"/>
      <c r="AO63" s="263"/>
      <c r="AP63" s="263"/>
      <c r="AQ63" s="264"/>
      <c r="AS63" s="443"/>
      <c r="AT63" s="443"/>
    </row>
    <row r="64" spans="8:46" ht="14.25" customHeight="1" x14ac:dyDescent="0.25">
      <c r="AM64" s="265" t="s">
        <v>1797</v>
      </c>
      <c r="AN64" s="131" t="str">
        <f>'F-4-1'!U24</f>
        <v>F-4-1-4</v>
      </c>
      <c r="AS64" s="443"/>
      <c r="AT64" s="443"/>
    </row>
  </sheetData>
  <mergeCells count="151">
    <mergeCell ref="B17:E17"/>
    <mergeCell ref="B30:E30"/>
    <mergeCell ref="B36:E36"/>
    <mergeCell ref="J26:X26"/>
    <mergeCell ref="H39:I39"/>
    <mergeCell ref="AK37:AT37"/>
    <mergeCell ref="H23:I23"/>
    <mergeCell ref="J37:X37"/>
    <mergeCell ref="B20:E20"/>
    <mergeCell ref="J27:X27"/>
    <mergeCell ref="H44:I44"/>
    <mergeCell ref="J35:X35"/>
    <mergeCell ref="AK38:AT38"/>
    <mergeCell ref="B12:E12"/>
    <mergeCell ref="H45:I45"/>
    <mergeCell ref="Y25:Z25"/>
    <mergeCell ref="J33:X33"/>
    <mergeCell ref="B13:E13"/>
    <mergeCell ref="Y33:Z33"/>
    <mergeCell ref="J34:X34"/>
    <mergeCell ref="H38:I38"/>
    <mergeCell ref="AK44:AT44"/>
    <mergeCell ref="Y37:Z37"/>
    <mergeCell ref="AK43:AT43"/>
    <mergeCell ref="H22:I22"/>
    <mergeCell ref="AA37:AJ37"/>
    <mergeCell ref="J23:X23"/>
    <mergeCell ref="H30:I30"/>
    <mergeCell ref="Y43:Z43"/>
    <mergeCell ref="H29:I29"/>
    <mergeCell ref="AA23:AT23"/>
    <mergeCell ref="H37:I37"/>
    <mergeCell ref="H33:I33"/>
    <mergeCell ref="B14:E14"/>
    <mergeCell ref="AK50:AT50"/>
    <mergeCell ref="J24:X24"/>
    <mergeCell ref="Y24:Z24"/>
    <mergeCell ref="Y45:Z45"/>
    <mergeCell ref="AA49:AJ49"/>
    <mergeCell ref="J44:X44"/>
    <mergeCell ref="AA45:AJ45"/>
    <mergeCell ref="AK45:AT45"/>
    <mergeCell ref="J28:X28"/>
    <mergeCell ref="Y31:Z31"/>
    <mergeCell ref="Y40:Z40"/>
    <mergeCell ref="AA39:AJ39"/>
    <mergeCell ref="AA25:AT25"/>
    <mergeCell ref="AA44:AJ44"/>
    <mergeCell ref="Y28:Z28"/>
    <mergeCell ref="Y32:Z32"/>
    <mergeCell ref="J40:X40"/>
    <mergeCell ref="AK48:AT48"/>
    <mergeCell ref="AA38:AJ38"/>
    <mergeCell ref="AA32:AT32"/>
    <mergeCell ref="AA46:AJ46"/>
    <mergeCell ref="G9:Z11"/>
    <mergeCell ref="AK46:AT46"/>
    <mergeCell ref="AK40:AT40"/>
    <mergeCell ref="H50:I50"/>
    <mergeCell ref="AA29:AT29"/>
    <mergeCell ref="AA51:AJ51"/>
    <mergeCell ref="B32:E32"/>
    <mergeCell ref="H25:I25"/>
    <mergeCell ref="H34:I34"/>
    <mergeCell ref="B16:E16"/>
    <mergeCell ref="J32:X32"/>
    <mergeCell ref="H49:I49"/>
    <mergeCell ref="Y51:Z51"/>
    <mergeCell ref="B34:E34"/>
    <mergeCell ref="B28:E28"/>
    <mergeCell ref="B18:E18"/>
    <mergeCell ref="AA40:AJ40"/>
    <mergeCell ref="H28:I28"/>
    <mergeCell ref="Y27:Z27"/>
    <mergeCell ref="AK51:AT51"/>
    <mergeCell ref="Y23:Z23"/>
    <mergeCell ref="B19:E19"/>
    <mergeCell ref="H48:I48"/>
    <mergeCell ref="H35:I35"/>
    <mergeCell ref="Z57:AQ57"/>
    <mergeCell ref="J30:X30"/>
    <mergeCell ref="AA53:AJ53"/>
    <mergeCell ref="H57:Y57"/>
    <mergeCell ref="H53:Z53"/>
    <mergeCell ref="Y47:Z47"/>
    <mergeCell ref="Y38:Z38"/>
    <mergeCell ref="G7:AR7"/>
    <mergeCell ref="Y26:Z26"/>
    <mergeCell ref="AA43:AJ43"/>
    <mergeCell ref="J47:X47"/>
    <mergeCell ref="AA52:AJ52"/>
    <mergeCell ref="J51:X51"/>
    <mergeCell ref="AK52:AT52"/>
    <mergeCell ref="AK49:AT49"/>
    <mergeCell ref="AA33:AT33"/>
    <mergeCell ref="Y50:Z50"/>
    <mergeCell ref="H52:I52"/>
    <mergeCell ref="J43:X43"/>
    <mergeCell ref="Y34:Z34"/>
    <mergeCell ref="AA26:AT26"/>
    <mergeCell ref="Y48:Z48"/>
    <mergeCell ref="H24:I24"/>
    <mergeCell ref="J38:X38"/>
    <mergeCell ref="Y52:Z52"/>
    <mergeCell ref="Y49:Z49"/>
    <mergeCell ref="AA27:AT27"/>
    <mergeCell ref="AA24:AT24"/>
    <mergeCell ref="AK53:AT53"/>
    <mergeCell ref="J50:X50"/>
    <mergeCell ref="H32:I32"/>
    <mergeCell ref="J46:X46"/>
    <mergeCell ref="AK47:AT47"/>
    <mergeCell ref="AA48:AJ48"/>
    <mergeCell ref="Y46:Z46"/>
    <mergeCell ref="AK39:AT39"/>
    <mergeCell ref="J52:X52"/>
    <mergeCell ref="H47:I47"/>
    <mergeCell ref="J39:X39"/>
    <mergeCell ref="AA35:AT35"/>
    <mergeCell ref="J48:X48"/>
    <mergeCell ref="J49:X49"/>
    <mergeCell ref="H43:I43"/>
    <mergeCell ref="AA50:AJ50"/>
    <mergeCell ref="J45:X45"/>
    <mergeCell ref="H40:I40"/>
    <mergeCell ref="Y39:Z39"/>
    <mergeCell ref="AA47:AJ47"/>
    <mergeCell ref="B10:E10"/>
    <mergeCell ref="H26:I26"/>
    <mergeCell ref="B4:E4"/>
    <mergeCell ref="Y35:Z35"/>
    <mergeCell ref="J25:X25"/>
    <mergeCell ref="Y44:Z44"/>
    <mergeCell ref="H46:I46"/>
    <mergeCell ref="AA34:AT34"/>
    <mergeCell ref="H51:I51"/>
    <mergeCell ref="H27:I27"/>
    <mergeCell ref="B8:E8"/>
    <mergeCell ref="AA31:AT31"/>
    <mergeCell ref="J29:X29"/>
    <mergeCell ref="B6:E6"/>
    <mergeCell ref="AA22:AT22"/>
    <mergeCell ref="B15:E15"/>
    <mergeCell ref="H31:I31"/>
    <mergeCell ref="AA28:AT28"/>
    <mergeCell ref="Y30:Z30"/>
    <mergeCell ref="Y29:Z29"/>
    <mergeCell ref="J22:X22"/>
    <mergeCell ref="AA30:AT30"/>
    <mergeCell ref="J31:X31"/>
    <mergeCell ref="Y22:Z22"/>
  </mergeCells>
  <hyperlinks>
    <hyperlink ref="B4" location="PANDUAN!A1" display="PANDUAN" xr:uid="{00000000-0004-0000-F800-000000000000}"/>
    <hyperlink ref="B6" location="'EWS DIRECTORY'!A1" display="EWS DIRECTORY" xr:uid="{00000000-0004-0000-F800-000001000000}"/>
    <hyperlink ref="B8" location="'DATA PEMICU'!A1" display="DATA PEMICU" xr:uid="{00000000-0004-0000-F800-000002000000}"/>
    <hyperlink ref="B10" location="'DATA PENGUJI'!A1" display="DATA PENGUJI" xr:uid="{00000000-0004-0000-F800-000003000000}"/>
    <hyperlink ref="B12" location="'MAIN LEVEL'!A1" display="MAIN LEVEL" xr:uid="{00000000-0004-0000-F800-000004000000}"/>
  </hyperlinks>
  <pageMargins left="0.51181102362204722" right="0.15748031496062989" top="0.55118110236220474" bottom="0.55118110236220474" header="0" footer="0"/>
  <pageSetup paperSize="9" scale="60" orientation="landscape"/>
  <headerFooter>
    <oddFooter>&amp;Rhalaman &amp;P dari</oddFooter>
  </headerFooter>
</worksheet>
</file>

<file path=xl/worksheets/sheet2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900-000000000000}">
  <sheetPr codeName="Sheet451">
    <tabColor theme="4" tint="-0.249977111117893"/>
  </sheetPr>
  <dimension ref="A1:AT44"/>
  <sheetViews>
    <sheetView topLeftCell="B3" zoomScaleNormal="100" workbookViewId="0">
      <selection activeCell="AQ18" sqref="AQ18:AU18"/>
    </sheetView>
  </sheetViews>
  <sheetFormatPr defaultColWidth="3.88671875" defaultRowHeight="13.8" x14ac:dyDescent="0.25"/>
  <cols>
    <col min="1" max="1" width="0" style="110" hidden="1"/>
    <col min="2" max="5" width="3.88671875" style="177" customWidth="1"/>
    <col min="6" max="6" width="3.88671875" style="110" customWidth="1"/>
  </cols>
  <sheetData>
    <row r="1" spans="2:46" x14ac:dyDescent="0.25">
      <c r="G1" s="178"/>
      <c r="H1" s="55"/>
      <c r="I1" s="55"/>
      <c r="J1" s="55"/>
      <c r="K1" s="55"/>
      <c r="L1" s="55"/>
      <c r="M1" s="55"/>
      <c r="N1" s="55"/>
    </row>
    <row r="2" spans="2:46" x14ac:dyDescent="0.25">
      <c r="G2" s="55" t="s">
        <v>1674</v>
      </c>
      <c r="H2" s="55"/>
      <c r="I2" s="55"/>
      <c r="J2" s="55"/>
      <c r="K2" s="55"/>
      <c r="L2" s="55"/>
      <c r="M2" s="55"/>
      <c r="N2" s="55"/>
    </row>
    <row r="3" spans="2:46" x14ac:dyDescent="0.25">
      <c r="B3" s="111"/>
      <c r="C3" s="111"/>
      <c r="D3" s="111"/>
      <c r="E3" s="111"/>
      <c r="G3" s="55"/>
      <c r="H3" s="55"/>
      <c r="I3" s="55"/>
      <c r="J3" s="55"/>
      <c r="K3" s="55"/>
      <c r="L3" s="55"/>
      <c r="M3" s="55"/>
      <c r="N3" s="55"/>
    </row>
    <row r="4" spans="2:46" x14ac:dyDescent="0.25">
      <c r="B4" s="762" t="s">
        <v>79</v>
      </c>
      <c r="C4" s="761"/>
      <c r="D4" s="761"/>
      <c r="E4" s="761"/>
      <c r="G4" s="55"/>
      <c r="H4" s="55"/>
      <c r="I4" s="55"/>
      <c r="J4" s="55"/>
      <c r="K4" s="55"/>
      <c r="L4" s="55"/>
      <c r="M4" s="55"/>
      <c r="N4" s="55"/>
    </row>
    <row r="5" spans="2:46" x14ac:dyDescent="0.25">
      <c r="B5" s="111"/>
      <c r="C5" s="111"/>
      <c r="D5" s="111"/>
      <c r="E5" s="111"/>
      <c r="G5" s="55"/>
      <c r="H5" s="55"/>
      <c r="I5" s="55"/>
      <c r="J5" s="55"/>
      <c r="K5" s="55"/>
      <c r="L5" s="55"/>
      <c r="M5" s="55"/>
      <c r="N5" s="55"/>
    </row>
    <row r="6" spans="2:46" x14ac:dyDescent="0.25">
      <c r="B6" s="762" t="s">
        <v>87</v>
      </c>
      <c r="C6" s="761"/>
      <c r="D6" s="761"/>
      <c r="E6" s="761"/>
      <c r="G6" s="55"/>
      <c r="H6" s="55"/>
      <c r="I6" s="55"/>
      <c r="J6" s="55"/>
      <c r="K6" s="55"/>
      <c r="L6" s="55"/>
      <c r="M6" s="55"/>
      <c r="N6" s="55"/>
    </row>
    <row r="7" spans="2:46" x14ac:dyDescent="0.25">
      <c r="B7" s="111"/>
      <c r="C7" s="111"/>
      <c r="D7" s="111"/>
      <c r="E7" s="111"/>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58"/>
    </row>
    <row r="8" spans="2:46" x14ac:dyDescent="0.25">
      <c r="B8" s="762" t="s">
        <v>94</v>
      </c>
      <c r="C8" s="761"/>
      <c r="D8" s="761"/>
      <c r="E8" s="761"/>
      <c r="G8" s="55"/>
      <c r="H8" s="55"/>
      <c r="I8" s="55"/>
      <c r="J8" s="55"/>
      <c r="K8" s="55"/>
      <c r="L8" s="55"/>
      <c r="M8" s="55"/>
      <c r="N8" s="55"/>
    </row>
    <row r="9" spans="2:46" ht="14.4" customHeight="1" x14ac:dyDescent="0.25">
      <c r="B9" s="111"/>
      <c r="C9" s="111"/>
      <c r="D9" s="111"/>
      <c r="E9" s="111"/>
      <c r="G9" s="999" t="str">
        <f>"Rincian "&amp;'F-4-1'!H18&amp;" "&amp;'F-4-1'!M26</f>
        <v>Rincian Penghasilan Luar Usaha Lainnya Berdasarkan Bahan Bukti Pidana</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303"/>
    </row>
    <row r="10" spans="2:46" x14ac:dyDescent="0.25">
      <c r="B10" s="762" t="s">
        <v>101</v>
      </c>
      <c r="C10" s="761"/>
      <c r="D10" s="761"/>
      <c r="E10" s="761"/>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304"/>
    </row>
    <row r="11" spans="2:46"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305"/>
    </row>
    <row r="12" spans="2:46" x14ac:dyDescent="0.25">
      <c r="B12" s="762" t="s">
        <v>106</v>
      </c>
      <c r="C12" s="761"/>
      <c r="D12" s="761"/>
      <c r="E12" s="761"/>
      <c r="G12" s="254"/>
      <c r="H12" s="254"/>
      <c r="I12" s="254"/>
      <c r="J12" s="254"/>
      <c r="K12" s="254"/>
      <c r="L12" s="254"/>
      <c r="M12" s="254"/>
      <c r="N12" s="254"/>
    </row>
    <row r="13" spans="2:46" ht="14.25" customHeight="1" x14ac:dyDescent="0.25">
      <c r="B13" s="962" t="str">
        <f>HYPERLINK("#'"&amp;'EWS DIRECTORY'!$J$243&amp;"'!A1",'EWS DIRECTORY'!$J$243)</f>
        <v>F-4</v>
      </c>
      <c r="C13" s="761"/>
      <c r="D13" s="761"/>
      <c r="E13" s="761"/>
      <c r="G13" s="55" t="s">
        <v>1680</v>
      </c>
      <c r="H13" s="55"/>
      <c r="I13" s="254"/>
      <c r="J13" s="254"/>
      <c r="K13" s="254"/>
      <c r="L13" s="254"/>
      <c r="M13" s="254"/>
      <c r="N13" s="254"/>
    </row>
    <row r="14" spans="2:46" x14ac:dyDescent="0.25">
      <c r="B14" s="931" t="str">
        <f>HYPERLINK("#'"&amp;'EWS DIRECTORY'!$J$244&amp;"'!A1",'EWS DIRECTORY'!$J$244)</f>
        <v>F-4-1</v>
      </c>
      <c r="C14" s="761"/>
      <c r="D14" s="761"/>
      <c r="E14" s="761"/>
      <c r="G14" s="55" t="s">
        <v>1681</v>
      </c>
      <c r="H14" s="55"/>
      <c r="I14" s="55"/>
      <c r="J14" s="254"/>
      <c r="K14" s="254"/>
      <c r="L14" s="254"/>
      <c r="M14" s="254"/>
      <c r="N14" s="254"/>
    </row>
    <row r="15" spans="2:46" ht="14.25" customHeight="1" x14ac:dyDescent="0.25">
      <c r="B15" s="929" t="str">
        <f>HYPERLINK("#'"&amp;'EWS DIRECTORY'!$J$245&amp;"'!A1",'EWS DIRECTORY'!$J$245)</f>
        <v>F-4-1-1</v>
      </c>
      <c r="C15" s="761"/>
      <c r="D15" s="761"/>
      <c r="E15" s="761"/>
      <c r="G15" s="55" t="s">
        <v>1744</v>
      </c>
      <c r="H15" s="55"/>
      <c r="I15" s="55" t="s">
        <v>1744</v>
      </c>
      <c r="J15" s="254"/>
      <c r="K15" s="254"/>
      <c r="L15" s="254"/>
      <c r="M15" s="254"/>
      <c r="N15" s="254"/>
    </row>
    <row r="16" spans="2:46" ht="14.25" customHeight="1" x14ac:dyDescent="0.25">
      <c r="B16" s="929" t="str">
        <f>HYPERLINK("#'"&amp;'EWS DIRECTORY'!$J$246&amp;"'!A1",'EWS DIRECTORY'!$J$246)</f>
        <v>F-4-1-2</v>
      </c>
      <c r="C16" s="761"/>
      <c r="D16" s="761"/>
      <c r="E16" s="761"/>
    </row>
    <row r="17" spans="2:42" x14ac:dyDescent="0.25">
      <c r="B17" s="929" t="str">
        <f>HYPERLINK("#'"&amp;'EWS DIRECTORY'!$J$247&amp;"'!A1",'EWS DIRECTORY'!$J$247)</f>
        <v>F-4-1-3</v>
      </c>
      <c r="C17" s="761"/>
      <c r="D17" s="761"/>
      <c r="E17" s="761"/>
      <c r="G17" s="55" t="s">
        <v>1798</v>
      </c>
    </row>
    <row r="18" spans="2:42" ht="14.25" customHeight="1" x14ac:dyDescent="0.25">
      <c r="B18" s="929" t="str">
        <f>HYPERLINK("#'"&amp;'EWS DIRECTORY'!$J$248&amp;"'!A1",'EWS DIRECTORY'!$J$248)</f>
        <v>F-4-1-4</v>
      </c>
      <c r="C18" s="761"/>
      <c r="D18" s="761"/>
      <c r="E18" s="761"/>
      <c r="G18" s="55"/>
    </row>
    <row r="19" spans="2:42" ht="12.75" customHeight="1" x14ac:dyDescent="0.25">
      <c r="B19" s="927" t="str">
        <f>HYPERLINK("#'"&amp;'EWS DIRECTORY'!$J$249&amp;"'!A1",'EWS DIRECTORY'!$J$249)</f>
        <v>F-4-1-5</v>
      </c>
      <c r="C19" s="761"/>
      <c r="D19" s="761"/>
      <c r="E19" s="761"/>
      <c r="G19" s="55"/>
      <c r="H19" s="1116" t="s">
        <v>1445</v>
      </c>
      <c r="I19" s="825"/>
      <c r="J19" s="1116" t="s">
        <v>1452</v>
      </c>
      <c r="K19" s="824"/>
      <c r="L19" s="824"/>
      <c r="M19" s="824"/>
      <c r="N19" s="824"/>
      <c r="O19" s="825"/>
      <c r="P19" s="1116" t="s">
        <v>1915</v>
      </c>
      <c r="Q19" s="824"/>
      <c r="R19" s="824"/>
      <c r="S19" s="824"/>
      <c r="T19" s="824"/>
      <c r="U19" s="825"/>
      <c r="V19" s="1116" t="s">
        <v>1916</v>
      </c>
      <c r="W19" s="824"/>
      <c r="X19" s="824"/>
      <c r="Y19" s="824"/>
      <c r="Z19" s="824"/>
      <c r="AA19" s="824"/>
      <c r="AB19" s="824"/>
      <c r="AC19" s="824"/>
      <c r="AD19" s="824"/>
      <c r="AE19" s="824"/>
      <c r="AF19" s="824"/>
      <c r="AG19" s="824"/>
      <c r="AH19" s="824"/>
      <c r="AI19" s="824"/>
      <c r="AJ19" s="824"/>
      <c r="AK19" s="825"/>
      <c r="AL19" s="1120" t="s">
        <v>1481</v>
      </c>
      <c r="AM19" s="1121"/>
      <c r="AN19" s="1121"/>
      <c r="AO19" s="1121"/>
      <c r="AP19" s="1122"/>
    </row>
    <row r="20" spans="2:42" ht="14.25" customHeight="1" x14ac:dyDescent="0.25">
      <c r="B20" s="929" t="str">
        <f>HYPERLINK("#'"&amp;'EWS DIRECTORY'!$J$250&amp;"'!A1",'EWS DIRECTORY'!$J$250)</f>
        <v>F-4-1-6</v>
      </c>
      <c r="C20" s="761"/>
      <c r="D20" s="761"/>
      <c r="E20" s="761"/>
      <c r="G20" s="55"/>
      <c r="H20" s="1117"/>
      <c r="I20" s="825"/>
      <c r="J20" s="1119"/>
      <c r="K20" s="824"/>
      <c r="L20" s="824"/>
      <c r="M20" s="824"/>
      <c r="N20" s="824"/>
      <c r="O20" s="825"/>
      <c r="P20" s="1117"/>
      <c r="Q20" s="824"/>
      <c r="R20" s="824"/>
      <c r="S20" s="824"/>
      <c r="T20" s="824"/>
      <c r="U20" s="825"/>
      <c r="V20" s="1117"/>
      <c r="W20" s="824"/>
      <c r="X20" s="824"/>
      <c r="Y20" s="824"/>
      <c r="Z20" s="824"/>
      <c r="AA20" s="824"/>
      <c r="AB20" s="824"/>
      <c r="AC20" s="824"/>
      <c r="AD20" s="824"/>
      <c r="AE20" s="824"/>
      <c r="AF20" s="824"/>
      <c r="AG20" s="824"/>
      <c r="AH20" s="824"/>
      <c r="AI20" s="824"/>
      <c r="AJ20" s="824"/>
      <c r="AK20" s="825"/>
      <c r="AL20" s="1063"/>
      <c r="AM20" s="764"/>
      <c r="AN20" s="764"/>
      <c r="AO20" s="764"/>
      <c r="AP20" s="765"/>
    </row>
    <row r="21" spans="2:42" ht="14.25" customHeight="1" x14ac:dyDescent="0.25">
      <c r="G21" s="55"/>
      <c r="H21" s="1117"/>
      <c r="I21" s="825"/>
      <c r="J21" s="1119"/>
      <c r="K21" s="824"/>
      <c r="L21" s="824"/>
      <c r="M21" s="824"/>
      <c r="N21" s="824"/>
      <c r="O21" s="825"/>
      <c r="P21" s="1117"/>
      <c r="Q21" s="824"/>
      <c r="R21" s="824"/>
      <c r="S21" s="824"/>
      <c r="T21" s="824"/>
      <c r="U21" s="825"/>
      <c r="V21" s="1117"/>
      <c r="W21" s="824"/>
      <c r="X21" s="824"/>
      <c r="Y21" s="824"/>
      <c r="Z21" s="824"/>
      <c r="AA21" s="824"/>
      <c r="AB21" s="824"/>
      <c r="AC21" s="824"/>
      <c r="AD21" s="824"/>
      <c r="AE21" s="824"/>
      <c r="AF21" s="824"/>
      <c r="AG21" s="824"/>
      <c r="AH21" s="824"/>
      <c r="AI21" s="824"/>
      <c r="AJ21" s="824"/>
      <c r="AK21" s="825"/>
      <c r="AL21" s="1063"/>
      <c r="AM21" s="764"/>
      <c r="AN21" s="764"/>
      <c r="AO21" s="764"/>
      <c r="AP21" s="765"/>
    </row>
    <row r="22" spans="2:42" ht="14.25" customHeight="1" x14ac:dyDescent="0.25">
      <c r="G22" s="55"/>
      <c r="H22" s="1117"/>
      <c r="I22" s="825"/>
      <c r="J22" s="1119"/>
      <c r="K22" s="824"/>
      <c r="L22" s="824"/>
      <c r="M22" s="824"/>
      <c r="N22" s="824"/>
      <c r="O22" s="825"/>
      <c r="P22" s="1117"/>
      <c r="Q22" s="824"/>
      <c r="R22" s="824"/>
      <c r="S22" s="824"/>
      <c r="T22" s="824"/>
      <c r="U22" s="825"/>
      <c r="V22" s="1117"/>
      <c r="W22" s="824"/>
      <c r="X22" s="824"/>
      <c r="Y22" s="824"/>
      <c r="Z22" s="824"/>
      <c r="AA22" s="824"/>
      <c r="AB22" s="824"/>
      <c r="AC22" s="824"/>
      <c r="AD22" s="824"/>
      <c r="AE22" s="824"/>
      <c r="AF22" s="824"/>
      <c r="AG22" s="824"/>
      <c r="AH22" s="824"/>
      <c r="AI22" s="824"/>
      <c r="AJ22" s="824"/>
      <c r="AK22" s="825"/>
      <c r="AL22" s="1063"/>
      <c r="AM22" s="764"/>
      <c r="AN22" s="764"/>
      <c r="AO22" s="764"/>
      <c r="AP22" s="765"/>
    </row>
    <row r="23" spans="2:42" ht="14.25" customHeight="1" x14ac:dyDescent="0.25">
      <c r="G23" s="55"/>
      <c r="H23" s="1117"/>
      <c r="I23" s="825"/>
      <c r="J23" s="1119"/>
      <c r="K23" s="824"/>
      <c r="L23" s="824"/>
      <c r="M23" s="824"/>
      <c r="N23" s="824"/>
      <c r="O23" s="825"/>
      <c r="P23" s="1117"/>
      <c r="Q23" s="824"/>
      <c r="R23" s="824"/>
      <c r="S23" s="824"/>
      <c r="T23" s="824"/>
      <c r="U23" s="825"/>
      <c r="V23" s="1117"/>
      <c r="W23" s="824"/>
      <c r="X23" s="824"/>
      <c r="Y23" s="824"/>
      <c r="Z23" s="824"/>
      <c r="AA23" s="824"/>
      <c r="AB23" s="824"/>
      <c r="AC23" s="824"/>
      <c r="AD23" s="824"/>
      <c r="AE23" s="824"/>
      <c r="AF23" s="824"/>
      <c r="AG23" s="824"/>
      <c r="AH23" s="824"/>
      <c r="AI23" s="824"/>
      <c r="AJ23" s="824"/>
      <c r="AK23" s="825"/>
      <c r="AL23" s="1063"/>
      <c r="AM23" s="764"/>
      <c r="AN23" s="764"/>
      <c r="AO23" s="764"/>
      <c r="AP23" s="765"/>
    </row>
    <row r="24" spans="2:42" ht="14.25" customHeight="1" x14ac:dyDescent="0.25">
      <c r="G24" s="55"/>
      <c r="H24" s="1117"/>
      <c r="I24" s="825"/>
      <c r="J24" s="1119"/>
      <c r="K24" s="824"/>
      <c r="L24" s="824"/>
      <c r="M24" s="824"/>
      <c r="N24" s="824"/>
      <c r="O24" s="825"/>
      <c r="P24" s="1117"/>
      <c r="Q24" s="824"/>
      <c r="R24" s="824"/>
      <c r="S24" s="824"/>
      <c r="T24" s="824"/>
      <c r="U24" s="825"/>
      <c r="V24" s="1117"/>
      <c r="W24" s="824"/>
      <c r="X24" s="824"/>
      <c r="Y24" s="824"/>
      <c r="Z24" s="824"/>
      <c r="AA24" s="824"/>
      <c r="AB24" s="824"/>
      <c r="AC24" s="824"/>
      <c r="AD24" s="824"/>
      <c r="AE24" s="824"/>
      <c r="AF24" s="824"/>
      <c r="AG24" s="824"/>
      <c r="AH24" s="824"/>
      <c r="AI24" s="824"/>
      <c r="AJ24" s="824"/>
      <c r="AK24" s="825"/>
      <c r="AL24" s="1063"/>
      <c r="AM24" s="764"/>
      <c r="AN24" s="764"/>
      <c r="AO24" s="764"/>
      <c r="AP24" s="765"/>
    </row>
    <row r="25" spans="2:42" ht="14.25" customHeight="1" x14ac:dyDescent="0.25">
      <c r="G25" s="55"/>
      <c r="H25" s="1117"/>
      <c r="I25" s="825"/>
      <c r="J25" s="1119"/>
      <c r="K25" s="824"/>
      <c r="L25" s="824"/>
      <c r="M25" s="824"/>
      <c r="N25" s="824"/>
      <c r="O25" s="825"/>
      <c r="P25" s="1117"/>
      <c r="Q25" s="824"/>
      <c r="R25" s="824"/>
      <c r="S25" s="824"/>
      <c r="T25" s="824"/>
      <c r="U25" s="825"/>
      <c r="V25" s="1117"/>
      <c r="W25" s="824"/>
      <c r="X25" s="824"/>
      <c r="Y25" s="824"/>
      <c r="Z25" s="824"/>
      <c r="AA25" s="824"/>
      <c r="AB25" s="824"/>
      <c r="AC25" s="824"/>
      <c r="AD25" s="824"/>
      <c r="AE25" s="824"/>
      <c r="AF25" s="824"/>
      <c r="AG25" s="824"/>
      <c r="AH25" s="824"/>
      <c r="AI25" s="824"/>
      <c r="AJ25" s="824"/>
      <c r="AK25" s="825"/>
      <c r="AL25" s="1063"/>
      <c r="AM25" s="764"/>
      <c r="AN25" s="764"/>
      <c r="AO25" s="764"/>
      <c r="AP25" s="765"/>
    </row>
    <row r="26" spans="2:42" ht="14.25" customHeight="1" x14ac:dyDescent="0.25">
      <c r="G26" s="55"/>
      <c r="H26" s="1117"/>
      <c r="I26" s="825"/>
      <c r="J26" s="1119"/>
      <c r="K26" s="824"/>
      <c r="L26" s="824"/>
      <c r="M26" s="824"/>
      <c r="N26" s="824"/>
      <c r="O26" s="825"/>
      <c r="P26" s="1117"/>
      <c r="Q26" s="824"/>
      <c r="R26" s="824"/>
      <c r="S26" s="824"/>
      <c r="T26" s="824"/>
      <c r="U26" s="825"/>
      <c r="V26" s="1117"/>
      <c r="W26" s="824"/>
      <c r="X26" s="824"/>
      <c r="Y26" s="824"/>
      <c r="Z26" s="824"/>
      <c r="AA26" s="824"/>
      <c r="AB26" s="824"/>
      <c r="AC26" s="824"/>
      <c r="AD26" s="824"/>
      <c r="AE26" s="824"/>
      <c r="AF26" s="824"/>
      <c r="AG26" s="824"/>
      <c r="AH26" s="824"/>
      <c r="AI26" s="824"/>
      <c r="AJ26" s="824"/>
      <c r="AK26" s="825"/>
      <c r="AL26" s="1063"/>
      <c r="AM26" s="764"/>
      <c r="AN26" s="764"/>
      <c r="AO26" s="764"/>
      <c r="AP26" s="765"/>
    </row>
    <row r="27" spans="2:42" x14ac:dyDescent="0.25">
      <c r="H27" s="1117"/>
      <c r="I27" s="825"/>
      <c r="J27" s="1119"/>
      <c r="K27" s="824"/>
      <c r="L27" s="824"/>
      <c r="M27" s="824"/>
      <c r="N27" s="824"/>
      <c r="O27" s="825"/>
      <c r="P27" s="1117"/>
      <c r="Q27" s="824"/>
      <c r="R27" s="824"/>
      <c r="S27" s="824"/>
      <c r="T27" s="824"/>
      <c r="U27" s="825"/>
      <c r="V27" s="1117"/>
      <c r="W27" s="824"/>
      <c r="X27" s="824"/>
      <c r="Y27" s="824"/>
      <c r="Z27" s="824"/>
      <c r="AA27" s="824"/>
      <c r="AB27" s="824"/>
      <c r="AC27" s="824"/>
      <c r="AD27" s="824"/>
      <c r="AE27" s="824"/>
      <c r="AF27" s="824"/>
      <c r="AG27" s="824"/>
      <c r="AH27" s="824"/>
      <c r="AI27" s="824"/>
      <c r="AJ27" s="824"/>
      <c r="AK27" s="825"/>
      <c r="AL27" s="1063"/>
      <c r="AM27" s="764"/>
      <c r="AN27" s="764"/>
      <c r="AO27" s="764"/>
      <c r="AP27" s="765"/>
    </row>
    <row r="28" spans="2:42" x14ac:dyDescent="0.25">
      <c r="B28" s="760"/>
      <c r="C28" s="761"/>
      <c r="D28" s="761"/>
      <c r="E28" s="761"/>
      <c r="H28" s="1117"/>
      <c r="I28" s="825"/>
      <c r="J28" s="1119"/>
      <c r="K28" s="824"/>
      <c r="L28" s="824"/>
      <c r="M28" s="824"/>
      <c r="N28" s="824"/>
      <c r="O28" s="825"/>
      <c r="P28" s="1117"/>
      <c r="Q28" s="824"/>
      <c r="R28" s="824"/>
      <c r="S28" s="824"/>
      <c r="T28" s="824"/>
      <c r="U28" s="825"/>
      <c r="V28" s="1117"/>
      <c r="W28" s="824"/>
      <c r="X28" s="824"/>
      <c r="Y28" s="824"/>
      <c r="Z28" s="824"/>
      <c r="AA28" s="824"/>
      <c r="AB28" s="824"/>
      <c r="AC28" s="824"/>
      <c r="AD28" s="824"/>
      <c r="AE28" s="824"/>
      <c r="AF28" s="824"/>
      <c r="AG28" s="824"/>
      <c r="AH28" s="824"/>
      <c r="AI28" s="824"/>
      <c r="AJ28" s="824"/>
      <c r="AK28" s="825"/>
      <c r="AL28" s="1063"/>
      <c r="AM28" s="764"/>
      <c r="AN28" s="764"/>
      <c r="AO28" s="764"/>
      <c r="AP28" s="765"/>
    </row>
    <row r="29" spans="2:42" x14ac:dyDescent="0.25">
      <c r="H29" s="1117"/>
      <c r="I29" s="825"/>
      <c r="J29" s="1119"/>
      <c r="K29" s="824"/>
      <c r="L29" s="824"/>
      <c r="M29" s="824"/>
      <c r="N29" s="824"/>
      <c r="O29" s="825"/>
      <c r="P29" s="1117"/>
      <c r="Q29" s="824"/>
      <c r="R29" s="824"/>
      <c r="S29" s="824"/>
      <c r="T29" s="824"/>
      <c r="U29" s="825"/>
      <c r="V29" s="1117"/>
      <c r="W29" s="824"/>
      <c r="X29" s="824"/>
      <c r="Y29" s="824"/>
      <c r="Z29" s="824"/>
      <c r="AA29" s="824"/>
      <c r="AB29" s="824"/>
      <c r="AC29" s="824"/>
      <c r="AD29" s="824"/>
      <c r="AE29" s="824"/>
      <c r="AF29" s="824"/>
      <c r="AG29" s="824"/>
      <c r="AH29" s="824"/>
      <c r="AI29" s="824"/>
      <c r="AJ29" s="824"/>
      <c r="AK29" s="825"/>
      <c r="AL29" s="1063"/>
      <c r="AM29" s="764"/>
      <c r="AN29" s="764"/>
      <c r="AO29" s="764"/>
      <c r="AP29" s="765"/>
    </row>
    <row r="30" spans="2:42" x14ac:dyDescent="0.25">
      <c r="B30" s="760"/>
      <c r="C30" s="761"/>
      <c r="D30" s="761"/>
      <c r="E30" s="761"/>
      <c r="H30" s="1117"/>
      <c r="I30" s="825"/>
      <c r="J30" s="1119"/>
      <c r="K30" s="824"/>
      <c r="L30" s="824"/>
      <c r="M30" s="824"/>
      <c r="N30" s="824"/>
      <c r="O30" s="825"/>
      <c r="P30" s="1117"/>
      <c r="Q30" s="824"/>
      <c r="R30" s="824"/>
      <c r="S30" s="824"/>
      <c r="T30" s="824"/>
      <c r="U30" s="825"/>
      <c r="V30" s="1117"/>
      <c r="W30" s="824"/>
      <c r="X30" s="824"/>
      <c r="Y30" s="824"/>
      <c r="Z30" s="824"/>
      <c r="AA30" s="824"/>
      <c r="AB30" s="824"/>
      <c r="AC30" s="824"/>
      <c r="AD30" s="824"/>
      <c r="AE30" s="824"/>
      <c r="AF30" s="824"/>
      <c r="AG30" s="824"/>
      <c r="AH30" s="824"/>
      <c r="AI30" s="824"/>
      <c r="AJ30" s="824"/>
      <c r="AK30" s="825"/>
      <c r="AL30" s="1063"/>
      <c r="AM30" s="764"/>
      <c r="AN30" s="764"/>
      <c r="AO30" s="764"/>
      <c r="AP30" s="765"/>
    </row>
    <row r="31" spans="2:42" x14ac:dyDescent="0.25">
      <c r="H31" s="1117"/>
      <c r="I31" s="825"/>
      <c r="J31" s="1119"/>
      <c r="K31" s="824"/>
      <c r="L31" s="824"/>
      <c r="M31" s="824"/>
      <c r="N31" s="824"/>
      <c r="O31" s="825"/>
      <c r="P31" s="1117"/>
      <c r="Q31" s="824"/>
      <c r="R31" s="824"/>
      <c r="S31" s="824"/>
      <c r="T31" s="824"/>
      <c r="U31" s="825"/>
      <c r="V31" s="1117"/>
      <c r="W31" s="824"/>
      <c r="X31" s="824"/>
      <c r="Y31" s="824"/>
      <c r="Z31" s="824"/>
      <c r="AA31" s="824"/>
      <c r="AB31" s="824"/>
      <c r="AC31" s="824"/>
      <c r="AD31" s="824"/>
      <c r="AE31" s="824"/>
      <c r="AF31" s="824"/>
      <c r="AG31" s="824"/>
      <c r="AH31" s="824"/>
      <c r="AI31" s="824"/>
      <c r="AJ31" s="824"/>
      <c r="AK31" s="825"/>
      <c r="AL31" s="1063"/>
      <c r="AM31" s="764"/>
      <c r="AN31" s="764"/>
      <c r="AO31" s="764"/>
      <c r="AP31" s="765"/>
    </row>
    <row r="32" spans="2:42" x14ac:dyDescent="0.25">
      <c r="B32" s="760"/>
      <c r="C32" s="761"/>
      <c r="D32" s="761"/>
      <c r="E32" s="761"/>
      <c r="H32" s="1117"/>
      <c r="I32" s="825"/>
      <c r="J32" s="1119"/>
      <c r="K32" s="824"/>
      <c r="L32" s="824"/>
      <c r="M32" s="824"/>
      <c r="N32" s="824"/>
      <c r="O32" s="825"/>
      <c r="P32" s="1117"/>
      <c r="Q32" s="824"/>
      <c r="R32" s="824"/>
      <c r="S32" s="824"/>
      <c r="T32" s="824"/>
      <c r="U32" s="825"/>
      <c r="V32" s="1117"/>
      <c r="W32" s="824"/>
      <c r="X32" s="824"/>
      <c r="Y32" s="824"/>
      <c r="Z32" s="824"/>
      <c r="AA32" s="824"/>
      <c r="AB32" s="824"/>
      <c r="AC32" s="824"/>
      <c r="AD32" s="824"/>
      <c r="AE32" s="824"/>
      <c r="AF32" s="824"/>
      <c r="AG32" s="824"/>
      <c r="AH32" s="824"/>
      <c r="AI32" s="824"/>
      <c r="AJ32" s="824"/>
      <c r="AK32" s="825"/>
      <c r="AL32" s="1063"/>
      <c r="AM32" s="764"/>
      <c r="AN32" s="764"/>
      <c r="AO32" s="764"/>
      <c r="AP32" s="765"/>
    </row>
    <row r="33" spans="2:43" x14ac:dyDescent="0.25">
      <c r="H33" s="1117"/>
      <c r="I33" s="825"/>
      <c r="J33" s="1119"/>
      <c r="K33" s="824"/>
      <c r="L33" s="824"/>
      <c r="M33" s="824"/>
      <c r="N33" s="824"/>
      <c r="O33" s="825"/>
      <c r="P33" s="1117"/>
      <c r="Q33" s="824"/>
      <c r="R33" s="824"/>
      <c r="S33" s="824"/>
      <c r="T33" s="824"/>
      <c r="U33" s="825"/>
      <c r="V33" s="1117"/>
      <c r="W33" s="824"/>
      <c r="X33" s="824"/>
      <c r="Y33" s="824"/>
      <c r="Z33" s="824"/>
      <c r="AA33" s="824"/>
      <c r="AB33" s="824"/>
      <c r="AC33" s="824"/>
      <c r="AD33" s="824"/>
      <c r="AE33" s="824"/>
      <c r="AF33" s="824"/>
      <c r="AG33" s="824"/>
      <c r="AH33" s="824"/>
      <c r="AI33" s="824"/>
      <c r="AJ33" s="824"/>
      <c r="AK33" s="825"/>
      <c r="AL33" s="1063"/>
      <c r="AM33" s="764"/>
      <c r="AN33" s="764"/>
      <c r="AO33" s="764"/>
      <c r="AP33" s="765"/>
    </row>
    <row r="34" spans="2:43" x14ac:dyDescent="0.25">
      <c r="B34" s="760"/>
      <c r="C34" s="761"/>
      <c r="D34" s="761"/>
      <c r="E34" s="761"/>
      <c r="H34" s="113"/>
      <c r="I34" s="114"/>
      <c r="J34" s="1161"/>
      <c r="K34" s="824"/>
      <c r="L34" s="824"/>
      <c r="M34" s="824"/>
      <c r="N34" s="824"/>
      <c r="O34" s="825"/>
      <c r="P34" s="1159"/>
      <c r="Q34" s="824"/>
      <c r="R34" s="824"/>
      <c r="S34" s="824"/>
      <c r="T34" s="824"/>
      <c r="U34" s="825"/>
      <c r="V34" s="1160"/>
      <c r="W34" s="824"/>
      <c r="X34" s="824"/>
      <c r="Y34" s="824"/>
      <c r="Z34" s="824"/>
      <c r="AA34" s="824"/>
      <c r="AB34" s="824"/>
      <c r="AC34" s="824"/>
      <c r="AD34" s="824"/>
      <c r="AE34" s="824"/>
      <c r="AF34" s="824"/>
      <c r="AG34" s="824"/>
      <c r="AH34" s="824"/>
      <c r="AI34" s="824"/>
      <c r="AJ34" s="824"/>
      <c r="AK34" s="1124"/>
      <c r="AL34" s="1065"/>
      <c r="AM34" s="764"/>
      <c r="AN34" s="764"/>
      <c r="AO34" s="764"/>
      <c r="AP34" s="765"/>
    </row>
    <row r="35" spans="2:43" x14ac:dyDescent="0.25">
      <c r="H35" s="1123" t="s">
        <v>1804</v>
      </c>
      <c r="I35" s="824"/>
      <c r="J35" s="824"/>
      <c r="K35" s="824"/>
      <c r="L35" s="824"/>
      <c r="M35" s="824"/>
      <c r="N35" s="824"/>
      <c r="O35" s="824"/>
      <c r="P35" s="824"/>
      <c r="Q35" s="824"/>
      <c r="R35" s="824"/>
      <c r="S35" s="824"/>
      <c r="T35" s="824"/>
      <c r="U35" s="824"/>
      <c r="V35" s="824"/>
      <c r="W35" s="824"/>
      <c r="X35" s="824"/>
      <c r="Y35" s="824"/>
      <c r="Z35" s="824"/>
      <c r="AA35" s="824"/>
      <c r="AB35" s="824"/>
      <c r="AC35" s="824"/>
      <c r="AD35" s="824"/>
      <c r="AE35" s="824"/>
      <c r="AF35" s="824"/>
      <c r="AG35" s="824"/>
      <c r="AH35" s="824"/>
      <c r="AI35" s="824"/>
      <c r="AJ35" s="824"/>
      <c r="AK35" s="1124"/>
      <c r="AL35" s="1063">
        <f>SUM(AL20:AP34)</f>
        <v>0</v>
      </c>
      <c r="AM35" s="764"/>
      <c r="AN35" s="764"/>
      <c r="AO35" s="764"/>
      <c r="AP35" s="765"/>
    </row>
    <row r="36" spans="2:43" x14ac:dyDescent="0.25">
      <c r="B36" s="760"/>
      <c r="C36" s="761"/>
      <c r="D36" s="761"/>
      <c r="E36" s="761"/>
    </row>
    <row r="37" spans="2:43" x14ac:dyDescent="0.25">
      <c r="H37" s="976" t="s">
        <v>1795</v>
      </c>
      <c r="I37" s="824"/>
      <c r="J37" s="824"/>
      <c r="K37" s="824"/>
      <c r="L37" s="824"/>
      <c r="M37" s="824"/>
      <c r="N37" s="824"/>
      <c r="O37" s="824"/>
      <c r="P37" s="824"/>
      <c r="Q37" s="824"/>
      <c r="R37" s="824"/>
      <c r="S37" s="824"/>
      <c r="T37" s="824"/>
      <c r="U37" s="824"/>
      <c r="V37" s="824"/>
      <c r="W37" s="824"/>
      <c r="X37" s="824"/>
      <c r="Y37" s="825"/>
      <c r="Z37" s="976" t="s">
        <v>1796</v>
      </c>
      <c r="AA37" s="824"/>
      <c r="AB37" s="824"/>
      <c r="AC37" s="824"/>
      <c r="AD37" s="824"/>
      <c r="AE37" s="824"/>
      <c r="AF37" s="824"/>
      <c r="AG37" s="824"/>
      <c r="AH37" s="824"/>
      <c r="AI37" s="824"/>
      <c r="AJ37" s="824"/>
      <c r="AK37" s="824"/>
      <c r="AL37" s="824"/>
      <c r="AM37" s="824"/>
      <c r="AN37" s="824"/>
      <c r="AO37" s="824"/>
      <c r="AP37" s="824"/>
      <c r="AQ37" s="825"/>
    </row>
    <row r="38" spans="2:43" x14ac:dyDescent="0.25">
      <c r="H38" s="257" t="s">
        <v>796</v>
      </c>
      <c r="I38" s="258"/>
      <c r="J38" s="258"/>
      <c r="K38" s="258"/>
      <c r="L38" s="258"/>
      <c r="M38" s="258"/>
      <c r="N38" s="258"/>
      <c r="O38" s="258"/>
      <c r="P38" s="258"/>
      <c r="Q38" s="259"/>
      <c r="R38" s="257" t="s">
        <v>1511</v>
      </c>
      <c r="S38" s="258"/>
      <c r="T38" s="258"/>
      <c r="U38" s="259"/>
      <c r="V38" s="257" t="s">
        <v>1510</v>
      </c>
      <c r="W38" s="258"/>
      <c r="X38" s="258"/>
      <c r="Y38" s="259"/>
      <c r="Z38" s="257" t="s">
        <v>796</v>
      </c>
      <c r="AA38" s="258"/>
      <c r="AB38" s="258"/>
      <c r="AC38" s="258"/>
      <c r="AD38" s="258"/>
      <c r="AE38" s="258"/>
      <c r="AF38" s="258"/>
      <c r="AG38" s="258"/>
      <c r="AH38" s="258"/>
      <c r="AI38" s="259"/>
      <c r="AJ38" s="257" t="s">
        <v>1511</v>
      </c>
      <c r="AK38" s="258"/>
      <c r="AL38" s="258"/>
      <c r="AM38" s="259"/>
      <c r="AN38" s="257" t="s">
        <v>1510</v>
      </c>
      <c r="AO38" s="258"/>
      <c r="AP38" s="258"/>
      <c r="AQ38" s="259"/>
    </row>
    <row r="39" spans="2:43" x14ac:dyDescent="0.25">
      <c r="H39" s="260"/>
      <c r="Q39" s="261"/>
      <c r="R39" s="260"/>
      <c r="U39" s="261"/>
      <c r="V39" s="260"/>
      <c r="Y39" s="261"/>
      <c r="Z39" s="260"/>
      <c r="AI39" s="261"/>
      <c r="AJ39" s="260"/>
      <c r="AM39" s="261"/>
      <c r="AN39" s="260"/>
      <c r="AQ39" s="261"/>
    </row>
    <row r="40" spans="2:43" x14ac:dyDescent="0.25">
      <c r="H40" s="260"/>
      <c r="Q40" s="261"/>
      <c r="R40" s="260"/>
      <c r="U40" s="261"/>
      <c r="V40" s="260"/>
      <c r="Y40" s="261"/>
      <c r="Z40" s="260"/>
      <c r="AI40" s="261"/>
      <c r="AJ40" s="260"/>
      <c r="AM40" s="261"/>
      <c r="AN40" s="260"/>
      <c r="AQ40" s="261"/>
    </row>
    <row r="41" spans="2:43" x14ac:dyDescent="0.25">
      <c r="H41" s="260"/>
      <c r="Q41" s="261"/>
      <c r="R41" s="260"/>
      <c r="U41" s="261"/>
      <c r="V41" s="260"/>
      <c r="Y41" s="261"/>
      <c r="Z41" s="260"/>
      <c r="AI41" s="261"/>
      <c r="AJ41" s="260"/>
      <c r="AM41" s="261"/>
      <c r="AN41" s="260"/>
      <c r="AQ41" s="261"/>
    </row>
    <row r="42" spans="2:43" x14ac:dyDescent="0.25">
      <c r="H42" s="260"/>
      <c r="Q42" s="261"/>
      <c r="R42" s="260"/>
      <c r="U42" s="261"/>
      <c r="V42" s="260"/>
      <c r="Y42" s="261"/>
      <c r="Z42" s="260"/>
      <c r="AI42" s="261"/>
      <c r="AJ42" s="260"/>
      <c r="AM42" s="261"/>
      <c r="AN42" s="260"/>
      <c r="AQ42" s="261"/>
    </row>
    <row r="43" spans="2:43" x14ac:dyDescent="0.25">
      <c r="H43" s="262"/>
      <c r="I43" s="263"/>
      <c r="J43" s="263"/>
      <c r="K43" s="263"/>
      <c r="L43" s="263"/>
      <c r="M43" s="263"/>
      <c r="N43" s="263"/>
      <c r="O43" s="263"/>
      <c r="P43" s="263"/>
      <c r="Q43" s="264"/>
      <c r="R43" s="262"/>
      <c r="S43" s="263"/>
      <c r="T43" s="263"/>
      <c r="U43" s="264"/>
      <c r="V43" s="262"/>
      <c r="W43" s="263"/>
      <c r="X43" s="263"/>
      <c r="Y43" s="264"/>
      <c r="Z43" s="262"/>
      <c r="AA43" s="263"/>
      <c r="AB43" s="263"/>
      <c r="AC43" s="263"/>
      <c r="AD43" s="263"/>
      <c r="AE43" s="263"/>
      <c r="AF43" s="263"/>
      <c r="AG43" s="263"/>
      <c r="AH43" s="263"/>
      <c r="AI43" s="264"/>
      <c r="AJ43" s="262"/>
      <c r="AK43" s="263"/>
      <c r="AL43" s="263"/>
      <c r="AM43" s="264"/>
      <c r="AN43" s="262"/>
      <c r="AO43" s="263"/>
      <c r="AP43" s="263"/>
      <c r="AQ43" s="264"/>
    </row>
    <row r="44" spans="2:43" x14ac:dyDescent="0.25">
      <c r="AM44" s="265" t="s">
        <v>1797</v>
      </c>
      <c r="AN44" s="55" t="str">
        <f>'F-4-1'!U26</f>
        <v>F-4-1-5</v>
      </c>
    </row>
  </sheetData>
  <mergeCells count="103">
    <mergeCell ref="G9:Z11"/>
    <mergeCell ref="B32:E32"/>
    <mergeCell ref="H25:I25"/>
    <mergeCell ref="P32:U32"/>
    <mergeCell ref="J32:O32"/>
    <mergeCell ref="B16:E16"/>
    <mergeCell ref="V21:AK21"/>
    <mergeCell ref="P23:U23"/>
    <mergeCell ref="Z37:AQ37"/>
    <mergeCell ref="B36:E36"/>
    <mergeCell ref="AL26:AP26"/>
    <mergeCell ref="AL25:AP25"/>
    <mergeCell ref="H37:Y37"/>
    <mergeCell ref="V33:AK33"/>
    <mergeCell ref="J33:O33"/>
    <mergeCell ref="B12:E12"/>
    <mergeCell ref="B14:E14"/>
    <mergeCell ref="P20:U20"/>
    <mergeCell ref="V19:AK19"/>
    <mergeCell ref="P29:U29"/>
    <mergeCell ref="V28:AK28"/>
    <mergeCell ref="J19:O19"/>
    <mergeCell ref="B13:E13"/>
    <mergeCell ref="AL20:AP20"/>
    <mergeCell ref="B34:E34"/>
    <mergeCell ref="G7:AR7"/>
    <mergeCell ref="B18:E18"/>
    <mergeCell ref="P24:U24"/>
    <mergeCell ref="H29:I29"/>
    <mergeCell ref="V23:AK23"/>
    <mergeCell ref="P33:U33"/>
    <mergeCell ref="AL24:AP24"/>
    <mergeCell ref="H19:I19"/>
    <mergeCell ref="AL33:AP33"/>
    <mergeCell ref="H28:I28"/>
    <mergeCell ref="P26:U26"/>
    <mergeCell ref="V24:AK24"/>
    <mergeCell ref="B28:E28"/>
    <mergeCell ref="B30:E30"/>
    <mergeCell ref="B20:E20"/>
    <mergeCell ref="J30:O30"/>
    <mergeCell ref="AL31:AP31"/>
    <mergeCell ref="J28:O28"/>
    <mergeCell ref="AL29:AP29"/>
    <mergeCell ref="P22:U22"/>
    <mergeCell ref="H23:I23"/>
    <mergeCell ref="P31:U31"/>
    <mergeCell ref="V30:AK30"/>
    <mergeCell ref="B15:E15"/>
    <mergeCell ref="H31:I31"/>
    <mergeCell ref="J20:O20"/>
    <mergeCell ref="H21:I21"/>
    <mergeCell ref="V22:AK22"/>
    <mergeCell ref="J22:O22"/>
    <mergeCell ref="J31:O31"/>
    <mergeCell ref="AL32:AP32"/>
    <mergeCell ref="J21:O21"/>
    <mergeCell ref="J23:O23"/>
    <mergeCell ref="H22:I22"/>
    <mergeCell ref="B17:E17"/>
    <mergeCell ref="V31:AK31"/>
    <mergeCell ref="B19:E19"/>
    <mergeCell ref="AL22:AP22"/>
    <mergeCell ref="AL19:AP19"/>
    <mergeCell ref="V32:AK32"/>
    <mergeCell ref="P27:U27"/>
    <mergeCell ref="V26:AK26"/>
    <mergeCell ref="P21:U21"/>
    <mergeCell ref="H26:I26"/>
    <mergeCell ref="AL35:AP35"/>
    <mergeCell ref="P25:U25"/>
    <mergeCell ref="H35:AK35"/>
    <mergeCell ref="B4:E4"/>
    <mergeCell ref="P19:U19"/>
    <mergeCell ref="P28:U28"/>
    <mergeCell ref="AL28:AP28"/>
    <mergeCell ref="P30:U30"/>
    <mergeCell ref="H32:I32"/>
    <mergeCell ref="AL21:AP21"/>
    <mergeCell ref="V20:AK20"/>
    <mergeCell ref="V34:AK34"/>
    <mergeCell ref="V29:AK29"/>
    <mergeCell ref="H27:I27"/>
    <mergeCell ref="AL23:AP23"/>
    <mergeCell ref="J29:O29"/>
    <mergeCell ref="B8:E8"/>
    <mergeCell ref="H24:I24"/>
    <mergeCell ref="H33:I33"/>
    <mergeCell ref="B10:E10"/>
    <mergeCell ref="J34:O34"/>
    <mergeCell ref="V27:AK27"/>
    <mergeCell ref="J27:O27"/>
    <mergeCell ref="B6:E6"/>
    <mergeCell ref="P34:U34"/>
    <mergeCell ref="H30:I30"/>
    <mergeCell ref="J24:O24"/>
    <mergeCell ref="H20:I20"/>
    <mergeCell ref="AL34:AP34"/>
    <mergeCell ref="J26:O26"/>
    <mergeCell ref="AL27:AP27"/>
    <mergeCell ref="V25:AK25"/>
    <mergeCell ref="J25:O25"/>
    <mergeCell ref="AL30:AP30"/>
  </mergeCells>
  <hyperlinks>
    <hyperlink ref="B4" location="PANDUAN!A1" display="PANDUAN" xr:uid="{00000000-0004-0000-F900-000000000000}"/>
    <hyperlink ref="B6" location="'EWS DIRECTORY'!A1" display="EWS DIRECTORY" xr:uid="{00000000-0004-0000-F900-000001000000}"/>
    <hyperlink ref="B8" location="'DATA PEMICU'!A1" display="DATA PEMICU" xr:uid="{00000000-0004-0000-F900-000002000000}"/>
    <hyperlink ref="B10" location="'DATA PENGUJI'!A1" display="DATA PENGUJI" xr:uid="{00000000-0004-0000-F900-000003000000}"/>
    <hyperlink ref="B12" location="'MAIN LEVEL'!A1" display="MAIN LEVEL" xr:uid="{00000000-0004-0000-F900-000004000000}"/>
  </hyperlinks>
  <pageMargins left="0.7" right="0.7" top="0.75" bottom="0.75" header="0.3" footer="0.3"/>
</worksheet>
</file>

<file path=xl/worksheets/sheet2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A00-000000000000}">
  <sheetPr codeName="Sheet452">
    <tabColor theme="4" tint="-0.249977111117893"/>
  </sheetPr>
  <dimension ref="A1:N44"/>
  <sheetViews>
    <sheetView topLeftCell="B1" zoomScaleNormal="100" workbookViewId="0"/>
  </sheetViews>
  <sheetFormatPr defaultColWidth="3.88671875" defaultRowHeight="15" customHeight="1" x14ac:dyDescent="0.25"/>
  <cols>
    <col min="1" max="1" width="0" style="110" hidden="1"/>
    <col min="2" max="5" width="3.88671875" style="177" customWidth="1"/>
    <col min="6" max="6" width="3.88671875" style="110" customWidth="1"/>
    <col min="7" max="7" width="8.109375" style="443" customWidth="1"/>
    <col min="8" max="8" width="29.44140625" style="443" bestFit="1" customWidth="1"/>
    <col min="9" max="9" width="16" style="443" customWidth="1"/>
    <col min="10" max="10" width="22.6640625" style="443" customWidth="1"/>
    <col min="11" max="11" width="24" style="443" bestFit="1" customWidth="1"/>
    <col min="12" max="12" width="21.6640625" style="443" customWidth="1"/>
    <col min="13" max="13" width="26.5546875" style="443" customWidth="1"/>
    <col min="14" max="14" width="22.109375" style="443" customWidth="1"/>
    <col min="15" max="15" width="3.88671875" style="443" customWidth="1"/>
    <col min="16" max="16384" width="3.88671875" style="443"/>
  </cols>
  <sheetData>
    <row r="1" spans="2:14" ht="14.25" customHeight="1" x14ac:dyDescent="0.25">
      <c r="G1" s="216"/>
      <c r="H1" s="78"/>
      <c r="I1" s="78"/>
    </row>
    <row r="2" spans="2:14" ht="14.25" customHeight="1" x14ac:dyDescent="0.25">
      <c r="G2" s="78" t="s">
        <v>1674</v>
      </c>
      <c r="H2" s="78"/>
      <c r="I2" s="78"/>
    </row>
    <row r="3" spans="2:14" ht="14.25" customHeight="1" x14ac:dyDescent="0.25">
      <c r="B3" s="111"/>
      <c r="C3" s="111"/>
      <c r="D3" s="111"/>
      <c r="E3" s="111"/>
    </row>
    <row r="4" spans="2:14" ht="14.25" customHeight="1" x14ac:dyDescent="0.25">
      <c r="B4" s="762" t="s">
        <v>79</v>
      </c>
      <c r="C4" s="761"/>
      <c r="D4" s="761"/>
      <c r="E4" s="761"/>
    </row>
    <row r="5" spans="2:14" ht="14.25" customHeight="1" x14ac:dyDescent="0.25">
      <c r="B5" s="111"/>
      <c r="C5" s="111"/>
      <c r="D5" s="111"/>
      <c r="E5" s="111"/>
    </row>
    <row r="6" spans="2:14" ht="14.25" customHeight="1" x14ac:dyDescent="0.25">
      <c r="B6" s="762" t="s">
        <v>87</v>
      </c>
      <c r="C6" s="761"/>
      <c r="D6" s="761"/>
      <c r="E6" s="761"/>
    </row>
    <row r="7" spans="2:14" ht="15" customHeight="1" x14ac:dyDescent="0.25">
      <c r="B7" s="111"/>
      <c r="C7" s="111"/>
      <c r="D7" s="111"/>
      <c r="E7" s="111"/>
      <c r="G7" s="1126" t="s">
        <v>1676</v>
      </c>
      <c r="H7" s="997"/>
      <c r="I7" s="997"/>
      <c r="J7" s="997"/>
      <c r="K7" s="997"/>
      <c r="L7" s="997"/>
      <c r="M7" s="997"/>
      <c r="N7" s="997"/>
    </row>
    <row r="8" spans="2:14" ht="14.25" customHeight="1" x14ac:dyDescent="0.25">
      <c r="B8" s="762" t="s">
        <v>94</v>
      </c>
      <c r="C8" s="761"/>
      <c r="D8" s="761"/>
      <c r="E8" s="761"/>
    </row>
    <row r="9" spans="2:14" ht="14.25" customHeight="1" x14ac:dyDescent="0.25">
      <c r="B9" s="111"/>
      <c r="C9" s="111"/>
      <c r="D9" s="111"/>
      <c r="E9" s="111"/>
      <c r="G9" s="1130" t="str">
        <f>"Rincian "&amp;'F-4-1'!H18&amp;" "&amp;'F-4-1'!M28</f>
        <v>Rincian Penghasilan Luar Usaha Lainnya Berdasarkan Data Pemicu dan Data Penguji</v>
      </c>
      <c r="H9" s="789"/>
      <c r="I9" s="789"/>
      <c r="J9" s="789"/>
      <c r="K9" s="790"/>
      <c r="L9" s="217" t="s">
        <v>796</v>
      </c>
      <c r="M9" s="218" t="e">
        <f>": "&amp;NAMA_WP</f>
        <v>#N/A</v>
      </c>
      <c r="N9" s="88"/>
    </row>
    <row r="10" spans="2:14" ht="14.25" customHeight="1" x14ac:dyDescent="0.25">
      <c r="B10" s="762" t="s">
        <v>101</v>
      </c>
      <c r="C10" s="761"/>
      <c r="D10" s="761"/>
      <c r="E10" s="761"/>
      <c r="G10" s="804"/>
      <c r="H10" s="997"/>
      <c r="I10" s="997"/>
      <c r="J10" s="997"/>
      <c r="K10" s="805"/>
      <c r="L10" s="219" t="s">
        <v>1401</v>
      </c>
      <c r="M10" s="220" t="e">
        <f>": "&amp;NPWP</f>
        <v>#N/A</v>
      </c>
      <c r="N10" s="129"/>
    </row>
    <row r="11" spans="2:14" ht="14.25" customHeight="1" x14ac:dyDescent="0.25">
      <c r="G11" s="806"/>
      <c r="H11" s="794"/>
      <c r="I11" s="794"/>
      <c r="J11" s="794"/>
      <c r="K11" s="807"/>
      <c r="L11" s="221" t="s">
        <v>1679</v>
      </c>
      <c r="M11" s="222" t="e">
        <f>": "&amp;ID_MS_TH_PJK</f>
        <v>#N/A</v>
      </c>
      <c r="N11" s="130"/>
    </row>
    <row r="12" spans="2:14" ht="14.25" customHeight="1" x14ac:dyDescent="0.25">
      <c r="B12" s="762" t="s">
        <v>106</v>
      </c>
      <c r="C12" s="761"/>
      <c r="D12" s="761"/>
      <c r="E12" s="761"/>
      <c r="G12" s="223"/>
      <c r="H12" s="223"/>
      <c r="I12" s="223"/>
      <c r="J12" s="223"/>
      <c r="K12" s="223"/>
      <c r="L12" s="223"/>
      <c r="M12" s="223"/>
      <c r="N12" s="223"/>
    </row>
    <row r="13" spans="2:14" ht="14.25" customHeight="1" x14ac:dyDescent="0.25">
      <c r="B13" s="962" t="str">
        <f>HYPERLINK("#'"&amp;'EWS DIRECTORY'!$J$243&amp;"'!A1",'EWS DIRECTORY'!$J$243)</f>
        <v>F-4</v>
      </c>
      <c r="C13" s="761"/>
      <c r="D13" s="761"/>
      <c r="E13" s="761"/>
      <c r="G13" s="443" t="s">
        <v>1680</v>
      </c>
      <c r="J13" s="223"/>
      <c r="K13" s="223"/>
      <c r="L13" s="223"/>
      <c r="M13" s="223"/>
      <c r="N13" s="223"/>
    </row>
    <row r="14" spans="2:14" ht="14.25" customHeight="1" x14ac:dyDescent="0.25">
      <c r="B14" s="931" t="str">
        <f>HYPERLINK("#'"&amp;'EWS DIRECTORY'!$J$244&amp;"'!A1",'EWS DIRECTORY'!$J$244)</f>
        <v>F-4-1</v>
      </c>
      <c r="C14" s="761"/>
      <c r="D14" s="761"/>
      <c r="E14" s="761"/>
      <c r="G14" s="443" t="s">
        <v>1681</v>
      </c>
      <c r="J14" s="443" t="s">
        <v>1917</v>
      </c>
      <c r="K14" s="223"/>
      <c r="L14" s="223"/>
      <c r="M14" s="223"/>
      <c r="N14" s="223"/>
    </row>
    <row r="15" spans="2:14" ht="14.25" customHeight="1" x14ac:dyDescent="0.25">
      <c r="B15" s="929" t="str">
        <f>HYPERLINK("#'"&amp;'EWS DIRECTORY'!$J$245&amp;"'!A1",'EWS DIRECTORY'!$J$245)</f>
        <v>F-4-1-1</v>
      </c>
      <c r="C15" s="761"/>
      <c r="D15" s="761"/>
      <c r="E15" s="761"/>
      <c r="G15" s="443" t="s">
        <v>1681</v>
      </c>
      <c r="J15" s="443" t="s">
        <v>1918</v>
      </c>
      <c r="K15" s="223"/>
      <c r="L15" s="223"/>
      <c r="M15" s="223"/>
      <c r="N15" s="223"/>
    </row>
    <row r="16" spans="2:14" ht="14.25" customHeight="1" x14ac:dyDescent="0.25">
      <c r="B16" s="929" t="str">
        <f>HYPERLINK("#'"&amp;'EWS DIRECTORY'!$J$246&amp;"'!A1",'EWS DIRECTORY'!$J$246)</f>
        <v>F-4-1-2</v>
      </c>
      <c r="C16" s="761"/>
      <c r="D16" s="761"/>
      <c r="E16" s="761"/>
      <c r="K16" s="223"/>
      <c r="L16" s="223"/>
      <c r="M16" s="223"/>
      <c r="N16" s="223"/>
    </row>
    <row r="17" spans="2:14" ht="14.25" customHeight="1" x14ac:dyDescent="0.25">
      <c r="B17" s="929" t="str">
        <f>HYPERLINK("#'"&amp;'EWS DIRECTORY'!$J$247&amp;"'!A1",'EWS DIRECTORY'!$J$247)</f>
        <v>F-4-1-3</v>
      </c>
      <c r="C17" s="761"/>
      <c r="D17" s="761"/>
      <c r="E17" s="761"/>
      <c r="J17" s="223"/>
      <c r="K17" s="223"/>
      <c r="L17" s="223"/>
      <c r="M17" s="223"/>
      <c r="N17" s="223"/>
    </row>
    <row r="18" spans="2:14" ht="14.25" customHeight="1" x14ac:dyDescent="0.25">
      <c r="B18" s="929" t="str">
        <f>HYPERLINK("#'"&amp;'EWS DIRECTORY'!$J$248&amp;"'!A1",'EWS DIRECTORY'!$J$248)</f>
        <v>F-4-1-4</v>
      </c>
      <c r="C18" s="761"/>
      <c r="D18" s="761"/>
      <c r="E18" s="761"/>
      <c r="G18" s="443" t="s">
        <v>1919</v>
      </c>
      <c r="J18" s="223"/>
      <c r="K18" s="223"/>
      <c r="L18" s="223"/>
      <c r="M18" s="223"/>
      <c r="N18" s="223"/>
    </row>
    <row r="19" spans="2:14" ht="14.25" customHeight="1" x14ac:dyDescent="0.25">
      <c r="B19" s="929" t="str">
        <f>HYPERLINK("#'"&amp;'EWS DIRECTORY'!$J$249&amp;"'!A1",'EWS DIRECTORY'!$J$249)</f>
        <v>F-4-1-5</v>
      </c>
      <c r="C19" s="761"/>
      <c r="D19" s="761"/>
      <c r="E19" s="761"/>
      <c r="G19" s="223"/>
      <c r="H19" s="223"/>
      <c r="I19" s="223"/>
      <c r="J19" s="223"/>
      <c r="K19" s="223"/>
      <c r="L19" s="223"/>
      <c r="M19" s="223"/>
      <c r="N19" s="223"/>
    </row>
    <row r="20" spans="2:14" ht="14.25" customHeight="1" x14ac:dyDescent="0.25">
      <c r="B20" s="927" t="str">
        <f>HYPERLINK("#'"&amp;'EWS DIRECTORY'!$J$250&amp;"'!A1",'EWS DIRECTORY'!$J$250)</f>
        <v>F-4-1-6</v>
      </c>
      <c r="C20" s="761"/>
      <c r="D20" s="761"/>
      <c r="E20" s="761"/>
      <c r="G20" s="223" t="s">
        <v>1920</v>
      </c>
      <c r="H20" s="223"/>
      <c r="I20" s="223"/>
      <c r="J20" s="223"/>
      <c r="K20" s="223"/>
      <c r="L20" s="223"/>
      <c r="M20" s="223"/>
      <c r="N20" s="223"/>
    </row>
    <row r="21" spans="2:14" ht="14.25" customHeight="1" x14ac:dyDescent="0.25">
      <c r="G21" s="223"/>
      <c r="H21" s="223"/>
      <c r="I21" s="223"/>
      <c r="J21" s="223"/>
      <c r="K21" s="223"/>
      <c r="L21" s="223"/>
      <c r="M21" s="223"/>
      <c r="N21" s="223"/>
    </row>
    <row r="22" spans="2:14" ht="14.25" customHeight="1" x14ac:dyDescent="0.25">
      <c r="G22" s="1129" t="s">
        <v>1445</v>
      </c>
      <c r="H22" s="1131" t="s">
        <v>1446</v>
      </c>
      <c r="I22" s="764"/>
      <c r="J22" s="764"/>
      <c r="K22" s="764"/>
      <c r="L22" s="764"/>
      <c r="M22" s="764"/>
      <c r="N22" s="764"/>
    </row>
    <row r="23" spans="2:14" ht="14.25" customHeight="1" x14ac:dyDescent="0.25">
      <c r="G23" s="769"/>
      <c r="H23" s="447" t="s">
        <v>1452</v>
      </c>
      <c r="I23" s="1128" t="s">
        <v>1453</v>
      </c>
      <c r="J23" s="765"/>
      <c r="K23" s="80" t="s">
        <v>1454</v>
      </c>
      <c r="L23" s="80" t="s">
        <v>1455</v>
      </c>
      <c r="M23" s="80" t="s">
        <v>1456</v>
      </c>
      <c r="N23" s="80" t="s">
        <v>1457</v>
      </c>
    </row>
    <row r="24" spans="2:14" ht="33.75" customHeight="1" x14ac:dyDescent="0.25">
      <c r="G24" s="383">
        <v>1</v>
      </c>
      <c r="H24" s="446" t="e">
        <f>ID_MS_TH_PJK</f>
        <v>#N/A</v>
      </c>
      <c r="I24" s="1162" t="e">
        <f>NO_BPS</f>
        <v>#N/A</v>
      </c>
      <c r="J24" s="765"/>
      <c r="K24" s="382" t="e">
        <f>PEMBETULAN_KE</f>
        <v>#N/A</v>
      </c>
      <c r="L24" s="537" t="e">
        <f>TGL_TERIMA</f>
        <v>#N/A</v>
      </c>
      <c r="M24" s="384" t="str">
        <f>'F-4'!G9</f>
        <v>Penghasilan Luar Usaha Lainnya</v>
      </c>
      <c r="N24" s="539">
        <f>'MAIN LEVEL'!AB55</f>
        <v>0</v>
      </c>
    </row>
    <row r="25" spans="2:14" ht="14.25" customHeight="1" x14ac:dyDescent="0.25">
      <c r="G25" s="223"/>
      <c r="H25" s="223"/>
      <c r="I25" s="223"/>
      <c r="J25" s="223"/>
      <c r="K25" s="223"/>
      <c r="L25" s="223"/>
      <c r="M25" s="223"/>
      <c r="N25" s="223"/>
    </row>
    <row r="26" spans="2:14" ht="14.25" customHeight="1" x14ac:dyDescent="0.25">
      <c r="G26" s="223"/>
      <c r="H26" s="223"/>
      <c r="I26" s="223"/>
      <c r="J26" s="223"/>
      <c r="K26" s="223"/>
      <c r="L26" s="223"/>
      <c r="M26" s="223"/>
      <c r="N26" s="223"/>
    </row>
    <row r="27" spans="2:14" ht="14.25" customHeight="1" x14ac:dyDescent="0.25">
      <c r="G27" s="223"/>
      <c r="H27" s="223"/>
      <c r="I27" s="223"/>
      <c r="J27" s="223"/>
      <c r="K27" s="223"/>
      <c r="L27" s="223"/>
      <c r="M27" s="223"/>
      <c r="N27" s="223"/>
    </row>
    <row r="28" spans="2:14" ht="30" customHeight="1" x14ac:dyDescent="0.25">
      <c r="B28" s="760"/>
      <c r="C28" s="761"/>
      <c r="D28" s="761"/>
      <c r="E28" s="761"/>
      <c r="G28" s="562" t="s">
        <v>1445</v>
      </c>
      <c r="H28" s="562" t="s">
        <v>1477</v>
      </c>
      <c r="I28" s="563" t="s">
        <v>1478</v>
      </c>
      <c r="J28" s="563" t="s">
        <v>1479</v>
      </c>
      <c r="K28" s="562" t="s">
        <v>1480</v>
      </c>
      <c r="L28" s="562" t="s">
        <v>1481</v>
      </c>
      <c r="M28" s="81"/>
      <c r="N28" s="81"/>
    </row>
    <row r="29" spans="2:14" ht="15" customHeight="1" x14ac:dyDescent="0.25">
      <c r="G29" s="409">
        <f t="array" ref="G29">IFERROR(_xlfn.SEQUENCE(COUNTA(H29:H31)),"")</f>
        <v>1</v>
      </c>
      <c r="H29" s="508" t="s">
        <v>2030</v>
      </c>
      <c r="I29" s="508"/>
      <c r="J29" s="508"/>
      <c r="K29" s="508"/>
      <c r="L29" s="508"/>
      <c r="M29" s="106"/>
      <c r="N29" s="106"/>
    </row>
    <row r="30" spans="2:14" ht="15" customHeight="1" x14ac:dyDescent="0.25">
      <c r="G30" s="410"/>
      <c r="H30" s="509" t="s">
        <v>1921</v>
      </c>
      <c r="I30" s="509"/>
      <c r="J30" s="509"/>
      <c r="K30" s="509"/>
      <c r="L30" s="509"/>
      <c r="M30" s="106"/>
      <c r="N30" s="106"/>
    </row>
    <row r="31" spans="2:14" ht="15" customHeight="1" x14ac:dyDescent="0.25">
      <c r="G31" s="510"/>
      <c r="H31" s="511"/>
      <c r="I31" s="511"/>
      <c r="J31" s="511"/>
      <c r="K31" s="511"/>
      <c r="L31" s="511"/>
      <c r="M31" s="106"/>
      <c r="N31" s="106"/>
    </row>
    <row r="32" spans="2:14" ht="15" customHeight="1" x14ac:dyDescent="0.25">
      <c r="G32" s="512"/>
      <c r="H32" s="507"/>
      <c r="I32" s="507"/>
      <c r="J32" s="507"/>
      <c r="K32" s="507" t="s">
        <v>1494</v>
      </c>
      <c r="L32" s="507">
        <f>SUM(L29:L31)</f>
        <v>0</v>
      </c>
      <c r="M32" s="106"/>
      <c r="N32" s="106"/>
    </row>
    <row r="33" spans="7:14" ht="15" customHeight="1" x14ac:dyDescent="0.25">
      <c r="G33" s="226"/>
      <c r="H33" s="226"/>
      <c r="I33" s="226"/>
      <c r="J33" s="107"/>
      <c r="K33" s="106"/>
      <c r="L33" s="106"/>
      <c r="M33" s="106"/>
      <c r="N33" s="106"/>
    </row>
    <row r="34" spans="7:14" ht="15" customHeight="1" x14ac:dyDescent="0.25">
      <c r="G34" s="107"/>
      <c r="H34" s="107"/>
      <c r="I34" s="107"/>
      <c r="J34" s="103"/>
      <c r="K34" s="108" t="s">
        <v>1500</v>
      </c>
      <c r="L34" s="507">
        <f>L32+N24</f>
        <v>0</v>
      </c>
      <c r="M34" s="106"/>
      <c r="N34" s="106"/>
    </row>
    <row r="35" spans="7:14" ht="15" customHeight="1" x14ac:dyDescent="0.25">
      <c r="G35" s="107"/>
      <c r="H35" s="107"/>
      <c r="I35" s="107"/>
      <c r="J35" s="107"/>
      <c r="K35" s="227"/>
      <c r="L35" s="106"/>
      <c r="M35" s="106"/>
      <c r="N35" s="106"/>
    </row>
    <row r="36" spans="7:14" ht="15" customHeight="1" x14ac:dyDescent="0.25">
      <c r="G36" s="107"/>
      <c r="H36" s="107"/>
      <c r="I36" s="107"/>
      <c r="J36" s="107"/>
      <c r="K36" s="227"/>
      <c r="L36" s="228"/>
      <c r="M36" s="228"/>
      <c r="N36" s="513"/>
    </row>
    <row r="37" spans="7:14" ht="15" customHeight="1" x14ac:dyDescent="0.25">
      <c r="G37" s="226"/>
      <c r="H37" s="226"/>
      <c r="I37" s="226"/>
      <c r="J37" s="107"/>
      <c r="K37" s="227"/>
      <c r="L37" s="228"/>
      <c r="M37" s="228"/>
      <c r="N37" s="513"/>
    </row>
    <row r="38" spans="7:14" ht="15" customHeight="1" x14ac:dyDescent="0.25">
      <c r="G38" s="103"/>
      <c r="H38" s="103"/>
      <c r="I38" s="103"/>
      <c r="J38" s="103"/>
      <c r="K38" s="103"/>
      <c r="L38" s="103"/>
      <c r="M38" s="103"/>
      <c r="N38" s="103"/>
    </row>
    <row r="39" spans="7:14" ht="15" customHeight="1" x14ac:dyDescent="0.25">
      <c r="G39" s="229"/>
      <c r="H39" s="770" t="s">
        <v>1507</v>
      </c>
      <c r="I39" s="764"/>
      <c r="J39" s="764"/>
      <c r="K39" s="763" t="s">
        <v>1508</v>
      </c>
      <c r="L39" s="764"/>
      <c r="M39" s="765"/>
      <c r="N39" s="133"/>
    </row>
    <row r="40" spans="7:14" ht="15" customHeight="1" x14ac:dyDescent="0.25">
      <c r="G40" s="229"/>
      <c r="H40" s="230" t="s">
        <v>796</v>
      </c>
      <c r="I40" s="427" t="s">
        <v>1510</v>
      </c>
      <c r="J40" s="428" t="s">
        <v>1511</v>
      </c>
      <c r="K40" s="428" t="s">
        <v>796</v>
      </c>
      <c r="L40" s="428" t="s">
        <v>1510</v>
      </c>
      <c r="M40" s="428" t="s">
        <v>1511</v>
      </c>
      <c r="N40" s="231"/>
    </row>
    <row r="41" spans="7:14" ht="15" customHeight="1" x14ac:dyDescent="0.25">
      <c r="G41" s="229"/>
      <c r="H41" s="226"/>
      <c r="I41" s="226"/>
      <c r="J41" s="226"/>
      <c r="K41" s="232"/>
      <c r="L41" s="232"/>
      <c r="M41" s="232"/>
      <c r="N41" s="232"/>
    </row>
    <row r="42" spans="7:14" ht="15" customHeight="1" x14ac:dyDescent="0.25">
      <c r="G42" s="233"/>
      <c r="H42" s="234"/>
      <c r="I42" s="234"/>
      <c r="J42" s="234"/>
      <c r="K42" s="235"/>
      <c r="L42" s="235"/>
      <c r="M42" s="235"/>
      <c r="N42" s="235"/>
    </row>
    <row r="43" spans="7:14" ht="15" customHeight="1" x14ac:dyDescent="0.25">
      <c r="G43" s="233"/>
      <c r="H43" s="234"/>
      <c r="I43" s="234"/>
      <c r="J43" s="234"/>
      <c r="K43" s="235"/>
      <c r="L43" s="235"/>
      <c r="M43" s="235"/>
      <c r="N43" s="235"/>
    </row>
    <row r="44" spans="7:14" ht="15" customHeight="1" x14ac:dyDescent="0.25">
      <c r="G44" s="229"/>
      <c r="H44" s="236"/>
      <c r="I44" s="236"/>
      <c r="J44" s="236"/>
      <c r="K44" s="237"/>
      <c r="L44" s="237"/>
      <c r="M44" s="237"/>
      <c r="N44" s="232"/>
    </row>
  </sheetData>
  <mergeCells count="22">
    <mergeCell ref="G9:K11"/>
    <mergeCell ref="H22:N22"/>
    <mergeCell ref="B6:E6"/>
    <mergeCell ref="B28:E28"/>
    <mergeCell ref="B15:E15"/>
    <mergeCell ref="B20:E20"/>
    <mergeCell ref="H39:J39"/>
    <mergeCell ref="K39:M39"/>
    <mergeCell ref="B4:E4"/>
    <mergeCell ref="G7:N7"/>
    <mergeCell ref="B16:E16"/>
    <mergeCell ref="B18:E18"/>
    <mergeCell ref="B12:E12"/>
    <mergeCell ref="I24:J24"/>
    <mergeCell ref="I23:J23"/>
    <mergeCell ref="B14:E14"/>
    <mergeCell ref="G22:G23"/>
    <mergeCell ref="B17:E17"/>
    <mergeCell ref="B8:E8"/>
    <mergeCell ref="B13:E13"/>
    <mergeCell ref="B19:E19"/>
    <mergeCell ref="B10:E10"/>
  </mergeCells>
  <hyperlinks>
    <hyperlink ref="B4" location="PANDUAN!A1" display="PANDUAN" xr:uid="{00000000-0004-0000-FA00-000000000000}"/>
    <hyperlink ref="B6" location="'EWS DIRECTORY'!A1" display="EWS DIRECTORY" xr:uid="{00000000-0004-0000-FA00-000001000000}"/>
    <hyperlink ref="B8" location="'DATA PEMICU'!A1" display="DATA PEMICU" xr:uid="{00000000-0004-0000-FA00-000002000000}"/>
    <hyperlink ref="B10" location="'DATA PENGUJI'!A1" display="DATA PENGUJI" xr:uid="{00000000-0004-0000-FA00-000003000000}"/>
    <hyperlink ref="B12" location="'MAIN LEVEL'!A1" display="MAIN LEVEL" xr:uid="{00000000-0004-0000-FA00-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2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B00-000000000000}">
  <sheetPr codeName="Sheet116">
    <tabColor theme="4" tint="-0.249977111117893"/>
    <pageSetUpPr fitToPage="1"/>
  </sheetPr>
  <dimension ref="A1:AI51"/>
  <sheetViews>
    <sheetView topLeftCell="B1" zoomScaleNormal="100" workbookViewId="0">
      <selection activeCell="AQ18" sqref="AQ18:AU18"/>
    </sheetView>
  </sheetViews>
  <sheetFormatPr defaultColWidth="8.88671875" defaultRowHeight="13.8" x14ac:dyDescent="0.25"/>
  <cols>
    <col min="1" max="1" width="3" style="110" hidden="1" customWidth="1"/>
    <col min="2" max="5" width="3.88671875" style="177" customWidth="1"/>
    <col min="6" max="6" width="3.88671875" style="110" customWidth="1"/>
    <col min="7" max="35" width="3.5546875" style="254" customWidth="1"/>
    <col min="36" max="36" width="8.88671875" style="254" customWidth="1"/>
    <col min="37" max="16384" width="8.88671875" style="254"/>
  </cols>
  <sheetData>
    <row r="1" spans="2:35" x14ac:dyDescent="0.25">
      <c r="G1" s="178"/>
      <c r="H1" s="55"/>
      <c r="I1" s="55"/>
      <c r="J1" s="55"/>
      <c r="K1" s="55"/>
      <c r="L1" s="55"/>
      <c r="M1" s="55"/>
    </row>
    <row r="2" spans="2:35" ht="15" customHeight="1" x14ac:dyDescent="0.25">
      <c r="G2" s="124" t="s">
        <v>1674</v>
      </c>
      <c r="H2" s="124"/>
      <c r="I2" s="124"/>
      <c r="J2" s="124"/>
      <c r="K2" s="124"/>
      <c r="L2" s="124"/>
      <c r="M2" s="124"/>
      <c r="N2" s="124"/>
      <c r="O2" s="124"/>
      <c r="P2" s="124"/>
      <c r="Q2" s="124"/>
      <c r="R2" s="124"/>
      <c r="S2" s="124"/>
      <c r="T2" s="124"/>
      <c r="U2" s="124"/>
      <c r="V2" s="124"/>
      <c r="W2" s="124"/>
      <c r="X2" s="124"/>
      <c r="Y2" s="278"/>
      <c r="Z2" s="278"/>
      <c r="AA2" s="278"/>
      <c r="AB2" s="278"/>
      <c r="AC2" s="278"/>
      <c r="AD2" s="278"/>
      <c r="AE2" s="278"/>
      <c r="AF2" s="278"/>
      <c r="AG2" s="278"/>
      <c r="AH2" s="278"/>
      <c r="AI2" s="278"/>
    </row>
    <row r="3" spans="2:35" ht="15" customHeight="1" x14ac:dyDescent="0.25">
      <c r="B3" s="111"/>
      <c r="C3" s="111"/>
      <c r="D3" s="111"/>
      <c r="E3" s="111"/>
      <c r="G3" s="124" t="s">
        <v>1675</v>
      </c>
      <c r="H3" s="124"/>
      <c r="I3" s="124"/>
      <c r="J3" s="124"/>
      <c r="K3" s="124"/>
      <c r="L3" s="124"/>
      <c r="M3" s="124"/>
      <c r="N3" s="124"/>
      <c r="O3" s="124"/>
      <c r="P3" s="124"/>
      <c r="Q3" s="124"/>
      <c r="R3" s="124"/>
      <c r="S3" s="124"/>
      <c r="T3" s="124"/>
      <c r="U3" s="124"/>
      <c r="V3" s="124"/>
      <c r="W3" s="124"/>
      <c r="X3" s="124"/>
      <c r="Y3" s="278"/>
      <c r="Z3" s="278"/>
      <c r="AA3" s="278"/>
      <c r="AB3" s="278"/>
      <c r="AC3" s="278"/>
      <c r="AD3" s="278"/>
      <c r="AE3" s="278"/>
      <c r="AF3" s="278"/>
      <c r="AG3" s="278"/>
      <c r="AH3" s="278"/>
      <c r="AI3" s="278"/>
    </row>
    <row r="4" spans="2:35" ht="15" customHeight="1" x14ac:dyDescent="0.25">
      <c r="B4" s="762" t="s">
        <v>79</v>
      </c>
      <c r="C4" s="761"/>
      <c r="D4" s="761"/>
      <c r="E4" s="761"/>
      <c r="G4" s="124"/>
      <c r="H4" s="124"/>
      <c r="I4" s="124"/>
      <c r="J4" s="124"/>
      <c r="K4" s="124"/>
      <c r="L4" s="124"/>
      <c r="M4" s="124"/>
      <c r="N4" s="124"/>
      <c r="O4" s="124"/>
      <c r="P4" s="124"/>
      <c r="Q4" s="124"/>
      <c r="R4" s="124"/>
      <c r="S4" s="124"/>
      <c r="T4" s="124"/>
      <c r="U4" s="124"/>
      <c r="V4" s="124"/>
      <c r="W4" s="124"/>
      <c r="X4" s="124"/>
      <c r="Y4" s="278"/>
      <c r="Z4" s="278"/>
      <c r="AA4" s="278"/>
      <c r="AB4" s="278"/>
      <c r="AC4" s="278"/>
      <c r="AD4" s="278"/>
      <c r="AE4" s="278"/>
      <c r="AF4" s="278"/>
      <c r="AG4" s="278"/>
      <c r="AH4" s="278"/>
      <c r="AI4" s="278"/>
    </row>
    <row r="5" spans="2:35" ht="15" customHeight="1" x14ac:dyDescent="0.25">
      <c r="B5" s="111"/>
      <c r="C5" s="111"/>
      <c r="D5" s="111"/>
      <c r="E5" s="111"/>
      <c r="G5" s="124"/>
      <c r="H5" s="124"/>
      <c r="I5" s="124"/>
      <c r="J5" s="124"/>
      <c r="K5" s="124"/>
      <c r="L5" s="124"/>
      <c r="M5" s="124"/>
      <c r="N5" s="124"/>
      <c r="O5" s="124"/>
      <c r="P5" s="124"/>
      <c r="Q5" s="124"/>
      <c r="R5" s="124"/>
      <c r="S5" s="124"/>
      <c r="T5" s="124"/>
      <c r="U5" s="124"/>
      <c r="V5" s="124"/>
      <c r="W5" s="124"/>
      <c r="X5" s="124"/>
      <c r="Y5" s="278"/>
      <c r="Z5" s="278"/>
      <c r="AA5" s="278"/>
      <c r="AB5" s="278"/>
      <c r="AC5" s="278"/>
      <c r="AD5" s="278"/>
      <c r="AE5" s="278"/>
      <c r="AF5" s="278"/>
      <c r="AG5" s="278"/>
      <c r="AH5" s="278"/>
      <c r="AI5" s="278"/>
    </row>
    <row r="6" spans="2:35" ht="15" customHeight="1" x14ac:dyDescent="0.25">
      <c r="B6" s="762" t="s">
        <v>87</v>
      </c>
      <c r="C6" s="761"/>
      <c r="D6" s="761"/>
      <c r="E6" s="761"/>
      <c r="G6" s="124"/>
      <c r="H6" s="124"/>
      <c r="I6" s="124"/>
      <c r="J6" s="124"/>
      <c r="K6" s="124"/>
      <c r="L6" s="124"/>
      <c r="M6" s="124"/>
      <c r="N6" s="124"/>
      <c r="O6" s="124"/>
      <c r="P6" s="124"/>
      <c r="Q6" s="124"/>
      <c r="R6" s="124"/>
      <c r="S6" s="124"/>
      <c r="T6" s="124"/>
      <c r="U6" s="124"/>
      <c r="V6" s="124"/>
      <c r="W6" s="124"/>
      <c r="X6" s="124"/>
      <c r="Y6" s="278"/>
      <c r="Z6" s="278"/>
      <c r="AA6" s="278"/>
      <c r="AB6" s="278"/>
      <c r="AC6" s="278"/>
      <c r="AD6" s="278"/>
      <c r="AE6" s="278"/>
      <c r="AF6" s="278"/>
      <c r="AG6" s="278"/>
      <c r="AH6" s="278"/>
      <c r="AI6" s="278"/>
    </row>
    <row r="7" spans="2:35" ht="15" customHeight="1" x14ac:dyDescent="0.25">
      <c r="B7" s="111"/>
      <c r="C7" s="111"/>
      <c r="D7" s="111"/>
      <c r="E7" s="111"/>
      <c r="G7" s="798" t="s">
        <v>1676</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c r="AI7" s="278"/>
    </row>
    <row r="8" spans="2:35" ht="15" customHeight="1" x14ac:dyDescent="0.25">
      <c r="B8" s="762" t="s">
        <v>94</v>
      </c>
      <c r="C8" s="761"/>
      <c r="D8" s="761"/>
      <c r="E8" s="761"/>
      <c r="G8" s="124"/>
      <c r="H8" s="124"/>
      <c r="I8" s="124"/>
      <c r="J8" s="124"/>
      <c r="K8" s="124"/>
      <c r="L8" s="124"/>
      <c r="M8" s="124"/>
      <c r="N8" s="124"/>
      <c r="O8" s="124"/>
      <c r="P8" s="124"/>
      <c r="Q8" s="124"/>
      <c r="R8" s="124"/>
      <c r="S8" s="124"/>
      <c r="T8" s="124"/>
      <c r="U8" s="124"/>
      <c r="V8" s="124"/>
      <c r="W8" s="124"/>
      <c r="X8" s="124"/>
      <c r="Y8" s="278"/>
      <c r="Z8" s="278"/>
      <c r="AA8" s="278"/>
      <c r="AB8" s="278"/>
      <c r="AC8" s="278"/>
      <c r="AD8" s="278"/>
      <c r="AE8" s="278"/>
      <c r="AF8" s="278"/>
      <c r="AG8" s="278"/>
      <c r="AH8" s="278"/>
      <c r="AI8" s="278"/>
    </row>
    <row r="9" spans="2:35" ht="15" customHeight="1" x14ac:dyDescent="0.25">
      <c r="B9" s="111"/>
      <c r="C9" s="111"/>
      <c r="D9" s="111"/>
      <c r="E9" s="111"/>
      <c r="G9" s="803" t="str">
        <f>'MAIN LEVEL'!I58</f>
        <v>Kerugian Pengalihan Aset selain persediaan</v>
      </c>
      <c r="H9" s="789"/>
      <c r="I9" s="789"/>
      <c r="J9" s="789"/>
      <c r="K9" s="789"/>
      <c r="L9" s="789"/>
      <c r="M9" s="789"/>
      <c r="N9" s="789"/>
      <c r="O9" s="789"/>
      <c r="P9" s="789"/>
      <c r="Q9" s="789"/>
      <c r="R9" s="789"/>
      <c r="S9" s="789"/>
      <c r="T9" s="790"/>
      <c r="U9" s="279" t="s">
        <v>796</v>
      </c>
      <c r="V9" s="280"/>
      <c r="W9" s="280"/>
      <c r="X9" s="280"/>
      <c r="Y9" s="280"/>
      <c r="Z9" s="280" t="s">
        <v>1678</v>
      </c>
      <c r="AA9" s="182" t="e">
        <f>NAMA_WP</f>
        <v>#N/A</v>
      </c>
      <c r="AB9" s="281"/>
      <c r="AC9" s="281"/>
      <c r="AD9" s="281"/>
      <c r="AE9" s="281"/>
      <c r="AF9" s="281"/>
      <c r="AG9" s="281"/>
      <c r="AH9" s="282"/>
      <c r="AI9" s="278"/>
    </row>
    <row r="10" spans="2:35" ht="15" customHeight="1" x14ac:dyDescent="0.25">
      <c r="B10" s="762" t="s">
        <v>101</v>
      </c>
      <c r="C10" s="761"/>
      <c r="D10" s="761"/>
      <c r="E10" s="761"/>
      <c r="G10" s="804"/>
      <c r="H10" s="792"/>
      <c r="I10" s="792"/>
      <c r="J10" s="792"/>
      <c r="K10" s="792"/>
      <c r="L10" s="792"/>
      <c r="M10" s="792"/>
      <c r="N10" s="792"/>
      <c r="O10" s="792"/>
      <c r="P10" s="792"/>
      <c r="Q10" s="792"/>
      <c r="R10" s="792"/>
      <c r="S10" s="792"/>
      <c r="T10" s="805"/>
      <c r="U10" s="283" t="s">
        <v>1401</v>
      </c>
      <c r="V10" s="124"/>
      <c r="W10" s="124"/>
      <c r="X10" s="124"/>
      <c r="Y10" s="124"/>
      <c r="Z10" s="124" t="s">
        <v>1678</v>
      </c>
      <c r="AA10" s="124" t="e">
        <f>NPWP</f>
        <v>#N/A</v>
      </c>
      <c r="AB10" s="278"/>
      <c r="AC10" s="278"/>
      <c r="AD10" s="278"/>
      <c r="AE10" s="278"/>
      <c r="AF10" s="278"/>
      <c r="AG10" s="278"/>
      <c r="AH10" s="284"/>
      <c r="AI10" s="278"/>
    </row>
    <row r="11" spans="2:35" ht="15" customHeight="1" x14ac:dyDescent="0.25">
      <c r="G11" s="806"/>
      <c r="H11" s="794"/>
      <c r="I11" s="794"/>
      <c r="J11" s="794"/>
      <c r="K11" s="794"/>
      <c r="L11" s="794"/>
      <c r="M11" s="794"/>
      <c r="N11" s="794"/>
      <c r="O11" s="794"/>
      <c r="P11" s="794"/>
      <c r="Q11" s="794"/>
      <c r="R11" s="794"/>
      <c r="S11" s="794"/>
      <c r="T11" s="807"/>
      <c r="U11" s="285" t="s">
        <v>1679</v>
      </c>
      <c r="V11" s="190"/>
      <c r="W11" s="190"/>
      <c r="X11" s="190"/>
      <c r="Y11" s="190"/>
      <c r="Z11" s="190" t="s">
        <v>1678</v>
      </c>
      <c r="AA11" s="190" t="e">
        <f>ID_MS_TH_PJK</f>
        <v>#N/A</v>
      </c>
      <c r="AB11" s="286"/>
      <c r="AC11" s="286"/>
      <c r="AD11" s="286"/>
      <c r="AE11" s="286"/>
      <c r="AF11" s="286"/>
      <c r="AG11" s="286"/>
      <c r="AH11" s="287"/>
      <c r="AI11" s="278"/>
    </row>
    <row r="12" spans="2:35" ht="15" customHeight="1" x14ac:dyDescent="0.25">
      <c r="B12" s="762" t="s">
        <v>106</v>
      </c>
      <c r="C12" s="761"/>
      <c r="D12" s="761"/>
      <c r="E12" s="761"/>
      <c r="G12" s="124"/>
      <c r="H12" s="124"/>
      <c r="I12" s="124"/>
      <c r="J12" s="124"/>
      <c r="K12" s="124"/>
      <c r="L12" s="124"/>
      <c r="M12" s="124"/>
      <c r="N12" s="124"/>
      <c r="O12" s="124"/>
      <c r="P12" s="124"/>
      <c r="Q12" s="124"/>
      <c r="R12" s="124"/>
      <c r="S12" s="124"/>
      <c r="T12" s="124"/>
      <c r="U12" s="124"/>
      <c r="V12" s="124"/>
      <c r="W12" s="124"/>
      <c r="X12" s="124"/>
      <c r="Y12" s="278"/>
      <c r="Z12" s="278"/>
      <c r="AA12" s="278"/>
      <c r="AB12" s="278"/>
      <c r="AC12" s="278"/>
      <c r="AD12" s="278"/>
      <c r="AE12" s="278"/>
      <c r="AF12" s="278"/>
      <c r="AG12" s="278"/>
      <c r="AH12" s="278"/>
      <c r="AI12" s="278"/>
    </row>
    <row r="13" spans="2:35" ht="15" customHeight="1" x14ac:dyDescent="0.25">
      <c r="B13" s="927" t="str">
        <f>HYPERLINK("#'"&amp;'EWS DIRECTORY'!$J$251&amp;"'!A1",'EWS DIRECTORY'!$J$251)</f>
        <v>G-1</v>
      </c>
      <c r="C13" s="761"/>
      <c r="D13" s="761"/>
      <c r="E13" s="761"/>
      <c r="G13" s="928" t="str">
        <f>"Pengujian yang telah dilakukan atas pos "&amp;G9&amp;" dapat disimpulkan:"</f>
        <v>Pengujian yang telah dilakukan atas pos Kerugian Pengalihan Aset selain persediaan dapat disimpulkan:</v>
      </c>
      <c r="H13" s="792"/>
      <c r="I13" s="792"/>
      <c r="J13" s="792"/>
      <c r="K13" s="792"/>
      <c r="L13" s="792"/>
      <c r="M13" s="792"/>
      <c r="N13" s="792"/>
      <c r="O13" s="792"/>
      <c r="P13" s="792"/>
      <c r="Q13" s="792"/>
      <c r="R13" s="792"/>
      <c r="S13" s="792"/>
      <c r="T13" s="792"/>
      <c r="U13" s="792"/>
      <c r="V13" s="792"/>
      <c r="W13" s="792"/>
      <c r="X13" s="792"/>
      <c r="Y13" s="792"/>
      <c r="Z13" s="792"/>
      <c r="AA13" s="792"/>
      <c r="AB13" s="792"/>
      <c r="AC13" s="792"/>
      <c r="AD13" s="792"/>
      <c r="AE13" s="792"/>
      <c r="AF13" s="792"/>
      <c r="AG13" s="792"/>
      <c r="AH13" s="792"/>
      <c r="AI13" s="278"/>
    </row>
    <row r="14" spans="2:35" ht="15" customHeight="1" x14ac:dyDescent="0.25">
      <c r="B14" s="931" t="str">
        <f>HYPERLINK("#'"&amp;'EWS DIRECTORY'!$J$252&amp;"'!A1",'EWS DIRECTORY'!$J$252)</f>
        <v>G-1-1</v>
      </c>
      <c r="C14" s="761"/>
      <c r="D14" s="761"/>
      <c r="E14" s="761"/>
      <c r="G14" s="124"/>
      <c r="H14" s="124"/>
      <c r="I14" s="124"/>
      <c r="J14" s="124"/>
      <c r="K14" s="124"/>
      <c r="L14" s="124"/>
      <c r="M14" s="124"/>
      <c r="N14" s="124"/>
      <c r="O14" s="124"/>
      <c r="P14" s="124"/>
      <c r="Q14" s="124"/>
      <c r="R14" s="124"/>
      <c r="S14" s="124"/>
      <c r="T14" s="124"/>
      <c r="U14" s="124"/>
      <c r="V14" s="124"/>
      <c r="W14" s="124"/>
      <c r="X14" s="124"/>
      <c r="Y14" s="278"/>
      <c r="Z14" s="278"/>
      <c r="AA14" s="278"/>
      <c r="AB14" s="278"/>
      <c r="AC14" s="278"/>
      <c r="AD14" s="278"/>
      <c r="AE14" s="278"/>
      <c r="AF14" s="278"/>
      <c r="AG14" s="278"/>
      <c r="AH14" s="278"/>
      <c r="AI14" s="278"/>
    </row>
    <row r="15" spans="2:35" ht="15" customHeight="1" x14ac:dyDescent="0.25">
      <c r="B15" s="929" t="str">
        <f>HYPERLINK("#'"&amp;'EWS DIRECTORY'!$J$253&amp;"'!A1",'EWS DIRECTORY'!$J$253)</f>
        <v>G-1-1-1</v>
      </c>
      <c r="C15" s="761"/>
      <c r="D15" s="761"/>
      <c r="E15" s="761"/>
      <c r="G15" s="124"/>
      <c r="H15" s="124" t="str">
        <f>"Jumlah "&amp;G9&amp;" menurut petugas :"</f>
        <v>Jumlah Kerugian Pengalihan Aset selain persediaan menurut petugas :</v>
      </c>
      <c r="I15" s="124"/>
      <c r="J15" s="124"/>
      <c r="K15" s="124"/>
      <c r="L15" s="124"/>
      <c r="M15" s="124"/>
      <c r="N15" s="124"/>
      <c r="O15" s="124"/>
      <c r="P15" s="124"/>
      <c r="Q15" s="124"/>
      <c r="R15" s="124"/>
      <c r="S15" s="124"/>
      <c r="T15" s="124"/>
      <c r="U15" s="124"/>
      <c r="V15" s="124"/>
      <c r="W15" s="124"/>
      <c r="X15" s="124"/>
      <c r="Y15" s="278"/>
      <c r="Z15" s="278"/>
      <c r="AA15" s="278"/>
      <c r="AB15" s="278"/>
      <c r="AC15" s="278"/>
      <c r="AD15" s="278"/>
      <c r="AE15" s="278"/>
      <c r="AF15" s="278"/>
      <c r="AG15" s="278"/>
      <c r="AH15" s="278"/>
      <c r="AI15" s="278"/>
    </row>
    <row r="16" spans="2:35" ht="15" customHeight="1" x14ac:dyDescent="0.25">
      <c r="B16" s="929" t="str">
        <f>HYPERLINK("#'"&amp;'EWS DIRECTORY'!$J$254&amp;"'!A1",'EWS DIRECTORY'!$J$254)</f>
        <v>G-1-1-2</v>
      </c>
      <c r="C16" s="761"/>
      <c r="D16" s="761"/>
      <c r="E16" s="761"/>
      <c r="G16" s="82" t="s">
        <v>1445</v>
      </c>
      <c r="H16" s="1163" t="s">
        <v>1707</v>
      </c>
      <c r="I16" s="789"/>
      <c r="J16" s="789"/>
      <c r="K16" s="789"/>
      <c r="L16" s="789"/>
      <c r="M16" s="789"/>
      <c r="N16" s="789"/>
      <c r="O16" s="789"/>
      <c r="P16" s="789"/>
      <c r="Q16" s="789"/>
      <c r="R16" s="789"/>
      <c r="S16" s="937" t="s">
        <v>1767</v>
      </c>
      <c r="T16" s="765"/>
      <c r="U16" s="934" t="s">
        <v>1768</v>
      </c>
      <c r="V16" s="764"/>
      <c r="W16" s="764"/>
      <c r="X16" s="764"/>
      <c r="Y16" s="764"/>
      <c r="Z16" s="764"/>
      <c r="AA16" s="765"/>
      <c r="AB16" s="278"/>
      <c r="AC16" s="278"/>
      <c r="AD16" s="278"/>
      <c r="AE16" s="278"/>
      <c r="AF16" s="278"/>
      <c r="AG16" s="278"/>
      <c r="AH16" s="278"/>
      <c r="AI16" s="278"/>
    </row>
    <row r="17" spans="2:35" ht="15" customHeight="1" x14ac:dyDescent="0.25">
      <c r="B17" s="929" t="str">
        <f>HYPERLINK("#'"&amp;'EWS DIRECTORY'!$J$255&amp;"'!A1",'EWS DIRECTORY'!$J$255)</f>
        <v>G-1-1-3</v>
      </c>
      <c r="C17" s="761"/>
      <c r="D17" s="761"/>
      <c r="E17" s="761"/>
      <c r="G17" s="84">
        <v>1</v>
      </c>
      <c r="H17" s="926" t="e">
        <f>MASTER!N5</f>
        <v>#N/A</v>
      </c>
      <c r="I17" s="824"/>
      <c r="J17" s="824"/>
      <c r="K17" s="824"/>
      <c r="L17" s="824"/>
      <c r="M17" s="824"/>
      <c r="N17" s="824"/>
      <c r="O17" s="824"/>
      <c r="P17" s="824"/>
      <c r="Q17" s="824"/>
      <c r="R17" s="825"/>
      <c r="S17" s="936" t="s">
        <v>591</v>
      </c>
      <c r="T17" s="790"/>
      <c r="U17" s="923" t="str">
        <f>IF('G-1-1'!I38='G-1-1'!M18,'G-1-1'!AB18,
IF('G-1-1'!I38='G-1-1'!M20,'G-1-1'!AB20,
IF('G-1-1'!I38='G-1-1'!M22,'G-1-1'!AB22,
IF('G-1-1'!I38='G-1-1'!M24,'G-1-1'!AB24,
IF('G-1-1'!I38='G-1-1'!M26,'G-1-1'!AB26,
IF('G-1-1'!I38='G-1-1'!M28,'G-1-1'!AB28,"Tidak Ditemukan"))))))</f>
        <v>Tidak Ditemukan</v>
      </c>
      <c r="V17" s="764"/>
      <c r="W17" s="764"/>
      <c r="X17" s="764"/>
      <c r="Y17" s="764"/>
      <c r="Z17" s="764"/>
      <c r="AA17" s="765"/>
      <c r="AB17" s="278"/>
      <c r="AC17" s="278"/>
      <c r="AD17" s="278"/>
      <c r="AE17" s="278"/>
      <c r="AF17" s="278"/>
      <c r="AG17" s="278"/>
      <c r="AH17" s="278"/>
      <c r="AI17" s="278"/>
    </row>
    <row r="18" spans="2:35" ht="15" customHeight="1" x14ac:dyDescent="0.25">
      <c r="B18" s="929" t="str">
        <f>HYPERLINK("#'"&amp;'EWS DIRECTORY'!$J$256&amp;"'!A1",'EWS DIRECTORY'!$J$256)</f>
        <v>G-1-1-4</v>
      </c>
      <c r="C18" s="761"/>
      <c r="D18" s="761"/>
      <c r="E18" s="761"/>
      <c r="G18" s="84">
        <v>2</v>
      </c>
      <c r="H18" s="926" t="e">
        <f>MASTER!N6</f>
        <v>#N/A</v>
      </c>
      <c r="I18" s="824"/>
      <c r="J18" s="824"/>
      <c r="K18" s="824"/>
      <c r="L18" s="824"/>
      <c r="M18" s="824"/>
      <c r="N18" s="824"/>
      <c r="O18" s="824"/>
      <c r="P18" s="824"/>
      <c r="Q18" s="824"/>
      <c r="R18" s="825"/>
      <c r="S18" s="792"/>
      <c r="T18" s="805"/>
      <c r="U18" s="923" t="str">
        <f>IF('G-1-1'!I38='G-1-1'!M18,'G-1-1'!AG18,
IF('G-1-1'!I38='G-1-1'!M20,'G-1-1'!AG20,
IF('G-1-1'!I38='G-1-1'!M22,'G-1-1'!AG22,
IF('G-1-1'!I38='G-1-1'!M24,'G-1-1'!AG24,
IF('G-1-1'!I38='G-1-1'!M26,'G-1-1'!AG26,
IF('G-1-1'!I38='G-1-1'!M28,'G-1-1'!AG28,"Tidak Ditemukan"))))))</f>
        <v>Tidak Ditemukan</v>
      </c>
      <c r="V18" s="764"/>
      <c r="W18" s="764"/>
      <c r="X18" s="764"/>
      <c r="Y18" s="764"/>
      <c r="Z18" s="764"/>
      <c r="AA18" s="765"/>
      <c r="AB18" s="278"/>
      <c r="AC18" s="278"/>
      <c r="AD18" s="278"/>
      <c r="AE18" s="278"/>
      <c r="AF18" s="278"/>
      <c r="AG18" s="278"/>
      <c r="AH18" s="278"/>
      <c r="AI18" s="278"/>
    </row>
    <row r="19" spans="2:35" ht="15" customHeight="1" x14ac:dyDescent="0.25">
      <c r="B19" s="929" t="str">
        <f>HYPERLINK("#'"&amp;'EWS DIRECTORY'!$J$257&amp;"'!A1",'EWS DIRECTORY'!$J$257)</f>
        <v>G-1-1-5</v>
      </c>
      <c r="C19" s="761"/>
      <c r="D19" s="761"/>
      <c r="E19" s="761"/>
      <c r="G19" s="84">
        <v>3</v>
      </c>
      <c r="H19" s="926" t="e">
        <f>MASTER!N7</f>
        <v>#N/A</v>
      </c>
      <c r="I19" s="824"/>
      <c r="J19" s="824"/>
      <c r="K19" s="824"/>
      <c r="L19" s="824"/>
      <c r="M19" s="824"/>
      <c r="N19" s="824"/>
      <c r="O19" s="824"/>
      <c r="P19" s="824"/>
      <c r="Q19" s="824"/>
      <c r="R19" s="825"/>
      <c r="S19" s="792"/>
      <c r="T19" s="805"/>
      <c r="U19" s="923" t="str">
        <f>IF('G-1-1'!I38='G-1-1'!M18,'G-1-1'!AL18,
IF('G-1-1'!I38='G-1-1'!M20,'G-1-1'!AL20,
IF('G-1-1'!I38='G-1-1'!M22,'G-1-1'!AL22,
IF('G-1-1'!I38='G-1-1'!M24,'G-1-1'!AL24,
IF('G-1-1'!I38='G-1-1'!M26,'G-1-1'!AL26,
IF('G-1-1'!I38='G-1-1'!M28,'G-1-1'!AL28,"Tidak Ditemukan"))))))</f>
        <v>Tidak Ditemukan</v>
      </c>
      <c r="V19" s="764"/>
      <c r="W19" s="764"/>
      <c r="X19" s="764"/>
      <c r="Y19" s="764"/>
      <c r="Z19" s="764"/>
      <c r="AA19" s="765"/>
      <c r="AB19" s="278"/>
      <c r="AC19" s="278"/>
      <c r="AD19" s="278"/>
      <c r="AE19" s="278"/>
      <c r="AF19" s="278"/>
      <c r="AG19" s="278"/>
      <c r="AH19" s="278"/>
      <c r="AI19" s="278"/>
    </row>
    <row r="20" spans="2:35" ht="15" customHeight="1" x14ac:dyDescent="0.25">
      <c r="B20" s="929" t="str">
        <f>HYPERLINK("#'"&amp;'EWS DIRECTORY'!$J$258&amp;"'!A1",'EWS DIRECTORY'!$J$258)</f>
        <v>G-1-1-6</v>
      </c>
      <c r="C20" s="761"/>
      <c r="D20" s="761"/>
      <c r="E20" s="761"/>
      <c r="G20" s="84">
        <v>4</v>
      </c>
      <c r="H20" s="926" t="e">
        <f>MASTER!N8</f>
        <v>#N/A</v>
      </c>
      <c r="I20" s="824"/>
      <c r="J20" s="824"/>
      <c r="K20" s="824"/>
      <c r="L20" s="824"/>
      <c r="M20" s="824"/>
      <c r="N20" s="824"/>
      <c r="O20" s="824"/>
      <c r="P20" s="824"/>
      <c r="Q20" s="824"/>
      <c r="R20" s="825"/>
      <c r="S20" s="792"/>
      <c r="T20" s="805"/>
      <c r="U20" s="923" t="str">
        <f>IF('G-1-1'!I38='G-1-1'!M18,'G-1-1'!AQ18,
IF('G-1-1'!I38='G-1-1'!M20,'G-1-1'!AQ20,
IF('G-1-1'!I38='G-1-1'!M22,'G-1-1'!AQ22,
IF('G-1-1'!I38='G-1-1'!M24,'G-1-1'!AQ24,
IF('G-1-1'!I38='G-1-1'!M26,'G-1-1'!AQ26,
IF('G-1-1'!I38='G-1-1'!M28,'G-1-1'!AQ28,"Tidak Ditemukan"))))))</f>
        <v>Tidak Ditemukan</v>
      </c>
      <c r="V20" s="764"/>
      <c r="W20" s="764"/>
      <c r="X20" s="764"/>
      <c r="Y20" s="764"/>
      <c r="Z20" s="764"/>
      <c r="AA20" s="765"/>
      <c r="AB20" s="278"/>
      <c r="AC20" s="278"/>
      <c r="AD20" s="278"/>
      <c r="AE20" s="278"/>
      <c r="AF20" s="278"/>
      <c r="AG20" s="278"/>
      <c r="AH20" s="278"/>
      <c r="AI20" s="278"/>
    </row>
    <row r="21" spans="2:35" ht="15" customHeight="1" x14ac:dyDescent="0.25">
      <c r="G21" s="84">
        <v>5</v>
      </c>
      <c r="H21" s="926" t="e">
        <f>MASTER!N9</f>
        <v>#N/A</v>
      </c>
      <c r="I21" s="824"/>
      <c r="J21" s="824"/>
      <c r="K21" s="824"/>
      <c r="L21" s="824"/>
      <c r="M21" s="824"/>
      <c r="N21" s="824"/>
      <c r="O21" s="824"/>
      <c r="P21" s="824"/>
      <c r="Q21" s="824"/>
      <c r="R21" s="825"/>
      <c r="S21" s="792"/>
      <c r="T21" s="805"/>
      <c r="U21" s="923" t="str">
        <f>IF('G-1-1'!I38='G-1-1'!M18,'G-1-1'!AV18,
IF('G-1-1'!I38='G-1-1'!M20,'G-1-1'!AV20,
IF('G-1-1'!I38='G-1-1'!M22,'G-1-1'!AV22,
IF('G-1-1'!I38='G-1-1'!M24,'G-1-1'!AV24,
IF('G-1-1'!I38='G-1-1'!M26,'G-1-1'!AV26,
IF('G-1-1'!I38='G-1-1'!M28,'G-1-1'!AV28,"Tidak Ditemukan"))))))</f>
        <v>Tidak Ditemukan</v>
      </c>
      <c r="V21" s="764"/>
      <c r="W21" s="764"/>
      <c r="X21" s="764"/>
      <c r="Y21" s="764"/>
      <c r="Z21" s="764"/>
      <c r="AA21" s="765"/>
      <c r="AB21" s="278"/>
      <c r="AC21" s="278"/>
      <c r="AD21" s="278"/>
      <c r="AE21" s="278"/>
      <c r="AF21" s="278"/>
      <c r="AG21" s="278"/>
      <c r="AH21" s="278"/>
      <c r="AI21" s="278"/>
    </row>
    <row r="22" spans="2:35" ht="15" customHeight="1" x14ac:dyDescent="0.25">
      <c r="G22" s="84">
        <v>6</v>
      </c>
      <c r="H22" s="926" t="e">
        <f>MASTER!N10</f>
        <v>#N/A</v>
      </c>
      <c r="I22" s="824"/>
      <c r="J22" s="824"/>
      <c r="K22" s="824"/>
      <c r="L22" s="824"/>
      <c r="M22" s="824"/>
      <c r="N22" s="824"/>
      <c r="O22" s="824"/>
      <c r="P22" s="824"/>
      <c r="Q22" s="824"/>
      <c r="R22" s="825"/>
      <c r="S22" s="792"/>
      <c r="T22" s="805"/>
      <c r="U22" s="923" t="str">
        <f>IF('G-1-1'!I38='G-1-1'!M18,'G-1-1'!BA18,
IF('G-1-1'!I38='G-1-1'!M20,'G-1-1'!BA20,
IF('G-1-1'!I38='G-1-1'!M22,'G-1-1'!BA22,
IF('G-1-1'!I38='G-1-1'!M24,'G-1-1'!BA24,
IF('G-1-1'!I38='G-1-1'!M26,'G-1-1'!BA26,
IF('G-1-1'!I38='G-1-1'!M28,'G-1-1'!BA28,"Tidak Ditemukan"))))))</f>
        <v>Tidak Ditemukan</v>
      </c>
      <c r="V22" s="764"/>
      <c r="W22" s="764"/>
      <c r="X22" s="764"/>
      <c r="Y22" s="764"/>
      <c r="Z22" s="764"/>
      <c r="AA22" s="765"/>
      <c r="AB22" s="278"/>
      <c r="AC22" s="278"/>
      <c r="AD22" s="278"/>
      <c r="AE22" s="278"/>
      <c r="AF22" s="278"/>
      <c r="AG22" s="278"/>
      <c r="AH22" s="278"/>
      <c r="AI22" s="278"/>
    </row>
    <row r="23" spans="2:35" ht="15" customHeight="1" x14ac:dyDescent="0.25">
      <c r="G23" s="84">
        <v>7</v>
      </c>
      <c r="H23" s="926" t="e">
        <f>MASTER!N11</f>
        <v>#N/A</v>
      </c>
      <c r="I23" s="824"/>
      <c r="J23" s="824"/>
      <c r="K23" s="824"/>
      <c r="L23" s="824"/>
      <c r="M23" s="824"/>
      <c r="N23" s="824"/>
      <c r="O23" s="824"/>
      <c r="P23" s="824"/>
      <c r="Q23" s="824"/>
      <c r="R23" s="825"/>
      <c r="S23" s="792"/>
      <c r="T23" s="805"/>
      <c r="U23" s="923" t="str">
        <f>IF('G-1-1'!I38='G-1-1'!M18,'G-1-1'!BF18,
IF('G-1-1'!I38='G-1-1'!M20,'G-1-1'!BF20,
IF('G-1-1'!I38='G-1-1'!M22,'G-1-1'!BF22,
IF('G-1-1'!I38='G-1-1'!M24,'G-1-1'!BF24,
IF('G-1-1'!I38='G-1-1'!M26,'G-1-1'!BF26,
IF('G-1-1'!I38='G-1-1'!M28,'G-1-1'!BF28,"Tidak Ditemukan"))))))</f>
        <v>Tidak Ditemukan</v>
      </c>
      <c r="V23" s="764"/>
      <c r="W23" s="764"/>
      <c r="X23" s="764"/>
      <c r="Y23" s="764"/>
      <c r="Z23" s="764"/>
      <c r="AA23" s="765"/>
      <c r="AB23" s="278"/>
      <c r="AC23" s="278"/>
      <c r="AD23" s="278"/>
      <c r="AE23" s="278"/>
      <c r="AF23" s="278"/>
      <c r="AG23" s="278"/>
      <c r="AH23" s="278"/>
      <c r="AI23" s="278"/>
    </row>
    <row r="24" spans="2:35" ht="15" customHeight="1" x14ac:dyDescent="0.25">
      <c r="G24" s="84">
        <v>8</v>
      </c>
      <c r="H24" s="926" t="e">
        <f>MASTER!N12</f>
        <v>#N/A</v>
      </c>
      <c r="I24" s="824"/>
      <c r="J24" s="824"/>
      <c r="K24" s="824"/>
      <c r="L24" s="824"/>
      <c r="M24" s="824"/>
      <c r="N24" s="824"/>
      <c r="O24" s="824"/>
      <c r="P24" s="824"/>
      <c r="Q24" s="824"/>
      <c r="R24" s="825"/>
      <c r="S24" s="792"/>
      <c r="T24" s="805"/>
      <c r="U24" s="923" t="str">
        <f>IF('G-1-1'!I38='G-1-1'!M18,'G-1-1'!BK18,
IF('G-1-1'!I38='G-1-1'!M20,'G-1-1'!BK20,
IF('G-1-1'!I38='G-1-1'!M22,'G-1-1'!BK22,
IF('G-1-1'!I38='G-1-1'!M24,'G-1-1'!BK24,
IF('G-1-1'!I38='G-1-1'!M26,'G-1-1'!BK26,
IF('G-1-1'!I38='G-1-1'!M28,'G-1-1'!BK28,"Tidak Ditemukan"))))))</f>
        <v>Tidak Ditemukan</v>
      </c>
      <c r="V24" s="764"/>
      <c r="W24" s="764"/>
      <c r="X24" s="764"/>
      <c r="Y24" s="764"/>
      <c r="Z24" s="764"/>
      <c r="AA24" s="765"/>
      <c r="AB24" s="278"/>
      <c r="AC24" s="278"/>
      <c r="AD24" s="278"/>
      <c r="AE24" s="278"/>
      <c r="AF24" s="278"/>
      <c r="AG24" s="278"/>
      <c r="AH24" s="278"/>
      <c r="AI24" s="278"/>
    </row>
    <row r="25" spans="2:35" ht="15" customHeight="1" x14ac:dyDescent="0.25">
      <c r="G25" s="84">
        <v>9</v>
      </c>
      <c r="H25" s="926" t="e">
        <f>MASTER!N13</f>
        <v>#N/A</v>
      </c>
      <c r="I25" s="824"/>
      <c r="J25" s="824"/>
      <c r="K25" s="824"/>
      <c r="L25" s="824"/>
      <c r="M25" s="824"/>
      <c r="N25" s="824"/>
      <c r="O25" s="824"/>
      <c r="P25" s="824"/>
      <c r="Q25" s="824"/>
      <c r="R25" s="825"/>
      <c r="S25" s="792"/>
      <c r="T25" s="805"/>
      <c r="U25" s="923" t="str">
        <f>IF('G-1-1'!I38='G-1-1'!M18,'G-1-1'!BP18,
IF('G-1-1'!I38='G-1-1'!M20,'G-1-1'!BP20,
IF('G-1-1'!I38='G-1-1'!M22,'G-1-1'!BP22,
IF('G-1-1'!I38='G-1-1'!M24,'G-1-1'!BP24,
IF('G-1-1'!I38='G-1-1'!M26,'G-1-1'!BP26,
IF('G-1-1'!I38='G-1-1'!M28,'G-1-1'!BP28,"Tidak Ditemukan"))))))</f>
        <v>Tidak Ditemukan</v>
      </c>
      <c r="V25" s="764"/>
      <c r="W25" s="764"/>
      <c r="X25" s="764"/>
      <c r="Y25" s="764"/>
      <c r="Z25" s="764"/>
      <c r="AA25" s="765"/>
      <c r="AB25" s="278"/>
      <c r="AC25" s="278"/>
      <c r="AD25" s="278"/>
      <c r="AE25" s="278"/>
      <c r="AF25" s="278"/>
      <c r="AG25" s="278"/>
      <c r="AH25" s="278"/>
      <c r="AI25" s="278"/>
    </row>
    <row r="26" spans="2:35" ht="15" customHeight="1" x14ac:dyDescent="0.25">
      <c r="G26" s="84">
        <v>10</v>
      </c>
      <c r="H26" s="926" t="e">
        <f>MASTER!N14</f>
        <v>#N/A</v>
      </c>
      <c r="I26" s="824"/>
      <c r="J26" s="824"/>
      <c r="K26" s="824"/>
      <c r="L26" s="824"/>
      <c r="M26" s="824"/>
      <c r="N26" s="824"/>
      <c r="O26" s="824"/>
      <c r="P26" s="824"/>
      <c r="Q26" s="824"/>
      <c r="R26" s="825"/>
      <c r="S26" s="792"/>
      <c r="T26" s="805"/>
      <c r="U26" s="923" t="str">
        <f>IF('G-1-1'!I38='G-1-1'!M18,'G-1-1'!BU18,
IF('G-1-1'!I38='G-1-1'!M20,'G-1-1'!BU20,
IF('G-1-1'!I38='G-1-1'!M22,'G-1-1'!BU22,
IF('G-1-1'!I38='G-1-1'!M24,'G-1-1'!BU24,
IF('G-1-1'!I38='G-1-1'!M26,'G-1-1'!BU26,
IF('G-1-1'!I38='G-1-1'!M28,'G-1-1'!BU28,"Tidak Ditemukan"))))))</f>
        <v>Tidak Ditemukan</v>
      </c>
      <c r="V26" s="764"/>
      <c r="W26" s="764"/>
      <c r="X26" s="764"/>
      <c r="Y26" s="764"/>
      <c r="Z26" s="764"/>
      <c r="AA26" s="765"/>
      <c r="AB26" s="278"/>
      <c r="AC26" s="278"/>
      <c r="AD26" s="278"/>
      <c r="AE26" s="278"/>
      <c r="AF26" s="278"/>
      <c r="AG26" s="278"/>
      <c r="AH26" s="278"/>
      <c r="AI26" s="278"/>
    </row>
    <row r="27" spans="2:35" ht="15" customHeight="1" x14ac:dyDescent="0.25">
      <c r="G27" s="84">
        <v>11</v>
      </c>
      <c r="H27" s="926" t="e">
        <f>MASTER!N15</f>
        <v>#N/A</v>
      </c>
      <c r="I27" s="824"/>
      <c r="J27" s="824"/>
      <c r="K27" s="824"/>
      <c r="L27" s="824"/>
      <c r="M27" s="824"/>
      <c r="N27" s="824"/>
      <c r="O27" s="824"/>
      <c r="P27" s="824"/>
      <c r="Q27" s="824"/>
      <c r="R27" s="825"/>
      <c r="S27" s="792"/>
      <c r="T27" s="805"/>
      <c r="U27" s="923" t="str">
        <f>IF('G-1-1'!I38='G-1-1'!M18,'G-1-1'!BZ18,
IF('G-1-1'!I38='G-1-1'!M20,'G-1-1'!BZ20,
IF('G-1-1'!I38='G-1-1'!M22,'G-1-1'!BZ22,
IF('G-1-1'!I38='G-1-1'!M24,'G-1-1'!BZ24,
IF('G-1-1'!I38='G-1-1'!M26,'G-1-1'!BZ26,
IF('G-1-1'!I38='G-1-1'!M28,'G-1-1'!BZ28,"Tidak Ditemukan"))))))</f>
        <v>Tidak Ditemukan</v>
      </c>
      <c r="V27" s="764"/>
      <c r="W27" s="764"/>
      <c r="X27" s="764"/>
      <c r="Y27" s="764"/>
      <c r="Z27" s="764"/>
      <c r="AA27" s="765"/>
      <c r="AB27" s="278"/>
      <c r="AC27" s="278"/>
      <c r="AD27" s="278"/>
      <c r="AE27" s="278"/>
      <c r="AF27" s="278"/>
      <c r="AG27" s="278"/>
      <c r="AH27" s="278"/>
      <c r="AI27" s="278"/>
    </row>
    <row r="28" spans="2:35" ht="15" customHeight="1" x14ac:dyDescent="0.25">
      <c r="B28" s="760"/>
      <c r="C28" s="761"/>
      <c r="D28" s="761"/>
      <c r="E28" s="761"/>
      <c r="G28" s="84">
        <v>12</v>
      </c>
      <c r="H28" s="926" t="e">
        <f>MASTER!N16</f>
        <v>#N/A</v>
      </c>
      <c r="I28" s="824"/>
      <c r="J28" s="824"/>
      <c r="K28" s="824"/>
      <c r="L28" s="824"/>
      <c r="M28" s="824"/>
      <c r="N28" s="824"/>
      <c r="O28" s="824"/>
      <c r="P28" s="824"/>
      <c r="Q28" s="824"/>
      <c r="R28" s="825"/>
      <c r="S28" s="792"/>
      <c r="T28" s="805"/>
      <c r="U28" s="923" t="str">
        <f>IF('G-1-1'!I38='G-1-1'!M18,'G-1-1'!CE18,
IF('G-1-1'!I38='G-1-1'!M20,'G-1-1'!CE20,
IF('G-1-1'!I38='G-1-1'!M22,'G-1-1'!CE22,
IF('G-1-1'!I38='G-1-1'!M24,'G-1-1'!CE24,
IF('G-1-1'!I38='G-1-1'!M26,'G-1-1'!CE26,
IF('G-1-1'!I38='G-1-1'!M28,'G-1-1'!CE28,"Tidak Ditemukan"))))))</f>
        <v>Tidak Ditemukan</v>
      </c>
      <c r="V28" s="764"/>
      <c r="W28" s="764"/>
      <c r="X28" s="764"/>
      <c r="Y28" s="764"/>
      <c r="Z28" s="764"/>
      <c r="AA28" s="765"/>
      <c r="AB28" s="278"/>
      <c r="AC28" s="278"/>
      <c r="AD28" s="278"/>
      <c r="AE28" s="278"/>
      <c r="AF28" s="278"/>
      <c r="AG28" s="278"/>
      <c r="AH28" s="278"/>
      <c r="AI28" s="278"/>
    </row>
    <row r="29" spans="2:35" ht="15" customHeight="1" x14ac:dyDescent="0.25">
      <c r="G29" s="392"/>
      <c r="H29" s="933" t="s">
        <v>1769</v>
      </c>
      <c r="I29" s="824"/>
      <c r="J29" s="824"/>
      <c r="K29" s="824"/>
      <c r="L29" s="824"/>
      <c r="M29" s="824"/>
      <c r="N29" s="824"/>
      <c r="O29" s="824"/>
      <c r="P29" s="824"/>
      <c r="Q29" s="824"/>
      <c r="R29" s="825"/>
      <c r="S29" s="794"/>
      <c r="T29" s="807"/>
      <c r="U29" s="923" t="str">
        <f>IF('G-1-1'!I38='G-1-1'!M18,'G-1-1'!CJ18,
IF('G-1-1'!I38='G-1-1'!M20,'G-1-1'!CJ20,
IF('G-1-1'!I38='G-1-1'!M22,'G-1-1'!CJ22,
IF('G-1-1'!I38='G-1-1'!M24,'G-1-1'!CJ24,
IF('G-1-1'!I38='G-1-1'!M26,'G-1-1'!CJ26,
IF('G-1-1'!I38='G-1-1'!M28,'G-1-1'!CJ28,"Tidak Ditemukan"))))))</f>
        <v>Tidak Ditemukan</v>
      </c>
      <c r="V29" s="764"/>
      <c r="W29" s="764"/>
      <c r="X29" s="764"/>
      <c r="Y29" s="764"/>
      <c r="Z29" s="764"/>
      <c r="AA29" s="765"/>
      <c r="AB29" s="278"/>
      <c r="AC29" s="278"/>
      <c r="AD29" s="278"/>
      <c r="AE29" s="278"/>
      <c r="AF29" s="278"/>
      <c r="AG29" s="278"/>
      <c r="AH29" s="278"/>
      <c r="AI29" s="278"/>
    </row>
    <row r="30" spans="2:35" ht="15" customHeight="1" x14ac:dyDescent="0.25">
      <c r="B30" s="760"/>
      <c r="C30" s="761"/>
      <c r="D30" s="761"/>
      <c r="E30" s="761"/>
      <c r="G30" s="125"/>
      <c r="H30" s="285" t="s">
        <v>1770</v>
      </c>
      <c r="I30" s="190"/>
      <c r="J30" s="393"/>
      <c r="K30" s="393"/>
      <c r="L30" s="393"/>
      <c r="M30" s="393"/>
      <c r="N30" s="393"/>
      <c r="O30" s="393"/>
      <c r="P30" s="393"/>
      <c r="Q30" s="393"/>
      <c r="R30" s="393"/>
      <c r="S30" s="935"/>
      <c r="T30" s="765"/>
      <c r="U30" s="923">
        <f>IF(ISNUMBER(U29),IF(U29&gt;0,U29,SUM(U17:U28)),0)</f>
        <v>0</v>
      </c>
      <c r="V30" s="764"/>
      <c r="W30" s="764"/>
      <c r="X30" s="764"/>
      <c r="Y30" s="764"/>
      <c r="Z30" s="764"/>
      <c r="AA30" s="765"/>
      <c r="AB30" s="278"/>
      <c r="AC30" s="278"/>
      <c r="AD30" s="278"/>
      <c r="AE30" s="278"/>
      <c r="AF30" s="278"/>
      <c r="AG30" s="278"/>
      <c r="AH30" s="278"/>
      <c r="AI30" s="278"/>
    </row>
    <row r="31" spans="2:35" ht="15" customHeight="1" x14ac:dyDescent="0.25">
      <c r="G31" s="124"/>
      <c r="H31" s="124"/>
      <c r="I31" s="124"/>
      <c r="J31" s="300"/>
      <c r="K31" s="300"/>
      <c r="L31" s="300"/>
      <c r="M31" s="300"/>
      <c r="N31" s="300"/>
      <c r="O31" s="300"/>
      <c r="P31" s="300"/>
      <c r="Q31" s="300"/>
      <c r="R31" s="300"/>
      <c r="S31" s="300"/>
      <c r="T31" s="301"/>
      <c r="U31" s="515"/>
      <c r="V31" s="515"/>
      <c r="W31" s="515"/>
      <c r="X31" s="515"/>
      <c r="Y31" s="515"/>
      <c r="Z31" s="516"/>
      <c r="AA31" s="516"/>
      <c r="AB31" s="278"/>
      <c r="AC31" s="278"/>
      <c r="AD31" s="278"/>
      <c r="AE31" s="278"/>
      <c r="AF31" s="278"/>
      <c r="AG31" s="278"/>
      <c r="AH31" s="278"/>
      <c r="AI31" s="278"/>
    </row>
    <row r="32" spans="2:35" ht="15" customHeight="1" x14ac:dyDescent="0.25">
      <c r="B32" s="760"/>
      <c r="C32" s="761"/>
      <c r="D32" s="761"/>
      <c r="E32" s="761"/>
      <c r="G32" s="124"/>
      <c r="H32" s="297" t="s">
        <v>1771</v>
      </c>
      <c r="I32" s="298"/>
      <c r="J32" s="299"/>
      <c r="K32" s="299"/>
      <c r="L32" s="299"/>
      <c r="M32" s="299"/>
      <c r="N32" s="299"/>
      <c r="O32" s="299"/>
      <c r="P32" s="299"/>
      <c r="Q32" s="299"/>
      <c r="R32" s="299"/>
      <c r="S32" s="299"/>
      <c r="T32" s="302"/>
      <c r="U32" s="923">
        <f>'MAIN LEVEL'!$AB$58</f>
        <v>0</v>
      </c>
      <c r="V32" s="764"/>
      <c r="W32" s="764"/>
      <c r="X32" s="764"/>
      <c r="Y32" s="764"/>
      <c r="Z32" s="764"/>
      <c r="AA32" s="765"/>
      <c r="AB32" s="278"/>
      <c r="AC32" s="278"/>
      <c r="AD32" s="278"/>
      <c r="AE32" s="278"/>
      <c r="AF32" s="278"/>
      <c r="AG32" s="278"/>
      <c r="AH32" s="278"/>
      <c r="AI32" s="278"/>
    </row>
    <row r="33" spans="2:35" ht="15" customHeight="1" x14ac:dyDescent="0.25">
      <c r="G33" s="124"/>
      <c r="H33" s="297" t="s">
        <v>1772</v>
      </c>
      <c r="I33" s="298"/>
      <c r="J33" s="299"/>
      <c r="K33" s="299"/>
      <c r="L33" s="299"/>
      <c r="M33" s="299"/>
      <c r="N33" s="299"/>
      <c r="O33" s="299"/>
      <c r="P33" s="299"/>
      <c r="Q33" s="299"/>
      <c r="R33" s="299"/>
      <c r="S33" s="299"/>
      <c r="T33" s="302"/>
      <c r="U33" s="923">
        <f>IFERROR(U30-U32,0)</f>
        <v>0</v>
      </c>
      <c r="V33" s="764"/>
      <c r="W33" s="764"/>
      <c r="X33" s="764"/>
      <c r="Y33" s="764"/>
      <c r="Z33" s="764"/>
      <c r="AA33" s="765"/>
      <c r="AB33" s="278"/>
      <c r="AC33" s="278"/>
      <c r="AD33" s="278"/>
      <c r="AE33" s="278"/>
      <c r="AF33" s="278"/>
      <c r="AG33" s="278"/>
      <c r="AH33" s="278"/>
      <c r="AI33" s="278"/>
    </row>
    <row r="34" spans="2:35" ht="15" customHeight="1" x14ac:dyDescent="0.25">
      <c r="B34" s="760"/>
      <c r="C34" s="761"/>
      <c r="D34" s="761"/>
      <c r="E34" s="761"/>
      <c r="G34" s="124"/>
      <c r="H34" s="124"/>
      <c r="I34" s="124"/>
      <c r="J34" s="124"/>
      <c r="K34" s="124"/>
      <c r="L34" s="124"/>
      <c r="M34" s="124"/>
      <c r="N34" s="124"/>
      <c r="O34" s="124"/>
      <c r="P34" s="124"/>
      <c r="Q34" s="124"/>
      <c r="R34" s="124"/>
      <c r="S34" s="124"/>
      <c r="T34" s="124"/>
      <c r="U34" s="124"/>
      <c r="V34" s="124"/>
      <c r="W34" s="124"/>
      <c r="X34" s="124"/>
      <c r="Y34" s="278"/>
      <c r="Z34" s="278"/>
      <c r="AA34" s="278"/>
      <c r="AB34" s="278"/>
      <c r="AC34" s="278"/>
      <c r="AD34" s="278"/>
      <c r="AE34" s="278"/>
      <c r="AF34" s="278"/>
      <c r="AG34" s="278"/>
      <c r="AH34" s="278"/>
      <c r="AI34" s="278"/>
    </row>
    <row r="35" spans="2:35" ht="15" customHeight="1" x14ac:dyDescent="0.25">
      <c r="G35" s="278"/>
      <c r="H35" s="278"/>
      <c r="I35" s="278"/>
      <c r="J35" s="278"/>
      <c r="K35" s="278"/>
      <c r="L35" s="278"/>
      <c r="M35" s="278"/>
      <c r="N35" s="278"/>
      <c r="O35" s="278"/>
      <c r="P35" s="278"/>
      <c r="Q35" s="278"/>
      <c r="R35" s="278"/>
      <c r="S35" s="278"/>
      <c r="T35" s="278"/>
      <c r="U35" s="278"/>
      <c r="V35" s="278"/>
      <c r="W35" s="278"/>
      <c r="X35" s="278"/>
      <c r="Y35" s="278"/>
      <c r="Z35" s="278"/>
      <c r="AA35" s="278"/>
      <c r="AB35" s="278"/>
      <c r="AC35" s="278"/>
      <c r="AD35" s="278"/>
      <c r="AE35" s="278"/>
      <c r="AF35" s="278"/>
      <c r="AG35" s="278"/>
      <c r="AH35" s="278"/>
      <c r="AI35" s="278"/>
    </row>
    <row r="36" spans="2:35" ht="15" customHeight="1" x14ac:dyDescent="0.25">
      <c r="B36" s="760"/>
      <c r="C36" s="761"/>
      <c r="D36" s="761"/>
      <c r="E36" s="761"/>
      <c r="G36" s="801" t="s">
        <v>1507</v>
      </c>
      <c r="H36" s="764"/>
      <c r="I36" s="764"/>
      <c r="J36" s="764"/>
      <c r="K36" s="764"/>
      <c r="L36" s="764"/>
      <c r="M36" s="764"/>
      <c r="N36" s="764"/>
      <c r="O36" s="764"/>
      <c r="P36" s="764"/>
      <c r="Q36" s="764"/>
      <c r="R36" s="764"/>
      <c r="S36" s="764"/>
      <c r="T36" s="764"/>
      <c r="U36" s="795" t="s">
        <v>1704</v>
      </c>
      <c r="V36" s="764"/>
      <c r="W36" s="764"/>
      <c r="X36" s="764"/>
      <c r="Y36" s="764"/>
      <c r="Z36" s="764"/>
      <c r="AA36" s="764"/>
      <c r="AB36" s="764"/>
      <c r="AC36" s="764"/>
      <c r="AD36" s="764"/>
      <c r="AE36" s="764"/>
      <c r="AF36" s="764"/>
      <c r="AG36" s="764"/>
      <c r="AH36" s="796"/>
      <c r="AI36" s="278"/>
    </row>
    <row r="37" spans="2:35" ht="15" customHeight="1" x14ac:dyDescent="0.25">
      <c r="G37" s="793" t="s">
        <v>796</v>
      </c>
      <c r="H37" s="794"/>
      <c r="I37" s="794"/>
      <c r="J37" s="794"/>
      <c r="K37" s="794"/>
      <c r="L37" s="794"/>
      <c r="M37" s="801" t="s">
        <v>1511</v>
      </c>
      <c r="N37" s="764"/>
      <c r="O37" s="764"/>
      <c r="P37" s="764"/>
      <c r="Q37" s="802" t="s">
        <v>1510</v>
      </c>
      <c r="R37" s="764"/>
      <c r="S37" s="764"/>
      <c r="T37" s="765"/>
      <c r="U37" s="793" t="s">
        <v>796</v>
      </c>
      <c r="V37" s="794"/>
      <c r="W37" s="794"/>
      <c r="X37" s="794"/>
      <c r="Y37" s="794"/>
      <c r="Z37" s="794"/>
      <c r="AA37" s="801" t="s">
        <v>1511</v>
      </c>
      <c r="AB37" s="764"/>
      <c r="AC37" s="764"/>
      <c r="AD37" s="764"/>
      <c r="AE37" s="802" t="s">
        <v>1510</v>
      </c>
      <c r="AF37" s="764"/>
      <c r="AG37" s="764"/>
      <c r="AH37" s="765"/>
      <c r="AI37" s="278"/>
    </row>
    <row r="38" spans="2:35" ht="15" customHeight="1" x14ac:dyDescent="0.25">
      <c r="G38" s="788"/>
      <c r="H38" s="789"/>
      <c r="I38" s="789"/>
      <c r="J38" s="789"/>
      <c r="K38" s="789"/>
      <c r="L38" s="790"/>
      <c r="M38" s="788"/>
      <c r="N38" s="789"/>
      <c r="O38" s="789"/>
      <c r="P38" s="790"/>
      <c r="Q38" s="788"/>
      <c r="R38" s="789"/>
      <c r="S38" s="789"/>
      <c r="T38" s="790"/>
      <c r="U38" s="788"/>
      <c r="V38" s="789"/>
      <c r="W38" s="789"/>
      <c r="X38" s="789"/>
      <c r="Y38" s="789"/>
      <c r="Z38" s="790"/>
      <c r="AA38" s="788"/>
      <c r="AB38" s="789"/>
      <c r="AC38" s="789"/>
      <c r="AD38" s="790"/>
      <c r="AE38" s="788"/>
      <c r="AF38" s="789"/>
      <c r="AG38" s="789"/>
      <c r="AH38" s="790"/>
      <c r="AI38" s="278"/>
    </row>
    <row r="39" spans="2:35" ht="15" customHeight="1" x14ac:dyDescent="0.25">
      <c r="G39" s="283"/>
      <c r="H39" s="124"/>
      <c r="I39" s="124"/>
      <c r="J39" s="124"/>
      <c r="K39" s="124"/>
      <c r="L39" s="124"/>
      <c r="M39" s="283"/>
      <c r="N39" s="124"/>
      <c r="O39" s="124"/>
      <c r="P39" s="124"/>
      <c r="Q39" s="283"/>
      <c r="R39" s="124"/>
      <c r="S39" s="124"/>
      <c r="T39" s="125"/>
      <c r="U39" s="124"/>
      <c r="V39" s="124"/>
      <c r="W39" s="124"/>
      <c r="X39" s="124"/>
      <c r="Y39" s="124"/>
      <c r="Z39" s="124"/>
      <c r="AA39" s="283"/>
      <c r="AB39" s="124"/>
      <c r="AC39" s="124"/>
      <c r="AD39" s="125"/>
      <c r="AE39" s="283"/>
      <c r="AF39" s="124"/>
      <c r="AG39" s="124"/>
      <c r="AH39" s="125"/>
      <c r="AI39" s="278"/>
    </row>
    <row r="40" spans="2:35" ht="15" customHeight="1" x14ac:dyDescent="0.25">
      <c r="G40" s="283"/>
      <c r="H40" s="124"/>
      <c r="I40" s="124"/>
      <c r="J40" s="124"/>
      <c r="K40" s="124"/>
      <c r="L40" s="124"/>
      <c r="M40" s="283"/>
      <c r="N40" s="124"/>
      <c r="O40" s="124"/>
      <c r="P40" s="124"/>
      <c r="Q40" s="283"/>
      <c r="R40" s="124"/>
      <c r="S40" s="124"/>
      <c r="T40" s="125"/>
      <c r="U40" s="124"/>
      <c r="V40" s="124"/>
      <c r="W40" s="124"/>
      <c r="X40" s="124"/>
      <c r="Y40" s="124"/>
      <c r="Z40" s="124"/>
      <c r="AA40" s="283"/>
      <c r="AB40" s="124"/>
      <c r="AC40" s="124"/>
      <c r="AD40" s="125"/>
      <c r="AE40" s="283"/>
      <c r="AF40" s="124"/>
      <c r="AG40" s="124"/>
      <c r="AH40" s="125"/>
      <c r="AI40" s="278"/>
    </row>
    <row r="41" spans="2:35" ht="15" customHeight="1" x14ac:dyDescent="0.25">
      <c r="G41" s="283"/>
      <c r="H41" s="124"/>
      <c r="I41" s="124"/>
      <c r="J41" s="124"/>
      <c r="K41" s="124"/>
      <c r="L41" s="124"/>
      <c r="M41" s="283"/>
      <c r="N41" s="124"/>
      <c r="O41" s="124"/>
      <c r="P41" s="124"/>
      <c r="Q41" s="283"/>
      <c r="R41" s="124"/>
      <c r="S41" s="124"/>
      <c r="T41" s="125"/>
      <c r="U41" s="124"/>
      <c r="V41" s="124"/>
      <c r="W41" s="124"/>
      <c r="X41" s="124"/>
      <c r="Y41" s="124"/>
      <c r="Z41" s="124"/>
      <c r="AA41" s="283"/>
      <c r="AB41" s="124"/>
      <c r="AC41" s="124"/>
      <c r="AD41" s="125"/>
      <c r="AE41" s="283"/>
      <c r="AF41" s="124"/>
      <c r="AG41" s="124"/>
      <c r="AH41" s="125"/>
      <c r="AI41" s="278"/>
    </row>
    <row r="42" spans="2:35" ht="15" customHeight="1" x14ac:dyDescent="0.25">
      <c r="G42" s="283"/>
      <c r="H42" s="124"/>
      <c r="I42" s="124"/>
      <c r="J42" s="124"/>
      <c r="K42" s="124"/>
      <c r="L42" s="124"/>
      <c r="M42" s="283"/>
      <c r="N42" s="124"/>
      <c r="O42" s="124"/>
      <c r="P42" s="124"/>
      <c r="Q42" s="283"/>
      <c r="R42" s="124"/>
      <c r="S42" s="124"/>
      <c r="T42" s="125"/>
      <c r="U42" s="124"/>
      <c r="V42" s="124"/>
      <c r="W42" s="124"/>
      <c r="X42" s="124"/>
      <c r="Y42" s="124"/>
      <c r="Z42" s="124"/>
      <c r="AA42" s="283"/>
      <c r="AB42" s="124"/>
      <c r="AC42" s="124"/>
      <c r="AD42" s="125"/>
      <c r="AE42" s="283"/>
      <c r="AF42" s="124"/>
      <c r="AG42" s="124"/>
      <c r="AH42" s="125"/>
      <c r="AI42" s="278"/>
    </row>
    <row r="43" spans="2:35" ht="15" customHeight="1" x14ac:dyDescent="0.25">
      <c r="G43" s="283"/>
      <c r="H43" s="124"/>
      <c r="I43" s="124"/>
      <c r="J43" s="124"/>
      <c r="K43" s="124"/>
      <c r="L43" s="124"/>
      <c r="M43" s="283"/>
      <c r="N43" s="124"/>
      <c r="O43" s="124"/>
      <c r="P43" s="124"/>
      <c r="Q43" s="283"/>
      <c r="R43" s="124"/>
      <c r="S43" s="124"/>
      <c r="T43" s="125"/>
      <c r="U43" s="124"/>
      <c r="V43" s="124"/>
      <c r="W43" s="124"/>
      <c r="X43" s="124"/>
      <c r="Y43" s="124"/>
      <c r="Z43" s="124"/>
      <c r="AA43" s="283"/>
      <c r="AB43" s="124"/>
      <c r="AC43" s="124"/>
      <c r="AD43" s="125"/>
      <c r="AE43" s="283"/>
      <c r="AF43" s="124"/>
      <c r="AG43" s="124"/>
      <c r="AH43" s="125"/>
      <c r="AI43" s="278"/>
    </row>
    <row r="44" spans="2:35" ht="15" customHeight="1" x14ac:dyDescent="0.25">
      <c r="G44" s="283"/>
      <c r="H44" s="124"/>
      <c r="I44" s="124"/>
      <c r="J44" s="124"/>
      <c r="K44" s="124"/>
      <c r="L44" s="124"/>
      <c r="M44" s="283"/>
      <c r="N44" s="124"/>
      <c r="O44" s="124"/>
      <c r="P44" s="124"/>
      <c r="Q44" s="283"/>
      <c r="R44" s="124"/>
      <c r="S44" s="124"/>
      <c r="T44" s="125"/>
      <c r="U44" s="124"/>
      <c r="V44" s="124"/>
      <c r="W44" s="124"/>
      <c r="X44" s="124"/>
      <c r="Y44" s="124"/>
      <c r="Z44" s="124"/>
      <c r="AA44" s="283"/>
      <c r="AB44" s="124"/>
      <c r="AC44" s="124"/>
      <c r="AD44" s="125"/>
      <c r="AE44" s="283"/>
      <c r="AF44" s="124"/>
      <c r="AG44" s="124"/>
      <c r="AH44" s="125"/>
      <c r="AI44" s="278"/>
    </row>
    <row r="45" spans="2:35" ht="15" customHeight="1" x14ac:dyDescent="0.25">
      <c r="G45" s="283"/>
      <c r="H45" s="124"/>
      <c r="I45" s="124"/>
      <c r="J45" s="124"/>
      <c r="K45" s="124"/>
      <c r="L45" s="124"/>
      <c r="M45" s="283"/>
      <c r="N45" s="124"/>
      <c r="O45" s="124"/>
      <c r="P45" s="124"/>
      <c r="Q45" s="283"/>
      <c r="R45" s="124"/>
      <c r="S45" s="124"/>
      <c r="T45" s="125"/>
      <c r="U45" s="124"/>
      <c r="V45" s="124"/>
      <c r="W45" s="124"/>
      <c r="X45" s="124"/>
      <c r="Y45" s="124"/>
      <c r="Z45" s="124"/>
      <c r="AA45" s="283"/>
      <c r="AB45" s="124"/>
      <c r="AC45" s="124"/>
      <c r="AD45" s="125"/>
      <c r="AE45" s="283"/>
      <c r="AF45" s="124"/>
      <c r="AG45" s="124"/>
      <c r="AH45" s="125"/>
      <c r="AI45" s="278"/>
    </row>
    <row r="46" spans="2:35" ht="15" customHeight="1" x14ac:dyDescent="0.25">
      <c r="G46" s="283"/>
      <c r="H46" s="124"/>
      <c r="I46" s="124"/>
      <c r="J46" s="124"/>
      <c r="K46" s="124"/>
      <c r="L46" s="124"/>
      <c r="M46" s="283"/>
      <c r="N46" s="124"/>
      <c r="O46" s="124"/>
      <c r="P46" s="124"/>
      <c r="Q46" s="283"/>
      <c r="R46" s="124"/>
      <c r="S46" s="124"/>
      <c r="T46" s="125"/>
      <c r="U46" s="124"/>
      <c r="V46" s="124"/>
      <c r="W46" s="124"/>
      <c r="X46" s="124"/>
      <c r="Y46" s="124"/>
      <c r="Z46" s="124"/>
      <c r="AA46" s="283"/>
      <c r="AB46" s="124"/>
      <c r="AC46" s="124"/>
      <c r="AD46" s="125"/>
      <c r="AE46" s="283"/>
      <c r="AF46" s="124"/>
      <c r="AG46" s="124"/>
      <c r="AH46" s="125"/>
      <c r="AI46" s="278"/>
    </row>
    <row r="47" spans="2:35" ht="15" customHeight="1" x14ac:dyDescent="0.25">
      <c r="G47" s="283"/>
      <c r="H47" s="124"/>
      <c r="I47" s="124"/>
      <c r="J47" s="124"/>
      <c r="K47" s="124"/>
      <c r="L47" s="124"/>
      <c r="M47" s="283"/>
      <c r="N47" s="124"/>
      <c r="O47" s="124"/>
      <c r="P47" s="124"/>
      <c r="Q47" s="283"/>
      <c r="R47" s="124"/>
      <c r="S47" s="124"/>
      <c r="T47" s="125"/>
      <c r="U47" s="124"/>
      <c r="V47" s="124"/>
      <c r="W47" s="124"/>
      <c r="X47" s="124"/>
      <c r="Y47" s="124"/>
      <c r="Z47" s="124"/>
      <c r="AA47" s="283"/>
      <c r="AB47" s="124"/>
      <c r="AC47" s="124"/>
      <c r="AD47" s="125"/>
      <c r="AE47" s="283"/>
      <c r="AF47" s="124"/>
      <c r="AG47" s="124"/>
      <c r="AH47" s="125"/>
      <c r="AI47" s="278"/>
    </row>
    <row r="48" spans="2:35" ht="15" customHeight="1" x14ac:dyDescent="0.25">
      <c r="G48" s="283"/>
      <c r="H48" s="124"/>
      <c r="I48" s="124"/>
      <c r="J48" s="124"/>
      <c r="K48" s="124"/>
      <c r="L48" s="124"/>
      <c r="M48" s="283"/>
      <c r="N48" s="124"/>
      <c r="O48" s="124"/>
      <c r="P48" s="124"/>
      <c r="Q48" s="283"/>
      <c r="R48" s="124"/>
      <c r="S48" s="124"/>
      <c r="T48" s="125"/>
      <c r="U48" s="124"/>
      <c r="V48" s="124"/>
      <c r="W48" s="124"/>
      <c r="X48" s="124"/>
      <c r="Y48" s="124"/>
      <c r="Z48" s="124"/>
      <c r="AA48" s="283"/>
      <c r="AB48" s="124"/>
      <c r="AC48" s="124"/>
      <c r="AD48" s="125"/>
      <c r="AE48" s="283"/>
      <c r="AF48" s="124"/>
      <c r="AG48" s="124"/>
      <c r="AH48" s="125"/>
      <c r="AI48" s="278"/>
    </row>
    <row r="49" spans="7:35" x14ac:dyDescent="0.25">
      <c r="G49" s="283"/>
      <c r="H49" s="124"/>
      <c r="I49" s="124"/>
      <c r="J49" s="124"/>
      <c r="K49" s="124"/>
      <c r="L49" s="124"/>
      <c r="M49" s="283"/>
      <c r="N49" s="124"/>
      <c r="O49" s="124"/>
      <c r="P49" s="124"/>
      <c r="Q49" s="283"/>
      <c r="R49" s="124"/>
      <c r="S49" s="124"/>
      <c r="T49" s="125"/>
      <c r="U49" s="124"/>
      <c r="V49" s="124"/>
      <c r="W49" s="124"/>
      <c r="X49" s="124"/>
      <c r="Y49" s="124"/>
      <c r="Z49" s="124"/>
      <c r="AA49" s="283"/>
      <c r="AB49" s="124"/>
      <c r="AC49" s="124"/>
      <c r="AD49" s="125"/>
      <c r="AE49" s="283"/>
      <c r="AF49" s="124"/>
      <c r="AG49" s="124"/>
      <c r="AH49" s="125"/>
      <c r="AI49" s="278"/>
    </row>
    <row r="50" spans="7:35" x14ac:dyDescent="0.25">
      <c r="G50" s="285"/>
      <c r="H50" s="190"/>
      <c r="I50" s="190"/>
      <c r="J50" s="190"/>
      <c r="K50" s="190"/>
      <c r="L50" s="190"/>
      <c r="M50" s="285"/>
      <c r="N50" s="190"/>
      <c r="O50" s="190"/>
      <c r="P50" s="190"/>
      <c r="Q50" s="285"/>
      <c r="R50" s="190"/>
      <c r="S50" s="190"/>
      <c r="T50" s="243"/>
      <c r="U50" s="190"/>
      <c r="V50" s="190"/>
      <c r="W50" s="190"/>
      <c r="X50" s="190"/>
      <c r="Y50" s="190"/>
      <c r="Z50" s="190"/>
      <c r="AA50" s="285"/>
      <c r="AB50" s="190"/>
      <c r="AC50" s="190"/>
      <c r="AD50" s="243"/>
      <c r="AE50" s="285"/>
      <c r="AF50" s="190"/>
      <c r="AG50" s="190"/>
      <c r="AH50" s="243"/>
      <c r="AI50" s="278"/>
    </row>
    <row r="51" spans="7:35" x14ac:dyDescent="0.25">
      <c r="G51" s="3"/>
      <c r="H51" s="55"/>
      <c r="I51" s="55"/>
      <c r="J51" s="55"/>
      <c r="K51" s="55"/>
      <c r="L51" s="288" t="s">
        <v>1705</v>
      </c>
      <c r="M51" s="55">
        <f>'MAIN LEVEL'!Z58</f>
        <v>0</v>
      </c>
    </row>
  </sheetData>
  <mergeCells count="69">
    <mergeCell ref="U33:AA33"/>
    <mergeCell ref="U24:AA24"/>
    <mergeCell ref="H26:R26"/>
    <mergeCell ref="S16:T16"/>
    <mergeCell ref="U18:AA18"/>
    <mergeCell ref="U19:AA19"/>
    <mergeCell ref="U30:AA30"/>
    <mergeCell ref="U32:AA32"/>
    <mergeCell ref="U28:AA28"/>
    <mergeCell ref="G9:T11"/>
    <mergeCell ref="G37:L37"/>
    <mergeCell ref="H20:R20"/>
    <mergeCell ref="B6:E6"/>
    <mergeCell ref="B30:E30"/>
    <mergeCell ref="H29:R29"/>
    <mergeCell ref="B15:E15"/>
    <mergeCell ref="B19:E19"/>
    <mergeCell ref="H23:R23"/>
    <mergeCell ref="S17:T29"/>
    <mergeCell ref="H18:R18"/>
    <mergeCell ref="H24:R24"/>
    <mergeCell ref="AE37:AH37"/>
    <mergeCell ref="U37:Z37"/>
    <mergeCell ref="U20:AA20"/>
    <mergeCell ref="M38:P38"/>
    <mergeCell ref="B20:E20"/>
    <mergeCell ref="U29:AA29"/>
    <mergeCell ref="G36:T36"/>
    <mergeCell ref="B36:E36"/>
    <mergeCell ref="U23:AA23"/>
    <mergeCell ref="B32:E32"/>
    <mergeCell ref="U36:AH36"/>
    <mergeCell ref="H25:R25"/>
    <mergeCell ref="AA38:AD38"/>
    <mergeCell ref="Q37:T37"/>
    <mergeCell ref="U38:Z38"/>
    <mergeCell ref="U27:AA27"/>
    <mergeCell ref="B4:E4"/>
    <mergeCell ref="U26:AA26"/>
    <mergeCell ref="U22:AA22"/>
    <mergeCell ref="B16:E16"/>
    <mergeCell ref="H21:R21"/>
    <mergeCell ref="B18:E18"/>
    <mergeCell ref="H17:R17"/>
    <mergeCell ref="B12:E12"/>
    <mergeCell ref="H16:R16"/>
    <mergeCell ref="B14:E14"/>
    <mergeCell ref="U16:AA16"/>
    <mergeCell ref="B17:E17"/>
    <mergeCell ref="G7:AH7"/>
    <mergeCell ref="B8:E8"/>
    <mergeCell ref="B13:E13"/>
    <mergeCell ref="G13:AH13"/>
    <mergeCell ref="AE38:AH38"/>
    <mergeCell ref="U21:AA21"/>
    <mergeCell ref="B10:E10"/>
    <mergeCell ref="B28:E28"/>
    <mergeCell ref="M37:P37"/>
    <mergeCell ref="G38:L38"/>
    <mergeCell ref="B34:E34"/>
    <mergeCell ref="AA37:AD37"/>
    <mergeCell ref="U17:AA17"/>
    <mergeCell ref="H19:R19"/>
    <mergeCell ref="Q38:T38"/>
    <mergeCell ref="H22:R22"/>
    <mergeCell ref="H28:R28"/>
    <mergeCell ref="U25:AA25"/>
    <mergeCell ref="H27:R27"/>
    <mergeCell ref="S30:T30"/>
  </mergeCells>
  <hyperlinks>
    <hyperlink ref="B4" location="PANDUAN!A1" display="PANDUAN" xr:uid="{00000000-0004-0000-FB00-000000000000}"/>
    <hyperlink ref="B6" location="'EWS DIRECTORY'!A1" display="EWS DIRECTORY" xr:uid="{00000000-0004-0000-FB00-000001000000}"/>
    <hyperlink ref="B8" location="'DATA PEMICU'!A1" display="DATA PEMICU" xr:uid="{00000000-0004-0000-FB00-000002000000}"/>
    <hyperlink ref="B10" location="'DATA PENGUJI'!A1" display="DATA PENGUJI" xr:uid="{00000000-0004-0000-FB00-000003000000}"/>
    <hyperlink ref="B12" location="'MAIN LEVEL'!A1" display="MAIN LEVEL" xr:uid="{00000000-0004-0000-FB00-000004000000}"/>
  </hyperlinks>
  <pageMargins left="0.70866141732283472" right="0.17" top="0.74803149606299213" bottom="0.74803149606299213" header="0.31496062992125978" footer="0.31496062992125978"/>
  <pageSetup paperSize="9" scale="76" orientation="portrait"/>
</worksheet>
</file>

<file path=xl/worksheets/sheet2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C00-000000000000}">
  <sheetPr codeName="Sheet117">
    <tabColor theme="4" tint="-0.249977111117893"/>
  </sheetPr>
  <dimension ref="A1:CX82"/>
  <sheetViews>
    <sheetView topLeftCell="B25"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7" width="4.109375" customWidth="1"/>
    <col min="8" max="9" width="3.5546875" customWidth="1"/>
    <col min="10" max="10" width="2.6640625" customWidth="1"/>
    <col min="11" max="16" width="3.5546875" customWidth="1"/>
    <col min="17" max="18" width="2.6640625" customWidth="1"/>
    <col min="19" max="19" width="4.5546875" customWidth="1"/>
    <col min="20" max="102" width="3.5546875" customWidth="1"/>
  </cols>
  <sheetData>
    <row r="1" spans="1:102" ht="14.25" customHeight="1" x14ac:dyDescent="0.25">
      <c r="G1" s="178"/>
      <c r="AL1" s="110"/>
      <c r="AM1" s="110"/>
      <c r="AN1" s="110"/>
      <c r="AO1" s="110"/>
      <c r="AP1" s="110"/>
      <c r="AQ1" s="110"/>
      <c r="AR1" s="110"/>
      <c r="AS1" s="110"/>
      <c r="AT1" s="110"/>
      <c r="AU1" s="110"/>
      <c r="AV1" s="110"/>
      <c r="AW1" s="110"/>
      <c r="AX1" s="110"/>
      <c r="AY1" s="110"/>
      <c r="AZ1" s="110"/>
      <c r="BA1" s="110"/>
      <c r="BB1" s="110"/>
      <c r="BC1" s="110"/>
      <c r="BD1" s="110"/>
      <c r="BE1" s="110"/>
      <c r="BF1" s="110"/>
      <c r="BG1" s="110"/>
      <c r="BH1" s="110"/>
      <c r="BI1" s="110"/>
      <c r="BJ1" s="110"/>
      <c r="BK1" s="110"/>
      <c r="BL1" s="110"/>
      <c r="BM1" s="110"/>
      <c r="BN1" s="110"/>
      <c r="BO1" s="110"/>
      <c r="BP1" s="110"/>
      <c r="BQ1" s="110"/>
      <c r="BR1" s="110"/>
      <c r="BS1" s="110"/>
      <c r="BT1" s="110"/>
      <c r="BU1" s="110"/>
      <c r="BV1" s="110"/>
      <c r="BW1" s="110"/>
      <c r="BX1" s="110"/>
      <c r="BY1" s="110"/>
      <c r="BZ1" s="110"/>
      <c r="CA1" s="110"/>
      <c r="CB1" s="110"/>
      <c r="CC1" s="110"/>
      <c r="CD1" s="110"/>
      <c r="CE1" s="110"/>
      <c r="CF1" s="110"/>
      <c r="CG1" s="110"/>
      <c r="CH1" s="110"/>
      <c r="CI1" s="110"/>
      <c r="CJ1" s="110"/>
      <c r="CK1" s="110"/>
      <c r="CL1" s="110"/>
      <c r="CM1" s="110"/>
      <c r="CN1" s="110"/>
      <c r="CO1" s="110"/>
      <c r="CP1" s="110"/>
      <c r="CQ1" s="110"/>
      <c r="CR1" s="110"/>
      <c r="CS1" s="110"/>
      <c r="CT1" s="110"/>
      <c r="CU1" s="110"/>
      <c r="CV1" s="110"/>
      <c r="CW1" s="110"/>
      <c r="CX1" s="110"/>
    </row>
    <row r="2" spans="1:102" ht="14.25" customHeight="1" x14ac:dyDescent="0.25">
      <c r="G2" t="s">
        <v>1674</v>
      </c>
      <c r="AL2" s="110"/>
      <c r="AM2" s="110"/>
      <c r="AN2" s="110"/>
      <c r="AO2" s="110"/>
      <c r="AP2" s="110"/>
      <c r="AQ2" s="110"/>
      <c r="AR2" s="110"/>
      <c r="AS2" s="110"/>
      <c r="AT2" s="110"/>
      <c r="AU2" s="110"/>
      <c r="AV2" s="110"/>
      <c r="AW2" s="110"/>
      <c r="AX2" s="110"/>
      <c r="AY2" s="110"/>
      <c r="AZ2" s="110"/>
      <c r="BA2" s="110"/>
      <c r="BB2" s="110"/>
      <c r="BC2" s="110"/>
      <c r="BD2" s="110"/>
      <c r="BE2" s="110"/>
      <c r="BF2" s="110"/>
      <c r="BG2" s="110"/>
      <c r="BH2" s="110"/>
      <c r="BI2" s="110"/>
      <c r="BJ2" s="110"/>
      <c r="BK2" s="110"/>
      <c r="BL2" s="110"/>
      <c r="BM2" s="110"/>
      <c r="BN2" s="110"/>
      <c r="BO2" s="110"/>
      <c r="BP2" s="110"/>
      <c r="BQ2" s="110"/>
      <c r="BR2" s="110"/>
      <c r="BS2" s="110"/>
      <c r="BT2" s="110"/>
      <c r="BU2" s="110"/>
      <c r="BV2" s="110"/>
      <c r="BW2" s="110"/>
      <c r="BX2" s="110"/>
      <c r="BY2" s="110"/>
      <c r="BZ2" s="110"/>
      <c r="CA2" s="110"/>
      <c r="CB2" s="110"/>
      <c r="CC2" s="110"/>
      <c r="CD2" s="110"/>
      <c r="CE2" s="110"/>
      <c r="CF2" s="110"/>
      <c r="CG2" s="110"/>
      <c r="CH2" s="110"/>
      <c r="CI2" s="110"/>
      <c r="CJ2" s="110"/>
      <c r="CK2" s="110"/>
      <c r="CL2" s="110"/>
      <c r="CM2" s="110"/>
      <c r="CN2" s="110"/>
      <c r="CO2" s="110"/>
      <c r="CP2" s="110"/>
      <c r="CQ2" s="110"/>
      <c r="CR2" s="110"/>
      <c r="CS2" s="110"/>
      <c r="CT2" s="110"/>
      <c r="CU2" s="110"/>
      <c r="CV2" s="110"/>
      <c r="CW2" s="110"/>
      <c r="CX2" s="110"/>
    </row>
    <row r="3" spans="1:102" ht="14.25" customHeight="1" x14ac:dyDescent="0.25">
      <c r="B3" s="111"/>
      <c r="C3" s="111"/>
      <c r="D3" s="111"/>
      <c r="E3" s="111"/>
      <c r="AL3" s="110"/>
      <c r="AM3" s="110"/>
      <c r="AN3" s="110"/>
      <c r="AO3" s="110"/>
      <c r="AP3" s="110"/>
      <c r="AQ3" s="110"/>
      <c r="AR3" s="110"/>
      <c r="AS3" s="110"/>
      <c r="AT3" s="110"/>
      <c r="AU3" s="110"/>
      <c r="AV3" s="110"/>
      <c r="AW3" s="110"/>
      <c r="AX3" s="110"/>
      <c r="AY3" s="110"/>
      <c r="AZ3" s="110"/>
      <c r="BA3" s="110"/>
      <c r="BB3" s="110"/>
      <c r="BC3" s="110"/>
      <c r="BD3" s="110"/>
      <c r="BE3" s="110"/>
      <c r="BF3" s="110"/>
      <c r="BG3" s="110"/>
      <c r="BH3" s="110"/>
      <c r="BI3" s="110"/>
      <c r="BJ3" s="110"/>
      <c r="BK3" s="110"/>
      <c r="BL3" s="110"/>
      <c r="BM3" s="110"/>
      <c r="BN3" s="110"/>
      <c r="BO3" s="110"/>
      <c r="BP3" s="110"/>
      <c r="BQ3" s="110"/>
      <c r="BR3" s="110"/>
      <c r="BS3" s="110"/>
      <c r="BT3" s="110"/>
      <c r="BU3" s="110"/>
      <c r="BV3" s="110"/>
      <c r="BW3" s="110"/>
      <c r="BX3" s="110"/>
      <c r="BY3" s="110"/>
      <c r="BZ3" s="110"/>
      <c r="CA3" s="110"/>
      <c r="CB3" s="110"/>
      <c r="CC3" s="110"/>
      <c r="CD3" s="110"/>
      <c r="CE3" s="110"/>
      <c r="CF3" s="110"/>
      <c r="CG3" s="110"/>
      <c r="CH3" s="110"/>
      <c r="CI3" s="110"/>
      <c r="CJ3" s="110"/>
      <c r="CK3" s="110"/>
      <c r="CL3" s="110"/>
      <c r="CM3" s="110"/>
      <c r="CN3" s="110"/>
      <c r="CO3" s="110"/>
      <c r="CP3" s="110"/>
      <c r="CQ3" s="110"/>
      <c r="CR3" s="110"/>
      <c r="CS3" s="110"/>
      <c r="CT3" s="110"/>
      <c r="CU3" s="110"/>
      <c r="CV3" s="110"/>
      <c r="CW3" s="110"/>
      <c r="CX3" s="110"/>
    </row>
    <row r="4" spans="1:102" ht="14.25" customHeight="1" x14ac:dyDescent="0.25">
      <c r="B4" s="762" t="s">
        <v>79</v>
      </c>
      <c r="C4" s="761"/>
      <c r="D4" s="761"/>
      <c r="E4" s="761"/>
      <c r="AL4" s="110"/>
      <c r="AM4" s="110"/>
      <c r="AN4" s="110"/>
      <c r="AO4" s="110"/>
      <c r="AP4" s="110"/>
      <c r="AQ4" s="110"/>
      <c r="AR4" s="110"/>
      <c r="AS4" s="110"/>
      <c r="AT4" s="110"/>
      <c r="AU4" s="110"/>
      <c r="AV4" s="110"/>
      <c r="AW4" s="110"/>
      <c r="AX4" s="110"/>
      <c r="AY4" s="110"/>
      <c r="AZ4" s="110"/>
      <c r="BA4" s="110"/>
      <c r="BB4" s="110"/>
      <c r="BC4" s="110"/>
      <c r="BD4" s="110"/>
      <c r="BE4" s="110"/>
      <c r="BF4" s="110"/>
      <c r="BG4" s="110"/>
      <c r="BH4" s="110"/>
      <c r="BI4" s="110"/>
      <c r="BJ4" s="110"/>
      <c r="BK4" s="110"/>
      <c r="BL4" s="110"/>
      <c r="BM4" s="110"/>
      <c r="BN4" s="110"/>
      <c r="BO4" s="110"/>
      <c r="BP4" s="110"/>
      <c r="BQ4" s="110"/>
      <c r="BR4" s="110"/>
      <c r="BS4" s="110"/>
      <c r="BT4" s="110"/>
      <c r="BU4" s="110"/>
      <c r="BV4" s="110"/>
      <c r="BW4" s="110"/>
      <c r="BX4" s="110"/>
      <c r="BY4" s="110"/>
      <c r="BZ4" s="110"/>
      <c r="CA4" s="110"/>
      <c r="CB4" s="110"/>
      <c r="CC4" s="110"/>
      <c r="CD4" s="110"/>
      <c r="CE4" s="110"/>
      <c r="CF4" s="110"/>
      <c r="CG4" s="110"/>
      <c r="CH4" s="110"/>
      <c r="CI4" s="110"/>
      <c r="CJ4" s="110"/>
      <c r="CK4" s="110"/>
      <c r="CL4" s="110"/>
      <c r="CM4" s="110"/>
      <c r="CN4" s="110"/>
      <c r="CO4" s="110"/>
      <c r="CP4" s="110"/>
      <c r="CQ4" s="110"/>
      <c r="CR4" s="110"/>
      <c r="CS4" s="110"/>
      <c r="CT4" s="110"/>
      <c r="CU4" s="110"/>
      <c r="CV4" s="110"/>
      <c r="CW4" s="110"/>
      <c r="CX4" s="110"/>
    </row>
    <row r="5" spans="1:102" ht="14.25" customHeight="1" x14ac:dyDescent="0.25">
      <c r="B5" s="111"/>
      <c r="C5" s="111"/>
      <c r="D5" s="111"/>
      <c r="E5" s="111"/>
      <c r="AL5" s="110"/>
      <c r="AM5" s="110"/>
      <c r="AN5" s="110"/>
      <c r="AO5" s="110"/>
      <c r="AP5" s="110"/>
      <c r="AQ5" s="110"/>
      <c r="AR5" s="110"/>
      <c r="AS5" s="110"/>
      <c r="AT5" s="110"/>
      <c r="AU5" s="110"/>
      <c r="AV5" s="110"/>
      <c r="AW5" s="110"/>
      <c r="AX5" s="110"/>
      <c r="AY5" s="110"/>
      <c r="AZ5" s="110"/>
      <c r="BA5" s="110"/>
      <c r="BB5" s="110"/>
      <c r="BC5" s="110"/>
      <c r="BD5" s="110"/>
      <c r="BE5" s="110"/>
      <c r="BF5" s="110"/>
      <c r="BG5" s="110"/>
      <c r="BH5" s="110"/>
      <c r="BI5" s="110"/>
      <c r="BJ5" s="110"/>
      <c r="BK5" s="110"/>
      <c r="BL5" s="110"/>
      <c r="BM5" s="110"/>
      <c r="BN5" s="110"/>
      <c r="BO5" s="110"/>
      <c r="BP5" s="110"/>
      <c r="BQ5" s="110"/>
      <c r="BR5" s="110"/>
      <c r="BS5" s="110"/>
      <c r="BT5" s="110"/>
      <c r="BU5" s="110"/>
      <c r="BV5" s="110"/>
      <c r="BW5" s="110"/>
      <c r="BX5" s="110"/>
      <c r="BY5" s="110"/>
      <c r="BZ5" s="110"/>
      <c r="CA5" s="110"/>
      <c r="CB5" s="110"/>
      <c r="CC5" s="110"/>
      <c r="CD5" s="110"/>
      <c r="CE5" s="110"/>
      <c r="CF5" s="110"/>
      <c r="CG5" s="110"/>
      <c r="CH5" s="110"/>
      <c r="CI5" s="110"/>
      <c r="CJ5" s="110"/>
      <c r="CK5" s="110"/>
      <c r="CL5" s="110"/>
      <c r="CM5" s="110"/>
      <c r="CN5" s="110"/>
      <c r="CO5" s="110"/>
      <c r="CP5" s="110"/>
      <c r="CQ5" s="110"/>
      <c r="CR5" s="110"/>
      <c r="CS5" s="110"/>
      <c r="CT5" s="110"/>
      <c r="CU5" s="110"/>
      <c r="CV5" s="110"/>
      <c r="CW5" s="110"/>
      <c r="CX5" s="110"/>
    </row>
    <row r="6" spans="1:102" ht="14.25" customHeight="1" x14ac:dyDescent="0.25">
      <c r="B6" s="762" t="s">
        <v>87</v>
      </c>
      <c r="C6" s="761"/>
      <c r="D6" s="761"/>
      <c r="E6" s="761"/>
      <c r="AL6" s="110"/>
      <c r="AM6" s="110"/>
      <c r="AN6" s="110"/>
      <c r="AO6" s="110"/>
      <c r="AP6" s="110"/>
      <c r="AQ6" s="110"/>
      <c r="AR6" s="110"/>
      <c r="AS6" s="110"/>
      <c r="AT6" s="110"/>
      <c r="AU6" s="110"/>
      <c r="AV6" s="110"/>
      <c r="AW6" s="110"/>
      <c r="AX6" s="110"/>
      <c r="AY6" s="110"/>
      <c r="AZ6" s="110"/>
      <c r="BA6" s="110"/>
      <c r="BB6" s="110"/>
      <c r="BC6" s="110"/>
      <c r="BD6" s="110"/>
      <c r="BE6" s="110"/>
      <c r="BF6" s="110"/>
      <c r="BG6" s="110"/>
      <c r="BH6" s="110"/>
      <c r="BI6" s="110"/>
      <c r="BJ6" s="110"/>
      <c r="BK6" s="110"/>
      <c r="BL6" s="110"/>
      <c r="BM6" s="110"/>
      <c r="BN6" s="110"/>
      <c r="BO6" s="110"/>
      <c r="BP6" s="110"/>
      <c r="BQ6" s="110"/>
      <c r="BR6" s="110"/>
      <c r="BS6" s="110"/>
      <c r="BT6" s="110"/>
      <c r="BU6" s="110"/>
      <c r="BV6" s="110"/>
      <c r="BW6" s="110"/>
      <c r="BX6" s="110"/>
      <c r="BY6" s="110"/>
      <c r="BZ6" s="110"/>
      <c r="CA6" s="110"/>
      <c r="CB6" s="110"/>
      <c r="CC6" s="110"/>
      <c r="CD6" s="110"/>
      <c r="CE6" s="110"/>
      <c r="CF6" s="110"/>
      <c r="CG6" s="110"/>
      <c r="CH6" s="110"/>
      <c r="CI6" s="110"/>
      <c r="CJ6" s="110"/>
      <c r="CK6" s="110"/>
      <c r="CL6" s="110"/>
      <c r="CM6" s="110"/>
      <c r="CN6" s="110"/>
      <c r="CO6" s="110"/>
      <c r="CP6" s="110"/>
      <c r="CQ6" s="110"/>
      <c r="CR6" s="110"/>
      <c r="CS6" s="110"/>
      <c r="CT6" s="110"/>
      <c r="CU6" s="110"/>
      <c r="CV6" s="110"/>
      <c r="CW6" s="110"/>
      <c r="CX6" s="110"/>
    </row>
    <row r="7" spans="1:102" ht="14.25" customHeight="1" x14ac:dyDescent="0.25">
      <c r="B7" s="111"/>
      <c r="C7" s="111"/>
      <c r="D7" s="111"/>
      <c r="E7" s="111"/>
      <c r="G7" s="960"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110"/>
      <c r="AM7" s="110"/>
      <c r="AN7" s="110"/>
      <c r="AO7" s="110"/>
      <c r="AP7" s="110"/>
      <c r="AQ7" s="110"/>
      <c r="AR7" s="110"/>
      <c r="AS7" s="110"/>
      <c r="AT7" s="110"/>
      <c r="AU7" s="110"/>
      <c r="AV7" s="110"/>
      <c r="AW7" s="110"/>
      <c r="AX7" s="110"/>
      <c r="AY7" s="110"/>
      <c r="AZ7" s="110"/>
      <c r="BA7" s="110"/>
      <c r="BB7" s="110"/>
      <c r="BC7" s="110"/>
      <c r="BD7" s="110"/>
      <c r="BE7" s="110"/>
      <c r="BF7" s="110"/>
      <c r="BG7" s="110"/>
      <c r="BH7" s="110"/>
      <c r="BI7" s="110"/>
      <c r="BJ7" s="110"/>
      <c r="BK7" s="110"/>
      <c r="BL7" s="110"/>
      <c r="BM7" s="110"/>
      <c r="BN7" s="110"/>
      <c r="BO7" s="110"/>
      <c r="BP7" s="110"/>
      <c r="BQ7" s="110"/>
      <c r="BR7" s="110"/>
      <c r="BS7" s="110"/>
      <c r="BT7" s="110"/>
      <c r="BU7" s="110"/>
      <c r="BV7" s="110"/>
      <c r="BW7" s="110"/>
      <c r="BX7" s="110"/>
      <c r="BY7" s="110"/>
      <c r="BZ7" s="110"/>
      <c r="CA7" s="110"/>
      <c r="CB7" s="110"/>
      <c r="CC7" s="110"/>
      <c r="CD7" s="110"/>
      <c r="CE7" s="110"/>
      <c r="CF7" s="110"/>
      <c r="CG7" s="110"/>
      <c r="CH7" s="110"/>
      <c r="CI7" s="110"/>
      <c r="CJ7" s="110"/>
      <c r="CK7" s="110"/>
      <c r="CL7" s="110"/>
      <c r="CM7" s="110"/>
      <c r="CN7" s="110"/>
      <c r="CO7" s="110"/>
      <c r="CP7" s="110"/>
      <c r="CQ7" s="110"/>
      <c r="CR7" s="110"/>
      <c r="CS7" s="110"/>
      <c r="CT7" s="110"/>
      <c r="CU7" s="110"/>
      <c r="CV7" s="110"/>
      <c r="CW7" s="110"/>
      <c r="CX7" s="110"/>
    </row>
    <row r="8" spans="1:102" ht="14.25" customHeight="1" x14ac:dyDescent="0.25">
      <c r="B8" s="762" t="s">
        <v>94</v>
      </c>
      <c r="C8" s="761"/>
      <c r="D8" s="761"/>
      <c r="E8" s="761"/>
      <c r="AL8" s="110"/>
      <c r="AM8" s="110"/>
      <c r="AN8" s="110"/>
      <c r="AO8" s="110"/>
      <c r="AP8" s="110"/>
      <c r="AQ8" s="110"/>
      <c r="AR8" s="110"/>
      <c r="AS8" s="110"/>
      <c r="AT8" s="110"/>
      <c r="AU8" s="110"/>
      <c r="AV8" s="110"/>
      <c r="AW8" s="110"/>
      <c r="AX8" s="110"/>
      <c r="AY8" s="110"/>
      <c r="AZ8" s="110"/>
      <c r="BA8" s="110"/>
      <c r="BB8" s="110"/>
      <c r="BC8" s="110"/>
      <c r="BD8" s="110"/>
      <c r="BE8" s="110"/>
      <c r="BF8" s="110"/>
      <c r="BG8" s="110"/>
      <c r="BH8" s="110"/>
      <c r="BI8" s="110"/>
      <c r="BJ8" s="110"/>
      <c r="BK8" s="110"/>
      <c r="BL8" s="110"/>
      <c r="BM8" s="110"/>
      <c r="BN8" s="110"/>
      <c r="BO8" s="110"/>
      <c r="BP8" s="110"/>
      <c r="BQ8" s="110"/>
      <c r="BR8" s="110"/>
      <c r="BS8" s="110"/>
      <c r="BT8" s="110"/>
      <c r="BU8" s="110"/>
      <c r="BV8" s="110"/>
      <c r="BW8" s="110"/>
      <c r="BX8" s="110"/>
      <c r="BY8" s="110"/>
      <c r="BZ8" s="110"/>
      <c r="CA8" s="110"/>
      <c r="CB8" s="110"/>
      <c r="CC8" s="110"/>
      <c r="CD8" s="110"/>
      <c r="CE8" s="110"/>
      <c r="CF8" s="110"/>
      <c r="CG8" s="110"/>
      <c r="CH8" s="110"/>
      <c r="CI8" s="110"/>
      <c r="CJ8" s="110"/>
      <c r="CK8" s="110"/>
      <c r="CL8" s="110"/>
      <c r="CM8" s="110"/>
      <c r="CN8" s="110"/>
      <c r="CO8" s="110"/>
      <c r="CP8" s="110"/>
      <c r="CQ8" s="110"/>
      <c r="CR8" s="110"/>
      <c r="CS8" s="110"/>
      <c r="CT8" s="110"/>
      <c r="CU8" s="110"/>
      <c r="CV8" s="110"/>
      <c r="CW8" s="110"/>
      <c r="CX8" s="110"/>
    </row>
    <row r="9" spans="1:102" ht="14.25" customHeight="1" x14ac:dyDescent="0.25">
      <c r="B9" s="111"/>
      <c r="C9" s="111"/>
      <c r="D9" s="111"/>
      <c r="E9" s="111"/>
      <c r="G9" s="961" t="str">
        <f>"Pengujian "&amp;'G-1'!G9</f>
        <v>Pengujian Kerugian Pengalihan Aset selain persediaan</v>
      </c>
      <c r="H9" s="789"/>
      <c r="I9" s="789"/>
      <c r="J9" s="789"/>
      <c r="K9" s="789"/>
      <c r="L9" s="789"/>
      <c r="M9" s="789"/>
      <c r="N9" s="789"/>
      <c r="O9" s="789"/>
      <c r="P9" s="789"/>
      <c r="Q9" s="789"/>
      <c r="R9" s="789"/>
      <c r="S9" s="789"/>
      <c r="T9" s="789"/>
      <c r="U9" s="789"/>
      <c r="V9" s="789"/>
      <c r="W9" s="789"/>
      <c r="X9" s="789"/>
      <c r="Y9" s="789"/>
      <c r="Z9" s="790"/>
      <c r="AA9" s="179" t="s">
        <v>796</v>
      </c>
      <c r="AB9" s="180"/>
      <c r="AC9" s="180"/>
      <c r="AD9" s="180"/>
      <c r="AE9" s="180"/>
      <c r="AF9" s="180" t="s">
        <v>1678</v>
      </c>
      <c r="AG9" s="182" t="e">
        <f>NAMA_WP</f>
        <v>#N/A</v>
      </c>
      <c r="AH9" s="180"/>
      <c r="AI9" s="180"/>
      <c r="AJ9" s="180"/>
      <c r="AK9" s="180"/>
      <c r="AL9" s="180"/>
      <c r="AM9" s="180"/>
      <c r="AN9" s="180"/>
      <c r="AO9" s="180"/>
      <c r="AP9" s="180"/>
      <c r="AQ9" s="180"/>
      <c r="AR9" s="180"/>
      <c r="AS9" s="180"/>
      <c r="AT9" s="183"/>
      <c r="AU9" s="110"/>
      <c r="AV9" s="110"/>
      <c r="AW9" s="110"/>
      <c r="AX9" s="110"/>
      <c r="AY9" s="110"/>
      <c r="AZ9" s="110"/>
      <c r="BA9" s="110"/>
      <c r="BB9" s="110"/>
      <c r="BC9" s="110"/>
      <c r="BD9" s="110"/>
      <c r="BE9" s="110"/>
      <c r="BF9" s="110"/>
      <c r="BG9" s="110"/>
      <c r="BH9" s="110"/>
      <c r="BI9" s="110"/>
      <c r="BJ9" s="110"/>
      <c r="BK9" s="110"/>
      <c r="BL9" s="110"/>
      <c r="BM9" s="110"/>
      <c r="BN9" s="110"/>
      <c r="BO9" s="110"/>
      <c r="BP9" s="110"/>
      <c r="BQ9" s="110"/>
      <c r="BR9" s="110"/>
      <c r="BS9" s="110"/>
      <c r="BT9" s="110"/>
      <c r="BU9" s="110"/>
      <c r="BV9" s="110"/>
      <c r="BW9" s="110"/>
      <c r="BX9" s="110"/>
      <c r="BY9" s="110"/>
      <c r="BZ9" s="110"/>
      <c r="CA9" s="110"/>
      <c r="CB9" s="110"/>
      <c r="CC9" s="110"/>
      <c r="CD9" s="110"/>
      <c r="CE9" s="110"/>
      <c r="CF9" s="110"/>
      <c r="CG9" s="110"/>
      <c r="CH9" s="110"/>
      <c r="CI9" s="110"/>
      <c r="CJ9" s="110"/>
      <c r="CK9" s="110"/>
      <c r="CL9" s="110"/>
      <c r="CM9" s="110"/>
      <c r="CN9" s="110"/>
      <c r="CO9" s="110"/>
      <c r="CP9" s="110"/>
      <c r="CQ9" s="110"/>
      <c r="CR9" s="110"/>
      <c r="CS9" s="110"/>
      <c r="CT9" s="110"/>
      <c r="CU9" s="110"/>
      <c r="CV9" s="110"/>
      <c r="CW9" s="110"/>
      <c r="CX9" s="110"/>
    </row>
    <row r="10" spans="1:102" ht="14.25" customHeight="1" x14ac:dyDescent="0.25">
      <c r="B10" s="762" t="s">
        <v>101</v>
      </c>
      <c r="C10" s="761"/>
      <c r="D10" s="761"/>
      <c r="E10" s="761"/>
      <c r="G10" s="804"/>
      <c r="H10" s="940"/>
      <c r="I10" s="940"/>
      <c r="J10" s="940"/>
      <c r="K10" s="940"/>
      <c r="L10" s="940"/>
      <c r="M10" s="940"/>
      <c r="N10" s="940"/>
      <c r="O10" s="940"/>
      <c r="P10" s="940"/>
      <c r="Q10" s="940"/>
      <c r="R10" s="940"/>
      <c r="S10" s="940"/>
      <c r="T10" s="940"/>
      <c r="U10" s="940"/>
      <c r="V10" s="940"/>
      <c r="W10" s="940"/>
      <c r="X10" s="940"/>
      <c r="Y10" s="940"/>
      <c r="Z10" s="805"/>
      <c r="AA10" s="184" t="s">
        <v>1401</v>
      </c>
      <c r="AF10" t="s">
        <v>1678</v>
      </c>
      <c r="AG10" s="124" t="e">
        <f>NPWP</f>
        <v>#N/A</v>
      </c>
      <c r="AT10" s="186"/>
      <c r="AU10" s="110"/>
      <c r="AV10" s="110"/>
      <c r="AW10" s="110"/>
      <c r="AX10" s="110"/>
      <c r="AY10" s="110"/>
      <c r="AZ10" s="110"/>
      <c r="BA10" s="110"/>
      <c r="BB10" s="110"/>
      <c r="BC10" s="110"/>
      <c r="BD10" s="110"/>
      <c r="BE10" s="110"/>
      <c r="BF10" s="110"/>
      <c r="BG10" s="110"/>
      <c r="BH10" s="110"/>
      <c r="BI10" s="110"/>
      <c r="BJ10" s="110"/>
      <c r="BK10" s="110"/>
      <c r="BL10" s="110"/>
      <c r="BM10" s="110"/>
      <c r="BN10" s="110"/>
      <c r="BO10" s="110"/>
      <c r="BP10" s="110"/>
      <c r="BQ10" s="110"/>
      <c r="BR10" s="110"/>
      <c r="BS10" s="110"/>
      <c r="BT10" s="110"/>
      <c r="BU10" s="110"/>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row>
    <row r="11" spans="1:102" ht="14.25" customHeight="1" x14ac:dyDescent="0.25">
      <c r="G11" s="806"/>
      <c r="H11" s="794"/>
      <c r="I11" s="794"/>
      <c r="J11" s="794"/>
      <c r="K11" s="794"/>
      <c r="L11" s="794"/>
      <c r="M11" s="794"/>
      <c r="N11" s="794"/>
      <c r="O11" s="794"/>
      <c r="P11" s="794"/>
      <c r="Q11" s="794"/>
      <c r="R11" s="794"/>
      <c r="S11" s="794"/>
      <c r="T11" s="794"/>
      <c r="U11" s="794"/>
      <c r="V11" s="794"/>
      <c r="W11" s="794"/>
      <c r="X11" s="794"/>
      <c r="Y11" s="794"/>
      <c r="Z11" s="807"/>
      <c r="AA11" s="187" t="s">
        <v>1679</v>
      </c>
      <c r="AB11" s="188"/>
      <c r="AC11" s="188"/>
      <c r="AD11" s="188"/>
      <c r="AE11" s="188"/>
      <c r="AF11" s="188" t="s">
        <v>1678</v>
      </c>
      <c r="AG11" s="190" t="e">
        <f>ID_MS_TH_PJK</f>
        <v>#N/A</v>
      </c>
      <c r="AH11" s="188"/>
      <c r="AI11" s="188"/>
      <c r="AJ11" s="188"/>
      <c r="AK11" s="188"/>
      <c r="AL11" s="188"/>
      <c r="AM11" s="188"/>
      <c r="AN11" s="188"/>
      <c r="AO11" s="188"/>
      <c r="AP11" s="188"/>
      <c r="AQ11" s="188"/>
      <c r="AR11" s="188"/>
      <c r="AS11" s="188"/>
      <c r="AT11" s="191"/>
      <c r="AU11" s="110"/>
      <c r="AV11" s="110"/>
      <c r="AW11" s="110"/>
      <c r="AX11" s="110"/>
      <c r="AY11" s="110"/>
      <c r="AZ11" s="110"/>
      <c r="BA11" s="110"/>
      <c r="BB11" s="110"/>
      <c r="BC11" s="110"/>
      <c r="BD11" s="110"/>
      <c r="BE11" s="110"/>
      <c r="BF11" s="110"/>
      <c r="BG11" s="110"/>
      <c r="BH11" s="110"/>
      <c r="BI11" s="110"/>
      <c r="BJ11" s="110"/>
      <c r="BK11" s="110"/>
      <c r="BL11" s="110"/>
      <c r="BM11" s="110"/>
      <c r="BN11" s="110"/>
      <c r="BO11" s="110"/>
      <c r="BP11" s="110"/>
      <c r="BQ11" s="110"/>
      <c r="BR11" s="110"/>
      <c r="BS11" s="110"/>
      <c r="BT11" s="110"/>
      <c r="BU11" s="11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row>
    <row r="12" spans="1:102" ht="14.25" customHeight="1" x14ac:dyDescent="0.25">
      <c r="B12" s="762" t="s">
        <v>106</v>
      </c>
      <c r="C12" s="761"/>
      <c r="D12" s="761"/>
      <c r="E12" s="761"/>
      <c r="AL12" s="110"/>
      <c r="AM12" s="110"/>
      <c r="AN12" s="110"/>
      <c r="AO12" s="110"/>
      <c r="AP12" s="110"/>
      <c r="AQ12" s="110"/>
      <c r="AR12" s="110"/>
      <c r="AS12" s="110"/>
      <c r="AT12" s="110"/>
      <c r="AU12" s="110"/>
      <c r="AV12" s="110"/>
      <c r="AW12" s="110"/>
      <c r="AX12" s="110"/>
      <c r="AY12" s="110"/>
      <c r="AZ12" s="110"/>
      <c r="BA12" s="110"/>
      <c r="BB12" s="110"/>
      <c r="BC12" s="110"/>
      <c r="BD12" s="110"/>
      <c r="BE12" s="110"/>
      <c r="BF12" s="110"/>
      <c r="BG12" s="110"/>
      <c r="BH12" s="110"/>
      <c r="BI12" s="110"/>
      <c r="BJ12" s="110"/>
      <c r="BK12" s="110"/>
      <c r="BL12" s="110"/>
      <c r="BM12" s="110"/>
      <c r="BN12" s="110"/>
      <c r="BO12" s="110"/>
      <c r="BP12" s="110"/>
      <c r="BQ12" s="110"/>
      <c r="BR12" s="110"/>
      <c r="BS12" s="110"/>
      <c r="BT12" s="110"/>
      <c r="BU12" s="110"/>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row>
    <row r="13" spans="1:102" ht="14.25" customHeight="1" x14ac:dyDescent="0.25">
      <c r="B13" s="962" t="str">
        <f>HYPERLINK("#'"&amp;'EWS DIRECTORY'!$J$251&amp;"'!A1",'EWS DIRECTORY'!$J$251)</f>
        <v>G-1</v>
      </c>
      <c r="C13" s="761"/>
      <c r="D13" s="761"/>
      <c r="E13" s="761"/>
      <c r="G13" t="s">
        <v>1775</v>
      </c>
      <c r="AL13" s="110"/>
      <c r="AM13" s="110"/>
      <c r="AN13" s="110"/>
      <c r="AO13" s="110"/>
      <c r="AP13" s="110"/>
      <c r="AQ13" s="110"/>
      <c r="AR13" s="110"/>
      <c r="AS13" s="110"/>
      <c r="AT13" s="110"/>
      <c r="AU13" s="110"/>
      <c r="AV13" s="110"/>
      <c r="AW13" s="110"/>
      <c r="AX13" s="110"/>
      <c r="AY13" s="110"/>
      <c r="AZ13" s="110"/>
      <c r="BA13" s="110"/>
      <c r="BB13" s="110"/>
      <c r="BC13" s="110"/>
      <c r="BD13" s="110"/>
      <c r="BE13" s="110"/>
      <c r="BF13" s="110"/>
      <c r="BG13" s="110"/>
      <c r="BH13" s="110"/>
      <c r="BI13" s="110"/>
      <c r="BJ13" s="110"/>
      <c r="BK13" s="110"/>
      <c r="BL13" s="110"/>
      <c r="BM13" s="110"/>
      <c r="BN13" s="110"/>
      <c r="BO13" s="110"/>
      <c r="BP13" s="110"/>
      <c r="BQ13" s="110"/>
      <c r="BR13" s="110"/>
      <c r="BS13" s="110"/>
      <c r="BT13" s="110"/>
      <c r="BU13" s="110"/>
      <c r="BV13" s="110"/>
      <c r="BW13" s="110"/>
      <c r="BX13" s="110"/>
      <c r="BY13" s="110"/>
      <c r="BZ13" s="110"/>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row>
    <row r="14" spans="1:102" ht="14.25" customHeight="1" x14ac:dyDescent="0.25">
      <c r="B14" s="927" t="str">
        <f>HYPERLINK("#'"&amp;'EWS DIRECTORY'!$J$252&amp;"'!A1",'EWS DIRECTORY'!$J$252)</f>
        <v>G-1-1</v>
      </c>
      <c r="C14" s="761"/>
      <c r="D14" s="761"/>
      <c r="E14" s="761"/>
      <c r="G14" s="949" t="s">
        <v>1445</v>
      </c>
      <c r="H14" s="949" t="s">
        <v>1707</v>
      </c>
      <c r="I14" s="789"/>
      <c r="J14" s="789"/>
      <c r="K14" s="789"/>
      <c r="L14" s="789"/>
      <c r="M14" s="789"/>
      <c r="N14" s="789"/>
      <c r="O14" s="789"/>
      <c r="P14" s="789"/>
      <c r="Q14" s="789"/>
      <c r="R14" s="789"/>
      <c r="S14" s="789"/>
      <c r="T14" s="790"/>
      <c r="U14" s="949" t="s">
        <v>1708</v>
      </c>
      <c r="V14" s="790"/>
      <c r="W14" s="969" t="s">
        <v>1776</v>
      </c>
      <c r="X14" s="764"/>
      <c r="Y14" s="764"/>
      <c r="Z14" s="764"/>
      <c r="AA14" s="764"/>
      <c r="AB14" s="764"/>
      <c r="AC14" s="764"/>
      <c r="AD14" s="764"/>
      <c r="AE14" s="764"/>
      <c r="AF14" s="764"/>
      <c r="AG14" s="764"/>
      <c r="AH14" s="764"/>
      <c r="AI14" s="764"/>
      <c r="AJ14" s="764"/>
      <c r="AK14" s="764"/>
      <c r="AL14" s="764"/>
      <c r="AM14" s="764"/>
      <c r="AN14" s="764"/>
      <c r="AO14" s="764"/>
      <c r="AP14" s="764"/>
      <c r="AQ14" s="764"/>
      <c r="AR14" s="764"/>
      <c r="AS14" s="764"/>
      <c r="AT14" s="764"/>
      <c r="AU14" s="764"/>
      <c r="AV14" s="764"/>
      <c r="AW14" s="764"/>
      <c r="AX14" s="764"/>
      <c r="AY14" s="764"/>
      <c r="AZ14" s="764"/>
      <c r="BA14" s="764"/>
      <c r="BB14" s="764"/>
      <c r="BC14" s="764"/>
      <c r="BD14" s="764"/>
      <c r="BE14" s="764"/>
      <c r="BF14" s="764"/>
      <c r="BG14" s="764"/>
      <c r="BH14" s="764"/>
      <c r="BI14" s="764"/>
      <c r="BJ14" s="764"/>
      <c r="BK14" s="764"/>
      <c r="BL14" s="764"/>
      <c r="BM14" s="764"/>
      <c r="BN14" s="764"/>
      <c r="BO14" s="764"/>
      <c r="BP14" s="764"/>
      <c r="BQ14" s="764"/>
      <c r="BR14" s="764"/>
      <c r="BS14" s="764"/>
      <c r="BT14" s="764"/>
      <c r="BU14" s="764"/>
      <c r="BV14" s="764"/>
      <c r="BW14" s="764"/>
      <c r="BX14" s="764"/>
      <c r="BY14" s="764"/>
      <c r="BZ14" s="764"/>
      <c r="CA14" s="764"/>
      <c r="CB14" s="764"/>
      <c r="CC14" s="764"/>
      <c r="CD14" s="764"/>
      <c r="CE14" s="764"/>
      <c r="CF14" s="764"/>
      <c r="CG14" s="764"/>
      <c r="CH14" s="764"/>
      <c r="CI14" s="764"/>
      <c r="CJ14" s="764"/>
      <c r="CK14" s="764"/>
      <c r="CL14" s="764"/>
      <c r="CM14" s="764"/>
      <c r="CN14" s="764"/>
      <c r="CO14" s="764"/>
      <c r="CP14" s="764"/>
      <c r="CQ14" s="764"/>
      <c r="CR14" s="764"/>
      <c r="CS14" s="765"/>
      <c r="CT14" s="967" t="s">
        <v>1772</v>
      </c>
      <c r="CU14" s="789"/>
      <c r="CV14" s="789"/>
      <c r="CW14" s="789"/>
      <c r="CX14" s="790"/>
    </row>
    <row r="15" spans="1:102" ht="14.25" customHeight="1" x14ac:dyDescent="0.25">
      <c r="B15" s="929" t="str">
        <f>HYPERLINK("#'"&amp;'EWS DIRECTORY'!$J$253&amp;"'!A1",'EWS DIRECTORY'!$J$253)</f>
        <v>G-1-1-1</v>
      </c>
      <c r="C15" s="761"/>
      <c r="D15" s="761"/>
      <c r="E15" s="761"/>
      <c r="G15" s="975"/>
      <c r="H15" s="804"/>
      <c r="I15" s="940"/>
      <c r="J15" s="940"/>
      <c r="K15" s="940"/>
      <c r="L15" s="940"/>
      <c r="M15" s="940"/>
      <c r="N15" s="940"/>
      <c r="O15" s="940"/>
      <c r="P15" s="940"/>
      <c r="Q15" s="940"/>
      <c r="R15" s="940"/>
      <c r="S15" s="940"/>
      <c r="T15" s="805"/>
      <c r="U15" s="804"/>
      <c r="V15" s="805"/>
      <c r="W15" s="949" t="s">
        <v>1777</v>
      </c>
      <c r="X15" s="789"/>
      <c r="Y15" s="789"/>
      <c r="Z15" s="789"/>
      <c r="AA15" s="790"/>
      <c r="AB15" s="963" t="s">
        <v>1778</v>
      </c>
      <c r="AC15" s="764"/>
      <c r="AD15" s="764"/>
      <c r="AE15" s="764"/>
      <c r="AF15" s="764"/>
      <c r="AG15" s="764"/>
      <c r="AH15" s="764"/>
      <c r="AI15" s="764"/>
      <c r="AJ15" s="764"/>
      <c r="AK15" s="764"/>
      <c r="AL15" s="764"/>
      <c r="AM15" s="764"/>
      <c r="AN15" s="764"/>
      <c r="AO15" s="764"/>
      <c r="AP15" s="764"/>
      <c r="AQ15" s="764"/>
      <c r="AR15" s="764"/>
      <c r="AS15" s="764"/>
      <c r="AT15" s="764"/>
      <c r="AU15" s="764"/>
      <c r="AV15" s="764"/>
      <c r="AW15" s="764"/>
      <c r="AX15" s="764"/>
      <c r="AY15" s="764"/>
      <c r="AZ15" s="764"/>
      <c r="BA15" s="764"/>
      <c r="BB15" s="764"/>
      <c r="BC15" s="764"/>
      <c r="BD15" s="764"/>
      <c r="BE15" s="764"/>
      <c r="BF15" s="764"/>
      <c r="BG15" s="764"/>
      <c r="BH15" s="764"/>
      <c r="BI15" s="764"/>
      <c r="BJ15" s="764"/>
      <c r="BK15" s="764"/>
      <c r="BL15" s="764"/>
      <c r="BM15" s="764"/>
      <c r="BN15" s="764"/>
      <c r="BO15" s="764"/>
      <c r="BP15" s="764"/>
      <c r="BQ15" s="764"/>
      <c r="BR15" s="764"/>
      <c r="BS15" s="764"/>
      <c r="BT15" s="764"/>
      <c r="BU15" s="764"/>
      <c r="BV15" s="764"/>
      <c r="BW15" s="764"/>
      <c r="BX15" s="764"/>
      <c r="BY15" s="764"/>
      <c r="BZ15" s="764"/>
      <c r="CA15" s="764"/>
      <c r="CB15" s="764"/>
      <c r="CC15" s="764"/>
      <c r="CD15" s="764"/>
      <c r="CE15" s="764"/>
      <c r="CF15" s="764"/>
      <c r="CG15" s="764"/>
      <c r="CH15" s="764"/>
      <c r="CI15" s="764"/>
      <c r="CJ15" s="764"/>
      <c r="CK15" s="764"/>
      <c r="CL15" s="764"/>
      <c r="CM15" s="764"/>
      <c r="CN15" s="764"/>
      <c r="CO15" s="764"/>
      <c r="CP15" s="764"/>
      <c r="CQ15" s="764"/>
      <c r="CR15" s="764"/>
      <c r="CS15" s="765"/>
      <c r="CT15" s="804"/>
      <c r="CU15" s="940"/>
      <c r="CV15" s="940"/>
      <c r="CW15" s="940"/>
      <c r="CX15" s="805"/>
    </row>
    <row r="16" spans="1:102" ht="14.4" customHeight="1" x14ac:dyDescent="0.25">
      <c r="A16" s="110" t="e" cm="1" vm="3">
        <f t="array" aca="1" ref="A16" ca="1">_xlfn._xlws.FILTER(M16:M50,M16:M50&lt;&gt;"")</f>
        <v>#VALUE!</v>
      </c>
      <c r="B16" s="929" t="str">
        <f>HYPERLINK("#'"&amp;'EWS DIRECTORY'!$J$254&amp;"'!A1",'EWS DIRECTORY'!$J$254)</f>
        <v>G-1-1-2</v>
      </c>
      <c r="C16" s="761"/>
      <c r="D16" s="761"/>
      <c r="E16" s="761"/>
      <c r="G16" s="769"/>
      <c r="H16" s="806"/>
      <c r="I16" s="794"/>
      <c r="J16" s="794"/>
      <c r="K16" s="794"/>
      <c r="L16" s="794"/>
      <c r="M16" s="794"/>
      <c r="N16" s="794"/>
      <c r="O16" s="794"/>
      <c r="P16" s="794"/>
      <c r="Q16" s="794"/>
      <c r="R16" s="794"/>
      <c r="S16" s="794"/>
      <c r="T16" s="807"/>
      <c r="U16" s="806"/>
      <c r="V16" s="807"/>
      <c r="W16" s="806"/>
      <c r="X16" s="794"/>
      <c r="Y16" s="794"/>
      <c r="Z16" s="794"/>
      <c r="AA16" s="807"/>
      <c r="AB16" s="946" t="e">
        <f>MASTER!$N$5</f>
        <v>#N/A</v>
      </c>
      <c r="AC16" s="764"/>
      <c r="AD16" s="764"/>
      <c r="AE16" s="764"/>
      <c r="AF16" s="765"/>
      <c r="AG16" s="946" t="e">
        <f>MASTER!$N$6</f>
        <v>#N/A</v>
      </c>
      <c r="AH16" s="764"/>
      <c r="AI16" s="764"/>
      <c r="AJ16" s="764"/>
      <c r="AK16" s="765"/>
      <c r="AL16" s="946" t="e">
        <f>MASTER!$N$7</f>
        <v>#N/A</v>
      </c>
      <c r="AM16" s="764"/>
      <c r="AN16" s="764"/>
      <c r="AO16" s="764"/>
      <c r="AP16" s="765"/>
      <c r="AQ16" s="946" t="e">
        <f>MASTER!$N$8</f>
        <v>#N/A</v>
      </c>
      <c r="AR16" s="764"/>
      <c r="AS16" s="764"/>
      <c r="AT16" s="764"/>
      <c r="AU16" s="765"/>
      <c r="AV16" s="946" t="e">
        <f>MASTER!$N$9</f>
        <v>#N/A</v>
      </c>
      <c r="AW16" s="764"/>
      <c r="AX16" s="764"/>
      <c r="AY16" s="764"/>
      <c r="AZ16" s="765"/>
      <c r="BA16" s="946" t="e">
        <f>MASTER!$N$10</f>
        <v>#N/A</v>
      </c>
      <c r="BB16" s="764"/>
      <c r="BC16" s="764"/>
      <c r="BD16" s="764"/>
      <c r="BE16" s="765"/>
      <c r="BF16" s="946" t="e">
        <f>MASTER!$N$11</f>
        <v>#N/A</v>
      </c>
      <c r="BG16" s="764"/>
      <c r="BH16" s="764"/>
      <c r="BI16" s="764"/>
      <c r="BJ16" s="765"/>
      <c r="BK16" s="946" t="e">
        <f>MASTER!$N$12</f>
        <v>#N/A</v>
      </c>
      <c r="BL16" s="764"/>
      <c r="BM16" s="764"/>
      <c r="BN16" s="764"/>
      <c r="BO16" s="765"/>
      <c r="BP16" s="946" t="e">
        <f>MASTER!$N$13</f>
        <v>#N/A</v>
      </c>
      <c r="BQ16" s="764"/>
      <c r="BR16" s="764"/>
      <c r="BS16" s="764"/>
      <c r="BT16" s="765"/>
      <c r="BU16" s="946" t="e">
        <f>MASTER!$N$14</f>
        <v>#N/A</v>
      </c>
      <c r="BV16" s="764"/>
      <c r="BW16" s="764"/>
      <c r="BX16" s="764"/>
      <c r="BY16" s="765"/>
      <c r="BZ16" s="946" t="e">
        <f>MASTER!$N$15</f>
        <v>#N/A</v>
      </c>
      <c r="CA16" s="764"/>
      <c r="CB16" s="764"/>
      <c r="CC16" s="764"/>
      <c r="CD16" s="765"/>
      <c r="CE16" s="946" t="e">
        <f>MASTER!$N$16</f>
        <v>#N/A</v>
      </c>
      <c r="CF16" s="764"/>
      <c r="CG16" s="764"/>
      <c r="CH16" s="764"/>
      <c r="CI16" s="765"/>
      <c r="CJ16" s="963" t="s">
        <v>1769</v>
      </c>
      <c r="CK16" s="764"/>
      <c r="CL16" s="764"/>
      <c r="CM16" s="764"/>
      <c r="CN16" s="765"/>
      <c r="CO16" s="963" t="s">
        <v>1770</v>
      </c>
      <c r="CP16" s="764"/>
      <c r="CQ16" s="764"/>
      <c r="CR16" s="764"/>
      <c r="CS16" s="765"/>
      <c r="CT16" s="806"/>
      <c r="CU16" s="794"/>
      <c r="CV16" s="794"/>
      <c r="CW16" s="794"/>
      <c r="CX16" s="807"/>
    </row>
    <row r="17" spans="1:102" ht="14.25" customHeight="1" x14ac:dyDescent="0.25">
      <c r="A17" s="110" t="s">
        <v>2032</v>
      </c>
      <c r="B17" s="929" t="str">
        <f>HYPERLINK("#'"&amp;'EWS DIRECTORY'!$J$255&amp;"'!A1",'EWS DIRECTORY'!$J$255)</f>
        <v>G-1-1-3</v>
      </c>
      <c r="C17" s="761"/>
      <c r="D17" s="761"/>
      <c r="E17" s="761"/>
      <c r="G17" s="289"/>
      <c r="U17" s="436"/>
      <c r="V17" s="204"/>
      <c r="W17" s="952"/>
      <c r="X17" s="940"/>
      <c r="Y17" s="940"/>
      <c r="Z17" s="940"/>
      <c r="AA17" s="805"/>
      <c r="AB17" s="952"/>
      <c r="AC17" s="940"/>
      <c r="AD17" s="940"/>
      <c r="AE17" s="940"/>
      <c r="AF17" s="805"/>
      <c r="AG17" s="952"/>
      <c r="AH17" s="940"/>
      <c r="AI17" s="940"/>
      <c r="AJ17" s="940"/>
      <c r="AK17" s="805"/>
      <c r="AL17" s="952"/>
      <c r="AM17" s="940"/>
      <c r="AN17" s="940"/>
      <c r="AO17" s="940"/>
      <c r="AP17" s="805"/>
      <c r="AQ17" s="952"/>
      <c r="AR17" s="940"/>
      <c r="AS17" s="940"/>
      <c r="AT17" s="940"/>
      <c r="AU17" s="805"/>
      <c r="AV17" s="952"/>
      <c r="AW17" s="940"/>
      <c r="AX17" s="940"/>
      <c r="AY17" s="940"/>
      <c r="AZ17" s="805"/>
      <c r="BA17" s="952"/>
      <c r="BB17" s="940"/>
      <c r="BC17" s="940"/>
      <c r="BD17" s="940"/>
      <c r="BE17" s="805"/>
      <c r="BF17" s="952"/>
      <c r="BG17" s="940"/>
      <c r="BH17" s="940"/>
      <c r="BI17" s="940"/>
      <c r="BJ17" s="805"/>
      <c r="BK17" s="952"/>
      <c r="BL17" s="940"/>
      <c r="BM17" s="940"/>
      <c r="BN17" s="940"/>
      <c r="BO17" s="805"/>
      <c r="BP17" s="952"/>
      <c r="BQ17" s="940"/>
      <c r="BR17" s="940"/>
      <c r="BS17" s="940"/>
      <c r="BT17" s="805"/>
      <c r="BU17" s="952"/>
      <c r="BV17" s="940"/>
      <c r="BW17" s="940"/>
      <c r="BX17" s="940"/>
      <c r="BY17" s="805"/>
      <c r="BZ17" s="952"/>
      <c r="CA17" s="940"/>
      <c r="CB17" s="940"/>
      <c r="CC17" s="940"/>
      <c r="CD17" s="805"/>
      <c r="CE17" s="952"/>
      <c r="CF17" s="940"/>
      <c r="CG17" s="940"/>
      <c r="CH17" s="940"/>
      <c r="CI17" s="805"/>
      <c r="CJ17" s="952"/>
      <c r="CK17" s="940"/>
      <c r="CL17" s="940"/>
      <c r="CM17" s="940"/>
      <c r="CN17" s="805"/>
      <c r="CO17" s="952"/>
      <c r="CP17" s="940"/>
      <c r="CQ17" s="940"/>
      <c r="CR17" s="940"/>
      <c r="CS17" s="805"/>
      <c r="CT17" s="952"/>
      <c r="CU17" s="940"/>
      <c r="CV17" s="940"/>
      <c r="CW17" s="940"/>
      <c r="CX17" s="805"/>
    </row>
    <row r="18" spans="1:102" ht="14.4" customHeight="1" x14ac:dyDescent="0.25">
      <c r="A18" s="110" t="str" cm="1">
        <f t="array" ref="A18:A23">_xlfn._xlws.FILTER(M18:M52,M18:M52&lt;&gt;"")</f>
        <v>Berdasarkan Data Internal dan Eksternal yang dimiliki DJP</v>
      </c>
      <c r="B18" s="929" t="str">
        <f>HYPERLINK("#'"&amp;'EWS DIRECTORY'!$J$256&amp;"'!A1",'EWS DIRECTORY'!$J$256)</f>
        <v>G-1-1-4</v>
      </c>
      <c r="C18" s="761"/>
      <c r="D18" s="761"/>
      <c r="E18" s="761"/>
      <c r="G18" s="52">
        <v>1</v>
      </c>
      <c r="H18" s="944" t="str">
        <f>'G-1'!$G$9</f>
        <v>Kerugian Pengalihan Aset selain persediaan</v>
      </c>
      <c r="I18" s="940"/>
      <c r="J18" s="940"/>
      <c r="K18" s="940"/>
      <c r="L18" s="53" t="s">
        <v>1681</v>
      </c>
      <c r="M18" s="1158" t="s">
        <v>1442</v>
      </c>
      <c r="N18" s="940"/>
      <c r="O18" s="940"/>
      <c r="P18" s="940"/>
      <c r="Q18" s="940"/>
      <c r="R18" s="940"/>
      <c r="S18" s="940"/>
      <c r="T18" s="805"/>
      <c r="U18" s="964" t="s">
        <v>593</v>
      </c>
      <c r="V18" s="805"/>
      <c r="W18" s="1157">
        <f>'G-1'!$U$32</f>
        <v>0</v>
      </c>
      <c r="X18" s="940"/>
      <c r="Y18" s="940"/>
      <c r="Z18" s="940"/>
      <c r="AA18" s="805"/>
      <c r="AB18" s="945"/>
      <c r="AC18" s="940"/>
      <c r="AD18" s="940"/>
      <c r="AE18" s="940"/>
      <c r="AF18" s="805"/>
      <c r="AG18" s="945"/>
      <c r="AH18" s="940"/>
      <c r="AI18" s="940"/>
      <c r="AJ18" s="940"/>
      <c r="AK18" s="805"/>
      <c r="AL18" s="945"/>
      <c r="AM18" s="940"/>
      <c r="AN18" s="940"/>
      <c r="AO18" s="940"/>
      <c r="AP18" s="805"/>
      <c r="AQ18" s="945"/>
      <c r="AR18" s="940"/>
      <c r="AS18" s="940"/>
      <c r="AT18" s="940"/>
      <c r="AU18" s="805"/>
      <c r="AV18" s="945"/>
      <c r="AW18" s="940"/>
      <c r="AX18" s="940"/>
      <c r="AY18" s="940"/>
      <c r="AZ18" s="805"/>
      <c r="BA18" s="945"/>
      <c r="BB18" s="940"/>
      <c r="BC18" s="940"/>
      <c r="BD18" s="940"/>
      <c r="BE18" s="805"/>
      <c r="BF18" s="945"/>
      <c r="BG18" s="940"/>
      <c r="BH18" s="940"/>
      <c r="BI18" s="940"/>
      <c r="BJ18" s="805"/>
      <c r="BK18" s="945"/>
      <c r="BL18" s="940"/>
      <c r="BM18" s="940"/>
      <c r="BN18" s="940"/>
      <c r="BO18" s="805"/>
      <c r="BP18" s="945"/>
      <c r="BQ18" s="940"/>
      <c r="BR18" s="940"/>
      <c r="BS18" s="940"/>
      <c r="BT18" s="805"/>
      <c r="BU18" s="945"/>
      <c r="BV18" s="940"/>
      <c r="BW18" s="940"/>
      <c r="BX18" s="940"/>
      <c r="BY18" s="805"/>
      <c r="BZ18" s="945"/>
      <c r="CA18" s="940"/>
      <c r="CB18" s="940"/>
      <c r="CC18" s="940"/>
      <c r="CD18" s="805"/>
      <c r="CE18" s="945"/>
      <c r="CF18" s="940"/>
      <c r="CG18" s="940"/>
      <c r="CH18" s="940"/>
      <c r="CI18" s="805"/>
      <c r="CJ18" s="955">
        <f>'G-1-1-1'!AT24+'G-1-1-1'!AT51</f>
        <v>0</v>
      </c>
      <c r="CK18" s="940"/>
      <c r="CL18" s="940"/>
      <c r="CM18" s="940"/>
      <c r="CN18" s="805"/>
      <c r="CO18" s="955">
        <f>IF(CJ18&gt;0,CJ18,SUM(AB18:CI18))</f>
        <v>0</v>
      </c>
      <c r="CP18" s="940"/>
      <c r="CQ18" s="940"/>
      <c r="CR18" s="940"/>
      <c r="CS18" s="805"/>
      <c r="CT18" s="955">
        <f>CO18-W18</f>
        <v>0</v>
      </c>
      <c r="CU18" s="940"/>
      <c r="CV18" s="940"/>
      <c r="CW18" s="940"/>
      <c r="CX18" s="805"/>
    </row>
    <row r="19" spans="1:102" ht="14.4" customHeight="1" x14ac:dyDescent="0.25">
      <c r="A19" s="110" t="str">
        <v>Berdasarkan Analisis SPT dan Laporan Keuangan</v>
      </c>
      <c r="B19" s="929" t="str">
        <f>HYPERLINK("#'"&amp;'EWS DIRECTORY'!$J$257&amp;"'!A1",'EWS DIRECTORY'!$J$257)</f>
        <v>G-1-1-5</v>
      </c>
      <c r="C19" s="761"/>
      <c r="D19" s="761"/>
      <c r="E19" s="761"/>
      <c r="G19" s="289"/>
      <c r="H19" s="804"/>
      <c r="I19" s="940"/>
      <c r="J19" s="940"/>
      <c r="K19" s="940"/>
      <c r="M19" s="940"/>
      <c r="N19" s="940"/>
      <c r="O19" s="940"/>
      <c r="P19" s="940"/>
      <c r="Q19" s="940"/>
      <c r="R19" s="940"/>
      <c r="S19" s="940"/>
      <c r="T19" s="805"/>
      <c r="U19" s="964"/>
      <c r="V19" s="805"/>
      <c r="W19" s="1157"/>
      <c r="X19" s="940"/>
      <c r="Y19" s="940"/>
      <c r="Z19" s="940"/>
      <c r="AA19" s="805"/>
      <c r="AB19" s="952"/>
      <c r="AC19" s="940"/>
      <c r="AD19" s="940"/>
      <c r="AE19" s="940"/>
      <c r="AF19" s="805"/>
      <c r="AG19" s="952"/>
      <c r="AH19" s="940"/>
      <c r="AI19" s="940"/>
      <c r="AJ19" s="940"/>
      <c r="AK19" s="805"/>
      <c r="AL19" s="952"/>
      <c r="AM19" s="940"/>
      <c r="AN19" s="940"/>
      <c r="AO19" s="940"/>
      <c r="AP19" s="805"/>
      <c r="AQ19" s="952"/>
      <c r="AR19" s="940"/>
      <c r="AS19" s="940"/>
      <c r="AT19" s="940"/>
      <c r="AU19" s="805"/>
      <c r="AV19" s="952"/>
      <c r="AW19" s="940"/>
      <c r="AX19" s="940"/>
      <c r="AY19" s="940"/>
      <c r="AZ19" s="805"/>
      <c r="BA19" s="952"/>
      <c r="BB19" s="940"/>
      <c r="BC19" s="940"/>
      <c r="BD19" s="940"/>
      <c r="BE19" s="805"/>
      <c r="BF19" s="952"/>
      <c r="BG19" s="940"/>
      <c r="BH19" s="940"/>
      <c r="BI19" s="940"/>
      <c r="BJ19" s="805"/>
      <c r="BK19" s="952"/>
      <c r="BL19" s="940"/>
      <c r="BM19" s="940"/>
      <c r="BN19" s="940"/>
      <c r="BO19" s="805"/>
      <c r="BP19" s="952"/>
      <c r="BQ19" s="940"/>
      <c r="BR19" s="940"/>
      <c r="BS19" s="940"/>
      <c r="BT19" s="805"/>
      <c r="BU19" s="952"/>
      <c r="BV19" s="940"/>
      <c r="BW19" s="940"/>
      <c r="BX19" s="940"/>
      <c r="BY19" s="805"/>
      <c r="BZ19" s="952"/>
      <c r="CA19" s="940"/>
      <c r="CB19" s="940"/>
      <c r="CC19" s="940"/>
      <c r="CD19" s="805"/>
      <c r="CE19" s="952"/>
      <c r="CF19" s="940"/>
      <c r="CG19" s="940"/>
      <c r="CH19" s="940"/>
      <c r="CI19" s="805"/>
      <c r="CJ19" s="952"/>
      <c r="CK19" s="940"/>
      <c r="CL19" s="940"/>
      <c r="CM19" s="940"/>
      <c r="CN19" s="805"/>
      <c r="CO19" s="952"/>
      <c r="CP19" s="940"/>
      <c r="CQ19" s="940"/>
      <c r="CR19" s="940"/>
      <c r="CS19" s="805"/>
      <c r="CT19" s="952"/>
      <c r="CU19" s="940"/>
      <c r="CV19" s="940"/>
      <c r="CW19" s="940"/>
      <c r="CX19" s="805"/>
    </row>
    <row r="20" spans="1:102" ht="14.4" customHeight="1" x14ac:dyDescent="0.25">
      <c r="A20" s="110" t="str">
        <v>Berdasarkan pemeriksaan langsung terhadap bukti pendukung</v>
      </c>
      <c r="B20" s="929" t="str">
        <f>HYPERLINK("#'"&amp;'EWS DIRECTORY'!$J$258&amp;"'!A1",'EWS DIRECTORY'!$J$258)</f>
        <v>G-1-1-6</v>
      </c>
      <c r="C20" s="761"/>
      <c r="D20" s="761"/>
      <c r="E20" s="761"/>
      <c r="G20" s="52">
        <v>2</v>
      </c>
      <c r="H20" s="944" t="str">
        <f>'G-1'!$G$9</f>
        <v>Kerugian Pengalihan Aset selain persediaan</v>
      </c>
      <c r="I20" s="940"/>
      <c r="J20" s="940"/>
      <c r="K20" s="940"/>
      <c r="L20" s="53" t="s">
        <v>1681</v>
      </c>
      <c r="M20" s="1158" t="s">
        <v>1449</v>
      </c>
      <c r="N20" s="940"/>
      <c r="O20" s="940"/>
      <c r="P20" s="940"/>
      <c r="Q20" s="940"/>
      <c r="R20" s="940"/>
      <c r="S20" s="940"/>
      <c r="T20" s="805"/>
      <c r="U20" s="964" t="s">
        <v>595</v>
      </c>
      <c r="V20" s="805"/>
      <c r="W20" s="1157">
        <f>'G-1'!$U$32</f>
        <v>0</v>
      </c>
      <c r="X20" s="940"/>
      <c r="Y20" s="940"/>
      <c r="Z20" s="940"/>
      <c r="AA20" s="805"/>
      <c r="AB20" s="945"/>
      <c r="AC20" s="940"/>
      <c r="AD20" s="940"/>
      <c r="AE20" s="940"/>
      <c r="AF20" s="805"/>
      <c r="AG20" s="945"/>
      <c r="AH20" s="940"/>
      <c r="AI20" s="940"/>
      <c r="AJ20" s="940"/>
      <c r="AK20" s="805"/>
      <c r="AL20" s="945"/>
      <c r="AM20" s="940"/>
      <c r="AN20" s="940"/>
      <c r="AO20" s="940"/>
      <c r="AP20" s="805"/>
      <c r="AQ20" s="945"/>
      <c r="AR20" s="940"/>
      <c r="AS20" s="940"/>
      <c r="AT20" s="940"/>
      <c r="AU20" s="805"/>
      <c r="AV20" s="945"/>
      <c r="AW20" s="940"/>
      <c r="AX20" s="940"/>
      <c r="AY20" s="940"/>
      <c r="AZ20" s="805"/>
      <c r="BA20" s="945"/>
      <c r="BB20" s="940"/>
      <c r="BC20" s="940"/>
      <c r="BD20" s="940"/>
      <c r="BE20" s="805"/>
      <c r="BF20" s="945"/>
      <c r="BG20" s="940"/>
      <c r="BH20" s="940"/>
      <c r="BI20" s="940"/>
      <c r="BJ20" s="805"/>
      <c r="BK20" s="945"/>
      <c r="BL20" s="940"/>
      <c r="BM20" s="940"/>
      <c r="BN20" s="940"/>
      <c r="BO20" s="805"/>
      <c r="BP20" s="945"/>
      <c r="BQ20" s="940"/>
      <c r="BR20" s="940"/>
      <c r="BS20" s="940"/>
      <c r="BT20" s="805"/>
      <c r="BU20" s="945"/>
      <c r="BV20" s="940"/>
      <c r="BW20" s="940"/>
      <c r="BX20" s="940"/>
      <c r="BY20" s="805"/>
      <c r="BZ20" s="945"/>
      <c r="CA20" s="940"/>
      <c r="CB20" s="940"/>
      <c r="CC20" s="940"/>
      <c r="CD20" s="805"/>
      <c r="CE20" s="945"/>
      <c r="CF20" s="940"/>
      <c r="CG20" s="940"/>
      <c r="CH20" s="940"/>
      <c r="CI20" s="805"/>
      <c r="CJ20" s="955">
        <f>'G-1-1-2'!AO19</f>
        <v>0</v>
      </c>
      <c r="CK20" s="940"/>
      <c r="CL20" s="940"/>
      <c r="CM20" s="940"/>
      <c r="CN20" s="805"/>
      <c r="CO20" s="955">
        <f>IF(CJ20&gt;0,CJ20,SUM(AB20:CI20))</f>
        <v>0</v>
      </c>
      <c r="CP20" s="940"/>
      <c r="CQ20" s="940"/>
      <c r="CR20" s="940"/>
      <c r="CS20" s="805"/>
      <c r="CT20" s="955">
        <f>CO20-W20</f>
        <v>0</v>
      </c>
      <c r="CU20" s="940"/>
      <c r="CV20" s="940"/>
      <c r="CW20" s="940"/>
      <c r="CX20" s="805"/>
    </row>
    <row r="21" spans="1:102" ht="14.4" customHeight="1" x14ac:dyDescent="0.25">
      <c r="A21" s="110" t="str">
        <v>Berdasarkan Analisis Kewajaran dan Kelaziman Usaha</v>
      </c>
      <c r="G21" s="52"/>
      <c r="H21" s="804"/>
      <c r="I21" s="940"/>
      <c r="J21" s="940"/>
      <c r="K21" s="940"/>
      <c r="M21" s="940"/>
      <c r="N21" s="940"/>
      <c r="O21" s="940"/>
      <c r="P21" s="940"/>
      <c r="Q21" s="940"/>
      <c r="R21" s="940"/>
      <c r="S21" s="940"/>
      <c r="T21" s="805"/>
      <c r="U21" s="964"/>
      <c r="V21" s="805"/>
      <c r="W21" s="1157"/>
      <c r="X21" s="940"/>
      <c r="Y21" s="940"/>
      <c r="Z21" s="940"/>
      <c r="AA21" s="805"/>
      <c r="AB21" s="952"/>
      <c r="AC21" s="940"/>
      <c r="AD21" s="940"/>
      <c r="AE21" s="940"/>
      <c r="AF21" s="805"/>
      <c r="AG21" s="952"/>
      <c r="AH21" s="940"/>
      <c r="AI21" s="940"/>
      <c r="AJ21" s="940"/>
      <c r="AK21" s="805"/>
      <c r="AL21" s="952"/>
      <c r="AM21" s="940"/>
      <c r="AN21" s="940"/>
      <c r="AO21" s="940"/>
      <c r="AP21" s="805"/>
      <c r="AQ21" s="952"/>
      <c r="AR21" s="940"/>
      <c r="AS21" s="940"/>
      <c r="AT21" s="940"/>
      <c r="AU21" s="805"/>
      <c r="AV21" s="952"/>
      <c r="AW21" s="940"/>
      <c r="AX21" s="940"/>
      <c r="AY21" s="940"/>
      <c r="AZ21" s="805"/>
      <c r="BA21" s="952"/>
      <c r="BB21" s="940"/>
      <c r="BC21" s="940"/>
      <c r="BD21" s="940"/>
      <c r="BE21" s="805"/>
      <c r="BF21" s="952"/>
      <c r="BG21" s="940"/>
      <c r="BH21" s="940"/>
      <c r="BI21" s="940"/>
      <c r="BJ21" s="805"/>
      <c r="BK21" s="952"/>
      <c r="BL21" s="940"/>
      <c r="BM21" s="940"/>
      <c r="BN21" s="940"/>
      <c r="BO21" s="805"/>
      <c r="BP21" s="952"/>
      <c r="BQ21" s="940"/>
      <c r="BR21" s="940"/>
      <c r="BS21" s="940"/>
      <c r="BT21" s="805"/>
      <c r="BU21" s="952"/>
      <c r="BV21" s="940"/>
      <c r="BW21" s="940"/>
      <c r="BX21" s="940"/>
      <c r="BY21" s="805"/>
      <c r="BZ21" s="952"/>
      <c r="CA21" s="940"/>
      <c r="CB21" s="940"/>
      <c r="CC21" s="940"/>
      <c r="CD21" s="805"/>
      <c r="CE21" s="952"/>
      <c r="CF21" s="940"/>
      <c r="CG21" s="940"/>
      <c r="CH21" s="940"/>
      <c r="CI21" s="805"/>
      <c r="CJ21" s="952"/>
      <c r="CK21" s="940"/>
      <c r="CL21" s="940"/>
      <c r="CM21" s="940"/>
      <c r="CN21" s="805"/>
      <c r="CO21" s="952"/>
      <c r="CP21" s="940"/>
      <c r="CQ21" s="940"/>
      <c r="CR21" s="940"/>
      <c r="CS21" s="805"/>
      <c r="CT21" s="952"/>
      <c r="CU21" s="940"/>
      <c r="CV21" s="940"/>
      <c r="CW21" s="940"/>
      <c r="CX21" s="805"/>
    </row>
    <row r="22" spans="1:102" ht="14.4" customHeight="1" x14ac:dyDescent="0.25">
      <c r="A22" s="110" t="str">
        <v>Berdasarkan Bahan Bukti Pidana</v>
      </c>
      <c r="G22" s="52">
        <v>3</v>
      </c>
      <c r="H22" s="944" t="str">
        <f>'G-1'!$G$9</f>
        <v>Kerugian Pengalihan Aset selain persediaan</v>
      </c>
      <c r="I22" s="940"/>
      <c r="J22" s="940"/>
      <c r="K22" s="940"/>
      <c r="L22" s="53" t="s">
        <v>1681</v>
      </c>
      <c r="M22" s="1158" t="s">
        <v>1460</v>
      </c>
      <c r="N22" s="940"/>
      <c r="O22" s="940"/>
      <c r="P22" s="940"/>
      <c r="Q22" s="940"/>
      <c r="R22" s="940"/>
      <c r="S22" s="940"/>
      <c r="T22" s="805"/>
      <c r="U22" s="964" t="s">
        <v>597</v>
      </c>
      <c r="V22" s="805"/>
      <c r="W22" s="1157">
        <f>'G-1'!$U$32</f>
        <v>0</v>
      </c>
      <c r="X22" s="940"/>
      <c r="Y22" s="940"/>
      <c r="Z22" s="940"/>
      <c r="AA22" s="805"/>
      <c r="AB22" s="953">
        <f>SUMIF('G-1-1-3'!$J$24:$M$40,TEXT(AB16,"MM")&amp;TEXT(AB16,"MM")&amp;"*",'G-1-1-3'!$AT$24:$AX$40)</f>
        <v>0</v>
      </c>
      <c r="AC22" s="940"/>
      <c r="AD22" s="940"/>
      <c r="AE22" s="940"/>
      <c r="AF22" s="805"/>
      <c r="AG22" s="953">
        <f>SUMIF('G-1-1-3'!$J$24:$M$40,TEXT(AG16,"MM")&amp;TEXT(AG16,"MM")&amp;"*",'G-1-1-3'!$AT$24:$AX$40)</f>
        <v>0</v>
      </c>
      <c r="AH22" s="940"/>
      <c r="AI22" s="940"/>
      <c r="AJ22" s="940"/>
      <c r="AK22" s="805"/>
      <c r="AL22" s="953">
        <f>SUMIF('G-1-1-3'!$J$24:$M$40,TEXT(AL16,"MM")&amp;TEXT(AL16,"MM")&amp;"*",'G-1-1-3'!$AT$24:$AX$40)</f>
        <v>0</v>
      </c>
      <c r="AM22" s="940"/>
      <c r="AN22" s="940"/>
      <c r="AO22" s="940"/>
      <c r="AP22" s="805"/>
      <c r="AQ22" s="953">
        <f>SUMIF('G-1-1-3'!$J$24:$M$40,TEXT(AQ16,"MM")&amp;TEXT(AQ16,"MM")&amp;"*",'G-1-1-3'!$AT$24:$AX$40)</f>
        <v>0</v>
      </c>
      <c r="AR22" s="940"/>
      <c r="AS22" s="940"/>
      <c r="AT22" s="940"/>
      <c r="AU22" s="805"/>
      <c r="AV22" s="953">
        <f>SUMIF('G-1-1-3'!$J$24:$M$40,TEXT(AV16,"MM")&amp;TEXT(AV16,"MM")&amp;"*",'G-1-1-3'!$AT$24:$AX$40)</f>
        <v>0</v>
      </c>
      <c r="AW22" s="940"/>
      <c r="AX22" s="940"/>
      <c r="AY22" s="940"/>
      <c r="AZ22" s="805"/>
      <c r="BA22" s="953">
        <f>SUMIF('G-1-1-3'!$J$24:$M$40,TEXT(BA16,"MM")&amp;TEXT(BA16,"MM")&amp;"*",'G-1-1-3'!$AT$24:$AX$40)</f>
        <v>0</v>
      </c>
      <c r="BB22" s="940"/>
      <c r="BC22" s="940"/>
      <c r="BD22" s="940"/>
      <c r="BE22" s="805"/>
      <c r="BF22" s="953">
        <f>SUMIF('G-1-1-3'!$J$24:$M$40,TEXT(BF16,"MM")&amp;TEXT(BF16,"MM")&amp;"*",'G-1-1-3'!$AT$24:$AX$40)</f>
        <v>0</v>
      </c>
      <c r="BG22" s="940"/>
      <c r="BH22" s="940"/>
      <c r="BI22" s="940"/>
      <c r="BJ22" s="805"/>
      <c r="BK22" s="953">
        <f>SUMIF('G-1-1-3'!$J$24:$M$40,TEXT(BK16,"MM")&amp;TEXT(BK16,"MM")&amp;"*",'G-1-1-3'!$AT$24:$AX$40)</f>
        <v>0</v>
      </c>
      <c r="BL22" s="940"/>
      <c r="BM22" s="940"/>
      <c r="BN22" s="940"/>
      <c r="BO22" s="805"/>
      <c r="BP22" s="953">
        <f>SUMIF('G-1-1-3'!$J$24:$M$40,TEXT(BP16,"MM")&amp;TEXT(BP16,"MM")&amp;"*",'G-1-1-3'!$AT$24:$AX$40)</f>
        <v>0</v>
      </c>
      <c r="BQ22" s="940"/>
      <c r="BR22" s="940"/>
      <c r="BS22" s="940"/>
      <c r="BT22" s="805"/>
      <c r="BU22" s="953">
        <f>SUMIF('G-1-1-3'!$J$24:$M$40,TEXT(BU16,"MM")&amp;TEXT(BU16,"MM")&amp;"*",'G-1-1-3'!$AT$24:$AX$40)</f>
        <v>0</v>
      </c>
      <c r="BV22" s="940"/>
      <c r="BW22" s="940"/>
      <c r="BX22" s="940"/>
      <c r="BY22" s="805"/>
      <c r="BZ22" s="953">
        <f>SUMIF('G-1-1-3'!$J$24:$M$40,TEXT(BZ16,"MM")&amp;TEXT(BZ16,"MM")&amp;"*",'G-1-1-3'!$AT$24:$AX$40)</f>
        <v>0</v>
      </c>
      <c r="CA22" s="940"/>
      <c r="CB22" s="940"/>
      <c r="CC22" s="940"/>
      <c r="CD22" s="805"/>
      <c r="CE22" s="953">
        <f>SUMIF('G-1-1-3'!$J$24:$M$40,TEXT(CE16,"MM")&amp;TEXT(CE16,"MM")&amp;"*",'G-1-1-3'!$AT$24:$AX$40)</f>
        <v>0</v>
      </c>
      <c r="CF22" s="940"/>
      <c r="CG22" s="940"/>
      <c r="CH22" s="940"/>
      <c r="CI22" s="805"/>
      <c r="CJ22" s="955">
        <f>SUMIF('G-1-1-3'!J20:M36,"0112"&amp;"*",'G-1-1-3'!AT20:AX36)+SUMIF('G-1-1-3'!J20:M36,"0201"&amp;"*",'G-1-1-3'!AT20:AX36)+SUMIF('G-1-1-3'!J20:M36,"0302"&amp;"*",'G-1-1-3'!AT20:AX36)+SUMIF('G-1-1-3'!J20:M36,"0403"&amp;"*",'G-1-1-3'!AT20:AX36)+SUMIF('G-1-1-3'!J20:M36,"0503"&amp;"*",'G-1-1-3'!AT20:AX36)+SUMIF('G-1-1-3'!J20:M36,"0605"&amp;"*",'G-1-1-3'!AT20:AX36)+SUMIF('G-1-1-3'!J20:M36,"0706"&amp;"*",'G-1-1-3'!AT20:AX36)+SUMIF('G-1-1-3'!J20:M36,"0807"&amp;"*",'G-1-1-3'!AT20:AX36)+SUMIF('G-1-1-3'!J20:M36,"0908"&amp;"*",'G-1-1-3'!AT20:AX36)+SUMIF('G-1-1-3'!J20:M36,"1009"&amp;"*",'G-1-1-3'!AT20:AX36)+SUMIF('G-1-1-3'!J20:M36,"1110"&amp;"*",'G-1-1-3'!AT20:AX36)+SUMIF('G-1-1-3'!J20:M36,"1201"&amp;"*",'G-1-1-3'!AT20:AX36)</f>
        <v>0</v>
      </c>
      <c r="CK22" s="940"/>
      <c r="CL22" s="940"/>
      <c r="CM22" s="940"/>
      <c r="CN22" s="805"/>
      <c r="CO22" s="955">
        <f>IF(CJ22&gt;0,CJ22,SUM(AB22:CI22))</f>
        <v>0</v>
      </c>
      <c r="CP22" s="940"/>
      <c r="CQ22" s="940"/>
      <c r="CR22" s="940"/>
      <c r="CS22" s="805"/>
      <c r="CT22" s="955">
        <f>CO22-W22</f>
        <v>0</v>
      </c>
      <c r="CU22" s="940"/>
      <c r="CV22" s="940"/>
      <c r="CW22" s="940"/>
      <c r="CX22" s="805"/>
    </row>
    <row r="23" spans="1:102" ht="14.4" customHeight="1" x14ac:dyDescent="0.25">
      <c r="A23" s="110" t="str">
        <v>Berdasarkan Data Pemicu dan Data Penguji</v>
      </c>
      <c r="G23" s="52"/>
      <c r="H23" s="804"/>
      <c r="I23" s="940"/>
      <c r="J23" s="940"/>
      <c r="K23" s="940"/>
      <c r="M23" s="940"/>
      <c r="N23" s="940"/>
      <c r="O23" s="940"/>
      <c r="P23" s="940"/>
      <c r="Q23" s="940"/>
      <c r="R23" s="940"/>
      <c r="S23" s="940"/>
      <c r="T23" s="805"/>
      <c r="U23" s="964"/>
      <c r="V23" s="805"/>
      <c r="W23" s="1157"/>
      <c r="X23" s="940"/>
      <c r="Y23" s="940"/>
      <c r="Z23" s="940"/>
      <c r="AA23" s="805"/>
      <c r="AB23" s="952"/>
      <c r="AC23" s="940"/>
      <c r="AD23" s="940"/>
      <c r="AE23" s="940"/>
      <c r="AF23" s="805"/>
      <c r="AG23" s="952"/>
      <c r="AH23" s="940"/>
      <c r="AI23" s="940"/>
      <c r="AJ23" s="940"/>
      <c r="AK23" s="805"/>
      <c r="AL23" s="952"/>
      <c r="AM23" s="940"/>
      <c r="AN23" s="940"/>
      <c r="AO23" s="940"/>
      <c r="AP23" s="805"/>
      <c r="AQ23" s="952"/>
      <c r="AR23" s="940"/>
      <c r="AS23" s="940"/>
      <c r="AT23" s="940"/>
      <c r="AU23" s="805"/>
      <c r="AV23" s="952"/>
      <c r="AW23" s="940"/>
      <c r="AX23" s="940"/>
      <c r="AY23" s="940"/>
      <c r="AZ23" s="805"/>
      <c r="BA23" s="952"/>
      <c r="BB23" s="940"/>
      <c r="BC23" s="940"/>
      <c r="BD23" s="940"/>
      <c r="BE23" s="805"/>
      <c r="BF23" s="952"/>
      <c r="BG23" s="940"/>
      <c r="BH23" s="940"/>
      <c r="BI23" s="940"/>
      <c r="BJ23" s="805"/>
      <c r="BK23" s="952"/>
      <c r="BL23" s="940"/>
      <c r="BM23" s="940"/>
      <c r="BN23" s="940"/>
      <c r="BO23" s="805"/>
      <c r="BP23" s="952"/>
      <c r="BQ23" s="940"/>
      <c r="BR23" s="940"/>
      <c r="BS23" s="940"/>
      <c r="BT23" s="805"/>
      <c r="BU23" s="952"/>
      <c r="BV23" s="940"/>
      <c r="BW23" s="940"/>
      <c r="BX23" s="940"/>
      <c r="BY23" s="805"/>
      <c r="BZ23" s="952"/>
      <c r="CA23" s="940"/>
      <c r="CB23" s="940"/>
      <c r="CC23" s="940"/>
      <c r="CD23" s="805"/>
      <c r="CE23" s="952"/>
      <c r="CF23" s="940"/>
      <c r="CG23" s="940"/>
      <c r="CH23" s="940"/>
      <c r="CI23" s="805"/>
      <c r="CJ23" s="952"/>
      <c r="CK23" s="940"/>
      <c r="CL23" s="940"/>
      <c r="CM23" s="940"/>
      <c r="CN23" s="805"/>
      <c r="CO23" s="952"/>
      <c r="CP23" s="940"/>
      <c r="CQ23" s="940"/>
      <c r="CR23" s="940"/>
      <c r="CS23" s="805"/>
      <c r="CT23" s="952"/>
      <c r="CU23" s="940"/>
      <c r="CV23" s="940"/>
      <c r="CW23" s="940"/>
      <c r="CX23" s="805"/>
    </row>
    <row r="24" spans="1:102" ht="14.4" customHeight="1" x14ac:dyDescent="0.25">
      <c r="G24" s="52">
        <v>4</v>
      </c>
      <c r="H24" s="944" t="str">
        <f>'G-1'!$G$9</f>
        <v>Kerugian Pengalihan Aset selain persediaan</v>
      </c>
      <c r="I24" s="940"/>
      <c r="J24" s="940"/>
      <c r="K24" s="940"/>
      <c r="L24" s="53" t="s">
        <v>1681</v>
      </c>
      <c r="M24" s="1158" t="s">
        <v>1464</v>
      </c>
      <c r="N24" s="940"/>
      <c r="O24" s="940"/>
      <c r="P24" s="940"/>
      <c r="Q24" s="940"/>
      <c r="R24" s="940"/>
      <c r="S24" s="940"/>
      <c r="T24" s="805"/>
      <c r="U24" s="964" t="s">
        <v>599</v>
      </c>
      <c r="V24" s="805"/>
      <c r="W24" s="1157">
        <f>'G-1'!$U$32</f>
        <v>0</v>
      </c>
      <c r="X24" s="940"/>
      <c r="Y24" s="940"/>
      <c r="Z24" s="940"/>
      <c r="AA24" s="805"/>
      <c r="AB24" s="945"/>
      <c r="AC24" s="940"/>
      <c r="AD24" s="940"/>
      <c r="AE24" s="940"/>
      <c r="AF24" s="805"/>
      <c r="AG24" s="945"/>
      <c r="AH24" s="940"/>
      <c r="AI24" s="940"/>
      <c r="AJ24" s="940"/>
      <c r="AK24" s="805"/>
      <c r="AL24" s="945"/>
      <c r="AM24" s="940"/>
      <c r="AN24" s="940"/>
      <c r="AO24" s="940"/>
      <c r="AP24" s="805"/>
      <c r="AQ24" s="945"/>
      <c r="AR24" s="940"/>
      <c r="AS24" s="940"/>
      <c r="AT24" s="940"/>
      <c r="AU24" s="805"/>
      <c r="AV24" s="945"/>
      <c r="AW24" s="940"/>
      <c r="AX24" s="940"/>
      <c r="AY24" s="940"/>
      <c r="AZ24" s="805"/>
      <c r="BA24" s="945"/>
      <c r="BB24" s="940"/>
      <c r="BC24" s="940"/>
      <c r="BD24" s="940"/>
      <c r="BE24" s="805"/>
      <c r="BF24" s="945"/>
      <c r="BG24" s="940"/>
      <c r="BH24" s="940"/>
      <c r="BI24" s="940"/>
      <c r="BJ24" s="805"/>
      <c r="BK24" s="945"/>
      <c r="BL24" s="940"/>
      <c r="BM24" s="940"/>
      <c r="BN24" s="940"/>
      <c r="BO24" s="805"/>
      <c r="BP24" s="945"/>
      <c r="BQ24" s="940"/>
      <c r="BR24" s="940"/>
      <c r="BS24" s="940"/>
      <c r="BT24" s="805"/>
      <c r="BU24" s="945"/>
      <c r="BV24" s="940"/>
      <c r="BW24" s="940"/>
      <c r="BX24" s="940"/>
      <c r="BY24" s="805"/>
      <c r="BZ24" s="945"/>
      <c r="CA24" s="940"/>
      <c r="CB24" s="940"/>
      <c r="CC24" s="940"/>
      <c r="CD24" s="805"/>
      <c r="CE24" s="945"/>
      <c r="CF24" s="940"/>
      <c r="CG24" s="940"/>
      <c r="CH24" s="940"/>
      <c r="CI24" s="805"/>
      <c r="CJ24" s="955">
        <f>'G-1-1-4'!AK40</f>
        <v>0</v>
      </c>
      <c r="CK24" s="940"/>
      <c r="CL24" s="940"/>
      <c r="CM24" s="940"/>
      <c r="CN24" s="805"/>
      <c r="CO24" s="955">
        <f>IF(CJ24&gt;0,CJ24,SUM(AB24:CI24))</f>
        <v>0</v>
      </c>
      <c r="CP24" s="940"/>
      <c r="CQ24" s="940"/>
      <c r="CR24" s="940"/>
      <c r="CS24" s="805"/>
      <c r="CT24" s="955">
        <f>CO24-W24</f>
        <v>0</v>
      </c>
      <c r="CU24" s="940"/>
      <c r="CV24" s="940"/>
      <c r="CW24" s="940"/>
      <c r="CX24" s="805"/>
    </row>
    <row r="25" spans="1:102" ht="14.25" customHeight="1" x14ac:dyDescent="0.25">
      <c r="G25" s="52"/>
      <c r="H25" s="804"/>
      <c r="I25" s="940"/>
      <c r="J25" s="940"/>
      <c r="K25" s="940"/>
      <c r="M25" s="940"/>
      <c r="N25" s="940"/>
      <c r="O25" s="940"/>
      <c r="P25" s="940"/>
      <c r="Q25" s="940"/>
      <c r="R25" s="940"/>
      <c r="S25" s="940"/>
      <c r="T25" s="805"/>
      <c r="U25" s="964"/>
      <c r="V25" s="805"/>
      <c r="W25" s="1157"/>
      <c r="X25" s="940"/>
      <c r="Y25" s="940"/>
      <c r="Z25" s="940"/>
      <c r="AA25" s="805"/>
      <c r="AB25" s="952"/>
      <c r="AC25" s="940"/>
      <c r="AD25" s="940"/>
      <c r="AE25" s="940"/>
      <c r="AF25" s="805"/>
      <c r="AG25" s="952"/>
      <c r="AH25" s="940"/>
      <c r="AI25" s="940"/>
      <c r="AJ25" s="940"/>
      <c r="AK25" s="805"/>
      <c r="AL25" s="952"/>
      <c r="AM25" s="940"/>
      <c r="AN25" s="940"/>
      <c r="AO25" s="940"/>
      <c r="AP25" s="805"/>
      <c r="AQ25" s="952"/>
      <c r="AR25" s="940"/>
      <c r="AS25" s="940"/>
      <c r="AT25" s="940"/>
      <c r="AU25" s="805"/>
      <c r="AV25" s="952"/>
      <c r="AW25" s="940"/>
      <c r="AX25" s="940"/>
      <c r="AY25" s="940"/>
      <c r="AZ25" s="805"/>
      <c r="BA25" s="952"/>
      <c r="BB25" s="940"/>
      <c r="BC25" s="940"/>
      <c r="BD25" s="940"/>
      <c r="BE25" s="805"/>
      <c r="BF25" s="952"/>
      <c r="BG25" s="940"/>
      <c r="BH25" s="940"/>
      <c r="BI25" s="940"/>
      <c r="BJ25" s="805"/>
      <c r="BK25" s="952"/>
      <c r="BL25" s="940"/>
      <c r="BM25" s="940"/>
      <c r="BN25" s="940"/>
      <c r="BO25" s="805"/>
      <c r="BP25" s="952"/>
      <c r="BQ25" s="940"/>
      <c r="BR25" s="940"/>
      <c r="BS25" s="940"/>
      <c r="BT25" s="805"/>
      <c r="BU25" s="952"/>
      <c r="BV25" s="940"/>
      <c r="BW25" s="940"/>
      <c r="BX25" s="940"/>
      <c r="BY25" s="805"/>
      <c r="BZ25" s="952"/>
      <c r="CA25" s="940"/>
      <c r="CB25" s="940"/>
      <c r="CC25" s="940"/>
      <c r="CD25" s="805"/>
      <c r="CE25" s="952"/>
      <c r="CF25" s="940"/>
      <c r="CG25" s="940"/>
      <c r="CH25" s="940"/>
      <c r="CI25" s="805"/>
      <c r="CJ25" s="952"/>
      <c r="CK25" s="940"/>
      <c r="CL25" s="940"/>
      <c r="CM25" s="940"/>
      <c r="CN25" s="805"/>
      <c r="CO25" s="952"/>
      <c r="CP25" s="940"/>
      <c r="CQ25" s="940"/>
      <c r="CR25" s="940"/>
      <c r="CS25" s="805"/>
      <c r="CT25" s="952"/>
      <c r="CU25" s="940"/>
      <c r="CV25" s="940"/>
      <c r="CW25" s="940"/>
      <c r="CX25" s="805"/>
    </row>
    <row r="26" spans="1:102" ht="14.4" customHeight="1" x14ac:dyDescent="0.25">
      <c r="G26" s="52">
        <v>5</v>
      </c>
      <c r="H26" s="944" t="str">
        <f>'G-1'!$G$9</f>
        <v>Kerugian Pengalihan Aset selain persediaan</v>
      </c>
      <c r="I26" s="940"/>
      <c r="J26" s="940"/>
      <c r="K26" s="940"/>
      <c r="L26" s="53" t="s">
        <v>1681</v>
      </c>
      <c r="M26" s="1158" t="s">
        <v>1468</v>
      </c>
      <c r="N26" s="940"/>
      <c r="O26" s="940"/>
      <c r="P26" s="940"/>
      <c r="Q26" s="940"/>
      <c r="R26" s="940"/>
      <c r="S26" s="940"/>
      <c r="T26" s="805"/>
      <c r="U26" s="964" t="s">
        <v>601</v>
      </c>
      <c r="V26" s="805"/>
      <c r="W26" s="1157">
        <f>'G-1'!$U$32</f>
        <v>0</v>
      </c>
      <c r="X26" s="940"/>
      <c r="Y26" s="940"/>
      <c r="Z26" s="940"/>
      <c r="AA26" s="805"/>
      <c r="AB26" s="953">
        <f ca="1">SUMIF('G-1-1-5'!$J$20:$O$34,TEXT(AB16,"MM")&amp;TEXT(AB16,"MM")&amp;"*",'G-1-1-5'!$AL$20:$AP$34)</f>
        <v>0</v>
      </c>
      <c r="AC26" s="940"/>
      <c r="AD26" s="940"/>
      <c r="AE26" s="940"/>
      <c r="AF26" s="805"/>
      <c r="AG26" s="953">
        <f ca="1">SUMIF('G-1-1-5'!$J$20:$O$34,TEXT(AG16,"MM")&amp;TEXT(AG16,"MM")&amp;"*",'G-1-1-5'!$AL$20:$AP$34)</f>
        <v>0</v>
      </c>
      <c r="AH26" s="940"/>
      <c r="AI26" s="940"/>
      <c r="AJ26" s="940"/>
      <c r="AK26" s="805"/>
      <c r="AL26" s="953">
        <f ca="1">SUMIF('G-1-1-5'!$J$20:$O$34,TEXT(AL16,"MM")&amp;TEXT(AL16,"MM")&amp;"*",'G-1-1-5'!$AL$20:$AP$34)</f>
        <v>0</v>
      </c>
      <c r="AM26" s="940"/>
      <c r="AN26" s="940"/>
      <c r="AO26" s="940"/>
      <c r="AP26" s="805"/>
      <c r="AQ26" s="953">
        <f ca="1">SUMIF('G-1-1-5'!$J$20:$O$34,TEXT(AQ16,"MM")&amp;TEXT(AQ16,"MM")&amp;"*",'G-1-1-5'!$AL$20:$AP$34)</f>
        <v>0</v>
      </c>
      <c r="AR26" s="940"/>
      <c r="AS26" s="940"/>
      <c r="AT26" s="940"/>
      <c r="AU26" s="805"/>
      <c r="AV26" s="953">
        <f ca="1">SUMIF('G-1-1-5'!$J$20:$O$34,TEXT(AV16,"MM")&amp;TEXT(AV16,"MM")&amp;"*",'G-1-1-5'!$AL$20:$AP$34)</f>
        <v>0</v>
      </c>
      <c r="AW26" s="940"/>
      <c r="AX26" s="940"/>
      <c r="AY26" s="940"/>
      <c r="AZ26" s="805"/>
      <c r="BA26" s="953">
        <f ca="1">SUMIF('G-1-1-5'!$J$20:$O$34,TEXT(BA16,"MM")&amp;TEXT(BA16,"MM")&amp;"*",'G-1-1-5'!$AL$20:$AP$34)</f>
        <v>0</v>
      </c>
      <c r="BB26" s="940"/>
      <c r="BC26" s="940"/>
      <c r="BD26" s="940"/>
      <c r="BE26" s="805"/>
      <c r="BF26" s="953">
        <f ca="1">SUMIF('G-1-1-5'!$J$20:$O$34,TEXT(BF16,"MM")&amp;TEXT(BF16,"MM")&amp;"*",'G-1-1-5'!$AL$20:$AP$34)</f>
        <v>0</v>
      </c>
      <c r="BG26" s="940"/>
      <c r="BH26" s="940"/>
      <c r="BI26" s="940"/>
      <c r="BJ26" s="805"/>
      <c r="BK26" s="953">
        <f ca="1">SUMIF('G-1-1-5'!$J$20:$O$34,TEXT(BK16,"MM")&amp;TEXT(BK16,"MM")&amp;"*",'G-1-1-5'!$AL$20:$AP$34)</f>
        <v>0</v>
      </c>
      <c r="BL26" s="940"/>
      <c r="BM26" s="940"/>
      <c r="BN26" s="940"/>
      <c r="BO26" s="805"/>
      <c r="BP26" s="953">
        <f ca="1">SUMIF('G-1-1-5'!$J$20:$O$34,TEXT(BP16,"MM")&amp;TEXT(BP16,"MM")&amp;"*",'G-1-1-5'!$AL$20:$AP$34)</f>
        <v>0</v>
      </c>
      <c r="BQ26" s="940"/>
      <c r="BR26" s="940"/>
      <c r="BS26" s="940"/>
      <c r="BT26" s="805"/>
      <c r="BU26" s="953">
        <f ca="1">SUMIF('G-1-1-5'!$J$20:$O$34,TEXT(BU16,"MM")&amp;TEXT(BU16,"MM")&amp;"*",'G-1-1-5'!$AL$20:$AP$34)</f>
        <v>0</v>
      </c>
      <c r="BV26" s="940"/>
      <c r="BW26" s="940"/>
      <c r="BX26" s="940"/>
      <c r="BY26" s="805"/>
      <c r="BZ26" s="953">
        <f ca="1">SUMIF('G-1-1-5'!$J$20:$O$34,TEXT(BZ16,"MM")&amp;TEXT(BZ16,"MM")&amp;"*",'G-1-1-5'!$AL$20:$AP$34)</f>
        <v>0</v>
      </c>
      <c r="CA26" s="940"/>
      <c r="CB26" s="940"/>
      <c r="CC26" s="940"/>
      <c r="CD26" s="805"/>
      <c r="CE26" s="953">
        <f ca="1">SUMIF('G-1-1-5'!$J$20:$O$34,TEXT(CE16,"MM")&amp;TEXT(CE16,"MM")&amp;"*",'G-1-1-5'!$AL$20:$AP$34)</f>
        <v>0</v>
      </c>
      <c r="CF26" s="940"/>
      <c r="CG26" s="940"/>
      <c r="CH26" s="940"/>
      <c r="CI26" s="805"/>
      <c r="CJ26" s="955">
        <f ca="1">SUMIF('G-1-1-5'!J20:O34,"0112"&amp;"*",'G-1-1-5'!AL20:AP34)+SUMIF('G-1-1-5'!J20:O34,"0201"&amp;"*",'G-1-1-5'!AL20:AP34)+SUMIF('G-1-1-5'!J20:O34,"0302"&amp;"*",'G-1-1-5'!AL20:AP34)+SUMIF('G-1-1-5'!J20:O34,"0403"&amp;"*",'G-1-1-5'!AL20:AP34)+SUMIF('G-1-1-5'!J20:O34,"0503"&amp;"*",'G-1-1-5'!AL20:AP34)+SUMIF('G-1-1-5'!J20:O34,"0605"&amp;"*",'G-1-1-5'!AL20:AP34)+SUMIF('G-1-1-5'!J20:O34,"0706"&amp;"*",'G-1-1-5'!AL20:AP34)+SUMIF('G-1-1-5'!J20:O34,"0807"&amp;"*",'G-1-1-5'!AL20:AP34)+SUMIF('G-1-1-5'!J20:O34,"0908"&amp;"*",'G-1-1-5'!AL20:AP34)+SUMIF('G-1-1-5'!J20:O34,"1009"&amp;"*",'G-1-1-5'!AL20:AP34)+SUMIF('G-1-1-5'!J20:O34,"1110"&amp;"*",'G-1-1-5'!AL20:AP34)+SUMIF('G-1-1-5'!J20:O34,"1201"&amp;"*",'G-1-1-5'!AL20:AP34)</f>
        <v>0</v>
      </c>
      <c r="CK26" s="940"/>
      <c r="CL26" s="940"/>
      <c r="CM26" s="940"/>
      <c r="CN26" s="805"/>
      <c r="CO26" s="955">
        <f ca="1">IF(CJ26&gt;0,CJ26,SUM(AB26:CI26))</f>
        <v>0</v>
      </c>
      <c r="CP26" s="940"/>
      <c r="CQ26" s="940"/>
      <c r="CR26" s="940"/>
      <c r="CS26" s="805"/>
      <c r="CT26" s="955">
        <f ca="1">CO26-W26</f>
        <v>0</v>
      </c>
      <c r="CU26" s="940"/>
      <c r="CV26" s="940"/>
      <c r="CW26" s="940"/>
      <c r="CX26" s="805"/>
    </row>
    <row r="27" spans="1:102" ht="14.25" customHeight="1" x14ac:dyDescent="0.25">
      <c r="G27" s="52"/>
      <c r="H27" s="804"/>
      <c r="I27" s="940"/>
      <c r="J27" s="940"/>
      <c r="K27" s="940"/>
      <c r="M27" s="940"/>
      <c r="N27" s="940"/>
      <c r="O27" s="940"/>
      <c r="P27" s="940"/>
      <c r="Q27" s="940"/>
      <c r="R27" s="940"/>
      <c r="S27" s="940"/>
      <c r="T27" s="805"/>
      <c r="U27" s="964"/>
      <c r="V27" s="805"/>
      <c r="W27" s="1157"/>
      <c r="X27" s="940"/>
      <c r="Y27" s="940"/>
      <c r="Z27" s="940"/>
      <c r="AA27" s="805"/>
      <c r="AB27" s="952"/>
      <c r="AC27" s="940"/>
      <c r="AD27" s="940"/>
      <c r="AE27" s="940"/>
      <c r="AF27" s="805"/>
      <c r="AG27" s="952"/>
      <c r="AH27" s="940"/>
      <c r="AI27" s="940"/>
      <c r="AJ27" s="940"/>
      <c r="AK27" s="805"/>
      <c r="AL27" s="952"/>
      <c r="AM27" s="940"/>
      <c r="AN27" s="940"/>
      <c r="AO27" s="940"/>
      <c r="AP27" s="805"/>
      <c r="AQ27" s="952"/>
      <c r="AR27" s="940"/>
      <c r="AS27" s="940"/>
      <c r="AT27" s="940"/>
      <c r="AU27" s="805"/>
      <c r="AV27" s="952"/>
      <c r="AW27" s="940"/>
      <c r="AX27" s="940"/>
      <c r="AY27" s="940"/>
      <c r="AZ27" s="805"/>
      <c r="BA27" s="952"/>
      <c r="BB27" s="940"/>
      <c r="BC27" s="940"/>
      <c r="BD27" s="940"/>
      <c r="BE27" s="805"/>
      <c r="BF27" s="952"/>
      <c r="BG27" s="940"/>
      <c r="BH27" s="940"/>
      <c r="BI27" s="940"/>
      <c r="BJ27" s="805"/>
      <c r="BK27" s="952"/>
      <c r="BL27" s="940"/>
      <c r="BM27" s="940"/>
      <c r="BN27" s="940"/>
      <c r="BO27" s="805"/>
      <c r="BP27" s="952"/>
      <c r="BQ27" s="940"/>
      <c r="BR27" s="940"/>
      <c r="BS27" s="940"/>
      <c r="BT27" s="805"/>
      <c r="BU27" s="952"/>
      <c r="BV27" s="940"/>
      <c r="BW27" s="940"/>
      <c r="BX27" s="940"/>
      <c r="BY27" s="805"/>
      <c r="BZ27" s="952"/>
      <c r="CA27" s="940"/>
      <c r="CB27" s="940"/>
      <c r="CC27" s="940"/>
      <c r="CD27" s="805"/>
      <c r="CE27" s="952"/>
      <c r="CF27" s="940"/>
      <c r="CG27" s="940"/>
      <c r="CH27" s="940"/>
      <c r="CI27" s="805"/>
      <c r="CJ27" s="952"/>
      <c r="CK27" s="940"/>
      <c r="CL27" s="940"/>
      <c r="CM27" s="940"/>
      <c r="CN27" s="805"/>
      <c r="CO27" s="952"/>
      <c r="CP27" s="940"/>
      <c r="CQ27" s="940"/>
      <c r="CR27" s="940"/>
      <c r="CS27" s="805"/>
      <c r="CT27" s="952"/>
      <c r="CU27" s="940"/>
      <c r="CV27" s="940"/>
      <c r="CW27" s="940"/>
      <c r="CX27" s="805"/>
    </row>
    <row r="28" spans="1:102" ht="14.4" customHeight="1" x14ac:dyDescent="0.25">
      <c r="B28" s="760"/>
      <c r="C28" s="761"/>
      <c r="D28" s="761"/>
      <c r="E28" s="761"/>
      <c r="G28" s="52">
        <v>6</v>
      </c>
      <c r="H28" s="944" t="str">
        <f>'G-1'!$G$9</f>
        <v>Kerugian Pengalihan Aset selain persediaan</v>
      </c>
      <c r="I28" s="940"/>
      <c r="J28" s="940"/>
      <c r="K28" s="940"/>
      <c r="L28" s="53" t="s">
        <v>1681</v>
      </c>
      <c r="M28" s="1158" t="s">
        <v>1472</v>
      </c>
      <c r="N28" s="940"/>
      <c r="O28" s="940"/>
      <c r="P28" s="940"/>
      <c r="Q28" s="940"/>
      <c r="R28" s="940"/>
      <c r="S28" s="940"/>
      <c r="T28" s="805"/>
      <c r="U28" s="964" t="s">
        <v>603</v>
      </c>
      <c r="V28" s="805"/>
      <c r="W28" s="1157">
        <f>'G-1'!$U$32</f>
        <v>0</v>
      </c>
      <c r="X28" s="940"/>
      <c r="Y28" s="940"/>
      <c r="Z28" s="940"/>
      <c r="AA28" s="805"/>
      <c r="AB28" s="945"/>
      <c r="AC28" s="940"/>
      <c r="AD28" s="940"/>
      <c r="AE28" s="940"/>
      <c r="AF28" s="805"/>
      <c r="AG28" s="945"/>
      <c r="AH28" s="940"/>
      <c r="AI28" s="940"/>
      <c r="AJ28" s="940"/>
      <c r="AK28" s="805"/>
      <c r="AL28" s="945"/>
      <c r="AM28" s="940"/>
      <c r="AN28" s="940"/>
      <c r="AO28" s="940"/>
      <c r="AP28" s="805"/>
      <c r="AQ28" s="945"/>
      <c r="AR28" s="940"/>
      <c r="AS28" s="940"/>
      <c r="AT28" s="940"/>
      <c r="AU28" s="805"/>
      <c r="AV28" s="945"/>
      <c r="AW28" s="940"/>
      <c r="AX28" s="940"/>
      <c r="AY28" s="940"/>
      <c r="AZ28" s="805"/>
      <c r="BA28" s="945"/>
      <c r="BB28" s="940"/>
      <c r="BC28" s="940"/>
      <c r="BD28" s="940"/>
      <c r="BE28" s="805"/>
      <c r="BF28" s="945"/>
      <c r="BG28" s="940"/>
      <c r="BH28" s="940"/>
      <c r="BI28" s="940"/>
      <c r="BJ28" s="805"/>
      <c r="BK28" s="945"/>
      <c r="BL28" s="940"/>
      <c r="BM28" s="940"/>
      <c r="BN28" s="940"/>
      <c r="BO28" s="805"/>
      <c r="BP28" s="945"/>
      <c r="BQ28" s="940"/>
      <c r="BR28" s="940"/>
      <c r="BS28" s="940"/>
      <c r="BT28" s="805"/>
      <c r="BU28" s="945"/>
      <c r="BV28" s="940"/>
      <c r="BW28" s="940"/>
      <c r="BX28" s="940"/>
      <c r="BY28" s="805"/>
      <c r="BZ28" s="945"/>
      <c r="CA28" s="940"/>
      <c r="CB28" s="940"/>
      <c r="CC28" s="940"/>
      <c r="CD28" s="805"/>
      <c r="CE28" s="945"/>
      <c r="CF28" s="940"/>
      <c r="CG28" s="940"/>
      <c r="CH28" s="940"/>
      <c r="CI28" s="805"/>
      <c r="CJ28" s="955" t="e">
        <f>'G-1-1-6'!#REF!</f>
        <v>#REF!</v>
      </c>
      <c r="CK28" s="940"/>
      <c r="CL28" s="940"/>
      <c r="CM28" s="940"/>
      <c r="CN28" s="805"/>
      <c r="CO28" s="955" t="e">
        <f>IF(CJ28&gt;0,CJ28,SUM(AB28:CI28))</f>
        <v>#REF!</v>
      </c>
      <c r="CP28" s="940"/>
      <c r="CQ28" s="940"/>
      <c r="CR28" s="940"/>
      <c r="CS28" s="805"/>
      <c r="CT28" s="955" t="e">
        <f>CO28-W28</f>
        <v>#REF!</v>
      </c>
      <c r="CU28" s="940"/>
      <c r="CV28" s="940"/>
      <c r="CW28" s="940"/>
      <c r="CX28" s="805"/>
    </row>
    <row r="29" spans="1:102" ht="14.4" customHeight="1" x14ac:dyDescent="0.25">
      <c r="G29" s="52"/>
      <c r="H29" s="804"/>
      <c r="I29" s="940"/>
      <c r="J29" s="940"/>
      <c r="K29" s="940"/>
      <c r="M29" s="940"/>
      <c r="N29" s="940"/>
      <c r="O29" s="940"/>
      <c r="P29" s="940"/>
      <c r="Q29" s="940"/>
      <c r="R29" s="940"/>
      <c r="S29" s="940"/>
      <c r="T29" s="805"/>
      <c r="U29" s="964"/>
      <c r="V29" s="805"/>
      <c r="W29" s="950"/>
      <c r="X29" s="940"/>
      <c r="Y29" s="940"/>
      <c r="Z29" s="940"/>
      <c r="AA29" s="805"/>
      <c r="AB29" s="952"/>
      <c r="AC29" s="940"/>
      <c r="AD29" s="940"/>
      <c r="AE29" s="940"/>
      <c r="AF29" s="805"/>
      <c r="AG29" s="952"/>
      <c r="AH29" s="940"/>
      <c r="AI29" s="940"/>
      <c r="AJ29" s="940"/>
      <c r="AK29" s="805"/>
      <c r="AL29" s="952"/>
      <c r="AM29" s="940"/>
      <c r="AN29" s="940"/>
      <c r="AO29" s="940"/>
      <c r="AP29" s="805"/>
      <c r="AQ29" s="952"/>
      <c r="AR29" s="940"/>
      <c r="AS29" s="940"/>
      <c r="AT29" s="940"/>
      <c r="AU29" s="805"/>
      <c r="AV29" s="952"/>
      <c r="AW29" s="940"/>
      <c r="AX29" s="940"/>
      <c r="AY29" s="940"/>
      <c r="AZ29" s="805"/>
      <c r="BA29" s="952"/>
      <c r="BB29" s="940"/>
      <c r="BC29" s="940"/>
      <c r="BD29" s="940"/>
      <c r="BE29" s="805"/>
      <c r="BF29" s="952"/>
      <c r="BG29" s="940"/>
      <c r="BH29" s="940"/>
      <c r="BI29" s="940"/>
      <c r="BJ29" s="805"/>
      <c r="BK29" s="952"/>
      <c r="BL29" s="940"/>
      <c r="BM29" s="940"/>
      <c r="BN29" s="940"/>
      <c r="BO29" s="805"/>
      <c r="BP29" s="952"/>
      <c r="BQ29" s="940"/>
      <c r="BR29" s="940"/>
      <c r="BS29" s="940"/>
      <c r="BT29" s="805"/>
      <c r="BU29" s="952"/>
      <c r="BV29" s="940"/>
      <c r="BW29" s="940"/>
      <c r="BX29" s="940"/>
      <c r="BY29" s="805"/>
      <c r="BZ29" s="952"/>
      <c r="CA29" s="940"/>
      <c r="CB29" s="940"/>
      <c r="CC29" s="940"/>
      <c r="CD29" s="805"/>
      <c r="CE29" s="952"/>
      <c r="CF29" s="940"/>
      <c r="CG29" s="940"/>
      <c r="CH29" s="940"/>
      <c r="CI29" s="805"/>
      <c r="CJ29" s="952"/>
      <c r="CK29" s="940"/>
      <c r="CL29" s="940"/>
      <c r="CM29" s="940"/>
      <c r="CN29" s="805"/>
      <c r="CO29" s="952"/>
      <c r="CP29" s="940"/>
      <c r="CQ29" s="940"/>
      <c r="CR29" s="940"/>
      <c r="CS29" s="805"/>
      <c r="CT29" s="952"/>
      <c r="CU29" s="940"/>
      <c r="CV29" s="940"/>
      <c r="CW29" s="940"/>
      <c r="CX29" s="805"/>
    </row>
    <row r="30" spans="1:102" ht="14.25" customHeight="1" thickBot="1" x14ac:dyDescent="0.3">
      <c r="G30" s="290"/>
      <c r="H30" s="291"/>
      <c r="I30" s="291"/>
      <c r="J30" s="291"/>
      <c r="K30" s="291"/>
      <c r="L30" s="291"/>
      <c r="M30" s="291"/>
      <c r="N30" s="291"/>
      <c r="O30" s="291"/>
      <c r="P30" s="291"/>
      <c r="Q30" s="291"/>
      <c r="R30" s="291"/>
      <c r="S30" s="291"/>
      <c r="T30" s="291"/>
      <c r="U30" s="292"/>
      <c r="V30" s="293"/>
      <c r="W30" s="941"/>
      <c r="X30" s="942"/>
      <c r="Y30" s="942"/>
      <c r="Z30" s="942"/>
      <c r="AA30" s="943"/>
      <c r="AB30" s="941"/>
      <c r="AC30" s="942"/>
      <c r="AD30" s="942"/>
      <c r="AE30" s="942"/>
      <c r="AF30" s="943"/>
      <c r="AG30" s="941"/>
      <c r="AH30" s="942"/>
      <c r="AI30" s="942"/>
      <c r="AJ30" s="942"/>
      <c r="AK30" s="943"/>
      <c r="AL30" s="941"/>
      <c r="AM30" s="942"/>
      <c r="AN30" s="942"/>
      <c r="AO30" s="942"/>
      <c r="AP30" s="943"/>
      <c r="AQ30" s="941"/>
      <c r="AR30" s="942"/>
      <c r="AS30" s="942"/>
      <c r="AT30" s="942"/>
      <c r="AU30" s="943"/>
      <c r="AV30" s="941"/>
      <c r="AW30" s="942"/>
      <c r="AX30" s="942"/>
      <c r="AY30" s="942"/>
      <c r="AZ30" s="943"/>
      <c r="BA30" s="941"/>
      <c r="BB30" s="942"/>
      <c r="BC30" s="942"/>
      <c r="BD30" s="942"/>
      <c r="BE30" s="943"/>
      <c r="BF30" s="941"/>
      <c r="BG30" s="942"/>
      <c r="BH30" s="942"/>
      <c r="BI30" s="942"/>
      <c r="BJ30" s="943"/>
      <c r="BK30" s="941"/>
      <c r="BL30" s="942"/>
      <c r="BM30" s="942"/>
      <c r="BN30" s="942"/>
      <c r="BO30" s="943"/>
      <c r="BP30" s="941"/>
      <c r="BQ30" s="942"/>
      <c r="BR30" s="942"/>
      <c r="BS30" s="942"/>
      <c r="BT30" s="943"/>
      <c r="BU30" s="941"/>
      <c r="BV30" s="942"/>
      <c r="BW30" s="942"/>
      <c r="BX30" s="942"/>
      <c r="BY30" s="943"/>
      <c r="BZ30" s="941"/>
      <c r="CA30" s="942"/>
      <c r="CB30" s="942"/>
      <c r="CC30" s="942"/>
      <c r="CD30" s="943"/>
      <c r="CE30" s="941"/>
      <c r="CF30" s="942"/>
      <c r="CG30" s="942"/>
      <c r="CH30" s="942"/>
      <c r="CI30" s="943"/>
      <c r="CJ30" s="941"/>
      <c r="CK30" s="942"/>
      <c r="CL30" s="942"/>
      <c r="CM30" s="942"/>
      <c r="CN30" s="943"/>
      <c r="CO30" s="941"/>
      <c r="CP30" s="942"/>
      <c r="CQ30" s="942"/>
      <c r="CR30" s="942"/>
      <c r="CS30" s="943"/>
      <c r="CT30" s="941"/>
      <c r="CU30" s="942"/>
      <c r="CV30" s="942"/>
      <c r="CW30" s="942"/>
      <c r="CX30" s="943"/>
    </row>
    <row r="31" spans="1:102" ht="15" customHeight="1" thickTop="1" x14ac:dyDescent="0.25">
      <c r="AL31" s="110"/>
      <c r="AM31" s="110"/>
      <c r="AN31" s="110"/>
      <c r="AO31" s="110"/>
      <c r="AP31" s="110"/>
      <c r="AQ31" s="110"/>
      <c r="AR31" s="110"/>
      <c r="AS31" s="110"/>
      <c r="AT31" s="110"/>
      <c r="AU31" s="110"/>
      <c r="AV31" s="110"/>
      <c r="AW31" s="110"/>
      <c r="AX31" s="110"/>
      <c r="AY31" s="110"/>
      <c r="AZ31" s="110"/>
      <c r="BA31" s="110"/>
      <c r="BB31" s="110"/>
      <c r="BC31" s="110"/>
      <c r="BD31" s="110"/>
      <c r="BE31" s="110"/>
      <c r="BF31" s="110"/>
      <c r="BG31" s="110"/>
      <c r="BH31" s="110"/>
      <c r="BI31" s="110"/>
      <c r="BJ31" s="110"/>
      <c r="BK31" s="110"/>
      <c r="BL31" s="110"/>
      <c r="BM31" s="110"/>
      <c r="BN31" s="110"/>
      <c r="BO31" s="110"/>
      <c r="BP31" s="110"/>
      <c r="BQ31" s="110"/>
      <c r="BR31" s="110"/>
      <c r="BS31" s="110"/>
      <c r="BT31" s="110"/>
      <c r="BU31" s="110"/>
      <c r="BV31" s="110"/>
      <c r="BW31" s="110"/>
      <c r="BX31" s="110"/>
      <c r="BY31" s="110"/>
      <c r="BZ31" s="110"/>
      <c r="CA31" s="110"/>
      <c r="CB31" s="110"/>
      <c r="CC31" s="110"/>
      <c r="CD31" s="110"/>
      <c r="CE31" s="110"/>
      <c r="CF31" s="110"/>
      <c r="CG31" s="110"/>
      <c r="CH31" s="110"/>
      <c r="CI31" s="110"/>
      <c r="CJ31" s="110"/>
      <c r="CK31" s="110"/>
      <c r="CL31" s="110"/>
      <c r="CM31" s="110"/>
      <c r="CN31" s="110"/>
      <c r="CO31" s="110"/>
      <c r="CP31" s="110"/>
      <c r="CQ31" s="110"/>
      <c r="CR31" s="110"/>
      <c r="CS31" s="110"/>
      <c r="CT31" s="110"/>
      <c r="CU31" s="110"/>
      <c r="CV31" s="110"/>
      <c r="CW31" s="110"/>
      <c r="CX31" s="110"/>
    </row>
    <row r="32" spans="1:102" ht="15" customHeight="1" x14ac:dyDescent="0.25">
      <c r="G32" s="198" t="s">
        <v>1779</v>
      </c>
      <c r="H32" s="199"/>
      <c r="I32" s="199"/>
      <c r="J32" s="199"/>
      <c r="K32" s="199"/>
      <c r="L32" s="199"/>
      <c r="M32" s="199"/>
      <c r="N32" s="199"/>
      <c r="O32" s="199"/>
      <c r="P32" s="199"/>
      <c r="Q32" s="199"/>
      <c r="R32" s="199"/>
      <c r="S32" s="199"/>
      <c r="T32" s="199"/>
      <c r="U32" s="199"/>
      <c r="V32" s="199"/>
      <c r="W32" s="199"/>
      <c r="X32" s="199"/>
      <c r="Y32" s="199"/>
      <c r="Z32" s="199"/>
      <c r="AA32" s="199"/>
      <c r="AB32" s="199"/>
      <c r="AC32" s="199"/>
      <c r="AD32" s="199"/>
      <c r="AE32" s="199"/>
      <c r="AF32" s="199"/>
      <c r="AG32" s="199"/>
      <c r="AH32" s="199"/>
      <c r="AI32" s="199"/>
      <c r="AJ32" s="199"/>
      <c r="AK32" s="200"/>
      <c r="AL32" s="110"/>
      <c r="AM32" s="110"/>
      <c r="AN32" s="110"/>
      <c r="AO32" s="110"/>
      <c r="AP32" s="110"/>
      <c r="AQ32" s="110"/>
      <c r="AR32" s="110"/>
      <c r="AS32" s="110"/>
      <c r="AT32" s="110"/>
      <c r="AU32" s="110"/>
      <c r="AV32" s="110"/>
      <c r="AW32" s="110"/>
      <c r="AX32" s="110"/>
      <c r="AY32" s="110"/>
      <c r="AZ32" s="110"/>
      <c r="BA32" s="110"/>
      <c r="BB32" s="110"/>
      <c r="BC32" s="110"/>
      <c r="BD32" s="110"/>
      <c r="BE32" s="110"/>
      <c r="BF32" s="110"/>
      <c r="BG32" s="110"/>
      <c r="BH32" s="110"/>
      <c r="BI32" s="110"/>
      <c r="BJ32" s="110"/>
      <c r="BK32" s="110"/>
      <c r="BL32" s="110"/>
      <c r="BM32" s="110"/>
      <c r="BN32" s="110"/>
      <c r="BO32" s="110"/>
      <c r="BP32" s="110"/>
      <c r="BQ32" s="110"/>
      <c r="BR32" s="110"/>
      <c r="BS32" s="110"/>
      <c r="BT32" s="110"/>
      <c r="BU32" s="110"/>
      <c r="BV32" s="110"/>
      <c r="BW32" s="110"/>
      <c r="BX32" s="110"/>
      <c r="BY32" s="110"/>
      <c r="BZ32" s="110"/>
      <c r="CA32" s="110"/>
      <c r="CB32" s="110"/>
      <c r="CC32" s="110"/>
      <c r="CD32" s="110"/>
      <c r="CE32" s="110"/>
      <c r="CF32" s="110"/>
      <c r="CG32" s="110"/>
      <c r="CH32" s="110"/>
      <c r="CI32" s="110"/>
      <c r="CJ32" s="110"/>
      <c r="CK32" s="110"/>
      <c r="CL32" s="110"/>
      <c r="CM32" s="110"/>
      <c r="CN32" s="110"/>
      <c r="CO32" s="110"/>
      <c r="CP32" s="110"/>
      <c r="CQ32" s="110"/>
      <c r="CR32" s="110"/>
      <c r="CS32" s="110"/>
      <c r="CT32" s="110"/>
      <c r="CU32" s="110"/>
      <c r="CV32" s="110"/>
      <c r="CW32" s="110"/>
      <c r="CX32" s="110"/>
    </row>
    <row r="33" spans="7:102" ht="15" customHeight="1" x14ac:dyDescent="0.25">
      <c r="G33" s="201" t="s">
        <v>1445</v>
      </c>
      <c r="H33" s="970" t="s">
        <v>1780</v>
      </c>
      <c r="I33" s="764"/>
      <c r="J33" s="764"/>
      <c r="K33" s="764"/>
      <c r="L33" s="764"/>
      <c r="M33" s="764"/>
      <c r="N33" s="764"/>
      <c r="O33" s="764"/>
      <c r="P33" s="764"/>
      <c r="Q33" s="764"/>
      <c r="R33" s="764"/>
      <c r="S33" s="764"/>
      <c r="T33" s="764"/>
      <c r="U33" s="764"/>
      <c r="V33" s="764"/>
      <c r="W33" s="764"/>
      <c r="X33" s="764"/>
      <c r="Y33" s="764"/>
      <c r="Z33" s="764"/>
      <c r="AA33" s="764"/>
      <c r="AB33" s="764"/>
      <c r="AC33" s="764"/>
      <c r="AD33" s="764"/>
      <c r="AE33" s="764"/>
      <c r="AF33" s="764"/>
      <c r="AG33" s="764"/>
      <c r="AH33" s="764"/>
      <c r="AI33" s="764"/>
      <c r="AJ33" s="764"/>
      <c r="AK33" s="765"/>
      <c r="AL33" s="110"/>
      <c r="AM33" s="110"/>
      <c r="AN33" s="110"/>
      <c r="AO33" s="110"/>
      <c r="AP33" s="110"/>
      <c r="AQ33" s="110"/>
      <c r="AR33" s="110"/>
      <c r="AS33" s="110"/>
      <c r="AT33" s="110"/>
      <c r="AU33" s="110"/>
      <c r="AV33" s="110"/>
      <c r="AW33" s="110"/>
      <c r="AX33" s="110"/>
      <c r="AY33" s="110"/>
      <c r="AZ33" s="110"/>
      <c r="BA33" s="110"/>
      <c r="BB33" s="110"/>
      <c r="BC33" s="110"/>
      <c r="BD33" s="110"/>
      <c r="BE33" s="110"/>
      <c r="BF33" s="110"/>
      <c r="BG33" s="110"/>
      <c r="BH33" s="110"/>
      <c r="BI33" s="110"/>
      <c r="BJ33" s="110"/>
      <c r="BK33" s="110"/>
      <c r="BL33" s="110"/>
      <c r="BM33" s="110"/>
      <c r="BN33" s="110"/>
      <c r="BO33" s="110"/>
      <c r="BP33" s="110"/>
      <c r="BQ33" s="110"/>
      <c r="BR33" s="110"/>
      <c r="BS33" s="110"/>
      <c r="BT33" s="110"/>
      <c r="BU33" s="110"/>
      <c r="BV33" s="110"/>
      <c r="BW33" s="110"/>
      <c r="BX33" s="110"/>
      <c r="BY33" s="110"/>
      <c r="BZ33" s="110"/>
      <c r="CA33" s="110"/>
      <c r="CB33" s="110"/>
      <c r="CC33" s="110"/>
      <c r="CD33" s="110"/>
      <c r="CE33" s="110"/>
      <c r="CF33" s="110"/>
      <c r="CG33" s="110"/>
      <c r="CH33" s="110"/>
      <c r="CI33" s="110"/>
      <c r="CJ33" s="110"/>
      <c r="CK33" s="110"/>
      <c r="CL33" s="110"/>
      <c r="CM33" s="110"/>
      <c r="CN33" s="110"/>
      <c r="CO33" s="110"/>
      <c r="CP33" s="110"/>
      <c r="CQ33" s="110"/>
      <c r="CR33" s="110"/>
      <c r="CS33" s="110"/>
      <c r="CT33" s="110"/>
      <c r="CU33" s="110"/>
      <c r="CV33" s="110"/>
      <c r="CW33" s="110"/>
      <c r="CX33" s="110"/>
    </row>
    <row r="34" spans="7:102" ht="15" customHeight="1" x14ac:dyDescent="0.25">
      <c r="G34" s="520" t="s">
        <v>1781</v>
      </c>
      <c r="H34" s="971" t="str">
        <f>"Berdasarkan hasil pengujian-pengujian tersebut, pemeriksaan atas "&amp;H18&amp;"  disimpulkan sebagai berikut :"</f>
        <v>Berdasarkan hasil pengujian-pengujian tersebut, pemeriksaan atas Kerugian Pengalihan Aset selain persediaan  disimpulkan sebagai berikut :</v>
      </c>
      <c r="I34" s="789"/>
      <c r="J34" s="789"/>
      <c r="K34" s="789"/>
      <c r="L34" s="789"/>
      <c r="M34" s="789"/>
      <c r="N34" s="789"/>
      <c r="O34" s="789"/>
      <c r="P34" s="789"/>
      <c r="Q34" s="789"/>
      <c r="R34" s="789"/>
      <c r="S34" s="789"/>
      <c r="T34" s="789"/>
      <c r="U34" s="789"/>
      <c r="V34" s="789"/>
      <c r="W34" s="789"/>
      <c r="X34" s="789"/>
      <c r="Y34" s="789"/>
      <c r="Z34" s="789"/>
      <c r="AA34" s="789"/>
      <c r="AB34" s="789"/>
      <c r="AC34" s="789"/>
      <c r="AD34" s="789"/>
      <c r="AE34" s="789"/>
      <c r="AF34" s="789"/>
      <c r="AG34" s="789"/>
      <c r="AH34" s="789"/>
      <c r="AI34" s="789"/>
      <c r="AJ34" s="789"/>
      <c r="AK34" s="790"/>
      <c r="AL34" s="110"/>
      <c r="AM34" s="110"/>
      <c r="AN34" s="110"/>
      <c r="AO34" s="110"/>
      <c r="AP34" s="110"/>
      <c r="AQ34" s="110"/>
      <c r="AR34" s="110"/>
      <c r="AS34" s="110"/>
      <c r="AT34" s="110"/>
      <c r="AU34" s="110"/>
      <c r="AV34" s="110"/>
      <c r="AW34" s="110"/>
      <c r="AX34" s="110"/>
      <c r="AY34" s="110"/>
      <c r="AZ34" s="110"/>
      <c r="BA34" s="110"/>
      <c r="BB34" s="110"/>
      <c r="BC34" s="110"/>
      <c r="BD34" s="110"/>
      <c r="BE34" s="110"/>
      <c r="BF34" s="110"/>
      <c r="BG34" s="110"/>
      <c r="BH34" s="110"/>
      <c r="BI34" s="110"/>
      <c r="BJ34" s="110"/>
      <c r="BK34" s="110"/>
      <c r="BL34" s="110"/>
      <c r="BM34" s="110"/>
      <c r="BN34" s="110"/>
      <c r="BO34" s="110"/>
      <c r="BP34" s="110"/>
      <c r="BQ34" s="110"/>
      <c r="BR34" s="110"/>
      <c r="BS34" s="110"/>
      <c r="BT34" s="110"/>
      <c r="BU34" s="110"/>
      <c r="BV34" s="110"/>
      <c r="BW34" s="110"/>
      <c r="BX34" s="110"/>
      <c r="BY34" s="110"/>
      <c r="BZ34" s="110"/>
      <c r="CA34" s="110"/>
      <c r="CB34" s="110"/>
      <c r="CC34" s="110"/>
      <c r="CD34" s="110"/>
      <c r="CE34" s="110"/>
      <c r="CF34" s="110"/>
      <c r="CG34" s="110"/>
      <c r="CH34" s="110"/>
      <c r="CI34" s="110"/>
      <c r="CJ34" s="110"/>
      <c r="CK34" s="110"/>
      <c r="CL34" s="110"/>
      <c r="CM34" s="110"/>
      <c r="CN34" s="110"/>
      <c r="CO34" s="110"/>
      <c r="CP34" s="110"/>
      <c r="CQ34" s="110"/>
      <c r="CR34" s="110"/>
      <c r="CS34" s="110"/>
      <c r="CT34" s="110"/>
      <c r="CU34" s="110"/>
      <c r="CV34" s="110"/>
      <c r="CW34" s="110"/>
      <c r="CX34" s="110"/>
    </row>
    <row r="35" spans="7:102" ht="15" customHeight="1" x14ac:dyDescent="0.25">
      <c r="G35" s="521"/>
      <c r="H35" s="804"/>
      <c r="I35" s="940"/>
      <c r="J35" s="940"/>
      <c r="K35" s="940"/>
      <c r="L35" s="940"/>
      <c r="M35" s="940"/>
      <c r="N35" s="940"/>
      <c r="O35" s="940"/>
      <c r="P35" s="940"/>
      <c r="Q35" s="940"/>
      <c r="R35" s="940"/>
      <c r="S35" s="940"/>
      <c r="T35" s="940"/>
      <c r="U35" s="940"/>
      <c r="V35" s="940"/>
      <c r="W35" s="940"/>
      <c r="X35" s="940"/>
      <c r="Y35" s="940"/>
      <c r="Z35" s="940"/>
      <c r="AA35" s="940"/>
      <c r="AB35" s="940"/>
      <c r="AC35" s="940"/>
      <c r="AD35" s="940"/>
      <c r="AE35" s="940"/>
      <c r="AF35" s="940"/>
      <c r="AG35" s="940"/>
      <c r="AH35" s="940"/>
      <c r="AI35" s="940"/>
      <c r="AJ35" s="940"/>
      <c r="AK35" s="805"/>
      <c r="AL35" s="110"/>
      <c r="AM35" s="110"/>
      <c r="AN35" s="110"/>
      <c r="AO35" s="110"/>
      <c r="AP35" s="110"/>
      <c r="AQ35" s="110"/>
      <c r="AR35" s="110"/>
      <c r="AS35" s="110"/>
      <c r="AT35" s="110"/>
      <c r="AU35" s="110"/>
      <c r="AV35" s="110"/>
      <c r="AW35" s="110"/>
      <c r="AX35" s="110"/>
      <c r="AY35" s="110"/>
      <c r="AZ35" s="110"/>
      <c r="BA35" s="110"/>
      <c r="BB35" s="110"/>
      <c r="BC35" s="110"/>
      <c r="BD35" s="110"/>
      <c r="BE35" s="110"/>
      <c r="BF35" s="110"/>
      <c r="BG35" s="110"/>
      <c r="BH35" s="110"/>
      <c r="BI35" s="110"/>
      <c r="BJ35" s="110"/>
      <c r="BK35" s="110"/>
      <c r="BL35" s="110"/>
      <c r="BM35" s="110"/>
      <c r="BN35" s="110"/>
      <c r="BO35" s="110"/>
      <c r="BP35" s="110"/>
      <c r="BQ35" s="110"/>
      <c r="BR35" s="110"/>
      <c r="BS35" s="110"/>
      <c r="BT35" s="110"/>
      <c r="BU35" s="110"/>
      <c r="BV35" s="110"/>
      <c r="BW35" s="110"/>
      <c r="BX35" s="110"/>
      <c r="BY35" s="110"/>
      <c r="BZ35" s="110"/>
      <c r="CA35" s="110"/>
      <c r="CB35" s="110"/>
      <c r="CC35" s="110"/>
      <c r="CD35" s="110"/>
      <c r="CE35" s="110"/>
      <c r="CF35" s="110"/>
      <c r="CG35" s="110"/>
      <c r="CH35" s="110"/>
      <c r="CI35" s="110"/>
      <c r="CJ35" s="110"/>
      <c r="CK35" s="110"/>
      <c r="CL35" s="110"/>
      <c r="CM35" s="110"/>
      <c r="CN35" s="110"/>
      <c r="CO35" s="110"/>
      <c r="CP35" s="110"/>
      <c r="CQ35" s="110"/>
      <c r="CR35" s="110"/>
      <c r="CS35" s="110"/>
      <c r="CT35" s="110"/>
      <c r="CU35" s="110"/>
      <c r="CV35" s="110"/>
      <c r="CW35" s="110"/>
      <c r="CX35" s="110"/>
    </row>
    <row r="36" spans="7:102" ht="15" customHeight="1" x14ac:dyDescent="0.25">
      <c r="G36" s="521"/>
      <c r="H36" s="202" t="str">
        <f>H18&amp;" menurut pemeriksa :"</f>
        <v>Kerugian Pengalihan Aset selain persediaan menurut pemeriksa :</v>
      </c>
      <c r="I36" s="203"/>
      <c r="J36" s="203"/>
      <c r="K36" s="203"/>
      <c r="L36" s="203"/>
      <c r="M36" s="203"/>
      <c r="N36" s="203"/>
      <c r="O36" s="203"/>
      <c r="P36" s="203"/>
      <c r="Q36" s="203"/>
      <c r="R36" s="203"/>
      <c r="S36" s="203"/>
      <c r="T36" s="203"/>
      <c r="U36" s="203"/>
      <c r="V36" s="203"/>
      <c r="W36" s="203"/>
      <c r="X36" s="203"/>
      <c r="Y36" s="203"/>
      <c r="Z36" s="203"/>
      <c r="AA36" s="203"/>
      <c r="AB36" s="203"/>
      <c r="AK36" s="186"/>
      <c r="AL36" s="110"/>
      <c r="AM36" s="110"/>
      <c r="AN36" s="110"/>
      <c r="AO36" s="110"/>
      <c r="AP36" s="110"/>
      <c r="AQ36" s="110"/>
      <c r="AR36" s="110"/>
      <c r="AS36" s="110"/>
      <c r="AT36" s="110"/>
      <c r="AU36" s="110"/>
      <c r="AV36" s="110"/>
      <c r="AW36" s="110"/>
      <c r="AX36" s="110"/>
      <c r="AY36" s="110"/>
      <c r="AZ36" s="110"/>
      <c r="BA36" s="110"/>
      <c r="BB36" s="110"/>
      <c r="BC36" s="110"/>
      <c r="BD36" s="110"/>
      <c r="BE36" s="110"/>
      <c r="BF36" s="110"/>
      <c r="BG36" s="110"/>
      <c r="BH36" s="110"/>
      <c r="BI36" s="110"/>
      <c r="BJ36" s="110"/>
      <c r="BK36" s="110"/>
      <c r="BL36" s="110"/>
      <c r="BM36" s="110"/>
      <c r="BN36" s="110"/>
      <c r="BO36" s="110"/>
      <c r="BP36" s="110"/>
      <c r="BQ36" s="110"/>
      <c r="BR36" s="110"/>
      <c r="BS36" s="110"/>
      <c r="BT36" s="110"/>
      <c r="BU36" s="110"/>
      <c r="BV36" s="110"/>
      <c r="BW36" s="110"/>
      <c r="BX36" s="110"/>
      <c r="BY36" s="110"/>
      <c r="BZ36" s="110"/>
      <c r="CA36" s="110"/>
      <c r="CB36" s="110"/>
      <c r="CC36" s="110"/>
      <c r="CD36" s="110"/>
      <c r="CE36" s="110"/>
      <c r="CF36" s="110"/>
      <c r="CG36" s="110"/>
      <c r="CH36" s="110"/>
      <c r="CI36" s="110"/>
      <c r="CJ36" s="110"/>
      <c r="CK36" s="110"/>
      <c r="CL36" s="110"/>
      <c r="CM36" s="110"/>
      <c r="CN36" s="110"/>
      <c r="CO36" s="110"/>
      <c r="CP36" s="110"/>
      <c r="CQ36" s="110"/>
      <c r="CR36" s="110"/>
      <c r="CS36" s="110"/>
      <c r="CT36" s="110"/>
      <c r="CU36" s="110"/>
      <c r="CV36" s="110"/>
      <c r="CW36" s="110"/>
      <c r="CX36" s="110"/>
    </row>
    <row r="37" spans="7:102" ht="15" customHeight="1" x14ac:dyDescent="0.25">
      <c r="G37" s="521"/>
      <c r="H37" s="202" t="s">
        <v>1681</v>
      </c>
      <c r="I37" s="939" t="s">
        <v>1782</v>
      </c>
      <c r="J37" s="940"/>
      <c r="K37" s="940"/>
      <c r="L37" s="940"/>
      <c r="M37" s="940"/>
      <c r="N37" s="940"/>
      <c r="O37" s="940"/>
      <c r="P37" s="940"/>
      <c r="Q37" s="940"/>
      <c r="R37" s="940"/>
      <c r="S37" s="940"/>
      <c r="T37" s="940"/>
      <c r="U37" s="940"/>
      <c r="V37" s="940"/>
      <c r="W37" s="203" t="s">
        <v>1684</v>
      </c>
      <c r="X37" s="974">
        <f>IF(I38="Tidak Dilakukan Pengujian",X39,
IF(I38=M18,CO18,
IF(I38=M20,CO20,
IF(I38=M22,CO22,
IF(I38=M24,CO24,
IF(I38=M26,CO26,
IF(I38=M28,CO28,"Pilih teknik yang lain")))))))</f>
        <v>0</v>
      </c>
      <c r="Y37" s="940"/>
      <c r="Z37" s="940"/>
      <c r="AA37" s="940"/>
      <c r="AB37" s="940"/>
      <c r="AK37" s="186"/>
      <c r="AL37" s="110"/>
      <c r="AM37" s="110"/>
      <c r="AN37" s="110"/>
      <c r="AO37" s="110"/>
      <c r="AP37" s="110"/>
      <c r="AQ37" s="110"/>
      <c r="AR37" s="110"/>
      <c r="AS37" s="110"/>
      <c r="AT37" s="110"/>
      <c r="AU37" s="110"/>
      <c r="AV37" s="110"/>
      <c r="AW37" s="110"/>
      <c r="AX37" s="110"/>
      <c r="AY37" s="110"/>
      <c r="AZ37" s="110"/>
      <c r="BA37" s="110"/>
      <c r="BB37" s="110"/>
      <c r="BC37" s="110"/>
      <c r="BD37" s="110"/>
      <c r="BE37" s="110"/>
      <c r="BF37" s="110"/>
      <c r="BG37" s="110"/>
      <c r="BH37" s="110"/>
      <c r="BI37" s="110"/>
      <c r="BJ37" s="110"/>
      <c r="BK37" s="110"/>
      <c r="BL37" s="110"/>
      <c r="BM37" s="110"/>
      <c r="BN37" s="110"/>
      <c r="BO37" s="110"/>
      <c r="BP37" s="110"/>
      <c r="BQ37" s="110"/>
      <c r="BR37" s="110"/>
      <c r="BS37" s="110"/>
      <c r="BT37" s="110"/>
      <c r="BU37" s="110"/>
      <c r="BV37" s="110"/>
      <c r="BW37" s="110"/>
      <c r="BX37" s="110"/>
      <c r="BY37" s="110"/>
      <c r="BZ37" s="110"/>
      <c r="CA37" s="110"/>
      <c r="CB37" s="110"/>
      <c r="CC37" s="110"/>
      <c r="CD37" s="110"/>
      <c r="CE37" s="110"/>
      <c r="CF37" s="110"/>
      <c r="CG37" s="110"/>
      <c r="CH37" s="110"/>
      <c r="CI37" s="110"/>
      <c r="CJ37" s="110"/>
      <c r="CK37" s="110"/>
      <c r="CL37" s="110"/>
      <c r="CM37" s="110"/>
      <c r="CN37" s="110"/>
      <c r="CO37" s="110"/>
      <c r="CP37" s="110"/>
      <c r="CQ37" s="110"/>
      <c r="CR37" s="110"/>
      <c r="CS37" s="110"/>
      <c r="CT37" s="110"/>
      <c r="CU37" s="110"/>
      <c r="CV37" s="110"/>
      <c r="CW37" s="110"/>
      <c r="CX37" s="110"/>
    </row>
    <row r="38" spans="7:102" ht="15" customHeight="1" x14ac:dyDescent="0.25">
      <c r="G38" s="521"/>
      <c r="H38" s="202"/>
      <c r="I38" s="939" t="s">
        <v>2032</v>
      </c>
      <c r="J38" s="940"/>
      <c r="K38" s="940"/>
      <c r="L38" s="940"/>
      <c r="M38" s="940"/>
      <c r="N38" s="940"/>
      <c r="O38" s="940"/>
      <c r="P38" s="940"/>
      <c r="Q38" s="940"/>
      <c r="R38" s="940"/>
      <c r="S38" s="940"/>
      <c r="T38" s="940"/>
      <c r="U38" s="940"/>
      <c r="V38" s="940"/>
      <c r="W38" s="203"/>
      <c r="X38" s="522"/>
      <c r="Y38" s="522"/>
      <c r="Z38" s="522"/>
      <c r="AA38" s="522"/>
      <c r="AB38" s="522"/>
      <c r="AC38" s="204"/>
      <c r="AD38" s="204"/>
      <c r="AE38" s="204"/>
      <c r="AF38" s="204"/>
      <c r="AG38" s="204"/>
      <c r="AH38" s="204"/>
      <c r="AI38" s="204"/>
      <c r="AJ38" s="204"/>
      <c r="AK38" s="444"/>
      <c r="AL38" s="110"/>
      <c r="AM38" s="110"/>
      <c r="AN38" s="110"/>
      <c r="AO38" s="110"/>
      <c r="AP38" s="110"/>
      <c r="AQ38" s="110"/>
      <c r="AR38" s="110"/>
      <c r="AS38" s="110"/>
      <c r="AT38" s="110"/>
      <c r="AU38" s="110"/>
      <c r="AV38" s="110"/>
      <c r="AW38" s="110"/>
      <c r="AX38" s="110"/>
      <c r="AY38" s="110"/>
      <c r="AZ38" s="110"/>
      <c r="BA38" s="110"/>
      <c r="BB38" s="110"/>
      <c r="BC38" s="110"/>
      <c r="BD38" s="110"/>
      <c r="BE38" s="110"/>
      <c r="BF38" s="110"/>
      <c r="BG38" s="110"/>
      <c r="BH38" s="110"/>
      <c r="BI38" s="110"/>
      <c r="BJ38" s="110"/>
      <c r="BK38" s="110"/>
      <c r="BL38" s="110"/>
      <c r="BM38" s="110"/>
      <c r="BN38" s="110"/>
      <c r="BO38" s="110"/>
      <c r="BP38" s="110"/>
      <c r="BQ38" s="110"/>
      <c r="BR38" s="110"/>
      <c r="BS38" s="110"/>
      <c r="BT38" s="110"/>
      <c r="BU38" s="110"/>
      <c r="BV38" s="110"/>
      <c r="BW38" s="110"/>
      <c r="BX38" s="110"/>
      <c r="BY38" s="110"/>
      <c r="BZ38" s="110"/>
      <c r="CA38" s="110"/>
      <c r="CB38" s="110"/>
      <c r="CC38" s="110"/>
      <c r="CD38" s="110"/>
      <c r="CE38" s="110"/>
      <c r="CF38" s="110"/>
      <c r="CG38" s="110"/>
      <c r="CH38" s="110"/>
      <c r="CI38" s="110"/>
      <c r="CJ38" s="110"/>
      <c r="CK38" s="110"/>
      <c r="CL38" s="110"/>
      <c r="CM38" s="110"/>
      <c r="CN38" s="110"/>
      <c r="CO38" s="110"/>
      <c r="CP38" s="110"/>
      <c r="CQ38" s="110"/>
      <c r="CR38" s="110"/>
      <c r="CS38" s="110"/>
      <c r="CT38" s="110"/>
      <c r="CU38" s="110"/>
      <c r="CV38" s="110"/>
      <c r="CW38" s="110"/>
      <c r="CX38" s="110"/>
    </row>
    <row r="39" spans="7:102" ht="15" customHeight="1" x14ac:dyDescent="0.25">
      <c r="G39" s="521"/>
      <c r="H39" s="202" t="s">
        <v>1681</v>
      </c>
      <c r="I39" s="939" t="s">
        <v>1783</v>
      </c>
      <c r="J39" s="940"/>
      <c r="K39" s="940"/>
      <c r="L39" s="940"/>
      <c r="M39" s="940"/>
      <c r="N39" s="940"/>
      <c r="O39" s="940"/>
      <c r="P39" s="940"/>
      <c r="Q39" s="940"/>
      <c r="R39" s="940"/>
      <c r="S39" s="940"/>
      <c r="T39" s="940"/>
      <c r="U39" s="940"/>
      <c r="V39" s="940"/>
      <c r="W39" s="203" t="s">
        <v>1684</v>
      </c>
      <c r="X39" s="968">
        <f>'G-1'!U32</f>
        <v>0</v>
      </c>
      <c r="Y39" s="794"/>
      <c r="Z39" s="794"/>
      <c r="AA39" s="794"/>
      <c r="AB39" s="794"/>
      <c r="AC39" s="204"/>
      <c r="AD39" s="204"/>
      <c r="AE39" s="204"/>
      <c r="AF39" s="204"/>
      <c r="AG39" s="204"/>
      <c r="AH39" s="204"/>
      <c r="AI39" s="204"/>
      <c r="AJ39" s="204"/>
      <c r="AK39" s="444"/>
      <c r="AL39" s="110"/>
      <c r="AM39" s="110"/>
      <c r="AN39" s="110"/>
      <c r="AO39" s="110"/>
      <c r="AP39" s="110"/>
      <c r="AQ39" s="110"/>
      <c r="AR39" s="110"/>
      <c r="AS39" s="110"/>
      <c r="AT39" s="110"/>
      <c r="AU39" s="110"/>
      <c r="AV39" s="110"/>
      <c r="AW39" s="110"/>
      <c r="AX39" s="110"/>
      <c r="AY39" s="110"/>
      <c r="AZ39" s="110"/>
      <c r="BA39" s="110"/>
      <c r="BB39" s="110"/>
      <c r="BC39" s="110"/>
      <c r="BD39" s="110"/>
      <c r="BE39" s="110"/>
      <c r="BF39" s="110"/>
      <c r="BG39" s="110"/>
      <c r="BH39" s="110"/>
      <c r="BI39" s="110"/>
      <c r="BJ39" s="110"/>
      <c r="BK39" s="110"/>
      <c r="BL39" s="110"/>
      <c r="BM39" s="110"/>
      <c r="BN39" s="110"/>
      <c r="BO39" s="110"/>
      <c r="BP39" s="110"/>
      <c r="BQ39" s="110"/>
      <c r="BR39" s="110"/>
      <c r="BS39" s="110"/>
      <c r="BT39" s="110"/>
      <c r="BU39" s="110"/>
      <c r="BV39" s="110"/>
      <c r="BW39" s="110"/>
      <c r="BX39" s="110"/>
      <c r="BY39" s="110"/>
      <c r="BZ39" s="110"/>
      <c r="CA39" s="110"/>
      <c r="CB39" s="110"/>
      <c r="CC39" s="110"/>
      <c r="CD39" s="110"/>
      <c r="CE39" s="110"/>
      <c r="CF39" s="110"/>
      <c r="CG39" s="110"/>
      <c r="CH39" s="110"/>
      <c r="CI39" s="110"/>
      <c r="CJ39" s="110"/>
      <c r="CK39" s="110"/>
      <c r="CL39" s="110"/>
      <c r="CM39" s="110"/>
      <c r="CN39" s="110"/>
      <c r="CO39" s="110"/>
      <c r="CP39" s="110"/>
      <c r="CQ39" s="110"/>
      <c r="CR39" s="110"/>
      <c r="CS39" s="110"/>
      <c r="CT39" s="110"/>
      <c r="CU39" s="110"/>
      <c r="CV39" s="110"/>
      <c r="CW39" s="110"/>
      <c r="CX39" s="110"/>
    </row>
    <row r="40" spans="7:102" ht="15" customHeight="1" x14ac:dyDescent="0.25">
      <c r="G40" s="521"/>
      <c r="H40" s="202" t="s">
        <v>1772</v>
      </c>
      <c r="I40" s="203"/>
      <c r="J40" s="203"/>
      <c r="K40" s="203"/>
      <c r="L40" s="203"/>
      <c r="M40" s="203"/>
      <c r="N40" s="203"/>
      <c r="O40" s="203"/>
      <c r="P40" s="203"/>
      <c r="Q40" s="203"/>
      <c r="R40" s="203"/>
      <c r="S40" s="203"/>
      <c r="T40" s="203"/>
      <c r="U40" s="203"/>
      <c r="V40" s="203"/>
      <c r="W40" s="203" t="s">
        <v>1684</v>
      </c>
      <c r="X40" s="966">
        <f>X37-X39</f>
        <v>0</v>
      </c>
      <c r="Y40" s="789"/>
      <c r="Z40" s="789"/>
      <c r="AA40" s="789"/>
      <c r="AB40" s="789"/>
      <c r="AC40" s="204"/>
      <c r="AD40" s="204"/>
      <c r="AE40" s="204"/>
      <c r="AF40" s="204"/>
      <c r="AG40" s="204"/>
      <c r="AH40" s="204"/>
      <c r="AI40" s="204"/>
      <c r="AJ40" s="204"/>
      <c r="AK40" s="444"/>
      <c r="AL40" s="110"/>
      <c r="AM40" s="110"/>
      <c r="AN40" s="110"/>
      <c r="AO40" s="110"/>
      <c r="AP40" s="110"/>
      <c r="AQ40" s="110"/>
      <c r="AR40" s="110"/>
      <c r="AS40" s="110"/>
      <c r="AT40" s="110"/>
      <c r="AU40" s="110"/>
      <c r="AV40" s="110"/>
      <c r="AW40" s="110"/>
      <c r="AX40" s="110"/>
      <c r="AY40" s="110"/>
      <c r="AZ40" s="110"/>
      <c r="BA40" s="110"/>
      <c r="BB40" s="110"/>
      <c r="BC40" s="110"/>
      <c r="BD40" s="110"/>
      <c r="BE40" s="110"/>
      <c r="BF40" s="110"/>
      <c r="BG40" s="110"/>
      <c r="BH40" s="110"/>
      <c r="BI40" s="110"/>
      <c r="BJ40" s="110"/>
      <c r="BK40" s="110"/>
      <c r="BL40" s="110"/>
      <c r="BM40" s="110"/>
      <c r="BN40" s="110"/>
      <c r="BO40" s="110"/>
      <c r="BP40" s="110"/>
      <c r="BQ40" s="110"/>
      <c r="BR40" s="110"/>
      <c r="BS40" s="110"/>
      <c r="BT40" s="110"/>
      <c r="BU40" s="110"/>
      <c r="BV40" s="110"/>
      <c r="BW40" s="110"/>
      <c r="BX40" s="110"/>
      <c r="BY40" s="110"/>
      <c r="BZ40" s="110"/>
      <c r="CA40" s="110"/>
      <c r="CB40" s="110"/>
      <c r="CC40" s="110"/>
      <c r="CD40" s="110"/>
      <c r="CE40" s="110"/>
      <c r="CF40" s="110"/>
      <c r="CG40" s="110"/>
      <c r="CH40" s="110"/>
      <c r="CI40" s="110"/>
      <c r="CJ40" s="110"/>
      <c r="CK40" s="110"/>
      <c r="CL40" s="110"/>
      <c r="CM40" s="110"/>
      <c r="CN40" s="110"/>
      <c r="CO40" s="110"/>
      <c r="CP40" s="110"/>
      <c r="CQ40" s="110"/>
      <c r="CR40" s="110"/>
      <c r="CS40" s="110"/>
      <c r="CT40" s="110"/>
      <c r="CU40" s="110"/>
      <c r="CV40" s="110"/>
      <c r="CW40" s="110"/>
      <c r="CX40" s="110"/>
    </row>
    <row r="41" spans="7:102" ht="15" customHeight="1" x14ac:dyDescent="0.25">
      <c r="G41" s="521"/>
      <c r="H41" s="202"/>
      <c r="I41" s="203"/>
      <c r="J41" s="203"/>
      <c r="K41" s="203"/>
      <c r="L41" s="203"/>
      <c r="M41" s="203"/>
      <c r="N41" s="203"/>
      <c r="O41" s="203"/>
      <c r="P41" s="203"/>
      <c r="Q41" s="203"/>
      <c r="R41" s="203"/>
      <c r="S41" s="203"/>
      <c r="T41" s="203"/>
      <c r="U41" s="203"/>
      <c r="V41" s="203"/>
      <c r="W41" s="203"/>
      <c r="X41" s="522"/>
      <c r="Y41" s="522"/>
      <c r="Z41" s="522"/>
      <c r="AA41" s="522"/>
      <c r="AB41" s="522"/>
      <c r="AC41" s="204"/>
      <c r="AD41" s="204"/>
      <c r="AE41" s="204"/>
      <c r="AF41" s="204"/>
      <c r="AG41" s="204"/>
      <c r="AH41" s="204"/>
      <c r="AI41" s="204"/>
      <c r="AJ41" s="204"/>
      <c r="AK41" s="444"/>
      <c r="AL41" s="110"/>
      <c r="AM41" s="110"/>
      <c r="AN41" s="110"/>
      <c r="AO41" s="110"/>
      <c r="AP41" s="110"/>
      <c r="AQ41" s="110"/>
      <c r="AR41" s="110"/>
      <c r="AS41" s="110"/>
      <c r="AT41" s="110"/>
      <c r="AU41" s="110"/>
      <c r="AV41" s="110"/>
      <c r="AW41" s="110"/>
      <c r="AX41" s="110"/>
      <c r="AY41" s="110"/>
      <c r="AZ41" s="110"/>
      <c r="BA41" s="110"/>
      <c r="BB41" s="110"/>
      <c r="BC41" s="110"/>
      <c r="BD41" s="110"/>
      <c r="BE41" s="110"/>
      <c r="BF41" s="110"/>
      <c r="BG41" s="110"/>
      <c r="BH41" s="110"/>
      <c r="BI41" s="110"/>
      <c r="BJ41" s="110"/>
      <c r="BK41" s="110"/>
      <c r="BL41" s="110"/>
      <c r="BM41" s="110"/>
      <c r="BN41" s="110"/>
      <c r="BO41" s="110"/>
      <c r="BP41" s="110"/>
      <c r="BQ41" s="110"/>
      <c r="BR41" s="110"/>
      <c r="BS41" s="110"/>
      <c r="BT41" s="110"/>
      <c r="BU41" s="110"/>
      <c r="BV41" s="110"/>
      <c r="BW41" s="110"/>
      <c r="BX41" s="110"/>
      <c r="BY41" s="110"/>
      <c r="BZ41" s="110"/>
      <c r="CA41" s="110"/>
      <c r="CB41" s="110"/>
      <c r="CC41" s="110"/>
      <c r="CD41" s="110"/>
      <c r="CE41" s="110"/>
      <c r="CF41" s="110"/>
      <c r="CG41" s="110"/>
      <c r="CH41" s="110"/>
      <c r="CI41" s="110"/>
      <c r="CJ41" s="110"/>
      <c r="CK41" s="110"/>
      <c r="CL41" s="110"/>
      <c r="CM41" s="110"/>
      <c r="CN41" s="110"/>
      <c r="CO41" s="110"/>
      <c r="CP41" s="110"/>
      <c r="CQ41" s="110"/>
      <c r="CR41" s="110"/>
      <c r="CS41" s="110"/>
      <c r="CT41" s="110"/>
      <c r="CU41" s="110"/>
      <c r="CV41" s="110"/>
      <c r="CW41" s="110"/>
      <c r="CX41" s="110"/>
    </row>
    <row r="42" spans="7:102" ht="15" customHeight="1" x14ac:dyDescent="0.25">
      <c r="G42" s="521" t="s">
        <v>1784</v>
      </c>
      <c r="H42" s="202" t="s">
        <v>1785</v>
      </c>
      <c r="I42" s="203"/>
      <c r="J42" s="203"/>
      <c r="K42" s="203"/>
      <c r="L42" s="203"/>
      <c r="M42" s="203"/>
      <c r="N42" s="203"/>
      <c r="O42" s="203"/>
      <c r="P42" s="203"/>
      <c r="Q42" s="203"/>
      <c r="R42" s="203"/>
      <c r="S42" s="203"/>
      <c r="T42" s="203"/>
      <c r="U42" s="203"/>
      <c r="V42" s="203"/>
      <c r="W42" s="203"/>
      <c r="X42" s="203"/>
      <c r="Y42" s="203"/>
      <c r="Z42" s="203"/>
      <c r="AA42" s="203"/>
      <c r="AB42" s="203"/>
      <c r="AC42" s="204"/>
      <c r="AD42" s="204"/>
      <c r="AE42" s="204"/>
      <c r="AF42" s="204"/>
      <c r="AG42" s="204"/>
      <c r="AH42" s="204"/>
      <c r="AI42" s="204"/>
      <c r="AJ42" s="204"/>
      <c r="AK42" s="444"/>
      <c r="AL42" s="110"/>
      <c r="AM42" s="110"/>
      <c r="AN42" s="110"/>
      <c r="AO42" s="110"/>
      <c r="AP42" s="110"/>
      <c r="AQ42" s="110"/>
      <c r="AR42" s="110"/>
      <c r="AS42" s="110"/>
      <c r="AT42" s="110"/>
      <c r="AU42" s="110"/>
      <c r="AV42" s="110"/>
      <c r="AW42" s="110"/>
      <c r="AX42" s="110"/>
      <c r="AY42" s="110"/>
      <c r="AZ42" s="110"/>
      <c r="BA42" s="110"/>
      <c r="BB42" s="110"/>
      <c r="BC42" s="110"/>
      <c r="BD42" s="110"/>
      <c r="BE42" s="110"/>
      <c r="BF42" s="110"/>
      <c r="BG42" s="110"/>
      <c r="BH42" s="110"/>
      <c r="BI42" s="110"/>
      <c r="BJ42" s="110"/>
      <c r="BK42" s="110"/>
      <c r="BL42" s="110"/>
      <c r="BM42" s="110"/>
      <c r="BN42" s="110"/>
      <c r="BO42" s="110"/>
      <c r="BP42" s="110"/>
      <c r="BQ42" s="110"/>
      <c r="BR42" s="110"/>
      <c r="BS42" s="110"/>
      <c r="BT42" s="110"/>
      <c r="BU42" s="110"/>
      <c r="BV42" s="110"/>
      <c r="BW42" s="110"/>
      <c r="BX42" s="110"/>
      <c r="BY42" s="110"/>
      <c r="BZ42" s="110"/>
      <c r="CA42" s="110"/>
      <c r="CB42" s="110"/>
      <c r="CC42" s="110"/>
      <c r="CD42" s="110"/>
      <c r="CE42" s="110"/>
      <c r="CF42" s="110"/>
      <c r="CG42" s="110"/>
      <c r="CH42" s="110"/>
      <c r="CI42" s="110"/>
      <c r="CJ42" s="110"/>
      <c r="CK42" s="110"/>
      <c r="CL42" s="110"/>
      <c r="CM42" s="110"/>
      <c r="CN42" s="110"/>
      <c r="CO42" s="110"/>
      <c r="CP42" s="110"/>
      <c r="CQ42" s="110"/>
      <c r="CR42" s="110"/>
      <c r="CS42" s="110"/>
      <c r="CT42" s="110"/>
      <c r="CU42" s="110"/>
      <c r="CV42" s="110"/>
      <c r="CW42" s="110"/>
      <c r="CX42" s="110"/>
    </row>
    <row r="43" spans="7:102" ht="15" customHeight="1" x14ac:dyDescent="0.25">
      <c r="G43" s="521"/>
      <c r="H43" s="972" t="s">
        <v>1786</v>
      </c>
      <c r="I43" s="940"/>
      <c r="J43" s="940"/>
      <c r="K43" s="940"/>
      <c r="L43" s="940"/>
      <c r="M43" s="940"/>
      <c r="N43" s="940"/>
      <c r="O43" s="940"/>
      <c r="P43" s="940"/>
      <c r="Q43" s="940"/>
      <c r="R43" s="940"/>
      <c r="S43" s="940"/>
      <c r="T43" s="940"/>
      <c r="U43" s="940"/>
      <c r="V43" s="940"/>
      <c r="W43" s="940"/>
      <c r="X43" s="940"/>
      <c r="Y43" s="940"/>
      <c r="Z43" s="940"/>
      <c r="AA43" s="940"/>
      <c r="AB43" s="940"/>
      <c r="AC43" s="940"/>
      <c r="AD43" s="940"/>
      <c r="AE43" s="940"/>
      <c r="AF43" s="940"/>
      <c r="AG43" s="940"/>
      <c r="AH43" s="940"/>
      <c r="AI43" s="940"/>
      <c r="AJ43" s="940"/>
      <c r="AK43" s="805"/>
      <c r="AL43" s="110"/>
      <c r="AM43" s="110"/>
      <c r="AN43" s="110"/>
      <c r="AO43" s="110"/>
      <c r="AP43" s="110"/>
      <c r="AQ43" s="110"/>
      <c r="AR43" s="110"/>
      <c r="AS43" s="110"/>
      <c r="AT43" s="110"/>
      <c r="AU43" s="110"/>
      <c r="AV43" s="110"/>
      <c r="AW43" s="110"/>
      <c r="AX43" s="110"/>
      <c r="AY43" s="110"/>
      <c r="AZ43" s="110"/>
      <c r="BA43" s="110"/>
      <c r="BB43" s="110"/>
      <c r="BC43" s="110"/>
      <c r="BD43" s="110"/>
      <c r="BE43" s="110"/>
      <c r="BF43" s="110"/>
      <c r="BG43" s="110"/>
      <c r="BH43" s="110"/>
      <c r="BI43" s="110"/>
      <c r="BJ43" s="110"/>
      <c r="BK43" s="110"/>
      <c r="BL43" s="110"/>
      <c r="BM43" s="110"/>
      <c r="BN43" s="110"/>
      <c r="BO43" s="110"/>
      <c r="BP43" s="110"/>
      <c r="BQ43" s="110"/>
      <c r="BR43" s="110"/>
      <c r="BS43" s="110"/>
      <c r="BT43" s="110"/>
      <c r="BU43" s="110"/>
      <c r="BV43" s="110"/>
      <c r="BW43" s="110"/>
      <c r="BX43" s="110"/>
      <c r="BY43" s="110"/>
      <c r="BZ43" s="110"/>
      <c r="CA43" s="110"/>
      <c r="CB43" s="110"/>
      <c r="CC43" s="110"/>
      <c r="CD43" s="110"/>
      <c r="CE43" s="110"/>
      <c r="CF43" s="110"/>
      <c r="CG43" s="110"/>
      <c r="CH43" s="110"/>
      <c r="CI43" s="110"/>
      <c r="CJ43" s="110"/>
      <c r="CK43" s="110"/>
      <c r="CL43" s="110"/>
      <c r="CM43" s="110"/>
      <c r="CN43" s="110"/>
      <c r="CO43" s="110"/>
      <c r="CP43" s="110"/>
      <c r="CQ43" s="110"/>
      <c r="CR43" s="110"/>
      <c r="CS43" s="110"/>
      <c r="CT43" s="110"/>
      <c r="CU43" s="110"/>
      <c r="CV43" s="110"/>
      <c r="CW43" s="110"/>
      <c r="CX43" s="110"/>
    </row>
    <row r="44" spans="7:102" ht="15" customHeight="1" x14ac:dyDescent="0.25">
      <c r="G44" s="521"/>
      <c r="H44" s="804"/>
      <c r="I44" s="940"/>
      <c r="J44" s="940"/>
      <c r="K44" s="940"/>
      <c r="L44" s="940"/>
      <c r="M44" s="940"/>
      <c r="N44" s="940"/>
      <c r="O44" s="940"/>
      <c r="P44" s="940"/>
      <c r="Q44" s="940"/>
      <c r="R44" s="940"/>
      <c r="S44" s="940"/>
      <c r="T44" s="940"/>
      <c r="U44" s="940"/>
      <c r="V44" s="940"/>
      <c r="W44" s="940"/>
      <c r="X44" s="940"/>
      <c r="Y44" s="940"/>
      <c r="Z44" s="940"/>
      <c r="AA44" s="940"/>
      <c r="AB44" s="940"/>
      <c r="AC44" s="940"/>
      <c r="AD44" s="940"/>
      <c r="AE44" s="940"/>
      <c r="AF44" s="940"/>
      <c r="AG44" s="940"/>
      <c r="AH44" s="940"/>
      <c r="AI44" s="940"/>
      <c r="AJ44" s="940"/>
      <c r="AK44" s="805"/>
      <c r="AL44" s="110"/>
      <c r="AM44" s="110"/>
      <c r="AN44" s="110"/>
      <c r="AO44" s="110"/>
      <c r="AP44" s="110"/>
      <c r="AQ44" s="110"/>
      <c r="AR44" s="110"/>
      <c r="AS44" s="110"/>
      <c r="AT44" s="110"/>
      <c r="AU44" s="110"/>
      <c r="AV44" s="110"/>
      <c r="AW44" s="110"/>
      <c r="AX44" s="110"/>
      <c r="AY44" s="110"/>
      <c r="AZ44" s="110"/>
      <c r="BA44" s="110"/>
      <c r="BB44" s="110"/>
      <c r="BC44" s="110"/>
      <c r="BD44" s="110"/>
      <c r="BE44" s="110"/>
      <c r="BF44" s="110"/>
      <c r="BG44" s="110"/>
      <c r="BH44" s="110"/>
      <c r="BI44" s="110"/>
      <c r="BJ44" s="110"/>
      <c r="BK44" s="110"/>
      <c r="BL44" s="110"/>
      <c r="BM44" s="110"/>
      <c r="BN44" s="110"/>
      <c r="BO44" s="110"/>
      <c r="BP44" s="110"/>
      <c r="BQ44" s="110"/>
      <c r="BR44" s="110"/>
      <c r="BS44" s="110"/>
      <c r="BT44" s="110"/>
      <c r="BU44" s="110"/>
      <c r="BV44" s="110"/>
      <c r="BW44" s="110"/>
      <c r="BX44" s="110"/>
      <c r="BY44" s="110"/>
      <c r="BZ44" s="110"/>
      <c r="CA44" s="110"/>
      <c r="CB44" s="110"/>
      <c r="CC44" s="110"/>
      <c r="CD44" s="110"/>
      <c r="CE44" s="110"/>
      <c r="CF44" s="110"/>
      <c r="CG44" s="110"/>
      <c r="CH44" s="110"/>
      <c r="CI44" s="110"/>
      <c r="CJ44" s="110"/>
      <c r="CK44" s="110"/>
      <c r="CL44" s="110"/>
      <c r="CM44" s="110"/>
      <c r="CN44" s="110"/>
      <c r="CO44" s="110"/>
      <c r="CP44" s="110"/>
      <c r="CQ44" s="110"/>
      <c r="CR44" s="110"/>
      <c r="CS44" s="110"/>
      <c r="CT44" s="110"/>
      <c r="CU44" s="110"/>
      <c r="CV44" s="110"/>
      <c r="CW44" s="110"/>
      <c r="CX44" s="110"/>
    </row>
    <row r="45" spans="7:102" ht="15" customHeight="1" x14ac:dyDescent="0.25">
      <c r="G45" s="521"/>
      <c r="H45" s="804"/>
      <c r="I45" s="940"/>
      <c r="J45" s="940"/>
      <c r="K45" s="940"/>
      <c r="L45" s="940"/>
      <c r="M45" s="940"/>
      <c r="N45" s="940"/>
      <c r="O45" s="940"/>
      <c r="P45" s="940"/>
      <c r="Q45" s="940"/>
      <c r="R45" s="940"/>
      <c r="S45" s="940"/>
      <c r="T45" s="940"/>
      <c r="U45" s="940"/>
      <c r="V45" s="940"/>
      <c r="W45" s="940"/>
      <c r="X45" s="940"/>
      <c r="Y45" s="940"/>
      <c r="Z45" s="940"/>
      <c r="AA45" s="940"/>
      <c r="AB45" s="940"/>
      <c r="AC45" s="940"/>
      <c r="AD45" s="940"/>
      <c r="AE45" s="940"/>
      <c r="AF45" s="940"/>
      <c r="AG45" s="940"/>
      <c r="AH45" s="940"/>
      <c r="AI45" s="940"/>
      <c r="AJ45" s="940"/>
      <c r="AK45" s="805"/>
      <c r="AL45" s="110"/>
      <c r="AM45" s="110"/>
      <c r="AN45" s="110"/>
      <c r="AO45" s="110"/>
      <c r="AP45" s="110"/>
      <c r="AQ45" s="110"/>
      <c r="AR45" s="110"/>
      <c r="AS45" s="110"/>
      <c r="AT45" s="110"/>
      <c r="AU45" s="110"/>
      <c r="AV45" s="110"/>
      <c r="AW45" s="110"/>
      <c r="AX45" s="110"/>
      <c r="AY45" s="110"/>
      <c r="AZ45" s="110"/>
      <c r="BA45" s="110"/>
      <c r="BB45" s="110"/>
      <c r="BC45" s="110"/>
      <c r="BD45" s="110"/>
      <c r="BE45" s="110"/>
      <c r="BF45" s="110"/>
      <c r="BG45" s="110"/>
      <c r="BH45" s="110"/>
      <c r="BI45" s="110"/>
      <c r="BJ45" s="110"/>
      <c r="BK45" s="110"/>
      <c r="BL45" s="110"/>
      <c r="BM45" s="110"/>
      <c r="BN45" s="110"/>
      <c r="BO45" s="110"/>
      <c r="BP45" s="110"/>
      <c r="BQ45" s="110"/>
      <c r="BR45" s="110"/>
      <c r="BS45" s="110"/>
      <c r="BT45" s="110"/>
      <c r="BU45" s="110"/>
      <c r="BV45" s="110"/>
      <c r="BW45" s="110"/>
      <c r="BX45" s="110"/>
      <c r="BY45" s="110"/>
      <c r="BZ45" s="110"/>
      <c r="CA45" s="110"/>
      <c r="CB45" s="110"/>
      <c r="CC45" s="110"/>
      <c r="CD45" s="110"/>
      <c r="CE45" s="110"/>
      <c r="CF45" s="110"/>
      <c r="CG45" s="110"/>
      <c r="CH45" s="110"/>
      <c r="CI45" s="110"/>
      <c r="CJ45" s="110"/>
      <c r="CK45" s="110"/>
      <c r="CL45" s="110"/>
      <c r="CM45" s="110"/>
      <c r="CN45" s="110"/>
      <c r="CO45" s="110"/>
      <c r="CP45" s="110"/>
      <c r="CQ45" s="110"/>
      <c r="CR45" s="110"/>
      <c r="CS45" s="110"/>
      <c r="CT45" s="110"/>
      <c r="CU45" s="110"/>
      <c r="CV45" s="110"/>
      <c r="CW45" s="110"/>
      <c r="CX45" s="110"/>
    </row>
    <row r="46" spans="7:102" ht="15" customHeight="1" x14ac:dyDescent="0.25">
      <c r="G46" s="521"/>
      <c r="H46" s="804"/>
      <c r="I46" s="940"/>
      <c r="J46" s="940"/>
      <c r="K46" s="940"/>
      <c r="L46" s="940"/>
      <c r="M46" s="940"/>
      <c r="N46" s="940"/>
      <c r="O46" s="940"/>
      <c r="P46" s="940"/>
      <c r="Q46" s="940"/>
      <c r="R46" s="940"/>
      <c r="S46" s="940"/>
      <c r="T46" s="940"/>
      <c r="U46" s="940"/>
      <c r="V46" s="940"/>
      <c r="W46" s="940"/>
      <c r="X46" s="940"/>
      <c r="Y46" s="940"/>
      <c r="Z46" s="940"/>
      <c r="AA46" s="940"/>
      <c r="AB46" s="940"/>
      <c r="AC46" s="940"/>
      <c r="AD46" s="940"/>
      <c r="AE46" s="940"/>
      <c r="AF46" s="940"/>
      <c r="AG46" s="940"/>
      <c r="AH46" s="940"/>
      <c r="AI46" s="940"/>
      <c r="AJ46" s="940"/>
      <c r="AK46" s="805"/>
      <c r="AL46" s="110"/>
      <c r="AM46" s="110"/>
      <c r="AN46" s="110"/>
      <c r="AO46" s="110"/>
      <c r="AP46" s="110"/>
      <c r="AQ46" s="110"/>
      <c r="AR46" s="110"/>
      <c r="AS46" s="110"/>
      <c r="AT46" s="110"/>
      <c r="AU46" s="110"/>
      <c r="AV46" s="110"/>
      <c r="AW46" s="110"/>
      <c r="AX46" s="110"/>
      <c r="AY46" s="110"/>
      <c r="AZ46" s="110"/>
      <c r="BA46" s="110"/>
      <c r="BB46" s="110"/>
      <c r="BC46" s="110"/>
      <c r="BD46" s="110"/>
      <c r="BE46" s="110"/>
      <c r="BF46" s="110"/>
      <c r="BG46" s="110"/>
      <c r="BH46" s="110"/>
      <c r="BI46" s="110"/>
      <c r="BJ46" s="110"/>
      <c r="BK46" s="110"/>
      <c r="BL46" s="110"/>
      <c r="BM46" s="110"/>
      <c r="BN46" s="110"/>
      <c r="BO46" s="110"/>
      <c r="BP46" s="110"/>
      <c r="BQ46" s="110"/>
      <c r="BR46" s="110"/>
      <c r="BS46" s="110"/>
      <c r="BT46" s="110"/>
      <c r="BU46" s="110"/>
      <c r="BV46" s="110"/>
      <c r="BW46" s="110"/>
      <c r="BX46" s="110"/>
      <c r="BY46" s="110"/>
      <c r="BZ46" s="110"/>
      <c r="CA46" s="110"/>
      <c r="CB46" s="110"/>
      <c r="CC46" s="110"/>
      <c r="CD46" s="110"/>
      <c r="CE46" s="110"/>
      <c r="CF46" s="110"/>
      <c r="CG46" s="110"/>
      <c r="CH46" s="110"/>
      <c r="CI46" s="110"/>
      <c r="CJ46" s="110"/>
      <c r="CK46" s="110"/>
      <c r="CL46" s="110"/>
      <c r="CM46" s="110"/>
      <c r="CN46" s="110"/>
      <c r="CO46" s="110"/>
      <c r="CP46" s="110"/>
      <c r="CQ46" s="110"/>
      <c r="CR46" s="110"/>
      <c r="CS46" s="110"/>
      <c r="CT46" s="110"/>
      <c r="CU46" s="110"/>
      <c r="CV46" s="110"/>
      <c r="CW46" s="110"/>
      <c r="CX46" s="110"/>
    </row>
    <row r="47" spans="7:102" ht="15" customHeight="1" x14ac:dyDescent="0.25">
      <c r="G47" s="521"/>
      <c r="H47" s="202" t="s">
        <v>1787</v>
      </c>
      <c r="I47" s="203"/>
      <c r="J47" s="203"/>
      <c r="K47" s="203"/>
      <c r="L47" s="203"/>
      <c r="M47" s="203"/>
      <c r="N47" s="203"/>
      <c r="O47" s="203"/>
      <c r="P47" s="203"/>
      <c r="Q47" s="203"/>
      <c r="R47" s="203"/>
      <c r="S47" s="203"/>
      <c r="T47" s="203"/>
      <c r="U47" s="203"/>
      <c r="V47" s="203"/>
      <c r="W47" s="203"/>
      <c r="X47" s="522"/>
      <c r="Y47" s="522"/>
      <c r="Z47" s="522"/>
      <c r="AA47" s="522"/>
      <c r="AB47" s="522"/>
      <c r="AC47" s="435"/>
      <c r="AD47" s="435"/>
      <c r="AE47" s="435"/>
      <c r="AF47" s="435"/>
      <c r="AG47" s="435"/>
      <c r="AH47" s="435"/>
      <c r="AI47" s="435"/>
      <c r="AJ47" s="435"/>
      <c r="AK47" s="437"/>
      <c r="AL47" s="110"/>
      <c r="AM47" s="110"/>
      <c r="AN47" s="110"/>
      <c r="AO47" s="110"/>
      <c r="AP47" s="110"/>
      <c r="AQ47" s="110"/>
      <c r="AR47" s="110"/>
      <c r="AS47" s="110"/>
      <c r="AT47" s="110"/>
      <c r="AU47" s="110"/>
      <c r="AV47" s="110"/>
      <c r="AW47" s="110"/>
      <c r="AX47" s="110"/>
      <c r="AY47" s="110"/>
      <c r="AZ47" s="110"/>
      <c r="BA47" s="110"/>
      <c r="BB47" s="110"/>
      <c r="BC47" s="110"/>
      <c r="BD47" s="110"/>
      <c r="BE47" s="110"/>
      <c r="BF47" s="110"/>
      <c r="BG47" s="110"/>
      <c r="BH47" s="110"/>
      <c r="BI47" s="110"/>
      <c r="BJ47" s="110"/>
      <c r="BK47" s="110"/>
      <c r="BL47" s="110"/>
      <c r="BM47" s="110"/>
      <c r="BN47" s="110"/>
      <c r="BO47" s="110"/>
      <c r="BP47" s="110"/>
      <c r="BQ47" s="110"/>
      <c r="BR47" s="110"/>
      <c r="BS47" s="110"/>
      <c r="BT47" s="110"/>
      <c r="BU47" s="110"/>
      <c r="BV47" s="110"/>
      <c r="BW47" s="110"/>
      <c r="BX47" s="110"/>
      <c r="BY47" s="110"/>
      <c r="BZ47" s="110"/>
      <c r="CA47" s="110"/>
      <c r="CB47" s="110"/>
      <c r="CC47" s="110"/>
      <c r="CD47" s="110"/>
      <c r="CE47" s="110"/>
      <c r="CF47" s="110"/>
      <c r="CG47" s="110"/>
      <c r="CH47" s="110"/>
      <c r="CI47" s="110"/>
      <c r="CJ47" s="110"/>
      <c r="CK47" s="110"/>
      <c r="CL47" s="110"/>
      <c r="CM47" s="110"/>
      <c r="CN47" s="110"/>
      <c r="CO47" s="110"/>
      <c r="CP47" s="110"/>
      <c r="CQ47" s="110"/>
      <c r="CR47" s="110"/>
      <c r="CS47" s="110"/>
      <c r="CT47" s="110"/>
      <c r="CU47" s="110"/>
      <c r="CV47" s="110"/>
      <c r="CW47" s="110"/>
      <c r="CX47" s="110"/>
    </row>
    <row r="48" spans="7:102" ht="15" customHeight="1" x14ac:dyDescent="0.25">
      <c r="G48" s="521"/>
      <c r="H48" s="202" t="s">
        <v>1681</v>
      </c>
      <c r="I48" s="973" t="s">
        <v>2031</v>
      </c>
      <c r="J48" s="940"/>
      <c r="K48" s="940"/>
      <c r="L48" s="940"/>
      <c r="M48" s="940"/>
      <c r="N48" s="940"/>
      <c r="O48" s="940"/>
      <c r="P48" s="940"/>
      <c r="Q48" s="940"/>
      <c r="R48" s="940"/>
      <c r="S48" s="940"/>
      <c r="T48" s="940"/>
      <c r="U48" s="940"/>
      <c r="V48" s="940"/>
      <c r="W48" s="940"/>
      <c r="X48" s="940"/>
      <c r="Y48" s="940"/>
      <c r="Z48" s="940"/>
      <c r="AA48" s="940"/>
      <c r="AB48" s="940"/>
      <c r="AC48" s="435"/>
      <c r="AD48" s="435"/>
      <c r="AE48" s="435"/>
      <c r="AF48" s="435"/>
      <c r="AG48" s="435"/>
      <c r="AH48" s="435"/>
      <c r="AI48" s="435"/>
      <c r="AJ48" s="435"/>
      <c r="AK48" s="437"/>
      <c r="AL48" s="110"/>
      <c r="AM48" s="110"/>
      <c r="AN48" s="110"/>
      <c r="AO48" s="110"/>
      <c r="AP48" s="110"/>
      <c r="AQ48" s="110"/>
      <c r="AR48" s="110"/>
      <c r="AS48" s="110"/>
      <c r="AT48" s="110"/>
      <c r="AU48" s="110"/>
      <c r="AV48" s="110"/>
      <c r="AW48" s="110"/>
      <c r="AX48" s="110"/>
      <c r="AY48" s="110"/>
      <c r="AZ48" s="110"/>
      <c r="BA48" s="110"/>
      <c r="BB48" s="110"/>
      <c r="BC48" s="110"/>
      <c r="BD48" s="110"/>
      <c r="BE48" s="110"/>
      <c r="BF48" s="110"/>
      <c r="BG48" s="110"/>
      <c r="BH48" s="110"/>
      <c r="BI48" s="110"/>
      <c r="BJ48" s="110"/>
      <c r="BK48" s="110"/>
      <c r="BL48" s="110"/>
      <c r="BM48" s="110"/>
      <c r="BN48" s="110"/>
      <c r="BO48" s="110"/>
      <c r="BP48" s="110"/>
      <c r="BQ48" s="110"/>
      <c r="BR48" s="110"/>
      <c r="BS48" s="110"/>
      <c r="BT48" s="110"/>
      <c r="BU48" s="110"/>
      <c r="BV48" s="110"/>
      <c r="BW48" s="110"/>
      <c r="BX48" s="110"/>
      <c r="BY48" s="110"/>
      <c r="BZ48" s="110"/>
      <c r="CA48" s="110"/>
      <c r="CB48" s="110"/>
      <c r="CC48" s="110"/>
      <c r="CD48" s="110"/>
      <c r="CE48" s="110"/>
      <c r="CF48" s="110"/>
      <c r="CG48" s="110"/>
      <c r="CH48" s="110"/>
      <c r="CI48" s="110"/>
      <c r="CJ48" s="110"/>
      <c r="CK48" s="110"/>
      <c r="CL48" s="110"/>
      <c r="CM48" s="110"/>
      <c r="CN48" s="110"/>
      <c r="CO48" s="110"/>
      <c r="CP48" s="110"/>
      <c r="CQ48" s="110"/>
      <c r="CR48" s="110"/>
      <c r="CS48" s="110"/>
      <c r="CT48" s="110"/>
      <c r="CU48" s="110"/>
      <c r="CV48" s="110"/>
      <c r="CW48" s="110"/>
      <c r="CX48" s="110"/>
    </row>
    <row r="49" spans="7:102" ht="15" customHeight="1" x14ac:dyDescent="0.25">
      <c r="G49" s="521"/>
      <c r="H49" s="205"/>
      <c r="I49" s="435"/>
      <c r="W49" s="203"/>
      <c r="X49" s="203"/>
      <c r="Y49" s="203"/>
      <c r="Z49" s="203"/>
      <c r="AA49" s="203"/>
      <c r="AB49" s="203"/>
      <c r="AC49" s="204"/>
      <c r="AD49" s="204"/>
      <c r="AE49" s="204"/>
      <c r="AF49" s="204"/>
      <c r="AG49" s="204"/>
      <c r="AH49" s="204"/>
      <c r="AI49" s="204"/>
      <c r="AJ49" s="204"/>
      <c r="AK49" s="444"/>
      <c r="AL49" s="110"/>
      <c r="AM49" s="110"/>
      <c r="AN49" s="110"/>
      <c r="AO49" s="110"/>
      <c r="AP49" s="110"/>
      <c r="AQ49" s="110"/>
      <c r="AR49" s="110"/>
      <c r="AS49" s="110"/>
      <c r="AT49" s="110"/>
      <c r="AU49" s="110"/>
      <c r="AV49" s="110"/>
      <c r="AW49" s="110"/>
      <c r="AX49" s="110"/>
      <c r="AY49" s="110"/>
      <c r="AZ49" s="110"/>
      <c r="BA49" s="110"/>
      <c r="BB49" s="110"/>
      <c r="BC49" s="110"/>
      <c r="BD49" s="110"/>
      <c r="BE49" s="110"/>
      <c r="BF49" s="110"/>
      <c r="BG49" s="110"/>
      <c r="BH49" s="110"/>
      <c r="BI49" s="110"/>
      <c r="BJ49" s="110"/>
      <c r="BK49" s="110"/>
      <c r="BL49" s="110"/>
      <c r="BM49" s="110"/>
      <c r="BN49" s="110"/>
      <c r="BO49" s="110"/>
      <c r="BP49" s="110"/>
      <c r="BQ49" s="110"/>
      <c r="BR49" s="110"/>
      <c r="BS49" s="110"/>
      <c r="BT49" s="110"/>
      <c r="BU49" s="110"/>
      <c r="BV49" s="110"/>
      <c r="BW49" s="110"/>
      <c r="BX49" s="110"/>
      <c r="BY49" s="110"/>
      <c r="BZ49" s="110"/>
      <c r="CA49" s="110"/>
      <c r="CB49" s="110"/>
      <c r="CC49" s="110"/>
      <c r="CD49" s="110"/>
      <c r="CE49" s="110"/>
      <c r="CF49" s="110"/>
      <c r="CG49" s="110"/>
      <c r="CH49" s="110"/>
      <c r="CI49" s="110"/>
      <c r="CJ49" s="110"/>
      <c r="CK49" s="110"/>
      <c r="CL49" s="110"/>
      <c r="CM49" s="110"/>
      <c r="CN49" s="110"/>
      <c r="CO49" s="110"/>
      <c r="CP49" s="110"/>
      <c r="CQ49" s="110"/>
      <c r="CR49" s="110"/>
      <c r="CS49" s="110"/>
      <c r="CT49" s="110"/>
      <c r="CU49" s="110"/>
      <c r="CV49" s="110"/>
      <c r="CW49" s="110"/>
      <c r="CX49" s="110"/>
    </row>
    <row r="50" spans="7:102" ht="15" customHeight="1" x14ac:dyDescent="0.25">
      <c r="G50" s="521" t="s">
        <v>1788</v>
      </c>
      <c r="H50" s="205" t="s">
        <v>1789</v>
      </c>
      <c r="I50" s="435"/>
      <c r="W50" s="203"/>
      <c r="X50" s="203"/>
      <c r="Y50" s="203"/>
      <c r="Z50" s="203"/>
      <c r="AA50" s="203"/>
      <c r="AB50" s="203"/>
      <c r="AC50" s="204"/>
      <c r="AD50" s="204"/>
      <c r="AE50" s="204"/>
      <c r="AF50" s="204"/>
      <c r="AG50" s="204"/>
      <c r="AH50" s="204"/>
      <c r="AI50" s="204"/>
      <c r="AJ50" s="204"/>
      <c r="AK50" s="444"/>
      <c r="AL50" s="110"/>
      <c r="AM50" s="110"/>
      <c r="AN50" s="110"/>
      <c r="AO50" s="110"/>
      <c r="AP50" s="110"/>
      <c r="AQ50" s="110"/>
      <c r="AR50" s="110"/>
      <c r="AS50" s="110"/>
      <c r="AT50" s="110"/>
      <c r="AU50" s="110"/>
      <c r="AV50" s="110"/>
      <c r="AW50" s="110"/>
      <c r="AX50" s="110"/>
      <c r="AY50" s="110"/>
      <c r="AZ50" s="110"/>
      <c r="BA50" s="110"/>
      <c r="BB50" s="110"/>
      <c r="BC50" s="110"/>
      <c r="BD50" s="110"/>
      <c r="BE50" s="110"/>
      <c r="BF50" s="110"/>
      <c r="BG50" s="110"/>
      <c r="BH50" s="110"/>
      <c r="BI50" s="110"/>
      <c r="BJ50" s="110"/>
      <c r="BK50" s="110"/>
      <c r="BL50" s="110"/>
      <c r="BM50" s="110"/>
      <c r="BN50" s="110"/>
      <c r="BO50" s="110"/>
      <c r="BP50" s="110"/>
      <c r="BQ50" s="110"/>
      <c r="BR50" s="110"/>
      <c r="BS50" s="110"/>
      <c r="BT50" s="110"/>
      <c r="BU50" s="110"/>
      <c r="BV50" s="110"/>
      <c r="BW50" s="110"/>
      <c r="BX50" s="110"/>
      <c r="BY50" s="110"/>
      <c r="BZ50" s="110"/>
      <c r="CA50" s="110"/>
      <c r="CB50" s="110"/>
      <c r="CC50" s="110"/>
      <c r="CD50" s="110"/>
      <c r="CE50" s="110"/>
      <c r="CF50" s="110"/>
      <c r="CG50" s="110"/>
      <c r="CH50" s="110"/>
      <c r="CI50" s="110"/>
      <c r="CJ50" s="110"/>
      <c r="CK50" s="110"/>
      <c r="CL50" s="110"/>
      <c r="CM50" s="110"/>
      <c r="CN50" s="110"/>
      <c r="CO50" s="110"/>
      <c r="CP50" s="110"/>
      <c r="CQ50" s="110"/>
      <c r="CR50" s="110"/>
      <c r="CS50" s="110"/>
      <c r="CT50" s="110"/>
      <c r="CU50" s="110"/>
      <c r="CV50" s="110"/>
      <c r="CW50" s="110"/>
      <c r="CX50" s="110"/>
    </row>
    <row r="51" spans="7:102" ht="15" customHeight="1" x14ac:dyDescent="0.25">
      <c r="G51" s="521"/>
      <c r="H51" s="205">
        <v>1</v>
      </c>
      <c r="I51" s="435"/>
      <c r="W51" s="203"/>
      <c r="X51" s="203"/>
      <c r="Y51" s="203"/>
      <c r="Z51" s="203"/>
      <c r="AA51" s="203"/>
      <c r="AB51" s="203"/>
      <c r="AC51" s="204"/>
      <c r="AD51" s="204"/>
      <c r="AE51" s="204"/>
      <c r="AF51" s="204"/>
      <c r="AG51" s="204"/>
      <c r="AH51" s="204"/>
      <c r="AI51" s="204"/>
      <c r="AJ51" s="204"/>
      <c r="AK51" s="444"/>
      <c r="AL51" s="110"/>
      <c r="AM51" s="110"/>
      <c r="AN51" s="110"/>
      <c r="AO51" s="110"/>
      <c r="AP51" s="110"/>
      <c r="AQ51" s="110"/>
      <c r="AR51" s="110"/>
      <c r="AS51" s="110"/>
      <c r="AT51" s="110"/>
      <c r="AU51" s="110"/>
      <c r="AV51" s="110"/>
      <c r="AW51" s="110"/>
      <c r="AX51" s="110"/>
      <c r="AY51" s="110"/>
      <c r="AZ51" s="110"/>
      <c r="BA51" s="110"/>
      <c r="BB51" s="110"/>
      <c r="BC51" s="110"/>
      <c r="BD51" s="110"/>
      <c r="BE51" s="110"/>
      <c r="BF51" s="110"/>
      <c r="BG51" s="110"/>
      <c r="BH51" s="110"/>
      <c r="BI51" s="110"/>
      <c r="BJ51" s="110"/>
      <c r="BK51" s="110"/>
      <c r="BL51" s="110"/>
      <c r="BM51" s="110"/>
      <c r="BN51" s="110"/>
      <c r="BO51" s="110"/>
      <c r="BP51" s="110"/>
      <c r="BQ51" s="110"/>
      <c r="BR51" s="110"/>
      <c r="BS51" s="110"/>
      <c r="BT51" s="110"/>
      <c r="BU51" s="110"/>
      <c r="BV51" s="110"/>
      <c r="BW51" s="110"/>
      <c r="BX51" s="110"/>
      <c r="BY51" s="110"/>
      <c r="BZ51" s="110"/>
      <c r="CA51" s="110"/>
      <c r="CB51" s="110"/>
      <c r="CC51" s="110"/>
      <c r="CD51" s="110"/>
      <c r="CE51" s="110"/>
      <c r="CF51" s="110"/>
      <c r="CG51" s="110"/>
      <c r="CH51" s="110"/>
      <c r="CI51" s="110"/>
      <c r="CJ51" s="110"/>
      <c r="CK51" s="110"/>
      <c r="CL51" s="110"/>
      <c r="CM51" s="110"/>
      <c r="CN51" s="110"/>
      <c r="CO51" s="110"/>
      <c r="CP51" s="110"/>
      <c r="CQ51" s="110"/>
      <c r="CR51" s="110"/>
      <c r="CS51" s="110"/>
      <c r="CT51" s="110"/>
      <c r="CU51" s="110"/>
      <c r="CV51" s="110"/>
      <c r="CW51" s="110"/>
      <c r="CX51" s="110"/>
    </row>
    <row r="52" spans="7:102" ht="15" customHeight="1" x14ac:dyDescent="0.25">
      <c r="G52" s="521"/>
      <c r="H52" s="205">
        <v>2</v>
      </c>
      <c r="I52" s="435"/>
      <c r="W52" s="203"/>
      <c r="X52" s="203"/>
      <c r="Y52" s="203"/>
      <c r="Z52" s="203"/>
      <c r="AA52" s="203"/>
      <c r="AB52" s="203"/>
      <c r="AC52" s="204"/>
      <c r="AD52" s="204"/>
      <c r="AE52" s="204"/>
      <c r="AF52" s="204"/>
      <c r="AG52" s="204"/>
      <c r="AH52" s="204"/>
      <c r="AI52" s="204"/>
      <c r="AJ52" s="204"/>
      <c r="AK52" s="444"/>
      <c r="AL52" s="110"/>
      <c r="AM52" s="110"/>
      <c r="AN52" s="110"/>
      <c r="AO52" s="110"/>
      <c r="AP52" s="110"/>
      <c r="AQ52" s="110"/>
      <c r="AR52" s="110"/>
      <c r="AS52" s="110"/>
      <c r="AT52" s="110"/>
      <c r="AU52" s="110"/>
      <c r="AV52" s="110"/>
      <c r="AW52" s="110"/>
      <c r="AX52" s="110"/>
      <c r="AY52" s="110"/>
      <c r="AZ52" s="110"/>
      <c r="BA52" s="110"/>
      <c r="BB52" s="110"/>
      <c r="BC52" s="110"/>
      <c r="BD52" s="110"/>
      <c r="BE52" s="110"/>
      <c r="BF52" s="110"/>
      <c r="BG52" s="110"/>
      <c r="BH52" s="110"/>
      <c r="BI52" s="110"/>
      <c r="BJ52" s="110"/>
      <c r="BK52" s="110"/>
      <c r="BL52" s="110"/>
      <c r="BM52" s="110"/>
      <c r="BN52" s="110"/>
      <c r="BO52" s="110"/>
      <c r="BP52" s="110"/>
      <c r="BQ52" s="110"/>
      <c r="BR52" s="110"/>
      <c r="BS52" s="110"/>
      <c r="BT52" s="110"/>
      <c r="BU52" s="110"/>
      <c r="BV52" s="110"/>
      <c r="BW52" s="110"/>
      <c r="BX52" s="110"/>
      <c r="BY52" s="110"/>
      <c r="BZ52" s="110"/>
      <c r="CA52" s="110"/>
      <c r="CB52" s="110"/>
      <c r="CC52" s="110"/>
      <c r="CD52" s="110"/>
      <c r="CE52" s="110"/>
      <c r="CF52" s="110"/>
      <c r="CG52" s="110"/>
      <c r="CH52" s="110"/>
      <c r="CI52" s="110"/>
      <c r="CJ52" s="110"/>
      <c r="CK52" s="110"/>
      <c r="CL52" s="110"/>
      <c r="CM52" s="110"/>
      <c r="CN52" s="110"/>
      <c r="CO52" s="110"/>
      <c r="CP52" s="110"/>
      <c r="CQ52" s="110"/>
      <c r="CR52" s="110"/>
      <c r="CS52" s="110"/>
      <c r="CT52" s="110"/>
      <c r="CU52" s="110"/>
      <c r="CV52" s="110"/>
      <c r="CW52" s="110"/>
      <c r="CX52" s="110"/>
    </row>
    <row r="53" spans="7:102" ht="15" customHeight="1" x14ac:dyDescent="0.25">
      <c r="G53" s="521"/>
      <c r="H53" s="205">
        <v>3</v>
      </c>
      <c r="I53" s="435"/>
      <c r="W53" s="203"/>
      <c r="X53" s="203"/>
      <c r="Y53" s="203"/>
      <c r="Z53" s="203"/>
      <c r="AA53" s="203"/>
      <c r="AB53" s="203"/>
      <c r="AC53" s="204"/>
      <c r="AD53" s="204"/>
      <c r="AE53" s="204"/>
      <c r="AF53" s="204"/>
      <c r="AG53" s="204"/>
      <c r="AH53" s="204"/>
      <c r="AI53" s="204"/>
      <c r="AJ53" s="204"/>
      <c r="AK53" s="444"/>
      <c r="AL53" s="110"/>
      <c r="AM53" s="110"/>
      <c r="AN53" s="110"/>
      <c r="AO53" s="110"/>
      <c r="AP53" s="110"/>
      <c r="AQ53" s="110"/>
      <c r="AR53" s="110"/>
      <c r="AS53" s="110"/>
      <c r="AT53" s="110"/>
      <c r="AU53" s="110"/>
      <c r="AV53" s="110"/>
      <c r="AW53" s="110"/>
      <c r="AX53" s="110"/>
      <c r="AY53" s="110"/>
      <c r="AZ53" s="110"/>
      <c r="BA53" s="110"/>
      <c r="BB53" s="110"/>
      <c r="BC53" s="110"/>
      <c r="BD53" s="110"/>
      <c r="BE53" s="110"/>
      <c r="BF53" s="110"/>
      <c r="BG53" s="110"/>
      <c r="BH53" s="110"/>
      <c r="BI53" s="110"/>
      <c r="BJ53" s="110"/>
      <c r="BK53" s="110"/>
      <c r="BL53" s="110"/>
      <c r="BM53" s="110"/>
      <c r="BN53" s="110"/>
      <c r="BO53" s="110"/>
      <c r="BP53" s="110"/>
      <c r="BQ53" s="110"/>
      <c r="BR53" s="110"/>
      <c r="BS53" s="110"/>
      <c r="BT53" s="110"/>
      <c r="BU53" s="110"/>
      <c r="BV53" s="110"/>
      <c r="BW53" s="110"/>
      <c r="BX53" s="110"/>
      <c r="BY53" s="110"/>
      <c r="BZ53" s="110"/>
      <c r="CA53" s="110"/>
      <c r="CB53" s="110"/>
      <c r="CC53" s="110"/>
      <c r="CD53" s="110"/>
      <c r="CE53" s="110"/>
      <c r="CF53" s="110"/>
      <c r="CG53" s="110"/>
      <c r="CH53" s="110"/>
      <c r="CI53" s="110"/>
      <c r="CJ53" s="110"/>
      <c r="CK53" s="110"/>
      <c r="CL53" s="110"/>
      <c r="CM53" s="110"/>
      <c r="CN53" s="110"/>
      <c r="CO53" s="110"/>
      <c r="CP53" s="110"/>
      <c r="CQ53" s="110"/>
      <c r="CR53" s="110"/>
      <c r="CS53" s="110"/>
      <c r="CT53" s="110"/>
      <c r="CU53" s="110"/>
      <c r="CV53" s="110"/>
      <c r="CW53" s="110"/>
      <c r="CX53" s="110"/>
    </row>
    <row r="54" spans="7:102" ht="15" customHeight="1" x14ac:dyDescent="0.25">
      <c r="G54" s="521"/>
      <c r="H54" s="205"/>
      <c r="I54" s="435"/>
      <c r="W54" s="203"/>
      <c r="X54" s="203"/>
      <c r="Y54" s="203"/>
      <c r="Z54" s="203"/>
      <c r="AA54" s="203"/>
      <c r="AB54" s="203"/>
      <c r="AC54" s="204"/>
      <c r="AD54" s="204"/>
      <c r="AE54" s="204"/>
      <c r="AF54" s="204"/>
      <c r="AG54" s="204"/>
      <c r="AH54" s="204"/>
      <c r="AI54" s="204"/>
      <c r="AJ54" s="204"/>
      <c r="AK54" s="444"/>
      <c r="AL54" s="110"/>
      <c r="AM54" s="110"/>
      <c r="AN54" s="110"/>
      <c r="AO54" s="110"/>
      <c r="AP54" s="110"/>
      <c r="AQ54" s="110"/>
      <c r="AR54" s="110"/>
      <c r="AS54" s="110"/>
      <c r="AT54" s="110"/>
      <c r="AU54" s="110"/>
      <c r="AV54" s="110"/>
      <c r="AW54" s="110"/>
      <c r="AX54" s="110"/>
      <c r="AY54" s="110"/>
      <c r="AZ54" s="110"/>
      <c r="BA54" s="110"/>
      <c r="BB54" s="110"/>
      <c r="BC54" s="110"/>
      <c r="BD54" s="110"/>
      <c r="BE54" s="110"/>
      <c r="BF54" s="110"/>
      <c r="BG54" s="110"/>
      <c r="BH54" s="110"/>
      <c r="BI54" s="110"/>
      <c r="BJ54" s="110"/>
      <c r="BK54" s="110"/>
      <c r="BL54" s="110"/>
      <c r="BM54" s="110"/>
      <c r="BN54" s="110"/>
      <c r="BO54" s="110"/>
      <c r="BP54" s="110"/>
      <c r="BQ54" s="110"/>
      <c r="BR54" s="110"/>
      <c r="BS54" s="110"/>
      <c r="BT54" s="110"/>
      <c r="BU54" s="110"/>
      <c r="BV54" s="110"/>
      <c r="BW54" s="110"/>
      <c r="BX54" s="110"/>
      <c r="BY54" s="110"/>
      <c r="BZ54" s="110"/>
      <c r="CA54" s="110"/>
      <c r="CB54" s="110"/>
      <c r="CC54" s="110"/>
      <c r="CD54" s="110"/>
      <c r="CE54" s="110"/>
      <c r="CF54" s="110"/>
      <c r="CG54" s="110"/>
      <c r="CH54" s="110"/>
      <c r="CI54" s="110"/>
      <c r="CJ54" s="110"/>
      <c r="CK54" s="110"/>
      <c r="CL54" s="110"/>
      <c r="CM54" s="110"/>
      <c r="CN54" s="110"/>
      <c r="CO54" s="110"/>
      <c r="CP54" s="110"/>
      <c r="CQ54" s="110"/>
      <c r="CR54" s="110"/>
      <c r="CS54" s="110"/>
      <c r="CT54" s="110"/>
      <c r="CU54" s="110"/>
      <c r="CV54" s="110"/>
      <c r="CW54" s="110"/>
      <c r="CX54" s="110"/>
    </row>
    <row r="55" spans="7:102" ht="15" customHeight="1" x14ac:dyDescent="0.25">
      <c r="G55" s="521">
        <v>4</v>
      </c>
      <c r="H55" s="205" t="s">
        <v>1790</v>
      </c>
      <c r="I55" s="435"/>
      <c r="W55" s="203"/>
      <c r="X55" s="203"/>
      <c r="Y55" s="203"/>
      <c r="Z55" s="203"/>
      <c r="AA55" s="203"/>
      <c r="AB55" s="203"/>
      <c r="AC55" s="204"/>
      <c r="AD55" s="204"/>
      <c r="AE55" s="204"/>
      <c r="AF55" s="204"/>
      <c r="AG55" s="204"/>
      <c r="AH55" s="204"/>
      <c r="AI55" s="204"/>
      <c r="AJ55" s="204"/>
      <c r="AK55" s="444"/>
      <c r="AL55" s="110"/>
      <c r="AM55" s="110"/>
      <c r="AN55" s="110"/>
      <c r="AO55" s="110"/>
      <c r="AP55" s="110"/>
      <c r="AQ55" s="110"/>
      <c r="AR55" s="110"/>
      <c r="AS55" s="110"/>
      <c r="AT55" s="110"/>
      <c r="AU55" s="110"/>
      <c r="AV55" s="110"/>
      <c r="AW55" s="110"/>
      <c r="AX55" s="110"/>
      <c r="AY55" s="110"/>
      <c r="AZ55" s="110"/>
      <c r="BA55" s="110"/>
      <c r="BB55" s="110"/>
      <c r="BC55" s="110"/>
      <c r="BD55" s="110"/>
      <c r="BE55" s="110"/>
      <c r="BF55" s="110"/>
      <c r="BG55" s="110"/>
      <c r="BH55" s="110"/>
      <c r="BI55" s="110"/>
      <c r="BJ55" s="110"/>
      <c r="BK55" s="110"/>
      <c r="BL55" s="110"/>
      <c r="BM55" s="110"/>
      <c r="BN55" s="110"/>
      <c r="BO55" s="110"/>
      <c r="BP55" s="110"/>
      <c r="BQ55" s="110"/>
      <c r="BR55" s="110"/>
      <c r="BS55" s="110"/>
      <c r="BT55" s="110"/>
      <c r="BU55" s="110"/>
      <c r="BV55" s="110"/>
      <c r="BW55" s="110"/>
      <c r="BX55" s="110"/>
      <c r="BY55" s="110"/>
      <c r="BZ55" s="110"/>
      <c r="CA55" s="110"/>
      <c r="CB55" s="110"/>
      <c r="CC55" s="110"/>
      <c r="CD55" s="110"/>
      <c r="CE55" s="110"/>
      <c r="CF55" s="110"/>
      <c r="CG55" s="110"/>
      <c r="CH55" s="110"/>
      <c r="CI55" s="110"/>
      <c r="CJ55" s="110"/>
      <c r="CK55" s="110"/>
      <c r="CL55" s="110"/>
      <c r="CM55" s="110"/>
      <c r="CN55" s="110"/>
      <c r="CO55" s="110"/>
      <c r="CP55" s="110"/>
      <c r="CQ55" s="110"/>
      <c r="CR55" s="110"/>
      <c r="CS55" s="110"/>
      <c r="CT55" s="110"/>
      <c r="CU55" s="110"/>
      <c r="CV55" s="110"/>
      <c r="CW55" s="110"/>
      <c r="CX55" s="110"/>
    </row>
    <row r="56" spans="7:102" ht="15" customHeight="1" x14ac:dyDescent="0.25">
      <c r="G56" s="521"/>
      <c r="H56" s="205">
        <v>1</v>
      </c>
      <c r="I56" s="435"/>
      <c r="W56" s="203"/>
      <c r="X56" s="203"/>
      <c r="Y56" s="203"/>
      <c r="Z56" s="203"/>
      <c r="AA56" s="203"/>
      <c r="AB56" s="203"/>
      <c r="AC56" s="204"/>
      <c r="AD56" s="204"/>
      <c r="AE56" s="204"/>
      <c r="AF56" s="204"/>
      <c r="AG56" s="204"/>
      <c r="AH56" s="204"/>
      <c r="AI56" s="204"/>
      <c r="AJ56" s="204"/>
      <c r="AK56" s="444"/>
      <c r="AL56" s="110"/>
      <c r="AM56" s="110"/>
      <c r="AN56" s="110"/>
      <c r="AO56" s="110"/>
      <c r="AP56" s="110"/>
      <c r="AQ56" s="110"/>
      <c r="AR56" s="110"/>
      <c r="AS56" s="110"/>
      <c r="AT56" s="110"/>
      <c r="AU56" s="110"/>
      <c r="AV56" s="110"/>
      <c r="AW56" s="110"/>
      <c r="AX56" s="110"/>
      <c r="AY56" s="110"/>
      <c r="AZ56" s="110"/>
      <c r="BA56" s="110"/>
      <c r="BB56" s="110"/>
      <c r="BC56" s="110"/>
      <c r="BD56" s="110"/>
      <c r="BE56" s="110"/>
      <c r="BF56" s="110"/>
      <c r="BG56" s="110"/>
      <c r="BH56" s="110"/>
      <c r="BI56" s="110"/>
      <c r="BJ56" s="110"/>
      <c r="BK56" s="110"/>
      <c r="BL56" s="110"/>
      <c r="BM56" s="110"/>
      <c r="BN56" s="110"/>
      <c r="BO56" s="110"/>
      <c r="BP56" s="110"/>
      <c r="BQ56" s="110"/>
      <c r="BR56" s="110"/>
      <c r="BS56" s="110"/>
      <c r="BT56" s="110"/>
      <c r="BU56" s="110"/>
      <c r="BV56" s="110"/>
      <c r="BW56" s="110"/>
      <c r="BX56" s="110"/>
      <c r="BY56" s="110"/>
      <c r="BZ56" s="110"/>
      <c r="CA56" s="110"/>
      <c r="CB56" s="110"/>
      <c r="CC56" s="110"/>
      <c r="CD56" s="110"/>
      <c r="CE56" s="110"/>
      <c r="CF56" s="110"/>
      <c r="CG56" s="110"/>
      <c r="CH56" s="110"/>
      <c r="CI56" s="110"/>
      <c r="CJ56" s="110"/>
      <c r="CK56" s="110"/>
      <c r="CL56" s="110"/>
      <c r="CM56" s="110"/>
      <c r="CN56" s="110"/>
      <c r="CO56" s="110"/>
      <c r="CP56" s="110"/>
      <c r="CQ56" s="110"/>
      <c r="CR56" s="110"/>
      <c r="CS56" s="110"/>
      <c r="CT56" s="110"/>
      <c r="CU56" s="110"/>
      <c r="CV56" s="110"/>
      <c r="CW56" s="110"/>
      <c r="CX56" s="110"/>
    </row>
    <row r="57" spans="7:102" ht="15" customHeight="1" x14ac:dyDescent="0.25">
      <c r="G57" s="521"/>
      <c r="H57" s="205">
        <v>2</v>
      </c>
      <c r="I57" s="435"/>
      <c r="W57" s="203"/>
      <c r="X57" s="203"/>
      <c r="Y57" s="203"/>
      <c r="Z57" s="203"/>
      <c r="AA57" s="203"/>
      <c r="AB57" s="203"/>
      <c r="AC57" s="204"/>
      <c r="AD57" s="204"/>
      <c r="AE57" s="204"/>
      <c r="AF57" s="204"/>
      <c r="AG57" s="204"/>
      <c r="AH57" s="204"/>
      <c r="AI57" s="204"/>
      <c r="AJ57" s="204"/>
      <c r="AK57" s="444"/>
      <c r="AL57" s="110"/>
      <c r="AM57" s="110"/>
      <c r="AN57" s="110"/>
      <c r="AO57" s="110"/>
      <c r="AP57" s="110"/>
      <c r="AQ57" s="110"/>
      <c r="AR57" s="110"/>
      <c r="AS57" s="110"/>
      <c r="AT57" s="110"/>
      <c r="AU57" s="110"/>
      <c r="AV57" s="110"/>
      <c r="AW57" s="110"/>
      <c r="AX57" s="110"/>
      <c r="AY57" s="110"/>
      <c r="AZ57" s="110"/>
      <c r="BA57" s="110"/>
      <c r="BB57" s="110"/>
      <c r="BC57" s="110"/>
      <c r="BD57" s="110"/>
      <c r="BE57" s="110"/>
      <c r="BF57" s="110"/>
      <c r="BG57" s="110"/>
      <c r="BH57" s="110"/>
      <c r="BI57" s="110"/>
      <c r="BJ57" s="110"/>
      <c r="BK57" s="110"/>
      <c r="BL57" s="110"/>
      <c r="BM57" s="110"/>
      <c r="BN57" s="110"/>
      <c r="BO57" s="110"/>
      <c r="BP57" s="110"/>
      <c r="BQ57" s="110"/>
      <c r="BR57" s="110"/>
      <c r="BS57" s="110"/>
      <c r="BT57" s="110"/>
      <c r="BU57" s="110"/>
      <c r="BV57" s="110"/>
      <c r="BW57" s="110"/>
      <c r="BX57" s="110"/>
      <c r="BY57" s="110"/>
      <c r="BZ57" s="110"/>
      <c r="CA57" s="110"/>
      <c r="CB57" s="110"/>
      <c r="CC57" s="110"/>
      <c r="CD57" s="110"/>
      <c r="CE57" s="110"/>
      <c r="CF57" s="110"/>
      <c r="CG57" s="110"/>
      <c r="CH57" s="110"/>
      <c r="CI57" s="110"/>
      <c r="CJ57" s="110"/>
      <c r="CK57" s="110"/>
      <c r="CL57" s="110"/>
      <c r="CM57" s="110"/>
      <c r="CN57" s="110"/>
      <c r="CO57" s="110"/>
      <c r="CP57" s="110"/>
      <c r="CQ57" s="110"/>
      <c r="CR57" s="110"/>
      <c r="CS57" s="110"/>
      <c r="CT57" s="110"/>
      <c r="CU57" s="110"/>
      <c r="CV57" s="110"/>
      <c r="CW57" s="110"/>
      <c r="CX57" s="110"/>
    </row>
    <row r="58" spans="7:102" ht="15" customHeight="1" x14ac:dyDescent="0.25">
      <c r="G58" s="521"/>
      <c r="H58" s="205">
        <v>3</v>
      </c>
      <c r="I58" s="435"/>
      <c r="W58" s="203"/>
      <c r="X58" s="203"/>
      <c r="Y58" s="203"/>
      <c r="Z58" s="203"/>
      <c r="AA58" s="203"/>
      <c r="AB58" s="203"/>
      <c r="AC58" s="204"/>
      <c r="AD58" s="204"/>
      <c r="AE58" s="204"/>
      <c r="AF58" s="204"/>
      <c r="AG58" s="204"/>
      <c r="AH58" s="204"/>
      <c r="AI58" s="204"/>
      <c r="AJ58" s="204"/>
      <c r="AK58" s="444"/>
      <c r="AL58" s="110"/>
      <c r="AM58" s="110"/>
      <c r="AN58" s="110"/>
      <c r="AO58" s="110"/>
      <c r="AP58" s="110"/>
      <c r="AQ58" s="110"/>
      <c r="AR58" s="110"/>
      <c r="AS58" s="110"/>
      <c r="AT58" s="110"/>
      <c r="AU58" s="110"/>
      <c r="AV58" s="110"/>
      <c r="AW58" s="110"/>
      <c r="AX58" s="110"/>
      <c r="AY58" s="110"/>
      <c r="AZ58" s="110"/>
      <c r="BA58" s="110"/>
      <c r="BB58" s="110"/>
      <c r="BC58" s="110"/>
      <c r="BD58" s="110"/>
      <c r="BE58" s="110"/>
      <c r="BF58" s="110"/>
      <c r="BG58" s="110"/>
      <c r="BH58" s="110"/>
      <c r="BI58" s="110"/>
      <c r="BJ58" s="110"/>
      <c r="BK58" s="110"/>
      <c r="BL58" s="110"/>
      <c r="BM58" s="110"/>
      <c r="BN58" s="110"/>
      <c r="BO58" s="110"/>
      <c r="BP58" s="110"/>
      <c r="BQ58" s="110"/>
      <c r="BR58" s="110"/>
      <c r="BS58" s="110"/>
      <c r="BT58" s="110"/>
      <c r="BU58" s="110"/>
      <c r="BV58" s="110"/>
      <c r="BW58" s="110"/>
      <c r="BX58" s="110"/>
      <c r="BY58" s="110"/>
      <c r="BZ58" s="110"/>
      <c r="CA58" s="110"/>
      <c r="CB58" s="110"/>
      <c r="CC58" s="110"/>
      <c r="CD58" s="110"/>
      <c r="CE58" s="110"/>
      <c r="CF58" s="110"/>
      <c r="CG58" s="110"/>
      <c r="CH58" s="110"/>
      <c r="CI58" s="110"/>
      <c r="CJ58" s="110"/>
      <c r="CK58" s="110"/>
      <c r="CL58" s="110"/>
      <c r="CM58" s="110"/>
      <c r="CN58" s="110"/>
      <c r="CO58" s="110"/>
      <c r="CP58" s="110"/>
      <c r="CQ58" s="110"/>
      <c r="CR58" s="110"/>
      <c r="CS58" s="110"/>
      <c r="CT58" s="110"/>
      <c r="CU58" s="110"/>
      <c r="CV58" s="110"/>
      <c r="CW58" s="110"/>
      <c r="CX58" s="110"/>
    </row>
    <row r="59" spans="7:102" ht="14.25" customHeight="1" x14ac:dyDescent="0.25">
      <c r="G59" s="521"/>
      <c r="H59" s="205"/>
      <c r="I59" s="435"/>
      <c r="W59" s="203"/>
      <c r="X59" s="203"/>
      <c r="Y59" s="203"/>
      <c r="Z59" s="203"/>
      <c r="AA59" s="203"/>
      <c r="AB59" s="203"/>
      <c r="AC59" s="204"/>
      <c r="AD59" s="204"/>
      <c r="AE59" s="204"/>
      <c r="AF59" s="204"/>
      <c r="AG59" s="204"/>
      <c r="AH59" s="204"/>
      <c r="AI59" s="204"/>
      <c r="AJ59" s="204"/>
      <c r="AK59" s="444"/>
      <c r="AL59" s="110"/>
      <c r="AM59" s="110"/>
      <c r="AN59" s="110"/>
      <c r="AO59" s="110"/>
      <c r="AP59" s="110"/>
      <c r="AQ59" s="110"/>
      <c r="AR59" s="110"/>
      <c r="AS59" s="110"/>
      <c r="AT59" s="110"/>
      <c r="AU59" s="110"/>
      <c r="AV59" s="110"/>
      <c r="AW59" s="110"/>
      <c r="AX59" s="110"/>
      <c r="AY59" s="110"/>
      <c r="AZ59" s="110"/>
      <c r="BA59" s="110"/>
      <c r="BB59" s="110"/>
      <c r="BC59" s="110"/>
      <c r="BD59" s="110"/>
      <c r="BE59" s="110"/>
      <c r="BF59" s="110"/>
      <c r="BG59" s="110"/>
      <c r="BH59" s="110"/>
      <c r="BI59" s="110"/>
      <c r="BJ59" s="110"/>
      <c r="BK59" s="110"/>
      <c r="BL59" s="110"/>
      <c r="BM59" s="110"/>
      <c r="BN59" s="110"/>
      <c r="BO59" s="110"/>
      <c r="BP59" s="110"/>
      <c r="BQ59" s="110"/>
      <c r="BR59" s="110"/>
      <c r="BS59" s="110"/>
      <c r="BT59" s="110"/>
      <c r="BU59" s="110"/>
      <c r="BV59" s="110"/>
      <c r="BW59" s="110"/>
      <c r="BX59" s="110"/>
      <c r="BY59" s="110"/>
      <c r="BZ59" s="110"/>
      <c r="CA59" s="110"/>
      <c r="CB59" s="110"/>
      <c r="CC59" s="110"/>
      <c r="CD59" s="110"/>
      <c r="CE59" s="110"/>
      <c r="CF59" s="110"/>
      <c r="CG59" s="110"/>
      <c r="CH59" s="110"/>
      <c r="CI59" s="110"/>
      <c r="CJ59" s="110"/>
      <c r="CK59" s="110"/>
      <c r="CL59" s="110"/>
      <c r="CM59" s="110"/>
      <c r="CN59" s="110"/>
      <c r="CO59" s="110"/>
      <c r="CP59" s="110"/>
      <c r="CQ59" s="110"/>
      <c r="CR59" s="110"/>
      <c r="CS59" s="110"/>
      <c r="CT59" s="110"/>
      <c r="CU59" s="110"/>
      <c r="CV59" s="110"/>
      <c r="CW59" s="110"/>
      <c r="CX59" s="110"/>
    </row>
    <row r="60" spans="7:102" ht="14.25" customHeight="1" x14ac:dyDescent="0.25">
      <c r="G60" s="523"/>
      <c r="H60" s="206"/>
      <c r="I60" s="207"/>
      <c r="J60" s="207"/>
      <c r="K60" s="207"/>
      <c r="L60" s="207"/>
      <c r="M60" s="207"/>
      <c r="N60" s="207"/>
      <c r="O60" s="207"/>
      <c r="P60" s="207"/>
      <c r="Q60" s="207"/>
      <c r="R60" s="207"/>
      <c r="S60" s="207"/>
      <c r="T60" s="207"/>
      <c r="U60" s="207"/>
      <c r="V60" s="207"/>
      <c r="W60" s="207"/>
      <c r="X60" s="207"/>
      <c r="Y60" s="207"/>
      <c r="Z60" s="207"/>
      <c r="AA60" s="207"/>
      <c r="AB60" s="207"/>
      <c r="AC60" s="188"/>
      <c r="AD60" s="440"/>
      <c r="AE60" s="440"/>
      <c r="AF60" s="440"/>
      <c r="AG60" s="440"/>
      <c r="AH60" s="440"/>
      <c r="AI60" s="440"/>
      <c r="AJ60" s="440"/>
      <c r="AK60" s="439"/>
      <c r="AL60" s="110"/>
      <c r="AM60" s="110"/>
      <c r="AN60" s="110"/>
      <c r="AO60" s="110"/>
      <c r="AP60" s="110"/>
      <c r="AQ60" s="110"/>
      <c r="AR60" s="110"/>
      <c r="AS60" s="110"/>
      <c r="AT60" s="110"/>
      <c r="AU60" s="110"/>
      <c r="AV60" s="110"/>
      <c r="AW60" s="110"/>
      <c r="AX60" s="110"/>
      <c r="AY60" s="110"/>
      <c r="AZ60" s="110"/>
      <c r="BA60" s="110"/>
      <c r="BB60" s="110"/>
      <c r="BC60" s="110"/>
      <c r="BD60" s="110"/>
      <c r="BE60" s="110"/>
      <c r="BF60" s="110"/>
      <c r="BG60" s="110"/>
      <c r="BH60" s="110"/>
      <c r="BI60" s="110"/>
      <c r="BJ60" s="110"/>
      <c r="BK60" s="110"/>
      <c r="BL60" s="110"/>
      <c r="BM60" s="110"/>
      <c r="BN60" s="110"/>
      <c r="BO60" s="110"/>
      <c r="BP60" s="110"/>
      <c r="BQ60" s="110"/>
      <c r="BR60" s="110"/>
      <c r="BS60" s="110"/>
      <c r="BT60" s="110"/>
      <c r="BU60" s="110"/>
      <c r="BV60" s="110"/>
      <c r="BW60" s="110"/>
      <c r="BX60" s="110"/>
      <c r="BY60" s="110"/>
      <c r="BZ60" s="110"/>
      <c r="CA60" s="110"/>
      <c r="CB60" s="110"/>
      <c r="CC60" s="110"/>
      <c r="CD60" s="110"/>
      <c r="CE60" s="110"/>
      <c r="CF60" s="110"/>
      <c r="CG60" s="110"/>
      <c r="CH60" s="110"/>
      <c r="CI60" s="110"/>
      <c r="CJ60" s="110"/>
      <c r="CK60" s="110"/>
      <c r="CL60" s="110"/>
      <c r="CM60" s="110"/>
      <c r="CN60" s="110"/>
      <c r="CO60" s="110"/>
      <c r="CP60" s="110"/>
      <c r="CQ60" s="110"/>
      <c r="CR60" s="110"/>
      <c r="CS60" s="110"/>
      <c r="CT60" s="110"/>
      <c r="CU60" s="110"/>
      <c r="CV60" s="110"/>
      <c r="CW60" s="110"/>
      <c r="CX60" s="110"/>
    </row>
    <row r="61" spans="7:102" ht="14.25" customHeight="1" x14ac:dyDescent="0.25">
      <c r="AL61" s="110"/>
      <c r="AM61" s="110"/>
      <c r="AN61" s="110"/>
      <c r="AO61" s="110"/>
      <c r="AP61" s="110"/>
      <c r="AQ61" s="110"/>
      <c r="AR61" s="110"/>
      <c r="AS61" s="110"/>
      <c r="AT61" s="110"/>
      <c r="AU61" s="110"/>
      <c r="AV61" s="110"/>
      <c r="AW61" s="110"/>
      <c r="AX61" s="110"/>
      <c r="AY61" s="110"/>
      <c r="AZ61" s="110"/>
      <c r="BA61" s="110"/>
      <c r="BB61" s="110"/>
      <c r="BC61" s="110"/>
      <c r="BD61" s="110"/>
      <c r="BE61" s="110"/>
      <c r="BF61" s="110"/>
      <c r="BG61" s="110"/>
      <c r="BH61" s="110"/>
      <c r="BI61" s="110"/>
      <c r="BJ61" s="110"/>
      <c r="BK61" s="110"/>
      <c r="BL61" s="110"/>
      <c r="BM61" s="110"/>
      <c r="BN61" s="110"/>
      <c r="BO61" s="110"/>
      <c r="BP61" s="110"/>
      <c r="BQ61" s="110"/>
      <c r="BR61" s="110"/>
      <c r="BS61" s="110"/>
      <c r="BT61" s="110"/>
      <c r="BU61" s="110"/>
      <c r="BV61" s="110"/>
      <c r="BW61" s="110"/>
      <c r="BX61" s="110"/>
      <c r="BY61" s="110"/>
      <c r="BZ61" s="110"/>
      <c r="CA61" s="110"/>
      <c r="CB61" s="110"/>
      <c r="CC61" s="110"/>
      <c r="CD61" s="110"/>
      <c r="CE61" s="110"/>
      <c r="CF61" s="110"/>
      <c r="CG61" s="110"/>
      <c r="CH61" s="110"/>
      <c r="CI61" s="110"/>
      <c r="CJ61" s="110"/>
      <c r="CK61" s="110"/>
      <c r="CL61" s="110"/>
      <c r="CM61" s="110"/>
      <c r="CN61" s="110"/>
      <c r="CO61" s="110"/>
      <c r="CP61" s="110"/>
      <c r="CQ61" s="110"/>
      <c r="CR61" s="110"/>
      <c r="CS61" s="110"/>
      <c r="CT61" s="110"/>
      <c r="CU61" s="110"/>
      <c r="CV61" s="110"/>
      <c r="CW61" s="110"/>
      <c r="CX61" s="110"/>
    </row>
    <row r="62" spans="7:102" ht="14.25" customHeight="1" x14ac:dyDescent="0.25">
      <c r="AL62" s="110"/>
      <c r="AM62" s="110"/>
      <c r="AN62" s="110"/>
      <c r="AO62" s="110"/>
      <c r="AP62" s="110"/>
      <c r="AQ62" s="110"/>
      <c r="AR62" s="110"/>
      <c r="AS62" s="110"/>
      <c r="AT62" s="110"/>
      <c r="AU62" s="110"/>
      <c r="AV62" s="110"/>
      <c r="AW62" s="110"/>
      <c r="AX62" s="110"/>
      <c r="AY62" s="110"/>
      <c r="AZ62" s="110"/>
      <c r="BA62" s="110"/>
      <c r="BB62" s="110"/>
      <c r="BC62" s="110"/>
      <c r="BD62" s="110"/>
      <c r="BE62" s="110"/>
      <c r="BF62" s="110"/>
      <c r="BG62" s="110"/>
      <c r="BH62" s="110"/>
      <c r="BI62" s="110"/>
      <c r="BJ62" s="110"/>
      <c r="BK62" s="110"/>
      <c r="BL62" s="110"/>
      <c r="BM62" s="110"/>
      <c r="BN62" s="110"/>
      <c r="BO62" s="110"/>
      <c r="BP62" s="110"/>
      <c r="BQ62" s="110"/>
      <c r="BR62" s="110"/>
      <c r="BS62" s="110"/>
      <c r="BT62" s="110"/>
      <c r="BU62" s="110"/>
      <c r="BV62" s="110"/>
      <c r="BW62" s="110"/>
      <c r="BX62" s="110"/>
      <c r="BY62" s="110"/>
      <c r="BZ62" s="110"/>
      <c r="CA62" s="110"/>
      <c r="CB62" s="110"/>
      <c r="CC62" s="110"/>
      <c r="CD62" s="110"/>
      <c r="CE62" s="110"/>
      <c r="CF62" s="110"/>
      <c r="CG62" s="110"/>
      <c r="CH62" s="110"/>
      <c r="CI62" s="110"/>
      <c r="CJ62" s="110"/>
      <c r="CK62" s="110"/>
      <c r="CL62" s="110"/>
      <c r="CM62" s="110"/>
      <c r="CN62" s="110"/>
      <c r="CO62" s="110"/>
      <c r="CP62" s="110"/>
      <c r="CQ62" s="110"/>
      <c r="CR62" s="110"/>
      <c r="CS62" s="110"/>
      <c r="CT62" s="110"/>
      <c r="CU62" s="110"/>
      <c r="CV62" s="110"/>
      <c r="CW62" s="110"/>
      <c r="CX62" s="110"/>
    </row>
    <row r="63" spans="7:102" ht="14.25" customHeight="1" x14ac:dyDescent="0.25">
      <c r="AL63" s="110"/>
      <c r="AM63" s="110"/>
      <c r="AN63" s="110"/>
      <c r="AO63" s="110"/>
      <c r="AP63" s="110"/>
      <c r="AQ63" s="110"/>
      <c r="AR63" s="110"/>
      <c r="AS63" s="110"/>
      <c r="AT63" s="110"/>
      <c r="AU63" s="110"/>
      <c r="AV63" s="110"/>
      <c r="AW63" s="110"/>
      <c r="AX63" s="110"/>
      <c r="AY63" s="110"/>
      <c r="AZ63" s="110"/>
      <c r="BA63" s="110"/>
      <c r="BB63" s="110"/>
      <c r="BC63" s="110"/>
      <c r="BD63" s="110"/>
      <c r="BE63" s="110"/>
      <c r="BF63" s="110"/>
      <c r="BG63" s="110"/>
      <c r="BH63" s="110"/>
      <c r="BI63" s="110"/>
      <c r="BJ63" s="110"/>
      <c r="BK63" s="110"/>
      <c r="BL63" s="110"/>
      <c r="BM63" s="110"/>
      <c r="BN63" s="110"/>
      <c r="BO63" s="110"/>
      <c r="BP63" s="110"/>
      <c r="BQ63" s="110"/>
      <c r="BR63" s="110"/>
      <c r="BS63" s="110"/>
      <c r="BT63" s="110"/>
      <c r="BU63" s="110"/>
      <c r="BV63" s="110"/>
      <c r="BW63" s="110"/>
      <c r="BX63" s="110"/>
      <c r="BY63" s="110"/>
      <c r="BZ63" s="110"/>
      <c r="CA63" s="110"/>
      <c r="CB63" s="110"/>
      <c r="CC63" s="110"/>
      <c r="CD63" s="110"/>
      <c r="CE63" s="110"/>
      <c r="CF63" s="110"/>
      <c r="CG63" s="110"/>
      <c r="CH63" s="110"/>
      <c r="CI63" s="110"/>
      <c r="CJ63" s="110"/>
      <c r="CK63" s="110"/>
      <c r="CL63" s="110"/>
      <c r="CM63" s="110"/>
      <c r="CN63" s="110"/>
      <c r="CO63" s="110"/>
      <c r="CP63" s="110"/>
      <c r="CQ63" s="110"/>
      <c r="CR63" s="110"/>
      <c r="CS63" s="110"/>
      <c r="CT63" s="110"/>
      <c r="CU63" s="110"/>
      <c r="CV63" s="110"/>
      <c r="CW63" s="110"/>
      <c r="CX63" s="110"/>
    </row>
    <row r="64" spans="7:102" ht="14.25" customHeight="1" x14ac:dyDescent="0.25">
      <c r="AL64" s="110"/>
      <c r="AM64" s="110"/>
      <c r="AN64" s="110"/>
      <c r="AO64" s="110"/>
      <c r="AP64" s="110"/>
      <c r="AQ64" s="110"/>
      <c r="AR64" s="110"/>
      <c r="AS64" s="110"/>
      <c r="AT64" s="110"/>
      <c r="AU64" s="110"/>
      <c r="AV64" s="110"/>
      <c r="AW64" s="110"/>
      <c r="AX64" s="110"/>
      <c r="AY64" s="110"/>
      <c r="AZ64" s="110"/>
      <c r="BA64" s="110"/>
      <c r="BB64" s="110"/>
      <c r="BC64" s="110"/>
      <c r="BD64" s="110"/>
      <c r="BE64" s="110"/>
      <c r="BF64" s="110"/>
      <c r="BG64" s="110"/>
      <c r="BH64" s="110"/>
      <c r="BI64" s="110"/>
      <c r="BJ64" s="110"/>
      <c r="BK64" s="110"/>
      <c r="BL64" s="110"/>
      <c r="BM64" s="110"/>
      <c r="BN64" s="110"/>
      <c r="BO64" s="110"/>
      <c r="BP64" s="110"/>
      <c r="BQ64" s="110"/>
      <c r="BR64" s="110"/>
      <c r="BS64" s="110"/>
      <c r="BT64" s="110"/>
      <c r="BU64" s="110"/>
      <c r="BV64" s="110"/>
      <c r="BW64" s="110"/>
      <c r="BX64" s="110"/>
      <c r="BY64" s="110"/>
      <c r="BZ64" s="110"/>
      <c r="CA64" s="110"/>
      <c r="CB64" s="110"/>
      <c r="CC64" s="110"/>
      <c r="CD64" s="110"/>
      <c r="CE64" s="110"/>
      <c r="CF64" s="110"/>
      <c r="CG64" s="110"/>
      <c r="CH64" s="110"/>
      <c r="CI64" s="110"/>
      <c r="CJ64" s="110"/>
      <c r="CK64" s="110"/>
      <c r="CL64" s="110"/>
      <c r="CM64" s="110"/>
      <c r="CN64" s="110"/>
      <c r="CO64" s="110"/>
      <c r="CP64" s="110"/>
      <c r="CQ64" s="110"/>
      <c r="CR64" s="110"/>
      <c r="CS64" s="110"/>
      <c r="CT64" s="110"/>
      <c r="CU64" s="110"/>
      <c r="CV64" s="110"/>
      <c r="CW64" s="110"/>
      <c r="CX64" s="110"/>
    </row>
    <row r="65" spans="7:102" ht="14.25" customHeight="1" x14ac:dyDescent="0.25">
      <c r="G65" s="958" t="s">
        <v>1507</v>
      </c>
      <c r="H65" s="764"/>
      <c r="I65" s="764"/>
      <c r="J65" s="764"/>
      <c r="K65" s="764"/>
      <c r="L65" s="764"/>
      <c r="M65" s="764"/>
      <c r="N65" s="764"/>
      <c r="O65" s="764"/>
      <c r="P65" s="764"/>
      <c r="Q65" s="764"/>
      <c r="R65" s="764"/>
      <c r="S65" s="764"/>
      <c r="T65" s="764"/>
      <c r="U65" s="965" t="s">
        <v>1508</v>
      </c>
      <c r="V65" s="764"/>
      <c r="W65" s="764"/>
      <c r="X65" s="764"/>
      <c r="Y65" s="764"/>
      <c r="Z65" s="764"/>
      <c r="AA65" s="764"/>
      <c r="AB65" s="764"/>
      <c r="AC65" s="764"/>
      <c r="AD65" s="764"/>
      <c r="AE65" s="764"/>
      <c r="AF65" s="764"/>
      <c r="AG65" s="764"/>
      <c r="AH65" s="765"/>
      <c r="AL65" s="110"/>
      <c r="AM65" s="110"/>
      <c r="AN65" s="110"/>
      <c r="AO65" s="110"/>
      <c r="AP65" s="110"/>
      <c r="AQ65" s="110"/>
      <c r="AR65" s="110"/>
      <c r="AS65" s="110"/>
      <c r="AT65" s="110"/>
      <c r="AU65" s="110"/>
      <c r="AV65" s="110"/>
      <c r="AW65" s="110"/>
      <c r="AX65" s="110"/>
      <c r="AY65" s="110"/>
      <c r="AZ65" s="110"/>
      <c r="BA65" s="110"/>
      <c r="BB65" s="110"/>
      <c r="BC65" s="110"/>
      <c r="BD65" s="110"/>
      <c r="BE65" s="110"/>
      <c r="BF65" s="110"/>
      <c r="BG65" s="110"/>
      <c r="BH65" s="110"/>
      <c r="BI65" s="110"/>
      <c r="BJ65" s="110"/>
      <c r="BK65" s="110"/>
      <c r="BL65" s="110"/>
      <c r="BM65" s="110"/>
      <c r="BN65" s="110"/>
      <c r="BO65" s="110"/>
      <c r="BP65" s="110"/>
      <c r="BQ65" s="110"/>
      <c r="BR65" s="110"/>
      <c r="BS65" s="110"/>
      <c r="BT65" s="110"/>
      <c r="BU65" s="110"/>
      <c r="BV65" s="110"/>
      <c r="BW65" s="110"/>
      <c r="BX65" s="110"/>
      <c r="BY65" s="110"/>
      <c r="BZ65" s="110"/>
      <c r="CA65" s="110"/>
      <c r="CB65" s="110"/>
      <c r="CC65" s="110"/>
      <c r="CD65" s="110"/>
      <c r="CE65" s="110"/>
      <c r="CF65" s="110"/>
      <c r="CG65" s="110"/>
      <c r="CH65" s="110"/>
      <c r="CI65" s="110"/>
      <c r="CJ65" s="110"/>
      <c r="CK65" s="110"/>
      <c r="CL65" s="110"/>
      <c r="CM65" s="110"/>
      <c r="CN65" s="110"/>
      <c r="CO65" s="110"/>
      <c r="CP65" s="110"/>
      <c r="CQ65" s="110"/>
      <c r="CR65" s="110"/>
      <c r="CS65" s="110"/>
      <c r="CT65" s="110"/>
      <c r="CU65" s="110"/>
      <c r="CV65" s="110"/>
      <c r="CW65" s="110"/>
      <c r="CX65" s="110"/>
    </row>
    <row r="66" spans="7:102" ht="14.25" customHeight="1" x14ac:dyDescent="0.25">
      <c r="G66" s="956" t="s">
        <v>796</v>
      </c>
      <c r="H66" s="794"/>
      <c r="I66" s="794"/>
      <c r="J66" s="794"/>
      <c r="K66" s="794"/>
      <c r="L66" s="794"/>
      <c r="M66" s="958" t="s">
        <v>1511</v>
      </c>
      <c r="N66" s="764"/>
      <c r="O66" s="764"/>
      <c r="P66" s="764"/>
      <c r="Q66" s="965" t="s">
        <v>1510</v>
      </c>
      <c r="R66" s="764"/>
      <c r="S66" s="764"/>
      <c r="T66" s="765"/>
      <c r="U66" s="957" t="s">
        <v>796</v>
      </c>
      <c r="V66" s="794"/>
      <c r="W66" s="794"/>
      <c r="X66" s="794"/>
      <c r="Y66" s="794"/>
      <c r="Z66" s="794"/>
      <c r="AA66" s="965" t="s">
        <v>1511</v>
      </c>
      <c r="AB66" s="764"/>
      <c r="AC66" s="764"/>
      <c r="AD66" s="765"/>
      <c r="AE66" s="965" t="s">
        <v>1510</v>
      </c>
      <c r="AF66" s="764"/>
      <c r="AG66" s="764"/>
      <c r="AH66" s="765"/>
      <c r="AL66" s="110"/>
      <c r="AM66" s="110"/>
      <c r="AN66" s="110"/>
      <c r="AO66" s="110"/>
      <c r="AP66" s="110"/>
      <c r="AQ66" s="110"/>
      <c r="AR66" s="110"/>
      <c r="AS66" s="110"/>
      <c r="AT66" s="110"/>
      <c r="AU66" s="110"/>
      <c r="AV66" s="110"/>
      <c r="AW66" s="110"/>
      <c r="AX66" s="110"/>
      <c r="AY66" s="110"/>
      <c r="AZ66" s="110"/>
      <c r="BA66" s="110"/>
      <c r="BB66" s="110"/>
      <c r="BC66" s="110"/>
      <c r="BD66" s="110"/>
      <c r="BE66" s="110"/>
      <c r="BF66" s="110"/>
      <c r="BG66" s="110"/>
      <c r="BH66" s="110"/>
      <c r="BI66" s="110"/>
      <c r="BJ66" s="110"/>
      <c r="BK66" s="110"/>
      <c r="BL66" s="110"/>
      <c r="BM66" s="110"/>
      <c r="BN66" s="110"/>
      <c r="BO66" s="110"/>
      <c r="BP66" s="110"/>
      <c r="BQ66" s="110"/>
      <c r="BR66" s="110"/>
      <c r="BS66" s="110"/>
      <c r="BT66" s="110"/>
      <c r="BU66" s="110"/>
      <c r="BV66" s="110"/>
      <c r="BW66" s="110"/>
      <c r="BX66" s="110"/>
      <c r="BY66" s="110"/>
      <c r="BZ66" s="110"/>
      <c r="CA66" s="110"/>
      <c r="CB66" s="110"/>
      <c r="CC66" s="110"/>
      <c r="CD66" s="110"/>
      <c r="CE66" s="110"/>
      <c r="CF66" s="110"/>
      <c r="CG66" s="110"/>
      <c r="CH66" s="110"/>
      <c r="CI66" s="110"/>
      <c r="CJ66" s="110"/>
      <c r="CK66" s="110"/>
      <c r="CL66" s="110"/>
      <c r="CM66" s="110"/>
      <c r="CN66" s="110"/>
      <c r="CO66" s="110"/>
      <c r="CP66" s="110"/>
      <c r="CQ66" s="110"/>
      <c r="CR66" s="110"/>
      <c r="CS66" s="110"/>
      <c r="CT66" s="110"/>
      <c r="CU66" s="110"/>
      <c r="CV66" s="110"/>
      <c r="CW66" s="110"/>
      <c r="CX66" s="110"/>
    </row>
    <row r="67" spans="7:102" ht="14.25" customHeight="1" x14ac:dyDescent="0.25">
      <c r="G67" s="184"/>
      <c r="M67" s="184"/>
      <c r="Q67" s="184"/>
      <c r="T67" s="186"/>
      <c r="AA67" s="184"/>
      <c r="AD67" s="186"/>
      <c r="AE67" s="184"/>
      <c r="AH67" s="186"/>
      <c r="AL67" s="110"/>
      <c r="AM67" s="110"/>
      <c r="AN67" s="110"/>
      <c r="AO67" s="110"/>
      <c r="AP67" s="110"/>
      <c r="AQ67" s="110"/>
      <c r="AR67" s="110"/>
      <c r="AS67" s="110"/>
      <c r="AT67" s="110"/>
      <c r="AU67" s="110"/>
      <c r="AV67" s="110"/>
      <c r="AW67" s="110"/>
      <c r="AX67" s="110"/>
      <c r="AY67" s="110"/>
      <c r="AZ67" s="110"/>
      <c r="BA67" s="110"/>
      <c r="BB67" s="110"/>
      <c r="BC67" s="110"/>
      <c r="BD67" s="110"/>
      <c r="BE67" s="110"/>
      <c r="BF67" s="110"/>
      <c r="BG67" s="110"/>
      <c r="BH67" s="110"/>
      <c r="BI67" s="110"/>
      <c r="BJ67" s="110"/>
      <c r="BK67" s="110"/>
      <c r="BL67" s="110"/>
      <c r="BM67" s="110"/>
      <c r="BN67" s="110"/>
      <c r="BO67" s="110"/>
      <c r="BP67" s="110"/>
      <c r="BQ67" s="110"/>
      <c r="BR67" s="110"/>
      <c r="BS67" s="110"/>
      <c r="BT67" s="110"/>
      <c r="BU67" s="110"/>
      <c r="BV67" s="110"/>
      <c r="BW67" s="110"/>
      <c r="BX67" s="110"/>
      <c r="BY67" s="110"/>
      <c r="BZ67" s="110"/>
      <c r="CA67" s="110"/>
      <c r="CB67" s="110"/>
      <c r="CC67" s="110"/>
      <c r="CD67" s="110"/>
      <c r="CE67" s="110"/>
      <c r="CF67" s="110"/>
      <c r="CG67" s="110"/>
      <c r="CH67" s="110"/>
      <c r="CI67" s="110"/>
      <c r="CJ67" s="110"/>
      <c r="CK67" s="110"/>
      <c r="CL67" s="110"/>
      <c r="CM67" s="110"/>
      <c r="CN67" s="110"/>
      <c r="CO67" s="110"/>
      <c r="CP67" s="110"/>
      <c r="CQ67" s="110"/>
      <c r="CR67" s="110"/>
      <c r="CS67" s="110"/>
      <c r="CT67" s="110"/>
      <c r="CU67" s="110"/>
      <c r="CV67" s="110"/>
      <c r="CW67" s="110"/>
      <c r="CX67" s="110"/>
    </row>
    <row r="68" spans="7:102" ht="14.25" customHeight="1" x14ac:dyDescent="0.25">
      <c r="G68" s="294" t="s">
        <v>1681</v>
      </c>
      <c r="H68" s="295"/>
      <c r="I68" s="295"/>
      <c r="J68" s="295"/>
      <c r="K68" s="295"/>
      <c r="L68" s="295"/>
      <c r="M68" s="294"/>
      <c r="N68" s="295"/>
      <c r="O68" s="295"/>
      <c r="P68" s="295"/>
      <c r="Q68" s="294"/>
      <c r="R68" s="295"/>
      <c r="S68" s="295"/>
      <c r="T68" s="296"/>
      <c r="U68" s="294" t="s">
        <v>1681</v>
      </c>
      <c r="V68" s="295"/>
      <c r="W68" s="295"/>
      <c r="X68" s="295"/>
      <c r="Y68" s="295"/>
      <c r="Z68" s="295"/>
      <c r="AA68" s="294"/>
      <c r="AB68" s="295"/>
      <c r="AC68" s="295"/>
      <c r="AD68" s="296"/>
      <c r="AE68" s="294"/>
      <c r="AF68" s="295"/>
      <c r="AG68" s="295"/>
      <c r="AH68" s="296"/>
      <c r="AL68" s="110"/>
      <c r="AM68" s="110"/>
      <c r="AN68" s="110"/>
      <c r="AO68" s="110"/>
      <c r="AP68" s="110"/>
      <c r="AQ68" s="110"/>
      <c r="AR68" s="110"/>
      <c r="AS68" s="110"/>
      <c r="AT68" s="110"/>
      <c r="AU68" s="110"/>
      <c r="AV68" s="110"/>
      <c r="AW68" s="110"/>
      <c r="AX68" s="110"/>
      <c r="AY68" s="110"/>
      <c r="AZ68" s="110"/>
      <c r="BA68" s="110"/>
      <c r="BB68" s="110"/>
      <c r="BC68" s="110"/>
      <c r="BD68" s="110"/>
      <c r="BE68" s="110"/>
      <c r="BF68" s="110"/>
      <c r="BG68" s="110"/>
      <c r="BH68" s="110"/>
      <c r="BI68" s="110"/>
      <c r="BJ68" s="110"/>
      <c r="BK68" s="110"/>
      <c r="BL68" s="110"/>
      <c r="BM68" s="110"/>
      <c r="BN68" s="110"/>
      <c r="BO68" s="110"/>
      <c r="BP68" s="110"/>
      <c r="BQ68" s="110"/>
      <c r="BR68" s="110"/>
      <c r="BS68" s="110"/>
      <c r="BT68" s="110"/>
      <c r="BU68" s="110"/>
      <c r="BV68" s="110"/>
      <c r="BW68" s="110"/>
      <c r="BX68" s="110"/>
      <c r="BY68" s="110"/>
      <c r="BZ68" s="110"/>
      <c r="CA68" s="110"/>
      <c r="CB68" s="110"/>
      <c r="CC68" s="110"/>
      <c r="CD68" s="110"/>
      <c r="CE68" s="110"/>
      <c r="CF68" s="110"/>
      <c r="CG68" s="110"/>
      <c r="CH68" s="110"/>
      <c r="CI68" s="110"/>
      <c r="CJ68" s="110"/>
      <c r="CK68" s="110"/>
      <c r="CL68" s="110"/>
      <c r="CM68" s="110"/>
      <c r="CN68" s="110"/>
      <c r="CO68" s="110"/>
      <c r="CP68" s="110"/>
      <c r="CQ68" s="110"/>
      <c r="CR68" s="110"/>
      <c r="CS68" s="110"/>
      <c r="CT68" s="110"/>
      <c r="CU68" s="110"/>
      <c r="CV68" s="110"/>
      <c r="CW68" s="110"/>
      <c r="CX68" s="110"/>
    </row>
    <row r="69" spans="7:102" ht="14.25" customHeight="1" x14ac:dyDescent="0.25">
      <c r="G69" s="294" t="s">
        <v>1681</v>
      </c>
      <c r="H69" s="295"/>
      <c r="I69" s="295"/>
      <c r="J69" s="295"/>
      <c r="K69" s="295"/>
      <c r="L69" s="295"/>
      <c r="M69" s="294"/>
      <c r="N69" s="295"/>
      <c r="O69" s="295"/>
      <c r="P69" s="295"/>
      <c r="Q69" s="294"/>
      <c r="R69" s="295"/>
      <c r="S69" s="295"/>
      <c r="T69" s="296"/>
      <c r="U69" s="294"/>
      <c r="V69" s="295"/>
      <c r="W69" s="295"/>
      <c r="X69" s="295"/>
      <c r="Y69" s="295"/>
      <c r="Z69" s="295"/>
      <c r="AA69" s="294"/>
      <c r="AB69" s="295"/>
      <c r="AC69" s="295"/>
      <c r="AD69" s="296"/>
      <c r="AE69" s="294"/>
      <c r="AF69" s="295"/>
      <c r="AG69" s="295"/>
      <c r="AH69" s="296"/>
      <c r="AL69" s="110"/>
      <c r="AM69" s="110"/>
      <c r="AN69" s="110"/>
      <c r="AO69" s="110"/>
      <c r="AP69" s="110"/>
      <c r="AQ69" s="110"/>
      <c r="AR69" s="110"/>
      <c r="AS69" s="110"/>
      <c r="AT69" s="110"/>
      <c r="AU69" s="110"/>
      <c r="AV69" s="110"/>
      <c r="AW69" s="110"/>
      <c r="AX69" s="110"/>
      <c r="AY69" s="110"/>
      <c r="AZ69" s="110"/>
      <c r="BA69" s="110"/>
      <c r="BB69" s="110"/>
      <c r="BC69" s="110"/>
      <c r="BD69" s="110"/>
      <c r="BE69" s="110"/>
      <c r="BF69" s="110"/>
      <c r="BG69" s="110"/>
      <c r="BH69" s="110"/>
      <c r="BI69" s="110"/>
      <c r="BJ69" s="110"/>
      <c r="BK69" s="110"/>
      <c r="BL69" s="110"/>
      <c r="BM69" s="110"/>
      <c r="BN69" s="110"/>
      <c r="BO69" s="110"/>
      <c r="BP69" s="110"/>
      <c r="BQ69" s="110"/>
      <c r="BR69" s="110"/>
      <c r="BS69" s="110"/>
      <c r="BT69" s="110"/>
      <c r="BU69" s="110"/>
      <c r="BV69" s="110"/>
      <c r="BW69" s="110"/>
      <c r="BX69" s="110"/>
      <c r="BY69" s="110"/>
      <c r="BZ69" s="110"/>
      <c r="CA69" s="110"/>
      <c r="CB69" s="110"/>
      <c r="CC69" s="110"/>
      <c r="CD69" s="110"/>
      <c r="CE69" s="110"/>
      <c r="CF69" s="110"/>
      <c r="CG69" s="110"/>
      <c r="CH69" s="110"/>
      <c r="CI69" s="110"/>
      <c r="CJ69" s="110"/>
      <c r="CK69" s="110"/>
      <c r="CL69" s="110"/>
      <c r="CM69" s="110"/>
      <c r="CN69" s="110"/>
      <c r="CO69" s="110"/>
      <c r="CP69" s="110"/>
      <c r="CQ69" s="110"/>
      <c r="CR69" s="110"/>
      <c r="CS69" s="110"/>
      <c r="CT69" s="110"/>
      <c r="CU69" s="110"/>
      <c r="CV69" s="110"/>
      <c r="CW69" s="110"/>
      <c r="CX69" s="110"/>
    </row>
    <row r="70" spans="7:102" ht="14.25" customHeight="1" x14ac:dyDescent="0.25">
      <c r="G70" s="294" t="s">
        <v>1681</v>
      </c>
      <c r="H70" s="295"/>
      <c r="I70" s="295"/>
      <c r="J70" s="295"/>
      <c r="K70" s="295"/>
      <c r="L70" s="295"/>
      <c r="M70" s="294"/>
      <c r="N70" s="295"/>
      <c r="O70" s="295"/>
      <c r="P70" s="295"/>
      <c r="Q70" s="294"/>
      <c r="R70" s="295"/>
      <c r="S70" s="295"/>
      <c r="T70" s="296"/>
      <c r="U70" s="294"/>
      <c r="V70" s="295"/>
      <c r="W70" s="295"/>
      <c r="X70" s="295"/>
      <c r="Y70" s="295"/>
      <c r="Z70" s="295"/>
      <c r="AA70" s="294"/>
      <c r="AB70" s="295"/>
      <c r="AC70" s="295"/>
      <c r="AD70" s="296"/>
      <c r="AE70" s="294"/>
      <c r="AF70" s="295"/>
      <c r="AG70" s="295"/>
      <c r="AH70" s="296"/>
      <c r="AL70" s="110"/>
      <c r="AM70" s="110"/>
      <c r="AN70" s="110"/>
      <c r="AO70" s="110"/>
      <c r="AP70" s="110"/>
      <c r="AQ70" s="110"/>
      <c r="AR70" s="110"/>
      <c r="AS70" s="110"/>
      <c r="AT70" s="110"/>
      <c r="AU70" s="110"/>
      <c r="AV70" s="110"/>
      <c r="AW70" s="110"/>
      <c r="AX70" s="110"/>
      <c r="AY70" s="110"/>
      <c r="AZ70" s="110"/>
      <c r="BA70" s="110"/>
      <c r="BB70" s="110"/>
      <c r="BC70" s="110"/>
      <c r="BD70" s="110"/>
      <c r="BE70" s="110"/>
      <c r="BF70" s="110"/>
      <c r="BG70" s="110"/>
      <c r="BH70" s="110"/>
      <c r="BI70" s="110"/>
      <c r="BJ70" s="110"/>
      <c r="BK70" s="110"/>
      <c r="BL70" s="110"/>
      <c r="BM70" s="110"/>
      <c r="BN70" s="110"/>
      <c r="BO70" s="110"/>
      <c r="BP70" s="110"/>
      <c r="BQ70" s="110"/>
      <c r="BR70" s="110"/>
      <c r="BS70" s="110"/>
      <c r="BT70" s="110"/>
      <c r="BU70" s="110"/>
      <c r="BV70" s="110"/>
      <c r="BW70" s="110"/>
      <c r="BX70" s="110"/>
      <c r="BY70" s="110"/>
      <c r="BZ70" s="110"/>
      <c r="CA70" s="110"/>
      <c r="CB70" s="110"/>
      <c r="CC70" s="110"/>
      <c r="CD70" s="110"/>
      <c r="CE70" s="110"/>
      <c r="CF70" s="110"/>
      <c r="CG70" s="110"/>
      <c r="CH70" s="110"/>
      <c r="CI70" s="110"/>
      <c r="CJ70" s="110"/>
      <c r="CK70" s="110"/>
      <c r="CL70" s="110"/>
      <c r="CM70" s="110"/>
      <c r="CN70" s="110"/>
      <c r="CO70" s="110"/>
      <c r="CP70" s="110"/>
      <c r="CQ70" s="110"/>
      <c r="CR70" s="110"/>
      <c r="CS70" s="110"/>
      <c r="CT70" s="110"/>
      <c r="CU70" s="110"/>
      <c r="CV70" s="110"/>
      <c r="CW70" s="110"/>
      <c r="CX70" s="110"/>
    </row>
    <row r="71" spans="7:102" ht="14.25" customHeight="1" x14ac:dyDescent="0.25">
      <c r="G71" s="294" t="s">
        <v>1681</v>
      </c>
      <c r="H71" s="295"/>
      <c r="I71" s="295"/>
      <c r="J71" s="295"/>
      <c r="K71" s="295"/>
      <c r="L71" s="295"/>
      <c r="M71" s="294"/>
      <c r="N71" s="295"/>
      <c r="O71" s="295"/>
      <c r="P71" s="295"/>
      <c r="Q71" s="294"/>
      <c r="R71" s="295"/>
      <c r="S71" s="295"/>
      <c r="T71" s="296"/>
      <c r="U71" s="294"/>
      <c r="V71" s="295"/>
      <c r="W71" s="295"/>
      <c r="X71" s="295"/>
      <c r="Y71" s="295"/>
      <c r="Z71" s="295"/>
      <c r="AA71" s="294"/>
      <c r="AB71" s="295"/>
      <c r="AC71" s="295"/>
      <c r="AD71" s="296"/>
      <c r="AE71" s="294"/>
      <c r="AF71" s="295"/>
      <c r="AG71" s="295"/>
      <c r="AH71" s="296"/>
      <c r="AI71" s="110"/>
      <c r="AJ71" s="110"/>
      <c r="AK71" s="110"/>
      <c r="AL71" s="110"/>
      <c r="AM71" s="110"/>
      <c r="AN71" s="110"/>
      <c r="AO71" s="110"/>
      <c r="AP71" s="110"/>
      <c r="AQ71" s="110"/>
      <c r="AR71" s="110"/>
      <c r="AS71" s="110"/>
      <c r="AT71" s="110"/>
      <c r="AU71" s="110"/>
      <c r="AV71" s="110"/>
      <c r="AW71" s="110"/>
      <c r="AX71" s="110"/>
      <c r="AY71" s="110"/>
      <c r="AZ71" s="110"/>
      <c r="BA71" s="110"/>
      <c r="BB71" s="110"/>
      <c r="BC71" s="110"/>
      <c r="BD71" s="110"/>
      <c r="BE71" s="110"/>
      <c r="BF71" s="110"/>
      <c r="BG71" s="110"/>
      <c r="BH71" s="110"/>
      <c r="BI71" s="110"/>
      <c r="BJ71" s="110"/>
      <c r="BK71" s="110"/>
      <c r="BL71" s="110"/>
      <c r="BM71" s="110"/>
      <c r="BN71" s="110"/>
      <c r="BO71" s="110"/>
      <c r="BP71" s="110"/>
      <c r="BQ71" s="110"/>
      <c r="BR71" s="110"/>
      <c r="BS71" s="110"/>
      <c r="BT71" s="110"/>
      <c r="BU71" s="110"/>
      <c r="BV71" s="110"/>
      <c r="BW71" s="110"/>
      <c r="BX71" s="110"/>
      <c r="BY71" s="110"/>
      <c r="BZ71" s="110"/>
      <c r="CA71" s="110"/>
      <c r="CB71" s="110"/>
      <c r="CC71" s="110"/>
      <c r="CD71" s="110"/>
      <c r="CE71" s="110"/>
      <c r="CF71" s="110"/>
      <c r="CG71" s="110"/>
      <c r="CH71" s="110"/>
      <c r="CI71" s="110"/>
      <c r="CJ71" s="110"/>
      <c r="CK71" s="110"/>
      <c r="CL71" s="110"/>
      <c r="CM71" s="110"/>
      <c r="CN71" s="110"/>
      <c r="CO71" s="110"/>
      <c r="CP71" s="110"/>
      <c r="CQ71" s="110"/>
      <c r="CR71" s="110"/>
      <c r="CS71" s="110"/>
      <c r="CT71" s="110"/>
      <c r="CU71" s="110"/>
      <c r="CV71" s="110"/>
      <c r="CW71" s="110"/>
      <c r="CX71" s="110"/>
    </row>
    <row r="72" spans="7:102" ht="14.25" customHeight="1" x14ac:dyDescent="0.25">
      <c r="G72" s="294" t="s">
        <v>1681</v>
      </c>
      <c r="H72" s="295"/>
      <c r="I72" s="295"/>
      <c r="J72" s="295"/>
      <c r="K72" s="295"/>
      <c r="L72" s="295"/>
      <c r="M72" s="294"/>
      <c r="N72" s="295"/>
      <c r="O72" s="295"/>
      <c r="P72" s="295"/>
      <c r="Q72" s="294"/>
      <c r="R72" s="295"/>
      <c r="S72" s="295"/>
      <c r="T72" s="296"/>
      <c r="U72" s="294"/>
      <c r="V72" s="295"/>
      <c r="W72" s="295"/>
      <c r="X72" s="295"/>
      <c r="Y72" s="295"/>
      <c r="Z72" s="295"/>
      <c r="AA72" s="294"/>
      <c r="AB72" s="295"/>
      <c r="AC72" s="295"/>
      <c r="AD72" s="296"/>
      <c r="AE72" s="294"/>
      <c r="AF72" s="295"/>
      <c r="AG72" s="295"/>
      <c r="AH72" s="296"/>
      <c r="AI72" s="110"/>
      <c r="AJ72" s="110"/>
      <c r="AK72" s="110"/>
      <c r="AL72" s="110"/>
      <c r="AM72" s="110"/>
      <c r="AN72" s="110"/>
      <c r="AO72" s="110"/>
      <c r="AP72" s="110"/>
      <c r="AQ72" s="110"/>
      <c r="AR72" s="110"/>
      <c r="AS72" s="110"/>
      <c r="AT72" s="110"/>
      <c r="AU72" s="110"/>
      <c r="AV72" s="110"/>
      <c r="AW72" s="110"/>
      <c r="AX72" s="110"/>
      <c r="AY72" s="110"/>
      <c r="AZ72" s="110"/>
      <c r="BA72" s="110"/>
      <c r="BB72" s="110"/>
      <c r="BC72" s="110"/>
      <c r="BD72" s="110"/>
      <c r="BE72" s="110"/>
      <c r="BF72" s="110"/>
      <c r="BG72" s="110"/>
      <c r="BH72" s="110"/>
      <c r="BI72" s="110"/>
      <c r="BJ72" s="110"/>
      <c r="BK72" s="110"/>
      <c r="BL72" s="110"/>
      <c r="BM72" s="110"/>
      <c r="BN72" s="110"/>
      <c r="BO72" s="110"/>
      <c r="BP72" s="110"/>
      <c r="BQ72" s="110"/>
      <c r="BR72" s="110"/>
      <c r="BS72" s="110"/>
      <c r="BT72" s="110"/>
      <c r="BU72" s="110"/>
      <c r="BV72" s="110"/>
      <c r="BW72" s="110"/>
      <c r="BX72" s="110"/>
      <c r="BY72" s="110"/>
      <c r="BZ72" s="110"/>
      <c r="CA72" s="110"/>
      <c r="CB72" s="110"/>
      <c r="CC72" s="110"/>
      <c r="CD72" s="110"/>
      <c r="CE72" s="110"/>
      <c r="CF72" s="110"/>
      <c r="CG72" s="110"/>
      <c r="CH72" s="110"/>
      <c r="CI72" s="110"/>
      <c r="CJ72" s="110"/>
      <c r="CK72" s="110"/>
      <c r="CL72" s="110"/>
      <c r="CM72" s="110"/>
      <c r="CN72" s="110"/>
      <c r="CO72" s="110"/>
      <c r="CP72" s="110"/>
      <c r="CQ72" s="110"/>
      <c r="CR72" s="110"/>
      <c r="CS72" s="110"/>
      <c r="CT72" s="110"/>
      <c r="CU72" s="110"/>
      <c r="CV72" s="110"/>
      <c r="CW72" s="110"/>
      <c r="CX72" s="110"/>
    </row>
    <row r="73" spans="7:102" ht="14.25" customHeight="1" x14ac:dyDescent="0.25">
      <c r="G73" s="294" t="s">
        <v>1681</v>
      </c>
      <c r="H73" s="295"/>
      <c r="I73" s="295"/>
      <c r="J73" s="295"/>
      <c r="K73" s="295"/>
      <c r="L73" s="295"/>
      <c r="M73" s="294"/>
      <c r="N73" s="295"/>
      <c r="O73" s="295"/>
      <c r="P73" s="295"/>
      <c r="Q73" s="294"/>
      <c r="R73" s="295"/>
      <c r="S73" s="295"/>
      <c r="T73" s="296"/>
      <c r="U73" s="294"/>
      <c r="V73" s="295"/>
      <c r="W73" s="295"/>
      <c r="X73" s="295"/>
      <c r="Y73" s="295"/>
      <c r="Z73" s="295"/>
      <c r="AA73" s="294"/>
      <c r="AB73" s="295"/>
      <c r="AC73" s="295"/>
      <c r="AD73" s="296"/>
      <c r="AE73" s="294"/>
      <c r="AF73" s="295"/>
      <c r="AG73" s="295"/>
      <c r="AH73" s="296"/>
      <c r="AI73" s="110"/>
      <c r="AJ73" s="110"/>
      <c r="AK73" s="110"/>
      <c r="AL73" s="110"/>
      <c r="AM73" s="110"/>
      <c r="AN73" s="110"/>
      <c r="AO73" s="110"/>
      <c r="AP73" s="110"/>
      <c r="AQ73" s="110"/>
      <c r="AR73" s="110"/>
      <c r="AS73" s="110"/>
      <c r="AT73" s="110"/>
      <c r="AU73" s="110"/>
      <c r="AV73" s="110"/>
      <c r="AW73" s="110"/>
      <c r="AX73" s="110"/>
      <c r="AY73" s="110"/>
      <c r="AZ73" s="110"/>
      <c r="BA73" s="110"/>
      <c r="BB73" s="110"/>
      <c r="BC73" s="110"/>
      <c r="BD73" s="110"/>
      <c r="BE73" s="110"/>
      <c r="BF73" s="110"/>
      <c r="BG73" s="110"/>
      <c r="BH73" s="110"/>
      <c r="BI73" s="110"/>
      <c r="BJ73" s="110"/>
      <c r="BK73" s="110"/>
      <c r="BL73" s="110"/>
      <c r="BM73" s="110"/>
      <c r="BN73" s="110"/>
      <c r="BO73" s="110"/>
      <c r="BP73" s="110"/>
      <c r="BQ73" s="110"/>
      <c r="BR73" s="110"/>
      <c r="BS73" s="110"/>
      <c r="BT73" s="110"/>
      <c r="BU73" s="110"/>
      <c r="BV73" s="110"/>
      <c r="BW73" s="110"/>
      <c r="BX73" s="110"/>
      <c r="BY73" s="110"/>
      <c r="BZ73" s="110"/>
      <c r="CA73" s="110"/>
      <c r="CB73" s="110"/>
      <c r="CC73" s="110"/>
      <c r="CD73" s="110"/>
      <c r="CE73" s="110"/>
      <c r="CF73" s="110"/>
      <c r="CG73" s="110"/>
      <c r="CH73" s="110"/>
      <c r="CI73" s="110"/>
      <c r="CJ73" s="110"/>
      <c r="CK73" s="110"/>
      <c r="CL73" s="110"/>
      <c r="CM73" s="110"/>
      <c r="CN73" s="110"/>
      <c r="CO73" s="110"/>
      <c r="CP73" s="110"/>
      <c r="CQ73" s="110"/>
      <c r="CR73" s="110"/>
      <c r="CS73" s="110"/>
      <c r="CT73" s="110"/>
      <c r="CU73" s="110"/>
      <c r="CV73" s="110"/>
      <c r="CW73" s="110"/>
      <c r="CX73" s="110"/>
    </row>
    <row r="74" spans="7:102" ht="14.25" customHeight="1" x14ac:dyDescent="0.25">
      <c r="G74" s="294" t="s">
        <v>1681</v>
      </c>
      <c r="H74" s="295"/>
      <c r="I74" s="295"/>
      <c r="J74" s="295"/>
      <c r="K74" s="295"/>
      <c r="L74" s="295"/>
      <c r="M74" s="294"/>
      <c r="N74" s="295"/>
      <c r="O74" s="295"/>
      <c r="P74" s="295"/>
      <c r="Q74" s="294"/>
      <c r="R74" s="295"/>
      <c r="S74" s="295"/>
      <c r="T74" s="296"/>
      <c r="U74" s="294"/>
      <c r="V74" s="295"/>
      <c r="W74" s="295"/>
      <c r="X74" s="295"/>
      <c r="Y74" s="295"/>
      <c r="Z74" s="295"/>
      <c r="AA74" s="294"/>
      <c r="AB74" s="295"/>
      <c r="AC74" s="295"/>
      <c r="AD74" s="296"/>
      <c r="AE74" s="294"/>
      <c r="AF74" s="295"/>
      <c r="AG74" s="295"/>
      <c r="AH74" s="296"/>
      <c r="AI74" s="110"/>
      <c r="AJ74" s="110"/>
      <c r="AK74" s="110"/>
      <c r="AL74" s="110"/>
      <c r="AM74" s="110"/>
      <c r="AN74" s="110"/>
      <c r="AO74" s="110"/>
      <c r="AP74" s="110"/>
      <c r="AQ74" s="110"/>
      <c r="AR74" s="110"/>
      <c r="AS74" s="110"/>
      <c r="AT74" s="110"/>
      <c r="AU74" s="110"/>
      <c r="AV74" s="110"/>
      <c r="AW74" s="110"/>
      <c r="AX74" s="110"/>
      <c r="AY74" s="110"/>
      <c r="AZ74" s="110"/>
      <c r="BA74" s="110"/>
      <c r="BB74" s="110"/>
      <c r="BC74" s="110"/>
      <c r="BD74" s="110"/>
      <c r="BE74" s="110"/>
      <c r="BF74" s="110"/>
      <c r="BG74" s="110"/>
      <c r="BH74" s="110"/>
      <c r="BI74" s="110"/>
      <c r="BJ74" s="110"/>
      <c r="BK74" s="110"/>
      <c r="BL74" s="110"/>
      <c r="BM74" s="110"/>
      <c r="BN74" s="110"/>
      <c r="BO74" s="110"/>
      <c r="BP74" s="110"/>
      <c r="BQ74" s="110"/>
      <c r="BR74" s="110"/>
      <c r="BS74" s="110"/>
      <c r="BT74" s="110"/>
      <c r="BU74" s="110"/>
      <c r="BV74" s="110"/>
      <c r="BW74" s="110"/>
      <c r="BX74" s="110"/>
      <c r="BY74" s="110"/>
      <c r="BZ74" s="110"/>
      <c r="CA74" s="110"/>
      <c r="CB74" s="110"/>
      <c r="CC74" s="110"/>
      <c r="CD74" s="110"/>
      <c r="CE74" s="110"/>
      <c r="CF74" s="110"/>
      <c r="CG74" s="110"/>
      <c r="CH74" s="110"/>
      <c r="CI74" s="110"/>
      <c r="CJ74" s="110"/>
      <c r="CK74" s="110"/>
      <c r="CL74" s="110"/>
      <c r="CM74" s="110"/>
      <c r="CN74" s="110"/>
      <c r="CO74" s="110"/>
      <c r="CP74" s="110"/>
      <c r="CQ74" s="110"/>
      <c r="CR74" s="110"/>
      <c r="CS74" s="110"/>
      <c r="CT74" s="110"/>
      <c r="CU74" s="110"/>
      <c r="CV74" s="110"/>
      <c r="CW74" s="110"/>
      <c r="CX74" s="110"/>
    </row>
    <row r="75" spans="7:102" ht="14.25" customHeight="1" x14ac:dyDescent="0.25">
      <c r="G75" s="294" t="s">
        <v>1681</v>
      </c>
      <c r="H75" s="295"/>
      <c r="I75" s="295"/>
      <c r="J75" s="295"/>
      <c r="K75" s="295"/>
      <c r="L75" s="295"/>
      <c r="M75" s="294"/>
      <c r="N75" s="295"/>
      <c r="O75" s="295"/>
      <c r="P75" s="295"/>
      <c r="Q75" s="294"/>
      <c r="R75" s="295"/>
      <c r="S75" s="295"/>
      <c r="T75" s="296"/>
      <c r="U75" s="294"/>
      <c r="V75" s="295"/>
      <c r="W75" s="295"/>
      <c r="X75" s="295"/>
      <c r="Y75" s="295"/>
      <c r="Z75" s="295"/>
      <c r="AA75" s="294"/>
      <c r="AB75" s="295"/>
      <c r="AC75" s="295"/>
      <c r="AD75" s="296"/>
      <c r="AE75" s="294"/>
      <c r="AF75" s="295"/>
      <c r="AG75" s="295"/>
      <c r="AH75" s="296"/>
      <c r="AI75" s="110"/>
      <c r="AJ75" s="110"/>
      <c r="AK75" s="110"/>
      <c r="AL75" s="110"/>
      <c r="AM75" s="110"/>
      <c r="AN75" s="110"/>
      <c r="AO75" s="110"/>
      <c r="AP75" s="110"/>
      <c r="AQ75" s="110"/>
      <c r="AR75" s="110"/>
      <c r="AS75" s="110"/>
      <c r="AT75" s="110"/>
      <c r="AU75" s="110"/>
      <c r="AV75" s="110"/>
      <c r="AW75" s="110"/>
      <c r="AX75" s="110"/>
      <c r="AY75" s="110"/>
      <c r="AZ75" s="110"/>
      <c r="BA75" s="110"/>
      <c r="BB75" s="110"/>
      <c r="BC75" s="110"/>
      <c r="BD75" s="110"/>
      <c r="BE75" s="110"/>
      <c r="BF75" s="110"/>
      <c r="BG75" s="110"/>
      <c r="BH75" s="110"/>
      <c r="BI75" s="110"/>
      <c r="BJ75" s="110"/>
      <c r="BK75" s="110"/>
      <c r="BL75" s="110"/>
      <c r="BM75" s="110"/>
      <c r="BN75" s="110"/>
      <c r="BO75" s="110"/>
      <c r="BP75" s="110"/>
      <c r="BQ75" s="110"/>
      <c r="BR75" s="110"/>
      <c r="BS75" s="110"/>
      <c r="BT75" s="110"/>
      <c r="BU75" s="110"/>
      <c r="BV75" s="110"/>
      <c r="BW75" s="110"/>
      <c r="BX75" s="110"/>
      <c r="BY75" s="110"/>
      <c r="BZ75" s="110"/>
      <c r="CA75" s="110"/>
      <c r="CB75" s="110"/>
      <c r="CC75" s="110"/>
      <c r="CD75" s="110"/>
      <c r="CE75" s="110"/>
      <c r="CF75" s="110"/>
      <c r="CG75" s="110"/>
      <c r="CH75" s="110"/>
      <c r="CI75" s="110"/>
      <c r="CJ75" s="110"/>
      <c r="CK75" s="110"/>
      <c r="CL75" s="110"/>
      <c r="CM75" s="110"/>
      <c r="CN75" s="110"/>
      <c r="CO75" s="110"/>
      <c r="CP75" s="110"/>
      <c r="CQ75" s="110"/>
      <c r="CR75" s="110"/>
      <c r="CS75" s="110"/>
      <c r="CT75" s="110"/>
      <c r="CU75" s="110"/>
      <c r="CV75" s="110"/>
      <c r="CW75" s="110"/>
      <c r="CX75" s="110"/>
    </row>
    <row r="76" spans="7:102" ht="14.25" customHeight="1" x14ac:dyDescent="0.25">
      <c r="G76" s="294" t="s">
        <v>1681</v>
      </c>
      <c r="H76" s="295"/>
      <c r="I76" s="295"/>
      <c r="J76" s="295"/>
      <c r="K76" s="295"/>
      <c r="L76" s="295"/>
      <c r="M76" s="294"/>
      <c r="N76" s="295"/>
      <c r="O76" s="295"/>
      <c r="P76" s="295"/>
      <c r="Q76" s="294"/>
      <c r="R76" s="295"/>
      <c r="S76" s="295"/>
      <c r="T76" s="296"/>
      <c r="U76" s="294"/>
      <c r="V76" s="295"/>
      <c r="W76" s="295"/>
      <c r="X76" s="295"/>
      <c r="Y76" s="295"/>
      <c r="Z76" s="295"/>
      <c r="AA76" s="294"/>
      <c r="AB76" s="295"/>
      <c r="AC76" s="295"/>
      <c r="AD76" s="296"/>
      <c r="AE76" s="294"/>
      <c r="AF76" s="295"/>
      <c r="AG76" s="295"/>
      <c r="AH76" s="296"/>
      <c r="AI76" s="110"/>
      <c r="AJ76" s="110"/>
      <c r="AK76" s="110"/>
      <c r="AL76" s="110"/>
      <c r="AM76" s="110"/>
      <c r="AN76" s="110"/>
      <c r="AO76" s="110"/>
      <c r="AP76" s="110"/>
      <c r="AQ76" s="110"/>
      <c r="AR76" s="110"/>
      <c r="AS76" s="110"/>
      <c r="AT76" s="110"/>
      <c r="AU76" s="110"/>
      <c r="AV76" s="110"/>
      <c r="AW76" s="110"/>
      <c r="AX76" s="110"/>
      <c r="AY76" s="110"/>
      <c r="AZ76" s="110"/>
      <c r="BA76" s="110"/>
      <c r="BB76" s="110"/>
      <c r="BC76" s="110"/>
      <c r="BD76" s="110"/>
      <c r="BE76" s="110"/>
      <c r="BF76" s="110"/>
      <c r="BG76" s="110"/>
      <c r="BH76" s="110"/>
      <c r="BI76" s="110"/>
      <c r="BJ76" s="110"/>
      <c r="BK76" s="110"/>
      <c r="BL76" s="110"/>
      <c r="BM76" s="110"/>
      <c r="BN76" s="110"/>
      <c r="BO76" s="110"/>
      <c r="BP76" s="110"/>
      <c r="BQ76" s="110"/>
      <c r="BR76" s="110"/>
      <c r="BS76" s="110"/>
      <c r="BT76" s="110"/>
      <c r="BU76" s="110"/>
      <c r="BV76" s="110"/>
      <c r="BW76" s="110"/>
      <c r="BX76" s="110"/>
      <c r="BY76" s="110"/>
      <c r="BZ76" s="110"/>
      <c r="CA76" s="110"/>
      <c r="CB76" s="110"/>
      <c r="CC76" s="110"/>
      <c r="CD76" s="110"/>
      <c r="CE76" s="110"/>
      <c r="CF76" s="110"/>
      <c r="CG76" s="110"/>
      <c r="CH76" s="110"/>
      <c r="CI76" s="110"/>
      <c r="CJ76" s="110"/>
      <c r="CK76" s="110"/>
      <c r="CL76" s="110"/>
      <c r="CM76" s="110"/>
      <c r="CN76" s="110"/>
      <c r="CO76" s="110"/>
      <c r="CP76" s="110"/>
      <c r="CQ76" s="110"/>
      <c r="CR76" s="110"/>
      <c r="CS76" s="110"/>
      <c r="CT76" s="110"/>
      <c r="CU76" s="110"/>
      <c r="CV76" s="110"/>
      <c r="CW76" s="110"/>
      <c r="CX76" s="110"/>
    </row>
    <row r="77" spans="7:102" ht="14.25" customHeight="1" x14ac:dyDescent="0.25">
      <c r="G77" s="294" t="s">
        <v>1681</v>
      </c>
      <c r="H77" s="295"/>
      <c r="I77" s="295"/>
      <c r="J77" s="295"/>
      <c r="K77" s="295"/>
      <c r="L77" s="295"/>
      <c r="M77" s="294"/>
      <c r="N77" s="295"/>
      <c r="O77" s="295"/>
      <c r="P77" s="295"/>
      <c r="Q77" s="294"/>
      <c r="R77" s="295"/>
      <c r="S77" s="295"/>
      <c r="T77" s="296"/>
      <c r="U77" s="294"/>
      <c r="V77" s="295"/>
      <c r="W77" s="295"/>
      <c r="X77" s="295"/>
      <c r="Y77" s="295"/>
      <c r="Z77" s="295"/>
      <c r="AA77" s="294"/>
      <c r="AB77" s="295"/>
      <c r="AC77" s="295"/>
      <c r="AD77" s="296"/>
      <c r="AE77" s="294"/>
      <c r="AF77" s="295"/>
      <c r="AG77" s="295"/>
      <c r="AH77" s="296"/>
      <c r="AI77" s="110"/>
      <c r="AJ77" s="110"/>
      <c r="AK77" s="110"/>
      <c r="AL77" s="110"/>
      <c r="AM77" s="110"/>
      <c r="AN77" s="110"/>
      <c r="AO77" s="110"/>
      <c r="AP77" s="110"/>
      <c r="AQ77" s="110"/>
      <c r="AR77" s="110"/>
      <c r="AS77" s="110"/>
      <c r="AT77" s="110"/>
      <c r="AU77" s="110"/>
      <c r="AV77" s="110"/>
      <c r="AW77" s="110"/>
      <c r="AX77" s="110"/>
      <c r="AY77" s="110"/>
      <c r="AZ77" s="110"/>
      <c r="BA77" s="110"/>
      <c r="BB77" s="110"/>
      <c r="BC77" s="110"/>
      <c r="BD77" s="110"/>
      <c r="BE77" s="110"/>
      <c r="BF77" s="110"/>
      <c r="BG77" s="110"/>
      <c r="BH77" s="110"/>
      <c r="BI77" s="110"/>
      <c r="BJ77" s="110"/>
      <c r="BK77" s="110"/>
      <c r="BL77" s="110"/>
      <c r="BM77" s="110"/>
      <c r="BN77" s="110"/>
      <c r="BO77" s="110"/>
      <c r="BP77" s="110"/>
      <c r="BQ77" s="110"/>
      <c r="BR77" s="110"/>
      <c r="BS77" s="110"/>
      <c r="BT77" s="110"/>
      <c r="BU77" s="110"/>
      <c r="BV77" s="110"/>
      <c r="BW77" s="110"/>
      <c r="BX77" s="110"/>
      <c r="BY77" s="110"/>
      <c r="BZ77" s="110"/>
      <c r="CA77" s="110"/>
      <c r="CB77" s="110"/>
      <c r="CC77" s="110"/>
      <c r="CD77" s="110"/>
      <c r="CE77" s="110"/>
      <c r="CF77" s="110"/>
      <c r="CG77" s="110"/>
      <c r="CH77" s="110"/>
      <c r="CI77" s="110"/>
      <c r="CJ77" s="110"/>
      <c r="CK77" s="110"/>
      <c r="CL77" s="110"/>
      <c r="CM77" s="110"/>
      <c r="CN77" s="110"/>
      <c r="CO77" s="110"/>
      <c r="CP77" s="110"/>
      <c r="CQ77" s="110"/>
      <c r="CR77" s="110"/>
      <c r="CS77" s="110"/>
      <c r="CT77" s="110"/>
      <c r="CU77" s="110"/>
      <c r="CV77" s="110"/>
      <c r="CW77" s="110"/>
      <c r="CX77" s="110"/>
    </row>
    <row r="78" spans="7:102" ht="14.25" customHeight="1" x14ac:dyDescent="0.25">
      <c r="G78" s="294" t="s">
        <v>1681</v>
      </c>
      <c r="H78" s="295"/>
      <c r="I78" s="295"/>
      <c r="J78" s="295"/>
      <c r="K78" s="295"/>
      <c r="L78" s="295"/>
      <c r="M78" s="294"/>
      <c r="N78" s="295"/>
      <c r="O78" s="295"/>
      <c r="P78" s="295"/>
      <c r="Q78" s="294"/>
      <c r="R78" s="295"/>
      <c r="S78" s="295"/>
      <c r="T78" s="296"/>
      <c r="U78" s="294"/>
      <c r="V78" s="295"/>
      <c r="W78" s="295"/>
      <c r="X78" s="295"/>
      <c r="Y78" s="295"/>
      <c r="Z78" s="295"/>
      <c r="AA78" s="294"/>
      <c r="AB78" s="295"/>
      <c r="AC78" s="295"/>
      <c r="AD78" s="296"/>
      <c r="AE78" s="294"/>
      <c r="AF78" s="295"/>
      <c r="AG78" s="295"/>
      <c r="AH78" s="296"/>
      <c r="AI78" s="110"/>
      <c r="AJ78" s="110"/>
      <c r="AK78" s="110"/>
      <c r="AL78" s="110"/>
      <c r="AM78" s="110"/>
      <c r="AN78" s="110"/>
      <c r="AO78" s="110"/>
      <c r="AP78" s="110"/>
      <c r="AQ78" s="110"/>
      <c r="AR78" s="110"/>
      <c r="AS78" s="110"/>
      <c r="AT78" s="110"/>
      <c r="AU78" s="110"/>
      <c r="AV78" s="110"/>
      <c r="AW78" s="110"/>
      <c r="AX78" s="110"/>
      <c r="AY78" s="110"/>
      <c r="AZ78" s="110"/>
      <c r="BA78" s="110"/>
      <c r="BB78" s="110"/>
      <c r="BC78" s="110"/>
      <c r="BD78" s="110"/>
      <c r="BE78" s="110"/>
      <c r="BF78" s="110"/>
      <c r="BG78" s="110"/>
      <c r="BH78" s="110"/>
      <c r="BI78" s="110"/>
      <c r="BJ78" s="110"/>
      <c r="BK78" s="110"/>
      <c r="BL78" s="110"/>
      <c r="BM78" s="110"/>
      <c r="BN78" s="110"/>
      <c r="BO78" s="110"/>
      <c r="BP78" s="110"/>
      <c r="BQ78" s="110"/>
      <c r="BR78" s="110"/>
      <c r="BS78" s="110"/>
      <c r="BT78" s="110"/>
      <c r="BU78" s="110"/>
      <c r="BV78" s="110"/>
      <c r="BW78" s="110"/>
      <c r="BX78" s="110"/>
      <c r="BY78" s="110"/>
      <c r="BZ78" s="110"/>
      <c r="CA78" s="110"/>
      <c r="CB78" s="110"/>
      <c r="CC78" s="110"/>
      <c r="CD78" s="110"/>
      <c r="CE78" s="110"/>
      <c r="CF78" s="110"/>
      <c r="CG78" s="110"/>
      <c r="CH78" s="110"/>
      <c r="CI78" s="110"/>
      <c r="CJ78" s="110"/>
      <c r="CK78" s="110"/>
      <c r="CL78" s="110"/>
      <c r="CM78" s="110"/>
      <c r="CN78" s="110"/>
      <c r="CO78" s="110"/>
      <c r="CP78" s="110"/>
      <c r="CQ78" s="110"/>
      <c r="CR78" s="110"/>
      <c r="CS78" s="110"/>
      <c r="CT78" s="110"/>
      <c r="CU78" s="110"/>
      <c r="CV78" s="110"/>
      <c r="CW78" s="110"/>
      <c r="CX78" s="110"/>
    </row>
    <row r="79" spans="7:102" ht="14.25" customHeight="1" x14ac:dyDescent="0.25">
      <c r="G79" s="187"/>
      <c r="H79" s="188"/>
      <c r="I79" s="188"/>
      <c r="J79" s="188"/>
      <c r="K79" s="188"/>
      <c r="L79" s="188"/>
      <c r="M79" s="187"/>
      <c r="N79" s="188"/>
      <c r="O79" s="188"/>
      <c r="P79" s="188"/>
      <c r="Q79" s="187"/>
      <c r="R79" s="188"/>
      <c r="S79" s="188"/>
      <c r="T79" s="191"/>
      <c r="U79" s="187"/>
      <c r="V79" s="188"/>
      <c r="W79" s="188"/>
      <c r="X79" s="188"/>
      <c r="Y79" s="188"/>
      <c r="Z79" s="188"/>
      <c r="AA79" s="187"/>
      <c r="AB79" s="188"/>
      <c r="AC79" s="188"/>
      <c r="AD79" s="191"/>
      <c r="AE79" s="187"/>
      <c r="AF79" s="188"/>
      <c r="AG79" s="188"/>
      <c r="AH79" s="191"/>
      <c r="AI79" s="110"/>
      <c r="AJ79" s="110"/>
      <c r="AK79" s="110"/>
      <c r="AL79" s="110"/>
      <c r="AM79" s="110"/>
      <c r="AN79" s="110"/>
      <c r="AO79" s="110"/>
      <c r="AP79" s="110"/>
      <c r="AQ79" s="110"/>
      <c r="AR79" s="110"/>
      <c r="AS79" s="110"/>
      <c r="AT79" s="110"/>
      <c r="AU79" s="110"/>
      <c r="AV79" s="110"/>
      <c r="AW79" s="110"/>
      <c r="AX79" s="110"/>
      <c r="AY79" s="110"/>
      <c r="AZ79" s="110"/>
      <c r="BA79" s="110"/>
      <c r="BB79" s="110"/>
      <c r="BC79" s="110"/>
      <c r="BD79" s="110"/>
      <c r="BE79" s="110"/>
      <c r="BF79" s="110"/>
      <c r="BG79" s="110"/>
      <c r="BH79" s="110"/>
      <c r="BI79" s="110"/>
      <c r="BJ79" s="110"/>
      <c r="BK79" s="110"/>
      <c r="BL79" s="110"/>
      <c r="BM79" s="110"/>
      <c r="BN79" s="110"/>
      <c r="BO79" s="110"/>
      <c r="BP79" s="110"/>
      <c r="BQ79" s="110"/>
      <c r="BR79" s="110"/>
      <c r="BS79" s="110"/>
      <c r="BT79" s="110"/>
      <c r="BU79" s="110"/>
      <c r="BV79" s="110"/>
      <c r="BW79" s="110"/>
      <c r="BX79" s="110"/>
      <c r="BY79" s="110"/>
      <c r="BZ79" s="110"/>
      <c r="CA79" s="110"/>
      <c r="CB79" s="110"/>
      <c r="CC79" s="110"/>
      <c r="CD79" s="110"/>
      <c r="CE79" s="110"/>
      <c r="CF79" s="110"/>
      <c r="CG79" s="110"/>
      <c r="CH79" s="110"/>
      <c r="CI79" s="110"/>
      <c r="CJ79" s="110"/>
      <c r="CK79" s="110"/>
      <c r="CL79" s="110"/>
      <c r="CM79" s="110"/>
      <c r="CN79" s="110"/>
      <c r="CO79" s="110"/>
      <c r="CP79" s="110"/>
      <c r="CQ79" s="110"/>
      <c r="CR79" s="110"/>
      <c r="CS79" s="110"/>
      <c r="CT79" s="110"/>
      <c r="CU79" s="110"/>
      <c r="CV79" s="110"/>
      <c r="CW79" s="110"/>
      <c r="CX79" s="110"/>
    </row>
    <row r="80" spans="7:102" ht="14.25" customHeight="1" x14ac:dyDescent="0.25">
      <c r="G80" s="110"/>
      <c r="H80" s="110"/>
      <c r="I80" s="110"/>
      <c r="J80" s="110"/>
      <c r="K80" s="110"/>
      <c r="L80" s="110"/>
      <c r="M80" s="110"/>
      <c r="N80" s="110"/>
      <c r="O80" s="110"/>
      <c r="P80" s="110"/>
      <c r="Q80" s="110"/>
      <c r="R80" s="110"/>
      <c r="S80" s="110"/>
      <c r="T80" s="110"/>
      <c r="U80" s="110"/>
      <c r="V80" s="110"/>
      <c r="W80" s="110"/>
      <c r="X80" s="110"/>
      <c r="Y80" s="110"/>
      <c r="Z80" s="110"/>
      <c r="AA80" s="110"/>
      <c r="AB80" s="110"/>
      <c r="AC80" s="110"/>
      <c r="AD80" s="110"/>
      <c r="AE80" s="110"/>
      <c r="AF80" s="110"/>
      <c r="AG80" s="110"/>
      <c r="AH80" s="110"/>
      <c r="AI80" s="110"/>
      <c r="AJ80" s="110"/>
      <c r="AK80" s="110"/>
      <c r="AL80" s="110"/>
      <c r="AM80" s="110"/>
      <c r="AN80" s="110"/>
      <c r="AO80" s="110"/>
      <c r="AP80" s="110"/>
      <c r="AQ80" s="110"/>
      <c r="AR80" s="110"/>
      <c r="AS80" s="110"/>
      <c r="AT80" s="110"/>
      <c r="AU80" s="110"/>
      <c r="AV80" s="110"/>
      <c r="AW80" s="110"/>
      <c r="AX80" s="110"/>
      <c r="AY80" s="110"/>
      <c r="AZ80" s="110"/>
      <c r="BA80" s="110"/>
      <c r="BB80" s="110"/>
      <c r="BC80" s="110"/>
      <c r="BD80" s="110"/>
      <c r="BE80" s="110"/>
      <c r="BF80" s="110"/>
      <c r="BG80" s="110"/>
      <c r="BH80" s="110"/>
      <c r="BI80" s="110"/>
      <c r="BJ80" s="110"/>
      <c r="BK80" s="110"/>
      <c r="BL80" s="110"/>
      <c r="BM80" s="110"/>
      <c r="BN80" s="110"/>
      <c r="BO80" s="110"/>
      <c r="BP80" s="110"/>
      <c r="BQ80" s="110"/>
      <c r="BR80" s="110"/>
      <c r="BS80" s="110"/>
      <c r="BT80" s="110"/>
      <c r="BU80" s="110"/>
      <c r="BV80" s="110"/>
      <c r="BW80" s="110"/>
      <c r="BX80" s="110"/>
      <c r="BY80" s="110"/>
      <c r="BZ80" s="110"/>
      <c r="CA80" s="110"/>
      <c r="CB80" s="110"/>
      <c r="CC80" s="110"/>
      <c r="CD80" s="110"/>
      <c r="CE80" s="110"/>
      <c r="CF80" s="110"/>
      <c r="CG80" s="110"/>
      <c r="CH80" s="110"/>
      <c r="CI80" s="110"/>
      <c r="CJ80" s="110"/>
      <c r="CK80" s="110"/>
      <c r="CL80" s="110"/>
      <c r="CM80" s="110"/>
      <c r="CN80" s="110"/>
      <c r="CO80" s="110"/>
      <c r="CP80" s="110"/>
      <c r="CQ80" s="110"/>
      <c r="CR80" s="110"/>
      <c r="CS80" s="110"/>
      <c r="CT80" s="110"/>
      <c r="CU80" s="110"/>
      <c r="CV80" s="110"/>
      <c r="CW80" s="110"/>
      <c r="CX80" s="110"/>
    </row>
    <row r="81" spans="7:102" ht="14.25" customHeight="1" x14ac:dyDescent="0.25">
      <c r="G81" s="110"/>
      <c r="H81" s="110"/>
      <c r="I81" s="110"/>
      <c r="J81" s="110"/>
      <c r="K81" s="110"/>
      <c r="L81" s="110"/>
      <c r="M81" s="110"/>
      <c r="N81" s="110"/>
      <c r="O81" s="110"/>
      <c r="P81" s="110"/>
      <c r="Q81" s="110"/>
      <c r="R81" s="110"/>
      <c r="S81" s="110"/>
      <c r="T81" s="110"/>
      <c r="U81" s="110"/>
      <c r="V81" s="110"/>
      <c r="W81" s="110"/>
      <c r="X81" s="110"/>
      <c r="Y81" s="110"/>
      <c r="Z81" s="110"/>
      <c r="AA81" s="110"/>
      <c r="AB81" s="110"/>
      <c r="AC81" s="110"/>
      <c r="AD81" t="s">
        <v>1765</v>
      </c>
      <c r="AG81" t="str">
        <f>'G-1'!S17</f>
        <v>G-1-1</v>
      </c>
      <c r="AI81" s="110"/>
      <c r="AJ81" s="110"/>
      <c r="AK81" s="110"/>
      <c r="AL81" s="110"/>
      <c r="AM81" s="110"/>
      <c r="AN81" s="110"/>
      <c r="AO81" s="110"/>
      <c r="AP81" s="110"/>
      <c r="AQ81" s="110"/>
      <c r="AR81" s="110"/>
      <c r="AS81" s="110"/>
      <c r="AT81" s="110"/>
      <c r="AU81" s="110"/>
      <c r="AV81" s="110"/>
      <c r="AW81" s="110"/>
      <c r="AX81" s="110"/>
      <c r="AY81" s="110"/>
      <c r="AZ81" s="110"/>
      <c r="BA81" s="110"/>
      <c r="BB81" s="110"/>
      <c r="BC81" s="110"/>
      <c r="BD81" s="110"/>
      <c r="BE81" s="110"/>
      <c r="BF81" s="110"/>
      <c r="BG81" s="110"/>
      <c r="BH81" s="110"/>
      <c r="BI81" s="110"/>
      <c r="BJ81" s="110"/>
      <c r="BK81" s="110"/>
      <c r="BL81" s="110"/>
      <c r="BM81" s="110"/>
      <c r="BN81" s="110"/>
      <c r="BO81" s="110"/>
      <c r="BP81" s="110"/>
      <c r="BQ81" s="110"/>
      <c r="BR81" s="110"/>
      <c r="BS81" s="110"/>
      <c r="BT81" s="110"/>
      <c r="BU81" s="110"/>
      <c r="BV81" s="110"/>
      <c r="BW81" s="110"/>
      <c r="BX81" s="110"/>
      <c r="BY81" s="110"/>
      <c r="BZ81" s="110"/>
      <c r="CA81" s="110"/>
      <c r="CB81" s="110"/>
      <c r="CC81" s="110"/>
      <c r="CD81" s="110"/>
      <c r="CE81" s="110"/>
      <c r="CF81" s="110"/>
      <c r="CG81" s="110"/>
      <c r="CH81" s="110"/>
      <c r="CI81" s="110"/>
      <c r="CJ81" s="110"/>
      <c r="CK81" s="110"/>
      <c r="CL81" s="110"/>
      <c r="CM81" s="110"/>
      <c r="CN81" s="110"/>
      <c r="CO81" s="110"/>
      <c r="CP81" s="110"/>
      <c r="CQ81" s="110"/>
      <c r="CR81" s="110"/>
      <c r="CS81" s="110"/>
      <c r="CT81" s="110"/>
      <c r="CU81" s="110"/>
      <c r="CV81" s="110"/>
      <c r="CW81" s="110"/>
      <c r="CX81" s="110"/>
    </row>
    <row r="82" spans="7:102" ht="14.25" customHeight="1" x14ac:dyDescent="0.25">
      <c r="G82" s="110"/>
      <c r="H82" s="110"/>
      <c r="I82" s="110"/>
      <c r="J82" s="110"/>
      <c r="K82" s="110"/>
      <c r="L82" s="110"/>
      <c r="M82" s="110"/>
      <c r="N82" s="110"/>
      <c r="O82" s="110"/>
      <c r="P82" s="110"/>
      <c r="Q82" s="110"/>
      <c r="R82" s="110"/>
      <c r="S82" s="110"/>
      <c r="T82" s="110"/>
      <c r="U82" s="110"/>
      <c r="V82" s="110"/>
      <c r="W82" s="110"/>
      <c r="X82" s="110"/>
      <c r="Y82" s="110"/>
      <c r="Z82" s="110"/>
      <c r="AA82" s="110"/>
      <c r="AB82" s="110"/>
      <c r="AC82" s="110"/>
      <c r="AD82" s="110"/>
      <c r="AE82" s="110"/>
      <c r="AF82" s="110"/>
      <c r="AG82" s="110"/>
      <c r="AH82" s="110"/>
      <c r="AI82" s="110"/>
      <c r="AJ82" s="110"/>
      <c r="AK82" s="110"/>
      <c r="AL82" s="110"/>
      <c r="AM82" s="110"/>
      <c r="AN82" s="110"/>
      <c r="AO82" s="110"/>
      <c r="AP82" s="110"/>
      <c r="AQ82" s="110"/>
      <c r="AR82" s="110"/>
      <c r="AS82" s="110"/>
      <c r="AT82" s="110"/>
      <c r="AU82" s="110"/>
      <c r="AV82" s="110"/>
      <c r="AW82" s="110"/>
      <c r="AX82" s="110"/>
      <c r="AY82" s="110"/>
      <c r="AZ82" s="110"/>
      <c r="BA82" s="110"/>
      <c r="BB82" s="110"/>
      <c r="BC82" s="110"/>
      <c r="BD82" s="110"/>
      <c r="BE82" s="110"/>
      <c r="BF82" s="110"/>
      <c r="BG82" s="110"/>
      <c r="BH82" s="110"/>
      <c r="BI82" s="110"/>
      <c r="BJ82" s="110"/>
      <c r="BK82" s="110"/>
      <c r="BL82" s="110"/>
      <c r="BM82" s="110"/>
      <c r="BN82" s="110"/>
      <c r="BO82" s="110"/>
      <c r="BP82" s="110"/>
      <c r="BQ82" s="110"/>
      <c r="BR82" s="110"/>
      <c r="BS82" s="110"/>
      <c r="BT82" s="110"/>
      <c r="BU82" s="110"/>
      <c r="BV82" s="110"/>
      <c r="BW82" s="110"/>
      <c r="BX82" s="110"/>
      <c r="BY82" s="110"/>
      <c r="BZ82" s="110"/>
      <c r="CA82" s="110"/>
      <c r="CB82" s="110"/>
      <c r="CC82" s="110"/>
      <c r="CD82" s="110"/>
      <c r="CE82" s="110"/>
      <c r="CF82" s="110"/>
      <c r="CG82" s="110"/>
      <c r="CH82" s="110"/>
      <c r="CI82" s="110"/>
      <c r="CJ82" s="110"/>
      <c r="CK82" s="110"/>
      <c r="CL82" s="110"/>
      <c r="CM82" s="110"/>
      <c r="CN82" s="110"/>
      <c r="CO82" s="110"/>
      <c r="CP82" s="110"/>
      <c r="CQ82" s="110"/>
      <c r="CR82" s="110"/>
      <c r="CS82" s="110"/>
      <c r="CT82" s="110"/>
      <c r="CU82" s="110"/>
      <c r="CV82" s="110"/>
      <c r="CW82" s="110"/>
      <c r="CX82" s="110"/>
    </row>
  </sheetData>
  <mergeCells count="303">
    <mergeCell ref="X40:AB40"/>
    <mergeCell ref="BK30:BO30"/>
    <mergeCell ref="BP16:BT16"/>
    <mergeCell ref="CT28:CX28"/>
    <mergeCell ref="AG22:AK22"/>
    <mergeCell ref="CJ24:CN24"/>
    <mergeCell ref="CE28:CI28"/>
    <mergeCell ref="CO19:CS19"/>
    <mergeCell ref="AQ22:AU22"/>
    <mergeCell ref="AL26:AP26"/>
    <mergeCell ref="BF27:BJ27"/>
    <mergeCell ref="BP18:BT18"/>
    <mergeCell ref="AG21:AK21"/>
    <mergeCell ref="AB25:AF25"/>
    <mergeCell ref="AL16:AP16"/>
    <mergeCell ref="CT20:CX20"/>
    <mergeCell ref="CO16:CS16"/>
    <mergeCell ref="CT21:CX21"/>
    <mergeCell ref="BZ16:CD16"/>
    <mergeCell ref="CJ16:CN16"/>
    <mergeCell ref="CT14:CX16"/>
    <mergeCell ref="AV16:AZ16"/>
    <mergeCell ref="BF16:BJ16"/>
    <mergeCell ref="CT27:CX27"/>
    <mergeCell ref="CE30:CI30"/>
    <mergeCell ref="AL25:AP25"/>
    <mergeCell ref="H22:K23"/>
    <mergeCell ref="BF24:BJ24"/>
    <mergeCell ref="BU29:BY29"/>
    <mergeCell ref="CE20:CI20"/>
    <mergeCell ref="BZ19:CD19"/>
    <mergeCell ref="AB27:AF27"/>
    <mergeCell ref="CE29:CI29"/>
    <mergeCell ref="CE23:CI23"/>
    <mergeCell ref="AV29:AZ29"/>
    <mergeCell ref="BK22:BO22"/>
    <mergeCell ref="BF26:BJ26"/>
    <mergeCell ref="AQ30:AU30"/>
    <mergeCell ref="AG20:AK20"/>
    <mergeCell ref="W25:AA25"/>
    <mergeCell ref="BP26:BT26"/>
    <mergeCell ref="AQ20:AU20"/>
    <mergeCell ref="AG29:AK29"/>
    <mergeCell ref="AL29:AP29"/>
    <mergeCell ref="CT24:CX24"/>
    <mergeCell ref="U27:V27"/>
    <mergeCell ref="B16:E16"/>
    <mergeCell ref="B12:E12"/>
    <mergeCell ref="AV19:AZ19"/>
    <mergeCell ref="U28:V28"/>
    <mergeCell ref="BP20:BT20"/>
    <mergeCell ref="BK24:BO24"/>
    <mergeCell ref="AV28:AZ28"/>
    <mergeCell ref="BF25:BJ25"/>
    <mergeCell ref="H18:K19"/>
    <mergeCell ref="BP28:BT28"/>
    <mergeCell ref="B14:E14"/>
    <mergeCell ref="W18:AA18"/>
    <mergeCell ref="BA28:BE28"/>
    <mergeCell ref="BK28:BO28"/>
    <mergeCell ref="W15:AA16"/>
    <mergeCell ref="AL17:AP17"/>
    <mergeCell ref="AG27:AK27"/>
    <mergeCell ref="AQ18:AU18"/>
    <mergeCell ref="M26:T27"/>
    <mergeCell ref="AV23:AZ23"/>
    <mergeCell ref="H14:T16"/>
    <mergeCell ref="BA18:BE18"/>
    <mergeCell ref="CO30:CS30"/>
    <mergeCell ref="G66:L66"/>
    <mergeCell ref="CE17:CI17"/>
    <mergeCell ref="AA66:AD66"/>
    <mergeCell ref="AB24:AF24"/>
    <mergeCell ref="CJ21:CN21"/>
    <mergeCell ref="G14:G16"/>
    <mergeCell ref="AG25:AK25"/>
    <mergeCell ref="M28:T29"/>
    <mergeCell ref="U66:Z66"/>
    <mergeCell ref="AQ25:AU25"/>
    <mergeCell ref="M24:T25"/>
    <mergeCell ref="CE19:CI19"/>
    <mergeCell ref="BZ23:CD23"/>
    <mergeCell ref="BA17:BE17"/>
    <mergeCell ref="AB26:AF26"/>
    <mergeCell ref="W30:AA30"/>
    <mergeCell ref="CJ23:CN23"/>
    <mergeCell ref="Q66:T66"/>
    <mergeCell ref="BA22:BE22"/>
    <mergeCell ref="W20:AA20"/>
    <mergeCell ref="W14:CS14"/>
    <mergeCell ref="AL22:AP22"/>
    <mergeCell ref="BP25:BT25"/>
    <mergeCell ref="G65:T65"/>
    <mergeCell ref="AV30:AZ30"/>
    <mergeCell ref="CT30:CX30"/>
    <mergeCell ref="W22:AA22"/>
    <mergeCell ref="BZ24:CD24"/>
    <mergeCell ref="CO27:CS27"/>
    <mergeCell ref="BU28:BY28"/>
    <mergeCell ref="B18:E18"/>
    <mergeCell ref="BZ18:CD18"/>
    <mergeCell ref="BA30:BE30"/>
    <mergeCell ref="W21:AA21"/>
    <mergeCell ref="AL24:AP24"/>
    <mergeCell ref="BF23:BJ23"/>
    <mergeCell ref="U24:V24"/>
    <mergeCell ref="U18:V18"/>
    <mergeCell ref="AQ23:AU23"/>
    <mergeCell ref="AV24:AZ24"/>
    <mergeCell ref="M20:T21"/>
    <mergeCell ref="BK29:BO29"/>
    <mergeCell ref="AQ29:AU29"/>
    <mergeCell ref="BU30:BY30"/>
    <mergeCell ref="BP19:BT19"/>
    <mergeCell ref="CE22:CI22"/>
    <mergeCell ref="BK23:BO23"/>
    <mergeCell ref="G7:AK7"/>
    <mergeCell ref="CJ27:CN27"/>
    <mergeCell ref="H34:AK35"/>
    <mergeCell ref="CO22:CS22"/>
    <mergeCell ref="CT18:CX18"/>
    <mergeCell ref="CO25:CS25"/>
    <mergeCell ref="AB19:AF19"/>
    <mergeCell ref="CJ17:CN17"/>
    <mergeCell ref="CE21:CI21"/>
    <mergeCell ref="BZ25:CD25"/>
    <mergeCell ref="AG24:AK24"/>
    <mergeCell ref="H20:K21"/>
    <mergeCell ref="AL19:AP19"/>
    <mergeCell ref="CO21:CS21"/>
    <mergeCell ref="AB28:AF28"/>
    <mergeCell ref="U19:V19"/>
    <mergeCell ref="BF20:BJ20"/>
    <mergeCell ref="BZ27:CD27"/>
    <mergeCell ref="BF17:BJ17"/>
    <mergeCell ref="CT22:CX22"/>
    <mergeCell ref="AG26:AK26"/>
    <mergeCell ref="CO23:CS23"/>
    <mergeCell ref="AB30:AF30"/>
    <mergeCell ref="BP30:BT30"/>
    <mergeCell ref="B6:E6"/>
    <mergeCell ref="BZ17:CD17"/>
    <mergeCell ref="BK21:BO21"/>
    <mergeCell ref="AB20:AF20"/>
    <mergeCell ref="B15:E15"/>
    <mergeCell ref="BF22:BJ22"/>
    <mergeCell ref="AL30:AP30"/>
    <mergeCell ref="CE16:CI16"/>
    <mergeCell ref="AB29:AF29"/>
    <mergeCell ref="AV22:AZ22"/>
    <mergeCell ref="BF19:BJ19"/>
    <mergeCell ref="BA23:BE23"/>
    <mergeCell ref="BK27:BO27"/>
    <mergeCell ref="BP22:BT22"/>
    <mergeCell ref="BF28:BJ28"/>
    <mergeCell ref="BU18:BY18"/>
    <mergeCell ref="BU27:BY27"/>
    <mergeCell ref="W26:AA26"/>
    <mergeCell ref="AQ16:AU16"/>
    <mergeCell ref="BZ28:CD28"/>
    <mergeCell ref="CE18:CI18"/>
    <mergeCell ref="AV21:AZ21"/>
    <mergeCell ref="BU17:BY17"/>
    <mergeCell ref="BP21:BT21"/>
    <mergeCell ref="AE66:AH66"/>
    <mergeCell ref="BU19:BY19"/>
    <mergeCell ref="CJ22:CN22"/>
    <mergeCell ref="BP23:BT23"/>
    <mergeCell ref="AQ17:AU17"/>
    <mergeCell ref="U21:V21"/>
    <mergeCell ref="BF29:BJ29"/>
    <mergeCell ref="AG19:AK19"/>
    <mergeCell ref="CE25:CI25"/>
    <mergeCell ref="AG28:AK28"/>
    <mergeCell ref="AQ19:AU19"/>
    <mergeCell ref="H33:AK33"/>
    <mergeCell ref="AQ28:AU28"/>
    <mergeCell ref="I39:V39"/>
    <mergeCell ref="H43:AK46"/>
    <mergeCell ref="I38:V38"/>
    <mergeCell ref="CJ18:CN18"/>
    <mergeCell ref="BA21:BE21"/>
    <mergeCell ref="AV25:AZ25"/>
    <mergeCell ref="BU21:BY21"/>
    <mergeCell ref="BZ30:CD30"/>
    <mergeCell ref="W17:AA17"/>
    <mergeCell ref="I37:V37"/>
    <mergeCell ref="X39:AB39"/>
    <mergeCell ref="CJ30:CN30"/>
    <mergeCell ref="BA20:BE20"/>
    <mergeCell ref="BK17:BO17"/>
    <mergeCell ref="BF21:BJ21"/>
    <mergeCell ref="AG30:AK30"/>
    <mergeCell ref="BU20:BY20"/>
    <mergeCell ref="BA29:BE29"/>
    <mergeCell ref="W29:AA29"/>
    <mergeCell ref="B19:E19"/>
    <mergeCell ref="W23:AA23"/>
    <mergeCell ref="U26:V26"/>
    <mergeCell ref="B28:E28"/>
    <mergeCell ref="AG23:AK23"/>
    <mergeCell ref="AV26:AZ26"/>
    <mergeCell ref="M22:T23"/>
    <mergeCell ref="BP27:BT27"/>
    <mergeCell ref="BU22:BY22"/>
    <mergeCell ref="H26:K27"/>
    <mergeCell ref="BF30:BJ30"/>
    <mergeCell ref="BK19:BO19"/>
    <mergeCell ref="CJ28:CN28"/>
    <mergeCell ref="U22:V22"/>
    <mergeCell ref="AQ26:AU26"/>
    <mergeCell ref="CJ25:CN25"/>
    <mergeCell ref="CT26:CX26"/>
    <mergeCell ref="CE26:CI26"/>
    <mergeCell ref="BZ20:CD20"/>
    <mergeCell ref="BK26:BO26"/>
    <mergeCell ref="CT29:CX29"/>
    <mergeCell ref="B17:E17"/>
    <mergeCell ref="AB17:AF17"/>
    <mergeCell ref="CO26:CS26"/>
    <mergeCell ref="CE27:CI27"/>
    <mergeCell ref="BZ26:CD26"/>
    <mergeCell ref="CT19:CX19"/>
    <mergeCell ref="CO18:CS18"/>
    <mergeCell ref="BU24:BY24"/>
    <mergeCell ref="CT23:CX23"/>
    <mergeCell ref="CO17:CS17"/>
    <mergeCell ref="CO20:CS20"/>
    <mergeCell ref="CT17:CX17"/>
    <mergeCell ref="U20:V20"/>
    <mergeCell ref="BU26:BY26"/>
    <mergeCell ref="AV20:AZ20"/>
    <mergeCell ref="AQ24:AU24"/>
    <mergeCell ref="BA19:BE19"/>
    <mergeCell ref="BP17:BT17"/>
    <mergeCell ref="CJ20:CN20"/>
    <mergeCell ref="CT25:CX25"/>
    <mergeCell ref="BK25:BO25"/>
    <mergeCell ref="AL20:AP20"/>
    <mergeCell ref="U65:AH65"/>
    <mergeCell ref="B4:E4"/>
    <mergeCell ref="BU23:BY23"/>
    <mergeCell ref="M66:P66"/>
    <mergeCell ref="AV17:AZ17"/>
    <mergeCell ref="AQ21:AU21"/>
    <mergeCell ref="U25:V25"/>
    <mergeCell ref="X37:AB37"/>
    <mergeCell ref="AB22:AF22"/>
    <mergeCell ref="AL28:AP28"/>
    <mergeCell ref="BA27:BE27"/>
    <mergeCell ref="BK18:BO18"/>
    <mergeCell ref="AB21:AF21"/>
    <mergeCell ref="AG16:AK16"/>
    <mergeCell ref="AL21:AP21"/>
    <mergeCell ref="BA24:BE24"/>
    <mergeCell ref="BP29:BT29"/>
    <mergeCell ref="H28:K29"/>
    <mergeCell ref="W27:AA27"/>
    <mergeCell ref="BU25:BY25"/>
    <mergeCell ref="AV18:AZ18"/>
    <mergeCell ref="B8:E8"/>
    <mergeCell ref="AB15:CS15"/>
    <mergeCell ref="I48:AB48"/>
    <mergeCell ref="BZ22:CD22"/>
    <mergeCell ref="U29:V29"/>
    <mergeCell ref="BA16:BE16"/>
    <mergeCell ref="BK20:BO20"/>
    <mergeCell ref="U23:V23"/>
    <mergeCell ref="BA25:BE25"/>
    <mergeCell ref="BK16:BO16"/>
    <mergeCell ref="BP24:BT24"/>
    <mergeCell ref="U14:V16"/>
    <mergeCell ref="W19:AA19"/>
    <mergeCell ref="BZ21:CD21"/>
    <mergeCell ref="W28:AA28"/>
    <mergeCell ref="AQ27:AU27"/>
    <mergeCell ref="AB18:AF18"/>
    <mergeCell ref="B10:E10"/>
    <mergeCell ref="BF18:BJ18"/>
    <mergeCell ref="AL23:AP23"/>
    <mergeCell ref="BA26:BE26"/>
    <mergeCell ref="AV27:AZ27"/>
    <mergeCell ref="CO28:CS28"/>
    <mergeCell ref="CE24:CI24"/>
    <mergeCell ref="CO29:CS29"/>
    <mergeCell ref="BZ29:CD29"/>
    <mergeCell ref="G9:Z11"/>
    <mergeCell ref="B13:E13"/>
    <mergeCell ref="AB23:AF23"/>
    <mergeCell ref="AG18:AK18"/>
    <mergeCell ref="B20:E20"/>
    <mergeCell ref="W24:AA24"/>
    <mergeCell ref="AL27:AP27"/>
    <mergeCell ref="CJ19:CN19"/>
    <mergeCell ref="CO24:CS24"/>
    <mergeCell ref="BU16:BY16"/>
    <mergeCell ref="AB16:AF16"/>
    <mergeCell ref="AG17:AK17"/>
    <mergeCell ref="H24:K25"/>
    <mergeCell ref="M18:T19"/>
    <mergeCell ref="CJ26:CN26"/>
    <mergeCell ref="AL18:AP18"/>
    <mergeCell ref="CJ29:CN29"/>
  </mergeCells>
  <dataValidations count="1">
    <dataValidation type="list" allowBlank="1" showInputMessage="1" showErrorMessage="1" sqref="I38:V38" xr:uid="{10D4A8E8-B1D2-4E4C-BFC0-684BA5315ECF}">
      <formula1>_xlfn.ANCHORARRAY($A$16)</formula1>
    </dataValidation>
  </dataValidations>
  <hyperlinks>
    <hyperlink ref="B4" location="PANDUAN!A1" display="PANDUAN" xr:uid="{00000000-0004-0000-FC00-000000000000}"/>
    <hyperlink ref="B6" location="'EWS DIRECTORY'!A1" display="EWS DIRECTORY" xr:uid="{00000000-0004-0000-FC00-000001000000}"/>
    <hyperlink ref="B8" location="'DATA PEMICU'!A1" display="DATA PEMICU" xr:uid="{00000000-0004-0000-FC00-000002000000}"/>
    <hyperlink ref="B10" location="'DATA PENGUJI'!A1" display="DATA PENGUJI" xr:uid="{00000000-0004-0000-FC00-000003000000}"/>
    <hyperlink ref="B12" location="'MAIN LEVEL'!A1" display="MAIN LEVEL" xr:uid="{00000000-0004-0000-FC00-000004000000}"/>
  </hyperlinks>
  <pageMargins left="0.70866141732283472" right="0.31496062992125978" top="0.55118110236220474" bottom="0.55118110236220474" header="0" footer="0"/>
  <pageSetup paperSize="9" scale="77" orientation="portrait"/>
  <extLst>
    <ext xmlns:x14="http://schemas.microsoft.com/office/spreadsheetml/2009/9/main" uri="{CCE6A557-97BC-4b89-ADB6-D9C93CAAB3DF}">
      <x14:dataValidations xmlns:xm="http://schemas.microsoft.com/office/excel/2006/main" count="1">
        <x14:dataValidation type="list" allowBlank="1" showInputMessage="1" showErrorMessage="1" xr:uid="{CCCA376A-B95A-481A-9FDF-9E845FBB8D89}">
          <x14:formula1>
            <xm:f>MASTER!$Q$2:$Q$6</xm:f>
          </x14:formula1>
          <xm:sqref>I48:AB48</xm:sqref>
        </x14:dataValidation>
      </x14:dataValidations>
    </ext>
  </extLst>
</worksheet>
</file>

<file path=xl/worksheets/sheet2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D00-000000000000}">
  <sheetPr codeName="Sheet118">
    <tabColor theme="4" tint="-0.249977111117893"/>
  </sheetPr>
  <dimension ref="A1:AX63"/>
  <sheetViews>
    <sheetView topLeftCell="B22"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50" width="3.6640625" style="443" customWidth="1"/>
    <col min="51" max="51" width="14.44140625" style="443" customWidth="1"/>
    <col min="52" max="16384" width="14.44140625" style="443"/>
  </cols>
  <sheetData>
    <row r="1" spans="2:46" ht="14.25" customHeight="1" x14ac:dyDescent="0.25">
      <c r="G1" s="223"/>
      <c r="H1" s="223"/>
      <c r="I1" s="223"/>
      <c r="J1" s="223"/>
      <c r="K1" s="223"/>
      <c r="L1" s="223"/>
      <c r="M1" s="223"/>
      <c r="N1" s="223"/>
      <c r="O1" s="223"/>
      <c r="P1" s="223"/>
      <c r="Q1" s="223"/>
      <c r="R1" s="223"/>
      <c r="S1" s="223"/>
      <c r="T1" s="223"/>
      <c r="U1" s="223"/>
      <c r="V1" s="223"/>
      <c r="W1" s="223"/>
      <c r="X1" s="223"/>
    </row>
    <row r="2" spans="2:46" ht="14.25" customHeight="1" x14ac:dyDescent="0.25">
      <c r="G2" s="55" t="s">
        <v>1674</v>
      </c>
      <c r="H2" s="55"/>
      <c r="I2" s="55"/>
      <c r="J2" s="55"/>
      <c r="K2" s="55"/>
      <c r="L2" s="55"/>
      <c r="M2" s="55"/>
      <c r="N2" s="55"/>
    </row>
    <row r="3" spans="2:46" ht="14.25" customHeight="1" x14ac:dyDescent="0.25">
      <c r="B3" s="111"/>
      <c r="C3" s="111"/>
      <c r="D3" s="111"/>
      <c r="E3" s="111"/>
      <c r="G3" s="55"/>
      <c r="H3" s="55"/>
      <c r="I3" s="55"/>
      <c r="J3" s="55"/>
      <c r="K3" s="55"/>
      <c r="L3" s="55"/>
      <c r="M3" s="55"/>
      <c r="N3" s="55"/>
    </row>
    <row r="4" spans="2:46" ht="14.25" customHeight="1" x14ac:dyDescent="0.25">
      <c r="B4" s="762" t="s">
        <v>79</v>
      </c>
      <c r="C4" s="761"/>
      <c r="D4" s="761"/>
      <c r="E4" s="761"/>
      <c r="G4" s="55"/>
      <c r="H4" s="55"/>
      <c r="I4" s="55"/>
      <c r="J4" s="55"/>
      <c r="K4" s="55"/>
      <c r="L4" s="55"/>
      <c r="M4" s="55"/>
      <c r="N4" s="55"/>
    </row>
    <row r="5" spans="2:46" ht="14.25" customHeight="1" x14ac:dyDescent="0.25">
      <c r="B5" s="111"/>
      <c r="C5" s="111"/>
      <c r="D5" s="111"/>
      <c r="E5" s="111"/>
      <c r="G5" s="55"/>
      <c r="H5" s="55"/>
      <c r="I5" s="55"/>
      <c r="J5" s="55"/>
      <c r="K5" s="55"/>
      <c r="L5" s="55"/>
      <c r="M5" s="55"/>
      <c r="N5" s="55"/>
    </row>
    <row r="6" spans="2:46" ht="14.25" customHeight="1" x14ac:dyDescent="0.25">
      <c r="B6" s="762" t="s">
        <v>87</v>
      </c>
      <c r="C6" s="761"/>
      <c r="D6" s="761"/>
      <c r="E6" s="761"/>
      <c r="G6" s="55"/>
      <c r="H6" s="55"/>
      <c r="I6" s="55"/>
      <c r="J6" s="55"/>
      <c r="K6" s="55"/>
      <c r="L6" s="55"/>
      <c r="M6" s="55"/>
      <c r="N6" s="55"/>
    </row>
    <row r="7" spans="2:46" ht="15" customHeight="1" x14ac:dyDescent="0.25">
      <c r="B7" s="111"/>
      <c r="C7" s="111"/>
      <c r="D7" s="111"/>
      <c r="E7" s="111"/>
      <c r="G7" s="996" t="s">
        <v>1774</v>
      </c>
      <c r="H7" s="997"/>
      <c r="I7" s="997"/>
      <c r="J7" s="997"/>
      <c r="K7" s="997"/>
      <c r="L7" s="997"/>
      <c r="M7" s="997"/>
      <c r="N7" s="997"/>
      <c r="O7" s="997"/>
      <c r="P7" s="997"/>
      <c r="Q7" s="997"/>
      <c r="R7" s="997"/>
      <c r="S7" s="997"/>
      <c r="T7" s="997"/>
      <c r="U7" s="997"/>
      <c r="V7" s="997"/>
      <c r="W7" s="997"/>
      <c r="X7" s="997"/>
      <c r="Y7" s="997"/>
      <c r="Z7" s="997"/>
      <c r="AA7" s="997"/>
      <c r="AB7" s="997"/>
      <c r="AC7" s="997"/>
      <c r="AD7" s="997"/>
      <c r="AE7" s="997"/>
      <c r="AF7" s="997"/>
      <c r="AG7" s="997"/>
      <c r="AH7" s="997"/>
      <c r="AI7" s="997"/>
      <c r="AJ7" s="997"/>
      <c r="AK7" s="997"/>
      <c r="AL7" s="997"/>
      <c r="AM7" s="997"/>
      <c r="AN7" s="997"/>
      <c r="AO7" s="997"/>
      <c r="AP7" s="997"/>
      <c r="AQ7" s="997"/>
      <c r="AR7" s="997"/>
      <c r="AS7" s="58"/>
    </row>
    <row r="8" spans="2:46" ht="14.25" customHeight="1" x14ac:dyDescent="0.25">
      <c r="B8" s="762" t="s">
        <v>94</v>
      </c>
      <c r="C8" s="761"/>
      <c r="D8" s="761"/>
      <c r="E8" s="761"/>
      <c r="G8" s="55"/>
      <c r="H8" s="55"/>
      <c r="I8" s="55"/>
      <c r="J8" s="55"/>
      <c r="K8" s="55"/>
      <c r="L8" s="55"/>
      <c r="M8" s="55"/>
      <c r="N8" s="55"/>
    </row>
    <row r="9" spans="2:46" ht="14.25" customHeight="1" x14ac:dyDescent="0.25">
      <c r="B9" s="111"/>
      <c r="C9" s="111"/>
      <c r="D9" s="111"/>
      <c r="E9" s="111"/>
      <c r="G9" s="999" t="str">
        <f>"Rincian "&amp;'G-1-1'!H18&amp;" "&amp;'G-1-1'!M18</f>
        <v>Rincian Kerugian Pengalihan Aset selain persediaan Berdasarkan Data Internal dan Eksternal yang dimiliki DJP</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997"/>
      <c r="I10" s="997"/>
      <c r="J10" s="997"/>
      <c r="K10" s="997"/>
      <c r="L10" s="997"/>
      <c r="M10" s="997"/>
      <c r="N10" s="997"/>
      <c r="O10" s="997"/>
      <c r="P10" s="997"/>
      <c r="Q10" s="997"/>
      <c r="R10" s="997"/>
      <c r="S10" s="997"/>
      <c r="T10" s="997"/>
      <c r="U10" s="997"/>
      <c r="V10" s="997"/>
      <c r="W10" s="997"/>
      <c r="X10" s="997"/>
      <c r="Y10" s="997"/>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row>
    <row r="13" spans="2:46" ht="14.25" customHeight="1" x14ac:dyDescent="0.25">
      <c r="B13" s="962" t="str">
        <f>HYPERLINK("#'"&amp;'EWS DIRECTORY'!$J$251&amp;"'!A1",'EWS DIRECTORY'!$J$251)</f>
        <v>G-1</v>
      </c>
      <c r="C13" s="761"/>
      <c r="D13" s="761"/>
      <c r="E13" s="761"/>
      <c r="G13" s="55" t="s">
        <v>1680</v>
      </c>
      <c r="H13" s="55"/>
      <c r="I13" s="254"/>
      <c r="J13" s="254"/>
      <c r="K13" s="254"/>
      <c r="L13" s="254"/>
      <c r="M13" s="254"/>
      <c r="N13" s="254"/>
    </row>
    <row r="14" spans="2:46" ht="14.25" customHeight="1" x14ac:dyDescent="0.25">
      <c r="B14" s="931" t="str">
        <f>HYPERLINK("#'"&amp;'EWS DIRECTORY'!$J$252&amp;"'!A1",'EWS DIRECTORY'!$J$252)</f>
        <v>G-1-1</v>
      </c>
      <c r="C14" s="761"/>
      <c r="D14" s="761"/>
      <c r="E14" s="761"/>
      <c r="G14" s="55"/>
      <c r="H14" s="55"/>
      <c r="I14" s="254"/>
      <c r="J14" s="254"/>
      <c r="K14" s="254"/>
      <c r="L14" s="254"/>
      <c r="M14" s="254"/>
      <c r="N14" s="254"/>
    </row>
    <row r="15" spans="2:46" ht="14.25" customHeight="1" x14ac:dyDescent="0.25">
      <c r="B15" s="927" t="str">
        <f>HYPERLINK("#'"&amp;'EWS DIRECTORY'!$J$253&amp;"'!A1",'EWS DIRECTORY'!$J$253)</f>
        <v>G-1-1-1</v>
      </c>
      <c r="C15" s="761"/>
      <c r="D15" s="761"/>
      <c r="E15" s="761"/>
      <c r="G15" s="55"/>
      <c r="H15" s="55"/>
      <c r="I15" s="254"/>
      <c r="J15" s="254"/>
      <c r="K15" s="254"/>
      <c r="L15" s="254"/>
      <c r="M15" s="254"/>
      <c r="N15" s="254"/>
    </row>
    <row r="16" spans="2:46" ht="14.25" customHeight="1" x14ac:dyDescent="0.25">
      <c r="B16" s="929" t="str">
        <f>HYPERLINK("#'"&amp;'EWS DIRECTORY'!$J$254&amp;"'!A1",'EWS DIRECTORY'!$J$254)</f>
        <v>G-1-1-2</v>
      </c>
      <c r="C16" s="761"/>
      <c r="D16" s="761"/>
      <c r="E16" s="761"/>
      <c r="G16" s="55"/>
      <c r="H16" s="55"/>
      <c r="I16" s="254"/>
      <c r="J16" s="254"/>
      <c r="K16" s="254"/>
      <c r="L16" s="254"/>
      <c r="M16" s="254"/>
      <c r="N16" s="254"/>
    </row>
    <row r="17" spans="2:50" ht="14.25" customHeight="1" x14ac:dyDescent="0.25">
      <c r="B17" s="929" t="str">
        <f>HYPERLINK("#'"&amp;'EWS DIRECTORY'!$J$255&amp;"'!A1",'EWS DIRECTORY'!$J$255)</f>
        <v>G-1-1-3</v>
      </c>
      <c r="C17" s="761"/>
      <c r="D17" s="761"/>
      <c r="E17" s="761"/>
      <c r="G17" s="55" t="s">
        <v>1681</v>
      </c>
      <c r="H17" s="55"/>
      <c r="I17" s="55"/>
      <c r="J17" s="254"/>
      <c r="K17" s="254"/>
      <c r="L17" s="254"/>
      <c r="M17" s="254"/>
      <c r="N17" s="254"/>
    </row>
    <row r="18" spans="2:50" ht="14.25" customHeight="1" x14ac:dyDescent="0.25">
      <c r="B18" s="929" t="str">
        <f>HYPERLINK("#'"&amp;'EWS DIRECTORY'!$J$256&amp;"'!A1",'EWS DIRECTORY'!$J$256)</f>
        <v>G-1-1-4</v>
      </c>
      <c r="C18" s="761"/>
      <c r="D18" s="761"/>
      <c r="E18" s="761"/>
      <c r="G18" s="55" t="s">
        <v>1744</v>
      </c>
      <c r="H18" s="55"/>
      <c r="I18" s="55" t="s">
        <v>1744</v>
      </c>
      <c r="J18" s="254"/>
      <c r="K18" s="254"/>
      <c r="L18" s="254"/>
      <c r="M18" s="254"/>
      <c r="N18" s="254"/>
    </row>
    <row r="19" spans="2:50" ht="14.25" customHeight="1" x14ac:dyDescent="0.25">
      <c r="B19" s="929" t="str">
        <f>HYPERLINK("#'"&amp;'EWS DIRECTORY'!$J$257&amp;"'!A1",'EWS DIRECTORY'!$J$257)</f>
        <v>G-1-1-5</v>
      </c>
      <c r="C19" s="761"/>
      <c r="D19" s="761"/>
      <c r="E19" s="761"/>
    </row>
    <row r="20" spans="2:50" ht="14.25" customHeight="1" x14ac:dyDescent="0.25">
      <c r="B20" s="929" t="str">
        <f>HYPERLINK("#'"&amp;'EWS DIRECTORY'!$J$258&amp;"'!A1",'EWS DIRECTORY'!$J$258)</f>
        <v>G-1-1-6</v>
      </c>
      <c r="C20" s="761"/>
      <c r="D20" s="761"/>
      <c r="E20" s="761"/>
      <c r="G20" s="55" t="s">
        <v>1791</v>
      </c>
    </row>
    <row r="21" spans="2:50" ht="14.25" customHeight="1" x14ac:dyDescent="0.25">
      <c r="G21" s="55"/>
    </row>
    <row r="22" spans="2:50" ht="14.25" customHeight="1" x14ac:dyDescent="0.25">
      <c r="G22" s="55"/>
      <c r="H22" s="990" t="s">
        <v>1445</v>
      </c>
      <c r="I22" s="790"/>
      <c r="J22" s="994" t="s">
        <v>1446</v>
      </c>
      <c r="K22" s="764"/>
      <c r="L22" s="764"/>
      <c r="M22" s="764"/>
      <c r="N22" s="764"/>
      <c r="O22" s="764"/>
      <c r="P22" s="764"/>
      <c r="Q22" s="764"/>
      <c r="R22" s="764"/>
      <c r="S22" s="764"/>
      <c r="T22" s="764"/>
      <c r="U22" s="764"/>
      <c r="V22" s="764"/>
      <c r="W22" s="764"/>
      <c r="X22" s="764"/>
      <c r="Y22" s="764"/>
      <c r="Z22" s="764"/>
      <c r="AA22" s="764"/>
      <c r="AB22" s="764"/>
      <c r="AC22" s="764"/>
      <c r="AD22" s="764"/>
      <c r="AE22" s="764"/>
      <c r="AF22" s="764"/>
      <c r="AG22" s="764"/>
      <c r="AH22" s="764"/>
      <c r="AI22" s="764"/>
      <c r="AJ22" s="764"/>
      <c r="AK22" s="764"/>
      <c r="AL22" s="764"/>
      <c r="AM22" s="764"/>
      <c r="AN22" s="764"/>
      <c r="AO22" s="764"/>
      <c r="AP22" s="764"/>
      <c r="AQ22" s="764"/>
      <c r="AR22" s="764"/>
      <c r="AS22" s="764"/>
      <c r="AT22" s="764"/>
      <c r="AU22" s="764"/>
      <c r="AV22" s="764"/>
      <c r="AW22" s="764"/>
      <c r="AX22" s="765"/>
    </row>
    <row r="23" spans="2:50" ht="14.25" customHeight="1" x14ac:dyDescent="0.25">
      <c r="G23" s="55"/>
      <c r="H23" s="806"/>
      <c r="I23" s="807"/>
      <c r="J23" s="978" t="s">
        <v>1452</v>
      </c>
      <c r="K23" s="764"/>
      <c r="L23" s="764"/>
      <c r="M23" s="764"/>
      <c r="N23" s="764"/>
      <c r="O23" s="764"/>
      <c r="P23" s="765"/>
      <c r="Q23" s="978" t="s">
        <v>1453</v>
      </c>
      <c r="R23" s="764"/>
      <c r="S23" s="764"/>
      <c r="T23" s="764"/>
      <c r="U23" s="764"/>
      <c r="V23" s="764"/>
      <c r="W23" s="765"/>
      <c r="X23" s="978" t="s">
        <v>1454</v>
      </c>
      <c r="Y23" s="764"/>
      <c r="Z23" s="764"/>
      <c r="AA23" s="764"/>
      <c r="AB23" s="764"/>
      <c r="AC23" s="764"/>
      <c r="AD23" s="765"/>
      <c r="AE23" s="978" t="s">
        <v>1455</v>
      </c>
      <c r="AF23" s="764"/>
      <c r="AG23" s="764"/>
      <c r="AH23" s="764"/>
      <c r="AI23" s="764"/>
      <c r="AJ23" s="764"/>
      <c r="AK23" s="765"/>
      <c r="AL23" s="978" t="s">
        <v>1456</v>
      </c>
      <c r="AM23" s="764"/>
      <c r="AN23" s="764"/>
      <c r="AO23" s="764"/>
      <c r="AP23" s="764"/>
      <c r="AQ23" s="764"/>
      <c r="AR23" s="764"/>
      <c r="AS23" s="765"/>
      <c r="AT23" s="978" t="s">
        <v>1457</v>
      </c>
      <c r="AU23" s="764"/>
      <c r="AV23" s="764"/>
      <c r="AW23" s="764"/>
      <c r="AX23" s="765"/>
    </row>
    <row r="24" spans="2:50" ht="40.5" customHeight="1" x14ac:dyDescent="0.25">
      <c r="G24" s="55"/>
      <c r="H24" s="991">
        <v>1</v>
      </c>
      <c r="I24" s="765"/>
      <c r="J24" s="984" t="e">
        <f>ID_MS_TH_PJK</f>
        <v>#N/A</v>
      </c>
      <c r="K24" s="764"/>
      <c r="L24" s="764"/>
      <c r="M24" s="764"/>
      <c r="N24" s="764"/>
      <c r="O24" s="764"/>
      <c r="P24" s="765"/>
      <c r="Q24" s="984" t="e">
        <f>NO_BPS</f>
        <v>#N/A</v>
      </c>
      <c r="R24" s="764"/>
      <c r="S24" s="764"/>
      <c r="T24" s="764"/>
      <c r="U24" s="764"/>
      <c r="V24" s="764"/>
      <c r="W24" s="765"/>
      <c r="X24" s="984" t="e">
        <f>PEMBETULAN_KE</f>
        <v>#N/A</v>
      </c>
      <c r="Y24" s="764"/>
      <c r="Z24" s="764"/>
      <c r="AA24" s="764"/>
      <c r="AB24" s="764"/>
      <c r="AC24" s="764"/>
      <c r="AD24" s="765"/>
      <c r="AE24" s="984">
        <v>43910</v>
      </c>
      <c r="AF24" s="764"/>
      <c r="AG24" s="764"/>
      <c r="AH24" s="764"/>
      <c r="AI24" s="764"/>
      <c r="AJ24" s="764"/>
      <c r="AK24" s="765"/>
      <c r="AL24" s="984" t="s">
        <v>1995</v>
      </c>
      <c r="AM24" s="764"/>
      <c r="AN24" s="764"/>
      <c r="AO24" s="764"/>
      <c r="AP24" s="764"/>
      <c r="AQ24" s="764"/>
      <c r="AR24" s="764"/>
      <c r="AS24" s="765"/>
      <c r="AT24" s="1135">
        <f>'MAIN LEVEL'!AB58</f>
        <v>0</v>
      </c>
      <c r="AU24" s="764"/>
      <c r="AV24" s="764"/>
      <c r="AW24" s="764"/>
      <c r="AX24" s="765"/>
    </row>
    <row r="25" spans="2:50" ht="14.25" customHeight="1" x14ac:dyDescent="0.25">
      <c r="G25" s="55"/>
      <c r="H25" s="255"/>
      <c r="I25" s="255"/>
      <c r="J25" s="255"/>
      <c r="K25" s="255"/>
      <c r="L25" s="255"/>
      <c r="M25" s="255"/>
      <c r="N25" s="255"/>
      <c r="O25" s="255"/>
      <c r="P25" s="255"/>
      <c r="Q25" s="255"/>
      <c r="R25" s="255"/>
      <c r="AT25" s="536"/>
      <c r="AU25" s="536"/>
      <c r="AV25" s="536"/>
      <c r="AW25" s="536"/>
      <c r="AX25" s="536"/>
    </row>
    <row r="26" spans="2:50" ht="14.25" customHeight="1" x14ac:dyDescent="0.25">
      <c r="G26" s="55"/>
      <c r="H26" s="255"/>
      <c r="I26" s="255"/>
      <c r="J26" s="255"/>
      <c r="K26" s="255"/>
      <c r="L26" s="255"/>
      <c r="M26" s="255"/>
      <c r="N26" s="255"/>
      <c r="O26" s="255"/>
      <c r="P26" s="255"/>
      <c r="Q26" s="255"/>
      <c r="R26" s="255"/>
      <c r="AT26" s="536"/>
      <c r="AU26" s="536"/>
      <c r="AV26" s="536"/>
      <c r="AW26" s="536"/>
      <c r="AX26" s="536"/>
    </row>
    <row r="27" spans="2:50" ht="14.25" customHeight="1" x14ac:dyDescent="0.25">
      <c r="G27" s="55"/>
      <c r="H27" s="255"/>
      <c r="I27" s="255"/>
      <c r="J27" s="255"/>
      <c r="K27" s="255"/>
      <c r="L27" s="255"/>
      <c r="M27" s="255"/>
      <c r="N27" s="255"/>
      <c r="O27" s="255"/>
      <c r="P27" s="255"/>
      <c r="Q27" s="255"/>
      <c r="R27" s="255"/>
      <c r="AT27" s="536"/>
      <c r="AU27" s="536"/>
      <c r="AV27" s="536"/>
      <c r="AW27" s="536"/>
      <c r="AX27" s="536"/>
    </row>
    <row r="28" spans="2:50" ht="14.25" customHeight="1" x14ac:dyDescent="0.25">
      <c r="B28" s="760"/>
      <c r="C28" s="761"/>
      <c r="D28" s="761"/>
      <c r="E28" s="761"/>
      <c r="G28" s="55"/>
      <c r="H28" s="990" t="s">
        <v>1445</v>
      </c>
      <c r="I28" s="790"/>
      <c r="J28" s="990" t="s">
        <v>1478</v>
      </c>
      <c r="K28" s="789"/>
      <c r="L28" s="789"/>
      <c r="M28" s="790"/>
      <c r="N28" s="994" t="s">
        <v>1792</v>
      </c>
      <c r="O28" s="764"/>
      <c r="P28" s="764"/>
      <c r="Q28" s="764"/>
      <c r="R28" s="764"/>
      <c r="S28" s="764"/>
      <c r="T28" s="764"/>
      <c r="U28" s="764"/>
      <c r="V28" s="764"/>
      <c r="W28" s="764"/>
      <c r="X28" s="764"/>
      <c r="Y28" s="764"/>
      <c r="Z28" s="765"/>
      <c r="AA28" s="994" t="s">
        <v>1793</v>
      </c>
      <c r="AB28" s="764"/>
      <c r="AC28" s="764"/>
      <c r="AD28" s="764"/>
      <c r="AE28" s="764"/>
      <c r="AF28" s="764"/>
      <c r="AG28" s="764"/>
      <c r="AH28" s="764"/>
      <c r="AI28" s="764"/>
      <c r="AJ28" s="764"/>
      <c r="AK28" s="764"/>
      <c r="AL28" s="764"/>
      <c r="AM28" s="764"/>
      <c r="AN28" s="764"/>
      <c r="AO28" s="764"/>
      <c r="AP28" s="764"/>
      <c r="AQ28" s="764"/>
      <c r="AR28" s="764"/>
      <c r="AS28" s="765"/>
      <c r="AT28" s="990" t="s">
        <v>1481</v>
      </c>
      <c r="AU28" s="789"/>
      <c r="AV28" s="789"/>
      <c r="AW28" s="789"/>
      <c r="AX28" s="790"/>
    </row>
    <row r="29" spans="2:50" ht="14.25" customHeight="1" x14ac:dyDescent="0.25">
      <c r="G29" s="55"/>
      <c r="H29" s="806"/>
      <c r="I29" s="807"/>
      <c r="J29" s="806"/>
      <c r="K29" s="794"/>
      <c r="L29" s="794"/>
      <c r="M29" s="807"/>
      <c r="N29" s="978" t="s">
        <v>796</v>
      </c>
      <c r="O29" s="764"/>
      <c r="P29" s="764"/>
      <c r="Q29" s="764"/>
      <c r="R29" s="764"/>
      <c r="S29" s="764"/>
      <c r="T29" s="765"/>
      <c r="U29" s="978" t="s">
        <v>1401</v>
      </c>
      <c r="V29" s="764"/>
      <c r="W29" s="764"/>
      <c r="X29" s="764"/>
      <c r="Y29" s="764"/>
      <c r="Z29" s="765"/>
      <c r="AA29" s="978" t="s">
        <v>796</v>
      </c>
      <c r="AB29" s="764"/>
      <c r="AC29" s="764"/>
      <c r="AD29" s="764"/>
      <c r="AE29" s="764"/>
      <c r="AF29" s="765"/>
      <c r="AG29" s="978" t="s">
        <v>1794</v>
      </c>
      <c r="AH29" s="764"/>
      <c r="AI29" s="764"/>
      <c r="AJ29" s="764"/>
      <c r="AK29" s="764"/>
      <c r="AL29" s="764"/>
      <c r="AM29" s="765"/>
      <c r="AN29" s="978" t="s">
        <v>1510</v>
      </c>
      <c r="AO29" s="764"/>
      <c r="AP29" s="764"/>
      <c r="AQ29" s="764"/>
      <c r="AR29" s="764"/>
      <c r="AS29" s="765"/>
      <c r="AT29" s="806"/>
      <c r="AU29" s="794"/>
      <c r="AV29" s="794"/>
      <c r="AW29" s="794"/>
      <c r="AX29" s="807"/>
    </row>
    <row r="30" spans="2:50" ht="14.25" customHeight="1" x14ac:dyDescent="0.25">
      <c r="B30" s="760"/>
      <c r="C30" s="761"/>
      <c r="D30" s="761"/>
      <c r="E30" s="761"/>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2:50" ht="14.2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2:50" ht="15" customHeight="1" x14ac:dyDescent="0.25">
      <c r="B32" s="760"/>
      <c r="C32" s="761"/>
      <c r="D32" s="761"/>
      <c r="E32" s="761"/>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2:50" ht="15" customHeight="1"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2:50" ht="15" customHeight="1" x14ac:dyDescent="0.25">
      <c r="B34" s="760"/>
      <c r="C34" s="761"/>
      <c r="D34" s="761"/>
      <c r="E34" s="761"/>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2:50" ht="15" customHeight="1" x14ac:dyDescent="0.25">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2:50" ht="15"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2:50" ht="15"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2:50" ht="15" customHeight="1" x14ac:dyDescent="0.25">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2:50" ht="15" customHeight="1" x14ac:dyDescent="0.25">
      <c r="G40" s="223"/>
      <c r="H40" s="980"/>
      <c r="I40" s="765"/>
      <c r="J40" s="979"/>
      <c r="K40" s="764"/>
      <c r="L40" s="764"/>
      <c r="M40" s="765"/>
      <c r="N40" s="980"/>
      <c r="O40" s="764"/>
      <c r="P40" s="764"/>
      <c r="Q40" s="764"/>
      <c r="R40" s="764"/>
      <c r="S40" s="764"/>
      <c r="T40" s="765"/>
      <c r="U40" s="977"/>
      <c r="V40" s="764"/>
      <c r="W40" s="764"/>
      <c r="X40" s="764"/>
      <c r="Y40" s="764"/>
      <c r="Z40" s="765"/>
      <c r="AA40" s="980"/>
      <c r="AB40" s="764"/>
      <c r="AC40" s="764"/>
      <c r="AD40" s="764"/>
      <c r="AE40" s="764"/>
      <c r="AF40" s="765"/>
      <c r="AG40" s="980"/>
      <c r="AH40" s="764"/>
      <c r="AI40" s="764"/>
      <c r="AJ40" s="764"/>
      <c r="AK40" s="764"/>
      <c r="AL40" s="764"/>
      <c r="AM40" s="765"/>
      <c r="AN40" s="983"/>
      <c r="AO40" s="764"/>
      <c r="AP40" s="764"/>
      <c r="AQ40" s="764"/>
      <c r="AR40" s="764"/>
      <c r="AS40" s="765"/>
      <c r="AT40" s="1063"/>
      <c r="AU40" s="764"/>
      <c r="AV40" s="764"/>
      <c r="AW40" s="764"/>
      <c r="AX40" s="765"/>
    </row>
    <row r="41" spans="2:50" ht="15" customHeight="1" x14ac:dyDescent="0.25">
      <c r="G41" s="223"/>
      <c r="H41" s="980"/>
      <c r="I41" s="765"/>
      <c r="J41" s="979"/>
      <c r="K41" s="764"/>
      <c r="L41" s="764"/>
      <c r="M41" s="765"/>
      <c r="N41" s="980"/>
      <c r="O41" s="764"/>
      <c r="P41" s="764"/>
      <c r="Q41" s="764"/>
      <c r="R41" s="764"/>
      <c r="S41" s="764"/>
      <c r="T41" s="765"/>
      <c r="U41" s="977"/>
      <c r="V41" s="764"/>
      <c r="W41" s="764"/>
      <c r="X41" s="764"/>
      <c r="Y41" s="764"/>
      <c r="Z41" s="765"/>
      <c r="AA41" s="980"/>
      <c r="AB41" s="764"/>
      <c r="AC41" s="764"/>
      <c r="AD41" s="764"/>
      <c r="AE41" s="764"/>
      <c r="AF41" s="765"/>
      <c r="AG41" s="980"/>
      <c r="AH41" s="764"/>
      <c r="AI41" s="764"/>
      <c r="AJ41" s="764"/>
      <c r="AK41" s="764"/>
      <c r="AL41" s="764"/>
      <c r="AM41" s="765"/>
      <c r="AN41" s="983"/>
      <c r="AO41" s="764"/>
      <c r="AP41" s="764"/>
      <c r="AQ41" s="764"/>
      <c r="AR41" s="764"/>
      <c r="AS41" s="765"/>
      <c r="AT41" s="1063"/>
      <c r="AU41" s="764"/>
      <c r="AV41" s="764"/>
      <c r="AW41" s="764"/>
      <c r="AX41" s="765"/>
    </row>
    <row r="42" spans="2:50" ht="15" customHeight="1" x14ac:dyDescent="0.25">
      <c r="G42" s="223"/>
      <c r="H42" s="980"/>
      <c r="I42" s="765"/>
      <c r="J42" s="979"/>
      <c r="K42" s="764"/>
      <c r="L42" s="764"/>
      <c r="M42" s="765"/>
      <c r="N42" s="980"/>
      <c r="O42" s="764"/>
      <c r="P42" s="764"/>
      <c r="Q42" s="764"/>
      <c r="R42" s="764"/>
      <c r="S42" s="764"/>
      <c r="T42" s="765"/>
      <c r="U42" s="977"/>
      <c r="V42" s="764"/>
      <c r="W42" s="764"/>
      <c r="X42" s="764"/>
      <c r="Y42" s="764"/>
      <c r="Z42" s="765"/>
      <c r="AA42" s="980"/>
      <c r="AB42" s="764"/>
      <c r="AC42" s="764"/>
      <c r="AD42" s="764"/>
      <c r="AE42" s="764"/>
      <c r="AF42" s="765"/>
      <c r="AG42" s="980"/>
      <c r="AH42" s="764"/>
      <c r="AI42" s="764"/>
      <c r="AJ42" s="764"/>
      <c r="AK42" s="764"/>
      <c r="AL42" s="764"/>
      <c r="AM42" s="765"/>
      <c r="AN42" s="983"/>
      <c r="AO42" s="764"/>
      <c r="AP42" s="764"/>
      <c r="AQ42" s="764"/>
      <c r="AR42" s="764"/>
      <c r="AS42" s="765"/>
      <c r="AT42" s="1063"/>
      <c r="AU42" s="764"/>
      <c r="AV42" s="764"/>
      <c r="AW42" s="764"/>
      <c r="AX42" s="765"/>
    </row>
    <row r="43" spans="2:50" ht="15" customHeight="1" x14ac:dyDescent="0.25">
      <c r="G43" s="223"/>
      <c r="H43" s="980"/>
      <c r="I43" s="765"/>
      <c r="J43" s="979"/>
      <c r="K43" s="764"/>
      <c r="L43" s="764"/>
      <c r="M43" s="765"/>
      <c r="N43" s="980"/>
      <c r="O43" s="764"/>
      <c r="P43" s="764"/>
      <c r="Q43" s="764"/>
      <c r="R43" s="764"/>
      <c r="S43" s="764"/>
      <c r="T43" s="765"/>
      <c r="U43" s="977"/>
      <c r="V43" s="764"/>
      <c r="W43" s="764"/>
      <c r="X43" s="764"/>
      <c r="Y43" s="764"/>
      <c r="Z43" s="765"/>
      <c r="AA43" s="980"/>
      <c r="AB43" s="764"/>
      <c r="AC43" s="764"/>
      <c r="AD43" s="764"/>
      <c r="AE43" s="764"/>
      <c r="AF43" s="765"/>
      <c r="AG43" s="980"/>
      <c r="AH43" s="764"/>
      <c r="AI43" s="764"/>
      <c r="AJ43" s="764"/>
      <c r="AK43" s="764"/>
      <c r="AL43" s="764"/>
      <c r="AM43" s="765"/>
      <c r="AN43" s="983"/>
      <c r="AO43" s="764"/>
      <c r="AP43" s="764"/>
      <c r="AQ43" s="764"/>
      <c r="AR43" s="764"/>
      <c r="AS43" s="765"/>
      <c r="AT43" s="1063"/>
      <c r="AU43" s="764"/>
      <c r="AV43" s="764"/>
      <c r="AW43" s="764"/>
      <c r="AX43" s="765"/>
    </row>
    <row r="44" spans="2:50" ht="14.25" customHeight="1" x14ac:dyDescent="0.25">
      <c r="G44" s="223"/>
      <c r="H44" s="980"/>
      <c r="I44" s="765"/>
      <c r="J44" s="979"/>
      <c r="K44" s="764"/>
      <c r="L44" s="764"/>
      <c r="M44" s="765"/>
      <c r="N44" s="980"/>
      <c r="O44" s="764"/>
      <c r="P44" s="764"/>
      <c r="Q44" s="764"/>
      <c r="R44" s="764"/>
      <c r="S44" s="764"/>
      <c r="T44" s="765"/>
      <c r="U44" s="977"/>
      <c r="V44" s="764"/>
      <c r="W44" s="764"/>
      <c r="X44" s="764"/>
      <c r="Y44" s="764"/>
      <c r="Z44" s="765"/>
      <c r="AA44" s="980"/>
      <c r="AB44" s="764"/>
      <c r="AC44" s="764"/>
      <c r="AD44" s="764"/>
      <c r="AE44" s="764"/>
      <c r="AF44" s="765"/>
      <c r="AG44" s="980"/>
      <c r="AH44" s="764"/>
      <c r="AI44" s="764"/>
      <c r="AJ44" s="764"/>
      <c r="AK44" s="764"/>
      <c r="AL44" s="764"/>
      <c r="AM44" s="765"/>
      <c r="AN44" s="983"/>
      <c r="AO44" s="764"/>
      <c r="AP44" s="764"/>
      <c r="AQ44" s="764"/>
      <c r="AR44" s="764"/>
      <c r="AS44" s="765"/>
      <c r="AT44" s="1063"/>
      <c r="AU44" s="764"/>
      <c r="AV44" s="764"/>
      <c r="AW44" s="764"/>
      <c r="AX44" s="765"/>
    </row>
    <row r="45" spans="2:50" ht="14.25" customHeight="1" x14ac:dyDescent="0.25">
      <c r="G45" s="223"/>
      <c r="H45" s="980"/>
      <c r="I45" s="765"/>
      <c r="J45" s="979"/>
      <c r="K45" s="764"/>
      <c r="L45" s="764"/>
      <c r="M45" s="765"/>
      <c r="N45" s="980"/>
      <c r="O45" s="764"/>
      <c r="P45" s="764"/>
      <c r="Q45" s="764"/>
      <c r="R45" s="764"/>
      <c r="S45" s="764"/>
      <c r="T45" s="765"/>
      <c r="U45" s="977"/>
      <c r="V45" s="764"/>
      <c r="W45" s="764"/>
      <c r="X45" s="764"/>
      <c r="Y45" s="764"/>
      <c r="Z45" s="765"/>
      <c r="AA45" s="980"/>
      <c r="AB45" s="764"/>
      <c r="AC45" s="764"/>
      <c r="AD45" s="764"/>
      <c r="AE45" s="764"/>
      <c r="AF45" s="765"/>
      <c r="AG45" s="980"/>
      <c r="AH45" s="764"/>
      <c r="AI45" s="764"/>
      <c r="AJ45" s="764"/>
      <c r="AK45" s="764"/>
      <c r="AL45" s="764"/>
      <c r="AM45" s="765"/>
      <c r="AN45" s="983"/>
      <c r="AO45" s="764"/>
      <c r="AP45" s="764"/>
      <c r="AQ45" s="764"/>
      <c r="AR45" s="764"/>
      <c r="AS45" s="765"/>
      <c r="AT45" s="1063"/>
      <c r="AU45" s="764"/>
      <c r="AV45" s="764"/>
      <c r="AW45" s="764"/>
      <c r="AX45" s="765"/>
    </row>
    <row r="46" spans="2:50" ht="14.25" customHeight="1" x14ac:dyDescent="0.25">
      <c r="G46" s="223"/>
      <c r="H46" s="980"/>
      <c r="I46" s="765"/>
      <c r="J46" s="979"/>
      <c r="K46" s="764"/>
      <c r="L46" s="764"/>
      <c r="M46" s="765"/>
      <c r="N46" s="980"/>
      <c r="O46" s="764"/>
      <c r="P46" s="764"/>
      <c r="Q46" s="764"/>
      <c r="R46" s="764"/>
      <c r="S46" s="764"/>
      <c r="T46" s="765"/>
      <c r="U46" s="977"/>
      <c r="V46" s="764"/>
      <c r="W46" s="764"/>
      <c r="X46" s="764"/>
      <c r="Y46" s="764"/>
      <c r="Z46" s="765"/>
      <c r="AA46" s="980"/>
      <c r="AB46" s="764"/>
      <c r="AC46" s="764"/>
      <c r="AD46" s="764"/>
      <c r="AE46" s="764"/>
      <c r="AF46" s="765"/>
      <c r="AG46" s="980"/>
      <c r="AH46" s="764"/>
      <c r="AI46" s="764"/>
      <c r="AJ46" s="764"/>
      <c r="AK46" s="764"/>
      <c r="AL46" s="764"/>
      <c r="AM46" s="765"/>
      <c r="AN46" s="983"/>
      <c r="AO46" s="764"/>
      <c r="AP46" s="764"/>
      <c r="AQ46" s="764"/>
      <c r="AR46" s="764"/>
      <c r="AS46" s="765"/>
      <c r="AT46" s="1063"/>
      <c r="AU46" s="764"/>
      <c r="AV46" s="764"/>
      <c r="AW46" s="764"/>
      <c r="AX46" s="765"/>
    </row>
    <row r="47" spans="2:50" ht="14.25" customHeight="1" x14ac:dyDescent="0.25">
      <c r="G47" s="256"/>
      <c r="H47" s="980"/>
      <c r="I47" s="765"/>
      <c r="J47" s="979"/>
      <c r="K47" s="764"/>
      <c r="L47" s="764"/>
      <c r="M47" s="765"/>
      <c r="N47" s="980"/>
      <c r="O47" s="764"/>
      <c r="P47" s="764"/>
      <c r="Q47" s="764"/>
      <c r="R47" s="764"/>
      <c r="S47" s="764"/>
      <c r="T47" s="765"/>
      <c r="U47" s="977"/>
      <c r="V47" s="764"/>
      <c r="W47" s="764"/>
      <c r="X47" s="764"/>
      <c r="Y47" s="764"/>
      <c r="Z47" s="765"/>
      <c r="AA47" s="980"/>
      <c r="AB47" s="764"/>
      <c r="AC47" s="764"/>
      <c r="AD47" s="764"/>
      <c r="AE47" s="764"/>
      <c r="AF47" s="765"/>
      <c r="AG47" s="980"/>
      <c r="AH47" s="764"/>
      <c r="AI47" s="764"/>
      <c r="AJ47" s="764"/>
      <c r="AK47" s="764"/>
      <c r="AL47" s="764"/>
      <c r="AM47" s="765"/>
      <c r="AN47" s="983"/>
      <c r="AO47" s="764"/>
      <c r="AP47" s="764"/>
      <c r="AQ47" s="764"/>
      <c r="AR47" s="764"/>
      <c r="AS47" s="765"/>
      <c r="AT47" s="1063"/>
      <c r="AU47" s="764"/>
      <c r="AV47" s="764"/>
      <c r="AW47" s="764"/>
      <c r="AX47" s="765"/>
    </row>
    <row r="48" spans="2:50" ht="14.25" customHeight="1" x14ac:dyDescent="0.25">
      <c r="G48" s="256"/>
      <c r="H48" s="980"/>
      <c r="I48" s="765"/>
      <c r="J48" s="979"/>
      <c r="K48" s="764"/>
      <c r="L48" s="764"/>
      <c r="M48" s="765"/>
      <c r="N48" s="980"/>
      <c r="O48" s="764"/>
      <c r="P48" s="764"/>
      <c r="Q48" s="764"/>
      <c r="R48" s="764"/>
      <c r="S48" s="764"/>
      <c r="T48" s="765"/>
      <c r="U48" s="977"/>
      <c r="V48" s="764"/>
      <c r="W48" s="764"/>
      <c r="X48" s="764"/>
      <c r="Y48" s="764"/>
      <c r="Z48" s="765"/>
      <c r="AA48" s="980"/>
      <c r="AB48" s="764"/>
      <c r="AC48" s="764"/>
      <c r="AD48" s="764"/>
      <c r="AE48" s="764"/>
      <c r="AF48" s="765"/>
      <c r="AG48" s="980"/>
      <c r="AH48" s="764"/>
      <c r="AI48" s="764"/>
      <c r="AJ48" s="764"/>
      <c r="AK48" s="764"/>
      <c r="AL48" s="764"/>
      <c r="AM48" s="765"/>
      <c r="AN48" s="983"/>
      <c r="AO48" s="764"/>
      <c r="AP48" s="764"/>
      <c r="AQ48" s="764"/>
      <c r="AR48" s="764"/>
      <c r="AS48" s="765"/>
      <c r="AT48" s="1063"/>
      <c r="AU48" s="764"/>
      <c r="AV48" s="764"/>
      <c r="AW48" s="764"/>
      <c r="AX48" s="765"/>
    </row>
    <row r="49" spans="7:50" ht="14.25" customHeight="1" x14ac:dyDescent="0.25">
      <c r="G49" s="256"/>
      <c r="H49" s="980"/>
      <c r="I49" s="765"/>
      <c r="J49" s="979"/>
      <c r="K49" s="764"/>
      <c r="L49" s="764"/>
      <c r="M49" s="765"/>
      <c r="N49" s="980"/>
      <c r="O49" s="764"/>
      <c r="P49" s="764"/>
      <c r="Q49" s="764"/>
      <c r="R49" s="764"/>
      <c r="S49" s="764"/>
      <c r="T49" s="765"/>
      <c r="U49" s="977"/>
      <c r="V49" s="764"/>
      <c r="W49" s="764"/>
      <c r="X49" s="764"/>
      <c r="Y49" s="764"/>
      <c r="Z49" s="765"/>
      <c r="AA49" s="980"/>
      <c r="AB49" s="764"/>
      <c r="AC49" s="764"/>
      <c r="AD49" s="764"/>
      <c r="AE49" s="764"/>
      <c r="AF49" s="765"/>
      <c r="AG49" s="980"/>
      <c r="AH49" s="764"/>
      <c r="AI49" s="764"/>
      <c r="AJ49" s="764"/>
      <c r="AK49" s="764"/>
      <c r="AL49" s="764"/>
      <c r="AM49" s="765"/>
      <c r="AN49" s="983"/>
      <c r="AO49" s="764"/>
      <c r="AP49" s="764"/>
      <c r="AQ49" s="764"/>
      <c r="AR49" s="764"/>
      <c r="AS49" s="765"/>
      <c r="AT49" s="1063"/>
      <c r="AU49" s="764"/>
      <c r="AV49" s="764"/>
      <c r="AW49" s="764"/>
      <c r="AX49" s="765"/>
    </row>
    <row r="50" spans="7:50" ht="14.25" customHeight="1" x14ac:dyDescent="0.25">
      <c r="G50" s="256"/>
      <c r="H50" s="993"/>
      <c r="I50" s="765"/>
      <c r="J50" s="993"/>
      <c r="K50" s="764"/>
      <c r="L50" s="764"/>
      <c r="M50" s="765"/>
      <c r="N50" s="993"/>
      <c r="O50" s="764"/>
      <c r="P50" s="764"/>
      <c r="Q50" s="764"/>
      <c r="R50" s="764"/>
      <c r="S50" s="764"/>
      <c r="T50" s="765"/>
      <c r="U50" s="986"/>
      <c r="V50" s="764"/>
      <c r="W50" s="764"/>
      <c r="X50" s="764"/>
      <c r="Y50" s="764"/>
      <c r="Z50" s="765"/>
      <c r="AA50" s="993"/>
      <c r="AB50" s="764"/>
      <c r="AC50" s="764"/>
      <c r="AD50" s="764"/>
      <c r="AE50" s="764"/>
      <c r="AF50" s="765"/>
      <c r="AG50" s="993"/>
      <c r="AH50" s="764"/>
      <c r="AI50" s="764"/>
      <c r="AJ50" s="764"/>
      <c r="AK50" s="764"/>
      <c r="AL50" s="764"/>
      <c r="AM50" s="765"/>
      <c r="AN50" s="995"/>
      <c r="AO50" s="764"/>
      <c r="AP50" s="764"/>
      <c r="AQ50" s="764"/>
      <c r="AR50" s="764"/>
      <c r="AS50" s="765"/>
      <c r="AT50" s="1065"/>
      <c r="AU50" s="764"/>
      <c r="AV50" s="764"/>
      <c r="AW50" s="764"/>
      <c r="AX50" s="765"/>
    </row>
    <row r="51" spans="7:50" ht="14.25" customHeight="1" x14ac:dyDescent="0.25">
      <c r="G51" s="223"/>
      <c r="H51" s="1092" t="s">
        <v>1494</v>
      </c>
      <c r="I51" s="764"/>
      <c r="J51" s="764"/>
      <c r="K51" s="764"/>
      <c r="L51" s="764"/>
      <c r="M51" s="764"/>
      <c r="N51" s="764"/>
      <c r="O51" s="764"/>
      <c r="P51" s="764"/>
      <c r="Q51" s="764"/>
      <c r="R51" s="764"/>
      <c r="S51" s="764"/>
      <c r="T51" s="764"/>
      <c r="U51" s="764"/>
      <c r="V51" s="764"/>
      <c r="W51" s="764"/>
      <c r="X51" s="764"/>
      <c r="Y51" s="764"/>
      <c r="Z51" s="764"/>
      <c r="AA51" s="764"/>
      <c r="AB51" s="764"/>
      <c r="AC51" s="764"/>
      <c r="AD51" s="764"/>
      <c r="AE51" s="764"/>
      <c r="AF51" s="764"/>
      <c r="AG51" s="764"/>
      <c r="AH51" s="764"/>
      <c r="AI51" s="764"/>
      <c r="AJ51" s="764"/>
      <c r="AK51" s="764"/>
      <c r="AL51" s="764"/>
      <c r="AM51" s="764"/>
      <c r="AN51" s="764"/>
      <c r="AO51" s="764"/>
      <c r="AP51" s="764"/>
      <c r="AQ51" s="764"/>
      <c r="AR51" s="764"/>
      <c r="AS51" s="765"/>
      <c r="AT51" s="1134">
        <f>SUM(AT30:AT50)</f>
        <v>0</v>
      </c>
      <c r="AU51" s="764"/>
      <c r="AV51" s="764"/>
      <c r="AW51" s="764"/>
      <c r="AX51" s="765"/>
    </row>
    <row r="52" spans="7:50" ht="14.25" customHeight="1" x14ac:dyDescent="0.25">
      <c r="G52" s="223"/>
    </row>
    <row r="53" spans="7:50" ht="14.25" customHeight="1" x14ac:dyDescent="0.25">
      <c r="G53" s="223"/>
    </row>
    <row r="54" spans="7:50" ht="15" customHeight="1" x14ac:dyDescent="0.25">
      <c r="G54" s="223"/>
    </row>
    <row r="55" spans="7:50" ht="14.25" customHeight="1" x14ac:dyDescent="0.25">
      <c r="G55" s="223"/>
      <c r="H55" s="976" t="s">
        <v>1795</v>
      </c>
      <c r="I55" s="824"/>
      <c r="J55" s="824"/>
      <c r="K55" s="824"/>
      <c r="L55" s="824"/>
      <c r="M55" s="824"/>
      <c r="N55" s="824"/>
      <c r="O55" s="824"/>
      <c r="P55" s="824"/>
      <c r="Q55" s="824"/>
      <c r="R55" s="824"/>
      <c r="S55" s="824"/>
      <c r="T55" s="824"/>
      <c r="U55" s="824"/>
      <c r="V55" s="824"/>
      <c r="W55" s="824"/>
      <c r="X55" s="824"/>
      <c r="Y55" s="825"/>
      <c r="Z55" s="976" t="s">
        <v>1796</v>
      </c>
      <c r="AA55" s="824"/>
      <c r="AB55" s="824"/>
      <c r="AC55" s="824"/>
      <c r="AD55" s="824"/>
      <c r="AE55" s="824"/>
      <c r="AF55" s="824"/>
      <c r="AG55" s="824"/>
      <c r="AH55" s="824"/>
      <c r="AI55" s="824"/>
      <c r="AJ55" s="824"/>
      <c r="AK55" s="824"/>
      <c r="AL55" s="824"/>
      <c r="AM55" s="824"/>
      <c r="AN55" s="824"/>
      <c r="AO55" s="824"/>
      <c r="AP55" s="824"/>
      <c r="AQ55" s="825"/>
    </row>
    <row r="56" spans="7:50" ht="14.25" customHeight="1" x14ac:dyDescent="0.25">
      <c r="G56" s="223"/>
      <c r="H56" s="257" t="s">
        <v>796</v>
      </c>
      <c r="I56" s="258"/>
      <c r="J56" s="258"/>
      <c r="K56" s="258"/>
      <c r="L56" s="258"/>
      <c r="M56" s="258"/>
      <c r="N56" s="258"/>
      <c r="O56" s="258"/>
      <c r="P56" s="258"/>
      <c r="Q56" s="259"/>
      <c r="R56" s="257" t="s">
        <v>1511</v>
      </c>
      <c r="S56" s="258"/>
      <c r="T56" s="258"/>
      <c r="U56" s="259"/>
      <c r="V56" s="257" t="s">
        <v>1510</v>
      </c>
      <c r="W56" s="258"/>
      <c r="X56" s="258"/>
      <c r="Y56" s="259"/>
      <c r="Z56" s="257" t="s">
        <v>796</v>
      </c>
      <c r="AA56" s="258"/>
      <c r="AB56" s="258"/>
      <c r="AC56" s="258"/>
      <c r="AD56" s="258"/>
      <c r="AE56" s="258"/>
      <c r="AF56" s="258"/>
      <c r="AG56" s="258"/>
      <c r="AH56" s="258"/>
      <c r="AI56" s="259"/>
      <c r="AJ56" s="257" t="s">
        <v>1511</v>
      </c>
      <c r="AK56" s="258"/>
      <c r="AL56" s="258"/>
      <c r="AM56" s="259"/>
      <c r="AN56" s="257" t="s">
        <v>1510</v>
      </c>
      <c r="AO56" s="258"/>
      <c r="AP56" s="258"/>
      <c r="AQ56" s="259"/>
    </row>
    <row r="57" spans="7:50" ht="14.25" customHeight="1" x14ac:dyDescent="0.25">
      <c r="G57" s="223"/>
      <c r="H57" s="260"/>
      <c r="Q57" s="261"/>
      <c r="R57" s="260"/>
      <c r="U57" s="261"/>
      <c r="V57" s="260"/>
      <c r="Y57" s="261"/>
      <c r="Z57" s="260"/>
      <c r="AI57" s="261"/>
      <c r="AJ57" s="260"/>
      <c r="AM57" s="261"/>
      <c r="AN57" s="260"/>
      <c r="AQ57" s="261"/>
    </row>
    <row r="58" spans="7:50" ht="14.25" customHeight="1" x14ac:dyDescent="0.25">
      <c r="G58" s="223"/>
      <c r="H58" s="260"/>
      <c r="Q58" s="261"/>
      <c r="R58" s="260"/>
      <c r="U58" s="261"/>
      <c r="V58" s="260"/>
      <c r="Y58" s="261"/>
      <c r="Z58" s="260"/>
      <c r="AI58" s="261"/>
      <c r="AJ58" s="260"/>
      <c r="AM58" s="261"/>
      <c r="AN58" s="260"/>
      <c r="AQ58" s="261"/>
    </row>
    <row r="59" spans="7:50" ht="14.25" customHeight="1" x14ac:dyDescent="0.25">
      <c r="G59" s="223"/>
      <c r="H59" s="260"/>
      <c r="Q59" s="261"/>
      <c r="R59" s="260"/>
      <c r="U59" s="261"/>
      <c r="V59" s="260"/>
      <c r="Y59" s="261"/>
      <c r="Z59" s="260"/>
      <c r="AI59" s="261"/>
      <c r="AJ59" s="260"/>
      <c r="AM59" s="261"/>
      <c r="AN59" s="260"/>
      <c r="AQ59" s="261"/>
    </row>
    <row r="60" spans="7:50" ht="14.25" customHeight="1" x14ac:dyDescent="0.25">
      <c r="G60" s="223"/>
      <c r="H60" s="260"/>
      <c r="Q60" s="261"/>
      <c r="R60" s="260"/>
      <c r="U60" s="261"/>
      <c r="V60" s="260"/>
      <c r="Y60" s="261"/>
      <c r="Z60" s="260"/>
      <c r="AI60" s="261"/>
      <c r="AJ60" s="260"/>
      <c r="AM60" s="261"/>
      <c r="AN60" s="260"/>
      <c r="AQ60" s="261"/>
    </row>
    <row r="61" spans="7:50" ht="14.25" customHeight="1" x14ac:dyDescent="0.25">
      <c r="G61" s="223"/>
      <c r="H61" s="262"/>
      <c r="I61" s="263"/>
      <c r="J61" s="263"/>
      <c r="K61" s="263"/>
      <c r="L61" s="263"/>
      <c r="M61" s="263"/>
      <c r="N61" s="263"/>
      <c r="O61" s="263"/>
      <c r="P61" s="263"/>
      <c r="Q61" s="264"/>
      <c r="R61" s="262"/>
      <c r="S61" s="263"/>
      <c r="T61" s="263"/>
      <c r="U61" s="264"/>
      <c r="V61" s="262"/>
      <c r="W61" s="263"/>
      <c r="X61" s="263"/>
      <c r="Y61" s="264"/>
      <c r="Z61" s="262"/>
      <c r="AA61" s="263"/>
      <c r="AB61" s="263"/>
      <c r="AC61" s="263"/>
      <c r="AD61" s="263"/>
      <c r="AE61" s="263"/>
      <c r="AF61" s="263"/>
      <c r="AG61" s="263"/>
      <c r="AH61" s="263"/>
      <c r="AI61" s="264"/>
      <c r="AJ61" s="262"/>
      <c r="AK61" s="263"/>
      <c r="AL61" s="263"/>
      <c r="AM61" s="264"/>
      <c r="AN61" s="262"/>
      <c r="AO61" s="263"/>
      <c r="AP61" s="263"/>
      <c r="AQ61" s="264"/>
    </row>
    <row r="62" spans="7:50" ht="14.25" customHeight="1" x14ac:dyDescent="0.25">
      <c r="G62" s="223"/>
      <c r="AM62" s="265" t="s">
        <v>1797</v>
      </c>
      <c r="AN62" s="55" t="str">
        <f>'G-1-1'!U18</f>
        <v>G-1-1-1</v>
      </c>
    </row>
    <row r="63" spans="7:50" ht="14.25" customHeight="1" x14ac:dyDescent="0.25">
      <c r="G63" s="223"/>
    </row>
  </sheetData>
  <mergeCells count="216">
    <mergeCell ref="AT50:AX50"/>
    <mergeCell ref="AT28:AX29"/>
    <mergeCell ref="H35:I35"/>
    <mergeCell ref="H22:I23"/>
    <mergeCell ref="AA49:AF49"/>
    <mergeCell ref="N31:T31"/>
    <mergeCell ref="AN32:AS32"/>
    <mergeCell ref="AA36:AF36"/>
    <mergeCell ref="N40:T40"/>
    <mergeCell ref="AN41:AS41"/>
    <mergeCell ref="J43:M43"/>
    <mergeCell ref="AN47:AS47"/>
    <mergeCell ref="J33:M33"/>
    <mergeCell ref="H39:I39"/>
    <mergeCell ref="J42:M42"/>
    <mergeCell ref="AN43:AS43"/>
    <mergeCell ref="J23:P23"/>
    <mergeCell ref="X24:AD24"/>
    <mergeCell ref="AA39:AF39"/>
    <mergeCell ref="AA35:AF35"/>
    <mergeCell ref="AT49:AX49"/>
    <mergeCell ref="AA40:AF40"/>
    <mergeCell ref="AT32:AX32"/>
    <mergeCell ref="H24:I24"/>
    <mergeCell ref="B12:E12"/>
    <mergeCell ref="AG31:AM31"/>
    <mergeCell ref="H45:I45"/>
    <mergeCell ref="AA32:AF32"/>
    <mergeCell ref="AT34:AX34"/>
    <mergeCell ref="H37:I37"/>
    <mergeCell ref="AL24:AS24"/>
    <mergeCell ref="J30:M30"/>
    <mergeCell ref="U31:Z31"/>
    <mergeCell ref="U40:Z40"/>
    <mergeCell ref="Q23:W23"/>
    <mergeCell ref="AN34:AS34"/>
    <mergeCell ref="B14:E14"/>
    <mergeCell ref="AA38:AF38"/>
    <mergeCell ref="AT39:AX39"/>
    <mergeCell ref="N42:T42"/>
    <mergeCell ref="AN45:AS45"/>
    <mergeCell ref="AA37:AF37"/>
    <mergeCell ref="AN29:AS29"/>
    <mergeCell ref="B13:E13"/>
    <mergeCell ref="AG32:AM32"/>
    <mergeCell ref="J22:AX22"/>
    <mergeCell ref="AN36:AS36"/>
    <mergeCell ref="AT40:AX40"/>
    <mergeCell ref="B32:E32"/>
    <mergeCell ref="H33:I33"/>
    <mergeCell ref="H34:I34"/>
    <mergeCell ref="AG44:AM44"/>
    <mergeCell ref="U38:Z38"/>
    <mergeCell ref="B16:E16"/>
    <mergeCell ref="AG35:AM35"/>
    <mergeCell ref="B18:E18"/>
    <mergeCell ref="B20:E20"/>
    <mergeCell ref="AG30:AM30"/>
    <mergeCell ref="AA34:AF34"/>
    <mergeCell ref="AA33:AF33"/>
    <mergeCell ref="AE23:AK23"/>
    <mergeCell ref="N44:T44"/>
    <mergeCell ref="N50:T50"/>
    <mergeCell ref="H49:I49"/>
    <mergeCell ref="H47:I47"/>
    <mergeCell ref="J47:M47"/>
    <mergeCell ref="H36:I36"/>
    <mergeCell ref="N39:T39"/>
    <mergeCell ref="U39:Z39"/>
    <mergeCell ref="J44:M44"/>
    <mergeCell ref="U45:Z45"/>
    <mergeCell ref="J45:M45"/>
    <mergeCell ref="G7:AR7"/>
    <mergeCell ref="AG34:AM34"/>
    <mergeCell ref="N32:T32"/>
    <mergeCell ref="AA50:AF50"/>
    <mergeCell ref="N41:T41"/>
    <mergeCell ref="X23:AD23"/>
    <mergeCell ref="AA47:AF47"/>
    <mergeCell ref="J34:M34"/>
    <mergeCell ref="N43:T43"/>
    <mergeCell ref="J24:P24"/>
    <mergeCell ref="AL23:AS23"/>
    <mergeCell ref="J49:M49"/>
    <mergeCell ref="AA29:AF29"/>
    <mergeCell ref="N33:T33"/>
    <mergeCell ref="J36:M36"/>
    <mergeCell ref="J31:M31"/>
    <mergeCell ref="U32:Z32"/>
    <mergeCell ref="AE24:AK24"/>
    <mergeCell ref="G9:Z11"/>
    <mergeCell ref="AN33:AS33"/>
    <mergeCell ref="AN44:AS44"/>
    <mergeCell ref="H41:I41"/>
    <mergeCell ref="N30:T30"/>
    <mergeCell ref="H50:I50"/>
    <mergeCell ref="Z55:AQ55"/>
    <mergeCell ref="U46:Z46"/>
    <mergeCell ref="H48:I48"/>
    <mergeCell ref="AA44:AF44"/>
    <mergeCell ref="AG48:AM48"/>
    <mergeCell ref="AN49:AS49"/>
    <mergeCell ref="AG45:AM45"/>
    <mergeCell ref="AN35:AS35"/>
    <mergeCell ref="U48:Z48"/>
    <mergeCell ref="H38:I38"/>
    <mergeCell ref="AG47:AM47"/>
    <mergeCell ref="AA41:AF41"/>
    <mergeCell ref="AN46:AS46"/>
    <mergeCell ref="J48:M48"/>
    <mergeCell ref="AN39:AS39"/>
    <mergeCell ref="AA45:AF45"/>
    <mergeCell ref="AN50:AS50"/>
    <mergeCell ref="J50:M50"/>
    <mergeCell ref="U37:Z37"/>
    <mergeCell ref="AG39:AM39"/>
    <mergeCell ref="H44:I44"/>
    <mergeCell ref="N49:T49"/>
    <mergeCell ref="H51:AS51"/>
    <mergeCell ref="U50:Z50"/>
    <mergeCell ref="B6:E6"/>
    <mergeCell ref="U41:Z41"/>
    <mergeCell ref="N34:T34"/>
    <mergeCell ref="H43:I43"/>
    <mergeCell ref="B15:E15"/>
    <mergeCell ref="J46:M46"/>
    <mergeCell ref="J28:M29"/>
    <mergeCell ref="H31:I31"/>
    <mergeCell ref="U47:Z47"/>
    <mergeCell ref="H40:I40"/>
    <mergeCell ref="U43:Z43"/>
    <mergeCell ref="N36:T36"/>
    <mergeCell ref="N45:T45"/>
    <mergeCell ref="U33:Z33"/>
    <mergeCell ref="J38:M38"/>
    <mergeCell ref="J40:M40"/>
    <mergeCell ref="B17:E17"/>
    <mergeCell ref="H42:I42"/>
    <mergeCell ref="J35:M35"/>
    <mergeCell ref="B19:E19"/>
    <mergeCell ref="B34:E34"/>
    <mergeCell ref="B28:E28"/>
    <mergeCell ref="H30:I30"/>
    <mergeCell ref="B30:E30"/>
    <mergeCell ref="AA48:AF48"/>
    <mergeCell ref="AA30:AF30"/>
    <mergeCell ref="AG37:AM37"/>
    <mergeCell ref="N28:Z28"/>
    <mergeCell ref="AT24:AX24"/>
    <mergeCell ref="AT33:AX33"/>
    <mergeCell ref="AT35:AX35"/>
    <mergeCell ref="AT38:AX38"/>
    <mergeCell ref="AT41:AX41"/>
    <mergeCell ref="AT48:AX48"/>
    <mergeCell ref="AN31:AS31"/>
    <mergeCell ref="AT37:AX37"/>
    <mergeCell ref="AT42:AX42"/>
    <mergeCell ref="AG33:AM33"/>
    <mergeCell ref="AA31:AF31"/>
    <mergeCell ref="AG29:AM29"/>
    <mergeCell ref="U29:Z29"/>
    <mergeCell ref="AG42:AM42"/>
    <mergeCell ref="AG43:AM43"/>
    <mergeCell ref="U42:Z42"/>
    <mergeCell ref="N48:T48"/>
    <mergeCell ref="AT36:AX36"/>
    <mergeCell ref="AA43:AF43"/>
    <mergeCell ref="AG38:AM38"/>
    <mergeCell ref="B4:E4"/>
    <mergeCell ref="H46:I46"/>
    <mergeCell ref="H28:I29"/>
    <mergeCell ref="N35:T35"/>
    <mergeCell ref="J39:M39"/>
    <mergeCell ref="AN42:AS42"/>
    <mergeCell ref="AA46:AF46"/>
    <mergeCell ref="J37:M37"/>
    <mergeCell ref="AT30:AX30"/>
    <mergeCell ref="AG46:AM46"/>
    <mergeCell ref="AA28:AS28"/>
    <mergeCell ref="AG40:AM40"/>
    <mergeCell ref="H32:I32"/>
    <mergeCell ref="AN37:AS37"/>
    <mergeCell ref="U35:Z35"/>
    <mergeCell ref="AT44:AX44"/>
    <mergeCell ref="U44:Z44"/>
    <mergeCell ref="N46:T46"/>
    <mergeCell ref="J32:M32"/>
    <mergeCell ref="AT31:AX31"/>
    <mergeCell ref="U34:Z34"/>
    <mergeCell ref="AN30:AS30"/>
    <mergeCell ref="B8:E8"/>
    <mergeCell ref="U30:Z30"/>
    <mergeCell ref="AT51:AX51"/>
    <mergeCell ref="U49:Z49"/>
    <mergeCell ref="H55:Y55"/>
    <mergeCell ref="U36:Z36"/>
    <mergeCell ref="N29:T29"/>
    <mergeCell ref="AT45:AX45"/>
    <mergeCell ref="B10:E10"/>
    <mergeCell ref="N38:T38"/>
    <mergeCell ref="J41:M41"/>
    <mergeCell ref="AT23:AX23"/>
    <mergeCell ref="N47:T47"/>
    <mergeCell ref="AN48:AS48"/>
    <mergeCell ref="AG41:AM41"/>
    <mergeCell ref="Q24:W24"/>
    <mergeCell ref="AT47:AX47"/>
    <mergeCell ref="AG50:AM50"/>
    <mergeCell ref="N37:T37"/>
    <mergeCell ref="AN38:AS38"/>
    <mergeCell ref="AA42:AF42"/>
    <mergeCell ref="AT43:AX43"/>
    <mergeCell ref="AT46:AX46"/>
    <mergeCell ref="AG49:AM49"/>
    <mergeCell ref="AN40:AS40"/>
    <mergeCell ref="AG36:AM36"/>
  </mergeCells>
  <hyperlinks>
    <hyperlink ref="B4" location="PANDUAN!A1" display="PANDUAN" xr:uid="{00000000-0004-0000-FD00-000000000000}"/>
    <hyperlink ref="B6" location="'EWS DIRECTORY'!A1" display="EWS DIRECTORY" xr:uid="{00000000-0004-0000-FD00-000001000000}"/>
    <hyperlink ref="B8" location="'DATA PEMICU'!A1" display="DATA PEMICU" xr:uid="{00000000-0004-0000-FD00-000002000000}"/>
    <hyperlink ref="B10" location="'DATA PENGUJI'!A1" display="DATA PENGUJI" xr:uid="{00000000-0004-0000-FD00-000003000000}"/>
    <hyperlink ref="B12" location="'MAIN LEVEL'!A1" display="MAIN LEVEL" xr:uid="{00000000-0004-0000-FD00-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2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E00-000000000000}">
  <sheetPr codeName="Sheet453">
    <tabColor theme="4" tint="-0.249977111117893"/>
  </sheetPr>
  <dimension ref="A1:AT35"/>
  <sheetViews>
    <sheetView topLeftCell="B1"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46" width="3.6640625" customWidth="1"/>
  </cols>
  <sheetData>
    <row r="1" spans="2:46" ht="14.25" customHeight="1" x14ac:dyDescent="0.25">
      <c r="G1" s="110"/>
      <c r="H1" s="110"/>
      <c r="I1" s="110"/>
      <c r="J1" s="110"/>
      <c r="K1" s="110"/>
      <c r="L1" s="110"/>
      <c r="M1" s="110"/>
      <c r="N1" s="110"/>
      <c r="O1" s="110"/>
      <c r="P1" s="110"/>
      <c r="Q1" s="110"/>
      <c r="R1" s="110"/>
      <c r="S1" s="110"/>
      <c r="T1" s="110"/>
      <c r="U1" s="110"/>
      <c r="V1" s="110"/>
      <c r="W1" s="110"/>
      <c r="X1" s="110"/>
    </row>
    <row r="2" spans="2:46" ht="14.25" customHeight="1" x14ac:dyDescent="0.25">
      <c r="G2" s="55" t="s">
        <v>1674</v>
      </c>
      <c r="H2" s="55"/>
      <c r="I2" s="55"/>
      <c r="J2" s="55"/>
      <c r="K2" s="55"/>
      <c r="L2" s="55"/>
      <c r="M2" s="55"/>
      <c r="N2" s="55"/>
      <c r="AT2" s="443"/>
    </row>
    <row r="3" spans="2:46" ht="14.25" customHeight="1" x14ac:dyDescent="0.25">
      <c r="B3" s="111"/>
      <c r="C3" s="111"/>
      <c r="D3" s="111"/>
      <c r="E3" s="111"/>
      <c r="G3" s="55"/>
      <c r="H3" s="55"/>
      <c r="I3" s="55"/>
      <c r="J3" s="55"/>
      <c r="K3" s="55"/>
      <c r="L3" s="55"/>
      <c r="M3" s="55"/>
      <c r="N3" s="55"/>
      <c r="AT3" s="443"/>
    </row>
    <row r="4" spans="2:46" ht="14.25" customHeight="1" x14ac:dyDescent="0.25">
      <c r="B4" s="762" t="s">
        <v>79</v>
      </c>
      <c r="C4" s="761"/>
      <c r="D4" s="761"/>
      <c r="E4" s="761"/>
      <c r="G4" s="55"/>
      <c r="H4" s="55"/>
      <c r="I4" s="55"/>
      <c r="J4" s="55"/>
      <c r="K4" s="55"/>
      <c r="L4" s="55"/>
      <c r="M4" s="55"/>
      <c r="N4" s="55"/>
      <c r="AT4" s="443"/>
    </row>
    <row r="5" spans="2:46" ht="14.25" customHeight="1" x14ac:dyDescent="0.25">
      <c r="B5" s="111"/>
      <c r="C5" s="111"/>
      <c r="D5" s="111"/>
      <c r="E5" s="111"/>
      <c r="G5" s="55"/>
      <c r="H5" s="55"/>
      <c r="I5" s="55"/>
      <c r="J5" s="55"/>
      <c r="K5" s="55"/>
      <c r="L5" s="55"/>
      <c r="M5" s="55"/>
      <c r="N5" s="55"/>
      <c r="AT5" s="443"/>
    </row>
    <row r="6" spans="2:46" ht="14.25" customHeight="1" x14ac:dyDescent="0.25">
      <c r="B6" s="762" t="s">
        <v>87</v>
      </c>
      <c r="C6" s="761"/>
      <c r="D6" s="761"/>
      <c r="E6" s="761"/>
      <c r="G6" s="55"/>
      <c r="H6" s="55"/>
      <c r="I6" s="55"/>
      <c r="J6" s="55"/>
      <c r="K6" s="55"/>
      <c r="L6" s="55"/>
      <c r="M6" s="55"/>
      <c r="N6" s="55"/>
      <c r="AT6" s="443"/>
    </row>
    <row r="7" spans="2:46" ht="15" customHeight="1" x14ac:dyDescent="0.25">
      <c r="B7" s="111"/>
      <c r="C7" s="111"/>
      <c r="D7" s="111"/>
      <c r="E7" s="111"/>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443"/>
    </row>
    <row r="8" spans="2:46" ht="14.25" customHeight="1" x14ac:dyDescent="0.25">
      <c r="B8" s="762" t="s">
        <v>94</v>
      </c>
      <c r="C8" s="761"/>
      <c r="D8" s="761"/>
      <c r="E8" s="761"/>
      <c r="G8" s="55"/>
      <c r="H8" s="55"/>
      <c r="I8" s="55"/>
      <c r="J8" s="55"/>
      <c r="K8" s="55"/>
      <c r="L8" s="55"/>
      <c r="M8" s="55"/>
      <c r="N8" s="55"/>
      <c r="AT8" s="443"/>
    </row>
    <row r="9" spans="2:46" ht="14.25" customHeight="1" x14ac:dyDescent="0.25">
      <c r="B9" s="111"/>
      <c r="C9" s="111"/>
      <c r="D9" s="111"/>
      <c r="E9" s="111"/>
      <c r="G9" s="999" t="str">
        <f>"Rincian "&amp;'G-1-1'!H18&amp;" "&amp;'G-1-1'!M20</f>
        <v>Rincian Kerugian Pengalihan Aset selain persediaan Berdasarkan Analisis SPT dan Laporan Keuangan</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c r="AT12" s="443"/>
    </row>
    <row r="13" spans="2:46" ht="14.25" customHeight="1" x14ac:dyDescent="0.25">
      <c r="B13" s="962" t="str">
        <f>HYPERLINK("#'"&amp;'EWS DIRECTORY'!$J$251&amp;"'!A1",'EWS DIRECTORY'!$J$251)</f>
        <v>G-1</v>
      </c>
      <c r="C13" s="761"/>
      <c r="D13" s="761"/>
      <c r="E13" s="761"/>
      <c r="G13" s="55" t="s">
        <v>1680</v>
      </c>
      <c r="H13" s="55"/>
      <c r="I13" s="254"/>
      <c r="J13" s="254"/>
      <c r="K13" s="254"/>
      <c r="L13" s="254"/>
      <c r="M13" s="254"/>
      <c r="N13" s="254"/>
      <c r="AT13" s="443"/>
    </row>
    <row r="14" spans="2:46" ht="14.25" customHeight="1" x14ac:dyDescent="0.25">
      <c r="B14" s="931" t="str">
        <f>HYPERLINK("#'"&amp;'EWS DIRECTORY'!$J$252&amp;"'!A1",'EWS DIRECTORY'!$J$252)</f>
        <v>G-1-1</v>
      </c>
      <c r="C14" s="761"/>
      <c r="D14" s="761"/>
      <c r="E14" s="761"/>
      <c r="G14" s="55"/>
      <c r="H14" s="55"/>
      <c r="I14" s="254"/>
      <c r="J14" s="254"/>
      <c r="K14" s="254"/>
      <c r="L14" s="254"/>
      <c r="M14" s="254"/>
      <c r="N14" s="254"/>
      <c r="AT14" s="443"/>
    </row>
    <row r="15" spans="2:46" ht="14.25" customHeight="1" x14ac:dyDescent="0.25">
      <c r="B15" s="929" t="str">
        <f>HYPERLINK("#'"&amp;'EWS DIRECTORY'!$J$253&amp;"'!A1",'EWS DIRECTORY'!$J$253)</f>
        <v>G-1-1-1</v>
      </c>
      <c r="C15" s="761"/>
      <c r="D15" s="761"/>
      <c r="E15" s="761"/>
      <c r="G15" s="55"/>
      <c r="H15" s="55"/>
      <c r="I15" s="254"/>
      <c r="J15" s="254"/>
      <c r="K15" s="254"/>
      <c r="L15" s="254"/>
      <c r="M15" s="254"/>
      <c r="N15" s="254"/>
      <c r="AT15" s="443"/>
    </row>
    <row r="16" spans="2:46" ht="14.25" customHeight="1" x14ac:dyDescent="0.25">
      <c r="B16" s="927" t="str">
        <f>HYPERLINK("#'"&amp;'EWS DIRECTORY'!$J$254&amp;"'!A1",'EWS DIRECTORY'!$J$254)</f>
        <v>G-1-1-2</v>
      </c>
      <c r="C16" s="761"/>
      <c r="D16" s="761"/>
      <c r="E16" s="761"/>
      <c r="G16" s="55"/>
      <c r="H16" s="55"/>
      <c r="I16" s="254"/>
      <c r="J16" s="254"/>
      <c r="K16" s="254"/>
      <c r="L16" s="254"/>
      <c r="M16" s="254"/>
      <c r="N16" s="254"/>
      <c r="AT16" s="443"/>
    </row>
    <row r="17" spans="2:46" ht="14.25" customHeight="1" x14ac:dyDescent="0.25">
      <c r="B17" s="929" t="str">
        <f>HYPERLINK("#'"&amp;'EWS DIRECTORY'!$J$255&amp;"'!A1",'EWS DIRECTORY'!$J$255)</f>
        <v>G-1-1-3</v>
      </c>
      <c r="C17" s="761"/>
      <c r="D17" s="761"/>
      <c r="E17" s="761"/>
      <c r="G17" s="55" t="s">
        <v>1681</v>
      </c>
      <c r="H17" s="55"/>
      <c r="I17" s="55"/>
      <c r="J17" s="254"/>
      <c r="K17" s="254"/>
      <c r="L17" s="254"/>
      <c r="M17" s="254"/>
      <c r="N17" s="254"/>
      <c r="AT17" s="443"/>
    </row>
    <row r="18" spans="2:46" ht="14.25" customHeight="1" x14ac:dyDescent="0.25">
      <c r="B18" s="929" t="str">
        <f>HYPERLINK("#'"&amp;'EWS DIRECTORY'!$J$256&amp;"'!A1",'EWS DIRECTORY'!$J$256)</f>
        <v>G-1-1-4</v>
      </c>
      <c r="C18" s="761"/>
      <c r="D18" s="761"/>
      <c r="E18" s="761"/>
      <c r="G18" s="55" t="s">
        <v>1744</v>
      </c>
      <c r="H18" s="55"/>
      <c r="I18" s="55" t="s">
        <v>1744</v>
      </c>
      <c r="J18" s="254"/>
      <c r="K18" s="254"/>
      <c r="L18" s="254"/>
      <c r="M18" s="254"/>
      <c r="N18" s="254"/>
      <c r="AT18" s="443"/>
    </row>
    <row r="19" spans="2:46" ht="14.25" customHeight="1" x14ac:dyDescent="0.25">
      <c r="B19" s="929" t="str">
        <f>HYPERLINK("#'"&amp;'EWS DIRECTORY'!$J$257&amp;"'!A1",'EWS DIRECTORY'!$J$257)</f>
        <v>G-1-1-5</v>
      </c>
      <c r="C19" s="761"/>
      <c r="D19" s="761"/>
      <c r="E19" s="761"/>
      <c r="AT19" s="443"/>
    </row>
    <row r="20" spans="2:46" ht="14.25" customHeight="1" x14ac:dyDescent="0.25">
      <c r="B20" s="929" t="str">
        <f>HYPERLINK("#'"&amp;'EWS DIRECTORY'!$J$258&amp;"'!A1",'EWS DIRECTORY'!$J$258)</f>
        <v>G-1-1-6</v>
      </c>
      <c r="C20" s="761"/>
      <c r="D20" s="761"/>
      <c r="E20" s="761"/>
      <c r="G20" s="55" t="s">
        <v>1851</v>
      </c>
      <c r="AT20" s="443"/>
    </row>
    <row r="21" spans="2:46" ht="14.25" customHeight="1" x14ac:dyDescent="0.25">
      <c r="G21" s="55"/>
      <c r="AT21" s="443"/>
    </row>
    <row r="22" spans="2:46" ht="14.25" customHeight="1" x14ac:dyDescent="0.25">
      <c r="G22" s="55"/>
      <c r="H22" s="1086" t="s">
        <v>107</v>
      </c>
      <c r="I22" s="790"/>
      <c r="J22" s="1087" t="s">
        <v>1767</v>
      </c>
      <c r="K22" s="789"/>
      <c r="L22" s="1082" t="s">
        <v>1852</v>
      </c>
      <c r="M22" s="764"/>
      <c r="N22" s="764"/>
      <c r="O22" s="764"/>
      <c r="P22" s="764"/>
      <c r="Q22" s="764"/>
      <c r="R22" s="764"/>
      <c r="S22" s="764"/>
      <c r="T22" s="764"/>
      <c r="U22" s="765"/>
      <c r="V22" s="1083" t="s">
        <v>1853</v>
      </c>
      <c r="W22" s="764"/>
      <c r="X22" s="764"/>
      <c r="Y22" s="764"/>
      <c r="Z22" s="764"/>
      <c r="AA22" s="764"/>
      <c r="AB22" s="764"/>
      <c r="AC22" s="764"/>
      <c r="AD22" s="764"/>
      <c r="AE22" s="764"/>
      <c r="AF22" s="764"/>
      <c r="AG22" s="764"/>
      <c r="AH22" s="764"/>
      <c r="AI22" s="764"/>
      <c r="AJ22" s="764"/>
      <c r="AK22" s="764"/>
      <c r="AL22" s="764"/>
      <c r="AM22" s="764"/>
      <c r="AN22" s="765"/>
      <c r="AO22" s="1084" t="s">
        <v>1770</v>
      </c>
      <c r="AP22" s="764"/>
      <c r="AQ22" s="764"/>
      <c r="AR22" s="764"/>
      <c r="AS22" s="764"/>
      <c r="AT22" s="765"/>
    </row>
    <row r="23" spans="2:46" ht="15" customHeight="1" x14ac:dyDescent="0.25">
      <c r="G23" s="55"/>
      <c r="H23" s="1077">
        <v>1</v>
      </c>
      <c r="I23" s="765"/>
      <c r="J23" s="1081"/>
      <c r="K23" s="764"/>
      <c r="L23" s="1077"/>
      <c r="M23" s="764"/>
      <c r="N23" s="764"/>
      <c r="O23" s="764"/>
      <c r="P23" s="764"/>
      <c r="Q23" s="764"/>
      <c r="R23" s="764"/>
      <c r="S23" s="764"/>
      <c r="T23" s="764"/>
      <c r="U23" s="765"/>
      <c r="V23" s="1085"/>
      <c r="W23" s="764"/>
      <c r="X23" s="764"/>
      <c r="Y23" s="764"/>
      <c r="Z23" s="764"/>
      <c r="AA23" s="764"/>
      <c r="AB23" s="764"/>
      <c r="AC23" s="764"/>
      <c r="AD23" s="764"/>
      <c r="AE23" s="764"/>
      <c r="AF23" s="764"/>
      <c r="AG23" s="764"/>
      <c r="AH23" s="764"/>
      <c r="AI23" s="764"/>
      <c r="AJ23" s="764"/>
      <c r="AK23" s="764"/>
      <c r="AL23" s="764"/>
      <c r="AM23" s="764"/>
      <c r="AN23" s="765"/>
      <c r="AO23" s="1078"/>
      <c r="AP23" s="764"/>
      <c r="AQ23" s="764"/>
      <c r="AR23" s="764"/>
      <c r="AS23" s="764"/>
      <c r="AT23" s="765"/>
    </row>
    <row r="24" spans="2:46" ht="14.25" customHeight="1" x14ac:dyDescent="0.25">
      <c r="AT24" s="443"/>
    </row>
    <row r="25" spans="2:46" ht="14.25" customHeight="1" x14ac:dyDescent="0.25">
      <c r="AS25" s="443"/>
      <c r="AT25" s="443"/>
    </row>
    <row r="26" spans="2:46" ht="15" customHeight="1" x14ac:dyDescent="0.25">
      <c r="AS26" s="443"/>
      <c r="AT26" s="443"/>
    </row>
    <row r="27" spans="2:46" ht="15" customHeight="1" x14ac:dyDescent="0.25">
      <c r="H27" s="976" t="s">
        <v>1795</v>
      </c>
      <c r="I27" s="824"/>
      <c r="J27" s="824"/>
      <c r="K27" s="824"/>
      <c r="L27" s="824"/>
      <c r="M27" s="824"/>
      <c r="N27" s="824"/>
      <c r="O27" s="824"/>
      <c r="P27" s="824"/>
      <c r="Q27" s="824"/>
      <c r="R27" s="824"/>
      <c r="S27" s="824"/>
      <c r="T27" s="824"/>
      <c r="U27" s="824"/>
      <c r="V27" s="824"/>
      <c r="W27" s="824"/>
      <c r="X27" s="824"/>
      <c r="Y27" s="825"/>
      <c r="Z27" s="976" t="s">
        <v>1796</v>
      </c>
      <c r="AA27" s="824"/>
      <c r="AB27" s="824"/>
      <c r="AC27" s="824"/>
      <c r="AD27" s="824"/>
      <c r="AE27" s="824"/>
      <c r="AF27" s="824"/>
      <c r="AG27" s="824"/>
      <c r="AH27" s="824"/>
      <c r="AI27" s="824"/>
      <c r="AJ27" s="824"/>
      <c r="AK27" s="824"/>
      <c r="AL27" s="824"/>
      <c r="AM27" s="824"/>
      <c r="AN27" s="824"/>
      <c r="AO27" s="824"/>
      <c r="AP27" s="824"/>
      <c r="AQ27" s="825"/>
      <c r="AS27" s="443"/>
      <c r="AT27" s="443"/>
    </row>
    <row r="28" spans="2:46" ht="14.25" customHeight="1" x14ac:dyDescent="0.25">
      <c r="B28" s="760"/>
      <c r="C28" s="761"/>
      <c r="D28" s="761"/>
      <c r="E28" s="761"/>
      <c r="H28" s="257" t="s">
        <v>796</v>
      </c>
      <c r="I28" s="258"/>
      <c r="J28" s="258"/>
      <c r="K28" s="258"/>
      <c r="L28" s="258"/>
      <c r="M28" s="258"/>
      <c r="N28" s="258"/>
      <c r="O28" s="258"/>
      <c r="P28" s="258"/>
      <c r="Q28" s="259"/>
      <c r="R28" s="257" t="s">
        <v>1511</v>
      </c>
      <c r="S28" s="258"/>
      <c r="T28" s="258"/>
      <c r="U28" s="259"/>
      <c r="V28" s="257" t="s">
        <v>1510</v>
      </c>
      <c r="W28" s="258"/>
      <c r="X28" s="258"/>
      <c r="Y28" s="259"/>
      <c r="Z28" s="257" t="s">
        <v>796</v>
      </c>
      <c r="AA28" s="258"/>
      <c r="AB28" s="258"/>
      <c r="AC28" s="258"/>
      <c r="AD28" s="258"/>
      <c r="AE28" s="258"/>
      <c r="AF28" s="258"/>
      <c r="AG28" s="258"/>
      <c r="AH28" s="258"/>
      <c r="AI28" s="259"/>
      <c r="AJ28" s="257" t="s">
        <v>1511</v>
      </c>
      <c r="AK28" s="258"/>
      <c r="AL28" s="258"/>
      <c r="AM28" s="259"/>
      <c r="AN28" s="257" t="s">
        <v>1510</v>
      </c>
      <c r="AO28" s="258"/>
      <c r="AP28" s="258"/>
      <c r="AQ28" s="259"/>
      <c r="AS28" s="443"/>
      <c r="AT28" s="443"/>
    </row>
    <row r="29" spans="2:46" ht="14.25" customHeight="1" x14ac:dyDescent="0.25">
      <c r="H29" s="260"/>
      <c r="Q29" s="261"/>
      <c r="R29" s="260"/>
      <c r="U29" s="261"/>
      <c r="V29" s="260"/>
      <c r="Y29" s="261"/>
      <c r="Z29" s="260"/>
      <c r="AI29" s="261"/>
      <c r="AJ29" s="260"/>
      <c r="AM29" s="261"/>
      <c r="AN29" s="260"/>
      <c r="AQ29" s="261"/>
      <c r="AS29" s="443"/>
      <c r="AT29" s="443"/>
    </row>
    <row r="30" spans="2:46" ht="14.25" customHeight="1" x14ac:dyDescent="0.25">
      <c r="B30" s="760"/>
      <c r="C30" s="761"/>
      <c r="D30" s="761"/>
      <c r="E30" s="761"/>
      <c r="H30" s="260"/>
      <c r="Q30" s="261"/>
      <c r="R30" s="260"/>
      <c r="U30" s="261"/>
      <c r="V30" s="260"/>
      <c r="Y30" s="261"/>
      <c r="Z30" s="260"/>
      <c r="AI30" s="261"/>
      <c r="AJ30" s="260"/>
      <c r="AM30" s="261"/>
      <c r="AN30" s="260"/>
      <c r="AQ30" s="261"/>
      <c r="AS30" s="443"/>
      <c r="AT30" s="443"/>
    </row>
    <row r="31" spans="2:46" ht="14.25" customHeight="1" x14ac:dyDescent="0.25">
      <c r="H31" s="260"/>
      <c r="Q31" s="261"/>
      <c r="R31" s="260"/>
      <c r="U31" s="261"/>
      <c r="V31" s="260"/>
      <c r="Y31" s="261"/>
      <c r="Z31" s="260"/>
      <c r="AI31" s="261"/>
      <c r="AJ31" s="260"/>
      <c r="AM31" s="261"/>
      <c r="AN31" s="260"/>
      <c r="AQ31" s="261"/>
      <c r="AS31" s="443"/>
      <c r="AT31" s="443"/>
    </row>
    <row r="32" spans="2:46" ht="14.25" customHeight="1" x14ac:dyDescent="0.25">
      <c r="B32" s="760"/>
      <c r="C32" s="761"/>
      <c r="D32" s="761"/>
      <c r="E32" s="761"/>
      <c r="H32" s="260"/>
      <c r="Q32" s="261"/>
      <c r="R32" s="260"/>
      <c r="U32" s="261"/>
      <c r="V32" s="260"/>
      <c r="Y32" s="261"/>
      <c r="Z32" s="260"/>
      <c r="AI32" s="261"/>
      <c r="AJ32" s="260"/>
      <c r="AM32" s="261"/>
      <c r="AN32" s="260"/>
      <c r="AQ32" s="261"/>
      <c r="AS32" s="443"/>
      <c r="AT32" s="443"/>
    </row>
    <row r="33" spans="2:46" ht="14.25" customHeight="1" x14ac:dyDescent="0.25">
      <c r="H33" s="262"/>
      <c r="I33" s="263"/>
      <c r="J33" s="263"/>
      <c r="K33" s="263"/>
      <c r="L33" s="263"/>
      <c r="M33" s="263"/>
      <c r="N33" s="263"/>
      <c r="O33" s="263"/>
      <c r="P33" s="263"/>
      <c r="Q33" s="264"/>
      <c r="R33" s="262"/>
      <c r="S33" s="263"/>
      <c r="T33" s="263"/>
      <c r="U33" s="264"/>
      <c r="V33" s="262"/>
      <c r="W33" s="263"/>
      <c r="X33" s="263"/>
      <c r="Y33" s="264"/>
      <c r="Z33" s="262"/>
      <c r="AA33" s="263"/>
      <c r="AB33" s="263"/>
      <c r="AC33" s="263"/>
      <c r="AD33" s="263"/>
      <c r="AE33" s="263"/>
      <c r="AF33" s="263"/>
      <c r="AG33" s="263"/>
      <c r="AH33" s="263"/>
      <c r="AI33" s="264"/>
      <c r="AJ33" s="262"/>
      <c r="AK33" s="263"/>
      <c r="AL33" s="263"/>
      <c r="AM33" s="264"/>
      <c r="AN33" s="262"/>
      <c r="AO33" s="263"/>
      <c r="AP33" s="263"/>
      <c r="AQ33" s="264"/>
      <c r="AS33" s="443"/>
      <c r="AT33" s="443"/>
    </row>
    <row r="34" spans="2:46" ht="14.25" customHeight="1" x14ac:dyDescent="0.25">
      <c r="B34" s="760"/>
      <c r="C34" s="761"/>
      <c r="D34" s="761"/>
      <c r="E34" s="761"/>
      <c r="G34" s="223"/>
      <c r="AM34" s="265" t="s">
        <v>1797</v>
      </c>
      <c r="AN34" s="131" t="str">
        <f>'G-1-1'!U20</f>
        <v>G-1-1-2</v>
      </c>
      <c r="AS34" s="443"/>
      <c r="AT34" s="443"/>
    </row>
    <row r="35" spans="2:46" ht="14.25" customHeight="1" x14ac:dyDescent="0.25">
      <c r="G35" s="223"/>
      <c r="AS35" s="443"/>
      <c r="AT35" s="443"/>
    </row>
  </sheetData>
  <mergeCells count="31">
    <mergeCell ref="B6:E6"/>
    <mergeCell ref="B30:E30"/>
    <mergeCell ref="B15:E15"/>
    <mergeCell ref="B20:E20"/>
    <mergeCell ref="B13:E13"/>
    <mergeCell ref="B10:E10"/>
    <mergeCell ref="B28:E28"/>
    <mergeCell ref="B4:E4"/>
    <mergeCell ref="V22:AN22"/>
    <mergeCell ref="B16:E16"/>
    <mergeCell ref="AO22:AT22"/>
    <mergeCell ref="H27:Y27"/>
    <mergeCell ref="G7:AR7"/>
    <mergeCell ref="B18:E18"/>
    <mergeCell ref="B12:E12"/>
    <mergeCell ref="V23:AN23"/>
    <mergeCell ref="H22:I22"/>
    <mergeCell ref="J22:K22"/>
    <mergeCell ref="B14:E14"/>
    <mergeCell ref="B17:E17"/>
    <mergeCell ref="B8:E8"/>
    <mergeCell ref="L23:U23"/>
    <mergeCell ref="G9:Z11"/>
    <mergeCell ref="B34:E34"/>
    <mergeCell ref="AO23:AT23"/>
    <mergeCell ref="Z27:AQ27"/>
    <mergeCell ref="H23:I23"/>
    <mergeCell ref="B19:E19"/>
    <mergeCell ref="J23:K23"/>
    <mergeCell ref="B32:E32"/>
    <mergeCell ref="L22:U22"/>
  </mergeCells>
  <hyperlinks>
    <hyperlink ref="B4" location="PANDUAN!A1" display="PANDUAN" xr:uid="{00000000-0004-0000-FE00-000000000000}"/>
    <hyperlink ref="B6" location="'EWS DIRECTORY'!A1" display="EWS DIRECTORY" xr:uid="{00000000-0004-0000-FE00-000001000000}"/>
    <hyperlink ref="B8" location="'DATA PEMICU'!A1" display="DATA PEMICU" xr:uid="{00000000-0004-0000-FE00-000002000000}"/>
    <hyperlink ref="B10" location="'DATA PENGUJI'!A1" display="DATA PENGUJI" xr:uid="{00000000-0004-0000-FE00-000003000000}"/>
    <hyperlink ref="B12" location="'MAIN LEVEL'!A1" display="MAIN LEVEL" xr:uid="{00000000-0004-0000-FE00-000004000000}"/>
  </hyperlinks>
  <pageMargins left="0.51181102362204722" right="0.15748031496062989" top="0.55118110236220474" bottom="0.55118110236220474" header="0" footer="0"/>
  <pageSetup paperSize="9" scale="60" orientation="landscape"/>
  <headerFooter>
    <oddFooter>&amp;Rhalaman &amp;P dari</oddFooter>
  </headerFooter>
</worksheet>
</file>

<file path=xl/worksheets/sheet2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F00-000000000000}">
  <sheetPr codeName="Sheet454">
    <tabColor theme="4" tint="-0.249977111117893"/>
  </sheetPr>
  <dimension ref="A2:AX53"/>
  <sheetViews>
    <sheetView topLeftCell="B9" zoomScaleNormal="100" workbookViewId="0">
      <selection activeCell="AQ18" sqref="AQ18:AU18"/>
    </sheetView>
  </sheetViews>
  <sheetFormatPr defaultColWidth="3.5546875" defaultRowHeight="13.8" x14ac:dyDescent="0.25"/>
  <cols>
    <col min="1" max="1" width="3" style="110" hidden="1" customWidth="1"/>
    <col min="2" max="5" width="3.88671875" style="177" customWidth="1"/>
    <col min="6" max="6" width="3.88671875" style="110" customWidth="1"/>
    <col min="7" max="45" width="3.6640625" style="254" customWidth="1"/>
    <col min="46" max="46" width="4.44140625" style="254" customWidth="1"/>
    <col min="47" max="47" width="3.6640625" style="254" customWidth="1"/>
    <col min="48" max="48" width="3.5546875" style="254" customWidth="1"/>
    <col min="49" max="16384" width="3.5546875" style="254"/>
  </cols>
  <sheetData>
    <row r="2" spans="2:47" x14ac:dyDescent="0.25">
      <c r="G2" s="55" t="s">
        <v>1674</v>
      </c>
      <c r="H2" s="55"/>
      <c r="I2" s="55"/>
      <c r="J2" s="55"/>
      <c r="K2" s="55"/>
      <c r="L2" s="55"/>
      <c r="M2" s="55"/>
      <c r="N2" s="55"/>
      <c r="AT2" s="443"/>
      <c r="AU2" s="443"/>
    </row>
    <row r="3" spans="2:47" x14ac:dyDescent="0.25">
      <c r="B3" s="111"/>
      <c r="C3" s="111"/>
      <c r="D3" s="111"/>
      <c r="E3" s="111"/>
      <c r="G3" s="55"/>
      <c r="H3" s="55"/>
      <c r="I3" s="55"/>
      <c r="J3" s="55"/>
      <c r="K3" s="55"/>
      <c r="L3" s="55"/>
      <c r="M3" s="55"/>
      <c r="N3" s="55"/>
      <c r="AT3" s="443"/>
      <c r="AU3" s="443"/>
    </row>
    <row r="4" spans="2:47" x14ac:dyDescent="0.25">
      <c r="B4" s="762" t="s">
        <v>79</v>
      </c>
      <c r="C4" s="761"/>
      <c r="D4" s="761"/>
      <c r="E4" s="761"/>
      <c r="G4" s="55"/>
      <c r="H4" s="55"/>
      <c r="I4" s="55"/>
      <c r="J4" s="55"/>
      <c r="K4" s="55"/>
      <c r="L4" s="55"/>
      <c r="M4" s="55"/>
      <c r="N4" s="55"/>
      <c r="AT4" s="443"/>
      <c r="AU4" s="443"/>
    </row>
    <row r="5" spans="2:47" x14ac:dyDescent="0.25">
      <c r="B5" s="111"/>
      <c r="C5" s="111"/>
      <c r="D5" s="111"/>
      <c r="E5" s="111"/>
      <c r="G5" s="55"/>
      <c r="H5" s="55"/>
      <c r="I5" s="55"/>
      <c r="J5" s="55"/>
      <c r="K5" s="55"/>
      <c r="L5" s="55"/>
      <c r="M5" s="55"/>
      <c r="N5" s="55"/>
      <c r="AT5" s="443"/>
      <c r="AU5" s="443"/>
    </row>
    <row r="6" spans="2:47" x14ac:dyDescent="0.25">
      <c r="B6" s="762" t="s">
        <v>87</v>
      </c>
      <c r="C6" s="761"/>
      <c r="D6" s="761"/>
      <c r="E6" s="761"/>
      <c r="G6" s="55"/>
      <c r="H6" s="55"/>
      <c r="I6" s="55"/>
      <c r="J6" s="55"/>
      <c r="K6" s="55"/>
      <c r="L6" s="55"/>
      <c r="M6" s="55"/>
      <c r="N6" s="55"/>
      <c r="AT6" s="443"/>
      <c r="AU6" s="443"/>
    </row>
    <row r="7" spans="2:47" ht="15" customHeight="1" x14ac:dyDescent="0.25">
      <c r="B7" s="111"/>
      <c r="C7" s="111"/>
      <c r="D7" s="111"/>
      <c r="E7" s="111"/>
      <c r="G7" s="996" t="s">
        <v>1774</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c r="AI7" s="792"/>
      <c r="AJ7" s="792"/>
      <c r="AK7" s="792"/>
      <c r="AL7" s="792"/>
      <c r="AM7" s="792"/>
      <c r="AN7" s="792"/>
      <c r="AO7" s="792"/>
      <c r="AP7" s="792"/>
      <c r="AQ7" s="792"/>
      <c r="AR7" s="792"/>
      <c r="AS7" s="58"/>
      <c r="AT7" s="443"/>
      <c r="AU7" s="443"/>
    </row>
    <row r="8" spans="2:47" x14ac:dyDescent="0.25">
      <c r="B8" s="762" t="s">
        <v>94</v>
      </c>
      <c r="C8" s="761"/>
      <c r="D8" s="761"/>
      <c r="E8" s="761"/>
      <c r="G8" s="55"/>
      <c r="H8" s="55"/>
      <c r="I8" s="55"/>
      <c r="J8" s="55"/>
      <c r="K8" s="55"/>
      <c r="L8" s="55"/>
      <c r="M8" s="55"/>
      <c r="N8" s="55"/>
      <c r="AT8" s="443"/>
      <c r="AU8" s="443"/>
    </row>
    <row r="9" spans="2:47" x14ac:dyDescent="0.25">
      <c r="B9" s="111"/>
      <c r="C9" s="111"/>
      <c r="D9" s="111"/>
      <c r="E9" s="111"/>
      <c r="G9" s="999" t="str">
        <f>"Rincian "&amp;'G-1-1'!H18&amp;" "&amp;'G-1-1'!M22</f>
        <v>Rincian Kerugian Pengalihan Aset selain persediaan Berdasarkan pemeriksaan langsung terhadap bukti pendukung</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c r="AU9" s="443"/>
    </row>
    <row r="10" spans="2:47" x14ac:dyDescent="0.25">
      <c r="B10" s="762" t="s">
        <v>101</v>
      </c>
      <c r="C10" s="761"/>
      <c r="D10" s="761"/>
      <c r="E10" s="761"/>
      <c r="G10" s="1001"/>
      <c r="H10" s="792"/>
      <c r="I10" s="792"/>
      <c r="J10" s="792"/>
      <c r="K10" s="792"/>
      <c r="L10" s="792"/>
      <c r="M10" s="792"/>
      <c r="N10" s="792"/>
      <c r="O10" s="792"/>
      <c r="P10" s="792"/>
      <c r="Q10" s="792"/>
      <c r="R10" s="792"/>
      <c r="S10" s="792"/>
      <c r="T10" s="792"/>
      <c r="U10" s="792"/>
      <c r="V10" s="792"/>
      <c r="W10" s="792"/>
      <c r="X10" s="792"/>
      <c r="Y10" s="792"/>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c r="AU10" s="443"/>
    </row>
    <row r="11" spans="2:47"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c r="AU11" s="443"/>
    </row>
    <row r="12" spans="2:47" x14ac:dyDescent="0.25">
      <c r="B12" s="762" t="s">
        <v>106</v>
      </c>
      <c r="C12" s="761"/>
      <c r="D12" s="761"/>
      <c r="E12" s="761"/>
      <c r="AT12" s="443"/>
      <c r="AU12" s="443"/>
    </row>
    <row r="13" spans="2:47" x14ac:dyDescent="0.25">
      <c r="B13" s="962" t="str">
        <f>HYPERLINK("#'"&amp;'EWS DIRECTORY'!$J$251&amp;"'!A1",'EWS DIRECTORY'!$J$251)</f>
        <v>G-1</v>
      </c>
      <c r="C13" s="761"/>
      <c r="D13" s="761"/>
      <c r="E13" s="761"/>
      <c r="G13" s="55" t="s">
        <v>1680</v>
      </c>
      <c r="H13" s="55"/>
      <c r="AT13" s="443"/>
      <c r="AU13" s="443"/>
    </row>
    <row r="14" spans="2:47" x14ac:dyDescent="0.25">
      <c r="B14" s="931" t="str">
        <f>HYPERLINK("#'"&amp;'EWS DIRECTORY'!$J$252&amp;"'!A1",'EWS DIRECTORY'!$J$252)</f>
        <v>G-1-1</v>
      </c>
      <c r="C14" s="761"/>
      <c r="D14" s="761"/>
      <c r="E14" s="761"/>
      <c r="G14" s="55"/>
      <c r="H14" s="55"/>
      <c r="AT14" s="443"/>
      <c r="AU14" s="443"/>
    </row>
    <row r="15" spans="2:47" x14ac:dyDescent="0.25">
      <c r="B15" s="929" t="str">
        <f>HYPERLINK("#'"&amp;'EWS DIRECTORY'!$J$253&amp;"'!A1",'EWS DIRECTORY'!$J$253)</f>
        <v>G-1-1-1</v>
      </c>
      <c r="C15" s="761"/>
      <c r="D15" s="761"/>
      <c r="E15" s="761"/>
      <c r="G15" s="55"/>
      <c r="H15" s="55"/>
      <c r="AT15" s="443"/>
      <c r="AU15" s="443"/>
    </row>
    <row r="16" spans="2:47" x14ac:dyDescent="0.25">
      <c r="B16" s="929" t="str">
        <f>HYPERLINK("#'"&amp;'EWS DIRECTORY'!$J$254&amp;"'!A1",'EWS DIRECTORY'!$J$254)</f>
        <v>G-1-1-2</v>
      </c>
      <c r="C16" s="761"/>
      <c r="D16" s="761"/>
      <c r="E16" s="761"/>
      <c r="G16" s="55"/>
      <c r="H16" s="55"/>
      <c r="AT16" s="443"/>
      <c r="AU16" s="443"/>
    </row>
    <row r="17" spans="1:50" x14ac:dyDescent="0.25">
      <c r="B17" s="927" t="str">
        <f>HYPERLINK("#'"&amp;'EWS DIRECTORY'!$J$255&amp;"'!A1",'EWS DIRECTORY'!$J$255)</f>
        <v>G-1-1-3</v>
      </c>
      <c r="C17" s="761"/>
      <c r="D17" s="761"/>
      <c r="E17" s="761"/>
      <c r="G17" s="55" t="s">
        <v>1681</v>
      </c>
      <c r="H17" s="55"/>
      <c r="I17" s="55"/>
      <c r="AT17" s="443"/>
      <c r="AU17" s="443"/>
    </row>
    <row r="18" spans="1:50" x14ac:dyDescent="0.25">
      <c r="B18" s="929" t="str">
        <f>HYPERLINK("#'"&amp;'EWS DIRECTORY'!$J$256&amp;"'!A1",'EWS DIRECTORY'!$J$256)</f>
        <v>G-1-1-4</v>
      </c>
      <c r="C18" s="761"/>
      <c r="D18" s="761"/>
      <c r="E18" s="761"/>
      <c r="G18" s="55" t="s">
        <v>1744</v>
      </c>
      <c r="H18" s="55"/>
      <c r="I18" s="55" t="s">
        <v>1744</v>
      </c>
      <c r="AT18" s="443"/>
      <c r="AU18" s="443"/>
    </row>
    <row r="19" spans="1:50" x14ac:dyDescent="0.25">
      <c r="B19" s="929" t="str">
        <f>HYPERLINK("#'"&amp;'EWS DIRECTORY'!$J$257&amp;"'!A1",'EWS DIRECTORY'!$J$257)</f>
        <v>G-1-1-5</v>
      </c>
      <c r="C19" s="761"/>
      <c r="D19" s="761"/>
      <c r="E19" s="761"/>
      <c r="AT19" s="443"/>
      <c r="AU19" s="443"/>
    </row>
    <row r="20" spans="1:50" s="271" customFormat="1" x14ac:dyDescent="0.25">
      <c r="A20" s="110"/>
      <c r="B20" s="929" t="str">
        <f>HYPERLINK("#'"&amp;'EWS DIRECTORY'!$J$258&amp;"'!A1",'EWS DIRECTORY'!$J$258)</f>
        <v>G-1-1-6</v>
      </c>
      <c r="C20" s="896"/>
      <c r="D20" s="896"/>
      <c r="E20" s="896"/>
      <c r="F20" s="110"/>
      <c r="G20" s="55" t="s">
        <v>1851</v>
      </c>
      <c r="AT20" s="443"/>
      <c r="AU20" s="443"/>
    </row>
    <row r="21" spans="1:50" x14ac:dyDescent="0.25">
      <c r="G21" s="55"/>
      <c r="AT21" s="443"/>
      <c r="AU21" s="443"/>
    </row>
    <row r="22" spans="1:50" ht="15" customHeight="1" x14ac:dyDescent="0.25">
      <c r="G22" s="55"/>
      <c r="H22" s="990" t="s">
        <v>1445</v>
      </c>
      <c r="I22" s="790"/>
      <c r="J22" s="990" t="s">
        <v>1478</v>
      </c>
      <c r="K22" s="789"/>
      <c r="L22" s="789"/>
      <c r="M22" s="790"/>
      <c r="N22" s="994" t="s">
        <v>1792</v>
      </c>
      <c r="O22" s="764"/>
      <c r="P22" s="764"/>
      <c r="Q22" s="764"/>
      <c r="R22" s="764"/>
      <c r="S22" s="764"/>
      <c r="T22" s="764"/>
      <c r="U22" s="764"/>
      <c r="V22" s="764"/>
      <c r="W22" s="764"/>
      <c r="X22" s="764"/>
      <c r="Y22" s="764"/>
      <c r="Z22" s="765"/>
      <c r="AA22" s="994" t="s">
        <v>1793</v>
      </c>
      <c r="AB22" s="764"/>
      <c r="AC22" s="764"/>
      <c r="AD22" s="764"/>
      <c r="AE22" s="764"/>
      <c r="AF22" s="764"/>
      <c r="AG22" s="764"/>
      <c r="AH22" s="764"/>
      <c r="AI22" s="764"/>
      <c r="AJ22" s="764"/>
      <c r="AK22" s="764"/>
      <c r="AL22" s="764"/>
      <c r="AM22" s="764"/>
      <c r="AN22" s="764"/>
      <c r="AO22" s="764"/>
      <c r="AP22" s="764"/>
      <c r="AQ22" s="764"/>
      <c r="AR22" s="764"/>
      <c r="AS22" s="765"/>
      <c r="AT22" s="990" t="s">
        <v>1481</v>
      </c>
      <c r="AU22" s="789"/>
      <c r="AV22" s="789"/>
      <c r="AW22" s="789"/>
      <c r="AX22" s="790"/>
    </row>
    <row r="23" spans="1:50" x14ac:dyDescent="0.25">
      <c r="G23" s="55"/>
      <c r="H23" s="806"/>
      <c r="I23" s="807"/>
      <c r="J23" s="806"/>
      <c r="K23" s="794"/>
      <c r="L23" s="794"/>
      <c r="M23" s="807"/>
      <c r="N23" s="978" t="s">
        <v>796</v>
      </c>
      <c r="O23" s="764"/>
      <c r="P23" s="764"/>
      <c r="Q23" s="764"/>
      <c r="R23" s="764"/>
      <c r="S23" s="764"/>
      <c r="T23" s="765"/>
      <c r="U23" s="978" t="s">
        <v>1401</v>
      </c>
      <c r="V23" s="764"/>
      <c r="W23" s="764"/>
      <c r="X23" s="764"/>
      <c r="Y23" s="764"/>
      <c r="Z23" s="765"/>
      <c r="AA23" s="978" t="s">
        <v>796</v>
      </c>
      <c r="AB23" s="764"/>
      <c r="AC23" s="764"/>
      <c r="AD23" s="764"/>
      <c r="AE23" s="764"/>
      <c r="AF23" s="765"/>
      <c r="AG23" s="978" t="s">
        <v>1794</v>
      </c>
      <c r="AH23" s="764"/>
      <c r="AI23" s="764"/>
      <c r="AJ23" s="764"/>
      <c r="AK23" s="764"/>
      <c r="AL23" s="764"/>
      <c r="AM23" s="765"/>
      <c r="AN23" s="978" t="s">
        <v>1510</v>
      </c>
      <c r="AO23" s="764"/>
      <c r="AP23" s="764"/>
      <c r="AQ23" s="764"/>
      <c r="AR23" s="764"/>
      <c r="AS23" s="765"/>
      <c r="AT23" s="806"/>
      <c r="AU23" s="794"/>
      <c r="AV23" s="794"/>
      <c r="AW23" s="794"/>
      <c r="AX23" s="807"/>
    </row>
    <row r="24" spans="1:50" x14ac:dyDescent="0.25">
      <c r="H24" s="980"/>
      <c r="I24" s="765"/>
      <c r="J24" s="979"/>
      <c r="K24" s="764"/>
      <c r="L24" s="764"/>
      <c r="M24" s="765"/>
      <c r="N24" s="980"/>
      <c r="O24" s="764"/>
      <c r="P24" s="764"/>
      <c r="Q24" s="764"/>
      <c r="R24" s="764"/>
      <c r="S24" s="764"/>
      <c r="T24" s="765"/>
      <c r="U24" s="977"/>
      <c r="V24" s="764"/>
      <c r="W24" s="764"/>
      <c r="X24" s="764"/>
      <c r="Y24" s="764"/>
      <c r="Z24" s="765"/>
      <c r="AA24" s="980"/>
      <c r="AB24" s="764"/>
      <c r="AC24" s="764"/>
      <c r="AD24" s="764"/>
      <c r="AE24" s="764"/>
      <c r="AF24" s="765"/>
      <c r="AG24" s="980"/>
      <c r="AH24" s="764"/>
      <c r="AI24" s="764"/>
      <c r="AJ24" s="764"/>
      <c r="AK24" s="764"/>
      <c r="AL24" s="764"/>
      <c r="AM24" s="765"/>
      <c r="AN24" s="979"/>
      <c r="AO24" s="764"/>
      <c r="AP24" s="764"/>
      <c r="AQ24" s="764"/>
      <c r="AR24" s="764"/>
      <c r="AS24" s="765"/>
      <c r="AT24" s="1063"/>
      <c r="AU24" s="764"/>
      <c r="AV24" s="764"/>
      <c r="AW24" s="764"/>
      <c r="AX24" s="765"/>
    </row>
    <row r="25" spans="1:50" x14ac:dyDescent="0.25">
      <c r="H25" s="980"/>
      <c r="I25" s="765"/>
      <c r="J25" s="979"/>
      <c r="K25" s="764"/>
      <c r="L25" s="764"/>
      <c r="M25" s="765"/>
      <c r="N25" s="980"/>
      <c r="O25" s="764"/>
      <c r="P25" s="764"/>
      <c r="Q25" s="764"/>
      <c r="R25" s="764"/>
      <c r="S25" s="764"/>
      <c r="T25" s="765"/>
      <c r="U25" s="977"/>
      <c r="V25" s="764"/>
      <c r="W25" s="764"/>
      <c r="X25" s="764"/>
      <c r="Y25" s="764"/>
      <c r="Z25" s="765"/>
      <c r="AA25" s="980"/>
      <c r="AB25" s="764"/>
      <c r="AC25" s="764"/>
      <c r="AD25" s="764"/>
      <c r="AE25" s="764"/>
      <c r="AF25" s="765"/>
      <c r="AG25" s="980"/>
      <c r="AH25" s="764"/>
      <c r="AI25" s="764"/>
      <c r="AJ25" s="764"/>
      <c r="AK25" s="764"/>
      <c r="AL25" s="764"/>
      <c r="AM25" s="765"/>
      <c r="AN25" s="979"/>
      <c r="AO25" s="764"/>
      <c r="AP25" s="764"/>
      <c r="AQ25" s="764"/>
      <c r="AR25" s="764"/>
      <c r="AS25" s="765"/>
      <c r="AT25" s="1063"/>
      <c r="AU25" s="764"/>
      <c r="AV25" s="764"/>
      <c r="AW25" s="764"/>
      <c r="AX25" s="765"/>
    </row>
    <row r="26" spans="1:50" x14ac:dyDescent="0.25">
      <c r="H26" s="980"/>
      <c r="I26" s="765"/>
      <c r="J26" s="979"/>
      <c r="K26" s="764"/>
      <c r="L26" s="764"/>
      <c r="M26" s="765"/>
      <c r="N26" s="980"/>
      <c r="O26" s="764"/>
      <c r="P26" s="764"/>
      <c r="Q26" s="764"/>
      <c r="R26" s="764"/>
      <c r="S26" s="764"/>
      <c r="T26" s="765"/>
      <c r="U26" s="977"/>
      <c r="V26" s="764"/>
      <c r="W26" s="764"/>
      <c r="X26" s="764"/>
      <c r="Y26" s="764"/>
      <c r="Z26" s="765"/>
      <c r="AA26" s="980"/>
      <c r="AB26" s="764"/>
      <c r="AC26" s="764"/>
      <c r="AD26" s="764"/>
      <c r="AE26" s="764"/>
      <c r="AF26" s="765"/>
      <c r="AG26" s="980"/>
      <c r="AH26" s="764"/>
      <c r="AI26" s="764"/>
      <c r="AJ26" s="764"/>
      <c r="AK26" s="764"/>
      <c r="AL26" s="764"/>
      <c r="AM26" s="765"/>
      <c r="AN26" s="979"/>
      <c r="AO26" s="764"/>
      <c r="AP26" s="764"/>
      <c r="AQ26" s="764"/>
      <c r="AR26" s="764"/>
      <c r="AS26" s="765"/>
      <c r="AT26" s="1063"/>
      <c r="AU26" s="764"/>
      <c r="AV26" s="764"/>
      <c r="AW26" s="764"/>
      <c r="AX26" s="765"/>
    </row>
    <row r="27" spans="1:50" x14ac:dyDescent="0.25">
      <c r="H27" s="980"/>
      <c r="I27" s="765"/>
      <c r="J27" s="979"/>
      <c r="K27" s="764"/>
      <c r="L27" s="764"/>
      <c r="M27" s="765"/>
      <c r="N27" s="980"/>
      <c r="O27" s="764"/>
      <c r="P27" s="764"/>
      <c r="Q27" s="764"/>
      <c r="R27" s="764"/>
      <c r="S27" s="764"/>
      <c r="T27" s="765"/>
      <c r="U27" s="977"/>
      <c r="V27" s="764"/>
      <c r="W27" s="764"/>
      <c r="X27" s="764"/>
      <c r="Y27" s="764"/>
      <c r="Z27" s="765"/>
      <c r="AA27" s="980"/>
      <c r="AB27" s="764"/>
      <c r="AC27" s="764"/>
      <c r="AD27" s="764"/>
      <c r="AE27" s="764"/>
      <c r="AF27" s="765"/>
      <c r="AG27" s="980"/>
      <c r="AH27" s="764"/>
      <c r="AI27" s="764"/>
      <c r="AJ27" s="764"/>
      <c r="AK27" s="764"/>
      <c r="AL27" s="764"/>
      <c r="AM27" s="765"/>
      <c r="AN27" s="979"/>
      <c r="AO27" s="764"/>
      <c r="AP27" s="764"/>
      <c r="AQ27" s="764"/>
      <c r="AR27" s="764"/>
      <c r="AS27" s="765"/>
      <c r="AT27" s="1063"/>
      <c r="AU27" s="764"/>
      <c r="AV27" s="764"/>
      <c r="AW27" s="764"/>
      <c r="AX27" s="765"/>
    </row>
    <row r="28" spans="1:50" x14ac:dyDescent="0.25">
      <c r="B28" s="760"/>
      <c r="C28" s="761"/>
      <c r="D28" s="761"/>
      <c r="E28" s="761"/>
      <c r="H28" s="980"/>
      <c r="I28" s="765"/>
      <c r="J28" s="979"/>
      <c r="K28" s="764"/>
      <c r="L28" s="764"/>
      <c r="M28" s="765"/>
      <c r="N28" s="980"/>
      <c r="O28" s="764"/>
      <c r="P28" s="764"/>
      <c r="Q28" s="764"/>
      <c r="R28" s="764"/>
      <c r="S28" s="764"/>
      <c r="T28" s="765"/>
      <c r="U28" s="977"/>
      <c r="V28" s="764"/>
      <c r="W28" s="764"/>
      <c r="X28" s="764"/>
      <c r="Y28" s="764"/>
      <c r="Z28" s="765"/>
      <c r="AA28" s="980"/>
      <c r="AB28" s="764"/>
      <c r="AC28" s="764"/>
      <c r="AD28" s="764"/>
      <c r="AE28" s="764"/>
      <c r="AF28" s="765"/>
      <c r="AG28" s="980"/>
      <c r="AH28" s="764"/>
      <c r="AI28" s="764"/>
      <c r="AJ28" s="764"/>
      <c r="AK28" s="764"/>
      <c r="AL28" s="764"/>
      <c r="AM28" s="765"/>
      <c r="AN28" s="979"/>
      <c r="AO28" s="764"/>
      <c r="AP28" s="764"/>
      <c r="AQ28" s="764"/>
      <c r="AR28" s="764"/>
      <c r="AS28" s="765"/>
      <c r="AT28" s="1063"/>
      <c r="AU28" s="764"/>
      <c r="AV28" s="764"/>
      <c r="AW28" s="764"/>
      <c r="AX28" s="765"/>
    </row>
    <row r="29" spans="1:50" x14ac:dyDescent="0.25">
      <c r="H29" s="980"/>
      <c r="I29" s="765"/>
      <c r="J29" s="979"/>
      <c r="K29" s="764"/>
      <c r="L29" s="764"/>
      <c r="M29" s="765"/>
      <c r="N29" s="980"/>
      <c r="O29" s="764"/>
      <c r="P29" s="764"/>
      <c r="Q29" s="764"/>
      <c r="R29" s="764"/>
      <c r="S29" s="764"/>
      <c r="T29" s="765"/>
      <c r="U29" s="977"/>
      <c r="V29" s="764"/>
      <c r="W29" s="764"/>
      <c r="X29" s="764"/>
      <c r="Y29" s="764"/>
      <c r="Z29" s="765"/>
      <c r="AA29" s="980"/>
      <c r="AB29" s="764"/>
      <c r="AC29" s="764"/>
      <c r="AD29" s="764"/>
      <c r="AE29" s="764"/>
      <c r="AF29" s="765"/>
      <c r="AG29" s="980"/>
      <c r="AH29" s="764"/>
      <c r="AI29" s="764"/>
      <c r="AJ29" s="764"/>
      <c r="AK29" s="764"/>
      <c r="AL29" s="764"/>
      <c r="AM29" s="765"/>
      <c r="AN29" s="983"/>
      <c r="AO29" s="764"/>
      <c r="AP29" s="764"/>
      <c r="AQ29" s="764"/>
      <c r="AR29" s="764"/>
      <c r="AS29" s="765"/>
      <c r="AT29" s="1063"/>
      <c r="AU29" s="764"/>
      <c r="AV29" s="764"/>
      <c r="AW29" s="764"/>
      <c r="AX29" s="765"/>
    </row>
    <row r="30" spans="1:50" x14ac:dyDescent="0.25">
      <c r="B30" s="760"/>
      <c r="C30" s="761"/>
      <c r="D30" s="761"/>
      <c r="E30" s="761"/>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1:50" ht="1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1:50" x14ac:dyDescent="0.25">
      <c r="B32" s="760"/>
      <c r="C32" s="761"/>
      <c r="D32" s="761"/>
      <c r="E32" s="761"/>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2:50"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2:50" ht="15" customHeight="1" x14ac:dyDescent="0.25">
      <c r="B34" s="760"/>
      <c r="C34" s="761"/>
      <c r="D34" s="761"/>
      <c r="E34" s="761"/>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2:50" x14ac:dyDescent="0.25">
      <c r="B36" s="760"/>
      <c r="C36" s="761"/>
      <c r="D36" s="761"/>
      <c r="E36" s="761"/>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2:50" ht="14.4"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2:50" ht="14.4"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2:50" ht="14.4" customHeight="1" x14ac:dyDescent="0.25">
      <c r="G39" s="223"/>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2:50" x14ac:dyDescent="0.25">
      <c r="G40" s="223"/>
      <c r="H40" s="993"/>
      <c r="I40" s="765"/>
      <c r="J40" s="993"/>
      <c r="K40" s="764"/>
      <c r="L40" s="764"/>
      <c r="M40" s="765"/>
      <c r="N40" s="993"/>
      <c r="O40" s="764"/>
      <c r="P40" s="764"/>
      <c r="Q40" s="764"/>
      <c r="R40" s="764"/>
      <c r="S40" s="764"/>
      <c r="T40" s="765"/>
      <c r="U40" s="986"/>
      <c r="V40" s="764"/>
      <c r="W40" s="764"/>
      <c r="X40" s="764"/>
      <c r="Y40" s="764"/>
      <c r="Z40" s="765"/>
      <c r="AA40" s="993"/>
      <c r="AB40" s="764"/>
      <c r="AC40" s="764"/>
      <c r="AD40" s="764"/>
      <c r="AE40" s="764"/>
      <c r="AF40" s="765"/>
      <c r="AG40" s="993"/>
      <c r="AH40" s="764"/>
      <c r="AI40" s="764"/>
      <c r="AJ40" s="764"/>
      <c r="AK40" s="764"/>
      <c r="AL40" s="764"/>
      <c r="AM40" s="765"/>
      <c r="AN40" s="995"/>
      <c r="AO40" s="764"/>
      <c r="AP40" s="764"/>
      <c r="AQ40" s="764"/>
      <c r="AR40" s="764"/>
      <c r="AS40" s="765"/>
      <c r="AT40" s="1065"/>
      <c r="AU40" s="764"/>
      <c r="AV40" s="764"/>
      <c r="AW40" s="764"/>
      <c r="AX40" s="765"/>
    </row>
    <row r="41" spans="2:50" x14ac:dyDescent="0.25">
      <c r="G41" s="223"/>
      <c r="H41" s="1092" t="s">
        <v>1770</v>
      </c>
      <c r="I41" s="764"/>
      <c r="J41" s="764"/>
      <c r="K41" s="764"/>
      <c r="L41" s="764"/>
      <c r="M41" s="764"/>
      <c r="N41" s="764"/>
      <c r="O41" s="764"/>
      <c r="P41" s="764"/>
      <c r="Q41" s="764"/>
      <c r="R41" s="764"/>
      <c r="S41" s="764"/>
      <c r="T41" s="764"/>
      <c r="U41" s="764"/>
      <c r="V41" s="764"/>
      <c r="W41" s="764"/>
      <c r="X41" s="764"/>
      <c r="Y41" s="764"/>
      <c r="Z41" s="764"/>
      <c r="AA41" s="764"/>
      <c r="AB41" s="764"/>
      <c r="AC41" s="764"/>
      <c r="AD41" s="764"/>
      <c r="AE41" s="764"/>
      <c r="AF41" s="764"/>
      <c r="AG41" s="764"/>
      <c r="AH41" s="764"/>
      <c r="AI41" s="764"/>
      <c r="AJ41" s="764"/>
      <c r="AK41" s="764"/>
      <c r="AL41" s="764"/>
      <c r="AM41" s="764"/>
      <c r="AN41" s="764"/>
      <c r="AO41" s="764"/>
      <c r="AP41" s="764"/>
      <c r="AQ41" s="764"/>
      <c r="AR41" s="764"/>
      <c r="AS41" s="765"/>
      <c r="AT41" s="1134">
        <f>SUM(AT24:AX40)</f>
        <v>0</v>
      </c>
      <c r="AU41" s="764"/>
      <c r="AV41" s="764"/>
      <c r="AW41" s="764"/>
      <c r="AX41" s="765"/>
    </row>
    <row r="42" spans="2:50" x14ac:dyDescent="0.25">
      <c r="G42" s="223"/>
      <c r="AS42" s="443"/>
      <c r="AT42" s="443"/>
    </row>
    <row r="43" spans="2:50" x14ac:dyDescent="0.25">
      <c r="G43" s="223"/>
      <c r="AS43" s="443"/>
      <c r="AT43" s="443"/>
      <c r="AU43" s="443"/>
    </row>
    <row r="44" spans="2:50" x14ac:dyDescent="0.25">
      <c r="H44" s="976" t="s">
        <v>1795</v>
      </c>
      <c r="I44" s="824"/>
      <c r="J44" s="824"/>
      <c r="K44" s="824"/>
      <c r="L44" s="824"/>
      <c r="M44" s="824"/>
      <c r="N44" s="824"/>
      <c r="O44" s="824"/>
      <c r="P44" s="824"/>
      <c r="Q44" s="824"/>
      <c r="R44" s="824"/>
      <c r="S44" s="824"/>
      <c r="T44" s="824"/>
      <c r="U44" s="824"/>
      <c r="V44" s="824"/>
      <c r="W44" s="824"/>
      <c r="X44" s="824"/>
      <c r="Y44" s="825"/>
      <c r="Z44" s="976" t="s">
        <v>1796</v>
      </c>
      <c r="AA44" s="824"/>
      <c r="AB44" s="824"/>
      <c r="AC44" s="824"/>
      <c r="AD44" s="824"/>
      <c r="AE44" s="824"/>
      <c r="AF44" s="824"/>
      <c r="AG44" s="824"/>
      <c r="AH44" s="824"/>
      <c r="AI44" s="824"/>
      <c r="AJ44" s="824"/>
      <c r="AK44" s="824"/>
      <c r="AL44" s="824"/>
      <c r="AM44" s="824"/>
      <c r="AN44" s="824"/>
      <c r="AO44" s="824"/>
      <c r="AP44" s="824"/>
      <c r="AQ44" s="825"/>
      <c r="AS44" s="443"/>
      <c r="AT44" s="443"/>
      <c r="AU44" s="443"/>
    </row>
    <row r="45" spans="2:50" x14ac:dyDescent="0.25">
      <c r="H45" s="257" t="s">
        <v>796</v>
      </c>
      <c r="I45" s="258"/>
      <c r="J45" s="258"/>
      <c r="K45" s="258"/>
      <c r="L45" s="258"/>
      <c r="M45" s="258"/>
      <c r="N45" s="258"/>
      <c r="O45" s="258"/>
      <c r="P45" s="258"/>
      <c r="Q45" s="259"/>
      <c r="R45" s="257" t="s">
        <v>1511</v>
      </c>
      <c r="S45" s="258"/>
      <c r="T45" s="258"/>
      <c r="U45" s="259"/>
      <c r="V45" s="257" t="s">
        <v>1510</v>
      </c>
      <c r="W45" s="258"/>
      <c r="X45" s="258"/>
      <c r="Y45" s="259"/>
      <c r="Z45" s="257" t="s">
        <v>796</v>
      </c>
      <c r="AA45" s="258"/>
      <c r="AB45" s="258"/>
      <c r="AC45" s="258"/>
      <c r="AD45" s="258"/>
      <c r="AE45" s="258"/>
      <c r="AF45" s="258"/>
      <c r="AG45" s="258"/>
      <c r="AH45" s="258"/>
      <c r="AI45" s="259"/>
      <c r="AJ45" s="257" t="s">
        <v>1511</v>
      </c>
      <c r="AK45" s="258"/>
      <c r="AL45" s="258"/>
      <c r="AM45" s="259"/>
      <c r="AN45" s="257" t="s">
        <v>1510</v>
      </c>
      <c r="AO45" s="258"/>
      <c r="AP45" s="258"/>
      <c r="AQ45" s="259"/>
      <c r="AS45" s="443"/>
      <c r="AT45" s="443"/>
      <c r="AU45" s="443"/>
    </row>
    <row r="46" spans="2:50" x14ac:dyDescent="0.25">
      <c r="H46" s="260"/>
      <c r="Q46" s="261"/>
      <c r="R46" s="260"/>
      <c r="U46" s="261"/>
      <c r="V46" s="260"/>
      <c r="Y46" s="261"/>
      <c r="Z46" s="260"/>
      <c r="AI46" s="261"/>
      <c r="AJ46" s="260"/>
      <c r="AM46" s="261"/>
      <c r="AN46" s="260"/>
      <c r="AQ46" s="261"/>
      <c r="AS46" s="443"/>
      <c r="AT46" s="443"/>
      <c r="AU46" s="443"/>
    </row>
    <row r="47" spans="2:50" x14ac:dyDescent="0.25">
      <c r="H47" s="260"/>
      <c r="Q47" s="261"/>
      <c r="R47" s="260"/>
      <c r="U47" s="261"/>
      <c r="V47" s="260"/>
      <c r="Y47" s="261"/>
      <c r="Z47" s="260"/>
      <c r="AI47" s="261"/>
      <c r="AJ47" s="260"/>
      <c r="AM47" s="261"/>
      <c r="AN47" s="260"/>
      <c r="AQ47" s="261"/>
      <c r="AS47" s="443"/>
      <c r="AT47" s="443"/>
      <c r="AU47" s="443"/>
    </row>
    <row r="48" spans="2:50" ht="15" customHeight="1" x14ac:dyDescent="0.25">
      <c r="H48" s="260"/>
      <c r="Q48" s="261"/>
      <c r="R48" s="260"/>
      <c r="U48" s="261"/>
      <c r="V48" s="260"/>
      <c r="Y48" s="261"/>
      <c r="Z48" s="260"/>
      <c r="AI48" s="261"/>
      <c r="AJ48" s="260"/>
      <c r="AM48" s="261"/>
      <c r="AN48" s="260"/>
      <c r="AQ48" s="261"/>
      <c r="AS48" s="443"/>
      <c r="AT48" s="443"/>
      <c r="AU48" s="443"/>
    </row>
    <row r="49" spans="8:47" x14ac:dyDescent="0.25">
      <c r="H49" s="260"/>
      <c r="Q49" s="261"/>
      <c r="R49" s="260"/>
      <c r="U49" s="261"/>
      <c r="V49" s="260"/>
      <c r="Y49" s="261"/>
      <c r="Z49" s="260"/>
      <c r="AI49" s="261"/>
      <c r="AJ49" s="260"/>
      <c r="AM49" s="261"/>
      <c r="AN49" s="260"/>
      <c r="AQ49" s="261"/>
      <c r="AS49" s="443"/>
      <c r="AT49" s="443"/>
      <c r="AU49" s="443"/>
    </row>
    <row r="50" spans="8:47" x14ac:dyDescent="0.25">
      <c r="H50" s="262"/>
      <c r="I50" s="263"/>
      <c r="J50" s="263"/>
      <c r="K50" s="263"/>
      <c r="L50" s="263"/>
      <c r="M50" s="263"/>
      <c r="N50" s="263"/>
      <c r="O50" s="263"/>
      <c r="P50" s="263"/>
      <c r="Q50" s="264"/>
      <c r="R50" s="262"/>
      <c r="S50" s="263"/>
      <c r="T50" s="263"/>
      <c r="U50" s="264"/>
      <c r="V50" s="262"/>
      <c r="W50" s="263"/>
      <c r="X50" s="263"/>
      <c r="Y50" s="264"/>
      <c r="Z50" s="262"/>
      <c r="AA50" s="263"/>
      <c r="AB50" s="263"/>
      <c r="AC50" s="263"/>
      <c r="AD50" s="263"/>
      <c r="AE50" s="263"/>
      <c r="AF50" s="263"/>
      <c r="AG50" s="263"/>
      <c r="AH50" s="263"/>
      <c r="AI50" s="264"/>
      <c r="AJ50" s="262"/>
      <c r="AK50" s="263"/>
      <c r="AL50" s="263"/>
      <c r="AM50" s="264"/>
      <c r="AN50" s="262"/>
      <c r="AO50" s="263"/>
      <c r="AP50" s="263"/>
      <c r="AQ50" s="264"/>
      <c r="AS50" s="443"/>
      <c r="AT50" s="443"/>
      <c r="AU50" s="443"/>
    </row>
    <row r="51" spans="8:47" x14ac:dyDescent="0.25">
      <c r="AM51" s="265" t="s">
        <v>1797</v>
      </c>
      <c r="AN51" s="131" t="str">
        <f>'G-1-1'!U22</f>
        <v>G-1-1-3</v>
      </c>
      <c r="AS51" s="443"/>
      <c r="AT51" s="443"/>
    </row>
    <row r="52" spans="8:47" x14ac:dyDescent="0.25">
      <c r="AS52" s="443"/>
      <c r="AT52" s="443"/>
    </row>
    <row r="53" spans="8:47" x14ac:dyDescent="0.25">
      <c r="H53" s="110"/>
      <c r="I53" s="110"/>
      <c r="J53" s="110"/>
      <c r="K53" s="110"/>
      <c r="L53" s="110"/>
      <c r="M53" s="110"/>
      <c r="N53" s="110"/>
      <c r="O53" s="110"/>
      <c r="P53" s="110"/>
      <c r="Q53" s="110"/>
      <c r="R53" s="110"/>
      <c r="S53" s="110"/>
      <c r="T53" s="110"/>
      <c r="U53" s="110"/>
      <c r="V53" s="110"/>
      <c r="W53" s="110"/>
      <c r="X53" s="110"/>
    </row>
  </sheetData>
  <mergeCells count="170">
    <mergeCell ref="AG38:AM38"/>
    <mergeCell ref="J28:M28"/>
    <mergeCell ref="U29:Z29"/>
    <mergeCell ref="AT35:AX35"/>
    <mergeCell ref="U38:Z38"/>
    <mergeCell ref="AN29:AS29"/>
    <mergeCell ref="AA33:AF33"/>
    <mergeCell ref="H35:I35"/>
    <mergeCell ref="N31:T31"/>
    <mergeCell ref="AN32:AS32"/>
    <mergeCell ref="G9:Z11"/>
    <mergeCell ref="U25:Z25"/>
    <mergeCell ref="AA26:AF26"/>
    <mergeCell ref="N30:T30"/>
    <mergeCell ref="AN31:AS31"/>
    <mergeCell ref="AG33:AM33"/>
    <mergeCell ref="H37:I37"/>
    <mergeCell ref="J30:M30"/>
    <mergeCell ref="AN23:AS23"/>
    <mergeCell ref="N22:Z22"/>
    <mergeCell ref="J33:M33"/>
    <mergeCell ref="AA35:AF35"/>
    <mergeCell ref="N26:T26"/>
    <mergeCell ref="AN27:AS27"/>
    <mergeCell ref="AA31:AF31"/>
    <mergeCell ref="AG29:AM29"/>
    <mergeCell ref="AG40:AM40"/>
    <mergeCell ref="H27:I27"/>
    <mergeCell ref="U37:Z37"/>
    <mergeCell ref="AG30:AM30"/>
    <mergeCell ref="AG39:AM39"/>
    <mergeCell ref="AA34:AF34"/>
    <mergeCell ref="N27:T27"/>
    <mergeCell ref="AT31:AX31"/>
    <mergeCell ref="N40:T40"/>
    <mergeCell ref="AT38:AX38"/>
    <mergeCell ref="H36:I36"/>
    <mergeCell ref="J36:M36"/>
    <mergeCell ref="AN35:AS35"/>
    <mergeCell ref="AA36:AF36"/>
    <mergeCell ref="AT34:AX34"/>
    <mergeCell ref="AG31:AM31"/>
    <mergeCell ref="AA32:AF32"/>
    <mergeCell ref="N32:T32"/>
    <mergeCell ref="AG34:AM34"/>
    <mergeCell ref="J34:M34"/>
    <mergeCell ref="H28:I28"/>
    <mergeCell ref="J27:M27"/>
    <mergeCell ref="AA29:AF29"/>
    <mergeCell ref="N33:T33"/>
    <mergeCell ref="H44:Y44"/>
    <mergeCell ref="B28:E28"/>
    <mergeCell ref="J25:M25"/>
    <mergeCell ref="AA39:AF39"/>
    <mergeCell ref="H30:I30"/>
    <mergeCell ref="AN26:AS26"/>
    <mergeCell ref="AA30:AF30"/>
    <mergeCell ref="AT41:AX41"/>
    <mergeCell ref="H41:AS41"/>
    <mergeCell ref="U34:Z34"/>
    <mergeCell ref="AN30:AS30"/>
    <mergeCell ref="AG35:AM35"/>
    <mergeCell ref="U31:Z31"/>
    <mergeCell ref="H32:I32"/>
    <mergeCell ref="AN28:AS28"/>
    <mergeCell ref="U26:Z26"/>
    <mergeCell ref="AN37:AS37"/>
    <mergeCell ref="U35:Z35"/>
    <mergeCell ref="B32:E32"/>
    <mergeCell ref="H25:I25"/>
    <mergeCell ref="AA25:AF25"/>
    <mergeCell ref="AT40:AX40"/>
    <mergeCell ref="AG28:AM28"/>
    <mergeCell ref="AG37:AM37"/>
    <mergeCell ref="H40:I40"/>
    <mergeCell ref="AG24:AM24"/>
    <mergeCell ref="N36:T36"/>
    <mergeCell ref="U24:Z24"/>
    <mergeCell ref="U33:Z33"/>
    <mergeCell ref="AG26:AM26"/>
    <mergeCell ref="AT32:AX32"/>
    <mergeCell ref="J38:M38"/>
    <mergeCell ref="AT29:AX29"/>
    <mergeCell ref="AN39:AS39"/>
    <mergeCell ref="U40:Z40"/>
    <mergeCell ref="AN34:AS34"/>
    <mergeCell ref="AA38:AF38"/>
    <mergeCell ref="AG32:AM32"/>
    <mergeCell ref="AN36:AS36"/>
    <mergeCell ref="AA27:AF27"/>
    <mergeCell ref="AA40:AF40"/>
    <mergeCell ref="H38:I38"/>
    <mergeCell ref="U28:Z28"/>
    <mergeCell ref="AT27:AX27"/>
    <mergeCell ref="N24:T24"/>
    <mergeCell ref="H29:I29"/>
    <mergeCell ref="AT25:AX25"/>
    <mergeCell ref="AT37:AX37"/>
    <mergeCell ref="B4:E4"/>
    <mergeCell ref="J39:M39"/>
    <mergeCell ref="N35:T35"/>
    <mergeCell ref="AA22:AS22"/>
    <mergeCell ref="J29:M29"/>
    <mergeCell ref="N25:T25"/>
    <mergeCell ref="J37:M37"/>
    <mergeCell ref="B8:E8"/>
    <mergeCell ref="J22:M23"/>
    <mergeCell ref="H34:I34"/>
    <mergeCell ref="B6:E6"/>
    <mergeCell ref="N34:T34"/>
    <mergeCell ref="B15:E15"/>
    <mergeCell ref="H31:I31"/>
    <mergeCell ref="H22:I23"/>
    <mergeCell ref="AA23:AF23"/>
    <mergeCell ref="B30:E30"/>
    <mergeCell ref="G7:AR7"/>
    <mergeCell ref="AG25:AM25"/>
    <mergeCell ref="B18:E18"/>
    <mergeCell ref="U23:Z23"/>
    <mergeCell ref="AN25:AS25"/>
    <mergeCell ref="J31:M31"/>
    <mergeCell ref="U32:Z32"/>
    <mergeCell ref="B10:E10"/>
    <mergeCell ref="N38:T38"/>
    <mergeCell ref="H26:I26"/>
    <mergeCell ref="B20:E20"/>
    <mergeCell ref="AT26:AX26"/>
    <mergeCell ref="B12:E12"/>
    <mergeCell ref="B14:E14"/>
    <mergeCell ref="Z44:AQ44"/>
    <mergeCell ref="N37:T37"/>
    <mergeCell ref="AN38:AS38"/>
    <mergeCell ref="J40:M40"/>
    <mergeCell ref="N29:T29"/>
    <mergeCell ref="J24:M24"/>
    <mergeCell ref="AN40:AS40"/>
    <mergeCell ref="B17:E17"/>
    <mergeCell ref="AG36:AM36"/>
    <mergeCell ref="N23:T23"/>
    <mergeCell ref="AN24:AS24"/>
    <mergeCell ref="J26:M26"/>
    <mergeCell ref="AA28:AF28"/>
    <mergeCell ref="AN33:AS33"/>
    <mergeCell ref="J35:M35"/>
    <mergeCell ref="B19:E19"/>
    <mergeCell ref="B34:E34"/>
    <mergeCell ref="AT39:AX39"/>
    <mergeCell ref="AT36:AX36"/>
    <mergeCell ref="B13:E13"/>
    <mergeCell ref="N28:T28"/>
    <mergeCell ref="AG23:AM23"/>
    <mergeCell ref="B16:E16"/>
    <mergeCell ref="AT24:AX24"/>
    <mergeCell ref="AT30:AX30"/>
    <mergeCell ref="J32:M32"/>
    <mergeCell ref="AG27:AM27"/>
    <mergeCell ref="U30:Z30"/>
    <mergeCell ref="N39:T39"/>
    <mergeCell ref="H24:I24"/>
    <mergeCell ref="H33:I33"/>
    <mergeCell ref="U27:Z27"/>
    <mergeCell ref="U36:Z36"/>
    <mergeCell ref="AA37:AF37"/>
    <mergeCell ref="AA24:AF24"/>
    <mergeCell ref="AT28:AX28"/>
    <mergeCell ref="AT22:AX23"/>
    <mergeCell ref="B36:E36"/>
    <mergeCell ref="H39:I39"/>
    <mergeCell ref="AT33:AX33"/>
    <mergeCell ref="U39:Z39"/>
  </mergeCells>
  <hyperlinks>
    <hyperlink ref="B4" location="PANDUAN!A1" display="PANDUAN" xr:uid="{00000000-0004-0000-FF00-000000000000}"/>
    <hyperlink ref="B6" location="'EWS DIRECTORY'!A1" display="EWS DIRECTORY" xr:uid="{00000000-0004-0000-FF00-000001000000}"/>
    <hyperlink ref="B8" location="'DATA PEMICU'!A1" display="DATA PEMICU" xr:uid="{00000000-0004-0000-FF00-000002000000}"/>
    <hyperlink ref="B10" location="'DATA PENGUJI'!A1" display="DATA PENGUJI" xr:uid="{00000000-0004-0000-FF00-000003000000}"/>
    <hyperlink ref="B12" location="'MAIN LEVEL'!A1" display="MAIN LEVEL" xr:uid="{00000000-0004-0000-FF00-000004000000}"/>
  </hyperlinks>
  <pageMargins left="0.51181102362204722" right="0.15748031496062989" top="0.55118110236220474" bottom="0.55118110236220474" header="0.31496062992125978" footer="0.31496062992125978"/>
  <pageSetup paperSize="9" scale="60" orientation="landscape"/>
  <headerFooter>
    <oddFooter>&amp;Rhalaman &amp;P dari &amp;N</oddFooter>
  </headerFooter>
</worksheet>
</file>

<file path=xl/worksheets/sheet2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1-000000000000}">
  <sheetPr codeName="Sheet455">
    <tabColor theme="4" tint="-0.249977111117893"/>
  </sheetPr>
  <dimension ref="A1:AU65"/>
  <sheetViews>
    <sheetView topLeftCell="B17"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47" width="3.6640625" style="306" customWidth="1"/>
    <col min="48" max="48" width="14.44140625" style="306" customWidth="1"/>
    <col min="49" max="16384" width="14.44140625" style="306"/>
  </cols>
  <sheetData>
    <row r="1" spans="2:47" ht="14.25" customHeight="1" x14ac:dyDescent="0.25">
      <c r="G1" s="110"/>
      <c r="H1" s="110"/>
      <c r="I1" s="110"/>
      <c r="J1" s="110"/>
      <c r="K1" s="110"/>
      <c r="L1" s="110"/>
      <c r="M1" s="110"/>
      <c r="N1" s="110"/>
      <c r="O1" s="110"/>
      <c r="P1" s="110"/>
      <c r="Q1" s="110"/>
      <c r="R1" s="110"/>
      <c r="S1" s="110"/>
      <c r="T1" s="110"/>
      <c r="U1" s="110"/>
      <c r="V1" s="110"/>
      <c r="W1" s="110"/>
      <c r="X1" s="110"/>
      <c r="Y1" s="110"/>
    </row>
    <row r="2" spans="2:47" ht="14.25" customHeight="1" x14ac:dyDescent="0.25">
      <c r="G2" s="55" t="s">
        <v>1674</v>
      </c>
      <c r="H2" s="55"/>
      <c r="I2" s="55"/>
      <c r="J2" s="55"/>
      <c r="K2" s="55"/>
      <c r="L2" s="55"/>
      <c r="M2" s="55"/>
      <c r="N2" s="55"/>
      <c r="AT2" s="443"/>
      <c r="AU2" s="443"/>
    </row>
    <row r="3" spans="2:47" ht="14.25" customHeight="1" x14ac:dyDescent="0.25">
      <c r="B3" s="111"/>
      <c r="C3" s="111"/>
      <c r="D3" s="111"/>
      <c r="E3" s="111"/>
      <c r="G3" s="55"/>
      <c r="H3" s="55"/>
      <c r="I3" s="55"/>
      <c r="J3" s="55"/>
      <c r="K3" s="55"/>
      <c r="L3" s="55"/>
      <c r="M3" s="55"/>
      <c r="N3" s="55"/>
      <c r="AT3" s="443"/>
      <c r="AU3" s="443"/>
    </row>
    <row r="4" spans="2:47" ht="14.25" customHeight="1" x14ac:dyDescent="0.25">
      <c r="B4" s="762" t="s">
        <v>79</v>
      </c>
      <c r="C4" s="761"/>
      <c r="D4" s="761"/>
      <c r="E4" s="761"/>
      <c r="G4" s="55"/>
      <c r="H4" s="55"/>
      <c r="I4" s="55"/>
      <c r="J4" s="55"/>
      <c r="K4" s="55"/>
      <c r="L4" s="55"/>
      <c r="M4" s="55"/>
      <c r="N4" s="55"/>
      <c r="AT4" s="443"/>
      <c r="AU4" s="443"/>
    </row>
    <row r="5" spans="2:47" ht="14.25" customHeight="1" x14ac:dyDescent="0.25">
      <c r="B5" s="111"/>
      <c r="C5" s="111"/>
      <c r="D5" s="111"/>
      <c r="E5" s="111"/>
      <c r="G5" s="55"/>
      <c r="H5" s="55"/>
      <c r="I5" s="55"/>
      <c r="J5" s="55"/>
      <c r="K5" s="55"/>
      <c r="L5" s="55"/>
      <c r="M5" s="55"/>
      <c r="N5" s="55"/>
      <c r="AT5" s="443"/>
      <c r="AU5" s="443"/>
    </row>
    <row r="6" spans="2:47" ht="14.25" customHeight="1" x14ac:dyDescent="0.25">
      <c r="B6" s="762" t="s">
        <v>87</v>
      </c>
      <c r="C6" s="761"/>
      <c r="D6" s="761"/>
      <c r="E6" s="761"/>
      <c r="G6" s="55"/>
      <c r="H6" s="55"/>
      <c r="I6" s="55"/>
      <c r="J6" s="55"/>
      <c r="K6" s="55"/>
      <c r="L6" s="55"/>
      <c r="M6" s="55"/>
      <c r="N6" s="55"/>
      <c r="AT6" s="443"/>
      <c r="AU6" s="443"/>
    </row>
    <row r="7" spans="2:47" ht="15" customHeight="1" x14ac:dyDescent="0.25">
      <c r="B7" s="111"/>
      <c r="C7" s="111"/>
      <c r="D7" s="111"/>
      <c r="E7" s="111"/>
      <c r="G7" s="996" t="s">
        <v>1774</v>
      </c>
      <c r="H7" s="1111"/>
      <c r="I7" s="1111"/>
      <c r="J7" s="1111"/>
      <c r="K7" s="1111"/>
      <c r="L7" s="1111"/>
      <c r="M7" s="1111"/>
      <c r="N7" s="1111"/>
      <c r="O7" s="1111"/>
      <c r="P7" s="1111"/>
      <c r="Q7" s="1111"/>
      <c r="R7" s="1111"/>
      <c r="S7" s="1111"/>
      <c r="T7" s="1111"/>
      <c r="U7" s="1111"/>
      <c r="V7" s="1111"/>
      <c r="W7" s="1111"/>
      <c r="X7" s="1111"/>
      <c r="Y7" s="1111"/>
      <c r="Z7" s="1111"/>
      <c r="AA7" s="1111"/>
      <c r="AB7" s="1111"/>
      <c r="AC7" s="1111"/>
      <c r="AD7" s="1111"/>
      <c r="AE7" s="1111"/>
      <c r="AF7" s="1111"/>
      <c r="AG7" s="1111"/>
      <c r="AH7" s="1111"/>
      <c r="AI7" s="1111"/>
      <c r="AJ7" s="1111"/>
      <c r="AK7" s="1111"/>
      <c r="AL7" s="1111"/>
      <c r="AM7" s="1111"/>
      <c r="AN7" s="1111"/>
      <c r="AO7" s="1111"/>
      <c r="AP7" s="1111"/>
      <c r="AQ7" s="1111"/>
      <c r="AR7" s="1111"/>
      <c r="AS7" s="58"/>
      <c r="AT7" s="443"/>
      <c r="AU7" s="443"/>
    </row>
    <row r="8" spans="2:47" ht="14.25" customHeight="1" x14ac:dyDescent="0.25">
      <c r="B8" s="762" t="s">
        <v>94</v>
      </c>
      <c r="C8" s="761"/>
      <c r="D8" s="761"/>
      <c r="E8" s="761"/>
      <c r="G8" s="55"/>
      <c r="H8" s="55"/>
      <c r="I8" s="55"/>
      <c r="J8" s="55"/>
      <c r="K8" s="55"/>
      <c r="L8" s="55"/>
      <c r="M8" s="55"/>
      <c r="N8" s="55"/>
      <c r="AT8" s="443"/>
      <c r="AU8" s="443"/>
    </row>
    <row r="9" spans="2:47" ht="14.25" customHeight="1" x14ac:dyDescent="0.25">
      <c r="B9" s="111"/>
      <c r="C9" s="111"/>
      <c r="D9" s="111"/>
      <c r="E9" s="111"/>
      <c r="G9" s="999" t="str">
        <f>"Rincian "&amp;'G-1-1'!H18&amp;" "&amp;'G-1-1'!M24</f>
        <v>Rincian Kerugian Pengalihan Aset selain persediaan Berdasarkan Analisis Kewajaran dan Kelaziman Usaha</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c r="AU9" s="443"/>
    </row>
    <row r="10" spans="2:47" ht="14.25" customHeight="1" x14ac:dyDescent="0.25">
      <c r="B10" s="762" t="s">
        <v>101</v>
      </c>
      <c r="C10" s="761"/>
      <c r="D10" s="761"/>
      <c r="E10" s="761"/>
      <c r="G10" s="1001"/>
      <c r="H10" s="1111"/>
      <c r="I10" s="1111"/>
      <c r="J10" s="1111"/>
      <c r="K10" s="1111"/>
      <c r="L10" s="1111"/>
      <c r="M10" s="1111"/>
      <c r="N10" s="1111"/>
      <c r="O10" s="1111"/>
      <c r="P10" s="1111"/>
      <c r="Q10" s="1111"/>
      <c r="R10" s="1111"/>
      <c r="S10" s="1111"/>
      <c r="T10" s="1111"/>
      <c r="U10" s="1111"/>
      <c r="V10" s="1111"/>
      <c r="W10" s="1111"/>
      <c r="X10" s="1111"/>
      <c r="Y10" s="1111"/>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c r="AU10" s="443"/>
    </row>
    <row r="11" spans="2:47"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c r="AU11" s="443"/>
    </row>
    <row r="12" spans="2:47" ht="14.25" customHeight="1" x14ac:dyDescent="0.25">
      <c r="B12" s="762" t="s">
        <v>106</v>
      </c>
      <c r="C12" s="761"/>
      <c r="D12" s="761"/>
      <c r="E12" s="761"/>
      <c r="G12" s="254"/>
      <c r="H12" s="254"/>
      <c r="I12" s="254"/>
      <c r="J12" s="254"/>
      <c r="K12" s="254"/>
      <c r="L12" s="254"/>
      <c r="M12" s="254"/>
      <c r="N12" s="254"/>
      <c r="AT12" s="443"/>
      <c r="AU12" s="443"/>
    </row>
    <row r="13" spans="2:47" ht="14.25" customHeight="1" x14ac:dyDescent="0.25">
      <c r="B13" s="962" t="str">
        <f>HYPERLINK("#'"&amp;'EWS DIRECTORY'!$J$251&amp;"'!A1",'EWS DIRECTORY'!$J$251)</f>
        <v>G-1</v>
      </c>
      <c r="C13" s="761"/>
      <c r="D13" s="761"/>
      <c r="E13" s="761"/>
      <c r="G13" s="55" t="s">
        <v>1680</v>
      </c>
      <c r="H13" s="55"/>
      <c r="I13" s="254"/>
      <c r="J13" s="254"/>
      <c r="K13" s="254"/>
      <c r="L13" s="254"/>
      <c r="M13" s="254"/>
      <c r="N13" s="254"/>
      <c r="AT13" s="443"/>
      <c r="AU13" s="443"/>
    </row>
    <row r="14" spans="2:47" ht="14.25" customHeight="1" x14ac:dyDescent="0.25">
      <c r="B14" s="931" t="str">
        <f>HYPERLINK("#'"&amp;'EWS DIRECTORY'!$J$252&amp;"'!A1",'EWS DIRECTORY'!$J$252)</f>
        <v>G-1-1</v>
      </c>
      <c r="C14" s="761"/>
      <c r="D14" s="761"/>
      <c r="E14" s="761"/>
      <c r="G14" s="55" t="s">
        <v>1891</v>
      </c>
      <c r="H14" s="55"/>
      <c r="I14" s="254"/>
      <c r="J14" s="254"/>
      <c r="K14" s="254"/>
      <c r="L14" s="254"/>
      <c r="M14" s="254"/>
      <c r="N14" s="254"/>
      <c r="AT14" s="443"/>
      <c r="AU14" s="443"/>
    </row>
    <row r="15" spans="2:47" ht="14.25" customHeight="1" x14ac:dyDescent="0.25">
      <c r="B15" s="929" t="str">
        <f>HYPERLINK("#'"&amp;'EWS DIRECTORY'!$J$253&amp;"'!A1",'EWS DIRECTORY'!$J$253)</f>
        <v>G-1-1-1</v>
      </c>
      <c r="C15" s="761"/>
      <c r="D15" s="761"/>
      <c r="E15" s="761"/>
      <c r="G15" s="55" t="s">
        <v>1892</v>
      </c>
      <c r="H15" s="55"/>
      <c r="I15" s="254"/>
      <c r="J15" s="254"/>
      <c r="K15" s="254"/>
      <c r="L15" s="254"/>
      <c r="M15" s="254"/>
      <c r="N15" s="254"/>
      <c r="AT15" s="443"/>
      <c r="AU15" s="443"/>
    </row>
    <row r="16" spans="2:47" ht="14.25" customHeight="1" x14ac:dyDescent="0.25">
      <c r="B16" s="929" t="str">
        <f>HYPERLINK("#'"&amp;'EWS DIRECTORY'!$J$254&amp;"'!A1",'EWS DIRECTORY'!$J$254)</f>
        <v>G-1-1-2</v>
      </c>
      <c r="C16" s="761"/>
      <c r="D16" s="761"/>
      <c r="E16" s="761"/>
      <c r="G16" s="55" t="s">
        <v>1893</v>
      </c>
      <c r="H16" s="55"/>
      <c r="I16" s="254"/>
      <c r="J16" s="254"/>
      <c r="K16" s="254"/>
      <c r="L16" s="254"/>
      <c r="M16" s="254"/>
      <c r="N16" s="254"/>
      <c r="AT16" s="443"/>
      <c r="AU16" s="443"/>
    </row>
    <row r="17" spans="2:47" ht="14.25" customHeight="1" x14ac:dyDescent="0.25">
      <c r="B17" s="929" t="str">
        <f>HYPERLINK("#'"&amp;'EWS DIRECTORY'!$J$255&amp;"'!A1",'EWS DIRECTORY'!$J$255)</f>
        <v>G-1-1-3</v>
      </c>
      <c r="C17" s="761"/>
      <c r="D17" s="761"/>
      <c r="E17" s="761"/>
      <c r="G17" s="55" t="s">
        <v>1681</v>
      </c>
      <c r="H17" s="55"/>
      <c r="I17" s="55"/>
      <c r="J17" s="254"/>
      <c r="K17" s="254"/>
      <c r="L17" s="254"/>
      <c r="M17" s="254"/>
      <c r="N17" s="254"/>
      <c r="AT17" s="443"/>
      <c r="AU17" s="443"/>
    </row>
    <row r="18" spans="2:47" ht="14.25" customHeight="1" x14ac:dyDescent="0.25">
      <c r="B18" s="929" t="str">
        <f>HYPERLINK("#'"&amp;'EWS DIRECTORY'!$J$256&amp;"'!A1",'EWS DIRECTORY'!$J$256)</f>
        <v>G-1-1-4</v>
      </c>
      <c r="C18" s="761"/>
      <c r="D18" s="761"/>
      <c r="E18" s="761"/>
      <c r="G18" s="55" t="s">
        <v>1744</v>
      </c>
      <c r="H18" s="55"/>
      <c r="I18" s="55" t="s">
        <v>1744</v>
      </c>
      <c r="J18" s="254"/>
      <c r="K18" s="254"/>
      <c r="L18" s="254"/>
      <c r="M18" s="254"/>
      <c r="N18" s="254"/>
      <c r="AT18" s="443"/>
      <c r="AU18" s="443"/>
    </row>
    <row r="19" spans="2:47" ht="14.25" customHeight="1" x14ac:dyDescent="0.25">
      <c r="B19" s="929" t="str">
        <f>HYPERLINK("#'"&amp;'EWS DIRECTORY'!$J$257&amp;"'!A1",'EWS DIRECTORY'!$J$257)</f>
        <v>G-1-1-5</v>
      </c>
      <c r="C19" s="761"/>
      <c r="D19" s="761"/>
      <c r="E19" s="761"/>
      <c r="AT19" s="443"/>
      <c r="AU19" s="443"/>
    </row>
    <row r="20" spans="2:47" ht="14.25" customHeight="1" x14ac:dyDescent="0.25">
      <c r="B20" s="929" t="str">
        <f>HYPERLINK("#'"&amp;'EWS DIRECTORY'!$J$258&amp;"'!A1",'EWS DIRECTORY'!$J$258)</f>
        <v>G-1-1-6</v>
      </c>
      <c r="C20" s="761"/>
      <c r="D20" s="761"/>
      <c r="E20" s="761"/>
      <c r="G20" s="55" t="s">
        <v>1851</v>
      </c>
      <c r="AT20" s="443"/>
      <c r="AU20" s="443"/>
    </row>
    <row r="21" spans="2:47" ht="14.25" customHeight="1" x14ac:dyDescent="0.25">
      <c r="G21" s="55"/>
      <c r="AT21" s="443"/>
      <c r="AU21" s="443"/>
    </row>
    <row r="22" spans="2:47" ht="13.8" x14ac:dyDescent="0.25">
      <c r="G22" s="55"/>
      <c r="H22" s="1082" t="s">
        <v>1445</v>
      </c>
      <c r="I22" s="765"/>
      <c r="J22" s="1109" t="s">
        <v>1894</v>
      </c>
      <c r="K22" s="764"/>
      <c r="L22" s="764"/>
      <c r="M22" s="764"/>
      <c r="N22" s="764"/>
      <c r="O22" s="764"/>
      <c r="P22" s="764"/>
      <c r="Q22" s="764"/>
      <c r="R22" s="764"/>
      <c r="S22" s="764"/>
      <c r="T22" s="764"/>
      <c r="U22" s="764"/>
      <c r="V22" s="764"/>
      <c r="W22" s="764"/>
      <c r="X22" s="765"/>
      <c r="Y22" s="1082" t="s">
        <v>1767</v>
      </c>
      <c r="Z22" s="765"/>
      <c r="AA22" s="1082" t="s">
        <v>1895</v>
      </c>
      <c r="AB22" s="764"/>
      <c r="AC22" s="764"/>
      <c r="AD22" s="764"/>
      <c r="AE22" s="764"/>
      <c r="AF22" s="764"/>
      <c r="AG22" s="764"/>
      <c r="AH22" s="764"/>
      <c r="AI22" s="764"/>
      <c r="AJ22" s="764"/>
      <c r="AK22" s="764"/>
      <c r="AL22" s="764"/>
      <c r="AM22" s="764"/>
      <c r="AN22" s="764"/>
      <c r="AO22" s="764"/>
      <c r="AP22" s="764"/>
      <c r="AQ22" s="764"/>
      <c r="AR22" s="764"/>
      <c r="AS22" s="764"/>
      <c r="AT22" s="765"/>
    </row>
    <row r="23" spans="2:47" ht="15" customHeight="1" x14ac:dyDescent="0.25">
      <c r="G23" s="55"/>
      <c r="H23" s="1104">
        <v>1</v>
      </c>
      <c r="I23" s="765"/>
      <c r="J23" s="1105" t="s">
        <v>1896</v>
      </c>
      <c r="K23" s="764"/>
      <c r="L23" s="764"/>
      <c r="M23" s="764"/>
      <c r="N23" s="764"/>
      <c r="O23" s="764"/>
      <c r="P23" s="764"/>
      <c r="Q23" s="764"/>
      <c r="R23" s="764"/>
      <c r="S23" s="764"/>
      <c r="T23" s="764"/>
      <c r="U23" s="764"/>
      <c r="V23" s="764"/>
      <c r="W23" s="764"/>
      <c r="X23" s="765"/>
      <c r="Y23" s="1009"/>
      <c r="Z23" s="765"/>
      <c r="AA23" s="1009"/>
      <c r="AB23" s="764"/>
      <c r="AC23" s="764"/>
      <c r="AD23" s="764"/>
      <c r="AE23" s="764"/>
      <c r="AF23" s="764"/>
      <c r="AG23" s="764"/>
      <c r="AH23" s="764"/>
      <c r="AI23" s="764"/>
      <c r="AJ23" s="764"/>
      <c r="AK23" s="764"/>
      <c r="AL23" s="764"/>
      <c r="AM23" s="764"/>
      <c r="AN23" s="764"/>
      <c r="AO23" s="764"/>
      <c r="AP23" s="764"/>
      <c r="AQ23" s="764"/>
      <c r="AR23" s="764"/>
      <c r="AS23" s="764"/>
      <c r="AT23" s="765"/>
    </row>
    <row r="24" spans="2:47" ht="15" customHeight="1" x14ac:dyDescent="0.25">
      <c r="H24" s="1104">
        <v>2</v>
      </c>
      <c r="I24" s="765"/>
      <c r="J24" s="1105" t="s">
        <v>1897</v>
      </c>
      <c r="K24" s="764"/>
      <c r="L24" s="764"/>
      <c r="M24" s="764"/>
      <c r="N24" s="764"/>
      <c r="O24" s="764"/>
      <c r="P24" s="764"/>
      <c r="Q24" s="764"/>
      <c r="R24" s="764"/>
      <c r="S24" s="764"/>
      <c r="T24" s="764"/>
      <c r="U24" s="764"/>
      <c r="V24" s="764"/>
      <c r="W24" s="764"/>
      <c r="X24" s="765"/>
      <c r="Y24" s="1009"/>
      <c r="Z24" s="765"/>
      <c r="AA24" s="1009"/>
      <c r="AB24" s="764"/>
      <c r="AC24" s="764"/>
      <c r="AD24" s="764"/>
      <c r="AE24" s="764"/>
      <c r="AF24" s="764"/>
      <c r="AG24" s="764"/>
      <c r="AH24" s="764"/>
      <c r="AI24" s="764"/>
      <c r="AJ24" s="764"/>
      <c r="AK24" s="764"/>
      <c r="AL24" s="764"/>
      <c r="AM24" s="764"/>
      <c r="AN24" s="764"/>
      <c r="AO24" s="764"/>
      <c r="AP24" s="764"/>
      <c r="AQ24" s="764"/>
      <c r="AR24" s="764"/>
      <c r="AS24" s="764"/>
      <c r="AT24" s="765"/>
    </row>
    <row r="25" spans="2:47" ht="15" customHeight="1" x14ac:dyDescent="0.25">
      <c r="H25" s="1104">
        <v>3</v>
      </c>
      <c r="I25" s="765"/>
      <c r="J25" s="1105" t="s">
        <v>1898</v>
      </c>
      <c r="K25" s="764"/>
      <c r="L25" s="764"/>
      <c r="M25" s="764"/>
      <c r="N25" s="764"/>
      <c r="O25" s="764"/>
      <c r="P25" s="764"/>
      <c r="Q25" s="764"/>
      <c r="R25" s="764"/>
      <c r="S25" s="764"/>
      <c r="T25" s="764"/>
      <c r="U25" s="764"/>
      <c r="V25" s="764"/>
      <c r="W25" s="764"/>
      <c r="X25" s="765"/>
      <c r="Y25" s="1009"/>
      <c r="Z25" s="765"/>
      <c r="AA25" s="1009"/>
      <c r="AB25" s="764"/>
      <c r="AC25" s="764"/>
      <c r="AD25" s="764"/>
      <c r="AE25" s="764"/>
      <c r="AF25" s="764"/>
      <c r="AG25" s="764"/>
      <c r="AH25" s="764"/>
      <c r="AI25" s="764"/>
      <c r="AJ25" s="764"/>
      <c r="AK25" s="764"/>
      <c r="AL25" s="764"/>
      <c r="AM25" s="764"/>
      <c r="AN25" s="764"/>
      <c r="AO25" s="764"/>
      <c r="AP25" s="764"/>
      <c r="AQ25" s="764"/>
      <c r="AR25" s="764"/>
      <c r="AS25" s="764"/>
      <c r="AT25" s="765"/>
    </row>
    <row r="26" spans="2:47" ht="15" customHeight="1" x14ac:dyDescent="0.25">
      <c r="H26" s="1104">
        <v>4</v>
      </c>
      <c r="I26" s="765"/>
      <c r="J26" s="1105" t="s">
        <v>1899</v>
      </c>
      <c r="K26" s="764"/>
      <c r="L26" s="764"/>
      <c r="M26" s="764"/>
      <c r="N26" s="764"/>
      <c r="O26" s="764"/>
      <c r="P26" s="764"/>
      <c r="Q26" s="764"/>
      <c r="R26" s="764"/>
      <c r="S26" s="764"/>
      <c r="T26" s="764"/>
      <c r="U26" s="764"/>
      <c r="V26" s="764"/>
      <c r="W26" s="764"/>
      <c r="X26" s="765"/>
      <c r="Y26" s="1009"/>
      <c r="Z26" s="765"/>
      <c r="AA26" s="1009"/>
      <c r="AB26" s="764"/>
      <c r="AC26" s="764"/>
      <c r="AD26" s="764"/>
      <c r="AE26" s="764"/>
      <c r="AF26" s="764"/>
      <c r="AG26" s="764"/>
      <c r="AH26" s="764"/>
      <c r="AI26" s="764"/>
      <c r="AJ26" s="764"/>
      <c r="AK26" s="764"/>
      <c r="AL26" s="764"/>
      <c r="AM26" s="764"/>
      <c r="AN26" s="764"/>
      <c r="AO26" s="764"/>
      <c r="AP26" s="764"/>
      <c r="AQ26" s="764"/>
      <c r="AR26" s="764"/>
      <c r="AS26" s="764"/>
      <c r="AT26" s="765"/>
    </row>
    <row r="27" spans="2:47" ht="15" customHeight="1" x14ac:dyDescent="0.25">
      <c r="H27" s="1104">
        <v>5</v>
      </c>
      <c r="I27" s="765"/>
      <c r="J27" s="1105" t="s">
        <v>1900</v>
      </c>
      <c r="K27" s="764"/>
      <c r="L27" s="764"/>
      <c r="M27" s="764"/>
      <c r="N27" s="764"/>
      <c r="O27" s="764"/>
      <c r="P27" s="764"/>
      <c r="Q27" s="764"/>
      <c r="R27" s="764"/>
      <c r="S27" s="764"/>
      <c r="T27" s="764"/>
      <c r="U27" s="764"/>
      <c r="V27" s="764"/>
      <c r="W27" s="764"/>
      <c r="X27" s="765"/>
      <c r="Y27" s="1009"/>
      <c r="Z27" s="765"/>
      <c r="AA27" s="1009"/>
      <c r="AB27" s="764"/>
      <c r="AC27" s="764"/>
      <c r="AD27" s="764"/>
      <c r="AE27" s="764"/>
      <c r="AF27" s="764"/>
      <c r="AG27" s="764"/>
      <c r="AH27" s="764"/>
      <c r="AI27" s="764"/>
      <c r="AJ27" s="764"/>
      <c r="AK27" s="764"/>
      <c r="AL27" s="764"/>
      <c r="AM27" s="764"/>
      <c r="AN27" s="764"/>
      <c r="AO27" s="764"/>
      <c r="AP27" s="764"/>
      <c r="AQ27" s="764"/>
      <c r="AR27" s="764"/>
      <c r="AS27" s="764"/>
      <c r="AT27" s="765"/>
    </row>
    <row r="28" spans="2:47" ht="15" customHeight="1" x14ac:dyDescent="0.25">
      <c r="B28" s="760"/>
      <c r="C28" s="761"/>
      <c r="D28" s="761"/>
      <c r="E28" s="761"/>
      <c r="H28" s="1104">
        <v>6</v>
      </c>
      <c r="I28" s="765"/>
      <c r="J28" s="1105" t="s">
        <v>1901</v>
      </c>
      <c r="K28" s="764"/>
      <c r="L28" s="764"/>
      <c r="M28" s="764"/>
      <c r="N28" s="764"/>
      <c r="O28" s="764"/>
      <c r="P28" s="764"/>
      <c r="Q28" s="764"/>
      <c r="R28" s="764"/>
      <c r="S28" s="764"/>
      <c r="T28" s="764"/>
      <c r="U28" s="764"/>
      <c r="V28" s="764"/>
      <c r="W28" s="764"/>
      <c r="X28" s="765"/>
      <c r="Y28" s="1009"/>
      <c r="Z28" s="765"/>
      <c r="AA28" s="1009"/>
      <c r="AB28" s="764"/>
      <c r="AC28" s="764"/>
      <c r="AD28" s="764"/>
      <c r="AE28" s="764"/>
      <c r="AF28" s="764"/>
      <c r="AG28" s="764"/>
      <c r="AH28" s="764"/>
      <c r="AI28" s="764"/>
      <c r="AJ28" s="764"/>
      <c r="AK28" s="764"/>
      <c r="AL28" s="764"/>
      <c r="AM28" s="764"/>
      <c r="AN28" s="764"/>
      <c r="AO28" s="764"/>
      <c r="AP28" s="764"/>
      <c r="AQ28" s="764"/>
      <c r="AR28" s="764"/>
      <c r="AS28" s="764"/>
      <c r="AT28" s="765"/>
    </row>
    <row r="29" spans="2:47" ht="15" customHeight="1" x14ac:dyDescent="0.25">
      <c r="H29" s="1104">
        <v>7</v>
      </c>
      <c r="I29" s="765"/>
      <c r="J29" s="1105" t="s">
        <v>1902</v>
      </c>
      <c r="K29" s="764"/>
      <c r="L29" s="764"/>
      <c r="M29" s="764"/>
      <c r="N29" s="764"/>
      <c r="O29" s="764"/>
      <c r="P29" s="764"/>
      <c r="Q29" s="764"/>
      <c r="R29" s="764"/>
      <c r="S29" s="764"/>
      <c r="T29" s="764"/>
      <c r="U29" s="764"/>
      <c r="V29" s="764"/>
      <c r="W29" s="764"/>
      <c r="X29" s="765"/>
      <c r="Y29" s="1009"/>
      <c r="Z29" s="765"/>
      <c r="AA29" s="1009"/>
      <c r="AB29" s="764"/>
      <c r="AC29" s="764"/>
      <c r="AD29" s="764"/>
      <c r="AE29" s="764"/>
      <c r="AF29" s="764"/>
      <c r="AG29" s="764"/>
      <c r="AH29" s="764"/>
      <c r="AI29" s="764"/>
      <c r="AJ29" s="764"/>
      <c r="AK29" s="764"/>
      <c r="AL29" s="764"/>
      <c r="AM29" s="764"/>
      <c r="AN29" s="764"/>
      <c r="AO29" s="764"/>
      <c r="AP29" s="764"/>
      <c r="AQ29" s="764"/>
      <c r="AR29" s="764"/>
      <c r="AS29" s="764"/>
      <c r="AT29" s="765"/>
    </row>
    <row r="30" spans="2:47" ht="15" customHeight="1" x14ac:dyDescent="0.25">
      <c r="B30" s="760"/>
      <c r="C30" s="761"/>
      <c r="D30" s="761"/>
      <c r="E30" s="761"/>
      <c r="H30" s="1104">
        <v>8</v>
      </c>
      <c r="I30" s="765"/>
      <c r="J30" s="1105" t="s">
        <v>1903</v>
      </c>
      <c r="K30" s="764"/>
      <c r="L30" s="764"/>
      <c r="M30" s="764"/>
      <c r="N30" s="764"/>
      <c r="O30" s="764"/>
      <c r="P30" s="764"/>
      <c r="Q30" s="764"/>
      <c r="R30" s="764"/>
      <c r="S30" s="764"/>
      <c r="T30" s="764"/>
      <c r="U30" s="764"/>
      <c r="V30" s="764"/>
      <c r="W30" s="764"/>
      <c r="X30" s="765"/>
      <c r="Y30" s="1009"/>
      <c r="Z30" s="765"/>
      <c r="AA30" s="1009"/>
      <c r="AB30" s="764"/>
      <c r="AC30" s="764"/>
      <c r="AD30" s="764"/>
      <c r="AE30" s="764"/>
      <c r="AF30" s="764"/>
      <c r="AG30" s="764"/>
      <c r="AH30" s="764"/>
      <c r="AI30" s="764"/>
      <c r="AJ30" s="764"/>
      <c r="AK30" s="764"/>
      <c r="AL30" s="764"/>
      <c r="AM30" s="764"/>
      <c r="AN30" s="764"/>
      <c r="AO30" s="764"/>
      <c r="AP30" s="764"/>
      <c r="AQ30" s="764"/>
      <c r="AR30" s="764"/>
      <c r="AS30" s="764"/>
      <c r="AT30" s="765"/>
    </row>
    <row r="31" spans="2:47" ht="15" customHeight="1" x14ac:dyDescent="0.25">
      <c r="H31" s="1104">
        <v>9</v>
      </c>
      <c r="I31" s="765"/>
      <c r="J31" s="1105" t="s">
        <v>1904</v>
      </c>
      <c r="K31" s="764"/>
      <c r="L31" s="764"/>
      <c r="M31" s="764"/>
      <c r="N31" s="764"/>
      <c r="O31" s="764"/>
      <c r="P31" s="764"/>
      <c r="Q31" s="764"/>
      <c r="R31" s="764"/>
      <c r="S31" s="764"/>
      <c r="T31" s="764"/>
      <c r="U31" s="764"/>
      <c r="V31" s="764"/>
      <c r="W31" s="764"/>
      <c r="X31" s="765"/>
      <c r="Y31" s="1009"/>
      <c r="Z31" s="765"/>
      <c r="AA31" s="1009"/>
      <c r="AB31" s="764"/>
      <c r="AC31" s="764"/>
      <c r="AD31" s="764"/>
      <c r="AE31" s="764"/>
      <c r="AF31" s="764"/>
      <c r="AG31" s="764"/>
      <c r="AH31" s="764"/>
      <c r="AI31" s="764"/>
      <c r="AJ31" s="764"/>
      <c r="AK31" s="764"/>
      <c r="AL31" s="764"/>
      <c r="AM31" s="764"/>
      <c r="AN31" s="764"/>
      <c r="AO31" s="764"/>
      <c r="AP31" s="764"/>
      <c r="AQ31" s="764"/>
      <c r="AR31" s="764"/>
      <c r="AS31" s="764"/>
      <c r="AT31" s="765"/>
    </row>
    <row r="32" spans="2:47" ht="15" customHeight="1" x14ac:dyDescent="0.25">
      <c r="B32" s="760"/>
      <c r="C32" s="761"/>
      <c r="D32" s="761"/>
      <c r="E32" s="761"/>
      <c r="H32" s="1104">
        <v>10</v>
      </c>
      <c r="I32" s="765"/>
      <c r="J32" s="1105" t="s">
        <v>1905</v>
      </c>
      <c r="K32" s="764"/>
      <c r="L32" s="764"/>
      <c r="M32" s="764"/>
      <c r="N32" s="764"/>
      <c r="O32" s="764"/>
      <c r="P32" s="764"/>
      <c r="Q32" s="764"/>
      <c r="R32" s="764"/>
      <c r="S32" s="764"/>
      <c r="T32" s="764"/>
      <c r="U32" s="764"/>
      <c r="V32" s="764"/>
      <c r="W32" s="764"/>
      <c r="X32" s="765"/>
      <c r="Y32" s="1009"/>
      <c r="Z32" s="765"/>
      <c r="AA32" s="1009"/>
      <c r="AB32" s="764"/>
      <c r="AC32" s="764"/>
      <c r="AD32" s="764"/>
      <c r="AE32" s="764"/>
      <c r="AF32" s="764"/>
      <c r="AG32" s="764"/>
      <c r="AH32" s="764"/>
      <c r="AI32" s="764"/>
      <c r="AJ32" s="764"/>
      <c r="AK32" s="764"/>
      <c r="AL32" s="764"/>
      <c r="AM32" s="764"/>
      <c r="AN32" s="764"/>
      <c r="AO32" s="764"/>
      <c r="AP32" s="764"/>
      <c r="AQ32" s="764"/>
      <c r="AR32" s="764"/>
      <c r="AS32" s="764"/>
      <c r="AT32" s="765"/>
      <c r="AU32" s="254"/>
    </row>
    <row r="33" spans="2:47" ht="15" customHeight="1" x14ac:dyDescent="0.25">
      <c r="H33" s="1104">
        <v>11</v>
      </c>
      <c r="I33" s="765"/>
      <c r="J33" s="1105" t="s">
        <v>1906</v>
      </c>
      <c r="K33" s="764"/>
      <c r="L33" s="764"/>
      <c r="M33" s="764"/>
      <c r="N33" s="764"/>
      <c r="O33" s="764"/>
      <c r="P33" s="764"/>
      <c r="Q33" s="764"/>
      <c r="R33" s="764"/>
      <c r="S33" s="764"/>
      <c r="T33" s="764"/>
      <c r="U33" s="764"/>
      <c r="V33" s="764"/>
      <c r="W33" s="764"/>
      <c r="X33" s="765"/>
      <c r="Y33" s="1009"/>
      <c r="Z33" s="765"/>
      <c r="AA33" s="1009"/>
      <c r="AB33" s="764"/>
      <c r="AC33" s="764"/>
      <c r="AD33" s="764"/>
      <c r="AE33" s="764"/>
      <c r="AF33" s="764"/>
      <c r="AG33" s="764"/>
      <c r="AH33" s="764"/>
      <c r="AI33" s="764"/>
      <c r="AJ33" s="764"/>
      <c r="AK33" s="764"/>
      <c r="AL33" s="764"/>
      <c r="AM33" s="764"/>
      <c r="AN33" s="764"/>
      <c r="AO33" s="764"/>
      <c r="AP33" s="764"/>
      <c r="AQ33" s="764"/>
      <c r="AR33" s="764"/>
      <c r="AS33" s="764"/>
      <c r="AT33" s="765"/>
      <c r="AU33" s="254"/>
    </row>
    <row r="34" spans="2:47" ht="15" customHeight="1" x14ac:dyDescent="0.25">
      <c r="B34" s="760"/>
      <c r="C34" s="761"/>
      <c r="D34" s="761"/>
      <c r="E34" s="761"/>
      <c r="H34" s="1104">
        <v>12</v>
      </c>
      <c r="I34" s="765"/>
      <c r="J34" s="1105" t="s">
        <v>1907</v>
      </c>
      <c r="K34" s="764"/>
      <c r="L34" s="764"/>
      <c r="M34" s="764"/>
      <c r="N34" s="764"/>
      <c r="O34" s="764"/>
      <c r="P34" s="764"/>
      <c r="Q34" s="764"/>
      <c r="R34" s="764"/>
      <c r="S34" s="764"/>
      <c r="T34" s="764"/>
      <c r="U34" s="764"/>
      <c r="V34" s="764"/>
      <c r="W34" s="764"/>
      <c r="X34" s="765"/>
      <c r="Y34" s="1009"/>
      <c r="Z34" s="765"/>
      <c r="AA34" s="1009"/>
      <c r="AB34" s="764"/>
      <c r="AC34" s="764"/>
      <c r="AD34" s="764"/>
      <c r="AE34" s="764"/>
      <c r="AF34" s="764"/>
      <c r="AG34" s="764"/>
      <c r="AH34" s="764"/>
      <c r="AI34" s="764"/>
      <c r="AJ34" s="764"/>
      <c r="AK34" s="764"/>
      <c r="AL34" s="764"/>
      <c r="AM34" s="764"/>
      <c r="AN34" s="764"/>
      <c r="AO34" s="764"/>
      <c r="AP34" s="764"/>
      <c r="AQ34" s="764"/>
      <c r="AR34" s="764"/>
      <c r="AS34" s="764"/>
      <c r="AT34" s="765"/>
      <c r="AU34" s="254"/>
    </row>
    <row r="35" spans="2:47" ht="15" customHeight="1" x14ac:dyDescent="0.25">
      <c r="H35" s="1104">
        <v>13</v>
      </c>
      <c r="I35" s="765"/>
      <c r="J35" s="1105" t="s">
        <v>1908</v>
      </c>
      <c r="K35" s="764"/>
      <c r="L35" s="764"/>
      <c r="M35" s="764"/>
      <c r="N35" s="764"/>
      <c r="O35" s="764"/>
      <c r="P35" s="764"/>
      <c r="Q35" s="764"/>
      <c r="R35" s="764"/>
      <c r="S35" s="764"/>
      <c r="T35" s="764"/>
      <c r="U35" s="764"/>
      <c r="V35" s="764"/>
      <c r="W35" s="764"/>
      <c r="X35" s="765"/>
      <c r="Y35" s="1009"/>
      <c r="Z35" s="765"/>
      <c r="AA35" s="1009"/>
      <c r="AB35" s="764"/>
      <c r="AC35" s="764"/>
      <c r="AD35" s="764"/>
      <c r="AE35" s="764"/>
      <c r="AF35" s="764"/>
      <c r="AG35" s="764"/>
      <c r="AH35" s="764"/>
      <c r="AI35" s="764"/>
      <c r="AJ35" s="764"/>
      <c r="AK35" s="764"/>
      <c r="AL35" s="764"/>
      <c r="AM35" s="764"/>
      <c r="AN35" s="764"/>
      <c r="AO35" s="764"/>
      <c r="AP35" s="764"/>
      <c r="AQ35" s="764"/>
      <c r="AR35" s="764"/>
      <c r="AS35" s="764"/>
      <c r="AT35" s="765"/>
      <c r="AU35" s="254"/>
    </row>
    <row r="36" spans="2:47" ht="15" customHeight="1" x14ac:dyDescent="0.25">
      <c r="B36" s="760"/>
      <c r="C36" s="761"/>
      <c r="D36" s="761"/>
      <c r="E36" s="761"/>
      <c r="H36" s="204"/>
      <c r="I36" s="204"/>
      <c r="AS36" s="443"/>
      <c r="AT36" s="443"/>
      <c r="AU36" s="254"/>
    </row>
    <row r="37" spans="2:47" ht="15" customHeight="1" x14ac:dyDescent="0.25">
      <c r="H37" s="1082" t="s">
        <v>1445</v>
      </c>
      <c r="I37" s="765"/>
      <c r="J37" s="1109" t="s">
        <v>1780</v>
      </c>
      <c r="K37" s="764"/>
      <c r="L37" s="764"/>
      <c r="M37" s="764"/>
      <c r="N37" s="764"/>
      <c r="O37" s="764"/>
      <c r="P37" s="764"/>
      <c r="Q37" s="764"/>
      <c r="R37" s="764"/>
      <c r="S37" s="764"/>
      <c r="T37" s="764"/>
      <c r="U37" s="764"/>
      <c r="V37" s="764"/>
      <c r="W37" s="764"/>
      <c r="X37" s="765"/>
      <c r="Y37" s="1082" t="s">
        <v>1767</v>
      </c>
      <c r="Z37" s="765"/>
      <c r="AA37" s="1110" t="s">
        <v>1909</v>
      </c>
      <c r="AB37" s="764"/>
      <c r="AC37" s="764"/>
      <c r="AD37" s="764"/>
      <c r="AE37" s="764"/>
      <c r="AF37" s="764"/>
      <c r="AG37" s="764"/>
      <c r="AH37" s="764"/>
      <c r="AI37" s="764"/>
      <c r="AJ37" s="765"/>
      <c r="AK37" s="1110" t="s">
        <v>1910</v>
      </c>
      <c r="AL37" s="764"/>
      <c r="AM37" s="764"/>
      <c r="AN37" s="764"/>
      <c r="AO37" s="764"/>
      <c r="AP37" s="764"/>
      <c r="AQ37" s="764"/>
      <c r="AR37" s="764"/>
      <c r="AS37" s="764"/>
      <c r="AT37" s="765"/>
      <c r="AU37" s="254"/>
    </row>
    <row r="38" spans="2:47" ht="15" customHeight="1" x14ac:dyDescent="0.25">
      <c r="H38" s="1104">
        <v>1</v>
      </c>
      <c r="I38" s="765"/>
      <c r="J38" s="1105" t="s">
        <v>1911</v>
      </c>
      <c r="K38" s="764"/>
      <c r="L38" s="764"/>
      <c r="M38" s="764"/>
      <c r="N38" s="764"/>
      <c r="O38" s="764"/>
      <c r="P38" s="764"/>
      <c r="Q38" s="764"/>
      <c r="R38" s="764"/>
      <c r="S38" s="764"/>
      <c r="T38" s="764"/>
      <c r="U38" s="764"/>
      <c r="V38" s="764"/>
      <c r="W38" s="764"/>
      <c r="X38" s="765"/>
      <c r="Y38" s="1009"/>
      <c r="Z38" s="765"/>
      <c r="AA38" s="1106">
        <f>AA53</f>
        <v>0</v>
      </c>
      <c r="AB38" s="764"/>
      <c r="AC38" s="764"/>
      <c r="AD38" s="764"/>
      <c r="AE38" s="764"/>
      <c r="AF38" s="764"/>
      <c r="AG38" s="764"/>
      <c r="AH38" s="764"/>
      <c r="AI38" s="764"/>
      <c r="AJ38" s="765"/>
      <c r="AK38" s="1106">
        <f>AK53</f>
        <v>0</v>
      </c>
      <c r="AL38" s="764"/>
      <c r="AM38" s="764"/>
      <c r="AN38" s="764"/>
      <c r="AO38" s="764"/>
      <c r="AP38" s="764"/>
      <c r="AQ38" s="764"/>
      <c r="AR38" s="764"/>
      <c r="AS38" s="764"/>
      <c r="AT38" s="765"/>
      <c r="AU38" s="254"/>
    </row>
    <row r="39" spans="2:47" ht="15" customHeight="1" x14ac:dyDescent="0.25">
      <c r="H39" s="1104">
        <v>2</v>
      </c>
      <c r="I39" s="765"/>
      <c r="J39" s="1105" t="s">
        <v>1912</v>
      </c>
      <c r="K39" s="764"/>
      <c r="L39" s="764"/>
      <c r="M39" s="764"/>
      <c r="N39" s="764"/>
      <c r="O39" s="764"/>
      <c r="P39" s="764"/>
      <c r="Q39" s="764"/>
      <c r="R39" s="764"/>
      <c r="S39" s="764"/>
      <c r="T39" s="764"/>
      <c r="U39" s="764"/>
      <c r="V39" s="764"/>
      <c r="W39" s="764"/>
      <c r="X39" s="765"/>
      <c r="Y39" s="1009"/>
      <c r="Z39" s="765"/>
      <c r="AA39" s="1114"/>
      <c r="AB39" s="764"/>
      <c r="AC39" s="764"/>
      <c r="AD39" s="764"/>
      <c r="AE39" s="764"/>
      <c r="AF39" s="764"/>
      <c r="AG39" s="764"/>
      <c r="AH39" s="764"/>
      <c r="AI39" s="764"/>
      <c r="AJ39" s="796"/>
      <c r="AK39" s="1108"/>
      <c r="AL39" s="764"/>
      <c r="AM39" s="764"/>
      <c r="AN39" s="764"/>
      <c r="AO39" s="764"/>
      <c r="AP39" s="764"/>
      <c r="AQ39" s="764"/>
      <c r="AR39" s="764"/>
      <c r="AS39" s="764"/>
      <c r="AT39" s="796"/>
      <c r="AU39" s="254"/>
    </row>
    <row r="40" spans="2:47" ht="15" customHeight="1" x14ac:dyDescent="0.25">
      <c r="H40" s="1104">
        <v>3</v>
      </c>
      <c r="I40" s="765"/>
      <c r="J40" s="1105" t="s">
        <v>1913</v>
      </c>
      <c r="K40" s="764"/>
      <c r="L40" s="764"/>
      <c r="M40" s="764"/>
      <c r="N40" s="764"/>
      <c r="O40" s="764"/>
      <c r="P40" s="764"/>
      <c r="Q40" s="764"/>
      <c r="R40" s="764"/>
      <c r="S40" s="764"/>
      <c r="T40" s="764"/>
      <c r="U40" s="764"/>
      <c r="V40" s="764"/>
      <c r="W40" s="764"/>
      <c r="X40" s="765"/>
      <c r="Y40" s="1009"/>
      <c r="Z40" s="765"/>
      <c r="AA40" s="1106">
        <f>SUM(AA38:AT39)</f>
        <v>0</v>
      </c>
      <c r="AB40" s="764"/>
      <c r="AC40" s="764"/>
      <c r="AD40" s="764"/>
      <c r="AE40" s="764"/>
      <c r="AF40" s="764"/>
      <c r="AG40" s="764"/>
      <c r="AH40" s="764"/>
      <c r="AI40" s="764"/>
      <c r="AJ40" s="765"/>
      <c r="AK40" s="1106">
        <f>SUM(AK38:BD39)</f>
        <v>0</v>
      </c>
      <c r="AL40" s="764"/>
      <c r="AM40" s="764"/>
      <c r="AN40" s="764"/>
      <c r="AO40" s="764"/>
      <c r="AP40" s="764"/>
      <c r="AQ40" s="764"/>
      <c r="AR40" s="764"/>
      <c r="AS40" s="764"/>
      <c r="AT40" s="765"/>
      <c r="AU40" s="254"/>
    </row>
    <row r="41" spans="2:47" ht="15" customHeight="1" x14ac:dyDescent="0.25">
      <c r="H41" s="204"/>
      <c r="I41" s="204"/>
      <c r="AS41" s="226"/>
      <c r="AT41" s="226"/>
      <c r="AU41" s="254"/>
    </row>
    <row r="42" spans="2:47" ht="15" customHeight="1" x14ac:dyDescent="0.25">
      <c r="H42" s="87" t="s">
        <v>1914</v>
      </c>
      <c r="I42" s="204"/>
      <c r="AS42" s="226"/>
      <c r="AT42" s="226"/>
      <c r="AU42" s="254"/>
    </row>
    <row r="43" spans="2:47" ht="15" customHeight="1" x14ac:dyDescent="0.25">
      <c r="H43" s="1082" t="s">
        <v>1445</v>
      </c>
      <c r="I43" s="765"/>
      <c r="J43" s="1109" t="s">
        <v>1780</v>
      </c>
      <c r="K43" s="764"/>
      <c r="L43" s="764"/>
      <c r="M43" s="764"/>
      <c r="N43" s="764"/>
      <c r="O43" s="764"/>
      <c r="P43" s="764"/>
      <c r="Q43" s="764"/>
      <c r="R43" s="764"/>
      <c r="S43" s="764"/>
      <c r="T43" s="764"/>
      <c r="U43" s="764"/>
      <c r="V43" s="764"/>
      <c r="W43" s="764"/>
      <c r="X43" s="765"/>
      <c r="Y43" s="1082" t="s">
        <v>1767</v>
      </c>
      <c r="Z43" s="765"/>
      <c r="AA43" s="1110" t="s">
        <v>1909</v>
      </c>
      <c r="AB43" s="764"/>
      <c r="AC43" s="764"/>
      <c r="AD43" s="764"/>
      <c r="AE43" s="764"/>
      <c r="AF43" s="764"/>
      <c r="AG43" s="764"/>
      <c r="AH43" s="764"/>
      <c r="AI43" s="764"/>
      <c r="AJ43" s="765"/>
      <c r="AK43" s="1110" t="s">
        <v>1910</v>
      </c>
      <c r="AL43" s="764"/>
      <c r="AM43" s="764"/>
      <c r="AN43" s="764"/>
      <c r="AO43" s="764"/>
      <c r="AP43" s="764"/>
      <c r="AQ43" s="764"/>
      <c r="AR43" s="764"/>
      <c r="AS43" s="764"/>
      <c r="AT43" s="765"/>
      <c r="AU43" s="254"/>
    </row>
    <row r="44" spans="2:47" ht="15" customHeight="1" x14ac:dyDescent="0.25">
      <c r="H44" s="1104">
        <v>1</v>
      </c>
      <c r="I44" s="765"/>
      <c r="J44" s="1105"/>
      <c r="K44" s="764"/>
      <c r="L44" s="764"/>
      <c r="M44" s="764"/>
      <c r="N44" s="764"/>
      <c r="O44" s="764"/>
      <c r="P44" s="764"/>
      <c r="Q44" s="764"/>
      <c r="R44" s="764"/>
      <c r="S44" s="764"/>
      <c r="T44" s="764"/>
      <c r="U44" s="764"/>
      <c r="V44" s="764"/>
      <c r="W44" s="764"/>
      <c r="X44" s="765"/>
      <c r="Y44" s="1009"/>
      <c r="Z44" s="765"/>
      <c r="AA44" s="1106"/>
      <c r="AB44" s="764"/>
      <c r="AC44" s="764"/>
      <c r="AD44" s="764"/>
      <c r="AE44" s="764"/>
      <c r="AF44" s="764"/>
      <c r="AG44" s="764"/>
      <c r="AH44" s="764"/>
      <c r="AI44" s="764"/>
      <c r="AJ44" s="765"/>
      <c r="AK44" s="1106"/>
      <c r="AL44" s="764"/>
      <c r="AM44" s="764"/>
      <c r="AN44" s="764"/>
      <c r="AO44" s="764"/>
      <c r="AP44" s="764"/>
      <c r="AQ44" s="764"/>
      <c r="AR44" s="764"/>
      <c r="AS44" s="764"/>
      <c r="AT44" s="765"/>
      <c r="AU44" s="254"/>
    </row>
    <row r="45" spans="2:47" ht="15" customHeight="1" x14ac:dyDescent="0.25">
      <c r="H45" s="1104">
        <v>2</v>
      </c>
      <c r="I45" s="765"/>
      <c r="J45" s="1105"/>
      <c r="K45" s="764"/>
      <c r="L45" s="764"/>
      <c r="M45" s="764"/>
      <c r="N45" s="764"/>
      <c r="O45" s="764"/>
      <c r="P45" s="764"/>
      <c r="Q45" s="764"/>
      <c r="R45" s="764"/>
      <c r="S45" s="764"/>
      <c r="T45" s="764"/>
      <c r="U45" s="764"/>
      <c r="V45" s="764"/>
      <c r="W45" s="764"/>
      <c r="X45" s="765"/>
      <c r="Y45" s="1009"/>
      <c r="Z45" s="765"/>
      <c r="AA45" s="1106"/>
      <c r="AB45" s="764"/>
      <c r="AC45" s="764"/>
      <c r="AD45" s="764"/>
      <c r="AE45" s="764"/>
      <c r="AF45" s="764"/>
      <c r="AG45" s="764"/>
      <c r="AH45" s="764"/>
      <c r="AI45" s="764"/>
      <c r="AJ45" s="765"/>
      <c r="AK45" s="1106"/>
      <c r="AL45" s="764"/>
      <c r="AM45" s="764"/>
      <c r="AN45" s="764"/>
      <c r="AO45" s="764"/>
      <c r="AP45" s="764"/>
      <c r="AQ45" s="764"/>
      <c r="AR45" s="764"/>
      <c r="AS45" s="764"/>
      <c r="AT45" s="765"/>
      <c r="AU45" s="254"/>
    </row>
    <row r="46" spans="2:47" ht="15" customHeight="1" x14ac:dyDescent="0.25">
      <c r="H46" s="1104">
        <v>3</v>
      </c>
      <c r="I46" s="765"/>
      <c r="J46" s="1105"/>
      <c r="K46" s="764"/>
      <c r="L46" s="764"/>
      <c r="M46" s="764"/>
      <c r="N46" s="764"/>
      <c r="O46" s="764"/>
      <c r="P46" s="764"/>
      <c r="Q46" s="764"/>
      <c r="R46" s="764"/>
      <c r="S46" s="764"/>
      <c r="T46" s="764"/>
      <c r="U46" s="764"/>
      <c r="V46" s="764"/>
      <c r="W46" s="764"/>
      <c r="X46" s="765"/>
      <c r="Y46" s="1009"/>
      <c r="Z46" s="765"/>
      <c r="AA46" s="1106"/>
      <c r="AB46" s="764"/>
      <c r="AC46" s="764"/>
      <c r="AD46" s="764"/>
      <c r="AE46" s="764"/>
      <c r="AF46" s="764"/>
      <c r="AG46" s="764"/>
      <c r="AH46" s="764"/>
      <c r="AI46" s="764"/>
      <c r="AJ46" s="765"/>
      <c r="AK46" s="1106"/>
      <c r="AL46" s="764"/>
      <c r="AM46" s="764"/>
      <c r="AN46" s="764"/>
      <c r="AO46" s="764"/>
      <c r="AP46" s="764"/>
      <c r="AQ46" s="764"/>
      <c r="AR46" s="764"/>
      <c r="AS46" s="764"/>
      <c r="AT46" s="765"/>
      <c r="AU46" s="254"/>
    </row>
    <row r="47" spans="2:47" ht="15" customHeight="1" x14ac:dyDescent="0.25">
      <c r="H47" s="1104">
        <v>4</v>
      </c>
      <c r="I47" s="765"/>
      <c r="J47" s="1105"/>
      <c r="K47" s="764"/>
      <c r="L47" s="764"/>
      <c r="M47" s="764"/>
      <c r="N47" s="764"/>
      <c r="O47" s="764"/>
      <c r="P47" s="764"/>
      <c r="Q47" s="764"/>
      <c r="R47" s="764"/>
      <c r="S47" s="764"/>
      <c r="T47" s="764"/>
      <c r="U47" s="764"/>
      <c r="V47" s="764"/>
      <c r="W47" s="764"/>
      <c r="X47" s="765"/>
      <c r="Y47" s="1009"/>
      <c r="Z47" s="765"/>
      <c r="AA47" s="1106"/>
      <c r="AB47" s="764"/>
      <c r="AC47" s="764"/>
      <c r="AD47" s="764"/>
      <c r="AE47" s="764"/>
      <c r="AF47" s="764"/>
      <c r="AG47" s="764"/>
      <c r="AH47" s="764"/>
      <c r="AI47" s="764"/>
      <c r="AJ47" s="765"/>
      <c r="AK47" s="1106"/>
      <c r="AL47" s="764"/>
      <c r="AM47" s="764"/>
      <c r="AN47" s="764"/>
      <c r="AO47" s="764"/>
      <c r="AP47" s="764"/>
      <c r="AQ47" s="764"/>
      <c r="AR47" s="764"/>
      <c r="AS47" s="764"/>
      <c r="AT47" s="765"/>
      <c r="AU47" s="254"/>
    </row>
    <row r="48" spans="2:47" ht="15" customHeight="1" x14ac:dyDescent="0.25">
      <c r="H48" s="1104">
        <v>5</v>
      </c>
      <c r="I48" s="765"/>
      <c r="J48" s="1105"/>
      <c r="K48" s="764"/>
      <c r="L48" s="764"/>
      <c r="M48" s="764"/>
      <c r="N48" s="764"/>
      <c r="O48" s="764"/>
      <c r="P48" s="764"/>
      <c r="Q48" s="764"/>
      <c r="R48" s="764"/>
      <c r="S48" s="764"/>
      <c r="T48" s="764"/>
      <c r="U48" s="764"/>
      <c r="V48" s="764"/>
      <c r="W48" s="764"/>
      <c r="X48" s="765"/>
      <c r="Y48" s="1009"/>
      <c r="Z48" s="765"/>
      <c r="AA48" s="1106"/>
      <c r="AB48" s="764"/>
      <c r="AC48" s="764"/>
      <c r="AD48" s="764"/>
      <c r="AE48" s="764"/>
      <c r="AF48" s="764"/>
      <c r="AG48" s="764"/>
      <c r="AH48" s="764"/>
      <c r="AI48" s="764"/>
      <c r="AJ48" s="765"/>
      <c r="AK48" s="1106"/>
      <c r="AL48" s="764"/>
      <c r="AM48" s="764"/>
      <c r="AN48" s="764"/>
      <c r="AO48" s="764"/>
      <c r="AP48" s="764"/>
      <c r="AQ48" s="764"/>
      <c r="AR48" s="764"/>
      <c r="AS48" s="764"/>
      <c r="AT48" s="765"/>
      <c r="AU48" s="254"/>
    </row>
    <row r="49" spans="8:47" ht="15" customHeight="1" x14ac:dyDescent="0.25">
      <c r="H49" s="1104">
        <v>6</v>
      </c>
      <c r="I49" s="765"/>
      <c r="J49" s="1105"/>
      <c r="K49" s="764"/>
      <c r="L49" s="764"/>
      <c r="M49" s="764"/>
      <c r="N49" s="764"/>
      <c r="O49" s="764"/>
      <c r="P49" s="764"/>
      <c r="Q49" s="764"/>
      <c r="R49" s="764"/>
      <c r="S49" s="764"/>
      <c r="T49" s="764"/>
      <c r="U49" s="764"/>
      <c r="V49" s="764"/>
      <c r="W49" s="764"/>
      <c r="X49" s="765"/>
      <c r="Y49" s="1009"/>
      <c r="Z49" s="765"/>
      <c r="AA49" s="1106"/>
      <c r="AB49" s="764"/>
      <c r="AC49" s="764"/>
      <c r="AD49" s="764"/>
      <c r="AE49" s="764"/>
      <c r="AF49" s="764"/>
      <c r="AG49" s="764"/>
      <c r="AH49" s="764"/>
      <c r="AI49" s="764"/>
      <c r="AJ49" s="765"/>
      <c r="AK49" s="1106"/>
      <c r="AL49" s="764"/>
      <c r="AM49" s="764"/>
      <c r="AN49" s="764"/>
      <c r="AO49" s="764"/>
      <c r="AP49" s="764"/>
      <c r="AQ49" s="764"/>
      <c r="AR49" s="764"/>
      <c r="AS49" s="764"/>
      <c r="AT49" s="765"/>
      <c r="AU49" s="254"/>
    </row>
    <row r="50" spans="8:47" ht="15" customHeight="1" x14ac:dyDescent="0.25">
      <c r="H50" s="1104">
        <v>7</v>
      </c>
      <c r="I50" s="765"/>
      <c r="J50" s="1105"/>
      <c r="K50" s="764"/>
      <c r="L50" s="764"/>
      <c r="M50" s="764"/>
      <c r="N50" s="764"/>
      <c r="O50" s="764"/>
      <c r="P50" s="764"/>
      <c r="Q50" s="764"/>
      <c r="R50" s="764"/>
      <c r="S50" s="764"/>
      <c r="T50" s="764"/>
      <c r="U50" s="764"/>
      <c r="V50" s="764"/>
      <c r="W50" s="764"/>
      <c r="X50" s="765"/>
      <c r="Y50" s="1009"/>
      <c r="Z50" s="765"/>
      <c r="AA50" s="1106"/>
      <c r="AB50" s="764"/>
      <c r="AC50" s="764"/>
      <c r="AD50" s="764"/>
      <c r="AE50" s="764"/>
      <c r="AF50" s="764"/>
      <c r="AG50" s="764"/>
      <c r="AH50" s="764"/>
      <c r="AI50" s="764"/>
      <c r="AJ50" s="765"/>
      <c r="AK50" s="1106"/>
      <c r="AL50" s="764"/>
      <c r="AM50" s="764"/>
      <c r="AN50" s="764"/>
      <c r="AO50" s="764"/>
      <c r="AP50" s="764"/>
      <c r="AQ50" s="764"/>
      <c r="AR50" s="764"/>
      <c r="AS50" s="764"/>
      <c r="AT50" s="765"/>
      <c r="AU50" s="254"/>
    </row>
    <row r="51" spans="8:47" ht="15" customHeight="1" x14ac:dyDescent="0.25">
      <c r="H51" s="1104">
        <v>8</v>
      </c>
      <c r="I51" s="765"/>
      <c r="J51" s="1105"/>
      <c r="K51" s="764"/>
      <c r="L51" s="764"/>
      <c r="M51" s="764"/>
      <c r="N51" s="764"/>
      <c r="O51" s="764"/>
      <c r="P51" s="764"/>
      <c r="Q51" s="764"/>
      <c r="R51" s="764"/>
      <c r="S51" s="764"/>
      <c r="T51" s="764"/>
      <c r="U51" s="764"/>
      <c r="V51" s="764"/>
      <c r="W51" s="764"/>
      <c r="X51" s="765"/>
      <c r="Y51" s="1009"/>
      <c r="Z51" s="765"/>
      <c r="AA51" s="1106"/>
      <c r="AB51" s="764"/>
      <c r="AC51" s="764"/>
      <c r="AD51" s="764"/>
      <c r="AE51" s="764"/>
      <c r="AF51" s="764"/>
      <c r="AG51" s="764"/>
      <c r="AH51" s="764"/>
      <c r="AI51" s="764"/>
      <c r="AJ51" s="765"/>
      <c r="AK51" s="1106"/>
      <c r="AL51" s="764"/>
      <c r="AM51" s="764"/>
      <c r="AN51" s="764"/>
      <c r="AO51" s="764"/>
      <c r="AP51" s="764"/>
      <c r="AQ51" s="764"/>
      <c r="AR51" s="764"/>
      <c r="AS51" s="764"/>
      <c r="AT51" s="765"/>
      <c r="AU51" s="254"/>
    </row>
    <row r="52" spans="8:47" ht="15" customHeight="1" x14ac:dyDescent="0.25">
      <c r="H52" s="1115"/>
      <c r="I52" s="765"/>
      <c r="J52" s="1107"/>
      <c r="K52" s="764"/>
      <c r="L52" s="764"/>
      <c r="M52" s="764"/>
      <c r="N52" s="764"/>
      <c r="O52" s="764"/>
      <c r="P52" s="764"/>
      <c r="Q52" s="764"/>
      <c r="R52" s="764"/>
      <c r="S52" s="764"/>
      <c r="T52" s="764"/>
      <c r="U52" s="764"/>
      <c r="V52" s="764"/>
      <c r="W52" s="764"/>
      <c r="X52" s="765"/>
      <c r="Y52" s="1113"/>
      <c r="Z52" s="765"/>
      <c r="AA52" s="1110"/>
      <c r="AB52" s="764"/>
      <c r="AC52" s="764"/>
      <c r="AD52" s="764"/>
      <c r="AE52" s="764"/>
      <c r="AF52" s="764"/>
      <c r="AG52" s="764"/>
      <c r="AH52" s="764"/>
      <c r="AI52" s="764"/>
      <c r="AJ52" s="765"/>
      <c r="AK52" s="1110"/>
      <c r="AL52" s="764"/>
      <c r="AM52" s="764"/>
      <c r="AN52" s="764"/>
      <c r="AO52" s="764"/>
      <c r="AP52" s="764"/>
      <c r="AQ52" s="764"/>
      <c r="AR52" s="764"/>
      <c r="AS52" s="764"/>
      <c r="AT52" s="765"/>
      <c r="AU52" s="254"/>
    </row>
    <row r="53" spans="8:47" ht="15" customHeight="1" x14ac:dyDescent="0.25">
      <c r="H53" s="1112" t="s">
        <v>1832</v>
      </c>
      <c r="I53" s="764"/>
      <c r="J53" s="764"/>
      <c r="K53" s="764"/>
      <c r="L53" s="764"/>
      <c r="M53" s="764"/>
      <c r="N53" s="764"/>
      <c r="O53" s="764"/>
      <c r="P53" s="764"/>
      <c r="Q53" s="764"/>
      <c r="R53" s="764"/>
      <c r="S53" s="764"/>
      <c r="T53" s="764"/>
      <c r="U53" s="764"/>
      <c r="V53" s="764"/>
      <c r="W53" s="764"/>
      <c r="X53" s="764"/>
      <c r="Y53" s="764"/>
      <c r="Z53" s="765"/>
      <c r="AA53" s="1106">
        <f>SUM(AA44:AT52)</f>
        <v>0</v>
      </c>
      <c r="AB53" s="764"/>
      <c r="AC53" s="764"/>
      <c r="AD53" s="764"/>
      <c r="AE53" s="764"/>
      <c r="AF53" s="764"/>
      <c r="AG53" s="764"/>
      <c r="AH53" s="764"/>
      <c r="AI53" s="764"/>
      <c r="AJ53" s="765"/>
      <c r="AK53" s="1106">
        <f>SUM(AK44:BD52)</f>
        <v>0</v>
      </c>
      <c r="AL53" s="764"/>
      <c r="AM53" s="764"/>
      <c r="AN53" s="764"/>
      <c r="AO53" s="764"/>
      <c r="AP53" s="764"/>
      <c r="AQ53" s="764"/>
      <c r="AR53" s="764"/>
      <c r="AS53" s="764"/>
      <c r="AT53" s="765"/>
      <c r="AU53" s="254"/>
    </row>
    <row r="54" spans="8:47" ht="14.25" customHeight="1" x14ac:dyDescent="0.25">
      <c r="AS54" s="443"/>
      <c r="AT54" s="443"/>
      <c r="AU54" s="254"/>
    </row>
    <row r="55" spans="8:47" ht="14.25" customHeight="1" x14ac:dyDescent="0.25">
      <c r="AS55" s="443"/>
      <c r="AT55" s="443"/>
      <c r="AU55" s="254"/>
    </row>
    <row r="56" spans="8:47" ht="14.25" customHeight="1" x14ac:dyDescent="0.25">
      <c r="AS56" s="443"/>
      <c r="AT56" s="443"/>
      <c r="AU56" s="254"/>
    </row>
    <row r="57" spans="8:47" ht="14.25" customHeight="1" x14ac:dyDescent="0.25">
      <c r="H57" s="976" t="s">
        <v>1795</v>
      </c>
      <c r="I57" s="824"/>
      <c r="J57" s="824"/>
      <c r="K57" s="824"/>
      <c r="L57" s="824"/>
      <c r="M57" s="824"/>
      <c r="N57" s="824"/>
      <c r="O57" s="824"/>
      <c r="P57" s="824"/>
      <c r="Q57" s="824"/>
      <c r="R57" s="824"/>
      <c r="S57" s="824"/>
      <c r="T57" s="824"/>
      <c r="U57" s="824"/>
      <c r="V57" s="824"/>
      <c r="W57" s="824"/>
      <c r="X57" s="824"/>
      <c r="Y57" s="825"/>
      <c r="Z57" s="976" t="s">
        <v>1796</v>
      </c>
      <c r="AA57" s="824"/>
      <c r="AB57" s="824"/>
      <c r="AC57" s="824"/>
      <c r="AD57" s="824"/>
      <c r="AE57" s="824"/>
      <c r="AF57" s="824"/>
      <c r="AG57" s="824"/>
      <c r="AH57" s="824"/>
      <c r="AI57" s="824"/>
      <c r="AJ57" s="824"/>
      <c r="AK57" s="824"/>
      <c r="AL57" s="824"/>
      <c r="AM57" s="824"/>
      <c r="AN57" s="824"/>
      <c r="AO57" s="824"/>
      <c r="AP57" s="824"/>
      <c r="AQ57" s="825"/>
      <c r="AS57" s="443"/>
      <c r="AT57" s="443"/>
      <c r="AU57" s="443"/>
    </row>
    <row r="58" spans="8:47" ht="14.25" customHeight="1" x14ac:dyDescent="0.25">
      <c r="H58" s="257" t="s">
        <v>796</v>
      </c>
      <c r="I58" s="258"/>
      <c r="J58" s="258"/>
      <c r="K58" s="258"/>
      <c r="L58" s="258"/>
      <c r="M58" s="258"/>
      <c r="N58" s="258"/>
      <c r="O58" s="258"/>
      <c r="P58" s="258"/>
      <c r="Q58" s="259"/>
      <c r="R58" s="257" t="s">
        <v>1511</v>
      </c>
      <c r="S58" s="258"/>
      <c r="T58" s="258"/>
      <c r="U58" s="259"/>
      <c r="V58" s="257" t="s">
        <v>1510</v>
      </c>
      <c r="W58" s="258"/>
      <c r="X58" s="258"/>
      <c r="Y58" s="259"/>
      <c r="Z58" s="257" t="s">
        <v>796</v>
      </c>
      <c r="AA58" s="258"/>
      <c r="AB58" s="258"/>
      <c r="AC58" s="258"/>
      <c r="AD58" s="258"/>
      <c r="AE58" s="258"/>
      <c r="AF58" s="258"/>
      <c r="AG58" s="258"/>
      <c r="AH58" s="258"/>
      <c r="AI58" s="259"/>
      <c r="AJ58" s="257" t="s">
        <v>1511</v>
      </c>
      <c r="AK58" s="258"/>
      <c r="AL58" s="258"/>
      <c r="AM58" s="259"/>
      <c r="AN58" s="257" t="s">
        <v>1510</v>
      </c>
      <c r="AO58" s="258"/>
      <c r="AP58" s="258"/>
      <c r="AQ58" s="259"/>
      <c r="AS58" s="443"/>
      <c r="AT58" s="443"/>
      <c r="AU58" s="443"/>
    </row>
    <row r="59" spans="8:47" ht="14.25" customHeight="1" x14ac:dyDescent="0.25">
      <c r="H59" s="260"/>
      <c r="Q59" s="261"/>
      <c r="R59" s="260"/>
      <c r="U59" s="261"/>
      <c r="V59" s="260"/>
      <c r="Y59" s="261"/>
      <c r="Z59" s="260"/>
      <c r="AI59" s="261"/>
      <c r="AJ59" s="260"/>
      <c r="AM59" s="261"/>
      <c r="AN59" s="260"/>
      <c r="AQ59" s="261"/>
      <c r="AS59" s="443"/>
      <c r="AT59" s="443"/>
      <c r="AU59" s="443"/>
    </row>
    <row r="60" spans="8:47" ht="14.25" customHeight="1" x14ac:dyDescent="0.25">
      <c r="H60" s="260"/>
      <c r="Q60" s="261"/>
      <c r="R60" s="260"/>
      <c r="U60" s="261"/>
      <c r="V60" s="260"/>
      <c r="Y60" s="261"/>
      <c r="Z60" s="260"/>
      <c r="AI60" s="261"/>
      <c r="AJ60" s="260"/>
      <c r="AM60" s="261"/>
      <c r="AN60" s="260"/>
      <c r="AQ60" s="261"/>
      <c r="AS60" s="443"/>
      <c r="AT60" s="443"/>
      <c r="AU60" s="443"/>
    </row>
    <row r="61" spans="8:47" ht="14.25" customHeight="1" x14ac:dyDescent="0.25">
      <c r="H61" s="260"/>
      <c r="Q61" s="261"/>
      <c r="R61" s="260"/>
      <c r="U61" s="261"/>
      <c r="V61" s="260"/>
      <c r="Y61" s="261"/>
      <c r="Z61" s="260"/>
      <c r="AI61" s="261"/>
      <c r="AJ61" s="260"/>
      <c r="AM61" s="261"/>
      <c r="AN61" s="260"/>
      <c r="AQ61" s="261"/>
      <c r="AS61" s="443"/>
      <c r="AT61" s="443"/>
      <c r="AU61" s="443"/>
    </row>
    <row r="62" spans="8:47" ht="14.25" customHeight="1" x14ac:dyDescent="0.25">
      <c r="H62" s="260"/>
      <c r="Q62" s="261"/>
      <c r="R62" s="260"/>
      <c r="U62" s="261"/>
      <c r="V62" s="260"/>
      <c r="Y62" s="261"/>
      <c r="Z62" s="260"/>
      <c r="AI62" s="261"/>
      <c r="AJ62" s="260"/>
      <c r="AM62" s="261"/>
      <c r="AN62" s="260"/>
      <c r="AQ62" s="261"/>
      <c r="AS62" s="443"/>
      <c r="AT62" s="443"/>
      <c r="AU62" s="443"/>
    </row>
    <row r="63" spans="8:47" ht="14.25" customHeight="1" x14ac:dyDescent="0.25">
      <c r="H63" s="262"/>
      <c r="I63" s="263"/>
      <c r="J63" s="263"/>
      <c r="K63" s="263"/>
      <c r="L63" s="263"/>
      <c r="M63" s="263"/>
      <c r="N63" s="263"/>
      <c r="O63" s="263"/>
      <c r="P63" s="263"/>
      <c r="Q63" s="264"/>
      <c r="R63" s="262"/>
      <c r="S63" s="263"/>
      <c r="T63" s="263"/>
      <c r="U63" s="264"/>
      <c r="V63" s="262"/>
      <c r="W63" s="263"/>
      <c r="X63" s="263"/>
      <c r="Y63" s="264"/>
      <c r="Z63" s="262"/>
      <c r="AA63" s="263"/>
      <c r="AB63" s="263"/>
      <c r="AC63" s="263"/>
      <c r="AD63" s="263"/>
      <c r="AE63" s="263"/>
      <c r="AF63" s="263"/>
      <c r="AG63" s="263"/>
      <c r="AH63" s="263"/>
      <c r="AI63" s="264"/>
      <c r="AJ63" s="262"/>
      <c r="AK63" s="263"/>
      <c r="AL63" s="263"/>
      <c r="AM63" s="264"/>
      <c r="AN63" s="262"/>
      <c r="AO63" s="263"/>
      <c r="AP63" s="263"/>
      <c r="AQ63" s="264"/>
      <c r="AS63" s="443"/>
      <c r="AT63" s="443"/>
      <c r="AU63" s="443"/>
    </row>
    <row r="64" spans="8:47" ht="14.25" customHeight="1" x14ac:dyDescent="0.25">
      <c r="AM64" s="265" t="s">
        <v>1797</v>
      </c>
      <c r="AN64" s="131" t="str">
        <f>'G-1-1'!U24</f>
        <v>G-1-1-4</v>
      </c>
      <c r="AS64" s="443"/>
      <c r="AT64" s="443"/>
      <c r="AU64" s="443"/>
    </row>
    <row r="65" spans="7:47" ht="14.25" customHeight="1" x14ac:dyDescent="0.25">
      <c r="G65" s="223"/>
      <c r="AS65" s="443"/>
      <c r="AT65" s="443"/>
      <c r="AU65" s="254"/>
    </row>
  </sheetData>
  <mergeCells count="151">
    <mergeCell ref="B17:E17"/>
    <mergeCell ref="B30:E30"/>
    <mergeCell ref="B36:E36"/>
    <mergeCell ref="J26:X26"/>
    <mergeCell ref="H39:I39"/>
    <mergeCell ref="AK37:AT37"/>
    <mergeCell ref="H23:I23"/>
    <mergeCell ref="J37:X37"/>
    <mergeCell ref="B20:E20"/>
    <mergeCell ref="J27:X27"/>
    <mergeCell ref="H44:I44"/>
    <mergeCell ref="J35:X35"/>
    <mergeCell ref="AK38:AT38"/>
    <mergeCell ref="B12:E12"/>
    <mergeCell ref="H45:I45"/>
    <mergeCell ref="Y25:Z25"/>
    <mergeCell ref="J33:X33"/>
    <mergeCell ref="B13:E13"/>
    <mergeCell ref="Y33:Z33"/>
    <mergeCell ref="J34:X34"/>
    <mergeCell ref="H38:I38"/>
    <mergeCell ref="AK44:AT44"/>
    <mergeCell ref="Y37:Z37"/>
    <mergeCell ref="AK43:AT43"/>
    <mergeCell ref="H22:I22"/>
    <mergeCell ref="AA37:AJ37"/>
    <mergeCell ref="J23:X23"/>
    <mergeCell ref="H30:I30"/>
    <mergeCell ref="Y43:Z43"/>
    <mergeCell ref="H29:I29"/>
    <mergeCell ref="AA23:AT23"/>
    <mergeCell ref="H37:I37"/>
    <mergeCell ref="H33:I33"/>
    <mergeCell ref="B14:E14"/>
    <mergeCell ref="AK50:AT50"/>
    <mergeCell ref="J24:X24"/>
    <mergeCell ref="Y24:Z24"/>
    <mergeCell ref="Y45:Z45"/>
    <mergeCell ref="AA49:AJ49"/>
    <mergeCell ref="J44:X44"/>
    <mergeCell ref="AA45:AJ45"/>
    <mergeCell ref="AK45:AT45"/>
    <mergeCell ref="J28:X28"/>
    <mergeCell ref="Y31:Z31"/>
    <mergeCell ref="Y40:Z40"/>
    <mergeCell ref="AA39:AJ39"/>
    <mergeCell ref="AA25:AT25"/>
    <mergeCell ref="AA44:AJ44"/>
    <mergeCell ref="Y28:Z28"/>
    <mergeCell ref="Y32:Z32"/>
    <mergeCell ref="J40:X40"/>
    <mergeCell ref="AK48:AT48"/>
    <mergeCell ref="AA38:AJ38"/>
    <mergeCell ref="AA32:AT32"/>
    <mergeCell ref="AA46:AJ46"/>
    <mergeCell ref="G9:Z11"/>
    <mergeCell ref="AK46:AT46"/>
    <mergeCell ref="AK40:AT40"/>
    <mergeCell ref="H50:I50"/>
    <mergeCell ref="AA29:AT29"/>
    <mergeCell ref="AA51:AJ51"/>
    <mergeCell ref="B32:E32"/>
    <mergeCell ref="H25:I25"/>
    <mergeCell ref="H34:I34"/>
    <mergeCell ref="B16:E16"/>
    <mergeCell ref="J32:X32"/>
    <mergeCell ref="H49:I49"/>
    <mergeCell ref="Y51:Z51"/>
    <mergeCell ref="B34:E34"/>
    <mergeCell ref="B28:E28"/>
    <mergeCell ref="B18:E18"/>
    <mergeCell ref="AA40:AJ40"/>
    <mergeCell ref="H28:I28"/>
    <mergeCell ref="Y27:Z27"/>
    <mergeCell ref="AK51:AT51"/>
    <mergeCell ref="Y23:Z23"/>
    <mergeCell ref="B19:E19"/>
    <mergeCell ref="H48:I48"/>
    <mergeCell ref="H35:I35"/>
    <mergeCell ref="Z57:AQ57"/>
    <mergeCell ref="J30:X30"/>
    <mergeCell ref="AA53:AJ53"/>
    <mergeCell ref="H57:Y57"/>
    <mergeCell ref="H53:Z53"/>
    <mergeCell ref="Y47:Z47"/>
    <mergeCell ref="Y38:Z38"/>
    <mergeCell ref="G7:AR7"/>
    <mergeCell ref="Y26:Z26"/>
    <mergeCell ref="AA43:AJ43"/>
    <mergeCell ref="J47:X47"/>
    <mergeCell ref="AA52:AJ52"/>
    <mergeCell ref="J51:X51"/>
    <mergeCell ref="AK52:AT52"/>
    <mergeCell ref="AK49:AT49"/>
    <mergeCell ref="AA33:AT33"/>
    <mergeCell ref="Y50:Z50"/>
    <mergeCell ref="H52:I52"/>
    <mergeCell ref="J43:X43"/>
    <mergeCell ref="Y34:Z34"/>
    <mergeCell ref="AA26:AT26"/>
    <mergeCell ref="Y48:Z48"/>
    <mergeCell ref="H24:I24"/>
    <mergeCell ref="J38:X38"/>
    <mergeCell ref="Y52:Z52"/>
    <mergeCell ref="Y49:Z49"/>
    <mergeCell ref="AA27:AT27"/>
    <mergeCell ref="AA24:AT24"/>
    <mergeCell ref="AK53:AT53"/>
    <mergeCell ref="J50:X50"/>
    <mergeCell ref="H32:I32"/>
    <mergeCell ref="J46:X46"/>
    <mergeCell ref="AK47:AT47"/>
    <mergeCell ref="AA48:AJ48"/>
    <mergeCell ref="Y46:Z46"/>
    <mergeCell ref="AK39:AT39"/>
    <mergeCell ref="J52:X52"/>
    <mergeCell ref="H47:I47"/>
    <mergeCell ref="J39:X39"/>
    <mergeCell ref="AA35:AT35"/>
    <mergeCell ref="J48:X48"/>
    <mergeCell ref="J49:X49"/>
    <mergeCell ref="H43:I43"/>
    <mergeCell ref="AA50:AJ50"/>
    <mergeCell ref="J45:X45"/>
    <mergeCell ref="H40:I40"/>
    <mergeCell ref="Y39:Z39"/>
    <mergeCell ref="AA47:AJ47"/>
    <mergeCell ref="B10:E10"/>
    <mergeCell ref="H26:I26"/>
    <mergeCell ref="B4:E4"/>
    <mergeCell ref="Y35:Z35"/>
    <mergeCell ref="J25:X25"/>
    <mergeCell ref="Y44:Z44"/>
    <mergeCell ref="H46:I46"/>
    <mergeCell ref="AA34:AT34"/>
    <mergeCell ref="H51:I51"/>
    <mergeCell ref="H27:I27"/>
    <mergeCell ref="B8:E8"/>
    <mergeCell ref="AA31:AT31"/>
    <mergeCell ref="J29:X29"/>
    <mergeCell ref="B6:E6"/>
    <mergeCell ref="AA22:AT22"/>
    <mergeCell ref="B15:E15"/>
    <mergeCell ref="H31:I31"/>
    <mergeCell ref="AA28:AT28"/>
    <mergeCell ref="Y30:Z30"/>
    <mergeCell ref="Y29:Z29"/>
    <mergeCell ref="J22:X22"/>
    <mergeCell ref="AA30:AT30"/>
    <mergeCell ref="J31:X31"/>
    <mergeCell ref="Y22:Z22"/>
  </mergeCells>
  <hyperlinks>
    <hyperlink ref="B4" location="PANDUAN!A1" display="PANDUAN" xr:uid="{00000000-0004-0000-0001-000000000000}"/>
    <hyperlink ref="B6" location="'EWS DIRECTORY'!A1" display="EWS DIRECTORY" xr:uid="{00000000-0004-0000-0001-000001000000}"/>
    <hyperlink ref="B8" location="'DATA PEMICU'!A1" display="DATA PEMICU" xr:uid="{00000000-0004-0000-0001-000002000000}"/>
    <hyperlink ref="B10" location="'DATA PENGUJI'!A1" display="DATA PENGUJI" xr:uid="{00000000-0004-0000-0001-000003000000}"/>
    <hyperlink ref="B12" location="'MAIN LEVEL'!A1" display="MAIN LEVEL" xr:uid="{00000000-0004-0000-0001-000004000000}"/>
  </hyperlinks>
  <pageMargins left="0.51181102362204722" right="0.15748031496062989" top="0.55118110236220474" bottom="0.55118110236220474" header="0" footer="0"/>
  <pageSetup paperSize="9" scale="60" orientation="landscape"/>
  <headerFooter>
    <oddFooter>&amp;Rhalaman &amp;P dari</oddFooter>
  </headerFooter>
</worksheet>
</file>

<file path=xl/worksheets/sheet2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1-000000000000}">
  <sheetPr codeName="Sheet456">
    <tabColor theme="4" tint="-0.249977111117893"/>
  </sheetPr>
  <dimension ref="A1:AT44"/>
  <sheetViews>
    <sheetView topLeftCell="B3" zoomScaleNormal="100" workbookViewId="0">
      <selection activeCell="AQ18" sqref="AQ18:AU18"/>
    </sheetView>
  </sheetViews>
  <sheetFormatPr defaultColWidth="8.88671875" defaultRowHeight="13.8" x14ac:dyDescent="0.25"/>
  <cols>
    <col min="1" max="1" width="3" style="110" hidden="1" customWidth="1"/>
    <col min="2" max="5" width="3.88671875" style="177" customWidth="1"/>
    <col min="6" max="6" width="3.88671875" style="110" customWidth="1"/>
    <col min="7" max="46" width="3.88671875" customWidth="1"/>
  </cols>
  <sheetData>
    <row r="1" spans="2:46" x14ac:dyDescent="0.25">
      <c r="G1" s="178"/>
      <c r="H1" s="55"/>
      <c r="I1" s="55"/>
      <c r="J1" s="55"/>
      <c r="K1" s="55"/>
      <c r="L1" s="55"/>
      <c r="M1" s="55"/>
      <c r="N1" s="55"/>
    </row>
    <row r="2" spans="2:46" x14ac:dyDescent="0.25">
      <c r="G2" s="55" t="s">
        <v>1674</v>
      </c>
      <c r="H2" s="55"/>
      <c r="I2" s="55"/>
      <c r="J2" s="55"/>
      <c r="K2" s="55"/>
      <c r="L2" s="55"/>
      <c r="M2" s="55"/>
      <c r="N2" s="55"/>
    </row>
    <row r="3" spans="2:46" x14ac:dyDescent="0.25">
      <c r="B3" s="111"/>
      <c r="C3" s="111"/>
      <c r="D3" s="111"/>
      <c r="E3" s="111"/>
      <c r="G3" s="55"/>
      <c r="H3" s="55"/>
      <c r="I3" s="55"/>
      <c r="J3" s="55"/>
      <c r="K3" s="55"/>
      <c r="L3" s="55"/>
      <c r="M3" s="55"/>
      <c r="N3" s="55"/>
    </row>
    <row r="4" spans="2:46" x14ac:dyDescent="0.25">
      <c r="B4" s="762" t="s">
        <v>79</v>
      </c>
      <c r="C4" s="761"/>
      <c r="D4" s="761"/>
      <c r="E4" s="761"/>
      <c r="G4" s="55"/>
      <c r="H4" s="55"/>
      <c r="I4" s="55"/>
      <c r="J4" s="55"/>
      <c r="K4" s="55"/>
      <c r="L4" s="55"/>
      <c r="M4" s="55"/>
      <c r="N4" s="55"/>
    </row>
    <row r="5" spans="2:46" x14ac:dyDescent="0.25">
      <c r="B5" s="111"/>
      <c r="C5" s="111"/>
      <c r="D5" s="111"/>
      <c r="E5" s="111"/>
      <c r="G5" s="55"/>
      <c r="H5" s="55"/>
      <c r="I5" s="55"/>
      <c r="J5" s="55"/>
      <c r="K5" s="55"/>
      <c r="L5" s="55"/>
      <c r="M5" s="55"/>
      <c r="N5" s="55"/>
    </row>
    <row r="6" spans="2:46" x14ac:dyDescent="0.25">
      <c r="B6" s="762" t="s">
        <v>87</v>
      </c>
      <c r="C6" s="761"/>
      <c r="D6" s="761"/>
      <c r="E6" s="761"/>
      <c r="G6" s="55"/>
      <c r="H6" s="55"/>
      <c r="I6" s="55"/>
      <c r="J6" s="55"/>
      <c r="K6" s="55"/>
      <c r="L6" s="55"/>
      <c r="M6" s="55"/>
      <c r="N6" s="55"/>
    </row>
    <row r="7" spans="2:46" x14ac:dyDescent="0.25">
      <c r="B7" s="111"/>
      <c r="C7" s="111"/>
      <c r="D7" s="111"/>
      <c r="E7" s="111"/>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58"/>
    </row>
    <row r="8" spans="2:46" x14ac:dyDescent="0.25">
      <c r="B8" s="762" t="s">
        <v>94</v>
      </c>
      <c r="C8" s="761"/>
      <c r="D8" s="761"/>
      <c r="E8" s="761"/>
      <c r="G8" s="55"/>
      <c r="H8" s="55"/>
      <c r="I8" s="55"/>
      <c r="J8" s="55"/>
      <c r="K8" s="55"/>
      <c r="L8" s="55"/>
      <c r="M8" s="55"/>
      <c r="N8" s="55"/>
    </row>
    <row r="9" spans="2:46" ht="14.4" customHeight="1" x14ac:dyDescent="0.25">
      <c r="B9" s="111"/>
      <c r="C9" s="111"/>
      <c r="D9" s="111"/>
      <c r="E9" s="111"/>
      <c r="G9" s="999" t="str">
        <f>"Rincian "&amp;'G-1-1'!H18&amp;" "&amp;'G-1-1'!M26</f>
        <v>Rincian Kerugian Pengalihan Aset selain persediaan Berdasarkan Bahan Bukti Pidana</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303"/>
    </row>
    <row r="10" spans="2:46" x14ac:dyDescent="0.25">
      <c r="B10" s="762" t="s">
        <v>101</v>
      </c>
      <c r="C10" s="761"/>
      <c r="D10" s="761"/>
      <c r="E10" s="761"/>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304"/>
    </row>
    <row r="11" spans="2:46"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305"/>
    </row>
    <row r="12" spans="2:46" x14ac:dyDescent="0.25">
      <c r="B12" s="762" t="s">
        <v>106</v>
      </c>
      <c r="C12" s="761"/>
      <c r="D12" s="761"/>
      <c r="E12" s="761"/>
      <c r="G12" s="254"/>
      <c r="H12" s="254"/>
      <c r="I12" s="254"/>
      <c r="J12" s="254"/>
      <c r="K12" s="254"/>
      <c r="L12" s="254"/>
      <c r="M12" s="254"/>
      <c r="N12" s="254"/>
    </row>
    <row r="13" spans="2:46" ht="14.25" customHeight="1" x14ac:dyDescent="0.25">
      <c r="B13" s="962" t="str">
        <f>HYPERLINK("#'"&amp;'EWS DIRECTORY'!$J$251&amp;"'!A1",'EWS DIRECTORY'!$J$251)</f>
        <v>G-1</v>
      </c>
      <c r="C13" s="761"/>
      <c r="D13" s="761"/>
      <c r="E13" s="761"/>
      <c r="G13" s="55" t="s">
        <v>1680</v>
      </c>
      <c r="H13" s="55"/>
      <c r="I13" s="254"/>
      <c r="J13" s="254"/>
      <c r="K13" s="254"/>
      <c r="L13" s="254"/>
      <c r="M13" s="254"/>
      <c r="N13" s="254"/>
    </row>
    <row r="14" spans="2:46" x14ac:dyDescent="0.25">
      <c r="B14" s="931" t="str">
        <f>HYPERLINK("#'"&amp;'EWS DIRECTORY'!$J$252&amp;"'!A1",'EWS DIRECTORY'!$J$252)</f>
        <v>G-1-1</v>
      </c>
      <c r="C14" s="761"/>
      <c r="D14" s="761"/>
      <c r="E14" s="761"/>
      <c r="G14" s="55" t="s">
        <v>1681</v>
      </c>
      <c r="H14" s="55"/>
      <c r="I14" s="55"/>
      <c r="J14" s="254"/>
      <c r="K14" s="254"/>
      <c r="L14" s="254"/>
      <c r="M14" s="254"/>
      <c r="N14" s="254"/>
    </row>
    <row r="15" spans="2:46" ht="14.25" customHeight="1" x14ac:dyDescent="0.25">
      <c r="B15" s="929" t="str">
        <f>HYPERLINK("#'"&amp;'EWS DIRECTORY'!$J$253&amp;"'!A1",'EWS DIRECTORY'!$J$253)</f>
        <v>G-1-1-1</v>
      </c>
      <c r="C15" s="761"/>
      <c r="D15" s="761"/>
      <c r="E15" s="761"/>
      <c r="G15" s="55" t="s">
        <v>1744</v>
      </c>
      <c r="H15" s="55"/>
      <c r="I15" s="55" t="s">
        <v>1744</v>
      </c>
      <c r="J15" s="254"/>
      <c r="K15" s="254"/>
      <c r="L15" s="254"/>
      <c r="M15" s="254"/>
      <c r="N15" s="254"/>
    </row>
    <row r="16" spans="2:46" ht="14.25" customHeight="1" x14ac:dyDescent="0.25">
      <c r="B16" s="929" t="str">
        <f>HYPERLINK("#'"&amp;'EWS DIRECTORY'!$J$254&amp;"'!A1",'EWS DIRECTORY'!$J$254)</f>
        <v>G-1-1-2</v>
      </c>
      <c r="C16" s="761"/>
      <c r="D16" s="761"/>
      <c r="E16" s="761"/>
    </row>
    <row r="17" spans="2:42" x14ac:dyDescent="0.25">
      <c r="B17" s="929" t="str">
        <f>HYPERLINK("#'"&amp;'EWS DIRECTORY'!$J$255&amp;"'!A1",'EWS DIRECTORY'!$J$255)</f>
        <v>G-1-1-3</v>
      </c>
      <c r="C17" s="761"/>
      <c r="D17" s="761"/>
      <c r="E17" s="761"/>
      <c r="G17" s="55" t="s">
        <v>1798</v>
      </c>
    </row>
    <row r="18" spans="2:42" ht="14.25" customHeight="1" x14ac:dyDescent="0.25">
      <c r="B18" s="929" t="str">
        <f>HYPERLINK("#'"&amp;'EWS DIRECTORY'!$J$256&amp;"'!A1",'EWS DIRECTORY'!$J$256)</f>
        <v>G-1-1-4</v>
      </c>
      <c r="C18" s="761"/>
      <c r="D18" s="761"/>
      <c r="E18" s="761"/>
      <c r="G18" s="55"/>
    </row>
    <row r="19" spans="2:42" ht="12.75" customHeight="1" x14ac:dyDescent="0.25">
      <c r="B19" s="929" t="str">
        <f>HYPERLINK("#'"&amp;'EWS DIRECTORY'!$J$257&amp;"'!A1",'EWS DIRECTORY'!$J$257)</f>
        <v>G-1-1-5</v>
      </c>
      <c r="C19" s="761"/>
      <c r="D19" s="761"/>
      <c r="E19" s="761"/>
      <c r="G19" s="55"/>
      <c r="H19" s="1116" t="s">
        <v>1445</v>
      </c>
      <c r="I19" s="825"/>
      <c r="J19" s="1116" t="s">
        <v>1452</v>
      </c>
      <c r="K19" s="824"/>
      <c r="L19" s="824"/>
      <c r="M19" s="824"/>
      <c r="N19" s="824"/>
      <c r="O19" s="825"/>
      <c r="P19" s="1116" t="s">
        <v>1915</v>
      </c>
      <c r="Q19" s="824"/>
      <c r="R19" s="824"/>
      <c r="S19" s="824"/>
      <c r="T19" s="824"/>
      <c r="U19" s="825"/>
      <c r="V19" s="1116" t="s">
        <v>1916</v>
      </c>
      <c r="W19" s="824"/>
      <c r="X19" s="824"/>
      <c r="Y19" s="824"/>
      <c r="Z19" s="824"/>
      <c r="AA19" s="824"/>
      <c r="AB19" s="824"/>
      <c r="AC19" s="824"/>
      <c r="AD19" s="824"/>
      <c r="AE19" s="824"/>
      <c r="AF19" s="824"/>
      <c r="AG19" s="824"/>
      <c r="AH19" s="824"/>
      <c r="AI19" s="824"/>
      <c r="AJ19" s="824"/>
      <c r="AK19" s="825"/>
      <c r="AL19" s="1120" t="s">
        <v>1481</v>
      </c>
      <c r="AM19" s="1121"/>
      <c r="AN19" s="1121"/>
      <c r="AO19" s="1121"/>
      <c r="AP19" s="1122"/>
    </row>
    <row r="20" spans="2:42" ht="14.25" customHeight="1" x14ac:dyDescent="0.25">
      <c r="B20" s="929" t="str">
        <f>HYPERLINK("#'"&amp;'EWS DIRECTORY'!$J$258&amp;"'!A1",'EWS DIRECTORY'!$J$258)</f>
        <v>G-1-1-6</v>
      </c>
      <c r="C20" s="761"/>
      <c r="D20" s="761"/>
      <c r="E20" s="761"/>
      <c r="G20" s="55"/>
      <c r="H20" s="1117"/>
      <c r="I20" s="825"/>
      <c r="J20" s="1119"/>
      <c r="K20" s="824"/>
      <c r="L20" s="824"/>
      <c r="M20" s="824"/>
      <c r="N20" s="824"/>
      <c r="O20" s="825"/>
      <c r="P20" s="1117"/>
      <c r="Q20" s="824"/>
      <c r="R20" s="824"/>
      <c r="S20" s="824"/>
      <c r="T20" s="824"/>
      <c r="U20" s="825"/>
      <c r="V20" s="1117"/>
      <c r="W20" s="824"/>
      <c r="X20" s="824"/>
      <c r="Y20" s="824"/>
      <c r="Z20" s="824"/>
      <c r="AA20" s="824"/>
      <c r="AB20" s="824"/>
      <c r="AC20" s="824"/>
      <c r="AD20" s="824"/>
      <c r="AE20" s="824"/>
      <c r="AF20" s="824"/>
      <c r="AG20" s="824"/>
      <c r="AH20" s="824"/>
      <c r="AI20" s="824"/>
      <c r="AJ20" s="824"/>
      <c r="AK20" s="825"/>
      <c r="AL20" s="1063"/>
      <c r="AM20" s="764"/>
      <c r="AN20" s="764"/>
      <c r="AO20" s="764"/>
      <c r="AP20" s="765"/>
    </row>
    <row r="21" spans="2:42" ht="14.25" customHeight="1" x14ac:dyDescent="0.25">
      <c r="G21" s="55"/>
      <c r="H21" s="1117"/>
      <c r="I21" s="825"/>
      <c r="J21" s="1119"/>
      <c r="K21" s="824"/>
      <c r="L21" s="824"/>
      <c r="M21" s="824"/>
      <c r="N21" s="824"/>
      <c r="O21" s="825"/>
      <c r="P21" s="1117"/>
      <c r="Q21" s="824"/>
      <c r="R21" s="824"/>
      <c r="S21" s="824"/>
      <c r="T21" s="824"/>
      <c r="U21" s="825"/>
      <c r="V21" s="1117"/>
      <c r="W21" s="824"/>
      <c r="X21" s="824"/>
      <c r="Y21" s="824"/>
      <c r="Z21" s="824"/>
      <c r="AA21" s="824"/>
      <c r="AB21" s="824"/>
      <c r="AC21" s="824"/>
      <c r="AD21" s="824"/>
      <c r="AE21" s="824"/>
      <c r="AF21" s="824"/>
      <c r="AG21" s="824"/>
      <c r="AH21" s="824"/>
      <c r="AI21" s="824"/>
      <c r="AJ21" s="824"/>
      <c r="AK21" s="825"/>
      <c r="AL21" s="1063"/>
      <c r="AM21" s="764"/>
      <c r="AN21" s="764"/>
      <c r="AO21" s="764"/>
      <c r="AP21" s="765"/>
    </row>
    <row r="22" spans="2:42" ht="14.25" customHeight="1" x14ac:dyDescent="0.25">
      <c r="G22" s="55"/>
      <c r="H22" s="1117"/>
      <c r="I22" s="825"/>
      <c r="J22" s="1119"/>
      <c r="K22" s="824"/>
      <c r="L22" s="824"/>
      <c r="M22" s="824"/>
      <c r="N22" s="824"/>
      <c r="O22" s="825"/>
      <c r="P22" s="1117"/>
      <c r="Q22" s="824"/>
      <c r="R22" s="824"/>
      <c r="S22" s="824"/>
      <c r="T22" s="824"/>
      <c r="U22" s="825"/>
      <c r="V22" s="1117"/>
      <c r="W22" s="824"/>
      <c r="X22" s="824"/>
      <c r="Y22" s="824"/>
      <c r="Z22" s="824"/>
      <c r="AA22" s="824"/>
      <c r="AB22" s="824"/>
      <c r="AC22" s="824"/>
      <c r="AD22" s="824"/>
      <c r="AE22" s="824"/>
      <c r="AF22" s="824"/>
      <c r="AG22" s="824"/>
      <c r="AH22" s="824"/>
      <c r="AI22" s="824"/>
      <c r="AJ22" s="824"/>
      <c r="AK22" s="825"/>
      <c r="AL22" s="1063"/>
      <c r="AM22" s="764"/>
      <c r="AN22" s="764"/>
      <c r="AO22" s="764"/>
      <c r="AP22" s="765"/>
    </row>
    <row r="23" spans="2:42" ht="14.25" customHeight="1" x14ac:dyDescent="0.25">
      <c r="G23" s="55"/>
      <c r="H23" s="1117"/>
      <c r="I23" s="825"/>
      <c r="J23" s="1119"/>
      <c r="K23" s="824"/>
      <c r="L23" s="824"/>
      <c r="M23" s="824"/>
      <c r="N23" s="824"/>
      <c r="O23" s="825"/>
      <c r="P23" s="1117"/>
      <c r="Q23" s="824"/>
      <c r="R23" s="824"/>
      <c r="S23" s="824"/>
      <c r="T23" s="824"/>
      <c r="U23" s="825"/>
      <c r="V23" s="1117"/>
      <c r="W23" s="824"/>
      <c r="X23" s="824"/>
      <c r="Y23" s="824"/>
      <c r="Z23" s="824"/>
      <c r="AA23" s="824"/>
      <c r="AB23" s="824"/>
      <c r="AC23" s="824"/>
      <c r="AD23" s="824"/>
      <c r="AE23" s="824"/>
      <c r="AF23" s="824"/>
      <c r="AG23" s="824"/>
      <c r="AH23" s="824"/>
      <c r="AI23" s="824"/>
      <c r="AJ23" s="824"/>
      <c r="AK23" s="825"/>
      <c r="AL23" s="1063"/>
      <c r="AM23" s="764"/>
      <c r="AN23" s="764"/>
      <c r="AO23" s="764"/>
      <c r="AP23" s="765"/>
    </row>
    <row r="24" spans="2:42" ht="14.25" customHeight="1" x14ac:dyDescent="0.25">
      <c r="G24" s="55"/>
      <c r="H24" s="1117"/>
      <c r="I24" s="825"/>
      <c r="J24" s="1119"/>
      <c r="K24" s="824"/>
      <c r="L24" s="824"/>
      <c r="M24" s="824"/>
      <c r="N24" s="824"/>
      <c r="O24" s="825"/>
      <c r="P24" s="1117"/>
      <c r="Q24" s="824"/>
      <c r="R24" s="824"/>
      <c r="S24" s="824"/>
      <c r="T24" s="824"/>
      <c r="U24" s="825"/>
      <c r="V24" s="1117"/>
      <c r="W24" s="824"/>
      <c r="X24" s="824"/>
      <c r="Y24" s="824"/>
      <c r="Z24" s="824"/>
      <c r="AA24" s="824"/>
      <c r="AB24" s="824"/>
      <c r="AC24" s="824"/>
      <c r="AD24" s="824"/>
      <c r="AE24" s="824"/>
      <c r="AF24" s="824"/>
      <c r="AG24" s="824"/>
      <c r="AH24" s="824"/>
      <c r="AI24" s="824"/>
      <c r="AJ24" s="824"/>
      <c r="AK24" s="825"/>
      <c r="AL24" s="1063"/>
      <c r="AM24" s="764"/>
      <c r="AN24" s="764"/>
      <c r="AO24" s="764"/>
      <c r="AP24" s="765"/>
    </row>
    <row r="25" spans="2:42" ht="14.25" customHeight="1" x14ac:dyDescent="0.25">
      <c r="G25" s="55"/>
      <c r="H25" s="1117"/>
      <c r="I25" s="825"/>
      <c r="J25" s="1119"/>
      <c r="K25" s="824"/>
      <c r="L25" s="824"/>
      <c r="M25" s="824"/>
      <c r="N25" s="824"/>
      <c r="O25" s="825"/>
      <c r="P25" s="1117"/>
      <c r="Q25" s="824"/>
      <c r="R25" s="824"/>
      <c r="S25" s="824"/>
      <c r="T25" s="824"/>
      <c r="U25" s="825"/>
      <c r="V25" s="1117"/>
      <c r="W25" s="824"/>
      <c r="X25" s="824"/>
      <c r="Y25" s="824"/>
      <c r="Z25" s="824"/>
      <c r="AA25" s="824"/>
      <c r="AB25" s="824"/>
      <c r="AC25" s="824"/>
      <c r="AD25" s="824"/>
      <c r="AE25" s="824"/>
      <c r="AF25" s="824"/>
      <c r="AG25" s="824"/>
      <c r="AH25" s="824"/>
      <c r="AI25" s="824"/>
      <c r="AJ25" s="824"/>
      <c r="AK25" s="825"/>
      <c r="AL25" s="1063"/>
      <c r="AM25" s="764"/>
      <c r="AN25" s="764"/>
      <c r="AO25" s="764"/>
      <c r="AP25" s="765"/>
    </row>
    <row r="26" spans="2:42" ht="14.25" customHeight="1" x14ac:dyDescent="0.25">
      <c r="G26" s="55"/>
      <c r="H26" s="1117"/>
      <c r="I26" s="825"/>
      <c r="J26" s="1119"/>
      <c r="K26" s="824"/>
      <c r="L26" s="824"/>
      <c r="M26" s="824"/>
      <c r="N26" s="824"/>
      <c r="O26" s="825"/>
      <c r="P26" s="1117"/>
      <c r="Q26" s="824"/>
      <c r="R26" s="824"/>
      <c r="S26" s="824"/>
      <c r="T26" s="824"/>
      <c r="U26" s="825"/>
      <c r="V26" s="1117"/>
      <c r="W26" s="824"/>
      <c r="X26" s="824"/>
      <c r="Y26" s="824"/>
      <c r="Z26" s="824"/>
      <c r="AA26" s="824"/>
      <c r="AB26" s="824"/>
      <c r="AC26" s="824"/>
      <c r="AD26" s="824"/>
      <c r="AE26" s="824"/>
      <c r="AF26" s="824"/>
      <c r="AG26" s="824"/>
      <c r="AH26" s="824"/>
      <c r="AI26" s="824"/>
      <c r="AJ26" s="824"/>
      <c r="AK26" s="825"/>
      <c r="AL26" s="1063"/>
      <c r="AM26" s="764"/>
      <c r="AN26" s="764"/>
      <c r="AO26" s="764"/>
      <c r="AP26" s="765"/>
    </row>
    <row r="27" spans="2:42" x14ac:dyDescent="0.25">
      <c r="H27" s="1117"/>
      <c r="I27" s="825"/>
      <c r="J27" s="1119"/>
      <c r="K27" s="824"/>
      <c r="L27" s="824"/>
      <c r="M27" s="824"/>
      <c r="N27" s="824"/>
      <c r="O27" s="825"/>
      <c r="P27" s="1117"/>
      <c r="Q27" s="824"/>
      <c r="R27" s="824"/>
      <c r="S27" s="824"/>
      <c r="T27" s="824"/>
      <c r="U27" s="825"/>
      <c r="V27" s="1117"/>
      <c r="W27" s="824"/>
      <c r="X27" s="824"/>
      <c r="Y27" s="824"/>
      <c r="Z27" s="824"/>
      <c r="AA27" s="824"/>
      <c r="AB27" s="824"/>
      <c r="AC27" s="824"/>
      <c r="AD27" s="824"/>
      <c r="AE27" s="824"/>
      <c r="AF27" s="824"/>
      <c r="AG27" s="824"/>
      <c r="AH27" s="824"/>
      <c r="AI27" s="824"/>
      <c r="AJ27" s="824"/>
      <c r="AK27" s="825"/>
      <c r="AL27" s="1063"/>
      <c r="AM27" s="764"/>
      <c r="AN27" s="764"/>
      <c r="AO27" s="764"/>
      <c r="AP27" s="765"/>
    </row>
    <row r="28" spans="2:42" x14ac:dyDescent="0.25">
      <c r="B28" s="760"/>
      <c r="C28" s="761"/>
      <c r="D28" s="761"/>
      <c r="E28" s="761"/>
      <c r="H28" s="1117"/>
      <c r="I28" s="825"/>
      <c r="J28" s="1119"/>
      <c r="K28" s="824"/>
      <c r="L28" s="824"/>
      <c r="M28" s="824"/>
      <c r="N28" s="824"/>
      <c r="O28" s="825"/>
      <c r="P28" s="1117"/>
      <c r="Q28" s="824"/>
      <c r="R28" s="824"/>
      <c r="S28" s="824"/>
      <c r="T28" s="824"/>
      <c r="U28" s="825"/>
      <c r="V28" s="1117"/>
      <c r="W28" s="824"/>
      <c r="X28" s="824"/>
      <c r="Y28" s="824"/>
      <c r="Z28" s="824"/>
      <c r="AA28" s="824"/>
      <c r="AB28" s="824"/>
      <c r="AC28" s="824"/>
      <c r="AD28" s="824"/>
      <c r="AE28" s="824"/>
      <c r="AF28" s="824"/>
      <c r="AG28" s="824"/>
      <c r="AH28" s="824"/>
      <c r="AI28" s="824"/>
      <c r="AJ28" s="824"/>
      <c r="AK28" s="825"/>
      <c r="AL28" s="1063"/>
      <c r="AM28" s="764"/>
      <c r="AN28" s="764"/>
      <c r="AO28" s="764"/>
      <c r="AP28" s="765"/>
    </row>
    <row r="29" spans="2:42" x14ac:dyDescent="0.25">
      <c r="H29" s="1117"/>
      <c r="I29" s="825"/>
      <c r="J29" s="1119"/>
      <c r="K29" s="824"/>
      <c r="L29" s="824"/>
      <c r="M29" s="824"/>
      <c r="N29" s="824"/>
      <c r="O29" s="825"/>
      <c r="P29" s="1117"/>
      <c r="Q29" s="824"/>
      <c r="R29" s="824"/>
      <c r="S29" s="824"/>
      <c r="T29" s="824"/>
      <c r="U29" s="825"/>
      <c r="V29" s="1117"/>
      <c r="W29" s="824"/>
      <c r="X29" s="824"/>
      <c r="Y29" s="824"/>
      <c r="Z29" s="824"/>
      <c r="AA29" s="824"/>
      <c r="AB29" s="824"/>
      <c r="AC29" s="824"/>
      <c r="AD29" s="824"/>
      <c r="AE29" s="824"/>
      <c r="AF29" s="824"/>
      <c r="AG29" s="824"/>
      <c r="AH29" s="824"/>
      <c r="AI29" s="824"/>
      <c r="AJ29" s="824"/>
      <c r="AK29" s="825"/>
      <c r="AL29" s="1063"/>
      <c r="AM29" s="764"/>
      <c r="AN29" s="764"/>
      <c r="AO29" s="764"/>
      <c r="AP29" s="765"/>
    </row>
    <row r="30" spans="2:42" x14ac:dyDescent="0.25">
      <c r="B30" s="760"/>
      <c r="C30" s="761"/>
      <c r="D30" s="761"/>
      <c r="E30" s="761"/>
      <c r="H30" s="1117"/>
      <c r="I30" s="825"/>
      <c r="J30" s="1119"/>
      <c r="K30" s="824"/>
      <c r="L30" s="824"/>
      <c r="M30" s="824"/>
      <c r="N30" s="824"/>
      <c r="O30" s="825"/>
      <c r="P30" s="1117"/>
      <c r="Q30" s="824"/>
      <c r="R30" s="824"/>
      <c r="S30" s="824"/>
      <c r="T30" s="824"/>
      <c r="U30" s="825"/>
      <c r="V30" s="1117"/>
      <c r="W30" s="824"/>
      <c r="X30" s="824"/>
      <c r="Y30" s="824"/>
      <c r="Z30" s="824"/>
      <c r="AA30" s="824"/>
      <c r="AB30" s="824"/>
      <c r="AC30" s="824"/>
      <c r="AD30" s="824"/>
      <c r="AE30" s="824"/>
      <c r="AF30" s="824"/>
      <c r="AG30" s="824"/>
      <c r="AH30" s="824"/>
      <c r="AI30" s="824"/>
      <c r="AJ30" s="824"/>
      <c r="AK30" s="825"/>
      <c r="AL30" s="1063"/>
      <c r="AM30" s="764"/>
      <c r="AN30" s="764"/>
      <c r="AO30" s="764"/>
      <c r="AP30" s="765"/>
    </row>
    <row r="31" spans="2:42" x14ac:dyDescent="0.25">
      <c r="H31" s="1117"/>
      <c r="I31" s="825"/>
      <c r="J31" s="1119"/>
      <c r="K31" s="824"/>
      <c r="L31" s="824"/>
      <c r="M31" s="824"/>
      <c r="N31" s="824"/>
      <c r="O31" s="825"/>
      <c r="P31" s="1117"/>
      <c r="Q31" s="824"/>
      <c r="R31" s="824"/>
      <c r="S31" s="824"/>
      <c r="T31" s="824"/>
      <c r="U31" s="825"/>
      <c r="V31" s="1117"/>
      <c r="W31" s="824"/>
      <c r="X31" s="824"/>
      <c r="Y31" s="824"/>
      <c r="Z31" s="824"/>
      <c r="AA31" s="824"/>
      <c r="AB31" s="824"/>
      <c r="AC31" s="824"/>
      <c r="AD31" s="824"/>
      <c r="AE31" s="824"/>
      <c r="AF31" s="824"/>
      <c r="AG31" s="824"/>
      <c r="AH31" s="824"/>
      <c r="AI31" s="824"/>
      <c r="AJ31" s="824"/>
      <c r="AK31" s="825"/>
      <c r="AL31" s="1063"/>
      <c r="AM31" s="764"/>
      <c r="AN31" s="764"/>
      <c r="AO31" s="764"/>
      <c r="AP31" s="765"/>
    </row>
    <row r="32" spans="2:42" x14ac:dyDescent="0.25">
      <c r="B32" s="760"/>
      <c r="C32" s="761"/>
      <c r="D32" s="761"/>
      <c r="E32" s="761"/>
      <c r="H32" s="1117"/>
      <c r="I32" s="825"/>
      <c r="J32" s="1119"/>
      <c r="K32" s="824"/>
      <c r="L32" s="824"/>
      <c r="M32" s="824"/>
      <c r="N32" s="824"/>
      <c r="O32" s="825"/>
      <c r="P32" s="1117"/>
      <c r="Q32" s="824"/>
      <c r="R32" s="824"/>
      <c r="S32" s="824"/>
      <c r="T32" s="824"/>
      <c r="U32" s="825"/>
      <c r="V32" s="1117"/>
      <c r="W32" s="824"/>
      <c r="X32" s="824"/>
      <c r="Y32" s="824"/>
      <c r="Z32" s="824"/>
      <c r="AA32" s="824"/>
      <c r="AB32" s="824"/>
      <c r="AC32" s="824"/>
      <c r="AD32" s="824"/>
      <c r="AE32" s="824"/>
      <c r="AF32" s="824"/>
      <c r="AG32" s="824"/>
      <c r="AH32" s="824"/>
      <c r="AI32" s="824"/>
      <c r="AJ32" s="824"/>
      <c r="AK32" s="825"/>
      <c r="AL32" s="1063"/>
      <c r="AM32" s="764"/>
      <c r="AN32" s="764"/>
      <c r="AO32" s="764"/>
      <c r="AP32" s="765"/>
    </row>
    <row r="33" spans="2:43" x14ac:dyDescent="0.25">
      <c r="H33" s="1117"/>
      <c r="I33" s="825"/>
      <c r="J33" s="1119"/>
      <c r="K33" s="824"/>
      <c r="L33" s="824"/>
      <c r="M33" s="824"/>
      <c r="N33" s="824"/>
      <c r="O33" s="825"/>
      <c r="P33" s="1117"/>
      <c r="Q33" s="824"/>
      <c r="R33" s="824"/>
      <c r="S33" s="824"/>
      <c r="T33" s="824"/>
      <c r="U33" s="825"/>
      <c r="V33" s="1117"/>
      <c r="W33" s="824"/>
      <c r="X33" s="824"/>
      <c r="Y33" s="824"/>
      <c r="Z33" s="824"/>
      <c r="AA33" s="824"/>
      <c r="AB33" s="824"/>
      <c r="AC33" s="824"/>
      <c r="AD33" s="824"/>
      <c r="AE33" s="824"/>
      <c r="AF33" s="824"/>
      <c r="AG33" s="824"/>
      <c r="AH33" s="824"/>
      <c r="AI33" s="824"/>
      <c r="AJ33" s="824"/>
      <c r="AK33" s="825"/>
      <c r="AL33" s="1063"/>
      <c r="AM33" s="764"/>
      <c r="AN33" s="764"/>
      <c r="AO33" s="764"/>
      <c r="AP33" s="765"/>
    </row>
    <row r="34" spans="2:43" x14ac:dyDescent="0.25">
      <c r="B34" s="760"/>
      <c r="C34" s="761"/>
      <c r="D34" s="761"/>
      <c r="E34" s="761"/>
      <c r="H34" s="113"/>
      <c r="I34" s="114"/>
      <c r="J34" s="1161"/>
      <c r="K34" s="824"/>
      <c r="L34" s="824"/>
      <c r="M34" s="824"/>
      <c r="N34" s="824"/>
      <c r="O34" s="825"/>
      <c r="P34" s="1159"/>
      <c r="Q34" s="824"/>
      <c r="R34" s="824"/>
      <c r="S34" s="824"/>
      <c r="T34" s="824"/>
      <c r="U34" s="825"/>
      <c r="V34" s="1160"/>
      <c r="W34" s="824"/>
      <c r="X34" s="824"/>
      <c r="Y34" s="824"/>
      <c r="Z34" s="824"/>
      <c r="AA34" s="824"/>
      <c r="AB34" s="824"/>
      <c r="AC34" s="824"/>
      <c r="AD34" s="824"/>
      <c r="AE34" s="824"/>
      <c r="AF34" s="824"/>
      <c r="AG34" s="824"/>
      <c r="AH34" s="824"/>
      <c r="AI34" s="824"/>
      <c r="AJ34" s="824"/>
      <c r="AK34" s="1124"/>
      <c r="AL34" s="1065"/>
      <c r="AM34" s="764"/>
      <c r="AN34" s="764"/>
      <c r="AO34" s="764"/>
      <c r="AP34" s="765"/>
    </row>
    <row r="35" spans="2:43" x14ac:dyDescent="0.25">
      <c r="H35" s="1123" t="s">
        <v>1804</v>
      </c>
      <c r="I35" s="824"/>
      <c r="J35" s="824"/>
      <c r="K35" s="824"/>
      <c r="L35" s="824"/>
      <c r="M35" s="824"/>
      <c r="N35" s="824"/>
      <c r="O35" s="824"/>
      <c r="P35" s="824"/>
      <c r="Q35" s="824"/>
      <c r="R35" s="824"/>
      <c r="S35" s="824"/>
      <c r="T35" s="824"/>
      <c r="U35" s="824"/>
      <c r="V35" s="824"/>
      <c r="W35" s="824"/>
      <c r="X35" s="824"/>
      <c r="Y35" s="824"/>
      <c r="Z35" s="824"/>
      <c r="AA35" s="824"/>
      <c r="AB35" s="824"/>
      <c r="AC35" s="824"/>
      <c r="AD35" s="824"/>
      <c r="AE35" s="824"/>
      <c r="AF35" s="824"/>
      <c r="AG35" s="824"/>
      <c r="AH35" s="824"/>
      <c r="AI35" s="824"/>
      <c r="AJ35" s="824"/>
      <c r="AK35" s="1124"/>
      <c r="AL35" s="1063">
        <f>SUM(AL20:AP34)</f>
        <v>0</v>
      </c>
      <c r="AM35" s="764"/>
      <c r="AN35" s="764"/>
      <c r="AO35" s="764"/>
      <c r="AP35" s="765"/>
    </row>
    <row r="36" spans="2:43" x14ac:dyDescent="0.25">
      <c r="B36" s="760"/>
      <c r="C36" s="761"/>
      <c r="D36" s="761"/>
      <c r="E36" s="761"/>
    </row>
    <row r="37" spans="2:43" x14ac:dyDescent="0.25">
      <c r="H37" s="976" t="s">
        <v>1795</v>
      </c>
      <c r="I37" s="824"/>
      <c r="J37" s="824"/>
      <c r="K37" s="824"/>
      <c r="L37" s="824"/>
      <c r="M37" s="824"/>
      <c r="N37" s="824"/>
      <c r="O37" s="824"/>
      <c r="P37" s="824"/>
      <c r="Q37" s="824"/>
      <c r="R37" s="824"/>
      <c r="S37" s="824"/>
      <c r="T37" s="824"/>
      <c r="U37" s="824"/>
      <c r="V37" s="824"/>
      <c r="W37" s="824"/>
      <c r="X37" s="824"/>
      <c r="Y37" s="825"/>
      <c r="Z37" s="976" t="s">
        <v>1796</v>
      </c>
      <c r="AA37" s="824"/>
      <c r="AB37" s="824"/>
      <c r="AC37" s="824"/>
      <c r="AD37" s="824"/>
      <c r="AE37" s="824"/>
      <c r="AF37" s="824"/>
      <c r="AG37" s="824"/>
      <c r="AH37" s="824"/>
      <c r="AI37" s="824"/>
      <c r="AJ37" s="824"/>
      <c r="AK37" s="824"/>
      <c r="AL37" s="824"/>
      <c r="AM37" s="824"/>
      <c r="AN37" s="824"/>
      <c r="AO37" s="824"/>
      <c r="AP37" s="824"/>
      <c r="AQ37" s="825"/>
    </row>
    <row r="38" spans="2:43" x14ac:dyDescent="0.25">
      <c r="H38" s="257" t="s">
        <v>796</v>
      </c>
      <c r="I38" s="258"/>
      <c r="J38" s="258"/>
      <c r="K38" s="258"/>
      <c r="L38" s="258"/>
      <c r="M38" s="258"/>
      <c r="N38" s="258"/>
      <c r="O38" s="258"/>
      <c r="P38" s="258"/>
      <c r="Q38" s="259"/>
      <c r="R38" s="257" t="s">
        <v>1511</v>
      </c>
      <c r="S38" s="258"/>
      <c r="T38" s="258"/>
      <c r="U38" s="259"/>
      <c r="V38" s="257" t="s">
        <v>1510</v>
      </c>
      <c r="W38" s="258"/>
      <c r="X38" s="258"/>
      <c r="Y38" s="259"/>
      <c r="Z38" s="257" t="s">
        <v>796</v>
      </c>
      <c r="AA38" s="258"/>
      <c r="AB38" s="258"/>
      <c r="AC38" s="258"/>
      <c r="AD38" s="258"/>
      <c r="AE38" s="258"/>
      <c r="AF38" s="258"/>
      <c r="AG38" s="258"/>
      <c r="AH38" s="258"/>
      <c r="AI38" s="259"/>
      <c r="AJ38" s="257" t="s">
        <v>1511</v>
      </c>
      <c r="AK38" s="258"/>
      <c r="AL38" s="258"/>
      <c r="AM38" s="259"/>
      <c r="AN38" s="257" t="s">
        <v>1510</v>
      </c>
      <c r="AO38" s="258"/>
      <c r="AP38" s="258"/>
      <c r="AQ38" s="259"/>
    </row>
    <row r="39" spans="2:43" x14ac:dyDescent="0.25">
      <c r="H39" s="260"/>
      <c r="Q39" s="261"/>
      <c r="R39" s="260"/>
      <c r="U39" s="261"/>
      <c r="V39" s="260"/>
      <c r="Y39" s="261"/>
      <c r="Z39" s="260"/>
      <c r="AI39" s="261"/>
      <c r="AJ39" s="260"/>
      <c r="AM39" s="261"/>
      <c r="AN39" s="260"/>
      <c r="AQ39" s="261"/>
    </row>
    <row r="40" spans="2:43" x14ac:dyDescent="0.25">
      <c r="H40" s="260"/>
      <c r="Q40" s="261"/>
      <c r="R40" s="260"/>
      <c r="U40" s="261"/>
      <c r="V40" s="260"/>
      <c r="Y40" s="261"/>
      <c r="Z40" s="260"/>
      <c r="AI40" s="261"/>
      <c r="AJ40" s="260"/>
      <c r="AM40" s="261"/>
      <c r="AN40" s="260"/>
      <c r="AQ40" s="261"/>
    </row>
    <row r="41" spans="2:43" x14ac:dyDescent="0.25">
      <c r="H41" s="260"/>
      <c r="Q41" s="261"/>
      <c r="R41" s="260"/>
      <c r="U41" s="261"/>
      <c r="V41" s="260"/>
      <c r="Y41" s="261"/>
      <c r="Z41" s="260"/>
      <c r="AI41" s="261"/>
      <c r="AJ41" s="260"/>
      <c r="AM41" s="261"/>
      <c r="AN41" s="260"/>
      <c r="AQ41" s="261"/>
    </row>
    <row r="42" spans="2:43" x14ac:dyDescent="0.25">
      <c r="H42" s="260"/>
      <c r="Q42" s="261"/>
      <c r="R42" s="260"/>
      <c r="U42" s="261"/>
      <c r="V42" s="260"/>
      <c r="Y42" s="261"/>
      <c r="Z42" s="260"/>
      <c r="AI42" s="261"/>
      <c r="AJ42" s="260"/>
      <c r="AM42" s="261"/>
      <c r="AN42" s="260"/>
      <c r="AQ42" s="261"/>
    </row>
    <row r="43" spans="2:43" x14ac:dyDescent="0.25">
      <c r="H43" s="262"/>
      <c r="I43" s="263"/>
      <c r="J43" s="263"/>
      <c r="K43" s="263"/>
      <c r="L43" s="263"/>
      <c r="M43" s="263"/>
      <c r="N43" s="263"/>
      <c r="O43" s="263"/>
      <c r="P43" s="263"/>
      <c r="Q43" s="264"/>
      <c r="R43" s="262"/>
      <c r="S43" s="263"/>
      <c r="T43" s="263"/>
      <c r="U43" s="264"/>
      <c r="V43" s="262"/>
      <c r="W43" s="263"/>
      <c r="X43" s="263"/>
      <c r="Y43" s="264"/>
      <c r="Z43" s="262"/>
      <c r="AA43" s="263"/>
      <c r="AB43" s="263"/>
      <c r="AC43" s="263"/>
      <c r="AD43" s="263"/>
      <c r="AE43" s="263"/>
      <c r="AF43" s="263"/>
      <c r="AG43" s="263"/>
      <c r="AH43" s="263"/>
      <c r="AI43" s="264"/>
      <c r="AJ43" s="262"/>
      <c r="AK43" s="263"/>
      <c r="AL43" s="263"/>
      <c r="AM43" s="264"/>
      <c r="AN43" s="262"/>
      <c r="AO43" s="263"/>
      <c r="AP43" s="263"/>
      <c r="AQ43" s="264"/>
    </row>
    <row r="44" spans="2:43" x14ac:dyDescent="0.25">
      <c r="AM44" s="265" t="s">
        <v>1797</v>
      </c>
      <c r="AN44" s="55" t="str">
        <f>'G-1-1'!U26</f>
        <v>G-1-1-5</v>
      </c>
    </row>
  </sheetData>
  <mergeCells count="103">
    <mergeCell ref="G9:Z11"/>
    <mergeCell ref="B32:E32"/>
    <mergeCell ref="H25:I25"/>
    <mergeCell ref="P32:U32"/>
    <mergeCell ref="J32:O32"/>
    <mergeCell ref="B16:E16"/>
    <mergeCell ref="V21:AK21"/>
    <mergeCell ref="P23:U23"/>
    <mergeCell ref="Z37:AQ37"/>
    <mergeCell ref="B36:E36"/>
    <mergeCell ref="AL26:AP26"/>
    <mergeCell ref="AL25:AP25"/>
    <mergeCell ref="H37:Y37"/>
    <mergeCell ref="V33:AK33"/>
    <mergeCell ref="J33:O33"/>
    <mergeCell ref="B12:E12"/>
    <mergeCell ref="B14:E14"/>
    <mergeCell ref="P20:U20"/>
    <mergeCell ref="V19:AK19"/>
    <mergeCell ref="P29:U29"/>
    <mergeCell ref="V28:AK28"/>
    <mergeCell ref="J19:O19"/>
    <mergeCell ref="B13:E13"/>
    <mergeCell ref="AL20:AP20"/>
    <mergeCell ref="B34:E34"/>
    <mergeCell ref="G7:AR7"/>
    <mergeCell ref="B18:E18"/>
    <mergeCell ref="P24:U24"/>
    <mergeCell ref="H29:I29"/>
    <mergeCell ref="V23:AK23"/>
    <mergeCell ref="P33:U33"/>
    <mergeCell ref="AL24:AP24"/>
    <mergeCell ref="H19:I19"/>
    <mergeCell ref="AL33:AP33"/>
    <mergeCell ref="H28:I28"/>
    <mergeCell ref="P26:U26"/>
    <mergeCell ref="V24:AK24"/>
    <mergeCell ref="B28:E28"/>
    <mergeCell ref="B30:E30"/>
    <mergeCell ref="B20:E20"/>
    <mergeCell ref="J30:O30"/>
    <mergeCell ref="AL31:AP31"/>
    <mergeCell ref="J28:O28"/>
    <mergeCell ref="AL29:AP29"/>
    <mergeCell ref="P22:U22"/>
    <mergeCell ref="H23:I23"/>
    <mergeCell ref="P31:U31"/>
    <mergeCell ref="V30:AK30"/>
    <mergeCell ref="B15:E15"/>
    <mergeCell ref="H31:I31"/>
    <mergeCell ref="J20:O20"/>
    <mergeCell ref="H21:I21"/>
    <mergeCell ref="V22:AK22"/>
    <mergeCell ref="J22:O22"/>
    <mergeCell ref="J31:O31"/>
    <mergeCell ref="AL32:AP32"/>
    <mergeCell ref="J21:O21"/>
    <mergeCell ref="J23:O23"/>
    <mergeCell ref="H22:I22"/>
    <mergeCell ref="B17:E17"/>
    <mergeCell ref="V31:AK31"/>
    <mergeCell ref="B19:E19"/>
    <mergeCell ref="AL22:AP22"/>
    <mergeCell ref="AL19:AP19"/>
    <mergeCell ref="V32:AK32"/>
    <mergeCell ref="P27:U27"/>
    <mergeCell ref="V26:AK26"/>
    <mergeCell ref="P21:U21"/>
    <mergeCell ref="H26:I26"/>
    <mergeCell ref="AL35:AP35"/>
    <mergeCell ref="P25:U25"/>
    <mergeCell ref="H35:AK35"/>
    <mergeCell ref="B4:E4"/>
    <mergeCell ref="P19:U19"/>
    <mergeCell ref="P28:U28"/>
    <mergeCell ref="AL28:AP28"/>
    <mergeCell ref="P30:U30"/>
    <mergeCell ref="H32:I32"/>
    <mergeCell ref="AL21:AP21"/>
    <mergeCell ref="V20:AK20"/>
    <mergeCell ref="V34:AK34"/>
    <mergeCell ref="V29:AK29"/>
    <mergeCell ref="H27:I27"/>
    <mergeCell ref="AL23:AP23"/>
    <mergeCell ref="J29:O29"/>
    <mergeCell ref="B8:E8"/>
    <mergeCell ref="H24:I24"/>
    <mergeCell ref="H33:I33"/>
    <mergeCell ref="B10:E10"/>
    <mergeCell ref="J34:O34"/>
    <mergeCell ref="V27:AK27"/>
    <mergeCell ref="J27:O27"/>
    <mergeCell ref="B6:E6"/>
    <mergeCell ref="P34:U34"/>
    <mergeCell ref="H30:I30"/>
    <mergeCell ref="J24:O24"/>
    <mergeCell ref="H20:I20"/>
    <mergeCell ref="AL34:AP34"/>
    <mergeCell ref="J26:O26"/>
    <mergeCell ref="AL27:AP27"/>
    <mergeCell ref="V25:AK25"/>
    <mergeCell ref="J25:O25"/>
    <mergeCell ref="AL30:AP30"/>
  </mergeCells>
  <hyperlinks>
    <hyperlink ref="B4" location="PANDUAN!A1" display="PANDUAN" xr:uid="{00000000-0004-0000-0101-000000000000}"/>
    <hyperlink ref="B6" location="'EWS DIRECTORY'!A1" display="EWS DIRECTORY" xr:uid="{00000000-0004-0000-0101-000001000000}"/>
    <hyperlink ref="B8" location="'DATA PEMICU'!A1" display="DATA PEMICU" xr:uid="{00000000-0004-0000-0101-000002000000}"/>
    <hyperlink ref="B10" location="'DATA PENGUJI'!A1" display="DATA PENGUJI" xr:uid="{00000000-0004-0000-0101-000003000000}"/>
    <hyperlink ref="B12" location="'MAIN LEVEL'!A1" display="MAIN LEVEL" xr:uid="{00000000-0004-0000-0101-000004000000}"/>
  </hyperlinks>
  <pageMargins left="0.7" right="0.7" top="0.75" bottom="0.75" header="0.3" footer="0.3"/>
</worksheet>
</file>

<file path=xl/worksheets/sheet2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1-000000000000}">
  <sheetPr codeName="Sheet457">
    <tabColor theme="4" tint="-0.249977111117893"/>
  </sheetPr>
  <dimension ref="A1:N44"/>
  <sheetViews>
    <sheetView topLeftCell="B1" zoomScaleNormal="100" workbookViewId="0"/>
  </sheetViews>
  <sheetFormatPr defaultColWidth="14.44140625" defaultRowHeight="15" customHeight="1" x14ac:dyDescent="0.25"/>
  <cols>
    <col min="1" max="1" width="3" style="110" hidden="1" customWidth="1"/>
    <col min="2" max="5" width="3.88671875" style="177" customWidth="1"/>
    <col min="6" max="6" width="3.88671875" style="110" customWidth="1"/>
    <col min="7" max="7" width="10" style="443" customWidth="1"/>
    <col min="8" max="8" width="18" style="443" bestFit="1" customWidth="1"/>
    <col min="9" max="10" width="25" style="443" customWidth="1"/>
    <col min="11" max="11" width="26" style="443" bestFit="1" customWidth="1"/>
    <col min="12" max="12" width="24.44140625" style="443" customWidth="1"/>
    <col min="13" max="13" width="43" style="443" customWidth="1"/>
    <col min="14" max="14" width="22.44140625" style="443" customWidth="1"/>
    <col min="15" max="15" width="14.44140625" style="443" customWidth="1"/>
    <col min="16" max="16384" width="14.44140625" style="443"/>
  </cols>
  <sheetData>
    <row r="1" spans="2:14" ht="14.25" customHeight="1" x14ac:dyDescent="0.25">
      <c r="G1" s="216"/>
      <c r="H1" s="78"/>
      <c r="I1" s="78"/>
    </row>
    <row r="2" spans="2:14" ht="14.25" customHeight="1" x14ac:dyDescent="0.25">
      <c r="G2" s="78" t="s">
        <v>1674</v>
      </c>
      <c r="H2" s="78"/>
      <c r="I2" s="78"/>
    </row>
    <row r="3" spans="2:14" ht="14.25" customHeight="1" x14ac:dyDescent="0.25">
      <c r="B3" s="111"/>
      <c r="C3" s="111"/>
      <c r="D3" s="111"/>
      <c r="E3" s="111"/>
    </row>
    <row r="4" spans="2:14" ht="14.25" customHeight="1" x14ac:dyDescent="0.25">
      <c r="B4" s="762" t="s">
        <v>79</v>
      </c>
      <c r="C4" s="761"/>
      <c r="D4" s="761"/>
      <c r="E4" s="761"/>
    </row>
    <row r="5" spans="2:14" ht="14.25" customHeight="1" x14ac:dyDescent="0.25">
      <c r="B5" s="111"/>
      <c r="C5" s="111"/>
      <c r="D5" s="111"/>
      <c r="E5" s="111"/>
    </row>
    <row r="6" spans="2:14" ht="14.25" customHeight="1" x14ac:dyDescent="0.25">
      <c r="B6" s="762" t="s">
        <v>87</v>
      </c>
      <c r="C6" s="761"/>
      <c r="D6" s="761"/>
      <c r="E6" s="761"/>
    </row>
    <row r="7" spans="2:14" ht="15" customHeight="1" x14ac:dyDescent="0.25">
      <c r="B7" s="111"/>
      <c r="C7" s="111"/>
      <c r="D7" s="111"/>
      <c r="E7" s="111"/>
      <c r="G7" s="1126" t="s">
        <v>1676</v>
      </c>
      <c r="H7" s="997"/>
      <c r="I7" s="997"/>
      <c r="J7" s="997"/>
      <c r="K7" s="997"/>
      <c r="L7" s="997"/>
      <c r="M7" s="997"/>
      <c r="N7" s="997"/>
    </row>
    <row r="8" spans="2:14" ht="14.25" customHeight="1" x14ac:dyDescent="0.25">
      <c r="B8" s="762" t="s">
        <v>94</v>
      </c>
      <c r="C8" s="761"/>
      <c r="D8" s="761"/>
      <c r="E8" s="761"/>
    </row>
    <row r="9" spans="2:14" ht="14.25" customHeight="1" x14ac:dyDescent="0.25">
      <c r="B9" s="111"/>
      <c r="C9" s="111"/>
      <c r="D9" s="111"/>
      <c r="E9" s="111"/>
      <c r="G9" s="1130" t="str">
        <f>"Rincian "&amp;'G-1-1'!H18&amp;" "&amp;'G-1-1'!M28</f>
        <v>Rincian Kerugian Pengalihan Aset selain persediaan Berdasarkan Data Pemicu dan Data Penguji</v>
      </c>
      <c r="H9" s="789"/>
      <c r="I9" s="789"/>
      <c r="J9" s="789"/>
      <c r="K9" s="790"/>
      <c r="L9" s="217" t="s">
        <v>796</v>
      </c>
      <c r="M9" s="218" t="e">
        <f>": "&amp;NAMA_WP</f>
        <v>#N/A</v>
      </c>
      <c r="N9" s="88"/>
    </row>
    <row r="10" spans="2:14" ht="14.25" customHeight="1" x14ac:dyDescent="0.25">
      <c r="B10" s="762" t="s">
        <v>101</v>
      </c>
      <c r="C10" s="761"/>
      <c r="D10" s="761"/>
      <c r="E10" s="761"/>
      <c r="G10" s="804"/>
      <c r="H10" s="997"/>
      <c r="I10" s="997"/>
      <c r="J10" s="997"/>
      <c r="K10" s="805"/>
      <c r="L10" s="219" t="s">
        <v>1401</v>
      </c>
      <c r="M10" s="220" t="e">
        <f>": "&amp;NPWP</f>
        <v>#N/A</v>
      </c>
      <c r="N10" s="129"/>
    </row>
    <row r="11" spans="2:14" ht="14.25" customHeight="1" x14ac:dyDescent="0.25">
      <c r="G11" s="806"/>
      <c r="H11" s="794"/>
      <c r="I11" s="794"/>
      <c r="J11" s="794"/>
      <c r="K11" s="807"/>
      <c r="L11" s="221" t="s">
        <v>1679</v>
      </c>
      <c r="M11" s="222" t="e">
        <f>": "&amp;ID_MS_TH_PJK</f>
        <v>#N/A</v>
      </c>
      <c r="N11" s="130"/>
    </row>
    <row r="12" spans="2:14" ht="14.25" customHeight="1" x14ac:dyDescent="0.25">
      <c r="B12" s="762" t="s">
        <v>106</v>
      </c>
      <c r="C12" s="761"/>
      <c r="D12" s="761"/>
      <c r="E12" s="761"/>
      <c r="G12" s="223"/>
      <c r="H12" s="223"/>
      <c r="I12" s="223"/>
      <c r="J12" s="223"/>
      <c r="K12" s="223"/>
      <c r="L12" s="223"/>
      <c r="M12" s="223"/>
      <c r="N12" s="223"/>
    </row>
    <row r="13" spans="2:14" ht="14.25" customHeight="1" x14ac:dyDescent="0.25">
      <c r="B13" s="962" t="str">
        <f>HYPERLINK("#'"&amp;'EWS DIRECTORY'!$J$251&amp;"'!A1",'EWS DIRECTORY'!$J$251)</f>
        <v>G-1</v>
      </c>
      <c r="C13" s="761"/>
      <c r="D13" s="761"/>
      <c r="E13" s="761"/>
      <c r="G13" s="443" t="s">
        <v>1680</v>
      </c>
      <c r="J13" s="223"/>
      <c r="K13" s="223"/>
      <c r="L13" s="223"/>
      <c r="M13" s="223"/>
      <c r="N13" s="223"/>
    </row>
    <row r="14" spans="2:14" ht="14.25" customHeight="1" x14ac:dyDescent="0.25">
      <c r="B14" s="931" t="str">
        <f>HYPERLINK("#'"&amp;'EWS DIRECTORY'!$J$252&amp;"'!A1",'EWS DIRECTORY'!$J$252)</f>
        <v>G-1-1</v>
      </c>
      <c r="C14" s="761"/>
      <c r="D14" s="761"/>
      <c r="E14" s="761"/>
      <c r="G14" s="443" t="s">
        <v>1681</v>
      </c>
      <c r="J14" s="443" t="s">
        <v>1917</v>
      </c>
      <c r="K14" s="223"/>
      <c r="L14" s="223"/>
      <c r="M14" s="223"/>
      <c r="N14" s="223"/>
    </row>
    <row r="15" spans="2:14" ht="14.25" customHeight="1" x14ac:dyDescent="0.25">
      <c r="B15" s="929" t="str">
        <f>HYPERLINK("#'"&amp;'EWS DIRECTORY'!$J$253&amp;"'!A1",'EWS DIRECTORY'!$J$253)</f>
        <v>G-1-1-1</v>
      </c>
      <c r="C15" s="761"/>
      <c r="D15" s="761"/>
      <c r="E15" s="761"/>
      <c r="G15" s="443" t="s">
        <v>1681</v>
      </c>
      <c r="J15" s="443" t="s">
        <v>1918</v>
      </c>
      <c r="K15" s="223"/>
      <c r="L15" s="223"/>
      <c r="M15" s="223"/>
      <c r="N15" s="223"/>
    </row>
    <row r="16" spans="2:14" ht="14.25" customHeight="1" x14ac:dyDescent="0.25">
      <c r="B16" s="929" t="str">
        <f>HYPERLINK("#'"&amp;'EWS DIRECTORY'!$J$254&amp;"'!A1",'EWS DIRECTORY'!$J$254)</f>
        <v>G-1-1-2</v>
      </c>
      <c r="C16" s="761"/>
      <c r="D16" s="761"/>
      <c r="E16" s="761"/>
      <c r="K16" s="223"/>
      <c r="L16" s="223"/>
      <c r="M16" s="223"/>
      <c r="N16" s="223"/>
    </row>
    <row r="17" spans="2:14" ht="14.25" customHeight="1" x14ac:dyDescent="0.25">
      <c r="B17" s="929" t="str">
        <f>HYPERLINK("#'"&amp;'EWS DIRECTORY'!$J$255&amp;"'!A1",'EWS DIRECTORY'!$J$255)</f>
        <v>G-1-1-3</v>
      </c>
      <c r="C17" s="761"/>
      <c r="D17" s="761"/>
      <c r="E17" s="761"/>
      <c r="J17" s="223"/>
      <c r="K17" s="223"/>
      <c r="L17" s="223"/>
      <c r="M17" s="223"/>
      <c r="N17" s="223"/>
    </row>
    <row r="18" spans="2:14" ht="14.25" customHeight="1" x14ac:dyDescent="0.25">
      <c r="B18" s="929" t="str">
        <f>HYPERLINK("#'"&amp;'EWS DIRECTORY'!$J$256&amp;"'!A1",'EWS DIRECTORY'!$J$256)</f>
        <v>G-1-1-4</v>
      </c>
      <c r="C18" s="761"/>
      <c r="D18" s="761"/>
      <c r="E18" s="761"/>
      <c r="G18" s="443" t="s">
        <v>1919</v>
      </c>
      <c r="J18" s="223"/>
      <c r="K18" s="223"/>
      <c r="L18" s="223"/>
      <c r="M18" s="223"/>
      <c r="N18" s="223"/>
    </row>
    <row r="19" spans="2:14" ht="14.25" customHeight="1" x14ac:dyDescent="0.25">
      <c r="B19" s="929" t="str">
        <f>HYPERLINK("#'"&amp;'EWS DIRECTORY'!$J$257&amp;"'!A1",'EWS DIRECTORY'!$J$257)</f>
        <v>G-1-1-5</v>
      </c>
      <c r="C19" s="761"/>
      <c r="D19" s="761"/>
      <c r="E19" s="761"/>
      <c r="G19" s="223"/>
      <c r="H19" s="223"/>
      <c r="I19" s="223"/>
      <c r="J19" s="223"/>
      <c r="K19" s="223"/>
      <c r="L19" s="223"/>
      <c r="M19" s="223"/>
      <c r="N19" s="223"/>
    </row>
    <row r="20" spans="2:14" ht="14.25" customHeight="1" x14ac:dyDescent="0.25">
      <c r="B20" s="929" t="str">
        <f>HYPERLINK("#'"&amp;'EWS DIRECTORY'!$J$258&amp;"'!A1",'EWS DIRECTORY'!$J$258)</f>
        <v>G-1-1-6</v>
      </c>
      <c r="C20" s="761"/>
      <c r="D20" s="761"/>
      <c r="E20" s="761"/>
      <c r="G20" s="223" t="s">
        <v>1920</v>
      </c>
      <c r="H20" s="223"/>
      <c r="I20" s="223"/>
      <c r="J20" s="223"/>
      <c r="K20" s="223"/>
      <c r="L20" s="223"/>
      <c r="M20" s="223"/>
      <c r="N20" s="223"/>
    </row>
    <row r="21" spans="2:14" ht="14.25" customHeight="1" x14ac:dyDescent="0.25">
      <c r="G21" s="223"/>
      <c r="H21" s="223"/>
      <c r="I21" s="223"/>
      <c r="J21" s="223"/>
      <c r="K21" s="223"/>
      <c r="L21" s="223"/>
      <c r="M21" s="223"/>
      <c r="N21" s="223"/>
    </row>
    <row r="22" spans="2:14" ht="14.25" customHeight="1" x14ac:dyDescent="0.25">
      <c r="G22" s="1129" t="s">
        <v>1445</v>
      </c>
      <c r="H22" s="1193" t="s">
        <v>1446</v>
      </c>
      <c r="I22" s="764"/>
      <c r="J22" s="764"/>
      <c r="K22" s="764"/>
      <c r="L22" s="764"/>
      <c r="M22" s="764"/>
      <c r="N22" s="796"/>
    </row>
    <row r="23" spans="2:14" ht="14.25" customHeight="1" x14ac:dyDescent="0.25">
      <c r="G23" s="769"/>
      <c r="H23" s="449" t="s">
        <v>1452</v>
      </c>
      <c r="I23" s="1128" t="s">
        <v>1453</v>
      </c>
      <c r="J23" s="765"/>
      <c r="K23" s="80" t="s">
        <v>1454</v>
      </c>
      <c r="L23" s="80" t="s">
        <v>1455</v>
      </c>
      <c r="M23" s="80" t="s">
        <v>1456</v>
      </c>
      <c r="N23" s="80" t="s">
        <v>1457</v>
      </c>
    </row>
    <row r="24" spans="2:14" ht="33.75" customHeight="1" x14ac:dyDescent="0.25">
      <c r="G24" s="383">
        <v>1</v>
      </c>
      <c r="H24" s="446" t="e">
        <f>ID_MS_TH_PJK</f>
        <v>#N/A</v>
      </c>
      <c r="I24" s="1162" t="e">
        <f>NO_BPS</f>
        <v>#N/A</v>
      </c>
      <c r="J24" s="765"/>
      <c r="K24" s="382" t="e">
        <f>PEMBETULAN_KE</f>
        <v>#N/A</v>
      </c>
      <c r="L24" s="537" t="e">
        <f>TGL_TERIMA</f>
        <v>#N/A</v>
      </c>
      <c r="M24" s="384" t="str">
        <f>'G-1'!G9</f>
        <v>Kerugian Pengalihan Aset selain persediaan</v>
      </c>
      <c r="N24" s="539">
        <f>'MAIN LEVEL'!AB58</f>
        <v>0</v>
      </c>
    </row>
    <row r="25" spans="2:14" ht="14.25" customHeight="1" x14ac:dyDescent="0.25">
      <c r="G25" s="223"/>
      <c r="H25" s="223"/>
      <c r="I25" s="223"/>
      <c r="J25" s="223"/>
      <c r="K25" s="223"/>
      <c r="L25" s="223"/>
      <c r="M25" s="223"/>
      <c r="N25" s="223"/>
    </row>
    <row r="26" spans="2:14" ht="14.25" customHeight="1" x14ac:dyDescent="0.25">
      <c r="G26" s="223"/>
      <c r="H26" s="223"/>
      <c r="I26" s="223"/>
      <c r="J26" s="223"/>
      <c r="K26" s="223"/>
      <c r="L26" s="223"/>
      <c r="M26" s="223"/>
      <c r="N26" s="223"/>
    </row>
    <row r="27" spans="2:14" ht="14.25" customHeight="1" x14ac:dyDescent="0.25">
      <c r="G27" s="223"/>
      <c r="H27" s="223"/>
      <c r="I27" s="223"/>
      <c r="J27" s="223"/>
      <c r="K27" s="223"/>
      <c r="L27" s="223"/>
      <c r="M27" s="223"/>
      <c r="N27" s="223"/>
    </row>
    <row r="28" spans="2:14" ht="30" customHeight="1" x14ac:dyDescent="0.25">
      <c r="B28" s="760"/>
      <c r="C28" s="761"/>
      <c r="D28" s="761"/>
      <c r="E28" s="761"/>
      <c r="G28" s="562" t="s">
        <v>1445</v>
      </c>
      <c r="H28" s="562" t="s">
        <v>1477</v>
      </c>
      <c r="I28" s="563" t="s">
        <v>1478</v>
      </c>
      <c r="J28" s="563" t="s">
        <v>1479</v>
      </c>
      <c r="K28" s="562" t="s">
        <v>1480</v>
      </c>
      <c r="L28" s="562" t="s">
        <v>1481</v>
      </c>
      <c r="M28" s="81"/>
      <c r="N28" s="81"/>
    </row>
    <row r="29" spans="2:14" ht="15" customHeight="1" x14ac:dyDescent="0.25">
      <c r="G29" s="409">
        <f t="array" ref="G29">IFERROR(_xlfn.SEQUENCE(COUNTA(H29:H31)),"")</f>
        <v>1</v>
      </c>
      <c r="H29" s="508" t="s">
        <v>2030</v>
      </c>
      <c r="I29" s="508"/>
      <c r="J29" s="508"/>
      <c r="K29" s="508"/>
      <c r="L29" s="508"/>
      <c r="M29" s="106"/>
      <c r="N29" s="106"/>
    </row>
    <row r="30" spans="2:14" ht="15" customHeight="1" x14ac:dyDescent="0.25">
      <c r="G30" s="410"/>
      <c r="H30" s="509" t="s">
        <v>1921</v>
      </c>
      <c r="I30" s="509"/>
      <c r="J30" s="509"/>
      <c r="K30" s="509"/>
      <c r="L30" s="509"/>
      <c r="M30" s="106"/>
      <c r="N30" s="106"/>
    </row>
    <row r="31" spans="2:14" ht="15" customHeight="1" x14ac:dyDescent="0.25">
      <c r="G31" s="510"/>
      <c r="H31" s="511"/>
      <c r="I31" s="511"/>
      <c r="J31" s="511"/>
      <c r="K31" s="511"/>
      <c r="L31" s="511"/>
      <c r="M31" s="106"/>
      <c r="N31" s="106"/>
    </row>
    <row r="32" spans="2:14" ht="15" customHeight="1" x14ac:dyDescent="0.25">
      <c r="G32" s="512"/>
      <c r="H32" s="507"/>
      <c r="I32" s="507"/>
      <c r="J32" s="507"/>
      <c r="K32" s="507" t="s">
        <v>1494</v>
      </c>
      <c r="L32" s="507">
        <f>SUM(L29:L31)</f>
        <v>0</v>
      </c>
      <c r="M32" s="106"/>
      <c r="N32" s="106"/>
    </row>
    <row r="33" spans="7:14" ht="15" customHeight="1" x14ac:dyDescent="0.25">
      <c r="G33" s="226"/>
      <c r="H33" s="226"/>
      <c r="I33" s="226"/>
      <c r="J33" s="107"/>
      <c r="K33" s="106"/>
      <c r="L33" s="106"/>
      <c r="M33" s="106"/>
      <c r="N33" s="106"/>
    </row>
    <row r="34" spans="7:14" ht="15" customHeight="1" x14ac:dyDescent="0.25">
      <c r="G34" s="107"/>
      <c r="H34" s="107"/>
      <c r="I34" s="107"/>
      <c r="J34" s="103"/>
      <c r="K34" s="108" t="s">
        <v>1500</v>
      </c>
      <c r="L34" s="507">
        <f>L32+N24</f>
        <v>0</v>
      </c>
      <c r="M34" s="106"/>
      <c r="N34" s="106"/>
    </row>
    <row r="35" spans="7:14" ht="15" customHeight="1" x14ac:dyDescent="0.25">
      <c r="G35" s="107"/>
      <c r="H35" s="107"/>
      <c r="I35" s="107"/>
      <c r="J35" s="107"/>
      <c r="K35" s="227"/>
      <c r="L35" s="106"/>
      <c r="M35" s="106"/>
      <c r="N35" s="106"/>
    </row>
    <row r="36" spans="7:14" ht="15" customHeight="1" x14ac:dyDescent="0.25">
      <c r="G36" s="107"/>
      <c r="H36" s="107"/>
      <c r="I36" s="107"/>
      <c r="J36" s="107"/>
      <c r="K36" s="227"/>
      <c r="L36" s="228"/>
      <c r="M36" s="228"/>
      <c r="N36" s="513"/>
    </row>
    <row r="37" spans="7:14" ht="15" customHeight="1" x14ac:dyDescent="0.25">
      <c r="G37" s="226"/>
      <c r="H37" s="226"/>
      <c r="I37" s="226"/>
      <c r="J37" s="107"/>
      <c r="K37" s="227"/>
      <c r="L37" s="228"/>
      <c r="M37" s="228"/>
      <c r="N37" s="513"/>
    </row>
    <row r="38" spans="7:14" ht="15" customHeight="1" x14ac:dyDescent="0.25">
      <c r="G38" s="103"/>
      <c r="H38" s="103"/>
      <c r="I38" s="103"/>
      <c r="J38" s="103"/>
      <c r="K38" s="103"/>
      <c r="L38" s="103"/>
      <c r="M38" s="103"/>
      <c r="N38" s="103"/>
    </row>
    <row r="39" spans="7:14" ht="15" customHeight="1" x14ac:dyDescent="0.25">
      <c r="G39" s="229"/>
      <c r="H39" s="770" t="s">
        <v>1507</v>
      </c>
      <c r="I39" s="764"/>
      <c r="J39" s="764"/>
      <c r="K39" s="763" t="s">
        <v>1508</v>
      </c>
      <c r="L39" s="764"/>
      <c r="M39" s="765"/>
      <c r="N39" s="133"/>
    </row>
    <row r="40" spans="7:14" ht="15" customHeight="1" x14ac:dyDescent="0.25">
      <c r="G40" s="229"/>
      <c r="H40" s="230" t="s">
        <v>796</v>
      </c>
      <c r="I40" s="427" t="s">
        <v>1510</v>
      </c>
      <c r="J40" s="428" t="s">
        <v>1511</v>
      </c>
      <c r="K40" s="428" t="s">
        <v>796</v>
      </c>
      <c r="L40" s="428" t="s">
        <v>1510</v>
      </c>
      <c r="M40" s="428" t="s">
        <v>1511</v>
      </c>
      <c r="N40" s="231"/>
    </row>
    <row r="41" spans="7:14" ht="15" customHeight="1" x14ac:dyDescent="0.25">
      <c r="G41" s="229"/>
      <c r="H41" s="226"/>
      <c r="I41" s="226"/>
      <c r="J41" s="226"/>
      <c r="K41" s="232"/>
      <c r="L41" s="232"/>
      <c r="M41" s="232"/>
      <c r="N41" s="232"/>
    </row>
    <row r="42" spans="7:14" ht="15" customHeight="1" x14ac:dyDescent="0.25">
      <c r="G42" s="233"/>
      <c r="H42" s="234"/>
      <c r="I42" s="234"/>
      <c r="J42" s="234"/>
      <c r="K42" s="235"/>
      <c r="L42" s="235"/>
      <c r="M42" s="235"/>
      <c r="N42" s="235"/>
    </row>
    <row r="43" spans="7:14" ht="15" customHeight="1" x14ac:dyDescent="0.25">
      <c r="G43" s="233"/>
      <c r="H43" s="234"/>
      <c r="I43" s="234"/>
      <c r="J43" s="234"/>
      <c r="K43" s="235"/>
      <c r="L43" s="235"/>
      <c r="M43" s="235"/>
      <c r="N43" s="235"/>
    </row>
    <row r="44" spans="7:14" ht="15" customHeight="1" x14ac:dyDescent="0.25">
      <c r="G44" s="229"/>
      <c r="H44" s="236"/>
      <c r="I44" s="236"/>
      <c r="J44" s="236"/>
      <c r="K44" s="237"/>
      <c r="L44" s="237"/>
      <c r="M44" s="237"/>
      <c r="N44" s="232"/>
    </row>
  </sheetData>
  <mergeCells count="22">
    <mergeCell ref="G9:K11"/>
    <mergeCell ref="H22:N22"/>
    <mergeCell ref="B6:E6"/>
    <mergeCell ref="B28:E28"/>
    <mergeCell ref="B15:E15"/>
    <mergeCell ref="B20:E20"/>
    <mergeCell ref="H39:J39"/>
    <mergeCell ref="K39:M39"/>
    <mergeCell ref="B4:E4"/>
    <mergeCell ref="G7:N7"/>
    <mergeCell ref="B16:E16"/>
    <mergeCell ref="B18:E18"/>
    <mergeCell ref="B12:E12"/>
    <mergeCell ref="I24:J24"/>
    <mergeCell ref="I23:J23"/>
    <mergeCell ref="B14:E14"/>
    <mergeCell ref="G22:G23"/>
    <mergeCell ref="B17:E17"/>
    <mergeCell ref="B8:E8"/>
    <mergeCell ref="B13:E13"/>
    <mergeCell ref="B19:E19"/>
    <mergeCell ref="B10:E10"/>
  </mergeCells>
  <hyperlinks>
    <hyperlink ref="B4" location="PANDUAN!A1" display="PANDUAN" xr:uid="{00000000-0004-0000-0201-000000000000}"/>
    <hyperlink ref="B6" location="'EWS DIRECTORY'!A1" display="EWS DIRECTORY" xr:uid="{00000000-0004-0000-0201-000001000000}"/>
    <hyperlink ref="B8" location="'DATA PEMICU'!A1" display="DATA PEMICU" xr:uid="{00000000-0004-0000-0201-000002000000}"/>
    <hyperlink ref="B10" location="'DATA PENGUJI'!A1" display="DATA PENGUJI" xr:uid="{00000000-0004-0000-0201-000003000000}"/>
    <hyperlink ref="B12" location="'MAIN LEVEL'!A1" display="MAIN LEVEL" xr:uid="{00000000-0004-0000-0201-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2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1-000000000000}">
  <sheetPr codeName="Sheet119">
    <tabColor theme="4" tint="-0.249977111117893"/>
    <pageSetUpPr fitToPage="1"/>
  </sheetPr>
  <dimension ref="A1:AI51"/>
  <sheetViews>
    <sheetView topLeftCell="B1" zoomScaleNormal="100" workbookViewId="0">
      <selection activeCell="AQ18" sqref="AQ18:AU18"/>
    </sheetView>
  </sheetViews>
  <sheetFormatPr defaultColWidth="8.88671875" defaultRowHeight="13.8" x14ac:dyDescent="0.25"/>
  <cols>
    <col min="1" max="1" width="3" style="110" hidden="1" customWidth="1"/>
    <col min="2" max="5" width="3.88671875" style="177" customWidth="1"/>
    <col min="6" max="6" width="3.88671875" style="110" customWidth="1"/>
    <col min="7" max="35" width="3.5546875" style="254" customWidth="1"/>
    <col min="36" max="36" width="8.88671875" style="254" customWidth="1"/>
    <col min="37" max="16384" width="8.88671875" style="254"/>
  </cols>
  <sheetData>
    <row r="1" spans="2:35" x14ac:dyDescent="0.25">
      <c r="G1" s="178"/>
      <c r="H1" s="55"/>
      <c r="I1" s="55"/>
      <c r="J1" s="55"/>
      <c r="K1" s="55"/>
      <c r="L1" s="55"/>
      <c r="M1" s="55"/>
    </row>
    <row r="2" spans="2:35" ht="15" customHeight="1" x14ac:dyDescent="0.25">
      <c r="G2" s="124" t="s">
        <v>1674</v>
      </c>
      <c r="H2" s="124"/>
      <c r="I2" s="124"/>
      <c r="J2" s="124"/>
      <c r="K2" s="124"/>
      <c r="L2" s="124"/>
      <c r="M2" s="124"/>
      <c r="N2" s="124"/>
      <c r="O2" s="124"/>
      <c r="P2" s="124"/>
      <c r="Q2" s="124"/>
      <c r="R2" s="124"/>
      <c r="S2" s="124"/>
      <c r="T2" s="124"/>
      <c r="U2" s="124"/>
      <c r="V2" s="124"/>
      <c r="W2" s="124"/>
      <c r="X2" s="124"/>
      <c r="Y2" s="278"/>
      <c r="Z2" s="278"/>
      <c r="AA2" s="278"/>
      <c r="AB2" s="278"/>
      <c r="AC2" s="278"/>
      <c r="AD2" s="278"/>
      <c r="AE2" s="278"/>
      <c r="AF2" s="278"/>
      <c r="AG2" s="278"/>
      <c r="AH2" s="278"/>
      <c r="AI2" s="278"/>
    </row>
    <row r="3" spans="2:35" ht="15" customHeight="1" x14ac:dyDescent="0.25">
      <c r="B3" s="111"/>
      <c r="C3" s="111"/>
      <c r="D3" s="111"/>
      <c r="E3" s="111"/>
      <c r="G3" s="124" t="s">
        <v>1675</v>
      </c>
      <c r="H3" s="124"/>
      <c r="I3" s="124"/>
      <c r="J3" s="124"/>
      <c r="K3" s="124"/>
      <c r="L3" s="124"/>
      <c r="M3" s="124"/>
      <c r="N3" s="124"/>
      <c r="O3" s="124"/>
      <c r="P3" s="124"/>
      <c r="Q3" s="124"/>
      <c r="R3" s="124"/>
      <c r="S3" s="124"/>
      <c r="T3" s="124"/>
      <c r="U3" s="124"/>
      <c r="V3" s="124"/>
      <c r="W3" s="124"/>
      <c r="X3" s="124"/>
      <c r="Y3" s="278"/>
      <c r="Z3" s="278"/>
      <c r="AA3" s="278"/>
      <c r="AB3" s="278"/>
      <c r="AC3" s="278"/>
      <c r="AD3" s="278"/>
      <c r="AE3" s="278"/>
      <c r="AF3" s="278"/>
      <c r="AG3" s="278"/>
      <c r="AH3" s="278"/>
      <c r="AI3" s="278"/>
    </row>
    <row r="4" spans="2:35" ht="15" customHeight="1" x14ac:dyDescent="0.25">
      <c r="B4" s="762" t="s">
        <v>79</v>
      </c>
      <c r="C4" s="761"/>
      <c r="D4" s="761"/>
      <c r="E4" s="761"/>
      <c r="G4" s="124"/>
      <c r="H4" s="124"/>
      <c r="I4" s="124"/>
      <c r="J4" s="124"/>
      <c r="K4" s="124"/>
      <c r="L4" s="124"/>
      <c r="M4" s="124"/>
      <c r="N4" s="124"/>
      <c r="O4" s="124"/>
      <c r="P4" s="124"/>
      <c r="Q4" s="124"/>
      <c r="R4" s="124"/>
      <c r="S4" s="124"/>
      <c r="T4" s="124"/>
      <c r="U4" s="124"/>
      <c r="V4" s="124"/>
      <c r="W4" s="124"/>
      <c r="X4" s="124"/>
      <c r="Y4" s="278"/>
      <c r="Z4" s="278"/>
      <c r="AA4" s="278"/>
      <c r="AB4" s="278"/>
      <c r="AC4" s="278"/>
      <c r="AD4" s="278"/>
      <c r="AE4" s="278"/>
      <c r="AF4" s="278"/>
      <c r="AG4" s="278"/>
      <c r="AH4" s="278"/>
      <c r="AI4" s="278"/>
    </row>
    <row r="5" spans="2:35" ht="15" customHeight="1" x14ac:dyDescent="0.25">
      <c r="B5" s="111"/>
      <c r="C5" s="111"/>
      <c r="D5" s="111"/>
      <c r="E5" s="111"/>
      <c r="G5" s="124"/>
      <c r="H5" s="124"/>
      <c r="I5" s="124"/>
      <c r="J5" s="124"/>
      <c r="K5" s="124"/>
      <c r="L5" s="124"/>
      <c r="M5" s="124"/>
      <c r="N5" s="124"/>
      <c r="O5" s="124"/>
      <c r="P5" s="124"/>
      <c r="Q5" s="124"/>
      <c r="R5" s="124"/>
      <c r="S5" s="124"/>
      <c r="T5" s="124"/>
      <c r="U5" s="124"/>
      <c r="V5" s="124"/>
      <c r="W5" s="124"/>
      <c r="X5" s="124"/>
      <c r="Y5" s="278"/>
      <c r="Z5" s="278"/>
      <c r="AA5" s="278"/>
      <c r="AB5" s="278"/>
      <c r="AC5" s="278"/>
      <c r="AD5" s="278"/>
      <c r="AE5" s="278"/>
      <c r="AF5" s="278"/>
      <c r="AG5" s="278"/>
      <c r="AH5" s="278"/>
      <c r="AI5" s="278"/>
    </row>
    <row r="6" spans="2:35" ht="15" customHeight="1" x14ac:dyDescent="0.25">
      <c r="B6" s="762" t="s">
        <v>87</v>
      </c>
      <c r="C6" s="761"/>
      <c r="D6" s="761"/>
      <c r="E6" s="761"/>
      <c r="G6" s="124"/>
      <c r="H6" s="124"/>
      <c r="I6" s="124"/>
      <c r="J6" s="124"/>
      <c r="K6" s="124"/>
      <c r="L6" s="124"/>
      <c r="M6" s="124"/>
      <c r="N6" s="124"/>
      <c r="O6" s="124"/>
      <c r="P6" s="124"/>
      <c r="Q6" s="124"/>
      <c r="R6" s="124"/>
      <c r="S6" s="124"/>
      <c r="T6" s="124"/>
      <c r="U6" s="124"/>
      <c r="V6" s="124"/>
      <c r="W6" s="124"/>
      <c r="X6" s="124"/>
      <c r="Y6" s="278"/>
      <c r="Z6" s="278"/>
      <c r="AA6" s="278"/>
      <c r="AB6" s="278"/>
      <c r="AC6" s="278"/>
      <c r="AD6" s="278"/>
      <c r="AE6" s="278"/>
      <c r="AF6" s="278"/>
      <c r="AG6" s="278"/>
      <c r="AH6" s="278"/>
      <c r="AI6" s="278"/>
    </row>
    <row r="7" spans="2:35" ht="15" customHeight="1" x14ac:dyDescent="0.25">
      <c r="B7" s="111"/>
      <c r="C7" s="111"/>
      <c r="D7" s="111"/>
      <c r="E7" s="111"/>
      <c r="G7" s="798" t="s">
        <v>1676</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c r="AI7" s="278"/>
    </row>
    <row r="8" spans="2:35" ht="15" customHeight="1" x14ac:dyDescent="0.25">
      <c r="B8" s="762" t="s">
        <v>94</v>
      </c>
      <c r="C8" s="761"/>
      <c r="D8" s="761"/>
      <c r="E8" s="761"/>
      <c r="G8" s="124"/>
      <c r="H8" s="124"/>
      <c r="I8" s="124"/>
      <c r="J8" s="124"/>
      <c r="K8" s="124"/>
      <c r="L8" s="124"/>
      <c r="M8" s="124"/>
      <c r="N8" s="124"/>
      <c r="O8" s="124"/>
      <c r="P8" s="124"/>
      <c r="Q8" s="124"/>
      <c r="R8" s="124"/>
      <c r="S8" s="124"/>
      <c r="T8" s="124"/>
      <c r="U8" s="124"/>
      <c r="V8" s="124"/>
      <c r="W8" s="124"/>
      <c r="X8" s="124"/>
      <c r="Y8" s="278"/>
      <c r="Z8" s="278"/>
      <c r="AA8" s="278"/>
      <c r="AB8" s="278"/>
      <c r="AC8" s="278"/>
      <c r="AD8" s="278"/>
      <c r="AE8" s="278"/>
      <c r="AF8" s="278"/>
      <c r="AG8" s="278"/>
      <c r="AH8" s="278"/>
      <c r="AI8" s="278"/>
    </row>
    <row r="9" spans="2:35" ht="15" customHeight="1" x14ac:dyDescent="0.25">
      <c r="B9" s="111"/>
      <c r="C9" s="111"/>
      <c r="D9" s="111"/>
      <c r="E9" s="111"/>
      <c r="G9" s="803" t="str">
        <f>'MAIN LEVEL'!I59</f>
        <v>Sumbangan</v>
      </c>
      <c r="H9" s="789"/>
      <c r="I9" s="789"/>
      <c r="J9" s="789"/>
      <c r="K9" s="789"/>
      <c r="L9" s="789"/>
      <c r="M9" s="789"/>
      <c r="N9" s="789"/>
      <c r="O9" s="789"/>
      <c r="P9" s="789"/>
      <c r="Q9" s="789"/>
      <c r="R9" s="789"/>
      <c r="S9" s="789"/>
      <c r="T9" s="790"/>
      <c r="U9" s="279" t="s">
        <v>796</v>
      </c>
      <c r="V9" s="280"/>
      <c r="W9" s="280"/>
      <c r="X9" s="280"/>
      <c r="Y9" s="280"/>
      <c r="Z9" s="280" t="s">
        <v>1678</v>
      </c>
      <c r="AA9" s="182" t="e">
        <f>NAMA_WP</f>
        <v>#N/A</v>
      </c>
      <c r="AB9" s="281"/>
      <c r="AC9" s="281"/>
      <c r="AD9" s="281"/>
      <c r="AE9" s="281"/>
      <c r="AF9" s="281"/>
      <c r="AG9" s="281"/>
      <c r="AH9" s="282"/>
      <c r="AI9" s="278"/>
    </row>
    <row r="10" spans="2:35" ht="15" customHeight="1" x14ac:dyDescent="0.25">
      <c r="B10" s="762" t="s">
        <v>101</v>
      </c>
      <c r="C10" s="761"/>
      <c r="D10" s="761"/>
      <c r="E10" s="761"/>
      <c r="G10" s="804"/>
      <c r="H10" s="792"/>
      <c r="I10" s="792"/>
      <c r="J10" s="792"/>
      <c r="K10" s="792"/>
      <c r="L10" s="792"/>
      <c r="M10" s="792"/>
      <c r="N10" s="792"/>
      <c r="O10" s="792"/>
      <c r="P10" s="792"/>
      <c r="Q10" s="792"/>
      <c r="R10" s="792"/>
      <c r="S10" s="792"/>
      <c r="T10" s="805"/>
      <c r="U10" s="283" t="s">
        <v>1401</v>
      </c>
      <c r="V10" s="124"/>
      <c r="W10" s="124"/>
      <c r="X10" s="124"/>
      <c r="Y10" s="124"/>
      <c r="Z10" s="124" t="s">
        <v>1678</v>
      </c>
      <c r="AA10" s="124" t="e">
        <f>NPWP</f>
        <v>#N/A</v>
      </c>
      <c r="AB10" s="278"/>
      <c r="AC10" s="278"/>
      <c r="AD10" s="278"/>
      <c r="AE10" s="278"/>
      <c r="AF10" s="278"/>
      <c r="AG10" s="278"/>
      <c r="AH10" s="284"/>
      <c r="AI10" s="278"/>
    </row>
    <row r="11" spans="2:35" ht="15" customHeight="1" x14ac:dyDescent="0.25">
      <c r="G11" s="806"/>
      <c r="H11" s="794"/>
      <c r="I11" s="794"/>
      <c r="J11" s="794"/>
      <c r="K11" s="794"/>
      <c r="L11" s="794"/>
      <c r="M11" s="794"/>
      <c r="N11" s="794"/>
      <c r="O11" s="794"/>
      <c r="P11" s="794"/>
      <c r="Q11" s="794"/>
      <c r="R11" s="794"/>
      <c r="S11" s="794"/>
      <c r="T11" s="807"/>
      <c r="U11" s="285" t="s">
        <v>1679</v>
      </c>
      <c r="V11" s="190"/>
      <c r="W11" s="190"/>
      <c r="X11" s="190"/>
      <c r="Y11" s="190"/>
      <c r="Z11" s="190" t="s">
        <v>1678</v>
      </c>
      <c r="AA11" s="190" t="e">
        <f>ID_MS_TH_PJK</f>
        <v>#N/A</v>
      </c>
      <c r="AB11" s="286"/>
      <c r="AC11" s="286"/>
      <c r="AD11" s="286"/>
      <c r="AE11" s="286"/>
      <c r="AF11" s="286"/>
      <c r="AG11" s="286"/>
      <c r="AH11" s="287"/>
      <c r="AI11" s="278"/>
    </row>
    <row r="12" spans="2:35" ht="15" customHeight="1" x14ac:dyDescent="0.25">
      <c r="B12" s="762" t="s">
        <v>106</v>
      </c>
      <c r="C12" s="761"/>
      <c r="D12" s="761"/>
      <c r="E12" s="761"/>
      <c r="G12" s="124"/>
      <c r="H12" s="124"/>
      <c r="I12" s="124"/>
      <c r="J12" s="124"/>
      <c r="K12" s="124"/>
      <c r="L12" s="124"/>
      <c r="M12" s="124"/>
      <c r="N12" s="124"/>
      <c r="O12" s="124"/>
      <c r="P12" s="124"/>
      <c r="Q12" s="124"/>
      <c r="R12" s="124"/>
      <c r="S12" s="124"/>
      <c r="T12" s="124"/>
      <c r="U12" s="124"/>
      <c r="V12" s="124"/>
      <c r="W12" s="124"/>
      <c r="X12" s="124"/>
      <c r="Y12" s="278"/>
      <c r="Z12" s="278"/>
      <c r="AA12" s="278"/>
      <c r="AB12" s="278"/>
      <c r="AC12" s="278"/>
      <c r="AD12" s="278"/>
      <c r="AE12" s="278"/>
      <c r="AF12" s="278"/>
      <c r="AG12" s="278"/>
      <c r="AH12" s="278"/>
      <c r="AI12" s="278"/>
    </row>
    <row r="13" spans="2:35" ht="15" customHeight="1" x14ac:dyDescent="0.25">
      <c r="B13" s="927" t="str">
        <f>HYPERLINK("#'"&amp;'EWS DIRECTORY'!$J$259&amp;"'!A1",'EWS DIRECTORY'!$J$259)</f>
        <v>G-2</v>
      </c>
      <c r="C13" s="761"/>
      <c r="D13" s="761"/>
      <c r="E13" s="761"/>
      <c r="G13" s="928" t="str">
        <f>"Pengujian yang telah dilakukan atas pos "&amp;G9&amp;" dapat disimpulkan:"</f>
        <v>Pengujian yang telah dilakukan atas pos Sumbangan dapat disimpulkan:</v>
      </c>
      <c r="H13" s="792"/>
      <c r="I13" s="792"/>
      <c r="J13" s="792"/>
      <c r="K13" s="792"/>
      <c r="L13" s="792"/>
      <c r="M13" s="792"/>
      <c r="N13" s="792"/>
      <c r="O13" s="792"/>
      <c r="P13" s="792"/>
      <c r="Q13" s="792"/>
      <c r="R13" s="792"/>
      <c r="S13" s="792"/>
      <c r="T13" s="792"/>
      <c r="U13" s="792"/>
      <c r="V13" s="792"/>
      <c r="W13" s="792"/>
      <c r="X13" s="792"/>
      <c r="Y13" s="792"/>
      <c r="Z13" s="792"/>
      <c r="AA13" s="792"/>
      <c r="AB13" s="792"/>
      <c r="AC13" s="792"/>
      <c r="AD13" s="792"/>
      <c r="AE13" s="792"/>
      <c r="AF13" s="792"/>
      <c r="AG13" s="792"/>
      <c r="AH13" s="792"/>
      <c r="AI13" s="278"/>
    </row>
    <row r="14" spans="2:35" ht="15" customHeight="1" x14ac:dyDescent="0.25">
      <c r="B14" s="931" t="str">
        <f>HYPERLINK("#'"&amp;'EWS DIRECTORY'!$J$260&amp;"'!A1",'EWS DIRECTORY'!$J$260)</f>
        <v>G-2-1</v>
      </c>
      <c r="C14" s="761"/>
      <c r="D14" s="761"/>
      <c r="E14" s="761"/>
      <c r="G14" s="124"/>
      <c r="H14" s="124"/>
      <c r="I14" s="124"/>
      <c r="J14" s="124"/>
      <c r="K14" s="124"/>
      <c r="L14" s="124"/>
      <c r="M14" s="124"/>
      <c r="N14" s="124"/>
      <c r="O14" s="124"/>
      <c r="P14" s="124"/>
      <c r="Q14" s="124"/>
      <c r="R14" s="124"/>
      <c r="S14" s="124"/>
      <c r="T14" s="124"/>
      <c r="U14" s="124"/>
      <c r="V14" s="124"/>
      <c r="W14" s="124"/>
      <c r="X14" s="124"/>
      <c r="Y14" s="278"/>
      <c r="Z14" s="278"/>
      <c r="AA14" s="278"/>
      <c r="AB14" s="278"/>
      <c r="AC14" s="278"/>
      <c r="AD14" s="278"/>
      <c r="AE14" s="278"/>
      <c r="AF14" s="278"/>
      <c r="AG14" s="278"/>
      <c r="AH14" s="278"/>
      <c r="AI14" s="278"/>
    </row>
    <row r="15" spans="2:35" ht="15" customHeight="1" x14ac:dyDescent="0.25">
      <c r="B15" s="929" t="str">
        <f>HYPERLINK("#'"&amp;'EWS DIRECTORY'!$J$261&amp;"'!A1",'EWS DIRECTORY'!$J$261)</f>
        <v>G-2-1-1</v>
      </c>
      <c r="C15" s="761"/>
      <c r="D15" s="761"/>
      <c r="E15" s="761"/>
      <c r="G15" s="124"/>
      <c r="H15" s="124" t="str">
        <f>"Jumlah "&amp;G9&amp;" menurut petugas :"</f>
        <v>Jumlah Sumbangan menurut petugas :</v>
      </c>
      <c r="I15" s="124"/>
      <c r="J15" s="124"/>
      <c r="K15" s="124"/>
      <c r="L15" s="124"/>
      <c r="M15" s="124"/>
      <c r="N15" s="124"/>
      <c r="O15" s="124"/>
      <c r="P15" s="124"/>
      <c r="Q15" s="124"/>
      <c r="R15" s="124"/>
      <c r="S15" s="124"/>
      <c r="T15" s="124"/>
      <c r="U15" s="124"/>
      <c r="V15" s="124"/>
      <c r="W15" s="124"/>
      <c r="X15" s="124"/>
      <c r="Y15" s="278"/>
      <c r="Z15" s="278"/>
      <c r="AA15" s="278"/>
      <c r="AB15" s="278"/>
      <c r="AC15" s="278"/>
      <c r="AD15" s="278"/>
      <c r="AE15" s="278"/>
      <c r="AF15" s="278"/>
      <c r="AG15" s="278"/>
      <c r="AH15" s="278"/>
      <c r="AI15" s="278"/>
    </row>
    <row r="16" spans="2:35" ht="15" customHeight="1" x14ac:dyDescent="0.25">
      <c r="B16" s="929" t="str">
        <f>HYPERLINK("#'"&amp;'EWS DIRECTORY'!$J$262&amp;"'!A1",'EWS DIRECTORY'!$J$262)</f>
        <v>G-2-1-2</v>
      </c>
      <c r="C16" s="761"/>
      <c r="D16" s="761"/>
      <c r="E16" s="761"/>
      <c r="G16" s="82" t="s">
        <v>1445</v>
      </c>
      <c r="H16" s="1163" t="s">
        <v>1707</v>
      </c>
      <c r="I16" s="789"/>
      <c r="J16" s="789"/>
      <c r="K16" s="789"/>
      <c r="L16" s="789"/>
      <c r="M16" s="789"/>
      <c r="N16" s="789"/>
      <c r="O16" s="789"/>
      <c r="P16" s="789"/>
      <c r="Q16" s="789"/>
      <c r="R16" s="789"/>
      <c r="S16" s="937" t="s">
        <v>1767</v>
      </c>
      <c r="T16" s="765"/>
      <c r="U16" s="934" t="s">
        <v>1768</v>
      </c>
      <c r="V16" s="764"/>
      <c r="W16" s="764"/>
      <c r="X16" s="764"/>
      <c r="Y16" s="764"/>
      <c r="Z16" s="764"/>
      <c r="AA16" s="765"/>
      <c r="AB16" s="278"/>
      <c r="AC16" s="278"/>
      <c r="AD16" s="278"/>
      <c r="AE16" s="278"/>
      <c r="AF16" s="278"/>
      <c r="AG16" s="278"/>
      <c r="AH16" s="278"/>
      <c r="AI16" s="278"/>
    </row>
    <row r="17" spans="2:35" ht="15" customHeight="1" x14ac:dyDescent="0.25">
      <c r="B17" s="929" t="str">
        <f>HYPERLINK("#'"&amp;'EWS DIRECTORY'!$J$263&amp;"'!A1",'EWS DIRECTORY'!$J$263)</f>
        <v>G-2-1-3</v>
      </c>
      <c r="C17" s="761"/>
      <c r="D17" s="761"/>
      <c r="E17" s="761"/>
      <c r="G17" s="84">
        <v>1</v>
      </c>
      <c r="H17" s="926" t="e">
        <f>MASTER!N5</f>
        <v>#N/A</v>
      </c>
      <c r="I17" s="824"/>
      <c r="J17" s="824"/>
      <c r="K17" s="824"/>
      <c r="L17" s="824"/>
      <c r="M17" s="824"/>
      <c r="N17" s="824"/>
      <c r="O17" s="824"/>
      <c r="P17" s="824"/>
      <c r="Q17" s="824"/>
      <c r="R17" s="825"/>
      <c r="S17" s="936" t="s">
        <v>607</v>
      </c>
      <c r="T17" s="790"/>
      <c r="U17" s="923" t="str">
        <f>IF('G-2-1'!I38='G-2-1'!M18,'G-2-1'!AB18,
IF('G-2-1'!I38='G-2-1'!M20,'G-2-1'!AB20,
IF('G-2-1'!I38='G-2-1'!M22,'G-2-1'!AB22,
IF('G-2-1'!I38='G-2-1'!M24,'G-2-1'!AB24,
IF('G-2-1'!I38='G-2-1'!M26,'G-2-1'!AB26,
IF('G-2-1'!I38='G-2-1'!M28,'G-2-1'!AB28,"Tidak Ditemukan"))))))</f>
        <v>Tidak Ditemukan</v>
      </c>
      <c r="V17" s="764"/>
      <c r="W17" s="764"/>
      <c r="X17" s="764"/>
      <c r="Y17" s="764"/>
      <c r="Z17" s="764"/>
      <c r="AA17" s="765"/>
      <c r="AB17" s="278"/>
      <c r="AC17" s="278"/>
      <c r="AD17" s="278"/>
      <c r="AE17" s="278"/>
      <c r="AF17" s="278"/>
      <c r="AG17" s="278"/>
      <c r="AH17" s="278"/>
      <c r="AI17" s="278"/>
    </row>
    <row r="18" spans="2:35" ht="15" customHeight="1" x14ac:dyDescent="0.25">
      <c r="B18" s="929" t="str">
        <f>HYPERLINK("#'"&amp;'EWS DIRECTORY'!$J$264&amp;"'!A1",'EWS DIRECTORY'!$J$264)</f>
        <v>G-2-1-4</v>
      </c>
      <c r="C18" s="761"/>
      <c r="D18" s="761"/>
      <c r="E18" s="761"/>
      <c r="G18" s="84">
        <v>2</v>
      </c>
      <c r="H18" s="926" t="e">
        <f>MASTER!N6</f>
        <v>#N/A</v>
      </c>
      <c r="I18" s="824"/>
      <c r="J18" s="824"/>
      <c r="K18" s="824"/>
      <c r="L18" s="824"/>
      <c r="M18" s="824"/>
      <c r="N18" s="824"/>
      <c r="O18" s="824"/>
      <c r="P18" s="824"/>
      <c r="Q18" s="824"/>
      <c r="R18" s="825"/>
      <c r="S18" s="792"/>
      <c r="T18" s="805"/>
      <c r="U18" s="923" t="str">
        <f>IF('G-2-1'!I38='G-2-1'!M18,'G-2-1'!AG18,
IF('G-2-1'!I38='G-2-1'!M20,'G-2-1'!AG20,
IF('G-2-1'!I38='G-2-1'!M22,'G-2-1'!AG22,
IF('G-2-1'!I38='G-2-1'!M24,'G-2-1'!AG24,
IF('G-2-1'!I38='G-2-1'!M26,'G-2-1'!AG26,
IF('G-2-1'!I38='G-2-1'!M28,'G-2-1'!AG28,"Tidak Ditemukan"))))))</f>
        <v>Tidak Ditemukan</v>
      </c>
      <c r="V18" s="764"/>
      <c r="W18" s="764"/>
      <c r="X18" s="764"/>
      <c r="Y18" s="764"/>
      <c r="Z18" s="764"/>
      <c r="AA18" s="765"/>
      <c r="AB18" s="278"/>
      <c r="AC18" s="278"/>
      <c r="AD18" s="278"/>
      <c r="AE18" s="278"/>
      <c r="AF18" s="278"/>
      <c r="AG18" s="278"/>
      <c r="AH18" s="278"/>
      <c r="AI18" s="278"/>
    </row>
    <row r="19" spans="2:35" ht="15" customHeight="1" x14ac:dyDescent="0.25">
      <c r="B19" s="929" t="str">
        <f>HYPERLINK("#'"&amp;'EWS DIRECTORY'!$J$265&amp;"'!A1",'EWS DIRECTORY'!$J$265)</f>
        <v>G-2-1-5</v>
      </c>
      <c r="C19" s="761"/>
      <c r="D19" s="761"/>
      <c r="E19" s="761"/>
      <c r="G19" s="84">
        <v>3</v>
      </c>
      <c r="H19" s="926" t="e">
        <f>MASTER!N7</f>
        <v>#N/A</v>
      </c>
      <c r="I19" s="824"/>
      <c r="J19" s="824"/>
      <c r="K19" s="824"/>
      <c r="L19" s="824"/>
      <c r="M19" s="824"/>
      <c r="N19" s="824"/>
      <c r="O19" s="824"/>
      <c r="P19" s="824"/>
      <c r="Q19" s="824"/>
      <c r="R19" s="825"/>
      <c r="S19" s="792"/>
      <c r="T19" s="805"/>
      <c r="U19" s="923" t="str">
        <f>IF('G-2-1'!I38='G-2-1'!M18,'G-2-1'!AL18,
IF('G-2-1'!I38='G-2-1'!M20,'G-2-1'!AL20,
IF('G-2-1'!I38='G-2-1'!M22,'G-2-1'!AL22,
IF('G-2-1'!I38='G-2-1'!M24,'G-2-1'!AL24,
IF('G-2-1'!I38='G-2-1'!M26,'G-2-1'!AL26,
IF('G-2-1'!I38='G-2-1'!M28,'G-2-1'!AL28,"Tidak Ditemukan"))))))</f>
        <v>Tidak Ditemukan</v>
      </c>
      <c r="V19" s="764"/>
      <c r="W19" s="764"/>
      <c r="X19" s="764"/>
      <c r="Y19" s="764"/>
      <c r="Z19" s="764"/>
      <c r="AA19" s="765"/>
      <c r="AB19" s="278"/>
      <c r="AC19" s="278"/>
      <c r="AD19" s="278"/>
      <c r="AE19" s="278"/>
      <c r="AF19" s="278"/>
      <c r="AG19" s="278"/>
      <c r="AH19" s="278"/>
      <c r="AI19" s="278"/>
    </row>
    <row r="20" spans="2:35" ht="15" customHeight="1" x14ac:dyDescent="0.25">
      <c r="B20" s="929" t="str">
        <f>HYPERLINK("#'"&amp;'EWS DIRECTORY'!$J$266&amp;"'!A1",'EWS DIRECTORY'!$J$266)</f>
        <v>G-2-1-6</v>
      </c>
      <c r="C20" s="761"/>
      <c r="D20" s="761"/>
      <c r="E20" s="761"/>
      <c r="G20" s="84">
        <v>4</v>
      </c>
      <c r="H20" s="926" t="e">
        <f>MASTER!N8</f>
        <v>#N/A</v>
      </c>
      <c r="I20" s="824"/>
      <c r="J20" s="824"/>
      <c r="K20" s="824"/>
      <c r="L20" s="824"/>
      <c r="M20" s="824"/>
      <c r="N20" s="824"/>
      <c r="O20" s="824"/>
      <c r="P20" s="824"/>
      <c r="Q20" s="824"/>
      <c r="R20" s="825"/>
      <c r="S20" s="792"/>
      <c r="T20" s="805"/>
      <c r="U20" s="923" t="str">
        <f>IF('G-2-1'!I38='G-2-1'!M18,'G-2-1'!AQ18,
IF('G-2-1'!I38='G-2-1'!M20,'G-2-1'!AQ20,
IF('G-2-1'!I38='G-2-1'!M22,'G-2-1'!AQ22,
IF('G-2-1'!I38='G-2-1'!M24,'G-2-1'!AQ24,
IF('G-2-1'!I38='G-2-1'!M26,'G-2-1'!AQ26,
IF('G-2-1'!I38='G-2-1'!M28,'G-2-1'!AQ28,"Tidak Ditemukan"))))))</f>
        <v>Tidak Ditemukan</v>
      </c>
      <c r="V20" s="764"/>
      <c r="W20" s="764"/>
      <c r="X20" s="764"/>
      <c r="Y20" s="764"/>
      <c r="Z20" s="764"/>
      <c r="AA20" s="765"/>
      <c r="AB20" s="278"/>
      <c r="AC20" s="278"/>
      <c r="AD20" s="278"/>
      <c r="AE20" s="278"/>
      <c r="AF20" s="278"/>
      <c r="AG20" s="278"/>
      <c r="AH20" s="278"/>
      <c r="AI20" s="278"/>
    </row>
    <row r="21" spans="2:35" ht="15" customHeight="1" x14ac:dyDescent="0.25">
      <c r="G21" s="84">
        <v>5</v>
      </c>
      <c r="H21" s="926" t="e">
        <f>MASTER!N9</f>
        <v>#N/A</v>
      </c>
      <c r="I21" s="824"/>
      <c r="J21" s="824"/>
      <c r="K21" s="824"/>
      <c r="L21" s="824"/>
      <c r="M21" s="824"/>
      <c r="N21" s="824"/>
      <c r="O21" s="824"/>
      <c r="P21" s="824"/>
      <c r="Q21" s="824"/>
      <c r="R21" s="825"/>
      <c r="S21" s="792"/>
      <c r="T21" s="805"/>
      <c r="U21" s="923" t="str">
        <f>IF('G-2-1'!I38='G-2-1'!M18,'G-2-1'!AV18,
IF('G-2-1'!I38='G-2-1'!M20,'G-2-1'!AV20,
IF('G-2-1'!I38='G-2-1'!M22,'G-2-1'!AV22,
IF('G-2-1'!I38='G-2-1'!M24,'G-2-1'!AV24,
IF('G-2-1'!I38='G-2-1'!M26,'G-2-1'!AV26,
IF('G-2-1'!I38='G-2-1'!M28,'G-2-1'!AV28,"Tidak Ditemukan"))))))</f>
        <v>Tidak Ditemukan</v>
      </c>
      <c r="V21" s="764"/>
      <c r="W21" s="764"/>
      <c r="X21" s="764"/>
      <c r="Y21" s="764"/>
      <c r="Z21" s="764"/>
      <c r="AA21" s="765"/>
      <c r="AB21" s="278"/>
      <c r="AC21" s="278"/>
      <c r="AD21" s="278"/>
      <c r="AE21" s="278"/>
      <c r="AF21" s="278"/>
      <c r="AG21" s="278"/>
      <c r="AH21" s="278"/>
      <c r="AI21" s="278"/>
    </row>
    <row r="22" spans="2:35" ht="15" customHeight="1" x14ac:dyDescent="0.25">
      <c r="G22" s="84">
        <v>6</v>
      </c>
      <c r="H22" s="926" t="e">
        <f>MASTER!N10</f>
        <v>#N/A</v>
      </c>
      <c r="I22" s="824"/>
      <c r="J22" s="824"/>
      <c r="K22" s="824"/>
      <c r="L22" s="824"/>
      <c r="M22" s="824"/>
      <c r="N22" s="824"/>
      <c r="O22" s="824"/>
      <c r="P22" s="824"/>
      <c r="Q22" s="824"/>
      <c r="R22" s="825"/>
      <c r="S22" s="792"/>
      <c r="T22" s="805"/>
      <c r="U22" s="923" t="str">
        <f>IF('G-2-1'!I38='G-2-1'!M18,'G-2-1'!BA18,
IF('G-2-1'!I38='G-2-1'!M20,'G-2-1'!BA20,
IF('G-2-1'!I38='G-2-1'!M22,'G-2-1'!BA22,
IF('G-2-1'!I38='G-2-1'!M24,'G-2-1'!BA24,
IF('G-2-1'!I38='G-2-1'!M26,'G-2-1'!BA26,
IF('G-2-1'!I38='G-2-1'!M28,'G-2-1'!BA28,"Tidak Ditemukan"))))))</f>
        <v>Tidak Ditemukan</v>
      </c>
      <c r="V22" s="764"/>
      <c r="W22" s="764"/>
      <c r="X22" s="764"/>
      <c r="Y22" s="764"/>
      <c r="Z22" s="764"/>
      <c r="AA22" s="765"/>
      <c r="AB22" s="278"/>
      <c r="AC22" s="278"/>
      <c r="AD22" s="278"/>
      <c r="AE22" s="278"/>
      <c r="AF22" s="278"/>
      <c r="AG22" s="278"/>
      <c r="AH22" s="278"/>
      <c r="AI22" s="278"/>
    </row>
    <row r="23" spans="2:35" ht="15" customHeight="1" x14ac:dyDescent="0.25">
      <c r="G23" s="84">
        <v>7</v>
      </c>
      <c r="H23" s="926" t="e">
        <f>MASTER!N11</f>
        <v>#N/A</v>
      </c>
      <c r="I23" s="824"/>
      <c r="J23" s="824"/>
      <c r="K23" s="824"/>
      <c r="L23" s="824"/>
      <c r="M23" s="824"/>
      <c r="N23" s="824"/>
      <c r="O23" s="824"/>
      <c r="P23" s="824"/>
      <c r="Q23" s="824"/>
      <c r="R23" s="825"/>
      <c r="S23" s="792"/>
      <c r="T23" s="805"/>
      <c r="U23" s="923" t="str">
        <f>IF('G-2-1'!I38='G-2-1'!M18,'G-2-1'!BF18,
IF('G-2-1'!I38='G-2-1'!M20,'G-2-1'!BF20,
IF('G-2-1'!I38='G-2-1'!M22,'G-2-1'!BF22,
IF('G-2-1'!I38='G-2-1'!M24,'G-2-1'!BF24,
IF('G-2-1'!I38='G-2-1'!M26,'G-2-1'!BF26,
IF('G-2-1'!I38='G-2-1'!M28,'G-2-1'!BF28,"Tidak Ditemukan"))))))</f>
        <v>Tidak Ditemukan</v>
      </c>
      <c r="V23" s="764"/>
      <c r="W23" s="764"/>
      <c r="X23" s="764"/>
      <c r="Y23" s="764"/>
      <c r="Z23" s="764"/>
      <c r="AA23" s="765"/>
      <c r="AB23" s="278"/>
      <c r="AC23" s="278"/>
      <c r="AD23" s="278"/>
      <c r="AE23" s="278"/>
      <c r="AF23" s="278"/>
      <c r="AG23" s="278"/>
      <c r="AH23" s="278"/>
      <c r="AI23" s="278"/>
    </row>
    <row r="24" spans="2:35" ht="15" customHeight="1" x14ac:dyDescent="0.25">
      <c r="G24" s="84">
        <v>8</v>
      </c>
      <c r="H24" s="926" t="e">
        <f>MASTER!N12</f>
        <v>#N/A</v>
      </c>
      <c r="I24" s="824"/>
      <c r="J24" s="824"/>
      <c r="K24" s="824"/>
      <c r="L24" s="824"/>
      <c r="M24" s="824"/>
      <c r="N24" s="824"/>
      <c r="O24" s="824"/>
      <c r="P24" s="824"/>
      <c r="Q24" s="824"/>
      <c r="R24" s="825"/>
      <c r="S24" s="792"/>
      <c r="T24" s="805"/>
      <c r="U24" s="923" t="str">
        <f>IF('G-2-1'!I38='G-2-1'!M18,'G-2-1'!BK18,
IF('G-2-1'!I38='G-2-1'!M20,'G-2-1'!BK20,
IF('G-2-1'!I38='G-2-1'!M22,'G-2-1'!BK22,
IF('G-2-1'!I38='G-2-1'!M24,'G-2-1'!BK24,
IF('G-2-1'!I38='G-2-1'!M26,'G-2-1'!BK26,
IF('G-2-1'!I38='G-2-1'!M28,'G-2-1'!BK28,"Tidak Ditemukan"))))))</f>
        <v>Tidak Ditemukan</v>
      </c>
      <c r="V24" s="764"/>
      <c r="W24" s="764"/>
      <c r="X24" s="764"/>
      <c r="Y24" s="764"/>
      <c r="Z24" s="764"/>
      <c r="AA24" s="765"/>
      <c r="AB24" s="278"/>
      <c r="AC24" s="278"/>
      <c r="AD24" s="278"/>
      <c r="AE24" s="278"/>
      <c r="AF24" s="278"/>
      <c r="AG24" s="278"/>
      <c r="AH24" s="278"/>
      <c r="AI24" s="278"/>
    </row>
    <row r="25" spans="2:35" ht="15" customHeight="1" x14ac:dyDescent="0.25">
      <c r="G25" s="84">
        <v>9</v>
      </c>
      <c r="H25" s="926" t="e">
        <f>MASTER!N13</f>
        <v>#N/A</v>
      </c>
      <c r="I25" s="824"/>
      <c r="J25" s="824"/>
      <c r="K25" s="824"/>
      <c r="L25" s="824"/>
      <c r="M25" s="824"/>
      <c r="N25" s="824"/>
      <c r="O25" s="824"/>
      <c r="P25" s="824"/>
      <c r="Q25" s="824"/>
      <c r="R25" s="825"/>
      <c r="S25" s="792"/>
      <c r="T25" s="805"/>
      <c r="U25" s="923" t="str">
        <f>IF('G-2-1'!I38='G-2-1'!M18,'G-2-1'!BP18,
IF('G-2-1'!I38='G-2-1'!M20,'G-2-1'!BP20,
IF('G-2-1'!I38='G-2-1'!M22,'G-2-1'!BP22,
IF('G-2-1'!I38='G-2-1'!M24,'G-2-1'!BP24,
IF('G-2-1'!I38='G-2-1'!M26,'G-2-1'!BP26,
IF('G-2-1'!I38='G-2-1'!M28,'G-2-1'!BP28,"Tidak Ditemukan"))))))</f>
        <v>Tidak Ditemukan</v>
      </c>
      <c r="V25" s="764"/>
      <c r="W25" s="764"/>
      <c r="X25" s="764"/>
      <c r="Y25" s="764"/>
      <c r="Z25" s="764"/>
      <c r="AA25" s="765"/>
      <c r="AB25" s="278"/>
      <c r="AC25" s="278"/>
      <c r="AD25" s="278"/>
      <c r="AE25" s="278"/>
      <c r="AF25" s="278"/>
      <c r="AG25" s="278"/>
      <c r="AH25" s="278"/>
      <c r="AI25" s="278"/>
    </row>
    <row r="26" spans="2:35" ht="15" customHeight="1" x14ac:dyDescent="0.25">
      <c r="G26" s="84">
        <v>10</v>
      </c>
      <c r="H26" s="926" t="e">
        <f>MASTER!N14</f>
        <v>#N/A</v>
      </c>
      <c r="I26" s="824"/>
      <c r="J26" s="824"/>
      <c r="K26" s="824"/>
      <c r="L26" s="824"/>
      <c r="M26" s="824"/>
      <c r="N26" s="824"/>
      <c r="O26" s="824"/>
      <c r="P26" s="824"/>
      <c r="Q26" s="824"/>
      <c r="R26" s="825"/>
      <c r="S26" s="792"/>
      <c r="T26" s="805"/>
      <c r="U26" s="923" t="str">
        <f>IF('G-2-1'!I38='G-2-1'!M18,'G-2-1'!BU18,
IF('G-2-1'!I38='G-2-1'!M20,'G-2-1'!BU20,
IF('G-2-1'!I38='G-2-1'!M22,'G-2-1'!BU22,
IF('G-2-1'!I38='G-2-1'!M24,'G-2-1'!BU24,
IF('G-2-1'!I38='G-2-1'!M26,'G-2-1'!BU26,
IF('G-2-1'!I38='G-2-1'!M28,'G-2-1'!BU28,"Tidak Ditemukan"))))))</f>
        <v>Tidak Ditemukan</v>
      </c>
      <c r="V26" s="764"/>
      <c r="W26" s="764"/>
      <c r="X26" s="764"/>
      <c r="Y26" s="764"/>
      <c r="Z26" s="764"/>
      <c r="AA26" s="765"/>
      <c r="AB26" s="278"/>
      <c r="AC26" s="278"/>
      <c r="AD26" s="278"/>
      <c r="AE26" s="278"/>
      <c r="AF26" s="278"/>
      <c r="AG26" s="278"/>
      <c r="AH26" s="278"/>
      <c r="AI26" s="278"/>
    </row>
    <row r="27" spans="2:35" ht="15" customHeight="1" x14ac:dyDescent="0.25">
      <c r="G27" s="84">
        <v>11</v>
      </c>
      <c r="H27" s="926" t="e">
        <f>MASTER!N15</f>
        <v>#N/A</v>
      </c>
      <c r="I27" s="824"/>
      <c r="J27" s="824"/>
      <c r="K27" s="824"/>
      <c r="L27" s="824"/>
      <c r="M27" s="824"/>
      <c r="N27" s="824"/>
      <c r="O27" s="824"/>
      <c r="P27" s="824"/>
      <c r="Q27" s="824"/>
      <c r="R27" s="825"/>
      <c r="S27" s="792"/>
      <c r="T27" s="805"/>
      <c r="U27" s="923" t="str">
        <f>IF('G-2-1'!I38='G-2-1'!M18,'G-2-1'!BZ18,
IF('G-2-1'!I38='G-2-1'!M20,'G-2-1'!BZ20,
IF('G-2-1'!I38='G-2-1'!M22,'G-2-1'!BZ22,
IF('G-2-1'!I38='G-2-1'!M24,'G-2-1'!BZ24,
IF('G-2-1'!I38='G-2-1'!M26,'G-2-1'!BZ26,
IF('G-2-1'!I38='G-2-1'!M28,'G-2-1'!BZ28,"Tidak Ditemukan"))))))</f>
        <v>Tidak Ditemukan</v>
      </c>
      <c r="V27" s="764"/>
      <c r="W27" s="764"/>
      <c r="X27" s="764"/>
      <c r="Y27" s="764"/>
      <c r="Z27" s="764"/>
      <c r="AA27" s="765"/>
      <c r="AB27" s="278"/>
      <c r="AC27" s="278"/>
      <c r="AD27" s="278"/>
      <c r="AE27" s="278"/>
      <c r="AF27" s="278"/>
      <c r="AG27" s="278"/>
      <c r="AH27" s="278"/>
      <c r="AI27" s="278"/>
    </row>
    <row r="28" spans="2:35" ht="15" customHeight="1" x14ac:dyDescent="0.25">
      <c r="B28" s="760"/>
      <c r="C28" s="761"/>
      <c r="D28" s="761"/>
      <c r="E28" s="761"/>
      <c r="G28" s="84">
        <v>12</v>
      </c>
      <c r="H28" s="926" t="e">
        <f>MASTER!N16</f>
        <v>#N/A</v>
      </c>
      <c r="I28" s="824"/>
      <c r="J28" s="824"/>
      <c r="K28" s="824"/>
      <c r="L28" s="824"/>
      <c r="M28" s="824"/>
      <c r="N28" s="824"/>
      <c r="O28" s="824"/>
      <c r="P28" s="824"/>
      <c r="Q28" s="824"/>
      <c r="R28" s="825"/>
      <c r="S28" s="792"/>
      <c r="T28" s="805"/>
      <c r="U28" s="923" t="str">
        <f>IF('G-2-1'!I38='G-2-1'!M18,'G-2-1'!CE18,
IF('G-2-1'!I38='G-2-1'!M20,'G-2-1'!CE20,
IF('G-2-1'!I38='G-2-1'!M22,'G-2-1'!CE22,
IF('G-2-1'!I38='G-2-1'!M24,'G-2-1'!CE24,
IF('G-2-1'!I38='G-2-1'!M26,'G-2-1'!CE26,
IF('G-2-1'!I38='G-2-1'!M28,'G-2-1'!CE28,"Tidak Ditemukan"))))))</f>
        <v>Tidak Ditemukan</v>
      </c>
      <c r="V28" s="764"/>
      <c r="W28" s="764"/>
      <c r="X28" s="764"/>
      <c r="Y28" s="764"/>
      <c r="Z28" s="764"/>
      <c r="AA28" s="765"/>
      <c r="AB28" s="278"/>
      <c r="AC28" s="278"/>
      <c r="AD28" s="278"/>
      <c r="AE28" s="278"/>
      <c r="AF28" s="278"/>
      <c r="AG28" s="278"/>
      <c r="AH28" s="278"/>
      <c r="AI28" s="278"/>
    </row>
    <row r="29" spans="2:35" ht="15" customHeight="1" x14ac:dyDescent="0.25">
      <c r="G29" s="392"/>
      <c r="H29" s="933" t="s">
        <v>1769</v>
      </c>
      <c r="I29" s="824"/>
      <c r="J29" s="824"/>
      <c r="K29" s="824"/>
      <c r="L29" s="824"/>
      <c r="M29" s="824"/>
      <c r="N29" s="824"/>
      <c r="O29" s="824"/>
      <c r="P29" s="824"/>
      <c r="Q29" s="824"/>
      <c r="R29" s="825"/>
      <c r="S29" s="794"/>
      <c r="T29" s="807"/>
      <c r="U29" s="923" t="str">
        <f>IF('G-2-1'!I38='G-2-1'!M18,'G-2-1'!CJ18,
IF('G-2-1'!I38='G-2-1'!M20,'G-2-1'!CJ20,
IF('G-2-1'!I38='G-2-1'!M22,'G-2-1'!CJ22,
IF('G-2-1'!I38='G-2-1'!M24,'G-2-1'!CJ24,
IF('G-2-1'!I38='G-2-1'!M26,'G-2-1'!CJ26,
IF('G-2-1'!I38='G-2-1'!M28,'G-2-1'!CJ28,"Tidak Ditemukan"))))))</f>
        <v>Tidak Ditemukan</v>
      </c>
      <c r="V29" s="764"/>
      <c r="W29" s="764"/>
      <c r="X29" s="764"/>
      <c r="Y29" s="764"/>
      <c r="Z29" s="764"/>
      <c r="AA29" s="765"/>
      <c r="AB29" s="278"/>
      <c r="AC29" s="278"/>
      <c r="AD29" s="278"/>
      <c r="AE29" s="278"/>
      <c r="AF29" s="278"/>
      <c r="AG29" s="278"/>
      <c r="AH29" s="278"/>
      <c r="AI29" s="278"/>
    </row>
    <row r="30" spans="2:35" ht="15" customHeight="1" x14ac:dyDescent="0.25">
      <c r="B30" s="760"/>
      <c r="C30" s="761"/>
      <c r="D30" s="761"/>
      <c r="E30" s="761"/>
      <c r="G30" s="125"/>
      <c r="H30" s="285" t="s">
        <v>1770</v>
      </c>
      <c r="I30" s="190"/>
      <c r="J30" s="393"/>
      <c r="K30" s="393"/>
      <c r="L30" s="393"/>
      <c r="M30" s="393"/>
      <c r="N30" s="393"/>
      <c r="O30" s="393"/>
      <c r="P30" s="393"/>
      <c r="Q30" s="393"/>
      <c r="R30" s="393"/>
      <c r="S30" s="935"/>
      <c r="T30" s="765"/>
      <c r="U30" s="923">
        <f>IF(ISNUMBER(U29),IF(U29&gt;0,U29,SUM(U17:U28)),0)</f>
        <v>0</v>
      </c>
      <c r="V30" s="764"/>
      <c r="W30" s="764"/>
      <c r="X30" s="764"/>
      <c r="Y30" s="764"/>
      <c r="Z30" s="764"/>
      <c r="AA30" s="765"/>
      <c r="AB30" s="278"/>
      <c r="AC30" s="278"/>
      <c r="AD30" s="278"/>
      <c r="AE30" s="278"/>
      <c r="AF30" s="278"/>
      <c r="AG30" s="278"/>
      <c r="AH30" s="278"/>
      <c r="AI30" s="278"/>
    </row>
    <row r="31" spans="2:35" ht="15" customHeight="1" x14ac:dyDescent="0.25">
      <c r="G31" s="124"/>
      <c r="H31" s="124"/>
      <c r="I31" s="124"/>
      <c r="J31" s="300"/>
      <c r="K31" s="300"/>
      <c r="L31" s="300"/>
      <c r="M31" s="300"/>
      <c r="N31" s="300"/>
      <c r="O31" s="300"/>
      <c r="P31" s="300"/>
      <c r="Q31" s="300"/>
      <c r="R31" s="300"/>
      <c r="S31" s="300"/>
      <c r="T31" s="301"/>
      <c r="U31" s="515"/>
      <c r="V31" s="515"/>
      <c r="W31" s="515"/>
      <c r="X31" s="515"/>
      <c r="Y31" s="515"/>
      <c r="Z31" s="516"/>
      <c r="AA31" s="516"/>
      <c r="AB31" s="278"/>
      <c r="AC31" s="278"/>
      <c r="AD31" s="278"/>
      <c r="AE31" s="278"/>
      <c r="AF31" s="278"/>
      <c r="AG31" s="278"/>
      <c r="AH31" s="278"/>
      <c r="AI31" s="278"/>
    </row>
    <row r="32" spans="2:35" ht="15" customHeight="1" x14ac:dyDescent="0.25">
      <c r="B32" s="760"/>
      <c r="C32" s="761"/>
      <c r="D32" s="761"/>
      <c r="E32" s="761"/>
      <c r="G32" s="124"/>
      <c r="H32" s="297" t="s">
        <v>1771</v>
      </c>
      <c r="I32" s="298"/>
      <c r="J32" s="299"/>
      <c r="K32" s="299"/>
      <c r="L32" s="299"/>
      <c r="M32" s="299"/>
      <c r="N32" s="299"/>
      <c r="O32" s="299"/>
      <c r="P32" s="299"/>
      <c r="Q32" s="299"/>
      <c r="R32" s="299"/>
      <c r="S32" s="299"/>
      <c r="T32" s="302"/>
      <c r="U32" s="923">
        <f>'MAIN LEVEL'!$AB$59</f>
        <v>0</v>
      </c>
      <c r="V32" s="764"/>
      <c r="W32" s="764"/>
      <c r="X32" s="764"/>
      <c r="Y32" s="764"/>
      <c r="Z32" s="764"/>
      <c r="AA32" s="765"/>
      <c r="AB32" s="278"/>
      <c r="AC32" s="278"/>
      <c r="AD32" s="278"/>
      <c r="AE32" s="278"/>
      <c r="AF32" s="278"/>
      <c r="AG32" s="278"/>
      <c r="AH32" s="278"/>
      <c r="AI32" s="278"/>
    </row>
    <row r="33" spans="2:35" ht="15" customHeight="1" x14ac:dyDescent="0.25">
      <c r="G33" s="124"/>
      <c r="H33" s="297" t="s">
        <v>1772</v>
      </c>
      <c r="I33" s="298"/>
      <c r="J33" s="299"/>
      <c r="K33" s="299"/>
      <c r="L33" s="299"/>
      <c r="M33" s="299"/>
      <c r="N33" s="299"/>
      <c r="O33" s="299"/>
      <c r="P33" s="299"/>
      <c r="Q33" s="299"/>
      <c r="R33" s="299"/>
      <c r="S33" s="299"/>
      <c r="T33" s="302"/>
      <c r="U33" s="923">
        <f>IFERROR(U30-U32,0)</f>
        <v>0</v>
      </c>
      <c r="V33" s="764"/>
      <c r="W33" s="764"/>
      <c r="X33" s="764"/>
      <c r="Y33" s="764"/>
      <c r="Z33" s="764"/>
      <c r="AA33" s="765"/>
      <c r="AB33" s="278"/>
      <c r="AC33" s="278"/>
      <c r="AD33" s="278"/>
      <c r="AE33" s="278"/>
      <c r="AF33" s="278"/>
      <c r="AG33" s="278"/>
      <c r="AH33" s="278"/>
      <c r="AI33" s="278"/>
    </row>
    <row r="34" spans="2:35" ht="15" customHeight="1" x14ac:dyDescent="0.25">
      <c r="B34" s="760"/>
      <c r="C34" s="761"/>
      <c r="D34" s="761"/>
      <c r="E34" s="761"/>
      <c r="G34" s="124"/>
      <c r="H34" s="124"/>
      <c r="I34" s="124"/>
      <c r="J34" s="124"/>
      <c r="K34" s="124"/>
      <c r="L34" s="124"/>
      <c r="M34" s="124"/>
      <c r="N34" s="124"/>
      <c r="O34" s="124"/>
      <c r="P34" s="124"/>
      <c r="Q34" s="124"/>
      <c r="R34" s="124"/>
      <c r="S34" s="124"/>
      <c r="T34" s="124"/>
      <c r="U34" s="124"/>
      <c r="V34" s="124"/>
      <c r="W34" s="124"/>
      <c r="X34" s="124"/>
      <c r="Y34" s="278"/>
      <c r="Z34" s="278"/>
      <c r="AA34" s="278"/>
      <c r="AB34" s="278"/>
      <c r="AC34" s="278"/>
      <c r="AD34" s="278"/>
      <c r="AE34" s="278"/>
      <c r="AF34" s="278"/>
      <c r="AG34" s="278"/>
      <c r="AH34" s="278"/>
      <c r="AI34" s="278"/>
    </row>
    <row r="35" spans="2:35" ht="15" customHeight="1" x14ac:dyDescent="0.25">
      <c r="G35" s="278"/>
      <c r="H35" s="278"/>
      <c r="I35" s="278"/>
      <c r="J35" s="278"/>
      <c r="K35" s="278"/>
      <c r="L35" s="278"/>
      <c r="M35" s="278"/>
      <c r="N35" s="278"/>
      <c r="O35" s="278"/>
      <c r="P35" s="278"/>
      <c r="Q35" s="278"/>
      <c r="R35" s="278"/>
      <c r="S35" s="278"/>
      <c r="T35" s="278"/>
      <c r="U35" s="278"/>
      <c r="V35" s="278"/>
      <c r="W35" s="278"/>
      <c r="X35" s="278"/>
      <c r="Y35" s="278"/>
      <c r="Z35" s="278"/>
      <c r="AA35" s="278"/>
      <c r="AB35" s="278"/>
      <c r="AC35" s="278"/>
      <c r="AD35" s="278"/>
      <c r="AE35" s="278"/>
      <c r="AF35" s="278"/>
      <c r="AG35" s="278"/>
      <c r="AH35" s="278"/>
      <c r="AI35" s="278"/>
    </row>
    <row r="36" spans="2:35" ht="15" customHeight="1" x14ac:dyDescent="0.25">
      <c r="B36" s="760"/>
      <c r="C36" s="761"/>
      <c r="D36" s="761"/>
      <c r="E36" s="761"/>
      <c r="G36" s="801" t="s">
        <v>1507</v>
      </c>
      <c r="H36" s="764"/>
      <c r="I36" s="764"/>
      <c r="J36" s="764"/>
      <c r="K36" s="764"/>
      <c r="L36" s="764"/>
      <c r="M36" s="764"/>
      <c r="N36" s="764"/>
      <c r="O36" s="764"/>
      <c r="P36" s="764"/>
      <c r="Q36" s="764"/>
      <c r="R36" s="764"/>
      <c r="S36" s="764"/>
      <c r="T36" s="764"/>
      <c r="U36" s="795" t="s">
        <v>1704</v>
      </c>
      <c r="V36" s="764"/>
      <c r="W36" s="764"/>
      <c r="X36" s="764"/>
      <c r="Y36" s="764"/>
      <c r="Z36" s="764"/>
      <c r="AA36" s="764"/>
      <c r="AB36" s="764"/>
      <c r="AC36" s="764"/>
      <c r="AD36" s="764"/>
      <c r="AE36" s="764"/>
      <c r="AF36" s="764"/>
      <c r="AG36" s="764"/>
      <c r="AH36" s="796"/>
      <c r="AI36" s="278"/>
    </row>
    <row r="37" spans="2:35" ht="15" customHeight="1" x14ac:dyDescent="0.25">
      <c r="G37" s="793" t="s">
        <v>796</v>
      </c>
      <c r="H37" s="794"/>
      <c r="I37" s="794"/>
      <c r="J37" s="794"/>
      <c r="K37" s="794"/>
      <c r="L37" s="794"/>
      <c r="M37" s="801" t="s">
        <v>1511</v>
      </c>
      <c r="N37" s="764"/>
      <c r="O37" s="764"/>
      <c r="P37" s="764"/>
      <c r="Q37" s="802" t="s">
        <v>1510</v>
      </c>
      <c r="R37" s="764"/>
      <c r="S37" s="764"/>
      <c r="T37" s="765"/>
      <c r="U37" s="793" t="s">
        <v>796</v>
      </c>
      <c r="V37" s="794"/>
      <c r="W37" s="794"/>
      <c r="X37" s="794"/>
      <c r="Y37" s="794"/>
      <c r="Z37" s="794"/>
      <c r="AA37" s="801" t="s">
        <v>1511</v>
      </c>
      <c r="AB37" s="764"/>
      <c r="AC37" s="764"/>
      <c r="AD37" s="764"/>
      <c r="AE37" s="802" t="s">
        <v>1510</v>
      </c>
      <c r="AF37" s="764"/>
      <c r="AG37" s="764"/>
      <c r="AH37" s="765"/>
      <c r="AI37" s="278"/>
    </row>
    <row r="38" spans="2:35" ht="15" customHeight="1" x14ac:dyDescent="0.25">
      <c r="G38" s="788"/>
      <c r="H38" s="789"/>
      <c r="I38" s="789"/>
      <c r="J38" s="789"/>
      <c r="K38" s="789"/>
      <c r="L38" s="790"/>
      <c r="M38" s="788"/>
      <c r="N38" s="789"/>
      <c r="O38" s="789"/>
      <c r="P38" s="790"/>
      <c r="Q38" s="788"/>
      <c r="R38" s="789"/>
      <c r="S38" s="789"/>
      <c r="T38" s="790"/>
      <c r="U38" s="788"/>
      <c r="V38" s="789"/>
      <c r="W38" s="789"/>
      <c r="X38" s="789"/>
      <c r="Y38" s="789"/>
      <c r="Z38" s="790"/>
      <c r="AA38" s="788"/>
      <c r="AB38" s="789"/>
      <c r="AC38" s="789"/>
      <c r="AD38" s="790"/>
      <c r="AE38" s="788"/>
      <c r="AF38" s="789"/>
      <c r="AG38" s="789"/>
      <c r="AH38" s="790"/>
      <c r="AI38" s="278"/>
    </row>
    <row r="39" spans="2:35" ht="15" customHeight="1" x14ac:dyDescent="0.25">
      <c r="G39" s="283"/>
      <c r="H39" s="124"/>
      <c r="I39" s="124"/>
      <c r="J39" s="124"/>
      <c r="K39" s="124"/>
      <c r="L39" s="124"/>
      <c r="M39" s="283"/>
      <c r="N39" s="124"/>
      <c r="O39" s="124"/>
      <c r="P39" s="124"/>
      <c r="Q39" s="283"/>
      <c r="R39" s="124"/>
      <c r="S39" s="124"/>
      <c r="T39" s="125"/>
      <c r="U39" s="124"/>
      <c r="V39" s="124"/>
      <c r="W39" s="124"/>
      <c r="X39" s="124"/>
      <c r="Y39" s="124"/>
      <c r="Z39" s="124"/>
      <c r="AA39" s="283"/>
      <c r="AB39" s="124"/>
      <c r="AC39" s="124"/>
      <c r="AD39" s="125"/>
      <c r="AE39" s="283"/>
      <c r="AF39" s="124"/>
      <c r="AG39" s="124"/>
      <c r="AH39" s="125"/>
      <c r="AI39" s="278"/>
    </row>
    <row r="40" spans="2:35" ht="15" customHeight="1" x14ac:dyDescent="0.25">
      <c r="G40" s="283"/>
      <c r="H40" s="124"/>
      <c r="I40" s="124"/>
      <c r="J40" s="124"/>
      <c r="K40" s="124"/>
      <c r="L40" s="124"/>
      <c r="M40" s="283"/>
      <c r="N40" s="124"/>
      <c r="O40" s="124"/>
      <c r="P40" s="124"/>
      <c r="Q40" s="283"/>
      <c r="R40" s="124"/>
      <c r="S40" s="124"/>
      <c r="T40" s="125"/>
      <c r="U40" s="124"/>
      <c r="V40" s="124"/>
      <c r="W40" s="124"/>
      <c r="X40" s="124"/>
      <c r="Y40" s="124"/>
      <c r="Z40" s="124"/>
      <c r="AA40" s="283"/>
      <c r="AB40" s="124"/>
      <c r="AC40" s="124"/>
      <c r="AD40" s="125"/>
      <c r="AE40" s="283"/>
      <c r="AF40" s="124"/>
      <c r="AG40" s="124"/>
      <c r="AH40" s="125"/>
      <c r="AI40" s="278"/>
    </row>
    <row r="41" spans="2:35" ht="15" customHeight="1" x14ac:dyDescent="0.25">
      <c r="G41" s="283"/>
      <c r="H41" s="124"/>
      <c r="I41" s="124"/>
      <c r="J41" s="124"/>
      <c r="K41" s="124"/>
      <c r="L41" s="124"/>
      <c r="M41" s="283"/>
      <c r="N41" s="124"/>
      <c r="O41" s="124"/>
      <c r="P41" s="124"/>
      <c r="Q41" s="283"/>
      <c r="R41" s="124"/>
      <c r="S41" s="124"/>
      <c r="T41" s="125"/>
      <c r="U41" s="124"/>
      <c r="V41" s="124"/>
      <c r="W41" s="124"/>
      <c r="X41" s="124"/>
      <c r="Y41" s="124"/>
      <c r="Z41" s="124"/>
      <c r="AA41" s="283"/>
      <c r="AB41" s="124"/>
      <c r="AC41" s="124"/>
      <c r="AD41" s="125"/>
      <c r="AE41" s="283"/>
      <c r="AF41" s="124"/>
      <c r="AG41" s="124"/>
      <c r="AH41" s="125"/>
      <c r="AI41" s="278"/>
    </row>
    <row r="42" spans="2:35" ht="15" customHeight="1" x14ac:dyDescent="0.25">
      <c r="G42" s="283"/>
      <c r="H42" s="124"/>
      <c r="I42" s="124"/>
      <c r="J42" s="124"/>
      <c r="K42" s="124"/>
      <c r="L42" s="124"/>
      <c r="M42" s="283"/>
      <c r="N42" s="124"/>
      <c r="O42" s="124"/>
      <c r="P42" s="124"/>
      <c r="Q42" s="283"/>
      <c r="R42" s="124"/>
      <c r="S42" s="124"/>
      <c r="T42" s="125"/>
      <c r="U42" s="124"/>
      <c r="V42" s="124"/>
      <c r="W42" s="124"/>
      <c r="X42" s="124"/>
      <c r="Y42" s="124"/>
      <c r="Z42" s="124"/>
      <c r="AA42" s="283"/>
      <c r="AB42" s="124"/>
      <c r="AC42" s="124"/>
      <c r="AD42" s="125"/>
      <c r="AE42" s="283"/>
      <c r="AF42" s="124"/>
      <c r="AG42" s="124"/>
      <c r="AH42" s="125"/>
      <c r="AI42" s="278"/>
    </row>
    <row r="43" spans="2:35" ht="15" customHeight="1" x14ac:dyDescent="0.25">
      <c r="G43" s="283"/>
      <c r="H43" s="124"/>
      <c r="I43" s="124"/>
      <c r="J43" s="124"/>
      <c r="K43" s="124"/>
      <c r="L43" s="124"/>
      <c r="M43" s="283"/>
      <c r="N43" s="124"/>
      <c r="O43" s="124"/>
      <c r="P43" s="124"/>
      <c r="Q43" s="283"/>
      <c r="R43" s="124"/>
      <c r="S43" s="124"/>
      <c r="T43" s="125"/>
      <c r="U43" s="124"/>
      <c r="V43" s="124"/>
      <c r="W43" s="124"/>
      <c r="X43" s="124"/>
      <c r="Y43" s="124"/>
      <c r="Z43" s="124"/>
      <c r="AA43" s="283"/>
      <c r="AB43" s="124"/>
      <c r="AC43" s="124"/>
      <c r="AD43" s="125"/>
      <c r="AE43" s="283"/>
      <c r="AF43" s="124"/>
      <c r="AG43" s="124"/>
      <c r="AH43" s="125"/>
      <c r="AI43" s="278"/>
    </row>
    <row r="44" spans="2:35" ht="15" customHeight="1" x14ac:dyDescent="0.25">
      <c r="G44" s="283"/>
      <c r="H44" s="124"/>
      <c r="I44" s="124"/>
      <c r="J44" s="124"/>
      <c r="K44" s="124"/>
      <c r="L44" s="124"/>
      <c r="M44" s="283"/>
      <c r="N44" s="124"/>
      <c r="O44" s="124"/>
      <c r="P44" s="124"/>
      <c r="Q44" s="283"/>
      <c r="R44" s="124"/>
      <c r="S44" s="124"/>
      <c r="T44" s="125"/>
      <c r="U44" s="124"/>
      <c r="V44" s="124"/>
      <c r="W44" s="124"/>
      <c r="X44" s="124"/>
      <c r="Y44" s="124"/>
      <c r="Z44" s="124"/>
      <c r="AA44" s="283"/>
      <c r="AB44" s="124"/>
      <c r="AC44" s="124"/>
      <c r="AD44" s="125"/>
      <c r="AE44" s="283"/>
      <c r="AF44" s="124"/>
      <c r="AG44" s="124"/>
      <c r="AH44" s="125"/>
      <c r="AI44" s="278"/>
    </row>
    <row r="45" spans="2:35" ht="15" customHeight="1" x14ac:dyDescent="0.25">
      <c r="G45" s="283"/>
      <c r="H45" s="124"/>
      <c r="I45" s="124"/>
      <c r="J45" s="124"/>
      <c r="K45" s="124"/>
      <c r="L45" s="124"/>
      <c r="M45" s="283"/>
      <c r="N45" s="124"/>
      <c r="O45" s="124"/>
      <c r="P45" s="124"/>
      <c r="Q45" s="283"/>
      <c r="R45" s="124"/>
      <c r="S45" s="124"/>
      <c r="T45" s="125"/>
      <c r="U45" s="124"/>
      <c r="V45" s="124"/>
      <c r="W45" s="124"/>
      <c r="X45" s="124"/>
      <c r="Y45" s="124"/>
      <c r="Z45" s="124"/>
      <c r="AA45" s="283"/>
      <c r="AB45" s="124"/>
      <c r="AC45" s="124"/>
      <c r="AD45" s="125"/>
      <c r="AE45" s="283"/>
      <c r="AF45" s="124"/>
      <c r="AG45" s="124"/>
      <c r="AH45" s="125"/>
      <c r="AI45" s="278"/>
    </row>
    <row r="46" spans="2:35" ht="15" customHeight="1" x14ac:dyDescent="0.25">
      <c r="G46" s="283"/>
      <c r="H46" s="124"/>
      <c r="I46" s="124"/>
      <c r="J46" s="124"/>
      <c r="K46" s="124"/>
      <c r="L46" s="124"/>
      <c r="M46" s="283"/>
      <c r="N46" s="124"/>
      <c r="O46" s="124"/>
      <c r="P46" s="124"/>
      <c r="Q46" s="283"/>
      <c r="R46" s="124"/>
      <c r="S46" s="124"/>
      <c r="T46" s="125"/>
      <c r="U46" s="124"/>
      <c r="V46" s="124"/>
      <c r="W46" s="124"/>
      <c r="X46" s="124"/>
      <c r="Y46" s="124"/>
      <c r="Z46" s="124"/>
      <c r="AA46" s="283"/>
      <c r="AB46" s="124"/>
      <c r="AC46" s="124"/>
      <c r="AD46" s="125"/>
      <c r="AE46" s="283"/>
      <c r="AF46" s="124"/>
      <c r="AG46" s="124"/>
      <c r="AH46" s="125"/>
      <c r="AI46" s="278"/>
    </row>
    <row r="47" spans="2:35" ht="15" customHeight="1" x14ac:dyDescent="0.25">
      <c r="G47" s="283"/>
      <c r="H47" s="124"/>
      <c r="I47" s="124"/>
      <c r="J47" s="124"/>
      <c r="K47" s="124"/>
      <c r="L47" s="124"/>
      <c r="M47" s="283"/>
      <c r="N47" s="124"/>
      <c r="O47" s="124"/>
      <c r="P47" s="124"/>
      <c r="Q47" s="283"/>
      <c r="R47" s="124"/>
      <c r="S47" s="124"/>
      <c r="T47" s="125"/>
      <c r="U47" s="124"/>
      <c r="V47" s="124"/>
      <c r="W47" s="124"/>
      <c r="X47" s="124"/>
      <c r="Y47" s="124"/>
      <c r="Z47" s="124"/>
      <c r="AA47" s="283"/>
      <c r="AB47" s="124"/>
      <c r="AC47" s="124"/>
      <c r="AD47" s="125"/>
      <c r="AE47" s="283"/>
      <c r="AF47" s="124"/>
      <c r="AG47" s="124"/>
      <c r="AH47" s="125"/>
      <c r="AI47" s="278"/>
    </row>
    <row r="48" spans="2:35" ht="15" customHeight="1" x14ac:dyDescent="0.25">
      <c r="G48" s="283"/>
      <c r="H48" s="124"/>
      <c r="I48" s="124"/>
      <c r="J48" s="124"/>
      <c r="K48" s="124"/>
      <c r="L48" s="124"/>
      <c r="M48" s="283"/>
      <c r="N48" s="124"/>
      <c r="O48" s="124"/>
      <c r="P48" s="124"/>
      <c r="Q48" s="283"/>
      <c r="R48" s="124"/>
      <c r="S48" s="124"/>
      <c r="T48" s="125"/>
      <c r="U48" s="124"/>
      <c r="V48" s="124"/>
      <c r="W48" s="124"/>
      <c r="X48" s="124"/>
      <c r="Y48" s="124"/>
      <c r="Z48" s="124"/>
      <c r="AA48" s="283"/>
      <c r="AB48" s="124"/>
      <c r="AC48" s="124"/>
      <c r="AD48" s="125"/>
      <c r="AE48" s="283"/>
      <c r="AF48" s="124"/>
      <c r="AG48" s="124"/>
      <c r="AH48" s="125"/>
      <c r="AI48" s="278"/>
    </row>
    <row r="49" spans="7:35" x14ac:dyDescent="0.25">
      <c r="G49" s="283"/>
      <c r="H49" s="124"/>
      <c r="I49" s="124"/>
      <c r="J49" s="124"/>
      <c r="K49" s="124"/>
      <c r="L49" s="124"/>
      <c r="M49" s="283"/>
      <c r="N49" s="124"/>
      <c r="O49" s="124"/>
      <c r="P49" s="124"/>
      <c r="Q49" s="283"/>
      <c r="R49" s="124"/>
      <c r="S49" s="124"/>
      <c r="T49" s="125"/>
      <c r="U49" s="124"/>
      <c r="V49" s="124"/>
      <c r="W49" s="124"/>
      <c r="X49" s="124"/>
      <c r="Y49" s="124"/>
      <c r="Z49" s="124"/>
      <c r="AA49" s="283"/>
      <c r="AB49" s="124"/>
      <c r="AC49" s="124"/>
      <c r="AD49" s="125"/>
      <c r="AE49" s="283"/>
      <c r="AF49" s="124"/>
      <c r="AG49" s="124"/>
      <c r="AH49" s="125"/>
      <c r="AI49" s="278"/>
    </row>
    <row r="50" spans="7:35" x14ac:dyDescent="0.25">
      <c r="G50" s="285"/>
      <c r="H50" s="190"/>
      <c r="I50" s="190"/>
      <c r="J50" s="190"/>
      <c r="K50" s="190"/>
      <c r="L50" s="190"/>
      <c r="M50" s="285"/>
      <c r="N50" s="190"/>
      <c r="O50" s="190"/>
      <c r="P50" s="190"/>
      <c r="Q50" s="285"/>
      <c r="R50" s="190"/>
      <c r="S50" s="190"/>
      <c r="T50" s="243"/>
      <c r="U50" s="190"/>
      <c r="V50" s="190"/>
      <c r="W50" s="190"/>
      <c r="X50" s="190"/>
      <c r="Y50" s="190"/>
      <c r="Z50" s="190"/>
      <c r="AA50" s="285"/>
      <c r="AB50" s="190"/>
      <c r="AC50" s="190"/>
      <c r="AD50" s="243"/>
      <c r="AE50" s="285"/>
      <c r="AF50" s="190"/>
      <c r="AG50" s="190"/>
      <c r="AH50" s="243"/>
      <c r="AI50" s="278"/>
    </row>
    <row r="51" spans="7:35" x14ac:dyDescent="0.25">
      <c r="G51" s="3"/>
      <c r="H51" s="55"/>
      <c r="I51" s="55"/>
      <c r="J51" s="55"/>
      <c r="K51" s="55"/>
      <c r="L51" s="288" t="s">
        <v>1705</v>
      </c>
      <c r="M51" s="55">
        <f>'MAIN LEVEL'!Z59</f>
        <v>0</v>
      </c>
    </row>
  </sheetData>
  <mergeCells count="69">
    <mergeCell ref="U33:AA33"/>
    <mergeCell ref="U24:AA24"/>
    <mergeCell ref="H26:R26"/>
    <mergeCell ref="S16:T16"/>
    <mergeCell ref="U18:AA18"/>
    <mergeCell ref="U19:AA19"/>
    <mergeCell ref="U30:AA30"/>
    <mergeCell ref="U32:AA32"/>
    <mergeCell ref="U28:AA28"/>
    <mergeCell ref="G9:T11"/>
    <mergeCell ref="G37:L37"/>
    <mergeCell ref="H20:R20"/>
    <mergeCell ref="B6:E6"/>
    <mergeCell ref="B30:E30"/>
    <mergeCell ref="H29:R29"/>
    <mergeCell ref="B15:E15"/>
    <mergeCell ref="B19:E19"/>
    <mergeCell ref="H23:R23"/>
    <mergeCell ref="S17:T29"/>
    <mergeCell ref="H18:R18"/>
    <mergeCell ref="H24:R24"/>
    <mergeCell ref="AE37:AH37"/>
    <mergeCell ref="U37:Z37"/>
    <mergeCell ref="U20:AA20"/>
    <mergeCell ref="M38:P38"/>
    <mergeCell ref="B20:E20"/>
    <mergeCell ref="U29:AA29"/>
    <mergeCell ref="G36:T36"/>
    <mergeCell ref="B36:E36"/>
    <mergeCell ref="U23:AA23"/>
    <mergeCell ref="B32:E32"/>
    <mergeCell ref="U36:AH36"/>
    <mergeCell ref="H25:R25"/>
    <mergeCell ref="AA38:AD38"/>
    <mergeCell ref="Q37:T37"/>
    <mergeCell ref="U38:Z38"/>
    <mergeCell ref="U27:AA27"/>
    <mergeCell ref="B4:E4"/>
    <mergeCell ref="U26:AA26"/>
    <mergeCell ref="U22:AA22"/>
    <mergeCell ref="B16:E16"/>
    <mergeCell ref="H21:R21"/>
    <mergeCell ref="B18:E18"/>
    <mergeCell ref="H17:R17"/>
    <mergeCell ref="B12:E12"/>
    <mergeCell ref="H16:R16"/>
    <mergeCell ref="B14:E14"/>
    <mergeCell ref="U16:AA16"/>
    <mergeCell ref="B17:E17"/>
    <mergeCell ref="G7:AH7"/>
    <mergeCell ref="B8:E8"/>
    <mergeCell ref="B13:E13"/>
    <mergeCell ref="G13:AH13"/>
    <mergeCell ref="AE38:AH38"/>
    <mergeCell ref="U21:AA21"/>
    <mergeCell ref="B10:E10"/>
    <mergeCell ref="B28:E28"/>
    <mergeCell ref="M37:P37"/>
    <mergeCell ref="G38:L38"/>
    <mergeCell ref="B34:E34"/>
    <mergeCell ref="AA37:AD37"/>
    <mergeCell ref="U17:AA17"/>
    <mergeCell ref="H19:R19"/>
    <mergeCell ref="Q38:T38"/>
    <mergeCell ref="H22:R22"/>
    <mergeCell ref="H28:R28"/>
    <mergeCell ref="U25:AA25"/>
    <mergeCell ref="H27:R27"/>
    <mergeCell ref="S30:T30"/>
  </mergeCells>
  <hyperlinks>
    <hyperlink ref="B4" location="PANDUAN!A1" display="PANDUAN" xr:uid="{00000000-0004-0000-0301-000000000000}"/>
    <hyperlink ref="B6" location="'EWS DIRECTORY'!A1" display="EWS DIRECTORY" xr:uid="{00000000-0004-0000-0301-000001000000}"/>
    <hyperlink ref="B8" location="'DATA PEMICU'!A1" display="DATA PEMICU" xr:uid="{00000000-0004-0000-0301-000002000000}"/>
    <hyperlink ref="B10" location="'DATA PENGUJI'!A1" display="DATA PENGUJI" xr:uid="{00000000-0004-0000-0301-000003000000}"/>
    <hyperlink ref="B12" location="'MAIN LEVEL'!A1" display="MAIN LEVEL" xr:uid="{00000000-0004-0000-0301-000004000000}"/>
  </hyperlinks>
  <pageMargins left="0.70866141732283472" right="0.17" top="0.74803149606299213" bottom="0.74803149606299213" header="0.31496062992125978" footer="0.31496062992125978"/>
  <pageSetup paperSize="9" scale="76" orientation="portrait"/>
</worksheet>
</file>

<file path=xl/worksheets/sheet2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1-000000000000}">
  <sheetPr codeName="Sheet120">
    <tabColor theme="4" tint="-0.249977111117893"/>
  </sheetPr>
  <dimension ref="A1:CX82"/>
  <sheetViews>
    <sheetView topLeftCell="B25"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7" width="4.109375" customWidth="1"/>
    <col min="8" max="9" width="3.5546875" customWidth="1"/>
    <col min="10" max="10" width="2.6640625" customWidth="1"/>
    <col min="11" max="16" width="3.5546875" customWidth="1"/>
    <col min="17" max="18" width="2.6640625" customWidth="1"/>
    <col min="19" max="19" width="4.5546875" customWidth="1"/>
    <col min="20" max="102" width="3.5546875" customWidth="1"/>
  </cols>
  <sheetData>
    <row r="1" spans="1:102" ht="14.25" customHeight="1" x14ac:dyDescent="0.25">
      <c r="G1" s="178"/>
      <c r="AL1" s="110"/>
      <c r="AM1" s="110"/>
      <c r="AN1" s="110"/>
      <c r="AO1" s="110"/>
      <c r="AP1" s="110"/>
      <c r="AQ1" s="110"/>
      <c r="AR1" s="110"/>
      <c r="AS1" s="110"/>
      <c r="AT1" s="110"/>
      <c r="AU1" s="110"/>
      <c r="AV1" s="110"/>
      <c r="AW1" s="110"/>
      <c r="AX1" s="110"/>
      <c r="AY1" s="110"/>
      <c r="AZ1" s="110"/>
      <c r="BA1" s="110"/>
      <c r="BB1" s="110"/>
      <c r="BC1" s="110"/>
      <c r="BD1" s="110"/>
      <c r="BE1" s="110"/>
      <c r="BF1" s="110"/>
      <c r="BG1" s="110"/>
      <c r="BH1" s="110"/>
      <c r="BI1" s="110"/>
      <c r="BJ1" s="110"/>
      <c r="BK1" s="110"/>
      <c r="BL1" s="110"/>
      <c r="BM1" s="110"/>
      <c r="BN1" s="110"/>
      <c r="BO1" s="110"/>
      <c r="BP1" s="110"/>
      <c r="BQ1" s="110"/>
      <c r="BR1" s="110"/>
      <c r="BS1" s="110"/>
      <c r="BT1" s="110"/>
      <c r="BU1" s="110"/>
      <c r="BV1" s="110"/>
      <c r="BW1" s="110"/>
      <c r="BX1" s="110"/>
      <c r="BY1" s="110"/>
      <c r="BZ1" s="110"/>
      <c r="CA1" s="110"/>
      <c r="CB1" s="110"/>
      <c r="CC1" s="110"/>
      <c r="CD1" s="110"/>
      <c r="CE1" s="110"/>
      <c r="CF1" s="110"/>
      <c r="CG1" s="110"/>
      <c r="CH1" s="110"/>
      <c r="CI1" s="110"/>
      <c r="CJ1" s="110"/>
      <c r="CK1" s="110"/>
      <c r="CL1" s="110"/>
      <c r="CM1" s="110"/>
      <c r="CN1" s="110"/>
      <c r="CO1" s="110"/>
      <c r="CP1" s="110"/>
      <c r="CQ1" s="110"/>
      <c r="CR1" s="110"/>
      <c r="CS1" s="110"/>
      <c r="CT1" s="110"/>
      <c r="CU1" s="110"/>
      <c r="CV1" s="110"/>
      <c r="CW1" s="110"/>
      <c r="CX1" s="110"/>
    </row>
    <row r="2" spans="1:102" ht="14.25" customHeight="1" x14ac:dyDescent="0.25">
      <c r="G2" t="s">
        <v>1674</v>
      </c>
      <c r="AL2" s="110"/>
      <c r="AM2" s="110"/>
      <c r="AN2" s="110"/>
      <c r="AO2" s="110"/>
      <c r="AP2" s="110"/>
      <c r="AQ2" s="110"/>
      <c r="AR2" s="110"/>
      <c r="AS2" s="110"/>
      <c r="AT2" s="110"/>
      <c r="AU2" s="110"/>
      <c r="AV2" s="110"/>
      <c r="AW2" s="110"/>
      <c r="AX2" s="110"/>
      <c r="AY2" s="110"/>
      <c r="AZ2" s="110"/>
      <c r="BA2" s="110"/>
      <c r="BB2" s="110"/>
      <c r="BC2" s="110"/>
      <c r="BD2" s="110"/>
      <c r="BE2" s="110"/>
      <c r="BF2" s="110"/>
      <c r="BG2" s="110"/>
      <c r="BH2" s="110"/>
      <c r="BI2" s="110"/>
      <c r="BJ2" s="110"/>
      <c r="BK2" s="110"/>
      <c r="BL2" s="110"/>
      <c r="BM2" s="110"/>
      <c r="BN2" s="110"/>
      <c r="BO2" s="110"/>
      <c r="BP2" s="110"/>
      <c r="BQ2" s="110"/>
      <c r="BR2" s="110"/>
      <c r="BS2" s="110"/>
      <c r="BT2" s="110"/>
      <c r="BU2" s="110"/>
      <c r="BV2" s="110"/>
      <c r="BW2" s="110"/>
      <c r="BX2" s="110"/>
      <c r="BY2" s="110"/>
      <c r="BZ2" s="110"/>
      <c r="CA2" s="110"/>
      <c r="CB2" s="110"/>
      <c r="CC2" s="110"/>
      <c r="CD2" s="110"/>
      <c r="CE2" s="110"/>
      <c r="CF2" s="110"/>
      <c r="CG2" s="110"/>
      <c r="CH2" s="110"/>
      <c r="CI2" s="110"/>
      <c r="CJ2" s="110"/>
      <c r="CK2" s="110"/>
      <c r="CL2" s="110"/>
      <c r="CM2" s="110"/>
      <c r="CN2" s="110"/>
      <c r="CO2" s="110"/>
      <c r="CP2" s="110"/>
      <c r="CQ2" s="110"/>
      <c r="CR2" s="110"/>
      <c r="CS2" s="110"/>
      <c r="CT2" s="110"/>
      <c r="CU2" s="110"/>
      <c r="CV2" s="110"/>
      <c r="CW2" s="110"/>
      <c r="CX2" s="110"/>
    </row>
    <row r="3" spans="1:102" ht="14.25" customHeight="1" x14ac:dyDescent="0.25">
      <c r="B3" s="111"/>
      <c r="C3" s="111"/>
      <c r="D3" s="111"/>
      <c r="E3" s="111"/>
      <c r="AL3" s="110"/>
      <c r="AM3" s="110"/>
      <c r="AN3" s="110"/>
      <c r="AO3" s="110"/>
      <c r="AP3" s="110"/>
      <c r="AQ3" s="110"/>
      <c r="AR3" s="110"/>
      <c r="AS3" s="110"/>
      <c r="AT3" s="110"/>
      <c r="AU3" s="110"/>
      <c r="AV3" s="110"/>
      <c r="AW3" s="110"/>
      <c r="AX3" s="110"/>
      <c r="AY3" s="110"/>
      <c r="AZ3" s="110"/>
      <c r="BA3" s="110"/>
      <c r="BB3" s="110"/>
      <c r="BC3" s="110"/>
      <c r="BD3" s="110"/>
      <c r="BE3" s="110"/>
      <c r="BF3" s="110"/>
      <c r="BG3" s="110"/>
      <c r="BH3" s="110"/>
      <c r="BI3" s="110"/>
      <c r="BJ3" s="110"/>
      <c r="BK3" s="110"/>
      <c r="BL3" s="110"/>
      <c r="BM3" s="110"/>
      <c r="BN3" s="110"/>
      <c r="BO3" s="110"/>
      <c r="BP3" s="110"/>
      <c r="BQ3" s="110"/>
      <c r="BR3" s="110"/>
      <c r="BS3" s="110"/>
      <c r="BT3" s="110"/>
      <c r="BU3" s="110"/>
      <c r="BV3" s="110"/>
      <c r="BW3" s="110"/>
      <c r="BX3" s="110"/>
      <c r="BY3" s="110"/>
      <c r="BZ3" s="110"/>
      <c r="CA3" s="110"/>
      <c r="CB3" s="110"/>
      <c r="CC3" s="110"/>
      <c r="CD3" s="110"/>
      <c r="CE3" s="110"/>
      <c r="CF3" s="110"/>
      <c r="CG3" s="110"/>
      <c r="CH3" s="110"/>
      <c r="CI3" s="110"/>
      <c r="CJ3" s="110"/>
      <c r="CK3" s="110"/>
      <c r="CL3" s="110"/>
      <c r="CM3" s="110"/>
      <c r="CN3" s="110"/>
      <c r="CO3" s="110"/>
      <c r="CP3" s="110"/>
      <c r="CQ3" s="110"/>
      <c r="CR3" s="110"/>
      <c r="CS3" s="110"/>
      <c r="CT3" s="110"/>
      <c r="CU3" s="110"/>
      <c r="CV3" s="110"/>
      <c r="CW3" s="110"/>
      <c r="CX3" s="110"/>
    </row>
    <row r="4" spans="1:102" ht="14.25" customHeight="1" x14ac:dyDescent="0.25">
      <c r="B4" s="762" t="s">
        <v>79</v>
      </c>
      <c r="C4" s="761"/>
      <c r="D4" s="761"/>
      <c r="E4" s="761"/>
      <c r="AL4" s="110"/>
      <c r="AM4" s="110"/>
      <c r="AN4" s="110"/>
      <c r="AO4" s="110"/>
      <c r="AP4" s="110"/>
      <c r="AQ4" s="110"/>
      <c r="AR4" s="110"/>
      <c r="AS4" s="110"/>
      <c r="AT4" s="110"/>
      <c r="AU4" s="110"/>
      <c r="AV4" s="110"/>
      <c r="AW4" s="110"/>
      <c r="AX4" s="110"/>
      <c r="AY4" s="110"/>
      <c r="AZ4" s="110"/>
      <c r="BA4" s="110"/>
      <c r="BB4" s="110"/>
      <c r="BC4" s="110"/>
      <c r="BD4" s="110"/>
      <c r="BE4" s="110"/>
      <c r="BF4" s="110"/>
      <c r="BG4" s="110"/>
      <c r="BH4" s="110"/>
      <c r="BI4" s="110"/>
      <c r="BJ4" s="110"/>
      <c r="BK4" s="110"/>
      <c r="BL4" s="110"/>
      <c r="BM4" s="110"/>
      <c r="BN4" s="110"/>
      <c r="BO4" s="110"/>
      <c r="BP4" s="110"/>
      <c r="BQ4" s="110"/>
      <c r="BR4" s="110"/>
      <c r="BS4" s="110"/>
      <c r="BT4" s="110"/>
      <c r="BU4" s="110"/>
      <c r="BV4" s="110"/>
      <c r="BW4" s="110"/>
      <c r="BX4" s="110"/>
      <c r="BY4" s="110"/>
      <c r="BZ4" s="110"/>
      <c r="CA4" s="110"/>
      <c r="CB4" s="110"/>
      <c r="CC4" s="110"/>
      <c r="CD4" s="110"/>
      <c r="CE4" s="110"/>
      <c r="CF4" s="110"/>
      <c r="CG4" s="110"/>
      <c r="CH4" s="110"/>
      <c r="CI4" s="110"/>
      <c r="CJ4" s="110"/>
      <c r="CK4" s="110"/>
      <c r="CL4" s="110"/>
      <c r="CM4" s="110"/>
      <c r="CN4" s="110"/>
      <c r="CO4" s="110"/>
      <c r="CP4" s="110"/>
      <c r="CQ4" s="110"/>
      <c r="CR4" s="110"/>
      <c r="CS4" s="110"/>
      <c r="CT4" s="110"/>
      <c r="CU4" s="110"/>
      <c r="CV4" s="110"/>
      <c r="CW4" s="110"/>
      <c r="CX4" s="110"/>
    </row>
    <row r="5" spans="1:102" ht="14.25" customHeight="1" x14ac:dyDescent="0.25">
      <c r="B5" s="111"/>
      <c r="C5" s="111"/>
      <c r="D5" s="111"/>
      <c r="E5" s="111"/>
      <c r="AL5" s="110"/>
      <c r="AM5" s="110"/>
      <c r="AN5" s="110"/>
      <c r="AO5" s="110"/>
      <c r="AP5" s="110"/>
      <c r="AQ5" s="110"/>
      <c r="AR5" s="110"/>
      <c r="AS5" s="110"/>
      <c r="AT5" s="110"/>
      <c r="AU5" s="110"/>
      <c r="AV5" s="110"/>
      <c r="AW5" s="110"/>
      <c r="AX5" s="110"/>
      <c r="AY5" s="110"/>
      <c r="AZ5" s="110"/>
      <c r="BA5" s="110"/>
      <c r="BB5" s="110"/>
      <c r="BC5" s="110"/>
      <c r="BD5" s="110"/>
      <c r="BE5" s="110"/>
      <c r="BF5" s="110"/>
      <c r="BG5" s="110"/>
      <c r="BH5" s="110"/>
      <c r="BI5" s="110"/>
      <c r="BJ5" s="110"/>
      <c r="BK5" s="110"/>
      <c r="BL5" s="110"/>
      <c r="BM5" s="110"/>
      <c r="BN5" s="110"/>
      <c r="BO5" s="110"/>
      <c r="BP5" s="110"/>
      <c r="BQ5" s="110"/>
      <c r="BR5" s="110"/>
      <c r="BS5" s="110"/>
      <c r="BT5" s="110"/>
      <c r="BU5" s="110"/>
      <c r="BV5" s="110"/>
      <c r="BW5" s="110"/>
      <c r="BX5" s="110"/>
      <c r="BY5" s="110"/>
      <c r="BZ5" s="110"/>
      <c r="CA5" s="110"/>
      <c r="CB5" s="110"/>
      <c r="CC5" s="110"/>
      <c r="CD5" s="110"/>
      <c r="CE5" s="110"/>
      <c r="CF5" s="110"/>
      <c r="CG5" s="110"/>
      <c r="CH5" s="110"/>
      <c r="CI5" s="110"/>
      <c r="CJ5" s="110"/>
      <c r="CK5" s="110"/>
      <c r="CL5" s="110"/>
      <c r="CM5" s="110"/>
      <c r="CN5" s="110"/>
      <c r="CO5" s="110"/>
      <c r="CP5" s="110"/>
      <c r="CQ5" s="110"/>
      <c r="CR5" s="110"/>
      <c r="CS5" s="110"/>
      <c r="CT5" s="110"/>
      <c r="CU5" s="110"/>
      <c r="CV5" s="110"/>
      <c r="CW5" s="110"/>
      <c r="CX5" s="110"/>
    </row>
    <row r="6" spans="1:102" ht="14.25" customHeight="1" x14ac:dyDescent="0.25">
      <c r="B6" s="762" t="s">
        <v>87</v>
      </c>
      <c r="C6" s="761"/>
      <c r="D6" s="761"/>
      <c r="E6" s="761"/>
      <c r="AL6" s="110"/>
      <c r="AM6" s="110"/>
      <c r="AN6" s="110"/>
      <c r="AO6" s="110"/>
      <c r="AP6" s="110"/>
      <c r="AQ6" s="110"/>
      <c r="AR6" s="110"/>
      <c r="AS6" s="110"/>
      <c r="AT6" s="110"/>
      <c r="AU6" s="110"/>
      <c r="AV6" s="110"/>
      <c r="AW6" s="110"/>
      <c r="AX6" s="110"/>
      <c r="AY6" s="110"/>
      <c r="AZ6" s="110"/>
      <c r="BA6" s="110"/>
      <c r="BB6" s="110"/>
      <c r="BC6" s="110"/>
      <c r="BD6" s="110"/>
      <c r="BE6" s="110"/>
      <c r="BF6" s="110"/>
      <c r="BG6" s="110"/>
      <c r="BH6" s="110"/>
      <c r="BI6" s="110"/>
      <c r="BJ6" s="110"/>
      <c r="BK6" s="110"/>
      <c r="BL6" s="110"/>
      <c r="BM6" s="110"/>
      <c r="BN6" s="110"/>
      <c r="BO6" s="110"/>
      <c r="BP6" s="110"/>
      <c r="BQ6" s="110"/>
      <c r="BR6" s="110"/>
      <c r="BS6" s="110"/>
      <c r="BT6" s="110"/>
      <c r="BU6" s="110"/>
      <c r="BV6" s="110"/>
      <c r="BW6" s="110"/>
      <c r="BX6" s="110"/>
      <c r="BY6" s="110"/>
      <c r="BZ6" s="110"/>
      <c r="CA6" s="110"/>
      <c r="CB6" s="110"/>
      <c r="CC6" s="110"/>
      <c r="CD6" s="110"/>
      <c r="CE6" s="110"/>
      <c r="CF6" s="110"/>
      <c r="CG6" s="110"/>
      <c r="CH6" s="110"/>
      <c r="CI6" s="110"/>
      <c r="CJ6" s="110"/>
      <c r="CK6" s="110"/>
      <c r="CL6" s="110"/>
      <c r="CM6" s="110"/>
      <c r="CN6" s="110"/>
      <c r="CO6" s="110"/>
      <c r="CP6" s="110"/>
      <c r="CQ6" s="110"/>
      <c r="CR6" s="110"/>
      <c r="CS6" s="110"/>
      <c r="CT6" s="110"/>
      <c r="CU6" s="110"/>
      <c r="CV6" s="110"/>
      <c r="CW6" s="110"/>
      <c r="CX6" s="110"/>
    </row>
    <row r="7" spans="1:102" ht="14.25" customHeight="1" x14ac:dyDescent="0.25">
      <c r="B7" s="111"/>
      <c r="C7" s="111"/>
      <c r="D7" s="111"/>
      <c r="E7" s="111"/>
      <c r="G7" s="960"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110"/>
      <c r="AM7" s="110"/>
      <c r="AN7" s="110"/>
      <c r="AO7" s="110"/>
      <c r="AP7" s="110"/>
      <c r="AQ7" s="110"/>
      <c r="AR7" s="110"/>
      <c r="AS7" s="110"/>
      <c r="AT7" s="110"/>
      <c r="AU7" s="110"/>
      <c r="AV7" s="110"/>
      <c r="AW7" s="110"/>
      <c r="AX7" s="110"/>
      <c r="AY7" s="110"/>
      <c r="AZ7" s="110"/>
      <c r="BA7" s="110"/>
      <c r="BB7" s="110"/>
      <c r="BC7" s="110"/>
      <c r="BD7" s="110"/>
      <c r="BE7" s="110"/>
      <c r="BF7" s="110"/>
      <c r="BG7" s="110"/>
      <c r="BH7" s="110"/>
      <c r="BI7" s="110"/>
      <c r="BJ7" s="110"/>
      <c r="BK7" s="110"/>
      <c r="BL7" s="110"/>
      <c r="BM7" s="110"/>
      <c r="BN7" s="110"/>
      <c r="BO7" s="110"/>
      <c r="BP7" s="110"/>
      <c r="BQ7" s="110"/>
      <c r="BR7" s="110"/>
      <c r="BS7" s="110"/>
      <c r="BT7" s="110"/>
      <c r="BU7" s="110"/>
      <c r="BV7" s="110"/>
      <c r="BW7" s="110"/>
      <c r="BX7" s="110"/>
      <c r="BY7" s="110"/>
      <c r="BZ7" s="110"/>
      <c r="CA7" s="110"/>
      <c r="CB7" s="110"/>
      <c r="CC7" s="110"/>
      <c r="CD7" s="110"/>
      <c r="CE7" s="110"/>
      <c r="CF7" s="110"/>
      <c r="CG7" s="110"/>
      <c r="CH7" s="110"/>
      <c r="CI7" s="110"/>
      <c r="CJ7" s="110"/>
      <c r="CK7" s="110"/>
      <c r="CL7" s="110"/>
      <c r="CM7" s="110"/>
      <c r="CN7" s="110"/>
      <c r="CO7" s="110"/>
      <c r="CP7" s="110"/>
      <c r="CQ7" s="110"/>
      <c r="CR7" s="110"/>
      <c r="CS7" s="110"/>
      <c r="CT7" s="110"/>
      <c r="CU7" s="110"/>
      <c r="CV7" s="110"/>
      <c r="CW7" s="110"/>
      <c r="CX7" s="110"/>
    </row>
    <row r="8" spans="1:102" ht="14.25" customHeight="1" x14ac:dyDescent="0.25">
      <c r="B8" s="762" t="s">
        <v>94</v>
      </c>
      <c r="C8" s="761"/>
      <c r="D8" s="761"/>
      <c r="E8" s="761"/>
      <c r="AL8" s="110"/>
      <c r="AM8" s="110"/>
      <c r="AN8" s="110"/>
      <c r="AO8" s="110"/>
      <c r="AP8" s="110"/>
      <c r="AQ8" s="110"/>
      <c r="AR8" s="110"/>
      <c r="AS8" s="110"/>
      <c r="AT8" s="110"/>
      <c r="AU8" s="110"/>
      <c r="AV8" s="110"/>
      <c r="AW8" s="110"/>
      <c r="AX8" s="110"/>
      <c r="AY8" s="110"/>
      <c r="AZ8" s="110"/>
      <c r="BA8" s="110"/>
      <c r="BB8" s="110"/>
      <c r="BC8" s="110"/>
      <c r="BD8" s="110"/>
      <c r="BE8" s="110"/>
      <c r="BF8" s="110"/>
      <c r="BG8" s="110"/>
      <c r="BH8" s="110"/>
      <c r="BI8" s="110"/>
      <c r="BJ8" s="110"/>
      <c r="BK8" s="110"/>
      <c r="BL8" s="110"/>
      <c r="BM8" s="110"/>
      <c r="BN8" s="110"/>
      <c r="BO8" s="110"/>
      <c r="BP8" s="110"/>
      <c r="BQ8" s="110"/>
      <c r="BR8" s="110"/>
      <c r="BS8" s="110"/>
      <c r="BT8" s="110"/>
      <c r="BU8" s="110"/>
      <c r="BV8" s="110"/>
      <c r="BW8" s="110"/>
      <c r="BX8" s="110"/>
      <c r="BY8" s="110"/>
      <c r="BZ8" s="110"/>
      <c r="CA8" s="110"/>
      <c r="CB8" s="110"/>
      <c r="CC8" s="110"/>
      <c r="CD8" s="110"/>
      <c r="CE8" s="110"/>
      <c r="CF8" s="110"/>
      <c r="CG8" s="110"/>
      <c r="CH8" s="110"/>
      <c r="CI8" s="110"/>
      <c r="CJ8" s="110"/>
      <c r="CK8" s="110"/>
      <c r="CL8" s="110"/>
      <c r="CM8" s="110"/>
      <c r="CN8" s="110"/>
      <c r="CO8" s="110"/>
      <c r="CP8" s="110"/>
      <c r="CQ8" s="110"/>
      <c r="CR8" s="110"/>
      <c r="CS8" s="110"/>
      <c r="CT8" s="110"/>
      <c r="CU8" s="110"/>
      <c r="CV8" s="110"/>
      <c r="CW8" s="110"/>
      <c r="CX8" s="110"/>
    </row>
    <row r="9" spans="1:102" ht="14.25" customHeight="1" x14ac:dyDescent="0.25">
      <c r="B9" s="111"/>
      <c r="C9" s="111"/>
      <c r="D9" s="111"/>
      <c r="E9" s="111"/>
      <c r="G9" s="961" t="str">
        <f>"Pengujian "&amp;'G-2'!G9</f>
        <v>Pengujian Sumbangan</v>
      </c>
      <c r="H9" s="789"/>
      <c r="I9" s="789"/>
      <c r="J9" s="789"/>
      <c r="K9" s="789"/>
      <c r="L9" s="789"/>
      <c r="M9" s="789"/>
      <c r="N9" s="789"/>
      <c r="O9" s="789"/>
      <c r="P9" s="789"/>
      <c r="Q9" s="789"/>
      <c r="R9" s="789"/>
      <c r="S9" s="789"/>
      <c r="T9" s="789"/>
      <c r="U9" s="789"/>
      <c r="V9" s="789"/>
      <c r="W9" s="789"/>
      <c r="X9" s="789"/>
      <c r="Y9" s="789"/>
      <c r="Z9" s="790"/>
      <c r="AA9" s="179" t="s">
        <v>796</v>
      </c>
      <c r="AB9" s="180"/>
      <c r="AC9" s="180"/>
      <c r="AD9" s="180"/>
      <c r="AE9" s="180"/>
      <c r="AF9" s="180" t="s">
        <v>1678</v>
      </c>
      <c r="AG9" s="182" t="e">
        <f>NAMA_WP</f>
        <v>#N/A</v>
      </c>
      <c r="AH9" s="180"/>
      <c r="AI9" s="180"/>
      <c r="AJ9" s="180"/>
      <c r="AK9" s="180"/>
      <c r="AL9" s="180"/>
      <c r="AM9" s="180"/>
      <c r="AN9" s="180"/>
      <c r="AO9" s="180"/>
      <c r="AP9" s="180"/>
      <c r="AQ9" s="180"/>
      <c r="AR9" s="180"/>
      <c r="AS9" s="180"/>
      <c r="AT9" s="183"/>
      <c r="AU9" s="110"/>
      <c r="AV9" s="110"/>
      <c r="AW9" s="110"/>
      <c r="AX9" s="110"/>
      <c r="AY9" s="110"/>
      <c r="AZ9" s="110"/>
      <c r="BA9" s="110"/>
      <c r="BB9" s="110"/>
      <c r="BC9" s="110"/>
      <c r="BD9" s="110"/>
      <c r="BE9" s="110"/>
      <c r="BF9" s="110"/>
      <c r="BG9" s="110"/>
      <c r="BH9" s="110"/>
      <c r="BI9" s="110"/>
      <c r="BJ9" s="110"/>
      <c r="BK9" s="110"/>
      <c r="BL9" s="110"/>
      <c r="BM9" s="110"/>
      <c r="BN9" s="110"/>
      <c r="BO9" s="110"/>
      <c r="BP9" s="110"/>
      <c r="BQ9" s="110"/>
      <c r="BR9" s="110"/>
      <c r="BS9" s="110"/>
      <c r="BT9" s="110"/>
      <c r="BU9" s="110"/>
      <c r="BV9" s="110"/>
      <c r="BW9" s="110"/>
      <c r="BX9" s="110"/>
      <c r="BY9" s="110"/>
      <c r="BZ9" s="110"/>
      <c r="CA9" s="110"/>
      <c r="CB9" s="110"/>
      <c r="CC9" s="110"/>
      <c r="CD9" s="110"/>
      <c r="CE9" s="110"/>
      <c r="CF9" s="110"/>
      <c r="CG9" s="110"/>
      <c r="CH9" s="110"/>
      <c r="CI9" s="110"/>
      <c r="CJ9" s="110"/>
      <c r="CK9" s="110"/>
      <c r="CL9" s="110"/>
      <c r="CM9" s="110"/>
      <c r="CN9" s="110"/>
      <c r="CO9" s="110"/>
      <c r="CP9" s="110"/>
      <c r="CQ9" s="110"/>
      <c r="CR9" s="110"/>
      <c r="CS9" s="110"/>
      <c r="CT9" s="110"/>
      <c r="CU9" s="110"/>
      <c r="CV9" s="110"/>
      <c r="CW9" s="110"/>
      <c r="CX9" s="110"/>
    </row>
    <row r="10" spans="1:102" ht="14.25" customHeight="1" x14ac:dyDescent="0.25">
      <c r="B10" s="762" t="s">
        <v>101</v>
      </c>
      <c r="C10" s="761"/>
      <c r="D10" s="761"/>
      <c r="E10" s="761"/>
      <c r="G10" s="804"/>
      <c r="H10" s="940"/>
      <c r="I10" s="940"/>
      <c r="J10" s="940"/>
      <c r="K10" s="940"/>
      <c r="L10" s="940"/>
      <c r="M10" s="940"/>
      <c r="N10" s="940"/>
      <c r="O10" s="940"/>
      <c r="P10" s="940"/>
      <c r="Q10" s="940"/>
      <c r="R10" s="940"/>
      <c r="S10" s="940"/>
      <c r="T10" s="940"/>
      <c r="U10" s="940"/>
      <c r="V10" s="940"/>
      <c r="W10" s="940"/>
      <c r="X10" s="940"/>
      <c r="Y10" s="940"/>
      <c r="Z10" s="805"/>
      <c r="AA10" s="184" t="s">
        <v>1401</v>
      </c>
      <c r="AF10" t="s">
        <v>1678</v>
      </c>
      <c r="AG10" s="124" t="e">
        <f>NPWP</f>
        <v>#N/A</v>
      </c>
      <c r="AT10" s="186"/>
      <c r="AU10" s="110"/>
      <c r="AV10" s="110"/>
      <c r="AW10" s="110"/>
      <c r="AX10" s="110"/>
      <c r="AY10" s="110"/>
      <c r="AZ10" s="110"/>
      <c r="BA10" s="110"/>
      <c r="BB10" s="110"/>
      <c r="BC10" s="110"/>
      <c r="BD10" s="110"/>
      <c r="BE10" s="110"/>
      <c r="BF10" s="110"/>
      <c r="BG10" s="110"/>
      <c r="BH10" s="110"/>
      <c r="BI10" s="110"/>
      <c r="BJ10" s="110"/>
      <c r="BK10" s="110"/>
      <c r="BL10" s="110"/>
      <c r="BM10" s="110"/>
      <c r="BN10" s="110"/>
      <c r="BO10" s="110"/>
      <c r="BP10" s="110"/>
      <c r="BQ10" s="110"/>
      <c r="BR10" s="110"/>
      <c r="BS10" s="110"/>
      <c r="BT10" s="110"/>
      <c r="BU10" s="110"/>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row>
    <row r="11" spans="1:102" ht="14.25" customHeight="1" x14ac:dyDescent="0.25">
      <c r="G11" s="806"/>
      <c r="H11" s="794"/>
      <c r="I11" s="794"/>
      <c r="J11" s="794"/>
      <c r="K11" s="794"/>
      <c r="L11" s="794"/>
      <c r="M11" s="794"/>
      <c r="N11" s="794"/>
      <c r="O11" s="794"/>
      <c r="P11" s="794"/>
      <c r="Q11" s="794"/>
      <c r="R11" s="794"/>
      <c r="S11" s="794"/>
      <c r="T11" s="794"/>
      <c r="U11" s="794"/>
      <c r="V11" s="794"/>
      <c r="W11" s="794"/>
      <c r="X11" s="794"/>
      <c r="Y11" s="794"/>
      <c r="Z11" s="807"/>
      <c r="AA11" s="187" t="s">
        <v>1679</v>
      </c>
      <c r="AB11" s="188"/>
      <c r="AC11" s="188"/>
      <c r="AD11" s="188"/>
      <c r="AE11" s="188"/>
      <c r="AF11" s="188" t="s">
        <v>1678</v>
      </c>
      <c r="AG11" s="190" t="e">
        <f>ID_MS_TH_PJK</f>
        <v>#N/A</v>
      </c>
      <c r="AH11" s="188"/>
      <c r="AI11" s="188"/>
      <c r="AJ11" s="188"/>
      <c r="AK11" s="188"/>
      <c r="AL11" s="188"/>
      <c r="AM11" s="188"/>
      <c r="AN11" s="188"/>
      <c r="AO11" s="188"/>
      <c r="AP11" s="188"/>
      <c r="AQ11" s="188"/>
      <c r="AR11" s="188"/>
      <c r="AS11" s="188"/>
      <c r="AT11" s="191"/>
      <c r="AU11" s="110"/>
      <c r="AV11" s="110"/>
      <c r="AW11" s="110"/>
      <c r="AX11" s="110"/>
      <c r="AY11" s="110"/>
      <c r="AZ11" s="110"/>
      <c r="BA11" s="110"/>
      <c r="BB11" s="110"/>
      <c r="BC11" s="110"/>
      <c r="BD11" s="110"/>
      <c r="BE11" s="110"/>
      <c r="BF11" s="110"/>
      <c r="BG11" s="110"/>
      <c r="BH11" s="110"/>
      <c r="BI11" s="110"/>
      <c r="BJ11" s="110"/>
      <c r="BK11" s="110"/>
      <c r="BL11" s="110"/>
      <c r="BM11" s="110"/>
      <c r="BN11" s="110"/>
      <c r="BO11" s="110"/>
      <c r="BP11" s="110"/>
      <c r="BQ11" s="110"/>
      <c r="BR11" s="110"/>
      <c r="BS11" s="110"/>
      <c r="BT11" s="110"/>
      <c r="BU11" s="11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row>
    <row r="12" spans="1:102" ht="14.25" customHeight="1" x14ac:dyDescent="0.25">
      <c r="B12" s="762" t="s">
        <v>106</v>
      </c>
      <c r="C12" s="761"/>
      <c r="D12" s="761"/>
      <c r="E12" s="761"/>
      <c r="AL12" s="110"/>
      <c r="AM12" s="110"/>
      <c r="AN12" s="110"/>
      <c r="AO12" s="110"/>
      <c r="AP12" s="110"/>
      <c r="AQ12" s="110"/>
      <c r="AR12" s="110"/>
      <c r="AS12" s="110"/>
      <c r="AT12" s="110"/>
      <c r="AU12" s="110"/>
      <c r="AV12" s="110"/>
      <c r="AW12" s="110"/>
      <c r="AX12" s="110"/>
      <c r="AY12" s="110"/>
      <c r="AZ12" s="110"/>
      <c r="BA12" s="110"/>
      <c r="BB12" s="110"/>
      <c r="BC12" s="110"/>
      <c r="BD12" s="110"/>
      <c r="BE12" s="110"/>
      <c r="BF12" s="110"/>
      <c r="BG12" s="110"/>
      <c r="BH12" s="110"/>
      <c r="BI12" s="110"/>
      <c r="BJ12" s="110"/>
      <c r="BK12" s="110"/>
      <c r="BL12" s="110"/>
      <c r="BM12" s="110"/>
      <c r="BN12" s="110"/>
      <c r="BO12" s="110"/>
      <c r="BP12" s="110"/>
      <c r="BQ12" s="110"/>
      <c r="BR12" s="110"/>
      <c r="BS12" s="110"/>
      <c r="BT12" s="110"/>
      <c r="BU12" s="110"/>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row>
    <row r="13" spans="1:102" ht="14.25" customHeight="1" x14ac:dyDescent="0.25">
      <c r="B13" s="962" t="str">
        <f>HYPERLINK("#'"&amp;'EWS DIRECTORY'!$J$259&amp;"'!A1",'EWS DIRECTORY'!$J$259)</f>
        <v>G-2</v>
      </c>
      <c r="C13" s="761"/>
      <c r="D13" s="761"/>
      <c r="E13" s="761"/>
      <c r="G13" t="s">
        <v>1775</v>
      </c>
      <c r="AL13" s="110"/>
      <c r="AM13" s="110"/>
      <c r="AN13" s="110"/>
      <c r="AO13" s="110"/>
      <c r="AP13" s="110"/>
      <c r="AQ13" s="110"/>
      <c r="AR13" s="110"/>
      <c r="AS13" s="110"/>
      <c r="AT13" s="110"/>
      <c r="AU13" s="110"/>
      <c r="AV13" s="110"/>
      <c r="AW13" s="110"/>
      <c r="AX13" s="110"/>
      <c r="AY13" s="110"/>
      <c r="AZ13" s="110"/>
      <c r="BA13" s="110"/>
      <c r="BB13" s="110"/>
      <c r="BC13" s="110"/>
      <c r="BD13" s="110"/>
      <c r="BE13" s="110"/>
      <c r="BF13" s="110"/>
      <c r="BG13" s="110"/>
      <c r="BH13" s="110"/>
      <c r="BI13" s="110"/>
      <c r="BJ13" s="110"/>
      <c r="BK13" s="110"/>
      <c r="BL13" s="110"/>
      <c r="BM13" s="110"/>
      <c r="BN13" s="110"/>
      <c r="BO13" s="110"/>
      <c r="BP13" s="110"/>
      <c r="BQ13" s="110"/>
      <c r="BR13" s="110"/>
      <c r="BS13" s="110"/>
      <c r="BT13" s="110"/>
      <c r="BU13" s="110"/>
      <c r="BV13" s="110"/>
      <c r="BW13" s="110"/>
      <c r="BX13" s="110"/>
      <c r="BY13" s="110"/>
      <c r="BZ13" s="110"/>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row>
    <row r="14" spans="1:102" ht="14.25" customHeight="1" x14ac:dyDescent="0.25">
      <c r="B14" s="927" t="str">
        <f>HYPERLINK("#'"&amp;'EWS DIRECTORY'!$J$260&amp;"'!A1",'EWS DIRECTORY'!$J$260)</f>
        <v>G-2-1</v>
      </c>
      <c r="C14" s="761"/>
      <c r="D14" s="761"/>
      <c r="E14" s="761"/>
      <c r="G14" s="949" t="s">
        <v>1445</v>
      </c>
      <c r="H14" s="949" t="s">
        <v>1707</v>
      </c>
      <c r="I14" s="789"/>
      <c r="J14" s="789"/>
      <c r="K14" s="789"/>
      <c r="L14" s="789"/>
      <c r="M14" s="789"/>
      <c r="N14" s="789"/>
      <c r="O14" s="789"/>
      <c r="P14" s="789"/>
      <c r="Q14" s="789"/>
      <c r="R14" s="789"/>
      <c r="S14" s="789"/>
      <c r="T14" s="790"/>
      <c r="U14" s="949" t="s">
        <v>1708</v>
      </c>
      <c r="V14" s="790"/>
      <c r="W14" s="969" t="s">
        <v>1776</v>
      </c>
      <c r="X14" s="764"/>
      <c r="Y14" s="764"/>
      <c r="Z14" s="764"/>
      <c r="AA14" s="764"/>
      <c r="AB14" s="764"/>
      <c r="AC14" s="764"/>
      <c r="AD14" s="764"/>
      <c r="AE14" s="764"/>
      <c r="AF14" s="764"/>
      <c r="AG14" s="764"/>
      <c r="AH14" s="764"/>
      <c r="AI14" s="764"/>
      <c r="AJ14" s="764"/>
      <c r="AK14" s="764"/>
      <c r="AL14" s="764"/>
      <c r="AM14" s="764"/>
      <c r="AN14" s="764"/>
      <c r="AO14" s="764"/>
      <c r="AP14" s="764"/>
      <c r="AQ14" s="764"/>
      <c r="AR14" s="764"/>
      <c r="AS14" s="764"/>
      <c r="AT14" s="764"/>
      <c r="AU14" s="764"/>
      <c r="AV14" s="764"/>
      <c r="AW14" s="764"/>
      <c r="AX14" s="764"/>
      <c r="AY14" s="764"/>
      <c r="AZ14" s="764"/>
      <c r="BA14" s="764"/>
      <c r="BB14" s="764"/>
      <c r="BC14" s="764"/>
      <c r="BD14" s="764"/>
      <c r="BE14" s="764"/>
      <c r="BF14" s="764"/>
      <c r="BG14" s="764"/>
      <c r="BH14" s="764"/>
      <c r="BI14" s="764"/>
      <c r="BJ14" s="764"/>
      <c r="BK14" s="764"/>
      <c r="BL14" s="764"/>
      <c r="BM14" s="764"/>
      <c r="BN14" s="764"/>
      <c r="BO14" s="764"/>
      <c r="BP14" s="764"/>
      <c r="BQ14" s="764"/>
      <c r="BR14" s="764"/>
      <c r="BS14" s="764"/>
      <c r="BT14" s="764"/>
      <c r="BU14" s="764"/>
      <c r="BV14" s="764"/>
      <c r="BW14" s="764"/>
      <c r="BX14" s="764"/>
      <c r="BY14" s="764"/>
      <c r="BZ14" s="764"/>
      <c r="CA14" s="764"/>
      <c r="CB14" s="764"/>
      <c r="CC14" s="764"/>
      <c r="CD14" s="764"/>
      <c r="CE14" s="764"/>
      <c r="CF14" s="764"/>
      <c r="CG14" s="764"/>
      <c r="CH14" s="764"/>
      <c r="CI14" s="764"/>
      <c r="CJ14" s="764"/>
      <c r="CK14" s="764"/>
      <c r="CL14" s="764"/>
      <c r="CM14" s="764"/>
      <c r="CN14" s="764"/>
      <c r="CO14" s="764"/>
      <c r="CP14" s="764"/>
      <c r="CQ14" s="764"/>
      <c r="CR14" s="764"/>
      <c r="CS14" s="765"/>
      <c r="CT14" s="967" t="s">
        <v>1772</v>
      </c>
      <c r="CU14" s="789"/>
      <c r="CV14" s="789"/>
      <c r="CW14" s="789"/>
      <c r="CX14" s="790"/>
    </row>
    <row r="15" spans="1:102" ht="14.25" customHeight="1" x14ac:dyDescent="0.25">
      <c r="B15" s="929" t="str">
        <f>HYPERLINK("#'"&amp;'EWS DIRECTORY'!$J$261&amp;"'!A1",'EWS DIRECTORY'!$J$261)</f>
        <v>G-2-1-1</v>
      </c>
      <c r="C15" s="761"/>
      <c r="D15" s="761"/>
      <c r="E15" s="761"/>
      <c r="G15" s="975"/>
      <c r="H15" s="804"/>
      <c r="I15" s="940"/>
      <c r="J15" s="940"/>
      <c r="K15" s="940"/>
      <c r="L15" s="940"/>
      <c r="M15" s="940"/>
      <c r="N15" s="940"/>
      <c r="O15" s="940"/>
      <c r="P15" s="940"/>
      <c r="Q15" s="940"/>
      <c r="R15" s="940"/>
      <c r="S15" s="940"/>
      <c r="T15" s="805"/>
      <c r="U15" s="804"/>
      <c r="V15" s="805"/>
      <c r="W15" s="949" t="s">
        <v>1777</v>
      </c>
      <c r="X15" s="789"/>
      <c r="Y15" s="789"/>
      <c r="Z15" s="789"/>
      <c r="AA15" s="790"/>
      <c r="AB15" s="963" t="s">
        <v>1778</v>
      </c>
      <c r="AC15" s="764"/>
      <c r="AD15" s="764"/>
      <c r="AE15" s="764"/>
      <c r="AF15" s="764"/>
      <c r="AG15" s="764"/>
      <c r="AH15" s="764"/>
      <c r="AI15" s="764"/>
      <c r="AJ15" s="764"/>
      <c r="AK15" s="764"/>
      <c r="AL15" s="764"/>
      <c r="AM15" s="764"/>
      <c r="AN15" s="764"/>
      <c r="AO15" s="764"/>
      <c r="AP15" s="764"/>
      <c r="AQ15" s="764"/>
      <c r="AR15" s="764"/>
      <c r="AS15" s="764"/>
      <c r="AT15" s="764"/>
      <c r="AU15" s="764"/>
      <c r="AV15" s="764"/>
      <c r="AW15" s="764"/>
      <c r="AX15" s="764"/>
      <c r="AY15" s="764"/>
      <c r="AZ15" s="764"/>
      <c r="BA15" s="764"/>
      <c r="BB15" s="764"/>
      <c r="BC15" s="764"/>
      <c r="BD15" s="764"/>
      <c r="BE15" s="764"/>
      <c r="BF15" s="764"/>
      <c r="BG15" s="764"/>
      <c r="BH15" s="764"/>
      <c r="BI15" s="764"/>
      <c r="BJ15" s="764"/>
      <c r="BK15" s="764"/>
      <c r="BL15" s="764"/>
      <c r="BM15" s="764"/>
      <c r="BN15" s="764"/>
      <c r="BO15" s="764"/>
      <c r="BP15" s="764"/>
      <c r="BQ15" s="764"/>
      <c r="BR15" s="764"/>
      <c r="BS15" s="764"/>
      <c r="BT15" s="764"/>
      <c r="BU15" s="764"/>
      <c r="BV15" s="764"/>
      <c r="BW15" s="764"/>
      <c r="BX15" s="764"/>
      <c r="BY15" s="764"/>
      <c r="BZ15" s="764"/>
      <c r="CA15" s="764"/>
      <c r="CB15" s="764"/>
      <c r="CC15" s="764"/>
      <c r="CD15" s="764"/>
      <c r="CE15" s="764"/>
      <c r="CF15" s="764"/>
      <c r="CG15" s="764"/>
      <c r="CH15" s="764"/>
      <c r="CI15" s="764"/>
      <c r="CJ15" s="764"/>
      <c r="CK15" s="764"/>
      <c r="CL15" s="764"/>
      <c r="CM15" s="764"/>
      <c r="CN15" s="764"/>
      <c r="CO15" s="764"/>
      <c r="CP15" s="764"/>
      <c r="CQ15" s="764"/>
      <c r="CR15" s="764"/>
      <c r="CS15" s="765"/>
      <c r="CT15" s="804"/>
      <c r="CU15" s="940"/>
      <c r="CV15" s="940"/>
      <c r="CW15" s="940"/>
      <c r="CX15" s="805"/>
    </row>
    <row r="16" spans="1:102" ht="14.4" customHeight="1" x14ac:dyDescent="0.25">
      <c r="A16" s="110" t="e" cm="1" vm="3">
        <f t="array" aca="1" ref="A16" ca="1">_xlfn._xlws.FILTER(M16:M50,M16:M50&lt;&gt;"")</f>
        <v>#VALUE!</v>
      </c>
      <c r="B16" s="929" t="str">
        <f>HYPERLINK("#'"&amp;'EWS DIRECTORY'!$J$262&amp;"'!A1",'EWS DIRECTORY'!$J$262)</f>
        <v>G-2-1-2</v>
      </c>
      <c r="C16" s="761"/>
      <c r="D16" s="761"/>
      <c r="E16" s="761"/>
      <c r="G16" s="769"/>
      <c r="H16" s="806"/>
      <c r="I16" s="794"/>
      <c r="J16" s="794"/>
      <c r="K16" s="794"/>
      <c r="L16" s="794"/>
      <c r="M16" s="794"/>
      <c r="N16" s="794"/>
      <c r="O16" s="794"/>
      <c r="P16" s="794"/>
      <c r="Q16" s="794"/>
      <c r="R16" s="794"/>
      <c r="S16" s="794"/>
      <c r="T16" s="807"/>
      <c r="U16" s="806"/>
      <c r="V16" s="807"/>
      <c r="W16" s="806"/>
      <c r="X16" s="794"/>
      <c r="Y16" s="794"/>
      <c r="Z16" s="794"/>
      <c r="AA16" s="807"/>
      <c r="AB16" s="946" t="e">
        <f>MASTER!$N$5</f>
        <v>#N/A</v>
      </c>
      <c r="AC16" s="764"/>
      <c r="AD16" s="764"/>
      <c r="AE16" s="764"/>
      <c r="AF16" s="765"/>
      <c r="AG16" s="946" t="e">
        <f>MASTER!$N$6</f>
        <v>#N/A</v>
      </c>
      <c r="AH16" s="764"/>
      <c r="AI16" s="764"/>
      <c r="AJ16" s="764"/>
      <c r="AK16" s="765"/>
      <c r="AL16" s="946" t="e">
        <f>MASTER!$N$7</f>
        <v>#N/A</v>
      </c>
      <c r="AM16" s="764"/>
      <c r="AN16" s="764"/>
      <c r="AO16" s="764"/>
      <c r="AP16" s="765"/>
      <c r="AQ16" s="946" t="e">
        <f>MASTER!$N$8</f>
        <v>#N/A</v>
      </c>
      <c r="AR16" s="764"/>
      <c r="AS16" s="764"/>
      <c r="AT16" s="764"/>
      <c r="AU16" s="765"/>
      <c r="AV16" s="946" t="e">
        <f>MASTER!$N$9</f>
        <v>#N/A</v>
      </c>
      <c r="AW16" s="764"/>
      <c r="AX16" s="764"/>
      <c r="AY16" s="764"/>
      <c r="AZ16" s="765"/>
      <c r="BA16" s="946" t="e">
        <f>MASTER!$N$10</f>
        <v>#N/A</v>
      </c>
      <c r="BB16" s="764"/>
      <c r="BC16" s="764"/>
      <c r="BD16" s="764"/>
      <c r="BE16" s="765"/>
      <c r="BF16" s="946" t="e">
        <f>MASTER!$N$11</f>
        <v>#N/A</v>
      </c>
      <c r="BG16" s="764"/>
      <c r="BH16" s="764"/>
      <c r="BI16" s="764"/>
      <c r="BJ16" s="765"/>
      <c r="BK16" s="946" t="e">
        <f>MASTER!$N$12</f>
        <v>#N/A</v>
      </c>
      <c r="BL16" s="764"/>
      <c r="BM16" s="764"/>
      <c r="BN16" s="764"/>
      <c r="BO16" s="765"/>
      <c r="BP16" s="946" t="e">
        <f>MASTER!$N$13</f>
        <v>#N/A</v>
      </c>
      <c r="BQ16" s="764"/>
      <c r="BR16" s="764"/>
      <c r="BS16" s="764"/>
      <c r="BT16" s="765"/>
      <c r="BU16" s="946" t="e">
        <f>MASTER!$N$14</f>
        <v>#N/A</v>
      </c>
      <c r="BV16" s="764"/>
      <c r="BW16" s="764"/>
      <c r="BX16" s="764"/>
      <c r="BY16" s="765"/>
      <c r="BZ16" s="946" t="e">
        <f>MASTER!$N$15</f>
        <v>#N/A</v>
      </c>
      <c r="CA16" s="764"/>
      <c r="CB16" s="764"/>
      <c r="CC16" s="764"/>
      <c r="CD16" s="765"/>
      <c r="CE16" s="946" t="e">
        <f>MASTER!$N$16</f>
        <v>#N/A</v>
      </c>
      <c r="CF16" s="764"/>
      <c r="CG16" s="764"/>
      <c r="CH16" s="764"/>
      <c r="CI16" s="765"/>
      <c r="CJ16" s="963" t="s">
        <v>1769</v>
      </c>
      <c r="CK16" s="764"/>
      <c r="CL16" s="764"/>
      <c r="CM16" s="764"/>
      <c r="CN16" s="765"/>
      <c r="CO16" s="963" t="s">
        <v>1770</v>
      </c>
      <c r="CP16" s="764"/>
      <c r="CQ16" s="764"/>
      <c r="CR16" s="764"/>
      <c r="CS16" s="765"/>
      <c r="CT16" s="806"/>
      <c r="CU16" s="794"/>
      <c r="CV16" s="794"/>
      <c r="CW16" s="794"/>
      <c r="CX16" s="807"/>
    </row>
    <row r="17" spans="1:102" ht="14.25" customHeight="1" x14ac:dyDescent="0.25">
      <c r="A17" s="110" t="s">
        <v>2032</v>
      </c>
      <c r="B17" s="929" t="str">
        <f>HYPERLINK("#'"&amp;'EWS DIRECTORY'!$J$263&amp;"'!A1",'EWS DIRECTORY'!$J$263)</f>
        <v>G-2-1-3</v>
      </c>
      <c r="C17" s="761"/>
      <c r="D17" s="761"/>
      <c r="E17" s="761"/>
      <c r="G17" s="289"/>
      <c r="U17" s="436"/>
      <c r="V17" s="204"/>
      <c r="W17" s="952"/>
      <c r="X17" s="940"/>
      <c r="Y17" s="940"/>
      <c r="Z17" s="940"/>
      <c r="AA17" s="805"/>
      <c r="AB17" s="952"/>
      <c r="AC17" s="940"/>
      <c r="AD17" s="940"/>
      <c r="AE17" s="940"/>
      <c r="AF17" s="805"/>
      <c r="AG17" s="952"/>
      <c r="AH17" s="940"/>
      <c r="AI17" s="940"/>
      <c r="AJ17" s="940"/>
      <c r="AK17" s="805"/>
      <c r="AL17" s="952"/>
      <c r="AM17" s="940"/>
      <c r="AN17" s="940"/>
      <c r="AO17" s="940"/>
      <c r="AP17" s="805"/>
      <c r="AQ17" s="952"/>
      <c r="AR17" s="940"/>
      <c r="AS17" s="940"/>
      <c r="AT17" s="940"/>
      <c r="AU17" s="805"/>
      <c r="AV17" s="952"/>
      <c r="AW17" s="940"/>
      <c r="AX17" s="940"/>
      <c r="AY17" s="940"/>
      <c r="AZ17" s="805"/>
      <c r="BA17" s="952"/>
      <c r="BB17" s="940"/>
      <c r="BC17" s="940"/>
      <c r="BD17" s="940"/>
      <c r="BE17" s="805"/>
      <c r="BF17" s="952"/>
      <c r="BG17" s="940"/>
      <c r="BH17" s="940"/>
      <c r="BI17" s="940"/>
      <c r="BJ17" s="805"/>
      <c r="BK17" s="952"/>
      <c r="BL17" s="940"/>
      <c r="BM17" s="940"/>
      <c r="BN17" s="940"/>
      <c r="BO17" s="805"/>
      <c r="BP17" s="952"/>
      <c r="BQ17" s="940"/>
      <c r="BR17" s="940"/>
      <c r="BS17" s="940"/>
      <c r="BT17" s="805"/>
      <c r="BU17" s="952"/>
      <c r="BV17" s="940"/>
      <c r="BW17" s="940"/>
      <c r="BX17" s="940"/>
      <c r="BY17" s="805"/>
      <c r="BZ17" s="952"/>
      <c r="CA17" s="940"/>
      <c r="CB17" s="940"/>
      <c r="CC17" s="940"/>
      <c r="CD17" s="805"/>
      <c r="CE17" s="952"/>
      <c r="CF17" s="940"/>
      <c r="CG17" s="940"/>
      <c r="CH17" s="940"/>
      <c r="CI17" s="805"/>
      <c r="CJ17" s="952"/>
      <c r="CK17" s="940"/>
      <c r="CL17" s="940"/>
      <c r="CM17" s="940"/>
      <c r="CN17" s="805"/>
      <c r="CO17" s="952"/>
      <c r="CP17" s="940"/>
      <c r="CQ17" s="940"/>
      <c r="CR17" s="940"/>
      <c r="CS17" s="805"/>
      <c r="CT17" s="952"/>
      <c r="CU17" s="940"/>
      <c r="CV17" s="940"/>
      <c r="CW17" s="940"/>
      <c r="CX17" s="805"/>
    </row>
    <row r="18" spans="1:102" ht="14.4" customHeight="1" x14ac:dyDescent="0.25">
      <c r="A18" s="110" t="str" cm="1">
        <f t="array" ref="A18:A23">_xlfn._xlws.FILTER(M18:M52,M18:M52&lt;&gt;"")</f>
        <v>Berdasarkan Data Internal dan Eksternal yang dimiliki DJP</v>
      </c>
      <c r="B18" s="929" t="str">
        <f>HYPERLINK("#'"&amp;'EWS DIRECTORY'!$J$264&amp;"'!A1",'EWS DIRECTORY'!$J$264)</f>
        <v>G-2-1-4</v>
      </c>
      <c r="C18" s="761"/>
      <c r="D18" s="761"/>
      <c r="E18" s="761"/>
      <c r="G18" s="52">
        <v>1</v>
      </c>
      <c r="H18" s="944" t="str">
        <f>'G-2'!$G$9</f>
        <v>Sumbangan</v>
      </c>
      <c r="I18" s="940"/>
      <c r="J18" s="940"/>
      <c r="K18" s="940"/>
      <c r="L18" s="53" t="s">
        <v>1681</v>
      </c>
      <c r="M18" s="1158" t="s">
        <v>1442</v>
      </c>
      <c r="N18" s="940"/>
      <c r="O18" s="940"/>
      <c r="P18" s="940"/>
      <c r="Q18" s="940"/>
      <c r="R18" s="940"/>
      <c r="S18" s="940"/>
      <c r="T18" s="805"/>
      <c r="U18" s="964" t="s">
        <v>609</v>
      </c>
      <c r="V18" s="805"/>
      <c r="W18" s="1157">
        <f>'G-2'!$U$32</f>
        <v>0</v>
      </c>
      <c r="X18" s="940"/>
      <c r="Y18" s="940"/>
      <c r="Z18" s="940"/>
      <c r="AA18" s="805"/>
      <c r="AB18" s="945"/>
      <c r="AC18" s="940"/>
      <c r="AD18" s="940"/>
      <c r="AE18" s="940"/>
      <c r="AF18" s="805"/>
      <c r="AG18" s="945"/>
      <c r="AH18" s="940"/>
      <c r="AI18" s="940"/>
      <c r="AJ18" s="940"/>
      <c r="AK18" s="805"/>
      <c r="AL18" s="945"/>
      <c r="AM18" s="940"/>
      <c r="AN18" s="940"/>
      <c r="AO18" s="940"/>
      <c r="AP18" s="805"/>
      <c r="AQ18" s="945"/>
      <c r="AR18" s="940"/>
      <c r="AS18" s="940"/>
      <c r="AT18" s="940"/>
      <c r="AU18" s="805"/>
      <c r="AV18" s="945"/>
      <c r="AW18" s="940"/>
      <c r="AX18" s="940"/>
      <c r="AY18" s="940"/>
      <c r="AZ18" s="805"/>
      <c r="BA18" s="945"/>
      <c r="BB18" s="940"/>
      <c r="BC18" s="940"/>
      <c r="BD18" s="940"/>
      <c r="BE18" s="805"/>
      <c r="BF18" s="945"/>
      <c r="BG18" s="940"/>
      <c r="BH18" s="940"/>
      <c r="BI18" s="940"/>
      <c r="BJ18" s="805"/>
      <c r="BK18" s="945"/>
      <c r="BL18" s="940"/>
      <c r="BM18" s="940"/>
      <c r="BN18" s="940"/>
      <c r="BO18" s="805"/>
      <c r="BP18" s="945"/>
      <c r="BQ18" s="940"/>
      <c r="BR18" s="940"/>
      <c r="BS18" s="940"/>
      <c r="BT18" s="805"/>
      <c r="BU18" s="945"/>
      <c r="BV18" s="940"/>
      <c r="BW18" s="940"/>
      <c r="BX18" s="940"/>
      <c r="BY18" s="805"/>
      <c r="BZ18" s="945"/>
      <c r="CA18" s="940"/>
      <c r="CB18" s="940"/>
      <c r="CC18" s="940"/>
      <c r="CD18" s="805"/>
      <c r="CE18" s="945"/>
      <c r="CF18" s="940"/>
      <c r="CG18" s="940"/>
      <c r="CH18" s="940"/>
      <c r="CI18" s="805"/>
      <c r="CJ18" s="955">
        <f>'G-2-1-1'!AT24+'G-2-1-1'!AT51</f>
        <v>0</v>
      </c>
      <c r="CK18" s="940"/>
      <c r="CL18" s="940"/>
      <c r="CM18" s="940"/>
      <c r="CN18" s="805"/>
      <c r="CO18" s="955">
        <f>IF(CJ18&gt;0,CJ18,SUM(AB18:CI18))</f>
        <v>0</v>
      </c>
      <c r="CP18" s="940"/>
      <c r="CQ18" s="940"/>
      <c r="CR18" s="940"/>
      <c r="CS18" s="805"/>
      <c r="CT18" s="955">
        <f>CO18-W18</f>
        <v>0</v>
      </c>
      <c r="CU18" s="940"/>
      <c r="CV18" s="940"/>
      <c r="CW18" s="940"/>
      <c r="CX18" s="805"/>
    </row>
    <row r="19" spans="1:102" ht="14.4" customHeight="1" x14ac:dyDescent="0.25">
      <c r="A19" s="110" t="str">
        <v>Berdasarkan Analisis SPT dan Laporan Keuangan</v>
      </c>
      <c r="B19" s="929" t="str">
        <f>HYPERLINK("#'"&amp;'EWS DIRECTORY'!$J$265&amp;"'!A1",'EWS DIRECTORY'!$J$265)</f>
        <v>G-2-1-5</v>
      </c>
      <c r="C19" s="761"/>
      <c r="D19" s="761"/>
      <c r="E19" s="761"/>
      <c r="G19" s="289"/>
      <c r="H19" s="804"/>
      <c r="I19" s="940"/>
      <c r="J19" s="940"/>
      <c r="K19" s="940"/>
      <c r="M19" s="940"/>
      <c r="N19" s="940"/>
      <c r="O19" s="940"/>
      <c r="P19" s="940"/>
      <c r="Q19" s="940"/>
      <c r="R19" s="940"/>
      <c r="S19" s="940"/>
      <c r="T19" s="805"/>
      <c r="U19" s="964"/>
      <c r="V19" s="805"/>
      <c r="W19" s="1157"/>
      <c r="X19" s="940"/>
      <c r="Y19" s="940"/>
      <c r="Z19" s="940"/>
      <c r="AA19" s="805"/>
      <c r="AB19" s="952"/>
      <c r="AC19" s="940"/>
      <c r="AD19" s="940"/>
      <c r="AE19" s="940"/>
      <c r="AF19" s="805"/>
      <c r="AG19" s="952"/>
      <c r="AH19" s="940"/>
      <c r="AI19" s="940"/>
      <c r="AJ19" s="940"/>
      <c r="AK19" s="805"/>
      <c r="AL19" s="952"/>
      <c r="AM19" s="940"/>
      <c r="AN19" s="940"/>
      <c r="AO19" s="940"/>
      <c r="AP19" s="805"/>
      <c r="AQ19" s="952"/>
      <c r="AR19" s="940"/>
      <c r="AS19" s="940"/>
      <c r="AT19" s="940"/>
      <c r="AU19" s="805"/>
      <c r="AV19" s="952"/>
      <c r="AW19" s="940"/>
      <c r="AX19" s="940"/>
      <c r="AY19" s="940"/>
      <c r="AZ19" s="805"/>
      <c r="BA19" s="952"/>
      <c r="BB19" s="940"/>
      <c r="BC19" s="940"/>
      <c r="BD19" s="940"/>
      <c r="BE19" s="805"/>
      <c r="BF19" s="952"/>
      <c r="BG19" s="940"/>
      <c r="BH19" s="940"/>
      <c r="BI19" s="940"/>
      <c r="BJ19" s="805"/>
      <c r="BK19" s="952"/>
      <c r="BL19" s="940"/>
      <c r="BM19" s="940"/>
      <c r="BN19" s="940"/>
      <c r="BO19" s="805"/>
      <c r="BP19" s="952"/>
      <c r="BQ19" s="940"/>
      <c r="BR19" s="940"/>
      <c r="BS19" s="940"/>
      <c r="BT19" s="805"/>
      <c r="BU19" s="952"/>
      <c r="BV19" s="940"/>
      <c r="BW19" s="940"/>
      <c r="BX19" s="940"/>
      <c r="BY19" s="805"/>
      <c r="BZ19" s="952"/>
      <c r="CA19" s="940"/>
      <c r="CB19" s="940"/>
      <c r="CC19" s="940"/>
      <c r="CD19" s="805"/>
      <c r="CE19" s="952"/>
      <c r="CF19" s="940"/>
      <c r="CG19" s="940"/>
      <c r="CH19" s="940"/>
      <c r="CI19" s="805"/>
      <c r="CJ19" s="952"/>
      <c r="CK19" s="940"/>
      <c r="CL19" s="940"/>
      <c r="CM19" s="940"/>
      <c r="CN19" s="805"/>
      <c r="CO19" s="952"/>
      <c r="CP19" s="940"/>
      <c r="CQ19" s="940"/>
      <c r="CR19" s="940"/>
      <c r="CS19" s="805"/>
      <c r="CT19" s="952"/>
      <c r="CU19" s="940"/>
      <c r="CV19" s="940"/>
      <c r="CW19" s="940"/>
      <c r="CX19" s="805"/>
    </row>
    <row r="20" spans="1:102" ht="14.4" customHeight="1" x14ac:dyDescent="0.25">
      <c r="A20" s="110" t="str">
        <v>Berdasarkan pemeriksaan langsung terhadap bukti pendukung</v>
      </c>
      <c r="B20" s="929" t="str">
        <f>HYPERLINK("#'"&amp;'EWS DIRECTORY'!$J$266&amp;"'!A1",'EWS DIRECTORY'!$J$266)</f>
        <v>G-2-1-6</v>
      </c>
      <c r="C20" s="761"/>
      <c r="D20" s="761"/>
      <c r="E20" s="761"/>
      <c r="G20" s="52">
        <v>2</v>
      </c>
      <c r="H20" s="944" t="str">
        <f>'G-2'!$G$9</f>
        <v>Sumbangan</v>
      </c>
      <c r="I20" s="940"/>
      <c r="J20" s="940"/>
      <c r="K20" s="940"/>
      <c r="L20" s="53" t="s">
        <v>1681</v>
      </c>
      <c r="M20" s="1158" t="s">
        <v>1449</v>
      </c>
      <c r="N20" s="940"/>
      <c r="O20" s="940"/>
      <c r="P20" s="940"/>
      <c r="Q20" s="940"/>
      <c r="R20" s="940"/>
      <c r="S20" s="940"/>
      <c r="T20" s="805"/>
      <c r="U20" s="964" t="s">
        <v>611</v>
      </c>
      <c r="V20" s="805"/>
      <c r="W20" s="1157">
        <f>'G-2'!$U$32</f>
        <v>0</v>
      </c>
      <c r="X20" s="940"/>
      <c r="Y20" s="940"/>
      <c r="Z20" s="940"/>
      <c r="AA20" s="805"/>
      <c r="AB20" s="945"/>
      <c r="AC20" s="940"/>
      <c r="AD20" s="940"/>
      <c r="AE20" s="940"/>
      <c r="AF20" s="805"/>
      <c r="AG20" s="945"/>
      <c r="AH20" s="940"/>
      <c r="AI20" s="940"/>
      <c r="AJ20" s="940"/>
      <c r="AK20" s="805"/>
      <c r="AL20" s="945"/>
      <c r="AM20" s="940"/>
      <c r="AN20" s="940"/>
      <c r="AO20" s="940"/>
      <c r="AP20" s="805"/>
      <c r="AQ20" s="945"/>
      <c r="AR20" s="940"/>
      <c r="AS20" s="940"/>
      <c r="AT20" s="940"/>
      <c r="AU20" s="805"/>
      <c r="AV20" s="945"/>
      <c r="AW20" s="940"/>
      <c r="AX20" s="940"/>
      <c r="AY20" s="940"/>
      <c r="AZ20" s="805"/>
      <c r="BA20" s="945"/>
      <c r="BB20" s="940"/>
      <c r="BC20" s="940"/>
      <c r="BD20" s="940"/>
      <c r="BE20" s="805"/>
      <c r="BF20" s="945"/>
      <c r="BG20" s="940"/>
      <c r="BH20" s="940"/>
      <c r="BI20" s="940"/>
      <c r="BJ20" s="805"/>
      <c r="BK20" s="945"/>
      <c r="BL20" s="940"/>
      <c r="BM20" s="940"/>
      <c r="BN20" s="940"/>
      <c r="BO20" s="805"/>
      <c r="BP20" s="945"/>
      <c r="BQ20" s="940"/>
      <c r="BR20" s="940"/>
      <c r="BS20" s="940"/>
      <c r="BT20" s="805"/>
      <c r="BU20" s="945"/>
      <c r="BV20" s="940"/>
      <c r="BW20" s="940"/>
      <c r="BX20" s="940"/>
      <c r="BY20" s="805"/>
      <c r="BZ20" s="945"/>
      <c r="CA20" s="940"/>
      <c r="CB20" s="940"/>
      <c r="CC20" s="940"/>
      <c r="CD20" s="805"/>
      <c r="CE20" s="945"/>
      <c r="CF20" s="940"/>
      <c r="CG20" s="940"/>
      <c r="CH20" s="940"/>
      <c r="CI20" s="805"/>
      <c r="CJ20" s="955">
        <f>'G-2-1-2'!AO19</f>
        <v>0</v>
      </c>
      <c r="CK20" s="940"/>
      <c r="CL20" s="940"/>
      <c r="CM20" s="940"/>
      <c r="CN20" s="805"/>
      <c r="CO20" s="955">
        <f>IF(CJ20&gt;0,CJ20,SUM(AB20:CI20))</f>
        <v>0</v>
      </c>
      <c r="CP20" s="940"/>
      <c r="CQ20" s="940"/>
      <c r="CR20" s="940"/>
      <c r="CS20" s="805"/>
      <c r="CT20" s="955">
        <f>CO20-W20</f>
        <v>0</v>
      </c>
      <c r="CU20" s="940"/>
      <c r="CV20" s="940"/>
      <c r="CW20" s="940"/>
      <c r="CX20" s="805"/>
    </row>
    <row r="21" spans="1:102" ht="14.4" customHeight="1" x14ac:dyDescent="0.25">
      <c r="A21" s="110" t="str">
        <v>Berdasarkan Analisis Kewajaran dan Kelaziman Usaha</v>
      </c>
      <c r="G21" s="52"/>
      <c r="H21" s="804"/>
      <c r="I21" s="940"/>
      <c r="J21" s="940"/>
      <c r="K21" s="940"/>
      <c r="M21" s="940"/>
      <c r="N21" s="940"/>
      <c r="O21" s="940"/>
      <c r="P21" s="940"/>
      <c r="Q21" s="940"/>
      <c r="R21" s="940"/>
      <c r="S21" s="940"/>
      <c r="T21" s="805"/>
      <c r="U21" s="964"/>
      <c r="V21" s="805"/>
      <c r="W21" s="1157"/>
      <c r="X21" s="940"/>
      <c r="Y21" s="940"/>
      <c r="Z21" s="940"/>
      <c r="AA21" s="805"/>
      <c r="AB21" s="952"/>
      <c r="AC21" s="940"/>
      <c r="AD21" s="940"/>
      <c r="AE21" s="940"/>
      <c r="AF21" s="805"/>
      <c r="AG21" s="952"/>
      <c r="AH21" s="940"/>
      <c r="AI21" s="940"/>
      <c r="AJ21" s="940"/>
      <c r="AK21" s="805"/>
      <c r="AL21" s="952"/>
      <c r="AM21" s="940"/>
      <c r="AN21" s="940"/>
      <c r="AO21" s="940"/>
      <c r="AP21" s="805"/>
      <c r="AQ21" s="952"/>
      <c r="AR21" s="940"/>
      <c r="AS21" s="940"/>
      <c r="AT21" s="940"/>
      <c r="AU21" s="805"/>
      <c r="AV21" s="952"/>
      <c r="AW21" s="940"/>
      <c r="AX21" s="940"/>
      <c r="AY21" s="940"/>
      <c r="AZ21" s="805"/>
      <c r="BA21" s="952"/>
      <c r="BB21" s="940"/>
      <c r="BC21" s="940"/>
      <c r="BD21" s="940"/>
      <c r="BE21" s="805"/>
      <c r="BF21" s="952"/>
      <c r="BG21" s="940"/>
      <c r="BH21" s="940"/>
      <c r="BI21" s="940"/>
      <c r="BJ21" s="805"/>
      <c r="BK21" s="952"/>
      <c r="BL21" s="940"/>
      <c r="BM21" s="940"/>
      <c r="BN21" s="940"/>
      <c r="BO21" s="805"/>
      <c r="BP21" s="952"/>
      <c r="BQ21" s="940"/>
      <c r="BR21" s="940"/>
      <c r="BS21" s="940"/>
      <c r="BT21" s="805"/>
      <c r="BU21" s="952"/>
      <c r="BV21" s="940"/>
      <c r="BW21" s="940"/>
      <c r="BX21" s="940"/>
      <c r="BY21" s="805"/>
      <c r="BZ21" s="952"/>
      <c r="CA21" s="940"/>
      <c r="CB21" s="940"/>
      <c r="CC21" s="940"/>
      <c r="CD21" s="805"/>
      <c r="CE21" s="952"/>
      <c r="CF21" s="940"/>
      <c r="CG21" s="940"/>
      <c r="CH21" s="940"/>
      <c r="CI21" s="805"/>
      <c r="CJ21" s="952"/>
      <c r="CK21" s="940"/>
      <c r="CL21" s="940"/>
      <c r="CM21" s="940"/>
      <c r="CN21" s="805"/>
      <c r="CO21" s="952"/>
      <c r="CP21" s="940"/>
      <c r="CQ21" s="940"/>
      <c r="CR21" s="940"/>
      <c r="CS21" s="805"/>
      <c r="CT21" s="952"/>
      <c r="CU21" s="940"/>
      <c r="CV21" s="940"/>
      <c r="CW21" s="940"/>
      <c r="CX21" s="805"/>
    </row>
    <row r="22" spans="1:102" ht="14.4" customHeight="1" x14ac:dyDescent="0.25">
      <c r="A22" s="110" t="str">
        <v>Berdasarkan Bahan Bukti Pidana</v>
      </c>
      <c r="G22" s="52">
        <v>3</v>
      </c>
      <c r="H22" s="944" t="str">
        <f>'G-2'!$G$9</f>
        <v>Sumbangan</v>
      </c>
      <c r="I22" s="940"/>
      <c r="J22" s="940"/>
      <c r="K22" s="940"/>
      <c r="L22" s="53" t="s">
        <v>1681</v>
      </c>
      <c r="M22" s="1158" t="s">
        <v>1460</v>
      </c>
      <c r="N22" s="940"/>
      <c r="O22" s="940"/>
      <c r="P22" s="940"/>
      <c r="Q22" s="940"/>
      <c r="R22" s="940"/>
      <c r="S22" s="940"/>
      <c r="T22" s="805"/>
      <c r="U22" s="964" t="s">
        <v>613</v>
      </c>
      <c r="V22" s="805"/>
      <c r="W22" s="1157">
        <f>'G-2'!$U$32</f>
        <v>0</v>
      </c>
      <c r="X22" s="940"/>
      <c r="Y22" s="940"/>
      <c r="Z22" s="940"/>
      <c r="AA22" s="805"/>
      <c r="AB22" s="953">
        <f>SUMIF('G-2-1-3'!$J$24:$M$40,TEXT(AB16,"MM")&amp;TEXT(AB16,"MM")&amp;"*",'G-2-1-3'!$AT$24:$AX$40)</f>
        <v>0</v>
      </c>
      <c r="AC22" s="940"/>
      <c r="AD22" s="940"/>
      <c r="AE22" s="940"/>
      <c r="AF22" s="805"/>
      <c r="AG22" s="953">
        <f>SUMIF('G-2-1-3'!$J$24:$M$40,TEXT(AG16,"MM")&amp;TEXT(AG16,"MM")&amp;"*",'G-2-1-3'!$AT$24:$AX$40)</f>
        <v>0</v>
      </c>
      <c r="AH22" s="940"/>
      <c r="AI22" s="940"/>
      <c r="AJ22" s="940"/>
      <c r="AK22" s="805"/>
      <c r="AL22" s="953">
        <f>SUMIF('G-2-1-3'!$J$24:$M$40,TEXT(AL16,"MM")&amp;TEXT(AL16,"MM")&amp;"*",'G-2-1-3'!$AT$24:$AX$40)</f>
        <v>0</v>
      </c>
      <c r="AM22" s="940"/>
      <c r="AN22" s="940"/>
      <c r="AO22" s="940"/>
      <c r="AP22" s="805"/>
      <c r="AQ22" s="953">
        <f>SUMIF('G-2-1-3'!$J$24:$M$40,TEXT(AQ16,"MM")&amp;TEXT(AQ16,"MM")&amp;"*",'G-2-1-3'!$AT$24:$AX$40)</f>
        <v>0</v>
      </c>
      <c r="AR22" s="940"/>
      <c r="AS22" s="940"/>
      <c r="AT22" s="940"/>
      <c r="AU22" s="805"/>
      <c r="AV22" s="953">
        <f>SUMIF('G-2-1-3'!$J$24:$M$40,TEXT(AV16,"MM")&amp;TEXT(AV16,"MM")&amp;"*",'G-2-1-3'!$AT$24:$AX$40)</f>
        <v>0</v>
      </c>
      <c r="AW22" s="940"/>
      <c r="AX22" s="940"/>
      <c r="AY22" s="940"/>
      <c r="AZ22" s="805"/>
      <c r="BA22" s="953">
        <f>SUMIF('G-2-1-3'!$J$24:$M$40,TEXT(BA16,"MM")&amp;TEXT(BA16,"MM")&amp;"*",'G-2-1-3'!$AT$24:$AX$40)</f>
        <v>0</v>
      </c>
      <c r="BB22" s="940"/>
      <c r="BC22" s="940"/>
      <c r="BD22" s="940"/>
      <c r="BE22" s="805"/>
      <c r="BF22" s="953">
        <f>SUMIF('G-2-1-3'!$J$24:$M$40,TEXT(BF16,"MM")&amp;TEXT(BF16,"MM")&amp;"*",'G-2-1-3'!$AT$24:$AX$40)</f>
        <v>0</v>
      </c>
      <c r="BG22" s="940"/>
      <c r="BH22" s="940"/>
      <c r="BI22" s="940"/>
      <c r="BJ22" s="805"/>
      <c r="BK22" s="953">
        <f>SUMIF('G-2-1-3'!$J$24:$M$40,TEXT(BK16,"MM")&amp;TEXT(BK16,"MM")&amp;"*",'G-2-1-3'!$AT$24:$AX$40)</f>
        <v>0</v>
      </c>
      <c r="BL22" s="940"/>
      <c r="BM22" s="940"/>
      <c r="BN22" s="940"/>
      <c r="BO22" s="805"/>
      <c r="BP22" s="953">
        <f>SUMIF('G-2-1-3'!$J$24:$M$40,TEXT(BP16,"MM")&amp;TEXT(BP16,"MM")&amp;"*",'G-2-1-3'!$AT$24:$AX$40)</f>
        <v>0</v>
      </c>
      <c r="BQ22" s="940"/>
      <c r="BR22" s="940"/>
      <c r="BS22" s="940"/>
      <c r="BT22" s="805"/>
      <c r="BU22" s="953">
        <f>SUMIF('G-2-1-3'!$J$24:$M$40,TEXT(BU16,"MM")&amp;TEXT(BU16,"MM")&amp;"*",'G-2-1-3'!$AT$24:$AX$40)</f>
        <v>0</v>
      </c>
      <c r="BV22" s="940"/>
      <c r="BW22" s="940"/>
      <c r="BX22" s="940"/>
      <c r="BY22" s="805"/>
      <c r="BZ22" s="953">
        <f>SUMIF('G-2-1-3'!$J$24:$M$40,TEXT(BZ16,"MM")&amp;TEXT(BZ16,"MM")&amp;"*",'G-2-1-3'!$AT$24:$AX$40)</f>
        <v>0</v>
      </c>
      <c r="CA22" s="940"/>
      <c r="CB22" s="940"/>
      <c r="CC22" s="940"/>
      <c r="CD22" s="805"/>
      <c r="CE22" s="953">
        <f>SUMIF('G-2-1-3'!$J$24:$M$40,TEXT(CE16,"MM")&amp;TEXT(CE16,"MM")&amp;"*",'G-2-1-3'!$AT$24:$AX$40)</f>
        <v>0</v>
      </c>
      <c r="CF22" s="940"/>
      <c r="CG22" s="940"/>
      <c r="CH22" s="940"/>
      <c r="CI22" s="805"/>
      <c r="CJ22" s="955">
        <f>SUMIF('G-2-1-3'!J20:M36,"0112"&amp;"*",'G-2-1-3'!AT20:AX36)+SUMIF('G-2-1-3'!J20:M36,"0201"&amp;"*",'G-2-1-3'!AT20:AX36)+SUMIF('G-2-1-3'!J20:M36,"0302"&amp;"*",'G-2-1-3'!AT20:AX36)+SUMIF('G-2-1-3'!J20:M36,"0403"&amp;"*",'G-2-1-3'!AT20:AX36)+SUMIF('G-2-1-3'!J20:M36,"0503"&amp;"*",'G-2-1-3'!AT20:AX36)+SUMIF('G-2-1-3'!J20:M36,"0605"&amp;"*",'G-2-1-3'!AT20:AX36)+SUMIF('G-2-1-3'!J20:M36,"0706"&amp;"*",'G-2-1-3'!AT20:AX36)+SUMIF('G-2-1-3'!J20:M36,"0807"&amp;"*",'G-2-1-3'!AT20:AX36)+SUMIF('G-2-1-3'!J20:M36,"0908"&amp;"*",'G-2-1-3'!AT20:AX36)+SUMIF('G-2-1-3'!J20:M36,"1009"&amp;"*",'G-2-1-3'!AT20:AX36)+SUMIF('G-2-1-3'!J20:M36,"1110"&amp;"*",'G-2-1-3'!AT20:AX36)+SUMIF('G-2-1-3'!J20:M36,"1201"&amp;"*",'G-2-1-3'!AT20:AX36)</f>
        <v>0</v>
      </c>
      <c r="CK22" s="940"/>
      <c r="CL22" s="940"/>
      <c r="CM22" s="940"/>
      <c r="CN22" s="805"/>
      <c r="CO22" s="955">
        <f>IF(CJ22&gt;0,CJ22,SUM(AB22:CI22))</f>
        <v>0</v>
      </c>
      <c r="CP22" s="940"/>
      <c r="CQ22" s="940"/>
      <c r="CR22" s="940"/>
      <c r="CS22" s="805"/>
      <c r="CT22" s="955">
        <f>CO22-W22</f>
        <v>0</v>
      </c>
      <c r="CU22" s="940"/>
      <c r="CV22" s="940"/>
      <c r="CW22" s="940"/>
      <c r="CX22" s="805"/>
    </row>
    <row r="23" spans="1:102" ht="14.4" customHeight="1" x14ac:dyDescent="0.25">
      <c r="A23" s="110" t="str">
        <v>Berdasarkan Data Pemicu dan Data Penguji</v>
      </c>
      <c r="G23" s="52"/>
      <c r="H23" s="804"/>
      <c r="I23" s="940"/>
      <c r="J23" s="940"/>
      <c r="K23" s="940"/>
      <c r="M23" s="940"/>
      <c r="N23" s="940"/>
      <c r="O23" s="940"/>
      <c r="P23" s="940"/>
      <c r="Q23" s="940"/>
      <c r="R23" s="940"/>
      <c r="S23" s="940"/>
      <c r="T23" s="805"/>
      <c r="U23" s="964"/>
      <c r="V23" s="805"/>
      <c r="W23" s="1157"/>
      <c r="X23" s="940"/>
      <c r="Y23" s="940"/>
      <c r="Z23" s="940"/>
      <c r="AA23" s="805"/>
      <c r="AB23" s="952"/>
      <c r="AC23" s="940"/>
      <c r="AD23" s="940"/>
      <c r="AE23" s="940"/>
      <c r="AF23" s="805"/>
      <c r="AG23" s="952"/>
      <c r="AH23" s="940"/>
      <c r="AI23" s="940"/>
      <c r="AJ23" s="940"/>
      <c r="AK23" s="805"/>
      <c r="AL23" s="952"/>
      <c r="AM23" s="940"/>
      <c r="AN23" s="940"/>
      <c r="AO23" s="940"/>
      <c r="AP23" s="805"/>
      <c r="AQ23" s="952"/>
      <c r="AR23" s="940"/>
      <c r="AS23" s="940"/>
      <c r="AT23" s="940"/>
      <c r="AU23" s="805"/>
      <c r="AV23" s="952"/>
      <c r="AW23" s="940"/>
      <c r="AX23" s="940"/>
      <c r="AY23" s="940"/>
      <c r="AZ23" s="805"/>
      <c r="BA23" s="952"/>
      <c r="BB23" s="940"/>
      <c r="BC23" s="940"/>
      <c r="BD23" s="940"/>
      <c r="BE23" s="805"/>
      <c r="BF23" s="952"/>
      <c r="BG23" s="940"/>
      <c r="BH23" s="940"/>
      <c r="BI23" s="940"/>
      <c r="BJ23" s="805"/>
      <c r="BK23" s="952"/>
      <c r="BL23" s="940"/>
      <c r="BM23" s="940"/>
      <c r="BN23" s="940"/>
      <c r="BO23" s="805"/>
      <c r="BP23" s="952"/>
      <c r="BQ23" s="940"/>
      <c r="BR23" s="940"/>
      <c r="BS23" s="940"/>
      <c r="BT23" s="805"/>
      <c r="BU23" s="952"/>
      <c r="BV23" s="940"/>
      <c r="BW23" s="940"/>
      <c r="BX23" s="940"/>
      <c r="BY23" s="805"/>
      <c r="BZ23" s="952"/>
      <c r="CA23" s="940"/>
      <c r="CB23" s="940"/>
      <c r="CC23" s="940"/>
      <c r="CD23" s="805"/>
      <c r="CE23" s="952"/>
      <c r="CF23" s="940"/>
      <c r="CG23" s="940"/>
      <c r="CH23" s="940"/>
      <c r="CI23" s="805"/>
      <c r="CJ23" s="952"/>
      <c r="CK23" s="940"/>
      <c r="CL23" s="940"/>
      <c r="CM23" s="940"/>
      <c r="CN23" s="805"/>
      <c r="CO23" s="952"/>
      <c r="CP23" s="940"/>
      <c r="CQ23" s="940"/>
      <c r="CR23" s="940"/>
      <c r="CS23" s="805"/>
      <c r="CT23" s="952"/>
      <c r="CU23" s="940"/>
      <c r="CV23" s="940"/>
      <c r="CW23" s="940"/>
      <c r="CX23" s="805"/>
    </row>
    <row r="24" spans="1:102" ht="14.4" customHeight="1" x14ac:dyDescent="0.25">
      <c r="G24" s="52">
        <v>4</v>
      </c>
      <c r="H24" s="944" t="str">
        <f>'G-2'!$G$9</f>
        <v>Sumbangan</v>
      </c>
      <c r="I24" s="940"/>
      <c r="J24" s="940"/>
      <c r="K24" s="940"/>
      <c r="L24" s="53" t="s">
        <v>1681</v>
      </c>
      <c r="M24" s="1158" t="s">
        <v>1464</v>
      </c>
      <c r="N24" s="940"/>
      <c r="O24" s="940"/>
      <c r="P24" s="940"/>
      <c r="Q24" s="940"/>
      <c r="R24" s="940"/>
      <c r="S24" s="940"/>
      <c r="T24" s="805"/>
      <c r="U24" s="964" t="s">
        <v>615</v>
      </c>
      <c r="V24" s="805"/>
      <c r="W24" s="1157">
        <f>'G-2'!$U$32</f>
        <v>0</v>
      </c>
      <c r="X24" s="940"/>
      <c r="Y24" s="940"/>
      <c r="Z24" s="940"/>
      <c r="AA24" s="805"/>
      <c r="AB24" s="945"/>
      <c r="AC24" s="940"/>
      <c r="AD24" s="940"/>
      <c r="AE24" s="940"/>
      <c r="AF24" s="805"/>
      <c r="AG24" s="945"/>
      <c r="AH24" s="940"/>
      <c r="AI24" s="940"/>
      <c r="AJ24" s="940"/>
      <c r="AK24" s="805"/>
      <c r="AL24" s="945"/>
      <c r="AM24" s="940"/>
      <c r="AN24" s="940"/>
      <c r="AO24" s="940"/>
      <c r="AP24" s="805"/>
      <c r="AQ24" s="945"/>
      <c r="AR24" s="940"/>
      <c r="AS24" s="940"/>
      <c r="AT24" s="940"/>
      <c r="AU24" s="805"/>
      <c r="AV24" s="945"/>
      <c r="AW24" s="940"/>
      <c r="AX24" s="940"/>
      <c r="AY24" s="940"/>
      <c r="AZ24" s="805"/>
      <c r="BA24" s="945"/>
      <c r="BB24" s="940"/>
      <c r="BC24" s="940"/>
      <c r="BD24" s="940"/>
      <c r="BE24" s="805"/>
      <c r="BF24" s="945"/>
      <c r="BG24" s="940"/>
      <c r="BH24" s="940"/>
      <c r="BI24" s="940"/>
      <c r="BJ24" s="805"/>
      <c r="BK24" s="945"/>
      <c r="BL24" s="940"/>
      <c r="BM24" s="940"/>
      <c r="BN24" s="940"/>
      <c r="BO24" s="805"/>
      <c r="BP24" s="945"/>
      <c r="BQ24" s="940"/>
      <c r="BR24" s="940"/>
      <c r="BS24" s="940"/>
      <c r="BT24" s="805"/>
      <c r="BU24" s="945"/>
      <c r="BV24" s="940"/>
      <c r="BW24" s="940"/>
      <c r="BX24" s="940"/>
      <c r="BY24" s="805"/>
      <c r="BZ24" s="945"/>
      <c r="CA24" s="940"/>
      <c r="CB24" s="940"/>
      <c r="CC24" s="940"/>
      <c r="CD24" s="805"/>
      <c r="CE24" s="945"/>
      <c r="CF24" s="940"/>
      <c r="CG24" s="940"/>
      <c r="CH24" s="940"/>
      <c r="CI24" s="805"/>
      <c r="CJ24" s="955">
        <f>'G-2-1-4'!AK40</f>
        <v>0</v>
      </c>
      <c r="CK24" s="940"/>
      <c r="CL24" s="940"/>
      <c r="CM24" s="940"/>
      <c r="CN24" s="805"/>
      <c r="CO24" s="955">
        <f>IF(CJ24&gt;0,CJ24,SUM(AB24:CI24))</f>
        <v>0</v>
      </c>
      <c r="CP24" s="940"/>
      <c r="CQ24" s="940"/>
      <c r="CR24" s="940"/>
      <c r="CS24" s="805"/>
      <c r="CT24" s="955">
        <f>CO24-W24</f>
        <v>0</v>
      </c>
      <c r="CU24" s="940"/>
      <c r="CV24" s="940"/>
      <c r="CW24" s="940"/>
      <c r="CX24" s="805"/>
    </row>
    <row r="25" spans="1:102" ht="14.25" customHeight="1" x14ac:dyDescent="0.25">
      <c r="G25" s="52"/>
      <c r="H25" s="804"/>
      <c r="I25" s="940"/>
      <c r="J25" s="940"/>
      <c r="K25" s="940"/>
      <c r="M25" s="940"/>
      <c r="N25" s="940"/>
      <c r="O25" s="940"/>
      <c r="P25" s="940"/>
      <c r="Q25" s="940"/>
      <c r="R25" s="940"/>
      <c r="S25" s="940"/>
      <c r="T25" s="805"/>
      <c r="U25" s="964"/>
      <c r="V25" s="805"/>
      <c r="W25" s="1157"/>
      <c r="X25" s="940"/>
      <c r="Y25" s="940"/>
      <c r="Z25" s="940"/>
      <c r="AA25" s="805"/>
      <c r="AB25" s="952"/>
      <c r="AC25" s="940"/>
      <c r="AD25" s="940"/>
      <c r="AE25" s="940"/>
      <c r="AF25" s="805"/>
      <c r="AG25" s="952"/>
      <c r="AH25" s="940"/>
      <c r="AI25" s="940"/>
      <c r="AJ25" s="940"/>
      <c r="AK25" s="805"/>
      <c r="AL25" s="952"/>
      <c r="AM25" s="940"/>
      <c r="AN25" s="940"/>
      <c r="AO25" s="940"/>
      <c r="AP25" s="805"/>
      <c r="AQ25" s="952"/>
      <c r="AR25" s="940"/>
      <c r="AS25" s="940"/>
      <c r="AT25" s="940"/>
      <c r="AU25" s="805"/>
      <c r="AV25" s="952"/>
      <c r="AW25" s="940"/>
      <c r="AX25" s="940"/>
      <c r="AY25" s="940"/>
      <c r="AZ25" s="805"/>
      <c r="BA25" s="952"/>
      <c r="BB25" s="940"/>
      <c r="BC25" s="940"/>
      <c r="BD25" s="940"/>
      <c r="BE25" s="805"/>
      <c r="BF25" s="952"/>
      <c r="BG25" s="940"/>
      <c r="BH25" s="940"/>
      <c r="BI25" s="940"/>
      <c r="BJ25" s="805"/>
      <c r="BK25" s="952"/>
      <c r="BL25" s="940"/>
      <c r="BM25" s="940"/>
      <c r="BN25" s="940"/>
      <c r="BO25" s="805"/>
      <c r="BP25" s="952"/>
      <c r="BQ25" s="940"/>
      <c r="BR25" s="940"/>
      <c r="BS25" s="940"/>
      <c r="BT25" s="805"/>
      <c r="BU25" s="952"/>
      <c r="BV25" s="940"/>
      <c r="BW25" s="940"/>
      <c r="BX25" s="940"/>
      <c r="BY25" s="805"/>
      <c r="BZ25" s="952"/>
      <c r="CA25" s="940"/>
      <c r="CB25" s="940"/>
      <c r="CC25" s="940"/>
      <c r="CD25" s="805"/>
      <c r="CE25" s="952"/>
      <c r="CF25" s="940"/>
      <c r="CG25" s="940"/>
      <c r="CH25" s="940"/>
      <c r="CI25" s="805"/>
      <c r="CJ25" s="952"/>
      <c r="CK25" s="940"/>
      <c r="CL25" s="940"/>
      <c r="CM25" s="940"/>
      <c r="CN25" s="805"/>
      <c r="CO25" s="952"/>
      <c r="CP25" s="940"/>
      <c r="CQ25" s="940"/>
      <c r="CR25" s="940"/>
      <c r="CS25" s="805"/>
      <c r="CT25" s="952"/>
      <c r="CU25" s="940"/>
      <c r="CV25" s="940"/>
      <c r="CW25" s="940"/>
      <c r="CX25" s="805"/>
    </row>
    <row r="26" spans="1:102" ht="14.4" customHeight="1" x14ac:dyDescent="0.25">
      <c r="G26" s="52">
        <v>5</v>
      </c>
      <c r="H26" s="944" t="str">
        <f>'G-2'!$G$9</f>
        <v>Sumbangan</v>
      </c>
      <c r="I26" s="940"/>
      <c r="J26" s="940"/>
      <c r="K26" s="940"/>
      <c r="L26" s="53" t="s">
        <v>1681</v>
      </c>
      <c r="M26" s="1158" t="s">
        <v>1468</v>
      </c>
      <c r="N26" s="940"/>
      <c r="O26" s="940"/>
      <c r="P26" s="940"/>
      <c r="Q26" s="940"/>
      <c r="R26" s="940"/>
      <c r="S26" s="940"/>
      <c r="T26" s="805"/>
      <c r="U26" s="964" t="s">
        <v>617</v>
      </c>
      <c r="V26" s="805"/>
      <c r="W26" s="1157">
        <f>'G-2'!$U$32</f>
        <v>0</v>
      </c>
      <c r="X26" s="940"/>
      <c r="Y26" s="940"/>
      <c r="Z26" s="940"/>
      <c r="AA26" s="805"/>
      <c r="AB26" s="953">
        <f ca="1">SUMIF('G-2-1-5'!$J$20:$O$34,TEXT(AB16,"MM")&amp;TEXT(AB16,"MM")&amp;"*",'G-2-1-5'!$AL$20:$AP$34)</f>
        <v>0</v>
      </c>
      <c r="AC26" s="940"/>
      <c r="AD26" s="940"/>
      <c r="AE26" s="940"/>
      <c r="AF26" s="805"/>
      <c r="AG26" s="953">
        <f ca="1">SUMIF('G-2-1-5'!$J$20:$O$34,TEXT(AG16,"MM")&amp;TEXT(AG16,"MM")&amp;"*",'G-2-1-5'!$AL$20:$AP$34)</f>
        <v>0</v>
      </c>
      <c r="AH26" s="940"/>
      <c r="AI26" s="940"/>
      <c r="AJ26" s="940"/>
      <c r="AK26" s="805"/>
      <c r="AL26" s="953">
        <f ca="1">SUMIF('G-2-1-5'!$J$20:$O$34,TEXT(AL16,"MM")&amp;TEXT(AL16,"MM")&amp;"*",'G-2-1-5'!$AL$20:$AP$34)</f>
        <v>0</v>
      </c>
      <c r="AM26" s="940"/>
      <c r="AN26" s="940"/>
      <c r="AO26" s="940"/>
      <c r="AP26" s="805"/>
      <c r="AQ26" s="953">
        <f ca="1">SUMIF('G-2-1-5'!$J$20:$O$34,TEXT(AQ16,"MM")&amp;TEXT(AQ16,"MM")&amp;"*",'G-2-1-5'!$AL$20:$AP$34)</f>
        <v>0</v>
      </c>
      <c r="AR26" s="940"/>
      <c r="AS26" s="940"/>
      <c r="AT26" s="940"/>
      <c r="AU26" s="805"/>
      <c r="AV26" s="953">
        <f ca="1">SUMIF('G-2-1-5'!$J$20:$O$34,TEXT(AV16,"MM")&amp;TEXT(AV16,"MM")&amp;"*",'G-2-1-5'!$AL$20:$AP$34)</f>
        <v>0</v>
      </c>
      <c r="AW26" s="940"/>
      <c r="AX26" s="940"/>
      <c r="AY26" s="940"/>
      <c r="AZ26" s="805"/>
      <c r="BA26" s="953">
        <f ca="1">SUMIF('G-2-1-5'!$J$20:$O$34,TEXT(BA16,"MM")&amp;TEXT(BA16,"MM")&amp;"*",'G-2-1-5'!$AL$20:$AP$34)</f>
        <v>0</v>
      </c>
      <c r="BB26" s="940"/>
      <c r="BC26" s="940"/>
      <c r="BD26" s="940"/>
      <c r="BE26" s="805"/>
      <c r="BF26" s="953">
        <f ca="1">SUMIF('G-2-1-5'!$J$20:$O$34,TEXT(BF16,"MM")&amp;TEXT(BF16,"MM")&amp;"*",'G-2-1-5'!$AL$20:$AP$34)</f>
        <v>0</v>
      </c>
      <c r="BG26" s="940"/>
      <c r="BH26" s="940"/>
      <c r="BI26" s="940"/>
      <c r="BJ26" s="805"/>
      <c r="BK26" s="953">
        <f ca="1">SUMIF('G-2-1-5'!$J$20:$O$34,TEXT(BK16,"MM")&amp;TEXT(BK16,"MM")&amp;"*",'G-2-1-5'!$AL$20:$AP$34)</f>
        <v>0</v>
      </c>
      <c r="BL26" s="940"/>
      <c r="BM26" s="940"/>
      <c r="BN26" s="940"/>
      <c r="BO26" s="805"/>
      <c r="BP26" s="953">
        <f ca="1">SUMIF('G-2-1-5'!$J$20:$O$34,TEXT(BP16,"MM")&amp;TEXT(BP16,"MM")&amp;"*",'G-2-1-5'!$AL$20:$AP$34)</f>
        <v>0</v>
      </c>
      <c r="BQ26" s="940"/>
      <c r="BR26" s="940"/>
      <c r="BS26" s="940"/>
      <c r="BT26" s="805"/>
      <c r="BU26" s="953">
        <f ca="1">SUMIF('G-2-1-5'!$J$20:$O$34,TEXT(BU16,"MM")&amp;TEXT(BU16,"MM")&amp;"*",'G-2-1-5'!$AL$20:$AP$34)</f>
        <v>0</v>
      </c>
      <c r="BV26" s="940"/>
      <c r="BW26" s="940"/>
      <c r="BX26" s="940"/>
      <c r="BY26" s="805"/>
      <c r="BZ26" s="953">
        <f ca="1">SUMIF('G-2-1-5'!$J$20:$O$34,TEXT(BZ16,"MM")&amp;TEXT(BZ16,"MM")&amp;"*",'G-2-1-5'!$AL$20:$AP$34)</f>
        <v>0</v>
      </c>
      <c r="CA26" s="940"/>
      <c r="CB26" s="940"/>
      <c r="CC26" s="940"/>
      <c r="CD26" s="805"/>
      <c r="CE26" s="953">
        <f ca="1">SUMIF('G-2-1-5'!$J$20:$O$34,TEXT(CE16,"MM")&amp;TEXT(CE16,"MM")&amp;"*",'G-2-1-5'!$AL$20:$AP$34)</f>
        <v>0</v>
      </c>
      <c r="CF26" s="940"/>
      <c r="CG26" s="940"/>
      <c r="CH26" s="940"/>
      <c r="CI26" s="805"/>
      <c r="CJ26" s="955">
        <f ca="1">SUMIF('G-2-1-5'!J20:O34,"0112"&amp;"*",'G-2-1-5'!AL20:AP34)+SUMIF('G-2-1-5'!J20:O34,"0201"&amp;"*",'G-2-1-5'!AL20:AP34)+SUMIF('G-2-1-5'!J20:O34,"0302"&amp;"*",'G-2-1-5'!AL20:AP34)+SUMIF('G-2-1-5'!J20:O34,"0403"&amp;"*",'G-2-1-5'!AL20:AP34)+SUMIF('G-2-1-5'!J20:O34,"0503"&amp;"*",'G-2-1-5'!AL20:AP34)+SUMIF('G-2-1-5'!J20:O34,"0605"&amp;"*",'G-2-1-5'!AL20:AP34)+SUMIF('G-2-1-5'!J20:O34,"0706"&amp;"*",'G-2-1-5'!AL20:AP34)+SUMIF('G-2-1-5'!J20:O34,"0807"&amp;"*",'G-2-1-5'!AL20:AP34)+SUMIF('G-2-1-5'!J20:O34,"0908"&amp;"*",'G-2-1-5'!AL20:AP34)+SUMIF('G-2-1-5'!J20:O34,"1009"&amp;"*",'G-2-1-5'!AL20:AP34)+SUMIF('G-2-1-5'!J20:O34,"1110"&amp;"*",'G-2-1-5'!AL20:AP34)+SUMIF('G-2-1-5'!J20:O34,"1201"&amp;"*",'G-2-1-5'!AL20:AP34)</f>
        <v>0</v>
      </c>
      <c r="CK26" s="940"/>
      <c r="CL26" s="940"/>
      <c r="CM26" s="940"/>
      <c r="CN26" s="805"/>
      <c r="CO26" s="955">
        <f ca="1">IF(CJ26&gt;0,CJ26,SUM(AB26:CI26))</f>
        <v>0</v>
      </c>
      <c r="CP26" s="940"/>
      <c r="CQ26" s="940"/>
      <c r="CR26" s="940"/>
      <c r="CS26" s="805"/>
      <c r="CT26" s="955">
        <f ca="1">CO26-W26</f>
        <v>0</v>
      </c>
      <c r="CU26" s="940"/>
      <c r="CV26" s="940"/>
      <c r="CW26" s="940"/>
      <c r="CX26" s="805"/>
    </row>
    <row r="27" spans="1:102" ht="14.25" customHeight="1" x14ac:dyDescent="0.25">
      <c r="G27" s="52"/>
      <c r="H27" s="804"/>
      <c r="I27" s="940"/>
      <c r="J27" s="940"/>
      <c r="K27" s="940"/>
      <c r="M27" s="940"/>
      <c r="N27" s="940"/>
      <c r="O27" s="940"/>
      <c r="P27" s="940"/>
      <c r="Q27" s="940"/>
      <c r="R27" s="940"/>
      <c r="S27" s="940"/>
      <c r="T27" s="805"/>
      <c r="U27" s="964"/>
      <c r="V27" s="805"/>
      <c r="W27" s="1157"/>
      <c r="X27" s="940"/>
      <c r="Y27" s="940"/>
      <c r="Z27" s="940"/>
      <c r="AA27" s="805"/>
      <c r="AB27" s="952"/>
      <c r="AC27" s="940"/>
      <c r="AD27" s="940"/>
      <c r="AE27" s="940"/>
      <c r="AF27" s="805"/>
      <c r="AG27" s="952"/>
      <c r="AH27" s="940"/>
      <c r="AI27" s="940"/>
      <c r="AJ27" s="940"/>
      <c r="AK27" s="805"/>
      <c r="AL27" s="952"/>
      <c r="AM27" s="940"/>
      <c r="AN27" s="940"/>
      <c r="AO27" s="940"/>
      <c r="AP27" s="805"/>
      <c r="AQ27" s="952"/>
      <c r="AR27" s="940"/>
      <c r="AS27" s="940"/>
      <c r="AT27" s="940"/>
      <c r="AU27" s="805"/>
      <c r="AV27" s="952"/>
      <c r="AW27" s="940"/>
      <c r="AX27" s="940"/>
      <c r="AY27" s="940"/>
      <c r="AZ27" s="805"/>
      <c r="BA27" s="952"/>
      <c r="BB27" s="940"/>
      <c r="BC27" s="940"/>
      <c r="BD27" s="940"/>
      <c r="BE27" s="805"/>
      <c r="BF27" s="952"/>
      <c r="BG27" s="940"/>
      <c r="BH27" s="940"/>
      <c r="BI27" s="940"/>
      <c r="BJ27" s="805"/>
      <c r="BK27" s="952"/>
      <c r="BL27" s="940"/>
      <c r="BM27" s="940"/>
      <c r="BN27" s="940"/>
      <c r="BO27" s="805"/>
      <c r="BP27" s="952"/>
      <c r="BQ27" s="940"/>
      <c r="BR27" s="940"/>
      <c r="BS27" s="940"/>
      <c r="BT27" s="805"/>
      <c r="BU27" s="952"/>
      <c r="BV27" s="940"/>
      <c r="BW27" s="940"/>
      <c r="BX27" s="940"/>
      <c r="BY27" s="805"/>
      <c r="BZ27" s="952"/>
      <c r="CA27" s="940"/>
      <c r="CB27" s="940"/>
      <c r="CC27" s="940"/>
      <c r="CD27" s="805"/>
      <c r="CE27" s="952"/>
      <c r="CF27" s="940"/>
      <c r="CG27" s="940"/>
      <c r="CH27" s="940"/>
      <c r="CI27" s="805"/>
      <c r="CJ27" s="952"/>
      <c r="CK27" s="940"/>
      <c r="CL27" s="940"/>
      <c r="CM27" s="940"/>
      <c r="CN27" s="805"/>
      <c r="CO27" s="952"/>
      <c r="CP27" s="940"/>
      <c r="CQ27" s="940"/>
      <c r="CR27" s="940"/>
      <c r="CS27" s="805"/>
      <c r="CT27" s="952"/>
      <c r="CU27" s="940"/>
      <c r="CV27" s="940"/>
      <c r="CW27" s="940"/>
      <c r="CX27" s="805"/>
    </row>
    <row r="28" spans="1:102" ht="14.4" customHeight="1" x14ac:dyDescent="0.25">
      <c r="B28" s="760"/>
      <c r="C28" s="761"/>
      <c r="D28" s="761"/>
      <c r="E28" s="761"/>
      <c r="G28" s="52">
        <v>6</v>
      </c>
      <c r="H28" s="944" t="str">
        <f>'G-2'!$G$9</f>
        <v>Sumbangan</v>
      </c>
      <c r="I28" s="940"/>
      <c r="J28" s="940"/>
      <c r="K28" s="940"/>
      <c r="L28" s="53" t="s">
        <v>1681</v>
      </c>
      <c r="M28" s="1158" t="s">
        <v>1472</v>
      </c>
      <c r="N28" s="940"/>
      <c r="O28" s="940"/>
      <c r="P28" s="940"/>
      <c r="Q28" s="940"/>
      <c r="R28" s="940"/>
      <c r="S28" s="940"/>
      <c r="T28" s="805"/>
      <c r="U28" s="964" t="s">
        <v>619</v>
      </c>
      <c r="V28" s="805"/>
      <c r="W28" s="1157">
        <f>'G-2'!$U$32</f>
        <v>0</v>
      </c>
      <c r="X28" s="940"/>
      <c r="Y28" s="940"/>
      <c r="Z28" s="940"/>
      <c r="AA28" s="805"/>
      <c r="AB28" s="945"/>
      <c r="AC28" s="940"/>
      <c r="AD28" s="940"/>
      <c r="AE28" s="940"/>
      <c r="AF28" s="805"/>
      <c r="AG28" s="945"/>
      <c r="AH28" s="940"/>
      <c r="AI28" s="940"/>
      <c r="AJ28" s="940"/>
      <c r="AK28" s="805"/>
      <c r="AL28" s="945"/>
      <c r="AM28" s="940"/>
      <c r="AN28" s="940"/>
      <c r="AO28" s="940"/>
      <c r="AP28" s="805"/>
      <c r="AQ28" s="945"/>
      <c r="AR28" s="940"/>
      <c r="AS28" s="940"/>
      <c r="AT28" s="940"/>
      <c r="AU28" s="805"/>
      <c r="AV28" s="945"/>
      <c r="AW28" s="940"/>
      <c r="AX28" s="940"/>
      <c r="AY28" s="940"/>
      <c r="AZ28" s="805"/>
      <c r="BA28" s="945"/>
      <c r="BB28" s="940"/>
      <c r="BC28" s="940"/>
      <c r="BD28" s="940"/>
      <c r="BE28" s="805"/>
      <c r="BF28" s="945"/>
      <c r="BG28" s="940"/>
      <c r="BH28" s="940"/>
      <c r="BI28" s="940"/>
      <c r="BJ28" s="805"/>
      <c r="BK28" s="945"/>
      <c r="BL28" s="940"/>
      <c r="BM28" s="940"/>
      <c r="BN28" s="940"/>
      <c r="BO28" s="805"/>
      <c r="BP28" s="945"/>
      <c r="BQ28" s="940"/>
      <c r="BR28" s="940"/>
      <c r="BS28" s="940"/>
      <c r="BT28" s="805"/>
      <c r="BU28" s="945"/>
      <c r="BV28" s="940"/>
      <c r="BW28" s="940"/>
      <c r="BX28" s="940"/>
      <c r="BY28" s="805"/>
      <c r="BZ28" s="945"/>
      <c r="CA28" s="940"/>
      <c r="CB28" s="940"/>
      <c r="CC28" s="940"/>
      <c r="CD28" s="805"/>
      <c r="CE28" s="945"/>
      <c r="CF28" s="940"/>
      <c r="CG28" s="940"/>
      <c r="CH28" s="940"/>
      <c r="CI28" s="805"/>
      <c r="CJ28" s="955" t="e" cm="1">
        <f t="array" ref="CJ28">'G-2-1-6'!#REF!</f>
        <v>#REF!</v>
      </c>
      <c r="CK28" s="940"/>
      <c r="CL28" s="940"/>
      <c r="CM28" s="940"/>
      <c r="CN28" s="805"/>
      <c r="CO28" s="955" t="e">
        <f>IF(CJ28&gt;0,CJ28,SUM(AB28:CI28))</f>
        <v>#REF!</v>
      </c>
      <c r="CP28" s="940"/>
      <c r="CQ28" s="940"/>
      <c r="CR28" s="940"/>
      <c r="CS28" s="805"/>
      <c r="CT28" s="955" t="e">
        <f>CO28-W28</f>
        <v>#REF!</v>
      </c>
      <c r="CU28" s="940"/>
      <c r="CV28" s="940"/>
      <c r="CW28" s="940"/>
      <c r="CX28" s="805"/>
    </row>
    <row r="29" spans="1:102" ht="14.4" customHeight="1" x14ac:dyDescent="0.25">
      <c r="G29" s="52"/>
      <c r="H29" s="804"/>
      <c r="I29" s="940"/>
      <c r="J29" s="940"/>
      <c r="K29" s="940"/>
      <c r="M29" s="940"/>
      <c r="N29" s="940"/>
      <c r="O29" s="940"/>
      <c r="P29" s="940"/>
      <c r="Q29" s="940"/>
      <c r="R29" s="940"/>
      <c r="S29" s="940"/>
      <c r="T29" s="805"/>
      <c r="U29" s="964"/>
      <c r="V29" s="805"/>
      <c r="W29" s="950"/>
      <c r="X29" s="940"/>
      <c r="Y29" s="940"/>
      <c r="Z29" s="940"/>
      <c r="AA29" s="805"/>
      <c r="AB29" s="952"/>
      <c r="AC29" s="940"/>
      <c r="AD29" s="940"/>
      <c r="AE29" s="940"/>
      <c r="AF29" s="805"/>
      <c r="AG29" s="952"/>
      <c r="AH29" s="940"/>
      <c r="AI29" s="940"/>
      <c r="AJ29" s="940"/>
      <c r="AK29" s="805"/>
      <c r="AL29" s="952"/>
      <c r="AM29" s="940"/>
      <c r="AN29" s="940"/>
      <c r="AO29" s="940"/>
      <c r="AP29" s="805"/>
      <c r="AQ29" s="952"/>
      <c r="AR29" s="940"/>
      <c r="AS29" s="940"/>
      <c r="AT29" s="940"/>
      <c r="AU29" s="805"/>
      <c r="AV29" s="952"/>
      <c r="AW29" s="940"/>
      <c r="AX29" s="940"/>
      <c r="AY29" s="940"/>
      <c r="AZ29" s="805"/>
      <c r="BA29" s="952"/>
      <c r="BB29" s="940"/>
      <c r="BC29" s="940"/>
      <c r="BD29" s="940"/>
      <c r="BE29" s="805"/>
      <c r="BF29" s="952"/>
      <c r="BG29" s="940"/>
      <c r="BH29" s="940"/>
      <c r="BI29" s="940"/>
      <c r="BJ29" s="805"/>
      <c r="BK29" s="952"/>
      <c r="BL29" s="940"/>
      <c r="BM29" s="940"/>
      <c r="BN29" s="940"/>
      <c r="BO29" s="805"/>
      <c r="BP29" s="952"/>
      <c r="BQ29" s="940"/>
      <c r="BR29" s="940"/>
      <c r="BS29" s="940"/>
      <c r="BT29" s="805"/>
      <c r="BU29" s="952"/>
      <c r="BV29" s="940"/>
      <c r="BW29" s="940"/>
      <c r="BX29" s="940"/>
      <c r="BY29" s="805"/>
      <c r="BZ29" s="952"/>
      <c r="CA29" s="940"/>
      <c r="CB29" s="940"/>
      <c r="CC29" s="940"/>
      <c r="CD29" s="805"/>
      <c r="CE29" s="952"/>
      <c r="CF29" s="940"/>
      <c r="CG29" s="940"/>
      <c r="CH29" s="940"/>
      <c r="CI29" s="805"/>
      <c r="CJ29" s="952"/>
      <c r="CK29" s="940"/>
      <c r="CL29" s="940"/>
      <c r="CM29" s="940"/>
      <c r="CN29" s="805"/>
      <c r="CO29" s="952"/>
      <c r="CP29" s="940"/>
      <c r="CQ29" s="940"/>
      <c r="CR29" s="940"/>
      <c r="CS29" s="805"/>
      <c r="CT29" s="952"/>
      <c r="CU29" s="940"/>
      <c r="CV29" s="940"/>
      <c r="CW29" s="940"/>
      <c r="CX29" s="805"/>
    </row>
    <row r="30" spans="1:102" ht="14.25" customHeight="1" thickBot="1" x14ac:dyDescent="0.3">
      <c r="G30" s="290"/>
      <c r="H30" s="291"/>
      <c r="I30" s="291"/>
      <c r="J30" s="291"/>
      <c r="K30" s="291"/>
      <c r="L30" s="291"/>
      <c r="M30" s="291"/>
      <c r="N30" s="291"/>
      <c r="O30" s="291"/>
      <c r="P30" s="291"/>
      <c r="Q30" s="291"/>
      <c r="R30" s="291"/>
      <c r="S30" s="291"/>
      <c r="T30" s="291"/>
      <c r="U30" s="292"/>
      <c r="V30" s="293"/>
      <c r="W30" s="941"/>
      <c r="X30" s="942"/>
      <c r="Y30" s="942"/>
      <c r="Z30" s="942"/>
      <c r="AA30" s="943"/>
      <c r="AB30" s="941"/>
      <c r="AC30" s="942"/>
      <c r="AD30" s="942"/>
      <c r="AE30" s="942"/>
      <c r="AF30" s="943"/>
      <c r="AG30" s="941"/>
      <c r="AH30" s="942"/>
      <c r="AI30" s="942"/>
      <c r="AJ30" s="942"/>
      <c r="AK30" s="943"/>
      <c r="AL30" s="941"/>
      <c r="AM30" s="942"/>
      <c r="AN30" s="942"/>
      <c r="AO30" s="942"/>
      <c r="AP30" s="943"/>
      <c r="AQ30" s="941"/>
      <c r="AR30" s="942"/>
      <c r="AS30" s="942"/>
      <c r="AT30" s="942"/>
      <c r="AU30" s="943"/>
      <c r="AV30" s="941"/>
      <c r="AW30" s="942"/>
      <c r="AX30" s="942"/>
      <c r="AY30" s="942"/>
      <c r="AZ30" s="943"/>
      <c r="BA30" s="941"/>
      <c r="BB30" s="942"/>
      <c r="BC30" s="942"/>
      <c r="BD30" s="942"/>
      <c r="BE30" s="943"/>
      <c r="BF30" s="941"/>
      <c r="BG30" s="942"/>
      <c r="BH30" s="942"/>
      <c r="BI30" s="942"/>
      <c r="BJ30" s="943"/>
      <c r="BK30" s="941"/>
      <c r="BL30" s="942"/>
      <c r="BM30" s="942"/>
      <c r="BN30" s="942"/>
      <c r="BO30" s="943"/>
      <c r="BP30" s="941"/>
      <c r="BQ30" s="942"/>
      <c r="BR30" s="942"/>
      <c r="BS30" s="942"/>
      <c r="BT30" s="943"/>
      <c r="BU30" s="941"/>
      <c r="BV30" s="942"/>
      <c r="BW30" s="942"/>
      <c r="BX30" s="942"/>
      <c r="BY30" s="943"/>
      <c r="BZ30" s="941"/>
      <c r="CA30" s="942"/>
      <c r="CB30" s="942"/>
      <c r="CC30" s="942"/>
      <c r="CD30" s="943"/>
      <c r="CE30" s="941"/>
      <c r="CF30" s="942"/>
      <c r="CG30" s="942"/>
      <c r="CH30" s="942"/>
      <c r="CI30" s="943"/>
      <c r="CJ30" s="941"/>
      <c r="CK30" s="942"/>
      <c r="CL30" s="942"/>
      <c r="CM30" s="942"/>
      <c r="CN30" s="943"/>
      <c r="CO30" s="941"/>
      <c r="CP30" s="942"/>
      <c r="CQ30" s="942"/>
      <c r="CR30" s="942"/>
      <c r="CS30" s="943"/>
      <c r="CT30" s="941"/>
      <c r="CU30" s="942"/>
      <c r="CV30" s="942"/>
      <c r="CW30" s="942"/>
      <c r="CX30" s="943"/>
    </row>
    <row r="31" spans="1:102" ht="15" customHeight="1" thickTop="1" x14ac:dyDescent="0.25">
      <c r="AL31" s="110"/>
      <c r="AM31" s="110"/>
      <c r="AN31" s="110"/>
      <c r="AO31" s="110"/>
      <c r="AP31" s="110"/>
      <c r="AQ31" s="110"/>
      <c r="AR31" s="110"/>
      <c r="AS31" s="110"/>
      <c r="AT31" s="110"/>
      <c r="AU31" s="110"/>
      <c r="AV31" s="110"/>
      <c r="AW31" s="110"/>
      <c r="AX31" s="110"/>
      <c r="AY31" s="110"/>
      <c r="AZ31" s="110"/>
      <c r="BA31" s="110"/>
      <c r="BB31" s="110"/>
      <c r="BC31" s="110"/>
      <c r="BD31" s="110"/>
      <c r="BE31" s="110"/>
      <c r="BF31" s="110"/>
      <c r="BG31" s="110"/>
      <c r="BH31" s="110"/>
      <c r="BI31" s="110"/>
      <c r="BJ31" s="110"/>
      <c r="BK31" s="110"/>
      <c r="BL31" s="110"/>
      <c r="BM31" s="110"/>
      <c r="BN31" s="110"/>
      <c r="BO31" s="110"/>
      <c r="BP31" s="110"/>
      <c r="BQ31" s="110"/>
      <c r="BR31" s="110"/>
      <c r="BS31" s="110"/>
      <c r="BT31" s="110"/>
      <c r="BU31" s="110"/>
      <c r="BV31" s="110"/>
      <c r="BW31" s="110"/>
      <c r="BX31" s="110"/>
      <c r="BY31" s="110"/>
      <c r="BZ31" s="110"/>
      <c r="CA31" s="110"/>
      <c r="CB31" s="110"/>
      <c r="CC31" s="110"/>
      <c r="CD31" s="110"/>
      <c r="CE31" s="110"/>
      <c r="CF31" s="110"/>
      <c r="CG31" s="110"/>
      <c r="CH31" s="110"/>
      <c r="CI31" s="110"/>
      <c r="CJ31" s="110"/>
      <c r="CK31" s="110"/>
      <c r="CL31" s="110"/>
      <c r="CM31" s="110"/>
      <c r="CN31" s="110"/>
      <c r="CO31" s="110"/>
      <c r="CP31" s="110"/>
      <c r="CQ31" s="110"/>
      <c r="CR31" s="110"/>
      <c r="CS31" s="110"/>
      <c r="CT31" s="110"/>
      <c r="CU31" s="110"/>
      <c r="CV31" s="110"/>
      <c r="CW31" s="110"/>
      <c r="CX31" s="110"/>
    </row>
    <row r="32" spans="1:102" ht="15" customHeight="1" x14ac:dyDescent="0.25">
      <c r="G32" s="198" t="s">
        <v>1779</v>
      </c>
      <c r="H32" s="199"/>
      <c r="I32" s="199"/>
      <c r="J32" s="199"/>
      <c r="K32" s="199"/>
      <c r="L32" s="199"/>
      <c r="M32" s="199"/>
      <c r="N32" s="199"/>
      <c r="O32" s="199"/>
      <c r="P32" s="199"/>
      <c r="Q32" s="199"/>
      <c r="R32" s="199"/>
      <c r="S32" s="199"/>
      <c r="T32" s="199"/>
      <c r="U32" s="199"/>
      <c r="V32" s="199"/>
      <c r="W32" s="199"/>
      <c r="X32" s="199"/>
      <c r="Y32" s="199"/>
      <c r="Z32" s="199"/>
      <c r="AA32" s="199"/>
      <c r="AB32" s="199"/>
      <c r="AC32" s="199"/>
      <c r="AD32" s="199"/>
      <c r="AE32" s="199"/>
      <c r="AF32" s="199"/>
      <c r="AG32" s="199"/>
      <c r="AH32" s="199"/>
      <c r="AI32" s="199"/>
      <c r="AJ32" s="199"/>
      <c r="AK32" s="200"/>
      <c r="AL32" s="110"/>
      <c r="AM32" s="110"/>
      <c r="AN32" s="110"/>
      <c r="AO32" s="110"/>
      <c r="AP32" s="110"/>
      <c r="AQ32" s="110"/>
      <c r="AR32" s="110"/>
      <c r="AS32" s="110"/>
      <c r="AT32" s="110"/>
      <c r="AU32" s="110"/>
      <c r="AV32" s="110"/>
      <c r="AW32" s="110"/>
      <c r="AX32" s="110"/>
      <c r="AY32" s="110"/>
      <c r="AZ32" s="110"/>
      <c r="BA32" s="110"/>
      <c r="BB32" s="110"/>
      <c r="BC32" s="110"/>
      <c r="BD32" s="110"/>
      <c r="BE32" s="110"/>
      <c r="BF32" s="110"/>
      <c r="BG32" s="110"/>
      <c r="BH32" s="110"/>
      <c r="BI32" s="110"/>
      <c r="BJ32" s="110"/>
      <c r="BK32" s="110"/>
      <c r="BL32" s="110"/>
      <c r="BM32" s="110"/>
      <c r="BN32" s="110"/>
      <c r="BO32" s="110"/>
      <c r="BP32" s="110"/>
      <c r="BQ32" s="110"/>
      <c r="BR32" s="110"/>
      <c r="BS32" s="110"/>
      <c r="BT32" s="110"/>
      <c r="BU32" s="110"/>
      <c r="BV32" s="110"/>
      <c r="BW32" s="110"/>
      <c r="BX32" s="110"/>
      <c r="BY32" s="110"/>
      <c r="BZ32" s="110"/>
      <c r="CA32" s="110"/>
      <c r="CB32" s="110"/>
      <c r="CC32" s="110"/>
      <c r="CD32" s="110"/>
      <c r="CE32" s="110"/>
      <c r="CF32" s="110"/>
      <c r="CG32" s="110"/>
      <c r="CH32" s="110"/>
      <c r="CI32" s="110"/>
      <c r="CJ32" s="110"/>
      <c r="CK32" s="110"/>
      <c r="CL32" s="110"/>
      <c r="CM32" s="110"/>
      <c r="CN32" s="110"/>
      <c r="CO32" s="110"/>
      <c r="CP32" s="110"/>
      <c r="CQ32" s="110"/>
      <c r="CR32" s="110"/>
      <c r="CS32" s="110"/>
      <c r="CT32" s="110"/>
      <c r="CU32" s="110"/>
      <c r="CV32" s="110"/>
      <c r="CW32" s="110"/>
      <c r="CX32" s="110"/>
    </row>
    <row r="33" spans="7:102" ht="15" customHeight="1" x14ac:dyDescent="0.25">
      <c r="G33" s="201" t="s">
        <v>1445</v>
      </c>
      <c r="H33" s="970" t="s">
        <v>1780</v>
      </c>
      <c r="I33" s="764"/>
      <c r="J33" s="764"/>
      <c r="K33" s="764"/>
      <c r="L33" s="764"/>
      <c r="M33" s="764"/>
      <c r="N33" s="764"/>
      <c r="O33" s="764"/>
      <c r="P33" s="764"/>
      <c r="Q33" s="764"/>
      <c r="R33" s="764"/>
      <c r="S33" s="764"/>
      <c r="T33" s="764"/>
      <c r="U33" s="764"/>
      <c r="V33" s="764"/>
      <c r="W33" s="764"/>
      <c r="X33" s="764"/>
      <c r="Y33" s="764"/>
      <c r="Z33" s="764"/>
      <c r="AA33" s="764"/>
      <c r="AB33" s="764"/>
      <c r="AC33" s="764"/>
      <c r="AD33" s="764"/>
      <c r="AE33" s="764"/>
      <c r="AF33" s="764"/>
      <c r="AG33" s="764"/>
      <c r="AH33" s="764"/>
      <c r="AI33" s="764"/>
      <c r="AJ33" s="764"/>
      <c r="AK33" s="765"/>
      <c r="AL33" s="110"/>
      <c r="AM33" s="110"/>
      <c r="AN33" s="110"/>
      <c r="AO33" s="110"/>
      <c r="AP33" s="110"/>
      <c r="AQ33" s="110"/>
      <c r="AR33" s="110"/>
      <c r="AS33" s="110"/>
      <c r="AT33" s="110"/>
      <c r="AU33" s="110"/>
      <c r="AV33" s="110"/>
      <c r="AW33" s="110"/>
      <c r="AX33" s="110"/>
      <c r="AY33" s="110"/>
      <c r="AZ33" s="110"/>
      <c r="BA33" s="110"/>
      <c r="BB33" s="110"/>
      <c r="BC33" s="110"/>
      <c r="BD33" s="110"/>
      <c r="BE33" s="110"/>
      <c r="BF33" s="110"/>
      <c r="BG33" s="110"/>
      <c r="BH33" s="110"/>
      <c r="BI33" s="110"/>
      <c r="BJ33" s="110"/>
      <c r="BK33" s="110"/>
      <c r="BL33" s="110"/>
      <c r="BM33" s="110"/>
      <c r="BN33" s="110"/>
      <c r="BO33" s="110"/>
      <c r="BP33" s="110"/>
      <c r="BQ33" s="110"/>
      <c r="BR33" s="110"/>
      <c r="BS33" s="110"/>
      <c r="BT33" s="110"/>
      <c r="BU33" s="110"/>
      <c r="BV33" s="110"/>
      <c r="BW33" s="110"/>
      <c r="BX33" s="110"/>
      <c r="BY33" s="110"/>
      <c r="BZ33" s="110"/>
      <c r="CA33" s="110"/>
      <c r="CB33" s="110"/>
      <c r="CC33" s="110"/>
      <c r="CD33" s="110"/>
      <c r="CE33" s="110"/>
      <c r="CF33" s="110"/>
      <c r="CG33" s="110"/>
      <c r="CH33" s="110"/>
      <c r="CI33" s="110"/>
      <c r="CJ33" s="110"/>
      <c r="CK33" s="110"/>
      <c r="CL33" s="110"/>
      <c r="CM33" s="110"/>
      <c r="CN33" s="110"/>
      <c r="CO33" s="110"/>
      <c r="CP33" s="110"/>
      <c r="CQ33" s="110"/>
      <c r="CR33" s="110"/>
      <c r="CS33" s="110"/>
      <c r="CT33" s="110"/>
      <c r="CU33" s="110"/>
      <c r="CV33" s="110"/>
      <c r="CW33" s="110"/>
      <c r="CX33" s="110"/>
    </row>
    <row r="34" spans="7:102" ht="15" customHeight="1" x14ac:dyDescent="0.25">
      <c r="G34" s="520" t="s">
        <v>1781</v>
      </c>
      <c r="H34" s="971" t="str">
        <f>"Berdasarkan hasil pengujian-pengujian tersebut, pemeriksaan atas "&amp;H18&amp;"  disimpulkan sebagai berikut :"</f>
        <v>Berdasarkan hasil pengujian-pengujian tersebut, pemeriksaan atas Sumbangan  disimpulkan sebagai berikut :</v>
      </c>
      <c r="I34" s="789"/>
      <c r="J34" s="789"/>
      <c r="K34" s="789"/>
      <c r="L34" s="789"/>
      <c r="M34" s="789"/>
      <c r="N34" s="789"/>
      <c r="O34" s="789"/>
      <c r="P34" s="789"/>
      <c r="Q34" s="789"/>
      <c r="R34" s="789"/>
      <c r="S34" s="789"/>
      <c r="T34" s="789"/>
      <c r="U34" s="789"/>
      <c r="V34" s="789"/>
      <c r="W34" s="789"/>
      <c r="X34" s="789"/>
      <c r="Y34" s="789"/>
      <c r="Z34" s="789"/>
      <c r="AA34" s="789"/>
      <c r="AB34" s="789"/>
      <c r="AC34" s="789"/>
      <c r="AD34" s="789"/>
      <c r="AE34" s="789"/>
      <c r="AF34" s="789"/>
      <c r="AG34" s="789"/>
      <c r="AH34" s="789"/>
      <c r="AI34" s="789"/>
      <c r="AJ34" s="789"/>
      <c r="AK34" s="790"/>
      <c r="AL34" s="110"/>
      <c r="AM34" s="110"/>
      <c r="AN34" s="110"/>
      <c r="AO34" s="110"/>
      <c r="AP34" s="110"/>
      <c r="AQ34" s="110"/>
      <c r="AR34" s="110"/>
      <c r="AS34" s="110"/>
      <c r="AT34" s="110"/>
      <c r="AU34" s="110"/>
      <c r="AV34" s="110"/>
      <c r="AW34" s="110"/>
      <c r="AX34" s="110"/>
      <c r="AY34" s="110"/>
      <c r="AZ34" s="110"/>
      <c r="BA34" s="110"/>
      <c r="BB34" s="110"/>
      <c r="BC34" s="110"/>
      <c r="BD34" s="110"/>
      <c r="BE34" s="110"/>
      <c r="BF34" s="110"/>
      <c r="BG34" s="110"/>
      <c r="BH34" s="110"/>
      <c r="BI34" s="110"/>
      <c r="BJ34" s="110"/>
      <c r="BK34" s="110"/>
      <c r="BL34" s="110"/>
      <c r="BM34" s="110"/>
      <c r="BN34" s="110"/>
      <c r="BO34" s="110"/>
      <c r="BP34" s="110"/>
      <c r="BQ34" s="110"/>
      <c r="BR34" s="110"/>
      <c r="BS34" s="110"/>
      <c r="BT34" s="110"/>
      <c r="BU34" s="110"/>
      <c r="BV34" s="110"/>
      <c r="BW34" s="110"/>
      <c r="BX34" s="110"/>
      <c r="BY34" s="110"/>
      <c r="BZ34" s="110"/>
      <c r="CA34" s="110"/>
      <c r="CB34" s="110"/>
      <c r="CC34" s="110"/>
      <c r="CD34" s="110"/>
      <c r="CE34" s="110"/>
      <c r="CF34" s="110"/>
      <c r="CG34" s="110"/>
      <c r="CH34" s="110"/>
      <c r="CI34" s="110"/>
      <c r="CJ34" s="110"/>
      <c r="CK34" s="110"/>
      <c r="CL34" s="110"/>
      <c r="CM34" s="110"/>
      <c r="CN34" s="110"/>
      <c r="CO34" s="110"/>
      <c r="CP34" s="110"/>
      <c r="CQ34" s="110"/>
      <c r="CR34" s="110"/>
      <c r="CS34" s="110"/>
      <c r="CT34" s="110"/>
      <c r="CU34" s="110"/>
      <c r="CV34" s="110"/>
      <c r="CW34" s="110"/>
      <c r="CX34" s="110"/>
    </row>
    <row r="35" spans="7:102" ht="15" customHeight="1" x14ac:dyDescent="0.25">
      <c r="G35" s="521"/>
      <c r="H35" s="804"/>
      <c r="I35" s="940"/>
      <c r="J35" s="940"/>
      <c r="K35" s="940"/>
      <c r="L35" s="940"/>
      <c r="M35" s="940"/>
      <c r="N35" s="940"/>
      <c r="O35" s="940"/>
      <c r="P35" s="940"/>
      <c r="Q35" s="940"/>
      <c r="R35" s="940"/>
      <c r="S35" s="940"/>
      <c r="T35" s="940"/>
      <c r="U35" s="940"/>
      <c r="V35" s="940"/>
      <c r="W35" s="940"/>
      <c r="X35" s="940"/>
      <c r="Y35" s="940"/>
      <c r="Z35" s="940"/>
      <c r="AA35" s="940"/>
      <c r="AB35" s="940"/>
      <c r="AC35" s="940"/>
      <c r="AD35" s="940"/>
      <c r="AE35" s="940"/>
      <c r="AF35" s="940"/>
      <c r="AG35" s="940"/>
      <c r="AH35" s="940"/>
      <c r="AI35" s="940"/>
      <c r="AJ35" s="940"/>
      <c r="AK35" s="805"/>
      <c r="AL35" s="110"/>
      <c r="AM35" s="110"/>
      <c r="AN35" s="110"/>
      <c r="AO35" s="110"/>
      <c r="AP35" s="110"/>
      <c r="AQ35" s="110"/>
      <c r="AR35" s="110"/>
      <c r="AS35" s="110"/>
      <c r="AT35" s="110"/>
      <c r="AU35" s="110"/>
      <c r="AV35" s="110"/>
      <c r="AW35" s="110"/>
      <c r="AX35" s="110"/>
      <c r="AY35" s="110"/>
      <c r="AZ35" s="110"/>
      <c r="BA35" s="110"/>
      <c r="BB35" s="110"/>
      <c r="BC35" s="110"/>
      <c r="BD35" s="110"/>
      <c r="BE35" s="110"/>
      <c r="BF35" s="110"/>
      <c r="BG35" s="110"/>
      <c r="BH35" s="110"/>
      <c r="BI35" s="110"/>
      <c r="BJ35" s="110"/>
      <c r="BK35" s="110"/>
      <c r="BL35" s="110"/>
      <c r="BM35" s="110"/>
      <c r="BN35" s="110"/>
      <c r="BO35" s="110"/>
      <c r="BP35" s="110"/>
      <c r="BQ35" s="110"/>
      <c r="BR35" s="110"/>
      <c r="BS35" s="110"/>
      <c r="BT35" s="110"/>
      <c r="BU35" s="110"/>
      <c r="BV35" s="110"/>
      <c r="BW35" s="110"/>
      <c r="BX35" s="110"/>
      <c r="BY35" s="110"/>
      <c r="BZ35" s="110"/>
      <c r="CA35" s="110"/>
      <c r="CB35" s="110"/>
      <c r="CC35" s="110"/>
      <c r="CD35" s="110"/>
      <c r="CE35" s="110"/>
      <c r="CF35" s="110"/>
      <c r="CG35" s="110"/>
      <c r="CH35" s="110"/>
      <c r="CI35" s="110"/>
      <c r="CJ35" s="110"/>
      <c r="CK35" s="110"/>
      <c r="CL35" s="110"/>
      <c r="CM35" s="110"/>
      <c r="CN35" s="110"/>
      <c r="CO35" s="110"/>
      <c r="CP35" s="110"/>
      <c r="CQ35" s="110"/>
      <c r="CR35" s="110"/>
      <c r="CS35" s="110"/>
      <c r="CT35" s="110"/>
      <c r="CU35" s="110"/>
      <c r="CV35" s="110"/>
      <c r="CW35" s="110"/>
      <c r="CX35" s="110"/>
    </row>
    <row r="36" spans="7:102" ht="15" customHeight="1" x14ac:dyDescent="0.25">
      <c r="G36" s="521"/>
      <c r="H36" s="202" t="str">
        <f>H18&amp;" menurut pemeriksa :"</f>
        <v>Sumbangan menurut pemeriksa :</v>
      </c>
      <c r="I36" s="203"/>
      <c r="J36" s="203"/>
      <c r="K36" s="203"/>
      <c r="L36" s="203"/>
      <c r="M36" s="203"/>
      <c r="N36" s="203"/>
      <c r="O36" s="203"/>
      <c r="P36" s="203"/>
      <c r="Q36" s="203"/>
      <c r="R36" s="203"/>
      <c r="S36" s="203"/>
      <c r="T36" s="203"/>
      <c r="U36" s="203"/>
      <c r="V36" s="203"/>
      <c r="W36" s="203"/>
      <c r="X36" s="203"/>
      <c r="Y36" s="203"/>
      <c r="Z36" s="203"/>
      <c r="AA36" s="203"/>
      <c r="AB36" s="203"/>
      <c r="AK36" s="186"/>
      <c r="AL36" s="110"/>
      <c r="AM36" s="110"/>
      <c r="AN36" s="110"/>
      <c r="AO36" s="110"/>
      <c r="AP36" s="110"/>
      <c r="AQ36" s="110"/>
      <c r="AR36" s="110"/>
      <c r="AS36" s="110"/>
      <c r="AT36" s="110"/>
      <c r="AU36" s="110"/>
      <c r="AV36" s="110"/>
      <c r="AW36" s="110"/>
      <c r="AX36" s="110"/>
      <c r="AY36" s="110"/>
      <c r="AZ36" s="110"/>
      <c r="BA36" s="110"/>
      <c r="BB36" s="110"/>
      <c r="BC36" s="110"/>
      <c r="BD36" s="110"/>
      <c r="BE36" s="110"/>
      <c r="BF36" s="110"/>
      <c r="BG36" s="110"/>
      <c r="BH36" s="110"/>
      <c r="BI36" s="110"/>
      <c r="BJ36" s="110"/>
      <c r="BK36" s="110"/>
      <c r="BL36" s="110"/>
      <c r="BM36" s="110"/>
      <c r="BN36" s="110"/>
      <c r="BO36" s="110"/>
      <c r="BP36" s="110"/>
      <c r="BQ36" s="110"/>
      <c r="BR36" s="110"/>
      <c r="BS36" s="110"/>
      <c r="BT36" s="110"/>
      <c r="BU36" s="110"/>
      <c r="BV36" s="110"/>
      <c r="BW36" s="110"/>
      <c r="BX36" s="110"/>
      <c r="BY36" s="110"/>
      <c r="BZ36" s="110"/>
      <c r="CA36" s="110"/>
      <c r="CB36" s="110"/>
      <c r="CC36" s="110"/>
      <c r="CD36" s="110"/>
      <c r="CE36" s="110"/>
      <c r="CF36" s="110"/>
      <c r="CG36" s="110"/>
      <c r="CH36" s="110"/>
      <c r="CI36" s="110"/>
      <c r="CJ36" s="110"/>
      <c r="CK36" s="110"/>
      <c r="CL36" s="110"/>
      <c r="CM36" s="110"/>
      <c r="CN36" s="110"/>
      <c r="CO36" s="110"/>
      <c r="CP36" s="110"/>
      <c r="CQ36" s="110"/>
      <c r="CR36" s="110"/>
      <c r="CS36" s="110"/>
      <c r="CT36" s="110"/>
      <c r="CU36" s="110"/>
      <c r="CV36" s="110"/>
      <c r="CW36" s="110"/>
      <c r="CX36" s="110"/>
    </row>
    <row r="37" spans="7:102" ht="15" customHeight="1" x14ac:dyDescent="0.25">
      <c r="G37" s="521"/>
      <c r="H37" s="202" t="s">
        <v>1681</v>
      </c>
      <c r="I37" s="939" t="s">
        <v>1782</v>
      </c>
      <c r="J37" s="940"/>
      <c r="K37" s="940"/>
      <c r="L37" s="940"/>
      <c r="M37" s="940"/>
      <c r="N37" s="940"/>
      <c r="O37" s="940"/>
      <c r="P37" s="940"/>
      <c r="Q37" s="940"/>
      <c r="R37" s="940"/>
      <c r="S37" s="940"/>
      <c r="T37" s="940"/>
      <c r="U37" s="940"/>
      <c r="V37" s="940"/>
      <c r="W37" s="203" t="s">
        <v>1684</v>
      </c>
      <c r="X37" s="974">
        <f>IF(I38="Tidak Dilakukan Pengujian",X39,
IF(I38=M18,CO18,
IF(I38=M20,CO20,
IF(I38=M22,CO22,
IF(I38=M24,CO24,
IF(I38=M26,CO26,
IF(I38=M28,CO28,"Pilih teknik yang lain")))))))</f>
        <v>0</v>
      </c>
      <c r="Y37" s="940"/>
      <c r="Z37" s="940"/>
      <c r="AA37" s="940"/>
      <c r="AB37" s="940"/>
      <c r="AK37" s="186"/>
      <c r="AL37" s="110"/>
      <c r="AM37" s="110"/>
      <c r="AN37" s="110"/>
      <c r="AO37" s="110"/>
      <c r="AP37" s="110"/>
      <c r="AQ37" s="110"/>
      <c r="AR37" s="110"/>
      <c r="AS37" s="110"/>
      <c r="AT37" s="110"/>
      <c r="AU37" s="110"/>
      <c r="AV37" s="110"/>
      <c r="AW37" s="110"/>
      <c r="AX37" s="110"/>
      <c r="AY37" s="110"/>
      <c r="AZ37" s="110"/>
      <c r="BA37" s="110"/>
      <c r="BB37" s="110"/>
      <c r="BC37" s="110"/>
      <c r="BD37" s="110"/>
      <c r="BE37" s="110"/>
      <c r="BF37" s="110"/>
      <c r="BG37" s="110"/>
      <c r="BH37" s="110"/>
      <c r="BI37" s="110"/>
      <c r="BJ37" s="110"/>
      <c r="BK37" s="110"/>
      <c r="BL37" s="110"/>
      <c r="BM37" s="110"/>
      <c r="BN37" s="110"/>
      <c r="BO37" s="110"/>
      <c r="BP37" s="110"/>
      <c r="BQ37" s="110"/>
      <c r="BR37" s="110"/>
      <c r="BS37" s="110"/>
      <c r="BT37" s="110"/>
      <c r="BU37" s="110"/>
      <c r="BV37" s="110"/>
      <c r="BW37" s="110"/>
      <c r="BX37" s="110"/>
      <c r="BY37" s="110"/>
      <c r="BZ37" s="110"/>
      <c r="CA37" s="110"/>
      <c r="CB37" s="110"/>
      <c r="CC37" s="110"/>
      <c r="CD37" s="110"/>
      <c r="CE37" s="110"/>
      <c r="CF37" s="110"/>
      <c r="CG37" s="110"/>
      <c r="CH37" s="110"/>
      <c r="CI37" s="110"/>
      <c r="CJ37" s="110"/>
      <c r="CK37" s="110"/>
      <c r="CL37" s="110"/>
      <c r="CM37" s="110"/>
      <c r="CN37" s="110"/>
      <c r="CO37" s="110"/>
      <c r="CP37" s="110"/>
      <c r="CQ37" s="110"/>
      <c r="CR37" s="110"/>
      <c r="CS37" s="110"/>
      <c r="CT37" s="110"/>
      <c r="CU37" s="110"/>
      <c r="CV37" s="110"/>
      <c r="CW37" s="110"/>
      <c r="CX37" s="110"/>
    </row>
    <row r="38" spans="7:102" ht="15" customHeight="1" x14ac:dyDescent="0.25">
      <c r="G38" s="521"/>
      <c r="H38" s="202"/>
      <c r="I38" s="939" t="s">
        <v>2032</v>
      </c>
      <c r="J38" s="940"/>
      <c r="K38" s="940"/>
      <c r="L38" s="940"/>
      <c r="M38" s="940"/>
      <c r="N38" s="940"/>
      <c r="O38" s="940"/>
      <c r="P38" s="940"/>
      <c r="Q38" s="940"/>
      <c r="R38" s="940"/>
      <c r="S38" s="940"/>
      <c r="T38" s="940"/>
      <c r="U38" s="940"/>
      <c r="V38" s="940"/>
      <c r="W38" s="203"/>
      <c r="X38" s="522"/>
      <c r="Y38" s="522"/>
      <c r="Z38" s="522"/>
      <c r="AA38" s="522"/>
      <c r="AB38" s="522"/>
      <c r="AC38" s="204"/>
      <c r="AD38" s="204"/>
      <c r="AE38" s="204"/>
      <c r="AF38" s="204"/>
      <c r="AG38" s="204"/>
      <c r="AH38" s="204"/>
      <c r="AI38" s="204"/>
      <c r="AJ38" s="204"/>
      <c r="AK38" s="444"/>
      <c r="AL38" s="110"/>
      <c r="AM38" s="110"/>
      <c r="AN38" s="110"/>
      <c r="AO38" s="110"/>
      <c r="AP38" s="110"/>
      <c r="AQ38" s="110"/>
      <c r="AR38" s="110"/>
      <c r="AS38" s="110"/>
      <c r="AT38" s="110"/>
      <c r="AU38" s="110"/>
      <c r="AV38" s="110"/>
      <c r="AW38" s="110"/>
      <c r="AX38" s="110"/>
      <c r="AY38" s="110"/>
      <c r="AZ38" s="110"/>
      <c r="BA38" s="110"/>
      <c r="BB38" s="110"/>
      <c r="BC38" s="110"/>
      <c r="BD38" s="110"/>
      <c r="BE38" s="110"/>
      <c r="BF38" s="110"/>
      <c r="BG38" s="110"/>
      <c r="BH38" s="110"/>
      <c r="BI38" s="110"/>
      <c r="BJ38" s="110"/>
      <c r="BK38" s="110"/>
      <c r="BL38" s="110"/>
      <c r="BM38" s="110"/>
      <c r="BN38" s="110"/>
      <c r="BO38" s="110"/>
      <c r="BP38" s="110"/>
      <c r="BQ38" s="110"/>
      <c r="BR38" s="110"/>
      <c r="BS38" s="110"/>
      <c r="BT38" s="110"/>
      <c r="BU38" s="110"/>
      <c r="BV38" s="110"/>
      <c r="BW38" s="110"/>
      <c r="BX38" s="110"/>
      <c r="BY38" s="110"/>
      <c r="BZ38" s="110"/>
      <c r="CA38" s="110"/>
      <c r="CB38" s="110"/>
      <c r="CC38" s="110"/>
      <c r="CD38" s="110"/>
      <c r="CE38" s="110"/>
      <c r="CF38" s="110"/>
      <c r="CG38" s="110"/>
      <c r="CH38" s="110"/>
      <c r="CI38" s="110"/>
      <c r="CJ38" s="110"/>
      <c r="CK38" s="110"/>
      <c r="CL38" s="110"/>
      <c r="CM38" s="110"/>
      <c r="CN38" s="110"/>
      <c r="CO38" s="110"/>
      <c r="CP38" s="110"/>
      <c r="CQ38" s="110"/>
      <c r="CR38" s="110"/>
      <c r="CS38" s="110"/>
      <c r="CT38" s="110"/>
      <c r="CU38" s="110"/>
      <c r="CV38" s="110"/>
      <c r="CW38" s="110"/>
      <c r="CX38" s="110"/>
    </row>
    <row r="39" spans="7:102" ht="15" customHeight="1" x14ac:dyDescent="0.25">
      <c r="G39" s="521"/>
      <c r="H39" s="202" t="s">
        <v>1681</v>
      </c>
      <c r="I39" s="939" t="s">
        <v>1783</v>
      </c>
      <c r="J39" s="940"/>
      <c r="K39" s="940"/>
      <c r="L39" s="940"/>
      <c r="M39" s="940"/>
      <c r="N39" s="940"/>
      <c r="O39" s="940"/>
      <c r="P39" s="940"/>
      <c r="Q39" s="940"/>
      <c r="R39" s="940"/>
      <c r="S39" s="940"/>
      <c r="T39" s="940"/>
      <c r="U39" s="940"/>
      <c r="V39" s="940"/>
      <c r="W39" s="203" t="s">
        <v>1684</v>
      </c>
      <c r="X39" s="968">
        <f>'G-2'!U32</f>
        <v>0</v>
      </c>
      <c r="Y39" s="794"/>
      <c r="Z39" s="794"/>
      <c r="AA39" s="794"/>
      <c r="AB39" s="794"/>
      <c r="AC39" s="204"/>
      <c r="AD39" s="204"/>
      <c r="AE39" s="204"/>
      <c r="AF39" s="204"/>
      <c r="AG39" s="204"/>
      <c r="AH39" s="204"/>
      <c r="AI39" s="204"/>
      <c r="AJ39" s="204"/>
      <c r="AK39" s="444"/>
      <c r="AL39" s="110"/>
      <c r="AM39" s="110"/>
      <c r="AN39" s="110"/>
      <c r="AO39" s="110"/>
      <c r="AP39" s="110"/>
      <c r="AQ39" s="110"/>
      <c r="AR39" s="110"/>
      <c r="AS39" s="110"/>
      <c r="AT39" s="110"/>
      <c r="AU39" s="110"/>
      <c r="AV39" s="110"/>
      <c r="AW39" s="110"/>
      <c r="AX39" s="110"/>
      <c r="AY39" s="110"/>
      <c r="AZ39" s="110"/>
      <c r="BA39" s="110"/>
      <c r="BB39" s="110"/>
      <c r="BC39" s="110"/>
      <c r="BD39" s="110"/>
      <c r="BE39" s="110"/>
      <c r="BF39" s="110"/>
      <c r="BG39" s="110"/>
      <c r="BH39" s="110"/>
      <c r="BI39" s="110"/>
      <c r="BJ39" s="110"/>
      <c r="BK39" s="110"/>
      <c r="BL39" s="110"/>
      <c r="BM39" s="110"/>
      <c r="BN39" s="110"/>
      <c r="BO39" s="110"/>
      <c r="BP39" s="110"/>
      <c r="BQ39" s="110"/>
      <c r="BR39" s="110"/>
      <c r="BS39" s="110"/>
      <c r="BT39" s="110"/>
      <c r="BU39" s="110"/>
      <c r="BV39" s="110"/>
      <c r="BW39" s="110"/>
      <c r="BX39" s="110"/>
      <c r="BY39" s="110"/>
      <c r="BZ39" s="110"/>
      <c r="CA39" s="110"/>
      <c r="CB39" s="110"/>
      <c r="CC39" s="110"/>
      <c r="CD39" s="110"/>
      <c r="CE39" s="110"/>
      <c r="CF39" s="110"/>
      <c r="CG39" s="110"/>
      <c r="CH39" s="110"/>
      <c r="CI39" s="110"/>
      <c r="CJ39" s="110"/>
      <c r="CK39" s="110"/>
      <c r="CL39" s="110"/>
      <c r="CM39" s="110"/>
      <c r="CN39" s="110"/>
      <c r="CO39" s="110"/>
      <c r="CP39" s="110"/>
      <c r="CQ39" s="110"/>
      <c r="CR39" s="110"/>
      <c r="CS39" s="110"/>
      <c r="CT39" s="110"/>
      <c r="CU39" s="110"/>
      <c r="CV39" s="110"/>
      <c r="CW39" s="110"/>
      <c r="CX39" s="110"/>
    </row>
    <row r="40" spans="7:102" ht="15" customHeight="1" x14ac:dyDescent="0.25">
      <c r="G40" s="521"/>
      <c r="H40" s="202" t="s">
        <v>1772</v>
      </c>
      <c r="I40" s="203"/>
      <c r="J40" s="203"/>
      <c r="K40" s="203"/>
      <c r="L40" s="203"/>
      <c r="M40" s="203"/>
      <c r="N40" s="203"/>
      <c r="O40" s="203"/>
      <c r="P40" s="203"/>
      <c r="Q40" s="203"/>
      <c r="R40" s="203"/>
      <c r="S40" s="203"/>
      <c r="T40" s="203"/>
      <c r="U40" s="203"/>
      <c r="V40" s="203"/>
      <c r="W40" s="203" t="s">
        <v>1684</v>
      </c>
      <c r="X40" s="966">
        <f>X37-X39</f>
        <v>0</v>
      </c>
      <c r="Y40" s="789"/>
      <c r="Z40" s="789"/>
      <c r="AA40" s="789"/>
      <c r="AB40" s="789"/>
      <c r="AC40" s="204"/>
      <c r="AD40" s="204"/>
      <c r="AE40" s="204"/>
      <c r="AF40" s="204"/>
      <c r="AG40" s="204"/>
      <c r="AH40" s="204"/>
      <c r="AI40" s="204"/>
      <c r="AJ40" s="204"/>
      <c r="AK40" s="444"/>
      <c r="AL40" s="110"/>
      <c r="AM40" s="110"/>
      <c r="AN40" s="110"/>
      <c r="AO40" s="110"/>
      <c r="AP40" s="110"/>
      <c r="AQ40" s="110"/>
      <c r="AR40" s="110"/>
      <c r="AS40" s="110"/>
      <c r="AT40" s="110"/>
      <c r="AU40" s="110"/>
      <c r="AV40" s="110"/>
      <c r="AW40" s="110"/>
      <c r="AX40" s="110"/>
      <c r="AY40" s="110"/>
      <c r="AZ40" s="110"/>
      <c r="BA40" s="110"/>
      <c r="BB40" s="110"/>
      <c r="BC40" s="110"/>
      <c r="BD40" s="110"/>
      <c r="BE40" s="110"/>
      <c r="BF40" s="110"/>
      <c r="BG40" s="110"/>
      <c r="BH40" s="110"/>
      <c r="BI40" s="110"/>
      <c r="BJ40" s="110"/>
      <c r="BK40" s="110"/>
      <c r="BL40" s="110"/>
      <c r="BM40" s="110"/>
      <c r="BN40" s="110"/>
      <c r="BO40" s="110"/>
      <c r="BP40" s="110"/>
      <c r="BQ40" s="110"/>
      <c r="BR40" s="110"/>
      <c r="BS40" s="110"/>
      <c r="BT40" s="110"/>
      <c r="BU40" s="110"/>
      <c r="BV40" s="110"/>
      <c r="BW40" s="110"/>
      <c r="BX40" s="110"/>
      <c r="BY40" s="110"/>
      <c r="BZ40" s="110"/>
      <c r="CA40" s="110"/>
      <c r="CB40" s="110"/>
      <c r="CC40" s="110"/>
      <c r="CD40" s="110"/>
      <c r="CE40" s="110"/>
      <c r="CF40" s="110"/>
      <c r="CG40" s="110"/>
      <c r="CH40" s="110"/>
      <c r="CI40" s="110"/>
      <c r="CJ40" s="110"/>
      <c r="CK40" s="110"/>
      <c r="CL40" s="110"/>
      <c r="CM40" s="110"/>
      <c r="CN40" s="110"/>
      <c r="CO40" s="110"/>
      <c r="CP40" s="110"/>
      <c r="CQ40" s="110"/>
      <c r="CR40" s="110"/>
      <c r="CS40" s="110"/>
      <c r="CT40" s="110"/>
      <c r="CU40" s="110"/>
      <c r="CV40" s="110"/>
      <c r="CW40" s="110"/>
      <c r="CX40" s="110"/>
    </row>
    <row r="41" spans="7:102" ht="15" customHeight="1" x14ac:dyDescent="0.25">
      <c r="G41" s="521"/>
      <c r="H41" s="202"/>
      <c r="I41" s="203"/>
      <c r="J41" s="203"/>
      <c r="K41" s="203"/>
      <c r="L41" s="203"/>
      <c r="M41" s="203"/>
      <c r="N41" s="203"/>
      <c r="O41" s="203"/>
      <c r="P41" s="203"/>
      <c r="Q41" s="203"/>
      <c r="R41" s="203"/>
      <c r="S41" s="203"/>
      <c r="T41" s="203"/>
      <c r="U41" s="203"/>
      <c r="V41" s="203"/>
      <c r="W41" s="203"/>
      <c r="X41" s="522"/>
      <c r="Y41" s="522"/>
      <c r="Z41" s="522"/>
      <c r="AA41" s="522"/>
      <c r="AB41" s="522"/>
      <c r="AC41" s="204"/>
      <c r="AD41" s="204"/>
      <c r="AE41" s="204"/>
      <c r="AF41" s="204"/>
      <c r="AG41" s="204"/>
      <c r="AH41" s="204"/>
      <c r="AI41" s="204"/>
      <c r="AJ41" s="204"/>
      <c r="AK41" s="444"/>
      <c r="AL41" s="110"/>
      <c r="AM41" s="110"/>
      <c r="AN41" s="110"/>
      <c r="AO41" s="110"/>
      <c r="AP41" s="110"/>
      <c r="AQ41" s="110"/>
      <c r="AR41" s="110"/>
      <c r="AS41" s="110"/>
      <c r="AT41" s="110"/>
      <c r="AU41" s="110"/>
      <c r="AV41" s="110"/>
      <c r="AW41" s="110"/>
      <c r="AX41" s="110"/>
      <c r="AY41" s="110"/>
      <c r="AZ41" s="110"/>
      <c r="BA41" s="110"/>
      <c r="BB41" s="110"/>
      <c r="BC41" s="110"/>
      <c r="BD41" s="110"/>
      <c r="BE41" s="110"/>
      <c r="BF41" s="110"/>
      <c r="BG41" s="110"/>
      <c r="BH41" s="110"/>
      <c r="BI41" s="110"/>
      <c r="BJ41" s="110"/>
      <c r="BK41" s="110"/>
      <c r="BL41" s="110"/>
      <c r="BM41" s="110"/>
      <c r="BN41" s="110"/>
      <c r="BO41" s="110"/>
      <c r="BP41" s="110"/>
      <c r="BQ41" s="110"/>
      <c r="BR41" s="110"/>
      <c r="BS41" s="110"/>
      <c r="BT41" s="110"/>
      <c r="BU41" s="110"/>
      <c r="BV41" s="110"/>
      <c r="BW41" s="110"/>
      <c r="BX41" s="110"/>
      <c r="BY41" s="110"/>
      <c r="BZ41" s="110"/>
      <c r="CA41" s="110"/>
      <c r="CB41" s="110"/>
      <c r="CC41" s="110"/>
      <c r="CD41" s="110"/>
      <c r="CE41" s="110"/>
      <c r="CF41" s="110"/>
      <c r="CG41" s="110"/>
      <c r="CH41" s="110"/>
      <c r="CI41" s="110"/>
      <c r="CJ41" s="110"/>
      <c r="CK41" s="110"/>
      <c r="CL41" s="110"/>
      <c r="CM41" s="110"/>
      <c r="CN41" s="110"/>
      <c r="CO41" s="110"/>
      <c r="CP41" s="110"/>
      <c r="CQ41" s="110"/>
      <c r="CR41" s="110"/>
      <c r="CS41" s="110"/>
      <c r="CT41" s="110"/>
      <c r="CU41" s="110"/>
      <c r="CV41" s="110"/>
      <c r="CW41" s="110"/>
      <c r="CX41" s="110"/>
    </row>
    <row r="42" spans="7:102" ht="15" customHeight="1" x14ac:dyDescent="0.25">
      <c r="G42" s="521" t="s">
        <v>1784</v>
      </c>
      <c r="H42" s="202" t="s">
        <v>1785</v>
      </c>
      <c r="I42" s="203"/>
      <c r="J42" s="203"/>
      <c r="K42" s="203"/>
      <c r="L42" s="203"/>
      <c r="M42" s="203"/>
      <c r="N42" s="203"/>
      <c r="O42" s="203"/>
      <c r="P42" s="203"/>
      <c r="Q42" s="203"/>
      <c r="R42" s="203"/>
      <c r="S42" s="203"/>
      <c r="T42" s="203"/>
      <c r="U42" s="203"/>
      <c r="V42" s="203"/>
      <c r="W42" s="203"/>
      <c r="X42" s="203"/>
      <c r="Y42" s="203"/>
      <c r="Z42" s="203"/>
      <c r="AA42" s="203"/>
      <c r="AB42" s="203"/>
      <c r="AC42" s="204"/>
      <c r="AD42" s="204"/>
      <c r="AE42" s="204"/>
      <c r="AF42" s="204"/>
      <c r="AG42" s="204"/>
      <c r="AH42" s="204"/>
      <c r="AI42" s="204"/>
      <c r="AJ42" s="204"/>
      <c r="AK42" s="444"/>
      <c r="AL42" s="110"/>
      <c r="AM42" s="110"/>
      <c r="AN42" s="110"/>
      <c r="AO42" s="110"/>
      <c r="AP42" s="110"/>
      <c r="AQ42" s="110"/>
      <c r="AR42" s="110"/>
      <c r="AS42" s="110"/>
      <c r="AT42" s="110"/>
      <c r="AU42" s="110"/>
      <c r="AV42" s="110"/>
      <c r="AW42" s="110"/>
      <c r="AX42" s="110"/>
      <c r="AY42" s="110"/>
      <c r="AZ42" s="110"/>
      <c r="BA42" s="110"/>
      <c r="BB42" s="110"/>
      <c r="BC42" s="110"/>
      <c r="BD42" s="110"/>
      <c r="BE42" s="110"/>
      <c r="BF42" s="110"/>
      <c r="BG42" s="110"/>
      <c r="BH42" s="110"/>
      <c r="BI42" s="110"/>
      <c r="BJ42" s="110"/>
      <c r="BK42" s="110"/>
      <c r="BL42" s="110"/>
      <c r="BM42" s="110"/>
      <c r="BN42" s="110"/>
      <c r="BO42" s="110"/>
      <c r="BP42" s="110"/>
      <c r="BQ42" s="110"/>
      <c r="BR42" s="110"/>
      <c r="BS42" s="110"/>
      <c r="BT42" s="110"/>
      <c r="BU42" s="110"/>
      <c r="BV42" s="110"/>
      <c r="BW42" s="110"/>
      <c r="BX42" s="110"/>
      <c r="BY42" s="110"/>
      <c r="BZ42" s="110"/>
      <c r="CA42" s="110"/>
      <c r="CB42" s="110"/>
      <c r="CC42" s="110"/>
      <c r="CD42" s="110"/>
      <c r="CE42" s="110"/>
      <c r="CF42" s="110"/>
      <c r="CG42" s="110"/>
      <c r="CH42" s="110"/>
      <c r="CI42" s="110"/>
      <c r="CJ42" s="110"/>
      <c r="CK42" s="110"/>
      <c r="CL42" s="110"/>
      <c r="CM42" s="110"/>
      <c r="CN42" s="110"/>
      <c r="CO42" s="110"/>
      <c r="CP42" s="110"/>
      <c r="CQ42" s="110"/>
      <c r="CR42" s="110"/>
      <c r="CS42" s="110"/>
      <c r="CT42" s="110"/>
      <c r="CU42" s="110"/>
      <c r="CV42" s="110"/>
      <c r="CW42" s="110"/>
      <c r="CX42" s="110"/>
    </row>
    <row r="43" spans="7:102" ht="15" customHeight="1" x14ac:dyDescent="0.25">
      <c r="G43" s="521"/>
      <c r="H43" s="972" t="s">
        <v>1786</v>
      </c>
      <c r="I43" s="940"/>
      <c r="J43" s="940"/>
      <c r="K43" s="940"/>
      <c r="L43" s="940"/>
      <c r="M43" s="940"/>
      <c r="N43" s="940"/>
      <c r="O43" s="940"/>
      <c r="P43" s="940"/>
      <c r="Q43" s="940"/>
      <c r="R43" s="940"/>
      <c r="S43" s="940"/>
      <c r="T43" s="940"/>
      <c r="U43" s="940"/>
      <c r="V43" s="940"/>
      <c r="W43" s="940"/>
      <c r="X43" s="940"/>
      <c r="Y43" s="940"/>
      <c r="Z43" s="940"/>
      <c r="AA43" s="940"/>
      <c r="AB43" s="940"/>
      <c r="AC43" s="940"/>
      <c r="AD43" s="940"/>
      <c r="AE43" s="940"/>
      <c r="AF43" s="940"/>
      <c r="AG43" s="940"/>
      <c r="AH43" s="940"/>
      <c r="AI43" s="940"/>
      <c r="AJ43" s="940"/>
      <c r="AK43" s="805"/>
      <c r="AL43" s="110"/>
      <c r="AM43" s="110"/>
      <c r="AN43" s="110"/>
      <c r="AO43" s="110"/>
      <c r="AP43" s="110"/>
      <c r="AQ43" s="110"/>
      <c r="AR43" s="110"/>
      <c r="AS43" s="110"/>
      <c r="AT43" s="110"/>
      <c r="AU43" s="110"/>
      <c r="AV43" s="110"/>
      <c r="AW43" s="110"/>
      <c r="AX43" s="110"/>
      <c r="AY43" s="110"/>
      <c r="AZ43" s="110"/>
      <c r="BA43" s="110"/>
      <c r="BB43" s="110"/>
      <c r="BC43" s="110"/>
      <c r="BD43" s="110"/>
      <c r="BE43" s="110"/>
      <c r="BF43" s="110"/>
      <c r="BG43" s="110"/>
      <c r="BH43" s="110"/>
      <c r="BI43" s="110"/>
      <c r="BJ43" s="110"/>
      <c r="BK43" s="110"/>
      <c r="BL43" s="110"/>
      <c r="BM43" s="110"/>
      <c r="BN43" s="110"/>
      <c r="BO43" s="110"/>
      <c r="BP43" s="110"/>
      <c r="BQ43" s="110"/>
      <c r="BR43" s="110"/>
      <c r="BS43" s="110"/>
      <c r="BT43" s="110"/>
      <c r="BU43" s="110"/>
      <c r="BV43" s="110"/>
      <c r="BW43" s="110"/>
      <c r="BX43" s="110"/>
      <c r="BY43" s="110"/>
      <c r="BZ43" s="110"/>
      <c r="CA43" s="110"/>
      <c r="CB43" s="110"/>
      <c r="CC43" s="110"/>
      <c r="CD43" s="110"/>
      <c r="CE43" s="110"/>
      <c r="CF43" s="110"/>
      <c r="CG43" s="110"/>
      <c r="CH43" s="110"/>
      <c r="CI43" s="110"/>
      <c r="CJ43" s="110"/>
      <c r="CK43" s="110"/>
      <c r="CL43" s="110"/>
      <c r="CM43" s="110"/>
      <c r="CN43" s="110"/>
      <c r="CO43" s="110"/>
      <c r="CP43" s="110"/>
      <c r="CQ43" s="110"/>
      <c r="CR43" s="110"/>
      <c r="CS43" s="110"/>
      <c r="CT43" s="110"/>
      <c r="CU43" s="110"/>
      <c r="CV43" s="110"/>
      <c r="CW43" s="110"/>
      <c r="CX43" s="110"/>
    </row>
    <row r="44" spans="7:102" ht="15" customHeight="1" x14ac:dyDescent="0.25">
      <c r="G44" s="521"/>
      <c r="H44" s="804"/>
      <c r="I44" s="940"/>
      <c r="J44" s="940"/>
      <c r="K44" s="940"/>
      <c r="L44" s="940"/>
      <c r="M44" s="940"/>
      <c r="N44" s="940"/>
      <c r="O44" s="940"/>
      <c r="P44" s="940"/>
      <c r="Q44" s="940"/>
      <c r="R44" s="940"/>
      <c r="S44" s="940"/>
      <c r="T44" s="940"/>
      <c r="U44" s="940"/>
      <c r="V44" s="940"/>
      <c r="W44" s="940"/>
      <c r="X44" s="940"/>
      <c r="Y44" s="940"/>
      <c r="Z44" s="940"/>
      <c r="AA44" s="940"/>
      <c r="AB44" s="940"/>
      <c r="AC44" s="940"/>
      <c r="AD44" s="940"/>
      <c r="AE44" s="940"/>
      <c r="AF44" s="940"/>
      <c r="AG44" s="940"/>
      <c r="AH44" s="940"/>
      <c r="AI44" s="940"/>
      <c r="AJ44" s="940"/>
      <c r="AK44" s="805"/>
      <c r="AL44" s="110"/>
      <c r="AM44" s="110"/>
      <c r="AN44" s="110"/>
      <c r="AO44" s="110"/>
      <c r="AP44" s="110"/>
      <c r="AQ44" s="110"/>
      <c r="AR44" s="110"/>
      <c r="AS44" s="110"/>
      <c r="AT44" s="110"/>
      <c r="AU44" s="110"/>
      <c r="AV44" s="110"/>
      <c r="AW44" s="110"/>
      <c r="AX44" s="110"/>
      <c r="AY44" s="110"/>
      <c r="AZ44" s="110"/>
      <c r="BA44" s="110"/>
      <c r="BB44" s="110"/>
      <c r="BC44" s="110"/>
      <c r="BD44" s="110"/>
      <c r="BE44" s="110"/>
      <c r="BF44" s="110"/>
      <c r="BG44" s="110"/>
      <c r="BH44" s="110"/>
      <c r="BI44" s="110"/>
      <c r="BJ44" s="110"/>
      <c r="BK44" s="110"/>
      <c r="BL44" s="110"/>
      <c r="BM44" s="110"/>
      <c r="BN44" s="110"/>
      <c r="BO44" s="110"/>
      <c r="BP44" s="110"/>
      <c r="BQ44" s="110"/>
      <c r="BR44" s="110"/>
      <c r="BS44" s="110"/>
      <c r="BT44" s="110"/>
      <c r="BU44" s="110"/>
      <c r="BV44" s="110"/>
      <c r="BW44" s="110"/>
      <c r="BX44" s="110"/>
      <c r="BY44" s="110"/>
      <c r="BZ44" s="110"/>
      <c r="CA44" s="110"/>
      <c r="CB44" s="110"/>
      <c r="CC44" s="110"/>
      <c r="CD44" s="110"/>
      <c r="CE44" s="110"/>
      <c r="CF44" s="110"/>
      <c r="CG44" s="110"/>
      <c r="CH44" s="110"/>
      <c r="CI44" s="110"/>
      <c r="CJ44" s="110"/>
      <c r="CK44" s="110"/>
      <c r="CL44" s="110"/>
      <c r="CM44" s="110"/>
      <c r="CN44" s="110"/>
      <c r="CO44" s="110"/>
      <c r="CP44" s="110"/>
      <c r="CQ44" s="110"/>
      <c r="CR44" s="110"/>
      <c r="CS44" s="110"/>
      <c r="CT44" s="110"/>
      <c r="CU44" s="110"/>
      <c r="CV44" s="110"/>
      <c r="CW44" s="110"/>
      <c r="CX44" s="110"/>
    </row>
    <row r="45" spans="7:102" ht="15" customHeight="1" x14ac:dyDescent="0.25">
      <c r="G45" s="521"/>
      <c r="H45" s="804"/>
      <c r="I45" s="940"/>
      <c r="J45" s="940"/>
      <c r="K45" s="940"/>
      <c r="L45" s="940"/>
      <c r="M45" s="940"/>
      <c r="N45" s="940"/>
      <c r="O45" s="940"/>
      <c r="P45" s="940"/>
      <c r="Q45" s="940"/>
      <c r="R45" s="940"/>
      <c r="S45" s="940"/>
      <c r="T45" s="940"/>
      <c r="U45" s="940"/>
      <c r="V45" s="940"/>
      <c r="W45" s="940"/>
      <c r="X45" s="940"/>
      <c r="Y45" s="940"/>
      <c r="Z45" s="940"/>
      <c r="AA45" s="940"/>
      <c r="AB45" s="940"/>
      <c r="AC45" s="940"/>
      <c r="AD45" s="940"/>
      <c r="AE45" s="940"/>
      <c r="AF45" s="940"/>
      <c r="AG45" s="940"/>
      <c r="AH45" s="940"/>
      <c r="AI45" s="940"/>
      <c r="AJ45" s="940"/>
      <c r="AK45" s="805"/>
      <c r="AL45" s="110"/>
      <c r="AM45" s="110"/>
      <c r="AN45" s="110"/>
      <c r="AO45" s="110"/>
      <c r="AP45" s="110"/>
      <c r="AQ45" s="110"/>
      <c r="AR45" s="110"/>
      <c r="AS45" s="110"/>
      <c r="AT45" s="110"/>
      <c r="AU45" s="110"/>
      <c r="AV45" s="110"/>
      <c r="AW45" s="110"/>
      <c r="AX45" s="110"/>
      <c r="AY45" s="110"/>
      <c r="AZ45" s="110"/>
      <c r="BA45" s="110"/>
      <c r="BB45" s="110"/>
      <c r="BC45" s="110"/>
      <c r="BD45" s="110"/>
      <c r="BE45" s="110"/>
      <c r="BF45" s="110"/>
      <c r="BG45" s="110"/>
      <c r="BH45" s="110"/>
      <c r="BI45" s="110"/>
      <c r="BJ45" s="110"/>
      <c r="BK45" s="110"/>
      <c r="BL45" s="110"/>
      <c r="BM45" s="110"/>
      <c r="BN45" s="110"/>
      <c r="BO45" s="110"/>
      <c r="BP45" s="110"/>
      <c r="BQ45" s="110"/>
      <c r="BR45" s="110"/>
      <c r="BS45" s="110"/>
      <c r="BT45" s="110"/>
      <c r="BU45" s="110"/>
      <c r="BV45" s="110"/>
      <c r="BW45" s="110"/>
      <c r="BX45" s="110"/>
      <c r="BY45" s="110"/>
      <c r="BZ45" s="110"/>
      <c r="CA45" s="110"/>
      <c r="CB45" s="110"/>
      <c r="CC45" s="110"/>
      <c r="CD45" s="110"/>
      <c r="CE45" s="110"/>
      <c r="CF45" s="110"/>
      <c r="CG45" s="110"/>
      <c r="CH45" s="110"/>
      <c r="CI45" s="110"/>
      <c r="CJ45" s="110"/>
      <c r="CK45" s="110"/>
      <c r="CL45" s="110"/>
      <c r="CM45" s="110"/>
      <c r="CN45" s="110"/>
      <c r="CO45" s="110"/>
      <c r="CP45" s="110"/>
      <c r="CQ45" s="110"/>
      <c r="CR45" s="110"/>
      <c r="CS45" s="110"/>
      <c r="CT45" s="110"/>
      <c r="CU45" s="110"/>
      <c r="CV45" s="110"/>
      <c r="CW45" s="110"/>
      <c r="CX45" s="110"/>
    </row>
    <row r="46" spans="7:102" ht="15" customHeight="1" x14ac:dyDescent="0.25">
      <c r="G46" s="521"/>
      <c r="H46" s="804"/>
      <c r="I46" s="940"/>
      <c r="J46" s="940"/>
      <c r="K46" s="940"/>
      <c r="L46" s="940"/>
      <c r="M46" s="940"/>
      <c r="N46" s="940"/>
      <c r="O46" s="940"/>
      <c r="P46" s="940"/>
      <c r="Q46" s="940"/>
      <c r="R46" s="940"/>
      <c r="S46" s="940"/>
      <c r="T46" s="940"/>
      <c r="U46" s="940"/>
      <c r="V46" s="940"/>
      <c r="W46" s="940"/>
      <c r="X46" s="940"/>
      <c r="Y46" s="940"/>
      <c r="Z46" s="940"/>
      <c r="AA46" s="940"/>
      <c r="AB46" s="940"/>
      <c r="AC46" s="940"/>
      <c r="AD46" s="940"/>
      <c r="AE46" s="940"/>
      <c r="AF46" s="940"/>
      <c r="AG46" s="940"/>
      <c r="AH46" s="940"/>
      <c r="AI46" s="940"/>
      <c r="AJ46" s="940"/>
      <c r="AK46" s="805"/>
      <c r="AL46" s="110"/>
      <c r="AM46" s="110"/>
      <c r="AN46" s="110"/>
      <c r="AO46" s="110"/>
      <c r="AP46" s="110"/>
      <c r="AQ46" s="110"/>
      <c r="AR46" s="110"/>
      <c r="AS46" s="110"/>
      <c r="AT46" s="110"/>
      <c r="AU46" s="110"/>
      <c r="AV46" s="110"/>
      <c r="AW46" s="110"/>
      <c r="AX46" s="110"/>
      <c r="AY46" s="110"/>
      <c r="AZ46" s="110"/>
      <c r="BA46" s="110"/>
      <c r="BB46" s="110"/>
      <c r="BC46" s="110"/>
      <c r="BD46" s="110"/>
      <c r="BE46" s="110"/>
      <c r="BF46" s="110"/>
      <c r="BG46" s="110"/>
      <c r="BH46" s="110"/>
      <c r="BI46" s="110"/>
      <c r="BJ46" s="110"/>
      <c r="BK46" s="110"/>
      <c r="BL46" s="110"/>
      <c r="BM46" s="110"/>
      <c r="BN46" s="110"/>
      <c r="BO46" s="110"/>
      <c r="BP46" s="110"/>
      <c r="BQ46" s="110"/>
      <c r="BR46" s="110"/>
      <c r="BS46" s="110"/>
      <c r="BT46" s="110"/>
      <c r="BU46" s="110"/>
      <c r="BV46" s="110"/>
      <c r="BW46" s="110"/>
      <c r="BX46" s="110"/>
      <c r="BY46" s="110"/>
      <c r="BZ46" s="110"/>
      <c r="CA46" s="110"/>
      <c r="CB46" s="110"/>
      <c r="CC46" s="110"/>
      <c r="CD46" s="110"/>
      <c r="CE46" s="110"/>
      <c r="CF46" s="110"/>
      <c r="CG46" s="110"/>
      <c r="CH46" s="110"/>
      <c r="CI46" s="110"/>
      <c r="CJ46" s="110"/>
      <c r="CK46" s="110"/>
      <c r="CL46" s="110"/>
      <c r="CM46" s="110"/>
      <c r="CN46" s="110"/>
      <c r="CO46" s="110"/>
      <c r="CP46" s="110"/>
      <c r="CQ46" s="110"/>
      <c r="CR46" s="110"/>
      <c r="CS46" s="110"/>
      <c r="CT46" s="110"/>
      <c r="CU46" s="110"/>
      <c r="CV46" s="110"/>
      <c r="CW46" s="110"/>
      <c r="CX46" s="110"/>
    </row>
    <row r="47" spans="7:102" ht="15" customHeight="1" x14ac:dyDescent="0.25">
      <c r="G47" s="521"/>
      <c r="H47" s="202" t="s">
        <v>1787</v>
      </c>
      <c r="I47" s="203"/>
      <c r="J47" s="203"/>
      <c r="K47" s="203"/>
      <c r="L47" s="203"/>
      <c r="M47" s="203"/>
      <c r="N47" s="203"/>
      <c r="O47" s="203"/>
      <c r="P47" s="203"/>
      <c r="Q47" s="203"/>
      <c r="R47" s="203"/>
      <c r="S47" s="203"/>
      <c r="T47" s="203"/>
      <c r="U47" s="203"/>
      <c r="V47" s="203"/>
      <c r="W47" s="203"/>
      <c r="X47" s="522"/>
      <c r="Y47" s="522"/>
      <c r="Z47" s="522"/>
      <c r="AA47" s="522"/>
      <c r="AB47" s="522"/>
      <c r="AC47" s="435"/>
      <c r="AD47" s="435"/>
      <c r="AE47" s="435"/>
      <c r="AF47" s="435"/>
      <c r="AG47" s="435"/>
      <c r="AH47" s="435"/>
      <c r="AI47" s="435"/>
      <c r="AJ47" s="435"/>
      <c r="AK47" s="437"/>
      <c r="AL47" s="110"/>
      <c r="AM47" s="110"/>
      <c r="AN47" s="110"/>
      <c r="AO47" s="110"/>
      <c r="AP47" s="110"/>
      <c r="AQ47" s="110"/>
      <c r="AR47" s="110"/>
      <c r="AS47" s="110"/>
      <c r="AT47" s="110"/>
      <c r="AU47" s="110"/>
      <c r="AV47" s="110"/>
      <c r="AW47" s="110"/>
      <c r="AX47" s="110"/>
      <c r="AY47" s="110"/>
      <c r="AZ47" s="110"/>
      <c r="BA47" s="110"/>
      <c r="BB47" s="110"/>
      <c r="BC47" s="110"/>
      <c r="BD47" s="110"/>
      <c r="BE47" s="110"/>
      <c r="BF47" s="110"/>
      <c r="BG47" s="110"/>
      <c r="BH47" s="110"/>
      <c r="BI47" s="110"/>
      <c r="BJ47" s="110"/>
      <c r="BK47" s="110"/>
      <c r="BL47" s="110"/>
      <c r="BM47" s="110"/>
      <c r="BN47" s="110"/>
      <c r="BO47" s="110"/>
      <c r="BP47" s="110"/>
      <c r="BQ47" s="110"/>
      <c r="BR47" s="110"/>
      <c r="BS47" s="110"/>
      <c r="BT47" s="110"/>
      <c r="BU47" s="110"/>
      <c r="BV47" s="110"/>
      <c r="BW47" s="110"/>
      <c r="BX47" s="110"/>
      <c r="BY47" s="110"/>
      <c r="BZ47" s="110"/>
      <c r="CA47" s="110"/>
      <c r="CB47" s="110"/>
      <c r="CC47" s="110"/>
      <c r="CD47" s="110"/>
      <c r="CE47" s="110"/>
      <c r="CF47" s="110"/>
      <c r="CG47" s="110"/>
      <c r="CH47" s="110"/>
      <c r="CI47" s="110"/>
      <c r="CJ47" s="110"/>
      <c r="CK47" s="110"/>
      <c r="CL47" s="110"/>
      <c r="CM47" s="110"/>
      <c r="CN47" s="110"/>
      <c r="CO47" s="110"/>
      <c r="CP47" s="110"/>
      <c r="CQ47" s="110"/>
      <c r="CR47" s="110"/>
      <c r="CS47" s="110"/>
      <c r="CT47" s="110"/>
      <c r="CU47" s="110"/>
      <c r="CV47" s="110"/>
      <c r="CW47" s="110"/>
      <c r="CX47" s="110"/>
    </row>
    <row r="48" spans="7:102" ht="15" customHeight="1" x14ac:dyDescent="0.25">
      <c r="G48" s="521"/>
      <c r="H48" s="202" t="s">
        <v>1681</v>
      </c>
      <c r="I48" s="973" t="s">
        <v>2031</v>
      </c>
      <c r="J48" s="940"/>
      <c r="K48" s="940"/>
      <c r="L48" s="940"/>
      <c r="M48" s="940"/>
      <c r="N48" s="940"/>
      <c r="O48" s="940"/>
      <c r="P48" s="940"/>
      <c r="Q48" s="940"/>
      <c r="R48" s="940"/>
      <c r="S48" s="940"/>
      <c r="T48" s="940"/>
      <c r="U48" s="940"/>
      <c r="V48" s="940"/>
      <c r="W48" s="940"/>
      <c r="X48" s="940"/>
      <c r="Y48" s="940"/>
      <c r="Z48" s="940"/>
      <c r="AA48" s="940"/>
      <c r="AB48" s="940"/>
      <c r="AC48" s="435"/>
      <c r="AD48" s="435"/>
      <c r="AE48" s="435"/>
      <c r="AF48" s="435"/>
      <c r="AG48" s="435"/>
      <c r="AH48" s="435"/>
      <c r="AI48" s="435"/>
      <c r="AJ48" s="435"/>
      <c r="AK48" s="437"/>
      <c r="AL48" s="110"/>
      <c r="AM48" s="110"/>
      <c r="AN48" s="110"/>
      <c r="AO48" s="110"/>
      <c r="AP48" s="110"/>
      <c r="AQ48" s="110"/>
      <c r="AR48" s="110"/>
      <c r="AS48" s="110"/>
      <c r="AT48" s="110"/>
      <c r="AU48" s="110"/>
      <c r="AV48" s="110"/>
      <c r="AW48" s="110"/>
      <c r="AX48" s="110"/>
      <c r="AY48" s="110"/>
      <c r="AZ48" s="110"/>
      <c r="BA48" s="110"/>
      <c r="BB48" s="110"/>
      <c r="BC48" s="110"/>
      <c r="BD48" s="110"/>
      <c r="BE48" s="110"/>
      <c r="BF48" s="110"/>
      <c r="BG48" s="110"/>
      <c r="BH48" s="110"/>
      <c r="BI48" s="110"/>
      <c r="BJ48" s="110"/>
      <c r="BK48" s="110"/>
      <c r="BL48" s="110"/>
      <c r="BM48" s="110"/>
      <c r="BN48" s="110"/>
      <c r="BO48" s="110"/>
      <c r="BP48" s="110"/>
      <c r="BQ48" s="110"/>
      <c r="BR48" s="110"/>
      <c r="BS48" s="110"/>
      <c r="BT48" s="110"/>
      <c r="BU48" s="110"/>
      <c r="BV48" s="110"/>
      <c r="BW48" s="110"/>
      <c r="BX48" s="110"/>
      <c r="BY48" s="110"/>
      <c r="BZ48" s="110"/>
      <c r="CA48" s="110"/>
      <c r="CB48" s="110"/>
      <c r="CC48" s="110"/>
      <c r="CD48" s="110"/>
      <c r="CE48" s="110"/>
      <c r="CF48" s="110"/>
      <c r="CG48" s="110"/>
      <c r="CH48" s="110"/>
      <c r="CI48" s="110"/>
      <c r="CJ48" s="110"/>
      <c r="CK48" s="110"/>
      <c r="CL48" s="110"/>
      <c r="CM48" s="110"/>
      <c r="CN48" s="110"/>
      <c r="CO48" s="110"/>
      <c r="CP48" s="110"/>
      <c r="CQ48" s="110"/>
      <c r="CR48" s="110"/>
      <c r="CS48" s="110"/>
      <c r="CT48" s="110"/>
      <c r="CU48" s="110"/>
      <c r="CV48" s="110"/>
      <c r="CW48" s="110"/>
      <c r="CX48" s="110"/>
    </row>
    <row r="49" spans="7:102" ht="15" customHeight="1" x14ac:dyDescent="0.25">
      <c r="G49" s="521"/>
      <c r="H49" s="205"/>
      <c r="I49" s="435"/>
      <c r="W49" s="203"/>
      <c r="X49" s="203"/>
      <c r="Y49" s="203"/>
      <c r="Z49" s="203"/>
      <c r="AA49" s="203"/>
      <c r="AB49" s="203"/>
      <c r="AC49" s="204"/>
      <c r="AD49" s="204"/>
      <c r="AE49" s="204"/>
      <c r="AF49" s="204"/>
      <c r="AG49" s="204"/>
      <c r="AH49" s="204"/>
      <c r="AI49" s="204"/>
      <c r="AJ49" s="204"/>
      <c r="AK49" s="444"/>
      <c r="AL49" s="110"/>
      <c r="AM49" s="110"/>
      <c r="AN49" s="110"/>
      <c r="AO49" s="110"/>
      <c r="AP49" s="110"/>
      <c r="AQ49" s="110"/>
      <c r="AR49" s="110"/>
      <c r="AS49" s="110"/>
      <c r="AT49" s="110"/>
      <c r="AU49" s="110"/>
      <c r="AV49" s="110"/>
      <c r="AW49" s="110"/>
      <c r="AX49" s="110"/>
      <c r="AY49" s="110"/>
      <c r="AZ49" s="110"/>
      <c r="BA49" s="110"/>
      <c r="BB49" s="110"/>
      <c r="BC49" s="110"/>
      <c r="BD49" s="110"/>
      <c r="BE49" s="110"/>
      <c r="BF49" s="110"/>
      <c r="BG49" s="110"/>
      <c r="BH49" s="110"/>
      <c r="BI49" s="110"/>
      <c r="BJ49" s="110"/>
      <c r="BK49" s="110"/>
      <c r="BL49" s="110"/>
      <c r="BM49" s="110"/>
      <c r="BN49" s="110"/>
      <c r="BO49" s="110"/>
      <c r="BP49" s="110"/>
      <c r="BQ49" s="110"/>
      <c r="BR49" s="110"/>
      <c r="BS49" s="110"/>
      <c r="BT49" s="110"/>
      <c r="BU49" s="110"/>
      <c r="BV49" s="110"/>
      <c r="BW49" s="110"/>
      <c r="BX49" s="110"/>
      <c r="BY49" s="110"/>
      <c r="BZ49" s="110"/>
      <c r="CA49" s="110"/>
      <c r="CB49" s="110"/>
      <c r="CC49" s="110"/>
      <c r="CD49" s="110"/>
      <c r="CE49" s="110"/>
      <c r="CF49" s="110"/>
      <c r="CG49" s="110"/>
      <c r="CH49" s="110"/>
      <c r="CI49" s="110"/>
      <c r="CJ49" s="110"/>
      <c r="CK49" s="110"/>
      <c r="CL49" s="110"/>
      <c r="CM49" s="110"/>
      <c r="CN49" s="110"/>
      <c r="CO49" s="110"/>
      <c r="CP49" s="110"/>
      <c r="CQ49" s="110"/>
      <c r="CR49" s="110"/>
      <c r="CS49" s="110"/>
      <c r="CT49" s="110"/>
      <c r="CU49" s="110"/>
      <c r="CV49" s="110"/>
      <c r="CW49" s="110"/>
      <c r="CX49" s="110"/>
    </row>
    <row r="50" spans="7:102" ht="15" customHeight="1" x14ac:dyDescent="0.25">
      <c r="G50" s="521" t="s">
        <v>1788</v>
      </c>
      <c r="H50" s="205" t="s">
        <v>1789</v>
      </c>
      <c r="I50" s="435"/>
      <c r="W50" s="203"/>
      <c r="X50" s="203"/>
      <c r="Y50" s="203"/>
      <c r="Z50" s="203"/>
      <c r="AA50" s="203"/>
      <c r="AB50" s="203"/>
      <c r="AC50" s="204"/>
      <c r="AD50" s="204"/>
      <c r="AE50" s="204"/>
      <c r="AF50" s="204"/>
      <c r="AG50" s="204"/>
      <c r="AH50" s="204"/>
      <c r="AI50" s="204"/>
      <c r="AJ50" s="204"/>
      <c r="AK50" s="444"/>
      <c r="AL50" s="110"/>
      <c r="AM50" s="110"/>
      <c r="AN50" s="110"/>
      <c r="AO50" s="110"/>
      <c r="AP50" s="110"/>
      <c r="AQ50" s="110"/>
      <c r="AR50" s="110"/>
      <c r="AS50" s="110"/>
      <c r="AT50" s="110"/>
      <c r="AU50" s="110"/>
      <c r="AV50" s="110"/>
      <c r="AW50" s="110"/>
      <c r="AX50" s="110"/>
      <c r="AY50" s="110"/>
      <c r="AZ50" s="110"/>
      <c r="BA50" s="110"/>
      <c r="BB50" s="110"/>
      <c r="BC50" s="110"/>
      <c r="BD50" s="110"/>
      <c r="BE50" s="110"/>
      <c r="BF50" s="110"/>
      <c r="BG50" s="110"/>
      <c r="BH50" s="110"/>
      <c r="BI50" s="110"/>
      <c r="BJ50" s="110"/>
      <c r="BK50" s="110"/>
      <c r="BL50" s="110"/>
      <c r="BM50" s="110"/>
      <c r="BN50" s="110"/>
      <c r="BO50" s="110"/>
      <c r="BP50" s="110"/>
      <c r="BQ50" s="110"/>
      <c r="BR50" s="110"/>
      <c r="BS50" s="110"/>
      <c r="BT50" s="110"/>
      <c r="BU50" s="110"/>
      <c r="BV50" s="110"/>
      <c r="BW50" s="110"/>
      <c r="BX50" s="110"/>
      <c r="BY50" s="110"/>
      <c r="BZ50" s="110"/>
      <c r="CA50" s="110"/>
      <c r="CB50" s="110"/>
      <c r="CC50" s="110"/>
      <c r="CD50" s="110"/>
      <c r="CE50" s="110"/>
      <c r="CF50" s="110"/>
      <c r="CG50" s="110"/>
      <c r="CH50" s="110"/>
      <c r="CI50" s="110"/>
      <c r="CJ50" s="110"/>
      <c r="CK50" s="110"/>
      <c r="CL50" s="110"/>
      <c r="CM50" s="110"/>
      <c r="CN50" s="110"/>
      <c r="CO50" s="110"/>
      <c r="CP50" s="110"/>
      <c r="CQ50" s="110"/>
      <c r="CR50" s="110"/>
      <c r="CS50" s="110"/>
      <c r="CT50" s="110"/>
      <c r="CU50" s="110"/>
      <c r="CV50" s="110"/>
      <c r="CW50" s="110"/>
      <c r="CX50" s="110"/>
    </row>
    <row r="51" spans="7:102" ht="15" customHeight="1" x14ac:dyDescent="0.25">
      <c r="G51" s="521"/>
      <c r="H51" s="205">
        <v>1</v>
      </c>
      <c r="I51" s="435"/>
      <c r="W51" s="203"/>
      <c r="X51" s="203"/>
      <c r="Y51" s="203"/>
      <c r="Z51" s="203"/>
      <c r="AA51" s="203"/>
      <c r="AB51" s="203"/>
      <c r="AC51" s="204"/>
      <c r="AD51" s="204"/>
      <c r="AE51" s="204"/>
      <c r="AF51" s="204"/>
      <c r="AG51" s="204"/>
      <c r="AH51" s="204"/>
      <c r="AI51" s="204"/>
      <c r="AJ51" s="204"/>
      <c r="AK51" s="444"/>
      <c r="AL51" s="110"/>
      <c r="AM51" s="110"/>
      <c r="AN51" s="110"/>
      <c r="AO51" s="110"/>
      <c r="AP51" s="110"/>
      <c r="AQ51" s="110"/>
      <c r="AR51" s="110"/>
      <c r="AS51" s="110"/>
      <c r="AT51" s="110"/>
      <c r="AU51" s="110"/>
      <c r="AV51" s="110"/>
      <c r="AW51" s="110"/>
      <c r="AX51" s="110"/>
      <c r="AY51" s="110"/>
      <c r="AZ51" s="110"/>
      <c r="BA51" s="110"/>
      <c r="BB51" s="110"/>
      <c r="BC51" s="110"/>
      <c r="BD51" s="110"/>
      <c r="BE51" s="110"/>
      <c r="BF51" s="110"/>
      <c r="BG51" s="110"/>
      <c r="BH51" s="110"/>
      <c r="BI51" s="110"/>
      <c r="BJ51" s="110"/>
      <c r="BK51" s="110"/>
      <c r="BL51" s="110"/>
      <c r="BM51" s="110"/>
      <c r="BN51" s="110"/>
      <c r="BO51" s="110"/>
      <c r="BP51" s="110"/>
      <c r="BQ51" s="110"/>
      <c r="BR51" s="110"/>
      <c r="BS51" s="110"/>
      <c r="BT51" s="110"/>
      <c r="BU51" s="110"/>
      <c r="BV51" s="110"/>
      <c r="BW51" s="110"/>
      <c r="BX51" s="110"/>
      <c r="BY51" s="110"/>
      <c r="BZ51" s="110"/>
      <c r="CA51" s="110"/>
      <c r="CB51" s="110"/>
      <c r="CC51" s="110"/>
      <c r="CD51" s="110"/>
      <c r="CE51" s="110"/>
      <c r="CF51" s="110"/>
      <c r="CG51" s="110"/>
      <c r="CH51" s="110"/>
      <c r="CI51" s="110"/>
      <c r="CJ51" s="110"/>
      <c r="CK51" s="110"/>
      <c r="CL51" s="110"/>
      <c r="CM51" s="110"/>
      <c r="CN51" s="110"/>
      <c r="CO51" s="110"/>
      <c r="CP51" s="110"/>
      <c r="CQ51" s="110"/>
      <c r="CR51" s="110"/>
      <c r="CS51" s="110"/>
      <c r="CT51" s="110"/>
      <c r="CU51" s="110"/>
      <c r="CV51" s="110"/>
      <c r="CW51" s="110"/>
      <c r="CX51" s="110"/>
    </row>
    <row r="52" spans="7:102" ht="15" customHeight="1" x14ac:dyDescent="0.25">
      <c r="G52" s="521"/>
      <c r="H52" s="205">
        <v>2</v>
      </c>
      <c r="I52" s="435"/>
      <c r="W52" s="203"/>
      <c r="X52" s="203"/>
      <c r="Y52" s="203"/>
      <c r="Z52" s="203"/>
      <c r="AA52" s="203"/>
      <c r="AB52" s="203"/>
      <c r="AC52" s="204"/>
      <c r="AD52" s="204"/>
      <c r="AE52" s="204"/>
      <c r="AF52" s="204"/>
      <c r="AG52" s="204"/>
      <c r="AH52" s="204"/>
      <c r="AI52" s="204"/>
      <c r="AJ52" s="204"/>
      <c r="AK52" s="444"/>
      <c r="AL52" s="110"/>
      <c r="AM52" s="110"/>
      <c r="AN52" s="110"/>
      <c r="AO52" s="110"/>
      <c r="AP52" s="110"/>
      <c r="AQ52" s="110"/>
      <c r="AR52" s="110"/>
      <c r="AS52" s="110"/>
      <c r="AT52" s="110"/>
      <c r="AU52" s="110"/>
      <c r="AV52" s="110"/>
      <c r="AW52" s="110"/>
      <c r="AX52" s="110"/>
      <c r="AY52" s="110"/>
      <c r="AZ52" s="110"/>
      <c r="BA52" s="110"/>
      <c r="BB52" s="110"/>
      <c r="BC52" s="110"/>
      <c r="BD52" s="110"/>
      <c r="BE52" s="110"/>
      <c r="BF52" s="110"/>
      <c r="BG52" s="110"/>
      <c r="BH52" s="110"/>
      <c r="BI52" s="110"/>
      <c r="BJ52" s="110"/>
      <c r="BK52" s="110"/>
      <c r="BL52" s="110"/>
      <c r="BM52" s="110"/>
      <c r="BN52" s="110"/>
      <c r="BO52" s="110"/>
      <c r="BP52" s="110"/>
      <c r="BQ52" s="110"/>
      <c r="BR52" s="110"/>
      <c r="BS52" s="110"/>
      <c r="BT52" s="110"/>
      <c r="BU52" s="110"/>
      <c r="BV52" s="110"/>
      <c r="BW52" s="110"/>
      <c r="BX52" s="110"/>
      <c r="BY52" s="110"/>
      <c r="BZ52" s="110"/>
      <c r="CA52" s="110"/>
      <c r="CB52" s="110"/>
      <c r="CC52" s="110"/>
      <c r="CD52" s="110"/>
      <c r="CE52" s="110"/>
      <c r="CF52" s="110"/>
      <c r="CG52" s="110"/>
      <c r="CH52" s="110"/>
      <c r="CI52" s="110"/>
      <c r="CJ52" s="110"/>
      <c r="CK52" s="110"/>
      <c r="CL52" s="110"/>
      <c r="CM52" s="110"/>
      <c r="CN52" s="110"/>
      <c r="CO52" s="110"/>
      <c r="CP52" s="110"/>
      <c r="CQ52" s="110"/>
      <c r="CR52" s="110"/>
      <c r="CS52" s="110"/>
      <c r="CT52" s="110"/>
      <c r="CU52" s="110"/>
      <c r="CV52" s="110"/>
      <c r="CW52" s="110"/>
      <c r="CX52" s="110"/>
    </row>
    <row r="53" spans="7:102" ht="15" customHeight="1" x14ac:dyDescent="0.25">
      <c r="G53" s="521"/>
      <c r="H53" s="205">
        <v>3</v>
      </c>
      <c r="I53" s="435"/>
      <c r="W53" s="203"/>
      <c r="X53" s="203"/>
      <c r="Y53" s="203"/>
      <c r="Z53" s="203"/>
      <c r="AA53" s="203"/>
      <c r="AB53" s="203"/>
      <c r="AC53" s="204"/>
      <c r="AD53" s="204"/>
      <c r="AE53" s="204"/>
      <c r="AF53" s="204"/>
      <c r="AG53" s="204"/>
      <c r="AH53" s="204"/>
      <c r="AI53" s="204"/>
      <c r="AJ53" s="204"/>
      <c r="AK53" s="444"/>
      <c r="AL53" s="110"/>
      <c r="AM53" s="110"/>
      <c r="AN53" s="110"/>
      <c r="AO53" s="110"/>
      <c r="AP53" s="110"/>
      <c r="AQ53" s="110"/>
      <c r="AR53" s="110"/>
      <c r="AS53" s="110"/>
      <c r="AT53" s="110"/>
      <c r="AU53" s="110"/>
      <c r="AV53" s="110"/>
      <c r="AW53" s="110"/>
      <c r="AX53" s="110"/>
      <c r="AY53" s="110"/>
      <c r="AZ53" s="110"/>
      <c r="BA53" s="110"/>
      <c r="BB53" s="110"/>
      <c r="BC53" s="110"/>
      <c r="BD53" s="110"/>
      <c r="BE53" s="110"/>
      <c r="BF53" s="110"/>
      <c r="BG53" s="110"/>
      <c r="BH53" s="110"/>
      <c r="BI53" s="110"/>
      <c r="BJ53" s="110"/>
      <c r="BK53" s="110"/>
      <c r="BL53" s="110"/>
      <c r="BM53" s="110"/>
      <c r="BN53" s="110"/>
      <c r="BO53" s="110"/>
      <c r="BP53" s="110"/>
      <c r="BQ53" s="110"/>
      <c r="BR53" s="110"/>
      <c r="BS53" s="110"/>
      <c r="BT53" s="110"/>
      <c r="BU53" s="110"/>
      <c r="BV53" s="110"/>
      <c r="BW53" s="110"/>
      <c r="BX53" s="110"/>
      <c r="BY53" s="110"/>
      <c r="BZ53" s="110"/>
      <c r="CA53" s="110"/>
      <c r="CB53" s="110"/>
      <c r="CC53" s="110"/>
      <c r="CD53" s="110"/>
      <c r="CE53" s="110"/>
      <c r="CF53" s="110"/>
      <c r="CG53" s="110"/>
      <c r="CH53" s="110"/>
      <c r="CI53" s="110"/>
      <c r="CJ53" s="110"/>
      <c r="CK53" s="110"/>
      <c r="CL53" s="110"/>
      <c r="CM53" s="110"/>
      <c r="CN53" s="110"/>
      <c r="CO53" s="110"/>
      <c r="CP53" s="110"/>
      <c r="CQ53" s="110"/>
      <c r="CR53" s="110"/>
      <c r="CS53" s="110"/>
      <c r="CT53" s="110"/>
      <c r="CU53" s="110"/>
      <c r="CV53" s="110"/>
      <c r="CW53" s="110"/>
      <c r="CX53" s="110"/>
    </row>
    <row r="54" spans="7:102" ht="15" customHeight="1" x14ac:dyDescent="0.25">
      <c r="G54" s="521"/>
      <c r="H54" s="205"/>
      <c r="I54" s="435"/>
      <c r="W54" s="203"/>
      <c r="X54" s="203"/>
      <c r="Y54" s="203"/>
      <c r="Z54" s="203"/>
      <c r="AA54" s="203"/>
      <c r="AB54" s="203"/>
      <c r="AC54" s="204"/>
      <c r="AD54" s="204"/>
      <c r="AE54" s="204"/>
      <c r="AF54" s="204"/>
      <c r="AG54" s="204"/>
      <c r="AH54" s="204"/>
      <c r="AI54" s="204"/>
      <c r="AJ54" s="204"/>
      <c r="AK54" s="444"/>
      <c r="AL54" s="110"/>
      <c r="AM54" s="110"/>
      <c r="AN54" s="110"/>
      <c r="AO54" s="110"/>
      <c r="AP54" s="110"/>
      <c r="AQ54" s="110"/>
      <c r="AR54" s="110"/>
      <c r="AS54" s="110"/>
      <c r="AT54" s="110"/>
      <c r="AU54" s="110"/>
      <c r="AV54" s="110"/>
      <c r="AW54" s="110"/>
      <c r="AX54" s="110"/>
      <c r="AY54" s="110"/>
      <c r="AZ54" s="110"/>
      <c r="BA54" s="110"/>
      <c r="BB54" s="110"/>
      <c r="BC54" s="110"/>
      <c r="BD54" s="110"/>
      <c r="BE54" s="110"/>
      <c r="BF54" s="110"/>
      <c r="BG54" s="110"/>
      <c r="BH54" s="110"/>
      <c r="BI54" s="110"/>
      <c r="BJ54" s="110"/>
      <c r="BK54" s="110"/>
      <c r="BL54" s="110"/>
      <c r="BM54" s="110"/>
      <c r="BN54" s="110"/>
      <c r="BO54" s="110"/>
      <c r="BP54" s="110"/>
      <c r="BQ54" s="110"/>
      <c r="BR54" s="110"/>
      <c r="BS54" s="110"/>
      <c r="BT54" s="110"/>
      <c r="BU54" s="110"/>
      <c r="BV54" s="110"/>
      <c r="BW54" s="110"/>
      <c r="BX54" s="110"/>
      <c r="BY54" s="110"/>
      <c r="BZ54" s="110"/>
      <c r="CA54" s="110"/>
      <c r="CB54" s="110"/>
      <c r="CC54" s="110"/>
      <c r="CD54" s="110"/>
      <c r="CE54" s="110"/>
      <c r="CF54" s="110"/>
      <c r="CG54" s="110"/>
      <c r="CH54" s="110"/>
      <c r="CI54" s="110"/>
      <c r="CJ54" s="110"/>
      <c r="CK54" s="110"/>
      <c r="CL54" s="110"/>
      <c r="CM54" s="110"/>
      <c r="CN54" s="110"/>
      <c r="CO54" s="110"/>
      <c r="CP54" s="110"/>
      <c r="CQ54" s="110"/>
      <c r="CR54" s="110"/>
      <c r="CS54" s="110"/>
      <c r="CT54" s="110"/>
      <c r="CU54" s="110"/>
      <c r="CV54" s="110"/>
      <c r="CW54" s="110"/>
      <c r="CX54" s="110"/>
    </row>
    <row r="55" spans="7:102" ht="15" customHeight="1" x14ac:dyDescent="0.25">
      <c r="G55" s="521">
        <v>4</v>
      </c>
      <c r="H55" s="205" t="s">
        <v>1790</v>
      </c>
      <c r="I55" s="435"/>
      <c r="W55" s="203"/>
      <c r="X55" s="203"/>
      <c r="Y55" s="203"/>
      <c r="Z55" s="203"/>
      <c r="AA55" s="203"/>
      <c r="AB55" s="203"/>
      <c r="AC55" s="204"/>
      <c r="AD55" s="204"/>
      <c r="AE55" s="204"/>
      <c r="AF55" s="204"/>
      <c r="AG55" s="204"/>
      <c r="AH55" s="204"/>
      <c r="AI55" s="204"/>
      <c r="AJ55" s="204"/>
      <c r="AK55" s="444"/>
      <c r="AL55" s="110"/>
      <c r="AM55" s="110"/>
      <c r="AN55" s="110"/>
      <c r="AO55" s="110"/>
      <c r="AP55" s="110"/>
      <c r="AQ55" s="110"/>
      <c r="AR55" s="110"/>
      <c r="AS55" s="110"/>
      <c r="AT55" s="110"/>
      <c r="AU55" s="110"/>
      <c r="AV55" s="110"/>
      <c r="AW55" s="110"/>
      <c r="AX55" s="110"/>
      <c r="AY55" s="110"/>
      <c r="AZ55" s="110"/>
      <c r="BA55" s="110"/>
      <c r="BB55" s="110"/>
      <c r="BC55" s="110"/>
      <c r="BD55" s="110"/>
      <c r="BE55" s="110"/>
      <c r="BF55" s="110"/>
      <c r="BG55" s="110"/>
      <c r="BH55" s="110"/>
      <c r="BI55" s="110"/>
      <c r="BJ55" s="110"/>
      <c r="BK55" s="110"/>
      <c r="BL55" s="110"/>
      <c r="BM55" s="110"/>
      <c r="BN55" s="110"/>
      <c r="BO55" s="110"/>
      <c r="BP55" s="110"/>
      <c r="BQ55" s="110"/>
      <c r="BR55" s="110"/>
      <c r="BS55" s="110"/>
      <c r="BT55" s="110"/>
      <c r="BU55" s="110"/>
      <c r="BV55" s="110"/>
      <c r="BW55" s="110"/>
      <c r="BX55" s="110"/>
      <c r="BY55" s="110"/>
      <c r="BZ55" s="110"/>
      <c r="CA55" s="110"/>
      <c r="CB55" s="110"/>
      <c r="CC55" s="110"/>
      <c r="CD55" s="110"/>
      <c r="CE55" s="110"/>
      <c r="CF55" s="110"/>
      <c r="CG55" s="110"/>
      <c r="CH55" s="110"/>
      <c r="CI55" s="110"/>
      <c r="CJ55" s="110"/>
      <c r="CK55" s="110"/>
      <c r="CL55" s="110"/>
      <c r="CM55" s="110"/>
      <c r="CN55" s="110"/>
      <c r="CO55" s="110"/>
      <c r="CP55" s="110"/>
      <c r="CQ55" s="110"/>
      <c r="CR55" s="110"/>
      <c r="CS55" s="110"/>
      <c r="CT55" s="110"/>
      <c r="CU55" s="110"/>
      <c r="CV55" s="110"/>
      <c r="CW55" s="110"/>
      <c r="CX55" s="110"/>
    </row>
    <row r="56" spans="7:102" ht="15" customHeight="1" x14ac:dyDescent="0.25">
      <c r="G56" s="521"/>
      <c r="H56" s="205">
        <v>1</v>
      </c>
      <c r="I56" s="435"/>
      <c r="W56" s="203"/>
      <c r="X56" s="203"/>
      <c r="Y56" s="203"/>
      <c r="Z56" s="203"/>
      <c r="AA56" s="203"/>
      <c r="AB56" s="203"/>
      <c r="AC56" s="204"/>
      <c r="AD56" s="204"/>
      <c r="AE56" s="204"/>
      <c r="AF56" s="204"/>
      <c r="AG56" s="204"/>
      <c r="AH56" s="204"/>
      <c r="AI56" s="204"/>
      <c r="AJ56" s="204"/>
      <c r="AK56" s="444"/>
      <c r="AL56" s="110"/>
      <c r="AM56" s="110"/>
      <c r="AN56" s="110"/>
      <c r="AO56" s="110"/>
      <c r="AP56" s="110"/>
      <c r="AQ56" s="110"/>
      <c r="AR56" s="110"/>
      <c r="AS56" s="110"/>
      <c r="AT56" s="110"/>
      <c r="AU56" s="110"/>
      <c r="AV56" s="110"/>
      <c r="AW56" s="110"/>
      <c r="AX56" s="110"/>
      <c r="AY56" s="110"/>
      <c r="AZ56" s="110"/>
      <c r="BA56" s="110"/>
      <c r="BB56" s="110"/>
      <c r="BC56" s="110"/>
      <c r="BD56" s="110"/>
      <c r="BE56" s="110"/>
      <c r="BF56" s="110"/>
      <c r="BG56" s="110"/>
      <c r="BH56" s="110"/>
      <c r="BI56" s="110"/>
      <c r="BJ56" s="110"/>
      <c r="BK56" s="110"/>
      <c r="BL56" s="110"/>
      <c r="BM56" s="110"/>
      <c r="BN56" s="110"/>
      <c r="BO56" s="110"/>
      <c r="BP56" s="110"/>
      <c r="BQ56" s="110"/>
      <c r="BR56" s="110"/>
      <c r="BS56" s="110"/>
      <c r="BT56" s="110"/>
      <c r="BU56" s="110"/>
      <c r="BV56" s="110"/>
      <c r="BW56" s="110"/>
      <c r="BX56" s="110"/>
      <c r="BY56" s="110"/>
      <c r="BZ56" s="110"/>
      <c r="CA56" s="110"/>
      <c r="CB56" s="110"/>
      <c r="CC56" s="110"/>
      <c r="CD56" s="110"/>
      <c r="CE56" s="110"/>
      <c r="CF56" s="110"/>
      <c r="CG56" s="110"/>
      <c r="CH56" s="110"/>
      <c r="CI56" s="110"/>
      <c r="CJ56" s="110"/>
      <c r="CK56" s="110"/>
      <c r="CL56" s="110"/>
      <c r="CM56" s="110"/>
      <c r="CN56" s="110"/>
      <c r="CO56" s="110"/>
      <c r="CP56" s="110"/>
      <c r="CQ56" s="110"/>
      <c r="CR56" s="110"/>
      <c r="CS56" s="110"/>
      <c r="CT56" s="110"/>
      <c r="CU56" s="110"/>
      <c r="CV56" s="110"/>
      <c r="CW56" s="110"/>
      <c r="CX56" s="110"/>
    </row>
    <row r="57" spans="7:102" ht="15" customHeight="1" x14ac:dyDescent="0.25">
      <c r="G57" s="521"/>
      <c r="H57" s="205">
        <v>2</v>
      </c>
      <c r="I57" s="435"/>
      <c r="W57" s="203"/>
      <c r="X57" s="203"/>
      <c r="Y57" s="203"/>
      <c r="Z57" s="203"/>
      <c r="AA57" s="203"/>
      <c r="AB57" s="203"/>
      <c r="AC57" s="204"/>
      <c r="AD57" s="204"/>
      <c r="AE57" s="204"/>
      <c r="AF57" s="204"/>
      <c r="AG57" s="204"/>
      <c r="AH57" s="204"/>
      <c r="AI57" s="204"/>
      <c r="AJ57" s="204"/>
      <c r="AK57" s="444"/>
      <c r="AL57" s="110"/>
      <c r="AM57" s="110"/>
      <c r="AN57" s="110"/>
      <c r="AO57" s="110"/>
      <c r="AP57" s="110"/>
      <c r="AQ57" s="110"/>
      <c r="AR57" s="110"/>
      <c r="AS57" s="110"/>
      <c r="AT57" s="110"/>
      <c r="AU57" s="110"/>
      <c r="AV57" s="110"/>
      <c r="AW57" s="110"/>
      <c r="AX57" s="110"/>
      <c r="AY57" s="110"/>
      <c r="AZ57" s="110"/>
      <c r="BA57" s="110"/>
      <c r="BB57" s="110"/>
      <c r="BC57" s="110"/>
      <c r="BD57" s="110"/>
      <c r="BE57" s="110"/>
      <c r="BF57" s="110"/>
      <c r="BG57" s="110"/>
      <c r="BH57" s="110"/>
      <c r="BI57" s="110"/>
      <c r="BJ57" s="110"/>
      <c r="BK57" s="110"/>
      <c r="BL57" s="110"/>
      <c r="BM57" s="110"/>
      <c r="BN57" s="110"/>
      <c r="BO57" s="110"/>
      <c r="BP57" s="110"/>
      <c r="BQ57" s="110"/>
      <c r="BR57" s="110"/>
      <c r="BS57" s="110"/>
      <c r="BT57" s="110"/>
      <c r="BU57" s="110"/>
      <c r="BV57" s="110"/>
      <c r="BW57" s="110"/>
      <c r="BX57" s="110"/>
      <c r="BY57" s="110"/>
      <c r="BZ57" s="110"/>
      <c r="CA57" s="110"/>
      <c r="CB57" s="110"/>
      <c r="CC57" s="110"/>
      <c r="CD57" s="110"/>
      <c r="CE57" s="110"/>
      <c r="CF57" s="110"/>
      <c r="CG57" s="110"/>
      <c r="CH57" s="110"/>
      <c r="CI57" s="110"/>
      <c r="CJ57" s="110"/>
      <c r="CK57" s="110"/>
      <c r="CL57" s="110"/>
      <c r="CM57" s="110"/>
      <c r="CN57" s="110"/>
      <c r="CO57" s="110"/>
      <c r="CP57" s="110"/>
      <c r="CQ57" s="110"/>
      <c r="CR57" s="110"/>
      <c r="CS57" s="110"/>
      <c r="CT57" s="110"/>
      <c r="CU57" s="110"/>
      <c r="CV57" s="110"/>
      <c r="CW57" s="110"/>
      <c r="CX57" s="110"/>
    </row>
    <row r="58" spans="7:102" ht="15" customHeight="1" x14ac:dyDescent="0.25">
      <c r="G58" s="521"/>
      <c r="H58" s="205">
        <v>3</v>
      </c>
      <c r="I58" s="435"/>
      <c r="W58" s="203"/>
      <c r="X58" s="203"/>
      <c r="Y58" s="203"/>
      <c r="Z58" s="203"/>
      <c r="AA58" s="203"/>
      <c r="AB58" s="203"/>
      <c r="AC58" s="204"/>
      <c r="AD58" s="204"/>
      <c r="AE58" s="204"/>
      <c r="AF58" s="204"/>
      <c r="AG58" s="204"/>
      <c r="AH58" s="204"/>
      <c r="AI58" s="204"/>
      <c r="AJ58" s="204"/>
      <c r="AK58" s="444"/>
      <c r="AL58" s="110"/>
      <c r="AM58" s="110"/>
      <c r="AN58" s="110"/>
      <c r="AO58" s="110"/>
      <c r="AP58" s="110"/>
      <c r="AQ58" s="110"/>
      <c r="AR58" s="110"/>
      <c r="AS58" s="110"/>
      <c r="AT58" s="110"/>
      <c r="AU58" s="110"/>
      <c r="AV58" s="110"/>
      <c r="AW58" s="110"/>
      <c r="AX58" s="110"/>
      <c r="AY58" s="110"/>
      <c r="AZ58" s="110"/>
      <c r="BA58" s="110"/>
      <c r="BB58" s="110"/>
      <c r="BC58" s="110"/>
      <c r="BD58" s="110"/>
      <c r="BE58" s="110"/>
      <c r="BF58" s="110"/>
      <c r="BG58" s="110"/>
      <c r="BH58" s="110"/>
      <c r="BI58" s="110"/>
      <c r="BJ58" s="110"/>
      <c r="BK58" s="110"/>
      <c r="BL58" s="110"/>
      <c r="BM58" s="110"/>
      <c r="BN58" s="110"/>
      <c r="BO58" s="110"/>
      <c r="BP58" s="110"/>
      <c r="BQ58" s="110"/>
      <c r="BR58" s="110"/>
      <c r="BS58" s="110"/>
      <c r="BT58" s="110"/>
      <c r="BU58" s="110"/>
      <c r="BV58" s="110"/>
      <c r="BW58" s="110"/>
      <c r="BX58" s="110"/>
      <c r="BY58" s="110"/>
      <c r="BZ58" s="110"/>
      <c r="CA58" s="110"/>
      <c r="CB58" s="110"/>
      <c r="CC58" s="110"/>
      <c r="CD58" s="110"/>
      <c r="CE58" s="110"/>
      <c r="CF58" s="110"/>
      <c r="CG58" s="110"/>
      <c r="CH58" s="110"/>
      <c r="CI58" s="110"/>
      <c r="CJ58" s="110"/>
      <c r="CK58" s="110"/>
      <c r="CL58" s="110"/>
      <c r="CM58" s="110"/>
      <c r="CN58" s="110"/>
      <c r="CO58" s="110"/>
      <c r="CP58" s="110"/>
      <c r="CQ58" s="110"/>
      <c r="CR58" s="110"/>
      <c r="CS58" s="110"/>
      <c r="CT58" s="110"/>
      <c r="CU58" s="110"/>
      <c r="CV58" s="110"/>
      <c r="CW58" s="110"/>
      <c r="CX58" s="110"/>
    </row>
    <row r="59" spans="7:102" ht="14.25" customHeight="1" x14ac:dyDescent="0.25">
      <c r="G59" s="521"/>
      <c r="H59" s="205"/>
      <c r="I59" s="435"/>
      <c r="W59" s="203"/>
      <c r="X59" s="203"/>
      <c r="Y59" s="203"/>
      <c r="Z59" s="203"/>
      <c r="AA59" s="203"/>
      <c r="AB59" s="203"/>
      <c r="AC59" s="204"/>
      <c r="AD59" s="204"/>
      <c r="AE59" s="204"/>
      <c r="AF59" s="204"/>
      <c r="AG59" s="204"/>
      <c r="AH59" s="204"/>
      <c r="AI59" s="204"/>
      <c r="AJ59" s="204"/>
      <c r="AK59" s="444"/>
      <c r="AL59" s="110"/>
      <c r="AM59" s="110"/>
      <c r="AN59" s="110"/>
      <c r="AO59" s="110"/>
      <c r="AP59" s="110"/>
      <c r="AQ59" s="110"/>
      <c r="AR59" s="110"/>
      <c r="AS59" s="110"/>
      <c r="AT59" s="110"/>
      <c r="AU59" s="110"/>
      <c r="AV59" s="110"/>
      <c r="AW59" s="110"/>
      <c r="AX59" s="110"/>
      <c r="AY59" s="110"/>
      <c r="AZ59" s="110"/>
      <c r="BA59" s="110"/>
      <c r="BB59" s="110"/>
      <c r="BC59" s="110"/>
      <c r="BD59" s="110"/>
      <c r="BE59" s="110"/>
      <c r="BF59" s="110"/>
      <c r="BG59" s="110"/>
      <c r="BH59" s="110"/>
      <c r="BI59" s="110"/>
      <c r="BJ59" s="110"/>
      <c r="BK59" s="110"/>
      <c r="BL59" s="110"/>
      <c r="BM59" s="110"/>
      <c r="BN59" s="110"/>
      <c r="BO59" s="110"/>
      <c r="BP59" s="110"/>
      <c r="BQ59" s="110"/>
      <c r="BR59" s="110"/>
      <c r="BS59" s="110"/>
      <c r="BT59" s="110"/>
      <c r="BU59" s="110"/>
      <c r="BV59" s="110"/>
      <c r="BW59" s="110"/>
      <c r="BX59" s="110"/>
      <c r="BY59" s="110"/>
      <c r="BZ59" s="110"/>
      <c r="CA59" s="110"/>
      <c r="CB59" s="110"/>
      <c r="CC59" s="110"/>
      <c r="CD59" s="110"/>
      <c r="CE59" s="110"/>
      <c r="CF59" s="110"/>
      <c r="CG59" s="110"/>
      <c r="CH59" s="110"/>
      <c r="CI59" s="110"/>
      <c r="CJ59" s="110"/>
      <c r="CK59" s="110"/>
      <c r="CL59" s="110"/>
      <c r="CM59" s="110"/>
      <c r="CN59" s="110"/>
      <c r="CO59" s="110"/>
      <c r="CP59" s="110"/>
      <c r="CQ59" s="110"/>
      <c r="CR59" s="110"/>
      <c r="CS59" s="110"/>
      <c r="CT59" s="110"/>
      <c r="CU59" s="110"/>
      <c r="CV59" s="110"/>
      <c r="CW59" s="110"/>
      <c r="CX59" s="110"/>
    </row>
    <row r="60" spans="7:102" ht="14.25" customHeight="1" x14ac:dyDescent="0.25">
      <c r="G60" s="523"/>
      <c r="H60" s="206"/>
      <c r="I60" s="207"/>
      <c r="J60" s="207"/>
      <c r="K60" s="207"/>
      <c r="L60" s="207"/>
      <c r="M60" s="207"/>
      <c r="N60" s="207"/>
      <c r="O60" s="207"/>
      <c r="P60" s="207"/>
      <c r="Q60" s="207"/>
      <c r="R60" s="207"/>
      <c r="S60" s="207"/>
      <c r="T60" s="207"/>
      <c r="U60" s="207"/>
      <c r="V60" s="207"/>
      <c r="W60" s="207"/>
      <c r="X60" s="207"/>
      <c r="Y60" s="207"/>
      <c r="Z60" s="207"/>
      <c r="AA60" s="207"/>
      <c r="AB60" s="207"/>
      <c r="AC60" s="188"/>
      <c r="AD60" s="440"/>
      <c r="AE60" s="440"/>
      <c r="AF60" s="440"/>
      <c r="AG60" s="440"/>
      <c r="AH60" s="440"/>
      <c r="AI60" s="440"/>
      <c r="AJ60" s="440"/>
      <c r="AK60" s="439"/>
      <c r="AL60" s="110"/>
      <c r="AM60" s="110"/>
      <c r="AN60" s="110"/>
      <c r="AO60" s="110"/>
      <c r="AP60" s="110"/>
      <c r="AQ60" s="110"/>
      <c r="AR60" s="110"/>
      <c r="AS60" s="110"/>
      <c r="AT60" s="110"/>
      <c r="AU60" s="110"/>
      <c r="AV60" s="110"/>
      <c r="AW60" s="110"/>
      <c r="AX60" s="110"/>
      <c r="AY60" s="110"/>
      <c r="AZ60" s="110"/>
      <c r="BA60" s="110"/>
      <c r="BB60" s="110"/>
      <c r="BC60" s="110"/>
      <c r="BD60" s="110"/>
      <c r="BE60" s="110"/>
      <c r="BF60" s="110"/>
      <c r="BG60" s="110"/>
      <c r="BH60" s="110"/>
      <c r="BI60" s="110"/>
      <c r="BJ60" s="110"/>
      <c r="BK60" s="110"/>
      <c r="BL60" s="110"/>
      <c r="BM60" s="110"/>
      <c r="BN60" s="110"/>
      <c r="BO60" s="110"/>
      <c r="BP60" s="110"/>
      <c r="BQ60" s="110"/>
      <c r="BR60" s="110"/>
      <c r="BS60" s="110"/>
      <c r="BT60" s="110"/>
      <c r="BU60" s="110"/>
      <c r="BV60" s="110"/>
      <c r="BW60" s="110"/>
      <c r="BX60" s="110"/>
      <c r="BY60" s="110"/>
      <c r="BZ60" s="110"/>
      <c r="CA60" s="110"/>
      <c r="CB60" s="110"/>
      <c r="CC60" s="110"/>
      <c r="CD60" s="110"/>
      <c r="CE60" s="110"/>
      <c r="CF60" s="110"/>
      <c r="CG60" s="110"/>
      <c r="CH60" s="110"/>
      <c r="CI60" s="110"/>
      <c r="CJ60" s="110"/>
      <c r="CK60" s="110"/>
      <c r="CL60" s="110"/>
      <c r="CM60" s="110"/>
      <c r="CN60" s="110"/>
      <c r="CO60" s="110"/>
      <c r="CP60" s="110"/>
      <c r="CQ60" s="110"/>
      <c r="CR60" s="110"/>
      <c r="CS60" s="110"/>
      <c r="CT60" s="110"/>
      <c r="CU60" s="110"/>
      <c r="CV60" s="110"/>
      <c r="CW60" s="110"/>
      <c r="CX60" s="110"/>
    </row>
    <row r="61" spans="7:102" ht="14.25" customHeight="1" x14ac:dyDescent="0.25">
      <c r="AL61" s="110"/>
      <c r="AM61" s="110"/>
      <c r="AN61" s="110"/>
      <c r="AO61" s="110"/>
      <c r="AP61" s="110"/>
      <c r="AQ61" s="110"/>
      <c r="AR61" s="110"/>
      <c r="AS61" s="110"/>
      <c r="AT61" s="110"/>
      <c r="AU61" s="110"/>
      <c r="AV61" s="110"/>
      <c r="AW61" s="110"/>
      <c r="AX61" s="110"/>
      <c r="AY61" s="110"/>
      <c r="AZ61" s="110"/>
      <c r="BA61" s="110"/>
      <c r="BB61" s="110"/>
      <c r="BC61" s="110"/>
      <c r="BD61" s="110"/>
      <c r="BE61" s="110"/>
      <c r="BF61" s="110"/>
      <c r="BG61" s="110"/>
      <c r="BH61" s="110"/>
      <c r="BI61" s="110"/>
      <c r="BJ61" s="110"/>
      <c r="BK61" s="110"/>
      <c r="BL61" s="110"/>
      <c r="BM61" s="110"/>
      <c r="BN61" s="110"/>
      <c r="BO61" s="110"/>
      <c r="BP61" s="110"/>
      <c r="BQ61" s="110"/>
      <c r="BR61" s="110"/>
      <c r="BS61" s="110"/>
      <c r="BT61" s="110"/>
      <c r="BU61" s="110"/>
      <c r="BV61" s="110"/>
      <c r="BW61" s="110"/>
      <c r="BX61" s="110"/>
      <c r="BY61" s="110"/>
      <c r="BZ61" s="110"/>
      <c r="CA61" s="110"/>
      <c r="CB61" s="110"/>
      <c r="CC61" s="110"/>
      <c r="CD61" s="110"/>
      <c r="CE61" s="110"/>
      <c r="CF61" s="110"/>
      <c r="CG61" s="110"/>
      <c r="CH61" s="110"/>
      <c r="CI61" s="110"/>
      <c r="CJ61" s="110"/>
      <c r="CK61" s="110"/>
      <c r="CL61" s="110"/>
      <c r="CM61" s="110"/>
      <c r="CN61" s="110"/>
      <c r="CO61" s="110"/>
      <c r="CP61" s="110"/>
      <c r="CQ61" s="110"/>
      <c r="CR61" s="110"/>
      <c r="CS61" s="110"/>
      <c r="CT61" s="110"/>
      <c r="CU61" s="110"/>
      <c r="CV61" s="110"/>
      <c r="CW61" s="110"/>
      <c r="CX61" s="110"/>
    </row>
    <row r="62" spans="7:102" ht="14.25" customHeight="1" x14ac:dyDescent="0.25">
      <c r="AL62" s="110"/>
      <c r="AM62" s="110"/>
      <c r="AN62" s="110"/>
      <c r="AO62" s="110"/>
      <c r="AP62" s="110"/>
      <c r="AQ62" s="110"/>
      <c r="AR62" s="110"/>
      <c r="AS62" s="110"/>
      <c r="AT62" s="110"/>
      <c r="AU62" s="110"/>
      <c r="AV62" s="110"/>
      <c r="AW62" s="110"/>
      <c r="AX62" s="110"/>
      <c r="AY62" s="110"/>
      <c r="AZ62" s="110"/>
      <c r="BA62" s="110"/>
      <c r="BB62" s="110"/>
      <c r="BC62" s="110"/>
      <c r="BD62" s="110"/>
      <c r="BE62" s="110"/>
      <c r="BF62" s="110"/>
      <c r="BG62" s="110"/>
      <c r="BH62" s="110"/>
      <c r="BI62" s="110"/>
      <c r="BJ62" s="110"/>
      <c r="BK62" s="110"/>
      <c r="BL62" s="110"/>
      <c r="BM62" s="110"/>
      <c r="BN62" s="110"/>
      <c r="BO62" s="110"/>
      <c r="BP62" s="110"/>
      <c r="BQ62" s="110"/>
      <c r="BR62" s="110"/>
      <c r="BS62" s="110"/>
      <c r="BT62" s="110"/>
      <c r="BU62" s="110"/>
      <c r="BV62" s="110"/>
      <c r="BW62" s="110"/>
      <c r="BX62" s="110"/>
      <c r="BY62" s="110"/>
      <c r="BZ62" s="110"/>
      <c r="CA62" s="110"/>
      <c r="CB62" s="110"/>
      <c r="CC62" s="110"/>
      <c r="CD62" s="110"/>
      <c r="CE62" s="110"/>
      <c r="CF62" s="110"/>
      <c r="CG62" s="110"/>
      <c r="CH62" s="110"/>
      <c r="CI62" s="110"/>
      <c r="CJ62" s="110"/>
      <c r="CK62" s="110"/>
      <c r="CL62" s="110"/>
      <c r="CM62" s="110"/>
      <c r="CN62" s="110"/>
      <c r="CO62" s="110"/>
      <c r="CP62" s="110"/>
      <c r="CQ62" s="110"/>
      <c r="CR62" s="110"/>
      <c r="CS62" s="110"/>
      <c r="CT62" s="110"/>
      <c r="CU62" s="110"/>
      <c r="CV62" s="110"/>
      <c r="CW62" s="110"/>
      <c r="CX62" s="110"/>
    </row>
    <row r="63" spans="7:102" ht="14.25" customHeight="1" x14ac:dyDescent="0.25">
      <c r="AL63" s="110"/>
      <c r="AM63" s="110"/>
      <c r="AN63" s="110"/>
      <c r="AO63" s="110"/>
      <c r="AP63" s="110"/>
      <c r="AQ63" s="110"/>
      <c r="AR63" s="110"/>
      <c r="AS63" s="110"/>
      <c r="AT63" s="110"/>
      <c r="AU63" s="110"/>
      <c r="AV63" s="110"/>
      <c r="AW63" s="110"/>
      <c r="AX63" s="110"/>
      <c r="AY63" s="110"/>
      <c r="AZ63" s="110"/>
      <c r="BA63" s="110"/>
      <c r="BB63" s="110"/>
      <c r="BC63" s="110"/>
      <c r="BD63" s="110"/>
      <c r="BE63" s="110"/>
      <c r="BF63" s="110"/>
      <c r="BG63" s="110"/>
      <c r="BH63" s="110"/>
      <c r="BI63" s="110"/>
      <c r="BJ63" s="110"/>
      <c r="BK63" s="110"/>
      <c r="BL63" s="110"/>
      <c r="BM63" s="110"/>
      <c r="BN63" s="110"/>
      <c r="BO63" s="110"/>
      <c r="BP63" s="110"/>
      <c r="BQ63" s="110"/>
      <c r="BR63" s="110"/>
      <c r="BS63" s="110"/>
      <c r="BT63" s="110"/>
      <c r="BU63" s="110"/>
      <c r="BV63" s="110"/>
      <c r="BW63" s="110"/>
      <c r="BX63" s="110"/>
      <c r="BY63" s="110"/>
      <c r="BZ63" s="110"/>
      <c r="CA63" s="110"/>
      <c r="CB63" s="110"/>
      <c r="CC63" s="110"/>
      <c r="CD63" s="110"/>
      <c r="CE63" s="110"/>
      <c r="CF63" s="110"/>
      <c r="CG63" s="110"/>
      <c r="CH63" s="110"/>
      <c r="CI63" s="110"/>
      <c r="CJ63" s="110"/>
      <c r="CK63" s="110"/>
      <c r="CL63" s="110"/>
      <c r="CM63" s="110"/>
      <c r="CN63" s="110"/>
      <c r="CO63" s="110"/>
      <c r="CP63" s="110"/>
      <c r="CQ63" s="110"/>
      <c r="CR63" s="110"/>
      <c r="CS63" s="110"/>
      <c r="CT63" s="110"/>
      <c r="CU63" s="110"/>
      <c r="CV63" s="110"/>
      <c r="CW63" s="110"/>
      <c r="CX63" s="110"/>
    </row>
    <row r="64" spans="7:102" ht="14.25" customHeight="1" x14ac:dyDescent="0.25">
      <c r="AL64" s="110"/>
      <c r="AM64" s="110"/>
      <c r="AN64" s="110"/>
      <c r="AO64" s="110"/>
      <c r="AP64" s="110"/>
      <c r="AQ64" s="110"/>
      <c r="AR64" s="110"/>
      <c r="AS64" s="110"/>
      <c r="AT64" s="110"/>
      <c r="AU64" s="110"/>
      <c r="AV64" s="110"/>
      <c r="AW64" s="110"/>
      <c r="AX64" s="110"/>
      <c r="AY64" s="110"/>
      <c r="AZ64" s="110"/>
      <c r="BA64" s="110"/>
      <c r="BB64" s="110"/>
      <c r="BC64" s="110"/>
      <c r="BD64" s="110"/>
      <c r="BE64" s="110"/>
      <c r="BF64" s="110"/>
      <c r="BG64" s="110"/>
      <c r="BH64" s="110"/>
      <c r="BI64" s="110"/>
      <c r="BJ64" s="110"/>
      <c r="BK64" s="110"/>
      <c r="BL64" s="110"/>
      <c r="BM64" s="110"/>
      <c r="BN64" s="110"/>
      <c r="BO64" s="110"/>
      <c r="BP64" s="110"/>
      <c r="BQ64" s="110"/>
      <c r="BR64" s="110"/>
      <c r="BS64" s="110"/>
      <c r="BT64" s="110"/>
      <c r="BU64" s="110"/>
      <c r="BV64" s="110"/>
      <c r="BW64" s="110"/>
      <c r="BX64" s="110"/>
      <c r="BY64" s="110"/>
      <c r="BZ64" s="110"/>
      <c r="CA64" s="110"/>
      <c r="CB64" s="110"/>
      <c r="CC64" s="110"/>
      <c r="CD64" s="110"/>
      <c r="CE64" s="110"/>
      <c r="CF64" s="110"/>
      <c r="CG64" s="110"/>
      <c r="CH64" s="110"/>
      <c r="CI64" s="110"/>
      <c r="CJ64" s="110"/>
      <c r="CK64" s="110"/>
      <c r="CL64" s="110"/>
      <c r="CM64" s="110"/>
      <c r="CN64" s="110"/>
      <c r="CO64" s="110"/>
      <c r="CP64" s="110"/>
      <c r="CQ64" s="110"/>
      <c r="CR64" s="110"/>
      <c r="CS64" s="110"/>
      <c r="CT64" s="110"/>
      <c r="CU64" s="110"/>
      <c r="CV64" s="110"/>
      <c r="CW64" s="110"/>
      <c r="CX64" s="110"/>
    </row>
    <row r="65" spans="7:102" ht="14.25" customHeight="1" x14ac:dyDescent="0.25">
      <c r="G65" s="958" t="s">
        <v>1507</v>
      </c>
      <c r="H65" s="764"/>
      <c r="I65" s="764"/>
      <c r="J65" s="764"/>
      <c r="K65" s="764"/>
      <c r="L65" s="764"/>
      <c r="M65" s="764"/>
      <c r="N65" s="764"/>
      <c r="O65" s="764"/>
      <c r="P65" s="764"/>
      <c r="Q65" s="764"/>
      <c r="R65" s="764"/>
      <c r="S65" s="764"/>
      <c r="T65" s="764"/>
      <c r="U65" s="965" t="s">
        <v>1508</v>
      </c>
      <c r="V65" s="764"/>
      <c r="W65" s="764"/>
      <c r="X65" s="764"/>
      <c r="Y65" s="764"/>
      <c r="Z65" s="764"/>
      <c r="AA65" s="764"/>
      <c r="AB65" s="764"/>
      <c r="AC65" s="764"/>
      <c r="AD65" s="764"/>
      <c r="AE65" s="764"/>
      <c r="AF65" s="764"/>
      <c r="AG65" s="764"/>
      <c r="AH65" s="765"/>
      <c r="AL65" s="110"/>
      <c r="AM65" s="110"/>
      <c r="AN65" s="110"/>
      <c r="AO65" s="110"/>
      <c r="AP65" s="110"/>
      <c r="AQ65" s="110"/>
      <c r="AR65" s="110"/>
      <c r="AS65" s="110"/>
      <c r="AT65" s="110"/>
      <c r="AU65" s="110"/>
      <c r="AV65" s="110"/>
      <c r="AW65" s="110"/>
      <c r="AX65" s="110"/>
      <c r="AY65" s="110"/>
      <c r="AZ65" s="110"/>
      <c r="BA65" s="110"/>
      <c r="BB65" s="110"/>
      <c r="BC65" s="110"/>
      <c r="BD65" s="110"/>
      <c r="BE65" s="110"/>
      <c r="BF65" s="110"/>
      <c r="BG65" s="110"/>
      <c r="BH65" s="110"/>
      <c r="BI65" s="110"/>
      <c r="BJ65" s="110"/>
      <c r="BK65" s="110"/>
      <c r="BL65" s="110"/>
      <c r="BM65" s="110"/>
      <c r="BN65" s="110"/>
      <c r="BO65" s="110"/>
      <c r="BP65" s="110"/>
      <c r="BQ65" s="110"/>
      <c r="BR65" s="110"/>
      <c r="BS65" s="110"/>
      <c r="BT65" s="110"/>
      <c r="BU65" s="110"/>
      <c r="BV65" s="110"/>
      <c r="BW65" s="110"/>
      <c r="BX65" s="110"/>
      <c r="BY65" s="110"/>
      <c r="BZ65" s="110"/>
      <c r="CA65" s="110"/>
      <c r="CB65" s="110"/>
      <c r="CC65" s="110"/>
      <c r="CD65" s="110"/>
      <c r="CE65" s="110"/>
      <c r="CF65" s="110"/>
      <c r="CG65" s="110"/>
      <c r="CH65" s="110"/>
      <c r="CI65" s="110"/>
      <c r="CJ65" s="110"/>
      <c r="CK65" s="110"/>
      <c r="CL65" s="110"/>
      <c r="CM65" s="110"/>
      <c r="CN65" s="110"/>
      <c r="CO65" s="110"/>
      <c r="CP65" s="110"/>
      <c r="CQ65" s="110"/>
      <c r="CR65" s="110"/>
      <c r="CS65" s="110"/>
      <c r="CT65" s="110"/>
      <c r="CU65" s="110"/>
      <c r="CV65" s="110"/>
      <c r="CW65" s="110"/>
      <c r="CX65" s="110"/>
    </row>
    <row r="66" spans="7:102" ht="14.25" customHeight="1" x14ac:dyDescent="0.25">
      <c r="G66" s="956" t="s">
        <v>796</v>
      </c>
      <c r="H66" s="794"/>
      <c r="I66" s="794"/>
      <c r="J66" s="794"/>
      <c r="K66" s="794"/>
      <c r="L66" s="794"/>
      <c r="M66" s="958" t="s">
        <v>1511</v>
      </c>
      <c r="N66" s="764"/>
      <c r="O66" s="764"/>
      <c r="P66" s="764"/>
      <c r="Q66" s="965" t="s">
        <v>1510</v>
      </c>
      <c r="R66" s="764"/>
      <c r="S66" s="764"/>
      <c r="T66" s="765"/>
      <c r="U66" s="957" t="s">
        <v>796</v>
      </c>
      <c r="V66" s="794"/>
      <c r="W66" s="794"/>
      <c r="X66" s="794"/>
      <c r="Y66" s="794"/>
      <c r="Z66" s="794"/>
      <c r="AA66" s="965" t="s">
        <v>1511</v>
      </c>
      <c r="AB66" s="764"/>
      <c r="AC66" s="764"/>
      <c r="AD66" s="765"/>
      <c r="AE66" s="965" t="s">
        <v>1510</v>
      </c>
      <c r="AF66" s="764"/>
      <c r="AG66" s="764"/>
      <c r="AH66" s="765"/>
      <c r="AL66" s="110"/>
      <c r="AM66" s="110"/>
      <c r="AN66" s="110"/>
      <c r="AO66" s="110"/>
      <c r="AP66" s="110"/>
      <c r="AQ66" s="110"/>
      <c r="AR66" s="110"/>
      <c r="AS66" s="110"/>
      <c r="AT66" s="110"/>
      <c r="AU66" s="110"/>
      <c r="AV66" s="110"/>
      <c r="AW66" s="110"/>
      <c r="AX66" s="110"/>
      <c r="AY66" s="110"/>
      <c r="AZ66" s="110"/>
      <c r="BA66" s="110"/>
      <c r="BB66" s="110"/>
      <c r="BC66" s="110"/>
      <c r="BD66" s="110"/>
      <c r="BE66" s="110"/>
      <c r="BF66" s="110"/>
      <c r="BG66" s="110"/>
      <c r="BH66" s="110"/>
      <c r="BI66" s="110"/>
      <c r="BJ66" s="110"/>
      <c r="BK66" s="110"/>
      <c r="BL66" s="110"/>
      <c r="BM66" s="110"/>
      <c r="BN66" s="110"/>
      <c r="BO66" s="110"/>
      <c r="BP66" s="110"/>
      <c r="BQ66" s="110"/>
      <c r="BR66" s="110"/>
      <c r="BS66" s="110"/>
      <c r="BT66" s="110"/>
      <c r="BU66" s="110"/>
      <c r="BV66" s="110"/>
      <c r="BW66" s="110"/>
      <c r="BX66" s="110"/>
      <c r="BY66" s="110"/>
      <c r="BZ66" s="110"/>
      <c r="CA66" s="110"/>
      <c r="CB66" s="110"/>
      <c r="CC66" s="110"/>
      <c r="CD66" s="110"/>
      <c r="CE66" s="110"/>
      <c r="CF66" s="110"/>
      <c r="CG66" s="110"/>
      <c r="CH66" s="110"/>
      <c r="CI66" s="110"/>
      <c r="CJ66" s="110"/>
      <c r="CK66" s="110"/>
      <c r="CL66" s="110"/>
      <c r="CM66" s="110"/>
      <c r="CN66" s="110"/>
      <c r="CO66" s="110"/>
      <c r="CP66" s="110"/>
      <c r="CQ66" s="110"/>
      <c r="CR66" s="110"/>
      <c r="CS66" s="110"/>
      <c r="CT66" s="110"/>
      <c r="CU66" s="110"/>
      <c r="CV66" s="110"/>
      <c r="CW66" s="110"/>
      <c r="CX66" s="110"/>
    </row>
    <row r="67" spans="7:102" ht="14.25" customHeight="1" x14ac:dyDescent="0.25">
      <c r="G67" s="184"/>
      <c r="M67" s="184"/>
      <c r="Q67" s="184"/>
      <c r="T67" s="186"/>
      <c r="AA67" s="184"/>
      <c r="AD67" s="186"/>
      <c r="AE67" s="184"/>
      <c r="AH67" s="186"/>
      <c r="AL67" s="110"/>
      <c r="AM67" s="110"/>
      <c r="AN67" s="110"/>
      <c r="AO67" s="110"/>
      <c r="AP67" s="110"/>
      <c r="AQ67" s="110"/>
      <c r="AR67" s="110"/>
      <c r="AS67" s="110"/>
      <c r="AT67" s="110"/>
      <c r="AU67" s="110"/>
      <c r="AV67" s="110"/>
      <c r="AW67" s="110"/>
      <c r="AX67" s="110"/>
      <c r="AY67" s="110"/>
      <c r="AZ67" s="110"/>
      <c r="BA67" s="110"/>
      <c r="BB67" s="110"/>
      <c r="BC67" s="110"/>
      <c r="BD67" s="110"/>
      <c r="BE67" s="110"/>
      <c r="BF67" s="110"/>
      <c r="BG67" s="110"/>
      <c r="BH67" s="110"/>
      <c r="BI67" s="110"/>
      <c r="BJ67" s="110"/>
      <c r="BK67" s="110"/>
      <c r="BL67" s="110"/>
      <c r="BM67" s="110"/>
      <c r="BN67" s="110"/>
      <c r="BO67" s="110"/>
      <c r="BP67" s="110"/>
      <c r="BQ67" s="110"/>
      <c r="BR67" s="110"/>
      <c r="BS67" s="110"/>
      <c r="BT67" s="110"/>
      <c r="BU67" s="110"/>
      <c r="BV67" s="110"/>
      <c r="BW67" s="110"/>
      <c r="BX67" s="110"/>
      <c r="BY67" s="110"/>
      <c r="BZ67" s="110"/>
      <c r="CA67" s="110"/>
      <c r="CB67" s="110"/>
      <c r="CC67" s="110"/>
      <c r="CD67" s="110"/>
      <c r="CE67" s="110"/>
      <c r="CF67" s="110"/>
      <c r="CG67" s="110"/>
      <c r="CH67" s="110"/>
      <c r="CI67" s="110"/>
      <c r="CJ67" s="110"/>
      <c r="CK67" s="110"/>
      <c r="CL67" s="110"/>
      <c r="CM67" s="110"/>
      <c r="CN67" s="110"/>
      <c r="CO67" s="110"/>
      <c r="CP67" s="110"/>
      <c r="CQ67" s="110"/>
      <c r="CR67" s="110"/>
      <c r="CS67" s="110"/>
      <c r="CT67" s="110"/>
      <c r="CU67" s="110"/>
      <c r="CV67" s="110"/>
      <c r="CW67" s="110"/>
      <c r="CX67" s="110"/>
    </row>
    <row r="68" spans="7:102" ht="14.25" customHeight="1" x14ac:dyDescent="0.25">
      <c r="G68" s="294" t="s">
        <v>1681</v>
      </c>
      <c r="H68" s="295"/>
      <c r="I68" s="295"/>
      <c r="J68" s="295"/>
      <c r="K68" s="295"/>
      <c r="L68" s="295"/>
      <c r="M68" s="294"/>
      <c r="N68" s="295"/>
      <c r="O68" s="295"/>
      <c r="P68" s="295"/>
      <c r="Q68" s="294"/>
      <c r="R68" s="295"/>
      <c r="S68" s="295"/>
      <c r="T68" s="296"/>
      <c r="U68" s="294" t="s">
        <v>1681</v>
      </c>
      <c r="V68" s="295"/>
      <c r="W68" s="295"/>
      <c r="X68" s="295"/>
      <c r="Y68" s="295"/>
      <c r="Z68" s="295"/>
      <c r="AA68" s="294"/>
      <c r="AB68" s="295"/>
      <c r="AC68" s="295"/>
      <c r="AD68" s="296"/>
      <c r="AE68" s="294"/>
      <c r="AF68" s="295"/>
      <c r="AG68" s="295"/>
      <c r="AH68" s="296"/>
      <c r="AL68" s="110"/>
      <c r="AM68" s="110"/>
      <c r="AN68" s="110"/>
      <c r="AO68" s="110"/>
      <c r="AP68" s="110"/>
      <c r="AQ68" s="110"/>
      <c r="AR68" s="110"/>
      <c r="AS68" s="110"/>
      <c r="AT68" s="110"/>
      <c r="AU68" s="110"/>
      <c r="AV68" s="110"/>
      <c r="AW68" s="110"/>
      <c r="AX68" s="110"/>
      <c r="AY68" s="110"/>
      <c r="AZ68" s="110"/>
      <c r="BA68" s="110"/>
      <c r="BB68" s="110"/>
      <c r="BC68" s="110"/>
      <c r="BD68" s="110"/>
      <c r="BE68" s="110"/>
      <c r="BF68" s="110"/>
      <c r="BG68" s="110"/>
      <c r="BH68" s="110"/>
      <c r="BI68" s="110"/>
      <c r="BJ68" s="110"/>
      <c r="BK68" s="110"/>
      <c r="BL68" s="110"/>
      <c r="BM68" s="110"/>
      <c r="BN68" s="110"/>
      <c r="BO68" s="110"/>
      <c r="BP68" s="110"/>
      <c r="BQ68" s="110"/>
      <c r="BR68" s="110"/>
      <c r="BS68" s="110"/>
      <c r="BT68" s="110"/>
      <c r="BU68" s="110"/>
      <c r="BV68" s="110"/>
      <c r="BW68" s="110"/>
      <c r="BX68" s="110"/>
      <c r="BY68" s="110"/>
      <c r="BZ68" s="110"/>
      <c r="CA68" s="110"/>
      <c r="CB68" s="110"/>
      <c r="CC68" s="110"/>
      <c r="CD68" s="110"/>
      <c r="CE68" s="110"/>
      <c r="CF68" s="110"/>
      <c r="CG68" s="110"/>
      <c r="CH68" s="110"/>
      <c r="CI68" s="110"/>
      <c r="CJ68" s="110"/>
      <c r="CK68" s="110"/>
      <c r="CL68" s="110"/>
      <c r="CM68" s="110"/>
      <c r="CN68" s="110"/>
      <c r="CO68" s="110"/>
      <c r="CP68" s="110"/>
      <c r="CQ68" s="110"/>
      <c r="CR68" s="110"/>
      <c r="CS68" s="110"/>
      <c r="CT68" s="110"/>
      <c r="CU68" s="110"/>
      <c r="CV68" s="110"/>
      <c r="CW68" s="110"/>
      <c r="CX68" s="110"/>
    </row>
    <row r="69" spans="7:102" ht="14.25" customHeight="1" x14ac:dyDescent="0.25">
      <c r="G69" s="294" t="s">
        <v>1681</v>
      </c>
      <c r="H69" s="295"/>
      <c r="I69" s="295"/>
      <c r="J69" s="295"/>
      <c r="K69" s="295"/>
      <c r="L69" s="295"/>
      <c r="M69" s="294"/>
      <c r="N69" s="295"/>
      <c r="O69" s="295"/>
      <c r="P69" s="295"/>
      <c r="Q69" s="294"/>
      <c r="R69" s="295"/>
      <c r="S69" s="295"/>
      <c r="T69" s="296"/>
      <c r="U69" s="294"/>
      <c r="V69" s="295"/>
      <c r="W69" s="295"/>
      <c r="X69" s="295"/>
      <c r="Y69" s="295"/>
      <c r="Z69" s="295"/>
      <c r="AA69" s="294"/>
      <c r="AB69" s="295"/>
      <c r="AC69" s="295"/>
      <c r="AD69" s="296"/>
      <c r="AE69" s="294"/>
      <c r="AF69" s="295"/>
      <c r="AG69" s="295"/>
      <c r="AH69" s="296"/>
      <c r="AL69" s="110"/>
      <c r="AM69" s="110"/>
      <c r="AN69" s="110"/>
      <c r="AO69" s="110"/>
      <c r="AP69" s="110"/>
      <c r="AQ69" s="110"/>
      <c r="AR69" s="110"/>
      <c r="AS69" s="110"/>
      <c r="AT69" s="110"/>
      <c r="AU69" s="110"/>
      <c r="AV69" s="110"/>
      <c r="AW69" s="110"/>
      <c r="AX69" s="110"/>
      <c r="AY69" s="110"/>
      <c r="AZ69" s="110"/>
      <c r="BA69" s="110"/>
      <c r="BB69" s="110"/>
      <c r="BC69" s="110"/>
      <c r="BD69" s="110"/>
      <c r="BE69" s="110"/>
      <c r="BF69" s="110"/>
      <c r="BG69" s="110"/>
      <c r="BH69" s="110"/>
      <c r="BI69" s="110"/>
      <c r="BJ69" s="110"/>
      <c r="BK69" s="110"/>
      <c r="BL69" s="110"/>
      <c r="BM69" s="110"/>
      <c r="BN69" s="110"/>
      <c r="BO69" s="110"/>
      <c r="BP69" s="110"/>
      <c r="BQ69" s="110"/>
      <c r="BR69" s="110"/>
      <c r="BS69" s="110"/>
      <c r="BT69" s="110"/>
      <c r="BU69" s="110"/>
      <c r="BV69" s="110"/>
      <c r="BW69" s="110"/>
      <c r="BX69" s="110"/>
      <c r="BY69" s="110"/>
      <c r="BZ69" s="110"/>
      <c r="CA69" s="110"/>
      <c r="CB69" s="110"/>
      <c r="CC69" s="110"/>
      <c r="CD69" s="110"/>
      <c r="CE69" s="110"/>
      <c r="CF69" s="110"/>
      <c r="CG69" s="110"/>
      <c r="CH69" s="110"/>
      <c r="CI69" s="110"/>
      <c r="CJ69" s="110"/>
      <c r="CK69" s="110"/>
      <c r="CL69" s="110"/>
      <c r="CM69" s="110"/>
      <c r="CN69" s="110"/>
      <c r="CO69" s="110"/>
      <c r="CP69" s="110"/>
      <c r="CQ69" s="110"/>
      <c r="CR69" s="110"/>
      <c r="CS69" s="110"/>
      <c r="CT69" s="110"/>
      <c r="CU69" s="110"/>
      <c r="CV69" s="110"/>
      <c r="CW69" s="110"/>
      <c r="CX69" s="110"/>
    </row>
    <row r="70" spans="7:102" ht="14.25" customHeight="1" x14ac:dyDescent="0.25">
      <c r="G70" s="294" t="s">
        <v>1681</v>
      </c>
      <c r="H70" s="295"/>
      <c r="I70" s="295"/>
      <c r="J70" s="295"/>
      <c r="K70" s="295"/>
      <c r="L70" s="295"/>
      <c r="M70" s="294"/>
      <c r="N70" s="295"/>
      <c r="O70" s="295"/>
      <c r="P70" s="295"/>
      <c r="Q70" s="294"/>
      <c r="R70" s="295"/>
      <c r="S70" s="295"/>
      <c r="T70" s="296"/>
      <c r="U70" s="294"/>
      <c r="V70" s="295"/>
      <c r="W70" s="295"/>
      <c r="X70" s="295"/>
      <c r="Y70" s="295"/>
      <c r="Z70" s="295"/>
      <c r="AA70" s="294"/>
      <c r="AB70" s="295"/>
      <c r="AC70" s="295"/>
      <c r="AD70" s="296"/>
      <c r="AE70" s="294"/>
      <c r="AF70" s="295"/>
      <c r="AG70" s="295"/>
      <c r="AH70" s="296"/>
      <c r="AL70" s="110"/>
      <c r="AM70" s="110"/>
      <c r="AN70" s="110"/>
      <c r="AO70" s="110"/>
      <c r="AP70" s="110"/>
      <c r="AQ70" s="110"/>
      <c r="AR70" s="110"/>
      <c r="AS70" s="110"/>
      <c r="AT70" s="110"/>
      <c r="AU70" s="110"/>
      <c r="AV70" s="110"/>
      <c r="AW70" s="110"/>
      <c r="AX70" s="110"/>
      <c r="AY70" s="110"/>
      <c r="AZ70" s="110"/>
      <c r="BA70" s="110"/>
      <c r="BB70" s="110"/>
      <c r="BC70" s="110"/>
      <c r="BD70" s="110"/>
      <c r="BE70" s="110"/>
      <c r="BF70" s="110"/>
      <c r="BG70" s="110"/>
      <c r="BH70" s="110"/>
      <c r="BI70" s="110"/>
      <c r="BJ70" s="110"/>
      <c r="BK70" s="110"/>
      <c r="BL70" s="110"/>
      <c r="BM70" s="110"/>
      <c r="BN70" s="110"/>
      <c r="BO70" s="110"/>
      <c r="BP70" s="110"/>
      <c r="BQ70" s="110"/>
      <c r="BR70" s="110"/>
      <c r="BS70" s="110"/>
      <c r="BT70" s="110"/>
      <c r="BU70" s="110"/>
      <c r="BV70" s="110"/>
      <c r="BW70" s="110"/>
      <c r="BX70" s="110"/>
      <c r="BY70" s="110"/>
      <c r="BZ70" s="110"/>
      <c r="CA70" s="110"/>
      <c r="CB70" s="110"/>
      <c r="CC70" s="110"/>
      <c r="CD70" s="110"/>
      <c r="CE70" s="110"/>
      <c r="CF70" s="110"/>
      <c r="CG70" s="110"/>
      <c r="CH70" s="110"/>
      <c r="CI70" s="110"/>
      <c r="CJ70" s="110"/>
      <c r="CK70" s="110"/>
      <c r="CL70" s="110"/>
      <c r="CM70" s="110"/>
      <c r="CN70" s="110"/>
      <c r="CO70" s="110"/>
      <c r="CP70" s="110"/>
      <c r="CQ70" s="110"/>
      <c r="CR70" s="110"/>
      <c r="CS70" s="110"/>
      <c r="CT70" s="110"/>
      <c r="CU70" s="110"/>
      <c r="CV70" s="110"/>
      <c r="CW70" s="110"/>
      <c r="CX70" s="110"/>
    </row>
    <row r="71" spans="7:102" ht="14.25" customHeight="1" x14ac:dyDescent="0.25">
      <c r="G71" s="294" t="s">
        <v>1681</v>
      </c>
      <c r="H71" s="295"/>
      <c r="I71" s="295"/>
      <c r="J71" s="295"/>
      <c r="K71" s="295"/>
      <c r="L71" s="295"/>
      <c r="M71" s="294"/>
      <c r="N71" s="295"/>
      <c r="O71" s="295"/>
      <c r="P71" s="295"/>
      <c r="Q71" s="294"/>
      <c r="R71" s="295"/>
      <c r="S71" s="295"/>
      <c r="T71" s="296"/>
      <c r="U71" s="294"/>
      <c r="V71" s="295"/>
      <c r="W71" s="295"/>
      <c r="X71" s="295"/>
      <c r="Y71" s="295"/>
      <c r="Z71" s="295"/>
      <c r="AA71" s="294"/>
      <c r="AB71" s="295"/>
      <c r="AC71" s="295"/>
      <c r="AD71" s="296"/>
      <c r="AE71" s="294"/>
      <c r="AF71" s="295"/>
      <c r="AG71" s="295"/>
      <c r="AH71" s="296"/>
      <c r="AI71" s="110"/>
      <c r="AJ71" s="110"/>
      <c r="AK71" s="110"/>
      <c r="AL71" s="110"/>
      <c r="AM71" s="110"/>
      <c r="AN71" s="110"/>
      <c r="AO71" s="110"/>
      <c r="AP71" s="110"/>
      <c r="AQ71" s="110"/>
      <c r="AR71" s="110"/>
      <c r="AS71" s="110"/>
      <c r="AT71" s="110"/>
      <c r="AU71" s="110"/>
      <c r="AV71" s="110"/>
      <c r="AW71" s="110"/>
      <c r="AX71" s="110"/>
      <c r="AY71" s="110"/>
      <c r="AZ71" s="110"/>
      <c r="BA71" s="110"/>
      <c r="BB71" s="110"/>
      <c r="BC71" s="110"/>
      <c r="BD71" s="110"/>
      <c r="BE71" s="110"/>
      <c r="BF71" s="110"/>
      <c r="BG71" s="110"/>
      <c r="BH71" s="110"/>
      <c r="BI71" s="110"/>
      <c r="BJ71" s="110"/>
      <c r="BK71" s="110"/>
      <c r="BL71" s="110"/>
      <c r="BM71" s="110"/>
      <c r="BN71" s="110"/>
      <c r="BO71" s="110"/>
      <c r="BP71" s="110"/>
      <c r="BQ71" s="110"/>
      <c r="BR71" s="110"/>
      <c r="BS71" s="110"/>
      <c r="BT71" s="110"/>
      <c r="BU71" s="110"/>
      <c r="BV71" s="110"/>
      <c r="BW71" s="110"/>
      <c r="BX71" s="110"/>
      <c r="BY71" s="110"/>
      <c r="BZ71" s="110"/>
      <c r="CA71" s="110"/>
      <c r="CB71" s="110"/>
      <c r="CC71" s="110"/>
      <c r="CD71" s="110"/>
      <c r="CE71" s="110"/>
      <c r="CF71" s="110"/>
      <c r="CG71" s="110"/>
      <c r="CH71" s="110"/>
      <c r="CI71" s="110"/>
      <c r="CJ71" s="110"/>
      <c r="CK71" s="110"/>
      <c r="CL71" s="110"/>
      <c r="CM71" s="110"/>
      <c r="CN71" s="110"/>
      <c r="CO71" s="110"/>
      <c r="CP71" s="110"/>
      <c r="CQ71" s="110"/>
      <c r="CR71" s="110"/>
      <c r="CS71" s="110"/>
      <c r="CT71" s="110"/>
      <c r="CU71" s="110"/>
      <c r="CV71" s="110"/>
      <c r="CW71" s="110"/>
      <c r="CX71" s="110"/>
    </row>
    <row r="72" spans="7:102" ht="14.25" customHeight="1" x14ac:dyDescent="0.25">
      <c r="G72" s="294" t="s">
        <v>1681</v>
      </c>
      <c r="H72" s="295"/>
      <c r="I72" s="295"/>
      <c r="J72" s="295"/>
      <c r="K72" s="295"/>
      <c r="L72" s="295"/>
      <c r="M72" s="294"/>
      <c r="N72" s="295"/>
      <c r="O72" s="295"/>
      <c r="P72" s="295"/>
      <c r="Q72" s="294"/>
      <c r="R72" s="295"/>
      <c r="S72" s="295"/>
      <c r="T72" s="296"/>
      <c r="U72" s="294"/>
      <c r="V72" s="295"/>
      <c r="W72" s="295"/>
      <c r="X72" s="295"/>
      <c r="Y72" s="295"/>
      <c r="Z72" s="295"/>
      <c r="AA72" s="294"/>
      <c r="AB72" s="295"/>
      <c r="AC72" s="295"/>
      <c r="AD72" s="296"/>
      <c r="AE72" s="294"/>
      <c r="AF72" s="295"/>
      <c r="AG72" s="295"/>
      <c r="AH72" s="296"/>
      <c r="AI72" s="110"/>
      <c r="AJ72" s="110"/>
      <c r="AK72" s="110"/>
      <c r="AL72" s="110"/>
      <c r="AM72" s="110"/>
      <c r="AN72" s="110"/>
      <c r="AO72" s="110"/>
      <c r="AP72" s="110"/>
      <c r="AQ72" s="110"/>
      <c r="AR72" s="110"/>
      <c r="AS72" s="110"/>
      <c r="AT72" s="110"/>
      <c r="AU72" s="110"/>
      <c r="AV72" s="110"/>
      <c r="AW72" s="110"/>
      <c r="AX72" s="110"/>
      <c r="AY72" s="110"/>
      <c r="AZ72" s="110"/>
      <c r="BA72" s="110"/>
      <c r="BB72" s="110"/>
      <c r="BC72" s="110"/>
      <c r="BD72" s="110"/>
      <c r="BE72" s="110"/>
      <c r="BF72" s="110"/>
      <c r="BG72" s="110"/>
      <c r="BH72" s="110"/>
      <c r="BI72" s="110"/>
      <c r="BJ72" s="110"/>
      <c r="BK72" s="110"/>
      <c r="BL72" s="110"/>
      <c r="BM72" s="110"/>
      <c r="BN72" s="110"/>
      <c r="BO72" s="110"/>
      <c r="BP72" s="110"/>
      <c r="BQ72" s="110"/>
      <c r="BR72" s="110"/>
      <c r="BS72" s="110"/>
      <c r="BT72" s="110"/>
      <c r="BU72" s="110"/>
      <c r="BV72" s="110"/>
      <c r="BW72" s="110"/>
      <c r="BX72" s="110"/>
      <c r="BY72" s="110"/>
      <c r="BZ72" s="110"/>
      <c r="CA72" s="110"/>
      <c r="CB72" s="110"/>
      <c r="CC72" s="110"/>
      <c r="CD72" s="110"/>
      <c r="CE72" s="110"/>
      <c r="CF72" s="110"/>
      <c r="CG72" s="110"/>
      <c r="CH72" s="110"/>
      <c r="CI72" s="110"/>
      <c r="CJ72" s="110"/>
      <c r="CK72" s="110"/>
      <c r="CL72" s="110"/>
      <c r="CM72" s="110"/>
      <c r="CN72" s="110"/>
      <c r="CO72" s="110"/>
      <c r="CP72" s="110"/>
      <c r="CQ72" s="110"/>
      <c r="CR72" s="110"/>
      <c r="CS72" s="110"/>
      <c r="CT72" s="110"/>
      <c r="CU72" s="110"/>
      <c r="CV72" s="110"/>
      <c r="CW72" s="110"/>
      <c r="CX72" s="110"/>
    </row>
    <row r="73" spans="7:102" ht="14.25" customHeight="1" x14ac:dyDescent="0.25">
      <c r="G73" s="294" t="s">
        <v>1681</v>
      </c>
      <c r="H73" s="295"/>
      <c r="I73" s="295"/>
      <c r="J73" s="295"/>
      <c r="K73" s="295"/>
      <c r="L73" s="295"/>
      <c r="M73" s="294"/>
      <c r="N73" s="295"/>
      <c r="O73" s="295"/>
      <c r="P73" s="295"/>
      <c r="Q73" s="294"/>
      <c r="R73" s="295"/>
      <c r="S73" s="295"/>
      <c r="T73" s="296"/>
      <c r="U73" s="294"/>
      <c r="V73" s="295"/>
      <c r="W73" s="295"/>
      <c r="X73" s="295"/>
      <c r="Y73" s="295"/>
      <c r="Z73" s="295"/>
      <c r="AA73" s="294"/>
      <c r="AB73" s="295"/>
      <c r="AC73" s="295"/>
      <c r="AD73" s="296"/>
      <c r="AE73" s="294"/>
      <c r="AF73" s="295"/>
      <c r="AG73" s="295"/>
      <c r="AH73" s="296"/>
      <c r="AI73" s="110"/>
      <c r="AJ73" s="110"/>
      <c r="AK73" s="110"/>
      <c r="AL73" s="110"/>
      <c r="AM73" s="110"/>
      <c r="AN73" s="110"/>
      <c r="AO73" s="110"/>
      <c r="AP73" s="110"/>
      <c r="AQ73" s="110"/>
      <c r="AR73" s="110"/>
      <c r="AS73" s="110"/>
      <c r="AT73" s="110"/>
      <c r="AU73" s="110"/>
      <c r="AV73" s="110"/>
      <c r="AW73" s="110"/>
      <c r="AX73" s="110"/>
      <c r="AY73" s="110"/>
      <c r="AZ73" s="110"/>
      <c r="BA73" s="110"/>
      <c r="BB73" s="110"/>
      <c r="BC73" s="110"/>
      <c r="BD73" s="110"/>
      <c r="BE73" s="110"/>
      <c r="BF73" s="110"/>
      <c r="BG73" s="110"/>
      <c r="BH73" s="110"/>
      <c r="BI73" s="110"/>
      <c r="BJ73" s="110"/>
      <c r="BK73" s="110"/>
      <c r="BL73" s="110"/>
      <c r="BM73" s="110"/>
      <c r="BN73" s="110"/>
      <c r="BO73" s="110"/>
      <c r="BP73" s="110"/>
      <c r="BQ73" s="110"/>
      <c r="BR73" s="110"/>
      <c r="BS73" s="110"/>
      <c r="BT73" s="110"/>
      <c r="BU73" s="110"/>
      <c r="BV73" s="110"/>
      <c r="BW73" s="110"/>
      <c r="BX73" s="110"/>
      <c r="BY73" s="110"/>
      <c r="BZ73" s="110"/>
      <c r="CA73" s="110"/>
      <c r="CB73" s="110"/>
      <c r="CC73" s="110"/>
      <c r="CD73" s="110"/>
      <c r="CE73" s="110"/>
      <c r="CF73" s="110"/>
      <c r="CG73" s="110"/>
      <c r="CH73" s="110"/>
      <c r="CI73" s="110"/>
      <c r="CJ73" s="110"/>
      <c r="CK73" s="110"/>
      <c r="CL73" s="110"/>
      <c r="CM73" s="110"/>
      <c r="CN73" s="110"/>
      <c r="CO73" s="110"/>
      <c r="CP73" s="110"/>
      <c r="CQ73" s="110"/>
      <c r="CR73" s="110"/>
      <c r="CS73" s="110"/>
      <c r="CT73" s="110"/>
      <c r="CU73" s="110"/>
      <c r="CV73" s="110"/>
      <c r="CW73" s="110"/>
      <c r="CX73" s="110"/>
    </row>
    <row r="74" spans="7:102" ht="14.25" customHeight="1" x14ac:dyDescent="0.25">
      <c r="G74" s="294" t="s">
        <v>1681</v>
      </c>
      <c r="H74" s="295"/>
      <c r="I74" s="295"/>
      <c r="J74" s="295"/>
      <c r="K74" s="295"/>
      <c r="L74" s="295"/>
      <c r="M74" s="294"/>
      <c r="N74" s="295"/>
      <c r="O74" s="295"/>
      <c r="P74" s="295"/>
      <c r="Q74" s="294"/>
      <c r="R74" s="295"/>
      <c r="S74" s="295"/>
      <c r="T74" s="296"/>
      <c r="U74" s="294"/>
      <c r="V74" s="295"/>
      <c r="W74" s="295"/>
      <c r="X74" s="295"/>
      <c r="Y74" s="295"/>
      <c r="Z74" s="295"/>
      <c r="AA74" s="294"/>
      <c r="AB74" s="295"/>
      <c r="AC74" s="295"/>
      <c r="AD74" s="296"/>
      <c r="AE74" s="294"/>
      <c r="AF74" s="295"/>
      <c r="AG74" s="295"/>
      <c r="AH74" s="296"/>
      <c r="AI74" s="110"/>
      <c r="AJ74" s="110"/>
      <c r="AK74" s="110"/>
      <c r="AL74" s="110"/>
      <c r="AM74" s="110"/>
      <c r="AN74" s="110"/>
      <c r="AO74" s="110"/>
      <c r="AP74" s="110"/>
      <c r="AQ74" s="110"/>
      <c r="AR74" s="110"/>
      <c r="AS74" s="110"/>
      <c r="AT74" s="110"/>
      <c r="AU74" s="110"/>
      <c r="AV74" s="110"/>
      <c r="AW74" s="110"/>
      <c r="AX74" s="110"/>
      <c r="AY74" s="110"/>
      <c r="AZ74" s="110"/>
      <c r="BA74" s="110"/>
      <c r="BB74" s="110"/>
      <c r="BC74" s="110"/>
      <c r="BD74" s="110"/>
      <c r="BE74" s="110"/>
      <c r="BF74" s="110"/>
      <c r="BG74" s="110"/>
      <c r="BH74" s="110"/>
      <c r="BI74" s="110"/>
      <c r="BJ74" s="110"/>
      <c r="BK74" s="110"/>
      <c r="BL74" s="110"/>
      <c r="BM74" s="110"/>
      <c r="BN74" s="110"/>
      <c r="BO74" s="110"/>
      <c r="BP74" s="110"/>
      <c r="BQ74" s="110"/>
      <c r="BR74" s="110"/>
      <c r="BS74" s="110"/>
      <c r="BT74" s="110"/>
      <c r="BU74" s="110"/>
      <c r="BV74" s="110"/>
      <c r="BW74" s="110"/>
      <c r="BX74" s="110"/>
      <c r="BY74" s="110"/>
      <c r="BZ74" s="110"/>
      <c r="CA74" s="110"/>
      <c r="CB74" s="110"/>
      <c r="CC74" s="110"/>
      <c r="CD74" s="110"/>
      <c r="CE74" s="110"/>
      <c r="CF74" s="110"/>
      <c r="CG74" s="110"/>
      <c r="CH74" s="110"/>
      <c r="CI74" s="110"/>
      <c r="CJ74" s="110"/>
      <c r="CK74" s="110"/>
      <c r="CL74" s="110"/>
      <c r="CM74" s="110"/>
      <c r="CN74" s="110"/>
      <c r="CO74" s="110"/>
      <c r="CP74" s="110"/>
      <c r="CQ74" s="110"/>
      <c r="CR74" s="110"/>
      <c r="CS74" s="110"/>
      <c r="CT74" s="110"/>
      <c r="CU74" s="110"/>
      <c r="CV74" s="110"/>
      <c r="CW74" s="110"/>
      <c r="CX74" s="110"/>
    </row>
    <row r="75" spans="7:102" ht="14.25" customHeight="1" x14ac:dyDescent="0.25">
      <c r="G75" s="294" t="s">
        <v>1681</v>
      </c>
      <c r="H75" s="295"/>
      <c r="I75" s="295"/>
      <c r="J75" s="295"/>
      <c r="K75" s="295"/>
      <c r="L75" s="295"/>
      <c r="M75" s="294"/>
      <c r="N75" s="295"/>
      <c r="O75" s="295"/>
      <c r="P75" s="295"/>
      <c r="Q75" s="294"/>
      <c r="R75" s="295"/>
      <c r="S75" s="295"/>
      <c r="T75" s="296"/>
      <c r="U75" s="294"/>
      <c r="V75" s="295"/>
      <c r="W75" s="295"/>
      <c r="X75" s="295"/>
      <c r="Y75" s="295"/>
      <c r="Z75" s="295"/>
      <c r="AA75" s="294"/>
      <c r="AB75" s="295"/>
      <c r="AC75" s="295"/>
      <c r="AD75" s="296"/>
      <c r="AE75" s="294"/>
      <c r="AF75" s="295"/>
      <c r="AG75" s="295"/>
      <c r="AH75" s="296"/>
      <c r="AI75" s="110"/>
      <c r="AJ75" s="110"/>
      <c r="AK75" s="110"/>
      <c r="AL75" s="110"/>
      <c r="AM75" s="110"/>
      <c r="AN75" s="110"/>
      <c r="AO75" s="110"/>
      <c r="AP75" s="110"/>
      <c r="AQ75" s="110"/>
      <c r="AR75" s="110"/>
      <c r="AS75" s="110"/>
      <c r="AT75" s="110"/>
      <c r="AU75" s="110"/>
      <c r="AV75" s="110"/>
      <c r="AW75" s="110"/>
      <c r="AX75" s="110"/>
      <c r="AY75" s="110"/>
      <c r="AZ75" s="110"/>
      <c r="BA75" s="110"/>
      <c r="BB75" s="110"/>
      <c r="BC75" s="110"/>
      <c r="BD75" s="110"/>
      <c r="BE75" s="110"/>
      <c r="BF75" s="110"/>
      <c r="BG75" s="110"/>
      <c r="BH75" s="110"/>
      <c r="BI75" s="110"/>
      <c r="BJ75" s="110"/>
      <c r="BK75" s="110"/>
      <c r="BL75" s="110"/>
      <c r="BM75" s="110"/>
      <c r="BN75" s="110"/>
      <c r="BO75" s="110"/>
      <c r="BP75" s="110"/>
      <c r="BQ75" s="110"/>
      <c r="BR75" s="110"/>
      <c r="BS75" s="110"/>
      <c r="BT75" s="110"/>
      <c r="BU75" s="110"/>
      <c r="BV75" s="110"/>
      <c r="BW75" s="110"/>
      <c r="BX75" s="110"/>
      <c r="BY75" s="110"/>
      <c r="BZ75" s="110"/>
      <c r="CA75" s="110"/>
      <c r="CB75" s="110"/>
      <c r="CC75" s="110"/>
      <c r="CD75" s="110"/>
      <c r="CE75" s="110"/>
      <c r="CF75" s="110"/>
      <c r="CG75" s="110"/>
      <c r="CH75" s="110"/>
      <c r="CI75" s="110"/>
      <c r="CJ75" s="110"/>
      <c r="CK75" s="110"/>
      <c r="CL75" s="110"/>
      <c r="CM75" s="110"/>
      <c r="CN75" s="110"/>
      <c r="CO75" s="110"/>
      <c r="CP75" s="110"/>
      <c r="CQ75" s="110"/>
      <c r="CR75" s="110"/>
      <c r="CS75" s="110"/>
      <c r="CT75" s="110"/>
      <c r="CU75" s="110"/>
      <c r="CV75" s="110"/>
      <c r="CW75" s="110"/>
      <c r="CX75" s="110"/>
    </row>
    <row r="76" spans="7:102" ht="14.25" customHeight="1" x14ac:dyDescent="0.25">
      <c r="G76" s="294" t="s">
        <v>1681</v>
      </c>
      <c r="H76" s="295"/>
      <c r="I76" s="295"/>
      <c r="J76" s="295"/>
      <c r="K76" s="295"/>
      <c r="L76" s="295"/>
      <c r="M76" s="294"/>
      <c r="N76" s="295"/>
      <c r="O76" s="295"/>
      <c r="P76" s="295"/>
      <c r="Q76" s="294"/>
      <c r="R76" s="295"/>
      <c r="S76" s="295"/>
      <c r="T76" s="296"/>
      <c r="U76" s="294"/>
      <c r="V76" s="295"/>
      <c r="W76" s="295"/>
      <c r="X76" s="295"/>
      <c r="Y76" s="295"/>
      <c r="Z76" s="295"/>
      <c r="AA76" s="294"/>
      <c r="AB76" s="295"/>
      <c r="AC76" s="295"/>
      <c r="AD76" s="296"/>
      <c r="AE76" s="294"/>
      <c r="AF76" s="295"/>
      <c r="AG76" s="295"/>
      <c r="AH76" s="296"/>
      <c r="AI76" s="110"/>
      <c r="AJ76" s="110"/>
      <c r="AK76" s="110"/>
      <c r="AL76" s="110"/>
      <c r="AM76" s="110"/>
      <c r="AN76" s="110"/>
      <c r="AO76" s="110"/>
      <c r="AP76" s="110"/>
      <c r="AQ76" s="110"/>
      <c r="AR76" s="110"/>
      <c r="AS76" s="110"/>
      <c r="AT76" s="110"/>
      <c r="AU76" s="110"/>
      <c r="AV76" s="110"/>
      <c r="AW76" s="110"/>
      <c r="AX76" s="110"/>
      <c r="AY76" s="110"/>
      <c r="AZ76" s="110"/>
      <c r="BA76" s="110"/>
      <c r="BB76" s="110"/>
      <c r="BC76" s="110"/>
      <c r="BD76" s="110"/>
      <c r="BE76" s="110"/>
      <c r="BF76" s="110"/>
      <c r="BG76" s="110"/>
      <c r="BH76" s="110"/>
      <c r="BI76" s="110"/>
      <c r="BJ76" s="110"/>
      <c r="BK76" s="110"/>
      <c r="BL76" s="110"/>
      <c r="BM76" s="110"/>
      <c r="BN76" s="110"/>
      <c r="BO76" s="110"/>
      <c r="BP76" s="110"/>
      <c r="BQ76" s="110"/>
      <c r="BR76" s="110"/>
      <c r="BS76" s="110"/>
      <c r="BT76" s="110"/>
      <c r="BU76" s="110"/>
      <c r="BV76" s="110"/>
      <c r="BW76" s="110"/>
      <c r="BX76" s="110"/>
      <c r="BY76" s="110"/>
      <c r="BZ76" s="110"/>
      <c r="CA76" s="110"/>
      <c r="CB76" s="110"/>
      <c r="CC76" s="110"/>
      <c r="CD76" s="110"/>
      <c r="CE76" s="110"/>
      <c r="CF76" s="110"/>
      <c r="CG76" s="110"/>
      <c r="CH76" s="110"/>
      <c r="CI76" s="110"/>
      <c r="CJ76" s="110"/>
      <c r="CK76" s="110"/>
      <c r="CL76" s="110"/>
      <c r="CM76" s="110"/>
      <c r="CN76" s="110"/>
      <c r="CO76" s="110"/>
      <c r="CP76" s="110"/>
      <c r="CQ76" s="110"/>
      <c r="CR76" s="110"/>
      <c r="CS76" s="110"/>
      <c r="CT76" s="110"/>
      <c r="CU76" s="110"/>
      <c r="CV76" s="110"/>
      <c r="CW76" s="110"/>
      <c r="CX76" s="110"/>
    </row>
    <row r="77" spans="7:102" ht="14.25" customHeight="1" x14ac:dyDescent="0.25">
      <c r="G77" s="294" t="s">
        <v>1681</v>
      </c>
      <c r="H77" s="295"/>
      <c r="I77" s="295"/>
      <c r="J77" s="295"/>
      <c r="K77" s="295"/>
      <c r="L77" s="295"/>
      <c r="M77" s="294"/>
      <c r="N77" s="295"/>
      <c r="O77" s="295"/>
      <c r="P77" s="295"/>
      <c r="Q77" s="294"/>
      <c r="R77" s="295"/>
      <c r="S77" s="295"/>
      <c r="T77" s="296"/>
      <c r="U77" s="294"/>
      <c r="V77" s="295"/>
      <c r="W77" s="295"/>
      <c r="X77" s="295"/>
      <c r="Y77" s="295"/>
      <c r="Z77" s="295"/>
      <c r="AA77" s="294"/>
      <c r="AB77" s="295"/>
      <c r="AC77" s="295"/>
      <c r="AD77" s="296"/>
      <c r="AE77" s="294"/>
      <c r="AF77" s="295"/>
      <c r="AG77" s="295"/>
      <c r="AH77" s="296"/>
      <c r="AI77" s="110"/>
      <c r="AJ77" s="110"/>
      <c r="AK77" s="110"/>
      <c r="AL77" s="110"/>
      <c r="AM77" s="110"/>
      <c r="AN77" s="110"/>
      <c r="AO77" s="110"/>
      <c r="AP77" s="110"/>
      <c r="AQ77" s="110"/>
      <c r="AR77" s="110"/>
      <c r="AS77" s="110"/>
      <c r="AT77" s="110"/>
      <c r="AU77" s="110"/>
      <c r="AV77" s="110"/>
      <c r="AW77" s="110"/>
      <c r="AX77" s="110"/>
      <c r="AY77" s="110"/>
      <c r="AZ77" s="110"/>
      <c r="BA77" s="110"/>
      <c r="BB77" s="110"/>
      <c r="BC77" s="110"/>
      <c r="BD77" s="110"/>
      <c r="BE77" s="110"/>
      <c r="BF77" s="110"/>
      <c r="BG77" s="110"/>
      <c r="BH77" s="110"/>
      <c r="BI77" s="110"/>
      <c r="BJ77" s="110"/>
      <c r="BK77" s="110"/>
      <c r="BL77" s="110"/>
      <c r="BM77" s="110"/>
      <c r="BN77" s="110"/>
      <c r="BO77" s="110"/>
      <c r="BP77" s="110"/>
      <c r="BQ77" s="110"/>
      <c r="BR77" s="110"/>
      <c r="BS77" s="110"/>
      <c r="BT77" s="110"/>
      <c r="BU77" s="110"/>
      <c r="BV77" s="110"/>
      <c r="BW77" s="110"/>
      <c r="BX77" s="110"/>
      <c r="BY77" s="110"/>
      <c r="BZ77" s="110"/>
      <c r="CA77" s="110"/>
      <c r="CB77" s="110"/>
      <c r="CC77" s="110"/>
      <c r="CD77" s="110"/>
      <c r="CE77" s="110"/>
      <c r="CF77" s="110"/>
      <c r="CG77" s="110"/>
      <c r="CH77" s="110"/>
      <c r="CI77" s="110"/>
      <c r="CJ77" s="110"/>
      <c r="CK77" s="110"/>
      <c r="CL77" s="110"/>
      <c r="CM77" s="110"/>
      <c r="CN77" s="110"/>
      <c r="CO77" s="110"/>
      <c r="CP77" s="110"/>
      <c r="CQ77" s="110"/>
      <c r="CR77" s="110"/>
      <c r="CS77" s="110"/>
      <c r="CT77" s="110"/>
      <c r="CU77" s="110"/>
      <c r="CV77" s="110"/>
      <c r="CW77" s="110"/>
      <c r="CX77" s="110"/>
    </row>
    <row r="78" spans="7:102" ht="14.25" customHeight="1" x14ac:dyDescent="0.25">
      <c r="G78" s="294" t="s">
        <v>1681</v>
      </c>
      <c r="H78" s="295"/>
      <c r="I78" s="295"/>
      <c r="J78" s="295"/>
      <c r="K78" s="295"/>
      <c r="L78" s="295"/>
      <c r="M78" s="294"/>
      <c r="N78" s="295"/>
      <c r="O78" s="295"/>
      <c r="P78" s="295"/>
      <c r="Q78" s="294"/>
      <c r="R78" s="295"/>
      <c r="S78" s="295"/>
      <c r="T78" s="296"/>
      <c r="U78" s="294"/>
      <c r="V78" s="295"/>
      <c r="W78" s="295"/>
      <c r="X78" s="295"/>
      <c r="Y78" s="295"/>
      <c r="Z78" s="295"/>
      <c r="AA78" s="294"/>
      <c r="AB78" s="295"/>
      <c r="AC78" s="295"/>
      <c r="AD78" s="296"/>
      <c r="AE78" s="294"/>
      <c r="AF78" s="295"/>
      <c r="AG78" s="295"/>
      <c r="AH78" s="296"/>
      <c r="AI78" s="110"/>
      <c r="AJ78" s="110"/>
      <c r="AK78" s="110"/>
      <c r="AL78" s="110"/>
      <c r="AM78" s="110"/>
      <c r="AN78" s="110"/>
      <c r="AO78" s="110"/>
      <c r="AP78" s="110"/>
      <c r="AQ78" s="110"/>
      <c r="AR78" s="110"/>
      <c r="AS78" s="110"/>
      <c r="AT78" s="110"/>
      <c r="AU78" s="110"/>
      <c r="AV78" s="110"/>
      <c r="AW78" s="110"/>
      <c r="AX78" s="110"/>
      <c r="AY78" s="110"/>
      <c r="AZ78" s="110"/>
      <c r="BA78" s="110"/>
      <c r="BB78" s="110"/>
      <c r="BC78" s="110"/>
      <c r="BD78" s="110"/>
      <c r="BE78" s="110"/>
      <c r="BF78" s="110"/>
      <c r="BG78" s="110"/>
      <c r="BH78" s="110"/>
      <c r="BI78" s="110"/>
      <c r="BJ78" s="110"/>
      <c r="BK78" s="110"/>
      <c r="BL78" s="110"/>
      <c r="BM78" s="110"/>
      <c r="BN78" s="110"/>
      <c r="BO78" s="110"/>
      <c r="BP78" s="110"/>
      <c r="BQ78" s="110"/>
      <c r="BR78" s="110"/>
      <c r="BS78" s="110"/>
      <c r="BT78" s="110"/>
      <c r="BU78" s="110"/>
      <c r="BV78" s="110"/>
      <c r="BW78" s="110"/>
      <c r="BX78" s="110"/>
      <c r="BY78" s="110"/>
      <c r="BZ78" s="110"/>
      <c r="CA78" s="110"/>
      <c r="CB78" s="110"/>
      <c r="CC78" s="110"/>
      <c r="CD78" s="110"/>
      <c r="CE78" s="110"/>
      <c r="CF78" s="110"/>
      <c r="CG78" s="110"/>
      <c r="CH78" s="110"/>
      <c r="CI78" s="110"/>
      <c r="CJ78" s="110"/>
      <c r="CK78" s="110"/>
      <c r="CL78" s="110"/>
      <c r="CM78" s="110"/>
      <c r="CN78" s="110"/>
      <c r="CO78" s="110"/>
      <c r="CP78" s="110"/>
      <c r="CQ78" s="110"/>
      <c r="CR78" s="110"/>
      <c r="CS78" s="110"/>
      <c r="CT78" s="110"/>
      <c r="CU78" s="110"/>
      <c r="CV78" s="110"/>
      <c r="CW78" s="110"/>
      <c r="CX78" s="110"/>
    </row>
    <row r="79" spans="7:102" ht="14.25" customHeight="1" x14ac:dyDescent="0.25">
      <c r="G79" s="187"/>
      <c r="H79" s="188"/>
      <c r="I79" s="188"/>
      <c r="J79" s="188"/>
      <c r="K79" s="188"/>
      <c r="L79" s="188"/>
      <c r="M79" s="187"/>
      <c r="N79" s="188"/>
      <c r="O79" s="188"/>
      <c r="P79" s="188"/>
      <c r="Q79" s="187"/>
      <c r="R79" s="188"/>
      <c r="S79" s="188"/>
      <c r="T79" s="191"/>
      <c r="U79" s="187"/>
      <c r="V79" s="188"/>
      <c r="W79" s="188"/>
      <c r="X79" s="188"/>
      <c r="Y79" s="188"/>
      <c r="Z79" s="188"/>
      <c r="AA79" s="187"/>
      <c r="AB79" s="188"/>
      <c r="AC79" s="188"/>
      <c r="AD79" s="191"/>
      <c r="AE79" s="187"/>
      <c r="AF79" s="188"/>
      <c r="AG79" s="188"/>
      <c r="AH79" s="191"/>
      <c r="AI79" s="110"/>
      <c r="AJ79" s="110"/>
      <c r="AK79" s="110"/>
      <c r="AL79" s="110"/>
      <c r="AM79" s="110"/>
      <c r="AN79" s="110"/>
      <c r="AO79" s="110"/>
      <c r="AP79" s="110"/>
      <c r="AQ79" s="110"/>
      <c r="AR79" s="110"/>
      <c r="AS79" s="110"/>
      <c r="AT79" s="110"/>
      <c r="AU79" s="110"/>
      <c r="AV79" s="110"/>
      <c r="AW79" s="110"/>
      <c r="AX79" s="110"/>
      <c r="AY79" s="110"/>
      <c r="AZ79" s="110"/>
      <c r="BA79" s="110"/>
      <c r="BB79" s="110"/>
      <c r="BC79" s="110"/>
      <c r="BD79" s="110"/>
      <c r="BE79" s="110"/>
      <c r="BF79" s="110"/>
      <c r="BG79" s="110"/>
      <c r="BH79" s="110"/>
      <c r="BI79" s="110"/>
      <c r="BJ79" s="110"/>
      <c r="BK79" s="110"/>
      <c r="BL79" s="110"/>
      <c r="BM79" s="110"/>
      <c r="BN79" s="110"/>
      <c r="BO79" s="110"/>
      <c r="BP79" s="110"/>
      <c r="BQ79" s="110"/>
      <c r="BR79" s="110"/>
      <c r="BS79" s="110"/>
      <c r="BT79" s="110"/>
      <c r="BU79" s="110"/>
      <c r="BV79" s="110"/>
      <c r="BW79" s="110"/>
      <c r="BX79" s="110"/>
      <c r="BY79" s="110"/>
      <c r="BZ79" s="110"/>
      <c r="CA79" s="110"/>
      <c r="CB79" s="110"/>
      <c r="CC79" s="110"/>
      <c r="CD79" s="110"/>
      <c r="CE79" s="110"/>
      <c r="CF79" s="110"/>
      <c r="CG79" s="110"/>
      <c r="CH79" s="110"/>
      <c r="CI79" s="110"/>
      <c r="CJ79" s="110"/>
      <c r="CK79" s="110"/>
      <c r="CL79" s="110"/>
      <c r="CM79" s="110"/>
      <c r="CN79" s="110"/>
      <c r="CO79" s="110"/>
      <c r="CP79" s="110"/>
      <c r="CQ79" s="110"/>
      <c r="CR79" s="110"/>
      <c r="CS79" s="110"/>
      <c r="CT79" s="110"/>
      <c r="CU79" s="110"/>
      <c r="CV79" s="110"/>
      <c r="CW79" s="110"/>
      <c r="CX79" s="110"/>
    </row>
    <row r="80" spans="7:102" ht="14.25" customHeight="1" x14ac:dyDescent="0.25">
      <c r="G80" s="110"/>
      <c r="H80" s="110"/>
      <c r="I80" s="110"/>
      <c r="J80" s="110"/>
      <c r="K80" s="110"/>
      <c r="L80" s="110"/>
      <c r="M80" s="110"/>
      <c r="N80" s="110"/>
      <c r="O80" s="110"/>
      <c r="P80" s="110"/>
      <c r="Q80" s="110"/>
      <c r="R80" s="110"/>
      <c r="S80" s="110"/>
      <c r="T80" s="110"/>
      <c r="U80" s="110"/>
      <c r="V80" s="110"/>
      <c r="W80" s="110"/>
      <c r="X80" s="110"/>
      <c r="Y80" s="110"/>
      <c r="Z80" s="110"/>
      <c r="AA80" s="110"/>
      <c r="AB80" s="110"/>
      <c r="AC80" s="110"/>
      <c r="AD80" s="110"/>
      <c r="AE80" s="110"/>
      <c r="AF80" s="110"/>
      <c r="AG80" s="110"/>
      <c r="AH80" s="110"/>
      <c r="AI80" s="110"/>
      <c r="AJ80" s="110"/>
      <c r="AK80" s="110"/>
      <c r="AL80" s="110"/>
      <c r="AM80" s="110"/>
      <c r="AN80" s="110"/>
      <c r="AO80" s="110"/>
      <c r="AP80" s="110"/>
      <c r="AQ80" s="110"/>
      <c r="AR80" s="110"/>
      <c r="AS80" s="110"/>
      <c r="AT80" s="110"/>
      <c r="AU80" s="110"/>
      <c r="AV80" s="110"/>
      <c r="AW80" s="110"/>
      <c r="AX80" s="110"/>
      <c r="AY80" s="110"/>
      <c r="AZ80" s="110"/>
      <c r="BA80" s="110"/>
      <c r="BB80" s="110"/>
      <c r="BC80" s="110"/>
      <c r="BD80" s="110"/>
      <c r="BE80" s="110"/>
      <c r="BF80" s="110"/>
      <c r="BG80" s="110"/>
      <c r="BH80" s="110"/>
      <c r="BI80" s="110"/>
      <c r="BJ80" s="110"/>
      <c r="BK80" s="110"/>
      <c r="BL80" s="110"/>
      <c r="BM80" s="110"/>
      <c r="BN80" s="110"/>
      <c r="BO80" s="110"/>
      <c r="BP80" s="110"/>
      <c r="BQ80" s="110"/>
      <c r="BR80" s="110"/>
      <c r="BS80" s="110"/>
      <c r="BT80" s="110"/>
      <c r="BU80" s="110"/>
      <c r="BV80" s="110"/>
      <c r="BW80" s="110"/>
      <c r="BX80" s="110"/>
      <c r="BY80" s="110"/>
      <c r="BZ80" s="110"/>
      <c r="CA80" s="110"/>
      <c r="CB80" s="110"/>
      <c r="CC80" s="110"/>
      <c r="CD80" s="110"/>
      <c r="CE80" s="110"/>
      <c r="CF80" s="110"/>
      <c r="CG80" s="110"/>
      <c r="CH80" s="110"/>
      <c r="CI80" s="110"/>
      <c r="CJ80" s="110"/>
      <c r="CK80" s="110"/>
      <c r="CL80" s="110"/>
      <c r="CM80" s="110"/>
      <c r="CN80" s="110"/>
      <c r="CO80" s="110"/>
      <c r="CP80" s="110"/>
      <c r="CQ80" s="110"/>
      <c r="CR80" s="110"/>
      <c r="CS80" s="110"/>
      <c r="CT80" s="110"/>
      <c r="CU80" s="110"/>
      <c r="CV80" s="110"/>
      <c r="CW80" s="110"/>
      <c r="CX80" s="110"/>
    </row>
    <row r="81" spans="7:102" ht="14.25" customHeight="1" x14ac:dyDescent="0.25">
      <c r="G81" s="110"/>
      <c r="H81" s="110"/>
      <c r="I81" s="110"/>
      <c r="J81" s="110"/>
      <c r="K81" s="110"/>
      <c r="L81" s="110"/>
      <c r="M81" s="110"/>
      <c r="N81" s="110"/>
      <c r="O81" s="110"/>
      <c r="P81" s="110"/>
      <c r="Q81" s="110"/>
      <c r="R81" s="110"/>
      <c r="S81" s="110"/>
      <c r="T81" s="110"/>
      <c r="U81" s="110"/>
      <c r="V81" s="110"/>
      <c r="W81" s="110"/>
      <c r="X81" s="110"/>
      <c r="Y81" s="110"/>
      <c r="Z81" s="110"/>
      <c r="AA81" s="110"/>
      <c r="AB81" s="110"/>
      <c r="AC81" s="110"/>
      <c r="AD81" t="s">
        <v>1765</v>
      </c>
      <c r="AG81" t="str">
        <f>'G-2'!S17</f>
        <v>G-2-1</v>
      </c>
      <c r="AI81" s="110"/>
      <c r="AJ81" s="110"/>
      <c r="AK81" s="110"/>
      <c r="AL81" s="110"/>
      <c r="AM81" s="110"/>
      <c r="AN81" s="110"/>
      <c r="AO81" s="110"/>
      <c r="AP81" s="110"/>
      <c r="AQ81" s="110"/>
      <c r="AR81" s="110"/>
      <c r="AS81" s="110"/>
      <c r="AT81" s="110"/>
      <c r="AU81" s="110"/>
      <c r="AV81" s="110"/>
      <c r="AW81" s="110"/>
      <c r="AX81" s="110"/>
      <c r="AY81" s="110"/>
      <c r="AZ81" s="110"/>
      <c r="BA81" s="110"/>
      <c r="BB81" s="110"/>
      <c r="BC81" s="110"/>
      <c r="BD81" s="110"/>
      <c r="BE81" s="110"/>
      <c r="BF81" s="110"/>
      <c r="BG81" s="110"/>
      <c r="BH81" s="110"/>
      <c r="BI81" s="110"/>
      <c r="BJ81" s="110"/>
      <c r="BK81" s="110"/>
      <c r="BL81" s="110"/>
      <c r="BM81" s="110"/>
      <c r="BN81" s="110"/>
      <c r="BO81" s="110"/>
      <c r="BP81" s="110"/>
      <c r="BQ81" s="110"/>
      <c r="BR81" s="110"/>
      <c r="BS81" s="110"/>
      <c r="BT81" s="110"/>
      <c r="BU81" s="110"/>
      <c r="BV81" s="110"/>
      <c r="BW81" s="110"/>
      <c r="BX81" s="110"/>
      <c r="BY81" s="110"/>
      <c r="BZ81" s="110"/>
      <c r="CA81" s="110"/>
      <c r="CB81" s="110"/>
      <c r="CC81" s="110"/>
      <c r="CD81" s="110"/>
      <c r="CE81" s="110"/>
      <c r="CF81" s="110"/>
      <c r="CG81" s="110"/>
      <c r="CH81" s="110"/>
      <c r="CI81" s="110"/>
      <c r="CJ81" s="110"/>
      <c r="CK81" s="110"/>
      <c r="CL81" s="110"/>
      <c r="CM81" s="110"/>
      <c r="CN81" s="110"/>
      <c r="CO81" s="110"/>
      <c r="CP81" s="110"/>
      <c r="CQ81" s="110"/>
      <c r="CR81" s="110"/>
      <c r="CS81" s="110"/>
      <c r="CT81" s="110"/>
      <c r="CU81" s="110"/>
      <c r="CV81" s="110"/>
      <c r="CW81" s="110"/>
      <c r="CX81" s="110"/>
    </row>
    <row r="82" spans="7:102" ht="14.25" customHeight="1" x14ac:dyDescent="0.25">
      <c r="G82" s="110"/>
      <c r="H82" s="110"/>
      <c r="I82" s="110"/>
      <c r="J82" s="110"/>
      <c r="K82" s="110"/>
      <c r="L82" s="110"/>
      <c r="M82" s="110"/>
      <c r="N82" s="110"/>
      <c r="O82" s="110"/>
      <c r="P82" s="110"/>
      <c r="Q82" s="110"/>
      <c r="R82" s="110"/>
      <c r="S82" s="110"/>
      <c r="T82" s="110"/>
      <c r="U82" s="110"/>
      <c r="V82" s="110"/>
      <c r="W82" s="110"/>
      <c r="X82" s="110"/>
      <c r="Y82" s="110"/>
      <c r="Z82" s="110"/>
      <c r="AA82" s="110"/>
      <c r="AB82" s="110"/>
      <c r="AC82" s="110"/>
      <c r="AD82" s="110"/>
      <c r="AE82" s="110"/>
      <c r="AF82" s="110"/>
      <c r="AG82" s="110"/>
      <c r="AH82" s="110"/>
      <c r="AI82" s="110"/>
      <c r="AJ82" s="110"/>
      <c r="AK82" s="110"/>
      <c r="AL82" s="110"/>
      <c r="AM82" s="110"/>
      <c r="AN82" s="110"/>
      <c r="AO82" s="110"/>
      <c r="AP82" s="110"/>
      <c r="AQ82" s="110"/>
      <c r="AR82" s="110"/>
      <c r="AS82" s="110"/>
      <c r="AT82" s="110"/>
      <c r="AU82" s="110"/>
      <c r="AV82" s="110"/>
      <c r="AW82" s="110"/>
      <c r="AX82" s="110"/>
      <c r="AY82" s="110"/>
      <c r="AZ82" s="110"/>
      <c r="BA82" s="110"/>
      <c r="BB82" s="110"/>
      <c r="BC82" s="110"/>
      <c r="BD82" s="110"/>
      <c r="BE82" s="110"/>
      <c r="BF82" s="110"/>
      <c r="BG82" s="110"/>
      <c r="BH82" s="110"/>
      <c r="BI82" s="110"/>
      <c r="BJ82" s="110"/>
      <c r="BK82" s="110"/>
      <c r="BL82" s="110"/>
      <c r="BM82" s="110"/>
      <c r="BN82" s="110"/>
      <c r="BO82" s="110"/>
      <c r="BP82" s="110"/>
      <c r="BQ82" s="110"/>
      <c r="BR82" s="110"/>
      <c r="BS82" s="110"/>
      <c r="BT82" s="110"/>
      <c r="BU82" s="110"/>
      <c r="BV82" s="110"/>
      <c r="BW82" s="110"/>
      <c r="BX82" s="110"/>
      <c r="BY82" s="110"/>
      <c r="BZ82" s="110"/>
      <c r="CA82" s="110"/>
      <c r="CB82" s="110"/>
      <c r="CC82" s="110"/>
      <c r="CD82" s="110"/>
      <c r="CE82" s="110"/>
      <c r="CF82" s="110"/>
      <c r="CG82" s="110"/>
      <c r="CH82" s="110"/>
      <c r="CI82" s="110"/>
      <c r="CJ82" s="110"/>
      <c r="CK82" s="110"/>
      <c r="CL82" s="110"/>
      <c r="CM82" s="110"/>
      <c r="CN82" s="110"/>
      <c r="CO82" s="110"/>
      <c r="CP82" s="110"/>
      <c r="CQ82" s="110"/>
      <c r="CR82" s="110"/>
      <c r="CS82" s="110"/>
      <c r="CT82" s="110"/>
      <c r="CU82" s="110"/>
      <c r="CV82" s="110"/>
      <c r="CW82" s="110"/>
      <c r="CX82" s="110"/>
    </row>
  </sheetData>
  <mergeCells count="303">
    <mergeCell ref="X40:AB40"/>
    <mergeCell ref="BK30:BO30"/>
    <mergeCell ref="BP16:BT16"/>
    <mergeCell ref="CT28:CX28"/>
    <mergeCell ref="AG22:AK22"/>
    <mergeCell ref="CJ24:CN24"/>
    <mergeCell ref="CE28:CI28"/>
    <mergeCell ref="CO19:CS19"/>
    <mergeCell ref="AQ22:AU22"/>
    <mergeCell ref="AL26:AP26"/>
    <mergeCell ref="BF27:BJ27"/>
    <mergeCell ref="BP18:BT18"/>
    <mergeCell ref="AG21:AK21"/>
    <mergeCell ref="AB25:AF25"/>
    <mergeCell ref="AL16:AP16"/>
    <mergeCell ref="CT20:CX20"/>
    <mergeCell ref="CO16:CS16"/>
    <mergeCell ref="CT21:CX21"/>
    <mergeCell ref="BZ16:CD16"/>
    <mergeCell ref="CJ16:CN16"/>
    <mergeCell ref="CT14:CX16"/>
    <mergeCell ref="AV16:AZ16"/>
    <mergeCell ref="BF16:BJ16"/>
    <mergeCell ref="CT27:CX27"/>
    <mergeCell ref="CE30:CI30"/>
    <mergeCell ref="AL25:AP25"/>
    <mergeCell ref="H22:K23"/>
    <mergeCell ref="BF24:BJ24"/>
    <mergeCell ref="BU29:BY29"/>
    <mergeCell ref="CE20:CI20"/>
    <mergeCell ref="BZ19:CD19"/>
    <mergeCell ref="AB27:AF27"/>
    <mergeCell ref="CE29:CI29"/>
    <mergeCell ref="CE23:CI23"/>
    <mergeCell ref="AV29:AZ29"/>
    <mergeCell ref="BK22:BO22"/>
    <mergeCell ref="BF26:BJ26"/>
    <mergeCell ref="AQ30:AU30"/>
    <mergeCell ref="AG20:AK20"/>
    <mergeCell ref="W25:AA25"/>
    <mergeCell ref="BP26:BT26"/>
    <mergeCell ref="AQ20:AU20"/>
    <mergeCell ref="AG29:AK29"/>
    <mergeCell ref="AL29:AP29"/>
    <mergeCell ref="CT24:CX24"/>
    <mergeCell ref="U27:V27"/>
    <mergeCell ref="B16:E16"/>
    <mergeCell ref="B12:E12"/>
    <mergeCell ref="AV19:AZ19"/>
    <mergeCell ref="U28:V28"/>
    <mergeCell ref="BP20:BT20"/>
    <mergeCell ref="BK24:BO24"/>
    <mergeCell ref="AV28:AZ28"/>
    <mergeCell ref="BF25:BJ25"/>
    <mergeCell ref="H18:K19"/>
    <mergeCell ref="BP28:BT28"/>
    <mergeCell ref="B14:E14"/>
    <mergeCell ref="W18:AA18"/>
    <mergeCell ref="BA28:BE28"/>
    <mergeCell ref="BK28:BO28"/>
    <mergeCell ref="W15:AA16"/>
    <mergeCell ref="AL17:AP17"/>
    <mergeCell ref="AG27:AK27"/>
    <mergeCell ref="AQ18:AU18"/>
    <mergeCell ref="M26:T27"/>
    <mergeCell ref="AV23:AZ23"/>
    <mergeCell ref="H14:T16"/>
    <mergeCell ref="BA18:BE18"/>
    <mergeCell ref="CO30:CS30"/>
    <mergeCell ref="G66:L66"/>
    <mergeCell ref="CE17:CI17"/>
    <mergeCell ref="AA66:AD66"/>
    <mergeCell ref="AB24:AF24"/>
    <mergeCell ref="CJ21:CN21"/>
    <mergeCell ref="G14:G16"/>
    <mergeCell ref="AG25:AK25"/>
    <mergeCell ref="M28:T29"/>
    <mergeCell ref="U66:Z66"/>
    <mergeCell ref="AQ25:AU25"/>
    <mergeCell ref="M24:T25"/>
    <mergeCell ref="CE19:CI19"/>
    <mergeCell ref="BZ23:CD23"/>
    <mergeCell ref="BA17:BE17"/>
    <mergeCell ref="AB26:AF26"/>
    <mergeCell ref="W30:AA30"/>
    <mergeCell ref="CJ23:CN23"/>
    <mergeCell ref="Q66:T66"/>
    <mergeCell ref="BA22:BE22"/>
    <mergeCell ref="W20:AA20"/>
    <mergeCell ref="W14:CS14"/>
    <mergeCell ref="AL22:AP22"/>
    <mergeCell ref="BP25:BT25"/>
    <mergeCell ref="G65:T65"/>
    <mergeCell ref="AV30:AZ30"/>
    <mergeCell ref="CT30:CX30"/>
    <mergeCell ref="W22:AA22"/>
    <mergeCell ref="BZ24:CD24"/>
    <mergeCell ref="CO27:CS27"/>
    <mergeCell ref="BU28:BY28"/>
    <mergeCell ref="B18:E18"/>
    <mergeCell ref="BZ18:CD18"/>
    <mergeCell ref="BA30:BE30"/>
    <mergeCell ref="W21:AA21"/>
    <mergeCell ref="AL24:AP24"/>
    <mergeCell ref="BF23:BJ23"/>
    <mergeCell ref="U24:V24"/>
    <mergeCell ref="U18:V18"/>
    <mergeCell ref="AQ23:AU23"/>
    <mergeCell ref="AV24:AZ24"/>
    <mergeCell ref="M20:T21"/>
    <mergeCell ref="BK29:BO29"/>
    <mergeCell ref="AQ29:AU29"/>
    <mergeCell ref="BU30:BY30"/>
    <mergeCell ref="BP19:BT19"/>
    <mergeCell ref="CE22:CI22"/>
    <mergeCell ref="BK23:BO23"/>
    <mergeCell ref="G7:AK7"/>
    <mergeCell ref="CJ27:CN27"/>
    <mergeCell ref="H34:AK35"/>
    <mergeCell ref="CO22:CS22"/>
    <mergeCell ref="CT18:CX18"/>
    <mergeCell ref="CO25:CS25"/>
    <mergeCell ref="AB19:AF19"/>
    <mergeCell ref="CJ17:CN17"/>
    <mergeCell ref="CE21:CI21"/>
    <mergeCell ref="BZ25:CD25"/>
    <mergeCell ref="AG24:AK24"/>
    <mergeCell ref="H20:K21"/>
    <mergeCell ref="AL19:AP19"/>
    <mergeCell ref="CO21:CS21"/>
    <mergeCell ref="AB28:AF28"/>
    <mergeCell ref="U19:V19"/>
    <mergeCell ref="BF20:BJ20"/>
    <mergeCell ref="BZ27:CD27"/>
    <mergeCell ref="BF17:BJ17"/>
    <mergeCell ref="CT22:CX22"/>
    <mergeCell ref="AG26:AK26"/>
    <mergeCell ref="CO23:CS23"/>
    <mergeCell ref="AB30:AF30"/>
    <mergeCell ref="BP30:BT30"/>
    <mergeCell ref="B6:E6"/>
    <mergeCell ref="BZ17:CD17"/>
    <mergeCell ref="BK21:BO21"/>
    <mergeCell ref="AB20:AF20"/>
    <mergeCell ref="B15:E15"/>
    <mergeCell ref="BF22:BJ22"/>
    <mergeCell ref="AL30:AP30"/>
    <mergeCell ref="CE16:CI16"/>
    <mergeCell ref="AB29:AF29"/>
    <mergeCell ref="AV22:AZ22"/>
    <mergeCell ref="BF19:BJ19"/>
    <mergeCell ref="BA23:BE23"/>
    <mergeCell ref="BK27:BO27"/>
    <mergeCell ref="BP22:BT22"/>
    <mergeCell ref="BF28:BJ28"/>
    <mergeCell ref="BU18:BY18"/>
    <mergeCell ref="BU27:BY27"/>
    <mergeCell ref="W26:AA26"/>
    <mergeCell ref="AQ16:AU16"/>
    <mergeCell ref="BZ28:CD28"/>
    <mergeCell ref="CE18:CI18"/>
    <mergeCell ref="AV21:AZ21"/>
    <mergeCell ref="BU17:BY17"/>
    <mergeCell ref="BP21:BT21"/>
    <mergeCell ref="AE66:AH66"/>
    <mergeCell ref="BU19:BY19"/>
    <mergeCell ref="CJ22:CN22"/>
    <mergeCell ref="BP23:BT23"/>
    <mergeCell ref="AQ17:AU17"/>
    <mergeCell ref="U21:V21"/>
    <mergeCell ref="BF29:BJ29"/>
    <mergeCell ref="AG19:AK19"/>
    <mergeCell ref="CE25:CI25"/>
    <mergeCell ref="AG28:AK28"/>
    <mergeCell ref="AQ19:AU19"/>
    <mergeCell ref="H33:AK33"/>
    <mergeCell ref="AQ28:AU28"/>
    <mergeCell ref="I39:V39"/>
    <mergeCell ref="H43:AK46"/>
    <mergeCell ref="I38:V38"/>
    <mergeCell ref="CJ18:CN18"/>
    <mergeCell ref="BA21:BE21"/>
    <mergeCell ref="AV25:AZ25"/>
    <mergeCell ref="BU21:BY21"/>
    <mergeCell ref="BZ30:CD30"/>
    <mergeCell ref="W17:AA17"/>
    <mergeCell ref="I37:V37"/>
    <mergeCell ref="X39:AB39"/>
    <mergeCell ref="CJ30:CN30"/>
    <mergeCell ref="BA20:BE20"/>
    <mergeCell ref="BK17:BO17"/>
    <mergeCell ref="BF21:BJ21"/>
    <mergeCell ref="AG30:AK30"/>
    <mergeCell ref="BU20:BY20"/>
    <mergeCell ref="BA29:BE29"/>
    <mergeCell ref="W29:AA29"/>
    <mergeCell ref="B19:E19"/>
    <mergeCell ref="W23:AA23"/>
    <mergeCell ref="U26:V26"/>
    <mergeCell ref="B28:E28"/>
    <mergeCell ref="AG23:AK23"/>
    <mergeCell ref="AV26:AZ26"/>
    <mergeCell ref="M22:T23"/>
    <mergeCell ref="BP27:BT27"/>
    <mergeCell ref="BU22:BY22"/>
    <mergeCell ref="H26:K27"/>
    <mergeCell ref="BF30:BJ30"/>
    <mergeCell ref="BK19:BO19"/>
    <mergeCell ref="CJ28:CN28"/>
    <mergeCell ref="U22:V22"/>
    <mergeCell ref="AQ26:AU26"/>
    <mergeCell ref="CJ25:CN25"/>
    <mergeCell ref="CT26:CX26"/>
    <mergeCell ref="CE26:CI26"/>
    <mergeCell ref="BZ20:CD20"/>
    <mergeCell ref="BK26:BO26"/>
    <mergeCell ref="CT29:CX29"/>
    <mergeCell ref="B17:E17"/>
    <mergeCell ref="AB17:AF17"/>
    <mergeCell ref="CO26:CS26"/>
    <mergeCell ref="CE27:CI27"/>
    <mergeCell ref="BZ26:CD26"/>
    <mergeCell ref="CT19:CX19"/>
    <mergeCell ref="CO18:CS18"/>
    <mergeCell ref="BU24:BY24"/>
    <mergeCell ref="CT23:CX23"/>
    <mergeCell ref="CO17:CS17"/>
    <mergeCell ref="CO20:CS20"/>
    <mergeCell ref="CT17:CX17"/>
    <mergeCell ref="U20:V20"/>
    <mergeCell ref="BU26:BY26"/>
    <mergeCell ref="AV20:AZ20"/>
    <mergeCell ref="AQ24:AU24"/>
    <mergeCell ref="BA19:BE19"/>
    <mergeCell ref="BP17:BT17"/>
    <mergeCell ref="CJ20:CN20"/>
    <mergeCell ref="CT25:CX25"/>
    <mergeCell ref="BK25:BO25"/>
    <mergeCell ref="AL20:AP20"/>
    <mergeCell ref="U65:AH65"/>
    <mergeCell ref="B4:E4"/>
    <mergeCell ref="BU23:BY23"/>
    <mergeCell ref="M66:P66"/>
    <mergeCell ref="AV17:AZ17"/>
    <mergeCell ref="AQ21:AU21"/>
    <mergeCell ref="U25:V25"/>
    <mergeCell ref="X37:AB37"/>
    <mergeCell ref="AB22:AF22"/>
    <mergeCell ref="AL28:AP28"/>
    <mergeCell ref="BA27:BE27"/>
    <mergeCell ref="BK18:BO18"/>
    <mergeCell ref="AB21:AF21"/>
    <mergeCell ref="AG16:AK16"/>
    <mergeCell ref="AL21:AP21"/>
    <mergeCell ref="BA24:BE24"/>
    <mergeCell ref="BP29:BT29"/>
    <mergeCell ref="H28:K29"/>
    <mergeCell ref="W27:AA27"/>
    <mergeCell ref="BU25:BY25"/>
    <mergeCell ref="AV18:AZ18"/>
    <mergeCell ref="B8:E8"/>
    <mergeCell ref="AB15:CS15"/>
    <mergeCell ref="I48:AB48"/>
    <mergeCell ref="BZ22:CD22"/>
    <mergeCell ref="U29:V29"/>
    <mergeCell ref="BA16:BE16"/>
    <mergeCell ref="BK20:BO20"/>
    <mergeCell ref="U23:V23"/>
    <mergeCell ref="BA25:BE25"/>
    <mergeCell ref="BK16:BO16"/>
    <mergeCell ref="BP24:BT24"/>
    <mergeCell ref="U14:V16"/>
    <mergeCell ref="W19:AA19"/>
    <mergeCell ref="BZ21:CD21"/>
    <mergeCell ref="W28:AA28"/>
    <mergeCell ref="AQ27:AU27"/>
    <mergeCell ref="AB18:AF18"/>
    <mergeCell ref="B10:E10"/>
    <mergeCell ref="BF18:BJ18"/>
    <mergeCell ref="AL23:AP23"/>
    <mergeCell ref="BA26:BE26"/>
    <mergeCell ref="AV27:AZ27"/>
    <mergeCell ref="CO28:CS28"/>
    <mergeCell ref="CE24:CI24"/>
    <mergeCell ref="CO29:CS29"/>
    <mergeCell ref="BZ29:CD29"/>
    <mergeCell ref="G9:Z11"/>
    <mergeCell ref="B13:E13"/>
    <mergeCell ref="AB23:AF23"/>
    <mergeCell ref="AG18:AK18"/>
    <mergeCell ref="B20:E20"/>
    <mergeCell ref="W24:AA24"/>
    <mergeCell ref="AL27:AP27"/>
    <mergeCell ref="CJ19:CN19"/>
    <mergeCell ref="CO24:CS24"/>
    <mergeCell ref="BU16:BY16"/>
    <mergeCell ref="AB16:AF16"/>
    <mergeCell ref="AG17:AK17"/>
    <mergeCell ref="H24:K25"/>
    <mergeCell ref="M18:T19"/>
    <mergeCell ref="CJ26:CN26"/>
    <mergeCell ref="AL18:AP18"/>
    <mergeCell ref="CJ29:CN29"/>
  </mergeCells>
  <dataValidations count="1">
    <dataValidation type="list" allowBlank="1" showInputMessage="1" showErrorMessage="1" sqref="I38:V38" xr:uid="{87A7EE61-AF8D-4985-B0C5-A94AAD200673}">
      <formula1>_xlfn.ANCHORARRAY($A$16)</formula1>
    </dataValidation>
  </dataValidations>
  <hyperlinks>
    <hyperlink ref="B4" location="PANDUAN!A1" display="PANDUAN" xr:uid="{00000000-0004-0000-0401-000000000000}"/>
    <hyperlink ref="B6" location="'EWS DIRECTORY'!A1" display="EWS DIRECTORY" xr:uid="{00000000-0004-0000-0401-000001000000}"/>
    <hyperlink ref="B8" location="'DATA PEMICU'!A1" display="DATA PEMICU" xr:uid="{00000000-0004-0000-0401-000002000000}"/>
    <hyperlink ref="B10" location="'DATA PENGUJI'!A1" display="DATA PENGUJI" xr:uid="{00000000-0004-0000-0401-000003000000}"/>
    <hyperlink ref="B12" location="'MAIN LEVEL'!A1" display="MAIN LEVEL" xr:uid="{00000000-0004-0000-0401-000004000000}"/>
  </hyperlinks>
  <pageMargins left="0.70866141732283472" right="0.31496062992125978" top="0.55118110236220474" bottom="0.55118110236220474" header="0" footer="0"/>
  <pageSetup paperSize="9" scale="77" orientation="portrait"/>
  <extLst>
    <ext xmlns:x14="http://schemas.microsoft.com/office/spreadsheetml/2009/9/main" uri="{CCE6A557-97BC-4b89-ADB6-D9C93CAAB3DF}">
      <x14:dataValidations xmlns:xm="http://schemas.microsoft.com/office/excel/2006/main" count="1">
        <x14:dataValidation type="list" allowBlank="1" showInputMessage="1" showErrorMessage="1" xr:uid="{7EB53E0A-0491-4AE0-A87F-F51ED6483184}">
          <x14:formula1>
            <xm:f>MASTER!$Q$2:$Q$6</xm:f>
          </x14:formula1>
          <xm:sqref>I48:AB48</xm:sqref>
        </x14:dataValidation>
      </x14:dataValidations>
    </ext>
  </extLst>
</worksheet>
</file>

<file path=xl/worksheets/sheet2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1-000000000000}">
  <sheetPr codeName="Sheet122">
    <tabColor theme="4" tint="-0.249977111117893"/>
  </sheetPr>
  <dimension ref="A1:AX63"/>
  <sheetViews>
    <sheetView topLeftCell="B19"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50" width="3.6640625" style="443" customWidth="1"/>
    <col min="51" max="51" width="14.44140625" style="443" customWidth="1"/>
    <col min="52" max="16384" width="14.44140625" style="443"/>
  </cols>
  <sheetData>
    <row r="1" spans="2:46" ht="14.25" customHeight="1" x14ac:dyDescent="0.25">
      <c r="G1" s="223"/>
      <c r="H1" s="223"/>
      <c r="I1" s="223"/>
      <c r="J1" s="223"/>
      <c r="K1" s="223"/>
      <c r="L1" s="223"/>
      <c r="M1" s="223"/>
      <c r="N1" s="223"/>
      <c r="O1" s="223"/>
      <c r="P1" s="223"/>
      <c r="Q1" s="223"/>
      <c r="R1" s="223"/>
      <c r="S1" s="223"/>
      <c r="T1" s="223"/>
      <c r="U1" s="223"/>
      <c r="V1" s="223"/>
      <c r="W1" s="223"/>
      <c r="X1" s="223"/>
    </row>
    <row r="2" spans="2:46" ht="14.25" customHeight="1" x14ac:dyDescent="0.25">
      <c r="G2" s="55" t="s">
        <v>1674</v>
      </c>
      <c r="H2" s="55"/>
      <c r="I2" s="55"/>
      <c r="J2" s="55"/>
      <c r="K2" s="55"/>
      <c r="L2" s="55"/>
      <c r="M2" s="55"/>
      <c r="N2" s="55"/>
    </row>
    <row r="3" spans="2:46" ht="14.25" customHeight="1" x14ac:dyDescent="0.25">
      <c r="B3" s="111"/>
      <c r="C3" s="111"/>
      <c r="D3" s="111"/>
      <c r="E3" s="111"/>
      <c r="G3" s="55"/>
      <c r="H3" s="55"/>
      <c r="I3" s="55"/>
      <c r="J3" s="55"/>
      <c r="K3" s="55"/>
      <c r="L3" s="55"/>
      <c r="M3" s="55"/>
      <c r="N3" s="55"/>
    </row>
    <row r="4" spans="2:46" ht="14.25" customHeight="1" x14ac:dyDescent="0.25">
      <c r="B4" s="762" t="s">
        <v>79</v>
      </c>
      <c r="C4" s="761"/>
      <c r="D4" s="761"/>
      <c r="E4" s="761"/>
      <c r="G4" s="55"/>
      <c r="H4" s="55"/>
      <c r="I4" s="55"/>
      <c r="J4" s="55"/>
      <c r="K4" s="55"/>
      <c r="L4" s="55"/>
      <c r="M4" s="55"/>
      <c r="N4" s="55"/>
    </row>
    <row r="5" spans="2:46" ht="14.25" customHeight="1" x14ac:dyDescent="0.25">
      <c r="B5" s="111"/>
      <c r="C5" s="111"/>
      <c r="D5" s="111"/>
      <c r="E5" s="111"/>
      <c r="G5" s="55"/>
      <c r="H5" s="55"/>
      <c r="I5" s="55"/>
      <c r="J5" s="55"/>
      <c r="K5" s="55"/>
      <c r="L5" s="55"/>
      <c r="M5" s="55"/>
      <c r="N5" s="55"/>
    </row>
    <row r="6" spans="2:46" ht="14.25" customHeight="1" x14ac:dyDescent="0.25">
      <c r="B6" s="762" t="s">
        <v>87</v>
      </c>
      <c r="C6" s="761"/>
      <c r="D6" s="761"/>
      <c r="E6" s="761"/>
      <c r="G6" s="55"/>
      <c r="H6" s="55"/>
      <c r="I6" s="55"/>
      <c r="J6" s="55"/>
      <c r="K6" s="55"/>
      <c r="L6" s="55"/>
      <c r="M6" s="55"/>
      <c r="N6" s="55"/>
    </row>
    <row r="7" spans="2:46" ht="15" customHeight="1" x14ac:dyDescent="0.25">
      <c r="B7" s="111"/>
      <c r="C7" s="111"/>
      <c r="D7" s="111"/>
      <c r="E7" s="111"/>
      <c r="G7" s="996" t="s">
        <v>1774</v>
      </c>
      <c r="H7" s="997"/>
      <c r="I7" s="997"/>
      <c r="J7" s="997"/>
      <c r="K7" s="997"/>
      <c r="L7" s="997"/>
      <c r="M7" s="997"/>
      <c r="N7" s="997"/>
      <c r="O7" s="997"/>
      <c r="P7" s="997"/>
      <c r="Q7" s="997"/>
      <c r="R7" s="997"/>
      <c r="S7" s="997"/>
      <c r="T7" s="997"/>
      <c r="U7" s="997"/>
      <c r="V7" s="997"/>
      <c r="W7" s="997"/>
      <c r="X7" s="997"/>
      <c r="Y7" s="997"/>
      <c r="Z7" s="997"/>
      <c r="AA7" s="997"/>
      <c r="AB7" s="997"/>
      <c r="AC7" s="997"/>
      <c r="AD7" s="997"/>
      <c r="AE7" s="997"/>
      <c r="AF7" s="997"/>
      <c r="AG7" s="997"/>
      <c r="AH7" s="997"/>
      <c r="AI7" s="997"/>
      <c r="AJ7" s="997"/>
      <c r="AK7" s="997"/>
      <c r="AL7" s="997"/>
      <c r="AM7" s="997"/>
      <c r="AN7" s="997"/>
      <c r="AO7" s="997"/>
      <c r="AP7" s="997"/>
      <c r="AQ7" s="997"/>
      <c r="AR7" s="997"/>
      <c r="AS7" s="58"/>
    </row>
    <row r="8" spans="2:46" ht="14.25" customHeight="1" x14ac:dyDescent="0.25">
      <c r="B8" s="762" t="s">
        <v>94</v>
      </c>
      <c r="C8" s="761"/>
      <c r="D8" s="761"/>
      <c r="E8" s="761"/>
      <c r="G8" s="55"/>
      <c r="H8" s="55"/>
      <c r="I8" s="55"/>
      <c r="J8" s="55"/>
      <c r="K8" s="55"/>
      <c r="L8" s="55"/>
      <c r="M8" s="55"/>
      <c r="N8" s="55"/>
    </row>
    <row r="9" spans="2:46" ht="14.25" customHeight="1" x14ac:dyDescent="0.25">
      <c r="B9" s="111"/>
      <c r="C9" s="111"/>
      <c r="D9" s="111"/>
      <c r="E9" s="111"/>
      <c r="G9" s="999" t="str">
        <f>"Rincian "&amp;'G-2-1'!H18&amp;" "&amp;'G-2-1'!M18</f>
        <v>Rincian Sumbangan Berdasarkan Data Internal dan Eksternal yang dimiliki DJP</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997"/>
      <c r="I10" s="997"/>
      <c r="J10" s="997"/>
      <c r="K10" s="997"/>
      <c r="L10" s="997"/>
      <c r="M10" s="997"/>
      <c r="N10" s="997"/>
      <c r="O10" s="997"/>
      <c r="P10" s="997"/>
      <c r="Q10" s="997"/>
      <c r="R10" s="997"/>
      <c r="S10" s="997"/>
      <c r="T10" s="997"/>
      <c r="U10" s="997"/>
      <c r="V10" s="997"/>
      <c r="W10" s="997"/>
      <c r="X10" s="997"/>
      <c r="Y10" s="997"/>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row>
    <row r="13" spans="2:46" ht="14.25" customHeight="1" x14ac:dyDescent="0.25">
      <c r="B13" s="962" t="str">
        <f>HYPERLINK("#'"&amp;'EWS DIRECTORY'!$J$259&amp;"'!A1",'EWS DIRECTORY'!$J$259)</f>
        <v>G-2</v>
      </c>
      <c r="C13" s="761"/>
      <c r="D13" s="761"/>
      <c r="E13" s="761"/>
      <c r="G13" s="55" t="s">
        <v>1680</v>
      </c>
      <c r="H13" s="55"/>
      <c r="I13" s="254"/>
      <c r="J13" s="254"/>
      <c r="K13" s="254"/>
      <c r="L13" s="254"/>
      <c r="M13" s="254"/>
      <c r="N13" s="254"/>
    </row>
    <row r="14" spans="2:46" ht="14.25" customHeight="1" x14ac:dyDescent="0.25">
      <c r="B14" s="931" t="str">
        <f>HYPERLINK("#'"&amp;'EWS DIRECTORY'!$J$260&amp;"'!A1",'EWS DIRECTORY'!$J$260)</f>
        <v>G-2-1</v>
      </c>
      <c r="C14" s="761"/>
      <c r="D14" s="761"/>
      <c r="E14" s="761"/>
      <c r="G14" s="55"/>
      <c r="H14" s="55"/>
      <c r="I14" s="254"/>
      <c r="J14" s="254"/>
      <c r="K14" s="254"/>
      <c r="L14" s="254"/>
      <c r="M14" s="254"/>
      <c r="N14" s="254"/>
    </row>
    <row r="15" spans="2:46" ht="14.25" customHeight="1" x14ac:dyDescent="0.25">
      <c r="B15" s="927" t="str">
        <f>HYPERLINK("#'"&amp;'EWS DIRECTORY'!$J$261&amp;"'!A1",'EWS DIRECTORY'!$J$261)</f>
        <v>G-2-1-1</v>
      </c>
      <c r="C15" s="761"/>
      <c r="D15" s="761"/>
      <c r="E15" s="761"/>
      <c r="G15" s="55"/>
      <c r="H15" s="55"/>
      <c r="I15" s="254"/>
      <c r="J15" s="254"/>
      <c r="K15" s="254"/>
      <c r="L15" s="254"/>
      <c r="M15" s="254"/>
      <c r="N15" s="254"/>
    </row>
    <row r="16" spans="2:46" ht="14.25" customHeight="1" x14ac:dyDescent="0.25">
      <c r="B16" s="929" t="str">
        <f>HYPERLINK("#'"&amp;'EWS DIRECTORY'!$J$262&amp;"'!A1",'EWS DIRECTORY'!$J$262)</f>
        <v>G-2-1-2</v>
      </c>
      <c r="C16" s="761"/>
      <c r="D16" s="761"/>
      <c r="E16" s="761"/>
      <c r="G16" s="55"/>
      <c r="H16" s="55"/>
      <c r="I16" s="254"/>
      <c r="J16" s="254"/>
      <c r="K16" s="254"/>
      <c r="L16" s="254"/>
      <c r="M16" s="254"/>
      <c r="N16" s="254"/>
    </row>
    <row r="17" spans="2:50" ht="14.25" customHeight="1" x14ac:dyDescent="0.25">
      <c r="B17" s="929" t="str">
        <f>HYPERLINK("#'"&amp;'EWS DIRECTORY'!$J$263&amp;"'!A1",'EWS DIRECTORY'!$J$263)</f>
        <v>G-2-1-3</v>
      </c>
      <c r="C17" s="761"/>
      <c r="D17" s="761"/>
      <c r="E17" s="761"/>
      <c r="G17" s="55" t="s">
        <v>1681</v>
      </c>
      <c r="H17" s="55"/>
      <c r="I17" s="55"/>
      <c r="J17" s="254"/>
      <c r="K17" s="254"/>
      <c r="L17" s="254"/>
      <c r="M17" s="254"/>
      <c r="N17" s="254"/>
    </row>
    <row r="18" spans="2:50" ht="14.25" customHeight="1" x14ac:dyDescent="0.25">
      <c r="B18" s="929" t="str">
        <f>HYPERLINK("#'"&amp;'EWS DIRECTORY'!$J$264&amp;"'!A1",'EWS DIRECTORY'!$J$264)</f>
        <v>G-2-1-4</v>
      </c>
      <c r="C18" s="761"/>
      <c r="D18" s="761"/>
      <c r="E18" s="761"/>
      <c r="G18" s="55" t="s">
        <v>1744</v>
      </c>
      <c r="H18" s="55"/>
      <c r="I18" s="55" t="s">
        <v>1744</v>
      </c>
      <c r="J18" s="254"/>
      <c r="K18" s="254"/>
      <c r="L18" s="254"/>
      <c r="M18" s="254"/>
      <c r="N18" s="254"/>
    </row>
    <row r="19" spans="2:50" ht="14.25" customHeight="1" x14ac:dyDescent="0.25">
      <c r="B19" s="929" t="str">
        <f>HYPERLINK("#'"&amp;'EWS DIRECTORY'!$J$265&amp;"'!A1",'EWS DIRECTORY'!$J$265)</f>
        <v>G-2-1-5</v>
      </c>
      <c r="C19" s="761"/>
      <c r="D19" s="761"/>
      <c r="E19" s="761"/>
    </row>
    <row r="20" spans="2:50" ht="14.25" customHeight="1" x14ac:dyDescent="0.25">
      <c r="B20" s="929" t="str">
        <f>HYPERLINK("#'"&amp;'EWS DIRECTORY'!$J$266&amp;"'!A1",'EWS DIRECTORY'!$J$266)</f>
        <v>G-2-1-6</v>
      </c>
      <c r="C20" s="761"/>
      <c r="D20" s="761"/>
      <c r="E20" s="761"/>
      <c r="G20" s="55" t="s">
        <v>1791</v>
      </c>
    </row>
    <row r="21" spans="2:50" ht="14.25" customHeight="1" x14ac:dyDescent="0.25">
      <c r="G21" s="55"/>
    </row>
    <row r="22" spans="2:50" ht="14.25" customHeight="1" x14ac:dyDescent="0.25">
      <c r="G22" s="55"/>
      <c r="H22" s="990" t="s">
        <v>1445</v>
      </c>
      <c r="I22" s="790"/>
      <c r="J22" s="994" t="s">
        <v>1446</v>
      </c>
      <c r="K22" s="764"/>
      <c r="L22" s="764"/>
      <c r="M22" s="764"/>
      <c r="N22" s="764"/>
      <c r="O22" s="764"/>
      <c r="P22" s="764"/>
      <c r="Q22" s="764"/>
      <c r="R22" s="764"/>
      <c r="S22" s="764"/>
      <c r="T22" s="764"/>
      <c r="U22" s="764"/>
      <c r="V22" s="764"/>
      <c r="W22" s="764"/>
      <c r="X22" s="764"/>
      <c r="Y22" s="764"/>
      <c r="Z22" s="764"/>
      <c r="AA22" s="764"/>
      <c r="AB22" s="764"/>
      <c r="AC22" s="764"/>
      <c r="AD22" s="764"/>
      <c r="AE22" s="764"/>
      <c r="AF22" s="764"/>
      <c r="AG22" s="764"/>
      <c r="AH22" s="764"/>
      <c r="AI22" s="764"/>
      <c r="AJ22" s="764"/>
      <c r="AK22" s="764"/>
      <c r="AL22" s="764"/>
      <c r="AM22" s="764"/>
      <c r="AN22" s="764"/>
      <c r="AO22" s="764"/>
      <c r="AP22" s="764"/>
      <c r="AQ22" s="764"/>
      <c r="AR22" s="764"/>
      <c r="AS22" s="764"/>
      <c r="AT22" s="764"/>
      <c r="AU22" s="764"/>
      <c r="AV22" s="764"/>
      <c r="AW22" s="764"/>
      <c r="AX22" s="765"/>
    </row>
    <row r="23" spans="2:50" ht="14.25" customHeight="1" x14ac:dyDescent="0.25">
      <c r="G23" s="55"/>
      <c r="H23" s="806"/>
      <c r="I23" s="807"/>
      <c r="J23" s="978" t="s">
        <v>1452</v>
      </c>
      <c r="K23" s="764"/>
      <c r="L23" s="764"/>
      <c r="M23" s="764"/>
      <c r="N23" s="764"/>
      <c r="O23" s="764"/>
      <c r="P23" s="765"/>
      <c r="Q23" s="978" t="s">
        <v>1453</v>
      </c>
      <c r="R23" s="764"/>
      <c r="S23" s="764"/>
      <c r="T23" s="764"/>
      <c r="U23" s="764"/>
      <c r="V23" s="764"/>
      <c r="W23" s="765"/>
      <c r="X23" s="978" t="s">
        <v>1454</v>
      </c>
      <c r="Y23" s="764"/>
      <c r="Z23" s="764"/>
      <c r="AA23" s="764"/>
      <c r="AB23" s="764"/>
      <c r="AC23" s="764"/>
      <c r="AD23" s="765"/>
      <c r="AE23" s="978" t="s">
        <v>1455</v>
      </c>
      <c r="AF23" s="764"/>
      <c r="AG23" s="764"/>
      <c r="AH23" s="764"/>
      <c r="AI23" s="764"/>
      <c r="AJ23" s="764"/>
      <c r="AK23" s="765"/>
      <c r="AL23" s="978" t="s">
        <v>1456</v>
      </c>
      <c r="AM23" s="764"/>
      <c r="AN23" s="764"/>
      <c r="AO23" s="764"/>
      <c r="AP23" s="764"/>
      <c r="AQ23" s="764"/>
      <c r="AR23" s="764"/>
      <c r="AS23" s="765"/>
      <c r="AT23" s="978" t="s">
        <v>1457</v>
      </c>
      <c r="AU23" s="764"/>
      <c r="AV23" s="764"/>
      <c r="AW23" s="764"/>
      <c r="AX23" s="765"/>
    </row>
    <row r="24" spans="2:50" ht="40.5" customHeight="1" x14ac:dyDescent="0.25">
      <c r="G24" s="55"/>
      <c r="H24" s="991">
        <v>1</v>
      </c>
      <c r="I24" s="765"/>
      <c r="J24" s="984" t="e">
        <f>ID_MS_TH_PJK</f>
        <v>#N/A</v>
      </c>
      <c r="K24" s="764"/>
      <c r="L24" s="764"/>
      <c r="M24" s="764"/>
      <c r="N24" s="764"/>
      <c r="O24" s="764"/>
      <c r="P24" s="765"/>
      <c r="Q24" s="984" t="e">
        <f>NO_BPS</f>
        <v>#N/A</v>
      </c>
      <c r="R24" s="764"/>
      <c r="S24" s="764"/>
      <c r="T24" s="764"/>
      <c r="U24" s="764"/>
      <c r="V24" s="764"/>
      <c r="W24" s="765"/>
      <c r="X24" s="984" t="e">
        <f>PEMBETULAN_KE</f>
        <v>#N/A</v>
      </c>
      <c r="Y24" s="764"/>
      <c r="Z24" s="764"/>
      <c r="AA24" s="764"/>
      <c r="AB24" s="764"/>
      <c r="AC24" s="764"/>
      <c r="AD24" s="765"/>
      <c r="AE24" s="984" t="e">
        <f>TGL_TERIMA</f>
        <v>#N/A</v>
      </c>
      <c r="AF24" s="764"/>
      <c r="AG24" s="764"/>
      <c r="AH24" s="764"/>
      <c r="AI24" s="764"/>
      <c r="AJ24" s="764"/>
      <c r="AK24" s="765"/>
      <c r="AL24" s="984" t="s">
        <v>1522</v>
      </c>
      <c r="AM24" s="764"/>
      <c r="AN24" s="764"/>
      <c r="AO24" s="764"/>
      <c r="AP24" s="764"/>
      <c r="AQ24" s="764"/>
      <c r="AR24" s="764"/>
      <c r="AS24" s="765"/>
      <c r="AT24" s="1135">
        <f>'MAIN LEVEL'!AB59</f>
        <v>0</v>
      </c>
      <c r="AU24" s="764"/>
      <c r="AV24" s="764"/>
      <c r="AW24" s="764"/>
      <c r="AX24" s="765"/>
    </row>
    <row r="25" spans="2:50" ht="14.25" customHeight="1" x14ac:dyDescent="0.25">
      <c r="G25" s="55"/>
      <c r="H25" s="255"/>
      <c r="I25" s="255"/>
      <c r="J25" s="255"/>
      <c r="K25" s="255"/>
      <c r="L25" s="255"/>
      <c r="M25" s="255"/>
      <c r="N25" s="255"/>
      <c r="O25" s="255"/>
      <c r="P25" s="255"/>
      <c r="Q25" s="255"/>
      <c r="R25" s="255"/>
      <c r="AT25" s="536"/>
      <c r="AU25" s="536"/>
      <c r="AV25" s="536"/>
      <c r="AW25" s="536"/>
      <c r="AX25" s="536"/>
    </row>
    <row r="26" spans="2:50" ht="14.25" customHeight="1" x14ac:dyDescent="0.25">
      <c r="G26" s="55"/>
      <c r="H26" s="255"/>
      <c r="I26" s="255"/>
      <c r="J26" s="255"/>
      <c r="K26" s="255"/>
      <c r="L26" s="255"/>
      <c r="M26" s="255"/>
      <c r="N26" s="255"/>
      <c r="O26" s="255"/>
      <c r="P26" s="255"/>
      <c r="Q26" s="255"/>
      <c r="R26" s="255"/>
      <c r="AT26" s="536"/>
      <c r="AU26" s="536"/>
      <c r="AV26" s="536"/>
      <c r="AW26" s="536"/>
      <c r="AX26" s="536"/>
    </row>
    <row r="27" spans="2:50" ht="14.25" customHeight="1" x14ac:dyDescent="0.25">
      <c r="G27" s="55"/>
      <c r="H27" s="255"/>
      <c r="I27" s="255"/>
      <c r="J27" s="255"/>
      <c r="K27" s="255"/>
      <c r="L27" s="255"/>
      <c r="M27" s="255"/>
      <c r="N27" s="255"/>
      <c r="O27" s="255"/>
      <c r="P27" s="255"/>
      <c r="Q27" s="255"/>
      <c r="R27" s="255"/>
      <c r="AT27" s="536"/>
      <c r="AU27" s="536"/>
      <c r="AV27" s="536"/>
      <c r="AW27" s="536"/>
      <c r="AX27" s="536"/>
    </row>
    <row r="28" spans="2:50" ht="14.25" customHeight="1" x14ac:dyDescent="0.25">
      <c r="B28" s="760"/>
      <c r="C28" s="761"/>
      <c r="D28" s="761"/>
      <c r="E28" s="761"/>
      <c r="G28" s="55"/>
      <c r="H28" s="990" t="s">
        <v>1445</v>
      </c>
      <c r="I28" s="790"/>
      <c r="J28" s="990" t="s">
        <v>1478</v>
      </c>
      <c r="K28" s="789"/>
      <c r="L28" s="789"/>
      <c r="M28" s="790"/>
      <c r="N28" s="994" t="s">
        <v>1792</v>
      </c>
      <c r="O28" s="764"/>
      <c r="P28" s="764"/>
      <c r="Q28" s="764"/>
      <c r="R28" s="764"/>
      <c r="S28" s="764"/>
      <c r="T28" s="764"/>
      <c r="U28" s="764"/>
      <c r="V28" s="764"/>
      <c r="W28" s="764"/>
      <c r="X28" s="764"/>
      <c r="Y28" s="764"/>
      <c r="Z28" s="765"/>
      <c r="AA28" s="994" t="s">
        <v>1793</v>
      </c>
      <c r="AB28" s="764"/>
      <c r="AC28" s="764"/>
      <c r="AD28" s="764"/>
      <c r="AE28" s="764"/>
      <c r="AF28" s="764"/>
      <c r="AG28" s="764"/>
      <c r="AH28" s="764"/>
      <c r="AI28" s="764"/>
      <c r="AJ28" s="764"/>
      <c r="AK28" s="764"/>
      <c r="AL28" s="764"/>
      <c r="AM28" s="764"/>
      <c r="AN28" s="764"/>
      <c r="AO28" s="764"/>
      <c r="AP28" s="764"/>
      <c r="AQ28" s="764"/>
      <c r="AR28" s="764"/>
      <c r="AS28" s="765"/>
      <c r="AT28" s="990" t="s">
        <v>1481</v>
      </c>
      <c r="AU28" s="789"/>
      <c r="AV28" s="789"/>
      <c r="AW28" s="789"/>
      <c r="AX28" s="790"/>
    </row>
    <row r="29" spans="2:50" ht="14.25" customHeight="1" x14ac:dyDescent="0.25">
      <c r="G29" s="55"/>
      <c r="H29" s="806"/>
      <c r="I29" s="807"/>
      <c r="J29" s="806"/>
      <c r="K29" s="794"/>
      <c r="L29" s="794"/>
      <c r="M29" s="807"/>
      <c r="N29" s="978" t="s">
        <v>796</v>
      </c>
      <c r="O29" s="764"/>
      <c r="P29" s="764"/>
      <c r="Q29" s="764"/>
      <c r="R29" s="764"/>
      <c r="S29" s="764"/>
      <c r="T29" s="765"/>
      <c r="U29" s="978" t="s">
        <v>1401</v>
      </c>
      <c r="V29" s="764"/>
      <c r="W29" s="764"/>
      <c r="X29" s="764"/>
      <c r="Y29" s="764"/>
      <c r="Z29" s="765"/>
      <c r="AA29" s="978" t="s">
        <v>796</v>
      </c>
      <c r="AB29" s="764"/>
      <c r="AC29" s="764"/>
      <c r="AD29" s="764"/>
      <c r="AE29" s="764"/>
      <c r="AF29" s="765"/>
      <c r="AG29" s="978" t="s">
        <v>1794</v>
      </c>
      <c r="AH29" s="764"/>
      <c r="AI29" s="764"/>
      <c r="AJ29" s="764"/>
      <c r="AK29" s="764"/>
      <c r="AL29" s="764"/>
      <c r="AM29" s="765"/>
      <c r="AN29" s="978" t="s">
        <v>1510</v>
      </c>
      <c r="AO29" s="764"/>
      <c r="AP29" s="764"/>
      <c r="AQ29" s="764"/>
      <c r="AR29" s="764"/>
      <c r="AS29" s="765"/>
      <c r="AT29" s="806"/>
      <c r="AU29" s="794"/>
      <c r="AV29" s="794"/>
      <c r="AW29" s="794"/>
      <c r="AX29" s="807"/>
    </row>
    <row r="30" spans="2:50" ht="14.25" customHeight="1" x14ac:dyDescent="0.25">
      <c r="B30" s="760"/>
      <c r="C30" s="761"/>
      <c r="D30" s="761"/>
      <c r="E30" s="761"/>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2:50" ht="14.2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2:50" ht="15" customHeight="1" x14ac:dyDescent="0.25">
      <c r="B32" s="760"/>
      <c r="C32" s="761"/>
      <c r="D32" s="761"/>
      <c r="E32" s="761"/>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2:50" ht="15" customHeight="1"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2:50" ht="15" customHeight="1" x14ac:dyDescent="0.25">
      <c r="B34" s="760"/>
      <c r="C34" s="761"/>
      <c r="D34" s="761"/>
      <c r="E34" s="761"/>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2:50" ht="15" customHeight="1" x14ac:dyDescent="0.25">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2:50" ht="15"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2:50" ht="15"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2:50" ht="15" customHeight="1" x14ac:dyDescent="0.25">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2:50" ht="15" customHeight="1" x14ac:dyDescent="0.25">
      <c r="G40" s="223"/>
      <c r="H40" s="980"/>
      <c r="I40" s="765"/>
      <c r="J40" s="979"/>
      <c r="K40" s="764"/>
      <c r="L40" s="764"/>
      <c r="M40" s="765"/>
      <c r="N40" s="980"/>
      <c r="O40" s="764"/>
      <c r="P40" s="764"/>
      <c r="Q40" s="764"/>
      <c r="R40" s="764"/>
      <c r="S40" s="764"/>
      <c r="T40" s="765"/>
      <c r="U40" s="977"/>
      <c r="V40" s="764"/>
      <c r="W40" s="764"/>
      <c r="X40" s="764"/>
      <c r="Y40" s="764"/>
      <c r="Z40" s="765"/>
      <c r="AA40" s="980"/>
      <c r="AB40" s="764"/>
      <c r="AC40" s="764"/>
      <c r="AD40" s="764"/>
      <c r="AE40" s="764"/>
      <c r="AF40" s="765"/>
      <c r="AG40" s="980"/>
      <c r="AH40" s="764"/>
      <c r="AI40" s="764"/>
      <c r="AJ40" s="764"/>
      <c r="AK40" s="764"/>
      <c r="AL40" s="764"/>
      <c r="AM40" s="765"/>
      <c r="AN40" s="983"/>
      <c r="AO40" s="764"/>
      <c r="AP40" s="764"/>
      <c r="AQ40" s="764"/>
      <c r="AR40" s="764"/>
      <c r="AS40" s="765"/>
      <c r="AT40" s="1063"/>
      <c r="AU40" s="764"/>
      <c r="AV40" s="764"/>
      <c r="AW40" s="764"/>
      <c r="AX40" s="765"/>
    </row>
    <row r="41" spans="2:50" ht="15" customHeight="1" x14ac:dyDescent="0.25">
      <c r="G41" s="223"/>
      <c r="H41" s="980"/>
      <c r="I41" s="765"/>
      <c r="J41" s="979"/>
      <c r="K41" s="764"/>
      <c r="L41" s="764"/>
      <c r="M41" s="765"/>
      <c r="N41" s="980"/>
      <c r="O41" s="764"/>
      <c r="P41" s="764"/>
      <c r="Q41" s="764"/>
      <c r="R41" s="764"/>
      <c r="S41" s="764"/>
      <c r="T41" s="765"/>
      <c r="U41" s="977"/>
      <c r="V41" s="764"/>
      <c r="W41" s="764"/>
      <c r="X41" s="764"/>
      <c r="Y41" s="764"/>
      <c r="Z41" s="765"/>
      <c r="AA41" s="980"/>
      <c r="AB41" s="764"/>
      <c r="AC41" s="764"/>
      <c r="AD41" s="764"/>
      <c r="AE41" s="764"/>
      <c r="AF41" s="765"/>
      <c r="AG41" s="980"/>
      <c r="AH41" s="764"/>
      <c r="AI41" s="764"/>
      <c r="AJ41" s="764"/>
      <c r="AK41" s="764"/>
      <c r="AL41" s="764"/>
      <c r="AM41" s="765"/>
      <c r="AN41" s="983"/>
      <c r="AO41" s="764"/>
      <c r="AP41" s="764"/>
      <c r="AQ41" s="764"/>
      <c r="AR41" s="764"/>
      <c r="AS41" s="765"/>
      <c r="AT41" s="1063"/>
      <c r="AU41" s="764"/>
      <c r="AV41" s="764"/>
      <c r="AW41" s="764"/>
      <c r="AX41" s="765"/>
    </row>
    <row r="42" spans="2:50" ht="15" customHeight="1" x14ac:dyDescent="0.25">
      <c r="G42" s="223"/>
      <c r="H42" s="980"/>
      <c r="I42" s="765"/>
      <c r="J42" s="979"/>
      <c r="K42" s="764"/>
      <c r="L42" s="764"/>
      <c r="M42" s="765"/>
      <c r="N42" s="980"/>
      <c r="O42" s="764"/>
      <c r="P42" s="764"/>
      <c r="Q42" s="764"/>
      <c r="R42" s="764"/>
      <c r="S42" s="764"/>
      <c r="T42" s="765"/>
      <c r="U42" s="977"/>
      <c r="V42" s="764"/>
      <c r="W42" s="764"/>
      <c r="X42" s="764"/>
      <c r="Y42" s="764"/>
      <c r="Z42" s="765"/>
      <c r="AA42" s="980"/>
      <c r="AB42" s="764"/>
      <c r="AC42" s="764"/>
      <c r="AD42" s="764"/>
      <c r="AE42" s="764"/>
      <c r="AF42" s="765"/>
      <c r="AG42" s="980"/>
      <c r="AH42" s="764"/>
      <c r="AI42" s="764"/>
      <c r="AJ42" s="764"/>
      <c r="AK42" s="764"/>
      <c r="AL42" s="764"/>
      <c r="AM42" s="765"/>
      <c r="AN42" s="983"/>
      <c r="AO42" s="764"/>
      <c r="AP42" s="764"/>
      <c r="AQ42" s="764"/>
      <c r="AR42" s="764"/>
      <c r="AS42" s="765"/>
      <c r="AT42" s="1063"/>
      <c r="AU42" s="764"/>
      <c r="AV42" s="764"/>
      <c r="AW42" s="764"/>
      <c r="AX42" s="765"/>
    </row>
    <row r="43" spans="2:50" ht="15" customHeight="1" x14ac:dyDescent="0.25">
      <c r="G43" s="223"/>
      <c r="H43" s="980"/>
      <c r="I43" s="765"/>
      <c r="J43" s="979"/>
      <c r="K43" s="764"/>
      <c r="L43" s="764"/>
      <c r="M43" s="765"/>
      <c r="N43" s="980"/>
      <c r="O43" s="764"/>
      <c r="P43" s="764"/>
      <c r="Q43" s="764"/>
      <c r="R43" s="764"/>
      <c r="S43" s="764"/>
      <c r="T43" s="765"/>
      <c r="U43" s="977"/>
      <c r="V43" s="764"/>
      <c r="W43" s="764"/>
      <c r="X43" s="764"/>
      <c r="Y43" s="764"/>
      <c r="Z43" s="765"/>
      <c r="AA43" s="980"/>
      <c r="AB43" s="764"/>
      <c r="AC43" s="764"/>
      <c r="AD43" s="764"/>
      <c r="AE43" s="764"/>
      <c r="AF43" s="765"/>
      <c r="AG43" s="980"/>
      <c r="AH43" s="764"/>
      <c r="AI43" s="764"/>
      <c r="AJ43" s="764"/>
      <c r="AK43" s="764"/>
      <c r="AL43" s="764"/>
      <c r="AM43" s="765"/>
      <c r="AN43" s="983"/>
      <c r="AO43" s="764"/>
      <c r="AP43" s="764"/>
      <c r="AQ43" s="764"/>
      <c r="AR43" s="764"/>
      <c r="AS43" s="765"/>
      <c r="AT43" s="1063"/>
      <c r="AU43" s="764"/>
      <c r="AV43" s="764"/>
      <c r="AW43" s="764"/>
      <c r="AX43" s="765"/>
    </row>
    <row r="44" spans="2:50" ht="14.25" customHeight="1" x14ac:dyDescent="0.25">
      <c r="G44" s="223"/>
      <c r="H44" s="980"/>
      <c r="I44" s="765"/>
      <c r="J44" s="979"/>
      <c r="K44" s="764"/>
      <c r="L44" s="764"/>
      <c r="M44" s="765"/>
      <c r="N44" s="980"/>
      <c r="O44" s="764"/>
      <c r="P44" s="764"/>
      <c r="Q44" s="764"/>
      <c r="R44" s="764"/>
      <c r="S44" s="764"/>
      <c r="T44" s="765"/>
      <c r="U44" s="977"/>
      <c r="V44" s="764"/>
      <c r="W44" s="764"/>
      <c r="X44" s="764"/>
      <c r="Y44" s="764"/>
      <c r="Z44" s="765"/>
      <c r="AA44" s="980"/>
      <c r="AB44" s="764"/>
      <c r="AC44" s="764"/>
      <c r="AD44" s="764"/>
      <c r="AE44" s="764"/>
      <c r="AF44" s="765"/>
      <c r="AG44" s="980"/>
      <c r="AH44" s="764"/>
      <c r="AI44" s="764"/>
      <c r="AJ44" s="764"/>
      <c r="AK44" s="764"/>
      <c r="AL44" s="764"/>
      <c r="AM44" s="765"/>
      <c r="AN44" s="983"/>
      <c r="AO44" s="764"/>
      <c r="AP44" s="764"/>
      <c r="AQ44" s="764"/>
      <c r="AR44" s="764"/>
      <c r="AS44" s="765"/>
      <c r="AT44" s="1063"/>
      <c r="AU44" s="764"/>
      <c r="AV44" s="764"/>
      <c r="AW44" s="764"/>
      <c r="AX44" s="765"/>
    </row>
    <row r="45" spans="2:50" ht="14.25" customHeight="1" x14ac:dyDescent="0.25">
      <c r="G45" s="223"/>
      <c r="H45" s="980"/>
      <c r="I45" s="765"/>
      <c r="J45" s="979"/>
      <c r="K45" s="764"/>
      <c r="L45" s="764"/>
      <c r="M45" s="765"/>
      <c r="N45" s="980"/>
      <c r="O45" s="764"/>
      <c r="P45" s="764"/>
      <c r="Q45" s="764"/>
      <c r="R45" s="764"/>
      <c r="S45" s="764"/>
      <c r="T45" s="765"/>
      <c r="U45" s="977"/>
      <c r="V45" s="764"/>
      <c r="W45" s="764"/>
      <c r="X45" s="764"/>
      <c r="Y45" s="764"/>
      <c r="Z45" s="765"/>
      <c r="AA45" s="980"/>
      <c r="AB45" s="764"/>
      <c r="AC45" s="764"/>
      <c r="AD45" s="764"/>
      <c r="AE45" s="764"/>
      <c r="AF45" s="765"/>
      <c r="AG45" s="980"/>
      <c r="AH45" s="764"/>
      <c r="AI45" s="764"/>
      <c r="AJ45" s="764"/>
      <c r="AK45" s="764"/>
      <c r="AL45" s="764"/>
      <c r="AM45" s="765"/>
      <c r="AN45" s="983"/>
      <c r="AO45" s="764"/>
      <c r="AP45" s="764"/>
      <c r="AQ45" s="764"/>
      <c r="AR45" s="764"/>
      <c r="AS45" s="765"/>
      <c r="AT45" s="1063"/>
      <c r="AU45" s="764"/>
      <c r="AV45" s="764"/>
      <c r="AW45" s="764"/>
      <c r="AX45" s="765"/>
    </row>
    <row r="46" spans="2:50" ht="14.25" customHeight="1" x14ac:dyDescent="0.25">
      <c r="G46" s="223"/>
      <c r="H46" s="980"/>
      <c r="I46" s="765"/>
      <c r="J46" s="979"/>
      <c r="K46" s="764"/>
      <c r="L46" s="764"/>
      <c r="M46" s="765"/>
      <c r="N46" s="980"/>
      <c r="O46" s="764"/>
      <c r="P46" s="764"/>
      <c r="Q46" s="764"/>
      <c r="R46" s="764"/>
      <c r="S46" s="764"/>
      <c r="T46" s="765"/>
      <c r="U46" s="977"/>
      <c r="V46" s="764"/>
      <c r="W46" s="764"/>
      <c r="X46" s="764"/>
      <c r="Y46" s="764"/>
      <c r="Z46" s="765"/>
      <c r="AA46" s="980"/>
      <c r="AB46" s="764"/>
      <c r="AC46" s="764"/>
      <c r="AD46" s="764"/>
      <c r="AE46" s="764"/>
      <c r="AF46" s="765"/>
      <c r="AG46" s="980"/>
      <c r="AH46" s="764"/>
      <c r="AI46" s="764"/>
      <c r="AJ46" s="764"/>
      <c r="AK46" s="764"/>
      <c r="AL46" s="764"/>
      <c r="AM46" s="765"/>
      <c r="AN46" s="983"/>
      <c r="AO46" s="764"/>
      <c r="AP46" s="764"/>
      <c r="AQ46" s="764"/>
      <c r="AR46" s="764"/>
      <c r="AS46" s="765"/>
      <c r="AT46" s="1063"/>
      <c r="AU46" s="764"/>
      <c r="AV46" s="764"/>
      <c r="AW46" s="764"/>
      <c r="AX46" s="765"/>
    </row>
    <row r="47" spans="2:50" ht="14.25" customHeight="1" x14ac:dyDescent="0.25">
      <c r="G47" s="256"/>
      <c r="H47" s="980"/>
      <c r="I47" s="765"/>
      <c r="J47" s="979"/>
      <c r="K47" s="764"/>
      <c r="L47" s="764"/>
      <c r="M47" s="765"/>
      <c r="N47" s="980"/>
      <c r="O47" s="764"/>
      <c r="P47" s="764"/>
      <c r="Q47" s="764"/>
      <c r="R47" s="764"/>
      <c r="S47" s="764"/>
      <c r="T47" s="765"/>
      <c r="U47" s="977"/>
      <c r="V47" s="764"/>
      <c r="W47" s="764"/>
      <c r="X47" s="764"/>
      <c r="Y47" s="764"/>
      <c r="Z47" s="765"/>
      <c r="AA47" s="980"/>
      <c r="AB47" s="764"/>
      <c r="AC47" s="764"/>
      <c r="AD47" s="764"/>
      <c r="AE47" s="764"/>
      <c r="AF47" s="765"/>
      <c r="AG47" s="980"/>
      <c r="AH47" s="764"/>
      <c r="AI47" s="764"/>
      <c r="AJ47" s="764"/>
      <c r="AK47" s="764"/>
      <c r="AL47" s="764"/>
      <c r="AM47" s="765"/>
      <c r="AN47" s="983"/>
      <c r="AO47" s="764"/>
      <c r="AP47" s="764"/>
      <c r="AQ47" s="764"/>
      <c r="AR47" s="764"/>
      <c r="AS47" s="765"/>
      <c r="AT47" s="1063"/>
      <c r="AU47" s="764"/>
      <c r="AV47" s="764"/>
      <c r="AW47" s="764"/>
      <c r="AX47" s="765"/>
    </row>
    <row r="48" spans="2:50" ht="14.25" customHeight="1" x14ac:dyDescent="0.25">
      <c r="G48" s="256"/>
      <c r="H48" s="980"/>
      <c r="I48" s="765"/>
      <c r="J48" s="979"/>
      <c r="K48" s="764"/>
      <c r="L48" s="764"/>
      <c r="M48" s="765"/>
      <c r="N48" s="980"/>
      <c r="O48" s="764"/>
      <c r="P48" s="764"/>
      <c r="Q48" s="764"/>
      <c r="R48" s="764"/>
      <c r="S48" s="764"/>
      <c r="T48" s="765"/>
      <c r="U48" s="977"/>
      <c r="V48" s="764"/>
      <c r="W48" s="764"/>
      <c r="X48" s="764"/>
      <c r="Y48" s="764"/>
      <c r="Z48" s="765"/>
      <c r="AA48" s="980"/>
      <c r="AB48" s="764"/>
      <c r="AC48" s="764"/>
      <c r="AD48" s="764"/>
      <c r="AE48" s="764"/>
      <c r="AF48" s="765"/>
      <c r="AG48" s="980"/>
      <c r="AH48" s="764"/>
      <c r="AI48" s="764"/>
      <c r="AJ48" s="764"/>
      <c r="AK48" s="764"/>
      <c r="AL48" s="764"/>
      <c r="AM48" s="765"/>
      <c r="AN48" s="983"/>
      <c r="AO48" s="764"/>
      <c r="AP48" s="764"/>
      <c r="AQ48" s="764"/>
      <c r="AR48" s="764"/>
      <c r="AS48" s="765"/>
      <c r="AT48" s="1063"/>
      <c r="AU48" s="764"/>
      <c r="AV48" s="764"/>
      <c r="AW48" s="764"/>
      <c r="AX48" s="765"/>
    </row>
    <row r="49" spans="7:50" ht="14.25" customHeight="1" x14ac:dyDescent="0.25">
      <c r="G49" s="256"/>
      <c r="H49" s="980"/>
      <c r="I49" s="765"/>
      <c r="J49" s="979"/>
      <c r="K49" s="764"/>
      <c r="L49" s="764"/>
      <c r="M49" s="765"/>
      <c r="N49" s="980"/>
      <c r="O49" s="764"/>
      <c r="P49" s="764"/>
      <c r="Q49" s="764"/>
      <c r="R49" s="764"/>
      <c r="S49" s="764"/>
      <c r="T49" s="765"/>
      <c r="U49" s="977"/>
      <c r="V49" s="764"/>
      <c r="W49" s="764"/>
      <c r="X49" s="764"/>
      <c r="Y49" s="764"/>
      <c r="Z49" s="765"/>
      <c r="AA49" s="980"/>
      <c r="AB49" s="764"/>
      <c r="AC49" s="764"/>
      <c r="AD49" s="764"/>
      <c r="AE49" s="764"/>
      <c r="AF49" s="765"/>
      <c r="AG49" s="980"/>
      <c r="AH49" s="764"/>
      <c r="AI49" s="764"/>
      <c r="AJ49" s="764"/>
      <c r="AK49" s="764"/>
      <c r="AL49" s="764"/>
      <c r="AM49" s="765"/>
      <c r="AN49" s="983"/>
      <c r="AO49" s="764"/>
      <c r="AP49" s="764"/>
      <c r="AQ49" s="764"/>
      <c r="AR49" s="764"/>
      <c r="AS49" s="765"/>
      <c r="AT49" s="1063"/>
      <c r="AU49" s="764"/>
      <c r="AV49" s="764"/>
      <c r="AW49" s="764"/>
      <c r="AX49" s="765"/>
    </row>
    <row r="50" spans="7:50" ht="14.25" customHeight="1" x14ac:dyDescent="0.25">
      <c r="G50" s="256"/>
      <c r="H50" s="993"/>
      <c r="I50" s="765"/>
      <c r="J50" s="993"/>
      <c r="K50" s="764"/>
      <c r="L50" s="764"/>
      <c r="M50" s="765"/>
      <c r="N50" s="993"/>
      <c r="O50" s="764"/>
      <c r="P50" s="764"/>
      <c r="Q50" s="764"/>
      <c r="R50" s="764"/>
      <c r="S50" s="764"/>
      <c r="T50" s="765"/>
      <c r="U50" s="986"/>
      <c r="V50" s="764"/>
      <c r="W50" s="764"/>
      <c r="X50" s="764"/>
      <c r="Y50" s="764"/>
      <c r="Z50" s="765"/>
      <c r="AA50" s="993"/>
      <c r="AB50" s="764"/>
      <c r="AC50" s="764"/>
      <c r="AD50" s="764"/>
      <c r="AE50" s="764"/>
      <c r="AF50" s="765"/>
      <c r="AG50" s="993"/>
      <c r="AH50" s="764"/>
      <c r="AI50" s="764"/>
      <c r="AJ50" s="764"/>
      <c r="AK50" s="764"/>
      <c r="AL50" s="764"/>
      <c r="AM50" s="765"/>
      <c r="AN50" s="995"/>
      <c r="AO50" s="764"/>
      <c r="AP50" s="764"/>
      <c r="AQ50" s="764"/>
      <c r="AR50" s="764"/>
      <c r="AS50" s="765"/>
      <c r="AT50" s="1065"/>
      <c r="AU50" s="764"/>
      <c r="AV50" s="764"/>
      <c r="AW50" s="764"/>
      <c r="AX50" s="765"/>
    </row>
    <row r="51" spans="7:50" ht="14.25" customHeight="1" x14ac:dyDescent="0.25">
      <c r="G51" s="223"/>
      <c r="H51" s="1092" t="s">
        <v>1494</v>
      </c>
      <c r="I51" s="764"/>
      <c r="J51" s="764"/>
      <c r="K51" s="764"/>
      <c r="L51" s="764"/>
      <c r="M51" s="764"/>
      <c r="N51" s="764"/>
      <c r="O51" s="764"/>
      <c r="P51" s="764"/>
      <c r="Q51" s="764"/>
      <c r="R51" s="764"/>
      <c r="S51" s="764"/>
      <c r="T51" s="764"/>
      <c r="U51" s="764"/>
      <c r="V51" s="764"/>
      <c r="W51" s="764"/>
      <c r="X51" s="764"/>
      <c r="Y51" s="764"/>
      <c r="Z51" s="764"/>
      <c r="AA51" s="764"/>
      <c r="AB51" s="764"/>
      <c r="AC51" s="764"/>
      <c r="AD51" s="764"/>
      <c r="AE51" s="764"/>
      <c r="AF51" s="764"/>
      <c r="AG51" s="764"/>
      <c r="AH51" s="764"/>
      <c r="AI51" s="764"/>
      <c r="AJ51" s="764"/>
      <c r="AK51" s="764"/>
      <c r="AL51" s="764"/>
      <c r="AM51" s="764"/>
      <c r="AN51" s="764"/>
      <c r="AO51" s="764"/>
      <c r="AP51" s="764"/>
      <c r="AQ51" s="764"/>
      <c r="AR51" s="764"/>
      <c r="AS51" s="765"/>
      <c r="AT51" s="1134">
        <f>SUM(AT30:AT50)</f>
        <v>0</v>
      </c>
      <c r="AU51" s="764"/>
      <c r="AV51" s="764"/>
      <c r="AW51" s="764"/>
      <c r="AX51" s="765"/>
    </row>
    <row r="52" spans="7:50" ht="14.25" customHeight="1" x14ac:dyDescent="0.25">
      <c r="G52" s="223"/>
    </row>
    <row r="53" spans="7:50" ht="14.25" customHeight="1" x14ac:dyDescent="0.25">
      <c r="G53" s="223"/>
    </row>
    <row r="54" spans="7:50" ht="15" customHeight="1" x14ac:dyDescent="0.25">
      <c r="G54" s="223"/>
    </row>
    <row r="55" spans="7:50" ht="14.25" customHeight="1" x14ac:dyDescent="0.25">
      <c r="G55" s="223"/>
      <c r="H55" s="976" t="s">
        <v>1795</v>
      </c>
      <c r="I55" s="824"/>
      <c r="J55" s="824"/>
      <c r="K55" s="824"/>
      <c r="L55" s="824"/>
      <c r="M55" s="824"/>
      <c r="N55" s="824"/>
      <c r="O55" s="824"/>
      <c r="P55" s="824"/>
      <c r="Q55" s="824"/>
      <c r="R55" s="824"/>
      <c r="S55" s="824"/>
      <c r="T55" s="824"/>
      <c r="U55" s="824"/>
      <c r="V55" s="824"/>
      <c r="W55" s="824"/>
      <c r="X55" s="824"/>
      <c r="Y55" s="825"/>
      <c r="Z55" s="976" t="s">
        <v>1796</v>
      </c>
      <c r="AA55" s="824"/>
      <c r="AB55" s="824"/>
      <c r="AC55" s="824"/>
      <c r="AD55" s="824"/>
      <c r="AE55" s="824"/>
      <c r="AF55" s="824"/>
      <c r="AG55" s="824"/>
      <c r="AH55" s="824"/>
      <c r="AI55" s="824"/>
      <c r="AJ55" s="824"/>
      <c r="AK55" s="824"/>
      <c r="AL55" s="824"/>
      <c r="AM55" s="824"/>
      <c r="AN55" s="824"/>
      <c r="AO55" s="824"/>
      <c r="AP55" s="824"/>
      <c r="AQ55" s="825"/>
    </row>
    <row r="56" spans="7:50" ht="14.25" customHeight="1" x14ac:dyDescent="0.25">
      <c r="G56" s="223"/>
      <c r="H56" s="257" t="s">
        <v>796</v>
      </c>
      <c r="I56" s="258"/>
      <c r="J56" s="258"/>
      <c r="K56" s="258"/>
      <c r="L56" s="258"/>
      <c r="M56" s="258"/>
      <c r="N56" s="258"/>
      <c r="O56" s="258"/>
      <c r="P56" s="258"/>
      <c r="Q56" s="259"/>
      <c r="R56" s="257" t="s">
        <v>1511</v>
      </c>
      <c r="S56" s="258"/>
      <c r="T56" s="258"/>
      <c r="U56" s="259"/>
      <c r="V56" s="257" t="s">
        <v>1510</v>
      </c>
      <c r="W56" s="258"/>
      <c r="X56" s="258"/>
      <c r="Y56" s="259"/>
      <c r="Z56" s="257" t="s">
        <v>796</v>
      </c>
      <c r="AA56" s="258"/>
      <c r="AB56" s="258"/>
      <c r="AC56" s="258"/>
      <c r="AD56" s="258"/>
      <c r="AE56" s="258"/>
      <c r="AF56" s="258"/>
      <c r="AG56" s="258"/>
      <c r="AH56" s="258"/>
      <c r="AI56" s="259"/>
      <c r="AJ56" s="257" t="s">
        <v>1511</v>
      </c>
      <c r="AK56" s="258"/>
      <c r="AL56" s="258"/>
      <c r="AM56" s="259"/>
      <c r="AN56" s="257" t="s">
        <v>1510</v>
      </c>
      <c r="AO56" s="258"/>
      <c r="AP56" s="258"/>
      <c r="AQ56" s="259"/>
    </row>
    <row r="57" spans="7:50" ht="14.25" customHeight="1" x14ac:dyDescent="0.25">
      <c r="G57" s="223"/>
      <c r="H57" s="260"/>
      <c r="Q57" s="261"/>
      <c r="R57" s="260"/>
      <c r="U57" s="261"/>
      <c r="V57" s="260"/>
      <c r="Y57" s="261"/>
      <c r="Z57" s="260"/>
      <c r="AI57" s="261"/>
      <c r="AJ57" s="260"/>
      <c r="AM57" s="261"/>
      <c r="AN57" s="260"/>
      <c r="AQ57" s="261"/>
    </row>
    <row r="58" spans="7:50" ht="14.25" customHeight="1" x14ac:dyDescent="0.25">
      <c r="G58" s="223"/>
      <c r="H58" s="260"/>
      <c r="Q58" s="261"/>
      <c r="R58" s="260"/>
      <c r="U58" s="261"/>
      <c r="V58" s="260"/>
      <c r="Y58" s="261"/>
      <c r="Z58" s="260"/>
      <c r="AI58" s="261"/>
      <c r="AJ58" s="260"/>
      <c r="AM58" s="261"/>
      <c r="AN58" s="260"/>
      <c r="AQ58" s="261"/>
    </row>
    <row r="59" spans="7:50" ht="14.25" customHeight="1" x14ac:dyDescent="0.25">
      <c r="G59" s="223"/>
      <c r="H59" s="260"/>
      <c r="Q59" s="261"/>
      <c r="R59" s="260"/>
      <c r="U59" s="261"/>
      <c r="V59" s="260"/>
      <c r="Y59" s="261"/>
      <c r="Z59" s="260"/>
      <c r="AI59" s="261"/>
      <c r="AJ59" s="260"/>
      <c r="AM59" s="261"/>
      <c r="AN59" s="260"/>
      <c r="AQ59" s="261"/>
    </row>
    <row r="60" spans="7:50" ht="14.25" customHeight="1" x14ac:dyDescent="0.25">
      <c r="G60" s="223"/>
      <c r="H60" s="260"/>
      <c r="Q60" s="261"/>
      <c r="R60" s="260"/>
      <c r="U60" s="261"/>
      <c r="V60" s="260"/>
      <c r="Y60" s="261"/>
      <c r="Z60" s="260"/>
      <c r="AI60" s="261"/>
      <c r="AJ60" s="260"/>
      <c r="AM60" s="261"/>
      <c r="AN60" s="260"/>
      <c r="AQ60" s="261"/>
    </row>
    <row r="61" spans="7:50" ht="14.25" customHeight="1" x14ac:dyDescent="0.25">
      <c r="G61" s="223"/>
      <c r="H61" s="262"/>
      <c r="I61" s="263"/>
      <c r="J61" s="263"/>
      <c r="K61" s="263"/>
      <c r="L61" s="263"/>
      <c r="M61" s="263"/>
      <c r="N61" s="263"/>
      <c r="O61" s="263"/>
      <c r="P61" s="263"/>
      <c r="Q61" s="264"/>
      <c r="R61" s="262"/>
      <c r="S61" s="263"/>
      <c r="T61" s="263"/>
      <c r="U61" s="264"/>
      <c r="V61" s="262"/>
      <c r="W61" s="263"/>
      <c r="X61" s="263"/>
      <c r="Y61" s="264"/>
      <c r="Z61" s="262"/>
      <c r="AA61" s="263"/>
      <c r="AB61" s="263"/>
      <c r="AC61" s="263"/>
      <c r="AD61" s="263"/>
      <c r="AE61" s="263"/>
      <c r="AF61" s="263"/>
      <c r="AG61" s="263"/>
      <c r="AH61" s="263"/>
      <c r="AI61" s="264"/>
      <c r="AJ61" s="262"/>
      <c r="AK61" s="263"/>
      <c r="AL61" s="263"/>
      <c r="AM61" s="264"/>
      <c r="AN61" s="262"/>
      <c r="AO61" s="263"/>
      <c r="AP61" s="263"/>
      <c r="AQ61" s="264"/>
    </row>
    <row r="62" spans="7:50" ht="14.25" customHeight="1" x14ac:dyDescent="0.25">
      <c r="G62" s="223"/>
      <c r="AM62" s="265" t="s">
        <v>1797</v>
      </c>
      <c r="AN62" s="55" t="str">
        <f>'G-2-1'!U18</f>
        <v>G-2-1-1</v>
      </c>
    </row>
    <row r="63" spans="7:50" ht="14.25" customHeight="1" x14ac:dyDescent="0.25">
      <c r="G63" s="223"/>
    </row>
  </sheetData>
  <mergeCells count="216">
    <mergeCell ref="AT50:AX50"/>
    <mergeCell ref="AT28:AX29"/>
    <mergeCell ref="H35:I35"/>
    <mergeCell ref="H22:I23"/>
    <mergeCell ref="AA49:AF49"/>
    <mergeCell ref="N31:T31"/>
    <mergeCell ref="AN32:AS32"/>
    <mergeCell ref="AA36:AF36"/>
    <mergeCell ref="N40:T40"/>
    <mergeCell ref="AN41:AS41"/>
    <mergeCell ref="J43:M43"/>
    <mergeCell ref="AN47:AS47"/>
    <mergeCell ref="J33:M33"/>
    <mergeCell ref="H39:I39"/>
    <mergeCell ref="J42:M42"/>
    <mergeCell ref="AN43:AS43"/>
    <mergeCell ref="J23:P23"/>
    <mergeCell ref="X24:AD24"/>
    <mergeCell ref="AA39:AF39"/>
    <mergeCell ref="AA35:AF35"/>
    <mergeCell ref="AT49:AX49"/>
    <mergeCell ref="AA40:AF40"/>
    <mergeCell ref="AT32:AX32"/>
    <mergeCell ref="H24:I24"/>
    <mergeCell ref="B12:E12"/>
    <mergeCell ref="AG31:AM31"/>
    <mergeCell ref="H45:I45"/>
    <mergeCell ref="AA32:AF32"/>
    <mergeCell ref="AT34:AX34"/>
    <mergeCell ref="H37:I37"/>
    <mergeCell ref="AL24:AS24"/>
    <mergeCell ref="J30:M30"/>
    <mergeCell ref="U31:Z31"/>
    <mergeCell ref="U40:Z40"/>
    <mergeCell ref="Q23:W23"/>
    <mergeCell ref="AN34:AS34"/>
    <mergeCell ref="B14:E14"/>
    <mergeCell ref="AA38:AF38"/>
    <mergeCell ref="AT39:AX39"/>
    <mergeCell ref="N42:T42"/>
    <mergeCell ref="AN45:AS45"/>
    <mergeCell ref="AA37:AF37"/>
    <mergeCell ref="AN29:AS29"/>
    <mergeCell ref="B13:E13"/>
    <mergeCell ref="AG32:AM32"/>
    <mergeCell ref="J22:AX22"/>
    <mergeCell ref="AN36:AS36"/>
    <mergeCell ref="AT40:AX40"/>
    <mergeCell ref="B32:E32"/>
    <mergeCell ref="H33:I33"/>
    <mergeCell ref="H34:I34"/>
    <mergeCell ref="AG44:AM44"/>
    <mergeCell ref="U38:Z38"/>
    <mergeCell ref="B16:E16"/>
    <mergeCell ref="AG35:AM35"/>
    <mergeCell ref="B18:E18"/>
    <mergeCell ref="B20:E20"/>
    <mergeCell ref="AG30:AM30"/>
    <mergeCell ref="AA34:AF34"/>
    <mergeCell ref="AA33:AF33"/>
    <mergeCell ref="AE23:AK23"/>
    <mergeCell ref="N44:T44"/>
    <mergeCell ref="N50:T50"/>
    <mergeCell ref="H49:I49"/>
    <mergeCell ref="H47:I47"/>
    <mergeCell ref="J47:M47"/>
    <mergeCell ref="H36:I36"/>
    <mergeCell ref="N39:T39"/>
    <mergeCell ref="U39:Z39"/>
    <mergeCell ref="J44:M44"/>
    <mergeCell ref="U45:Z45"/>
    <mergeCell ref="J45:M45"/>
    <mergeCell ref="G7:AR7"/>
    <mergeCell ref="AG34:AM34"/>
    <mergeCell ref="N32:T32"/>
    <mergeCell ref="AA50:AF50"/>
    <mergeCell ref="N41:T41"/>
    <mergeCell ref="X23:AD23"/>
    <mergeCell ref="AA47:AF47"/>
    <mergeCell ref="J34:M34"/>
    <mergeCell ref="N43:T43"/>
    <mergeCell ref="J24:P24"/>
    <mergeCell ref="AL23:AS23"/>
    <mergeCell ref="J49:M49"/>
    <mergeCell ref="AA29:AF29"/>
    <mergeCell ref="N33:T33"/>
    <mergeCell ref="J36:M36"/>
    <mergeCell ref="J31:M31"/>
    <mergeCell ref="U32:Z32"/>
    <mergeCell ref="AE24:AK24"/>
    <mergeCell ref="G9:Z11"/>
    <mergeCell ref="AN33:AS33"/>
    <mergeCell ref="AN44:AS44"/>
    <mergeCell ref="H41:I41"/>
    <mergeCell ref="N30:T30"/>
    <mergeCell ref="H50:I50"/>
    <mergeCell ref="Z55:AQ55"/>
    <mergeCell ref="U46:Z46"/>
    <mergeCell ref="H48:I48"/>
    <mergeCell ref="AA44:AF44"/>
    <mergeCell ref="AG48:AM48"/>
    <mergeCell ref="AN49:AS49"/>
    <mergeCell ref="AG45:AM45"/>
    <mergeCell ref="AN35:AS35"/>
    <mergeCell ref="U48:Z48"/>
    <mergeCell ref="H38:I38"/>
    <mergeCell ref="AG47:AM47"/>
    <mergeCell ref="AA41:AF41"/>
    <mergeCell ref="AN46:AS46"/>
    <mergeCell ref="J48:M48"/>
    <mergeCell ref="AN39:AS39"/>
    <mergeCell ref="AA45:AF45"/>
    <mergeCell ref="AN50:AS50"/>
    <mergeCell ref="J50:M50"/>
    <mergeCell ref="U37:Z37"/>
    <mergeCell ref="AG39:AM39"/>
    <mergeCell ref="H44:I44"/>
    <mergeCell ref="N49:T49"/>
    <mergeCell ref="H51:AS51"/>
    <mergeCell ref="U50:Z50"/>
    <mergeCell ref="B6:E6"/>
    <mergeCell ref="U41:Z41"/>
    <mergeCell ref="N34:T34"/>
    <mergeCell ref="H43:I43"/>
    <mergeCell ref="B15:E15"/>
    <mergeCell ref="J46:M46"/>
    <mergeCell ref="J28:M29"/>
    <mergeCell ref="H31:I31"/>
    <mergeCell ref="U47:Z47"/>
    <mergeCell ref="H40:I40"/>
    <mergeCell ref="U43:Z43"/>
    <mergeCell ref="N36:T36"/>
    <mergeCell ref="N45:T45"/>
    <mergeCell ref="U33:Z33"/>
    <mergeCell ref="J38:M38"/>
    <mergeCell ref="J40:M40"/>
    <mergeCell ref="B17:E17"/>
    <mergeCell ref="H42:I42"/>
    <mergeCell ref="J35:M35"/>
    <mergeCell ref="B19:E19"/>
    <mergeCell ref="B34:E34"/>
    <mergeCell ref="B28:E28"/>
    <mergeCell ref="H30:I30"/>
    <mergeCell ref="B30:E30"/>
    <mergeCell ref="AA48:AF48"/>
    <mergeCell ref="AA30:AF30"/>
    <mergeCell ref="AG37:AM37"/>
    <mergeCell ref="N28:Z28"/>
    <mergeCell ref="AT24:AX24"/>
    <mergeCell ref="AT33:AX33"/>
    <mergeCell ref="AT35:AX35"/>
    <mergeCell ref="AT38:AX38"/>
    <mergeCell ref="AT41:AX41"/>
    <mergeCell ref="AT48:AX48"/>
    <mergeCell ref="AN31:AS31"/>
    <mergeCell ref="AT37:AX37"/>
    <mergeCell ref="AT42:AX42"/>
    <mergeCell ref="AG33:AM33"/>
    <mergeCell ref="AA31:AF31"/>
    <mergeCell ref="AG29:AM29"/>
    <mergeCell ref="U29:Z29"/>
    <mergeCell ref="AG42:AM42"/>
    <mergeCell ref="AG43:AM43"/>
    <mergeCell ref="U42:Z42"/>
    <mergeCell ref="N48:T48"/>
    <mergeCell ref="AT36:AX36"/>
    <mergeCell ref="AA43:AF43"/>
    <mergeCell ref="AG38:AM38"/>
    <mergeCell ref="B4:E4"/>
    <mergeCell ref="H46:I46"/>
    <mergeCell ref="H28:I29"/>
    <mergeCell ref="N35:T35"/>
    <mergeCell ref="J39:M39"/>
    <mergeCell ref="AN42:AS42"/>
    <mergeCell ref="AA46:AF46"/>
    <mergeCell ref="J37:M37"/>
    <mergeCell ref="AT30:AX30"/>
    <mergeCell ref="AG46:AM46"/>
    <mergeCell ref="AA28:AS28"/>
    <mergeCell ref="AG40:AM40"/>
    <mergeCell ref="H32:I32"/>
    <mergeCell ref="AN37:AS37"/>
    <mergeCell ref="U35:Z35"/>
    <mergeCell ref="AT44:AX44"/>
    <mergeCell ref="U44:Z44"/>
    <mergeCell ref="N46:T46"/>
    <mergeCell ref="J32:M32"/>
    <mergeCell ref="AT31:AX31"/>
    <mergeCell ref="U34:Z34"/>
    <mergeCell ref="AN30:AS30"/>
    <mergeCell ref="B8:E8"/>
    <mergeCell ref="U30:Z30"/>
    <mergeCell ref="AT51:AX51"/>
    <mergeCell ref="U49:Z49"/>
    <mergeCell ref="H55:Y55"/>
    <mergeCell ref="U36:Z36"/>
    <mergeCell ref="N29:T29"/>
    <mergeCell ref="AT45:AX45"/>
    <mergeCell ref="B10:E10"/>
    <mergeCell ref="N38:T38"/>
    <mergeCell ref="J41:M41"/>
    <mergeCell ref="AT23:AX23"/>
    <mergeCell ref="N47:T47"/>
    <mergeCell ref="AN48:AS48"/>
    <mergeCell ref="AG41:AM41"/>
    <mergeCell ref="Q24:W24"/>
    <mergeCell ref="AT47:AX47"/>
    <mergeCell ref="AG50:AM50"/>
    <mergeCell ref="N37:T37"/>
    <mergeCell ref="AN38:AS38"/>
    <mergeCell ref="AA42:AF42"/>
    <mergeCell ref="AT43:AX43"/>
    <mergeCell ref="AT46:AX46"/>
    <mergeCell ref="AG49:AM49"/>
    <mergeCell ref="AN40:AS40"/>
    <mergeCell ref="AG36:AM36"/>
  </mergeCells>
  <hyperlinks>
    <hyperlink ref="B4" location="PANDUAN!A1" display="PANDUAN" xr:uid="{00000000-0004-0000-0501-000000000000}"/>
    <hyperlink ref="B6" location="'EWS DIRECTORY'!A1" display="EWS DIRECTORY" xr:uid="{00000000-0004-0000-0501-000001000000}"/>
    <hyperlink ref="B8" location="'DATA PEMICU'!A1" display="DATA PEMICU" xr:uid="{00000000-0004-0000-0501-000002000000}"/>
    <hyperlink ref="B10" location="'DATA PENGUJI'!A1" display="DATA PENGUJI" xr:uid="{00000000-0004-0000-0501-000003000000}"/>
    <hyperlink ref="B12" location="'MAIN LEVEL'!A1" display="MAIN LEVEL" xr:uid="{00000000-0004-0000-0501-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2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1-000000000000}">
  <sheetPr codeName="Sheet458">
    <tabColor theme="4" tint="-0.249977111117893"/>
  </sheetPr>
  <dimension ref="A1:AT35"/>
  <sheetViews>
    <sheetView topLeftCell="B1"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46" width="3.6640625" customWidth="1"/>
  </cols>
  <sheetData>
    <row r="1" spans="2:46" ht="14.25" customHeight="1" x14ac:dyDescent="0.25">
      <c r="G1" s="110"/>
      <c r="H1" s="110"/>
      <c r="I1" s="110"/>
      <c r="J1" s="110"/>
      <c r="K1" s="110"/>
      <c r="L1" s="110"/>
      <c r="M1" s="110"/>
      <c r="N1" s="110"/>
      <c r="O1" s="110"/>
      <c r="P1" s="110"/>
      <c r="Q1" s="110"/>
      <c r="R1" s="110"/>
      <c r="S1" s="110"/>
      <c r="T1" s="110"/>
      <c r="U1" s="110"/>
      <c r="V1" s="110"/>
      <c r="W1" s="110"/>
      <c r="X1" s="110"/>
    </row>
    <row r="2" spans="2:46" ht="14.25" customHeight="1" x14ac:dyDescent="0.25">
      <c r="G2" s="55" t="s">
        <v>1674</v>
      </c>
      <c r="H2" s="55"/>
      <c r="I2" s="55"/>
      <c r="J2" s="55"/>
      <c r="K2" s="55"/>
      <c r="L2" s="55"/>
      <c r="M2" s="55"/>
      <c r="N2" s="55"/>
      <c r="AT2" s="443"/>
    </row>
    <row r="3" spans="2:46" ht="14.25" customHeight="1" x14ac:dyDescent="0.25">
      <c r="B3" s="111"/>
      <c r="C3" s="111"/>
      <c r="D3" s="111"/>
      <c r="E3" s="111"/>
      <c r="G3" s="55"/>
      <c r="H3" s="55"/>
      <c r="I3" s="55"/>
      <c r="J3" s="55"/>
      <c r="K3" s="55"/>
      <c r="L3" s="55"/>
      <c r="M3" s="55"/>
      <c r="N3" s="55"/>
      <c r="AT3" s="443"/>
    </row>
    <row r="4" spans="2:46" ht="14.25" customHeight="1" x14ac:dyDescent="0.25">
      <c r="B4" s="762" t="s">
        <v>79</v>
      </c>
      <c r="C4" s="761"/>
      <c r="D4" s="761"/>
      <c r="E4" s="761"/>
      <c r="G4" s="55"/>
      <c r="H4" s="55"/>
      <c r="I4" s="55"/>
      <c r="J4" s="55"/>
      <c r="K4" s="55"/>
      <c r="L4" s="55"/>
      <c r="M4" s="55"/>
      <c r="N4" s="55"/>
      <c r="AT4" s="443"/>
    </row>
    <row r="5" spans="2:46" ht="14.25" customHeight="1" x14ac:dyDescent="0.25">
      <c r="B5" s="111"/>
      <c r="C5" s="111"/>
      <c r="D5" s="111"/>
      <c r="E5" s="111"/>
      <c r="G5" s="55"/>
      <c r="H5" s="55"/>
      <c r="I5" s="55"/>
      <c r="J5" s="55"/>
      <c r="K5" s="55"/>
      <c r="L5" s="55"/>
      <c r="M5" s="55"/>
      <c r="N5" s="55"/>
      <c r="AT5" s="443"/>
    </row>
    <row r="6" spans="2:46" ht="14.25" customHeight="1" x14ac:dyDescent="0.25">
      <c r="B6" s="762" t="s">
        <v>87</v>
      </c>
      <c r="C6" s="761"/>
      <c r="D6" s="761"/>
      <c r="E6" s="761"/>
      <c r="G6" s="55"/>
      <c r="H6" s="55"/>
      <c r="I6" s="55"/>
      <c r="J6" s="55"/>
      <c r="K6" s="55"/>
      <c r="L6" s="55"/>
      <c r="M6" s="55"/>
      <c r="N6" s="55"/>
      <c r="AT6" s="443"/>
    </row>
    <row r="7" spans="2:46" ht="15" customHeight="1" x14ac:dyDescent="0.25">
      <c r="B7" s="111"/>
      <c r="C7" s="111"/>
      <c r="D7" s="111"/>
      <c r="E7" s="111"/>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443"/>
    </row>
    <row r="8" spans="2:46" ht="14.25" customHeight="1" x14ac:dyDescent="0.25">
      <c r="B8" s="762" t="s">
        <v>94</v>
      </c>
      <c r="C8" s="761"/>
      <c r="D8" s="761"/>
      <c r="E8" s="761"/>
      <c r="G8" s="55"/>
      <c r="H8" s="55"/>
      <c r="I8" s="55"/>
      <c r="J8" s="55"/>
      <c r="K8" s="55"/>
      <c r="L8" s="55"/>
      <c r="M8" s="55"/>
      <c r="N8" s="55"/>
      <c r="AT8" s="443"/>
    </row>
    <row r="9" spans="2:46" ht="14.25" customHeight="1" x14ac:dyDescent="0.25">
      <c r="B9" s="111"/>
      <c r="C9" s="111"/>
      <c r="D9" s="111"/>
      <c r="E9" s="111"/>
      <c r="G9" s="999" t="str">
        <f>"Rincian "&amp;'G-2-1'!H18&amp;" "&amp;'G-2-1'!M20</f>
        <v>Rincian Sumbangan Berdasarkan Analisis SPT dan Laporan Keuangan</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c r="AT12" s="443"/>
    </row>
    <row r="13" spans="2:46" ht="14.25" customHeight="1" x14ac:dyDescent="0.25">
      <c r="B13" s="962" t="str">
        <f>HYPERLINK("#'"&amp;'EWS DIRECTORY'!$J$259&amp;"'!A1",'EWS DIRECTORY'!$J$259)</f>
        <v>G-2</v>
      </c>
      <c r="C13" s="761"/>
      <c r="D13" s="761"/>
      <c r="E13" s="761"/>
      <c r="G13" s="55" t="s">
        <v>1680</v>
      </c>
      <c r="H13" s="55"/>
      <c r="I13" s="254"/>
      <c r="J13" s="254"/>
      <c r="K13" s="254"/>
      <c r="L13" s="254"/>
      <c r="M13" s="254"/>
      <c r="N13" s="254"/>
      <c r="AT13" s="443"/>
    </row>
    <row r="14" spans="2:46" ht="14.25" customHeight="1" x14ac:dyDescent="0.25">
      <c r="B14" s="931" t="str">
        <f>HYPERLINK("#'"&amp;'EWS DIRECTORY'!$J$260&amp;"'!A1",'EWS DIRECTORY'!$J$260)</f>
        <v>G-2-1</v>
      </c>
      <c r="C14" s="761"/>
      <c r="D14" s="761"/>
      <c r="E14" s="761"/>
      <c r="G14" s="55"/>
      <c r="H14" s="55"/>
      <c r="I14" s="254"/>
      <c r="J14" s="254"/>
      <c r="K14" s="254"/>
      <c r="L14" s="254"/>
      <c r="M14" s="254"/>
      <c r="N14" s="254"/>
      <c r="AT14" s="443"/>
    </row>
    <row r="15" spans="2:46" ht="14.25" customHeight="1" x14ac:dyDescent="0.25">
      <c r="B15" s="929" t="str">
        <f>HYPERLINK("#'"&amp;'EWS DIRECTORY'!$J$261&amp;"'!A1",'EWS DIRECTORY'!$J$261)</f>
        <v>G-2-1-1</v>
      </c>
      <c r="C15" s="761"/>
      <c r="D15" s="761"/>
      <c r="E15" s="761"/>
      <c r="G15" s="55"/>
      <c r="H15" s="55"/>
      <c r="I15" s="254"/>
      <c r="J15" s="254"/>
      <c r="K15" s="254"/>
      <c r="L15" s="254"/>
      <c r="M15" s="254"/>
      <c r="N15" s="254"/>
      <c r="AT15" s="443"/>
    </row>
    <row r="16" spans="2:46" ht="14.25" customHeight="1" x14ac:dyDescent="0.25">
      <c r="B16" s="927" t="str">
        <f>HYPERLINK("#'"&amp;'EWS DIRECTORY'!$J$262&amp;"'!A1",'EWS DIRECTORY'!$J$262)</f>
        <v>G-2-1-2</v>
      </c>
      <c r="C16" s="761"/>
      <c r="D16" s="761"/>
      <c r="E16" s="761"/>
      <c r="G16" s="55"/>
      <c r="H16" s="55"/>
      <c r="I16" s="254"/>
      <c r="J16" s="254"/>
      <c r="K16" s="254"/>
      <c r="L16" s="254"/>
      <c r="M16" s="254"/>
      <c r="N16" s="254"/>
      <c r="AT16" s="443"/>
    </row>
    <row r="17" spans="2:46" ht="14.25" customHeight="1" x14ac:dyDescent="0.25">
      <c r="B17" s="929" t="str">
        <f>HYPERLINK("#'"&amp;'EWS DIRECTORY'!$J$263&amp;"'!A1",'EWS DIRECTORY'!$J$263)</f>
        <v>G-2-1-3</v>
      </c>
      <c r="C17" s="761"/>
      <c r="D17" s="761"/>
      <c r="E17" s="761"/>
      <c r="G17" s="55" t="s">
        <v>1681</v>
      </c>
      <c r="H17" s="55"/>
      <c r="I17" s="55"/>
      <c r="J17" s="254"/>
      <c r="K17" s="254"/>
      <c r="L17" s="254"/>
      <c r="M17" s="254"/>
      <c r="N17" s="254"/>
      <c r="AT17" s="443"/>
    </row>
    <row r="18" spans="2:46" ht="14.25" customHeight="1" x14ac:dyDescent="0.25">
      <c r="B18" s="929" t="str">
        <f>HYPERLINK("#'"&amp;'EWS DIRECTORY'!$J$264&amp;"'!A1",'EWS DIRECTORY'!$J$264)</f>
        <v>G-2-1-4</v>
      </c>
      <c r="C18" s="761"/>
      <c r="D18" s="761"/>
      <c r="E18" s="761"/>
      <c r="G18" s="55" t="s">
        <v>1744</v>
      </c>
      <c r="H18" s="55"/>
      <c r="I18" s="55" t="s">
        <v>1744</v>
      </c>
      <c r="J18" s="254"/>
      <c r="K18" s="254"/>
      <c r="L18" s="254"/>
      <c r="M18" s="254"/>
      <c r="N18" s="254"/>
      <c r="AT18" s="443"/>
    </row>
    <row r="19" spans="2:46" ht="14.25" customHeight="1" x14ac:dyDescent="0.25">
      <c r="B19" s="929" t="str">
        <f>HYPERLINK("#'"&amp;'EWS DIRECTORY'!$J$265&amp;"'!A1",'EWS DIRECTORY'!$J$265)</f>
        <v>G-2-1-5</v>
      </c>
      <c r="C19" s="761"/>
      <c r="D19" s="761"/>
      <c r="E19" s="761"/>
      <c r="AT19" s="443"/>
    </row>
    <row r="20" spans="2:46" ht="14.25" customHeight="1" x14ac:dyDescent="0.25">
      <c r="B20" s="929" t="str">
        <f>HYPERLINK("#'"&amp;'EWS DIRECTORY'!$J$266&amp;"'!A1",'EWS DIRECTORY'!$J$266)</f>
        <v>G-2-1-6</v>
      </c>
      <c r="C20" s="761"/>
      <c r="D20" s="761"/>
      <c r="E20" s="761"/>
      <c r="G20" s="55" t="s">
        <v>1851</v>
      </c>
      <c r="AT20" s="443"/>
    </row>
    <row r="21" spans="2:46" ht="14.25" customHeight="1" x14ac:dyDescent="0.25">
      <c r="G21" s="55"/>
      <c r="AT21" s="443"/>
    </row>
    <row r="22" spans="2:46" ht="14.25" customHeight="1" x14ac:dyDescent="0.25">
      <c r="G22" s="55"/>
      <c r="H22" s="1086" t="s">
        <v>107</v>
      </c>
      <c r="I22" s="790"/>
      <c r="J22" s="1087" t="s">
        <v>1767</v>
      </c>
      <c r="K22" s="789"/>
      <c r="L22" s="1082" t="s">
        <v>1852</v>
      </c>
      <c r="M22" s="764"/>
      <c r="N22" s="764"/>
      <c r="O22" s="764"/>
      <c r="P22" s="764"/>
      <c r="Q22" s="764"/>
      <c r="R22" s="764"/>
      <c r="S22" s="764"/>
      <c r="T22" s="764"/>
      <c r="U22" s="765"/>
      <c r="V22" s="1083" t="s">
        <v>1853</v>
      </c>
      <c r="W22" s="764"/>
      <c r="X22" s="764"/>
      <c r="Y22" s="764"/>
      <c r="Z22" s="764"/>
      <c r="AA22" s="764"/>
      <c r="AB22" s="764"/>
      <c r="AC22" s="764"/>
      <c r="AD22" s="764"/>
      <c r="AE22" s="764"/>
      <c r="AF22" s="764"/>
      <c r="AG22" s="764"/>
      <c r="AH22" s="764"/>
      <c r="AI22" s="764"/>
      <c r="AJ22" s="764"/>
      <c r="AK22" s="764"/>
      <c r="AL22" s="764"/>
      <c r="AM22" s="764"/>
      <c r="AN22" s="765"/>
      <c r="AO22" s="1084" t="s">
        <v>1770</v>
      </c>
      <c r="AP22" s="764"/>
      <c r="AQ22" s="764"/>
      <c r="AR22" s="764"/>
      <c r="AS22" s="764"/>
      <c r="AT22" s="765"/>
    </row>
    <row r="23" spans="2:46" ht="15" customHeight="1" x14ac:dyDescent="0.25">
      <c r="G23" s="55"/>
      <c r="H23" s="1077">
        <v>1</v>
      </c>
      <c r="I23" s="765"/>
      <c r="J23" s="1081"/>
      <c r="K23" s="764"/>
      <c r="L23" s="1077"/>
      <c r="M23" s="764"/>
      <c r="N23" s="764"/>
      <c r="O23" s="764"/>
      <c r="P23" s="764"/>
      <c r="Q23" s="764"/>
      <c r="R23" s="764"/>
      <c r="S23" s="764"/>
      <c r="T23" s="764"/>
      <c r="U23" s="765"/>
      <c r="V23" s="1085"/>
      <c r="W23" s="764"/>
      <c r="X23" s="764"/>
      <c r="Y23" s="764"/>
      <c r="Z23" s="764"/>
      <c r="AA23" s="764"/>
      <c r="AB23" s="764"/>
      <c r="AC23" s="764"/>
      <c r="AD23" s="764"/>
      <c r="AE23" s="764"/>
      <c r="AF23" s="764"/>
      <c r="AG23" s="764"/>
      <c r="AH23" s="764"/>
      <c r="AI23" s="764"/>
      <c r="AJ23" s="764"/>
      <c r="AK23" s="764"/>
      <c r="AL23" s="764"/>
      <c r="AM23" s="764"/>
      <c r="AN23" s="765"/>
      <c r="AO23" s="1078"/>
      <c r="AP23" s="764"/>
      <c r="AQ23" s="764"/>
      <c r="AR23" s="764"/>
      <c r="AS23" s="764"/>
      <c r="AT23" s="765"/>
    </row>
    <row r="24" spans="2:46" ht="14.25" customHeight="1" x14ac:dyDescent="0.25">
      <c r="AT24" s="443"/>
    </row>
    <row r="25" spans="2:46" ht="14.25" customHeight="1" x14ac:dyDescent="0.25">
      <c r="AS25" s="443"/>
      <c r="AT25" s="443"/>
    </row>
    <row r="26" spans="2:46" ht="15" customHeight="1" x14ac:dyDescent="0.25">
      <c r="AS26" s="443"/>
      <c r="AT26" s="443"/>
    </row>
    <row r="27" spans="2:46" ht="15" customHeight="1" x14ac:dyDescent="0.25">
      <c r="H27" s="976" t="s">
        <v>1795</v>
      </c>
      <c r="I27" s="824"/>
      <c r="J27" s="824"/>
      <c r="K27" s="824"/>
      <c r="L27" s="824"/>
      <c r="M27" s="824"/>
      <c r="N27" s="824"/>
      <c r="O27" s="824"/>
      <c r="P27" s="824"/>
      <c r="Q27" s="824"/>
      <c r="R27" s="824"/>
      <c r="S27" s="824"/>
      <c r="T27" s="824"/>
      <c r="U27" s="824"/>
      <c r="V27" s="824"/>
      <c r="W27" s="824"/>
      <c r="X27" s="824"/>
      <c r="Y27" s="825"/>
      <c r="Z27" s="976" t="s">
        <v>1796</v>
      </c>
      <c r="AA27" s="824"/>
      <c r="AB27" s="824"/>
      <c r="AC27" s="824"/>
      <c r="AD27" s="824"/>
      <c r="AE27" s="824"/>
      <c r="AF27" s="824"/>
      <c r="AG27" s="824"/>
      <c r="AH27" s="824"/>
      <c r="AI27" s="824"/>
      <c r="AJ27" s="824"/>
      <c r="AK27" s="824"/>
      <c r="AL27" s="824"/>
      <c r="AM27" s="824"/>
      <c r="AN27" s="824"/>
      <c r="AO27" s="824"/>
      <c r="AP27" s="824"/>
      <c r="AQ27" s="825"/>
      <c r="AS27" s="443"/>
      <c r="AT27" s="443"/>
    </row>
    <row r="28" spans="2:46" ht="14.25" customHeight="1" x14ac:dyDescent="0.25">
      <c r="B28" s="760"/>
      <c r="C28" s="761"/>
      <c r="D28" s="761"/>
      <c r="E28" s="761"/>
      <c r="H28" s="257" t="s">
        <v>796</v>
      </c>
      <c r="I28" s="258"/>
      <c r="J28" s="258"/>
      <c r="K28" s="258"/>
      <c r="L28" s="258"/>
      <c r="M28" s="258"/>
      <c r="N28" s="258"/>
      <c r="O28" s="258"/>
      <c r="P28" s="258"/>
      <c r="Q28" s="259"/>
      <c r="R28" s="257" t="s">
        <v>1511</v>
      </c>
      <c r="S28" s="258"/>
      <c r="T28" s="258"/>
      <c r="U28" s="259"/>
      <c r="V28" s="257" t="s">
        <v>1510</v>
      </c>
      <c r="W28" s="258"/>
      <c r="X28" s="258"/>
      <c r="Y28" s="259"/>
      <c r="Z28" s="257" t="s">
        <v>796</v>
      </c>
      <c r="AA28" s="258"/>
      <c r="AB28" s="258"/>
      <c r="AC28" s="258"/>
      <c r="AD28" s="258"/>
      <c r="AE28" s="258"/>
      <c r="AF28" s="258"/>
      <c r="AG28" s="258"/>
      <c r="AH28" s="258"/>
      <c r="AI28" s="259"/>
      <c r="AJ28" s="257" t="s">
        <v>1511</v>
      </c>
      <c r="AK28" s="258"/>
      <c r="AL28" s="258"/>
      <c r="AM28" s="259"/>
      <c r="AN28" s="257" t="s">
        <v>1510</v>
      </c>
      <c r="AO28" s="258"/>
      <c r="AP28" s="258"/>
      <c r="AQ28" s="259"/>
      <c r="AS28" s="443"/>
      <c r="AT28" s="443"/>
    </row>
    <row r="29" spans="2:46" ht="14.25" customHeight="1" x14ac:dyDescent="0.25">
      <c r="H29" s="260"/>
      <c r="Q29" s="261"/>
      <c r="R29" s="260"/>
      <c r="U29" s="261"/>
      <c r="V29" s="260"/>
      <c r="Y29" s="261"/>
      <c r="Z29" s="260"/>
      <c r="AI29" s="261"/>
      <c r="AJ29" s="260"/>
      <c r="AM29" s="261"/>
      <c r="AN29" s="260"/>
      <c r="AQ29" s="261"/>
      <c r="AS29" s="443"/>
      <c r="AT29" s="443"/>
    </row>
    <row r="30" spans="2:46" ht="14.25" customHeight="1" x14ac:dyDescent="0.25">
      <c r="B30" s="760"/>
      <c r="C30" s="761"/>
      <c r="D30" s="761"/>
      <c r="E30" s="761"/>
      <c r="H30" s="260"/>
      <c r="Q30" s="261"/>
      <c r="R30" s="260"/>
      <c r="U30" s="261"/>
      <c r="V30" s="260"/>
      <c r="Y30" s="261"/>
      <c r="Z30" s="260"/>
      <c r="AI30" s="261"/>
      <c r="AJ30" s="260"/>
      <c r="AM30" s="261"/>
      <c r="AN30" s="260"/>
      <c r="AQ30" s="261"/>
      <c r="AS30" s="443"/>
      <c r="AT30" s="443"/>
    </row>
    <row r="31" spans="2:46" ht="14.25" customHeight="1" x14ac:dyDescent="0.25">
      <c r="H31" s="260"/>
      <c r="Q31" s="261"/>
      <c r="R31" s="260"/>
      <c r="U31" s="261"/>
      <c r="V31" s="260"/>
      <c r="Y31" s="261"/>
      <c r="Z31" s="260"/>
      <c r="AI31" s="261"/>
      <c r="AJ31" s="260"/>
      <c r="AM31" s="261"/>
      <c r="AN31" s="260"/>
      <c r="AQ31" s="261"/>
      <c r="AS31" s="443"/>
      <c r="AT31" s="443"/>
    </row>
    <row r="32" spans="2:46" ht="14.25" customHeight="1" x14ac:dyDescent="0.25">
      <c r="B32" s="760"/>
      <c r="C32" s="761"/>
      <c r="D32" s="761"/>
      <c r="E32" s="761"/>
      <c r="H32" s="260"/>
      <c r="Q32" s="261"/>
      <c r="R32" s="260"/>
      <c r="U32" s="261"/>
      <c r="V32" s="260"/>
      <c r="Y32" s="261"/>
      <c r="Z32" s="260"/>
      <c r="AI32" s="261"/>
      <c r="AJ32" s="260"/>
      <c r="AM32" s="261"/>
      <c r="AN32" s="260"/>
      <c r="AQ32" s="261"/>
      <c r="AS32" s="443"/>
      <c r="AT32" s="443"/>
    </row>
    <row r="33" spans="2:46" ht="14.25" customHeight="1" x14ac:dyDescent="0.25">
      <c r="H33" s="262"/>
      <c r="I33" s="263"/>
      <c r="J33" s="263"/>
      <c r="K33" s="263"/>
      <c r="L33" s="263"/>
      <c r="M33" s="263"/>
      <c r="N33" s="263"/>
      <c r="O33" s="263"/>
      <c r="P33" s="263"/>
      <c r="Q33" s="264"/>
      <c r="R33" s="262"/>
      <c r="S33" s="263"/>
      <c r="T33" s="263"/>
      <c r="U33" s="264"/>
      <c r="V33" s="262"/>
      <c r="W33" s="263"/>
      <c r="X33" s="263"/>
      <c r="Y33" s="264"/>
      <c r="Z33" s="262"/>
      <c r="AA33" s="263"/>
      <c r="AB33" s="263"/>
      <c r="AC33" s="263"/>
      <c r="AD33" s="263"/>
      <c r="AE33" s="263"/>
      <c r="AF33" s="263"/>
      <c r="AG33" s="263"/>
      <c r="AH33" s="263"/>
      <c r="AI33" s="264"/>
      <c r="AJ33" s="262"/>
      <c r="AK33" s="263"/>
      <c r="AL33" s="263"/>
      <c r="AM33" s="264"/>
      <c r="AN33" s="262"/>
      <c r="AO33" s="263"/>
      <c r="AP33" s="263"/>
      <c r="AQ33" s="264"/>
      <c r="AS33" s="443"/>
      <c r="AT33" s="443"/>
    </row>
    <row r="34" spans="2:46" ht="14.25" customHeight="1" x14ac:dyDescent="0.25">
      <c r="B34" s="760"/>
      <c r="C34" s="761"/>
      <c r="D34" s="761"/>
      <c r="E34" s="761"/>
      <c r="G34" s="223"/>
      <c r="AM34" s="265" t="s">
        <v>1797</v>
      </c>
      <c r="AN34" s="131" t="str">
        <f>'G-2-1'!U20</f>
        <v>G-2-1-2</v>
      </c>
      <c r="AS34" s="443"/>
      <c r="AT34" s="443"/>
    </row>
    <row r="35" spans="2:46" ht="14.25" customHeight="1" x14ac:dyDescent="0.25">
      <c r="G35" s="223"/>
      <c r="AS35" s="443"/>
      <c r="AT35" s="443"/>
    </row>
  </sheetData>
  <mergeCells count="31">
    <mergeCell ref="B6:E6"/>
    <mergeCell ref="B30:E30"/>
    <mergeCell ref="B15:E15"/>
    <mergeCell ref="B20:E20"/>
    <mergeCell ref="B13:E13"/>
    <mergeCell ref="B10:E10"/>
    <mergeCell ref="B28:E28"/>
    <mergeCell ref="B4:E4"/>
    <mergeCell ref="V22:AN22"/>
    <mergeCell ref="B16:E16"/>
    <mergeCell ref="AO22:AT22"/>
    <mergeCell ref="H27:Y27"/>
    <mergeCell ref="G7:AR7"/>
    <mergeCell ref="B18:E18"/>
    <mergeCell ref="B12:E12"/>
    <mergeCell ref="V23:AN23"/>
    <mergeCell ref="H22:I22"/>
    <mergeCell ref="J22:K22"/>
    <mergeCell ref="B14:E14"/>
    <mergeCell ref="B17:E17"/>
    <mergeCell ref="B8:E8"/>
    <mergeCell ref="L23:U23"/>
    <mergeCell ref="G9:Z11"/>
    <mergeCell ref="B34:E34"/>
    <mergeCell ref="AO23:AT23"/>
    <mergeCell ref="Z27:AQ27"/>
    <mergeCell ref="H23:I23"/>
    <mergeCell ref="B19:E19"/>
    <mergeCell ref="J23:K23"/>
    <mergeCell ref="B32:E32"/>
    <mergeCell ref="L22:U22"/>
  </mergeCells>
  <hyperlinks>
    <hyperlink ref="B4" location="PANDUAN!A1" display="PANDUAN" xr:uid="{00000000-0004-0000-0601-000000000000}"/>
    <hyperlink ref="B6" location="'EWS DIRECTORY'!A1" display="EWS DIRECTORY" xr:uid="{00000000-0004-0000-0601-000001000000}"/>
    <hyperlink ref="B8" location="'DATA PEMICU'!A1" display="DATA PEMICU" xr:uid="{00000000-0004-0000-0601-000002000000}"/>
    <hyperlink ref="B10" location="'DATA PENGUJI'!A1" display="DATA PENGUJI" xr:uid="{00000000-0004-0000-0601-000003000000}"/>
    <hyperlink ref="B12" location="'MAIN LEVEL'!A1" display="MAIN LEVEL" xr:uid="{00000000-0004-0000-0601-000004000000}"/>
  </hyperlinks>
  <pageMargins left="0.51181102362204722" right="0.15748031496062989" top="0.55118110236220474" bottom="0.55118110236220474" header="0" footer="0"/>
  <pageSetup paperSize="9" scale="60" orientation="landscape"/>
  <headerFooter>
    <oddFooter>&amp;Rhalaman &amp;P dari</oddFooter>
  </headerFooter>
</worksheet>
</file>

<file path=xl/worksheets/sheet2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1-000000000000}">
  <sheetPr codeName="Sheet459">
    <tabColor theme="4" tint="-0.249977111117893"/>
  </sheetPr>
  <dimension ref="A2:AX53"/>
  <sheetViews>
    <sheetView topLeftCell="B6" zoomScaleNormal="100" workbookViewId="0">
      <selection activeCell="AQ18" sqref="AQ18:AU18"/>
    </sheetView>
  </sheetViews>
  <sheetFormatPr defaultColWidth="3.5546875" defaultRowHeight="13.8" x14ac:dyDescent="0.25"/>
  <cols>
    <col min="1" max="1" width="3" style="110" hidden="1" customWidth="1"/>
    <col min="2" max="5" width="3.88671875" style="177" customWidth="1"/>
    <col min="6" max="6" width="3.88671875" style="110" customWidth="1"/>
    <col min="7" max="45" width="3.6640625" style="254" customWidth="1"/>
    <col min="46" max="46" width="4.44140625" style="254" customWidth="1"/>
    <col min="47" max="47" width="3.6640625" style="254" customWidth="1"/>
    <col min="48" max="48" width="3.5546875" style="254" customWidth="1"/>
    <col min="49" max="16384" width="3.5546875" style="254"/>
  </cols>
  <sheetData>
    <row r="2" spans="2:47" x14ac:dyDescent="0.25">
      <c r="G2" s="55" t="s">
        <v>1674</v>
      </c>
      <c r="H2" s="55"/>
      <c r="I2" s="55"/>
      <c r="J2" s="55"/>
      <c r="K2" s="55"/>
      <c r="L2" s="55"/>
      <c r="M2" s="55"/>
      <c r="N2" s="55"/>
      <c r="AT2" s="443"/>
      <c r="AU2" s="443"/>
    </row>
    <row r="3" spans="2:47" x14ac:dyDescent="0.25">
      <c r="B3" s="111"/>
      <c r="C3" s="111"/>
      <c r="D3" s="111"/>
      <c r="E3" s="111"/>
      <c r="G3" s="55"/>
      <c r="H3" s="55"/>
      <c r="I3" s="55"/>
      <c r="J3" s="55"/>
      <c r="K3" s="55"/>
      <c r="L3" s="55"/>
      <c r="M3" s="55"/>
      <c r="N3" s="55"/>
      <c r="AT3" s="443"/>
      <c r="AU3" s="443"/>
    </row>
    <row r="4" spans="2:47" x14ac:dyDescent="0.25">
      <c r="B4" s="762" t="s">
        <v>79</v>
      </c>
      <c r="C4" s="761"/>
      <c r="D4" s="761"/>
      <c r="E4" s="761"/>
      <c r="G4" s="55"/>
      <c r="H4" s="55"/>
      <c r="I4" s="55"/>
      <c r="J4" s="55"/>
      <c r="K4" s="55"/>
      <c r="L4" s="55"/>
      <c r="M4" s="55"/>
      <c r="N4" s="55"/>
      <c r="AT4" s="443"/>
      <c r="AU4" s="443"/>
    </row>
    <row r="5" spans="2:47" x14ac:dyDescent="0.25">
      <c r="B5" s="111"/>
      <c r="C5" s="111"/>
      <c r="D5" s="111"/>
      <c r="E5" s="111"/>
      <c r="G5" s="55"/>
      <c r="H5" s="55"/>
      <c r="I5" s="55"/>
      <c r="J5" s="55"/>
      <c r="K5" s="55"/>
      <c r="L5" s="55"/>
      <c r="M5" s="55"/>
      <c r="N5" s="55"/>
      <c r="AT5" s="443"/>
      <c r="AU5" s="443"/>
    </row>
    <row r="6" spans="2:47" x14ac:dyDescent="0.25">
      <c r="B6" s="762" t="s">
        <v>87</v>
      </c>
      <c r="C6" s="761"/>
      <c r="D6" s="761"/>
      <c r="E6" s="761"/>
      <c r="G6" s="55"/>
      <c r="H6" s="55"/>
      <c r="I6" s="55"/>
      <c r="J6" s="55"/>
      <c r="K6" s="55"/>
      <c r="L6" s="55"/>
      <c r="M6" s="55"/>
      <c r="N6" s="55"/>
      <c r="AT6" s="443"/>
      <c r="AU6" s="443"/>
    </row>
    <row r="7" spans="2:47" ht="15" customHeight="1" x14ac:dyDescent="0.25">
      <c r="B7" s="111"/>
      <c r="C7" s="111"/>
      <c r="D7" s="111"/>
      <c r="E7" s="111"/>
      <c r="G7" s="996" t="s">
        <v>1774</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c r="AI7" s="792"/>
      <c r="AJ7" s="792"/>
      <c r="AK7" s="792"/>
      <c r="AL7" s="792"/>
      <c r="AM7" s="792"/>
      <c r="AN7" s="792"/>
      <c r="AO7" s="792"/>
      <c r="AP7" s="792"/>
      <c r="AQ7" s="792"/>
      <c r="AR7" s="792"/>
      <c r="AS7" s="58"/>
      <c r="AT7" s="443"/>
      <c r="AU7" s="443"/>
    </row>
    <row r="8" spans="2:47" x14ac:dyDescent="0.25">
      <c r="B8" s="762" t="s">
        <v>94</v>
      </c>
      <c r="C8" s="761"/>
      <c r="D8" s="761"/>
      <c r="E8" s="761"/>
      <c r="G8" s="55"/>
      <c r="H8" s="55"/>
      <c r="I8" s="55"/>
      <c r="J8" s="55"/>
      <c r="K8" s="55"/>
      <c r="L8" s="55"/>
      <c r="M8" s="55"/>
      <c r="N8" s="55"/>
      <c r="AT8" s="443"/>
      <c r="AU8" s="443"/>
    </row>
    <row r="9" spans="2:47" x14ac:dyDescent="0.25">
      <c r="B9" s="111"/>
      <c r="C9" s="111"/>
      <c r="D9" s="111"/>
      <c r="E9" s="111"/>
      <c r="G9" s="999" t="str">
        <f>"Rincian "&amp;'G-2-1'!H18&amp;" "&amp;'G-2-1'!M22</f>
        <v>Rincian Sumbangan Berdasarkan pemeriksaan langsung terhadap bukti pendukung</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c r="AU9" s="443"/>
    </row>
    <row r="10" spans="2:47" x14ac:dyDescent="0.25">
      <c r="B10" s="762" t="s">
        <v>101</v>
      </c>
      <c r="C10" s="761"/>
      <c r="D10" s="761"/>
      <c r="E10" s="761"/>
      <c r="G10" s="1001"/>
      <c r="H10" s="792"/>
      <c r="I10" s="792"/>
      <c r="J10" s="792"/>
      <c r="K10" s="792"/>
      <c r="L10" s="792"/>
      <c r="M10" s="792"/>
      <c r="N10" s="792"/>
      <c r="O10" s="792"/>
      <c r="P10" s="792"/>
      <c r="Q10" s="792"/>
      <c r="R10" s="792"/>
      <c r="S10" s="792"/>
      <c r="T10" s="792"/>
      <c r="U10" s="792"/>
      <c r="V10" s="792"/>
      <c r="W10" s="792"/>
      <c r="X10" s="792"/>
      <c r="Y10" s="792"/>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c r="AU10" s="443"/>
    </row>
    <row r="11" spans="2:47"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c r="AU11" s="443"/>
    </row>
    <row r="12" spans="2:47" x14ac:dyDescent="0.25">
      <c r="B12" s="762" t="s">
        <v>106</v>
      </c>
      <c r="C12" s="761"/>
      <c r="D12" s="761"/>
      <c r="E12" s="761"/>
      <c r="AT12" s="443"/>
      <c r="AU12" s="443"/>
    </row>
    <row r="13" spans="2:47" x14ac:dyDescent="0.25">
      <c r="B13" s="962" t="str">
        <f>HYPERLINK("#'"&amp;'EWS DIRECTORY'!$J$259&amp;"'!A1",'EWS DIRECTORY'!$J$259)</f>
        <v>G-2</v>
      </c>
      <c r="C13" s="761"/>
      <c r="D13" s="761"/>
      <c r="E13" s="761"/>
      <c r="G13" s="55" t="s">
        <v>1680</v>
      </c>
      <c r="H13" s="55"/>
      <c r="AT13" s="443"/>
      <c r="AU13" s="443"/>
    </row>
    <row r="14" spans="2:47" x14ac:dyDescent="0.25">
      <c r="B14" s="931" t="str">
        <f>HYPERLINK("#'"&amp;'EWS DIRECTORY'!$J$260&amp;"'!A1",'EWS DIRECTORY'!$J$260)</f>
        <v>G-2-1</v>
      </c>
      <c r="C14" s="761"/>
      <c r="D14" s="761"/>
      <c r="E14" s="761"/>
      <c r="G14" s="55"/>
      <c r="H14" s="55"/>
      <c r="AT14" s="443"/>
      <c r="AU14" s="443"/>
    </row>
    <row r="15" spans="2:47" x14ac:dyDescent="0.25">
      <c r="B15" s="929" t="str">
        <f>HYPERLINK("#'"&amp;'EWS DIRECTORY'!$J$261&amp;"'!A1",'EWS DIRECTORY'!$J$261)</f>
        <v>G-2-1-1</v>
      </c>
      <c r="C15" s="761"/>
      <c r="D15" s="761"/>
      <c r="E15" s="761"/>
      <c r="G15" s="55"/>
      <c r="H15" s="55"/>
      <c r="AT15" s="443"/>
      <c r="AU15" s="443"/>
    </row>
    <row r="16" spans="2:47" x14ac:dyDescent="0.25">
      <c r="B16" s="929" t="str">
        <f>HYPERLINK("#'"&amp;'EWS DIRECTORY'!$J$262&amp;"'!A1",'EWS DIRECTORY'!$J$262)</f>
        <v>G-2-1-2</v>
      </c>
      <c r="C16" s="761"/>
      <c r="D16" s="761"/>
      <c r="E16" s="761"/>
      <c r="G16" s="55"/>
      <c r="H16" s="55"/>
      <c r="AT16" s="443"/>
      <c r="AU16" s="443"/>
    </row>
    <row r="17" spans="1:50" x14ac:dyDescent="0.25">
      <c r="B17" s="927" t="str">
        <f>HYPERLINK("#'"&amp;'EWS DIRECTORY'!$J$263&amp;"'!A1",'EWS DIRECTORY'!$J$263)</f>
        <v>G-2-1-3</v>
      </c>
      <c r="C17" s="761"/>
      <c r="D17" s="761"/>
      <c r="E17" s="761"/>
      <c r="G17" s="55" t="s">
        <v>1681</v>
      </c>
      <c r="H17" s="55"/>
      <c r="I17" s="55"/>
      <c r="AT17" s="443"/>
      <c r="AU17" s="443"/>
    </row>
    <row r="18" spans="1:50" x14ac:dyDescent="0.25">
      <c r="B18" s="929" t="str">
        <f>HYPERLINK("#'"&amp;'EWS DIRECTORY'!$J$264&amp;"'!A1",'EWS DIRECTORY'!$J$264)</f>
        <v>G-2-1-4</v>
      </c>
      <c r="C18" s="761"/>
      <c r="D18" s="761"/>
      <c r="E18" s="761"/>
      <c r="G18" s="55" t="s">
        <v>1744</v>
      </c>
      <c r="H18" s="55"/>
      <c r="I18" s="55" t="s">
        <v>1744</v>
      </c>
      <c r="AT18" s="443"/>
      <c r="AU18" s="443"/>
    </row>
    <row r="19" spans="1:50" x14ac:dyDescent="0.25">
      <c r="B19" s="929" t="str">
        <f>HYPERLINK("#'"&amp;'EWS DIRECTORY'!$J$265&amp;"'!A1",'EWS DIRECTORY'!$J$265)</f>
        <v>G-2-1-5</v>
      </c>
      <c r="C19" s="761"/>
      <c r="D19" s="761"/>
      <c r="E19" s="761"/>
      <c r="AT19" s="443"/>
      <c r="AU19" s="443"/>
    </row>
    <row r="20" spans="1:50" s="271" customFormat="1" x14ac:dyDescent="0.25">
      <c r="A20" s="110"/>
      <c r="B20" s="929" t="str">
        <f>HYPERLINK("#'"&amp;'EWS DIRECTORY'!$J$266&amp;"'!A1",'EWS DIRECTORY'!$J$266)</f>
        <v>G-2-1-6</v>
      </c>
      <c r="C20" s="896"/>
      <c r="D20" s="896"/>
      <c r="E20" s="896"/>
      <c r="F20" s="110"/>
      <c r="G20" s="55" t="s">
        <v>1851</v>
      </c>
      <c r="AT20" s="443"/>
      <c r="AU20" s="443"/>
    </row>
    <row r="21" spans="1:50" x14ac:dyDescent="0.25">
      <c r="G21" s="55"/>
      <c r="AT21" s="443"/>
      <c r="AU21" s="443"/>
    </row>
    <row r="22" spans="1:50" ht="15" customHeight="1" x14ac:dyDescent="0.25">
      <c r="G22" s="55"/>
      <c r="H22" s="990" t="s">
        <v>1445</v>
      </c>
      <c r="I22" s="790"/>
      <c r="J22" s="990" t="s">
        <v>1478</v>
      </c>
      <c r="K22" s="789"/>
      <c r="L22" s="789"/>
      <c r="M22" s="790"/>
      <c r="N22" s="994" t="s">
        <v>1792</v>
      </c>
      <c r="O22" s="764"/>
      <c r="P22" s="764"/>
      <c r="Q22" s="764"/>
      <c r="R22" s="764"/>
      <c r="S22" s="764"/>
      <c r="T22" s="764"/>
      <c r="U22" s="764"/>
      <c r="V22" s="764"/>
      <c r="W22" s="764"/>
      <c r="X22" s="764"/>
      <c r="Y22" s="764"/>
      <c r="Z22" s="765"/>
      <c r="AA22" s="994" t="s">
        <v>1793</v>
      </c>
      <c r="AB22" s="764"/>
      <c r="AC22" s="764"/>
      <c r="AD22" s="764"/>
      <c r="AE22" s="764"/>
      <c r="AF22" s="764"/>
      <c r="AG22" s="764"/>
      <c r="AH22" s="764"/>
      <c r="AI22" s="764"/>
      <c r="AJ22" s="764"/>
      <c r="AK22" s="764"/>
      <c r="AL22" s="764"/>
      <c r="AM22" s="764"/>
      <c r="AN22" s="764"/>
      <c r="AO22" s="764"/>
      <c r="AP22" s="764"/>
      <c r="AQ22" s="764"/>
      <c r="AR22" s="764"/>
      <c r="AS22" s="765"/>
      <c r="AT22" s="990" t="s">
        <v>1481</v>
      </c>
      <c r="AU22" s="789"/>
      <c r="AV22" s="789"/>
      <c r="AW22" s="789"/>
      <c r="AX22" s="790"/>
    </row>
    <row r="23" spans="1:50" x14ac:dyDescent="0.25">
      <c r="G23" s="55"/>
      <c r="H23" s="806"/>
      <c r="I23" s="807"/>
      <c r="J23" s="806"/>
      <c r="K23" s="794"/>
      <c r="L23" s="794"/>
      <c r="M23" s="807"/>
      <c r="N23" s="978" t="s">
        <v>796</v>
      </c>
      <c r="O23" s="764"/>
      <c r="P23" s="764"/>
      <c r="Q23" s="764"/>
      <c r="R23" s="764"/>
      <c r="S23" s="764"/>
      <c r="T23" s="765"/>
      <c r="U23" s="978" t="s">
        <v>1401</v>
      </c>
      <c r="V23" s="764"/>
      <c r="W23" s="764"/>
      <c r="X23" s="764"/>
      <c r="Y23" s="764"/>
      <c r="Z23" s="765"/>
      <c r="AA23" s="978" t="s">
        <v>796</v>
      </c>
      <c r="AB23" s="764"/>
      <c r="AC23" s="764"/>
      <c r="AD23" s="764"/>
      <c r="AE23" s="764"/>
      <c r="AF23" s="765"/>
      <c r="AG23" s="978" t="s">
        <v>1794</v>
      </c>
      <c r="AH23" s="764"/>
      <c r="AI23" s="764"/>
      <c r="AJ23" s="764"/>
      <c r="AK23" s="764"/>
      <c r="AL23" s="764"/>
      <c r="AM23" s="765"/>
      <c r="AN23" s="978" t="s">
        <v>1510</v>
      </c>
      <c r="AO23" s="764"/>
      <c r="AP23" s="764"/>
      <c r="AQ23" s="764"/>
      <c r="AR23" s="764"/>
      <c r="AS23" s="765"/>
      <c r="AT23" s="806"/>
      <c r="AU23" s="794"/>
      <c r="AV23" s="794"/>
      <c r="AW23" s="794"/>
      <c r="AX23" s="807"/>
    </row>
    <row r="24" spans="1:50" x14ac:dyDescent="0.25">
      <c r="H24" s="980"/>
      <c r="I24" s="765"/>
      <c r="J24" s="979"/>
      <c r="K24" s="764"/>
      <c r="L24" s="764"/>
      <c r="M24" s="765"/>
      <c r="N24" s="980"/>
      <c r="O24" s="764"/>
      <c r="P24" s="764"/>
      <c r="Q24" s="764"/>
      <c r="R24" s="764"/>
      <c r="S24" s="764"/>
      <c r="T24" s="765"/>
      <c r="U24" s="977"/>
      <c r="V24" s="764"/>
      <c r="W24" s="764"/>
      <c r="X24" s="764"/>
      <c r="Y24" s="764"/>
      <c r="Z24" s="765"/>
      <c r="AA24" s="980"/>
      <c r="AB24" s="764"/>
      <c r="AC24" s="764"/>
      <c r="AD24" s="764"/>
      <c r="AE24" s="764"/>
      <c r="AF24" s="765"/>
      <c r="AG24" s="980"/>
      <c r="AH24" s="764"/>
      <c r="AI24" s="764"/>
      <c r="AJ24" s="764"/>
      <c r="AK24" s="764"/>
      <c r="AL24" s="764"/>
      <c r="AM24" s="765"/>
      <c r="AN24" s="979"/>
      <c r="AO24" s="764"/>
      <c r="AP24" s="764"/>
      <c r="AQ24" s="764"/>
      <c r="AR24" s="764"/>
      <c r="AS24" s="765"/>
      <c r="AT24" s="1063"/>
      <c r="AU24" s="764"/>
      <c r="AV24" s="764"/>
      <c r="AW24" s="764"/>
      <c r="AX24" s="765"/>
    </row>
    <row r="25" spans="1:50" x14ac:dyDescent="0.25">
      <c r="H25" s="980"/>
      <c r="I25" s="765"/>
      <c r="J25" s="979"/>
      <c r="K25" s="764"/>
      <c r="L25" s="764"/>
      <c r="M25" s="765"/>
      <c r="N25" s="980"/>
      <c r="O25" s="764"/>
      <c r="P25" s="764"/>
      <c r="Q25" s="764"/>
      <c r="R25" s="764"/>
      <c r="S25" s="764"/>
      <c r="T25" s="765"/>
      <c r="U25" s="977"/>
      <c r="V25" s="764"/>
      <c r="W25" s="764"/>
      <c r="X25" s="764"/>
      <c r="Y25" s="764"/>
      <c r="Z25" s="765"/>
      <c r="AA25" s="980"/>
      <c r="AB25" s="764"/>
      <c r="AC25" s="764"/>
      <c r="AD25" s="764"/>
      <c r="AE25" s="764"/>
      <c r="AF25" s="765"/>
      <c r="AG25" s="980"/>
      <c r="AH25" s="764"/>
      <c r="AI25" s="764"/>
      <c r="AJ25" s="764"/>
      <c r="AK25" s="764"/>
      <c r="AL25" s="764"/>
      <c r="AM25" s="765"/>
      <c r="AN25" s="979"/>
      <c r="AO25" s="764"/>
      <c r="AP25" s="764"/>
      <c r="AQ25" s="764"/>
      <c r="AR25" s="764"/>
      <c r="AS25" s="765"/>
      <c r="AT25" s="1063"/>
      <c r="AU25" s="764"/>
      <c r="AV25" s="764"/>
      <c r="AW25" s="764"/>
      <c r="AX25" s="765"/>
    </row>
    <row r="26" spans="1:50" x14ac:dyDescent="0.25">
      <c r="H26" s="980"/>
      <c r="I26" s="765"/>
      <c r="J26" s="979"/>
      <c r="K26" s="764"/>
      <c r="L26" s="764"/>
      <c r="M26" s="765"/>
      <c r="N26" s="980"/>
      <c r="O26" s="764"/>
      <c r="P26" s="764"/>
      <c r="Q26" s="764"/>
      <c r="R26" s="764"/>
      <c r="S26" s="764"/>
      <c r="T26" s="765"/>
      <c r="U26" s="977"/>
      <c r="V26" s="764"/>
      <c r="W26" s="764"/>
      <c r="X26" s="764"/>
      <c r="Y26" s="764"/>
      <c r="Z26" s="765"/>
      <c r="AA26" s="980"/>
      <c r="AB26" s="764"/>
      <c r="AC26" s="764"/>
      <c r="AD26" s="764"/>
      <c r="AE26" s="764"/>
      <c r="AF26" s="765"/>
      <c r="AG26" s="980"/>
      <c r="AH26" s="764"/>
      <c r="AI26" s="764"/>
      <c r="AJ26" s="764"/>
      <c r="AK26" s="764"/>
      <c r="AL26" s="764"/>
      <c r="AM26" s="765"/>
      <c r="AN26" s="979"/>
      <c r="AO26" s="764"/>
      <c r="AP26" s="764"/>
      <c r="AQ26" s="764"/>
      <c r="AR26" s="764"/>
      <c r="AS26" s="765"/>
      <c r="AT26" s="1063"/>
      <c r="AU26" s="764"/>
      <c r="AV26" s="764"/>
      <c r="AW26" s="764"/>
      <c r="AX26" s="765"/>
    </row>
    <row r="27" spans="1:50" x14ac:dyDescent="0.25">
      <c r="H27" s="980"/>
      <c r="I27" s="765"/>
      <c r="J27" s="979"/>
      <c r="K27" s="764"/>
      <c r="L27" s="764"/>
      <c r="M27" s="765"/>
      <c r="N27" s="980"/>
      <c r="O27" s="764"/>
      <c r="P27" s="764"/>
      <c r="Q27" s="764"/>
      <c r="R27" s="764"/>
      <c r="S27" s="764"/>
      <c r="T27" s="765"/>
      <c r="U27" s="977"/>
      <c r="V27" s="764"/>
      <c r="W27" s="764"/>
      <c r="X27" s="764"/>
      <c r="Y27" s="764"/>
      <c r="Z27" s="765"/>
      <c r="AA27" s="980"/>
      <c r="AB27" s="764"/>
      <c r="AC27" s="764"/>
      <c r="AD27" s="764"/>
      <c r="AE27" s="764"/>
      <c r="AF27" s="765"/>
      <c r="AG27" s="980"/>
      <c r="AH27" s="764"/>
      <c r="AI27" s="764"/>
      <c r="AJ27" s="764"/>
      <c r="AK27" s="764"/>
      <c r="AL27" s="764"/>
      <c r="AM27" s="765"/>
      <c r="AN27" s="979"/>
      <c r="AO27" s="764"/>
      <c r="AP27" s="764"/>
      <c r="AQ27" s="764"/>
      <c r="AR27" s="764"/>
      <c r="AS27" s="765"/>
      <c r="AT27" s="1063"/>
      <c r="AU27" s="764"/>
      <c r="AV27" s="764"/>
      <c r="AW27" s="764"/>
      <c r="AX27" s="765"/>
    </row>
    <row r="28" spans="1:50" x14ac:dyDescent="0.25">
      <c r="B28" s="760"/>
      <c r="C28" s="761"/>
      <c r="D28" s="761"/>
      <c r="E28" s="761"/>
      <c r="H28" s="980"/>
      <c r="I28" s="765"/>
      <c r="J28" s="979"/>
      <c r="K28" s="764"/>
      <c r="L28" s="764"/>
      <c r="M28" s="765"/>
      <c r="N28" s="980"/>
      <c r="O28" s="764"/>
      <c r="P28" s="764"/>
      <c r="Q28" s="764"/>
      <c r="R28" s="764"/>
      <c r="S28" s="764"/>
      <c r="T28" s="765"/>
      <c r="U28" s="977"/>
      <c r="V28" s="764"/>
      <c r="W28" s="764"/>
      <c r="X28" s="764"/>
      <c r="Y28" s="764"/>
      <c r="Z28" s="765"/>
      <c r="AA28" s="980"/>
      <c r="AB28" s="764"/>
      <c r="AC28" s="764"/>
      <c r="AD28" s="764"/>
      <c r="AE28" s="764"/>
      <c r="AF28" s="765"/>
      <c r="AG28" s="980"/>
      <c r="AH28" s="764"/>
      <c r="AI28" s="764"/>
      <c r="AJ28" s="764"/>
      <c r="AK28" s="764"/>
      <c r="AL28" s="764"/>
      <c r="AM28" s="765"/>
      <c r="AN28" s="979"/>
      <c r="AO28" s="764"/>
      <c r="AP28" s="764"/>
      <c r="AQ28" s="764"/>
      <c r="AR28" s="764"/>
      <c r="AS28" s="765"/>
      <c r="AT28" s="1063"/>
      <c r="AU28" s="764"/>
      <c r="AV28" s="764"/>
      <c r="AW28" s="764"/>
      <c r="AX28" s="765"/>
    </row>
    <row r="29" spans="1:50" x14ac:dyDescent="0.25">
      <c r="H29" s="980"/>
      <c r="I29" s="765"/>
      <c r="J29" s="979"/>
      <c r="K29" s="764"/>
      <c r="L29" s="764"/>
      <c r="M29" s="765"/>
      <c r="N29" s="980"/>
      <c r="O29" s="764"/>
      <c r="P29" s="764"/>
      <c r="Q29" s="764"/>
      <c r="R29" s="764"/>
      <c r="S29" s="764"/>
      <c r="T29" s="765"/>
      <c r="U29" s="977"/>
      <c r="V29" s="764"/>
      <c r="W29" s="764"/>
      <c r="X29" s="764"/>
      <c r="Y29" s="764"/>
      <c r="Z29" s="765"/>
      <c r="AA29" s="980"/>
      <c r="AB29" s="764"/>
      <c r="AC29" s="764"/>
      <c r="AD29" s="764"/>
      <c r="AE29" s="764"/>
      <c r="AF29" s="765"/>
      <c r="AG29" s="980"/>
      <c r="AH29" s="764"/>
      <c r="AI29" s="764"/>
      <c r="AJ29" s="764"/>
      <c r="AK29" s="764"/>
      <c r="AL29" s="764"/>
      <c r="AM29" s="765"/>
      <c r="AN29" s="983"/>
      <c r="AO29" s="764"/>
      <c r="AP29" s="764"/>
      <c r="AQ29" s="764"/>
      <c r="AR29" s="764"/>
      <c r="AS29" s="765"/>
      <c r="AT29" s="1063"/>
      <c r="AU29" s="764"/>
      <c r="AV29" s="764"/>
      <c r="AW29" s="764"/>
      <c r="AX29" s="765"/>
    </row>
    <row r="30" spans="1:50" x14ac:dyDescent="0.25">
      <c r="B30" s="760"/>
      <c r="C30" s="761"/>
      <c r="D30" s="761"/>
      <c r="E30" s="761"/>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1:50" ht="1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1:50" x14ac:dyDescent="0.25">
      <c r="B32" s="760"/>
      <c r="C32" s="761"/>
      <c r="D32" s="761"/>
      <c r="E32" s="761"/>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2:50"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2:50" ht="15" customHeight="1" x14ac:dyDescent="0.25">
      <c r="B34" s="760"/>
      <c r="C34" s="761"/>
      <c r="D34" s="761"/>
      <c r="E34" s="761"/>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2:50" x14ac:dyDescent="0.25">
      <c r="B36" s="760"/>
      <c r="C36" s="761"/>
      <c r="D36" s="761"/>
      <c r="E36" s="761"/>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2:50" ht="14.4"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2:50" ht="14.4"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2:50" ht="14.4" customHeight="1" x14ac:dyDescent="0.25">
      <c r="G39" s="223"/>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2:50" x14ac:dyDescent="0.25">
      <c r="G40" s="223"/>
      <c r="H40" s="993"/>
      <c r="I40" s="765"/>
      <c r="J40" s="993"/>
      <c r="K40" s="764"/>
      <c r="L40" s="764"/>
      <c r="M40" s="765"/>
      <c r="N40" s="993"/>
      <c r="O40" s="764"/>
      <c r="P40" s="764"/>
      <c r="Q40" s="764"/>
      <c r="R40" s="764"/>
      <c r="S40" s="764"/>
      <c r="T40" s="765"/>
      <c r="U40" s="986"/>
      <c r="V40" s="764"/>
      <c r="W40" s="764"/>
      <c r="X40" s="764"/>
      <c r="Y40" s="764"/>
      <c r="Z40" s="765"/>
      <c r="AA40" s="993"/>
      <c r="AB40" s="764"/>
      <c r="AC40" s="764"/>
      <c r="AD40" s="764"/>
      <c r="AE40" s="764"/>
      <c r="AF40" s="765"/>
      <c r="AG40" s="993"/>
      <c r="AH40" s="764"/>
      <c r="AI40" s="764"/>
      <c r="AJ40" s="764"/>
      <c r="AK40" s="764"/>
      <c r="AL40" s="764"/>
      <c r="AM40" s="765"/>
      <c r="AN40" s="995"/>
      <c r="AO40" s="764"/>
      <c r="AP40" s="764"/>
      <c r="AQ40" s="764"/>
      <c r="AR40" s="764"/>
      <c r="AS40" s="765"/>
      <c r="AT40" s="1065"/>
      <c r="AU40" s="764"/>
      <c r="AV40" s="764"/>
      <c r="AW40" s="764"/>
      <c r="AX40" s="765"/>
    </row>
    <row r="41" spans="2:50" x14ac:dyDescent="0.25">
      <c r="G41" s="223"/>
      <c r="H41" s="1092" t="s">
        <v>1770</v>
      </c>
      <c r="I41" s="764"/>
      <c r="J41" s="764"/>
      <c r="K41" s="764"/>
      <c r="L41" s="764"/>
      <c r="M41" s="764"/>
      <c r="N41" s="764"/>
      <c r="O41" s="764"/>
      <c r="P41" s="764"/>
      <c r="Q41" s="764"/>
      <c r="R41" s="764"/>
      <c r="S41" s="764"/>
      <c r="T41" s="764"/>
      <c r="U41" s="764"/>
      <c r="V41" s="764"/>
      <c r="W41" s="764"/>
      <c r="X41" s="764"/>
      <c r="Y41" s="764"/>
      <c r="Z41" s="764"/>
      <c r="AA41" s="764"/>
      <c r="AB41" s="764"/>
      <c r="AC41" s="764"/>
      <c r="AD41" s="764"/>
      <c r="AE41" s="764"/>
      <c r="AF41" s="764"/>
      <c r="AG41" s="764"/>
      <c r="AH41" s="764"/>
      <c r="AI41" s="764"/>
      <c r="AJ41" s="764"/>
      <c r="AK41" s="764"/>
      <c r="AL41" s="764"/>
      <c r="AM41" s="764"/>
      <c r="AN41" s="764"/>
      <c r="AO41" s="764"/>
      <c r="AP41" s="764"/>
      <c r="AQ41" s="764"/>
      <c r="AR41" s="764"/>
      <c r="AS41" s="765"/>
      <c r="AT41" s="1134">
        <f>SUM(AT24:AX40)</f>
        <v>0</v>
      </c>
      <c r="AU41" s="764"/>
      <c r="AV41" s="764"/>
      <c r="AW41" s="764"/>
      <c r="AX41" s="765"/>
    </row>
    <row r="42" spans="2:50" x14ac:dyDescent="0.25">
      <c r="G42" s="223"/>
      <c r="AS42" s="443"/>
      <c r="AT42" s="443"/>
    </row>
    <row r="43" spans="2:50" x14ac:dyDescent="0.25">
      <c r="G43" s="223"/>
      <c r="AS43" s="443"/>
      <c r="AT43" s="443"/>
      <c r="AU43" s="443"/>
    </row>
    <row r="44" spans="2:50" x14ac:dyDescent="0.25">
      <c r="H44" s="976" t="s">
        <v>1795</v>
      </c>
      <c r="I44" s="824"/>
      <c r="J44" s="824"/>
      <c r="K44" s="824"/>
      <c r="L44" s="824"/>
      <c r="M44" s="824"/>
      <c r="N44" s="824"/>
      <c r="O44" s="824"/>
      <c r="P44" s="824"/>
      <c r="Q44" s="824"/>
      <c r="R44" s="824"/>
      <c r="S44" s="824"/>
      <c r="T44" s="824"/>
      <c r="U44" s="824"/>
      <c r="V44" s="824"/>
      <c r="W44" s="824"/>
      <c r="X44" s="824"/>
      <c r="Y44" s="825"/>
      <c r="Z44" s="976" t="s">
        <v>1796</v>
      </c>
      <c r="AA44" s="824"/>
      <c r="AB44" s="824"/>
      <c r="AC44" s="824"/>
      <c r="AD44" s="824"/>
      <c r="AE44" s="824"/>
      <c r="AF44" s="824"/>
      <c r="AG44" s="824"/>
      <c r="AH44" s="824"/>
      <c r="AI44" s="824"/>
      <c r="AJ44" s="824"/>
      <c r="AK44" s="824"/>
      <c r="AL44" s="824"/>
      <c r="AM44" s="824"/>
      <c r="AN44" s="824"/>
      <c r="AO44" s="824"/>
      <c r="AP44" s="824"/>
      <c r="AQ44" s="825"/>
      <c r="AS44" s="443"/>
      <c r="AT44" s="443"/>
      <c r="AU44" s="443"/>
    </row>
    <row r="45" spans="2:50" x14ac:dyDescent="0.25">
      <c r="H45" s="257" t="s">
        <v>796</v>
      </c>
      <c r="I45" s="258"/>
      <c r="J45" s="258"/>
      <c r="K45" s="258"/>
      <c r="L45" s="258"/>
      <c r="M45" s="258"/>
      <c r="N45" s="258"/>
      <c r="O45" s="258"/>
      <c r="P45" s="258"/>
      <c r="Q45" s="259"/>
      <c r="R45" s="257" t="s">
        <v>1511</v>
      </c>
      <c r="S45" s="258"/>
      <c r="T45" s="258"/>
      <c r="U45" s="259"/>
      <c r="V45" s="257" t="s">
        <v>1510</v>
      </c>
      <c r="W45" s="258"/>
      <c r="X45" s="258"/>
      <c r="Y45" s="259"/>
      <c r="Z45" s="257" t="s">
        <v>796</v>
      </c>
      <c r="AA45" s="258"/>
      <c r="AB45" s="258"/>
      <c r="AC45" s="258"/>
      <c r="AD45" s="258"/>
      <c r="AE45" s="258"/>
      <c r="AF45" s="258"/>
      <c r="AG45" s="258"/>
      <c r="AH45" s="258"/>
      <c r="AI45" s="259"/>
      <c r="AJ45" s="257" t="s">
        <v>1511</v>
      </c>
      <c r="AK45" s="258"/>
      <c r="AL45" s="258"/>
      <c r="AM45" s="259"/>
      <c r="AN45" s="257" t="s">
        <v>1510</v>
      </c>
      <c r="AO45" s="258"/>
      <c r="AP45" s="258"/>
      <c r="AQ45" s="259"/>
      <c r="AS45" s="443"/>
      <c r="AT45" s="443"/>
      <c r="AU45" s="443"/>
    </row>
    <row r="46" spans="2:50" x14ac:dyDescent="0.25">
      <c r="H46" s="260"/>
      <c r="Q46" s="261"/>
      <c r="R46" s="260"/>
      <c r="U46" s="261"/>
      <c r="V46" s="260"/>
      <c r="Y46" s="261"/>
      <c r="Z46" s="260"/>
      <c r="AI46" s="261"/>
      <c r="AJ46" s="260"/>
      <c r="AM46" s="261"/>
      <c r="AN46" s="260"/>
      <c r="AQ46" s="261"/>
      <c r="AS46" s="443"/>
      <c r="AT46" s="443"/>
      <c r="AU46" s="443"/>
    </row>
    <row r="47" spans="2:50" x14ac:dyDescent="0.25">
      <c r="H47" s="260"/>
      <c r="Q47" s="261"/>
      <c r="R47" s="260"/>
      <c r="U47" s="261"/>
      <c r="V47" s="260"/>
      <c r="Y47" s="261"/>
      <c r="Z47" s="260"/>
      <c r="AI47" s="261"/>
      <c r="AJ47" s="260"/>
      <c r="AM47" s="261"/>
      <c r="AN47" s="260"/>
      <c r="AQ47" s="261"/>
      <c r="AS47" s="443"/>
      <c r="AT47" s="443"/>
      <c r="AU47" s="443"/>
    </row>
    <row r="48" spans="2:50" ht="15" customHeight="1" x14ac:dyDescent="0.25">
      <c r="H48" s="260"/>
      <c r="Q48" s="261"/>
      <c r="R48" s="260"/>
      <c r="U48" s="261"/>
      <c r="V48" s="260"/>
      <c r="Y48" s="261"/>
      <c r="Z48" s="260"/>
      <c r="AI48" s="261"/>
      <c r="AJ48" s="260"/>
      <c r="AM48" s="261"/>
      <c r="AN48" s="260"/>
      <c r="AQ48" s="261"/>
      <c r="AS48" s="443"/>
      <c r="AT48" s="443"/>
      <c r="AU48" s="443"/>
    </row>
    <row r="49" spans="8:47" x14ac:dyDescent="0.25">
      <c r="H49" s="260"/>
      <c r="Q49" s="261"/>
      <c r="R49" s="260"/>
      <c r="U49" s="261"/>
      <c r="V49" s="260"/>
      <c r="Y49" s="261"/>
      <c r="Z49" s="260"/>
      <c r="AI49" s="261"/>
      <c r="AJ49" s="260"/>
      <c r="AM49" s="261"/>
      <c r="AN49" s="260"/>
      <c r="AQ49" s="261"/>
      <c r="AS49" s="443"/>
      <c r="AT49" s="443"/>
      <c r="AU49" s="443"/>
    </row>
    <row r="50" spans="8:47" x14ac:dyDescent="0.25">
      <c r="H50" s="262"/>
      <c r="I50" s="263"/>
      <c r="J50" s="263"/>
      <c r="K50" s="263"/>
      <c r="L50" s="263"/>
      <c r="M50" s="263"/>
      <c r="N50" s="263"/>
      <c r="O50" s="263"/>
      <c r="P50" s="263"/>
      <c r="Q50" s="264"/>
      <c r="R50" s="262"/>
      <c r="S50" s="263"/>
      <c r="T50" s="263"/>
      <c r="U50" s="264"/>
      <c r="V50" s="262"/>
      <c r="W50" s="263"/>
      <c r="X50" s="263"/>
      <c r="Y50" s="264"/>
      <c r="Z50" s="262"/>
      <c r="AA50" s="263"/>
      <c r="AB50" s="263"/>
      <c r="AC50" s="263"/>
      <c r="AD50" s="263"/>
      <c r="AE50" s="263"/>
      <c r="AF50" s="263"/>
      <c r="AG50" s="263"/>
      <c r="AH50" s="263"/>
      <c r="AI50" s="264"/>
      <c r="AJ50" s="262"/>
      <c r="AK50" s="263"/>
      <c r="AL50" s="263"/>
      <c r="AM50" s="264"/>
      <c r="AN50" s="262"/>
      <c r="AO50" s="263"/>
      <c r="AP50" s="263"/>
      <c r="AQ50" s="264"/>
      <c r="AS50" s="443"/>
      <c r="AT50" s="443"/>
      <c r="AU50" s="443"/>
    </row>
    <row r="51" spans="8:47" x14ac:dyDescent="0.25">
      <c r="AM51" s="265" t="s">
        <v>1797</v>
      </c>
      <c r="AN51" s="131" t="str">
        <f>'G-2-1'!U22</f>
        <v>G-2-1-3</v>
      </c>
      <c r="AS51" s="443"/>
      <c r="AT51" s="443"/>
    </row>
    <row r="52" spans="8:47" x14ac:dyDescent="0.25">
      <c r="AS52" s="443"/>
      <c r="AT52" s="443"/>
    </row>
    <row r="53" spans="8:47" x14ac:dyDescent="0.25">
      <c r="H53" s="110"/>
      <c r="I53" s="110"/>
      <c r="J53" s="110"/>
      <c r="K53" s="110"/>
      <c r="L53" s="110"/>
      <c r="M53" s="110"/>
      <c r="N53" s="110"/>
      <c r="O53" s="110"/>
      <c r="P53" s="110"/>
      <c r="Q53" s="110"/>
      <c r="R53" s="110"/>
      <c r="S53" s="110"/>
      <c r="T53" s="110"/>
      <c r="U53" s="110"/>
      <c r="V53" s="110"/>
      <c r="W53" s="110"/>
      <c r="X53" s="110"/>
    </row>
  </sheetData>
  <mergeCells count="170">
    <mergeCell ref="AG38:AM38"/>
    <mergeCell ref="J28:M28"/>
    <mergeCell ref="U29:Z29"/>
    <mergeCell ref="AT35:AX35"/>
    <mergeCell ref="U38:Z38"/>
    <mergeCell ref="AN29:AS29"/>
    <mergeCell ref="AA33:AF33"/>
    <mergeCell ref="H35:I35"/>
    <mergeCell ref="N31:T31"/>
    <mergeCell ref="AN32:AS32"/>
    <mergeCell ref="G9:Z11"/>
    <mergeCell ref="U25:Z25"/>
    <mergeCell ref="AA26:AF26"/>
    <mergeCell ref="N30:T30"/>
    <mergeCell ref="AN31:AS31"/>
    <mergeCell ref="AG33:AM33"/>
    <mergeCell ref="H37:I37"/>
    <mergeCell ref="J30:M30"/>
    <mergeCell ref="AN23:AS23"/>
    <mergeCell ref="N22:Z22"/>
    <mergeCell ref="J33:M33"/>
    <mergeCell ref="AA35:AF35"/>
    <mergeCell ref="N26:T26"/>
    <mergeCell ref="AN27:AS27"/>
    <mergeCell ref="AA31:AF31"/>
    <mergeCell ref="AG29:AM29"/>
    <mergeCell ref="AG40:AM40"/>
    <mergeCell ref="H27:I27"/>
    <mergeCell ref="U37:Z37"/>
    <mergeCell ref="AG30:AM30"/>
    <mergeCell ref="AG39:AM39"/>
    <mergeCell ref="AA34:AF34"/>
    <mergeCell ref="N27:T27"/>
    <mergeCell ref="AT31:AX31"/>
    <mergeCell ref="N40:T40"/>
    <mergeCell ref="AT38:AX38"/>
    <mergeCell ref="H36:I36"/>
    <mergeCell ref="J36:M36"/>
    <mergeCell ref="AN35:AS35"/>
    <mergeCell ref="AA36:AF36"/>
    <mergeCell ref="AT34:AX34"/>
    <mergeCell ref="AG31:AM31"/>
    <mergeCell ref="AA32:AF32"/>
    <mergeCell ref="N32:T32"/>
    <mergeCell ref="AG34:AM34"/>
    <mergeCell ref="J34:M34"/>
    <mergeCell ref="H28:I28"/>
    <mergeCell ref="J27:M27"/>
    <mergeCell ref="AA29:AF29"/>
    <mergeCell ref="N33:T33"/>
    <mergeCell ref="H44:Y44"/>
    <mergeCell ref="B28:E28"/>
    <mergeCell ref="J25:M25"/>
    <mergeCell ref="AA39:AF39"/>
    <mergeCell ref="H30:I30"/>
    <mergeCell ref="AN26:AS26"/>
    <mergeCell ref="AA30:AF30"/>
    <mergeCell ref="AT41:AX41"/>
    <mergeCell ref="H41:AS41"/>
    <mergeCell ref="U34:Z34"/>
    <mergeCell ref="AN30:AS30"/>
    <mergeCell ref="AG35:AM35"/>
    <mergeCell ref="U31:Z31"/>
    <mergeCell ref="H32:I32"/>
    <mergeCell ref="AN28:AS28"/>
    <mergeCell ref="U26:Z26"/>
    <mergeCell ref="AN37:AS37"/>
    <mergeCell ref="U35:Z35"/>
    <mergeCell ref="B32:E32"/>
    <mergeCell ref="H25:I25"/>
    <mergeCell ref="AA25:AF25"/>
    <mergeCell ref="AT40:AX40"/>
    <mergeCell ref="AG28:AM28"/>
    <mergeCell ref="AG37:AM37"/>
    <mergeCell ref="H40:I40"/>
    <mergeCell ref="AG24:AM24"/>
    <mergeCell ref="N36:T36"/>
    <mergeCell ref="U24:Z24"/>
    <mergeCell ref="U33:Z33"/>
    <mergeCell ref="AG26:AM26"/>
    <mergeCell ref="AT32:AX32"/>
    <mergeCell ref="J38:M38"/>
    <mergeCell ref="AT29:AX29"/>
    <mergeCell ref="AN39:AS39"/>
    <mergeCell ref="U40:Z40"/>
    <mergeCell ref="AN34:AS34"/>
    <mergeCell ref="AA38:AF38"/>
    <mergeCell ref="AG32:AM32"/>
    <mergeCell ref="AN36:AS36"/>
    <mergeCell ref="AA27:AF27"/>
    <mergeCell ref="AA40:AF40"/>
    <mergeCell ref="H38:I38"/>
    <mergeCell ref="U28:Z28"/>
    <mergeCell ref="AT27:AX27"/>
    <mergeCell ref="N24:T24"/>
    <mergeCell ref="H29:I29"/>
    <mergeCell ref="AT25:AX25"/>
    <mergeCell ref="AT37:AX37"/>
    <mergeCell ref="B4:E4"/>
    <mergeCell ref="J39:M39"/>
    <mergeCell ref="N35:T35"/>
    <mergeCell ref="AA22:AS22"/>
    <mergeCell ref="J29:M29"/>
    <mergeCell ref="N25:T25"/>
    <mergeCell ref="J37:M37"/>
    <mergeCell ref="B8:E8"/>
    <mergeCell ref="J22:M23"/>
    <mergeCell ref="H34:I34"/>
    <mergeCell ref="B6:E6"/>
    <mergeCell ref="N34:T34"/>
    <mergeCell ref="B15:E15"/>
    <mergeCell ref="H31:I31"/>
    <mergeCell ref="H22:I23"/>
    <mergeCell ref="AA23:AF23"/>
    <mergeCell ref="B30:E30"/>
    <mergeCell ref="G7:AR7"/>
    <mergeCell ref="AG25:AM25"/>
    <mergeCell ref="B18:E18"/>
    <mergeCell ref="U23:Z23"/>
    <mergeCell ref="AN25:AS25"/>
    <mergeCell ref="J31:M31"/>
    <mergeCell ref="U32:Z32"/>
    <mergeCell ref="B10:E10"/>
    <mergeCell ref="N38:T38"/>
    <mergeCell ref="H26:I26"/>
    <mergeCell ref="B20:E20"/>
    <mergeCell ref="AT26:AX26"/>
    <mergeCell ref="B12:E12"/>
    <mergeCell ref="B14:E14"/>
    <mergeCell ref="Z44:AQ44"/>
    <mergeCell ref="N37:T37"/>
    <mergeCell ref="AN38:AS38"/>
    <mergeCell ref="J40:M40"/>
    <mergeCell ref="N29:T29"/>
    <mergeCell ref="J24:M24"/>
    <mergeCell ref="AN40:AS40"/>
    <mergeCell ref="B17:E17"/>
    <mergeCell ref="AG36:AM36"/>
    <mergeCell ref="N23:T23"/>
    <mergeCell ref="AN24:AS24"/>
    <mergeCell ref="J26:M26"/>
    <mergeCell ref="AA28:AF28"/>
    <mergeCell ref="AN33:AS33"/>
    <mergeCell ref="J35:M35"/>
    <mergeCell ref="B19:E19"/>
    <mergeCell ref="B34:E34"/>
    <mergeCell ref="AT39:AX39"/>
    <mergeCell ref="AT36:AX36"/>
    <mergeCell ref="B13:E13"/>
    <mergeCell ref="N28:T28"/>
    <mergeCell ref="AG23:AM23"/>
    <mergeCell ref="B16:E16"/>
    <mergeCell ref="AT24:AX24"/>
    <mergeCell ref="AT30:AX30"/>
    <mergeCell ref="J32:M32"/>
    <mergeCell ref="AG27:AM27"/>
    <mergeCell ref="U30:Z30"/>
    <mergeCell ref="N39:T39"/>
    <mergeCell ref="H24:I24"/>
    <mergeCell ref="H33:I33"/>
    <mergeCell ref="U27:Z27"/>
    <mergeCell ref="U36:Z36"/>
    <mergeCell ref="AA37:AF37"/>
    <mergeCell ref="AA24:AF24"/>
    <mergeCell ref="AT28:AX28"/>
    <mergeCell ref="AT22:AX23"/>
    <mergeCell ref="B36:E36"/>
    <mergeCell ref="H39:I39"/>
    <mergeCell ref="AT33:AX33"/>
    <mergeCell ref="U39:Z39"/>
  </mergeCells>
  <hyperlinks>
    <hyperlink ref="B4" location="PANDUAN!A1" display="PANDUAN" xr:uid="{00000000-0004-0000-0701-000000000000}"/>
    <hyperlink ref="B6" location="'EWS DIRECTORY'!A1" display="EWS DIRECTORY" xr:uid="{00000000-0004-0000-0701-000001000000}"/>
    <hyperlink ref="B8" location="'DATA PEMICU'!A1" display="DATA PEMICU" xr:uid="{00000000-0004-0000-0701-000002000000}"/>
    <hyperlink ref="B10" location="'DATA PENGUJI'!A1" display="DATA PENGUJI" xr:uid="{00000000-0004-0000-0701-000003000000}"/>
    <hyperlink ref="B12" location="'MAIN LEVEL'!A1" display="MAIN LEVEL" xr:uid="{00000000-0004-0000-0701-000004000000}"/>
  </hyperlinks>
  <pageMargins left="0.51181102362204722" right="0.15748031496062989" top="0.55118110236220474" bottom="0.55118110236220474" header="0.31496062992125978" footer="0.31496062992125978"/>
  <pageSetup paperSize="9" scale="60" orientation="landscape"/>
  <headerFooter>
    <oddFooter>&amp;Rhalaman &amp;P dari &amp;N</oddFooter>
  </headerFooter>
</worksheet>
</file>

<file path=xl/worksheets/sheet2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1-000000000000}">
  <sheetPr codeName="Sheet460">
    <tabColor theme="4" tint="-0.249977111117893"/>
  </sheetPr>
  <dimension ref="A1:AU65"/>
  <sheetViews>
    <sheetView topLeftCell="B22"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47" width="3.6640625" style="306" customWidth="1"/>
    <col min="48" max="48" width="14.44140625" style="306" customWidth="1"/>
    <col min="49" max="16384" width="14.44140625" style="306"/>
  </cols>
  <sheetData>
    <row r="1" spans="2:47" ht="14.25" customHeight="1" x14ac:dyDescent="0.25">
      <c r="G1" s="110"/>
      <c r="H1" s="110"/>
      <c r="I1" s="110"/>
      <c r="J1" s="110"/>
      <c r="K1" s="110"/>
      <c r="L1" s="110"/>
      <c r="M1" s="110"/>
      <c r="N1" s="110"/>
      <c r="O1" s="110"/>
      <c r="P1" s="110"/>
      <c r="Q1" s="110"/>
      <c r="R1" s="110"/>
      <c r="S1" s="110"/>
      <c r="T1" s="110"/>
      <c r="U1" s="110"/>
      <c r="V1" s="110"/>
      <c r="W1" s="110"/>
      <c r="X1" s="110"/>
      <c r="Y1" s="110"/>
    </row>
    <row r="2" spans="2:47" ht="14.25" customHeight="1" x14ac:dyDescent="0.25">
      <c r="G2" s="55" t="s">
        <v>1674</v>
      </c>
      <c r="H2" s="55"/>
      <c r="I2" s="55"/>
      <c r="J2" s="55"/>
      <c r="K2" s="55"/>
      <c r="L2" s="55"/>
      <c r="M2" s="55"/>
      <c r="N2" s="55"/>
      <c r="AT2" s="443"/>
      <c r="AU2" s="443"/>
    </row>
    <row r="3" spans="2:47" ht="14.25" customHeight="1" x14ac:dyDescent="0.25">
      <c r="B3" s="111"/>
      <c r="C3" s="111"/>
      <c r="D3" s="111"/>
      <c r="E3" s="111"/>
      <c r="G3" s="55"/>
      <c r="H3" s="55"/>
      <c r="I3" s="55"/>
      <c r="J3" s="55"/>
      <c r="K3" s="55"/>
      <c r="L3" s="55"/>
      <c r="M3" s="55"/>
      <c r="N3" s="55"/>
      <c r="AT3" s="443"/>
      <c r="AU3" s="443"/>
    </row>
    <row r="4" spans="2:47" ht="14.25" customHeight="1" x14ac:dyDescent="0.25">
      <c r="B4" s="762" t="s">
        <v>79</v>
      </c>
      <c r="C4" s="761"/>
      <c r="D4" s="761"/>
      <c r="E4" s="761"/>
      <c r="G4" s="55"/>
      <c r="H4" s="55"/>
      <c r="I4" s="55"/>
      <c r="J4" s="55"/>
      <c r="K4" s="55"/>
      <c r="L4" s="55"/>
      <c r="M4" s="55"/>
      <c r="N4" s="55"/>
      <c r="AT4" s="443"/>
      <c r="AU4" s="443"/>
    </row>
    <row r="5" spans="2:47" ht="14.25" customHeight="1" x14ac:dyDescent="0.25">
      <c r="B5" s="111"/>
      <c r="C5" s="111"/>
      <c r="D5" s="111"/>
      <c r="E5" s="111"/>
      <c r="G5" s="55"/>
      <c r="H5" s="55"/>
      <c r="I5" s="55"/>
      <c r="J5" s="55"/>
      <c r="K5" s="55"/>
      <c r="L5" s="55"/>
      <c r="M5" s="55"/>
      <c r="N5" s="55"/>
      <c r="AT5" s="443"/>
      <c r="AU5" s="443"/>
    </row>
    <row r="6" spans="2:47" ht="14.25" customHeight="1" x14ac:dyDescent="0.25">
      <c r="B6" s="762" t="s">
        <v>87</v>
      </c>
      <c r="C6" s="761"/>
      <c r="D6" s="761"/>
      <c r="E6" s="761"/>
      <c r="G6" s="55"/>
      <c r="H6" s="55"/>
      <c r="I6" s="55"/>
      <c r="J6" s="55"/>
      <c r="K6" s="55"/>
      <c r="L6" s="55"/>
      <c r="M6" s="55"/>
      <c r="N6" s="55"/>
      <c r="AT6" s="443"/>
      <c r="AU6" s="443"/>
    </row>
    <row r="7" spans="2:47" ht="15" customHeight="1" x14ac:dyDescent="0.25">
      <c r="B7" s="111"/>
      <c r="C7" s="111"/>
      <c r="D7" s="111"/>
      <c r="E7" s="111"/>
      <c r="G7" s="996" t="s">
        <v>1774</v>
      </c>
      <c r="H7" s="1111"/>
      <c r="I7" s="1111"/>
      <c r="J7" s="1111"/>
      <c r="K7" s="1111"/>
      <c r="L7" s="1111"/>
      <c r="M7" s="1111"/>
      <c r="N7" s="1111"/>
      <c r="O7" s="1111"/>
      <c r="P7" s="1111"/>
      <c r="Q7" s="1111"/>
      <c r="R7" s="1111"/>
      <c r="S7" s="1111"/>
      <c r="T7" s="1111"/>
      <c r="U7" s="1111"/>
      <c r="V7" s="1111"/>
      <c r="W7" s="1111"/>
      <c r="X7" s="1111"/>
      <c r="Y7" s="1111"/>
      <c r="Z7" s="1111"/>
      <c r="AA7" s="1111"/>
      <c r="AB7" s="1111"/>
      <c r="AC7" s="1111"/>
      <c r="AD7" s="1111"/>
      <c r="AE7" s="1111"/>
      <c r="AF7" s="1111"/>
      <c r="AG7" s="1111"/>
      <c r="AH7" s="1111"/>
      <c r="AI7" s="1111"/>
      <c r="AJ7" s="1111"/>
      <c r="AK7" s="1111"/>
      <c r="AL7" s="1111"/>
      <c r="AM7" s="1111"/>
      <c r="AN7" s="1111"/>
      <c r="AO7" s="1111"/>
      <c r="AP7" s="1111"/>
      <c r="AQ7" s="1111"/>
      <c r="AR7" s="1111"/>
      <c r="AS7" s="58"/>
      <c r="AT7" s="443"/>
      <c r="AU7" s="443"/>
    </row>
    <row r="8" spans="2:47" ht="14.25" customHeight="1" x14ac:dyDescent="0.25">
      <c r="B8" s="762" t="s">
        <v>94</v>
      </c>
      <c r="C8" s="761"/>
      <c r="D8" s="761"/>
      <c r="E8" s="761"/>
      <c r="G8" s="55"/>
      <c r="H8" s="55"/>
      <c r="I8" s="55"/>
      <c r="J8" s="55"/>
      <c r="K8" s="55"/>
      <c r="L8" s="55"/>
      <c r="M8" s="55"/>
      <c r="N8" s="55"/>
      <c r="AT8" s="443"/>
      <c r="AU8" s="443"/>
    </row>
    <row r="9" spans="2:47" ht="14.25" customHeight="1" x14ac:dyDescent="0.25">
      <c r="B9" s="111"/>
      <c r="C9" s="111"/>
      <c r="D9" s="111"/>
      <c r="E9" s="111"/>
      <c r="G9" s="999" t="str">
        <f>"Rincian "&amp;'G-2-1'!H18&amp;" "&amp;'G-2-1'!M24</f>
        <v>Rincian Sumbangan Berdasarkan Analisis Kewajaran dan Kelaziman Usaha</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c r="AU9" s="443"/>
    </row>
    <row r="10" spans="2:47" ht="14.25" customHeight="1" x14ac:dyDescent="0.25">
      <c r="B10" s="762" t="s">
        <v>101</v>
      </c>
      <c r="C10" s="761"/>
      <c r="D10" s="761"/>
      <c r="E10" s="761"/>
      <c r="G10" s="1001"/>
      <c r="H10" s="1111"/>
      <c r="I10" s="1111"/>
      <c r="J10" s="1111"/>
      <c r="K10" s="1111"/>
      <c r="L10" s="1111"/>
      <c r="M10" s="1111"/>
      <c r="N10" s="1111"/>
      <c r="O10" s="1111"/>
      <c r="P10" s="1111"/>
      <c r="Q10" s="1111"/>
      <c r="R10" s="1111"/>
      <c r="S10" s="1111"/>
      <c r="T10" s="1111"/>
      <c r="U10" s="1111"/>
      <c r="V10" s="1111"/>
      <c r="W10" s="1111"/>
      <c r="X10" s="1111"/>
      <c r="Y10" s="1111"/>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c r="AU10" s="443"/>
    </row>
    <row r="11" spans="2:47"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c r="AU11" s="443"/>
    </row>
    <row r="12" spans="2:47" ht="14.25" customHeight="1" x14ac:dyDescent="0.25">
      <c r="B12" s="762" t="s">
        <v>106</v>
      </c>
      <c r="C12" s="761"/>
      <c r="D12" s="761"/>
      <c r="E12" s="761"/>
      <c r="G12" s="254"/>
      <c r="H12" s="254"/>
      <c r="I12" s="254"/>
      <c r="J12" s="254"/>
      <c r="K12" s="254"/>
      <c r="L12" s="254"/>
      <c r="M12" s="254"/>
      <c r="N12" s="254"/>
      <c r="AT12" s="443"/>
      <c r="AU12" s="443"/>
    </row>
    <row r="13" spans="2:47" ht="14.25" customHeight="1" x14ac:dyDescent="0.25">
      <c r="B13" s="962" t="str">
        <f>HYPERLINK("#'"&amp;'EWS DIRECTORY'!$J$259&amp;"'!A1",'EWS DIRECTORY'!$J$259)</f>
        <v>G-2</v>
      </c>
      <c r="C13" s="761"/>
      <c r="D13" s="761"/>
      <c r="E13" s="761"/>
      <c r="G13" s="55" t="s">
        <v>1680</v>
      </c>
      <c r="H13" s="55"/>
      <c r="I13" s="254"/>
      <c r="J13" s="254"/>
      <c r="K13" s="254"/>
      <c r="L13" s="254"/>
      <c r="M13" s="254"/>
      <c r="N13" s="254"/>
      <c r="AT13" s="443"/>
      <c r="AU13" s="443"/>
    </row>
    <row r="14" spans="2:47" ht="14.25" customHeight="1" x14ac:dyDescent="0.25">
      <c r="B14" s="931" t="str">
        <f>HYPERLINK("#'"&amp;'EWS DIRECTORY'!$J$260&amp;"'!A1",'EWS DIRECTORY'!$J$260)</f>
        <v>G-2-1</v>
      </c>
      <c r="C14" s="761"/>
      <c r="D14" s="761"/>
      <c r="E14" s="761"/>
      <c r="G14" s="55" t="s">
        <v>1891</v>
      </c>
      <c r="H14" s="55"/>
      <c r="I14" s="254"/>
      <c r="J14" s="254"/>
      <c r="K14" s="254"/>
      <c r="L14" s="254"/>
      <c r="M14" s="254"/>
      <c r="N14" s="254"/>
      <c r="AT14" s="443"/>
      <c r="AU14" s="443"/>
    </row>
    <row r="15" spans="2:47" ht="14.25" customHeight="1" x14ac:dyDescent="0.25">
      <c r="B15" s="929" t="str">
        <f>HYPERLINK("#'"&amp;'EWS DIRECTORY'!$J$261&amp;"'!A1",'EWS DIRECTORY'!$J$261)</f>
        <v>G-2-1-1</v>
      </c>
      <c r="C15" s="761"/>
      <c r="D15" s="761"/>
      <c r="E15" s="761"/>
      <c r="G15" s="55" t="s">
        <v>1892</v>
      </c>
      <c r="H15" s="55"/>
      <c r="I15" s="254"/>
      <c r="J15" s="254"/>
      <c r="K15" s="254"/>
      <c r="L15" s="254"/>
      <c r="M15" s="254"/>
      <c r="N15" s="254"/>
      <c r="AT15" s="443"/>
      <c r="AU15" s="443"/>
    </row>
    <row r="16" spans="2:47" ht="14.25" customHeight="1" x14ac:dyDescent="0.25">
      <c r="B16" s="929" t="str">
        <f>HYPERLINK("#'"&amp;'EWS DIRECTORY'!$J$262&amp;"'!A1",'EWS DIRECTORY'!$J$262)</f>
        <v>G-2-1-2</v>
      </c>
      <c r="C16" s="761"/>
      <c r="D16" s="761"/>
      <c r="E16" s="761"/>
      <c r="G16" s="55" t="s">
        <v>1893</v>
      </c>
      <c r="H16" s="55"/>
      <c r="I16" s="254"/>
      <c r="J16" s="254"/>
      <c r="K16" s="254"/>
      <c r="L16" s="254"/>
      <c r="M16" s="254"/>
      <c r="N16" s="254"/>
      <c r="AT16" s="443"/>
      <c r="AU16" s="443"/>
    </row>
    <row r="17" spans="2:47" ht="14.25" customHeight="1" x14ac:dyDescent="0.25">
      <c r="B17" s="929" t="str">
        <f>HYPERLINK("#'"&amp;'EWS DIRECTORY'!$J$263&amp;"'!A1",'EWS DIRECTORY'!$J$263)</f>
        <v>G-2-1-3</v>
      </c>
      <c r="C17" s="761"/>
      <c r="D17" s="761"/>
      <c r="E17" s="761"/>
      <c r="G17" s="55" t="s">
        <v>1681</v>
      </c>
      <c r="H17" s="55"/>
      <c r="I17" s="55"/>
      <c r="J17" s="254"/>
      <c r="K17" s="254"/>
      <c r="L17" s="254"/>
      <c r="M17" s="254"/>
      <c r="N17" s="254"/>
      <c r="AT17" s="443"/>
      <c r="AU17" s="443"/>
    </row>
    <row r="18" spans="2:47" ht="14.25" customHeight="1" x14ac:dyDescent="0.25">
      <c r="B18" s="929" t="str">
        <f>HYPERLINK("#'"&amp;'EWS DIRECTORY'!$J$264&amp;"'!A1",'EWS DIRECTORY'!$J$264)</f>
        <v>G-2-1-4</v>
      </c>
      <c r="C18" s="761"/>
      <c r="D18" s="761"/>
      <c r="E18" s="761"/>
      <c r="G18" s="55" t="s">
        <v>1744</v>
      </c>
      <c r="H18" s="55"/>
      <c r="I18" s="55" t="s">
        <v>1744</v>
      </c>
      <c r="J18" s="254"/>
      <c r="K18" s="254"/>
      <c r="L18" s="254"/>
      <c r="M18" s="254"/>
      <c r="N18" s="254"/>
      <c r="AT18" s="443"/>
      <c r="AU18" s="443"/>
    </row>
    <row r="19" spans="2:47" ht="14.25" customHeight="1" x14ac:dyDescent="0.25">
      <c r="B19" s="929" t="str">
        <f>HYPERLINK("#'"&amp;'EWS DIRECTORY'!$J$265&amp;"'!A1",'EWS DIRECTORY'!$J$265)</f>
        <v>G-2-1-5</v>
      </c>
      <c r="C19" s="761"/>
      <c r="D19" s="761"/>
      <c r="E19" s="761"/>
      <c r="AT19" s="443"/>
      <c r="AU19" s="443"/>
    </row>
    <row r="20" spans="2:47" ht="14.25" customHeight="1" x14ac:dyDescent="0.25">
      <c r="B20" s="929" t="str">
        <f>HYPERLINK("#'"&amp;'EWS DIRECTORY'!$J$266&amp;"'!A1",'EWS DIRECTORY'!$J$266)</f>
        <v>G-2-1-6</v>
      </c>
      <c r="C20" s="761"/>
      <c r="D20" s="761"/>
      <c r="E20" s="761"/>
      <c r="G20" s="55" t="s">
        <v>1851</v>
      </c>
      <c r="AT20" s="443"/>
      <c r="AU20" s="443"/>
    </row>
    <row r="21" spans="2:47" ht="14.25" customHeight="1" x14ac:dyDescent="0.25">
      <c r="G21" s="55"/>
      <c r="AT21" s="443"/>
      <c r="AU21" s="443"/>
    </row>
    <row r="22" spans="2:47" ht="13.8" x14ac:dyDescent="0.25">
      <c r="G22" s="55"/>
      <c r="H22" s="1082" t="s">
        <v>1445</v>
      </c>
      <c r="I22" s="765"/>
      <c r="J22" s="1109" t="s">
        <v>1894</v>
      </c>
      <c r="K22" s="764"/>
      <c r="L22" s="764"/>
      <c r="M22" s="764"/>
      <c r="N22" s="764"/>
      <c r="O22" s="764"/>
      <c r="P22" s="764"/>
      <c r="Q22" s="764"/>
      <c r="R22" s="764"/>
      <c r="S22" s="764"/>
      <c r="T22" s="764"/>
      <c r="U22" s="764"/>
      <c r="V22" s="764"/>
      <c r="W22" s="764"/>
      <c r="X22" s="765"/>
      <c r="Y22" s="1082" t="s">
        <v>1767</v>
      </c>
      <c r="Z22" s="765"/>
      <c r="AA22" s="1082" t="s">
        <v>1895</v>
      </c>
      <c r="AB22" s="764"/>
      <c r="AC22" s="764"/>
      <c r="AD22" s="764"/>
      <c r="AE22" s="764"/>
      <c r="AF22" s="764"/>
      <c r="AG22" s="764"/>
      <c r="AH22" s="764"/>
      <c r="AI22" s="764"/>
      <c r="AJ22" s="764"/>
      <c r="AK22" s="764"/>
      <c r="AL22" s="764"/>
      <c r="AM22" s="764"/>
      <c r="AN22" s="764"/>
      <c r="AO22" s="764"/>
      <c r="AP22" s="764"/>
      <c r="AQ22" s="764"/>
      <c r="AR22" s="764"/>
      <c r="AS22" s="764"/>
      <c r="AT22" s="765"/>
    </row>
    <row r="23" spans="2:47" ht="15" customHeight="1" x14ac:dyDescent="0.25">
      <c r="G23" s="55"/>
      <c r="H23" s="1104">
        <v>1</v>
      </c>
      <c r="I23" s="765"/>
      <c r="J23" s="1105" t="s">
        <v>1896</v>
      </c>
      <c r="K23" s="764"/>
      <c r="L23" s="764"/>
      <c r="M23" s="764"/>
      <c r="N23" s="764"/>
      <c r="O23" s="764"/>
      <c r="P23" s="764"/>
      <c r="Q23" s="764"/>
      <c r="R23" s="764"/>
      <c r="S23" s="764"/>
      <c r="T23" s="764"/>
      <c r="U23" s="764"/>
      <c r="V23" s="764"/>
      <c r="W23" s="764"/>
      <c r="X23" s="765"/>
      <c r="Y23" s="1009"/>
      <c r="Z23" s="765"/>
      <c r="AA23" s="1009"/>
      <c r="AB23" s="764"/>
      <c r="AC23" s="764"/>
      <c r="AD23" s="764"/>
      <c r="AE23" s="764"/>
      <c r="AF23" s="764"/>
      <c r="AG23" s="764"/>
      <c r="AH23" s="764"/>
      <c r="AI23" s="764"/>
      <c r="AJ23" s="764"/>
      <c r="AK23" s="764"/>
      <c r="AL23" s="764"/>
      <c r="AM23" s="764"/>
      <c r="AN23" s="764"/>
      <c r="AO23" s="764"/>
      <c r="AP23" s="764"/>
      <c r="AQ23" s="764"/>
      <c r="AR23" s="764"/>
      <c r="AS23" s="764"/>
      <c r="AT23" s="765"/>
    </row>
    <row r="24" spans="2:47" ht="15" customHeight="1" x14ac:dyDescent="0.25">
      <c r="H24" s="1104">
        <v>2</v>
      </c>
      <c r="I24" s="765"/>
      <c r="J24" s="1105" t="s">
        <v>1897</v>
      </c>
      <c r="K24" s="764"/>
      <c r="L24" s="764"/>
      <c r="M24" s="764"/>
      <c r="N24" s="764"/>
      <c r="O24" s="764"/>
      <c r="P24" s="764"/>
      <c r="Q24" s="764"/>
      <c r="R24" s="764"/>
      <c r="S24" s="764"/>
      <c r="T24" s="764"/>
      <c r="U24" s="764"/>
      <c r="V24" s="764"/>
      <c r="W24" s="764"/>
      <c r="X24" s="765"/>
      <c r="Y24" s="1009"/>
      <c r="Z24" s="765"/>
      <c r="AA24" s="1009"/>
      <c r="AB24" s="764"/>
      <c r="AC24" s="764"/>
      <c r="AD24" s="764"/>
      <c r="AE24" s="764"/>
      <c r="AF24" s="764"/>
      <c r="AG24" s="764"/>
      <c r="AH24" s="764"/>
      <c r="AI24" s="764"/>
      <c r="AJ24" s="764"/>
      <c r="AK24" s="764"/>
      <c r="AL24" s="764"/>
      <c r="AM24" s="764"/>
      <c r="AN24" s="764"/>
      <c r="AO24" s="764"/>
      <c r="AP24" s="764"/>
      <c r="AQ24" s="764"/>
      <c r="AR24" s="764"/>
      <c r="AS24" s="764"/>
      <c r="AT24" s="765"/>
    </row>
    <row r="25" spans="2:47" ht="15" customHeight="1" x14ac:dyDescent="0.25">
      <c r="H25" s="1104">
        <v>3</v>
      </c>
      <c r="I25" s="765"/>
      <c r="J25" s="1105" t="s">
        <v>1898</v>
      </c>
      <c r="K25" s="764"/>
      <c r="L25" s="764"/>
      <c r="M25" s="764"/>
      <c r="N25" s="764"/>
      <c r="O25" s="764"/>
      <c r="P25" s="764"/>
      <c r="Q25" s="764"/>
      <c r="R25" s="764"/>
      <c r="S25" s="764"/>
      <c r="T25" s="764"/>
      <c r="U25" s="764"/>
      <c r="V25" s="764"/>
      <c r="W25" s="764"/>
      <c r="X25" s="765"/>
      <c r="Y25" s="1009"/>
      <c r="Z25" s="765"/>
      <c r="AA25" s="1009"/>
      <c r="AB25" s="764"/>
      <c r="AC25" s="764"/>
      <c r="AD25" s="764"/>
      <c r="AE25" s="764"/>
      <c r="AF25" s="764"/>
      <c r="AG25" s="764"/>
      <c r="AH25" s="764"/>
      <c r="AI25" s="764"/>
      <c r="AJ25" s="764"/>
      <c r="AK25" s="764"/>
      <c r="AL25" s="764"/>
      <c r="AM25" s="764"/>
      <c r="AN25" s="764"/>
      <c r="AO25" s="764"/>
      <c r="AP25" s="764"/>
      <c r="AQ25" s="764"/>
      <c r="AR25" s="764"/>
      <c r="AS25" s="764"/>
      <c r="AT25" s="765"/>
    </row>
    <row r="26" spans="2:47" ht="15" customHeight="1" x14ac:dyDescent="0.25">
      <c r="H26" s="1104">
        <v>4</v>
      </c>
      <c r="I26" s="765"/>
      <c r="J26" s="1105" t="s">
        <v>1899</v>
      </c>
      <c r="K26" s="764"/>
      <c r="L26" s="764"/>
      <c r="M26" s="764"/>
      <c r="N26" s="764"/>
      <c r="O26" s="764"/>
      <c r="P26" s="764"/>
      <c r="Q26" s="764"/>
      <c r="R26" s="764"/>
      <c r="S26" s="764"/>
      <c r="T26" s="764"/>
      <c r="U26" s="764"/>
      <c r="V26" s="764"/>
      <c r="W26" s="764"/>
      <c r="X26" s="765"/>
      <c r="Y26" s="1009"/>
      <c r="Z26" s="765"/>
      <c r="AA26" s="1009"/>
      <c r="AB26" s="764"/>
      <c r="AC26" s="764"/>
      <c r="AD26" s="764"/>
      <c r="AE26" s="764"/>
      <c r="AF26" s="764"/>
      <c r="AG26" s="764"/>
      <c r="AH26" s="764"/>
      <c r="AI26" s="764"/>
      <c r="AJ26" s="764"/>
      <c r="AK26" s="764"/>
      <c r="AL26" s="764"/>
      <c r="AM26" s="764"/>
      <c r="AN26" s="764"/>
      <c r="AO26" s="764"/>
      <c r="AP26" s="764"/>
      <c r="AQ26" s="764"/>
      <c r="AR26" s="764"/>
      <c r="AS26" s="764"/>
      <c r="AT26" s="765"/>
    </row>
    <row r="27" spans="2:47" ht="15" customHeight="1" x14ac:dyDescent="0.25">
      <c r="H27" s="1104">
        <v>5</v>
      </c>
      <c r="I27" s="765"/>
      <c r="J27" s="1105" t="s">
        <v>1900</v>
      </c>
      <c r="K27" s="764"/>
      <c r="L27" s="764"/>
      <c r="M27" s="764"/>
      <c r="N27" s="764"/>
      <c r="O27" s="764"/>
      <c r="P27" s="764"/>
      <c r="Q27" s="764"/>
      <c r="R27" s="764"/>
      <c r="S27" s="764"/>
      <c r="T27" s="764"/>
      <c r="U27" s="764"/>
      <c r="V27" s="764"/>
      <c r="W27" s="764"/>
      <c r="X27" s="765"/>
      <c r="Y27" s="1009"/>
      <c r="Z27" s="765"/>
      <c r="AA27" s="1009"/>
      <c r="AB27" s="764"/>
      <c r="AC27" s="764"/>
      <c r="AD27" s="764"/>
      <c r="AE27" s="764"/>
      <c r="AF27" s="764"/>
      <c r="AG27" s="764"/>
      <c r="AH27" s="764"/>
      <c r="AI27" s="764"/>
      <c r="AJ27" s="764"/>
      <c r="AK27" s="764"/>
      <c r="AL27" s="764"/>
      <c r="AM27" s="764"/>
      <c r="AN27" s="764"/>
      <c r="AO27" s="764"/>
      <c r="AP27" s="764"/>
      <c r="AQ27" s="764"/>
      <c r="AR27" s="764"/>
      <c r="AS27" s="764"/>
      <c r="AT27" s="765"/>
    </row>
    <row r="28" spans="2:47" ht="15" customHeight="1" x14ac:dyDescent="0.25">
      <c r="B28" s="760"/>
      <c r="C28" s="761"/>
      <c r="D28" s="761"/>
      <c r="E28" s="761"/>
      <c r="H28" s="1104">
        <v>6</v>
      </c>
      <c r="I28" s="765"/>
      <c r="J28" s="1105" t="s">
        <v>1901</v>
      </c>
      <c r="K28" s="764"/>
      <c r="L28" s="764"/>
      <c r="M28" s="764"/>
      <c r="N28" s="764"/>
      <c r="O28" s="764"/>
      <c r="P28" s="764"/>
      <c r="Q28" s="764"/>
      <c r="R28" s="764"/>
      <c r="S28" s="764"/>
      <c r="T28" s="764"/>
      <c r="U28" s="764"/>
      <c r="V28" s="764"/>
      <c r="W28" s="764"/>
      <c r="X28" s="765"/>
      <c r="Y28" s="1009"/>
      <c r="Z28" s="765"/>
      <c r="AA28" s="1009"/>
      <c r="AB28" s="764"/>
      <c r="AC28" s="764"/>
      <c r="AD28" s="764"/>
      <c r="AE28" s="764"/>
      <c r="AF28" s="764"/>
      <c r="AG28" s="764"/>
      <c r="AH28" s="764"/>
      <c r="AI28" s="764"/>
      <c r="AJ28" s="764"/>
      <c r="AK28" s="764"/>
      <c r="AL28" s="764"/>
      <c r="AM28" s="764"/>
      <c r="AN28" s="764"/>
      <c r="AO28" s="764"/>
      <c r="AP28" s="764"/>
      <c r="AQ28" s="764"/>
      <c r="AR28" s="764"/>
      <c r="AS28" s="764"/>
      <c r="AT28" s="765"/>
    </row>
    <row r="29" spans="2:47" ht="15" customHeight="1" x14ac:dyDescent="0.25">
      <c r="H29" s="1104">
        <v>7</v>
      </c>
      <c r="I29" s="765"/>
      <c r="J29" s="1105" t="s">
        <v>1902</v>
      </c>
      <c r="K29" s="764"/>
      <c r="L29" s="764"/>
      <c r="M29" s="764"/>
      <c r="N29" s="764"/>
      <c r="O29" s="764"/>
      <c r="P29" s="764"/>
      <c r="Q29" s="764"/>
      <c r="R29" s="764"/>
      <c r="S29" s="764"/>
      <c r="T29" s="764"/>
      <c r="U29" s="764"/>
      <c r="V29" s="764"/>
      <c r="W29" s="764"/>
      <c r="X29" s="765"/>
      <c r="Y29" s="1009"/>
      <c r="Z29" s="765"/>
      <c r="AA29" s="1009"/>
      <c r="AB29" s="764"/>
      <c r="AC29" s="764"/>
      <c r="AD29" s="764"/>
      <c r="AE29" s="764"/>
      <c r="AF29" s="764"/>
      <c r="AG29" s="764"/>
      <c r="AH29" s="764"/>
      <c r="AI29" s="764"/>
      <c r="AJ29" s="764"/>
      <c r="AK29" s="764"/>
      <c r="AL29" s="764"/>
      <c r="AM29" s="764"/>
      <c r="AN29" s="764"/>
      <c r="AO29" s="764"/>
      <c r="AP29" s="764"/>
      <c r="AQ29" s="764"/>
      <c r="AR29" s="764"/>
      <c r="AS29" s="764"/>
      <c r="AT29" s="765"/>
    </row>
    <row r="30" spans="2:47" ht="15" customHeight="1" x14ac:dyDescent="0.25">
      <c r="B30" s="760"/>
      <c r="C30" s="761"/>
      <c r="D30" s="761"/>
      <c r="E30" s="761"/>
      <c r="H30" s="1104">
        <v>8</v>
      </c>
      <c r="I30" s="765"/>
      <c r="J30" s="1105" t="s">
        <v>1903</v>
      </c>
      <c r="K30" s="764"/>
      <c r="L30" s="764"/>
      <c r="M30" s="764"/>
      <c r="N30" s="764"/>
      <c r="O30" s="764"/>
      <c r="P30" s="764"/>
      <c r="Q30" s="764"/>
      <c r="R30" s="764"/>
      <c r="S30" s="764"/>
      <c r="T30" s="764"/>
      <c r="U30" s="764"/>
      <c r="V30" s="764"/>
      <c r="W30" s="764"/>
      <c r="X30" s="765"/>
      <c r="Y30" s="1009"/>
      <c r="Z30" s="765"/>
      <c r="AA30" s="1009"/>
      <c r="AB30" s="764"/>
      <c r="AC30" s="764"/>
      <c r="AD30" s="764"/>
      <c r="AE30" s="764"/>
      <c r="AF30" s="764"/>
      <c r="AG30" s="764"/>
      <c r="AH30" s="764"/>
      <c r="AI30" s="764"/>
      <c r="AJ30" s="764"/>
      <c r="AK30" s="764"/>
      <c r="AL30" s="764"/>
      <c r="AM30" s="764"/>
      <c r="AN30" s="764"/>
      <c r="AO30" s="764"/>
      <c r="AP30" s="764"/>
      <c r="AQ30" s="764"/>
      <c r="AR30" s="764"/>
      <c r="AS30" s="764"/>
      <c r="AT30" s="765"/>
    </row>
    <row r="31" spans="2:47" ht="15" customHeight="1" x14ac:dyDescent="0.25">
      <c r="H31" s="1104">
        <v>9</v>
      </c>
      <c r="I31" s="765"/>
      <c r="J31" s="1105" t="s">
        <v>1904</v>
      </c>
      <c r="K31" s="764"/>
      <c r="L31" s="764"/>
      <c r="M31" s="764"/>
      <c r="N31" s="764"/>
      <c r="O31" s="764"/>
      <c r="P31" s="764"/>
      <c r="Q31" s="764"/>
      <c r="R31" s="764"/>
      <c r="S31" s="764"/>
      <c r="T31" s="764"/>
      <c r="U31" s="764"/>
      <c r="V31" s="764"/>
      <c r="W31" s="764"/>
      <c r="X31" s="765"/>
      <c r="Y31" s="1009"/>
      <c r="Z31" s="765"/>
      <c r="AA31" s="1009"/>
      <c r="AB31" s="764"/>
      <c r="AC31" s="764"/>
      <c r="AD31" s="764"/>
      <c r="AE31" s="764"/>
      <c r="AF31" s="764"/>
      <c r="AG31" s="764"/>
      <c r="AH31" s="764"/>
      <c r="AI31" s="764"/>
      <c r="AJ31" s="764"/>
      <c r="AK31" s="764"/>
      <c r="AL31" s="764"/>
      <c r="AM31" s="764"/>
      <c r="AN31" s="764"/>
      <c r="AO31" s="764"/>
      <c r="AP31" s="764"/>
      <c r="AQ31" s="764"/>
      <c r="AR31" s="764"/>
      <c r="AS31" s="764"/>
      <c r="AT31" s="765"/>
    </row>
    <row r="32" spans="2:47" ht="15" customHeight="1" x14ac:dyDescent="0.25">
      <c r="B32" s="760"/>
      <c r="C32" s="761"/>
      <c r="D32" s="761"/>
      <c r="E32" s="761"/>
      <c r="H32" s="1104">
        <v>10</v>
      </c>
      <c r="I32" s="765"/>
      <c r="J32" s="1105" t="s">
        <v>1905</v>
      </c>
      <c r="K32" s="764"/>
      <c r="L32" s="764"/>
      <c r="M32" s="764"/>
      <c r="N32" s="764"/>
      <c r="O32" s="764"/>
      <c r="P32" s="764"/>
      <c r="Q32" s="764"/>
      <c r="R32" s="764"/>
      <c r="S32" s="764"/>
      <c r="T32" s="764"/>
      <c r="U32" s="764"/>
      <c r="V32" s="764"/>
      <c r="W32" s="764"/>
      <c r="X32" s="765"/>
      <c r="Y32" s="1009"/>
      <c r="Z32" s="765"/>
      <c r="AA32" s="1009"/>
      <c r="AB32" s="764"/>
      <c r="AC32" s="764"/>
      <c r="AD32" s="764"/>
      <c r="AE32" s="764"/>
      <c r="AF32" s="764"/>
      <c r="AG32" s="764"/>
      <c r="AH32" s="764"/>
      <c r="AI32" s="764"/>
      <c r="AJ32" s="764"/>
      <c r="AK32" s="764"/>
      <c r="AL32" s="764"/>
      <c r="AM32" s="764"/>
      <c r="AN32" s="764"/>
      <c r="AO32" s="764"/>
      <c r="AP32" s="764"/>
      <c r="AQ32" s="764"/>
      <c r="AR32" s="764"/>
      <c r="AS32" s="764"/>
      <c r="AT32" s="765"/>
      <c r="AU32" s="254"/>
    </row>
    <row r="33" spans="2:47" ht="15" customHeight="1" x14ac:dyDescent="0.25">
      <c r="H33" s="1104">
        <v>11</v>
      </c>
      <c r="I33" s="765"/>
      <c r="J33" s="1105" t="s">
        <v>1906</v>
      </c>
      <c r="K33" s="764"/>
      <c r="L33" s="764"/>
      <c r="M33" s="764"/>
      <c r="N33" s="764"/>
      <c r="O33" s="764"/>
      <c r="P33" s="764"/>
      <c r="Q33" s="764"/>
      <c r="R33" s="764"/>
      <c r="S33" s="764"/>
      <c r="T33" s="764"/>
      <c r="U33" s="764"/>
      <c r="V33" s="764"/>
      <c r="W33" s="764"/>
      <c r="X33" s="765"/>
      <c r="Y33" s="1009"/>
      <c r="Z33" s="765"/>
      <c r="AA33" s="1009"/>
      <c r="AB33" s="764"/>
      <c r="AC33" s="764"/>
      <c r="AD33" s="764"/>
      <c r="AE33" s="764"/>
      <c r="AF33" s="764"/>
      <c r="AG33" s="764"/>
      <c r="AH33" s="764"/>
      <c r="AI33" s="764"/>
      <c r="AJ33" s="764"/>
      <c r="AK33" s="764"/>
      <c r="AL33" s="764"/>
      <c r="AM33" s="764"/>
      <c r="AN33" s="764"/>
      <c r="AO33" s="764"/>
      <c r="AP33" s="764"/>
      <c r="AQ33" s="764"/>
      <c r="AR33" s="764"/>
      <c r="AS33" s="764"/>
      <c r="AT33" s="765"/>
      <c r="AU33" s="254"/>
    </row>
    <row r="34" spans="2:47" ht="15" customHeight="1" x14ac:dyDescent="0.25">
      <c r="B34" s="760"/>
      <c r="C34" s="761"/>
      <c r="D34" s="761"/>
      <c r="E34" s="761"/>
      <c r="H34" s="1104">
        <v>12</v>
      </c>
      <c r="I34" s="765"/>
      <c r="J34" s="1105" t="s">
        <v>1907</v>
      </c>
      <c r="K34" s="764"/>
      <c r="L34" s="764"/>
      <c r="M34" s="764"/>
      <c r="N34" s="764"/>
      <c r="O34" s="764"/>
      <c r="P34" s="764"/>
      <c r="Q34" s="764"/>
      <c r="R34" s="764"/>
      <c r="S34" s="764"/>
      <c r="T34" s="764"/>
      <c r="U34" s="764"/>
      <c r="V34" s="764"/>
      <c r="W34" s="764"/>
      <c r="X34" s="765"/>
      <c r="Y34" s="1009"/>
      <c r="Z34" s="765"/>
      <c r="AA34" s="1009"/>
      <c r="AB34" s="764"/>
      <c r="AC34" s="764"/>
      <c r="AD34" s="764"/>
      <c r="AE34" s="764"/>
      <c r="AF34" s="764"/>
      <c r="AG34" s="764"/>
      <c r="AH34" s="764"/>
      <c r="AI34" s="764"/>
      <c r="AJ34" s="764"/>
      <c r="AK34" s="764"/>
      <c r="AL34" s="764"/>
      <c r="AM34" s="764"/>
      <c r="AN34" s="764"/>
      <c r="AO34" s="764"/>
      <c r="AP34" s="764"/>
      <c r="AQ34" s="764"/>
      <c r="AR34" s="764"/>
      <c r="AS34" s="764"/>
      <c r="AT34" s="765"/>
      <c r="AU34" s="254"/>
    </row>
    <row r="35" spans="2:47" ht="15" customHeight="1" x14ac:dyDescent="0.25">
      <c r="H35" s="1104">
        <v>13</v>
      </c>
      <c r="I35" s="765"/>
      <c r="J35" s="1105" t="s">
        <v>1908</v>
      </c>
      <c r="K35" s="764"/>
      <c r="L35" s="764"/>
      <c r="M35" s="764"/>
      <c r="N35" s="764"/>
      <c r="O35" s="764"/>
      <c r="P35" s="764"/>
      <c r="Q35" s="764"/>
      <c r="R35" s="764"/>
      <c r="S35" s="764"/>
      <c r="T35" s="764"/>
      <c r="U35" s="764"/>
      <c r="V35" s="764"/>
      <c r="W35" s="764"/>
      <c r="X35" s="765"/>
      <c r="Y35" s="1009"/>
      <c r="Z35" s="765"/>
      <c r="AA35" s="1009"/>
      <c r="AB35" s="764"/>
      <c r="AC35" s="764"/>
      <c r="AD35" s="764"/>
      <c r="AE35" s="764"/>
      <c r="AF35" s="764"/>
      <c r="AG35" s="764"/>
      <c r="AH35" s="764"/>
      <c r="AI35" s="764"/>
      <c r="AJ35" s="764"/>
      <c r="AK35" s="764"/>
      <c r="AL35" s="764"/>
      <c r="AM35" s="764"/>
      <c r="AN35" s="764"/>
      <c r="AO35" s="764"/>
      <c r="AP35" s="764"/>
      <c r="AQ35" s="764"/>
      <c r="AR35" s="764"/>
      <c r="AS35" s="764"/>
      <c r="AT35" s="765"/>
      <c r="AU35" s="254"/>
    </row>
    <row r="36" spans="2:47" ht="15" customHeight="1" x14ac:dyDescent="0.25">
      <c r="B36" s="760"/>
      <c r="C36" s="761"/>
      <c r="D36" s="761"/>
      <c r="E36" s="761"/>
      <c r="H36" s="204"/>
      <c r="I36" s="204"/>
      <c r="AS36" s="443"/>
      <c r="AT36" s="443"/>
      <c r="AU36" s="254"/>
    </row>
    <row r="37" spans="2:47" ht="15" customHeight="1" x14ac:dyDescent="0.25">
      <c r="H37" s="1082" t="s">
        <v>1445</v>
      </c>
      <c r="I37" s="765"/>
      <c r="J37" s="1109" t="s">
        <v>1780</v>
      </c>
      <c r="K37" s="764"/>
      <c r="L37" s="764"/>
      <c r="M37" s="764"/>
      <c r="N37" s="764"/>
      <c r="O37" s="764"/>
      <c r="P37" s="764"/>
      <c r="Q37" s="764"/>
      <c r="R37" s="764"/>
      <c r="S37" s="764"/>
      <c r="T37" s="764"/>
      <c r="U37" s="764"/>
      <c r="V37" s="764"/>
      <c r="W37" s="764"/>
      <c r="X37" s="765"/>
      <c r="Y37" s="1082" t="s">
        <v>1767</v>
      </c>
      <c r="Z37" s="765"/>
      <c r="AA37" s="1110" t="s">
        <v>1909</v>
      </c>
      <c r="AB37" s="764"/>
      <c r="AC37" s="764"/>
      <c r="AD37" s="764"/>
      <c r="AE37" s="764"/>
      <c r="AF37" s="764"/>
      <c r="AG37" s="764"/>
      <c r="AH37" s="764"/>
      <c r="AI37" s="764"/>
      <c r="AJ37" s="765"/>
      <c r="AK37" s="1110" t="s">
        <v>1910</v>
      </c>
      <c r="AL37" s="764"/>
      <c r="AM37" s="764"/>
      <c r="AN37" s="764"/>
      <c r="AO37" s="764"/>
      <c r="AP37" s="764"/>
      <c r="AQ37" s="764"/>
      <c r="AR37" s="764"/>
      <c r="AS37" s="764"/>
      <c r="AT37" s="765"/>
      <c r="AU37" s="254"/>
    </row>
    <row r="38" spans="2:47" ht="15" customHeight="1" x14ac:dyDescent="0.25">
      <c r="H38" s="1104">
        <v>1</v>
      </c>
      <c r="I38" s="765"/>
      <c r="J38" s="1105" t="s">
        <v>1911</v>
      </c>
      <c r="K38" s="764"/>
      <c r="L38" s="764"/>
      <c r="M38" s="764"/>
      <c r="N38" s="764"/>
      <c r="O38" s="764"/>
      <c r="P38" s="764"/>
      <c r="Q38" s="764"/>
      <c r="R38" s="764"/>
      <c r="S38" s="764"/>
      <c r="T38" s="764"/>
      <c r="U38" s="764"/>
      <c r="V38" s="764"/>
      <c r="W38" s="764"/>
      <c r="X38" s="765"/>
      <c r="Y38" s="1009"/>
      <c r="Z38" s="765"/>
      <c r="AA38" s="1106">
        <f>AA53</f>
        <v>0</v>
      </c>
      <c r="AB38" s="764"/>
      <c r="AC38" s="764"/>
      <c r="AD38" s="764"/>
      <c r="AE38" s="764"/>
      <c r="AF38" s="764"/>
      <c r="AG38" s="764"/>
      <c r="AH38" s="764"/>
      <c r="AI38" s="764"/>
      <c r="AJ38" s="765"/>
      <c r="AK38" s="1106">
        <f>AK53</f>
        <v>0</v>
      </c>
      <c r="AL38" s="764"/>
      <c r="AM38" s="764"/>
      <c r="AN38" s="764"/>
      <c r="AO38" s="764"/>
      <c r="AP38" s="764"/>
      <c r="AQ38" s="764"/>
      <c r="AR38" s="764"/>
      <c r="AS38" s="764"/>
      <c r="AT38" s="765"/>
      <c r="AU38" s="254"/>
    </row>
    <row r="39" spans="2:47" ht="15" customHeight="1" x14ac:dyDescent="0.25">
      <c r="H39" s="1104">
        <v>2</v>
      </c>
      <c r="I39" s="765"/>
      <c r="J39" s="1105" t="s">
        <v>1912</v>
      </c>
      <c r="K39" s="764"/>
      <c r="L39" s="764"/>
      <c r="M39" s="764"/>
      <c r="N39" s="764"/>
      <c r="O39" s="764"/>
      <c r="P39" s="764"/>
      <c r="Q39" s="764"/>
      <c r="R39" s="764"/>
      <c r="S39" s="764"/>
      <c r="T39" s="764"/>
      <c r="U39" s="764"/>
      <c r="V39" s="764"/>
      <c r="W39" s="764"/>
      <c r="X39" s="765"/>
      <c r="Y39" s="1009"/>
      <c r="Z39" s="765"/>
      <c r="AA39" s="1114"/>
      <c r="AB39" s="764"/>
      <c r="AC39" s="764"/>
      <c r="AD39" s="764"/>
      <c r="AE39" s="764"/>
      <c r="AF39" s="764"/>
      <c r="AG39" s="764"/>
      <c r="AH39" s="764"/>
      <c r="AI39" s="764"/>
      <c r="AJ39" s="796"/>
      <c r="AK39" s="1108"/>
      <c r="AL39" s="764"/>
      <c r="AM39" s="764"/>
      <c r="AN39" s="764"/>
      <c r="AO39" s="764"/>
      <c r="AP39" s="764"/>
      <c r="AQ39" s="764"/>
      <c r="AR39" s="764"/>
      <c r="AS39" s="764"/>
      <c r="AT39" s="796"/>
      <c r="AU39" s="254"/>
    </row>
    <row r="40" spans="2:47" ht="15" customHeight="1" x14ac:dyDescent="0.25">
      <c r="H40" s="1104">
        <v>3</v>
      </c>
      <c r="I40" s="765"/>
      <c r="J40" s="1105" t="s">
        <v>1913</v>
      </c>
      <c r="K40" s="764"/>
      <c r="L40" s="764"/>
      <c r="M40" s="764"/>
      <c r="N40" s="764"/>
      <c r="O40" s="764"/>
      <c r="P40" s="764"/>
      <c r="Q40" s="764"/>
      <c r="R40" s="764"/>
      <c r="S40" s="764"/>
      <c r="T40" s="764"/>
      <c r="U40" s="764"/>
      <c r="V40" s="764"/>
      <c r="W40" s="764"/>
      <c r="X40" s="765"/>
      <c r="Y40" s="1009"/>
      <c r="Z40" s="765"/>
      <c r="AA40" s="1106">
        <f>SUM(AA38:AT39)</f>
        <v>0</v>
      </c>
      <c r="AB40" s="764"/>
      <c r="AC40" s="764"/>
      <c r="AD40" s="764"/>
      <c r="AE40" s="764"/>
      <c r="AF40" s="764"/>
      <c r="AG40" s="764"/>
      <c r="AH40" s="764"/>
      <c r="AI40" s="764"/>
      <c r="AJ40" s="765"/>
      <c r="AK40" s="1106">
        <f>SUM(AK38:BD39)</f>
        <v>0</v>
      </c>
      <c r="AL40" s="764"/>
      <c r="AM40" s="764"/>
      <c r="AN40" s="764"/>
      <c r="AO40" s="764"/>
      <c r="AP40" s="764"/>
      <c r="AQ40" s="764"/>
      <c r="AR40" s="764"/>
      <c r="AS40" s="764"/>
      <c r="AT40" s="765"/>
      <c r="AU40" s="254"/>
    </row>
    <row r="41" spans="2:47" ht="15" customHeight="1" x14ac:dyDescent="0.25">
      <c r="H41" s="204"/>
      <c r="I41" s="204"/>
      <c r="AS41" s="226"/>
      <c r="AT41" s="226"/>
      <c r="AU41" s="254"/>
    </row>
    <row r="42" spans="2:47" ht="15" customHeight="1" x14ac:dyDescent="0.25">
      <c r="H42" s="87" t="s">
        <v>1914</v>
      </c>
      <c r="I42" s="204"/>
      <c r="AS42" s="226"/>
      <c r="AT42" s="226"/>
      <c r="AU42" s="254"/>
    </row>
    <row r="43" spans="2:47" ht="15" customHeight="1" x14ac:dyDescent="0.25">
      <c r="H43" s="1082" t="s">
        <v>1445</v>
      </c>
      <c r="I43" s="765"/>
      <c r="J43" s="1109" t="s">
        <v>1780</v>
      </c>
      <c r="K43" s="764"/>
      <c r="L43" s="764"/>
      <c r="M43" s="764"/>
      <c r="N43" s="764"/>
      <c r="O43" s="764"/>
      <c r="P43" s="764"/>
      <c r="Q43" s="764"/>
      <c r="R43" s="764"/>
      <c r="S43" s="764"/>
      <c r="T43" s="764"/>
      <c r="U43" s="764"/>
      <c r="V43" s="764"/>
      <c r="W43" s="764"/>
      <c r="X43" s="765"/>
      <c r="Y43" s="1082" t="s">
        <v>1767</v>
      </c>
      <c r="Z43" s="765"/>
      <c r="AA43" s="1110" t="s">
        <v>1909</v>
      </c>
      <c r="AB43" s="764"/>
      <c r="AC43" s="764"/>
      <c r="AD43" s="764"/>
      <c r="AE43" s="764"/>
      <c r="AF43" s="764"/>
      <c r="AG43" s="764"/>
      <c r="AH43" s="764"/>
      <c r="AI43" s="764"/>
      <c r="AJ43" s="765"/>
      <c r="AK43" s="1110" t="s">
        <v>1910</v>
      </c>
      <c r="AL43" s="764"/>
      <c r="AM43" s="764"/>
      <c r="AN43" s="764"/>
      <c r="AO43" s="764"/>
      <c r="AP43" s="764"/>
      <c r="AQ43" s="764"/>
      <c r="AR43" s="764"/>
      <c r="AS43" s="764"/>
      <c r="AT43" s="765"/>
      <c r="AU43" s="254"/>
    </row>
    <row r="44" spans="2:47" ht="15" customHeight="1" x14ac:dyDescent="0.25">
      <c r="H44" s="1104">
        <v>1</v>
      </c>
      <c r="I44" s="765"/>
      <c r="J44" s="1105"/>
      <c r="K44" s="764"/>
      <c r="L44" s="764"/>
      <c r="M44" s="764"/>
      <c r="N44" s="764"/>
      <c r="O44" s="764"/>
      <c r="P44" s="764"/>
      <c r="Q44" s="764"/>
      <c r="R44" s="764"/>
      <c r="S44" s="764"/>
      <c r="T44" s="764"/>
      <c r="U44" s="764"/>
      <c r="V44" s="764"/>
      <c r="W44" s="764"/>
      <c r="X44" s="765"/>
      <c r="Y44" s="1009"/>
      <c r="Z44" s="765"/>
      <c r="AA44" s="1106"/>
      <c r="AB44" s="764"/>
      <c r="AC44" s="764"/>
      <c r="AD44" s="764"/>
      <c r="AE44" s="764"/>
      <c r="AF44" s="764"/>
      <c r="AG44" s="764"/>
      <c r="AH44" s="764"/>
      <c r="AI44" s="764"/>
      <c r="AJ44" s="765"/>
      <c r="AK44" s="1106"/>
      <c r="AL44" s="764"/>
      <c r="AM44" s="764"/>
      <c r="AN44" s="764"/>
      <c r="AO44" s="764"/>
      <c r="AP44" s="764"/>
      <c r="AQ44" s="764"/>
      <c r="AR44" s="764"/>
      <c r="AS44" s="764"/>
      <c r="AT44" s="765"/>
      <c r="AU44" s="254"/>
    </row>
    <row r="45" spans="2:47" ht="15" customHeight="1" x14ac:dyDescent="0.25">
      <c r="H45" s="1104">
        <v>2</v>
      </c>
      <c r="I45" s="765"/>
      <c r="J45" s="1105"/>
      <c r="K45" s="764"/>
      <c r="L45" s="764"/>
      <c r="M45" s="764"/>
      <c r="N45" s="764"/>
      <c r="O45" s="764"/>
      <c r="P45" s="764"/>
      <c r="Q45" s="764"/>
      <c r="R45" s="764"/>
      <c r="S45" s="764"/>
      <c r="T45" s="764"/>
      <c r="U45" s="764"/>
      <c r="V45" s="764"/>
      <c r="W45" s="764"/>
      <c r="X45" s="765"/>
      <c r="Y45" s="1009"/>
      <c r="Z45" s="765"/>
      <c r="AA45" s="1106"/>
      <c r="AB45" s="764"/>
      <c r="AC45" s="764"/>
      <c r="AD45" s="764"/>
      <c r="AE45" s="764"/>
      <c r="AF45" s="764"/>
      <c r="AG45" s="764"/>
      <c r="AH45" s="764"/>
      <c r="AI45" s="764"/>
      <c r="AJ45" s="765"/>
      <c r="AK45" s="1106"/>
      <c r="AL45" s="764"/>
      <c r="AM45" s="764"/>
      <c r="AN45" s="764"/>
      <c r="AO45" s="764"/>
      <c r="AP45" s="764"/>
      <c r="AQ45" s="764"/>
      <c r="AR45" s="764"/>
      <c r="AS45" s="764"/>
      <c r="AT45" s="765"/>
      <c r="AU45" s="254"/>
    </row>
    <row r="46" spans="2:47" ht="15" customHeight="1" x14ac:dyDescent="0.25">
      <c r="H46" s="1104">
        <v>3</v>
      </c>
      <c r="I46" s="765"/>
      <c r="J46" s="1105"/>
      <c r="K46" s="764"/>
      <c r="L46" s="764"/>
      <c r="M46" s="764"/>
      <c r="N46" s="764"/>
      <c r="O46" s="764"/>
      <c r="P46" s="764"/>
      <c r="Q46" s="764"/>
      <c r="R46" s="764"/>
      <c r="S46" s="764"/>
      <c r="T46" s="764"/>
      <c r="U46" s="764"/>
      <c r="V46" s="764"/>
      <c r="W46" s="764"/>
      <c r="X46" s="765"/>
      <c r="Y46" s="1009"/>
      <c r="Z46" s="765"/>
      <c r="AA46" s="1106"/>
      <c r="AB46" s="764"/>
      <c r="AC46" s="764"/>
      <c r="AD46" s="764"/>
      <c r="AE46" s="764"/>
      <c r="AF46" s="764"/>
      <c r="AG46" s="764"/>
      <c r="AH46" s="764"/>
      <c r="AI46" s="764"/>
      <c r="AJ46" s="765"/>
      <c r="AK46" s="1106"/>
      <c r="AL46" s="764"/>
      <c r="AM46" s="764"/>
      <c r="AN46" s="764"/>
      <c r="AO46" s="764"/>
      <c r="AP46" s="764"/>
      <c r="AQ46" s="764"/>
      <c r="AR46" s="764"/>
      <c r="AS46" s="764"/>
      <c r="AT46" s="765"/>
      <c r="AU46" s="254"/>
    </row>
    <row r="47" spans="2:47" ht="15" customHeight="1" x14ac:dyDescent="0.25">
      <c r="H47" s="1104">
        <v>4</v>
      </c>
      <c r="I47" s="765"/>
      <c r="J47" s="1105"/>
      <c r="K47" s="764"/>
      <c r="L47" s="764"/>
      <c r="M47" s="764"/>
      <c r="N47" s="764"/>
      <c r="O47" s="764"/>
      <c r="P47" s="764"/>
      <c r="Q47" s="764"/>
      <c r="R47" s="764"/>
      <c r="S47" s="764"/>
      <c r="T47" s="764"/>
      <c r="U47" s="764"/>
      <c r="V47" s="764"/>
      <c r="W47" s="764"/>
      <c r="X47" s="765"/>
      <c r="Y47" s="1009"/>
      <c r="Z47" s="765"/>
      <c r="AA47" s="1106"/>
      <c r="AB47" s="764"/>
      <c r="AC47" s="764"/>
      <c r="AD47" s="764"/>
      <c r="AE47" s="764"/>
      <c r="AF47" s="764"/>
      <c r="AG47" s="764"/>
      <c r="AH47" s="764"/>
      <c r="AI47" s="764"/>
      <c r="AJ47" s="765"/>
      <c r="AK47" s="1106"/>
      <c r="AL47" s="764"/>
      <c r="AM47" s="764"/>
      <c r="AN47" s="764"/>
      <c r="AO47" s="764"/>
      <c r="AP47" s="764"/>
      <c r="AQ47" s="764"/>
      <c r="AR47" s="764"/>
      <c r="AS47" s="764"/>
      <c r="AT47" s="765"/>
      <c r="AU47" s="254"/>
    </row>
    <row r="48" spans="2:47" ht="15" customHeight="1" x14ac:dyDescent="0.25">
      <c r="H48" s="1104">
        <v>5</v>
      </c>
      <c r="I48" s="765"/>
      <c r="J48" s="1105"/>
      <c r="K48" s="764"/>
      <c r="L48" s="764"/>
      <c r="M48" s="764"/>
      <c r="N48" s="764"/>
      <c r="O48" s="764"/>
      <c r="P48" s="764"/>
      <c r="Q48" s="764"/>
      <c r="R48" s="764"/>
      <c r="S48" s="764"/>
      <c r="T48" s="764"/>
      <c r="U48" s="764"/>
      <c r="V48" s="764"/>
      <c r="W48" s="764"/>
      <c r="X48" s="765"/>
      <c r="Y48" s="1009"/>
      <c r="Z48" s="765"/>
      <c r="AA48" s="1106"/>
      <c r="AB48" s="764"/>
      <c r="AC48" s="764"/>
      <c r="AD48" s="764"/>
      <c r="AE48" s="764"/>
      <c r="AF48" s="764"/>
      <c r="AG48" s="764"/>
      <c r="AH48" s="764"/>
      <c r="AI48" s="764"/>
      <c r="AJ48" s="765"/>
      <c r="AK48" s="1106"/>
      <c r="AL48" s="764"/>
      <c r="AM48" s="764"/>
      <c r="AN48" s="764"/>
      <c r="AO48" s="764"/>
      <c r="AP48" s="764"/>
      <c r="AQ48" s="764"/>
      <c r="AR48" s="764"/>
      <c r="AS48" s="764"/>
      <c r="AT48" s="765"/>
      <c r="AU48" s="254"/>
    </row>
    <row r="49" spans="8:47" ht="15" customHeight="1" x14ac:dyDescent="0.25">
      <c r="H49" s="1104">
        <v>6</v>
      </c>
      <c r="I49" s="765"/>
      <c r="J49" s="1105"/>
      <c r="K49" s="764"/>
      <c r="L49" s="764"/>
      <c r="M49" s="764"/>
      <c r="N49" s="764"/>
      <c r="O49" s="764"/>
      <c r="P49" s="764"/>
      <c r="Q49" s="764"/>
      <c r="R49" s="764"/>
      <c r="S49" s="764"/>
      <c r="T49" s="764"/>
      <c r="U49" s="764"/>
      <c r="V49" s="764"/>
      <c r="W49" s="764"/>
      <c r="X49" s="765"/>
      <c r="Y49" s="1009"/>
      <c r="Z49" s="765"/>
      <c r="AA49" s="1106"/>
      <c r="AB49" s="764"/>
      <c r="AC49" s="764"/>
      <c r="AD49" s="764"/>
      <c r="AE49" s="764"/>
      <c r="AF49" s="764"/>
      <c r="AG49" s="764"/>
      <c r="AH49" s="764"/>
      <c r="AI49" s="764"/>
      <c r="AJ49" s="765"/>
      <c r="AK49" s="1106"/>
      <c r="AL49" s="764"/>
      <c r="AM49" s="764"/>
      <c r="AN49" s="764"/>
      <c r="AO49" s="764"/>
      <c r="AP49" s="764"/>
      <c r="AQ49" s="764"/>
      <c r="AR49" s="764"/>
      <c r="AS49" s="764"/>
      <c r="AT49" s="765"/>
      <c r="AU49" s="254"/>
    </row>
    <row r="50" spans="8:47" ht="15" customHeight="1" x14ac:dyDescent="0.25">
      <c r="H50" s="1104">
        <v>7</v>
      </c>
      <c r="I50" s="765"/>
      <c r="J50" s="1105"/>
      <c r="K50" s="764"/>
      <c r="L50" s="764"/>
      <c r="M50" s="764"/>
      <c r="N50" s="764"/>
      <c r="O50" s="764"/>
      <c r="P50" s="764"/>
      <c r="Q50" s="764"/>
      <c r="R50" s="764"/>
      <c r="S50" s="764"/>
      <c r="T50" s="764"/>
      <c r="U50" s="764"/>
      <c r="V50" s="764"/>
      <c r="W50" s="764"/>
      <c r="X50" s="765"/>
      <c r="Y50" s="1009"/>
      <c r="Z50" s="765"/>
      <c r="AA50" s="1106"/>
      <c r="AB50" s="764"/>
      <c r="AC50" s="764"/>
      <c r="AD50" s="764"/>
      <c r="AE50" s="764"/>
      <c r="AF50" s="764"/>
      <c r="AG50" s="764"/>
      <c r="AH50" s="764"/>
      <c r="AI50" s="764"/>
      <c r="AJ50" s="765"/>
      <c r="AK50" s="1106"/>
      <c r="AL50" s="764"/>
      <c r="AM50" s="764"/>
      <c r="AN50" s="764"/>
      <c r="AO50" s="764"/>
      <c r="AP50" s="764"/>
      <c r="AQ50" s="764"/>
      <c r="AR50" s="764"/>
      <c r="AS50" s="764"/>
      <c r="AT50" s="765"/>
      <c r="AU50" s="254"/>
    </row>
    <row r="51" spans="8:47" ht="15" customHeight="1" x14ac:dyDescent="0.25">
      <c r="H51" s="1104">
        <v>8</v>
      </c>
      <c r="I51" s="765"/>
      <c r="J51" s="1105"/>
      <c r="K51" s="764"/>
      <c r="L51" s="764"/>
      <c r="M51" s="764"/>
      <c r="N51" s="764"/>
      <c r="O51" s="764"/>
      <c r="P51" s="764"/>
      <c r="Q51" s="764"/>
      <c r="R51" s="764"/>
      <c r="S51" s="764"/>
      <c r="T51" s="764"/>
      <c r="U51" s="764"/>
      <c r="V51" s="764"/>
      <c r="W51" s="764"/>
      <c r="X51" s="765"/>
      <c r="Y51" s="1009"/>
      <c r="Z51" s="765"/>
      <c r="AA51" s="1106"/>
      <c r="AB51" s="764"/>
      <c r="AC51" s="764"/>
      <c r="AD51" s="764"/>
      <c r="AE51" s="764"/>
      <c r="AF51" s="764"/>
      <c r="AG51" s="764"/>
      <c r="AH51" s="764"/>
      <c r="AI51" s="764"/>
      <c r="AJ51" s="765"/>
      <c r="AK51" s="1106"/>
      <c r="AL51" s="764"/>
      <c r="AM51" s="764"/>
      <c r="AN51" s="764"/>
      <c r="AO51" s="764"/>
      <c r="AP51" s="764"/>
      <c r="AQ51" s="764"/>
      <c r="AR51" s="764"/>
      <c r="AS51" s="764"/>
      <c r="AT51" s="765"/>
      <c r="AU51" s="254"/>
    </row>
    <row r="52" spans="8:47" ht="15" customHeight="1" x14ac:dyDescent="0.25">
      <c r="H52" s="1115"/>
      <c r="I52" s="765"/>
      <c r="J52" s="1107"/>
      <c r="K52" s="764"/>
      <c r="L52" s="764"/>
      <c r="M52" s="764"/>
      <c r="N52" s="764"/>
      <c r="O52" s="764"/>
      <c r="P52" s="764"/>
      <c r="Q52" s="764"/>
      <c r="R52" s="764"/>
      <c r="S52" s="764"/>
      <c r="T52" s="764"/>
      <c r="U52" s="764"/>
      <c r="V52" s="764"/>
      <c r="W52" s="764"/>
      <c r="X52" s="765"/>
      <c r="Y52" s="1113"/>
      <c r="Z52" s="765"/>
      <c r="AA52" s="1110"/>
      <c r="AB52" s="764"/>
      <c r="AC52" s="764"/>
      <c r="AD52" s="764"/>
      <c r="AE52" s="764"/>
      <c r="AF52" s="764"/>
      <c r="AG52" s="764"/>
      <c r="AH52" s="764"/>
      <c r="AI52" s="764"/>
      <c r="AJ52" s="765"/>
      <c r="AK52" s="1110"/>
      <c r="AL52" s="764"/>
      <c r="AM52" s="764"/>
      <c r="AN52" s="764"/>
      <c r="AO52" s="764"/>
      <c r="AP52" s="764"/>
      <c r="AQ52" s="764"/>
      <c r="AR52" s="764"/>
      <c r="AS52" s="764"/>
      <c r="AT52" s="765"/>
      <c r="AU52" s="254"/>
    </row>
    <row r="53" spans="8:47" ht="15" customHeight="1" x14ac:dyDescent="0.25">
      <c r="H53" s="1112" t="s">
        <v>1832</v>
      </c>
      <c r="I53" s="764"/>
      <c r="J53" s="764"/>
      <c r="K53" s="764"/>
      <c r="L53" s="764"/>
      <c r="M53" s="764"/>
      <c r="N53" s="764"/>
      <c r="O53" s="764"/>
      <c r="P53" s="764"/>
      <c r="Q53" s="764"/>
      <c r="R53" s="764"/>
      <c r="S53" s="764"/>
      <c r="T53" s="764"/>
      <c r="U53" s="764"/>
      <c r="V53" s="764"/>
      <c r="W53" s="764"/>
      <c r="X53" s="764"/>
      <c r="Y53" s="764"/>
      <c r="Z53" s="765"/>
      <c r="AA53" s="1106">
        <f>SUM(AA44:AT52)</f>
        <v>0</v>
      </c>
      <c r="AB53" s="764"/>
      <c r="AC53" s="764"/>
      <c r="AD53" s="764"/>
      <c r="AE53" s="764"/>
      <c r="AF53" s="764"/>
      <c r="AG53" s="764"/>
      <c r="AH53" s="764"/>
      <c r="AI53" s="764"/>
      <c r="AJ53" s="765"/>
      <c r="AK53" s="1106">
        <f>SUM(AK44:BD52)</f>
        <v>0</v>
      </c>
      <c r="AL53" s="764"/>
      <c r="AM53" s="764"/>
      <c r="AN53" s="764"/>
      <c r="AO53" s="764"/>
      <c r="AP53" s="764"/>
      <c r="AQ53" s="764"/>
      <c r="AR53" s="764"/>
      <c r="AS53" s="764"/>
      <c r="AT53" s="765"/>
      <c r="AU53" s="254"/>
    </row>
    <row r="54" spans="8:47" ht="14.25" customHeight="1" x14ac:dyDescent="0.25">
      <c r="AS54" s="443"/>
      <c r="AT54" s="443"/>
      <c r="AU54" s="254"/>
    </row>
    <row r="55" spans="8:47" ht="14.25" customHeight="1" x14ac:dyDescent="0.25">
      <c r="AS55" s="443"/>
      <c r="AT55" s="443"/>
      <c r="AU55" s="254"/>
    </row>
    <row r="56" spans="8:47" ht="14.25" customHeight="1" x14ac:dyDescent="0.25">
      <c r="AS56" s="443"/>
      <c r="AT56" s="443"/>
      <c r="AU56" s="254"/>
    </row>
    <row r="57" spans="8:47" ht="14.25" customHeight="1" x14ac:dyDescent="0.25">
      <c r="H57" s="976" t="s">
        <v>1795</v>
      </c>
      <c r="I57" s="824"/>
      <c r="J57" s="824"/>
      <c r="K57" s="824"/>
      <c r="L57" s="824"/>
      <c r="M57" s="824"/>
      <c r="N57" s="824"/>
      <c r="O57" s="824"/>
      <c r="P57" s="824"/>
      <c r="Q57" s="824"/>
      <c r="R57" s="824"/>
      <c r="S57" s="824"/>
      <c r="T57" s="824"/>
      <c r="U57" s="824"/>
      <c r="V57" s="824"/>
      <c r="W57" s="824"/>
      <c r="X57" s="824"/>
      <c r="Y57" s="825"/>
      <c r="Z57" s="976" t="s">
        <v>1796</v>
      </c>
      <c r="AA57" s="824"/>
      <c r="AB57" s="824"/>
      <c r="AC57" s="824"/>
      <c r="AD57" s="824"/>
      <c r="AE57" s="824"/>
      <c r="AF57" s="824"/>
      <c r="AG57" s="824"/>
      <c r="AH57" s="824"/>
      <c r="AI57" s="824"/>
      <c r="AJ57" s="824"/>
      <c r="AK57" s="824"/>
      <c r="AL57" s="824"/>
      <c r="AM57" s="824"/>
      <c r="AN57" s="824"/>
      <c r="AO57" s="824"/>
      <c r="AP57" s="824"/>
      <c r="AQ57" s="825"/>
      <c r="AS57" s="443"/>
      <c r="AT57" s="443"/>
      <c r="AU57" s="443"/>
    </row>
    <row r="58" spans="8:47" ht="14.25" customHeight="1" x14ac:dyDescent="0.25">
      <c r="H58" s="257" t="s">
        <v>796</v>
      </c>
      <c r="I58" s="258"/>
      <c r="J58" s="258"/>
      <c r="K58" s="258"/>
      <c r="L58" s="258"/>
      <c r="M58" s="258"/>
      <c r="N58" s="258"/>
      <c r="O58" s="258"/>
      <c r="P58" s="258"/>
      <c r="Q58" s="259"/>
      <c r="R58" s="257" t="s">
        <v>1511</v>
      </c>
      <c r="S58" s="258"/>
      <c r="T58" s="258"/>
      <c r="U58" s="259"/>
      <c r="V58" s="257" t="s">
        <v>1510</v>
      </c>
      <c r="W58" s="258"/>
      <c r="X58" s="258"/>
      <c r="Y58" s="259"/>
      <c r="Z58" s="257" t="s">
        <v>796</v>
      </c>
      <c r="AA58" s="258"/>
      <c r="AB58" s="258"/>
      <c r="AC58" s="258"/>
      <c r="AD58" s="258"/>
      <c r="AE58" s="258"/>
      <c r="AF58" s="258"/>
      <c r="AG58" s="258"/>
      <c r="AH58" s="258"/>
      <c r="AI58" s="259"/>
      <c r="AJ58" s="257" t="s">
        <v>1511</v>
      </c>
      <c r="AK58" s="258"/>
      <c r="AL58" s="258"/>
      <c r="AM58" s="259"/>
      <c r="AN58" s="257" t="s">
        <v>1510</v>
      </c>
      <c r="AO58" s="258"/>
      <c r="AP58" s="258"/>
      <c r="AQ58" s="259"/>
      <c r="AS58" s="443"/>
      <c r="AT58" s="443"/>
      <c r="AU58" s="443"/>
    </row>
    <row r="59" spans="8:47" ht="14.25" customHeight="1" x14ac:dyDescent="0.25">
      <c r="H59" s="260"/>
      <c r="Q59" s="261"/>
      <c r="R59" s="260"/>
      <c r="U59" s="261"/>
      <c r="V59" s="260"/>
      <c r="Y59" s="261"/>
      <c r="Z59" s="260"/>
      <c r="AI59" s="261"/>
      <c r="AJ59" s="260"/>
      <c r="AM59" s="261"/>
      <c r="AN59" s="260"/>
      <c r="AQ59" s="261"/>
      <c r="AS59" s="443"/>
      <c r="AT59" s="443"/>
      <c r="AU59" s="443"/>
    </row>
    <row r="60" spans="8:47" ht="14.25" customHeight="1" x14ac:dyDescent="0.25">
      <c r="H60" s="260"/>
      <c r="Q60" s="261"/>
      <c r="R60" s="260"/>
      <c r="U60" s="261"/>
      <c r="V60" s="260"/>
      <c r="Y60" s="261"/>
      <c r="Z60" s="260"/>
      <c r="AI60" s="261"/>
      <c r="AJ60" s="260"/>
      <c r="AM60" s="261"/>
      <c r="AN60" s="260"/>
      <c r="AQ60" s="261"/>
      <c r="AS60" s="443"/>
      <c r="AT60" s="443"/>
      <c r="AU60" s="443"/>
    </row>
    <row r="61" spans="8:47" ht="14.25" customHeight="1" x14ac:dyDescent="0.25">
      <c r="H61" s="260"/>
      <c r="Q61" s="261"/>
      <c r="R61" s="260"/>
      <c r="U61" s="261"/>
      <c r="V61" s="260"/>
      <c r="Y61" s="261"/>
      <c r="Z61" s="260"/>
      <c r="AI61" s="261"/>
      <c r="AJ61" s="260"/>
      <c r="AM61" s="261"/>
      <c r="AN61" s="260"/>
      <c r="AQ61" s="261"/>
      <c r="AS61" s="443"/>
      <c r="AT61" s="443"/>
      <c r="AU61" s="443"/>
    </row>
    <row r="62" spans="8:47" ht="14.25" customHeight="1" x14ac:dyDescent="0.25">
      <c r="H62" s="260"/>
      <c r="Q62" s="261"/>
      <c r="R62" s="260"/>
      <c r="U62" s="261"/>
      <c r="V62" s="260"/>
      <c r="Y62" s="261"/>
      <c r="Z62" s="260"/>
      <c r="AI62" s="261"/>
      <c r="AJ62" s="260"/>
      <c r="AM62" s="261"/>
      <c r="AN62" s="260"/>
      <c r="AQ62" s="261"/>
      <c r="AS62" s="443"/>
      <c r="AT62" s="443"/>
      <c r="AU62" s="443"/>
    </row>
    <row r="63" spans="8:47" ht="14.25" customHeight="1" x14ac:dyDescent="0.25">
      <c r="H63" s="262"/>
      <c r="I63" s="263"/>
      <c r="J63" s="263"/>
      <c r="K63" s="263"/>
      <c r="L63" s="263"/>
      <c r="M63" s="263"/>
      <c r="N63" s="263"/>
      <c r="O63" s="263"/>
      <c r="P63" s="263"/>
      <c r="Q63" s="264"/>
      <c r="R63" s="262"/>
      <c r="S63" s="263"/>
      <c r="T63" s="263"/>
      <c r="U63" s="264"/>
      <c r="V63" s="262"/>
      <c r="W63" s="263"/>
      <c r="X63" s="263"/>
      <c r="Y63" s="264"/>
      <c r="Z63" s="262"/>
      <c r="AA63" s="263"/>
      <c r="AB63" s="263"/>
      <c r="AC63" s="263"/>
      <c r="AD63" s="263"/>
      <c r="AE63" s="263"/>
      <c r="AF63" s="263"/>
      <c r="AG63" s="263"/>
      <c r="AH63" s="263"/>
      <c r="AI63" s="264"/>
      <c r="AJ63" s="262"/>
      <c r="AK63" s="263"/>
      <c r="AL63" s="263"/>
      <c r="AM63" s="264"/>
      <c r="AN63" s="262"/>
      <c r="AO63" s="263"/>
      <c r="AP63" s="263"/>
      <c r="AQ63" s="264"/>
      <c r="AS63" s="443"/>
      <c r="AT63" s="443"/>
      <c r="AU63" s="443"/>
    </row>
    <row r="64" spans="8:47" ht="14.25" customHeight="1" x14ac:dyDescent="0.25">
      <c r="AM64" s="265" t="s">
        <v>1797</v>
      </c>
      <c r="AN64" s="131" t="str">
        <f>'G-2-1'!U24</f>
        <v>G-2-1-4</v>
      </c>
      <c r="AS64" s="443"/>
      <c r="AT64" s="443"/>
      <c r="AU64" s="443"/>
    </row>
    <row r="65" spans="7:47" ht="14.25" customHeight="1" x14ac:dyDescent="0.25">
      <c r="G65" s="223"/>
      <c r="AS65" s="443"/>
      <c r="AT65" s="443"/>
      <c r="AU65" s="254"/>
    </row>
  </sheetData>
  <mergeCells count="151">
    <mergeCell ref="B17:E17"/>
    <mergeCell ref="B30:E30"/>
    <mergeCell ref="B36:E36"/>
    <mergeCell ref="J26:X26"/>
    <mergeCell ref="H39:I39"/>
    <mergeCell ref="AK37:AT37"/>
    <mergeCell ref="H23:I23"/>
    <mergeCell ref="J37:X37"/>
    <mergeCell ref="B20:E20"/>
    <mergeCell ref="J27:X27"/>
    <mergeCell ref="H44:I44"/>
    <mergeCell ref="J35:X35"/>
    <mergeCell ref="AK38:AT38"/>
    <mergeCell ref="B12:E12"/>
    <mergeCell ref="H45:I45"/>
    <mergeCell ref="Y25:Z25"/>
    <mergeCell ref="J33:X33"/>
    <mergeCell ref="B13:E13"/>
    <mergeCell ref="Y33:Z33"/>
    <mergeCell ref="J34:X34"/>
    <mergeCell ref="H38:I38"/>
    <mergeCell ref="AK44:AT44"/>
    <mergeCell ref="Y37:Z37"/>
    <mergeCell ref="AK43:AT43"/>
    <mergeCell ref="H22:I22"/>
    <mergeCell ref="AA37:AJ37"/>
    <mergeCell ref="J23:X23"/>
    <mergeCell ref="H30:I30"/>
    <mergeCell ref="Y43:Z43"/>
    <mergeCell ref="H29:I29"/>
    <mergeCell ref="AA23:AT23"/>
    <mergeCell ref="H37:I37"/>
    <mergeCell ref="H33:I33"/>
    <mergeCell ref="B14:E14"/>
    <mergeCell ref="AK50:AT50"/>
    <mergeCell ref="J24:X24"/>
    <mergeCell ref="Y24:Z24"/>
    <mergeCell ref="Y45:Z45"/>
    <mergeCell ref="AA49:AJ49"/>
    <mergeCell ref="J44:X44"/>
    <mergeCell ref="AA45:AJ45"/>
    <mergeCell ref="AK45:AT45"/>
    <mergeCell ref="J28:X28"/>
    <mergeCell ref="Y31:Z31"/>
    <mergeCell ref="Y40:Z40"/>
    <mergeCell ref="AA39:AJ39"/>
    <mergeCell ref="AA25:AT25"/>
    <mergeCell ref="AA44:AJ44"/>
    <mergeCell ref="Y28:Z28"/>
    <mergeCell ref="Y32:Z32"/>
    <mergeCell ref="J40:X40"/>
    <mergeCell ref="AK48:AT48"/>
    <mergeCell ref="AA38:AJ38"/>
    <mergeCell ref="AA32:AT32"/>
    <mergeCell ref="AA46:AJ46"/>
    <mergeCell ref="G9:Z11"/>
    <mergeCell ref="AK46:AT46"/>
    <mergeCell ref="AK40:AT40"/>
    <mergeCell ref="H50:I50"/>
    <mergeCell ref="AA29:AT29"/>
    <mergeCell ref="AA51:AJ51"/>
    <mergeCell ref="B32:E32"/>
    <mergeCell ref="H25:I25"/>
    <mergeCell ref="H34:I34"/>
    <mergeCell ref="B16:E16"/>
    <mergeCell ref="J32:X32"/>
    <mergeCell ref="H49:I49"/>
    <mergeCell ref="Y51:Z51"/>
    <mergeCell ref="B34:E34"/>
    <mergeCell ref="B28:E28"/>
    <mergeCell ref="B18:E18"/>
    <mergeCell ref="AA40:AJ40"/>
    <mergeCell ref="H28:I28"/>
    <mergeCell ref="Y27:Z27"/>
    <mergeCell ref="AK51:AT51"/>
    <mergeCell ref="Y23:Z23"/>
    <mergeCell ref="B19:E19"/>
    <mergeCell ref="H48:I48"/>
    <mergeCell ref="H35:I35"/>
    <mergeCell ref="Z57:AQ57"/>
    <mergeCell ref="J30:X30"/>
    <mergeCell ref="AA53:AJ53"/>
    <mergeCell ref="H57:Y57"/>
    <mergeCell ref="H53:Z53"/>
    <mergeCell ref="Y47:Z47"/>
    <mergeCell ref="Y38:Z38"/>
    <mergeCell ref="G7:AR7"/>
    <mergeCell ref="Y26:Z26"/>
    <mergeCell ref="AA43:AJ43"/>
    <mergeCell ref="J47:X47"/>
    <mergeCell ref="AA52:AJ52"/>
    <mergeCell ref="J51:X51"/>
    <mergeCell ref="AK52:AT52"/>
    <mergeCell ref="AK49:AT49"/>
    <mergeCell ref="AA33:AT33"/>
    <mergeCell ref="Y50:Z50"/>
    <mergeCell ref="H52:I52"/>
    <mergeCell ref="J43:X43"/>
    <mergeCell ref="Y34:Z34"/>
    <mergeCell ref="AA26:AT26"/>
    <mergeCell ref="Y48:Z48"/>
    <mergeCell ref="H24:I24"/>
    <mergeCell ref="J38:X38"/>
    <mergeCell ref="Y52:Z52"/>
    <mergeCell ref="Y49:Z49"/>
    <mergeCell ref="AA27:AT27"/>
    <mergeCell ref="AA24:AT24"/>
    <mergeCell ref="AK53:AT53"/>
    <mergeCell ref="J50:X50"/>
    <mergeCell ref="H32:I32"/>
    <mergeCell ref="J46:X46"/>
    <mergeCell ref="AK47:AT47"/>
    <mergeCell ref="AA48:AJ48"/>
    <mergeCell ref="Y46:Z46"/>
    <mergeCell ref="AK39:AT39"/>
    <mergeCell ref="J52:X52"/>
    <mergeCell ref="H47:I47"/>
    <mergeCell ref="J39:X39"/>
    <mergeCell ref="AA35:AT35"/>
    <mergeCell ref="J48:X48"/>
    <mergeCell ref="J49:X49"/>
    <mergeCell ref="H43:I43"/>
    <mergeCell ref="AA50:AJ50"/>
    <mergeCell ref="J45:X45"/>
    <mergeCell ref="H40:I40"/>
    <mergeCell ref="Y39:Z39"/>
    <mergeCell ref="AA47:AJ47"/>
    <mergeCell ref="B10:E10"/>
    <mergeCell ref="H26:I26"/>
    <mergeCell ref="B4:E4"/>
    <mergeCell ref="Y35:Z35"/>
    <mergeCell ref="J25:X25"/>
    <mergeCell ref="Y44:Z44"/>
    <mergeCell ref="H46:I46"/>
    <mergeCell ref="AA34:AT34"/>
    <mergeCell ref="H51:I51"/>
    <mergeCell ref="H27:I27"/>
    <mergeCell ref="B8:E8"/>
    <mergeCell ref="AA31:AT31"/>
    <mergeCell ref="J29:X29"/>
    <mergeCell ref="B6:E6"/>
    <mergeCell ref="AA22:AT22"/>
    <mergeCell ref="B15:E15"/>
    <mergeCell ref="H31:I31"/>
    <mergeCell ref="AA28:AT28"/>
    <mergeCell ref="Y30:Z30"/>
    <mergeCell ref="Y29:Z29"/>
    <mergeCell ref="J22:X22"/>
    <mergeCell ref="AA30:AT30"/>
    <mergeCell ref="J31:X31"/>
    <mergeCell ref="Y22:Z22"/>
  </mergeCells>
  <hyperlinks>
    <hyperlink ref="B4" location="PANDUAN!A1" display="PANDUAN" xr:uid="{00000000-0004-0000-0801-000000000000}"/>
    <hyperlink ref="B6" location="'EWS DIRECTORY'!A1" display="EWS DIRECTORY" xr:uid="{00000000-0004-0000-0801-000001000000}"/>
    <hyperlink ref="B8" location="'DATA PEMICU'!A1" display="DATA PEMICU" xr:uid="{00000000-0004-0000-0801-000002000000}"/>
    <hyperlink ref="B10" location="'DATA PENGUJI'!A1" display="DATA PENGUJI" xr:uid="{00000000-0004-0000-0801-000003000000}"/>
    <hyperlink ref="B12" location="'MAIN LEVEL'!A1" display="MAIN LEVEL" xr:uid="{00000000-0004-0000-0801-000004000000}"/>
  </hyperlinks>
  <pageMargins left="0.51181102362204722" right="0.15748031496062989" top="0.55118110236220474" bottom="0.55118110236220474" header="0" footer="0"/>
  <pageSetup paperSize="9" scale="60" orientation="landscape"/>
  <headerFooter>
    <oddFooter>&amp;Rhalaman &amp;P dari</oddFooter>
  </headerFooter>
</worksheet>
</file>

<file path=xl/worksheets/sheet2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1-000000000000}">
  <sheetPr codeName="Sheet461">
    <tabColor theme="4" tint="-0.249977111117893"/>
  </sheetPr>
  <dimension ref="A1:AT44"/>
  <sheetViews>
    <sheetView topLeftCell="B3" zoomScaleNormal="100" workbookViewId="0">
      <selection activeCell="AQ18" sqref="AQ18:AU18"/>
    </sheetView>
  </sheetViews>
  <sheetFormatPr defaultColWidth="8.88671875" defaultRowHeight="13.8" x14ac:dyDescent="0.25"/>
  <cols>
    <col min="1" max="1" width="3" style="110" hidden="1" customWidth="1"/>
    <col min="2" max="5" width="3.88671875" style="177" customWidth="1"/>
    <col min="6" max="6" width="3.88671875" style="110" customWidth="1"/>
    <col min="7" max="46" width="3.88671875" customWidth="1"/>
  </cols>
  <sheetData>
    <row r="1" spans="2:46" x14ac:dyDescent="0.25">
      <c r="G1" s="178"/>
      <c r="H1" s="55"/>
      <c r="I1" s="55"/>
      <c r="J1" s="55"/>
      <c r="K1" s="55"/>
      <c r="L1" s="55"/>
      <c r="M1" s="55"/>
      <c r="N1" s="55"/>
    </row>
    <row r="2" spans="2:46" x14ac:dyDescent="0.25">
      <c r="G2" s="55" t="s">
        <v>1674</v>
      </c>
      <c r="H2" s="55"/>
      <c r="I2" s="55"/>
      <c r="J2" s="55"/>
      <c r="K2" s="55"/>
      <c r="L2" s="55"/>
      <c r="M2" s="55"/>
      <c r="N2" s="55"/>
    </row>
    <row r="3" spans="2:46" x14ac:dyDescent="0.25">
      <c r="B3" s="111"/>
      <c r="C3" s="111"/>
      <c r="D3" s="111"/>
      <c r="E3" s="111"/>
      <c r="G3" s="55"/>
      <c r="H3" s="55"/>
      <c r="I3" s="55"/>
      <c r="J3" s="55"/>
      <c r="K3" s="55"/>
      <c r="L3" s="55"/>
      <c r="M3" s="55"/>
      <c r="N3" s="55"/>
    </row>
    <row r="4" spans="2:46" x14ac:dyDescent="0.25">
      <c r="B4" s="762" t="s">
        <v>79</v>
      </c>
      <c r="C4" s="761"/>
      <c r="D4" s="761"/>
      <c r="E4" s="761"/>
      <c r="G4" s="55"/>
      <c r="H4" s="55"/>
      <c r="I4" s="55"/>
      <c r="J4" s="55"/>
      <c r="K4" s="55"/>
      <c r="L4" s="55"/>
      <c r="M4" s="55"/>
      <c r="N4" s="55"/>
    </row>
    <row r="5" spans="2:46" x14ac:dyDescent="0.25">
      <c r="B5" s="111"/>
      <c r="C5" s="111"/>
      <c r="D5" s="111"/>
      <c r="E5" s="111"/>
      <c r="G5" s="55"/>
      <c r="H5" s="55"/>
      <c r="I5" s="55"/>
      <c r="J5" s="55"/>
      <c r="K5" s="55"/>
      <c r="L5" s="55"/>
      <c r="M5" s="55"/>
      <c r="N5" s="55"/>
    </row>
    <row r="6" spans="2:46" x14ac:dyDescent="0.25">
      <c r="B6" s="762" t="s">
        <v>87</v>
      </c>
      <c r="C6" s="761"/>
      <c r="D6" s="761"/>
      <c r="E6" s="761"/>
      <c r="G6" s="55"/>
      <c r="H6" s="55"/>
      <c r="I6" s="55"/>
      <c r="J6" s="55"/>
      <c r="K6" s="55"/>
      <c r="L6" s="55"/>
      <c r="M6" s="55"/>
      <c r="N6" s="55"/>
    </row>
    <row r="7" spans="2:46" x14ac:dyDescent="0.25">
      <c r="B7" s="111"/>
      <c r="C7" s="111"/>
      <c r="D7" s="111"/>
      <c r="E7" s="111"/>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58"/>
    </row>
    <row r="8" spans="2:46" x14ac:dyDescent="0.25">
      <c r="B8" s="762" t="s">
        <v>94</v>
      </c>
      <c r="C8" s="761"/>
      <c r="D8" s="761"/>
      <c r="E8" s="761"/>
      <c r="G8" s="55"/>
      <c r="H8" s="55"/>
      <c r="I8" s="55"/>
      <c r="J8" s="55"/>
      <c r="K8" s="55"/>
      <c r="L8" s="55"/>
      <c r="M8" s="55"/>
      <c r="N8" s="55"/>
    </row>
    <row r="9" spans="2:46" ht="14.4" customHeight="1" x14ac:dyDescent="0.25">
      <c r="B9" s="111"/>
      <c r="C9" s="111"/>
      <c r="D9" s="111"/>
      <c r="E9" s="111"/>
      <c r="G9" s="999" t="str">
        <f>"Rincian "&amp;'G-2-1'!H18&amp;" "&amp;'G-2-1'!M26</f>
        <v>Rincian Sumbangan Berdasarkan Bahan Bukti Pidana</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303"/>
    </row>
    <row r="10" spans="2:46" x14ac:dyDescent="0.25">
      <c r="B10" s="762" t="s">
        <v>101</v>
      </c>
      <c r="C10" s="761"/>
      <c r="D10" s="761"/>
      <c r="E10" s="761"/>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304"/>
    </row>
    <row r="11" spans="2:46"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305"/>
    </row>
    <row r="12" spans="2:46" x14ac:dyDescent="0.25">
      <c r="B12" s="762" t="s">
        <v>106</v>
      </c>
      <c r="C12" s="761"/>
      <c r="D12" s="761"/>
      <c r="E12" s="761"/>
      <c r="G12" s="254"/>
      <c r="H12" s="254"/>
      <c r="I12" s="254"/>
      <c r="J12" s="254"/>
      <c r="K12" s="254"/>
      <c r="L12" s="254"/>
      <c r="M12" s="254"/>
      <c r="N12" s="254"/>
    </row>
    <row r="13" spans="2:46" ht="14.25" customHeight="1" x14ac:dyDescent="0.25">
      <c r="B13" s="962" t="str">
        <f>HYPERLINK("#'"&amp;'EWS DIRECTORY'!$J$259&amp;"'!A1",'EWS DIRECTORY'!$J$259)</f>
        <v>G-2</v>
      </c>
      <c r="C13" s="761"/>
      <c r="D13" s="761"/>
      <c r="E13" s="761"/>
      <c r="G13" s="55" t="s">
        <v>1680</v>
      </c>
      <c r="H13" s="55"/>
      <c r="I13" s="254"/>
      <c r="J13" s="254"/>
      <c r="K13" s="254"/>
      <c r="L13" s="254"/>
      <c r="M13" s="254"/>
      <c r="N13" s="254"/>
    </row>
    <row r="14" spans="2:46" x14ac:dyDescent="0.25">
      <c r="B14" s="931" t="str">
        <f>HYPERLINK("#'"&amp;'EWS DIRECTORY'!$J$260&amp;"'!A1",'EWS DIRECTORY'!$J$260)</f>
        <v>G-2-1</v>
      </c>
      <c r="C14" s="761"/>
      <c r="D14" s="761"/>
      <c r="E14" s="761"/>
      <c r="G14" s="55" t="s">
        <v>1681</v>
      </c>
      <c r="H14" s="55"/>
      <c r="I14" s="55"/>
      <c r="J14" s="254"/>
      <c r="K14" s="254"/>
      <c r="L14" s="254"/>
      <c r="M14" s="254"/>
      <c r="N14" s="254"/>
    </row>
    <row r="15" spans="2:46" ht="14.25" customHeight="1" x14ac:dyDescent="0.25">
      <c r="B15" s="929" t="str">
        <f>HYPERLINK("#'"&amp;'EWS DIRECTORY'!$J$261&amp;"'!A1",'EWS DIRECTORY'!$J$261)</f>
        <v>G-2-1-1</v>
      </c>
      <c r="C15" s="761"/>
      <c r="D15" s="761"/>
      <c r="E15" s="761"/>
      <c r="G15" s="55" t="s">
        <v>1744</v>
      </c>
      <c r="H15" s="55"/>
      <c r="I15" s="55" t="s">
        <v>1744</v>
      </c>
      <c r="J15" s="254"/>
      <c r="K15" s="254"/>
      <c r="L15" s="254"/>
      <c r="M15" s="254"/>
      <c r="N15" s="254"/>
    </row>
    <row r="16" spans="2:46" ht="14.25" customHeight="1" x14ac:dyDescent="0.25">
      <c r="B16" s="929" t="str">
        <f>HYPERLINK("#'"&amp;'EWS DIRECTORY'!$J$262&amp;"'!A1",'EWS DIRECTORY'!$J$262)</f>
        <v>G-2-1-2</v>
      </c>
      <c r="C16" s="761"/>
      <c r="D16" s="761"/>
      <c r="E16" s="761"/>
    </row>
    <row r="17" spans="2:42" x14ac:dyDescent="0.25">
      <c r="B17" s="929" t="str">
        <f>HYPERLINK("#'"&amp;'EWS DIRECTORY'!$J$263&amp;"'!A1",'EWS DIRECTORY'!$J$263)</f>
        <v>G-2-1-3</v>
      </c>
      <c r="C17" s="761"/>
      <c r="D17" s="761"/>
      <c r="E17" s="761"/>
      <c r="G17" s="55" t="s">
        <v>1798</v>
      </c>
    </row>
    <row r="18" spans="2:42" ht="14.25" customHeight="1" x14ac:dyDescent="0.25">
      <c r="B18" s="929" t="str">
        <f>HYPERLINK("#'"&amp;'EWS DIRECTORY'!$J$264&amp;"'!A1",'EWS DIRECTORY'!$J$264)</f>
        <v>G-2-1-4</v>
      </c>
      <c r="C18" s="761"/>
      <c r="D18" s="761"/>
      <c r="E18" s="761"/>
      <c r="G18" s="55"/>
    </row>
    <row r="19" spans="2:42" ht="12.75" customHeight="1" x14ac:dyDescent="0.25">
      <c r="B19" s="929" t="str">
        <f>HYPERLINK("#'"&amp;'EWS DIRECTORY'!$J$265&amp;"'!A1",'EWS DIRECTORY'!$J$265)</f>
        <v>G-2-1-5</v>
      </c>
      <c r="C19" s="761"/>
      <c r="D19" s="761"/>
      <c r="E19" s="761"/>
      <c r="G19" s="55"/>
      <c r="H19" s="1116" t="s">
        <v>1445</v>
      </c>
      <c r="I19" s="825"/>
      <c r="J19" s="1116" t="s">
        <v>1452</v>
      </c>
      <c r="K19" s="824"/>
      <c r="L19" s="824"/>
      <c r="M19" s="824"/>
      <c r="N19" s="824"/>
      <c r="O19" s="825"/>
      <c r="P19" s="1116" t="s">
        <v>1915</v>
      </c>
      <c r="Q19" s="824"/>
      <c r="R19" s="824"/>
      <c r="S19" s="824"/>
      <c r="T19" s="824"/>
      <c r="U19" s="825"/>
      <c r="V19" s="1116" t="s">
        <v>1916</v>
      </c>
      <c r="W19" s="824"/>
      <c r="X19" s="824"/>
      <c r="Y19" s="824"/>
      <c r="Z19" s="824"/>
      <c r="AA19" s="824"/>
      <c r="AB19" s="824"/>
      <c r="AC19" s="824"/>
      <c r="AD19" s="824"/>
      <c r="AE19" s="824"/>
      <c r="AF19" s="824"/>
      <c r="AG19" s="824"/>
      <c r="AH19" s="824"/>
      <c r="AI19" s="824"/>
      <c r="AJ19" s="824"/>
      <c r="AK19" s="825"/>
      <c r="AL19" s="1120" t="s">
        <v>1481</v>
      </c>
      <c r="AM19" s="1121"/>
      <c r="AN19" s="1121"/>
      <c r="AO19" s="1121"/>
      <c r="AP19" s="1122"/>
    </row>
    <row r="20" spans="2:42" ht="14.25" customHeight="1" x14ac:dyDescent="0.25">
      <c r="B20" s="929" t="str">
        <f>HYPERLINK("#'"&amp;'EWS DIRECTORY'!$J$266&amp;"'!A1",'EWS DIRECTORY'!$J$266)</f>
        <v>G-2-1-6</v>
      </c>
      <c r="C20" s="761"/>
      <c r="D20" s="761"/>
      <c r="E20" s="761"/>
      <c r="G20" s="55"/>
      <c r="H20" s="1117"/>
      <c r="I20" s="825"/>
      <c r="J20" s="1119"/>
      <c r="K20" s="824"/>
      <c r="L20" s="824"/>
      <c r="M20" s="824"/>
      <c r="N20" s="824"/>
      <c r="O20" s="825"/>
      <c r="P20" s="1117"/>
      <c r="Q20" s="824"/>
      <c r="R20" s="824"/>
      <c r="S20" s="824"/>
      <c r="T20" s="824"/>
      <c r="U20" s="825"/>
      <c r="V20" s="1117"/>
      <c r="W20" s="824"/>
      <c r="X20" s="824"/>
      <c r="Y20" s="824"/>
      <c r="Z20" s="824"/>
      <c r="AA20" s="824"/>
      <c r="AB20" s="824"/>
      <c r="AC20" s="824"/>
      <c r="AD20" s="824"/>
      <c r="AE20" s="824"/>
      <c r="AF20" s="824"/>
      <c r="AG20" s="824"/>
      <c r="AH20" s="824"/>
      <c r="AI20" s="824"/>
      <c r="AJ20" s="824"/>
      <c r="AK20" s="825"/>
      <c r="AL20" s="1063"/>
      <c r="AM20" s="764"/>
      <c r="AN20" s="764"/>
      <c r="AO20" s="764"/>
      <c r="AP20" s="765"/>
    </row>
    <row r="21" spans="2:42" ht="14.25" customHeight="1" x14ac:dyDescent="0.25">
      <c r="G21" s="55"/>
      <c r="H21" s="1117"/>
      <c r="I21" s="825"/>
      <c r="J21" s="1119"/>
      <c r="K21" s="824"/>
      <c r="L21" s="824"/>
      <c r="M21" s="824"/>
      <c r="N21" s="824"/>
      <c r="O21" s="825"/>
      <c r="P21" s="1117"/>
      <c r="Q21" s="824"/>
      <c r="R21" s="824"/>
      <c r="S21" s="824"/>
      <c r="T21" s="824"/>
      <c r="U21" s="825"/>
      <c r="V21" s="1117"/>
      <c r="W21" s="824"/>
      <c r="X21" s="824"/>
      <c r="Y21" s="824"/>
      <c r="Z21" s="824"/>
      <c r="AA21" s="824"/>
      <c r="AB21" s="824"/>
      <c r="AC21" s="824"/>
      <c r="AD21" s="824"/>
      <c r="AE21" s="824"/>
      <c r="AF21" s="824"/>
      <c r="AG21" s="824"/>
      <c r="AH21" s="824"/>
      <c r="AI21" s="824"/>
      <c r="AJ21" s="824"/>
      <c r="AK21" s="825"/>
      <c r="AL21" s="1063"/>
      <c r="AM21" s="764"/>
      <c r="AN21" s="764"/>
      <c r="AO21" s="764"/>
      <c r="AP21" s="765"/>
    </row>
    <row r="22" spans="2:42" ht="14.25" customHeight="1" x14ac:dyDescent="0.25">
      <c r="G22" s="55"/>
      <c r="H22" s="1117"/>
      <c r="I22" s="825"/>
      <c r="J22" s="1119"/>
      <c r="K22" s="824"/>
      <c r="L22" s="824"/>
      <c r="M22" s="824"/>
      <c r="N22" s="824"/>
      <c r="O22" s="825"/>
      <c r="P22" s="1117"/>
      <c r="Q22" s="824"/>
      <c r="R22" s="824"/>
      <c r="S22" s="824"/>
      <c r="T22" s="824"/>
      <c r="U22" s="825"/>
      <c r="V22" s="1117"/>
      <c r="W22" s="824"/>
      <c r="X22" s="824"/>
      <c r="Y22" s="824"/>
      <c r="Z22" s="824"/>
      <c r="AA22" s="824"/>
      <c r="AB22" s="824"/>
      <c r="AC22" s="824"/>
      <c r="AD22" s="824"/>
      <c r="AE22" s="824"/>
      <c r="AF22" s="824"/>
      <c r="AG22" s="824"/>
      <c r="AH22" s="824"/>
      <c r="AI22" s="824"/>
      <c r="AJ22" s="824"/>
      <c r="AK22" s="825"/>
      <c r="AL22" s="1063"/>
      <c r="AM22" s="764"/>
      <c r="AN22" s="764"/>
      <c r="AO22" s="764"/>
      <c r="AP22" s="765"/>
    </row>
    <row r="23" spans="2:42" ht="14.25" customHeight="1" x14ac:dyDescent="0.25">
      <c r="G23" s="55"/>
      <c r="H23" s="1117"/>
      <c r="I23" s="825"/>
      <c r="J23" s="1119"/>
      <c r="K23" s="824"/>
      <c r="L23" s="824"/>
      <c r="M23" s="824"/>
      <c r="N23" s="824"/>
      <c r="O23" s="825"/>
      <c r="P23" s="1117"/>
      <c r="Q23" s="824"/>
      <c r="R23" s="824"/>
      <c r="S23" s="824"/>
      <c r="T23" s="824"/>
      <c r="U23" s="825"/>
      <c r="V23" s="1117"/>
      <c r="W23" s="824"/>
      <c r="X23" s="824"/>
      <c r="Y23" s="824"/>
      <c r="Z23" s="824"/>
      <c r="AA23" s="824"/>
      <c r="AB23" s="824"/>
      <c r="AC23" s="824"/>
      <c r="AD23" s="824"/>
      <c r="AE23" s="824"/>
      <c r="AF23" s="824"/>
      <c r="AG23" s="824"/>
      <c r="AH23" s="824"/>
      <c r="AI23" s="824"/>
      <c r="AJ23" s="824"/>
      <c r="AK23" s="825"/>
      <c r="AL23" s="1063"/>
      <c r="AM23" s="764"/>
      <c r="AN23" s="764"/>
      <c r="AO23" s="764"/>
      <c r="AP23" s="765"/>
    </row>
    <row r="24" spans="2:42" ht="14.25" customHeight="1" x14ac:dyDescent="0.25">
      <c r="G24" s="55"/>
      <c r="H24" s="1117"/>
      <c r="I24" s="825"/>
      <c r="J24" s="1119"/>
      <c r="K24" s="824"/>
      <c r="L24" s="824"/>
      <c r="M24" s="824"/>
      <c r="N24" s="824"/>
      <c r="O24" s="825"/>
      <c r="P24" s="1117"/>
      <c r="Q24" s="824"/>
      <c r="R24" s="824"/>
      <c r="S24" s="824"/>
      <c r="T24" s="824"/>
      <c r="U24" s="825"/>
      <c r="V24" s="1117"/>
      <c r="W24" s="824"/>
      <c r="X24" s="824"/>
      <c r="Y24" s="824"/>
      <c r="Z24" s="824"/>
      <c r="AA24" s="824"/>
      <c r="AB24" s="824"/>
      <c r="AC24" s="824"/>
      <c r="AD24" s="824"/>
      <c r="AE24" s="824"/>
      <c r="AF24" s="824"/>
      <c r="AG24" s="824"/>
      <c r="AH24" s="824"/>
      <c r="AI24" s="824"/>
      <c r="AJ24" s="824"/>
      <c r="AK24" s="825"/>
      <c r="AL24" s="1063"/>
      <c r="AM24" s="764"/>
      <c r="AN24" s="764"/>
      <c r="AO24" s="764"/>
      <c r="AP24" s="765"/>
    </row>
    <row r="25" spans="2:42" ht="14.25" customHeight="1" x14ac:dyDescent="0.25">
      <c r="G25" s="55"/>
      <c r="H25" s="1117"/>
      <c r="I25" s="825"/>
      <c r="J25" s="1119"/>
      <c r="K25" s="824"/>
      <c r="L25" s="824"/>
      <c r="M25" s="824"/>
      <c r="N25" s="824"/>
      <c r="O25" s="825"/>
      <c r="P25" s="1117"/>
      <c r="Q25" s="824"/>
      <c r="R25" s="824"/>
      <c r="S25" s="824"/>
      <c r="T25" s="824"/>
      <c r="U25" s="825"/>
      <c r="V25" s="1117"/>
      <c r="W25" s="824"/>
      <c r="X25" s="824"/>
      <c r="Y25" s="824"/>
      <c r="Z25" s="824"/>
      <c r="AA25" s="824"/>
      <c r="AB25" s="824"/>
      <c r="AC25" s="824"/>
      <c r="AD25" s="824"/>
      <c r="AE25" s="824"/>
      <c r="AF25" s="824"/>
      <c r="AG25" s="824"/>
      <c r="AH25" s="824"/>
      <c r="AI25" s="824"/>
      <c r="AJ25" s="824"/>
      <c r="AK25" s="825"/>
      <c r="AL25" s="1063"/>
      <c r="AM25" s="764"/>
      <c r="AN25" s="764"/>
      <c r="AO25" s="764"/>
      <c r="AP25" s="765"/>
    </row>
    <row r="26" spans="2:42" ht="14.25" customHeight="1" x14ac:dyDescent="0.25">
      <c r="G26" s="55"/>
      <c r="H26" s="1117"/>
      <c r="I26" s="825"/>
      <c r="J26" s="1119"/>
      <c r="K26" s="824"/>
      <c r="L26" s="824"/>
      <c r="M26" s="824"/>
      <c r="N26" s="824"/>
      <c r="O26" s="825"/>
      <c r="P26" s="1117"/>
      <c r="Q26" s="824"/>
      <c r="R26" s="824"/>
      <c r="S26" s="824"/>
      <c r="T26" s="824"/>
      <c r="U26" s="825"/>
      <c r="V26" s="1117"/>
      <c r="W26" s="824"/>
      <c r="X26" s="824"/>
      <c r="Y26" s="824"/>
      <c r="Z26" s="824"/>
      <c r="AA26" s="824"/>
      <c r="AB26" s="824"/>
      <c r="AC26" s="824"/>
      <c r="AD26" s="824"/>
      <c r="AE26" s="824"/>
      <c r="AF26" s="824"/>
      <c r="AG26" s="824"/>
      <c r="AH26" s="824"/>
      <c r="AI26" s="824"/>
      <c r="AJ26" s="824"/>
      <c r="AK26" s="825"/>
      <c r="AL26" s="1063"/>
      <c r="AM26" s="764"/>
      <c r="AN26" s="764"/>
      <c r="AO26" s="764"/>
      <c r="AP26" s="765"/>
    </row>
    <row r="27" spans="2:42" x14ac:dyDescent="0.25">
      <c r="H27" s="1117"/>
      <c r="I27" s="825"/>
      <c r="J27" s="1119"/>
      <c r="K27" s="824"/>
      <c r="L27" s="824"/>
      <c r="M27" s="824"/>
      <c r="N27" s="824"/>
      <c r="O27" s="825"/>
      <c r="P27" s="1117"/>
      <c r="Q27" s="824"/>
      <c r="R27" s="824"/>
      <c r="S27" s="824"/>
      <c r="T27" s="824"/>
      <c r="U27" s="825"/>
      <c r="V27" s="1117"/>
      <c r="W27" s="824"/>
      <c r="X27" s="824"/>
      <c r="Y27" s="824"/>
      <c r="Z27" s="824"/>
      <c r="AA27" s="824"/>
      <c r="AB27" s="824"/>
      <c r="AC27" s="824"/>
      <c r="AD27" s="824"/>
      <c r="AE27" s="824"/>
      <c r="AF27" s="824"/>
      <c r="AG27" s="824"/>
      <c r="AH27" s="824"/>
      <c r="AI27" s="824"/>
      <c r="AJ27" s="824"/>
      <c r="AK27" s="825"/>
      <c r="AL27" s="1063"/>
      <c r="AM27" s="764"/>
      <c r="AN27" s="764"/>
      <c r="AO27" s="764"/>
      <c r="AP27" s="765"/>
    </row>
    <row r="28" spans="2:42" x14ac:dyDescent="0.25">
      <c r="B28" s="760"/>
      <c r="C28" s="761"/>
      <c r="D28" s="761"/>
      <c r="E28" s="761"/>
      <c r="H28" s="1117"/>
      <c r="I28" s="825"/>
      <c r="J28" s="1119"/>
      <c r="K28" s="824"/>
      <c r="L28" s="824"/>
      <c r="M28" s="824"/>
      <c r="N28" s="824"/>
      <c r="O28" s="825"/>
      <c r="P28" s="1117"/>
      <c r="Q28" s="824"/>
      <c r="R28" s="824"/>
      <c r="S28" s="824"/>
      <c r="T28" s="824"/>
      <c r="U28" s="825"/>
      <c r="V28" s="1117"/>
      <c r="W28" s="824"/>
      <c r="X28" s="824"/>
      <c r="Y28" s="824"/>
      <c r="Z28" s="824"/>
      <c r="AA28" s="824"/>
      <c r="AB28" s="824"/>
      <c r="AC28" s="824"/>
      <c r="AD28" s="824"/>
      <c r="AE28" s="824"/>
      <c r="AF28" s="824"/>
      <c r="AG28" s="824"/>
      <c r="AH28" s="824"/>
      <c r="AI28" s="824"/>
      <c r="AJ28" s="824"/>
      <c r="AK28" s="825"/>
      <c r="AL28" s="1063"/>
      <c r="AM28" s="764"/>
      <c r="AN28" s="764"/>
      <c r="AO28" s="764"/>
      <c r="AP28" s="765"/>
    </row>
    <row r="29" spans="2:42" x14ac:dyDescent="0.25">
      <c r="H29" s="1117"/>
      <c r="I29" s="825"/>
      <c r="J29" s="1119"/>
      <c r="K29" s="824"/>
      <c r="L29" s="824"/>
      <c r="M29" s="824"/>
      <c r="N29" s="824"/>
      <c r="O29" s="825"/>
      <c r="P29" s="1117"/>
      <c r="Q29" s="824"/>
      <c r="R29" s="824"/>
      <c r="S29" s="824"/>
      <c r="T29" s="824"/>
      <c r="U29" s="825"/>
      <c r="V29" s="1117"/>
      <c r="W29" s="824"/>
      <c r="X29" s="824"/>
      <c r="Y29" s="824"/>
      <c r="Z29" s="824"/>
      <c r="AA29" s="824"/>
      <c r="AB29" s="824"/>
      <c r="AC29" s="824"/>
      <c r="AD29" s="824"/>
      <c r="AE29" s="824"/>
      <c r="AF29" s="824"/>
      <c r="AG29" s="824"/>
      <c r="AH29" s="824"/>
      <c r="AI29" s="824"/>
      <c r="AJ29" s="824"/>
      <c r="AK29" s="825"/>
      <c r="AL29" s="1063"/>
      <c r="AM29" s="764"/>
      <c r="AN29" s="764"/>
      <c r="AO29" s="764"/>
      <c r="AP29" s="765"/>
    </row>
    <row r="30" spans="2:42" x14ac:dyDescent="0.25">
      <c r="B30" s="760"/>
      <c r="C30" s="761"/>
      <c r="D30" s="761"/>
      <c r="E30" s="761"/>
      <c r="H30" s="1117"/>
      <c r="I30" s="825"/>
      <c r="J30" s="1119"/>
      <c r="K30" s="824"/>
      <c r="L30" s="824"/>
      <c r="M30" s="824"/>
      <c r="N30" s="824"/>
      <c r="O30" s="825"/>
      <c r="P30" s="1117"/>
      <c r="Q30" s="824"/>
      <c r="R30" s="824"/>
      <c r="S30" s="824"/>
      <c r="T30" s="824"/>
      <c r="U30" s="825"/>
      <c r="V30" s="1117"/>
      <c r="W30" s="824"/>
      <c r="X30" s="824"/>
      <c r="Y30" s="824"/>
      <c r="Z30" s="824"/>
      <c r="AA30" s="824"/>
      <c r="AB30" s="824"/>
      <c r="AC30" s="824"/>
      <c r="AD30" s="824"/>
      <c r="AE30" s="824"/>
      <c r="AF30" s="824"/>
      <c r="AG30" s="824"/>
      <c r="AH30" s="824"/>
      <c r="AI30" s="824"/>
      <c r="AJ30" s="824"/>
      <c r="AK30" s="825"/>
      <c r="AL30" s="1063"/>
      <c r="AM30" s="764"/>
      <c r="AN30" s="764"/>
      <c r="AO30" s="764"/>
      <c r="AP30" s="765"/>
    </row>
    <row r="31" spans="2:42" x14ac:dyDescent="0.25">
      <c r="H31" s="1117"/>
      <c r="I31" s="825"/>
      <c r="J31" s="1119"/>
      <c r="K31" s="824"/>
      <c r="L31" s="824"/>
      <c r="M31" s="824"/>
      <c r="N31" s="824"/>
      <c r="O31" s="825"/>
      <c r="P31" s="1117"/>
      <c r="Q31" s="824"/>
      <c r="R31" s="824"/>
      <c r="S31" s="824"/>
      <c r="T31" s="824"/>
      <c r="U31" s="825"/>
      <c r="V31" s="1117"/>
      <c r="W31" s="824"/>
      <c r="X31" s="824"/>
      <c r="Y31" s="824"/>
      <c r="Z31" s="824"/>
      <c r="AA31" s="824"/>
      <c r="AB31" s="824"/>
      <c r="AC31" s="824"/>
      <c r="AD31" s="824"/>
      <c r="AE31" s="824"/>
      <c r="AF31" s="824"/>
      <c r="AG31" s="824"/>
      <c r="AH31" s="824"/>
      <c r="AI31" s="824"/>
      <c r="AJ31" s="824"/>
      <c r="AK31" s="825"/>
      <c r="AL31" s="1063"/>
      <c r="AM31" s="764"/>
      <c r="AN31" s="764"/>
      <c r="AO31" s="764"/>
      <c r="AP31" s="765"/>
    </row>
    <row r="32" spans="2:42" x14ac:dyDescent="0.25">
      <c r="B32" s="760"/>
      <c r="C32" s="761"/>
      <c r="D32" s="761"/>
      <c r="E32" s="761"/>
      <c r="H32" s="1117"/>
      <c r="I32" s="825"/>
      <c r="J32" s="1119"/>
      <c r="K32" s="824"/>
      <c r="L32" s="824"/>
      <c r="M32" s="824"/>
      <c r="N32" s="824"/>
      <c r="O32" s="825"/>
      <c r="P32" s="1117"/>
      <c r="Q32" s="824"/>
      <c r="R32" s="824"/>
      <c r="S32" s="824"/>
      <c r="T32" s="824"/>
      <c r="U32" s="825"/>
      <c r="V32" s="1117"/>
      <c r="W32" s="824"/>
      <c r="X32" s="824"/>
      <c r="Y32" s="824"/>
      <c r="Z32" s="824"/>
      <c r="AA32" s="824"/>
      <c r="AB32" s="824"/>
      <c r="AC32" s="824"/>
      <c r="AD32" s="824"/>
      <c r="AE32" s="824"/>
      <c r="AF32" s="824"/>
      <c r="AG32" s="824"/>
      <c r="AH32" s="824"/>
      <c r="AI32" s="824"/>
      <c r="AJ32" s="824"/>
      <c r="AK32" s="825"/>
      <c r="AL32" s="1063"/>
      <c r="AM32" s="764"/>
      <c r="AN32" s="764"/>
      <c r="AO32" s="764"/>
      <c r="AP32" s="765"/>
    </row>
    <row r="33" spans="2:43" x14ac:dyDescent="0.25">
      <c r="H33" s="1117"/>
      <c r="I33" s="825"/>
      <c r="J33" s="1119"/>
      <c r="K33" s="824"/>
      <c r="L33" s="824"/>
      <c r="M33" s="824"/>
      <c r="N33" s="824"/>
      <c r="O33" s="825"/>
      <c r="P33" s="1117"/>
      <c r="Q33" s="824"/>
      <c r="R33" s="824"/>
      <c r="S33" s="824"/>
      <c r="T33" s="824"/>
      <c r="U33" s="825"/>
      <c r="V33" s="1117"/>
      <c r="W33" s="824"/>
      <c r="X33" s="824"/>
      <c r="Y33" s="824"/>
      <c r="Z33" s="824"/>
      <c r="AA33" s="824"/>
      <c r="AB33" s="824"/>
      <c r="AC33" s="824"/>
      <c r="AD33" s="824"/>
      <c r="AE33" s="824"/>
      <c r="AF33" s="824"/>
      <c r="AG33" s="824"/>
      <c r="AH33" s="824"/>
      <c r="AI33" s="824"/>
      <c r="AJ33" s="824"/>
      <c r="AK33" s="825"/>
      <c r="AL33" s="1063"/>
      <c r="AM33" s="764"/>
      <c r="AN33" s="764"/>
      <c r="AO33" s="764"/>
      <c r="AP33" s="765"/>
    </row>
    <row r="34" spans="2:43" x14ac:dyDescent="0.25">
      <c r="B34" s="760"/>
      <c r="C34" s="761"/>
      <c r="D34" s="761"/>
      <c r="E34" s="761"/>
      <c r="H34" s="113"/>
      <c r="I34" s="114"/>
      <c r="J34" s="1161"/>
      <c r="K34" s="824"/>
      <c r="L34" s="824"/>
      <c r="M34" s="824"/>
      <c r="N34" s="824"/>
      <c r="O34" s="825"/>
      <c r="P34" s="1159"/>
      <c r="Q34" s="824"/>
      <c r="R34" s="824"/>
      <c r="S34" s="824"/>
      <c r="T34" s="824"/>
      <c r="U34" s="825"/>
      <c r="V34" s="1160"/>
      <c r="W34" s="824"/>
      <c r="X34" s="824"/>
      <c r="Y34" s="824"/>
      <c r="Z34" s="824"/>
      <c r="AA34" s="824"/>
      <c r="AB34" s="824"/>
      <c r="AC34" s="824"/>
      <c r="AD34" s="824"/>
      <c r="AE34" s="824"/>
      <c r="AF34" s="824"/>
      <c r="AG34" s="824"/>
      <c r="AH34" s="824"/>
      <c r="AI34" s="824"/>
      <c r="AJ34" s="824"/>
      <c r="AK34" s="1124"/>
      <c r="AL34" s="1065"/>
      <c r="AM34" s="764"/>
      <c r="AN34" s="764"/>
      <c r="AO34" s="764"/>
      <c r="AP34" s="765"/>
    </row>
    <row r="35" spans="2:43" x14ac:dyDescent="0.25">
      <c r="H35" s="1123" t="s">
        <v>1804</v>
      </c>
      <c r="I35" s="824"/>
      <c r="J35" s="824"/>
      <c r="K35" s="824"/>
      <c r="L35" s="824"/>
      <c r="M35" s="824"/>
      <c r="N35" s="824"/>
      <c r="O35" s="824"/>
      <c r="P35" s="824"/>
      <c r="Q35" s="824"/>
      <c r="R35" s="824"/>
      <c r="S35" s="824"/>
      <c r="T35" s="824"/>
      <c r="U35" s="824"/>
      <c r="V35" s="824"/>
      <c r="W35" s="824"/>
      <c r="X35" s="824"/>
      <c r="Y35" s="824"/>
      <c r="Z35" s="824"/>
      <c r="AA35" s="824"/>
      <c r="AB35" s="824"/>
      <c r="AC35" s="824"/>
      <c r="AD35" s="824"/>
      <c r="AE35" s="824"/>
      <c r="AF35" s="824"/>
      <c r="AG35" s="824"/>
      <c r="AH35" s="824"/>
      <c r="AI35" s="824"/>
      <c r="AJ35" s="824"/>
      <c r="AK35" s="1124"/>
      <c r="AL35" s="1063">
        <f>SUM(AL20:AP34)</f>
        <v>0</v>
      </c>
      <c r="AM35" s="764"/>
      <c r="AN35" s="764"/>
      <c r="AO35" s="764"/>
      <c r="AP35" s="765"/>
    </row>
    <row r="36" spans="2:43" x14ac:dyDescent="0.25">
      <c r="B36" s="760"/>
      <c r="C36" s="761"/>
      <c r="D36" s="761"/>
      <c r="E36" s="761"/>
    </row>
    <row r="37" spans="2:43" x14ac:dyDescent="0.25">
      <c r="H37" s="976" t="s">
        <v>1795</v>
      </c>
      <c r="I37" s="824"/>
      <c r="J37" s="824"/>
      <c r="K37" s="824"/>
      <c r="L37" s="824"/>
      <c r="M37" s="824"/>
      <c r="N37" s="824"/>
      <c r="O37" s="824"/>
      <c r="P37" s="824"/>
      <c r="Q37" s="824"/>
      <c r="R37" s="824"/>
      <c r="S37" s="824"/>
      <c r="T37" s="824"/>
      <c r="U37" s="824"/>
      <c r="V37" s="824"/>
      <c r="W37" s="824"/>
      <c r="X37" s="824"/>
      <c r="Y37" s="825"/>
      <c r="Z37" s="976" t="s">
        <v>1796</v>
      </c>
      <c r="AA37" s="824"/>
      <c r="AB37" s="824"/>
      <c r="AC37" s="824"/>
      <c r="AD37" s="824"/>
      <c r="AE37" s="824"/>
      <c r="AF37" s="824"/>
      <c r="AG37" s="824"/>
      <c r="AH37" s="824"/>
      <c r="AI37" s="824"/>
      <c r="AJ37" s="824"/>
      <c r="AK37" s="824"/>
      <c r="AL37" s="824"/>
      <c r="AM37" s="824"/>
      <c r="AN37" s="824"/>
      <c r="AO37" s="824"/>
      <c r="AP37" s="824"/>
      <c r="AQ37" s="825"/>
    </row>
    <row r="38" spans="2:43" x14ac:dyDescent="0.25">
      <c r="H38" s="257" t="s">
        <v>796</v>
      </c>
      <c r="I38" s="258"/>
      <c r="J38" s="258"/>
      <c r="K38" s="258"/>
      <c r="L38" s="258"/>
      <c r="M38" s="258"/>
      <c r="N38" s="258"/>
      <c r="O38" s="258"/>
      <c r="P38" s="258"/>
      <c r="Q38" s="259"/>
      <c r="R38" s="257" t="s">
        <v>1511</v>
      </c>
      <c r="S38" s="258"/>
      <c r="T38" s="258"/>
      <c r="U38" s="259"/>
      <c r="V38" s="257" t="s">
        <v>1510</v>
      </c>
      <c r="W38" s="258"/>
      <c r="X38" s="258"/>
      <c r="Y38" s="259"/>
      <c r="Z38" s="257" t="s">
        <v>796</v>
      </c>
      <c r="AA38" s="258"/>
      <c r="AB38" s="258"/>
      <c r="AC38" s="258"/>
      <c r="AD38" s="258"/>
      <c r="AE38" s="258"/>
      <c r="AF38" s="258"/>
      <c r="AG38" s="258"/>
      <c r="AH38" s="258"/>
      <c r="AI38" s="259"/>
      <c r="AJ38" s="257" t="s">
        <v>1511</v>
      </c>
      <c r="AK38" s="258"/>
      <c r="AL38" s="258"/>
      <c r="AM38" s="259"/>
      <c r="AN38" s="257" t="s">
        <v>1510</v>
      </c>
      <c r="AO38" s="258"/>
      <c r="AP38" s="258"/>
      <c r="AQ38" s="259"/>
    </row>
    <row r="39" spans="2:43" x14ac:dyDescent="0.25">
      <c r="H39" s="260"/>
      <c r="Q39" s="261"/>
      <c r="R39" s="260"/>
      <c r="U39" s="261"/>
      <c r="V39" s="260"/>
      <c r="Y39" s="261"/>
      <c r="Z39" s="260"/>
      <c r="AI39" s="261"/>
      <c r="AJ39" s="260"/>
      <c r="AM39" s="261"/>
      <c r="AN39" s="260"/>
      <c r="AQ39" s="261"/>
    </row>
    <row r="40" spans="2:43" x14ac:dyDescent="0.25">
      <c r="H40" s="260"/>
      <c r="Q40" s="261"/>
      <c r="R40" s="260"/>
      <c r="U40" s="261"/>
      <c r="V40" s="260"/>
      <c r="Y40" s="261"/>
      <c r="Z40" s="260"/>
      <c r="AI40" s="261"/>
      <c r="AJ40" s="260"/>
      <c r="AM40" s="261"/>
      <c r="AN40" s="260"/>
      <c r="AQ40" s="261"/>
    </row>
    <row r="41" spans="2:43" x14ac:dyDescent="0.25">
      <c r="H41" s="260"/>
      <c r="Q41" s="261"/>
      <c r="R41" s="260"/>
      <c r="U41" s="261"/>
      <c r="V41" s="260"/>
      <c r="Y41" s="261"/>
      <c r="Z41" s="260"/>
      <c r="AI41" s="261"/>
      <c r="AJ41" s="260"/>
      <c r="AM41" s="261"/>
      <c r="AN41" s="260"/>
      <c r="AQ41" s="261"/>
    </row>
    <row r="42" spans="2:43" x14ac:dyDescent="0.25">
      <c r="H42" s="260"/>
      <c r="Q42" s="261"/>
      <c r="R42" s="260"/>
      <c r="U42" s="261"/>
      <c r="V42" s="260"/>
      <c r="Y42" s="261"/>
      <c r="Z42" s="260"/>
      <c r="AI42" s="261"/>
      <c r="AJ42" s="260"/>
      <c r="AM42" s="261"/>
      <c r="AN42" s="260"/>
      <c r="AQ42" s="261"/>
    </row>
    <row r="43" spans="2:43" x14ac:dyDescent="0.25">
      <c r="H43" s="262"/>
      <c r="I43" s="263"/>
      <c r="J43" s="263"/>
      <c r="K43" s="263"/>
      <c r="L43" s="263"/>
      <c r="M43" s="263"/>
      <c r="N43" s="263"/>
      <c r="O43" s="263"/>
      <c r="P43" s="263"/>
      <c r="Q43" s="264"/>
      <c r="R43" s="262"/>
      <c r="S43" s="263"/>
      <c r="T43" s="263"/>
      <c r="U43" s="264"/>
      <c r="V43" s="262"/>
      <c r="W43" s="263"/>
      <c r="X43" s="263"/>
      <c r="Y43" s="264"/>
      <c r="Z43" s="262"/>
      <c r="AA43" s="263"/>
      <c r="AB43" s="263"/>
      <c r="AC43" s="263"/>
      <c r="AD43" s="263"/>
      <c r="AE43" s="263"/>
      <c r="AF43" s="263"/>
      <c r="AG43" s="263"/>
      <c r="AH43" s="263"/>
      <c r="AI43" s="264"/>
      <c r="AJ43" s="262"/>
      <c r="AK43" s="263"/>
      <c r="AL43" s="263"/>
      <c r="AM43" s="264"/>
      <c r="AN43" s="262"/>
      <c r="AO43" s="263"/>
      <c r="AP43" s="263"/>
      <c r="AQ43" s="264"/>
    </row>
    <row r="44" spans="2:43" x14ac:dyDescent="0.25">
      <c r="AM44" s="265" t="s">
        <v>1797</v>
      </c>
      <c r="AN44" s="55" t="str">
        <f>'G-2-1'!U26</f>
        <v>G-2-1-5</v>
      </c>
    </row>
  </sheetData>
  <mergeCells count="103">
    <mergeCell ref="G9:Z11"/>
    <mergeCell ref="B32:E32"/>
    <mergeCell ref="H25:I25"/>
    <mergeCell ref="P32:U32"/>
    <mergeCell ref="J32:O32"/>
    <mergeCell ref="B16:E16"/>
    <mergeCell ref="V21:AK21"/>
    <mergeCell ref="P23:U23"/>
    <mergeCell ref="Z37:AQ37"/>
    <mergeCell ref="B36:E36"/>
    <mergeCell ref="AL26:AP26"/>
    <mergeCell ref="AL25:AP25"/>
    <mergeCell ref="H37:Y37"/>
    <mergeCell ref="V33:AK33"/>
    <mergeCell ref="J33:O33"/>
    <mergeCell ref="B12:E12"/>
    <mergeCell ref="B14:E14"/>
    <mergeCell ref="P20:U20"/>
    <mergeCell ref="V19:AK19"/>
    <mergeCell ref="P29:U29"/>
    <mergeCell ref="V28:AK28"/>
    <mergeCell ref="J19:O19"/>
    <mergeCell ref="B13:E13"/>
    <mergeCell ref="AL20:AP20"/>
    <mergeCell ref="B34:E34"/>
    <mergeCell ref="G7:AR7"/>
    <mergeCell ref="B18:E18"/>
    <mergeCell ref="P24:U24"/>
    <mergeCell ref="H29:I29"/>
    <mergeCell ref="V23:AK23"/>
    <mergeCell ref="P33:U33"/>
    <mergeCell ref="AL24:AP24"/>
    <mergeCell ref="H19:I19"/>
    <mergeCell ref="AL33:AP33"/>
    <mergeCell ref="H28:I28"/>
    <mergeCell ref="P26:U26"/>
    <mergeCell ref="V24:AK24"/>
    <mergeCell ref="B28:E28"/>
    <mergeCell ref="B30:E30"/>
    <mergeCell ref="B20:E20"/>
    <mergeCell ref="J30:O30"/>
    <mergeCell ref="AL31:AP31"/>
    <mergeCell ref="J28:O28"/>
    <mergeCell ref="AL29:AP29"/>
    <mergeCell ref="P22:U22"/>
    <mergeCell ref="H23:I23"/>
    <mergeCell ref="P31:U31"/>
    <mergeCell ref="V30:AK30"/>
    <mergeCell ref="B15:E15"/>
    <mergeCell ref="H31:I31"/>
    <mergeCell ref="J20:O20"/>
    <mergeCell ref="H21:I21"/>
    <mergeCell ref="V22:AK22"/>
    <mergeCell ref="J22:O22"/>
    <mergeCell ref="J31:O31"/>
    <mergeCell ref="AL32:AP32"/>
    <mergeCell ref="J21:O21"/>
    <mergeCell ref="J23:O23"/>
    <mergeCell ref="H22:I22"/>
    <mergeCell ref="B17:E17"/>
    <mergeCell ref="V31:AK31"/>
    <mergeCell ref="B19:E19"/>
    <mergeCell ref="AL22:AP22"/>
    <mergeCell ref="AL19:AP19"/>
    <mergeCell ref="V32:AK32"/>
    <mergeCell ref="P27:U27"/>
    <mergeCell ref="V26:AK26"/>
    <mergeCell ref="P21:U21"/>
    <mergeCell ref="H26:I26"/>
    <mergeCell ref="AL35:AP35"/>
    <mergeCell ref="P25:U25"/>
    <mergeCell ref="H35:AK35"/>
    <mergeCell ref="B4:E4"/>
    <mergeCell ref="P19:U19"/>
    <mergeCell ref="P28:U28"/>
    <mergeCell ref="AL28:AP28"/>
    <mergeCell ref="P30:U30"/>
    <mergeCell ref="H32:I32"/>
    <mergeCell ref="AL21:AP21"/>
    <mergeCell ref="V20:AK20"/>
    <mergeCell ref="V34:AK34"/>
    <mergeCell ref="V29:AK29"/>
    <mergeCell ref="H27:I27"/>
    <mergeCell ref="AL23:AP23"/>
    <mergeCell ref="J29:O29"/>
    <mergeCell ref="B8:E8"/>
    <mergeCell ref="H24:I24"/>
    <mergeCell ref="H33:I33"/>
    <mergeCell ref="B10:E10"/>
    <mergeCell ref="J34:O34"/>
    <mergeCell ref="V27:AK27"/>
    <mergeCell ref="J27:O27"/>
    <mergeCell ref="B6:E6"/>
    <mergeCell ref="P34:U34"/>
    <mergeCell ref="H30:I30"/>
    <mergeCell ref="J24:O24"/>
    <mergeCell ref="H20:I20"/>
    <mergeCell ref="AL34:AP34"/>
    <mergeCell ref="J26:O26"/>
    <mergeCell ref="AL27:AP27"/>
    <mergeCell ref="V25:AK25"/>
    <mergeCell ref="J25:O25"/>
    <mergeCell ref="AL30:AP30"/>
  </mergeCells>
  <hyperlinks>
    <hyperlink ref="B4" location="PANDUAN!A1" display="PANDUAN" xr:uid="{00000000-0004-0000-0901-000000000000}"/>
    <hyperlink ref="B6" location="'EWS DIRECTORY'!A1" display="EWS DIRECTORY" xr:uid="{00000000-0004-0000-0901-000001000000}"/>
    <hyperlink ref="B8" location="'DATA PEMICU'!A1" display="DATA PEMICU" xr:uid="{00000000-0004-0000-0901-000002000000}"/>
    <hyperlink ref="B10" location="'DATA PENGUJI'!A1" display="DATA PENGUJI" xr:uid="{00000000-0004-0000-0901-000003000000}"/>
    <hyperlink ref="B12" location="'MAIN LEVEL'!A1" display="MAIN LEVEL" xr:uid="{00000000-0004-0000-0901-000004000000}"/>
  </hyperlinks>
  <pageMargins left="0.7" right="0.7" top="0.75" bottom="0.75" header="0.3" footer="0.3"/>
</worksheet>
</file>

<file path=xl/worksheets/sheet2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1-000000000000}">
  <sheetPr codeName="Sheet462">
    <tabColor theme="4" tint="-0.249977111117893"/>
  </sheetPr>
  <dimension ref="A1:N44"/>
  <sheetViews>
    <sheetView topLeftCell="B1" zoomScaleNormal="100" workbookViewId="0"/>
  </sheetViews>
  <sheetFormatPr defaultColWidth="14.44140625" defaultRowHeight="15" customHeight="1" x14ac:dyDescent="0.25"/>
  <cols>
    <col min="1" max="1" width="3" style="110" hidden="1" customWidth="1"/>
    <col min="2" max="5" width="3.88671875" style="177" customWidth="1"/>
    <col min="6" max="6" width="3.88671875" style="110" customWidth="1"/>
    <col min="7" max="7" width="10" style="443" customWidth="1"/>
    <col min="8" max="8" width="18" style="443" bestFit="1" customWidth="1"/>
    <col min="9" max="10" width="25" style="443" customWidth="1"/>
    <col min="11" max="11" width="26" style="443" bestFit="1" customWidth="1"/>
    <col min="12" max="12" width="24.44140625" style="443" customWidth="1"/>
    <col min="13" max="13" width="43" style="443" customWidth="1"/>
    <col min="14" max="14" width="22.44140625" style="443" customWidth="1"/>
    <col min="15" max="15" width="14.44140625" style="443" customWidth="1"/>
    <col min="16" max="16384" width="14.44140625" style="443"/>
  </cols>
  <sheetData>
    <row r="1" spans="2:14" ht="14.25" customHeight="1" x14ac:dyDescent="0.25">
      <c r="G1" s="216"/>
      <c r="H1" s="78"/>
      <c r="I1" s="78"/>
    </row>
    <row r="2" spans="2:14" ht="14.25" customHeight="1" x14ac:dyDescent="0.25">
      <c r="G2" s="78" t="s">
        <v>1674</v>
      </c>
      <c r="H2" s="78"/>
      <c r="I2" s="78"/>
    </row>
    <row r="3" spans="2:14" ht="14.25" customHeight="1" x14ac:dyDescent="0.25">
      <c r="B3" s="111"/>
      <c r="C3" s="111"/>
      <c r="D3" s="111"/>
      <c r="E3" s="111"/>
    </row>
    <row r="4" spans="2:14" ht="14.25" customHeight="1" x14ac:dyDescent="0.25">
      <c r="B4" s="762" t="s">
        <v>79</v>
      </c>
      <c r="C4" s="761"/>
      <c r="D4" s="761"/>
      <c r="E4" s="761"/>
    </row>
    <row r="5" spans="2:14" ht="14.25" customHeight="1" x14ac:dyDescent="0.25">
      <c r="B5" s="111"/>
      <c r="C5" s="111"/>
      <c r="D5" s="111"/>
      <c r="E5" s="111"/>
    </row>
    <row r="6" spans="2:14" ht="14.25" customHeight="1" x14ac:dyDescent="0.25">
      <c r="B6" s="762" t="s">
        <v>87</v>
      </c>
      <c r="C6" s="761"/>
      <c r="D6" s="761"/>
      <c r="E6" s="761"/>
    </row>
    <row r="7" spans="2:14" ht="15" customHeight="1" x14ac:dyDescent="0.25">
      <c r="B7" s="111"/>
      <c r="C7" s="111"/>
      <c r="D7" s="111"/>
      <c r="E7" s="111"/>
      <c r="G7" s="1126" t="s">
        <v>1676</v>
      </c>
      <c r="H7" s="997"/>
      <c r="I7" s="997"/>
      <c r="J7" s="997"/>
      <c r="K7" s="997"/>
      <c r="L7" s="997"/>
      <c r="M7" s="997"/>
      <c r="N7" s="997"/>
    </row>
    <row r="8" spans="2:14" ht="14.25" customHeight="1" x14ac:dyDescent="0.25">
      <c r="B8" s="762" t="s">
        <v>94</v>
      </c>
      <c r="C8" s="761"/>
      <c r="D8" s="761"/>
      <c r="E8" s="761"/>
    </row>
    <row r="9" spans="2:14" ht="14.25" customHeight="1" x14ac:dyDescent="0.25">
      <c r="B9" s="111"/>
      <c r="C9" s="111"/>
      <c r="D9" s="111"/>
      <c r="E9" s="111"/>
      <c r="G9" s="1130" t="str">
        <f>"Rincian "&amp;'G-2-1'!H18&amp;" "&amp;'G-2-1'!M28</f>
        <v>Rincian Sumbangan Berdasarkan Data Pemicu dan Data Penguji</v>
      </c>
      <c r="H9" s="789"/>
      <c r="I9" s="789"/>
      <c r="J9" s="789"/>
      <c r="K9" s="790"/>
      <c r="L9" s="217" t="s">
        <v>796</v>
      </c>
      <c r="M9" s="218" t="e">
        <f>": "&amp;NAMA_WP</f>
        <v>#N/A</v>
      </c>
      <c r="N9" s="88"/>
    </row>
    <row r="10" spans="2:14" ht="14.25" customHeight="1" x14ac:dyDescent="0.25">
      <c r="B10" s="762" t="s">
        <v>101</v>
      </c>
      <c r="C10" s="761"/>
      <c r="D10" s="761"/>
      <c r="E10" s="761"/>
      <c r="G10" s="804"/>
      <c r="H10" s="997"/>
      <c r="I10" s="997"/>
      <c r="J10" s="997"/>
      <c r="K10" s="805"/>
      <c r="L10" s="219" t="s">
        <v>1401</v>
      </c>
      <c r="M10" s="220" t="e">
        <f>": "&amp;NPWP</f>
        <v>#N/A</v>
      </c>
      <c r="N10" s="129"/>
    </row>
    <row r="11" spans="2:14" ht="14.25" customHeight="1" x14ac:dyDescent="0.25">
      <c r="G11" s="806"/>
      <c r="H11" s="794"/>
      <c r="I11" s="794"/>
      <c r="J11" s="794"/>
      <c r="K11" s="807"/>
      <c r="L11" s="221" t="s">
        <v>1679</v>
      </c>
      <c r="M11" s="222" t="e">
        <f>": "&amp;ID_MS_TH_PJK</f>
        <v>#N/A</v>
      </c>
      <c r="N11" s="130"/>
    </row>
    <row r="12" spans="2:14" ht="14.25" customHeight="1" x14ac:dyDescent="0.25">
      <c r="B12" s="762" t="s">
        <v>106</v>
      </c>
      <c r="C12" s="761"/>
      <c r="D12" s="761"/>
      <c r="E12" s="761"/>
      <c r="G12" s="223"/>
      <c r="H12" s="223"/>
      <c r="I12" s="223"/>
      <c r="J12" s="223"/>
      <c r="K12" s="223"/>
      <c r="L12" s="223"/>
      <c r="M12" s="223"/>
      <c r="N12" s="223"/>
    </row>
    <row r="13" spans="2:14" ht="14.25" customHeight="1" x14ac:dyDescent="0.25">
      <c r="B13" s="962" t="str">
        <f>HYPERLINK("#'"&amp;'EWS DIRECTORY'!$J$259&amp;"'!A1",'EWS DIRECTORY'!$J$259)</f>
        <v>G-2</v>
      </c>
      <c r="C13" s="761"/>
      <c r="D13" s="761"/>
      <c r="E13" s="761"/>
      <c r="G13" s="443" t="s">
        <v>1680</v>
      </c>
      <c r="J13" s="223"/>
      <c r="K13" s="223"/>
      <c r="L13" s="223"/>
      <c r="M13" s="223"/>
      <c r="N13" s="223"/>
    </row>
    <row r="14" spans="2:14" ht="14.25" customHeight="1" x14ac:dyDescent="0.25">
      <c r="B14" s="931" t="str">
        <f>HYPERLINK("#'"&amp;'EWS DIRECTORY'!$J$260&amp;"'!A1",'EWS DIRECTORY'!$J$260)</f>
        <v>G-2-1</v>
      </c>
      <c r="C14" s="761"/>
      <c r="D14" s="761"/>
      <c r="E14" s="761"/>
      <c r="G14" s="443" t="s">
        <v>1681</v>
      </c>
      <c r="J14" s="443" t="s">
        <v>1917</v>
      </c>
      <c r="K14" s="223"/>
      <c r="L14" s="223"/>
      <c r="M14" s="223"/>
      <c r="N14" s="223"/>
    </row>
    <row r="15" spans="2:14" ht="14.25" customHeight="1" x14ac:dyDescent="0.25">
      <c r="B15" s="929" t="str">
        <f>HYPERLINK("#'"&amp;'EWS DIRECTORY'!$J$261&amp;"'!A1",'EWS DIRECTORY'!$J$261)</f>
        <v>G-2-1-1</v>
      </c>
      <c r="C15" s="761"/>
      <c r="D15" s="761"/>
      <c r="E15" s="761"/>
      <c r="G15" s="443" t="s">
        <v>1681</v>
      </c>
      <c r="J15" s="443" t="s">
        <v>1918</v>
      </c>
      <c r="K15" s="223"/>
      <c r="L15" s="223"/>
      <c r="M15" s="223"/>
      <c r="N15" s="223"/>
    </row>
    <row r="16" spans="2:14" ht="14.25" customHeight="1" x14ac:dyDescent="0.25">
      <c r="B16" s="929" t="str">
        <f>HYPERLINK("#'"&amp;'EWS DIRECTORY'!$J$262&amp;"'!A1",'EWS DIRECTORY'!$J$262)</f>
        <v>G-2-1-2</v>
      </c>
      <c r="C16" s="761"/>
      <c r="D16" s="761"/>
      <c r="E16" s="761"/>
      <c r="K16" s="223"/>
      <c r="L16" s="223"/>
      <c r="M16" s="223"/>
      <c r="N16" s="223"/>
    </row>
    <row r="17" spans="2:14" ht="14.25" customHeight="1" x14ac:dyDescent="0.25">
      <c r="B17" s="929" t="str">
        <f>HYPERLINK("#'"&amp;'EWS DIRECTORY'!$J$263&amp;"'!A1",'EWS DIRECTORY'!$J$263)</f>
        <v>G-2-1-3</v>
      </c>
      <c r="C17" s="761"/>
      <c r="D17" s="761"/>
      <c r="E17" s="761"/>
      <c r="J17" s="223"/>
      <c r="K17" s="223"/>
      <c r="L17" s="223"/>
      <c r="M17" s="223"/>
      <c r="N17" s="223"/>
    </row>
    <row r="18" spans="2:14" ht="14.25" customHeight="1" x14ac:dyDescent="0.25">
      <c r="B18" s="929" t="str">
        <f>HYPERLINK("#'"&amp;'EWS DIRECTORY'!$J$264&amp;"'!A1",'EWS DIRECTORY'!$J$264)</f>
        <v>G-2-1-4</v>
      </c>
      <c r="C18" s="761"/>
      <c r="D18" s="761"/>
      <c r="E18" s="761"/>
      <c r="G18" s="443" t="s">
        <v>1919</v>
      </c>
      <c r="J18" s="223"/>
      <c r="K18" s="223"/>
      <c r="L18" s="223"/>
      <c r="M18" s="223"/>
      <c r="N18" s="223"/>
    </row>
    <row r="19" spans="2:14" ht="14.25" customHeight="1" x14ac:dyDescent="0.25">
      <c r="B19" s="929" t="str">
        <f>HYPERLINK("#'"&amp;'EWS DIRECTORY'!$J$265&amp;"'!A1",'EWS DIRECTORY'!$J$265)</f>
        <v>G-2-1-5</v>
      </c>
      <c r="C19" s="761"/>
      <c r="D19" s="761"/>
      <c r="E19" s="761"/>
      <c r="G19" s="223"/>
      <c r="H19" s="223"/>
      <c r="I19" s="223"/>
      <c r="J19" s="223"/>
      <c r="K19" s="223"/>
      <c r="L19" s="223"/>
      <c r="M19" s="223"/>
      <c r="N19" s="223"/>
    </row>
    <row r="20" spans="2:14" ht="14.25" customHeight="1" x14ac:dyDescent="0.25">
      <c r="B20" s="929" t="str">
        <f>HYPERLINK("#'"&amp;'EWS DIRECTORY'!$J$266&amp;"'!A1",'EWS DIRECTORY'!$J$266)</f>
        <v>G-2-1-6</v>
      </c>
      <c r="C20" s="761"/>
      <c r="D20" s="761"/>
      <c r="E20" s="761"/>
      <c r="G20" s="223" t="s">
        <v>1920</v>
      </c>
      <c r="H20" s="223"/>
      <c r="I20" s="223"/>
      <c r="J20" s="223"/>
      <c r="K20" s="223"/>
      <c r="L20" s="223"/>
      <c r="M20" s="223"/>
      <c r="N20" s="223"/>
    </row>
    <row r="21" spans="2:14" ht="14.25" customHeight="1" x14ac:dyDescent="0.25">
      <c r="G21" s="223"/>
      <c r="H21" s="223"/>
      <c r="I21" s="223"/>
      <c r="J21" s="223"/>
      <c r="K21" s="223"/>
      <c r="L21" s="223"/>
      <c r="M21" s="223"/>
      <c r="N21" s="223"/>
    </row>
    <row r="22" spans="2:14" ht="14.25" customHeight="1" x14ac:dyDescent="0.25">
      <c r="G22" s="1129" t="s">
        <v>1445</v>
      </c>
      <c r="H22" s="1193" t="s">
        <v>1446</v>
      </c>
      <c r="I22" s="764"/>
      <c r="J22" s="764"/>
      <c r="K22" s="764"/>
      <c r="L22" s="764"/>
      <c r="M22" s="764"/>
      <c r="N22" s="796"/>
    </row>
    <row r="23" spans="2:14" ht="14.25" customHeight="1" x14ac:dyDescent="0.25">
      <c r="G23" s="769"/>
      <c r="H23" s="449" t="s">
        <v>1452</v>
      </c>
      <c r="I23" s="1128" t="s">
        <v>1453</v>
      </c>
      <c r="J23" s="765"/>
      <c r="K23" s="80" t="s">
        <v>1454</v>
      </c>
      <c r="L23" s="80" t="s">
        <v>1455</v>
      </c>
      <c r="M23" s="80" t="s">
        <v>1456</v>
      </c>
      <c r="N23" s="80" t="s">
        <v>1457</v>
      </c>
    </row>
    <row r="24" spans="2:14" ht="33.75" customHeight="1" x14ac:dyDescent="0.25">
      <c r="G24" s="383">
        <v>1</v>
      </c>
      <c r="H24" s="446" t="e">
        <f>ID_MS_TH_PJK</f>
        <v>#N/A</v>
      </c>
      <c r="I24" s="1162" t="e">
        <f>NO_BPS</f>
        <v>#N/A</v>
      </c>
      <c r="J24" s="765"/>
      <c r="K24" s="382" t="e">
        <f>PEMBETULAN_KE</f>
        <v>#N/A</v>
      </c>
      <c r="L24" s="537" t="e">
        <f>TGL_TERIMA</f>
        <v>#N/A</v>
      </c>
      <c r="M24" s="384" t="str">
        <f>'G-2'!G9</f>
        <v>Sumbangan</v>
      </c>
      <c r="N24" s="539">
        <f>'MAIN LEVEL'!AB59</f>
        <v>0</v>
      </c>
    </row>
    <row r="25" spans="2:14" ht="14.25" customHeight="1" x14ac:dyDescent="0.25">
      <c r="G25" s="223"/>
      <c r="H25" s="223"/>
      <c r="I25" s="223"/>
      <c r="J25" s="223"/>
      <c r="K25" s="223"/>
      <c r="L25" s="223"/>
      <c r="M25" s="223"/>
      <c r="N25" s="223"/>
    </row>
    <row r="26" spans="2:14" ht="14.25" customHeight="1" x14ac:dyDescent="0.25">
      <c r="G26" s="223"/>
      <c r="H26" s="223"/>
      <c r="I26" s="223"/>
      <c r="J26" s="223"/>
      <c r="K26" s="223"/>
      <c r="L26" s="223"/>
      <c r="M26" s="223"/>
      <c r="N26" s="223"/>
    </row>
    <row r="27" spans="2:14" ht="14.25" customHeight="1" x14ac:dyDescent="0.25">
      <c r="G27" s="223"/>
      <c r="H27" s="223"/>
      <c r="I27" s="223"/>
      <c r="J27" s="223"/>
      <c r="K27" s="223"/>
      <c r="L27" s="223"/>
      <c r="M27" s="223"/>
      <c r="N27" s="223"/>
    </row>
    <row r="28" spans="2:14" ht="30" customHeight="1" x14ac:dyDescent="0.25">
      <c r="B28" s="760"/>
      <c r="C28" s="761"/>
      <c r="D28" s="761"/>
      <c r="E28" s="761"/>
      <c r="G28" s="562" t="s">
        <v>1445</v>
      </c>
      <c r="H28" s="562" t="s">
        <v>1477</v>
      </c>
      <c r="I28" s="563" t="s">
        <v>1478</v>
      </c>
      <c r="J28" s="563" t="s">
        <v>1479</v>
      </c>
      <c r="K28" s="562" t="s">
        <v>1480</v>
      </c>
      <c r="L28" s="562" t="s">
        <v>1481</v>
      </c>
      <c r="M28" s="81"/>
      <c r="N28" s="81"/>
    </row>
    <row r="29" spans="2:14" ht="15" customHeight="1" x14ac:dyDescent="0.25">
      <c r="G29" s="409">
        <f t="array" ref="G29">IFERROR(_xlfn.SEQUENCE(COUNTA(H29:H31)),"")</f>
        <v>1</v>
      </c>
      <c r="H29" s="508" t="s">
        <v>2030</v>
      </c>
      <c r="I29" s="508"/>
      <c r="J29" s="508"/>
      <c r="K29" s="508"/>
      <c r="L29" s="508"/>
      <c r="M29" s="106"/>
      <c r="N29" s="106"/>
    </row>
    <row r="30" spans="2:14" ht="15" customHeight="1" x14ac:dyDescent="0.25">
      <c r="G30" s="410"/>
      <c r="H30" s="509" t="s">
        <v>1921</v>
      </c>
      <c r="I30" s="509"/>
      <c r="J30" s="509"/>
      <c r="K30" s="509"/>
      <c r="L30" s="509"/>
      <c r="M30" s="106"/>
      <c r="N30" s="106"/>
    </row>
    <row r="31" spans="2:14" ht="15" customHeight="1" x14ac:dyDescent="0.25">
      <c r="G31" s="510"/>
      <c r="H31" s="511"/>
      <c r="I31" s="511"/>
      <c r="J31" s="511"/>
      <c r="K31" s="511"/>
      <c r="L31" s="511"/>
      <c r="M31" s="106"/>
      <c r="N31" s="106"/>
    </row>
    <row r="32" spans="2:14" ht="15" customHeight="1" x14ac:dyDescent="0.25">
      <c r="G32" s="512"/>
      <c r="H32" s="507"/>
      <c r="I32" s="507"/>
      <c r="J32" s="507"/>
      <c r="K32" s="507" t="s">
        <v>1494</v>
      </c>
      <c r="L32" s="507">
        <f>SUM(L29:L31)</f>
        <v>0</v>
      </c>
      <c r="M32" s="106"/>
      <c r="N32" s="106"/>
    </row>
    <row r="33" spans="7:14" ht="15" customHeight="1" x14ac:dyDescent="0.25">
      <c r="G33" s="226"/>
      <c r="H33" s="226"/>
      <c r="I33" s="226"/>
      <c r="J33" s="107"/>
      <c r="K33" s="106"/>
      <c r="L33" s="106"/>
      <c r="M33" s="106"/>
      <c r="N33" s="106"/>
    </row>
    <row r="34" spans="7:14" ht="15" customHeight="1" x14ac:dyDescent="0.25">
      <c r="G34" s="107"/>
      <c r="H34" s="107"/>
      <c r="I34" s="107"/>
      <c r="J34" s="103"/>
      <c r="K34" s="108" t="s">
        <v>1500</v>
      </c>
      <c r="L34" s="507">
        <f>L32+N24</f>
        <v>0</v>
      </c>
      <c r="M34" s="106"/>
      <c r="N34" s="106"/>
    </row>
    <row r="35" spans="7:14" ht="15" customHeight="1" x14ac:dyDescent="0.25">
      <c r="G35" s="107"/>
      <c r="H35" s="107"/>
      <c r="I35" s="107"/>
      <c r="J35" s="107"/>
      <c r="K35" s="227"/>
      <c r="L35" s="106"/>
      <c r="M35" s="106"/>
      <c r="N35" s="106"/>
    </row>
    <row r="36" spans="7:14" ht="15" customHeight="1" x14ac:dyDescent="0.25">
      <c r="G36" s="107"/>
      <c r="H36" s="107"/>
      <c r="I36" s="107"/>
      <c r="J36" s="107"/>
      <c r="K36" s="227"/>
      <c r="L36" s="228"/>
      <c r="M36" s="228"/>
      <c r="N36" s="513"/>
    </row>
    <row r="37" spans="7:14" ht="15" customHeight="1" x14ac:dyDescent="0.25">
      <c r="G37" s="226"/>
      <c r="H37" s="226"/>
      <c r="I37" s="226"/>
      <c r="J37" s="107"/>
      <c r="K37" s="227"/>
      <c r="L37" s="228"/>
      <c r="M37" s="228"/>
      <c r="N37" s="513"/>
    </row>
    <row r="38" spans="7:14" ht="15" customHeight="1" x14ac:dyDescent="0.25">
      <c r="G38" s="103"/>
      <c r="H38" s="103"/>
      <c r="I38" s="103"/>
      <c r="J38" s="103"/>
      <c r="K38" s="103"/>
      <c r="L38" s="103"/>
      <c r="M38" s="103"/>
      <c r="N38" s="103"/>
    </row>
    <row r="39" spans="7:14" ht="15" customHeight="1" x14ac:dyDescent="0.25">
      <c r="G39" s="229"/>
      <c r="H39" s="770" t="s">
        <v>1507</v>
      </c>
      <c r="I39" s="764"/>
      <c r="J39" s="764"/>
      <c r="K39" s="763" t="s">
        <v>1508</v>
      </c>
      <c r="L39" s="764"/>
      <c r="M39" s="765"/>
      <c r="N39" s="133"/>
    </row>
    <row r="40" spans="7:14" ht="15" customHeight="1" x14ac:dyDescent="0.25">
      <c r="G40" s="229"/>
      <c r="H40" s="230" t="s">
        <v>796</v>
      </c>
      <c r="I40" s="427" t="s">
        <v>1510</v>
      </c>
      <c r="J40" s="428" t="s">
        <v>1511</v>
      </c>
      <c r="K40" s="428" t="s">
        <v>796</v>
      </c>
      <c r="L40" s="428" t="s">
        <v>1510</v>
      </c>
      <c r="M40" s="428" t="s">
        <v>1511</v>
      </c>
      <c r="N40" s="231"/>
    </row>
    <row r="41" spans="7:14" ht="15" customHeight="1" x14ac:dyDescent="0.25">
      <c r="G41" s="229"/>
      <c r="H41" s="226"/>
      <c r="I41" s="226"/>
      <c r="J41" s="226"/>
      <c r="K41" s="232"/>
      <c r="L41" s="232"/>
      <c r="M41" s="232"/>
      <c r="N41" s="232"/>
    </row>
    <row r="42" spans="7:14" ht="15" customHeight="1" x14ac:dyDescent="0.25">
      <c r="G42" s="233"/>
      <c r="H42" s="234"/>
      <c r="I42" s="234"/>
      <c r="J42" s="234"/>
      <c r="K42" s="235"/>
      <c r="L42" s="235"/>
      <c r="M42" s="235"/>
      <c r="N42" s="235"/>
    </row>
    <row r="43" spans="7:14" ht="15" customHeight="1" x14ac:dyDescent="0.25">
      <c r="G43" s="233"/>
      <c r="H43" s="234"/>
      <c r="I43" s="234"/>
      <c r="J43" s="234"/>
      <c r="K43" s="235"/>
      <c r="L43" s="235"/>
      <c r="M43" s="235"/>
      <c r="N43" s="235"/>
    </row>
    <row r="44" spans="7:14" ht="15" customHeight="1" x14ac:dyDescent="0.25">
      <c r="G44" s="229"/>
      <c r="H44" s="236"/>
      <c r="I44" s="236"/>
      <c r="J44" s="236"/>
      <c r="K44" s="237"/>
      <c r="L44" s="237"/>
      <c r="M44" s="237"/>
      <c r="N44" s="232"/>
    </row>
  </sheetData>
  <mergeCells count="22">
    <mergeCell ref="G9:K11"/>
    <mergeCell ref="H22:N22"/>
    <mergeCell ref="B6:E6"/>
    <mergeCell ref="B28:E28"/>
    <mergeCell ref="B15:E15"/>
    <mergeCell ref="B20:E20"/>
    <mergeCell ref="H39:J39"/>
    <mergeCell ref="K39:M39"/>
    <mergeCell ref="B4:E4"/>
    <mergeCell ref="G7:N7"/>
    <mergeCell ref="B16:E16"/>
    <mergeCell ref="B18:E18"/>
    <mergeCell ref="B12:E12"/>
    <mergeCell ref="I24:J24"/>
    <mergeCell ref="I23:J23"/>
    <mergeCell ref="B14:E14"/>
    <mergeCell ref="G22:G23"/>
    <mergeCell ref="B17:E17"/>
    <mergeCell ref="B8:E8"/>
    <mergeCell ref="B13:E13"/>
    <mergeCell ref="B19:E19"/>
    <mergeCell ref="B10:E10"/>
  </mergeCells>
  <hyperlinks>
    <hyperlink ref="B4" location="PANDUAN!A1" display="PANDUAN" xr:uid="{00000000-0004-0000-0A01-000000000000}"/>
    <hyperlink ref="B6" location="'EWS DIRECTORY'!A1" display="EWS DIRECTORY" xr:uid="{00000000-0004-0000-0A01-000001000000}"/>
    <hyperlink ref="B8" location="'DATA PEMICU'!A1" display="DATA PEMICU" xr:uid="{00000000-0004-0000-0A01-000002000000}"/>
    <hyperlink ref="B10" location="'DATA PENGUJI'!A1" display="DATA PENGUJI" xr:uid="{00000000-0004-0000-0A01-000003000000}"/>
    <hyperlink ref="B12" location="'MAIN LEVEL'!A1" display="MAIN LEVEL" xr:uid="{00000000-0004-0000-0A01-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2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1-000000000000}">
  <sheetPr codeName="Sheet123">
    <tabColor theme="4" tint="-0.249977111117893"/>
    <pageSetUpPr fitToPage="1"/>
  </sheetPr>
  <dimension ref="A1:AI51"/>
  <sheetViews>
    <sheetView topLeftCell="B1" zoomScaleNormal="100" workbookViewId="0">
      <selection activeCell="AQ18" sqref="AQ18:AU18"/>
    </sheetView>
  </sheetViews>
  <sheetFormatPr defaultColWidth="8.88671875" defaultRowHeight="13.8" x14ac:dyDescent="0.25"/>
  <cols>
    <col min="1" max="1" width="3" style="110" hidden="1" customWidth="1"/>
    <col min="2" max="5" width="3.88671875" style="177" customWidth="1"/>
    <col min="6" max="6" width="3.88671875" style="110" customWidth="1"/>
    <col min="7" max="35" width="3.5546875" style="254" customWidth="1"/>
    <col min="36" max="36" width="8.88671875" style="254" customWidth="1"/>
    <col min="37" max="16384" width="8.88671875" style="254"/>
  </cols>
  <sheetData>
    <row r="1" spans="2:35" x14ac:dyDescent="0.25">
      <c r="G1" s="178"/>
      <c r="H1" s="55"/>
      <c r="I1" s="55"/>
      <c r="J1" s="55"/>
      <c r="K1" s="55"/>
      <c r="L1" s="55"/>
      <c r="M1" s="55"/>
    </row>
    <row r="2" spans="2:35" ht="15" customHeight="1" x14ac:dyDescent="0.25">
      <c r="G2" s="124" t="s">
        <v>1674</v>
      </c>
      <c r="H2" s="124"/>
      <c r="I2" s="124"/>
      <c r="J2" s="124"/>
      <c r="K2" s="124"/>
      <c r="L2" s="124"/>
      <c r="M2" s="124"/>
      <c r="N2" s="124"/>
      <c r="O2" s="124"/>
      <c r="P2" s="124"/>
      <c r="Q2" s="124"/>
      <c r="R2" s="124"/>
      <c r="S2" s="124"/>
      <c r="T2" s="124"/>
      <c r="U2" s="124"/>
      <c r="V2" s="124"/>
      <c r="W2" s="124"/>
      <c r="X2" s="124"/>
      <c r="Y2" s="278"/>
      <c r="Z2" s="278"/>
      <c r="AA2" s="278"/>
      <c r="AB2" s="278"/>
      <c r="AC2" s="278"/>
      <c r="AD2" s="278"/>
      <c r="AE2" s="278"/>
      <c r="AF2" s="278"/>
      <c r="AG2" s="278"/>
      <c r="AH2" s="278"/>
      <c r="AI2" s="278"/>
    </row>
    <row r="3" spans="2:35" ht="15" customHeight="1" x14ac:dyDescent="0.25">
      <c r="B3" s="111"/>
      <c r="C3" s="111"/>
      <c r="D3" s="111"/>
      <c r="E3" s="111"/>
      <c r="G3" s="124" t="s">
        <v>1675</v>
      </c>
      <c r="H3" s="124"/>
      <c r="I3" s="124"/>
      <c r="J3" s="124"/>
      <c r="K3" s="124"/>
      <c r="L3" s="124"/>
      <c r="M3" s="124"/>
      <c r="N3" s="124"/>
      <c r="O3" s="124"/>
      <c r="P3" s="124"/>
      <c r="Q3" s="124"/>
      <c r="R3" s="124"/>
      <c r="S3" s="124"/>
      <c r="T3" s="124"/>
      <c r="U3" s="124"/>
      <c r="V3" s="124"/>
      <c r="W3" s="124"/>
      <c r="X3" s="124"/>
      <c r="Y3" s="278"/>
      <c r="Z3" s="278"/>
      <c r="AA3" s="278"/>
      <c r="AB3" s="278"/>
      <c r="AC3" s="278"/>
      <c r="AD3" s="278"/>
      <c r="AE3" s="278"/>
      <c r="AF3" s="278"/>
      <c r="AG3" s="278"/>
      <c r="AH3" s="278"/>
      <c r="AI3" s="278"/>
    </row>
    <row r="4" spans="2:35" ht="15" customHeight="1" x14ac:dyDescent="0.25">
      <c r="B4" s="762" t="s">
        <v>79</v>
      </c>
      <c r="C4" s="761"/>
      <c r="D4" s="761"/>
      <c r="E4" s="761"/>
      <c r="G4" s="124"/>
      <c r="H4" s="124"/>
      <c r="I4" s="124"/>
      <c r="J4" s="124"/>
      <c r="K4" s="124"/>
      <c r="L4" s="124"/>
      <c r="M4" s="124"/>
      <c r="N4" s="124"/>
      <c r="O4" s="124"/>
      <c r="P4" s="124"/>
      <c r="Q4" s="124"/>
      <c r="R4" s="124"/>
      <c r="S4" s="124"/>
      <c r="T4" s="124"/>
      <c r="U4" s="124"/>
      <c r="V4" s="124"/>
      <c r="W4" s="124"/>
      <c r="X4" s="124"/>
      <c r="Y4" s="278"/>
      <c r="Z4" s="278"/>
      <c r="AA4" s="278"/>
      <c r="AB4" s="278"/>
      <c r="AC4" s="278"/>
      <c r="AD4" s="278"/>
      <c r="AE4" s="278"/>
      <c r="AF4" s="278"/>
      <c r="AG4" s="278"/>
      <c r="AH4" s="278"/>
      <c r="AI4" s="278"/>
    </row>
    <row r="5" spans="2:35" ht="15" customHeight="1" x14ac:dyDescent="0.25">
      <c r="B5" s="111"/>
      <c r="C5" s="111"/>
      <c r="D5" s="111"/>
      <c r="E5" s="111"/>
      <c r="G5" s="124"/>
      <c r="H5" s="124"/>
      <c r="I5" s="124"/>
      <c r="J5" s="124"/>
      <c r="K5" s="124"/>
      <c r="L5" s="124"/>
      <c r="M5" s="124"/>
      <c r="N5" s="124"/>
      <c r="O5" s="124"/>
      <c r="P5" s="124"/>
      <c r="Q5" s="124"/>
      <c r="R5" s="124"/>
      <c r="S5" s="124"/>
      <c r="T5" s="124"/>
      <c r="U5" s="124"/>
      <c r="V5" s="124"/>
      <c r="W5" s="124"/>
      <c r="X5" s="124"/>
      <c r="Y5" s="278"/>
      <c r="Z5" s="278"/>
      <c r="AA5" s="278"/>
      <c r="AB5" s="278"/>
      <c r="AC5" s="278"/>
      <c r="AD5" s="278"/>
      <c r="AE5" s="278"/>
      <c r="AF5" s="278"/>
      <c r="AG5" s="278"/>
      <c r="AH5" s="278"/>
      <c r="AI5" s="278"/>
    </row>
    <row r="6" spans="2:35" ht="15" customHeight="1" x14ac:dyDescent="0.25">
      <c r="B6" s="762" t="s">
        <v>87</v>
      </c>
      <c r="C6" s="761"/>
      <c r="D6" s="761"/>
      <c r="E6" s="761"/>
      <c r="G6" s="124"/>
      <c r="H6" s="124"/>
      <c r="I6" s="124"/>
      <c r="J6" s="124"/>
      <c r="K6" s="124"/>
      <c r="L6" s="124"/>
      <c r="M6" s="124"/>
      <c r="N6" s="124"/>
      <c r="O6" s="124"/>
      <c r="P6" s="124"/>
      <c r="Q6" s="124"/>
      <c r="R6" s="124"/>
      <c r="S6" s="124"/>
      <c r="T6" s="124"/>
      <c r="U6" s="124"/>
      <c r="V6" s="124"/>
      <c r="W6" s="124"/>
      <c r="X6" s="124"/>
      <c r="Y6" s="278"/>
      <c r="Z6" s="278"/>
      <c r="AA6" s="278"/>
      <c r="AB6" s="278"/>
      <c r="AC6" s="278"/>
      <c r="AD6" s="278"/>
      <c r="AE6" s="278"/>
      <c r="AF6" s="278"/>
      <c r="AG6" s="278"/>
      <c r="AH6" s="278"/>
      <c r="AI6" s="278"/>
    </row>
    <row r="7" spans="2:35" ht="15" customHeight="1" x14ac:dyDescent="0.25">
      <c r="B7" s="111"/>
      <c r="C7" s="111"/>
      <c r="D7" s="111"/>
      <c r="E7" s="111"/>
      <c r="G7" s="798" t="s">
        <v>1676</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c r="AI7" s="278"/>
    </row>
    <row r="8" spans="2:35" ht="15" customHeight="1" x14ac:dyDescent="0.25">
      <c r="B8" s="762" t="s">
        <v>94</v>
      </c>
      <c r="C8" s="761"/>
      <c r="D8" s="761"/>
      <c r="E8" s="761"/>
      <c r="G8" s="124"/>
      <c r="H8" s="124"/>
      <c r="I8" s="124"/>
      <c r="J8" s="124"/>
      <c r="K8" s="124"/>
      <c r="L8" s="124"/>
      <c r="M8" s="124"/>
      <c r="N8" s="124"/>
      <c r="O8" s="124"/>
      <c r="P8" s="124"/>
      <c r="Q8" s="124"/>
      <c r="R8" s="124"/>
      <c r="S8" s="124"/>
      <c r="T8" s="124"/>
      <c r="U8" s="124"/>
      <c r="V8" s="124"/>
      <c r="W8" s="124"/>
      <c r="X8" s="124"/>
      <c r="Y8" s="278"/>
      <c r="Z8" s="278"/>
      <c r="AA8" s="278"/>
      <c r="AB8" s="278"/>
      <c r="AC8" s="278"/>
      <c r="AD8" s="278"/>
      <c r="AE8" s="278"/>
      <c r="AF8" s="278"/>
      <c r="AG8" s="278"/>
      <c r="AH8" s="278"/>
      <c r="AI8" s="278"/>
    </row>
    <row r="9" spans="2:35" ht="15" customHeight="1" x14ac:dyDescent="0.25">
      <c r="B9" s="111"/>
      <c r="C9" s="111"/>
      <c r="D9" s="111"/>
      <c r="E9" s="111"/>
      <c r="G9" s="803" t="str">
        <f>'MAIN LEVEL'!I60</f>
        <v>Kerugian selisih kurs</v>
      </c>
      <c r="H9" s="789"/>
      <c r="I9" s="789"/>
      <c r="J9" s="789"/>
      <c r="K9" s="789"/>
      <c r="L9" s="789"/>
      <c r="M9" s="789"/>
      <c r="N9" s="789"/>
      <c r="O9" s="789"/>
      <c r="P9" s="789"/>
      <c r="Q9" s="789"/>
      <c r="R9" s="789"/>
      <c r="S9" s="789"/>
      <c r="T9" s="790"/>
      <c r="U9" s="279" t="s">
        <v>796</v>
      </c>
      <c r="V9" s="280"/>
      <c r="W9" s="280"/>
      <c r="X9" s="280"/>
      <c r="Y9" s="280"/>
      <c r="Z9" s="280" t="s">
        <v>1678</v>
      </c>
      <c r="AA9" s="182" t="e">
        <f>NAMA_WP</f>
        <v>#N/A</v>
      </c>
      <c r="AB9" s="281"/>
      <c r="AC9" s="281"/>
      <c r="AD9" s="281"/>
      <c r="AE9" s="281"/>
      <c r="AF9" s="281"/>
      <c r="AG9" s="281"/>
      <c r="AH9" s="282"/>
      <c r="AI9" s="278"/>
    </row>
    <row r="10" spans="2:35" ht="15" customHeight="1" x14ac:dyDescent="0.25">
      <c r="B10" s="762" t="s">
        <v>101</v>
      </c>
      <c r="C10" s="761"/>
      <c r="D10" s="761"/>
      <c r="E10" s="761"/>
      <c r="G10" s="804"/>
      <c r="H10" s="792"/>
      <c r="I10" s="792"/>
      <c r="J10" s="792"/>
      <c r="K10" s="792"/>
      <c r="L10" s="792"/>
      <c r="M10" s="792"/>
      <c r="N10" s="792"/>
      <c r="O10" s="792"/>
      <c r="P10" s="792"/>
      <c r="Q10" s="792"/>
      <c r="R10" s="792"/>
      <c r="S10" s="792"/>
      <c r="T10" s="805"/>
      <c r="U10" s="283" t="s">
        <v>1401</v>
      </c>
      <c r="V10" s="124"/>
      <c r="W10" s="124"/>
      <c r="X10" s="124"/>
      <c r="Y10" s="124"/>
      <c r="Z10" s="124" t="s">
        <v>1678</v>
      </c>
      <c r="AA10" s="124" t="e">
        <f>NPWP</f>
        <v>#N/A</v>
      </c>
      <c r="AB10" s="278"/>
      <c r="AC10" s="278"/>
      <c r="AD10" s="278"/>
      <c r="AE10" s="278"/>
      <c r="AF10" s="278"/>
      <c r="AG10" s="278"/>
      <c r="AH10" s="284"/>
      <c r="AI10" s="278"/>
    </row>
    <row r="11" spans="2:35" ht="15" customHeight="1" x14ac:dyDescent="0.25">
      <c r="G11" s="806"/>
      <c r="H11" s="794"/>
      <c r="I11" s="794"/>
      <c r="J11" s="794"/>
      <c r="K11" s="794"/>
      <c r="L11" s="794"/>
      <c r="M11" s="794"/>
      <c r="N11" s="794"/>
      <c r="O11" s="794"/>
      <c r="P11" s="794"/>
      <c r="Q11" s="794"/>
      <c r="R11" s="794"/>
      <c r="S11" s="794"/>
      <c r="T11" s="807"/>
      <c r="U11" s="285" t="s">
        <v>1679</v>
      </c>
      <c r="V11" s="190"/>
      <c r="W11" s="190"/>
      <c r="X11" s="190"/>
      <c r="Y11" s="190"/>
      <c r="Z11" s="190" t="s">
        <v>1678</v>
      </c>
      <c r="AA11" s="190" t="e">
        <f>ID_MS_TH_PJK</f>
        <v>#N/A</v>
      </c>
      <c r="AB11" s="286"/>
      <c r="AC11" s="286"/>
      <c r="AD11" s="286"/>
      <c r="AE11" s="286"/>
      <c r="AF11" s="286"/>
      <c r="AG11" s="286"/>
      <c r="AH11" s="287"/>
      <c r="AI11" s="278"/>
    </row>
    <row r="12" spans="2:35" ht="15" customHeight="1" x14ac:dyDescent="0.25">
      <c r="B12" s="762" t="s">
        <v>106</v>
      </c>
      <c r="C12" s="761"/>
      <c r="D12" s="761"/>
      <c r="E12" s="761"/>
      <c r="G12" s="124"/>
      <c r="H12" s="124"/>
      <c r="I12" s="124"/>
      <c r="J12" s="124"/>
      <c r="K12" s="124"/>
      <c r="L12" s="124"/>
      <c r="M12" s="124"/>
      <c r="N12" s="124"/>
      <c r="O12" s="124"/>
      <c r="P12" s="124"/>
      <c r="Q12" s="124"/>
      <c r="R12" s="124"/>
      <c r="S12" s="124"/>
      <c r="T12" s="124"/>
      <c r="U12" s="124"/>
      <c r="V12" s="124"/>
      <c r="W12" s="124"/>
      <c r="X12" s="124"/>
      <c r="Y12" s="278"/>
      <c r="Z12" s="278"/>
      <c r="AA12" s="278"/>
      <c r="AB12" s="278"/>
      <c r="AC12" s="278"/>
      <c r="AD12" s="278"/>
      <c r="AE12" s="278"/>
      <c r="AF12" s="278"/>
      <c r="AG12" s="278"/>
      <c r="AH12" s="278"/>
      <c r="AI12" s="278"/>
    </row>
    <row r="13" spans="2:35" ht="15" customHeight="1" x14ac:dyDescent="0.25">
      <c r="B13" s="927" t="str">
        <f>HYPERLINK("#'"&amp;'EWS DIRECTORY'!$J$267&amp;"'!A1",'EWS DIRECTORY'!$J$267)</f>
        <v>G-3</v>
      </c>
      <c r="C13" s="761"/>
      <c r="D13" s="761"/>
      <c r="E13" s="761"/>
      <c r="G13" s="928" t="str">
        <f>"Pengujian yang telah dilakukan atas pos "&amp;G9&amp;" dapat disimpulkan:"</f>
        <v>Pengujian yang telah dilakukan atas pos Kerugian selisih kurs dapat disimpulkan:</v>
      </c>
      <c r="H13" s="792"/>
      <c r="I13" s="792"/>
      <c r="J13" s="792"/>
      <c r="K13" s="792"/>
      <c r="L13" s="792"/>
      <c r="M13" s="792"/>
      <c r="N13" s="792"/>
      <c r="O13" s="792"/>
      <c r="P13" s="792"/>
      <c r="Q13" s="792"/>
      <c r="R13" s="792"/>
      <c r="S13" s="792"/>
      <c r="T13" s="792"/>
      <c r="U13" s="792"/>
      <c r="V13" s="792"/>
      <c r="W13" s="792"/>
      <c r="X13" s="792"/>
      <c r="Y13" s="792"/>
      <c r="Z13" s="792"/>
      <c r="AA13" s="792"/>
      <c r="AB13" s="792"/>
      <c r="AC13" s="792"/>
      <c r="AD13" s="792"/>
      <c r="AE13" s="792"/>
      <c r="AF13" s="792"/>
      <c r="AG13" s="792"/>
      <c r="AH13" s="792"/>
      <c r="AI13" s="278"/>
    </row>
    <row r="14" spans="2:35" ht="15" customHeight="1" x14ac:dyDescent="0.25">
      <c r="B14" s="931" t="str">
        <f>HYPERLINK("#'"&amp;'EWS DIRECTORY'!$J$268&amp;"'!A1",'EWS DIRECTORY'!$J$268)</f>
        <v>G-3-1</v>
      </c>
      <c r="C14" s="761"/>
      <c r="D14" s="761"/>
      <c r="E14" s="761"/>
      <c r="G14" s="124"/>
      <c r="H14" s="124"/>
      <c r="I14" s="124"/>
      <c r="J14" s="124"/>
      <c r="K14" s="124"/>
      <c r="L14" s="124"/>
      <c r="M14" s="124"/>
      <c r="N14" s="124"/>
      <c r="O14" s="124"/>
      <c r="P14" s="124"/>
      <c r="Q14" s="124"/>
      <c r="R14" s="124"/>
      <c r="S14" s="124"/>
      <c r="T14" s="124"/>
      <c r="U14" s="124"/>
      <c r="V14" s="124"/>
      <c r="W14" s="124"/>
      <c r="X14" s="124"/>
      <c r="Y14" s="278"/>
      <c r="Z14" s="278"/>
      <c r="AA14" s="278"/>
      <c r="AB14" s="278"/>
      <c r="AC14" s="278"/>
      <c r="AD14" s="278"/>
      <c r="AE14" s="278"/>
      <c r="AF14" s="278"/>
      <c r="AG14" s="278"/>
      <c r="AH14" s="278"/>
      <c r="AI14" s="278"/>
    </row>
    <row r="15" spans="2:35" ht="15" customHeight="1" x14ac:dyDescent="0.25">
      <c r="B15" s="929" t="str">
        <f>HYPERLINK("#'"&amp;'EWS DIRECTORY'!$J$269&amp;"'!A1",'EWS DIRECTORY'!$J$269)</f>
        <v>G-3-1-1</v>
      </c>
      <c r="C15" s="761"/>
      <c r="D15" s="761"/>
      <c r="E15" s="761"/>
      <c r="G15" s="124"/>
      <c r="H15" s="124" t="str">
        <f>"Jumlah "&amp;G9&amp;" menurut petugas :"</f>
        <v>Jumlah Kerugian selisih kurs menurut petugas :</v>
      </c>
      <c r="I15" s="124"/>
      <c r="J15" s="124"/>
      <c r="K15" s="124"/>
      <c r="L15" s="124"/>
      <c r="M15" s="124"/>
      <c r="N15" s="124"/>
      <c r="O15" s="124"/>
      <c r="P15" s="124"/>
      <c r="Q15" s="124"/>
      <c r="R15" s="124"/>
      <c r="S15" s="124"/>
      <c r="T15" s="124"/>
      <c r="U15" s="124"/>
      <c r="V15" s="124"/>
      <c r="W15" s="124"/>
      <c r="X15" s="124"/>
      <c r="Y15" s="278"/>
      <c r="Z15" s="278"/>
      <c r="AA15" s="278"/>
      <c r="AB15" s="278"/>
      <c r="AC15" s="278"/>
      <c r="AD15" s="278"/>
      <c r="AE15" s="278"/>
      <c r="AF15" s="278"/>
      <c r="AG15" s="278"/>
      <c r="AH15" s="278"/>
      <c r="AI15" s="278"/>
    </row>
    <row r="16" spans="2:35" ht="15" customHeight="1" x14ac:dyDescent="0.25">
      <c r="B16" s="929" t="str">
        <f>HYPERLINK("#'"&amp;'EWS DIRECTORY'!$J$270&amp;"'!A1",'EWS DIRECTORY'!$J$270)</f>
        <v>G-3-1-2</v>
      </c>
      <c r="C16" s="761"/>
      <c r="D16" s="761"/>
      <c r="E16" s="761"/>
      <c r="G16" s="82" t="s">
        <v>1445</v>
      </c>
      <c r="H16" s="1163" t="s">
        <v>1707</v>
      </c>
      <c r="I16" s="789"/>
      <c r="J16" s="789"/>
      <c r="K16" s="789"/>
      <c r="L16" s="789"/>
      <c r="M16" s="789"/>
      <c r="N16" s="789"/>
      <c r="O16" s="789"/>
      <c r="P16" s="789"/>
      <c r="Q16" s="789"/>
      <c r="R16" s="789"/>
      <c r="S16" s="937" t="s">
        <v>1767</v>
      </c>
      <c r="T16" s="765"/>
      <c r="U16" s="934" t="s">
        <v>1768</v>
      </c>
      <c r="V16" s="764"/>
      <c r="W16" s="764"/>
      <c r="X16" s="764"/>
      <c r="Y16" s="764"/>
      <c r="Z16" s="764"/>
      <c r="AA16" s="765"/>
      <c r="AB16" s="278"/>
      <c r="AC16" s="278"/>
      <c r="AD16" s="278"/>
      <c r="AE16" s="278"/>
      <c r="AF16" s="278"/>
      <c r="AG16" s="278"/>
      <c r="AH16" s="278"/>
      <c r="AI16" s="278"/>
    </row>
    <row r="17" spans="2:35" ht="15" customHeight="1" x14ac:dyDescent="0.25">
      <c r="B17" s="929" t="str">
        <f>HYPERLINK("#'"&amp;'EWS DIRECTORY'!$J$271&amp;"'!A1",'EWS DIRECTORY'!$J$271)</f>
        <v>G-3-1-3</v>
      </c>
      <c r="C17" s="761"/>
      <c r="D17" s="761"/>
      <c r="E17" s="761"/>
      <c r="G17" s="84">
        <v>1</v>
      </c>
      <c r="H17" s="926" t="e">
        <f>MASTER!N5</f>
        <v>#N/A</v>
      </c>
      <c r="I17" s="824"/>
      <c r="J17" s="824"/>
      <c r="K17" s="824"/>
      <c r="L17" s="824"/>
      <c r="M17" s="824"/>
      <c r="N17" s="824"/>
      <c r="O17" s="824"/>
      <c r="P17" s="824"/>
      <c r="Q17" s="824"/>
      <c r="R17" s="825"/>
      <c r="S17" s="936" t="s">
        <v>623</v>
      </c>
      <c r="T17" s="790"/>
      <c r="U17" s="923" t="str">
        <f>IF('G-3-1'!I38='G-3-1'!M18,'G-3-1'!AB18,
IF('G-3-1'!I38='G-3-1'!M20,'G-3-1'!AB20,
IF('G-3-1'!I38='G-3-1'!M22,'G-3-1'!AB22,
IF('G-3-1'!I38='G-3-1'!M24,'G-3-1'!AB24,
IF('G-3-1'!I38='G-3-1'!M26,'G-3-1'!AB26,
IF('G-3-1'!I38='G-3-1'!M28,'G-3-1'!AB28,"Tidak Ditemukan"))))))</f>
        <v>Tidak Ditemukan</v>
      </c>
      <c r="V17" s="764"/>
      <c r="W17" s="764"/>
      <c r="X17" s="764"/>
      <c r="Y17" s="764"/>
      <c r="Z17" s="764"/>
      <c r="AA17" s="765"/>
      <c r="AB17" s="278"/>
      <c r="AC17" s="278"/>
      <c r="AD17" s="278"/>
      <c r="AE17" s="278"/>
      <c r="AF17" s="278"/>
      <c r="AG17" s="278"/>
      <c r="AH17" s="278"/>
      <c r="AI17" s="278"/>
    </row>
    <row r="18" spans="2:35" ht="15" customHeight="1" x14ac:dyDescent="0.25">
      <c r="B18" s="929" t="str">
        <f>HYPERLINK("#'"&amp;'EWS DIRECTORY'!$J$272&amp;"'!A1",'EWS DIRECTORY'!$J$272)</f>
        <v>G-3-1-4</v>
      </c>
      <c r="C18" s="761"/>
      <c r="D18" s="761"/>
      <c r="E18" s="761"/>
      <c r="G18" s="84">
        <v>2</v>
      </c>
      <c r="H18" s="926" t="e">
        <f>MASTER!N6</f>
        <v>#N/A</v>
      </c>
      <c r="I18" s="824"/>
      <c r="J18" s="824"/>
      <c r="K18" s="824"/>
      <c r="L18" s="824"/>
      <c r="M18" s="824"/>
      <c r="N18" s="824"/>
      <c r="O18" s="824"/>
      <c r="P18" s="824"/>
      <c r="Q18" s="824"/>
      <c r="R18" s="825"/>
      <c r="S18" s="792"/>
      <c r="T18" s="805"/>
      <c r="U18" s="923" t="str">
        <f>IF('G-3-1'!I38='G-3-1'!M18,'G-3-1'!AG18,
IF('G-3-1'!I38='G-3-1'!M20,'G-3-1'!AG20,
IF('G-3-1'!I38='G-3-1'!M22,'G-3-1'!AG22,
IF('G-3-1'!I38='G-3-1'!M24,'G-3-1'!AG24,
IF('G-3-1'!I38='G-3-1'!M26,'G-3-1'!AG26,
IF('G-3-1'!I38='G-3-1'!M28,'G-3-1'!AG28,"Tidak Ditemukan"))))))</f>
        <v>Tidak Ditemukan</v>
      </c>
      <c r="V18" s="764"/>
      <c r="W18" s="764"/>
      <c r="X18" s="764"/>
      <c r="Y18" s="764"/>
      <c r="Z18" s="764"/>
      <c r="AA18" s="765"/>
      <c r="AB18" s="278"/>
      <c r="AC18" s="278"/>
      <c r="AD18" s="278"/>
      <c r="AE18" s="278"/>
      <c r="AF18" s="278"/>
      <c r="AG18" s="278"/>
      <c r="AH18" s="278"/>
      <c r="AI18" s="278"/>
    </row>
    <row r="19" spans="2:35" ht="15" customHeight="1" x14ac:dyDescent="0.25">
      <c r="B19" s="929" t="str">
        <f>HYPERLINK("#'"&amp;'EWS DIRECTORY'!$J$273&amp;"'!A1",'EWS DIRECTORY'!$J$273)</f>
        <v>G-3-1-5</v>
      </c>
      <c r="C19" s="761"/>
      <c r="D19" s="761"/>
      <c r="E19" s="761"/>
      <c r="G19" s="84">
        <v>3</v>
      </c>
      <c r="H19" s="926" t="e">
        <f>MASTER!N7</f>
        <v>#N/A</v>
      </c>
      <c r="I19" s="824"/>
      <c r="J19" s="824"/>
      <c r="K19" s="824"/>
      <c r="L19" s="824"/>
      <c r="M19" s="824"/>
      <c r="N19" s="824"/>
      <c r="O19" s="824"/>
      <c r="P19" s="824"/>
      <c r="Q19" s="824"/>
      <c r="R19" s="825"/>
      <c r="S19" s="792"/>
      <c r="T19" s="805"/>
      <c r="U19" s="923" t="str">
        <f>IF('G-3-1'!I38='G-3-1'!M18,'G-3-1'!AL18,
IF('G-3-1'!I38='G-3-1'!M20,'G-3-1'!AL20,
IF('G-3-1'!I38='G-3-1'!M22,'G-3-1'!AL22,
IF('G-3-1'!I38='G-3-1'!M24,'G-3-1'!AL24,
IF('G-3-1'!I38='G-3-1'!M26,'G-3-1'!AL26,
IF('G-3-1'!I38='G-3-1'!M28,'G-3-1'!AL28,"Tidak Ditemukan"))))))</f>
        <v>Tidak Ditemukan</v>
      </c>
      <c r="V19" s="764"/>
      <c r="W19" s="764"/>
      <c r="X19" s="764"/>
      <c r="Y19" s="764"/>
      <c r="Z19" s="764"/>
      <c r="AA19" s="765"/>
      <c r="AB19" s="278"/>
      <c r="AC19" s="278"/>
      <c r="AD19" s="278"/>
      <c r="AE19" s="278"/>
      <c r="AF19" s="278"/>
      <c r="AG19" s="278"/>
      <c r="AH19" s="278"/>
      <c r="AI19" s="278"/>
    </row>
    <row r="20" spans="2:35" ht="15" customHeight="1" x14ac:dyDescent="0.25">
      <c r="B20" s="929" t="str">
        <f>HYPERLINK("#'"&amp;'EWS DIRECTORY'!$J$274&amp;"'!A1",'EWS DIRECTORY'!$J$274)</f>
        <v>G-3-1-6</v>
      </c>
      <c r="C20" s="761"/>
      <c r="D20" s="761"/>
      <c r="E20" s="761"/>
      <c r="G20" s="84">
        <v>4</v>
      </c>
      <c r="H20" s="926" t="e">
        <f>MASTER!N8</f>
        <v>#N/A</v>
      </c>
      <c r="I20" s="824"/>
      <c r="J20" s="824"/>
      <c r="K20" s="824"/>
      <c r="L20" s="824"/>
      <c r="M20" s="824"/>
      <c r="N20" s="824"/>
      <c r="O20" s="824"/>
      <c r="P20" s="824"/>
      <c r="Q20" s="824"/>
      <c r="R20" s="825"/>
      <c r="S20" s="792"/>
      <c r="T20" s="805"/>
      <c r="U20" s="923" t="str">
        <f>IF('G-3-1'!I38='G-3-1'!M18,'G-3-1'!AQ18,
IF('G-3-1'!I38='G-3-1'!M20,'G-3-1'!AQ20,
IF('G-3-1'!I38='G-3-1'!M22,'G-3-1'!AQ22,
IF('G-3-1'!I38='G-3-1'!M24,'G-3-1'!AQ24,
IF('G-3-1'!I38='G-3-1'!M26,'G-3-1'!AQ26,
IF('G-3-1'!I38='G-3-1'!M28,'G-3-1'!AQ28,"Tidak Ditemukan"))))))</f>
        <v>Tidak Ditemukan</v>
      </c>
      <c r="V20" s="764"/>
      <c r="W20" s="764"/>
      <c r="X20" s="764"/>
      <c r="Y20" s="764"/>
      <c r="Z20" s="764"/>
      <c r="AA20" s="765"/>
      <c r="AB20" s="278"/>
      <c r="AC20" s="278"/>
      <c r="AD20" s="278"/>
      <c r="AE20" s="278"/>
      <c r="AF20" s="278"/>
      <c r="AG20" s="278"/>
      <c r="AH20" s="278"/>
      <c r="AI20" s="278"/>
    </row>
    <row r="21" spans="2:35" ht="15" customHeight="1" x14ac:dyDescent="0.25">
      <c r="G21" s="84">
        <v>5</v>
      </c>
      <c r="H21" s="926" t="e">
        <f>MASTER!N9</f>
        <v>#N/A</v>
      </c>
      <c r="I21" s="824"/>
      <c r="J21" s="824"/>
      <c r="K21" s="824"/>
      <c r="L21" s="824"/>
      <c r="M21" s="824"/>
      <c r="N21" s="824"/>
      <c r="O21" s="824"/>
      <c r="P21" s="824"/>
      <c r="Q21" s="824"/>
      <c r="R21" s="825"/>
      <c r="S21" s="792"/>
      <c r="T21" s="805"/>
      <c r="U21" s="923" t="str">
        <f>IF('G-3-1'!I38='G-3-1'!M18,'G-3-1'!AV18,
IF('G-3-1'!I38='G-3-1'!M20,'G-3-1'!AV20,
IF('G-3-1'!I38='G-3-1'!M22,'G-3-1'!AV22,
IF('G-3-1'!I38='G-3-1'!M24,'G-3-1'!AV24,
IF('G-3-1'!I38='G-3-1'!M26,'G-3-1'!AV26,
IF('G-3-1'!I38='G-3-1'!M28,'G-3-1'!AV28,"Tidak Ditemukan"))))))</f>
        <v>Tidak Ditemukan</v>
      </c>
      <c r="V21" s="764"/>
      <c r="W21" s="764"/>
      <c r="X21" s="764"/>
      <c r="Y21" s="764"/>
      <c r="Z21" s="764"/>
      <c r="AA21" s="765"/>
      <c r="AB21" s="278"/>
      <c r="AC21" s="278"/>
      <c r="AD21" s="278"/>
      <c r="AE21" s="278"/>
      <c r="AF21" s="278"/>
      <c r="AG21" s="278"/>
      <c r="AH21" s="278"/>
      <c r="AI21" s="278"/>
    </row>
    <row r="22" spans="2:35" ht="15" customHeight="1" x14ac:dyDescent="0.25">
      <c r="G22" s="84">
        <v>6</v>
      </c>
      <c r="H22" s="926" t="e">
        <f>MASTER!N10</f>
        <v>#N/A</v>
      </c>
      <c r="I22" s="824"/>
      <c r="J22" s="824"/>
      <c r="K22" s="824"/>
      <c r="L22" s="824"/>
      <c r="M22" s="824"/>
      <c r="N22" s="824"/>
      <c r="O22" s="824"/>
      <c r="P22" s="824"/>
      <c r="Q22" s="824"/>
      <c r="R22" s="825"/>
      <c r="S22" s="792"/>
      <c r="T22" s="805"/>
      <c r="U22" s="923" t="str">
        <f>IF('G-3-1'!I38='G-3-1'!M18,'G-3-1'!BA18,
IF('G-3-1'!I38='G-3-1'!M20,'G-3-1'!BA20,
IF('G-3-1'!I38='G-3-1'!M22,'G-3-1'!BA22,
IF('G-3-1'!I38='G-3-1'!M24,'G-3-1'!BA24,
IF('G-3-1'!I38='G-3-1'!M26,'G-3-1'!BA26,
IF('G-3-1'!I38='G-3-1'!M28,'G-3-1'!BA28,"Tidak Ditemukan"))))))</f>
        <v>Tidak Ditemukan</v>
      </c>
      <c r="V22" s="764"/>
      <c r="W22" s="764"/>
      <c r="X22" s="764"/>
      <c r="Y22" s="764"/>
      <c r="Z22" s="764"/>
      <c r="AA22" s="765"/>
      <c r="AB22" s="278"/>
      <c r="AC22" s="278"/>
      <c r="AD22" s="278"/>
      <c r="AE22" s="278"/>
      <c r="AF22" s="278"/>
      <c r="AG22" s="278"/>
      <c r="AH22" s="278"/>
      <c r="AI22" s="278"/>
    </row>
    <row r="23" spans="2:35" ht="15" customHeight="1" x14ac:dyDescent="0.25">
      <c r="G23" s="84">
        <v>7</v>
      </c>
      <c r="H23" s="926" t="e">
        <f>MASTER!N11</f>
        <v>#N/A</v>
      </c>
      <c r="I23" s="824"/>
      <c r="J23" s="824"/>
      <c r="K23" s="824"/>
      <c r="L23" s="824"/>
      <c r="M23" s="824"/>
      <c r="N23" s="824"/>
      <c r="O23" s="824"/>
      <c r="P23" s="824"/>
      <c r="Q23" s="824"/>
      <c r="R23" s="825"/>
      <c r="S23" s="792"/>
      <c r="T23" s="805"/>
      <c r="U23" s="923" t="str">
        <f>IF('G-3-1'!I38='G-3-1'!M18,'G-3-1'!BF18,
IF('G-3-1'!I38='G-3-1'!M20,'G-3-1'!BF20,
IF('G-3-1'!I38='G-3-1'!M22,'G-3-1'!BF22,
IF('G-3-1'!I38='G-3-1'!M24,'G-3-1'!BF24,
IF('G-3-1'!I38='G-3-1'!M26,'G-3-1'!BF26,
IF('G-3-1'!I38='G-3-1'!M28,'G-3-1'!BF28,"Tidak Ditemukan"))))))</f>
        <v>Tidak Ditemukan</v>
      </c>
      <c r="V23" s="764"/>
      <c r="W23" s="764"/>
      <c r="X23" s="764"/>
      <c r="Y23" s="764"/>
      <c r="Z23" s="764"/>
      <c r="AA23" s="765"/>
      <c r="AB23" s="278"/>
      <c r="AC23" s="278"/>
      <c r="AD23" s="278"/>
      <c r="AE23" s="278"/>
      <c r="AF23" s="278"/>
      <c r="AG23" s="278"/>
      <c r="AH23" s="278"/>
      <c r="AI23" s="278"/>
    </row>
    <row r="24" spans="2:35" ht="15" customHeight="1" x14ac:dyDescent="0.25">
      <c r="G24" s="84">
        <v>8</v>
      </c>
      <c r="H24" s="926" t="e">
        <f>MASTER!N12</f>
        <v>#N/A</v>
      </c>
      <c r="I24" s="824"/>
      <c r="J24" s="824"/>
      <c r="K24" s="824"/>
      <c r="L24" s="824"/>
      <c r="M24" s="824"/>
      <c r="N24" s="824"/>
      <c r="O24" s="824"/>
      <c r="P24" s="824"/>
      <c r="Q24" s="824"/>
      <c r="R24" s="825"/>
      <c r="S24" s="792"/>
      <c r="T24" s="805"/>
      <c r="U24" s="923" t="str">
        <f>IF('G-3-1'!I38='G-3-1'!M18,'G-3-1'!BK18,
IF('G-3-1'!I38='G-3-1'!M20,'G-3-1'!BK20,
IF('G-3-1'!I38='G-3-1'!M22,'G-3-1'!BK22,
IF('G-3-1'!I38='G-3-1'!M24,'G-3-1'!BK24,
IF('G-3-1'!I38='G-3-1'!M26,'G-3-1'!BK26,
IF('G-3-1'!I38='G-3-1'!M28,'G-3-1'!BK28,"Tidak Ditemukan"))))))</f>
        <v>Tidak Ditemukan</v>
      </c>
      <c r="V24" s="764"/>
      <c r="W24" s="764"/>
      <c r="X24" s="764"/>
      <c r="Y24" s="764"/>
      <c r="Z24" s="764"/>
      <c r="AA24" s="765"/>
      <c r="AB24" s="278"/>
      <c r="AC24" s="278"/>
      <c r="AD24" s="278"/>
      <c r="AE24" s="278"/>
      <c r="AF24" s="278"/>
      <c r="AG24" s="278"/>
      <c r="AH24" s="278"/>
      <c r="AI24" s="278"/>
    </row>
    <row r="25" spans="2:35" ht="15" customHeight="1" x14ac:dyDescent="0.25">
      <c r="G25" s="84">
        <v>9</v>
      </c>
      <c r="H25" s="926" t="e">
        <f>MASTER!N13</f>
        <v>#N/A</v>
      </c>
      <c r="I25" s="824"/>
      <c r="J25" s="824"/>
      <c r="K25" s="824"/>
      <c r="L25" s="824"/>
      <c r="M25" s="824"/>
      <c r="N25" s="824"/>
      <c r="O25" s="824"/>
      <c r="P25" s="824"/>
      <c r="Q25" s="824"/>
      <c r="R25" s="825"/>
      <c r="S25" s="792"/>
      <c r="T25" s="805"/>
      <c r="U25" s="923" t="str">
        <f>IF('G-3-1'!I38='G-3-1'!M18,'G-3-1'!BP18,
IF('G-3-1'!I38='G-3-1'!M20,'G-3-1'!BP20,
IF('G-3-1'!I38='G-3-1'!M22,'G-3-1'!BP22,
IF('G-3-1'!I38='G-3-1'!M24,'G-3-1'!BP24,
IF('G-3-1'!I38='G-3-1'!M26,'G-3-1'!BP26,
IF('G-3-1'!I38='G-3-1'!M28,'G-3-1'!BP28,"Tidak Ditemukan"))))))</f>
        <v>Tidak Ditemukan</v>
      </c>
      <c r="V25" s="764"/>
      <c r="W25" s="764"/>
      <c r="X25" s="764"/>
      <c r="Y25" s="764"/>
      <c r="Z25" s="764"/>
      <c r="AA25" s="765"/>
      <c r="AB25" s="278"/>
      <c r="AC25" s="278"/>
      <c r="AD25" s="278"/>
      <c r="AE25" s="278"/>
      <c r="AF25" s="278"/>
      <c r="AG25" s="278"/>
      <c r="AH25" s="278"/>
      <c r="AI25" s="278"/>
    </row>
    <row r="26" spans="2:35" ht="15" customHeight="1" x14ac:dyDescent="0.25">
      <c r="G26" s="84">
        <v>10</v>
      </c>
      <c r="H26" s="926" t="e">
        <f>MASTER!N14</f>
        <v>#N/A</v>
      </c>
      <c r="I26" s="824"/>
      <c r="J26" s="824"/>
      <c r="K26" s="824"/>
      <c r="L26" s="824"/>
      <c r="M26" s="824"/>
      <c r="N26" s="824"/>
      <c r="O26" s="824"/>
      <c r="P26" s="824"/>
      <c r="Q26" s="824"/>
      <c r="R26" s="825"/>
      <c r="S26" s="792"/>
      <c r="T26" s="805"/>
      <c r="U26" s="923" t="str">
        <f>IF('G-3-1'!I38='G-3-1'!M18,'G-3-1'!BU18,
IF('G-3-1'!I38='G-3-1'!M20,'G-3-1'!BU20,
IF('G-3-1'!I38='G-3-1'!M22,'G-3-1'!BU22,
IF('G-3-1'!I38='G-3-1'!M24,'G-3-1'!BU24,
IF('G-3-1'!I38='G-3-1'!M26,'G-3-1'!BU26,
IF('G-3-1'!I38='G-3-1'!M28,'G-3-1'!BU28,"Tidak Ditemukan"))))))</f>
        <v>Tidak Ditemukan</v>
      </c>
      <c r="V26" s="764"/>
      <c r="W26" s="764"/>
      <c r="X26" s="764"/>
      <c r="Y26" s="764"/>
      <c r="Z26" s="764"/>
      <c r="AA26" s="765"/>
      <c r="AB26" s="278"/>
      <c r="AC26" s="278"/>
      <c r="AD26" s="278"/>
      <c r="AE26" s="278"/>
      <c r="AF26" s="278"/>
      <c r="AG26" s="278"/>
      <c r="AH26" s="278"/>
      <c r="AI26" s="278"/>
    </row>
    <row r="27" spans="2:35" ht="15" customHeight="1" x14ac:dyDescent="0.25">
      <c r="G27" s="84">
        <v>11</v>
      </c>
      <c r="H27" s="926" t="e">
        <f>MASTER!N15</f>
        <v>#N/A</v>
      </c>
      <c r="I27" s="824"/>
      <c r="J27" s="824"/>
      <c r="K27" s="824"/>
      <c r="L27" s="824"/>
      <c r="M27" s="824"/>
      <c r="N27" s="824"/>
      <c r="O27" s="824"/>
      <c r="P27" s="824"/>
      <c r="Q27" s="824"/>
      <c r="R27" s="825"/>
      <c r="S27" s="792"/>
      <c r="T27" s="805"/>
      <c r="U27" s="923" t="str">
        <f>IF('G-3-1'!I38='G-3-1'!M18,'G-3-1'!BZ18,
IF('G-3-1'!I38='G-3-1'!M20,'G-3-1'!BZ20,
IF('G-3-1'!I38='G-3-1'!M22,'G-3-1'!BZ22,
IF('G-3-1'!I38='G-3-1'!M24,'G-3-1'!BZ24,
IF('G-3-1'!I38='G-3-1'!M26,'G-3-1'!BZ26,
IF('G-3-1'!I38='G-3-1'!M28,'G-3-1'!BZ28,"Tidak Ditemukan"))))))</f>
        <v>Tidak Ditemukan</v>
      </c>
      <c r="V27" s="764"/>
      <c r="W27" s="764"/>
      <c r="X27" s="764"/>
      <c r="Y27" s="764"/>
      <c r="Z27" s="764"/>
      <c r="AA27" s="765"/>
      <c r="AB27" s="278"/>
      <c r="AC27" s="278"/>
      <c r="AD27" s="278"/>
      <c r="AE27" s="278"/>
      <c r="AF27" s="278"/>
      <c r="AG27" s="278"/>
      <c r="AH27" s="278"/>
      <c r="AI27" s="278"/>
    </row>
    <row r="28" spans="2:35" ht="15" customHeight="1" x14ac:dyDescent="0.25">
      <c r="B28" s="760"/>
      <c r="C28" s="761"/>
      <c r="D28" s="761"/>
      <c r="E28" s="761"/>
      <c r="G28" s="84">
        <v>12</v>
      </c>
      <c r="H28" s="926" t="e">
        <f>MASTER!N16</f>
        <v>#N/A</v>
      </c>
      <c r="I28" s="824"/>
      <c r="J28" s="824"/>
      <c r="K28" s="824"/>
      <c r="L28" s="824"/>
      <c r="M28" s="824"/>
      <c r="N28" s="824"/>
      <c r="O28" s="824"/>
      <c r="P28" s="824"/>
      <c r="Q28" s="824"/>
      <c r="R28" s="825"/>
      <c r="S28" s="792"/>
      <c r="T28" s="805"/>
      <c r="U28" s="923" t="str">
        <f>IF('G-3-1'!I38='G-3-1'!M18,'G-3-1'!CE18,
IF('G-3-1'!I38='G-3-1'!M20,'G-3-1'!CE20,
IF('G-3-1'!I38='G-3-1'!M22,'G-3-1'!CE22,
IF('G-3-1'!I38='G-3-1'!M24,'G-3-1'!CE24,
IF('G-3-1'!I38='G-3-1'!M26,'G-3-1'!CE26,
IF('G-3-1'!I38='G-3-1'!M28,'G-3-1'!CE28,"Tidak Ditemukan"))))))</f>
        <v>Tidak Ditemukan</v>
      </c>
      <c r="V28" s="764"/>
      <c r="W28" s="764"/>
      <c r="X28" s="764"/>
      <c r="Y28" s="764"/>
      <c r="Z28" s="764"/>
      <c r="AA28" s="765"/>
      <c r="AB28" s="278"/>
      <c r="AC28" s="278"/>
      <c r="AD28" s="278"/>
      <c r="AE28" s="278"/>
      <c r="AF28" s="278"/>
      <c r="AG28" s="278"/>
      <c r="AH28" s="278"/>
      <c r="AI28" s="278"/>
    </row>
    <row r="29" spans="2:35" ht="15" customHeight="1" x14ac:dyDescent="0.25">
      <c r="G29" s="392"/>
      <c r="H29" s="1165" t="s">
        <v>1769</v>
      </c>
      <c r="I29" s="824"/>
      <c r="J29" s="824"/>
      <c r="K29" s="824"/>
      <c r="L29" s="824"/>
      <c r="M29" s="824"/>
      <c r="N29" s="824"/>
      <c r="O29" s="824"/>
      <c r="P29" s="824"/>
      <c r="Q29" s="824"/>
      <c r="R29" s="825"/>
      <c r="S29" s="794"/>
      <c r="T29" s="807"/>
      <c r="U29" s="923" t="str">
        <f>IF('G-3-1'!I38='G-3-1'!M18,'G-3-1'!CJ18,
IF('G-3-1'!I38='G-3-1'!M20,'G-3-1'!CJ20,
IF('G-3-1'!I38='G-3-1'!M22,'G-3-1'!CJ22,
IF('G-3-1'!I38='G-3-1'!M24,'G-3-1'!CJ24,
IF('G-3-1'!I38='G-3-1'!M26,'G-3-1'!CJ26,
IF('G-3-1'!I38='G-3-1'!M28,'G-3-1'!CJ28,"Tidak Ditemukan"))))))</f>
        <v>Tidak Ditemukan</v>
      </c>
      <c r="V29" s="764"/>
      <c r="W29" s="764"/>
      <c r="X29" s="764"/>
      <c r="Y29" s="764"/>
      <c r="Z29" s="764"/>
      <c r="AA29" s="765"/>
      <c r="AB29" s="278"/>
      <c r="AC29" s="278"/>
      <c r="AD29" s="278"/>
      <c r="AE29" s="278"/>
      <c r="AF29" s="278"/>
      <c r="AG29" s="278"/>
      <c r="AH29" s="278"/>
      <c r="AI29" s="278"/>
    </row>
    <row r="30" spans="2:35" ht="15" customHeight="1" x14ac:dyDescent="0.25">
      <c r="B30" s="760"/>
      <c r="C30" s="761"/>
      <c r="D30" s="761"/>
      <c r="E30" s="761"/>
      <c r="G30" s="125"/>
      <c r="H30" s="285" t="s">
        <v>1770</v>
      </c>
      <c r="I30" s="190"/>
      <c r="J30" s="393"/>
      <c r="K30" s="393"/>
      <c r="L30" s="393"/>
      <c r="M30" s="393"/>
      <c r="N30" s="393"/>
      <c r="O30" s="393"/>
      <c r="P30" s="393"/>
      <c r="Q30" s="393"/>
      <c r="R30" s="393"/>
      <c r="S30" s="935"/>
      <c r="T30" s="765"/>
      <c r="U30" s="923">
        <f>IF(ISNUMBER(U29),IF(U29&gt;0,U29,SUM(U17:U28)),0)</f>
        <v>0</v>
      </c>
      <c r="V30" s="764"/>
      <c r="W30" s="764"/>
      <c r="X30" s="764"/>
      <c r="Y30" s="764"/>
      <c r="Z30" s="764"/>
      <c r="AA30" s="765"/>
      <c r="AB30" s="278"/>
      <c r="AC30" s="278"/>
      <c r="AD30" s="278"/>
      <c r="AE30" s="278"/>
      <c r="AF30" s="278"/>
      <c r="AG30" s="278"/>
      <c r="AH30" s="278"/>
      <c r="AI30" s="278"/>
    </row>
    <row r="31" spans="2:35" ht="15" customHeight="1" x14ac:dyDescent="0.25">
      <c r="G31" s="124"/>
      <c r="H31" s="124"/>
      <c r="I31" s="124"/>
      <c r="J31" s="300"/>
      <c r="K31" s="300"/>
      <c r="L31" s="300"/>
      <c r="M31" s="300"/>
      <c r="N31" s="300"/>
      <c r="O31" s="300"/>
      <c r="P31" s="300"/>
      <c r="Q31" s="300"/>
      <c r="R31" s="300"/>
      <c r="S31" s="300"/>
      <c r="T31" s="301"/>
      <c r="U31" s="515"/>
      <c r="V31" s="515"/>
      <c r="W31" s="515"/>
      <c r="X31" s="515"/>
      <c r="Y31" s="515"/>
      <c r="Z31" s="516"/>
      <c r="AA31" s="516"/>
      <c r="AB31" s="278"/>
      <c r="AC31" s="278"/>
      <c r="AD31" s="278"/>
      <c r="AE31" s="278"/>
      <c r="AF31" s="278"/>
      <c r="AG31" s="278"/>
      <c r="AH31" s="278"/>
      <c r="AI31" s="278"/>
    </row>
    <row r="32" spans="2:35" ht="15" customHeight="1" x14ac:dyDescent="0.25">
      <c r="B32" s="760"/>
      <c r="C32" s="761"/>
      <c r="D32" s="761"/>
      <c r="E32" s="761"/>
      <c r="G32" s="124"/>
      <c r="H32" s="297" t="s">
        <v>1771</v>
      </c>
      <c r="I32" s="298"/>
      <c r="J32" s="299"/>
      <c r="K32" s="299"/>
      <c r="L32" s="299"/>
      <c r="M32" s="299"/>
      <c r="N32" s="299"/>
      <c r="O32" s="299"/>
      <c r="P32" s="299"/>
      <c r="Q32" s="299"/>
      <c r="R32" s="299"/>
      <c r="S32" s="299"/>
      <c r="T32" s="302"/>
      <c r="U32" s="923">
        <f>'MAIN LEVEL'!$AB$60</f>
        <v>0</v>
      </c>
      <c r="V32" s="764"/>
      <c r="W32" s="764"/>
      <c r="X32" s="764"/>
      <c r="Y32" s="764"/>
      <c r="Z32" s="764"/>
      <c r="AA32" s="765"/>
      <c r="AB32" s="278"/>
      <c r="AC32" s="278"/>
      <c r="AD32" s="278"/>
      <c r="AE32" s="278"/>
      <c r="AF32" s="278"/>
      <c r="AG32" s="278"/>
      <c r="AH32" s="278"/>
      <c r="AI32" s="278"/>
    </row>
    <row r="33" spans="2:35" ht="15" customHeight="1" x14ac:dyDescent="0.25">
      <c r="G33" s="124"/>
      <c r="H33" s="297" t="s">
        <v>1772</v>
      </c>
      <c r="I33" s="298"/>
      <c r="J33" s="299"/>
      <c r="K33" s="299"/>
      <c r="L33" s="299"/>
      <c r="M33" s="299"/>
      <c r="N33" s="299"/>
      <c r="O33" s="299"/>
      <c r="P33" s="299"/>
      <c r="Q33" s="299"/>
      <c r="R33" s="299"/>
      <c r="S33" s="299"/>
      <c r="T33" s="302"/>
      <c r="U33" s="923">
        <f>IFERROR(U30-U32,0)</f>
        <v>0</v>
      </c>
      <c r="V33" s="764"/>
      <c r="W33" s="764"/>
      <c r="X33" s="764"/>
      <c r="Y33" s="764"/>
      <c r="Z33" s="764"/>
      <c r="AA33" s="765"/>
      <c r="AB33" s="278"/>
      <c r="AC33" s="278"/>
      <c r="AD33" s="278"/>
      <c r="AE33" s="278"/>
      <c r="AF33" s="278"/>
      <c r="AG33" s="278"/>
      <c r="AH33" s="278"/>
      <c r="AI33" s="278"/>
    </row>
    <row r="34" spans="2:35" ht="15" customHeight="1" x14ac:dyDescent="0.25">
      <c r="B34" s="760"/>
      <c r="C34" s="761"/>
      <c r="D34" s="761"/>
      <c r="E34" s="761"/>
      <c r="G34" s="124"/>
      <c r="H34" s="124"/>
      <c r="I34" s="124"/>
      <c r="J34" s="124"/>
      <c r="K34" s="124"/>
      <c r="L34" s="124"/>
      <c r="M34" s="124"/>
      <c r="N34" s="124"/>
      <c r="O34" s="124"/>
      <c r="P34" s="124"/>
      <c r="Q34" s="124"/>
      <c r="R34" s="124"/>
      <c r="S34" s="124"/>
      <c r="T34" s="124"/>
      <c r="U34" s="124"/>
      <c r="V34" s="124"/>
      <c r="W34" s="124"/>
      <c r="X34" s="124"/>
      <c r="Y34" s="278"/>
      <c r="Z34" s="278"/>
      <c r="AA34" s="278"/>
      <c r="AB34" s="278"/>
      <c r="AC34" s="278"/>
      <c r="AD34" s="278"/>
      <c r="AE34" s="278"/>
      <c r="AF34" s="278"/>
      <c r="AG34" s="278"/>
      <c r="AH34" s="278"/>
      <c r="AI34" s="278"/>
    </row>
    <row r="35" spans="2:35" ht="15" customHeight="1" x14ac:dyDescent="0.25">
      <c r="G35" s="278"/>
      <c r="H35" s="278"/>
      <c r="I35" s="278"/>
      <c r="J35" s="278"/>
      <c r="K35" s="278"/>
      <c r="L35" s="278"/>
      <c r="M35" s="278"/>
      <c r="N35" s="278"/>
      <c r="O35" s="278"/>
      <c r="P35" s="278"/>
      <c r="Q35" s="278"/>
      <c r="R35" s="278"/>
      <c r="S35" s="278"/>
      <c r="T35" s="278"/>
      <c r="U35" s="278"/>
      <c r="V35" s="278"/>
      <c r="W35" s="278"/>
      <c r="X35" s="278"/>
      <c r="Y35" s="278"/>
      <c r="Z35" s="278"/>
      <c r="AA35" s="278"/>
      <c r="AB35" s="278"/>
      <c r="AC35" s="278"/>
      <c r="AD35" s="278"/>
      <c r="AE35" s="278"/>
      <c r="AF35" s="278"/>
      <c r="AG35" s="278"/>
      <c r="AH35" s="278"/>
      <c r="AI35" s="278"/>
    </row>
    <row r="36" spans="2:35" ht="15" customHeight="1" x14ac:dyDescent="0.25">
      <c r="B36" s="760"/>
      <c r="C36" s="761"/>
      <c r="D36" s="761"/>
      <c r="E36" s="761"/>
      <c r="G36" s="801" t="s">
        <v>1507</v>
      </c>
      <c r="H36" s="764"/>
      <c r="I36" s="764"/>
      <c r="J36" s="764"/>
      <c r="K36" s="764"/>
      <c r="L36" s="764"/>
      <c r="M36" s="764"/>
      <c r="N36" s="764"/>
      <c r="O36" s="764"/>
      <c r="P36" s="764"/>
      <c r="Q36" s="764"/>
      <c r="R36" s="764"/>
      <c r="S36" s="764"/>
      <c r="T36" s="764"/>
      <c r="U36" s="795" t="s">
        <v>1704</v>
      </c>
      <c r="V36" s="764"/>
      <c r="W36" s="764"/>
      <c r="X36" s="764"/>
      <c r="Y36" s="764"/>
      <c r="Z36" s="764"/>
      <c r="AA36" s="764"/>
      <c r="AB36" s="764"/>
      <c r="AC36" s="764"/>
      <c r="AD36" s="764"/>
      <c r="AE36" s="764"/>
      <c r="AF36" s="764"/>
      <c r="AG36" s="764"/>
      <c r="AH36" s="796"/>
      <c r="AI36" s="278"/>
    </row>
    <row r="37" spans="2:35" ht="15" customHeight="1" x14ac:dyDescent="0.25">
      <c r="G37" s="793" t="s">
        <v>796</v>
      </c>
      <c r="H37" s="794"/>
      <c r="I37" s="794"/>
      <c r="J37" s="794"/>
      <c r="K37" s="794"/>
      <c r="L37" s="794"/>
      <c r="M37" s="801" t="s">
        <v>1511</v>
      </c>
      <c r="N37" s="764"/>
      <c r="O37" s="764"/>
      <c r="P37" s="764"/>
      <c r="Q37" s="802" t="s">
        <v>1510</v>
      </c>
      <c r="R37" s="764"/>
      <c r="S37" s="764"/>
      <c r="T37" s="765"/>
      <c r="U37" s="793" t="s">
        <v>796</v>
      </c>
      <c r="V37" s="794"/>
      <c r="W37" s="794"/>
      <c r="X37" s="794"/>
      <c r="Y37" s="794"/>
      <c r="Z37" s="794"/>
      <c r="AA37" s="801" t="s">
        <v>1511</v>
      </c>
      <c r="AB37" s="764"/>
      <c r="AC37" s="764"/>
      <c r="AD37" s="764"/>
      <c r="AE37" s="802" t="s">
        <v>1510</v>
      </c>
      <c r="AF37" s="764"/>
      <c r="AG37" s="764"/>
      <c r="AH37" s="765"/>
      <c r="AI37" s="278"/>
    </row>
    <row r="38" spans="2:35" ht="15" customHeight="1" x14ac:dyDescent="0.25">
      <c r="G38" s="788"/>
      <c r="H38" s="789"/>
      <c r="I38" s="789"/>
      <c r="J38" s="789"/>
      <c r="K38" s="789"/>
      <c r="L38" s="790"/>
      <c r="M38" s="788"/>
      <c r="N38" s="789"/>
      <c r="O38" s="789"/>
      <c r="P38" s="790"/>
      <c r="Q38" s="788"/>
      <c r="R38" s="789"/>
      <c r="S38" s="789"/>
      <c r="T38" s="790"/>
      <c r="U38" s="788"/>
      <c r="V38" s="789"/>
      <c r="W38" s="789"/>
      <c r="X38" s="789"/>
      <c r="Y38" s="789"/>
      <c r="Z38" s="790"/>
      <c r="AA38" s="788"/>
      <c r="AB38" s="789"/>
      <c r="AC38" s="789"/>
      <c r="AD38" s="790"/>
      <c r="AE38" s="788"/>
      <c r="AF38" s="789"/>
      <c r="AG38" s="789"/>
      <c r="AH38" s="790"/>
      <c r="AI38" s="278"/>
    </row>
    <row r="39" spans="2:35" ht="15" customHeight="1" x14ac:dyDescent="0.25">
      <c r="G39" s="283"/>
      <c r="H39" s="124"/>
      <c r="I39" s="124"/>
      <c r="J39" s="124"/>
      <c r="K39" s="124"/>
      <c r="L39" s="124"/>
      <c r="M39" s="283"/>
      <c r="N39" s="124"/>
      <c r="O39" s="124"/>
      <c r="P39" s="124"/>
      <c r="Q39" s="283"/>
      <c r="R39" s="124"/>
      <c r="S39" s="124"/>
      <c r="T39" s="125"/>
      <c r="U39" s="124"/>
      <c r="V39" s="124"/>
      <c r="W39" s="124"/>
      <c r="X39" s="124"/>
      <c r="Y39" s="124"/>
      <c r="Z39" s="124"/>
      <c r="AA39" s="283"/>
      <c r="AB39" s="124"/>
      <c r="AC39" s="124"/>
      <c r="AD39" s="125"/>
      <c r="AE39" s="283"/>
      <c r="AF39" s="124"/>
      <c r="AG39" s="124"/>
      <c r="AH39" s="125"/>
      <c r="AI39" s="278"/>
    </row>
    <row r="40" spans="2:35" ht="15" customHeight="1" x14ac:dyDescent="0.25">
      <c r="G40" s="283"/>
      <c r="H40" s="124"/>
      <c r="I40" s="124"/>
      <c r="J40" s="124"/>
      <c r="K40" s="124"/>
      <c r="L40" s="124"/>
      <c r="M40" s="283"/>
      <c r="N40" s="124"/>
      <c r="O40" s="124"/>
      <c r="P40" s="124"/>
      <c r="Q40" s="283"/>
      <c r="R40" s="124"/>
      <c r="S40" s="124"/>
      <c r="T40" s="125"/>
      <c r="U40" s="124"/>
      <c r="V40" s="124"/>
      <c r="W40" s="124"/>
      <c r="X40" s="124"/>
      <c r="Y40" s="124"/>
      <c r="Z40" s="124"/>
      <c r="AA40" s="283"/>
      <c r="AB40" s="124"/>
      <c r="AC40" s="124"/>
      <c r="AD40" s="125"/>
      <c r="AE40" s="283"/>
      <c r="AF40" s="124"/>
      <c r="AG40" s="124"/>
      <c r="AH40" s="125"/>
      <c r="AI40" s="278"/>
    </row>
    <row r="41" spans="2:35" ht="15" customHeight="1" x14ac:dyDescent="0.25">
      <c r="G41" s="283"/>
      <c r="H41" s="124"/>
      <c r="I41" s="124"/>
      <c r="J41" s="124"/>
      <c r="K41" s="124"/>
      <c r="L41" s="124"/>
      <c r="M41" s="283"/>
      <c r="N41" s="124"/>
      <c r="O41" s="124"/>
      <c r="P41" s="124"/>
      <c r="Q41" s="283"/>
      <c r="R41" s="124"/>
      <c r="S41" s="124"/>
      <c r="T41" s="125"/>
      <c r="U41" s="124"/>
      <c r="V41" s="124"/>
      <c r="W41" s="124"/>
      <c r="X41" s="124"/>
      <c r="Y41" s="124"/>
      <c r="Z41" s="124"/>
      <c r="AA41" s="283"/>
      <c r="AB41" s="124"/>
      <c r="AC41" s="124"/>
      <c r="AD41" s="125"/>
      <c r="AE41" s="283"/>
      <c r="AF41" s="124"/>
      <c r="AG41" s="124"/>
      <c r="AH41" s="125"/>
      <c r="AI41" s="278"/>
    </row>
    <row r="42" spans="2:35" ht="15" customHeight="1" x14ac:dyDescent="0.25">
      <c r="G42" s="283"/>
      <c r="H42" s="124"/>
      <c r="I42" s="124"/>
      <c r="J42" s="124"/>
      <c r="K42" s="124"/>
      <c r="L42" s="124"/>
      <c r="M42" s="283"/>
      <c r="N42" s="124"/>
      <c r="O42" s="124"/>
      <c r="P42" s="124"/>
      <c r="Q42" s="283"/>
      <c r="R42" s="124"/>
      <c r="S42" s="124"/>
      <c r="T42" s="125"/>
      <c r="U42" s="124"/>
      <c r="V42" s="124"/>
      <c r="W42" s="124"/>
      <c r="X42" s="124"/>
      <c r="Y42" s="124"/>
      <c r="Z42" s="124"/>
      <c r="AA42" s="283"/>
      <c r="AB42" s="124"/>
      <c r="AC42" s="124"/>
      <c r="AD42" s="125"/>
      <c r="AE42" s="283"/>
      <c r="AF42" s="124"/>
      <c r="AG42" s="124"/>
      <c r="AH42" s="125"/>
      <c r="AI42" s="278"/>
    </row>
    <row r="43" spans="2:35" ht="15" customHeight="1" x14ac:dyDescent="0.25">
      <c r="G43" s="283"/>
      <c r="H43" s="124"/>
      <c r="I43" s="124"/>
      <c r="J43" s="124"/>
      <c r="K43" s="124"/>
      <c r="L43" s="124"/>
      <c r="M43" s="283"/>
      <c r="N43" s="124"/>
      <c r="O43" s="124"/>
      <c r="P43" s="124"/>
      <c r="Q43" s="283"/>
      <c r="R43" s="124"/>
      <c r="S43" s="124"/>
      <c r="T43" s="125"/>
      <c r="U43" s="124"/>
      <c r="V43" s="124"/>
      <c r="W43" s="124"/>
      <c r="X43" s="124"/>
      <c r="Y43" s="124"/>
      <c r="Z43" s="124"/>
      <c r="AA43" s="283"/>
      <c r="AB43" s="124"/>
      <c r="AC43" s="124"/>
      <c r="AD43" s="125"/>
      <c r="AE43" s="283"/>
      <c r="AF43" s="124"/>
      <c r="AG43" s="124"/>
      <c r="AH43" s="125"/>
      <c r="AI43" s="278"/>
    </row>
    <row r="44" spans="2:35" ht="15" customHeight="1" x14ac:dyDescent="0.25">
      <c r="G44" s="283"/>
      <c r="H44" s="124"/>
      <c r="I44" s="124"/>
      <c r="J44" s="124"/>
      <c r="K44" s="124"/>
      <c r="L44" s="124"/>
      <c r="M44" s="283"/>
      <c r="N44" s="124"/>
      <c r="O44" s="124"/>
      <c r="P44" s="124"/>
      <c r="Q44" s="283"/>
      <c r="R44" s="124"/>
      <c r="S44" s="124"/>
      <c r="T44" s="125"/>
      <c r="U44" s="124"/>
      <c r="V44" s="124"/>
      <c r="W44" s="124"/>
      <c r="X44" s="124"/>
      <c r="Y44" s="124"/>
      <c r="Z44" s="124"/>
      <c r="AA44" s="283"/>
      <c r="AB44" s="124"/>
      <c r="AC44" s="124"/>
      <c r="AD44" s="125"/>
      <c r="AE44" s="283"/>
      <c r="AF44" s="124"/>
      <c r="AG44" s="124"/>
      <c r="AH44" s="125"/>
      <c r="AI44" s="278"/>
    </row>
    <row r="45" spans="2:35" ht="15" customHeight="1" x14ac:dyDescent="0.25">
      <c r="G45" s="283"/>
      <c r="H45" s="124"/>
      <c r="I45" s="124"/>
      <c r="J45" s="124"/>
      <c r="K45" s="124"/>
      <c r="L45" s="124"/>
      <c r="M45" s="283"/>
      <c r="N45" s="124"/>
      <c r="O45" s="124"/>
      <c r="P45" s="124"/>
      <c r="Q45" s="283"/>
      <c r="R45" s="124"/>
      <c r="S45" s="124"/>
      <c r="T45" s="125"/>
      <c r="U45" s="124"/>
      <c r="V45" s="124"/>
      <c r="W45" s="124"/>
      <c r="X45" s="124"/>
      <c r="Y45" s="124"/>
      <c r="Z45" s="124"/>
      <c r="AA45" s="283"/>
      <c r="AB45" s="124"/>
      <c r="AC45" s="124"/>
      <c r="AD45" s="125"/>
      <c r="AE45" s="283"/>
      <c r="AF45" s="124"/>
      <c r="AG45" s="124"/>
      <c r="AH45" s="125"/>
      <c r="AI45" s="278"/>
    </row>
    <row r="46" spans="2:35" ht="15" customHeight="1" x14ac:dyDescent="0.25">
      <c r="G46" s="283"/>
      <c r="H46" s="124"/>
      <c r="I46" s="124"/>
      <c r="J46" s="124"/>
      <c r="K46" s="124"/>
      <c r="L46" s="124"/>
      <c r="M46" s="283"/>
      <c r="N46" s="124"/>
      <c r="O46" s="124"/>
      <c r="P46" s="124"/>
      <c r="Q46" s="283"/>
      <c r="R46" s="124"/>
      <c r="S46" s="124"/>
      <c r="T46" s="125"/>
      <c r="U46" s="124"/>
      <c r="V46" s="124"/>
      <c r="W46" s="124"/>
      <c r="X46" s="124"/>
      <c r="Y46" s="124"/>
      <c r="Z46" s="124"/>
      <c r="AA46" s="283"/>
      <c r="AB46" s="124"/>
      <c r="AC46" s="124"/>
      <c r="AD46" s="125"/>
      <c r="AE46" s="283"/>
      <c r="AF46" s="124"/>
      <c r="AG46" s="124"/>
      <c r="AH46" s="125"/>
      <c r="AI46" s="278"/>
    </row>
    <row r="47" spans="2:35" ht="15" customHeight="1" x14ac:dyDescent="0.25">
      <c r="G47" s="283"/>
      <c r="H47" s="124"/>
      <c r="I47" s="124"/>
      <c r="J47" s="124"/>
      <c r="K47" s="124"/>
      <c r="L47" s="124"/>
      <c r="M47" s="283"/>
      <c r="N47" s="124"/>
      <c r="O47" s="124"/>
      <c r="P47" s="124"/>
      <c r="Q47" s="283"/>
      <c r="R47" s="124"/>
      <c r="S47" s="124"/>
      <c r="T47" s="125"/>
      <c r="U47" s="124"/>
      <c r="V47" s="124"/>
      <c r="W47" s="124"/>
      <c r="X47" s="124"/>
      <c r="Y47" s="124"/>
      <c r="Z47" s="124"/>
      <c r="AA47" s="283"/>
      <c r="AB47" s="124"/>
      <c r="AC47" s="124"/>
      <c r="AD47" s="125"/>
      <c r="AE47" s="283"/>
      <c r="AF47" s="124"/>
      <c r="AG47" s="124"/>
      <c r="AH47" s="125"/>
      <c r="AI47" s="278"/>
    </row>
    <row r="48" spans="2:35" ht="15" customHeight="1" x14ac:dyDescent="0.25">
      <c r="G48" s="283"/>
      <c r="H48" s="124"/>
      <c r="I48" s="124"/>
      <c r="J48" s="124"/>
      <c r="K48" s="124"/>
      <c r="L48" s="124"/>
      <c r="M48" s="283"/>
      <c r="N48" s="124"/>
      <c r="O48" s="124"/>
      <c r="P48" s="124"/>
      <c r="Q48" s="283"/>
      <c r="R48" s="124"/>
      <c r="S48" s="124"/>
      <c r="T48" s="125"/>
      <c r="U48" s="124"/>
      <c r="V48" s="124"/>
      <c r="W48" s="124"/>
      <c r="X48" s="124"/>
      <c r="Y48" s="124"/>
      <c r="Z48" s="124"/>
      <c r="AA48" s="283"/>
      <c r="AB48" s="124"/>
      <c r="AC48" s="124"/>
      <c r="AD48" s="125"/>
      <c r="AE48" s="283"/>
      <c r="AF48" s="124"/>
      <c r="AG48" s="124"/>
      <c r="AH48" s="125"/>
      <c r="AI48" s="278"/>
    </row>
    <row r="49" spans="7:35" x14ac:dyDescent="0.25">
      <c r="G49" s="283"/>
      <c r="H49" s="124"/>
      <c r="I49" s="124"/>
      <c r="J49" s="124"/>
      <c r="K49" s="124"/>
      <c r="L49" s="124"/>
      <c r="M49" s="283"/>
      <c r="N49" s="124"/>
      <c r="O49" s="124"/>
      <c r="P49" s="124"/>
      <c r="Q49" s="283"/>
      <c r="R49" s="124"/>
      <c r="S49" s="124"/>
      <c r="T49" s="125"/>
      <c r="U49" s="124"/>
      <c r="V49" s="124"/>
      <c r="W49" s="124"/>
      <c r="X49" s="124"/>
      <c r="Y49" s="124"/>
      <c r="Z49" s="124"/>
      <c r="AA49" s="283"/>
      <c r="AB49" s="124"/>
      <c r="AC49" s="124"/>
      <c r="AD49" s="125"/>
      <c r="AE49" s="283"/>
      <c r="AF49" s="124"/>
      <c r="AG49" s="124"/>
      <c r="AH49" s="125"/>
      <c r="AI49" s="278"/>
    </row>
    <row r="50" spans="7:35" x14ac:dyDescent="0.25">
      <c r="G50" s="285"/>
      <c r="H50" s="190"/>
      <c r="I50" s="190"/>
      <c r="J50" s="190"/>
      <c r="K50" s="190"/>
      <c r="L50" s="190"/>
      <c r="M50" s="285"/>
      <c r="N50" s="190"/>
      <c r="O50" s="190"/>
      <c r="P50" s="190"/>
      <c r="Q50" s="285"/>
      <c r="R50" s="190"/>
      <c r="S50" s="190"/>
      <c r="T50" s="243"/>
      <c r="U50" s="190"/>
      <c r="V50" s="190"/>
      <c r="W50" s="190"/>
      <c r="X50" s="190"/>
      <c r="Y50" s="190"/>
      <c r="Z50" s="190"/>
      <c r="AA50" s="285"/>
      <c r="AB50" s="190"/>
      <c r="AC50" s="190"/>
      <c r="AD50" s="243"/>
      <c r="AE50" s="285"/>
      <c r="AF50" s="190"/>
      <c r="AG50" s="190"/>
      <c r="AH50" s="243"/>
      <c r="AI50" s="278"/>
    </row>
    <row r="51" spans="7:35" x14ac:dyDescent="0.25">
      <c r="G51" s="3"/>
      <c r="H51" s="55"/>
      <c r="I51" s="55"/>
      <c r="J51" s="55"/>
      <c r="K51" s="55"/>
      <c r="L51" s="288" t="s">
        <v>1705</v>
      </c>
      <c r="M51" s="55">
        <f>'MAIN LEVEL'!Z60</f>
        <v>0</v>
      </c>
    </row>
  </sheetData>
  <mergeCells count="69">
    <mergeCell ref="U33:AA33"/>
    <mergeCell ref="U24:AA24"/>
    <mergeCell ref="H26:R26"/>
    <mergeCell ref="S16:T16"/>
    <mergeCell ref="U18:AA18"/>
    <mergeCell ref="U19:AA19"/>
    <mergeCell ref="U30:AA30"/>
    <mergeCell ref="U32:AA32"/>
    <mergeCell ref="U28:AA28"/>
    <mergeCell ref="G9:T11"/>
    <mergeCell ref="G37:L37"/>
    <mergeCell ref="H20:R20"/>
    <mergeCell ref="B6:E6"/>
    <mergeCell ref="B30:E30"/>
    <mergeCell ref="H29:R29"/>
    <mergeCell ref="B15:E15"/>
    <mergeCell ref="B19:E19"/>
    <mergeCell ref="H23:R23"/>
    <mergeCell ref="S17:T29"/>
    <mergeCell ref="H18:R18"/>
    <mergeCell ref="H24:R24"/>
    <mergeCell ref="AE37:AH37"/>
    <mergeCell ref="U37:Z37"/>
    <mergeCell ref="U20:AA20"/>
    <mergeCell ref="M38:P38"/>
    <mergeCell ref="B20:E20"/>
    <mergeCell ref="U29:AA29"/>
    <mergeCell ref="G36:T36"/>
    <mergeCell ref="B36:E36"/>
    <mergeCell ref="U23:AA23"/>
    <mergeCell ref="B32:E32"/>
    <mergeCell ref="U36:AH36"/>
    <mergeCell ref="H25:R25"/>
    <mergeCell ref="AA38:AD38"/>
    <mergeCell ref="Q37:T37"/>
    <mergeCell ref="U38:Z38"/>
    <mergeCell ref="U27:AA27"/>
    <mergeCell ref="B4:E4"/>
    <mergeCell ref="U26:AA26"/>
    <mergeCell ref="U22:AA22"/>
    <mergeCell ref="B16:E16"/>
    <mergeCell ref="H21:R21"/>
    <mergeCell ref="B18:E18"/>
    <mergeCell ref="H17:R17"/>
    <mergeCell ref="B12:E12"/>
    <mergeCell ref="H16:R16"/>
    <mergeCell ref="B14:E14"/>
    <mergeCell ref="U16:AA16"/>
    <mergeCell ref="B17:E17"/>
    <mergeCell ref="G7:AH7"/>
    <mergeCell ref="B8:E8"/>
    <mergeCell ref="B13:E13"/>
    <mergeCell ref="G13:AH13"/>
    <mergeCell ref="AE38:AH38"/>
    <mergeCell ref="U21:AA21"/>
    <mergeCell ref="B10:E10"/>
    <mergeCell ref="B28:E28"/>
    <mergeCell ref="M37:P37"/>
    <mergeCell ref="G38:L38"/>
    <mergeCell ref="B34:E34"/>
    <mergeCell ref="AA37:AD37"/>
    <mergeCell ref="U17:AA17"/>
    <mergeCell ref="H19:R19"/>
    <mergeCell ref="Q38:T38"/>
    <mergeCell ref="H22:R22"/>
    <mergeCell ref="H28:R28"/>
    <mergeCell ref="U25:AA25"/>
    <mergeCell ref="H27:R27"/>
    <mergeCell ref="S30:T30"/>
  </mergeCells>
  <hyperlinks>
    <hyperlink ref="B4" location="PANDUAN!A1" display="PANDUAN" xr:uid="{00000000-0004-0000-0B01-000000000000}"/>
    <hyperlink ref="B6" location="'EWS DIRECTORY'!A1" display="EWS DIRECTORY" xr:uid="{00000000-0004-0000-0B01-000001000000}"/>
    <hyperlink ref="B8" location="'DATA PEMICU'!A1" display="DATA PEMICU" xr:uid="{00000000-0004-0000-0B01-000002000000}"/>
    <hyperlink ref="B10" location="'DATA PENGUJI'!A1" display="DATA PENGUJI" xr:uid="{00000000-0004-0000-0B01-000003000000}"/>
    <hyperlink ref="B12" location="'MAIN LEVEL'!A1" display="MAIN LEVEL" xr:uid="{00000000-0004-0000-0B01-000004000000}"/>
  </hyperlinks>
  <pageMargins left="0.70866141732283472" right="0.17" top="0.74803149606299213" bottom="0.74803149606299213" header="0.31496062992125978" footer="0.31496062992125978"/>
  <pageSetup paperSize="9" scale="76" orientation="portrait"/>
</worksheet>
</file>

<file path=xl/worksheets/sheet2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1-000000000000}">
  <sheetPr codeName="Sheet124">
    <tabColor theme="4" tint="-0.249977111117893"/>
  </sheetPr>
  <dimension ref="A1:CX82"/>
  <sheetViews>
    <sheetView topLeftCell="B25"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7" width="4.109375" customWidth="1"/>
    <col min="8" max="9" width="3.5546875" customWidth="1"/>
    <col min="10" max="10" width="2.6640625" customWidth="1"/>
    <col min="11" max="16" width="3.5546875" customWidth="1"/>
    <col min="17" max="18" width="2.6640625" customWidth="1"/>
    <col min="19" max="19" width="4.5546875" customWidth="1"/>
    <col min="20" max="102" width="3.5546875" customWidth="1"/>
  </cols>
  <sheetData>
    <row r="1" spans="1:102" ht="14.25" customHeight="1" x14ac:dyDescent="0.25">
      <c r="G1" s="178"/>
      <c r="AL1" s="110"/>
      <c r="AM1" s="110"/>
      <c r="AN1" s="110"/>
      <c r="AO1" s="110"/>
      <c r="AP1" s="110"/>
      <c r="AQ1" s="110"/>
      <c r="AR1" s="110"/>
      <c r="AS1" s="110"/>
      <c r="AT1" s="110"/>
      <c r="AU1" s="110"/>
      <c r="AV1" s="110"/>
      <c r="AW1" s="110"/>
      <c r="AX1" s="110"/>
      <c r="AY1" s="110"/>
      <c r="AZ1" s="110"/>
      <c r="BA1" s="110"/>
      <c r="BB1" s="110"/>
      <c r="BC1" s="110"/>
      <c r="BD1" s="110"/>
      <c r="BE1" s="110"/>
      <c r="BF1" s="110"/>
      <c r="BG1" s="110"/>
      <c r="BH1" s="110"/>
      <c r="BI1" s="110"/>
      <c r="BJ1" s="110"/>
      <c r="BK1" s="110"/>
      <c r="BL1" s="110"/>
      <c r="BM1" s="110"/>
      <c r="BN1" s="110"/>
      <c r="BO1" s="110"/>
      <c r="BP1" s="110"/>
      <c r="BQ1" s="110"/>
      <c r="BR1" s="110"/>
      <c r="BS1" s="110"/>
      <c r="BT1" s="110"/>
      <c r="BU1" s="110"/>
      <c r="BV1" s="110"/>
      <c r="BW1" s="110"/>
      <c r="BX1" s="110"/>
      <c r="BY1" s="110"/>
      <c r="BZ1" s="110"/>
      <c r="CA1" s="110"/>
      <c r="CB1" s="110"/>
      <c r="CC1" s="110"/>
      <c r="CD1" s="110"/>
      <c r="CE1" s="110"/>
      <c r="CF1" s="110"/>
      <c r="CG1" s="110"/>
      <c r="CH1" s="110"/>
      <c r="CI1" s="110"/>
      <c r="CJ1" s="110"/>
      <c r="CK1" s="110"/>
      <c r="CL1" s="110"/>
      <c r="CM1" s="110"/>
      <c r="CN1" s="110"/>
      <c r="CO1" s="110"/>
      <c r="CP1" s="110"/>
      <c r="CQ1" s="110"/>
      <c r="CR1" s="110"/>
      <c r="CS1" s="110"/>
      <c r="CT1" s="110"/>
      <c r="CU1" s="110"/>
      <c r="CV1" s="110"/>
      <c r="CW1" s="110"/>
      <c r="CX1" s="110"/>
    </row>
    <row r="2" spans="1:102" ht="14.25" customHeight="1" x14ac:dyDescent="0.25">
      <c r="G2" t="s">
        <v>1674</v>
      </c>
      <c r="AL2" s="110"/>
      <c r="AM2" s="110"/>
      <c r="AN2" s="110"/>
      <c r="AO2" s="110"/>
      <c r="AP2" s="110"/>
      <c r="AQ2" s="110"/>
      <c r="AR2" s="110"/>
      <c r="AS2" s="110"/>
      <c r="AT2" s="110"/>
      <c r="AU2" s="110"/>
      <c r="AV2" s="110"/>
      <c r="AW2" s="110"/>
      <c r="AX2" s="110"/>
      <c r="AY2" s="110"/>
      <c r="AZ2" s="110"/>
      <c r="BA2" s="110"/>
      <c r="BB2" s="110"/>
      <c r="BC2" s="110"/>
      <c r="BD2" s="110"/>
      <c r="BE2" s="110"/>
      <c r="BF2" s="110"/>
      <c r="BG2" s="110"/>
      <c r="BH2" s="110"/>
      <c r="BI2" s="110"/>
      <c r="BJ2" s="110"/>
      <c r="BK2" s="110"/>
      <c r="BL2" s="110"/>
      <c r="BM2" s="110"/>
      <c r="BN2" s="110"/>
      <c r="BO2" s="110"/>
      <c r="BP2" s="110"/>
      <c r="BQ2" s="110"/>
      <c r="BR2" s="110"/>
      <c r="BS2" s="110"/>
      <c r="BT2" s="110"/>
      <c r="BU2" s="110"/>
      <c r="BV2" s="110"/>
      <c r="BW2" s="110"/>
      <c r="BX2" s="110"/>
      <c r="BY2" s="110"/>
      <c r="BZ2" s="110"/>
      <c r="CA2" s="110"/>
      <c r="CB2" s="110"/>
      <c r="CC2" s="110"/>
      <c r="CD2" s="110"/>
      <c r="CE2" s="110"/>
      <c r="CF2" s="110"/>
      <c r="CG2" s="110"/>
      <c r="CH2" s="110"/>
      <c r="CI2" s="110"/>
      <c r="CJ2" s="110"/>
      <c r="CK2" s="110"/>
      <c r="CL2" s="110"/>
      <c r="CM2" s="110"/>
      <c r="CN2" s="110"/>
      <c r="CO2" s="110"/>
      <c r="CP2" s="110"/>
      <c r="CQ2" s="110"/>
      <c r="CR2" s="110"/>
      <c r="CS2" s="110"/>
      <c r="CT2" s="110"/>
      <c r="CU2" s="110"/>
      <c r="CV2" s="110"/>
      <c r="CW2" s="110"/>
      <c r="CX2" s="110"/>
    </row>
    <row r="3" spans="1:102" ht="14.25" customHeight="1" x14ac:dyDescent="0.25">
      <c r="B3" s="111"/>
      <c r="C3" s="111"/>
      <c r="D3" s="111"/>
      <c r="E3" s="111"/>
      <c r="AL3" s="110"/>
      <c r="AM3" s="110"/>
      <c r="AN3" s="110"/>
      <c r="AO3" s="110"/>
      <c r="AP3" s="110"/>
      <c r="AQ3" s="110"/>
      <c r="AR3" s="110"/>
      <c r="AS3" s="110"/>
      <c r="AT3" s="110"/>
      <c r="AU3" s="110"/>
      <c r="AV3" s="110"/>
      <c r="AW3" s="110"/>
      <c r="AX3" s="110"/>
      <c r="AY3" s="110"/>
      <c r="AZ3" s="110"/>
      <c r="BA3" s="110"/>
      <c r="BB3" s="110"/>
      <c r="BC3" s="110"/>
      <c r="BD3" s="110"/>
      <c r="BE3" s="110"/>
      <c r="BF3" s="110"/>
      <c r="BG3" s="110"/>
      <c r="BH3" s="110"/>
      <c r="BI3" s="110"/>
      <c r="BJ3" s="110"/>
      <c r="BK3" s="110"/>
      <c r="BL3" s="110"/>
      <c r="BM3" s="110"/>
      <c r="BN3" s="110"/>
      <c r="BO3" s="110"/>
      <c r="BP3" s="110"/>
      <c r="BQ3" s="110"/>
      <c r="BR3" s="110"/>
      <c r="BS3" s="110"/>
      <c r="BT3" s="110"/>
      <c r="BU3" s="110"/>
      <c r="BV3" s="110"/>
      <c r="BW3" s="110"/>
      <c r="BX3" s="110"/>
      <c r="BY3" s="110"/>
      <c r="BZ3" s="110"/>
      <c r="CA3" s="110"/>
      <c r="CB3" s="110"/>
      <c r="CC3" s="110"/>
      <c r="CD3" s="110"/>
      <c r="CE3" s="110"/>
      <c r="CF3" s="110"/>
      <c r="CG3" s="110"/>
      <c r="CH3" s="110"/>
      <c r="CI3" s="110"/>
      <c r="CJ3" s="110"/>
      <c r="CK3" s="110"/>
      <c r="CL3" s="110"/>
      <c r="CM3" s="110"/>
      <c r="CN3" s="110"/>
      <c r="CO3" s="110"/>
      <c r="CP3" s="110"/>
      <c r="CQ3" s="110"/>
      <c r="CR3" s="110"/>
      <c r="CS3" s="110"/>
      <c r="CT3" s="110"/>
      <c r="CU3" s="110"/>
      <c r="CV3" s="110"/>
      <c r="CW3" s="110"/>
      <c r="CX3" s="110"/>
    </row>
    <row r="4" spans="1:102" ht="14.25" customHeight="1" x14ac:dyDescent="0.25">
      <c r="B4" s="762" t="s">
        <v>79</v>
      </c>
      <c r="C4" s="761"/>
      <c r="D4" s="761"/>
      <c r="E4" s="761"/>
      <c r="AL4" s="110"/>
      <c r="AM4" s="110"/>
      <c r="AN4" s="110"/>
      <c r="AO4" s="110"/>
      <c r="AP4" s="110"/>
      <c r="AQ4" s="110"/>
      <c r="AR4" s="110"/>
      <c r="AS4" s="110"/>
      <c r="AT4" s="110"/>
      <c r="AU4" s="110"/>
      <c r="AV4" s="110"/>
      <c r="AW4" s="110"/>
      <c r="AX4" s="110"/>
      <c r="AY4" s="110"/>
      <c r="AZ4" s="110"/>
      <c r="BA4" s="110"/>
      <c r="BB4" s="110"/>
      <c r="BC4" s="110"/>
      <c r="BD4" s="110"/>
      <c r="BE4" s="110"/>
      <c r="BF4" s="110"/>
      <c r="BG4" s="110"/>
      <c r="BH4" s="110"/>
      <c r="BI4" s="110"/>
      <c r="BJ4" s="110"/>
      <c r="BK4" s="110"/>
      <c r="BL4" s="110"/>
      <c r="BM4" s="110"/>
      <c r="BN4" s="110"/>
      <c r="BO4" s="110"/>
      <c r="BP4" s="110"/>
      <c r="BQ4" s="110"/>
      <c r="BR4" s="110"/>
      <c r="BS4" s="110"/>
      <c r="BT4" s="110"/>
      <c r="BU4" s="110"/>
      <c r="BV4" s="110"/>
      <c r="BW4" s="110"/>
      <c r="BX4" s="110"/>
      <c r="BY4" s="110"/>
      <c r="BZ4" s="110"/>
      <c r="CA4" s="110"/>
      <c r="CB4" s="110"/>
      <c r="CC4" s="110"/>
      <c r="CD4" s="110"/>
      <c r="CE4" s="110"/>
      <c r="CF4" s="110"/>
      <c r="CG4" s="110"/>
      <c r="CH4" s="110"/>
      <c r="CI4" s="110"/>
      <c r="CJ4" s="110"/>
      <c r="CK4" s="110"/>
      <c r="CL4" s="110"/>
      <c r="CM4" s="110"/>
      <c r="CN4" s="110"/>
      <c r="CO4" s="110"/>
      <c r="CP4" s="110"/>
      <c r="CQ4" s="110"/>
      <c r="CR4" s="110"/>
      <c r="CS4" s="110"/>
      <c r="CT4" s="110"/>
      <c r="CU4" s="110"/>
      <c r="CV4" s="110"/>
      <c r="CW4" s="110"/>
      <c r="CX4" s="110"/>
    </row>
    <row r="5" spans="1:102" ht="14.25" customHeight="1" x14ac:dyDescent="0.25">
      <c r="B5" s="111"/>
      <c r="C5" s="111"/>
      <c r="D5" s="111"/>
      <c r="E5" s="111"/>
      <c r="AL5" s="110"/>
      <c r="AM5" s="110"/>
      <c r="AN5" s="110"/>
      <c r="AO5" s="110"/>
      <c r="AP5" s="110"/>
      <c r="AQ5" s="110"/>
      <c r="AR5" s="110"/>
      <c r="AS5" s="110"/>
      <c r="AT5" s="110"/>
      <c r="AU5" s="110"/>
      <c r="AV5" s="110"/>
      <c r="AW5" s="110"/>
      <c r="AX5" s="110"/>
      <c r="AY5" s="110"/>
      <c r="AZ5" s="110"/>
      <c r="BA5" s="110"/>
      <c r="BB5" s="110"/>
      <c r="BC5" s="110"/>
      <c r="BD5" s="110"/>
      <c r="BE5" s="110"/>
      <c r="BF5" s="110"/>
      <c r="BG5" s="110"/>
      <c r="BH5" s="110"/>
      <c r="BI5" s="110"/>
      <c r="BJ5" s="110"/>
      <c r="BK5" s="110"/>
      <c r="BL5" s="110"/>
      <c r="BM5" s="110"/>
      <c r="BN5" s="110"/>
      <c r="BO5" s="110"/>
      <c r="BP5" s="110"/>
      <c r="BQ5" s="110"/>
      <c r="BR5" s="110"/>
      <c r="BS5" s="110"/>
      <c r="BT5" s="110"/>
      <c r="BU5" s="110"/>
      <c r="BV5" s="110"/>
      <c r="BW5" s="110"/>
      <c r="BX5" s="110"/>
      <c r="BY5" s="110"/>
      <c r="BZ5" s="110"/>
      <c r="CA5" s="110"/>
      <c r="CB5" s="110"/>
      <c r="CC5" s="110"/>
      <c r="CD5" s="110"/>
      <c r="CE5" s="110"/>
      <c r="CF5" s="110"/>
      <c r="CG5" s="110"/>
      <c r="CH5" s="110"/>
      <c r="CI5" s="110"/>
      <c r="CJ5" s="110"/>
      <c r="CK5" s="110"/>
      <c r="CL5" s="110"/>
      <c r="CM5" s="110"/>
      <c r="CN5" s="110"/>
      <c r="CO5" s="110"/>
      <c r="CP5" s="110"/>
      <c r="CQ5" s="110"/>
      <c r="CR5" s="110"/>
      <c r="CS5" s="110"/>
      <c r="CT5" s="110"/>
      <c r="CU5" s="110"/>
      <c r="CV5" s="110"/>
      <c r="CW5" s="110"/>
      <c r="CX5" s="110"/>
    </row>
    <row r="6" spans="1:102" ht="14.25" customHeight="1" x14ac:dyDescent="0.25">
      <c r="B6" s="762" t="s">
        <v>87</v>
      </c>
      <c r="C6" s="761"/>
      <c r="D6" s="761"/>
      <c r="E6" s="761"/>
      <c r="AL6" s="110"/>
      <c r="AM6" s="110"/>
      <c r="AN6" s="110"/>
      <c r="AO6" s="110"/>
      <c r="AP6" s="110"/>
      <c r="AQ6" s="110"/>
      <c r="AR6" s="110"/>
      <c r="AS6" s="110"/>
      <c r="AT6" s="110"/>
      <c r="AU6" s="110"/>
      <c r="AV6" s="110"/>
      <c r="AW6" s="110"/>
      <c r="AX6" s="110"/>
      <c r="AY6" s="110"/>
      <c r="AZ6" s="110"/>
      <c r="BA6" s="110"/>
      <c r="BB6" s="110"/>
      <c r="BC6" s="110"/>
      <c r="BD6" s="110"/>
      <c r="BE6" s="110"/>
      <c r="BF6" s="110"/>
      <c r="BG6" s="110"/>
      <c r="BH6" s="110"/>
      <c r="BI6" s="110"/>
      <c r="BJ6" s="110"/>
      <c r="BK6" s="110"/>
      <c r="BL6" s="110"/>
      <c r="BM6" s="110"/>
      <c r="BN6" s="110"/>
      <c r="BO6" s="110"/>
      <c r="BP6" s="110"/>
      <c r="BQ6" s="110"/>
      <c r="BR6" s="110"/>
      <c r="BS6" s="110"/>
      <c r="BT6" s="110"/>
      <c r="BU6" s="110"/>
      <c r="BV6" s="110"/>
      <c r="BW6" s="110"/>
      <c r="BX6" s="110"/>
      <c r="BY6" s="110"/>
      <c r="BZ6" s="110"/>
      <c r="CA6" s="110"/>
      <c r="CB6" s="110"/>
      <c r="CC6" s="110"/>
      <c r="CD6" s="110"/>
      <c r="CE6" s="110"/>
      <c r="CF6" s="110"/>
      <c r="CG6" s="110"/>
      <c r="CH6" s="110"/>
      <c r="CI6" s="110"/>
      <c r="CJ6" s="110"/>
      <c r="CK6" s="110"/>
      <c r="CL6" s="110"/>
      <c r="CM6" s="110"/>
      <c r="CN6" s="110"/>
      <c r="CO6" s="110"/>
      <c r="CP6" s="110"/>
      <c r="CQ6" s="110"/>
      <c r="CR6" s="110"/>
      <c r="CS6" s="110"/>
      <c r="CT6" s="110"/>
      <c r="CU6" s="110"/>
      <c r="CV6" s="110"/>
      <c r="CW6" s="110"/>
      <c r="CX6" s="110"/>
    </row>
    <row r="7" spans="1:102" ht="14.25" customHeight="1" x14ac:dyDescent="0.25">
      <c r="B7" s="111"/>
      <c r="C7" s="111"/>
      <c r="D7" s="111"/>
      <c r="E7" s="111"/>
      <c r="G7" s="960"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110"/>
      <c r="AM7" s="110"/>
      <c r="AN7" s="110"/>
      <c r="AO7" s="110"/>
      <c r="AP7" s="110"/>
      <c r="AQ7" s="110"/>
      <c r="AR7" s="110"/>
      <c r="AS7" s="110"/>
      <c r="AT7" s="110"/>
      <c r="AU7" s="110"/>
      <c r="AV7" s="110"/>
      <c r="AW7" s="110"/>
      <c r="AX7" s="110"/>
      <c r="AY7" s="110"/>
      <c r="AZ7" s="110"/>
      <c r="BA7" s="110"/>
      <c r="BB7" s="110"/>
      <c r="BC7" s="110"/>
      <c r="BD7" s="110"/>
      <c r="BE7" s="110"/>
      <c r="BF7" s="110"/>
      <c r="BG7" s="110"/>
      <c r="BH7" s="110"/>
      <c r="BI7" s="110"/>
      <c r="BJ7" s="110"/>
      <c r="BK7" s="110"/>
      <c r="BL7" s="110"/>
      <c r="BM7" s="110"/>
      <c r="BN7" s="110"/>
      <c r="BO7" s="110"/>
      <c r="BP7" s="110"/>
      <c r="BQ7" s="110"/>
      <c r="BR7" s="110"/>
      <c r="BS7" s="110"/>
      <c r="BT7" s="110"/>
      <c r="BU7" s="110"/>
      <c r="BV7" s="110"/>
      <c r="BW7" s="110"/>
      <c r="BX7" s="110"/>
      <c r="BY7" s="110"/>
      <c r="BZ7" s="110"/>
      <c r="CA7" s="110"/>
      <c r="CB7" s="110"/>
      <c r="CC7" s="110"/>
      <c r="CD7" s="110"/>
      <c r="CE7" s="110"/>
      <c r="CF7" s="110"/>
      <c r="CG7" s="110"/>
      <c r="CH7" s="110"/>
      <c r="CI7" s="110"/>
      <c r="CJ7" s="110"/>
      <c r="CK7" s="110"/>
      <c r="CL7" s="110"/>
      <c r="CM7" s="110"/>
      <c r="CN7" s="110"/>
      <c r="CO7" s="110"/>
      <c r="CP7" s="110"/>
      <c r="CQ7" s="110"/>
      <c r="CR7" s="110"/>
      <c r="CS7" s="110"/>
      <c r="CT7" s="110"/>
      <c r="CU7" s="110"/>
      <c r="CV7" s="110"/>
      <c r="CW7" s="110"/>
      <c r="CX7" s="110"/>
    </row>
    <row r="8" spans="1:102" ht="14.25" customHeight="1" x14ac:dyDescent="0.25">
      <c r="B8" s="762" t="s">
        <v>94</v>
      </c>
      <c r="C8" s="761"/>
      <c r="D8" s="761"/>
      <c r="E8" s="761"/>
      <c r="AL8" s="110"/>
      <c r="AM8" s="110"/>
      <c r="AN8" s="110"/>
      <c r="AO8" s="110"/>
      <c r="AP8" s="110"/>
      <c r="AQ8" s="110"/>
      <c r="AR8" s="110"/>
      <c r="AS8" s="110"/>
      <c r="AT8" s="110"/>
      <c r="AU8" s="110"/>
      <c r="AV8" s="110"/>
      <c r="AW8" s="110"/>
      <c r="AX8" s="110"/>
      <c r="AY8" s="110"/>
      <c r="AZ8" s="110"/>
      <c r="BA8" s="110"/>
      <c r="BB8" s="110"/>
      <c r="BC8" s="110"/>
      <c r="BD8" s="110"/>
      <c r="BE8" s="110"/>
      <c r="BF8" s="110"/>
      <c r="BG8" s="110"/>
      <c r="BH8" s="110"/>
      <c r="BI8" s="110"/>
      <c r="BJ8" s="110"/>
      <c r="BK8" s="110"/>
      <c r="BL8" s="110"/>
      <c r="BM8" s="110"/>
      <c r="BN8" s="110"/>
      <c r="BO8" s="110"/>
      <c r="BP8" s="110"/>
      <c r="BQ8" s="110"/>
      <c r="BR8" s="110"/>
      <c r="BS8" s="110"/>
      <c r="BT8" s="110"/>
      <c r="BU8" s="110"/>
      <c r="BV8" s="110"/>
      <c r="BW8" s="110"/>
      <c r="BX8" s="110"/>
      <c r="BY8" s="110"/>
      <c r="BZ8" s="110"/>
      <c r="CA8" s="110"/>
      <c r="CB8" s="110"/>
      <c r="CC8" s="110"/>
      <c r="CD8" s="110"/>
      <c r="CE8" s="110"/>
      <c r="CF8" s="110"/>
      <c r="CG8" s="110"/>
      <c r="CH8" s="110"/>
      <c r="CI8" s="110"/>
      <c r="CJ8" s="110"/>
      <c r="CK8" s="110"/>
      <c r="CL8" s="110"/>
      <c r="CM8" s="110"/>
      <c r="CN8" s="110"/>
      <c r="CO8" s="110"/>
      <c r="CP8" s="110"/>
      <c r="CQ8" s="110"/>
      <c r="CR8" s="110"/>
      <c r="CS8" s="110"/>
      <c r="CT8" s="110"/>
      <c r="CU8" s="110"/>
      <c r="CV8" s="110"/>
      <c r="CW8" s="110"/>
      <c r="CX8" s="110"/>
    </row>
    <row r="9" spans="1:102" ht="14.25" customHeight="1" x14ac:dyDescent="0.25">
      <c r="B9" s="111"/>
      <c r="C9" s="111"/>
      <c r="D9" s="111"/>
      <c r="E9" s="111"/>
      <c r="G9" s="961" t="str">
        <f>"Pengujian "&amp;'G-3'!G9</f>
        <v>Pengujian Kerugian selisih kurs</v>
      </c>
      <c r="H9" s="789"/>
      <c r="I9" s="789"/>
      <c r="J9" s="789"/>
      <c r="K9" s="789"/>
      <c r="L9" s="789"/>
      <c r="M9" s="789"/>
      <c r="N9" s="789"/>
      <c r="O9" s="789"/>
      <c r="P9" s="789"/>
      <c r="Q9" s="789"/>
      <c r="R9" s="789"/>
      <c r="S9" s="789"/>
      <c r="T9" s="789"/>
      <c r="U9" s="789"/>
      <c r="V9" s="789"/>
      <c r="W9" s="789"/>
      <c r="X9" s="789"/>
      <c r="Y9" s="789"/>
      <c r="Z9" s="790"/>
      <c r="AA9" s="179" t="s">
        <v>796</v>
      </c>
      <c r="AB9" s="180"/>
      <c r="AC9" s="180"/>
      <c r="AD9" s="180"/>
      <c r="AE9" s="180"/>
      <c r="AF9" s="180" t="s">
        <v>1678</v>
      </c>
      <c r="AG9" s="182" t="e">
        <f>NAMA_WP</f>
        <v>#N/A</v>
      </c>
      <c r="AH9" s="180"/>
      <c r="AI9" s="180"/>
      <c r="AJ9" s="180"/>
      <c r="AK9" s="180"/>
      <c r="AL9" s="180"/>
      <c r="AM9" s="180"/>
      <c r="AN9" s="180"/>
      <c r="AO9" s="180"/>
      <c r="AP9" s="180"/>
      <c r="AQ9" s="180"/>
      <c r="AR9" s="180"/>
      <c r="AS9" s="180"/>
      <c r="AT9" s="183"/>
      <c r="AU9" s="110"/>
      <c r="AV9" s="110"/>
      <c r="AW9" s="110"/>
      <c r="AX9" s="110"/>
      <c r="AY9" s="110"/>
      <c r="AZ9" s="110"/>
      <c r="BA9" s="110"/>
      <c r="BB9" s="110"/>
      <c r="BC9" s="110"/>
      <c r="BD9" s="110"/>
      <c r="BE9" s="110"/>
      <c r="BF9" s="110"/>
      <c r="BG9" s="110"/>
      <c r="BH9" s="110"/>
      <c r="BI9" s="110"/>
      <c r="BJ9" s="110"/>
      <c r="BK9" s="110"/>
      <c r="BL9" s="110"/>
      <c r="BM9" s="110"/>
      <c r="BN9" s="110"/>
      <c r="BO9" s="110"/>
      <c r="BP9" s="110"/>
      <c r="BQ9" s="110"/>
      <c r="BR9" s="110"/>
      <c r="BS9" s="110"/>
      <c r="BT9" s="110"/>
      <c r="BU9" s="110"/>
      <c r="BV9" s="110"/>
      <c r="BW9" s="110"/>
      <c r="BX9" s="110"/>
      <c r="BY9" s="110"/>
      <c r="BZ9" s="110"/>
      <c r="CA9" s="110"/>
      <c r="CB9" s="110"/>
      <c r="CC9" s="110"/>
      <c r="CD9" s="110"/>
      <c r="CE9" s="110"/>
      <c r="CF9" s="110"/>
      <c r="CG9" s="110"/>
      <c r="CH9" s="110"/>
      <c r="CI9" s="110"/>
      <c r="CJ9" s="110"/>
      <c r="CK9" s="110"/>
      <c r="CL9" s="110"/>
      <c r="CM9" s="110"/>
      <c r="CN9" s="110"/>
      <c r="CO9" s="110"/>
      <c r="CP9" s="110"/>
      <c r="CQ9" s="110"/>
      <c r="CR9" s="110"/>
      <c r="CS9" s="110"/>
      <c r="CT9" s="110"/>
      <c r="CU9" s="110"/>
      <c r="CV9" s="110"/>
      <c r="CW9" s="110"/>
      <c r="CX9" s="110"/>
    </row>
    <row r="10" spans="1:102" ht="14.25" customHeight="1" x14ac:dyDescent="0.25">
      <c r="B10" s="762" t="s">
        <v>101</v>
      </c>
      <c r="C10" s="761"/>
      <c r="D10" s="761"/>
      <c r="E10" s="761"/>
      <c r="G10" s="804"/>
      <c r="H10" s="940"/>
      <c r="I10" s="940"/>
      <c r="J10" s="940"/>
      <c r="K10" s="940"/>
      <c r="L10" s="940"/>
      <c r="M10" s="940"/>
      <c r="N10" s="940"/>
      <c r="O10" s="940"/>
      <c r="P10" s="940"/>
      <c r="Q10" s="940"/>
      <c r="R10" s="940"/>
      <c r="S10" s="940"/>
      <c r="T10" s="940"/>
      <c r="U10" s="940"/>
      <c r="V10" s="940"/>
      <c r="W10" s="940"/>
      <c r="X10" s="940"/>
      <c r="Y10" s="940"/>
      <c r="Z10" s="805"/>
      <c r="AA10" s="184" t="s">
        <v>1401</v>
      </c>
      <c r="AF10" t="s">
        <v>1678</v>
      </c>
      <c r="AG10" s="124" t="e">
        <f>NPWP</f>
        <v>#N/A</v>
      </c>
      <c r="AT10" s="186"/>
      <c r="AU10" s="110"/>
      <c r="AV10" s="110"/>
      <c r="AW10" s="110"/>
      <c r="AX10" s="110"/>
      <c r="AY10" s="110"/>
      <c r="AZ10" s="110"/>
      <c r="BA10" s="110"/>
      <c r="BB10" s="110"/>
      <c r="BC10" s="110"/>
      <c r="BD10" s="110"/>
      <c r="BE10" s="110"/>
      <c r="BF10" s="110"/>
      <c r="BG10" s="110"/>
      <c r="BH10" s="110"/>
      <c r="BI10" s="110"/>
      <c r="BJ10" s="110"/>
      <c r="BK10" s="110"/>
      <c r="BL10" s="110"/>
      <c r="BM10" s="110"/>
      <c r="BN10" s="110"/>
      <c r="BO10" s="110"/>
      <c r="BP10" s="110"/>
      <c r="BQ10" s="110"/>
      <c r="BR10" s="110"/>
      <c r="BS10" s="110"/>
      <c r="BT10" s="110"/>
      <c r="BU10" s="110"/>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row>
    <row r="11" spans="1:102" ht="14.25" customHeight="1" x14ac:dyDescent="0.25">
      <c r="G11" s="806"/>
      <c r="H11" s="794"/>
      <c r="I11" s="794"/>
      <c r="J11" s="794"/>
      <c r="K11" s="794"/>
      <c r="L11" s="794"/>
      <c r="M11" s="794"/>
      <c r="N11" s="794"/>
      <c r="O11" s="794"/>
      <c r="P11" s="794"/>
      <c r="Q11" s="794"/>
      <c r="R11" s="794"/>
      <c r="S11" s="794"/>
      <c r="T11" s="794"/>
      <c r="U11" s="794"/>
      <c r="V11" s="794"/>
      <c r="W11" s="794"/>
      <c r="X11" s="794"/>
      <c r="Y11" s="794"/>
      <c r="Z11" s="807"/>
      <c r="AA11" s="187" t="s">
        <v>1679</v>
      </c>
      <c r="AB11" s="188"/>
      <c r="AC11" s="188"/>
      <c r="AD11" s="188"/>
      <c r="AE11" s="188"/>
      <c r="AF11" s="188" t="s">
        <v>1678</v>
      </c>
      <c r="AG11" s="190" t="e">
        <f>ID_MS_TH_PJK</f>
        <v>#N/A</v>
      </c>
      <c r="AH11" s="188"/>
      <c r="AI11" s="188"/>
      <c r="AJ11" s="188"/>
      <c r="AK11" s="188"/>
      <c r="AL11" s="188"/>
      <c r="AM11" s="188"/>
      <c r="AN11" s="188"/>
      <c r="AO11" s="188"/>
      <c r="AP11" s="188"/>
      <c r="AQ11" s="188"/>
      <c r="AR11" s="188"/>
      <c r="AS11" s="188"/>
      <c r="AT11" s="191"/>
      <c r="AU11" s="110"/>
      <c r="AV11" s="110"/>
      <c r="AW11" s="110"/>
      <c r="AX11" s="110"/>
      <c r="AY11" s="110"/>
      <c r="AZ11" s="110"/>
      <c r="BA11" s="110"/>
      <c r="BB11" s="110"/>
      <c r="BC11" s="110"/>
      <c r="BD11" s="110"/>
      <c r="BE11" s="110"/>
      <c r="BF11" s="110"/>
      <c r="BG11" s="110"/>
      <c r="BH11" s="110"/>
      <c r="BI11" s="110"/>
      <c r="BJ11" s="110"/>
      <c r="BK11" s="110"/>
      <c r="BL11" s="110"/>
      <c r="BM11" s="110"/>
      <c r="BN11" s="110"/>
      <c r="BO11" s="110"/>
      <c r="BP11" s="110"/>
      <c r="BQ11" s="110"/>
      <c r="BR11" s="110"/>
      <c r="BS11" s="110"/>
      <c r="BT11" s="110"/>
      <c r="BU11" s="11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row>
    <row r="12" spans="1:102" ht="14.25" customHeight="1" x14ac:dyDescent="0.25">
      <c r="B12" s="762" t="s">
        <v>106</v>
      </c>
      <c r="C12" s="761"/>
      <c r="D12" s="761"/>
      <c r="E12" s="761"/>
      <c r="AL12" s="110"/>
      <c r="AM12" s="110"/>
      <c r="AN12" s="110"/>
      <c r="AO12" s="110"/>
      <c r="AP12" s="110"/>
      <c r="AQ12" s="110"/>
      <c r="AR12" s="110"/>
      <c r="AS12" s="110"/>
      <c r="AT12" s="110"/>
      <c r="AU12" s="110"/>
      <c r="AV12" s="110"/>
      <c r="AW12" s="110"/>
      <c r="AX12" s="110"/>
      <c r="AY12" s="110"/>
      <c r="AZ12" s="110"/>
      <c r="BA12" s="110"/>
      <c r="BB12" s="110"/>
      <c r="BC12" s="110"/>
      <c r="BD12" s="110"/>
      <c r="BE12" s="110"/>
      <c r="BF12" s="110"/>
      <c r="BG12" s="110"/>
      <c r="BH12" s="110"/>
      <c r="BI12" s="110"/>
      <c r="BJ12" s="110"/>
      <c r="BK12" s="110"/>
      <c r="BL12" s="110"/>
      <c r="BM12" s="110"/>
      <c r="BN12" s="110"/>
      <c r="BO12" s="110"/>
      <c r="BP12" s="110"/>
      <c r="BQ12" s="110"/>
      <c r="BR12" s="110"/>
      <c r="BS12" s="110"/>
      <c r="BT12" s="110"/>
      <c r="BU12" s="110"/>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row>
    <row r="13" spans="1:102" ht="14.25" customHeight="1" x14ac:dyDescent="0.25">
      <c r="B13" s="962" t="str">
        <f>HYPERLINK("#'"&amp;'EWS DIRECTORY'!$J$267&amp;"'!A1",'EWS DIRECTORY'!$J$267)</f>
        <v>G-3</v>
      </c>
      <c r="C13" s="761"/>
      <c r="D13" s="761"/>
      <c r="E13" s="761"/>
      <c r="G13" t="s">
        <v>1775</v>
      </c>
      <c r="AL13" s="110"/>
      <c r="AM13" s="110"/>
      <c r="AN13" s="110"/>
      <c r="AO13" s="110"/>
      <c r="AP13" s="110"/>
      <c r="AQ13" s="110"/>
      <c r="AR13" s="110"/>
      <c r="AS13" s="110"/>
      <c r="AT13" s="110"/>
      <c r="AU13" s="110"/>
      <c r="AV13" s="110"/>
      <c r="AW13" s="110"/>
      <c r="AX13" s="110"/>
      <c r="AY13" s="110"/>
      <c r="AZ13" s="110"/>
      <c r="BA13" s="110"/>
      <c r="BB13" s="110"/>
      <c r="BC13" s="110"/>
      <c r="BD13" s="110"/>
      <c r="BE13" s="110"/>
      <c r="BF13" s="110"/>
      <c r="BG13" s="110"/>
      <c r="BH13" s="110"/>
      <c r="BI13" s="110"/>
      <c r="BJ13" s="110"/>
      <c r="BK13" s="110"/>
      <c r="BL13" s="110"/>
      <c r="BM13" s="110"/>
      <c r="BN13" s="110"/>
      <c r="BO13" s="110"/>
      <c r="BP13" s="110"/>
      <c r="BQ13" s="110"/>
      <c r="BR13" s="110"/>
      <c r="BS13" s="110"/>
      <c r="BT13" s="110"/>
      <c r="BU13" s="110"/>
      <c r="BV13" s="110"/>
      <c r="BW13" s="110"/>
      <c r="BX13" s="110"/>
      <c r="BY13" s="110"/>
      <c r="BZ13" s="110"/>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row>
    <row r="14" spans="1:102" ht="14.25" customHeight="1" x14ac:dyDescent="0.25">
      <c r="B14" s="927" t="str">
        <f>HYPERLINK("#'"&amp;'EWS DIRECTORY'!$J$268&amp;"'!A1",'EWS DIRECTORY'!$J$268)</f>
        <v>G-3-1</v>
      </c>
      <c r="C14" s="761"/>
      <c r="D14" s="761"/>
      <c r="E14" s="761"/>
      <c r="G14" s="949" t="s">
        <v>1445</v>
      </c>
      <c r="H14" s="949" t="s">
        <v>1707</v>
      </c>
      <c r="I14" s="789"/>
      <c r="J14" s="789"/>
      <c r="K14" s="789"/>
      <c r="L14" s="789"/>
      <c r="M14" s="789"/>
      <c r="N14" s="789"/>
      <c r="O14" s="789"/>
      <c r="P14" s="789"/>
      <c r="Q14" s="789"/>
      <c r="R14" s="789"/>
      <c r="S14" s="789"/>
      <c r="T14" s="790"/>
      <c r="U14" s="949" t="s">
        <v>1708</v>
      </c>
      <c r="V14" s="790"/>
      <c r="W14" s="969" t="s">
        <v>1776</v>
      </c>
      <c r="X14" s="764"/>
      <c r="Y14" s="764"/>
      <c r="Z14" s="764"/>
      <c r="AA14" s="764"/>
      <c r="AB14" s="764"/>
      <c r="AC14" s="764"/>
      <c r="AD14" s="764"/>
      <c r="AE14" s="764"/>
      <c r="AF14" s="764"/>
      <c r="AG14" s="764"/>
      <c r="AH14" s="764"/>
      <c r="AI14" s="764"/>
      <c r="AJ14" s="764"/>
      <c r="AK14" s="764"/>
      <c r="AL14" s="764"/>
      <c r="AM14" s="764"/>
      <c r="AN14" s="764"/>
      <c r="AO14" s="764"/>
      <c r="AP14" s="764"/>
      <c r="AQ14" s="764"/>
      <c r="AR14" s="764"/>
      <c r="AS14" s="764"/>
      <c r="AT14" s="764"/>
      <c r="AU14" s="764"/>
      <c r="AV14" s="764"/>
      <c r="AW14" s="764"/>
      <c r="AX14" s="764"/>
      <c r="AY14" s="764"/>
      <c r="AZ14" s="764"/>
      <c r="BA14" s="764"/>
      <c r="BB14" s="764"/>
      <c r="BC14" s="764"/>
      <c r="BD14" s="764"/>
      <c r="BE14" s="764"/>
      <c r="BF14" s="764"/>
      <c r="BG14" s="764"/>
      <c r="BH14" s="764"/>
      <c r="BI14" s="764"/>
      <c r="BJ14" s="764"/>
      <c r="BK14" s="764"/>
      <c r="BL14" s="764"/>
      <c r="BM14" s="764"/>
      <c r="BN14" s="764"/>
      <c r="BO14" s="764"/>
      <c r="BP14" s="764"/>
      <c r="BQ14" s="764"/>
      <c r="BR14" s="764"/>
      <c r="BS14" s="764"/>
      <c r="BT14" s="764"/>
      <c r="BU14" s="764"/>
      <c r="BV14" s="764"/>
      <c r="BW14" s="764"/>
      <c r="BX14" s="764"/>
      <c r="BY14" s="764"/>
      <c r="BZ14" s="764"/>
      <c r="CA14" s="764"/>
      <c r="CB14" s="764"/>
      <c r="CC14" s="764"/>
      <c r="CD14" s="764"/>
      <c r="CE14" s="764"/>
      <c r="CF14" s="764"/>
      <c r="CG14" s="764"/>
      <c r="CH14" s="764"/>
      <c r="CI14" s="764"/>
      <c r="CJ14" s="764"/>
      <c r="CK14" s="764"/>
      <c r="CL14" s="764"/>
      <c r="CM14" s="764"/>
      <c r="CN14" s="764"/>
      <c r="CO14" s="764"/>
      <c r="CP14" s="764"/>
      <c r="CQ14" s="764"/>
      <c r="CR14" s="764"/>
      <c r="CS14" s="765"/>
      <c r="CT14" s="967" t="s">
        <v>1772</v>
      </c>
      <c r="CU14" s="789"/>
      <c r="CV14" s="789"/>
      <c r="CW14" s="789"/>
      <c r="CX14" s="790"/>
    </row>
    <row r="15" spans="1:102" ht="14.25" customHeight="1" x14ac:dyDescent="0.25">
      <c r="B15" s="929" t="str">
        <f>HYPERLINK("#'"&amp;'EWS DIRECTORY'!$J$269&amp;"'!A1",'EWS DIRECTORY'!$J$269)</f>
        <v>G-3-1-1</v>
      </c>
      <c r="C15" s="761"/>
      <c r="D15" s="761"/>
      <c r="E15" s="761"/>
      <c r="G15" s="975"/>
      <c r="H15" s="804"/>
      <c r="I15" s="940"/>
      <c r="J15" s="940"/>
      <c r="K15" s="940"/>
      <c r="L15" s="940"/>
      <c r="M15" s="940"/>
      <c r="N15" s="940"/>
      <c r="O15" s="940"/>
      <c r="P15" s="940"/>
      <c r="Q15" s="940"/>
      <c r="R15" s="940"/>
      <c r="S15" s="940"/>
      <c r="T15" s="805"/>
      <c r="U15" s="804"/>
      <c r="V15" s="805"/>
      <c r="W15" s="949" t="s">
        <v>1777</v>
      </c>
      <c r="X15" s="789"/>
      <c r="Y15" s="789"/>
      <c r="Z15" s="789"/>
      <c r="AA15" s="790"/>
      <c r="AB15" s="963" t="s">
        <v>1778</v>
      </c>
      <c r="AC15" s="764"/>
      <c r="AD15" s="764"/>
      <c r="AE15" s="764"/>
      <c r="AF15" s="764"/>
      <c r="AG15" s="764"/>
      <c r="AH15" s="764"/>
      <c r="AI15" s="764"/>
      <c r="AJ15" s="764"/>
      <c r="AK15" s="764"/>
      <c r="AL15" s="764"/>
      <c r="AM15" s="764"/>
      <c r="AN15" s="764"/>
      <c r="AO15" s="764"/>
      <c r="AP15" s="764"/>
      <c r="AQ15" s="764"/>
      <c r="AR15" s="764"/>
      <c r="AS15" s="764"/>
      <c r="AT15" s="764"/>
      <c r="AU15" s="764"/>
      <c r="AV15" s="764"/>
      <c r="AW15" s="764"/>
      <c r="AX15" s="764"/>
      <c r="AY15" s="764"/>
      <c r="AZ15" s="764"/>
      <c r="BA15" s="764"/>
      <c r="BB15" s="764"/>
      <c r="BC15" s="764"/>
      <c r="BD15" s="764"/>
      <c r="BE15" s="764"/>
      <c r="BF15" s="764"/>
      <c r="BG15" s="764"/>
      <c r="BH15" s="764"/>
      <c r="BI15" s="764"/>
      <c r="BJ15" s="764"/>
      <c r="BK15" s="764"/>
      <c r="BL15" s="764"/>
      <c r="BM15" s="764"/>
      <c r="BN15" s="764"/>
      <c r="BO15" s="764"/>
      <c r="BP15" s="764"/>
      <c r="BQ15" s="764"/>
      <c r="BR15" s="764"/>
      <c r="BS15" s="764"/>
      <c r="BT15" s="764"/>
      <c r="BU15" s="764"/>
      <c r="BV15" s="764"/>
      <c r="BW15" s="764"/>
      <c r="BX15" s="764"/>
      <c r="BY15" s="764"/>
      <c r="BZ15" s="764"/>
      <c r="CA15" s="764"/>
      <c r="CB15" s="764"/>
      <c r="CC15" s="764"/>
      <c r="CD15" s="764"/>
      <c r="CE15" s="764"/>
      <c r="CF15" s="764"/>
      <c r="CG15" s="764"/>
      <c r="CH15" s="764"/>
      <c r="CI15" s="764"/>
      <c r="CJ15" s="764"/>
      <c r="CK15" s="764"/>
      <c r="CL15" s="764"/>
      <c r="CM15" s="764"/>
      <c r="CN15" s="764"/>
      <c r="CO15" s="764"/>
      <c r="CP15" s="764"/>
      <c r="CQ15" s="764"/>
      <c r="CR15" s="764"/>
      <c r="CS15" s="765"/>
      <c r="CT15" s="804"/>
      <c r="CU15" s="940"/>
      <c r="CV15" s="940"/>
      <c r="CW15" s="940"/>
      <c r="CX15" s="805"/>
    </row>
    <row r="16" spans="1:102" ht="14.4" customHeight="1" x14ac:dyDescent="0.25">
      <c r="A16" s="110" t="e" cm="1" vm="3">
        <f t="array" aca="1" ref="A16" ca="1">_xlfn._xlws.FILTER(M16:M50,M16:M50&lt;&gt;"")</f>
        <v>#VALUE!</v>
      </c>
      <c r="B16" s="929" t="str">
        <f>HYPERLINK("#'"&amp;'EWS DIRECTORY'!$J$270&amp;"'!A1",'EWS DIRECTORY'!$J$270)</f>
        <v>G-3-1-2</v>
      </c>
      <c r="C16" s="761"/>
      <c r="D16" s="761"/>
      <c r="E16" s="761"/>
      <c r="G16" s="769"/>
      <c r="H16" s="806"/>
      <c r="I16" s="794"/>
      <c r="J16" s="794"/>
      <c r="K16" s="794"/>
      <c r="L16" s="794"/>
      <c r="M16" s="794"/>
      <c r="N16" s="794"/>
      <c r="O16" s="794"/>
      <c r="P16" s="794"/>
      <c r="Q16" s="794"/>
      <c r="R16" s="794"/>
      <c r="S16" s="794"/>
      <c r="T16" s="807"/>
      <c r="U16" s="806"/>
      <c r="V16" s="807"/>
      <c r="W16" s="806"/>
      <c r="X16" s="794"/>
      <c r="Y16" s="794"/>
      <c r="Z16" s="794"/>
      <c r="AA16" s="807"/>
      <c r="AB16" s="946" t="e">
        <f>MASTER!$N$5</f>
        <v>#N/A</v>
      </c>
      <c r="AC16" s="764"/>
      <c r="AD16" s="764"/>
      <c r="AE16" s="764"/>
      <c r="AF16" s="765"/>
      <c r="AG16" s="946" t="e">
        <f>MASTER!$N$6</f>
        <v>#N/A</v>
      </c>
      <c r="AH16" s="764"/>
      <c r="AI16" s="764"/>
      <c r="AJ16" s="764"/>
      <c r="AK16" s="765"/>
      <c r="AL16" s="946" t="e">
        <f>MASTER!$N$7</f>
        <v>#N/A</v>
      </c>
      <c r="AM16" s="764"/>
      <c r="AN16" s="764"/>
      <c r="AO16" s="764"/>
      <c r="AP16" s="765"/>
      <c r="AQ16" s="946" t="e">
        <f>MASTER!$N$8</f>
        <v>#N/A</v>
      </c>
      <c r="AR16" s="764"/>
      <c r="AS16" s="764"/>
      <c r="AT16" s="764"/>
      <c r="AU16" s="765"/>
      <c r="AV16" s="946" t="e">
        <f>MASTER!$N$9</f>
        <v>#N/A</v>
      </c>
      <c r="AW16" s="764"/>
      <c r="AX16" s="764"/>
      <c r="AY16" s="764"/>
      <c r="AZ16" s="765"/>
      <c r="BA16" s="946" t="e">
        <f>MASTER!$N$10</f>
        <v>#N/A</v>
      </c>
      <c r="BB16" s="764"/>
      <c r="BC16" s="764"/>
      <c r="BD16" s="764"/>
      <c r="BE16" s="765"/>
      <c r="BF16" s="946" t="e">
        <f>MASTER!$N$11</f>
        <v>#N/A</v>
      </c>
      <c r="BG16" s="764"/>
      <c r="BH16" s="764"/>
      <c r="BI16" s="764"/>
      <c r="BJ16" s="765"/>
      <c r="BK16" s="946" t="e">
        <f>MASTER!$N$12</f>
        <v>#N/A</v>
      </c>
      <c r="BL16" s="764"/>
      <c r="BM16" s="764"/>
      <c r="BN16" s="764"/>
      <c r="BO16" s="765"/>
      <c r="BP16" s="946" t="e">
        <f>MASTER!$N$13</f>
        <v>#N/A</v>
      </c>
      <c r="BQ16" s="764"/>
      <c r="BR16" s="764"/>
      <c r="BS16" s="764"/>
      <c r="BT16" s="765"/>
      <c r="BU16" s="946" t="e">
        <f>MASTER!$N$14</f>
        <v>#N/A</v>
      </c>
      <c r="BV16" s="764"/>
      <c r="BW16" s="764"/>
      <c r="BX16" s="764"/>
      <c r="BY16" s="765"/>
      <c r="BZ16" s="946" t="e">
        <f>MASTER!$N$15</f>
        <v>#N/A</v>
      </c>
      <c r="CA16" s="764"/>
      <c r="CB16" s="764"/>
      <c r="CC16" s="764"/>
      <c r="CD16" s="765"/>
      <c r="CE16" s="946" t="e">
        <f>MASTER!$N$16</f>
        <v>#N/A</v>
      </c>
      <c r="CF16" s="764"/>
      <c r="CG16" s="764"/>
      <c r="CH16" s="764"/>
      <c r="CI16" s="765"/>
      <c r="CJ16" s="963" t="s">
        <v>1769</v>
      </c>
      <c r="CK16" s="764"/>
      <c r="CL16" s="764"/>
      <c r="CM16" s="764"/>
      <c r="CN16" s="765"/>
      <c r="CO16" s="963" t="s">
        <v>1770</v>
      </c>
      <c r="CP16" s="764"/>
      <c r="CQ16" s="764"/>
      <c r="CR16" s="764"/>
      <c r="CS16" s="765"/>
      <c r="CT16" s="806"/>
      <c r="CU16" s="794"/>
      <c r="CV16" s="794"/>
      <c r="CW16" s="794"/>
      <c r="CX16" s="807"/>
    </row>
    <row r="17" spans="1:102" ht="14.25" customHeight="1" x14ac:dyDescent="0.25">
      <c r="A17" s="110" t="s">
        <v>2032</v>
      </c>
      <c r="B17" s="929" t="str">
        <f>HYPERLINK("#'"&amp;'EWS DIRECTORY'!$J$271&amp;"'!A1",'EWS DIRECTORY'!$J$271)</f>
        <v>G-3-1-3</v>
      </c>
      <c r="C17" s="761"/>
      <c r="D17" s="761"/>
      <c r="E17" s="761"/>
      <c r="G17" s="289"/>
      <c r="U17" s="436"/>
      <c r="V17" s="204"/>
      <c r="W17" s="952"/>
      <c r="X17" s="940"/>
      <c r="Y17" s="940"/>
      <c r="Z17" s="940"/>
      <c r="AA17" s="805"/>
      <c r="AB17" s="952"/>
      <c r="AC17" s="940"/>
      <c r="AD17" s="940"/>
      <c r="AE17" s="940"/>
      <c r="AF17" s="805"/>
      <c r="AG17" s="952"/>
      <c r="AH17" s="940"/>
      <c r="AI17" s="940"/>
      <c r="AJ17" s="940"/>
      <c r="AK17" s="805"/>
      <c r="AL17" s="952"/>
      <c r="AM17" s="940"/>
      <c r="AN17" s="940"/>
      <c r="AO17" s="940"/>
      <c r="AP17" s="805"/>
      <c r="AQ17" s="952"/>
      <c r="AR17" s="940"/>
      <c r="AS17" s="940"/>
      <c r="AT17" s="940"/>
      <c r="AU17" s="805"/>
      <c r="AV17" s="952"/>
      <c r="AW17" s="940"/>
      <c r="AX17" s="940"/>
      <c r="AY17" s="940"/>
      <c r="AZ17" s="805"/>
      <c r="BA17" s="952"/>
      <c r="BB17" s="940"/>
      <c r="BC17" s="940"/>
      <c r="BD17" s="940"/>
      <c r="BE17" s="805"/>
      <c r="BF17" s="952"/>
      <c r="BG17" s="940"/>
      <c r="BH17" s="940"/>
      <c r="BI17" s="940"/>
      <c r="BJ17" s="805"/>
      <c r="BK17" s="952"/>
      <c r="BL17" s="940"/>
      <c r="BM17" s="940"/>
      <c r="BN17" s="940"/>
      <c r="BO17" s="805"/>
      <c r="BP17" s="952"/>
      <c r="BQ17" s="940"/>
      <c r="BR17" s="940"/>
      <c r="BS17" s="940"/>
      <c r="BT17" s="805"/>
      <c r="BU17" s="952"/>
      <c r="BV17" s="940"/>
      <c r="BW17" s="940"/>
      <c r="BX17" s="940"/>
      <c r="BY17" s="805"/>
      <c r="BZ17" s="952"/>
      <c r="CA17" s="940"/>
      <c r="CB17" s="940"/>
      <c r="CC17" s="940"/>
      <c r="CD17" s="805"/>
      <c r="CE17" s="952"/>
      <c r="CF17" s="940"/>
      <c r="CG17" s="940"/>
      <c r="CH17" s="940"/>
      <c r="CI17" s="805"/>
      <c r="CJ17" s="952"/>
      <c r="CK17" s="940"/>
      <c r="CL17" s="940"/>
      <c r="CM17" s="940"/>
      <c r="CN17" s="805"/>
      <c r="CO17" s="952"/>
      <c r="CP17" s="940"/>
      <c r="CQ17" s="940"/>
      <c r="CR17" s="940"/>
      <c r="CS17" s="805"/>
      <c r="CT17" s="952"/>
      <c r="CU17" s="940"/>
      <c r="CV17" s="940"/>
      <c r="CW17" s="940"/>
      <c r="CX17" s="805"/>
    </row>
    <row r="18" spans="1:102" ht="14.4" customHeight="1" x14ac:dyDescent="0.25">
      <c r="A18" s="110" t="str" cm="1">
        <f t="array" ref="A18:A23">_xlfn._xlws.FILTER(M18:M52,M18:M52&lt;&gt;"")</f>
        <v>Berdasarkan Data Internal dan Eksternal yang dimiliki DJP</v>
      </c>
      <c r="B18" s="929" t="str">
        <f>HYPERLINK("#'"&amp;'EWS DIRECTORY'!$J$272&amp;"'!A1",'EWS DIRECTORY'!$J$272)</f>
        <v>G-3-1-4</v>
      </c>
      <c r="C18" s="761"/>
      <c r="D18" s="761"/>
      <c r="E18" s="761"/>
      <c r="G18" s="52">
        <v>1</v>
      </c>
      <c r="H18" s="944" t="str">
        <f>'G-3'!$G$9</f>
        <v>Kerugian selisih kurs</v>
      </c>
      <c r="I18" s="940"/>
      <c r="J18" s="940"/>
      <c r="K18" s="940"/>
      <c r="L18" s="53" t="s">
        <v>1681</v>
      </c>
      <c r="M18" s="1158" t="s">
        <v>1442</v>
      </c>
      <c r="N18" s="940"/>
      <c r="O18" s="940"/>
      <c r="P18" s="940"/>
      <c r="Q18" s="940"/>
      <c r="R18" s="940"/>
      <c r="S18" s="940"/>
      <c r="T18" s="805"/>
      <c r="U18" s="964" t="s">
        <v>625</v>
      </c>
      <c r="V18" s="805"/>
      <c r="W18" s="1157">
        <f>'G-3'!$U$32</f>
        <v>0</v>
      </c>
      <c r="X18" s="940"/>
      <c r="Y18" s="940"/>
      <c r="Z18" s="940"/>
      <c r="AA18" s="805"/>
      <c r="AB18" s="945"/>
      <c r="AC18" s="940"/>
      <c r="AD18" s="940"/>
      <c r="AE18" s="940"/>
      <c r="AF18" s="805"/>
      <c r="AG18" s="945"/>
      <c r="AH18" s="940"/>
      <c r="AI18" s="940"/>
      <c r="AJ18" s="940"/>
      <c r="AK18" s="805"/>
      <c r="AL18" s="945"/>
      <c r="AM18" s="940"/>
      <c r="AN18" s="940"/>
      <c r="AO18" s="940"/>
      <c r="AP18" s="805"/>
      <c r="AQ18" s="945"/>
      <c r="AR18" s="940"/>
      <c r="AS18" s="940"/>
      <c r="AT18" s="940"/>
      <c r="AU18" s="805"/>
      <c r="AV18" s="945"/>
      <c r="AW18" s="940"/>
      <c r="AX18" s="940"/>
      <c r="AY18" s="940"/>
      <c r="AZ18" s="805"/>
      <c r="BA18" s="945"/>
      <c r="BB18" s="940"/>
      <c r="BC18" s="940"/>
      <c r="BD18" s="940"/>
      <c r="BE18" s="805"/>
      <c r="BF18" s="945"/>
      <c r="BG18" s="940"/>
      <c r="BH18" s="940"/>
      <c r="BI18" s="940"/>
      <c r="BJ18" s="805"/>
      <c r="BK18" s="945"/>
      <c r="BL18" s="940"/>
      <c r="BM18" s="940"/>
      <c r="BN18" s="940"/>
      <c r="BO18" s="805"/>
      <c r="BP18" s="945"/>
      <c r="BQ18" s="940"/>
      <c r="BR18" s="940"/>
      <c r="BS18" s="940"/>
      <c r="BT18" s="805"/>
      <c r="BU18" s="945"/>
      <c r="BV18" s="940"/>
      <c r="BW18" s="940"/>
      <c r="BX18" s="940"/>
      <c r="BY18" s="805"/>
      <c r="BZ18" s="945"/>
      <c r="CA18" s="940"/>
      <c r="CB18" s="940"/>
      <c r="CC18" s="940"/>
      <c r="CD18" s="805"/>
      <c r="CE18" s="945"/>
      <c r="CF18" s="940"/>
      <c r="CG18" s="940"/>
      <c r="CH18" s="940"/>
      <c r="CI18" s="805"/>
      <c r="CJ18" s="955">
        <f>'G-3-1-1'!AT24+'G-3-1-1'!AT51</f>
        <v>0</v>
      </c>
      <c r="CK18" s="940"/>
      <c r="CL18" s="940"/>
      <c r="CM18" s="940"/>
      <c r="CN18" s="805"/>
      <c r="CO18" s="955">
        <f>IF(CJ18&gt;0,CJ18,SUM(AB18:CI18))</f>
        <v>0</v>
      </c>
      <c r="CP18" s="940"/>
      <c r="CQ18" s="940"/>
      <c r="CR18" s="940"/>
      <c r="CS18" s="805"/>
      <c r="CT18" s="955">
        <f>CO18-W18</f>
        <v>0</v>
      </c>
      <c r="CU18" s="940"/>
      <c r="CV18" s="940"/>
      <c r="CW18" s="940"/>
      <c r="CX18" s="805"/>
    </row>
    <row r="19" spans="1:102" ht="14.4" customHeight="1" x14ac:dyDescent="0.25">
      <c r="A19" s="110" t="str">
        <v>Berdasarkan Analisis SPT dan Laporan Keuangan</v>
      </c>
      <c r="B19" s="929" t="str">
        <f>HYPERLINK("#'"&amp;'EWS DIRECTORY'!$J$273&amp;"'!A1",'EWS DIRECTORY'!$J$273)</f>
        <v>G-3-1-5</v>
      </c>
      <c r="C19" s="761"/>
      <c r="D19" s="761"/>
      <c r="E19" s="761"/>
      <c r="G19" s="289"/>
      <c r="H19" s="804"/>
      <c r="I19" s="940"/>
      <c r="J19" s="940"/>
      <c r="K19" s="940"/>
      <c r="M19" s="940"/>
      <c r="N19" s="940"/>
      <c r="O19" s="940"/>
      <c r="P19" s="940"/>
      <c r="Q19" s="940"/>
      <c r="R19" s="940"/>
      <c r="S19" s="940"/>
      <c r="T19" s="805"/>
      <c r="U19" s="964"/>
      <c r="V19" s="805"/>
      <c r="W19" s="1157"/>
      <c r="X19" s="940"/>
      <c r="Y19" s="940"/>
      <c r="Z19" s="940"/>
      <c r="AA19" s="805"/>
      <c r="AB19" s="952"/>
      <c r="AC19" s="940"/>
      <c r="AD19" s="940"/>
      <c r="AE19" s="940"/>
      <c r="AF19" s="805"/>
      <c r="AG19" s="952"/>
      <c r="AH19" s="940"/>
      <c r="AI19" s="940"/>
      <c r="AJ19" s="940"/>
      <c r="AK19" s="805"/>
      <c r="AL19" s="952"/>
      <c r="AM19" s="940"/>
      <c r="AN19" s="940"/>
      <c r="AO19" s="940"/>
      <c r="AP19" s="805"/>
      <c r="AQ19" s="952"/>
      <c r="AR19" s="940"/>
      <c r="AS19" s="940"/>
      <c r="AT19" s="940"/>
      <c r="AU19" s="805"/>
      <c r="AV19" s="952"/>
      <c r="AW19" s="940"/>
      <c r="AX19" s="940"/>
      <c r="AY19" s="940"/>
      <c r="AZ19" s="805"/>
      <c r="BA19" s="952"/>
      <c r="BB19" s="940"/>
      <c r="BC19" s="940"/>
      <c r="BD19" s="940"/>
      <c r="BE19" s="805"/>
      <c r="BF19" s="952"/>
      <c r="BG19" s="940"/>
      <c r="BH19" s="940"/>
      <c r="BI19" s="940"/>
      <c r="BJ19" s="805"/>
      <c r="BK19" s="952"/>
      <c r="BL19" s="940"/>
      <c r="BM19" s="940"/>
      <c r="BN19" s="940"/>
      <c r="BO19" s="805"/>
      <c r="BP19" s="952"/>
      <c r="BQ19" s="940"/>
      <c r="BR19" s="940"/>
      <c r="BS19" s="940"/>
      <c r="BT19" s="805"/>
      <c r="BU19" s="952"/>
      <c r="BV19" s="940"/>
      <c r="BW19" s="940"/>
      <c r="BX19" s="940"/>
      <c r="BY19" s="805"/>
      <c r="BZ19" s="952"/>
      <c r="CA19" s="940"/>
      <c r="CB19" s="940"/>
      <c r="CC19" s="940"/>
      <c r="CD19" s="805"/>
      <c r="CE19" s="952"/>
      <c r="CF19" s="940"/>
      <c r="CG19" s="940"/>
      <c r="CH19" s="940"/>
      <c r="CI19" s="805"/>
      <c r="CJ19" s="952"/>
      <c r="CK19" s="940"/>
      <c r="CL19" s="940"/>
      <c r="CM19" s="940"/>
      <c r="CN19" s="805"/>
      <c r="CO19" s="952"/>
      <c r="CP19" s="940"/>
      <c r="CQ19" s="940"/>
      <c r="CR19" s="940"/>
      <c r="CS19" s="805"/>
      <c r="CT19" s="952"/>
      <c r="CU19" s="940"/>
      <c r="CV19" s="940"/>
      <c r="CW19" s="940"/>
      <c r="CX19" s="805"/>
    </row>
    <row r="20" spans="1:102" ht="14.4" customHeight="1" x14ac:dyDescent="0.25">
      <c r="A20" s="110" t="str">
        <v>Berdasarkan pemeriksaan langsung terhadap bukti pendukung</v>
      </c>
      <c r="B20" s="929" t="str">
        <f>HYPERLINK("#'"&amp;'EWS DIRECTORY'!$J$274&amp;"'!A1",'EWS DIRECTORY'!$J$274)</f>
        <v>G-3-1-6</v>
      </c>
      <c r="C20" s="761"/>
      <c r="D20" s="761"/>
      <c r="E20" s="761"/>
      <c r="G20" s="52">
        <v>2</v>
      </c>
      <c r="H20" s="944" t="str">
        <f>'G-3'!$G$9</f>
        <v>Kerugian selisih kurs</v>
      </c>
      <c r="I20" s="940"/>
      <c r="J20" s="940"/>
      <c r="K20" s="940"/>
      <c r="L20" s="53" t="s">
        <v>1681</v>
      </c>
      <c r="M20" s="1158" t="s">
        <v>1449</v>
      </c>
      <c r="N20" s="940"/>
      <c r="O20" s="940"/>
      <c r="P20" s="940"/>
      <c r="Q20" s="940"/>
      <c r="R20" s="940"/>
      <c r="S20" s="940"/>
      <c r="T20" s="805"/>
      <c r="U20" s="964" t="s">
        <v>627</v>
      </c>
      <c r="V20" s="805"/>
      <c r="W20" s="1157">
        <f>'G-3'!$U$32</f>
        <v>0</v>
      </c>
      <c r="X20" s="940"/>
      <c r="Y20" s="940"/>
      <c r="Z20" s="940"/>
      <c r="AA20" s="805"/>
      <c r="AB20" s="945"/>
      <c r="AC20" s="940"/>
      <c r="AD20" s="940"/>
      <c r="AE20" s="940"/>
      <c r="AF20" s="805"/>
      <c r="AG20" s="945"/>
      <c r="AH20" s="940"/>
      <c r="AI20" s="940"/>
      <c r="AJ20" s="940"/>
      <c r="AK20" s="805"/>
      <c r="AL20" s="945"/>
      <c r="AM20" s="940"/>
      <c r="AN20" s="940"/>
      <c r="AO20" s="940"/>
      <c r="AP20" s="805"/>
      <c r="AQ20" s="945"/>
      <c r="AR20" s="940"/>
      <c r="AS20" s="940"/>
      <c r="AT20" s="940"/>
      <c r="AU20" s="805"/>
      <c r="AV20" s="945"/>
      <c r="AW20" s="940"/>
      <c r="AX20" s="940"/>
      <c r="AY20" s="940"/>
      <c r="AZ20" s="805"/>
      <c r="BA20" s="945"/>
      <c r="BB20" s="940"/>
      <c r="BC20" s="940"/>
      <c r="BD20" s="940"/>
      <c r="BE20" s="805"/>
      <c r="BF20" s="945"/>
      <c r="BG20" s="940"/>
      <c r="BH20" s="940"/>
      <c r="BI20" s="940"/>
      <c r="BJ20" s="805"/>
      <c r="BK20" s="945"/>
      <c r="BL20" s="940"/>
      <c r="BM20" s="940"/>
      <c r="BN20" s="940"/>
      <c r="BO20" s="805"/>
      <c r="BP20" s="945"/>
      <c r="BQ20" s="940"/>
      <c r="BR20" s="940"/>
      <c r="BS20" s="940"/>
      <c r="BT20" s="805"/>
      <c r="BU20" s="945"/>
      <c r="BV20" s="940"/>
      <c r="BW20" s="940"/>
      <c r="BX20" s="940"/>
      <c r="BY20" s="805"/>
      <c r="BZ20" s="945"/>
      <c r="CA20" s="940"/>
      <c r="CB20" s="940"/>
      <c r="CC20" s="940"/>
      <c r="CD20" s="805"/>
      <c r="CE20" s="945"/>
      <c r="CF20" s="940"/>
      <c r="CG20" s="940"/>
      <c r="CH20" s="940"/>
      <c r="CI20" s="805"/>
      <c r="CJ20" s="955">
        <f>'G-3-1-2'!AO19</f>
        <v>0</v>
      </c>
      <c r="CK20" s="940"/>
      <c r="CL20" s="940"/>
      <c r="CM20" s="940"/>
      <c r="CN20" s="805"/>
      <c r="CO20" s="955">
        <f>IF(CJ20&gt;0,CJ20,SUM(AB20:CI20))</f>
        <v>0</v>
      </c>
      <c r="CP20" s="940"/>
      <c r="CQ20" s="940"/>
      <c r="CR20" s="940"/>
      <c r="CS20" s="805"/>
      <c r="CT20" s="955">
        <f>CO20-W20</f>
        <v>0</v>
      </c>
      <c r="CU20" s="940"/>
      <c r="CV20" s="940"/>
      <c r="CW20" s="940"/>
      <c r="CX20" s="805"/>
    </row>
    <row r="21" spans="1:102" ht="14.4" customHeight="1" x14ac:dyDescent="0.25">
      <c r="A21" s="110" t="str">
        <v>Berdasarkan Analisis Kewajaran dan Kelaziman Usaha</v>
      </c>
      <c r="G21" s="52"/>
      <c r="H21" s="804"/>
      <c r="I21" s="940"/>
      <c r="J21" s="940"/>
      <c r="K21" s="940"/>
      <c r="M21" s="940"/>
      <c r="N21" s="940"/>
      <c r="O21" s="940"/>
      <c r="P21" s="940"/>
      <c r="Q21" s="940"/>
      <c r="R21" s="940"/>
      <c r="S21" s="940"/>
      <c r="T21" s="805"/>
      <c r="U21" s="964"/>
      <c r="V21" s="805"/>
      <c r="W21" s="1157"/>
      <c r="X21" s="940"/>
      <c r="Y21" s="940"/>
      <c r="Z21" s="940"/>
      <c r="AA21" s="805"/>
      <c r="AB21" s="952"/>
      <c r="AC21" s="940"/>
      <c r="AD21" s="940"/>
      <c r="AE21" s="940"/>
      <c r="AF21" s="805"/>
      <c r="AG21" s="952"/>
      <c r="AH21" s="940"/>
      <c r="AI21" s="940"/>
      <c r="AJ21" s="940"/>
      <c r="AK21" s="805"/>
      <c r="AL21" s="952"/>
      <c r="AM21" s="940"/>
      <c r="AN21" s="940"/>
      <c r="AO21" s="940"/>
      <c r="AP21" s="805"/>
      <c r="AQ21" s="952"/>
      <c r="AR21" s="940"/>
      <c r="AS21" s="940"/>
      <c r="AT21" s="940"/>
      <c r="AU21" s="805"/>
      <c r="AV21" s="952"/>
      <c r="AW21" s="940"/>
      <c r="AX21" s="940"/>
      <c r="AY21" s="940"/>
      <c r="AZ21" s="805"/>
      <c r="BA21" s="952"/>
      <c r="BB21" s="940"/>
      <c r="BC21" s="940"/>
      <c r="BD21" s="940"/>
      <c r="BE21" s="805"/>
      <c r="BF21" s="952"/>
      <c r="BG21" s="940"/>
      <c r="BH21" s="940"/>
      <c r="BI21" s="940"/>
      <c r="BJ21" s="805"/>
      <c r="BK21" s="952"/>
      <c r="BL21" s="940"/>
      <c r="BM21" s="940"/>
      <c r="BN21" s="940"/>
      <c r="BO21" s="805"/>
      <c r="BP21" s="952"/>
      <c r="BQ21" s="940"/>
      <c r="BR21" s="940"/>
      <c r="BS21" s="940"/>
      <c r="BT21" s="805"/>
      <c r="BU21" s="952"/>
      <c r="BV21" s="940"/>
      <c r="BW21" s="940"/>
      <c r="BX21" s="940"/>
      <c r="BY21" s="805"/>
      <c r="BZ21" s="952"/>
      <c r="CA21" s="940"/>
      <c r="CB21" s="940"/>
      <c r="CC21" s="940"/>
      <c r="CD21" s="805"/>
      <c r="CE21" s="952"/>
      <c r="CF21" s="940"/>
      <c r="CG21" s="940"/>
      <c r="CH21" s="940"/>
      <c r="CI21" s="805"/>
      <c r="CJ21" s="952"/>
      <c r="CK21" s="940"/>
      <c r="CL21" s="940"/>
      <c r="CM21" s="940"/>
      <c r="CN21" s="805"/>
      <c r="CO21" s="952"/>
      <c r="CP21" s="940"/>
      <c r="CQ21" s="940"/>
      <c r="CR21" s="940"/>
      <c r="CS21" s="805"/>
      <c r="CT21" s="952"/>
      <c r="CU21" s="940"/>
      <c r="CV21" s="940"/>
      <c r="CW21" s="940"/>
      <c r="CX21" s="805"/>
    </row>
    <row r="22" spans="1:102" ht="14.4" customHeight="1" x14ac:dyDescent="0.25">
      <c r="A22" s="110" t="str">
        <v>Berdasarkan Bahan Bukti Pidana</v>
      </c>
      <c r="G22" s="52">
        <v>3</v>
      </c>
      <c r="H22" s="944" t="str">
        <f>'G-3'!$G$9</f>
        <v>Kerugian selisih kurs</v>
      </c>
      <c r="I22" s="940"/>
      <c r="J22" s="940"/>
      <c r="K22" s="940"/>
      <c r="L22" s="53" t="s">
        <v>1681</v>
      </c>
      <c r="M22" s="1158" t="s">
        <v>1460</v>
      </c>
      <c r="N22" s="940"/>
      <c r="O22" s="940"/>
      <c r="P22" s="940"/>
      <c r="Q22" s="940"/>
      <c r="R22" s="940"/>
      <c r="S22" s="940"/>
      <c r="T22" s="805"/>
      <c r="U22" s="964" t="s">
        <v>629</v>
      </c>
      <c r="V22" s="805"/>
      <c r="W22" s="1157">
        <f>'G-3'!$U$32</f>
        <v>0</v>
      </c>
      <c r="X22" s="940"/>
      <c r="Y22" s="940"/>
      <c r="Z22" s="940"/>
      <c r="AA22" s="805"/>
      <c r="AB22" s="953">
        <f>SUMIF('G-3-1-3'!$J$24:$M$40,TEXT(AB16,"MM")&amp;TEXT(AB16,"MM")&amp;"*",'G-3-1-3'!$AT$24:$AX$40)</f>
        <v>0</v>
      </c>
      <c r="AC22" s="940"/>
      <c r="AD22" s="940"/>
      <c r="AE22" s="940"/>
      <c r="AF22" s="805"/>
      <c r="AG22" s="953">
        <f>SUMIF('G-3-1-3'!$J$24:$M$40,TEXT(AG16,"MM")&amp;TEXT(AG16,"MM")&amp;"*",'G-3-1-3'!$AT$24:$AX$40)</f>
        <v>0</v>
      </c>
      <c r="AH22" s="940"/>
      <c r="AI22" s="940"/>
      <c r="AJ22" s="940"/>
      <c r="AK22" s="805"/>
      <c r="AL22" s="953">
        <f>SUMIF('G-3-1-3'!$J$24:$M$40,TEXT(AL16,"MM")&amp;TEXT(AL16,"MM")&amp;"*",'G-3-1-3'!$AT$24:$AX$40)</f>
        <v>0</v>
      </c>
      <c r="AM22" s="940"/>
      <c r="AN22" s="940"/>
      <c r="AO22" s="940"/>
      <c r="AP22" s="805"/>
      <c r="AQ22" s="953">
        <f>SUMIF('G-3-1-3'!$J$24:$M$40,TEXT(AQ16,"MM")&amp;TEXT(AQ16,"MM")&amp;"*",'G-3-1-3'!$AT$24:$AX$40)</f>
        <v>0</v>
      </c>
      <c r="AR22" s="940"/>
      <c r="AS22" s="940"/>
      <c r="AT22" s="940"/>
      <c r="AU22" s="805"/>
      <c r="AV22" s="953">
        <f>SUMIF('G-3-1-3'!$J$24:$M$40,TEXT(AV16,"MM")&amp;TEXT(AV16,"MM")&amp;"*",'G-3-1-3'!$AT$24:$AX$40)</f>
        <v>0</v>
      </c>
      <c r="AW22" s="940"/>
      <c r="AX22" s="940"/>
      <c r="AY22" s="940"/>
      <c r="AZ22" s="805"/>
      <c r="BA22" s="953">
        <f>SUMIF('G-3-1-3'!$J$24:$M$40,TEXT(BA16,"MM")&amp;TEXT(BA16,"MM")&amp;"*",'G-3-1-3'!$AT$24:$AX$40)</f>
        <v>0</v>
      </c>
      <c r="BB22" s="940"/>
      <c r="BC22" s="940"/>
      <c r="BD22" s="940"/>
      <c r="BE22" s="805"/>
      <c r="BF22" s="953">
        <f>SUMIF('G-3-1-3'!$J$24:$M$40,TEXT(BF16,"MM")&amp;TEXT(BF16,"MM")&amp;"*",'G-3-1-3'!$AT$24:$AX$40)</f>
        <v>0</v>
      </c>
      <c r="BG22" s="940"/>
      <c r="BH22" s="940"/>
      <c r="BI22" s="940"/>
      <c r="BJ22" s="805"/>
      <c r="BK22" s="953">
        <f>SUMIF('G-3-1-3'!$J$24:$M$40,TEXT(BK16,"MM")&amp;TEXT(BK16,"MM")&amp;"*",'G-3-1-3'!$AT$24:$AX$40)</f>
        <v>0</v>
      </c>
      <c r="BL22" s="940"/>
      <c r="BM22" s="940"/>
      <c r="BN22" s="940"/>
      <c r="BO22" s="805"/>
      <c r="BP22" s="953">
        <f>SUMIF('G-3-1-3'!$J$24:$M$40,TEXT(BP16,"MM")&amp;TEXT(BP16,"MM")&amp;"*",'G-3-1-3'!$AT$24:$AX$40)</f>
        <v>0</v>
      </c>
      <c r="BQ22" s="940"/>
      <c r="BR22" s="940"/>
      <c r="BS22" s="940"/>
      <c r="BT22" s="805"/>
      <c r="BU22" s="953">
        <f>SUMIF('G-3-1-3'!$J$24:$M$40,TEXT(BU16,"MM")&amp;TEXT(BU16,"MM")&amp;"*",'G-3-1-3'!$AT$24:$AX$40)</f>
        <v>0</v>
      </c>
      <c r="BV22" s="940"/>
      <c r="BW22" s="940"/>
      <c r="BX22" s="940"/>
      <c r="BY22" s="805"/>
      <c r="BZ22" s="953">
        <f>SUMIF('G-3-1-3'!$J$24:$M$40,TEXT(BZ16,"MM")&amp;TEXT(BZ16,"MM")&amp;"*",'G-3-1-3'!$AT$24:$AX$40)</f>
        <v>0</v>
      </c>
      <c r="CA22" s="940"/>
      <c r="CB22" s="940"/>
      <c r="CC22" s="940"/>
      <c r="CD22" s="805"/>
      <c r="CE22" s="953">
        <f>SUMIF('G-3-1-3'!$J$24:$M$40,TEXT(CE16,"MM")&amp;TEXT(CE16,"MM")&amp;"*",'G-3-1-3'!$AT$24:$AX$40)</f>
        <v>0</v>
      </c>
      <c r="CF22" s="940"/>
      <c r="CG22" s="940"/>
      <c r="CH22" s="940"/>
      <c r="CI22" s="805"/>
      <c r="CJ22" s="955">
        <f>SUMIF('G-3-1-3'!J20:M36,"0112"&amp;"*",'G-3-1-3'!AT20:AX36)+SUMIF('G-3-1-3'!J20:M36,"0201"&amp;"*",'G-3-1-3'!AT20:AX36)+SUMIF('G-3-1-3'!J20:M36,"0302"&amp;"*",'G-3-1-3'!AT20:AX36)+SUMIF('G-3-1-3'!J20:M36,"0403"&amp;"*",'G-3-1-3'!AT20:AX36)+SUMIF('G-3-1-3'!J20:M36,"0503"&amp;"*",'G-3-1-3'!AT20:AX36)+SUMIF('G-3-1-3'!J20:M36,"0605"&amp;"*",'G-3-1-3'!AT20:AX36)+SUMIF('G-3-1-3'!J20:M36,"0706"&amp;"*",'G-3-1-3'!AT20:AX36)+SUMIF('G-3-1-3'!J20:M36,"0807"&amp;"*",'G-3-1-3'!AT20:AX36)+SUMIF('G-3-1-3'!J20:M36,"0908"&amp;"*",'G-3-1-3'!AT20:AX36)+SUMIF('G-3-1-3'!J20:M36,"1009"&amp;"*",'G-3-1-3'!AT20:AX36)+SUMIF('G-3-1-3'!J20:M36,"1110"&amp;"*",'G-3-1-3'!AT20:AX36)+SUMIF('G-3-1-3'!J20:M36,"1201"&amp;"*",'G-3-1-3'!AT20:AX36)</f>
        <v>0</v>
      </c>
      <c r="CK22" s="940"/>
      <c r="CL22" s="940"/>
      <c r="CM22" s="940"/>
      <c r="CN22" s="805"/>
      <c r="CO22" s="955">
        <f>IF(CJ22&gt;0,CJ22,SUM(AB22:CI22))</f>
        <v>0</v>
      </c>
      <c r="CP22" s="940"/>
      <c r="CQ22" s="940"/>
      <c r="CR22" s="940"/>
      <c r="CS22" s="805"/>
      <c r="CT22" s="955">
        <f>CO22-W22</f>
        <v>0</v>
      </c>
      <c r="CU22" s="940"/>
      <c r="CV22" s="940"/>
      <c r="CW22" s="940"/>
      <c r="CX22" s="805"/>
    </row>
    <row r="23" spans="1:102" ht="14.4" customHeight="1" x14ac:dyDescent="0.25">
      <c r="A23" s="110" t="str">
        <v>Berdasarkan Data Pemicu dan Data Penguji</v>
      </c>
      <c r="G23" s="52"/>
      <c r="H23" s="804"/>
      <c r="I23" s="940"/>
      <c r="J23" s="940"/>
      <c r="K23" s="940"/>
      <c r="M23" s="940"/>
      <c r="N23" s="940"/>
      <c r="O23" s="940"/>
      <c r="P23" s="940"/>
      <c r="Q23" s="940"/>
      <c r="R23" s="940"/>
      <c r="S23" s="940"/>
      <c r="T23" s="805"/>
      <c r="U23" s="964"/>
      <c r="V23" s="805"/>
      <c r="W23" s="1157"/>
      <c r="X23" s="940"/>
      <c r="Y23" s="940"/>
      <c r="Z23" s="940"/>
      <c r="AA23" s="805"/>
      <c r="AB23" s="952"/>
      <c r="AC23" s="940"/>
      <c r="AD23" s="940"/>
      <c r="AE23" s="940"/>
      <c r="AF23" s="805"/>
      <c r="AG23" s="952"/>
      <c r="AH23" s="940"/>
      <c r="AI23" s="940"/>
      <c r="AJ23" s="940"/>
      <c r="AK23" s="805"/>
      <c r="AL23" s="952"/>
      <c r="AM23" s="940"/>
      <c r="AN23" s="940"/>
      <c r="AO23" s="940"/>
      <c r="AP23" s="805"/>
      <c r="AQ23" s="952"/>
      <c r="AR23" s="940"/>
      <c r="AS23" s="940"/>
      <c r="AT23" s="940"/>
      <c r="AU23" s="805"/>
      <c r="AV23" s="952"/>
      <c r="AW23" s="940"/>
      <c r="AX23" s="940"/>
      <c r="AY23" s="940"/>
      <c r="AZ23" s="805"/>
      <c r="BA23" s="952"/>
      <c r="BB23" s="940"/>
      <c r="BC23" s="940"/>
      <c r="BD23" s="940"/>
      <c r="BE23" s="805"/>
      <c r="BF23" s="952"/>
      <c r="BG23" s="940"/>
      <c r="BH23" s="940"/>
      <c r="BI23" s="940"/>
      <c r="BJ23" s="805"/>
      <c r="BK23" s="952"/>
      <c r="BL23" s="940"/>
      <c r="BM23" s="940"/>
      <c r="BN23" s="940"/>
      <c r="BO23" s="805"/>
      <c r="BP23" s="952"/>
      <c r="BQ23" s="940"/>
      <c r="BR23" s="940"/>
      <c r="BS23" s="940"/>
      <c r="BT23" s="805"/>
      <c r="BU23" s="952"/>
      <c r="BV23" s="940"/>
      <c r="BW23" s="940"/>
      <c r="BX23" s="940"/>
      <c r="BY23" s="805"/>
      <c r="BZ23" s="952"/>
      <c r="CA23" s="940"/>
      <c r="CB23" s="940"/>
      <c r="CC23" s="940"/>
      <c r="CD23" s="805"/>
      <c r="CE23" s="952"/>
      <c r="CF23" s="940"/>
      <c r="CG23" s="940"/>
      <c r="CH23" s="940"/>
      <c r="CI23" s="805"/>
      <c r="CJ23" s="952"/>
      <c r="CK23" s="940"/>
      <c r="CL23" s="940"/>
      <c r="CM23" s="940"/>
      <c r="CN23" s="805"/>
      <c r="CO23" s="952"/>
      <c r="CP23" s="940"/>
      <c r="CQ23" s="940"/>
      <c r="CR23" s="940"/>
      <c r="CS23" s="805"/>
      <c r="CT23" s="952"/>
      <c r="CU23" s="940"/>
      <c r="CV23" s="940"/>
      <c r="CW23" s="940"/>
      <c r="CX23" s="805"/>
    </row>
    <row r="24" spans="1:102" ht="14.4" customHeight="1" x14ac:dyDescent="0.25">
      <c r="G24" s="52">
        <v>4</v>
      </c>
      <c r="H24" s="944" t="str">
        <f>'G-3'!$G$9</f>
        <v>Kerugian selisih kurs</v>
      </c>
      <c r="I24" s="940"/>
      <c r="J24" s="940"/>
      <c r="K24" s="940"/>
      <c r="L24" s="53" t="s">
        <v>1681</v>
      </c>
      <c r="M24" s="1158" t="s">
        <v>1464</v>
      </c>
      <c r="N24" s="940"/>
      <c r="O24" s="940"/>
      <c r="P24" s="940"/>
      <c r="Q24" s="940"/>
      <c r="R24" s="940"/>
      <c r="S24" s="940"/>
      <c r="T24" s="805"/>
      <c r="U24" s="964" t="s">
        <v>631</v>
      </c>
      <c r="V24" s="805"/>
      <c r="W24" s="1157">
        <f>'G-3'!$U$32</f>
        <v>0</v>
      </c>
      <c r="X24" s="940"/>
      <c r="Y24" s="940"/>
      <c r="Z24" s="940"/>
      <c r="AA24" s="805"/>
      <c r="AB24" s="945"/>
      <c r="AC24" s="940"/>
      <c r="AD24" s="940"/>
      <c r="AE24" s="940"/>
      <c r="AF24" s="805"/>
      <c r="AG24" s="945"/>
      <c r="AH24" s="940"/>
      <c r="AI24" s="940"/>
      <c r="AJ24" s="940"/>
      <c r="AK24" s="805"/>
      <c r="AL24" s="945"/>
      <c r="AM24" s="940"/>
      <c r="AN24" s="940"/>
      <c r="AO24" s="940"/>
      <c r="AP24" s="805"/>
      <c r="AQ24" s="945"/>
      <c r="AR24" s="940"/>
      <c r="AS24" s="940"/>
      <c r="AT24" s="940"/>
      <c r="AU24" s="805"/>
      <c r="AV24" s="945"/>
      <c r="AW24" s="940"/>
      <c r="AX24" s="940"/>
      <c r="AY24" s="940"/>
      <c r="AZ24" s="805"/>
      <c r="BA24" s="945"/>
      <c r="BB24" s="940"/>
      <c r="BC24" s="940"/>
      <c r="BD24" s="940"/>
      <c r="BE24" s="805"/>
      <c r="BF24" s="945"/>
      <c r="BG24" s="940"/>
      <c r="BH24" s="940"/>
      <c r="BI24" s="940"/>
      <c r="BJ24" s="805"/>
      <c r="BK24" s="945"/>
      <c r="BL24" s="940"/>
      <c r="BM24" s="940"/>
      <c r="BN24" s="940"/>
      <c r="BO24" s="805"/>
      <c r="BP24" s="945"/>
      <c r="BQ24" s="940"/>
      <c r="BR24" s="940"/>
      <c r="BS24" s="940"/>
      <c r="BT24" s="805"/>
      <c r="BU24" s="945"/>
      <c r="BV24" s="940"/>
      <c r="BW24" s="940"/>
      <c r="BX24" s="940"/>
      <c r="BY24" s="805"/>
      <c r="BZ24" s="945"/>
      <c r="CA24" s="940"/>
      <c r="CB24" s="940"/>
      <c r="CC24" s="940"/>
      <c r="CD24" s="805"/>
      <c r="CE24" s="945"/>
      <c r="CF24" s="940"/>
      <c r="CG24" s="940"/>
      <c r="CH24" s="940"/>
      <c r="CI24" s="805"/>
      <c r="CJ24" s="955">
        <f>'G-3-1-4'!AK40</f>
        <v>0</v>
      </c>
      <c r="CK24" s="940"/>
      <c r="CL24" s="940"/>
      <c r="CM24" s="940"/>
      <c r="CN24" s="805"/>
      <c r="CO24" s="955">
        <f>IF(CJ24&gt;0,CJ24,SUM(AB24:CI24))</f>
        <v>0</v>
      </c>
      <c r="CP24" s="940"/>
      <c r="CQ24" s="940"/>
      <c r="CR24" s="940"/>
      <c r="CS24" s="805"/>
      <c r="CT24" s="955">
        <f>CO24-W24</f>
        <v>0</v>
      </c>
      <c r="CU24" s="940"/>
      <c r="CV24" s="940"/>
      <c r="CW24" s="940"/>
      <c r="CX24" s="805"/>
    </row>
    <row r="25" spans="1:102" ht="14.25" customHeight="1" x14ac:dyDescent="0.25">
      <c r="G25" s="52"/>
      <c r="H25" s="804"/>
      <c r="I25" s="940"/>
      <c r="J25" s="940"/>
      <c r="K25" s="940"/>
      <c r="M25" s="940"/>
      <c r="N25" s="940"/>
      <c r="O25" s="940"/>
      <c r="P25" s="940"/>
      <c r="Q25" s="940"/>
      <c r="R25" s="940"/>
      <c r="S25" s="940"/>
      <c r="T25" s="805"/>
      <c r="U25" s="964"/>
      <c r="V25" s="805"/>
      <c r="W25" s="1157"/>
      <c r="X25" s="940"/>
      <c r="Y25" s="940"/>
      <c r="Z25" s="940"/>
      <c r="AA25" s="805"/>
      <c r="AB25" s="952"/>
      <c r="AC25" s="940"/>
      <c r="AD25" s="940"/>
      <c r="AE25" s="940"/>
      <c r="AF25" s="805"/>
      <c r="AG25" s="952"/>
      <c r="AH25" s="940"/>
      <c r="AI25" s="940"/>
      <c r="AJ25" s="940"/>
      <c r="AK25" s="805"/>
      <c r="AL25" s="952"/>
      <c r="AM25" s="940"/>
      <c r="AN25" s="940"/>
      <c r="AO25" s="940"/>
      <c r="AP25" s="805"/>
      <c r="AQ25" s="952"/>
      <c r="AR25" s="940"/>
      <c r="AS25" s="940"/>
      <c r="AT25" s="940"/>
      <c r="AU25" s="805"/>
      <c r="AV25" s="952"/>
      <c r="AW25" s="940"/>
      <c r="AX25" s="940"/>
      <c r="AY25" s="940"/>
      <c r="AZ25" s="805"/>
      <c r="BA25" s="952"/>
      <c r="BB25" s="940"/>
      <c r="BC25" s="940"/>
      <c r="BD25" s="940"/>
      <c r="BE25" s="805"/>
      <c r="BF25" s="952"/>
      <c r="BG25" s="940"/>
      <c r="BH25" s="940"/>
      <c r="BI25" s="940"/>
      <c r="BJ25" s="805"/>
      <c r="BK25" s="952"/>
      <c r="BL25" s="940"/>
      <c r="BM25" s="940"/>
      <c r="BN25" s="940"/>
      <c r="BO25" s="805"/>
      <c r="BP25" s="952"/>
      <c r="BQ25" s="940"/>
      <c r="BR25" s="940"/>
      <c r="BS25" s="940"/>
      <c r="BT25" s="805"/>
      <c r="BU25" s="952"/>
      <c r="BV25" s="940"/>
      <c r="BW25" s="940"/>
      <c r="BX25" s="940"/>
      <c r="BY25" s="805"/>
      <c r="BZ25" s="952"/>
      <c r="CA25" s="940"/>
      <c r="CB25" s="940"/>
      <c r="CC25" s="940"/>
      <c r="CD25" s="805"/>
      <c r="CE25" s="952"/>
      <c r="CF25" s="940"/>
      <c r="CG25" s="940"/>
      <c r="CH25" s="940"/>
      <c r="CI25" s="805"/>
      <c r="CJ25" s="952"/>
      <c r="CK25" s="940"/>
      <c r="CL25" s="940"/>
      <c r="CM25" s="940"/>
      <c r="CN25" s="805"/>
      <c r="CO25" s="952"/>
      <c r="CP25" s="940"/>
      <c r="CQ25" s="940"/>
      <c r="CR25" s="940"/>
      <c r="CS25" s="805"/>
      <c r="CT25" s="952"/>
      <c r="CU25" s="940"/>
      <c r="CV25" s="940"/>
      <c r="CW25" s="940"/>
      <c r="CX25" s="805"/>
    </row>
    <row r="26" spans="1:102" ht="14.4" customHeight="1" x14ac:dyDescent="0.25">
      <c r="G26" s="52">
        <v>5</v>
      </c>
      <c r="H26" s="944" t="str">
        <f>'G-3'!$G$9</f>
        <v>Kerugian selisih kurs</v>
      </c>
      <c r="I26" s="940"/>
      <c r="J26" s="940"/>
      <c r="K26" s="940"/>
      <c r="L26" s="53" t="s">
        <v>1681</v>
      </c>
      <c r="M26" s="1158" t="s">
        <v>1468</v>
      </c>
      <c r="N26" s="940"/>
      <c r="O26" s="940"/>
      <c r="P26" s="940"/>
      <c r="Q26" s="940"/>
      <c r="R26" s="940"/>
      <c r="S26" s="940"/>
      <c r="T26" s="805"/>
      <c r="U26" s="964" t="s">
        <v>633</v>
      </c>
      <c r="V26" s="805"/>
      <c r="W26" s="1157">
        <f>'G-3'!$U$32</f>
        <v>0</v>
      </c>
      <c r="X26" s="940"/>
      <c r="Y26" s="940"/>
      <c r="Z26" s="940"/>
      <c r="AA26" s="805"/>
      <c r="AB26" s="953">
        <f ca="1">SUMIF('G-3-1-5'!$J$20:$O$34,TEXT(AB16,"MM")&amp;TEXT(AB16,"MM")&amp;"*",'G-3-1-5'!$AL$20:$AP$34)</f>
        <v>0</v>
      </c>
      <c r="AC26" s="940"/>
      <c r="AD26" s="940"/>
      <c r="AE26" s="940"/>
      <c r="AF26" s="805"/>
      <c r="AG26" s="953">
        <f ca="1">SUMIF('G-3-1-5'!$J$20:$O$34,TEXT(AG16,"MM")&amp;TEXT(AG16,"MM")&amp;"*",'G-3-1-5'!$AL$20:$AP$34)</f>
        <v>0</v>
      </c>
      <c r="AH26" s="940"/>
      <c r="AI26" s="940"/>
      <c r="AJ26" s="940"/>
      <c r="AK26" s="805"/>
      <c r="AL26" s="953">
        <f ca="1">SUMIF('G-3-1-5'!$J$20:$O$34,TEXT(AL16,"MM")&amp;TEXT(AL16,"MM")&amp;"*",'G-3-1-5'!$AL$20:$AP$34)</f>
        <v>0</v>
      </c>
      <c r="AM26" s="940"/>
      <c r="AN26" s="940"/>
      <c r="AO26" s="940"/>
      <c r="AP26" s="805"/>
      <c r="AQ26" s="953">
        <f ca="1">SUMIF('G-3-1-5'!$J$20:$O$34,TEXT(AQ16,"MM")&amp;TEXT(AQ16,"MM")&amp;"*",'G-3-1-5'!$AL$20:$AP$34)</f>
        <v>0</v>
      </c>
      <c r="AR26" s="940"/>
      <c r="AS26" s="940"/>
      <c r="AT26" s="940"/>
      <c r="AU26" s="805"/>
      <c r="AV26" s="953">
        <f ca="1">SUMIF('G-3-1-5'!$J$20:$O$34,TEXT(AV16,"MM")&amp;TEXT(AV16,"MM")&amp;"*",'G-3-1-5'!$AL$20:$AP$34)</f>
        <v>0</v>
      </c>
      <c r="AW26" s="940"/>
      <c r="AX26" s="940"/>
      <c r="AY26" s="940"/>
      <c r="AZ26" s="805"/>
      <c r="BA26" s="953">
        <f ca="1">SUMIF('G-3-1-5'!$J$20:$O$34,TEXT(BA16,"MM")&amp;TEXT(BA16,"MM")&amp;"*",'G-3-1-5'!$AL$20:$AP$34)</f>
        <v>0</v>
      </c>
      <c r="BB26" s="940"/>
      <c r="BC26" s="940"/>
      <c r="BD26" s="940"/>
      <c r="BE26" s="805"/>
      <c r="BF26" s="953">
        <f ca="1">SUMIF('G-3-1-5'!$J$20:$O$34,TEXT(BF16,"MM")&amp;TEXT(BF16,"MM")&amp;"*",'G-3-1-5'!$AL$20:$AP$34)</f>
        <v>0</v>
      </c>
      <c r="BG26" s="940"/>
      <c r="BH26" s="940"/>
      <c r="BI26" s="940"/>
      <c r="BJ26" s="805"/>
      <c r="BK26" s="953">
        <f ca="1">SUMIF('G-3-1-5'!$J$20:$O$34,TEXT(BK16,"MM")&amp;TEXT(BK16,"MM")&amp;"*",'G-3-1-5'!$AL$20:$AP$34)</f>
        <v>0</v>
      </c>
      <c r="BL26" s="940"/>
      <c r="BM26" s="940"/>
      <c r="BN26" s="940"/>
      <c r="BO26" s="805"/>
      <c r="BP26" s="953">
        <f ca="1">SUMIF('G-3-1-5'!$J$20:$O$34,TEXT(BP16,"MM")&amp;TEXT(BP16,"MM")&amp;"*",'G-3-1-5'!$AL$20:$AP$34)</f>
        <v>0</v>
      </c>
      <c r="BQ26" s="940"/>
      <c r="BR26" s="940"/>
      <c r="BS26" s="940"/>
      <c r="BT26" s="805"/>
      <c r="BU26" s="953">
        <f ca="1">SUMIF('G-3-1-5'!$J$20:$O$34,TEXT(BU16,"MM")&amp;TEXT(BU16,"MM")&amp;"*",'G-3-1-5'!$AL$20:$AP$34)</f>
        <v>0</v>
      </c>
      <c r="BV26" s="940"/>
      <c r="BW26" s="940"/>
      <c r="BX26" s="940"/>
      <c r="BY26" s="805"/>
      <c r="BZ26" s="953">
        <f ca="1">SUMIF('G-3-1-5'!$J$20:$O$34,TEXT(BZ16,"MM")&amp;TEXT(BZ16,"MM")&amp;"*",'G-3-1-5'!$AL$20:$AP$34)</f>
        <v>0</v>
      </c>
      <c r="CA26" s="940"/>
      <c r="CB26" s="940"/>
      <c r="CC26" s="940"/>
      <c r="CD26" s="805"/>
      <c r="CE26" s="953">
        <f ca="1">SUMIF('G-3-1-5'!$J$20:$O$34,TEXT(CE16,"MM")&amp;TEXT(CE16,"MM")&amp;"*",'G-3-1-5'!$AL$20:$AP$34)</f>
        <v>0</v>
      </c>
      <c r="CF26" s="940"/>
      <c r="CG26" s="940"/>
      <c r="CH26" s="940"/>
      <c r="CI26" s="805"/>
      <c r="CJ26" s="955">
        <f ca="1">SUMIF('G-3-1-5'!J20:O34,"0112"&amp;"*",'G-3-1-5'!AL20:AP34)+SUMIF('G-3-1-5'!J20:O34,"0201"&amp;"*",'G-3-1-5'!AL20:AP34)+SUMIF('G-3-1-5'!J20:O34,"0302"&amp;"*",'G-3-1-5'!AL20:AP34)+SUMIF('G-3-1-5'!J20:O34,"0403"&amp;"*",'G-3-1-5'!AL20:AP34)+SUMIF('G-3-1-5'!J20:O34,"0503"&amp;"*",'G-3-1-5'!AL20:AP34)+SUMIF('G-3-1-5'!J20:O34,"0605"&amp;"*",'G-3-1-5'!AL20:AP34)+SUMIF('G-3-1-5'!J20:O34,"0706"&amp;"*",'G-3-1-5'!AL20:AP34)+SUMIF('G-3-1-5'!J20:O34,"0807"&amp;"*",'G-3-1-5'!AL20:AP34)+SUMIF('G-3-1-5'!J20:O34,"0908"&amp;"*",'G-3-1-5'!AL20:AP34)+SUMIF('G-3-1-5'!J20:O34,"1009"&amp;"*",'G-3-1-5'!AL20:AP34)+SUMIF('G-3-1-5'!J20:O34,"1110"&amp;"*",'G-3-1-5'!AL20:AP34)+SUMIF('G-3-1-5'!J20:O34,"1201"&amp;"*",'G-3-1-5'!AL20:AP34)</f>
        <v>0</v>
      </c>
      <c r="CK26" s="940"/>
      <c r="CL26" s="940"/>
      <c r="CM26" s="940"/>
      <c r="CN26" s="805"/>
      <c r="CO26" s="955">
        <f ca="1">IF(CJ26&gt;0,CJ26,SUM(AB26:CI26))</f>
        <v>0</v>
      </c>
      <c r="CP26" s="940"/>
      <c r="CQ26" s="940"/>
      <c r="CR26" s="940"/>
      <c r="CS26" s="805"/>
      <c r="CT26" s="955">
        <f ca="1">CO26-W26</f>
        <v>0</v>
      </c>
      <c r="CU26" s="940"/>
      <c r="CV26" s="940"/>
      <c r="CW26" s="940"/>
      <c r="CX26" s="805"/>
    </row>
    <row r="27" spans="1:102" ht="14.25" customHeight="1" x14ac:dyDescent="0.25">
      <c r="G27" s="52"/>
      <c r="H27" s="804"/>
      <c r="I27" s="940"/>
      <c r="J27" s="940"/>
      <c r="K27" s="940"/>
      <c r="M27" s="940"/>
      <c r="N27" s="940"/>
      <c r="O27" s="940"/>
      <c r="P27" s="940"/>
      <c r="Q27" s="940"/>
      <c r="R27" s="940"/>
      <c r="S27" s="940"/>
      <c r="T27" s="805"/>
      <c r="U27" s="964"/>
      <c r="V27" s="805"/>
      <c r="W27" s="1157"/>
      <c r="X27" s="940"/>
      <c r="Y27" s="940"/>
      <c r="Z27" s="940"/>
      <c r="AA27" s="805"/>
      <c r="AB27" s="952"/>
      <c r="AC27" s="940"/>
      <c r="AD27" s="940"/>
      <c r="AE27" s="940"/>
      <c r="AF27" s="805"/>
      <c r="AG27" s="952"/>
      <c r="AH27" s="940"/>
      <c r="AI27" s="940"/>
      <c r="AJ27" s="940"/>
      <c r="AK27" s="805"/>
      <c r="AL27" s="952"/>
      <c r="AM27" s="940"/>
      <c r="AN27" s="940"/>
      <c r="AO27" s="940"/>
      <c r="AP27" s="805"/>
      <c r="AQ27" s="952"/>
      <c r="AR27" s="940"/>
      <c r="AS27" s="940"/>
      <c r="AT27" s="940"/>
      <c r="AU27" s="805"/>
      <c r="AV27" s="952"/>
      <c r="AW27" s="940"/>
      <c r="AX27" s="940"/>
      <c r="AY27" s="940"/>
      <c r="AZ27" s="805"/>
      <c r="BA27" s="952"/>
      <c r="BB27" s="940"/>
      <c r="BC27" s="940"/>
      <c r="BD27" s="940"/>
      <c r="BE27" s="805"/>
      <c r="BF27" s="952"/>
      <c r="BG27" s="940"/>
      <c r="BH27" s="940"/>
      <c r="BI27" s="940"/>
      <c r="BJ27" s="805"/>
      <c r="BK27" s="952"/>
      <c r="BL27" s="940"/>
      <c r="BM27" s="940"/>
      <c r="BN27" s="940"/>
      <c r="BO27" s="805"/>
      <c r="BP27" s="952"/>
      <c r="BQ27" s="940"/>
      <c r="BR27" s="940"/>
      <c r="BS27" s="940"/>
      <c r="BT27" s="805"/>
      <c r="BU27" s="952"/>
      <c r="BV27" s="940"/>
      <c r="BW27" s="940"/>
      <c r="BX27" s="940"/>
      <c r="BY27" s="805"/>
      <c r="BZ27" s="952"/>
      <c r="CA27" s="940"/>
      <c r="CB27" s="940"/>
      <c r="CC27" s="940"/>
      <c r="CD27" s="805"/>
      <c r="CE27" s="952"/>
      <c r="CF27" s="940"/>
      <c r="CG27" s="940"/>
      <c r="CH27" s="940"/>
      <c r="CI27" s="805"/>
      <c r="CJ27" s="952"/>
      <c r="CK27" s="940"/>
      <c r="CL27" s="940"/>
      <c r="CM27" s="940"/>
      <c r="CN27" s="805"/>
      <c r="CO27" s="952"/>
      <c r="CP27" s="940"/>
      <c r="CQ27" s="940"/>
      <c r="CR27" s="940"/>
      <c r="CS27" s="805"/>
      <c r="CT27" s="952"/>
      <c r="CU27" s="940"/>
      <c r="CV27" s="940"/>
      <c r="CW27" s="940"/>
      <c r="CX27" s="805"/>
    </row>
    <row r="28" spans="1:102" ht="14.4" customHeight="1" x14ac:dyDescent="0.25">
      <c r="B28" s="760"/>
      <c r="C28" s="761"/>
      <c r="D28" s="761"/>
      <c r="E28" s="761"/>
      <c r="G28" s="52">
        <v>6</v>
      </c>
      <c r="H28" s="944" t="str">
        <f>'G-3'!$G$9</f>
        <v>Kerugian selisih kurs</v>
      </c>
      <c r="I28" s="940"/>
      <c r="J28" s="940"/>
      <c r="K28" s="940"/>
      <c r="L28" s="53" t="s">
        <v>1681</v>
      </c>
      <c r="M28" s="1158" t="s">
        <v>1472</v>
      </c>
      <c r="N28" s="940"/>
      <c r="O28" s="940"/>
      <c r="P28" s="940"/>
      <c r="Q28" s="940"/>
      <c r="R28" s="940"/>
      <c r="S28" s="940"/>
      <c r="T28" s="805"/>
      <c r="U28" s="964" t="s">
        <v>635</v>
      </c>
      <c r="V28" s="805"/>
      <c r="W28" s="1157">
        <f>'G-3'!$U$32</f>
        <v>0</v>
      </c>
      <c r="X28" s="940"/>
      <c r="Y28" s="940"/>
      <c r="Z28" s="940"/>
      <c r="AA28" s="805"/>
      <c r="AB28" s="945"/>
      <c r="AC28" s="940"/>
      <c r="AD28" s="940"/>
      <c r="AE28" s="940"/>
      <c r="AF28" s="805"/>
      <c r="AG28" s="945"/>
      <c r="AH28" s="940"/>
      <c r="AI28" s="940"/>
      <c r="AJ28" s="940"/>
      <c r="AK28" s="805"/>
      <c r="AL28" s="945"/>
      <c r="AM28" s="940"/>
      <c r="AN28" s="940"/>
      <c r="AO28" s="940"/>
      <c r="AP28" s="805"/>
      <c r="AQ28" s="945"/>
      <c r="AR28" s="940"/>
      <c r="AS28" s="940"/>
      <c r="AT28" s="940"/>
      <c r="AU28" s="805"/>
      <c r="AV28" s="945"/>
      <c r="AW28" s="940"/>
      <c r="AX28" s="940"/>
      <c r="AY28" s="940"/>
      <c r="AZ28" s="805"/>
      <c r="BA28" s="945"/>
      <c r="BB28" s="940"/>
      <c r="BC28" s="940"/>
      <c r="BD28" s="940"/>
      <c r="BE28" s="805"/>
      <c r="BF28" s="945"/>
      <c r="BG28" s="940"/>
      <c r="BH28" s="940"/>
      <c r="BI28" s="940"/>
      <c r="BJ28" s="805"/>
      <c r="BK28" s="945"/>
      <c r="BL28" s="940"/>
      <c r="BM28" s="940"/>
      <c r="BN28" s="940"/>
      <c r="BO28" s="805"/>
      <c r="BP28" s="945"/>
      <c r="BQ28" s="940"/>
      <c r="BR28" s="940"/>
      <c r="BS28" s="940"/>
      <c r="BT28" s="805"/>
      <c r="BU28" s="945"/>
      <c r="BV28" s="940"/>
      <c r="BW28" s="940"/>
      <c r="BX28" s="940"/>
      <c r="BY28" s="805"/>
      <c r="BZ28" s="945"/>
      <c r="CA28" s="940"/>
      <c r="CB28" s="940"/>
      <c r="CC28" s="940"/>
      <c r="CD28" s="805"/>
      <c r="CE28" s="945"/>
      <c r="CF28" s="940"/>
      <c r="CG28" s="940"/>
      <c r="CH28" s="940"/>
      <c r="CI28" s="805"/>
      <c r="CJ28" s="955" t="e">
        <f>'G-3-1-6'!#REF!</f>
        <v>#REF!</v>
      </c>
      <c r="CK28" s="940"/>
      <c r="CL28" s="940"/>
      <c r="CM28" s="940"/>
      <c r="CN28" s="805"/>
      <c r="CO28" s="955" t="e">
        <f>IF(CJ28&gt;0,CJ28,SUM(AB28:CI28))</f>
        <v>#REF!</v>
      </c>
      <c r="CP28" s="940"/>
      <c r="CQ28" s="940"/>
      <c r="CR28" s="940"/>
      <c r="CS28" s="805"/>
      <c r="CT28" s="955" t="e">
        <f>CO28-W28</f>
        <v>#REF!</v>
      </c>
      <c r="CU28" s="940"/>
      <c r="CV28" s="940"/>
      <c r="CW28" s="940"/>
      <c r="CX28" s="805"/>
    </row>
    <row r="29" spans="1:102" ht="14.4" customHeight="1" x14ac:dyDescent="0.25">
      <c r="G29" s="52"/>
      <c r="H29" s="804"/>
      <c r="I29" s="940"/>
      <c r="J29" s="940"/>
      <c r="K29" s="940"/>
      <c r="M29" s="940"/>
      <c r="N29" s="940"/>
      <c r="O29" s="940"/>
      <c r="P29" s="940"/>
      <c r="Q29" s="940"/>
      <c r="R29" s="940"/>
      <c r="S29" s="940"/>
      <c r="T29" s="805"/>
      <c r="U29" s="964"/>
      <c r="V29" s="805"/>
      <c r="W29" s="950"/>
      <c r="X29" s="940"/>
      <c r="Y29" s="940"/>
      <c r="Z29" s="940"/>
      <c r="AA29" s="805"/>
      <c r="AB29" s="952"/>
      <c r="AC29" s="940"/>
      <c r="AD29" s="940"/>
      <c r="AE29" s="940"/>
      <c r="AF29" s="805"/>
      <c r="AG29" s="952"/>
      <c r="AH29" s="940"/>
      <c r="AI29" s="940"/>
      <c r="AJ29" s="940"/>
      <c r="AK29" s="805"/>
      <c r="AL29" s="952"/>
      <c r="AM29" s="940"/>
      <c r="AN29" s="940"/>
      <c r="AO29" s="940"/>
      <c r="AP29" s="805"/>
      <c r="AQ29" s="952"/>
      <c r="AR29" s="940"/>
      <c r="AS29" s="940"/>
      <c r="AT29" s="940"/>
      <c r="AU29" s="805"/>
      <c r="AV29" s="952"/>
      <c r="AW29" s="940"/>
      <c r="AX29" s="940"/>
      <c r="AY29" s="940"/>
      <c r="AZ29" s="805"/>
      <c r="BA29" s="952"/>
      <c r="BB29" s="940"/>
      <c r="BC29" s="940"/>
      <c r="BD29" s="940"/>
      <c r="BE29" s="805"/>
      <c r="BF29" s="952"/>
      <c r="BG29" s="940"/>
      <c r="BH29" s="940"/>
      <c r="BI29" s="940"/>
      <c r="BJ29" s="805"/>
      <c r="BK29" s="952"/>
      <c r="BL29" s="940"/>
      <c r="BM29" s="940"/>
      <c r="BN29" s="940"/>
      <c r="BO29" s="805"/>
      <c r="BP29" s="952"/>
      <c r="BQ29" s="940"/>
      <c r="BR29" s="940"/>
      <c r="BS29" s="940"/>
      <c r="BT29" s="805"/>
      <c r="BU29" s="952"/>
      <c r="BV29" s="940"/>
      <c r="BW29" s="940"/>
      <c r="BX29" s="940"/>
      <c r="BY29" s="805"/>
      <c r="BZ29" s="952"/>
      <c r="CA29" s="940"/>
      <c r="CB29" s="940"/>
      <c r="CC29" s="940"/>
      <c r="CD29" s="805"/>
      <c r="CE29" s="952"/>
      <c r="CF29" s="940"/>
      <c r="CG29" s="940"/>
      <c r="CH29" s="940"/>
      <c r="CI29" s="805"/>
      <c r="CJ29" s="952"/>
      <c r="CK29" s="940"/>
      <c r="CL29" s="940"/>
      <c r="CM29" s="940"/>
      <c r="CN29" s="805"/>
      <c r="CO29" s="952"/>
      <c r="CP29" s="940"/>
      <c r="CQ29" s="940"/>
      <c r="CR29" s="940"/>
      <c r="CS29" s="805"/>
      <c r="CT29" s="952"/>
      <c r="CU29" s="940"/>
      <c r="CV29" s="940"/>
      <c r="CW29" s="940"/>
      <c r="CX29" s="805"/>
    </row>
    <row r="30" spans="1:102" ht="14.25" customHeight="1" thickBot="1" x14ac:dyDescent="0.3">
      <c r="G30" s="290"/>
      <c r="H30" s="291"/>
      <c r="I30" s="291"/>
      <c r="J30" s="291"/>
      <c r="K30" s="291"/>
      <c r="L30" s="291"/>
      <c r="M30" s="291"/>
      <c r="N30" s="291"/>
      <c r="O30" s="291"/>
      <c r="P30" s="291"/>
      <c r="Q30" s="291"/>
      <c r="R30" s="291"/>
      <c r="S30" s="291"/>
      <c r="T30" s="291"/>
      <c r="U30" s="292"/>
      <c r="V30" s="293"/>
      <c r="W30" s="941"/>
      <c r="X30" s="942"/>
      <c r="Y30" s="942"/>
      <c r="Z30" s="942"/>
      <c r="AA30" s="943"/>
      <c r="AB30" s="941"/>
      <c r="AC30" s="942"/>
      <c r="AD30" s="942"/>
      <c r="AE30" s="942"/>
      <c r="AF30" s="943"/>
      <c r="AG30" s="941"/>
      <c r="AH30" s="942"/>
      <c r="AI30" s="942"/>
      <c r="AJ30" s="942"/>
      <c r="AK30" s="943"/>
      <c r="AL30" s="941"/>
      <c r="AM30" s="942"/>
      <c r="AN30" s="942"/>
      <c r="AO30" s="942"/>
      <c r="AP30" s="943"/>
      <c r="AQ30" s="941"/>
      <c r="AR30" s="942"/>
      <c r="AS30" s="942"/>
      <c r="AT30" s="942"/>
      <c r="AU30" s="943"/>
      <c r="AV30" s="941"/>
      <c r="AW30" s="942"/>
      <c r="AX30" s="942"/>
      <c r="AY30" s="942"/>
      <c r="AZ30" s="943"/>
      <c r="BA30" s="941"/>
      <c r="BB30" s="942"/>
      <c r="BC30" s="942"/>
      <c r="BD30" s="942"/>
      <c r="BE30" s="943"/>
      <c r="BF30" s="941"/>
      <c r="BG30" s="942"/>
      <c r="BH30" s="942"/>
      <c r="BI30" s="942"/>
      <c r="BJ30" s="943"/>
      <c r="BK30" s="941"/>
      <c r="BL30" s="942"/>
      <c r="BM30" s="942"/>
      <c r="BN30" s="942"/>
      <c r="BO30" s="943"/>
      <c r="BP30" s="941"/>
      <c r="BQ30" s="942"/>
      <c r="BR30" s="942"/>
      <c r="BS30" s="942"/>
      <c r="BT30" s="943"/>
      <c r="BU30" s="941"/>
      <c r="BV30" s="942"/>
      <c r="BW30" s="942"/>
      <c r="BX30" s="942"/>
      <c r="BY30" s="943"/>
      <c r="BZ30" s="941"/>
      <c r="CA30" s="942"/>
      <c r="CB30" s="942"/>
      <c r="CC30" s="942"/>
      <c r="CD30" s="943"/>
      <c r="CE30" s="941"/>
      <c r="CF30" s="942"/>
      <c r="CG30" s="942"/>
      <c r="CH30" s="942"/>
      <c r="CI30" s="943"/>
      <c r="CJ30" s="941"/>
      <c r="CK30" s="942"/>
      <c r="CL30" s="942"/>
      <c r="CM30" s="942"/>
      <c r="CN30" s="943"/>
      <c r="CO30" s="941"/>
      <c r="CP30" s="942"/>
      <c r="CQ30" s="942"/>
      <c r="CR30" s="942"/>
      <c r="CS30" s="943"/>
      <c r="CT30" s="941"/>
      <c r="CU30" s="942"/>
      <c r="CV30" s="942"/>
      <c r="CW30" s="942"/>
      <c r="CX30" s="943"/>
    </row>
    <row r="31" spans="1:102" ht="15" customHeight="1" thickTop="1" x14ac:dyDescent="0.25">
      <c r="AL31" s="110"/>
      <c r="AM31" s="110"/>
      <c r="AN31" s="110"/>
      <c r="AO31" s="110"/>
      <c r="AP31" s="110"/>
      <c r="AQ31" s="110"/>
      <c r="AR31" s="110"/>
      <c r="AS31" s="110"/>
      <c r="AT31" s="110"/>
      <c r="AU31" s="110"/>
      <c r="AV31" s="110"/>
      <c r="AW31" s="110"/>
      <c r="AX31" s="110"/>
      <c r="AY31" s="110"/>
      <c r="AZ31" s="110"/>
      <c r="BA31" s="110"/>
      <c r="BB31" s="110"/>
      <c r="BC31" s="110"/>
      <c r="BD31" s="110"/>
      <c r="BE31" s="110"/>
      <c r="BF31" s="110"/>
      <c r="BG31" s="110"/>
      <c r="BH31" s="110"/>
      <c r="BI31" s="110"/>
      <c r="BJ31" s="110"/>
      <c r="BK31" s="110"/>
      <c r="BL31" s="110"/>
      <c r="BM31" s="110"/>
      <c r="BN31" s="110"/>
      <c r="BO31" s="110"/>
      <c r="BP31" s="110"/>
      <c r="BQ31" s="110"/>
      <c r="BR31" s="110"/>
      <c r="BS31" s="110"/>
      <c r="BT31" s="110"/>
      <c r="BU31" s="110"/>
      <c r="BV31" s="110"/>
      <c r="BW31" s="110"/>
      <c r="BX31" s="110"/>
      <c r="BY31" s="110"/>
      <c r="BZ31" s="110"/>
      <c r="CA31" s="110"/>
      <c r="CB31" s="110"/>
      <c r="CC31" s="110"/>
      <c r="CD31" s="110"/>
      <c r="CE31" s="110"/>
      <c r="CF31" s="110"/>
      <c r="CG31" s="110"/>
      <c r="CH31" s="110"/>
      <c r="CI31" s="110"/>
      <c r="CJ31" s="110"/>
      <c r="CK31" s="110"/>
      <c r="CL31" s="110"/>
      <c r="CM31" s="110"/>
      <c r="CN31" s="110"/>
      <c r="CO31" s="110"/>
      <c r="CP31" s="110"/>
      <c r="CQ31" s="110"/>
      <c r="CR31" s="110"/>
      <c r="CS31" s="110"/>
      <c r="CT31" s="110"/>
      <c r="CU31" s="110"/>
      <c r="CV31" s="110"/>
      <c r="CW31" s="110"/>
      <c r="CX31" s="110"/>
    </row>
    <row r="32" spans="1:102" ht="15" customHeight="1" x14ac:dyDescent="0.25">
      <c r="G32" s="198" t="s">
        <v>1779</v>
      </c>
      <c r="H32" s="199"/>
      <c r="I32" s="199"/>
      <c r="J32" s="199"/>
      <c r="K32" s="199"/>
      <c r="L32" s="199"/>
      <c r="M32" s="199"/>
      <c r="N32" s="199"/>
      <c r="O32" s="199"/>
      <c r="P32" s="199"/>
      <c r="Q32" s="199"/>
      <c r="R32" s="199"/>
      <c r="S32" s="199"/>
      <c r="T32" s="199"/>
      <c r="U32" s="199"/>
      <c r="V32" s="199"/>
      <c r="W32" s="199"/>
      <c r="X32" s="199"/>
      <c r="Y32" s="199"/>
      <c r="Z32" s="199"/>
      <c r="AA32" s="199"/>
      <c r="AB32" s="199"/>
      <c r="AC32" s="199"/>
      <c r="AD32" s="199"/>
      <c r="AE32" s="199"/>
      <c r="AF32" s="199"/>
      <c r="AG32" s="199"/>
      <c r="AH32" s="199"/>
      <c r="AI32" s="199"/>
      <c r="AJ32" s="199"/>
      <c r="AK32" s="200"/>
      <c r="AL32" s="110"/>
      <c r="AM32" s="110"/>
      <c r="AN32" s="110"/>
      <c r="AO32" s="110"/>
      <c r="AP32" s="110"/>
      <c r="AQ32" s="110"/>
      <c r="AR32" s="110"/>
      <c r="AS32" s="110"/>
      <c r="AT32" s="110"/>
      <c r="AU32" s="110"/>
      <c r="AV32" s="110"/>
      <c r="AW32" s="110"/>
      <c r="AX32" s="110"/>
      <c r="AY32" s="110"/>
      <c r="AZ32" s="110"/>
      <c r="BA32" s="110"/>
      <c r="BB32" s="110"/>
      <c r="BC32" s="110"/>
      <c r="BD32" s="110"/>
      <c r="BE32" s="110"/>
      <c r="BF32" s="110"/>
      <c r="BG32" s="110"/>
      <c r="BH32" s="110"/>
      <c r="BI32" s="110"/>
      <c r="BJ32" s="110"/>
      <c r="BK32" s="110"/>
      <c r="BL32" s="110"/>
      <c r="BM32" s="110"/>
      <c r="BN32" s="110"/>
      <c r="BO32" s="110"/>
      <c r="BP32" s="110"/>
      <c r="BQ32" s="110"/>
      <c r="BR32" s="110"/>
      <c r="BS32" s="110"/>
      <c r="BT32" s="110"/>
      <c r="BU32" s="110"/>
      <c r="BV32" s="110"/>
      <c r="BW32" s="110"/>
      <c r="BX32" s="110"/>
      <c r="BY32" s="110"/>
      <c r="BZ32" s="110"/>
      <c r="CA32" s="110"/>
      <c r="CB32" s="110"/>
      <c r="CC32" s="110"/>
      <c r="CD32" s="110"/>
      <c r="CE32" s="110"/>
      <c r="CF32" s="110"/>
      <c r="CG32" s="110"/>
      <c r="CH32" s="110"/>
      <c r="CI32" s="110"/>
      <c r="CJ32" s="110"/>
      <c r="CK32" s="110"/>
      <c r="CL32" s="110"/>
      <c r="CM32" s="110"/>
      <c r="CN32" s="110"/>
      <c r="CO32" s="110"/>
      <c r="CP32" s="110"/>
      <c r="CQ32" s="110"/>
      <c r="CR32" s="110"/>
      <c r="CS32" s="110"/>
      <c r="CT32" s="110"/>
      <c r="CU32" s="110"/>
      <c r="CV32" s="110"/>
      <c r="CW32" s="110"/>
      <c r="CX32" s="110"/>
    </row>
    <row r="33" spans="7:102" ht="15" customHeight="1" x14ac:dyDescent="0.25">
      <c r="G33" s="201" t="s">
        <v>1445</v>
      </c>
      <c r="H33" s="970" t="s">
        <v>1780</v>
      </c>
      <c r="I33" s="764"/>
      <c r="J33" s="764"/>
      <c r="K33" s="764"/>
      <c r="L33" s="764"/>
      <c r="M33" s="764"/>
      <c r="N33" s="764"/>
      <c r="O33" s="764"/>
      <c r="P33" s="764"/>
      <c r="Q33" s="764"/>
      <c r="R33" s="764"/>
      <c r="S33" s="764"/>
      <c r="T33" s="764"/>
      <c r="U33" s="764"/>
      <c r="V33" s="764"/>
      <c r="W33" s="764"/>
      <c r="X33" s="764"/>
      <c r="Y33" s="764"/>
      <c r="Z33" s="764"/>
      <c r="AA33" s="764"/>
      <c r="AB33" s="764"/>
      <c r="AC33" s="764"/>
      <c r="AD33" s="764"/>
      <c r="AE33" s="764"/>
      <c r="AF33" s="764"/>
      <c r="AG33" s="764"/>
      <c r="AH33" s="764"/>
      <c r="AI33" s="764"/>
      <c r="AJ33" s="764"/>
      <c r="AK33" s="765"/>
      <c r="AL33" s="110"/>
      <c r="AM33" s="110"/>
      <c r="AN33" s="110"/>
      <c r="AO33" s="110"/>
      <c r="AP33" s="110"/>
      <c r="AQ33" s="110"/>
      <c r="AR33" s="110"/>
      <c r="AS33" s="110"/>
      <c r="AT33" s="110"/>
      <c r="AU33" s="110"/>
      <c r="AV33" s="110"/>
      <c r="AW33" s="110"/>
      <c r="AX33" s="110"/>
      <c r="AY33" s="110"/>
      <c r="AZ33" s="110"/>
      <c r="BA33" s="110"/>
      <c r="BB33" s="110"/>
      <c r="BC33" s="110"/>
      <c r="BD33" s="110"/>
      <c r="BE33" s="110"/>
      <c r="BF33" s="110"/>
      <c r="BG33" s="110"/>
      <c r="BH33" s="110"/>
      <c r="BI33" s="110"/>
      <c r="BJ33" s="110"/>
      <c r="BK33" s="110"/>
      <c r="BL33" s="110"/>
      <c r="BM33" s="110"/>
      <c r="BN33" s="110"/>
      <c r="BO33" s="110"/>
      <c r="BP33" s="110"/>
      <c r="BQ33" s="110"/>
      <c r="BR33" s="110"/>
      <c r="BS33" s="110"/>
      <c r="BT33" s="110"/>
      <c r="BU33" s="110"/>
      <c r="BV33" s="110"/>
      <c r="BW33" s="110"/>
      <c r="BX33" s="110"/>
      <c r="BY33" s="110"/>
      <c r="BZ33" s="110"/>
      <c r="CA33" s="110"/>
      <c r="CB33" s="110"/>
      <c r="CC33" s="110"/>
      <c r="CD33" s="110"/>
      <c r="CE33" s="110"/>
      <c r="CF33" s="110"/>
      <c r="CG33" s="110"/>
      <c r="CH33" s="110"/>
      <c r="CI33" s="110"/>
      <c r="CJ33" s="110"/>
      <c r="CK33" s="110"/>
      <c r="CL33" s="110"/>
      <c r="CM33" s="110"/>
      <c r="CN33" s="110"/>
      <c r="CO33" s="110"/>
      <c r="CP33" s="110"/>
      <c r="CQ33" s="110"/>
      <c r="CR33" s="110"/>
      <c r="CS33" s="110"/>
      <c r="CT33" s="110"/>
      <c r="CU33" s="110"/>
      <c r="CV33" s="110"/>
      <c r="CW33" s="110"/>
      <c r="CX33" s="110"/>
    </row>
    <row r="34" spans="7:102" ht="15" customHeight="1" x14ac:dyDescent="0.25">
      <c r="G34" s="520" t="s">
        <v>1781</v>
      </c>
      <c r="H34" s="971" t="str">
        <f>"Berdasarkan hasil pengujian-pengujian tersebut, pemeriksaan atas "&amp;H18&amp;"  disimpulkan sebagai berikut :"</f>
        <v>Berdasarkan hasil pengujian-pengujian tersebut, pemeriksaan atas Kerugian selisih kurs  disimpulkan sebagai berikut :</v>
      </c>
      <c r="I34" s="789"/>
      <c r="J34" s="789"/>
      <c r="K34" s="789"/>
      <c r="L34" s="789"/>
      <c r="M34" s="789"/>
      <c r="N34" s="789"/>
      <c r="O34" s="789"/>
      <c r="P34" s="789"/>
      <c r="Q34" s="789"/>
      <c r="R34" s="789"/>
      <c r="S34" s="789"/>
      <c r="T34" s="789"/>
      <c r="U34" s="789"/>
      <c r="V34" s="789"/>
      <c r="W34" s="789"/>
      <c r="X34" s="789"/>
      <c r="Y34" s="789"/>
      <c r="Z34" s="789"/>
      <c r="AA34" s="789"/>
      <c r="AB34" s="789"/>
      <c r="AC34" s="789"/>
      <c r="AD34" s="789"/>
      <c r="AE34" s="789"/>
      <c r="AF34" s="789"/>
      <c r="AG34" s="789"/>
      <c r="AH34" s="789"/>
      <c r="AI34" s="789"/>
      <c r="AJ34" s="789"/>
      <c r="AK34" s="790"/>
      <c r="AL34" s="110"/>
      <c r="AM34" s="110"/>
      <c r="AN34" s="110"/>
      <c r="AO34" s="110"/>
      <c r="AP34" s="110"/>
      <c r="AQ34" s="110"/>
      <c r="AR34" s="110"/>
      <c r="AS34" s="110"/>
      <c r="AT34" s="110"/>
      <c r="AU34" s="110"/>
      <c r="AV34" s="110"/>
      <c r="AW34" s="110"/>
      <c r="AX34" s="110"/>
      <c r="AY34" s="110"/>
      <c r="AZ34" s="110"/>
      <c r="BA34" s="110"/>
      <c r="BB34" s="110"/>
      <c r="BC34" s="110"/>
      <c r="BD34" s="110"/>
      <c r="BE34" s="110"/>
      <c r="BF34" s="110"/>
      <c r="BG34" s="110"/>
      <c r="BH34" s="110"/>
      <c r="BI34" s="110"/>
      <c r="BJ34" s="110"/>
      <c r="BK34" s="110"/>
      <c r="BL34" s="110"/>
      <c r="BM34" s="110"/>
      <c r="BN34" s="110"/>
      <c r="BO34" s="110"/>
      <c r="BP34" s="110"/>
      <c r="BQ34" s="110"/>
      <c r="BR34" s="110"/>
      <c r="BS34" s="110"/>
      <c r="BT34" s="110"/>
      <c r="BU34" s="110"/>
      <c r="BV34" s="110"/>
      <c r="BW34" s="110"/>
      <c r="BX34" s="110"/>
      <c r="BY34" s="110"/>
      <c r="BZ34" s="110"/>
      <c r="CA34" s="110"/>
      <c r="CB34" s="110"/>
      <c r="CC34" s="110"/>
      <c r="CD34" s="110"/>
      <c r="CE34" s="110"/>
      <c r="CF34" s="110"/>
      <c r="CG34" s="110"/>
      <c r="CH34" s="110"/>
      <c r="CI34" s="110"/>
      <c r="CJ34" s="110"/>
      <c r="CK34" s="110"/>
      <c r="CL34" s="110"/>
      <c r="CM34" s="110"/>
      <c r="CN34" s="110"/>
      <c r="CO34" s="110"/>
      <c r="CP34" s="110"/>
      <c r="CQ34" s="110"/>
      <c r="CR34" s="110"/>
      <c r="CS34" s="110"/>
      <c r="CT34" s="110"/>
      <c r="CU34" s="110"/>
      <c r="CV34" s="110"/>
      <c r="CW34" s="110"/>
      <c r="CX34" s="110"/>
    </row>
    <row r="35" spans="7:102" ht="15" customHeight="1" x14ac:dyDescent="0.25">
      <c r="G35" s="521"/>
      <c r="H35" s="804"/>
      <c r="I35" s="940"/>
      <c r="J35" s="940"/>
      <c r="K35" s="940"/>
      <c r="L35" s="940"/>
      <c r="M35" s="940"/>
      <c r="N35" s="940"/>
      <c r="O35" s="940"/>
      <c r="P35" s="940"/>
      <c r="Q35" s="940"/>
      <c r="R35" s="940"/>
      <c r="S35" s="940"/>
      <c r="T35" s="940"/>
      <c r="U35" s="940"/>
      <c r="V35" s="940"/>
      <c r="W35" s="940"/>
      <c r="X35" s="940"/>
      <c r="Y35" s="940"/>
      <c r="Z35" s="940"/>
      <c r="AA35" s="940"/>
      <c r="AB35" s="940"/>
      <c r="AC35" s="940"/>
      <c r="AD35" s="940"/>
      <c r="AE35" s="940"/>
      <c r="AF35" s="940"/>
      <c r="AG35" s="940"/>
      <c r="AH35" s="940"/>
      <c r="AI35" s="940"/>
      <c r="AJ35" s="940"/>
      <c r="AK35" s="805"/>
      <c r="AL35" s="110"/>
      <c r="AM35" s="110"/>
      <c r="AN35" s="110"/>
      <c r="AO35" s="110"/>
      <c r="AP35" s="110"/>
      <c r="AQ35" s="110"/>
      <c r="AR35" s="110"/>
      <c r="AS35" s="110"/>
      <c r="AT35" s="110"/>
      <c r="AU35" s="110"/>
      <c r="AV35" s="110"/>
      <c r="AW35" s="110"/>
      <c r="AX35" s="110"/>
      <c r="AY35" s="110"/>
      <c r="AZ35" s="110"/>
      <c r="BA35" s="110"/>
      <c r="BB35" s="110"/>
      <c r="BC35" s="110"/>
      <c r="BD35" s="110"/>
      <c r="BE35" s="110"/>
      <c r="BF35" s="110"/>
      <c r="BG35" s="110"/>
      <c r="BH35" s="110"/>
      <c r="BI35" s="110"/>
      <c r="BJ35" s="110"/>
      <c r="BK35" s="110"/>
      <c r="BL35" s="110"/>
      <c r="BM35" s="110"/>
      <c r="BN35" s="110"/>
      <c r="BO35" s="110"/>
      <c r="BP35" s="110"/>
      <c r="BQ35" s="110"/>
      <c r="BR35" s="110"/>
      <c r="BS35" s="110"/>
      <c r="BT35" s="110"/>
      <c r="BU35" s="110"/>
      <c r="BV35" s="110"/>
      <c r="BW35" s="110"/>
      <c r="BX35" s="110"/>
      <c r="BY35" s="110"/>
      <c r="BZ35" s="110"/>
      <c r="CA35" s="110"/>
      <c r="CB35" s="110"/>
      <c r="CC35" s="110"/>
      <c r="CD35" s="110"/>
      <c r="CE35" s="110"/>
      <c r="CF35" s="110"/>
      <c r="CG35" s="110"/>
      <c r="CH35" s="110"/>
      <c r="CI35" s="110"/>
      <c r="CJ35" s="110"/>
      <c r="CK35" s="110"/>
      <c r="CL35" s="110"/>
      <c r="CM35" s="110"/>
      <c r="CN35" s="110"/>
      <c r="CO35" s="110"/>
      <c r="CP35" s="110"/>
      <c r="CQ35" s="110"/>
      <c r="CR35" s="110"/>
      <c r="CS35" s="110"/>
      <c r="CT35" s="110"/>
      <c r="CU35" s="110"/>
      <c r="CV35" s="110"/>
      <c r="CW35" s="110"/>
      <c r="CX35" s="110"/>
    </row>
    <row r="36" spans="7:102" ht="15" customHeight="1" x14ac:dyDescent="0.25">
      <c r="G36" s="521"/>
      <c r="H36" s="202" t="str">
        <f>H18&amp;" menurut pemeriksa :"</f>
        <v>Kerugian selisih kurs menurut pemeriksa :</v>
      </c>
      <c r="I36" s="203"/>
      <c r="J36" s="203"/>
      <c r="K36" s="203"/>
      <c r="L36" s="203"/>
      <c r="M36" s="203"/>
      <c r="N36" s="203"/>
      <c r="O36" s="203"/>
      <c r="P36" s="203"/>
      <c r="Q36" s="203"/>
      <c r="R36" s="203"/>
      <c r="S36" s="203"/>
      <c r="T36" s="203"/>
      <c r="U36" s="203"/>
      <c r="V36" s="203"/>
      <c r="W36" s="203"/>
      <c r="X36" s="203"/>
      <c r="Y36" s="203"/>
      <c r="Z36" s="203"/>
      <c r="AA36" s="203"/>
      <c r="AB36" s="203"/>
      <c r="AK36" s="186"/>
      <c r="AL36" s="110"/>
      <c r="AM36" s="110"/>
      <c r="AN36" s="110"/>
      <c r="AO36" s="110"/>
      <c r="AP36" s="110"/>
      <c r="AQ36" s="110"/>
      <c r="AR36" s="110"/>
      <c r="AS36" s="110"/>
      <c r="AT36" s="110"/>
      <c r="AU36" s="110"/>
      <c r="AV36" s="110"/>
      <c r="AW36" s="110"/>
      <c r="AX36" s="110"/>
      <c r="AY36" s="110"/>
      <c r="AZ36" s="110"/>
      <c r="BA36" s="110"/>
      <c r="BB36" s="110"/>
      <c r="BC36" s="110"/>
      <c r="BD36" s="110"/>
      <c r="BE36" s="110"/>
      <c r="BF36" s="110"/>
      <c r="BG36" s="110"/>
      <c r="BH36" s="110"/>
      <c r="BI36" s="110"/>
      <c r="BJ36" s="110"/>
      <c r="BK36" s="110"/>
      <c r="BL36" s="110"/>
      <c r="BM36" s="110"/>
      <c r="BN36" s="110"/>
      <c r="BO36" s="110"/>
      <c r="BP36" s="110"/>
      <c r="BQ36" s="110"/>
      <c r="BR36" s="110"/>
      <c r="BS36" s="110"/>
      <c r="BT36" s="110"/>
      <c r="BU36" s="110"/>
      <c r="BV36" s="110"/>
      <c r="BW36" s="110"/>
      <c r="BX36" s="110"/>
      <c r="BY36" s="110"/>
      <c r="BZ36" s="110"/>
      <c r="CA36" s="110"/>
      <c r="CB36" s="110"/>
      <c r="CC36" s="110"/>
      <c r="CD36" s="110"/>
      <c r="CE36" s="110"/>
      <c r="CF36" s="110"/>
      <c r="CG36" s="110"/>
      <c r="CH36" s="110"/>
      <c r="CI36" s="110"/>
      <c r="CJ36" s="110"/>
      <c r="CK36" s="110"/>
      <c r="CL36" s="110"/>
      <c r="CM36" s="110"/>
      <c r="CN36" s="110"/>
      <c r="CO36" s="110"/>
      <c r="CP36" s="110"/>
      <c r="CQ36" s="110"/>
      <c r="CR36" s="110"/>
      <c r="CS36" s="110"/>
      <c r="CT36" s="110"/>
      <c r="CU36" s="110"/>
      <c r="CV36" s="110"/>
      <c r="CW36" s="110"/>
      <c r="CX36" s="110"/>
    </row>
    <row r="37" spans="7:102" ht="15" customHeight="1" x14ac:dyDescent="0.25">
      <c r="G37" s="521"/>
      <c r="H37" s="202" t="s">
        <v>1681</v>
      </c>
      <c r="I37" s="939" t="s">
        <v>1782</v>
      </c>
      <c r="J37" s="940"/>
      <c r="K37" s="940"/>
      <c r="L37" s="940"/>
      <c r="M37" s="940"/>
      <c r="N37" s="940"/>
      <c r="O37" s="940"/>
      <c r="P37" s="940"/>
      <c r="Q37" s="940"/>
      <c r="R37" s="940"/>
      <c r="S37" s="940"/>
      <c r="T37" s="940"/>
      <c r="U37" s="940"/>
      <c r="V37" s="940"/>
      <c r="W37" s="203" t="s">
        <v>1684</v>
      </c>
      <c r="X37" s="974">
        <f>IF(I38="Tidak Dilakukan Pengujian",X39,
IF(I38=M18,CO18,
IF(I38=M20,CO20,
IF(I38=M22,CO22,
IF(I38=M24,CO24,
IF(I38=M26,CO26,
IF(I38=M28,CO28,"Pilih teknik yang lain")))))))</f>
        <v>0</v>
      </c>
      <c r="Y37" s="940"/>
      <c r="Z37" s="940"/>
      <c r="AA37" s="940"/>
      <c r="AB37" s="940"/>
      <c r="AK37" s="186"/>
      <c r="AL37" s="110"/>
      <c r="AM37" s="110"/>
      <c r="AN37" s="110"/>
      <c r="AO37" s="110"/>
      <c r="AP37" s="110"/>
      <c r="AQ37" s="110"/>
      <c r="AR37" s="110"/>
      <c r="AS37" s="110"/>
      <c r="AT37" s="110"/>
      <c r="AU37" s="110"/>
      <c r="AV37" s="110"/>
      <c r="AW37" s="110"/>
      <c r="AX37" s="110"/>
      <c r="AY37" s="110"/>
      <c r="AZ37" s="110"/>
      <c r="BA37" s="110"/>
      <c r="BB37" s="110"/>
      <c r="BC37" s="110"/>
      <c r="BD37" s="110"/>
      <c r="BE37" s="110"/>
      <c r="BF37" s="110"/>
      <c r="BG37" s="110"/>
      <c r="BH37" s="110"/>
      <c r="BI37" s="110"/>
      <c r="BJ37" s="110"/>
      <c r="BK37" s="110"/>
      <c r="BL37" s="110"/>
      <c r="BM37" s="110"/>
      <c r="BN37" s="110"/>
      <c r="BO37" s="110"/>
      <c r="BP37" s="110"/>
      <c r="BQ37" s="110"/>
      <c r="BR37" s="110"/>
      <c r="BS37" s="110"/>
      <c r="BT37" s="110"/>
      <c r="BU37" s="110"/>
      <c r="BV37" s="110"/>
      <c r="BW37" s="110"/>
      <c r="BX37" s="110"/>
      <c r="BY37" s="110"/>
      <c r="BZ37" s="110"/>
      <c r="CA37" s="110"/>
      <c r="CB37" s="110"/>
      <c r="CC37" s="110"/>
      <c r="CD37" s="110"/>
      <c r="CE37" s="110"/>
      <c r="CF37" s="110"/>
      <c r="CG37" s="110"/>
      <c r="CH37" s="110"/>
      <c r="CI37" s="110"/>
      <c r="CJ37" s="110"/>
      <c r="CK37" s="110"/>
      <c r="CL37" s="110"/>
      <c r="CM37" s="110"/>
      <c r="CN37" s="110"/>
      <c r="CO37" s="110"/>
      <c r="CP37" s="110"/>
      <c r="CQ37" s="110"/>
      <c r="CR37" s="110"/>
      <c r="CS37" s="110"/>
      <c r="CT37" s="110"/>
      <c r="CU37" s="110"/>
      <c r="CV37" s="110"/>
      <c r="CW37" s="110"/>
      <c r="CX37" s="110"/>
    </row>
    <row r="38" spans="7:102" ht="15" customHeight="1" x14ac:dyDescent="0.25">
      <c r="G38" s="521"/>
      <c r="H38" s="202"/>
      <c r="I38" s="939" t="s">
        <v>2032</v>
      </c>
      <c r="J38" s="940"/>
      <c r="K38" s="940"/>
      <c r="L38" s="940"/>
      <c r="M38" s="940"/>
      <c r="N38" s="940"/>
      <c r="O38" s="940"/>
      <c r="P38" s="940"/>
      <c r="Q38" s="940"/>
      <c r="R38" s="940"/>
      <c r="S38" s="940"/>
      <c r="T38" s="940"/>
      <c r="U38" s="940"/>
      <c r="V38" s="940"/>
      <c r="W38" s="203"/>
      <c r="X38" s="522"/>
      <c r="Y38" s="522"/>
      <c r="Z38" s="522"/>
      <c r="AA38" s="522"/>
      <c r="AB38" s="522"/>
      <c r="AC38" s="204"/>
      <c r="AD38" s="204"/>
      <c r="AE38" s="204"/>
      <c r="AF38" s="204"/>
      <c r="AG38" s="204"/>
      <c r="AH38" s="204"/>
      <c r="AI38" s="204"/>
      <c r="AJ38" s="204"/>
      <c r="AK38" s="444"/>
      <c r="AL38" s="110"/>
      <c r="AM38" s="110"/>
      <c r="AN38" s="110"/>
      <c r="AO38" s="110"/>
      <c r="AP38" s="110"/>
      <c r="AQ38" s="110"/>
      <c r="AR38" s="110"/>
      <c r="AS38" s="110"/>
      <c r="AT38" s="110"/>
      <c r="AU38" s="110"/>
      <c r="AV38" s="110"/>
      <c r="AW38" s="110"/>
      <c r="AX38" s="110"/>
      <c r="AY38" s="110"/>
      <c r="AZ38" s="110"/>
      <c r="BA38" s="110"/>
      <c r="BB38" s="110"/>
      <c r="BC38" s="110"/>
      <c r="BD38" s="110"/>
      <c r="BE38" s="110"/>
      <c r="BF38" s="110"/>
      <c r="BG38" s="110"/>
      <c r="BH38" s="110"/>
      <c r="BI38" s="110"/>
      <c r="BJ38" s="110"/>
      <c r="BK38" s="110"/>
      <c r="BL38" s="110"/>
      <c r="BM38" s="110"/>
      <c r="BN38" s="110"/>
      <c r="BO38" s="110"/>
      <c r="BP38" s="110"/>
      <c r="BQ38" s="110"/>
      <c r="BR38" s="110"/>
      <c r="BS38" s="110"/>
      <c r="BT38" s="110"/>
      <c r="BU38" s="110"/>
      <c r="BV38" s="110"/>
      <c r="BW38" s="110"/>
      <c r="BX38" s="110"/>
      <c r="BY38" s="110"/>
      <c r="BZ38" s="110"/>
      <c r="CA38" s="110"/>
      <c r="CB38" s="110"/>
      <c r="CC38" s="110"/>
      <c r="CD38" s="110"/>
      <c r="CE38" s="110"/>
      <c r="CF38" s="110"/>
      <c r="CG38" s="110"/>
      <c r="CH38" s="110"/>
      <c r="CI38" s="110"/>
      <c r="CJ38" s="110"/>
      <c r="CK38" s="110"/>
      <c r="CL38" s="110"/>
      <c r="CM38" s="110"/>
      <c r="CN38" s="110"/>
      <c r="CO38" s="110"/>
      <c r="CP38" s="110"/>
      <c r="CQ38" s="110"/>
      <c r="CR38" s="110"/>
      <c r="CS38" s="110"/>
      <c r="CT38" s="110"/>
      <c r="CU38" s="110"/>
      <c r="CV38" s="110"/>
      <c r="CW38" s="110"/>
      <c r="CX38" s="110"/>
    </row>
    <row r="39" spans="7:102" ht="15" customHeight="1" x14ac:dyDescent="0.25">
      <c r="G39" s="521"/>
      <c r="H39" s="202" t="s">
        <v>1681</v>
      </c>
      <c r="I39" s="939" t="s">
        <v>1783</v>
      </c>
      <c r="J39" s="940"/>
      <c r="K39" s="940"/>
      <c r="L39" s="940"/>
      <c r="M39" s="940"/>
      <c r="N39" s="940"/>
      <c r="O39" s="940"/>
      <c r="P39" s="940"/>
      <c r="Q39" s="940"/>
      <c r="R39" s="940"/>
      <c r="S39" s="940"/>
      <c r="T39" s="940"/>
      <c r="U39" s="940"/>
      <c r="V39" s="940"/>
      <c r="W39" s="203" t="s">
        <v>1684</v>
      </c>
      <c r="X39" s="968">
        <f>'G-3'!U32</f>
        <v>0</v>
      </c>
      <c r="Y39" s="794"/>
      <c r="Z39" s="794"/>
      <c r="AA39" s="794"/>
      <c r="AB39" s="794"/>
      <c r="AC39" s="204"/>
      <c r="AD39" s="204"/>
      <c r="AE39" s="204"/>
      <c r="AF39" s="204"/>
      <c r="AG39" s="204"/>
      <c r="AH39" s="204"/>
      <c r="AI39" s="204"/>
      <c r="AJ39" s="204"/>
      <c r="AK39" s="444"/>
      <c r="AL39" s="110"/>
      <c r="AM39" s="110"/>
      <c r="AN39" s="110"/>
      <c r="AO39" s="110"/>
      <c r="AP39" s="110"/>
      <c r="AQ39" s="110"/>
      <c r="AR39" s="110"/>
      <c r="AS39" s="110"/>
      <c r="AT39" s="110"/>
      <c r="AU39" s="110"/>
      <c r="AV39" s="110"/>
      <c r="AW39" s="110"/>
      <c r="AX39" s="110"/>
      <c r="AY39" s="110"/>
      <c r="AZ39" s="110"/>
      <c r="BA39" s="110"/>
      <c r="BB39" s="110"/>
      <c r="BC39" s="110"/>
      <c r="BD39" s="110"/>
      <c r="BE39" s="110"/>
      <c r="BF39" s="110"/>
      <c r="BG39" s="110"/>
      <c r="BH39" s="110"/>
      <c r="BI39" s="110"/>
      <c r="BJ39" s="110"/>
      <c r="BK39" s="110"/>
      <c r="BL39" s="110"/>
      <c r="BM39" s="110"/>
      <c r="BN39" s="110"/>
      <c r="BO39" s="110"/>
      <c r="BP39" s="110"/>
      <c r="BQ39" s="110"/>
      <c r="BR39" s="110"/>
      <c r="BS39" s="110"/>
      <c r="BT39" s="110"/>
      <c r="BU39" s="110"/>
      <c r="BV39" s="110"/>
      <c r="BW39" s="110"/>
      <c r="BX39" s="110"/>
      <c r="BY39" s="110"/>
      <c r="BZ39" s="110"/>
      <c r="CA39" s="110"/>
      <c r="CB39" s="110"/>
      <c r="CC39" s="110"/>
      <c r="CD39" s="110"/>
      <c r="CE39" s="110"/>
      <c r="CF39" s="110"/>
      <c r="CG39" s="110"/>
      <c r="CH39" s="110"/>
      <c r="CI39" s="110"/>
      <c r="CJ39" s="110"/>
      <c r="CK39" s="110"/>
      <c r="CL39" s="110"/>
      <c r="CM39" s="110"/>
      <c r="CN39" s="110"/>
      <c r="CO39" s="110"/>
      <c r="CP39" s="110"/>
      <c r="CQ39" s="110"/>
      <c r="CR39" s="110"/>
      <c r="CS39" s="110"/>
      <c r="CT39" s="110"/>
      <c r="CU39" s="110"/>
      <c r="CV39" s="110"/>
      <c r="CW39" s="110"/>
      <c r="CX39" s="110"/>
    </row>
    <row r="40" spans="7:102" ht="15" customHeight="1" x14ac:dyDescent="0.25">
      <c r="G40" s="521"/>
      <c r="H40" s="202" t="s">
        <v>1772</v>
      </c>
      <c r="I40" s="203"/>
      <c r="J40" s="203"/>
      <c r="K40" s="203"/>
      <c r="L40" s="203"/>
      <c r="M40" s="203"/>
      <c r="N40" s="203"/>
      <c r="O40" s="203"/>
      <c r="P40" s="203"/>
      <c r="Q40" s="203"/>
      <c r="R40" s="203"/>
      <c r="S40" s="203"/>
      <c r="T40" s="203"/>
      <c r="U40" s="203"/>
      <c r="V40" s="203"/>
      <c r="W40" s="203" t="s">
        <v>1684</v>
      </c>
      <c r="X40" s="966">
        <f>X37-X39</f>
        <v>0</v>
      </c>
      <c r="Y40" s="789"/>
      <c r="Z40" s="789"/>
      <c r="AA40" s="789"/>
      <c r="AB40" s="789"/>
      <c r="AC40" s="204"/>
      <c r="AD40" s="204"/>
      <c r="AE40" s="204"/>
      <c r="AF40" s="204"/>
      <c r="AG40" s="204"/>
      <c r="AH40" s="204"/>
      <c r="AI40" s="204"/>
      <c r="AJ40" s="204"/>
      <c r="AK40" s="444"/>
      <c r="AL40" s="110"/>
      <c r="AM40" s="110"/>
      <c r="AN40" s="110"/>
      <c r="AO40" s="110"/>
      <c r="AP40" s="110"/>
      <c r="AQ40" s="110"/>
      <c r="AR40" s="110"/>
      <c r="AS40" s="110"/>
      <c r="AT40" s="110"/>
      <c r="AU40" s="110"/>
      <c r="AV40" s="110"/>
      <c r="AW40" s="110"/>
      <c r="AX40" s="110"/>
      <c r="AY40" s="110"/>
      <c r="AZ40" s="110"/>
      <c r="BA40" s="110"/>
      <c r="BB40" s="110"/>
      <c r="BC40" s="110"/>
      <c r="BD40" s="110"/>
      <c r="BE40" s="110"/>
      <c r="BF40" s="110"/>
      <c r="BG40" s="110"/>
      <c r="BH40" s="110"/>
      <c r="BI40" s="110"/>
      <c r="BJ40" s="110"/>
      <c r="BK40" s="110"/>
      <c r="BL40" s="110"/>
      <c r="BM40" s="110"/>
      <c r="BN40" s="110"/>
      <c r="BO40" s="110"/>
      <c r="BP40" s="110"/>
      <c r="BQ40" s="110"/>
      <c r="BR40" s="110"/>
      <c r="BS40" s="110"/>
      <c r="BT40" s="110"/>
      <c r="BU40" s="110"/>
      <c r="BV40" s="110"/>
      <c r="BW40" s="110"/>
      <c r="BX40" s="110"/>
      <c r="BY40" s="110"/>
      <c r="BZ40" s="110"/>
      <c r="CA40" s="110"/>
      <c r="CB40" s="110"/>
      <c r="CC40" s="110"/>
      <c r="CD40" s="110"/>
      <c r="CE40" s="110"/>
      <c r="CF40" s="110"/>
      <c r="CG40" s="110"/>
      <c r="CH40" s="110"/>
      <c r="CI40" s="110"/>
      <c r="CJ40" s="110"/>
      <c r="CK40" s="110"/>
      <c r="CL40" s="110"/>
      <c r="CM40" s="110"/>
      <c r="CN40" s="110"/>
      <c r="CO40" s="110"/>
      <c r="CP40" s="110"/>
      <c r="CQ40" s="110"/>
      <c r="CR40" s="110"/>
      <c r="CS40" s="110"/>
      <c r="CT40" s="110"/>
      <c r="CU40" s="110"/>
      <c r="CV40" s="110"/>
      <c r="CW40" s="110"/>
      <c r="CX40" s="110"/>
    </row>
    <row r="41" spans="7:102" ht="15" customHeight="1" x14ac:dyDescent="0.25">
      <c r="G41" s="521"/>
      <c r="H41" s="202"/>
      <c r="I41" s="203"/>
      <c r="J41" s="203"/>
      <c r="K41" s="203"/>
      <c r="L41" s="203"/>
      <c r="M41" s="203"/>
      <c r="N41" s="203"/>
      <c r="O41" s="203"/>
      <c r="P41" s="203"/>
      <c r="Q41" s="203"/>
      <c r="R41" s="203"/>
      <c r="S41" s="203"/>
      <c r="T41" s="203"/>
      <c r="U41" s="203"/>
      <c r="V41" s="203"/>
      <c r="W41" s="203"/>
      <c r="X41" s="522"/>
      <c r="Y41" s="522"/>
      <c r="Z41" s="522"/>
      <c r="AA41" s="522"/>
      <c r="AB41" s="522"/>
      <c r="AC41" s="204"/>
      <c r="AD41" s="204"/>
      <c r="AE41" s="204"/>
      <c r="AF41" s="204"/>
      <c r="AG41" s="204"/>
      <c r="AH41" s="204"/>
      <c r="AI41" s="204"/>
      <c r="AJ41" s="204"/>
      <c r="AK41" s="444"/>
      <c r="AL41" s="110"/>
      <c r="AM41" s="110"/>
      <c r="AN41" s="110"/>
      <c r="AO41" s="110"/>
      <c r="AP41" s="110"/>
      <c r="AQ41" s="110"/>
      <c r="AR41" s="110"/>
      <c r="AS41" s="110"/>
      <c r="AT41" s="110"/>
      <c r="AU41" s="110"/>
      <c r="AV41" s="110"/>
      <c r="AW41" s="110"/>
      <c r="AX41" s="110"/>
      <c r="AY41" s="110"/>
      <c r="AZ41" s="110"/>
      <c r="BA41" s="110"/>
      <c r="BB41" s="110"/>
      <c r="BC41" s="110"/>
      <c r="BD41" s="110"/>
      <c r="BE41" s="110"/>
      <c r="BF41" s="110"/>
      <c r="BG41" s="110"/>
      <c r="BH41" s="110"/>
      <c r="BI41" s="110"/>
      <c r="BJ41" s="110"/>
      <c r="BK41" s="110"/>
      <c r="BL41" s="110"/>
      <c r="BM41" s="110"/>
      <c r="BN41" s="110"/>
      <c r="BO41" s="110"/>
      <c r="BP41" s="110"/>
      <c r="BQ41" s="110"/>
      <c r="BR41" s="110"/>
      <c r="BS41" s="110"/>
      <c r="BT41" s="110"/>
      <c r="BU41" s="110"/>
      <c r="BV41" s="110"/>
      <c r="BW41" s="110"/>
      <c r="BX41" s="110"/>
      <c r="BY41" s="110"/>
      <c r="BZ41" s="110"/>
      <c r="CA41" s="110"/>
      <c r="CB41" s="110"/>
      <c r="CC41" s="110"/>
      <c r="CD41" s="110"/>
      <c r="CE41" s="110"/>
      <c r="CF41" s="110"/>
      <c r="CG41" s="110"/>
      <c r="CH41" s="110"/>
      <c r="CI41" s="110"/>
      <c r="CJ41" s="110"/>
      <c r="CK41" s="110"/>
      <c r="CL41" s="110"/>
      <c r="CM41" s="110"/>
      <c r="CN41" s="110"/>
      <c r="CO41" s="110"/>
      <c r="CP41" s="110"/>
      <c r="CQ41" s="110"/>
      <c r="CR41" s="110"/>
      <c r="CS41" s="110"/>
      <c r="CT41" s="110"/>
      <c r="CU41" s="110"/>
      <c r="CV41" s="110"/>
      <c r="CW41" s="110"/>
      <c r="CX41" s="110"/>
    </row>
    <row r="42" spans="7:102" ht="15" customHeight="1" x14ac:dyDescent="0.25">
      <c r="G42" s="521" t="s">
        <v>1784</v>
      </c>
      <c r="H42" s="202" t="s">
        <v>1785</v>
      </c>
      <c r="I42" s="203"/>
      <c r="J42" s="203"/>
      <c r="K42" s="203"/>
      <c r="L42" s="203"/>
      <c r="M42" s="203"/>
      <c r="N42" s="203"/>
      <c r="O42" s="203"/>
      <c r="P42" s="203"/>
      <c r="Q42" s="203"/>
      <c r="R42" s="203"/>
      <c r="S42" s="203"/>
      <c r="T42" s="203"/>
      <c r="U42" s="203"/>
      <c r="V42" s="203"/>
      <c r="W42" s="203"/>
      <c r="X42" s="203"/>
      <c r="Y42" s="203"/>
      <c r="Z42" s="203"/>
      <c r="AA42" s="203"/>
      <c r="AB42" s="203"/>
      <c r="AC42" s="204"/>
      <c r="AD42" s="204"/>
      <c r="AE42" s="204"/>
      <c r="AF42" s="204"/>
      <c r="AG42" s="204"/>
      <c r="AH42" s="204"/>
      <c r="AI42" s="204"/>
      <c r="AJ42" s="204"/>
      <c r="AK42" s="444"/>
      <c r="AL42" s="110"/>
      <c r="AM42" s="110"/>
      <c r="AN42" s="110"/>
      <c r="AO42" s="110"/>
      <c r="AP42" s="110"/>
      <c r="AQ42" s="110"/>
      <c r="AR42" s="110"/>
      <c r="AS42" s="110"/>
      <c r="AT42" s="110"/>
      <c r="AU42" s="110"/>
      <c r="AV42" s="110"/>
      <c r="AW42" s="110"/>
      <c r="AX42" s="110"/>
      <c r="AY42" s="110"/>
      <c r="AZ42" s="110"/>
      <c r="BA42" s="110"/>
      <c r="BB42" s="110"/>
      <c r="BC42" s="110"/>
      <c r="BD42" s="110"/>
      <c r="BE42" s="110"/>
      <c r="BF42" s="110"/>
      <c r="BG42" s="110"/>
      <c r="BH42" s="110"/>
      <c r="BI42" s="110"/>
      <c r="BJ42" s="110"/>
      <c r="BK42" s="110"/>
      <c r="BL42" s="110"/>
      <c r="BM42" s="110"/>
      <c r="BN42" s="110"/>
      <c r="BO42" s="110"/>
      <c r="BP42" s="110"/>
      <c r="BQ42" s="110"/>
      <c r="BR42" s="110"/>
      <c r="BS42" s="110"/>
      <c r="BT42" s="110"/>
      <c r="BU42" s="110"/>
      <c r="BV42" s="110"/>
      <c r="BW42" s="110"/>
      <c r="BX42" s="110"/>
      <c r="BY42" s="110"/>
      <c r="BZ42" s="110"/>
      <c r="CA42" s="110"/>
      <c r="CB42" s="110"/>
      <c r="CC42" s="110"/>
      <c r="CD42" s="110"/>
      <c r="CE42" s="110"/>
      <c r="CF42" s="110"/>
      <c r="CG42" s="110"/>
      <c r="CH42" s="110"/>
      <c r="CI42" s="110"/>
      <c r="CJ42" s="110"/>
      <c r="CK42" s="110"/>
      <c r="CL42" s="110"/>
      <c r="CM42" s="110"/>
      <c r="CN42" s="110"/>
      <c r="CO42" s="110"/>
      <c r="CP42" s="110"/>
      <c r="CQ42" s="110"/>
      <c r="CR42" s="110"/>
      <c r="CS42" s="110"/>
      <c r="CT42" s="110"/>
      <c r="CU42" s="110"/>
      <c r="CV42" s="110"/>
      <c r="CW42" s="110"/>
      <c r="CX42" s="110"/>
    </row>
    <row r="43" spans="7:102" ht="15" customHeight="1" x14ac:dyDescent="0.25">
      <c r="G43" s="521"/>
      <c r="H43" s="972" t="s">
        <v>1786</v>
      </c>
      <c r="I43" s="940"/>
      <c r="J43" s="940"/>
      <c r="K43" s="940"/>
      <c r="L43" s="940"/>
      <c r="M43" s="940"/>
      <c r="N43" s="940"/>
      <c r="O43" s="940"/>
      <c r="P43" s="940"/>
      <c r="Q43" s="940"/>
      <c r="R43" s="940"/>
      <c r="S43" s="940"/>
      <c r="T43" s="940"/>
      <c r="U43" s="940"/>
      <c r="V43" s="940"/>
      <c r="W43" s="940"/>
      <c r="X43" s="940"/>
      <c r="Y43" s="940"/>
      <c r="Z43" s="940"/>
      <c r="AA43" s="940"/>
      <c r="AB43" s="940"/>
      <c r="AC43" s="940"/>
      <c r="AD43" s="940"/>
      <c r="AE43" s="940"/>
      <c r="AF43" s="940"/>
      <c r="AG43" s="940"/>
      <c r="AH43" s="940"/>
      <c r="AI43" s="940"/>
      <c r="AJ43" s="940"/>
      <c r="AK43" s="805"/>
      <c r="AL43" s="110"/>
      <c r="AM43" s="110"/>
      <c r="AN43" s="110"/>
      <c r="AO43" s="110"/>
      <c r="AP43" s="110"/>
      <c r="AQ43" s="110"/>
      <c r="AR43" s="110"/>
      <c r="AS43" s="110"/>
      <c r="AT43" s="110"/>
      <c r="AU43" s="110"/>
      <c r="AV43" s="110"/>
      <c r="AW43" s="110"/>
      <c r="AX43" s="110"/>
      <c r="AY43" s="110"/>
      <c r="AZ43" s="110"/>
      <c r="BA43" s="110"/>
      <c r="BB43" s="110"/>
      <c r="BC43" s="110"/>
      <c r="BD43" s="110"/>
      <c r="BE43" s="110"/>
      <c r="BF43" s="110"/>
      <c r="BG43" s="110"/>
      <c r="BH43" s="110"/>
      <c r="BI43" s="110"/>
      <c r="BJ43" s="110"/>
      <c r="BK43" s="110"/>
      <c r="BL43" s="110"/>
      <c r="BM43" s="110"/>
      <c r="BN43" s="110"/>
      <c r="BO43" s="110"/>
      <c r="BP43" s="110"/>
      <c r="BQ43" s="110"/>
      <c r="BR43" s="110"/>
      <c r="BS43" s="110"/>
      <c r="BT43" s="110"/>
      <c r="BU43" s="110"/>
      <c r="BV43" s="110"/>
      <c r="BW43" s="110"/>
      <c r="BX43" s="110"/>
      <c r="BY43" s="110"/>
      <c r="BZ43" s="110"/>
      <c r="CA43" s="110"/>
      <c r="CB43" s="110"/>
      <c r="CC43" s="110"/>
      <c r="CD43" s="110"/>
      <c r="CE43" s="110"/>
      <c r="CF43" s="110"/>
      <c r="CG43" s="110"/>
      <c r="CH43" s="110"/>
      <c r="CI43" s="110"/>
      <c r="CJ43" s="110"/>
      <c r="CK43" s="110"/>
      <c r="CL43" s="110"/>
      <c r="CM43" s="110"/>
      <c r="CN43" s="110"/>
      <c r="CO43" s="110"/>
      <c r="CP43" s="110"/>
      <c r="CQ43" s="110"/>
      <c r="CR43" s="110"/>
      <c r="CS43" s="110"/>
      <c r="CT43" s="110"/>
      <c r="CU43" s="110"/>
      <c r="CV43" s="110"/>
      <c r="CW43" s="110"/>
      <c r="CX43" s="110"/>
    </row>
    <row r="44" spans="7:102" ht="15" customHeight="1" x14ac:dyDescent="0.25">
      <c r="G44" s="521"/>
      <c r="H44" s="804"/>
      <c r="I44" s="940"/>
      <c r="J44" s="940"/>
      <c r="K44" s="940"/>
      <c r="L44" s="940"/>
      <c r="M44" s="940"/>
      <c r="N44" s="940"/>
      <c r="O44" s="940"/>
      <c r="P44" s="940"/>
      <c r="Q44" s="940"/>
      <c r="R44" s="940"/>
      <c r="S44" s="940"/>
      <c r="T44" s="940"/>
      <c r="U44" s="940"/>
      <c r="V44" s="940"/>
      <c r="W44" s="940"/>
      <c r="X44" s="940"/>
      <c r="Y44" s="940"/>
      <c r="Z44" s="940"/>
      <c r="AA44" s="940"/>
      <c r="AB44" s="940"/>
      <c r="AC44" s="940"/>
      <c r="AD44" s="940"/>
      <c r="AE44" s="940"/>
      <c r="AF44" s="940"/>
      <c r="AG44" s="940"/>
      <c r="AH44" s="940"/>
      <c r="AI44" s="940"/>
      <c r="AJ44" s="940"/>
      <c r="AK44" s="805"/>
      <c r="AL44" s="110"/>
      <c r="AM44" s="110"/>
      <c r="AN44" s="110"/>
      <c r="AO44" s="110"/>
      <c r="AP44" s="110"/>
      <c r="AQ44" s="110"/>
      <c r="AR44" s="110"/>
      <c r="AS44" s="110"/>
      <c r="AT44" s="110"/>
      <c r="AU44" s="110"/>
      <c r="AV44" s="110"/>
      <c r="AW44" s="110"/>
      <c r="AX44" s="110"/>
      <c r="AY44" s="110"/>
      <c r="AZ44" s="110"/>
      <c r="BA44" s="110"/>
      <c r="BB44" s="110"/>
      <c r="BC44" s="110"/>
      <c r="BD44" s="110"/>
      <c r="BE44" s="110"/>
      <c r="BF44" s="110"/>
      <c r="BG44" s="110"/>
      <c r="BH44" s="110"/>
      <c r="BI44" s="110"/>
      <c r="BJ44" s="110"/>
      <c r="BK44" s="110"/>
      <c r="BL44" s="110"/>
      <c r="BM44" s="110"/>
      <c r="BN44" s="110"/>
      <c r="BO44" s="110"/>
      <c r="BP44" s="110"/>
      <c r="BQ44" s="110"/>
      <c r="BR44" s="110"/>
      <c r="BS44" s="110"/>
      <c r="BT44" s="110"/>
      <c r="BU44" s="110"/>
      <c r="BV44" s="110"/>
      <c r="BW44" s="110"/>
      <c r="BX44" s="110"/>
      <c r="BY44" s="110"/>
      <c r="BZ44" s="110"/>
      <c r="CA44" s="110"/>
      <c r="CB44" s="110"/>
      <c r="CC44" s="110"/>
      <c r="CD44" s="110"/>
      <c r="CE44" s="110"/>
      <c r="CF44" s="110"/>
      <c r="CG44" s="110"/>
      <c r="CH44" s="110"/>
      <c r="CI44" s="110"/>
      <c r="CJ44" s="110"/>
      <c r="CK44" s="110"/>
      <c r="CL44" s="110"/>
      <c r="CM44" s="110"/>
      <c r="CN44" s="110"/>
      <c r="CO44" s="110"/>
      <c r="CP44" s="110"/>
      <c r="CQ44" s="110"/>
      <c r="CR44" s="110"/>
      <c r="CS44" s="110"/>
      <c r="CT44" s="110"/>
      <c r="CU44" s="110"/>
      <c r="CV44" s="110"/>
      <c r="CW44" s="110"/>
      <c r="CX44" s="110"/>
    </row>
    <row r="45" spans="7:102" ht="15" customHeight="1" x14ac:dyDescent="0.25">
      <c r="G45" s="521"/>
      <c r="H45" s="804"/>
      <c r="I45" s="940"/>
      <c r="J45" s="940"/>
      <c r="K45" s="940"/>
      <c r="L45" s="940"/>
      <c r="M45" s="940"/>
      <c r="N45" s="940"/>
      <c r="O45" s="940"/>
      <c r="P45" s="940"/>
      <c r="Q45" s="940"/>
      <c r="R45" s="940"/>
      <c r="S45" s="940"/>
      <c r="T45" s="940"/>
      <c r="U45" s="940"/>
      <c r="V45" s="940"/>
      <c r="W45" s="940"/>
      <c r="X45" s="940"/>
      <c r="Y45" s="940"/>
      <c r="Z45" s="940"/>
      <c r="AA45" s="940"/>
      <c r="AB45" s="940"/>
      <c r="AC45" s="940"/>
      <c r="AD45" s="940"/>
      <c r="AE45" s="940"/>
      <c r="AF45" s="940"/>
      <c r="AG45" s="940"/>
      <c r="AH45" s="940"/>
      <c r="AI45" s="940"/>
      <c r="AJ45" s="940"/>
      <c r="AK45" s="805"/>
      <c r="AL45" s="110"/>
      <c r="AM45" s="110"/>
      <c r="AN45" s="110"/>
      <c r="AO45" s="110"/>
      <c r="AP45" s="110"/>
      <c r="AQ45" s="110"/>
      <c r="AR45" s="110"/>
      <c r="AS45" s="110"/>
      <c r="AT45" s="110"/>
      <c r="AU45" s="110"/>
      <c r="AV45" s="110"/>
      <c r="AW45" s="110"/>
      <c r="AX45" s="110"/>
      <c r="AY45" s="110"/>
      <c r="AZ45" s="110"/>
      <c r="BA45" s="110"/>
      <c r="BB45" s="110"/>
      <c r="BC45" s="110"/>
      <c r="BD45" s="110"/>
      <c r="BE45" s="110"/>
      <c r="BF45" s="110"/>
      <c r="BG45" s="110"/>
      <c r="BH45" s="110"/>
      <c r="BI45" s="110"/>
      <c r="BJ45" s="110"/>
      <c r="BK45" s="110"/>
      <c r="BL45" s="110"/>
      <c r="BM45" s="110"/>
      <c r="BN45" s="110"/>
      <c r="BO45" s="110"/>
      <c r="BP45" s="110"/>
      <c r="BQ45" s="110"/>
      <c r="BR45" s="110"/>
      <c r="BS45" s="110"/>
      <c r="BT45" s="110"/>
      <c r="BU45" s="110"/>
      <c r="BV45" s="110"/>
      <c r="BW45" s="110"/>
      <c r="BX45" s="110"/>
      <c r="BY45" s="110"/>
      <c r="BZ45" s="110"/>
      <c r="CA45" s="110"/>
      <c r="CB45" s="110"/>
      <c r="CC45" s="110"/>
      <c r="CD45" s="110"/>
      <c r="CE45" s="110"/>
      <c r="CF45" s="110"/>
      <c r="CG45" s="110"/>
      <c r="CH45" s="110"/>
      <c r="CI45" s="110"/>
      <c r="CJ45" s="110"/>
      <c r="CK45" s="110"/>
      <c r="CL45" s="110"/>
      <c r="CM45" s="110"/>
      <c r="CN45" s="110"/>
      <c r="CO45" s="110"/>
      <c r="CP45" s="110"/>
      <c r="CQ45" s="110"/>
      <c r="CR45" s="110"/>
      <c r="CS45" s="110"/>
      <c r="CT45" s="110"/>
      <c r="CU45" s="110"/>
      <c r="CV45" s="110"/>
      <c r="CW45" s="110"/>
      <c r="CX45" s="110"/>
    </row>
    <row r="46" spans="7:102" ht="15" customHeight="1" x14ac:dyDescent="0.25">
      <c r="G46" s="521"/>
      <c r="H46" s="804"/>
      <c r="I46" s="940"/>
      <c r="J46" s="940"/>
      <c r="K46" s="940"/>
      <c r="L46" s="940"/>
      <c r="M46" s="940"/>
      <c r="N46" s="940"/>
      <c r="O46" s="940"/>
      <c r="P46" s="940"/>
      <c r="Q46" s="940"/>
      <c r="R46" s="940"/>
      <c r="S46" s="940"/>
      <c r="T46" s="940"/>
      <c r="U46" s="940"/>
      <c r="V46" s="940"/>
      <c r="W46" s="940"/>
      <c r="X46" s="940"/>
      <c r="Y46" s="940"/>
      <c r="Z46" s="940"/>
      <c r="AA46" s="940"/>
      <c r="AB46" s="940"/>
      <c r="AC46" s="940"/>
      <c r="AD46" s="940"/>
      <c r="AE46" s="940"/>
      <c r="AF46" s="940"/>
      <c r="AG46" s="940"/>
      <c r="AH46" s="940"/>
      <c r="AI46" s="940"/>
      <c r="AJ46" s="940"/>
      <c r="AK46" s="805"/>
      <c r="AL46" s="110"/>
      <c r="AM46" s="110"/>
      <c r="AN46" s="110"/>
      <c r="AO46" s="110"/>
      <c r="AP46" s="110"/>
      <c r="AQ46" s="110"/>
      <c r="AR46" s="110"/>
      <c r="AS46" s="110"/>
      <c r="AT46" s="110"/>
      <c r="AU46" s="110"/>
      <c r="AV46" s="110"/>
      <c r="AW46" s="110"/>
      <c r="AX46" s="110"/>
      <c r="AY46" s="110"/>
      <c r="AZ46" s="110"/>
      <c r="BA46" s="110"/>
      <c r="BB46" s="110"/>
      <c r="BC46" s="110"/>
      <c r="BD46" s="110"/>
      <c r="BE46" s="110"/>
      <c r="BF46" s="110"/>
      <c r="BG46" s="110"/>
      <c r="BH46" s="110"/>
      <c r="BI46" s="110"/>
      <c r="BJ46" s="110"/>
      <c r="BK46" s="110"/>
      <c r="BL46" s="110"/>
      <c r="BM46" s="110"/>
      <c r="BN46" s="110"/>
      <c r="BO46" s="110"/>
      <c r="BP46" s="110"/>
      <c r="BQ46" s="110"/>
      <c r="BR46" s="110"/>
      <c r="BS46" s="110"/>
      <c r="BT46" s="110"/>
      <c r="BU46" s="110"/>
      <c r="BV46" s="110"/>
      <c r="BW46" s="110"/>
      <c r="BX46" s="110"/>
      <c r="BY46" s="110"/>
      <c r="BZ46" s="110"/>
      <c r="CA46" s="110"/>
      <c r="CB46" s="110"/>
      <c r="CC46" s="110"/>
      <c r="CD46" s="110"/>
      <c r="CE46" s="110"/>
      <c r="CF46" s="110"/>
      <c r="CG46" s="110"/>
      <c r="CH46" s="110"/>
      <c r="CI46" s="110"/>
      <c r="CJ46" s="110"/>
      <c r="CK46" s="110"/>
      <c r="CL46" s="110"/>
      <c r="CM46" s="110"/>
      <c r="CN46" s="110"/>
      <c r="CO46" s="110"/>
      <c r="CP46" s="110"/>
      <c r="CQ46" s="110"/>
      <c r="CR46" s="110"/>
      <c r="CS46" s="110"/>
      <c r="CT46" s="110"/>
      <c r="CU46" s="110"/>
      <c r="CV46" s="110"/>
      <c r="CW46" s="110"/>
      <c r="CX46" s="110"/>
    </row>
    <row r="47" spans="7:102" ht="15" customHeight="1" x14ac:dyDescent="0.25">
      <c r="G47" s="521"/>
      <c r="H47" s="202" t="s">
        <v>1787</v>
      </c>
      <c r="I47" s="203"/>
      <c r="J47" s="203"/>
      <c r="K47" s="203"/>
      <c r="L47" s="203"/>
      <c r="M47" s="203"/>
      <c r="N47" s="203"/>
      <c r="O47" s="203"/>
      <c r="P47" s="203"/>
      <c r="Q47" s="203"/>
      <c r="R47" s="203"/>
      <c r="S47" s="203"/>
      <c r="T47" s="203"/>
      <c r="U47" s="203"/>
      <c r="V47" s="203"/>
      <c r="W47" s="203"/>
      <c r="X47" s="522"/>
      <c r="Y47" s="522"/>
      <c r="Z47" s="522"/>
      <c r="AA47" s="522"/>
      <c r="AB47" s="522"/>
      <c r="AC47" s="435"/>
      <c r="AD47" s="435"/>
      <c r="AE47" s="435"/>
      <c r="AF47" s="435"/>
      <c r="AG47" s="435"/>
      <c r="AH47" s="435"/>
      <c r="AI47" s="435"/>
      <c r="AJ47" s="435"/>
      <c r="AK47" s="437"/>
      <c r="AL47" s="110"/>
      <c r="AM47" s="110"/>
      <c r="AN47" s="110"/>
      <c r="AO47" s="110"/>
      <c r="AP47" s="110"/>
      <c r="AQ47" s="110"/>
      <c r="AR47" s="110"/>
      <c r="AS47" s="110"/>
      <c r="AT47" s="110"/>
      <c r="AU47" s="110"/>
      <c r="AV47" s="110"/>
      <c r="AW47" s="110"/>
      <c r="AX47" s="110"/>
      <c r="AY47" s="110"/>
      <c r="AZ47" s="110"/>
      <c r="BA47" s="110"/>
      <c r="BB47" s="110"/>
      <c r="BC47" s="110"/>
      <c r="BD47" s="110"/>
      <c r="BE47" s="110"/>
      <c r="BF47" s="110"/>
      <c r="BG47" s="110"/>
      <c r="BH47" s="110"/>
      <c r="BI47" s="110"/>
      <c r="BJ47" s="110"/>
      <c r="BK47" s="110"/>
      <c r="BL47" s="110"/>
      <c r="BM47" s="110"/>
      <c r="BN47" s="110"/>
      <c r="BO47" s="110"/>
      <c r="BP47" s="110"/>
      <c r="BQ47" s="110"/>
      <c r="BR47" s="110"/>
      <c r="BS47" s="110"/>
      <c r="BT47" s="110"/>
      <c r="BU47" s="110"/>
      <c r="BV47" s="110"/>
      <c r="BW47" s="110"/>
      <c r="BX47" s="110"/>
      <c r="BY47" s="110"/>
      <c r="BZ47" s="110"/>
      <c r="CA47" s="110"/>
      <c r="CB47" s="110"/>
      <c r="CC47" s="110"/>
      <c r="CD47" s="110"/>
      <c r="CE47" s="110"/>
      <c r="CF47" s="110"/>
      <c r="CG47" s="110"/>
      <c r="CH47" s="110"/>
      <c r="CI47" s="110"/>
      <c r="CJ47" s="110"/>
      <c r="CK47" s="110"/>
      <c r="CL47" s="110"/>
      <c r="CM47" s="110"/>
      <c r="CN47" s="110"/>
      <c r="CO47" s="110"/>
      <c r="CP47" s="110"/>
      <c r="CQ47" s="110"/>
      <c r="CR47" s="110"/>
      <c r="CS47" s="110"/>
      <c r="CT47" s="110"/>
      <c r="CU47" s="110"/>
      <c r="CV47" s="110"/>
      <c r="CW47" s="110"/>
      <c r="CX47" s="110"/>
    </row>
    <row r="48" spans="7:102" ht="15" customHeight="1" x14ac:dyDescent="0.25">
      <c r="G48" s="521"/>
      <c r="H48" s="202" t="s">
        <v>1681</v>
      </c>
      <c r="I48" s="973" t="s">
        <v>2031</v>
      </c>
      <c r="J48" s="940"/>
      <c r="K48" s="940"/>
      <c r="L48" s="940"/>
      <c r="M48" s="940"/>
      <c r="N48" s="940"/>
      <c r="O48" s="940"/>
      <c r="P48" s="940"/>
      <c r="Q48" s="940"/>
      <c r="R48" s="940"/>
      <c r="S48" s="940"/>
      <c r="T48" s="940"/>
      <c r="U48" s="940"/>
      <c r="V48" s="940"/>
      <c r="W48" s="940"/>
      <c r="X48" s="940"/>
      <c r="Y48" s="940"/>
      <c r="Z48" s="940"/>
      <c r="AA48" s="940"/>
      <c r="AB48" s="940"/>
      <c r="AC48" s="435"/>
      <c r="AD48" s="435"/>
      <c r="AE48" s="435"/>
      <c r="AF48" s="435"/>
      <c r="AG48" s="435"/>
      <c r="AH48" s="435"/>
      <c r="AI48" s="435"/>
      <c r="AJ48" s="435"/>
      <c r="AK48" s="437"/>
      <c r="AL48" s="110"/>
      <c r="AM48" s="110"/>
      <c r="AN48" s="110"/>
      <c r="AO48" s="110"/>
      <c r="AP48" s="110"/>
      <c r="AQ48" s="110"/>
      <c r="AR48" s="110"/>
      <c r="AS48" s="110"/>
      <c r="AT48" s="110"/>
      <c r="AU48" s="110"/>
      <c r="AV48" s="110"/>
      <c r="AW48" s="110"/>
      <c r="AX48" s="110"/>
      <c r="AY48" s="110"/>
      <c r="AZ48" s="110"/>
      <c r="BA48" s="110"/>
      <c r="BB48" s="110"/>
      <c r="BC48" s="110"/>
      <c r="BD48" s="110"/>
      <c r="BE48" s="110"/>
      <c r="BF48" s="110"/>
      <c r="BG48" s="110"/>
      <c r="BH48" s="110"/>
      <c r="BI48" s="110"/>
      <c r="BJ48" s="110"/>
      <c r="BK48" s="110"/>
      <c r="BL48" s="110"/>
      <c r="BM48" s="110"/>
      <c r="BN48" s="110"/>
      <c r="BO48" s="110"/>
      <c r="BP48" s="110"/>
      <c r="BQ48" s="110"/>
      <c r="BR48" s="110"/>
      <c r="BS48" s="110"/>
      <c r="BT48" s="110"/>
      <c r="BU48" s="110"/>
      <c r="BV48" s="110"/>
      <c r="BW48" s="110"/>
      <c r="BX48" s="110"/>
      <c r="BY48" s="110"/>
      <c r="BZ48" s="110"/>
      <c r="CA48" s="110"/>
      <c r="CB48" s="110"/>
      <c r="CC48" s="110"/>
      <c r="CD48" s="110"/>
      <c r="CE48" s="110"/>
      <c r="CF48" s="110"/>
      <c r="CG48" s="110"/>
      <c r="CH48" s="110"/>
      <c r="CI48" s="110"/>
      <c r="CJ48" s="110"/>
      <c r="CK48" s="110"/>
      <c r="CL48" s="110"/>
      <c r="CM48" s="110"/>
      <c r="CN48" s="110"/>
      <c r="CO48" s="110"/>
      <c r="CP48" s="110"/>
      <c r="CQ48" s="110"/>
      <c r="CR48" s="110"/>
      <c r="CS48" s="110"/>
      <c r="CT48" s="110"/>
      <c r="CU48" s="110"/>
      <c r="CV48" s="110"/>
      <c r="CW48" s="110"/>
      <c r="CX48" s="110"/>
    </row>
    <row r="49" spans="7:102" ht="15" customHeight="1" x14ac:dyDescent="0.25">
      <c r="G49" s="521"/>
      <c r="H49" s="205"/>
      <c r="I49" s="435"/>
      <c r="W49" s="203"/>
      <c r="X49" s="203"/>
      <c r="Y49" s="203"/>
      <c r="Z49" s="203"/>
      <c r="AA49" s="203"/>
      <c r="AB49" s="203"/>
      <c r="AC49" s="204"/>
      <c r="AD49" s="204"/>
      <c r="AE49" s="204"/>
      <c r="AF49" s="204"/>
      <c r="AG49" s="204"/>
      <c r="AH49" s="204"/>
      <c r="AI49" s="204"/>
      <c r="AJ49" s="204"/>
      <c r="AK49" s="444"/>
      <c r="AL49" s="110"/>
      <c r="AM49" s="110"/>
      <c r="AN49" s="110"/>
      <c r="AO49" s="110"/>
      <c r="AP49" s="110"/>
      <c r="AQ49" s="110"/>
      <c r="AR49" s="110"/>
      <c r="AS49" s="110"/>
      <c r="AT49" s="110"/>
      <c r="AU49" s="110"/>
      <c r="AV49" s="110"/>
      <c r="AW49" s="110"/>
      <c r="AX49" s="110"/>
      <c r="AY49" s="110"/>
      <c r="AZ49" s="110"/>
      <c r="BA49" s="110"/>
      <c r="BB49" s="110"/>
      <c r="BC49" s="110"/>
      <c r="BD49" s="110"/>
      <c r="BE49" s="110"/>
      <c r="BF49" s="110"/>
      <c r="BG49" s="110"/>
      <c r="BH49" s="110"/>
      <c r="BI49" s="110"/>
      <c r="BJ49" s="110"/>
      <c r="BK49" s="110"/>
      <c r="BL49" s="110"/>
      <c r="BM49" s="110"/>
      <c r="BN49" s="110"/>
      <c r="BO49" s="110"/>
      <c r="BP49" s="110"/>
      <c r="BQ49" s="110"/>
      <c r="BR49" s="110"/>
      <c r="BS49" s="110"/>
      <c r="BT49" s="110"/>
      <c r="BU49" s="110"/>
      <c r="BV49" s="110"/>
      <c r="BW49" s="110"/>
      <c r="BX49" s="110"/>
      <c r="BY49" s="110"/>
      <c r="BZ49" s="110"/>
      <c r="CA49" s="110"/>
      <c r="CB49" s="110"/>
      <c r="CC49" s="110"/>
      <c r="CD49" s="110"/>
      <c r="CE49" s="110"/>
      <c r="CF49" s="110"/>
      <c r="CG49" s="110"/>
      <c r="CH49" s="110"/>
      <c r="CI49" s="110"/>
      <c r="CJ49" s="110"/>
      <c r="CK49" s="110"/>
      <c r="CL49" s="110"/>
      <c r="CM49" s="110"/>
      <c r="CN49" s="110"/>
      <c r="CO49" s="110"/>
      <c r="CP49" s="110"/>
      <c r="CQ49" s="110"/>
      <c r="CR49" s="110"/>
      <c r="CS49" s="110"/>
      <c r="CT49" s="110"/>
      <c r="CU49" s="110"/>
      <c r="CV49" s="110"/>
      <c r="CW49" s="110"/>
      <c r="CX49" s="110"/>
    </row>
    <row r="50" spans="7:102" ht="15" customHeight="1" x14ac:dyDescent="0.25">
      <c r="G50" s="521" t="s">
        <v>1788</v>
      </c>
      <c r="H50" s="205" t="s">
        <v>1789</v>
      </c>
      <c r="I50" s="435"/>
      <c r="W50" s="203"/>
      <c r="X50" s="203"/>
      <c r="Y50" s="203"/>
      <c r="Z50" s="203"/>
      <c r="AA50" s="203"/>
      <c r="AB50" s="203"/>
      <c r="AC50" s="204"/>
      <c r="AD50" s="204"/>
      <c r="AE50" s="204"/>
      <c r="AF50" s="204"/>
      <c r="AG50" s="204"/>
      <c r="AH50" s="204"/>
      <c r="AI50" s="204"/>
      <c r="AJ50" s="204"/>
      <c r="AK50" s="444"/>
      <c r="AL50" s="110"/>
      <c r="AM50" s="110"/>
      <c r="AN50" s="110"/>
      <c r="AO50" s="110"/>
      <c r="AP50" s="110"/>
      <c r="AQ50" s="110"/>
      <c r="AR50" s="110"/>
      <c r="AS50" s="110"/>
      <c r="AT50" s="110"/>
      <c r="AU50" s="110"/>
      <c r="AV50" s="110"/>
      <c r="AW50" s="110"/>
      <c r="AX50" s="110"/>
      <c r="AY50" s="110"/>
      <c r="AZ50" s="110"/>
      <c r="BA50" s="110"/>
      <c r="BB50" s="110"/>
      <c r="BC50" s="110"/>
      <c r="BD50" s="110"/>
      <c r="BE50" s="110"/>
      <c r="BF50" s="110"/>
      <c r="BG50" s="110"/>
      <c r="BH50" s="110"/>
      <c r="BI50" s="110"/>
      <c r="BJ50" s="110"/>
      <c r="BK50" s="110"/>
      <c r="BL50" s="110"/>
      <c r="BM50" s="110"/>
      <c r="BN50" s="110"/>
      <c r="BO50" s="110"/>
      <c r="BP50" s="110"/>
      <c r="BQ50" s="110"/>
      <c r="BR50" s="110"/>
      <c r="BS50" s="110"/>
      <c r="BT50" s="110"/>
      <c r="BU50" s="110"/>
      <c r="BV50" s="110"/>
      <c r="BW50" s="110"/>
      <c r="BX50" s="110"/>
      <c r="BY50" s="110"/>
      <c r="BZ50" s="110"/>
      <c r="CA50" s="110"/>
      <c r="CB50" s="110"/>
      <c r="CC50" s="110"/>
      <c r="CD50" s="110"/>
      <c r="CE50" s="110"/>
      <c r="CF50" s="110"/>
      <c r="CG50" s="110"/>
      <c r="CH50" s="110"/>
      <c r="CI50" s="110"/>
      <c r="CJ50" s="110"/>
      <c r="CK50" s="110"/>
      <c r="CL50" s="110"/>
      <c r="CM50" s="110"/>
      <c r="CN50" s="110"/>
      <c r="CO50" s="110"/>
      <c r="CP50" s="110"/>
      <c r="CQ50" s="110"/>
      <c r="CR50" s="110"/>
      <c r="CS50" s="110"/>
      <c r="CT50" s="110"/>
      <c r="CU50" s="110"/>
      <c r="CV50" s="110"/>
      <c r="CW50" s="110"/>
      <c r="CX50" s="110"/>
    </row>
    <row r="51" spans="7:102" ht="15" customHeight="1" x14ac:dyDescent="0.25">
      <c r="G51" s="521"/>
      <c r="H51" s="205">
        <v>1</v>
      </c>
      <c r="I51" s="435"/>
      <c r="W51" s="203"/>
      <c r="X51" s="203"/>
      <c r="Y51" s="203"/>
      <c r="Z51" s="203"/>
      <c r="AA51" s="203"/>
      <c r="AB51" s="203"/>
      <c r="AC51" s="204"/>
      <c r="AD51" s="204"/>
      <c r="AE51" s="204"/>
      <c r="AF51" s="204"/>
      <c r="AG51" s="204"/>
      <c r="AH51" s="204"/>
      <c r="AI51" s="204"/>
      <c r="AJ51" s="204"/>
      <c r="AK51" s="444"/>
      <c r="AL51" s="110"/>
      <c r="AM51" s="110"/>
      <c r="AN51" s="110"/>
      <c r="AO51" s="110"/>
      <c r="AP51" s="110"/>
      <c r="AQ51" s="110"/>
      <c r="AR51" s="110"/>
      <c r="AS51" s="110"/>
      <c r="AT51" s="110"/>
      <c r="AU51" s="110"/>
      <c r="AV51" s="110"/>
      <c r="AW51" s="110"/>
      <c r="AX51" s="110"/>
      <c r="AY51" s="110"/>
      <c r="AZ51" s="110"/>
      <c r="BA51" s="110"/>
      <c r="BB51" s="110"/>
      <c r="BC51" s="110"/>
      <c r="BD51" s="110"/>
      <c r="BE51" s="110"/>
      <c r="BF51" s="110"/>
      <c r="BG51" s="110"/>
      <c r="BH51" s="110"/>
      <c r="BI51" s="110"/>
      <c r="BJ51" s="110"/>
      <c r="BK51" s="110"/>
      <c r="BL51" s="110"/>
      <c r="BM51" s="110"/>
      <c r="BN51" s="110"/>
      <c r="BO51" s="110"/>
      <c r="BP51" s="110"/>
      <c r="BQ51" s="110"/>
      <c r="BR51" s="110"/>
      <c r="BS51" s="110"/>
      <c r="BT51" s="110"/>
      <c r="BU51" s="110"/>
      <c r="BV51" s="110"/>
      <c r="BW51" s="110"/>
      <c r="BX51" s="110"/>
      <c r="BY51" s="110"/>
      <c r="BZ51" s="110"/>
      <c r="CA51" s="110"/>
      <c r="CB51" s="110"/>
      <c r="CC51" s="110"/>
      <c r="CD51" s="110"/>
      <c r="CE51" s="110"/>
      <c r="CF51" s="110"/>
      <c r="CG51" s="110"/>
      <c r="CH51" s="110"/>
      <c r="CI51" s="110"/>
      <c r="CJ51" s="110"/>
      <c r="CK51" s="110"/>
      <c r="CL51" s="110"/>
      <c r="CM51" s="110"/>
      <c r="CN51" s="110"/>
      <c r="CO51" s="110"/>
      <c r="CP51" s="110"/>
      <c r="CQ51" s="110"/>
      <c r="CR51" s="110"/>
      <c r="CS51" s="110"/>
      <c r="CT51" s="110"/>
      <c r="CU51" s="110"/>
      <c r="CV51" s="110"/>
      <c r="CW51" s="110"/>
      <c r="CX51" s="110"/>
    </row>
    <row r="52" spans="7:102" ht="15" customHeight="1" x14ac:dyDescent="0.25">
      <c r="G52" s="521"/>
      <c r="H52" s="205">
        <v>2</v>
      </c>
      <c r="I52" s="435"/>
      <c r="W52" s="203"/>
      <c r="X52" s="203"/>
      <c r="Y52" s="203"/>
      <c r="Z52" s="203"/>
      <c r="AA52" s="203"/>
      <c r="AB52" s="203"/>
      <c r="AC52" s="204"/>
      <c r="AD52" s="204"/>
      <c r="AE52" s="204"/>
      <c r="AF52" s="204"/>
      <c r="AG52" s="204"/>
      <c r="AH52" s="204"/>
      <c r="AI52" s="204"/>
      <c r="AJ52" s="204"/>
      <c r="AK52" s="444"/>
      <c r="AL52" s="110"/>
      <c r="AM52" s="110"/>
      <c r="AN52" s="110"/>
      <c r="AO52" s="110"/>
      <c r="AP52" s="110"/>
      <c r="AQ52" s="110"/>
      <c r="AR52" s="110"/>
      <c r="AS52" s="110"/>
      <c r="AT52" s="110"/>
      <c r="AU52" s="110"/>
      <c r="AV52" s="110"/>
      <c r="AW52" s="110"/>
      <c r="AX52" s="110"/>
      <c r="AY52" s="110"/>
      <c r="AZ52" s="110"/>
      <c r="BA52" s="110"/>
      <c r="BB52" s="110"/>
      <c r="BC52" s="110"/>
      <c r="BD52" s="110"/>
      <c r="BE52" s="110"/>
      <c r="BF52" s="110"/>
      <c r="BG52" s="110"/>
      <c r="BH52" s="110"/>
      <c r="BI52" s="110"/>
      <c r="BJ52" s="110"/>
      <c r="BK52" s="110"/>
      <c r="BL52" s="110"/>
      <c r="BM52" s="110"/>
      <c r="BN52" s="110"/>
      <c r="BO52" s="110"/>
      <c r="BP52" s="110"/>
      <c r="BQ52" s="110"/>
      <c r="BR52" s="110"/>
      <c r="BS52" s="110"/>
      <c r="BT52" s="110"/>
      <c r="BU52" s="110"/>
      <c r="BV52" s="110"/>
      <c r="BW52" s="110"/>
      <c r="BX52" s="110"/>
      <c r="BY52" s="110"/>
      <c r="BZ52" s="110"/>
      <c r="CA52" s="110"/>
      <c r="CB52" s="110"/>
      <c r="CC52" s="110"/>
      <c r="CD52" s="110"/>
      <c r="CE52" s="110"/>
      <c r="CF52" s="110"/>
      <c r="CG52" s="110"/>
      <c r="CH52" s="110"/>
      <c r="CI52" s="110"/>
      <c r="CJ52" s="110"/>
      <c r="CK52" s="110"/>
      <c r="CL52" s="110"/>
      <c r="CM52" s="110"/>
      <c r="CN52" s="110"/>
      <c r="CO52" s="110"/>
      <c r="CP52" s="110"/>
      <c r="CQ52" s="110"/>
      <c r="CR52" s="110"/>
      <c r="CS52" s="110"/>
      <c r="CT52" s="110"/>
      <c r="CU52" s="110"/>
      <c r="CV52" s="110"/>
      <c r="CW52" s="110"/>
      <c r="CX52" s="110"/>
    </row>
    <row r="53" spans="7:102" ht="15" customHeight="1" x14ac:dyDescent="0.25">
      <c r="G53" s="521"/>
      <c r="H53" s="205">
        <v>3</v>
      </c>
      <c r="I53" s="435"/>
      <c r="W53" s="203"/>
      <c r="X53" s="203"/>
      <c r="Y53" s="203"/>
      <c r="Z53" s="203"/>
      <c r="AA53" s="203"/>
      <c r="AB53" s="203"/>
      <c r="AC53" s="204"/>
      <c r="AD53" s="204"/>
      <c r="AE53" s="204"/>
      <c r="AF53" s="204"/>
      <c r="AG53" s="204"/>
      <c r="AH53" s="204"/>
      <c r="AI53" s="204"/>
      <c r="AJ53" s="204"/>
      <c r="AK53" s="444"/>
      <c r="AL53" s="110"/>
      <c r="AM53" s="110"/>
      <c r="AN53" s="110"/>
      <c r="AO53" s="110"/>
      <c r="AP53" s="110"/>
      <c r="AQ53" s="110"/>
      <c r="AR53" s="110"/>
      <c r="AS53" s="110"/>
      <c r="AT53" s="110"/>
      <c r="AU53" s="110"/>
      <c r="AV53" s="110"/>
      <c r="AW53" s="110"/>
      <c r="AX53" s="110"/>
      <c r="AY53" s="110"/>
      <c r="AZ53" s="110"/>
      <c r="BA53" s="110"/>
      <c r="BB53" s="110"/>
      <c r="BC53" s="110"/>
      <c r="BD53" s="110"/>
      <c r="BE53" s="110"/>
      <c r="BF53" s="110"/>
      <c r="BG53" s="110"/>
      <c r="BH53" s="110"/>
      <c r="BI53" s="110"/>
      <c r="BJ53" s="110"/>
      <c r="BK53" s="110"/>
      <c r="BL53" s="110"/>
      <c r="BM53" s="110"/>
      <c r="BN53" s="110"/>
      <c r="BO53" s="110"/>
      <c r="BP53" s="110"/>
      <c r="BQ53" s="110"/>
      <c r="BR53" s="110"/>
      <c r="BS53" s="110"/>
      <c r="BT53" s="110"/>
      <c r="BU53" s="110"/>
      <c r="BV53" s="110"/>
      <c r="BW53" s="110"/>
      <c r="BX53" s="110"/>
      <c r="BY53" s="110"/>
      <c r="BZ53" s="110"/>
      <c r="CA53" s="110"/>
      <c r="CB53" s="110"/>
      <c r="CC53" s="110"/>
      <c r="CD53" s="110"/>
      <c r="CE53" s="110"/>
      <c r="CF53" s="110"/>
      <c r="CG53" s="110"/>
      <c r="CH53" s="110"/>
      <c r="CI53" s="110"/>
      <c r="CJ53" s="110"/>
      <c r="CK53" s="110"/>
      <c r="CL53" s="110"/>
      <c r="CM53" s="110"/>
      <c r="CN53" s="110"/>
      <c r="CO53" s="110"/>
      <c r="CP53" s="110"/>
      <c r="CQ53" s="110"/>
      <c r="CR53" s="110"/>
      <c r="CS53" s="110"/>
      <c r="CT53" s="110"/>
      <c r="CU53" s="110"/>
      <c r="CV53" s="110"/>
      <c r="CW53" s="110"/>
      <c r="CX53" s="110"/>
    </row>
    <row r="54" spans="7:102" ht="15" customHeight="1" x14ac:dyDescent="0.25">
      <c r="G54" s="521"/>
      <c r="H54" s="205"/>
      <c r="I54" s="435"/>
      <c r="W54" s="203"/>
      <c r="X54" s="203"/>
      <c r="Y54" s="203"/>
      <c r="Z54" s="203"/>
      <c r="AA54" s="203"/>
      <c r="AB54" s="203"/>
      <c r="AC54" s="204"/>
      <c r="AD54" s="204"/>
      <c r="AE54" s="204"/>
      <c r="AF54" s="204"/>
      <c r="AG54" s="204"/>
      <c r="AH54" s="204"/>
      <c r="AI54" s="204"/>
      <c r="AJ54" s="204"/>
      <c r="AK54" s="444"/>
      <c r="AL54" s="110"/>
      <c r="AM54" s="110"/>
      <c r="AN54" s="110"/>
      <c r="AO54" s="110"/>
      <c r="AP54" s="110"/>
      <c r="AQ54" s="110"/>
      <c r="AR54" s="110"/>
      <c r="AS54" s="110"/>
      <c r="AT54" s="110"/>
      <c r="AU54" s="110"/>
      <c r="AV54" s="110"/>
      <c r="AW54" s="110"/>
      <c r="AX54" s="110"/>
      <c r="AY54" s="110"/>
      <c r="AZ54" s="110"/>
      <c r="BA54" s="110"/>
      <c r="BB54" s="110"/>
      <c r="BC54" s="110"/>
      <c r="BD54" s="110"/>
      <c r="BE54" s="110"/>
      <c r="BF54" s="110"/>
      <c r="BG54" s="110"/>
      <c r="BH54" s="110"/>
      <c r="BI54" s="110"/>
      <c r="BJ54" s="110"/>
      <c r="BK54" s="110"/>
      <c r="BL54" s="110"/>
      <c r="BM54" s="110"/>
      <c r="BN54" s="110"/>
      <c r="BO54" s="110"/>
      <c r="BP54" s="110"/>
      <c r="BQ54" s="110"/>
      <c r="BR54" s="110"/>
      <c r="BS54" s="110"/>
      <c r="BT54" s="110"/>
      <c r="BU54" s="110"/>
      <c r="BV54" s="110"/>
      <c r="BW54" s="110"/>
      <c r="BX54" s="110"/>
      <c r="BY54" s="110"/>
      <c r="BZ54" s="110"/>
      <c r="CA54" s="110"/>
      <c r="CB54" s="110"/>
      <c r="CC54" s="110"/>
      <c r="CD54" s="110"/>
      <c r="CE54" s="110"/>
      <c r="CF54" s="110"/>
      <c r="CG54" s="110"/>
      <c r="CH54" s="110"/>
      <c r="CI54" s="110"/>
      <c r="CJ54" s="110"/>
      <c r="CK54" s="110"/>
      <c r="CL54" s="110"/>
      <c r="CM54" s="110"/>
      <c r="CN54" s="110"/>
      <c r="CO54" s="110"/>
      <c r="CP54" s="110"/>
      <c r="CQ54" s="110"/>
      <c r="CR54" s="110"/>
      <c r="CS54" s="110"/>
      <c r="CT54" s="110"/>
      <c r="CU54" s="110"/>
      <c r="CV54" s="110"/>
      <c r="CW54" s="110"/>
      <c r="CX54" s="110"/>
    </row>
    <row r="55" spans="7:102" ht="15" customHeight="1" x14ac:dyDescent="0.25">
      <c r="G55" s="521">
        <v>4</v>
      </c>
      <c r="H55" s="205" t="s">
        <v>1790</v>
      </c>
      <c r="I55" s="435"/>
      <c r="W55" s="203"/>
      <c r="X55" s="203"/>
      <c r="Y55" s="203"/>
      <c r="Z55" s="203"/>
      <c r="AA55" s="203"/>
      <c r="AB55" s="203"/>
      <c r="AC55" s="204"/>
      <c r="AD55" s="204"/>
      <c r="AE55" s="204"/>
      <c r="AF55" s="204"/>
      <c r="AG55" s="204"/>
      <c r="AH55" s="204"/>
      <c r="AI55" s="204"/>
      <c r="AJ55" s="204"/>
      <c r="AK55" s="444"/>
      <c r="AL55" s="110"/>
      <c r="AM55" s="110"/>
      <c r="AN55" s="110"/>
      <c r="AO55" s="110"/>
      <c r="AP55" s="110"/>
      <c r="AQ55" s="110"/>
      <c r="AR55" s="110"/>
      <c r="AS55" s="110"/>
      <c r="AT55" s="110"/>
      <c r="AU55" s="110"/>
      <c r="AV55" s="110"/>
      <c r="AW55" s="110"/>
      <c r="AX55" s="110"/>
      <c r="AY55" s="110"/>
      <c r="AZ55" s="110"/>
      <c r="BA55" s="110"/>
      <c r="BB55" s="110"/>
      <c r="BC55" s="110"/>
      <c r="BD55" s="110"/>
      <c r="BE55" s="110"/>
      <c r="BF55" s="110"/>
      <c r="BG55" s="110"/>
      <c r="BH55" s="110"/>
      <c r="BI55" s="110"/>
      <c r="BJ55" s="110"/>
      <c r="BK55" s="110"/>
      <c r="BL55" s="110"/>
      <c r="BM55" s="110"/>
      <c r="BN55" s="110"/>
      <c r="BO55" s="110"/>
      <c r="BP55" s="110"/>
      <c r="BQ55" s="110"/>
      <c r="BR55" s="110"/>
      <c r="BS55" s="110"/>
      <c r="BT55" s="110"/>
      <c r="BU55" s="110"/>
      <c r="BV55" s="110"/>
      <c r="BW55" s="110"/>
      <c r="BX55" s="110"/>
      <c r="BY55" s="110"/>
      <c r="BZ55" s="110"/>
      <c r="CA55" s="110"/>
      <c r="CB55" s="110"/>
      <c r="CC55" s="110"/>
      <c r="CD55" s="110"/>
      <c r="CE55" s="110"/>
      <c r="CF55" s="110"/>
      <c r="CG55" s="110"/>
      <c r="CH55" s="110"/>
      <c r="CI55" s="110"/>
      <c r="CJ55" s="110"/>
      <c r="CK55" s="110"/>
      <c r="CL55" s="110"/>
      <c r="CM55" s="110"/>
      <c r="CN55" s="110"/>
      <c r="CO55" s="110"/>
      <c r="CP55" s="110"/>
      <c r="CQ55" s="110"/>
      <c r="CR55" s="110"/>
      <c r="CS55" s="110"/>
      <c r="CT55" s="110"/>
      <c r="CU55" s="110"/>
      <c r="CV55" s="110"/>
      <c r="CW55" s="110"/>
      <c r="CX55" s="110"/>
    </row>
    <row r="56" spans="7:102" ht="15" customHeight="1" x14ac:dyDescent="0.25">
      <c r="G56" s="521"/>
      <c r="H56" s="205">
        <v>1</v>
      </c>
      <c r="I56" s="435"/>
      <c r="W56" s="203"/>
      <c r="X56" s="203"/>
      <c r="Y56" s="203"/>
      <c r="Z56" s="203"/>
      <c r="AA56" s="203"/>
      <c r="AB56" s="203"/>
      <c r="AC56" s="204"/>
      <c r="AD56" s="204"/>
      <c r="AE56" s="204"/>
      <c r="AF56" s="204"/>
      <c r="AG56" s="204"/>
      <c r="AH56" s="204"/>
      <c r="AI56" s="204"/>
      <c r="AJ56" s="204"/>
      <c r="AK56" s="444"/>
      <c r="AL56" s="110"/>
      <c r="AM56" s="110"/>
      <c r="AN56" s="110"/>
      <c r="AO56" s="110"/>
      <c r="AP56" s="110"/>
      <c r="AQ56" s="110"/>
      <c r="AR56" s="110"/>
      <c r="AS56" s="110"/>
      <c r="AT56" s="110"/>
      <c r="AU56" s="110"/>
      <c r="AV56" s="110"/>
      <c r="AW56" s="110"/>
      <c r="AX56" s="110"/>
      <c r="AY56" s="110"/>
      <c r="AZ56" s="110"/>
      <c r="BA56" s="110"/>
      <c r="BB56" s="110"/>
      <c r="BC56" s="110"/>
      <c r="BD56" s="110"/>
      <c r="BE56" s="110"/>
      <c r="BF56" s="110"/>
      <c r="BG56" s="110"/>
      <c r="BH56" s="110"/>
      <c r="BI56" s="110"/>
      <c r="BJ56" s="110"/>
      <c r="BK56" s="110"/>
      <c r="BL56" s="110"/>
      <c r="BM56" s="110"/>
      <c r="BN56" s="110"/>
      <c r="BO56" s="110"/>
      <c r="BP56" s="110"/>
      <c r="BQ56" s="110"/>
      <c r="BR56" s="110"/>
      <c r="BS56" s="110"/>
      <c r="BT56" s="110"/>
      <c r="BU56" s="110"/>
      <c r="BV56" s="110"/>
      <c r="BW56" s="110"/>
      <c r="BX56" s="110"/>
      <c r="BY56" s="110"/>
      <c r="BZ56" s="110"/>
      <c r="CA56" s="110"/>
      <c r="CB56" s="110"/>
      <c r="CC56" s="110"/>
      <c r="CD56" s="110"/>
      <c r="CE56" s="110"/>
      <c r="CF56" s="110"/>
      <c r="CG56" s="110"/>
      <c r="CH56" s="110"/>
      <c r="CI56" s="110"/>
      <c r="CJ56" s="110"/>
      <c r="CK56" s="110"/>
      <c r="CL56" s="110"/>
      <c r="CM56" s="110"/>
      <c r="CN56" s="110"/>
      <c r="CO56" s="110"/>
      <c r="CP56" s="110"/>
      <c r="CQ56" s="110"/>
      <c r="CR56" s="110"/>
      <c r="CS56" s="110"/>
      <c r="CT56" s="110"/>
      <c r="CU56" s="110"/>
      <c r="CV56" s="110"/>
      <c r="CW56" s="110"/>
      <c r="CX56" s="110"/>
    </row>
    <row r="57" spans="7:102" ht="15" customHeight="1" x14ac:dyDescent="0.25">
      <c r="G57" s="521"/>
      <c r="H57" s="205">
        <v>2</v>
      </c>
      <c r="I57" s="435"/>
      <c r="W57" s="203"/>
      <c r="X57" s="203"/>
      <c r="Y57" s="203"/>
      <c r="Z57" s="203"/>
      <c r="AA57" s="203"/>
      <c r="AB57" s="203"/>
      <c r="AC57" s="204"/>
      <c r="AD57" s="204"/>
      <c r="AE57" s="204"/>
      <c r="AF57" s="204"/>
      <c r="AG57" s="204"/>
      <c r="AH57" s="204"/>
      <c r="AI57" s="204"/>
      <c r="AJ57" s="204"/>
      <c r="AK57" s="444"/>
      <c r="AL57" s="110"/>
      <c r="AM57" s="110"/>
      <c r="AN57" s="110"/>
      <c r="AO57" s="110"/>
      <c r="AP57" s="110"/>
      <c r="AQ57" s="110"/>
      <c r="AR57" s="110"/>
      <c r="AS57" s="110"/>
      <c r="AT57" s="110"/>
      <c r="AU57" s="110"/>
      <c r="AV57" s="110"/>
      <c r="AW57" s="110"/>
      <c r="AX57" s="110"/>
      <c r="AY57" s="110"/>
      <c r="AZ57" s="110"/>
      <c r="BA57" s="110"/>
      <c r="BB57" s="110"/>
      <c r="BC57" s="110"/>
      <c r="BD57" s="110"/>
      <c r="BE57" s="110"/>
      <c r="BF57" s="110"/>
      <c r="BG57" s="110"/>
      <c r="BH57" s="110"/>
      <c r="BI57" s="110"/>
      <c r="BJ57" s="110"/>
      <c r="BK57" s="110"/>
      <c r="BL57" s="110"/>
      <c r="BM57" s="110"/>
      <c r="BN57" s="110"/>
      <c r="BO57" s="110"/>
      <c r="BP57" s="110"/>
      <c r="BQ57" s="110"/>
      <c r="BR57" s="110"/>
      <c r="BS57" s="110"/>
      <c r="BT57" s="110"/>
      <c r="BU57" s="110"/>
      <c r="BV57" s="110"/>
      <c r="BW57" s="110"/>
      <c r="BX57" s="110"/>
      <c r="BY57" s="110"/>
      <c r="BZ57" s="110"/>
      <c r="CA57" s="110"/>
      <c r="CB57" s="110"/>
      <c r="CC57" s="110"/>
      <c r="CD57" s="110"/>
      <c r="CE57" s="110"/>
      <c r="CF57" s="110"/>
      <c r="CG57" s="110"/>
      <c r="CH57" s="110"/>
      <c r="CI57" s="110"/>
      <c r="CJ57" s="110"/>
      <c r="CK57" s="110"/>
      <c r="CL57" s="110"/>
      <c r="CM57" s="110"/>
      <c r="CN57" s="110"/>
      <c r="CO57" s="110"/>
      <c r="CP57" s="110"/>
      <c r="CQ57" s="110"/>
      <c r="CR57" s="110"/>
      <c r="CS57" s="110"/>
      <c r="CT57" s="110"/>
      <c r="CU57" s="110"/>
      <c r="CV57" s="110"/>
      <c r="CW57" s="110"/>
      <c r="CX57" s="110"/>
    </row>
    <row r="58" spans="7:102" ht="15" customHeight="1" x14ac:dyDescent="0.25">
      <c r="G58" s="521"/>
      <c r="H58" s="205">
        <v>3</v>
      </c>
      <c r="I58" s="435"/>
      <c r="W58" s="203"/>
      <c r="X58" s="203"/>
      <c r="Y58" s="203"/>
      <c r="Z58" s="203"/>
      <c r="AA58" s="203"/>
      <c r="AB58" s="203"/>
      <c r="AC58" s="204"/>
      <c r="AD58" s="204"/>
      <c r="AE58" s="204"/>
      <c r="AF58" s="204"/>
      <c r="AG58" s="204"/>
      <c r="AH58" s="204"/>
      <c r="AI58" s="204"/>
      <c r="AJ58" s="204"/>
      <c r="AK58" s="444"/>
      <c r="AL58" s="110"/>
      <c r="AM58" s="110"/>
      <c r="AN58" s="110"/>
      <c r="AO58" s="110"/>
      <c r="AP58" s="110"/>
      <c r="AQ58" s="110"/>
      <c r="AR58" s="110"/>
      <c r="AS58" s="110"/>
      <c r="AT58" s="110"/>
      <c r="AU58" s="110"/>
      <c r="AV58" s="110"/>
      <c r="AW58" s="110"/>
      <c r="AX58" s="110"/>
      <c r="AY58" s="110"/>
      <c r="AZ58" s="110"/>
      <c r="BA58" s="110"/>
      <c r="BB58" s="110"/>
      <c r="BC58" s="110"/>
      <c r="BD58" s="110"/>
      <c r="BE58" s="110"/>
      <c r="BF58" s="110"/>
      <c r="BG58" s="110"/>
      <c r="BH58" s="110"/>
      <c r="BI58" s="110"/>
      <c r="BJ58" s="110"/>
      <c r="BK58" s="110"/>
      <c r="BL58" s="110"/>
      <c r="BM58" s="110"/>
      <c r="BN58" s="110"/>
      <c r="BO58" s="110"/>
      <c r="BP58" s="110"/>
      <c r="BQ58" s="110"/>
      <c r="BR58" s="110"/>
      <c r="BS58" s="110"/>
      <c r="BT58" s="110"/>
      <c r="BU58" s="110"/>
      <c r="BV58" s="110"/>
      <c r="BW58" s="110"/>
      <c r="BX58" s="110"/>
      <c r="BY58" s="110"/>
      <c r="BZ58" s="110"/>
      <c r="CA58" s="110"/>
      <c r="CB58" s="110"/>
      <c r="CC58" s="110"/>
      <c r="CD58" s="110"/>
      <c r="CE58" s="110"/>
      <c r="CF58" s="110"/>
      <c r="CG58" s="110"/>
      <c r="CH58" s="110"/>
      <c r="CI58" s="110"/>
      <c r="CJ58" s="110"/>
      <c r="CK58" s="110"/>
      <c r="CL58" s="110"/>
      <c r="CM58" s="110"/>
      <c r="CN58" s="110"/>
      <c r="CO58" s="110"/>
      <c r="CP58" s="110"/>
      <c r="CQ58" s="110"/>
      <c r="CR58" s="110"/>
      <c r="CS58" s="110"/>
      <c r="CT58" s="110"/>
      <c r="CU58" s="110"/>
      <c r="CV58" s="110"/>
      <c r="CW58" s="110"/>
      <c r="CX58" s="110"/>
    </row>
    <row r="59" spans="7:102" ht="14.25" customHeight="1" x14ac:dyDescent="0.25">
      <c r="G59" s="521"/>
      <c r="H59" s="205"/>
      <c r="I59" s="435"/>
      <c r="W59" s="203"/>
      <c r="X59" s="203"/>
      <c r="Y59" s="203"/>
      <c r="Z59" s="203"/>
      <c r="AA59" s="203"/>
      <c r="AB59" s="203"/>
      <c r="AC59" s="204"/>
      <c r="AD59" s="204"/>
      <c r="AE59" s="204"/>
      <c r="AF59" s="204"/>
      <c r="AG59" s="204"/>
      <c r="AH59" s="204"/>
      <c r="AI59" s="204"/>
      <c r="AJ59" s="204"/>
      <c r="AK59" s="444"/>
      <c r="AL59" s="110"/>
      <c r="AM59" s="110"/>
      <c r="AN59" s="110"/>
      <c r="AO59" s="110"/>
      <c r="AP59" s="110"/>
      <c r="AQ59" s="110"/>
      <c r="AR59" s="110"/>
      <c r="AS59" s="110"/>
      <c r="AT59" s="110"/>
      <c r="AU59" s="110"/>
      <c r="AV59" s="110"/>
      <c r="AW59" s="110"/>
      <c r="AX59" s="110"/>
      <c r="AY59" s="110"/>
      <c r="AZ59" s="110"/>
      <c r="BA59" s="110"/>
      <c r="BB59" s="110"/>
      <c r="BC59" s="110"/>
      <c r="BD59" s="110"/>
      <c r="BE59" s="110"/>
      <c r="BF59" s="110"/>
      <c r="BG59" s="110"/>
      <c r="BH59" s="110"/>
      <c r="BI59" s="110"/>
      <c r="BJ59" s="110"/>
      <c r="BK59" s="110"/>
      <c r="BL59" s="110"/>
      <c r="BM59" s="110"/>
      <c r="BN59" s="110"/>
      <c r="BO59" s="110"/>
      <c r="BP59" s="110"/>
      <c r="BQ59" s="110"/>
      <c r="BR59" s="110"/>
      <c r="BS59" s="110"/>
      <c r="BT59" s="110"/>
      <c r="BU59" s="110"/>
      <c r="BV59" s="110"/>
      <c r="BW59" s="110"/>
      <c r="BX59" s="110"/>
      <c r="BY59" s="110"/>
      <c r="BZ59" s="110"/>
      <c r="CA59" s="110"/>
      <c r="CB59" s="110"/>
      <c r="CC59" s="110"/>
      <c r="CD59" s="110"/>
      <c r="CE59" s="110"/>
      <c r="CF59" s="110"/>
      <c r="CG59" s="110"/>
      <c r="CH59" s="110"/>
      <c r="CI59" s="110"/>
      <c r="CJ59" s="110"/>
      <c r="CK59" s="110"/>
      <c r="CL59" s="110"/>
      <c r="CM59" s="110"/>
      <c r="CN59" s="110"/>
      <c r="CO59" s="110"/>
      <c r="CP59" s="110"/>
      <c r="CQ59" s="110"/>
      <c r="CR59" s="110"/>
      <c r="CS59" s="110"/>
      <c r="CT59" s="110"/>
      <c r="CU59" s="110"/>
      <c r="CV59" s="110"/>
      <c r="CW59" s="110"/>
      <c r="CX59" s="110"/>
    </row>
    <row r="60" spans="7:102" ht="14.25" customHeight="1" x14ac:dyDescent="0.25">
      <c r="G60" s="523"/>
      <c r="H60" s="206"/>
      <c r="I60" s="207"/>
      <c r="J60" s="207"/>
      <c r="K60" s="207"/>
      <c r="L60" s="207"/>
      <c r="M60" s="207"/>
      <c r="N60" s="207"/>
      <c r="O60" s="207"/>
      <c r="P60" s="207"/>
      <c r="Q60" s="207"/>
      <c r="R60" s="207"/>
      <c r="S60" s="207"/>
      <c r="T60" s="207"/>
      <c r="U60" s="207"/>
      <c r="V60" s="207"/>
      <c r="W60" s="207"/>
      <c r="X60" s="207"/>
      <c r="Y60" s="207"/>
      <c r="Z60" s="207"/>
      <c r="AA60" s="207"/>
      <c r="AB60" s="207"/>
      <c r="AC60" s="188"/>
      <c r="AD60" s="440"/>
      <c r="AE60" s="440"/>
      <c r="AF60" s="440"/>
      <c r="AG60" s="440"/>
      <c r="AH60" s="440"/>
      <c r="AI60" s="440"/>
      <c r="AJ60" s="440"/>
      <c r="AK60" s="439"/>
      <c r="AL60" s="110"/>
      <c r="AM60" s="110"/>
      <c r="AN60" s="110"/>
      <c r="AO60" s="110"/>
      <c r="AP60" s="110"/>
      <c r="AQ60" s="110"/>
      <c r="AR60" s="110"/>
      <c r="AS60" s="110"/>
      <c r="AT60" s="110"/>
      <c r="AU60" s="110"/>
      <c r="AV60" s="110"/>
      <c r="AW60" s="110"/>
      <c r="AX60" s="110"/>
      <c r="AY60" s="110"/>
      <c r="AZ60" s="110"/>
      <c r="BA60" s="110"/>
      <c r="BB60" s="110"/>
      <c r="BC60" s="110"/>
      <c r="BD60" s="110"/>
      <c r="BE60" s="110"/>
      <c r="BF60" s="110"/>
      <c r="BG60" s="110"/>
      <c r="BH60" s="110"/>
      <c r="BI60" s="110"/>
      <c r="BJ60" s="110"/>
      <c r="BK60" s="110"/>
      <c r="BL60" s="110"/>
      <c r="BM60" s="110"/>
      <c r="BN60" s="110"/>
      <c r="BO60" s="110"/>
      <c r="BP60" s="110"/>
      <c r="BQ60" s="110"/>
      <c r="BR60" s="110"/>
      <c r="BS60" s="110"/>
      <c r="BT60" s="110"/>
      <c r="BU60" s="110"/>
      <c r="BV60" s="110"/>
      <c r="BW60" s="110"/>
      <c r="BX60" s="110"/>
      <c r="BY60" s="110"/>
      <c r="BZ60" s="110"/>
      <c r="CA60" s="110"/>
      <c r="CB60" s="110"/>
      <c r="CC60" s="110"/>
      <c r="CD60" s="110"/>
      <c r="CE60" s="110"/>
      <c r="CF60" s="110"/>
      <c r="CG60" s="110"/>
      <c r="CH60" s="110"/>
      <c r="CI60" s="110"/>
      <c r="CJ60" s="110"/>
      <c r="CK60" s="110"/>
      <c r="CL60" s="110"/>
      <c r="CM60" s="110"/>
      <c r="CN60" s="110"/>
      <c r="CO60" s="110"/>
      <c r="CP60" s="110"/>
      <c r="CQ60" s="110"/>
      <c r="CR60" s="110"/>
      <c r="CS60" s="110"/>
      <c r="CT60" s="110"/>
      <c r="CU60" s="110"/>
      <c r="CV60" s="110"/>
      <c r="CW60" s="110"/>
      <c r="CX60" s="110"/>
    </row>
    <row r="61" spans="7:102" ht="14.25" customHeight="1" x14ac:dyDescent="0.25">
      <c r="AL61" s="110"/>
      <c r="AM61" s="110"/>
      <c r="AN61" s="110"/>
      <c r="AO61" s="110"/>
      <c r="AP61" s="110"/>
      <c r="AQ61" s="110"/>
      <c r="AR61" s="110"/>
      <c r="AS61" s="110"/>
      <c r="AT61" s="110"/>
      <c r="AU61" s="110"/>
      <c r="AV61" s="110"/>
      <c r="AW61" s="110"/>
      <c r="AX61" s="110"/>
      <c r="AY61" s="110"/>
      <c r="AZ61" s="110"/>
      <c r="BA61" s="110"/>
      <c r="BB61" s="110"/>
      <c r="BC61" s="110"/>
      <c r="BD61" s="110"/>
      <c r="BE61" s="110"/>
      <c r="BF61" s="110"/>
      <c r="BG61" s="110"/>
      <c r="BH61" s="110"/>
      <c r="BI61" s="110"/>
      <c r="BJ61" s="110"/>
      <c r="BK61" s="110"/>
      <c r="BL61" s="110"/>
      <c r="BM61" s="110"/>
      <c r="BN61" s="110"/>
      <c r="BO61" s="110"/>
      <c r="BP61" s="110"/>
      <c r="BQ61" s="110"/>
      <c r="BR61" s="110"/>
      <c r="BS61" s="110"/>
      <c r="BT61" s="110"/>
      <c r="BU61" s="110"/>
      <c r="BV61" s="110"/>
      <c r="BW61" s="110"/>
      <c r="BX61" s="110"/>
      <c r="BY61" s="110"/>
      <c r="BZ61" s="110"/>
      <c r="CA61" s="110"/>
      <c r="CB61" s="110"/>
      <c r="CC61" s="110"/>
      <c r="CD61" s="110"/>
      <c r="CE61" s="110"/>
      <c r="CF61" s="110"/>
      <c r="CG61" s="110"/>
      <c r="CH61" s="110"/>
      <c r="CI61" s="110"/>
      <c r="CJ61" s="110"/>
      <c r="CK61" s="110"/>
      <c r="CL61" s="110"/>
      <c r="CM61" s="110"/>
      <c r="CN61" s="110"/>
      <c r="CO61" s="110"/>
      <c r="CP61" s="110"/>
      <c r="CQ61" s="110"/>
      <c r="CR61" s="110"/>
      <c r="CS61" s="110"/>
      <c r="CT61" s="110"/>
      <c r="CU61" s="110"/>
      <c r="CV61" s="110"/>
      <c r="CW61" s="110"/>
      <c r="CX61" s="110"/>
    </row>
    <row r="62" spans="7:102" ht="14.25" customHeight="1" x14ac:dyDescent="0.25">
      <c r="AL62" s="110"/>
      <c r="AM62" s="110"/>
      <c r="AN62" s="110"/>
      <c r="AO62" s="110"/>
      <c r="AP62" s="110"/>
      <c r="AQ62" s="110"/>
      <c r="AR62" s="110"/>
      <c r="AS62" s="110"/>
      <c r="AT62" s="110"/>
      <c r="AU62" s="110"/>
      <c r="AV62" s="110"/>
      <c r="AW62" s="110"/>
      <c r="AX62" s="110"/>
      <c r="AY62" s="110"/>
      <c r="AZ62" s="110"/>
      <c r="BA62" s="110"/>
      <c r="BB62" s="110"/>
      <c r="BC62" s="110"/>
      <c r="BD62" s="110"/>
      <c r="BE62" s="110"/>
      <c r="BF62" s="110"/>
      <c r="BG62" s="110"/>
      <c r="BH62" s="110"/>
      <c r="BI62" s="110"/>
      <c r="BJ62" s="110"/>
      <c r="BK62" s="110"/>
      <c r="BL62" s="110"/>
      <c r="BM62" s="110"/>
      <c r="BN62" s="110"/>
      <c r="BO62" s="110"/>
      <c r="BP62" s="110"/>
      <c r="BQ62" s="110"/>
      <c r="BR62" s="110"/>
      <c r="BS62" s="110"/>
      <c r="BT62" s="110"/>
      <c r="BU62" s="110"/>
      <c r="BV62" s="110"/>
      <c r="BW62" s="110"/>
      <c r="BX62" s="110"/>
      <c r="BY62" s="110"/>
      <c r="BZ62" s="110"/>
      <c r="CA62" s="110"/>
      <c r="CB62" s="110"/>
      <c r="CC62" s="110"/>
      <c r="CD62" s="110"/>
      <c r="CE62" s="110"/>
      <c r="CF62" s="110"/>
      <c r="CG62" s="110"/>
      <c r="CH62" s="110"/>
      <c r="CI62" s="110"/>
      <c r="CJ62" s="110"/>
      <c r="CK62" s="110"/>
      <c r="CL62" s="110"/>
      <c r="CM62" s="110"/>
      <c r="CN62" s="110"/>
      <c r="CO62" s="110"/>
      <c r="CP62" s="110"/>
      <c r="CQ62" s="110"/>
      <c r="CR62" s="110"/>
      <c r="CS62" s="110"/>
      <c r="CT62" s="110"/>
      <c r="CU62" s="110"/>
      <c r="CV62" s="110"/>
      <c r="CW62" s="110"/>
      <c r="CX62" s="110"/>
    </row>
    <row r="63" spans="7:102" ht="14.25" customHeight="1" x14ac:dyDescent="0.25">
      <c r="AL63" s="110"/>
      <c r="AM63" s="110"/>
      <c r="AN63" s="110"/>
      <c r="AO63" s="110"/>
      <c r="AP63" s="110"/>
      <c r="AQ63" s="110"/>
      <c r="AR63" s="110"/>
      <c r="AS63" s="110"/>
      <c r="AT63" s="110"/>
      <c r="AU63" s="110"/>
      <c r="AV63" s="110"/>
      <c r="AW63" s="110"/>
      <c r="AX63" s="110"/>
      <c r="AY63" s="110"/>
      <c r="AZ63" s="110"/>
      <c r="BA63" s="110"/>
      <c r="BB63" s="110"/>
      <c r="BC63" s="110"/>
      <c r="BD63" s="110"/>
      <c r="BE63" s="110"/>
      <c r="BF63" s="110"/>
      <c r="BG63" s="110"/>
      <c r="BH63" s="110"/>
      <c r="BI63" s="110"/>
      <c r="BJ63" s="110"/>
      <c r="BK63" s="110"/>
      <c r="BL63" s="110"/>
      <c r="BM63" s="110"/>
      <c r="BN63" s="110"/>
      <c r="BO63" s="110"/>
      <c r="BP63" s="110"/>
      <c r="BQ63" s="110"/>
      <c r="BR63" s="110"/>
      <c r="BS63" s="110"/>
      <c r="BT63" s="110"/>
      <c r="BU63" s="110"/>
      <c r="BV63" s="110"/>
      <c r="BW63" s="110"/>
      <c r="BX63" s="110"/>
      <c r="BY63" s="110"/>
      <c r="BZ63" s="110"/>
      <c r="CA63" s="110"/>
      <c r="CB63" s="110"/>
      <c r="CC63" s="110"/>
      <c r="CD63" s="110"/>
      <c r="CE63" s="110"/>
      <c r="CF63" s="110"/>
      <c r="CG63" s="110"/>
      <c r="CH63" s="110"/>
      <c r="CI63" s="110"/>
      <c r="CJ63" s="110"/>
      <c r="CK63" s="110"/>
      <c r="CL63" s="110"/>
      <c r="CM63" s="110"/>
      <c r="CN63" s="110"/>
      <c r="CO63" s="110"/>
      <c r="CP63" s="110"/>
      <c r="CQ63" s="110"/>
      <c r="CR63" s="110"/>
      <c r="CS63" s="110"/>
      <c r="CT63" s="110"/>
      <c r="CU63" s="110"/>
      <c r="CV63" s="110"/>
      <c r="CW63" s="110"/>
      <c r="CX63" s="110"/>
    </row>
    <row r="64" spans="7:102" ht="14.25" customHeight="1" x14ac:dyDescent="0.25">
      <c r="AL64" s="110"/>
      <c r="AM64" s="110"/>
      <c r="AN64" s="110"/>
      <c r="AO64" s="110"/>
      <c r="AP64" s="110"/>
      <c r="AQ64" s="110"/>
      <c r="AR64" s="110"/>
      <c r="AS64" s="110"/>
      <c r="AT64" s="110"/>
      <c r="AU64" s="110"/>
      <c r="AV64" s="110"/>
      <c r="AW64" s="110"/>
      <c r="AX64" s="110"/>
      <c r="AY64" s="110"/>
      <c r="AZ64" s="110"/>
      <c r="BA64" s="110"/>
      <c r="BB64" s="110"/>
      <c r="BC64" s="110"/>
      <c r="BD64" s="110"/>
      <c r="BE64" s="110"/>
      <c r="BF64" s="110"/>
      <c r="BG64" s="110"/>
      <c r="BH64" s="110"/>
      <c r="BI64" s="110"/>
      <c r="BJ64" s="110"/>
      <c r="BK64" s="110"/>
      <c r="BL64" s="110"/>
      <c r="BM64" s="110"/>
      <c r="BN64" s="110"/>
      <c r="BO64" s="110"/>
      <c r="BP64" s="110"/>
      <c r="BQ64" s="110"/>
      <c r="BR64" s="110"/>
      <c r="BS64" s="110"/>
      <c r="BT64" s="110"/>
      <c r="BU64" s="110"/>
      <c r="BV64" s="110"/>
      <c r="BW64" s="110"/>
      <c r="BX64" s="110"/>
      <c r="BY64" s="110"/>
      <c r="BZ64" s="110"/>
      <c r="CA64" s="110"/>
      <c r="CB64" s="110"/>
      <c r="CC64" s="110"/>
      <c r="CD64" s="110"/>
      <c r="CE64" s="110"/>
      <c r="CF64" s="110"/>
      <c r="CG64" s="110"/>
      <c r="CH64" s="110"/>
      <c r="CI64" s="110"/>
      <c r="CJ64" s="110"/>
      <c r="CK64" s="110"/>
      <c r="CL64" s="110"/>
      <c r="CM64" s="110"/>
      <c r="CN64" s="110"/>
      <c r="CO64" s="110"/>
      <c r="CP64" s="110"/>
      <c r="CQ64" s="110"/>
      <c r="CR64" s="110"/>
      <c r="CS64" s="110"/>
      <c r="CT64" s="110"/>
      <c r="CU64" s="110"/>
      <c r="CV64" s="110"/>
      <c r="CW64" s="110"/>
      <c r="CX64" s="110"/>
    </row>
    <row r="65" spans="7:102" ht="14.25" customHeight="1" x14ac:dyDescent="0.25">
      <c r="G65" s="958" t="s">
        <v>1507</v>
      </c>
      <c r="H65" s="764"/>
      <c r="I65" s="764"/>
      <c r="J65" s="764"/>
      <c r="K65" s="764"/>
      <c r="L65" s="764"/>
      <c r="M65" s="764"/>
      <c r="N65" s="764"/>
      <c r="O65" s="764"/>
      <c r="P65" s="764"/>
      <c r="Q65" s="764"/>
      <c r="R65" s="764"/>
      <c r="S65" s="764"/>
      <c r="T65" s="764"/>
      <c r="U65" s="965" t="s">
        <v>1508</v>
      </c>
      <c r="V65" s="764"/>
      <c r="W65" s="764"/>
      <c r="X65" s="764"/>
      <c r="Y65" s="764"/>
      <c r="Z65" s="764"/>
      <c r="AA65" s="764"/>
      <c r="AB65" s="764"/>
      <c r="AC65" s="764"/>
      <c r="AD65" s="764"/>
      <c r="AE65" s="764"/>
      <c r="AF65" s="764"/>
      <c r="AG65" s="764"/>
      <c r="AH65" s="765"/>
      <c r="AL65" s="110"/>
      <c r="AM65" s="110"/>
      <c r="AN65" s="110"/>
      <c r="AO65" s="110"/>
      <c r="AP65" s="110"/>
      <c r="AQ65" s="110"/>
      <c r="AR65" s="110"/>
      <c r="AS65" s="110"/>
      <c r="AT65" s="110"/>
      <c r="AU65" s="110"/>
      <c r="AV65" s="110"/>
      <c r="AW65" s="110"/>
      <c r="AX65" s="110"/>
      <c r="AY65" s="110"/>
      <c r="AZ65" s="110"/>
      <c r="BA65" s="110"/>
      <c r="BB65" s="110"/>
      <c r="BC65" s="110"/>
      <c r="BD65" s="110"/>
      <c r="BE65" s="110"/>
      <c r="BF65" s="110"/>
      <c r="BG65" s="110"/>
      <c r="BH65" s="110"/>
      <c r="BI65" s="110"/>
      <c r="BJ65" s="110"/>
      <c r="BK65" s="110"/>
      <c r="BL65" s="110"/>
      <c r="BM65" s="110"/>
      <c r="BN65" s="110"/>
      <c r="BO65" s="110"/>
      <c r="BP65" s="110"/>
      <c r="BQ65" s="110"/>
      <c r="BR65" s="110"/>
      <c r="BS65" s="110"/>
      <c r="BT65" s="110"/>
      <c r="BU65" s="110"/>
      <c r="BV65" s="110"/>
      <c r="BW65" s="110"/>
      <c r="BX65" s="110"/>
      <c r="BY65" s="110"/>
      <c r="BZ65" s="110"/>
      <c r="CA65" s="110"/>
      <c r="CB65" s="110"/>
      <c r="CC65" s="110"/>
      <c r="CD65" s="110"/>
      <c r="CE65" s="110"/>
      <c r="CF65" s="110"/>
      <c r="CG65" s="110"/>
      <c r="CH65" s="110"/>
      <c r="CI65" s="110"/>
      <c r="CJ65" s="110"/>
      <c r="CK65" s="110"/>
      <c r="CL65" s="110"/>
      <c r="CM65" s="110"/>
      <c r="CN65" s="110"/>
      <c r="CO65" s="110"/>
      <c r="CP65" s="110"/>
      <c r="CQ65" s="110"/>
      <c r="CR65" s="110"/>
      <c r="CS65" s="110"/>
      <c r="CT65" s="110"/>
      <c r="CU65" s="110"/>
      <c r="CV65" s="110"/>
      <c r="CW65" s="110"/>
      <c r="CX65" s="110"/>
    </row>
    <row r="66" spans="7:102" ht="14.25" customHeight="1" x14ac:dyDescent="0.25">
      <c r="G66" s="956" t="s">
        <v>796</v>
      </c>
      <c r="H66" s="794"/>
      <c r="I66" s="794"/>
      <c r="J66" s="794"/>
      <c r="K66" s="794"/>
      <c r="L66" s="794"/>
      <c r="M66" s="958" t="s">
        <v>1511</v>
      </c>
      <c r="N66" s="764"/>
      <c r="O66" s="764"/>
      <c r="P66" s="764"/>
      <c r="Q66" s="965" t="s">
        <v>1510</v>
      </c>
      <c r="R66" s="764"/>
      <c r="S66" s="764"/>
      <c r="T66" s="765"/>
      <c r="U66" s="957" t="s">
        <v>796</v>
      </c>
      <c r="V66" s="794"/>
      <c r="W66" s="794"/>
      <c r="X66" s="794"/>
      <c r="Y66" s="794"/>
      <c r="Z66" s="794"/>
      <c r="AA66" s="965" t="s">
        <v>1511</v>
      </c>
      <c r="AB66" s="764"/>
      <c r="AC66" s="764"/>
      <c r="AD66" s="765"/>
      <c r="AE66" s="965" t="s">
        <v>1510</v>
      </c>
      <c r="AF66" s="764"/>
      <c r="AG66" s="764"/>
      <c r="AH66" s="765"/>
      <c r="AL66" s="110"/>
      <c r="AM66" s="110"/>
      <c r="AN66" s="110"/>
      <c r="AO66" s="110"/>
      <c r="AP66" s="110"/>
      <c r="AQ66" s="110"/>
      <c r="AR66" s="110"/>
      <c r="AS66" s="110"/>
      <c r="AT66" s="110"/>
      <c r="AU66" s="110"/>
      <c r="AV66" s="110"/>
      <c r="AW66" s="110"/>
      <c r="AX66" s="110"/>
      <c r="AY66" s="110"/>
      <c r="AZ66" s="110"/>
      <c r="BA66" s="110"/>
      <c r="BB66" s="110"/>
      <c r="BC66" s="110"/>
      <c r="BD66" s="110"/>
      <c r="BE66" s="110"/>
      <c r="BF66" s="110"/>
      <c r="BG66" s="110"/>
      <c r="BH66" s="110"/>
      <c r="BI66" s="110"/>
      <c r="BJ66" s="110"/>
      <c r="BK66" s="110"/>
      <c r="BL66" s="110"/>
      <c r="BM66" s="110"/>
      <c r="BN66" s="110"/>
      <c r="BO66" s="110"/>
      <c r="BP66" s="110"/>
      <c r="BQ66" s="110"/>
      <c r="BR66" s="110"/>
      <c r="BS66" s="110"/>
      <c r="BT66" s="110"/>
      <c r="BU66" s="110"/>
      <c r="BV66" s="110"/>
      <c r="BW66" s="110"/>
      <c r="BX66" s="110"/>
      <c r="BY66" s="110"/>
      <c r="BZ66" s="110"/>
      <c r="CA66" s="110"/>
      <c r="CB66" s="110"/>
      <c r="CC66" s="110"/>
      <c r="CD66" s="110"/>
      <c r="CE66" s="110"/>
      <c r="CF66" s="110"/>
      <c r="CG66" s="110"/>
      <c r="CH66" s="110"/>
      <c r="CI66" s="110"/>
      <c r="CJ66" s="110"/>
      <c r="CK66" s="110"/>
      <c r="CL66" s="110"/>
      <c r="CM66" s="110"/>
      <c r="CN66" s="110"/>
      <c r="CO66" s="110"/>
      <c r="CP66" s="110"/>
      <c r="CQ66" s="110"/>
      <c r="CR66" s="110"/>
      <c r="CS66" s="110"/>
      <c r="CT66" s="110"/>
      <c r="CU66" s="110"/>
      <c r="CV66" s="110"/>
      <c r="CW66" s="110"/>
      <c r="CX66" s="110"/>
    </row>
    <row r="67" spans="7:102" ht="14.25" customHeight="1" x14ac:dyDescent="0.25">
      <c r="G67" s="184"/>
      <c r="M67" s="184"/>
      <c r="Q67" s="184"/>
      <c r="T67" s="186"/>
      <c r="AA67" s="184"/>
      <c r="AD67" s="186"/>
      <c r="AE67" s="184"/>
      <c r="AH67" s="186"/>
      <c r="AL67" s="110"/>
      <c r="AM67" s="110"/>
      <c r="AN67" s="110"/>
      <c r="AO67" s="110"/>
      <c r="AP67" s="110"/>
      <c r="AQ67" s="110"/>
      <c r="AR67" s="110"/>
      <c r="AS67" s="110"/>
      <c r="AT67" s="110"/>
      <c r="AU67" s="110"/>
      <c r="AV67" s="110"/>
      <c r="AW67" s="110"/>
      <c r="AX67" s="110"/>
      <c r="AY67" s="110"/>
      <c r="AZ67" s="110"/>
      <c r="BA67" s="110"/>
      <c r="BB67" s="110"/>
      <c r="BC67" s="110"/>
      <c r="BD67" s="110"/>
      <c r="BE67" s="110"/>
      <c r="BF67" s="110"/>
      <c r="BG67" s="110"/>
      <c r="BH67" s="110"/>
      <c r="BI67" s="110"/>
      <c r="BJ67" s="110"/>
      <c r="BK67" s="110"/>
      <c r="BL67" s="110"/>
      <c r="BM67" s="110"/>
      <c r="BN67" s="110"/>
      <c r="BO67" s="110"/>
      <c r="BP67" s="110"/>
      <c r="BQ67" s="110"/>
      <c r="BR67" s="110"/>
      <c r="BS67" s="110"/>
      <c r="BT67" s="110"/>
      <c r="BU67" s="110"/>
      <c r="BV67" s="110"/>
      <c r="BW67" s="110"/>
      <c r="BX67" s="110"/>
      <c r="BY67" s="110"/>
      <c r="BZ67" s="110"/>
      <c r="CA67" s="110"/>
      <c r="CB67" s="110"/>
      <c r="CC67" s="110"/>
      <c r="CD67" s="110"/>
      <c r="CE67" s="110"/>
      <c r="CF67" s="110"/>
      <c r="CG67" s="110"/>
      <c r="CH67" s="110"/>
      <c r="CI67" s="110"/>
      <c r="CJ67" s="110"/>
      <c r="CK67" s="110"/>
      <c r="CL67" s="110"/>
      <c r="CM67" s="110"/>
      <c r="CN67" s="110"/>
      <c r="CO67" s="110"/>
      <c r="CP67" s="110"/>
      <c r="CQ67" s="110"/>
      <c r="CR67" s="110"/>
      <c r="CS67" s="110"/>
      <c r="CT67" s="110"/>
      <c r="CU67" s="110"/>
      <c r="CV67" s="110"/>
      <c r="CW67" s="110"/>
      <c r="CX67" s="110"/>
    </row>
    <row r="68" spans="7:102" ht="14.25" customHeight="1" x14ac:dyDescent="0.25">
      <c r="G68" s="294" t="s">
        <v>1681</v>
      </c>
      <c r="H68" s="295"/>
      <c r="I68" s="295"/>
      <c r="J68" s="295"/>
      <c r="K68" s="295"/>
      <c r="L68" s="295"/>
      <c r="M68" s="294"/>
      <c r="N68" s="295"/>
      <c r="O68" s="295"/>
      <c r="P68" s="295"/>
      <c r="Q68" s="294"/>
      <c r="R68" s="295"/>
      <c r="S68" s="295"/>
      <c r="T68" s="296"/>
      <c r="U68" s="294" t="s">
        <v>1681</v>
      </c>
      <c r="V68" s="295"/>
      <c r="W68" s="295"/>
      <c r="X68" s="295"/>
      <c r="Y68" s="295"/>
      <c r="Z68" s="295"/>
      <c r="AA68" s="294"/>
      <c r="AB68" s="295"/>
      <c r="AC68" s="295"/>
      <c r="AD68" s="296"/>
      <c r="AE68" s="294"/>
      <c r="AF68" s="295"/>
      <c r="AG68" s="295"/>
      <c r="AH68" s="296"/>
      <c r="AL68" s="110"/>
      <c r="AM68" s="110"/>
      <c r="AN68" s="110"/>
      <c r="AO68" s="110"/>
      <c r="AP68" s="110"/>
      <c r="AQ68" s="110"/>
      <c r="AR68" s="110"/>
      <c r="AS68" s="110"/>
      <c r="AT68" s="110"/>
      <c r="AU68" s="110"/>
      <c r="AV68" s="110"/>
      <c r="AW68" s="110"/>
      <c r="AX68" s="110"/>
      <c r="AY68" s="110"/>
      <c r="AZ68" s="110"/>
      <c r="BA68" s="110"/>
      <c r="BB68" s="110"/>
      <c r="BC68" s="110"/>
      <c r="BD68" s="110"/>
      <c r="BE68" s="110"/>
      <c r="BF68" s="110"/>
      <c r="BG68" s="110"/>
      <c r="BH68" s="110"/>
      <c r="BI68" s="110"/>
      <c r="BJ68" s="110"/>
      <c r="BK68" s="110"/>
      <c r="BL68" s="110"/>
      <c r="BM68" s="110"/>
      <c r="BN68" s="110"/>
      <c r="BO68" s="110"/>
      <c r="BP68" s="110"/>
      <c r="BQ68" s="110"/>
      <c r="BR68" s="110"/>
      <c r="BS68" s="110"/>
      <c r="BT68" s="110"/>
      <c r="BU68" s="110"/>
      <c r="BV68" s="110"/>
      <c r="BW68" s="110"/>
      <c r="BX68" s="110"/>
      <c r="BY68" s="110"/>
      <c r="BZ68" s="110"/>
      <c r="CA68" s="110"/>
      <c r="CB68" s="110"/>
      <c r="CC68" s="110"/>
      <c r="CD68" s="110"/>
      <c r="CE68" s="110"/>
      <c r="CF68" s="110"/>
      <c r="CG68" s="110"/>
      <c r="CH68" s="110"/>
      <c r="CI68" s="110"/>
      <c r="CJ68" s="110"/>
      <c r="CK68" s="110"/>
      <c r="CL68" s="110"/>
      <c r="CM68" s="110"/>
      <c r="CN68" s="110"/>
      <c r="CO68" s="110"/>
      <c r="CP68" s="110"/>
      <c r="CQ68" s="110"/>
      <c r="CR68" s="110"/>
      <c r="CS68" s="110"/>
      <c r="CT68" s="110"/>
      <c r="CU68" s="110"/>
      <c r="CV68" s="110"/>
      <c r="CW68" s="110"/>
      <c r="CX68" s="110"/>
    </row>
    <row r="69" spans="7:102" ht="14.25" customHeight="1" x14ac:dyDescent="0.25">
      <c r="G69" s="294" t="s">
        <v>1681</v>
      </c>
      <c r="H69" s="295"/>
      <c r="I69" s="295"/>
      <c r="J69" s="295"/>
      <c r="K69" s="295"/>
      <c r="L69" s="295"/>
      <c r="M69" s="294"/>
      <c r="N69" s="295"/>
      <c r="O69" s="295"/>
      <c r="P69" s="295"/>
      <c r="Q69" s="294"/>
      <c r="R69" s="295"/>
      <c r="S69" s="295"/>
      <c r="T69" s="296"/>
      <c r="U69" s="294"/>
      <c r="V69" s="295"/>
      <c r="W69" s="295"/>
      <c r="X69" s="295"/>
      <c r="Y69" s="295"/>
      <c r="Z69" s="295"/>
      <c r="AA69" s="294"/>
      <c r="AB69" s="295"/>
      <c r="AC69" s="295"/>
      <c r="AD69" s="296"/>
      <c r="AE69" s="294"/>
      <c r="AF69" s="295"/>
      <c r="AG69" s="295"/>
      <c r="AH69" s="296"/>
      <c r="AL69" s="110"/>
      <c r="AM69" s="110"/>
      <c r="AN69" s="110"/>
      <c r="AO69" s="110"/>
      <c r="AP69" s="110"/>
      <c r="AQ69" s="110"/>
      <c r="AR69" s="110"/>
      <c r="AS69" s="110"/>
      <c r="AT69" s="110"/>
      <c r="AU69" s="110"/>
      <c r="AV69" s="110"/>
      <c r="AW69" s="110"/>
      <c r="AX69" s="110"/>
      <c r="AY69" s="110"/>
      <c r="AZ69" s="110"/>
      <c r="BA69" s="110"/>
      <c r="BB69" s="110"/>
      <c r="BC69" s="110"/>
      <c r="BD69" s="110"/>
      <c r="BE69" s="110"/>
      <c r="BF69" s="110"/>
      <c r="BG69" s="110"/>
      <c r="BH69" s="110"/>
      <c r="BI69" s="110"/>
      <c r="BJ69" s="110"/>
      <c r="BK69" s="110"/>
      <c r="BL69" s="110"/>
      <c r="BM69" s="110"/>
      <c r="BN69" s="110"/>
      <c r="BO69" s="110"/>
      <c r="BP69" s="110"/>
      <c r="BQ69" s="110"/>
      <c r="BR69" s="110"/>
      <c r="BS69" s="110"/>
      <c r="BT69" s="110"/>
      <c r="BU69" s="110"/>
      <c r="BV69" s="110"/>
      <c r="BW69" s="110"/>
      <c r="BX69" s="110"/>
      <c r="BY69" s="110"/>
      <c r="BZ69" s="110"/>
      <c r="CA69" s="110"/>
      <c r="CB69" s="110"/>
      <c r="CC69" s="110"/>
      <c r="CD69" s="110"/>
      <c r="CE69" s="110"/>
      <c r="CF69" s="110"/>
      <c r="CG69" s="110"/>
      <c r="CH69" s="110"/>
      <c r="CI69" s="110"/>
      <c r="CJ69" s="110"/>
      <c r="CK69" s="110"/>
      <c r="CL69" s="110"/>
      <c r="CM69" s="110"/>
      <c r="CN69" s="110"/>
      <c r="CO69" s="110"/>
      <c r="CP69" s="110"/>
      <c r="CQ69" s="110"/>
      <c r="CR69" s="110"/>
      <c r="CS69" s="110"/>
      <c r="CT69" s="110"/>
      <c r="CU69" s="110"/>
      <c r="CV69" s="110"/>
      <c r="CW69" s="110"/>
      <c r="CX69" s="110"/>
    </row>
    <row r="70" spans="7:102" ht="14.25" customHeight="1" x14ac:dyDescent="0.25">
      <c r="G70" s="294" t="s">
        <v>1681</v>
      </c>
      <c r="H70" s="295"/>
      <c r="I70" s="295"/>
      <c r="J70" s="295"/>
      <c r="K70" s="295"/>
      <c r="L70" s="295"/>
      <c r="M70" s="294"/>
      <c r="N70" s="295"/>
      <c r="O70" s="295"/>
      <c r="P70" s="295"/>
      <c r="Q70" s="294"/>
      <c r="R70" s="295"/>
      <c r="S70" s="295"/>
      <c r="T70" s="296"/>
      <c r="U70" s="294"/>
      <c r="V70" s="295"/>
      <c r="W70" s="295"/>
      <c r="X70" s="295"/>
      <c r="Y70" s="295"/>
      <c r="Z70" s="295"/>
      <c r="AA70" s="294"/>
      <c r="AB70" s="295"/>
      <c r="AC70" s="295"/>
      <c r="AD70" s="296"/>
      <c r="AE70" s="294"/>
      <c r="AF70" s="295"/>
      <c r="AG70" s="295"/>
      <c r="AH70" s="296"/>
      <c r="AL70" s="110"/>
      <c r="AM70" s="110"/>
      <c r="AN70" s="110"/>
      <c r="AO70" s="110"/>
      <c r="AP70" s="110"/>
      <c r="AQ70" s="110"/>
      <c r="AR70" s="110"/>
      <c r="AS70" s="110"/>
      <c r="AT70" s="110"/>
      <c r="AU70" s="110"/>
      <c r="AV70" s="110"/>
      <c r="AW70" s="110"/>
      <c r="AX70" s="110"/>
      <c r="AY70" s="110"/>
      <c r="AZ70" s="110"/>
      <c r="BA70" s="110"/>
      <c r="BB70" s="110"/>
      <c r="BC70" s="110"/>
      <c r="BD70" s="110"/>
      <c r="BE70" s="110"/>
      <c r="BF70" s="110"/>
      <c r="BG70" s="110"/>
      <c r="BH70" s="110"/>
      <c r="BI70" s="110"/>
      <c r="BJ70" s="110"/>
      <c r="BK70" s="110"/>
      <c r="BL70" s="110"/>
      <c r="BM70" s="110"/>
      <c r="BN70" s="110"/>
      <c r="BO70" s="110"/>
      <c r="BP70" s="110"/>
      <c r="BQ70" s="110"/>
      <c r="BR70" s="110"/>
      <c r="BS70" s="110"/>
      <c r="BT70" s="110"/>
      <c r="BU70" s="110"/>
      <c r="BV70" s="110"/>
      <c r="BW70" s="110"/>
      <c r="BX70" s="110"/>
      <c r="BY70" s="110"/>
      <c r="BZ70" s="110"/>
      <c r="CA70" s="110"/>
      <c r="CB70" s="110"/>
      <c r="CC70" s="110"/>
      <c r="CD70" s="110"/>
      <c r="CE70" s="110"/>
      <c r="CF70" s="110"/>
      <c r="CG70" s="110"/>
      <c r="CH70" s="110"/>
      <c r="CI70" s="110"/>
      <c r="CJ70" s="110"/>
      <c r="CK70" s="110"/>
      <c r="CL70" s="110"/>
      <c r="CM70" s="110"/>
      <c r="CN70" s="110"/>
      <c r="CO70" s="110"/>
      <c r="CP70" s="110"/>
      <c r="CQ70" s="110"/>
      <c r="CR70" s="110"/>
      <c r="CS70" s="110"/>
      <c r="CT70" s="110"/>
      <c r="CU70" s="110"/>
      <c r="CV70" s="110"/>
      <c r="CW70" s="110"/>
      <c r="CX70" s="110"/>
    </row>
    <row r="71" spans="7:102" ht="14.25" customHeight="1" x14ac:dyDescent="0.25">
      <c r="G71" s="294" t="s">
        <v>1681</v>
      </c>
      <c r="H71" s="295"/>
      <c r="I71" s="295"/>
      <c r="J71" s="295"/>
      <c r="K71" s="295"/>
      <c r="L71" s="295"/>
      <c r="M71" s="294"/>
      <c r="N71" s="295"/>
      <c r="O71" s="295"/>
      <c r="P71" s="295"/>
      <c r="Q71" s="294"/>
      <c r="R71" s="295"/>
      <c r="S71" s="295"/>
      <c r="T71" s="296"/>
      <c r="U71" s="294"/>
      <c r="V71" s="295"/>
      <c r="W71" s="295"/>
      <c r="X71" s="295"/>
      <c r="Y71" s="295"/>
      <c r="Z71" s="295"/>
      <c r="AA71" s="294"/>
      <c r="AB71" s="295"/>
      <c r="AC71" s="295"/>
      <c r="AD71" s="296"/>
      <c r="AE71" s="294"/>
      <c r="AF71" s="295"/>
      <c r="AG71" s="295"/>
      <c r="AH71" s="296"/>
      <c r="AI71" s="110"/>
      <c r="AJ71" s="110"/>
      <c r="AK71" s="110"/>
      <c r="AL71" s="110"/>
      <c r="AM71" s="110"/>
      <c r="AN71" s="110"/>
      <c r="AO71" s="110"/>
      <c r="AP71" s="110"/>
      <c r="AQ71" s="110"/>
      <c r="AR71" s="110"/>
      <c r="AS71" s="110"/>
      <c r="AT71" s="110"/>
      <c r="AU71" s="110"/>
      <c r="AV71" s="110"/>
      <c r="AW71" s="110"/>
      <c r="AX71" s="110"/>
      <c r="AY71" s="110"/>
      <c r="AZ71" s="110"/>
      <c r="BA71" s="110"/>
      <c r="BB71" s="110"/>
      <c r="BC71" s="110"/>
      <c r="BD71" s="110"/>
      <c r="BE71" s="110"/>
      <c r="BF71" s="110"/>
      <c r="BG71" s="110"/>
      <c r="BH71" s="110"/>
      <c r="BI71" s="110"/>
      <c r="BJ71" s="110"/>
      <c r="BK71" s="110"/>
      <c r="BL71" s="110"/>
      <c r="BM71" s="110"/>
      <c r="BN71" s="110"/>
      <c r="BO71" s="110"/>
      <c r="BP71" s="110"/>
      <c r="BQ71" s="110"/>
      <c r="BR71" s="110"/>
      <c r="BS71" s="110"/>
      <c r="BT71" s="110"/>
      <c r="BU71" s="110"/>
      <c r="BV71" s="110"/>
      <c r="BW71" s="110"/>
      <c r="BX71" s="110"/>
      <c r="BY71" s="110"/>
      <c r="BZ71" s="110"/>
      <c r="CA71" s="110"/>
      <c r="CB71" s="110"/>
      <c r="CC71" s="110"/>
      <c r="CD71" s="110"/>
      <c r="CE71" s="110"/>
      <c r="CF71" s="110"/>
      <c r="CG71" s="110"/>
      <c r="CH71" s="110"/>
      <c r="CI71" s="110"/>
      <c r="CJ71" s="110"/>
      <c r="CK71" s="110"/>
      <c r="CL71" s="110"/>
      <c r="CM71" s="110"/>
      <c r="CN71" s="110"/>
      <c r="CO71" s="110"/>
      <c r="CP71" s="110"/>
      <c r="CQ71" s="110"/>
      <c r="CR71" s="110"/>
      <c r="CS71" s="110"/>
      <c r="CT71" s="110"/>
      <c r="CU71" s="110"/>
      <c r="CV71" s="110"/>
      <c r="CW71" s="110"/>
      <c r="CX71" s="110"/>
    </row>
    <row r="72" spans="7:102" ht="14.25" customHeight="1" x14ac:dyDescent="0.25">
      <c r="G72" s="294" t="s">
        <v>1681</v>
      </c>
      <c r="H72" s="295"/>
      <c r="I72" s="295"/>
      <c r="J72" s="295"/>
      <c r="K72" s="295"/>
      <c r="L72" s="295"/>
      <c r="M72" s="294"/>
      <c r="N72" s="295"/>
      <c r="O72" s="295"/>
      <c r="P72" s="295"/>
      <c r="Q72" s="294"/>
      <c r="R72" s="295"/>
      <c r="S72" s="295"/>
      <c r="T72" s="296"/>
      <c r="U72" s="294"/>
      <c r="V72" s="295"/>
      <c r="W72" s="295"/>
      <c r="X72" s="295"/>
      <c r="Y72" s="295"/>
      <c r="Z72" s="295"/>
      <c r="AA72" s="294"/>
      <c r="AB72" s="295"/>
      <c r="AC72" s="295"/>
      <c r="AD72" s="296"/>
      <c r="AE72" s="294"/>
      <c r="AF72" s="295"/>
      <c r="AG72" s="295"/>
      <c r="AH72" s="296"/>
      <c r="AI72" s="110"/>
      <c r="AJ72" s="110"/>
      <c r="AK72" s="110"/>
      <c r="AL72" s="110"/>
      <c r="AM72" s="110"/>
      <c r="AN72" s="110"/>
      <c r="AO72" s="110"/>
      <c r="AP72" s="110"/>
      <c r="AQ72" s="110"/>
      <c r="AR72" s="110"/>
      <c r="AS72" s="110"/>
      <c r="AT72" s="110"/>
      <c r="AU72" s="110"/>
      <c r="AV72" s="110"/>
      <c r="AW72" s="110"/>
      <c r="AX72" s="110"/>
      <c r="AY72" s="110"/>
      <c r="AZ72" s="110"/>
      <c r="BA72" s="110"/>
      <c r="BB72" s="110"/>
      <c r="BC72" s="110"/>
      <c r="BD72" s="110"/>
      <c r="BE72" s="110"/>
      <c r="BF72" s="110"/>
      <c r="BG72" s="110"/>
      <c r="BH72" s="110"/>
      <c r="BI72" s="110"/>
      <c r="BJ72" s="110"/>
      <c r="BK72" s="110"/>
      <c r="BL72" s="110"/>
      <c r="BM72" s="110"/>
      <c r="BN72" s="110"/>
      <c r="BO72" s="110"/>
      <c r="BP72" s="110"/>
      <c r="BQ72" s="110"/>
      <c r="BR72" s="110"/>
      <c r="BS72" s="110"/>
      <c r="BT72" s="110"/>
      <c r="BU72" s="110"/>
      <c r="BV72" s="110"/>
      <c r="BW72" s="110"/>
      <c r="BX72" s="110"/>
      <c r="BY72" s="110"/>
      <c r="BZ72" s="110"/>
      <c r="CA72" s="110"/>
      <c r="CB72" s="110"/>
      <c r="CC72" s="110"/>
      <c r="CD72" s="110"/>
      <c r="CE72" s="110"/>
      <c r="CF72" s="110"/>
      <c r="CG72" s="110"/>
      <c r="CH72" s="110"/>
      <c r="CI72" s="110"/>
      <c r="CJ72" s="110"/>
      <c r="CK72" s="110"/>
      <c r="CL72" s="110"/>
      <c r="CM72" s="110"/>
      <c r="CN72" s="110"/>
      <c r="CO72" s="110"/>
      <c r="CP72" s="110"/>
      <c r="CQ72" s="110"/>
      <c r="CR72" s="110"/>
      <c r="CS72" s="110"/>
      <c r="CT72" s="110"/>
      <c r="CU72" s="110"/>
      <c r="CV72" s="110"/>
      <c r="CW72" s="110"/>
      <c r="CX72" s="110"/>
    </row>
    <row r="73" spans="7:102" ht="14.25" customHeight="1" x14ac:dyDescent="0.25">
      <c r="G73" s="294" t="s">
        <v>1681</v>
      </c>
      <c r="H73" s="295"/>
      <c r="I73" s="295"/>
      <c r="J73" s="295"/>
      <c r="K73" s="295"/>
      <c r="L73" s="295"/>
      <c r="M73" s="294"/>
      <c r="N73" s="295"/>
      <c r="O73" s="295"/>
      <c r="P73" s="295"/>
      <c r="Q73" s="294"/>
      <c r="R73" s="295"/>
      <c r="S73" s="295"/>
      <c r="T73" s="296"/>
      <c r="U73" s="294"/>
      <c r="V73" s="295"/>
      <c r="W73" s="295"/>
      <c r="X73" s="295"/>
      <c r="Y73" s="295"/>
      <c r="Z73" s="295"/>
      <c r="AA73" s="294"/>
      <c r="AB73" s="295"/>
      <c r="AC73" s="295"/>
      <c r="AD73" s="296"/>
      <c r="AE73" s="294"/>
      <c r="AF73" s="295"/>
      <c r="AG73" s="295"/>
      <c r="AH73" s="296"/>
      <c r="AI73" s="110"/>
      <c r="AJ73" s="110"/>
      <c r="AK73" s="110"/>
      <c r="AL73" s="110"/>
      <c r="AM73" s="110"/>
      <c r="AN73" s="110"/>
      <c r="AO73" s="110"/>
      <c r="AP73" s="110"/>
      <c r="AQ73" s="110"/>
      <c r="AR73" s="110"/>
      <c r="AS73" s="110"/>
      <c r="AT73" s="110"/>
      <c r="AU73" s="110"/>
      <c r="AV73" s="110"/>
      <c r="AW73" s="110"/>
      <c r="AX73" s="110"/>
      <c r="AY73" s="110"/>
      <c r="AZ73" s="110"/>
      <c r="BA73" s="110"/>
      <c r="BB73" s="110"/>
      <c r="BC73" s="110"/>
      <c r="BD73" s="110"/>
      <c r="BE73" s="110"/>
      <c r="BF73" s="110"/>
      <c r="BG73" s="110"/>
      <c r="BH73" s="110"/>
      <c r="BI73" s="110"/>
      <c r="BJ73" s="110"/>
      <c r="BK73" s="110"/>
      <c r="BL73" s="110"/>
      <c r="BM73" s="110"/>
      <c r="BN73" s="110"/>
      <c r="BO73" s="110"/>
      <c r="BP73" s="110"/>
      <c r="BQ73" s="110"/>
      <c r="BR73" s="110"/>
      <c r="BS73" s="110"/>
      <c r="BT73" s="110"/>
      <c r="BU73" s="110"/>
      <c r="BV73" s="110"/>
      <c r="BW73" s="110"/>
      <c r="BX73" s="110"/>
      <c r="BY73" s="110"/>
      <c r="BZ73" s="110"/>
      <c r="CA73" s="110"/>
      <c r="CB73" s="110"/>
      <c r="CC73" s="110"/>
      <c r="CD73" s="110"/>
      <c r="CE73" s="110"/>
      <c r="CF73" s="110"/>
      <c r="CG73" s="110"/>
      <c r="CH73" s="110"/>
      <c r="CI73" s="110"/>
      <c r="CJ73" s="110"/>
      <c r="CK73" s="110"/>
      <c r="CL73" s="110"/>
      <c r="CM73" s="110"/>
      <c r="CN73" s="110"/>
      <c r="CO73" s="110"/>
      <c r="CP73" s="110"/>
      <c r="CQ73" s="110"/>
      <c r="CR73" s="110"/>
      <c r="CS73" s="110"/>
      <c r="CT73" s="110"/>
      <c r="CU73" s="110"/>
      <c r="CV73" s="110"/>
      <c r="CW73" s="110"/>
      <c r="CX73" s="110"/>
    </row>
    <row r="74" spans="7:102" ht="14.25" customHeight="1" x14ac:dyDescent="0.25">
      <c r="G74" s="294" t="s">
        <v>1681</v>
      </c>
      <c r="H74" s="295"/>
      <c r="I74" s="295"/>
      <c r="J74" s="295"/>
      <c r="K74" s="295"/>
      <c r="L74" s="295"/>
      <c r="M74" s="294"/>
      <c r="N74" s="295"/>
      <c r="O74" s="295"/>
      <c r="P74" s="295"/>
      <c r="Q74" s="294"/>
      <c r="R74" s="295"/>
      <c r="S74" s="295"/>
      <c r="T74" s="296"/>
      <c r="U74" s="294"/>
      <c r="V74" s="295"/>
      <c r="W74" s="295"/>
      <c r="X74" s="295"/>
      <c r="Y74" s="295"/>
      <c r="Z74" s="295"/>
      <c r="AA74" s="294"/>
      <c r="AB74" s="295"/>
      <c r="AC74" s="295"/>
      <c r="AD74" s="296"/>
      <c r="AE74" s="294"/>
      <c r="AF74" s="295"/>
      <c r="AG74" s="295"/>
      <c r="AH74" s="296"/>
      <c r="AI74" s="110"/>
      <c r="AJ74" s="110"/>
      <c r="AK74" s="110"/>
      <c r="AL74" s="110"/>
      <c r="AM74" s="110"/>
      <c r="AN74" s="110"/>
      <c r="AO74" s="110"/>
      <c r="AP74" s="110"/>
      <c r="AQ74" s="110"/>
      <c r="AR74" s="110"/>
      <c r="AS74" s="110"/>
      <c r="AT74" s="110"/>
      <c r="AU74" s="110"/>
      <c r="AV74" s="110"/>
      <c r="AW74" s="110"/>
      <c r="AX74" s="110"/>
      <c r="AY74" s="110"/>
      <c r="AZ74" s="110"/>
      <c r="BA74" s="110"/>
      <c r="BB74" s="110"/>
      <c r="BC74" s="110"/>
      <c r="BD74" s="110"/>
      <c r="BE74" s="110"/>
      <c r="BF74" s="110"/>
      <c r="BG74" s="110"/>
      <c r="BH74" s="110"/>
      <c r="BI74" s="110"/>
      <c r="BJ74" s="110"/>
      <c r="BK74" s="110"/>
      <c r="BL74" s="110"/>
      <c r="BM74" s="110"/>
      <c r="BN74" s="110"/>
      <c r="BO74" s="110"/>
      <c r="BP74" s="110"/>
      <c r="BQ74" s="110"/>
      <c r="BR74" s="110"/>
      <c r="BS74" s="110"/>
      <c r="BT74" s="110"/>
      <c r="BU74" s="110"/>
      <c r="BV74" s="110"/>
      <c r="BW74" s="110"/>
      <c r="BX74" s="110"/>
      <c r="BY74" s="110"/>
      <c r="BZ74" s="110"/>
      <c r="CA74" s="110"/>
      <c r="CB74" s="110"/>
      <c r="CC74" s="110"/>
      <c r="CD74" s="110"/>
      <c r="CE74" s="110"/>
      <c r="CF74" s="110"/>
      <c r="CG74" s="110"/>
      <c r="CH74" s="110"/>
      <c r="CI74" s="110"/>
      <c r="CJ74" s="110"/>
      <c r="CK74" s="110"/>
      <c r="CL74" s="110"/>
      <c r="CM74" s="110"/>
      <c r="CN74" s="110"/>
      <c r="CO74" s="110"/>
      <c r="CP74" s="110"/>
      <c r="CQ74" s="110"/>
      <c r="CR74" s="110"/>
      <c r="CS74" s="110"/>
      <c r="CT74" s="110"/>
      <c r="CU74" s="110"/>
      <c r="CV74" s="110"/>
      <c r="CW74" s="110"/>
      <c r="CX74" s="110"/>
    </row>
    <row r="75" spans="7:102" ht="14.25" customHeight="1" x14ac:dyDescent="0.25">
      <c r="G75" s="294" t="s">
        <v>1681</v>
      </c>
      <c r="H75" s="295"/>
      <c r="I75" s="295"/>
      <c r="J75" s="295"/>
      <c r="K75" s="295"/>
      <c r="L75" s="295"/>
      <c r="M75" s="294"/>
      <c r="N75" s="295"/>
      <c r="O75" s="295"/>
      <c r="P75" s="295"/>
      <c r="Q75" s="294"/>
      <c r="R75" s="295"/>
      <c r="S75" s="295"/>
      <c r="T75" s="296"/>
      <c r="U75" s="294"/>
      <c r="V75" s="295"/>
      <c r="W75" s="295"/>
      <c r="X75" s="295"/>
      <c r="Y75" s="295"/>
      <c r="Z75" s="295"/>
      <c r="AA75" s="294"/>
      <c r="AB75" s="295"/>
      <c r="AC75" s="295"/>
      <c r="AD75" s="296"/>
      <c r="AE75" s="294"/>
      <c r="AF75" s="295"/>
      <c r="AG75" s="295"/>
      <c r="AH75" s="296"/>
      <c r="AI75" s="110"/>
      <c r="AJ75" s="110"/>
      <c r="AK75" s="110"/>
      <c r="AL75" s="110"/>
      <c r="AM75" s="110"/>
      <c r="AN75" s="110"/>
      <c r="AO75" s="110"/>
      <c r="AP75" s="110"/>
      <c r="AQ75" s="110"/>
      <c r="AR75" s="110"/>
      <c r="AS75" s="110"/>
      <c r="AT75" s="110"/>
      <c r="AU75" s="110"/>
      <c r="AV75" s="110"/>
      <c r="AW75" s="110"/>
      <c r="AX75" s="110"/>
      <c r="AY75" s="110"/>
      <c r="AZ75" s="110"/>
      <c r="BA75" s="110"/>
      <c r="BB75" s="110"/>
      <c r="BC75" s="110"/>
      <c r="BD75" s="110"/>
      <c r="BE75" s="110"/>
      <c r="BF75" s="110"/>
      <c r="BG75" s="110"/>
      <c r="BH75" s="110"/>
      <c r="BI75" s="110"/>
      <c r="BJ75" s="110"/>
      <c r="BK75" s="110"/>
      <c r="BL75" s="110"/>
      <c r="BM75" s="110"/>
      <c r="BN75" s="110"/>
      <c r="BO75" s="110"/>
      <c r="BP75" s="110"/>
      <c r="BQ75" s="110"/>
      <c r="BR75" s="110"/>
      <c r="BS75" s="110"/>
      <c r="BT75" s="110"/>
      <c r="BU75" s="110"/>
      <c r="BV75" s="110"/>
      <c r="BW75" s="110"/>
      <c r="BX75" s="110"/>
      <c r="BY75" s="110"/>
      <c r="BZ75" s="110"/>
      <c r="CA75" s="110"/>
      <c r="CB75" s="110"/>
      <c r="CC75" s="110"/>
      <c r="CD75" s="110"/>
      <c r="CE75" s="110"/>
      <c r="CF75" s="110"/>
      <c r="CG75" s="110"/>
      <c r="CH75" s="110"/>
      <c r="CI75" s="110"/>
      <c r="CJ75" s="110"/>
      <c r="CK75" s="110"/>
      <c r="CL75" s="110"/>
      <c r="CM75" s="110"/>
      <c r="CN75" s="110"/>
      <c r="CO75" s="110"/>
      <c r="CP75" s="110"/>
      <c r="CQ75" s="110"/>
      <c r="CR75" s="110"/>
      <c r="CS75" s="110"/>
      <c r="CT75" s="110"/>
      <c r="CU75" s="110"/>
      <c r="CV75" s="110"/>
      <c r="CW75" s="110"/>
      <c r="CX75" s="110"/>
    </row>
    <row r="76" spans="7:102" ht="14.25" customHeight="1" x14ac:dyDescent="0.25">
      <c r="G76" s="294" t="s">
        <v>1681</v>
      </c>
      <c r="H76" s="295"/>
      <c r="I76" s="295"/>
      <c r="J76" s="295"/>
      <c r="K76" s="295"/>
      <c r="L76" s="295"/>
      <c r="M76" s="294"/>
      <c r="N76" s="295"/>
      <c r="O76" s="295"/>
      <c r="P76" s="295"/>
      <c r="Q76" s="294"/>
      <c r="R76" s="295"/>
      <c r="S76" s="295"/>
      <c r="T76" s="296"/>
      <c r="U76" s="294"/>
      <c r="V76" s="295"/>
      <c r="W76" s="295"/>
      <c r="X76" s="295"/>
      <c r="Y76" s="295"/>
      <c r="Z76" s="295"/>
      <c r="AA76" s="294"/>
      <c r="AB76" s="295"/>
      <c r="AC76" s="295"/>
      <c r="AD76" s="296"/>
      <c r="AE76" s="294"/>
      <c r="AF76" s="295"/>
      <c r="AG76" s="295"/>
      <c r="AH76" s="296"/>
      <c r="AI76" s="110"/>
      <c r="AJ76" s="110"/>
      <c r="AK76" s="110"/>
      <c r="AL76" s="110"/>
      <c r="AM76" s="110"/>
      <c r="AN76" s="110"/>
      <c r="AO76" s="110"/>
      <c r="AP76" s="110"/>
      <c r="AQ76" s="110"/>
      <c r="AR76" s="110"/>
      <c r="AS76" s="110"/>
      <c r="AT76" s="110"/>
      <c r="AU76" s="110"/>
      <c r="AV76" s="110"/>
      <c r="AW76" s="110"/>
      <c r="AX76" s="110"/>
      <c r="AY76" s="110"/>
      <c r="AZ76" s="110"/>
      <c r="BA76" s="110"/>
      <c r="BB76" s="110"/>
      <c r="BC76" s="110"/>
      <c r="BD76" s="110"/>
      <c r="BE76" s="110"/>
      <c r="BF76" s="110"/>
      <c r="BG76" s="110"/>
      <c r="BH76" s="110"/>
      <c r="BI76" s="110"/>
      <c r="BJ76" s="110"/>
      <c r="BK76" s="110"/>
      <c r="BL76" s="110"/>
      <c r="BM76" s="110"/>
      <c r="BN76" s="110"/>
      <c r="BO76" s="110"/>
      <c r="BP76" s="110"/>
      <c r="BQ76" s="110"/>
      <c r="BR76" s="110"/>
      <c r="BS76" s="110"/>
      <c r="BT76" s="110"/>
      <c r="BU76" s="110"/>
      <c r="BV76" s="110"/>
      <c r="BW76" s="110"/>
      <c r="BX76" s="110"/>
      <c r="BY76" s="110"/>
      <c r="BZ76" s="110"/>
      <c r="CA76" s="110"/>
      <c r="CB76" s="110"/>
      <c r="CC76" s="110"/>
      <c r="CD76" s="110"/>
      <c r="CE76" s="110"/>
      <c r="CF76" s="110"/>
      <c r="CG76" s="110"/>
      <c r="CH76" s="110"/>
      <c r="CI76" s="110"/>
      <c r="CJ76" s="110"/>
      <c r="CK76" s="110"/>
      <c r="CL76" s="110"/>
      <c r="CM76" s="110"/>
      <c r="CN76" s="110"/>
      <c r="CO76" s="110"/>
      <c r="CP76" s="110"/>
      <c r="CQ76" s="110"/>
      <c r="CR76" s="110"/>
      <c r="CS76" s="110"/>
      <c r="CT76" s="110"/>
      <c r="CU76" s="110"/>
      <c r="CV76" s="110"/>
      <c r="CW76" s="110"/>
      <c r="CX76" s="110"/>
    </row>
    <row r="77" spans="7:102" ht="14.25" customHeight="1" x14ac:dyDescent="0.25">
      <c r="G77" s="294" t="s">
        <v>1681</v>
      </c>
      <c r="H77" s="295"/>
      <c r="I77" s="295"/>
      <c r="J77" s="295"/>
      <c r="K77" s="295"/>
      <c r="L77" s="295"/>
      <c r="M77" s="294"/>
      <c r="N77" s="295"/>
      <c r="O77" s="295"/>
      <c r="P77" s="295"/>
      <c r="Q77" s="294"/>
      <c r="R77" s="295"/>
      <c r="S77" s="295"/>
      <c r="T77" s="296"/>
      <c r="U77" s="294"/>
      <c r="V77" s="295"/>
      <c r="W77" s="295"/>
      <c r="X77" s="295"/>
      <c r="Y77" s="295"/>
      <c r="Z77" s="295"/>
      <c r="AA77" s="294"/>
      <c r="AB77" s="295"/>
      <c r="AC77" s="295"/>
      <c r="AD77" s="296"/>
      <c r="AE77" s="294"/>
      <c r="AF77" s="295"/>
      <c r="AG77" s="295"/>
      <c r="AH77" s="296"/>
      <c r="AI77" s="110"/>
      <c r="AJ77" s="110"/>
      <c r="AK77" s="110"/>
      <c r="AL77" s="110"/>
      <c r="AM77" s="110"/>
      <c r="AN77" s="110"/>
      <c r="AO77" s="110"/>
      <c r="AP77" s="110"/>
      <c r="AQ77" s="110"/>
      <c r="AR77" s="110"/>
      <c r="AS77" s="110"/>
      <c r="AT77" s="110"/>
      <c r="AU77" s="110"/>
      <c r="AV77" s="110"/>
      <c r="AW77" s="110"/>
      <c r="AX77" s="110"/>
      <c r="AY77" s="110"/>
      <c r="AZ77" s="110"/>
      <c r="BA77" s="110"/>
      <c r="BB77" s="110"/>
      <c r="BC77" s="110"/>
      <c r="BD77" s="110"/>
      <c r="BE77" s="110"/>
      <c r="BF77" s="110"/>
      <c r="BG77" s="110"/>
      <c r="BH77" s="110"/>
      <c r="BI77" s="110"/>
      <c r="BJ77" s="110"/>
      <c r="BK77" s="110"/>
      <c r="BL77" s="110"/>
      <c r="BM77" s="110"/>
      <c r="BN77" s="110"/>
      <c r="BO77" s="110"/>
      <c r="BP77" s="110"/>
      <c r="BQ77" s="110"/>
      <c r="BR77" s="110"/>
      <c r="BS77" s="110"/>
      <c r="BT77" s="110"/>
      <c r="BU77" s="110"/>
      <c r="BV77" s="110"/>
      <c r="BW77" s="110"/>
      <c r="BX77" s="110"/>
      <c r="BY77" s="110"/>
      <c r="BZ77" s="110"/>
      <c r="CA77" s="110"/>
      <c r="CB77" s="110"/>
      <c r="CC77" s="110"/>
      <c r="CD77" s="110"/>
      <c r="CE77" s="110"/>
      <c r="CF77" s="110"/>
      <c r="CG77" s="110"/>
      <c r="CH77" s="110"/>
      <c r="CI77" s="110"/>
      <c r="CJ77" s="110"/>
      <c r="CK77" s="110"/>
      <c r="CL77" s="110"/>
      <c r="CM77" s="110"/>
      <c r="CN77" s="110"/>
      <c r="CO77" s="110"/>
      <c r="CP77" s="110"/>
      <c r="CQ77" s="110"/>
      <c r="CR77" s="110"/>
      <c r="CS77" s="110"/>
      <c r="CT77" s="110"/>
      <c r="CU77" s="110"/>
      <c r="CV77" s="110"/>
      <c r="CW77" s="110"/>
      <c r="CX77" s="110"/>
    </row>
    <row r="78" spans="7:102" ht="14.25" customHeight="1" x14ac:dyDescent="0.25">
      <c r="G78" s="294" t="s">
        <v>1681</v>
      </c>
      <c r="H78" s="295"/>
      <c r="I78" s="295"/>
      <c r="J78" s="295"/>
      <c r="K78" s="295"/>
      <c r="L78" s="295"/>
      <c r="M78" s="294"/>
      <c r="N78" s="295"/>
      <c r="O78" s="295"/>
      <c r="P78" s="295"/>
      <c r="Q78" s="294"/>
      <c r="R78" s="295"/>
      <c r="S78" s="295"/>
      <c r="T78" s="296"/>
      <c r="U78" s="294"/>
      <c r="V78" s="295"/>
      <c r="W78" s="295"/>
      <c r="X78" s="295"/>
      <c r="Y78" s="295"/>
      <c r="Z78" s="295"/>
      <c r="AA78" s="294"/>
      <c r="AB78" s="295"/>
      <c r="AC78" s="295"/>
      <c r="AD78" s="296"/>
      <c r="AE78" s="294"/>
      <c r="AF78" s="295"/>
      <c r="AG78" s="295"/>
      <c r="AH78" s="296"/>
      <c r="AI78" s="110"/>
      <c r="AJ78" s="110"/>
      <c r="AK78" s="110"/>
      <c r="AL78" s="110"/>
      <c r="AM78" s="110"/>
      <c r="AN78" s="110"/>
      <c r="AO78" s="110"/>
      <c r="AP78" s="110"/>
      <c r="AQ78" s="110"/>
      <c r="AR78" s="110"/>
      <c r="AS78" s="110"/>
      <c r="AT78" s="110"/>
      <c r="AU78" s="110"/>
      <c r="AV78" s="110"/>
      <c r="AW78" s="110"/>
      <c r="AX78" s="110"/>
      <c r="AY78" s="110"/>
      <c r="AZ78" s="110"/>
      <c r="BA78" s="110"/>
      <c r="BB78" s="110"/>
      <c r="BC78" s="110"/>
      <c r="BD78" s="110"/>
      <c r="BE78" s="110"/>
      <c r="BF78" s="110"/>
      <c r="BG78" s="110"/>
      <c r="BH78" s="110"/>
      <c r="BI78" s="110"/>
      <c r="BJ78" s="110"/>
      <c r="BK78" s="110"/>
      <c r="BL78" s="110"/>
      <c r="BM78" s="110"/>
      <c r="BN78" s="110"/>
      <c r="BO78" s="110"/>
      <c r="BP78" s="110"/>
      <c r="BQ78" s="110"/>
      <c r="BR78" s="110"/>
      <c r="BS78" s="110"/>
      <c r="BT78" s="110"/>
      <c r="BU78" s="110"/>
      <c r="BV78" s="110"/>
      <c r="BW78" s="110"/>
      <c r="BX78" s="110"/>
      <c r="BY78" s="110"/>
      <c r="BZ78" s="110"/>
      <c r="CA78" s="110"/>
      <c r="CB78" s="110"/>
      <c r="CC78" s="110"/>
      <c r="CD78" s="110"/>
      <c r="CE78" s="110"/>
      <c r="CF78" s="110"/>
      <c r="CG78" s="110"/>
      <c r="CH78" s="110"/>
      <c r="CI78" s="110"/>
      <c r="CJ78" s="110"/>
      <c r="CK78" s="110"/>
      <c r="CL78" s="110"/>
      <c r="CM78" s="110"/>
      <c r="CN78" s="110"/>
      <c r="CO78" s="110"/>
      <c r="CP78" s="110"/>
      <c r="CQ78" s="110"/>
      <c r="CR78" s="110"/>
      <c r="CS78" s="110"/>
      <c r="CT78" s="110"/>
      <c r="CU78" s="110"/>
      <c r="CV78" s="110"/>
      <c r="CW78" s="110"/>
      <c r="CX78" s="110"/>
    </row>
    <row r="79" spans="7:102" ht="14.25" customHeight="1" x14ac:dyDescent="0.25">
      <c r="G79" s="187"/>
      <c r="H79" s="188"/>
      <c r="I79" s="188"/>
      <c r="J79" s="188"/>
      <c r="K79" s="188"/>
      <c r="L79" s="188"/>
      <c r="M79" s="187"/>
      <c r="N79" s="188"/>
      <c r="O79" s="188"/>
      <c r="P79" s="188"/>
      <c r="Q79" s="187"/>
      <c r="R79" s="188"/>
      <c r="S79" s="188"/>
      <c r="T79" s="191"/>
      <c r="U79" s="187"/>
      <c r="V79" s="188"/>
      <c r="W79" s="188"/>
      <c r="X79" s="188"/>
      <c r="Y79" s="188"/>
      <c r="Z79" s="188"/>
      <c r="AA79" s="187"/>
      <c r="AB79" s="188"/>
      <c r="AC79" s="188"/>
      <c r="AD79" s="191"/>
      <c r="AE79" s="187"/>
      <c r="AF79" s="188"/>
      <c r="AG79" s="188"/>
      <c r="AH79" s="191"/>
      <c r="AI79" s="110"/>
      <c r="AJ79" s="110"/>
      <c r="AK79" s="110"/>
      <c r="AL79" s="110"/>
      <c r="AM79" s="110"/>
      <c r="AN79" s="110"/>
      <c r="AO79" s="110"/>
      <c r="AP79" s="110"/>
      <c r="AQ79" s="110"/>
      <c r="AR79" s="110"/>
      <c r="AS79" s="110"/>
      <c r="AT79" s="110"/>
      <c r="AU79" s="110"/>
      <c r="AV79" s="110"/>
      <c r="AW79" s="110"/>
      <c r="AX79" s="110"/>
      <c r="AY79" s="110"/>
      <c r="AZ79" s="110"/>
      <c r="BA79" s="110"/>
      <c r="BB79" s="110"/>
      <c r="BC79" s="110"/>
      <c r="BD79" s="110"/>
      <c r="BE79" s="110"/>
      <c r="BF79" s="110"/>
      <c r="BG79" s="110"/>
      <c r="BH79" s="110"/>
      <c r="BI79" s="110"/>
      <c r="BJ79" s="110"/>
      <c r="BK79" s="110"/>
      <c r="BL79" s="110"/>
      <c r="BM79" s="110"/>
      <c r="BN79" s="110"/>
      <c r="BO79" s="110"/>
      <c r="BP79" s="110"/>
      <c r="BQ79" s="110"/>
      <c r="BR79" s="110"/>
      <c r="BS79" s="110"/>
      <c r="BT79" s="110"/>
      <c r="BU79" s="110"/>
      <c r="BV79" s="110"/>
      <c r="BW79" s="110"/>
      <c r="BX79" s="110"/>
      <c r="BY79" s="110"/>
      <c r="BZ79" s="110"/>
      <c r="CA79" s="110"/>
      <c r="CB79" s="110"/>
      <c r="CC79" s="110"/>
      <c r="CD79" s="110"/>
      <c r="CE79" s="110"/>
      <c r="CF79" s="110"/>
      <c r="CG79" s="110"/>
      <c r="CH79" s="110"/>
      <c r="CI79" s="110"/>
      <c r="CJ79" s="110"/>
      <c r="CK79" s="110"/>
      <c r="CL79" s="110"/>
      <c r="CM79" s="110"/>
      <c r="CN79" s="110"/>
      <c r="CO79" s="110"/>
      <c r="CP79" s="110"/>
      <c r="CQ79" s="110"/>
      <c r="CR79" s="110"/>
      <c r="CS79" s="110"/>
      <c r="CT79" s="110"/>
      <c r="CU79" s="110"/>
      <c r="CV79" s="110"/>
      <c r="CW79" s="110"/>
      <c r="CX79" s="110"/>
    </row>
    <row r="80" spans="7:102" ht="14.25" customHeight="1" x14ac:dyDescent="0.25">
      <c r="G80" s="110"/>
      <c r="H80" s="110"/>
      <c r="I80" s="110"/>
      <c r="J80" s="110"/>
      <c r="K80" s="110"/>
      <c r="L80" s="110"/>
      <c r="M80" s="110"/>
      <c r="N80" s="110"/>
      <c r="O80" s="110"/>
      <c r="P80" s="110"/>
      <c r="Q80" s="110"/>
      <c r="R80" s="110"/>
      <c r="S80" s="110"/>
      <c r="T80" s="110"/>
      <c r="U80" s="110"/>
      <c r="V80" s="110"/>
      <c r="W80" s="110"/>
      <c r="X80" s="110"/>
      <c r="Y80" s="110"/>
      <c r="Z80" s="110"/>
      <c r="AA80" s="110"/>
      <c r="AB80" s="110"/>
      <c r="AC80" s="110"/>
      <c r="AD80" s="110"/>
      <c r="AE80" s="110"/>
      <c r="AF80" s="110"/>
      <c r="AG80" s="110"/>
      <c r="AH80" s="110"/>
      <c r="AI80" s="110"/>
      <c r="AJ80" s="110"/>
      <c r="AK80" s="110"/>
      <c r="AL80" s="110"/>
      <c r="AM80" s="110"/>
      <c r="AN80" s="110"/>
      <c r="AO80" s="110"/>
      <c r="AP80" s="110"/>
      <c r="AQ80" s="110"/>
      <c r="AR80" s="110"/>
      <c r="AS80" s="110"/>
      <c r="AT80" s="110"/>
      <c r="AU80" s="110"/>
      <c r="AV80" s="110"/>
      <c r="AW80" s="110"/>
      <c r="AX80" s="110"/>
      <c r="AY80" s="110"/>
      <c r="AZ80" s="110"/>
      <c r="BA80" s="110"/>
      <c r="BB80" s="110"/>
      <c r="BC80" s="110"/>
      <c r="BD80" s="110"/>
      <c r="BE80" s="110"/>
      <c r="BF80" s="110"/>
      <c r="BG80" s="110"/>
      <c r="BH80" s="110"/>
      <c r="BI80" s="110"/>
      <c r="BJ80" s="110"/>
      <c r="BK80" s="110"/>
      <c r="BL80" s="110"/>
      <c r="BM80" s="110"/>
      <c r="BN80" s="110"/>
      <c r="BO80" s="110"/>
      <c r="BP80" s="110"/>
      <c r="BQ80" s="110"/>
      <c r="BR80" s="110"/>
      <c r="BS80" s="110"/>
      <c r="BT80" s="110"/>
      <c r="BU80" s="110"/>
      <c r="BV80" s="110"/>
      <c r="BW80" s="110"/>
      <c r="BX80" s="110"/>
      <c r="BY80" s="110"/>
      <c r="BZ80" s="110"/>
      <c r="CA80" s="110"/>
      <c r="CB80" s="110"/>
      <c r="CC80" s="110"/>
      <c r="CD80" s="110"/>
      <c r="CE80" s="110"/>
      <c r="CF80" s="110"/>
      <c r="CG80" s="110"/>
      <c r="CH80" s="110"/>
      <c r="CI80" s="110"/>
      <c r="CJ80" s="110"/>
      <c r="CK80" s="110"/>
      <c r="CL80" s="110"/>
      <c r="CM80" s="110"/>
      <c r="CN80" s="110"/>
      <c r="CO80" s="110"/>
      <c r="CP80" s="110"/>
      <c r="CQ80" s="110"/>
      <c r="CR80" s="110"/>
      <c r="CS80" s="110"/>
      <c r="CT80" s="110"/>
      <c r="CU80" s="110"/>
      <c r="CV80" s="110"/>
      <c r="CW80" s="110"/>
      <c r="CX80" s="110"/>
    </row>
    <row r="81" spans="7:102" ht="14.25" customHeight="1" x14ac:dyDescent="0.25">
      <c r="G81" s="110"/>
      <c r="H81" s="110"/>
      <c r="I81" s="110"/>
      <c r="J81" s="110"/>
      <c r="K81" s="110"/>
      <c r="L81" s="110"/>
      <c r="M81" s="110"/>
      <c r="N81" s="110"/>
      <c r="O81" s="110"/>
      <c r="P81" s="110"/>
      <c r="Q81" s="110"/>
      <c r="R81" s="110"/>
      <c r="S81" s="110"/>
      <c r="T81" s="110"/>
      <c r="U81" s="110"/>
      <c r="V81" s="110"/>
      <c r="W81" s="110"/>
      <c r="X81" s="110"/>
      <c r="Y81" s="110"/>
      <c r="Z81" s="110"/>
      <c r="AA81" s="110"/>
      <c r="AB81" s="110"/>
      <c r="AC81" s="110"/>
      <c r="AD81" t="s">
        <v>1765</v>
      </c>
      <c r="AG81" t="str">
        <f>'G-3'!S17</f>
        <v>G-3-1</v>
      </c>
      <c r="AI81" s="110"/>
      <c r="AJ81" s="110"/>
      <c r="AK81" s="110"/>
      <c r="AL81" s="110"/>
      <c r="AM81" s="110"/>
      <c r="AN81" s="110"/>
      <c r="AO81" s="110"/>
      <c r="AP81" s="110"/>
      <c r="AQ81" s="110"/>
      <c r="AR81" s="110"/>
      <c r="AS81" s="110"/>
      <c r="AT81" s="110"/>
      <c r="AU81" s="110"/>
      <c r="AV81" s="110"/>
      <c r="AW81" s="110"/>
      <c r="AX81" s="110"/>
      <c r="AY81" s="110"/>
      <c r="AZ81" s="110"/>
      <c r="BA81" s="110"/>
      <c r="BB81" s="110"/>
      <c r="BC81" s="110"/>
      <c r="BD81" s="110"/>
      <c r="BE81" s="110"/>
      <c r="BF81" s="110"/>
      <c r="BG81" s="110"/>
      <c r="BH81" s="110"/>
      <c r="BI81" s="110"/>
      <c r="BJ81" s="110"/>
      <c r="BK81" s="110"/>
      <c r="BL81" s="110"/>
      <c r="BM81" s="110"/>
      <c r="BN81" s="110"/>
      <c r="BO81" s="110"/>
      <c r="BP81" s="110"/>
      <c r="BQ81" s="110"/>
      <c r="BR81" s="110"/>
      <c r="BS81" s="110"/>
      <c r="BT81" s="110"/>
      <c r="BU81" s="110"/>
      <c r="BV81" s="110"/>
      <c r="BW81" s="110"/>
      <c r="BX81" s="110"/>
      <c r="BY81" s="110"/>
      <c r="BZ81" s="110"/>
      <c r="CA81" s="110"/>
      <c r="CB81" s="110"/>
      <c r="CC81" s="110"/>
      <c r="CD81" s="110"/>
      <c r="CE81" s="110"/>
      <c r="CF81" s="110"/>
      <c r="CG81" s="110"/>
      <c r="CH81" s="110"/>
      <c r="CI81" s="110"/>
      <c r="CJ81" s="110"/>
      <c r="CK81" s="110"/>
      <c r="CL81" s="110"/>
      <c r="CM81" s="110"/>
      <c r="CN81" s="110"/>
      <c r="CO81" s="110"/>
      <c r="CP81" s="110"/>
      <c r="CQ81" s="110"/>
      <c r="CR81" s="110"/>
      <c r="CS81" s="110"/>
      <c r="CT81" s="110"/>
      <c r="CU81" s="110"/>
      <c r="CV81" s="110"/>
      <c r="CW81" s="110"/>
      <c r="CX81" s="110"/>
    </row>
    <row r="82" spans="7:102" ht="14.25" customHeight="1" x14ac:dyDescent="0.25">
      <c r="G82" s="110"/>
      <c r="H82" s="110"/>
      <c r="I82" s="110"/>
      <c r="J82" s="110"/>
      <c r="K82" s="110"/>
      <c r="L82" s="110"/>
      <c r="M82" s="110"/>
      <c r="N82" s="110"/>
      <c r="O82" s="110"/>
      <c r="P82" s="110"/>
      <c r="Q82" s="110"/>
      <c r="R82" s="110"/>
      <c r="S82" s="110"/>
      <c r="T82" s="110"/>
      <c r="U82" s="110"/>
      <c r="V82" s="110"/>
      <c r="W82" s="110"/>
      <c r="X82" s="110"/>
      <c r="Y82" s="110"/>
      <c r="Z82" s="110"/>
      <c r="AA82" s="110"/>
      <c r="AB82" s="110"/>
      <c r="AC82" s="110"/>
      <c r="AD82" s="110"/>
      <c r="AE82" s="110"/>
      <c r="AF82" s="110"/>
      <c r="AG82" s="110"/>
      <c r="AH82" s="110"/>
      <c r="AI82" s="110"/>
      <c r="AJ82" s="110"/>
      <c r="AK82" s="110"/>
      <c r="AL82" s="110"/>
      <c r="AM82" s="110"/>
      <c r="AN82" s="110"/>
      <c r="AO82" s="110"/>
      <c r="AP82" s="110"/>
      <c r="AQ82" s="110"/>
      <c r="AR82" s="110"/>
      <c r="AS82" s="110"/>
      <c r="AT82" s="110"/>
      <c r="AU82" s="110"/>
      <c r="AV82" s="110"/>
      <c r="AW82" s="110"/>
      <c r="AX82" s="110"/>
      <c r="AY82" s="110"/>
      <c r="AZ82" s="110"/>
      <c r="BA82" s="110"/>
      <c r="BB82" s="110"/>
      <c r="BC82" s="110"/>
      <c r="BD82" s="110"/>
      <c r="BE82" s="110"/>
      <c r="BF82" s="110"/>
      <c r="BG82" s="110"/>
      <c r="BH82" s="110"/>
      <c r="BI82" s="110"/>
      <c r="BJ82" s="110"/>
      <c r="BK82" s="110"/>
      <c r="BL82" s="110"/>
      <c r="BM82" s="110"/>
      <c r="BN82" s="110"/>
      <c r="BO82" s="110"/>
      <c r="BP82" s="110"/>
      <c r="BQ82" s="110"/>
      <c r="BR82" s="110"/>
      <c r="BS82" s="110"/>
      <c r="BT82" s="110"/>
      <c r="BU82" s="110"/>
      <c r="BV82" s="110"/>
      <c r="BW82" s="110"/>
      <c r="BX82" s="110"/>
      <c r="BY82" s="110"/>
      <c r="BZ82" s="110"/>
      <c r="CA82" s="110"/>
      <c r="CB82" s="110"/>
      <c r="CC82" s="110"/>
      <c r="CD82" s="110"/>
      <c r="CE82" s="110"/>
      <c r="CF82" s="110"/>
      <c r="CG82" s="110"/>
      <c r="CH82" s="110"/>
      <c r="CI82" s="110"/>
      <c r="CJ82" s="110"/>
      <c r="CK82" s="110"/>
      <c r="CL82" s="110"/>
      <c r="CM82" s="110"/>
      <c r="CN82" s="110"/>
      <c r="CO82" s="110"/>
      <c r="CP82" s="110"/>
      <c r="CQ82" s="110"/>
      <c r="CR82" s="110"/>
      <c r="CS82" s="110"/>
      <c r="CT82" s="110"/>
      <c r="CU82" s="110"/>
      <c r="CV82" s="110"/>
      <c r="CW82" s="110"/>
      <c r="CX82" s="110"/>
    </row>
  </sheetData>
  <mergeCells count="303">
    <mergeCell ref="X40:AB40"/>
    <mergeCell ref="BK30:BO30"/>
    <mergeCell ref="BP16:BT16"/>
    <mergeCell ref="CT28:CX28"/>
    <mergeCell ref="AG22:AK22"/>
    <mergeCell ref="CJ24:CN24"/>
    <mergeCell ref="CE28:CI28"/>
    <mergeCell ref="CO19:CS19"/>
    <mergeCell ref="AQ22:AU22"/>
    <mergeCell ref="AL26:AP26"/>
    <mergeCell ref="BF27:BJ27"/>
    <mergeCell ref="BP18:BT18"/>
    <mergeCell ref="AG21:AK21"/>
    <mergeCell ref="AB25:AF25"/>
    <mergeCell ref="AL16:AP16"/>
    <mergeCell ref="CT20:CX20"/>
    <mergeCell ref="CO16:CS16"/>
    <mergeCell ref="CT21:CX21"/>
    <mergeCell ref="BZ16:CD16"/>
    <mergeCell ref="CJ16:CN16"/>
    <mergeCell ref="CT14:CX16"/>
    <mergeCell ref="AV16:AZ16"/>
    <mergeCell ref="BF16:BJ16"/>
    <mergeCell ref="CT27:CX27"/>
    <mergeCell ref="CE30:CI30"/>
    <mergeCell ref="AL25:AP25"/>
    <mergeCell ref="H22:K23"/>
    <mergeCell ref="BF24:BJ24"/>
    <mergeCell ref="BU29:BY29"/>
    <mergeCell ref="CE20:CI20"/>
    <mergeCell ref="BZ19:CD19"/>
    <mergeCell ref="AB27:AF27"/>
    <mergeCell ref="CE29:CI29"/>
    <mergeCell ref="CE23:CI23"/>
    <mergeCell ref="AV29:AZ29"/>
    <mergeCell ref="BK22:BO22"/>
    <mergeCell ref="BF26:BJ26"/>
    <mergeCell ref="AQ30:AU30"/>
    <mergeCell ref="AG20:AK20"/>
    <mergeCell ref="W25:AA25"/>
    <mergeCell ref="BP26:BT26"/>
    <mergeCell ref="AQ20:AU20"/>
    <mergeCell ref="AG29:AK29"/>
    <mergeCell ref="AL29:AP29"/>
    <mergeCell ref="CT24:CX24"/>
    <mergeCell ref="U27:V27"/>
    <mergeCell ref="B16:E16"/>
    <mergeCell ref="B12:E12"/>
    <mergeCell ref="AV19:AZ19"/>
    <mergeCell ref="U28:V28"/>
    <mergeCell ref="BP20:BT20"/>
    <mergeCell ref="BK24:BO24"/>
    <mergeCell ref="AV28:AZ28"/>
    <mergeCell ref="BF25:BJ25"/>
    <mergeCell ref="H18:K19"/>
    <mergeCell ref="BP28:BT28"/>
    <mergeCell ref="B14:E14"/>
    <mergeCell ref="W18:AA18"/>
    <mergeCell ref="BA28:BE28"/>
    <mergeCell ref="BK28:BO28"/>
    <mergeCell ref="W15:AA16"/>
    <mergeCell ref="AL17:AP17"/>
    <mergeCell ref="AG27:AK27"/>
    <mergeCell ref="AQ18:AU18"/>
    <mergeCell ref="M26:T27"/>
    <mergeCell ref="AV23:AZ23"/>
    <mergeCell ref="H14:T16"/>
    <mergeCell ref="BA18:BE18"/>
    <mergeCell ref="CO30:CS30"/>
    <mergeCell ref="G66:L66"/>
    <mergeCell ref="CE17:CI17"/>
    <mergeCell ref="AA66:AD66"/>
    <mergeCell ref="AB24:AF24"/>
    <mergeCell ref="CJ21:CN21"/>
    <mergeCell ref="G14:G16"/>
    <mergeCell ref="AG25:AK25"/>
    <mergeCell ref="M28:T29"/>
    <mergeCell ref="U66:Z66"/>
    <mergeCell ref="AQ25:AU25"/>
    <mergeCell ref="M24:T25"/>
    <mergeCell ref="CE19:CI19"/>
    <mergeCell ref="BZ23:CD23"/>
    <mergeCell ref="BA17:BE17"/>
    <mergeCell ref="AB26:AF26"/>
    <mergeCell ref="W30:AA30"/>
    <mergeCell ref="CJ23:CN23"/>
    <mergeCell ref="Q66:T66"/>
    <mergeCell ref="BA22:BE22"/>
    <mergeCell ref="W20:AA20"/>
    <mergeCell ref="W14:CS14"/>
    <mergeCell ref="AL22:AP22"/>
    <mergeCell ref="BP25:BT25"/>
    <mergeCell ref="G65:T65"/>
    <mergeCell ref="AV30:AZ30"/>
    <mergeCell ref="CT30:CX30"/>
    <mergeCell ref="W22:AA22"/>
    <mergeCell ref="BZ24:CD24"/>
    <mergeCell ref="CO27:CS27"/>
    <mergeCell ref="BU28:BY28"/>
    <mergeCell ref="B18:E18"/>
    <mergeCell ref="BZ18:CD18"/>
    <mergeCell ref="BA30:BE30"/>
    <mergeCell ref="W21:AA21"/>
    <mergeCell ref="AL24:AP24"/>
    <mergeCell ref="BF23:BJ23"/>
    <mergeCell ref="U24:V24"/>
    <mergeCell ref="U18:V18"/>
    <mergeCell ref="AQ23:AU23"/>
    <mergeCell ref="AV24:AZ24"/>
    <mergeCell ref="M20:T21"/>
    <mergeCell ref="BK29:BO29"/>
    <mergeCell ref="AQ29:AU29"/>
    <mergeCell ref="BU30:BY30"/>
    <mergeCell ref="BP19:BT19"/>
    <mergeCell ref="CE22:CI22"/>
    <mergeCell ref="BK23:BO23"/>
    <mergeCell ref="G7:AK7"/>
    <mergeCell ref="CJ27:CN27"/>
    <mergeCell ref="H34:AK35"/>
    <mergeCell ref="CO22:CS22"/>
    <mergeCell ref="CT18:CX18"/>
    <mergeCell ref="CO25:CS25"/>
    <mergeCell ref="AB19:AF19"/>
    <mergeCell ref="CJ17:CN17"/>
    <mergeCell ref="CE21:CI21"/>
    <mergeCell ref="BZ25:CD25"/>
    <mergeCell ref="AG24:AK24"/>
    <mergeCell ref="H20:K21"/>
    <mergeCell ref="AL19:AP19"/>
    <mergeCell ref="CO21:CS21"/>
    <mergeCell ref="AB28:AF28"/>
    <mergeCell ref="U19:V19"/>
    <mergeCell ref="BF20:BJ20"/>
    <mergeCell ref="BZ27:CD27"/>
    <mergeCell ref="BF17:BJ17"/>
    <mergeCell ref="CT22:CX22"/>
    <mergeCell ref="AG26:AK26"/>
    <mergeCell ref="CO23:CS23"/>
    <mergeCell ref="AB30:AF30"/>
    <mergeCell ref="BP30:BT30"/>
    <mergeCell ref="B6:E6"/>
    <mergeCell ref="BZ17:CD17"/>
    <mergeCell ref="BK21:BO21"/>
    <mergeCell ref="AB20:AF20"/>
    <mergeCell ref="B15:E15"/>
    <mergeCell ref="BF22:BJ22"/>
    <mergeCell ref="AL30:AP30"/>
    <mergeCell ref="CE16:CI16"/>
    <mergeCell ref="AB29:AF29"/>
    <mergeCell ref="AV22:AZ22"/>
    <mergeCell ref="BF19:BJ19"/>
    <mergeCell ref="BA23:BE23"/>
    <mergeCell ref="BK27:BO27"/>
    <mergeCell ref="BP22:BT22"/>
    <mergeCell ref="BF28:BJ28"/>
    <mergeCell ref="BU18:BY18"/>
    <mergeCell ref="BU27:BY27"/>
    <mergeCell ref="W26:AA26"/>
    <mergeCell ref="AQ16:AU16"/>
    <mergeCell ref="BZ28:CD28"/>
    <mergeCell ref="CE18:CI18"/>
    <mergeCell ref="AV21:AZ21"/>
    <mergeCell ref="BU17:BY17"/>
    <mergeCell ref="BP21:BT21"/>
    <mergeCell ref="AE66:AH66"/>
    <mergeCell ref="BU19:BY19"/>
    <mergeCell ref="CJ22:CN22"/>
    <mergeCell ref="BP23:BT23"/>
    <mergeCell ref="AQ17:AU17"/>
    <mergeCell ref="U21:V21"/>
    <mergeCell ref="BF29:BJ29"/>
    <mergeCell ref="AG19:AK19"/>
    <mergeCell ref="CE25:CI25"/>
    <mergeCell ref="AG28:AK28"/>
    <mergeCell ref="AQ19:AU19"/>
    <mergeCell ref="H33:AK33"/>
    <mergeCell ref="AQ28:AU28"/>
    <mergeCell ref="I39:V39"/>
    <mergeCell ref="H43:AK46"/>
    <mergeCell ref="I38:V38"/>
    <mergeCell ref="CJ18:CN18"/>
    <mergeCell ref="BA21:BE21"/>
    <mergeCell ref="AV25:AZ25"/>
    <mergeCell ref="BU21:BY21"/>
    <mergeCell ref="BZ30:CD30"/>
    <mergeCell ref="W17:AA17"/>
    <mergeCell ref="I37:V37"/>
    <mergeCell ref="X39:AB39"/>
    <mergeCell ref="CJ30:CN30"/>
    <mergeCell ref="BA20:BE20"/>
    <mergeCell ref="BK17:BO17"/>
    <mergeCell ref="BF21:BJ21"/>
    <mergeCell ref="AG30:AK30"/>
    <mergeCell ref="BU20:BY20"/>
    <mergeCell ref="BA29:BE29"/>
    <mergeCell ref="W29:AA29"/>
    <mergeCell ref="B19:E19"/>
    <mergeCell ref="W23:AA23"/>
    <mergeCell ref="U26:V26"/>
    <mergeCell ref="B28:E28"/>
    <mergeCell ref="AG23:AK23"/>
    <mergeCell ref="AV26:AZ26"/>
    <mergeCell ref="M22:T23"/>
    <mergeCell ref="BP27:BT27"/>
    <mergeCell ref="BU22:BY22"/>
    <mergeCell ref="H26:K27"/>
    <mergeCell ref="BF30:BJ30"/>
    <mergeCell ref="BK19:BO19"/>
    <mergeCell ref="CJ28:CN28"/>
    <mergeCell ref="U22:V22"/>
    <mergeCell ref="AQ26:AU26"/>
    <mergeCell ref="CJ25:CN25"/>
    <mergeCell ref="CT26:CX26"/>
    <mergeCell ref="CE26:CI26"/>
    <mergeCell ref="BZ20:CD20"/>
    <mergeCell ref="BK26:BO26"/>
    <mergeCell ref="CT29:CX29"/>
    <mergeCell ref="B17:E17"/>
    <mergeCell ref="AB17:AF17"/>
    <mergeCell ref="CO26:CS26"/>
    <mergeCell ref="CE27:CI27"/>
    <mergeCell ref="BZ26:CD26"/>
    <mergeCell ref="CT19:CX19"/>
    <mergeCell ref="CO18:CS18"/>
    <mergeCell ref="BU24:BY24"/>
    <mergeCell ref="CT23:CX23"/>
    <mergeCell ref="CO17:CS17"/>
    <mergeCell ref="CO20:CS20"/>
    <mergeCell ref="CT17:CX17"/>
    <mergeCell ref="U20:V20"/>
    <mergeCell ref="BU26:BY26"/>
    <mergeCell ref="AV20:AZ20"/>
    <mergeCell ref="AQ24:AU24"/>
    <mergeCell ref="BA19:BE19"/>
    <mergeCell ref="BP17:BT17"/>
    <mergeCell ref="CJ20:CN20"/>
    <mergeCell ref="CT25:CX25"/>
    <mergeCell ref="BK25:BO25"/>
    <mergeCell ref="AL20:AP20"/>
    <mergeCell ref="U65:AH65"/>
    <mergeCell ref="B4:E4"/>
    <mergeCell ref="BU23:BY23"/>
    <mergeCell ref="M66:P66"/>
    <mergeCell ref="AV17:AZ17"/>
    <mergeCell ref="AQ21:AU21"/>
    <mergeCell ref="U25:V25"/>
    <mergeCell ref="X37:AB37"/>
    <mergeCell ref="AB22:AF22"/>
    <mergeCell ref="AL28:AP28"/>
    <mergeCell ref="BA27:BE27"/>
    <mergeCell ref="BK18:BO18"/>
    <mergeCell ref="AB21:AF21"/>
    <mergeCell ref="AG16:AK16"/>
    <mergeCell ref="AL21:AP21"/>
    <mergeCell ref="BA24:BE24"/>
    <mergeCell ref="BP29:BT29"/>
    <mergeCell ref="H28:K29"/>
    <mergeCell ref="W27:AA27"/>
    <mergeCell ref="BU25:BY25"/>
    <mergeCell ref="AV18:AZ18"/>
    <mergeCell ref="B8:E8"/>
    <mergeCell ref="AB15:CS15"/>
    <mergeCell ref="I48:AB48"/>
    <mergeCell ref="BZ22:CD22"/>
    <mergeCell ref="U29:V29"/>
    <mergeCell ref="BA16:BE16"/>
    <mergeCell ref="BK20:BO20"/>
    <mergeCell ref="U23:V23"/>
    <mergeCell ref="BA25:BE25"/>
    <mergeCell ref="BK16:BO16"/>
    <mergeCell ref="BP24:BT24"/>
    <mergeCell ref="U14:V16"/>
    <mergeCell ref="W19:AA19"/>
    <mergeCell ref="BZ21:CD21"/>
    <mergeCell ref="W28:AA28"/>
    <mergeCell ref="AQ27:AU27"/>
    <mergeCell ref="AB18:AF18"/>
    <mergeCell ref="B10:E10"/>
    <mergeCell ref="BF18:BJ18"/>
    <mergeCell ref="AL23:AP23"/>
    <mergeCell ref="BA26:BE26"/>
    <mergeCell ref="AV27:AZ27"/>
    <mergeCell ref="CO28:CS28"/>
    <mergeCell ref="CE24:CI24"/>
    <mergeCell ref="CO29:CS29"/>
    <mergeCell ref="BZ29:CD29"/>
    <mergeCell ref="G9:Z11"/>
    <mergeCell ref="B13:E13"/>
    <mergeCell ref="AB23:AF23"/>
    <mergeCell ref="AG18:AK18"/>
    <mergeCell ref="B20:E20"/>
    <mergeCell ref="W24:AA24"/>
    <mergeCell ref="AL27:AP27"/>
    <mergeCell ref="CJ19:CN19"/>
    <mergeCell ref="CO24:CS24"/>
    <mergeCell ref="BU16:BY16"/>
    <mergeCell ref="AB16:AF16"/>
    <mergeCell ref="AG17:AK17"/>
    <mergeCell ref="H24:K25"/>
    <mergeCell ref="M18:T19"/>
    <mergeCell ref="CJ26:CN26"/>
    <mergeCell ref="AL18:AP18"/>
    <mergeCell ref="CJ29:CN29"/>
  </mergeCells>
  <dataValidations count="1">
    <dataValidation type="list" allowBlank="1" showInputMessage="1" showErrorMessage="1" sqref="I38:V38" xr:uid="{C74DE3CA-79C4-402B-8095-D8E00C21BA1B}">
      <formula1>_xlfn.ANCHORARRAY($A$16)</formula1>
    </dataValidation>
  </dataValidations>
  <hyperlinks>
    <hyperlink ref="B4" location="PANDUAN!A1" display="PANDUAN" xr:uid="{00000000-0004-0000-0C01-000000000000}"/>
    <hyperlink ref="B6" location="'EWS DIRECTORY'!A1" display="EWS DIRECTORY" xr:uid="{00000000-0004-0000-0C01-000001000000}"/>
    <hyperlink ref="B8" location="'DATA PEMICU'!A1" display="DATA PEMICU" xr:uid="{00000000-0004-0000-0C01-000002000000}"/>
    <hyperlink ref="B10" location="'DATA PENGUJI'!A1" display="DATA PENGUJI" xr:uid="{00000000-0004-0000-0C01-000003000000}"/>
    <hyperlink ref="B12" location="'MAIN LEVEL'!A1" display="MAIN LEVEL" xr:uid="{00000000-0004-0000-0C01-000004000000}"/>
  </hyperlinks>
  <pageMargins left="0.70866141732283472" right="0.31496062992125978" top="0.55118110236220474" bottom="0.55118110236220474" header="0" footer="0"/>
  <pageSetup paperSize="9" scale="77" orientation="portrait"/>
  <extLst>
    <ext xmlns:x14="http://schemas.microsoft.com/office/spreadsheetml/2009/9/main" uri="{CCE6A557-97BC-4b89-ADB6-D9C93CAAB3DF}">
      <x14:dataValidations xmlns:xm="http://schemas.microsoft.com/office/excel/2006/main" count="1">
        <x14:dataValidation type="list" allowBlank="1" showInputMessage="1" showErrorMessage="1" xr:uid="{720B54DE-14A4-4614-BD99-8A6199661842}">
          <x14:formula1>
            <xm:f>MASTER!$Q$2:$Q$6</xm:f>
          </x14:formula1>
          <xm:sqref>I48:AB48</xm:sqref>
        </x14:dataValidation>
      </x14:dataValidations>
    </ext>
  </extLst>
</worksheet>
</file>

<file path=xl/worksheets/sheet2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1-000000000000}">
  <sheetPr codeName="Sheet125">
    <tabColor theme="4" tint="-0.249977111117893"/>
  </sheetPr>
  <dimension ref="A1:AX63"/>
  <sheetViews>
    <sheetView topLeftCell="B22"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50" width="3.6640625" style="443" customWidth="1"/>
    <col min="51" max="51" width="14.44140625" style="443" customWidth="1"/>
    <col min="52" max="16384" width="14.44140625" style="443"/>
  </cols>
  <sheetData>
    <row r="1" spans="2:46" ht="14.25" customHeight="1" x14ac:dyDescent="0.25">
      <c r="G1" s="223"/>
      <c r="H1" s="223"/>
      <c r="I1" s="223"/>
      <c r="J1" s="223"/>
      <c r="K1" s="223"/>
      <c r="L1" s="223"/>
      <c r="M1" s="223"/>
      <c r="N1" s="223"/>
      <c r="O1" s="223"/>
      <c r="P1" s="223"/>
      <c r="Q1" s="223"/>
      <c r="R1" s="223"/>
      <c r="S1" s="223"/>
      <c r="T1" s="223"/>
      <c r="U1" s="223"/>
      <c r="V1" s="223"/>
      <c r="W1" s="223"/>
      <c r="X1" s="223"/>
    </row>
    <row r="2" spans="2:46" ht="14.25" customHeight="1" x14ac:dyDescent="0.25">
      <c r="G2" s="55" t="s">
        <v>1674</v>
      </c>
      <c r="H2" s="55"/>
      <c r="I2" s="55"/>
      <c r="J2" s="55"/>
      <c r="K2" s="55"/>
      <c r="L2" s="55"/>
      <c r="M2" s="55"/>
      <c r="N2" s="55"/>
    </row>
    <row r="3" spans="2:46" ht="14.25" customHeight="1" x14ac:dyDescent="0.25">
      <c r="B3" s="111"/>
      <c r="C3" s="111"/>
      <c r="D3" s="111"/>
      <c r="E3" s="111"/>
      <c r="G3" s="55"/>
      <c r="H3" s="55"/>
      <c r="I3" s="55"/>
      <c r="J3" s="55"/>
      <c r="K3" s="55"/>
      <c r="L3" s="55"/>
      <c r="M3" s="55"/>
      <c r="N3" s="55"/>
    </row>
    <row r="4" spans="2:46" ht="14.25" customHeight="1" x14ac:dyDescent="0.25">
      <c r="B4" s="762" t="s">
        <v>79</v>
      </c>
      <c r="C4" s="761"/>
      <c r="D4" s="761"/>
      <c r="E4" s="761"/>
      <c r="G4" s="55"/>
      <c r="H4" s="55"/>
      <c r="I4" s="55"/>
      <c r="J4" s="55"/>
      <c r="K4" s="55"/>
      <c r="L4" s="55"/>
      <c r="M4" s="55"/>
      <c r="N4" s="55"/>
    </row>
    <row r="5" spans="2:46" ht="14.25" customHeight="1" x14ac:dyDescent="0.25">
      <c r="B5" s="111"/>
      <c r="C5" s="111"/>
      <c r="D5" s="111"/>
      <c r="E5" s="111"/>
      <c r="G5" s="55"/>
      <c r="H5" s="55"/>
      <c r="I5" s="55"/>
      <c r="J5" s="55"/>
      <c r="K5" s="55"/>
      <c r="L5" s="55"/>
      <c r="M5" s="55"/>
      <c r="N5" s="55"/>
    </row>
    <row r="6" spans="2:46" ht="14.25" customHeight="1" x14ac:dyDescent="0.25">
      <c r="B6" s="762" t="s">
        <v>87</v>
      </c>
      <c r="C6" s="761"/>
      <c r="D6" s="761"/>
      <c r="E6" s="761"/>
      <c r="G6" s="55"/>
      <c r="H6" s="55"/>
      <c r="I6" s="55"/>
      <c r="J6" s="55"/>
      <c r="K6" s="55"/>
      <c r="L6" s="55"/>
      <c r="M6" s="55"/>
      <c r="N6" s="55"/>
    </row>
    <row r="7" spans="2:46" ht="15" customHeight="1" x14ac:dyDescent="0.25">
      <c r="B7" s="111"/>
      <c r="C7" s="111"/>
      <c r="D7" s="111"/>
      <c r="E7" s="111"/>
      <c r="G7" s="996" t="s">
        <v>1774</v>
      </c>
      <c r="H7" s="997"/>
      <c r="I7" s="997"/>
      <c r="J7" s="997"/>
      <c r="K7" s="997"/>
      <c r="L7" s="997"/>
      <c r="M7" s="997"/>
      <c r="N7" s="997"/>
      <c r="O7" s="997"/>
      <c r="P7" s="997"/>
      <c r="Q7" s="997"/>
      <c r="R7" s="997"/>
      <c r="S7" s="997"/>
      <c r="T7" s="997"/>
      <c r="U7" s="997"/>
      <c r="V7" s="997"/>
      <c r="W7" s="997"/>
      <c r="X7" s="997"/>
      <c r="Y7" s="997"/>
      <c r="Z7" s="997"/>
      <c r="AA7" s="997"/>
      <c r="AB7" s="997"/>
      <c r="AC7" s="997"/>
      <c r="AD7" s="997"/>
      <c r="AE7" s="997"/>
      <c r="AF7" s="997"/>
      <c r="AG7" s="997"/>
      <c r="AH7" s="997"/>
      <c r="AI7" s="997"/>
      <c r="AJ7" s="997"/>
      <c r="AK7" s="997"/>
      <c r="AL7" s="997"/>
      <c r="AM7" s="997"/>
      <c r="AN7" s="997"/>
      <c r="AO7" s="997"/>
      <c r="AP7" s="997"/>
      <c r="AQ7" s="997"/>
      <c r="AR7" s="997"/>
      <c r="AS7" s="58"/>
    </row>
    <row r="8" spans="2:46" ht="14.25" customHeight="1" x14ac:dyDescent="0.25">
      <c r="B8" s="762" t="s">
        <v>94</v>
      </c>
      <c r="C8" s="761"/>
      <c r="D8" s="761"/>
      <c r="E8" s="761"/>
      <c r="G8" s="55"/>
      <c r="H8" s="55"/>
      <c r="I8" s="55"/>
      <c r="J8" s="55"/>
      <c r="K8" s="55"/>
      <c r="L8" s="55"/>
      <c r="M8" s="55"/>
      <c r="N8" s="55"/>
    </row>
    <row r="9" spans="2:46" ht="14.25" customHeight="1" x14ac:dyDescent="0.25">
      <c r="B9" s="111"/>
      <c r="C9" s="111"/>
      <c r="D9" s="111"/>
      <c r="E9" s="111"/>
      <c r="G9" s="999" t="str">
        <f>"Rincian "&amp;'G-3-1'!H18&amp;" "&amp;'G-3-1'!M18</f>
        <v>Rincian Kerugian selisih kurs Berdasarkan Data Internal dan Eksternal yang dimiliki DJP</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997"/>
      <c r="I10" s="997"/>
      <c r="J10" s="997"/>
      <c r="K10" s="997"/>
      <c r="L10" s="997"/>
      <c r="M10" s="997"/>
      <c r="N10" s="997"/>
      <c r="O10" s="997"/>
      <c r="P10" s="997"/>
      <c r="Q10" s="997"/>
      <c r="R10" s="997"/>
      <c r="S10" s="997"/>
      <c r="T10" s="997"/>
      <c r="U10" s="997"/>
      <c r="V10" s="997"/>
      <c r="W10" s="997"/>
      <c r="X10" s="997"/>
      <c r="Y10" s="997"/>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row>
    <row r="13" spans="2:46" ht="14.25" customHeight="1" x14ac:dyDescent="0.25">
      <c r="B13" s="962" t="str">
        <f>HYPERLINK("#'"&amp;'EWS DIRECTORY'!$J$267&amp;"'!A1",'EWS DIRECTORY'!$J$267)</f>
        <v>G-3</v>
      </c>
      <c r="C13" s="761"/>
      <c r="D13" s="761"/>
      <c r="E13" s="761"/>
      <c r="G13" s="55" t="s">
        <v>1680</v>
      </c>
      <c r="H13" s="55"/>
      <c r="I13" s="254"/>
      <c r="J13" s="254"/>
      <c r="K13" s="254"/>
      <c r="L13" s="254"/>
      <c r="M13" s="254"/>
      <c r="N13" s="254"/>
    </row>
    <row r="14" spans="2:46" ht="14.25" customHeight="1" x14ac:dyDescent="0.25">
      <c r="B14" s="931" t="str">
        <f>HYPERLINK("#'"&amp;'EWS DIRECTORY'!$J$268&amp;"'!A1",'EWS DIRECTORY'!$J$268)</f>
        <v>G-3-1</v>
      </c>
      <c r="C14" s="761"/>
      <c r="D14" s="761"/>
      <c r="E14" s="761"/>
      <c r="G14" s="55"/>
      <c r="H14" s="55"/>
      <c r="I14" s="254"/>
      <c r="J14" s="254"/>
      <c r="K14" s="254"/>
      <c r="L14" s="254"/>
      <c r="M14" s="254"/>
      <c r="N14" s="254"/>
    </row>
    <row r="15" spans="2:46" ht="14.25" customHeight="1" x14ac:dyDescent="0.25">
      <c r="B15" s="927" t="str">
        <f>HYPERLINK("#'"&amp;'EWS DIRECTORY'!$J$269&amp;"'!A1",'EWS DIRECTORY'!$J$269)</f>
        <v>G-3-1-1</v>
      </c>
      <c r="C15" s="761"/>
      <c r="D15" s="761"/>
      <c r="E15" s="761"/>
      <c r="G15" s="55"/>
      <c r="H15" s="55"/>
      <c r="I15" s="254"/>
      <c r="J15" s="254"/>
      <c r="K15" s="254"/>
      <c r="L15" s="254"/>
      <c r="M15" s="254"/>
      <c r="N15" s="254"/>
    </row>
    <row r="16" spans="2:46" ht="14.25" customHeight="1" x14ac:dyDescent="0.25">
      <c r="B16" s="929" t="str">
        <f>HYPERLINK("#'"&amp;'EWS DIRECTORY'!$J$270&amp;"'!A1",'EWS DIRECTORY'!$J$270)</f>
        <v>G-3-1-2</v>
      </c>
      <c r="C16" s="761"/>
      <c r="D16" s="761"/>
      <c r="E16" s="761"/>
      <c r="G16" s="55"/>
      <c r="H16" s="55"/>
      <c r="I16" s="254"/>
      <c r="J16" s="254"/>
      <c r="K16" s="254"/>
      <c r="L16" s="254"/>
      <c r="M16" s="254"/>
      <c r="N16" s="254"/>
    </row>
    <row r="17" spans="2:50" ht="14.25" customHeight="1" x14ac:dyDescent="0.25">
      <c r="B17" s="929" t="str">
        <f>HYPERLINK("#'"&amp;'EWS DIRECTORY'!$J$271&amp;"'!A1",'EWS DIRECTORY'!$J$271)</f>
        <v>G-3-1-3</v>
      </c>
      <c r="C17" s="761"/>
      <c r="D17" s="761"/>
      <c r="E17" s="761"/>
      <c r="G17" s="55" t="s">
        <v>1681</v>
      </c>
      <c r="H17" s="55"/>
      <c r="I17" s="55"/>
      <c r="J17" s="254"/>
      <c r="K17" s="254"/>
      <c r="L17" s="254"/>
      <c r="M17" s="254"/>
      <c r="N17" s="254"/>
    </row>
    <row r="18" spans="2:50" ht="14.25" customHeight="1" x14ac:dyDescent="0.25">
      <c r="B18" s="929" t="str">
        <f>HYPERLINK("#'"&amp;'EWS DIRECTORY'!$J$272&amp;"'!A1",'EWS DIRECTORY'!$J$272)</f>
        <v>G-3-1-4</v>
      </c>
      <c r="C18" s="761"/>
      <c r="D18" s="761"/>
      <c r="E18" s="761"/>
      <c r="G18" s="55" t="s">
        <v>1744</v>
      </c>
      <c r="H18" s="55"/>
      <c r="I18" s="55" t="s">
        <v>1744</v>
      </c>
      <c r="J18" s="254"/>
      <c r="K18" s="254"/>
      <c r="L18" s="254"/>
      <c r="M18" s="254"/>
      <c r="N18" s="254"/>
    </row>
    <row r="19" spans="2:50" ht="14.25" customHeight="1" x14ac:dyDescent="0.25">
      <c r="B19" s="929" t="str">
        <f>HYPERLINK("#'"&amp;'EWS DIRECTORY'!$J$273&amp;"'!A1",'EWS DIRECTORY'!$J$273)</f>
        <v>G-3-1-5</v>
      </c>
      <c r="C19" s="761"/>
      <c r="D19" s="761"/>
      <c r="E19" s="761"/>
    </row>
    <row r="20" spans="2:50" ht="14.25" customHeight="1" x14ac:dyDescent="0.25">
      <c r="B20" s="929" t="str">
        <f>HYPERLINK("#'"&amp;'EWS DIRECTORY'!$J$274&amp;"'!A1",'EWS DIRECTORY'!$J$274)</f>
        <v>G-3-1-6</v>
      </c>
      <c r="C20" s="761"/>
      <c r="D20" s="761"/>
      <c r="E20" s="761"/>
      <c r="G20" s="55" t="s">
        <v>1791</v>
      </c>
    </row>
    <row r="21" spans="2:50" ht="14.25" customHeight="1" x14ac:dyDescent="0.25">
      <c r="G21" s="55"/>
    </row>
    <row r="22" spans="2:50" ht="14.25" customHeight="1" x14ac:dyDescent="0.25">
      <c r="G22" s="55"/>
      <c r="H22" s="990" t="s">
        <v>1445</v>
      </c>
      <c r="I22" s="790"/>
      <c r="J22" s="994" t="s">
        <v>1446</v>
      </c>
      <c r="K22" s="764"/>
      <c r="L22" s="764"/>
      <c r="M22" s="764"/>
      <c r="N22" s="764"/>
      <c r="O22" s="764"/>
      <c r="P22" s="764"/>
      <c r="Q22" s="764"/>
      <c r="R22" s="764"/>
      <c r="S22" s="764"/>
      <c r="T22" s="764"/>
      <c r="U22" s="764"/>
      <c r="V22" s="764"/>
      <c r="W22" s="764"/>
      <c r="X22" s="764"/>
      <c r="Y22" s="764"/>
      <c r="Z22" s="764"/>
      <c r="AA22" s="764"/>
      <c r="AB22" s="764"/>
      <c r="AC22" s="764"/>
      <c r="AD22" s="764"/>
      <c r="AE22" s="764"/>
      <c r="AF22" s="764"/>
      <c r="AG22" s="764"/>
      <c r="AH22" s="764"/>
      <c r="AI22" s="764"/>
      <c r="AJ22" s="764"/>
      <c r="AK22" s="764"/>
      <c r="AL22" s="764"/>
      <c r="AM22" s="764"/>
      <c r="AN22" s="764"/>
      <c r="AO22" s="764"/>
      <c r="AP22" s="764"/>
      <c r="AQ22" s="764"/>
      <c r="AR22" s="764"/>
      <c r="AS22" s="764"/>
      <c r="AT22" s="764"/>
      <c r="AU22" s="764"/>
      <c r="AV22" s="764"/>
      <c r="AW22" s="764"/>
      <c r="AX22" s="765"/>
    </row>
    <row r="23" spans="2:50" ht="14.25" customHeight="1" x14ac:dyDescent="0.25">
      <c r="G23" s="55"/>
      <c r="H23" s="806"/>
      <c r="I23" s="807"/>
      <c r="J23" s="978" t="s">
        <v>1452</v>
      </c>
      <c r="K23" s="764"/>
      <c r="L23" s="764"/>
      <c r="M23" s="764"/>
      <c r="N23" s="764"/>
      <c r="O23" s="764"/>
      <c r="P23" s="765"/>
      <c r="Q23" s="978" t="s">
        <v>1453</v>
      </c>
      <c r="R23" s="764"/>
      <c r="S23" s="764"/>
      <c r="T23" s="764"/>
      <c r="U23" s="764"/>
      <c r="V23" s="764"/>
      <c r="W23" s="765"/>
      <c r="X23" s="978" t="s">
        <v>1454</v>
      </c>
      <c r="Y23" s="764"/>
      <c r="Z23" s="764"/>
      <c r="AA23" s="764"/>
      <c r="AB23" s="764"/>
      <c r="AC23" s="764"/>
      <c r="AD23" s="765"/>
      <c r="AE23" s="978" t="s">
        <v>1455</v>
      </c>
      <c r="AF23" s="764"/>
      <c r="AG23" s="764"/>
      <c r="AH23" s="764"/>
      <c r="AI23" s="764"/>
      <c r="AJ23" s="764"/>
      <c r="AK23" s="765"/>
      <c r="AL23" s="978" t="s">
        <v>1456</v>
      </c>
      <c r="AM23" s="764"/>
      <c r="AN23" s="764"/>
      <c r="AO23" s="764"/>
      <c r="AP23" s="764"/>
      <c r="AQ23" s="764"/>
      <c r="AR23" s="764"/>
      <c r="AS23" s="765"/>
      <c r="AT23" s="978" t="s">
        <v>1457</v>
      </c>
      <c r="AU23" s="764"/>
      <c r="AV23" s="764"/>
      <c r="AW23" s="764"/>
      <c r="AX23" s="765"/>
    </row>
    <row r="24" spans="2:50" ht="40.5" customHeight="1" x14ac:dyDescent="0.25">
      <c r="G24" s="55"/>
      <c r="H24" s="991">
        <v>1</v>
      </c>
      <c r="I24" s="765"/>
      <c r="J24" s="984" t="e">
        <f>ID_MS_TH_PJK</f>
        <v>#N/A</v>
      </c>
      <c r="K24" s="764"/>
      <c r="L24" s="764"/>
      <c r="M24" s="764"/>
      <c r="N24" s="764"/>
      <c r="O24" s="764"/>
      <c r="P24" s="765"/>
      <c r="Q24" s="984" t="e">
        <f>NO_BPS</f>
        <v>#N/A</v>
      </c>
      <c r="R24" s="764"/>
      <c r="S24" s="764"/>
      <c r="T24" s="764"/>
      <c r="U24" s="764"/>
      <c r="V24" s="764"/>
      <c r="W24" s="765"/>
      <c r="X24" s="984" t="e">
        <f>PEMBETULAN_KE</f>
        <v>#N/A</v>
      </c>
      <c r="Y24" s="764"/>
      <c r="Z24" s="764"/>
      <c r="AA24" s="764"/>
      <c r="AB24" s="764"/>
      <c r="AC24" s="764"/>
      <c r="AD24" s="765"/>
      <c r="AE24" s="984" t="e">
        <f>TGL_TERIMA</f>
        <v>#N/A</v>
      </c>
      <c r="AF24" s="764"/>
      <c r="AG24" s="764"/>
      <c r="AH24" s="764"/>
      <c r="AI24" s="764"/>
      <c r="AJ24" s="764"/>
      <c r="AK24" s="765"/>
      <c r="AL24" s="984" t="s">
        <v>1606</v>
      </c>
      <c r="AM24" s="764"/>
      <c r="AN24" s="764"/>
      <c r="AO24" s="764"/>
      <c r="AP24" s="764"/>
      <c r="AQ24" s="764"/>
      <c r="AR24" s="764"/>
      <c r="AS24" s="765"/>
      <c r="AT24" s="1135">
        <f>'MAIN LEVEL'!AB60</f>
        <v>0</v>
      </c>
      <c r="AU24" s="764"/>
      <c r="AV24" s="764"/>
      <c r="AW24" s="764"/>
      <c r="AX24" s="765"/>
    </row>
    <row r="25" spans="2:50" ht="14.25" customHeight="1" x14ac:dyDescent="0.25">
      <c r="G25" s="55"/>
      <c r="H25" s="255"/>
      <c r="I25" s="255"/>
      <c r="J25" s="255"/>
      <c r="K25" s="255"/>
      <c r="L25" s="255"/>
      <c r="M25" s="255"/>
      <c r="N25" s="255"/>
      <c r="O25" s="255"/>
      <c r="P25" s="255"/>
      <c r="Q25" s="255"/>
      <c r="R25" s="255"/>
      <c r="AT25" s="536"/>
      <c r="AU25" s="536"/>
      <c r="AV25" s="536"/>
      <c r="AW25" s="536"/>
      <c r="AX25" s="536"/>
    </row>
    <row r="26" spans="2:50" ht="14.25" customHeight="1" x14ac:dyDescent="0.25">
      <c r="G26" s="55"/>
      <c r="H26" s="255"/>
      <c r="I26" s="255"/>
      <c r="J26" s="255"/>
      <c r="K26" s="255"/>
      <c r="L26" s="255"/>
      <c r="M26" s="255"/>
      <c r="N26" s="255"/>
      <c r="O26" s="255"/>
      <c r="P26" s="255"/>
      <c r="Q26" s="255"/>
      <c r="R26" s="255"/>
      <c r="AT26" s="536"/>
      <c r="AU26" s="536"/>
      <c r="AV26" s="536"/>
      <c r="AW26" s="536"/>
      <c r="AX26" s="536"/>
    </row>
    <row r="27" spans="2:50" ht="14.25" customHeight="1" x14ac:dyDescent="0.25">
      <c r="G27" s="55"/>
      <c r="H27" s="255"/>
      <c r="I27" s="255"/>
      <c r="J27" s="255"/>
      <c r="K27" s="255"/>
      <c r="L27" s="255"/>
      <c r="M27" s="255"/>
      <c r="N27" s="255"/>
      <c r="O27" s="255"/>
      <c r="P27" s="255"/>
      <c r="Q27" s="255"/>
      <c r="R27" s="255"/>
      <c r="AT27" s="536"/>
      <c r="AU27" s="536"/>
      <c r="AV27" s="536"/>
      <c r="AW27" s="536"/>
      <c r="AX27" s="536"/>
    </row>
    <row r="28" spans="2:50" ht="14.25" customHeight="1" x14ac:dyDescent="0.25">
      <c r="B28" s="760"/>
      <c r="C28" s="761"/>
      <c r="D28" s="761"/>
      <c r="E28" s="761"/>
      <c r="G28" s="55"/>
      <c r="H28" s="990" t="s">
        <v>1445</v>
      </c>
      <c r="I28" s="790"/>
      <c r="J28" s="990" t="s">
        <v>1478</v>
      </c>
      <c r="K28" s="789"/>
      <c r="L28" s="789"/>
      <c r="M28" s="790"/>
      <c r="N28" s="994" t="s">
        <v>1792</v>
      </c>
      <c r="O28" s="764"/>
      <c r="P28" s="764"/>
      <c r="Q28" s="764"/>
      <c r="R28" s="764"/>
      <c r="S28" s="764"/>
      <c r="T28" s="764"/>
      <c r="U28" s="764"/>
      <c r="V28" s="764"/>
      <c r="W28" s="764"/>
      <c r="X28" s="764"/>
      <c r="Y28" s="764"/>
      <c r="Z28" s="765"/>
      <c r="AA28" s="994" t="s">
        <v>1793</v>
      </c>
      <c r="AB28" s="764"/>
      <c r="AC28" s="764"/>
      <c r="AD28" s="764"/>
      <c r="AE28" s="764"/>
      <c r="AF28" s="764"/>
      <c r="AG28" s="764"/>
      <c r="AH28" s="764"/>
      <c r="AI28" s="764"/>
      <c r="AJ28" s="764"/>
      <c r="AK28" s="764"/>
      <c r="AL28" s="764"/>
      <c r="AM28" s="764"/>
      <c r="AN28" s="764"/>
      <c r="AO28" s="764"/>
      <c r="AP28" s="764"/>
      <c r="AQ28" s="764"/>
      <c r="AR28" s="764"/>
      <c r="AS28" s="765"/>
      <c r="AT28" s="990" t="s">
        <v>1481</v>
      </c>
      <c r="AU28" s="789"/>
      <c r="AV28" s="789"/>
      <c r="AW28" s="789"/>
      <c r="AX28" s="790"/>
    </row>
    <row r="29" spans="2:50" ht="14.25" customHeight="1" x14ac:dyDescent="0.25">
      <c r="G29" s="55"/>
      <c r="H29" s="806"/>
      <c r="I29" s="807"/>
      <c r="J29" s="806"/>
      <c r="K29" s="794"/>
      <c r="L29" s="794"/>
      <c r="M29" s="807"/>
      <c r="N29" s="978" t="s">
        <v>796</v>
      </c>
      <c r="O29" s="764"/>
      <c r="P29" s="764"/>
      <c r="Q29" s="764"/>
      <c r="R29" s="764"/>
      <c r="S29" s="764"/>
      <c r="T29" s="765"/>
      <c r="U29" s="978" t="s">
        <v>1401</v>
      </c>
      <c r="V29" s="764"/>
      <c r="W29" s="764"/>
      <c r="X29" s="764"/>
      <c r="Y29" s="764"/>
      <c r="Z29" s="765"/>
      <c r="AA29" s="978" t="s">
        <v>796</v>
      </c>
      <c r="AB29" s="764"/>
      <c r="AC29" s="764"/>
      <c r="AD29" s="764"/>
      <c r="AE29" s="764"/>
      <c r="AF29" s="765"/>
      <c r="AG29" s="978" t="s">
        <v>1794</v>
      </c>
      <c r="AH29" s="764"/>
      <c r="AI29" s="764"/>
      <c r="AJ29" s="764"/>
      <c r="AK29" s="764"/>
      <c r="AL29" s="764"/>
      <c r="AM29" s="765"/>
      <c r="AN29" s="978" t="s">
        <v>1510</v>
      </c>
      <c r="AO29" s="764"/>
      <c r="AP29" s="764"/>
      <c r="AQ29" s="764"/>
      <c r="AR29" s="764"/>
      <c r="AS29" s="765"/>
      <c r="AT29" s="806"/>
      <c r="AU29" s="794"/>
      <c r="AV29" s="794"/>
      <c r="AW29" s="794"/>
      <c r="AX29" s="807"/>
    </row>
    <row r="30" spans="2:50" ht="14.25" customHeight="1" x14ac:dyDescent="0.25">
      <c r="B30" s="760"/>
      <c r="C30" s="761"/>
      <c r="D30" s="761"/>
      <c r="E30" s="761"/>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2:50" ht="14.2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2:50" ht="15" customHeight="1" x14ac:dyDescent="0.25">
      <c r="B32" s="760"/>
      <c r="C32" s="761"/>
      <c r="D32" s="761"/>
      <c r="E32" s="761"/>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2:50" ht="15" customHeight="1"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2:50" ht="15" customHeight="1" x14ac:dyDescent="0.25">
      <c r="B34" s="760"/>
      <c r="C34" s="761"/>
      <c r="D34" s="761"/>
      <c r="E34" s="761"/>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2:50" ht="15" customHeight="1" x14ac:dyDescent="0.25">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2:50" ht="15"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2:50" ht="15"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2:50" ht="15" customHeight="1" x14ac:dyDescent="0.25">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2:50" ht="15" customHeight="1" x14ac:dyDescent="0.25">
      <c r="G40" s="223"/>
      <c r="H40" s="980"/>
      <c r="I40" s="765"/>
      <c r="J40" s="979"/>
      <c r="K40" s="764"/>
      <c r="L40" s="764"/>
      <c r="M40" s="765"/>
      <c r="N40" s="980"/>
      <c r="O40" s="764"/>
      <c r="P40" s="764"/>
      <c r="Q40" s="764"/>
      <c r="R40" s="764"/>
      <c r="S40" s="764"/>
      <c r="T40" s="765"/>
      <c r="U40" s="977"/>
      <c r="V40" s="764"/>
      <c r="W40" s="764"/>
      <c r="X40" s="764"/>
      <c r="Y40" s="764"/>
      <c r="Z40" s="765"/>
      <c r="AA40" s="980"/>
      <c r="AB40" s="764"/>
      <c r="AC40" s="764"/>
      <c r="AD40" s="764"/>
      <c r="AE40" s="764"/>
      <c r="AF40" s="765"/>
      <c r="AG40" s="980"/>
      <c r="AH40" s="764"/>
      <c r="AI40" s="764"/>
      <c r="AJ40" s="764"/>
      <c r="AK40" s="764"/>
      <c r="AL40" s="764"/>
      <c r="AM40" s="765"/>
      <c r="AN40" s="983"/>
      <c r="AO40" s="764"/>
      <c r="AP40" s="764"/>
      <c r="AQ40" s="764"/>
      <c r="AR40" s="764"/>
      <c r="AS40" s="765"/>
      <c r="AT40" s="1063"/>
      <c r="AU40" s="764"/>
      <c r="AV40" s="764"/>
      <c r="AW40" s="764"/>
      <c r="AX40" s="765"/>
    </row>
    <row r="41" spans="2:50" ht="15" customHeight="1" x14ac:dyDescent="0.25">
      <c r="G41" s="223"/>
      <c r="H41" s="980"/>
      <c r="I41" s="765"/>
      <c r="J41" s="979"/>
      <c r="K41" s="764"/>
      <c r="L41" s="764"/>
      <c r="M41" s="765"/>
      <c r="N41" s="980"/>
      <c r="O41" s="764"/>
      <c r="P41" s="764"/>
      <c r="Q41" s="764"/>
      <c r="R41" s="764"/>
      <c r="S41" s="764"/>
      <c r="T41" s="765"/>
      <c r="U41" s="977"/>
      <c r="V41" s="764"/>
      <c r="W41" s="764"/>
      <c r="X41" s="764"/>
      <c r="Y41" s="764"/>
      <c r="Z41" s="765"/>
      <c r="AA41" s="980"/>
      <c r="AB41" s="764"/>
      <c r="AC41" s="764"/>
      <c r="AD41" s="764"/>
      <c r="AE41" s="764"/>
      <c r="AF41" s="765"/>
      <c r="AG41" s="980"/>
      <c r="AH41" s="764"/>
      <c r="AI41" s="764"/>
      <c r="AJ41" s="764"/>
      <c r="AK41" s="764"/>
      <c r="AL41" s="764"/>
      <c r="AM41" s="765"/>
      <c r="AN41" s="983"/>
      <c r="AO41" s="764"/>
      <c r="AP41" s="764"/>
      <c r="AQ41" s="764"/>
      <c r="AR41" s="764"/>
      <c r="AS41" s="765"/>
      <c r="AT41" s="1063"/>
      <c r="AU41" s="764"/>
      <c r="AV41" s="764"/>
      <c r="AW41" s="764"/>
      <c r="AX41" s="765"/>
    </row>
    <row r="42" spans="2:50" ht="15" customHeight="1" x14ac:dyDescent="0.25">
      <c r="G42" s="223"/>
      <c r="H42" s="980"/>
      <c r="I42" s="765"/>
      <c r="J42" s="979"/>
      <c r="K42" s="764"/>
      <c r="L42" s="764"/>
      <c r="M42" s="765"/>
      <c r="N42" s="980"/>
      <c r="O42" s="764"/>
      <c r="P42" s="764"/>
      <c r="Q42" s="764"/>
      <c r="R42" s="764"/>
      <c r="S42" s="764"/>
      <c r="T42" s="765"/>
      <c r="U42" s="977"/>
      <c r="V42" s="764"/>
      <c r="W42" s="764"/>
      <c r="X42" s="764"/>
      <c r="Y42" s="764"/>
      <c r="Z42" s="765"/>
      <c r="AA42" s="980"/>
      <c r="AB42" s="764"/>
      <c r="AC42" s="764"/>
      <c r="AD42" s="764"/>
      <c r="AE42" s="764"/>
      <c r="AF42" s="765"/>
      <c r="AG42" s="980"/>
      <c r="AH42" s="764"/>
      <c r="AI42" s="764"/>
      <c r="AJ42" s="764"/>
      <c r="AK42" s="764"/>
      <c r="AL42" s="764"/>
      <c r="AM42" s="765"/>
      <c r="AN42" s="983"/>
      <c r="AO42" s="764"/>
      <c r="AP42" s="764"/>
      <c r="AQ42" s="764"/>
      <c r="AR42" s="764"/>
      <c r="AS42" s="765"/>
      <c r="AT42" s="1063"/>
      <c r="AU42" s="764"/>
      <c r="AV42" s="764"/>
      <c r="AW42" s="764"/>
      <c r="AX42" s="765"/>
    </row>
    <row r="43" spans="2:50" ht="15" customHeight="1" x14ac:dyDescent="0.25">
      <c r="G43" s="223"/>
      <c r="H43" s="980"/>
      <c r="I43" s="765"/>
      <c r="J43" s="979"/>
      <c r="K43" s="764"/>
      <c r="L43" s="764"/>
      <c r="M43" s="765"/>
      <c r="N43" s="980"/>
      <c r="O43" s="764"/>
      <c r="P43" s="764"/>
      <c r="Q43" s="764"/>
      <c r="R43" s="764"/>
      <c r="S43" s="764"/>
      <c r="T43" s="765"/>
      <c r="U43" s="977"/>
      <c r="V43" s="764"/>
      <c r="W43" s="764"/>
      <c r="X43" s="764"/>
      <c r="Y43" s="764"/>
      <c r="Z43" s="765"/>
      <c r="AA43" s="980"/>
      <c r="AB43" s="764"/>
      <c r="AC43" s="764"/>
      <c r="AD43" s="764"/>
      <c r="AE43" s="764"/>
      <c r="AF43" s="765"/>
      <c r="AG43" s="980"/>
      <c r="AH43" s="764"/>
      <c r="AI43" s="764"/>
      <c r="AJ43" s="764"/>
      <c r="AK43" s="764"/>
      <c r="AL43" s="764"/>
      <c r="AM43" s="765"/>
      <c r="AN43" s="983"/>
      <c r="AO43" s="764"/>
      <c r="AP43" s="764"/>
      <c r="AQ43" s="764"/>
      <c r="AR43" s="764"/>
      <c r="AS43" s="765"/>
      <c r="AT43" s="1063"/>
      <c r="AU43" s="764"/>
      <c r="AV43" s="764"/>
      <c r="AW43" s="764"/>
      <c r="AX43" s="765"/>
    </row>
    <row r="44" spans="2:50" ht="14.25" customHeight="1" x14ac:dyDescent="0.25">
      <c r="G44" s="223"/>
      <c r="H44" s="980"/>
      <c r="I44" s="765"/>
      <c r="J44" s="979"/>
      <c r="K44" s="764"/>
      <c r="L44" s="764"/>
      <c r="M44" s="765"/>
      <c r="N44" s="980"/>
      <c r="O44" s="764"/>
      <c r="P44" s="764"/>
      <c r="Q44" s="764"/>
      <c r="R44" s="764"/>
      <c r="S44" s="764"/>
      <c r="T44" s="765"/>
      <c r="U44" s="977"/>
      <c r="V44" s="764"/>
      <c r="W44" s="764"/>
      <c r="X44" s="764"/>
      <c r="Y44" s="764"/>
      <c r="Z44" s="765"/>
      <c r="AA44" s="980"/>
      <c r="AB44" s="764"/>
      <c r="AC44" s="764"/>
      <c r="AD44" s="764"/>
      <c r="AE44" s="764"/>
      <c r="AF44" s="765"/>
      <c r="AG44" s="980"/>
      <c r="AH44" s="764"/>
      <c r="AI44" s="764"/>
      <c r="AJ44" s="764"/>
      <c r="AK44" s="764"/>
      <c r="AL44" s="764"/>
      <c r="AM44" s="765"/>
      <c r="AN44" s="983"/>
      <c r="AO44" s="764"/>
      <c r="AP44" s="764"/>
      <c r="AQ44" s="764"/>
      <c r="AR44" s="764"/>
      <c r="AS44" s="765"/>
      <c r="AT44" s="1063"/>
      <c r="AU44" s="764"/>
      <c r="AV44" s="764"/>
      <c r="AW44" s="764"/>
      <c r="AX44" s="765"/>
    </row>
    <row r="45" spans="2:50" ht="14.25" customHeight="1" x14ac:dyDescent="0.25">
      <c r="G45" s="223"/>
      <c r="H45" s="980"/>
      <c r="I45" s="765"/>
      <c r="J45" s="979"/>
      <c r="K45" s="764"/>
      <c r="L45" s="764"/>
      <c r="M45" s="765"/>
      <c r="N45" s="980"/>
      <c r="O45" s="764"/>
      <c r="P45" s="764"/>
      <c r="Q45" s="764"/>
      <c r="R45" s="764"/>
      <c r="S45" s="764"/>
      <c r="T45" s="765"/>
      <c r="U45" s="977"/>
      <c r="V45" s="764"/>
      <c r="W45" s="764"/>
      <c r="X45" s="764"/>
      <c r="Y45" s="764"/>
      <c r="Z45" s="765"/>
      <c r="AA45" s="980"/>
      <c r="AB45" s="764"/>
      <c r="AC45" s="764"/>
      <c r="AD45" s="764"/>
      <c r="AE45" s="764"/>
      <c r="AF45" s="765"/>
      <c r="AG45" s="980"/>
      <c r="AH45" s="764"/>
      <c r="AI45" s="764"/>
      <c r="AJ45" s="764"/>
      <c r="AK45" s="764"/>
      <c r="AL45" s="764"/>
      <c r="AM45" s="765"/>
      <c r="AN45" s="983"/>
      <c r="AO45" s="764"/>
      <c r="AP45" s="764"/>
      <c r="AQ45" s="764"/>
      <c r="AR45" s="764"/>
      <c r="AS45" s="765"/>
      <c r="AT45" s="1063"/>
      <c r="AU45" s="764"/>
      <c r="AV45" s="764"/>
      <c r="AW45" s="764"/>
      <c r="AX45" s="765"/>
    </row>
    <row r="46" spans="2:50" ht="14.25" customHeight="1" x14ac:dyDescent="0.25">
      <c r="G46" s="223"/>
      <c r="H46" s="980"/>
      <c r="I46" s="765"/>
      <c r="J46" s="979"/>
      <c r="K46" s="764"/>
      <c r="L46" s="764"/>
      <c r="M46" s="765"/>
      <c r="N46" s="980"/>
      <c r="O46" s="764"/>
      <c r="P46" s="764"/>
      <c r="Q46" s="764"/>
      <c r="R46" s="764"/>
      <c r="S46" s="764"/>
      <c r="T46" s="765"/>
      <c r="U46" s="977"/>
      <c r="V46" s="764"/>
      <c r="W46" s="764"/>
      <c r="X46" s="764"/>
      <c r="Y46" s="764"/>
      <c r="Z46" s="765"/>
      <c r="AA46" s="980"/>
      <c r="AB46" s="764"/>
      <c r="AC46" s="764"/>
      <c r="AD46" s="764"/>
      <c r="AE46" s="764"/>
      <c r="AF46" s="765"/>
      <c r="AG46" s="980"/>
      <c r="AH46" s="764"/>
      <c r="AI46" s="764"/>
      <c r="AJ46" s="764"/>
      <c r="AK46" s="764"/>
      <c r="AL46" s="764"/>
      <c r="AM46" s="765"/>
      <c r="AN46" s="983"/>
      <c r="AO46" s="764"/>
      <c r="AP46" s="764"/>
      <c r="AQ46" s="764"/>
      <c r="AR46" s="764"/>
      <c r="AS46" s="765"/>
      <c r="AT46" s="1063"/>
      <c r="AU46" s="764"/>
      <c r="AV46" s="764"/>
      <c r="AW46" s="764"/>
      <c r="AX46" s="765"/>
    </row>
    <row r="47" spans="2:50" ht="14.25" customHeight="1" x14ac:dyDescent="0.25">
      <c r="G47" s="256"/>
      <c r="H47" s="980"/>
      <c r="I47" s="765"/>
      <c r="J47" s="979"/>
      <c r="K47" s="764"/>
      <c r="L47" s="764"/>
      <c r="M47" s="765"/>
      <c r="N47" s="980"/>
      <c r="O47" s="764"/>
      <c r="P47" s="764"/>
      <c r="Q47" s="764"/>
      <c r="R47" s="764"/>
      <c r="S47" s="764"/>
      <c r="T47" s="765"/>
      <c r="U47" s="977"/>
      <c r="V47" s="764"/>
      <c r="W47" s="764"/>
      <c r="X47" s="764"/>
      <c r="Y47" s="764"/>
      <c r="Z47" s="765"/>
      <c r="AA47" s="980"/>
      <c r="AB47" s="764"/>
      <c r="AC47" s="764"/>
      <c r="AD47" s="764"/>
      <c r="AE47" s="764"/>
      <c r="AF47" s="765"/>
      <c r="AG47" s="980"/>
      <c r="AH47" s="764"/>
      <c r="AI47" s="764"/>
      <c r="AJ47" s="764"/>
      <c r="AK47" s="764"/>
      <c r="AL47" s="764"/>
      <c r="AM47" s="765"/>
      <c r="AN47" s="983"/>
      <c r="AO47" s="764"/>
      <c r="AP47" s="764"/>
      <c r="AQ47" s="764"/>
      <c r="AR47" s="764"/>
      <c r="AS47" s="765"/>
      <c r="AT47" s="1063"/>
      <c r="AU47" s="764"/>
      <c r="AV47" s="764"/>
      <c r="AW47" s="764"/>
      <c r="AX47" s="765"/>
    </row>
    <row r="48" spans="2:50" ht="14.25" customHeight="1" x14ac:dyDescent="0.25">
      <c r="G48" s="256"/>
      <c r="H48" s="980"/>
      <c r="I48" s="765"/>
      <c r="J48" s="979"/>
      <c r="K48" s="764"/>
      <c r="L48" s="764"/>
      <c r="M48" s="765"/>
      <c r="N48" s="980"/>
      <c r="O48" s="764"/>
      <c r="P48" s="764"/>
      <c r="Q48" s="764"/>
      <c r="R48" s="764"/>
      <c r="S48" s="764"/>
      <c r="T48" s="765"/>
      <c r="U48" s="977"/>
      <c r="V48" s="764"/>
      <c r="W48" s="764"/>
      <c r="X48" s="764"/>
      <c r="Y48" s="764"/>
      <c r="Z48" s="765"/>
      <c r="AA48" s="980"/>
      <c r="AB48" s="764"/>
      <c r="AC48" s="764"/>
      <c r="AD48" s="764"/>
      <c r="AE48" s="764"/>
      <c r="AF48" s="765"/>
      <c r="AG48" s="980"/>
      <c r="AH48" s="764"/>
      <c r="AI48" s="764"/>
      <c r="AJ48" s="764"/>
      <c r="AK48" s="764"/>
      <c r="AL48" s="764"/>
      <c r="AM48" s="765"/>
      <c r="AN48" s="983"/>
      <c r="AO48" s="764"/>
      <c r="AP48" s="764"/>
      <c r="AQ48" s="764"/>
      <c r="AR48" s="764"/>
      <c r="AS48" s="765"/>
      <c r="AT48" s="1063"/>
      <c r="AU48" s="764"/>
      <c r="AV48" s="764"/>
      <c r="AW48" s="764"/>
      <c r="AX48" s="765"/>
    </row>
    <row r="49" spans="7:50" ht="14.25" customHeight="1" x14ac:dyDescent="0.25">
      <c r="G49" s="256"/>
      <c r="H49" s="980"/>
      <c r="I49" s="765"/>
      <c r="J49" s="979"/>
      <c r="K49" s="764"/>
      <c r="L49" s="764"/>
      <c r="M49" s="765"/>
      <c r="N49" s="980"/>
      <c r="O49" s="764"/>
      <c r="P49" s="764"/>
      <c r="Q49" s="764"/>
      <c r="R49" s="764"/>
      <c r="S49" s="764"/>
      <c r="T49" s="765"/>
      <c r="U49" s="977"/>
      <c r="V49" s="764"/>
      <c r="W49" s="764"/>
      <c r="X49" s="764"/>
      <c r="Y49" s="764"/>
      <c r="Z49" s="765"/>
      <c r="AA49" s="980"/>
      <c r="AB49" s="764"/>
      <c r="AC49" s="764"/>
      <c r="AD49" s="764"/>
      <c r="AE49" s="764"/>
      <c r="AF49" s="765"/>
      <c r="AG49" s="980"/>
      <c r="AH49" s="764"/>
      <c r="AI49" s="764"/>
      <c r="AJ49" s="764"/>
      <c r="AK49" s="764"/>
      <c r="AL49" s="764"/>
      <c r="AM49" s="765"/>
      <c r="AN49" s="983"/>
      <c r="AO49" s="764"/>
      <c r="AP49" s="764"/>
      <c r="AQ49" s="764"/>
      <c r="AR49" s="764"/>
      <c r="AS49" s="765"/>
      <c r="AT49" s="1063"/>
      <c r="AU49" s="764"/>
      <c r="AV49" s="764"/>
      <c r="AW49" s="764"/>
      <c r="AX49" s="765"/>
    </row>
    <row r="50" spans="7:50" ht="14.25" customHeight="1" x14ac:dyDescent="0.25">
      <c r="G50" s="256"/>
      <c r="H50" s="993"/>
      <c r="I50" s="765"/>
      <c r="J50" s="993"/>
      <c r="K50" s="764"/>
      <c r="L50" s="764"/>
      <c r="M50" s="765"/>
      <c r="N50" s="993"/>
      <c r="O50" s="764"/>
      <c r="P50" s="764"/>
      <c r="Q50" s="764"/>
      <c r="R50" s="764"/>
      <c r="S50" s="764"/>
      <c r="T50" s="765"/>
      <c r="U50" s="986"/>
      <c r="V50" s="764"/>
      <c r="W50" s="764"/>
      <c r="X50" s="764"/>
      <c r="Y50" s="764"/>
      <c r="Z50" s="765"/>
      <c r="AA50" s="993"/>
      <c r="AB50" s="764"/>
      <c r="AC50" s="764"/>
      <c r="AD50" s="764"/>
      <c r="AE50" s="764"/>
      <c r="AF50" s="765"/>
      <c r="AG50" s="993"/>
      <c r="AH50" s="764"/>
      <c r="AI50" s="764"/>
      <c r="AJ50" s="764"/>
      <c r="AK50" s="764"/>
      <c r="AL50" s="764"/>
      <c r="AM50" s="765"/>
      <c r="AN50" s="995"/>
      <c r="AO50" s="764"/>
      <c r="AP50" s="764"/>
      <c r="AQ50" s="764"/>
      <c r="AR50" s="764"/>
      <c r="AS50" s="765"/>
      <c r="AT50" s="1065"/>
      <c r="AU50" s="764"/>
      <c r="AV50" s="764"/>
      <c r="AW50" s="764"/>
      <c r="AX50" s="765"/>
    </row>
    <row r="51" spans="7:50" ht="14.25" customHeight="1" x14ac:dyDescent="0.25">
      <c r="G51" s="223"/>
      <c r="H51" s="1092" t="s">
        <v>1494</v>
      </c>
      <c r="I51" s="764"/>
      <c r="J51" s="764"/>
      <c r="K51" s="764"/>
      <c r="L51" s="764"/>
      <c r="M51" s="764"/>
      <c r="N51" s="764"/>
      <c r="O51" s="764"/>
      <c r="P51" s="764"/>
      <c r="Q51" s="764"/>
      <c r="R51" s="764"/>
      <c r="S51" s="764"/>
      <c r="T51" s="764"/>
      <c r="U51" s="764"/>
      <c r="V51" s="764"/>
      <c r="W51" s="764"/>
      <c r="X51" s="764"/>
      <c r="Y51" s="764"/>
      <c r="Z51" s="764"/>
      <c r="AA51" s="764"/>
      <c r="AB51" s="764"/>
      <c r="AC51" s="764"/>
      <c r="AD51" s="764"/>
      <c r="AE51" s="764"/>
      <c r="AF51" s="764"/>
      <c r="AG51" s="764"/>
      <c r="AH51" s="764"/>
      <c r="AI51" s="764"/>
      <c r="AJ51" s="764"/>
      <c r="AK51" s="764"/>
      <c r="AL51" s="764"/>
      <c r="AM51" s="764"/>
      <c r="AN51" s="764"/>
      <c r="AO51" s="764"/>
      <c r="AP51" s="764"/>
      <c r="AQ51" s="764"/>
      <c r="AR51" s="764"/>
      <c r="AS51" s="765"/>
      <c r="AT51" s="1134">
        <f>SUM(AT30:AT50)</f>
        <v>0</v>
      </c>
      <c r="AU51" s="764"/>
      <c r="AV51" s="764"/>
      <c r="AW51" s="764"/>
      <c r="AX51" s="765"/>
    </row>
    <row r="52" spans="7:50" ht="14.25" customHeight="1" x14ac:dyDescent="0.25">
      <c r="G52" s="223"/>
    </row>
    <row r="53" spans="7:50" ht="14.25" customHeight="1" x14ac:dyDescent="0.25">
      <c r="G53" s="223"/>
    </row>
    <row r="54" spans="7:50" ht="15" customHeight="1" x14ac:dyDescent="0.25">
      <c r="G54" s="223"/>
    </row>
    <row r="55" spans="7:50" ht="14.25" customHeight="1" x14ac:dyDescent="0.25">
      <c r="G55" s="223"/>
      <c r="H55" s="976" t="s">
        <v>1795</v>
      </c>
      <c r="I55" s="824"/>
      <c r="J55" s="824"/>
      <c r="K55" s="824"/>
      <c r="L55" s="824"/>
      <c r="M55" s="824"/>
      <c r="N55" s="824"/>
      <c r="O55" s="824"/>
      <c r="P55" s="824"/>
      <c r="Q55" s="824"/>
      <c r="R55" s="824"/>
      <c r="S55" s="824"/>
      <c r="T55" s="824"/>
      <c r="U55" s="824"/>
      <c r="V55" s="824"/>
      <c r="W55" s="824"/>
      <c r="X55" s="824"/>
      <c r="Y55" s="825"/>
      <c r="Z55" s="976" t="s">
        <v>1796</v>
      </c>
      <c r="AA55" s="824"/>
      <c r="AB55" s="824"/>
      <c r="AC55" s="824"/>
      <c r="AD55" s="824"/>
      <c r="AE55" s="824"/>
      <c r="AF55" s="824"/>
      <c r="AG55" s="824"/>
      <c r="AH55" s="824"/>
      <c r="AI55" s="824"/>
      <c r="AJ55" s="824"/>
      <c r="AK55" s="824"/>
      <c r="AL55" s="824"/>
      <c r="AM55" s="824"/>
      <c r="AN55" s="824"/>
      <c r="AO55" s="824"/>
      <c r="AP55" s="824"/>
      <c r="AQ55" s="825"/>
    </row>
    <row r="56" spans="7:50" ht="14.25" customHeight="1" x14ac:dyDescent="0.25">
      <c r="G56" s="223"/>
      <c r="H56" s="257" t="s">
        <v>796</v>
      </c>
      <c r="I56" s="258"/>
      <c r="J56" s="258"/>
      <c r="K56" s="258"/>
      <c r="L56" s="258"/>
      <c r="M56" s="258"/>
      <c r="N56" s="258"/>
      <c r="O56" s="258"/>
      <c r="P56" s="258"/>
      <c r="Q56" s="259"/>
      <c r="R56" s="257" t="s">
        <v>1511</v>
      </c>
      <c r="S56" s="258"/>
      <c r="T56" s="258"/>
      <c r="U56" s="259"/>
      <c r="V56" s="257" t="s">
        <v>1510</v>
      </c>
      <c r="W56" s="258"/>
      <c r="X56" s="258"/>
      <c r="Y56" s="259"/>
      <c r="Z56" s="257" t="s">
        <v>796</v>
      </c>
      <c r="AA56" s="258"/>
      <c r="AB56" s="258"/>
      <c r="AC56" s="258"/>
      <c r="AD56" s="258"/>
      <c r="AE56" s="258"/>
      <c r="AF56" s="258"/>
      <c r="AG56" s="258"/>
      <c r="AH56" s="258"/>
      <c r="AI56" s="259"/>
      <c r="AJ56" s="257" t="s">
        <v>1511</v>
      </c>
      <c r="AK56" s="258"/>
      <c r="AL56" s="258"/>
      <c r="AM56" s="259"/>
      <c r="AN56" s="257" t="s">
        <v>1510</v>
      </c>
      <c r="AO56" s="258"/>
      <c r="AP56" s="258"/>
      <c r="AQ56" s="259"/>
    </row>
    <row r="57" spans="7:50" ht="14.25" customHeight="1" x14ac:dyDescent="0.25">
      <c r="G57" s="223"/>
      <c r="H57" s="260"/>
      <c r="Q57" s="261"/>
      <c r="R57" s="260"/>
      <c r="U57" s="261"/>
      <c r="V57" s="260"/>
      <c r="Y57" s="261"/>
      <c r="Z57" s="260"/>
      <c r="AI57" s="261"/>
      <c r="AJ57" s="260"/>
      <c r="AM57" s="261"/>
      <c r="AN57" s="260"/>
      <c r="AQ57" s="261"/>
    </row>
    <row r="58" spans="7:50" ht="14.25" customHeight="1" x14ac:dyDescent="0.25">
      <c r="G58" s="223"/>
      <c r="H58" s="260"/>
      <c r="Q58" s="261"/>
      <c r="R58" s="260"/>
      <c r="U58" s="261"/>
      <c r="V58" s="260"/>
      <c r="Y58" s="261"/>
      <c r="Z58" s="260"/>
      <c r="AI58" s="261"/>
      <c r="AJ58" s="260"/>
      <c r="AM58" s="261"/>
      <c r="AN58" s="260"/>
      <c r="AQ58" s="261"/>
    </row>
    <row r="59" spans="7:50" ht="14.25" customHeight="1" x14ac:dyDescent="0.25">
      <c r="G59" s="223"/>
      <c r="H59" s="260"/>
      <c r="Q59" s="261"/>
      <c r="R59" s="260"/>
      <c r="U59" s="261"/>
      <c r="V59" s="260"/>
      <c r="Y59" s="261"/>
      <c r="Z59" s="260"/>
      <c r="AI59" s="261"/>
      <c r="AJ59" s="260"/>
      <c r="AM59" s="261"/>
      <c r="AN59" s="260"/>
      <c r="AQ59" s="261"/>
    </row>
    <row r="60" spans="7:50" ht="14.25" customHeight="1" x14ac:dyDescent="0.25">
      <c r="G60" s="223"/>
      <c r="H60" s="260"/>
      <c r="Q60" s="261"/>
      <c r="R60" s="260"/>
      <c r="U60" s="261"/>
      <c r="V60" s="260"/>
      <c r="Y60" s="261"/>
      <c r="Z60" s="260"/>
      <c r="AI60" s="261"/>
      <c r="AJ60" s="260"/>
      <c r="AM60" s="261"/>
      <c r="AN60" s="260"/>
      <c r="AQ60" s="261"/>
    </row>
    <row r="61" spans="7:50" ht="14.25" customHeight="1" x14ac:dyDescent="0.25">
      <c r="G61" s="223"/>
      <c r="H61" s="262"/>
      <c r="I61" s="263"/>
      <c r="J61" s="263"/>
      <c r="K61" s="263"/>
      <c r="L61" s="263"/>
      <c r="M61" s="263"/>
      <c r="N61" s="263"/>
      <c r="O61" s="263"/>
      <c r="P61" s="263"/>
      <c r="Q61" s="264"/>
      <c r="R61" s="262"/>
      <c r="S61" s="263"/>
      <c r="T61" s="263"/>
      <c r="U61" s="264"/>
      <c r="V61" s="262"/>
      <c r="W61" s="263"/>
      <c r="X61" s="263"/>
      <c r="Y61" s="264"/>
      <c r="Z61" s="262"/>
      <c r="AA61" s="263"/>
      <c r="AB61" s="263"/>
      <c r="AC61" s="263"/>
      <c r="AD61" s="263"/>
      <c r="AE61" s="263"/>
      <c r="AF61" s="263"/>
      <c r="AG61" s="263"/>
      <c r="AH61" s="263"/>
      <c r="AI61" s="264"/>
      <c r="AJ61" s="262"/>
      <c r="AK61" s="263"/>
      <c r="AL61" s="263"/>
      <c r="AM61" s="264"/>
      <c r="AN61" s="262"/>
      <c r="AO61" s="263"/>
      <c r="AP61" s="263"/>
      <c r="AQ61" s="264"/>
    </row>
    <row r="62" spans="7:50" ht="14.25" customHeight="1" x14ac:dyDescent="0.25">
      <c r="G62" s="223"/>
      <c r="AM62" s="265" t="s">
        <v>1797</v>
      </c>
      <c r="AN62" s="55" t="str">
        <f>'G-3-1'!U18</f>
        <v>G-3-1-1</v>
      </c>
    </row>
    <row r="63" spans="7:50" ht="14.25" customHeight="1" x14ac:dyDescent="0.25">
      <c r="G63" s="223"/>
    </row>
  </sheetData>
  <mergeCells count="216">
    <mergeCell ref="AT50:AX50"/>
    <mergeCell ref="AT28:AX29"/>
    <mergeCell ref="H35:I35"/>
    <mergeCell ref="H22:I23"/>
    <mergeCell ref="AA49:AF49"/>
    <mergeCell ref="N31:T31"/>
    <mergeCell ref="AN32:AS32"/>
    <mergeCell ref="AA36:AF36"/>
    <mergeCell ref="N40:T40"/>
    <mergeCell ref="AN41:AS41"/>
    <mergeCell ref="J43:M43"/>
    <mergeCell ref="AN47:AS47"/>
    <mergeCell ref="J33:M33"/>
    <mergeCell ref="H39:I39"/>
    <mergeCell ref="J42:M42"/>
    <mergeCell ref="AN43:AS43"/>
    <mergeCell ref="J23:P23"/>
    <mergeCell ref="X24:AD24"/>
    <mergeCell ref="AA39:AF39"/>
    <mergeCell ref="AA35:AF35"/>
    <mergeCell ref="AT49:AX49"/>
    <mergeCell ref="AA40:AF40"/>
    <mergeCell ref="AT32:AX32"/>
    <mergeCell ref="H24:I24"/>
    <mergeCell ref="B12:E12"/>
    <mergeCell ref="AG31:AM31"/>
    <mergeCell ref="H45:I45"/>
    <mergeCell ref="AA32:AF32"/>
    <mergeCell ref="AT34:AX34"/>
    <mergeCell ref="H37:I37"/>
    <mergeCell ref="AL24:AS24"/>
    <mergeCell ref="J30:M30"/>
    <mergeCell ref="U31:Z31"/>
    <mergeCell ref="U40:Z40"/>
    <mergeCell ref="Q23:W23"/>
    <mergeCell ref="AN34:AS34"/>
    <mergeCell ref="B14:E14"/>
    <mergeCell ref="AA38:AF38"/>
    <mergeCell ref="AT39:AX39"/>
    <mergeCell ref="N42:T42"/>
    <mergeCell ref="AN45:AS45"/>
    <mergeCell ref="AA37:AF37"/>
    <mergeCell ref="AN29:AS29"/>
    <mergeCell ref="B13:E13"/>
    <mergeCell ref="AG32:AM32"/>
    <mergeCell ref="J22:AX22"/>
    <mergeCell ref="AN36:AS36"/>
    <mergeCell ref="AT40:AX40"/>
    <mergeCell ref="B32:E32"/>
    <mergeCell ref="H33:I33"/>
    <mergeCell ref="H34:I34"/>
    <mergeCell ref="AG44:AM44"/>
    <mergeCell ref="U38:Z38"/>
    <mergeCell ref="B16:E16"/>
    <mergeCell ref="AG35:AM35"/>
    <mergeCell ref="B18:E18"/>
    <mergeCell ref="B20:E20"/>
    <mergeCell ref="AG30:AM30"/>
    <mergeCell ref="AA34:AF34"/>
    <mergeCell ref="AA33:AF33"/>
    <mergeCell ref="AE23:AK23"/>
    <mergeCell ref="N44:T44"/>
    <mergeCell ref="N50:T50"/>
    <mergeCell ref="H49:I49"/>
    <mergeCell ref="H47:I47"/>
    <mergeCell ref="J47:M47"/>
    <mergeCell ref="H36:I36"/>
    <mergeCell ref="N39:T39"/>
    <mergeCell ref="U39:Z39"/>
    <mergeCell ref="J44:M44"/>
    <mergeCell ref="U45:Z45"/>
    <mergeCell ref="J45:M45"/>
    <mergeCell ref="G7:AR7"/>
    <mergeCell ref="AG34:AM34"/>
    <mergeCell ref="N32:T32"/>
    <mergeCell ref="AA50:AF50"/>
    <mergeCell ref="N41:T41"/>
    <mergeCell ref="X23:AD23"/>
    <mergeCell ref="AA47:AF47"/>
    <mergeCell ref="J34:M34"/>
    <mergeCell ref="N43:T43"/>
    <mergeCell ref="J24:P24"/>
    <mergeCell ref="AL23:AS23"/>
    <mergeCell ref="J49:M49"/>
    <mergeCell ref="AA29:AF29"/>
    <mergeCell ref="N33:T33"/>
    <mergeCell ref="J36:M36"/>
    <mergeCell ref="J31:M31"/>
    <mergeCell ref="U32:Z32"/>
    <mergeCell ref="AE24:AK24"/>
    <mergeCell ref="G9:Z11"/>
    <mergeCell ref="AN33:AS33"/>
    <mergeCell ref="AN44:AS44"/>
    <mergeCell ref="H41:I41"/>
    <mergeCell ref="N30:T30"/>
    <mergeCell ref="H50:I50"/>
    <mergeCell ref="Z55:AQ55"/>
    <mergeCell ref="U46:Z46"/>
    <mergeCell ref="H48:I48"/>
    <mergeCell ref="AA44:AF44"/>
    <mergeCell ref="AG48:AM48"/>
    <mergeCell ref="AN49:AS49"/>
    <mergeCell ref="AG45:AM45"/>
    <mergeCell ref="AN35:AS35"/>
    <mergeCell ref="U48:Z48"/>
    <mergeCell ref="H38:I38"/>
    <mergeCell ref="AG47:AM47"/>
    <mergeCell ref="AA41:AF41"/>
    <mergeCell ref="AN46:AS46"/>
    <mergeCell ref="J48:M48"/>
    <mergeCell ref="AN39:AS39"/>
    <mergeCell ref="AA45:AF45"/>
    <mergeCell ref="AN50:AS50"/>
    <mergeCell ref="J50:M50"/>
    <mergeCell ref="U37:Z37"/>
    <mergeCell ref="AG39:AM39"/>
    <mergeCell ref="H44:I44"/>
    <mergeCell ref="N49:T49"/>
    <mergeCell ref="H51:AS51"/>
    <mergeCell ref="U50:Z50"/>
    <mergeCell ref="B6:E6"/>
    <mergeCell ref="U41:Z41"/>
    <mergeCell ref="N34:T34"/>
    <mergeCell ref="H43:I43"/>
    <mergeCell ref="B15:E15"/>
    <mergeCell ref="J46:M46"/>
    <mergeCell ref="J28:M29"/>
    <mergeCell ref="H31:I31"/>
    <mergeCell ref="U47:Z47"/>
    <mergeCell ref="H40:I40"/>
    <mergeCell ref="U43:Z43"/>
    <mergeCell ref="N36:T36"/>
    <mergeCell ref="N45:T45"/>
    <mergeCell ref="U33:Z33"/>
    <mergeCell ref="J38:M38"/>
    <mergeCell ref="J40:M40"/>
    <mergeCell ref="B17:E17"/>
    <mergeCell ref="H42:I42"/>
    <mergeCell ref="J35:M35"/>
    <mergeCell ref="B19:E19"/>
    <mergeCell ref="B34:E34"/>
    <mergeCell ref="B28:E28"/>
    <mergeCell ref="H30:I30"/>
    <mergeCell ref="B30:E30"/>
    <mergeCell ref="AA48:AF48"/>
    <mergeCell ref="AA30:AF30"/>
    <mergeCell ref="AG37:AM37"/>
    <mergeCell ref="N28:Z28"/>
    <mergeCell ref="AT24:AX24"/>
    <mergeCell ref="AT33:AX33"/>
    <mergeCell ref="AT35:AX35"/>
    <mergeCell ref="AT38:AX38"/>
    <mergeCell ref="AT41:AX41"/>
    <mergeCell ref="AT48:AX48"/>
    <mergeCell ref="AN31:AS31"/>
    <mergeCell ref="AT37:AX37"/>
    <mergeCell ref="AT42:AX42"/>
    <mergeCell ref="AG33:AM33"/>
    <mergeCell ref="AA31:AF31"/>
    <mergeCell ref="AG29:AM29"/>
    <mergeCell ref="U29:Z29"/>
    <mergeCell ref="AG42:AM42"/>
    <mergeCell ref="AG43:AM43"/>
    <mergeCell ref="U42:Z42"/>
    <mergeCell ref="N48:T48"/>
    <mergeCell ref="AT36:AX36"/>
    <mergeCell ref="AA43:AF43"/>
    <mergeCell ref="AG38:AM38"/>
    <mergeCell ref="B4:E4"/>
    <mergeCell ref="H46:I46"/>
    <mergeCell ref="H28:I29"/>
    <mergeCell ref="N35:T35"/>
    <mergeCell ref="J39:M39"/>
    <mergeCell ref="AN42:AS42"/>
    <mergeCell ref="AA46:AF46"/>
    <mergeCell ref="J37:M37"/>
    <mergeCell ref="AT30:AX30"/>
    <mergeCell ref="AG46:AM46"/>
    <mergeCell ref="AA28:AS28"/>
    <mergeCell ref="AG40:AM40"/>
    <mergeCell ref="H32:I32"/>
    <mergeCell ref="AN37:AS37"/>
    <mergeCell ref="U35:Z35"/>
    <mergeCell ref="AT44:AX44"/>
    <mergeCell ref="U44:Z44"/>
    <mergeCell ref="N46:T46"/>
    <mergeCell ref="J32:M32"/>
    <mergeCell ref="AT31:AX31"/>
    <mergeCell ref="U34:Z34"/>
    <mergeCell ref="AN30:AS30"/>
    <mergeCell ref="B8:E8"/>
    <mergeCell ref="U30:Z30"/>
    <mergeCell ref="AT51:AX51"/>
    <mergeCell ref="U49:Z49"/>
    <mergeCell ref="H55:Y55"/>
    <mergeCell ref="U36:Z36"/>
    <mergeCell ref="N29:T29"/>
    <mergeCell ref="AT45:AX45"/>
    <mergeCell ref="B10:E10"/>
    <mergeCell ref="N38:T38"/>
    <mergeCell ref="J41:M41"/>
    <mergeCell ref="AT23:AX23"/>
    <mergeCell ref="N47:T47"/>
    <mergeCell ref="AN48:AS48"/>
    <mergeCell ref="AG41:AM41"/>
    <mergeCell ref="Q24:W24"/>
    <mergeCell ref="AT47:AX47"/>
    <mergeCell ref="AG50:AM50"/>
    <mergeCell ref="N37:T37"/>
    <mergeCell ref="AN38:AS38"/>
    <mergeCell ref="AA42:AF42"/>
    <mergeCell ref="AT43:AX43"/>
    <mergeCell ref="AT46:AX46"/>
    <mergeCell ref="AG49:AM49"/>
    <mergeCell ref="AN40:AS40"/>
    <mergeCell ref="AG36:AM36"/>
  </mergeCells>
  <hyperlinks>
    <hyperlink ref="B4" location="PANDUAN!A1" display="PANDUAN" xr:uid="{00000000-0004-0000-0D01-000000000000}"/>
    <hyperlink ref="B6" location="'EWS DIRECTORY'!A1" display="EWS DIRECTORY" xr:uid="{00000000-0004-0000-0D01-000001000000}"/>
    <hyperlink ref="B8" location="'DATA PEMICU'!A1" display="DATA PEMICU" xr:uid="{00000000-0004-0000-0D01-000002000000}"/>
    <hyperlink ref="B10" location="'DATA PENGUJI'!A1" display="DATA PENGUJI" xr:uid="{00000000-0004-0000-0D01-000003000000}"/>
    <hyperlink ref="B12" location="'MAIN LEVEL'!A1" display="MAIN LEVEL" xr:uid="{00000000-0004-0000-0D01-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2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1-000000000000}">
  <sheetPr codeName="Sheet463">
    <tabColor theme="4" tint="-0.249977111117893"/>
  </sheetPr>
  <dimension ref="A1:AT35"/>
  <sheetViews>
    <sheetView topLeftCell="B1"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46" width="3.6640625" customWidth="1"/>
  </cols>
  <sheetData>
    <row r="1" spans="2:46" ht="14.25" customHeight="1" x14ac:dyDescent="0.25">
      <c r="G1" s="110"/>
      <c r="H1" s="110"/>
      <c r="I1" s="110"/>
      <c r="J1" s="110"/>
      <c r="K1" s="110"/>
      <c r="L1" s="110"/>
      <c r="M1" s="110"/>
      <c r="N1" s="110"/>
      <c r="O1" s="110"/>
      <c r="P1" s="110"/>
      <c r="Q1" s="110"/>
      <c r="R1" s="110"/>
      <c r="S1" s="110"/>
      <c r="T1" s="110"/>
      <c r="U1" s="110"/>
      <c r="V1" s="110"/>
      <c r="W1" s="110"/>
      <c r="X1" s="110"/>
    </row>
    <row r="2" spans="2:46" ht="14.25" customHeight="1" x14ac:dyDescent="0.25">
      <c r="G2" s="55" t="s">
        <v>1674</v>
      </c>
      <c r="H2" s="55"/>
      <c r="I2" s="55"/>
      <c r="J2" s="55"/>
      <c r="K2" s="55"/>
      <c r="L2" s="55"/>
      <c r="M2" s="55"/>
      <c r="N2" s="55"/>
      <c r="AT2" s="443"/>
    </row>
    <row r="3" spans="2:46" ht="14.25" customHeight="1" x14ac:dyDescent="0.25">
      <c r="B3" s="111"/>
      <c r="C3" s="111"/>
      <c r="D3" s="111"/>
      <c r="E3" s="111"/>
      <c r="G3" s="55"/>
      <c r="H3" s="55"/>
      <c r="I3" s="55"/>
      <c r="J3" s="55"/>
      <c r="K3" s="55"/>
      <c r="L3" s="55"/>
      <c r="M3" s="55"/>
      <c r="N3" s="55"/>
      <c r="AT3" s="443"/>
    </row>
    <row r="4" spans="2:46" ht="14.25" customHeight="1" x14ac:dyDescent="0.25">
      <c r="B4" s="762" t="s">
        <v>79</v>
      </c>
      <c r="C4" s="761"/>
      <c r="D4" s="761"/>
      <c r="E4" s="761"/>
      <c r="G4" s="55"/>
      <c r="H4" s="55"/>
      <c r="I4" s="55"/>
      <c r="J4" s="55"/>
      <c r="K4" s="55"/>
      <c r="L4" s="55"/>
      <c r="M4" s="55"/>
      <c r="N4" s="55"/>
      <c r="AT4" s="443"/>
    </row>
    <row r="5" spans="2:46" ht="14.25" customHeight="1" x14ac:dyDescent="0.25">
      <c r="B5" s="111"/>
      <c r="C5" s="111"/>
      <c r="D5" s="111"/>
      <c r="E5" s="111"/>
      <c r="G5" s="55"/>
      <c r="H5" s="55"/>
      <c r="I5" s="55"/>
      <c r="J5" s="55"/>
      <c r="K5" s="55"/>
      <c r="L5" s="55"/>
      <c r="M5" s="55"/>
      <c r="N5" s="55"/>
      <c r="AT5" s="443"/>
    </row>
    <row r="6" spans="2:46" ht="14.25" customHeight="1" x14ac:dyDescent="0.25">
      <c r="B6" s="762" t="s">
        <v>87</v>
      </c>
      <c r="C6" s="761"/>
      <c r="D6" s="761"/>
      <c r="E6" s="761"/>
      <c r="G6" s="55"/>
      <c r="H6" s="55"/>
      <c r="I6" s="55"/>
      <c r="J6" s="55"/>
      <c r="K6" s="55"/>
      <c r="L6" s="55"/>
      <c r="M6" s="55"/>
      <c r="N6" s="55"/>
      <c r="AT6" s="443"/>
    </row>
    <row r="7" spans="2:46" ht="15" customHeight="1" x14ac:dyDescent="0.25">
      <c r="B7" s="111"/>
      <c r="C7" s="111"/>
      <c r="D7" s="111"/>
      <c r="E7" s="111"/>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443"/>
    </row>
    <row r="8" spans="2:46" ht="14.25" customHeight="1" x14ac:dyDescent="0.25">
      <c r="B8" s="762" t="s">
        <v>94</v>
      </c>
      <c r="C8" s="761"/>
      <c r="D8" s="761"/>
      <c r="E8" s="761"/>
      <c r="G8" s="55"/>
      <c r="H8" s="55"/>
      <c r="I8" s="55"/>
      <c r="J8" s="55"/>
      <c r="K8" s="55"/>
      <c r="L8" s="55"/>
      <c r="M8" s="55"/>
      <c r="N8" s="55"/>
      <c r="AT8" s="443"/>
    </row>
    <row r="9" spans="2:46" ht="14.25" customHeight="1" x14ac:dyDescent="0.25">
      <c r="B9" s="111"/>
      <c r="C9" s="111"/>
      <c r="D9" s="111"/>
      <c r="E9" s="111"/>
      <c r="G9" s="999" t="str">
        <f>"Rincian "&amp;'G-3-1'!H18&amp;" "&amp;'G-3-1'!M18</f>
        <v>Rincian Kerugian selisih kurs Berdasarkan Data Internal dan Eksternal yang dimiliki DJP</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c r="AT12" s="443"/>
    </row>
    <row r="13" spans="2:46" ht="14.25" customHeight="1" x14ac:dyDescent="0.25">
      <c r="B13" s="962" t="str">
        <f>HYPERLINK("#'"&amp;'EWS DIRECTORY'!$J$267&amp;"'!A1",'EWS DIRECTORY'!$J$267)</f>
        <v>G-3</v>
      </c>
      <c r="C13" s="761"/>
      <c r="D13" s="761"/>
      <c r="E13" s="761"/>
      <c r="G13" s="55" t="s">
        <v>1680</v>
      </c>
      <c r="H13" s="55"/>
      <c r="I13" s="254"/>
      <c r="J13" s="254"/>
      <c r="K13" s="254"/>
      <c r="L13" s="254"/>
      <c r="M13" s="254"/>
      <c r="N13" s="254"/>
      <c r="AT13" s="443"/>
    </row>
    <row r="14" spans="2:46" ht="14.25" customHeight="1" x14ac:dyDescent="0.25">
      <c r="B14" s="931" t="str">
        <f>HYPERLINK("#'"&amp;'EWS DIRECTORY'!$J$268&amp;"'!A1",'EWS DIRECTORY'!$J$268)</f>
        <v>G-3-1</v>
      </c>
      <c r="C14" s="761"/>
      <c r="D14" s="761"/>
      <c r="E14" s="761"/>
      <c r="G14" s="55"/>
      <c r="H14" s="55"/>
      <c r="I14" s="254"/>
      <c r="J14" s="254"/>
      <c r="K14" s="254"/>
      <c r="L14" s="254"/>
      <c r="M14" s="254"/>
      <c r="N14" s="254"/>
      <c r="AT14" s="443"/>
    </row>
    <row r="15" spans="2:46" ht="14.25" customHeight="1" x14ac:dyDescent="0.25">
      <c r="B15" s="929" t="str">
        <f>HYPERLINK("#'"&amp;'EWS DIRECTORY'!$J$269&amp;"'!A1",'EWS DIRECTORY'!$J$269)</f>
        <v>G-3-1-1</v>
      </c>
      <c r="C15" s="761"/>
      <c r="D15" s="761"/>
      <c r="E15" s="761"/>
      <c r="G15" s="55"/>
      <c r="H15" s="55"/>
      <c r="I15" s="254"/>
      <c r="J15" s="254"/>
      <c r="K15" s="254"/>
      <c r="L15" s="254"/>
      <c r="M15" s="254"/>
      <c r="N15" s="254"/>
      <c r="AT15" s="443"/>
    </row>
    <row r="16" spans="2:46" ht="14.25" customHeight="1" x14ac:dyDescent="0.25">
      <c r="B16" s="927" t="str">
        <f>HYPERLINK("#'"&amp;'EWS DIRECTORY'!$J$270&amp;"'!A1",'EWS DIRECTORY'!$J$270)</f>
        <v>G-3-1-2</v>
      </c>
      <c r="C16" s="761"/>
      <c r="D16" s="761"/>
      <c r="E16" s="761"/>
      <c r="G16" s="55"/>
      <c r="H16" s="55"/>
      <c r="I16" s="254"/>
      <c r="J16" s="254"/>
      <c r="K16" s="254"/>
      <c r="L16" s="254"/>
      <c r="M16" s="254"/>
      <c r="N16" s="254"/>
      <c r="AT16" s="443"/>
    </row>
    <row r="17" spans="2:46" ht="14.25" customHeight="1" x14ac:dyDescent="0.25">
      <c r="B17" s="929" t="str">
        <f>HYPERLINK("#'"&amp;'EWS DIRECTORY'!$J$271&amp;"'!A1",'EWS DIRECTORY'!$J$271)</f>
        <v>G-3-1-3</v>
      </c>
      <c r="C17" s="761"/>
      <c r="D17" s="761"/>
      <c r="E17" s="761"/>
      <c r="G17" s="55" t="s">
        <v>1681</v>
      </c>
      <c r="H17" s="55"/>
      <c r="I17" s="55"/>
      <c r="J17" s="254"/>
      <c r="K17" s="254"/>
      <c r="L17" s="254"/>
      <c r="M17" s="254"/>
      <c r="N17" s="254"/>
      <c r="AT17" s="443"/>
    </row>
    <row r="18" spans="2:46" ht="14.25" customHeight="1" x14ac:dyDescent="0.25">
      <c r="B18" s="929" t="str">
        <f>HYPERLINK("#'"&amp;'EWS DIRECTORY'!$J$272&amp;"'!A1",'EWS DIRECTORY'!$J$272)</f>
        <v>G-3-1-4</v>
      </c>
      <c r="C18" s="761"/>
      <c r="D18" s="761"/>
      <c r="E18" s="761"/>
      <c r="G18" s="55" t="s">
        <v>1744</v>
      </c>
      <c r="H18" s="55"/>
      <c r="I18" s="55" t="s">
        <v>1744</v>
      </c>
      <c r="J18" s="254"/>
      <c r="K18" s="254"/>
      <c r="L18" s="254"/>
      <c r="M18" s="254"/>
      <c r="N18" s="254"/>
      <c r="AT18" s="443"/>
    </row>
    <row r="19" spans="2:46" ht="14.25" customHeight="1" x14ac:dyDescent="0.25">
      <c r="B19" s="929" t="str">
        <f>HYPERLINK("#'"&amp;'EWS DIRECTORY'!$J$273&amp;"'!A1",'EWS DIRECTORY'!$J$273)</f>
        <v>G-3-1-5</v>
      </c>
      <c r="C19" s="761"/>
      <c r="D19" s="761"/>
      <c r="E19" s="761"/>
      <c r="AT19" s="443"/>
    </row>
    <row r="20" spans="2:46" ht="14.25" customHeight="1" x14ac:dyDescent="0.25">
      <c r="B20" s="929" t="str">
        <f>HYPERLINK("#'"&amp;'EWS DIRECTORY'!$J$274&amp;"'!A1",'EWS DIRECTORY'!$J$274)</f>
        <v>G-3-1-6</v>
      </c>
      <c r="C20" s="761"/>
      <c r="D20" s="761"/>
      <c r="E20" s="761"/>
      <c r="G20" s="55" t="s">
        <v>1851</v>
      </c>
      <c r="AT20" s="443"/>
    </row>
    <row r="21" spans="2:46" ht="14.25" customHeight="1" x14ac:dyDescent="0.25">
      <c r="G21" s="55"/>
      <c r="AT21" s="443"/>
    </row>
    <row r="22" spans="2:46" ht="14.25" customHeight="1" x14ac:dyDescent="0.25">
      <c r="G22" s="55"/>
      <c r="H22" s="1086" t="s">
        <v>107</v>
      </c>
      <c r="I22" s="790"/>
      <c r="J22" s="1087" t="s">
        <v>1767</v>
      </c>
      <c r="K22" s="789"/>
      <c r="L22" s="1082" t="s">
        <v>1852</v>
      </c>
      <c r="M22" s="764"/>
      <c r="N22" s="764"/>
      <c r="O22" s="764"/>
      <c r="P22" s="764"/>
      <c r="Q22" s="764"/>
      <c r="R22" s="764"/>
      <c r="S22" s="764"/>
      <c r="T22" s="764"/>
      <c r="U22" s="765"/>
      <c r="V22" s="1083" t="s">
        <v>1853</v>
      </c>
      <c r="W22" s="764"/>
      <c r="X22" s="764"/>
      <c r="Y22" s="764"/>
      <c r="Z22" s="764"/>
      <c r="AA22" s="764"/>
      <c r="AB22" s="764"/>
      <c r="AC22" s="764"/>
      <c r="AD22" s="764"/>
      <c r="AE22" s="764"/>
      <c r="AF22" s="764"/>
      <c r="AG22" s="764"/>
      <c r="AH22" s="764"/>
      <c r="AI22" s="764"/>
      <c r="AJ22" s="764"/>
      <c r="AK22" s="764"/>
      <c r="AL22" s="764"/>
      <c r="AM22" s="764"/>
      <c r="AN22" s="765"/>
      <c r="AO22" s="1084" t="s">
        <v>1770</v>
      </c>
      <c r="AP22" s="764"/>
      <c r="AQ22" s="764"/>
      <c r="AR22" s="764"/>
      <c r="AS22" s="764"/>
      <c r="AT22" s="765"/>
    </row>
    <row r="23" spans="2:46" ht="15" customHeight="1" x14ac:dyDescent="0.25">
      <c r="G23" s="55"/>
      <c r="H23" s="1077">
        <v>1</v>
      </c>
      <c r="I23" s="765"/>
      <c r="J23" s="1081"/>
      <c r="K23" s="764"/>
      <c r="L23" s="1077"/>
      <c r="M23" s="764"/>
      <c r="N23" s="764"/>
      <c r="O23" s="764"/>
      <c r="P23" s="764"/>
      <c r="Q23" s="764"/>
      <c r="R23" s="764"/>
      <c r="S23" s="764"/>
      <c r="T23" s="764"/>
      <c r="U23" s="765"/>
      <c r="V23" s="1085"/>
      <c r="W23" s="764"/>
      <c r="X23" s="764"/>
      <c r="Y23" s="764"/>
      <c r="Z23" s="764"/>
      <c r="AA23" s="764"/>
      <c r="AB23" s="764"/>
      <c r="AC23" s="764"/>
      <c r="AD23" s="764"/>
      <c r="AE23" s="764"/>
      <c r="AF23" s="764"/>
      <c r="AG23" s="764"/>
      <c r="AH23" s="764"/>
      <c r="AI23" s="764"/>
      <c r="AJ23" s="764"/>
      <c r="AK23" s="764"/>
      <c r="AL23" s="764"/>
      <c r="AM23" s="764"/>
      <c r="AN23" s="765"/>
      <c r="AO23" s="1078"/>
      <c r="AP23" s="764"/>
      <c r="AQ23" s="764"/>
      <c r="AR23" s="764"/>
      <c r="AS23" s="764"/>
      <c r="AT23" s="765"/>
    </row>
    <row r="24" spans="2:46" ht="14.25" customHeight="1" x14ac:dyDescent="0.25">
      <c r="AT24" s="443"/>
    </row>
    <row r="25" spans="2:46" ht="14.25" customHeight="1" x14ac:dyDescent="0.25">
      <c r="AS25" s="443"/>
      <c r="AT25" s="443"/>
    </row>
    <row r="26" spans="2:46" ht="15" customHeight="1" x14ac:dyDescent="0.25">
      <c r="AS26" s="443"/>
      <c r="AT26" s="443"/>
    </row>
    <row r="27" spans="2:46" ht="15" customHeight="1" x14ac:dyDescent="0.25">
      <c r="H27" s="976" t="s">
        <v>1795</v>
      </c>
      <c r="I27" s="824"/>
      <c r="J27" s="824"/>
      <c r="K27" s="824"/>
      <c r="L27" s="824"/>
      <c r="M27" s="824"/>
      <c r="N27" s="824"/>
      <c r="O27" s="824"/>
      <c r="P27" s="824"/>
      <c r="Q27" s="824"/>
      <c r="R27" s="824"/>
      <c r="S27" s="824"/>
      <c r="T27" s="824"/>
      <c r="U27" s="824"/>
      <c r="V27" s="824"/>
      <c r="W27" s="824"/>
      <c r="X27" s="824"/>
      <c r="Y27" s="825"/>
      <c r="Z27" s="976" t="s">
        <v>1796</v>
      </c>
      <c r="AA27" s="824"/>
      <c r="AB27" s="824"/>
      <c r="AC27" s="824"/>
      <c r="AD27" s="824"/>
      <c r="AE27" s="824"/>
      <c r="AF27" s="824"/>
      <c r="AG27" s="824"/>
      <c r="AH27" s="824"/>
      <c r="AI27" s="824"/>
      <c r="AJ27" s="824"/>
      <c r="AK27" s="824"/>
      <c r="AL27" s="824"/>
      <c r="AM27" s="824"/>
      <c r="AN27" s="824"/>
      <c r="AO27" s="824"/>
      <c r="AP27" s="824"/>
      <c r="AQ27" s="825"/>
      <c r="AS27" s="443"/>
      <c r="AT27" s="443"/>
    </row>
    <row r="28" spans="2:46" ht="14.25" customHeight="1" x14ac:dyDescent="0.25">
      <c r="B28" s="760"/>
      <c r="C28" s="761"/>
      <c r="D28" s="761"/>
      <c r="E28" s="761"/>
      <c r="H28" s="257" t="s">
        <v>796</v>
      </c>
      <c r="I28" s="258"/>
      <c r="J28" s="258"/>
      <c r="K28" s="258"/>
      <c r="L28" s="258"/>
      <c r="M28" s="258"/>
      <c r="N28" s="258"/>
      <c r="O28" s="258"/>
      <c r="P28" s="258"/>
      <c r="Q28" s="259"/>
      <c r="R28" s="257" t="s">
        <v>1511</v>
      </c>
      <c r="S28" s="258"/>
      <c r="T28" s="258"/>
      <c r="U28" s="259"/>
      <c r="V28" s="257" t="s">
        <v>1510</v>
      </c>
      <c r="W28" s="258"/>
      <c r="X28" s="258"/>
      <c r="Y28" s="259"/>
      <c r="Z28" s="257" t="s">
        <v>796</v>
      </c>
      <c r="AA28" s="258"/>
      <c r="AB28" s="258"/>
      <c r="AC28" s="258"/>
      <c r="AD28" s="258"/>
      <c r="AE28" s="258"/>
      <c r="AF28" s="258"/>
      <c r="AG28" s="258"/>
      <c r="AH28" s="258"/>
      <c r="AI28" s="259"/>
      <c r="AJ28" s="257" t="s">
        <v>1511</v>
      </c>
      <c r="AK28" s="258"/>
      <c r="AL28" s="258"/>
      <c r="AM28" s="259"/>
      <c r="AN28" s="257" t="s">
        <v>1510</v>
      </c>
      <c r="AO28" s="258"/>
      <c r="AP28" s="258"/>
      <c r="AQ28" s="259"/>
      <c r="AS28" s="443"/>
      <c r="AT28" s="443"/>
    </row>
    <row r="29" spans="2:46" ht="14.25" customHeight="1" x14ac:dyDescent="0.25">
      <c r="H29" s="260"/>
      <c r="Q29" s="261"/>
      <c r="R29" s="260"/>
      <c r="U29" s="261"/>
      <c r="V29" s="260"/>
      <c r="Y29" s="261"/>
      <c r="Z29" s="260"/>
      <c r="AI29" s="261"/>
      <c r="AJ29" s="260"/>
      <c r="AM29" s="261"/>
      <c r="AN29" s="260"/>
      <c r="AQ29" s="261"/>
      <c r="AS29" s="443"/>
      <c r="AT29" s="443"/>
    </row>
    <row r="30" spans="2:46" ht="14.25" customHeight="1" x14ac:dyDescent="0.25">
      <c r="B30" s="760"/>
      <c r="C30" s="761"/>
      <c r="D30" s="761"/>
      <c r="E30" s="761"/>
      <c r="H30" s="260"/>
      <c r="Q30" s="261"/>
      <c r="R30" s="260"/>
      <c r="U30" s="261"/>
      <c r="V30" s="260"/>
      <c r="Y30" s="261"/>
      <c r="Z30" s="260"/>
      <c r="AI30" s="261"/>
      <c r="AJ30" s="260"/>
      <c r="AM30" s="261"/>
      <c r="AN30" s="260"/>
      <c r="AQ30" s="261"/>
      <c r="AS30" s="443"/>
      <c r="AT30" s="443"/>
    </row>
    <row r="31" spans="2:46" ht="14.25" customHeight="1" x14ac:dyDescent="0.25">
      <c r="H31" s="260"/>
      <c r="Q31" s="261"/>
      <c r="R31" s="260"/>
      <c r="U31" s="261"/>
      <c r="V31" s="260"/>
      <c r="Y31" s="261"/>
      <c r="Z31" s="260"/>
      <c r="AI31" s="261"/>
      <c r="AJ31" s="260"/>
      <c r="AM31" s="261"/>
      <c r="AN31" s="260"/>
      <c r="AQ31" s="261"/>
      <c r="AS31" s="443"/>
      <c r="AT31" s="443"/>
    </row>
    <row r="32" spans="2:46" ht="14.25" customHeight="1" x14ac:dyDescent="0.25">
      <c r="B32" s="760"/>
      <c r="C32" s="761"/>
      <c r="D32" s="761"/>
      <c r="E32" s="761"/>
      <c r="H32" s="260"/>
      <c r="Q32" s="261"/>
      <c r="R32" s="260"/>
      <c r="U32" s="261"/>
      <c r="V32" s="260"/>
      <c r="Y32" s="261"/>
      <c r="Z32" s="260"/>
      <c r="AI32" s="261"/>
      <c r="AJ32" s="260"/>
      <c r="AM32" s="261"/>
      <c r="AN32" s="260"/>
      <c r="AQ32" s="261"/>
      <c r="AS32" s="443"/>
      <c r="AT32" s="443"/>
    </row>
    <row r="33" spans="2:46" ht="14.25" customHeight="1" x14ac:dyDescent="0.25">
      <c r="H33" s="262"/>
      <c r="I33" s="263"/>
      <c r="J33" s="263"/>
      <c r="K33" s="263"/>
      <c r="L33" s="263"/>
      <c r="M33" s="263"/>
      <c r="N33" s="263"/>
      <c r="O33" s="263"/>
      <c r="P33" s="263"/>
      <c r="Q33" s="264"/>
      <c r="R33" s="262"/>
      <c r="S33" s="263"/>
      <c r="T33" s="263"/>
      <c r="U33" s="264"/>
      <c r="V33" s="262"/>
      <c r="W33" s="263"/>
      <c r="X33" s="263"/>
      <c r="Y33" s="264"/>
      <c r="Z33" s="262"/>
      <c r="AA33" s="263"/>
      <c r="AB33" s="263"/>
      <c r="AC33" s="263"/>
      <c r="AD33" s="263"/>
      <c r="AE33" s="263"/>
      <c r="AF33" s="263"/>
      <c r="AG33" s="263"/>
      <c r="AH33" s="263"/>
      <c r="AI33" s="264"/>
      <c r="AJ33" s="262"/>
      <c r="AK33" s="263"/>
      <c r="AL33" s="263"/>
      <c r="AM33" s="264"/>
      <c r="AN33" s="262"/>
      <c r="AO33" s="263"/>
      <c r="AP33" s="263"/>
      <c r="AQ33" s="264"/>
      <c r="AS33" s="443"/>
      <c r="AT33" s="443"/>
    </row>
    <row r="34" spans="2:46" ht="14.25" customHeight="1" x14ac:dyDescent="0.25">
      <c r="B34" s="760"/>
      <c r="C34" s="761"/>
      <c r="D34" s="761"/>
      <c r="E34" s="761"/>
      <c r="G34" s="223"/>
      <c r="AM34" s="265" t="s">
        <v>1797</v>
      </c>
      <c r="AN34" s="131" t="str">
        <f>'G-3-1'!U20</f>
        <v>G-3-1-2</v>
      </c>
      <c r="AS34" s="443"/>
      <c r="AT34" s="443"/>
    </row>
    <row r="35" spans="2:46" ht="14.25" customHeight="1" x14ac:dyDescent="0.25">
      <c r="G35" s="223"/>
      <c r="AS35" s="443"/>
      <c r="AT35" s="443"/>
    </row>
  </sheetData>
  <mergeCells count="31">
    <mergeCell ref="B6:E6"/>
    <mergeCell ref="B30:E30"/>
    <mergeCell ref="B15:E15"/>
    <mergeCell ref="B20:E20"/>
    <mergeCell ref="B13:E13"/>
    <mergeCell ref="B10:E10"/>
    <mergeCell ref="B28:E28"/>
    <mergeCell ref="B4:E4"/>
    <mergeCell ref="V22:AN22"/>
    <mergeCell ref="B16:E16"/>
    <mergeCell ref="AO22:AT22"/>
    <mergeCell ref="H27:Y27"/>
    <mergeCell ref="G7:AR7"/>
    <mergeCell ref="B18:E18"/>
    <mergeCell ref="B12:E12"/>
    <mergeCell ref="V23:AN23"/>
    <mergeCell ref="H22:I22"/>
    <mergeCell ref="J22:K22"/>
    <mergeCell ref="B14:E14"/>
    <mergeCell ref="B17:E17"/>
    <mergeCell ref="B8:E8"/>
    <mergeCell ref="L23:U23"/>
    <mergeCell ref="G9:Z11"/>
    <mergeCell ref="B34:E34"/>
    <mergeCell ref="AO23:AT23"/>
    <mergeCell ref="Z27:AQ27"/>
    <mergeCell ref="H23:I23"/>
    <mergeCell ref="B19:E19"/>
    <mergeCell ref="J23:K23"/>
    <mergeCell ref="B32:E32"/>
    <mergeCell ref="L22:U22"/>
  </mergeCells>
  <hyperlinks>
    <hyperlink ref="B4" location="PANDUAN!A1" display="PANDUAN" xr:uid="{00000000-0004-0000-0E01-000000000000}"/>
    <hyperlink ref="B6" location="'EWS DIRECTORY'!A1" display="EWS DIRECTORY" xr:uid="{00000000-0004-0000-0E01-000001000000}"/>
    <hyperlink ref="B8" location="'DATA PEMICU'!A1" display="DATA PEMICU" xr:uid="{00000000-0004-0000-0E01-000002000000}"/>
    <hyperlink ref="B10" location="'DATA PENGUJI'!A1" display="DATA PENGUJI" xr:uid="{00000000-0004-0000-0E01-000003000000}"/>
    <hyperlink ref="B12" location="'MAIN LEVEL'!A1" display="MAIN LEVEL" xr:uid="{00000000-0004-0000-0E01-000004000000}"/>
  </hyperlinks>
  <pageMargins left="0.51181102362204722" right="0.15748031496062989" top="0.55118110236220474" bottom="0.55118110236220474" header="0" footer="0"/>
  <pageSetup paperSize="9" scale="60" orientation="landscape"/>
  <headerFooter>
    <oddFooter>&amp;Rhalaman &amp;P dari</oddFooter>
  </headerFooter>
</worksheet>
</file>

<file path=xl/worksheets/sheet2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1-000000000000}">
  <sheetPr codeName="Sheet464">
    <tabColor theme="4" tint="-0.249977111117893"/>
  </sheetPr>
  <dimension ref="A2:AX53"/>
  <sheetViews>
    <sheetView topLeftCell="B6" zoomScaleNormal="100" workbookViewId="0">
      <selection activeCell="AQ18" sqref="AQ18:AU18"/>
    </sheetView>
  </sheetViews>
  <sheetFormatPr defaultColWidth="3.5546875" defaultRowHeight="13.8" x14ac:dyDescent="0.25"/>
  <cols>
    <col min="1" max="1" width="3" style="110" hidden="1" customWidth="1"/>
    <col min="2" max="5" width="3.88671875" style="177" customWidth="1"/>
    <col min="6" max="6" width="3.88671875" style="110" customWidth="1"/>
    <col min="7" max="45" width="3.6640625" style="254" customWidth="1"/>
    <col min="46" max="46" width="4.44140625" style="254" customWidth="1"/>
    <col min="47" max="47" width="3.6640625" style="254" customWidth="1"/>
    <col min="48" max="48" width="3.5546875" style="254" customWidth="1"/>
    <col min="49" max="16384" width="3.5546875" style="254"/>
  </cols>
  <sheetData>
    <row r="2" spans="2:47" x14ac:dyDescent="0.25">
      <c r="G2" s="55" t="s">
        <v>1674</v>
      </c>
      <c r="H2" s="55"/>
      <c r="I2" s="55"/>
      <c r="J2" s="55"/>
      <c r="K2" s="55"/>
      <c r="L2" s="55"/>
      <c r="M2" s="55"/>
      <c r="N2" s="55"/>
      <c r="AT2" s="443"/>
      <c r="AU2" s="443"/>
    </row>
    <row r="3" spans="2:47" x14ac:dyDescent="0.25">
      <c r="B3" s="111"/>
      <c r="C3" s="111"/>
      <c r="D3" s="111"/>
      <c r="E3" s="111"/>
      <c r="G3" s="55"/>
      <c r="H3" s="55"/>
      <c r="I3" s="55"/>
      <c r="J3" s="55"/>
      <c r="K3" s="55"/>
      <c r="L3" s="55"/>
      <c r="M3" s="55"/>
      <c r="N3" s="55"/>
      <c r="AT3" s="443"/>
      <c r="AU3" s="443"/>
    </row>
    <row r="4" spans="2:47" x14ac:dyDescent="0.25">
      <c r="B4" s="762" t="s">
        <v>79</v>
      </c>
      <c r="C4" s="761"/>
      <c r="D4" s="761"/>
      <c r="E4" s="761"/>
      <c r="G4" s="55"/>
      <c r="H4" s="55"/>
      <c r="I4" s="55"/>
      <c r="J4" s="55"/>
      <c r="K4" s="55"/>
      <c r="L4" s="55"/>
      <c r="M4" s="55"/>
      <c r="N4" s="55"/>
      <c r="AT4" s="443"/>
      <c r="AU4" s="443"/>
    </row>
    <row r="5" spans="2:47" x14ac:dyDescent="0.25">
      <c r="B5" s="111"/>
      <c r="C5" s="111"/>
      <c r="D5" s="111"/>
      <c r="E5" s="111"/>
      <c r="G5" s="55"/>
      <c r="H5" s="55"/>
      <c r="I5" s="55"/>
      <c r="J5" s="55"/>
      <c r="K5" s="55"/>
      <c r="L5" s="55"/>
      <c r="M5" s="55"/>
      <c r="N5" s="55"/>
      <c r="AT5" s="443"/>
      <c r="AU5" s="443"/>
    </row>
    <row r="6" spans="2:47" x14ac:dyDescent="0.25">
      <c r="B6" s="762" t="s">
        <v>87</v>
      </c>
      <c r="C6" s="761"/>
      <c r="D6" s="761"/>
      <c r="E6" s="761"/>
      <c r="G6" s="55"/>
      <c r="H6" s="55"/>
      <c r="I6" s="55"/>
      <c r="J6" s="55"/>
      <c r="K6" s="55"/>
      <c r="L6" s="55"/>
      <c r="M6" s="55"/>
      <c r="N6" s="55"/>
      <c r="AT6" s="443"/>
      <c r="AU6" s="443"/>
    </row>
    <row r="7" spans="2:47" ht="15" customHeight="1" x14ac:dyDescent="0.25">
      <c r="B7" s="111"/>
      <c r="C7" s="111"/>
      <c r="D7" s="111"/>
      <c r="E7" s="111"/>
      <c r="G7" s="996" t="s">
        <v>1774</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c r="AI7" s="792"/>
      <c r="AJ7" s="792"/>
      <c r="AK7" s="792"/>
      <c r="AL7" s="792"/>
      <c r="AM7" s="792"/>
      <c r="AN7" s="792"/>
      <c r="AO7" s="792"/>
      <c r="AP7" s="792"/>
      <c r="AQ7" s="792"/>
      <c r="AR7" s="792"/>
      <c r="AS7" s="58"/>
      <c r="AT7" s="443"/>
      <c r="AU7" s="443"/>
    </row>
    <row r="8" spans="2:47" x14ac:dyDescent="0.25">
      <c r="B8" s="762" t="s">
        <v>94</v>
      </c>
      <c r="C8" s="761"/>
      <c r="D8" s="761"/>
      <c r="E8" s="761"/>
      <c r="G8" s="55"/>
      <c r="H8" s="55"/>
      <c r="I8" s="55"/>
      <c r="J8" s="55"/>
      <c r="K8" s="55"/>
      <c r="L8" s="55"/>
      <c r="M8" s="55"/>
      <c r="N8" s="55"/>
      <c r="AT8" s="443"/>
      <c r="AU8" s="443"/>
    </row>
    <row r="9" spans="2:47" x14ac:dyDescent="0.25">
      <c r="B9" s="111"/>
      <c r="C9" s="111"/>
      <c r="D9" s="111"/>
      <c r="E9" s="111"/>
      <c r="G9" s="999" t="str">
        <f>"Rincian "&amp;'G-3-1'!H18&amp;" "&amp;'G-3-1'!M18</f>
        <v>Rincian Kerugian selisih kurs Berdasarkan Data Internal dan Eksternal yang dimiliki DJP</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c r="AU9" s="443"/>
    </row>
    <row r="10" spans="2:47" x14ac:dyDescent="0.25">
      <c r="B10" s="762" t="s">
        <v>101</v>
      </c>
      <c r="C10" s="761"/>
      <c r="D10" s="761"/>
      <c r="E10" s="761"/>
      <c r="G10" s="1001"/>
      <c r="H10" s="792"/>
      <c r="I10" s="792"/>
      <c r="J10" s="792"/>
      <c r="K10" s="792"/>
      <c r="L10" s="792"/>
      <c r="M10" s="792"/>
      <c r="N10" s="792"/>
      <c r="O10" s="792"/>
      <c r="P10" s="792"/>
      <c r="Q10" s="792"/>
      <c r="R10" s="792"/>
      <c r="S10" s="792"/>
      <c r="T10" s="792"/>
      <c r="U10" s="792"/>
      <c r="V10" s="792"/>
      <c r="W10" s="792"/>
      <c r="X10" s="792"/>
      <c r="Y10" s="792"/>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c r="AU10" s="443"/>
    </row>
    <row r="11" spans="2:47"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c r="AU11" s="443"/>
    </row>
    <row r="12" spans="2:47" x14ac:dyDescent="0.25">
      <c r="B12" s="762" t="s">
        <v>106</v>
      </c>
      <c r="C12" s="761"/>
      <c r="D12" s="761"/>
      <c r="E12" s="761"/>
      <c r="AT12" s="443"/>
      <c r="AU12" s="443"/>
    </row>
    <row r="13" spans="2:47" x14ac:dyDescent="0.25">
      <c r="B13" s="962" t="str">
        <f>HYPERLINK("#'"&amp;'EWS DIRECTORY'!$J$267&amp;"'!A1",'EWS DIRECTORY'!$J$267)</f>
        <v>G-3</v>
      </c>
      <c r="C13" s="761"/>
      <c r="D13" s="761"/>
      <c r="E13" s="761"/>
      <c r="G13" s="55" t="s">
        <v>1680</v>
      </c>
      <c r="H13" s="55"/>
      <c r="AT13" s="443"/>
      <c r="AU13" s="443"/>
    </row>
    <row r="14" spans="2:47" x14ac:dyDescent="0.25">
      <c r="B14" s="931" t="str">
        <f>HYPERLINK("#'"&amp;'EWS DIRECTORY'!$J$268&amp;"'!A1",'EWS DIRECTORY'!$J$268)</f>
        <v>G-3-1</v>
      </c>
      <c r="C14" s="761"/>
      <c r="D14" s="761"/>
      <c r="E14" s="761"/>
      <c r="G14" s="55"/>
      <c r="H14" s="55"/>
      <c r="AT14" s="443"/>
      <c r="AU14" s="443"/>
    </row>
    <row r="15" spans="2:47" x14ac:dyDescent="0.25">
      <c r="B15" s="929" t="str">
        <f>HYPERLINK("#'"&amp;'EWS DIRECTORY'!$J$269&amp;"'!A1",'EWS DIRECTORY'!$J$269)</f>
        <v>G-3-1-1</v>
      </c>
      <c r="C15" s="761"/>
      <c r="D15" s="761"/>
      <c r="E15" s="761"/>
      <c r="G15" s="55"/>
      <c r="H15" s="55"/>
      <c r="AT15" s="443"/>
      <c r="AU15" s="443"/>
    </row>
    <row r="16" spans="2:47" x14ac:dyDescent="0.25">
      <c r="B16" s="929" t="str">
        <f>HYPERLINK("#'"&amp;'EWS DIRECTORY'!$J$270&amp;"'!A1",'EWS DIRECTORY'!$J$270)</f>
        <v>G-3-1-2</v>
      </c>
      <c r="C16" s="761"/>
      <c r="D16" s="761"/>
      <c r="E16" s="761"/>
      <c r="G16" s="55"/>
      <c r="H16" s="55"/>
      <c r="AT16" s="443"/>
      <c r="AU16" s="443"/>
    </row>
    <row r="17" spans="1:50" x14ac:dyDescent="0.25">
      <c r="B17" s="927" t="str">
        <f>HYPERLINK("#'"&amp;'EWS DIRECTORY'!$J$271&amp;"'!A1",'EWS DIRECTORY'!$J$271)</f>
        <v>G-3-1-3</v>
      </c>
      <c r="C17" s="761"/>
      <c r="D17" s="761"/>
      <c r="E17" s="761"/>
      <c r="G17" s="55" t="s">
        <v>1681</v>
      </c>
      <c r="H17" s="55"/>
      <c r="I17" s="55"/>
      <c r="AT17" s="443"/>
      <c r="AU17" s="443"/>
    </row>
    <row r="18" spans="1:50" x14ac:dyDescent="0.25">
      <c r="B18" s="929" t="str">
        <f>HYPERLINK("#'"&amp;'EWS DIRECTORY'!$J$272&amp;"'!A1",'EWS DIRECTORY'!$J$272)</f>
        <v>G-3-1-4</v>
      </c>
      <c r="C18" s="761"/>
      <c r="D18" s="761"/>
      <c r="E18" s="761"/>
      <c r="G18" s="55" t="s">
        <v>1744</v>
      </c>
      <c r="H18" s="55"/>
      <c r="I18" s="55" t="s">
        <v>1744</v>
      </c>
      <c r="AT18" s="443"/>
      <c r="AU18" s="443"/>
    </row>
    <row r="19" spans="1:50" x14ac:dyDescent="0.25">
      <c r="B19" s="929" t="str">
        <f>HYPERLINK("#'"&amp;'EWS DIRECTORY'!$J$273&amp;"'!A1",'EWS DIRECTORY'!$J$273)</f>
        <v>G-3-1-5</v>
      </c>
      <c r="C19" s="761"/>
      <c r="D19" s="761"/>
      <c r="E19" s="761"/>
      <c r="AT19" s="443"/>
      <c r="AU19" s="443"/>
    </row>
    <row r="20" spans="1:50" s="271" customFormat="1" x14ac:dyDescent="0.25">
      <c r="A20" s="110"/>
      <c r="B20" s="929" t="str">
        <f>HYPERLINK("#'"&amp;'EWS DIRECTORY'!$J$274&amp;"'!A1",'EWS DIRECTORY'!$J$274)</f>
        <v>G-3-1-6</v>
      </c>
      <c r="C20" s="896"/>
      <c r="D20" s="896"/>
      <c r="E20" s="896"/>
      <c r="F20" s="110"/>
      <c r="G20" s="55" t="s">
        <v>1851</v>
      </c>
      <c r="AT20" s="443"/>
      <c r="AU20" s="443"/>
    </row>
    <row r="21" spans="1:50" x14ac:dyDescent="0.25">
      <c r="G21" s="55"/>
      <c r="AT21" s="443"/>
      <c r="AU21" s="443"/>
    </row>
    <row r="22" spans="1:50" ht="15" customHeight="1" x14ac:dyDescent="0.25">
      <c r="G22" s="55"/>
      <c r="H22" s="990" t="s">
        <v>1445</v>
      </c>
      <c r="I22" s="790"/>
      <c r="J22" s="990" t="s">
        <v>1478</v>
      </c>
      <c r="K22" s="789"/>
      <c r="L22" s="789"/>
      <c r="M22" s="790"/>
      <c r="N22" s="994" t="s">
        <v>1792</v>
      </c>
      <c r="O22" s="764"/>
      <c r="P22" s="764"/>
      <c r="Q22" s="764"/>
      <c r="R22" s="764"/>
      <c r="S22" s="764"/>
      <c r="T22" s="764"/>
      <c r="U22" s="764"/>
      <c r="V22" s="764"/>
      <c r="W22" s="764"/>
      <c r="X22" s="764"/>
      <c r="Y22" s="764"/>
      <c r="Z22" s="765"/>
      <c r="AA22" s="994" t="s">
        <v>1793</v>
      </c>
      <c r="AB22" s="764"/>
      <c r="AC22" s="764"/>
      <c r="AD22" s="764"/>
      <c r="AE22" s="764"/>
      <c r="AF22" s="764"/>
      <c r="AG22" s="764"/>
      <c r="AH22" s="764"/>
      <c r="AI22" s="764"/>
      <c r="AJ22" s="764"/>
      <c r="AK22" s="764"/>
      <c r="AL22" s="764"/>
      <c r="AM22" s="764"/>
      <c r="AN22" s="764"/>
      <c r="AO22" s="764"/>
      <c r="AP22" s="764"/>
      <c r="AQ22" s="764"/>
      <c r="AR22" s="764"/>
      <c r="AS22" s="765"/>
      <c r="AT22" s="990" t="s">
        <v>1481</v>
      </c>
      <c r="AU22" s="789"/>
      <c r="AV22" s="789"/>
      <c r="AW22" s="789"/>
      <c r="AX22" s="790"/>
    </row>
    <row r="23" spans="1:50" x14ac:dyDescent="0.25">
      <c r="G23" s="55"/>
      <c r="H23" s="806"/>
      <c r="I23" s="807"/>
      <c r="J23" s="806"/>
      <c r="K23" s="794"/>
      <c r="L23" s="794"/>
      <c r="M23" s="807"/>
      <c r="N23" s="978" t="s">
        <v>796</v>
      </c>
      <c r="O23" s="764"/>
      <c r="P23" s="764"/>
      <c r="Q23" s="764"/>
      <c r="R23" s="764"/>
      <c r="S23" s="764"/>
      <c r="T23" s="765"/>
      <c r="U23" s="978" t="s">
        <v>1401</v>
      </c>
      <c r="V23" s="764"/>
      <c r="W23" s="764"/>
      <c r="X23" s="764"/>
      <c r="Y23" s="764"/>
      <c r="Z23" s="765"/>
      <c r="AA23" s="978" t="s">
        <v>796</v>
      </c>
      <c r="AB23" s="764"/>
      <c r="AC23" s="764"/>
      <c r="AD23" s="764"/>
      <c r="AE23" s="764"/>
      <c r="AF23" s="765"/>
      <c r="AG23" s="978" t="s">
        <v>1794</v>
      </c>
      <c r="AH23" s="764"/>
      <c r="AI23" s="764"/>
      <c r="AJ23" s="764"/>
      <c r="AK23" s="764"/>
      <c r="AL23" s="764"/>
      <c r="AM23" s="765"/>
      <c r="AN23" s="978" t="s">
        <v>1510</v>
      </c>
      <c r="AO23" s="764"/>
      <c r="AP23" s="764"/>
      <c r="AQ23" s="764"/>
      <c r="AR23" s="764"/>
      <c r="AS23" s="765"/>
      <c r="AT23" s="806"/>
      <c r="AU23" s="794"/>
      <c r="AV23" s="794"/>
      <c r="AW23" s="794"/>
      <c r="AX23" s="807"/>
    </row>
    <row r="24" spans="1:50" x14ac:dyDescent="0.25">
      <c r="H24" s="980"/>
      <c r="I24" s="765"/>
      <c r="J24" s="979"/>
      <c r="K24" s="764"/>
      <c r="L24" s="764"/>
      <c r="M24" s="765"/>
      <c r="N24" s="980"/>
      <c r="O24" s="764"/>
      <c r="P24" s="764"/>
      <c r="Q24" s="764"/>
      <c r="R24" s="764"/>
      <c r="S24" s="764"/>
      <c r="T24" s="765"/>
      <c r="U24" s="977"/>
      <c r="V24" s="764"/>
      <c r="W24" s="764"/>
      <c r="X24" s="764"/>
      <c r="Y24" s="764"/>
      <c r="Z24" s="765"/>
      <c r="AA24" s="980"/>
      <c r="AB24" s="764"/>
      <c r="AC24" s="764"/>
      <c r="AD24" s="764"/>
      <c r="AE24" s="764"/>
      <c r="AF24" s="765"/>
      <c r="AG24" s="980"/>
      <c r="AH24" s="764"/>
      <c r="AI24" s="764"/>
      <c r="AJ24" s="764"/>
      <c r="AK24" s="764"/>
      <c r="AL24" s="764"/>
      <c r="AM24" s="765"/>
      <c r="AN24" s="979"/>
      <c r="AO24" s="764"/>
      <c r="AP24" s="764"/>
      <c r="AQ24" s="764"/>
      <c r="AR24" s="764"/>
      <c r="AS24" s="765"/>
      <c r="AT24" s="1063"/>
      <c r="AU24" s="764"/>
      <c r="AV24" s="764"/>
      <c r="AW24" s="764"/>
      <c r="AX24" s="765"/>
    </row>
    <row r="25" spans="1:50" x14ac:dyDescent="0.25">
      <c r="H25" s="980"/>
      <c r="I25" s="765"/>
      <c r="J25" s="979"/>
      <c r="K25" s="764"/>
      <c r="L25" s="764"/>
      <c r="M25" s="765"/>
      <c r="N25" s="980"/>
      <c r="O25" s="764"/>
      <c r="P25" s="764"/>
      <c r="Q25" s="764"/>
      <c r="R25" s="764"/>
      <c r="S25" s="764"/>
      <c r="T25" s="765"/>
      <c r="U25" s="977"/>
      <c r="V25" s="764"/>
      <c r="W25" s="764"/>
      <c r="X25" s="764"/>
      <c r="Y25" s="764"/>
      <c r="Z25" s="765"/>
      <c r="AA25" s="980"/>
      <c r="AB25" s="764"/>
      <c r="AC25" s="764"/>
      <c r="AD25" s="764"/>
      <c r="AE25" s="764"/>
      <c r="AF25" s="765"/>
      <c r="AG25" s="980"/>
      <c r="AH25" s="764"/>
      <c r="AI25" s="764"/>
      <c r="AJ25" s="764"/>
      <c r="AK25" s="764"/>
      <c r="AL25" s="764"/>
      <c r="AM25" s="765"/>
      <c r="AN25" s="979"/>
      <c r="AO25" s="764"/>
      <c r="AP25" s="764"/>
      <c r="AQ25" s="764"/>
      <c r="AR25" s="764"/>
      <c r="AS25" s="765"/>
      <c r="AT25" s="1063"/>
      <c r="AU25" s="764"/>
      <c r="AV25" s="764"/>
      <c r="AW25" s="764"/>
      <c r="AX25" s="765"/>
    </row>
    <row r="26" spans="1:50" x14ac:dyDescent="0.25">
      <c r="H26" s="980"/>
      <c r="I26" s="765"/>
      <c r="J26" s="979"/>
      <c r="K26" s="764"/>
      <c r="L26" s="764"/>
      <c r="M26" s="765"/>
      <c r="N26" s="980"/>
      <c r="O26" s="764"/>
      <c r="P26" s="764"/>
      <c r="Q26" s="764"/>
      <c r="R26" s="764"/>
      <c r="S26" s="764"/>
      <c r="T26" s="765"/>
      <c r="U26" s="977"/>
      <c r="V26" s="764"/>
      <c r="W26" s="764"/>
      <c r="X26" s="764"/>
      <c r="Y26" s="764"/>
      <c r="Z26" s="765"/>
      <c r="AA26" s="980"/>
      <c r="AB26" s="764"/>
      <c r="AC26" s="764"/>
      <c r="AD26" s="764"/>
      <c r="AE26" s="764"/>
      <c r="AF26" s="765"/>
      <c r="AG26" s="980"/>
      <c r="AH26" s="764"/>
      <c r="AI26" s="764"/>
      <c r="AJ26" s="764"/>
      <c r="AK26" s="764"/>
      <c r="AL26" s="764"/>
      <c r="AM26" s="765"/>
      <c r="AN26" s="979"/>
      <c r="AO26" s="764"/>
      <c r="AP26" s="764"/>
      <c r="AQ26" s="764"/>
      <c r="AR26" s="764"/>
      <c r="AS26" s="765"/>
      <c r="AT26" s="1063"/>
      <c r="AU26" s="764"/>
      <c r="AV26" s="764"/>
      <c r="AW26" s="764"/>
      <c r="AX26" s="765"/>
    </row>
    <row r="27" spans="1:50" x14ac:dyDescent="0.25">
      <c r="H27" s="980"/>
      <c r="I27" s="765"/>
      <c r="J27" s="979"/>
      <c r="K27" s="764"/>
      <c r="L27" s="764"/>
      <c r="M27" s="765"/>
      <c r="N27" s="980"/>
      <c r="O27" s="764"/>
      <c r="P27" s="764"/>
      <c r="Q27" s="764"/>
      <c r="R27" s="764"/>
      <c r="S27" s="764"/>
      <c r="T27" s="765"/>
      <c r="U27" s="977"/>
      <c r="V27" s="764"/>
      <c r="W27" s="764"/>
      <c r="X27" s="764"/>
      <c r="Y27" s="764"/>
      <c r="Z27" s="765"/>
      <c r="AA27" s="980"/>
      <c r="AB27" s="764"/>
      <c r="AC27" s="764"/>
      <c r="AD27" s="764"/>
      <c r="AE27" s="764"/>
      <c r="AF27" s="765"/>
      <c r="AG27" s="980"/>
      <c r="AH27" s="764"/>
      <c r="AI27" s="764"/>
      <c r="AJ27" s="764"/>
      <c r="AK27" s="764"/>
      <c r="AL27" s="764"/>
      <c r="AM27" s="765"/>
      <c r="AN27" s="979"/>
      <c r="AO27" s="764"/>
      <c r="AP27" s="764"/>
      <c r="AQ27" s="764"/>
      <c r="AR27" s="764"/>
      <c r="AS27" s="765"/>
      <c r="AT27" s="1063"/>
      <c r="AU27" s="764"/>
      <c r="AV27" s="764"/>
      <c r="AW27" s="764"/>
      <c r="AX27" s="765"/>
    </row>
    <row r="28" spans="1:50" x14ac:dyDescent="0.25">
      <c r="B28" s="760"/>
      <c r="C28" s="761"/>
      <c r="D28" s="761"/>
      <c r="E28" s="761"/>
      <c r="H28" s="980"/>
      <c r="I28" s="765"/>
      <c r="J28" s="979"/>
      <c r="K28" s="764"/>
      <c r="L28" s="764"/>
      <c r="M28" s="765"/>
      <c r="N28" s="980"/>
      <c r="O28" s="764"/>
      <c r="P28" s="764"/>
      <c r="Q28" s="764"/>
      <c r="R28" s="764"/>
      <c r="S28" s="764"/>
      <c r="T28" s="765"/>
      <c r="U28" s="977"/>
      <c r="V28" s="764"/>
      <c r="W28" s="764"/>
      <c r="X28" s="764"/>
      <c r="Y28" s="764"/>
      <c r="Z28" s="765"/>
      <c r="AA28" s="980"/>
      <c r="AB28" s="764"/>
      <c r="AC28" s="764"/>
      <c r="AD28" s="764"/>
      <c r="AE28" s="764"/>
      <c r="AF28" s="765"/>
      <c r="AG28" s="980"/>
      <c r="AH28" s="764"/>
      <c r="AI28" s="764"/>
      <c r="AJ28" s="764"/>
      <c r="AK28" s="764"/>
      <c r="AL28" s="764"/>
      <c r="AM28" s="765"/>
      <c r="AN28" s="979"/>
      <c r="AO28" s="764"/>
      <c r="AP28" s="764"/>
      <c r="AQ28" s="764"/>
      <c r="AR28" s="764"/>
      <c r="AS28" s="765"/>
      <c r="AT28" s="1063"/>
      <c r="AU28" s="764"/>
      <c r="AV28" s="764"/>
      <c r="AW28" s="764"/>
      <c r="AX28" s="765"/>
    </row>
    <row r="29" spans="1:50" x14ac:dyDescent="0.25">
      <c r="H29" s="980"/>
      <c r="I29" s="765"/>
      <c r="J29" s="979"/>
      <c r="K29" s="764"/>
      <c r="L29" s="764"/>
      <c r="M29" s="765"/>
      <c r="N29" s="980"/>
      <c r="O29" s="764"/>
      <c r="P29" s="764"/>
      <c r="Q29" s="764"/>
      <c r="R29" s="764"/>
      <c r="S29" s="764"/>
      <c r="T29" s="765"/>
      <c r="U29" s="977"/>
      <c r="V29" s="764"/>
      <c r="W29" s="764"/>
      <c r="X29" s="764"/>
      <c r="Y29" s="764"/>
      <c r="Z29" s="765"/>
      <c r="AA29" s="980"/>
      <c r="AB29" s="764"/>
      <c r="AC29" s="764"/>
      <c r="AD29" s="764"/>
      <c r="AE29" s="764"/>
      <c r="AF29" s="765"/>
      <c r="AG29" s="980"/>
      <c r="AH29" s="764"/>
      <c r="AI29" s="764"/>
      <c r="AJ29" s="764"/>
      <c r="AK29" s="764"/>
      <c r="AL29" s="764"/>
      <c r="AM29" s="765"/>
      <c r="AN29" s="983"/>
      <c r="AO29" s="764"/>
      <c r="AP29" s="764"/>
      <c r="AQ29" s="764"/>
      <c r="AR29" s="764"/>
      <c r="AS29" s="765"/>
      <c r="AT29" s="1063"/>
      <c r="AU29" s="764"/>
      <c r="AV29" s="764"/>
      <c r="AW29" s="764"/>
      <c r="AX29" s="765"/>
    </row>
    <row r="30" spans="1:50" x14ac:dyDescent="0.25">
      <c r="B30" s="760"/>
      <c r="C30" s="761"/>
      <c r="D30" s="761"/>
      <c r="E30" s="761"/>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1:50" ht="1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1:50" x14ac:dyDescent="0.25">
      <c r="B32" s="760"/>
      <c r="C32" s="761"/>
      <c r="D32" s="761"/>
      <c r="E32" s="761"/>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2:50"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2:50" ht="15" customHeight="1" x14ac:dyDescent="0.25">
      <c r="B34" s="760"/>
      <c r="C34" s="761"/>
      <c r="D34" s="761"/>
      <c r="E34" s="761"/>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2:50" x14ac:dyDescent="0.25">
      <c r="B36" s="760"/>
      <c r="C36" s="761"/>
      <c r="D36" s="761"/>
      <c r="E36" s="761"/>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2:50" ht="14.4"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2:50" ht="14.4"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2:50" ht="14.4" customHeight="1" x14ac:dyDescent="0.25">
      <c r="G39" s="223"/>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2:50" x14ac:dyDescent="0.25">
      <c r="G40" s="223"/>
      <c r="H40" s="993"/>
      <c r="I40" s="765"/>
      <c r="J40" s="993"/>
      <c r="K40" s="764"/>
      <c r="L40" s="764"/>
      <c r="M40" s="765"/>
      <c r="N40" s="993"/>
      <c r="O40" s="764"/>
      <c r="P40" s="764"/>
      <c r="Q40" s="764"/>
      <c r="R40" s="764"/>
      <c r="S40" s="764"/>
      <c r="T40" s="765"/>
      <c r="U40" s="986"/>
      <c r="V40" s="764"/>
      <c r="W40" s="764"/>
      <c r="X40" s="764"/>
      <c r="Y40" s="764"/>
      <c r="Z40" s="765"/>
      <c r="AA40" s="993"/>
      <c r="AB40" s="764"/>
      <c r="AC40" s="764"/>
      <c r="AD40" s="764"/>
      <c r="AE40" s="764"/>
      <c r="AF40" s="765"/>
      <c r="AG40" s="993"/>
      <c r="AH40" s="764"/>
      <c r="AI40" s="764"/>
      <c r="AJ40" s="764"/>
      <c r="AK40" s="764"/>
      <c r="AL40" s="764"/>
      <c r="AM40" s="765"/>
      <c r="AN40" s="995"/>
      <c r="AO40" s="764"/>
      <c r="AP40" s="764"/>
      <c r="AQ40" s="764"/>
      <c r="AR40" s="764"/>
      <c r="AS40" s="765"/>
      <c r="AT40" s="1065"/>
      <c r="AU40" s="764"/>
      <c r="AV40" s="764"/>
      <c r="AW40" s="764"/>
      <c r="AX40" s="765"/>
    </row>
    <row r="41" spans="2:50" x14ac:dyDescent="0.25">
      <c r="G41" s="223"/>
      <c r="H41" s="1092" t="s">
        <v>1770</v>
      </c>
      <c r="I41" s="764"/>
      <c r="J41" s="764"/>
      <c r="K41" s="764"/>
      <c r="L41" s="764"/>
      <c r="M41" s="764"/>
      <c r="N41" s="764"/>
      <c r="O41" s="764"/>
      <c r="P41" s="764"/>
      <c r="Q41" s="764"/>
      <c r="R41" s="764"/>
      <c r="S41" s="764"/>
      <c r="T41" s="764"/>
      <c r="U41" s="764"/>
      <c r="V41" s="764"/>
      <c r="W41" s="764"/>
      <c r="X41" s="764"/>
      <c r="Y41" s="764"/>
      <c r="Z41" s="764"/>
      <c r="AA41" s="764"/>
      <c r="AB41" s="764"/>
      <c r="AC41" s="764"/>
      <c r="AD41" s="764"/>
      <c r="AE41" s="764"/>
      <c r="AF41" s="764"/>
      <c r="AG41" s="764"/>
      <c r="AH41" s="764"/>
      <c r="AI41" s="764"/>
      <c r="AJ41" s="764"/>
      <c r="AK41" s="764"/>
      <c r="AL41" s="764"/>
      <c r="AM41" s="764"/>
      <c r="AN41" s="764"/>
      <c r="AO41" s="764"/>
      <c r="AP41" s="764"/>
      <c r="AQ41" s="764"/>
      <c r="AR41" s="764"/>
      <c r="AS41" s="765"/>
      <c r="AT41" s="1134">
        <f>SUM(AT24:AX40)</f>
        <v>0</v>
      </c>
      <c r="AU41" s="764"/>
      <c r="AV41" s="764"/>
      <c r="AW41" s="764"/>
      <c r="AX41" s="765"/>
    </row>
    <row r="42" spans="2:50" x14ac:dyDescent="0.25">
      <c r="G42" s="223"/>
      <c r="AS42" s="443"/>
      <c r="AT42" s="443"/>
    </row>
    <row r="43" spans="2:50" x14ac:dyDescent="0.25">
      <c r="G43" s="223"/>
      <c r="AS43" s="443"/>
      <c r="AT43" s="443"/>
      <c r="AU43" s="443"/>
    </row>
    <row r="44" spans="2:50" x14ac:dyDescent="0.25">
      <c r="H44" s="976" t="s">
        <v>1795</v>
      </c>
      <c r="I44" s="824"/>
      <c r="J44" s="824"/>
      <c r="K44" s="824"/>
      <c r="L44" s="824"/>
      <c r="M44" s="824"/>
      <c r="N44" s="824"/>
      <c r="O44" s="824"/>
      <c r="P44" s="824"/>
      <c r="Q44" s="824"/>
      <c r="R44" s="824"/>
      <c r="S44" s="824"/>
      <c r="T44" s="824"/>
      <c r="U44" s="824"/>
      <c r="V44" s="824"/>
      <c r="W44" s="824"/>
      <c r="X44" s="824"/>
      <c r="Y44" s="825"/>
      <c r="Z44" s="976" t="s">
        <v>1796</v>
      </c>
      <c r="AA44" s="824"/>
      <c r="AB44" s="824"/>
      <c r="AC44" s="824"/>
      <c r="AD44" s="824"/>
      <c r="AE44" s="824"/>
      <c r="AF44" s="824"/>
      <c r="AG44" s="824"/>
      <c r="AH44" s="824"/>
      <c r="AI44" s="824"/>
      <c r="AJ44" s="824"/>
      <c r="AK44" s="824"/>
      <c r="AL44" s="824"/>
      <c r="AM44" s="824"/>
      <c r="AN44" s="824"/>
      <c r="AO44" s="824"/>
      <c r="AP44" s="824"/>
      <c r="AQ44" s="825"/>
      <c r="AS44" s="443"/>
      <c r="AT44" s="443"/>
      <c r="AU44" s="443"/>
    </row>
    <row r="45" spans="2:50" x14ac:dyDescent="0.25">
      <c r="H45" s="257" t="s">
        <v>796</v>
      </c>
      <c r="I45" s="258"/>
      <c r="J45" s="258"/>
      <c r="K45" s="258"/>
      <c r="L45" s="258"/>
      <c r="M45" s="258"/>
      <c r="N45" s="258"/>
      <c r="O45" s="258"/>
      <c r="P45" s="258"/>
      <c r="Q45" s="259"/>
      <c r="R45" s="257" t="s">
        <v>1511</v>
      </c>
      <c r="S45" s="258"/>
      <c r="T45" s="258"/>
      <c r="U45" s="259"/>
      <c r="V45" s="257" t="s">
        <v>1510</v>
      </c>
      <c r="W45" s="258"/>
      <c r="X45" s="258"/>
      <c r="Y45" s="259"/>
      <c r="Z45" s="257" t="s">
        <v>796</v>
      </c>
      <c r="AA45" s="258"/>
      <c r="AB45" s="258"/>
      <c r="AC45" s="258"/>
      <c r="AD45" s="258"/>
      <c r="AE45" s="258"/>
      <c r="AF45" s="258"/>
      <c r="AG45" s="258"/>
      <c r="AH45" s="258"/>
      <c r="AI45" s="259"/>
      <c r="AJ45" s="257" t="s">
        <v>1511</v>
      </c>
      <c r="AK45" s="258"/>
      <c r="AL45" s="258"/>
      <c r="AM45" s="259"/>
      <c r="AN45" s="257" t="s">
        <v>1510</v>
      </c>
      <c r="AO45" s="258"/>
      <c r="AP45" s="258"/>
      <c r="AQ45" s="259"/>
      <c r="AS45" s="443"/>
      <c r="AT45" s="443"/>
      <c r="AU45" s="443"/>
    </row>
    <row r="46" spans="2:50" x14ac:dyDescent="0.25">
      <c r="H46" s="260"/>
      <c r="Q46" s="261"/>
      <c r="R46" s="260"/>
      <c r="U46" s="261"/>
      <c r="V46" s="260"/>
      <c r="Y46" s="261"/>
      <c r="Z46" s="260"/>
      <c r="AI46" s="261"/>
      <c r="AJ46" s="260"/>
      <c r="AM46" s="261"/>
      <c r="AN46" s="260"/>
      <c r="AQ46" s="261"/>
      <c r="AS46" s="443"/>
      <c r="AT46" s="443"/>
      <c r="AU46" s="443"/>
    </row>
    <row r="47" spans="2:50" x14ac:dyDescent="0.25">
      <c r="H47" s="260"/>
      <c r="Q47" s="261"/>
      <c r="R47" s="260"/>
      <c r="U47" s="261"/>
      <c r="V47" s="260"/>
      <c r="Y47" s="261"/>
      <c r="Z47" s="260"/>
      <c r="AI47" s="261"/>
      <c r="AJ47" s="260"/>
      <c r="AM47" s="261"/>
      <c r="AN47" s="260"/>
      <c r="AQ47" s="261"/>
      <c r="AS47" s="443"/>
      <c r="AT47" s="443"/>
      <c r="AU47" s="443"/>
    </row>
    <row r="48" spans="2:50" ht="15" customHeight="1" x14ac:dyDescent="0.25">
      <c r="H48" s="260"/>
      <c r="Q48" s="261"/>
      <c r="R48" s="260"/>
      <c r="U48" s="261"/>
      <c r="V48" s="260"/>
      <c r="Y48" s="261"/>
      <c r="Z48" s="260"/>
      <c r="AI48" s="261"/>
      <c r="AJ48" s="260"/>
      <c r="AM48" s="261"/>
      <c r="AN48" s="260"/>
      <c r="AQ48" s="261"/>
      <c r="AS48" s="443"/>
      <c r="AT48" s="443"/>
      <c r="AU48" s="443"/>
    </row>
    <row r="49" spans="8:47" x14ac:dyDescent="0.25">
      <c r="H49" s="260"/>
      <c r="Q49" s="261"/>
      <c r="R49" s="260"/>
      <c r="U49" s="261"/>
      <c r="V49" s="260"/>
      <c r="Y49" s="261"/>
      <c r="Z49" s="260"/>
      <c r="AI49" s="261"/>
      <c r="AJ49" s="260"/>
      <c r="AM49" s="261"/>
      <c r="AN49" s="260"/>
      <c r="AQ49" s="261"/>
      <c r="AS49" s="443"/>
      <c r="AT49" s="443"/>
      <c r="AU49" s="443"/>
    </row>
    <row r="50" spans="8:47" x14ac:dyDescent="0.25">
      <c r="H50" s="262"/>
      <c r="I50" s="263"/>
      <c r="J50" s="263"/>
      <c r="K50" s="263"/>
      <c r="L50" s="263"/>
      <c r="M50" s="263"/>
      <c r="N50" s="263"/>
      <c r="O50" s="263"/>
      <c r="P50" s="263"/>
      <c r="Q50" s="264"/>
      <c r="R50" s="262"/>
      <c r="S50" s="263"/>
      <c r="T50" s="263"/>
      <c r="U50" s="264"/>
      <c r="V50" s="262"/>
      <c r="W50" s="263"/>
      <c r="X50" s="263"/>
      <c r="Y50" s="264"/>
      <c r="Z50" s="262"/>
      <c r="AA50" s="263"/>
      <c r="AB50" s="263"/>
      <c r="AC50" s="263"/>
      <c r="AD50" s="263"/>
      <c r="AE50" s="263"/>
      <c r="AF50" s="263"/>
      <c r="AG50" s="263"/>
      <c r="AH50" s="263"/>
      <c r="AI50" s="264"/>
      <c r="AJ50" s="262"/>
      <c r="AK50" s="263"/>
      <c r="AL50" s="263"/>
      <c r="AM50" s="264"/>
      <c r="AN50" s="262"/>
      <c r="AO50" s="263"/>
      <c r="AP50" s="263"/>
      <c r="AQ50" s="264"/>
      <c r="AS50" s="443"/>
      <c r="AT50" s="443"/>
      <c r="AU50" s="443"/>
    </row>
    <row r="51" spans="8:47" x14ac:dyDescent="0.25">
      <c r="AM51" s="265" t="s">
        <v>1797</v>
      </c>
      <c r="AN51" s="131" t="str">
        <f>'G-3-1'!U22</f>
        <v>G-3-1-3</v>
      </c>
      <c r="AS51" s="443"/>
      <c r="AT51" s="443"/>
    </row>
    <row r="52" spans="8:47" x14ac:dyDescent="0.25">
      <c r="AS52" s="443"/>
      <c r="AT52" s="443"/>
    </row>
    <row r="53" spans="8:47" x14ac:dyDescent="0.25">
      <c r="H53" s="110"/>
      <c r="I53" s="110"/>
      <c r="J53" s="110"/>
      <c r="K53" s="110"/>
      <c r="L53" s="110"/>
      <c r="M53" s="110"/>
      <c r="N53" s="110"/>
      <c r="O53" s="110"/>
      <c r="P53" s="110"/>
      <c r="Q53" s="110"/>
      <c r="R53" s="110"/>
      <c r="S53" s="110"/>
      <c r="T53" s="110"/>
      <c r="U53" s="110"/>
      <c r="V53" s="110"/>
      <c r="W53" s="110"/>
      <c r="X53" s="110"/>
    </row>
  </sheetData>
  <mergeCells count="170">
    <mergeCell ref="AG38:AM38"/>
    <mergeCell ref="J28:M28"/>
    <mergeCell ref="U29:Z29"/>
    <mergeCell ref="AT35:AX35"/>
    <mergeCell ref="U38:Z38"/>
    <mergeCell ref="AN29:AS29"/>
    <mergeCell ref="AA33:AF33"/>
    <mergeCell ref="H35:I35"/>
    <mergeCell ref="N31:T31"/>
    <mergeCell ref="AN32:AS32"/>
    <mergeCell ref="G9:Z11"/>
    <mergeCell ref="U25:Z25"/>
    <mergeCell ref="AA26:AF26"/>
    <mergeCell ref="N30:T30"/>
    <mergeCell ref="AN31:AS31"/>
    <mergeCell ref="AG33:AM33"/>
    <mergeCell ref="H37:I37"/>
    <mergeCell ref="J30:M30"/>
    <mergeCell ref="AN23:AS23"/>
    <mergeCell ref="N22:Z22"/>
    <mergeCell ref="J33:M33"/>
    <mergeCell ref="AA35:AF35"/>
    <mergeCell ref="N26:T26"/>
    <mergeCell ref="AN27:AS27"/>
    <mergeCell ref="AA31:AF31"/>
    <mergeCell ref="AG29:AM29"/>
    <mergeCell ref="AG40:AM40"/>
    <mergeCell ref="H27:I27"/>
    <mergeCell ref="U37:Z37"/>
    <mergeCell ref="AG30:AM30"/>
    <mergeCell ref="AG39:AM39"/>
    <mergeCell ref="AA34:AF34"/>
    <mergeCell ref="N27:T27"/>
    <mergeCell ref="AT31:AX31"/>
    <mergeCell ref="N40:T40"/>
    <mergeCell ref="AT38:AX38"/>
    <mergeCell ref="H36:I36"/>
    <mergeCell ref="J36:M36"/>
    <mergeCell ref="AN35:AS35"/>
    <mergeCell ref="AA36:AF36"/>
    <mergeCell ref="AT34:AX34"/>
    <mergeCell ref="AG31:AM31"/>
    <mergeCell ref="AA32:AF32"/>
    <mergeCell ref="N32:T32"/>
    <mergeCell ref="AG34:AM34"/>
    <mergeCell ref="J34:M34"/>
    <mergeCell ref="H28:I28"/>
    <mergeCell ref="J27:M27"/>
    <mergeCell ref="AA29:AF29"/>
    <mergeCell ref="N33:T33"/>
    <mergeCell ref="H44:Y44"/>
    <mergeCell ref="B28:E28"/>
    <mergeCell ref="J25:M25"/>
    <mergeCell ref="AA39:AF39"/>
    <mergeCell ref="H30:I30"/>
    <mergeCell ref="AN26:AS26"/>
    <mergeCell ref="AA30:AF30"/>
    <mergeCell ref="AT41:AX41"/>
    <mergeCell ref="H41:AS41"/>
    <mergeCell ref="U34:Z34"/>
    <mergeCell ref="AN30:AS30"/>
    <mergeCell ref="AG35:AM35"/>
    <mergeCell ref="U31:Z31"/>
    <mergeCell ref="H32:I32"/>
    <mergeCell ref="AN28:AS28"/>
    <mergeCell ref="U26:Z26"/>
    <mergeCell ref="AN37:AS37"/>
    <mergeCell ref="U35:Z35"/>
    <mergeCell ref="B32:E32"/>
    <mergeCell ref="H25:I25"/>
    <mergeCell ref="AA25:AF25"/>
    <mergeCell ref="AT40:AX40"/>
    <mergeCell ref="AG28:AM28"/>
    <mergeCell ref="AG37:AM37"/>
    <mergeCell ref="H40:I40"/>
    <mergeCell ref="AG24:AM24"/>
    <mergeCell ref="N36:T36"/>
    <mergeCell ref="U24:Z24"/>
    <mergeCell ref="U33:Z33"/>
    <mergeCell ref="AG26:AM26"/>
    <mergeCell ref="AT32:AX32"/>
    <mergeCell ref="J38:M38"/>
    <mergeCell ref="AT29:AX29"/>
    <mergeCell ref="AN39:AS39"/>
    <mergeCell ref="U40:Z40"/>
    <mergeCell ref="AN34:AS34"/>
    <mergeCell ref="AA38:AF38"/>
    <mergeCell ref="AG32:AM32"/>
    <mergeCell ref="AN36:AS36"/>
    <mergeCell ref="AA27:AF27"/>
    <mergeCell ref="AA40:AF40"/>
    <mergeCell ref="H38:I38"/>
    <mergeCell ref="U28:Z28"/>
    <mergeCell ref="AT27:AX27"/>
    <mergeCell ref="N24:T24"/>
    <mergeCell ref="H29:I29"/>
    <mergeCell ref="AT25:AX25"/>
    <mergeCell ref="AT37:AX37"/>
    <mergeCell ref="B4:E4"/>
    <mergeCell ref="J39:M39"/>
    <mergeCell ref="N35:T35"/>
    <mergeCell ref="AA22:AS22"/>
    <mergeCell ref="J29:M29"/>
    <mergeCell ref="N25:T25"/>
    <mergeCell ref="J37:M37"/>
    <mergeCell ref="B8:E8"/>
    <mergeCell ref="J22:M23"/>
    <mergeCell ref="H34:I34"/>
    <mergeCell ref="B6:E6"/>
    <mergeCell ref="N34:T34"/>
    <mergeCell ref="B15:E15"/>
    <mergeCell ref="H31:I31"/>
    <mergeCell ref="H22:I23"/>
    <mergeCell ref="AA23:AF23"/>
    <mergeCell ref="B30:E30"/>
    <mergeCell ref="G7:AR7"/>
    <mergeCell ref="AG25:AM25"/>
    <mergeCell ref="B18:E18"/>
    <mergeCell ref="U23:Z23"/>
    <mergeCell ref="AN25:AS25"/>
    <mergeCell ref="J31:M31"/>
    <mergeCell ref="U32:Z32"/>
    <mergeCell ref="B10:E10"/>
    <mergeCell ref="N38:T38"/>
    <mergeCell ref="H26:I26"/>
    <mergeCell ref="B20:E20"/>
    <mergeCell ref="AT26:AX26"/>
    <mergeCell ref="B12:E12"/>
    <mergeCell ref="B14:E14"/>
    <mergeCell ref="Z44:AQ44"/>
    <mergeCell ref="N37:T37"/>
    <mergeCell ref="AN38:AS38"/>
    <mergeCell ref="J40:M40"/>
    <mergeCell ref="N29:T29"/>
    <mergeCell ref="J24:M24"/>
    <mergeCell ref="AN40:AS40"/>
    <mergeCell ref="B17:E17"/>
    <mergeCell ref="AG36:AM36"/>
    <mergeCell ref="N23:T23"/>
    <mergeCell ref="AN24:AS24"/>
    <mergeCell ref="J26:M26"/>
    <mergeCell ref="AA28:AF28"/>
    <mergeCell ref="AN33:AS33"/>
    <mergeCell ref="J35:M35"/>
    <mergeCell ref="B19:E19"/>
    <mergeCell ref="B34:E34"/>
    <mergeCell ref="AT39:AX39"/>
    <mergeCell ref="AT36:AX36"/>
    <mergeCell ref="B13:E13"/>
    <mergeCell ref="N28:T28"/>
    <mergeCell ref="AG23:AM23"/>
    <mergeCell ref="B16:E16"/>
    <mergeCell ref="AT24:AX24"/>
    <mergeCell ref="AT30:AX30"/>
    <mergeCell ref="J32:M32"/>
    <mergeCell ref="AG27:AM27"/>
    <mergeCell ref="U30:Z30"/>
    <mergeCell ref="N39:T39"/>
    <mergeCell ref="H24:I24"/>
    <mergeCell ref="H33:I33"/>
    <mergeCell ref="U27:Z27"/>
    <mergeCell ref="U36:Z36"/>
    <mergeCell ref="AA37:AF37"/>
    <mergeCell ref="AA24:AF24"/>
    <mergeCell ref="AT28:AX28"/>
    <mergeCell ref="AT22:AX23"/>
    <mergeCell ref="B36:E36"/>
    <mergeCell ref="H39:I39"/>
    <mergeCell ref="AT33:AX33"/>
    <mergeCell ref="U39:Z39"/>
  </mergeCells>
  <hyperlinks>
    <hyperlink ref="B4" location="PANDUAN!A1" display="PANDUAN" xr:uid="{00000000-0004-0000-0F01-000000000000}"/>
    <hyperlink ref="B6" location="'EWS DIRECTORY'!A1" display="EWS DIRECTORY" xr:uid="{00000000-0004-0000-0F01-000001000000}"/>
    <hyperlink ref="B8" location="'DATA PEMICU'!A1" display="DATA PEMICU" xr:uid="{00000000-0004-0000-0F01-000002000000}"/>
    <hyperlink ref="B10" location="'DATA PENGUJI'!A1" display="DATA PENGUJI" xr:uid="{00000000-0004-0000-0F01-000003000000}"/>
    <hyperlink ref="B12" location="'MAIN LEVEL'!A1" display="MAIN LEVEL" xr:uid="{00000000-0004-0000-0F01-000004000000}"/>
  </hyperlinks>
  <pageMargins left="0.51181102362204722" right="0.15748031496062989" top="0.55118110236220474" bottom="0.55118110236220474" header="0.31496062992125978" footer="0.31496062992125978"/>
  <pageSetup paperSize="9" scale="60" orientation="landscape"/>
  <headerFooter>
    <oddFooter>&amp;Rhalaman &amp;P dari &amp;N</oddFooter>
  </headerFooter>
</worksheet>
</file>

<file path=xl/worksheets/sheet2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1-000000000000}">
  <sheetPr codeName="Sheet465">
    <tabColor theme="4" tint="-0.249977111117893"/>
  </sheetPr>
  <dimension ref="A1:AU65"/>
  <sheetViews>
    <sheetView topLeftCell="B7"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47" width="3.6640625" style="306" customWidth="1"/>
    <col min="48" max="48" width="14.44140625" style="306" customWidth="1"/>
    <col min="49" max="16384" width="14.44140625" style="306"/>
  </cols>
  <sheetData>
    <row r="1" spans="2:47" ht="14.25" customHeight="1" x14ac:dyDescent="0.25">
      <c r="G1" s="110"/>
      <c r="H1" s="110"/>
      <c r="I1" s="110"/>
      <c r="J1" s="110"/>
      <c r="K1" s="110"/>
      <c r="L1" s="110"/>
      <c r="M1" s="110"/>
      <c r="N1" s="110"/>
      <c r="O1" s="110"/>
      <c r="P1" s="110"/>
      <c r="Q1" s="110"/>
      <c r="R1" s="110"/>
      <c r="S1" s="110"/>
      <c r="T1" s="110"/>
      <c r="U1" s="110"/>
      <c r="V1" s="110"/>
      <c r="W1" s="110"/>
      <c r="X1" s="110"/>
      <c r="Y1" s="110"/>
    </row>
    <row r="2" spans="2:47" ht="14.25" customHeight="1" x14ac:dyDescent="0.25">
      <c r="G2" s="55" t="s">
        <v>1674</v>
      </c>
      <c r="H2" s="55"/>
      <c r="I2" s="55"/>
      <c r="J2" s="55"/>
      <c r="K2" s="55"/>
      <c r="L2" s="55"/>
      <c r="M2" s="55"/>
      <c r="N2" s="55"/>
      <c r="AT2" s="443"/>
      <c r="AU2" s="443"/>
    </row>
    <row r="3" spans="2:47" ht="14.25" customHeight="1" x14ac:dyDescent="0.25">
      <c r="B3" s="111"/>
      <c r="C3" s="111"/>
      <c r="D3" s="111"/>
      <c r="E3" s="111"/>
      <c r="G3" s="55"/>
      <c r="H3" s="55"/>
      <c r="I3" s="55"/>
      <c r="J3" s="55"/>
      <c r="K3" s="55"/>
      <c r="L3" s="55"/>
      <c r="M3" s="55"/>
      <c r="N3" s="55"/>
      <c r="AT3" s="443"/>
      <c r="AU3" s="443"/>
    </row>
    <row r="4" spans="2:47" ht="14.25" customHeight="1" x14ac:dyDescent="0.25">
      <c r="B4" s="762" t="s">
        <v>79</v>
      </c>
      <c r="C4" s="761"/>
      <c r="D4" s="761"/>
      <c r="E4" s="761"/>
      <c r="G4" s="55"/>
      <c r="H4" s="55"/>
      <c r="I4" s="55"/>
      <c r="J4" s="55"/>
      <c r="K4" s="55"/>
      <c r="L4" s="55"/>
      <c r="M4" s="55"/>
      <c r="N4" s="55"/>
      <c r="AT4" s="443"/>
      <c r="AU4" s="443"/>
    </row>
    <row r="5" spans="2:47" ht="14.25" customHeight="1" x14ac:dyDescent="0.25">
      <c r="B5" s="111"/>
      <c r="C5" s="111"/>
      <c r="D5" s="111"/>
      <c r="E5" s="111"/>
      <c r="G5" s="55"/>
      <c r="H5" s="55"/>
      <c r="I5" s="55"/>
      <c r="J5" s="55"/>
      <c r="K5" s="55"/>
      <c r="L5" s="55"/>
      <c r="M5" s="55"/>
      <c r="N5" s="55"/>
      <c r="AT5" s="443"/>
      <c r="AU5" s="443"/>
    </row>
    <row r="6" spans="2:47" ht="14.25" customHeight="1" x14ac:dyDescent="0.25">
      <c r="B6" s="762" t="s">
        <v>87</v>
      </c>
      <c r="C6" s="761"/>
      <c r="D6" s="761"/>
      <c r="E6" s="761"/>
      <c r="G6" s="55"/>
      <c r="H6" s="55"/>
      <c r="I6" s="55"/>
      <c r="J6" s="55"/>
      <c r="K6" s="55"/>
      <c r="L6" s="55"/>
      <c r="M6" s="55"/>
      <c r="N6" s="55"/>
      <c r="AT6" s="443"/>
      <c r="AU6" s="443"/>
    </row>
    <row r="7" spans="2:47" ht="15" customHeight="1" x14ac:dyDescent="0.25">
      <c r="B7" s="111"/>
      <c r="C7" s="111"/>
      <c r="D7" s="111"/>
      <c r="E7" s="111"/>
      <c r="G7" s="996" t="s">
        <v>1774</v>
      </c>
      <c r="H7" s="1111"/>
      <c r="I7" s="1111"/>
      <c r="J7" s="1111"/>
      <c r="K7" s="1111"/>
      <c r="L7" s="1111"/>
      <c r="M7" s="1111"/>
      <c r="N7" s="1111"/>
      <c r="O7" s="1111"/>
      <c r="P7" s="1111"/>
      <c r="Q7" s="1111"/>
      <c r="R7" s="1111"/>
      <c r="S7" s="1111"/>
      <c r="T7" s="1111"/>
      <c r="U7" s="1111"/>
      <c r="V7" s="1111"/>
      <c r="W7" s="1111"/>
      <c r="X7" s="1111"/>
      <c r="Y7" s="1111"/>
      <c r="Z7" s="1111"/>
      <c r="AA7" s="1111"/>
      <c r="AB7" s="1111"/>
      <c r="AC7" s="1111"/>
      <c r="AD7" s="1111"/>
      <c r="AE7" s="1111"/>
      <c r="AF7" s="1111"/>
      <c r="AG7" s="1111"/>
      <c r="AH7" s="1111"/>
      <c r="AI7" s="1111"/>
      <c r="AJ7" s="1111"/>
      <c r="AK7" s="1111"/>
      <c r="AL7" s="1111"/>
      <c r="AM7" s="1111"/>
      <c r="AN7" s="1111"/>
      <c r="AO7" s="1111"/>
      <c r="AP7" s="1111"/>
      <c r="AQ7" s="1111"/>
      <c r="AR7" s="1111"/>
      <c r="AS7" s="58"/>
      <c r="AT7" s="443"/>
      <c r="AU7" s="443"/>
    </row>
    <row r="8" spans="2:47" ht="14.25" customHeight="1" x14ac:dyDescent="0.25">
      <c r="B8" s="762" t="s">
        <v>94</v>
      </c>
      <c r="C8" s="761"/>
      <c r="D8" s="761"/>
      <c r="E8" s="761"/>
      <c r="G8" s="55"/>
      <c r="H8" s="55"/>
      <c r="I8" s="55"/>
      <c r="J8" s="55"/>
      <c r="K8" s="55"/>
      <c r="L8" s="55"/>
      <c r="M8" s="55"/>
      <c r="N8" s="55"/>
      <c r="AT8" s="443"/>
      <c r="AU8" s="443"/>
    </row>
    <row r="9" spans="2:47" ht="14.25" customHeight="1" x14ac:dyDescent="0.25">
      <c r="B9" s="111"/>
      <c r="C9" s="111"/>
      <c r="D9" s="111"/>
      <c r="E9" s="111"/>
      <c r="G9" s="999" t="str">
        <f>"Rincian "&amp;'G-3-1'!H18&amp;" "&amp;'G-3-1'!M18</f>
        <v>Rincian Kerugian selisih kurs Berdasarkan Data Internal dan Eksternal yang dimiliki DJP</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c r="AU9" s="443"/>
    </row>
    <row r="10" spans="2:47" ht="14.25" customHeight="1" x14ac:dyDescent="0.25">
      <c r="B10" s="762" t="s">
        <v>101</v>
      </c>
      <c r="C10" s="761"/>
      <c r="D10" s="761"/>
      <c r="E10" s="761"/>
      <c r="G10" s="1001"/>
      <c r="H10" s="1111"/>
      <c r="I10" s="1111"/>
      <c r="J10" s="1111"/>
      <c r="K10" s="1111"/>
      <c r="L10" s="1111"/>
      <c r="M10" s="1111"/>
      <c r="N10" s="1111"/>
      <c r="O10" s="1111"/>
      <c r="P10" s="1111"/>
      <c r="Q10" s="1111"/>
      <c r="R10" s="1111"/>
      <c r="S10" s="1111"/>
      <c r="T10" s="1111"/>
      <c r="U10" s="1111"/>
      <c r="V10" s="1111"/>
      <c r="W10" s="1111"/>
      <c r="X10" s="1111"/>
      <c r="Y10" s="1111"/>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c r="AU10" s="443"/>
    </row>
    <row r="11" spans="2:47"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c r="AU11" s="443"/>
    </row>
    <row r="12" spans="2:47" ht="14.25" customHeight="1" x14ac:dyDescent="0.25">
      <c r="B12" s="762" t="s">
        <v>106</v>
      </c>
      <c r="C12" s="761"/>
      <c r="D12" s="761"/>
      <c r="E12" s="761"/>
      <c r="G12" s="254"/>
      <c r="H12" s="254"/>
      <c r="I12" s="254"/>
      <c r="J12" s="254"/>
      <c r="K12" s="254"/>
      <c r="L12" s="254"/>
      <c r="M12" s="254"/>
      <c r="N12" s="254"/>
      <c r="AT12" s="443"/>
      <c r="AU12" s="443"/>
    </row>
    <row r="13" spans="2:47" ht="14.25" customHeight="1" x14ac:dyDescent="0.25">
      <c r="B13" s="962" t="str">
        <f>HYPERLINK("#'"&amp;'EWS DIRECTORY'!$J$267&amp;"'!A1",'EWS DIRECTORY'!$J$267)</f>
        <v>G-3</v>
      </c>
      <c r="C13" s="761"/>
      <c r="D13" s="761"/>
      <c r="E13" s="761"/>
      <c r="G13" s="55" t="s">
        <v>1680</v>
      </c>
      <c r="H13" s="55"/>
      <c r="I13" s="254"/>
      <c r="J13" s="254"/>
      <c r="K13" s="254"/>
      <c r="L13" s="254"/>
      <c r="M13" s="254"/>
      <c r="N13" s="254"/>
      <c r="AT13" s="443"/>
      <c r="AU13" s="443"/>
    </row>
    <row r="14" spans="2:47" ht="14.25" customHeight="1" x14ac:dyDescent="0.25">
      <c r="B14" s="931" t="str">
        <f>HYPERLINK("#'"&amp;'EWS DIRECTORY'!$J$268&amp;"'!A1",'EWS DIRECTORY'!$J$268)</f>
        <v>G-3-1</v>
      </c>
      <c r="C14" s="761"/>
      <c r="D14" s="761"/>
      <c r="E14" s="761"/>
      <c r="G14" s="55" t="s">
        <v>1891</v>
      </c>
      <c r="H14" s="55"/>
      <c r="I14" s="254"/>
      <c r="J14" s="254"/>
      <c r="K14" s="254"/>
      <c r="L14" s="254"/>
      <c r="M14" s="254"/>
      <c r="N14" s="254"/>
      <c r="AT14" s="443"/>
      <c r="AU14" s="443"/>
    </row>
    <row r="15" spans="2:47" ht="14.25" customHeight="1" x14ac:dyDescent="0.25">
      <c r="B15" s="929" t="str">
        <f>HYPERLINK("#'"&amp;'EWS DIRECTORY'!$J$269&amp;"'!A1",'EWS DIRECTORY'!$J$269)</f>
        <v>G-3-1-1</v>
      </c>
      <c r="C15" s="761"/>
      <c r="D15" s="761"/>
      <c r="E15" s="761"/>
      <c r="G15" s="55" t="s">
        <v>1892</v>
      </c>
      <c r="H15" s="55"/>
      <c r="I15" s="254"/>
      <c r="J15" s="254"/>
      <c r="K15" s="254"/>
      <c r="L15" s="254"/>
      <c r="M15" s="254"/>
      <c r="N15" s="254"/>
      <c r="AT15" s="443"/>
      <c r="AU15" s="443"/>
    </row>
    <row r="16" spans="2:47" ht="14.25" customHeight="1" x14ac:dyDescent="0.25">
      <c r="B16" s="929" t="str">
        <f>HYPERLINK("#'"&amp;'EWS DIRECTORY'!$J$270&amp;"'!A1",'EWS DIRECTORY'!$J$270)</f>
        <v>G-3-1-2</v>
      </c>
      <c r="C16" s="761"/>
      <c r="D16" s="761"/>
      <c r="E16" s="761"/>
      <c r="G16" s="55" t="s">
        <v>1893</v>
      </c>
      <c r="H16" s="55"/>
      <c r="I16" s="254"/>
      <c r="J16" s="254"/>
      <c r="K16" s="254"/>
      <c r="L16" s="254"/>
      <c r="M16" s="254"/>
      <c r="N16" s="254"/>
      <c r="AT16" s="443"/>
      <c r="AU16" s="443"/>
    </row>
    <row r="17" spans="2:47" ht="14.25" customHeight="1" x14ac:dyDescent="0.25">
      <c r="B17" s="929" t="str">
        <f>HYPERLINK("#'"&amp;'EWS DIRECTORY'!$J$271&amp;"'!A1",'EWS DIRECTORY'!$J$271)</f>
        <v>G-3-1-3</v>
      </c>
      <c r="C17" s="761"/>
      <c r="D17" s="761"/>
      <c r="E17" s="761"/>
      <c r="G17" s="55" t="s">
        <v>1681</v>
      </c>
      <c r="H17" s="55"/>
      <c r="I17" s="55"/>
      <c r="J17" s="254"/>
      <c r="K17" s="254"/>
      <c r="L17" s="254"/>
      <c r="M17" s="254"/>
      <c r="N17" s="254"/>
      <c r="AT17" s="443"/>
      <c r="AU17" s="443"/>
    </row>
    <row r="18" spans="2:47" ht="14.25" customHeight="1" x14ac:dyDescent="0.25">
      <c r="B18" s="929" t="str">
        <f>HYPERLINK("#'"&amp;'EWS DIRECTORY'!$J$272&amp;"'!A1",'EWS DIRECTORY'!$J$272)</f>
        <v>G-3-1-4</v>
      </c>
      <c r="C18" s="761"/>
      <c r="D18" s="761"/>
      <c r="E18" s="761"/>
      <c r="G18" s="55" t="s">
        <v>1744</v>
      </c>
      <c r="H18" s="55"/>
      <c r="I18" s="55" t="s">
        <v>1744</v>
      </c>
      <c r="J18" s="254"/>
      <c r="K18" s="254"/>
      <c r="L18" s="254"/>
      <c r="M18" s="254"/>
      <c r="N18" s="254"/>
      <c r="AT18" s="443"/>
      <c r="AU18" s="443"/>
    </row>
    <row r="19" spans="2:47" ht="14.25" customHeight="1" x14ac:dyDescent="0.25">
      <c r="B19" s="929" t="str">
        <f>HYPERLINK("#'"&amp;'EWS DIRECTORY'!$J$273&amp;"'!A1",'EWS DIRECTORY'!$J$273)</f>
        <v>G-3-1-5</v>
      </c>
      <c r="C19" s="761"/>
      <c r="D19" s="761"/>
      <c r="E19" s="761"/>
      <c r="AT19" s="443"/>
      <c r="AU19" s="443"/>
    </row>
    <row r="20" spans="2:47" ht="14.25" customHeight="1" x14ac:dyDescent="0.25">
      <c r="B20" s="929" t="str">
        <f>HYPERLINK("#'"&amp;'EWS DIRECTORY'!$J$274&amp;"'!A1",'EWS DIRECTORY'!$J$274)</f>
        <v>G-3-1-6</v>
      </c>
      <c r="C20" s="761"/>
      <c r="D20" s="761"/>
      <c r="E20" s="761"/>
      <c r="G20" s="55" t="s">
        <v>1851</v>
      </c>
      <c r="AT20" s="443"/>
      <c r="AU20" s="443"/>
    </row>
    <row r="21" spans="2:47" ht="14.25" customHeight="1" x14ac:dyDescent="0.25">
      <c r="G21" s="55"/>
      <c r="AT21" s="443"/>
      <c r="AU21" s="443"/>
    </row>
    <row r="22" spans="2:47" ht="13.8" x14ac:dyDescent="0.25">
      <c r="G22" s="55"/>
      <c r="H22" s="1082" t="s">
        <v>1445</v>
      </c>
      <c r="I22" s="765"/>
      <c r="J22" s="1109" t="s">
        <v>1894</v>
      </c>
      <c r="K22" s="764"/>
      <c r="L22" s="764"/>
      <c r="M22" s="764"/>
      <c r="N22" s="764"/>
      <c r="O22" s="764"/>
      <c r="P22" s="764"/>
      <c r="Q22" s="764"/>
      <c r="R22" s="764"/>
      <c r="S22" s="764"/>
      <c r="T22" s="764"/>
      <c r="U22" s="764"/>
      <c r="V22" s="764"/>
      <c r="W22" s="764"/>
      <c r="X22" s="765"/>
      <c r="Y22" s="1082" t="s">
        <v>1767</v>
      </c>
      <c r="Z22" s="765"/>
      <c r="AA22" s="1082" t="s">
        <v>1895</v>
      </c>
      <c r="AB22" s="764"/>
      <c r="AC22" s="764"/>
      <c r="AD22" s="764"/>
      <c r="AE22" s="764"/>
      <c r="AF22" s="764"/>
      <c r="AG22" s="764"/>
      <c r="AH22" s="764"/>
      <c r="AI22" s="764"/>
      <c r="AJ22" s="764"/>
      <c r="AK22" s="764"/>
      <c r="AL22" s="764"/>
      <c r="AM22" s="764"/>
      <c r="AN22" s="764"/>
      <c r="AO22" s="764"/>
      <c r="AP22" s="764"/>
      <c r="AQ22" s="764"/>
      <c r="AR22" s="764"/>
      <c r="AS22" s="764"/>
      <c r="AT22" s="765"/>
    </row>
    <row r="23" spans="2:47" ht="15" customHeight="1" x14ac:dyDescent="0.25">
      <c r="G23" s="55"/>
      <c r="H23" s="1104">
        <v>1</v>
      </c>
      <c r="I23" s="765"/>
      <c r="J23" s="1105" t="s">
        <v>1896</v>
      </c>
      <c r="K23" s="764"/>
      <c r="L23" s="764"/>
      <c r="M23" s="764"/>
      <c r="N23" s="764"/>
      <c r="O23" s="764"/>
      <c r="P23" s="764"/>
      <c r="Q23" s="764"/>
      <c r="R23" s="764"/>
      <c r="S23" s="764"/>
      <c r="T23" s="764"/>
      <c r="U23" s="764"/>
      <c r="V23" s="764"/>
      <c r="W23" s="764"/>
      <c r="X23" s="765"/>
      <c r="Y23" s="1009"/>
      <c r="Z23" s="765"/>
      <c r="AA23" s="1009"/>
      <c r="AB23" s="764"/>
      <c r="AC23" s="764"/>
      <c r="AD23" s="764"/>
      <c r="AE23" s="764"/>
      <c r="AF23" s="764"/>
      <c r="AG23" s="764"/>
      <c r="AH23" s="764"/>
      <c r="AI23" s="764"/>
      <c r="AJ23" s="764"/>
      <c r="AK23" s="764"/>
      <c r="AL23" s="764"/>
      <c r="AM23" s="764"/>
      <c r="AN23" s="764"/>
      <c r="AO23" s="764"/>
      <c r="AP23" s="764"/>
      <c r="AQ23" s="764"/>
      <c r="AR23" s="764"/>
      <c r="AS23" s="764"/>
      <c r="AT23" s="765"/>
    </row>
    <row r="24" spans="2:47" ht="15" customHeight="1" x14ac:dyDescent="0.25">
      <c r="H24" s="1104">
        <v>2</v>
      </c>
      <c r="I24" s="765"/>
      <c r="J24" s="1105" t="s">
        <v>1897</v>
      </c>
      <c r="K24" s="764"/>
      <c r="L24" s="764"/>
      <c r="M24" s="764"/>
      <c r="N24" s="764"/>
      <c r="O24" s="764"/>
      <c r="P24" s="764"/>
      <c r="Q24" s="764"/>
      <c r="R24" s="764"/>
      <c r="S24" s="764"/>
      <c r="T24" s="764"/>
      <c r="U24" s="764"/>
      <c r="V24" s="764"/>
      <c r="W24" s="764"/>
      <c r="X24" s="765"/>
      <c r="Y24" s="1009"/>
      <c r="Z24" s="765"/>
      <c r="AA24" s="1009"/>
      <c r="AB24" s="764"/>
      <c r="AC24" s="764"/>
      <c r="AD24" s="764"/>
      <c r="AE24" s="764"/>
      <c r="AF24" s="764"/>
      <c r="AG24" s="764"/>
      <c r="AH24" s="764"/>
      <c r="AI24" s="764"/>
      <c r="AJ24" s="764"/>
      <c r="AK24" s="764"/>
      <c r="AL24" s="764"/>
      <c r="AM24" s="764"/>
      <c r="AN24" s="764"/>
      <c r="AO24" s="764"/>
      <c r="AP24" s="764"/>
      <c r="AQ24" s="764"/>
      <c r="AR24" s="764"/>
      <c r="AS24" s="764"/>
      <c r="AT24" s="765"/>
    </row>
    <row r="25" spans="2:47" ht="15" customHeight="1" x14ac:dyDescent="0.25">
      <c r="H25" s="1104">
        <v>3</v>
      </c>
      <c r="I25" s="765"/>
      <c r="J25" s="1105" t="s">
        <v>1898</v>
      </c>
      <c r="K25" s="764"/>
      <c r="L25" s="764"/>
      <c r="M25" s="764"/>
      <c r="N25" s="764"/>
      <c r="O25" s="764"/>
      <c r="P25" s="764"/>
      <c r="Q25" s="764"/>
      <c r="R25" s="764"/>
      <c r="S25" s="764"/>
      <c r="T25" s="764"/>
      <c r="U25" s="764"/>
      <c r="V25" s="764"/>
      <c r="W25" s="764"/>
      <c r="X25" s="765"/>
      <c r="Y25" s="1009"/>
      <c r="Z25" s="765"/>
      <c r="AA25" s="1009"/>
      <c r="AB25" s="764"/>
      <c r="AC25" s="764"/>
      <c r="AD25" s="764"/>
      <c r="AE25" s="764"/>
      <c r="AF25" s="764"/>
      <c r="AG25" s="764"/>
      <c r="AH25" s="764"/>
      <c r="AI25" s="764"/>
      <c r="AJ25" s="764"/>
      <c r="AK25" s="764"/>
      <c r="AL25" s="764"/>
      <c r="AM25" s="764"/>
      <c r="AN25" s="764"/>
      <c r="AO25" s="764"/>
      <c r="AP25" s="764"/>
      <c r="AQ25" s="764"/>
      <c r="AR25" s="764"/>
      <c r="AS25" s="764"/>
      <c r="AT25" s="765"/>
    </row>
    <row r="26" spans="2:47" ht="15" customHeight="1" x14ac:dyDescent="0.25">
      <c r="H26" s="1104">
        <v>4</v>
      </c>
      <c r="I26" s="765"/>
      <c r="J26" s="1105" t="s">
        <v>1899</v>
      </c>
      <c r="K26" s="764"/>
      <c r="L26" s="764"/>
      <c r="M26" s="764"/>
      <c r="N26" s="764"/>
      <c r="O26" s="764"/>
      <c r="P26" s="764"/>
      <c r="Q26" s="764"/>
      <c r="R26" s="764"/>
      <c r="S26" s="764"/>
      <c r="T26" s="764"/>
      <c r="U26" s="764"/>
      <c r="V26" s="764"/>
      <c r="W26" s="764"/>
      <c r="X26" s="765"/>
      <c r="Y26" s="1009"/>
      <c r="Z26" s="765"/>
      <c r="AA26" s="1009"/>
      <c r="AB26" s="764"/>
      <c r="AC26" s="764"/>
      <c r="AD26" s="764"/>
      <c r="AE26" s="764"/>
      <c r="AF26" s="764"/>
      <c r="AG26" s="764"/>
      <c r="AH26" s="764"/>
      <c r="AI26" s="764"/>
      <c r="AJ26" s="764"/>
      <c r="AK26" s="764"/>
      <c r="AL26" s="764"/>
      <c r="AM26" s="764"/>
      <c r="AN26" s="764"/>
      <c r="AO26" s="764"/>
      <c r="AP26" s="764"/>
      <c r="AQ26" s="764"/>
      <c r="AR26" s="764"/>
      <c r="AS26" s="764"/>
      <c r="AT26" s="765"/>
    </row>
    <row r="27" spans="2:47" ht="15" customHeight="1" x14ac:dyDescent="0.25">
      <c r="H27" s="1104">
        <v>5</v>
      </c>
      <c r="I27" s="765"/>
      <c r="J27" s="1105" t="s">
        <v>1900</v>
      </c>
      <c r="K27" s="764"/>
      <c r="L27" s="764"/>
      <c r="M27" s="764"/>
      <c r="N27" s="764"/>
      <c r="O27" s="764"/>
      <c r="P27" s="764"/>
      <c r="Q27" s="764"/>
      <c r="R27" s="764"/>
      <c r="S27" s="764"/>
      <c r="T27" s="764"/>
      <c r="U27" s="764"/>
      <c r="V27" s="764"/>
      <c r="W27" s="764"/>
      <c r="X27" s="765"/>
      <c r="Y27" s="1009"/>
      <c r="Z27" s="765"/>
      <c r="AA27" s="1009"/>
      <c r="AB27" s="764"/>
      <c r="AC27" s="764"/>
      <c r="AD27" s="764"/>
      <c r="AE27" s="764"/>
      <c r="AF27" s="764"/>
      <c r="AG27" s="764"/>
      <c r="AH27" s="764"/>
      <c r="AI27" s="764"/>
      <c r="AJ27" s="764"/>
      <c r="AK27" s="764"/>
      <c r="AL27" s="764"/>
      <c r="AM27" s="764"/>
      <c r="AN27" s="764"/>
      <c r="AO27" s="764"/>
      <c r="AP27" s="764"/>
      <c r="AQ27" s="764"/>
      <c r="AR27" s="764"/>
      <c r="AS27" s="764"/>
      <c r="AT27" s="765"/>
    </row>
    <row r="28" spans="2:47" ht="15" customHeight="1" x14ac:dyDescent="0.25">
      <c r="B28" s="760"/>
      <c r="C28" s="761"/>
      <c r="D28" s="761"/>
      <c r="E28" s="761"/>
      <c r="H28" s="1104">
        <v>6</v>
      </c>
      <c r="I28" s="765"/>
      <c r="J28" s="1105" t="s">
        <v>1901</v>
      </c>
      <c r="K28" s="764"/>
      <c r="L28" s="764"/>
      <c r="M28" s="764"/>
      <c r="N28" s="764"/>
      <c r="O28" s="764"/>
      <c r="P28" s="764"/>
      <c r="Q28" s="764"/>
      <c r="R28" s="764"/>
      <c r="S28" s="764"/>
      <c r="T28" s="764"/>
      <c r="U28" s="764"/>
      <c r="V28" s="764"/>
      <c r="W28" s="764"/>
      <c r="X28" s="765"/>
      <c r="Y28" s="1009"/>
      <c r="Z28" s="765"/>
      <c r="AA28" s="1009"/>
      <c r="AB28" s="764"/>
      <c r="AC28" s="764"/>
      <c r="AD28" s="764"/>
      <c r="AE28" s="764"/>
      <c r="AF28" s="764"/>
      <c r="AG28" s="764"/>
      <c r="AH28" s="764"/>
      <c r="AI28" s="764"/>
      <c r="AJ28" s="764"/>
      <c r="AK28" s="764"/>
      <c r="AL28" s="764"/>
      <c r="AM28" s="764"/>
      <c r="AN28" s="764"/>
      <c r="AO28" s="764"/>
      <c r="AP28" s="764"/>
      <c r="AQ28" s="764"/>
      <c r="AR28" s="764"/>
      <c r="AS28" s="764"/>
      <c r="AT28" s="765"/>
    </row>
    <row r="29" spans="2:47" ht="15" customHeight="1" x14ac:dyDescent="0.25">
      <c r="H29" s="1104">
        <v>7</v>
      </c>
      <c r="I29" s="765"/>
      <c r="J29" s="1105" t="s">
        <v>1902</v>
      </c>
      <c r="K29" s="764"/>
      <c r="L29" s="764"/>
      <c r="M29" s="764"/>
      <c r="N29" s="764"/>
      <c r="O29" s="764"/>
      <c r="P29" s="764"/>
      <c r="Q29" s="764"/>
      <c r="R29" s="764"/>
      <c r="S29" s="764"/>
      <c r="T29" s="764"/>
      <c r="U29" s="764"/>
      <c r="V29" s="764"/>
      <c r="W29" s="764"/>
      <c r="X29" s="765"/>
      <c r="Y29" s="1009"/>
      <c r="Z29" s="765"/>
      <c r="AA29" s="1009"/>
      <c r="AB29" s="764"/>
      <c r="AC29" s="764"/>
      <c r="AD29" s="764"/>
      <c r="AE29" s="764"/>
      <c r="AF29" s="764"/>
      <c r="AG29" s="764"/>
      <c r="AH29" s="764"/>
      <c r="AI29" s="764"/>
      <c r="AJ29" s="764"/>
      <c r="AK29" s="764"/>
      <c r="AL29" s="764"/>
      <c r="AM29" s="764"/>
      <c r="AN29" s="764"/>
      <c r="AO29" s="764"/>
      <c r="AP29" s="764"/>
      <c r="AQ29" s="764"/>
      <c r="AR29" s="764"/>
      <c r="AS29" s="764"/>
      <c r="AT29" s="765"/>
    </row>
    <row r="30" spans="2:47" ht="15" customHeight="1" x14ac:dyDescent="0.25">
      <c r="B30" s="760"/>
      <c r="C30" s="761"/>
      <c r="D30" s="761"/>
      <c r="E30" s="761"/>
      <c r="H30" s="1104">
        <v>8</v>
      </c>
      <c r="I30" s="765"/>
      <c r="J30" s="1105" t="s">
        <v>1903</v>
      </c>
      <c r="K30" s="764"/>
      <c r="L30" s="764"/>
      <c r="M30" s="764"/>
      <c r="N30" s="764"/>
      <c r="O30" s="764"/>
      <c r="P30" s="764"/>
      <c r="Q30" s="764"/>
      <c r="R30" s="764"/>
      <c r="S30" s="764"/>
      <c r="T30" s="764"/>
      <c r="U30" s="764"/>
      <c r="V30" s="764"/>
      <c r="W30" s="764"/>
      <c r="X30" s="765"/>
      <c r="Y30" s="1009"/>
      <c r="Z30" s="765"/>
      <c r="AA30" s="1009"/>
      <c r="AB30" s="764"/>
      <c r="AC30" s="764"/>
      <c r="AD30" s="764"/>
      <c r="AE30" s="764"/>
      <c r="AF30" s="764"/>
      <c r="AG30" s="764"/>
      <c r="AH30" s="764"/>
      <c r="AI30" s="764"/>
      <c r="AJ30" s="764"/>
      <c r="AK30" s="764"/>
      <c r="AL30" s="764"/>
      <c r="AM30" s="764"/>
      <c r="AN30" s="764"/>
      <c r="AO30" s="764"/>
      <c r="AP30" s="764"/>
      <c r="AQ30" s="764"/>
      <c r="AR30" s="764"/>
      <c r="AS30" s="764"/>
      <c r="AT30" s="765"/>
    </row>
    <row r="31" spans="2:47" ht="15" customHeight="1" x14ac:dyDescent="0.25">
      <c r="H31" s="1104">
        <v>9</v>
      </c>
      <c r="I31" s="765"/>
      <c r="J31" s="1105" t="s">
        <v>1904</v>
      </c>
      <c r="K31" s="764"/>
      <c r="L31" s="764"/>
      <c r="M31" s="764"/>
      <c r="N31" s="764"/>
      <c r="O31" s="764"/>
      <c r="P31" s="764"/>
      <c r="Q31" s="764"/>
      <c r="R31" s="764"/>
      <c r="S31" s="764"/>
      <c r="T31" s="764"/>
      <c r="U31" s="764"/>
      <c r="V31" s="764"/>
      <c r="W31" s="764"/>
      <c r="X31" s="765"/>
      <c r="Y31" s="1009"/>
      <c r="Z31" s="765"/>
      <c r="AA31" s="1009"/>
      <c r="AB31" s="764"/>
      <c r="AC31" s="764"/>
      <c r="AD31" s="764"/>
      <c r="AE31" s="764"/>
      <c r="AF31" s="764"/>
      <c r="AG31" s="764"/>
      <c r="AH31" s="764"/>
      <c r="AI31" s="764"/>
      <c r="AJ31" s="764"/>
      <c r="AK31" s="764"/>
      <c r="AL31" s="764"/>
      <c r="AM31" s="764"/>
      <c r="AN31" s="764"/>
      <c r="AO31" s="764"/>
      <c r="AP31" s="764"/>
      <c r="AQ31" s="764"/>
      <c r="AR31" s="764"/>
      <c r="AS31" s="764"/>
      <c r="AT31" s="765"/>
    </row>
    <row r="32" spans="2:47" ht="15" customHeight="1" x14ac:dyDescent="0.25">
      <c r="B32" s="760"/>
      <c r="C32" s="761"/>
      <c r="D32" s="761"/>
      <c r="E32" s="761"/>
      <c r="H32" s="1104">
        <v>10</v>
      </c>
      <c r="I32" s="765"/>
      <c r="J32" s="1105" t="s">
        <v>1905</v>
      </c>
      <c r="K32" s="764"/>
      <c r="L32" s="764"/>
      <c r="M32" s="764"/>
      <c r="N32" s="764"/>
      <c r="O32" s="764"/>
      <c r="P32" s="764"/>
      <c r="Q32" s="764"/>
      <c r="R32" s="764"/>
      <c r="S32" s="764"/>
      <c r="T32" s="764"/>
      <c r="U32" s="764"/>
      <c r="V32" s="764"/>
      <c r="W32" s="764"/>
      <c r="X32" s="765"/>
      <c r="Y32" s="1009"/>
      <c r="Z32" s="765"/>
      <c r="AA32" s="1009"/>
      <c r="AB32" s="764"/>
      <c r="AC32" s="764"/>
      <c r="AD32" s="764"/>
      <c r="AE32" s="764"/>
      <c r="AF32" s="764"/>
      <c r="AG32" s="764"/>
      <c r="AH32" s="764"/>
      <c r="AI32" s="764"/>
      <c r="AJ32" s="764"/>
      <c r="AK32" s="764"/>
      <c r="AL32" s="764"/>
      <c r="AM32" s="764"/>
      <c r="AN32" s="764"/>
      <c r="AO32" s="764"/>
      <c r="AP32" s="764"/>
      <c r="AQ32" s="764"/>
      <c r="AR32" s="764"/>
      <c r="AS32" s="764"/>
      <c r="AT32" s="765"/>
      <c r="AU32" s="254"/>
    </row>
    <row r="33" spans="2:47" ht="15" customHeight="1" x14ac:dyDescent="0.25">
      <c r="H33" s="1104">
        <v>11</v>
      </c>
      <c r="I33" s="765"/>
      <c r="J33" s="1105" t="s">
        <v>1906</v>
      </c>
      <c r="K33" s="764"/>
      <c r="L33" s="764"/>
      <c r="M33" s="764"/>
      <c r="N33" s="764"/>
      <c r="O33" s="764"/>
      <c r="P33" s="764"/>
      <c r="Q33" s="764"/>
      <c r="R33" s="764"/>
      <c r="S33" s="764"/>
      <c r="T33" s="764"/>
      <c r="U33" s="764"/>
      <c r="V33" s="764"/>
      <c r="W33" s="764"/>
      <c r="X33" s="765"/>
      <c r="Y33" s="1009"/>
      <c r="Z33" s="765"/>
      <c r="AA33" s="1009"/>
      <c r="AB33" s="764"/>
      <c r="AC33" s="764"/>
      <c r="AD33" s="764"/>
      <c r="AE33" s="764"/>
      <c r="AF33" s="764"/>
      <c r="AG33" s="764"/>
      <c r="AH33" s="764"/>
      <c r="AI33" s="764"/>
      <c r="AJ33" s="764"/>
      <c r="AK33" s="764"/>
      <c r="AL33" s="764"/>
      <c r="AM33" s="764"/>
      <c r="AN33" s="764"/>
      <c r="AO33" s="764"/>
      <c r="AP33" s="764"/>
      <c r="AQ33" s="764"/>
      <c r="AR33" s="764"/>
      <c r="AS33" s="764"/>
      <c r="AT33" s="765"/>
      <c r="AU33" s="254"/>
    </row>
    <row r="34" spans="2:47" ht="15" customHeight="1" x14ac:dyDescent="0.25">
      <c r="B34" s="760"/>
      <c r="C34" s="761"/>
      <c r="D34" s="761"/>
      <c r="E34" s="761"/>
      <c r="H34" s="1104">
        <v>12</v>
      </c>
      <c r="I34" s="765"/>
      <c r="J34" s="1105" t="s">
        <v>1907</v>
      </c>
      <c r="K34" s="764"/>
      <c r="L34" s="764"/>
      <c r="M34" s="764"/>
      <c r="N34" s="764"/>
      <c r="O34" s="764"/>
      <c r="P34" s="764"/>
      <c r="Q34" s="764"/>
      <c r="R34" s="764"/>
      <c r="S34" s="764"/>
      <c r="T34" s="764"/>
      <c r="U34" s="764"/>
      <c r="V34" s="764"/>
      <c r="W34" s="764"/>
      <c r="X34" s="765"/>
      <c r="Y34" s="1009"/>
      <c r="Z34" s="765"/>
      <c r="AA34" s="1009"/>
      <c r="AB34" s="764"/>
      <c r="AC34" s="764"/>
      <c r="AD34" s="764"/>
      <c r="AE34" s="764"/>
      <c r="AF34" s="764"/>
      <c r="AG34" s="764"/>
      <c r="AH34" s="764"/>
      <c r="AI34" s="764"/>
      <c r="AJ34" s="764"/>
      <c r="AK34" s="764"/>
      <c r="AL34" s="764"/>
      <c r="AM34" s="764"/>
      <c r="AN34" s="764"/>
      <c r="AO34" s="764"/>
      <c r="AP34" s="764"/>
      <c r="AQ34" s="764"/>
      <c r="AR34" s="764"/>
      <c r="AS34" s="764"/>
      <c r="AT34" s="765"/>
      <c r="AU34" s="254"/>
    </row>
    <row r="35" spans="2:47" ht="15" customHeight="1" x14ac:dyDescent="0.25">
      <c r="H35" s="1104">
        <v>13</v>
      </c>
      <c r="I35" s="765"/>
      <c r="J35" s="1105" t="s">
        <v>1908</v>
      </c>
      <c r="K35" s="764"/>
      <c r="L35" s="764"/>
      <c r="M35" s="764"/>
      <c r="N35" s="764"/>
      <c r="O35" s="764"/>
      <c r="P35" s="764"/>
      <c r="Q35" s="764"/>
      <c r="R35" s="764"/>
      <c r="S35" s="764"/>
      <c r="T35" s="764"/>
      <c r="U35" s="764"/>
      <c r="V35" s="764"/>
      <c r="W35" s="764"/>
      <c r="X35" s="765"/>
      <c r="Y35" s="1009"/>
      <c r="Z35" s="765"/>
      <c r="AA35" s="1009"/>
      <c r="AB35" s="764"/>
      <c r="AC35" s="764"/>
      <c r="AD35" s="764"/>
      <c r="AE35" s="764"/>
      <c r="AF35" s="764"/>
      <c r="AG35" s="764"/>
      <c r="AH35" s="764"/>
      <c r="AI35" s="764"/>
      <c r="AJ35" s="764"/>
      <c r="AK35" s="764"/>
      <c r="AL35" s="764"/>
      <c r="AM35" s="764"/>
      <c r="AN35" s="764"/>
      <c r="AO35" s="764"/>
      <c r="AP35" s="764"/>
      <c r="AQ35" s="764"/>
      <c r="AR35" s="764"/>
      <c r="AS35" s="764"/>
      <c r="AT35" s="765"/>
      <c r="AU35" s="254"/>
    </row>
    <row r="36" spans="2:47" ht="15" customHeight="1" x14ac:dyDescent="0.25">
      <c r="B36" s="760"/>
      <c r="C36" s="761"/>
      <c r="D36" s="761"/>
      <c r="E36" s="761"/>
      <c r="H36" s="204"/>
      <c r="I36" s="204"/>
      <c r="AS36" s="443"/>
      <c r="AT36" s="443"/>
      <c r="AU36" s="254"/>
    </row>
    <row r="37" spans="2:47" ht="15" customHeight="1" x14ac:dyDescent="0.25">
      <c r="H37" s="1082" t="s">
        <v>1445</v>
      </c>
      <c r="I37" s="765"/>
      <c r="J37" s="1109" t="s">
        <v>1780</v>
      </c>
      <c r="K37" s="764"/>
      <c r="L37" s="764"/>
      <c r="M37" s="764"/>
      <c r="N37" s="764"/>
      <c r="O37" s="764"/>
      <c r="P37" s="764"/>
      <c r="Q37" s="764"/>
      <c r="R37" s="764"/>
      <c r="S37" s="764"/>
      <c r="T37" s="764"/>
      <c r="U37" s="764"/>
      <c r="V37" s="764"/>
      <c r="W37" s="764"/>
      <c r="X37" s="765"/>
      <c r="Y37" s="1082" t="s">
        <v>1767</v>
      </c>
      <c r="Z37" s="765"/>
      <c r="AA37" s="1110" t="s">
        <v>1909</v>
      </c>
      <c r="AB37" s="764"/>
      <c r="AC37" s="764"/>
      <c r="AD37" s="764"/>
      <c r="AE37" s="764"/>
      <c r="AF37" s="764"/>
      <c r="AG37" s="764"/>
      <c r="AH37" s="764"/>
      <c r="AI37" s="764"/>
      <c r="AJ37" s="765"/>
      <c r="AK37" s="1110" t="s">
        <v>1910</v>
      </c>
      <c r="AL37" s="764"/>
      <c r="AM37" s="764"/>
      <c r="AN37" s="764"/>
      <c r="AO37" s="764"/>
      <c r="AP37" s="764"/>
      <c r="AQ37" s="764"/>
      <c r="AR37" s="764"/>
      <c r="AS37" s="764"/>
      <c r="AT37" s="765"/>
      <c r="AU37" s="254"/>
    </row>
    <row r="38" spans="2:47" ht="15" customHeight="1" x14ac:dyDescent="0.25">
      <c r="H38" s="1104">
        <v>1</v>
      </c>
      <c r="I38" s="765"/>
      <c r="J38" s="1105" t="s">
        <v>1911</v>
      </c>
      <c r="K38" s="764"/>
      <c r="L38" s="764"/>
      <c r="M38" s="764"/>
      <c r="N38" s="764"/>
      <c r="O38" s="764"/>
      <c r="P38" s="764"/>
      <c r="Q38" s="764"/>
      <c r="R38" s="764"/>
      <c r="S38" s="764"/>
      <c r="T38" s="764"/>
      <c r="U38" s="764"/>
      <c r="V38" s="764"/>
      <c r="W38" s="764"/>
      <c r="X38" s="765"/>
      <c r="Y38" s="1009"/>
      <c r="Z38" s="765"/>
      <c r="AA38" s="1106">
        <f>AA53</f>
        <v>0</v>
      </c>
      <c r="AB38" s="764"/>
      <c r="AC38" s="764"/>
      <c r="AD38" s="764"/>
      <c r="AE38" s="764"/>
      <c r="AF38" s="764"/>
      <c r="AG38" s="764"/>
      <c r="AH38" s="764"/>
      <c r="AI38" s="764"/>
      <c r="AJ38" s="765"/>
      <c r="AK38" s="1106">
        <f>AK53</f>
        <v>0</v>
      </c>
      <c r="AL38" s="764"/>
      <c r="AM38" s="764"/>
      <c r="AN38" s="764"/>
      <c r="AO38" s="764"/>
      <c r="AP38" s="764"/>
      <c r="AQ38" s="764"/>
      <c r="AR38" s="764"/>
      <c r="AS38" s="764"/>
      <c r="AT38" s="765"/>
      <c r="AU38" s="254"/>
    </row>
    <row r="39" spans="2:47" ht="15" customHeight="1" x14ac:dyDescent="0.25">
      <c r="H39" s="1104">
        <v>2</v>
      </c>
      <c r="I39" s="765"/>
      <c r="J39" s="1105" t="s">
        <v>1912</v>
      </c>
      <c r="K39" s="764"/>
      <c r="L39" s="764"/>
      <c r="M39" s="764"/>
      <c r="N39" s="764"/>
      <c r="O39" s="764"/>
      <c r="P39" s="764"/>
      <c r="Q39" s="764"/>
      <c r="R39" s="764"/>
      <c r="S39" s="764"/>
      <c r="T39" s="764"/>
      <c r="U39" s="764"/>
      <c r="V39" s="764"/>
      <c r="W39" s="764"/>
      <c r="X39" s="765"/>
      <c r="Y39" s="1009"/>
      <c r="Z39" s="765"/>
      <c r="AA39" s="1114"/>
      <c r="AB39" s="764"/>
      <c r="AC39" s="764"/>
      <c r="AD39" s="764"/>
      <c r="AE39" s="764"/>
      <c r="AF39" s="764"/>
      <c r="AG39" s="764"/>
      <c r="AH39" s="764"/>
      <c r="AI39" s="764"/>
      <c r="AJ39" s="796"/>
      <c r="AK39" s="1108"/>
      <c r="AL39" s="764"/>
      <c r="AM39" s="764"/>
      <c r="AN39" s="764"/>
      <c r="AO39" s="764"/>
      <c r="AP39" s="764"/>
      <c r="AQ39" s="764"/>
      <c r="AR39" s="764"/>
      <c r="AS39" s="764"/>
      <c r="AT39" s="796"/>
      <c r="AU39" s="254"/>
    </row>
    <row r="40" spans="2:47" ht="15" customHeight="1" x14ac:dyDescent="0.25">
      <c r="H40" s="1104">
        <v>3</v>
      </c>
      <c r="I40" s="765"/>
      <c r="J40" s="1105" t="s">
        <v>1913</v>
      </c>
      <c r="K40" s="764"/>
      <c r="L40" s="764"/>
      <c r="M40" s="764"/>
      <c r="N40" s="764"/>
      <c r="O40" s="764"/>
      <c r="P40" s="764"/>
      <c r="Q40" s="764"/>
      <c r="R40" s="764"/>
      <c r="S40" s="764"/>
      <c r="T40" s="764"/>
      <c r="U40" s="764"/>
      <c r="V40" s="764"/>
      <c r="W40" s="764"/>
      <c r="X40" s="765"/>
      <c r="Y40" s="1009"/>
      <c r="Z40" s="765"/>
      <c r="AA40" s="1106">
        <f>SUM(AA38:AT39)</f>
        <v>0</v>
      </c>
      <c r="AB40" s="764"/>
      <c r="AC40" s="764"/>
      <c r="AD40" s="764"/>
      <c r="AE40" s="764"/>
      <c r="AF40" s="764"/>
      <c r="AG40" s="764"/>
      <c r="AH40" s="764"/>
      <c r="AI40" s="764"/>
      <c r="AJ40" s="765"/>
      <c r="AK40" s="1106">
        <f>SUM(AK38:BD39)</f>
        <v>0</v>
      </c>
      <c r="AL40" s="764"/>
      <c r="AM40" s="764"/>
      <c r="AN40" s="764"/>
      <c r="AO40" s="764"/>
      <c r="AP40" s="764"/>
      <c r="AQ40" s="764"/>
      <c r="AR40" s="764"/>
      <c r="AS40" s="764"/>
      <c r="AT40" s="765"/>
      <c r="AU40" s="254"/>
    </row>
    <row r="41" spans="2:47" ht="15" customHeight="1" x14ac:dyDescent="0.25">
      <c r="H41" s="204"/>
      <c r="I41" s="204"/>
      <c r="AS41" s="226"/>
      <c r="AT41" s="226"/>
      <c r="AU41" s="254"/>
    </row>
    <row r="42" spans="2:47" ht="15" customHeight="1" x14ac:dyDescent="0.25">
      <c r="H42" s="87" t="s">
        <v>1914</v>
      </c>
      <c r="I42" s="204"/>
      <c r="AS42" s="226"/>
      <c r="AT42" s="226"/>
      <c r="AU42" s="254"/>
    </row>
    <row r="43" spans="2:47" ht="15" customHeight="1" x14ac:dyDescent="0.25">
      <c r="H43" s="1082" t="s">
        <v>1445</v>
      </c>
      <c r="I43" s="765"/>
      <c r="J43" s="1109" t="s">
        <v>1780</v>
      </c>
      <c r="K43" s="764"/>
      <c r="L43" s="764"/>
      <c r="M43" s="764"/>
      <c r="N43" s="764"/>
      <c r="O43" s="764"/>
      <c r="P43" s="764"/>
      <c r="Q43" s="764"/>
      <c r="R43" s="764"/>
      <c r="S43" s="764"/>
      <c r="T43" s="764"/>
      <c r="U43" s="764"/>
      <c r="V43" s="764"/>
      <c r="W43" s="764"/>
      <c r="X43" s="765"/>
      <c r="Y43" s="1082" t="s">
        <v>1767</v>
      </c>
      <c r="Z43" s="765"/>
      <c r="AA43" s="1110" t="s">
        <v>1909</v>
      </c>
      <c r="AB43" s="764"/>
      <c r="AC43" s="764"/>
      <c r="AD43" s="764"/>
      <c r="AE43" s="764"/>
      <c r="AF43" s="764"/>
      <c r="AG43" s="764"/>
      <c r="AH43" s="764"/>
      <c r="AI43" s="764"/>
      <c r="AJ43" s="765"/>
      <c r="AK43" s="1110" t="s">
        <v>1910</v>
      </c>
      <c r="AL43" s="764"/>
      <c r="AM43" s="764"/>
      <c r="AN43" s="764"/>
      <c r="AO43" s="764"/>
      <c r="AP43" s="764"/>
      <c r="AQ43" s="764"/>
      <c r="AR43" s="764"/>
      <c r="AS43" s="764"/>
      <c r="AT43" s="765"/>
      <c r="AU43" s="254"/>
    </row>
    <row r="44" spans="2:47" ht="15" customHeight="1" x14ac:dyDescent="0.25">
      <c r="H44" s="1104">
        <v>1</v>
      </c>
      <c r="I44" s="765"/>
      <c r="J44" s="1105"/>
      <c r="K44" s="764"/>
      <c r="L44" s="764"/>
      <c r="M44" s="764"/>
      <c r="N44" s="764"/>
      <c r="O44" s="764"/>
      <c r="P44" s="764"/>
      <c r="Q44" s="764"/>
      <c r="R44" s="764"/>
      <c r="S44" s="764"/>
      <c r="T44" s="764"/>
      <c r="U44" s="764"/>
      <c r="V44" s="764"/>
      <c r="W44" s="764"/>
      <c r="X44" s="765"/>
      <c r="Y44" s="1009"/>
      <c r="Z44" s="765"/>
      <c r="AA44" s="1106"/>
      <c r="AB44" s="764"/>
      <c r="AC44" s="764"/>
      <c r="AD44" s="764"/>
      <c r="AE44" s="764"/>
      <c r="AF44" s="764"/>
      <c r="AG44" s="764"/>
      <c r="AH44" s="764"/>
      <c r="AI44" s="764"/>
      <c r="AJ44" s="765"/>
      <c r="AK44" s="1106"/>
      <c r="AL44" s="764"/>
      <c r="AM44" s="764"/>
      <c r="AN44" s="764"/>
      <c r="AO44" s="764"/>
      <c r="AP44" s="764"/>
      <c r="AQ44" s="764"/>
      <c r="AR44" s="764"/>
      <c r="AS44" s="764"/>
      <c r="AT44" s="765"/>
      <c r="AU44" s="254"/>
    </row>
    <row r="45" spans="2:47" ht="15" customHeight="1" x14ac:dyDescent="0.25">
      <c r="H45" s="1104">
        <v>2</v>
      </c>
      <c r="I45" s="765"/>
      <c r="J45" s="1105"/>
      <c r="K45" s="764"/>
      <c r="L45" s="764"/>
      <c r="M45" s="764"/>
      <c r="N45" s="764"/>
      <c r="O45" s="764"/>
      <c r="P45" s="764"/>
      <c r="Q45" s="764"/>
      <c r="R45" s="764"/>
      <c r="S45" s="764"/>
      <c r="T45" s="764"/>
      <c r="U45" s="764"/>
      <c r="V45" s="764"/>
      <c r="W45" s="764"/>
      <c r="X45" s="765"/>
      <c r="Y45" s="1009"/>
      <c r="Z45" s="765"/>
      <c r="AA45" s="1106"/>
      <c r="AB45" s="764"/>
      <c r="AC45" s="764"/>
      <c r="AD45" s="764"/>
      <c r="AE45" s="764"/>
      <c r="AF45" s="764"/>
      <c r="AG45" s="764"/>
      <c r="AH45" s="764"/>
      <c r="AI45" s="764"/>
      <c r="AJ45" s="765"/>
      <c r="AK45" s="1106"/>
      <c r="AL45" s="764"/>
      <c r="AM45" s="764"/>
      <c r="AN45" s="764"/>
      <c r="AO45" s="764"/>
      <c r="AP45" s="764"/>
      <c r="AQ45" s="764"/>
      <c r="AR45" s="764"/>
      <c r="AS45" s="764"/>
      <c r="AT45" s="765"/>
      <c r="AU45" s="254"/>
    </row>
    <row r="46" spans="2:47" ht="15" customHeight="1" x14ac:dyDescent="0.25">
      <c r="H46" s="1104">
        <v>3</v>
      </c>
      <c r="I46" s="765"/>
      <c r="J46" s="1105"/>
      <c r="K46" s="764"/>
      <c r="L46" s="764"/>
      <c r="M46" s="764"/>
      <c r="N46" s="764"/>
      <c r="O46" s="764"/>
      <c r="P46" s="764"/>
      <c r="Q46" s="764"/>
      <c r="R46" s="764"/>
      <c r="S46" s="764"/>
      <c r="T46" s="764"/>
      <c r="U46" s="764"/>
      <c r="V46" s="764"/>
      <c r="W46" s="764"/>
      <c r="X46" s="765"/>
      <c r="Y46" s="1009"/>
      <c r="Z46" s="765"/>
      <c r="AA46" s="1106"/>
      <c r="AB46" s="764"/>
      <c r="AC46" s="764"/>
      <c r="AD46" s="764"/>
      <c r="AE46" s="764"/>
      <c r="AF46" s="764"/>
      <c r="AG46" s="764"/>
      <c r="AH46" s="764"/>
      <c r="AI46" s="764"/>
      <c r="AJ46" s="765"/>
      <c r="AK46" s="1106"/>
      <c r="AL46" s="764"/>
      <c r="AM46" s="764"/>
      <c r="AN46" s="764"/>
      <c r="AO46" s="764"/>
      <c r="AP46" s="764"/>
      <c r="AQ46" s="764"/>
      <c r="AR46" s="764"/>
      <c r="AS46" s="764"/>
      <c r="AT46" s="765"/>
      <c r="AU46" s="254"/>
    </row>
    <row r="47" spans="2:47" ht="15" customHeight="1" x14ac:dyDescent="0.25">
      <c r="H47" s="1104">
        <v>4</v>
      </c>
      <c r="I47" s="765"/>
      <c r="J47" s="1105"/>
      <c r="K47" s="764"/>
      <c r="L47" s="764"/>
      <c r="M47" s="764"/>
      <c r="N47" s="764"/>
      <c r="O47" s="764"/>
      <c r="P47" s="764"/>
      <c r="Q47" s="764"/>
      <c r="R47" s="764"/>
      <c r="S47" s="764"/>
      <c r="T47" s="764"/>
      <c r="U47" s="764"/>
      <c r="V47" s="764"/>
      <c r="W47" s="764"/>
      <c r="X47" s="765"/>
      <c r="Y47" s="1009"/>
      <c r="Z47" s="765"/>
      <c r="AA47" s="1106"/>
      <c r="AB47" s="764"/>
      <c r="AC47" s="764"/>
      <c r="AD47" s="764"/>
      <c r="AE47" s="764"/>
      <c r="AF47" s="764"/>
      <c r="AG47" s="764"/>
      <c r="AH47" s="764"/>
      <c r="AI47" s="764"/>
      <c r="AJ47" s="765"/>
      <c r="AK47" s="1106"/>
      <c r="AL47" s="764"/>
      <c r="AM47" s="764"/>
      <c r="AN47" s="764"/>
      <c r="AO47" s="764"/>
      <c r="AP47" s="764"/>
      <c r="AQ47" s="764"/>
      <c r="AR47" s="764"/>
      <c r="AS47" s="764"/>
      <c r="AT47" s="765"/>
      <c r="AU47" s="254"/>
    </row>
    <row r="48" spans="2:47" ht="15" customHeight="1" x14ac:dyDescent="0.25">
      <c r="H48" s="1104">
        <v>5</v>
      </c>
      <c r="I48" s="765"/>
      <c r="J48" s="1105"/>
      <c r="K48" s="764"/>
      <c r="L48" s="764"/>
      <c r="M48" s="764"/>
      <c r="N48" s="764"/>
      <c r="O48" s="764"/>
      <c r="P48" s="764"/>
      <c r="Q48" s="764"/>
      <c r="R48" s="764"/>
      <c r="S48" s="764"/>
      <c r="T48" s="764"/>
      <c r="U48" s="764"/>
      <c r="V48" s="764"/>
      <c r="W48" s="764"/>
      <c r="X48" s="765"/>
      <c r="Y48" s="1009"/>
      <c r="Z48" s="765"/>
      <c r="AA48" s="1106"/>
      <c r="AB48" s="764"/>
      <c r="AC48" s="764"/>
      <c r="AD48" s="764"/>
      <c r="AE48" s="764"/>
      <c r="AF48" s="764"/>
      <c r="AG48" s="764"/>
      <c r="AH48" s="764"/>
      <c r="AI48" s="764"/>
      <c r="AJ48" s="765"/>
      <c r="AK48" s="1106"/>
      <c r="AL48" s="764"/>
      <c r="AM48" s="764"/>
      <c r="AN48" s="764"/>
      <c r="AO48" s="764"/>
      <c r="AP48" s="764"/>
      <c r="AQ48" s="764"/>
      <c r="AR48" s="764"/>
      <c r="AS48" s="764"/>
      <c r="AT48" s="765"/>
      <c r="AU48" s="254"/>
    </row>
    <row r="49" spans="8:47" ht="15" customHeight="1" x14ac:dyDescent="0.25">
      <c r="H49" s="1104">
        <v>6</v>
      </c>
      <c r="I49" s="765"/>
      <c r="J49" s="1105"/>
      <c r="K49" s="764"/>
      <c r="L49" s="764"/>
      <c r="M49" s="764"/>
      <c r="N49" s="764"/>
      <c r="O49" s="764"/>
      <c r="P49" s="764"/>
      <c r="Q49" s="764"/>
      <c r="R49" s="764"/>
      <c r="S49" s="764"/>
      <c r="T49" s="764"/>
      <c r="U49" s="764"/>
      <c r="V49" s="764"/>
      <c r="W49" s="764"/>
      <c r="X49" s="765"/>
      <c r="Y49" s="1009"/>
      <c r="Z49" s="765"/>
      <c r="AA49" s="1106"/>
      <c r="AB49" s="764"/>
      <c r="AC49" s="764"/>
      <c r="AD49" s="764"/>
      <c r="AE49" s="764"/>
      <c r="AF49" s="764"/>
      <c r="AG49" s="764"/>
      <c r="AH49" s="764"/>
      <c r="AI49" s="764"/>
      <c r="AJ49" s="765"/>
      <c r="AK49" s="1106"/>
      <c r="AL49" s="764"/>
      <c r="AM49" s="764"/>
      <c r="AN49" s="764"/>
      <c r="AO49" s="764"/>
      <c r="AP49" s="764"/>
      <c r="AQ49" s="764"/>
      <c r="AR49" s="764"/>
      <c r="AS49" s="764"/>
      <c r="AT49" s="765"/>
      <c r="AU49" s="254"/>
    </row>
    <row r="50" spans="8:47" ht="15" customHeight="1" x14ac:dyDescent="0.25">
      <c r="H50" s="1104">
        <v>7</v>
      </c>
      <c r="I50" s="765"/>
      <c r="J50" s="1105"/>
      <c r="K50" s="764"/>
      <c r="L50" s="764"/>
      <c r="M50" s="764"/>
      <c r="N50" s="764"/>
      <c r="O50" s="764"/>
      <c r="P50" s="764"/>
      <c r="Q50" s="764"/>
      <c r="R50" s="764"/>
      <c r="S50" s="764"/>
      <c r="T50" s="764"/>
      <c r="U50" s="764"/>
      <c r="V50" s="764"/>
      <c r="W50" s="764"/>
      <c r="X50" s="765"/>
      <c r="Y50" s="1009"/>
      <c r="Z50" s="765"/>
      <c r="AA50" s="1106"/>
      <c r="AB50" s="764"/>
      <c r="AC50" s="764"/>
      <c r="AD50" s="764"/>
      <c r="AE50" s="764"/>
      <c r="AF50" s="764"/>
      <c r="AG50" s="764"/>
      <c r="AH50" s="764"/>
      <c r="AI50" s="764"/>
      <c r="AJ50" s="765"/>
      <c r="AK50" s="1106"/>
      <c r="AL50" s="764"/>
      <c r="AM50" s="764"/>
      <c r="AN50" s="764"/>
      <c r="AO50" s="764"/>
      <c r="AP50" s="764"/>
      <c r="AQ50" s="764"/>
      <c r="AR50" s="764"/>
      <c r="AS50" s="764"/>
      <c r="AT50" s="765"/>
      <c r="AU50" s="254"/>
    </row>
    <row r="51" spans="8:47" ht="15" customHeight="1" x14ac:dyDescent="0.25">
      <c r="H51" s="1104">
        <v>8</v>
      </c>
      <c r="I51" s="765"/>
      <c r="J51" s="1105"/>
      <c r="K51" s="764"/>
      <c r="L51" s="764"/>
      <c r="M51" s="764"/>
      <c r="N51" s="764"/>
      <c r="O51" s="764"/>
      <c r="P51" s="764"/>
      <c r="Q51" s="764"/>
      <c r="R51" s="764"/>
      <c r="S51" s="764"/>
      <c r="T51" s="764"/>
      <c r="U51" s="764"/>
      <c r="V51" s="764"/>
      <c r="W51" s="764"/>
      <c r="X51" s="765"/>
      <c r="Y51" s="1009"/>
      <c r="Z51" s="765"/>
      <c r="AA51" s="1106"/>
      <c r="AB51" s="764"/>
      <c r="AC51" s="764"/>
      <c r="AD51" s="764"/>
      <c r="AE51" s="764"/>
      <c r="AF51" s="764"/>
      <c r="AG51" s="764"/>
      <c r="AH51" s="764"/>
      <c r="AI51" s="764"/>
      <c r="AJ51" s="765"/>
      <c r="AK51" s="1106"/>
      <c r="AL51" s="764"/>
      <c r="AM51" s="764"/>
      <c r="AN51" s="764"/>
      <c r="AO51" s="764"/>
      <c r="AP51" s="764"/>
      <c r="AQ51" s="764"/>
      <c r="AR51" s="764"/>
      <c r="AS51" s="764"/>
      <c r="AT51" s="765"/>
      <c r="AU51" s="254"/>
    </row>
    <row r="52" spans="8:47" ht="15" customHeight="1" x14ac:dyDescent="0.25">
      <c r="H52" s="1115"/>
      <c r="I52" s="765"/>
      <c r="J52" s="1107"/>
      <c r="K52" s="764"/>
      <c r="L52" s="764"/>
      <c r="M52" s="764"/>
      <c r="N52" s="764"/>
      <c r="O52" s="764"/>
      <c r="P52" s="764"/>
      <c r="Q52" s="764"/>
      <c r="R52" s="764"/>
      <c r="S52" s="764"/>
      <c r="T52" s="764"/>
      <c r="U52" s="764"/>
      <c r="V52" s="764"/>
      <c r="W52" s="764"/>
      <c r="X52" s="765"/>
      <c r="Y52" s="1113"/>
      <c r="Z52" s="765"/>
      <c r="AA52" s="1110"/>
      <c r="AB52" s="764"/>
      <c r="AC52" s="764"/>
      <c r="AD52" s="764"/>
      <c r="AE52" s="764"/>
      <c r="AF52" s="764"/>
      <c r="AG52" s="764"/>
      <c r="AH52" s="764"/>
      <c r="AI52" s="764"/>
      <c r="AJ52" s="765"/>
      <c r="AK52" s="1110"/>
      <c r="AL52" s="764"/>
      <c r="AM52" s="764"/>
      <c r="AN52" s="764"/>
      <c r="AO52" s="764"/>
      <c r="AP52" s="764"/>
      <c r="AQ52" s="764"/>
      <c r="AR52" s="764"/>
      <c r="AS52" s="764"/>
      <c r="AT52" s="765"/>
      <c r="AU52" s="254"/>
    </row>
    <row r="53" spans="8:47" ht="15" customHeight="1" x14ac:dyDescent="0.25">
      <c r="H53" s="1112" t="s">
        <v>1832</v>
      </c>
      <c r="I53" s="764"/>
      <c r="J53" s="764"/>
      <c r="K53" s="764"/>
      <c r="L53" s="764"/>
      <c r="M53" s="764"/>
      <c r="N53" s="764"/>
      <c r="O53" s="764"/>
      <c r="P53" s="764"/>
      <c r="Q53" s="764"/>
      <c r="R53" s="764"/>
      <c r="S53" s="764"/>
      <c r="T53" s="764"/>
      <c r="U53" s="764"/>
      <c r="V53" s="764"/>
      <c r="W53" s="764"/>
      <c r="X53" s="764"/>
      <c r="Y53" s="764"/>
      <c r="Z53" s="765"/>
      <c r="AA53" s="1106">
        <f>SUM(AA44:AT52)</f>
        <v>0</v>
      </c>
      <c r="AB53" s="764"/>
      <c r="AC53" s="764"/>
      <c r="AD53" s="764"/>
      <c r="AE53" s="764"/>
      <c r="AF53" s="764"/>
      <c r="AG53" s="764"/>
      <c r="AH53" s="764"/>
      <c r="AI53" s="764"/>
      <c r="AJ53" s="765"/>
      <c r="AK53" s="1106">
        <f>SUM(AK44:BD52)</f>
        <v>0</v>
      </c>
      <c r="AL53" s="764"/>
      <c r="AM53" s="764"/>
      <c r="AN53" s="764"/>
      <c r="AO53" s="764"/>
      <c r="AP53" s="764"/>
      <c r="AQ53" s="764"/>
      <c r="AR53" s="764"/>
      <c r="AS53" s="764"/>
      <c r="AT53" s="765"/>
      <c r="AU53" s="254"/>
    </row>
    <row r="54" spans="8:47" ht="14.25" customHeight="1" x14ac:dyDescent="0.25">
      <c r="AS54" s="443"/>
      <c r="AT54" s="443"/>
      <c r="AU54" s="254"/>
    </row>
    <row r="55" spans="8:47" ht="14.25" customHeight="1" x14ac:dyDescent="0.25">
      <c r="AS55" s="443"/>
      <c r="AT55" s="443"/>
      <c r="AU55" s="254"/>
    </row>
    <row r="56" spans="8:47" ht="14.25" customHeight="1" x14ac:dyDescent="0.25">
      <c r="AS56" s="443"/>
      <c r="AT56" s="443"/>
      <c r="AU56" s="254"/>
    </row>
    <row r="57" spans="8:47" ht="14.25" customHeight="1" x14ac:dyDescent="0.25">
      <c r="H57" s="976" t="s">
        <v>1795</v>
      </c>
      <c r="I57" s="824"/>
      <c r="J57" s="824"/>
      <c r="K57" s="824"/>
      <c r="L57" s="824"/>
      <c r="M57" s="824"/>
      <c r="N57" s="824"/>
      <c r="O57" s="824"/>
      <c r="P57" s="824"/>
      <c r="Q57" s="824"/>
      <c r="R57" s="824"/>
      <c r="S57" s="824"/>
      <c r="T57" s="824"/>
      <c r="U57" s="824"/>
      <c r="V57" s="824"/>
      <c r="W57" s="824"/>
      <c r="X57" s="824"/>
      <c r="Y57" s="825"/>
      <c r="Z57" s="976" t="s">
        <v>1796</v>
      </c>
      <c r="AA57" s="824"/>
      <c r="AB57" s="824"/>
      <c r="AC57" s="824"/>
      <c r="AD57" s="824"/>
      <c r="AE57" s="824"/>
      <c r="AF57" s="824"/>
      <c r="AG57" s="824"/>
      <c r="AH57" s="824"/>
      <c r="AI57" s="824"/>
      <c r="AJ57" s="824"/>
      <c r="AK57" s="824"/>
      <c r="AL57" s="824"/>
      <c r="AM57" s="824"/>
      <c r="AN57" s="824"/>
      <c r="AO57" s="824"/>
      <c r="AP57" s="824"/>
      <c r="AQ57" s="825"/>
      <c r="AS57" s="443"/>
      <c r="AT57" s="443"/>
      <c r="AU57" s="443"/>
    </row>
    <row r="58" spans="8:47" ht="14.25" customHeight="1" x14ac:dyDescent="0.25">
      <c r="H58" s="257" t="s">
        <v>796</v>
      </c>
      <c r="I58" s="258"/>
      <c r="J58" s="258"/>
      <c r="K58" s="258"/>
      <c r="L58" s="258"/>
      <c r="M58" s="258"/>
      <c r="N58" s="258"/>
      <c r="O58" s="258"/>
      <c r="P58" s="258"/>
      <c r="Q58" s="259"/>
      <c r="R58" s="257" t="s">
        <v>1511</v>
      </c>
      <c r="S58" s="258"/>
      <c r="T58" s="258"/>
      <c r="U58" s="259"/>
      <c r="V58" s="257" t="s">
        <v>1510</v>
      </c>
      <c r="W58" s="258"/>
      <c r="X58" s="258"/>
      <c r="Y58" s="259"/>
      <c r="Z58" s="257" t="s">
        <v>796</v>
      </c>
      <c r="AA58" s="258"/>
      <c r="AB58" s="258"/>
      <c r="AC58" s="258"/>
      <c r="AD58" s="258"/>
      <c r="AE58" s="258"/>
      <c r="AF58" s="258"/>
      <c r="AG58" s="258"/>
      <c r="AH58" s="258"/>
      <c r="AI58" s="259"/>
      <c r="AJ58" s="257" t="s">
        <v>1511</v>
      </c>
      <c r="AK58" s="258"/>
      <c r="AL58" s="258"/>
      <c r="AM58" s="259"/>
      <c r="AN58" s="257" t="s">
        <v>1510</v>
      </c>
      <c r="AO58" s="258"/>
      <c r="AP58" s="258"/>
      <c r="AQ58" s="259"/>
      <c r="AS58" s="443"/>
      <c r="AT58" s="443"/>
      <c r="AU58" s="443"/>
    </row>
    <row r="59" spans="8:47" ht="14.25" customHeight="1" x14ac:dyDescent="0.25">
      <c r="H59" s="260"/>
      <c r="Q59" s="261"/>
      <c r="R59" s="260"/>
      <c r="U59" s="261"/>
      <c r="V59" s="260"/>
      <c r="Y59" s="261"/>
      <c r="Z59" s="260"/>
      <c r="AI59" s="261"/>
      <c r="AJ59" s="260"/>
      <c r="AM59" s="261"/>
      <c r="AN59" s="260"/>
      <c r="AQ59" s="261"/>
      <c r="AS59" s="443"/>
      <c r="AT59" s="443"/>
      <c r="AU59" s="443"/>
    </row>
    <row r="60" spans="8:47" ht="14.25" customHeight="1" x14ac:dyDescent="0.25">
      <c r="H60" s="260"/>
      <c r="Q60" s="261"/>
      <c r="R60" s="260"/>
      <c r="U60" s="261"/>
      <c r="V60" s="260"/>
      <c r="Y60" s="261"/>
      <c r="Z60" s="260"/>
      <c r="AI60" s="261"/>
      <c r="AJ60" s="260"/>
      <c r="AM60" s="261"/>
      <c r="AN60" s="260"/>
      <c r="AQ60" s="261"/>
      <c r="AS60" s="443"/>
      <c r="AT60" s="443"/>
      <c r="AU60" s="443"/>
    </row>
    <row r="61" spans="8:47" ht="14.25" customHeight="1" x14ac:dyDescent="0.25">
      <c r="H61" s="260"/>
      <c r="Q61" s="261"/>
      <c r="R61" s="260"/>
      <c r="U61" s="261"/>
      <c r="V61" s="260"/>
      <c r="Y61" s="261"/>
      <c r="Z61" s="260"/>
      <c r="AI61" s="261"/>
      <c r="AJ61" s="260"/>
      <c r="AM61" s="261"/>
      <c r="AN61" s="260"/>
      <c r="AQ61" s="261"/>
      <c r="AS61" s="443"/>
      <c r="AT61" s="443"/>
      <c r="AU61" s="443"/>
    </row>
    <row r="62" spans="8:47" ht="14.25" customHeight="1" x14ac:dyDescent="0.25">
      <c r="H62" s="260"/>
      <c r="Q62" s="261"/>
      <c r="R62" s="260"/>
      <c r="U62" s="261"/>
      <c r="V62" s="260"/>
      <c r="Y62" s="261"/>
      <c r="Z62" s="260"/>
      <c r="AI62" s="261"/>
      <c r="AJ62" s="260"/>
      <c r="AM62" s="261"/>
      <c r="AN62" s="260"/>
      <c r="AQ62" s="261"/>
      <c r="AS62" s="443"/>
      <c r="AT62" s="443"/>
      <c r="AU62" s="443"/>
    </row>
    <row r="63" spans="8:47" ht="14.25" customHeight="1" x14ac:dyDescent="0.25">
      <c r="H63" s="262"/>
      <c r="I63" s="263"/>
      <c r="J63" s="263"/>
      <c r="K63" s="263"/>
      <c r="L63" s="263"/>
      <c r="M63" s="263"/>
      <c r="N63" s="263"/>
      <c r="O63" s="263"/>
      <c r="P63" s="263"/>
      <c r="Q63" s="264"/>
      <c r="R63" s="262"/>
      <c r="S63" s="263"/>
      <c r="T63" s="263"/>
      <c r="U63" s="264"/>
      <c r="V63" s="262"/>
      <c r="W63" s="263"/>
      <c r="X63" s="263"/>
      <c r="Y63" s="264"/>
      <c r="Z63" s="262"/>
      <c r="AA63" s="263"/>
      <c r="AB63" s="263"/>
      <c r="AC63" s="263"/>
      <c r="AD63" s="263"/>
      <c r="AE63" s="263"/>
      <c r="AF63" s="263"/>
      <c r="AG63" s="263"/>
      <c r="AH63" s="263"/>
      <c r="AI63" s="264"/>
      <c r="AJ63" s="262"/>
      <c r="AK63" s="263"/>
      <c r="AL63" s="263"/>
      <c r="AM63" s="264"/>
      <c r="AN63" s="262"/>
      <c r="AO63" s="263"/>
      <c r="AP63" s="263"/>
      <c r="AQ63" s="264"/>
      <c r="AS63" s="443"/>
      <c r="AT63" s="443"/>
      <c r="AU63" s="443"/>
    </row>
    <row r="64" spans="8:47" ht="14.25" customHeight="1" x14ac:dyDescent="0.25">
      <c r="AM64" s="265" t="s">
        <v>1797</v>
      </c>
      <c r="AN64" s="131" t="str">
        <f>'G-3-1'!U24</f>
        <v>G-3-1-4</v>
      </c>
      <c r="AS64" s="443"/>
      <c r="AT64" s="443"/>
      <c r="AU64" s="443"/>
    </row>
    <row r="65" spans="7:47" ht="14.25" customHeight="1" x14ac:dyDescent="0.25">
      <c r="G65" s="223"/>
      <c r="AS65" s="443"/>
      <c r="AT65" s="443"/>
      <c r="AU65" s="254"/>
    </row>
  </sheetData>
  <mergeCells count="151">
    <mergeCell ref="B17:E17"/>
    <mergeCell ref="B30:E30"/>
    <mergeCell ref="B36:E36"/>
    <mergeCell ref="J26:X26"/>
    <mergeCell ref="H39:I39"/>
    <mergeCell ref="AK37:AT37"/>
    <mergeCell ref="H23:I23"/>
    <mergeCell ref="J37:X37"/>
    <mergeCell ref="B20:E20"/>
    <mergeCell ref="J27:X27"/>
    <mergeCell ref="H44:I44"/>
    <mergeCell ref="J35:X35"/>
    <mergeCell ref="AK38:AT38"/>
    <mergeCell ref="B12:E12"/>
    <mergeCell ref="H45:I45"/>
    <mergeCell ref="Y25:Z25"/>
    <mergeCell ref="J33:X33"/>
    <mergeCell ref="B13:E13"/>
    <mergeCell ref="Y33:Z33"/>
    <mergeCell ref="J34:X34"/>
    <mergeCell ref="H38:I38"/>
    <mergeCell ref="AK44:AT44"/>
    <mergeCell ref="Y37:Z37"/>
    <mergeCell ref="AK43:AT43"/>
    <mergeCell ref="H22:I22"/>
    <mergeCell ref="AA37:AJ37"/>
    <mergeCell ref="J23:X23"/>
    <mergeCell ref="H30:I30"/>
    <mergeCell ref="Y43:Z43"/>
    <mergeCell ref="H29:I29"/>
    <mergeCell ref="AA23:AT23"/>
    <mergeCell ref="H37:I37"/>
    <mergeCell ref="H33:I33"/>
    <mergeCell ref="B14:E14"/>
    <mergeCell ref="AK50:AT50"/>
    <mergeCell ref="J24:X24"/>
    <mergeCell ref="Y24:Z24"/>
    <mergeCell ref="Y45:Z45"/>
    <mergeCell ref="AA49:AJ49"/>
    <mergeCell ref="J44:X44"/>
    <mergeCell ref="AA45:AJ45"/>
    <mergeCell ref="AK45:AT45"/>
    <mergeCell ref="J28:X28"/>
    <mergeCell ref="Y31:Z31"/>
    <mergeCell ref="Y40:Z40"/>
    <mergeCell ref="AA39:AJ39"/>
    <mergeCell ref="AA25:AT25"/>
    <mergeCell ref="AA44:AJ44"/>
    <mergeCell ref="Y28:Z28"/>
    <mergeCell ref="Y32:Z32"/>
    <mergeCell ref="J40:X40"/>
    <mergeCell ref="AK48:AT48"/>
    <mergeCell ref="AA38:AJ38"/>
    <mergeCell ref="AA32:AT32"/>
    <mergeCell ref="AA46:AJ46"/>
    <mergeCell ref="G9:Z11"/>
    <mergeCell ref="AK46:AT46"/>
    <mergeCell ref="AK40:AT40"/>
    <mergeCell ref="H50:I50"/>
    <mergeCell ref="AA29:AT29"/>
    <mergeCell ref="AA51:AJ51"/>
    <mergeCell ref="B32:E32"/>
    <mergeCell ref="H25:I25"/>
    <mergeCell ref="H34:I34"/>
    <mergeCell ref="B16:E16"/>
    <mergeCell ref="J32:X32"/>
    <mergeCell ref="H49:I49"/>
    <mergeCell ref="Y51:Z51"/>
    <mergeCell ref="B34:E34"/>
    <mergeCell ref="B28:E28"/>
    <mergeCell ref="B18:E18"/>
    <mergeCell ref="AA40:AJ40"/>
    <mergeCell ref="H28:I28"/>
    <mergeCell ref="Y27:Z27"/>
    <mergeCell ref="AK51:AT51"/>
    <mergeCell ref="Y23:Z23"/>
    <mergeCell ref="B19:E19"/>
    <mergeCell ref="H48:I48"/>
    <mergeCell ref="H35:I35"/>
    <mergeCell ref="Z57:AQ57"/>
    <mergeCell ref="J30:X30"/>
    <mergeCell ref="AA53:AJ53"/>
    <mergeCell ref="H57:Y57"/>
    <mergeCell ref="H53:Z53"/>
    <mergeCell ref="Y47:Z47"/>
    <mergeCell ref="Y38:Z38"/>
    <mergeCell ref="G7:AR7"/>
    <mergeCell ref="Y26:Z26"/>
    <mergeCell ref="AA43:AJ43"/>
    <mergeCell ref="J47:X47"/>
    <mergeCell ref="AA52:AJ52"/>
    <mergeCell ref="J51:X51"/>
    <mergeCell ref="AK52:AT52"/>
    <mergeCell ref="AK49:AT49"/>
    <mergeCell ref="AA33:AT33"/>
    <mergeCell ref="Y50:Z50"/>
    <mergeCell ref="H52:I52"/>
    <mergeCell ref="J43:X43"/>
    <mergeCell ref="Y34:Z34"/>
    <mergeCell ref="AA26:AT26"/>
    <mergeCell ref="Y48:Z48"/>
    <mergeCell ref="H24:I24"/>
    <mergeCell ref="J38:X38"/>
    <mergeCell ref="Y52:Z52"/>
    <mergeCell ref="Y49:Z49"/>
    <mergeCell ref="AA27:AT27"/>
    <mergeCell ref="AA24:AT24"/>
    <mergeCell ref="AK53:AT53"/>
    <mergeCell ref="J50:X50"/>
    <mergeCell ref="H32:I32"/>
    <mergeCell ref="J46:X46"/>
    <mergeCell ref="AK47:AT47"/>
    <mergeCell ref="AA48:AJ48"/>
    <mergeCell ref="Y46:Z46"/>
    <mergeCell ref="AK39:AT39"/>
    <mergeCell ref="J52:X52"/>
    <mergeCell ref="H47:I47"/>
    <mergeCell ref="J39:X39"/>
    <mergeCell ref="AA35:AT35"/>
    <mergeCell ref="J48:X48"/>
    <mergeCell ref="J49:X49"/>
    <mergeCell ref="H43:I43"/>
    <mergeCell ref="AA50:AJ50"/>
    <mergeCell ref="J45:X45"/>
    <mergeCell ref="H40:I40"/>
    <mergeCell ref="Y39:Z39"/>
    <mergeCell ref="AA47:AJ47"/>
    <mergeCell ref="B10:E10"/>
    <mergeCell ref="H26:I26"/>
    <mergeCell ref="B4:E4"/>
    <mergeCell ref="Y35:Z35"/>
    <mergeCell ref="J25:X25"/>
    <mergeCell ref="Y44:Z44"/>
    <mergeCell ref="H46:I46"/>
    <mergeCell ref="AA34:AT34"/>
    <mergeCell ref="H51:I51"/>
    <mergeCell ref="H27:I27"/>
    <mergeCell ref="B8:E8"/>
    <mergeCell ref="AA31:AT31"/>
    <mergeCell ref="J29:X29"/>
    <mergeCell ref="B6:E6"/>
    <mergeCell ref="AA22:AT22"/>
    <mergeCell ref="B15:E15"/>
    <mergeCell ref="H31:I31"/>
    <mergeCell ref="AA28:AT28"/>
    <mergeCell ref="Y30:Z30"/>
    <mergeCell ref="Y29:Z29"/>
    <mergeCell ref="J22:X22"/>
    <mergeCell ref="AA30:AT30"/>
    <mergeCell ref="J31:X31"/>
    <mergeCell ref="Y22:Z22"/>
  </mergeCells>
  <hyperlinks>
    <hyperlink ref="B4" location="PANDUAN!A1" display="PANDUAN" xr:uid="{00000000-0004-0000-1001-000000000000}"/>
    <hyperlink ref="B6" location="'EWS DIRECTORY'!A1" display="EWS DIRECTORY" xr:uid="{00000000-0004-0000-1001-000001000000}"/>
    <hyperlink ref="B8" location="'DATA PEMICU'!A1" display="DATA PEMICU" xr:uid="{00000000-0004-0000-1001-000002000000}"/>
    <hyperlink ref="B10" location="'DATA PENGUJI'!A1" display="DATA PENGUJI" xr:uid="{00000000-0004-0000-1001-000003000000}"/>
    <hyperlink ref="B12" location="'MAIN LEVEL'!A1" display="MAIN LEVEL" xr:uid="{00000000-0004-0000-1001-000004000000}"/>
  </hyperlinks>
  <pageMargins left="0.51181102362204722" right="0.15748031496062989" top="0.55118110236220474" bottom="0.55118110236220474" header="0" footer="0"/>
  <pageSetup paperSize="9" scale="60" orientation="landscape"/>
  <headerFooter>
    <oddFooter>&amp;Rhalaman &amp;P dari</oddFooter>
  </headerFooter>
</worksheet>
</file>

<file path=xl/worksheets/sheet2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1-000000000000}">
  <sheetPr codeName="Sheet466">
    <tabColor theme="4" tint="-0.249977111117893"/>
  </sheetPr>
  <dimension ref="A1:AT44"/>
  <sheetViews>
    <sheetView topLeftCell="B3" zoomScaleNormal="100" workbookViewId="0">
      <selection activeCell="AQ18" sqref="AQ18:AU18"/>
    </sheetView>
  </sheetViews>
  <sheetFormatPr defaultColWidth="8.88671875" defaultRowHeight="13.8" x14ac:dyDescent="0.25"/>
  <cols>
    <col min="1" max="1" width="3" style="110" hidden="1" customWidth="1"/>
    <col min="2" max="5" width="3.88671875" style="177" customWidth="1"/>
    <col min="6" max="6" width="3.88671875" style="110" customWidth="1"/>
    <col min="7" max="46" width="3.88671875" customWidth="1"/>
  </cols>
  <sheetData>
    <row r="1" spans="2:46" x14ac:dyDescent="0.25">
      <c r="G1" s="178"/>
      <c r="H1" s="55"/>
      <c r="I1" s="55"/>
      <c r="J1" s="55"/>
      <c r="K1" s="55"/>
      <c r="L1" s="55"/>
      <c r="M1" s="55"/>
      <c r="N1" s="55"/>
    </row>
    <row r="2" spans="2:46" x14ac:dyDescent="0.25">
      <c r="G2" s="55" t="s">
        <v>1674</v>
      </c>
      <c r="H2" s="55"/>
      <c r="I2" s="55"/>
      <c r="J2" s="55"/>
      <c r="K2" s="55"/>
      <c r="L2" s="55"/>
      <c r="M2" s="55"/>
      <c r="N2" s="55"/>
    </row>
    <row r="3" spans="2:46" x14ac:dyDescent="0.25">
      <c r="B3" s="111"/>
      <c r="C3" s="111"/>
      <c r="D3" s="111"/>
      <c r="E3" s="111"/>
      <c r="G3" s="55"/>
      <c r="H3" s="55"/>
      <c r="I3" s="55"/>
      <c r="J3" s="55"/>
      <c r="K3" s="55"/>
      <c r="L3" s="55"/>
      <c r="M3" s="55"/>
      <c r="N3" s="55"/>
    </row>
    <row r="4" spans="2:46" x14ac:dyDescent="0.25">
      <c r="B4" s="762" t="s">
        <v>79</v>
      </c>
      <c r="C4" s="761"/>
      <c r="D4" s="761"/>
      <c r="E4" s="761"/>
      <c r="G4" s="55"/>
      <c r="H4" s="55"/>
      <c r="I4" s="55"/>
      <c r="J4" s="55"/>
      <c r="K4" s="55"/>
      <c r="L4" s="55"/>
      <c r="M4" s="55"/>
      <c r="N4" s="55"/>
    </row>
    <row r="5" spans="2:46" x14ac:dyDescent="0.25">
      <c r="B5" s="111"/>
      <c r="C5" s="111"/>
      <c r="D5" s="111"/>
      <c r="E5" s="111"/>
      <c r="G5" s="55"/>
      <c r="H5" s="55"/>
      <c r="I5" s="55"/>
      <c r="J5" s="55"/>
      <c r="K5" s="55"/>
      <c r="L5" s="55"/>
      <c r="M5" s="55"/>
      <c r="N5" s="55"/>
    </row>
    <row r="6" spans="2:46" x14ac:dyDescent="0.25">
      <c r="B6" s="762" t="s">
        <v>87</v>
      </c>
      <c r="C6" s="761"/>
      <c r="D6" s="761"/>
      <c r="E6" s="761"/>
      <c r="G6" s="55"/>
      <c r="H6" s="55"/>
      <c r="I6" s="55"/>
      <c r="J6" s="55"/>
      <c r="K6" s="55"/>
      <c r="L6" s="55"/>
      <c r="M6" s="55"/>
      <c r="N6" s="55"/>
    </row>
    <row r="7" spans="2:46" x14ac:dyDescent="0.25">
      <c r="B7" s="111"/>
      <c r="C7" s="111"/>
      <c r="D7" s="111"/>
      <c r="E7" s="111"/>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58"/>
    </row>
    <row r="8" spans="2:46" x14ac:dyDescent="0.25">
      <c r="B8" s="762" t="s">
        <v>94</v>
      </c>
      <c r="C8" s="761"/>
      <c r="D8" s="761"/>
      <c r="E8" s="761"/>
      <c r="G8" s="55"/>
      <c r="H8" s="55"/>
      <c r="I8" s="55"/>
      <c r="J8" s="55"/>
      <c r="K8" s="55"/>
      <c r="L8" s="55"/>
      <c r="M8" s="55"/>
      <c r="N8" s="55"/>
    </row>
    <row r="9" spans="2:46" ht="14.4" customHeight="1" x14ac:dyDescent="0.25">
      <c r="B9" s="111"/>
      <c r="C9" s="111"/>
      <c r="D9" s="111"/>
      <c r="E9" s="111"/>
      <c r="G9" s="999" t="str">
        <f>"Rincian "&amp;'G-3-1'!H18&amp;" "&amp;'G-3-1'!M18</f>
        <v>Rincian Kerugian selisih kurs Berdasarkan Data Internal dan Eksternal yang dimiliki DJP</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303"/>
    </row>
    <row r="10" spans="2:46" x14ac:dyDescent="0.25">
      <c r="B10" s="762" t="s">
        <v>101</v>
      </c>
      <c r="C10" s="761"/>
      <c r="D10" s="761"/>
      <c r="E10" s="761"/>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304"/>
    </row>
    <row r="11" spans="2:46"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305"/>
    </row>
    <row r="12" spans="2:46" x14ac:dyDescent="0.25">
      <c r="B12" s="762" t="s">
        <v>106</v>
      </c>
      <c r="C12" s="761"/>
      <c r="D12" s="761"/>
      <c r="E12" s="761"/>
      <c r="G12" s="254"/>
      <c r="H12" s="254"/>
      <c r="I12" s="254"/>
      <c r="J12" s="254"/>
      <c r="K12" s="254"/>
      <c r="L12" s="254"/>
      <c r="M12" s="254"/>
      <c r="N12" s="254"/>
    </row>
    <row r="13" spans="2:46" ht="14.25" customHeight="1" x14ac:dyDescent="0.25">
      <c r="B13" s="962" t="str">
        <f>HYPERLINK("#'"&amp;'EWS DIRECTORY'!$J$267&amp;"'!A1",'EWS DIRECTORY'!$J$267)</f>
        <v>G-3</v>
      </c>
      <c r="C13" s="761"/>
      <c r="D13" s="761"/>
      <c r="E13" s="761"/>
      <c r="G13" s="55" t="s">
        <v>1680</v>
      </c>
      <c r="H13" s="55"/>
      <c r="I13" s="254"/>
      <c r="J13" s="254"/>
      <c r="K13" s="254"/>
      <c r="L13" s="254"/>
      <c r="M13" s="254"/>
      <c r="N13" s="254"/>
    </row>
    <row r="14" spans="2:46" x14ac:dyDescent="0.25">
      <c r="B14" s="931" t="str">
        <f>HYPERLINK("#'"&amp;'EWS DIRECTORY'!$J$268&amp;"'!A1",'EWS DIRECTORY'!$J$268)</f>
        <v>G-3-1</v>
      </c>
      <c r="C14" s="761"/>
      <c r="D14" s="761"/>
      <c r="E14" s="761"/>
      <c r="G14" s="55" t="s">
        <v>1681</v>
      </c>
      <c r="H14" s="55"/>
      <c r="I14" s="55"/>
      <c r="J14" s="254"/>
      <c r="K14" s="254"/>
      <c r="L14" s="254"/>
      <c r="M14" s="254"/>
      <c r="N14" s="254"/>
    </row>
    <row r="15" spans="2:46" ht="14.25" customHeight="1" x14ac:dyDescent="0.25">
      <c r="B15" s="929" t="str">
        <f>HYPERLINK("#'"&amp;'EWS DIRECTORY'!$J$269&amp;"'!A1",'EWS DIRECTORY'!$J$269)</f>
        <v>G-3-1-1</v>
      </c>
      <c r="C15" s="761"/>
      <c r="D15" s="761"/>
      <c r="E15" s="761"/>
      <c r="G15" s="55" t="s">
        <v>1744</v>
      </c>
      <c r="H15" s="55"/>
      <c r="I15" s="55" t="s">
        <v>1744</v>
      </c>
      <c r="J15" s="254"/>
      <c r="K15" s="254"/>
      <c r="L15" s="254"/>
      <c r="M15" s="254"/>
      <c r="N15" s="254"/>
    </row>
    <row r="16" spans="2:46" ht="14.25" customHeight="1" x14ac:dyDescent="0.25">
      <c r="B16" s="929" t="str">
        <f>HYPERLINK("#'"&amp;'EWS DIRECTORY'!$J$270&amp;"'!A1",'EWS DIRECTORY'!$J$270)</f>
        <v>G-3-1-2</v>
      </c>
      <c r="C16" s="761"/>
      <c r="D16" s="761"/>
      <c r="E16" s="761"/>
    </row>
    <row r="17" spans="2:42" x14ac:dyDescent="0.25">
      <c r="B17" s="929" t="str">
        <f>HYPERLINK("#'"&amp;'EWS DIRECTORY'!$J$271&amp;"'!A1",'EWS DIRECTORY'!$J$271)</f>
        <v>G-3-1-3</v>
      </c>
      <c r="C17" s="761"/>
      <c r="D17" s="761"/>
      <c r="E17" s="761"/>
      <c r="G17" s="55" t="s">
        <v>1798</v>
      </c>
    </row>
    <row r="18" spans="2:42" ht="14.25" customHeight="1" x14ac:dyDescent="0.25">
      <c r="B18" s="929" t="str">
        <f>HYPERLINK("#'"&amp;'EWS DIRECTORY'!$J$272&amp;"'!A1",'EWS DIRECTORY'!$J$272)</f>
        <v>G-3-1-4</v>
      </c>
      <c r="C18" s="761"/>
      <c r="D18" s="761"/>
      <c r="E18" s="761"/>
      <c r="G18" s="55"/>
    </row>
    <row r="19" spans="2:42" ht="12.75" customHeight="1" x14ac:dyDescent="0.25">
      <c r="B19" s="929" t="str">
        <f>HYPERLINK("#'"&amp;'EWS DIRECTORY'!$J$273&amp;"'!A1",'EWS DIRECTORY'!$J$273)</f>
        <v>G-3-1-5</v>
      </c>
      <c r="C19" s="761"/>
      <c r="D19" s="761"/>
      <c r="E19" s="761"/>
      <c r="G19" s="55"/>
      <c r="H19" s="1116" t="s">
        <v>1445</v>
      </c>
      <c r="I19" s="825"/>
      <c r="J19" s="1116" t="s">
        <v>1452</v>
      </c>
      <c r="K19" s="824"/>
      <c r="L19" s="824"/>
      <c r="M19" s="824"/>
      <c r="N19" s="824"/>
      <c r="O19" s="825"/>
      <c r="P19" s="1116" t="s">
        <v>1915</v>
      </c>
      <c r="Q19" s="824"/>
      <c r="R19" s="824"/>
      <c r="S19" s="824"/>
      <c r="T19" s="824"/>
      <c r="U19" s="825"/>
      <c r="V19" s="1116" t="s">
        <v>1916</v>
      </c>
      <c r="W19" s="824"/>
      <c r="X19" s="824"/>
      <c r="Y19" s="824"/>
      <c r="Z19" s="824"/>
      <c r="AA19" s="824"/>
      <c r="AB19" s="824"/>
      <c r="AC19" s="824"/>
      <c r="AD19" s="824"/>
      <c r="AE19" s="824"/>
      <c r="AF19" s="824"/>
      <c r="AG19" s="824"/>
      <c r="AH19" s="824"/>
      <c r="AI19" s="824"/>
      <c r="AJ19" s="824"/>
      <c r="AK19" s="825"/>
      <c r="AL19" s="1120" t="s">
        <v>1481</v>
      </c>
      <c r="AM19" s="1121"/>
      <c r="AN19" s="1121"/>
      <c r="AO19" s="1121"/>
      <c r="AP19" s="1122"/>
    </row>
    <row r="20" spans="2:42" ht="14.25" customHeight="1" x14ac:dyDescent="0.25">
      <c r="B20" s="929" t="str">
        <f>HYPERLINK("#'"&amp;'EWS DIRECTORY'!$J$274&amp;"'!A1",'EWS DIRECTORY'!$J$274)</f>
        <v>G-3-1-6</v>
      </c>
      <c r="C20" s="761"/>
      <c r="D20" s="761"/>
      <c r="E20" s="761"/>
      <c r="G20" s="55"/>
      <c r="H20" s="1117"/>
      <c r="I20" s="825"/>
      <c r="J20" s="1119"/>
      <c r="K20" s="824"/>
      <c r="L20" s="824"/>
      <c r="M20" s="824"/>
      <c r="N20" s="824"/>
      <c r="O20" s="825"/>
      <c r="P20" s="1117"/>
      <c r="Q20" s="824"/>
      <c r="R20" s="824"/>
      <c r="S20" s="824"/>
      <c r="T20" s="824"/>
      <c r="U20" s="825"/>
      <c r="V20" s="1117"/>
      <c r="W20" s="824"/>
      <c r="X20" s="824"/>
      <c r="Y20" s="824"/>
      <c r="Z20" s="824"/>
      <c r="AA20" s="824"/>
      <c r="AB20" s="824"/>
      <c r="AC20" s="824"/>
      <c r="AD20" s="824"/>
      <c r="AE20" s="824"/>
      <c r="AF20" s="824"/>
      <c r="AG20" s="824"/>
      <c r="AH20" s="824"/>
      <c r="AI20" s="824"/>
      <c r="AJ20" s="824"/>
      <c r="AK20" s="825"/>
      <c r="AL20" s="1063"/>
      <c r="AM20" s="764"/>
      <c r="AN20" s="764"/>
      <c r="AO20" s="764"/>
      <c r="AP20" s="765"/>
    </row>
    <row r="21" spans="2:42" ht="14.25" customHeight="1" x14ac:dyDescent="0.25">
      <c r="G21" s="55"/>
      <c r="H21" s="1117"/>
      <c r="I21" s="825"/>
      <c r="J21" s="1119"/>
      <c r="K21" s="824"/>
      <c r="L21" s="824"/>
      <c r="M21" s="824"/>
      <c r="N21" s="824"/>
      <c r="O21" s="825"/>
      <c r="P21" s="1117"/>
      <c r="Q21" s="824"/>
      <c r="R21" s="824"/>
      <c r="S21" s="824"/>
      <c r="T21" s="824"/>
      <c r="U21" s="825"/>
      <c r="V21" s="1117"/>
      <c r="W21" s="824"/>
      <c r="X21" s="824"/>
      <c r="Y21" s="824"/>
      <c r="Z21" s="824"/>
      <c r="AA21" s="824"/>
      <c r="AB21" s="824"/>
      <c r="AC21" s="824"/>
      <c r="AD21" s="824"/>
      <c r="AE21" s="824"/>
      <c r="AF21" s="824"/>
      <c r="AG21" s="824"/>
      <c r="AH21" s="824"/>
      <c r="AI21" s="824"/>
      <c r="AJ21" s="824"/>
      <c r="AK21" s="825"/>
      <c r="AL21" s="1063"/>
      <c r="AM21" s="764"/>
      <c r="AN21" s="764"/>
      <c r="AO21" s="764"/>
      <c r="AP21" s="765"/>
    </row>
    <row r="22" spans="2:42" ht="14.25" customHeight="1" x14ac:dyDescent="0.25">
      <c r="G22" s="55"/>
      <c r="H22" s="1117"/>
      <c r="I22" s="825"/>
      <c r="J22" s="1119"/>
      <c r="K22" s="824"/>
      <c r="L22" s="824"/>
      <c r="M22" s="824"/>
      <c r="N22" s="824"/>
      <c r="O22" s="825"/>
      <c r="P22" s="1117"/>
      <c r="Q22" s="824"/>
      <c r="R22" s="824"/>
      <c r="S22" s="824"/>
      <c r="T22" s="824"/>
      <c r="U22" s="825"/>
      <c r="V22" s="1117"/>
      <c r="W22" s="824"/>
      <c r="X22" s="824"/>
      <c r="Y22" s="824"/>
      <c r="Z22" s="824"/>
      <c r="AA22" s="824"/>
      <c r="AB22" s="824"/>
      <c r="AC22" s="824"/>
      <c r="AD22" s="824"/>
      <c r="AE22" s="824"/>
      <c r="AF22" s="824"/>
      <c r="AG22" s="824"/>
      <c r="AH22" s="824"/>
      <c r="AI22" s="824"/>
      <c r="AJ22" s="824"/>
      <c r="AK22" s="825"/>
      <c r="AL22" s="1063"/>
      <c r="AM22" s="764"/>
      <c r="AN22" s="764"/>
      <c r="AO22" s="764"/>
      <c r="AP22" s="765"/>
    </row>
    <row r="23" spans="2:42" ht="14.25" customHeight="1" x14ac:dyDescent="0.25">
      <c r="G23" s="55"/>
      <c r="H23" s="1117"/>
      <c r="I23" s="825"/>
      <c r="J23" s="1119"/>
      <c r="K23" s="824"/>
      <c r="L23" s="824"/>
      <c r="M23" s="824"/>
      <c r="N23" s="824"/>
      <c r="O23" s="825"/>
      <c r="P23" s="1117"/>
      <c r="Q23" s="824"/>
      <c r="R23" s="824"/>
      <c r="S23" s="824"/>
      <c r="T23" s="824"/>
      <c r="U23" s="825"/>
      <c r="V23" s="1117"/>
      <c r="W23" s="824"/>
      <c r="X23" s="824"/>
      <c r="Y23" s="824"/>
      <c r="Z23" s="824"/>
      <c r="AA23" s="824"/>
      <c r="AB23" s="824"/>
      <c r="AC23" s="824"/>
      <c r="AD23" s="824"/>
      <c r="AE23" s="824"/>
      <c r="AF23" s="824"/>
      <c r="AG23" s="824"/>
      <c r="AH23" s="824"/>
      <c r="AI23" s="824"/>
      <c r="AJ23" s="824"/>
      <c r="AK23" s="825"/>
      <c r="AL23" s="1063"/>
      <c r="AM23" s="764"/>
      <c r="AN23" s="764"/>
      <c r="AO23" s="764"/>
      <c r="AP23" s="765"/>
    </row>
    <row r="24" spans="2:42" ht="14.25" customHeight="1" x14ac:dyDescent="0.25">
      <c r="G24" s="55"/>
      <c r="H24" s="1117"/>
      <c r="I24" s="825"/>
      <c r="J24" s="1119"/>
      <c r="K24" s="824"/>
      <c r="L24" s="824"/>
      <c r="M24" s="824"/>
      <c r="N24" s="824"/>
      <c r="O24" s="825"/>
      <c r="P24" s="1117"/>
      <c r="Q24" s="824"/>
      <c r="R24" s="824"/>
      <c r="S24" s="824"/>
      <c r="T24" s="824"/>
      <c r="U24" s="825"/>
      <c r="V24" s="1117"/>
      <c r="W24" s="824"/>
      <c r="X24" s="824"/>
      <c r="Y24" s="824"/>
      <c r="Z24" s="824"/>
      <c r="AA24" s="824"/>
      <c r="AB24" s="824"/>
      <c r="AC24" s="824"/>
      <c r="AD24" s="824"/>
      <c r="AE24" s="824"/>
      <c r="AF24" s="824"/>
      <c r="AG24" s="824"/>
      <c r="AH24" s="824"/>
      <c r="AI24" s="824"/>
      <c r="AJ24" s="824"/>
      <c r="AK24" s="825"/>
      <c r="AL24" s="1063"/>
      <c r="AM24" s="764"/>
      <c r="AN24" s="764"/>
      <c r="AO24" s="764"/>
      <c r="AP24" s="765"/>
    </row>
    <row r="25" spans="2:42" ht="14.25" customHeight="1" x14ac:dyDescent="0.25">
      <c r="G25" s="55"/>
      <c r="H25" s="1117"/>
      <c r="I25" s="825"/>
      <c r="J25" s="1119"/>
      <c r="K25" s="824"/>
      <c r="L25" s="824"/>
      <c r="M25" s="824"/>
      <c r="N25" s="824"/>
      <c r="O25" s="825"/>
      <c r="P25" s="1117"/>
      <c r="Q25" s="824"/>
      <c r="R25" s="824"/>
      <c r="S25" s="824"/>
      <c r="T25" s="824"/>
      <c r="U25" s="825"/>
      <c r="V25" s="1117"/>
      <c r="W25" s="824"/>
      <c r="X25" s="824"/>
      <c r="Y25" s="824"/>
      <c r="Z25" s="824"/>
      <c r="AA25" s="824"/>
      <c r="AB25" s="824"/>
      <c r="AC25" s="824"/>
      <c r="AD25" s="824"/>
      <c r="AE25" s="824"/>
      <c r="AF25" s="824"/>
      <c r="AG25" s="824"/>
      <c r="AH25" s="824"/>
      <c r="AI25" s="824"/>
      <c r="AJ25" s="824"/>
      <c r="AK25" s="825"/>
      <c r="AL25" s="1063"/>
      <c r="AM25" s="764"/>
      <c r="AN25" s="764"/>
      <c r="AO25" s="764"/>
      <c r="AP25" s="765"/>
    </row>
    <row r="26" spans="2:42" ht="14.25" customHeight="1" x14ac:dyDescent="0.25">
      <c r="G26" s="55"/>
      <c r="H26" s="1117"/>
      <c r="I26" s="825"/>
      <c r="J26" s="1119"/>
      <c r="K26" s="824"/>
      <c r="L26" s="824"/>
      <c r="M26" s="824"/>
      <c r="N26" s="824"/>
      <c r="O26" s="825"/>
      <c r="P26" s="1117"/>
      <c r="Q26" s="824"/>
      <c r="R26" s="824"/>
      <c r="S26" s="824"/>
      <c r="T26" s="824"/>
      <c r="U26" s="825"/>
      <c r="V26" s="1117"/>
      <c r="W26" s="824"/>
      <c r="X26" s="824"/>
      <c r="Y26" s="824"/>
      <c r="Z26" s="824"/>
      <c r="AA26" s="824"/>
      <c r="AB26" s="824"/>
      <c r="AC26" s="824"/>
      <c r="AD26" s="824"/>
      <c r="AE26" s="824"/>
      <c r="AF26" s="824"/>
      <c r="AG26" s="824"/>
      <c r="AH26" s="824"/>
      <c r="AI26" s="824"/>
      <c r="AJ26" s="824"/>
      <c r="AK26" s="825"/>
      <c r="AL26" s="1063"/>
      <c r="AM26" s="764"/>
      <c r="AN26" s="764"/>
      <c r="AO26" s="764"/>
      <c r="AP26" s="765"/>
    </row>
    <row r="27" spans="2:42" x14ac:dyDescent="0.25">
      <c r="H27" s="1117"/>
      <c r="I27" s="825"/>
      <c r="J27" s="1119"/>
      <c r="K27" s="824"/>
      <c r="L27" s="824"/>
      <c r="M27" s="824"/>
      <c r="N27" s="824"/>
      <c r="O27" s="825"/>
      <c r="P27" s="1117"/>
      <c r="Q27" s="824"/>
      <c r="R27" s="824"/>
      <c r="S27" s="824"/>
      <c r="T27" s="824"/>
      <c r="U27" s="825"/>
      <c r="V27" s="1117"/>
      <c r="W27" s="824"/>
      <c r="X27" s="824"/>
      <c r="Y27" s="824"/>
      <c r="Z27" s="824"/>
      <c r="AA27" s="824"/>
      <c r="AB27" s="824"/>
      <c r="AC27" s="824"/>
      <c r="AD27" s="824"/>
      <c r="AE27" s="824"/>
      <c r="AF27" s="824"/>
      <c r="AG27" s="824"/>
      <c r="AH27" s="824"/>
      <c r="AI27" s="824"/>
      <c r="AJ27" s="824"/>
      <c r="AK27" s="825"/>
      <c r="AL27" s="1063"/>
      <c r="AM27" s="764"/>
      <c r="AN27" s="764"/>
      <c r="AO27" s="764"/>
      <c r="AP27" s="765"/>
    </row>
    <row r="28" spans="2:42" x14ac:dyDescent="0.25">
      <c r="B28" s="760"/>
      <c r="C28" s="761"/>
      <c r="D28" s="761"/>
      <c r="E28" s="761"/>
      <c r="H28" s="1117"/>
      <c r="I28" s="825"/>
      <c r="J28" s="1119"/>
      <c r="K28" s="824"/>
      <c r="L28" s="824"/>
      <c r="M28" s="824"/>
      <c r="N28" s="824"/>
      <c r="O28" s="825"/>
      <c r="P28" s="1117"/>
      <c r="Q28" s="824"/>
      <c r="R28" s="824"/>
      <c r="S28" s="824"/>
      <c r="T28" s="824"/>
      <c r="U28" s="825"/>
      <c r="V28" s="1117"/>
      <c r="W28" s="824"/>
      <c r="X28" s="824"/>
      <c r="Y28" s="824"/>
      <c r="Z28" s="824"/>
      <c r="AA28" s="824"/>
      <c r="AB28" s="824"/>
      <c r="AC28" s="824"/>
      <c r="AD28" s="824"/>
      <c r="AE28" s="824"/>
      <c r="AF28" s="824"/>
      <c r="AG28" s="824"/>
      <c r="AH28" s="824"/>
      <c r="AI28" s="824"/>
      <c r="AJ28" s="824"/>
      <c r="AK28" s="825"/>
      <c r="AL28" s="1063"/>
      <c r="AM28" s="764"/>
      <c r="AN28" s="764"/>
      <c r="AO28" s="764"/>
      <c r="AP28" s="765"/>
    </row>
    <row r="29" spans="2:42" x14ac:dyDescent="0.25">
      <c r="H29" s="1117"/>
      <c r="I29" s="825"/>
      <c r="J29" s="1119"/>
      <c r="K29" s="824"/>
      <c r="L29" s="824"/>
      <c r="M29" s="824"/>
      <c r="N29" s="824"/>
      <c r="O29" s="825"/>
      <c r="P29" s="1117"/>
      <c r="Q29" s="824"/>
      <c r="R29" s="824"/>
      <c r="S29" s="824"/>
      <c r="T29" s="824"/>
      <c r="U29" s="825"/>
      <c r="V29" s="1117"/>
      <c r="W29" s="824"/>
      <c r="X29" s="824"/>
      <c r="Y29" s="824"/>
      <c r="Z29" s="824"/>
      <c r="AA29" s="824"/>
      <c r="AB29" s="824"/>
      <c r="AC29" s="824"/>
      <c r="AD29" s="824"/>
      <c r="AE29" s="824"/>
      <c r="AF29" s="824"/>
      <c r="AG29" s="824"/>
      <c r="AH29" s="824"/>
      <c r="AI29" s="824"/>
      <c r="AJ29" s="824"/>
      <c r="AK29" s="825"/>
      <c r="AL29" s="1063"/>
      <c r="AM29" s="764"/>
      <c r="AN29" s="764"/>
      <c r="AO29" s="764"/>
      <c r="AP29" s="765"/>
    </row>
    <row r="30" spans="2:42" x14ac:dyDescent="0.25">
      <c r="B30" s="760"/>
      <c r="C30" s="761"/>
      <c r="D30" s="761"/>
      <c r="E30" s="761"/>
      <c r="H30" s="1117"/>
      <c r="I30" s="825"/>
      <c r="J30" s="1119"/>
      <c r="K30" s="824"/>
      <c r="L30" s="824"/>
      <c r="M30" s="824"/>
      <c r="N30" s="824"/>
      <c r="O30" s="825"/>
      <c r="P30" s="1117"/>
      <c r="Q30" s="824"/>
      <c r="R30" s="824"/>
      <c r="S30" s="824"/>
      <c r="T30" s="824"/>
      <c r="U30" s="825"/>
      <c r="V30" s="1117"/>
      <c r="W30" s="824"/>
      <c r="X30" s="824"/>
      <c r="Y30" s="824"/>
      <c r="Z30" s="824"/>
      <c r="AA30" s="824"/>
      <c r="AB30" s="824"/>
      <c r="AC30" s="824"/>
      <c r="AD30" s="824"/>
      <c r="AE30" s="824"/>
      <c r="AF30" s="824"/>
      <c r="AG30" s="824"/>
      <c r="AH30" s="824"/>
      <c r="AI30" s="824"/>
      <c r="AJ30" s="824"/>
      <c r="AK30" s="825"/>
      <c r="AL30" s="1063"/>
      <c r="AM30" s="764"/>
      <c r="AN30" s="764"/>
      <c r="AO30" s="764"/>
      <c r="AP30" s="765"/>
    </row>
    <row r="31" spans="2:42" x14ac:dyDescent="0.25">
      <c r="H31" s="1117"/>
      <c r="I31" s="825"/>
      <c r="J31" s="1119"/>
      <c r="K31" s="824"/>
      <c r="L31" s="824"/>
      <c r="M31" s="824"/>
      <c r="N31" s="824"/>
      <c r="O31" s="825"/>
      <c r="P31" s="1117"/>
      <c r="Q31" s="824"/>
      <c r="R31" s="824"/>
      <c r="S31" s="824"/>
      <c r="T31" s="824"/>
      <c r="U31" s="825"/>
      <c r="V31" s="1117"/>
      <c r="W31" s="824"/>
      <c r="X31" s="824"/>
      <c r="Y31" s="824"/>
      <c r="Z31" s="824"/>
      <c r="AA31" s="824"/>
      <c r="AB31" s="824"/>
      <c r="AC31" s="824"/>
      <c r="AD31" s="824"/>
      <c r="AE31" s="824"/>
      <c r="AF31" s="824"/>
      <c r="AG31" s="824"/>
      <c r="AH31" s="824"/>
      <c r="AI31" s="824"/>
      <c r="AJ31" s="824"/>
      <c r="AK31" s="825"/>
      <c r="AL31" s="1063"/>
      <c r="AM31" s="764"/>
      <c r="AN31" s="764"/>
      <c r="AO31" s="764"/>
      <c r="AP31" s="765"/>
    </row>
    <row r="32" spans="2:42" x14ac:dyDescent="0.25">
      <c r="B32" s="760"/>
      <c r="C32" s="761"/>
      <c r="D32" s="761"/>
      <c r="E32" s="761"/>
      <c r="H32" s="1117"/>
      <c r="I32" s="825"/>
      <c r="J32" s="1119"/>
      <c r="K32" s="824"/>
      <c r="L32" s="824"/>
      <c r="M32" s="824"/>
      <c r="N32" s="824"/>
      <c r="O32" s="825"/>
      <c r="P32" s="1117"/>
      <c r="Q32" s="824"/>
      <c r="R32" s="824"/>
      <c r="S32" s="824"/>
      <c r="T32" s="824"/>
      <c r="U32" s="825"/>
      <c r="V32" s="1117"/>
      <c r="W32" s="824"/>
      <c r="X32" s="824"/>
      <c r="Y32" s="824"/>
      <c r="Z32" s="824"/>
      <c r="AA32" s="824"/>
      <c r="AB32" s="824"/>
      <c r="AC32" s="824"/>
      <c r="AD32" s="824"/>
      <c r="AE32" s="824"/>
      <c r="AF32" s="824"/>
      <c r="AG32" s="824"/>
      <c r="AH32" s="824"/>
      <c r="AI32" s="824"/>
      <c r="AJ32" s="824"/>
      <c r="AK32" s="825"/>
      <c r="AL32" s="1063"/>
      <c r="AM32" s="764"/>
      <c r="AN32" s="764"/>
      <c r="AO32" s="764"/>
      <c r="AP32" s="765"/>
    </row>
    <row r="33" spans="2:43" x14ac:dyDescent="0.25">
      <c r="H33" s="1117"/>
      <c r="I33" s="825"/>
      <c r="J33" s="1119"/>
      <c r="K33" s="824"/>
      <c r="L33" s="824"/>
      <c r="M33" s="824"/>
      <c r="N33" s="824"/>
      <c r="O33" s="825"/>
      <c r="P33" s="1117"/>
      <c r="Q33" s="824"/>
      <c r="R33" s="824"/>
      <c r="S33" s="824"/>
      <c r="T33" s="824"/>
      <c r="U33" s="825"/>
      <c r="V33" s="1117"/>
      <c r="W33" s="824"/>
      <c r="X33" s="824"/>
      <c r="Y33" s="824"/>
      <c r="Z33" s="824"/>
      <c r="AA33" s="824"/>
      <c r="AB33" s="824"/>
      <c r="AC33" s="824"/>
      <c r="AD33" s="824"/>
      <c r="AE33" s="824"/>
      <c r="AF33" s="824"/>
      <c r="AG33" s="824"/>
      <c r="AH33" s="824"/>
      <c r="AI33" s="824"/>
      <c r="AJ33" s="824"/>
      <c r="AK33" s="825"/>
      <c r="AL33" s="1063"/>
      <c r="AM33" s="764"/>
      <c r="AN33" s="764"/>
      <c r="AO33" s="764"/>
      <c r="AP33" s="765"/>
    </row>
    <row r="34" spans="2:43" x14ac:dyDescent="0.25">
      <c r="B34" s="760"/>
      <c r="C34" s="761"/>
      <c r="D34" s="761"/>
      <c r="E34" s="761"/>
      <c r="H34" s="113"/>
      <c r="I34" s="114"/>
      <c r="J34" s="1161"/>
      <c r="K34" s="824"/>
      <c r="L34" s="824"/>
      <c r="M34" s="824"/>
      <c r="N34" s="824"/>
      <c r="O34" s="825"/>
      <c r="P34" s="1159"/>
      <c r="Q34" s="824"/>
      <c r="R34" s="824"/>
      <c r="S34" s="824"/>
      <c r="T34" s="824"/>
      <c r="U34" s="825"/>
      <c r="V34" s="1160"/>
      <c r="W34" s="824"/>
      <c r="X34" s="824"/>
      <c r="Y34" s="824"/>
      <c r="Z34" s="824"/>
      <c r="AA34" s="824"/>
      <c r="AB34" s="824"/>
      <c r="AC34" s="824"/>
      <c r="AD34" s="824"/>
      <c r="AE34" s="824"/>
      <c r="AF34" s="824"/>
      <c r="AG34" s="824"/>
      <c r="AH34" s="824"/>
      <c r="AI34" s="824"/>
      <c r="AJ34" s="824"/>
      <c r="AK34" s="1124"/>
      <c r="AL34" s="1065"/>
      <c r="AM34" s="764"/>
      <c r="AN34" s="764"/>
      <c r="AO34" s="764"/>
      <c r="AP34" s="765"/>
    </row>
    <row r="35" spans="2:43" x14ac:dyDescent="0.25">
      <c r="H35" s="1123" t="s">
        <v>1804</v>
      </c>
      <c r="I35" s="824"/>
      <c r="J35" s="824"/>
      <c r="K35" s="824"/>
      <c r="L35" s="824"/>
      <c r="M35" s="824"/>
      <c r="N35" s="824"/>
      <c r="O35" s="824"/>
      <c r="P35" s="824"/>
      <c r="Q35" s="824"/>
      <c r="R35" s="824"/>
      <c r="S35" s="824"/>
      <c r="T35" s="824"/>
      <c r="U35" s="824"/>
      <c r="V35" s="824"/>
      <c r="W35" s="824"/>
      <c r="X35" s="824"/>
      <c r="Y35" s="824"/>
      <c r="Z35" s="824"/>
      <c r="AA35" s="824"/>
      <c r="AB35" s="824"/>
      <c r="AC35" s="824"/>
      <c r="AD35" s="824"/>
      <c r="AE35" s="824"/>
      <c r="AF35" s="824"/>
      <c r="AG35" s="824"/>
      <c r="AH35" s="824"/>
      <c r="AI35" s="824"/>
      <c r="AJ35" s="824"/>
      <c r="AK35" s="1124"/>
      <c r="AL35" s="1063">
        <f>SUM(AL20:AP34)</f>
        <v>0</v>
      </c>
      <c r="AM35" s="764"/>
      <c r="AN35" s="764"/>
      <c r="AO35" s="764"/>
      <c r="AP35" s="765"/>
    </row>
    <row r="36" spans="2:43" x14ac:dyDescent="0.25">
      <c r="B36" s="760"/>
      <c r="C36" s="761"/>
      <c r="D36" s="761"/>
      <c r="E36" s="761"/>
    </row>
    <row r="37" spans="2:43" x14ac:dyDescent="0.25">
      <c r="H37" s="976" t="s">
        <v>1795</v>
      </c>
      <c r="I37" s="824"/>
      <c r="J37" s="824"/>
      <c r="K37" s="824"/>
      <c r="L37" s="824"/>
      <c r="M37" s="824"/>
      <c r="N37" s="824"/>
      <c r="O37" s="824"/>
      <c r="P37" s="824"/>
      <c r="Q37" s="824"/>
      <c r="R37" s="824"/>
      <c r="S37" s="824"/>
      <c r="T37" s="824"/>
      <c r="U37" s="824"/>
      <c r="V37" s="824"/>
      <c r="W37" s="824"/>
      <c r="X37" s="824"/>
      <c r="Y37" s="825"/>
      <c r="Z37" s="976" t="s">
        <v>1796</v>
      </c>
      <c r="AA37" s="824"/>
      <c r="AB37" s="824"/>
      <c r="AC37" s="824"/>
      <c r="AD37" s="824"/>
      <c r="AE37" s="824"/>
      <c r="AF37" s="824"/>
      <c r="AG37" s="824"/>
      <c r="AH37" s="824"/>
      <c r="AI37" s="824"/>
      <c r="AJ37" s="824"/>
      <c r="AK37" s="824"/>
      <c r="AL37" s="824"/>
      <c r="AM37" s="824"/>
      <c r="AN37" s="824"/>
      <c r="AO37" s="824"/>
      <c r="AP37" s="824"/>
      <c r="AQ37" s="825"/>
    </row>
    <row r="38" spans="2:43" x14ac:dyDescent="0.25">
      <c r="H38" s="257" t="s">
        <v>796</v>
      </c>
      <c r="I38" s="258"/>
      <c r="J38" s="258"/>
      <c r="K38" s="258"/>
      <c r="L38" s="258"/>
      <c r="M38" s="258"/>
      <c r="N38" s="258"/>
      <c r="O38" s="258"/>
      <c r="P38" s="258"/>
      <c r="Q38" s="259"/>
      <c r="R38" s="257" t="s">
        <v>1511</v>
      </c>
      <c r="S38" s="258"/>
      <c r="T38" s="258"/>
      <c r="U38" s="259"/>
      <c r="V38" s="257" t="s">
        <v>1510</v>
      </c>
      <c r="W38" s="258"/>
      <c r="X38" s="258"/>
      <c r="Y38" s="259"/>
      <c r="Z38" s="257" t="s">
        <v>796</v>
      </c>
      <c r="AA38" s="258"/>
      <c r="AB38" s="258"/>
      <c r="AC38" s="258"/>
      <c r="AD38" s="258"/>
      <c r="AE38" s="258"/>
      <c r="AF38" s="258"/>
      <c r="AG38" s="258"/>
      <c r="AH38" s="258"/>
      <c r="AI38" s="259"/>
      <c r="AJ38" s="257" t="s">
        <v>1511</v>
      </c>
      <c r="AK38" s="258"/>
      <c r="AL38" s="258"/>
      <c r="AM38" s="259"/>
      <c r="AN38" s="257" t="s">
        <v>1510</v>
      </c>
      <c r="AO38" s="258"/>
      <c r="AP38" s="258"/>
      <c r="AQ38" s="259"/>
    </row>
    <row r="39" spans="2:43" x14ac:dyDescent="0.25">
      <c r="H39" s="260"/>
      <c r="Q39" s="261"/>
      <c r="R39" s="260"/>
      <c r="U39" s="261"/>
      <c r="V39" s="260"/>
      <c r="Y39" s="261"/>
      <c r="Z39" s="260"/>
      <c r="AI39" s="261"/>
      <c r="AJ39" s="260"/>
      <c r="AM39" s="261"/>
      <c r="AN39" s="260"/>
      <c r="AQ39" s="261"/>
    </row>
    <row r="40" spans="2:43" x14ac:dyDescent="0.25">
      <c r="H40" s="260"/>
      <c r="Q40" s="261"/>
      <c r="R40" s="260"/>
      <c r="U40" s="261"/>
      <c r="V40" s="260"/>
      <c r="Y40" s="261"/>
      <c r="Z40" s="260"/>
      <c r="AI40" s="261"/>
      <c r="AJ40" s="260"/>
      <c r="AM40" s="261"/>
      <c r="AN40" s="260"/>
      <c r="AQ40" s="261"/>
    </row>
    <row r="41" spans="2:43" x14ac:dyDescent="0.25">
      <c r="H41" s="260"/>
      <c r="Q41" s="261"/>
      <c r="R41" s="260"/>
      <c r="U41" s="261"/>
      <c r="V41" s="260"/>
      <c r="Y41" s="261"/>
      <c r="Z41" s="260"/>
      <c r="AI41" s="261"/>
      <c r="AJ41" s="260"/>
      <c r="AM41" s="261"/>
      <c r="AN41" s="260"/>
      <c r="AQ41" s="261"/>
    </row>
    <row r="42" spans="2:43" x14ac:dyDescent="0.25">
      <c r="H42" s="260"/>
      <c r="Q42" s="261"/>
      <c r="R42" s="260"/>
      <c r="U42" s="261"/>
      <c r="V42" s="260"/>
      <c r="Y42" s="261"/>
      <c r="Z42" s="260"/>
      <c r="AI42" s="261"/>
      <c r="AJ42" s="260"/>
      <c r="AM42" s="261"/>
      <c r="AN42" s="260"/>
      <c r="AQ42" s="261"/>
    </row>
    <row r="43" spans="2:43" x14ac:dyDescent="0.25">
      <c r="H43" s="262"/>
      <c r="I43" s="263"/>
      <c r="J43" s="263"/>
      <c r="K43" s="263"/>
      <c r="L43" s="263"/>
      <c r="M43" s="263"/>
      <c r="N43" s="263"/>
      <c r="O43" s="263"/>
      <c r="P43" s="263"/>
      <c r="Q43" s="264"/>
      <c r="R43" s="262"/>
      <c r="S43" s="263"/>
      <c r="T43" s="263"/>
      <c r="U43" s="264"/>
      <c r="V43" s="262"/>
      <c r="W43" s="263"/>
      <c r="X43" s="263"/>
      <c r="Y43" s="264"/>
      <c r="Z43" s="262"/>
      <c r="AA43" s="263"/>
      <c r="AB43" s="263"/>
      <c r="AC43" s="263"/>
      <c r="AD43" s="263"/>
      <c r="AE43" s="263"/>
      <c r="AF43" s="263"/>
      <c r="AG43" s="263"/>
      <c r="AH43" s="263"/>
      <c r="AI43" s="264"/>
      <c r="AJ43" s="262"/>
      <c r="AK43" s="263"/>
      <c r="AL43" s="263"/>
      <c r="AM43" s="264"/>
      <c r="AN43" s="262"/>
      <c r="AO43" s="263"/>
      <c r="AP43" s="263"/>
      <c r="AQ43" s="264"/>
    </row>
    <row r="44" spans="2:43" x14ac:dyDescent="0.25">
      <c r="AM44" s="265" t="s">
        <v>1797</v>
      </c>
      <c r="AN44" s="55" t="str">
        <f>'G-3-1'!U26</f>
        <v>G-3-1-5</v>
      </c>
    </row>
  </sheetData>
  <mergeCells count="103">
    <mergeCell ref="G9:Z11"/>
    <mergeCell ref="B32:E32"/>
    <mergeCell ref="H25:I25"/>
    <mergeCell ref="P32:U32"/>
    <mergeCell ref="J32:O32"/>
    <mergeCell ref="B16:E16"/>
    <mergeCell ref="V21:AK21"/>
    <mergeCell ref="P23:U23"/>
    <mergeCell ref="Z37:AQ37"/>
    <mergeCell ref="B36:E36"/>
    <mergeCell ref="AL26:AP26"/>
    <mergeCell ref="AL25:AP25"/>
    <mergeCell ref="H37:Y37"/>
    <mergeCell ref="V33:AK33"/>
    <mergeCell ref="J33:O33"/>
    <mergeCell ref="B12:E12"/>
    <mergeCell ref="B14:E14"/>
    <mergeCell ref="P20:U20"/>
    <mergeCell ref="V19:AK19"/>
    <mergeCell ref="P29:U29"/>
    <mergeCell ref="V28:AK28"/>
    <mergeCell ref="J19:O19"/>
    <mergeCell ref="B13:E13"/>
    <mergeCell ref="AL20:AP20"/>
    <mergeCell ref="B34:E34"/>
    <mergeCell ref="G7:AR7"/>
    <mergeCell ref="B18:E18"/>
    <mergeCell ref="P24:U24"/>
    <mergeCell ref="H29:I29"/>
    <mergeCell ref="V23:AK23"/>
    <mergeCell ref="P33:U33"/>
    <mergeCell ref="AL24:AP24"/>
    <mergeCell ref="H19:I19"/>
    <mergeCell ref="AL33:AP33"/>
    <mergeCell ref="H28:I28"/>
    <mergeCell ref="P26:U26"/>
    <mergeCell ref="V24:AK24"/>
    <mergeCell ref="B28:E28"/>
    <mergeCell ref="B30:E30"/>
    <mergeCell ref="B20:E20"/>
    <mergeCell ref="J30:O30"/>
    <mergeCell ref="AL31:AP31"/>
    <mergeCell ref="J28:O28"/>
    <mergeCell ref="AL29:AP29"/>
    <mergeCell ref="P22:U22"/>
    <mergeCell ref="H23:I23"/>
    <mergeCell ref="P31:U31"/>
    <mergeCell ref="V30:AK30"/>
    <mergeCell ref="B15:E15"/>
    <mergeCell ref="H31:I31"/>
    <mergeCell ref="J20:O20"/>
    <mergeCell ref="H21:I21"/>
    <mergeCell ref="V22:AK22"/>
    <mergeCell ref="J22:O22"/>
    <mergeCell ref="J31:O31"/>
    <mergeCell ref="AL32:AP32"/>
    <mergeCell ref="J21:O21"/>
    <mergeCell ref="J23:O23"/>
    <mergeCell ref="H22:I22"/>
    <mergeCell ref="B17:E17"/>
    <mergeCell ref="V31:AK31"/>
    <mergeCell ref="B19:E19"/>
    <mergeCell ref="AL22:AP22"/>
    <mergeCell ref="AL19:AP19"/>
    <mergeCell ref="V32:AK32"/>
    <mergeCell ref="P27:U27"/>
    <mergeCell ref="V26:AK26"/>
    <mergeCell ref="P21:U21"/>
    <mergeCell ref="H26:I26"/>
    <mergeCell ref="AL35:AP35"/>
    <mergeCell ref="P25:U25"/>
    <mergeCell ref="H35:AK35"/>
    <mergeCell ref="B4:E4"/>
    <mergeCell ref="P19:U19"/>
    <mergeCell ref="P28:U28"/>
    <mergeCell ref="AL28:AP28"/>
    <mergeCell ref="P30:U30"/>
    <mergeCell ref="H32:I32"/>
    <mergeCell ref="AL21:AP21"/>
    <mergeCell ref="V20:AK20"/>
    <mergeCell ref="V34:AK34"/>
    <mergeCell ref="V29:AK29"/>
    <mergeCell ref="H27:I27"/>
    <mergeCell ref="AL23:AP23"/>
    <mergeCell ref="J29:O29"/>
    <mergeCell ref="B8:E8"/>
    <mergeCell ref="H24:I24"/>
    <mergeCell ref="H33:I33"/>
    <mergeCell ref="B10:E10"/>
    <mergeCell ref="J34:O34"/>
    <mergeCell ref="V27:AK27"/>
    <mergeCell ref="J27:O27"/>
    <mergeCell ref="B6:E6"/>
    <mergeCell ref="P34:U34"/>
    <mergeCell ref="H30:I30"/>
    <mergeCell ref="J24:O24"/>
    <mergeCell ref="H20:I20"/>
    <mergeCell ref="AL34:AP34"/>
    <mergeCell ref="J26:O26"/>
    <mergeCell ref="AL27:AP27"/>
    <mergeCell ref="V25:AK25"/>
    <mergeCell ref="J25:O25"/>
    <mergeCell ref="AL30:AP30"/>
  </mergeCells>
  <hyperlinks>
    <hyperlink ref="B4" location="PANDUAN!A1" display="PANDUAN" xr:uid="{00000000-0004-0000-1101-000000000000}"/>
    <hyperlink ref="B6" location="'EWS DIRECTORY'!A1" display="EWS DIRECTORY" xr:uid="{00000000-0004-0000-1101-000001000000}"/>
    <hyperlink ref="B8" location="'DATA PEMICU'!A1" display="DATA PEMICU" xr:uid="{00000000-0004-0000-1101-000002000000}"/>
    <hyperlink ref="B10" location="'DATA PENGUJI'!A1" display="DATA PENGUJI" xr:uid="{00000000-0004-0000-1101-000003000000}"/>
    <hyperlink ref="B12" location="'MAIN LEVEL'!A1" display="MAIN LEVEL" xr:uid="{00000000-0004-0000-1101-000004000000}"/>
  </hyperlinks>
  <pageMargins left="0.7" right="0.7" top="0.75" bottom="0.75" header="0.3" footer="0.3"/>
</worksheet>
</file>

<file path=xl/worksheets/sheet2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1-000000000000}">
  <sheetPr codeName="Sheet467">
    <tabColor theme="4" tint="-0.249977111117893"/>
  </sheetPr>
  <dimension ref="A1:N44"/>
  <sheetViews>
    <sheetView topLeftCell="B1" zoomScaleNormal="100" workbookViewId="0"/>
  </sheetViews>
  <sheetFormatPr defaultColWidth="14.44140625" defaultRowHeight="15" customHeight="1" x14ac:dyDescent="0.25"/>
  <cols>
    <col min="1" max="1" width="3" style="110" hidden="1" customWidth="1"/>
    <col min="2" max="5" width="3.88671875" style="177" customWidth="1"/>
    <col min="6" max="6" width="3.88671875" style="110" customWidth="1"/>
    <col min="7" max="7" width="10" style="443" customWidth="1"/>
    <col min="8" max="8" width="18" style="443" bestFit="1" customWidth="1"/>
    <col min="9" max="10" width="25" style="443" customWidth="1"/>
    <col min="11" max="11" width="26" style="443" bestFit="1" customWidth="1"/>
    <col min="12" max="12" width="24.44140625" style="443" customWidth="1"/>
    <col min="13" max="13" width="43" style="443" customWidth="1"/>
    <col min="14" max="14" width="22.44140625" style="443" customWidth="1"/>
    <col min="15" max="15" width="14.44140625" style="443" customWidth="1"/>
    <col min="16" max="16384" width="14.44140625" style="443"/>
  </cols>
  <sheetData>
    <row r="1" spans="2:14" ht="14.25" customHeight="1" x14ac:dyDescent="0.25">
      <c r="G1" s="216"/>
      <c r="H1" s="78"/>
      <c r="I1" s="78"/>
    </row>
    <row r="2" spans="2:14" ht="14.25" customHeight="1" x14ac:dyDescent="0.25">
      <c r="G2" s="78" t="s">
        <v>1674</v>
      </c>
      <c r="H2" s="78"/>
      <c r="I2" s="78"/>
    </row>
    <row r="3" spans="2:14" ht="14.25" customHeight="1" x14ac:dyDescent="0.25">
      <c r="B3" s="111"/>
      <c r="C3" s="111"/>
      <c r="D3" s="111"/>
      <c r="E3" s="111"/>
    </row>
    <row r="4" spans="2:14" ht="14.25" customHeight="1" x14ac:dyDescent="0.25">
      <c r="B4" s="762" t="s">
        <v>79</v>
      </c>
      <c r="C4" s="761"/>
      <c r="D4" s="761"/>
      <c r="E4" s="761"/>
    </row>
    <row r="5" spans="2:14" ht="14.25" customHeight="1" x14ac:dyDescent="0.25">
      <c r="B5" s="111"/>
      <c r="C5" s="111"/>
      <c r="D5" s="111"/>
      <c r="E5" s="111"/>
    </row>
    <row r="6" spans="2:14" ht="14.25" customHeight="1" x14ac:dyDescent="0.25">
      <c r="B6" s="762" t="s">
        <v>87</v>
      </c>
      <c r="C6" s="761"/>
      <c r="D6" s="761"/>
      <c r="E6" s="761"/>
    </row>
    <row r="7" spans="2:14" ht="15" customHeight="1" x14ac:dyDescent="0.25">
      <c r="B7" s="111"/>
      <c r="C7" s="111"/>
      <c r="D7" s="111"/>
      <c r="E7" s="111"/>
      <c r="G7" s="1126" t="s">
        <v>1676</v>
      </c>
      <c r="H7" s="997"/>
      <c r="I7" s="997"/>
      <c r="J7" s="997"/>
      <c r="K7" s="997"/>
      <c r="L7" s="997"/>
      <c r="M7" s="997"/>
      <c r="N7" s="997"/>
    </row>
    <row r="8" spans="2:14" ht="14.25" customHeight="1" x14ac:dyDescent="0.25">
      <c r="B8" s="762" t="s">
        <v>94</v>
      </c>
      <c r="C8" s="761"/>
      <c r="D8" s="761"/>
      <c r="E8" s="761"/>
    </row>
    <row r="9" spans="2:14" ht="14.25" customHeight="1" x14ac:dyDescent="0.25">
      <c r="B9" s="111"/>
      <c r="C9" s="111"/>
      <c r="D9" s="111"/>
      <c r="E9" s="111"/>
      <c r="G9" s="1130" t="str">
        <f>"Rincian "&amp;'G-3-1'!H18&amp;" "&amp;'G-3-1'!M18</f>
        <v>Rincian Kerugian selisih kurs Berdasarkan Data Internal dan Eksternal yang dimiliki DJP</v>
      </c>
      <c r="H9" s="789"/>
      <c r="I9" s="789"/>
      <c r="J9" s="789"/>
      <c r="K9" s="790"/>
      <c r="L9" s="217" t="s">
        <v>796</v>
      </c>
      <c r="M9" s="218" t="e">
        <f>": "&amp;NAMA_WP</f>
        <v>#N/A</v>
      </c>
      <c r="N9" s="88"/>
    </row>
    <row r="10" spans="2:14" ht="14.25" customHeight="1" x14ac:dyDescent="0.25">
      <c r="B10" s="762" t="s">
        <v>101</v>
      </c>
      <c r="C10" s="761"/>
      <c r="D10" s="761"/>
      <c r="E10" s="761"/>
      <c r="G10" s="804"/>
      <c r="H10" s="997"/>
      <c r="I10" s="997"/>
      <c r="J10" s="997"/>
      <c r="K10" s="805"/>
      <c r="L10" s="219" t="s">
        <v>1401</v>
      </c>
      <c r="M10" s="220" t="e">
        <f>": "&amp;NPWP</f>
        <v>#N/A</v>
      </c>
      <c r="N10" s="129"/>
    </row>
    <row r="11" spans="2:14" ht="14.25" customHeight="1" x14ac:dyDescent="0.25">
      <c r="G11" s="806"/>
      <c r="H11" s="794"/>
      <c r="I11" s="794"/>
      <c r="J11" s="794"/>
      <c r="K11" s="807"/>
      <c r="L11" s="221" t="s">
        <v>1679</v>
      </c>
      <c r="M11" s="222" t="e">
        <f>": "&amp;ID_MS_TH_PJK</f>
        <v>#N/A</v>
      </c>
      <c r="N11" s="130"/>
    </row>
    <row r="12" spans="2:14" ht="14.25" customHeight="1" x14ac:dyDescent="0.25">
      <c r="B12" s="762" t="s">
        <v>106</v>
      </c>
      <c r="C12" s="761"/>
      <c r="D12" s="761"/>
      <c r="E12" s="761"/>
      <c r="G12" s="223"/>
      <c r="H12" s="223"/>
      <c r="I12" s="223"/>
      <c r="J12" s="223"/>
      <c r="K12" s="223"/>
      <c r="L12" s="223"/>
      <c r="M12" s="223"/>
      <c r="N12" s="223"/>
    </row>
    <row r="13" spans="2:14" ht="14.25" customHeight="1" x14ac:dyDescent="0.25">
      <c r="B13" s="962" t="str">
        <f>HYPERLINK("#'"&amp;'EWS DIRECTORY'!$J$267&amp;"'!A1",'EWS DIRECTORY'!$J$267)</f>
        <v>G-3</v>
      </c>
      <c r="C13" s="761"/>
      <c r="D13" s="761"/>
      <c r="E13" s="761"/>
      <c r="G13" s="443" t="s">
        <v>1680</v>
      </c>
      <c r="J13" s="223"/>
      <c r="K13" s="223"/>
      <c r="L13" s="223"/>
      <c r="M13" s="223"/>
      <c r="N13" s="223"/>
    </row>
    <row r="14" spans="2:14" ht="14.25" customHeight="1" x14ac:dyDescent="0.25">
      <c r="B14" s="931" t="str">
        <f>HYPERLINK("#'"&amp;'EWS DIRECTORY'!$J$268&amp;"'!A1",'EWS DIRECTORY'!$J$268)</f>
        <v>G-3-1</v>
      </c>
      <c r="C14" s="761"/>
      <c r="D14" s="761"/>
      <c r="E14" s="761"/>
      <c r="G14" s="443" t="s">
        <v>1681</v>
      </c>
      <c r="J14" s="443" t="s">
        <v>1917</v>
      </c>
      <c r="K14" s="223"/>
      <c r="L14" s="223"/>
      <c r="M14" s="223"/>
      <c r="N14" s="223"/>
    </row>
    <row r="15" spans="2:14" ht="14.25" customHeight="1" x14ac:dyDescent="0.25">
      <c r="B15" s="929" t="str">
        <f>HYPERLINK("#'"&amp;'EWS DIRECTORY'!$J$269&amp;"'!A1",'EWS DIRECTORY'!$J$269)</f>
        <v>G-3-1-1</v>
      </c>
      <c r="C15" s="761"/>
      <c r="D15" s="761"/>
      <c r="E15" s="761"/>
      <c r="G15" s="443" t="s">
        <v>1681</v>
      </c>
      <c r="J15" s="443" t="s">
        <v>1918</v>
      </c>
      <c r="K15" s="223"/>
      <c r="L15" s="223"/>
      <c r="M15" s="223"/>
      <c r="N15" s="223"/>
    </row>
    <row r="16" spans="2:14" ht="14.25" customHeight="1" x14ac:dyDescent="0.25">
      <c r="B16" s="929" t="str">
        <f>HYPERLINK("#'"&amp;'EWS DIRECTORY'!$J$270&amp;"'!A1",'EWS DIRECTORY'!$J$270)</f>
        <v>G-3-1-2</v>
      </c>
      <c r="C16" s="761"/>
      <c r="D16" s="761"/>
      <c r="E16" s="761"/>
      <c r="K16" s="223"/>
      <c r="L16" s="223"/>
      <c r="M16" s="223"/>
      <c r="N16" s="223"/>
    </row>
    <row r="17" spans="2:14" ht="14.25" customHeight="1" x14ac:dyDescent="0.25">
      <c r="B17" s="929" t="str">
        <f>HYPERLINK("#'"&amp;'EWS DIRECTORY'!$J$271&amp;"'!A1",'EWS DIRECTORY'!$J$271)</f>
        <v>G-3-1-3</v>
      </c>
      <c r="C17" s="761"/>
      <c r="D17" s="761"/>
      <c r="E17" s="761"/>
      <c r="J17" s="223"/>
      <c r="K17" s="223"/>
      <c r="L17" s="223"/>
      <c r="M17" s="223"/>
      <c r="N17" s="223"/>
    </row>
    <row r="18" spans="2:14" ht="14.25" customHeight="1" x14ac:dyDescent="0.25">
      <c r="B18" s="929" t="str">
        <f>HYPERLINK("#'"&amp;'EWS DIRECTORY'!$J$272&amp;"'!A1",'EWS DIRECTORY'!$J$272)</f>
        <v>G-3-1-4</v>
      </c>
      <c r="C18" s="761"/>
      <c r="D18" s="761"/>
      <c r="E18" s="761"/>
      <c r="G18" s="443" t="s">
        <v>1919</v>
      </c>
      <c r="J18" s="223"/>
      <c r="K18" s="223"/>
      <c r="L18" s="223"/>
      <c r="M18" s="223"/>
      <c r="N18" s="223"/>
    </row>
    <row r="19" spans="2:14" ht="14.25" customHeight="1" x14ac:dyDescent="0.25">
      <c r="B19" s="929" t="str">
        <f>HYPERLINK("#'"&amp;'EWS DIRECTORY'!$J$273&amp;"'!A1",'EWS DIRECTORY'!$J$273)</f>
        <v>G-3-1-5</v>
      </c>
      <c r="C19" s="761"/>
      <c r="D19" s="761"/>
      <c r="E19" s="761"/>
      <c r="G19" s="223"/>
      <c r="H19" s="223"/>
      <c r="I19" s="223"/>
      <c r="J19" s="223"/>
      <c r="K19" s="223"/>
      <c r="L19" s="223"/>
      <c r="M19" s="223"/>
      <c r="N19" s="223"/>
    </row>
    <row r="20" spans="2:14" ht="14.25" customHeight="1" x14ac:dyDescent="0.25">
      <c r="B20" s="929" t="str">
        <f>HYPERLINK("#'"&amp;'EWS DIRECTORY'!$J$274&amp;"'!A1",'EWS DIRECTORY'!$J$274)</f>
        <v>G-3-1-6</v>
      </c>
      <c r="C20" s="761"/>
      <c r="D20" s="761"/>
      <c r="E20" s="761"/>
      <c r="G20" s="223" t="s">
        <v>1920</v>
      </c>
      <c r="H20" s="223"/>
      <c r="I20" s="223"/>
      <c r="J20" s="223"/>
      <c r="K20" s="223"/>
      <c r="L20" s="223"/>
      <c r="M20" s="223"/>
      <c r="N20" s="223"/>
    </row>
    <row r="21" spans="2:14" ht="14.25" customHeight="1" x14ac:dyDescent="0.25">
      <c r="G21" s="223"/>
      <c r="H21" s="223"/>
      <c r="I21" s="223"/>
      <c r="J21" s="223"/>
      <c r="K21" s="223"/>
      <c r="L21" s="223"/>
      <c r="M21" s="223"/>
      <c r="N21" s="223"/>
    </row>
    <row r="22" spans="2:14" ht="14.25" customHeight="1" x14ac:dyDescent="0.25">
      <c r="G22" s="1129" t="s">
        <v>1445</v>
      </c>
      <c r="H22" s="1193" t="s">
        <v>1446</v>
      </c>
      <c r="I22" s="764"/>
      <c r="J22" s="764"/>
      <c r="K22" s="764"/>
      <c r="L22" s="764"/>
      <c r="M22" s="764"/>
      <c r="N22" s="796"/>
    </row>
    <row r="23" spans="2:14" ht="14.25" customHeight="1" x14ac:dyDescent="0.25">
      <c r="G23" s="769"/>
      <c r="H23" s="449" t="s">
        <v>1452</v>
      </c>
      <c r="I23" s="1128" t="s">
        <v>1453</v>
      </c>
      <c r="J23" s="765"/>
      <c r="K23" s="80" t="s">
        <v>1454</v>
      </c>
      <c r="L23" s="80" t="s">
        <v>1455</v>
      </c>
      <c r="M23" s="80" t="s">
        <v>1456</v>
      </c>
      <c r="N23" s="80" t="s">
        <v>1457</v>
      </c>
    </row>
    <row r="24" spans="2:14" ht="33.75" customHeight="1" x14ac:dyDescent="0.25">
      <c r="G24" s="383">
        <v>1</v>
      </c>
      <c r="H24" s="446" t="e">
        <f>ID_MS_TH_PJK</f>
        <v>#N/A</v>
      </c>
      <c r="I24" s="1162" t="e">
        <f>NO_BPS</f>
        <v>#N/A</v>
      </c>
      <c r="J24" s="765"/>
      <c r="K24" s="382" t="e">
        <f>PEMBETULAN_KE</f>
        <v>#N/A</v>
      </c>
      <c r="L24" s="537" t="e">
        <f>TGL_TERIMA</f>
        <v>#N/A</v>
      </c>
      <c r="M24" s="384" t="str">
        <f>'G-3'!G9</f>
        <v>Kerugian selisih kurs</v>
      </c>
      <c r="N24" s="539">
        <f>'MAIN LEVEL'!AB60</f>
        <v>0</v>
      </c>
    </row>
    <row r="25" spans="2:14" ht="14.25" customHeight="1" x14ac:dyDescent="0.25">
      <c r="G25" s="223"/>
      <c r="H25" s="223"/>
      <c r="I25" s="223"/>
      <c r="J25" s="223"/>
      <c r="K25" s="223"/>
      <c r="L25" s="223"/>
      <c r="M25" s="223"/>
      <c r="N25" s="223"/>
    </row>
    <row r="26" spans="2:14" ht="14.25" customHeight="1" x14ac:dyDescent="0.25">
      <c r="G26" s="223"/>
      <c r="H26" s="223"/>
      <c r="I26" s="223"/>
      <c r="J26" s="223"/>
      <c r="K26" s="223"/>
      <c r="L26" s="223"/>
      <c r="M26" s="223"/>
      <c r="N26" s="223"/>
    </row>
    <row r="27" spans="2:14" ht="14.25" customHeight="1" x14ac:dyDescent="0.25">
      <c r="G27" s="223"/>
      <c r="H27" s="223"/>
      <c r="I27" s="223"/>
      <c r="J27" s="223"/>
      <c r="K27" s="223"/>
      <c r="L27" s="223"/>
      <c r="M27" s="223"/>
      <c r="N27" s="223"/>
    </row>
    <row r="28" spans="2:14" ht="30" customHeight="1" x14ac:dyDescent="0.25">
      <c r="B28" s="760"/>
      <c r="C28" s="761"/>
      <c r="D28" s="761"/>
      <c r="E28" s="761"/>
      <c r="G28" s="562" t="s">
        <v>1445</v>
      </c>
      <c r="H28" s="562" t="s">
        <v>1477</v>
      </c>
      <c r="I28" s="563" t="s">
        <v>1478</v>
      </c>
      <c r="J28" s="563" t="s">
        <v>1479</v>
      </c>
      <c r="K28" s="562" t="s">
        <v>1480</v>
      </c>
      <c r="L28" s="562" t="s">
        <v>1481</v>
      </c>
      <c r="M28" s="81"/>
      <c r="N28" s="81"/>
    </row>
    <row r="29" spans="2:14" ht="15" customHeight="1" x14ac:dyDescent="0.25">
      <c r="G29" s="409">
        <f t="array" ref="G29">IFERROR(_xlfn.SEQUENCE(COUNTA(H29:H31)),"")</f>
        <v>1</v>
      </c>
      <c r="H29" s="508" t="s">
        <v>2030</v>
      </c>
      <c r="I29" s="508"/>
      <c r="J29" s="508"/>
      <c r="K29" s="508"/>
      <c r="L29" s="508"/>
      <c r="M29" s="106"/>
      <c r="N29" s="106"/>
    </row>
    <row r="30" spans="2:14" ht="15" customHeight="1" x14ac:dyDescent="0.25">
      <c r="G30" s="410"/>
      <c r="H30" s="509" t="s">
        <v>1921</v>
      </c>
      <c r="I30" s="509"/>
      <c r="J30" s="509"/>
      <c r="K30" s="509"/>
      <c r="L30" s="509"/>
      <c r="M30" s="106"/>
      <c r="N30" s="106"/>
    </row>
    <row r="31" spans="2:14" ht="15" customHeight="1" x14ac:dyDescent="0.25">
      <c r="G31" s="510"/>
      <c r="H31" s="511"/>
      <c r="I31" s="511"/>
      <c r="J31" s="511"/>
      <c r="K31" s="511"/>
      <c r="L31" s="511"/>
      <c r="M31" s="106"/>
      <c r="N31" s="106"/>
    </row>
    <row r="32" spans="2:14" ht="15" customHeight="1" x14ac:dyDescent="0.25">
      <c r="G32" s="512"/>
      <c r="H32" s="507"/>
      <c r="I32" s="507"/>
      <c r="J32" s="507"/>
      <c r="K32" s="507" t="s">
        <v>1494</v>
      </c>
      <c r="L32" s="507">
        <f>SUM(L29:L31)</f>
        <v>0</v>
      </c>
      <c r="M32" s="106"/>
      <c r="N32" s="106"/>
    </row>
    <row r="33" spans="7:14" ht="15" customHeight="1" x14ac:dyDescent="0.25">
      <c r="G33" s="226"/>
      <c r="H33" s="226"/>
      <c r="I33" s="226"/>
      <c r="J33" s="107"/>
      <c r="K33" s="106"/>
      <c r="L33" s="106"/>
      <c r="M33" s="106"/>
      <c r="N33" s="106"/>
    </row>
    <row r="34" spans="7:14" ht="15" customHeight="1" x14ac:dyDescent="0.25">
      <c r="G34" s="107"/>
      <c r="H34" s="107"/>
      <c r="I34" s="107"/>
      <c r="J34" s="103"/>
      <c r="K34" s="108" t="s">
        <v>1500</v>
      </c>
      <c r="L34" s="507">
        <f>L32+N24</f>
        <v>0</v>
      </c>
      <c r="M34" s="106"/>
      <c r="N34" s="106"/>
    </row>
    <row r="35" spans="7:14" ht="15" customHeight="1" x14ac:dyDescent="0.25">
      <c r="G35" s="107"/>
      <c r="H35" s="107"/>
      <c r="I35" s="107"/>
      <c r="J35" s="107"/>
      <c r="K35" s="227"/>
      <c r="L35" s="106"/>
      <c r="M35" s="106"/>
      <c r="N35" s="106"/>
    </row>
    <row r="36" spans="7:14" ht="15" customHeight="1" x14ac:dyDescent="0.25">
      <c r="G36" s="107"/>
      <c r="H36" s="107"/>
      <c r="I36" s="107"/>
      <c r="J36" s="107"/>
      <c r="K36" s="227"/>
      <c r="L36" s="228"/>
      <c r="M36" s="228"/>
      <c r="N36" s="513"/>
    </row>
    <row r="37" spans="7:14" ht="15" customHeight="1" x14ac:dyDescent="0.25">
      <c r="G37" s="226"/>
      <c r="H37" s="226"/>
      <c r="I37" s="226"/>
      <c r="J37" s="107"/>
      <c r="K37" s="227"/>
      <c r="L37" s="228"/>
      <c r="M37" s="228"/>
      <c r="N37" s="513"/>
    </row>
    <row r="38" spans="7:14" ht="15" customHeight="1" x14ac:dyDescent="0.25">
      <c r="G38" s="103"/>
      <c r="H38" s="103"/>
      <c r="I38" s="103"/>
      <c r="J38" s="103"/>
      <c r="K38" s="103"/>
      <c r="L38" s="103"/>
      <c r="M38" s="103"/>
      <c r="N38" s="103"/>
    </row>
    <row r="39" spans="7:14" ht="15" customHeight="1" x14ac:dyDescent="0.25">
      <c r="G39" s="229"/>
      <c r="H39" s="770" t="s">
        <v>1507</v>
      </c>
      <c r="I39" s="764"/>
      <c r="J39" s="764"/>
      <c r="K39" s="763" t="s">
        <v>1508</v>
      </c>
      <c r="L39" s="764"/>
      <c r="M39" s="765"/>
      <c r="N39" s="133"/>
    </row>
    <row r="40" spans="7:14" ht="15" customHeight="1" x14ac:dyDescent="0.25">
      <c r="G40" s="229"/>
      <c r="H40" s="230" t="s">
        <v>796</v>
      </c>
      <c r="I40" s="427" t="s">
        <v>1510</v>
      </c>
      <c r="J40" s="428" t="s">
        <v>1511</v>
      </c>
      <c r="K40" s="428" t="s">
        <v>796</v>
      </c>
      <c r="L40" s="428" t="s">
        <v>1510</v>
      </c>
      <c r="M40" s="428" t="s">
        <v>1511</v>
      </c>
      <c r="N40" s="231"/>
    </row>
    <row r="41" spans="7:14" ht="15" customHeight="1" x14ac:dyDescent="0.25">
      <c r="G41" s="229"/>
      <c r="H41" s="226"/>
      <c r="I41" s="226"/>
      <c r="J41" s="226"/>
      <c r="K41" s="232"/>
      <c r="L41" s="232"/>
      <c r="M41" s="232"/>
      <c r="N41" s="232"/>
    </row>
    <row r="42" spans="7:14" ht="15" customHeight="1" x14ac:dyDescent="0.25">
      <c r="G42" s="233"/>
      <c r="H42" s="234"/>
      <c r="I42" s="234"/>
      <c r="J42" s="234"/>
      <c r="K42" s="235"/>
      <c r="L42" s="235"/>
      <c r="M42" s="235"/>
      <c r="N42" s="235"/>
    </row>
    <row r="43" spans="7:14" ht="15" customHeight="1" x14ac:dyDescent="0.25">
      <c r="G43" s="233"/>
      <c r="H43" s="234"/>
      <c r="I43" s="234"/>
      <c r="J43" s="234"/>
      <c r="K43" s="235"/>
      <c r="L43" s="235"/>
      <c r="M43" s="235"/>
      <c r="N43" s="235"/>
    </row>
    <row r="44" spans="7:14" ht="15" customHeight="1" x14ac:dyDescent="0.25">
      <c r="G44" s="229"/>
      <c r="H44" s="236"/>
      <c r="I44" s="236"/>
      <c r="J44" s="236"/>
      <c r="K44" s="237"/>
      <c r="L44" s="237"/>
      <c r="M44" s="237"/>
      <c r="N44" s="232"/>
    </row>
  </sheetData>
  <mergeCells count="22">
    <mergeCell ref="G9:K11"/>
    <mergeCell ref="H22:N22"/>
    <mergeCell ref="B6:E6"/>
    <mergeCell ref="B28:E28"/>
    <mergeCell ref="B15:E15"/>
    <mergeCell ref="B20:E20"/>
    <mergeCell ref="H39:J39"/>
    <mergeCell ref="K39:M39"/>
    <mergeCell ref="B4:E4"/>
    <mergeCell ref="G7:N7"/>
    <mergeCell ref="B16:E16"/>
    <mergeCell ref="B18:E18"/>
    <mergeCell ref="B12:E12"/>
    <mergeCell ref="I24:J24"/>
    <mergeCell ref="I23:J23"/>
    <mergeCell ref="B14:E14"/>
    <mergeCell ref="G22:G23"/>
    <mergeCell ref="B17:E17"/>
    <mergeCell ref="B8:E8"/>
    <mergeCell ref="B13:E13"/>
    <mergeCell ref="B19:E19"/>
    <mergeCell ref="B10:E10"/>
  </mergeCells>
  <hyperlinks>
    <hyperlink ref="B4" location="PANDUAN!A1" display="PANDUAN" xr:uid="{00000000-0004-0000-1201-000000000000}"/>
    <hyperlink ref="B6" location="'EWS DIRECTORY'!A1" display="EWS DIRECTORY" xr:uid="{00000000-0004-0000-1201-000001000000}"/>
    <hyperlink ref="B8" location="'DATA PEMICU'!A1" display="DATA PEMICU" xr:uid="{00000000-0004-0000-1201-000002000000}"/>
    <hyperlink ref="B10" location="'DATA PENGUJI'!A1" display="DATA PENGUJI" xr:uid="{00000000-0004-0000-1201-000003000000}"/>
    <hyperlink ref="B12" location="'MAIN LEVEL'!A1" display="MAIN LEVEL" xr:uid="{00000000-0004-0000-1201-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2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1-000000000000}">
  <sheetPr codeName="Sheet126">
    <tabColor theme="4" tint="-0.249977111117893"/>
    <pageSetUpPr fitToPage="1"/>
  </sheetPr>
  <dimension ref="A1:AI51"/>
  <sheetViews>
    <sheetView topLeftCell="B1" zoomScaleNormal="100" workbookViewId="0">
      <selection activeCell="AQ18" sqref="AQ18:AU18"/>
    </sheetView>
  </sheetViews>
  <sheetFormatPr defaultColWidth="8.88671875" defaultRowHeight="13.8" x14ac:dyDescent="0.25"/>
  <cols>
    <col min="1" max="1" width="3" style="110" hidden="1" customWidth="1"/>
    <col min="2" max="5" width="3.88671875" style="177" customWidth="1"/>
    <col min="6" max="6" width="3.88671875" style="110" customWidth="1"/>
    <col min="7" max="35" width="3.5546875" style="254" customWidth="1"/>
    <col min="36" max="36" width="8.88671875" style="254" customWidth="1"/>
    <col min="37" max="16384" width="8.88671875" style="254"/>
  </cols>
  <sheetData>
    <row r="1" spans="2:35" x14ac:dyDescent="0.25">
      <c r="G1" s="178"/>
      <c r="H1" s="55"/>
      <c r="I1" s="55"/>
      <c r="J1" s="55"/>
      <c r="K1" s="55"/>
      <c r="L1" s="55"/>
      <c r="M1" s="55"/>
    </row>
    <row r="2" spans="2:35" ht="15" customHeight="1" x14ac:dyDescent="0.25">
      <c r="G2" s="124" t="s">
        <v>1674</v>
      </c>
      <c r="H2" s="124"/>
      <c r="I2" s="124"/>
      <c r="J2" s="124"/>
      <c r="K2" s="124"/>
      <c r="L2" s="124"/>
      <c r="M2" s="124"/>
      <c r="N2" s="124"/>
      <c r="O2" s="124"/>
      <c r="P2" s="124"/>
      <c r="Q2" s="124"/>
      <c r="R2" s="124"/>
      <c r="S2" s="124"/>
      <c r="T2" s="124"/>
      <c r="U2" s="124"/>
      <c r="V2" s="124"/>
      <c r="W2" s="124"/>
      <c r="X2" s="124"/>
      <c r="Y2" s="278"/>
      <c r="Z2" s="278"/>
      <c r="AA2" s="278"/>
      <c r="AB2" s="278"/>
      <c r="AC2" s="278"/>
      <c r="AD2" s="278"/>
      <c r="AE2" s="278"/>
      <c r="AF2" s="278"/>
      <c r="AG2" s="278"/>
      <c r="AH2" s="278"/>
      <c r="AI2" s="278"/>
    </row>
    <row r="3" spans="2:35" ht="15" customHeight="1" x14ac:dyDescent="0.25">
      <c r="B3" s="111"/>
      <c r="C3" s="111"/>
      <c r="D3" s="111"/>
      <c r="E3" s="111"/>
      <c r="G3" s="124" t="s">
        <v>1675</v>
      </c>
      <c r="H3" s="124"/>
      <c r="I3" s="124"/>
      <c r="J3" s="124"/>
      <c r="K3" s="124"/>
      <c r="L3" s="124"/>
      <c r="M3" s="124"/>
      <c r="N3" s="124"/>
      <c r="O3" s="124"/>
      <c r="P3" s="124"/>
      <c r="Q3" s="124"/>
      <c r="R3" s="124"/>
      <c r="S3" s="124"/>
      <c r="T3" s="124"/>
      <c r="U3" s="124"/>
      <c r="V3" s="124"/>
      <c r="W3" s="124"/>
      <c r="X3" s="124"/>
      <c r="Y3" s="278"/>
      <c r="Z3" s="278"/>
      <c r="AA3" s="278"/>
      <c r="AB3" s="278"/>
      <c r="AC3" s="278"/>
      <c r="AD3" s="278"/>
      <c r="AE3" s="278"/>
      <c r="AF3" s="278"/>
      <c r="AG3" s="278"/>
      <c r="AH3" s="278"/>
      <c r="AI3" s="278"/>
    </row>
    <row r="4" spans="2:35" ht="15" customHeight="1" x14ac:dyDescent="0.25">
      <c r="B4" s="762" t="s">
        <v>79</v>
      </c>
      <c r="C4" s="761"/>
      <c r="D4" s="761"/>
      <c r="E4" s="761"/>
      <c r="G4" s="124"/>
      <c r="H4" s="124"/>
      <c r="I4" s="124"/>
      <c r="J4" s="124"/>
      <c r="K4" s="124"/>
      <c r="L4" s="124"/>
      <c r="M4" s="124"/>
      <c r="N4" s="124"/>
      <c r="O4" s="124"/>
      <c r="P4" s="124"/>
      <c r="Q4" s="124"/>
      <c r="R4" s="124"/>
      <c r="S4" s="124"/>
      <c r="T4" s="124"/>
      <c r="U4" s="124"/>
      <c r="V4" s="124"/>
      <c r="W4" s="124"/>
      <c r="X4" s="124"/>
      <c r="Y4" s="278"/>
      <c r="Z4" s="278"/>
      <c r="AA4" s="278"/>
      <c r="AB4" s="278"/>
      <c r="AC4" s="278"/>
      <c r="AD4" s="278"/>
      <c r="AE4" s="278"/>
      <c r="AF4" s="278"/>
      <c r="AG4" s="278"/>
      <c r="AH4" s="278"/>
      <c r="AI4" s="278"/>
    </row>
    <row r="5" spans="2:35" ht="15" customHeight="1" x14ac:dyDescent="0.25">
      <c r="B5" s="111"/>
      <c r="C5" s="111"/>
      <c r="D5" s="111"/>
      <c r="E5" s="111"/>
      <c r="G5" s="124"/>
      <c r="H5" s="124"/>
      <c r="I5" s="124"/>
      <c r="J5" s="124"/>
      <c r="K5" s="124"/>
      <c r="L5" s="124"/>
      <c r="M5" s="124"/>
      <c r="N5" s="124"/>
      <c r="O5" s="124"/>
      <c r="P5" s="124"/>
      <c r="Q5" s="124"/>
      <c r="R5" s="124"/>
      <c r="S5" s="124"/>
      <c r="T5" s="124"/>
      <c r="U5" s="124"/>
      <c r="V5" s="124"/>
      <c r="W5" s="124"/>
      <c r="X5" s="124"/>
      <c r="Y5" s="278"/>
      <c r="Z5" s="278"/>
      <c r="AA5" s="278"/>
      <c r="AB5" s="278"/>
      <c r="AC5" s="278"/>
      <c r="AD5" s="278"/>
      <c r="AE5" s="278"/>
      <c r="AF5" s="278"/>
      <c r="AG5" s="278"/>
      <c r="AH5" s="278"/>
      <c r="AI5" s="278"/>
    </row>
    <row r="6" spans="2:35" ht="15" customHeight="1" x14ac:dyDescent="0.25">
      <c r="B6" s="762" t="s">
        <v>87</v>
      </c>
      <c r="C6" s="761"/>
      <c r="D6" s="761"/>
      <c r="E6" s="761"/>
      <c r="G6" s="124"/>
      <c r="H6" s="124"/>
      <c r="I6" s="124"/>
      <c r="J6" s="124"/>
      <c r="K6" s="124"/>
      <c r="L6" s="124"/>
      <c r="M6" s="124"/>
      <c r="N6" s="124"/>
      <c r="O6" s="124"/>
      <c r="P6" s="124"/>
      <c r="Q6" s="124"/>
      <c r="R6" s="124"/>
      <c r="S6" s="124"/>
      <c r="T6" s="124"/>
      <c r="U6" s="124"/>
      <c r="V6" s="124"/>
      <c r="W6" s="124"/>
      <c r="X6" s="124"/>
      <c r="Y6" s="278"/>
      <c r="Z6" s="278"/>
      <c r="AA6" s="278"/>
      <c r="AB6" s="278"/>
      <c r="AC6" s="278"/>
      <c r="AD6" s="278"/>
      <c r="AE6" s="278"/>
      <c r="AF6" s="278"/>
      <c r="AG6" s="278"/>
      <c r="AH6" s="278"/>
      <c r="AI6" s="278"/>
    </row>
    <row r="7" spans="2:35" ht="15" customHeight="1" x14ac:dyDescent="0.25">
      <c r="B7" s="111"/>
      <c r="C7" s="111"/>
      <c r="D7" s="111"/>
      <c r="E7" s="111"/>
      <c r="G7" s="798" t="s">
        <v>1676</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c r="AI7" s="278"/>
    </row>
    <row r="8" spans="2:35" ht="15" customHeight="1" x14ac:dyDescent="0.25">
      <c r="B8" s="762" t="s">
        <v>94</v>
      </c>
      <c r="C8" s="761"/>
      <c r="D8" s="761"/>
      <c r="E8" s="761"/>
      <c r="G8" s="124"/>
      <c r="H8" s="124"/>
      <c r="I8" s="124"/>
      <c r="J8" s="124"/>
      <c r="K8" s="124"/>
      <c r="L8" s="124"/>
      <c r="M8" s="124"/>
      <c r="N8" s="124"/>
      <c r="O8" s="124"/>
      <c r="P8" s="124"/>
      <c r="Q8" s="124"/>
      <c r="R8" s="124"/>
      <c r="S8" s="124"/>
      <c r="T8" s="124"/>
      <c r="U8" s="124"/>
      <c r="V8" s="124"/>
      <c r="W8" s="124"/>
      <c r="X8" s="124"/>
      <c r="Y8" s="278"/>
      <c r="Z8" s="278"/>
      <c r="AA8" s="278"/>
      <c r="AB8" s="278"/>
      <c r="AC8" s="278"/>
      <c r="AD8" s="278"/>
      <c r="AE8" s="278"/>
      <c r="AF8" s="278"/>
      <c r="AG8" s="278"/>
      <c r="AH8" s="278"/>
      <c r="AI8" s="278"/>
    </row>
    <row r="9" spans="2:35" ht="15" customHeight="1" x14ac:dyDescent="0.25">
      <c r="B9" s="111"/>
      <c r="C9" s="111"/>
      <c r="D9" s="111"/>
      <c r="E9" s="111"/>
      <c r="G9" s="803" t="str">
        <f>'MAIN LEVEL'!I61</f>
        <v>Biaya Lainnya</v>
      </c>
      <c r="H9" s="789"/>
      <c r="I9" s="789"/>
      <c r="J9" s="789"/>
      <c r="K9" s="789"/>
      <c r="L9" s="789"/>
      <c r="M9" s="789"/>
      <c r="N9" s="789"/>
      <c r="O9" s="789"/>
      <c r="P9" s="789"/>
      <c r="Q9" s="789"/>
      <c r="R9" s="789"/>
      <c r="S9" s="789"/>
      <c r="T9" s="790"/>
      <c r="U9" s="279" t="s">
        <v>796</v>
      </c>
      <c r="V9" s="280"/>
      <c r="W9" s="280"/>
      <c r="X9" s="280"/>
      <c r="Y9" s="280"/>
      <c r="Z9" s="280" t="s">
        <v>1678</v>
      </c>
      <c r="AA9" s="182" t="e">
        <f>NAMA_WP</f>
        <v>#N/A</v>
      </c>
      <c r="AB9" s="281"/>
      <c r="AC9" s="281"/>
      <c r="AD9" s="281"/>
      <c r="AE9" s="281"/>
      <c r="AF9" s="281"/>
      <c r="AG9" s="281"/>
      <c r="AH9" s="282"/>
      <c r="AI9" s="278"/>
    </row>
    <row r="10" spans="2:35" ht="15" customHeight="1" x14ac:dyDescent="0.25">
      <c r="B10" s="762" t="s">
        <v>101</v>
      </c>
      <c r="C10" s="761"/>
      <c r="D10" s="761"/>
      <c r="E10" s="761"/>
      <c r="G10" s="804"/>
      <c r="H10" s="792"/>
      <c r="I10" s="792"/>
      <c r="J10" s="792"/>
      <c r="K10" s="792"/>
      <c r="L10" s="792"/>
      <c r="M10" s="792"/>
      <c r="N10" s="792"/>
      <c r="O10" s="792"/>
      <c r="P10" s="792"/>
      <c r="Q10" s="792"/>
      <c r="R10" s="792"/>
      <c r="S10" s="792"/>
      <c r="T10" s="805"/>
      <c r="U10" s="283" t="s">
        <v>1401</v>
      </c>
      <c r="V10" s="124"/>
      <c r="W10" s="124"/>
      <c r="X10" s="124"/>
      <c r="Y10" s="124"/>
      <c r="Z10" s="124" t="s">
        <v>1678</v>
      </c>
      <c r="AA10" s="124" t="e">
        <f>NPWP</f>
        <v>#N/A</v>
      </c>
      <c r="AB10" s="278"/>
      <c r="AC10" s="278"/>
      <c r="AD10" s="278"/>
      <c r="AE10" s="278"/>
      <c r="AF10" s="278"/>
      <c r="AG10" s="278"/>
      <c r="AH10" s="284"/>
      <c r="AI10" s="278"/>
    </row>
    <row r="11" spans="2:35" ht="15" customHeight="1" x14ac:dyDescent="0.25">
      <c r="G11" s="806"/>
      <c r="H11" s="794"/>
      <c r="I11" s="794"/>
      <c r="J11" s="794"/>
      <c r="K11" s="794"/>
      <c r="L11" s="794"/>
      <c r="M11" s="794"/>
      <c r="N11" s="794"/>
      <c r="O11" s="794"/>
      <c r="P11" s="794"/>
      <c r="Q11" s="794"/>
      <c r="R11" s="794"/>
      <c r="S11" s="794"/>
      <c r="T11" s="807"/>
      <c r="U11" s="285" t="s">
        <v>1679</v>
      </c>
      <c r="V11" s="190"/>
      <c r="W11" s="190"/>
      <c r="X11" s="190"/>
      <c r="Y11" s="190"/>
      <c r="Z11" s="190" t="s">
        <v>1678</v>
      </c>
      <c r="AA11" s="190" t="e">
        <f>ID_MS_TH_PJK</f>
        <v>#N/A</v>
      </c>
      <c r="AB11" s="286"/>
      <c r="AC11" s="286"/>
      <c r="AD11" s="286"/>
      <c r="AE11" s="286"/>
      <c r="AF11" s="286"/>
      <c r="AG11" s="286"/>
      <c r="AH11" s="287"/>
      <c r="AI11" s="278"/>
    </row>
    <row r="12" spans="2:35" ht="15" customHeight="1" x14ac:dyDescent="0.25">
      <c r="B12" s="762" t="s">
        <v>106</v>
      </c>
      <c r="C12" s="761"/>
      <c r="D12" s="761"/>
      <c r="E12" s="761"/>
      <c r="G12" s="124"/>
      <c r="H12" s="124"/>
      <c r="I12" s="124"/>
      <c r="J12" s="124"/>
      <c r="K12" s="124"/>
      <c r="L12" s="124"/>
      <c r="M12" s="124"/>
      <c r="N12" s="124"/>
      <c r="O12" s="124"/>
      <c r="P12" s="124"/>
      <c r="Q12" s="124"/>
      <c r="R12" s="124"/>
      <c r="S12" s="124"/>
      <c r="T12" s="124"/>
      <c r="U12" s="124"/>
      <c r="V12" s="124"/>
      <c r="W12" s="124"/>
      <c r="X12" s="124"/>
      <c r="Y12" s="278"/>
      <c r="Z12" s="278"/>
      <c r="AA12" s="278"/>
      <c r="AB12" s="278"/>
      <c r="AC12" s="278"/>
      <c r="AD12" s="278"/>
      <c r="AE12" s="278"/>
      <c r="AF12" s="278"/>
      <c r="AG12" s="278"/>
      <c r="AH12" s="278"/>
      <c r="AI12" s="278"/>
    </row>
    <row r="13" spans="2:35" ht="15" customHeight="1" x14ac:dyDescent="0.25">
      <c r="B13" s="927" t="str">
        <f>HYPERLINK("#'"&amp;'EWS DIRECTORY'!$J$275&amp;"'!A1",'EWS DIRECTORY'!$J$275)</f>
        <v>G-4</v>
      </c>
      <c r="C13" s="761"/>
      <c r="D13" s="761"/>
      <c r="E13" s="761"/>
      <c r="G13" s="928" t="str">
        <f>"Pengujian yang telah dilakukan atas pos "&amp;G9&amp;" dapat disimpulkan:"</f>
        <v>Pengujian yang telah dilakukan atas pos Biaya Lainnya dapat disimpulkan:</v>
      </c>
      <c r="H13" s="792"/>
      <c r="I13" s="792"/>
      <c r="J13" s="792"/>
      <c r="K13" s="792"/>
      <c r="L13" s="792"/>
      <c r="M13" s="792"/>
      <c r="N13" s="792"/>
      <c r="O13" s="792"/>
      <c r="P13" s="792"/>
      <c r="Q13" s="792"/>
      <c r="R13" s="792"/>
      <c r="S13" s="792"/>
      <c r="T13" s="792"/>
      <c r="U13" s="792"/>
      <c r="V13" s="792"/>
      <c r="W13" s="792"/>
      <c r="X13" s="792"/>
      <c r="Y13" s="792"/>
      <c r="Z13" s="792"/>
      <c r="AA13" s="792"/>
      <c r="AB13" s="792"/>
      <c r="AC13" s="792"/>
      <c r="AD13" s="792"/>
      <c r="AE13" s="792"/>
      <c r="AF13" s="792"/>
      <c r="AG13" s="792"/>
      <c r="AH13" s="792"/>
      <c r="AI13" s="278"/>
    </row>
    <row r="14" spans="2:35" ht="15" customHeight="1" x14ac:dyDescent="0.25">
      <c r="B14" s="931" t="str">
        <f>HYPERLINK("#'"&amp;'EWS DIRECTORY'!$J$276&amp;"'!A1",'EWS DIRECTORY'!$J$276)</f>
        <v>G-4-1</v>
      </c>
      <c r="C14" s="761"/>
      <c r="D14" s="761"/>
      <c r="E14" s="761"/>
      <c r="G14" s="124"/>
      <c r="H14" s="124"/>
      <c r="I14" s="124"/>
      <c r="J14" s="124"/>
      <c r="K14" s="124"/>
      <c r="L14" s="124"/>
      <c r="M14" s="124"/>
      <c r="N14" s="124"/>
      <c r="O14" s="124"/>
      <c r="P14" s="124"/>
      <c r="Q14" s="124"/>
      <c r="R14" s="124"/>
      <c r="S14" s="124"/>
      <c r="T14" s="124"/>
      <c r="U14" s="124"/>
      <c r="V14" s="124"/>
      <c r="W14" s="124"/>
      <c r="X14" s="124"/>
      <c r="Y14" s="278"/>
      <c r="Z14" s="278"/>
      <c r="AA14" s="278"/>
      <c r="AB14" s="278"/>
      <c r="AC14" s="278"/>
      <c r="AD14" s="278"/>
      <c r="AE14" s="278"/>
      <c r="AF14" s="278"/>
      <c r="AG14" s="278"/>
      <c r="AH14" s="278"/>
      <c r="AI14" s="278"/>
    </row>
    <row r="15" spans="2:35" ht="15" customHeight="1" x14ac:dyDescent="0.25">
      <c r="B15" s="929" t="str">
        <f>HYPERLINK("#'"&amp;'EWS DIRECTORY'!$J$277&amp;"'!A1",'EWS DIRECTORY'!$J$277)</f>
        <v>G-4-1-1</v>
      </c>
      <c r="C15" s="761"/>
      <c r="D15" s="761"/>
      <c r="E15" s="761"/>
      <c r="G15" s="124"/>
      <c r="H15" s="124" t="str">
        <f>"Jumlah "&amp;G9&amp;" menurut petugas :"</f>
        <v>Jumlah Biaya Lainnya menurut petugas :</v>
      </c>
      <c r="I15" s="124"/>
      <c r="J15" s="124"/>
      <c r="K15" s="124"/>
      <c r="L15" s="124"/>
      <c r="M15" s="124"/>
      <c r="N15" s="124"/>
      <c r="O15" s="124"/>
      <c r="P15" s="124"/>
      <c r="Q15" s="124"/>
      <c r="R15" s="124"/>
      <c r="S15" s="124"/>
      <c r="T15" s="124"/>
      <c r="U15" s="124"/>
      <c r="V15" s="124"/>
      <c r="W15" s="124"/>
      <c r="X15" s="124"/>
      <c r="Y15" s="278"/>
      <c r="Z15" s="278"/>
      <c r="AA15" s="278"/>
      <c r="AB15" s="278"/>
      <c r="AC15" s="278"/>
      <c r="AD15" s="278"/>
      <c r="AE15" s="278"/>
      <c r="AF15" s="278"/>
      <c r="AG15" s="278"/>
      <c r="AH15" s="278"/>
      <c r="AI15" s="278"/>
    </row>
    <row r="16" spans="2:35" ht="15" customHeight="1" x14ac:dyDescent="0.25">
      <c r="B16" s="929" t="str">
        <f>HYPERLINK("#'"&amp;'EWS DIRECTORY'!$J$278&amp;"'!A1",'EWS DIRECTORY'!$J$278)</f>
        <v>G-4-1-2</v>
      </c>
      <c r="C16" s="761"/>
      <c r="D16" s="761"/>
      <c r="E16" s="761"/>
      <c r="G16" s="82" t="s">
        <v>1445</v>
      </c>
      <c r="H16" s="1163" t="s">
        <v>1707</v>
      </c>
      <c r="I16" s="789"/>
      <c r="J16" s="789"/>
      <c r="K16" s="789"/>
      <c r="L16" s="789"/>
      <c r="M16" s="789"/>
      <c r="N16" s="789"/>
      <c r="O16" s="789"/>
      <c r="P16" s="789"/>
      <c r="Q16" s="789"/>
      <c r="R16" s="789"/>
      <c r="S16" s="937" t="s">
        <v>1767</v>
      </c>
      <c r="T16" s="765"/>
      <c r="U16" s="934" t="s">
        <v>1768</v>
      </c>
      <c r="V16" s="764"/>
      <c r="W16" s="764"/>
      <c r="X16" s="764"/>
      <c r="Y16" s="764"/>
      <c r="Z16" s="764"/>
      <c r="AA16" s="765"/>
      <c r="AB16" s="278"/>
      <c r="AC16" s="278"/>
      <c r="AD16" s="278"/>
      <c r="AE16" s="278"/>
      <c r="AF16" s="278"/>
      <c r="AG16" s="278"/>
      <c r="AH16" s="278"/>
      <c r="AI16" s="278"/>
    </row>
    <row r="17" spans="2:35" ht="15" customHeight="1" x14ac:dyDescent="0.25">
      <c r="B17" s="929" t="str">
        <f>HYPERLINK("#'"&amp;'EWS DIRECTORY'!$J$279&amp;"'!A1",'EWS DIRECTORY'!$J$279)</f>
        <v>G-4-1-3</v>
      </c>
      <c r="C17" s="761"/>
      <c r="D17" s="761"/>
      <c r="E17" s="761"/>
      <c r="G17" s="84">
        <v>1</v>
      </c>
      <c r="H17" s="926" t="e">
        <f>MASTER!N5</f>
        <v>#N/A</v>
      </c>
      <c r="I17" s="824"/>
      <c r="J17" s="824"/>
      <c r="K17" s="824"/>
      <c r="L17" s="824"/>
      <c r="M17" s="824"/>
      <c r="N17" s="824"/>
      <c r="O17" s="824"/>
      <c r="P17" s="824"/>
      <c r="Q17" s="824"/>
      <c r="R17" s="825"/>
      <c r="S17" s="936" t="s">
        <v>639</v>
      </c>
      <c r="T17" s="790"/>
      <c r="U17" s="923" t="str">
        <f>IF('G-4-1'!I38='G-4-1'!M18,'G-4-1'!AB18,
IF('G-4-1'!I38='G-4-1'!M20,'G-4-1'!AB20,
IF('G-4-1'!I38='G-4-1'!M22,'G-4-1'!AB22,
IF('G-4-1'!I38='G-4-1'!M24,'G-4-1'!AB24,
IF('G-4-1'!I38='G-4-1'!M26,'G-4-1'!AB26,
IF('G-4-1'!I38='G-4-1'!M28,'G-4-1'!AB28,"Tidak Ditemukan"))))))</f>
        <v>Tidak Ditemukan</v>
      </c>
      <c r="V17" s="764"/>
      <c r="W17" s="764"/>
      <c r="X17" s="764"/>
      <c r="Y17" s="764"/>
      <c r="Z17" s="764"/>
      <c r="AA17" s="765"/>
      <c r="AB17" s="278"/>
      <c r="AC17" s="278"/>
      <c r="AD17" s="278"/>
      <c r="AE17" s="278"/>
      <c r="AF17" s="278"/>
      <c r="AG17" s="278"/>
      <c r="AH17" s="278"/>
      <c r="AI17" s="278"/>
    </row>
    <row r="18" spans="2:35" ht="15" customHeight="1" x14ac:dyDescent="0.25">
      <c r="B18" s="929" t="str">
        <f>HYPERLINK("#'"&amp;'EWS DIRECTORY'!$J$280&amp;"'!A1",'EWS DIRECTORY'!$J$280)</f>
        <v>G-4-1-4</v>
      </c>
      <c r="C18" s="761"/>
      <c r="D18" s="761"/>
      <c r="E18" s="761"/>
      <c r="G18" s="84">
        <v>2</v>
      </c>
      <c r="H18" s="926" t="e">
        <f>MASTER!N6</f>
        <v>#N/A</v>
      </c>
      <c r="I18" s="824"/>
      <c r="J18" s="824"/>
      <c r="K18" s="824"/>
      <c r="L18" s="824"/>
      <c r="M18" s="824"/>
      <c r="N18" s="824"/>
      <c r="O18" s="824"/>
      <c r="P18" s="824"/>
      <c r="Q18" s="824"/>
      <c r="R18" s="825"/>
      <c r="S18" s="792"/>
      <c r="T18" s="805"/>
      <c r="U18" s="923" t="str">
        <f>IF('G-4-1'!I38='G-4-1'!M18,'G-4-1'!AG18,
IF('G-4-1'!I38='G-4-1'!M20,'G-4-1'!AG20,
IF('G-4-1'!I38='G-4-1'!M22,'G-4-1'!AG22,
IF('G-4-1'!I38='G-4-1'!M24,'G-4-1'!AG24,
IF('G-4-1'!I38='G-4-1'!M26,'G-4-1'!AG26,
IF('G-4-1'!I38='G-4-1'!M28,'G-4-1'!AG28,"Tidak Ditemukan"))))))</f>
        <v>Tidak Ditemukan</v>
      </c>
      <c r="V18" s="764"/>
      <c r="W18" s="764"/>
      <c r="X18" s="764"/>
      <c r="Y18" s="764"/>
      <c r="Z18" s="764"/>
      <c r="AA18" s="765"/>
      <c r="AB18" s="278"/>
      <c r="AC18" s="278"/>
      <c r="AD18" s="278"/>
      <c r="AE18" s="278"/>
      <c r="AF18" s="278"/>
      <c r="AG18" s="278"/>
      <c r="AH18" s="278"/>
      <c r="AI18" s="278"/>
    </row>
    <row r="19" spans="2:35" ht="15" customHeight="1" x14ac:dyDescent="0.25">
      <c r="B19" s="929" t="str">
        <f>HYPERLINK("#'"&amp;'EWS DIRECTORY'!$J$281&amp;"'!A1",'EWS DIRECTORY'!$J$281)</f>
        <v>G-4-1-5</v>
      </c>
      <c r="C19" s="761"/>
      <c r="D19" s="761"/>
      <c r="E19" s="761"/>
      <c r="G19" s="84">
        <v>3</v>
      </c>
      <c r="H19" s="926" t="e">
        <f>MASTER!N7</f>
        <v>#N/A</v>
      </c>
      <c r="I19" s="824"/>
      <c r="J19" s="824"/>
      <c r="K19" s="824"/>
      <c r="L19" s="824"/>
      <c r="M19" s="824"/>
      <c r="N19" s="824"/>
      <c r="O19" s="824"/>
      <c r="P19" s="824"/>
      <c r="Q19" s="824"/>
      <c r="R19" s="825"/>
      <c r="S19" s="792"/>
      <c r="T19" s="805"/>
      <c r="U19" s="923" t="str">
        <f>IF('G-4-1'!I38='G-4-1'!M18,'G-4-1'!AL18,
IF('G-4-1'!I38='G-4-1'!M20,'G-4-1'!AL20,
IF('G-4-1'!I38='G-4-1'!M22,'G-4-1'!AL22,
IF('G-4-1'!I38='G-4-1'!M24,'G-4-1'!AL24,
IF('G-4-1'!I38='G-4-1'!M26,'G-4-1'!AL26,
IF('G-4-1'!I38='G-4-1'!M28,'G-4-1'!AL28,"Tidak Ditemukan"))))))</f>
        <v>Tidak Ditemukan</v>
      </c>
      <c r="V19" s="764"/>
      <c r="W19" s="764"/>
      <c r="X19" s="764"/>
      <c r="Y19" s="764"/>
      <c r="Z19" s="764"/>
      <c r="AA19" s="765"/>
      <c r="AB19" s="278"/>
      <c r="AC19" s="278"/>
      <c r="AD19" s="278"/>
      <c r="AE19" s="278"/>
      <c r="AF19" s="278"/>
      <c r="AG19" s="278"/>
      <c r="AH19" s="278"/>
      <c r="AI19" s="278"/>
    </row>
    <row r="20" spans="2:35" ht="15" customHeight="1" x14ac:dyDescent="0.25">
      <c r="B20" s="929" t="str">
        <f>HYPERLINK("#'"&amp;'EWS DIRECTORY'!$J$282&amp;"'!A1",'EWS DIRECTORY'!$J$282)</f>
        <v>G-4-1-6</v>
      </c>
      <c r="C20" s="761"/>
      <c r="D20" s="761"/>
      <c r="E20" s="761"/>
      <c r="G20" s="84">
        <v>4</v>
      </c>
      <c r="H20" s="926" t="e">
        <f>MASTER!N8</f>
        <v>#N/A</v>
      </c>
      <c r="I20" s="824"/>
      <c r="J20" s="824"/>
      <c r="K20" s="824"/>
      <c r="L20" s="824"/>
      <c r="M20" s="824"/>
      <c r="N20" s="824"/>
      <c r="O20" s="824"/>
      <c r="P20" s="824"/>
      <c r="Q20" s="824"/>
      <c r="R20" s="825"/>
      <c r="S20" s="792"/>
      <c r="T20" s="805"/>
      <c r="U20" s="923" t="str">
        <f>IF('G-4-1'!I38='G-4-1'!M18,'G-4-1'!AQ18,
IF('G-4-1'!I38='G-4-1'!M20,'G-4-1'!AQ20,
IF('G-4-1'!I38='G-4-1'!M22,'G-4-1'!AQ22,
IF('G-4-1'!I38='G-4-1'!M24,'G-4-1'!AQ24,
IF('G-4-1'!I38='G-4-1'!M26,'G-4-1'!AQ26,
IF('G-4-1'!I38='G-4-1'!M28,'G-4-1'!AQ28,"Tidak Ditemukan"))))))</f>
        <v>Tidak Ditemukan</v>
      </c>
      <c r="V20" s="764"/>
      <c r="W20" s="764"/>
      <c r="X20" s="764"/>
      <c r="Y20" s="764"/>
      <c r="Z20" s="764"/>
      <c r="AA20" s="765"/>
      <c r="AB20" s="278"/>
      <c r="AC20" s="278"/>
      <c r="AD20" s="278"/>
      <c r="AE20" s="278"/>
      <c r="AF20" s="278"/>
      <c r="AG20" s="278"/>
      <c r="AH20" s="278"/>
      <c r="AI20" s="278"/>
    </row>
    <row r="21" spans="2:35" ht="15" customHeight="1" x14ac:dyDescent="0.25">
      <c r="G21" s="84">
        <v>5</v>
      </c>
      <c r="H21" s="926" t="e">
        <f>MASTER!N9</f>
        <v>#N/A</v>
      </c>
      <c r="I21" s="824"/>
      <c r="J21" s="824"/>
      <c r="K21" s="824"/>
      <c r="L21" s="824"/>
      <c r="M21" s="824"/>
      <c r="N21" s="824"/>
      <c r="O21" s="824"/>
      <c r="P21" s="824"/>
      <c r="Q21" s="824"/>
      <c r="R21" s="825"/>
      <c r="S21" s="792"/>
      <c r="T21" s="805"/>
      <c r="U21" s="923" t="str">
        <f>IF('G-4-1'!I38='G-4-1'!M18,'G-4-1'!AV18,
IF('G-4-1'!I38='G-4-1'!M20,'G-4-1'!AV20,
IF('G-4-1'!I38='G-4-1'!M22,'G-4-1'!AV22,
IF('G-4-1'!I38='G-4-1'!M24,'G-4-1'!AV24,
IF('G-4-1'!I38='G-4-1'!M26,'G-4-1'!AV26,
IF('G-4-1'!I38='G-4-1'!M28,'G-4-1'!AV28,"Tidak Ditemukan"))))))</f>
        <v>Tidak Ditemukan</v>
      </c>
      <c r="V21" s="764"/>
      <c r="W21" s="764"/>
      <c r="X21" s="764"/>
      <c r="Y21" s="764"/>
      <c r="Z21" s="764"/>
      <c r="AA21" s="765"/>
      <c r="AB21" s="278"/>
      <c r="AC21" s="278"/>
      <c r="AD21" s="278"/>
      <c r="AE21" s="278"/>
      <c r="AF21" s="278"/>
      <c r="AG21" s="278"/>
      <c r="AH21" s="278"/>
      <c r="AI21" s="278"/>
    </row>
    <row r="22" spans="2:35" ht="15" customHeight="1" x14ac:dyDescent="0.25">
      <c r="G22" s="84">
        <v>6</v>
      </c>
      <c r="H22" s="926" t="e">
        <f>MASTER!N10</f>
        <v>#N/A</v>
      </c>
      <c r="I22" s="824"/>
      <c r="J22" s="824"/>
      <c r="K22" s="824"/>
      <c r="L22" s="824"/>
      <c r="M22" s="824"/>
      <c r="N22" s="824"/>
      <c r="O22" s="824"/>
      <c r="P22" s="824"/>
      <c r="Q22" s="824"/>
      <c r="R22" s="825"/>
      <c r="S22" s="792"/>
      <c r="T22" s="805"/>
      <c r="U22" s="923" t="str">
        <f>IF('G-4-1'!I38='G-4-1'!M18,'G-4-1'!BA18,
IF('G-4-1'!I38='G-4-1'!M20,'G-4-1'!BA20,
IF('G-4-1'!I38='G-4-1'!M22,'G-4-1'!BA22,
IF('G-4-1'!I38='G-4-1'!M24,'G-4-1'!BA24,
IF('G-4-1'!I38='G-4-1'!M26,'G-4-1'!BA26,
IF('G-4-1'!I38='G-4-1'!M28,'G-4-1'!BA28,"Tidak Ditemukan"))))))</f>
        <v>Tidak Ditemukan</v>
      </c>
      <c r="V22" s="764"/>
      <c r="W22" s="764"/>
      <c r="X22" s="764"/>
      <c r="Y22" s="764"/>
      <c r="Z22" s="764"/>
      <c r="AA22" s="765"/>
      <c r="AB22" s="278"/>
      <c r="AC22" s="278"/>
      <c r="AD22" s="278"/>
      <c r="AE22" s="278"/>
      <c r="AF22" s="278"/>
      <c r="AG22" s="278"/>
      <c r="AH22" s="278"/>
      <c r="AI22" s="278"/>
    </row>
    <row r="23" spans="2:35" ht="15" customHeight="1" x14ac:dyDescent="0.25">
      <c r="G23" s="84">
        <v>7</v>
      </c>
      <c r="H23" s="926" t="e">
        <f>MASTER!N11</f>
        <v>#N/A</v>
      </c>
      <c r="I23" s="824"/>
      <c r="J23" s="824"/>
      <c r="K23" s="824"/>
      <c r="L23" s="824"/>
      <c r="M23" s="824"/>
      <c r="N23" s="824"/>
      <c r="O23" s="824"/>
      <c r="P23" s="824"/>
      <c r="Q23" s="824"/>
      <c r="R23" s="825"/>
      <c r="S23" s="792"/>
      <c r="T23" s="805"/>
      <c r="U23" s="923" t="str">
        <f>IF('G-4-1'!I38='G-4-1'!M18,'G-4-1'!BF18,
IF('G-4-1'!I38='G-4-1'!M20,'G-4-1'!BF20,
IF('G-4-1'!I38='G-4-1'!M22,'G-4-1'!BF22,
IF('G-4-1'!I38='G-4-1'!M24,'G-4-1'!BF24,
IF('G-4-1'!I38='G-4-1'!M26,'G-4-1'!BF26,
IF('G-4-1'!I38='G-4-1'!M28,'G-4-1'!BF28,"Tidak Ditemukan"))))))</f>
        <v>Tidak Ditemukan</v>
      </c>
      <c r="V23" s="764"/>
      <c r="W23" s="764"/>
      <c r="X23" s="764"/>
      <c r="Y23" s="764"/>
      <c r="Z23" s="764"/>
      <c r="AA23" s="765"/>
      <c r="AB23" s="278"/>
      <c r="AC23" s="278"/>
      <c r="AD23" s="278"/>
      <c r="AE23" s="278"/>
      <c r="AF23" s="278"/>
      <c r="AG23" s="278"/>
      <c r="AH23" s="278"/>
      <c r="AI23" s="278"/>
    </row>
    <row r="24" spans="2:35" ht="15" customHeight="1" x14ac:dyDescent="0.25">
      <c r="G24" s="84">
        <v>8</v>
      </c>
      <c r="H24" s="926" t="e">
        <f>MASTER!N12</f>
        <v>#N/A</v>
      </c>
      <c r="I24" s="824"/>
      <c r="J24" s="824"/>
      <c r="K24" s="824"/>
      <c r="L24" s="824"/>
      <c r="M24" s="824"/>
      <c r="N24" s="824"/>
      <c r="O24" s="824"/>
      <c r="P24" s="824"/>
      <c r="Q24" s="824"/>
      <c r="R24" s="825"/>
      <c r="S24" s="792"/>
      <c r="T24" s="805"/>
      <c r="U24" s="923" t="str">
        <f>IF('G-4-1'!I38='G-4-1'!M18,'G-4-1'!BK18,
IF('G-4-1'!I38='G-4-1'!M20,'G-4-1'!BK20,
IF('G-4-1'!I38='G-4-1'!M22,'G-4-1'!BK22,
IF('G-4-1'!I38='G-4-1'!M24,'G-4-1'!BK24,
IF('G-4-1'!I38='G-4-1'!M26,'G-4-1'!BK26,
IF('G-4-1'!I38='G-4-1'!M28,'G-4-1'!BK28,"Tidak Ditemukan"))))))</f>
        <v>Tidak Ditemukan</v>
      </c>
      <c r="V24" s="764"/>
      <c r="W24" s="764"/>
      <c r="X24" s="764"/>
      <c r="Y24" s="764"/>
      <c r="Z24" s="764"/>
      <c r="AA24" s="765"/>
      <c r="AB24" s="278"/>
      <c r="AC24" s="278"/>
      <c r="AD24" s="278"/>
      <c r="AE24" s="278"/>
      <c r="AF24" s="278"/>
      <c r="AG24" s="278"/>
      <c r="AH24" s="278"/>
      <c r="AI24" s="278"/>
    </row>
    <row r="25" spans="2:35" ht="15" customHeight="1" x14ac:dyDescent="0.25">
      <c r="G25" s="84">
        <v>9</v>
      </c>
      <c r="H25" s="926" t="e">
        <f>MASTER!N13</f>
        <v>#N/A</v>
      </c>
      <c r="I25" s="824"/>
      <c r="J25" s="824"/>
      <c r="K25" s="824"/>
      <c r="L25" s="824"/>
      <c r="M25" s="824"/>
      <c r="N25" s="824"/>
      <c r="O25" s="824"/>
      <c r="P25" s="824"/>
      <c r="Q25" s="824"/>
      <c r="R25" s="825"/>
      <c r="S25" s="792"/>
      <c r="T25" s="805"/>
      <c r="U25" s="923" t="str">
        <f>IF('G-4-1'!I38='G-4-1'!M18,'G-4-1'!BP18,
IF('G-4-1'!I38='G-4-1'!M20,'G-4-1'!BP20,
IF('G-4-1'!I38='G-4-1'!M22,'G-4-1'!BP22,
IF('G-4-1'!I38='G-4-1'!M24,'G-4-1'!BP24,
IF('G-4-1'!I38='G-4-1'!M26,'G-4-1'!BP26,
IF('G-4-1'!I38='G-4-1'!M28,'G-4-1'!BP28,"Tidak Ditemukan"))))))</f>
        <v>Tidak Ditemukan</v>
      </c>
      <c r="V25" s="764"/>
      <c r="W25" s="764"/>
      <c r="X25" s="764"/>
      <c r="Y25" s="764"/>
      <c r="Z25" s="764"/>
      <c r="AA25" s="765"/>
      <c r="AB25" s="278"/>
      <c r="AC25" s="278"/>
      <c r="AD25" s="278"/>
      <c r="AE25" s="278"/>
      <c r="AF25" s="278"/>
      <c r="AG25" s="278"/>
      <c r="AH25" s="278"/>
      <c r="AI25" s="278"/>
    </row>
    <row r="26" spans="2:35" ht="15" customHeight="1" x14ac:dyDescent="0.25">
      <c r="G26" s="84">
        <v>10</v>
      </c>
      <c r="H26" s="926" t="e">
        <f>MASTER!N14</f>
        <v>#N/A</v>
      </c>
      <c r="I26" s="824"/>
      <c r="J26" s="824"/>
      <c r="K26" s="824"/>
      <c r="L26" s="824"/>
      <c r="M26" s="824"/>
      <c r="N26" s="824"/>
      <c r="O26" s="824"/>
      <c r="P26" s="824"/>
      <c r="Q26" s="824"/>
      <c r="R26" s="825"/>
      <c r="S26" s="792"/>
      <c r="T26" s="805"/>
      <c r="U26" s="923" t="str">
        <f>IF('G-4-1'!I38='G-4-1'!M18,'G-4-1'!BU18,
IF('G-4-1'!I38='G-4-1'!M20,'G-4-1'!BU20,
IF('G-4-1'!I38='G-4-1'!M22,'G-4-1'!BU22,
IF('G-4-1'!I38='G-4-1'!M24,'G-4-1'!BU24,
IF('G-4-1'!I38='G-4-1'!M26,'G-4-1'!BU26,
IF('G-4-1'!I38='G-4-1'!M28,'G-4-1'!BU28,"Tidak Ditemukan"))))))</f>
        <v>Tidak Ditemukan</v>
      </c>
      <c r="V26" s="764"/>
      <c r="W26" s="764"/>
      <c r="X26" s="764"/>
      <c r="Y26" s="764"/>
      <c r="Z26" s="764"/>
      <c r="AA26" s="765"/>
      <c r="AB26" s="278"/>
      <c r="AC26" s="278"/>
      <c r="AD26" s="278"/>
      <c r="AE26" s="278"/>
      <c r="AF26" s="278"/>
      <c r="AG26" s="278"/>
      <c r="AH26" s="278"/>
      <c r="AI26" s="278"/>
    </row>
    <row r="27" spans="2:35" ht="15" customHeight="1" x14ac:dyDescent="0.25">
      <c r="G27" s="84">
        <v>11</v>
      </c>
      <c r="H27" s="926" t="e">
        <f>MASTER!N15</f>
        <v>#N/A</v>
      </c>
      <c r="I27" s="824"/>
      <c r="J27" s="824"/>
      <c r="K27" s="824"/>
      <c r="L27" s="824"/>
      <c r="M27" s="824"/>
      <c r="N27" s="824"/>
      <c r="O27" s="824"/>
      <c r="P27" s="824"/>
      <c r="Q27" s="824"/>
      <c r="R27" s="825"/>
      <c r="S27" s="792"/>
      <c r="T27" s="805"/>
      <c r="U27" s="923" t="str">
        <f>IF('G-4-1'!I38='G-4-1'!M18,'G-4-1'!BZ18,
IF('G-4-1'!I38='G-4-1'!M20,'G-4-1'!BZ20,
IF('G-4-1'!I38='G-4-1'!M22,'G-4-1'!BZ22,
IF('G-4-1'!I38='G-4-1'!M24,'G-4-1'!BZ24,
IF('G-4-1'!I38='G-4-1'!M26,'G-4-1'!BZ26,
IF('G-4-1'!I38='G-4-1'!M28,'G-4-1'!BZ28,"Tidak Ditemukan"))))))</f>
        <v>Tidak Ditemukan</v>
      </c>
      <c r="V27" s="764"/>
      <c r="W27" s="764"/>
      <c r="X27" s="764"/>
      <c r="Y27" s="764"/>
      <c r="Z27" s="764"/>
      <c r="AA27" s="765"/>
      <c r="AB27" s="278"/>
      <c r="AC27" s="278"/>
      <c r="AD27" s="278"/>
      <c r="AE27" s="278"/>
      <c r="AF27" s="278"/>
      <c r="AG27" s="278"/>
      <c r="AH27" s="278"/>
      <c r="AI27" s="278"/>
    </row>
    <row r="28" spans="2:35" ht="15" customHeight="1" x14ac:dyDescent="0.25">
      <c r="B28" s="760"/>
      <c r="C28" s="761"/>
      <c r="D28" s="761"/>
      <c r="E28" s="761"/>
      <c r="G28" s="84">
        <v>12</v>
      </c>
      <c r="H28" s="926" t="e">
        <f>MASTER!N16</f>
        <v>#N/A</v>
      </c>
      <c r="I28" s="824"/>
      <c r="J28" s="824"/>
      <c r="K28" s="824"/>
      <c r="L28" s="824"/>
      <c r="M28" s="824"/>
      <c r="N28" s="824"/>
      <c r="O28" s="824"/>
      <c r="P28" s="824"/>
      <c r="Q28" s="824"/>
      <c r="R28" s="825"/>
      <c r="S28" s="792"/>
      <c r="T28" s="805"/>
      <c r="U28" s="923" t="str">
        <f>IF('G-4-1'!I38='G-4-1'!M18,'G-4-1'!CE18,
IF('G-4-1'!I38='G-4-1'!M20,'G-4-1'!CE20,
IF('G-4-1'!I38='G-4-1'!M22,'G-4-1'!CE22,
IF('G-4-1'!I38='G-4-1'!M24,'G-4-1'!CE24,
IF('G-4-1'!I38='G-4-1'!M26,'G-4-1'!CE26,
IF('G-4-1'!I38='G-4-1'!M28,'G-4-1'!CE28,"Tidak Ditemukan"))))))</f>
        <v>Tidak Ditemukan</v>
      </c>
      <c r="V28" s="764"/>
      <c r="W28" s="764"/>
      <c r="X28" s="764"/>
      <c r="Y28" s="764"/>
      <c r="Z28" s="764"/>
      <c r="AA28" s="765"/>
      <c r="AB28" s="278"/>
      <c r="AC28" s="278"/>
      <c r="AD28" s="278"/>
      <c r="AE28" s="278"/>
      <c r="AF28" s="278"/>
      <c r="AG28" s="278"/>
      <c r="AH28" s="278"/>
      <c r="AI28" s="278"/>
    </row>
    <row r="29" spans="2:35" ht="15" customHeight="1" x14ac:dyDescent="0.25">
      <c r="G29" s="392"/>
      <c r="H29" s="933" t="s">
        <v>1769</v>
      </c>
      <c r="I29" s="824"/>
      <c r="J29" s="824"/>
      <c r="K29" s="824"/>
      <c r="L29" s="824"/>
      <c r="M29" s="824"/>
      <c r="N29" s="824"/>
      <c r="O29" s="824"/>
      <c r="P29" s="824"/>
      <c r="Q29" s="824"/>
      <c r="R29" s="825"/>
      <c r="S29" s="794"/>
      <c r="T29" s="807"/>
      <c r="U29" s="923" t="str">
        <f>IF('G-4-1'!I38='G-4-1'!M18,'G-4-1'!CJ18,
IF('G-4-1'!I38='G-4-1'!M20,'G-4-1'!CJ20,
IF('G-4-1'!I38='G-4-1'!M22,'G-4-1'!CJ22,
IF('G-4-1'!I38='G-4-1'!M24,'G-4-1'!CJ24,
IF('G-4-1'!I38='G-4-1'!M26,'G-4-1'!CJ26,
IF('G-4-1'!I38='G-4-1'!M28,'G-4-1'!CJ28,"Tidak Ditemukan"))))))</f>
        <v>Tidak Ditemukan</v>
      </c>
      <c r="V29" s="764"/>
      <c r="W29" s="764"/>
      <c r="X29" s="764"/>
      <c r="Y29" s="764"/>
      <c r="Z29" s="764"/>
      <c r="AA29" s="765"/>
      <c r="AB29" s="278"/>
      <c r="AC29" s="278"/>
      <c r="AD29" s="278"/>
      <c r="AE29" s="278"/>
      <c r="AF29" s="278"/>
      <c r="AG29" s="278"/>
      <c r="AH29" s="278"/>
      <c r="AI29" s="278"/>
    </row>
    <row r="30" spans="2:35" ht="15" customHeight="1" x14ac:dyDescent="0.25">
      <c r="B30" s="760"/>
      <c r="C30" s="761"/>
      <c r="D30" s="761"/>
      <c r="E30" s="761"/>
      <c r="G30" s="125"/>
      <c r="H30" s="285" t="s">
        <v>1770</v>
      </c>
      <c r="I30" s="190"/>
      <c r="J30" s="393"/>
      <c r="K30" s="393"/>
      <c r="L30" s="393"/>
      <c r="M30" s="393"/>
      <c r="N30" s="393"/>
      <c r="O30" s="393"/>
      <c r="P30" s="393"/>
      <c r="Q30" s="393"/>
      <c r="R30" s="393"/>
      <c r="S30" s="935"/>
      <c r="T30" s="765"/>
      <c r="U30" s="923">
        <f>IF(ISNUMBER(U29),IF(U29&gt;0,U29,SUM(U17:U28)),0)</f>
        <v>0</v>
      </c>
      <c r="V30" s="764"/>
      <c r="W30" s="764"/>
      <c r="X30" s="764"/>
      <c r="Y30" s="764"/>
      <c r="Z30" s="764"/>
      <c r="AA30" s="765"/>
      <c r="AB30" s="278"/>
      <c r="AC30" s="278"/>
      <c r="AD30" s="278"/>
      <c r="AE30" s="278"/>
      <c r="AF30" s="278"/>
      <c r="AG30" s="278"/>
      <c r="AH30" s="278"/>
      <c r="AI30" s="278"/>
    </row>
    <row r="31" spans="2:35" ht="15" customHeight="1" x14ac:dyDescent="0.25">
      <c r="G31" s="124"/>
      <c r="H31" s="124"/>
      <c r="I31" s="124"/>
      <c r="J31" s="300"/>
      <c r="K31" s="300"/>
      <c r="L31" s="300"/>
      <c r="M31" s="300"/>
      <c r="N31" s="300"/>
      <c r="O31" s="300"/>
      <c r="P31" s="300"/>
      <c r="Q31" s="300"/>
      <c r="R31" s="300"/>
      <c r="S31" s="300"/>
      <c r="T31" s="301"/>
      <c r="U31" s="515"/>
      <c r="V31" s="515"/>
      <c r="W31" s="515"/>
      <c r="X31" s="515"/>
      <c r="Y31" s="515"/>
      <c r="Z31" s="516"/>
      <c r="AA31" s="516"/>
      <c r="AB31" s="278"/>
      <c r="AC31" s="278"/>
      <c r="AD31" s="278"/>
      <c r="AE31" s="278"/>
      <c r="AF31" s="278"/>
      <c r="AG31" s="278"/>
      <c r="AH31" s="278"/>
      <c r="AI31" s="278"/>
    </row>
    <row r="32" spans="2:35" ht="15" customHeight="1" x14ac:dyDescent="0.25">
      <c r="B32" s="760"/>
      <c r="C32" s="761"/>
      <c r="D32" s="761"/>
      <c r="E32" s="761"/>
      <c r="G32" s="124"/>
      <c r="H32" s="297" t="s">
        <v>1771</v>
      </c>
      <c r="I32" s="298"/>
      <c r="J32" s="299"/>
      <c r="K32" s="299"/>
      <c r="L32" s="299"/>
      <c r="M32" s="299"/>
      <c r="N32" s="299"/>
      <c r="O32" s="299"/>
      <c r="P32" s="299"/>
      <c r="Q32" s="299"/>
      <c r="R32" s="299"/>
      <c r="S32" s="299"/>
      <c r="T32" s="302"/>
      <c r="U32" s="923">
        <f>'MAIN LEVEL'!$AB$61</f>
        <v>0</v>
      </c>
      <c r="V32" s="764"/>
      <c r="W32" s="764"/>
      <c r="X32" s="764"/>
      <c r="Y32" s="764"/>
      <c r="Z32" s="764"/>
      <c r="AA32" s="765"/>
      <c r="AB32" s="278"/>
      <c r="AC32" s="278"/>
      <c r="AD32" s="278"/>
      <c r="AE32" s="278"/>
      <c r="AF32" s="278"/>
      <c r="AG32" s="278"/>
      <c r="AH32" s="278"/>
      <c r="AI32" s="278"/>
    </row>
    <row r="33" spans="2:35" ht="15" customHeight="1" x14ac:dyDescent="0.25">
      <c r="G33" s="124"/>
      <c r="H33" s="297" t="s">
        <v>1772</v>
      </c>
      <c r="I33" s="298"/>
      <c r="J33" s="299"/>
      <c r="K33" s="299"/>
      <c r="L33" s="299"/>
      <c r="M33" s="299"/>
      <c r="N33" s="299"/>
      <c r="O33" s="299"/>
      <c r="P33" s="299"/>
      <c r="Q33" s="299"/>
      <c r="R33" s="299"/>
      <c r="S33" s="299"/>
      <c r="T33" s="302"/>
      <c r="U33" s="923">
        <f>IFERROR(U30-U32,0)</f>
        <v>0</v>
      </c>
      <c r="V33" s="764"/>
      <c r="W33" s="764"/>
      <c r="X33" s="764"/>
      <c r="Y33" s="764"/>
      <c r="Z33" s="764"/>
      <c r="AA33" s="765"/>
      <c r="AB33" s="278"/>
      <c r="AC33" s="278"/>
      <c r="AD33" s="278"/>
      <c r="AE33" s="278"/>
      <c r="AF33" s="278"/>
      <c r="AG33" s="278"/>
      <c r="AH33" s="278"/>
      <c r="AI33" s="278"/>
    </row>
    <row r="34" spans="2:35" ht="15" customHeight="1" x14ac:dyDescent="0.25">
      <c r="B34" s="760"/>
      <c r="C34" s="761"/>
      <c r="D34" s="761"/>
      <c r="E34" s="761"/>
      <c r="G34" s="124"/>
      <c r="H34" s="124"/>
      <c r="I34" s="124"/>
      <c r="J34" s="124"/>
      <c r="K34" s="124"/>
      <c r="L34" s="124"/>
      <c r="M34" s="124"/>
      <c r="N34" s="124"/>
      <c r="O34" s="124"/>
      <c r="P34" s="124"/>
      <c r="Q34" s="124"/>
      <c r="R34" s="124"/>
      <c r="S34" s="124"/>
      <c r="T34" s="124"/>
      <c r="U34" s="124"/>
      <c r="V34" s="124"/>
      <c r="W34" s="124"/>
      <c r="X34" s="124"/>
      <c r="Y34" s="278"/>
      <c r="Z34" s="278"/>
      <c r="AA34" s="278"/>
      <c r="AB34" s="278"/>
      <c r="AC34" s="278"/>
      <c r="AD34" s="278"/>
      <c r="AE34" s="278"/>
      <c r="AF34" s="278"/>
      <c r="AG34" s="278"/>
      <c r="AH34" s="278"/>
      <c r="AI34" s="278"/>
    </row>
    <row r="35" spans="2:35" ht="15" customHeight="1" x14ac:dyDescent="0.25">
      <c r="G35" s="278"/>
      <c r="H35" s="278"/>
      <c r="I35" s="278"/>
      <c r="J35" s="278"/>
      <c r="K35" s="278"/>
      <c r="L35" s="278"/>
      <c r="M35" s="278"/>
      <c r="N35" s="278"/>
      <c r="O35" s="278"/>
      <c r="P35" s="278"/>
      <c r="Q35" s="278"/>
      <c r="R35" s="278"/>
      <c r="S35" s="278"/>
      <c r="T35" s="278"/>
      <c r="U35" s="278"/>
      <c r="V35" s="278"/>
      <c r="W35" s="278"/>
      <c r="X35" s="278"/>
      <c r="Y35" s="278"/>
      <c r="Z35" s="278"/>
      <c r="AA35" s="278"/>
      <c r="AB35" s="278"/>
      <c r="AC35" s="278"/>
      <c r="AD35" s="278"/>
      <c r="AE35" s="278"/>
      <c r="AF35" s="278"/>
      <c r="AG35" s="278"/>
      <c r="AH35" s="278"/>
      <c r="AI35" s="278"/>
    </row>
    <row r="36" spans="2:35" ht="15" customHeight="1" x14ac:dyDescent="0.25">
      <c r="B36" s="760"/>
      <c r="C36" s="761"/>
      <c r="D36" s="761"/>
      <c r="E36" s="761"/>
      <c r="G36" s="801" t="s">
        <v>1507</v>
      </c>
      <c r="H36" s="764"/>
      <c r="I36" s="764"/>
      <c r="J36" s="764"/>
      <c r="K36" s="764"/>
      <c r="L36" s="764"/>
      <c r="M36" s="764"/>
      <c r="N36" s="764"/>
      <c r="O36" s="764"/>
      <c r="P36" s="764"/>
      <c r="Q36" s="764"/>
      <c r="R36" s="764"/>
      <c r="S36" s="764"/>
      <c r="T36" s="764"/>
      <c r="U36" s="795" t="s">
        <v>1704</v>
      </c>
      <c r="V36" s="764"/>
      <c r="W36" s="764"/>
      <c r="X36" s="764"/>
      <c r="Y36" s="764"/>
      <c r="Z36" s="764"/>
      <c r="AA36" s="764"/>
      <c r="AB36" s="764"/>
      <c r="AC36" s="764"/>
      <c r="AD36" s="764"/>
      <c r="AE36" s="764"/>
      <c r="AF36" s="764"/>
      <c r="AG36" s="764"/>
      <c r="AH36" s="796"/>
      <c r="AI36" s="278"/>
    </row>
    <row r="37" spans="2:35" ht="15" customHeight="1" x14ac:dyDescent="0.25">
      <c r="G37" s="793" t="s">
        <v>796</v>
      </c>
      <c r="H37" s="794"/>
      <c r="I37" s="794"/>
      <c r="J37" s="794"/>
      <c r="K37" s="794"/>
      <c r="L37" s="794"/>
      <c r="M37" s="801" t="s">
        <v>1511</v>
      </c>
      <c r="N37" s="764"/>
      <c r="O37" s="764"/>
      <c r="P37" s="764"/>
      <c r="Q37" s="802" t="s">
        <v>1510</v>
      </c>
      <c r="R37" s="764"/>
      <c r="S37" s="764"/>
      <c r="T37" s="765"/>
      <c r="U37" s="793" t="s">
        <v>796</v>
      </c>
      <c r="V37" s="794"/>
      <c r="W37" s="794"/>
      <c r="X37" s="794"/>
      <c r="Y37" s="794"/>
      <c r="Z37" s="794"/>
      <c r="AA37" s="801" t="s">
        <v>1511</v>
      </c>
      <c r="AB37" s="764"/>
      <c r="AC37" s="764"/>
      <c r="AD37" s="764"/>
      <c r="AE37" s="802" t="s">
        <v>1510</v>
      </c>
      <c r="AF37" s="764"/>
      <c r="AG37" s="764"/>
      <c r="AH37" s="765"/>
      <c r="AI37" s="278"/>
    </row>
    <row r="38" spans="2:35" ht="15" customHeight="1" x14ac:dyDescent="0.25">
      <c r="G38" s="788"/>
      <c r="H38" s="789"/>
      <c r="I38" s="789"/>
      <c r="J38" s="789"/>
      <c r="K38" s="789"/>
      <c r="L38" s="790"/>
      <c r="M38" s="788"/>
      <c r="N38" s="789"/>
      <c r="O38" s="789"/>
      <c r="P38" s="790"/>
      <c r="Q38" s="788"/>
      <c r="R38" s="789"/>
      <c r="S38" s="789"/>
      <c r="T38" s="790"/>
      <c r="U38" s="788"/>
      <c r="V38" s="789"/>
      <c r="W38" s="789"/>
      <c r="X38" s="789"/>
      <c r="Y38" s="789"/>
      <c r="Z38" s="790"/>
      <c r="AA38" s="788"/>
      <c r="AB38" s="789"/>
      <c r="AC38" s="789"/>
      <c r="AD38" s="790"/>
      <c r="AE38" s="788"/>
      <c r="AF38" s="789"/>
      <c r="AG38" s="789"/>
      <c r="AH38" s="790"/>
      <c r="AI38" s="278"/>
    </row>
    <row r="39" spans="2:35" ht="15" customHeight="1" x14ac:dyDescent="0.25">
      <c r="G39" s="283"/>
      <c r="H39" s="124"/>
      <c r="I39" s="124"/>
      <c r="J39" s="124"/>
      <c r="K39" s="124"/>
      <c r="L39" s="124"/>
      <c r="M39" s="283"/>
      <c r="N39" s="124"/>
      <c r="O39" s="124"/>
      <c r="P39" s="124"/>
      <c r="Q39" s="283"/>
      <c r="R39" s="124"/>
      <c r="S39" s="124"/>
      <c r="T39" s="125"/>
      <c r="U39" s="124"/>
      <c r="V39" s="124"/>
      <c r="W39" s="124"/>
      <c r="X39" s="124"/>
      <c r="Y39" s="124"/>
      <c r="Z39" s="124"/>
      <c r="AA39" s="283"/>
      <c r="AB39" s="124"/>
      <c r="AC39" s="124"/>
      <c r="AD39" s="125"/>
      <c r="AE39" s="283"/>
      <c r="AF39" s="124"/>
      <c r="AG39" s="124"/>
      <c r="AH39" s="125"/>
      <c r="AI39" s="278"/>
    </row>
    <row r="40" spans="2:35" ht="15" customHeight="1" x14ac:dyDescent="0.25">
      <c r="G40" s="283"/>
      <c r="H40" s="124"/>
      <c r="I40" s="124"/>
      <c r="J40" s="124"/>
      <c r="K40" s="124"/>
      <c r="L40" s="124"/>
      <c r="M40" s="283"/>
      <c r="N40" s="124"/>
      <c r="O40" s="124"/>
      <c r="P40" s="124"/>
      <c r="Q40" s="283"/>
      <c r="R40" s="124"/>
      <c r="S40" s="124"/>
      <c r="T40" s="125"/>
      <c r="U40" s="124"/>
      <c r="V40" s="124"/>
      <c r="W40" s="124"/>
      <c r="X40" s="124"/>
      <c r="Y40" s="124"/>
      <c r="Z40" s="124"/>
      <c r="AA40" s="283"/>
      <c r="AB40" s="124"/>
      <c r="AC40" s="124"/>
      <c r="AD40" s="125"/>
      <c r="AE40" s="283"/>
      <c r="AF40" s="124"/>
      <c r="AG40" s="124"/>
      <c r="AH40" s="125"/>
      <c r="AI40" s="278"/>
    </row>
    <row r="41" spans="2:35" ht="15" customHeight="1" x14ac:dyDescent="0.25">
      <c r="G41" s="283"/>
      <c r="H41" s="124"/>
      <c r="I41" s="124"/>
      <c r="J41" s="124"/>
      <c r="K41" s="124"/>
      <c r="L41" s="124"/>
      <c r="M41" s="283"/>
      <c r="N41" s="124"/>
      <c r="O41" s="124"/>
      <c r="P41" s="124"/>
      <c r="Q41" s="283"/>
      <c r="R41" s="124"/>
      <c r="S41" s="124"/>
      <c r="T41" s="125"/>
      <c r="U41" s="124"/>
      <c r="V41" s="124"/>
      <c r="W41" s="124"/>
      <c r="X41" s="124"/>
      <c r="Y41" s="124"/>
      <c r="Z41" s="124"/>
      <c r="AA41" s="283"/>
      <c r="AB41" s="124"/>
      <c r="AC41" s="124"/>
      <c r="AD41" s="125"/>
      <c r="AE41" s="283"/>
      <c r="AF41" s="124"/>
      <c r="AG41" s="124"/>
      <c r="AH41" s="125"/>
      <c r="AI41" s="278"/>
    </row>
    <row r="42" spans="2:35" ht="15" customHeight="1" x14ac:dyDescent="0.25">
      <c r="G42" s="283"/>
      <c r="H42" s="124"/>
      <c r="I42" s="124"/>
      <c r="J42" s="124"/>
      <c r="K42" s="124"/>
      <c r="L42" s="124"/>
      <c r="M42" s="283"/>
      <c r="N42" s="124"/>
      <c r="O42" s="124"/>
      <c r="P42" s="124"/>
      <c r="Q42" s="283"/>
      <c r="R42" s="124"/>
      <c r="S42" s="124"/>
      <c r="T42" s="125"/>
      <c r="U42" s="124"/>
      <c r="V42" s="124"/>
      <c r="W42" s="124"/>
      <c r="X42" s="124"/>
      <c r="Y42" s="124"/>
      <c r="Z42" s="124"/>
      <c r="AA42" s="283"/>
      <c r="AB42" s="124"/>
      <c r="AC42" s="124"/>
      <c r="AD42" s="125"/>
      <c r="AE42" s="283"/>
      <c r="AF42" s="124"/>
      <c r="AG42" s="124"/>
      <c r="AH42" s="125"/>
      <c r="AI42" s="278"/>
    </row>
    <row r="43" spans="2:35" ht="15" customHeight="1" x14ac:dyDescent="0.25">
      <c r="G43" s="283"/>
      <c r="H43" s="124"/>
      <c r="I43" s="124"/>
      <c r="J43" s="124"/>
      <c r="K43" s="124"/>
      <c r="L43" s="124"/>
      <c r="M43" s="283"/>
      <c r="N43" s="124"/>
      <c r="O43" s="124"/>
      <c r="P43" s="124"/>
      <c r="Q43" s="283"/>
      <c r="R43" s="124"/>
      <c r="S43" s="124"/>
      <c r="T43" s="125"/>
      <c r="U43" s="124"/>
      <c r="V43" s="124"/>
      <c r="W43" s="124"/>
      <c r="X43" s="124"/>
      <c r="Y43" s="124"/>
      <c r="Z43" s="124"/>
      <c r="AA43" s="283"/>
      <c r="AB43" s="124"/>
      <c r="AC43" s="124"/>
      <c r="AD43" s="125"/>
      <c r="AE43" s="283"/>
      <c r="AF43" s="124"/>
      <c r="AG43" s="124"/>
      <c r="AH43" s="125"/>
      <c r="AI43" s="278"/>
    </row>
    <row r="44" spans="2:35" ht="15" customHeight="1" x14ac:dyDescent="0.25">
      <c r="G44" s="283"/>
      <c r="H44" s="124"/>
      <c r="I44" s="124"/>
      <c r="J44" s="124"/>
      <c r="K44" s="124"/>
      <c r="L44" s="124"/>
      <c r="M44" s="283"/>
      <c r="N44" s="124"/>
      <c r="O44" s="124"/>
      <c r="P44" s="124"/>
      <c r="Q44" s="283"/>
      <c r="R44" s="124"/>
      <c r="S44" s="124"/>
      <c r="T44" s="125"/>
      <c r="U44" s="124"/>
      <c r="V44" s="124"/>
      <c r="W44" s="124"/>
      <c r="X44" s="124"/>
      <c r="Y44" s="124"/>
      <c r="Z44" s="124"/>
      <c r="AA44" s="283"/>
      <c r="AB44" s="124"/>
      <c r="AC44" s="124"/>
      <c r="AD44" s="125"/>
      <c r="AE44" s="283"/>
      <c r="AF44" s="124"/>
      <c r="AG44" s="124"/>
      <c r="AH44" s="125"/>
      <c r="AI44" s="278"/>
    </row>
    <row r="45" spans="2:35" ht="15" customHeight="1" x14ac:dyDescent="0.25">
      <c r="G45" s="283"/>
      <c r="H45" s="124"/>
      <c r="I45" s="124"/>
      <c r="J45" s="124"/>
      <c r="K45" s="124"/>
      <c r="L45" s="124"/>
      <c r="M45" s="283"/>
      <c r="N45" s="124"/>
      <c r="O45" s="124"/>
      <c r="P45" s="124"/>
      <c r="Q45" s="283"/>
      <c r="R45" s="124"/>
      <c r="S45" s="124"/>
      <c r="T45" s="125"/>
      <c r="U45" s="124"/>
      <c r="V45" s="124"/>
      <c r="W45" s="124"/>
      <c r="X45" s="124"/>
      <c r="Y45" s="124"/>
      <c r="Z45" s="124"/>
      <c r="AA45" s="283"/>
      <c r="AB45" s="124"/>
      <c r="AC45" s="124"/>
      <c r="AD45" s="125"/>
      <c r="AE45" s="283"/>
      <c r="AF45" s="124"/>
      <c r="AG45" s="124"/>
      <c r="AH45" s="125"/>
      <c r="AI45" s="278"/>
    </row>
    <row r="46" spans="2:35" ht="15" customHeight="1" x14ac:dyDescent="0.25">
      <c r="G46" s="283"/>
      <c r="H46" s="124"/>
      <c r="I46" s="124"/>
      <c r="J46" s="124"/>
      <c r="K46" s="124"/>
      <c r="L46" s="124"/>
      <c r="M46" s="283"/>
      <c r="N46" s="124"/>
      <c r="O46" s="124"/>
      <c r="P46" s="124"/>
      <c r="Q46" s="283"/>
      <c r="R46" s="124"/>
      <c r="S46" s="124"/>
      <c r="T46" s="125"/>
      <c r="U46" s="124"/>
      <c r="V46" s="124"/>
      <c r="W46" s="124"/>
      <c r="X46" s="124"/>
      <c r="Y46" s="124"/>
      <c r="Z46" s="124"/>
      <c r="AA46" s="283"/>
      <c r="AB46" s="124"/>
      <c r="AC46" s="124"/>
      <c r="AD46" s="125"/>
      <c r="AE46" s="283"/>
      <c r="AF46" s="124"/>
      <c r="AG46" s="124"/>
      <c r="AH46" s="125"/>
      <c r="AI46" s="278"/>
    </row>
    <row r="47" spans="2:35" ht="15" customHeight="1" x14ac:dyDescent="0.25">
      <c r="G47" s="283"/>
      <c r="H47" s="124"/>
      <c r="I47" s="124"/>
      <c r="J47" s="124"/>
      <c r="K47" s="124"/>
      <c r="L47" s="124"/>
      <c r="M47" s="283"/>
      <c r="N47" s="124"/>
      <c r="O47" s="124"/>
      <c r="P47" s="124"/>
      <c r="Q47" s="283"/>
      <c r="R47" s="124"/>
      <c r="S47" s="124"/>
      <c r="T47" s="125"/>
      <c r="U47" s="124"/>
      <c r="V47" s="124"/>
      <c r="W47" s="124"/>
      <c r="X47" s="124"/>
      <c r="Y47" s="124"/>
      <c r="Z47" s="124"/>
      <c r="AA47" s="283"/>
      <c r="AB47" s="124"/>
      <c r="AC47" s="124"/>
      <c r="AD47" s="125"/>
      <c r="AE47" s="283"/>
      <c r="AF47" s="124"/>
      <c r="AG47" s="124"/>
      <c r="AH47" s="125"/>
      <c r="AI47" s="278"/>
    </row>
    <row r="48" spans="2:35" ht="15" customHeight="1" x14ac:dyDescent="0.25">
      <c r="G48" s="283"/>
      <c r="H48" s="124"/>
      <c r="I48" s="124"/>
      <c r="J48" s="124"/>
      <c r="K48" s="124"/>
      <c r="L48" s="124"/>
      <c r="M48" s="283"/>
      <c r="N48" s="124"/>
      <c r="O48" s="124"/>
      <c r="P48" s="124"/>
      <c r="Q48" s="283"/>
      <c r="R48" s="124"/>
      <c r="S48" s="124"/>
      <c r="T48" s="125"/>
      <c r="U48" s="124"/>
      <c r="V48" s="124"/>
      <c r="W48" s="124"/>
      <c r="X48" s="124"/>
      <c r="Y48" s="124"/>
      <c r="Z48" s="124"/>
      <c r="AA48" s="283"/>
      <c r="AB48" s="124"/>
      <c r="AC48" s="124"/>
      <c r="AD48" s="125"/>
      <c r="AE48" s="283"/>
      <c r="AF48" s="124"/>
      <c r="AG48" s="124"/>
      <c r="AH48" s="125"/>
      <c r="AI48" s="278"/>
    </row>
    <row r="49" spans="7:35" x14ac:dyDescent="0.25">
      <c r="G49" s="283"/>
      <c r="H49" s="124"/>
      <c r="I49" s="124"/>
      <c r="J49" s="124"/>
      <c r="K49" s="124"/>
      <c r="L49" s="124"/>
      <c r="M49" s="283"/>
      <c r="N49" s="124"/>
      <c r="O49" s="124"/>
      <c r="P49" s="124"/>
      <c r="Q49" s="283"/>
      <c r="R49" s="124"/>
      <c r="S49" s="124"/>
      <c r="T49" s="125"/>
      <c r="U49" s="124"/>
      <c r="V49" s="124"/>
      <c r="W49" s="124"/>
      <c r="X49" s="124"/>
      <c r="Y49" s="124"/>
      <c r="Z49" s="124"/>
      <c r="AA49" s="283"/>
      <c r="AB49" s="124"/>
      <c r="AC49" s="124"/>
      <c r="AD49" s="125"/>
      <c r="AE49" s="283"/>
      <c r="AF49" s="124"/>
      <c r="AG49" s="124"/>
      <c r="AH49" s="125"/>
      <c r="AI49" s="278"/>
    </row>
    <row r="50" spans="7:35" x14ac:dyDescent="0.25">
      <c r="G50" s="285"/>
      <c r="H50" s="190"/>
      <c r="I50" s="190"/>
      <c r="J50" s="190"/>
      <c r="K50" s="190"/>
      <c r="L50" s="190"/>
      <c r="M50" s="285"/>
      <c r="N50" s="190"/>
      <c r="O50" s="190"/>
      <c r="P50" s="190"/>
      <c r="Q50" s="285"/>
      <c r="R50" s="190"/>
      <c r="S50" s="190"/>
      <c r="T50" s="243"/>
      <c r="U50" s="190"/>
      <c r="V50" s="190"/>
      <c r="W50" s="190"/>
      <c r="X50" s="190"/>
      <c r="Y50" s="190"/>
      <c r="Z50" s="190"/>
      <c r="AA50" s="285"/>
      <c r="AB50" s="190"/>
      <c r="AC50" s="190"/>
      <c r="AD50" s="243"/>
      <c r="AE50" s="285"/>
      <c r="AF50" s="190"/>
      <c r="AG50" s="190"/>
      <c r="AH50" s="243"/>
      <c r="AI50" s="278"/>
    </row>
    <row r="51" spans="7:35" x14ac:dyDescent="0.25">
      <c r="G51" s="3"/>
      <c r="H51" s="55"/>
      <c r="I51" s="55"/>
      <c r="J51" s="55"/>
      <c r="K51" s="55"/>
      <c r="L51" s="288" t="s">
        <v>1705</v>
      </c>
      <c r="M51" s="55">
        <f>'MAIN LEVEL'!Z61</f>
        <v>0</v>
      </c>
    </row>
  </sheetData>
  <mergeCells count="69">
    <mergeCell ref="U33:AA33"/>
    <mergeCell ref="U24:AA24"/>
    <mergeCell ref="H26:R26"/>
    <mergeCell ref="S16:T16"/>
    <mergeCell ref="U18:AA18"/>
    <mergeCell ref="U19:AA19"/>
    <mergeCell ref="U30:AA30"/>
    <mergeCell ref="U32:AA32"/>
    <mergeCell ref="U28:AA28"/>
    <mergeCell ref="G9:T11"/>
    <mergeCell ref="G37:L37"/>
    <mergeCell ref="H20:R20"/>
    <mergeCell ref="B6:E6"/>
    <mergeCell ref="B30:E30"/>
    <mergeCell ref="H29:R29"/>
    <mergeCell ref="B15:E15"/>
    <mergeCell ref="B19:E19"/>
    <mergeCell ref="H23:R23"/>
    <mergeCell ref="S17:T29"/>
    <mergeCell ref="H18:R18"/>
    <mergeCell ref="H24:R24"/>
    <mergeCell ref="AE37:AH37"/>
    <mergeCell ref="U37:Z37"/>
    <mergeCell ref="U20:AA20"/>
    <mergeCell ref="M38:P38"/>
    <mergeCell ref="B20:E20"/>
    <mergeCell ref="U29:AA29"/>
    <mergeCell ref="G36:T36"/>
    <mergeCell ref="B36:E36"/>
    <mergeCell ref="U23:AA23"/>
    <mergeCell ref="B32:E32"/>
    <mergeCell ref="U36:AH36"/>
    <mergeCell ref="H25:R25"/>
    <mergeCell ref="AA38:AD38"/>
    <mergeCell ref="Q37:T37"/>
    <mergeCell ref="U38:Z38"/>
    <mergeCell ref="U27:AA27"/>
    <mergeCell ref="B4:E4"/>
    <mergeCell ref="U26:AA26"/>
    <mergeCell ref="U22:AA22"/>
    <mergeCell ref="B16:E16"/>
    <mergeCell ref="H21:R21"/>
    <mergeCell ref="B18:E18"/>
    <mergeCell ref="H17:R17"/>
    <mergeCell ref="B12:E12"/>
    <mergeCell ref="H16:R16"/>
    <mergeCell ref="B14:E14"/>
    <mergeCell ref="U16:AA16"/>
    <mergeCell ref="B17:E17"/>
    <mergeCell ref="G7:AH7"/>
    <mergeCell ref="B8:E8"/>
    <mergeCell ref="B13:E13"/>
    <mergeCell ref="G13:AH13"/>
    <mergeCell ref="AE38:AH38"/>
    <mergeCell ref="U21:AA21"/>
    <mergeCell ref="B10:E10"/>
    <mergeCell ref="B28:E28"/>
    <mergeCell ref="M37:P37"/>
    <mergeCell ref="G38:L38"/>
    <mergeCell ref="B34:E34"/>
    <mergeCell ref="AA37:AD37"/>
    <mergeCell ref="U17:AA17"/>
    <mergeCell ref="H19:R19"/>
    <mergeCell ref="Q38:T38"/>
    <mergeCell ref="H22:R22"/>
    <mergeCell ref="H28:R28"/>
    <mergeCell ref="U25:AA25"/>
    <mergeCell ref="H27:R27"/>
    <mergeCell ref="S30:T30"/>
  </mergeCells>
  <hyperlinks>
    <hyperlink ref="B4" location="PANDUAN!A1" display="PANDUAN" xr:uid="{00000000-0004-0000-1301-000000000000}"/>
    <hyperlink ref="B6" location="'EWS DIRECTORY'!A1" display="EWS DIRECTORY" xr:uid="{00000000-0004-0000-1301-000001000000}"/>
    <hyperlink ref="B8" location="'DATA PEMICU'!A1" display="DATA PEMICU" xr:uid="{00000000-0004-0000-1301-000002000000}"/>
    <hyperlink ref="B10" location="'DATA PENGUJI'!A1" display="DATA PENGUJI" xr:uid="{00000000-0004-0000-1301-000003000000}"/>
    <hyperlink ref="B12" location="'MAIN LEVEL'!A1" display="MAIN LEVEL" xr:uid="{00000000-0004-0000-1301-000004000000}"/>
  </hyperlinks>
  <pageMargins left="0.70866141732283472" right="0.17" top="0.74803149606299213" bottom="0.74803149606299213" header="0.31496062992125978" footer="0.31496062992125978"/>
  <pageSetup paperSize="9" scale="76" orientation="portrait"/>
</worksheet>
</file>

<file path=xl/worksheets/sheet2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1-000000000000}">
  <sheetPr codeName="Sheet127">
    <tabColor theme="4" tint="-0.249977111117893"/>
  </sheetPr>
  <dimension ref="A1:CX82"/>
  <sheetViews>
    <sheetView topLeftCell="B21"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7" width="4.109375" customWidth="1"/>
    <col min="8" max="9" width="3.5546875" customWidth="1"/>
    <col min="10" max="10" width="2.6640625" customWidth="1"/>
    <col min="11" max="16" width="3.5546875" customWidth="1"/>
    <col min="17" max="18" width="2.6640625" customWidth="1"/>
    <col min="19" max="19" width="4.5546875" customWidth="1"/>
    <col min="20" max="102" width="3.5546875" customWidth="1"/>
  </cols>
  <sheetData>
    <row r="1" spans="1:102" ht="14.25" customHeight="1" x14ac:dyDescent="0.25">
      <c r="G1" s="178"/>
      <c r="AL1" s="110"/>
      <c r="AM1" s="110"/>
      <c r="AN1" s="110"/>
      <c r="AO1" s="110"/>
      <c r="AP1" s="110"/>
      <c r="AQ1" s="110"/>
      <c r="AR1" s="110"/>
      <c r="AS1" s="110"/>
      <c r="AT1" s="110"/>
      <c r="AU1" s="110"/>
      <c r="AV1" s="110"/>
      <c r="AW1" s="110"/>
      <c r="AX1" s="110"/>
      <c r="AY1" s="110"/>
      <c r="AZ1" s="110"/>
      <c r="BA1" s="110"/>
      <c r="BB1" s="110"/>
      <c r="BC1" s="110"/>
      <c r="BD1" s="110"/>
      <c r="BE1" s="110"/>
      <c r="BF1" s="110"/>
      <c r="BG1" s="110"/>
      <c r="BH1" s="110"/>
      <c r="BI1" s="110"/>
      <c r="BJ1" s="110"/>
      <c r="BK1" s="110"/>
      <c r="BL1" s="110"/>
      <c r="BM1" s="110"/>
      <c r="BN1" s="110"/>
      <c r="BO1" s="110"/>
      <c r="BP1" s="110"/>
      <c r="BQ1" s="110"/>
      <c r="BR1" s="110"/>
      <c r="BS1" s="110"/>
      <c r="BT1" s="110"/>
      <c r="BU1" s="110"/>
      <c r="BV1" s="110"/>
      <c r="BW1" s="110"/>
      <c r="BX1" s="110"/>
      <c r="BY1" s="110"/>
      <c r="BZ1" s="110"/>
      <c r="CA1" s="110"/>
      <c r="CB1" s="110"/>
      <c r="CC1" s="110"/>
      <c r="CD1" s="110"/>
      <c r="CE1" s="110"/>
      <c r="CF1" s="110"/>
      <c r="CG1" s="110"/>
      <c r="CH1" s="110"/>
      <c r="CI1" s="110"/>
      <c r="CJ1" s="110"/>
      <c r="CK1" s="110"/>
      <c r="CL1" s="110"/>
      <c r="CM1" s="110"/>
      <c r="CN1" s="110"/>
      <c r="CO1" s="110"/>
      <c r="CP1" s="110"/>
      <c r="CQ1" s="110"/>
      <c r="CR1" s="110"/>
      <c r="CS1" s="110"/>
      <c r="CT1" s="110"/>
      <c r="CU1" s="110"/>
      <c r="CV1" s="110"/>
      <c r="CW1" s="110"/>
      <c r="CX1" s="110"/>
    </row>
    <row r="2" spans="1:102" ht="14.25" customHeight="1" x14ac:dyDescent="0.25">
      <c r="G2" t="s">
        <v>1674</v>
      </c>
      <c r="AL2" s="110"/>
      <c r="AM2" s="110"/>
      <c r="AN2" s="110"/>
      <c r="AO2" s="110"/>
      <c r="AP2" s="110"/>
      <c r="AQ2" s="110"/>
      <c r="AR2" s="110"/>
      <c r="AS2" s="110"/>
      <c r="AT2" s="110"/>
      <c r="AU2" s="110"/>
      <c r="AV2" s="110"/>
      <c r="AW2" s="110"/>
      <c r="AX2" s="110"/>
      <c r="AY2" s="110"/>
      <c r="AZ2" s="110"/>
      <c r="BA2" s="110"/>
      <c r="BB2" s="110"/>
      <c r="BC2" s="110"/>
      <c r="BD2" s="110"/>
      <c r="BE2" s="110"/>
      <c r="BF2" s="110"/>
      <c r="BG2" s="110"/>
      <c r="BH2" s="110"/>
      <c r="BI2" s="110"/>
      <c r="BJ2" s="110"/>
      <c r="BK2" s="110"/>
      <c r="BL2" s="110"/>
      <c r="BM2" s="110"/>
      <c r="BN2" s="110"/>
      <c r="BO2" s="110"/>
      <c r="BP2" s="110"/>
      <c r="BQ2" s="110"/>
      <c r="BR2" s="110"/>
      <c r="BS2" s="110"/>
      <c r="BT2" s="110"/>
      <c r="BU2" s="110"/>
      <c r="BV2" s="110"/>
      <c r="BW2" s="110"/>
      <c r="BX2" s="110"/>
      <c r="BY2" s="110"/>
      <c r="BZ2" s="110"/>
      <c r="CA2" s="110"/>
      <c r="CB2" s="110"/>
      <c r="CC2" s="110"/>
      <c r="CD2" s="110"/>
      <c r="CE2" s="110"/>
      <c r="CF2" s="110"/>
      <c r="CG2" s="110"/>
      <c r="CH2" s="110"/>
      <c r="CI2" s="110"/>
      <c r="CJ2" s="110"/>
      <c r="CK2" s="110"/>
      <c r="CL2" s="110"/>
      <c r="CM2" s="110"/>
      <c r="CN2" s="110"/>
      <c r="CO2" s="110"/>
      <c r="CP2" s="110"/>
      <c r="CQ2" s="110"/>
      <c r="CR2" s="110"/>
      <c r="CS2" s="110"/>
      <c r="CT2" s="110"/>
      <c r="CU2" s="110"/>
      <c r="CV2" s="110"/>
      <c r="CW2" s="110"/>
      <c r="CX2" s="110"/>
    </row>
    <row r="3" spans="1:102" ht="14.25" customHeight="1" x14ac:dyDescent="0.25">
      <c r="B3" s="111"/>
      <c r="C3" s="111"/>
      <c r="D3" s="111"/>
      <c r="E3" s="111"/>
      <c r="AL3" s="110"/>
      <c r="AM3" s="110"/>
      <c r="AN3" s="110"/>
      <c r="AO3" s="110"/>
      <c r="AP3" s="110"/>
      <c r="AQ3" s="110"/>
      <c r="AR3" s="110"/>
      <c r="AS3" s="110"/>
      <c r="AT3" s="110"/>
      <c r="AU3" s="110"/>
      <c r="AV3" s="110"/>
      <c r="AW3" s="110"/>
      <c r="AX3" s="110"/>
      <c r="AY3" s="110"/>
      <c r="AZ3" s="110"/>
      <c r="BA3" s="110"/>
      <c r="BB3" s="110"/>
      <c r="BC3" s="110"/>
      <c r="BD3" s="110"/>
      <c r="BE3" s="110"/>
      <c r="BF3" s="110"/>
      <c r="BG3" s="110"/>
      <c r="BH3" s="110"/>
      <c r="BI3" s="110"/>
      <c r="BJ3" s="110"/>
      <c r="BK3" s="110"/>
      <c r="BL3" s="110"/>
      <c r="BM3" s="110"/>
      <c r="BN3" s="110"/>
      <c r="BO3" s="110"/>
      <c r="BP3" s="110"/>
      <c r="BQ3" s="110"/>
      <c r="BR3" s="110"/>
      <c r="BS3" s="110"/>
      <c r="BT3" s="110"/>
      <c r="BU3" s="110"/>
      <c r="BV3" s="110"/>
      <c r="BW3" s="110"/>
      <c r="BX3" s="110"/>
      <c r="BY3" s="110"/>
      <c r="BZ3" s="110"/>
      <c r="CA3" s="110"/>
      <c r="CB3" s="110"/>
      <c r="CC3" s="110"/>
      <c r="CD3" s="110"/>
      <c r="CE3" s="110"/>
      <c r="CF3" s="110"/>
      <c r="CG3" s="110"/>
      <c r="CH3" s="110"/>
      <c r="CI3" s="110"/>
      <c r="CJ3" s="110"/>
      <c r="CK3" s="110"/>
      <c r="CL3" s="110"/>
      <c r="CM3" s="110"/>
      <c r="CN3" s="110"/>
      <c r="CO3" s="110"/>
      <c r="CP3" s="110"/>
      <c r="CQ3" s="110"/>
      <c r="CR3" s="110"/>
      <c r="CS3" s="110"/>
      <c r="CT3" s="110"/>
      <c r="CU3" s="110"/>
      <c r="CV3" s="110"/>
      <c r="CW3" s="110"/>
      <c r="CX3" s="110"/>
    </row>
    <row r="4" spans="1:102" ht="14.25" customHeight="1" x14ac:dyDescent="0.25">
      <c r="B4" s="762" t="s">
        <v>79</v>
      </c>
      <c r="C4" s="761"/>
      <c r="D4" s="761"/>
      <c r="E4" s="761"/>
      <c r="AL4" s="110"/>
      <c r="AM4" s="110"/>
      <c r="AN4" s="110"/>
      <c r="AO4" s="110"/>
      <c r="AP4" s="110"/>
      <c r="AQ4" s="110"/>
      <c r="AR4" s="110"/>
      <c r="AS4" s="110"/>
      <c r="AT4" s="110"/>
      <c r="AU4" s="110"/>
      <c r="AV4" s="110"/>
      <c r="AW4" s="110"/>
      <c r="AX4" s="110"/>
      <c r="AY4" s="110"/>
      <c r="AZ4" s="110"/>
      <c r="BA4" s="110"/>
      <c r="BB4" s="110"/>
      <c r="BC4" s="110"/>
      <c r="BD4" s="110"/>
      <c r="BE4" s="110"/>
      <c r="BF4" s="110"/>
      <c r="BG4" s="110"/>
      <c r="BH4" s="110"/>
      <c r="BI4" s="110"/>
      <c r="BJ4" s="110"/>
      <c r="BK4" s="110"/>
      <c r="BL4" s="110"/>
      <c r="BM4" s="110"/>
      <c r="BN4" s="110"/>
      <c r="BO4" s="110"/>
      <c r="BP4" s="110"/>
      <c r="BQ4" s="110"/>
      <c r="BR4" s="110"/>
      <c r="BS4" s="110"/>
      <c r="BT4" s="110"/>
      <c r="BU4" s="110"/>
      <c r="BV4" s="110"/>
      <c r="BW4" s="110"/>
      <c r="BX4" s="110"/>
      <c r="BY4" s="110"/>
      <c r="BZ4" s="110"/>
      <c r="CA4" s="110"/>
      <c r="CB4" s="110"/>
      <c r="CC4" s="110"/>
      <c r="CD4" s="110"/>
      <c r="CE4" s="110"/>
      <c r="CF4" s="110"/>
      <c r="CG4" s="110"/>
      <c r="CH4" s="110"/>
      <c r="CI4" s="110"/>
      <c r="CJ4" s="110"/>
      <c r="CK4" s="110"/>
      <c r="CL4" s="110"/>
      <c r="CM4" s="110"/>
      <c r="CN4" s="110"/>
      <c r="CO4" s="110"/>
      <c r="CP4" s="110"/>
      <c r="CQ4" s="110"/>
      <c r="CR4" s="110"/>
      <c r="CS4" s="110"/>
      <c r="CT4" s="110"/>
      <c r="CU4" s="110"/>
      <c r="CV4" s="110"/>
      <c r="CW4" s="110"/>
      <c r="CX4" s="110"/>
    </row>
    <row r="5" spans="1:102" ht="14.25" customHeight="1" x14ac:dyDescent="0.25">
      <c r="B5" s="111"/>
      <c r="C5" s="111"/>
      <c r="D5" s="111"/>
      <c r="E5" s="111"/>
      <c r="AL5" s="110"/>
      <c r="AM5" s="110"/>
      <c r="AN5" s="110"/>
      <c r="AO5" s="110"/>
      <c r="AP5" s="110"/>
      <c r="AQ5" s="110"/>
      <c r="AR5" s="110"/>
      <c r="AS5" s="110"/>
      <c r="AT5" s="110"/>
      <c r="AU5" s="110"/>
      <c r="AV5" s="110"/>
      <c r="AW5" s="110"/>
      <c r="AX5" s="110"/>
      <c r="AY5" s="110"/>
      <c r="AZ5" s="110"/>
      <c r="BA5" s="110"/>
      <c r="BB5" s="110"/>
      <c r="BC5" s="110"/>
      <c r="BD5" s="110"/>
      <c r="BE5" s="110"/>
      <c r="BF5" s="110"/>
      <c r="BG5" s="110"/>
      <c r="BH5" s="110"/>
      <c r="BI5" s="110"/>
      <c r="BJ5" s="110"/>
      <c r="BK5" s="110"/>
      <c r="BL5" s="110"/>
      <c r="BM5" s="110"/>
      <c r="BN5" s="110"/>
      <c r="BO5" s="110"/>
      <c r="BP5" s="110"/>
      <c r="BQ5" s="110"/>
      <c r="BR5" s="110"/>
      <c r="BS5" s="110"/>
      <c r="BT5" s="110"/>
      <c r="BU5" s="110"/>
      <c r="BV5" s="110"/>
      <c r="BW5" s="110"/>
      <c r="BX5" s="110"/>
      <c r="BY5" s="110"/>
      <c r="BZ5" s="110"/>
      <c r="CA5" s="110"/>
      <c r="CB5" s="110"/>
      <c r="CC5" s="110"/>
      <c r="CD5" s="110"/>
      <c r="CE5" s="110"/>
      <c r="CF5" s="110"/>
      <c r="CG5" s="110"/>
      <c r="CH5" s="110"/>
      <c r="CI5" s="110"/>
      <c r="CJ5" s="110"/>
      <c r="CK5" s="110"/>
      <c r="CL5" s="110"/>
      <c r="CM5" s="110"/>
      <c r="CN5" s="110"/>
      <c r="CO5" s="110"/>
      <c r="CP5" s="110"/>
      <c r="CQ5" s="110"/>
      <c r="CR5" s="110"/>
      <c r="CS5" s="110"/>
      <c r="CT5" s="110"/>
      <c r="CU5" s="110"/>
      <c r="CV5" s="110"/>
      <c r="CW5" s="110"/>
      <c r="CX5" s="110"/>
    </row>
    <row r="6" spans="1:102" ht="14.25" customHeight="1" x14ac:dyDescent="0.25">
      <c r="B6" s="762" t="s">
        <v>87</v>
      </c>
      <c r="C6" s="761"/>
      <c r="D6" s="761"/>
      <c r="E6" s="761"/>
      <c r="AL6" s="110"/>
      <c r="AM6" s="110"/>
      <c r="AN6" s="110"/>
      <c r="AO6" s="110"/>
      <c r="AP6" s="110"/>
      <c r="AQ6" s="110"/>
      <c r="AR6" s="110"/>
      <c r="AS6" s="110"/>
      <c r="AT6" s="110"/>
      <c r="AU6" s="110"/>
      <c r="AV6" s="110"/>
      <c r="AW6" s="110"/>
      <c r="AX6" s="110"/>
      <c r="AY6" s="110"/>
      <c r="AZ6" s="110"/>
      <c r="BA6" s="110"/>
      <c r="BB6" s="110"/>
      <c r="BC6" s="110"/>
      <c r="BD6" s="110"/>
      <c r="BE6" s="110"/>
      <c r="BF6" s="110"/>
      <c r="BG6" s="110"/>
      <c r="BH6" s="110"/>
      <c r="BI6" s="110"/>
      <c r="BJ6" s="110"/>
      <c r="BK6" s="110"/>
      <c r="BL6" s="110"/>
      <c r="BM6" s="110"/>
      <c r="BN6" s="110"/>
      <c r="BO6" s="110"/>
      <c r="BP6" s="110"/>
      <c r="BQ6" s="110"/>
      <c r="BR6" s="110"/>
      <c r="BS6" s="110"/>
      <c r="BT6" s="110"/>
      <c r="BU6" s="110"/>
      <c r="BV6" s="110"/>
      <c r="BW6" s="110"/>
      <c r="BX6" s="110"/>
      <c r="BY6" s="110"/>
      <c r="BZ6" s="110"/>
      <c r="CA6" s="110"/>
      <c r="CB6" s="110"/>
      <c r="CC6" s="110"/>
      <c r="CD6" s="110"/>
      <c r="CE6" s="110"/>
      <c r="CF6" s="110"/>
      <c r="CG6" s="110"/>
      <c r="CH6" s="110"/>
      <c r="CI6" s="110"/>
      <c r="CJ6" s="110"/>
      <c r="CK6" s="110"/>
      <c r="CL6" s="110"/>
      <c r="CM6" s="110"/>
      <c r="CN6" s="110"/>
      <c r="CO6" s="110"/>
      <c r="CP6" s="110"/>
      <c r="CQ6" s="110"/>
      <c r="CR6" s="110"/>
      <c r="CS6" s="110"/>
      <c r="CT6" s="110"/>
      <c r="CU6" s="110"/>
      <c r="CV6" s="110"/>
      <c r="CW6" s="110"/>
      <c r="CX6" s="110"/>
    </row>
    <row r="7" spans="1:102" ht="14.25" customHeight="1" x14ac:dyDescent="0.25">
      <c r="B7" s="111"/>
      <c r="C7" s="111"/>
      <c r="D7" s="111"/>
      <c r="E7" s="111"/>
      <c r="G7" s="960"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110"/>
      <c r="AM7" s="110"/>
      <c r="AN7" s="110"/>
      <c r="AO7" s="110"/>
      <c r="AP7" s="110"/>
      <c r="AQ7" s="110"/>
      <c r="AR7" s="110"/>
      <c r="AS7" s="110"/>
      <c r="AT7" s="110"/>
      <c r="AU7" s="110"/>
      <c r="AV7" s="110"/>
      <c r="AW7" s="110"/>
      <c r="AX7" s="110"/>
      <c r="AY7" s="110"/>
      <c r="AZ7" s="110"/>
      <c r="BA7" s="110"/>
      <c r="BB7" s="110"/>
      <c r="BC7" s="110"/>
      <c r="BD7" s="110"/>
      <c r="BE7" s="110"/>
      <c r="BF7" s="110"/>
      <c r="BG7" s="110"/>
      <c r="BH7" s="110"/>
      <c r="BI7" s="110"/>
      <c r="BJ7" s="110"/>
      <c r="BK7" s="110"/>
      <c r="BL7" s="110"/>
      <c r="BM7" s="110"/>
      <c r="BN7" s="110"/>
      <c r="BO7" s="110"/>
      <c r="BP7" s="110"/>
      <c r="BQ7" s="110"/>
      <c r="BR7" s="110"/>
      <c r="BS7" s="110"/>
      <c r="BT7" s="110"/>
      <c r="BU7" s="110"/>
      <c r="BV7" s="110"/>
      <c r="BW7" s="110"/>
      <c r="BX7" s="110"/>
      <c r="BY7" s="110"/>
      <c r="BZ7" s="110"/>
      <c r="CA7" s="110"/>
      <c r="CB7" s="110"/>
      <c r="CC7" s="110"/>
      <c r="CD7" s="110"/>
      <c r="CE7" s="110"/>
      <c r="CF7" s="110"/>
      <c r="CG7" s="110"/>
      <c r="CH7" s="110"/>
      <c r="CI7" s="110"/>
      <c r="CJ7" s="110"/>
      <c r="CK7" s="110"/>
      <c r="CL7" s="110"/>
      <c r="CM7" s="110"/>
      <c r="CN7" s="110"/>
      <c r="CO7" s="110"/>
      <c r="CP7" s="110"/>
      <c r="CQ7" s="110"/>
      <c r="CR7" s="110"/>
      <c r="CS7" s="110"/>
      <c r="CT7" s="110"/>
      <c r="CU7" s="110"/>
      <c r="CV7" s="110"/>
      <c r="CW7" s="110"/>
      <c r="CX7" s="110"/>
    </row>
    <row r="8" spans="1:102" ht="14.25" customHeight="1" x14ac:dyDescent="0.25">
      <c r="B8" s="762" t="s">
        <v>94</v>
      </c>
      <c r="C8" s="761"/>
      <c r="D8" s="761"/>
      <c r="E8" s="761"/>
      <c r="AL8" s="110"/>
      <c r="AM8" s="110"/>
      <c r="AN8" s="110"/>
      <c r="AO8" s="110"/>
      <c r="AP8" s="110"/>
      <c r="AQ8" s="110"/>
      <c r="AR8" s="110"/>
      <c r="AS8" s="110"/>
      <c r="AT8" s="110"/>
      <c r="AU8" s="110"/>
      <c r="AV8" s="110"/>
      <c r="AW8" s="110"/>
      <c r="AX8" s="110"/>
      <c r="AY8" s="110"/>
      <c r="AZ8" s="110"/>
      <c r="BA8" s="110"/>
      <c r="BB8" s="110"/>
      <c r="BC8" s="110"/>
      <c r="BD8" s="110"/>
      <c r="BE8" s="110"/>
      <c r="BF8" s="110"/>
      <c r="BG8" s="110"/>
      <c r="BH8" s="110"/>
      <c r="BI8" s="110"/>
      <c r="BJ8" s="110"/>
      <c r="BK8" s="110"/>
      <c r="BL8" s="110"/>
      <c r="BM8" s="110"/>
      <c r="BN8" s="110"/>
      <c r="BO8" s="110"/>
      <c r="BP8" s="110"/>
      <c r="BQ8" s="110"/>
      <c r="BR8" s="110"/>
      <c r="BS8" s="110"/>
      <c r="BT8" s="110"/>
      <c r="BU8" s="110"/>
      <c r="BV8" s="110"/>
      <c r="BW8" s="110"/>
      <c r="BX8" s="110"/>
      <c r="BY8" s="110"/>
      <c r="BZ8" s="110"/>
      <c r="CA8" s="110"/>
      <c r="CB8" s="110"/>
      <c r="CC8" s="110"/>
      <c r="CD8" s="110"/>
      <c r="CE8" s="110"/>
      <c r="CF8" s="110"/>
      <c r="CG8" s="110"/>
      <c r="CH8" s="110"/>
      <c r="CI8" s="110"/>
      <c r="CJ8" s="110"/>
      <c r="CK8" s="110"/>
      <c r="CL8" s="110"/>
      <c r="CM8" s="110"/>
      <c r="CN8" s="110"/>
      <c r="CO8" s="110"/>
      <c r="CP8" s="110"/>
      <c r="CQ8" s="110"/>
      <c r="CR8" s="110"/>
      <c r="CS8" s="110"/>
      <c r="CT8" s="110"/>
      <c r="CU8" s="110"/>
      <c r="CV8" s="110"/>
      <c r="CW8" s="110"/>
      <c r="CX8" s="110"/>
    </row>
    <row r="9" spans="1:102" ht="14.25" customHeight="1" x14ac:dyDescent="0.25">
      <c r="B9" s="111"/>
      <c r="C9" s="111"/>
      <c r="D9" s="111"/>
      <c r="E9" s="111"/>
      <c r="G9" s="961" t="str">
        <f>"Pengujian "&amp;'G-4'!G9</f>
        <v>Pengujian Biaya Lainnya</v>
      </c>
      <c r="H9" s="789"/>
      <c r="I9" s="789"/>
      <c r="J9" s="789"/>
      <c r="K9" s="789"/>
      <c r="L9" s="789"/>
      <c r="M9" s="789"/>
      <c r="N9" s="789"/>
      <c r="O9" s="789"/>
      <c r="P9" s="789"/>
      <c r="Q9" s="789"/>
      <c r="R9" s="789"/>
      <c r="S9" s="789"/>
      <c r="T9" s="789"/>
      <c r="U9" s="789"/>
      <c r="V9" s="789"/>
      <c r="W9" s="789"/>
      <c r="X9" s="789"/>
      <c r="Y9" s="789"/>
      <c r="Z9" s="790"/>
      <c r="AA9" s="179" t="s">
        <v>796</v>
      </c>
      <c r="AB9" s="180"/>
      <c r="AC9" s="180"/>
      <c r="AD9" s="180"/>
      <c r="AE9" s="180"/>
      <c r="AF9" s="180" t="s">
        <v>1678</v>
      </c>
      <c r="AG9" s="182" t="e">
        <f>NAMA_WP</f>
        <v>#N/A</v>
      </c>
      <c r="AH9" s="180"/>
      <c r="AI9" s="180"/>
      <c r="AJ9" s="180"/>
      <c r="AK9" s="180"/>
      <c r="AL9" s="180"/>
      <c r="AM9" s="180"/>
      <c r="AN9" s="180"/>
      <c r="AO9" s="180"/>
      <c r="AP9" s="180"/>
      <c r="AQ9" s="180"/>
      <c r="AR9" s="180"/>
      <c r="AS9" s="180"/>
      <c r="AT9" s="183"/>
      <c r="AU9" s="110"/>
      <c r="AV9" s="110"/>
      <c r="AW9" s="110"/>
      <c r="AX9" s="110"/>
      <c r="AY9" s="110"/>
      <c r="AZ9" s="110"/>
      <c r="BA9" s="110"/>
      <c r="BB9" s="110"/>
      <c r="BC9" s="110"/>
      <c r="BD9" s="110"/>
      <c r="BE9" s="110"/>
      <c r="BF9" s="110"/>
      <c r="BG9" s="110"/>
      <c r="BH9" s="110"/>
      <c r="BI9" s="110"/>
      <c r="BJ9" s="110"/>
      <c r="BK9" s="110"/>
      <c r="BL9" s="110"/>
      <c r="BM9" s="110"/>
      <c r="BN9" s="110"/>
      <c r="BO9" s="110"/>
      <c r="BP9" s="110"/>
      <c r="BQ9" s="110"/>
      <c r="BR9" s="110"/>
      <c r="BS9" s="110"/>
      <c r="BT9" s="110"/>
      <c r="BU9" s="110"/>
      <c r="BV9" s="110"/>
      <c r="BW9" s="110"/>
      <c r="BX9" s="110"/>
      <c r="BY9" s="110"/>
      <c r="BZ9" s="110"/>
      <c r="CA9" s="110"/>
      <c r="CB9" s="110"/>
      <c r="CC9" s="110"/>
      <c r="CD9" s="110"/>
      <c r="CE9" s="110"/>
      <c r="CF9" s="110"/>
      <c r="CG9" s="110"/>
      <c r="CH9" s="110"/>
      <c r="CI9" s="110"/>
      <c r="CJ9" s="110"/>
      <c r="CK9" s="110"/>
      <c r="CL9" s="110"/>
      <c r="CM9" s="110"/>
      <c r="CN9" s="110"/>
      <c r="CO9" s="110"/>
      <c r="CP9" s="110"/>
      <c r="CQ9" s="110"/>
      <c r="CR9" s="110"/>
      <c r="CS9" s="110"/>
      <c r="CT9" s="110"/>
      <c r="CU9" s="110"/>
      <c r="CV9" s="110"/>
      <c r="CW9" s="110"/>
      <c r="CX9" s="110"/>
    </row>
    <row r="10" spans="1:102" ht="14.25" customHeight="1" x14ac:dyDescent="0.25">
      <c r="B10" s="762" t="s">
        <v>101</v>
      </c>
      <c r="C10" s="761"/>
      <c r="D10" s="761"/>
      <c r="E10" s="761"/>
      <c r="G10" s="804"/>
      <c r="H10" s="940"/>
      <c r="I10" s="940"/>
      <c r="J10" s="940"/>
      <c r="K10" s="940"/>
      <c r="L10" s="940"/>
      <c r="M10" s="940"/>
      <c r="N10" s="940"/>
      <c r="O10" s="940"/>
      <c r="P10" s="940"/>
      <c r="Q10" s="940"/>
      <c r="R10" s="940"/>
      <c r="S10" s="940"/>
      <c r="T10" s="940"/>
      <c r="U10" s="940"/>
      <c r="V10" s="940"/>
      <c r="W10" s="940"/>
      <c r="X10" s="940"/>
      <c r="Y10" s="940"/>
      <c r="Z10" s="805"/>
      <c r="AA10" s="184" t="s">
        <v>1401</v>
      </c>
      <c r="AF10" t="s">
        <v>1678</v>
      </c>
      <c r="AG10" s="124" t="e">
        <f>NPWP</f>
        <v>#N/A</v>
      </c>
      <c r="AT10" s="186"/>
      <c r="AU10" s="110"/>
      <c r="AV10" s="110"/>
      <c r="AW10" s="110"/>
      <c r="AX10" s="110"/>
      <c r="AY10" s="110"/>
      <c r="AZ10" s="110"/>
      <c r="BA10" s="110"/>
      <c r="BB10" s="110"/>
      <c r="BC10" s="110"/>
      <c r="BD10" s="110"/>
      <c r="BE10" s="110"/>
      <c r="BF10" s="110"/>
      <c r="BG10" s="110"/>
      <c r="BH10" s="110"/>
      <c r="BI10" s="110"/>
      <c r="BJ10" s="110"/>
      <c r="BK10" s="110"/>
      <c r="BL10" s="110"/>
      <c r="BM10" s="110"/>
      <c r="BN10" s="110"/>
      <c r="BO10" s="110"/>
      <c r="BP10" s="110"/>
      <c r="BQ10" s="110"/>
      <c r="BR10" s="110"/>
      <c r="BS10" s="110"/>
      <c r="BT10" s="110"/>
      <c r="BU10" s="110"/>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row>
    <row r="11" spans="1:102" ht="14.25" customHeight="1" x14ac:dyDescent="0.25">
      <c r="G11" s="806"/>
      <c r="H11" s="794"/>
      <c r="I11" s="794"/>
      <c r="J11" s="794"/>
      <c r="K11" s="794"/>
      <c r="L11" s="794"/>
      <c r="M11" s="794"/>
      <c r="N11" s="794"/>
      <c r="O11" s="794"/>
      <c r="P11" s="794"/>
      <c r="Q11" s="794"/>
      <c r="R11" s="794"/>
      <c r="S11" s="794"/>
      <c r="T11" s="794"/>
      <c r="U11" s="794"/>
      <c r="V11" s="794"/>
      <c r="W11" s="794"/>
      <c r="X11" s="794"/>
      <c r="Y11" s="794"/>
      <c r="Z11" s="807"/>
      <c r="AA11" s="187" t="s">
        <v>1679</v>
      </c>
      <c r="AB11" s="188"/>
      <c r="AC11" s="188"/>
      <c r="AD11" s="188"/>
      <c r="AE11" s="188"/>
      <c r="AF11" s="188" t="s">
        <v>1678</v>
      </c>
      <c r="AG11" s="190" t="e">
        <f>ID_MS_TH_PJK</f>
        <v>#N/A</v>
      </c>
      <c r="AH11" s="188"/>
      <c r="AI11" s="188"/>
      <c r="AJ11" s="188"/>
      <c r="AK11" s="188"/>
      <c r="AL11" s="188"/>
      <c r="AM11" s="188"/>
      <c r="AN11" s="188"/>
      <c r="AO11" s="188"/>
      <c r="AP11" s="188"/>
      <c r="AQ11" s="188"/>
      <c r="AR11" s="188"/>
      <c r="AS11" s="188"/>
      <c r="AT11" s="191"/>
      <c r="AU11" s="110"/>
      <c r="AV11" s="110"/>
      <c r="AW11" s="110"/>
      <c r="AX11" s="110"/>
      <c r="AY11" s="110"/>
      <c r="AZ11" s="110"/>
      <c r="BA11" s="110"/>
      <c r="BB11" s="110"/>
      <c r="BC11" s="110"/>
      <c r="BD11" s="110"/>
      <c r="BE11" s="110"/>
      <c r="BF11" s="110"/>
      <c r="BG11" s="110"/>
      <c r="BH11" s="110"/>
      <c r="BI11" s="110"/>
      <c r="BJ11" s="110"/>
      <c r="BK11" s="110"/>
      <c r="BL11" s="110"/>
      <c r="BM11" s="110"/>
      <c r="BN11" s="110"/>
      <c r="BO11" s="110"/>
      <c r="BP11" s="110"/>
      <c r="BQ11" s="110"/>
      <c r="BR11" s="110"/>
      <c r="BS11" s="110"/>
      <c r="BT11" s="110"/>
      <c r="BU11" s="11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row>
    <row r="12" spans="1:102" ht="14.25" customHeight="1" x14ac:dyDescent="0.25">
      <c r="B12" s="762" t="s">
        <v>106</v>
      </c>
      <c r="C12" s="761"/>
      <c r="D12" s="761"/>
      <c r="E12" s="761"/>
      <c r="AL12" s="110"/>
      <c r="AM12" s="110"/>
      <c r="AN12" s="110"/>
      <c r="AO12" s="110"/>
      <c r="AP12" s="110"/>
      <c r="AQ12" s="110"/>
      <c r="AR12" s="110"/>
      <c r="AS12" s="110"/>
      <c r="AT12" s="110"/>
      <c r="AU12" s="110"/>
      <c r="AV12" s="110"/>
      <c r="AW12" s="110"/>
      <c r="AX12" s="110"/>
      <c r="AY12" s="110"/>
      <c r="AZ12" s="110"/>
      <c r="BA12" s="110"/>
      <c r="BB12" s="110"/>
      <c r="BC12" s="110"/>
      <c r="BD12" s="110"/>
      <c r="BE12" s="110"/>
      <c r="BF12" s="110"/>
      <c r="BG12" s="110"/>
      <c r="BH12" s="110"/>
      <c r="BI12" s="110"/>
      <c r="BJ12" s="110"/>
      <c r="BK12" s="110"/>
      <c r="BL12" s="110"/>
      <c r="BM12" s="110"/>
      <c r="BN12" s="110"/>
      <c r="BO12" s="110"/>
      <c r="BP12" s="110"/>
      <c r="BQ12" s="110"/>
      <c r="BR12" s="110"/>
      <c r="BS12" s="110"/>
      <c r="BT12" s="110"/>
      <c r="BU12" s="110"/>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row>
    <row r="13" spans="1:102" ht="14.25" customHeight="1" x14ac:dyDescent="0.25">
      <c r="B13" s="962" t="str">
        <f>HYPERLINK("#'"&amp;'EWS DIRECTORY'!$J$275&amp;"'!A1",'EWS DIRECTORY'!$J$275)</f>
        <v>G-4</v>
      </c>
      <c r="C13" s="761"/>
      <c r="D13" s="761"/>
      <c r="E13" s="761"/>
      <c r="G13" t="s">
        <v>1775</v>
      </c>
      <c r="AL13" s="110"/>
      <c r="AM13" s="110"/>
      <c r="AN13" s="110"/>
      <c r="AO13" s="110"/>
      <c r="AP13" s="110"/>
      <c r="AQ13" s="110"/>
      <c r="AR13" s="110"/>
      <c r="AS13" s="110"/>
      <c r="AT13" s="110"/>
      <c r="AU13" s="110"/>
      <c r="AV13" s="110"/>
      <c r="AW13" s="110"/>
      <c r="AX13" s="110"/>
      <c r="AY13" s="110"/>
      <c r="AZ13" s="110"/>
      <c r="BA13" s="110"/>
      <c r="BB13" s="110"/>
      <c r="BC13" s="110"/>
      <c r="BD13" s="110"/>
      <c r="BE13" s="110"/>
      <c r="BF13" s="110"/>
      <c r="BG13" s="110"/>
      <c r="BH13" s="110"/>
      <c r="BI13" s="110"/>
      <c r="BJ13" s="110"/>
      <c r="BK13" s="110"/>
      <c r="BL13" s="110"/>
      <c r="BM13" s="110"/>
      <c r="BN13" s="110"/>
      <c r="BO13" s="110"/>
      <c r="BP13" s="110"/>
      <c r="BQ13" s="110"/>
      <c r="BR13" s="110"/>
      <c r="BS13" s="110"/>
      <c r="BT13" s="110"/>
      <c r="BU13" s="110"/>
      <c r="BV13" s="110"/>
      <c r="BW13" s="110"/>
      <c r="BX13" s="110"/>
      <c r="BY13" s="110"/>
      <c r="BZ13" s="110"/>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row>
    <row r="14" spans="1:102" ht="14.25" customHeight="1" x14ac:dyDescent="0.25">
      <c r="B14" s="927" t="str">
        <f>HYPERLINK("#'"&amp;'EWS DIRECTORY'!$J$276&amp;"'!A1",'EWS DIRECTORY'!$J$276)</f>
        <v>G-4-1</v>
      </c>
      <c r="C14" s="761"/>
      <c r="D14" s="761"/>
      <c r="E14" s="761"/>
      <c r="G14" s="949" t="s">
        <v>1445</v>
      </c>
      <c r="H14" s="949" t="s">
        <v>1707</v>
      </c>
      <c r="I14" s="789"/>
      <c r="J14" s="789"/>
      <c r="K14" s="789"/>
      <c r="L14" s="789"/>
      <c r="M14" s="789"/>
      <c r="N14" s="789"/>
      <c r="O14" s="789"/>
      <c r="P14" s="789"/>
      <c r="Q14" s="789"/>
      <c r="R14" s="789"/>
      <c r="S14" s="789"/>
      <c r="T14" s="790"/>
      <c r="U14" s="949" t="s">
        <v>1708</v>
      </c>
      <c r="V14" s="790"/>
      <c r="W14" s="969" t="s">
        <v>1776</v>
      </c>
      <c r="X14" s="764"/>
      <c r="Y14" s="764"/>
      <c r="Z14" s="764"/>
      <c r="AA14" s="764"/>
      <c r="AB14" s="764"/>
      <c r="AC14" s="764"/>
      <c r="AD14" s="764"/>
      <c r="AE14" s="764"/>
      <c r="AF14" s="764"/>
      <c r="AG14" s="764"/>
      <c r="AH14" s="764"/>
      <c r="AI14" s="764"/>
      <c r="AJ14" s="764"/>
      <c r="AK14" s="764"/>
      <c r="AL14" s="764"/>
      <c r="AM14" s="764"/>
      <c r="AN14" s="764"/>
      <c r="AO14" s="764"/>
      <c r="AP14" s="764"/>
      <c r="AQ14" s="764"/>
      <c r="AR14" s="764"/>
      <c r="AS14" s="764"/>
      <c r="AT14" s="764"/>
      <c r="AU14" s="764"/>
      <c r="AV14" s="764"/>
      <c r="AW14" s="764"/>
      <c r="AX14" s="764"/>
      <c r="AY14" s="764"/>
      <c r="AZ14" s="764"/>
      <c r="BA14" s="764"/>
      <c r="BB14" s="764"/>
      <c r="BC14" s="764"/>
      <c r="BD14" s="764"/>
      <c r="BE14" s="764"/>
      <c r="BF14" s="764"/>
      <c r="BG14" s="764"/>
      <c r="BH14" s="764"/>
      <c r="BI14" s="764"/>
      <c r="BJ14" s="764"/>
      <c r="BK14" s="764"/>
      <c r="BL14" s="764"/>
      <c r="BM14" s="764"/>
      <c r="BN14" s="764"/>
      <c r="BO14" s="764"/>
      <c r="BP14" s="764"/>
      <c r="BQ14" s="764"/>
      <c r="BR14" s="764"/>
      <c r="BS14" s="764"/>
      <c r="BT14" s="764"/>
      <c r="BU14" s="764"/>
      <c r="BV14" s="764"/>
      <c r="BW14" s="764"/>
      <c r="BX14" s="764"/>
      <c r="BY14" s="764"/>
      <c r="BZ14" s="764"/>
      <c r="CA14" s="764"/>
      <c r="CB14" s="764"/>
      <c r="CC14" s="764"/>
      <c r="CD14" s="764"/>
      <c r="CE14" s="764"/>
      <c r="CF14" s="764"/>
      <c r="CG14" s="764"/>
      <c r="CH14" s="764"/>
      <c r="CI14" s="764"/>
      <c r="CJ14" s="764"/>
      <c r="CK14" s="764"/>
      <c r="CL14" s="764"/>
      <c r="CM14" s="764"/>
      <c r="CN14" s="764"/>
      <c r="CO14" s="764"/>
      <c r="CP14" s="764"/>
      <c r="CQ14" s="764"/>
      <c r="CR14" s="764"/>
      <c r="CS14" s="765"/>
      <c r="CT14" s="967" t="s">
        <v>1772</v>
      </c>
      <c r="CU14" s="789"/>
      <c r="CV14" s="789"/>
      <c r="CW14" s="789"/>
      <c r="CX14" s="790"/>
    </row>
    <row r="15" spans="1:102" ht="14.25" customHeight="1" x14ac:dyDescent="0.25">
      <c r="B15" s="929" t="str">
        <f>HYPERLINK("#'"&amp;'EWS DIRECTORY'!$J$277&amp;"'!A1",'EWS DIRECTORY'!$J$277)</f>
        <v>G-4-1-1</v>
      </c>
      <c r="C15" s="761"/>
      <c r="D15" s="761"/>
      <c r="E15" s="761"/>
      <c r="G15" s="975"/>
      <c r="H15" s="804"/>
      <c r="I15" s="940"/>
      <c r="J15" s="940"/>
      <c r="K15" s="940"/>
      <c r="L15" s="940"/>
      <c r="M15" s="940"/>
      <c r="N15" s="940"/>
      <c r="O15" s="940"/>
      <c r="P15" s="940"/>
      <c r="Q15" s="940"/>
      <c r="R15" s="940"/>
      <c r="S15" s="940"/>
      <c r="T15" s="805"/>
      <c r="U15" s="804"/>
      <c r="V15" s="805"/>
      <c r="W15" s="949" t="s">
        <v>1777</v>
      </c>
      <c r="X15" s="789"/>
      <c r="Y15" s="789"/>
      <c r="Z15" s="789"/>
      <c r="AA15" s="790"/>
      <c r="AB15" s="963" t="s">
        <v>1778</v>
      </c>
      <c r="AC15" s="764"/>
      <c r="AD15" s="764"/>
      <c r="AE15" s="764"/>
      <c r="AF15" s="764"/>
      <c r="AG15" s="764"/>
      <c r="AH15" s="764"/>
      <c r="AI15" s="764"/>
      <c r="AJ15" s="764"/>
      <c r="AK15" s="764"/>
      <c r="AL15" s="764"/>
      <c r="AM15" s="764"/>
      <c r="AN15" s="764"/>
      <c r="AO15" s="764"/>
      <c r="AP15" s="764"/>
      <c r="AQ15" s="764"/>
      <c r="AR15" s="764"/>
      <c r="AS15" s="764"/>
      <c r="AT15" s="764"/>
      <c r="AU15" s="764"/>
      <c r="AV15" s="764"/>
      <c r="AW15" s="764"/>
      <c r="AX15" s="764"/>
      <c r="AY15" s="764"/>
      <c r="AZ15" s="764"/>
      <c r="BA15" s="764"/>
      <c r="BB15" s="764"/>
      <c r="BC15" s="764"/>
      <c r="BD15" s="764"/>
      <c r="BE15" s="764"/>
      <c r="BF15" s="764"/>
      <c r="BG15" s="764"/>
      <c r="BH15" s="764"/>
      <c r="BI15" s="764"/>
      <c r="BJ15" s="764"/>
      <c r="BK15" s="764"/>
      <c r="BL15" s="764"/>
      <c r="BM15" s="764"/>
      <c r="BN15" s="764"/>
      <c r="BO15" s="764"/>
      <c r="BP15" s="764"/>
      <c r="BQ15" s="764"/>
      <c r="BR15" s="764"/>
      <c r="BS15" s="764"/>
      <c r="BT15" s="764"/>
      <c r="BU15" s="764"/>
      <c r="BV15" s="764"/>
      <c r="BW15" s="764"/>
      <c r="BX15" s="764"/>
      <c r="BY15" s="764"/>
      <c r="BZ15" s="764"/>
      <c r="CA15" s="764"/>
      <c r="CB15" s="764"/>
      <c r="CC15" s="764"/>
      <c r="CD15" s="764"/>
      <c r="CE15" s="764"/>
      <c r="CF15" s="764"/>
      <c r="CG15" s="764"/>
      <c r="CH15" s="764"/>
      <c r="CI15" s="764"/>
      <c r="CJ15" s="764"/>
      <c r="CK15" s="764"/>
      <c r="CL15" s="764"/>
      <c r="CM15" s="764"/>
      <c r="CN15" s="764"/>
      <c r="CO15" s="764"/>
      <c r="CP15" s="764"/>
      <c r="CQ15" s="764"/>
      <c r="CR15" s="764"/>
      <c r="CS15" s="765"/>
      <c r="CT15" s="804"/>
      <c r="CU15" s="940"/>
      <c r="CV15" s="940"/>
      <c r="CW15" s="940"/>
      <c r="CX15" s="805"/>
    </row>
    <row r="16" spans="1:102" ht="14.4" customHeight="1" x14ac:dyDescent="0.25">
      <c r="A16" s="110" t="e" cm="1" vm="3">
        <f t="array" aca="1" ref="A16" ca="1">_xlfn._xlws.FILTER(M16:M50,M16:M50&lt;&gt;"")</f>
        <v>#VALUE!</v>
      </c>
      <c r="B16" s="929" t="str">
        <f>HYPERLINK("#'"&amp;'EWS DIRECTORY'!$J$278&amp;"'!A1",'EWS DIRECTORY'!$J$278)</f>
        <v>G-4-1-2</v>
      </c>
      <c r="C16" s="761"/>
      <c r="D16" s="761"/>
      <c r="E16" s="761"/>
      <c r="G16" s="769"/>
      <c r="H16" s="806"/>
      <c r="I16" s="794"/>
      <c r="J16" s="794"/>
      <c r="K16" s="794"/>
      <c r="L16" s="794"/>
      <c r="M16" s="794"/>
      <c r="N16" s="794"/>
      <c r="O16" s="794"/>
      <c r="P16" s="794"/>
      <c r="Q16" s="794"/>
      <c r="R16" s="794"/>
      <c r="S16" s="794"/>
      <c r="T16" s="807"/>
      <c r="U16" s="806"/>
      <c r="V16" s="807"/>
      <c r="W16" s="806"/>
      <c r="X16" s="794"/>
      <c r="Y16" s="794"/>
      <c r="Z16" s="794"/>
      <c r="AA16" s="807"/>
      <c r="AB16" s="946" t="e">
        <f>MASTER!$N$5</f>
        <v>#N/A</v>
      </c>
      <c r="AC16" s="764"/>
      <c r="AD16" s="764"/>
      <c r="AE16" s="764"/>
      <c r="AF16" s="765"/>
      <c r="AG16" s="946" t="e">
        <f>MASTER!$N$6</f>
        <v>#N/A</v>
      </c>
      <c r="AH16" s="764"/>
      <c r="AI16" s="764"/>
      <c r="AJ16" s="764"/>
      <c r="AK16" s="765"/>
      <c r="AL16" s="946" t="e">
        <f>MASTER!$N$7</f>
        <v>#N/A</v>
      </c>
      <c r="AM16" s="764"/>
      <c r="AN16" s="764"/>
      <c r="AO16" s="764"/>
      <c r="AP16" s="765"/>
      <c r="AQ16" s="946" t="e">
        <f>MASTER!$N$8</f>
        <v>#N/A</v>
      </c>
      <c r="AR16" s="764"/>
      <c r="AS16" s="764"/>
      <c r="AT16" s="764"/>
      <c r="AU16" s="765"/>
      <c r="AV16" s="946" t="e">
        <f>MASTER!$N$9</f>
        <v>#N/A</v>
      </c>
      <c r="AW16" s="764"/>
      <c r="AX16" s="764"/>
      <c r="AY16" s="764"/>
      <c r="AZ16" s="765"/>
      <c r="BA16" s="946" t="e">
        <f>MASTER!$N$10</f>
        <v>#N/A</v>
      </c>
      <c r="BB16" s="764"/>
      <c r="BC16" s="764"/>
      <c r="BD16" s="764"/>
      <c r="BE16" s="765"/>
      <c r="BF16" s="946" t="e">
        <f>MASTER!$N$11</f>
        <v>#N/A</v>
      </c>
      <c r="BG16" s="764"/>
      <c r="BH16" s="764"/>
      <c r="BI16" s="764"/>
      <c r="BJ16" s="765"/>
      <c r="BK16" s="946" t="e">
        <f>MASTER!$N$12</f>
        <v>#N/A</v>
      </c>
      <c r="BL16" s="764"/>
      <c r="BM16" s="764"/>
      <c r="BN16" s="764"/>
      <c r="BO16" s="765"/>
      <c r="BP16" s="946" t="e">
        <f>MASTER!$N$13</f>
        <v>#N/A</v>
      </c>
      <c r="BQ16" s="764"/>
      <c r="BR16" s="764"/>
      <c r="BS16" s="764"/>
      <c r="BT16" s="765"/>
      <c r="BU16" s="946" t="e">
        <f>MASTER!$N$14</f>
        <v>#N/A</v>
      </c>
      <c r="BV16" s="764"/>
      <c r="BW16" s="764"/>
      <c r="BX16" s="764"/>
      <c r="BY16" s="765"/>
      <c r="BZ16" s="946" t="e">
        <f>MASTER!$N$15</f>
        <v>#N/A</v>
      </c>
      <c r="CA16" s="764"/>
      <c r="CB16" s="764"/>
      <c r="CC16" s="764"/>
      <c r="CD16" s="765"/>
      <c r="CE16" s="946" t="e">
        <f>MASTER!$N$16</f>
        <v>#N/A</v>
      </c>
      <c r="CF16" s="764"/>
      <c r="CG16" s="764"/>
      <c r="CH16" s="764"/>
      <c r="CI16" s="765"/>
      <c r="CJ16" s="963" t="s">
        <v>1769</v>
      </c>
      <c r="CK16" s="764"/>
      <c r="CL16" s="764"/>
      <c r="CM16" s="764"/>
      <c r="CN16" s="765"/>
      <c r="CO16" s="963" t="s">
        <v>1770</v>
      </c>
      <c r="CP16" s="764"/>
      <c r="CQ16" s="764"/>
      <c r="CR16" s="764"/>
      <c r="CS16" s="765"/>
      <c r="CT16" s="806"/>
      <c r="CU16" s="794"/>
      <c r="CV16" s="794"/>
      <c r="CW16" s="794"/>
      <c r="CX16" s="807"/>
    </row>
    <row r="17" spans="1:102" ht="14.25" customHeight="1" x14ac:dyDescent="0.25">
      <c r="A17" s="110" t="s">
        <v>2032</v>
      </c>
      <c r="B17" s="929" t="str">
        <f>HYPERLINK("#'"&amp;'EWS DIRECTORY'!$J$279&amp;"'!A1",'EWS DIRECTORY'!$J$279)</f>
        <v>G-4-1-3</v>
      </c>
      <c r="C17" s="761"/>
      <c r="D17" s="761"/>
      <c r="E17" s="761"/>
      <c r="G17" s="289"/>
      <c r="U17" s="436"/>
      <c r="V17" s="204"/>
      <c r="W17" s="952"/>
      <c r="X17" s="940"/>
      <c r="Y17" s="940"/>
      <c r="Z17" s="940"/>
      <c r="AA17" s="805"/>
      <c r="AB17" s="952"/>
      <c r="AC17" s="940"/>
      <c r="AD17" s="940"/>
      <c r="AE17" s="940"/>
      <c r="AF17" s="805"/>
      <c r="AG17" s="952"/>
      <c r="AH17" s="940"/>
      <c r="AI17" s="940"/>
      <c r="AJ17" s="940"/>
      <c r="AK17" s="805"/>
      <c r="AL17" s="952"/>
      <c r="AM17" s="940"/>
      <c r="AN17" s="940"/>
      <c r="AO17" s="940"/>
      <c r="AP17" s="805"/>
      <c r="AQ17" s="952"/>
      <c r="AR17" s="940"/>
      <c r="AS17" s="940"/>
      <c r="AT17" s="940"/>
      <c r="AU17" s="805"/>
      <c r="AV17" s="952"/>
      <c r="AW17" s="940"/>
      <c r="AX17" s="940"/>
      <c r="AY17" s="940"/>
      <c r="AZ17" s="805"/>
      <c r="BA17" s="952"/>
      <c r="BB17" s="940"/>
      <c r="BC17" s="940"/>
      <c r="BD17" s="940"/>
      <c r="BE17" s="805"/>
      <c r="BF17" s="952"/>
      <c r="BG17" s="940"/>
      <c r="BH17" s="940"/>
      <c r="BI17" s="940"/>
      <c r="BJ17" s="805"/>
      <c r="BK17" s="952"/>
      <c r="BL17" s="940"/>
      <c r="BM17" s="940"/>
      <c r="BN17" s="940"/>
      <c r="BO17" s="805"/>
      <c r="BP17" s="952"/>
      <c r="BQ17" s="940"/>
      <c r="BR17" s="940"/>
      <c r="BS17" s="940"/>
      <c r="BT17" s="805"/>
      <c r="BU17" s="952"/>
      <c r="BV17" s="940"/>
      <c r="BW17" s="940"/>
      <c r="BX17" s="940"/>
      <c r="BY17" s="805"/>
      <c r="BZ17" s="952"/>
      <c r="CA17" s="940"/>
      <c r="CB17" s="940"/>
      <c r="CC17" s="940"/>
      <c r="CD17" s="805"/>
      <c r="CE17" s="952"/>
      <c r="CF17" s="940"/>
      <c r="CG17" s="940"/>
      <c r="CH17" s="940"/>
      <c r="CI17" s="805"/>
      <c r="CJ17" s="952"/>
      <c r="CK17" s="940"/>
      <c r="CL17" s="940"/>
      <c r="CM17" s="940"/>
      <c r="CN17" s="805"/>
      <c r="CO17" s="952"/>
      <c r="CP17" s="940"/>
      <c r="CQ17" s="940"/>
      <c r="CR17" s="940"/>
      <c r="CS17" s="805"/>
      <c r="CT17" s="952"/>
      <c r="CU17" s="940"/>
      <c r="CV17" s="940"/>
      <c r="CW17" s="940"/>
      <c r="CX17" s="805"/>
    </row>
    <row r="18" spans="1:102" ht="14.4" customHeight="1" x14ac:dyDescent="0.25">
      <c r="A18" s="110" t="str" cm="1">
        <f t="array" ref="A18:A23">_xlfn._xlws.FILTER(M18:M52,M18:M52&lt;&gt;"")</f>
        <v>Berdasarkan Data Internal dan Eksternal yang dimiliki DJP</v>
      </c>
      <c r="B18" s="929" t="str">
        <f>HYPERLINK("#'"&amp;'EWS DIRECTORY'!$J$280&amp;"'!A1",'EWS DIRECTORY'!$J$280)</f>
        <v>G-4-1-4</v>
      </c>
      <c r="C18" s="761"/>
      <c r="D18" s="761"/>
      <c r="E18" s="761"/>
      <c r="G18" s="52">
        <v>1</v>
      </c>
      <c r="H18" s="944" t="str">
        <f>'G-4'!$G$9</f>
        <v>Biaya Lainnya</v>
      </c>
      <c r="I18" s="940"/>
      <c r="J18" s="940"/>
      <c r="K18" s="940"/>
      <c r="L18" s="53" t="s">
        <v>1681</v>
      </c>
      <c r="M18" s="1158" t="s">
        <v>1442</v>
      </c>
      <c r="N18" s="940"/>
      <c r="O18" s="940"/>
      <c r="P18" s="940"/>
      <c r="Q18" s="940"/>
      <c r="R18" s="940"/>
      <c r="S18" s="940"/>
      <c r="T18" s="805"/>
      <c r="U18" s="964" t="s">
        <v>641</v>
      </c>
      <c r="V18" s="805"/>
      <c r="W18" s="1157">
        <f>'G-4'!$U$32</f>
        <v>0</v>
      </c>
      <c r="X18" s="940"/>
      <c r="Y18" s="940"/>
      <c r="Z18" s="940"/>
      <c r="AA18" s="805"/>
      <c r="AB18" s="945"/>
      <c r="AC18" s="940"/>
      <c r="AD18" s="940"/>
      <c r="AE18" s="940"/>
      <c r="AF18" s="805"/>
      <c r="AG18" s="945"/>
      <c r="AH18" s="940"/>
      <c r="AI18" s="940"/>
      <c r="AJ18" s="940"/>
      <c r="AK18" s="805"/>
      <c r="AL18" s="945"/>
      <c r="AM18" s="940"/>
      <c r="AN18" s="940"/>
      <c r="AO18" s="940"/>
      <c r="AP18" s="805"/>
      <c r="AQ18" s="945"/>
      <c r="AR18" s="940"/>
      <c r="AS18" s="940"/>
      <c r="AT18" s="940"/>
      <c r="AU18" s="805"/>
      <c r="AV18" s="945"/>
      <c r="AW18" s="940"/>
      <c r="AX18" s="940"/>
      <c r="AY18" s="940"/>
      <c r="AZ18" s="805"/>
      <c r="BA18" s="945"/>
      <c r="BB18" s="940"/>
      <c r="BC18" s="940"/>
      <c r="BD18" s="940"/>
      <c r="BE18" s="805"/>
      <c r="BF18" s="945"/>
      <c r="BG18" s="940"/>
      <c r="BH18" s="940"/>
      <c r="BI18" s="940"/>
      <c r="BJ18" s="805"/>
      <c r="BK18" s="945"/>
      <c r="BL18" s="940"/>
      <c r="BM18" s="940"/>
      <c r="BN18" s="940"/>
      <c r="BO18" s="805"/>
      <c r="BP18" s="945"/>
      <c r="BQ18" s="940"/>
      <c r="BR18" s="940"/>
      <c r="BS18" s="940"/>
      <c r="BT18" s="805"/>
      <c r="BU18" s="945"/>
      <c r="BV18" s="940"/>
      <c r="BW18" s="940"/>
      <c r="BX18" s="940"/>
      <c r="BY18" s="805"/>
      <c r="BZ18" s="945"/>
      <c r="CA18" s="940"/>
      <c r="CB18" s="940"/>
      <c r="CC18" s="940"/>
      <c r="CD18" s="805"/>
      <c r="CE18" s="945"/>
      <c r="CF18" s="940"/>
      <c r="CG18" s="940"/>
      <c r="CH18" s="940"/>
      <c r="CI18" s="805"/>
      <c r="CJ18" s="955">
        <f>'G-4-1-1'!AT24+'G-4-1-1'!AT51</f>
        <v>0</v>
      </c>
      <c r="CK18" s="940"/>
      <c r="CL18" s="940"/>
      <c r="CM18" s="940"/>
      <c r="CN18" s="805"/>
      <c r="CO18" s="955">
        <f>IF(CJ18&gt;0,CJ18,SUM(AB18:CI18))</f>
        <v>0</v>
      </c>
      <c r="CP18" s="940"/>
      <c r="CQ18" s="940"/>
      <c r="CR18" s="940"/>
      <c r="CS18" s="805"/>
      <c r="CT18" s="955">
        <f>CO18-W18</f>
        <v>0</v>
      </c>
      <c r="CU18" s="940"/>
      <c r="CV18" s="940"/>
      <c r="CW18" s="940"/>
      <c r="CX18" s="805"/>
    </row>
    <row r="19" spans="1:102" ht="14.4" customHeight="1" x14ac:dyDescent="0.25">
      <c r="A19" s="110" t="str">
        <v>Berdasarkan Analisis SPT dan Laporan Keuangan</v>
      </c>
      <c r="B19" s="929" t="str">
        <f>HYPERLINK("#'"&amp;'EWS DIRECTORY'!$J$281&amp;"'!A1",'EWS DIRECTORY'!$J$281)</f>
        <v>G-4-1-5</v>
      </c>
      <c r="C19" s="761"/>
      <c r="D19" s="761"/>
      <c r="E19" s="761"/>
      <c r="G19" s="289"/>
      <c r="H19" s="804"/>
      <c r="I19" s="940"/>
      <c r="J19" s="940"/>
      <c r="K19" s="940"/>
      <c r="M19" s="940"/>
      <c r="N19" s="940"/>
      <c r="O19" s="940"/>
      <c r="P19" s="940"/>
      <c r="Q19" s="940"/>
      <c r="R19" s="940"/>
      <c r="S19" s="940"/>
      <c r="T19" s="805"/>
      <c r="U19" s="964"/>
      <c r="V19" s="805"/>
      <c r="W19" s="1157"/>
      <c r="X19" s="940"/>
      <c r="Y19" s="940"/>
      <c r="Z19" s="940"/>
      <c r="AA19" s="805"/>
      <c r="AB19" s="952"/>
      <c r="AC19" s="940"/>
      <c r="AD19" s="940"/>
      <c r="AE19" s="940"/>
      <c r="AF19" s="805"/>
      <c r="AG19" s="952"/>
      <c r="AH19" s="940"/>
      <c r="AI19" s="940"/>
      <c r="AJ19" s="940"/>
      <c r="AK19" s="805"/>
      <c r="AL19" s="952"/>
      <c r="AM19" s="940"/>
      <c r="AN19" s="940"/>
      <c r="AO19" s="940"/>
      <c r="AP19" s="805"/>
      <c r="AQ19" s="952"/>
      <c r="AR19" s="940"/>
      <c r="AS19" s="940"/>
      <c r="AT19" s="940"/>
      <c r="AU19" s="805"/>
      <c r="AV19" s="952"/>
      <c r="AW19" s="940"/>
      <c r="AX19" s="940"/>
      <c r="AY19" s="940"/>
      <c r="AZ19" s="805"/>
      <c r="BA19" s="952"/>
      <c r="BB19" s="940"/>
      <c r="BC19" s="940"/>
      <c r="BD19" s="940"/>
      <c r="BE19" s="805"/>
      <c r="BF19" s="952"/>
      <c r="BG19" s="940"/>
      <c r="BH19" s="940"/>
      <c r="BI19" s="940"/>
      <c r="BJ19" s="805"/>
      <c r="BK19" s="952"/>
      <c r="BL19" s="940"/>
      <c r="BM19" s="940"/>
      <c r="BN19" s="940"/>
      <c r="BO19" s="805"/>
      <c r="BP19" s="952"/>
      <c r="BQ19" s="940"/>
      <c r="BR19" s="940"/>
      <c r="BS19" s="940"/>
      <c r="BT19" s="805"/>
      <c r="BU19" s="952"/>
      <c r="BV19" s="940"/>
      <c r="BW19" s="940"/>
      <c r="BX19" s="940"/>
      <c r="BY19" s="805"/>
      <c r="BZ19" s="952"/>
      <c r="CA19" s="940"/>
      <c r="CB19" s="940"/>
      <c r="CC19" s="940"/>
      <c r="CD19" s="805"/>
      <c r="CE19" s="952"/>
      <c r="CF19" s="940"/>
      <c r="CG19" s="940"/>
      <c r="CH19" s="940"/>
      <c r="CI19" s="805"/>
      <c r="CJ19" s="952"/>
      <c r="CK19" s="940"/>
      <c r="CL19" s="940"/>
      <c r="CM19" s="940"/>
      <c r="CN19" s="805"/>
      <c r="CO19" s="952"/>
      <c r="CP19" s="940"/>
      <c r="CQ19" s="940"/>
      <c r="CR19" s="940"/>
      <c r="CS19" s="805"/>
      <c r="CT19" s="952"/>
      <c r="CU19" s="940"/>
      <c r="CV19" s="940"/>
      <c r="CW19" s="940"/>
      <c r="CX19" s="805"/>
    </row>
    <row r="20" spans="1:102" ht="14.4" customHeight="1" x14ac:dyDescent="0.25">
      <c r="A20" s="110" t="str">
        <v>Berdasarkan pemeriksaan langsung terhadap bukti pendukung</v>
      </c>
      <c r="B20" s="929" t="str">
        <f>HYPERLINK("#'"&amp;'EWS DIRECTORY'!$J$282&amp;"'!A1",'EWS DIRECTORY'!$J$282)</f>
        <v>G-4-1-6</v>
      </c>
      <c r="C20" s="761"/>
      <c r="D20" s="761"/>
      <c r="E20" s="761"/>
      <c r="G20" s="52">
        <v>2</v>
      </c>
      <c r="H20" s="944" t="str">
        <f>'G-4'!$G$9</f>
        <v>Biaya Lainnya</v>
      </c>
      <c r="I20" s="940"/>
      <c r="J20" s="940"/>
      <c r="K20" s="940"/>
      <c r="L20" s="53" t="s">
        <v>1681</v>
      </c>
      <c r="M20" s="1158" t="s">
        <v>1449</v>
      </c>
      <c r="N20" s="940"/>
      <c r="O20" s="940"/>
      <c r="P20" s="940"/>
      <c r="Q20" s="940"/>
      <c r="R20" s="940"/>
      <c r="S20" s="940"/>
      <c r="T20" s="805"/>
      <c r="U20" s="964" t="s">
        <v>643</v>
      </c>
      <c r="V20" s="805"/>
      <c r="W20" s="1157">
        <f>'G-4'!$U$32</f>
        <v>0</v>
      </c>
      <c r="X20" s="940"/>
      <c r="Y20" s="940"/>
      <c r="Z20" s="940"/>
      <c r="AA20" s="805"/>
      <c r="AB20" s="945"/>
      <c r="AC20" s="940"/>
      <c r="AD20" s="940"/>
      <c r="AE20" s="940"/>
      <c r="AF20" s="805"/>
      <c r="AG20" s="945"/>
      <c r="AH20" s="940"/>
      <c r="AI20" s="940"/>
      <c r="AJ20" s="940"/>
      <c r="AK20" s="805"/>
      <c r="AL20" s="945"/>
      <c r="AM20" s="940"/>
      <c r="AN20" s="940"/>
      <c r="AO20" s="940"/>
      <c r="AP20" s="805"/>
      <c r="AQ20" s="945"/>
      <c r="AR20" s="940"/>
      <c r="AS20" s="940"/>
      <c r="AT20" s="940"/>
      <c r="AU20" s="805"/>
      <c r="AV20" s="945"/>
      <c r="AW20" s="940"/>
      <c r="AX20" s="940"/>
      <c r="AY20" s="940"/>
      <c r="AZ20" s="805"/>
      <c r="BA20" s="945"/>
      <c r="BB20" s="940"/>
      <c r="BC20" s="940"/>
      <c r="BD20" s="940"/>
      <c r="BE20" s="805"/>
      <c r="BF20" s="945"/>
      <c r="BG20" s="940"/>
      <c r="BH20" s="940"/>
      <c r="BI20" s="940"/>
      <c r="BJ20" s="805"/>
      <c r="BK20" s="945"/>
      <c r="BL20" s="940"/>
      <c r="BM20" s="940"/>
      <c r="BN20" s="940"/>
      <c r="BO20" s="805"/>
      <c r="BP20" s="945"/>
      <c r="BQ20" s="940"/>
      <c r="BR20" s="940"/>
      <c r="BS20" s="940"/>
      <c r="BT20" s="805"/>
      <c r="BU20" s="945"/>
      <c r="BV20" s="940"/>
      <c r="BW20" s="940"/>
      <c r="BX20" s="940"/>
      <c r="BY20" s="805"/>
      <c r="BZ20" s="945"/>
      <c r="CA20" s="940"/>
      <c r="CB20" s="940"/>
      <c r="CC20" s="940"/>
      <c r="CD20" s="805"/>
      <c r="CE20" s="945"/>
      <c r="CF20" s="940"/>
      <c r="CG20" s="940"/>
      <c r="CH20" s="940"/>
      <c r="CI20" s="805"/>
      <c r="CJ20" s="955">
        <f>'G-4-1-2'!AO19</f>
        <v>0</v>
      </c>
      <c r="CK20" s="940"/>
      <c r="CL20" s="940"/>
      <c r="CM20" s="940"/>
      <c r="CN20" s="805"/>
      <c r="CO20" s="955">
        <f>IF(CJ20&gt;0,CJ20,SUM(AB20:CI20))</f>
        <v>0</v>
      </c>
      <c r="CP20" s="940"/>
      <c r="CQ20" s="940"/>
      <c r="CR20" s="940"/>
      <c r="CS20" s="805"/>
      <c r="CT20" s="955">
        <f>CO20-W20</f>
        <v>0</v>
      </c>
      <c r="CU20" s="940"/>
      <c r="CV20" s="940"/>
      <c r="CW20" s="940"/>
      <c r="CX20" s="805"/>
    </row>
    <row r="21" spans="1:102" ht="14.4" customHeight="1" x14ac:dyDescent="0.25">
      <c r="A21" s="110" t="str">
        <v>Berdasarkan Analisis Kewajaran dan Kelaziman Usaha</v>
      </c>
      <c r="G21" s="52"/>
      <c r="H21" s="804"/>
      <c r="I21" s="940"/>
      <c r="J21" s="940"/>
      <c r="K21" s="940"/>
      <c r="M21" s="940"/>
      <c r="N21" s="940"/>
      <c r="O21" s="940"/>
      <c r="P21" s="940"/>
      <c r="Q21" s="940"/>
      <c r="R21" s="940"/>
      <c r="S21" s="940"/>
      <c r="T21" s="805"/>
      <c r="U21" s="964"/>
      <c r="V21" s="805"/>
      <c r="W21" s="1157"/>
      <c r="X21" s="940"/>
      <c r="Y21" s="940"/>
      <c r="Z21" s="940"/>
      <c r="AA21" s="805"/>
      <c r="AB21" s="952"/>
      <c r="AC21" s="940"/>
      <c r="AD21" s="940"/>
      <c r="AE21" s="940"/>
      <c r="AF21" s="805"/>
      <c r="AG21" s="952"/>
      <c r="AH21" s="940"/>
      <c r="AI21" s="940"/>
      <c r="AJ21" s="940"/>
      <c r="AK21" s="805"/>
      <c r="AL21" s="952"/>
      <c r="AM21" s="940"/>
      <c r="AN21" s="940"/>
      <c r="AO21" s="940"/>
      <c r="AP21" s="805"/>
      <c r="AQ21" s="952"/>
      <c r="AR21" s="940"/>
      <c r="AS21" s="940"/>
      <c r="AT21" s="940"/>
      <c r="AU21" s="805"/>
      <c r="AV21" s="952"/>
      <c r="AW21" s="940"/>
      <c r="AX21" s="940"/>
      <c r="AY21" s="940"/>
      <c r="AZ21" s="805"/>
      <c r="BA21" s="952"/>
      <c r="BB21" s="940"/>
      <c r="BC21" s="940"/>
      <c r="BD21" s="940"/>
      <c r="BE21" s="805"/>
      <c r="BF21" s="952"/>
      <c r="BG21" s="940"/>
      <c r="BH21" s="940"/>
      <c r="BI21" s="940"/>
      <c r="BJ21" s="805"/>
      <c r="BK21" s="952"/>
      <c r="BL21" s="940"/>
      <c r="BM21" s="940"/>
      <c r="BN21" s="940"/>
      <c r="BO21" s="805"/>
      <c r="BP21" s="952"/>
      <c r="BQ21" s="940"/>
      <c r="BR21" s="940"/>
      <c r="BS21" s="940"/>
      <c r="BT21" s="805"/>
      <c r="BU21" s="952"/>
      <c r="BV21" s="940"/>
      <c r="BW21" s="940"/>
      <c r="BX21" s="940"/>
      <c r="BY21" s="805"/>
      <c r="BZ21" s="952"/>
      <c r="CA21" s="940"/>
      <c r="CB21" s="940"/>
      <c r="CC21" s="940"/>
      <c r="CD21" s="805"/>
      <c r="CE21" s="952"/>
      <c r="CF21" s="940"/>
      <c r="CG21" s="940"/>
      <c r="CH21" s="940"/>
      <c r="CI21" s="805"/>
      <c r="CJ21" s="952"/>
      <c r="CK21" s="940"/>
      <c r="CL21" s="940"/>
      <c r="CM21" s="940"/>
      <c r="CN21" s="805"/>
      <c r="CO21" s="952"/>
      <c r="CP21" s="940"/>
      <c r="CQ21" s="940"/>
      <c r="CR21" s="940"/>
      <c r="CS21" s="805"/>
      <c r="CT21" s="952"/>
      <c r="CU21" s="940"/>
      <c r="CV21" s="940"/>
      <c r="CW21" s="940"/>
      <c r="CX21" s="805"/>
    </row>
    <row r="22" spans="1:102" ht="14.4" customHeight="1" x14ac:dyDescent="0.25">
      <c r="A22" s="110" t="str">
        <v>Berdasarkan Bahan Bukti Pidana</v>
      </c>
      <c r="G22" s="52">
        <v>3</v>
      </c>
      <c r="H22" s="944" t="str">
        <f>'G-4'!$G$9</f>
        <v>Biaya Lainnya</v>
      </c>
      <c r="I22" s="940"/>
      <c r="J22" s="940"/>
      <c r="K22" s="940"/>
      <c r="L22" s="53" t="s">
        <v>1681</v>
      </c>
      <c r="M22" s="1158" t="s">
        <v>1460</v>
      </c>
      <c r="N22" s="940"/>
      <c r="O22" s="940"/>
      <c r="P22" s="940"/>
      <c r="Q22" s="940"/>
      <c r="R22" s="940"/>
      <c r="S22" s="940"/>
      <c r="T22" s="805"/>
      <c r="U22" s="964" t="s">
        <v>645</v>
      </c>
      <c r="V22" s="805"/>
      <c r="W22" s="1157">
        <f>'G-4'!$U$32</f>
        <v>0</v>
      </c>
      <c r="X22" s="940"/>
      <c r="Y22" s="940"/>
      <c r="Z22" s="940"/>
      <c r="AA22" s="805"/>
      <c r="AB22" s="953">
        <f>SUMIF('G-4-1-3'!$J$24:$M$40,TEXT(AB16,"MM")&amp;TEXT(AB16,"MM")&amp;"*",'G-4-1-3'!$AT$24:$AX$40)</f>
        <v>0</v>
      </c>
      <c r="AC22" s="940"/>
      <c r="AD22" s="940"/>
      <c r="AE22" s="940"/>
      <c r="AF22" s="805"/>
      <c r="AG22" s="953">
        <f>SUMIF('G-4-1-3'!$J$24:$M$40,TEXT(AG16,"MM")&amp;TEXT(AG16,"MM")&amp;"*",'G-4-1-3'!$AT$24:$AX$40)</f>
        <v>0</v>
      </c>
      <c r="AH22" s="940"/>
      <c r="AI22" s="940"/>
      <c r="AJ22" s="940"/>
      <c r="AK22" s="805"/>
      <c r="AL22" s="953">
        <f>SUMIF('G-4-1-3'!$J$24:$M$40,TEXT(AL16,"MM")&amp;TEXT(AL16,"MM")&amp;"*",'G-4-1-3'!$AT$24:$AX$40)</f>
        <v>0</v>
      </c>
      <c r="AM22" s="940"/>
      <c r="AN22" s="940"/>
      <c r="AO22" s="940"/>
      <c r="AP22" s="805"/>
      <c r="AQ22" s="953">
        <f>SUMIF('G-4-1-3'!$J$24:$M$40,TEXT(AQ16,"MM")&amp;TEXT(AQ16,"MM")&amp;"*",'G-4-1-3'!$AT$24:$AX$40)</f>
        <v>0</v>
      </c>
      <c r="AR22" s="940"/>
      <c r="AS22" s="940"/>
      <c r="AT22" s="940"/>
      <c r="AU22" s="805"/>
      <c r="AV22" s="953">
        <f>SUMIF('G-4-1-3'!$J$24:$M$40,TEXT(AV16,"MM")&amp;TEXT(AV16,"MM")&amp;"*",'G-4-1-3'!$AT$24:$AX$40)</f>
        <v>0</v>
      </c>
      <c r="AW22" s="940"/>
      <c r="AX22" s="940"/>
      <c r="AY22" s="940"/>
      <c r="AZ22" s="805"/>
      <c r="BA22" s="953">
        <f>SUMIF('G-4-1-3'!$J$24:$M$40,TEXT(BA16,"MM")&amp;TEXT(BA16,"MM")&amp;"*",'G-4-1-3'!$AT$24:$AX$40)</f>
        <v>0</v>
      </c>
      <c r="BB22" s="940"/>
      <c r="BC22" s="940"/>
      <c r="BD22" s="940"/>
      <c r="BE22" s="805"/>
      <c r="BF22" s="953">
        <f>SUMIF('G-4-1-3'!$J$24:$M$40,TEXT(BF16,"MM")&amp;TEXT(BF16,"MM")&amp;"*",'G-4-1-3'!$AT$24:$AX$40)</f>
        <v>0</v>
      </c>
      <c r="BG22" s="940"/>
      <c r="BH22" s="940"/>
      <c r="BI22" s="940"/>
      <c r="BJ22" s="805"/>
      <c r="BK22" s="953">
        <f>SUMIF('G-4-1-3'!$J$24:$M$40,TEXT(BK16,"MM")&amp;TEXT(BK16,"MM")&amp;"*",'G-4-1-3'!$AT$24:$AX$40)</f>
        <v>0</v>
      </c>
      <c r="BL22" s="940"/>
      <c r="BM22" s="940"/>
      <c r="BN22" s="940"/>
      <c r="BO22" s="805"/>
      <c r="BP22" s="953">
        <f>SUMIF('G-4-1-3'!$J$24:$M$40,TEXT(BP16,"MM")&amp;TEXT(BP16,"MM")&amp;"*",'G-4-1-3'!$AT$24:$AX$40)</f>
        <v>0</v>
      </c>
      <c r="BQ22" s="940"/>
      <c r="BR22" s="940"/>
      <c r="BS22" s="940"/>
      <c r="BT22" s="805"/>
      <c r="BU22" s="953">
        <f>SUMIF('G-4-1-3'!$J$24:$M$40,TEXT(BU16,"MM")&amp;TEXT(BU16,"MM")&amp;"*",'G-4-1-3'!$AT$24:$AX$40)</f>
        <v>0</v>
      </c>
      <c r="BV22" s="940"/>
      <c r="BW22" s="940"/>
      <c r="BX22" s="940"/>
      <c r="BY22" s="805"/>
      <c r="BZ22" s="953">
        <f>SUMIF('G-4-1-3'!$J$24:$M$40,TEXT(BZ16,"MM")&amp;TEXT(BZ16,"MM")&amp;"*",'G-4-1-3'!$AT$24:$AX$40)</f>
        <v>0</v>
      </c>
      <c r="CA22" s="940"/>
      <c r="CB22" s="940"/>
      <c r="CC22" s="940"/>
      <c r="CD22" s="805"/>
      <c r="CE22" s="953">
        <f>SUMIF('G-4-1-3'!$J$24:$M$40,TEXT(CE16,"MM")&amp;TEXT(CE16,"MM")&amp;"*",'G-4-1-3'!$AT$24:$AX$40)</f>
        <v>0</v>
      </c>
      <c r="CF22" s="940"/>
      <c r="CG22" s="940"/>
      <c r="CH22" s="940"/>
      <c r="CI22" s="805"/>
      <c r="CJ22" s="955">
        <f>SUMIF('G-4-1-3'!J20:M36,"0112"&amp;"*",'G-4-1-3'!AT20:AX36)+SUMIF('G-4-1-3'!J20:M36,"0201"&amp;"*",'G-4-1-3'!AT20:AX36)+SUMIF('G-4-1-3'!J20:M36,"0302"&amp;"*",'G-4-1-3'!AT20:AX36)+SUMIF('G-4-1-3'!J20:M36,"0403"&amp;"*",'G-4-1-3'!AT20:AX36)+SUMIF('G-4-1-3'!J20:M36,"0503"&amp;"*",'G-4-1-3'!AT20:AX36)+SUMIF('G-4-1-3'!J20:M36,"0605"&amp;"*",'G-4-1-3'!AT20:AX36)+SUMIF('G-4-1-3'!J20:M36,"0706"&amp;"*",'G-4-1-3'!AT20:AX36)+SUMIF('G-4-1-3'!J20:M36,"0807"&amp;"*",'G-4-1-3'!AT20:AX36)+SUMIF('G-4-1-3'!J20:M36,"0908"&amp;"*",'G-4-1-3'!AT20:AX36)+SUMIF('G-4-1-3'!J20:M36,"1009"&amp;"*",'G-4-1-3'!AT20:AX36)+SUMIF('G-4-1-3'!J20:M36,"1110"&amp;"*",'G-4-1-3'!AT20:AX36)+SUMIF('G-4-1-3'!J20:M36,"1201"&amp;"*",'G-4-1-3'!AT20:AX36)</f>
        <v>0</v>
      </c>
      <c r="CK22" s="940"/>
      <c r="CL22" s="940"/>
      <c r="CM22" s="940"/>
      <c r="CN22" s="805"/>
      <c r="CO22" s="955">
        <f>IF(CJ22&gt;0,CJ22,SUM(AB22:CI22))</f>
        <v>0</v>
      </c>
      <c r="CP22" s="940"/>
      <c r="CQ22" s="940"/>
      <c r="CR22" s="940"/>
      <c r="CS22" s="805"/>
      <c r="CT22" s="955">
        <f>CO22-W22</f>
        <v>0</v>
      </c>
      <c r="CU22" s="940"/>
      <c r="CV22" s="940"/>
      <c r="CW22" s="940"/>
      <c r="CX22" s="805"/>
    </row>
    <row r="23" spans="1:102" ht="14.4" customHeight="1" x14ac:dyDescent="0.25">
      <c r="A23" s="110" t="str">
        <v>Berdasarkan Data Pemicu dan Data Penguji</v>
      </c>
      <c r="G23" s="52"/>
      <c r="H23" s="804"/>
      <c r="I23" s="940"/>
      <c r="J23" s="940"/>
      <c r="K23" s="940"/>
      <c r="M23" s="940"/>
      <c r="N23" s="940"/>
      <c r="O23" s="940"/>
      <c r="P23" s="940"/>
      <c r="Q23" s="940"/>
      <c r="R23" s="940"/>
      <c r="S23" s="940"/>
      <c r="T23" s="805"/>
      <c r="U23" s="964"/>
      <c r="V23" s="805"/>
      <c r="W23" s="1157"/>
      <c r="X23" s="940"/>
      <c r="Y23" s="940"/>
      <c r="Z23" s="940"/>
      <c r="AA23" s="805"/>
      <c r="AB23" s="952"/>
      <c r="AC23" s="940"/>
      <c r="AD23" s="940"/>
      <c r="AE23" s="940"/>
      <c r="AF23" s="805"/>
      <c r="AG23" s="952"/>
      <c r="AH23" s="940"/>
      <c r="AI23" s="940"/>
      <c r="AJ23" s="940"/>
      <c r="AK23" s="805"/>
      <c r="AL23" s="952"/>
      <c r="AM23" s="940"/>
      <c r="AN23" s="940"/>
      <c r="AO23" s="940"/>
      <c r="AP23" s="805"/>
      <c r="AQ23" s="952"/>
      <c r="AR23" s="940"/>
      <c r="AS23" s="940"/>
      <c r="AT23" s="940"/>
      <c r="AU23" s="805"/>
      <c r="AV23" s="952"/>
      <c r="AW23" s="940"/>
      <c r="AX23" s="940"/>
      <c r="AY23" s="940"/>
      <c r="AZ23" s="805"/>
      <c r="BA23" s="952"/>
      <c r="BB23" s="940"/>
      <c r="BC23" s="940"/>
      <c r="BD23" s="940"/>
      <c r="BE23" s="805"/>
      <c r="BF23" s="952"/>
      <c r="BG23" s="940"/>
      <c r="BH23" s="940"/>
      <c r="BI23" s="940"/>
      <c r="BJ23" s="805"/>
      <c r="BK23" s="952"/>
      <c r="BL23" s="940"/>
      <c r="BM23" s="940"/>
      <c r="BN23" s="940"/>
      <c r="BO23" s="805"/>
      <c r="BP23" s="952"/>
      <c r="BQ23" s="940"/>
      <c r="BR23" s="940"/>
      <c r="BS23" s="940"/>
      <c r="BT23" s="805"/>
      <c r="BU23" s="952"/>
      <c r="BV23" s="940"/>
      <c r="BW23" s="940"/>
      <c r="BX23" s="940"/>
      <c r="BY23" s="805"/>
      <c r="BZ23" s="952"/>
      <c r="CA23" s="940"/>
      <c r="CB23" s="940"/>
      <c r="CC23" s="940"/>
      <c r="CD23" s="805"/>
      <c r="CE23" s="952"/>
      <c r="CF23" s="940"/>
      <c r="CG23" s="940"/>
      <c r="CH23" s="940"/>
      <c r="CI23" s="805"/>
      <c r="CJ23" s="952"/>
      <c r="CK23" s="940"/>
      <c r="CL23" s="940"/>
      <c r="CM23" s="940"/>
      <c r="CN23" s="805"/>
      <c r="CO23" s="952"/>
      <c r="CP23" s="940"/>
      <c r="CQ23" s="940"/>
      <c r="CR23" s="940"/>
      <c r="CS23" s="805"/>
      <c r="CT23" s="952"/>
      <c r="CU23" s="940"/>
      <c r="CV23" s="940"/>
      <c r="CW23" s="940"/>
      <c r="CX23" s="805"/>
    </row>
    <row r="24" spans="1:102" ht="14.4" customHeight="1" x14ac:dyDescent="0.25">
      <c r="G24" s="52">
        <v>4</v>
      </c>
      <c r="H24" s="944" t="str">
        <f>'G-4'!$G$9</f>
        <v>Biaya Lainnya</v>
      </c>
      <c r="I24" s="940"/>
      <c r="J24" s="940"/>
      <c r="K24" s="940"/>
      <c r="L24" s="53" t="s">
        <v>1681</v>
      </c>
      <c r="M24" s="1158" t="s">
        <v>1464</v>
      </c>
      <c r="N24" s="940"/>
      <c r="O24" s="940"/>
      <c r="P24" s="940"/>
      <c r="Q24" s="940"/>
      <c r="R24" s="940"/>
      <c r="S24" s="940"/>
      <c r="T24" s="805"/>
      <c r="U24" s="964" t="s">
        <v>647</v>
      </c>
      <c r="V24" s="805"/>
      <c r="W24" s="1157">
        <f>'G-4'!$U$32</f>
        <v>0</v>
      </c>
      <c r="X24" s="940"/>
      <c r="Y24" s="940"/>
      <c r="Z24" s="940"/>
      <c r="AA24" s="805"/>
      <c r="AB24" s="945"/>
      <c r="AC24" s="940"/>
      <c r="AD24" s="940"/>
      <c r="AE24" s="940"/>
      <c r="AF24" s="805"/>
      <c r="AG24" s="945"/>
      <c r="AH24" s="940"/>
      <c r="AI24" s="940"/>
      <c r="AJ24" s="940"/>
      <c r="AK24" s="805"/>
      <c r="AL24" s="945"/>
      <c r="AM24" s="940"/>
      <c r="AN24" s="940"/>
      <c r="AO24" s="940"/>
      <c r="AP24" s="805"/>
      <c r="AQ24" s="945"/>
      <c r="AR24" s="940"/>
      <c r="AS24" s="940"/>
      <c r="AT24" s="940"/>
      <c r="AU24" s="805"/>
      <c r="AV24" s="945"/>
      <c r="AW24" s="940"/>
      <c r="AX24" s="940"/>
      <c r="AY24" s="940"/>
      <c r="AZ24" s="805"/>
      <c r="BA24" s="945"/>
      <c r="BB24" s="940"/>
      <c r="BC24" s="940"/>
      <c r="BD24" s="940"/>
      <c r="BE24" s="805"/>
      <c r="BF24" s="945"/>
      <c r="BG24" s="940"/>
      <c r="BH24" s="940"/>
      <c r="BI24" s="940"/>
      <c r="BJ24" s="805"/>
      <c r="BK24" s="945"/>
      <c r="BL24" s="940"/>
      <c r="BM24" s="940"/>
      <c r="BN24" s="940"/>
      <c r="BO24" s="805"/>
      <c r="BP24" s="945"/>
      <c r="BQ24" s="940"/>
      <c r="BR24" s="940"/>
      <c r="BS24" s="940"/>
      <c r="BT24" s="805"/>
      <c r="BU24" s="945"/>
      <c r="BV24" s="940"/>
      <c r="BW24" s="940"/>
      <c r="BX24" s="940"/>
      <c r="BY24" s="805"/>
      <c r="BZ24" s="945"/>
      <c r="CA24" s="940"/>
      <c r="CB24" s="940"/>
      <c r="CC24" s="940"/>
      <c r="CD24" s="805"/>
      <c r="CE24" s="945"/>
      <c r="CF24" s="940"/>
      <c r="CG24" s="940"/>
      <c r="CH24" s="940"/>
      <c r="CI24" s="805"/>
      <c r="CJ24" s="955">
        <f>'G-4-1-4'!AK40</f>
        <v>0</v>
      </c>
      <c r="CK24" s="940"/>
      <c r="CL24" s="940"/>
      <c r="CM24" s="940"/>
      <c r="CN24" s="805"/>
      <c r="CO24" s="955">
        <f>IF(CJ24&gt;0,CJ24,SUM(AB24:CI24))</f>
        <v>0</v>
      </c>
      <c r="CP24" s="940"/>
      <c r="CQ24" s="940"/>
      <c r="CR24" s="940"/>
      <c r="CS24" s="805"/>
      <c r="CT24" s="955">
        <f>CO24-W24</f>
        <v>0</v>
      </c>
      <c r="CU24" s="940"/>
      <c r="CV24" s="940"/>
      <c r="CW24" s="940"/>
      <c r="CX24" s="805"/>
    </row>
    <row r="25" spans="1:102" ht="14.25" customHeight="1" x14ac:dyDescent="0.25">
      <c r="G25" s="52"/>
      <c r="H25" s="804"/>
      <c r="I25" s="940"/>
      <c r="J25" s="940"/>
      <c r="K25" s="940"/>
      <c r="M25" s="940"/>
      <c r="N25" s="940"/>
      <c r="O25" s="940"/>
      <c r="P25" s="940"/>
      <c r="Q25" s="940"/>
      <c r="R25" s="940"/>
      <c r="S25" s="940"/>
      <c r="T25" s="805"/>
      <c r="U25" s="964"/>
      <c r="V25" s="805"/>
      <c r="W25" s="1157"/>
      <c r="X25" s="940"/>
      <c r="Y25" s="940"/>
      <c r="Z25" s="940"/>
      <c r="AA25" s="805"/>
      <c r="AB25" s="952"/>
      <c r="AC25" s="940"/>
      <c r="AD25" s="940"/>
      <c r="AE25" s="940"/>
      <c r="AF25" s="805"/>
      <c r="AG25" s="952"/>
      <c r="AH25" s="940"/>
      <c r="AI25" s="940"/>
      <c r="AJ25" s="940"/>
      <c r="AK25" s="805"/>
      <c r="AL25" s="952"/>
      <c r="AM25" s="940"/>
      <c r="AN25" s="940"/>
      <c r="AO25" s="940"/>
      <c r="AP25" s="805"/>
      <c r="AQ25" s="952"/>
      <c r="AR25" s="940"/>
      <c r="AS25" s="940"/>
      <c r="AT25" s="940"/>
      <c r="AU25" s="805"/>
      <c r="AV25" s="952"/>
      <c r="AW25" s="940"/>
      <c r="AX25" s="940"/>
      <c r="AY25" s="940"/>
      <c r="AZ25" s="805"/>
      <c r="BA25" s="952"/>
      <c r="BB25" s="940"/>
      <c r="BC25" s="940"/>
      <c r="BD25" s="940"/>
      <c r="BE25" s="805"/>
      <c r="BF25" s="952"/>
      <c r="BG25" s="940"/>
      <c r="BH25" s="940"/>
      <c r="BI25" s="940"/>
      <c r="BJ25" s="805"/>
      <c r="BK25" s="952"/>
      <c r="BL25" s="940"/>
      <c r="BM25" s="940"/>
      <c r="BN25" s="940"/>
      <c r="BO25" s="805"/>
      <c r="BP25" s="952"/>
      <c r="BQ25" s="940"/>
      <c r="BR25" s="940"/>
      <c r="BS25" s="940"/>
      <c r="BT25" s="805"/>
      <c r="BU25" s="952"/>
      <c r="BV25" s="940"/>
      <c r="BW25" s="940"/>
      <c r="BX25" s="940"/>
      <c r="BY25" s="805"/>
      <c r="BZ25" s="952"/>
      <c r="CA25" s="940"/>
      <c r="CB25" s="940"/>
      <c r="CC25" s="940"/>
      <c r="CD25" s="805"/>
      <c r="CE25" s="952"/>
      <c r="CF25" s="940"/>
      <c r="CG25" s="940"/>
      <c r="CH25" s="940"/>
      <c r="CI25" s="805"/>
      <c r="CJ25" s="952"/>
      <c r="CK25" s="940"/>
      <c r="CL25" s="940"/>
      <c r="CM25" s="940"/>
      <c r="CN25" s="805"/>
      <c r="CO25" s="952"/>
      <c r="CP25" s="940"/>
      <c r="CQ25" s="940"/>
      <c r="CR25" s="940"/>
      <c r="CS25" s="805"/>
      <c r="CT25" s="952"/>
      <c r="CU25" s="940"/>
      <c r="CV25" s="940"/>
      <c r="CW25" s="940"/>
      <c r="CX25" s="805"/>
    </row>
    <row r="26" spans="1:102" ht="14.4" customHeight="1" x14ac:dyDescent="0.25">
      <c r="G26" s="52">
        <v>5</v>
      </c>
      <c r="H26" s="944" t="str">
        <f>'G-4'!$G$9</f>
        <v>Biaya Lainnya</v>
      </c>
      <c r="I26" s="940"/>
      <c r="J26" s="940"/>
      <c r="K26" s="940"/>
      <c r="L26" s="53" t="s">
        <v>1681</v>
      </c>
      <c r="M26" s="1158" t="s">
        <v>1468</v>
      </c>
      <c r="N26" s="940"/>
      <c r="O26" s="940"/>
      <c r="P26" s="940"/>
      <c r="Q26" s="940"/>
      <c r="R26" s="940"/>
      <c r="S26" s="940"/>
      <c r="T26" s="805"/>
      <c r="U26" s="964" t="s">
        <v>649</v>
      </c>
      <c r="V26" s="805"/>
      <c r="W26" s="1157">
        <f>'G-4'!$U$32</f>
        <v>0</v>
      </c>
      <c r="X26" s="940"/>
      <c r="Y26" s="940"/>
      <c r="Z26" s="940"/>
      <c r="AA26" s="805"/>
      <c r="AB26" s="953">
        <f ca="1">SUMIF('G-4-1-5'!$J$20:$O$34,TEXT(AB16,"MM")&amp;TEXT(AB16,"MM")&amp;"*",'G-4-1-5'!$AL$20:$AP$34)</f>
        <v>0</v>
      </c>
      <c r="AC26" s="940"/>
      <c r="AD26" s="940"/>
      <c r="AE26" s="940"/>
      <c r="AF26" s="805"/>
      <c r="AG26" s="953">
        <f ca="1">SUMIF('G-4-1-5'!$J$20:$O$34,TEXT(AG16,"MM")&amp;TEXT(AG16,"MM")&amp;"*",'G-4-1-5'!$AL$20:$AP$34)</f>
        <v>0</v>
      </c>
      <c r="AH26" s="940"/>
      <c r="AI26" s="940"/>
      <c r="AJ26" s="940"/>
      <c r="AK26" s="805"/>
      <c r="AL26" s="953">
        <f ca="1">SUMIF('G-4-1-5'!$J$20:$O$34,TEXT(AL16,"MM")&amp;TEXT(AL16,"MM")&amp;"*",'G-4-1-5'!$AL$20:$AP$34)</f>
        <v>0</v>
      </c>
      <c r="AM26" s="940"/>
      <c r="AN26" s="940"/>
      <c r="AO26" s="940"/>
      <c r="AP26" s="805"/>
      <c r="AQ26" s="953">
        <f ca="1">SUMIF('G-4-1-5'!$J$20:$O$34,TEXT(AQ16,"MM")&amp;TEXT(AQ16,"MM")&amp;"*",'G-4-1-5'!$AL$20:$AP$34)</f>
        <v>0</v>
      </c>
      <c r="AR26" s="940"/>
      <c r="AS26" s="940"/>
      <c r="AT26" s="940"/>
      <c r="AU26" s="805"/>
      <c r="AV26" s="953">
        <f ca="1">SUMIF('G-4-1-5'!$J$20:$O$34,TEXT(AV16,"MM")&amp;TEXT(AV16,"MM")&amp;"*",'G-4-1-5'!$AL$20:$AP$34)</f>
        <v>0</v>
      </c>
      <c r="AW26" s="940"/>
      <c r="AX26" s="940"/>
      <c r="AY26" s="940"/>
      <c r="AZ26" s="805"/>
      <c r="BA26" s="953">
        <f ca="1">SUMIF('G-4-1-5'!$J$20:$O$34,TEXT(BA16,"MM")&amp;TEXT(BA16,"MM")&amp;"*",'G-4-1-5'!$AL$20:$AP$34)</f>
        <v>0</v>
      </c>
      <c r="BB26" s="940"/>
      <c r="BC26" s="940"/>
      <c r="BD26" s="940"/>
      <c r="BE26" s="805"/>
      <c r="BF26" s="953">
        <f ca="1">SUMIF('G-4-1-5'!$J$20:$O$34,TEXT(BF16,"MM")&amp;TEXT(BF16,"MM")&amp;"*",'G-4-1-5'!$AL$20:$AP$34)</f>
        <v>0</v>
      </c>
      <c r="BG26" s="940"/>
      <c r="BH26" s="940"/>
      <c r="BI26" s="940"/>
      <c r="BJ26" s="805"/>
      <c r="BK26" s="953">
        <f ca="1">SUMIF('G-4-1-5'!$J$20:$O$34,TEXT(BK16,"MM")&amp;TEXT(BK16,"MM")&amp;"*",'G-4-1-5'!$AL$20:$AP$34)</f>
        <v>0</v>
      </c>
      <c r="BL26" s="940"/>
      <c r="BM26" s="940"/>
      <c r="BN26" s="940"/>
      <c r="BO26" s="805"/>
      <c r="BP26" s="953">
        <f ca="1">SUMIF('G-4-1-5'!$J$20:$O$34,TEXT(BP16,"MM")&amp;TEXT(BP16,"MM")&amp;"*",'G-4-1-5'!$AL$20:$AP$34)</f>
        <v>0</v>
      </c>
      <c r="BQ26" s="940"/>
      <c r="BR26" s="940"/>
      <c r="BS26" s="940"/>
      <c r="BT26" s="805"/>
      <c r="BU26" s="953">
        <f ca="1">SUMIF('G-4-1-5'!$J$20:$O$34,TEXT(BU16,"MM")&amp;TEXT(BU16,"MM")&amp;"*",'G-4-1-5'!$AL$20:$AP$34)</f>
        <v>0</v>
      </c>
      <c r="BV26" s="940"/>
      <c r="BW26" s="940"/>
      <c r="BX26" s="940"/>
      <c r="BY26" s="805"/>
      <c r="BZ26" s="953">
        <f ca="1">SUMIF('G-4-1-5'!$J$20:$O$34,TEXT(BZ16,"MM")&amp;TEXT(BZ16,"MM")&amp;"*",'G-4-1-5'!$AL$20:$AP$34)</f>
        <v>0</v>
      </c>
      <c r="CA26" s="940"/>
      <c r="CB26" s="940"/>
      <c r="CC26" s="940"/>
      <c r="CD26" s="805"/>
      <c r="CE26" s="953">
        <f ca="1">SUMIF('G-4-1-5'!$J$20:$O$34,TEXT(CE16,"MM")&amp;TEXT(CE16,"MM")&amp;"*",'G-4-1-5'!$AL$20:$AP$34)</f>
        <v>0</v>
      </c>
      <c r="CF26" s="940"/>
      <c r="CG26" s="940"/>
      <c r="CH26" s="940"/>
      <c r="CI26" s="805"/>
      <c r="CJ26" s="955">
        <f ca="1">SUMIF('G-4-1-5'!J20:O34,"0112"&amp;"*",'G-4-1-5'!AL20:AP34)+SUMIF('G-4-1-5'!J20:O34,"0201"&amp;"*",'G-4-1-5'!AL20:AP34)+SUMIF('G-4-1-5'!J20:O34,"0302"&amp;"*",'G-4-1-5'!AL20:AP34)+SUMIF('G-4-1-5'!J20:O34,"0403"&amp;"*",'G-4-1-5'!AL20:AP34)+SUMIF('G-4-1-5'!J20:O34,"0503"&amp;"*",'G-4-1-5'!AL20:AP34)+SUMIF('G-4-1-5'!J20:O34,"0605"&amp;"*",'G-4-1-5'!AL20:AP34)+SUMIF('G-4-1-5'!J20:O34,"0706"&amp;"*",'G-4-1-5'!AL20:AP34)+SUMIF('G-4-1-5'!J20:O34,"0807"&amp;"*",'G-4-1-5'!AL20:AP34)+SUMIF('G-4-1-5'!J20:O34,"0908"&amp;"*",'G-4-1-5'!AL20:AP34)+SUMIF('G-4-1-5'!J20:O34,"1009"&amp;"*",'G-4-1-5'!AL20:AP34)+SUMIF('G-4-1-5'!J20:O34,"1110"&amp;"*",'G-4-1-5'!AL20:AP34)+SUMIF('G-4-1-5'!J20:O34,"1201"&amp;"*",'G-4-1-5'!AL20:AP34)</f>
        <v>0</v>
      </c>
      <c r="CK26" s="940"/>
      <c r="CL26" s="940"/>
      <c r="CM26" s="940"/>
      <c r="CN26" s="805"/>
      <c r="CO26" s="955">
        <f ca="1">IF(CJ26&gt;0,CJ26,SUM(AB26:CI26))</f>
        <v>0</v>
      </c>
      <c r="CP26" s="940"/>
      <c r="CQ26" s="940"/>
      <c r="CR26" s="940"/>
      <c r="CS26" s="805"/>
      <c r="CT26" s="955">
        <f ca="1">CO26-W26</f>
        <v>0</v>
      </c>
      <c r="CU26" s="940"/>
      <c r="CV26" s="940"/>
      <c r="CW26" s="940"/>
      <c r="CX26" s="805"/>
    </row>
    <row r="27" spans="1:102" ht="14.25" customHeight="1" x14ac:dyDescent="0.25">
      <c r="G27" s="52"/>
      <c r="H27" s="804"/>
      <c r="I27" s="940"/>
      <c r="J27" s="940"/>
      <c r="K27" s="940"/>
      <c r="M27" s="940"/>
      <c r="N27" s="940"/>
      <c r="O27" s="940"/>
      <c r="P27" s="940"/>
      <c r="Q27" s="940"/>
      <c r="R27" s="940"/>
      <c r="S27" s="940"/>
      <c r="T27" s="805"/>
      <c r="U27" s="964"/>
      <c r="V27" s="805"/>
      <c r="W27" s="1157"/>
      <c r="X27" s="940"/>
      <c r="Y27" s="940"/>
      <c r="Z27" s="940"/>
      <c r="AA27" s="805"/>
      <c r="AB27" s="952"/>
      <c r="AC27" s="940"/>
      <c r="AD27" s="940"/>
      <c r="AE27" s="940"/>
      <c r="AF27" s="805"/>
      <c r="AG27" s="952"/>
      <c r="AH27" s="940"/>
      <c r="AI27" s="940"/>
      <c r="AJ27" s="940"/>
      <c r="AK27" s="805"/>
      <c r="AL27" s="952"/>
      <c r="AM27" s="940"/>
      <c r="AN27" s="940"/>
      <c r="AO27" s="940"/>
      <c r="AP27" s="805"/>
      <c r="AQ27" s="952"/>
      <c r="AR27" s="940"/>
      <c r="AS27" s="940"/>
      <c r="AT27" s="940"/>
      <c r="AU27" s="805"/>
      <c r="AV27" s="952"/>
      <c r="AW27" s="940"/>
      <c r="AX27" s="940"/>
      <c r="AY27" s="940"/>
      <c r="AZ27" s="805"/>
      <c r="BA27" s="952"/>
      <c r="BB27" s="940"/>
      <c r="BC27" s="940"/>
      <c r="BD27" s="940"/>
      <c r="BE27" s="805"/>
      <c r="BF27" s="952"/>
      <c r="BG27" s="940"/>
      <c r="BH27" s="940"/>
      <c r="BI27" s="940"/>
      <c r="BJ27" s="805"/>
      <c r="BK27" s="952"/>
      <c r="BL27" s="940"/>
      <c r="BM27" s="940"/>
      <c r="BN27" s="940"/>
      <c r="BO27" s="805"/>
      <c r="BP27" s="952"/>
      <c r="BQ27" s="940"/>
      <c r="BR27" s="940"/>
      <c r="BS27" s="940"/>
      <c r="BT27" s="805"/>
      <c r="BU27" s="952"/>
      <c r="BV27" s="940"/>
      <c r="BW27" s="940"/>
      <c r="BX27" s="940"/>
      <c r="BY27" s="805"/>
      <c r="BZ27" s="952"/>
      <c r="CA27" s="940"/>
      <c r="CB27" s="940"/>
      <c r="CC27" s="940"/>
      <c r="CD27" s="805"/>
      <c r="CE27" s="952"/>
      <c r="CF27" s="940"/>
      <c r="CG27" s="940"/>
      <c r="CH27" s="940"/>
      <c r="CI27" s="805"/>
      <c r="CJ27" s="952"/>
      <c r="CK27" s="940"/>
      <c r="CL27" s="940"/>
      <c r="CM27" s="940"/>
      <c r="CN27" s="805"/>
      <c r="CO27" s="952"/>
      <c r="CP27" s="940"/>
      <c r="CQ27" s="940"/>
      <c r="CR27" s="940"/>
      <c r="CS27" s="805"/>
      <c r="CT27" s="952"/>
      <c r="CU27" s="940"/>
      <c r="CV27" s="940"/>
      <c r="CW27" s="940"/>
      <c r="CX27" s="805"/>
    </row>
    <row r="28" spans="1:102" ht="14.4" customHeight="1" x14ac:dyDescent="0.25">
      <c r="B28" s="760"/>
      <c r="C28" s="761"/>
      <c r="D28" s="761"/>
      <c r="E28" s="761"/>
      <c r="G28" s="52">
        <v>6</v>
      </c>
      <c r="H28" s="944" t="str">
        <f>'G-4'!$G$9</f>
        <v>Biaya Lainnya</v>
      </c>
      <c r="I28" s="940"/>
      <c r="J28" s="940"/>
      <c r="K28" s="940"/>
      <c r="L28" s="53" t="s">
        <v>1681</v>
      </c>
      <c r="M28" s="1158" t="s">
        <v>1472</v>
      </c>
      <c r="N28" s="940"/>
      <c r="O28" s="940"/>
      <c r="P28" s="940"/>
      <c r="Q28" s="940"/>
      <c r="R28" s="940"/>
      <c r="S28" s="940"/>
      <c r="T28" s="805"/>
      <c r="U28" s="964" t="s">
        <v>651</v>
      </c>
      <c r="V28" s="805"/>
      <c r="W28" s="1157">
        <f>'G-4'!$U$32</f>
        <v>0</v>
      </c>
      <c r="X28" s="940"/>
      <c r="Y28" s="940"/>
      <c r="Z28" s="940"/>
      <c r="AA28" s="805"/>
      <c r="AB28" s="945"/>
      <c r="AC28" s="940"/>
      <c r="AD28" s="940"/>
      <c r="AE28" s="940"/>
      <c r="AF28" s="805"/>
      <c r="AG28" s="945"/>
      <c r="AH28" s="940"/>
      <c r="AI28" s="940"/>
      <c r="AJ28" s="940"/>
      <c r="AK28" s="805"/>
      <c r="AL28" s="945"/>
      <c r="AM28" s="940"/>
      <c r="AN28" s="940"/>
      <c r="AO28" s="940"/>
      <c r="AP28" s="805"/>
      <c r="AQ28" s="945"/>
      <c r="AR28" s="940"/>
      <c r="AS28" s="940"/>
      <c r="AT28" s="940"/>
      <c r="AU28" s="805"/>
      <c r="AV28" s="945"/>
      <c r="AW28" s="940"/>
      <c r="AX28" s="940"/>
      <c r="AY28" s="940"/>
      <c r="AZ28" s="805"/>
      <c r="BA28" s="945"/>
      <c r="BB28" s="940"/>
      <c r="BC28" s="940"/>
      <c r="BD28" s="940"/>
      <c r="BE28" s="805"/>
      <c r="BF28" s="945"/>
      <c r="BG28" s="940"/>
      <c r="BH28" s="940"/>
      <c r="BI28" s="940"/>
      <c r="BJ28" s="805"/>
      <c r="BK28" s="945"/>
      <c r="BL28" s="940"/>
      <c r="BM28" s="940"/>
      <c r="BN28" s="940"/>
      <c r="BO28" s="805"/>
      <c r="BP28" s="945"/>
      <c r="BQ28" s="940"/>
      <c r="BR28" s="940"/>
      <c r="BS28" s="940"/>
      <c r="BT28" s="805"/>
      <c r="BU28" s="945"/>
      <c r="BV28" s="940"/>
      <c r="BW28" s="940"/>
      <c r="BX28" s="940"/>
      <c r="BY28" s="805"/>
      <c r="BZ28" s="945"/>
      <c r="CA28" s="940"/>
      <c r="CB28" s="940"/>
      <c r="CC28" s="940"/>
      <c r="CD28" s="805"/>
      <c r="CE28" s="945"/>
      <c r="CF28" s="940"/>
      <c r="CG28" s="940"/>
      <c r="CH28" s="940"/>
      <c r="CI28" s="805"/>
      <c r="CJ28" s="955" t="e">
        <f>'G-4-1-6'!#REF!</f>
        <v>#REF!</v>
      </c>
      <c r="CK28" s="940"/>
      <c r="CL28" s="940"/>
      <c r="CM28" s="940"/>
      <c r="CN28" s="805"/>
      <c r="CO28" s="955" t="e">
        <f>IF(CJ28&gt;0,CJ28,SUM(AB28:CI28))</f>
        <v>#REF!</v>
      </c>
      <c r="CP28" s="940"/>
      <c r="CQ28" s="940"/>
      <c r="CR28" s="940"/>
      <c r="CS28" s="805"/>
      <c r="CT28" s="955" t="e">
        <f>CO28-W28</f>
        <v>#REF!</v>
      </c>
      <c r="CU28" s="940"/>
      <c r="CV28" s="940"/>
      <c r="CW28" s="940"/>
      <c r="CX28" s="805"/>
    </row>
    <row r="29" spans="1:102" ht="14.4" customHeight="1" x14ac:dyDescent="0.25">
      <c r="G29" s="52"/>
      <c r="H29" s="804"/>
      <c r="I29" s="940"/>
      <c r="J29" s="940"/>
      <c r="K29" s="940"/>
      <c r="M29" s="940"/>
      <c r="N29" s="940"/>
      <c r="O29" s="940"/>
      <c r="P29" s="940"/>
      <c r="Q29" s="940"/>
      <c r="R29" s="940"/>
      <c r="S29" s="940"/>
      <c r="T29" s="805"/>
      <c r="U29" s="964"/>
      <c r="V29" s="805"/>
      <c r="W29" s="950"/>
      <c r="X29" s="940"/>
      <c r="Y29" s="940"/>
      <c r="Z29" s="940"/>
      <c r="AA29" s="805"/>
      <c r="AB29" s="952"/>
      <c r="AC29" s="940"/>
      <c r="AD29" s="940"/>
      <c r="AE29" s="940"/>
      <c r="AF29" s="805"/>
      <c r="AG29" s="952"/>
      <c r="AH29" s="940"/>
      <c r="AI29" s="940"/>
      <c r="AJ29" s="940"/>
      <c r="AK29" s="805"/>
      <c r="AL29" s="952"/>
      <c r="AM29" s="940"/>
      <c r="AN29" s="940"/>
      <c r="AO29" s="940"/>
      <c r="AP29" s="805"/>
      <c r="AQ29" s="952"/>
      <c r="AR29" s="940"/>
      <c r="AS29" s="940"/>
      <c r="AT29" s="940"/>
      <c r="AU29" s="805"/>
      <c r="AV29" s="952"/>
      <c r="AW29" s="940"/>
      <c r="AX29" s="940"/>
      <c r="AY29" s="940"/>
      <c r="AZ29" s="805"/>
      <c r="BA29" s="952"/>
      <c r="BB29" s="940"/>
      <c r="BC29" s="940"/>
      <c r="BD29" s="940"/>
      <c r="BE29" s="805"/>
      <c r="BF29" s="952"/>
      <c r="BG29" s="940"/>
      <c r="BH29" s="940"/>
      <c r="BI29" s="940"/>
      <c r="BJ29" s="805"/>
      <c r="BK29" s="952"/>
      <c r="BL29" s="940"/>
      <c r="BM29" s="940"/>
      <c r="BN29" s="940"/>
      <c r="BO29" s="805"/>
      <c r="BP29" s="952"/>
      <c r="BQ29" s="940"/>
      <c r="BR29" s="940"/>
      <c r="BS29" s="940"/>
      <c r="BT29" s="805"/>
      <c r="BU29" s="952"/>
      <c r="BV29" s="940"/>
      <c r="BW29" s="940"/>
      <c r="BX29" s="940"/>
      <c r="BY29" s="805"/>
      <c r="BZ29" s="952"/>
      <c r="CA29" s="940"/>
      <c r="CB29" s="940"/>
      <c r="CC29" s="940"/>
      <c r="CD29" s="805"/>
      <c r="CE29" s="952"/>
      <c r="CF29" s="940"/>
      <c r="CG29" s="940"/>
      <c r="CH29" s="940"/>
      <c r="CI29" s="805"/>
      <c r="CJ29" s="952"/>
      <c r="CK29" s="940"/>
      <c r="CL29" s="940"/>
      <c r="CM29" s="940"/>
      <c r="CN29" s="805"/>
      <c r="CO29" s="952"/>
      <c r="CP29" s="940"/>
      <c r="CQ29" s="940"/>
      <c r="CR29" s="940"/>
      <c r="CS29" s="805"/>
      <c r="CT29" s="952"/>
      <c r="CU29" s="940"/>
      <c r="CV29" s="940"/>
      <c r="CW29" s="940"/>
      <c r="CX29" s="805"/>
    </row>
    <row r="30" spans="1:102" ht="14.25" customHeight="1" thickBot="1" x14ac:dyDescent="0.3">
      <c r="G30" s="290"/>
      <c r="H30" s="291"/>
      <c r="I30" s="291"/>
      <c r="J30" s="291"/>
      <c r="K30" s="291"/>
      <c r="L30" s="291"/>
      <c r="M30" s="291"/>
      <c r="N30" s="291"/>
      <c r="O30" s="291"/>
      <c r="P30" s="291"/>
      <c r="Q30" s="291"/>
      <c r="R30" s="291"/>
      <c r="S30" s="291"/>
      <c r="T30" s="291"/>
      <c r="U30" s="292"/>
      <c r="V30" s="293"/>
      <c r="W30" s="941"/>
      <c r="X30" s="942"/>
      <c r="Y30" s="942"/>
      <c r="Z30" s="942"/>
      <c r="AA30" s="943"/>
      <c r="AB30" s="941"/>
      <c r="AC30" s="942"/>
      <c r="AD30" s="942"/>
      <c r="AE30" s="942"/>
      <c r="AF30" s="943"/>
      <c r="AG30" s="941"/>
      <c r="AH30" s="942"/>
      <c r="AI30" s="942"/>
      <c r="AJ30" s="942"/>
      <c r="AK30" s="943"/>
      <c r="AL30" s="941"/>
      <c r="AM30" s="942"/>
      <c r="AN30" s="942"/>
      <c r="AO30" s="942"/>
      <c r="AP30" s="943"/>
      <c r="AQ30" s="941"/>
      <c r="AR30" s="942"/>
      <c r="AS30" s="942"/>
      <c r="AT30" s="942"/>
      <c r="AU30" s="943"/>
      <c r="AV30" s="941"/>
      <c r="AW30" s="942"/>
      <c r="AX30" s="942"/>
      <c r="AY30" s="942"/>
      <c r="AZ30" s="943"/>
      <c r="BA30" s="941"/>
      <c r="BB30" s="942"/>
      <c r="BC30" s="942"/>
      <c r="BD30" s="942"/>
      <c r="BE30" s="943"/>
      <c r="BF30" s="941"/>
      <c r="BG30" s="942"/>
      <c r="BH30" s="942"/>
      <c r="BI30" s="942"/>
      <c r="BJ30" s="943"/>
      <c r="BK30" s="941"/>
      <c r="BL30" s="942"/>
      <c r="BM30" s="942"/>
      <c r="BN30" s="942"/>
      <c r="BO30" s="943"/>
      <c r="BP30" s="941"/>
      <c r="BQ30" s="942"/>
      <c r="BR30" s="942"/>
      <c r="BS30" s="942"/>
      <c r="BT30" s="943"/>
      <c r="BU30" s="941"/>
      <c r="BV30" s="942"/>
      <c r="BW30" s="942"/>
      <c r="BX30" s="942"/>
      <c r="BY30" s="943"/>
      <c r="BZ30" s="941"/>
      <c r="CA30" s="942"/>
      <c r="CB30" s="942"/>
      <c r="CC30" s="942"/>
      <c r="CD30" s="943"/>
      <c r="CE30" s="941"/>
      <c r="CF30" s="942"/>
      <c r="CG30" s="942"/>
      <c r="CH30" s="942"/>
      <c r="CI30" s="943"/>
      <c r="CJ30" s="941"/>
      <c r="CK30" s="942"/>
      <c r="CL30" s="942"/>
      <c r="CM30" s="942"/>
      <c r="CN30" s="943"/>
      <c r="CO30" s="941"/>
      <c r="CP30" s="942"/>
      <c r="CQ30" s="942"/>
      <c r="CR30" s="942"/>
      <c r="CS30" s="943"/>
      <c r="CT30" s="941"/>
      <c r="CU30" s="942"/>
      <c r="CV30" s="942"/>
      <c r="CW30" s="942"/>
      <c r="CX30" s="943"/>
    </row>
    <row r="31" spans="1:102" ht="15" customHeight="1" thickTop="1" x14ac:dyDescent="0.25">
      <c r="AL31" s="110"/>
      <c r="AM31" s="110"/>
      <c r="AN31" s="110"/>
      <c r="AO31" s="110"/>
      <c r="AP31" s="110"/>
      <c r="AQ31" s="110"/>
      <c r="AR31" s="110"/>
      <c r="AS31" s="110"/>
      <c r="AT31" s="110"/>
      <c r="AU31" s="110"/>
      <c r="AV31" s="110"/>
      <c r="AW31" s="110"/>
      <c r="AX31" s="110"/>
      <c r="AY31" s="110"/>
      <c r="AZ31" s="110"/>
      <c r="BA31" s="110"/>
      <c r="BB31" s="110"/>
      <c r="BC31" s="110"/>
      <c r="BD31" s="110"/>
      <c r="BE31" s="110"/>
      <c r="BF31" s="110"/>
      <c r="BG31" s="110"/>
      <c r="BH31" s="110"/>
      <c r="BI31" s="110"/>
      <c r="BJ31" s="110"/>
      <c r="BK31" s="110"/>
      <c r="BL31" s="110"/>
      <c r="BM31" s="110"/>
      <c r="BN31" s="110"/>
      <c r="BO31" s="110"/>
      <c r="BP31" s="110"/>
      <c r="BQ31" s="110"/>
      <c r="BR31" s="110"/>
      <c r="BS31" s="110"/>
      <c r="BT31" s="110"/>
      <c r="BU31" s="110"/>
      <c r="BV31" s="110"/>
      <c r="BW31" s="110"/>
      <c r="BX31" s="110"/>
      <c r="BY31" s="110"/>
      <c r="BZ31" s="110"/>
      <c r="CA31" s="110"/>
      <c r="CB31" s="110"/>
      <c r="CC31" s="110"/>
      <c r="CD31" s="110"/>
      <c r="CE31" s="110"/>
      <c r="CF31" s="110"/>
      <c r="CG31" s="110"/>
      <c r="CH31" s="110"/>
      <c r="CI31" s="110"/>
      <c r="CJ31" s="110"/>
      <c r="CK31" s="110"/>
      <c r="CL31" s="110"/>
      <c r="CM31" s="110"/>
      <c r="CN31" s="110"/>
      <c r="CO31" s="110"/>
      <c r="CP31" s="110"/>
      <c r="CQ31" s="110"/>
      <c r="CR31" s="110"/>
      <c r="CS31" s="110"/>
      <c r="CT31" s="110"/>
      <c r="CU31" s="110"/>
      <c r="CV31" s="110"/>
      <c r="CW31" s="110"/>
      <c r="CX31" s="110"/>
    </row>
    <row r="32" spans="1:102" ht="15" customHeight="1" x14ac:dyDescent="0.25">
      <c r="G32" s="198" t="s">
        <v>1779</v>
      </c>
      <c r="H32" s="199"/>
      <c r="I32" s="199"/>
      <c r="J32" s="199"/>
      <c r="K32" s="199"/>
      <c r="L32" s="199"/>
      <c r="M32" s="199"/>
      <c r="N32" s="199"/>
      <c r="O32" s="199"/>
      <c r="P32" s="199"/>
      <c r="Q32" s="199"/>
      <c r="R32" s="199"/>
      <c r="S32" s="199"/>
      <c r="T32" s="199"/>
      <c r="U32" s="199"/>
      <c r="V32" s="199"/>
      <c r="W32" s="199"/>
      <c r="X32" s="199"/>
      <c r="Y32" s="199"/>
      <c r="Z32" s="199"/>
      <c r="AA32" s="199"/>
      <c r="AB32" s="199"/>
      <c r="AC32" s="199"/>
      <c r="AD32" s="199"/>
      <c r="AE32" s="199"/>
      <c r="AF32" s="199"/>
      <c r="AG32" s="199"/>
      <c r="AH32" s="199"/>
      <c r="AI32" s="199"/>
      <c r="AJ32" s="199"/>
      <c r="AK32" s="200"/>
      <c r="AL32" s="110"/>
      <c r="AM32" s="110"/>
      <c r="AN32" s="110"/>
      <c r="AO32" s="110"/>
      <c r="AP32" s="110"/>
      <c r="AQ32" s="110"/>
      <c r="AR32" s="110"/>
      <c r="AS32" s="110"/>
      <c r="AT32" s="110"/>
      <c r="AU32" s="110"/>
      <c r="AV32" s="110"/>
      <c r="AW32" s="110"/>
      <c r="AX32" s="110"/>
      <c r="AY32" s="110"/>
      <c r="AZ32" s="110"/>
      <c r="BA32" s="110"/>
      <c r="BB32" s="110"/>
      <c r="BC32" s="110"/>
      <c r="BD32" s="110"/>
      <c r="BE32" s="110"/>
      <c r="BF32" s="110"/>
      <c r="BG32" s="110"/>
      <c r="BH32" s="110"/>
      <c r="BI32" s="110"/>
      <c r="BJ32" s="110"/>
      <c r="BK32" s="110"/>
      <c r="BL32" s="110"/>
      <c r="BM32" s="110"/>
      <c r="BN32" s="110"/>
      <c r="BO32" s="110"/>
      <c r="BP32" s="110"/>
      <c r="BQ32" s="110"/>
      <c r="BR32" s="110"/>
      <c r="BS32" s="110"/>
      <c r="BT32" s="110"/>
      <c r="BU32" s="110"/>
      <c r="BV32" s="110"/>
      <c r="BW32" s="110"/>
      <c r="BX32" s="110"/>
      <c r="BY32" s="110"/>
      <c r="BZ32" s="110"/>
      <c r="CA32" s="110"/>
      <c r="CB32" s="110"/>
      <c r="CC32" s="110"/>
      <c r="CD32" s="110"/>
      <c r="CE32" s="110"/>
      <c r="CF32" s="110"/>
      <c r="CG32" s="110"/>
      <c r="CH32" s="110"/>
      <c r="CI32" s="110"/>
      <c r="CJ32" s="110"/>
      <c r="CK32" s="110"/>
      <c r="CL32" s="110"/>
      <c r="CM32" s="110"/>
      <c r="CN32" s="110"/>
      <c r="CO32" s="110"/>
      <c r="CP32" s="110"/>
      <c r="CQ32" s="110"/>
      <c r="CR32" s="110"/>
      <c r="CS32" s="110"/>
      <c r="CT32" s="110"/>
      <c r="CU32" s="110"/>
      <c r="CV32" s="110"/>
      <c r="CW32" s="110"/>
      <c r="CX32" s="110"/>
    </row>
    <row r="33" spans="7:102" ht="15" customHeight="1" x14ac:dyDescent="0.25">
      <c r="G33" s="201" t="s">
        <v>1445</v>
      </c>
      <c r="H33" s="970" t="s">
        <v>1780</v>
      </c>
      <c r="I33" s="764"/>
      <c r="J33" s="764"/>
      <c r="K33" s="764"/>
      <c r="L33" s="764"/>
      <c r="M33" s="764"/>
      <c r="N33" s="764"/>
      <c r="O33" s="764"/>
      <c r="P33" s="764"/>
      <c r="Q33" s="764"/>
      <c r="R33" s="764"/>
      <c r="S33" s="764"/>
      <c r="T33" s="764"/>
      <c r="U33" s="764"/>
      <c r="V33" s="764"/>
      <c r="W33" s="764"/>
      <c r="X33" s="764"/>
      <c r="Y33" s="764"/>
      <c r="Z33" s="764"/>
      <c r="AA33" s="764"/>
      <c r="AB33" s="764"/>
      <c r="AC33" s="764"/>
      <c r="AD33" s="764"/>
      <c r="AE33" s="764"/>
      <c r="AF33" s="764"/>
      <c r="AG33" s="764"/>
      <c r="AH33" s="764"/>
      <c r="AI33" s="764"/>
      <c r="AJ33" s="764"/>
      <c r="AK33" s="765"/>
      <c r="AL33" s="110"/>
      <c r="AM33" s="110"/>
      <c r="AN33" s="110"/>
      <c r="AO33" s="110"/>
      <c r="AP33" s="110"/>
      <c r="AQ33" s="110"/>
      <c r="AR33" s="110"/>
      <c r="AS33" s="110"/>
      <c r="AT33" s="110"/>
      <c r="AU33" s="110"/>
      <c r="AV33" s="110"/>
      <c r="AW33" s="110"/>
      <c r="AX33" s="110"/>
      <c r="AY33" s="110"/>
      <c r="AZ33" s="110"/>
      <c r="BA33" s="110"/>
      <c r="BB33" s="110"/>
      <c r="BC33" s="110"/>
      <c r="BD33" s="110"/>
      <c r="BE33" s="110"/>
      <c r="BF33" s="110"/>
      <c r="BG33" s="110"/>
      <c r="BH33" s="110"/>
      <c r="BI33" s="110"/>
      <c r="BJ33" s="110"/>
      <c r="BK33" s="110"/>
      <c r="BL33" s="110"/>
      <c r="BM33" s="110"/>
      <c r="BN33" s="110"/>
      <c r="BO33" s="110"/>
      <c r="BP33" s="110"/>
      <c r="BQ33" s="110"/>
      <c r="BR33" s="110"/>
      <c r="BS33" s="110"/>
      <c r="BT33" s="110"/>
      <c r="BU33" s="110"/>
      <c r="BV33" s="110"/>
      <c r="BW33" s="110"/>
      <c r="BX33" s="110"/>
      <c r="BY33" s="110"/>
      <c r="BZ33" s="110"/>
      <c r="CA33" s="110"/>
      <c r="CB33" s="110"/>
      <c r="CC33" s="110"/>
      <c r="CD33" s="110"/>
      <c r="CE33" s="110"/>
      <c r="CF33" s="110"/>
      <c r="CG33" s="110"/>
      <c r="CH33" s="110"/>
      <c r="CI33" s="110"/>
      <c r="CJ33" s="110"/>
      <c r="CK33" s="110"/>
      <c r="CL33" s="110"/>
      <c r="CM33" s="110"/>
      <c r="CN33" s="110"/>
      <c r="CO33" s="110"/>
      <c r="CP33" s="110"/>
      <c r="CQ33" s="110"/>
      <c r="CR33" s="110"/>
      <c r="CS33" s="110"/>
      <c r="CT33" s="110"/>
      <c r="CU33" s="110"/>
      <c r="CV33" s="110"/>
      <c r="CW33" s="110"/>
      <c r="CX33" s="110"/>
    </row>
    <row r="34" spans="7:102" ht="15" customHeight="1" x14ac:dyDescent="0.25">
      <c r="G34" s="520" t="s">
        <v>1781</v>
      </c>
      <c r="H34" s="971" t="str">
        <f>"Berdasarkan hasil pengujian-pengujian tersebut, pemeriksaan atas "&amp;H18&amp;"  disimpulkan sebagai berikut :"</f>
        <v>Berdasarkan hasil pengujian-pengujian tersebut, pemeriksaan atas Biaya Lainnya  disimpulkan sebagai berikut :</v>
      </c>
      <c r="I34" s="789"/>
      <c r="J34" s="789"/>
      <c r="K34" s="789"/>
      <c r="L34" s="789"/>
      <c r="M34" s="789"/>
      <c r="N34" s="789"/>
      <c r="O34" s="789"/>
      <c r="P34" s="789"/>
      <c r="Q34" s="789"/>
      <c r="R34" s="789"/>
      <c r="S34" s="789"/>
      <c r="T34" s="789"/>
      <c r="U34" s="789"/>
      <c r="V34" s="789"/>
      <c r="W34" s="789"/>
      <c r="X34" s="789"/>
      <c r="Y34" s="789"/>
      <c r="Z34" s="789"/>
      <c r="AA34" s="789"/>
      <c r="AB34" s="789"/>
      <c r="AC34" s="789"/>
      <c r="AD34" s="789"/>
      <c r="AE34" s="789"/>
      <c r="AF34" s="789"/>
      <c r="AG34" s="789"/>
      <c r="AH34" s="789"/>
      <c r="AI34" s="789"/>
      <c r="AJ34" s="789"/>
      <c r="AK34" s="790"/>
      <c r="AL34" s="110"/>
      <c r="AM34" s="110"/>
      <c r="AN34" s="110"/>
      <c r="AO34" s="110"/>
      <c r="AP34" s="110"/>
      <c r="AQ34" s="110"/>
      <c r="AR34" s="110"/>
      <c r="AS34" s="110"/>
      <c r="AT34" s="110"/>
      <c r="AU34" s="110"/>
      <c r="AV34" s="110"/>
      <c r="AW34" s="110"/>
      <c r="AX34" s="110"/>
      <c r="AY34" s="110"/>
      <c r="AZ34" s="110"/>
      <c r="BA34" s="110"/>
      <c r="BB34" s="110"/>
      <c r="BC34" s="110"/>
      <c r="BD34" s="110"/>
      <c r="BE34" s="110"/>
      <c r="BF34" s="110"/>
      <c r="BG34" s="110"/>
      <c r="BH34" s="110"/>
      <c r="BI34" s="110"/>
      <c r="BJ34" s="110"/>
      <c r="BK34" s="110"/>
      <c r="BL34" s="110"/>
      <c r="BM34" s="110"/>
      <c r="BN34" s="110"/>
      <c r="BO34" s="110"/>
      <c r="BP34" s="110"/>
      <c r="BQ34" s="110"/>
      <c r="BR34" s="110"/>
      <c r="BS34" s="110"/>
      <c r="BT34" s="110"/>
      <c r="BU34" s="110"/>
      <c r="BV34" s="110"/>
      <c r="BW34" s="110"/>
      <c r="BX34" s="110"/>
      <c r="BY34" s="110"/>
      <c r="BZ34" s="110"/>
      <c r="CA34" s="110"/>
      <c r="CB34" s="110"/>
      <c r="CC34" s="110"/>
      <c r="CD34" s="110"/>
      <c r="CE34" s="110"/>
      <c r="CF34" s="110"/>
      <c r="CG34" s="110"/>
      <c r="CH34" s="110"/>
      <c r="CI34" s="110"/>
      <c r="CJ34" s="110"/>
      <c r="CK34" s="110"/>
      <c r="CL34" s="110"/>
      <c r="CM34" s="110"/>
      <c r="CN34" s="110"/>
      <c r="CO34" s="110"/>
      <c r="CP34" s="110"/>
      <c r="CQ34" s="110"/>
      <c r="CR34" s="110"/>
      <c r="CS34" s="110"/>
      <c r="CT34" s="110"/>
      <c r="CU34" s="110"/>
      <c r="CV34" s="110"/>
      <c r="CW34" s="110"/>
      <c r="CX34" s="110"/>
    </row>
    <row r="35" spans="7:102" ht="15" customHeight="1" x14ac:dyDescent="0.25">
      <c r="G35" s="521"/>
      <c r="H35" s="804"/>
      <c r="I35" s="940"/>
      <c r="J35" s="940"/>
      <c r="K35" s="940"/>
      <c r="L35" s="940"/>
      <c r="M35" s="940"/>
      <c r="N35" s="940"/>
      <c r="O35" s="940"/>
      <c r="P35" s="940"/>
      <c r="Q35" s="940"/>
      <c r="R35" s="940"/>
      <c r="S35" s="940"/>
      <c r="T35" s="940"/>
      <c r="U35" s="940"/>
      <c r="V35" s="940"/>
      <c r="W35" s="940"/>
      <c r="X35" s="940"/>
      <c r="Y35" s="940"/>
      <c r="Z35" s="940"/>
      <c r="AA35" s="940"/>
      <c r="AB35" s="940"/>
      <c r="AC35" s="940"/>
      <c r="AD35" s="940"/>
      <c r="AE35" s="940"/>
      <c r="AF35" s="940"/>
      <c r="AG35" s="940"/>
      <c r="AH35" s="940"/>
      <c r="AI35" s="940"/>
      <c r="AJ35" s="940"/>
      <c r="AK35" s="805"/>
      <c r="AL35" s="110"/>
      <c r="AM35" s="110"/>
      <c r="AN35" s="110"/>
      <c r="AO35" s="110"/>
      <c r="AP35" s="110"/>
      <c r="AQ35" s="110"/>
      <c r="AR35" s="110"/>
      <c r="AS35" s="110"/>
      <c r="AT35" s="110"/>
      <c r="AU35" s="110"/>
      <c r="AV35" s="110"/>
      <c r="AW35" s="110"/>
      <c r="AX35" s="110"/>
      <c r="AY35" s="110"/>
      <c r="AZ35" s="110"/>
      <c r="BA35" s="110"/>
      <c r="BB35" s="110"/>
      <c r="BC35" s="110"/>
      <c r="BD35" s="110"/>
      <c r="BE35" s="110"/>
      <c r="BF35" s="110"/>
      <c r="BG35" s="110"/>
      <c r="BH35" s="110"/>
      <c r="BI35" s="110"/>
      <c r="BJ35" s="110"/>
      <c r="BK35" s="110"/>
      <c r="BL35" s="110"/>
      <c r="BM35" s="110"/>
      <c r="BN35" s="110"/>
      <c r="BO35" s="110"/>
      <c r="BP35" s="110"/>
      <c r="BQ35" s="110"/>
      <c r="BR35" s="110"/>
      <c r="BS35" s="110"/>
      <c r="BT35" s="110"/>
      <c r="BU35" s="110"/>
      <c r="BV35" s="110"/>
      <c r="BW35" s="110"/>
      <c r="BX35" s="110"/>
      <c r="BY35" s="110"/>
      <c r="BZ35" s="110"/>
      <c r="CA35" s="110"/>
      <c r="CB35" s="110"/>
      <c r="CC35" s="110"/>
      <c r="CD35" s="110"/>
      <c r="CE35" s="110"/>
      <c r="CF35" s="110"/>
      <c r="CG35" s="110"/>
      <c r="CH35" s="110"/>
      <c r="CI35" s="110"/>
      <c r="CJ35" s="110"/>
      <c r="CK35" s="110"/>
      <c r="CL35" s="110"/>
      <c r="CM35" s="110"/>
      <c r="CN35" s="110"/>
      <c r="CO35" s="110"/>
      <c r="CP35" s="110"/>
      <c r="CQ35" s="110"/>
      <c r="CR35" s="110"/>
      <c r="CS35" s="110"/>
      <c r="CT35" s="110"/>
      <c r="CU35" s="110"/>
      <c r="CV35" s="110"/>
      <c r="CW35" s="110"/>
      <c r="CX35" s="110"/>
    </row>
    <row r="36" spans="7:102" ht="15" customHeight="1" x14ac:dyDescent="0.25">
      <c r="G36" s="521"/>
      <c r="H36" s="202" t="str">
        <f>H18&amp;" menurut pemeriksa :"</f>
        <v>Biaya Lainnya menurut pemeriksa :</v>
      </c>
      <c r="I36" s="203"/>
      <c r="J36" s="203"/>
      <c r="K36" s="203"/>
      <c r="L36" s="203"/>
      <c r="M36" s="203"/>
      <c r="N36" s="203"/>
      <c r="O36" s="203"/>
      <c r="P36" s="203"/>
      <c r="Q36" s="203"/>
      <c r="R36" s="203"/>
      <c r="S36" s="203"/>
      <c r="T36" s="203"/>
      <c r="U36" s="203"/>
      <c r="V36" s="203"/>
      <c r="W36" s="203"/>
      <c r="X36" s="203"/>
      <c r="Y36" s="203"/>
      <c r="Z36" s="203"/>
      <c r="AA36" s="203"/>
      <c r="AB36" s="203"/>
      <c r="AK36" s="186"/>
      <c r="AL36" s="110"/>
      <c r="AM36" s="110"/>
      <c r="AN36" s="110"/>
      <c r="AO36" s="110"/>
      <c r="AP36" s="110"/>
      <c r="AQ36" s="110"/>
      <c r="AR36" s="110"/>
      <c r="AS36" s="110"/>
      <c r="AT36" s="110"/>
      <c r="AU36" s="110"/>
      <c r="AV36" s="110"/>
      <c r="AW36" s="110"/>
      <c r="AX36" s="110"/>
      <c r="AY36" s="110"/>
      <c r="AZ36" s="110"/>
      <c r="BA36" s="110"/>
      <c r="BB36" s="110"/>
      <c r="BC36" s="110"/>
      <c r="BD36" s="110"/>
      <c r="BE36" s="110"/>
      <c r="BF36" s="110"/>
      <c r="BG36" s="110"/>
      <c r="BH36" s="110"/>
      <c r="BI36" s="110"/>
      <c r="BJ36" s="110"/>
      <c r="BK36" s="110"/>
      <c r="BL36" s="110"/>
      <c r="BM36" s="110"/>
      <c r="BN36" s="110"/>
      <c r="BO36" s="110"/>
      <c r="BP36" s="110"/>
      <c r="BQ36" s="110"/>
      <c r="BR36" s="110"/>
      <c r="BS36" s="110"/>
      <c r="BT36" s="110"/>
      <c r="BU36" s="110"/>
      <c r="BV36" s="110"/>
      <c r="BW36" s="110"/>
      <c r="BX36" s="110"/>
      <c r="BY36" s="110"/>
      <c r="BZ36" s="110"/>
      <c r="CA36" s="110"/>
      <c r="CB36" s="110"/>
      <c r="CC36" s="110"/>
      <c r="CD36" s="110"/>
      <c r="CE36" s="110"/>
      <c r="CF36" s="110"/>
      <c r="CG36" s="110"/>
      <c r="CH36" s="110"/>
      <c r="CI36" s="110"/>
      <c r="CJ36" s="110"/>
      <c r="CK36" s="110"/>
      <c r="CL36" s="110"/>
      <c r="CM36" s="110"/>
      <c r="CN36" s="110"/>
      <c r="CO36" s="110"/>
      <c r="CP36" s="110"/>
      <c r="CQ36" s="110"/>
      <c r="CR36" s="110"/>
      <c r="CS36" s="110"/>
      <c r="CT36" s="110"/>
      <c r="CU36" s="110"/>
      <c r="CV36" s="110"/>
      <c r="CW36" s="110"/>
      <c r="CX36" s="110"/>
    </row>
    <row r="37" spans="7:102" ht="15" customHeight="1" x14ac:dyDescent="0.25">
      <c r="G37" s="521"/>
      <c r="H37" s="202" t="s">
        <v>1681</v>
      </c>
      <c r="I37" s="939" t="s">
        <v>1782</v>
      </c>
      <c r="J37" s="940"/>
      <c r="K37" s="940"/>
      <c r="L37" s="940"/>
      <c r="M37" s="940"/>
      <c r="N37" s="940"/>
      <c r="O37" s="940"/>
      <c r="P37" s="940"/>
      <c r="Q37" s="940"/>
      <c r="R37" s="940"/>
      <c r="S37" s="940"/>
      <c r="T37" s="940"/>
      <c r="U37" s="940"/>
      <c r="V37" s="940"/>
      <c r="W37" s="203" t="s">
        <v>1684</v>
      </c>
      <c r="X37" s="974">
        <f>IF(I38="Tidak Dilakukan Pengujian",X39,
IF(I38=M18,CO18,
IF(I38=M20,CO20,
IF(I38=M22,CO22,
IF(I38=M24,CO24,
IF(I38=M26,CO26,
IF(I38=M28,CO28,"Pilih teknik yang lain")))))))</f>
        <v>0</v>
      </c>
      <c r="Y37" s="940"/>
      <c r="Z37" s="940"/>
      <c r="AA37" s="940"/>
      <c r="AB37" s="940"/>
      <c r="AK37" s="186"/>
      <c r="AL37" s="110"/>
      <c r="AM37" s="110"/>
      <c r="AN37" s="110"/>
      <c r="AO37" s="110"/>
      <c r="AP37" s="110"/>
      <c r="AQ37" s="110"/>
      <c r="AR37" s="110"/>
      <c r="AS37" s="110"/>
      <c r="AT37" s="110"/>
      <c r="AU37" s="110"/>
      <c r="AV37" s="110"/>
      <c r="AW37" s="110"/>
      <c r="AX37" s="110"/>
      <c r="AY37" s="110"/>
      <c r="AZ37" s="110"/>
      <c r="BA37" s="110"/>
      <c r="BB37" s="110"/>
      <c r="BC37" s="110"/>
      <c r="BD37" s="110"/>
      <c r="BE37" s="110"/>
      <c r="BF37" s="110"/>
      <c r="BG37" s="110"/>
      <c r="BH37" s="110"/>
      <c r="BI37" s="110"/>
      <c r="BJ37" s="110"/>
      <c r="BK37" s="110"/>
      <c r="BL37" s="110"/>
      <c r="BM37" s="110"/>
      <c r="BN37" s="110"/>
      <c r="BO37" s="110"/>
      <c r="BP37" s="110"/>
      <c r="BQ37" s="110"/>
      <c r="BR37" s="110"/>
      <c r="BS37" s="110"/>
      <c r="BT37" s="110"/>
      <c r="BU37" s="110"/>
      <c r="BV37" s="110"/>
      <c r="BW37" s="110"/>
      <c r="BX37" s="110"/>
      <c r="BY37" s="110"/>
      <c r="BZ37" s="110"/>
      <c r="CA37" s="110"/>
      <c r="CB37" s="110"/>
      <c r="CC37" s="110"/>
      <c r="CD37" s="110"/>
      <c r="CE37" s="110"/>
      <c r="CF37" s="110"/>
      <c r="CG37" s="110"/>
      <c r="CH37" s="110"/>
      <c r="CI37" s="110"/>
      <c r="CJ37" s="110"/>
      <c r="CK37" s="110"/>
      <c r="CL37" s="110"/>
      <c r="CM37" s="110"/>
      <c r="CN37" s="110"/>
      <c r="CO37" s="110"/>
      <c r="CP37" s="110"/>
      <c r="CQ37" s="110"/>
      <c r="CR37" s="110"/>
      <c r="CS37" s="110"/>
      <c r="CT37" s="110"/>
      <c r="CU37" s="110"/>
      <c r="CV37" s="110"/>
      <c r="CW37" s="110"/>
      <c r="CX37" s="110"/>
    </row>
    <row r="38" spans="7:102" ht="15" customHeight="1" x14ac:dyDescent="0.25">
      <c r="G38" s="521"/>
      <c r="H38" s="202"/>
      <c r="I38" s="939" t="s">
        <v>2032</v>
      </c>
      <c r="J38" s="940"/>
      <c r="K38" s="940"/>
      <c r="L38" s="940"/>
      <c r="M38" s="940"/>
      <c r="N38" s="940"/>
      <c r="O38" s="940"/>
      <c r="P38" s="940"/>
      <c r="Q38" s="940"/>
      <c r="R38" s="940"/>
      <c r="S38" s="940"/>
      <c r="T38" s="940"/>
      <c r="U38" s="940"/>
      <c r="V38" s="940"/>
      <c r="W38" s="203"/>
      <c r="X38" s="522"/>
      <c r="Y38" s="522"/>
      <c r="Z38" s="522"/>
      <c r="AA38" s="522"/>
      <c r="AB38" s="522"/>
      <c r="AC38" s="204"/>
      <c r="AD38" s="204"/>
      <c r="AE38" s="204"/>
      <c r="AF38" s="204"/>
      <c r="AG38" s="204"/>
      <c r="AH38" s="204"/>
      <c r="AI38" s="204"/>
      <c r="AJ38" s="204"/>
      <c r="AK38" s="444"/>
      <c r="AL38" s="110"/>
      <c r="AM38" s="110"/>
      <c r="AN38" s="110"/>
      <c r="AO38" s="110"/>
      <c r="AP38" s="110"/>
      <c r="AQ38" s="110"/>
      <c r="AR38" s="110"/>
      <c r="AS38" s="110"/>
      <c r="AT38" s="110"/>
      <c r="AU38" s="110"/>
      <c r="AV38" s="110"/>
      <c r="AW38" s="110"/>
      <c r="AX38" s="110"/>
      <c r="AY38" s="110"/>
      <c r="AZ38" s="110"/>
      <c r="BA38" s="110"/>
      <c r="BB38" s="110"/>
      <c r="BC38" s="110"/>
      <c r="BD38" s="110"/>
      <c r="BE38" s="110"/>
      <c r="BF38" s="110"/>
      <c r="BG38" s="110"/>
      <c r="BH38" s="110"/>
      <c r="BI38" s="110"/>
      <c r="BJ38" s="110"/>
      <c r="BK38" s="110"/>
      <c r="BL38" s="110"/>
      <c r="BM38" s="110"/>
      <c r="BN38" s="110"/>
      <c r="BO38" s="110"/>
      <c r="BP38" s="110"/>
      <c r="BQ38" s="110"/>
      <c r="BR38" s="110"/>
      <c r="BS38" s="110"/>
      <c r="BT38" s="110"/>
      <c r="BU38" s="110"/>
      <c r="BV38" s="110"/>
      <c r="BW38" s="110"/>
      <c r="BX38" s="110"/>
      <c r="BY38" s="110"/>
      <c r="BZ38" s="110"/>
      <c r="CA38" s="110"/>
      <c r="CB38" s="110"/>
      <c r="CC38" s="110"/>
      <c r="CD38" s="110"/>
      <c r="CE38" s="110"/>
      <c r="CF38" s="110"/>
      <c r="CG38" s="110"/>
      <c r="CH38" s="110"/>
      <c r="CI38" s="110"/>
      <c r="CJ38" s="110"/>
      <c r="CK38" s="110"/>
      <c r="CL38" s="110"/>
      <c r="CM38" s="110"/>
      <c r="CN38" s="110"/>
      <c r="CO38" s="110"/>
      <c r="CP38" s="110"/>
      <c r="CQ38" s="110"/>
      <c r="CR38" s="110"/>
      <c r="CS38" s="110"/>
      <c r="CT38" s="110"/>
      <c r="CU38" s="110"/>
      <c r="CV38" s="110"/>
      <c r="CW38" s="110"/>
      <c r="CX38" s="110"/>
    </row>
    <row r="39" spans="7:102" ht="15" customHeight="1" x14ac:dyDescent="0.25">
      <c r="G39" s="521"/>
      <c r="H39" s="202" t="s">
        <v>1681</v>
      </c>
      <c r="I39" s="939" t="s">
        <v>1783</v>
      </c>
      <c r="J39" s="940"/>
      <c r="K39" s="940"/>
      <c r="L39" s="940"/>
      <c r="M39" s="940"/>
      <c r="N39" s="940"/>
      <c r="O39" s="940"/>
      <c r="P39" s="940"/>
      <c r="Q39" s="940"/>
      <c r="R39" s="940"/>
      <c r="S39" s="940"/>
      <c r="T39" s="940"/>
      <c r="U39" s="940"/>
      <c r="V39" s="940"/>
      <c r="W39" s="203" t="s">
        <v>1684</v>
      </c>
      <c r="X39" s="968">
        <f>'G-4'!U32</f>
        <v>0</v>
      </c>
      <c r="Y39" s="794"/>
      <c r="Z39" s="794"/>
      <c r="AA39" s="794"/>
      <c r="AB39" s="794"/>
      <c r="AC39" s="204"/>
      <c r="AD39" s="204"/>
      <c r="AE39" s="204"/>
      <c r="AF39" s="204"/>
      <c r="AG39" s="204"/>
      <c r="AH39" s="204"/>
      <c r="AI39" s="204"/>
      <c r="AJ39" s="204"/>
      <c r="AK39" s="444"/>
      <c r="AL39" s="110"/>
      <c r="AM39" s="110"/>
      <c r="AN39" s="110"/>
      <c r="AO39" s="110"/>
      <c r="AP39" s="110"/>
      <c r="AQ39" s="110"/>
      <c r="AR39" s="110"/>
      <c r="AS39" s="110"/>
      <c r="AT39" s="110"/>
      <c r="AU39" s="110"/>
      <c r="AV39" s="110"/>
      <c r="AW39" s="110"/>
      <c r="AX39" s="110"/>
      <c r="AY39" s="110"/>
      <c r="AZ39" s="110"/>
      <c r="BA39" s="110"/>
      <c r="BB39" s="110"/>
      <c r="BC39" s="110"/>
      <c r="BD39" s="110"/>
      <c r="BE39" s="110"/>
      <c r="BF39" s="110"/>
      <c r="BG39" s="110"/>
      <c r="BH39" s="110"/>
      <c r="BI39" s="110"/>
      <c r="BJ39" s="110"/>
      <c r="BK39" s="110"/>
      <c r="BL39" s="110"/>
      <c r="BM39" s="110"/>
      <c r="BN39" s="110"/>
      <c r="BO39" s="110"/>
      <c r="BP39" s="110"/>
      <c r="BQ39" s="110"/>
      <c r="BR39" s="110"/>
      <c r="BS39" s="110"/>
      <c r="BT39" s="110"/>
      <c r="BU39" s="110"/>
      <c r="BV39" s="110"/>
      <c r="BW39" s="110"/>
      <c r="BX39" s="110"/>
      <c r="BY39" s="110"/>
      <c r="BZ39" s="110"/>
      <c r="CA39" s="110"/>
      <c r="CB39" s="110"/>
      <c r="CC39" s="110"/>
      <c r="CD39" s="110"/>
      <c r="CE39" s="110"/>
      <c r="CF39" s="110"/>
      <c r="CG39" s="110"/>
      <c r="CH39" s="110"/>
      <c r="CI39" s="110"/>
      <c r="CJ39" s="110"/>
      <c r="CK39" s="110"/>
      <c r="CL39" s="110"/>
      <c r="CM39" s="110"/>
      <c r="CN39" s="110"/>
      <c r="CO39" s="110"/>
      <c r="CP39" s="110"/>
      <c r="CQ39" s="110"/>
      <c r="CR39" s="110"/>
      <c r="CS39" s="110"/>
      <c r="CT39" s="110"/>
      <c r="CU39" s="110"/>
      <c r="CV39" s="110"/>
      <c r="CW39" s="110"/>
      <c r="CX39" s="110"/>
    </row>
    <row r="40" spans="7:102" ht="15" customHeight="1" x14ac:dyDescent="0.25">
      <c r="G40" s="521"/>
      <c r="H40" s="202" t="s">
        <v>1772</v>
      </c>
      <c r="I40" s="203"/>
      <c r="J40" s="203"/>
      <c r="K40" s="203"/>
      <c r="L40" s="203"/>
      <c r="M40" s="203"/>
      <c r="N40" s="203"/>
      <c r="O40" s="203"/>
      <c r="P40" s="203"/>
      <c r="Q40" s="203"/>
      <c r="R40" s="203"/>
      <c r="S40" s="203"/>
      <c r="T40" s="203"/>
      <c r="U40" s="203"/>
      <c r="V40" s="203"/>
      <c r="W40" s="203" t="s">
        <v>1684</v>
      </c>
      <c r="X40" s="966">
        <f>X37-X39</f>
        <v>0</v>
      </c>
      <c r="Y40" s="789"/>
      <c r="Z40" s="789"/>
      <c r="AA40" s="789"/>
      <c r="AB40" s="789"/>
      <c r="AC40" s="204"/>
      <c r="AD40" s="204"/>
      <c r="AE40" s="204"/>
      <c r="AF40" s="204"/>
      <c r="AG40" s="204"/>
      <c r="AH40" s="204"/>
      <c r="AI40" s="204"/>
      <c r="AJ40" s="204"/>
      <c r="AK40" s="444"/>
      <c r="AL40" s="110"/>
      <c r="AM40" s="110"/>
      <c r="AN40" s="110"/>
      <c r="AO40" s="110"/>
      <c r="AP40" s="110"/>
      <c r="AQ40" s="110"/>
      <c r="AR40" s="110"/>
      <c r="AS40" s="110"/>
      <c r="AT40" s="110"/>
      <c r="AU40" s="110"/>
      <c r="AV40" s="110"/>
      <c r="AW40" s="110"/>
      <c r="AX40" s="110"/>
      <c r="AY40" s="110"/>
      <c r="AZ40" s="110"/>
      <c r="BA40" s="110"/>
      <c r="BB40" s="110"/>
      <c r="BC40" s="110"/>
      <c r="BD40" s="110"/>
      <c r="BE40" s="110"/>
      <c r="BF40" s="110"/>
      <c r="BG40" s="110"/>
      <c r="BH40" s="110"/>
      <c r="BI40" s="110"/>
      <c r="BJ40" s="110"/>
      <c r="BK40" s="110"/>
      <c r="BL40" s="110"/>
      <c r="BM40" s="110"/>
      <c r="BN40" s="110"/>
      <c r="BO40" s="110"/>
      <c r="BP40" s="110"/>
      <c r="BQ40" s="110"/>
      <c r="BR40" s="110"/>
      <c r="BS40" s="110"/>
      <c r="BT40" s="110"/>
      <c r="BU40" s="110"/>
      <c r="BV40" s="110"/>
      <c r="BW40" s="110"/>
      <c r="BX40" s="110"/>
      <c r="BY40" s="110"/>
      <c r="BZ40" s="110"/>
      <c r="CA40" s="110"/>
      <c r="CB40" s="110"/>
      <c r="CC40" s="110"/>
      <c r="CD40" s="110"/>
      <c r="CE40" s="110"/>
      <c r="CF40" s="110"/>
      <c r="CG40" s="110"/>
      <c r="CH40" s="110"/>
      <c r="CI40" s="110"/>
      <c r="CJ40" s="110"/>
      <c r="CK40" s="110"/>
      <c r="CL40" s="110"/>
      <c r="CM40" s="110"/>
      <c r="CN40" s="110"/>
      <c r="CO40" s="110"/>
      <c r="CP40" s="110"/>
      <c r="CQ40" s="110"/>
      <c r="CR40" s="110"/>
      <c r="CS40" s="110"/>
      <c r="CT40" s="110"/>
      <c r="CU40" s="110"/>
      <c r="CV40" s="110"/>
      <c r="CW40" s="110"/>
      <c r="CX40" s="110"/>
    </row>
    <row r="41" spans="7:102" ht="15" customHeight="1" x14ac:dyDescent="0.25">
      <c r="G41" s="521"/>
      <c r="H41" s="202"/>
      <c r="I41" s="203"/>
      <c r="J41" s="203"/>
      <c r="K41" s="203"/>
      <c r="L41" s="203"/>
      <c r="M41" s="203"/>
      <c r="N41" s="203"/>
      <c r="O41" s="203"/>
      <c r="P41" s="203"/>
      <c r="Q41" s="203"/>
      <c r="R41" s="203"/>
      <c r="S41" s="203"/>
      <c r="T41" s="203"/>
      <c r="U41" s="203"/>
      <c r="V41" s="203"/>
      <c r="W41" s="203"/>
      <c r="X41" s="522"/>
      <c r="Y41" s="522"/>
      <c r="Z41" s="522"/>
      <c r="AA41" s="522"/>
      <c r="AB41" s="522"/>
      <c r="AC41" s="204"/>
      <c r="AD41" s="204"/>
      <c r="AE41" s="204"/>
      <c r="AF41" s="204"/>
      <c r="AG41" s="204"/>
      <c r="AH41" s="204"/>
      <c r="AI41" s="204"/>
      <c r="AJ41" s="204"/>
      <c r="AK41" s="444"/>
      <c r="AL41" s="110"/>
      <c r="AM41" s="110"/>
      <c r="AN41" s="110"/>
      <c r="AO41" s="110"/>
      <c r="AP41" s="110"/>
      <c r="AQ41" s="110"/>
      <c r="AR41" s="110"/>
      <c r="AS41" s="110"/>
      <c r="AT41" s="110"/>
      <c r="AU41" s="110"/>
      <c r="AV41" s="110"/>
      <c r="AW41" s="110"/>
      <c r="AX41" s="110"/>
      <c r="AY41" s="110"/>
      <c r="AZ41" s="110"/>
      <c r="BA41" s="110"/>
      <c r="BB41" s="110"/>
      <c r="BC41" s="110"/>
      <c r="BD41" s="110"/>
      <c r="BE41" s="110"/>
      <c r="BF41" s="110"/>
      <c r="BG41" s="110"/>
      <c r="BH41" s="110"/>
      <c r="BI41" s="110"/>
      <c r="BJ41" s="110"/>
      <c r="BK41" s="110"/>
      <c r="BL41" s="110"/>
      <c r="BM41" s="110"/>
      <c r="BN41" s="110"/>
      <c r="BO41" s="110"/>
      <c r="BP41" s="110"/>
      <c r="BQ41" s="110"/>
      <c r="BR41" s="110"/>
      <c r="BS41" s="110"/>
      <c r="BT41" s="110"/>
      <c r="BU41" s="110"/>
      <c r="BV41" s="110"/>
      <c r="BW41" s="110"/>
      <c r="BX41" s="110"/>
      <c r="BY41" s="110"/>
      <c r="BZ41" s="110"/>
      <c r="CA41" s="110"/>
      <c r="CB41" s="110"/>
      <c r="CC41" s="110"/>
      <c r="CD41" s="110"/>
      <c r="CE41" s="110"/>
      <c r="CF41" s="110"/>
      <c r="CG41" s="110"/>
      <c r="CH41" s="110"/>
      <c r="CI41" s="110"/>
      <c r="CJ41" s="110"/>
      <c r="CK41" s="110"/>
      <c r="CL41" s="110"/>
      <c r="CM41" s="110"/>
      <c r="CN41" s="110"/>
      <c r="CO41" s="110"/>
      <c r="CP41" s="110"/>
      <c r="CQ41" s="110"/>
      <c r="CR41" s="110"/>
      <c r="CS41" s="110"/>
      <c r="CT41" s="110"/>
      <c r="CU41" s="110"/>
      <c r="CV41" s="110"/>
      <c r="CW41" s="110"/>
      <c r="CX41" s="110"/>
    </row>
    <row r="42" spans="7:102" ht="15" customHeight="1" x14ac:dyDescent="0.25">
      <c r="G42" s="521" t="s">
        <v>1784</v>
      </c>
      <c r="H42" s="202" t="s">
        <v>1785</v>
      </c>
      <c r="I42" s="203"/>
      <c r="J42" s="203"/>
      <c r="K42" s="203"/>
      <c r="L42" s="203"/>
      <c r="M42" s="203"/>
      <c r="N42" s="203"/>
      <c r="O42" s="203"/>
      <c r="P42" s="203"/>
      <c r="Q42" s="203"/>
      <c r="R42" s="203"/>
      <c r="S42" s="203"/>
      <c r="T42" s="203"/>
      <c r="U42" s="203"/>
      <c r="V42" s="203"/>
      <c r="W42" s="203"/>
      <c r="X42" s="203"/>
      <c r="Y42" s="203"/>
      <c r="Z42" s="203"/>
      <c r="AA42" s="203"/>
      <c r="AB42" s="203"/>
      <c r="AC42" s="204"/>
      <c r="AD42" s="204"/>
      <c r="AE42" s="204"/>
      <c r="AF42" s="204"/>
      <c r="AG42" s="204"/>
      <c r="AH42" s="204"/>
      <c r="AI42" s="204"/>
      <c r="AJ42" s="204"/>
      <c r="AK42" s="444"/>
      <c r="AL42" s="110"/>
      <c r="AM42" s="110"/>
      <c r="AN42" s="110"/>
      <c r="AO42" s="110"/>
      <c r="AP42" s="110"/>
      <c r="AQ42" s="110"/>
      <c r="AR42" s="110"/>
      <c r="AS42" s="110"/>
      <c r="AT42" s="110"/>
      <c r="AU42" s="110"/>
      <c r="AV42" s="110"/>
      <c r="AW42" s="110"/>
      <c r="AX42" s="110"/>
      <c r="AY42" s="110"/>
      <c r="AZ42" s="110"/>
      <c r="BA42" s="110"/>
      <c r="BB42" s="110"/>
      <c r="BC42" s="110"/>
      <c r="BD42" s="110"/>
      <c r="BE42" s="110"/>
      <c r="BF42" s="110"/>
      <c r="BG42" s="110"/>
      <c r="BH42" s="110"/>
      <c r="BI42" s="110"/>
      <c r="BJ42" s="110"/>
      <c r="BK42" s="110"/>
      <c r="BL42" s="110"/>
      <c r="BM42" s="110"/>
      <c r="BN42" s="110"/>
      <c r="BO42" s="110"/>
      <c r="BP42" s="110"/>
      <c r="BQ42" s="110"/>
      <c r="BR42" s="110"/>
      <c r="BS42" s="110"/>
      <c r="BT42" s="110"/>
      <c r="BU42" s="110"/>
      <c r="BV42" s="110"/>
      <c r="BW42" s="110"/>
      <c r="BX42" s="110"/>
      <c r="BY42" s="110"/>
      <c r="BZ42" s="110"/>
      <c r="CA42" s="110"/>
      <c r="CB42" s="110"/>
      <c r="CC42" s="110"/>
      <c r="CD42" s="110"/>
      <c r="CE42" s="110"/>
      <c r="CF42" s="110"/>
      <c r="CG42" s="110"/>
      <c r="CH42" s="110"/>
      <c r="CI42" s="110"/>
      <c r="CJ42" s="110"/>
      <c r="CK42" s="110"/>
      <c r="CL42" s="110"/>
      <c r="CM42" s="110"/>
      <c r="CN42" s="110"/>
      <c r="CO42" s="110"/>
      <c r="CP42" s="110"/>
      <c r="CQ42" s="110"/>
      <c r="CR42" s="110"/>
      <c r="CS42" s="110"/>
      <c r="CT42" s="110"/>
      <c r="CU42" s="110"/>
      <c r="CV42" s="110"/>
      <c r="CW42" s="110"/>
      <c r="CX42" s="110"/>
    </row>
    <row r="43" spans="7:102" ht="15" customHeight="1" x14ac:dyDescent="0.25">
      <c r="G43" s="521"/>
      <c r="H43" s="972" t="s">
        <v>1786</v>
      </c>
      <c r="I43" s="940"/>
      <c r="J43" s="940"/>
      <c r="K43" s="940"/>
      <c r="L43" s="940"/>
      <c r="M43" s="940"/>
      <c r="N43" s="940"/>
      <c r="O43" s="940"/>
      <c r="P43" s="940"/>
      <c r="Q43" s="940"/>
      <c r="R43" s="940"/>
      <c r="S43" s="940"/>
      <c r="T43" s="940"/>
      <c r="U43" s="940"/>
      <c r="V43" s="940"/>
      <c r="W43" s="940"/>
      <c r="X43" s="940"/>
      <c r="Y43" s="940"/>
      <c r="Z43" s="940"/>
      <c r="AA43" s="940"/>
      <c r="AB43" s="940"/>
      <c r="AC43" s="940"/>
      <c r="AD43" s="940"/>
      <c r="AE43" s="940"/>
      <c r="AF43" s="940"/>
      <c r="AG43" s="940"/>
      <c r="AH43" s="940"/>
      <c r="AI43" s="940"/>
      <c r="AJ43" s="940"/>
      <c r="AK43" s="805"/>
      <c r="AL43" s="110"/>
      <c r="AM43" s="110"/>
      <c r="AN43" s="110"/>
      <c r="AO43" s="110"/>
      <c r="AP43" s="110"/>
      <c r="AQ43" s="110"/>
      <c r="AR43" s="110"/>
      <c r="AS43" s="110"/>
      <c r="AT43" s="110"/>
      <c r="AU43" s="110"/>
      <c r="AV43" s="110"/>
      <c r="AW43" s="110"/>
      <c r="AX43" s="110"/>
      <c r="AY43" s="110"/>
      <c r="AZ43" s="110"/>
      <c r="BA43" s="110"/>
      <c r="BB43" s="110"/>
      <c r="BC43" s="110"/>
      <c r="BD43" s="110"/>
      <c r="BE43" s="110"/>
      <c r="BF43" s="110"/>
      <c r="BG43" s="110"/>
      <c r="BH43" s="110"/>
      <c r="BI43" s="110"/>
      <c r="BJ43" s="110"/>
      <c r="BK43" s="110"/>
      <c r="BL43" s="110"/>
      <c r="BM43" s="110"/>
      <c r="BN43" s="110"/>
      <c r="BO43" s="110"/>
      <c r="BP43" s="110"/>
      <c r="BQ43" s="110"/>
      <c r="BR43" s="110"/>
      <c r="BS43" s="110"/>
      <c r="BT43" s="110"/>
      <c r="BU43" s="110"/>
      <c r="BV43" s="110"/>
      <c r="BW43" s="110"/>
      <c r="BX43" s="110"/>
      <c r="BY43" s="110"/>
      <c r="BZ43" s="110"/>
      <c r="CA43" s="110"/>
      <c r="CB43" s="110"/>
      <c r="CC43" s="110"/>
      <c r="CD43" s="110"/>
      <c r="CE43" s="110"/>
      <c r="CF43" s="110"/>
      <c r="CG43" s="110"/>
      <c r="CH43" s="110"/>
      <c r="CI43" s="110"/>
      <c r="CJ43" s="110"/>
      <c r="CK43" s="110"/>
      <c r="CL43" s="110"/>
      <c r="CM43" s="110"/>
      <c r="CN43" s="110"/>
      <c r="CO43" s="110"/>
      <c r="CP43" s="110"/>
      <c r="CQ43" s="110"/>
      <c r="CR43" s="110"/>
      <c r="CS43" s="110"/>
      <c r="CT43" s="110"/>
      <c r="CU43" s="110"/>
      <c r="CV43" s="110"/>
      <c r="CW43" s="110"/>
      <c r="CX43" s="110"/>
    </row>
    <row r="44" spans="7:102" ht="15" customHeight="1" x14ac:dyDescent="0.25">
      <c r="G44" s="521"/>
      <c r="H44" s="804"/>
      <c r="I44" s="940"/>
      <c r="J44" s="940"/>
      <c r="K44" s="940"/>
      <c r="L44" s="940"/>
      <c r="M44" s="940"/>
      <c r="N44" s="940"/>
      <c r="O44" s="940"/>
      <c r="P44" s="940"/>
      <c r="Q44" s="940"/>
      <c r="R44" s="940"/>
      <c r="S44" s="940"/>
      <c r="T44" s="940"/>
      <c r="U44" s="940"/>
      <c r="V44" s="940"/>
      <c r="W44" s="940"/>
      <c r="X44" s="940"/>
      <c r="Y44" s="940"/>
      <c r="Z44" s="940"/>
      <c r="AA44" s="940"/>
      <c r="AB44" s="940"/>
      <c r="AC44" s="940"/>
      <c r="AD44" s="940"/>
      <c r="AE44" s="940"/>
      <c r="AF44" s="940"/>
      <c r="AG44" s="940"/>
      <c r="AH44" s="940"/>
      <c r="AI44" s="940"/>
      <c r="AJ44" s="940"/>
      <c r="AK44" s="805"/>
      <c r="AL44" s="110"/>
      <c r="AM44" s="110"/>
      <c r="AN44" s="110"/>
      <c r="AO44" s="110"/>
      <c r="AP44" s="110"/>
      <c r="AQ44" s="110"/>
      <c r="AR44" s="110"/>
      <c r="AS44" s="110"/>
      <c r="AT44" s="110"/>
      <c r="AU44" s="110"/>
      <c r="AV44" s="110"/>
      <c r="AW44" s="110"/>
      <c r="AX44" s="110"/>
      <c r="AY44" s="110"/>
      <c r="AZ44" s="110"/>
      <c r="BA44" s="110"/>
      <c r="BB44" s="110"/>
      <c r="BC44" s="110"/>
      <c r="BD44" s="110"/>
      <c r="BE44" s="110"/>
      <c r="BF44" s="110"/>
      <c r="BG44" s="110"/>
      <c r="BH44" s="110"/>
      <c r="BI44" s="110"/>
      <c r="BJ44" s="110"/>
      <c r="BK44" s="110"/>
      <c r="BL44" s="110"/>
      <c r="BM44" s="110"/>
      <c r="BN44" s="110"/>
      <c r="BO44" s="110"/>
      <c r="BP44" s="110"/>
      <c r="BQ44" s="110"/>
      <c r="BR44" s="110"/>
      <c r="BS44" s="110"/>
      <c r="BT44" s="110"/>
      <c r="BU44" s="110"/>
      <c r="BV44" s="110"/>
      <c r="BW44" s="110"/>
      <c r="BX44" s="110"/>
      <c r="BY44" s="110"/>
      <c r="BZ44" s="110"/>
      <c r="CA44" s="110"/>
      <c r="CB44" s="110"/>
      <c r="CC44" s="110"/>
      <c r="CD44" s="110"/>
      <c r="CE44" s="110"/>
      <c r="CF44" s="110"/>
      <c r="CG44" s="110"/>
      <c r="CH44" s="110"/>
      <c r="CI44" s="110"/>
      <c r="CJ44" s="110"/>
      <c r="CK44" s="110"/>
      <c r="CL44" s="110"/>
      <c r="CM44" s="110"/>
      <c r="CN44" s="110"/>
      <c r="CO44" s="110"/>
      <c r="CP44" s="110"/>
      <c r="CQ44" s="110"/>
      <c r="CR44" s="110"/>
      <c r="CS44" s="110"/>
      <c r="CT44" s="110"/>
      <c r="CU44" s="110"/>
      <c r="CV44" s="110"/>
      <c r="CW44" s="110"/>
      <c r="CX44" s="110"/>
    </row>
    <row r="45" spans="7:102" ht="15" customHeight="1" x14ac:dyDescent="0.25">
      <c r="G45" s="521"/>
      <c r="H45" s="804"/>
      <c r="I45" s="940"/>
      <c r="J45" s="940"/>
      <c r="K45" s="940"/>
      <c r="L45" s="940"/>
      <c r="M45" s="940"/>
      <c r="N45" s="940"/>
      <c r="O45" s="940"/>
      <c r="P45" s="940"/>
      <c r="Q45" s="940"/>
      <c r="R45" s="940"/>
      <c r="S45" s="940"/>
      <c r="T45" s="940"/>
      <c r="U45" s="940"/>
      <c r="V45" s="940"/>
      <c r="W45" s="940"/>
      <c r="X45" s="940"/>
      <c r="Y45" s="940"/>
      <c r="Z45" s="940"/>
      <c r="AA45" s="940"/>
      <c r="AB45" s="940"/>
      <c r="AC45" s="940"/>
      <c r="AD45" s="940"/>
      <c r="AE45" s="940"/>
      <c r="AF45" s="940"/>
      <c r="AG45" s="940"/>
      <c r="AH45" s="940"/>
      <c r="AI45" s="940"/>
      <c r="AJ45" s="940"/>
      <c r="AK45" s="805"/>
      <c r="AL45" s="110"/>
      <c r="AM45" s="110"/>
      <c r="AN45" s="110"/>
      <c r="AO45" s="110"/>
      <c r="AP45" s="110"/>
      <c r="AQ45" s="110"/>
      <c r="AR45" s="110"/>
      <c r="AS45" s="110"/>
      <c r="AT45" s="110"/>
      <c r="AU45" s="110"/>
      <c r="AV45" s="110"/>
      <c r="AW45" s="110"/>
      <c r="AX45" s="110"/>
      <c r="AY45" s="110"/>
      <c r="AZ45" s="110"/>
      <c r="BA45" s="110"/>
      <c r="BB45" s="110"/>
      <c r="BC45" s="110"/>
      <c r="BD45" s="110"/>
      <c r="BE45" s="110"/>
      <c r="BF45" s="110"/>
      <c r="BG45" s="110"/>
      <c r="BH45" s="110"/>
      <c r="BI45" s="110"/>
      <c r="BJ45" s="110"/>
      <c r="BK45" s="110"/>
      <c r="BL45" s="110"/>
      <c r="BM45" s="110"/>
      <c r="BN45" s="110"/>
      <c r="BO45" s="110"/>
      <c r="BP45" s="110"/>
      <c r="BQ45" s="110"/>
      <c r="BR45" s="110"/>
      <c r="BS45" s="110"/>
      <c r="BT45" s="110"/>
      <c r="BU45" s="110"/>
      <c r="BV45" s="110"/>
      <c r="BW45" s="110"/>
      <c r="BX45" s="110"/>
      <c r="BY45" s="110"/>
      <c r="BZ45" s="110"/>
      <c r="CA45" s="110"/>
      <c r="CB45" s="110"/>
      <c r="CC45" s="110"/>
      <c r="CD45" s="110"/>
      <c r="CE45" s="110"/>
      <c r="CF45" s="110"/>
      <c r="CG45" s="110"/>
      <c r="CH45" s="110"/>
      <c r="CI45" s="110"/>
      <c r="CJ45" s="110"/>
      <c r="CK45" s="110"/>
      <c r="CL45" s="110"/>
      <c r="CM45" s="110"/>
      <c r="CN45" s="110"/>
      <c r="CO45" s="110"/>
      <c r="CP45" s="110"/>
      <c r="CQ45" s="110"/>
      <c r="CR45" s="110"/>
      <c r="CS45" s="110"/>
      <c r="CT45" s="110"/>
      <c r="CU45" s="110"/>
      <c r="CV45" s="110"/>
      <c r="CW45" s="110"/>
      <c r="CX45" s="110"/>
    </row>
    <row r="46" spans="7:102" ht="15" customHeight="1" x14ac:dyDescent="0.25">
      <c r="G46" s="521"/>
      <c r="H46" s="804"/>
      <c r="I46" s="940"/>
      <c r="J46" s="940"/>
      <c r="K46" s="940"/>
      <c r="L46" s="940"/>
      <c r="M46" s="940"/>
      <c r="N46" s="940"/>
      <c r="O46" s="940"/>
      <c r="P46" s="940"/>
      <c r="Q46" s="940"/>
      <c r="R46" s="940"/>
      <c r="S46" s="940"/>
      <c r="T46" s="940"/>
      <c r="U46" s="940"/>
      <c r="V46" s="940"/>
      <c r="W46" s="940"/>
      <c r="X46" s="940"/>
      <c r="Y46" s="940"/>
      <c r="Z46" s="940"/>
      <c r="AA46" s="940"/>
      <c r="AB46" s="940"/>
      <c r="AC46" s="940"/>
      <c r="AD46" s="940"/>
      <c r="AE46" s="940"/>
      <c r="AF46" s="940"/>
      <c r="AG46" s="940"/>
      <c r="AH46" s="940"/>
      <c r="AI46" s="940"/>
      <c r="AJ46" s="940"/>
      <c r="AK46" s="805"/>
      <c r="AL46" s="110"/>
      <c r="AM46" s="110"/>
      <c r="AN46" s="110"/>
      <c r="AO46" s="110"/>
      <c r="AP46" s="110"/>
      <c r="AQ46" s="110"/>
      <c r="AR46" s="110"/>
      <c r="AS46" s="110"/>
      <c r="AT46" s="110"/>
      <c r="AU46" s="110"/>
      <c r="AV46" s="110"/>
      <c r="AW46" s="110"/>
      <c r="AX46" s="110"/>
      <c r="AY46" s="110"/>
      <c r="AZ46" s="110"/>
      <c r="BA46" s="110"/>
      <c r="BB46" s="110"/>
      <c r="BC46" s="110"/>
      <c r="BD46" s="110"/>
      <c r="BE46" s="110"/>
      <c r="BF46" s="110"/>
      <c r="BG46" s="110"/>
      <c r="BH46" s="110"/>
      <c r="BI46" s="110"/>
      <c r="BJ46" s="110"/>
      <c r="BK46" s="110"/>
      <c r="BL46" s="110"/>
      <c r="BM46" s="110"/>
      <c r="BN46" s="110"/>
      <c r="BO46" s="110"/>
      <c r="BP46" s="110"/>
      <c r="BQ46" s="110"/>
      <c r="BR46" s="110"/>
      <c r="BS46" s="110"/>
      <c r="BT46" s="110"/>
      <c r="BU46" s="110"/>
      <c r="BV46" s="110"/>
      <c r="BW46" s="110"/>
      <c r="BX46" s="110"/>
      <c r="BY46" s="110"/>
      <c r="BZ46" s="110"/>
      <c r="CA46" s="110"/>
      <c r="CB46" s="110"/>
      <c r="CC46" s="110"/>
      <c r="CD46" s="110"/>
      <c r="CE46" s="110"/>
      <c r="CF46" s="110"/>
      <c r="CG46" s="110"/>
      <c r="CH46" s="110"/>
      <c r="CI46" s="110"/>
      <c r="CJ46" s="110"/>
      <c r="CK46" s="110"/>
      <c r="CL46" s="110"/>
      <c r="CM46" s="110"/>
      <c r="CN46" s="110"/>
      <c r="CO46" s="110"/>
      <c r="CP46" s="110"/>
      <c r="CQ46" s="110"/>
      <c r="CR46" s="110"/>
      <c r="CS46" s="110"/>
      <c r="CT46" s="110"/>
      <c r="CU46" s="110"/>
      <c r="CV46" s="110"/>
      <c r="CW46" s="110"/>
      <c r="CX46" s="110"/>
    </row>
    <row r="47" spans="7:102" ht="15" customHeight="1" x14ac:dyDescent="0.25">
      <c r="G47" s="521"/>
      <c r="H47" s="202" t="s">
        <v>1787</v>
      </c>
      <c r="I47" s="203"/>
      <c r="J47" s="203"/>
      <c r="K47" s="203"/>
      <c r="L47" s="203"/>
      <c r="M47" s="203"/>
      <c r="N47" s="203"/>
      <c r="O47" s="203"/>
      <c r="P47" s="203"/>
      <c r="Q47" s="203"/>
      <c r="R47" s="203"/>
      <c r="S47" s="203"/>
      <c r="T47" s="203"/>
      <c r="U47" s="203"/>
      <c r="V47" s="203"/>
      <c r="W47" s="203"/>
      <c r="X47" s="522"/>
      <c r="Y47" s="522"/>
      <c r="Z47" s="522"/>
      <c r="AA47" s="522"/>
      <c r="AB47" s="522"/>
      <c r="AC47" s="435"/>
      <c r="AD47" s="435"/>
      <c r="AE47" s="435"/>
      <c r="AF47" s="435"/>
      <c r="AG47" s="435"/>
      <c r="AH47" s="435"/>
      <c r="AI47" s="435"/>
      <c r="AJ47" s="435"/>
      <c r="AK47" s="437"/>
      <c r="AL47" s="110"/>
      <c r="AM47" s="110"/>
      <c r="AN47" s="110"/>
      <c r="AO47" s="110"/>
      <c r="AP47" s="110"/>
      <c r="AQ47" s="110"/>
      <c r="AR47" s="110"/>
      <c r="AS47" s="110"/>
      <c r="AT47" s="110"/>
      <c r="AU47" s="110"/>
      <c r="AV47" s="110"/>
      <c r="AW47" s="110"/>
      <c r="AX47" s="110"/>
      <c r="AY47" s="110"/>
      <c r="AZ47" s="110"/>
      <c r="BA47" s="110"/>
      <c r="BB47" s="110"/>
      <c r="BC47" s="110"/>
      <c r="BD47" s="110"/>
      <c r="BE47" s="110"/>
      <c r="BF47" s="110"/>
      <c r="BG47" s="110"/>
      <c r="BH47" s="110"/>
      <c r="BI47" s="110"/>
      <c r="BJ47" s="110"/>
      <c r="BK47" s="110"/>
      <c r="BL47" s="110"/>
      <c r="BM47" s="110"/>
      <c r="BN47" s="110"/>
      <c r="BO47" s="110"/>
      <c r="BP47" s="110"/>
      <c r="BQ47" s="110"/>
      <c r="BR47" s="110"/>
      <c r="BS47" s="110"/>
      <c r="BT47" s="110"/>
      <c r="BU47" s="110"/>
      <c r="BV47" s="110"/>
      <c r="BW47" s="110"/>
      <c r="BX47" s="110"/>
      <c r="BY47" s="110"/>
      <c r="BZ47" s="110"/>
      <c r="CA47" s="110"/>
      <c r="CB47" s="110"/>
      <c r="CC47" s="110"/>
      <c r="CD47" s="110"/>
      <c r="CE47" s="110"/>
      <c r="CF47" s="110"/>
      <c r="CG47" s="110"/>
      <c r="CH47" s="110"/>
      <c r="CI47" s="110"/>
      <c r="CJ47" s="110"/>
      <c r="CK47" s="110"/>
      <c r="CL47" s="110"/>
      <c r="CM47" s="110"/>
      <c r="CN47" s="110"/>
      <c r="CO47" s="110"/>
      <c r="CP47" s="110"/>
      <c r="CQ47" s="110"/>
      <c r="CR47" s="110"/>
      <c r="CS47" s="110"/>
      <c r="CT47" s="110"/>
      <c r="CU47" s="110"/>
      <c r="CV47" s="110"/>
      <c r="CW47" s="110"/>
      <c r="CX47" s="110"/>
    </row>
    <row r="48" spans="7:102" ht="15" customHeight="1" x14ac:dyDescent="0.25">
      <c r="G48" s="521"/>
      <c r="H48" s="202" t="s">
        <v>1681</v>
      </c>
      <c r="I48" s="973" t="s">
        <v>2031</v>
      </c>
      <c r="J48" s="940"/>
      <c r="K48" s="940"/>
      <c r="L48" s="940"/>
      <c r="M48" s="940"/>
      <c r="N48" s="940"/>
      <c r="O48" s="940"/>
      <c r="P48" s="940"/>
      <c r="Q48" s="940"/>
      <c r="R48" s="940"/>
      <c r="S48" s="940"/>
      <c r="T48" s="940"/>
      <c r="U48" s="940"/>
      <c r="V48" s="940"/>
      <c r="W48" s="940"/>
      <c r="X48" s="940"/>
      <c r="Y48" s="940"/>
      <c r="Z48" s="940"/>
      <c r="AA48" s="940"/>
      <c r="AB48" s="940"/>
      <c r="AC48" s="435"/>
      <c r="AD48" s="435"/>
      <c r="AE48" s="435"/>
      <c r="AF48" s="435"/>
      <c r="AG48" s="435"/>
      <c r="AH48" s="435"/>
      <c r="AI48" s="435"/>
      <c r="AJ48" s="435"/>
      <c r="AK48" s="437"/>
      <c r="AL48" s="110"/>
      <c r="AM48" s="110"/>
      <c r="AN48" s="110"/>
      <c r="AO48" s="110"/>
      <c r="AP48" s="110"/>
      <c r="AQ48" s="110"/>
      <c r="AR48" s="110"/>
      <c r="AS48" s="110"/>
      <c r="AT48" s="110"/>
      <c r="AU48" s="110"/>
      <c r="AV48" s="110"/>
      <c r="AW48" s="110"/>
      <c r="AX48" s="110"/>
      <c r="AY48" s="110"/>
      <c r="AZ48" s="110"/>
      <c r="BA48" s="110"/>
      <c r="BB48" s="110"/>
      <c r="BC48" s="110"/>
      <c r="BD48" s="110"/>
      <c r="BE48" s="110"/>
      <c r="BF48" s="110"/>
      <c r="BG48" s="110"/>
      <c r="BH48" s="110"/>
      <c r="BI48" s="110"/>
      <c r="BJ48" s="110"/>
      <c r="BK48" s="110"/>
      <c r="BL48" s="110"/>
      <c r="BM48" s="110"/>
      <c r="BN48" s="110"/>
      <c r="BO48" s="110"/>
      <c r="BP48" s="110"/>
      <c r="BQ48" s="110"/>
      <c r="BR48" s="110"/>
      <c r="BS48" s="110"/>
      <c r="BT48" s="110"/>
      <c r="BU48" s="110"/>
      <c r="BV48" s="110"/>
      <c r="BW48" s="110"/>
      <c r="BX48" s="110"/>
      <c r="BY48" s="110"/>
      <c r="BZ48" s="110"/>
      <c r="CA48" s="110"/>
      <c r="CB48" s="110"/>
      <c r="CC48" s="110"/>
      <c r="CD48" s="110"/>
      <c r="CE48" s="110"/>
      <c r="CF48" s="110"/>
      <c r="CG48" s="110"/>
      <c r="CH48" s="110"/>
      <c r="CI48" s="110"/>
      <c r="CJ48" s="110"/>
      <c r="CK48" s="110"/>
      <c r="CL48" s="110"/>
      <c r="CM48" s="110"/>
      <c r="CN48" s="110"/>
      <c r="CO48" s="110"/>
      <c r="CP48" s="110"/>
      <c r="CQ48" s="110"/>
      <c r="CR48" s="110"/>
      <c r="CS48" s="110"/>
      <c r="CT48" s="110"/>
      <c r="CU48" s="110"/>
      <c r="CV48" s="110"/>
      <c r="CW48" s="110"/>
      <c r="CX48" s="110"/>
    </row>
    <row r="49" spans="7:102" ht="15" customHeight="1" x14ac:dyDescent="0.25">
      <c r="G49" s="521"/>
      <c r="H49" s="205"/>
      <c r="I49" s="435"/>
      <c r="W49" s="203"/>
      <c r="X49" s="203"/>
      <c r="Y49" s="203"/>
      <c r="Z49" s="203"/>
      <c r="AA49" s="203"/>
      <c r="AB49" s="203"/>
      <c r="AC49" s="204"/>
      <c r="AD49" s="204"/>
      <c r="AE49" s="204"/>
      <c r="AF49" s="204"/>
      <c r="AG49" s="204"/>
      <c r="AH49" s="204"/>
      <c r="AI49" s="204"/>
      <c r="AJ49" s="204"/>
      <c r="AK49" s="444"/>
      <c r="AL49" s="110"/>
      <c r="AM49" s="110"/>
      <c r="AN49" s="110"/>
      <c r="AO49" s="110"/>
      <c r="AP49" s="110"/>
      <c r="AQ49" s="110"/>
      <c r="AR49" s="110"/>
      <c r="AS49" s="110"/>
      <c r="AT49" s="110"/>
      <c r="AU49" s="110"/>
      <c r="AV49" s="110"/>
      <c r="AW49" s="110"/>
      <c r="AX49" s="110"/>
      <c r="AY49" s="110"/>
      <c r="AZ49" s="110"/>
      <c r="BA49" s="110"/>
      <c r="BB49" s="110"/>
      <c r="BC49" s="110"/>
      <c r="BD49" s="110"/>
      <c r="BE49" s="110"/>
      <c r="BF49" s="110"/>
      <c r="BG49" s="110"/>
      <c r="BH49" s="110"/>
      <c r="BI49" s="110"/>
      <c r="BJ49" s="110"/>
      <c r="BK49" s="110"/>
      <c r="BL49" s="110"/>
      <c r="BM49" s="110"/>
      <c r="BN49" s="110"/>
      <c r="BO49" s="110"/>
      <c r="BP49" s="110"/>
      <c r="BQ49" s="110"/>
      <c r="BR49" s="110"/>
      <c r="BS49" s="110"/>
      <c r="BT49" s="110"/>
      <c r="BU49" s="110"/>
      <c r="BV49" s="110"/>
      <c r="BW49" s="110"/>
      <c r="BX49" s="110"/>
      <c r="BY49" s="110"/>
      <c r="BZ49" s="110"/>
      <c r="CA49" s="110"/>
      <c r="CB49" s="110"/>
      <c r="CC49" s="110"/>
      <c r="CD49" s="110"/>
      <c r="CE49" s="110"/>
      <c r="CF49" s="110"/>
      <c r="CG49" s="110"/>
      <c r="CH49" s="110"/>
      <c r="CI49" s="110"/>
      <c r="CJ49" s="110"/>
      <c r="CK49" s="110"/>
      <c r="CL49" s="110"/>
      <c r="CM49" s="110"/>
      <c r="CN49" s="110"/>
      <c r="CO49" s="110"/>
      <c r="CP49" s="110"/>
      <c r="CQ49" s="110"/>
      <c r="CR49" s="110"/>
      <c r="CS49" s="110"/>
      <c r="CT49" s="110"/>
      <c r="CU49" s="110"/>
      <c r="CV49" s="110"/>
      <c r="CW49" s="110"/>
      <c r="CX49" s="110"/>
    </row>
    <row r="50" spans="7:102" ht="15" customHeight="1" x14ac:dyDescent="0.25">
      <c r="G50" s="521" t="s">
        <v>1788</v>
      </c>
      <c r="H50" s="205" t="s">
        <v>1789</v>
      </c>
      <c r="I50" s="435"/>
      <c r="W50" s="203"/>
      <c r="X50" s="203"/>
      <c r="Y50" s="203"/>
      <c r="Z50" s="203"/>
      <c r="AA50" s="203"/>
      <c r="AB50" s="203"/>
      <c r="AC50" s="204"/>
      <c r="AD50" s="204"/>
      <c r="AE50" s="204"/>
      <c r="AF50" s="204"/>
      <c r="AG50" s="204"/>
      <c r="AH50" s="204"/>
      <c r="AI50" s="204"/>
      <c r="AJ50" s="204"/>
      <c r="AK50" s="444"/>
      <c r="AL50" s="110"/>
      <c r="AM50" s="110"/>
      <c r="AN50" s="110"/>
      <c r="AO50" s="110"/>
      <c r="AP50" s="110"/>
      <c r="AQ50" s="110"/>
      <c r="AR50" s="110"/>
      <c r="AS50" s="110"/>
      <c r="AT50" s="110"/>
      <c r="AU50" s="110"/>
      <c r="AV50" s="110"/>
      <c r="AW50" s="110"/>
      <c r="AX50" s="110"/>
      <c r="AY50" s="110"/>
      <c r="AZ50" s="110"/>
      <c r="BA50" s="110"/>
      <c r="BB50" s="110"/>
      <c r="BC50" s="110"/>
      <c r="BD50" s="110"/>
      <c r="BE50" s="110"/>
      <c r="BF50" s="110"/>
      <c r="BG50" s="110"/>
      <c r="BH50" s="110"/>
      <c r="BI50" s="110"/>
      <c r="BJ50" s="110"/>
      <c r="BK50" s="110"/>
      <c r="BL50" s="110"/>
      <c r="BM50" s="110"/>
      <c r="BN50" s="110"/>
      <c r="BO50" s="110"/>
      <c r="BP50" s="110"/>
      <c r="BQ50" s="110"/>
      <c r="BR50" s="110"/>
      <c r="BS50" s="110"/>
      <c r="BT50" s="110"/>
      <c r="BU50" s="110"/>
      <c r="BV50" s="110"/>
      <c r="BW50" s="110"/>
      <c r="BX50" s="110"/>
      <c r="BY50" s="110"/>
      <c r="BZ50" s="110"/>
      <c r="CA50" s="110"/>
      <c r="CB50" s="110"/>
      <c r="CC50" s="110"/>
      <c r="CD50" s="110"/>
      <c r="CE50" s="110"/>
      <c r="CF50" s="110"/>
      <c r="CG50" s="110"/>
      <c r="CH50" s="110"/>
      <c r="CI50" s="110"/>
      <c r="CJ50" s="110"/>
      <c r="CK50" s="110"/>
      <c r="CL50" s="110"/>
      <c r="CM50" s="110"/>
      <c r="CN50" s="110"/>
      <c r="CO50" s="110"/>
      <c r="CP50" s="110"/>
      <c r="CQ50" s="110"/>
      <c r="CR50" s="110"/>
      <c r="CS50" s="110"/>
      <c r="CT50" s="110"/>
      <c r="CU50" s="110"/>
      <c r="CV50" s="110"/>
      <c r="CW50" s="110"/>
      <c r="CX50" s="110"/>
    </row>
    <row r="51" spans="7:102" ht="15" customHeight="1" x14ac:dyDescent="0.25">
      <c r="G51" s="521"/>
      <c r="H51" s="205">
        <v>1</v>
      </c>
      <c r="I51" s="435"/>
      <c r="W51" s="203"/>
      <c r="X51" s="203"/>
      <c r="Y51" s="203"/>
      <c r="Z51" s="203"/>
      <c r="AA51" s="203"/>
      <c r="AB51" s="203"/>
      <c r="AC51" s="204"/>
      <c r="AD51" s="204"/>
      <c r="AE51" s="204"/>
      <c r="AF51" s="204"/>
      <c r="AG51" s="204"/>
      <c r="AH51" s="204"/>
      <c r="AI51" s="204"/>
      <c r="AJ51" s="204"/>
      <c r="AK51" s="444"/>
      <c r="AL51" s="110"/>
      <c r="AM51" s="110"/>
      <c r="AN51" s="110"/>
      <c r="AO51" s="110"/>
      <c r="AP51" s="110"/>
      <c r="AQ51" s="110"/>
      <c r="AR51" s="110"/>
      <c r="AS51" s="110"/>
      <c r="AT51" s="110"/>
      <c r="AU51" s="110"/>
      <c r="AV51" s="110"/>
      <c r="AW51" s="110"/>
      <c r="AX51" s="110"/>
      <c r="AY51" s="110"/>
      <c r="AZ51" s="110"/>
      <c r="BA51" s="110"/>
      <c r="BB51" s="110"/>
      <c r="BC51" s="110"/>
      <c r="BD51" s="110"/>
      <c r="BE51" s="110"/>
      <c r="BF51" s="110"/>
      <c r="BG51" s="110"/>
      <c r="BH51" s="110"/>
      <c r="BI51" s="110"/>
      <c r="BJ51" s="110"/>
      <c r="BK51" s="110"/>
      <c r="BL51" s="110"/>
      <c r="BM51" s="110"/>
      <c r="BN51" s="110"/>
      <c r="BO51" s="110"/>
      <c r="BP51" s="110"/>
      <c r="BQ51" s="110"/>
      <c r="BR51" s="110"/>
      <c r="BS51" s="110"/>
      <c r="BT51" s="110"/>
      <c r="BU51" s="110"/>
      <c r="BV51" s="110"/>
      <c r="BW51" s="110"/>
      <c r="BX51" s="110"/>
      <c r="BY51" s="110"/>
      <c r="BZ51" s="110"/>
      <c r="CA51" s="110"/>
      <c r="CB51" s="110"/>
      <c r="CC51" s="110"/>
      <c r="CD51" s="110"/>
      <c r="CE51" s="110"/>
      <c r="CF51" s="110"/>
      <c r="CG51" s="110"/>
      <c r="CH51" s="110"/>
      <c r="CI51" s="110"/>
      <c r="CJ51" s="110"/>
      <c r="CK51" s="110"/>
      <c r="CL51" s="110"/>
      <c r="CM51" s="110"/>
      <c r="CN51" s="110"/>
      <c r="CO51" s="110"/>
      <c r="CP51" s="110"/>
      <c r="CQ51" s="110"/>
      <c r="CR51" s="110"/>
      <c r="CS51" s="110"/>
      <c r="CT51" s="110"/>
      <c r="CU51" s="110"/>
      <c r="CV51" s="110"/>
      <c r="CW51" s="110"/>
      <c r="CX51" s="110"/>
    </row>
    <row r="52" spans="7:102" ht="15" customHeight="1" x14ac:dyDescent="0.25">
      <c r="G52" s="521"/>
      <c r="H52" s="205">
        <v>2</v>
      </c>
      <c r="I52" s="435"/>
      <c r="W52" s="203"/>
      <c r="X52" s="203"/>
      <c r="Y52" s="203"/>
      <c r="Z52" s="203"/>
      <c r="AA52" s="203"/>
      <c r="AB52" s="203"/>
      <c r="AC52" s="204"/>
      <c r="AD52" s="204"/>
      <c r="AE52" s="204"/>
      <c r="AF52" s="204"/>
      <c r="AG52" s="204"/>
      <c r="AH52" s="204"/>
      <c r="AI52" s="204"/>
      <c r="AJ52" s="204"/>
      <c r="AK52" s="444"/>
      <c r="AL52" s="110"/>
      <c r="AM52" s="110"/>
      <c r="AN52" s="110"/>
      <c r="AO52" s="110"/>
      <c r="AP52" s="110"/>
      <c r="AQ52" s="110"/>
      <c r="AR52" s="110"/>
      <c r="AS52" s="110"/>
      <c r="AT52" s="110"/>
      <c r="AU52" s="110"/>
      <c r="AV52" s="110"/>
      <c r="AW52" s="110"/>
      <c r="AX52" s="110"/>
      <c r="AY52" s="110"/>
      <c r="AZ52" s="110"/>
      <c r="BA52" s="110"/>
      <c r="BB52" s="110"/>
      <c r="BC52" s="110"/>
      <c r="BD52" s="110"/>
      <c r="BE52" s="110"/>
      <c r="BF52" s="110"/>
      <c r="BG52" s="110"/>
      <c r="BH52" s="110"/>
      <c r="BI52" s="110"/>
      <c r="BJ52" s="110"/>
      <c r="BK52" s="110"/>
      <c r="BL52" s="110"/>
      <c r="BM52" s="110"/>
      <c r="BN52" s="110"/>
      <c r="BO52" s="110"/>
      <c r="BP52" s="110"/>
      <c r="BQ52" s="110"/>
      <c r="BR52" s="110"/>
      <c r="BS52" s="110"/>
      <c r="BT52" s="110"/>
      <c r="BU52" s="110"/>
      <c r="BV52" s="110"/>
      <c r="BW52" s="110"/>
      <c r="BX52" s="110"/>
      <c r="BY52" s="110"/>
      <c r="BZ52" s="110"/>
      <c r="CA52" s="110"/>
      <c r="CB52" s="110"/>
      <c r="CC52" s="110"/>
      <c r="CD52" s="110"/>
      <c r="CE52" s="110"/>
      <c r="CF52" s="110"/>
      <c r="CG52" s="110"/>
      <c r="CH52" s="110"/>
      <c r="CI52" s="110"/>
      <c r="CJ52" s="110"/>
      <c r="CK52" s="110"/>
      <c r="CL52" s="110"/>
      <c r="CM52" s="110"/>
      <c r="CN52" s="110"/>
      <c r="CO52" s="110"/>
      <c r="CP52" s="110"/>
      <c r="CQ52" s="110"/>
      <c r="CR52" s="110"/>
      <c r="CS52" s="110"/>
      <c r="CT52" s="110"/>
      <c r="CU52" s="110"/>
      <c r="CV52" s="110"/>
      <c r="CW52" s="110"/>
      <c r="CX52" s="110"/>
    </row>
    <row r="53" spans="7:102" ht="15" customHeight="1" x14ac:dyDescent="0.25">
      <c r="G53" s="521"/>
      <c r="H53" s="205">
        <v>3</v>
      </c>
      <c r="I53" s="435"/>
      <c r="W53" s="203"/>
      <c r="X53" s="203"/>
      <c r="Y53" s="203"/>
      <c r="Z53" s="203"/>
      <c r="AA53" s="203"/>
      <c r="AB53" s="203"/>
      <c r="AC53" s="204"/>
      <c r="AD53" s="204"/>
      <c r="AE53" s="204"/>
      <c r="AF53" s="204"/>
      <c r="AG53" s="204"/>
      <c r="AH53" s="204"/>
      <c r="AI53" s="204"/>
      <c r="AJ53" s="204"/>
      <c r="AK53" s="444"/>
      <c r="AL53" s="110"/>
      <c r="AM53" s="110"/>
      <c r="AN53" s="110"/>
      <c r="AO53" s="110"/>
      <c r="AP53" s="110"/>
      <c r="AQ53" s="110"/>
      <c r="AR53" s="110"/>
      <c r="AS53" s="110"/>
      <c r="AT53" s="110"/>
      <c r="AU53" s="110"/>
      <c r="AV53" s="110"/>
      <c r="AW53" s="110"/>
      <c r="AX53" s="110"/>
      <c r="AY53" s="110"/>
      <c r="AZ53" s="110"/>
      <c r="BA53" s="110"/>
      <c r="BB53" s="110"/>
      <c r="BC53" s="110"/>
      <c r="BD53" s="110"/>
      <c r="BE53" s="110"/>
      <c r="BF53" s="110"/>
      <c r="BG53" s="110"/>
      <c r="BH53" s="110"/>
      <c r="BI53" s="110"/>
      <c r="BJ53" s="110"/>
      <c r="BK53" s="110"/>
      <c r="BL53" s="110"/>
      <c r="BM53" s="110"/>
      <c r="BN53" s="110"/>
      <c r="BO53" s="110"/>
      <c r="BP53" s="110"/>
      <c r="BQ53" s="110"/>
      <c r="BR53" s="110"/>
      <c r="BS53" s="110"/>
      <c r="BT53" s="110"/>
      <c r="BU53" s="110"/>
      <c r="BV53" s="110"/>
      <c r="BW53" s="110"/>
      <c r="BX53" s="110"/>
      <c r="BY53" s="110"/>
      <c r="BZ53" s="110"/>
      <c r="CA53" s="110"/>
      <c r="CB53" s="110"/>
      <c r="CC53" s="110"/>
      <c r="CD53" s="110"/>
      <c r="CE53" s="110"/>
      <c r="CF53" s="110"/>
      <c r="CG53" s="110"/>
      <c r="CH53" s="110"/>
      <c r="CI53" s="110"/>
      <c r="CJ53" s="110"/>
      <c r="CK53" s="110"/>
      <c r="CL53" s="110"/>
      <c r="CM53" s="110"/>
      <c r="CN53" s="110"/>
      <c r="CO53" s="110"/>
      <c r="CP53" s="110"/>
      <c r="CQ53" s="110"/>
      <c r="CR53" s="110"/>
      <c r="CS53" s="110"/>
      <c r="CT53" s="110"/>
      <c r="CU53" s="110"/>
      <c r="CV53" s="110"/>
      <c r="CW53" s="110"/>
      <c r="CX53" s="110"/>
    </row>
    <row r="54" spans="7:102" ht="15" customHeight="1" x14ac:dyDescent="0.25">
      <c r="G54" s="521"/>
      <c r="H54" s="205"/>
      <c r="I54" s="435"/>
      <c r="W54" s="203"/>
      <c r="X54" s="203"/>
      <c r="Y54" s="203"/>
      <c r="Z54" s="203"/>
      <c r="AA54" s="203"/>
      <c r="AB54" s="203"/>
      <c r="AC54" s="204"/>
      <c r="AD54" s="204"/>
      <c r="AE54" s="204"/>
      <c r="AF54" s="204"/>
      <c r="AG54" s="204"/>
      <c r="AH54" s="204"/>
      <c r="AI54" s="204"/>
      <c r="AJ54" s="204"/>
      <c r="AK54" s="444"/>
      <c r="AL54" s="110"/>
      <c r="AM54" s="110"/>
      <c r="AN54" s="110"/>
      <c r="AO54" s="110"/>
      <c r="AP54" s="110"/>
      <c r="AQ54" s="110"/>
      <c r="AR54" s="110"/>
      <c r="AS54" s="110"/>
      <c r="AT54" s="110"/>
      <c r="AU54" s="110"/>
      <c r="AV54" s="110"/>
      <c r="AW54" s="110"/>
      <c r="AX54" s="110"/>
      <c r="AY54" s="110"/>
      <c r="AZ54" s="110"/>
      <c r="BA54" s="110"/>
      <c r="BB54" s="110"/>
      <c r="BC54" s="110"/>
      <c r="BD54" s="110"/>
      <c r="BE54" s="110"/>
      <c r="BF54" s="110"/>
      <c r="BG54" s="110"/>
      <c r="BH54" s="110"/>
      <c r="BI54" s="110"/>
      <c r="BJ54" s="110"/>
      <c r="BK54" s="110"/>
      <c r="BL54" s="110"/>
      <c r="BM54" s="110"/>
      <c r="BN54" s="110"/>
      <c r="BO54" s="110"/>
      <c r="BP54" s="110"/>
      <c r="BQ54" s="110"/>
      <c r="BR54" s="110"/>
      <c r="BS54" s="110"/>
      <c r="BT54" s="110"/>
      <c r="BU54" s="110"/>
      <c r="BV54" s="110"/>
      <c r="BW54" s="110"/>
      <c r="BX54" s="110"/>
      <c r="BY54" s="110"/>
      <c r="BZ54" s="110"/>
      <c r="CA54" s="110"/>
      <c r="CB54" s="110"/>
      <c r="CC54" s="110"/>
      <c r="CD54" s="110"/>
      <c r="CE54" s="110"/>
      <c r="CF54" s="110"/>
      <c r="CG54" s="110"/>
      <c r="CH54" s="110"/>
      <c r="CI54" s="110"/>
      <c r="CJ54" s="110"/>
      <c r="CK54" s="110"/>
      <c r="CL54" s="110"/>
      <c r="CM54" s="110"/>
      <c r="CN54" s="110"/>
      <c r="CO54" s="110"/>
      <c r="CP54" s="110"/>
      <c r="CQ54" s="110"/>
      <c r="CR54" s="110"/>
      <c r="CS54" s="110"/>
      <c r="CT54" s="110"/>
      <c r="CU54" s="110"/>
      <c r="CV54" s="110"/>
      <c r="CW54" s="110"/>
      <c r="CX54" s="110"/>
    </row>
    <row r="55" spans="7:102" ht="15" customHeight="1" x14ac:dyDescent="0.25">
      <c r="G55" s="521">
        <v>4</v>
      </c>
      <c r="H55" s="205" t="s">
        <v>1790</v>
      </c>
      <c r="I55" s="435"/>
      <c r="W55" s="203"/>
      <c r="X55" s="203"/>
      <c r="Y55" s="203"/>
      <c r="Z55" s="203"/>
      <c r="AA55" s="203"/>
      <c r="AB55" s="203"/>
      <c r="AC55" s="204"/>
      <c r="AD55" s="204"/>
      <c r="AE55" s="204"/>
      <c r="AF55" s="204"/>
      <c r="AG55" s="204"/>
      <c r="AH55" s="204"/>
      <c r="AI55" s="204"/>
      <c r="AJ55" s="204"/>
      <c r="AK55" s="444"/>
      <c r="AL55" s="110"/>
      <c r="AM55" s="110"/>
      <c r="AN55" s="110"/>
      <c r="AO55" s="110"/>
      <c r="AP55" s="110"/>
      <c r="AQ55" s="110"/>
      <c r="AR55" s="110"/>
      <c r="AS55" s="110"/>
      <c r="AT55" s="110"/>
      <c r="AU55" s="110"/>
      <c r="AV55" s="110"/>
      <c r="AW55" s="110"/>
      <c r="AX55" s="110"/>
      <c r="AY55" s="110"/>
      <c r="AZ55" s="110"/>
      <c r="BA55" s="110"/>
      <c r="BB55" s="110"/>
      <c r="BC55" s="110"/>
      <c r="BD55" s="110"/>
      <c r="BE55" s="110"/>
      <c r="BF55" s="110"/>
      <c r="BG55" s="110"/>
      <c r="BH55" s="110"/>
      <c r="BI55" s="110"/>
      <c r="BJ55" s="110"/>
      <c r="BK55" s="110"/>
      <c r="BL55" s="110"/>
      <c r="BM55" s="110"/>
      <c r="BN55" s="110"/>
      <c r="BO55" s="110"/>
      <c r="BP55" s="110"/>
      <c r="BQ55" s="110"/>
      <c r="BR55" s="110"/>
      <c r="BS55" s="110"/>
      <c r="BT55" s="110"/>
      <c r="BU55" s="110"/>
      <c r="BV55" s="110"/>
      <c r="BW55" s="110"/>
      <c r="BX55" s="110"/>
      <c r="BY55" s="110"/>
      <c r="BZ55" s="110"/>
      <c r="CA55" s="110"/>
      <c r="CB55" s="110"/>
      <c r="CC55" s="110"/>
      <c r="CD55" s="110"/>
      <c r="CE55" s="110"/>
      <c r="CF55" s="110"/>
      <c r="CG55" s="110"/>
      <c r="CH55" s="110"/>
      <c r="CI55" s="110"/>
      <c r="CJ55" s="110"/>
      <c r="CK55" s="110"/>
      <c r="CL55" s="110"/>
      <c r="CM55" s="110"/>
      <c r="CN55" s="110"/>
      <c r="CO55" s="110"/>
      <c r="CP55" s="110"/>
      <c r="CQ55" s="110"/>
      <c r="CR55" s="110"/>
      <c r="CS55" s="110"/>
      <c r="CT55" s="110"/>
      <c r="CU55" s="110"/>
      <c r="CV55" s="110"/>
      <c r="CW55" s="110"/>
      <c r="CX55" s="110"/>
    </row>
    <row r="56" spans="7:102" ht="15" customHeight="1" x14ac:dyDescent="0.25">
      <c r="G56" s="521"/>
      <c r="H56" s="205">
        <v>1</v>
      </c>
      <c r="I56" s="435"/>
      <c r="W56" s="203"/>
      <c r="X56" s="203"/>
      <c r="Y56" s="203"/>
      <c r="Z56" s="203"/>
      <c r="AA56" s="203"/>
      <c r="AB56" s="203"/>
      <c r="AC56" s="204"/>
      <c r="AD56" s="204"/>
      <c r="AE56" s="204"/>
      <c r="AF56" s="204"/>
      <c r="AG56" s="204"/>
      <c r="AH56" s="204"/>
      <c r="AI56" s="204"/>
      <c r="AJ56" s="204"/>
      <c r="AK56" s="444"/>
      <c r="AL56" s="110"/>
      <c r="AM56" s="110"/>
      <c r="AN56" s="110"/>
      <c r="AO56" s="110"/>
      <c r="AP56" s="110"/>
      <c r="AQ56" s="110"/>
      <c r="AR56" s="110"/>
      <c r="AS56" s="110"/>
      <c r="AT56" s="110"/>
      <c r="AU56" s="110"/>
      <c r="AV56" s="110"/>
      <c r="AW56" s="110"/>
      <c r="AX56" s="110"/>
      <c r="AY56" s="110"/>
      <c r="AZ56" s="110"/>
      <c r="BA56" s="110"/>
      <c r="BB56" s="110"/>
      <c r="BC56" s="110"/>
      <c r="BD56" s="110"/>
      <c r="BE56" s="110"/>
      <c r="BF56" s="110"/>
      <c r="BG56" s="110"/>
      <c r="BH56" s="110"/>
      <c r="BI56" s="110"/>
      <c r="BJ56" s="110"/>
      <c r="BK56" s="110"/>
      <c r="BL56" s="110"/>
      <c r="BM56" s="110"/>
      <c r="BN56" s="110"/>
      <c r="BO56" s="110"/>
      <c r="BP56" s="110"/>
      <c r="BQ56" s="110"/>
      <c r="BR56" s="110"/>
      <c r="BS56" s="110"/>
      <c r="BT56" s="110"/>
      <c r="BU56" s="110"/>
      <c r="BV56" s="110"/>
      <c r="BW56" s="110"/>
      <c r="BX56" s="110"/>
      <c r="BY56" s="110"/>
      <c r="BZ56" s="110"/>
      <c r="CA56" s="110"/>
      <c r="CB56" s="110"/>
      <c r="CC56" s="110"/>
      <c r="CD56" s="110"/>
      <c r="CE56" s="110"/>
      <c r="CF56" s="110"/>
      <c r="CG56" s="110"/>
      <c r="CH56" s="110"/>
      <c r="CI56" s="110"/>
      <c r="CJ56" s="110"/>
      <c r="CK56" s="110"/>
      <c r="CL56" s="110"/>
      <c r="CM56" s="110"/>
      <c r="CN56" s="110"/>
      <c r="CO56" s="110"/>
      <c r="CP56" s="110"/>
      <c r="CQ56" s="110"/>
      <c r="CR56" s="110"/>
      <c r="CS56" s="110"/>
      <c r="CT56" s="110"/>
      <c r="CU56" s="110"/>
      <c r="CV56" s="110"/>
      <c r="CW56" s="110"/>
      <c r="CX56" s="110"/>
    </row>
    <row r="57" spans="7:102" ht="15" customHeight="1" x14ac:dyDescent="0.25">
      <c r="G57" s="521"/>
      <c r="H57" s="205">
        <v>2</v>
      </c>
      <c r="I57" s="435"/>
      <c r="W57" s="203"/>
      <c r="X57" s="203"/>
      <c r="Y57" s="203"/>
      <c r="Z57" s="203"/>
      <c r="AA57" s="203"/>
      <c r="AB57" s="203"/>
      <c r="AC57" s="204"/>
      <c r="AD57" s="204"/>
      <c r="AE57" s="204"/>
      <c r="AF57" s="204"/>
      <c r="AG57" s="204"/>
      <c r="AH57" s="204"/>
      <c r="AI57" s="204"/>
      <c r="AJ57" s="204"/>
      <c r="AK57" s="444"/>
      <c r="AL57" s="110"/>
      <c r="AM57" s="110"/>
      <c r="AN57" s="110"/>
      <c r="AO57" s="110"/>
      <c r="AP57" s="110"/>
      <c r="AQ57" s="110"/>
      <c r="AR57" s="110"/>
      <c r="AS57" s="110"/>
      <c r="AT57" s="110"/>
      <c r="AU57" s="110"/>
      <c r="AV57" s="110"/>
      <c r="AW57" s="110"/>
      <c r="AX57" s="110"/>
      <c r="AY57" s="110"/>
      <c r="AZ57" s="110"/>
      <c r="BA57" s="110"/>
      <c r="BB57" s="110"/>
      <c r="BC57" s="110"/>
      <c r="BD57" s="110"/>
      <c r="BE57" s="110"/>
      <c r="BF57" s="110"/>
      <c r="BG57" s="110"/>
      <c r="BH57" s="110"/>
      <c r="BI57" s="110"/>
      <c r="BJ57" s="110"/>
      <c r="BK57" s="110"/>
      <c r="BL57" s="110"/>
      <c r="BM57" s="110"/>
      <c r="BN57" s="110"/>
      <c r="BO57" s="110"/>
      <c r="BP57" s="110"/>
      <c r="BQ57" s="110"/>
      <c r="BR57" s="110"/>
      <c r="BS57" s="110"/>
      <c r="BT57" s="110"/>
      <c r="BU57" s="110"/>
      <c r="BV57" s="110"/>
      <c r="BW57" s="110"/>
      <c r="BX57" s="110"/>
      <c r="BY57" s="110"/>
      <c r="BZ57" s="110"/>
      <c r="CA57" s="110"/>
      <c r="CB57" s="110"/>
      <c r="CC57" s="110"/>
      <c r="CD57" s="110"/>
      <c r="CE57" s="110"/>
      <c r="CF57" s="110"/>
      <c r="CG57" s="110"/>
      <c r="CH57" s="110"/>
      <c r="CI57" s="110"/>
      <c r="CJ57" s="110"/>
      <c r="CK57" s="110"/>
      <c r="CL57" s="110"/>
      <c r="CM57" s="110"/>
      <c r="CN57" s="110"/>
      <c r="CO57" s="110"/>
      <c r="CP57" s="110"/>
      <c r="CQ57" s="110"/>
      <c r="CR57" s="110"/>
      <c r="CS57" s="110"/>
      <c r="CT57" s="110"/>
      <c r="CU57" s="110"/>
      <c r="CV57" s="110"/>
      <c r="CW57" s="110"/>
      <c r="CX57" s="110"/>
    </row>
    <row r="58" spans="7:102" ht="15" customHeight="1" x14ac:dyDescent="0.25">
      <c r="G58" s="521"/>
      <c r="H58" s="205">
        <v>3</v>
      </c>
      <c r="I58" s="435"/>
      <c r="W58" s="203"/>
      <c r="X58" s="203"/>
      <c r="Y58" s="203"/>
      <c r="Z58" s="203"/>
      <c r="AA58" s="203"/>
      <c r="AB58" s="203"/>
      <c r="AC58" s="204"/>
      <c r="AD58" s="204"/>
      <c r="AE58" s="204"/>
      <c r="AF58" s="204"/>
      <c r="AG58" s="204"/>
      <c r="AH58" s="204"/>
      <c r="AI58" s="204"/>
      <c r="AJ58" s="204"/>
      <c r="AK58" s="444"/>
      <c r="AL58" s="110"/>
      <c r="AM58" s="110"/>
      <c r="AN58" s="110"/>
      <c r="AO58" s="110"/>
      <c r="AP58" s="110"/>
      <c r="AQ58" s="110"/>
      <c r="AR58" s="110"/>
      <c r="AS58" s="110"/>
      <c r="AT58" s="110"/>
      <c r="AU58" s="110"/>
      <c r="AV58" s="110"/>
      <c r="AW58" s="110"/>
      <c r="AX58" s="110"/>
      <c r="AY58" s="110"/>
      <c r="AZ58" s="110"/>
      <c r="BA58" s="110"/>
      <c r="BB58" s="110"/>
      <c r="BC58" s="110"/>
      <c r="BD58" s="110"/>
      <c r="BE58" s="110"/>
      <c r="BF58" s="110"/>
      <c r="BG58" s="110"/>
      <c r="BH58" s="110"/>
      <c r="BI58" s="110"/>
      <c r="BJ58" s="110"/>
      <c r="BK58" s="110"/>
      <c r="BL58" s="110"/>
      <c r="BM58" s="110"/>
      <c r="BN58" s="110"/>
      <c r="BO58" s="110"/>
      <c r="BP58" s="110"/>
      <c r="BQ58" s="110"/>
      <c r="BR58" s="110"/>
      <c r="BS58" s="110"/>
      <c r="BT58" s="110"/>
      <c r="BU58" s="110"/>
      <c r="BV58" s="110"/>
      <c r="BW58" s="110"/>
      <c r="BX58" s="110"/>
      <c r="BY58" s="110"/>
      <c r="BZ58" s="110"/>
      <c r="CA58" s="110"/>
      <c r="CB58" s="110"/>
      <c r="CC58" s="110"/>
      <c r="CD58" s="110"/>
      <c r="CE58" s="110"/>
      <c r="CF58" s="110"/>
      <c r="CG58" s="110"/>
      <c r="CH58" s="110"/>
      <c r="CI58" s="110"/>
      <c r="CJ58" s="110"/>
      <c r="CK58" s="110"/>
      <c r="CL58" s="110"/>
      <c r="CM58" s="110"/>
      <c r="CN58" s="110"/>
      <c r="CO58" s="110"/>
      <c r="CP58" s="110"/>
      <c r="CQ58" s="110"/>
      <c r="CR58" s="110"/>
      <c r="CS58" s="110"/>
      <c r="CT58" s="110"/>
      <c r="CU58" s="110"/>
      <c r="CV58" s="110"/>
      <c r="CW58" s="110"/>
      <c r="CX58" s="110"/>
    </row>
    <row r="59" spans="7:102" ht="14.25" customHeight="1" x14ac:dyDescent="0.25">
      <c r="G59" s="521"/>
      <c r="H59" s="205"/>
      <c r="I59" s="435"/>
      <c r="W59" s="203"/>
      <c r="X59" s="203"/>
      <c r="Y59" s="203"/>
      <c r="Z59" s="203"/>
      <c r="AA59" s="203"/>
      <c r="AB59" s="203"/>
      <c r="AC59" s="204"/>
      <c r="AD59" s="204"/>
      <c r="AE59" s="204"/>
      <c r="AF59" s="204"/>
      <c r="AG59" s="204"/>
      <c r="AH59" s="204"/>
      <c r="AI59" s="204"/>
      <c r="AJ59" s="204"/>
      <c r="AK59" s="444"/>
      <c r="AL59" s="110"/>
      <c r="AM59" s="110"/>
      <c r="AN59" s="110"/>
      <c r="AO59" s="110"/>
      <c r="AP59" s="110"/>
      <c r="AQ59" s="110"/>
      <c r="AR59" s="110"/>
      <c r="AS59" s="110"/>
      <c r="AT59" s="110"/>
      <c r="AU59" s="110"/>
      <c r="AV59" s="110"/>
      <c r="AW59" s="110"/>
      <c r="AX59" s="110"/>
      <c r="AY59" s="110"/>
      <c r="AZ59" s="110"/>
      <c r="BA59" s="110"/>
      <c r="BB59" s="110"/>
      <c r="BC59" s="110"/>
      <c r="BD59" s="110"/>
      <c r="BE59" s="110"/>
      <c r="BF59" s="110"/>
      <c r="BG59" s="110"/>
      <c r="BH59" s="110"/>
      <c r="BI59" s="110"/>
      <c r="BJ59" s="110"/>
      <c r="BK59" s="110"/>
      <c r="BL59" s="110"/>
      <c r="BM59" s="110"/>
      <c r="BN59" s="110"/>
      <c r="BO59" s="110"/>
      <c r="BP59" s="110"/>
      <c r="BQ59" s="110"/>
      <c r="BR59" s="110"/>
      <c r="BS59" s="110"/>
      <c r="BT59" s="110"/>
      <c r="BU59" s="110"/>
      <c r="BV59" s="110"/>
      <c r="BW59" s="110"/>
      <c r="BX59" s="110"/>
      <c r="BY59" s="110"/>
      <c r="BZ59" s="110"/>
      <c r="CA59" s="110"/>
      <c r="CB59" s="110"/>
      <c r="CC59" s="110"/>
      <c r="CD59" s="110"/>
      <c r="CE59" s="110"/>
      <c r="CF59" s="110"/>
      <c r="CG59" s="110"/>
      <c r="CH59" s="110"/>
      <c r="CI59" s="110"/>
      <c r="CJ59" s="110"/>
      <c r="CK59" s="110"/>
      <c r="CL59" s="110"/>
      <c r="CM59" s="110"/>
      <c r="CN59" s="110"/>
      <c r="CO59" s="110"/>
      <c r="CP59" s="110"/>
      <c r="CQ59" s="110"/>
      <c r="CR59" s="110"/>
      <c r="CS59" s="110"/>
      <c r="CT59" s="110"/>
      <c r="CU59" s="110"/>
      <c r="CV59" s="110"/>
      <c r="CW59" s="110"/>
      <c r="CX59" s="110"/>
    </row>
    <row r="60" spans="7:102" ht="14.25" customHeight="1" x14ac:dyDescent="0.25">
      <c r="G60" s="523"/>
      <c r="H60" s="206"/>
      <c r="I60" s="207"/>
      <c r="J60" s="207"/>
      <c r="K60" s="207"/>
      <c r="L60" s="207"/>
      <c r="M60" s="207"/>
      <c r="N60" s="207"/>
      <c r="O60" s="207"/>
      <c r="P60" s="207"/>
      <c r="Q60" s="207"/>
      <c r="R60" s="207"/>
      <c r="S60" s="207"/>
      <c r="T60" s="207"/>
      <c r="U60" s="207"/>
      <c r="V60" s="207"/>
      <c r="W60" s="207"/>
      <c r="X60" s="207"/>
      <c r="Y60" s="207"/>
      <c r="Z60" s="207"/>
      <c r="AA60" s="207"/>
      <c r="AB60" s="207"/>
      <c r="AC60" s="188"/>
      <c r="AD60" s="440"/>
      <c r="AE60" s="440"/>
      <c r="AF60" s="440"/>
      <c r="AG60" s="440"/>
      <c r="AH60" s="440"/>
      <c r="AI60" s="440"/>
      <c r="AJ60" s="440"/>
      <c r="AK60" s="439"/>
      <c r="AL60" s="110"/>
      <c r="AM60" s="110"/>
      <c r="AN60" s="110"/>
      <c r="AO60" s="110"/>
      <c r="AP60" s="110"/>
      <c r="AQ60" s="110"/>
      <c r="AR60" s="110"/>
      <c r="AS60" s="110"/>
      <c r="AT60" s="110"/>
      <c r="AU60" s="110"/>
      <c r="AV60" s="110"/>
      <c r="AW60" s="110"/>
      <c r="AX60" s="110"/>
      <c r="AY60" s="110"/>
      <c r="AZ60" s="110"/>
      <c r="BA60" s="110"/>
      <c r="BB60" s="110"/>
      <c r="BC60" s="110"/>
      <c r="BD60" s="110"/>
      <c r="BE60" s="110"/>
      <c r="BF60" s="110"/>
      <c r="BG60" s="110"/>
      <c r="BH60" s="110"/>
      <c r="BI60" s="110"/>
      <c r="BJ60" s="110"/>
      <c r="BK60" s="110"/>
      <c r="BL60" s="110"/>
      <c r="BM60" s="110"/>
      <c r="BN60" s="110"/>
      <c r="BO60" s="110"/>
      <c r="BP60" s="110"/>
      <c r="BQ60" s="110"/>
      <c r="BR60" s="110"/>
      <c r="BS60" s="110"/>
      <c r="BT60" s="110"/>
      <c r="BU60" s="110"/>
      <c r="BV60" s="110"/>
      <c r="BW60" s="110"/>
      <c r="BX60" s="110"/>
      <c r="BY60" s="110"/>
      <c r="BZ60" s="110"/>
      <c r="CA60" s="110"/>
      <c r="CB60" s="110"/>
      <c r="CC60" s="110"/>
      <c r="CD60" s="110"/>
      <c r="CE60" s="110"/>
      <c r="CF60" s="110"/>
      <c r="CG60" s="110"/>
      <c r="CH60" s="110"/>
      <c r="CI60" s="110"/>
      <c r="CJ60" s="110"/>
      <c r="CK60" s="110"/>
      <c r="CL60" s="110"/>
      <c r="CM60" s="110"/>
      <c r="CN60" s="110"/>
      <c r="CO60" s="110"/>
      <c r="CP60" s="110"/>
      <c r="CQ60" s="110"/>
      <c r="CR60" s="110"/>
      <c r="CS60" s="110"/>
      <c r="CT60" s="110"/>
      <c r="CU60" s="110"/>
      <c r="CV60" s="110"/>
      <c r="CW60" s="110"/>
      <c r="CX60" s="110"/>
    </row>
    <row r="61" spans="7:102" ht="14.25" customHeight="1" x14ac:dyDescent="0.25">
      <c r="AL61" s="110"/>
      <c r="AM61" s="110"/>
      <c r="AN61" s="110"/>
      <c r="AO61" s="110"/>
      <c r="AP61" s="110"/>
      <c r="AQ61" s="110"/>
      <c r="AR61" s="110"/>
      <c r="AS61" s="110"/>
      <c r="AT61" s="110"/>
      <c r="AU61" s="110"/>
      <c r="AV61" s="110"/>
      <c r="AW61" s="110"/>
      <c r="AX61" s="110"/>
      <c r="AY61" s="110"/>
      <c r="AZ61" s="110"/>
      <c r="BA61" s="110"/>
      <c r="BB61" s="110"/>
      <c r="BC61" s="110"/>
      <c r="BD61" s="110"/>
      <c r="BE61" s="110"/>
      <c r="BF61" s="110"/>
      <c r="BG61" s="110"/>
      <c r="BH61" s="110"/>
      <c r="BI61" s="110"/>
      <c r="BJ61" s="110"/>
      <c r="BK61" s="110"/>
      <c r="BL61" s="110"/>
      <c r="BM61" s="110"/>
      <c r="BN61" s="110"/>
      <c r="BO61" s="110"/>
      <c r="BP61" s="110"/>
      <c r="BQ61" s="110"/>
      <c r="BR61" s="110"/>
      <c r="BS61" s="110"/>
      <c r="BT61" s="110"/>
      <c r="BU61" s="110"/>
      <c r="BV61" s="110"/>
      <c r="BW61" s="110"/>
      <c r="BX61" s="110"/>
      <c r="BY61" s="110"/>
      <c r="BZ61" s="110"/>
      <c r="CA61" s="110"/>
      <c r="CB61" s="110"/>
      <c r="CC61" s="110"/>
      <c r="CD61" s="110"/>
      <c r="CE61" s="110"/>
      <c r="CF61" s="110"/>
      <c r="CG61" s="110"/>
      <c r="CH61" s="110"/>
      <c r="CI61" s="110"/>
      <c r="CJ61" s="110"/>
      <c r="CK61" s="110"/>
      <c r="CL61" s="110"/>
      <c r="CM61" s="110"/>
      <c r="CN61" s="110"/>
      <c r="CO61" s="110"/>
      <c r="CP61" s="110"/>
      <c r="CQ61" s="110"/>
      <c r="CR61" s="110"/>
      <c r="CS61" s="110"/>
      <c r="CT61" s="110"/>
      <c r="CU61" s="110"/>
      <c r="CV61" s="110"/>
      <c r="CW61" s="110"/>
      <c r="CX61" s="110"/>
    </row>
    <row r="62" spans="7:102" ht="14.25" customHeight="1" x14ac:dyDescent="0.25">
      <c r="AL62" s="110"/>
      <c r="AM62" s="110"/>
      <c r="AN62" s="110"/>
      <c r="AO62" s="110"/>
      <c r="AP62" s="110"/>
      <c r="AQ62" s="110"/>
      <c r="AR62" s="110"/>
      <c r="AS62" s="110"/>
      <c r="AT62" s="110"/>
      <c r="AU62" s="110"/>
      <c r="AV62" s="110"/>
      <c r="AW62" s="110"/>
      <c r="AX62" s="110"/>
      <c r="AY62" s="110"/>
      <c r="AZ62" s="110"/>
      <c r="BA62" s="110"/>
      <c r="BB62" s="110"/>
      <c r="BC62" s="110"/>
      <c r="BD62" s="110"/>
      <c r="BE62" s="110"/>
      <c r="BF62" s="110"/>
      <c r="BG62" s="110"/>
      <c r="BH62" s="110"/>
      <c r="BI62" s="110"/>
      <c r="BJ62" s="110"/>
      <c r="BK62" s="110"/>
      <c r="BL62" s="110"/>
      <c r="BM62" s="110"/>
      <c r="BN62" s="110"/>
      <c r="BO62" s="110"/>
      <c r="BP62" s="110"/>
      <c r="BQ62" s="110"/>
      <c r="BR62" s="110"/>
      <c r="BS62" s="110"/>
      <c r="BT62" s="110"/>
      <c r="BU62" s="110"/>
      <c r="BV62" s="110"/>
      <c r="BW62" s="110"/>
      <c r="BX62" s="110"/>
      <c r="BY62" s="110"/>
      <c r="BZ62" s="110"/>
      <c r="CA62" s="110"/>
      <c r="CB62" s="110"/>
      <c r="CC62" s="110"/>
      <c r="CD62" s="110"/>
      <c r="CE62" s="110"/>
      <c r="CF62" s="110"/>
      <c r="CG62" s="110"/>
      <c r="CH62" s="110"/>
      <c r="CI62" s="110"/>
      <c r="CJ62" s="110"/>
      <c r="CK62" s="110"/>
      <c r="CL62" s="110"/>
      <c r="CM62" s="110"/>
      <c r="CN62" s="110"/>
      <c r="CO62" s="110"/>
      <c r="CP62" s="110"/>
      <c r="CQ62" s="110"/>
      <c r="CR62" s="110"/>
      <c r="CS62" s="110"/>
      <c r="CT62" s="110"/>
      <c r="CU62" s="110"/>
      <c r="CV62" s="110"/>
      <c r="CW62" s="110"/>
      <c r="CX62" s="110"/>
    </row>
    <row r="63" spans="7:102" ht="14.25" customHeight="1" x14ac:dyDescent="0.25">
      <c r="AL63" s="110"/>
      <c r="AM63" s="110"/>
      <c r="AN63" s="110"/>
      <c r="AO63" s="110"/>
      <c r="AP63" s="110"/>
      <c r="AQ63" s="110"/>
      <c r="AR63" s="110"/>
      <c r="AS63" s="110"/>
      <c r="AT63" s="110"/>
      <c r="AU63" s="110"/>
      <c r="AV63" s="110"/>
      <c r="AW63" s="110"/>
      <c r="AX63" s="110"/>
      <c r="AY63" s="110"/>
      <c r="AZ63" s="110"/>
      <c r="BA63" s="110"/>
      <c r="BB63" s="110"/>
      <c r="BC63" s="110"/>
      <c r="BD63" s="110"/>
      <c r="BE63" s="110"/>
      <c r="BF63" s="110"/>
      <c r="BG63" s="110"/>
      <c r="BH63" s="110"/>
      <c r="BI63" s="110"/>
      <c r="BJ63" s="110"/>
      <c r="BK63" s="110"/>
      <c r="BL63" s="110"/>
      <c r="BM63" s="110"/>
      <c r="BN63" s="110"/>
      <c r="BO63" s="110"/>
      <c r="BP63" s="110"/>
      <c r="BQ63" s="110"/>
      <c r="BR63" s="110"/>
      <c r="BS63" s="110"/>
      <c r="BT63" s="110"/>
      <c r="BU63" s="110"/>
      <c r="BV63" s="110"/>
      <c r="BW63" s="110"/>
      <c r="BX63" s="110"/>
      <c r="BY63" s="110"/>
      <c r="BZ63" s="110"/>
      <c r="CA63" s="110"/>
      <c r="CB63" s="110"/>
      <c r="CC63" s="110"/>
      <c r="CD63" s="110"/>
      <c r="CE63" s="110"/>
      <c r="CF63" s="110"/>
      <c r="CG63" s="110"/>
      <c r="CH63" s="110"/>
      <c r="CI63" s="110"/>
      <c r="CJ63" s="110"/>
      <c r="CK63" s="110"/>
      <c r="CL63" s="110"/>
      <c r="CM63" s="110"/>
      <c r="CN63" s="110"/>
      <c r="CO63" s="110"/>
      <c r="CP63" s="110"/>
      <c r="CQ63" s="110"/>
      <c r="CR63" s="110"/>
      <c r="CS63" s="110"/>
      <c r="CT63" s="110"/>
      <c r="CU63" s="110"/>
      <c r="CV63" s="110"/>
      <c r="CW63" s="110"/>
      <c r="CX63" s="110"/>
    </row>
    <row r="64" spans="7:102" ht="14.25" customHeight="1" x14ac:dyDescent="0.25">
      <c r="AL64" s="110"/>
      <c r="AM64" s="110"/>
      <c r="AN64" s="110"/>
      <c r="AO64" s="110"/>
      <c r="AP64" s="110"/>
      <c r="AQ64" s="110"/>
      <c r="AR64" s="110"/>
      <c r="AS64" s="110"/>
      <c r="AT64" s="110"/>
      <c r="AU64" s="110"/>
      <c r="AV64" s="110"/>
      <c r="AW64" s="110"/>
      <c r="AX64" s="110"/>
      <c r="AY64" s="110"/>
      <c r="AZ64" s="110"/>
      <c r="BA64" s="110"/>
      <c r="BB64" s="110"/>
      <c r="BC64" s="110"/>
      <c r="BD64" s="110"/>
      <c r="BE64" s="110"/>
      <c r="BF64" s="110"/>
      <c r="BG64" s="110"/>
      <c r="BH64" s="110"/>
      <c r="BI64" s="110"/>
      <c r="BJ64" s="110"/>
      <c r="BK64" s="110"/>
      <c r="BL64" s="110"/>
      <c r="BM64" s="110"/>
      <c r="BN64" s="110"/>
      <c r="BO64" s="110"/>
      <c r="BP64" s="110"/>
      <c r="BQ64" s="110"/>
      <c r="BR64" s="110"/>
      <c r="BS64" s="110"/>
      <c r="BT64" s="110"/>
      <c r="BU64" s="110"/>
      <c r="BV64" s="110"/>
      <c r="BW64" s="110"/>
      <c r="BX64" s="110"/>
      <c r="BY64" s="110"/>
      <c r="BZ64" s="110"/>
      <c r="CA64" s="110"/>
      <c r="CB64" s="110"/>
      <c r="CC64" s="110"/>
      <c r="CD64" s="110"/>
      <c r="CE64" s="110"/>
      <c r="CF64" s="110"/>
      <c r="CG64" s="110"/>
      <c r="CH64" s="110"/>
      <c r="CI64" s="110"/>
      <c r="CJ64" s="110"/>
      <c r="CK64" s="110"/>
      <c r="CL64" s="110"/>
      <c r="CM64" s="110"/>
      <c r="CN64" s="110"/>
      <c r="CO64" s="110"/>
      <c r="CP64" s="110"/>
      <c r="CQ64" s="110"/>
      <c r="CR64" s="110"/>
      <c r="CS64" s="110"/>
      <c r="CT64" s="110"/>
      <c r="CU64" s="110"/>
      <c r="CV64" s="110"/>
      <c r="CW64" s="110"/>
      <c r="CX64" s="110"/>
    </row>
    <row r="65" spans="7:102" ht="14.25" customHeight="1" x14ac:dyDescent="0.25">
      <c r="G65" s="958" t="s">
        <v>1507</v>
      </c>
      <c r="H65" s="764"/>
      <c r="I65" s="764"/>
      <c r="J65" s="764"/>
      <c r="K65" s="764"/>
      <c r="L65" s="764"/>
      <c r="M65" s="764"/>
      <c r="N65" s="764"/>
      <c r="O65" s="764"/>
      <c r="P65" s="764"/>
      <c r="Q65" s="764"/>
      <c r="R65" s="764"/>
      <c r="S65" s="764"/>
      <c r="T65" s="764"/>
      <c r="U65" s="965" t="s">
        <v>1508</v>
      </c>
      <c r="V65" s="764"/>
      <c r="W65" s="764"/>
      <c r="X65" s="764"/>
      <c r="Y65" s="764"/>
      <c r="Z65" s="764"/>
      <c r="AA65" s="764"/>
      <c r="AB65" s="764"/>
      <c r="AC65" s="764"/>
      <c r="AD65" s="764"/>
      <c r="AE65" s="764"/>
      <c r="AF65" s="764"/>
      <c r="AG65" s="764"/>
      <c r="AH65" s="765"/>
      <c r="AL65" s="110"/>
      <c r="AM65" s="110"/>
      <c r="AN65" s="110"/>
      <c r="AO65" s="110"/>
      <c r="AP65" s="110"/>
      <c r="AQ65" s="110"/>
      <c r="AR65" s="110"/>
      <c r="AS65" s="110"/>
      <c r="AT65" s="110"/>
      <c r="AU65" s="110"/>
      <c r="AV65" s="110"/>
      <c r="AW65" s="110"/>
      <c r="AX65" s="110"/>
      <c r="AY65" s="110"/>
      <c r="AZ65" s="110"/>
      <c r="BA65" s="110"/>
      <c r="BB65" s="110"/>
      <c r="BC65" s="110"/>
      <c r="BD65" s="110"/>
      <c r="BE65" s="110"/>
      <c r="BF65" s="110"/>
      <c r="BG65" s="110"/>
      <c r="BH65" s="110"/>
      <c r="BI65" s="110"/>
      <c r="BJ65" s="110"/>
      <c r="BK65" s="110"/>
      <c r="BL65" s="110"/>
      <c r="BM65" s="110"/>
      <c r="BN65" s="110"/>
      <c r="BO65" s="110"/>
      <c r="BP65" s="110"/>
      <c r="BQ65" s="110"/>
      <c r="BR65" s="110"/>
      <c r="BS65" s="110"/>
      <c r="BT65" s="110"/>
      <c r="BU65" s="110"/>
      <c r="BV65" s="110"/>
      <c r="BW65" s="110"/>
      <c r="BX65" s="110"/>
      <c r="BY65" s="110"/>
      <c r="BZ65" s="110"/>
      <c r="CA65" s="110"/>
      <c r="CB65" s="110"/>
      <c r="CC65" s="110"/>
      <c r="CD65" s="110"/>
      <c r="CE65" s="110"/>
      <c r="CF65" s="110"/>
      <c r="CG65" s="110"/>
      <c r="CH65" s="110"/>
      <c r="CI65" s="110"/>
      <c r="CJ65" s="110"/>
      <c r="CK65" s="110"/>
      <c r="CL65" s="110"/>
      <c r="CM65" s="110"/>
      <c r="CN65" s="110"/>
      <c r="CO65" s="110"/>
      <c r="CP65" s="110"/>
      <c r="CQ65" s="110"/>
      <c r="CR65" s="110"/>
      <c r="CS65" s="110"/>
      <c r="CT65" s="110"/>
      <c r="CU65" s="110"/>
      <c r="CV65" s="110"/>
      <c r="CW65" s="110"/>
      <c r="CX65" s="110"/>
    </row>
    <row r="66" spans="7:102" ht="14.25" customHeight="1" x14ac:dyDescent="0.25">
      <c r="G66" s="956" t="s">
        <v>796</v>
      </c>
      <c r="H66" s="794"/>
      <c r="I66" s="794"/>
      <c r="J66" s="794"/>
      <c r="K66" s="794"/>
      <c r="L66" s="794"/>
      <c r="M66" s="958" t="s">
        <v>1511</v>
      </c>
      <c r="N66" s="764"/>
      <c r="O66" s="764"/>
      <c r="P66" s="764"/>
      <c r="Q66" s="965" t="s">
        <v>1510</v>
      </c>
      <c r="R66" s="764"/>
      <c r="S66" s="764"/>
      <c r="T66" s="765"/>
      <c r="U66" s="957" t="s">
        <v>796</v>
      </c>
      <c r="V66" s="794"/>
      <c r="W66" s="794"/>
      <c r="X66" s="794"/>
      <c r="Y66" s="794"/>
      <c r="Z66" s="794"/>
      <c r="AA66" s="965" t="s">
        <v>1511</v>
      </c>
      <c r="AB66" s="764"/>
      <c r="AC66" s="764"/>
      <c r="AD66" s="765"/>
      <c r="AE66" s="965" t="s">
        <v>1510</v>
      </c>
      <c r="AF66" s="764"/>
      <c r="AG66" s="764"/>
      <c r="AH66" s="765"/>
      <c r="AL66" s="110"/>
      <c r="AM66" s="110"/>
      <c r="AN66" s="110"/>
      <c r="AO66" s="110"/>
      <c r="AP66" s="110"/>
      <c r="AQ66" s="110"/>
      <c r="AR66" s="110"/>
      <c r="AS66" s="110"/>
      <c r="AT66" s="110"/>
      <c r="AU66" s="110"/>
      <c r="AV66" s="110"/>
      <c r="AW66" s="110"/>
      <c r="AX66" s="110"/>
      <c r="AY66" s="110"/>
      <c r="AZ66" s="110"/>
      <c r="BA66" s="110"/>
      <c r="BB66" s="110"/>
      <c r="BC66" s="110"/>
      <c r="BD66" s="110"/>
      <c r="BE66" s="110"/>
      <c r="BF66" s="110"/>
      <c r="BG66" s="110"/>
      <c r="BH66" s="110"/>
      <c r="BI66" s="110"/>
      <c r="BJ66" s="110"/>
      <c r="BK66" s="110"/>
      <c r="BL66" s="110"/>
      <c r="BM66" s="110"/>
      <c r="BN66" s="110"/>
      <c r="BO66" s="110"/>
      <c r="BP66" s="110"/>
      <c r="BQ66" s="110"/>
      <c r="BR66" s="110"/>
      <c r="BS66" s="110"/>
      <c r="BT66" s="110"/>
      <c r="BU66" s="110"/>
      <c r="BV66" s="110"/>
      <c r="BW66" s="110"/>
      <c r="BX66" s="110"/>
      <c r="BY66" s="110"/>
      <c r="BZ66" s="110"/>
      <c r="CA66" s="110"/>
      <c r="CB66" s="110"/>
      <c r="CC66" s="110"/>
      <c r="CD66" s="110"/>
      <c r="CE66" s="110"/>
      <c r="CF66" s="110"/>
      <c r="CG66" s="110"/>
      <c r="CH66" s="110"/>
      <c r="CI66" s="110"/>
      <c r="CJ66" s="110"/>
      <c r="CK66" s="110"/>
      <c r="CL66" s="110"/>
      <c r="CM66" s="110"/>
      <c r="CN66" s="110"/>
      <c r="CO66" s="110"/>
      <c r="CP66" s="110"/>
      <c r="CQ66" s="110"/>
      <c r="CR66" s="110"/>
      <c r="CS66" s="110"/>
      <c r="CT66" s="110"/>
      <c r="CU66" s="110"/>
      <c r="CV66" s="110"/>
      <c r="CW66" s="110"/>
      <c r="CX66" s="110"/>
    </row>
    <row r="67" spans="7:102" ht="14.25" customHeight="1" x14ac:dyDescent="0.25">
      <c r="G67" s="184"/>
      <c r="M67" s="184"/>
      <c r="Q67" s="184"/>
      <c r="T67" s="186"/>
      <c r="AA67" s="184"/>
      <c r="AD67" s="186"/>
      <c r="AE67" s="184"/>
      <c r="AH67" s="186"/>
      <c r="AL67" s="110"/>
      <c r="AM67" s="110"/>
      <c r="AN67" s="110"/>
      <c r="AO67" s="110"/>
      <c r="AP67" s="110"/>
      <c r="AQ67" s="110"/>
      <c r="AR67" s="110"/>
      <c r="AS67" s="110"/>
      <c r="AT67" s="110"/>
      <c r="AU67" s="110"/>
      <c r="AV67" s="110"/>
      <c r="AW67" s="110"/>
      <c r="AX67" s="110"/>
      <c r="AY67" s="110"/>
      <c r="AZ67" s="110"/>
      <c r="BA67" s="110"/>
      <c r="BB67" s="110"/>
      <c r="BC67" s="110"/>
      <c r="BD67" s="110"/>
      <c r="BE67" s="110"/>
      <c r="BF67" s="110"/>
      <c r="BG67" s="110"/>
      <c r="BH67" s="110"/>
      <c r="BI67" s="110"/>
      <c r="BJ67" s="110"/>
      <c r="BK67" s="110"/>
      <c r="BL67" s="110"/>
      <c r="BM67" s="110"/>
      <c r="BN67" s="110"/>
      <c r="BO67" s="110"/>
      <c r="BP67" s="110"/>
      <c r="BQ67" s="110"/>
      <c r="BR67" s="110"/>
      <c r="BS67" s="110"/>
      <c r="BT67" s="110"/>
      <c r="BU67" s="110"/>
      <c r="BV67" s="110"/>
      <c r="BW67" s="110"/>
      <c r="BX67" s="110"/>
      <c r="BY67" s="110"/>
      <c r="BZ67" s="110"/>
      <c r="CA67" s="110"/>
      <c r="CB67" s="110"/>
      <c r="CC67" s="110"/>
      <c r="CD67" s="110"/>
      <c r="CE67" s="110"/>
      <c r="CF67" s="110"/>
      <c r="CG67" s="110"/>
      <c r="CH67" s="110"/>
      <c r="CI67" s="110"/>
      <c r="CJ67" s="110"/>
      <c r="CK67" s="110"/>
      <c r="CL67" s="110"/>
      <c r="CM67" s="110"/>
      <c r="CN67" s="110"/>
      <c r="CO67" s="110"/>
      <c r="CP67" s="110"/>
      <c r="CQ67" s="110"/>
      <c r="CR67" s="110"/>
      <c r="CS67" s="110"/>
      <c r="CT67" s="110"/>
      <c r="CU67" s="110"/>
      <c r="CV67" s="110"/>
      <c r="CW67" s="110"/>
      <c r="CX67" s="110"/>
    </row>
    <row r="68" spans="7:102" ht="14.25" customHeight="1" x14ac:dyDescent="0.25">
      <c r="G68" s="294" t="s">
        <v>1681</v>
      </c>
      <c r="H68" s="295"/>
      <c r="I68" s="295"/>
      <c r="J68" s="295"/>
      <c r="K68" s="295"/>
      <c r="L68" s="295"/>
      <c r="M68" s="294"/>
      <c r="N68" s="295"/>
      <c r="O68" s="295"/>
      <c r="P68" s="295"/>
      <c r="Q68" s="294"/>
      <c r="R68" s="295"/>
      <c r="S68" s="295"/>
      <c r="T68" s="296"/>
      <c r="U68" s="294" t="s">
        <v>1681</v>
      </c>
      <c r="V68" s="295"/>
      <c r="W68" s="295"/>
      <c r="X68" s="295"/>
      <c r="Y68" s="295"/>
      <c r="Z68" s="295"/>
      <c r="AA68" s="294"/>
      <c r="AB68" s="295"/>
      <c r="AC68" s="295"/>
      <c r="AD68" s="296"/>
      <c r="AE68" s="294"/>
      <c r="AF68" s="295"/>
      <c r="AG68" s="295"/>
      <c r="AH68" s="296"/>
      <c r="AL68" s="110"/>
      <c r="AM68" s="110"/>
      <c r="AN68" s="110"/>
      <c r="AO68" s="110"/>
      <c r="AP68" s="110"/>
      <c r="AQ68" s="110"/>
      <c r="AR68" s="110"/>
      <c r="AS68" s="110"/>
      <c r="AT68" s="110"/>
      <c r="AU68" s="110"/>
      <c r="AV68" s="110"/>
      <c r="AW68" s="110"/>
      <c r="AX68" s="110"/>
      <c r="AY68" s="110"/>
      <c r="AZ68" s="110"/>
      <c r="BA68" s="110"/>
      <c r="BB68" s="110"/>
      <c r="BC68" s="110"/>
      <c r="BD68" s="110"/>
      <c r="BE68" s="110"/>
      <c r="BF68" s="110"/>
      <c r="BG68" s="110"/>
      <c r="BH68" s="110"/>
      <c r="BI68" s="110"/>
      <c r="BJ68" s="110"/>
      <c r="BK68" s="110"/>
      <c r="BL68" s="110"/>
      <c r="BM68" s="110"/>
      <c r="BN68" s="110"/>
      <c r="BO68" s="110"/>
      <c r="BP68" s="110"/>
      <c r="BQ68" s="110"/>
      <c r="BR68" s="110"/>
      <c r="BS68" s="110"/>
      <c r="BT68" s="110"/>
      <c r="BU68" s="110"/>
      <c r="BV68" s="110"/>
      <c r="BW68" s="110"/>
      <c r="BX68" s="110"/>
      <c r="BY68" s="110"/>
      <c r="BZ68" s="110"/>
      <c r="CA68" s="110"/>
      <c r="CB68" s="110"/>
      <c r="CC68" s="110"/>
      <c r="CD68" s="110"/>
      <c r="CE68" s="110"/>
      <c r="CF68" s="110"/>
      <c r="CG68" s="110"/>
      <c r="CH68" s="110"/>
      <c r="CI68" s="110"/>
      <c r="CJ68" s="110"/>
      <c r="CK68" s="110"/>
      <c r="CL68" s="110"/>
      <c r="CM68" s="110"/>
      <c r="CN68" s="110"/>
      <c r="CO68" s="110"/>
      <c r="CP68" s="110"/>
      <c r="CQ68" s="110"/>
      <c r="CR68" s="110"/>
      <c r="CS68" s="110"/>
      <c r="CT68" s="110"/>
      <c r="CU68" s="110"/>
      <c r="CV68" s="110"/>
      <c r="CW68" s="110"/>
      <c r="CX68" s="110"/>
    </row>
    <row r="69" spans="7:102" ht="14.25" customHeight="1" x14ac:dyDescent="0.25">
      <c r="G69" s="294" t="s">
        <v>1681</v>
      </c>
      <c r="H69" s="295"/>
      <c r="I69" s="295"/>
      <c r="J69" s="295"/>
      <c r="K69" s="295"/>
      <c r="L69" s="295"/>
      <c r="M69" s="294"/>
      <c r="N69" s="295"/>
      <c r="O69" s="295"/>
      <c r="P69" s="295"/>
      <c r="Q69" s="294"/>
      <c r="R69" s="295"/>
      <c r="S69" s="295"/>
      <c r="T69" s="296"/>
      <c r="U69" s="294"/>
      <c r="V69" s="295"/>
      <c r="W69" s="295"/>
      <c r="X69" s="295"/>
      <c r="Y69" s="295"/>
      <c r="Z69" s="295"/>
      <c r="AA69" s="294"/>
      <c r="AB69" s="295"/>
      <c r="AC69" s="295"/>
      <c r="AD69" s="296"/>
      <c r="AE69" s="294"/>
      <c r="AF69" s="295"/>
      <c r="AG69" s="295"/>
      <c r="AH69" s="296"/>
      <c r="AL69" s="110"/>
      <c r="AM69" s="110"/>
      <c r="AN69" s="110"/>
      <c r="AO69" s="110"/>
      <c r="AP69" s="110"/>
      <c r="AQ69" s="110"/>
      <c r="AR69" s="110"/>
      <c r="AS69" s="110"/>
      <c r="AT69" s="110"/>
      <c r="AU69" s="110"/>
      <c r="AV69" s="110"/>
      <c r="AW69" s="110"/>
      <c r="AX69" s="110"/>
      <c r="AY69" s="110"/>
      <c r="AZ69" s="110"/>
      <c r="BA69" s="110"/>
      <c r="BB69" s="110"/>
      <c r="BC69" s="110"/>
      <c r="BD69" s="110"/>
      <c r="BE69" s="110"/>
      <c r="BF69" s="110"/>
      <c r="BG69" s="110"/>
      <c r="BH69" s="110"/>
      <c r="BI69" s="110"/>
      <c r="BJ69" s="110"/>
      <c r="BK69" s="110"/>
      <c r="BL69" s="110"/>
      <c r="BM69" s="110"/>
      <c r="BN69" s="110"/>
      <c r="BO69" s="110"/>
      <c r="BP69" s="110"/>
      <c r="BQ69" s="110"/>
      <c r="BR69" s="110"/>
      <c r="BS69" s="110"/>
      <c r="BT69" s="110"/>
      <c r="BU69" s="110"/>
      <c r="BV69" s="110"/>
      <c r="BW69" s="110"/>
      <c r="BX69" s="110"/>
      <c r="BY69" s="110"/>
      <c r="BZ69" s="110"/>
      <c r="CA69" s="110"/>
      <c r="CB69" s="110"/>
      <c r="CC69" s="110"/>
      <c r="CD69" s="110"/>
      <c r="CE69" s="110"/>
      <c r="CF69" s="110"/>
      <c r="CG69" s="110"/>
      <c r="CH69" s="110"/>
      <c r="CI69" s="110"/>
      <c r="CJ69" s="110"/>
      <c r="CK69" s="110"/>
      <c r="CL69" s="110"/>
      <c r="CM69" s="110"/>
      <c r="CN69" s="110"/>
      <c r="CO69" s="110"/>
      <c r="CP69" s="110"/>
      <c r="CQ69" s="110"/>
      <c r="CR69" s="110"/>
      <c r="CS69" s="110"/>
      <c r="CT69" s="110"/>
      <c r="CU69" s="110"/>
      <c r="CV69" s="110"/>
      <c r="CW69" s="110"/>
      <c r="CX69" s="110"/>
    </row>
    <row r="70" spans="7:102" ht="14.25" customHeight="1" x14ac:dyDescent="0.25">
      <c r="G70" s="294" t="s">
        <v>1681</v>
      </c>
      <c r="H70" s="295"/>
      <c r="I70" s="295"/>
      <c r="J70" s="295"/>
      <c r="K70" s="295"/>
      <c r="L70" s="295"/>
      <c r="M70" s="294"/>
      <c r="N70" s="295"/>
      <c r="O70" s="295"/>
      <c r="P70" s="295"/>
      <c r="Q70" s="294"/>
      <c r="R70" s="295"/>
      <c r="S70" s="295"/>
      <c r="T70" s="296"/>
      <c r="U70" s="294"/>
      <c r="V70" s="295"/>
      <c r="W70" s="295"/>
      <c r="X70" s="295"/>
      <c r="Y70" s="295"/>
      <c r="Z70" s="295"/>
      <c r="AA70" s="294"/>
      <c r="AB70" s="295"/>
      <c r="AC70" s="295"/>
      <c r="AD70" s="296"/>
      <c r="AE70" s="294"/>
      <c r="AF70" s="295"/>
      <c r="AG70" s="295"/>
      <c r="AH70" s="296"/>
      <c r="AL70" s="110"/>
      <c r="AM70" s="110"/>
      <c r="AN70" s="110"/>
      <c r="AO70" s="110"/>
      <c r="AP70" s="110"/>
      <c r="AQ70" s="110"/>
      <c r="AR70" s="110"/>
      <c r="AS70" s="110"/>
      <c r="AT70" s="110"/>
      <c r="AU70" s="110"/>
      <c r="AV70" s="110"/>
      <c r="AW70" s="110"/>
      <c r="AX70" s="110"/>
      <c r="AY70" s="110"/>
      <c r="AZ70" s="110"/>
      <c r="BA70" s="110"/>
      <c r="BB70" s="110"/>
      <c r="BC70" s="110"/>
      <c r="BD70" s="110"/>
      <c r="BE70" s="110"/>
      <c r="BF70" s="110"/>
      <c r="BG70" s="110"/>
      <c r="BH70" s="110"/>
      <c r="BI70" s="110"/>
      <c r="BJ70" s="110"/>
      <c r="BK70" s="110"/>
      <c r="BL70" s="110"/>
      <c r="BM70" s="110"/>
      <c r="BN70" s="110"/>
      <c r="BO70" s="110"/>
      <c r="BP70" s="110"/>
      <c r="BQ70" s="110"/>
      <c r="BR70" s="110"/>
      <c r="BS70" s="110"/>
      <c r="BT70" s="110"/>
      <c r="BU70" s="110"/>
      <c r="BV70" s="110"/>
      <c r="BW70" s="110"/>
      <c r="BX70" s="110"/>
      <c r="BY70" s="110"/>
      <c r="BZ70" s="110"/>
      <c r="CA70" s="110"/>
      <c r="CB70" s="110"/>
      <c r="CC70" s="110"/>
      <c r="CD70" s="110"/>
      <c r="CE70" s="110"/>
      <c r="CF70" s="110"/>
      <c r="CG70" s="110"/>
      <c r="CH70" s="110"/>
      <c r="CI70" s="110"/>
      <c r="CJ70" s="110"/>
      <c r="CK70" s="110"/>
      <c r="CL70" s="110"/>
      <c r="CM70" s="110"/>
      <c r="CN70" s="110"/>
      <c r="CO70" s="110"/>
      <c r="CP70" s="110"/>
      <c r="CQ70" s="110"/>
      <c r="CR70" s="110"/>
      <c r="CS70" s="110"/>
      <c r="CT70" s="110"/>
      <c r="CU70" s="110"/>
      <c r="CV70" s="110"/>
      <c r="CW70" s="110"/>
      <c r="CX70" s="110"/>
    </row>
    <row r="71" spans="7:102" ht="14.25" customHeight="1" x14ac:dyDescent="0.25">
      <c r="G71" s="294" t="s">
        <v>1681</v>
      </c>
      <c r="H71" s="295"/>
      <c r="I71" s="295"/>
      <c r="J71" s="295"/>
      <c r="K71" s="295"/>
      <c r="L71" s="295"/>
      <c r="M71" s="294"/>
      <c r="N71" s="295"/>
      <c r="O71" s="295"/>
      <c r="P71" s="295"/>
      <c r="Q71" s="294"/>
      <c r="R71" s="295"/>
      <c r="S71" s="295"/>
      <c r="T71" s="296"/>
      <c r="U71" s="294"/>
      <c r="V71" s="295"/>
      <c r="W71" s="295"/>
      <c r="X71" s="295"/>
      <c r="Y71" s="295"/>
      <c r="Z71" s="295"/>
      <c r="AA71" s="294"/>
      <c r="AB71" s="295"/>
      <c r="AC71" s="295"/>
      <c r="AD71" s="296"/>
      <c r="AE71" s="294"/>
      <c r="AF71" s="295"/>
      <c r="AG71" s="295"/>
      <c r="AH71" s="296"/>
      <c r="AI71" s="110"/>
      <c r="AJ71" s="110"/>
      <c r="AK71" s="110"/>
      <c r="AL71" s="110"/>
      <c r="AM71" s="110"/>
      <c r="AN71" s="110"/>
      <c r="AO71" s="110"/>
      <c r="AP71" s="110"/>
      <c r="AQ71" s="110"/>
      <c r="AR71" s="110"/>
      <c r="AS71" s="110"/>
      <c r="AT71" s="110"/>
      <c r="AU71" s="110"/>
      <c r="AV71" s="110"/>
      <c r="AW71" s="110"/>
      <c r="AX71" s="110"/>
      <c r="AY71" s="110"/>
      <c r="AZ71" s="110"/>
      <c r="BA71" s="110"/>
      <c r="BB71" s="110"/>
      <c r="BC71" s="110"/>
      <c r="BD71" s="110"/>
      <c r="BE71" s="110"/>
      <c r="BF71" s="110"/>
      <c r="BG71" s="110"/>
      <c r="BH71" s="110"/>
      <c r="BI71" s="110"/>
      <c r="BJ71" s="110"/>
      <c r="BK71" s="110"/>
      <c r="BL71" s="110"/>
      <c r="BM71" s="110"/>
      <c r="BN71" s="110"/>
      <c r="BO71" s="110"/>
      <c r="BP71" s="110"/>
      <c r="BQ71" s="110"/>
      <c r="BR71" s="110"/>
      <c r="BS71" s="110"/>
      <c r="BT71" s="110"/>
      <c r="BU71" s="110"/>
      <c r="BV71" s="110"/>
      <c r="BW71" s="110"/>
      <c r="BX71" s="110"/>
      <c r="BY71" s="110"/>
      <c r="BZ71" s="110"/>
      <c r="CA71" s="110"/>
      <c r="CB71" s="110"/>
      <c r="CC71" s="110"/>
      <c r="CD71" s="110"/>
      <c r="CE71" s="110"/>
      <c r="CF71" s="110"/>
      <c r="CG71" s="110"/>
      <c r="CH71" s="110"/>
      <c r="CI71" s="110"/>
      <c r="CJ71" s="110"/>
      <c r="CK71" s="110"/>
      <c r="CL71" s="110"/>
      <c r="CM71" s="110"/>
      <c r="CN71" s="110"/>
      <c r="CO71" s="110"/>
      <c r="CP71" s="110"/>
      <c r="CQ71" s="110"/>
      <c r="CR71" s="110"/>
      <c r="CS71" s="110"/>
      <c r="CT71" s="110"/>
      <c r="CU71" s="110"/>
      <c r="CV71" s="110"/>
      <c r="CW71" s="110"/>
      <c r="CX71" s="110"/>
    </row>
    <row r="72" spans="7:102" ht="14.25" customHeight="1" x14ac:dyDescent="0.25">
      <c r="G72" s="294" t="s">
        <v>1681</v>
      </c>
      <c r="H72" s="295"/>
      <c r="I72" s="295"/>
      <c r="J72" s="295"/>
      <c r="K72" s="295"/>
      <c r="L72" s="295"/>
      <c r="M72" s="294"/>
      <c r="N72" s="295"/>
      <c r="O72" s="295"/>
      <c r="P72" s="295"/>
      <c r="Q72" s="294"/>
      <c r="R72" s="295"/>
      <c r="S72" s="295"/>
      <c r="T72" s="296"/>
      <c r="U72" s="294"/>
      <c r="V72" s="295"/>
      <c r="W72" s="295"/>
      <c r="X72" s="295"/>
      <c r="Y72" s="295"/>
      <c r="Z72" s="295"/>
      <c r="AA72" s="294"/>
      <c r="AB72" s="295"/>
      <c r="AC72" s="295"/>
      <c r="AD72" s="296"/>
      <c r="AE72" s="294"/>
      <c r="AF72" s="295"/>
      <c r="AG72" s="295"/>
      <c r="AH72" s="296"/>
      <c r="AI72" s="110"/>
      <c r="AJ72" s="110"/>
      <c r="AK72" s="110"/>
      <c r="AL72" s="110"/>
      <c r="AM72" s="110"/>
      <c r="AN72" s="110"/>
      <c r="AO72" s="110"/>
      <c r="AP72" s="110"/>
      <c r="AQ72" s="110"/>
      <c r="AR72" s="110"/>
      <c r="AS72" s="110"/>
      <c r="AT72" s="110"/>
      <c r="AU72" s="110"/>
      <c r="AV72" s="110"/>
      <c r="AW72" s="110"/>
      <c r="AX72" s="110"/>
      <c r="AY72" s="110"/>
      <c r="AZ72" s="110"/>
      <c r="BA72" s="110"/>
      <c r="BB72" s="110"/>
      <c r="BC72" s="110"/>
      <c r="BD72" s="110"/>
      <c r="BE72" s="110"/>
      <c r="BF72" s="110"/>
      <c r="BG72" s="110"/>
      <c r="BH72" s="110"/>
      <c r="BI72" s="110"/>
      <c r="BJ72" s="110"/>
      <c r="BK72" s="110"/>
      <c r="BL72" s="110"/>
      <c r="BM72" s="110"/>
      <c r="BN72" s="110"/>
      <c r="BO72" s="110"/>
      <c r="BP72" s="110"/>
      <c r="BQ72" s="110"/>
      <c r="BR72" s="110"/>
      <c r="BS72" s="110"/>
      <c r="BT72" s="110"/>
      <c r="BU72" s="110"/>
      <c r="BV72" s="110"/>
      <c r="BW72" s="110"/>
      <c r="BX72" s="110"/>
      <c r="BY72" s="110"/>
      <c r="BZ72" s="110"/>
      <c r="CA72" s="110"/>
      <c r="CB72" s="110"/>
      <c r="CC72" s="110"/>
      <c r="CD72" s="110"/>
      <c r="CE72" s="110"/>
      <c r="CF72" s="110"/>
      <c r="CG72" s="110"/>
      <c r="CH72" s="110"/>
      <c r="CI72" s="110"/>
      <c r="CJ72" s="110"/>
      <c r="CK72" s="110"/>
      <c r="CL72" s="110"/>
      <c r="CM72" s="110"/>
      <c r="CN72" s="110"/>
      <c r="CO72" s="110"/>
      <c r="CP72" s="110"/>
      <c r="CQ72" s="110"/>
      <c r="CR72" s="110"/>
      <c r="CS72" s="110"/>
      <c r="CT72" s="110"/>
      <c r="CU72" s="110"/>
      <c r="CV72" s="110"/>
      <c r="CW72" s="110"/>
      <c r="CX72" s="110"/>
    </row>
    <row r="73" spans="7:102" ht="14.25" customHeight="1" x14ac:dyDescent="0.25">
      <c r="G73" s="294" t="s">
        <v>1681</v>
      </c>
      <c r="H73" s="295"/>
      <c r="I73" s="295"/>
      <c r="J73" s="295"/>
      <c r="K73" s="295"/>
      <c r="L73" s="295"/>
      <c r="M73" s="294"/>
      <c r="N73" s="295"/>
      <c r="O73" s="295"/>
      <c r="P73" s="295"/>
      <c r="Q73" s="294"/>
      <c r="R73" s="295"/>
      <c r="S73" s="295"/>
      <c r="T73" s="296"/>
      <c r="U73" s="294"/>
      <c r="V73" s="295"/>
      <c r="W73" s="295"/>
      <c r="X73" s="295"/>
      <c r="Y73" s="295"/>
      <c r="Z73" s="295"/>
      <c r="AA73" s="294"/>
      <c r="AB73" s="295"/>
      <c r="AC73" s="295"/>
      <c r="AD73" s="296"/>
      <c r="AE73" s="294"/>
      <c r="AF73" s="295"/>
      <c r="AG73" s="295"/>
      <c r="AH73" s="296"/>
      <c r="AI73" s="110"/>
      <c r="AJ73" s="110"/>
      <c r="AK73" s="110"/>
      <c r="AL73" s="110"/>
      <c r="AM73" s="110"/>
      <c r="AN73" s="110"/>
      <c r="AO73" s="110"/>
      <c r="AP73" s="110"/>
      <c r="AQ73" s="110"/>
      <c r="AR73" s="110"/>
      <c r="AS73" s="110"/>
      <c r="AT73" s="110"/>
      <c r="AU73" s="110"/>
      <c r="AV73" s="110"/>
      <c r="AW73" s="110"/>
      <c r="AX73" s="110"/>
      <c r="AY73" s="110"/>
      <c r="AZ73" s="110"/>
      <c r="BA73" s="110"/>
      <c r="BB73" s="110"/>
      <c r="BC73" s="110"/>
      <c r="BD73" s="110"/>
      <c r="BE73" s="110"/>
      <c r="BF73" s="110"/>
      <c r="BG73" s="110"/>
      <c r="BH73" s="110"/>
      <c r="BI73" s="110"/>
      <c r="BJ73" s="110"/>
      <c r="BK73" s="110"/>
      <c r="BL73" s="110"/>
      <c r="BM73" s="110"/>
      <c r="BN73" s="110"/>
      <c r="BO73" s="110"/>
      <c r="BP73" s="110"/>
      <c r="BQ73" s="110"/>
      <c r="BR73" s="110"/>
      <c r="BS73" s="110"/>
      <c r="BT73" s="110"/>
      <c r="BU73" s="110"/>
      <c r="BV73" s="110"/>
      <c r="BW73" s="110"/>
      <c r="BX73" s="110"/>
      <c r="BY73" s="110"/>
      <c r="BZ73" s="110"/>
      <c r="CA73" s="110"/>
      <c r="CB73" s="110"/>
      <c r="CC73" s="110"/>
      <c r="CD73" s="110"/>
      <c r="CE73" s="110"/>
      <c r="CF73" s="110"/>
      <c r="CG73" s="110"/>
      <c r="CH73" s="110"/>
      <c r="CI73" s="110"/>
      <c r="CJ73" s="110"/>
      <c r="CK73" s="110"/>
      <c r="CL73" s="110"/>
      <c r="CM73" s="110"/>
      <c r="CN73" s="110"/>
      <c r="CO73" s="110"/>
      <c r="CP73" s="110"/>
      <c r="CQ73" s="110"/>
      <c r="CR73" s="110"/>
      <c r="CS73" s="110"/>
      <c r="CT73" s="110"/>
      <c r="CU73" s="110"/>
      <c r="CV73" s="110"/>
      <c r="CW73" s="110"/>
      <c r="CX73" s="110"/>
    </row>
    <row r="74" spans="7:102" ht="14.25" customHeight="1" x14ac:dyDescent="0.25">
      <c r="G74" s="294" t="s">
        <v>1681</v>
      </c>
      <c r="H74" s="295"/>
      <c r="I74" s="295"/>
      <c r="J74" s="295"/>
      <c r="K74" s="295"/>
      <c r="L74" s="295"/>
      <c r="M74" s="294"/>
      <c r="N74" s="295"/>
      <c r="O74" s="295"/>
      <c r="P74" s="295"/>
      <c r="Q74" s="294"/>
      <c r="R74" s="295"/>
      <c r="S74" s="295"/>
      <c r="T74" s="296"/>
      <c r="U74" s="294"/>
      <c r="V74" s="295"/>
      <c r="W74" s="295"/>
      <c r="X74" s="295"/>
      <c r="Y74" s="295"/>
      <c r="Z74" s="295"/>
      <c r="AA74" s="294"/>
      <c r="AB74" s="295"/>
      <c r="AC74" s="295"/>
      <c r="AD74" s="296"/>
      <c r="AE74" s="294"/>
      <c r="AF74" s="295"/>
      <c r="AG74" s="295"/>
      <c r="AH74" s="296"/>
      <c r="AI74" s="110"/>
      <c r="AJ74" s="110"/>
      <c r="AK74" s="110"/>
      <c r="AL74" s="110"/>
      <c r="AM74" s="110"/>
      <c r="AN74" s="110"/>
      <c r="AO74" s="110"/>
      <c r="AP74" s="110"/>
      <c r="AQ74" s="110"/>
      <c r="AR74" s="110"/>
      <c r="AS74" s="110"/>
      <c r="AT74" s="110"/>
      <c r="AU74" s="110"/>
      <c r="AV74" s="110"/>
      <c r="AW74" s="110"/>
      <c r="AX74" s="110"/>
      <c r="AY74" s="110"/>
      <c r="AZ74" s="110"/>
      <c r="BA74" s="110"/>
      <c r="BB74" s="110"/>
      <c r="BC74" s="110"/>
      <c r="BD74" s="110"/>
      <c r="BE74" s="110"/>
      <c r="BF74" s="110"/>
      <c r="BG74" s="110"/>
      <c r="BH74" s="110"/>
      <c r="BI74" s="110"/>
      <c r="BJ74" s="110"/>
      <c r="BK74" s="110"/>
      <c r="BL74" s="110"/>
      <c r="BM74" s="110"/>
      <c r="BN74" s="110"/>
      <c r="BO74" s="110"/>
      <c r="BP74" s="110"/>
      <c r="BQ74" s="110"/>
      <c r="BR74" s="110"/>
      <c r="BS74" s="110"/>
      <c r="BT74" s="110"/>
      <c r="BU74" s="110"/>
      <c r="BV74" s="110"/>
      <c r="BW74" s="110"/>
      <c r="BX74" s="110"/>
      <c r="BY74" s="110"/>
      <c r="BZ74" s="110"/>
      <c r="CA74" s="110"/>
      <c r="CB74" s="110"/>
      <c r="CC74" s="110"/>
      <c r="CD74" s="110"/>
      <c r="CE74" s="110"/>
      <c r="CF74" s="110"/>
      <c r="CG74" s="110"/>
      <c r="CH74" s="110"/>
      <c r="CI74" s="110"/>
      <c r="CJ74" s="110"/>
      <c r="CK74" s="110"/>
      <c r="CL74" s="110"/>
      <c r="CM74" s="110"/>
      <c r="CN74" s="110"/>
      <c r="CO74" s="110"/>
      <c r="CP74" s="110"/>
      <c r="CQ74" s="110"/>
      <c r="CR74" s="110"/>
      <c r="CS74" s="110"/>
      <c r="CT74" s="110"/>
      <c r="CU74" s="110"/>
      <c r="CV74" s="110"/>
      <c r="CW74" s="110"/>
      <c r="CX74" s="110"/>
    </row>
    <row r="75" spans="7:102" ht="14.25" customHeight="1" x14ac:dyDescent="0.25">
      <c r="G75" s="294" t="s">
        <v>1681</v>
      </c>
      <c r="H75" s="295"/>
      <c r="I75" s="295"/>
      <c r="J75" s="295"/>
      <c r="K75" s="295"/>
      <c r="L75" s="295"/>
      <c r="M75" s="294"/>
      <c r="N75" s="295"/>
      <c r="O75" s="295"/>
      <c r="P75" s="295"/>
      <c r="Q75" s="294"/>
      <c r="R75" s="295"/>
      <c r="S75" s="295"/>
      <c r="T75" s="296"/>
      <c r="U75" s="294"/>
      <c r="V75" s="295"/>
      <c r="W75" s="295"/>
      <c r="X75" s="295"/>
      <c r="Y75" s="295"/>
      <c r="Z75" s="295"/>
      <c r="AA75" s="294"/>
      <c r="AB75" s="295"/>
      <c r="AC75" s="295"/>
      <c r="AD75" s="296"/>
      <c r="AE75" s="294"/>
      <c r="AF75" s="295"/>
      <c r="AG75" s="295"/>
      <c r="AH75" s="296"/>
      <c r="AI75" s="110"/>
      <c r="AJ75" s="110"/>
      <c r="AK75" s="110"/>
      <c r="AL75" s="110"/>
      <c r="AM75" s="110"/>
      <c r="AN75" s="110"/>
      <c r="AO75" s="110"/>
      <c r="AP75" s="110"/>
      <c r="AQ75" s="110"/>
      <c r="AR75" s="110"/>
      <c r="AS75" s="110"/>
      <c r="AT75" s="110"/>
      <c r="AU75" s="110"/>
      <c r="AV75" s="110"/>
      <c r="AW75" s="110"/>
      <c r="AX75" s="110"/>
      <c r="AY75" s="110"/>
      <c r="AZ75" s="110"/>
      <c r="BA75" s="110"/>
      <c r="BB75" s="110"/>
      <c r="BC75" s="110"/>
      <c r="BD75" s="110"/>
      <c r="BE75" s="110"/>
      <c r="BF75" s="110"/>
      <c r="BG75" s="110"/>
      <c r="BH75" s="110"/>
      <c r="BI75" s="110"/>
      <c r="BJ75" s="110"/>
      <c r="BK75" s="110"/>
      <c r="BL75" s="110"/>
      <c r="BM75" s="110"/>
      <c r="BN75" s="110"/>
      <c r="BO75" s="110"/>
      <c r="BP75" s="110"/>
      <c r="BQ75" s="110"/>
      <c r="BR75" s="110"/>
      <c r="BS75" s="110"/>
      <c r="BT75" s="110"/>
      <c r="BU75" s="110"/>
      <c r="BV75" s="110"/>
      <c r="BW75" s="110"/>
      <c r="BX75" s="110"/>
      <c r="BY75" s="110"/>
      <c r="BZ75" s="110"/>
      <c r="CA75" s="110"/>
      <c r="CB75" s="110"/>
      <c r="CC75" s="110"/>
      <c r="CD75" s="110"/>
      <c r="CE75" s="110"/>
      <c r="CF75" s="110"/>
      <c r="CG75" s="110"/>
      <c r="CH75" s="110"/>
      <c r="CI75" s="110"/>
      <c r="CJ75" s="110"/>
      <c r="CK75" s="110"/>
      <c r="CL75" s="110"/>
      <c r="CM75" s="110"/>
      <c r="CN75" s="110"/>
      <c r="CO75" s="110"/>
      <c r="CP75" s="110"/>
      <c r="CQ75" s="110"/>
      <c r="CR75" s="110"/>
      <c r="CS75" s="110"/>
      <c r="CT75" s="110"/>
      <c r="CU75" s="110"/>
      <c r="CV75" s="110"/>
      <c r="CW75" s="110"/>
      <c r="CX75" s="110"/>
    </row>
    <row r="76" spans="7:102" ht="14.25" customHeight="1" x14ac:dyDescent="0.25">
      <c r="G76" s="294" t="s">
        <v>1681</v>
      </c>
      <c r="H76" s="295"/>
      <c r="I76" s="295"/>
      <c r="J76" s="295"/>
      <c r="K76" s="295"/>
      <c r="L76" s="295"/>
      <c r="M76" s="294"/>
      <c r="N76" s="295"/>
      <c r="O76" s="295"/>
      <c r="P76" s="295"/>
      <c r="Q76" s="294"/>
      <c r="R76" s="295"/>
      <c r="S76" s="295"/>
      <c r="T76" s="296"/>
      <c r="U76" s="294"/>
      <c r="V76" s="295"/>
      <c r="W76" s="295"/>
      <c r="X76" s="295"/>
      <c r="Y76" s="295"/>
      <c r="Z76" s="295"/>
      <c r="AA76" s="294"/>
      <c r="AB76" s="295"/>
      <c r="AC76" s="295"/>
      <c r="AD76" s="296"/>
      <c r="AE76" s="294"/>
      <c r="AF76" s="295"/>
      <c r="AG76" s="295"/>
      <c r="AH76" s="296"/>
      <c r="AI76" s="110"/>
      <c r="AJ76" s="110"/>
      <c r="AK76" s="110"/>
      <c r="AL76" s="110"/>
      <c r="AM76" s="110"/>
      <c r="AN76" s="110"/>
      <c r="AO76" s="110"/>
      <c r="AP76" s="110"/>
      <c r="AQ76" s="110"/>
      <c r="AR76" s="110"/>
      <c r="AS76" s="110"/>
      <c r="AT76" s="110"/>
      <c r="AU76" s="110"/>
      <c r="AV76" s="110"/>
      <c r="AW76" s="110"/>
      <c r="AX76" s="110"/>
      <c r="AY76" s="110"/>
      <c r="AZ76" s="110"/>
      <c r="BA76" s="110"/>
      <c r="BB76" s="110"/>
      <c r="BC76" s="110"/>
      <c r="BD76" s="110"/>
      <c r="BE76" s="110"/>
      <c r="BF76" s="110"/>
      <c r="BG76" s="110"/>
      <c r="BH76" s="110"/>
      <c r="BI76" s="110"/>
      <c r="BJ76" s="110"/>
      <c r="BK76" s="110"/>
      <c r="BL76" s="110"/>
      <c r="BM76" s="110"/>
      <c r="BN76" s="110"/>
      <c r="BO76" s="110"/>
      <c r="BP76" s="110"/>
      <c r="BQ76" s="110"/>
      <c r="BR76" s="110"/>
      <c r="BS76" s="110"/>
      <c r="BT76" s="110"/>
      <c r="BU76" s="110"/>
      <c r="BV76" s="110"/>
      <c r="BW76" s="110"/>
      <c r="BX76" s="110"/>
      <c r="BY76" s="110"/>
      <c r="BZ76" s="110"/>
      <c r="CA76" s="110"/>
      <c r="CB76" s="110"/>
      <c r="CC76" s="110"/>
      <c r="CD76" s="110"/>
      <c r="CE76" s="110"/>
      <c r="CF76" s="110"/>
      <c r="CG76" s="110"/>
      <c r="CH76" s="110"/>
      <c r="CI76" s="110"/>
      <c r="CJ76" s="110"/>
      <c r="CK76" s="110"/>
      <c r="CL76" s="110"/>
      <c r="CM76" s="110"/>
      <c r="CN76" s="110"/>
      <c r="CO76" s="110"/>
      <c r="CP76" s="110"/>
      <c r="CQ76" s="110"/>
      <c r="CR76" s="110"/>
      <c r="CS76" s="110"/>
      <c r="CT76" s="110"/>
      <c r="CU76" s="110"/>
      <c r="CV76" s="110"/>
      <c r="CW76" s="110"/>
      <c r="CX76" s="110"/>
    </row>
    <row r="77" spans="7:102" ht="14.25" customHeight="1" x14ac:dyDescent="0.25">
      <c r="G77" s="294" t="s">
        <v>1681</v>
      </c>
      <c r="H77" s="295"/>
      <c r="I77" s="295"/>
      <c r="J77" s="295"/>
      <c r="K77" s="295"/>
      <c r="L77" s="295"/>
      <c r="M77" s="294"/>
      <c r="N77" s="295"/>
      <c r="O77" s="295"/>
      <c r="P77" s="295"/>
      <c r="Q77" s="294"/>
      <c r="R77" s="295"/>
      <c r="S77" s="295"/>
      <c r="T77" s="296"/>
      <c r="U77" s="294"/>
      <c r="V77" s="295"/>
      <c r="W77" s="295"/>
      <c r="X77" s="295"/>
      <c r="Y77" s="295"/>
      <c r="Z77" s="295"/>
      <c r="AA77" s="294"/>
      <c r="AB77" s="295"/>
      <c r="AC77" s="295"/>
      <c r="AD77" s="296"/>
      <c r="AE77" s="294"/>
      <c r="AF77" s="295"/>
      <c r="AG77" s="295"/>
      <c r="AH77" s="296"/>
      <c r="AI77" s="110"/>
      <c r="AJ77" s="110"/>
      <c r="AK77" s="110"/>
      <c r="AL77" s="110"/>
      <c r="AM77" s="110"/>
      <c r="AN77" s="110"/>
      <c r="AO77" s="110"/>
      <c r="AP77" s="110"/>
      <c r="AQ77" s="110"/>
      <c r="AR77" s="110"/>
      <c r="AS77" s="110"/>
      <c r="AT77" s="110"/>
      <c r="AU77" s="110"/>
      <c r="AV77" s="110"/>
      <c r="AW77" s="110"/>
      <c r="AX77" s="110"/>
      <c r="AY77" s="110"/>
      <c r="AZ77" s="110"/>
      <c r="BA77" s="110"/>
      <c r="BB77" s="110"/>
      <c r="BC77" s="110"/>
      <c r="BD77" s="110"/>
      <c r="BE77" s="110"/>
      <c r="BF77" s="110"/>
      <c r="BG77" s="110"/>
      <c r="BH77" s="110"/>
      <c r="BI77" s="110"/>
      <c r="BJ77" s="110"/>
      <c r="BK77" s="110"/>
      <c r="BL77" s="110"/>
      <c r="BM77" s="110"/>
      <c r="BN77" s="110"/>
      <c r="BO77" s="110"/>
      <c r="BP77" s="110"/>
      <c r="BQ77" s="110"/>
      <c r="BR77" s="110"/>
      <c r="BS77" s="110"/>
      <c r="BT77" s="110"/>
      <c r="BU77" s="110"/>
      <c r="BV77" s="110"/>
      <c r="BW77" s="110"/>
      <c r="BX77" s="110"/>
      <c r="BY77" s="110"/>
      <c r="BZ77" s="110"/>
      <c r="CA77" s="110"/>
      <c r="CB77" s="110"/>
      <c r="CC77" s="110"/>
      <c r="CD77" s="110"/>
      <c r="CE77" s="110"/>
      <c r="CF77" s="110"/>
      <c r="CG77" s="110"/>
      <c r="CH77" s="110"/>
      <c r="CI77" s="110"/>
      <c r="CJ77" s="110"/>
      <c r="CK77" s="110"/>
      <c r="CL77" s="110"/>
      <c r="CM77" s="110"/>
      <c r="CN77" s="110"/>
      <c r="CO77" s="110"/>
      <c r="CP77" s="110"/>
      <c r="CQ77" s="110"/>
      <c r="CR77" s="110"/>
      <c r="CS77" s="110"/>
      <c r="CT77" s="110"/>
      <c r="CU77" s="110"/>
      <c r="CV77" s="110"/>
      <c r="CW77" s="110"/>
      <c r="CX77" s="110"/>
    </row>
    <row r="78" spans="7:102" ht="14.25" customHeight="1" x14ac:dyDescent="0.25">
      <c r="G78" s="294" t="s">
        <v>1681</v>
      </c>
      <c r="H78" s="295"/>
      <c r="I78" s="295"/>
      <c r="J78" s="295"/>
      <c r="K78" s="295"/>
      <c r="L78" s="295"/>
      <c r="M78" s="294"/>
      <c r="N78" s="295"/>
      <c r="O78" s="295"/>
      <c r="P78" s="295"/>
      <c r="Q78" s="294"/>
      <c r="R78" s="295"/>
      <c r="S78" s="295"/>
      <c r="T78" s="296"/>
      <c r="U78" s="294"/>
      <c r="V78" s="295"/>
      <c r="W78" s="295"/>
      <c r="X78" s="295"/>
      <c r="Y78" s="295"/>
      <c r="Z78" s="295"/>
      <c r="AA78" s="294"/>
      <c r="AB78" s="295"/>
      <c r="AC78" s="295"/>
      <c r="AD78" s="296"/>
      <c r="AE78" s="294"/>
      <c r="AF78" s="295"/>
      <c r="AG78" s="295"/>
      <c r="AH78" s="296"/>
      <c r="AI78" s="110"/>
      <c r="AJ78" s="110"/>
      <c r="AK78" s="110"/>
      <c r="AL78" s="110"/>
      <c r="AM78" s="110"/>
      <c r="AN78" s="110"/>
      <c r="AO78" s="110"/>
      <c r="AP78" s="110"/>
      <c r="AQ78" s="110"/>
      <c r="AR78" s="110"/>
      <c r="AS78" s="110"/>
      <c r="AT78" s="110"/>
      <c r="AU78" s="110"/>
      <c r="AV78" s="110"/>
      <c r="AW78" s="110"/>
      <c r="AX78" s="110"/>
      <c r="AY78" s="110"/>
      <c r="AZ78" s="110"/>
      <c r="BA78" s="110"/>
      <c r="BB78" s="110"/>
      <c r="BC78" s="110"/>
      <c r="BD78" s="110"/>
      <c r="BE78" s="110"/>
      <c r="BF78" s="110"/>
      <c r="BG78" s="110"/>
      <c r="BH78" s="110"/>
      <c r="BI78" s="110"/>
      <c r="BJ78" s="110"/>
      <c r="BK78" s="110"/>
      <c r="BL78" s="110"/>
      <c r="BM78" s="110"/>
      <c r="BN78" s="110"/>
      <c r="BO78" s="110"/>
      <c r="BP78" s="110"/>
      <c r="BQ78" s="110"/>
      <c r="BR78" s="110"/>
      <c r="BS78" s="110"/>
      <c r="BT78" s="110"/>
      <c r="BU78" s="110"/>
      <c r="BV78" s="110"/>
      <c r="BW78" s="110"/>
      <c r="BX78" s="110"/>
      <c r="BY78" s="110"/>
      <c r="BZ78" s="110"/>
      <c r="CA78" s="110"/>
      <c r="CB78" s="110"/>
      <c r="CC78" s="110"/>
      <c r="CD78" s="110"/>
      <c r="CE78" s="110"/>
      <c r="CF78" s="110"/>
      <c r="CG78" s="110"/>
      <c r="CH78" s="110"/>
      <c r="CI78" s="110"/>
      <c r="CJ78" s="110"/>
      <c r="CK78" s="110"/>
      <c r="CL78" s="110"/>
      <c r="CM78" s="110"/>
      <c r="CN78" s="110"/>
      <c r="CO78" s="110"/>
      <c r="CP78" s="110"/>
      <c r="CQ78" s="110"/>
      <c r="CR78" s="110"/>
      <c r="CS78" s="110"/>
      <c r="CT78" s="110"/>
      <c r="CU78" s="110"/>
      <c r="CV78" s="110"/>
      <c r="CW78" s="110"/>
      <c r="CX78" s="110"/>
    </row>
    <row r="79" spans="7:102" ht="14.25" customHeight="1" x14ac:dyDescent="0.25">
      <c r="G79" s="187"/>
      <c r="H79" s="188"/>
      <c r="I79" s="188"/>
      <c r="J79" s="188"/>
      <c r="K79" s="188"/>
      <c r="L79" s="188"/>
      <c r="M79" s="187"/>
      <c r="N79" s="188"/>
      <c r="O79" s="188"/>
      <c r="P79" s="188"/>
      <c r="Q79" s="187"/>
      <c r="R79" s="188"/>
      <c r="S79" s="188"/>
      <c r="T79" s="191"/>
      <c r="U79" s="187"/>
      <c r="V79" s="188"/>
      <c r="W79" s="188"/>
      <c r="X79" s="188"/>
      <c r="Y79" s="188"/>
      <c r="Z79" s="188"/>
      <c r="AA79" s="187"/>
      <c r="AB79" s="188"/>
      <c r="AC79" s="188"/>
      <c r="AD79" s="191"/>
      <c r="AE79" s="187"/>
      <c r="AF79" s="188"/>
      <c r="AG79" s="188"/>
      <c r="AH79" s="191"/>
      <c r="AI79" s="110"/>
      <c r="AJ79" s="110"/>
      <c r="AK79" s="110"/>
      <c r="AL79" s="110"/>
      <c r="AM79" s="110"/>
      <c r="AN79" s="110"/>
      <c r="AO79" s="110"/>
      <c r="AP79" s="110"/>
      <c r="AQ79" s="110"/>
      <c r="AR79" s="110"/>
      <c r="AS79" s="110"/>
      <c r="AT79" s="110"/>
      <c r="AU79" s="110"/>
      <c r="AV79" s="110"/>
      <c r="AW79" s="110"/>
      <c r="AX79" s="110"/>
      <c r="AY79" s="110"/>
      <c r="AZ79" s="110"/>
      <c r="BA79" s="110"/>
      <c r="BB79" s="110"/>
      <c r="BC79" s="110"/>
      <c r="BD79" s="110"/>
      <c r="BE79" s="110"/>
      <c r="BF79" s="110"/>
      <c r="BG79" s="110"/>
      <c r="BH79" s="110"/>
      <c r="BI79" s="110"/>
      <c r="BJ79" s="110"/>
      <c r="BK79" s="110"/>
      <c r="BL79" s="110"/>
      <c r="BM79" s="110"/>
      <c r="BN79" s="110"/>
      <c r="BO79" s="110"/>
      <c r="BP79" s="110"/>
      <c r="BQ79" s="110"/>
      <c r="BR79" s="110"/>
      <c r="BS79" s="110"/>
      <c r="BT79" s="110"/>
      <c r="BU79" s="110"/>
      <c r="BV79" s="110"/>
      <c r="BW79" s="110"/>
      <c r="BX79" s="110"/>
      <c r="BY79" s="110"/>
      <c r="BZ79" s="110"/>
      <c r="CA79" s="110"/>
      <c r="CB79" s="110"/>
      <c r="CC79" s="110"/>
      <c r="CD79" s="110"/>
      <c r="CE79" s="110"/>
      <c r="CF79" s="110"/>
      <c r="CG79" s="110"/>
      <c r="CH79" s="110"/>
      <c r="CI79" s="110"/>
      <c r="CJ79" s="110"/>
      <c r="CK79" s="110"/>
      <c r="CL79" s="110"/>
      <c r="CM79" s="110"/>
      <c r="CN79" s="110"/>
      <c r="CO79" s="110"/>
      <c r="CP79" s="110"/>
      <c r="CQ79" s="110"/>
      <c r="CR79" s="110"/>
      <c r="CS79" s="110"/>
      <c r="CT79" s="110"/>
      <c r="CU79" s="110"/>
      <c r="CV79" s="110"/>
      <c r="CW79" s="110"/>
      <c r="CX79" s="110"/>
    </row>
    <row r="80" spans="7:102" ht="14.25" customHeight="1" x14ac:dyDescent="0.25">
      <c r="G80" s="110"/>
      <c r="H80" s="110"/>
      <c r="I80" s="110"/>
      <c r="J80" s="110"/>
      <c r="K80" s="110"/>
      <c r="L80" s="110"/>
      <c r="M80" s="110"/>
      <c r="N80" s="110"/>
      <c r="O80" s="110"/>
      <c r="P80" s="110"/>
      <c r="Q80" s="110"/>
      <c r="R80" s="110"/>
      <c r="S80" s="110"/>
      <c r="T80" s="110"/>
      <c r="U80" s="110"/>
      <c r="V80" s="110"/>
      <c r="W80" s="110"/>
      <c r="X80" s="110"/>
      <c r="Y80" s="110"/>
      <c r="Z80" s="110"/>
      <c r="AA80" s="110"/>
      <c r="AB80" s="110"/>
      <c r="AC80" s="110"/>
      <c r="AD80" s="110"/>
      <c r="AE80" s="110"/>
      <c r="AF80" s="110"/>
      <c r="AG80" s="110"/>
      <c r="AH80" s="110"/>
      <c r="AI80" s="110"/>
      <c r="AJ80" s="110"/>
      <c r="AK80" s="110"/>
      <c r="AL80" s="110"/>
      <c r="AM80" s="110"/>
      <c r="AN80" s="110"/>
      <c r="AO80" s="110"/>
      <c r="AP80" s="110"/>
      <c r="AQ80" s="110"/>
      <c r="AR80" s="110"/>
      <c r="AS80" s="110"/>
      <c r="AT80" s="110"/>
      <c r="AU80" s="110"/>
      <c r="AV80" s="110"/>
      <c r="AW80" s="110"/>
      <c r="AX80" s="110"/>
      <c r="AY80" s="110"/>
      <c r="AZ80" s="110"/>
      <c r="BA80" s="110"/>
      <c r="BB80" s="110"/>
      <c r="BC80" s="110"/>
      <c r="BD80" s="110"/>
      <c r="BE80" s="110"/>
      <c r="BF80" s="110"/>
      <c r="BG80" s="110"/>
      <c r="BH80" s="110"/>
      <c r="BI80" s="110"/>
      <c r="BJ80" s="110"/>
      <c r="BK80" s="110"/>
      <c r="BL80" s="110"/>
      <c r="BM80" s="110"/>
      <c r="BN80" s="110"/>
      <c r="BO80" s="110"/>
      <c r="BP80" s="110"/>
      <c r="BQ80" s="110"/>
      <c r="BR80" s="110"/>
      <c r="BS80" s="110"/>
      <c r="BT80" s="110"/>
      <c r="BU80" s="110"/>
      <c r="BV80" s="110"/>
      <c r="BW80" s="110"/>
      <c r="BX80" s="110"/>
      <c r="BY80" s="110"/>
      <c r="BZ80" s="110"/>
      <c r="CA80" s="110"/>
      <c r="CB80" s="110"/>
      <c r="CC80" s="110"/>
      <c r="CD80" s="110"/>
      <c r="CE80" s="110"/>
      <c r="CF80" s="110"/>
      <c r="CG80" s="110"/>
      <c r="CH80" s="110"/>
      <c r="CI80" s="110"/>
      <c r="CJ80" s="110"/>
      <c r="CK80" s="110"/>
      <c r="CL80" s="110"/>
      <c r="CM80" s="110"/>
      <c r="CN80" s="110"/>
      <c r="CO80" s="110"/>
      <c r="CP80" s="110"/>
      <c r="CQ80" s="110"/>
      <c r="CR80" s="110"/>
      <c r="CS80" s="110"/>
      <c r="CT80" s="110"/>
      <c r="CU80" s="110"/>
      <c r="CV80" s="110"/>
      <c r="CW80" s="110"/>
      <c r="CX80" s="110"/>
    </row>
    <row r="81" spans="7:102" ht="14.25" customHeight="1" x14ac:dyDescent="0.25">
      <c r="G81" s="110"/>
      <c r="H81" s="110"/>
      <c r="I81" s="110"/>
      <c r="J81" s="110"/>
      <c r="K81" s="110"/>
      <c r="L81" s="110"/>
      <c r="M81" s="110"/>
      <c r="N81" s="110"/>
      <c r="O81" s="110"/>
      <c r="P81" s="110"/>
      <c r="Q81" s="110"/>
      <c r="R81" s="110"/>
      <c r="S81" s="110"/>
      <c r="T81" s="110"/>
      <c r="U81" s="110"/>
      <c r="V81" s="110"/>
      <c r="W81" s="110"/>
      <c r="X81" s="110"/>
      <c r="Y81" s="110"/>
      <c r="Z81" s="110"/>
      <c r="AA81" s="110"/>
      <c r="AB81" s="110"/>
      <c r="AC81" s="110"/>
      <c r="AD81" t="s">
        <v>1765</v>
      </c>
      <c r="AG81" t="str">
        <f>'G-4'!S17</f>
        <v>G-4-1</v>
      </c>
      <c r="AI81" s="110"/>
      <c r="AJ81" s="110"/>
      <c r="AK81" s="110"/>
      <c r="AL81" s="110"/>
      <c r="AM81" s="110"/>
      <c r="AN81" s="110"/>
      <c r="AO81" s="110"/>
      <c r="AP81" s="110"/>
      <c r="AQ81" s="110"/>
      <c r="AR81" s="110"/>
      <c r="AS81" s="110"/>
      <c r="AT81" s="110"/>
      <c r="AU81" s="110"/>
      <c r="AV81" s="110"/>
      <c r="AW81" s="110"/>
      <c r="AX81" s="110"/>
      <c r="AY81" s="110"/>
      <c r="AZ81" s="110"/>
      <c r="BA81" s="110"/>
      <c r="BB81" s="110"/>
      <c r="BC81" s="110"/>
      <c r="BD81" s="110"/>
      <c r="BE81" s="110"/>
      <c r="BF81" s="110"/>
      <c r="BG81" s="110"/>
      <c r="BH81" s="110"/>
      <c r="BI81" s="110"/>
      <c r="BJ81" s="110"/>
      <c r="BK81" s="110"/>
      <c r="BL81" s="110"/>
      <c r="BM81" s="110"/>
      <c r="BN81" s="110"/>
      <c r="BO81" s="110"/>
      <c r="BP81" s="110"/>
      <c r="BQ81" s="110"/>
      <c r="BR81" s="110"/>
      <c r="BS81" s="110"/>
      <c r="BT81" s="110"/>
      <c r="BU81" s="110"/>
      <c r="BV81" s="110"/>
      <c r="BW81" s="110"/>
      <c r="BX81" s="110"/>
      <c r="BY81" s="110"/>
      <c r="BZ81" s="110"/>
      <c r="CA81" s="110"/>
      <c r="CB81" s="110"/>
      <c r="CC81" s="110"/>
      <c r="CD81" s="110"/>
      <c r="CE81" s="110"/>
      <c r="CF81" s="110"/>
      <c r="CG81" s="110"/>
      <c r="CH81" s="110"/>
      <c r="CI81" s="110"/>
      <c r="CJ81" s="110"/>
      <c r="CK81" s="110"/>
      <c r="CL81" s="110"/>
      <c r="CM81" s="110"/>
      <c r="CN81" s="110"/>
      <c r="CO81" s="110"/>
      <c r="CP81" s="110"/>
      <c r="CQ81" s="110"/>
      <c r="CR81" s="110"/>
      <c r="CS81" s="110"/>
      <c r="CT81" s="110"/>
      <c r="CU81" s="110"/>
      <c r="CV81" s="110"/>
      <c r="CW81" s="110"/>
      <c r="CX81" s="110"/>
    </row>
    <row r="82" spans="7:102" ht="14.25" customHeight="1" x14ac:dyDescent="0.25">
      <c r="G82" s="110"/>
      <c r="H82" s="110"/>
      <c r="I82" s="110"/>
      <c r="J82" s="110"/>
      <c r="K82" s="110"/>
      <c r="L82" s="110"/>
      <c r="M82" s="110"/>
      <c r="N82" s="110"/>
      <c r="O82" s="110"/>
      <c r="P82" s="110"/>
      <c r="Q82" s="110"/>
      <c r="R82" s="110"/>
      <c r="S82" s="110"/>
      <c r="T82" s="110"/>
      <c r="U82" s="110"/>
      <c r="V82" s="110"/>
      <c r="W82" s="110"/>
      <c r="X82" s="110"/>
      <c r="Y82" s="110"/>
      <c r="Z82" s="110"/>
      <c r="AA82" s="110"/>
      <c r="AB82" s="110"/>
      <c r="AC82" s="110"/>
      <c r="AD82" s="110"/>
      <c r="AE82" s="110"/>
      <c r="AF82" s="110"/>
      <c r="AG82" s="110"/>
      <c r="AH82" s="110"/>
      <c r="AI82" s="110"/>
      <c r="AJ82" s="110"/>
      <c r="AK82" s="110"/>
      <c r="AL82" s="110"/>
      <c r="AM82" s="110"/>
      <c r="AN82" s="110"/>
      <c r="AO82" s="110"/>
      <c r="AP82" s="110"/>
      <c r="AQ82" s="110"/>
      <c r="AR82" s="110"/>
      <c r="AS82" s="110"/>
      <c r="AT82" s="110"/>
      <c r="AU82" s="110"/>
      <c r="AV82" s="110"/>
      <c r="AW82" s="110"/>
      <c r="AX82" s="110"/>
      <c r="AY82" s="110"/>
      <c r="AZ82" s="110"/>
      <c r="BA82" s="110"/>
      <c r="BB82" s="110"/>
      <c r="BC82" s="110"/>
      <c r="BD82" s="110"/>
      <c r="BE82" s="110"/>
      <c r="BF82" s="110"/>
      <c r="BG82" s="110"/>
      <c r="BH82" s="110"/>
      <c r="BI82" s="110"/>
      <c r="BJ82" s="110"/>
      <c r="BK82" s="110"/>
      <c r="BL82" s="110"/>
      <c r="BM82" s="110"/>
      <c r="BN82" s="110"/>
      <c r="BO82" s="110"/>
      <c r="BP82" s="110"/>
      <c r="BQ82" s="110"/>
      <c r="BR82" s="110"/>
      <c r="BS82" s="110"/>
      <c r="BT82" s="110"/>
      <c r="BU82" s="110"/>
      <c r="BV82" s="110"/>
      <c r="BW82" s="110"/>
      <c r="BX82" s="110"/>
      <c r="BY82" s="110"/>
      <c r="BZ82" s="110"/>
      <c r="CA82" s="110"/>
      <c r="CB82" s="110"/>
      <c r="CC82" s="110"/>
      <c r="CD82" s="110"/>
      <c r="CE82" s="110"/>
      <c r="CF82" s="110"/>
      <c r="CG82" s="110"/>
      <c r="CH82" s="110"/>
      <c r="CI82" s="110"/>
      <c r="CJ82" s="110"/>
      <c r="CK82" s="110"/>
      <c r="CL82" s="110"/>
      <c r="CM82" s="110"/>
      <c r="CN82" s="110"/>
      <c r="CO82" s="110"/>
      <c r="CP82" s="110"/>
      <c r="CQ82" s="110"/>
      <c r="CR82" s="110"/>
      <c r="CS82" s="110"/>
      <c r="CT82" s="110"/>
      <c r="CU82" s="110"/>
      <c r="CV82" s="110"/>
      <c r="CW82" s="110"/>
      <c r="CX82" s="110"/>
    </row>
  </sheetData>
  <mergeCells count="303">
    <mergeCell ref="X40:AB40"/>
    <mergeCell ref="BK30:BO30"/>
    <mergeCell ref="BP16:BT16"/>
    <mergeCell ref="CT28:CX28"/>
    <mergeCell ref="AG22:AK22"/>
    <mergeCell ref="CJ24:CN24"/>
    <mergeCell ref="CE28:CI28"/>
    <mergeCell ref="CO19:CS19"/>
    <mergeCell ref="AQ22:AU22"/>
    <mergeCell ref="AL26:AP26"/>
    <mergeCell ref="BF27:BJ27"/>
    <mergeCell ref="BP18:BT18"/>
    <mergeCell ref="AG21:AK21"/>
    <mergeCell ref="AB25:AF25"/>
    <mergeCell ref="AL16:AP16"/>
    <mergeCell ref="CT20:CX20"/>
    <mergeCell ref="CO16:CS16"/>
    <mergeCell ref="CT21:CX21"/>
    <mergeCell ref="BZ16:CD16"/>
    <mergeCell ref="CJ16:CN16"/>
    <mergeCell ref="CT14:CX16"/>
    <mergeCell ref="AV16:AZ16"/>
    <mergeCell ref="BF16:BJ16"/>
    <mergeCell ref="CT27:CX27"/>
    <mergeCell ref="CE30:CI30"/>
    <mergeCell ref="AL25:AP25"/>
    <mergeCell ref="H22:K23"/>
    <mergeCell ref="BF24:BJ24"/>
    <mergeCell ref="BU29:BY29"/>
    <mergeCell ref="CE20:CI20"/>
    <mergeCell ref="BZ19:CD19"/>
    <mergeCell ref="AB27:AF27"/>
    <mergeCell ref="CE29:CI29"/>
    <mergeCell ref="CE23:CI23"/>
    <mergeCell ref="AV29:AZ29"/>
    <mergeCell ref="BK22:BO22"/>
    <mergeCell ref="BF26:BJ26"/>
    <mergeCell ref="AQ30:AU30"/>
    <mergeCell ref="AG20:AK20"/>
    <mergeCell ref="W25:AA25"/>
    <mergeCell ref="BP26:BT26"/>
    <mergeCell ref="AQ20:AU20"/>
    <mergeCell ref="AG29:AK29"/>
    <mergeCell ref="AL29:AP29"/>
    <mergeCell ref="CT24:CX24"/>
    <mergeCell ref="U27:V27"/>
    <mergeCell ref="B16:E16"/>
    <mergeCell ref="B12:E12"/>
    <mergeCell ref="AV19:AZ19"/>
    <mergeCell ref="U28:V28"/>
    <mergeCell ref="BP20:BT20"/>
    <mergeCell ref="BK24:BO24"/>
    <mergeCell ref="AV28:AZ28"/>
    <mergeCell ref="BF25:BJ25"/>
    <mergeCell ref="H18:K19"/>
    <mergeCell ref="BP28:BT28"/>
    <mergeCell ref="B14:E14"/>
    <mergeCell ref="W18:AA18"/>
    <mergeCell ref="BA28:BE28"/>
    <mergeCell ref="BK28:BO28"/>
    <mergeCell ref="W15:AA16"/>
    <mergeCell ref="AL17:AP17"/>
    <mergeCell ref="AG27:AK27"/>
    <mergeCell ref="AQ18:AU18"/>
    <mergeCell ref="M26:T27"/>
    <mergeCell ref="AV23:AZ23"/>
    <mergeCell ref="H14:T16"/>
    <mergeCell ref="BA18:BE18"/>
    <mergeCell ref="CO30:CS30"/>
    <mergeCell ref="G66:L66"/>
    <mergeCell ref="CE17:CI17"/>
    <mergeCell ref="AA66:AD66"/>
    <mergeCell ref="AB24:AF24"/>
    <mergeCell ref="CJ21:CN21"/>
    <mergeCell ref="G14:G16"/>
    <mergeCell ref="AG25:AK25"/>
    <mergeCell ref="M28:T29"/>
    <mergeCell ref="U66:Z66"/>
    <mergeCell ref="AQ25:AU25"/>
    <mergeCell ref="M24:T25"/>
    <mergeCell ref="CE19:CI19"/>
    <mergeCell ref="BZ23:CD23"/>
    <mergeCell ref="BA17:BE17"/>
    <mergeCell ref="AB26:AF26"/>
    <mergeCell ref="W30:AA30"/>
    <mergeCell ref="CJ23:CN23"/>
    <mergeCell ref="Q66:T66"/>
    <mergeCell ref="BA22:BE22"/>
    <mergeCell ref="W20:AA20"/>
    <mergeCell ref="W14:CS14"/>
    <mergeCell ref="AL22:AP22"/>
    <mergeCell ref="BP25:BT25"/>
    <mergeCell ref="G65:T65"/>
    <mergeCell ref="AV30:AZ30"/>
    <mergeCell ref="CT30:CX30"/>
    <mergeCell ref="W22:AA22"/>
    <mergeCell ref="BZ24:CD24"/>
    <mergeCell ref="CO27:CS27"/>
    <mergeCell ref="BU28:BY28"/>
    <mergeCell ref="B18:E18"/>
    <mergeCell ref="BZ18:CD18"/>
    <mergeCell ref="BA30:BE30"/>
    <mergeCell ref="W21:AA21"/>
    <mergeCell ref="AL24:AP24"/>
    <mergeCell ref="BF23:BJ23"/>
    <mergeCell ref="U24:V24"/>
    <mergeCell ref="U18:V18"/>
    <mergeCell ref="AQ23:AU23"/>
    <mergeCell ref="AV24:AZ24"/>
    <mergeCell ref="M20:T21"/>
    <mergeCell ref="BK29:BO29"/>
    <mergeCell ref="AQ29:AU29"/>
    <mergeCell ref="BU30:BY30"/>
    <mergeCell ref="BP19:BT19"/>
    <mergeCell ref="CE22:CI22"/>
    <mergeCell ref="BK23:BO23"/>
    <mergeCell ref="G7:AK7"/>
    <mergeCell ref="CJ27:CN27"/>
    <mergeCell ref="H34:AK35"/>
    <mergeCell ref="CO22:CS22"/>
    <mergeCell ref="CT18:CX18"/>
    <mergeCell ref="CO25:CS25"/>
    <mergeCell ref="AB19:AF19"/>
    <mergeCell ref="CJ17:CN17"/>
    <mergeCell ref="CE21:CI21"/>
    <mergeCell ref="BZ25:CD25"/>
    <mergeCell ref="AG24:AK24"/>
    <mergeCell ref="H20:K21"/>
    <mergeCell ref="AL19:AP19"/>
    <mergeCell ref="CO21:CS21"/>
    <mergeCell ref="AB28:AF28"/>
    <mergeCell ref="U19:V19"/>
    <mergeCell ref="BF20:BJ20"/>
    <mergeCell ref="BZ27:CD27"/>
    <mergeCell ref="BF17:BJ17"/>
    <mergeCell ref="CT22:CX22"/>
    <mergeCell ref="AG26:AK26"/>
    <mergeCell ref="CO23:CS23"/>
    <mergeCell ref="AB30:AF30"/>
    <mergeCell ref="BP30:BT30"/>
    <mergeCell ref="B6:E6"/>
    <mergeCell ref="BZ17:CD17"/>
    <mergeCell ref="BK21:BO21"/>
    <mergeCell ref="AB20:AF20"/>
    <mergeCell ref="B15:E15"/>
    <mergeCell ref="BF22:BJ22"/>
    <mergeCell ref="AL30:AP30"/>
    <mergeCell ref="CE16:CI16"/>
    <mergeCell ref="AB29:AF29"/>
    <mergeCell ref="AV22:AZ22"/>
    <mergeCell ref="BF19:BJ19"/>
    <mergeCell ref="BA23:BE23"/>
    <mergeCell ref="BK27:BO27"/>
    <mergeCell ref="BP22:BT22"/>
    <mergeCell ref="BF28:BJ28"/>
    <mergeCell ref="BU18:BY18"/>
    <mergeCell ref="BU27:BY27"/>
    <mergeCell ref="W26:AA26"/>
    <mergeCell ref="AQ16:AU16"/>
    <mergeCell ref="BZ28:CD28"/>
    <mergeCell ref="CE18:CI18"/>
    <mergeCell ref="AV21:AZ21"/>
    <mergeCell ref="BU17:BY17"/>
    <mergeCell ref="BP21:BT21"/>
    <mergeCell ref="AE66:AH66"/>
    <mergeCell ref="BU19:BY19"/>
    <mergeCell ref="CJ22:CN22"/>
    <mergeCell ref="BP23:BT23"/>
    <mergeCell ref="AQ17:AU17"/>
    <mergeCell ref="U21:V21"/>
    <mergeCell ref="BF29:BJ29"/>
    <mergeCell ref="AG19:AK19"/>
    <mergeCell ref="CE25:CI25"/>
    <mergeCell ref="AG28:AK28"/>
    <mergeCell ref="AQ19:AU19"/>
    <mergeCell ref="H33:AK33"/>
    <mergeCell ref="AQ28:AU28"/>
    <mergeCell ref="I39:V39"/>
    <mergeCell ref="H43:AK46"/>
    <mergeCell ref="I38:V38"/>
    <mergeCell ref="CJ18:CN18"/>
    <mergeCell ref="BA21:BE21"/>
    <mergeCell ref="AV25:AZ25"/>
    <mergeCell ref="BU21:BY21"/>
    <mergeCell ref="BZ30:CD30"/>
    <mergeCell ref="W17:AA17"/>
    <mergeCell ref="I37:V37"/>
    <mergeCell ref="X39:AB39"/>
    <mergeCell ref="CJ30:CN30"/>
    <mergeCell ref="BA20:BE20"/>
    <mergeCell ref="BK17:BO17"/>
    <mergeCell ref="BF21:BJ21"/>
    <mergeCell ref="AG30:AK30"/>
    <mergeCell ref="BU20:BY20"/>
    <mergeCell ref="BA29:BE29"/>
    <mergeCell ref="W29:AA29"/>
    <mergeCell ref="B19:E19"/>
    <mergeCell ref="W23:AA23"/>
    <mergeCell ref="U26:V26"/>
    <mergeCell ref="B28:E28"/>
    <mergeCell ref="AG23:AK23"/>
    <mergeCell ref="AV26:AZ26"/>
    <mergeCell ref="M22:T23"/>
    <mergeCell ref="BP27:BT27"/>
    <mergeCell ref="BU22:BY22"/>
    <mergeCell ref="H26:K27"/>
    <mergeCell ref="BF30:BJ30"/>
    <mergeCell ref="BK19:BO19"/>
    <mergeCell ref="CJ28:CN28"/>
    <mergeCell ref="U22:V22"/>
    <mergeCell ref="AQ26:AU26"/>
    <mergeCell ref="CJ25:CN25"/>
    <mergeCell ref="CT26:CX26"/>
    <mergeCell ref="CE26:CI26"/>
    <mergeCell ref="BZ20:CD20"/>
    <mergeCell ref="BK26:BO26"/>
    <mergeCell ref="CT29:CX29"/>
    <mergeCell ref="B17:E17"/>
    <mergeCell ref="AB17:AF17"/>
    <mergeCell ref="CO26:CS26"/>
    <mergeCell ref="CE27:CI27"/>
    <mergeCell ref="BZ26:CD26"/>
    <mergeCell ref="CT19:CX19"/>
    <mergeCell ref="CO18:CS18"/>
    <mergeCell ref="BU24:BY24"/>
    <mergeCell ref="CT23:CX23"/>
    <mergeCell ref="CO17:CS17"/>
    <mergeCell ref="CO20:CS20"/>
    <mergeCell ref="CT17:CX17"/>
    <mergeCell ref="U20:V20"/>
    <mergeCell ref="BU26:BY26"/>
    <mergeCell ref="AV20:AZ20"/>
    <mergeCell ref="AQ24:AU24"/>
    <mergeCell ref="BA19:BE19"/>
    <mergeCell ref="BP17:BT17"/>
    <mergeCell ref="CJ20:CN20"/>
    <mergeCell ref="CT25:CX25"/>
    <mergeCell ref="BK25:BO25"/>
    <mergeCell ref="AL20:AP20"/>
    <mergeCell ref="U65:AH65"/>
    <mergeCell ref="B4:E4"/>
    <mergeCell ref="BU23:BY23"/>
    <mergeCell ref="M66:P66"/>
    <mergeCell ref="AV17:AZ17"/>
    <mergeCell ref="AQ21:AU21"/>
    <mergeCell ref="U25:V25"/>
    <mergeCell ref="X37:AB37"/>
    <mergeCell ref="AB22:AF22"/>
    <mergeCell ref="AL28:AP28"/>
    <mergeCell ref="BA27:BE27"/>
    <mergeCell ref="BK18:BO18"/>
    <mergeCell ref="AB21:AF21"/>
    <mergeCell ref="AG16:AK16"/>
    <mergeCell ref="AL21:AP21"/>
    <mergeCell ref="BA24:BE24"/>
    <mergeCell ref="BP29:BT29"/>
    <mergeCell ref="H28:K29"/>
    <mergeCell ref="W27:AA27"/>
    <mergeCell ref="BU25:BY25"/>
    <mergeCell ref="AV18:AZ18"/>
    <mergeCell ref="B8:E8"/>
    <mergeCell ref="AB15:CS15"/>
    <mergeCell ref="I48:AB48"/>
    <mergeCell ref="BZ22:CD22"/>
    <mergeCell ref="U29:V29"/>
    <mergeCell ref="BA16:BE16"/>
    <mergeCell ref="BK20:BO20"/>
    <mergeCell ref="U23:V23"/>
    <mergeCell ref="BA25:BE25"/>
    <mergeCell ref="BK16:BO16"/>
    <mergeCell ref="BP24:BT24"/>
    <mergeCell ref="U14:V16"/>
    <mergeCell ref="W19:AA19"/>
    <mergeCell ref="BZ21:CD21"/>
    <mergeCell ref="W28:AA28"/>
    <mergeCell ref="AQ27:AU27"/>
    <mergeCell ref="AB18:AF18"/>
    <mergeCell ref="B10:E10"/>
    <mergeCell ref="BF18:BJ18"/>
    <mergeCell ref="AL23:AP23"/>
    <mergeCell ref="BA26:BE26"/>
    <mergeCell ref="AV27:AZ27"/>
    <mergeCell ref="CO28:CS28"/>
    <mergeCell ref="CE24:CI24"/>
    <mergeCell ref="CO29:CS29"/>
    <mergeCell ref="BZ29:CD29"/>
    <mergeCell ref="G9:Z11"/>
    <mergeCell ref="B13:E13"/>
    <mergeCell ref="AB23:AF23"/>
    <mergeCell ref="AG18:AK18"/>
    <mergeCell ref="B20:E20"/>
    <mergeCell ref="W24:AA24"/>
    <mergeCell ref="AL27:AP27"/>
    <mergeCell ref="CJ19:CN19"/>
    <mergeCell ref="CO24:CS24"/>
    <mergeCell ref="BU16:BY16"/>
    <mergeCell ref="AB16:AF16"/>
    <mergeCell ref="AG17:AK17"/>
    <mergeCell ref="H24:K25"/>
    <mergeCell ref="M18:T19"/>
    <mergeCell ref="CJ26:CN26"/>
    <mergeCell ref="AL18:AP18"/>
    <mergeCell ref="CJ29:CN29"/>
  </mergeCells>
  <dataValidations count="2">
    <dataValidation type="list" allowBlank="1" showInputMessage="1" showErrorMessage="1" sqref="I38:V38" xr:uid="{017C7396-CC86-40A8-AA89-A977107D4572}">
      <formula1>$A$17:$A$23</formula1>
    </dataValidation>
    <dataValidation type="list" allowBlank="1" showInputMessage="1" showErrorMessage="1" sqref="H34:AK35" xr:uid="{5DC600AC-FEBE-40AD-9891-69C753DC2B75}">
      <formula1>_xlfn.ANCHORARRAY($A$16)</formula1>
    </dataValidation>
  </dataValidations>
  <hyperlinks>
    <hyperlink ref="B4" location="PANDUAN!A1" display="PANDUAN" xr:uid="{00000000-0004-0000-1401-000000000000}"/>
    <hyperlink ref="B6" location="'EWS DIRECTORY'!A1" display="EWS DIRECTORY" xr:uid="{00000000-0004-0000-1401-000001000000}"/>
    <hyperlink ref="B8" location="'DATA PEMICU'!A1" display="DATA PEMICU" xr:uid="{00000000-0004-0000-1401-000002000000}"/>
    <hyperlink ref="B10" location="'DATA PENGUJI'!A1" display="DATA PENGUJI" xr:uid="{00000000-0004-0000-1401-000003000000}"/>
    <hyperlink ref="B12" location="'MAIN LEVEL'!A1" display="MAIN LEVEL" xr:uid="{00000000-0004-0000-1401-000004000000}"/>
  </hyperlinks>
  <pageMargins left="0.70866141732283472" right="0.31496062992125978" top="0.55118110236220474" bottom="0.55118110236220474" header="0" footer="0"/>
  <pageSetup paperSize="9" scale="77" orientation="portrait"/>
  <extLst>
    <ext xmlns:x14="http://schemas.microsoft.com/office/spreadsheetml/2009/9/main" uri="{CCE6A557-97BC-4b89-ADB6-D9C93CAAB3DF}">
      <x14:dataValidations xmlns:xm="http://schemas.microsoft.com/office/excel/2006/main" count="2">
        <x14:dataValidation type="list" allowBlank="1" showInputMessage="1" showErrorMessage="1" xr:uid="{1A125776-1755-48D3-B74A-2EF9529A78DE}">
          <x14:formula1>
            <xm:f>MASTER!$Q$2:$Q$7</xm:f>
          </x14:formula1>
          <xm:sqref>I48:AB48</xm:sqref>
        </x14:dataValidation>
        <x14:dataValidation type="list" allowBlank="1" showInputMessage="1" showErrorMessage="1" xr:uid="{8EF31E0B-A48E-48E7-A121-DEE8712C44C2}">
          <x14:formula1>
            <xm:f>MASTER!$Q$2:$Q$6</xm:f>
          </x14:formula1>
          <xm:sqref>H43:AK46</xm:sqref>
        </x14:dataValidation>
      </x14:dataValidations>
    </ext>
  </extLst>
</worksheet>
</file>

<file path=xl/worksheets/sheet2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1-000000000000}">
  <sheetPr codeName="Sheet128">
    <tabColor theme="4" tint="-0.249977111117893"/>
  </sheetPr>
  <dimension ref="A1:AX63"/>
  <sheetViews>
    <sheetView topLeftCell="B22"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50" width="3.6640625" style="443" customWidth="1"/>
    <col min="51" max="51" width="14.44140625" style="443" customWidth="1"/>
    <col min="52" max="16384" width="14.44140625" style="443"/>
  </cols>
  <sheetData>
    <row r="1" spans="2:46" ht="14.25" customHeight="1" x14ac:dyDescent="0.25">
      <c r="G1" s="223"/>
      <c r="H1" s="223"/>
      <c r="I1" s="223"/>
      <c r="J1" s="223"/>
      <c r="K1" s="223"/>
      <c r="L1" s="223"/>
      <c r="M1" s="223"/>
      <c r="N1" s="223"/>
      <c r="O1" s="223"/>
      <c r="P1" s="223"/>
      <c r="Q1" s="223"/>
      <c r="R1" s="223"/>
      <c r="S1" s="223"/>
      <c r="T1" s="223"/>
      <c r="U1" s="223"/>
      <c r="V1" s="223"/>
      <c r="W1" s="223"/>
      <c r="X1" s="223"/>
    </row>
    <row r="2" spans="2:46" ht="14.25" customHeight="1" x14ac:dyDescent="0.25">
      <c r="G2" s="55" t="s">
        <v>1674</v>
      </c>
      <c r="H2" s="55"/>
      <c r="I2" s="55"/>
      <c r="J2" s="55"/>
      <c r="K2" s="55"/>
      <c r="L2" s="55"/>
      <c r="M2" s="55"/>
      <c r="N2" s="55"/>
    </row>
    <row r="3" spans="2:46" ht="14.25" customHeight="1" x14ac:dyDescent="0.25">
      <c r="B3" s="111"/>
      <c r="C3" s="111"/>
      <c r="D3" s="111"/>
      <c r="E3" s="111"/>
      <c r="G3" s="55"/>
      <c r="H3" s="55"/>
      <c r="I3" s="55"/>
      <c r="J3" s="55"/>
      <c r="K3" s="55"/>
      <c r="L3" s="55"/>
      <c r="M3" s="55"/>
      <c r="N3" s="55"/>
    </row>
    <row r="4" spans="2:46" ht="14.25" customHeight="1" x14ac:dyDescent="0.25">
      <c r="B4" s="762" t="s">
        <v>79</v>
      </c>
      <c r="C4" s="761"/>
      <c r="D4" s="761"/>
      <c r="E4" s="761"/>
      <c r="G4" s="55"/>
      <c r="H4" s="55"/>
      <c r="I4" s="55"/>
      <c r="J4" s="55"/>
      <c r="K4" s="55"/>
      <c r="L4" s="55"/>
      <c r="M4" s="55"/>
      <c r="N4" s="55"/>
    </row>
    <row r="5" spans="2:46" ht="14.25" customHeight="1" x14ac:dyDescent="0.25">
      <c r="B5" s="111"/>
      <c r="C5" s="111"/>
      <c r="D5" s="111"/>
      <c r="E5" s="111"/>
      <c r="G5" s="55"/>
      <c r="H5" s="55"/>
      <c r="I5" s="55"/>
      <c r="J5" s="55"/>
      <c r="K5" s="55"/>
      <c r="L5" s="55"/>
      <c r="M5" s="55"/>
      <c r="N5" s="55"/>
    </row>
    <row r="6" spans="2:46" ht="14.25" customHeight="1" x14ac:dyDescent="0.25">
      <c r="B6" s="762" t="s">
        <v>87</v>
      </c>
      <c r="C6" s="761"/>
      <c r="D6" s="761"/>
      <c r="E6" s="761"/>
      <c r="G6" s="55"/>
      <c r="H6" s="55"/>
      <c r="I6" s="55"/>
      <c r="J6" s="55"/>
      <c r="K6" s="55"/>
      <c r="L6" s="55"/>
      <c r="M6" s="55"/>
      <c r="N6" s="55"/>
    </row>
    <row r="7" spans="2:46" ht="15" customHeight="1" x14ac:dyDescent="0.25">
      <c r="B7" s="111"/>
      <c r="C7" s="111"/>
      <c r="D7" s="111"/>
      <c r="E7" s="111"/>
      <c r="G7" s="996" t="s">
        <v>1774</v>
      </c>
      <c r="H7" s="997"/>
      <c r="I7" s="997"/>
      <c r="J7" s="997"/>
      <c r="K7" s="997"/>
      <c r="L7" s="997"/>
      <c r="M7" s="997"/>
      <c r="N7" s="997"/>
      <c r="O7" s="997"/>
      <c r="P7" s="997"/>
      <c r="Q7" s="997"/>
      <c r="R7" s="997"/>
      <c r="S7" s="997"/>
      <c r="T7" s="997"/>
      <c r="U7" s="997"/>
      <c r="V7" s="997"/>
      <c r="W7" s="997"/>
      <c r="X7" s="997"/>
      <c r="Y7" s="997"/>
      <c r="Z7" s="997"/>
      <c r="AA7" s="997"/>
      <c r="AB7" s="997"/>
      <c r="AC7" s="997"/>
      <c r="AD7" s="997"/>
      <c r="AE7" s="997"/>
      <c r="AF7" s="997"/>
      <c r="AG7" s="997"/>
      <c r="AH7" s="997"/>
      <c r="AI7" s="997"/>
      <c r="AJ7" s="997"/>
      <c r="AK7" s="997"/>
      <c r="AL7" s="997"/>
      <c r="AM7" s="997"/>
      <c r="AN7" s="997"/>
      <c r="AO7" s="997"/>
      <c r="AP7" s="997"/>
      <c r="AQ7" s="997"/>
      <c r="AR7" s="997"/>
      <c r="AS7" s="58"/>
    </row>
    <row r="8" spans="2:46" ht="14.25" customHeight="1" x14ac:dyDescent="0.25">
      <c r="B8" s="762" t="s">
        <v>94</v>
      </c>
      <c r="C8" s="761"/>
      <c r="D8" s="761"/>
      <c r="E8" s="761"/>
      <c r="G8" s="55"/>
      <c r="H8" s="55"/>
      <c r="I8" s="55"/>
      <c r="J8" s="55"/>
      <c r="K8" s="55"/>
      <c r="L8" s="55"/>
      <c r="M8" s="55"/>
      <c r="N8" s="55"/>
    </row>
    <row r="9" spans="2:46" ht="14.25" customHeight="1" x14ac:dyDescent="0.25">
      <c r="B9" s="111"/>
      <c r="C9" s="111"/>
      <c r="D9" s="111"/>
      <c r="E9" s="111"/>
      <c r="G9" s="999" t="str">
        <f>"Rincian "&amp;'G-4-1'!H18&amp;" "&amp;'G-4-1'!M18</f>
        <v>Rincian Biaya Lainnya Berdasarkan Data Internal dan Eksternal yang dimiliki DJP</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997"/>
      <c r="I10" s="997"/>
      <c r="J10" s="997"/>
      <c r="K10" s="997"/>
      <c r="L10" s="997"/>
      <c r="M10" s="997"/>
      <c r="N10" s="997"/>
      <c r="O10" s="997"/>
      <c r="P10" s="997"/>
      <c r="Q10" s="997"/>
      <c r="R10" s="997"/>
      <c r="S10" s="997"/>
      <c r="T10" s="997"/>
      <c r="U10" s="997"/>
      <c r="V10" s="997"/>
      <c r="W10" s="997"/>
      <c r="X10" s="997"/>
      <c r="Y10" s="997"/>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row>
    <row r="13" spans="2:46" ht="14.25" customHeight="1" x14ac:dyDescent="0.25">
      <c r="B13" s="962" t="str">
        <f>HYPERLINK("#'"&amp;'EWS DIRECTORY'!$J$275&amp;"'!A1",'EWS DIRECTORY'!$J$275)</f>
        <v>G-4</v>
      </c>
      <c r="C13" s="761"/>
      <c r="D13" s="761"/>
      <c r="E13" s="761"/>
      <c r="G13" s="55" t="s">
        <v>1680</v>
      </c>
      <c r="H13" s="55"/>
      <c r="I13" s="254"/>
      <c r="J13" s="254"/>
      <c r="K13" s="254"/>
      <c r="L13" s="254"/>
      <c r="M13" s="254"/>
      <c r="N13" s="254"/>
    </row>
    <row r="14" spans="2:46" ht="14.25" customHeight="1" x14ac:dyDescent="0.25">
      <c r="B14" s="931" t="str">
        <f>HYPERLINK("#'"&amp;'EWS DIRECTORY'!$J$276&amp;"'!A1",'EWS DIRECTORY'!$J$276)</f>
        <v>G-4-1</v>
      </c>
      <c r="C14" s="761"/>
      <c r="D14" s="761"/>
      <c r="E14" s="761"/>
      <c r="G14" s="55"/>
      <c r="H14" s="55"/>
      <c r="I14" s="254"/>
      <c r="J14" s="254"/>
      <c r="K14" s="254"/>
      <c r="L14" s="254"/>
      <c r="M14" s="254"/>
      <c r="N14" s="254"/>
    </row>
    <row r="15" spans="2:46" ht="14.25" customHeight="1" x14ac:dyDescent="0.25">
      <c r="B15" s="927" t="str">
        <f>HYPERLINK("#'"&amp;'EWS DIRECTORY'!$J$277&amp;"'!A1",'EWS DIRECTORY'!$J$277)</f>
        <v>G-4-1-1</v>
      </c>
      <c r="C15" s="761"/>
      <c r="D15" s="761"/>
      <c r="E15" s="761"/>
      <c r="G15" s="55"/>
      <c r="H15" s="55"/>
      <c r="I15" s="254"/>
      <c r="J15" s="254"/>
      <c r="K15" s="254"/>
      <c r="L15" s="254"/>
      <c r="M15" s="254"/>
      <c r="N15" s="254"/>
    </row>
    <row r="16" spans="2:46" ht="14.25" customHeight="1" x14ac:dyDescent="0.25">
      <c r="B16" s="929" t="str">
        <f>HYPERLINK("#'"&amp;'EWS DIRECTORY'!$J$278&amp;"'!A1",'EWS DIRECTORY'!$J$278)</f>
        <v>G-4-1-2</v>
      </c>
      <c r="C16" s="761"/>
      <c r="D16" s="761"/>
      <c r="E16" s="761"/>
      <c r="G16" s="55"/>
      <c r="H16" s="55"/>
      <c r="I16" s="254"/>
      <c r="J16" s="254"/>
      <c r="K16" s="254"/>
      <c r="L16" s="254"/>
      <c r="M16" s="254"/>
      <c r="N16" s="254"/>
    </row>
    <row r="17" spans="2:50" ht="14.25" customHeight="1" x14ac:dyDescent="0.25">
      <c r="B17" s="929" t="str">
        <f>HYPERLINK("#'"&amp;'EWS DIRECTORY'!$J$279&amp;"'!A1",'EWS DIRECTORY'!$J$279)</f>
        <v>G-4-1-3</v>
      </c>
      <c r="C17" s="761"/>
      <c r="D17" s="761"/>
      <c r="E17" s="761"/>
      <c r="G17" s="55" t="s">
        <v>1681</v>
      </c>
      <c r="H17" s="55"/>
      <c r="I17" s="55"/>
      <c r="J17" s="254"/>
      <c r="K17" s="254"/>
      <c r="L17" s="254"/>
      <c r="M17" s="254"/>
      <c r="N17" s="254"/>
    </row>
    <row r="18" spans="2:50" ht="14.25" customHeight="1" x14ac:dyDescent="0.25">
      <c r="B18" s="929" t="str">
        <f>HYPERLINK("#'"&amp;'EWS DIRECTORY'!$J$280&amp;"'!A1",'EWS DIRECTORY'!$J$280)</f>
        <v>G-4-1-4</v>
      </c>
      <c r="C18" s="761"/>
      <c r="D18" s="761"/>
      <c r="E18" s="761"/>
      <c r="G18" s="55" t="s">
        <v>1744</v>
      </c>
      <c r="H18" s="55"/>
      <c r="I18" s="55" t="s">
        <v>1744</v>
      </c>
      <c r="J18" s="254"/>
      <c r="K18" s="254"/>
      <c r="L18" s="254"/>
      <c r="M18" s="254"/>
      <c r="N18" s="254"/>
    </row>
    <row r="19" spans="2:50" ht="14.25" customHeight="1" x14ac:dyDescent="0.25">
      <c r="B19" s="929" t="str">
        <f>HYPERLINK("#'"&amp;'EWS DIRECTORY'!$J$281&amp;"'!A1",'EWS DIRECTORY'!$J$281)</f>
        <v>G-4-1-5</v>
      </c>
      <c r="C19" s="761"/>
      <c r="D19" s="761"/>
      <c r="E19" s="761"/>
    </row>
    <row r="20" spans="2:50" ht="14.25" customHeight="1" x14ac:dyDescent="0.25">
      <c r="B20" s="929" t="str">
        <f>HYPERLINK("#'"&amp;'EWS DIRECTORY'!$J$282&amp;"'!A1",'EWS DIRECTORY'!$J$282)</f>
        <v>G-4-1-6</v>
      </c>
      <c r="C20" s="761"/>
      <c r="D20" s="761"/>
      <c r="E20" s="761"/>
      <c r="G20" s="55" t="s">
        <v>1791</v>
      </c>
    </row>
    <row r="21" spans="2:50" ht="14.25" customHeight="1" x14ac:dyDescent="0.25">
      <c r="G21" s="55"/>
    </row>
    <row r="22" spans="2:50" ht="14.25" customHeight="1" x14ac:dyDescent="0.25">
      <c r="G22" s="55"/>
      <c r="H22" s="990" t="s">
        <v>1445</v>
      </c>
      <c r="I22" s="790"/>
      <c r="J22" s="994" t="s">
        <v>1446</v>
      </c>
      <c r="K22" s="764"/>
      <c r="L22" s="764"/>
      <c r="M22" s="764"/>
      <c r="N22" s="764"/>
      <c r="O22" s="764"/>
      <c r="P22" s="764"/>
      <c r="Q22" s="764"/>
      <c r="R22" s="764"/>
      <c r="S22" s="764"/>
      <c r="T22" s="764"/>
      <c r="U22" s="764"/>
      <c r="V22" s="764"/>
      <c r="W22" s="764"/>
      <c r="X22" s="764"/>
      <c r="Y22" s="764"/>
      <c r="Z22" s="764"/>
      <c r="AA22" s="764"/>
      <c r="AB22" s="764"/>
      <c r="AC22" s="764"/>
      <c r="AD22" s="764"/>
      <c r="AE22" s="764"/>
      <c r="AF22" s="764"/>
      <c r="AG22" s="764"/>
      <c r="AH22" s="764"/>
      <c r="AI22" s="764"/>
      <c r="AJ22" s="764"/>
      <c r="AK22" s="764"/>
      <c r="AL22" s="764"/>
      <c r="AM22" s="764"/>
      <c r="AN22" s="764"/>
      <c r="AO22" s="764"/>
      <c r="AP22" s="764"/>
      <c r="AQ22" s="764"/>
      <c r="AR22" s="764"/>
      <c r="AS22" s="764"/>
      <c r="AT22" s="764"/>
      <c r="AU22" s="764"/>
      <c r="AV22" s="764"/>
      <c r="AW22" s="764"/>
      <c r="AX22" s="765"/>
    </row>
    <row r="23" spans="2:50" ht="14.25" customHeight="1" x14ac:dyDescent="0.25">
      <c r="G23" s="55"/>
      <c r="H23" s="806"/>
      <c r="I23" s="807"/>
      <c r="J23" s="978" t="s">
        <v>1452</v>
      </c>
      <c r="K23" s="764"/>
      <c r="L23" s="764"/>
      <c r="M23" s="764"/>
      <c r="N23" s="764"/>
      <c r="O23" s="764"/>
      <c r="P23" s="765"/>
      <c r="Q23" s="978" t="s">
        <v>1453</v>
      </c>
      <c r="R23" s="764"/>
      <c r="S23" s="764"/>
      <c r="T23" s="764"/>
      <c r="U23" s="764"/>
      <c r="V23" s="764"/>
      <c r="W23" s="765"/>
      <c r="X23" s="978" t="s">
        <v>1454</v>
      </c>
      <c r="Y23" s="764"/>
      <c r="Z23" s="764"/>
      <c r="AA23" s="764"/>
      <c r="AB23" s="764"/>
      <c r="AC23" s="764"/>
      <c r="AD23" s="765"/>
      <c r="AE23" s="978" t="s">
        <v>1455</v>
      </c>
      <c r="AF23" s="764"/>
      <c r="AG23" s="764"/>
      <c r="AH23" s="764"/>
      <c r="AI23" s="764"/>
      <c r="AJ23" s="764"/>
      <c r="AK23" s="765"/>
      <c r="AL23" s="978" t="s">
        <v>1456</v>
      </c>
      <c r="AM23" s="764"/>
      <c r="AN23" s="764"/>
      <c r="AO23" s="764"/>
      <c r="AP23" s="764"/>
      <c r="AQ23" s="764"/>
      <c r="AR23" s="764"/>
      <c r="AS23" s="765"/>
      <c r="AT23" s="978" t="s">
        <v>1457</v>
      </c>
      <c r="AU23" s="764"/>
      <c r="AV23" s="764"/>
      <c r="AW23" s="764"/>
      <c r="AX23" s="765"/>
    </row>
    <row r="24" spans="2:50" ht="40.5" customHeight="1" x14ac:dyDescent="0.25">
      <c r="G24" s="55"/>
      <c r="H24" s="991">
        <v>1</v>
      </c>
      <c r="I24" s="765"/>
      <c r="J24" s="984" t="e">
        <f>ID_MS_TH_PJK</f>
        <v>#N/A</v>
      </c>
      <c r="K24" s="764"/>
      <c r="L24" s="764"/>
      <c r="M24" s="764"/>
      <c r="N24" s="764"/>
      <c r="O24" s="764"/>
      <c r="P24" s="765"/>
      <c r="Q24" s="984" t="e">
        <f>NO_BPS</f>
        <v>#N/A</v>
      </c>
      <c r="R24" s="764"/>
      <c r="S24" s="764"/>
      <c r="T24" s="764"/>
      <c r="U24" s="764"/>
      <c r="V24" s="764"/>
      <c r="W24" s="765"/>
      <c r="X24" s="984" t="e">
        <f>PEMBETULAN_KE</f>
        <v>#N/A</v>
      </c>
      <c r="Y24" s="764"/>
      <c r="Z24" s="764"/>
      <c r="AA24" s="764"/>
      <c r="AB24" s="764"/>
      <c r="AC24" s="764"/>
      <c r="AD24" s="765"/>
      <c r="AE24" s="984" t="e">
        <f>TGL_TERIMA</f>
        <v>#N/A</v>
      </c>
      <c r="AF24" s="764"/>
      <c r="AG24" s="764"/>
      <c r="AH24" s="764"/>
      <c r="AI24" s="764"/>
      <c r="AJ24" s="764"/>
      <c r="AK24" s="765"/>
      <c r="AL24" s="984" t="s">
        <v>1474</v>
      </c>
      <c r="AM24" s="764"/>
      <c r="AN24" s="764"/>
      <c r="AO24" s="764"/>
      <c r="AP24" s="764"/>
      <c r="AQ24" s="764"/>
      <c r="AR24" s="764"/>
      <c r="AS24" s="765"/>
      <c r="AT24" s="1135">
        <f>'MAIN LEVEL'!AB61</f>
        <v>0</v>
      </c>
      <c r="AU24" s="764"/>
      <c r="AV24" s="764"/>
      <c r="AW24" s="764"/>
      <c r="AX24" s="765"/>
    </row>
    <row r="25" spans="2:50" ht="14.25" customHeight="1" x14ac:dyDescent="0.25">
      <c r="G25" s="55"/>
      <c r="H25" s="255"/>
      <c r="I25" s="255"/>
      <c r="J25" s="255"/>
      <c r="K25" s="255"/>
      <c r="L25" s="255"/>
      <c r="M25" s="255"/>
      <c r="N25" s="255"/>
      <c r="O25" s="255"/>
      <c r="P25" s="255"/>
      <c r="Q25" s="255"/>
      <c r="R25" s="255"/>
      <c r="AT25" s="536"/>
      <c r="AU25" s="536"/>
      <c r="AV25" s="536"/>
      <c r="AW25" s="536"/>
      <c r="AX25" s="536"/>
    </row>
    <row r="26" spans="2:50" ht="14.25" customHeight="1" x14ac:dyDescent="0.25">
      <c r="G26" s="55"/>
      <c r="H26" s="255"/>
      <c r="I26" s="255"/>
      <c r="J26" s="255"/>
      <c r="K26" s="255"/>
      <c r="L26" s="255"/>
      <c r="M26" s="255"/>
      <c r="N26" s="255"/>
      <c r="O26" s="255"/>
      <c r="P26" s="255"/>
      <c r="Q26" s="255"/>
      <c r="R26" s="255"/>
      <c r="AT26" s="536"/>
      <c r="AU26" s="536"/>
      <c r="AV26" s="536"/>
      <c r="AW26" s="536"/>
      <c r="AX26" s="536"/>
    </row>
    <row r="27" spans="2:50" ht="14.25" customHeight="1" x14ac:dyDescent="0.25">
      <c r="G27" s="55"/>
      <c r="H27" s="255"/>
      <c r="I27" s="255"/>
      <c r="J27" s="255"/>
      <c r="K27" s="255"/>
      <c r="L27" s="255"/>
      <c r="M27" s="255"/>
      <c r="N27" s="255"/>
      <c r="O27" s="255"/>
      <c r="P27" s="255"/>
      <c r="Q27" s="255"/>
      <c r="R27" s="255"/>
      <c r="AT27" s="536"/>
      <c r="AU27" s="536"/>
      <c r="AV27" s="536"/>
      <c r="AW27" s="536"/>
      <c r="AX27" s="536"/>
    </row>
    <row r="28" spans="2:50" ht="14.25" customHeight="1" x14ac:dyDescent="0.25">
      <c r="B28" s="760"/>
      <c r="C28" s="761"/>
      <c r="D28" s="761"/>
      <c r="E28" s="761"/>
      <c r="G28" s="55"/>
      <c r="H28" s="990" t="s">
        <v>1445</v>
      </c>
      <c r="I28" s="790"/>
      <c r="J28" s="990" t="s">
        <v>1478</v>
      </c>
      <c r="K28" s="789"/>
      <c r="L28" s="789"/>
      <c r="M28" s="790"/>
      <c r="N28" s="994" t="s">
        <v>1792</v>
      </c>
      <c r="O28" s="764"/>
      <c r="P28" s="764"/>
      <c r="Q28" s="764"/>
      <c r="R28" s="764"/>
      <c r="S28" s="764"/>
      <c r="T28" s="764"/>
      <c r="U28" s="764"/>
      <c r="V28" s="764"/>
      <c r="W28" s="764"/>
      <c r="X28" s="764"/>
      <c r="Y28" s="764"/>
      <c r="Z28" s="765"/>
      <c r="AA28" s="994" t="s">
        <v>1793</v>
      </c>
      <c r="AB28" s="764"/>
      <c r="AC28" s="764"/>
      <c r="AD28" s="764"/>
      <c r="AE28" s="764"/>
      <c r="AF28" s="764"/>
      <c r="AG28" s="764"/>
      <c r="AH28" s="764"/>
      <c r="AI28" s="764"/>
      <c r="AJ28" s="764"/>
      <c r="AK28" s="764"/>
      <c r="AL28" s="764"/>
      <c r="AM28" s="764"/>
      <c r="AN28" s="764"/>
      <c r="AO28" s="764"/>
      <c r="AP28" s="764"/>
      <c r="AQ28" s="764"/>
      <c r="AR28" s="764"/>
      <c r="AS28" s="765"/>
      <c r="AT28" s="990" t="s">
        <v>1481</v>
      </c>
      <c r="AU28" s="789"/>
      <c r="AV28" s="789"/>
      <c r="AW28" s="789"/>
      <c r="AX28" s="790"/>
    </row>
    <row r="29" spans="2:50" ht="14.25" customHeight="1" x14ac:dyDescent="0.25">
      <c r="G29" s="55"/>
      <c r="H29" s="806"/>
      <c r="I29" s="807"/>
      <c r="J29" s="806"/>
      <c r="K29" s="794"/>
      <c r="L29" s="794"/>
      <c r="M29" s="807"/>
      <c r="N29" s="978" t="s">
        <v>796</v>
      </c>
      <c r="O29" s="764"/>
      <c r="P29" s="764"/>
      <c r="Q29" s="764"/>
      <c r="R29" s="764"/>
      <c r="S29" s="764"/>
      <c r="T29" s="765"/>
      <c r="U29" s="978" t="s">
        <v>1401</v>
      </c>
      <c r="V29" s="764"/>
      <c r="W29" s="764"/>
      <c r="X29" s="764"/>
      <c r="Y29" s="764"/>
      <c r="Z29" s="765"/>
      <c r="AA29" s="978" t="s">
        <v>796</v>
      </c>
      <c r="AB29" s="764"/>
      <c r="AC29" s="764"/>
      <c r="AD29" s="764"/>
      <c r="AE29" s="764"/>
      <c r="AF29" s="765"/>
      <c r="AG29" s="978" t="s">
        <v>1794</v>
      </c>
      <c r="AH29" s="764"/>
      <c r="AI29" s="764"/>
      <c r="AJ29" s="764"/>
      <c r="AK29" s="764"/>
      <c r="AL29" s="764"/>
      <c r="AM29" s="765"/>
      <c r="AN29" s="978" t="s">
        <v>1510</v>
      </c>
      <c r="AO29" s="764"/>
      <c r="AP29" s="764"/>
      <c r="AQ29" s="764"/>
      <c r="AR29" s="764"/>
      <c r="AS29" s="765"/>
      <c r="AT29" s="806"/>
      <c r="AU29" s="794"/>
      <c r="AV29" s="794"/>
      <c r="AW29" s="794"/>
      <c r="AX29" s="807"/>
    </row>
    <row r="30" spans="2:50" ht="14.25" customHeight="1" x14ac:dyDescent="0.25">
      <c r="B30" s="760"/>
      <c r="C30" s="761"/>
      <c r="D30" s="761"/>
      <c r="E30" s="761"/>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2:50" ht="14.2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2:50" ht="15" customHeight="1" x14ac:dyDescent="0.25">
      <c r="B32" s="760"/>
      <c r="C32" s="761"/>
      <c r="D32" s="761"/>
      <c r="E32" s="761"/>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2:50" ht="15" customHeight="1"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2:50" ht="15" customHeight="1" x14ac:dyDescent="0.25">
      <c r="B34" s="760"/>
      <c r="C34" s="761"/>
      <c r="D34" s="761"/>
      <c r="E34" s="761"/>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2:50" ht="15" customHeight="1" x14ac:dyDescent="0.25">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2:50" ht="15"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2:50" ht="15"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2:50" ht="15" customHeight="1" x14ac:dyDescent="0.25">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2:50" ht="15" customHeight="1" x14ac:dyDescent="0.25">
      <c r="G40" s="223"/>
      <c r="H40" s="980"/>
      <c r="I40" s="765"/>
      <c r="J40" s="979"/>
      <c r="K40" s="764"/>
      <c r="L40" s="764"/>
      <c r="M40" s="765"/>
      <c r="N40" s="980"/>
      <c r="O40" s="764"/>
      <c r="P40" s="764"/>
      <c r="Q40" s="764"/>
      <c r="R40" s="764"/>
      <c r="S40" s="764"/>
      <c r="T40" s="765"/>
      <c r="U40" s="977"/>
      <c r="V40" s="764"/>
      <c r="W40" s="764"/>
      <c r="X40" s="764"/>
      <c r="Y40" s="764"/>
      <c r="Z40" s="765"/>
      <c r="AA40" s="980"/>
      <c r="AB40" s="764"/>
      <c r="AC40" s="764"/>
      <c r="AD40" s="764"/>
      <c r="AE40" s="764"/>
      <c r="AF40" s="765"/>
      <c r="AG40" s="980"/>
      <c r="AH40" s="764"/>
      <c r="AI40" s="764"/>
      <c r="AJ40" s="764"/>
      <c r="AK40" s="764"/>
      <c r="AL40" s="764"/>
      <c r="AM40" s="765"/>
      <c r="AN40" s="983"/>
      <c r="AO40" s="764"/>
      <c r="AP40" s="764"/>
      <c r="AQ40" s="764"/>
      <c r="AR40" s="764"/>
      <c r="AS40" s="765"/>
      <c r="AT40" s="1063"/>
      <c r="AU40" s="764"/>
      <c r="AV40" s="764"/>
      <c r="AW40" s="764"/>
      <c r="AX40" s="765"/>
    </row>
    <row r="41" spans="2:50" ht="15" customHeight="1" x14ac:dyDescent="0.25">
      <c r="G41" s="223"/>
      <c r="H41" s="980"/>
      <c r="I41" s="765"/>
      <c r="J41" s="979"/>
      <c r="K41" s="764"/>
      <c r="L41" s="764"/>
      <c r="M41" s="765"/>
      <c r="N41" s="980"/>
      <c r="O41" s="764"/>
      <c r="P41" s="764"/>
      <c r="Q41" s="764"/>
      <c r="R41" s="764"/>
      <c r="S41" s="764"/>
      <c r="T41" s="765"/>
      <c r="U41" s="977"/>
      <c r="V41" s="764"/>
      <c r="W41" s="764"/>
      <c r="X41" s="764"/>
      <c r="Y41" s="764"/>
      <c r="Z41" s="765"/>
      <c r="AA41" s="980"/>
      <c r="AB41" s="764"/>
      <c r="AC41" s="764"/>
      <c r="AD41" s="764"/>
      <c r="AE41" s="764"/>
      <c r="AF41" s="765"/>
      <c r="AG41" s="980"/>
      <c r="AH41" s="764"/>
      <c r="AI41" s="764"/>
      <c r="AJ41" s="764"/>
      <c r="AK41" s="764"/>
      <c r="AL41" s="764"/>
      <c r="AM41" s="765"/>
      <c r="AN41" s="983"/>
      <c r="AO41" s="764"/>
      <c r="AP41" s="764"/>
      <c r="AQ41" s="764"/>
      <c r="AR41" s="764"/>
      <c r="AS41" s="765"/>
      <c r="AT41" s="1063"/>
      <c r="AU41" s="764"/>
      <c r="AV41" s="764"/>
      <c r="AW41" s="764"/>
      <c r="AX41" s="765"/>
    </row>
    <row r="42" spans="2:50" ht="15" customHeight="1" x14ac:dyDescent="0.25">
      <c r="G42" s="223"/>
      <c r="H42" s="980"/>
      <c r="I42" s="765"/>
      <c r="J42" s="979"/>
      <c r="K42" s="764"/>
      <c r="L42" s="764"/>
      <c r="M42" s="765"/>
      <c r="N42" s="980"/>
      <c r="O42" s="764"/>
      <c r="P42" s="764"/>
      <c r="Q42" s="764"/>
      <c r="R42" s="764"/>
      <c r="S42" s="764"/>
      <c r="T42" s="765"/>
      <c r="U42" s="977"/>
      <c r="V42" s="764"/>
      <c r="W42" s="764"/>
      <c r="X42" s="764"/>
      <c r="Y42" s="764"/>
      <c r="Z42" s="765"/>
      <c r="AA42" s="980"/>
      <c r="AB42" s="764"/>
      <c r="AC42" s="764"/>
      <c r="AD42" s="764"/>
      <c r="AE42" s="764"/>
      <c r="AF42" s="765"/>
      <c r="AG42" s="980"/>
      <c r="AH42" s="764"/>
      <c r="AI42" s="764"/>
      <c r="AJ42" s="764"/>
      <c r="AK42" s="764"/>
      <c r="AL42" s="764"/>
      <c r="AM42" s="765"/>
      <c r="AN42" s="983"/>
      <c r="AO42" s="764"/>
      <c r="AP42" s="764"/>
      <c r="AQ42" s="764"/>
      <c r="AR42" s="764"/>
      <c r="AS42" s="765"/>
      <c r="AT42" s="1063"/>
      <c r="AU42" s="764"/>
      <c r="AV42" s="764"/>
      <c r="AW42" s="764"/>
      <c r="AX42" s="765"/>
    </row>
    <row r="43" spans="2:50" ht="15" customHeight="1" x14ac:dyDescent="0.25">
      <c r="G43" s="223"/>
      <c r="H43" s="980"/>
      <c r="I43" s="765"/>
      <c r="J43" s="979"/>
      <c r="K43" s="764"/>
      <c r="L43" s="764"/>
      <c r="M43" s="765"/>
      <c r="N43" s="980"/>
      <c r="O43" s="764"/>
      <c r="P43" s="764"/>
      <c r="Q43" s="764"/>
      <c r="R43" s="764"/>
      <c r="S43" s="764"/>
      <c r="T43" s="765"/>
      <c r="U43" s="977"/>
      <c r="V43" s="764"/>
      <c r="W43" s="764"/>
      <c r="X43" s="764"/>
      <c r="Y43" s="764"/>
      <c r="Z43" s="765"/>
      <c r="AA43" s="980"/>
      <c r="AB43" s="764"/>
      <c r="AC43" s="764"/>
      <c r="AD43" s="764"/>
      <c r="AE43" s="764"/>
      <c r="AF43" s="765"/>
      <c r="AG43" s="980"/>
      <c r="AH43" s="764"/>
      <c r="AI43" s="764"/>
      <c r="AJ43" s="764"/>
      <c r="AK43" s="764"/>
      <c r="AL43" s="764"/>
      <c r="AM43" s="765"/>
      <c r="AN43" s="983"/>
      <c r="AO43" s="764"/>
      <c r="AP43" s="764"/>
      <c r="AQ43" s="764"/>
      <c r="AR43" s="764"/>
      <c r="AS43" s="765"/>
      <c r="AT43" s="1063"/>
      <c r="AU43" s="764"/>
      <c r="AV43" s="764"/>
      <c r="AW43" s="764"/>
      <c r="AX43" s="765"/>
    </row>
    <row r="44" spans="2:50" ht="14.25" customHeight="1" x14ac:dyDescent="0.25">
      <c r="G44" s="223"/>
      <c r="H44" s="980"/>
      <c r="I44" s="765"/>
      <c r="J44" s="979"/>
      <c r="K44" s="764"/>
      <c r="L44" s="764"/>
      <c r="M44" s="765"/>
      <c r="N44" s="980"/>
      <c r="O44" s="764"/>
      <c r="P44" s="764"/>
      <c r="Q44" s="764"/>
      <c r="R44" s="764"/>
      <c r="S44" s="764"/>
      <c r="T44" s="765"/>
      <c r="U44" s="977"/>
      <c r="V44" s="764"/>
      <c r="W44" s="764"/>
      <c r="X44" s="764"/>
      <c r="Y44" s="764"/>
      <c r="Z44" s="765"/>
      <c r="AA44" s="980"/>
      <c r="AB44" s="764"/>
      <c r="AC44" s="764"/>
      <c r="AD44" s="764"/>
      <c r="AE44" s="764"/>
      <c r="AF44" s="765"/>
      <c r="AG44" s="980"/>
      <c r="AH44" s="764"/>
      <c r="AI44" s="764"/>
      <c r="AJ44" s="764"/>
      <c r="AK44" s="764"/>
      <c r="AL44" s="764"/>
      <c r="AM44" s="765"/>
      <c r="AN44" s="983"/>
      <c r="AO44" s="764"/>
      <c r="AP44" s="764"/>
      <c r="AQ44" s="764"/>
      <c r="AR44" s="764"/>
      <c r="AS44" s="765"/>
      <c r="AT44" s="1063"/>
      <c r="AU44" s="764"/>
      <c r="AV44" s="764"/>
      <c r="AW44" s="764"/>
      <c r="AX44" s="765"/>
    </row>
    <row r="45" spans="2:50" ht="14.25" customHeight="1" x14ac:dyDescent="0.25">
      <c r="G45" s="223"/>
      <c r="H45" s="980"/>
      <c r="I45" s="765"/>
      <c r="J45" s="979"/>
      <c r="K45" s="764"/>
      <c r="L45" s="764"/>
      <c r="M45" s="765"/>
      <c r="N45" s="980"/>
      <c r="O45" s="764"/>
      <c r="P45" s="764"/>
      <c r="Q45" s="764"/>
      <c r="R45" s="764"/>
      <c r="S45" s="764"/>
      <c r="T45" s="765"/>
      <c r="U45" s="977"/>
      <c r="V45" s="764"/>
      <c r="W45" s="764"/>
      <c r="X45" s="764"/>
      <c r="Y45" s="764"/>
      <c r="Z45" s="765"/>
      <c r="AA45" s="980"/>
      <c r="AB45" s="764"/>
      <c r="AC45" s="764"/>
      <c r="AD45" s="764"/>
      <c r="AE45" s="764"/>
      <c r="AF45" s="765"/>
      <c r="AG45" s="980"/>
      <c r="AH45" s="764"/>
      <c r="AI45" s="764"/>
      <c r="AJ45" s="764"/>
      <c r="AK45" s="764"/>
      <c r="AL45" s="764"/>
      <c r="AM45" s="765"/>
      <c r="AN45" s="983"/>
      <c r="AO45" s="764"/>
      <c r="AP45" s="764"/>
      <c r="AQ45" s="764"/>
      <c r="AR45" s="764"/>
      <c r="AS45" s="765"/>
      <c r="AT45" s="1063"/>
      <c r="AU45" s="764"/>
      <c r="AV45" s="764"/>
      <c r="AW45" s="764"/>
      <c r="AX45" s="765"/>
    </row>
    <row r="46" spans="2:50" ht="14.25" customHeight="1" x14ac:dyDescent="0.25">
      <c r="G46" s="223"/>
      <c r="H46" s="980"/>
      <c r="I46" s="765"/>
      <c r="J46" s="979"/>
      <c r="K46" s="764"/>
      <c r="L46" s="764"/>
      <c r="M46" s="765"/>
      <c r="N46" s="980"/>
      <c r="O46" s="764"/>
      <c r="P46" s="764"/>
      <c r="Q46" s="764"/>
      <c r="R46" s="764"/>
      <c r="S46" s="764"/>
      <c r="T46" s="765"/>
      <c r="U46" s="977"/>
      <c r="V46" s="764"/>
      <c r="W46" s="764"/>
      <c r="X46" s="764"/>
      <c r="Y46" s="764"/>
      <c r="Z46" s="765"/>
      <c r="AA46" s="980"/>
      <c r="AB46" s="764"/>
      <c r="AC46" s="764"/>
      <c r="AD46" s="764"/>
      <c r="AE46" s="764"/>
      <c r="AF46" s="765"/>
      <c r="AG46" s="980"/>
      <c r="AH46" s="764"/>
      <c r="AI46" s="764"/>
      <c r="AJ46" s="764"/>
      <c r="AK46" s="764"/>
      <c r="AL46" s="764"/>
      <c r="AM46" s="765"/>
      <c r="AN46" s="983"/>
      <c r="AO46" s="764"/>
      <c r="AP46" s="764"/>
      <c r="AQ46" s="764"/>
      <c r="AR46" s="764"/>
      <c r="AS46" s="765"/>
      <c r="AT46" s="1063"/>
      <c r="AU46" s="764"/>
      <c r="AV46" s="764"/>
      <c r="AW46" s="764"/>
      <c r="AX46" s="765"/>
    </row>
    <row r="47" spans="2:50" ht="14.25" customHeight="1" x14ac:dyDescent="0.25">
      <c r="G47" s="256"/>
      <c r="H47" s="980"/>
      <c r="I47" s="765"/>
      <c r="J47" s="979"/>
      <c r="K47" s="764"/>
      <c r="L47" s="764"/>
      <c r="M47" s="765"/>
      <c r="N47" s="980"/>
      <c r="O47" s="764"/>
      <c r="P47" s="764"/>
      <c r="Q47" s="764"/>
      <c r="R47" s="764"/>
      <c r="S47" s="764"/>
      <c r="T47" s="765"/>
      <c r="U47" s="977"/>
      <c r="V47" s="764"/>
      <c r="W47" s="764"/>
      <c r="X47" s="764"/>
      <c r="Y47" s="764"/>
      <c r="Z47" s="765"/>
      <c r="AA47" s="980"/>
      <c r="AB47" s="764"/>
      <c r="AC47" s="764"/>
      <c r="AD47" s="764"/>
      <c r="AE47" s="764"/>
      <c r="AF47" s="765"/>
      <c r="AG47" s="980"/>
      <c r="AH47" s="764"/>
      <c r="AI47" s="764"/>
      <c r="AJ47" s="764"/>
      <c r="AK47" s="764"/>
      <c r="AL47" s="764"/>
      <c r="AM47" s="765"/>
      <c r="AN47" s="983"/>
      <c r="AO47" s="764"/>
      <c r="AP47" s="764"/>
      <c r="AQ47" s="764"/>
      <c r="AR47" s="764"/>
      <c r="AS47" s="765"/>
      <c r="AT47" s="1063"/>
      <c r="AU47" s="764"/>
      <c r="AV47" s="764"/>
      <c r="AW47" s="764"/>
      <c r="AX47" s="765"/>
    </row>
    <row r="48" spans="2:50" ht="14.25" customHeight="1" x14ac:dyDescent="0.25">
      <c r="G48" s="256"/>
      <c r="H48" s="980"/>
      <c r="I48" s="765"/>
      <c r="J48" s="979"/>
      <c r="K48" s="764"/>
      <c r="L48" s="764"/>
      <c r="M48" s="765"/>
      <c r="N48" s="980"/>
      <c r="O48" s="764"/>
      <c r="P48" s="764"/>
      <c r="Q48" s="764"/>
      <c r="R48" s="764"/>
      <c r="S48" s="764"/>
      <c r="T48" s="765"/>
      <c r="U48" s="977"/>
      <c r="V48" s="764"/>
      <c r="W48" s="764"/>
      <c r="X48" s="764"/>
      <c r="Y48" s="764"/>
      <c r="Z48" s="765"/>
      <c r="AA48" s="980"/>
      <c r="AB48" s="764"/>
      <c r="AC48" s="764"/>
      <c r="AD48" s="764"/>
      <c r="AE48" s="764"/>
      <c r="AF48" s="765"/>
      <c r="AG48" s="980"/>
      <c r="AH48" s="764"/>
      <c r="AI48" s="764"/>
      <c r="AJ48" s="764"/>
      <c r="AK48" s="764"/>
      <c r="AL48" s="764"/>
      <c r="AM48" s="765"/>
      <c r="AN48" s="983"/>
      <c r="AO48" s="764"/>
      <c r="AP48" s="764"/>
      <c r="AQ48" s="764"/>
      <c r="AR48" s="764"/>
      <c r="AS48" s="765"/>
      <c r="AT48" s="1063"/>
      <c r="AU48" s="764"/>
      <c r="AV48" s="764"/>
      <c r="AW48" s="764"/>
      <c r="AX48" s="765"/>
    </row>
    <row r="49" spans="7:50" ht="14.25" customHeight="1" x14ac:dyDescent="0.25">
      <c r="G49" s="256"/>
      <c r="H49" s="980"/>
      <c r="I49" s="765"/>
      <c r="J49" s="979"/>
      <c r="K49" s="764"/>
      <c r="L49" s="764"/>
      <c r="M49" s="765"/>
      <c r="N49" s="980"/>
      <c r="O49" s="764"/>
      <c r="P49" s="764"/>
      <c r="Q49" s="764"/>
      <c r="R49" s="764"/>
      <c r="S49" s="764"/>
      <c r="T49" s="765"/>
      <c r="U49" s="977"/>
      <c r="V49" s="764"/>
      <c r="W49" s="764"/>
      <c r="X49" s="764"/>
      <c r="Y49" s="764"/>
      <c r="Z49" s="765"/>
      <c r="AA49" s="980"/>
      <c r="AB49" s="764"/>
      <c r="AC49" s="764"/>
      <c r="AD49" s="764"/>
      <c r="AE49" s="764"/>
      <c r="AF49" s="765"/>
      <c r="AG49" s="980"/>
      <c r="AH49" s="764"/>
      <c r="AI49" s="764"/>
      <c r="AJ49" s="764"/>
      <c r="AK49" s="764"/>
      <c r="AL49" s="764"/>
      <c r="AM49" s="765"/>
      <c r="AN49" s="983"/>
      <c r="AO49" s="764"/>
      <c r="AP49" s="764"/>
      <c r="AQ49" s="764"/>
      <c r="AR49" s="764"/>
      <c r="AS49" s="765"/>
      <c r="AT49" s="1063"/>
      <c r="AU49" s="764"/>
      <c r="AV49" s="764"/>
      <c r="AW49" s="764"/>
      <c r="AX49" s="765"/>
    </row>
    <row r="50" spans="7:50" ht="14.25" customHeight="1" x14ac:dyDescent="0.25">
      <c r="G50" s="256"/>
      <c r="H50" s="993"/>
      <c r="I50" s="765"/>
      <c r="J50" s="993"/>
      <c r="K50" s="764"/>
      <c r="L50" s="764"/>
      <c r="M50" s="765"/>
      <c r="N50" s="993"/>
      <c r="O50" s="764"/>
      <c r="P50" s="764"/>
      <c r="Q50" s="764"/>
      <c r="R50" s="764"/>
      <c r="S50" s="764"/>
      <c r="T50" s="765"/>
      <c r="U50" s="986"/>
      <c r="V50" s="764"/>
      <c r="W50" s="764"/>
      <c r="X50" s="764"/>
      <c r="Y50" s="764"/>
      <c r="Z50" s="765"/>
      <c r="AA50" s="993"/>
      <c r="AB50" s="764"/>
      <c r="AC50" s="764"/>
      <c r="AD50" s="764"/>
      <c r="AE50" s="764"/>
      <c r="AF50" s="765"/>
      <c r="AG50" s="993"/>
      <c r="AH50" s="764"/>
      <c r="AI50" s="764"/>
      <c r="AJ50" s="764"/>
      <c r="AK50" s="764"/>
      <c r="AL50" s="764"/>
      <c r="AM50" s="765"/>
      <c r="AN50" s="995"/>
      <c r="AO50" s="764"/>
      <c r="AP50" s="764"/>
      <c r="AQ50" s="764"/>
      <c r="AR50" s="764"/>
      <c r="AS50" s="765"/>
      <c r="AT50" s="1065"/>
      <c r="AU50" s="764"/>
      <c r="AV50" s="764"/>
      <c r="AW50" s="764"/>
      <c r="AX50" s="765"/>
    </row>
    <row r="51" spans="7:50" ht="14.25" customHeight="1" x14ac:dyDescent="0.25">
      <c r="G51" s="223"/>
      <c r="H51" s="1092" t="s">
        <v>1494</v>
      </c>
      <c r="I51" s="764"/>
      <c r="J51" s="764"/>
      <c r="K51" s="764"/>
      <c r="L51" s="764"/>
      <c r="M51" s="764"/>
      <c r="N51" s="764"/>
      <c r="O51" s="764"/>
      <c r="P51" s="764"/>
      <c r="Q51" s="764"/>
      <c r="R51" s="764"/>
      <c r="S51" s="764"/>
      <c r="T51" s="764"/>
      <c r="U51" s="764"/>
      <c r="V51" s="764"/>
      <c r="W51" s="764"/>
      <c r="X51" s="764"/>
      <c r="Y51" s="764"/>
      <c r="Z51" s="764"/>
      <c r="AA51" s="764"/>
      <c r="AB51" s="764"/>
      <c r="AC51" s="764"/>
      <c r="AD51" s="764"/>
      <c r="AE51" s="764"/>
      <c r="AF51" s="764"/>
      <c r="AG51" s="764"/>
      <c r="AH51" s="764"/>
      <c r="AI51" s="764"/>
      <c r="AJ51" s="764"/>
      <c r="AK51" s="764"/>
      <c r="AL51" s="764"/>
      <c r="AM51" s="764"/>
      <c r="AN51" s="764"/>
      <c r="AO51" s="764"/>
      <c r="AP51" s="764"/>
      <c r="AQ51" s="764"/>
      <c r="AR51" s="764"/>
      <c r="AS51" s="765"/>
      <c r="AT51" s="1134">
        <f>SUM(AT30:AT50)</f>
        <v>0</v>
      </c>
      <c r="AU51" s="764"/>
      <c r="AV51" s="764"/>
      <c r="AW51" s="764"/>
      <c r="AX51" s="765"/>
    </row>
    <row r="52" spans="7:50" ht="14.25" customHeight="1" x14ac:dyDescent="0.25">
      <c r="G52" s="223"/>
    </row>
    <row r="53" spans="7:50" ht="14.25" customHeight="1" x14ac:dyDescent="0.25">
      <c r="G53" s="223"/>
    </row>
    <row r="54" spans="7:50" ht="15" customHeight="1" x14ac:dyDescent="0.25">
      <c r="G54" s="223"/>
    </row>
    <row r="55" spans="7:50" ht="14.25" customHeight="1" x14ac:dyDescent="0.25">
      <c r="G55" s="223"/>
      <c r="H55" s="976" t="s">
        <v>1795</v>
      </c>
      <c r="I55" s="824"/>
      <c r="J55" s="824"/>
      <c r="K55" s="824"/>
      <c r="L55" s="824"/>
      <c r="M55" s="824"/>
      <c r="N55" s="824"/>
      <c r="O55" s="824"/>
      <c r="P55" s="824"/>
      <c r="Q55" s="824"/>
      <c r="R55" s="824"/>
      <c r="S55" s="824"/>
      <c r="T55" s="824"/>
      <c r="U55" s="824"/>
      <c r="V55" s="824"/>
      <c r="W55" s="824"/>
      <c r="X55" s="824"/>
      <c r="Y55" s="825"/>
      <c r="Z55" s="976" t="s">
        <v>1796</v>
      </c>
      <c r="AA55" s="824"/>
      <c r="AB55" s="824"/>
      <c r="AC55" s="824"/>
      <c r="AD55" s="824"/>
      <c r="AE55" s="824"/>
      <c r="AF55" s="824"/>
      <c r="AG55" s="824"/>
      <c r="AH55" s="824"/>
      <c r="AI55" s="824"/>
      <c r="AJ55" s="824"/>
      <c r="AK55" s="824"/>
      <c r="AL55" s="824"/>
      <c r="AM55" s="824"/>
      <c r="AN55" s="824"/>
      <c r="AO55" s="824"/>
      <c r="AP55" s="824"/>
      <c r="AQ55" s="825"/>
    </row>
    <row r="56" spans="7:50" ht="14.25" customHeight="1" x14ac:dyDescent="0.25">
      <c r="G56" s="223"/>
      <c r="H56" s="257" t="s">
        <v>796</v>
      </c>
      <c r="I56" s="258"/>
      <c r="J56" s="258"/>
      <c r="K56" s="258"/>
      <c r="L56" s="258"/>
      <c r="M56" s="258"/>
      <c r="N56" s="258"/>
      <c r="O56" s="258"/>
      <c r="P56" s="258"/>
      <c r="Q56" s="259"/>
      <c r="R56" s="257" t="s">
        <v>1511</v>
      </c>
      <c r="S56" s="258"/>
      <c r="T56" s="258"/>
      <c r="U56" s="259"/>
      <c r="V56" s="257" t="s">
        <v>1510</v>
      </c>
      <c r="W56" s="258"/>
      <c r="X56" s="258"/>
      <c r="Y56" s="259"/>
      <c r="Z56" s="257" t="s">
        <v>796</v>
      </c>
      <c r="AA56" s="258"/>
      <c r="AB56" s="258"/>
      <c r="AC56" s="258"/>
      <c r="AD56" s="258"/>
      <c r="AE56" s="258"/>
      <c r="AF56" s="258"/>
      <c r="AG56" s="258"/>
      <c r="AH56" s="258"/>
      <c r="AI56" s="259"/>
      <c r="AJ56" s="257" t="s">
        <v>1511</v>
      </c>
      <c r="AK56" s="258"/>
      <c r="AL56" s="258"/>
      <c r="AM56" s="259"/>
      <c r="AN56" s="257" t="s">
        <v>1510</v>
      </c>
      <c r="AO56" s="258"/>
      <c r="AP56" s="258"/>
      <c r="AQ56" s="259"/>
    </row>
    <row r="57" spans="7:50" ht="14.25" customHeight="1" x14ac:dyDescent="0.25">
      <c r="G57" s="223"/>
      <c r="H57" s="260"/>
      <c r="Q57" s="261"/>
      <c r="R57" s="260"/>
      <c r="U57" s="261"/>
      <c r="V57" s="260"/>
      <c r="Y57" s="261"/>
      <c r="Z57" s="260"/>
      <c r="AI57" s="261"/>
      <c r="AJ57" s="260"/>
      <c r="AM57" s="261"/>
      <c r="AN57" s="260"/>
      <c r="AQ57" s="261"/>
    </row>
    <row r="58" spans="7:50" ht="14.25" customHeight="1" x14ac:dyDescent="0.25">
      <c r="G58" s="223"/>
      <c r="H58" s="260"/>
      <c r="Q58" s="261"/>
      <c r="R58" s="260"/>
      <c r="U58" s="261"/>
      <c r="V58" s="260"/>
      <c r="Y58" s="261"/>
      <c r="Z58" s="260"/>
      <c r="AI58" s="261"/>
      <c r="AJ58" s="260"/>
      <c r="AM58" s="261"/>
      <c r="AN58" s="260"/>
      <c r="AQ58" s="261"/>
    </row>
    <row r="59" spans="7:50" ht="14.25" customHeight="1" x14ac:dyDescent="0.25">
      <c r="G59" s="223"/>
      <c r="H59" s="260"/>
      <c r="Q59" s="261"/>
      <c r="R59" s="260"/>
      <c r="U59" s="261"/>
      <c r="V59" s="260"/>
      <c r="Y59" s="261"/>
      <c r="Z59" s="260"/>
      <c r="AI59" s="261"/>
      <c r="AJ59" s="260"/>
      <c r="AM59" s="261"/>
      <c r="AN59" s="260"/>
      <c r="AQ59" s="261"/>
    </row>
    <row r="60" spans="7:50" ht="14.25" customHeight="1" x14ac:dyDescent="0.25">
      <c r="G60" s="223"/>
      <c r="H60" s="260"/>
      <c r="Q60" s="261"/>
      <c r="R60" s="260"/>
      <c r="U60" s="261"/>
      <c r="V60" s="260"/>
      <c r="Y60" s="261"/>
      <c r="Z60" s="260"/>
      <c r="AI60" s="261"/>
      <c r="AJ60" s="260"/>
      <c r="AM60" s="261"/>
      <c r="AN60" s="260"/>
      <c r="AQ60" s="261"/>
    </row>
    <row r="61" spans="7:50" ht="14.25" customHeight="1" x14ac:dyDescent="0.25">
      <c r="G61" s="223"/>
      <c r="H61" s="262"/>
      <c r="I61" s="263"/>
      <c r="J61" s="263"/>
      <c r="K61" s="263"/>
      <c r="L61" s="263"/>
      <c r="M61" s="263"/>
      <c r="N61" s="263"/>
      <c r="O61" s="263"/>
      <c r="P61" s="263"/>
      <c r="Q61" s="264"/>
      <c r="R61" s="262"/>
      <c r="S61" s="263"/>
      <c r="T61" s="263"/>
      <c r="U61" s="264"/>
      <c r="V61" s="262"/>
      <c r="W61" s="263"/>
      <c r="X61" s="263"/>
      <c r="Y61" s="264"/>
      <c r="Z61" s="262"/>
      <c r="AA61" s="263"/>
      <c r="AB61" s="263"/>
      <c r="AC61" s="263"/>
      <c r="AD61" s="263"/>
      <c r="AE61" s="263"/>
      <c r="AF61" s="263"/>
      <c r="AG61" s="263"/>
      <c r="AH61" s="263"/>
      <c r="AI61" s="264"/>
      <c r="AJ61" s="262"/>
      <c r="AK61" s="263"/>
      <c r="AL61" s="263"/>
      <c r="AM61" s="264"/>
      <c r="AN61" s="262"/>
      <c r="AO61" s="263"/>
      <c r="AP61" s="263"/>
      <c r="AQ61" s="264"/>
    </row>
    <row r="62" spans="7:50" ht="14.25" customHeight="1" x14ac:dyDescent="0.25">
      <c r="G62" s="223"/>
      <c r="AM62" s="265" t="s">
        <v>1797</v>
      </c>
      <c r="AN62" s="55" t="str">
        <f>'G-4-1'!U18</f>
        <v>G-4-1-1</v>
      </c>
    </row>
    <row r="63" spans="7:50" ht="14.25" customHeight="1" x14ac:dyDescent="0.25">
      <c r="G63" s="223"/>
    </row>
  </sheetData>
  <mergeCells count="216">
    <mergeCell ref="AT50:AX50"/>
    <mergeCell ref="AT28:AX29"/>
    <mergeCell ref="H35:I35"/>
    <mergeCell ref="H22:I23"/>
    <mergeCell ref="AA49:AF49"/>
    <mergeCell ref="N31:T31"/>
    <mergeCell ref="AN32:AS32"/>
    <mergeCell ref="AA36:AF36"/>
    <mergeCell ref="N40:T40"/>
    <mergeCell ref="AN41:AS41"/>
    <mergeCell ref="J43:M43"/>
    <mergeCell ref="AN47:AS47"/>
    <mergeCell ref="J33:M33"/>
    <mergeCell ref="H39:I39"/>
    <mergeCell ref="J42:M42"/>
    <mergeCell ref="AN43:AS43"/>
    <mergeCell ref="J23:P23"/>
    <mergeCell ref="X24:AD24"/>
    <mergeCell ref="AA39:AF39"/>
    <mergeCell ref="AA35:AF35"/>
    <mergeCell ref="AT49:AX49"/>
    <mergeCell ref="AA40:AF40"/>
    <mergeCell ref="AT32:AX32"/>
    <mergeCell ref="H24:I24"/>
    <mergeCell ref="B12:E12"/>
    <mergeCell ref="AG31:AM31"/>
    <mergeCell ref="H45:I45"/>
    <mergeCell ref="AA32:AF32"/>
    <mergeCell ref="AT34:AX34"/>
    <mergeCell ref="H37:I37"/>
    <mergeCell ref="AL24:AS24"/>
    <mergeCell ref="J30:M30"/>
    <mergeCell ref="U31:Z31"/>
    <mergeCell ref="U40:Z40"/>
    <mergeCell ref="Q23:W23"/>
    <mergeCell ref="AN34:AS34"/>
    <mergeCell ref="B14:E14"/>
    <mergeCell ref="AA38:AF38"/>
    <mergeCell ref="AT39:AX39"/>
    <mergeCell ref="N42:T42"/>
    <mergeCell ref="AN45:AS45"/>
    <mergeCell ref="AA37:AF37"/>
    <mergeCell ref="AN29:AS29"/>
    <mergeCell ref="B13:E13"/>
    <mergeCell ref="AG32:AM32"/>
    <mergeCell ref="J22:AX22"/>
    <mergeCell ref="AN36:AS36"/>
    <mergeCell ref="AT40:AX40"/>
    <mergeCell ref="B32:E32"/>
    <mergeCell ref="H33:I33"/>
    <mergeCell ref="H34:I34"/>
    <mergeCell ref="AG44:AM44"/>
    <mergeCell ref="U38:Z38"/>
    <mergeCell ref="B16:E16"/>
    <mergeCell ref="AG35:AM35"/>
    <mergeCell ref="B18:E18"/>
    <mergeCell ref="B20:E20"/>
    <mergeCell ref="AG30:AM30"/>
    <mergeCell ref="AA34:AF34"/>
    <mergeCell ref="AA33:AF33"/>
    <mergeCell ref="AE23:AK23"/>
    <mergeCell ref="N44:T44"/>
    <mergeCell ref="N50:T50"/>
    <mergeCell ref="H49:I49"/>
    <mergeCell ref="H47:I47"/>
    <mergeCell ref="J47:M47"/>
    <mergeCell ref="H36:I36"/>
    <mergeCell ref="N39:T39"/>
    <mergeCell ref="U39:Z39"/>
    <mergeCell ref="J44:M44"/>
    <mergeCell ref="U45:Z45"/>
    <mergeCell ref="J45:M45"/>
    <mergeCell ref="G7:AR7"/>
    <mergeCell ref="AG34:AM34"/>
    <mergeCell ref="N32:T32"/>
    <mergeCell ref="AA50:AF50"/>
    <mergeCell ref="N41:T41"/>
    <mergeCell ref="X23:AD23"/>
    <mergeCell ref="AA47:AF47"/>
    <mergeCell ref="J34:M34"/>
    <mergeCell ref="N43:T43"/>
    <mergeCell ref="J24:P24"/>
    <mergeCell ref="AL23:AS23"/>
    <mergeCell ref="J49:M49"/>
    <mergeCell ref="AA29:AF29"/>
    <mergeCell ref="N33:T33"/>
    <mergeCell ref="J36:M36"/>
    <mergeCell ref="J31:M31"/>
    <mergeCell ref="U32:Z32"/>
    <mergeCell ref="AE24:AK24"/>
    <mergeCell ref="G9:Z11"/>
    <mergeCell ref="AN33:AS33"/>
    <mergeCell ref="AN44:AS44"/>
    <mergeCell ref="H41:I41"/>
    <mergeCell ref="N30:T30"/>
    <mergeCell ref="H50:I50"/>
    <mergeCell ref="Z55:AQ55"/>
    <mergeCell ref="U46:Z46"/>
    <mergeCell ref="H48:I48"/>
    <mergeCell ref="AA44:AF44"/>
    <mergeCell ref="AG48:AM48"/>
    <mergeCell ref="AN49:AS49"/>
    <mergeCell ref="AG45:AM45"/>
    <mergeCell ref="AN35:AS35"/>
    <mergeCell ref="U48:Z48"/>
    <mergeCell ref="H38:I38"/>
    <mergeCell ref="AG47:AM47"/>
    <mergeCell ref="AA41:AF41"/>
    <mergeCell ref="AN46:AS46"/>
    <mergeCell ref="J48:M48"/>
    <mergeCell ref="AN39:AS39"/>
    <mergeCell ref="AA45:AF45"/>
    <mergeCell ref="AN50:AS50"/>
    <mergeCell ref="J50:M50"/>
    <mergeCell ref="U37:Z37"/>
    <mergeCell ref="AG39:AM39"/>
    <mergeCell ref="H44:I44"/>
    <mergeCell ref="N49:T49"/>
    <mergeCell ref="H51:AS51"/>
    <mergeCell ref="U50:Z50"/>
    <mergeCell ref="B6:E6"/>
    <mergeCell ref="U41:Z41"/>
    <mergeCell ref="N34:T34"/>
    <mergeCell ref="H43:I43"/>
    <mergeCell ref="B15:E15"/>
    <mergeCell ref="J46:M46"/>
    <mergeCell ref="J28:M29"/>
    <mergeCell ref="H31:I31"/>
    <mergeCell ref="U47:Z47"/>
    <mergeCell ref="H40:I40"/>
    <mergeCell ref="U43:Z43"/>
    <mergeCell ref="N36:T36"/>
    <mergeCell ref="N45:T45"/>
    <mergeCell ref="U33:Z33"/>
    <mergeCell ref="J38:M38"/>
    <mergeCell ref="J40:M40"/>
    <mergeCell ref="B17:E17"/>
    <mergeCell ref="H42:I42"/>
    <mergeCell ref="J35:M35"/>
    <mergeCell ref="B19:E19"/>
    <mergeCell ref="B34:E34"/>
    <mergeCell ref="B28:E28"/>
    <mergeCell ref="H30:I30"/>
    <mergeCell ref="B30:E30"/>
    <mergeCell ref="AA48:AF48"/>
    <mergeCell ref="AA30:AF30"/>
    <mergeCell ref="AG37:AM37"/>
    <mergeCell ref="N28:Z28"/>
    <mergeCell ref="AT24:AX24"/>
    <mergeCell ref="AT33:AX33"/>
    <mergeCell ref="AT35:AX35"/>
    <mergeCell ref="AT38:AX38"/>
    <mergeCell ref="AT41:AX41"/>
    <mergeCell ref="AT48:AX48"/>
    <mergeCell ref="AN31:AS31"/>
    <mergeCell ref="AT37:AX37"/>
    <mergeCell ref="AT42:AX42"/>
    <mergeCell ref="AG33:AM33"/>
    <mergeCell ref="AA31:AF31"/>
    <mergeCell ref="AG29:AM29"/>
    <mergeCell ref="U29:Z29"/>
    <mergeCell ref="AG42:AM42"/>
    <mergeCell ref="AG43:AM43"/>
    <mergeCell ref="U42:Z42"/>
    <mergeCell ref="N48:T48"/>
    <mergeCell ref="AT36:AX36"/>
    <mergeCell ref="AA43:AF43"/>
    <mergeCell ref="AG38:AM38"/>
    <mergeCell ref="B4:E4"/>
    <mergeCell ref="H46:I46"/>
    <mergeCell ref="H28:I29"/>
    <mergeCell ref="N35:T35"/>
    <mergeCell ref="J39:M39"/>
    <mergeCell ref="AN42:AS42"/>
    <mergeCell ref="AA46:AF46"/>
    <mergeCell ref="J37:M37"/>
    <mergeCell ref="AT30:AX30"/>
    <mergeCell ref="AG46:AM46"/>
    <mergeCell ref="AA28:AS28"/>
    <mergeCell ref="AG40:AM40"/>
    <mergeCell ref="H32:I32"/>
    <mergeCell ref="AN37:AS37"/>
    <mergeCell ref="U35:Z35"/>
    <mergeCell ref="AT44:AX44"/>
    <mergeCell ref="U44:Z44"/>
    <mergeCell ref="N46:T46"/>
    <mergeCell ref="J32:M32"/>
    <mergeCell ref="AT31:AX31"/>
    <mergeCell ref="U34:Z34"/>
    <mergeCell ref="AN30:AS30"/>
    <mergeCell ref="B8:E8"/>
    <mergeCell ref="U30:Z30"/>
    <mergeCell ref="AT51:AX51"/>
    <mergeCell ref="U49:Z49"/>
    <mergeCell ref="H55:Y55"/>
    <mergeCell ref="U36:Z36"/>
    <mergeCell ref="N29:T29"/>
    <mergeCell ref="AT45:AX45"/>
    <mergeCell ref="B10:E10"/>
    <mergeCell ref="N38:T38"/>
    <mergeCell ref="J41:M41"/>
    <mergeCell ref="AT23:AX23"/>
    <mergeCell ref="N47:T47"/>
    <mergeCell ref="AN48:AS48"/>
    <mergeCell ref="AG41:AM41"/>
    <mergeCell ref="Q24:W24"/>
    <mergeCell ref="AT47:AX47"/>
    <mergeCell ref="AG50:AM50"/>
    <mergeCell ref="N37:T37"/>
    <mergeCell ref="AN38:AS38"/>
    <mergeCell ref="AA42:AF42"/>
    <mergeCell ref="AT43:AX43"/>
    <mergeCell ref="AT46:AX46"/>
    <mergeCell ref="AG49:AM49"/>
    <mergeCell ref="AN40:AS40"/>
    <mergeCell ref="AG36:AM36"/>
  </mergeCells>
  <hyperlinks>
    <hyperlink ref="B4" location="PANDUAN!A1" display="PANDUAN" xr:uid="{00000000-0004-0000-1501-000000000000}"/>
    <hyperlink ref="B6" location="'EWS DIRECTORY'!A1" display="EWS DIRECTORY" xr:uid="{00000000-0004-0000-1501-000001000000}"/>
    <hyperlink ref="B8" location="'DATA PEMICU'!A1" display="DATA PEMICU" xr:uid="{00000000-0004-0000-1501-000002000000}"/>
    <hyperlink ref="B10" location="'DATA PENGUJI'!A1" display="DATA PENGUJI" xr:uid="{00000000-0004-0000-1501-000003000000}"/>
    <hyperlink ref="B12" location="'MAIN LEVEL'!A1" display="MAIN LEVEL" xr:uid="{00000000-0004-0000-1501-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2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1-000000000000}">
  <sheetPr codeName="Sheet468">
    <tabColor theme="4" tint="-0.249977111117893"/>
  </sheetPr>
  <dimension ref="A1:AT35"/>
  <sheetViews>
    <sheetView topLeftCell="B1"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46" width="3.6640625" customWidth="1"/>
  </cols>
  <sheetData>
    <row r="1" spans="2:46" ht="14.25" customHeight="1" x14ac:dyDescent="0.25">
      <c r="G1" s="110"/>
      <c r="H1" s="110"/>
      <c r="I1" s="110"/>
      <c r="J1" s="110"/>
      <c r="K1" s="110"/>
      <c r="L1" s="110"/>
      <c r="M1" s="110"/>
      <c r="N1" s="110"/>
      <c r="O1" s="110"/>
      <c r="P1" s="110"/>
      <c r="Q1" s="110"/>
      <c r="R1" s="110"/>
      <c r="S1" s="110"/>
      <c r="T1" s="110"/>
      <c r="U1" s="110"/>
      <c r="V1" s="110"/>
      <c r="W1" s="110"/>
      <c r="X1" s="110"/>
    </row>
    <row r="2" spans="2:46" ht="14.25" customHeight="1" x14ac:dyDescent="0.25">
      <c r="G2" s="55" t="s">
        <v>1674</v>
      </c>
      <c r="H2" s="55"/>
      <c r="I2" s="55"/>
      <c r="J2" s="55"/>
      <c r="K2" s="55"/>
      <c r="L2" s="55"/>
      <c r="M2" s="55"/>
      <c r="N2" s="55"/>
      <c r="AT2" s="443"/>
    </row>
    <row r="3" spans="2:46" ht="14.25" customHeight="1" x14ac:dyDescent="0.25">
      <c r="B3" s="111"/>
      <c r="C3" s="111"/>
      <c r="D3" s="111"/>
      <c r="E3" s="111"/>
      <c r="G3" s="55"/>
      <c r="H3" s="55"/>
      <c r="I3" s="55"/>
      <c r="J3" s="55"/>
      <c r="K3" s="55"/>
      <c r="L3" s="55"/>
      <c r="M3" s="55"/>
      <c r="N3" s="55"/>
      <c r="AT3" s="443"/>
    </row>
    <row r="4" spans="2:46" ht="14.25" customHeight="1" x14ac:dyDescent="0.25">
      <c r="B4" s="762" t="s">
        <v>79</v>
      </c>
      <c r="C4" s="761"/>
      <c r="D4" s="761"/>
      <c r="E4" s="761"/>
      <c r="G4" s="55"/>
      <c r="H4" s="55"/>
      <c r="I4" s="55"/>
      <c r="J4" s="55"/>
      <c r="K4" s="55"/>
      <c r="L4" s="55"/>
      <c r="M4" s="55"/>
      <c r="N4" s="55"/>
      <c r="AT4" s="443"/>
    </row>
    <row r="5" spans="2:46" ht="14.25" customHeight="1" x14ac:dyDescent="0.25">
      <c r="B5" s="111"/>
      <c r="C5" s="111"/>
      <c r="D5" s="111"/>
      <c r="E5" s="111"/>
      <c r="G5" s="55"/>
      <c r="H5" s="55"/>
      <c r="I5" s="55"/>
      <c r="J5" s="55"/>
      <c r="K5" s="55"/>
      <c r="L5" s="55"/>
      <c r="M5" s="55"/>
      <c r="N5" s="55"/>
      <c r="AT5" s="443"/>
    </row>
    <row r="6" spans="2:46" ht="14.25" customHeight="1" x14ac:dyDescent="0.25">
      <c r="B6" s="762" t="s">
        <v>87</v>
      </c>
      <c r="C6" s="761"/>
      <c r="D6" s="761"/>
      <c r="E6" s="761"/>
      <c r="G6" s="55"/>
      <c r="H6" s="55"/>
      <c r="I6" s="55"/>
      <c r="J6" s="55"/>
      <c r="K6" s="55"/>
      <c r="L6" s="55"/>
      <c r="M6" s="55"/>
      <c r="N6" s="55"/>
      <c r="AT6" s="443"/>
    </row>
    <row r="7" spans="2:46" ht="15" customHeight="1" x14ac:dyDescent="0.25">
      <c r="B7" s="111"/>
      <c r="C7" s="111"/>
      <c r="D7" s="111"/>
      <c r="E7" s="111"/>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443"/>
    </row>
    <row r="8" spans="2:46" ht="14.25" customHeight="1" x14ac:dyDescent="0.25">
      <c r="B8" s="762" t="s">
        <v>94</v>
      </c>
      <c r="C8" s="761"/>
      <c r="D8" s="761"/>
      <c r="E8" s="761"/>
      <c r="G8" s="55"/>
      <c r="H8" s="55"/>
      <c r="I8" s="55"/>
      <c r="J8" s="55"/>
      <c r="K8" s="55"/>
      <c r="L8" s="55"/>
      <c r="M8" s="55"/>
      <c r="N8" s="55"/>
      <c r="AT8" s="443"/>
    </row>
    <row r="9" spans="2:46" ht="14.25" customHeight="1" x14ac:dyDescent="0.25">
      <c r="B9" s="111"/>
      <c r="C9" s="111"/>
      <c r="D9" s="111"/>
      <c r="E9" s="111"/>
      <c r="G9" s="999" t="str">
        <f>"Rincian "&amp;'G-4-1'!H18&amp;" "&amp;'G-4-1'!M20</f>
        <v>Rincian Biaya Lainnya Berdasarkan Analisis SPT dan Laporan Keuangan</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c r="AT12" s="443"/>
    </row>
    <row r="13" spans="2:46" ht="14.25" customHeight="1" x14ac:dyDescent="0.25">
      <c r="B13" s="962" t="str">
        <f>HYPERLINK("#'"&amp;'EWS DIRECTORY'!$J$275&amp;"'!A1",'EWS DIRECTORY'!$J$275)</f>
        <v>G-4</v>
      </c>
      <c r="C13" s="761"/>
      <c r="D13" s="761"/>
      <c r="E13" s="761"/>
      <c r="G13" s="55" t="s">
        <v>1680</v>
      </c>
      <c r="H13" s="55"/>
      <c r="I13" s="254"/>
      <c r="J13" s="254"/>
      <c r="K13" s="254"/>
      <c r="L13" s="254"/>
      <c r="M13" s="254"/>
      <c r="N13" s="254"/>
      <c r="AT13" s="443"/>
    </row>
    <row r="14" spans="2:46" ht="14.25" customHeight="1" x14ac:dyDescent="0.25">
      <c r="B14" s="931" t="str">
        <f>HYPERLINK("#'"&amp;'EWS DIRECTORY'!$J$276&amp;"'!A1",'EWS DIRECTORY'!$J$276)</f>
        <v>G-4-1</v>
      </c>
      <c r="C14" s="761"/>
      <c r="D14" s="761"/>
      <c r="E14" s="761"/>
      <c r="G14" s="55"/>
      <c r="H14" s="55"/>
      <c r="I14" s="254"/>
      <c r="J14" s="254"/>
      <c r="K14" s="254"/>
      <c r="L14" s="254"/>
      <c r="M14" s="254"/>
      <c r="N14" s="254"/>
      <c r="AT14" s="443"/>
    </row>
    <row r="15" spans="2:46" ht="14.25" customHeight="1" x14ac:dyDescent="0.25">
      <c r="B15" s="929" t="str">
        <f>HYPERLINK("#'"&amp;'EWS DIRECTORY'!$J$277&amp;"'!A1",'EWS DIRECTORY'!$J$277)</f>
        <v>G-4-1-1</v>
      </c>
      <c r="C15" s="761"/>
      <c r="D15" s="761"/>
      <c r="E15" s="761"/>
      <c r="G15" s="55"/>
      <c r="H15" s="55"/>
      <c r="I15" s="254"/>
      <c r="J15" s="254"/>
      <c r="K15" s="254"/>
      <c r="L15" s="254"/>
      <c r="M15" s="254"/>
      <c r="N15" s="254"/>
      <c r="AT15" s="443"/>
    </row>
    <row r="16" spans="2:46" ht="14.25" customHeight="1" x14ac:dyDescent="0.25">
      <c r="B16" s="927" t="str">
        <f>HYPERLINK("#'"&amp;'EWS DIRECTORY'!$J$278&amp;"'!A1",'EWS DIRECTORY'!$J$278)</f>
        <v>G-4-1-2</v>
      </c>
      <c r="C16" s="761"/>
      <c r="D16" s="761"/>
      <c r="E16" s="761"/>
      <c r="G16" s="55"/>
      <c r="H16" s="55"/>
      <c r="I16" s="254"/>
      <c r="J16" s="254"/>
      <c r="K16" s="254"/>
      <c r="L16" s="254"/>
      <c r="M16" s="254"/>
      <c r="N16" s="254"/>
      <c r="AT16" s="443"/>
    </row>
    <row r="17" spans="2:46" ht="14.25" customHeight="1" x14ac:dyDescent="0.25">
      <c r="B17" s="929" t="str">
        <f>HYPERLINK("#'"&amp;'EWS DIRECTORY'!$J$279&amp;"'!A1",'EWS DIRECTORY'!$J$279)</f>
        <v>G-4-1-3</v>
      </c>
      <c r="C17" s="761"/>
      <c r="D17" s="761"/>
      <c r="E17" s="761"/>
      <c r="G17" s="55" t="s">
        <v>1681</v>
      </c>
      <c r="H17" s="55"/>
      <c r="I17" s="55"/>
      <c r="J17" s="254"/>
      <c r="K17" s="254"/>
      <c r="L17" s="254"/>
      <c r="M17" s="254"/>
      <c r="N17" s="254"/>
      <c r="AT17" s="443"/>
    </row>
    <row r="18" spans="2:46" ht="14.25" customHeight="1" x14ac:dyDescent="0.25">
      <c r="B18" s="929" t="str">
        <f>HYPERLINK("#'"&amp;'EWS DIRECTORY'!$J$280&amp;"'!A1",'EWS DIRECTORY'!$J$280)</f>
        <v>G-4-1-4</v>
      </c>
      <c r="C18" s="761"/>
      <c r="D18" s="761"/>
      <c r="E18" s="761"/>
      <c r="G18" s="55" t="s">
        <v>1744</v>
      </c>
      <c r="H18" s="55"/>
      <c r="I18" s="55" t="s">
        <v>1744</v>
      </c>
      <c r="J18" s="254"/>
      <c r="K18" s="254"/>
      <c r="L18" s="254"/>
      <c r="M18" s="254"/>
      <c r="N18" s="254"/>
      <c r="AT18" s="443"/>
    </row>
    <row r="19" spans="2:46" ht="14.25" customHeight="1" x14ac:dyDescent="0.25">
      <c r="B19" s="929" t="str">
        <f>HYPERLINK("#'"&amp;'EWS DIRECTORY'!$J$281&amp;"'!A1",'EWS DIRECTORY'!$J$281)</f>
        <v>G-4-1-5</v>
      </c>
      <c r="C19" s="761"/>
      <c r="D19" s="761"/>
      <c r="E19" s="761"/>
      <c r="AT19" s="443"/>
    </row>
    <row r="20" spans="2:46" ht="14.25" customHeight="1" x14ac:dyDescent="0.25">
      <c r="B20" s="929" t="str">
        <f>HYPERLINK("#'"&amp;'EWS DIRECTORY'!$J$282&amp;"'!A1",'EWS DIRECTORY'!$J$282)</f>
        <v>G-4-1-6</v>
      </c>
      <c r="C20" s="761"/>
      <c r="D20" s="761"/>
      <c r="E20" s="761"/>
      <c r="G20" s="55" t="s">
        <v>1851</v>
      </c>
      <c r="AT20" s="443"/>
    </row>
    <row r="21" spans="2:46" ht="14.25" customHeight="1" x14ac:dyDescent="0.25">
      <c r="G21" s="55"/>
      <c r="AT21" s="443"/>
    </row>
    <row r="22" spans="2:46" ht="14.25" customHeight="1" x14ac:dyDescent="0.25">
      <c r="G22" s="55"/>
      <c r="H22" s="1086" t="s">
        <v>107</v>
      </c>
      <c r="I22" s="790"/>
      <c r="J22" s="1087" t="s">
        <v>1767</v>
      </c>
      <c r="K22" s="789"/>
      <c r="L22" s="1082" t="s">
        <v>1852</v>
      </c>
      <c r="M22" s="764"/>
      <c r="N22" s="764"/>
      <c r="O22" s="764"/>
      <c r="P22" s="764"/>
      <c r="Q22" s="764"/>
      <c r="R22" s="764"/>
      <c r="S22" s="764"/>
      <c r="T22" s="764"/>
      <c r="U22" s="765"/>
      <c r="V22" s="1083" t="s">
        <v>1853</v>
      </c>
      <c r="W22" s="764"/>
      <c r="X22" s="764"/>
      <c r="Y22" s="764"/>
      <c r="Z22" s="764"/>
      <c r="AA22" s="764"/>
      <c r="AB22" s="764"/>
      <c r="AC22" s="764"/>
      <c r="AD22" s="764"/>
      <c r="AE22" s="764"/>
      <c r="AF22" s="764"/>
      <c r="AG22" s="764"/>
      <c r="AH22" s="764"/>
      <c r="AI22" s="764"/>
      <c r="AJ22" s="764"/>
      <c r="AK22" s="764"/>
      <c r="AL22" s="764"/>
      <c r="AM22" s="764"/>
      <c r="AN22" s="765"/>
      <c r="AO22" s="1084" t="s">
        <v>1770</v>
      </c>
      <c r="AP22" s="764"/>
      <c r="AQ22" s="764"/>
      <c r="AR22" s="764"/>
      <c r="AS22" s="764"/>
      <c r="AT22" s="765"/>
    </row>
    <row r="23" spans="2:46" ht="15" customHeight="1" x14ac:dyDescent="0.25">
      <c r="G23" s="55"/>
      <c r="H23" s="1077">
        <v>1</v>
      </c>
      <c r="I23" s="765"/>
      <c r="J23" s="1081"/>
      <c r="K23" s="764"/>
      <c r="L23" s="1077"/>
      <c r="M23" s="764"/>
      <c r="N23" s="764"/>
      <c r="O23" s="764"/>
      <c r="P23" s="764"/>
      <c r="Q23" s="764"/>
      <c r="R23" s="764"/>
      <c r="S23" s="764"/>
      <c r="T23" s="764"/>
      <c r="U23" s="765"/>
      <c r="V23" s="1085"/>
      <c r="W23" s="764"/>
      <c r="X23" s="764"/>
      <c r="Y23" s="764"/>
      <c r="Z23" s="764"/>
      <c r="AA23" s="764"/>
      <c r="AB23" s="764"/>
      <c r="AC23" s="764"/>
      <c r="AD23" s="764"/>
      <c r="AE23" s="764"/>
      <c r="AF23" s="764"/>
      <c r="AG23" s="764"/>
      <c r="AH23" s="764"/>
      <c r="AI23" s="764"/>
      <c r="AJ23" s="764"/>
      <c r="AK23" s="764"/>
      <c r="AL23" s="764"/>
      <c r="AM23" s="764"/>
      <c r="AN23" s="765"/>
      <c r="AO23" s="1078"/>
      <c r="AP23" s="764"/>
      <c r="AQ23" s="764"/>
      <c r="AR23" s="764"/>
      <c r="AS23" s="764"/>
      <c r="AT23" s="765"/>
    </row>
    <row r="24" spans="2:46" ht="14.25" customHeight="1" x14ac:dyDescent="0.25">
      <c r="AT24" s="443"/>
    </row>
    <row r="25" spans="2:46" ht="14.25" customHeight="1" x14ac:dyDescent="0.25">
      <c r="AS25" s="443"/>
      <c r="AT25" s="443"/>
    </row>
    <row r="26" spans="2:46" ht="15" customHeight="1" x14ac:dyDescent="0.25">
      <c r="AS26" s="443"/>
      <c r="AT26" s="443"/>
    </row>
    <row r="27" spans="2:46" ht="15" customHeight="1" x14ac:dyDescent="0.25">
      <c r="H27" s="976" t="s">
        <v>1795</v>
      </c>
      <c r="I27" s="824"/>
      <c r="J27" s="824"/>
      <c r="K27" s="824"/>
      <c r="L27" s="824"/>
      <c r="M27" s="824"/>
      <c r="N27" s="824"/>
      <c r="O27" s="824"/>
      <c r="P27" s="824"/>
      <c r="Q27" s="824"/>
      <c r="R27" s="824"/>
      <c r="S27" s="824"/>
      <c r="T27" s="824"/>
      <c r="U27" s="824"/>
      <c r="V27" s="824"/>
      <c r="W27" s="824"/>
      <c r="X27" s="824"/>
      <c r="Y27" s="825"/>
      <c r="Z27" s="976" t="s">
        <v>1796</v>
      </c>
      <c r="AA27" s="824"/>
      <c r="AB27" s="824"/>
      <c r="AC27" s="824"/>
      <c r="AD27" s="824"/>
      <c r="AE27" s="824"/>
      <c r="AF27" s="824"/>
      <c r="AG27" s="824"/>
      <c r="AH27" s="824"/>
      <c r="AI27" s="824"/>
      <c r="AJ27" s="824"/>
      <c r="AK27" s="824"/>
      <c r="AL27" s="824"/>
      <c r="AM27" s="824"/>
      <c r="AN27" s="824"/>
      <c r="AO27" s="824"/>
      <c r="AP27" s="824"/>
      <c r="AQ27" s="825"/>
      <c r="AS27" s="443"/>
      <c r="AT27" s="443"/>
    </row>
    <row r="28" spans="2:46" ht="14.25" customHeight="1" x14ac:dyDescent="0.25">
      <c r="B28" s="760"/>
      <c r="C28" s="761"/>
      <c r="D28" s="761"/>
      <c r="E28" s="761"/>
      <c r="H28" s="257" t="s">
        <v>796</v>
      </c>
      <c r="I28" s="258"/>
      <c r="J28" s="258"/>
      <c r="K28" s="258"/>
      <c r="L28" s="258"/>
      <c r="M28" s="258"/>
      <c r="N28" s="258"/>
      <c r="O28" s="258"/>
      <c r="P28" s="258"/>
      <c r="Q28" s="259"/>
      <c r="R28" s="257" t="s">
        <v>1511</v>
      </c>
      <c r="S28" s="258"/>
      <c r="T28" s="258"/>
      <c r="U28" s="259"/>
      <c r="V28" s="257" t="s">
        <v>1510</v>
      </c>
      <c r="W28" s="258"/>
      <c r="X28" s="258"/>
      <c r="Y28" s="259"/>
      <c r="Z28" s="257" t="s">
        <v>796</v>
      </c>
      <c r="AA28" s="258"/>
      <c r="AB28" s="258"/>
      <c r="AC28" s="258"/>
      <c r="AD28" s="258"/>
      <c r="AE28" s="258"/>
      <c r="AF28" s="258"/>
      <c r="AG28" s="258"/>
      <c r="AH28" s="258"/>
      <c r="AI28" s="259"/>
      <c r="AJ28" s="257" t="s">
        <v>1511</v>
      </c>
      <c r="AK28" s="258"/>
      <c r="AL28" s="258"/>
      <c r="AM28" s="259"/>
      <c r="AN28" s="257" t="s">
        <v>1510</v>
      </c>
      <c r="AO28" s="258"/>
      <c r="AP28" s="258"/>
      <c r="AQ28" s="259"/>
      <c r="AS28" s="443"/>
      <c r="AT28" s="443"/>
    </row>
    <row r="29" spans="2:46" ht="14.25" customHeight="1" x14ac:dyDescent="0.25">
      <c r="H29" s="260"/>
      <c r="Q29" s="261"/>
      <c r="R29" s="260"/>
      <c r="U29" s="261"/>
      <c r="V29" s="260"/>
      <c r="Y29" s="261"/>
      <c r="Z29" s="260"/>
      <c r="AI29" s="261"/>
      <c r="AJ29" s="260"/>
      <c r="AM29" s="261"/>
      <c r="AN29" s="260"/>
      <c r="AQ29" s="261"/>
      <c r="AS29" s="443"/>
      <c r="AT29" s="443"/>
    </row>
    <row r="30" spans="2:46" ht="14.25" customHeight="1" x14ac:dyDescent="0.25">
      <c r="B30" s="760"/>
      <c r="C30" s="761"/>
      <c r="D30" s="761"/>
      <c r="E30" s="761"/>
      <c r="H30" s="260"/>
      <c r="Q30" s="261"/>
      <c r="R30" s="260"/>
      <c r="U30" s="261"/>
      <c r="V30" s="260"/>
      <c r="Y30" s="261"/>
      <c r="Z30" s="260"/>
      <c r="AI30" s="261"/>
      <c r="AJ30" s="260"/>
      <c r="AM30" s="261"/>
      <c r="AN30" s="260"/>
      <c r="AQ30" s="261"/>
      <c r="AS30" s="443"/>
      <c r="AT30" s="443"/>
    </row>
    <row r="31" spans="2:46" ht="14.25" customHeight="1" x14ac:dyDescent="0.25">
      <c r="H31" s="260"/>
      <c r="Q31" s="261"/>
      <c r="R31" s="260"/>
      <c r="U31" s="261"/>
      <c r="V31" s="260"/>
      <c r="Y31" s="261"/>
      <c r="Z31" s="260"/>
      <c r="AI31" s="261"/>
      <c r="AJ31" s="260"/>
      <c r="AM31" s="261"/>
      <c r="AN31" s="260"/>
      <c r="AQ31" s="261"/>
      <c r="AS31" s="443"/>
      <c r="AT31" s="443"/>
    </row>
    <row r="32" spans="2:46" ht="14.25" customHeight="1" x14ac:dyDescent="0.25">
      <c r="B32" s="760"/>
      <c r="C32" s="761"/>
      <c r="D32" s="761"/>
      <c r="E32" s="761"/>
      <c r="H32" s="260"/>
      <c r="Q32" s="261"/>
      <c r="R32" s="260"/>
      <c r="U32" s="261"/>
      <c r="V32" s="260"/>
      <c r="Y32" s="261"/>
      <c r="Z32" s="260"/>
      <c r="AI32" s="261"/>
      <c r="AJ32" s="260"/>
      <c r="AM32" s="261"/>
      <c r="AN32" s="260"/>
      <c r="AQ32" s="261"/>
      <c r="AS32" s="443"/>
      <c r="AT32" s="443"/>
    </row>
    <row r="33" spans="2:46" ht="14.25" customHeight="1" x14ac:dyDescent="0.25">
      <c r="H33" s="262"/>
      <c r="I33" s="263"/>
      <c r="J33" s="263"/>
      <c r="K33" s="263"/>
      <c r="L33" s="263"/>
      <c r="M33" s="263"/>
      <c r="N33" s="263"/>
      <c r="O33" s="263"/>
      <c r="P33" s="263"/>
      <c r="Q33" s="264"/>
      <c r="R33" s="262"/>
      <c r="S33" s="263"/>
      <c r="T33" s="263"/>
      <c r="U33" s="264"/>
      <c r="V33" s="262"/>
      <c r="W33" s="263"/>
      <c r="X33" s="263"/>
      <c r="Y33" s="264"/>
      <c r="Z33" s="262"/>
      <c r="AA33" s="263"/>
      <c r="AB33" s="263"/>
      <c r="AC33" s="263"/>
      <c r="AD33" s="263"/>
      <c r="AE33" s="263"/>
      <c r="AF33" s="263"/>
      <c r="AG33" s="263"/>
      <c r="AH33" s="263"/>
      <c r="AI33" s="264"/>
      <c r="AJ33" s="262"/>
      <c r="AK33" s="263"/>
      <c r="AL33" s="263"/>
      <c r="AM33" s="264"/>
      <c r="AN33" s="262"/>
      <c r="AO33" s="263"/>
      <c r="AP33" s="263"/>
      <c r="AQ33" s="264"/>
      <c r="AS33" s="443"/>
      <c r="AT33" s="443"/>
    </row>
    <row r="34" spans="2:46" ht="14.25" customHeight="1" x14ac:dyDescent="0.25">
      <c r="B34" s="760"/>
      <c r="C34" s="761"/>
      <c r="D34" s="761"/>
      <c r="E34" s="761"/>
      <c r="G34" s="223"/>
      <c r="AM34" s="265" t="s">
        <v>1797</v>
      </c>
      <c r="AN34" s="131" t="str">
        <f>'G-4-1'!U20</f>
        <v>G-4-1-2</v>
      </c>
      <c r="AS34" s="443"/>
      <c r="AT34" s="443"/>
    </row>
    <row r="35" spans="2:46" ht="14.25" customHeight="1" x14ac:dyDescent="0.25">
      <c r="G35" s="223"/>
      <c r="AS35" s="443"/>
      <c r="AT35" s="443"/>
    </row>
  </sheetData>
  <mergeCells count="31">
    <mergeCell ref="B6:E6"/>
    <mergeCell ref="B30:E30"/>
    <mergeCell ref="B15:E15"/>
    <mergeCell ref="B20:E20"/>
    <mergeCell ref="B13:E13"/>
    <mergeCell ref="B10:E10"/>
    <mergeCell ref="B28:E28"/>
    <mergeCell ref="B4:E4"/>
    <mergeCell ref="V22:AN22"/>
    <mergeCell ref="B16:E16"/>
    <mergeCell ref="AO22:AT22"/>
    <mergeCell ref="H27:Y27"/>
    <mergeCell ref="G7:AR7"/>
    <mergeCell ref="B18:E18"/>
    <mergeCell ref="B12:E12"/>
    <mergeCell ref="V23:AN23"/>
    <mergeCell ref="H22:I22"/>
    <mergeCell ref="J22:K22"/>
    <mergeCell ref="B14:E14"/>
    <mergeCell ref="B17:E17"/>
    <mergeCell ref="B8:E8"/>
    <mergeCell ref="L23:U23"/>
    <mergeCell ref="G9:Z11"/>
    <mergeCell ref="B34:E34"/>
    <mergeCell ref="AO23:AT23"/>
    <mergeCell ref="Z27:AQ27"/>
    <mergeCell ref="H23:I23"/>
    <mergeCell ref="B19:E19"/>
    <mergeCell ref="J23:K23"/>
    <mergeCell ref="B32:E32"/>
    <mergeCell ref="L22:U22"/>
  </mergeCells>
  <hyperlinks>
    <hyperlink ref="B4" location="PANDUAN!A1" display="PANDUAN" xr:uid="{00000000-0004-0000-1601-000000000000}"/>
    <hyperlink ref="B6" location="'EWS DIRECTORY'!A1" display="EWS DIRECTORY" xr:uid="{00000000-0004-0000-1601-000001000000}"/>
    <hyperlink ref="B8" location="'DATA PEMICU'!A1" display="DATA PEMICU" xr:uid="{00000000-0004-0000-1601-000002000000}"/>
    <hyperlink ref="B10" location="'DATA PENGUJI'!A1" display="DATA PENGUJI" xr:uid="{00000000-0004-0000-1601-000003000000}"/>
    <hyperlink ref="B12" location="'MAIN LEVEL'!A1" display="MAIN LEVEL" xr:uid="{00000000-0004-0000-1601-000004000000}"/>
  </hyperlinks>
  <pageMargins left="0.51181102362204722" right="0.15748031496062989" top="0.55118110236220474" bottom="0.55118110236220474" header="0" footer="0"/>
  <pageSetup paperSize="9" scale="60" orientation="landscape"/>
  <headerFooter>
    <oddFooter>&amp;Rhalaman &amp;P dari</oddFooter>
  </headerFooter>
</worksheet>
</file>

<file path=xl/worksheets/sheet2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1-000000000000}">
  <sheetPr codeName="Sheet469">
    <tabColor theme="4" tint="-0.249977111117893"/>
  </sheetPr>
  <dimension ref="A2:AX53"/>
  <sheetViews>
    <sheetView topLeftCell="B6" zoomScaleNormal="100" workbookViewId="0">
      <selection activeCell="AQ18" sqref="AQ18:AU18"/>
    </sheetView>
  </sheetViews>
  <sheetFormatPr defaultColWidth="3.5546875" defaultRowHeight="13.8" x14ac:dyDescent="0.25"/>
  <cols>
    <col min="1" max="1" width="3" style="110" hidden="1" customWidth="1"/>
    <col min="2" max="5" width="3.88671875" style="177" customWidth="1"/>
    <col min="6" max="6" width="3.88671875" style="110" customWidth="1"/>
    <col min="7" max="45" width="3.6640625" style="254" customWidth="1"/>
    <col min="46" max="46" width="4.44140625" style="254" customWidth="1"/>
    <col min="47" max="47" width="3.6640625" style="254" customWidth="1"/>
    <col min="48" max="48" width="3.5546875" style="254" customWidth="1"/>
    <col min="49" max="16384" width="3.5546875" style="254"/>
  </cols>
  <sheetData>
    <row r="2" spans="2:47" x14ac:dyDescent="0.25">
      <c r="G2" s="55" t="s">
        <v>1674</v>
      </c>
      <c r="H2" s="55"/>
      <c r="I2" s="55"/>
      <c r="J2" s="55"/>
      <c r="K2" s="55"/>
      <c r="L2" s="55"/>
      <c r="M2" s="55"/>
      <c r="N2" s="55"/>
      <c r="AT2" s="443"/>
      <c r="AU2" s="443"/>
    </row>
    <row r="3" spans="2:47" x14ac:dyDescent="0.25">
      <c r="B3" s="111"/>
      <c r="C3" s="111"/>
      <c r="D3" s="111"/>
      <c r="E3" s="111"/>
      <c r="G3" s="55"/>
      <c r="H3" s="55"/>
      <c r="I3" s="55"/>
      <c r="J3" s="55"/>
      <c r="K3" s="55"/>
      <c r="L3" s="55"/>
      <c r="M3" s="55"/>
      <c r="N3" s="55"/>
      <c r="AT3" s="443"/>
      <c r="AU3" s="443"/>
    </row>
    <row r="4" spans="2:47" x14ac:dyDescent="0.25">
      <c r="B4" s="762" t="s">
        <v>79</v>
      </c>
      <c r="C4" s="761"/>
      <c r="D4" s="761"/>
      <c r="E4" s="761"/>
      <c r="G4" s="55"/>
      <c r="H4" s="55"/>
      <c r="I4" s="55"/>
      <c r="J4" s="55"/>
      <c r="K4" s="55"/>
      <c r="L4" s="55"/>
      <c r="M4" s="55"/>
      <c r="N4" s="55"/>
      <c r="AT4" s="443"/>
      <c r="AU4" s="443"/>
    </row>
    <row r="5" spans="2:47" x14ac:dyDescent="0.25">
      <c r="B5" s="111"/>
      <c r="C5" s="111"/>
      <c r="D5" s="111"/>
      <c r="E5" s="111"/>
      <c r="G5" s="55"/>
      <c r="H5" s="55"/>
      <c r="I5" s="55"/>
      <c r="J5" s="55"/>
      <c r="K5" s="55"/>
      <c r="L5" s="55"/>
      <c r="M5" s="55"/>
      <c r="N5" s="55"/>
      <c r="AT5" s="443"/>
      <c r="AU5" s="443"/>
    </row>
    <row r="6" spans="2:47" x14ac:dyDescent="0.25">
      <c r="B6" s="762" t="s">
        <v>87</v>
      </c>
      <c r="C6" s="761"/>
      <c r="D6" s="761"/>
      <c r="E6" s="761"/>
      <c r="G6" s="55"/>
      <c r="H6" s="55"/>
      <c r="I6" s="55"/>
      <c r="J6" s="55"/>
      <c r="K6" s="55"/>
      <c r="L6" s="55"/>
      <c r="M6" s="55"/>
      <c r="N6" s="55"/>
      <c r="AT6" s="443"/>
      <c r="AU6" s="443"/>
    </row>
    <row r="7" spans="2:47" ht="15" customHeight="1" x14ac:dyDescent="0.25">
      <c r="B7" s="111"/>
      <c r="C7" s="111"/>
      <c r="D7" s="111"/>
      <c r="E7" s="111"/>
      <c r="G7" s="996" t="s">
        <v>1774</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c r="AI7" s="792"/>
      <c r="AJ7" s="792"/>
      <c r="AK7" s="792"/>
      <c r="AL7" s="792"/>
      <c r="AM7" s="792"/>
      <c r="AN7" s="792"/>
      <c r="AO7" s="792"/>
      <c r="AP7" s="792"/>
      <c r="AQ7" s="792"/>
      <c r="AR7" s="792"/>
      <c r="AS7" s="58"/>
      <c r="AT7" s="443"/>
      <c r="AU7" s="443"/>
    </row>
    <row r="8" spans="2:47" x14ac:dyDescent="0.25">
      <c r="B8" s="762" t="s">
        <v>94</v>
      </c>
      <c r="C8" s="761"/>
      <c r="D8" s="761"/>
      <c r="E8" s="761"/>
      <c r="G8" s="55"/>
      <c r="H8" s="55"/>
      <c r="I8" s="55"/>
      <c r="J8" s="55"/>
      <c r="K8" s="55"/>
      <c r="L8" s="55"/>
      <c r="M8" s="55"/>
      <c r="N8" s="55"/>
      <c r="AT8" s="443"/>
      <c r="AU8" s="443"/>
    </row>
    <row r="9" spans="2:47" x14ac:dyDescent="0.25">
      <c r="B9" s="111"/>
      <c r="C9" s="111"/>
      <c r="D9" s="111"/>
      <c r="E9" s="111"/>
      <c r="G9" s="999" t="str">
        <f>"Rincian "&amp;'G-4-1'!H18&amp;" "&amp;'G-4-1'!M22</f>
        <v>Rincian Biaya Lainnya Berdasarkan pemeriksaan langsung terhadap bukti pendukung</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c r="AU9" s="443"/>
    </row>
    <row r="10" spans="2:47" x14ac:dyDescent="0.25">
      <c r="B10" s="762" t="s">
        <v>101</v>
      </c>
      <c r="C10" s="761"/>
      <c r="D10" s="761"/>
      <c r="E10" s="761"/>
      <c r="G10" s="1001"/>
      <c r="H10" s="792"/>
      <c r="I10" s="792"/>
      <c r="J10" s="792"/>
      <c r="K10" s="792"/>
      <c r="L10" s="792"/>
      <c r="M10" s="792"/>
      <c r="N10" s="792"/>
      <c r="O10" s="792"/>
      <c r="P10" s="792"/>
      <c r="Q10" s="792"/>
      <c r="R10" s="792"/>
      <c r="S10" s="792"/>
      <c r="T10" s="792"/>
      <c r="U10" s="792"/>
      <c r="V10" s="792"/>
      <c r="W10" s="792"/>
      <c r="X10" s="792"/>
      <c r="Y10" s="792"/>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c r="AU10" s="443"/>
    </row>
    <row r="11" spans="2:47"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c r="AU11" s="443"/>
    </row>
    <row r="12" spans="2:47" x14ac:dyDescent="0.25">
      <c r="B12" s="762" t="s">
        <v>106</v>
      </c>
      <c r="C12" s="761"/>
      <c r="D12" s="761"/>
      <c r="E12" s="761"/>
      <c r="AT12" s="443"/>
      <c r="AU12" s="443"/>
    </row>
    <row r="13" spans="2:47" x14ac:dyDescent="0.25">
      <c r="B13" s="962" t="str">
        <f>HYPERLINK("#'"&amp;'EWS DIRECTORY'!$J$275&amp;"'!A1",'EWS DIRECTORY'!$J$275)</f>
        <v>G-4</v>
      </c>
      <c r="C13" s="761"/>
      <c r="D13" s="761"/>
      <c r="E13" s="761"/>
      <c r="G13" s="55" t="s">
        <v>1680</v>
      </c>
      <c r="H13" s="55"/>
      <c r="AT13" s="443"/>
      <c r="AU13" s="443"/>
    </row>
    <row r="14" spans="2:47" x14ac:dyDescent="0.25">
      <c r="B14" s="931" t="str">
        <f>HYPERLINK("#'"&amp;'EWS DIRECTORY'!$J$276&amp;"'!A1",'EWS DIRECTORY'!$J$276)</f>
        <v>G-4-1</v>
      </c>
      <c r="C14" s="761"/>
      <c r="D14" s="761"/>
      <c r="E14" s="761"/>
      <c r="G14" s="55"/>
      <c r="H14" s="55"/>
      <c r="AT14" s="443"/>
      <c r="AU14" s="443"/>
    </row>
    <row r="15" spans="2:47" x14ac:dyDescent="0.25">
      <c r="B15" s="929" t="str">
        <f>HYPERLINK("#'"&amp;'EWS DIRECTORY'!$J$277&amp;"'!A1",'EWS DIRECTORY'!$J$277)</f>
        <v>G-4-1-1</v>
      </c>
      <c r="C15" s="761"/>
      <c r="D15" s="761"/>
      <c r="E15" s="761"/>
      <c r="G15" s="55"/>
      <c r="H15" s="55"/>
      <c r="AT15" s="443"/>
      <c r="AU15" s="443"/>
    </row>
    <row r="16" spans="2:47" x14ac:dyDescent="0.25">
      <c r="B16" s="929" t="str">
        <f>HYPERLINK("#'"&amp;'EWS DIRECTORY'!$J$278&amp;"'!A1",'EWS DIRECTORY'!$J$278)</f>
        <v>G-4-1-2</v>
      </c>
      <c r="C16" s="761"/>
      <c r="D16" s="761"/>
      <c r="E16" s="761"/>
      <c r="G16" s="55"/>
      <c r="H16" s="55"/>
      <c r="AT16" s="443"/>
      <c r="AU16" s="443"/>
    </row>
    <row r="17" spans="1:50" x14ac:dyDescent="0.25">
      <c r="B17" s="927" t="str">
        <f>HYPERLINK("#'"&amp;'EWS DIRECTORY'!$J$279&amp;"'!A1",'EWS DIRECTORY'!$J$279)</f>
        <v>G-4-1-3</v>
      </c>
      <c r="C17" s="761"/>
      <c r="D17" s="761"/>
      <c r="E17" s="761"/>
      <c r="G17" s="55" t="s">
        <v>1681</v>
      </c>
      <c r="H17" s="55"/>
      <c r="I17" s="55"/>
      <c r="AT17" s="443"/>
      <c r="AU17" s="443"/>
    </row>
    <row r="18" spans="1:50" x14ac:dyDescent="0.25">
      <c r="B18" s="929" t="str">
        <f>HYPERLINK("#'"&amp;'EWS DIRECTORY'!$J$280&amp;"'!A1",'EWS DIRECTORY'!$J$280)</f>
        <v>G-4-1-4</v>
      </c>
      <c r="C18" s="761"/>
      <c r="D18" s="761"/>
      <c r="E18" s="761"/>
      <c r="G18" s="55" t="s">
        <v>1744</v>
      </c>
      <c r="H18" s="55"/>
      <c r="I18" s="55" t="s">
        <v>1744</v>
      </c>
      <c r="AT18" s="443"/>
      <c r="AU18" s="443"/>
    </row>
    <row r="19" spans="1:50" x14ac:dyDescent="0.25">
      <c r="B19" s="929" t="str">
        <f>HYPERLINK("#'"&amp;'EWS DIRECTORY'!$J$281&amp;"'!A1",'EWS DIRECTORY'!$J$281)</f>
        <v>G-4-1-5</v>
      </c>
      <c r="C19" s="761"/>
      <c r="D19" s="761"/>
      <c r="E19" s="761"/>
      <c r="AT19" s="443"/>
      <c r="AU19" s="443"/>
    </row>
    <row r="20" spans="1:50" s="271" customFormat="1" x14ac:dyDescent="0.25">
      <c r="A20" s="110"/>
      <c r="B20" s="929" t="str">
        <f>HYPERLINK("#'"&amp;'EWS DIRECTORY'!$J$282&amp;"'!A1",'EWS DIRECTORY'!$J$282)</f>
        <v>G-4-1-6</v>
      </c>
      <c r="C20" s="896"/>
      <c r="D20" s="896"/>
      <c r="E20" s="896"/>
      <c r="F20" s="110"/>
      <c r="G20" s="55" t="s">
        <v>1851</v>
      </c>
      <c r="AT20" s="443"/>
      <c r="AU20" s="443"/>
    </row>
    <row r="21" spans="1:50" x14ac:dyDescent="0.25">
      <c r="G21" s="55"/>
      <c r="AT21" s="443"/>
      <c r="AU21" s="443"/>
    </row>
    <row r="22" spans="1:50" ht="15" customHeight="1" x14ac:dyDescent="0.25">
      <c r="G22" s="55"/>
      <c r="H22" s="990" t="s">
        <v>1445</v>
      </c>
      <c r="I22" s="790"/>
      <c r="J22" s="990" t="s">
        <v>1478</v>
      </c>
      <c r="K22" s="789"/>
      <c r="L22" s="789"/>
      <c r="M22" s="790"/>
      <c r="N22" s="994" t="s">
        <v>1792</v>
      </c>
      <c r="O22" s="764"/>
      <c r="P22" s="764"/>
      <c r="Q22" s="764"/>
      <c r="R22" s="764"/>
      <c r="S22" s="764"/>
      <c r="T22" s="764"/>
      <c r="U22" s="764"/>
      <c r="V22" s="764"/>
      <c r="W22" s="764"/>
      <c r="X22" s="764"/>
      <c r="Y22" s="764"/>
      <c r="Z22" s="765"/>
      <c r="AA22" s="994" t="s">
        <v>1793</v>
      </c>
      <c r="AB22" s="764"/>
      <c r="AC22" s="764"/>
      <c r="AD22" s="764"/>
      <c r="AE22" s="764"/>
      <c r="AF22" s="764"/>
      <c r="AG22" s="764"/>
      <c r="AH22" s="764"/>
      <c r="AI22" s="764"/>
      <c r="AJ22" s="764"/>
      <c r="AK22" s="764"/>
      <c r="AL22" s="764"/>
      <c r="AM22" s="764"/>
      <c r="AN22" s="764"/>
      <c r="AO22" s="764"/>
      <c r="AP22" s="764"/>
      <c r="AQ22" s="764"/>
      <c r="AR22" s="764"/>
      <c r="AS22" s="765"/>
      <c r="AT22" s="990" t="s">
        <v>1481</v>
      </c>
      <c r="AU22" s="789"/>
      <c r="AV22" s="789"/>
      <c r="AW22" s="789"/>
      <c r="AX22" s="790"/>
    </row>
    <row r="23" spans="1:50" x14ac:dyDescent="0.25">
      <c r="G23" s="55"/>
      <c r="H23" s="806"/>
      <c r="I23" s="807"/>
      <c r="J23" s="806"/>
      <c r="K23" s="794"/>
      <c r="L23" s="794"/>
      <c r="M23" s="807"/>
      <c r="N23" s="978" t="s">
        <v>796</v>
      </c>
      <c r="O23" s="764"/>
      <c r="P23" s="764"/>
      <c r="Q23" s="764"/>
      <c r="R23" s="764"/>
      <c r="S23" s="764"/>
      <c r="T23" s="765"/>
      <c r="U23" s="978" t="s">
        <v>1401</v>
      </c>
      <c r="V23" s="764"/>
      <c r="W23" s="764"/>
      <c r="X23" s="764"/>
      <c r="Y23" s="764"/>
      <c r="Z23" s="765"/>
      <c r="AA23" s="978" t="s">
        <v>796</v>
      </c>
      <c r="AB23" s="764"/>
      <c r="AC23" s="764"/>
      <c r="AD23" s="764"/>
      <c r="AE23" s="764"/>
      <c r="AF23" s="765"/>
      <c r="AG23" s="978" t="s">
        <v>1794</v>
      </c>
      <c r="AH23" s="764"/>
      <c r="AI23" s="764"/>
      <c r="AJ23" s="764"/>
      <c r="AK23" s="764"/>
      <c r="AL23" s="764"/>
      <c r="AM23" s="765"/>
      <c r="AN23" s="978" t="s">
        <v>1510</v>
      </c>
      <c r="AO23" s="764"/>
      <c r="AP23" s="764"/>
      <c r="AQ23" s="764"/>
      <c r="AR23" s="764"/>
      <c r="AS23" s="765"/>
      <c r="AT23" s="806"/>
      <c r="AU23" s="794"/>
      <c r="AV23" s="794"/>
      <c r="AW23" s="794"/>
      <c r="AX23" s="807"/>
    </row>
    <row r="24" spans="1:50" x14ac:dyDescent="0.25">
      <c r="H24" s="980"/>
      <c r="I24" s="765"/>
      <c r="J24" s="979"/>
      <c r="K24" s="764"/>
      <c r="L24" s="764"/>
      <c r="M24" s="765"/>
      <c r="N24" s="980"/>
      <c r="O24" s="764"/>
      <c r="P24" s="764"/>
      <c r="Q24" s="764"/>
      <c r="R24" s="764"/>
      <c r="S24" s="764"/>
      <c r="T24" s="765"/>
      <c r="U24" s="977"/>
      <c r="V24" s="764"/>
      <c r="W24" s="764"/>
      <c r="X24" s="764"/>
      <c r="Y24" s="764"/>
      <c r="Z24" s="765"/>
      <c r="AA24" s="980"/>
      <c r="AB24" s="764"/>
      <c r="AC24" s="764"/>
      <c r="AD24" s="764"/>
      <c r="AE24" s="764"/>
      <c r="AF24" s="765"/>
      <c r="AG24" s="980"/>
      <c r="AH24" s="764"/>
      <c r="AI24" s="764"/>
      <c r="AJ24" s="764"/>
      <c r="AK24" s="764"/>
      <c r="AL24" s="764"/>
      <c r="AM24" s="765"/>
      <c r="AN24" s="979"/>
      <c r="AO24" s="764"/>
      <c r="AP24" s="764"/>
      <c r="AQ24" s="764"/>
      <c r="AR24" s="764"/>
      <c r="AS24" s="765"/>
      <c r="AT24" s="1063"/>
      <c r="AU24" s="764"/>
      <c r="AV24" s="764"/>
      <c r="AW24" s="764"/>
      <c r="AX24" s="765"/>
    </row>
    <row r="25" spans="1:50" x14ac:dyDescent="0.25">
      <c r="H25" s="980"/>
      <c r="I25" s="765"/>
      <c r="J25" s="979"/>
      <c r="K25" s="764"/>
      <c r="L25" s="764"/>
      <c r="M25" s="765"/>
      <c r="N25" s="980"/>
      <c r="O25" s="764"/>
      <c r="P25" s="764"/>
      <c r="Q25" s="764"/>
      <c r="R25" s="764"/>
      <c r="S25" s="764"/>
      <c r="T25" s="765"/>
      <c r="U25" s="977"/>
      <c r="V25" s="764"/>
      <c r="W25" s="764"/>
      <c r="X25" s="764"/>
      <c r="Y25" s="764"/>
      <c r="Z25" s="765"/>
      <c r="AA25" s="980"/>
      <c r="AB25" s="764"/>
      <c r="AC25" s="764"/>
      <c r="AD25" s="764"/>
      <c r="AE25" s="764"/>
      <c r="AF25" s="765"/>
      <c r="AG25" s="980"/>
      <c r="AH25" s="764"/>
      <c r="AI25" s="764"/>
      <c r="AJ25" s="764"/>
      <c r="AK25" s="764"/>
      <c r="AL25" s="764"/>
      <c r="AM25" s="765"/>
      <c r="AN25" s="979"/>
      <c r="AO25" s="764"/>
      <c r="AP25" s="764"/>
      <c r="AQ25" s="764"/>
      <c r="AR25" s="764"/>
      <c r="AS25" s="765"/>
      <c r="AT25" s="1063"/>
      <c r="AU25" s="764"/>
      <c r="AV25" s="764"/>
      <c r="AW25" s="764"/>
      <c r="AX25" s="765"/>
    </row>
    <row r="26" spans="1:50" x14ac:dyDescent="0.25">
      <c r="H26" s="980"/>
      <c r="I26" s="765"/>
      <c r="J26" s="979"/>
      <c r="K26" s="764"/>
      <c r="L26" s="764"/>
      <c r="M26" s="765"/>
      <c r="N26" s="980"/>
      <c r="O26" s="764"/>
      <c r="P26" s="764"/>
      <c r="Q26" s="764"/>
      <c r="R26" s="764"/>
      <c r="S26" s="764"/>
      <c r="T26" s="765"/>
      <c r="U26" s="977"/>
      <c r="V26" s="764"/>
      <c r="W26" s="764"/>
      <c r="X26" s="764"/>
      <c r="Y26" s="764"/>
      <c r="Z26" s="765"/>
      <c r="AA26" s="980"/>
      <c r="AB26" s="764"/>
      <c r="AC26" s="764"/>
      <c r="AD26" s="764"/>
      <c r="AE26" s="764"/>
      <c r="AF26" s="765"/>
      <c r="AG26" s="980"/>
      <c r="AH26" s="764"/>
      <c r="AI26" s="764"/>
      <c r="AJ26" s="764"/>
      <c r="AK26" s="764"/>
      <c r="AL26" s="764"/>
      <c r="AM26" s="765"/>
      <c r="AN26" s="979"/>
      <c r="AO26" s="764"/>
      <c r="AP26" s="764"/>
      <c r="AQ26" s="764"/>
      <c r="AR26" s="764"/>
      <c r="AS26" s="765"/>
      <c r="AT26" s="1063"/>
      <c r="AU26" s="764"/>
      <c r="AV26" s="764"/>
      <c r="AW26" s="764"/>
      <c r="AX26" s="765"/>
    </row>
    <row r="27" spans="1:50" x14ac:dyDescent="0.25">
      <c r="H27" s="980"/>
      <c r="I27" s="765"/>
      <c r="J27" s="979"/>
      <c r="K27" s="764"/>
      <c r="L27" s="764"/>
      <c r="M27" s="765"/>
      <c r="N27" s="980"/>
      <c r="O27" s="764"/>
      <c r="P27" s="764"/>
      <c r="Q27" s="764"/>
      <c r="R27" s="764"/>
      <c r="S27" s="764"/>
      <c r="T27" s="765"/>
      <c r="U27" s="977"/>
      <c r="V27" s="764"/>
      <c r="W27" s="764"/>
      <c r="X27" s="764"/>
      <c r="Y27" s="764"/>
      <c r="Z27" s="765"/>
      <c r="AA27" s="980"/>
      <c r="AB27" s="764"/>
      <c r="AC27" s="764"/>
      <c r="AD27" s="764"/>
      <c r="AE27" s="764"/>
      <c r="AF27" s="765"/>
      <c r="AG27" s="980"/>
      <c r="AH27" s="764"/>
      <c r="AI27" s="764"/>
      <c r="AJ27" s="764"/>
      <c r="AK27" s="764"/>
      <c r="AL27" s="764"/>
      <c r="AM27" s="765"/>
      <c r="AN27" s="979"/>
      <c r="AO27" s="764"/>
      <c r="AP27" s="764"/>
      <c r="AQ27" s="764"/>
      <c r="AR27" s="764"/>
      <c r="AS27" s="765"/>
      <c r="AT27" s="1063"/>
      <c r="AU27" s="764"/>
      <c r="AV27" s="764"/>
      <c r="AW27" s="764"/>
      <c r="AX27" s="765"/>
    </row>
    <row r="28" spans="1:50" x14ac:dyDescent="0.25">
      <c r="B28" s="760"/>
      <c r="C28" s="761"/>
      <c r="D28" s="761"/>
      <c r="E28" s="761"/>
      <c r="H28" s="980"/>
      <c r="I28" s="765"/>
      <c r="J28" s="979"/>
      <c r="K28" s="764"/>
      <c r="L28" s="764"/>
      <c r="M28" s="765"/>
      <c r="N28" s="980"/>
      <c r="O28" s="764"/>
      <c r="P28" s="764"/>
      <c r="Q28" s="764"/>
      <c r="R28" s="764"/>
      <c r="S28" s="764"/>
      <c r="T28" s="765"/>
      <c r="U28" s="977"/>
      <c r="V28" s="764"/>
      <c r="W28" s="764"/>
      <c r="X28" s="764"/>
      <c r="Y28" s="764"/>
      <c r="Z28" s="765"/>
      <c r="AA28" s="980"/>
      <c r="AB28" s="764"/>
      <c r="AC28" s="764"/>
      <c r="AD28" s="764"/>
      <c r="AE28" s="764"/>
      <c r="AF28" s="765"/>
      <c r="AG28" s="980"/>
      <c r="AH28" s="764"/>
      <c r="AI28" s="764"/>
      <c r="AJ28" s="764"/>
      <c r="AK28" s="764"/>
      <c r="AL28" s="764"/>
      <c r="AM28" s="765"/>
      <c r="AN28" s="979"/>
      <c r="AO28" s="764"/>
      <c r="AP28" s="764"/>
      <c r="AQ28" s="764"/>
      <c r="AR28" s="764"/>
      <c r="AS28" s="765"/>
      <c r="AT28" s="1063"/>
      <c r="AU28" s="764"/>
      <c r="AV28" s="764"/>
      <c r="AW28" s="764"/>
      <c r="AX28" s="765"/>
    </row>
    <row r="29" spans="1:50" x14ac:dyDescent="0.25">
      <c r="H29" s="980"/>
      <c r="I29" s="765"/>
      <c r="J29" s="979"/>
      <c r="K29" s="764"/>
      <c r="L29" s="764"/>
      <c r="M29" s="765"/>
      <c r="N29" s="980"/>
      <c r="O29" s="764"/>
      <c r="P29" s="764"/>
      <c r="Q29" s="764"/>
      <c r="R29" s="764"/>
      <c r="S29" s="764"/>
      <c r="T29" s="765"/>
      <c r="U29" s="977"/>
      <c r="V29" s="764"/>
      <c r="W29" s="764"/>
      <c r="X29" s="764"/>
      <c r="Y29" s="764"/>
      <c r="Z29" s="765"/>
      <c r="AA29" s="980"/>
      <c r="AB29" s="764"/>
      <c r="AC29" s="764"/>
      <c r="AD29" s="764"/>
      <c r="AE29" s="764"/>
      <c r="AF29" s="765"/>
      <c r="AG29" s="980"/>
      <c r="AH29" s="764"/>
      <c r="AI29" s="764"/>
      <c r="AJ29" s="764"/>
      <c r="AK29" s="764"/>
      <c r="AL29" s="764"/>
      <c r="AM29" s="765"/>
      <c r="AN29" s="983"/>
      <c r="AO29" s="764"/>
      <c r="AP29" s="764"/>
      <c r="AQ29" s="764"/>
      <c r="AR29" s="764"/>
      <c r="AS29" s="765"/>
      <c r="AT29" s="1063"/>
      <c r="AU29" s="764"/>
      <c r="AV29" s="764"/>
      <c r="AW29" s="764"/>
      <c r="AX29" s="765"/>
    </row>
    <row r="30" spans="1:50" x14ac:dyDescent="0.25">
      <c r="B30" s="760"/>
      <c r="C30" s="761"/>
      <c r="D30" s="761"/>
      <c r="E30" s="761"/>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1:50" ht="1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1:50" x14ac:dyDescent="0.25">
      <c r="B32" s="760"/>
      <c r="C32" s="761"/>
      <c r="D32" s="761"/>
      <c r="E32" s="761"/>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2:50"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2:50" ht="15" customHeight="1" x14ac:dyDescent="0.25">
      <c r="B34" s="760"/>
      <c r="C34" s="761"/>
      <c r="D34" s="761"/>
      <c r="E34" s="761"/>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2:50" x14ac:dyDescent="0.25">
      <c r="B36" s="760"/>
      <c r="C36" s="761"/>
      <c r="D36" s="761"/>
      <c r="E36" s="761"/>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2:50" ht="14.4"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2:50" ht="14.4"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2:50" ht="14.4" customHeight="1" x14ac:dyDescent="0.25">
      <c r="G39" s="223"/>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2:50" x14ac:dyDescent="0.25">
      <c r="G40" s="223"/>
      <c r="H40" s="993"/>
      <c r="I40" s="765"/>
      <c r="J40" s="993"/>
      <c r="K40" s="764"/>
      <c r="L40" s="764"/>
      <c r="M40" s="765"/>
      <c r="N40" s="993"/>
      <c r="O40" s="764"/>
      <c r="P40" s="764"/>
      <c r="Q40" s="764"/>
      <c r="R40" s="764"/>
      <c r="S40" s="764"/>
      <c r="T40" s="765"/>
      <c r="U40" s="986"/>
      <c r="V40" s="764"/>
      <c r="W40" s="764"/>
      <c r="X40" s="764"/>
      <c r="Y40" s="764"/>
      <c r="Z40" s="765"/>
      <c r="AA40" s="993"/>
      <c r="AB40" s="764"/>
      <c r="AC40" s="764"/>
      <c r="AD40" s="764"/>
      <c r="AE40" s="764"/>
      <c r="AF40" s="765"/>
      <c r="AG40" s="993"/>
      <c r="AH40" s="764"/>
      <c r="AI40" s="764"/>
      <c r="AJ40" s="764"/>
      <c r="AK40" s="764"/>
      <c r="AL40" s="764"/>
      <c r="AM40" s="765"/>
      <c r="AN40" s="995"/>
      <c r="AO40" s="764"/>
      <c r="AP40" s="764"/>
      <c r="AQ40" s="764"/>
      <c r="AR40" s="764"/>
      <c r="AS40" s="765"/>
      <c r="AT40" s="1065"/>
      <c r="AU40" s="764"/>
      <c r="AV40" s="764"/>
      <c r="AW40" s="764"/>
      <c r="AX40" s="765"/>
    </row>
    <row r="41" spans="2:50" x14ac:dyDescent="0.25">
      <c r="G41" s="223"/>
      <c r="H41" s="1092" t="s">
        <v>1770</v>
      </c>
      <c r="I41" s="764"/>
      <c r="J41" s="764"/>
      <c r="K41" s="764"/>
      <c r="L41" s="764"/>
      <c r="M41" s="764"/>
      <c r="N41" s="764"/>
      <c r="O41" s="764"/>
      <c r="P41" s="764"/>
      <c r="Q41" s="764"/>
      <c r="R41" s="764"/>
      <c r="S41" s="764"/>
      <c r="T41" s="764"/>
      <c r="U41" s="764"/>
      <c r="V41" s="764"/>
      <c r="W41" s="764"/>
      <c r="X41" s="764"/>
      <c r="Y41" s="764"/>
      <c r="Z41" s="764"/>
      <c r="AA41" s="764"/>
      <c r="AB41" s="764"/>
      <c r="AC41" s="764"/>
      <c r="AD41" s="764"/>
      <c r="AE41" s="764"/>
      <c r="AF41" s="764"/>
      <c r="AG41" s="764"/>
      <c r="AH41" s="764"/>
      <c r="AI41" s="764"/>
      <c r="AJ41" s="764"/>
      <c r="AK41" s="764"/>
      <c r="AL41" s="764"/>
      <c r="AM41" s="764"/>
      <c r="AN41" s="764"/>
      <c r="AO41" s="764"/>
      <c r="AP41" s="764"/>
      <c r="AQ41" s="764"/>
      <c r="AR41" s="764"/>
      <c r="AS41" s="765"/>
      <c r="AT41" s="1134">
        <f>SUM(AT24:AX40)</f>
        <v>0</v>
      </c>
      <c r="AU41" s="764"/>
      <c r="AV41" s="764"/>
      <c r="AW41" s="764"/>
      <c r="AX41" s="765"/>
    </row>
    <row r="42" spans="2:50" x14ac:dyDescent="0.25">
      <c r="G42" s="223"/>
      <c r="AS42" s="443"/>
      <c r="AT42" s="443"/>
    </row>
    <row r="43" spans="2:50" x14ac:dyDescent="0.25">
      <c r="G43" s="223"/>
      <c r="AS43" s="443"/>
      <c r="AT43" s="443"/>
      <c r="AU43" s="443"/>
    </row>
    <row r="44" spans="2:50" x14ac:dyDescent="0.25">
      <c r="H44" s="976" t="s">
        <v>1795</v>
      </c>
      <c r="I44" s="824"/>
      <c r="J44" s="824"/>
      <c r="K44" s="824"/>
      <c r="L44" s="824"/>
      <c r="M44" s="824"/>
      <c r="N44" s="824"/>
      <c r="O44" s="824"/>
      <c r="P44" s="824"/>
      <c r="Q44" s="824"/>
      <c r="R44" s="824"/>
      <c r="S44" s="824"/>
      <c r="T44" s="824"/>
      <c r="U44" s="824"/>
      <c r="V44" s="824"/>
      <c r="W44" s="824"/>
      <c r="X44" s="824"/>
      <c r="Y44" s="825"/>
      <c r="Z44" s="976" t="s">
        <v>1796</v>
      </c>
      <c r="AA44" s="824"/>
      <c r="AB44" s="824"/>
      <c r="AC44" s="824"/>
      <c r="AD44" s="824"/>
      <c r="AE44" s="824"/>
      <c r="AF44" s="824"/>
      <c r="AG44" s="824"/>
      <c r="AH44" s="824"/>
      <c r="AI44" s="824"/>
      <c r="AJ44" s="824"/>
      <c r="AK44" s="824"/>
      <c r="AL44" s="824"/>
      <c r="AM44" s="824"/>
      <c r="AN44" s="824"/>
      <c r="AO44" s="824"/>
      <c r="AP44" s="824"/>
      <c r="AQ44" s="825"/>
      <c r="AS44" s="443"/>
      <c r="AT44" s="443"/>
      <c r="AU44" s="443"/>
    </row>
    <row r="45" spans="2:50" x14ac:dyDescent="0.25">
      <c r="H45" s="257" t="s">
        <v>796</v>
      </c>
      <c r="I45" s="258"/>
      <c r="J45" s="258"/>
      <c r="K45" s="258"/>
      <c r="L45" s="258"/>
      <c r="M45" s="258"/>
      <c r="N45" s="258"/>
      <c r="O45" s="258"/>
      <c r="P45" s="258"/>
      <c r="Q45" s="259"/>
      <c r="R45" s="257" t="s">
        <v>1511</v>
      </c>
      <c r="S45" s="258"/>
      <c r="T45" s="258"/>
      <c r="U45" s="259"/>
      <c r="V45" s="257" t="s">
        <v>1510</v>
      </c>
      <c r="W45" s="258"/>
      <c r="X45" s="258"/>
      <c r="Y45" s="259"/>
      <c r="Z45" s="257" t="s">
        <v>796</v>
      </c>
      <c r="AA45" s="258"/>
      <c r="AB45" s="258"/>
      <c r="AC45" s="258"/>
      <c r="AD45" s="258"/>
      <c r="AE45" s="258"/>
      <c r="AF45" s="258"/>
      <c r="AG45" s="258"/>
      <c r="AH45" s="258"/>
      <c r="AI45" s="259"/>
      <c r="AJ45" s="257" t="s">
        <v>1511</v>
      </c>
      <c r="AK45" s="258"/>
      <c r="AL45" s="258"/>
      <c r="AM45" s="259"/>
      <c r="AN45" s="257" t="s">
        <v>1510</v>
      </c>
      <c r="AO45" s="258"/>
      <c r="AP45" s="258"/>
      <c r="AQ45" s="259"/>
      <c r="AS45" s="443"/>
      <c r="AT45" s="443"/>
      <c r="AU45" s="443"/>
    </row>
    <row r="46" spans="2:50" x14ac:dyDescent="0.25">
      <c r="H46" s="260"/>
      <c r="Q46" s="261"/>
      <c r="R46" s="260"/>
      <c r="U46" s="261"/>
      <c r="V46" s="260"/>
      <c r="Y46" s="261"/>
      <c r="Z46" s="260"/>
      <c r="AI46" s="261"/>
      <c r="AJ46" s="260"/>
      <c r="AM46" s="261"/>
      <c r="AN46" s="260"/>
      <c r="AQ46" s="261"/>
      <c r="AS46" s="443"/>
      <c r="AT46" s="443"/>
      <c r="AU46" s="443"/>
    </row>
    <row r="47" spans="2:50" x14ac:dyDescent="0.25">
      <c r="H47" s="260"/>
      <c r="Q47" s="261"/>
      <c r="R47" s="260"/>
      <c r="U47" s="261"/>
      <c r="V47" s="260"/>
      <c r="Y47" s="261"/>
      <c r="Z47" s="260"/>
      <c r="AI47" s="261"/>
      <c r="AJ47" s="260"/>
      <c r="AM47" s="261"/>
      <c r="AN47" s="260"/>
      <c r="AQ47" s="261"/>
      <c r="AS47" s="443"/>
      <c r="AT47" s="443"/>
      <c r="AU47" s="443"/>
    </row>
    <row r="48" spans="2:50" ht="15" customHeight="1" x14ac:dyDescent="0.25">
      <c r="H48" s="260"/>
      <c r="Q48" s="261"/>
      <c r="R48" s="260"/>
      <c r="U48" s="261"/>
      <c r="V48" s="260"/>
      <c r="Y48" s="261"/>
      <c r="Z48" s="260"/>
      <c r="AI48" s="261"/>
      <c r="AJ48" s="260"/>
      <c r="AM48" s="261"/>
      <c r="AN48" s="260"/>
      <c r="AQ48" s="261"/>
      <c r="AS48" s="443"/>
      <c r="AT48" s="443"/>
      <c r="AU48" s="443"/>
    </row>
    <row r="49" spans="8:47" x14ac:dyDescent="0.25">
      <c r="H49" s="260"/>
      <c r="Q49" s="261"/>
      <c r="R49" s="260"/>
      <c r="U49" s="261"/>
      <c r="V49" s="260"/>
      <c r="Y49" s="261"/>
      <c r="Z49" s="260"/>
      <c r="AI49" s="261"/>
      <c r="AJ49" s="260"/>
      <c r="AM49" s="261"/>
      <c r="AN49" s="260"/>
      <c r="AQ49" s="261"/>
      <c r="AS49" s="443"/>
      <c r="AT49" s="443"/>
      <c r="AU49" s="443"/>
    </row>
    <row r="50" spans="8:47" x14ac:dyDescent="0.25">
      <c r="H50" s="262"/>
      <c r="I50" s="263"/>
      <c r="J50" s="263"/>
      <c r="K50" s="263"/>
      <c r="L50" s="263"/>
      <c r="M50" s="263"/>
      <c r="N50" s="263"/>
      <c r="O50" s="263"/>
      <c r="P50" s="263"/>
      <c r="Q50" s="264"/>
      <c r="R50" s="262"/>
      <c r="S50" s="263"/>
      <c r="T50" s="263"/>
      <c r="U50" s="264"/>
      <c r="V50" s="262"/>
      <c r="W50" s="263"/>
      <c r="X50" s="263"/>
      <c r="Y50" s="264"/>
      <c r="Z50" s="262"/>
      <c r="AA50" s="263"/>
      <c r="AB50" s="263"/>
      <c r="AC50" s="263"/>
      <c r="AD50" s="263"/>
      <c r="AE50" s="263"/>
      <c r="AF50" s="263"/>
      <c r="AG50" s="263"/>
      <c r="AH50" s="263"/>
      <c r="AI50" s="264"/>
      <c r="AJ50" s="262"/>
      <c r="AK50" s="263"/>
      <c r="AL50" s="263"/>
      <c r="AM50" s="264"/>
      <c r="AN50" s="262"/>
      <c r="AO50" s="263"/>
      <c r="AP50" s="263"/>
      <c r="AQ50" s="264"/>
      <c r="AS50" s="443"/>
      <c r="AT50" s="443"/>
      <c r="AU50" s="443"/>
    </row>
    <row r="51" spans="8:47" x14ac:dyDescent="0.25">
      <c r="AM51" s="265" t="s">
        <v>1797</v>
      </c>
      <c r="AN51" s="131" t="str">
        <f>'G-4-1'!U22</f>
        <v>G-4-1-3</v>
      </c>
      <c r="AS51" s="443"/>
      <c r="AT51" s="443"/>
    </row>
    <row r="52" spans="8:47" x14ac:dyDescent="0.25">
      <c r="AS52" s="443"/>
      <c r="AT52" s="443"/>
    </row>
    <row r="53" spans="8:47" x14ac:dyDescent="0.25">
      <c r="H53" s="110"/>
      <c r="I53" s="110"/>
      <c r="J53" s="110"/>
      <c r="K53" s="110"/>
      <c r="L53" s="110"/>
      <c r="M53" s="110"/>
      <c r="N53" s="110"/>
      <c r="O53" s="110"/>
      <c r="P53" s="110"/>
      <c r="Q53" s="110"/>
      <c r="R53" s="110"/>
      <c r="S53" s="110"/>
      <c r="T53" s="110"/>
      <c r="U53" s="110"/>
      <c r="V53" s="110"/>
      <c r="W53" s="110"/>
      <c r="X53" s="110"/>
    </row>
  </sheetData>
  <mergeCells count="170">
    <mergeCell ref="AG38:AM38"/>
    <mergeCell ref="J28:M28"/>
    <mergeCell ref="U29:Z29"/>
    <mergeCell ref="AT35:AX35"/>
    <mergeCell ref="U38:Z38"/>
    <mergeCell ref="AN29:AS29"/>
    <mergeCell ref="AA33:AF33"/>
    <mergeCell ref="H35:I35"/>
    <mergeCell ref="N31:T31"/>
    <mergeCell ref="AN32:AS32"/>
    <mergeCell ref="G9:Z11"/>
    <mergeCell ref="U25:Z25"/>
    <mergeCell ref="AA26:AF26"/>
    <mergeCell ref="N30:T30"/>
    <mergeCell ref="AN31:AS31"/>
    <mergeCell ref="AG33:AM33"/>
    <mergeCell ref="H37:I37"/>
    <mergeCell ref="J30:M30"/>
    <mergeCell ref="AN23:AS23"/>
    <mergeCell ref="N22:Z22"/>
    <mergeCell ref="J33:M33"/>
    <mergeCell ref="AA35:AF35"/>
    <mergeCell ref="N26:T26"/>
    <mergeCell ref="AN27:AS27"/>
    <mergeCell ref="AA31:AF31"/>
    <mergeCell ref="AG29:AM29"/>
    <mergeCell ref="AG40:AM40"/>
    <mergeCell ref="H27:I27"/>
    <mergeCell ref="U37:Z37"/>
    <mergeCell ref="AG30:AM30"/>
    <mergeCell ref="AG39:AM39"/>
    <mergeCell ref="AA34:AF34"/>
    <mergeCell ref="N27:T27"/>
    <mergeCell ref="AT31:AX31"/>
    <mergeCell ref="N40:T40"/>
    <mergeCell ref="AT38:AX38"/>
    <mergeCell ref="H36:I36"/>
    <mergeCell ref="J36:M36"/>
    <mergeCell ref="AN35:AS35"/>
    <mergeCell ref="AA36:AF36"/>
    <mergeCell ref="AT34:AX34"/>
    <mergeCell ref="AG31:AM31"/>
    <mergeCell ref="AA32:AF32"/>
    <mergeCell ref="N32:T32"/>
    <mergeCell ref="AG34:AM34"/>
    <mergeCell ref="J34:M34"/>
    <mergeCell ref="H28:I28"/>
    <mergeCell ref="J27:M27"/>
    <mergeCell ref="AA29:AF29"/>
    <mergeCell ref="N33:T33"/>
    <mergeCell ref="H44:Y44"/>
    <mergeCell ref="B28:E28"/>
    <mergeCell ref="J25:M25"/>
    <mergeCell ref="AA39:AF39"/>
    <mergeCell ref="H30:I30"/>
    <mergeCell ref="AN26:AS26"/>
    <mergeCell ref="AA30:AF30"/>
    <mergeCell ref="AT41:AX41"/>
    <mergeCell ref="H41:AS41"/>
    <mergeCell ref="U34:Z34"/>
    <mergeCell ref="AN30:AS30"/>
    <mergeCell ref="AG35:AM35"/>
    <mergeCell ref="U31:Z31"/>
    <mergeCell ref="H32:I32"/>
    <mergeCell ref="AN28:AS28"/>
    <mergeCell ref="U26:Z26"/>
    <mergeCell ref="AN37:AS37"/>
    <mergeCell ref="U35:Z35"/>
    <mergeCell ref="B32:E32"/>
    <mergeCell ref="H25:I25"/>
    <mergeCell ref="AA25:AF25"/>
    <mergeCell ref="AT40:AX40"/>
    <mergeCell ref="AG28:AM28"/>
    <mergeCell ref="AG37:AM37"/>
    <mergeCell ref="H40:I40"/>
    <mergeCell ref="AG24:AM24"/>
    <mergeCell ref="N36:T36"/>
    <mergeCell ref="U24:Z24"/>
    <mergeCell ref="U33:Z33"/>
    <mergeCell ref="AG26:AM26"/>
    <mergeCell ref="AT32:AX32"/>
    <mergeCell ref="J38:M38"/>
    <mergeCell ref="AT29:AX29"/>
    <mergeCell ref="AN39:AS39"/>
    <mergeCell ref="U40:Z40"/>
    <mergeCell ref="AN34:AS34"/>
    <mergeCell ref="AA38:AF38"/>
    <mergeCell ref="AG32:AM32"/>
    <mergeCell ref="AN36:AS36"/>
    <mergeCell ref="AA27:AF27"/>
    <mergeCell ref="AA40:AF40"/>
    <mergeCell ref="H38:I38"/>
    <mergeCell ref="U28:Z28"/>
    <mergeCell ref="AT27:AX27"/>
    <mergeCell ref="N24:T24"/>
    <mergeCell ref="H29:I29"/>
    <mergeCell ref="AT25:AX25"/>
    <mergeCell ref="AT37:AX37"/>
    <mergeCell ref="B4:E4"/>
    <mergeCell ref="J39:M39"/>
    <mergeCell ref="N35:T35"/>
    <mergeCell ref="AA22:AS22"/>
    <mergeCell ref="J29:M29"/>
    <mergeCell ref="N25:T25"/>
    <mergeCell ref="J37:M37"/>
    <mergeCell ref="B8:E8"/>
    <mergeCell ref="J22:M23"/>
    <mergeCell ref="H34:I34"/>
    <mergeCell ref="B6:E6"/>
    <mergeCell ref="N34:T34"/>
    <mergeCell ref="B15:E15"/>
    <mergeCell ref="H31:I31"/>
    <mergeCell ref="H22:I23"/>
    <mergeCell ref="AA23:AF23"/>
    <mergeCell ref="B30:E30"/>
    <mergeCell ref="G7:AR7"/>
    <mergeCell ref="AG25:AM25"/>
    <mergeCell ref="B18:E18"/>
    <mergeCell ref="U23:Z23"/>
    <mergeCell ref="AN25:AS25"/>
    <mergeCell ref="J31:M31"/>
    <mergeCell ref="U32:Z32"/>
    <mergeCell ref="B10:E10"/>
    <mergeCell ref="N38:T38"/>
    <mergeCell ref="H26:I26"/>
    <mergeCell ref="B20:E20"/>
    <mergeCell ref="AT26:AX26"/>
    <mergeCell ref="B12:E12"/>
    <mergeCell ref="B14:E14"/>
    <mergeCell ref="Z44:AQ44"/>
    <mergeCell ref="N37:T37"/>
    <mergeCell ref="AN38:AS38"/>
    <mergeCell ref="J40:M40"/>
    <mergeCell ref="N29:T29"/>
    <mergeCell ref="J24:M24"/>
    <mergeCell ref="AN40:AS40"/>
    <mergeCell ref="B17:E17"/>
    <mergeCell ref="AG36:AM36"/>
    <mergeCell ref="N23:T23"/>
    <mergeCell ref="AN24:AS24"/>
    <mergeCell ref="J26:M26"/>
    <mergeCell ref="AA28:AF28"/>
    <mergeCell ref="AN33:AS33"/>
    <mergeCell ref="J35:M35"/>
    <mergeCell ref="B19:E19"/>
    <mergeCell ref="B34:E34"/>
    <mergeCell ref="AT39:AX39"/>
    <mergeCell ref="AT36:AX36"/>
    <mergeCell ref="B13:E13"/>
    <mergeCell ref="N28:T28"/>
    <mergeCell ref="AG23:AM23"/>
    <mergeCell ref="B16:E16"/>
    <mergeCell ref="AT24:AX24"/>
    <mergeCell ref="AT30:AX30"/>
    <mergeCell ref="J32:M32"/>
    <mergeCell ref="AG27:AM27"/>
    <mergeCell ref="U30:Z30"/>
    <mergeCell ref="N39:T39"/>
    <mergeCell ref="H24:I24"/>
    <mergeCell ref="H33:I33"/>
    <mergeCell ref="U27:Z27"/>
    <mergeCell ref="U36:Z36"/>
    <mergeCell ref="AA37:AF37"/>
    <mergeCell ref="AA24:AF24"/>
    <mergeCell ref="AT28:AX28"/>
    <mergeCell ref="AT22:AX23"/>
    <mergeCell ref="B36:E36"/>
    <mergeCell ref="H39:I39"/>
    <mergeCell ref="AT33:AX33"/>
    <mergeCell ref="U39:Z39"/>
  </mergeCells>
  <hyperlinks>
    <hyperlink ref="B4" location="PANDUAN!A1" display="PANDUAN" xr:uid="{00000000-0004-0000-1701-000000000000}"/>
    <hyperlink ref="B6" location="'EWS DIRECTORY'!A1" display="EWS DIRECTORY" xr:uid="{00000000-0004-0000-1701-000001000000}"/>
    <hyperlink ref="B8" location="'DATA PEMICU'!A1" display="DATA PEMICU" xr:uid="{00000000-0004-0000-1701-000002000000}"/>
    <hyperlink ref="B10" location="'DATA PENGUJI'!A1" display="DATA PENGUJI" xr:uid="{00000000-0004-0000-1701-000003000000}"/>
    <hyperlink ref="B12" location="'MAIN LEVEL'!A1" display="MAIN LEVEL" xr:uid="{00000000-0004-0000-1701-000004000000}"/>
  </hyperlinks>
  <pageMargins left="0.51181102362204722" right="0.15748031496062989" top="0.55118110236220474" bottom="0.55118110236220474" header="0.31496062992125978" footer="0.31496062992125978"/>
  <pageSetup paperSize="9" scale="60" orientation="landscape"/>
  <headerFooter>
    <oddFooter>&amp;Rhalaman &amp;P dari &amp;N</oddFooter>
  </headerFooter>
</worksheet>
</file>

<file path=xl/worksheets/sheet2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1-000000000000}">
  <sheetPr codeName="Sheet470">
    <tabColor theme="4" tint="-0.249977111117893"/>
  </sheetPr>
  <dimension ref="A1:AU65"/>
  <sheetViews>
    <sheetView topLeftCell="B21"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47" width="3.6640625" style="306" customWidth="1"/>
    <col min="48" max="48" width="14.44140625" style="306" customWidth="1"/>
    <col min="49" max="16384" width="14.44140625" style="306"/>
  </cols>
  <sheetData>
    <row r="1" spans="2:47" ht="14.25" customHeight="1" x14ac:dyDescent="0.25">
      <c r="G1" s="110"/>
      <c r="H1" s="110"/>
      <c r="I1" s="110"/>
      <c r="J1" s="110"/>
      <c r="K1" s="110"/>
      <c r="L1" s="110"/>
      <c r="M1" s="110"/>
      <c r="N1" s="110"/>
      <c r="O1" s="110"/>
      <c r="P1" s="110"/>
      <c r="Q1" s="110"/>
      <c r="R1" s="110"/>
      <c r="S1" s="110"/>
      <c r="T1" s="110"/>
      <c r="U1" s="110"/>
      <c r="V1" s="110"/>
      <c r="W1" s="110"/>
      <c r="X1" s="110"/>
      <c r="Y1" s="110"/>
    </row>
    <row r="2" spans="2:47" ht="14.25" customHeight="1" x14ac:dyDescent="0.25">
      <c r="G2" s="55" t="s">
        <v>1674</v>
      </c>
      <c r="H2" s="55"/>
      <c r="I2" s="55"/>
      <c r="J2" s="55"/>
      <c r="K2" s="55"/>
      <c r="L2" s="55"/>
      <c r="M2" s="55"/>
      <c r="N2" s="55"/>
      <c r="AT2" s="443"/>
      <c r="AU2" s="443"/>
    </row>
    <row r="3" spans="2:47" ht="14.25" customHeight="1" x14ac:dyDescent="0.25">
      <c r="B3" s="111"/>
      <c r="C3" s="111"/>
      <c r="D3" s="111"/>
      <c r="E3" s="111"/>
      <c r="G3" s="55"/>
      <c r="H3" s="55"/>
      <c r="I3" s="55"/>
      <c r="J3" s="55"/>
      <c r="K3" s="55"/>
      <c r="L3" s="55"/>
      <c r="M3" s="55"/>
      <c r="N3" s="55"/>
      <c r="AT3" s="443"/>
      <c r="AU3" s="443"/>
    </row>
    <row r="4" spans="2:47" ht="14.25" customHeight="1" x14ac:dyDescent="0.25">
      <c r="B4" s="762" t="s">
        <v>79</v>
      </c>
      <c r="C4" s="761"/>
      <c r="D4" s="761"/>
      <c r="E4" s="761"/>
      <c r="G4" s="55"/>
      <c r="H4" s="55"/>
      <c r="I4" s="55"/>
      <c r="J4" s="55"/>
      <c r="K4" s="55"/>
      <c r="L4" s="55"/>
      <c r="M4" s="55"/>
      <c r="N4" s="55"/>
      <c r="AT4" s="443"/>
      <c r="AU4" s="443"/>
    </row>
    <row r="5" spans="2:47" ht="14.25" customHeight="1" x14ac:dyDescent="0.25">
      <c r="B5" s="111"/>
      <c r="C5" s="111"/>
      <c r="D5" s="111"/>
      <c r="E5" s="111"/>
      <c r="G5" s="55"/>
      <c r="H5" s="55"/>
      <c r="I5" s="55"/>
      <c r="J5" s="55"/>
      <c r="K5" s="55"/>
      <c r="L5" s="55"/>
      <c r="M5" s="55"/>
      <c r="N5" s="55"/>
      <c r="AT5" s="443"/>
      <c r="AU5" s="443"/>
    </row>
    <row r="6" spans="2:47" ht="14.25" customHeight="1" x14ac:dyDescent="0.25">
      <c r="B6" s="762" t="s">
        <v>87</v>
      </c>
      <c r="C6" s="761"/>
      <c r="D6" s="761"/>
      <c r="E6" s="761"/>
      <c r="G6" s="55"/>
      <c r="H6" s="55"/>
      <c r="I6" s="55"/>
      <c r="J6" s="55"/>
      <c r="K6" s="55"/>
      <c r="L6" s="55"/>
      <c r="M6" s="55"/>
      <c r="N6" s="55"/>
      <c r="AT6" s="443"/>
      <c r="AU6" s="443"/>
    </row>
    <row r="7" spans="2:47" ht="15" customHeight="1" x14ac:dyDescent="0.25">
      <c r="B7" s="111"/>
      <c r="C7" s="111"/>
      <c r="D7" s="111"/>
      <c r="E7" s="111"/>
      <c r="G7" s="996" t="s">
        <v>1774</v>
      </c>
      <c r="H7" s="1111"/>
      <c r="I7" s="1111"/>
      <c r="J7" s="1111"/>
      <c r="K7" s="1111"/>
      <c r="L7" s="1111"/>
      <c r="M7" s="1111"/>
      <c r="N7" s="1111"/>
      <c r="O7" s="1111"/>
      <c r="P7" s="1111"/>
      <c r="Q7" s="1111"/>
      <c r="R7" s="1111"/>
      <c r="S7" s="1111"/>
      <c r="T7" s="1111"/>
      <c r="U7" s="1111"/>
      <c r="V7" s="1111"/>
      <c r="W7" s="1111"/>
      <c r="X7" s="1111"/>
      <c r="Y7" s="1111"/>
      <c r="Z7" s="1111"/>
      <c r="AA7" s="1111"/>
      <c r="AB7" s="1111"/>
      <c r="AC7" s="1111"/>
      <c r="AD7" s="1111"/>
      <c r="AE7" s="1111"/>
      <c r="AF7" s="1111"/>
      <c r="AG7" s="1111"/>
      <c r="AH7" s="1111"/>
      <c r="AI7" s="1111"/>
      <c r="AJ7" s="1111"/>
      <c r="AK7" s="1111"/>
      <c r="AL7" s="1111"/>
      <c r="AM7" s="1111"/>
      <c r="AN7" s="1111"/>
      <c r="AO7" s="1111"/>
      <c r="AP7" s="1111"/>
      <c r="AQ7" s="1111"/>
      <c r="AR7" s="1111"/>
      <c r="AS7" s="58"/>
      <c r="AT7" s="443"/>
      <c r="AU7" s="443"/>
    </row>
    <row r="8" spans="2:47" ht="14.25" customHeight="1" x14ac:dyDescent="0.25">
      <c r="B8" s="762" t="s">
        <v>94</v>
      </c>
      <c r="C8" s="761"/>
      <c r="D8" s="761"/>
      <c r="E8" s="761"/>
      <c r="G8" s="55"/>
      <c r="H8" s="55"/>
      <c r="I8" s="55"/>
      <c r="J8" s="55"/>
      <c r="K8" s="55"/>
      <c r="L8" s="55"/>
      <c r="M8" s="55"/>
      <c r="N8" s="55"/>
      <c r="AT8" s="443"/>
      <c r="AU8" s="443"/>
    </row>
    <row r="9" spans="2:47" ht="14.25" customHeight="1" x14ac:dyDescent="0.25">
      <c r="B9" s="111"/>
      <c r="C9" s="111"/>
      <c r="D9" s="111"/>
      <c r="E9" s="111"/>
      <c r="G9" s="999" t="str">
        <f>"Rincian "&amp;'G-4-1'!H18&amp;" "&amp;'G-4-1'!M24</f>
        <v>Rincian Biaya Lainnya Berdasarkan Analisis Kewajaran dan Kelaziman Usaha</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c r="AU9" s="443"/>
    </row>
    <row r="10" spans="2:47" ht="14.25" customHeight="1" x14ac:dyDescent="0.25">
      <c r="B10" s="762" t="s">
        <v>101</v>
      </c>
      <c r="C10" s="761"/>
      <c r="D10" s="761"/>
      <c r="E10" s="761"/>
      <c r="G10" s="1001"/>
      <c r="H10" s="1111"/>
      <c r="I10" s="1111"/>
      <c r="J10" s="1111"/>
      <c r="K10" s="1111"/>
      <c r="L10" s="1111"/>
      <c r="M10" s="1111"/>
      <c r="N10" s="1111"/>
      <c r="O10" s="1111"/>
      <c r="P10" s="1111"/>
      <c r="Q10" s="1111"/>
      <c r="R10" s="1111"/>
      <c r="S10" s="1111"/>
      <c r="T10" s="1111"/>
      <c r="U10" s="1111"/>
      <c r="V10" s="1111"/>
      <c r="W10" s="1111"/>
      <c r="X10" s="1111"/>
      <c r="Y10" s="1111"/>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c r="AU10" s="443"/>
    </row>
    <row r="11" spans="2:47"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c r="AU11" s="443"/>
    </row>
    <row r="12" spans="2:47" ht="14.25" customHeight="1" x14ac:dyDescent="0.25">
      <c r="B12" s="762" t="s">
        <v>106</v>
      </c>
      <c r="C12" s="761"/>
      <c r="D12" s="761"/>
      <c r="E12" s="761"/>
      <c r="G12" s="254"/>
      <c r="H12" s="254"/>
      <c r="I12" s="254"/>
      <c r="J12" s="254"/>
      <c r="K12" s="254"/>
      <c r="L12" s="254"/>
      <c r="M12" s="254"/>
      <c r="N12" s="254"/>
      <c r="AT12" s="443"/>
      <c r="AU12" s="443"/>
    </row>
    <row r="13" spans="2:47" ht="14.25" customHeight="1" x14ac:dyDescent="0.25">
      <c r="B13" s="962" t="str">
        <f>HYPERLINK("#'"&amp;'EWS DIRECTORY'!$J$275&amp;"'!A1",'EWS DIRECTORY'!$J$275)</f>
        <v>G-4</v>
      </c>
      <c r="C13" s="761"/>
      <c r="D13" s="761"/>
      <c r="E13" s="761"/>
      <c r="G13" s="55" t="s">
        <v>1680</v>
      </c>
      <c r="H13" s="55"/>
      <c r="I13" s="254"/>
      <c r="J13" s="254"/>
      <c r="K13" s="254"/>
      <c r="L13" s="254"/>
      <c r="M13" s="254"/>
      <c r="N13" s="254"/>
      <c r="AT13" s="443"/>
      <c r="AU13" s="443"/>
    </row>
    <row r="14" spans="2:47" ht="14.25" customHeight="1" x14ac:dyDescent="0.25">
      <c r="B14" s="931" t="str">
        <f>HYPERLINK("#'"&amp;'EWS DIRECTORY'!$J$276&amp;"'!A1",'EWS DIRECTORY'!$J$276)</f>
        <v>G-4-1</v>
      </c>
      <c r="C14" s="761"/>
      <c r="D14" s="761"/>
      <c r="E14" s="761"/>
      <c r="G14" s="55" t="s">
        <v>1891</v>
      </c>
      <c r="H14" s="55"/>
      <c r="I14" s="254"/>
      <c r="J14" s="254"/>
      <c r="K14" s="254"/>
      <c r="L14" s="254"/>
      <c r="M14" s="254"/>
      <c r="N14" s="254"/>
      <c r="AT14" s="443"/>
      <c r="AU14" s="443"/>
    </row>
    <row r="15" spans="2:47" ht="14.25" customHeight="1" x14ac:dyDescent="0.25">
      <c r="B15" s="929" t="str">
        <f>HYPERLINK("#'"&amp;'EWS DIRECTORY'!$J$277&amp;"'!A1",'EWS DIRECTORY'!$J$277)</f>
        <v>G-4-1-1</v>
      </c>
      <c r="C15" s="761"/>
      <c r="D15" s="761"/>
      <c r="E15" s="761"/>
      <c r="G15" s="55" t="s">
        <v>1892</v>
      </c>
      <c r="H15" s="55"/>
      <c r="I15" s="254"/>
      <c r="J15" s="254"/>
      <c r="K15" s="254"/>
      <c r="L15" s="254"/>
      <c r="M15" s="254"/>
      <c r="N15" s="254"/>
      <c r="AT15" s="443"/>
      <c r="AU15" s="443"/>
    </row>
    <row r="16" spans="2:47" ht="14.25" customHeight="1" x14ac:dyDescent="0.25">
      <c r="B16" s="929" t="str">
        <f>HYPERLINK("#'"&amp;'EWS DIRECTORY'!$J$278&amp;"'!A1",'EWS DIRECTORY'!$J$278)</f>
        <v>G-4-1-2</v>
      </c>
      <c r="C16" s="761"/>
      <c r="D16" s="761"/>
      <c r="E16" s="761"/>
      <c r="G16" s="55" t="s">
        <v>1893</v>
      </c>
      <c r="H16" s="55"/>
      <c r="I16" s="254"/>
      <c r="J16" s="254"/>
      <c r="K16" s="254"/>
      <c r="L16" s="254"/>
      <c r="M16" s="254"/>
      <c r="N16" s="254"/>
      <c r="AT16" s="443"/>
      <c r="AU16" s="443"/>
    </row>
    <row r="17" spans="2:47" ht="14.25" customHeight="1" x14ac:dyDescent="0.25">
      <c r="B17" s="929" t="str">
        <f>HYPERLINK("#'"&amp;'EWS DIRECTORY'!$J$279&amp;"'!A1",'EWS DIRECTORY'!$J$279)</f>
        <v>G-4-1-3</v>
      </c>
      <c r="C17" s="761"/>
      <c r="D17" s="761"/>
      <c r="E17" s="761"/>
      <c r="G17" s="55" t="s">
        <v>1681</v>
      </c>
      <c r="H17" s="55"/>
      <c r="I17" s="55"/>
      <c r="J17" s="254"/>
      <c r="K17" s="254"/>
      <c r="L17" s="254"/>
      <c r="M17" s="254"/>
      <c r="N17" s="254"/>
      <c r="AT17" s="443"/>
      <c r="AU17" s="443"/>
    </row>
    <row r="18" spans="2:47" ht="14.25" customHeight="1" x14ac:dyDescent="0.25">
      <c r="B18" s="929" t="str">
        <f>HYPERLINK("#'"&amp;'EWS DIRECTORY'!$J$280&amp;"'!A1",'EWS DIRECTORY'!$J$280)</f>
        <v>G-4-1-4</v>
      </c>
      <c r="C18" s="761"/>
      <c r="D18" s="761"/>
      <c r="E18" s="761"/>
      <c r="G18" s="55" t="s">
        <v>1744</v>
      </c>
      <c r="H18" s="55"/>
      <c r="I18" s="55" t="s">
        <v>1744</v>
      </c>
      <c r="J18" s="254"/>
      <c r="K18" s="254"/>
      <c r="L18" s="254"/>
      <c r="M18" s="254"/>
      <c r="N18" s="254"/>
      <c r="AT18" s="443"/>
      <c r="AU18" s="443"/>
    </row>
    <row r="19" spans="2:47" ht="14.25" customHeight="1" x14ac:dyDescent="0.25">
      <c r="B19" s="929" t="str">
        <f>HYPERLINK("#'"&amp;'EWS DIRECTORY'!$J$281&amp;"'!A1",'EWS DIRECTORY'!$J$281)</f>
        <v>G-4-1-5</v>
      </c>
      <c r="C19" s="761"/>
      <c r="D19" s="761"/>
      <c r="E19" s="761"/>
      <c r="AT19" s="443"/>
      <c r="AU19" s="443"/>
    </row>
    <row r="20" spans="2:47" ht="14.25" customHeight="1" x14ac:dyDescent="0.25">
      <c r="B20" s="929" t="str">
        <f>HYPERLINK("#'"&amp;'EWS DIRECTORY'!$J$282&amp;"'!A1",'EWS DIRECTORY'!$J$282)</f>
        <v>G-4-1-6</v>
      </c>
      <c r="C20" s="761"/>
      <c r="D20" s="761"/>
      <c r="E20" s="761"/>
      <c r="G20" s="55" t="s">
        <v>1851</v>
      </c>
      <c r="AT20" s="443"/>
      <c r="AU20" s="443"/>
    </row>
    <row r="21" spans="2:47" ht="14.25" customHeight="1" x14ac:dyDescent="0.25">
      <c r="G21" s="55"/>
      <c r="AT21" s="443"/>
      <c r="AU21" s="443"/>
    </row>
    <row r="22" spans="2:47" ht="13.8" x14ac:dyDescent="0.25">
      <c r="G22" s="55"/>
      <c r="H22" s="1082" t="s">
        <v>1445</v>
      </c>
      <c r="I22" s="765"/>
      <c r="J22" s="1109" t="s">
        <v>1894</v>
      </c>
      <c r="K22" s="764"/>
      <c r="L22" s="764"/>
      <c r="M22" s="764"/>
      <c r="N22" s="764"/>
      <c r="O22" s="764"/>
      <c r="P22" s="764"/>
      <c r="Q22" s="764"/>
      <c r="R22" s="764"/>
      <c r="S22" s="764"/>
      <c r="T22" s="764"/>
      <c r="U22" s="764"/>
      <c r="V22" s="764"/>
      <c r="W22" s="764"/>
      <c r="X22" s="765"/>
      <c r="Y22" s="1082" t="s">
        <v>1767</v>
      </c>
      <c r="Z22" s="765"/>
      <c r="AA22" s="1082" t="s">
        <v>1895</v>
      </c>
      <c r="AB22" s="764"/>
      <c r="AC22" s="764"/>
      <c r="AD22" s="764"/>
      <c r="AE22" s="764"/>
      <c r="AF22" s="764"/>
      <c r="AG22" s="764"/>
      <c r="AH22" s="764"/>
      <c r="AI22" s="764"/>
      <c r="AJ22" s="764"/>
      <c r="AK22" s="764"/>
      <c r="AL22" s="764"/>
      <c r="AM22" s="764"/>
      <c r="AN22" s="764"/>
      <c r="AO22" s="764"/>
      <c r="AP22" s="764"/>
      <c r="AQ22" s="764"/>
      <c r="AR22" s="764"/>
      <c r="AS22" s="764"/>
      <c r="AT22" s="765"/>
    </row>
    <row r="23" spans="2:47" ht="15" customHeight="1" x14ac:dyDescent="0.25">
      <c r="G23" s="55"/>
      <c r="H23" s="1104">
        <v>1</v>
      </c>
      <c r="I23" s="765"/>
      <c r="J23" s="1105" t="s">
        <v>1896</v>
      </c>
      <c r="K23" s="764"/>
      <c r="L23" s="764"/>
      <c r="M23" s="764"/>
      <c r="N23" s="764"/>
      <c r="O23" s="764"/>
      <c r="P23" s="764"/>
      <c r="Q23" s="764"/>
      <c r="R23" s="764"/>
      <c r="S23" s="764"/>
      <c r="T23" s="764"/>
      <c r="U23" s="764"/>
      <c r="V23" s="764"/>
      <c r="W23" s="764"/>
      <c r="X23" s="765"/>
      <c r="Y23" s="1009"/>
      <c r="Z23" s="765"/>
      <c r="AA23" s="1009"/>
      <c r="AB23" s="764"/>
      <c r="AC23" s="764"/>
      <c r="AD23" s="764"/>
      <c r="AE23" s="764"/>
      <c r="AF23" s="764"/>
      <c r="AG23" s="764"/>
      <c r="AH23" s="764"/>
      <c r="AI23" s="764"/>
      <c r="AJ23" s="764"/>
      <c r="AK23" s="764"/>
      <c r="AL23" s="764"/>
      <c r="AM23" s="764"/>
      <c r="AN23" s="764"/>
      <c r="AO23" s="764"/>
      <c r="AP23" s="764"/>
      <c r="AQ23" s="764"/>
      <c r="AR23" s="764"/>
      <c r="AS23" s="764"/>
      <c r="AT23" s="765"/>
    </row>
    <row r="24" spans="2:47" ht="15" customHeight="1" x14ac:dyDescent="0.25">
      <c r="H24" s="1104">
        <v>2</v>
      </c>
      <c r="I24" s="765"/>
      <c r="J24" s="1105" t="s">
        <v>1897</v>
      </c>
      <c r="K24" s="764"/>
      <c r="L24" s="764"/>
      <c r="M24" s="764"/>
      <c r="N24" s="764"/>
      <c r="O24" s="764"/>
      <c r="P24" s="764"/>
      <c r="Q24" s="764"/>
      <c r="R24" s="764"/>
      <c r="S24" s="764"/>
      <c r="T24" s="764"/>
      <c r="U24" s="764"/>
      <c r="V24" s="764"/>
      <c r="W24" s="764"/>
      <c r="X24" s="765"/>
      <c r="Y24" s="1009"/>
      <c r="Z24" s="765"/>
      <c r="AA24" s="1009"/>
      <c r="AB24" s="764"/>
      <c r="AC24" s="764"/>
      <c r="AD24" s="764"/>
      <c r="AE24" s="764"/>
      <c r="AF24" s="764"/>
      <c r="AG24" s="764"/>
      <c r="AH24" s="764"/>
      <c r="AI24" s="764"/>
      <c r="AJ24" s="764"/>
      <c r="AK24" s="764"/>
      <c r="AL24" s="764"/>
      <c r="AM24" s="764"/>
      <c r="AN24" s="764"/>
      <c r="AO24" s="764"/>
      <c r="AP24" s="764"/>
      <c r="AQ24" s="764"/>
      <c r="AR24" s="764"/>
      <c r="AS24" s="764"/>
      <c r="AT24" s="765"/>
    </row>
    <row r="25" spans="2:47" ht="15" customHeight="1" x14ac:dyDescent="0.25">
      <c r="H25" s="1104">
        <v>3</v>
      </c>
      <c r="I25" s="765"/>
      <c r="J25" s="1105" t="s">
        <v>1898</v>
      </c>
      <c r="K25" s="764"/>
      <c r="L25" s="764"/>
      <c r="M25" s="764"/>
      <c r="N25" s="764"/>
      <c r="O25" s="764"/>
      <c r="P25" s="764"/>
      <c r="Q25" s="764"/>
      <c r="R25" s="764"/>
      <c r="S25" s="764"/>
      <c r="T25" s="764"/>
      <c r="U25" s="764"/>
      <c r="V25" s="764"/>
      <c r="W25" s="764"/>
      <c r="X25" s="765"/>
      <c r="Y25" s="1009"/>
      <c r="Z25" s="765"/>
      <c r="AA25" s="1009"/>
      <c r="AB25" s="764"/>
      <c r="AC25" s="764"/>
      <c r="AD25" s="764"/>
      <c r="AE25" s="764"/>
      <c r="AF25" s="764"/>
      <c r="AG25" s="764"/>
      <c r="AH25" s="764"/>
      <c r="AI25" s="764"/>
      <c r="AJ25" s="764"/>
      <c r="AK25" s="764"/>
      <c r="AL25" s="764"/>
      <c r="AM25" s="764"/>
      <c r="AN25" s="764"/>
      <c r="AO25" s="764"/>
      <c r="AP25" s="764"/>
      <c r="AQ25" s="764"/>
      <c r="AR25" s="764"/>
      <c r="AS25" s="764"/>
      <c r="AT25" s="765"/>
    </row>
    <row r="26" spans="2:47" ht="15" customHeight="1" x14ac:dyDescent="0.25">
      <c r="H26" s="1104">
        <v>4</v>
      </c>
      <c r="I26" s="765"/>
      <c r="J26" s="1105" t="s">
        <v>1899</v>
      </c>
      <c r="K26" s="764"/>
      <c r="L26" s="764"/>
      <c r="M26" s="764"/>
      <c r="N26" s="764"/>
      <c r="O26" s="764"/>
      <c r="P26" s="764"/>
      <c r="Q26" s="764"/>
      <c r="R26" s="764"/>
      <c r="S26" s="764"/>
      <c r="T26" s="764"/>
      <c r="U26" s="764"/>
      <c r="V26" s="764"/>
      <c r="W26" s="764"/>
      <c r="X26" s="765"/>
      <c r="Y26" s="1009"/>
      <c r="Z26" s="765"/>
      <c r="AA26" s="1009"/>
      <c r="AB26" s="764"/>
      <c r="AC26" s="764"/>
      <c r="AD26" s="764"/>
      <c r="AE26" s="764"/>
      <c r="AF26" s="764"/>
      <c r="AG26" s="764"/>
      <c r="AH26" s="764"/>
      <c r="AI26" s="764"/>
      <c r="AJ26" s="764"/>
      <c r="AK26" s="764"/>
      <c r="AL26" s="764"/>
      <c r="AM26" s="764"/>
      <c r="AN26" s="764"/>
      <c r="AO26" s="764"/>
      <c r="AP26" s="764"/>
      <c r="AQ26" s="764"/>
      <c r="AR26" s="764"/>
      <c r="AS26" s="764"/>
      <c r="AT26" s="765"/>
    </row>
    <row r="27" spans="2:47" ht="15" customHeight="1" x14ac:dyDescent="0.25">
      <c r="H27" s="1104">
        <v>5</v>
      </c>
      <c r="I27" s="765"/>
      <c r="J27" s="1105" t="s">
        <v>1900</v>
      </c>
      <c r="K27" s="764"/>
      <c r="L27" s="764"/>
      <c r="M27" s="764"/>
      <c r="N27" s="764"/>
      <c r="O27" s="764"/>
      <c r="P27" s="764"/>
      <c r="Q27" s="764"/>
      <c r="R27" s="764"/>
      <c r="S27" s="764"/>
      <c r="T27" s="764"/>
      <c r="U27" s="764"/>
      <c r="V27" s="764"/>
      <c r="W27" s="764"/>
      <c r="X27" s="765"/>
      <c r="Y27" s="1009"/>
      <c r="Z27" s="765"/>
      <c r="AA27" s="1009"/>
      <c r="AB27" s="764"/>
      <c r="AC27" s="764"/>
      <c r="AD27" s="764"/>
      <c r="AE27" s="764"/>
      <c r="AF27" s="764"/>
      <c r="AG27" s="764"/>
      <c r="AH27" s="764"/>
      <c r="AI27" s="764"/>
      <c r="AJ27" s="764"/>
      <c r="AK27" s="764"/>
      <c r="AL27" s="764"/>
      <c r="AM27" s="764"/>
      <c r="AN27" s="764"/>
      <c r="AO27" s="764"/>
      <c r="AP27" s="764"/>
      <c r="AQ27" s="764"/>
      <c r="AR27" s="764"/>
      <c r="AS27" s="764"/>
      <c r="AT27" s="765"/>
    </row>
    <row r="28" spans="2:47" ht="15" customHeight="1" x14ac:dyDescent="0.25">
      <c r="B28" s="760"/>
      <c r="C28" s="761"/>
      <c r="D28" s="761"/>
      <c r="E28" s="761"/>
      <c r="H28" s="1104">
        <v>6</v>
      </c>
      <c r="I28" s="765"/>
      <c r="J28" s="1105" t="s">
        <v>1901</v>
      </c>
      <c r="K28" s="764"/>
      <c r="L28" s="764"/>
      <c r="M28" s="764"/>
      <c r="N28" s="764"/>
      <c r="O28" s="764"/>
      <c r="P28" s="764"/>
      <c r="Q28" s="764"/>
      <c r="R28" s="764"/>
      <c r="S28" s="764"/>
      <c r="T28" s="764"/>
      <c r="U28" s="764"/>
      <c r="V28" s="764"/>
      <c r="W28" s="764"/>
      <c r="X28" s="765"/>
      <c r="Y28" s="1009"/>
      <c r="Z28" s="765"/>
      <c r="AA28" s="1009"/>
      <c r="AB28" s="764"/>
      <c r="AC28" s="764"/>
      <c r="AD28" s="764"/>
      <c r="AE28" s="764"/>
      <c r="AF28" s="764"/>
      <c r="AG28" s="764"/>
      <c r="AH28" s="764"/>
      <c r="AI28" s="764"/>
      <c r="AJ28" s="764"/>
      <c r="AK28" s="764"/>
      <c r="AL28" s="764"/>
      <c r="AM28" s="764"/>
      <c r="AN28" s="764"/>
      <c r="AO28" s="764"/>
      <c r="AP28" s="764"/>
      <c r="AQ28" s="764"/>
      <c r="AR28" s="764"/>
      <c r="AS28" s="764"/>
      <c r="AT28" s="765"/>
    </row>
    <row r="29" spans="2:47" ht="15" customHeight="1" x14ac:dyDescent="0.25">
      <c r="H29" s="1104">
        <v>7</v>
      </c>
      <c r="I29" s="765"/>
      <c r="J29" s="1105" t="s">
        <v>1902</v>
      </c>
      <c r="K29" s="764"/>
      <c r="L29" s="764"/>
      <c r="M29" s="764"/>
      <c r="N29" s="764"/>
      <c r="O29" s="764"/>
      <c r="P29" s="764"/>
      <c r="Q29" s="764"/>
      <c r="R29" s="764"/>
      <c r="S29" s="764"/>
      <c r="T29" s="764"/>
      <c r="U29" s="764"/>
      <c r="V29" s="764"/>
      <c r="W29" s="764"/>
      <c r="X29" s="765"/>
      <c r="Y29" s="1009"/>
      <c r="Z29" s="765"/>
      <c r="AA29" s="1009"/>
      <c r="AB29" s="764"/>
      <c r="AC29" s="764"/>
      <c r="AD29" s="764"/>
      <c r="AE29" s="764"/>
      <c r="AF29" s="764"/>
      <c r="AG29" s="764"/>
      <c r="AH29" s="764"/>
      <c r="AI29" s="764"/>
      <c r="AJ29" s="764"/>
      <c r="AK29" s="764"/>
      <c r="AL29" s="764"/>
      <c r="AM29" s="764"/>
      <c r="AN29" s="764"/>
      <c r="AO29" s="764"/>
      <c r="AP29" s="764"/>
      <c r="AQ29" s="764"/>
      <c r="AR29" s="764"/>
      <c r="AS29" s="764"/>
      <c r="AT29" s="765"/>
    </row>
    <row r="30" spans="2:47" ht="15" customHeight="1" x14ac:dyDescent="0.25">
      <c r="B30" s="760"/>
      <c r="C30" s="761"/>
      <c r="D30" s="761"/>
      <c r="E30" s="761"/>
      <c r="H30" s="1104">
        <v>8</v>
      </c>
      <c r="I30" s="765"/>
      <c r="J30" s="1105" t="s">
        <v>1903</v>
      </c>
      <c r="K30" s="764"/>
      <c r="L30" s="764"/>
      <c r="M30" s="764"/>
      <c r="N30" s="764"/>
      <c r="O30" s="764"/>
      <c r="P30" s="764"/>
      <c r="Q30" s="764"/>
      <c r="R30" s="764"/>
      <c r="S30" s="764"/>
      <c r="T30" s="764"/>
      <c r="U30" s="764"/>
      <c r="V30" s="764"/>
      <c r="W30" s="764"/>
      <c r="X30" s="765"/>
      <c r="Y30" s="1009"/>
      <c r="Z30" s="765"/>
      <c r="AA30" s="1009"/>
      <c r="AB30" s="764"/>
      <c r="AC30" s="764"/>
      <c r="AD30" s="764"/>
      <c r="AE30" s="764"/>
      <c r="AF30" s="764"/>
      <c r="AG30" s="764"/>
      <c r="AH30" s="764"/>
      <c r="AI30" s="764"/>
      <c r="AJ30" s="764"/>
      <c r="AK30" s="764"/>
      <c r="AL30" s="764"/>
      <c r="AM30" s="764"/>
      <c r="AN30" s="764"/>
      <c r="AO30" s="764"/>
      <c r="AP30" s="764"/>
      <c r="AQ30" s="764"/>
      <c r="AR30" s="764"/>
      <c r="AS30" s="764"/>
      <c r="AT30" s="765"/>
    </row>
    <row r="31" spans="2:47" ht="15" customHeight="1" x14ac:dyDescent="0.25">
      <c r="H31" s="1104">
        <v>9</v>
      </c>
      <c r="I31" s="765"/>
      <c r="J31" s="1105" t="s">
        <v>1904</v>
      </c>
      <c r="K31" s="764"/>
      <c r="L31" s="764"/>
      <c r="M31" s="764"/>
      <c r="N31" s="764"/>
      <c r="O31" s="764"/>
      <c r="P31" s="764"/>
      <c r="Q31" s="764"/>
      <c r="R31" s="764"/>
      <c r="S31" s="764"/>
      <c r="T31" s="764"/>
      <c r="U31" s="764"/>
      <c r="V31" s="764"/>
      <c r="W31" s="764"/>
      <c r="X31" s="765"/>
      <c r="Y31" s="1009"/>
      <c r="Z31" s="765"/>
      <c r="AA31" s="1009"/>
      <c r="AB31" s="764"/>
      <c r="AC31" s="764"/>
      <c r="AD31" s="764"/>
      <c r="AE31" s="764"/>
      <c r="AF31" s="764"/>
      <c r="AG31" s="764"/>
      <c r="AH31" s="764"/>
      <c r="AI31" s="764"/>
      <c r="AJ31" s="764"/>
      <c r="AK31" s="764"/>
      <c r="AL31" s="764"/>
      <c r="AM31" s="764"/>
      <c r="AN31" s="764"/>
      <c r="AO31" s="764"/>
      <c r="AP31" s="764"/>
      <c r="AQ31" s="764"/>
      <c r="AR31" s="764"/>
      <c r="AS31" s="764"/>
      <c r="AT31" s="765"/>
    </row>
    <row r="32" spans="2:47" ht="15" customHeight="1" x14ac:dyDescent="0.25">
      <c r="B32" s="760"/>
      <c r="C32" s="761"/>
      <c r="D32" s="761"/>
      <c r="E32" s="761"/>
      <c r="H32" s="1104">
        <v>10</v>
      </c>
      <c r="I32" s="765"/>
      <c r="J32" s="1105" t="s">
        <v>1905</v>
      </c>
      <c r="K32" s="764"/>
      <c r="L32" s="764"/>
      <c r="M32" s="764"/>
      <c r="N32" s="764"/>
      <c r="O32" s="764"/>
      <c r="P32" s="764"/>
      <c r="Q32" s="764"/>
      <c r="R32" s="764"/>
      <c r="S32" s="764"/>
      <c r="T32" s="764"/>
      <c r="U32" s="764"/>
      <c r="V32" s="764"/>
      <c r="W32" s="764"/>
      <c r="X32" s="765"/>
      <c r="Y32" s="1009"/>
      <c r="Z32" s="765"/>
      <c r="AA32" s="1009"/>
      <c r="AB32" s="764"/>
      <c r="AC32" s="764"/>
      <c r="AD32" s="764"/>
      <c r="AE32" s="764"/>
      <c r="AF32" s="764"/>
      <c r="AG32" s="764"/>
      <c r="AH32" s="764"/>
      <c r="AI32" s="764"/>
      <c r="AJ32" s="764"/>
      <c r="AK32" s="764"/>
      <c r="AL32" s="764"/>
      <c r="AM32" s="764"/>
      <c r="AN32" s="764"/>
      <c r="AO32" s="764"/>
      <c r="AP32" s="764"/>
      <c r="AQ32" s="764"/>
      <c r="AR32" s="764"/>
      <c r="AS32" s="764"/>
      <c r="AT32" s="765"/>
      <c r="AU32" s="254"/>
    </row>
    <row r="33" spans="2:47" ht="15" customHeight="1" x14ac:dyDescent="0.25">
      <c r="H33" s="1104">
        <v>11</v>
      </c>
      <c r="I33" s="765"/>
      <c r="J33" s="1105" t="s">
        <v>1906</v>
      </c>
      <c r="K33" s="764"/>
      <c r="L33" s="764"/>
      <c r="M33" s="764"/>
      <c r="N33" s="764"/>
      <c r="O33" s="764"/>
      <c r="P33" s="764"/>
      <c r="Q33" s="764"/>
      <c r="R33" s="764"/>
      <c r="S33" s="764"/>
      <c r="T33" s="764"/>
      <c r="U33" s="764"/>
      <c r="V33" s="764"/>
      <c r="W33" s="764"/>
      <c r="X33" s="765"/>
      <c r="Y33" s="1009"/>
      <c r="Z33" s="765"/>
      <c r="AA33" s="1009"/>
      <c r="AB33" s="764"/>
      <c r="AC33" s="764"/>
      <c r="AD33" s="764"/>
      <c r="AE33" s="764"/>
      <c r="AF33" s="764"/>
      <c r="AG33" s="764"/>
      <c r="AH33" s="764"/>
      <c r="AI33" s="764"/>
      <c r="AJ33" s="764"/>
      <c r="AK33" s="764"/>
      <c r="AL33" s="764"/>
      <c r="AM33" s="764"/>
      <c r="AN33" s="764"/>
      <c r="AO33" s="764"/>
      <c r="AP33" s="764"/>
      <c r="AQ33" s="764"/>
      <c r="AR33" s="764"/>
      <c r="AS33" s="764"/>
      <c r="AT33" s="765"/>
      <c r="AU33" s="254"/>
    </row>
    <row r="34" spans="2:47" ht="15" customHeight="1" x14ac:dyDescent="0.25">
      <c r="B34" s="760"/>
      <c r="C34" s="761"/>
      <c r="D34" s="761"/>
      <c r="E34" s="761"/>
      <c r="H34" s="1104">
        <v>12</v>
      </c>
      <c r="I34" s="765"/>
      <c r="J34" s="1105" t="s">
        <v>1907</v>
      </c>
      <c r="K34" s="764"/>
      <c r="L34" s="764"/>
      <c r="M34" s="764"/>
      <c r="N34" s="764"/>
      <c r="O34" s="764"/>
      <c r="P34" s="764"/>
      <c r="Q34" s="764"/>
      <c r="R34" s="764"/>
      <c r="S34" s="764"/>
      <c r="T34" s="764"/>
      <c r="U34" s="764"/>
      <c r="V34" s="764"/>
      <c r="W34" s="764"/>
      <c r="X34" s="765"/>
      <c r="Y34" s="1009"/>
      <c r="Z34" s="765"/>
      <c r="AA34" s="1009"/>
      <c r="AB34" s="764"/>
      <c r="AC34" s="764"/>
      <c r="AD34" s="764"/>
      <c r="AE34" s="764"/>
      <c r="AF34" s="764"/>
      <c r="AG34" s="764"/>
      <c r="AH34" s="764"/>
      <c r="AI34" s="764"/>
      <c r="AJ34" s="764"/>
      <c r="AK34" s="764"/>
      <c r="AL34" s="764"/>
      <c r="AM34" s="764"/>
      <c r="AN34" s="764"/>
      <c r="AO34" s="764"/>
      <c r="AP34" s="764"/>
      <c r="AQ34" s="764"/>
      <c r="AR34" s="764"/>
      <c r="AS34" s="764"/>
      <c r="AT34" s="765"/>
      <c r="AU34" s="254"/>
    </row>
    <row r="35" spans="2:47" ht="15" customHeight="1" x14ac:dyDescent="0.25">
      <c r="H35" s="1104">
        <v>13</v>
      </c>
      <c r="I35" s="765"/>
      <c r="J35" s="1105" t="s">
        <v>1908</v>
      </c>
      <c r="K35" s="764"/>
      <c r="L35" s="764"/>
      <c r="M35" s="764"/>
      <c r="N35" s="764"/>
      <c r="O35" s="764"/>
      <c r="P35" s="764"/>
      <c r="Q35" s="764"/>
      <c r="R35" s="764"/>
      <c r="S35" s="764"/>
      <c r="T35" s="764"/>
      <c r="U35" s="764"/>
      <c r="V35" s="764"/>
      <c r="W35" s="764"/>
      <c r="X35" s="765"/>
      <c r="Y35" s="1009"/>
      <c r="Z35" s="765"/>
      <c r="AA35" s="1009"/>
      <c r="AB35" s="764"/>
      <c r="AC35" s="764"/>
      <c r="AD35" s="764"/>
      <c r="AE35" s="764"/>
      <c r="AF35" s="764"/>
      <c r="AG35" s="764"/>
      <c r="AH35" s="764"/>
      <c r="AI35" s="764"/>
      <c r="AJ35" s="764"/>
      <c r="AK35" s="764"/>
      <c r="AL35" s="764"/>
      <c r="AM35" s="764"/>
      <c r="AN35" s="764"/>
      <c r="AO35" s="764"/>
      <c r="AP35" s="764"/>
      <c r="AQ35" s="764"/>
      <c r="AR35" s="764"/>
      <c r="AS35" s="764"/>
      <c r="AT35" s="765"/>
      <c r="AU35" s="254"/>
    </row>
    <row r="36" spans="2:47" ht="15" customHeight="1" x14ac:dyDescent="0.25">
      <c r="B36" s="760"/>
      <c r="C36" s="761"/>
      <c r="D36" s="761"/>
      <c r="E36" s="761"/>
      <c r="H36" s="204"/>
      <c r="I36" s="204"/>
      <c r="AS36" s="443"/>
      <c r="AT36" s="443"/>
      <c r="AU36" s="254"/>
    </row>
    <row r="37" spans="2:47" ht="15" customHeight="1" x14ac:dyDescent="0.25">
      <c r="H37" s="1082" t="s">
        <v>1445</v>
      </c>
      <c r="I37" s="765"/>
      <c r="J37" s="1109" t="s">
        <v>1780</v>
      </c>
      <c r="K37" s="764"/>
      <c r="L37" s="764"/>
      <c r="M37" s="764"/>
      <c r="N37" s="764"/>
      <c r="O37" s="764"/>
      <c r="P37" s="764"/>
      <c r="Q37" s="764"/>
      <c r="R37" s="764"/>
      <c r="S37" s="764"/>
      <c r="T37" s="764"/>
      <c r="U37" s="764"/>
      <c r="V37" s="764"/>
      <c r="W37" s="764"/>
      <c r="X37" s="765"/>
      <c r="Y37" s="1082" t="s">
        <v>1767</v>
      </c>
      <c r="Z37" s="765"/>
      <c r="AA37" s="1110" t="s">
        <v>1909</v>
      </c>
      <c r="AB37" s="764"/>
      <c r="AC37" s="764"/>
      <c r="AD37" s="764"/>
      <c r="AE37" s="764"/>
      <c r="AF37" s="764"/>
      <c r="AG37" s="764"/>
      <c r="AH37" s="764"/>
      <c r="AI37" s="764"/>
      <c r="AJ37" s="765"/>
      <c r="AK37" s="1110" t="s">
        <v>1910</v>
      </c>
      <c r="AL37" s="764"/>
      <c r="AM37" s="764"/>
      <c r="AN37" s="764"/>
      <c r="AO37" s="764"/>
      <c r="AP37" s="764"/>
      <c r="AQ37" s="764"/>
      <c r="AR37" s="764"/>
      <c r="AS37" s="764"/>
      <c r="AT37" s="765"/>
      <c r="AU37" s="254"/>
    </row>
    <row r="38" spans="2:47" ht="15" customHeight="1" x14ac:dyDescent="0.25">
      <c r="H38" s="1104">
        <v>1</v>
      </c>
      <c r="I38" s="765"/>
      <c r="J38" s="1105" t="s">
        <v>1911</v>
      </c>
      <c r="K38" s="764"/>
      <c r="L38" s="764"/>
      <c r="M38" s="764"/>
      <c r="N38" s="764"/>
      <c r="O38" s="764"/>
      <c r="P38" s="764"/>
      <c r="Q38" s="764"/>
      <c r="R38" s="764"/>
      <c r="S38" s="764"/>
      <c r="T38" s="764"/>
      <c r="U38" s="764"/>
      <c r="V38" s="764"/>
      <c r="W38" s="764"/>
      <c r="X38" s="765"/>
      <c r="Y38" s="1009"/>
      <c r="Z38" s="765"/>
      <c r="AA38" s="1106">
        <f>AA53</f>
        <v>0</v>
      </c>
      <c r="AB38" s="764"/>
      <c r="AC38" s="764"/>
      <c r="AD38" s="764"/>
      <c r="AE38" s="764"/>
      <c r="AF38" s="764"/>
      <c r="AG38" s="764"/>
      <c r="AH38" s="764"/>
      <c r="AI38" s="764"/>
      <c r="AJ38" s="765"/>
      <c r="AK38" s="1106">
        <f>AK53</f>
        <v>0</v>
      </c>
      <c r="AL38" s="764"/>
      <c r="AM38" s="764"/>
      <c r="AN38" s="764"/>
      <c r="AO38" s="764"/>
      <c r="AP38" s="764"/>
      <c r="AQ38" s="764"/>
      <c r="AR38" s="764"/>
      <c r="AS38" s="764"/>
      <c r="AT38" s="765"/>
      <c r="AU38" s="254"/>
    </row>
    <row r="39" spans="2:47" ht="15" customHeight="1" x14ac:dyDescent="0.25">
      <c r="H39" s="1104">
        <v>2</v>
      </c>
      <c r="I39" s="765"/>
      <c r="J39" s="1105" t="s">
        <v>1912</v>
      </c>
      <c r="K39" s="764"/>
      <c r="L39" s="764"/>
      <c r="M39" s="764"/>
      <c r="N39" s="764"/>
      <c r="O39" s="764"/>
      <c r="P39" s="764"/>
      <c r="Q39" s="764"/>
      <c r="R39" s="764"/>
      <c r="S39" s="764"/>
      <c r="T39" s="764"/>
      <c r="U39" s="764"/>
      <c r="V39" s="764"/>
      <c r="W39" s="764"/>
      <c r="X39" s="765"/>
      <c r="Y39" s="1009"/>
      <c r="Z39" s="765"/>
      <c r="AA39" s="1114"/>
      <c r="AB39" s="764"/>
      <c r="AC39" s="764"/>
      <c r="AD39" s="764"/>
      <c r="AE39" s="764"/>
      <c r="AF39" s="764"/>
      <c r="AG39" s="764"/>
      <c r="AH39" s="764"/>
      <c r="AI39" s="764"/>
      <c r="AJ39" s="796"/>
      <c r="AK39" s="1108"/>
      <c r="AL39" s="764"/>
      <c r="AM39" s="764"/>
      <c r="AN39" s="764"/>
      <c r="AO39" s="764"/>
      <c r="AP39" s="764"/>
      <c r="AQ39" s="764"/>
      <c r="AR39" s="764"/>
      <c r="AS39" s="764"/>
      <c r="AT39" s="796"/>
      <c r="AU39" s="254"/>
    </row>
    <row r="40" spans="2:47" ht="15" customHeight="1" x14ac:dyDescent="0.25">
      <c r="H40" s="1104">
        <v>3</v>
      </c>
      <c r="I40" s="765"/>
      <c r="J40" s="1105" t="s">
        <v>1913</v>
      </c>
      <c r="K40" s="764"/>
      <c r="L40" s="764"/>
      <c r="M40" s="764"/>
      <c r="N40" s="764"/>
      <c r="O40" s="764"/>
      <c r="P40" s="764"/>
      <c r="Q40" s="764"/>
      <c r="R40" s="764"/>
      <c r="S40" s="764"/>
      <c r="T40" s="764"/>
      <c r="U40" s="764"/>
      <c r="V40" s="764"/>
      <c r="W40" s="764"/>
      <c r="X40" s="765"/>
      <c r="Y40" s="1009"/>
      <c r="Z40" s="765"/>
      <c r="AA40" s="1106">
        <f>SUM(AA38:AT39)</f>
        <v>0</v>
      </c>
      <c r="AB40" s="764"/>
      <c r="AC40" s="764"/>
      <c r="AD40" s="764"/>
      <c r="AE40" s="764"/>
      <c r="AF40" s="764"/>
      <c r="AG40" s="764"/>
      <c r="AH40" s="764"/>
      <c r="AI40" s="764"/>
      <c r="AJ40" s="765"/>
      <c r="AK40" s="1106">
        <f>SUM(AK38:BD39)</f>
        <v>0</v>
      </c>
      <c r="AL40" s="764"/>
      <c r="AM40" s="764"/>
      <c r="AN40" s="764"/>
      <c r="AO40" s="764"/>
      <c r="AP40" s="764"/>
      <c r="AQ40" s="764"/>
      <c r="AR40" s="764"/>
      <c r="AS40" s="764"/>
      <c r="AT40" s="765"/>
      <c r="AU40" s="254"/>
    </row>
    <row r="41" spans="2:47" ht="15" customHeight="1" x14ac:dyDescent="0.25">
      <c r="H41" s="204"/>
      <c r="I41" s="204"/>
      <c r="AS41" s="226"/>
      <c r="AT41" s="226"/>
      <c r="AU41" s="254"/>
    </row>
    <row r="42" spans="2:47" ht="15" customHeight="1" x14ac:dyDescent="0.25">
      <c r="H42" s="87" t="s">
        <v>1914</v>
      </c>
      <c r="I42" s="204"/>
      <c r="AS42" s="226"/>
      <c r="AT42" s="226"/>
      <c r="AU42" s="254"/>
    </row>
    <row r="43" spans="2:47" ht="15" customHeight="1" x14ac:dyDescent="0.25">
      <c r="H43" s="1082" t="s">
        <v>1445</v>
      </c>
      <c r="I43" s="765"/>
      <c r="J43" s="1109" t="s">
        <v>1780</v>
      </c>
      <c r="K43" s="764"/>
      <c r="L43" s="764"/>
      <c r="M43" s="764"/>
      <c r="N43" s="764"/>
      <c r="O43" s="764"/>
      <c r="P43" s="764"/>
      <c r="Q43" s="764"/>
      <c r="R43" s="764"/>
      <c r="S43" s="764"/>
      <c r="T43" s="764"/>
      <c r="U43" s="764"/>
      <c r="V43" s="764"/>
      <c r="W43" s="764"/>
      <c r="X43" s="765"/>
      <c r="Y43" s="1082" t="s">
        <v>1767</v>
      </c>
      <c r="Z43" s="765"/>
      <c r="AA43" s="1110" t="s">
        <v>1909</v>
      </c>
      <c r="AB43" s="764"/>
      <c r="AC43" s="764"/>
      <c r="AD43" s="764"/>
      <c r="AE43" s="764"/>
      <c r="AF43" s="764"/>
      <c r="AG43" s="764"/>
      <c r="AH43" s="764"/>
      <c r="AI43" s="764"/>
      <c r="AJ43" s="765"/>
      <c r="AK43" s="1110" t="s">
        <v>1910</v>
      </c>
      <c r="AL43" s="764"/>
      <c r="AM43" s="764"/>
      <c r="AN43" s="764"/>
      <c r="AO43" s="764"/>
      <c r="AP43" s="764"/>
      <c r="AQ43" s="764"/>
      <c r="AR43" s="764"/>
      <c r="AS43" s="764"/>
      <c r="AT43" s="765"/>
      <c r="AU43" s="254"/>
    </row>
    <row r="44" spans="2:47" ht="15" customHeight="1" x14ac:dyDescent="0.25">
      <c r="H44" s="1104">
        <v>1</v>
      </c>
      <c r="I44" s="765"/>
      <c r="J44" s="1105"/>
      <c r="K44" s="764"/>
      <c r="L44" s="764"/>
      <c r="M44" s="764"/>
      <c r="N44" s="764"/>
      <c r="O44" s="764"/>
      <c r="P44" s="764"/>
      <c r="Q44" s="764"/>
      <c r="R44" s="764"/>
      <c r="S44" s="764"/>
      <c r="T44" s="764"/>
      <c r="U44" s="764"/>
      <c r="V44" s="764"/>
      <c r="W44" s="764"/>
      <c r="X44" s="765"/>
      <c r="Y44" s="1009"/>
      <c r="Z44" s="765"/>
      <c r="AA44" s="1106"/>
      <c r="AB44" s="764"/>
      <c r="AC44" s="764"/>
      <c r="AD44" s="764"/>
      <c r="AE44" s="764"/>
      <c r="AF44" s="764"/>
      <c r="AG44" s="764"/>
      <c r="AH44" s="764"/>
      <c r="AI44" s="764"/>
      <c r="AJ44" s="765"/>
      <c r="AK44" s="1106"/>
      <c r="AL44" s="764"/>
      <c r="AM44" s="764"/>
      <c r="AN44" s="764"/>
      <c r="AO44" s="764"/>
      <c r="AP44" s="764"/>
      <c r="AQ44" s="764"/>
      <c r="AR44" s="764"/>
      <c r="AS44" s="764"/>
      <c r="AT44" s="765"/>
      <c r="AU44" s="254"/>
    </row>
    <row r="45" spans="2:47" ht="15" customHeight="1" x14ac:dyDescent="0.25">
      <c r="H45" s="1104">
        <v>2</v>
      </c>
      <c r="I45" s="765"/>
      <c r="J45" s="1105"/>
      <c r="K45" s="764"/>
      <c r="L45" s="764"/>
      <c r="M45" s="764"/>
      <c r="N45" s="764"/>
      <c r="O45" s="764"/>
      <c r="P45" s="764"/>
      <c r="Q45" s="764"/>
      <c r="R45" s="764"/>
      <c r="S45" s="764"/>
      <c r="T45" s="764"/>
      <c r="U45" s="764"/>
      <c r="V45" s="764"/>
      <c r="W45" s="764"/>
      <c r="X45" s="765"/>
      <c r="Y45" s="1009"/>
      <c r="Z45" s="765"/>
      <c r="AA45" s="1106"/>
      <c r="AB45" s="764"/>
      <c r="AC45" s="764"/>
      <c r="AD45" s="764"/>
      <c r="AE45" s="764"/>
      <c r="AF45" s="764"/>
      <c r="AG45" s="764"/>
      <c r="AH45" s="764"/>
      <c r="AI45" s="764"/>
      <c r="AJ45" s="765"/>
      <c r="AK45" s="1106"/>
      <c r="AL45" s="764"/>
      <c r="AM45" s="764"/>
      <c r="AN45" s="764"/>
      <c r="AO45" s="764"/>
      <c r="AP45" s="764"/>
      <c r="AQ45" s="764"/>
      <c r="AR45" s="764"/>
      <c r="AS45" s="764"/>
      <c r="AT45" s="765"/>
      <c r="AU45" s="254"/>
    </row>
    <row r="46" spans="2:47" ht="15" customHeight="1" x14ac:dyDescent="0.25">
      <c r="H46" s="1104">
        <v>3</v>
      </c>
      <c r="I46" s="765"/>
      <c r="J46" s="1105"/>
      <c r="K46" s="764"/>
      <c r="L46" s="764"/>
      <c r="M46" s="764"/>
      <c r="N46" s="764"/>
      <c r="O46" s="764"/>
      <c r="P46" s="764"/>
      <c r="Q46" s="764"/>
      <c r="R46" s="764"/>
      <c r="S46" s="764"/>
      <c r="T46" s="764"/>
      <c r="U46" s="764"/>
      <c r="V46" s="764"/>
      <c r="W46" s="764"/>
      <c r="X46" s="765"/>
      <c r="Y46" s="1009"/>
      <c r="Z46" s="765"/>
      <c r="AA46" s="1106"/>
      <c r="AB46" s="764"/>
      <c r="AC46" s="764"/>
      <c r="AD46" s="764"/>
      <c r="AE46" s="764"/>
      <c r="AF46" s="764"/>
      <c r="AG46" s="764"/>
      <c r="AH46" s="764"/>
      <c r="AI46" s="764"/>
      <c r="AJ46" s="765"/>
      <c r="AK46" s="1106"/>
      <c r="AL46" s="764"/>
      <c r="AM46" s="764"/>
      <c r="AN46" s="764"/>
      <c r="AO46" s="764"/>
      <c r="AP46" s="764"/>
      <c r="AQ46" s="764"/>
      <c r="AR46" s="764"/>
      <c r="AS46" s="764"/>
      <c r="AT46" s="765"/>
      <c r="AU46" s="254"/>
    </row>
    <row r="47" spans="2:47" ht="15" customHeight="1" x14ac:dyDescent="0.25">
      <c r="H47" s="1104">
        <v>4</v>
      </c>
      <c r="I47" s="765"/>
      <c r="J47" s="1105"/>
      <c r="K47" s="764"/>
      <c r="L47" s="764"/>
      <c r="M47" s="764"/>
      <c r="N47" s="764"/>
      <c r="O47" s="764"/>
      <c r="P47" s="764"/>
      <c r="Q47" s="764"/>
      <c r="R47" s="764"/>
      <c r="S47" s="764"/>
      <c r="T47" s="764"/>
      <c r="U47" s="764"/>
      <c r="V47" s="764"/>
      <c r="W47" s="764"/>
      <c r="X47" s="765"/>
      <c r="Y47" s="1009"/>
      <c r="Z47" s="765"/>
      <c r="AA47" s="1106"/>
      <c r="AB47" s="764"/>
      <c r="AC47" s="764"/>
      <c r="AD47" s="764"/>
      <c r="AE47" s="764"/>
      <c r="AF47" s="764"/>
      <c r="AG47" s="764"/>
      <c r="AH47" s="764"/>
      <c r="AI47" s="764"/>
      <c r="AJ47" s="765"/>
      <c r="AK47" s="1106"/>
      <c r="AL47" s="764"/>
      <c r="AM47" s="764"/>
      <c r="AN47" s="764"/>
      <c r="AO47" s="764"/>
      <c r="AP47" s="764"/>
      <c r="AQ47" s="764"/>
      <c r="AR47" s="764"/>
      <c r="AS47" s="764"/>
      <c r="AT47" s="765"/>
      <c r="AU47" s="254"/>
    </row>
    <row r="48" spans="2:47" ht="15" customHeight="1" x14ac:dyDescent="0.25">
      <c r="H48" s="1104">
        <v>5</v>
      </c>
      <c r="I48" s="765"/>
      <c r="J48" s="1105"/>
      <c r="K48" s="764"/>
      <c r="L48" s="764"/>
      <c r="M48" s="764"/>
      <c r="N48" s="764"/>
      <c r="O48" s="764"/>
      <c r="P48" s="764"/>
      <c r="Q48" s="764"/>
      <c r="R48" s="764"/>
      <c r="S48" s="764"/>
      <c r="T48" s="764"/>
      <c r="U48" s="764"/>
      <c r="V48" s="764"/>
      <c r="W48" s="764"/>
      <c r="X48" s="765"/>
      <c r="Y48" s="1009"/>
      <c r="Z48" s="765"/>
      <c r="AA48" s="1106"/>
      <c r="AB48" s="764"/>
      <c r="AC48" s="764"/>
      <c r="AD48" s="764"/>
      <c r="AE48" s="764"/>
      <c r="AF48" s="764"/>
      <c r="AG48" s="764"/>
      <c r="AH48" s="764"/>
      <c r="AI48" s="764"/>
      <c r="AJ48" s="765"/>
      <c r="AK48" s="1106"/>
      <c r="AL48" s="764"/>
      <c r="AM48" s="764"/>
      <c r="AN48" s="764"/>
      <c r="AO48" s="764"/>
      <c r="AP48" s="764"/>
      <c r="AQ48" s="764"/>
      <c r="AR48" s="764"/>
      <c r="AS48" s="764"/>
      <c r="AT48" s="765"/>
      <c r="AU48" s="254"/>
    </row>
    <row r="49" spans="8:47" ht="15" customHeight="1" x14ac:dyDescent="0.25">
      <c r="H49" s="1104">
        <v>6</v>
      </c>
      <c r="I49" s="765"/>
      <c r="J49" s="1105"/>
      <c r="K49" s="764"/>
      <c r="L49" s="764"/>
      <c r="M49" s="764"/>
      <c r="N49" s="764"/>
      <c r="O49" s="764"/>
      <c r="P49" s="764"/>
      <c r="Q49" s="764"/>
      <c r="R49" s="764"/>
      <c r="S49" s="764"/>
      <c r="T49" s="764"/>
      <c r="U49" s="764"/>
      <c r="V49" s="764"/>
      <c r="W49" s="764"/>
      <c r="X49" s="765"/>
      <c r="Y49" s="1009"/>
      <c r="Z49" s="765"/>
      <c r="AA49" s="1106"/>
      <c r="AB49" s="764"/>
      <c r="AC49" s="764"/>
      <c r="AD49" s="764"/>
      <c r="AE49" s="764"/>
      <c r="AF49" s="764"/>
      <c r="AG49" s="764"/>
      <c r="AH49" s="764"/>
      <c r="AI49" s="764"/>
      <c r="AJ49" s="765"/>
      <c r="AK49" s="1106"/>
      <c r="AL49" s="764"/>
      <c r="AM49" s="764"/>
      <c r="AN49" s="764"/>
      <c r="AO49" s="764"/>
      <c r="AP49" s="764"/>
      <c r="AQ49" s="764"/>
      <c r="AR49" s="764"/>
      <c r="AS49" s="764"/>
      <c r="AT49" s="765"/>
      <c r="AU49" s="254"/>
    </row>
    <row r="50" spans="8:47" ht="15" customHeight="1" x14ac:dyDescent="0.25">
      <c r="H50" s="1104">
        <v>7</v>
      </c>
      <c r="I50" s="765"/>
      <c r="J50" s="1105"/>
      <c r="K50" s="764"/>
      <c r="L50" s="764"/>
      <c r="M50" s="764"/>
      <c r="N50" s="764"/>
      <c r="O50" s="764"/>
      <c r="P50" s="764"/>
      <c r="Q50" s="764"/>
      <c r="R50" s="764"/>
      <c r="S50" s="764"/>
      <c r="T50" s="764"/>
      <c r="U50" s="764"/>
      <c r="V50" s="764"/>
      <c r="W50" s="764"/>
      <c r="X50" s="765"/>
      <c r="Y50" s="1009"/>
      <c r="Z50" s="765"/>
      <c r="AA50" s="1106"/>
      <c r="AB50" s="764"/>
      <c r="AC50" s="764"/>
      <c r="AD50" s="764"/>
      <c r="AE50" s="764"/>
      <c r="AF50" s="764"/>
      <c r="AG50" s="764"/>
      <c r="AH50" s="764"/>
      <c r="AI50" s="764"/>
      <c r="AJ50" s="765"/>
      <c r="AK50" s="1106"/>
      <c r="AL50" s="764"/>
      <c r="AM50" s="764"/>
      <c r="AN50" s="764"/>
      <c r="AO50" s="764"/>
      <c r="AP50" s="764"/>
      <c r="AQ50" s="764"/>
      <c r="AR50" s="764"/>
      <c r="AS50" s="764"/>
      <c r="AT50" s="765"/>
      <c r="AU50" s="254"/>
    </row>
    <row r="51" spans="8:47" ht="15" customHeight="1" x14ac:dyDescent="0.25">
      <c r="H51" s="1104">
        <v>8</v>
      </c>
      <c r="I51" s="765"/>
      <c r="J51" s="1105"/>
      <c r="K51" s="764"/>
      <c r="L51" s="764"/>
      <c r="M51" s="764"/>
      <c r="N51" s="764"/>
      <c r="O51" s="764"/>
      <c r="P51" s="764"/>
      <c r="Q51" s="764"/>
      <c r="R51" s="764"/>
      <c r="S51" s="764"/>
      <c r="T51" s="764"/>
      <c r="U51" s="764"/>
      <c r="V51" s="764"/>
      <c r="W51" s="764"/>
      <c r="X51" s="765"/>
      <c r="Y51" s="1009"/>
      <c r="Z51" s="765"/>
      <c r="AA51" s="1106"/>
      <c r="AB51" s="764"/>
      <c r="AC51" s="764"/>
      <c r="AD51" s="764"/>
      <c r="AE51" s="764"/>
      <c r="AF51" s="764"/>
      <c r="AG51" s="764"/>
      <c r="AH51" s="764"/>
      <c r="AI51" s="764"/>
      <c r="AJ51" s="765"/>
      <c r="AK51" s="1106"/>
      <c r="AL51" s="764"/>
      <c r="AM51" s="764"/>
      <c r="AN51" s="764"/>
      <c r="AO51" s="764"/>
      <c r="AP51" s="764"/>
      <c r="AQ51" s="764"/>
      <c r="AR51" s="764"/>
      <c r="AS51" s="764"/>
      <c r="AT51" s="765"/>
      <c r="AU51" s="254"/>
    </row>
    <row r="52" spans="8:47" ht="15" customHeight="1" x14ac:dyDescent="0.25">
      <c r="H52" s="1115"/>
      <c r="I52" s="765"/>
      <c r="J52" s="1107"/>
      <c r="K52" s="764"/>
      <c r="L52" s="764"/>
      <c r="M52" s="764"/>
      <c r="N52" s="764"/>
      <c r="O52" s="764"/>
      <c r="P52" s="764"/>
      <c r="Q52" s="764"/>
      <c r="R52" s="764"/>
      <c r="S52" s="764"/>
      <c r="T52" s="764"/>
      <c r="U52" s="764"/>
      <c r="V52" s="764"/>
      <c r="W52" s="764"/>
      <c r="X52" s="765"/>
      <c r="Y52" s="1113"/>
      <c r="Z52" s="765"/>
      <c r="AA52" s="1110"/>
      <c r="AB52" s="764"/>
      <c r="AC52" s="764"/>
      <c r="AD52" s="764"/>
      <c r="AE52" s="764"/>
      <c r="AF52" s="764"/>
      <c r="AG52" s="764"/>
      <c r="AH52" s="764"/>
      <c r="AI52" s="764"/>
      <c r="AJ52" s="765"/>
      <c r="AK52" s="1110"/>
      <c r="AL52" s="764"/>
      <c r="AM52" s="764"/>
      <c r="AN52" s="764"/>
      <c r="AO52" s="764"/>
      <c r="AP52" s="764"/>
      <c r="AQ52" s="764"/>
      <c r="AR52" s="764"/>
      <c r="AS52" s="764"/>
      <c r="AT52" s="765"/>
      <c r="AU52" s="254"/>
    </row>
    <row r="53" spans="8:47" ht="15" customHeight="1" x14ac:dyDescent="0.25">
      <c r="H53" s="1112" t="s">
        <v>1832</v>
      </c>
      <c r="I53" s="764"/>
      <c r="J53" s="764"/>
      <c r="K53" s="764"/>
      <c r="L53" s="764"/>
      <c r="M53" s="764"/>
      <c r="N53" s="764"/>
      <c r="O53" s="764"/>
      <c r="P53" s="764"/>
      <c r="Q53" s="764"/>
      <c r="R53" s="764"/>
      <c r="S53" s="764"/>
      <c r="T53" s="764"/>
      <c r="U53" s="764"/>
      <c r="V53" s="764"/>
      <c r="W53" s="764"/>
      <c r="X53" s="764"/>
      <c r="Y53" s="764"/>
      <c r="Z53" s="765"/>
      <c r="AA53" s="1106">
        <f>SUM(AA44:AT52)</f>
        <v>0</v>
      </c>
      <c r="AB53" s="764"/>
      <c r="AC53" s="764"/>
      <c r="AD53" s="764"/>
      <c r="AE53" s="764"/>
      <c r="AF53" s="764"/>
      <c r="AG53" s="764"/>
      <c r="AH53" s="764"/>
      <c r="AI53" s="764"/>
      <c r="AJ53" s="765"/>
      <c r="AK53" s="1106">
        <f>SUM(AK44:BD52)</f>
        <v>0</v>
      </c>
      <c r="AL53" s="764"/>
      <c r="AM53" s="764"/>
      <c r="AN53" s="764"/>
      <c r="AO53" s="764"/>
      <c r="AP53" s="764"/>
      <c r="AQ53" s="764"/>
      <c r="AR53" s="764"/>
      <c r="AS53" s="764"/>
      <c r="AT53" s="765"/>
      <c r="AU53" s="254"/>
    </row>
    <row r="54" spans="8:47" ht="14.25" customHeight="1" x14ac:dyDescent="0.25">
      <c r="AS54" s="443"/>
      <c r="AT54" s="443"/>
      <c r="AU54" s="254"/>
    </row>
    <row r="55" spans="8:47" ht="14.25" customHeight="1" x14ac:dyDescent="0.25">
      <c r="AS55" s="443"/>
      <c r="AT55" s="443"/>
      <c r="AU55" s="254"/>
    </row>
    <row r="56" spans="8:47" ht="14.25" customHeight="1" x14ac:dyDescent="0.25">
      <c r="AS56" s="443"/>
      <c r="AT56" s="443"/>
      <c r="AU56" s="254"/>
    </row>
    <row r="57" spans="8:47" ht="14.25" customHeight="1" x14ac:dyDescent="0.25">
      <c r="H57" s="976" t="s">
        <v>1795</v>
      </c>
      <c r="I57" s="824"/>
      <c r="J57" s="824"/>
      <c r="K57" s="824"/>
      <c r="L57" s="824"/>
      <c r="M57" s="824"/>
      <c r="N57" s="824"/>
      <c r="O57" s="824"/>
      <c r="P57" s="824"/>
      <c r="Q57" s="824"/>
      <c r="R57" s="824"/>
      <c r="S57" s="824"/>
      <c r="T57" s="824"/>
      <c r="U57" s="824"/>
      <c r="V57" s="824"/>
      <c r="W57" s="824"/>
      <c r="X57" s="824"/>
      <c r="Y57" s="825"/>
      <c r="Z57" s="976" t="s">
        <v>1796</v>
      </c>
      <c r="AA57" s="824"/>
      <c r="AB57" s="824"/>
      <c r="AC57" s="824"/>
      <c r="AD57" s="824"/>
      <c r="AE57" s="824"/>
      <c r="AF57" s="824"/>
      <c r="AG57" s="824"/>
      <c r="AH57" s="824"/>
      <c r="AI57" s="824"/>
      <c r="AJ57" s="824"/>
      <c r="AK57" s="824"/>
      <c r="AL57" s="824"/>
      <c r="AM57" s="824"/>
      <c r="AN57" s="824"/>
      <c r="AO57" s="824"/>
      <c r="AP57" s="824"/>
      <c r="AQ57" s="825"/>
      <c r="AS57" s="443"/>
      <c r="AT57" s="443"/>
      <c r="AU57" s="443"/>
    </row>
    <row r="58" spans="8:47" ht="14.25" customHeight="1" x14ac:dyDescent="0.25">
      <c r="H58" s="257" t="s">
        <v>796</v>
      </c>
      <c r="I58" s="258"/>
      <c r="J58" s="258"/>
      <c r="K58" s="258"/>
      <c r="L58" s="258"/>
      <c r="M58" s="258"/>
      <c r="N58" s="258"/>
      <c r="O58" s="258"/>
      <c r="P58" s="258"/>
      <c r="Q58" s="259"/>
      <c r="R58" s="257" t="s">
        <v>1511</v>
      </c>
      <c r="S58" s="258"/>
      <c r="T58" s="258"/>
      <c r="U58" s="259"/>
      <c r="V58" s="257" t="s">
        <v>1510</v>
      </c>
      <c r="W58" s="258"/>
      <c r="X58" s="258"/>
      <c r="Y58" s="259"/>
      <c r="Z58" s="257" t="s">
        <v>796</v>
      </c>
      <c r="AA58" s="258"/>
      <c r="AB58" s="258"/>
      <c r="AC58" s="258"/>
      <c r="AD58" s="258"/>
      <c r="AE58" s="258"/>
      <c r="AF58" s="258"/>
      <c r="AG58" s="258"/>
      <c r="AH58" s="258"/>
      <c r="AI58" s="259"/>
      <c r="AJ58" s="257" t="s">
        <v>1511</v>
      </c>
      <c r="AK58" s="258"/>
      <c r="AL58" s="258"/>
      <c r="AM58" s="259"/>
      <c r="AN58" s="257" t="s">
        <v>1510</v>
      </c>
      <c r="AO58" s="258"/>
      <c r="AP58" s="258"/>
      <c r="AQ58" s="259"/>
      <c r="AS58" s="443"/>
      <c r="AT58" s="443"/>
      <c r="AU58" s="443"/>
    </row>
    <row r="59" spans="8:47" ht="14.25" customHeight="1" x14ac:dyDescent="0.25">
      <c r="H59" s="260"/>
      <c r="Q59" s="261"/>
      <c r="R59" s="260"/>
      <c r="U59" s="261"/>
      <c r="V59" s="260"/>
      <c r="Y59" s="261"/>
      <c r="Z59" s="260"/>
      <c r="AI59" s="261"/>
      <c r="AJ59" s="260"/>
      <c r="AM59" s="261"/>
      <c r="AN59" s="260"/>
      <c r="AQ59" s="261"/>
      <c r="AS59" s="443"/>
      <c r="AT59" s="443"/>
      <c r="AU59" s="443"/>
    </row>
    <row r="60" spans="8:47" ht="14.25" customHeight="1" x14ac:dyDescent="0.25">
      <c r="H60" s="260"/>
      <c r="Q60" s="261"/>
      <c r="R60" s="260"/>
      <c r="U60" s="261"/>
      <c r="V60" s="260"/>
      <c r="Y60" s="261"/>
      <c r="Z60" s="260"/>
      <c r="AI60" s="261"/>
      <c r="AJ60" s="260"/>
      <c r="AM60" s="261"/>
      <c r="AN60" s="260"/>
      <c r="AQ60" s="261"/>
      <c r="AS60" s="443"/>
      <c r="AT60" s="443"/>
      <c r="AU60" s="443"/>
    </row>
    <row r="61" spans="8:47" ht="14.25" customHeight="1" x14ac:dyDescent="0.25">
      <c r="H61" s="260"/>
      <c r="Q61" s="261"/>
      <c r="R61" s="260"/>
      <c r="U61" s="261"/>
      <c r="V61" s="260"/>
      <c r="Y61" s="261"/>
      <c r="Z61" s="260"/>
      <c r="AI61" s="261"/>
      <c r="AJ61" s="260"/>
      <c r="AM61" s="261"/>
      <c r="AN61" s="260"/>
      <c r="AQ61" s="261"/>
      <c r="AS61" s="443"/>
      <c r="AT61" s="443"/>
      <c r="AU61" s="443"/>
    </row>
    <row r="62" spans="8:47" ht="14.25" customHeight="1" x14ac:dyDescent="0.25">
      <c r="H62" s="260"/>
      <c r="Q62" s="261"/>
      <c r="R62" s="260"/>
      <c r="U62" s="261"/>
      <c r="V62" s="260"/>
      <c r="Y62" s="261"/>
      <c r="Z62" s="260"/>
      <c r="AI62" s="261"/>
      <c r="AJ62" s="260"/>
      <c r="AM62" s="261"/>
      <c r="AN62" s="260"/>
      <c r="AQ62" s="261"/>
      <c r="AS62" s="443"/>
      <c r="AT62" s="443"/>
      <c r="AU62" s="443"/>
    </row>
    <row r="63" spans="8:47" ht="14.25" customHeight="1" x14ac:dyDescent="0.25">
      <c r="H63" s="262"/>
      <c r="I63" s="263"/>
      <c r="J63" s="263"/>
      <c r="K63" s="263"/>
      <c r="L63" s="263"/>
      <c r="M63" s="263"/>
      <c r="N63" s="263"/>
      <c r="O63" s="263"/>
      <c r="P63" s="263"/>
      <c r="Q63" s="264"/>
      <c r="R63" s="262"/>
      <c r="S63" s="263"/>
      <c r="T63" s="263"/>
      <c r="U63" s="264"/>
      <c r="V63" s="262"/>
      <c r="W63" s="263"/>
      <c r="X63" s="263"/>
      <c r="Y63" s="264"/>
      <c r="Z63" s="262"/>
      <c r="AA63" s="263"/>
      <c r="AB63" s="263"/>
      <c r="AC63" s="263"/>
      <c r="AD63" s="263"/>
      <c r="AE63" s="263"/>
      <c r="AF63" s="263"/>
      <c r="AG63" s="263"/>
      <c r="AH63" s="263"/>
      <c r="AI63" s="264"/>
      <c r="AJ63" s="262"/>
      <c r="AK63" s="263"/>
      <c r="AL63" s="263"/>
      <c r="AM63" s="264"/>
      <c r="AN63" s="262"/>
      <c r="AO63" s="263"/>
      <c r="AP63" s="263"/>
      <c r="AQ63" s="264"/>
      <c r="AS63" s="443"/>
      <c r="AT63" s="443"/>
      <c r="AU63" s="443"/>
    </row>
    <row r="64" spans="8:47" ht="14.25" customHeight="1" x14ac:dyDescent="0.25">
      <c r="AM64" s="265" t="s">
        <v>1797</v>
      </c>
      <c r="AN64" s="131" t="str">
        <f>'G-4-1'!U24</f>
        <v>G-4-1-4</v>
      </c>
      <c r="AS64" s="443"/>
      <c r="AT64" s="443"/>
      <c r="AU64" s="443"/>
    </row>
    <row r="65" spans="7:47" ht="14.25" customHeight="1" x14ac:dyDescent="0.25">
      <c r="G65" s="223"/>
      <c r="AS65" s="443"/>
      <c r="AT65" s="443"/>
      <c r="AU65" s="254"/>
    </row>
  </sheetData>
  <mergeCells count="151">
    <mergeCell ref="B17:E17"/>
    <mergeCell ref="B30:E30"/>
    <mergeCell ref="B36:E36"/>
    <mergeCell ref="J26:X26"/>
    <mergeCell ref="H39:I39"/>
    <mergeCell ref="AK37:AT37"/>
    <mergeCell ref="H23:I23"/>
    <mergeCell ref="J37:X37"/>
    <mergeCell ref="B20:E20"/>
    <mergeCell ref="J27:X27"/>
    <mergeCell ref="H44:I44"/>
    <mergeCell ref="J35:X35"/>
    <mergeCell ref="AK38:AT38"/>
    <mergeCell ref="B12:E12"/>
    <mergeCell ref="H45:I45"/>
    <mergeCell ref="Y25:Z25"/>
    <mergeCell ref="J33:X33"/>
    <mergeCell ref="B13:E13"/>
    <mergeCell ref="Y33:Z33"/>
    <mergeCell ref="J34:X34"/>
    <mergeCell ref="H38:I38"/>
    <mergeCell ref="AK44:AT44"/>
    <mergeCell ref="Y37:Z37"/>
    <mergeCell ref="AK43:AT43"/>
    <mergeCell ref="H22:I22"/>
    <mergeCell ref="AA37:AJ37"/>
    <mergeCell ref="J23:X23"/>
    <mergeCell ref="H30:I30"/>
    <mergeCell ref="Y43:Z43"/>
    <mergeCell ref="H29:I29"/>
    <mergeCell ref="AA23:AT23"/>
    <mergeCell ref="H37:I37"/>
    <mergeCell ref="H33:I33"/>
    <mergeCell ref="B14:E14"/>
    <mergeCell ref="AK50:AT50"/>
    <mergeCell ref="J24:X24"/>
    <mergeCell ref="Y24:Z24"/>
    <mergeCell ref="Y45:Z45"/>
    <mergeCell ref="AA49:AJ49"/>
    <mergeCell ref="J44:X44"/>
    <mergeCell ref="AA45:AJ45"/>
    <mergeCell ref="AK45:AT45"/>
    <mergeCell ref="J28:X28"/>
    <mergeCell ref="Y31:Z31"/>
    <mergeCell ref="Y40:Z40"/>
    <mergeCell ref="AA39:AJ39"/>
    <mergeCell ref="AA25:AT25"/>
    <mergeCell ref="AA44:AJ44"/>
    <mergeCell ref="Y28:Z28"/>
    <mergeCell ref="Y32:Z32"/>
    <mergeCell ref="J40:X40"/>
    <mergeCell ref="AK48:AT48"/>
    <mergeCell ref="AA38:AJ38"/>
    <mergeCell ref="AA32:AT32"/>
    <mergeCell ref="AA46:AJ46"/>
    <mergeCell ref="G9:Z11"/>
    <mergeCell ref="AK46:AT46"/>
    <mergeCell ref="AK40:AT40"/>
    <mergeCell ref="H50:I50"/>
    <mergeCell ref="AA29:AT29"/>
    <mergeCell ref="AA51:AJ51"/>
    <mergeCell ref="B32:E32"/>
    <mergeCell ref="H25:I25"/>
    <mergeCell ref="H34:I34"/>
    <mergeCell ref="B16:E16"/>
    <mergeCell ref="J32:X32"/>
    <mergeCell ref="H49:I49"/>
    <mergeCell ref="Y51:Z51"/>
    <mergeCell ref="B34:E34"/>
    <mergeCell ref="B28:E28"/>
    <mergeCell ref="B18:E18"/>
    <mergeCell ref="AA40:AJ40"/>
    <mergeCell ref="H28:I28"/>
    <mergeCell ref="Y27:Z27"/>
    <mergeCell ref="AK51:AT51"/>
    <mergeCell ref="Y23:Z23"/>
    <mergeCell ref="B19:E19"/>
    <mergeCell ref="H48:I48"/>
    <mergeCell ref="H35:I35"/>
    <mergeCell ref="Z57:AQ57"/>
    <mergeCell ref="J30:X30"/>
    <mergeCell ref="AA53:AJ53"/>
    <mergeCell ref="H57:Y57"/>
    <mergeCell ref="H53:Z53"/>
    <mergeCell ref="Y47:Z47"/>
    <mergeCell ref="Y38:Z38"/>
    <mergeCell ref="G7:AR7"/>
    <mergeCell ref="Y26:Z26"/>
    <mergeCell ref="AA43:AJ43"/>
    <mergeCell ref="J47:X47"/>
    <mergeCell ref="AA52:AJ52"/>
    <mergeCell ref="J51:X51"/>
    <mergeCell ref="AK52:AT52"/>
    <mergeCell ref="AK49:AT49"/>
    <mergeCell ref="AA33:AT33"/>
    <mergeCell ref="Y50:Z50"/>
    <mergeCell ref="H52:I52"/>
    <mergeCell ref="J43:X43"/>
    <mergeCell ref="Y34:Z34"/>
    <mergeCell ref="AA26:AT26"/>
    <mergeCell ref="Y48:Z48"/>
    <mergeCell ref="H24:I24"/>
    <mergeCell ref="J38:X38"/>
    <mergeCell ref="Y52:Z52"/>
    <mergeCell ref="Y49:Z49"/>
    <mergeCell ref="AA27:AT27"/>
    <mergeCell ref="AA24:AT24"/>
    <mergeCell ref="AK53:AT53"/>
    <mergeCell ref="J50:X50"/>
    <mergeCell ref="H32:I32"/>
    <mergeCell ref="J46:X46"/>
    <mergeCell ref="AK47:AT47"/>
    <mergeCell ref="AA48:AJ48"/>
    <mergeCell ref="Y46:Z46"/>
    <mergeCell ref="AK39:AT39"/>
    <mergeCell ref="J52:X52"/>
    <mergeCell ref="H47:I47"/>
    <mergeCell ref="J39:X39"/>
    <mergeCell ref="AA35:AT35"/>
    <mergeCell ref="J48:X48"/>
    <mergeCell ref="J49:X49"/>
    <mergeCell ref="H43:I43"/>
    <mergeCell ref="AA50:AJ50"/>
    <mergeCell ref="J45:X45"/>
    <mergeCell ref="H40:I40"/>
    <mergeCell ref="Y39:Z39"/>
    <mergeCell ref="AA47:AJ47"/>
    <mergeCell ref="B10:E10"/>
    <mergeCell ref="H26:I26"/>
    <mergeCell ref="B4:E4"/>
    <mergeCell ref="Y35:Z35"/>
    <mergeCell ref="J25:X25"/>
    <mergeCell ref="Y44:Z44"/>
    <mergeCell ref="H46:I46"/>
    <mergeCell ref="AA34:AT34"/>
    <mergeCell ref="H51:I51"/>
    <mergeCell ref="H27:I27"/>
    <mergeCell ref="B8:E8"/>
    <mergeCell ref="AA31:AT31"/>
    <mergeCell ref="J29:X29"/>
    <mergeCell ref="B6:E6"/>
    <mergeCell ref="AA22:AT22"/>
    <mergeCell ref="B15:E15"/>
    <mergeCell ref="H31:I31"/>
    <mergeCell ref="AA28:AT28"/>
    <mergeCell ref="Y30:Z30"/>
    <mergeCell ref="Y29:Z29"/>
    <mergeCell ref="J22:X22"/>
    <mergeCell ref="AA30:AT30"/>
    <mergeCell ref="J31:X31"/>
    <mergeCell ref="Y22:Z22"/>
  </mergeCells>
  <hyperlinks>
    <hyperlink ref="B4" location="PANDUAN!A1" display="PANDUAN" xr:uid="{00000000-0004-0000-1801-000000000000}"/>
    <hyperlink ref="B6" location="'EWS DIRECTORY'!A1" display="EWS DIRECTORY" xr:uid="{00000000-0004-0000-1801-000001000000}"/>
    <hyperlink ref="B8" location="'DATA PEMICU'!A1" display="DATA PEMICU" xr:uid="{00000000-0004-0000-1801-000002000000}"/>
    <hyperlink ref="B10" location="'DATA PENGUJI'!A1" display="DATA PENGUJI" xr:uid="{00000000-0004-0000-1801-000003000000}"/>
    <hyperlink ref="B12" location="'MAIN LEVEL'!A1" display="MAIN LEVEL" xr:uid="{00000000-0004-0000-1801-000004000000}"/>
  </hyperlinks>
  <pageMargins left="0.51181102362204722" right="0.15748031496062989" top="0.55118110236220474" bottom="0.55118110236220474" header="0" footer="0"/>
  <pageSetup paperSize="9" scale="60" orientation="landscape"/>
  <headerFooter>
    <oddFooter>&amp;Rhalaman &amp;P dari</oddFooter>
  </headerFooter>
</worksheet>
</file>

<file path=xl/worksheets/sheet2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1-000000000000}">
  <sheetPr codeName="Sheet471">
    <tabColor theme="4" tint="-0.249977111117893"/>
  </sheetPr>
  <dimension ref="A1:AT44"/>
  <sheetViews>
    <sheetView topLeftCell="B3" zoomScaleNormal="100" workbookViewId="0">
      <selection activeCell="AQ18" sqref="AQ18:AU18"/>
    </sheetView>
  </sheetViews>
  <sheetFormatPr defaultColWidth="8.88671875" defaultRowHeight="13.8" x14ac:dyDescent="0.25"/>
  <cols>
    <col min="1" max="1" width="3" style="110" hidden="1" customWidth="1"/>
    <col min="2" max="5" width="3.88671875" style="177" customWidth="1"/>
    <col min="6" max="6" width="3.88671875" style="110" customWidth="1"/>
    <col min="7" max="46" width="3.88671875" customWidth="1"/>
  </cols>
  <sheetData>
    <row r="1" spans="2:46" x14ac:dyDescent="0.25">
      <c r="G1" s="178"/>
      <c r="H1" s="55"/>
      <c r="I1" s="55"/>
      <c r="J1" s="55"/>
      <c r="K1" s="55"/>
      <c r="L1" s="55"/>
      <c r="M1" s="55"/>
      <c r="N1" s="55"/>
    </row>
    <row r="2" spans="2:46" x14ac:dyDescent="0.25">
      <c r="G2" s="55" t="s">
        <v>1674</v>
      </c>
      <c r="H2" s="55"/>
      <c r="I2" s="55"/>
      <c r="J2" s="55"/>
      <c r="K2" s="55"/>
      <c r="L2" s="55"/>
      <c r="M2" s="55"/>
      <c r="N2" s="55"/>
    </row>
    <row r="3" spans="2:46" x14ac:dyDescent="0.25">
      <c r="B3" s="111"/>
      <c r="C3" s="111"/>
      <c r="D3" s="111"/>
      <c r="E3" s="111"/>
      <c r="G3" s="55"/>
      <c r="H3" s="55"/>
      <c r="I3" s="55"/>
      <c r="J3" s="55"/>
      <c r="K3" s="55"/>
      <c r="L3" s="55"/>
      <c r="M3" s="55"/>
      <c r="N3" s="55"/>
    </row>
    <row r="4" spans="2:46" x14ac:dyDescent="0.25">
      <c r="B4" s="762" t="s">
        <v>79</v>
      </c>
      <c r="C4" s="761"/>
      <c r="D4" s="761"/>
      <c r="E4" s="761"/>
      <c r="G4" s="55"/>
      <c r="H4" s="55"/>
      <c r="I4" s="55"/>
      <c r="J4" s="55"/>
      <c r="K4" s="55"/>
      <c r="L4" s="55"/>
      <c r="M4" s="55"/>
      <c r="N4" s="55"/>
    </row>
    <row r="5" spans="2:46" x14ac:dyDescent="0.25">
      <c r="B5" s="111"/>
      <c r="C5" s="111"/>
      <c r="D5" s="111"/>
      <c r="E5" s="111"/>
      <c r="G5" s="55"/>
      <c r="H5" s="55"/>
      <c r="I5" s="55"/>
      <c r="J5" s="55"/>
      <c r="K5" s="55"/>
      <c r="L5" s="55"/>
      <c r="M5" s="55"/>
      <c r="N5" s="55"/>
    </row>
    <row r="6" spans="2:46" x14ac:dyDescent="0.25">
      <c r="B6" s="762" t="s">
        <v>87</v>
      </c>
      <c r="C6" s="761"/>
      <c r="D6" s="761"/>
      <c r="E6" s="761"/>
      <c r="G6" s="55"/>
      <c r="H6" s="55"/>
      <c r="I6" s="55"/>
      <c r="J6" s="55"/>
      <c r="K6" s="55"/>
      <c r="L6" s="55"/>
      <c r="M6" s="55"/>
      <c r="N6" s="55"/>
    </row>
    <row r="7" spans="2:46" x14ac:dyDescent="0.25">
      <c r="B7" s="111"/>
      <c r="C7" s="111"/>
      <c r="D7" s="111"/>
      <c r="E7" s="111"/>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58"/>
    </row>
    <row r="8" spans="2:46" x14ac:dyDescent="0.25">
      <c r="B8" s="762" t="s">
        <v>94</v>
      </c>
      <c r="C8" s="761"/>
      <c r="D8" s="761"/>
      <c r="E8" s="761"/>
      <c r="G8" s="55"/>
      <c r="H8" s="55"/>
      <c r="I8" s="55"/>
      <c r="J8" s="55"/>
      <c r="K8" s="55"/>
      <c r="L8" s="55"/>
      <c r="M8" s="55"/>
      <c r="N8" s="55"/>
    </row>
    <row r="9" spans="2:46" ht="14.4" customHeight="1" x14ac:dyDescent="0.25">
      <c r="B9" s="111"/>
      <c r="C9" s="111"/>
      <c r="D9" s="111"/>
      <c r="E9" s="111"/>
      <c r="G9" s="999" t="str">
        <f>"Rincian "&amp;'G-4-1'!H18&amp;" "&amp;'G-4-1'!M26</f>
        <v>Rincian Biaya Lainnya Berdasarkan Bahan Bukti Pidana</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303"/>
    </row>
    <row r="10" spans="2:46" x14ac:dyDescent="0.25">
      <c r="B10" s="762" t="s">
        <v>101</v>
      </c>
      <c r="C10" s="761"/>
      <c r="D10" s="761"/>
      <c r="E10" s="761"/>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304"/>
    </row>
    <row r="11" spans="2:46"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305"/>
    </row>
    <row r="12" spans="2:46" x14ac:dyDescent="0.25">
      <c r="B12" s="762" t="s">
        <v>106</v>
      </c>
      <c r="C12" s="761"/>
      <c r="D12" s="761"/>
      <c r="E12" s="761"/>
      <c r="G12" s="254"/>
      <c r="H12" s="254"/>
      <c r="I12" s="254"/>
      <c r="J12" s="254"/>
      <c r="K12" s="254"/>
      <c r="L12" s="254"/>
      <c r="M12" s="254"/>
      <c r="N12" s="254"/>
    </row>
    <row r="13" spans="2:46" ht="14.25" customHeight="1" x14ac:dyDescent="0.25">
      <c r="B13" s="962" t="str">
        <f>HYPERLINK("#'"&amp;'EWS DIRECTORY'!$J$275&amp;"'!A1",'EWS DIRECTORY'!$J$275)</f>
        <v>G-4</v>
      </c>
      <c r="C13" s="761"/>
      <c r="D13" s="761"/>
      <c r="E13" s="761"/>
      <c r="G13" s="55" t="s">
        <v>1680</v>
      </c>
      <c r="H13" s="55"/>
      <c r="I13" s="254"/>
      <c r="J13" s="254"/>
      <c r="K13" s="254"/>
      <c r="L13" s="254"/>
      <c r="M13" s="254"/>
      <c r="N13" s="254"/>
    </row>
    <row r="14" spans="2:46" x14ac:dyDescent="0.25">
      <c r="B14" s="931" t="str">
        <f>HYPERLINK("#'"&amp;'EWS DIRECTORY'!$J$276&amp;"'!A1",'EWS DIRECTORY'!$J$276)</f>
        <v>G-4-1</v>
      </c>
      <c r="C14" s="761"/>
      <c r="D14" s="761"/>
      <c r="E14" s="761"/>
      <c r="G14" s="55" t="s">
        <v>1681</v>
      </c>
      <c r="H14" s="55"/>
      <c r="I14" s="55"/>
      <c r="J14" s="254"/>
      <c r="K14" s="254"/>
      <c r="L14" s="254"/>
      <c r="M14" s="254"/>
      <c r="N14" s="254"/>
    </row>
    <row r="15" spans="2:46" ht="14.25" customHeight="1" x14ac:dyDescent="0.25">
      <c r="B15" s="929" t="str">
        <f>HYPERLINK("#'"&amp;'EWS DIRECTORY'!$J$277&amp;"'!A1",'EWS DIRECTORY'!$J$277)</f>
        <v>G-4-1-1</v>
      </c>
      <c r="C15" s="761"/>
      <c r="D15" s="761"/>
      <c r="E15" s="761"/>
      <c r="G15" s="55" t="s">
        <v>1744</v>
      </c>
      <c r="H15" s="55"/>
      <c r="I15" s="55" t="s">
        <v>1744</v>
      </c>
      <c r="J15" s="254"/>
      <c r="K15" s="254"/>
      <c r="L15" s="254"/>
      <c r="M15" s="254"/>
      <c r="N15" s="254"/>
    </row>
    <row r="16" spans="2:46" ht="14.25" customHeight="1" x14ac:dyDescent="0.25">
      <c r="B16" s="929" t="str">
        <f>HYPERLINK("#'"&amp;'EWS DIRECTORY'!$J$278&amp;"'!A1",'EWS DIRECTORY'!$J$278)</f>
        <v>G-4-1-2</v>
      </c>
      <c r="C16" s="761"/>
      <c r="D16" s="761"/>
      <c r="E16" s="761"/>
    </row>
    <row r="17" spans="2:42" x14ac:dyDescent="0.25">
      <c r="B17" s="929" t="str">
        <f>HYPERLINK("#'"&amp;'EWS DIRECTORY'!$J$279&amp;"'!A1",'EWS DIRECTORY'!$J$279)</f>
        <v>G-4-1-3</v>
      </c>
      <c r="C17" s="761"/>
      <c r="D17" s="761"/>
      <c r="E17" s="761"/>
      <c r="G17" s="55" t="s">
        <v>1798</v>
      </c>
    </row>
    <row r="18" spans="2:42" ht="14.25" customHeight="1" x14ac:dyDescent="0.25">
      <c r="B18" s="929" t="str">
        <f>HYPERLINK("#'"&amp;'EWS DIRECTORY'!$J$280&amp;"'!A1",'EWS DIRECTORY'!$J$280)</f>
        <v>G-4-1-4</v>
      </c>
      <c r="C18" s="761"/>
      <c r="D18" s="761"/>
      <c r="E18" s="761"/>
      <c r="G18" s="55"/>
    </row>
    <row r="19" spans="2:42" ht="12.75" customHeight="1" x14ac:dyDescent="0.25">
      <c r="B19" s="929" t="str">
        <f>HYPERLINK("#'"&amp;'EWS DIRECTORY'!$J$281&amp;"'!A1",'EWS DIRECTORY'!$J$281)</f>
        <v>G-4-1-5</v>
      </c>
      <c r="C19" s="761"/>
      <c r="D19" s="761"/>
      <c r="E19" s="761"/>
      <c r="G19" s="55"/>
      <c r="H19" s="1116" t="s">
        <v>1445</v>
      </c>
      <c r="I19" s="825"/>
      <c r="J19" s="1116" t="s">
        <v>1452</v>
      </c>
      <c r="K19" s="824"/>
      <c r="L19" s="824"/>
      <c r="M19" s="824"/>
      <c r="N19" s="824"/>
      <c r="O19" s="825"/>
      <c r="P19" s="1116" t="s">
        <v>1915</v>
      </c>
      <c r="Q19" s="824"/>
      <c r="R19" s="824"/>
      <c r="S19" s="824"/>
      <c r="T19" s="824"/>
      <c r="U19" s="825"/>
      <c r="V19" s="1116" t="s">
        <v>1916</v>
      </c>
      <c r="W19" s="824"/>
      <c r="X19" s="824"/>
      <c r="Y19" s="824"/>
      <c r="Z19" s="824"/>
      <c r="AA19" s="824"/>
      <c r="AB19" s="824"/>
      <c r="AC19" s="824"/>
      <c r="AD19" s="824"/>
      <c r="AE19" s="824"/>
      <c r="AF19" s="824"/>
      <c r="AG19" s="824"/>
      <c r="AH19" s="824"/>
      <c r="AI19" s="824"/>
      <c r="AJ19" s="824"/>
      <c r="AK19" s="825"/>
      <c r="AL19" s="1120" t="s">
        <v>1481</v>
      </c>
      <c r="AM19" s="1121"/>
      <c r="AN19" s="1121"/>
      <c r="AO19" s="1121"/>
      <c r="AP19" s="1122"/>
    </row>
    <row r="20" spans="2:42" ht="14.25" customHeight="1" x14ac:dyDescent="0.25">
      <c r="B20" s="929" t="str">
        <f>HYPERLINK("#'"&amp;'EWS DIRECTORY'!$J$282&amp;"'!A1",'EWS DIRECTORY'!$J$282)</f>
        <v>G-4-1-6</v>
      </c>
      <c r="C20" s="761"/>
      <c r="D20" s="761"/>
      <c r="E20" s="761"/>
      <c r="G20" s="55"/>
      <c r="H20" s="1117"/>
      <c r="I20" s="825"/>
      <c r="J20" s="1119"/>
      <c r="K20" s="824"/>
      <c r="L20" s="824"/>
      <c r="M20" s="824"/>
      <c r="N20" s="824"/>
      <c r="O20" s="825"/>
      <c r="P20" s="1117"/>
      <c r="Q20" s="824"/>
      <c r="R20" s="824"/>
      <c r="S20" s="824"/>
      <c r="T20" s="824"/>
      <c r="U20" s="825"/>
      <c r="V20" s="1117"/>
      <c r="W20" s="824"/>
      <c r="X20" s="824"/>
      <c r="Y20" s="824"/>
      <c r="Z20" s="824"/>
      <c r="AA20" s="824"/>
      <c r="AB20" s="824"/>
      <c r="AC20" s="824"/>
      <c r="AD20" s="824"/>
      <c r="AE20" s="824"/>
      <c r="AF20" s="824"/>
      <c r="AG20" s="824"/>
      <c r="AH20" s="824"/>
      <c r="AI20" s="824"/>
      <c r="AJ20" s="824"/>
      <c r="AK20" s="825"/>
      <c r="AL20" s="1063"/>
      <c r="AM20" s="764"/>
      <c r="AN20" s="764"/>
      <c r="AO20" s="764"/>
      <c r="AP20" s="765"/>
    </row>
    <row r="21" spans="2:42" ht="14.25" customHeight="1" x14ac:dyDescent="0.25">
      <c r="G21" s="55"/>
      <c r="H21" s="1117"/>
      <c r="I21" s="825"/>
      <c r="J21" s="1119"/>
      <c r="K21" s="824"/>
      <c r="L21" s="824"/>
      <c r="M21" s="824"/>
      <c r="N21" s="824"/>
      <c r="O21" s="825"/>
      <c r="P21" s="1117"/>
      <c r="Q21" s="824"/>
      <c r="R21" s="824"/>
      <c r="S21" s="824"/>
      <c r="T21" s="824"/>
      <c r="U21" s="825"/>
      <c r="V21" s="1117"/>
      <c r="W21" s="824"/>
      <c r="X21" s="824"/>
      <c r="Y21" s="824"/>
      <c r="Z21" s="824"/>
      <c r="AA21" s="824"/>
      <c r="AB21" s="824"/>
      <c r="AC21" s="824"/>
      <c r="AD21" s="824"/>
      <c r="AE21" s="824"/>
      <c r="AF21" s="824"/>
      <c r="AG21" s="824"/>
      <c r="AH21" s="824"/>
      <c r="AI21" s="824"/>
      <c r="AJ21" s="824"/>
      <c r="AK21" s="825"/>
      <c r="AL21" s="1063"/>
      <c r="AM21" s="764"/>
      <c r="AN21" s="764"/>
      <c r="AO21" s="764"/>
      <c r="AP21" s="765"/>
    </row>
    <row r="22" spans="2:42" ht="14.25" customHeight="1" x14ac:dyDescent="0.25">
      <c r="G22" s="55"/>
      <c r="H22" s="1117"/>
      <c r="I22" s="825"/>
      <c r="J22" s="1119"/>
      <c r="K22" s="824"/>
      <c r="L22" s="824"/>
      <c r="M22" s="824"/>
      <c r="N22" s="824"/>
      <c r="O22" s="825"/>
      <c r="P22" s="1117"/>
      <c r="Q22" s="824"/>
      <c r="R22" s="824"/>
      <c r="S22" s="824"/>
      <c r="T22" s="824"/>
      <c r="U22" s="825"/>
      <c r="V22" s="1117"/>
      <c r="W22" s="824"/>
      <c r="X22" s="824"/>
      <c r="Y22" s="824"/>
      <c r="Z22" s="824"/>
      <c r="AA22" s="824"/>
      <c r="AB22" s="824"/>
      <c r="AC22" s="824"/>
      <c r="AD22" s="824"/>
      <c r="AE22" s="824"/>
      <c r="AF22" s="824"/>
      <c r="AG22" s="824"/>
      <c r="AH22" s="824"/>
      <c r="AI22" s="824"/>
      <c r="AJ22" s="824"/>
      <c r="AK22" s="825"/>
      <c r="AL22" s="1063"/>
      <c r="AM22" s="764"/>
      <c r="AN22" s="764"/>
      <c r="AO22" s="764"/>
      <c r="AP22" s="765"/>
    </row>
    <row r="23" spans="2:42" ht="14.25" customHeight="1" x14ac:dyDescent="0.25">
      <c r="G23" s="55"/>
      <c r="H23" s="1117"/>
      <c r="I23" s="825"/>
      <c r="J23" s="1119"/>
      <c r="K23" s="824"/>
      <c r="L23" s="824"/>
      <c r="M23" s="824"/>
      <c r="N23" s="824"/>
      <c r="O23" s="825"/>
      <c r="P23" s="1117"/>
      <c r="Q23" s="824"/>
      <c r="R23" s="824"/>
      <c r="S23" s="824"/>
      <c r="T23" s="824"/>
      <c r="U23" s="825"/>
      <c r="V23" s="1117"/>
      <c r="W23" s="824"/>
      <c r="X23" s="824"/>
      <c r="Y23" s="824"/>
      <c r="Z23" s="824"/>
      <c r="AA23" s="824"/>
      <c r="AB23" s="824"/>
      <c r="AC23" s="824"/>
      <c r="AD23" s="824"/>
      <c r="AE23" s="824"/>
      <c r="AF23" s="824"/>
      <c r="AG23" s="824"/>
      <c r="AH23" s="824"/>
      <c r="AI23" s="824"/>
      <c r="AJ23" s="824"/>
      <c r="AK23" s="825"/>
      <c r="AL23" s="1063"/>
      <c r="AM23" s="764"/>
      <c r="AN23" s="764"/>
      <c r="AO23" s="764"/>
      <c r="AP23" s="765"/>
    </row>
    <row r="24" spans="2:42" ht="14.25" customHeight="1" x14ac:dyDescent="0.25">
      <c r="G24" s="55"/>
      <c r="H24" s="1117"/>
      <c r="I24" s="825"/>
      <c r="J24" s="1119"/>
      <c r="K24" s="824"/>
      <c r="L24" s="824"/>
      <c r="M24" s="824"/>
      <c r="N24" s="824"/>
      <c r="O24" s="825"/>
      <c r="P24" s="1117"/>
      <c r="Q24" s="824"/>
      <c r="R24" s="824"/>
      <c r="S24" s="824"/>
      <c r="T24" s="824"/>
      <c r="U24" s="825"/>
      <c r="V24" s="1117"/>
      <c r="W24" s="824"/>
      <c r="X24" s="824"/>
      <c r="Y24" s="824"/>
      <c r="Z24" s="824"/>
      <c r="AA24" s="824"/>
      <c r="AB24" s="824"/>
      <c r="AC24" s="824"/>
      <c r="AD24" s="824"/>
      <c r="AE24" s="824"/>
      <c r="AF24" s="824"/>
      <c r="AG24" s="824"/>
      <c r="AH24" s="824"/>
      <c r="AI24" s="824"/>
      <c r="AJ24" s="824"/>
      <c r="AK24" s="825"/>
      <c r="AL24" s="1063"/>
      <c r="AM24" s="764"/>
      <c r="AN24" s="764"/>
      <c r="AO24" s="764"/>
      <c r="AP24" s="765"/>
    </row>
    <row r="25" spans="2:42" ht="14.25" customHeight="1" x14ac:dyDescent="0.25">
      <c r="G25" s="55"/>
      <c r="H25" s="1117"/>
      <c r="I25" s="825"/>
      <c r="J25" s="1119"/>
      <c r="K25" s="824"/>
      <c r="L25" s="824"/>
      <c r="M25" s="824"/>
      <c r="N25" s="824"/>
      <c r="O25" s="825"/>
      <c r="P25" s="1117"/>
      <c r="Q25" s="824"/>
      <c r="R25" s="824"/>
      <c r="S25" s="824"/>
      <c r="T25" s="824"/>
      <c r="U25" s="825"/>
      <c r="V25" s="1117"/>
      <c r="W25" s="824"/>
      <c r="X25" s="824"/>
      <c r="Y25" s="824"/>
      <c r="Z25" s="824"/>
      <c r="AA25" s="824"/>
      <c r="AB25" s="824"/>
      <c r="AC25" s="824"/>
      <c r="AD25" s="824"/>
      <c r="AE25" s="824"/>
      <c r="AF25" s="824"/>
      <c r="AG25" s="824"/>
      <c r="AH25" s="824"/>
      <c r="AI25" s="824"/>
      <c r="AJ25" s="824"/>
      <c r="AK25" s="825"/>
      <c r="AL25" s="1063"/>
      <c r="AM25" s="764"/>
      <c r="AN25" s="764"/>
      <c r="AO25" s="764"/>
      <c r="AP25" s="765"/>
    </row>
    <row r="26" spans="2:42" ht="14.25" customHeight="1" x14ac:dyDescent="0.25">
      <c r="G26" s="55"/>
      <c r="H26" s="1117"/>
      <c r="I26" s="825"/>
      <c r="J26" s="1119"/>
      <c r="K26" s="824"/>
      <c r="L26" s="824"/>
      <c r="M26" s="824"/>
      <c r="N26" s="824"/>
      <c r="O26" s="825"/>
      <c r="P26" s="1117"/>
      <c r="Q26" s="824"/>
      <c r="R26" s="824"/>
      <c r="S26" s="824"/>
      <c r="T26" s="824"/>
      <c r="U26" s="825"/>
      <c r="V26" s="1117"/>
      <c r="W26" s="824"/>
      <c r="X26" s="824"/>
      <c r="Y26" s="824"/>
      <c r="Z26" s="824"/>
      <c r="AA26" s="824"/>
      <c r="AB26" s="824"/>
      <c r="AC26" s="824"/>
      <c r="AD26" s="824"/>
      <c r="AE26" s="824"/>
      <c r="AF26" s="824"/>
      <c r="AG26" s="824"/>
      <c r="AH26" s="824"/>
      <c r="AI26" s="824"/>
      <c r="AJ26" s="824"/>
      <c r="AK26" s="825"/>
      <c r="AL26" s="1063"/>
      <c r="AM26" s="764"/>
      <c r="AN26" s="764"/>
      <c r="AO26" s="764"/>
      <c r="AP26" s="765"/>
    </row>
    <row r="27" spans="2:42" x14ac:dyDescent="0.25">
      <c r="H27" s="1117"/>
      <c r="I27" s="825"/>
      <c r="J27" s="1119"/>
      <c r="K27" s="824"/>
      <c r="L27" s="824"/>
      <c r="M27" s="824"/>
      <c r="N27" s="824"/>
      <c r="O27" s="825"/>
      <c r="P27" s="1117"/>
      <c r="Q27" s="824"/>
      <c r="R27" s="824"/>
      <c r="S27" s="824"/>
      <c r="T27" s="824"/>
      <c r="U27" s="825"/>
      <c r="V27" s="1117"/>
      <c r="W27" s="824"/>
      <c r="X27" s="824"/>
      <c r="Y27" s="824"/>
      <c r="Z27" s="824"/>
      <c r="AA27" s="824"/>
      <c r="AB27" s="824"/>
      <c r="AC27" s="824"/>
      <c r="AD27" s="824"/>
      <c r="AE27" s="824"/>
      <c r="AF27" s="824"/>
      <c r="AG27" s="824"/>
      <c r="AH27" s="824"/>
      <c r="AI27" s="824"/>
      <c r="AJ27" s="824"/>
      <c r="AK27" s="825"/>
      <c r="AL27" s="1063"/>
      <c r="AM27" s="764"/>
      <c r="AN27" s="764"/>
      <c r="AO27" s="764"/>
      <c r="AP27" s="765"/>
    </row>
    <row r="28" spans="2:42" x14ac:dyDescent="0.25">
      <c r="B28" s="760"/>
      <c r="C28" s="761"/>
      <c r="D28" s="761"/>
      <c r="E28" s="761"/>
      <c r="H28" s="1117"/>
      <c r="I28" s="825"/>
      <c r="J28" s="1119"/>
      <c r="K28" s="824"/>
      <c r="L28" s="824"/>
      <c r="M28" s="824"/>
      <c r="N28" s="824"/>
      <c r="O28" s="825"/>
      <c r="P28" s="1117"/>
      <c r="Q28" s="824"/>
      <c r="R28" s="824"/>
      <c r="S28" s="824"/>
      <c r="T28" s="824"/>
      <c r="U28" s="825"/>
      <c r="V28" s="1117"/>
      <c r="W28" s="824"/>
      <c r="X28" s="824"/>
      <c r="Y28" s="824"/>
      <c r="Z28" s="824"/>
      <c r="AA28" s="824"/>
      <c r="AB28" s="824"/>
      <c r="AC28" s="824"/>
      <c r="AD28" s="824"/>
      <c r="AE28" s="824"/>
      <c r="AF28" s="824"/>
      <c r="AG28" s="824"/>
      <c r="AH28" s="824"/>
      <c r="AI28" s="824"/>
      <c r="AJ28" s="824"/>
      <c r="AK28" s="825"/>
      <c r="AL28" s="1063"/>
      <c r="AM28" s="764"/>
      <c r="AN28" s="764"/>
      <c r="AO28" s="764"/>
      <c r="AP28" s="765"/>
    </row>
    <row r="29" spans="2:42" x14ac:dyDescent="0.25">
      <c r="H29" s="1117"/>
      <c r="I29" s="825"/>
      <c r="J29" s="1119"/>
      <c r="K29" s="824"/>
      <c r="L29" s="824"/>
      <c r="M29" s="824"/>
      <c r="N29" s="824"/>
      <c r="O29" s="825"/>
      <c r="P29" s="1117"/>
      <c r="Q29" s="824"/>
      <c r="R29" s="824"/>
      <c r="S29" s="824"/>
      <c r="T29" s="824"/>
      <c r="U29" s="825"/>
      <c r="V29" s="1117"/>
      <c r="W29" s="824"/>
      <c r="X29" s="824"/>
      <c r="Y29" s="824"/>
      <c r="Z29" s="824"/>
      <c r="AA29" s="824"/>
      <c r="AB29" s="824"/>
      <c r="AC29" s="824"/>
      <c r="AD29" s="824"/>
      <c r="AE29" s="824"/>
      <c r="AF29" s="824"/>
      <c r="AG29" s="824"/>
      <c r="AH29" s="824"/>
      <c r="AI29" s="824"/>
      <c r="AJ29" s="824"/>
      <c r="AK29" s="825"/>
      <c r="AL29" s="1063"/>
      <c r="AM29" s="764"/>
      <c r="AN29" s="764"/>
      <c r="AO29" s="764"/>
      <c r="AP29" s="765"/>
    </row>
    <row r="30" spans="2:42" x14ac:dyDescent="0.25">
      <c r="B30" s="760"/>
      <c r="C30" s="761"/>
      <c r="D30" s="761"/>
      <c r="E30" s="761"/>
      <c r="H30" s="1117"/>
      <c r="I30" s="825"/>
      <c r="J30" s="1119"/>
      <c r="K30" s="824"/>
      <c r="L30" s="824"/>
      <c r="M30" s="824"/>
      <c r="N30" s="824"/>
      <c r="O30" s="825"/>
      <c r="P30" s="1117"/>
      <c r="Q30" s="824"/>
      <c r="R30" s="824"/>
      <c r="S30" s="824"/>
      <c r="T30" s="824"/>
      <c r="U30" s="825"/>
      <c r="V30" s="1117"/>
      <c r="W30" s="824"/>
      <c r="X30" s="824"/>
      <c r="Y30" s="824"/>
      <c r="Z30" s="824"/>
      <c r="AA30" s="824"/>
      <c r="AB30" s="824"/>
      <c r="AC30" s="824"/>
      <c r="AD30" s="824"/>
      <c r="AE30" s="824"/>
      <c r="AF30" s="824"/>
      <c r="AG30" s="824"/>
      <c r="AH30" s="824"/>
      <c r="AI30" s="824"/>
      <c r="AJ30" s="824"/>
      <c r="AK30" s="825"/>
      <c r="AL30" s="1063"/>
      <c r="AM30" s="764"/>
      <c r="AN30" s="764"/>
      <c r="AO30" s="764"/>
      <c r="AP30" s="765"/>
    </row>
    <row r="31" spans="2:42" x14ac:dyDescent="0.25">
      <c r="H31" s="1117"/>
      <c r="I31" s="825"/>
      <c r="J31" s="1119"/>
      <c r="K31" s="824"/>
      <c r="L31" s="824"/>
      <c r="M31" s="824"/>
      <c r="N31" s="824"/>
      <c r="O31" s="825"/>
      <c r="P31" s="1117"/>
      <c r="Q31" s="824"/>
      <c r="R31" s="824"/>
      <c r="S31" s="824"/>
      <c r="T31" s="824"/>
      <c r="U31" s="825"/>
      <c r="V31" s="1117"/>
      <c r="W31" s="824"/>
      <c r="X31" s="824"/>
      <c r="Y31" s="824"/>
      <c r="Z31" s="824"/>
      <c r="AA31" s="824"/>
      <c r="AB31" s="824"/>
      <c r="AC31" s="824"/>
      <c r="AD31" s="824"/>
      <c r="AE31" s="824"/>
      <c r="AF31" s="824"/>
      <c r="AG31" s="824"/>
      <c r="AH31" s="824"/>
      <c r="AI31" s="824"/>
      <c r="AJ31" s="824"/>
      <c r="AK31" s="825"/>
      <c r="AL31" s="1063"/>
      <c r="AM31" s="764"/>
      <c r="AN31" s="764"/>
      <c r="AO31" s="764"/>
      <c r="AP31" s="765"/>
    </row>
    <row r="32" spans="2:42" x14ac:dyDescent="0.25">
      <c r="B32" s="760"/>
      <c r="C32" s="761"/>
      <c r="D32" s="761"/>
      <c r="E32" s="761"/>
      <c r="H32" s="1117"/>
      <c r="I32" s="825"/>
      <c r="J32" s="1119"/>
      <c r="K32" s="824"/>
      <c r="L32" s="824"/>
      <c r="M32" s="824"/>
      <c r="N32" s="824"/>
      <c r="O32" s="825"/>
      <c r="P32" s="1117"/>
      <c r="Q32" s="824"/>
      <c r="R32" s="824"/>
      <c r="S32" s="824"/>
      <c r="T32" s="824"/>
      <c r="U32" s="825"/>
      <c r="V32" s="1117"/>
      <c r="W32" s="824"/>
      <c r="X32" s="824"/>
      <c r="Y32" s="824"/>
      <c r="Z32" s="824"/>
      <c r="AA32" s="824"/>
      <c r="AB32" s="824"/>
      <c r="AC32" s="824"/>
      <c r="AD32" s="824"/>
      <c r="AE32" s="824"/>
      <c r="AF32" s="824"/>
      <c r="AG32" s="824"/>
      <c r="AH32" s="824"/>
      <c r="AI32" s="824"/>
      <c r="AJ32" s="824"/>
      <c r="AK32" s="825"/>
      <c r="AL32" s="1063"/>
      <c r="AM32" s="764"/>
      <c r="AN32" s="764"/>
      <c r="AO32" s="764"/>
      <c r="AP32" s="765"/>
    </row>
    <row r="33" spans="2:43" x14ac:dyDescent="0.25">
      <c r="H33" s="1117"/>
      <c r="I33" s="825"/>
      <c r="J33" s="1119"/>
      <c r="K33" s="824"/>
      <c r="L33" s="824"/>
      <c r="M33" s="824"/>
      <c r="N33" s="824"/>
      <c r="O33" s="825"/>
      <c r="P33" s="1117"/>
      <c r="Q33" s="824"/>
      <c r="R33" s="824"/>
      <c r="S33" s="824"/>
      <c r="T33" s="824"/>
      <c r="U33" s="825"/>
      <c r="V33" s="1117"/>
      <c r="W33" s="824"/>
      <c r="X33" s="824"/>
      <c r="Y33" s="824"/>
      <c r="Z33" s="824"/>
      <c r="AA33" s="824"/>
      <c r="AB33" s="824"/>
      <c r="AC33" s="824"/>
      <c r="AD33" s="824"/>
      <c r="AE33" s="824"/>
      <c r="AF33" s="824"/>
      <c r="AG33" s="824"/>
      <c r="AH33" s="824"/>
      <c r="AI33" s="824"/>
      <c r="AJ33" s="824"/>
      <c r="AK33" s="825"/>
      <c r="AL33" s="1063"/>
      <c r="AM33" s="764"/>
      <c r="AN33" s="764"/>
      <c r="AO33" s="764"/>
      <c r="AP33" s="765"/>
    </row>
    <row r="34" spans="2:43" x14ac:dyDescent="0.25">
      <c r="B34" s="760"/>
      <c r="C34" s="761"/>
      <c r="D34" s="761"/>
      <c r="E34" s="761"/>
      <c r="H34" s="113"/>
      <c r="I34" s="114"/>
      <c r="J34" s="1161"/>
      <c r="K34" s="824"/>
      <c r="L34" s="824"/>
      <c r="M34" s="824"/>
      <c r="N34" s="824"/>
      <c r="O34" s="825"/>
      <c r="P34" s="1159"/>
      <c r="Q34" s="824"/>
      <c r="R34" s="824"/>
      <c r="S34" s="824"/>
      <c r="T34" s="824"/>
      <c r="U34" s="825"/>
      <c r="V34" s="1160"/>
      <c r="W34" s="824"/>
      <c r="X34" s="824"/>
      <c r="Y34" s="824"/>
      <c r="Z34" s="824"/>
      <c r="AA34" s="824"/>
      <c r="AB34" s="824"/>
      <c r="AC34" s="824"/>
      <c r="AD34" s="824"/>
      <c r="AE34" s="824"/>
      <c r="AF34" s="824"/>
      <c r="AG34" s="824"/>
      <c r="AH34" s="824"/>
      <c r="AI34" s="824"/>
      <c r="AJ34" s="824"/>
      <c r="AK34" s="1124"/>
      <c r="AL34" s="1065"/>
      <c r="AM34" s="764"/>
      <c r="AN34" s="764"/>
      <c r="AO34" s="764"/>
      <c r="AP34" s="765"/>
    </row>
    <row r="35" spans="2:43" x14ac:dyDescent="0.25">
      <c r="H35" s="1123" t="s">
        <v>1804</v>
      </c>
      <c r="I35" s="824"/>
      <c r="J35" s="824"/>
      <c r="K35" s="824"/>
      <c r="L35" s="824"/>
      <c r="M35" s="824"/>
      <c r="N35" s="824"/>
      <c r="O35" s="824"/>
      <c r="P35" s="824"/>
      <c r="Q35" s="824"/>
      <c r="R35" s="824"/>
      <c r="S35" s="824"/>
      <c r="T35" s="824"/>
      <c r="U35" s="824"/>
      <c r="V35" s="824"/>
      <c r="W35" s="824"/>
      <c r="X35" s="824"/>
      <c r="Y35" s="824"/>
      <c r="Z35" s="824"/>
      <c r="AA35" s="824"/>
      <c r="AB35" s="824"/>
      <c r="AC35" s="824"/>
      <c r="AD35" s="824"/>
      <c r="AE35" s="824"/>
      <c r="AF35" s="824"/>
      <c r="AG35" s="824"/>
      <c r="AH35" s="824"/>
      <c r="AI35" s="824"/>
      <c r="AJ35" s="824"/>
      <c r="AK35" s="1124"/>
      <c r="AL35" s="1063">
        <f>SUM(AL20:AP34)</f>
        <v>0</v>
      </c>
      <c r="AM35" s="764"/>
      <c r="AN35" s="764"/>
      <c r="AO35" s="764"/>
      <c r="AP35" s="765"/>
    </row>
    <row r="36" spans="2:43" x14ac:dyDescent="0.25">
      <c r="B36" s="760"/>
      <c r="C36" s="761"/>
      <c r="D36" s="761"/>
      <c r="E36" s="761"/>
    </row>
    <row r="37" spans="2:43" x14ac:dyDescent="0.25">
      <c r="H37" s="976" t="s">
        <v>1795</v>
      </c>
      <c r="I37" s="824"/>
      <c r="J37" s="824"/>
      <c r="K37" s="824"/>
      <c r="L37" s="824"/>
      <c r="M37" s="824"/>
      <c r="N37" s="824"/>
      <c r="O37" s="824"/>
      <c r="P37" s="824"/>
      <c r="Q37" s="824"/>
      <c r="R37" s="824"/>
      <c r="S37" s="824"/>
      <c r="T37" s="824"/>
      <c r="U37" s="824"/>
      <c r="V37" s="824"/>
      <c r="W37" s="824"/>
      <c r="X37" s="824"/>
      <c r="Y37" s="825"/>
      <c r="Z37" s="976" t="s">
        <v>1796</v>
      </c>
      <c r="AA37" s="824"/>
      <c r="AB37" s="824"/>
      <c r="AC37" s="824"/>
      <c r="AD37" s="824"/>
      <c r="AE37" s="824"/>
      <c r="AF37" s="824"/>
      <c r="AG37" s="824"/>
      <c r="AH37" s="824"/>
      <c r="AI37" s="824"/>
      <c r="AJ37" s="824"/>
      <c r="AK37" s="824"/>
      <c r="AL37" s="824"/>
      <c r="AM37" s="824"/>
      <c r="AN37" s="824"/>
      <c r="AO37" s="824"/>
      <c r="AP37" s="824"/>
      <c r="AQ37" s="825"/>
    </row>
    <row r="38" spans="2:43" x14ac:dyDescent="0.25">
      <c r="H38" s="257" t="s">
        <v>796</v>
      </c>
      <c r="I38" s="258"/>
      <c r="J38" s="258"/>
      <c r="K38" s="258"/>
      <c r="L38" s="258"/>
      <c r="M38" s="258"/>
      <c r="N38" s="258"/>
      <c r="O38" s="258"/>
      <c r="P38" s="258"/>
      <c r="Q38" s="259"/>
      <c r="R38" s="257" t="s">
        <v>1511</v>
      </c>
      <c r="S38" s="258"/>
      <c r="T38" s="258"/>
      <c r="U38" s="259"/>
      <c r="V38" s="257" t="s">
        <v>1510</v>
      </c>
      <c r="W38" s="258"/>
      <c r="X38" s="258"/>
      <c r="Y38" s="259"/>
      <c r="Z38" s="257" t="s">
        <v>796</v>
      </c>
      <c r="AA38" s="258"/>
      <c r="AB38" s="258"/>
      <c r="AC38" s="258"/>
      <c r="AD38" s="258"/>
      <c r="AE38" s="258"/>
      <c r="AF38" s="258"/>
      <c r="AG38" s="258"/>
      <c r="AH38" s="258"/>
      <c r="AI38" s="259"/>
      <c r="AJ38" s="257" t="s">
        <v>1511</v>
      </c>
      <c r="AK38" s="258"/>
      <c r="AL38" s="258"/>
      <c r="AM38" s="259"/>
      <c r="AN38" s="257" t="s">
        <v>1510</v>
      </c>
      <c r="AO38" s="258"/>
      <c r="AP38" s="258"/>
      <c r="AQ38" s="259"/>
    </row>
    <row r="39" spans="2:43" x14ac:dyDescent="0.25">
      <c r="H39" s="260"/>
      <c r="Q39" s="261"/>
      <c r="R39" s="260"/>
      <c r="U39" s="261"/>
      <c r="V39" s="260"/>
      <c r="Y39" s="261"/>
      <c r="Z39" s="260"/>
      <c r="AI39" s="261"/>
      <c r="AJ39" s="260"/>
      <c r="AM39" s="261"/>
      <c r="AN39" s="260"/>
      <c r="AQ39" s="261"/>
    </row>
    <row r="40" spans="2:43" x14ac:dyDescent="0.25">
      <c r="H40" s="260"/>
      <c r="Q40" s="261"/>
      <c r="R40" s="260"/>
      <c r="U40" s="261"/>
      <c r="V40" s="260"/>
      <c r="Y40" s="261"/>
      <c r="Z40" s="260"/>
      <c r="AI40" s="261"/>
      <c r="AJ40" s="260"/>
      <c r="AM40" s="261"/>
      <c r="AN40" s="260"/>
      <c r="AQ40" s="261"/>
    </row>
    <row r="41" spans="2:43" x14ac:dyDescent="0.25">
      <c r="H41" s="260"/>
      <c r="Q41" s="261"/>
      <c r="R41" s="260"/>
      <c r="U41" s="261"/>
      <c r="V41" s="260"/>
      <c r="Y41" s="261"/>
      <c r="Z41" s="260"/>
      <c r="AI41" s="261"/>
      <c r="AJ41" s="260"/>
      <c r="AM41" s="261"/>
      <c r="AN41" s="260"/>
      <c r="AQ41" s="261"/>
    </row>
    <row r="42" spans="2:43" x14ac:dyDescent="0.25">
      <c r="H42" s="260"/>
      <c r="Q42" s="261"/>
      <c r="R42" s="260"/>
      <c r="U42" s="261"/>
      <c r="V42" s="260"/>
      <c r="Y42" s="261"/>
      <c r="Z42" s="260"/>
      <c r="AI42" s="261"/>
      <c r="AJ42" s="260"/>
      <c r="AM42" s="261"/>
      <c r="AN42" s="260"/>
      <c r="AQ42" s="261"/>
    </row>
    <row r="43" spans="2:43" x14ac:dyDescent="0.25">
      <c r="H43" s="262"/>
      <c r="I43" s="263"/>
      <c r="J43" s="263"/>
      <c r="K43" s="263"/>
      <c r="L43" s="263"/>
      <c r="M43" s="263"/>
      <c r="N43" s="263"/>
      <c r="O43" s="263"/>
      <c r="P43" s="263"/>
      <c r="Q43" s="264"/>
      <c r="R43" s="262"/>
      <c r="S43" s="263"/>
      <c r="T43" s="263"/>
      <c r="U43" s="264"/>
      <c r="V43" s="262"/>
      <c r="W43" s="263"/>
      <c r="X43" s="263"/>
      <c r="Y43" s="264"/>
      <c r="Z43" s="262"/>
      <c r="AA43" s="263"/>
      <c r="AB43" s="263"/>
      <c r="AC43" s="263"/>
      <c r="AD43" s="263"/>
      <c r="AE43" s="263"/>
      <c r="AF43" s="263"/>
      <c r="AG43" s="263"/>
      <c r="AH43" s="263"/>
      <c r="AI43" s="264"/>
      <c r="AJ43" s="262"/>
      <c r="AK43" s="263"/>
      <c r="AL43" s="263"/>
      <c r="AM43" s="264"/>
      <c r="AN43" s="262"/>
      <c r="AO43" s="263"/>
      <c r="AP43" s="263"/>
      <c r="AQ43" s="264"/>
    </row>
    <row r="44" spans="2:43" x14ac:dyDescent="0.25">
      <c r="AM44" s="265" t="s">
        <v>1797</v>
      </c>
      <c r="AN44" s="55" t="str">
        <f>'G-4-1'!U26</f>
        <v>G-4-1-5</v>
      </c>
    </row>
  </sheetData>
  <mergeCells count="103">
    <mergeCell ref="G9:Z11"/>
    <mergeCell ref="B32:E32"/>
    <mergeCell ref="H25:I25"/>
    <mergeCell ref="P32:U32"/>
    <mergeCell ref="J32:O32"/>
    <mergeCell ref="B16:E16"/>
    <mergeCell ref="V21:AK21"/>
    <mergeCell ref="P23:U23"/>
    <mergeCell ref="Z37:AQ37"/>
    <mergeCell ref="B36:E36"/>
    <mergeCell ref="AL26:AP26"/>
    <mergeCell ref="AL25:AP25"/>
    <mergeCell ref="H37:Y37"/>
    <mergeCell ref="V33:AK33"/>
    <mergeCell ref="J33:O33"/>
    <mergeCell ref="B12:E12"/>
    <mergeCell ref="B14:E14"/>
    <mergeCell ref="P20:U20"/>
    <mergeCell ref="V19:AK19"/>
    <mergeCell ref="P29:U29"/>
    <mergeCell ref="V28:AK28"/>
    <mergeCell ref="J19:O19"/>
    <mergeCell ref="B13:E13"/>
    <mergeCell ref="AL20:AP20"/>
    <mergeCell ref="B34:E34"/>
    <mergeCell ref="G7:AR7"/>
    <mergeCell ref="B18:E18"/>
    <mergeCell ref="P24:U24"/>
    <mergeCell ref="H29:I29"/>
    <mergeCell ref="V23:AK23"/>
    <mergeCell ref="P33:U33"/>
    <mergeCell ref="AL24:AP24"/>
    <mergeCell ref="H19:I19"/>
    <mergeCell ref="AL33:AP33"/>
    <mergeCell ref="H28:I28"/>
    <mergeCell ref="P26:U26"/>
    <mergeCell ref="V24:AK24"/>
    <mergeCell ref="B28:E28"/>
    <mergeCell ref="B30:E30"/>
    <mergeCell ref="B20:E20"/>
    <mergeCell ref="J30:O30"/>
    <mergeCell ref="AL31:AP31"/>
    <mergeCell ref="J28:O28"/>
    <mergeCell ref="AL29:AP29"/>
    <mergeCell ref="P22:U22"/>
    <mergeCell ref="H23:I23"/>
    <mergeCell ref="P31:U31"/>
    <mergeCell ref="V30:AK30"/>
    <mergeCell ref="B15:E15"/>
    <mergeCell ref="H31:I31"/>
    <mergeCell ref="J20:O20"/>
    <mergeCell ref="H21:I21"/>
    <mergeCell ref="V22:AK22"/>
    <mergeCell ref="J22:O22"/>
    <mergeCell ref="J31:O31"/>
    <mergeCell ref="AL32:AP32"/>
    <mergeCell ref="J21:O21"/>
    <mergeCell ref="J23:O23"/>
    <mergeCell ref="H22:I22"/>
    <mergeCell ref="B17:E17"/>
    <mergeCell ref="V31:AK31"/>
    <mergeCell ref="B19:E19"/>
    <mergeCell ref="AL22:AP22"/>
    <mergeCell ref="AL19:AP19"/>
    <mergeCell ref="V32:AK32"/>
    <mergeCell ref="P27:U27"/>
    <mergeCell ref="V26:AK26"/>
    <mergeCell ref="P21:U21"/>
    <mergeCell ref="H26:I26"/>
    <mergeCell ref="AL35:AP35"/>
    <mergeCell ref="P25:U25"/>
    <mergeCell ref="H35:AK35"/>
    <mergeCell ref="B4:E4"/>
    <mergeCell ref="P19:U19"/>
    <mergeCell ref="P28:U28"/>
    <mergeCell ref="AL28:AP28"/>
    <mergeCell ref="P30:U30"/>
    <mergeCell ref="H32:I32"/>
    <mergeCell ref="AL21:AP21"/>
    <mergeCell ref="V20:AK20"/>
    <mergeCell ref="V34:AK34"/>
    <mergeCell ref="V29:AK29"/>
    <mergeCell ref="H27:I27"/>
    <mergeCell ref="AL23:AP23"/>
    <mergeCell ref="J29:O29"/>
    <mergeCell ref="B8:E8"/>
    <mergeCell ref="H24:I24"/>
    <mergeCell ref="H33:I33"/>
    <mergeCell ref="B10:E10"/>
    <mergeCell ref="J34:O34"/>
    <mergeCell ref="V27:AK27"/>
    <mergeCell ref="J27:O27"/>
    <mergeCell ref="B6:E6"/>
    <mergeCell ref="P34:U34"/>
    <mergeCell ref="H30:I30"/>
    <mergeCell ref="J24:O24"/>
    <mergeCell ref="H20:I20"/>
    <mergeCell ref="AL34:AP34"/>
    <mergeCell ref="J26:O26"/>
    <mergeCell ref="AL27:AP27"/>
    <mergeCell ref="V25:AK25"/>
    <mergeCell ref="J25:O25"/>
    <mergeCell ref="AL30:AP30"/>
  </mergeCells>
  <hyperlinks>
    <hyperlink ref="B4" location="PANDUAN!A1" display="PANDUAN" xr:uid="{00000000-0004-0000-1901-000000000000}"/>
    <hyperlink ref="B6" location="'EWS DIRECTORY'!A1" display="EWS DIRECTORY" xr:uid="{00000000-0004-0000-1901-000001000000}"/>
    <hyperlink ref="B8" location="'DATA PEMICU'!A1" display="DATA PEMICU" xr:uid="{00000000-0004-0000-1901-000002000000}"/>
    <hyperlink ref="B10" location="'DATA PENGUJI'!A1" display="DATA PENGUJI" xr:uid="{00000000-0004-0000-1901-000003000000}"/>
    <hyperlink ref="B12" location="'MAIN LEVEL'!A1" display="MAIN LEVEL" xr:uid="{00000000-0004-0000-1901-000004000000}"/>
  </hyperlinks>
  <pageMargins left="0.7" right="0.7" top="0.75" bottom="0.75" header="0.3" footer="0.3"/>
</worksheet>
</file>

<file path=xl/worksheets/sheet2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1-000000000000}">
  <sheetPr codeName="Sheet472">
    <tabColor theme="4" tint="-0.249977111117893"/>
  </sheetPr>
  <dimension ref="A1:N44"/>
  <sheetViews>
    <sheetView topLeftCell="B1" zoomScaleNormal="100" workbookViewId="0"/>
  </sheetViews>
  <sheetFormatPr defaultColWidth="14.44140625" defaultRowHeight="15" customHeight="1" x14ac:dyDescent="0.25"/>
  <cols>
    <col min="1" max="1" width="3" style="110" hidden="1" customWidth="1"/>
    <col min="2" max="5" width="3.88671875" style="177" customWidth="1"/>
    <col min="6" max="6" width="3.88671875" style="110" customWidth="1"/>
    <col min="7" max="7" width="10" style="443" customWidth="1"/>
    <col min="8" max="8" width="18" style="443" bestFit="1" customWidth="1"/>
    <col min="9" max="10" width="25" style="443" customWidth="1"/>
    <col min="11" max="11" width="26" style="443" bestFit="1" customWidth="1"/>
    <col min="12" max="12" width="24.44140625" style="443" customWidth="1"/>
    <col min="13" max="13" width="43" style="443" customWidth="1"/>
    <col min="14" max="14" width="22.44140625" style="443" customWidth="1"/>
    <col min="15" max="15" width="14.44140625" style="443" customWidth="1"/>
    <col min="16" max="16384" width="14.44140625" style="443"/>
  </cols>
  <sheetData>
    <row r="1" spans="2:14" ht="14.25" customHeight="1" x14ac:dyDescent="0.25">
      <c r="G1" s="216"/>
      <c r="H1" s="78"/>
      <c r="I1" s="78"/>
    </row>
    <row r="2" spans="2:14" ht="14.25" customHeight="1" x14ac:dyDescent="0.25">
      <c r="G2" s="78" t="s">
        <v>1674</v>
      </c>
      <c r="H2" s="78"/>
      <c r="I2" s="78"/>
    </row>
    <row r="3" spans="2:14" ht="14.25" customHeight="1" x14ac:dyDescent="0.25">
      <c r="B3" s="111"/>
      <c r="C3" s="111"/>
      <c r="D3" s="111"/>
      <c r="E3" s="111"/>
    </row>
    <row r="4" spans="2:14" ht="14.25" customHeight="1" x14ac:dyDescent="0.25">
      <c r="B4" s="762" t="s">
        <v>79</v>
      </c>
      <c r="C4" s="761"/>
      <c r="D4" s="761"/>
      <c r="E4" s="761"/>
    </row>
    <row r="5" spans="2:14" ht="14.25" customHeight="1" x14ac:dyDescent="0.25">
      <c r="B5" s="111"/>
      <c r="C5" s="111"/>
      <c r="D5" s="111"/>
      <c r="E5" s="111"/>
    </row>
    <row r="6" spans="2:14" ht="14.25" customHeight="1" x14ac:dyDescent="0.25">
      <c r="B6" s="762" t="s">
        <v>87</v>
      </c>
      <c r="C6" s="761"/>
      <c r="D6" s="761"/>
      <c r="E6" s="761"/>
    </row>
    <row r="7" spans="2:14" ht="15" customHeight="1" x14ac:dyDescent="0.25">
      <c r="B7" s="111"/>
      <c r="C7" s="111"/>
      <c r="D7" s="111"/>
      <c r="E7" s="111"/>
      <c r="G7" s="1126" t="s">
        <v>1676</v>
      </c>
      <c r="H7" s="997"/>
      <c r="I7" s="997"/>
      <c r="J7" s="997"/>
      <c r="K7" s="997"/>
      <c r="L7" s="997"/>
      <c r="M7" s="997"/>
      <c r="N7" s="997"/>
    </row>
    <row r="8" spans="2:14" ht="14.25" customHeight="1" x14ac:dyDescent="0.25">
      <c r="B8" s="762" t="s">
        <v>94</v>
      </c>
      <c r="C8" s="761"/>
      <c r="D8" s="761"/>
      <c r="E8" s="761"/>
    </row>
    <row r="9" spans="2:14" ht="14.25" customHeight="1" x14ac:dyDescent="0.25">
      <c r="B9" s="111"/>
      <c r="C9" s="111"/>
      <c r="D9" s="111"/>
      <c r="E9" s="111"/>
      <c r="G9" s="1130" t="str">
        <f>"Rincian "&amp;'G-4-1'!H18&amp;" "&amp;'G-4-1'!M28</f>
        <v>Rincian Biaya Lainnya Berdasarkan Data Pemicu dan Data Penguji</v>
      </c>
      <c r="H9" s="789"/>
      <c r="I9" s="789"/>
      <c r="J9" s="789"/>
      <c r="K9" s="790"/>
      <c r="L9" s="217" t="s">
        <v>796</v>
      </c>
      <c r="M9" s="218" t="e">
        <f>": "&amp;NAMA_WP</f>
        <v>#N/A</v>
      </c>
      <c r="N9" s="88"/>
    </row>
    <row r="10" spans="2:14" ht="14.25" customHeight="1" x14ac:dyDescent="0.25">
      <c r="B10" s="762" t="s">
        <v>101</v>
      </c>
      <c r="C10" s="761"/>
      <c r="D10" s="761"/>
      <c r="E10" s="761"/>
      <c r="G10" s="804"/>
      <c r="H10" s="997"/>
      <c r="I10" s="997"/>
      <c r="J10" s="997"/>
      <c r="K10" s="805"/>
      <c r="L10" s="219" t="s">
        <v>1401</v>
      </c>
      <c r="M10" s="220" t="e">
        <f>": "&amp;NPWP</f>
        <v>#N/A</v>
      </c>
      <c r="N10" s="129"/>
    </row>
    <row r="11" spans="2:14" ht="14.25" customHeight="1" x14ac:dyDescent="0.25">
      <c r="G11" s="806"/>
      <c r="H11" s="794"/>
      <c r="I11" s="794"/>
      <c r="J11" s="794"/>
      <c r="K11" s="807"/>
      <c r="L11" s="221" t="s">
        <v>1679</v>
      </c>
      <c r="M11" s="222" t="e">
        <f>": "&amp;ID_MS_TH_PJK</f>
        <v>#N/A</v>
      </c>
      <c r="N11" s="130"/>
    </row>
    <row r="12" spans="2:14" ht="14.25" customHeight="1" x14ac:dyDescent="0.25">
      <c r="B12" s="762" t="s">
        <v>106</v>
      </c>
      <c r="C12" s="761"/>
      <c r="D12" s="761"/>
      <c r="E12" s="761"/>
      <c r="G12" s="223"/>
      <c r="H12" s="223"/>
      <c r="I12" s="223"/>
      <c r="J12" s="223"/>
      <c r="K12" s="223"/>
      <c r="L12" s="223"/>
      <c r="M12" s="223"/>
      <c r="N12" s="223"/>
    </row>
    <row r="13" spans="2:14" ht="14.25" customHeight="1" x14ac:dyDescent="0.25">
      <c r="B13" s="962" t="str">
        <f>HYPERLINK("#'"&amp;'EWS DIRECTORY'!$J$275&amp;"'!A1",'EWS DIRECTORY'!$J$275)</f>
        <v>G-4</v>
      </c>
      <c r="C13" s="761"/>
      <c r="D13" s="761"/>
      <c r="E13" s="761"/>
      <c r="G13" s="443" t="s">
        <v>1680</v>
      </c>
      <c r="J13" s="223"/>
      <c r="K13" s="223"/>
      <c r="L13" s="223"/>
      <c r="M13" s="223"/>
      <c r="N13" s="223"/>
    </row>
    <row r="14" spans="2:14" ht="14.25" customHeight="1" x14ac:dyDescent="0.25">
      <c r="B14" s="931" t="str">
        <f>HYPERLINK("#'"&amp;'EWS DIRECTORY'!$J$276&amp;"'!A1",'EWS DIRECTORY'!$J$276)</f>
        <v>G-4-1</v>
      </c>
      <c r="C14" s="761"/>
      <c r="D14" s="761"/>
      <c r="E14" s="761"/>
      <c r="G14" s="443" t="s">
        <v>1681</v>
      </c>
      <c r="J14" s="443" t="s">
        <v>1917</v>
      </c>
      <c r="K14" s="223"/>
      <c r="L14" s="223"/>
      <c r="M14" s="223"/>
      <c r="N14" s="223"/>
    </row>
    <row r="15" spans="2:14" ht="14.25" customHeight="1" x14ac:dyDescent="0.25">
      <c r="B15" s="929" t="str">
        <f>HYPERLINK("#'"&amp;'EWS DIRECTORY'!$J$277&amp;"'!A1",'EWS DIRECTORY'!$J$277)</f>
        <v>G-4-1-1</v>
      </c>
      <c r="C15" s="761"/>
      <c r="D15" s="761"/>
      <c r="E15" s="761"/>
      <c r="G15" s="443" t="s">
        <v>1681</v>
      </c>
      <c r="J15" s="443" t="s">
        <v>1918</v>
      </c>
      <c r="K15" s="223"/>
      <c r="L15" s="223"/>
      <c r="M15" s="223"/>
      <c r="N15" s="223"/>
    </row>
    <row r="16" spans="2:14" ht="14.25" customHeight="1" x14ac:dyDescent="0.25">
      <c r="B16" s="929" t="str">
        <f>HYPERLINK("#'"&amp;'EWS DIRECTORY'!$J$278&amp;"'!A1",'EWS DIRECTORY'!$J$278)</f>
        <v>G-4-1-2</v>
      </c>
      <c r="C16" s="761"/>
      <c r="D16" s="761"/>
      <c r="E16" s="761"/>
      <c r="K16" s="223"/>
      <c r="L16" s="223"/>
      <c r="M16" s="223"/>
      <c r="N16" s="223"/>
    </row>
    <row r="17" spans="2:14" ht="14.25" customHeight="1" x14ac:dyDescent="0.25">
      <c r="B17" s="929" t="str">
        <f>HYPERLINK("#'"&amp;'EWS DIRECTORY'!$J$279&amp;"'!A1",'EWS DIRECTORY'!$J$279)</f>
        <v>G-4-1-3</v>
      </c>
      <c r="C17" s="761"/>
      <c r="D17" s="761"/>
      <c r="E17" s="761"/>
      <c r="J17" s="223"/>
      <c r="K17" s="223"/>
      <c r="L17" s="223"/>
      <c r="M17" s="223"/>
      <c r="N17" s="223"/>
    </row>
    <row r="18" spans="2:14" ht="14.25" customHeight="1" x14ac:dyDescent="0.25">
      <c r="B18" s="929" t="str">
        <f>HYPERLINK("#'"&amp;'EWS DIRECTORY'!$J$280&amp;"'!A1",'EWS DIRECTORY'!$J$280)</f>
        <v>G-4-1-4</v>
      </c>
      <c r="C18" s="761"/>
      <c r="D18" s="761"/>
      <c r="E18" s="761"/>
      <c r="G18" s="443" t="s">
        <v>1919</v>
      </c>
      <c r="J18" s="223"/>
      <c r="K18" s="223"/>
      <c r="L18" s="223"/>
      <c r="M18" s="223"/>
      <c r="N18" s="223"/>
    </row>
    <row r="19" spans="2:14" ht="14.25" customHeight="1" x14ac:dyDescent="0.25">
      <c r="B19" s="929" t="str">
        <f>HYPERLINK("#'"&amp;'EWS DIRECTORY'!$J$281&amp;"'!A1",'EWS DIRECTORY'!$J$281)</f>
        <v>G-4-1-5</v>
      </c>
      <c r="C19" s="761"/>
      <c r="D19" s="761"/>
      <c r="E19" s="761"/>
      <c r="G19" s="223"/>
      <c r="H19" s="223"/>
      <c r="I19" s="223"/>
      <c r="J19" s="223"/>
      <c r="K19" s="223"/>
      <c r="L19" s="223"/>
      <c r="M19" s="223"/>
      <c r="N19" s="223"/>
    </row>
    <row r="20" spans="2:14" ht="14.25" customHeight="1" x14ac:dyDescent="0.25">
      <c r="B20" s="929" t="str">
        <f>HYPERLINK("#'"&amp;'EWS DIRECTORY'!$J$282&amp;"'!A1",'EWS DIRECTORY'!$J$282)</f>
        <v>G-4-1-6</v>
      </c>
      <c r="C20" s="761"/>
      <c r="D20" s="761"/>
      <c r="E20" s="761"/>
      <c r="G20" s="223" t="s">
        <v>1920</v>
      </c>
      <c r="H20" s="223"/>
      <c r="I20" s="223"/>
      <c r="J20" s="223"/>
      <c r="K20" s="223"/>
      <c r="L20" s="223"/>
      <c r="M20" s="223"/>
      <c r="N20" s="223"/>
    </row>
    <row r="21" spans="2:14" ht="14.25" customHeight="1" x14ac:dyDescent="0.25">
      <c r="G21" s="223"/>
      <c r="H21" s="223"/>
      <c r="I21" s="223"/>
      <c r="J21" s="223"/>
      <c r="K21" s="223"/>
      <c r="L21" s="223"/>
      <c r="M21" s="223"/>
      <c r="N21" s="223"/>
    </row>
    <row r="22" spans="2:14" ht="14.25" customHeight="1" x14ac:dyDescent="0.25">
      <c r="G22" s="1129" t="s">
        <v>1445</v>
      </c>
      <c r="H22" s="1193" t="s">
        <v>1446</v>
      </c>
      <c r="I22" s="764"/>
      <c r="J22" s="764"/>
      <c r="K22" s="764"/>
      <c r="L22" s="764"/>
      <c r="M22" s="764"/>
      <c r="N22" s="796"/>
    </row>
    <row r="23" spans="2:14" ht="14.25" customHeight="1" x14ac:dyDescent="0.25">
      <c r="G23" s="769"/>
      <c r="H23" s="79" t="s">
        <v>1452</v>
      </c>
      <c r="I23" s="1128" t="s">
        <v>1453</v>
      </c>
      <c r="J23" s="765"/>
      <c r="K23" s="80" t="s">
        <v>1454</v>
      </c>
      <c r="L23" s="80" t="s">
        <v>1455</v>
      </c>
      <c r="M23" s="80" t="s">
        <v>1456</v>
      </c>
      <c r="N23" s="80" t="s">
        <v>1457</v>
      </c>
    </row>
    <row r="24" spans="2:14" ht="33.75" customHeight="1" x14ac:dyDescent="0.25">
      <c r="G24" s="382">
        <v>1</v>
      </c>
      <c r="H24" s="383" t="e">
        <f>ID_MS_TH_PJK</f>
        <v>#N/A</v>
      </c>
      <c r="I24" s="1162" t="e">
        <f>NO_BPS</f>
        <v>#N/A</v>
      </c>
      <c r="J24" s="765"/>
      <c r="K24" s="382" t="e">
        <f>PEMBETULAN_KE</f>
        <v>#N/A</v>
      </c>
      <c r="L24" s="537" t="e">
        <f>TGL_TERIMA</f>
        <v>#N/A</v>
      </c>
      <c r="M24" s="384" t="str">
        <f>'G-4'!G9</f>
        <v>Biaya Lainnya</v>
      </c>
      <c r="N24" s="539">
        <f>'MAIN LEVEL'!AB61</f>
        <v>0</v>
      </c>
    </row>
    <row r="25" spans="2:14" ht="14.25" customHeight="1" x14ac:dyDescent="0.25">
      <c r="G25" s="223"/>
      <c r="H25" s="223"/>
      <c r="I25" s="223"/>
      <c r="J25" s="223"/>
      <c r="K25" s="223"/>
      <c r="L25" s="223"/>
      <c r="M25" s="223"/>
      <c r="N25" s="223"/>
    </row>
    <row r="26" spans="2:14" ht="14.25" customHeight="1" x14ac:dyDescent="0.25">
      <c r="G26" s="223"/>
      <c r="H26" s="223"/>
      <c r="I26" s="223"/>
      <c r="J26" s="223"/>
      <c r="K26" s="223"/>
      <c r="L26" s="223"/>
      <c r="M26" s="223"/>
      <c r="N26" s="223"/>
    </row>
    <row r="27" spans="2:14" ht="14.25" customHeight="1" x14ac:dyDescent="0.25">
      <c r="G27" s="223"/>
      <c r="H27" s="223"/>
      <c r="I27" s="223"/>
      <c r="J27" s="223"/>
      <c r="K27" s="223"/>
      <c r="L27" s="223"/>
      <c r="M27" s="223"/>
      <c r="N27" s="223"/>
    </row>
    <row r="28" spans="2:14" ht="30" customHeight="1" x14ac:dyDescent="0.25">
      <c r="B28" s="760"/>
      <c r="C28" s="761"/>
      <c r="D28" s="761"/>
      <c r="E28" s="761"/>
      <c r="G28" s="562" t="s">
        <v>1445</v>
      </c>
      <c r="H28" s="562" t="s">
        <v>1477</v>
      </c>
      <c r="I28" s="563" t="s">
        <v>1478</v>
      </c>
      <c r="J28" s="563" t="s">
        <v>1479</v>
      </c>
      <c r="K28" s="562" t="s">
        <v>1480</v>
      </c>
      <c r="L28" s="562" t="s">
        <v>1481</v>
      </c>
      <c r="M28" s="81"/>
      <c r="N28" s="81"/>
    </row>
    <row r="29" spans="2:14" ht="15" customHeight="1" x14ac:dyDescent="0.25">
      <c r="G29" s="409">
        <f t="array" ref="G29">IFERROR(_xlfn.SEQUENCE(COUNTA(H29:H31)),"")</f>
        <v>1</v>
      </c>
      <c r="H29" s="508" t="s">
        <v>2030</v>
      </c>
      <c r="I29" s="508"/>
      <c r="J29" s="508"/>
      <c r="K29" s="508"/>
      <c r="L29" s="508"/>
      <c r="M29" s="106"/>
      <c r="N29" s="106"/>
    </row>
    <row r="30" spans="2:14" ht="15" customHeight="1" x14ac:dyDescent="0.25">
      <c r="G30" s="410"/>
      <c r="H30" s="509" t="s">
        <v>1921</v>
      </c>
      <c r="I30" s="509"/>
      <c r="J30" s="509"/>
      <c r="K30" s="509"/>
      <c r="L30" s="509"/>
      <c r="M30" s="106"/>
      <c r="N30" s="106"/>
    </row>
    <row r="31" spans="2:14" ht="15" customHeight="1" x14ac:dyDescent="0.25">
      <c r="G31" s="510"/>
      <c r="H31" s="511"/>
      <c r="I31" s="511"/>
      <c r="J31" s="511"/>
      <c r="K31" s="511"/>
      <c r="L31" s="511"/>
      <c r="M31" s="106"/>
      <c r="N31" s="106"/>
    </row>
    <row r="32" spans="2:14" ht="15" customHeight="1" x14ac:dyDescent="0.25">
      <c r="G32" s="512"/>
      <c r="H32" s="507"/>
      <c r="I32" s="507"/>
      <c r="J32" s="507"/>
      <c r="K32" s="507" t="s">
        <v>1494</v>
      </c>
      <c r="L32" s="507">
        <f>SUM(L29:L31)</f>
        <v>0</v>
      </c>
      <c r="M32" s="106"/>
      <c r="N32" s="106"/>
    </row>
    <row r="33" spans="7:14" ht="15" customHeight="1" x14ac:dyDescent="0.25">
      <c r="G33" s="226"/>
      <c r="H33" s="226"/>
      <c r="I33" s="226"/>
      <c r="J33" s="107"/>
      <c r="K33" s="106"/>
      <c r="L33" s="106"/>
      <c r="M33" s="106"/>
      <c r="N33" s="106"/>
    </row>
    <row r="34" spans="7:14" ht="15" customHeight="1" x14ac:dyDescent="0.25">
      <c r="G34" s="107"/>
      <c r="H34" s="107"/>
      <c r="I34" s="107"/>
      <c r="J34" s="103"/>
      <c r="K34" s="108" t="s">
        <v>1500</v>
      </c>
      <c r="L34" s="507">
        <f>L32+N24</f>
        <v>0</v>
      </c>
      <c r="M34" s="106"/>
      <c r="N34" s="106"/>
    </row>
    <row r="35" spans="7:14" ht="15" customHeight="1" x14ac:dyDescent="0.25">
      <c r="G35" s="107"/>
      <c r="H35" s="107"/>
      <c r="I35" s="107"/>
      <c r="J35" s="107"/>
      <c r="K35" s="227"/>
      <c r="L35" s="106"/>
      <c r="M35" s="106"/>
      <c r="N35" s="106"/>
    </row>
    <row r="36" spans="7:14" ht="15" customHeight="1" x14ac:dyDescent="0.25">
      <c r="G36" s="107"/>
      <c r="H36" s="107"/>
      <c r="I36" s="107"/>
      <c r="J36" s="107"/>
      <c r="K36" s="227"/>
      <c r="L36" s="228"/>
      <c r="M36" s="228"/>
      <c r="N36" s="513"/>
    </row>
    <row r="37" spans="7:14" ht="15" customHeight="1" x14ac:dyDescent="0.25">
      <c r="G37" s="226"/>
      <c r="H37" s="226"/>
      <c r="I37" s="226"/>
      <c r="J37" s="107"/>
      <c r="K37" s="227"/>
      <c r="L37" s="228"/>
      <c r="M37" s="228"/>
      <c r="N37" s="513"/>
    </row>
    <row r="38" spans="7:14" ht="15" customHeight="1" x14ac:dyDescent="0.25">
      <c r="G38" s="103"/>
      <c r="H38" s="103"/>
      <c r="I38" s="103"/>
      <c r="J38" s="103"/>
      <c r="K38" s="103"/>
      <c r="L38" s="103"/>
      <c r="M38" s="103"/>
      <c r="N38" s="103"/>
    </row>
    <row r="39" spans="7:14" ht="15" customHeight="1" x14ac:dyDescent="0.25">
      <c r="G39" s="229"/>
      <c r="H39" s="770" t="s">
        <v>1507</v>
      </c>
      <c r="I39" s="764"/>
      <c r="J39" s="764"/>
      <c r="K39" s="763" t="s">
        <v>1508</v>
      </c>
      <c r="L39" s="764"/>
      <c r="M39" s="765"/>
      <c r="N39" s="133"/>
    </row>
    <row r="40" spans="7:14" ht="15" customHeight="1" x14ac:dyDescent="0.25">
      <c r="G40" s="229"/>
      <c r="H40" s="230" t="s">
        <v>796</v>
      </c>
      <c r="I40" s="427" t="s">
        <v>1510</v>
      </c>
      <c r="J40" s="428" t="s">
        <v>1511</v>
      </c>
      <c r="K40" s="428" t="s">
        <v>796</v>
      </c>
      <c r="L40" s="428" t="s">
        <v>1510</v>
      </c>
      <c r="M40" s="428" t="s">
        <v>1511</v>
      </c>
      <c r="N40" s="231"/>
    </row>
    <row r="41" spans="7:14" ht="15" customHeight="1" x14ac:dyDescent="0.25">
      <c r="G41" s="229"/>
      <c r="H41" s="226"/>
      <c r="I41" s="226"/>
      <c r="J41" s="226"/>
      <c r="K41" s="232"/>
      <c r="L41" s="232"/>
      <c r="M41" s="232"/>
      <c r="N41" s="232"/>
    </row>
    <row r="42" spans="7:14" ht="15" customHeight="1" x14ac:dyDescent="0.25">
      <c r="G42" s="233"/>
      <c r="H42" s="234"/>
      <c r="I42" s="234"/>
      <c r="J42" s="234"/>
      <c r="K42" s="235"/>
      <c r="L42" s="235"/>
      <c r="M42" s="235"/>
      <c r="N42" s="235"/>
    </row>
    <row r="43" spans="7:14" ht="15" customHeight="1" x14ac:dyDescent="0.25">
      <c r="G43" s="233"/>
      <c r="H43" s="234"/>
      <c r="I43" s="234"/>
      <c r="J43" s="234"/>
      <c r="K43" s="235"/>
      <c r="L43" s="235"/>
      <c r="M43" s="235"/>
      <c r="N43" s="235"/>
    </row>
    <row r="44" spans="7:14" ht="15" customHeight="1" x14ac:dyDescent="0.25">
      <c r="G44" s="229"/>
      <c r="H44" s="236"/>
      <c r="I44" s="236"/>
      <c r="J44" s="236"/>
      <c r="K44" s="237"/>
      <c r="L44" s="237"/>
      <c r="M44" s="237"/>
      <c r="N44" s="232"/>
    </row>
  </sheetData>
  <mergeCells count="22">
    <mergeCell ref="H39:J39"/>
    <mergeCell ref="K39:M39"/>
    <mergeCell ref="B20:E20"/>
    <mergeCell ref="I24:J24"/>
    <mergeCell ref="I23:J23"/>
    <mergeCell ref="G22:G23"/>
    <mergeCell ref="H22:N22"/>
    <mergeCell ref="B28:E28"/>
    <mergeCell ref="B15:E15"/>
    <mergeCell ref="B19:E19"/>
    <mergeCell ref="B4:E4"/>
    <mergeCell ref="G7:N7"/>
    <mergeCell ref="B16:E16"/>
    <mergeCell ref="B18:E18"/>
    <mergeCell ref="B12:E12"/>
    <mergeCell ref="B14:E14"/>
    <mergeCell ref="B17:E17"/>
    <mergeCell ref="B8:E8"/>
    <mergeCell ref="B13:E13"/>
    <mergeCell ref="B10:E10"/>
    <mergeCell ref="G9:K11"/>
    <mergeCell ref="B6:E6"/>
  </mergeCells>
  <hyperlinks>
    <hyperlink ref="B4" location="PANDUAN!A1" display="PANDUAN" xr:uid="{00000000-0004-0000-1A01-000000000000}"/>
    <hyperlink ref="B6" location="'EWS DIRECTORY'!A1" display="EWS DIRECTORY" xr:uid="{00000000-0004-0000-1A01-000001000000}"/>
    <hyperlink ref="B8" location="'DATA PEMICU'!A1" display="DATA PEMICU" xr:uid="{00000000-0004-0000-1A01-000002000000}"/>
    <hyperlink ref="B10" location="'DATA PENGUJI'!A1" display="DATA PENGUJI" xr:uid="{00000000-0004-0000-1A01-000003000000}"/>
    <hyperlink ref="B12" location="'MAIN LEVEL'!A1" display="MAIN LEVEL" xr:uid="{00000000-0004-0000-1A01-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2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1-000000000000}">
  <sheetPr codeName="Sheet113">
    <tabColor theme="4" tint="-0.249977111117893"/>
  </sheetPr>
  <dimension ref="A1:AS39"/>
  <sheetViews>
    <sheetView topLeftCell="B1" zoomScaleNormal="100" workbookViewId="0">
      <selection activeCell="AQ18" sqref="AQ18:AU18"/>
    </sheetView>
  </sheetViews>
  <sheetFormatPr defaultColWidth="3.5546875" defaultRowHeight="13.8" x14ac:dyDescent="0.25"/>
  <cols>
    <col min="1" max="1" width="3" style="110" hidden="1" customWidth="1"/>
    <col min="2" max="5" width="3.88671875" style="177" customWidth="1"/>
    <col min="6" max="6" width="3.88671875" style="110" customWidth="1"/>
    <col min="7" max="42" width="3.6640625" style="109" customWidth="1"/>
    <col min="43" max="43" width="3.5546875" style="109" customWidth="1"/>
    <col min="44" max="16384" width="3.5546875" style="109"/>
  </cols>
  <sheetData>
    <row r="1" spans="2:45" x14ac:dyDescent="0.25">
      <c r="G1" s="56"/>
    </row>
    <row r="2" spans="2:45" x14ac:dyDescent="0.25">
      <c r="G2" s="56" t="s">
        <v>1674</v>
      </c>
    </row>
    <row r="3" spans="2:45" x14ac:dyDescent="0.25">
      <c r="B3" s="111"/>
      <c r="C3" s="111"/>
      <c r="D3" s="111"/>
      <c r="E3" s="111"/>
      <c r="G3" s="56"/>
    </row>
    <row r="4" spans="2:45" x14ac:dyDescent="0.25">
      <c r="B4" s="762" t="s">
        <v>79</v>
      </c>
      <c r="C4" s="761"/>
      <c r="D4" s="761"/>
      <c r="E4" s="761"/>
      <c r="G4" s="56"/>
    </row>
    <row r="5" spans="2:45" x14ac:dyDescent="0.25">
      <c r="B5" s="111"/>
      <c r="C5" s="111"/>
      <c r="D5" s="111"/>
      <c r="E5" s="111"/>
      <c r="G5" s="56"/>
    </row>
    <row r="6" spans="2:45" x14ac:dyDescent="0.25">
      <c r="B6" s="762" t="s">
        <v>87</v>
      </c>
      <c r="C6" s="761"/>
      <c r="D6" s="761"/>
      <c r="E6" s="761"/>
      <c r="G6" s="56"/>
    </row>
    <row r="7" spans="2:45" ht="15" customHeight="1" x14ac:dyDescent="0.25">
      <c r="B7" s="111"/>
      <c r="C7" s="111"/>
      <c r="D7" s="111"/>
      <c r="E7" s="111"/>
      <c r="G7" s="1097" t="s">
        <v>1996</v>
      </c>
      <c r="H7" s="1094"/>
      <c r="I7" s="1094"/>
      <c r="J7" s="1094"/>
      <c r="K7" s="1094"/>
      <c r="L7" s="1094"/>
      <c r="M7" s="1094"/>
      <c r="N7" s="1094"/>
      <c r="O7" s="1094"/>
      <c r="P7" s="1094"/>
      <c r="Q7" s="1094"/>
      <c r="R7" s="1094"/>
      <c r="S7" s="1094"/>
      <c r="T7" s="1094"/>
      <c r="U7" s="1094"/>
      <c r="V7" s="1094"/>
      <c r="W7" s="1094"/>
      <c r="X7" s="1094"/>
      <c r="Y7" s="1094"/>
      <c r="Z7" s="1094"/>
      <c r="AA7" s="1094"/>
      <c r="AB7" s="1094"/>
      <c r="AC7" s="1094"/>
      <c r="AD7" s="1094"/>
      <c r="AE7" s="1094"/>
      <c r="AF7" s="1094"/>
      <c r="AG7" s="1094"/>
      <c r="AH7" s="1094"/>
      <c r="AI7" s="1094"/>
      <c r="AJ7" s="1094"/>
      <c r="AK7" s="1094"/>
      <c r="AL7" s="1094"/>
      <c r="AM7" s="1094"/>
      <c r="AN7" s="1094"/>
    </row>
    <row r="8" spans="2:45" x14ac:dyDescent="0.25">
      <c r="B8" s="762" t="s">
        <v>94</v>
      </c>
      <c r="C8" s="761"/>
      <c r="D8" s="761"/>
      <c r="E8" s="761"/>
      <c r="G8" s="56"/>
    </row>
    <row r="9" spans="2:45" ht="15" customHeight="1" x14ac:dyDescent="0.25">
      <c r="B9" s="111"/>
      <c r="C9" s="111"/>
      <c r="D9" s="111"/>
      <c r="E9" s="111"/>
      <c r="G9" s="1194" t="str">
        <f>'MAIN LEVEL'!H65</f>
        <v>Fasilitas Pengurangan Penghasilan Netto</v>
      </c>
      <c r="H9" s="836"/>
      <c r="I9" s="836"/>
      <c r="J9" s="836"/>
      <c r="K9" s="836"/>
      <c r="L9" s="836"/>
      <c r="M9" s="836"/>
      <c r="N9" s="836"/>
      <c r="O9" s="836"/>
      <c r="P9" s="836"/>
      <c r="Q9" s="836"/>
      <c r="R9" s="836"/>
      <c r="S9" s="836"/>
      <c r="T9" s="836"/>
      <c r="U9" s="836"/>
      <c r="V9" s="836"/>
      <c r="W9" s="836"/>
      <c r="X9" s="836"/>
      <c r="Y9" s="1000"/>
      <c r="Z9" s="74" t="s">
        <v>796</v>
      </c>
      <c r="AA9" s="238"/>
      <c r="AB9" s="238"/>
      <c r="AC9" s="238"/>
      <c r="AD9" s="238"/>
      <c r="AE9" s="238"/>
      <c r="AF9" s="126" t="s">
        <v>1678</v>
      </c>
      <c r="AG9" s="239" t="e">
        <f>NAMA_WP</f>
        <v>#N/A</v>
      </c>
      <c r="AH9" s="238"/>
      <c r="AI9" s="238"/>
      <c r="AJ9" s="238"/>
      <c r="AK9" s="238"/>
      <c r="AL9" s="238"/>
      <c r="AM9" s="238"/>
      <c r="AN9" s="238"/>
      <c r="AO9" s="238"/>
      <c r="AP9" s="238"/>
      <c r="AQ9" s="238"/>
      <c r="AR9" s="238"/>
      <c r="AS9" s="240"/>
    </row>
    <row r="10" spans="2:45" x14ac:dyDescent="0.25">
      <c r="B10" s="762" t="s">
        <v>101</v>
      </c>
      <c r="C10" s="761"/>
      <c r="D10" s="761"/>
      <c r="E10" s="761"/>
      <c r="G10" s="1001"/>
      <c r="H10" s="1094"/>
      <c r="I10" s="1094"/>
      <c r="J10" s="1094"/>
      <c r="K10" s="1094"/>
      <c r="L10" s="1094"/>
      <c r="M10" s="1094"/>
      <c r="N10" s="1094"/>
      <c r="O10" s="1094"/>
      <c r="P10" s="1094"/>
      <c r="Q10" s="1094"/>
      <c r="R10" s="1094"/>
      <c r="S10" s="1094"/>
      <c r="T10" s="1094"/>
      <c r="U10" s="1094"/>
      <c r="V10" s="1094"/>
      <c r="W10" s="1094"/>
      <c r="X10" s="1094"/>
      <c r="Y10" s="1002"/>
      <c r="Z10" s="208" t="s">
        <v>1401</v>
      </c>
      <c r="AF10" s="127" t="s">
        <v>1678</v>
      </c>
      <c r="AG10" s="125" t="e">
        <f>NPWP</f>
        <v>#N/A</v>
      </c>
      <c r="AS10" s="241"/>
    </row>
    <row r="11" spans="2:45" x14ac:dyDescent="0.25">
      <c r="G11" s="1003"/>
      <c r="H11" s="1004"/>
      <c r="I11" s="1004"/>
      <c r="J11" s="1004"/>
      <c r="K11" s="1004"/>
      <c r="L11" s="1004"/>
      <c r="M11" s="1004"/>
      <c r="N11" s="1004"/>
      <c r="O11" s="1004"/>
      <c r="P11" s="1004"/>
      <c r="Q11" s="1004"/>
      <c r="R11" s="1004"/>
      <c r="S11" s="1004"/>
      <c r="T11" s="1004"/>
      <c r="U11" s="1004"/>
      <c r="V11" s="1004"/>
      <c r="W11" s="1004"/>
      <c r="X11" s="1004"/>
      <c r="Y11" s="1005"/>
      <c r="Z11" s="213" t="s">
        <v>1679</v>
      </c>
      <c r="AA11" s="242"/>
      <c r="AB11" s="242"/>
      <c r="AC11" s="242"/>
      <c r="AD11" s="242"/>
      <c r="AE11" s="242"/>
      <c r="AF11" s="128" t="s">
        <v>1678</v>
      </c>
      <c r="AG11" s="243" t="e">
        <f>ID_MS_TH_PJK</f>
        <v>#N/A</v>
      </c>
      <c r="AH11" s="242"/>
      <c r="AI11" s="242"/>
      <c r="AJ11" s="242"/>
      <c r="AK11" s="242"/>
      <c r="AL11" s="242"/>
      <c r="AM11" s="242"/>
      <c r="AN11" s="242"/>
      <c r="AO11" s="242"/>
      <c r="AP11" s="242"/>
      <c r="AQ11" s="242"/>
      <c r="AR11" s="242"/>
      <c r="AS11" s="244"/>
    </row>
    <row r="12" spans="2:45" x14ac:dyDescent="0.25">
      <c r="B12" s="762" t="s">
        <v>106</v>
      </c>
      <c r="C12" s="761"/>
      <c r="D12" s="761"/>
      <c r="E12" s="761"/>
    </row>
    <row r="13" spans="2:45" x14ac:dyDescent="0.25">
      <c r="B13" s="927" t="str">
        <f>HYPERLINK("#'"&amp;'EWS DIRECTORY'!$J$283&amp;"'!A1",'EWS DIRECTORY'!$J$283)</f>
        <v>H</v>
      </c>
      <c r="C13" s="761"/>
      <c r="D13" s="761"/>
      <c r="E13" s="761"/>
      <c r="G13" s="56" t="s">
        <v>1680</v>
      </c>
    </row>
    <row r="14" spans="2:45" x14ac:dyDescent="0.25">
      <c r="B14" s="931" t="str">
        <f>HYPERLINK("#'"&amp;'EWS DIRECTORY'!$J$284&amp;"'!A1",'EWS DIRECTORY'!$J$284)</f>
        <v>H-1</v>
      </c>
      <c r="C14" s="761"/>
      <c r="D14" s="761"/>
      <c r="E14" s="761"/>
      <c r="G14" s="56" t="s">
        <v>1681</v>
      </c>
    </row>
    <row r="15" spans="2:45" x14ac:dyDescent="0.25">
      <c r="B15" s="929" t="str">
        <f>HYPERLINK("#'"&amp;'EWS DIRECTORY'!$J$285&amp;"'!A1",'EWS DIRECTORY'!$J$285)</f>
        <v>H-1-1</v>
      </c>
      <c r="C15" s="761"/>
      <c r="D15" s="761"/>
      <c r="E15" s="761"/>
      <c r="G15" s="56" t="s">
        <v>1806</v>
      </c>
    </row>
    <row r="16" spans="2:45" x14ac:dyDescent="0.25">
      <c r="B16" s="929" t="str">
        <f>HYPERLINK("#'"&amp;'EWS DIRECTORY'!$J$286&amp;"'!A1",'EWS DIRECTORY'!$J$286)</f>
        <v>H-1-2</v>
      </c>
      <c r="C16" s="761"/>
      <c r="D16" s="761"/>
      <c r="E16" s="761"/>
      <c r="G16" s="56" t="s">
        <v>1744</v>
      </c>
      <c r="AQ16" s="56"/>
      <c r="AR16" s="56"/>
      <c r="AS16" s="56"/>
    </row>
    <row r="17" spans="1:45" x14ac:dyDescent="0.25">
      <c r="B17" s="929" t="str">
        <f>HYPERLINK("#'"&amp;'EWS DIRECTORY'!$J$287&amp;"'!A1",'EWS DIRECTORY'!$J$287)</f>
        <v>H-1-3</v>
      </c>
      <c r="C17" s="761"/>
      <c r="D17" s="761"/>
      <c r="E17" s="761"/>
      <c r="G17" s="56"/>
      <c r="AQ17" s="56"/>
      <c r="AR17" s="56"/>
      <c r="AS17" s="56"/>
    </row>
    <row r="18" spans="1:45" x14ac:dyDescent="0.25">
      <c r="B18" s="112"/>
      <c r="C18" s="112"/>
      <c r="D18" s="112"/>
      <c r="E18" s="112"/>
      <c r="G18" s="1202" t="str">
        <f>"Pengujian yang telah dilakukan atas post "&amp;G9&amp;" dapat disimpulkan:"</f>
        <v>Pengujian yang telah dilakukan atas post Fasilitas Pengurangan Penghasilan Netto dapat disimpulkan:</v>
      </c>
      <c r="H18" s="1094"/>
      <c r="I18" s="1094"/>
      <c r="J18" s="1094"/>
      <c r="K18" s="1094"/>
      <c r="L18" s="1094"/>
      <c r="M18" s="1094"/>
      <c r="N18" s="1094"/>
      <c r="O18" s="1094"/>
      <c r="P18" s="1094"/>
      <c r="Q18" s="1094"/>
      <c r="R18" s="1094"/>
      <c r="S18" s="1094"/>
      <c r="T18" s="1094"/>
      <c r="U18" s="1094"/>
      <c r="V18" s="1094"/>
      <c r="W18" s="1094"/>
      <c r="X18" s="1094"/>
      <c r="Y18" s="1094"/>
      <c r="Z18" s="1094"/>
      <c r="AA18" s="1094"/>
      <c r="AB18" s="1094"/>
      <c r="AC18" s="1094"/>
      <c r="AD18" s="1094"/>
      <c r="AE18" s="1094"/>
      <c r="AF18" s="1094"/>
      <c r="AG18" s="1094"/>
      <c r="AH18" s="1094"/>
      <c r="AI18" s="1094"/>
      <c r="AJ18" s="1094"/>
      <c r="AQ18" s="56"/>
      <c r="AR18" s="56"/>
      <c r="AS18" s="56"/>
    </row>
    <row r="19" spans="1:45" s="245" customFormat="1" ht="15" customHeight="1" x14ac:dyDescent="0.25">
      <c r="A19" s="110"/>
      <c r="B19" s="112"/>
      <c r="C19" s="112"/>
      <c r="D19" s="112"/>
      <c r="E19" s="112"/>
      <c r="F19" s="110"/>
      <c r="G19" s="1203"/>
      <c r="H19" s="1203"/>
      <c r="I19" s="1203"/>
      <c r="J19" s="1203"/>
      <c r="K19" s="1203"/>
      <c r="L19" s="1203"/>
      <c r="M19" s="1203"/>
      <c r="N19" s="1203"/>
      <c r="O19" s="1203"/>
      <c r="P19" s="1203"/>
      <c r="Q19" s="1203"/>
      <c r="R19" s="1203"/>
      <c r="S19" s="1203"/>
      <c r="T19" s="1203"/>
      <c r="U19" s="1203"/>
      <c r="V19" s="1203"/>
      <c r="W19" s="1203"/>
      <c r="X19" s="1203"/>
      <c r="Y19" s="1203"/>
      <c r="Z19" s="1203"/>
      <c r="AA19" s="1203"/>
      <c r="AB19" s="1203"/>
      <c r="AC19" s="1203"/>
      <c r="AD19" s="1203"/>
      <c r="AE19" s="1203"/>
      <c r="AF19" s="1203"/>
      <c r="AG19" s="1203"/>
      <c r="AH19" s="1203"/>
      <c r="AI19" s="1203"/>
      <c r="AJ19" s="1203"/>
      <c r="AK19" s="109"/>
      <c r="AL19" s="109"/>
      <c r="AM19" s="109"/>
      <c r="AN19" s="109"/>
      <c r="AO19" s="109"/>
      <c r="AP19" s="109"/>
      <c r="AQ19" s="109"/>
      <c r="AR19" s="109"/>
      <c r="AS19" s="109"/>
    </row>
    <row r="20" spans="1:45" x14ac:dyDescent="0.25">
      <c r="B20" s="112"/>
      <c r="C20" s="112"/>
      <c r="D20" s="112"/>
      <c r="E20" s="112"/>
    </row>
    <row r="21" spans="1:45" x14ac:dyDescent="0.25">
      <c r="B21" s="112"/>
      <c r="C21" s="112"/>
      <c r="D21" s="112"/>
      <c r="E21" s="112"/>
      <c r="G21" s="64" t="s">
        <v>1445</v>
      </c>
      <c r="H21" s="1196" t="s">
        <v>1707</v>
      </c>
      <c r="I21" s="824"/>
      <c r="J21" s="824"/>
      <c r="K21" s="824"/>
      <c r="L21" s="824"/>
      <c r="M21" s="824"/>
      <c r="N21" s="824"/>
      <c r="O21" s="825"/>
      <c r="P21" s="64" t="s">
        <v>1708</v>
      </c>
      <c r="Q21" s="64"/>
      <c r="R21" s="1196" t="s">
        <v>1997</v>
      </c>
      <c r="S21" s="824"/>
      <c r="T21" s="824"/>
      <c r="U21" s="824"/>
      <c r="V21" s="824"/>
      <c r="W21" s="825"/>
    </row>
    <row r="22" spans="1:45" x14ac:dyDescent="0.25">
      <c r="G22" s="266">
        <v>1</v>
      </c>
      <c r="H22" s="65" t="s">
        <v>1769</v>
      </c>
      <c r="I22" s="66"/>
      <c r="J22" s="66"/>
      <c r="K22" s="66"/>
      <c r="L22" s="66"/>
      <c r="M22" s="66"/>
      <c r="N22" s="66"/>
      <c r="O22" s="267"/>
      <c r="P22" s="1197" t="s">
        <v>655</v>
      </c>
      <c r="Q22" s="825"/>
      <c r="R22" s="1195">
        <f>'H-1'!X33</f>
        <v>0</v>
      </c>
      <c r="S22" s="824"/>
      <c r="T22" s="824"/>
      <c r="U22" s="824"/>
      <c r="V22" s="824"/>
      <c r="W22" s="825"/>
    </row>
    <row r="23" spans="1:45" x14ac:dyDescent="0.25">
      <c r="B23" s="426"/>
      <c r="C23" s="426"/>
      <c r="D23" s="426"/>
      <c r="E23" s="426"/>
      <c r="G23" s="266"/>
      <c r="H23" s="246" t="s">
        <v>1770</v>
      </c>
      <c r="I23" s="267"/>
      <c r="J23" s="267"/>
      <c r="K23" s="267"/>
      <c r="L23" s="267"/>
      <c r="M23" s="267"/>
      <c r="N23" s="267"/>
      <c r="O23" s="267"/>
      <c r="P23" s="267"/>
      <c r="Q23" s="268"/>
      <c r="R23" s="1195">
        <f>SUM(R22)</f>
        <v>0</v>
      </c>
      <c r="S23" s="824"/>
      <c r="T23" s="824"/>
      <c r="U23" s="824"/>
      <c r="V23" s="824"/>
      <c r="W23" s="825"/>
    </row>
    <row r="24" spans="1:45" x14ac:dyDescent="0.25">
      <c r="G24" s="269"/>
      <c r="H24" s="269"/>
      <c r="I24" s="269"/>
      <c r="J24" s="269"/>
      <c r="K24" s="269"/>
      <c r="L24" s="269"/>
      <c r="M24" s="269"/>
      <c r="N24" s="269"/>
      <c r="O24" s="269"/>
      <c r="P24" s="269"/>
      <c r="Q24" s="269"/>
      <c r="R24" s="546"/>
      <c r="S24" s="505"/>
      <c r="T24" s="505"/>
      <c r="U24" s="505"/>
      <c r="V24" s="505"/>
      <c r="W24" s="505"/>
    </row>
    <row r="25" spans="1:45" ht="15" customHeight="1" x14ac:dyDescent="0.25">
      <c r="B25" s="426"/>
      <c r="C25" s="426"/>
      <c r="D25" s="426"/>
      <c r="E25" s="426"/>
      <c r="G25" s="269"/>
      <c r="H25" s="246" t="s">
        <v>1998</v>
      </c>
      <c r="I25" s="267"/>
      <c r="J25" s="267"/>
      <c r="K25" s="267"/>
      <c r="L25" s="267"/>
      <c r="M25" s="267"/>
      <c r="N25" s="267"/>
      <c r="O25" s="267"/>
      <c r="P25" s="267"/>
      <c r="Q25" s="267"/>
      <c r="R25" s="1195">
        <f>'MAIN LEVEL'!AB65</f>
        <v>0</v>
      </c>
      <c r="S25" s="824"/>
      <c r="T25" s="824"/>
      <c r="U25" s="824"/>
      <c r="V25" s="824"/>
      <c r="W25" s="825"/>
    </row>
    <row r="26" spans="1:45" ht="15" customHeight="1" thickBot="1" x14ac:dyDescent="0.3">
      <c r="G26" s="269"/>
      <c r="H26" s="246" t="s">
        <v>1772</v>
      </c>
      <c r="I26" s="267"/>
      <c r="J26" s="267"/>
      <c r="K26" s="267"/>
      <c r="L26" s="267"/>
      <c r="M26" s="267"/>
      <c r="N26" s="267"/>
      <c r="O26" s="267"/>
      <c r="P26" s="267"/>
      <c r="Q26" s="267"/>
      <c r="R26" s="1199">
        <f>R23-R25</f>
        <v>0</v>
      </c>
      <c r="S26" s="1200"/>
      <c r="T26" s="1200"/>
      <c r="U26" s="1200"/>
      <c r="V26" s="1200"/>
      <c r="W26" s="1201"/>
    </row>
    <row r="27" spans="1:45" ht="15" customHeight="1" thickTop="1" x14ac:dyDescent="0.25">
      <c r="B27" s="760"/>
      <c r="C27" s="761"/>
      <c r="D27" s="761"/>
      <c r="E27" s="761"/>
    </row>
    <row r="29" spans="1:45" x14ac:dyDescent="0.25">
      <c r="B29" s="760"/>
      <c r="C29" s="761"/>
      <c r="D29" s="761"/>
      <c r="E29" s="761"/>
    </row>
    <row r="31" spans="1:45" x14ac:dyDescent="0.25">
      <c r="B31" s="760"/>
      <c r="C31" s="761"/>
      <c r="D31" s="761"/>
      <c r="E31" s="761"/>
    </row>
    <row r="32" spans="1:45" x14ac:dyDescent="0.25">
      <c r="G32" s="1198" t="s">
        <v>1795</v>
      </c>
      <c r="H32" s="824"/>
      <c r="I32" s="824"/>
      <c r="J32" s="824"/>
      <c r="K32" s="824"/>
      <c r="L32" s="824"/>
      <c r="M32" s="824"/>
      <c r="N32" s="824"/>
      <c r="O32" s="824"/>
      <c r="P32" s="824"/>
      <c r="Q32" s="824"/>
      <c r="R32" s="824"/>
      <c r="S32" s="824"/>
      <c r="T32" s="824"/>
      <c r="U32" s="825"/>
      <c r="V32" s="1198" t="s">
        <v>1999</v>
      </c>
      <c r="W32" s="824"/>
      <c r="X32" s="824"/>
      <c r="Y32" s="824"/>
      <c r="Z32" s="824"/>
      <c r="AA32" s="824"/>
      <c r="AB32" s="824"/>
      <c r="AC32" s="824"/>
      <c r="AD32" s="824"/>
      <c r="AE32" s="824"/>
      <c r="AF32" s="824"/>
      <c r="AG32" s="824"/>
      <c r="AH32" s="824"/>
      <c r="AI32" s="824"/>
      <c r="AJ32" s="825"/>
      <c r="AK32" s="193"/>
      <c r="AL32" s="193"/>
      <c r="AM32" s="193"/>
      <c r="AN32" s="193"/>
    </row>
    <row r="33" spans="2:40" x14ac:dyDescent="0.25">
      <c r="B33" s="760"/>
      <c r="C33" s="761"/>
      <c r="D33" s="761"/>
      <c r="E33" s="761"/>
      <c r="G33" s="1198" t="s">
        <v>796</v>
      </c>
      <c r="H33" s="824"/>
      <c r="I33" s="824"/>
      <c r="J33" s="824"/>
      <c r="K33" s="825"/>
      <c r="L33" s="1198" t="s">
        <v>1511</v>
      </c>
      <c r="M33" s="824"/>
      <c r="N33" s="824"/>
      <c r="O33" s="824"/>
      <c r="P33" s="825"/>
      <c r="Q33" s="1198" t="s">
        <v>1510</v>
      </c>
      <c r="R33" s="824"/>
      <c r="S33" s="824"/>
      <c r="T33" s="824"/>
      <c r="U33" s="825"/>
      <c r="V33" s="1198" t="s">
        <v>796</v>
      </c>
      <c r="W33" s="824"/>
      <c r="X33" s="824"/>
      <c r="Y33" s="824"/>
      <c r="Z33" s="825"/>
      <c r="AA33" s="1198" t="s">
        <v>1511</v>
      </c>
      <c r="AB33" s="824"/>
      <c r="AC33" s="824"/>
      <c r="AD33" s="824"/>
      <c r="AE33" s="825"/>
      <c r="AF33" s="1198" t="s">
        <v>1510</v>
      </c>
      <c r="AG33" s="824"/>
      <c r="AH33" s="824"/>
      <c r="AI33" s="824"/>
      <c r="AJ33" s="825"/>
      <c r="AK33" s="56"/>
      <c r="AL33" s="56"/>
      <c r="AM33" s="56"/>
      <c r="AN33" s="56"/>
    </row>
    <row r="34" spans="2:40" x14ac:dyDescent="0.25">
      <c r="G34" s="248"/>
      <c r="H34" s="249"/>
      <c r="I34" s="249"/>
      <c r="J34" s="249"/>
      <c r="K34" s="250"/>
      <c r="L34" s="248"/>
      <c r="M34" s="249"/>
      <c r="N34" s="249"/>
      <c r="O34" s="249"/>
      <c r="P34" s="250"/>
      <c r="Q34" s="248"/>
      <c r="R34" s="249"/>
      <c r="S34" s="249"/>
      <c r="T34" s="249"/>
      <c r="U34" s="250"/>
      <c r="V34" s="248"/>
      <c r="W34" s="249"/>
      <c r="X34" s="249"/>
      <c r="Y34" s="249"/>
      <c r="Z34" s="250"/>
      <c r="AA34" s="248"/>
      <c r="AB34" s="249"/>
      <c r="AC34" s="249"/>
      <c r="AD34" s="249"/>
      <c r="AE34" s="250"/>
      <c r="AF34" s="248"/>
      <c r="AG34" s="249"/>
      <c r="AH34" s="249"/>
      <c r="AI34" s="249"/>
      <c r="AJ34" s="250"/>
      <c r="AK34" s="211"/>
      <c r="AL34" s="211"/>
      <c r="AM34" s="211"/>
      <c r="AN34" s="211"/>
    </row>
    <row r="35" spans="2:40" x14ac:dyDescent="0.25">
      <c r="B35" s="760"/>
      <c r="C35" s="761"/>
      <c r="D35" s="761"/>
      <c r="E35" s="761"/>
      <c r="G35" s="210"/>
      <c r="H35" s="211"/>
      <c r="I35" s="211"/>
      <c r="J35" s="211"/>
      <c r="K35" s="212"/>
      <c r="L35" s="210"/>
      <c r="M35" s="211"/>
      <c r="N35" s="211"/>
      <c r="O35" s="211"/>
      <c r="P35" s="212"/>
      <c r="Q35" s="210"/>
      <c r="R35" s="211"/>
      <c r="S35" s="211"/>
      <c r="T35" s="211"/>
      <c r="U35" s="212"/>
      <c r="V35" s="210"/>
      <c r="W35" s="211"/>
      <c r="X35" s="211"/>
      <c r="Y35" s="211"/>
      <c r="Z35" s="212"/>
      <c r="AA35" s="210"/>
      <c r="AB35" s="211"/>
      <c r="AC35" s="211"/>
      <c r="AD35" s="211"/>
      <c r="AE35" s="212"/>
      <c r="AF35" s="210"/>
      <c r="AG35" s="211"/>
      <c r="AH35" s="211"/>
      <c r="AI35" s="211"/>
      <c r="AJ35" s="212"/>
      <c r="AK35" s="211"/>
      <c r="AL35" s="211"/>
      <c r="AM35" s="211"/>
      <c r="AN35" s="211"/>
    </row>
    <row r="36" spans="2:40" x14ac:dyDescent="0.25">
      <c r="G36" s="210"/>
      <c r="H36" s="211"/>
      <c r="I36" s="211"/>
      <c r="J36" s="211"/>
      <c r="K36" s="212"/>
      <c r="L36" s="210"/>
      <c r="M36" s="211"/>
      <c r="N36" s="211"/>
      <c r="O36" s="211"/>
      <c r="P36" s="212"/>
      <c r="Q36" s="210"/>
      <c r="R36" s="211"/>
      <c r="S36" s="211"/>
      <c r="T36" s="211"/>
      <c r="U36" s="212"/>
      <c r="V36" s="210"/>
      <c r="W36" s="211"/>
      <c r="X36" s="211"/>
      <c r="Y36" s="211"/>
      <c r="Z36" s="212"/>
      <c r="AA36" s="210"/>
      <c r="AB36" s="211"/>
      <c r="AC36" s="211"/>
      <c r="AD36" s="211"/>
      <c r="AE36" s="212"/>
      <c r="AF36" s="210"/>
      <c r="AG36" s="211"/>
      <c r="AH36" s="211"/>
      <c r="AI36" s="211"/>
      <c r="AJ36" s="212"/>
      <c r="AK36" s="211"/>
      <c r="AL36" s="211"/>
      <c r="AM36" s="211"/>
      <c r="AN36" s="211"/>
    </row>
    <row r="37" spans="2:40" x14ac:dyDescent="0.25">
      <c r="B37" s="760"/>
      <c r="C37" s="761"/>
      <c r="D37" s="761"/>
      <c r="E37" s="761"/>
      <c r="G37" s="213"/>
      <c r="H37" s="214"/>
      <c r="I37" s="214"/>
      <c r="J37" s="214"/>
      <c r="K37" s="215"/>
      <c r="L37" s="213"/>
      <c r="M37" s="214"/>
      <c r="N37" s="214"/>
      <c r="O37" s="214"/>
      <c r="P37" s="215"/>
      <c r="Q37" s="213"/>
      <c r="R37" s="214"/>
      <c r="S37" s="214"/>
      <c r="T37" s="214"/>
      <c r="U37" s="215"/>
      <c r="V37" s="213"/>
      <c r="W37" s="214"/>
      <c r="X37" s="214"/>
      <c r="Y37" s="214"/>
      <c r="Z37" s="215"/>
      <c r="AA37" s="213"/>
      <c r="AB37" s="214"/>
      <c r="AC37" s="214"/>
      <c r="AD37" s="214"/>
      <c r="AE37" s="215"/>
      <c r="AF37" s="213"/>
      <c r="AG37" s="214"/>
      <c r="AH37" s="214"/>
      <c r="AI37" s="214"/>
      <c r="AJ37" s="215"/>
      <c r="AK37" s="56"/>
      <c r="AL37" s="56"/>
      <c r="AM37" s="56"/>
      <c r="AN37" s="56"/>
    </row>
    <row r="38" spans="2:40" x14ac:dyDescent="0.25">
      <c r="G38" s="56"/>
      <c r="AC38" s="109" t="s">
        <v>2000</v>
      </c>
      <c r="AF38" s="109">
        <f>'MAIN LEVEL'!Z65</f>
        <v>0</v>
      </c>
    </row>
    <row r="39" spans="2:40" x14ac:dyDescent="0.25">
      <c r="G39" s="56"/>
    </row>
  </sheetData>
  <mergeCells count="34">
    <mergeCell ref="AF33:AJ33"/>
    <mergeCell ref="V33:Z33"/>
    <mergeCell ref="B16:E16"/>
    <mergeCell ref="R22:W22"/>
    <mergeCell ref="V32:AJ32"/>
    <mergeCell ref="B31:E31"/>
    <mergeCell ref="B27:E27"/>
    <mergeCell ref="G32:U32"/>
    <mergeCell ref="R23:W23"/>
    <mergeCell ref="R26:W26"/>
    <mergeCell ref="B29:E29"/>
    <mergeCell ref="G18:AJ19"/>
    <mergeCell ref="B33:E33"/>
    <mergeCell ref="Q33:U33"/>
    <mergeCell ref="AA33:AE33"/>
    <mergeCell ref="H21:O21"/>
    <mergeCell ref="B37:E37"/>
    <mergeCell ref="B10:E10"/>
    <mergeCell ref="R25:W25"/>
    <mergeCell ref="B35:E35"/>
    <mergeCell ref="B15:E15"/>
    <mergeCell ref="R21:W21"/>
    <mergeCell ref="P22:Q22"/>
    <mergeCell ref="B17:E17"/>
    <mergeCell ref="L33:P33"/>
    <mergeCell ref="G33:K33"/>
    <mergeCell ref="B4:E4"/>
    <mergeCell ref="G9:Y11"/>
    <mergeCell ref="B12:E12"/>
    <mergeCell ref="B14:E14"/>
    <mergeCell ref="B6:E6"/>
    <mergeCell ref="B8:E8"/>
    <mergeCell ref="G7:AN7"/>
    <mergeCell ref="B13:E13"/>
  </mergeCells>
  <hyperlinks>
    <hyperlink ref="B4" location="PANDUAN!A1" display="PANDUAN" xr:uid="{00000000-0004-0000-1B01-000000000000}"/>
    <hyperlink ref="B6" location="'EWS DIRECTORY'!A1" display="EWS DIRECTORY" xr:uid="{00000000-0004-0000-1B01-000001000000}"/>
    <hyperlink ref="B8" location="'DATA PEMICU'!A1" display="DATA PEMICU" xr:uid="{00000000-0004-0000-1B01-000002000000}"/>
    <hyperlink ref="B10" location="'DATA PENGUJI'!A1" display="DATA PENGUJI" xr:uid="{00000000-0004-0000-1B01-000003000000}"/>
    <hyperlink ref="B12" location="'MAIN LEVEL'!A1" display="MAIN LEVEL" xr:uid="{00000000-0004-0000-1B01-000004000000}"/>
  </hyperlinks>
  <pageMargins left="0.51181102362204722" right="0.15748031496062989" top="0.55118110236220474" bottom="0.55118110236220474" header="0.31496062992125978" footer="0.31496062992125978"/>
  <pageSetup paperSize="9" scale="60" orientation="landscape"/>
  <headerFooter>
    <oddFooter>&amp;Rhalaman &amp;P dari &amp;N</oddFooter>
  </headerFooter>
</worksheet>
</file>

<file path=xl/worksheets/sheet2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1-000000000000}">
  <sheetPr codeName="Sheet212">
    <tabColor theme="4" tint="-0.249977111117893"/>
  </sheetPr>
  <dimension ref="A1:AK77"/>
  <sheetViews>
    <sheetView topLeftCell="B22" zoomScaleNormal="100" workbookViewId="0">
      <selection activeCell="AQ18" sqref="AQ18:AU18"/>
    </sheetView>
  </sheetViews>
  <sheetFormatPr defaultColWidth="3.5546875" defaultRowHeight="13.8" x14ac:dyDescent="0.25"/>
  <cols>
    <col min="1" max="1" width="3" style="110" hidden="1" customWidth="1"/>
    <col min="2" max="5" width="3.88671875" style="177" customWidth="1"/>
    <col min="6" max="6" width="3.88671875" style="110" customWidth="1"/>
    <col min="7" max="7" width="4.33203125" style="109" customWidth="1"/>
    <col min="8" max="9" width="3.5546875" style="109" customWidth="1"/>
    <col min="10" max="10" width="2.88671875" style="109" customWidth="1"/>
    <col min="11" max="16" width="3.5546875" style="109" customWidth="1"/>
    <col min="17" max="18" width="2.88671875" style="109" customWidth="1"/>
    <col min="19" max="19" width="4.5546875" style="109" customWidth="1"/>
    <col min="20" max="20" width="3.6640625" style="109" customWidth="1"/>
    <col min="21" max="21" width="3.5546875" style="109" customWidth="1"/>
    <col min="22" max="16384" width="3.5546875" style="109"/>
  </cols>
  <sheetData>
    <row r="1" spans="1:37" x14ac:dyDescent="0.25">
      <c r="G1" s="178"/>
      <c r="H1" s="56"/>
      <c r="I1" s="56"/>
      <c r="J1" s="56"/>
      <c r="K1" s="56"/>
      <c r="L1" s="56"/>
      <c r="M1" s="56"/>
      <c r="N1" s="56"/>
      <c r="O1" s="56"/>
      <c r="P1" s="56"/>
      <c r="Q1" s="56"/>
      <c r="R1" s="56"/>
      <c r="S1" s="56"/>
      <c r="T1" s="56"/>
      <c r="U1" s="56"/>
      <c r="V1" s="56"/>
      <c r="W1" s="56"/>
      <c r="X1" s="56"/>
      <c r="Y1" s="56"/>
      <c r="Z1" s="56"/>
      <c r="AA1" s="56"/>
      <c r="AB1" s="56"/>
      <c r="AC1" s="56"/>
      <c r="AD1" s="56"/>
      <c r="AE1" s="56"/>
      <c r="AF1" s="56"/>
      <c r="AG1" s="56"/>
      <c r="AH1" s="56"/>
      <c r="AI1" s="56"/>
      <c r="AJ1" s="56"/>
      <c r="AK1" s="56"/>
    </row>
    <row r="2" spans="1:37" x14ac:dyDescent="0.25">
      <c r="G2" s="56" t="s">
        <v>1674</v>
      </c>
      <c r="H2" s="56"/>
      <c r="I2" s="56"/>
      <c r="J2" s="56"/>
      <c r="K2" s="56"/>
      <c r="L2" s="56"/>
      <c r="M2" s="56"/>
      <c r="N2" s="56"/>
      <c r="O2" s="56"/>
      <c r="P2" s="56"/>
      <c r="Q2" s="56"/>
      <c r="R2" s="56"/>
      <c r="S2" s="56"/>
      <c r="T2" s="56"/>
      <c r="U2" s="56"/>
      <c r="V2" s="56"/>
      <c r="W2" s="56"/>
      <c r="X2" s="56"/>
      <c r="Y2" s="56"/>
      <c r="Z2" s="56"/>
      <c r="AA2" s="56"/>
      <c r="AB2" s="56"/>
      <c r="AC2" s="56"/>
      <c r="AD2" s="56"/>
      <c r="AE2" s="56"/>
      <c r="AF2" s="56"/>
      <c r="AG2" s="56"/>
      <c r="AH2" s="56"/>
      <c r="AI2" s="56"/>
      <c r="AJ2" s="56"/>
      <c r="AK2" s="56"/>
    </row>
    <row r="3" spans="1:37" x14ac:dyDescent="0.25">
      <c r="B3" s="111"/>
      <c r="C3" s="111"/>
      <c r="D3" s="111"/>
      <c r="E3" s="111"/>
      <c r="G3" s="56" t="s">
        <v>1681</v>
      </c>
      <c r="H3" s="56"/>
      <c r="I3" s="56"/>
      <c r="J3" s="56"/>
      <c r="K3" s="56"/>
      <c r="L3" s="56"/>
      <c r="M3" s="56"/>
      <c r="N3" s="56"/>
      <c r="O3" s="56"/>
      <c r="P3" s="56"/>
      <c r="Q3" s="56"/>
      <c r="R3" s="56"/>
      <c r="S3" s="56"/>
      <c r="T3" s="56"/>
      <c r="U3" s="56"/>
      <c r="V3" s="56"/>
      <c r="W3" s="56"/>
      <c r="X3" s="56"/>
      <c r="Y3" s="56"/>
      <c r="Z3" s="56"/>
      <c r="AA3" s="56"/>
      <c r="AB3" s="56"/>
      <c r="AC3" s="56"/>
      <c r="AD3" s="56"/>
      <c r="AE3" s="56"/>
      <c r="AF3" s="56"/>
      <c r="AG3" s="56"/>
      <c r="AH3" s="56"/>
      <c r="AI3" s="56"/>
      <c r="AJ3" s="56"/>
      <c r="AK3" s="56"/>
    </row>
    <row r="4" spans="1:37" x14ac:dyDescent="0.25">
      <c r="B4" s="762" t="s">
        <v>79</v>
      </c>
      <c r="C4" s="761"/>
      <c r="D4" s="761"/>
      <c r="E4" s="761"/>
      <c r="G4" s="56"/>
      <c r="H4" s="56"/>
      <c r="I4" s="56"/>
      <c r="J4" s="56"/>
      <c r="K4" s="56"/>
      <c r="L4" s="56"/>
      <c r="M4" s="56"/>
      <c r="N4" s="56"/>
      <c r="O4" s="56"/>
      <c r="P4" s="56"/>
      <c r="Q4" s="56"/>
      <c r="R4" s="56"/>
      <c r="S4" s="56"/>
      <c r="T4" s="56"/>
      <c r="U4" s="56"/>
      <c r="V4" s="56"/>
      <c r="W4" s="56"/>
      <c r="X4" s="56"/>
      <c r="Y4" s="56"/>
      <c r="Z4" s="56"/>
      <c r="AA4" s="56"/>
      <c r="AB4" s="56"/>
      <c r="AC4" s="56"/>
      <c r="AD4" s="56"/>
      <c r="AE4" s="56"/>
      <c r="AF4" s="56"/>
      <c r="AG4" s="56"/>
      <c r="AH4" s="56"/>
      <c r="AI4" s="56"/>
      <c r="AJ4" s="56"/>
      <c r="AK4" s="56"/>
    </row>
    <row r="5" spans="1:37" x14ac:dyDescent="0.25">
      <c r="B5" s="111"/>
      <c r="C5" s="111"/>
      <c r="D5" s="111"/>
      <c r="E5" s="111"/>
      <c r="G5" s="56"/>
      <c r="H5" s="56"/>
      <c r="I5" s="56"/>
      <c r="J5" s="56"/>
      <c r="K5" s="56"/>
      <c r="L5" s="56"/>
      <c r="M5" s="56"/>
      <c r="N5" s="56"/>
      <c r="O5" s="56"/>
      <c r="P5" s="56"/>
      <c r="Q5" s="56"/>
      <c r="R5" s="56"/>
      <c r="S5" s="56"/>
      <c r="T5" s="56"/>
      <c r="U5" s="56"/>
      <c r="V5" s="56"/>
      <c r="W5" s="56"/>
      <c r="X5" s="56"/>
      <c r="Y5" s="56"/>
      <c r="Z5" s="56"/>
      <c r="AA5" s="56"/>
      <c r="AB5" s="56"/>
      <c r="AC5" s="56"/>
      <c r="AD5" s="56"/>
      <c r="AE5" s="56"/>
      <c r="AF5" s="56"/>
      <c r="AG5" s="56"/>
      <c r="AH5" s="56"/>
      <c r="AI5" s="56"/>
      <c r="AJ5" s="56"/>
      <c r="AK5" s="56"/>
    </row>
    <row r="6" spans="1:37" x14ac:dyDescent="0.25">
      <c r="B6" s="762" t="s">
        <v>87</v>
      </c>
      <c r="C6" s="761"/>
      <c r="D6" s="761"/>
      <c r="E6" s="761"/>
      <c r="G6" s="56"/>
      <c r="H6" s="56"/>
      <c r="I6" s="56"/>
      <c r="J6" s="56"/>
      <c r="K6" s="56"/>
      <c r="L6" s="56"/>
      <c r="M6" s="56"/>
      <c r="N6" s="56"/>
      <c r="O6" s="56"/>
      <c r="P6" s="56"/>
      <c r="Q6" s="56"/>
      <c r="R6" s="56"/>
      <c r="S6" s="56"/>
      <c r="T6" s="56"/>
      <c r="U6" s="56"/>
      <c r="V6" s="56"/>
      <c r="W6" s="56"/>
      <c r="X6" s="56"/>
      <c r="Y6" s="56"/>
      <c r="Z6" s="56"/>
      <c r="AA6" s="56"/>
      <c r="AB6" s="56"/>
      <c r="AC6" s="56"/>
      <c r="AD6" s="56"/>
      <c r="AE6" s="56"/>
      <c r="AF6" s="56"/>
      <c r="AG6" s="56"/>
      <c r="AH6" s="56"/>
      <c r="AI6" s="56"/>
      <c r="AJ6" s="56"/>
      <c r="AK6" s="56"/>
    </row>
    <row r="7" spans="1:37" ht="14.4" customHeight="1" x14ac:dyDescent="0.25">
      <c r="B7" s="111"/>
      <c r="C7" s="111"/>
      <c r="D7" s="111"/>
      <c r="E7" s="111"/>
      <c r="G7" s="1220" t="s">
        <v>1996</v>
      </c>
      <c r="H7" s="1094"/>
      <c r="I7" s="1094"/>
      <c r="J7" s="1094"/>
      <c r="K7" s="1094"/>
      <c r="L7" s="1094"/>
      <c r="M7" s="1094"/>
      <c r="N7" s="1094"/>
      <c r="O7" s="1094"/>
      <c r="P7" s="1094"/>
      <c r="Q7" s="1094"/>
      <c r="R7" s="1094"/>
      <c r="S7" s="1094"/>
      <c r="T7" s="1094"/>
      <c r="U7" s="1094"/>
      <c r="V7" s="1094"/>
      <c r="W7" s="1094"/>
      <c r="X7" s="1094"/>
      <c r="Y7" s="1094"/>
      <c r="Z7" s="1094"/>
      <c r="AA7" s="1094"/>
      <c r="AB7" s="1094"/>
      <c r="AC7" s="1094"/>
      <c r="AD7" s="1094"/>
      <c r="AE7" s="1094"/>
      <c r="AF7" s="1094"/>
      <c r="AG7" s="1094"/>
      <c r="AH7" s="1094"/>
      <c r="AI7" s="1094"/>
      <c r="AJ7" s="1094"/>
      <c r="AK7" s="1094"/>
    </row>
    <row r="8" spans="1:37" x14ac:dyDescent="0.25">
      <c r="B8" s="762" t="s">
        <v>94</v>
      </c>
      <c r="C8" s="761"/>
      <c r="D8" s="761"/>
      <c r="E8" s="761"/>
      <c r="G8" s="56"/>
      <c r="H8" s="56"/>
      <c r="I8" s="56"/>
      <c r="J8" s="56"/>
      <c r="K8" s="56"/>
      <c r="L8" s="56"/>
      <c r="M8" s="56"/>
      <c r="N8" s="56"/>
      <c r="O8" s="56"/>
      <c r="P8" s="56"/>
      <c r="Q8" s="56"/>
      <c r="R8" s="56"/>
      <c r="S8" s="56"/>
      <c r="T8" s="56"/>
      <c r="U8" s="56"/>
      <c r="V8" s="56"/>
      <c r="W8" s="56"/>
      <c r="X8" s="56"/>
      <c r="Y8" s="56"/>
      <c r="Z8" s="56"/>
      <c r="AA8" s="56"/>
      <c r="AB8" s="56"/>
      <c r="AC8" s="56"/>
      <c r="AD8" s="56"/>
      <c r="AE8" s="56"/>
      <c r="AF8" s="56"/>
      <c r="AG8" s="56"/>
      <c r="AH8" s="56"/>
      <c r="AI8" s="56"/>
      <c r="AJ8" s="56"/>
      <c r="AK8" s="56"/>
    </row>
    <row r="9" spans="1:37" ht="15" customHeight="1" x14ac:dyDescent="0.25">
      <c r="B9" s="111"/>
      <c r="C9" s="111"/>
      <c r="D9" s="111"/>
      <c r="E9" s="111"/>
      <c r="G9" s="961" t="str">
        <f>"Pengujian "&amp;H!G9</f>
        <v>Pengujian Fasilitas Pengurangan Penghasilan Netto</v>
      </c>
      <c r="H9" s="789"/>
      <c r="I9" s="789"/>
      <c r="J9" s="789"/>
      <c r="K9" s="789"/>
      <c r="L9" s="789"/>
      <c r="M9" s="789"/>
      <c r="N9" s="789"/>
      <c r="O9" s="789"/>
      <c r="P9" s="789"/>
      <c r="Q9" s="789"/>
      <c r="R9" s="789"/>
      <c r="S9" s="789"/>
      <c r="T9" s="790"/>
      <c r="U9" s="179" t="s">
        <v>796</v>
      </c>
      <c r="V9" s="180"/>
      <c r="W9" s="180"/>
      <c r="X9" s="180"/>
      <c r="Y9" s="180"/>
      <c r="Z9" s="181" t="s">
        <v>1678</v>
      </c>
      <c r="AA9" s="182" t="e">
        <f>NAMA_WP</f>
        <v>#N/A</v>
      </c>
      <c r="AB9" s="180"/>
      <c r="AC9" s="180"/>
      <c r="AD9" s="180"/>
      <c r="AE9" s="180"/>
      <c r="AF9" s="180"/>
      <c r="AG9" s="180"/>
      <c r="AH9" s="180"/>
      <c r="AI9" s="180"/>
      <c r="AJ9" s="180"/>
      <c r="AK9" s="183"/>
    </row>
    <row r="10" spans="1:37" x14ac:dyDescent="0.25">
      <c r="B10" s="762" t="s">
        <v>101</v>
      </c>
      <c r="C10" s="761"/>
      <c r="D10" s="761"/>
      <c r="E10" s="761"/>
      <c r="G10" s="804"/>
      <c r="H10" s="1094"/>
      <c r="I10" s="1094"/>
      <c r="J10" s="1094"/>
      <c r="K10" s="1094"/>
      <c r="L10" s="1094"/>
      <c r="M10" s="1094"/>
      <c r="N10" s="1094"/>
      <c r="O10" s="1094"/>
      <c r="P10" s="1094"/>
      <c r="Q10" s="1094"/>
      <c r="R10" s="1094"/>
      <c r="S10" s="1094"/>
      <c r="T10" s="805"/>
      <c r="U10" s="184" t="s">
        <v>1401</v>
      </c>
      <c r="Z10" s="185" t="s">
        <v>1678</v>
      </c>
      <c r="AA10" s="124" t="e">
        <f>NPWP</f>
        <v>#N/A</v>
      </c>
      <c r="AK10" s="186"/>
    </row>
    <row r="11" spans="1:37" x14ac:dyDescent="0.25">
      <c r="G11" s="806"/>
      <c r="H11" s="794"/>
      <c r="I11" s="794"/>
      <c r="J11" s="794"/>
      <c r="K11" s="794"/>
      <c r="L11" s="794"/>
      <c r="M11" s="794"/>
      <c r="N11" s="794"/>
      <c r="O11" s="794"/>
      <c r="P11" s="794"/>
      <c r="Q11" s="794"/>
      <c r="R11" s="794"/>
      <c r="S11" s="794"/>
      <c r="T11" s="807"/>
      <c r="U11" s="187" t="s">
        <v>1679</v>
      </c>
      <c r="V11" s="188"/>
      <c r="W11" s="188"/>
      <c r="X11" s="188"/>
      <c r="Y11" s="188"/>
      <c r="Z11" s="189" t="s">
        <v>1678</v>
      </c>
      <c r="AA11" s="190" t="e">
        <f>ID_MS_TH_PJK</f>
        <v>#N/A</v>
      </c>
      <c r="AB11" s="188"/>
      <c r="AC11" s="188"/>
      <c r="AD11" s="188"/>
      <c r="AE11" s="188"/>
      <c r="AF11" s="188"/>
      <c r="AG11" s="188"/>
      <c r="AH11" s="188"/>
      <c r="AI11" s="188"/>
      <c r="AJ11" s="188"/>
      <c r="AK11" s="191"/>
    </row>
    <row r="12" spans="1:37" x14ac:dyDescent="0.25">
      <c r="B12" s="762" t="s">
        <v>106</v>
      </c>
      <c r="C12" s="761"/>
      <c r="D12" s="761"/>
      <c r="E12" s="761"/>
      <c r="G12" s="56"/>
      <c r="H12" s="56"/>
      <c r="I12" s="56"/>
      <c r="J12" s="56"/>
      <c r="K12" s="56"/>
      <c r="L12" s="56"/>
      <c r="M12" s="56"/>
      <c r="N12" s="56"/>
      <c r="O12" s="56"/>
      <c r="P12" s="56"/>
      <c r="Q12" s="56"/>
      <c r="R12" s="56"/>
      <c r="S12" s="56"/>
      <c r="T12" s="56"/>
      <c r="U12" s="56"/>
      <c r="V12" s="56"/>
      <c r="W12" s="56"/>
      <c r="X12" s="56"/>
      <c r="Y12" s="56"/>
      <c r="Z12" s="56"/>
      <c r="AA12" s="56"/>
      <c r="AB12" s="56"/>
      <c r="AC12" s="56"/>
      <c r="AD12" s="56"/>
      <c r="AE12" s="56"/>
      <c r="AF12" s="56"/>
      <c r="AG12" s="56"/>
      <c r="AH12" s="56"/>
      <c r="AI12" s="56"/>
      <c r="AJ12" s="56"/>
      <c r="AK12" s="56"/>
    </row>
    <row r="13" spans="1:37" x14ac:dyDescent="0.25">
      <c r="B13" s="962" t="str">
        <f>HYPERLINK("#'"&amp;'EWS DIRECTORY'!$J$283&amp;"'!A1",'EWS DIRECTORY'!$J$283)</f>
        <v>H</v>
      </c>
      <c r="C13" s="761"/>
      <c r="D13" s="761"/>
      <c r="E13" s="761"/>
      <c r="G13" s="56" t="s">
        <v>1775</v>
      </c>
      <c r="H13" s="56"/>
      <c r="I13" s="56"/>
      <c r="J13" s="56"/>
      <c r="K13" s="56"/>
      <c r="L13" s="56"/>
      <c r="M13" s="56"/>
      <c r="N13" s="56"/>
      <c r="O13" s="56"/>
      <c r="P13" s="56"/>
      <c r="Q13" s="56"/>
      <c r="R13" s="56"/>
      <c r="S13" s="56"/>
      <c r="T13" s="56"/>
      <c r="U13" s="56"/>
      <c r="V13" s="56"/>
      <c r="W13" s="56"/>
      <c r="X13" s="56"/>
      <c r="Y13" s="56"/>
      <c r="Z13" s="56"/>
      <c r="AA13" s="56"/>
      <c r="AB13" s="56"/>
      <c r="AC13" s="56"/>
      <c r="AD13" s="56"/>
      <c r="AE13" s="56"/>
      <c r="AF13" s="56"/>
      <c r="AG13" s="56"/>
      <c r="AH13" s="56"/>
      <c r="AI13" s="56"/>
      <c r="AJ13" s="56"/>
      <c r="AK13" s="56"/>
    </row>
    <row r="14" spans="1:37" x14ac:dyDescent="0.25">
      <c r="B14" s="927" t="str">
        <f>HYPERLINK("#'"&amp;'EWS DIRECTORY'!$J$284&amp;"'!A1",'EWS DIRECTORY'!$J$284)</f>
        <v>H-1</v>
      </c>
      <c r="C14" s="761"/>
      <c r="D14" s="761"/>
      <c r="E14" s="761"/>
      <c r="G14" s="910" t="s">
        <v>1445</v>
      </c>
      <c r="H14" s="910" t="s">
        <v>1707</v>
      </c>
      <c r="I14" s="836"/>
      <c r="J14" s="836"/>
      <c r="K14" s="836"/>
      <c r="L14" s="836"/>
      <c r="M14" s="836"/>
      <c r="N14" s="836"/>
      <c r="O14" s="836"/>
      <c r="P14" s="836"/>
      <c r="Q14" s="836"/>
      <c r="R14" s="836"/>
      <c r="S14" s="836"/>
      <c r="T14" s="837"/>
      <c r="U14" s="910" t="s">
        <v>1708</v>
      </c>
      <c r="V14" s="837"/>
      <c r="W14" s="1218" t="s">
        <v>1776</v>
      </c>
      <c r="X14" s="824"/>
      <c r="Y14" s="824"/>
      <c r="Z14" s="824"/>
      <c r="AA14" s="824"/>
      <c r="AB14" s="824"/>
      <c r="AC14" s="824"/>
      <c r="AD14" s="824"/>
      <c r="AE14" s="824"/>
      <c r="AF14" s="825"/>
      <c r="AG14" s="1207" t="s">
        <v>1772</v>
      </c>
      <c r="AH14" s="836"/>
      <c r="AI14" s="836"/>
      <c r="AJ14" s="836"/>
      <c r="AK14" s="837"/>
    </row>
    <row r="15" spans="1:37" x14ac:dyDescent="0.25">
      <c r="B15" s="929" t="str">
        <f>HYPERLINK("#'"&amp;'EWS DIRECTORY'!$J$285&amp;"'!A1",'EWS DIRECTORY'!$J$285)</f>
        <v>H-1-1</v>
      </c>
      <c r="C15" s="761"/>
      <c r="D15" s="761"/>
      <c r="E15" s="761"/>
      <c r="G15" s="1205"/>
      <c r="H15" s="1001"/>
      <c r="I15" s="1094"/>
      <c r="J15" s="1094"/>
      <c r="K15" s="1094"/>
      <c r="L15" s="1094"/>
      <c r="M15" s="1094"/>
      <c r="N15" s="1094"/>
      <c r="O15" s="1094"/>
      <c r="P15" s="1094"/>
      <c r="Q15" s="1094"/>
      <c r="R15" s="1094"/>
      <c r="S15" s="1094"/>
      <c r="T15" s="853"/>
      <c r="U15" s="1001"/>
      <c r="V15" s="853"/>
      <c r="W15" s="1176" t="s">
        <v>1777</v>
      </c>
      <c r="X15" s="1141"/>
      <c r="Y15" s="1141"/>
      <c r="Z15" s="1141"/>
      <c r="AA15" s="1142"/>
      <c r="AB15" s="1212" t="s">
        <v>1778</v>
      </c>
      <c r="AC15" s="1141"/>
      <c r="AD15" s="1141"/>
      <c r="AE15" s="1141"/>
      <c r="AF15" s="1142"/>
      <c r="AG15" s="1001"/>
      <c r="AH15" s="1094"/>
      <c r="AI15" s="1094"/>
      <c r="AJ15" s="1094"/>
      <c r="AK15" s="853"/>
    </row>
    <row r="16" spans="1:37" ht="14.4" customHeight="1" x14ac:dyDescent="0.25">
      <c r="A16" s="110" t="e" cm="1" vm="4">
        <f t="array" aca="1" ref="A16" ca="1">_xlfn._xlws.FILTER(M16:M50,M16:M50&lt;&gt;"")</f>
        <v>#VALUE!</v>
      </c>
      <c r="B16" s="929" t="str">
        <f>HYPERLINK("#'"&amp;'EWS DIRECTORY'!$J$286&amp;"'!A1",'EWS DIRECTORY'!$J$286)</f>
        <v>H-1-2</v>
      </c>
      <c r="C16" s="761"/>
      <c r="D16" s="761"/>
      <c r="E16" s="761"/>
      <c r="G16" s="920"/>
      <c r="H16" s="838"/>
      <c r="I16" s="800"/>
      <c r="J16" s="800"/>
      <c r="K16" s="800"/>
      <c r="L16" s="800"/>
      <c r="M16" s="800"/>
      <c r="N16" s="800"/>
      <c r="O16" s="800"/>
      <c r="P16" s="800"/>
      <c r="Q16" s="800"/>
      <c r="R16" s="800"/>
      <c r="S16" s="800"/>
      <c r="T16" s="839"/>
      <c r="U16" s="838"/>
      <c r="V16" s="839"/>
      <c r="W16" s="1213"/>
      <c r="X16" s="800"/>
      <c r="Y16" s="800"/>
      <c r="Z16" s="800"/>
      <c r="AA16" s="1214"/>
      <c r="AB16" s="1213"/>
      <c r="AC16" s="800"/>
      <c r="AD16" s="800"/>
      <c r="AE16" s="800"/>
      <c r="AF16" s="1214"/>
      <c r="AG16" s="838"/>
      <c r="AH16" s="800"/>
      <c r="AI16" s="800"/>
      <c r="AJ16" s="800"/>
      <c r="AK16" s="839"/>
    </row>
    <row r="17" spans="1:37" x14ac:dyDescent="0.25">
      <c r="A17" s="110" t="s">
        <v>2032</v>
      </c>
      <c r="B17" s="929" t="str">
        <f>HYPERLINK("#'"&amp;'EWS DIRECTORY'!$J$287&amp;"'!A1",'EWS DIRECTORY'!$J$287)</f>
        <v>H-1-3</v>
      </c>
      <c r="C17" s="761"/>
      <c r="D17" s="761"/>
      <c r="E17" s="761"/>
      <c r="G17" s="192"/>
      <c r="H17" s="56"/>
      <c r="I17" s="56"/>
      <c r="J17" s="56"/>
      <c r="K17" s="56"/>
      <c r="L17" s="56"/>
      <c r="M17" s="56"/>
      <c r="N17" s="56"/>
      <c r="O17" s="56"/>
      <c r="P17" s="56"/>
      <c r="Q17" s="56"/>
      <c r="R17" s="56"/>
      <c r="S17" s="56"/>
      <c r="T17" s="56"/>
      <c r="U17" s="460"/>
      <c r="V17" s="193"/>
      <c r="W17" s="1215"/>
      <c r="X17" s="1094"/>
      <c r="Y17" s="1094"/>
      <c r="Z17" s="1094"/>
      <c r="AA17" s="853"/>
      <c r="AB17" s="1215"/>
      <c r="AC17" s="1094"/>
      <c r="AD17" s="1094"/>
      <c r="AE17" s="1094"/>
      <c r="AF17" s="853"/>
      <c r="AG17" s="1215"/>
      <c r="AH17" s="1094"/>
      <c r="AI17" s="1094"/>
      <c r="AJ17" s="1094"/>
      <c r="AK17" s="853"/>
    </row>
    <row r="18" spans="1:37" ht="21" customHeight="1" x14ac:dyDescent="0.25">
      <c r="A18" s="110" t="str" cm="1">
        <f t="array" ref="A18:A20">_xlfn._xlws.FILTER(M18:M52,M18:M52&lt;&gt;"")</f>
        <v>Berdasarkan Data Internal dan Eksternal yang dimiliki DJP</v>
      </c>
      <c r="B18" s="112"/>
      <c r="C18" s="112"/>
      <c r="D18" s="112"/>
      <c r="E18" s="112"/>
      <c r="G18" s="59">
        <v>1</v>
      </c>
      <c r="H18" s="1208" t="str">
        <f>H!G9</f>
        <v>Fasilitas Pengurangan Penghasilan Netto</v>
      </c>
      <c r="I18" s="1209"/>
      <c r="J18" s="1209"/>
      <c r="K18" s="1209"/>
      <c r="L18" s="60" t="s">
        <v>1681</v>
      </c>
      <c r="M18" s="1204" t="s">
        <v>1442</v>
      </c>
      <c r="N18" s="1094"/>
      <c r="O18" s="1094"/>
      <c r="P18" s="1094"/>
      <c r="Q18" s="1094"/>
      <c r="R18" s="1094"/>
      <c r="S18" s="1094"/>
      <c r="T18" s="853"/>
      <c r="U18" s="1217" t="s">
        <v>657</v>
      </c>
      <c r="V18" s="853"/>
      <c r="W18" s="1206">
        <f>H!$R$25</f>
        <v>0</v>
      </c>
      <c r="X18" s="1094"/>
      <c r="Y18" s="1094"/>
      <c r="Z18" s="1094"/>
      <c r="AA18" s="853"/>
      <c r="AB18" s="1206">
        <f>'H-1-1'!AT51</f>
        <v>0</v>
      </c>
      <c r="AC18" s="1094"/>
      <c r="AD18" s="1094"/>
      <c r="AE18" s="1094"/>
      <c r="AF18" s="853"/>
      <c r="AG18" s="1206">
        <f>AB18-W18</f>
        <v>0</v>
      </c>
      <c r="AH18" s="1094"/>
      <c r="AI18" s="1094"/>
      <c r="AJ18" s="1094"/>
      <c r="AK18" s="853"/>
    </row>
    <row r="19" spans="1:37" ht="14.4" customHeight="1" x14ac:dyDescent="0.25">
      <c r="A19" s="110" t="str">
        <v>Berdasarkan pemeriksaan langsung terhadap bukti pendukung</v>
      </c>
      <c r="B19" s="112"/>
      <c r="C19" s="112"/>
      <c r="D19" s="112"/>
      <c r="E19" s="112"/>
      <c r="G19" s="59"/>
      <c r="H19" s="1210"/>
      <c r="I19" s="1209"/>
      <c r="J19" s="1209"/>
      <c r="K19" s="1209"/>
      <c r="L19" s="60"/>
      <c r="M19" s="1094"/>
      <c r="N19" s="1094"/>
      <c r="O19" s="1094"/>
      <c r="P19" s="1094"/>
      <c r="Q19" s="1094"/>
      <c r="R19" s="1094"/>
      <c r="S19" s="1094"/>
      <c r="T19" s="853"/>
      <c r="U19" s="460"/>
      <c r="V19" s="193"/>
      <c r="W19" s="1206"/>
      <c r="X19" s="1094"/>
      <c r="Y19" s="1094"/>
      <c r="Z19" s="1094"/>
      <c r="AA19" s="853"/>
      <c r="AB19" s="1206"/>
      <c r="AC19" s="1094"/>
      <c r="AD19" s="1094"/>
      <c r="AE19" s="1094"/>
      <c r="AF19" s="853"/>
      <c r="AG19" s="1206"/>
      <c r="AH19" s="1094"/>
      <c r="AI19" s="1094"/>
      <c r="AJ19" s="1094"/>
      <c r="AK19" s="853"/>
    </row>
    <row r="20" spans="1:37" x14ac:dyDescent="0.25">
      <c r="A20" s="110" t="str">
        <v>Berdasarkan Data Pemicu dan Data Penguji</v>
      </c>
      <c r="B20" s="112"/>
      <c r="C20" s="112"/>
      <c r="D20" s="112"/>
      <c r="E20" s="112"/>
      <c r="G20" s="192"/>
      <c r="H20" s="1208"/>
      <c r="I20" s="1209"/>
      <c r="J20" s="1209"/>
      <c r="K20" s="1209"/>
      <c r="L20" s="56"/>
      <c r="M20" s="1204"/>
      <c r="N20" s="1094"/>
      <c r="O20" s="1094"/>
      <c r="P20" s="1094"/>
      <c r="Q20" s="1094"/>
      <c r="R20" s="1094"/>
      <c r="S20" s="1094"/>
      <c r="T20" s="853"/>
      <c r="U20" s="460"/>
      <c r="V20" s="193"/>
      <c r="W20" s="547"/>
      <c r="X20" s="548"/>
      <c r="Y20" s="548"/>
      <c r="Z20" s="548"/>
      <c r="AA20" s="548"/>
      <c r="AB20" s="547"/>
      <c r="AC20" s="548"/>
      <c r="AD20" s="548"/>
      <c r="AE20" s="548"/>
      <c r="AF20" s="548"/>
      <c r="AG20" s="547"/>
      <c r="AH20" s="548"/>
      <c r="AI20" s="548"/>
      <c r="AJ20" s="548"/>
      <c r="AK20" s="549"/>
    </row>
    <row r="21" spans="1:37" x14ac:dyDescent="0.25">
      <c r="B21" s="112"/>
      <c r="C21" s="112"/>
      <c r="D21" s="112"/>
      <c r="E21" s="112"/>
      <c r="G21" s="59">
        <v>2</v>
      </c>
      <c r="H21" s="1208" t="str">
        <f>H!G9</f>
        <v>Fasilitas Pengurangan Penghasilan Netto</v>
      </c>
      <c r="I21" s="1209"/>
      <c r="J21" s="1209"/>
      <c r="K21" s="1209"/>
      <c r="L21" s="60" t="s">
        <v>1681</v>
      </c>
      <c r="M21" s="1204" t="s">
        <v>1460</v>
      </c>
      <c r="N21" s="1094"/>
      <c r="O21" s="1094"/>
      <c r="P21" s="1094"/>
      <c r="Q21" s="1094"/>
      <c r="R21" s="1094"/>
      <c r="S21" s="1094"/>
      <c r="T21" s="853"/>
      <c r="U21" s="1217" t="s">
        <v>659</v>
      </c>
      <c r="V21" s="853"/>
      <c r="W21" s="1206">
        <f>H!$R$25</f>
        <v>0</v>
      </c>
      <c r="X21" s="1094"/>
      <c r="Y21" s="1094"/>
      <c r="Z21" s="1094"/>
      <c r="AA21" s="853"/>
      <c r="AB21" s="1206">
        <f>'H-1-2'!AI26</f>
        <v>0</v>
      </c>
      <c r="AC21" s="1094"/>
      <c r="AD21" s="1094"/>
      <c r="AE21" s="1094"/>
      <c r="AF21" s="853"/>
      <c r="AG21" s="1206">
        <f>AB21-W21</f>
        <v>0</v>
      </c>
      <c r="AH21" s="1094"/>
      <c r="AI21" s="1094"/>
      <c r="AJ21" s="1094"/>
      <c r="AK21" s="853"/>
    </row>
    <row r="22" spans="1:37" ht="23.25" customHeight="1" x14ac:dyDescent="0.25">
      <c r="B22" s="112"/>
      <c r="C22" s="112"/>
      <c r="D22" s="112"/>
      <c r="E22" s="112"/>
      <c r="G22" s="59"/>
      <c r="H22" s="1210"/>
      <c r="I22" s="1209"/>
      <c r="J22" s="1209"/>
      <c r="K22" s="1209"/>
      <c r="L22" s="60"/>
      <c r="M22" s="1094"/>
      <c r="N22" s="1094"/>
      <c r="O22" s="1094"/>
      <c r="P22" s="1094"/>
      <c r="Q22" s="1094"/>
      <c r="R22" s="1094"/>
      <c r="S22" s="1094"/>
      <c r="T22" s="853"/>
      <c r="U22" s="460"/>
      <c r="V22" s="193"/>
      <c r="W22" s="1206"/>
      <c r="X22" s="1094"/>
      <c r="Y22" s="1094"/>
      <c r="Z22" s="1094"/>
      <c r="AA22" s="853"/>
      <c r="AB22" s="1206"/>
      <c r="AC22" s="1094"/>
      <c r="AD22" s="1094"/>
      <c r="AE22" s="1094"/>
      <c r="AF22" s="853"/>
      <c r="AG22" s="1206"/>
      <c r="AH22" s="1094"/>
      <c r="AI22" s="1094"/>
      <c r="AJ22" s="1094"/>
      <c r="AK22" s="853"/>
    </row>
    <row r="23" spans="1:37" x14ac:dyDescent="0.25">
      <c r="G23" s="59"/>
      <c r="H23" s="564"/>
      <c r="I23" s="564"/>
      <c r="J23" s="564"/>
      <c r="K23" s="564"/>
      <c r="L23" s="60"/>
      <c r="M23" s="457"/>
      <c r="N23" s="457"/>
      <c r="O23" s="457"/>
      <c r="P23" s="457"/>
      <c r="Q23" s="457"/>
      <c r="R23" s="457"/>
      <c r="S23" s="457"/>
      <c r="T23" s="457"/>
      <c r="U23" s="460"/>
      <c r="V23" s="193"/>
      <c r="W23" s="547"/>
      <c r="X23" s="548"/>
      <c r="Y23" s="548"/>
      <c r="Z23" s="548"/>
      <c r="AA23" s="548"/>
      <c r="AB23" s="547"/>
      <c r="AC23" s="548"/>
      <c r="AD23" s="548"/>
      <c r="AE23" s="548"/>
      <c r="AF23" s="548"/>
      <c r="AG23" s="547"/>
      <c r="AH23" s="548"/>
      <c r="AI23" s="548"/>
      <c r="AJ23" s="548"/>
      <c r="AK23" s="549"/>
    </row>
    <row r="24" spans="1:37" x14ac:dyDescent="0.25">
      <c r="B24" s="426"/>
      <c r="C24" s="426"/>
      <c r="D24" s="426"/>
      <c r="E24" s="426"/>
      <c r="G24" s="59">
        <v>3</v>
      </c>
      <c r="H24" s="1208" t="str">
        <f>H21</f>
        <v>Fasilitas Pengurangan Penghasilan Netto</v>
      </c>
      <c r="I24" s="1209"/>
      <c r="J24" s="1209"/>
      <c r="K24" s="1209"/>
      <c r="L24" s="60" t="s">
        <v>1681</v>
      </c>
      <c r="M24" s="1204" t="s">
        <v>1472</v>
      </c>
      <c r="N24" s="1094"/>
      <c r="O24" s="1094"/>
      <c r="P24" s="1094"/>
      <c r="Q24" s="1094"/>
      <c r="R24" s="1094"/>
      <c r="S24" s="1094"/>
      <c r="T24" s="853"/>
      <c r="U24" s="1217" t="s">
        <v>661</v>
      </c>
      <c r="V24" s="853"/>
      <c r="W24" s="1206">
        <f>H!$R$25</f>
        <v>0</v>
      </c>
      <c r="X24" s="1094"/>
      <c r="Y24" s="1094"/>
      <c r="Z24" s="1094"/>
      <c r="AA24" s="853"/>
      <c r="AB24" s="1206">
        <f>'H-1-3'!$L$34</f>
        <v>0</v>
      </c>
      <c r="AC24" s="1094"/>
      <c r="AD24" s="1094"/>
      <c r="AE24" s="1094"/>
      <c r="AF24" s="853"/>
      <c r="AG24" s="1206">
        <f>AB24-W24</f>
        <v>0</v>
      </c>
      <c r="AH24" s="1094"/>
      <c r="AI24" s="1094"/>
      <c r="AJ24" s="1094"/>
      <c r="AK24" s="853"/>
    </row>
    <row r="25" spans="1:37" ht="27" customHeight="1" x14ac:dyDescent="0.25">
      <c r="G25" s="59"/>
      <c r="H25" s="1210"/>
      <c r="I25" s="1209"/>
      <c r="J25" s="1209"/>
      <c r="K25" s="1209"/>
      <c r="L25" s="60"/>
      <c r="M25" s="1094"/>
      <c r="N25" s="1094"/>
      <c r="O25" s="1094"/>
      <c r="P25" s="1094"/>
      <c r="Q25" s="1094"/>
      <c r="R25" s="1094"/>
      <c r="S25" s="1094"/>
      <c r="T25" s="853"/>
      <c r="U25" s="460"/>
      <c r="V25" s="193"/>
      <c r="W25" s="547"/>
      <c r="X25" s="548"/>
      <c r="Y25" s="548"/>
      <c r="Z25" s="548"/>
      <c r="AA25" s="548"/>
      <c r="AB25" s="547"/>
      <c r="AC25" s="548"/>
      <c r="AD25" s="548"/>
      <c r="AE25" s="548"/>
      <c r="AF25" s="548"/>
      <c r="AG25" s="547"/>
      <c r="AH25" s="548"/>
      <c r="AI25" s="548"/>
      <c r="AJ25" s="548"/>
      <c r="AK25" s="549"/>
    </row>
    <row r="26" spans="1:37" ht="15" customHeight="1" thickBot="1" x14ac:dyDescent="0.3">
      <c r="B26" s="426"/>
      <c r="C26" s="426"/>
      <c r="D26" s="426"/>
      <c r="E26" s="426"/>
      <c r="G26" s="194"/>
      <c r="H26" s="61"/>
      <c r="I26" s="61"/>
      <c r="J26" s="61"/>
      <c r="K26" s="61"/>
      <c r="L26" s="61"/>
      <c r="M26" s="61"/>
      <c r="N26" s="61"/>
      <c r="O26" s="61"/>
      <c r="P26" s="61"/>
      <c r="Q26" s="61"/>
      <c r="R26" s="61"/>
      <c r="S26" s="61"/>
      <c r="T26" s="61"/>
      <c r="U26" s="195"/>
      <c r="V26" s="196"/>
      <c r="W26" s="550"/>
      <c r="X26" s="551"/>
      <c r="Y26" s="551"/>
      <c r="Z26" s="551"/>
      <c r="AA26" s="551"/>
      <c r="AB26" s="550"/>
      <c r="AC26" s="551"/>
      <c r="AD26" s="551"/>
      <c r="AE26" s="551"/>
      <c r="AF26" s="551"/>
      <c r="AG26" s="550"/>
      <c r="AH26" s="551"/>
      <c r="AI26" s="551"/>
      <c r="AJ26" s="551"/>
      <c r="AK26" s="552"/>
    </row>
    <row r="27" spans="1:37" ht="15" customHeight="1" thickTop="1" x14ac:dyDescent="0.25">
      <c r="G27" s="56"/>
      <c r="H27" s="56"/>
      <c r="I27" s="56"/>
      <c r="J27" s="56"/>
      <c r="K27" s="56"/>
      <c r="L27" s="56"/>
      <c r="M27" s="56"/>
      <c r="N27" s="56"/>
      <c r="O27" s="56"/>
      <c r="P27" s="56"/>
      <c r="Q27" s="56"/>
      <c r="R27" s="56"/>
      <c r="S27" s="56"/>
      <c r="T27" s="56"/>
      <c r="U27" s="56"/>
      <c r="V27" s="56"/>
      <c r="W27" s="56"/>
      <c r="X27" s="56"/>
      <c r="Y27" s="56"/>
      <c r="Z27" s="56"/>
      <c r="AA27" s="56"/>
      <c r="AB27" s="56"/>
      <c r="AC27" s="56"/>
      <c r="AD27" s="56"/>
      <c r="AE27" s="56"/>
      <c r="AF27" s="56"/>
      <c r="AG27" s="56"/>
      <c r="AH27" s="56"/>
      <c r="AI27" s="56"/>
      <c r="AJ27" s="56"/>
      <c r="AK27" s="56"/>
    </row>
    <row r="28" spans="1:37" ht="14.4" customHeight="1" x14ac:dyDescent="0.25">
      <c r="B28" s="760"/>
      <c r="C28" s="761"/>
      <c r="D28" s="761"/>
      <c r="E28" s="761"/>
      <c r="G28" s="198" t="s">
        <v>1779</v>
      </c>
      <c r="H28" s="199"/>
      <c r="I28" s="199"/>
      <c r="J28" s="199"/>
      <c r="K28" s="199"/>
      <c r="L28" s="199"/>
      <c r="M28" s="199"/>
      <c r="N28" s="199"/>
      <c r="O28" s="199"/>
      <c r="P28" s="199"/>
      <c r="Q28" s="199"/>
      <c r="R28" s="199"/>
      <c r="S28" s="199"/>
      <c r="T28" s="199"/>
      <c r="U28" s="199"/>
      <c r="V28" s="199"/>
      <c r="W28" s="199"/>
      <c r="X28" s="199"/>
      <c r="Y28" s="199"/>
      <c r="Z28" s="199"/>
      <c r="AA28" s="199"/>
      <c r="AB28" s="199"/>
      <c r="AC28" s="199"/>
      <c r="AD28" s="199"/>
      <c r="AE28" s="199"/>
      <c r="AF28" s="199"/>
      <c r="AG28" s="199"/>
      <c r="AH28" s="199"/>
      <c r="AI28" s="199"/>
      <c r="AJ28" s="199"/>
      <c r="AK28" s="200"/>
    </row>
    <row r="29" spans="1:37" x14ac:dyDescent="0.25">
      <c r="G29" s="201" t="s">
        <v>1445</v>
      </c>
      <c r="H29" s="970" t="s">
        <v>1780</v>
      </c>
      <c r="I29" s="764"/>
      <c r="J29" s="764"/>
      <c r="K29" s="764"/>
      <c r="L29" s="764"/>
      <c r="M29" s="764"/>
      <c r="N29" s="764"/>
      <c r="O29" s="764"/>
      <c r="P29" s="764"/>
      <c r="Q29" s="764"/>
      <c r="R29" s="764"/>
      <c r="S29" s="764"/>
      <c r="T29" s="764"/>
      <c r="U29" s="764"/>
      <c r="V29" s="764"/>
      <c r="W29" s="764"/>
      <c r="X29" s="764"/>
      <c r="Y29" s="764"/>
      <c r="Z29" s="764"/>
      <c r="AA29" s="764"/>
      <c r="AB29" s="764"/>
      <c r="AC29" s="764"/>
      <c r="AD29" s="764"/>
      <c r="AE29" s="764"/>
      <c r="AF29" s="764"/>
      <c r="AG29" s="764"/>
      <c r="AH29" s="764"/>
      <c r="AI29" s="764"/>
      <c r="AJ29" s="764"/>
      <c r="AK29" s="765"/>
    </row>
    <row r="30" spans="1:37" ht="14.4" customHeight="1" x14ac:dyDescent="0.25">
      <c r="B30" s="760"/>
      <c r="C30" s="761"/>
      <c r="D30" s="761"/>
      <c r="E30" s="761"/>
      <c r="G30" s="520" t="s">
        <v>1781</v>
      </c>
      <c r="H30" s="971" t="str">
        <f>"Berdasarkan hasil pengujian-pengujian tersebut, pemeriksaan atas "&amp;$H$18&amp;"  disimpulkan sebagai berikut :"</f>
        <v>Berdasarkan hasil pengujian-pengujian tersebut, pemeriksaan atas Fasilitas Pengurangan Penghasilan Netto  disimpulkan sebagai berikut :</v>
      </c>
      <c r="I30" s="789"/>
      <c r="J30" s="789"/>
      <c r="K30" s="789"/>
      <c r="L30" s="789"/>
      <c r="M30" s="789"/>
      <c r="N30" s="789"/>
      <c r="O30" s="789"/>
      <c r="P30" s="789"/>
      <c r="Q30" s="789"/>
      <c r="R30" s="789"/>
      <c r="S30" s="789"/>
      <c r="T30" s="789"/>
      <c r="U30" s="789"/>
      <c r="V30" s="789"/>
      <c r="W30" s="789"/>
      <c r="X30" s="789"/>
      <c r="Y30" s="789"/>
      <c r="Z30" s="789"/>
      <c r="AA30" s="789"/>
      <c r="AB30" s="789"/>
      <c r="AC30" s="789"/>
      <c r="AD30" s="789"/>
      <c r="AE30" s="789"/>
      <c r="AF30" s="789"/>
      <c r="AG30" s="789"/>
      <c r="AH30" s="789"/>
      <c r="AI30" s="789"/>
      <c r="AJ30" s="789"/>
      <c r="AK30" s="790"/>
    </row>
    <row r="31" spans="1:37" x14ac:dyDescent="0.25">
      <c r="G31" s="521"/>
      <c r="H31" s="804"/>
      <c r="I31" s="1094"/>
      <c r="J31" s="1094"/>
      <c r="K31" s="1094"/>
      <c r="L31" s="1094"/>
      <c r="M31" s="1094"/>
      <c r="N31" s="1094"/>
      <c r="O31" s="1094"/>
      <c r="P31" s="1094"/>
      <c r="Q31" s="1094"/>
      <c r="R31" s="1094"/>
      <c r="S31" s="1094"/>
      <c r="T31" s="1094"/>
      <c r="U31" s="1094"/>
      <c r="V31" s="1094"/>
      <c r="W31" s="1094"/>
      <c r="X31" s="1094"/>
      <c r="Y31" s="1094"/>
      <c r="Z31" s="1094"/>
      <c r="AA31" s="1094"/>
      <c r="AB31" s="1094"/>
      <c r="AC31" s="1094"/>
      <c r="AD31" s="1094"/>
      <c r="AE31" s="1094"/>
      <c r="AF31" s="1094"/>
      <c r="AG31" s="1094"/>
      <c r="AH31" s="1094"/>
      <c r="AI31" s="1094"/>
      <c r="AJ31" s="1094"/>
      <c r="AK31" s="805"/>
    </row>
    <row r="32" spans="1:37" x14ac:dyDescent="0.25">
      <c r="B32" s="760"/>
      <c r="C32" s="761"/>
      <c r="D32" s="761"/>
      <c r="E32" s="761"/>
      <c r="G32" s="521"/>
      <c r="H32" s="202" t="str">
        <f>$H$18&amp;" menurut pemeriksa :"</f>
        <v>Fasilitas Pengurangan Penghasilan Netto menurut pemeriksa :</v>
      </c>
      <c r="I32" s="203"/>
      <c r="J32" s="203"/>
      <c r="K32" s="203"/>
      <c r="L32" s="203"/>
      <c r="M32" s="203"/>
      <c r="N32" s="203"/>
      <c r="O32" s="203"/>
      <c r="P32" s="203"/>
      <c r="Q32" s="203"/>
      <c r="R32" s="203"/>
      <c r="S32" s="203"/>
      <c r="T32" s="203"/>
      <c r="U32" s="203"/>
      <c r="V32" s="203"/>
      <c r="W32" s="203"/>
      <c r="X32" s="203"/>
      <c r="Y32" s="203"/>
      <c r="Z32" s="203"/>
      <c r="AA32" s="203"/>
      <c r="AB32" s="203"/>
      <c r="AK32" s="186"/>
    </row>
    <row r="33" spans="2:37" ht="14.4" customHeight="1" x14ac:dyDescent="0.25">
      <c r="G33" s="521"/>
      <c r="H33" s="202" t="s">
        <v>1681</v>
      </c>
      <c r="I33" s="939" t="s">
        <v>1782</v>
      </c>
      <c r="J33" s="1094"/>
      <c r="K33" s="1094"/>
      <c r="L33" s="1094"/>
      <c r="M33" s="1094"/>
      <c r="N33" s="1094"/>
      <c r="O33" s="1094"/>
      <c r="P33" s="1094"/>
      <c r="Q33" s="1094"/>
      <c r="R33" s="1094"/>
      <c r="S33" s="1094"/>
      <c r="T33" s="1094"/>
      <c r="U33" s="1094"/>
      <c r="V33" s="1094"/>
      <c r="W33" s="203" t="s">
        <v>1684</v>
      </c>
      <c r="X33" s="974">
        <f>IF(I34="Tidak Dilakukan Pengujian",X35,
IF(I34=M18,AB18,
IF(I34=M21,AB21,
IF(I34=M24,AB24,"Pilih teknik yang lain"))))</f>
        <v>0</v>
      </c>
      <c r="Y33" s="1094"/>
      <c r="Z33" s="1094"/>
      <c r="AA33" s="1094"/>
      <c r="AB33" s="1094"/>
      <c r="AK33" s="186"/>
    </row>
    <row r="34" spans="2:37" ht="14.4" customHeight="1" x14ac:dyDescent="0.25">
      <c r="B34" s="760"/>
      <c r="C34" s="761"/>
      <c r="D34" s="761"/>
      <c r="E34" s="761"/>
      <c r="G34" s="521"/>
      <c r="H34" s="202"/>
      <c r="I34" s="939" t="s">
        <v>2032</v>
      </c>
      <c r="J34" s="1094"/>
      <c r="K34" s="1094"/>
      <c r="L34" s="1094"/>
      <c r="M34" s="1094"/>
      <c r="N34" s="1094"/>
      <c r="O34" s="1094"/>
      <c r="P34" s="1094"/>
      <c r="Q34" s="1094"/>
      <c r="R34" s="1094"/>
      <c r="S34" s="1094"/>
      <c r="T34" s="1094"/>
      <c r="U34" s="1094"/>
      <c r="V34" s="1094"/>
      <c r="W34" s="203"/>
      <c r="X34" s="522"/>
      <c r="Y34" s="522"/>
      <c r="Z34" s="522"/>
      <c r="AA34" s="522"/>
      <c r="AB34" s="522"/>
      <c r="AC34" s="204"/>
      <c r="AD34" s="204"/>
      <c r="AE34" s="204"/>
      <c r="AF34" s="204"/>
      <c r="AG34" s="204"/>
      <c r="AH34" s="204"/>
      <c r="AI34" s="204"/>
      <c r="AJ34" s="204"/>
      <c r="AK34" s="444"/>
    </row>
    <row r="35" spans="2:37" x14ac:dyDescent="0.25">
      <c r="G35" s="521"/>
      <c r="H35" s="202" t="s">
        <v>1681</v>
      </c>
      <c r="I35" s="939" t="s">
        <v>1783</v>
      </c>
      <c r="J35" s="1094"/>
      <c r="K35" s="1094"/>
      <c r="L35" s="1094"/>
      <c r="M35" s="1094"/>
      <c r="N35" s="1094"/>
      <c r="O35" s="1094"/>
      <c r="P35" s="1094"/>
      <c r="Q35" s="1094"/>
      <c r="R35" s="1094"/>
      <c r="S35" s="1094"/>
      <c r="T35" s="1094"/>
      <c r="U35" s="1094"/>
      <c r="V35" s="1094"/>
      <c r="W35" s="203" t="s">
        <v>1684</v>
      </c>
      <c r="X35" s="968">
        <f>H!R25</f>
        <v>0</v>
      </c>
      <c r="Y35" s="794"/>
      <c r="Z35" s="794"/>
      <c r="AA35" s="794"/>
      <c r="AB35" s="794"/>
      <c r="AC35" s="204"/>
      <c r="AD35" s="204"/>
      <c r="AE35" s="204"/>
      <c r="AF35" s="204"/>
      <c r="AG35" s="204"/>
      <c r="AH35" s="204"/>
      <c r="AI35" s="204"/>
      <c r="AJ35" s="204"/>
      <c r="AK35" s="444"/>
    </row>
    <row r="36" spans="2:37" x14ac:dyDescent="0.25">
      <c r="B36" s="760"/>
      <c r="C36" s="761"/>
      <c r="D36" s="761"/>
      <c r="E36" s="761"/>
      <c r="G36" s="521"/>
      <c r="H36" s="202" t="s">
        <v>1772</v>
      </c>
      <c r="I36" s="203"/>
      <c r="J36" s="203"/>
      <c r="K36" s="203"/>
      <c r="L36" s="203"/>
      <c r="M36" s="203"/>
      <c r="N36" s="203"/>
      <c r="O36" s="203"/>
      <c r="P36" s="203"/>
      <c r="Q36" s="203"/>
      <c r="R36" s="203"/>
      <c r="S36" s="203"/>
      <c r="T36" s="203"/>
      <c r="U36" s="203"/>
      <c r="V36" s="203"/>
      <c r="W36" s="203" t="s">
        <v>1684</v>
      </c>
      <c r="X36" s="966">
        <f>X33-X35</f>
        <v>0</v>
      </c>
      <c r="Y36" s="789"/>
      <c r="Z36" s="789"/>
      <c r="AA36" s="789"/>
      <c r="AB36" s="789"/>
      <c r="AC36" s="204"/>
      <c r="AD36" s="204"/>
      <c r="AE36" s="204"/>
      <c r="AF36" s="204"/>
      <c r="AG36" s="204"/>
      <c r="AH36" s="204"/>
      <c r="AI36" s="204"/>
      <c r="AJ36" s="204"/>
      <c r="AK36" s="444"/>
    </row>
    <row r="37" spans="2:37" x14ac:dyDescent="0.25">
      <c r="G37" s="521"/>
      <c r="H37" s="202"/>
      <c r="I37" s="203"/>
      <c r="J37" s="203"/>
      <c r="K37" s="203"/>
      <c r="L37" s="203"/>
      <c r="M37" s="203"/>
      <c r="N37" s="203"/>
      <c r="O37" s="203"/>
      <c r="P37" s="203"/>
      <c r="Q37" s="203"/>
      <c r="R37" s="203"/>
      <c r="S37" s="203"/>
      <c r="T37" s="203"/>
      <c r="U37" s="203"/>
      <c r="V37" s="203"/>
      <c r="W37" s="203"/>
      <c r="X37" s="522"/>
      <c r="Y37" s="522"/>
      <c r="Z37" s="522"/>
      <c r="AA37" s="522"/>
      <c r="AB37" s="522"/>
      <c r="AC37" s="204"/>
      <c r="AD37" s="204"/>
      <c r="AE37" s="204"/>
      <c r="AF37" s="204"/>
      <c r="AG37" s="204"/>
      <c r="AH37" s="204"/>
      <c r="AI37" s="204"/>
      <c r="AJ37" s="204"/>
      <c r="AK37" s="444"/>
    </row>
    <row r="38" spans="2:37" x14ac:dyDescent="0.25">
      <c r="B38" s="760"/>
      <c r="C38" s="761"/>
      <c r="D38" s="761"/>
      <c r="E38" s="761"/>
      <c r="G38" s="521" t="s">
        <v>1784</v>
      </c>
      <c r="H38" s="202" t="s">
        <v>1785</v>
      </c>
      <c r="I38" s="203"/>
      <c r="J38" s="203"/>
      <c r="K38" s="203"/>
      <c r="L38" s="203"/>
      <c r="M38" s="203"/>
      <c r="N38" s="203"/>
      <c r="O38" s="203"/>
      <c r="P38" s="203"/>
      <c r="Q38" s="203"/>
      <c r="R38" s="203"/>
      <c r="S38" s="203"/>
      <c r="T38" s="203"/>
      <c r="U38" s="203"/>
      <c r="V38" s="203"/>
      <c r="W38" s="203"/>
      <c r="X38" s="203"/>
      <c r="Y38" s="203"/>
      <c r="Z38" s="203"/>
      <c r="AA38" s="203"/>
      <c r="AB38" s="203"/>
      <c r="AC38" s="204"/>
      <c r="AD38" s="204"/>
      <c r="AE38" s="204"/>
      <c r="AF38" s="204"/>
      <c r="AG38" s="204"/>
      <c r="AH38" s="204"/>
      <c r="AI38" s="204"/>
      <c r="AJ38" s="204"/>
      <c r="AK38" s="444"/>
    </row>
    <row r="39" spans="2:37" x14ac:dyDescent="0.25">
      <c r="G39" s="521"/>
      <c r="H39" s="972" t="s">
        <v>1786</v>
      </c>
      <c r="I39" s="1094"/>
      <c r="J39" s="1094"/>
      <c r="K39" s="1094"/>
      <c r="L39" s="1094"/>
      <c r="M39" s="1094"/>
      <c r="N39" s="1094"/>
      <c r="O39" s="1094"/>
      <c r="P39" s="1094"/>
      <c r="Q39" s="1094"/>
      <c r="R39" s="1094"/>
      <c r="S39" s="1094"/>
      <c r="T39" s="1094"/>
      <c r="U39" s="1094"/>
      <c r="V39" s="1094"/>
      <c r="W39" s="1094"/>
      <c r="X39" s="1094"/>
      <c r="Y39" s="1094"/>
      <c r="Z39" s="1094"/>
      <c r="AA39" s="1094"/>
      <c r="AB39" s="1094"/>
      <c r="AC39" s="1094"/>
      <c r="AD39" s="1094"/>
      <c r="AE39" s="1094"/>
      <c r="AF39" s="1094"/>
      <c r="AG39" s="1094"/>
      <c r="AH39" s="1094"/>
      <c r="AI39" s="1094"/>
      <c r="AJ39" s="1094"/>
      <c r="AK39" s="805"/>
    </row>
    <row r="40" spans="2:37" x14ac:dyDescent="0.25">
      <c r="G40" s="521"/>
      <c r="H40" s="804"/>
      <c r="I40" s="1094"/>
      <c r="J40" s="1094"/>
      <c r="K40" s="1094"/>
      <c r="L40" s="1094"/>
      <c r="M40" s="1094"/>
      <c r="N40" s="1094"/>
      <c r="O40" s="1094"/>
      <c r="P40" s="1094"/>
      <c r="Q40" s="1094"/>
      <c r="R40" s="1094"/>
      <c r="S40" s="1094"/>
      <c r="T40" s="1094"/>
      <c r="U40" s="1094"/>
      <c r="V40" s="1094"/>
      <c r="W40" s="1094"/>
      <c r="X40" s="1094"/>
      <c r="Y40" s="1094"/>
      <c r="Z40" s="1094"/>
      <c r="AA40" s="1094"/>
      <c r="AB40" s="1094"/>
      <c r="AC40" s="1094"/>
      <c r="AD40" s="1094"/>
      <c r="AE40" s="1094"/>
      <c r="AF40" s="1094"/>
      <c r="AG40" s="1094"/>
      <c r="AH40" s="1094"/>
      <c r="AI40" s="1094"/>
      <c r="AJ40" s="1094"/>
      <c r="AK40" s="805"/>
    </row>
    <row r="41" spans="2:37" x14ac:dyDescent="0.25">
      <c r="G41" s="521"/>
      <c r="H41" s="804"/>
      <c r="I41" s="1094"/>
      <c r="J41" s="1094"/>
      <c r="K41" s="1094"/>
      <c r="L41" s="1094"/>
      <c r="M41" s="1094"/>
      <c r="N41" s="1094"/>
      <c r="O41" s="1094"/>
      <c r="P41" s="1094"/>
      <c r="Q41" s="1094"/>
      <c r="R41" s="1094"/>
      <c r="S41" s="1094"/>
      <c r="T41" s="1094"/>
      <c r="U41" s="1094"/>
      <c r="V41" s="1094"/>
      <c r="W41" s="1094"/>
      <c r="X41" s="1094"/>
      <c r="Y41" s="1094"/>
      <c r="Z41" s="1094"/>
      <c r="AA41" s="1094"/>
      <c r="AB41" s="1094"/>
      <c r="AC41" s="1094"/>
      <c r="AD41" s="1094"/>
      <c r="AE41" s="1094"/>
      <c r="AF41" s="1094"/>
      <c r="AG41" s="1094"/>
      <c r="AH41" s="1094"/>
      <c r="AI41" s="1094"/>
      <c r="AJ41" s="1094"/>
      <c r="AK41" s="805"/>
    </row>
    <row r="42" spans="2:37" x14ac:dyDescent="0.25">
      <c r="G42" s="521"/>
      <c r="H42" s="804"/>
      <c r="I42" s="1094"/>
      <c r="J42" s="1094"/>
      <c r="K42" s="1094"/>
      <c r="L42" s="1094"/>
      <c r="M42" s="1094"/>
      <c r="N42" s="1094"/>
      <c r="O42" s="1094"/>
      <c r="P42" s="1094"/>
      <c r="Q42" s="1094"/>
      <c r="R42" s="1094"/>
      <c r="S42" s="1094"/>
      <c r="T42" s="1094"/>
      <c r="U42" s="1094"/>
      <c r="V42" s="1094"/>
      <c r="W42" s="1094"/>
      <c r="X42" s="1094"/>
      <c r="Y42" s="1094"/>
      <c r="Z42" s="1094"/>
      <c r="AA42" s="1094"/>
      <c r="AB42" s="1094"/>
      <c r="AC42" s="1094"/>
      <c r="AD42" s="1094"/>
      <c r="AE42" s="1094"/>
      <c r="AF42" s="1094"/>
      <c r="AG42" s="1094"/>
      <c r="AH42" s="1094"/>
      <c r="AI42" s="1094"/>
      <c r="AJ42" s="1094"/>
      <c r="AK42" s="805"/>
    </row>
    <row r="43" spans="2:37" x14ac:dyDescent="0.25">
      <c r="G43" s="521"/>
      <c r="H43" s="202" t="s">
        <v>1787</v>
      </c>
      <c r="I43" s="203"/>
      <c r="J43" s="203"/>
      <c r="K43" s="203"/>
      <c r="L43" s="203"/>
      <c r="M43" s="203"/>
      <c r="N43" s="203"/>
      <c r="O43" s="203"/>
      <c r="P43" s="203"/>
      <c r="Q43" s="203"/>
      <c r="R43" s="203"/>
      <c r="S43" s="203"/>
      <c r="T43" s="203"/>
      <c r="U43" s="203"/>
      <c r="V43" s="203"/>
      <c r="W43" s="203"/>
      <c r="X43" s="522"/>
      <c r="Y43" s="522"/>
      <c r="Z43" s="522"/>
      <c r="AA43" s="522"/>
      <c r="AB43" s="522"/>
      <c r="AC43" s="435"/>
      <c r="AD43" s="435"/>
      <c r="AE43" s="435"/>
      <c r="AF43" s="435"/>
      <c r="AG43" s="435"/>
      <c r="AH43" s="435"/>
      <c r="AI43" s="435"/>
      <c r="AJ43" s="435"/>
      <c r="AK43" s="437"/>
    </row>
    <row r="44" spans="2:37" x14ac:dyDescent="0.25">
      <c r="G44" s="521"/>
      <c r="H44" s="202" t="s">
        <v>1681</v>
      </c>
      <c r="I44" s="973" t="s">
        <v>2031</v>
      </c>
      <c r="J44" s="1094"/>
      <c r="K44" s="1094"/>
      <c r="L44" s="1094"/>
      <c r="M44" s="1094"/>
      <c r="N44" s="1094"/>
      <c r="O44" s="1094"/>
      <c r="P44" s="1094"/>
      <c r="Q44" s="1094"/>
      <c r="R44" s="1094"/>
      <c r="S44" s="1094"/>
      <c r="T44" s="1094"/>
      <c r="U44" s="1094"/>
      <c r="V44" s="1094"/>
      <c r="W44" s="1094"/>
      <c r="X44" s="1094"/>
      <c r="Y44" s="1094"/>
      <c r="Z44" s="1094"/>
      <c r="AA44" s="1094"/>
      <c r="AB44" s="1094"/>
      <c r="AC44" s="435"/>
      <c r="AD44" s="435"/>
      <c r="AE44" s="435"/>
      <c r="AF44" s="435"/>
      <c r="AG44" s="435"/>
      <c r="AH44" s="435"/>
      <c r="AI44" s="435"/>
      <c r="AJ44" s="435"/>
      <c r="AK44" s="437"/>
    </row>
    <row r="45" spans="2:37" x14ac:dyDescent="0.25">
      <c r="G45" s="521"/>
      <c r="H45" s="205"/>
      <c r="I45" s="435"/>
      <c r="W45" s="203"/>
      <c r="X45" s="203"/>
      <c r="Y45" s="203"/>
      <c r="Z45" s="203"/>
      <c r="AA45" s="203"/>
      <c r="AB45" s="203"/>
      <c r="AC45" s="204"/>
      <c r="AD45" s="204"/>
      <c r="AE45" s="204"/>
      <c r="AF45" s="204"/>
      <c r="AG45" s="204"/>
      <c r="AH45" s="204"/>
      <c r="AI45" s="204"/>
      <c r="AJ45" s="204"/>
      <c r="AK45" s="444"/>
    </row>
    <row r="46" spans="2:37" x14ac:dyDescent="0.25">
      <c r="G46" s="521" t="s">
        <v>1788</v>
      </c>
      <c r="H46" s="205" t="s">
        <v>1789</v>
      </c>
      <c r="I46" s="435"/>
      <c r="W46" s="203"/>
      <c r="X46" s="203"/>
      <c r="Y46" s="203"/>
      <c r="Z46" s="203"/>
      <c r="AA46" s="203"/>
      <c r="AB46" s="203"/>
      <c r="AC46" s="204"/>
      <c r="AD46" s="204"/>
      <c r="AE46" s="204"/>
      <c r="AF46" s="204"/>
      <c r="AG46" s="204"/>
      <c r="AH46" s="204"/>
      <c r="AI46" s="204"/>
      <c r="AJ46" s="204"/>
      <c r="AK46" s="444"/>
    </row>
    <row r="47" spans="2:37" ht="14.4" customHeight="1" x14ac:dyDescent="0.25">
      <c r="G47" s="521"/>
      <c r="H47" s="205">
        <v>1</v>
      </c>
      <c r="I47" s="435"/>
      <c r="W47" s="203"/>
      <c r="X47" s="203"/>
      <c r="Y47" s="203"/>
      <c r="Z47" s="203"/>
      <c r="AA47" s="203"/>
      <c r="AB47" s="203"/>
      <c r="AC47" s="204"/>
      <c r="AD47" s="204"/>
      <c r="AE47" s="204"/>
      <c r="AF47" s="204"/>
      <c r="AG47" s="204"/>
      <c r="AH47" s="204"/>
      <c r="AI47" s="204"/>
      <c r="AJ47" s="204"/>
      <c r="AK47" s="444"/>
    </row>
    <row r="48" spans="2:37" ht="14.4" customHeight="1" x14ac:dyDescent="0.25">
      <c r="G48" s="521"/>
      <c r="H48" s="205">
        <v>2</v>
      </c>
      <c r="I48" s="435"/>
      <c r="W48" s="203"/>
      <c r="X48" s="203"/>
      <c r="Y48" s="203"/>
      <c r="Z48" s="203"/>
      <c r="AA48" s="203"/>
      <c r="AB48" s="203"/>
      <c r="AC48" s="204"/>
      <c r="AD48" s="204"/>
      <c r="AE48" s="204"/>
      <c r="AF48" s="204"/>
      <c r="AG48" s="204"/>
      <c r="AH48" s="204"/>
      <c r="AI48" s="204"/>
      <c r="AJ48" s="204"/>
      <c r="AK48" s="444"/>
    </row>
    <row r="49" spans="7:37" ht="14.4" customHeight="1" x14ac:dyDescent="0.25">
      <c r="G49" s="521"/>
      <c r="H49" s="205">
        <v>3</v>
      </c>
      <c r="I49" s="435"/>
      <c r="W49" s="203"/>
      <c r="X49" s="203"/>
      <c r="Y49" s="203"/>
      <c r="Z49" s="203"/>
      <c r="AA49" s="203"/>
      <c r="AB49" s="203"/>
      <c r="AC49" s="204"/>
      <c r="AD49" s="204"/>
      <c r="AE49" s="204"/>
      <c r="AF49" s="204"/>
      <c r="AG49" s="204"/>
      <c r="AH49" s="204"/>
      <c r="AI49" s="204"/>
      <c r="AJ49" s="204"/>
      <c r="AK49" s="444"/>
    </row>
    <row r="50" spans="7:37" ht="14.4" customHeight="1" x14ac:dyDescent="0.25">
      <c r="G50" s="521"/>
      <c r="H50" s="205"/>
      <c r="I50" s="435"/>
      <c r="W50" s="203"/>
      <c r="X50" s="203"/>
      <c r="Y50" s="203"/>
      <c r="Z50" s="203"/>
      <c r="AA50" s="203"/>
      <c r="AB50" s="203"/>
      <c r="AC50" s="204"/>
      <c r="AD50" s="204"/>
      <c r="AE50" s="204"/>
      <c r="AF50" s="204"/>
      <c r="AG50" s="204"/>
      <c r="AH50" s="204"/>
      <c r="AI50" s="204"/>
      <c r="AJ50" s="204"/>
      <c r="AK50" s="444"/>
    </row>
    <row r="51" spans="7:37" ht="14.4" customHeight="1" x14ac:dyDescent="0.25">
      <c r="G51" s="553">
        <v>4</v>
      </c>
      <c r="H51" s="205" t="s">
        <v>1790</v>
      </c>
      <c r="I51" s="435"/>
      <c r="W51" s="203"/>
      <c r="X51" s="203"/>
      <c r="Y51" s="203"/>
      <c r="Z51" s="203"/>
      <c r="AA51" s="203"/>
      <c r="AB51" s="203"/>
      <c r="AC51" s="204"/>
      <c r="AD51" s="204"/>
      <c r="AE51" s="204"/>
      <c r="AF51" s="204"/>
      <c r="AG51" s="204"/>
      <c r="AH51" s="204"/>
      <c r="AI51" s="204"/>
      <c r="AJ51" s="204"/>
      <c r="AK51" s="444"/>
    </row>
    <row r="52" spans="7:37" ht="14.4" customHeight="1" x14ac:dyDescent="0.25">
      <c r="G52" s="521"/>
      <c r="H52" s="205">
        <v>1</v>
      </c>
      <c r="I52" s="435"/>
      <c r="W52" s="203"/>
      <c r="X52" s="203"/>
      <c r="Y52" s="203"/>
      <c r="Z52" s="203"/>
      <c r="AA52" s="203"/>
      <c r="AB52" s="203"/>
      <c r="AC52" s="204"/>
      <c r="AD52" s="204"/>
      <c r="AE52" s="204"/>
      <c r="AF52" s="204"/>
      <c r="AG52" s="204"/>
      <c r="AH52" s="204"/>
      <c r="AI52" s="204"/>
      <c r="AJ52" s="204"/>
      <c r="AK52" s="444"/>
    </row>
    <row r="53" spans="7:37" ht="14.4" customHeight="1" x14ac:dyDescent="0.25">
      <c r="G53" s="521"/>
      <c r="H53" s="205">
        <v>2</v>
      </c>
      <c r="I53" s="435"/>
      <c r="W53" s="203"/>
      <c r="X53" s="203"/>
      <c r="Y53" s="203"/>
      <c r="Z53" s="203"/>
      <c r="AA53" s="203"/>
      <c r="AB53" s="203"/>
      <c r="AC53" s="204"/>
      <c r="AD53" s="204"/>
      <c r="AE53" s="204"/>
      <c r="AF53" s="204"/>
      <c r="AG53" s="204"/>
      <c r="AH53" s="204"/>
      <c r="AI53" s="204"/>
      <c r="AJ53" s="204"/>
      <c r="AK53" s="444"/>
    </row>
    <row r="54" spans="7:37" ht="14.4" customHeight="1" x14ac:dyDescent="0.25">
      <c r="G54" s="521"/>
      <c r="H54" s="205">
        <v>3</v>
      </c>
      <c r="I54" s="435"/>
      <c r="W54" s="203"/>
      <c r="X54" s="203"/>
      <c r="Y54" s="203"/>
      <c r="Z54" s="203"/>
      <c r="AA54" s="203"/>
      <c r="AB54" s="203"/>
      <c r="AC54" s="204"/>
      <c r="AD54" s="204"/>
      <c r="AE54" s="204"/>
      <c r="AF54" s="204"/>
      <c r="AG54" s="204"/>
      <c r="AH54" s="204"/>
      <c r="AI54" s="204"/>
      <c r="AJ54" s="204"/>
      <c r="AK54" s="444"/>
    </row>
    <row r="55" spans="7:37" ht="14.4" customHeight="1" x14ac:dyDescent="0.25">
      <c r="G55" s="521"/>
      <c r="H55" s="205"/>
      <c r="I55" s="435"/>
      <c r="W55" s="203"/>
      <c r="X55" s="203"/>
      <c r="Y55" s="203"/>
      <c r="Z55" s="203"/>
      <c r="AA55" s="203"/>
      <c r="AB55" s="203"/>
      <c r="AC55" s="204"/>
      <c r="AD55" s="204"/>
      <c r="AE55" s="204"/>
      <c r="AF55" s="204"/>
      <c r="AG55" s="204"/>
      <c r="AH55" s="204"/>
      <c r="AI55" s="204"/>
      <c r="AJ55" s="204"/>
      <c r="AK55" s="444"/>
    </row>
    <row r="56" spans="7:37" x14ac:dyDescent="0.25">
      <c r="G56" s="523"/>
      <c r="H56" s="206"/>
      <c r="I56" s="207"/>
      <c r="J56" s="207"/>
      <c r="K56" s="207"/>
      <c r="L56" s="207"/>
      <c r="M56" s="207"/>
      <c r="N56" s="207"/>
      <c r="O56" s="207"/>
      <c r="P56" s="207"/>
      <c r="Q56" s="207"/>
      <c r="R56" s="207"/>
      <c r="S56" s="207"/>
      <c r="T56" s="207"/>
      <c r="U56" s="207"/>
      <c r="V56" s="207"/>
      <c r="W56" s="207"/>
      <c r="X56" s="207"/>
      <c r="Y56" s="207"/>
      <c r="Z56" s="207"/>
      <c r="AA56" s="207"/>
      <c r="AB56" s="207"/>
      <c r="AC56" s="188"/>
      <c r="AD56" s="440"/>
      <c r="AE56" s="440"/>
      <c r="AF56" s="440"/>
      <c r="AG56" s="440"/>
      <c r="AH56" s="440"/>
      <c r="AI56" s="440"/>
      <c r="AJ56" s="440"/>
      <c r="AK56" s="439"/>
    </row>
    <row r="58" spans="7:37" x14ac:dyDescent="0.25">
      <c r="G58" s="56"/>
      <c r="H58" s="56"/>
      <c r="I58" s="56"/>
      <c r="J58" s="56"/>
      <c r="K58" s="56"/>
      <c r="L58" s="56"/>
      <c r="M58" s="56"/>
      <c r="N58" s="56"/>
      <c r="O58" s="56"/>
      <c r="P58" s="56"/>
      <c r="Q58" s="56"/>
      <c r="R58" s="56"/>
      <c r="S58" s="56"/>
      <c r="T58" s="56"/>
      <c r="U58" s="56"/>
      <c r="V58" s="56"/>
      <c r="W58" s="56"/>
      <c r="X58" s="56"/>
      <c r="Y58" s="56"/>
      <c r="Z58" s="56"/>
      <c r="AA58" s="56"/>
      <c r="AB58" s="56"/>
      <c r="AC58" s="56"/>
      <c r="AD58" s="56"/>
      <c r="AE58" s="56"/>
      <c r="AF58" s="56"/>
      <c r="AG58" s="56"/>
      <c r="AH58" s="56"/>
      <c r="AI58" s="56"/>
      <c r="AJ58" s="56"/>
      <c r="AK58" s="56"/>
    </row>
    <row r="59" spans="7:37" x14ac:dyDescent="0.25">
      <c r="G59" s="56"/>
      <c r="H59" s="56"/>
      <c r="I59" s="56"/>
      <c r="J59" s="56"/>
      <c r="K59" s="56"/>
      <c r="L59" s="56"/>
      <c r="M59" s="56"/>
      <c r="N59" s="56"/>
      <c r="O59" s="56"/>
      <c r="P59" s="56"/>
      <c r="Q59" s="56"/>
      <c r="R59" s="56"/>
      <c r="S59" s="56"/>
      <c r="T59" s="56"/>
      <c r="U59" s="56"/>
      <c r="V59" s="56"/>
      <c r="W59" s="56"/>
      <c r="X59" s="56"/>
      <c r="Y59" s="56"/>
      <c r="Z59" s="56"/>
      <c r="AA59" s="56"/>
      <c r="AB59" s="56"/>
      <c r="AC59" s="56"/>
      <c r="AD59" s="56"/>
      <c r="AE59" s="56"/>
      <c r="AF59" s="56"/>
      <c r="AG59" s="56"/>
      <c r="AH59" s="56"/>
      <c r="AI59" s="56"/>
      <c r="AJ59" s="56"/>
      <c r="AK59" s="56"/>
    </row>
    <row r="60" spans="7:37" x14ac:dyDescent="0.25">
      <c r="G60" s="56"/>
      <c r="H60" s="56"/>
      <c r="I60" s="56"/>
      <c r="J60" s="56"/>
      <c r="K60" s="56"/>
      <c r="L60" s="56"/>
      <c r="M60" s="56"/>
      <c r="N60" s="56"/>
      <c r="O60" s="56"/>
      <c r="P60" s="56"/>
      <c r="Q60" s="56"/>
      <c r="R60" s="56"/>
      <c r="S60" s="56"/>
      <c r="T60" s="56"/>
      <c r="U60" s="56"/>
      <c r="V60" s="56"/>
      <c r="W60" s="56"/>
      <c r="X60" s="56"/>
      <c r="Y60" s="56"/>
      <c r="Z60" s="56"/>
      <c r="AA60" s="56"/>
      <c r="AB60" s="56"/>
      <c r="AC60" s="56"/>
      <c r="AD60" s="56"/>
      <c r="AE60" s="56"/>
      <c r="AF60" s="56"/>
      <c r="AG60" s="56"/>
      <c r="AH60" s="56"/>
      <c r="AI60" s="56"/>
      <c r="AJ60" s="56"/>
      <c r="AK60" s="56"/>
    </row>
    <row r="61" spans="7:37" x14ac:dyDescent="0.25">
      <c r="G61" s="1216" t="s">
        <v>1507</v>
      </c>
      <c r="H61" s="824"/>
      <c r="I61" s="824"/>
      <c r="J61" s="824"/>
      <c r="K61" s="824"/>
      <c r="L61" s="824"/>
      <c r="M61" s="824"/>
      <c r="N61" s="824"/>
      <c r="O61" s="824"/>
      <c r="P61" s="824"/>
      <c r="Q61" s="824"/>
      <c r="R61" s="824"/>
      <c r="S61" s="824"/>
      <c r="T61" s="824"/>
      <c r="U61" s="1198" t="s">
        <v>1508</v>
      </c>
      <c r="V61" s="824"/>
      <c r="W61" s="824"/>
      <c r="X61" s="824"/>
      <c r="Y61" s="824"/>
      <c r="Z61" s="824"/>
      <c r="AA61" s="824"/>
      <c r="AB61" s="824"/>
      <c r="AC61" s="824"/>
      <c r="AD61" s="824"/>
      <c r="AE61" s="824"/>
      <c r="AF61" s="824"/>
      <c r="AG61" s="824"/>
      <c r="AH61" s="825"/>
      <c r="AI61" s="56"/>
      <c r="AJ61" s="56"/>
      <c r="AK61" s="56"/>
    </row>
    <row r="62" spans="7:37" x14ac:dyDescent="0.25">
      <c r="G62" s="1219" t="s">
        <v>796</v>
      </c>
      <c r="H62" s="800"/>
      <c r="I62" s="800"/>
      <c r="J62" s="800"/>
      <c r="K62" s="800"/>
      <c r="L62" s="800"/>
      <c r="M62" s="1216" t="s">
        <v>1511</v>
      </c>
      <c r="N62" s="824"/>
      <c r="O62" s="824"/>
      <c r="P62" s="824"/>
      <c r="Q62" s="1198" t="s">
        <v>1510</v>
      </c>
      <c r="R62" s="824"/>
      <c r="S62" s="824"/>
      <c r="T62" s="825"/>
      <c r="U62" s="1211" t="s">
        <v>796</v>
      </c>
      <c r="V62" s="800"/>
      <c r="W62" s="800"/>
      <c r="X62" s="800"/>
      <c r="Y62" s="800"/>
      <c r="Z62" s="800"/>
      <c r="AA62" s="1198" t="s">
        <v>1511</v>
      </c>
      <c r="AB62" s="824"/>
      <c r="AC62" s="824"/>
      <c r="AD62" s="825"/>
      <c r="AE62" s="1198" t="s">
        <v>1510</v>
      </c>
      <c r="AF62" s="824"/>
      <c r="AG62" s="824"/>
      <c r="AH62" s="825"/>
      <c r="AI62" s="56"/>
      <c r="AJ62" s="56"/>
      <c r="AK62" s="56"/>
    </row>
    <row r="63" spans="7:37" x14ac:dyDescent="0.25">
      <c r="G63" s="208"/>
      <c r="H63" s="56"/>
      <c r="I63" s="56"/>
      <c r="J63" s="56"/>
      <c r="K63" s="56"/>
      <c r="L63" s="56"/>
      <c r="M63" s="208"/>
      <c r="N63" s="56"/>
      <c r="O63" s="56"/>
      <c r="P63" s="56"/>
      <c r="Q63" s="208"/>
      <c r="R63" s="56"/>
      <c r="S63" s="56"/>
      <c r="T63" s="209"/>
      <c r="U63" s="56"/>
      <c r="V63" s="56"/>
      <c r="W63" s="56"/>
      <c r="X63" s="56"/>
      <c r="Y63" s="56"/>
      <c r="Z63" s="56"/>
      <c r="AA63" s="208"/>
      <c r="AB63" s="56"/>
      <c r="AC63" s="56"/>
      <c r="AD63" s="209"/>
      <c r="AE63" s="208"/>
      <c r="AF63" s="56"/>
      <c r="AG63" s="56"/>
      <c r="AH63" s="209"/>
      <c r="AI63" s="56"/>
      <c r="AJ63" s="56"/>
      <c r="AK63" s="56"/>
    </row>
    <row r="64" spans="7:37" x14ac:dyDescent="0.25">
      <c r="G64" s="210" t="s">
        <v>1681</v>
      </c>
      <c r="H64" s="211"/>
      <c r="I64" s="211"/>
      <c r="J64" s="211"/>
      <c r="K64" s="211"/>
      <c r="L64" s="211"/>
      <c r="M64" s="210"/>
      <c r="N64" s="211"/>
      <c r="O64" s="211"/>
      <c r="P64" s="211"/>
      <c r="Q64" s="210"/>
      <c r="R64" s="211"/>
      <c r="S64" s="211"/>
      <c r="T64" s="212"/>
      <c r="U64" s="210" t="s">
        <v>1681</v>
      </c>
      <c r="V64" s="211"/>
      <c r="W64" s="211"/>
      <c r="X64" s="211"/>
      <c r="Y64" s="211"/>
      <c r="Z64" s="211"/>
      <c r="AA64" s="210"/>
      <c r="AB64" s="211"/>
      <c r="AC64" s="211"/>
      <c r="AD64" s="212"/>
      <c r="AE64" s="210"/>
      <c r="AF64" s="211"/>
      <c r="AG64" s="211"/>
      <c r="AH64" s="212"/>
      <c r="AI64" s="56"/>
      <c r="AJ64" s="56"/>
      <c r="AK64" s="56"/>
    </row>
    <row r="65" spans="7:37" x14ac:dyDescent="0.25">
      <c r="G65" s="210" t="s">
        <v>1681</v>
      </c>
      <c r="H65" s="211"/>
      <c r="I65" s="211"/>
      <c r="J65" s="211"/>
      <c r="K65" s="211"/>
      <c r="L65" s="211"/>
      <c r="M65" s="210"/>
      <c r="N65" s="211"/>
      <c r="O65" s="211"/>
      <c r="P65" s="211"/>
      <c r="Q65" s="210"/>
      <c r="R65" s="211"/>
      <c r="S65" s="211"/>
      <c r="T65" s="212"/>
      <c r="U65" s="210"/>
      <c r="V65" s="211"/>
      <c r="W65" s="211"/>
      <c r="X65" s="211"/>
      <c r="Y65" s="211"/>
      <c r="Z65" s="211"/>
      <c r="AA65" s="210"/>
      <c r="AB65" s="211"/>
      <c r="AC65" s="211"/>
      <c r="AD65" s="212"/>
      <c r="AE65" s="210"/>
      <c r="AF65" s="211"/>
      <c r="AG65" s="211"/>
      <c r="AH65" s="212"/>
      <c r="AI65" s="56"/>
      <c r="AJ65" s="56"/>
      <c r="AK65" s="56"/>
    </row>
    <row r="66" spans="7:37" x14ac:dyDescent="0.25">
      <c r="G66" s="210" t="s">
        <v>1681</v>
      </c>
      <c r="H66" s="211"/>
      <c r="I66" s="211"/>
      <c r="J66" s="211"/>
      <c r="K66" s="211"/>
      <c r="L66" s="211"/>
      <c r="M66" s="210"/>
      <c r="N66" s="211"/>
      <c r="O66" s="211"/>
      <c r="P66" s="211"/>
      <c r="Q66" s="210"/>
      <c r="R66" s="211"/>
      <c r="S66" s="211"/>
      <c r="T66" s="212"/>
      <c r="U66" s="210"/>
      <c r="V66" s="211"/>
      <c r="W66" s="211"/>
      <c r="X66" s="211"/>
      <c r="Y66" s="211"/>
      <c r="Z66" s="211"/>
      <c r="AA66" s="210"/>
      <c r="AB66" s="211"/>
      <c r="AC66" s="211"/>
      <c r="AD66" s="212"/>
      <c r="AE66" s="210"/>
      <c r="AF66" s="211"/>
      <c r="AG66" s="211"/>
      <c r="AH66" s="212"/>
      <c r="AI66" s="56"/>
      <c r="AJ66" s="56"/>
      <c r="AK66" s="56"/>
    </row>
    <row r="67" spans="7:37" x14ac:dyDescent="0.25">
      <c r="G67" s="210" t="s">
        <v>1681</v>
      </c>
      <c r="H67" s="211"/>
      <c r="I67" s="211"/>
      <c r="J67" s="211"/>
      <c r="K67" s="211"/>
      <c r="L67" s="211"/>
      <c r="M67" s="210"/>
      <c r="N67" s="211"/>
      <c r="O67" s="211"/>
      <c r="P67" s="211"/>
      <c r="Q67" s="210"/>
      <c r="R67" s="211"/>
      <c r="S67" s="211"/>
      <c r="T67" s="212"/>
      <c r="U67" s="210"/>
      <c r="V67" s="211"/>
      <c r="W67" s="211"/>
      <c r="X67" s="211"/>
      <c r="Y67" s="211"/>
      <c r="Z67" s="211"/>
      <c r="AA67" s="210"/>
      <c r="AB67" s="211"/>
      <c r="AC67" s="211"/>
      <c r="AD67" s="212"/>
      <c r="AE67" s="210"/>
      <c r="AF67" s="211"/>
      <c r="AG67" s="211"/>
      <c r="AH67" s="212"/>
    </row>
    <row r="68" spans="7:37" x14ac:dyDescent="0.25">
      <c r="G68" s="210" t="s">
        <v>1681</v>
      </c>
      <c r="H68" s="211"/>
      <c r="I68" s="211"/>
      <c r="J68" s="211"/>
      <c r="K68" s="211"/>
      <c r="L68" s="211"/>
      <c r="M68" s="210"/>
      <c r="N68" s="211"/>
      <c r="O68" s="211"/>
      <c r="P68" s="211"/>
      <c r="Q68" s="210"/>
      <c r="R68" s="211"/>
      <c r="S68" s="211"/>
      <c r="T68" s="212"/>
      <c r="U68" s="210"/>
      <c r="V68" s="211"/>
      <c r="W68" s="211"/>
      <c r="X68" s="211"/>
      <c r="Y68" s="211"/>
      <c r="Z68" s="211"/>
      <c r="AA68" s="210"/>
      <c r="AB68" s="211"/>
      <c r="AC68" s="211"/>
      <c r="AD68" s="212"/>
      <c r="AE68" s="210"/>
      <c r="AF68" s="211"/>
      <c r="AG68" s="211"/>
      <c r="AH68" s="212"/>
    </row>
    <row r="69" spans="7:37" x14ac:dyDescent="0.25">
      <c r="G69" s="210" t="s">
        <v>1681</v>
      </c>
      <c r="H69" s="211"/>
      <c r="I69" s="211"/>
      <c r="J69" s="211"/>
      <c r="K69" s="211"/>
      <c r="L69" s="211"/>
      <c r="M69" s="210"/>
      <c r="N69" s="211"/>
      <c r="O69" s="211"/>
      <c r="P69" s="211"/>
      <c r="Q69" s="210"/>
      <c r="R69" s="211"/>
      <c r="S69" s="211"/>
      <c r="T69" s="212"/>
      <c r="U69" s="210"/>
      <c r="V69" s="211"/>
      <c r="W69" s="211"/>
      <c r="X69" s="211"/>
      <c r="Y69" s="211"/>
      <c r="Z69" s="211"/>
      <c r="AA69" s="210"/>
      <c r="AB69" s="211"/>
      <c r="AC69" s="211"/>
      <c r="AD69" s="212"/>
      <c r="AE69" s="210"/>
      <c r="AF69" s="211"/>
      <c r="AG69" s="211"/>
      <c r="AH69" s="212"/>
    </row>
    <row r="70" spans="7:37" x14ac:dyDescent="0.25">
      <c r="G70" s="210" t="s">
        <v>1681</v>
      </c>
      <c r="H70" s="211"/>
      <c r="I70" s="211"/>
      <c r="J70" s="211"/>
      <c r="K70" s="211"/>
      <c r="L70" s="211"/>
      <c r="M70" s="210"/>
      <c r="N70" s="211"/>
      <c r="O70" s="211"/>
      <c r="P70" s="211"/>
      <c r="Q70" s="210"/>
      <c r="R70" s="211"/>
      <c r="S70" s="211"/>
      <c r="T70" s="212"/>
      <c r="U70" s="210"/>
      <c r="V70" s="211"/>
      <c r="W70" s="211"/>
      <c r="X70" s="211"/>
      <c r="Y70" s="211"/>
      <c r="Z70" s="211"/>
      <c r="AA70" s="210"/>
      <c r="AB70" s="211"/>
      <c r="AC70" s="211"/>
      <c r="AD70" s="212"/>
      <c r="AE70" s="210"/>
      <c r="AF70" s="211"/>
      <c r="AG70" s="211"/>
      <c r="AH70" s="212"/>
    </row>
    <row r="71" spans="7:37" x14ac:dyDescent="0.25">
      <c r="G71" s="210" t="s">
        <v>1681</v>
      </c>
      <c r="H71" s="211"/>
      <c r="I71" s="211"/>
      <c r="J71" s="211"/>
      <c r="K71" s="211"/>
      <c r="L71" s="211"/>
      <c r="M71" s="210"/>
      <c r="N71" s="211"/>
      <c r="O71" s="211"/>
      <c r="P71" s="211"/>
      <c r="Q71" s="210"/>
      <c r="R71" s="211"/>
      <c r="S71" s="211"/>
      <c r="T71" s="212"/>
      <c r="U71" s="210"/>
      <c r="V71" s="211"/>
      <c r="W71" s="211"/>
      <c r="X71" s="211"/>
      <c r="Y71" s="211"/>
      <c r="Z71" s="211"/>
      <c r="AA71" s="210"/>
      <c r="AB71" s="211"/>
      <c r="AC71" s="211"/>
      <c r="AD71" s="212"/>
      <c r="AE71" s="210"/>
      <c r="AF71" s="211"/>
      <c r="AG71" s="211"/>
      <c r="AH71" s="212"/>
    </row>
    <row r="72" spans="7:37" x14ac:dyDescent="0.25">
      <c r="G72" s="210" t="s">
        <v>1681</v>
      </c>
      <c r="H72" s="211"/>
      <c r="I72" s="211"/>
      <c r="J72" s="211"/>
      <c r="K72" s="211"/>
      <c r="L72" s="211"/>
      <c r="M72" s="210"/>
      <c r="N72" s="211"/>
      <c r="O72" s="211"/>
      <c r="P72" s="211"/>
      <c r="Q72" s="210"/>
      <c r="R72" s="211"/>
      <c r="S72" s="211"/>
      <c r="T72" s="212"/>
      <c r="U72" s="210"/>
      <c r="V72" s="211"/>
      <c r="W72" s="211"/>
      <c r="X72" s="211"/>
      <c r="Y72" s="211"/>
      <c r="Z72" s="211"/>
      <c r="AA72" s="210"/>
      <c r="AB72" s="211"/>
      <c r="AC72" s="211"/>
      <c r="AD72" s="212"/>
      <c r="AE72" s="210"/>
      <c r="AF72" s="211"/>
      <c r="AG72" s="211"/>
      <c r="AH72" s="212"/>
    </row>
    <row r="73" spans="7:37" x14ac:dyDescent="0.25">
      <c r="G73" s="210" t="s">
        <v>1681</v>
      </c>
      <c r="H73" s="211"/>
      <c r="I73" s="211"/>
      <c r="J73" s="211"/>
      <c r="K73" s="211"/>
      <c r="L73" s="211"/>
      <c r="M73" s="210"/>
      <c r="N73" s="211"/>
      <c r="O73" s="211"/>
      <c r="P73" s="211"/>
      <c r="Q73" s="210"/>
      <c r="R73" s="211"/>
      <c r="S73" s="211"/>
      <c r="T73" s="212"/>
      <c r="U73" s="210"/>
      <c r="V73" s="211"/>
      <c r="W73" s="211"/>
      <c r="X73" s="211"/>
      <c r="Y73" s="211"/>
      <c r="Z73" s="211"/>
      <c r="AA73" s="210"/>
      <c r="AB73" s="211"/>
      <c r="AC73" s="211"/>
      <c r="AD73" s="212"/>
      <c r="AE73" s="210"/>
      <c r="AF73" s="211"/>
      <c r="AG73" s="211"/>
      <c r="AH73" s="212"/>
    </row>
    <row r="74" spans="7:37" x14ac:dyDescent="0.25">
      <c r="G74" s="210" t="s">
        <v>1681</v>
      </c>
      <c r="H74" s="211"/>
      <c r="I74" s="211"/>
      <c r="J74" s="211"/>
      <c r="K74" s="211"/>
      <c r="L74" s="211"/>
      <c r="M74" s="210"/>
      <c r="N74" s="211"/>
      <c r="O74" s="211"/>
      <c r="P74" s="211"/>
      <c r="Q74" s="210"/>
      <c r="R74" s="211"/>
      <c r="S74" s="211"/>
      <c r="T74" s="212"/>
      <c r="U74" s="210"/>
      <c r="V74" s="211"/>
      <c r="W74" s="211"/>
      <c r="X74" s="211"/>
      <c r="Y74" s="211"/>
      <c r="Z74" s="211"/>
      <c r="AA74" s="210"/>
      <c r="AB74" s="211"/>
      <c r="AC74" s="211"/>
      <c r="AD74" s="212"/>
      <c r="AE74" s="210"/>
      <c r="AF74" s="211"/>
      <c r="AG74" s="211"/>
      <c r="AH74" s="212"/>
    </row>
    <row r="75" spans="7:37" x14ac:dyDescent="0.25">
      <c r="G75" s="213"/>
      <c r="H75" s="214"/>
      <c r="I75" s="214"/>
      <c r="J75" s="214"/>
      <c r="K75" s="214"/>
      <c r="L75" s="214"/>
      <c r="M75" s="213"/>
      <c r="N75" s="214"/>
      <c r="O75" s="214"/>
      <c r="P75" s="214"/>
      <c r="Q75" s="213"/>
      <c r="R75" s="214"/>
      <c r="S75" s="214"/>
      <c r="T75" s="215"/>
      <c r="U75" s="213"/>
      <c r="V75" s="214"/>
      <c r="W75" s="214"/>
      <c r="X75" s="214"/>
      <c r="Y75" s="214"/>
      <c r="Z75" s="214"/>
      <c r="AA75" s="213"/>
      <c r="AB75" s="214"/>
      <c r="AC75" s="214"/>
      <c r="AD75" s="215"/>
      <c r="AE75" s="213"/>
      <c r="AF75" s="214"/>
      <c r="AG75" s="214"/>
      <c r="AH75" s="215"/>
    </row>
    <row r="77" spans="7:37" x14ac:dyDescent="0.25">
      <c r="AD77" s="56" t="s">
        <v>1765</v>
      </c>
      <c r="AE77" s="56"/>
      <c r="AF77" s="56"/>
      <c r="AG77" s="56" t="str">
        <f>H!P22</f>
        <v>H-1</v>
      </c>
      <c r="AH77" s="56"/>
    </row>
  </sheetData>
  <mergeCells count="72">
    <mergeCell ref="G62:L62"/>
    <mergeCell ref="B6:E6"/>
    <mergeCell ref="B30:E30"/>
    <mergeCell ref="M62:P62"/>
    <mergeCell ref="B12:E12"/>
    <mergeCell ref="G7:AK7"/>
    <mergeCell ref="B8:E8"/>
    <mergeCell ref="AB17:AF17"/>
    <mergeCell ref="B17:E17"/>
    <mergeCell ref="B13:E13"/>
    <mergeCell ref="I35:V35"/>
    <mergeCell ref="B38:E38"/>
    <mergeCell ref="AB19:AF19"/>
    <mergeCell ref="I44:AB44"/>
    <mergeCell ref="AE62:AH62"/>
    <mergeCell ref="X35:AB35"/>
    <mergeCell ref="W14:AF14"/>
    <mergeCell ref="AG19:AK19"/>
    <mergeCell ref="W15:AA16"/>
    <mergeCell ref="U18:V18"/>
    <mergeCell ref="H18:K19"/>
    <mergeCell ref="W18:AA18"/>
    <mergeCell ref="AG18:AK18"/>
    <mergeCell ref="W17:AA17"/>
    <mergeCell ref="G61:T61"/>
    <mergeCell ref="B32:E32"/>
    <mergeCell ref="M21:T22"/>
    <mergeCell ref="X33:AB33"/>
    <mergeCell ref="U21:V21"/>
    <mergeCell ref="W21:AA21"/>
    <mergeCell ref="U24:V24"/>
    <mergeCell ref="I33:V33"/>
    <mergeCell ref="H24:K25"/>
    <mergeCell ref="I34:V34"/>
    <mergeCell ref="U61:AH61"/>
    <mergeCell ref="B34:E34"/>
    <mergeCell ref="B36:E36"/>
    <mergeCell ref="H39:AK42"/>
    <mergeCell ref="AB24:AF24"/>
    <mergeCell ref="W24:AA24"/>
    <mergeCell ref="U62:Z62"/>
    <mergeCell ref="AG21:AK21"/>
    <mergeCell ref="M18:T19"/>
    <mergeCell ref="B16:E16"/>
    <mergeCell ref="H20:K20"/>
    <mergeCell ref="AB22:AF22"/>
    <mergeCell ref="AB15:AF16"/>
    <mergeCell ref="Q62:T62"/>
    <mergeCell ref="H14:T16"/>
    <mergeCell ref="W22:AA22"/>
    <mergeCell ref="AG17:AK17"/>
    <mergeCell ref="AB21:AF21"/>
    <mergeCell ref="AA62:AD62"/>
    <mergeCell ref="M24:T25"/>
    <mergeCell ref="AG22:AK22"/>
    <mergeCell ref="X36:AB36"/>
    <mergeCell ref="B10:E10"/>
    <mergeCell ref="B28:E28"/>
    <mergeCell ref="B4:E4"/>
    <mergeCell ref="H30:AK31"/>
    <mergeCell ref="M20:T20"/>
    <mergeCell ref="B15:E15"/>
    <mergeCell ref="G14:G16"/>
    <mergeCell ref="B14:E14"/>
    <mergeCell ref="G9:T11"/>
    <mergeCell ref="H29:AK29"/>
    <mergeCell ref="AG24:AK24"/>
    <mergeCell ref="U14:V16"/>
    <mergeCell ref="W19:AA19"/>
    <mergeCell ref="AG14:AK16"/>
    <mergeCell ref="AB18:AF18"/>
    <mergeCell ref="H21:K22"/>
  </mergeCells>
  <dataValidations count="1">
    <dataValidation type="list" allowBlank="1" showInputMessage="1" showErrorMessage="1" sqref="I34:V34" xr:uid="{851BAE3D-E1A7-44FE-91A4-A623FDCFC7B2}">
      <formula1>_xlfn.ANCHORARRAY($A$16)</formula1>
    </dataValidation>
  </dataValidations>
  <hyperlinks>
    <hyperlink ref="B4" location="PANDUAN!A1" display="PANDUAN" xr:uid="{00000000-0004-0000-1C01-000000000000}"/>
    <hyperlink ref="B6" location="'EWS DIRECTORY'!A1" display="EWS DIRECTORY" xr:uid="{00000000-0004-0000-1C01-000001000000}"/>
    <hyperlink ref="B8" location="'DATA PEMICU'!A1" display="DATA PEMICU" xr:uid="{00000000-0004-0000-1C01-000002000000}"/>
    <hyperlink ref="B10" location="'DATA PENGUJI'!A1" display="DATA PENGUJI" xr:uid="{00000000-0004-0000-1C01-000003000000}"/>
    <hyperlink ref="B12" location="'MAIN LEVEL'!A1" display="MAIN LEVEL" xr:uid="{00000000-0004-0000-1C01-000004000000}"/>
  </hyperlinks>
  <pageMargins left="0.70866141732283472" right="0.31496062992125978" top="0.55118110236220474" bottom="0.55118110236220474" header="0.31496062992125978" footer="0.31496062992125978"/>
  <pageSetup paperSize="9" scale="85" orientation="portrait"/>
  <extLst>
    <ext xmlns:x14="http://schemas.microsoft.com/office/spreadsheetml/2009/9/main" uri="{CCE6A557-97BC-4b89-ADB6-D9C93CAAB3DF}">
      <x14:dataValidations xmlns:xm="http://schemas.microsoft.com/office/excel/2006/main" count="1">
        <x14:dataValidation type="list" allowBlank="1" showInputMessage="1" showErrorMessage="1" xr:uid="{0B52487E-3104-4363-9400-4E0289B4B190}">
          <x14:formula1>
            <xm:f>MASTER!$Q$2:$Q$6</xm:f>
          </x14:formula1>
          <xm:sqref>I44:AB44</xm:sqref>
        </x14:dataValidation>
      </x14:dataValidations>
    </ext>
  </extLst>
</worksheet>
</file>

<file path=xl/worksheets/sheet2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1-000000000000}">
  <sheetPr codeName="Sheet129">
    <tabColor theme="4" tint="-0.249977111117893"/>
  </sheetPr>
  <dimension ref="A1:AX62"/>
  <sheetViews>
    <sheetView topLeftCell="B1"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50" width="3.6640625" style="443" customWidth="1"/>
    <col min="51" max="51" width="14.44140625" style="443" customWidth="1"/>
    <col min="52" max="16384" width="14.44140625" style="443"/>
  </cols>
  <sheetData>
    <row r="1" spans="2:46" ht="14.25" customHeight="1" x14ac:dyDescent="0.25">
      <c r="G1" s="223"/>
      <c r="H1" s="223"/>
      <c r="I1" s="223"/>
      <c r="J1" s="223"/>
      <c r="K1" s="223"/>
      <c r="L1" s="223"/>
      <c r="M1" s="223"/>
      <c r="N1" s="223"/>
      <c r="O1" s="223"/>
      <c r="P1" s="223"/>
      <c r="Q1" s="223"/>
      <c r="R1" s="223"/>
      <c r="S1" s="223"/>
      <c r="T1" s="223"/>
      <c r="U1" s="223"/>
      <c r="V1" s="223"/>
      <c r="W1" s="223"/>
      <c r="X1" s="223"/>
    </row>
    <row r="2" spans="2:46" ht="14.25" customHeight="1" x14ac:dyDescent="0.25">
      <c r="G2" s="55" t="s">
        <v>1674</v>
      </c>
      <c r="H2" s="55"/>
      <c r="I2" s="55"/>
      <c r="J2" s="55"/>
      <c r="K2" s="55"/>
      <c r="L2" s="55"/>
      <c r="M2" s="55"/>
      <c r="N2" s="55"/>
    </row>
    <row r="3" spans="2:46" ht="14.25" customHeight="1" x14ac:dyDescent="0.25">
      <c r="B3" s="111"/>
      <c r="C3" s="111"/>
      <c r="D3" s="111"/>
      <c r="E3" s="111"/>
      <c r="G3" s="55"/>
      <c r="H3" s="55"/>
      <c r="I3" s="55"/>
      <c r="J3" s="55"/>
      <c r="K3" s="55"/>
      <c r="L3" s="55"/>
      <c r="M3" s="55"/>
      <c r="N3" s="55"/>
    </row>
    <row r="4" spans="2:46" ht="14.25" customHeight="1" x14ac:dyDescent="0.25">
      <c r="B4" s="762" t="s">
        <v>79</v>
      </c>
      <c r="C4" s="761"/>
      <c r="D4" s="761"/>
      <c r="E4" s="761"/>
      <c r="G4" s="55"/>
      <c r="H4" s="55"/>
      <c r="I4" s="55"/>
      <c r="J4" s="55"/>
      <c r="K4" s="55"/>
      <c r="L4" s="55"/>
      <c r="M4" s="55"/>
      <c r="N4" s="55"/>
    </row>
    <row r="5" spans="2:46" ht="14.25" customHeight="1" x14ac:dyDescent="0.25">
      <c r="B5" s="111"/>
      <c r="C5" s="111"/>
      <c r="D5" s="111"/>
      <c r="E5" s="111"/>
      <c r="G5" s="55"/>
      <c r="H5" s="55"/>
      <c r="I5" s="55"/>
      <c r="J5" s="55"/>
      <c r="K5" s="55"/>
      <c r="L5" s="55"/>
      <c r="M5" s="55"/>
      <c r="N5" s="55"/>
    </row>
    <row r="6" spans="2:46" ht="14.25" customHeight="1" x14ac:dyDescent="0.25">
      <c r="B6" s="762" t="s">
        <v>87</v>
      </c>
      <c r="C6" s="761"/>
      <c r="D6" s="761"/>
      <c r="E6" s="761"/>
      <c r="G6" s="55"/>
      <c r="H6" s="55"/>
      <c r="I6" s="55"/>
      <c r="J6" s="55"/>
      <c r="K6" s="55"/>
      <c r="L6" s="55"/>
      <c r="M6" s="55"/>
      <c r="N6" s="55"/>
    </row>
    <row r="7" spans="2:46" ht="15" customHeight="1" x14ac:dyDescent="0.25">
      <c r="B7" s="111"/>
      <c r="C7" s="111"/>
      <c r="D7" s="111"/>
      <c r="E7" s="111"/>
      <c r="G7" s="996" t="s">
        <v>1774</v>
      </c>
      <c r="H7" s="997"/>
      <c r="I7" s="997"/>
      <c r="J7" s="997"/>
      <c r="K7" s="997"/>
      <c r="L7" s="997"/>
      <c r="M7" s="997"/>
      <c r="N7" s="997"/>
      <c r="O7" s="997"/>
      <c r="P7" s="997"/>
      <c r="Q7" s="997"/>
      <c r="R7" s="997"/>
      <c r="S7" s="997"/>
      <c r="T7" s="997"/>
      <c r="U7" s="997"/>
      <c r="V7" s="997"/>
      <c r="W7" s="997"/>
      <c r="X7" s="997"/>
      <c r="Y7" s="997"/>
      <c r="Z7" s="997"/>
      <c r="AA7" s="997"/>
      <c r="AB7" s="997"/>
      <c r="AC7" s="997"/>
      <c r="AD7" s="997"/>
      <c r="AE7" s="997"/>
      <c r="AF7" s="997"/>
      <c r="AG7" s="997"/>
      <c r="AH7" s="997"/>
      <c r="AI7" s="997"/>
      <c r="AJ7" s="997"/>
      <c r="AK7" s="997"/>
      <c r="AL7" s="997"/>
      <c r="AM7" s="997"/>
      <c r="AN7" s="997"/>
      <c r="AO7" s="997"/>
      <c r="AP7" s="997"/>
      <c r="AQ7" s="997"/>
      <c r="AR7" s="997"/>
      <c r="AS7" s="58"/>
    </row>
    <row r="8" spans="2:46" ht="14.25" customHeight="1" x14ac:dyDescent="0.25">
      <c r="B8" s="762" t="s">
        <v>94</v>
      </c>
      <c r="C8" s="761"/>
      <c r="D8" s="761"/>
      <c r="E8" s="761"/>
      <c r="G8" s="55"/>
      <c r="H8" s="55"/>
      <c r="I8" s="55"/>
      <c r="J8" s="55"/>
      <c r="K8" s="55"/>
      <c r="L8" s="55"/>
      <c r="M8" s="55"/>
      <c r="N8" s="55"/>
    </row>
    <row r="9" spans="2:46" ht="14.25" customHeight="1" x14ac:dyDescent="0.25">
      <c r="B9" s="111"/>
      <c r="C9" s="111"/>
      <c r="D9" s="111"/>
      <c r="E9" s="111"/>
      <c r="G9" s="999" t="str">
        <f>"Rincian "&amp;'H-1'!H18&amp;" "&amp;'H-1'!M18</f>
        <v>Rincian Fasilitas Pengurangan Penghasilan Netto Berdasarkan Data Internal dan Eksternal yang dimiliki DJP</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997"/>
      <c r="I10" s="997"/>
      <c r="J10" s="997"/>
      <c r="K10" s="997"/>
      <c r="L10" s="997"/>
      <c r="M10" s="997"/>
      <c r="N10" s="997"/>
      <c r="O10" s="997"/>
      <c r="P10" s="997"/>
      <c r="Q10" s="997"/>
      <c r="R10" s="997"/>
      <c r="S10" s="997"/>
      <c r="T10" s="997"/>
      <c r="U10" s="997"/>
      <c r="V10" s="997"/>
      <c r="W10" s="997"/>
      <c r="X10" s="997"/>
      <c r="Y10" s="997"/>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row>
    <row r="13" spans="2:46" ht="14.25" customHeight="1" x14ac:dyDescent="0.25">
      <c r="B13" s="962" t="str">
        <f>HYPERLINK("#'"&amp;'EWS DIRECTORY'!$J$283&amp;"'!A1",'EWS DIRECTORY'!$J$283)</f>
        <v>H</v>
      </c>
      <c r="C13" s="761"/>
      <c r="D13" s="761"/>
      <c r="E13" s="761"/>
      <c r="G13" s="55" t="s">
        <v>1680</v>
      </c>
      <c r="H13" s="55"/>
      <c r="I13" s="254"/>
      <c r="J13" s="254"/>
      <c r="K13" s="254"/>
      <c r="L13" s="254"/>
      <c r="M13" s="254"/>
      <c r="N13" s="254"/>
    </row>
    <row r="14" spans="2:46" ht="14.25" customHeight="1" x14ac:dyDescent="0.25">
      <c r="B14" s="931" t="str">
        <f>HYPERLINK("#'"&amp;'EWS DIRECTORY'!$J$284&amp;"'!A1",'EWS DIRECTORY'!$J$284)</f>
        <v>H-1</v>
      </c>
      <c r="C14" s="761"/>
      <c r="D14" s="761"/>
      <c r="E14" s="761"/>
      <c r="G14" s="55"/>
      <c r="H14" s="55"/>
      <c r="I14" s="254"/>
      <c r="J14" s="254"/>
      <c r="K14" s="254"/>
      <c r="L14" s="254"/>
      <c r="M14" s="254"/>
      <c r="N14" s="254"/>
    </row>
    <row r="15" spans="2:46" ht="14.25" customHeight="1" x14ac:dyDescent="0.25">
      <c r="B15" s="927" t="str">
        <f>HYPERLINK("#'"&amp;'EWS DIRECTORY'!$J$285&amp;"'!A1",'EWS DIRECTORY'!$J$285)</f>
        <v>H-1-1</v>
      </c>
      <c r="C15" s="761"/>
      <c r="D15" s="761"/>
      <c r="E15" s="761"/>
      <c r="G15" s="55"/>
      <c r="H15" s="55"/>
      <c r="I15" s="254"/>
      <c r="J15" s="254"/>
      <c r="K15" s="254"/>
      <c r="L15" s="254"/>
      <c r="M15" s="254"/>
      <c r="N15" s="254"/>
    </row>
    <row r="16" spans="2:46" ht="14.25" customHeight="1" x14ac:dyDescent="0.25">
      <c r="B16" s="929" t="str">
        <f>HYPERLINK("#'"&amp;'EWS DIRECTORY'!$J$286&amp;"'!A1",'EWS DIRECTORY'!$J$286)</f>
        <v>H-1-2</v>
      </c>
      <c r="C16" s="761"/>
      <c r="D16" s="761"/>
      <c r="E16" s="761"/>
      <c r="G16" s="55"/>
      <c r="H16" s="55"/>
      <c r="I16" s="254"/>
      <c r="J16" s="254"/>
      <c r="K16" s="254"/>
      <c r="L16" s="254"/>
      <c r="M16" s="254"/>
      <c r="N16" s="254"/>
    </row>
    <row r="17" spans="2:50" ht="14.25" customHeight="1" x14ac:dyDescent="0.25">
      <c r="B17" s="929" t="str">
        <f>HYPERLINK("#'"&amp;'EWS DIRECTORY'!$J$287&amp;"'!A1",'EWS DIRECTORY'!$J$287)</f>
        <v>H-1-3</v>
      </c>
      <c r="C17" s="761"/>
      <c r="D17" s="761"/>
      <c r="E17" s="761"/>
      <c r="G17" s="55" t="s">
        <v>1681</v>
      </c>
      <c r="H17" s="55"/>
      <c r="I17" s="55"/>
      <c r="J17" s="254"/>
      <c r="K17" s="254"/>
      <c r="L17" s="254"/>
      <c r="M17" s="254"/>
      <c r="N17" s="254"/>
    </row>
    <row r="18" spans="2:50" ht="14.25" customHeight="1" x14ac:dyDescent="0.25">
      <c r="B18" s="112"/>
      <c r="C18" s="112"/>
      <c r="D18" s="112"/>
      <c r="E18" s="112"/>
      <c r="G18" s="55" t="s">
        <v>1744</v>
      </c>
      <c r="H18" s="55"/>
      <c r="I18" s="55" t="s">
        <v>1744</v>
      </c>
      <c r="J18" s="254"/>
      <c r="K18" s="254"/>
      <c r="L18" s="254"/>
      <c r="M18" s="254"/>
      <c r="N18" s="254"/>
    </row>
    <row r="19" spans="2:50" ht="14.25" customHeight="1" x14ac:dyDescent="0.25">
      <c r="B19" s="112"/>
      <c r="C19" s="112"/>
      <c r="D19" s="112"/>
      <c r="E19" s="112"/>
    </row>
    <row r="20" spans="2:50" ht="14.25" customHeight="1" x14ac:dyDescent="0.25">
      <c r="B20" s="112"/>
      <c r="C20" s="112"/>
      <c r="D20" s="112"/>
      <c r="E20" s="112"/>
      <c r="G20" s="55" t="s">
        <v>1791</v>
      </c>
    </row>
    <row r="21" spans="2:50" ht="14.25" customHeight="1" x14ac:dyDescent="0.25">
      <c r="B21" s="112"/>
      <c r="C21" s="112"/>
      <c r="D21" s="112"/>
      <c r="E21" s="112"/>
      <c r="G21" s="55"/>
    </row>
    <row r="22" spans="2:50" ht="14.25" customHeight="1" x14ac:dyDescent="0.25">
      <c r="G22" s="55"/>
      <c r="H22" s="990" t="s">
        <v>1445</v>
      </c>
      <c r="I22" s="790"/>
      <c r="J22" s="994" t="s">
        <v>1446</v>
      </c>
      <c r="K22" s="764"/>
      <c r="L22" s="764"/>
      <c r="M22" s="764"/>
      <c r="N22" s="764"/>
      <c r="O22" s="764"/>
      <c r="P22" s="764"/>
      <c r="Q22" s="764"/>
      <c r="R22" s="764"/>
      <c r="S22" s="764"/>
      <c r="T22" s="764"/>
      <c r="U22" s="764"/>
      <c r="V22" s="764"/>
      <c r="W22" s="764"/>
      <c r="X22" s="764"/>
      <c r="Y22" s="764"/>
      <c r="Z22" s="764"/>
      <c r="AA22" s="764"/>
      <c r="AB22" s="764"/>
      <c r="AC22" s="764"/>
      <c r="AD22" s="764"/>
      <c r="AE22" s="764"/>
      <c r="AF22" s="764"/>
      <c r="AG22" s="764"/>
      <c r="AH22" s="764"/>
      <c r="AI22" s="764"/>
      <c r="AJ22" s="764"/>
      <c r="AK22" s="764"/>
      <c r="AL22" s="764"/>
      <c r="AM22" s="764"/>
      <c r="AN22" s="764"/>
      <c r="AO22" s="764"/>
      <c r="AP22" s="764"/>
      <c r="AQ22" s="764"/>
      <c r="AR22" s="764"/>
      <c r="AS22" s="764"/>
      <c r="AT22" s="764"/>
      <c r="AU22" s="764"/>
      <c r="AV22" s="764"/>
      <c r="AW22" s="764"/>
      <c r="AX22" s="765"/>
    </row>
    <row r="23" spans="2:50" ht="14.25" customHeight="1" x14ac:dyDescent="0.25">
      <c r="B23" s="426"/>
      <c r="C23" s="426"/>
      <c r="D23" s="426"/>
      <c r="E23" s="426"/>
      <c r="G23" s="55"/>
      <c r="H23" s="806"/>
      <c r="I23" s="807"/>
      <c r="J23" s="978" t="s">
        <v>1452</v>
      </c>
      <c r="K23" s="764"/>
      <c r="L23" s="764"/>
      <c r="M23" s="764"/>
      <c r="N23" s="764"/>
      <c r="O23" s="764"/>
      <c r="P23" s="765"/>
      <c r="Q23" s="978" t="s">
        <v>1453</v>
      </c>
      <c r="R23" s="764"/>
      <c r="S23" s="764"/>
      <c r="T23" s="764"/>
      <c r="U23" s="764"/>
      <c r="V23" s="764"/>
      <c r="W23" s="765"/>
      <c r="X23" s="978" t="s">
        <v>1454</v>
      </c>
      <c r="Y23" s="764"/>
      <c r="Z23" s="764"/>
      <c r="AA23" s="764"/>
      <c r="AB23" s="764"/>
      <c r="AC23" s="764"/>
      <c r="AD23" s="765"/>
      <c r="AE23" s="978" t="s">
        <v>1455</v>
      </c>
      <c r="AF23" s="764"/>
      <c r="AG23" s="764"/>
      <c r="AH23" s="764"/>
      <c r="AI23" s="764"/>
      <c r="AJ23" s="764"/>
      <c r="AK23" s="765"/>
      <c r="AL23" s="978" t="s">
        <v>1456</v>
      </c>
      <c r="AM23" s="764"/>
      <c r="AN23" s="764"/>
      <c r="AO23" s="764"/>
      <c r="AP23" s="764"/>
      <c r="AQ23" s="764"/>
      <c r="AR23" s="764"/>
      <c r="AS23" s="765"/>
      <c r="AT23" s="978" t="s">
        <v>1457</v>
      </c>
      <c r="AU23" s="764"/>
      <c r="AV23" s="764"/>
      <c r="AW23" s="764"/>
      <c r="AX23" s="765"/>
    </row>
    <row r="24" spans="2:50" ht="48" customHeight="1" x14ac:dyDescent="0.25">
      <c r="G24" s="55"/>
      <c r="H24" s="1221">
        <v>1</v>
      </c>
      <c r="I24" s="765"/>
      <c r="J24" s="1222" t="e">
        <f>ID_MS_TH_PJK</f>
        <v>#N/A</v>
      </c>
      <c r="K24" s="764"/>
      <c r="L24" s="764"/>
      <c r="M24" s="764"/>
      <c r="N24" s="764"/>
      <c r="O24" s="764"/>
      <c r="P24" s="765"/>
      <c r="Q24" s="1222" t="e">
        <f>NO_BPS</f>
        <v>#N/A</v>
      </c>
      <c r="R24" s="764"/>
      <c r="S24" s="764"/>
      <c r="T24" s="764"/>
      <c r="U24" s="764"/>
      <c r="V24" s="764"/>
      <c r="W24" s="765"/>
      <c r="X24" s="1222" t="e">
        <f>PEMBETULAN_KE</f>
        <v>#N/A</v>
      </c>
      <c r="Y24" s="764"/>
      <c r="Z24" s="764"/>
      <c r="AA24" s="764"/>
      <c r="AB24" s="764"/>
      <c r="AC24" s="764"/>
      <c r="AD24" s="765"/>
      <c r="AE24" s="1222" t="e">
        <f>TGL_TERIMA</f>
        <v>#N/A</v>
      </c>
      <c r="AF24" s="764"/>
      <c r="AG24" s="764"/>
      <c r="AH24" s="764"/>
      <c r="AI24" s="764"/>
      <c r="AJ24" s="764"/>
      <c r="AK24" s="765"/>
      <c r="AL24" s="984" t="s">
        <v>1524</v>
      </c>
      <c r="AM24" s="764"/>
      <c r="AN24" s="764"/>
      <c r="AO24" s="764"/>
      <c r="AP24" s="764"/>
      <c r="AQ24" s="764"/>
      <c r="AR24" s="764"/>
      <c r="AS24" s="765"/>
      <c r="AT24" s="1223">
        <f>'MAIN LEVEL'!AB65</f>
        <v>0</v>
      </c>
      <c r="AU24" s="764"/>
      <c r="AV24" s="764"/>
      <c r="AW24" s="764"/>
      <c r="AX24" s="765"/>
    </row>
    <row r="25" spans="2:50" ht="14.25" customHeight="1" x14ac:dyDescent="0.25">
      <c r="B25" s="426"/>
      <c r="C25" s="426"/>
      <c r="D25" s="426"/>
      <c r="E25" s="426"/>
      <c r="G25" s="55"/>
      <c r="H25" s="255"/>
      <c r="I25" s="255"/>
      <c r="J25" s="255"/>
      <c r="K25" s="255"/>
      <c r="L25" s="255"/>
      <c r="M25" s="255"/>
      <c r="N25" s="255"/>
      <c r="O25" s="255"/>
      <c r="P25" s="255"/>
      <c r="Q25" s="255"/>
      <c r="R25" s="255"/>
      <c r="AT25" s="536"/>
      <c r="AU25" s="536"/>
      <c r="AV25" s="536"/>
      <c r="AW25" s="536"/>
      <c r="AX25" s="536"/>
    </row>
    <row r="26" spans="2:50" ht="14.25" customHeight="1" x14ac:dyDescent="0.25">
      <c r="G26" s="55"/>
      <c r="H26" s="255"/>
      <c r="I26" s="255"/>
      <c r="J26" s="255"/>
      <c r="K26" s="255"/>
      <c r="L26" s="255"/>
      <c r="M26" s="255"/>
      <c r="N26" s="255"/>
      <c r="O26" s="255"/>
      <c r="P26" s="255"/>
      <c r="Q26" s="255"/>
      <c r="R26" s="255"/>
      <c r="AT26" s="536"/>
      <c r="AU26" s="536"/>
      <c r="AV26" s="536"/>
      <c r="AW26" s="536"/>
      <c r="AX26" s="536"/>
    </row>
    <row r="27" spans="2:50" ht="14.25" customHeight="1" x14ac:dyDescent="0.25">
      <c r="B27" s="760"/>
      <c r="C27" s="761"/>
      <c r="D27" s="761"/>
      <c r="E27" s="761"/>
      <c r="G27" s="55"/>
      <c r="H27" s="255"/>
      <c r="I27" s="255"/>
      <c r="J27" s="255"/>
      <c r="K27" s="255"/>
      <c r="L27" s="255"/>
      <c r="M27" s="255"/>
      <c r="N27" s="255"/>
      <c r="O27" s="255"/>
      <c r="P27" s="255"/>
      <c r="Q27" s="255"/>
      <c r="R27" s="255"/>
      <c r="AT27" s="536"/>
      <c r="AU27" s="536"/>
      <c r="AV27" s="536"/>
      <c r="AW27" s="536"/>
      <c r="AX27" s="536"/>
    </row>
    <row r="28" spans="2:50" ht="14.25" customHeight="1" x14ac:dyDescent="0.25">
      <c r="G28" s="55"/>
      <c r="H28" s="990" t="s">
        <v>1445</v>
      </c>
      <c r="I28" s="790"/>
      <c r="J28" s="990" t="s">
        <v>1478</v>
      </c>
      <c r="K28" s="789"/>
      <c r="L28" s="789"/>
      <c r="M28" s="790"/>
      <c r="N28" s="994" t="s">
        <v>1792</v>
      </c>
      <c r="O28" s="764"/>
      <c r="P28" s="764"/>
      <c r="Q28" s="764"/>
      <c r="R28" s="764"/>
      <c r="S28" s="764"/>
      <c r="T28" s="764"/>
      <c r="U28" s="764"/>
      <c r="V28" s="764"/>
      <c r="W28" s="764"/>
      <c r="X28" s="764"/>
      <c r="Y28" s="764"/>
      <c r="Z28" s="765"/>
      <c r="AA28" s="994" t="s">
        <v>1793</v>
      </c>
      <c r="AB28" s="764"/>
      <c r="AC28" s="764"/>
      <c r="AD28" s="764"/>
      <c r="AE28" s="764"/>
      <c r="AF28" s="764"/>
      <c r="AG28" s="764"/>
      <c r="AH28" s="764"/>
      <c r="AI28" s="764"/>
      <c r="AJ28" s="764"/>
      <c r="AK28" s="764"/>
      <c r="AL28" s="764"/>
      <c r="AM28" s="764"/>
      <c r="AN28" s="764"/>
      <c r="AO28" s="764"/>
      <c r="AP28" s="764"/>
      <c r="AQ28" s="764"/>
      <c r="AR28" s="764"/>
      <c r="AS28" s="765"/>
      <c r="AT28" s="990" t="s">
        <v>1481</v>
      </c>
      <c r="AU28" s="789"/>
      <c r="AV28" s="789"/>
      <c r="AW28" s="789"/>
      <c r="AX28" s="790"/>
    </row>
    <row r="29" spans="2:50" ht="14.25" customHeight="1" x14ac:dyDescent="0.25">
      <c r="B29" s="760"/>
      <c r="C29" s="761"/>
      <c r="D29" s="761"/>
      <c r="E29" s="761"/>
      <c r="G29" s="55"/>
      <c r="H29" s="806"/>
      <c r="I29" s="807"/>
      <c r="J29" s="806"/>
      <c r="K29" s="794"/>
      <c r="L29" s="794"/>
      <c r="M29" s="807"/>
      <c r="N29" s="978" t="s">
        <v>796</v>
      </c>
      <c r="O29" s="764"/>
      <c r="P29" s="764"/>
      <c r="Q29" s="764"/>
      <c r="R29" s="764"/>
      <c r="S29" s="764"/>
      <c r="T29" s="765"/>
      <c r="U29" s="978" t="s">
        <v>1401</v>
      </c>
      <c r="V29" s="764"/>
      <c r="W29" s="764"/>
      <c r="X29" s="764"/>
      <c r="Y29" s="764"/>
      <c r="Z29" s="765"/>
      <c r="AA29" s="978" t="s">
        <v>796</v>
      </c>
      <c r="AB29" s="764"/>
      <c r="AC29" s="764"/>
      <c r="AD29" s="764"/>
      <c r="AE29" s="764"/>
      <c r="AF29" s="765"/>
      <c r="AG29" s="978" t="s">
        <v>1794</v>
      </c>
      <c r="AH29" s="764"/>
      <c r="AI29" s="764"/>
      <c r="AJ29" s="764"/>
      <c r="AK29" s="764"/>
      <c r="AL29" s="764"/>
      <c r="AM29" s="765"/>
      <c r="AN29" s="978" t="s">
        <v>1510</v>
      </c>
      <c r="AO29" s="764"/>
      <c r="AP29" s="764"/>
      <c r="AQ29" s="764"/>
      <c r="AR29" s="764"/>
      <c r="AS29" s="765"/>
      <c r="AT29" s="806"/>
      <c r="AU29" s="794"/>
      <c r="AV29" s="794"/>
      <c r="AW29" s="794"/>
      <c r="AX29" s="807"/>
    </row>
    <row r="30" spans="2:50" ht="14.25" customHeight="1" x14ac:dyDescent="0.25">
      <c r="B30" s="760"/>
      <c r="C30" s="761"/>
      <c r="D30" s="761"/>
      <c r="E30" s="761"/>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2:50" ht="14.2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2:50" ht="15" customHeight="1" x14ac:dyDescent="0.25">
      <c r="B32" s="760"/>
      <c r="C32" s="761"/>
      <c r="D32" s="761"/>
      <c r="E32" s="761"/>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2:50" ht="15" customHeight="1"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2:50" ht="15" customHeight="1" x14ac:dyDescent="0.25">
      <c r="B34" s="760"/>
      <c r="C34" s="761"/>
      <c r="D34" s="761"/>
      <c r="E34" s="761"/>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2:50" ht="15" customHeight="1" x14ac:dyDescent="0.25">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2:50" ht="15"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2:50" ht="15"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2:50" ht="15" customHeight="1" x14ac:dyDescent="0.25">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2:50" ht="15" customHeight="1" x14ac:dyDescent="0.25">
      <c r="G40" s="223"/>
      <c r="H40" s="980"/>
      <c r="I40" s="765"/>
      <c r="J40" s="979"/>
      <c r="K40" s="764"/>
      <c r="L40" s="764"/>
      <c r="M40" s="765"/>
      <c r="N40" s="980"/>
      <c r="O40" s="764"/>
      <c r="P40" s="764"/>
      <c r="Q40" s="764"/>
      <c r="R40" s="764"/>
      <c r="S40" s="764"/>
      <c r="T40" s="765"/>
      <c r="U40" s="977"/>
      <c r="V40" s="764"/>
      <c r="W40" s="764"/>
      <c r="X40" s="764"/>
      <c r="Y40" s="764"/>
      <c r="Z40" s="765"/>
      <c r="AA40" s="980"/>
      <c r="AB40" s="764"/>
      <c r="AC40" s="764"/>
      <c r="AD40" s="764"/>
      <c r="AE40" s="764"/>
      <c r="AF40" s="765"/>
      <c r="AG40" s="980"/>
      <c r="AH40" s="764"/>
      <c r="AI40" s="764"/>
      <c r="AJ40" s="764"/>
      <c r="AK40" s="764"/>
      <c r="AL40" s="764"/>
      <c r="AM40" s="765"/>
      <c r="AN40" s="983"/>
      <c r="AO40" s="764"/>
      <c r="AP40" s="764"/>
      <c r="AQ40" s="764"/>
      <c r="AR40" s="764"/>
      <c r="AS40" s="765"/>
      <c r="AT40" s="1063"/>
      <c r="AU40" s="764"/>
      <c r="AV40" s="764"/>
      <c r="AW40" s="764"/>
      <c r="AX40" s="765"/>
    </row>
    <row r="41" spans="2:50" ht="15" customHeight="1" x14ac:dyDescent="0.25">
      <c r="G41" s="223"/>
      <c r="H41" s="980"/>
      <c r="I41" s="765"/>
      <c r="J41" s="979"/>
      <c r="K41" s="764"/>
      <c r="L41" s="764"/>
      <c r="M41" s="765"/>
      <c r="N41" s="980"/>
      <c r="O41" s="764"/>
      <c r="P41" s="764"/>
      <c r="Q41" s="764"/>
      <c r="R41" s="764"/>
      <c r="S41" s="764"/>
      <c r="T41" s="765"/>
      <c r="U41" s="977"/>
      <c r="V41" s="764"/>
      <c r="W41" s="764"/>
      <c r="X41" s="764"/>
      <c r="Y41" s="764"/>
      <c r="Z41" s="765"/>
      <c r="AA41" s="980"/>
      <c r="AB41" s="764"/>
      <c r="AC41" s="764"/>
      <c r="AD41" s="764"/>
      <c r="AE41" s="764"/>
      <c r="AF41" s="765"/>
      <c r="AG41" s="980"/>
      <c r="AH41" s="764"/>
      <c r="AI41" s="764"/>
      <c r="AJ41" s="764"/>
      <c r="AK41" s="764"/>
      <c r="AL41" s="764"/>
      <c r="AM41" s="765"/>
      <c r="AN41" s="983"/>
      <c r="AO41" s="764"/>
      <c r="AP41" s="764"/>
      <c r="AQ41" s="764"/>
      <c r="AR41" s="764"/>
      <c r="AS41" s="765"/>
      <c r="AT41" s="1063"/>
      <c r="AU41" s="764"/>
      <c r="AV41" s="764"/>
      <c r="AW41" s="764"/>
      <c r="AX41" s="765"/>
    </row>
    <row r="42" spans="2:50" ht="15" customHeight="1" x14ac:dyDescent="0.25">
      <c r="G42" s="223"/>
      <c r="H42" s="980"/>
      <c r="I42" s="765"/>
      <c r="J42" s="979"/>
      <c r="K42" s="764"/>
      <c r="L42" s="764"/>
      <c r="M42" s="765"/>
      <c r="N42" s="980"/>
      <c r="O42" s="764"/>
      <c r="P42" s="764"/>
      <c r="Q42" s="764"/>
      <c r="R42" s="764"/>
      <c r="S42" s="764"/>
      <c r="T42" s="765"/>
      <c r="U42" s="977"/>
      <c r="V42" s="764"/>
      <c r="W42" s="764"/>
      <c r="X42" s="764"/>
      <c r="Y42" s="764"/>
      <c r="Z42" s="765"/>
      <c r="AA42" s="980"/>
      <c r="AB42" s="764"/>
      <c r="AC42" s="764"/>
      <c r="AD42" s="764"/>
      <c r="AE42" s="764"/>
      <c r="AF42" s="765"/>
      <c r="AG42" s="980"/>
      <c r="AH42" s="764"/>
      <c r="AI42" s="764"/>
      <c r="AJ42" s="764"/>
      <c r="AK42" s="764"/>
      <c r="AL42" s="764"/>
      <c r="AM42" s="765"/>
      <c r="AN42" s="983"/>
      <c r="AO42" s="764"/>
      <c r="AP42" s="764"/>
      <c r="AQ42" s="764"/>
      <c r="AR42" s="764"/>
      <c r="AS42" s="765"/>
      <c r="AT42" s="1063"/>
      <c r="AU42" s="764"/>
      <c r="AV42" s="764"/>
      <c r="AW42" s="764"/>
      <c r="AX42" s="765"/>
    </row>
    <row r="43" spans="2:50" ht="15" customHeight="1" x14ac:dyDescent="0.25">
      <c r="G43" s="223"/>
      <c r="H43" s="980"/>
      <c r="I43" s="765"/>
      <c r="J43" s="979"/>
      <c r="K43" s="764"/>
      <c r="L43" s="764"/>
      <c r="M43" s="765"/>
      <c r="N43" s="980"/>
      <c r="O43" s="764"/>
      <c r="P43" s="764"/>
      <c r="Q43" s="764"/>
      <c r="R43" s="764"/>
      <c r="S43" s="764"/>
      <c r="T43" s="765"/>
      <c r="U43" s="977"/>
      <c r="V43" s="764"/>
      <c r="W43" s="764"/>
      <c r="X43" s="764"/>
      <c r="Y43" s="764"/>
      <c r="Z43" s="765"/>
      <c r="AA43" s="980"/>
      <c r="AB43" s="764"/>
      <c r="AC43" s="764"/>
      <c r="AD43" s="764"/>
      <c r="AE43" s="764"/>
      <c r="AF43" s="765"/>
      <c r="AG43" s="980"/>
      <c r="AH43" s="764"/>
      <c r="AI43" s="764"/>
      <c r="AJ43" s="764"/>
      <c r="AK43" s="764"/>
      <c r="AL43" s="764"/>
      <c r="AM43" s="765"/>
      <c r="AN43" s="983"/>
      <c r="AO43" s="764"/>
      <c r="AP43" s="764"/>
      <c r="AQ43" s="764"/>
      <c r="AR43" s="764"/>
      <c r="AS43" s="765"/>
      <c r="AT43" s="1063"/>
      <c r="AU43" s="764"/>
      <c r="AV43" s="764"/>
      <c r="AW43" s="764"/>
      <c r="AX43" s="765"/>
    </row>
    <row r="44" spans="2:50" ht="14.25" customHeight="1" x14ac:dyDescent="0.25">
      <c r="G44" s="223"/>
      <c r="H44" s="980"/>
      <c r="I44" s="765"/>
      <c r="J44" s="979"/>
      <c r="K44" s="764"/>
      <c r="L44" s="764"/>
      <c r="M44" s="765"/>
      <c r="N44" s="980"/>
      <c r="O44" s="764"/>
      <c r="P44" s="764"/>
      <c r="Q44" s="764"/>
      <c r="R44" s="764"/>
      <c r="S44" s="764"/>
      <c r="T44" s="765"/>
      <c r="U44" s="977"/>
      <c r="V44" s="764"/>
      <c r="W44" s="764"/>
      <c r="X44" s="764"/>
      <c r="Y44" s="764"/>
      <c r="Z44" s="765"/>
      <c r="AA44" s="980"/>
      <c r="AB44" s="764"/>
      <c r="AC44" s="764"/>
      <c r="AD44" s="764"/>
      <c r="AE44" s="764"/>
      <c r="AF44" s="765"/>
      <c r="AG44" s="980"/>
      <c r="AH44" s="764"/>
      <c r="AI44" s="764"/>
      <c r="AJ44" s="764"/>
      <c r="AK44" s="764"/>
      <c r="AL44" s="764"/>
      <c r="AM44" s="765"/>
      <c r="AN44" s="983"/>
      <c r="AO44" s="764"/>
      <c r="AP44" s="764"/>
      <c r="AQ44" s="764"/>
      <c r="AR44" s="764"/>
      <c r="AS44" s="765"/>
      <c r="AT44" s="1063"/>
      <c r="AU44" s="764"/>
      <c r="AV44" s="764"/>
      <c r="AW44" s="764"/>
      <c r="AX44" s="765"/>
    </row>
    <row r="45" spans="2:50" ht="14.25" customHeight="1" x14ac:dyDescent="0.25">
      <c r="G45" s="223"/>
      <c r="H45" s="980"/>
      <c r="I45" s="765"/>
      <c r="J45" s="979"/>
      <c r="K45" s="764"/>
      <c r="L45" s="764"/>
      <c r="M45" s="765"/>
      <c r="N45" s="980"/>
      <c r="O45" s="764"/>
      <c r="P45" s="764"/>
      <c r="Q45" s="764"/>
      <c r="R45" s="764"/>
      <c r="S45" s="764"/>
      <c r="T45" s="765"/>
      <c r="U45" s="977"/>
      <c r="V45" s="764"/>
      <c r="W45" s="764"/>
      <c r="X45" s="764"/>
      <c r="Y45" s="764"/>
      <c r="Z45" s="765"/>
      <c r="AA45" s="980"/>
      <c r="AB45" s="764"/>
      <c r="AC45" s="764"/>
      <c r="AD45" s="764"/>
      <c r="AE45" s="764"/>
      <c r="AF45" s="765"/>
      <c r="AG45" s="980"/>
      <c r="AH45" s="764"/>
      <c r="AI45" s="764"/>
      <c r="AJ45" s="764"/>
      <c r="AK45" s="764"/>
      <c r="AL45" s="764"/>
      <c r="AM45" s="765"/>
      <c r="AN45" s="983"/>
      <c r="AO45" s="764"/>
      <c r="AP45" s="764"/>
      <c r="AQ45" s="764"/>
      <c r="AR45" s="764"/>
      <c r="AS45" s="765"/>
      <c r="AT45" s="1063"/>
      <c r="AU45" s="764"/>
      <c r="AV45" s="764"/>
      <c r="AW45" s="764"/>
      <c r="AX45" s="765"/>
    </row>
    <row r="46" spans="2:50" ht="14.25" customHeight="1" x14ac:dyDescent="0.25">
      <c r="G46" s="223"/>
      <c r="H46" s="980"/>
      <c r="I46" s="765"/>
      <c r="J46" s="979"/>
      <c r="K46" s="764"/>
      <c r="L46" s="764"/>
      <c r="M46" s="765"/>
      <c r="N46" s="980"/>
      <c r="O46" s="764"/>
      <c r="P46" s="764"/>
      <c r="Q46" s="764"/>
      <c r="R46" s="764"/>
      <c r="S46" s="764"/>
      <c r="T46" s="765"/>
      <c r="U46" s="977"/>
      <c r="V46" s="764"/>
      <c r="W46" s="764"/>
      <c r="X46" s="764"/>
      <c r="Y46" s="764"/>
      <c r="Z46" s="765"/>
      <c r="AA46" s="980"/>
      <c r="AB46" s="764"/>
      <c r="AC46" s="764"/>
      <c r="AD46" s="764"/>
      <c r="AE46" s="764"/>
      <c r="AF46" s="765"/>
      <c r="AG46" s="980"/>
      <c r="AH46" s="764"/>
      <c r="AI46" s="764"/>
      <c r="AJ46" s="764"/>
      <c r="AK46" s="764"/>
      <c r="AL46" s="764"/>
      <c r="AM46" s="765"/>
      <c r="AN46" s="983"/>
      <c r="AO46" s="764"/>
      <c r="AP46" s="764"/>
      <c r="AQ46" s="764"/>
      <c r="AR46" s="764"/>
      <c r="AS46" s="765"/>
      <c r="AT46" s="1063"/>
      <c r="AU46" s="764"/>
      <c r="AV46" s="764"/>
      <c r="AW46" s="764"/>
      <c r="AX46" s="765"/>
    </row>
    <row r="47" spans="2:50" ht="14.25" customHeight="1" x14ac:dyDescent="0.25">
      <c r="G47" s="256"/>
      <c r="H47" s="980"/>
      <c r="I47" s="765"/>
      <c r="J47" s="979"/>
      <c r="K47" s="764"/>
      <c r="L47" s="764"/>
      <c r="M47" s="765"/>
      <c r="N47" s="980"/>
      <c r="O47" s="764"/>
      <c r="P47" s="764"/>
      <c r="Q47" s="764"/>
      <c r="R47" s="764"/>
      <c r="S47" s="764"/>
      <c r="T47" s="765"/>
      <c r="U47" s="977"/>
      <c r="V47" s="764"/>
      <c r="W47" s="764"/>
      <c r="X47" s="764"/>
      <c r="Y47" s="764"/>
      <c r="Z47" s="765"/>
      <c r="AA47" s="980"/>
      <c r="AB47" s="764"/>
      <c r="AC47" s="764"/>
      <c r="AD47" s="764"/>
      <c r="AE47" s="764"/>
      <c r="AF47" s="765"/>
      <c r="AG47" s="980"/>
      <c r="AH47" s="764"/>
      <c r="AI47" s="764"/>
      <c r="AJ47" s="764"/>
      <c r="AK47" s="764"/>
      <c r="AL47" s="764"/>
      <c r="AM47" s="765"/>
      <c r="AN47" s="983"/>
      <c r="AO47" s="764"/>
      <c r="AP47" s="764"/>
      <c r="AQ47" s="764"/>
      <c r="AR47" s="764"/>
      <c r="AS47" s="765"/>
      <c r="AT47" s="1063"/>
      <c r="AU47" s="764"/>
      <c r="AV47" s="764"/>
      <c r="AW47" s="764"/>
      <c r="AX47" s="765"/>
    </row>
    <row r="48" spans="2:50" ht="14.25" customHeight="1" x14ac:dyDescent="0.25">
      <c r="G48" s="256"/>
      <c r="H48" s="980"/>
      <c r="I48" s="765"/>
      <c r="J48" s="979"/>
      <c r="K48" s="764"/>
      <c r="L48" s="764"/>
      <c r="M48" s="765"/>
      <c r="N48" s="980"/>
      <c r="O48" s="764"/>
      <c r="P48" s="764"/>
      <c r="Q48" s="764"/>
      <c r="R48" s="764"/>
      <c r="S48" s="764"/>
      <c r="T48" s="765"/>
      <c r="U48" s="977"/>
      <c r="V48" s="764"/>
      <c r="W48" s="764"/>
      <c r="X48" s="764"/>
      <c r="Y48" s="764"/>
      <c r="Z48" s="765"/>
      <c r="AA48" s="980"/>
      <c r="AB48" s="764"/>
      <c r="AC48" s="764"/>
      <c r="AD48" s="764"/>
      <c r="AE48" s="764"/>
      <c r="AF48" s="765"/>
      <c r="AG48" s="980"/>
      <c r="AH48" s="764"/>
      <c r="AI48" s="764"/>
      <c r="AJ48" s="764"/>
      <c r="AK48" s="764"/>
      <c r="AL48" s="764"/>
      <c r="AM48" s="765"/>
      <c r="AN48" s="983"/>
      <c r="AO48" s="764"/>
      <c r="AP48" s="764"/>
      <c r="AQ48" s="764"/>
      <c r="AR48" s="764"/>
      <c r="AS48" s="765"/>
      <c r="AT48" s="1063"/>
      <c r="AU48" s="764"/>
      <c r="AV48" s="764"/>
      <c r="AW48" s="764"/>
      <c r="AX48" s="765"/>
    </row>
    <row r="49" spans="7:50" ht="14.25" customHeight="1" x14ac:dyDescent="0.25">
      <c r="G49" s="256"/>
      <c r="H49" s="980"/>
      <c r="I49" s="765"/>
      <c r="J49" s="979"/>
      <c r="K49" s="764"/>
      <c r="L49" s="764"/>
      <c r="M49" s="765"/>
      <c r="N49" s="980"/>
      <c r="O49" s="764"/>
      <c r="P49" s="764"/>
      <c r="Q49" s="764"/>
      <c r="R49" s="764"/>
      <c r="S49" s="764"/>
      <c r="T49" s="765"/>
      <c r="U49" s="977"/>
      <c r="V49" s="764"/>
      <c r="W49" s="764"/>
      <c r="X49" s="764"/>
      <c r="Y49" s="764"/>
      <c r="Z49" s="765"/>
      <c r="AA49" s="980"/>
      <c r="AB49" s="764"/>
      <c r="AC49" s="764"/>
      <c r="AD49" s="764"/>
      <c r="AE49" s="764"/>
      <c r="AF49" s="765"/>
      <c r="AG49" s="980"/>
      <c r="AH49" s="764"/>
      <c r="AI49" s="764"/>
      <c r="AJ49" s="764"/>
      <c r="AK49" s="764"/>
      <c r="AL49" s="764"/>
      <c r="AM49" s="765"/>
      <c r="AN49" s="983"/>
      <c r="AO49" s="764"/>
      <c r="AP49" s="764"/>
      <c r="AQ49" s="764"/>
      <c r="AR49" s="764"/>
      <c r="AS49" s="765"/>
      <c r="AT49" s="1063"/>
      <c r="AU49" s="764"/>
      <c r="AV49" s="764"/>
      <c r="AW49" s="764"/>
      <c r="AX49" s="765"/>
    </row>
    <row r="50" spans="7:50" ht="14.25" customHeight="1" x14ac:dyDescent="0.25">
      <c r="G50" s="256"/>
      <c r="H50" s="993"/>
      <c r="I50" s="765"/>
      <c r="J50" s="993"/>
      <c r="K50" s="764"/>
      <c r="L50" s="764"/>
      <c r="M50" s="765"/>
      <c r="N50" s="993"/>
      <c r="O50" s="764"/>
      <c r="P50" s="764"/>
      <c r="Q50" s="764"/>
      <c r="R50" s="764"/>
      <c r="S50" s="764"/>
      <c r="T50" s="765"/>
      <c r="U50" s="986"/>
      <c r="V50" s="764"/>
      <c r="W50" s="764"/>
      <c r="X50" s="764"/>
      <c r="Y50" s="764"/>
      <c r="Z50" s="765"/>
      <c r="AA50" s="993"/>
      <c r="AB50" s="764"/>
      <c r="AC50" s="764"/>
      <c r="AD50" s="764"/>
      <c r="AE50" s="764"/>
      <c r="AF50" s="765"/>
      <c r="AG50" s="993"/>
      <c r="AH50" s="764"/>
      <c r="AI50" s="764"/>
      <c r="AJ50" s="764"/>
      <c r="AK50" s="764"/>
      <c r="AL50" s="764"/>
      <c r="AM50" s="765"/>
      <c r="AN50" s="995"/>
      <c r="AO50" s="764"/>
      <c r="AP50" s="764"/>
      <c r="AQ50" s="764"/>
      <c r="AR50" s="764"/>
      <c r="AS50" s="765"/>
      <c r="AT50" s="1065"/>
      <c r="AU50" s="764"/>
      <c r="AV50" s="764"/>
      <c r="AW50" s="764"/>
      <c r="AX50" s="765"/>
    </row>
    <row r="51" spans="7:50" ht="14.25" customHeight="1" x14ac:dyDescent="0.25">
      <c r="G51" s="223"/>
      <c r="H51" s="1092" t="s">
        <v>1494</v>
      </c>
      <c r="I51" s="764"/>
      <c r="J51" s="764"/>
      <c r="K51" s="764"/>
      <c r="L51" s="764"/>
      <c r="M51" s="764"/>
      <c r="N51" s="764"/>
      <c r="O51" s="764"/>
      <c r="P51" s="764"/>
      <c r="Q51" s="764"/>
      <c r="R51" s="764"/>
      <c r="S51" s="764"/>
      <c r="T51" s="764"/>
      <c r="U51" s="764"/>
      <c r="V51" s="764"/>
      <c r="W51" s="764"/>
      <c r="X51" s="764"/>
      <c r="Y51" s="764"/>
      <c r="Z51" s="764"/>
      <c r="AA51" s="764"/>
      <c r="AB51" s="764"/>
      <c r="AC51" s="764"/>
      <c r="AD51" s="764"/>
      <c r="AE51" s="764"/>
      <c r="AF51" s="764"/>
      <c r="AG51" s="764"/>
      <c r="AH51" s="764"/>
      <c r="AI51" s="764"/>
      <c r="AJ51" s="764"/>
      <c r="AK51" s="764"/>
      <c r="AL51" s="764"/>
      <c r="AM51" s="764"/>
      <c r="AN51" s="764"/>
      <c r="AO51" s="764"/>
      <c r="AP51" s="764"/>
      <c r="AQ51" s="764"/>
      <c r="AR51" s="764"/>
      <c r="AS51" s="765"/>
      <c r="AT51" s="1134">
        <f>SUM(AT30:AT50)</f>
        <v>0</v>
      </c>
      <c r="AU51" s="764"/>
      <c r="AV51" s="764"/>
      <c r="AW51" s="764"/>
      <c r="AX51" s="765"/>
    </row>
    <row r="52" spans="7:50" ht="14.25" customHeight="1" x14ac:dyDescent="0.25">
      <c r="G52" s="223"/>
    </row>
    <row r="53" spans="7:50" ht="14.25" customHeight="1" x14ac:dyDescent="0.25">
      <c r="G53" s="223"/>
    </row>
    <row r="54" spans="7:50" ht="15" customHeight="1" x14ac:dyDescent="0.25">
      <c r="G54" s="223"/>
    </row>
    <row r="55" spans="7:50" ht="14.25" customHeight="1" x14ac:dyDescent="0.25">
      <c r="G55" s="223"/>
      <c r="H55" s="976" t="s">
        <v>1795</v>
      </c>
      <c r="I55" s="824"/>
      <c r="J55" s="824"/>
      <c r="K55" s="824"/>
      <c r="L55" s="824"/>
      <c r="M55" s="824"/>
      <c r="N55" s="824"/>
      <c r="O55" s="824"/>
      <c r="P55" s="824"/>
      <c r="Q55" s="824"/>
      <c r="R55" s="824"/>
      <c r="S55" s="824"/>
      <c r="T55" s="824"/>
      <c r="U55" s="824"/>
      <c r="V55" s="824"/>
      <c r="W55" s="824"/>
      <c r="X55" s="824"/>
      <c r="Y55" s="825"/>
      <c r="Z55" s="976" t="s">
        <v>1796</v>
      </c>
      <c r="AA55" s="824"/>
      <c r="AB55" s="824"/>
      <c r="AC55" s="824"/>
      <c r="AD55" s="824"/>
      <c r="AE55" s="824"/>
      <c r="AF55" s="824"/>
      <c r="AG55" s="824"/>
      <c r="AH55" s="824"/>
      <c r="AI55" s="824"/>
      <c r="AJ55" s="824"/>
      <c r="AK55" s="824"/>
      <c r="AL55" s="824"/>
      <c r="AM55" s="824"/>
      <c r="AN55" s="824"/>
      <c r="AO55" s="824"/>
      <c r="AP55" s="824"/>
      <c r="AQ55" s="825"/>
    </row>
    <row r="56" spans="7:50" ht="14.25" customHeight="1" x14ac:dyDescent="0.25">
      <c r="G56" s="223"/>
      <c r="H56" s="257" t="s">
        <v>796</v>
      </c>
      <c r="I56" s="258"/>
      <c r="J56" s="258"/>
      <c r="K56" s="258"/>
      <c r="L56" s="258"/>
      <c r="M56" s="258"/>
      <c r="N56" s="258"/>
      <c r="O56" s="258"/>
      <c r="P56" s="258"/>
      <c r="Q56" s="259"/>
      <c r="R56" s="257" t="s">
        <v>1511</v>
      </c>
      <c r="S56" s="258"/>
      <c r="T56" s="258"/>
      <c r="U56" s="259"/>
      <c r="V56" s="257" t="s">
        <v>1510</v>
      </c>
      <c r="W56" s="258"/>
      <c r="X56" s="258"/>
      <c r="Y56" s="259"/>
      <c r="Z56" s="257" t="s">
        <v>796</v>
      </c>
      <c r="AA56" s="258"/>
      <c r="AB56" s="258"/>
      <c r="AC56" s="258"/>
      <c r="AD56" s="258"/>
      <c r="AE56" s="258"/>
      <c r="AF56" s="258"/>
      <c r="AG56" s="258"/>
      <c r="AH56" s="258"/>
      <c r="AI56" s="259"/>
      <c r="AJ56" s="257" t="s">
        <v>1511</v>
      </c>
      <c r="AK56" s="258"/>
      <c r="AL56" s="258"/>
      <c r="AM56" s="259"/>
      <c r="AN56" s="257" t="s">
        <v>1510</v>
      </c>
      <c r="AO56" s="258"/>
      <c r="AP56" s="258"/>
      <c r="AQ56" s="259"/>
    </row>
    <row r="57" spans="7:50" ht="14.25" customHeight="1" x14ac:dyDescent="0.25">
      <c r="G57" s="223"/>
      <c r="H57" s="260"/>
      <c r="Q57" s="261"/>
      <c r="R57" s="260"/>
      <c r="U57" s="261"/>
      <c r="V57" s="260"/>
      <c r="Y57" s="261"/>
      <c r="Z57" s="260"/>
      <c r="AI57" s="261"/>
      <c r="AJ57" s="260"/>
      <c r="AM57" s="261"/>
      <c r="AN57" s="260"/>
      <c r="AQ57" s="261"/>
    </row>
    <row r="58" spans="7:50" ht="14.25" customHeight="1" x14ac:dyDescent="0.25">
      <c r="G58" s="223"/>
      <c r="H58" s="260"/>
      <c r="Q58" s="261"/>
      <c r="R58" s="260"/>
      <c r="U58" s="261"/>
      <c r="V58" s="260"/>
      <c r="Y58" s="261"/>
      <c r="Z58" s="260"/>
      <c r="AI58" s="261"/>
      <c r="AJ58" s="260"/>
      <c r="AM58" s="261"/>
      <c r="AN58" s="260"/>
      <c r="AQ58" s="261"/>
    </row>
    <row r="59" spans="7:50" ht="14.25" customHeight="1" x14ac:dyDescent="0.25">
      <c r="G59" s="223"/>
      <c r="H59" s="260"/>
      <c r="Q59" s="261"/>
      <c r="R59" s="260"/>
      <c r="U59" s="261"/>
      <c r="V59" s="260"/>
      <c r="Y59" s="261"/>
      <c r="Z59" s="260"/>
      <c r="AI59" s="261"/>
      <c r="AJ59" s="260"/>
      <c r="AM59" s="261"/>
      <c r="AN59" s="260"/>
      <c r="AQ59" s="261"/>
    </row>
    <row r="60" spans="7:50" ht="14.25" customHeight="1" x14ac:dyDescent="0.25">
      <c r="G60" s="223"/>
      <c r="H60" s="260"/>
      <c r="Q60" s="261"/>
      <c r="R60" s="260"/>
      <c r="U60" s="261"/>
      <c r="V60" s="260"/>
      <c r="Y60" s="261"/>
      <c r="Z60" s="260"/>
      <c r="AI60" s="261"/>
      <c r="AJ60" s="260"/>
      <c r="AM60" s="261"/>
      <c r="AN60" s="260"/>
      <c r="AQ60" s="261"/>
    </row>
    <row r="61" spans="7:50" ht="14.25" customHeight="1" x14ac:dyDescent="0.25">
      <c r="G61" s="223"/>
      <c r="H61" s="262"/>
      <c r="I61" s="263"/>
      <c r="J61" s="263"/>
      <c r="K61" s="263"/>
      <c r="L61" s="263"/>
      <c r="M61" s="263"/>
      <c r="N61" s="263"/>
      <c r="O61" s="263"/>
      <c r="P61" s="263"/>
      <c r="Q61" s="264"/>
      <c r="R61" s="262"/>
      <c r="S61" s="263"/>
      <c r="T61" s="263"/>
      <c r="U61" s="264"/>
      <c r="V61" s="262"/>
      <c r="W61" s="263"/>
      <c r="X61" s="263"/>
      <c r="Y61" s="264"/>
      <c r="Z61" s="262"/>
      <c r="AA61" s="263"/>
      <c r="AB61" s="263"/>
      <c r="AC61" s="263"/>
      <c r="AD61" s="263"/>
      <c r="AE61" s="263"/>
      <c r="AF61" s="263"/>
      <c r="AG61" s="263"/>
      <c r="AH61" s="263"/>
      <c r="AI61" s="264"/>
      <c r="AJ61" s="262"/>
      <c r="AK61" s="263"/>
      <c r="AL61" s="263"/>
      <c r="AM61" s="264"/>
      <c r="AN61" s="262"/>
      <c r="AO61" s="263"/>
      <c r="AP61" s="263"/>
      <c r="AQ61" s="264"/>
    </row>
    <row r="62" spans="7:50" ht="14.25" customHeight="1" x14ac:dyDescent="0.25">
      <c r="G62" s="223"/>
      <c r="AM62" s="265" t="s">
        <v>1797</v>
      </c>
      <c r="AN62" s="55" t="str">
        <f>'H-1'!U18</f>
        <v>H-1-1</v>
      </c>
    </row>
  </sheetData>
  <mergeCells count="214">
    <mergeCell ref="B13:E13"/>
    <mergeCell ref="AG32:AM32"/>
    <mergeCell ref="J22:AX22"/>
    <mergeCell ref="AN36:AS36"/>
    <mergeCell ref="AT33:AX33"/>
    <mergeCell ref="AA31:AF31"/>
    <mergeCell ref="AG29:AM29"/>
    <mergeCell ref="H35:I35"/>
    <mergeCell ref="H22:I23"/>
    <mergeCell ref="B16:E16"/>
    <mergeCell ref="B27:E27"/>
    <mergeCell ref="B29:E29"/>
    <mergeCell ref="N28:Z28"/>
    <mergeCell ref="AT24:AX24"/>
    <mergeCell ref="N31:T31"/>
    <mergeCell ref="AN32:AS32"/>
    <mergeCell ref="AG35:AM35"/>
    <mergeCell ref="N30:T30"/>
    <mergeCell ref="AN31:AS31"/>
    <mergeCell ref="B32:E32"/>
    <mergeCell ref="U29:Z29"/>
    <mergeCell ref="B14:E14"/>
    <mergeCell ref="AE23:AK23"/>
    <mergeCell ref="B17:E17"/>
    <mergeCell ref="H49:I49"/>
    <mergeCell ref="H36:I36"/>
    <mergeCell ref="AG37:AM37"/>
    <mergeCell ref="H33:I33"/>
    <mergeCell ref="N49:T49"/>
    <mergeCell ref="J47:M47"/>
    <mergeCell ref="AT48:AX48"/>
    <mergeCell ref="AT42:AX42"/>
    <mergeCell ref="AT32:AX32"/>
    <mergeCell ref="H34:I34"/>
    <mergeCell ref="H39:I39"/>
    <mergeCell ref="AT34:AX34"/>
    <mergeCell ref="AT39:AX39"/>
    <mergeCell ref="AT36:AX36"/>
    <mergeCell ref="H41:I41"/>
    <mergeCell ref="AT35:AX35"/>
    <mergeCell ref="AA35:AF35"/>
    <mergeCell ref="AA38:AF38"/>
    <mergeCell ref="N42:T42"/>
    <mergeCell ref="J45:M45"/>
    <mergeCell ref="AA43:AF43"/>
    <mergeCell ref="AN44:AS44"/>
    <mergeCell ref="H42:I42"/>
    <mergeCell ref="AG43:AM43"/>
    <mergeCell ref="B34:E34"/>
    <mergeCell ref="H30:I30"/>
    <mergeCell ref="B30:E30"/>
    <mergeCell ref="H44:I44"/>
    <mergeCell ref="AA30:AF30"/>
    <mergeCell ref="U39:Z39"/>
    <mergeCell ref="J23:P23"/>
    <mergeCell ref="H45:I45"/>
    <mergeCell ref="AA32:AF32"/>
    <mergeCell ref="H37:I37"/>
    <mergeCell ref="AA33:AF33"/>
    <mergeCell ref="J35:M35"/>
    <mergeCell ref="U37:Z37"/>
    <mergeCell ref="U42:Z42"/>
    <mergeCell ref="Q23:W23"/>
    <mergeCell ref="J33:M33"/>
    <mergeCell ref="AA29:AF29"/>
    <mergeCell ref="N33:T33"/>
    <mergeCell ref="AE24:AK24"/>
    <mergeCell ref="AG30:AM30"/>
    <mergeCell ref="N32:T32"/>
    <mergeCell ref="J30:M30"/>
    <mergeCell ref="N50:T50"/>
    <mergeCell ref="AN45:AS45"/>
    <mergeCell ref="AA49:AF49"/>
    <mergeCell ref="AA36:AF36"/>
    <mergeCell ref="N40:T40"/>
    <mergeCell ref="AN41:AS41"/>
    <mergeCell ref="J43:M43"/>
    <mergeCell ref="AN47:AS47"/>
    <mergeCell ref="J42:M42"/>
    <mergeCell ref="AN43:AS43"/>
    <mergeCell ref="J44:M44"/>
    <mergeCell ref="AG38:AM38"/>
    <mergeCell ref="AG44:AM44"/>
    <mergeCell ref="U38:Z38"/>
    <mergeCell ref="AA40:AF40"/>
    <mergeCell ref="N44:T44"/>
    <mergeCell ref="AA37:AF37"/>
    <mergeCell ref="J49:M49"/>
    <mergeCell ref="J36:M36"/>
    <mergeCell ref="AG39:AM39"/>
    <mergeCell ref="AN33:AS33"/>
    <mergeCell ref="U45:Z45"/>
    <mergeCell ref="X24:AD24"/>
    <mergeCell ref="AA39:AF39"/>
    <mergeCell ref="AA48:AF48"/>
    <mergeCell ref="AG31:AM31"/>
    <mergeCell ref="AN29:AS29"/>
    <mergeCell ref="U32:Z32"/>
    <mergeCell ref="AG33:AM33"/>
    <mergeCell ref="AG34:AM34"/>
    <mergeCell ref="AL24:AS24"/>
    <mergeCell ref="U31:Z31"/>
    <mergeCell ref="U40:Z40"/>
    <mergeCell ref="AN34:AS34"/>
    <mergeCell ref="AA34:AF34"/>
    <mergeCell ref="Z55:AQ55"/>
    <mergeCell ref="U46:Z46"/>
    <mergeCell ref="H48:I48"/>
    <mergeCell ref="AA44:AF44"/>
    <mergeCell ref="AG48:AM48"/>
    <mergeCell ref="AN49:AS49"/>
    <mergeCell ref="AG45:AM45"/>
    <mergeCell ref="AN35:AS35"/>
    <mergeCell ref="U48:Z48"/>
    <mergeCell ref="H38:I38"/>
    <mergeCell ref="AG47:AM47"/>
    <mergeCell ref="AA41:AF41"/>
    <mergeCell ref="AN46:AS46"/>
    <mergeCell ref="J48:M48"/>
    <mergeCell ref="AN39:AS39"/>
    <mergeCell ref="AA45:AF45"/>
    <mergeCell ref="AN50:AS50"/>
    <mergeCell ref="J50:M50"/>
    <mergeCell ref="H50:I50"/>
    <mergeCell ref="AG42:AM42"/>
    <mergeCell ref="AA50:AF50"/>
    <mergeCell ref="N41:T41"/>
    <mergeCell ref="AA47:AF47"/>
    <mergeCell ref="N43:T43"/>
    <mergeCell ref="AT37:AX37"/>
    <mergeCell ref="AT43:AX43"/>
    <mergeCell ref="AT46:AX46"/>
    <mergeCell ref="AG49:AM49"/>
    <mergeCell ref="AN40:AS40"/>
    <mergeCell ref="AG36:AM36"/>
    <mergeCell ref="AT49:AX49"/>
    <mergeCell ref="N39:T39"/>
    <mergeCell ref="N48:T48"/>
    <mergeCell ref="AT38:AX38"/>
    <mergeCell ref="AT41:AX41"/>
    <mergeCell ref="AT40:AX40"/>
    <mergeCell ref="U47:Z47"/>
    <mergeCell ref="AT28:AX29"/>
    <mergeCell ref="B6:E6"/>
    <mergeCell ref="U41:Z41"/>
    <mergeCell ref="N34:T34"/>
    <mergeCell ref="H43:I43"/>
    <mergeCell ref="B15:E15"/>
    <mergeCell ref="J46:M46"/>
    <mergeCell ref="J28:M29"/>
    <mergeCell ref="H31:I31"/>
    <mergeCell ref="H40:I40"/>
    <mergeCell ref="U43:Z43"/>
    <mergeCell ref="N36:T36"/>
    <mergeCell ref="N45:T45"/>
    <mergeCell ref="U33:Z33"/>
    <mergeCell ref="J38:M38"/>
    <mergeCell ref="J40:M40"/>
    <mergeCell ref="G9:Z11"/>
    <mergeCell ref="J31:M31"/>
    <mergeCell ref="G7:AR7"/>
    <mergeCell ref="X23:AD23"/>
    <mergeCell ref="J34:M34"/>
    <mergeCell ref="J24:P24"/>
    <mergeCell ref="AL23:AS23"/>
    <mergeCell ref="B12:E12"/>
    <mergeCell ref="AT51:AX51"/>
    <mergeCell ref="U49:Z49"/>
    <mergeCell ref="B4:E4"/>
    <mergeCell ref="H46:I46"/>
    <mergeCell ref="H28:I29"/>
    <mergeCell ref="N35:T35"/>
    <mergeCell ref="J39:M39"/>
    <mergeCell ref="AN42:AS42"/>
    <mergeCell ref="AA46:AF46"/>
    <mergeCell ref="J37:M37"/>
    <mergeCell ref="AT30:AX30"/>
    <mergeCell ref="AG46:AM46"/>
    <mergeCell ref="B8:E8"/>
    <mergeCell ref="H24:I24"/>
    <mergeCell ref="AT23:AX23"/>
    <mergeCell ref="N47:T47"/>
    <mergeCell ref="AN48:AS48"/>
    <mergeCell ref="AG41:AM41"/>
    <mergeCell ref="Q24:W24"/>
    <mergeCell ref="AG50:AM50"/>
    <mergeCell ref="AT47:AX47"/>
    <mergeCell ref="N37:T37"/>
    <mergeCell ref="AN38:AS38"/>
    <mergeCell ref="AA42:AF42"/>
    <mergeCell ref="H55:Y55"/>
    <mergeCell ref="U36:Z36"/>
    <mergeCell ref="N29:T29"/>
    <mergeCell ref="AT45:AX45"/>
    <mergeCell ref="B10:E10"/>
    <mergeCell ref="N38:T38"/>
    <mergeCell ref="J41:M41"/>
    <mergeCell ref="H51:AS51"/>
    <mergeCell ref="AA28:AS28"/>
    <mergeCell ref="AG40:AM40"/>
    <mergeCell ref="H32:I32"/>
    <mergeCell ref="AN37:AS37"/>
    <mergeCell ref="U35:Z35"/>
    <mergeCell ref="U50:Z50"/>
    <mergeCell ref="AT50:AX50"/>
    <mergeCell ref="AT44:AX44"/>
    <mergeCell ref="U44:Z44"/>
    <mergeCell ref="H47:I47"/>
    <mergeCell ref="N46:T46"/>
    <mergeCell ref="J32:M32"/>
    <mergeCell ref="AT31:AX31"/>
    <mergeCell ref="U34:Z34"/>
    <mergeCell ref="AN30:AS30"/>
    <mergeCell ref="U30:Z30"/>
  </mergeCells>
  <hyperlinks>
    <hyperlink ref="B4" location="PANDUAN!A1" display="PANDUAN" xr:uid="{00000000-0004-0000-1D01-000000000000}"/>
    <hyperlink ref="B6" location="'EWS DIRECTORY'!A1" display="EWS DIRECTORY" xr:uid="{00000000-0004-0000-1D01-000001000000}"/>
    <hyperlink ref="B8" location="'DATA PEMICU'!A1" display="DATA PEMICU" xr:uid="{00000000-0004-0000-1D01-000002000000}"/>
    <hyperlink ref="B10" location="'DATA PENGUJI'!A1" display="DATA PENGUJI" xr:uid="{00000000-0004-0000-1D01-000003000000}"/>
    <hyperlink ref="B12" location="'MAIN LEVEL'!A1" display="MAIN LEVEL" xr:uid="{00000000-0004-0000-1D01-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2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1-000000000000}">
  <sheetPr codeName="Sheet216">
    <tabColor theme="4" tint="-0.249977111117893"/>
  </sheetPr>
  <dimension ref="A1:AN37"/>
  <sheetViews>
    <sheetView topLeftCell="B1" zoomScaleNormal="100" workbookViewId="0">
      <selection activeCell="AQ18" sqref="AQ18:AU18"/>
    </sheetView>
  </sheetViews>
  <sheetFormatPr defaultColWidth="3.5546875" defaultRowHeight="13.8" x14ac:dyDescent="0.25"/>
  <cols>
    <col min="1" max="1" width="3" style="110" hidden="1" customWidth="1"/>
    <col min="2" max="5" width="3.88671875" style="177" customWidth="1"/>
    <col min="6" max="6" width="3.88671875" style="110" customWidth="1"/>
    <col min="7" max="40" width="3.6640625" style="109" customWidth="1"/>
    <col min="41" max="41" width="3.5546875" style="109" customWidth="1"/>
    <col min="42" max="16384" width="3.5546875" style="109"/>
  </cols>
  <sheetData>
    <row r="1" spans="2:40" x14ac:dyDescent="0.25">
      <c r="G1" s="56"/>
    </row>
    <row r="2" spans="2:40" x14ac:dyDescent="0.25">
      <c r="G2" s="56" t="s">
        <v>1674</v>
      </c>
    </row>
    <row r="3" spans="2:40" x14ac:dyDescent="0.25">
      <c r="B3" s="111"/>
      <c r="C3" s="111"/>
      <c r="D3" s="111"/>
      <c r="E3" s="111"/>
      <c r="G3" s="56"/>
    </row>
    <row r="4" spans="2:40" x14ac:dyDescent="0.25">
      <c r="B4" s="762" t="s">
        <v>79</v>
      </c>
      <c r="C4" s="761"/>
      <c r="D4" s="761"/>
      <c r="E4" s="761"/>
      <c r="G4" s="56"/>
    </row>
    <row r="5" spans="2:40" x14ac:dyDescent="0.25">
      <c r="B5" s="111"/>
      <c r="C5" s="111"/>
      <c r="D5" s="111"/>
      <c r="E5" s="111"/>
      <c r="G5" s="56"/>
    </row>
    <row r="6" spans="2:40" x14ac:dyDescent="0.25">
      <c r="B6" s="762" t="s">
        <v>87</v>
      </c>
      <c r="C6" s="761"/>
      <c r="D6" s="761"/>
      <c r="E6" s="761"/>
      <c r="G6" s="56"/>
    </row>
    <row r="7" spans="2:40" ht="15" customHeight="1" x14ac:dyDescent="0.25">
      <c r="B7" s="111"/>
      <c r="C7" s="111"/>
      <c r="D7" s="111"/>
      <c r="E7" s="111"/>
      <c r="G7" s="1097" t="s">
        <v>1996</v>
      </c>
      <c r="H7" s="1094"/>
      <c r="I7" s="1094"/>
      <c r="J7" s="1094"/>
      <c r="K7" s="1094"/>
      <c r="L7" s="1094"/>
      <c r="M7" s="1094"/>
      <c r="N7" s="1094"/>
      <c r="O7" s="1094"/>
      <c r="P7" s="1094"/>
      <c r="Q7" s="1094"/>
      <c r="R7" s="1094"/>
      <c r="S7" s="1094"/>
      <c r="T7" s="1094"/>
      <c r="U7" s="1094"/>
      <c r="V7" s="1094"/>
      <c r="W7" s="1094"/>
      <c r="X7" s="1094"/>
      <c r="Y7" s="1094"/>
      <c r="Z7" s="1094"/>
      <c r="AA7" s="1094"/>
      <c r="AB7" s="1094"/>
      <c r="AC7" s="1094"/>
      <c r="AD7" s="1094"/>
      <c r="AE7" s="1094"/>
      <c r="AF7" s="1094"/>
      <c r="AG7" s="1094"/>
      <c r="AH7" s="1094"/>
      <c r="AI7" s="1094"/>
      <c r="AJ7" s="1094"/>
      <c r="AK7" s="1094"/>
      <c r="AL7" s="1094"/>
      <c r="AM7" s="1094"/>
      <c r="AN7" s="1094"/>
    </row>
    <row r="8" spans="2:40" x14ac:dyDescent="0.25">
      <c r="B8" s="762" t="s">
        <v>94</v>
      </c>
      <c r="C8" s="761"/>
      <c r="D8" s="761"/>
      <c r="E8" s="761"/>
      <c r="G8" s="56"/>
    </row>
    <row r="9" spans="2:40" x14ac:dyDescent="0.25">
      <c r="B9" s="111"/>
      <c r="C9" s="111"/>
      <c r="D9" s="111"/>
      <c r="E9" s="111"/>
      <c r="G9" s="1228" t="str">
        <f>"Rincian "&amp;'H-1'!H18&amp;" "&amp;'H-1'!M21</f>
        <v>Rincian Fasilitas Pengurangan Penghasilan Netto Berdasarkan pemeriksaan langsung terhadap bukti pendukung</v>
      </c>
      <c r="H9" s="1141"/>
      <c r="I9" s="1141"/>
      <c r="J9" s="1141"/>
      <c r="K9" s="1141"/>
      <c r="L9" s="1141"/>
      <c r="M9" s="1141"/>
      <c r="N9" s="1141"/>
      <c r="O9" s="1141"/>
      <c r="P9" s="1141"/>
      <c r="Q9" s="1141"/>
      <c r="R9" s="1141"/>
      <c r="S9" s="1141"/>
      <c r="T9" s="1141"/>
      <c r="U9" s="1141"/>
      <c r="V9" s="1141"/>
      <c r="W9" s="1142"/>
      <c r="X9" s="74" t="s">
        <v>796</v>
      </c>
      <c r="Y9" s="238"/>
      <c r="Z9" s="238"/>
      <c r="AA9" s="238"/>
      <c r="AB9" s="238"/>
      <c r="AC9" s="238"/>
      <c r="AD9" s="238" t="s">
        <v>1678</v>
      </c>
      <c r="AE9" s="238"/>
      <c r="AF9" s="238"/>
      <c r="AG9" s="238"/>
      <c r="AH9" s="238"/>
      <c r="AI9" s="238"/>
      <c r="AJ9" s="238"/>
      <c r="AK9" s="238"/>
      <c r="AL9" s="238"/>
      <c r="AM9" s="238"/>
      <c r="AN9" s="240"/>
    </row>
    <row r="10" spans="2:40" x14ac:dyDescent="0.25">
      <c r="B10" s="762" t="s">
        <v>101</v>
      </c>
      <c r="C10" s="761"/>
      <c r="D10" s="761"/>
      <c r="E10" s="761"/>
      <c r="G10" s="1229"/>
      <c r="H10" s="1094"/>
      <c r="I10" s="1094"/>
      <c r="J10" s="1094"/>
      <c r="K10" s="1094"/>
      <c r="L10" s="1094"/>
      <c r="M10" s="1094"/>
      <c r="N10" s="1094"/>
      <c r="O10" s="1094"/>
      <c r="P10" s="1094"/>
      <c r="Q10" s="1094"/>
      <c r="R10" s="1094"/>
      <c r="S10" s="1094"/>
      <c r="T10" s="1094"/>
      <c r="U10" s="1094"/>
      <c r="V10" s="1094"/>
      <c r="W10" s="1002"/>
      <c r="X10" s="208" t="s">
        <v>1401</v>
      </c>
      <c r="AD10" s="109" t="s">
        <v>1678</v>
      </c>
      <c r="AN10" s="241"/>
    </row>
    <row r="11" spans="2:40" x14ac:dyDescent="0.25">
      <c r="G11" s="1213"/>
      <c r="H11" s="800"/>
      <c r="I11" s="800"/>
      <c r="J11" s="800"/>
      <c r="K11" s="800"/>
      <c r="L11" s="800"/>
      <c r="M11" s="800"/>
      <c r="N11" s="800"/>
      <c r="O11" s="800"/>
      <c r="P11" s="800"/>
      <c r="Q11" s="800"/>
      <c r="R11" s="800"/>
      <c r="S11" s="800"/>
      <c r="T11" s="800"/>
      <c r="U11" s="800"/>
      <c r="V11" s="800"/>
      <c r="W11" s="1214"/>
      <c r="X11" s="213" t="s">
        <v>1679</v>
      </c>
      <c r="Y11" s="242"/>
      <c r="Z11" s="242"/>
      <c r="AA11" s="242"/>
      <c r="AB11" s="242"/>
      <c r="AC11" s="242"/>
      <c r="AD11" s="242" t="s">
        <v>1678</v>
      </c>
      <c r="AE11" s="242"/>
      <c r="AF11" s="242"/>
      <c r="AG11" s="242"/>
      <c r="AH11" s="242"/>
      <c r="AI11" s="242"/>
      <c r="AJ11" s="242"/>
      <c r="AK11" s="242"/>
      <c r="AL11" s="242"/>
      <c r="AM11" s="242"/>
      <c r="AN11" s="244"/>
    </row>
    <row r="12" spans="2:40" x14ac:dyDescent="0.25">
      <c r="B12" s="762" t="s">
        <v>106</v>
      </c>
      <c r="C12" s="761"/>
      <c r="D12" s="761"/>
      <c r="E12" s="761"/>
    </row>
    <row r="13" spans="2:40" x14ac:dyDescent="0.25">
      <c r="B13" s="962" t="str">
        <f>HYPERLINK("#'"&amp;'EWS DIRECTORY'!$J$283&amp;"'!A1",'EWS DIRECTORY'!$J$283)</f>
        <v>H</v>
      </c>
      <c r="C13" s="761"/>
      <c r="D13" s="761"/>
      <c r="E13" s="761"/>
      <c r="G13" s="56" t="s">
        <v>1680</v>
      </c>
    </row>
    <row r="14" spans="2:40" x14ac:dyDescent="0.25">
      <c r="B14" s="931" t="str">
        <f>HYPERLINK("#'"&amp;'EWS DIRECTORY'!$J$284&amp;"'!A1",'EWS DIRECTORY'!$J$284)</f>
        <v>H-1</v>
      </c>
      <c r="C14" s="761"/>
      <c r="D14" s="761"/>
      <c r="E14" s="761"/>
      <c r="G14" s="56" t="s">
        <v>1681</v>
      </c>
    </row>
    <row r="15" spans="2:40" x14ac:dyDescent="0.25">
      <c r="B15" s="929" t="str">
        <f>HYPERLINK("#'"&amp;'EWS DIRECTORY'!$J$285&amp;"'!A1",'EWS DIRECTORY'!$J$285)</f>
        <v>H-1-1</v>
      </c>
      <c r="C15" s="761"/>
      <c r="D15" s="761"/>
      <c r="E15" s="761"/>
      <c r="G15" s="56" t="s">
        <v>1806</v>
      </c>
    </row>
    <row r="16" spans="2:40" x14ac:dyDescent="0.25">
      <c r="B16" s="927" t="str">
        <f>HYPERLINK("#'"&amp;'EWS DIRECTORY'!$J$286&amp;"'!A1",'EWS DIRECTORY'!$J$286)</f>
        <v>H-1-2</v>
      </c>
      <c r="C16" s="761"/>
      <c r="D16" s="761"/>
      <c r="E16" s="761"/>
      <c r="G16" s="56" t="s">
        <v>1744</v>
      </c>
    </row>
    <row r="17" spans="1:40" x14ac:dyDescent="0.25">
      <c r="B17" s="929" t="str">
        <f>HYPERLINK("#'"&amp;'EWS DIRECTORY'!$J$287&amp;"'!A1",'EWS DIRECTORY'!$J$287)</f>
        <v>H-1-3</v>
      </c>
      <c r="C17" s="761"/>
      <c r="D17" s="761"/>
      <c r="E17" s="761"/>
      <c r="G17" s="56"/>
    </row>
    <row r="18" spans="1:40" s="245" customFormat="1" ht="15" customHeight="1" x14ac:dyDescent="0.25">
      <c r="A18" s="110"/>
      <c r="B18" s="112"/>
      <c r="C18" s="112"/>
      <c r="D18" s="112"/>
      <c r="E18" s="112"/>
      <c r="F18" s="110"/>
      <c r="G18" s="56" t="s">
        <v>1798</v>
      </c>
      <c r="H18" s="109"/>
      <c r="I18" s="109"/>
      <c r="J18" s="109"/>
      <c r="K18" s="109"/>
      <c r="L18" s="109"/>
      <c r="M18" s="109"/>
      <c r="N18" s="109"/>
      <c r="O18" s="109"/>
      <c r="P18" s="109"/>
      <c r="Q18" s="109"/>
      <c r="R18" s="109"/>
      <c r="S18" s="109"/>
      <c r="T18" s="109"/>
      <c r="U18" s="109"/>
      <c r="V18" s="109"/>
      <c r="W18" s="109"/>
      <c r="X18" s="109"/>
      <c r="Y18" s="109"/>
      <c r="Z18" s="109"/>
      <c r="AA18" s="109"/>
      <c r="AB18" s="109"/>
      <c r="AC18" s="109"/>
      <c r="AD18" s="109"/>
      <c r="AE18" s="109"/>
      <c r="AF18" s="109"/>
      <c r="AG18" s="109"/>
      <c r="AH18" s="109"/>
      <c r="AI18" s="109"/>
      <c r="AJ18" s="109"/>
      <c r="AK18" s="109"/>
      <c r="AL18" s="109"/>
      <c r="AM18" s="109"/>
      <c r="AN18" s="109"/>
    </row>
    <row r="19" spans="1:40" x14ac:dyDescent="0.25">
      <c r="B19" s="112"/>
      <c r="C19" s="112"/>
      <c r="D19" s="112"/>
      <c r="E19" s="112"/>
    </row>
    <row r="20" spans="1:40" ht="17.25" customHeight="1" x14ac:dyDescent="0.25">
      <c r="B20" s="112"/>
      <c r="C20" s="112"/>
      <c r="D20" s="112"/>
      <c r="E20" s="112"/>
      <c r="G20" s="1226" t="s">
        <v>1445</v>
      </c>
      <c r="H20" s="1231" t="s">
        <v>2001</v>
      </c>
      <c r="I20" s="836"/>
      <c r="J20" s="837"/>
      <c r="K20" s="1233" t="str">
        <f>"Daftar "&amp;'H-1'!H21</f>
        <v>Daftar Fasilitas Pengurangan Penghasilan Netto</v>
      </c>
      <c r="L20" s="824"/>
      <c r="M20" s="824"/>
      <c r="N20" s="824"/>
      <c r="O20" s="824"/>
      <c r="P20" s="824"/>
      <c r="Q20" s="824"/>
      <c r="R20" s="824"/>
      <c r="S20" s="824"/>
      <c r="T20" s="824"/>
      <c r="U20" s="824"/>
      <c r="V20" s="824"/>
      <c r="W20" s="824"/>
      <c r="X20" s="824"/>
      <c r="Y20" s="824"/>
      <c r="Z20" s="824"/>
      <c r="AA20" s="824"/>
      <c r="AB20" s="824"/>
      <c r="AC20" s="824"/>
      <c r="AD20" s="824"/>
      <c r="AE20" s="824"/>
      <c r="AF20" s="824"/>
      <c r="AG20" s="824"/>
      <c r="AH20" s="825"/>
      <c r="AI20" s="1226" t="s">
        <v>1481</v>
      </c>
      <c r="AJ20" s="836"/>
      <c r="AK20" s="836"/>
      <c r="AL20" s="836"/>
      <c r="AM20" s="836"/>
      <c r="AN20" s="837"/>
    </row>
    <row r="21" spans="1:40" x14ac:dyDescent="0.25">
      <c r="B21" s="112"/>
      <c r="C21" s="112"/>
      <c r="D21" s="112"/>
      <c r="E21" s="112"/>
      <c r="G21" s="920"/>
      <c r="H21" s="838"/>
      <c r="I21" s="800"/>
      <c r="J21" s="839"/>
      <c r="K21" s="1227" t="s">
        <v>2002</v>
      </c>
      <c r="L21" s="824"/>
      <c r="M21" s="824"/>
      <c r="N21" s="824"/>
      <c r="O21" s="824"/>
      <c r="P21" s="824"/>
      <c r="Q21" s="824"/>
      <c r="R21" s="824"/>
      <c r="S21" s="824"/>
      <c r="T21" s="825"/>
      <c r="U21" s="1227" t="s">
        <v>1794</v>
      </c>
      <c r="V21" s="824"/>
      <c r="W21" s="824"/>
      <c r="X21" s="824"/>
      <c r="Y21" s="824"/>
      <c r="Z21" s="824"/>
      <c r="AA21" s="824"/>
      <c r="AB21" s="825"/>
      <c r="AC21" s="1227" t="s">
        <v>1510</v>
      </c>
      <c r="AD21" s="824"/>
      <c r="AE21" s="824"/>
      <c r="AF21" s="824"/>
      <c r="AG21" s="824"/>
      <c r="AH21" s="825"/>
      <c r="AI21" s="838"/>
      <c r="AJ21" s="800"/>
      <c r="AK21" s="800"/>
      <c r="AL21" s="800"/>
      <c r="AM21" s="800"/>
      <c r="AN21" s="839"/>
    </row>
    <row r="22" spans="1:40" x14ac:dyDescent="0.25">
      <c r="G22" s="67"/>
      <c r="H22" s="63"/>
      <c r="I22" s="68"/>
      <c r="J22" s="69"/>
      <c r="K22" s="63"/>
      <c r="L22" s="68"/>
      <c r="M22" s="68"/>
      <c r="N22" s="68"/>
      <c r="O22" s="68"/>
      <c r="P22" s="68"/>
      <c r="Q22" s="68"/>
      <c r="R22" s="68"/>
      <c r="S22" s="68"/>
      <c r="T22" s="69"/>
      <c r="U22" s="63"/>
      <c r="V22" s="68"/>
      <c r="W22" s="68"/>
      <c r="X22" s="68"/>
      <c r="Y22" s="68"/>
      <c r="Z22" s="68"/>
      <c r="AA22" s="68"/>
      <c r="AB22" s="69"/>
      <c r="AC22" s="63"/>
      <c r="AD22" s="68"/>
      <c r="AE22" s="68"/>
      <c r="AF22" s="68"/>
      <c r="AG22" s="68"/>
      <c r="AH22" s="69"/>
      <c r="AI22" s="1225"/>
      <c r="AJ22" s="824"/>
      <c r="AK22" s="824"/>
      <c r="AL22" s="824"/>
      <c r="AM22" s="824"/>
      <c r="AN22" s="825"/>
    </row>
    <row r="23" spans="1:40" ht="15" customHeight="1" x14ac:dyDescent="0.25">
      <c r="B23" s="426"/>
      <c r="C23" s="426"/>
      <c r="D23" s="426"/>
      <c r="E23" s="426"/>
      <c r="G23" s="67"/>
      <c r="H23" s="63"/>
      <c r="I23" s="68"/>
      <c r="J23" s="69"/>
      <c r="K23" s="63"/>
      <c r="L23" s="68"/>
      <c r="M23" s="68"/>
      <c r="N23" s="68"/>
      <c r="O23" s="68"/>
      <c r="P23" s="68"/>
      <c r="Q23" s="68"/>
      <c r="R23" s="68"/>
      <c r="S23" s="68"/>
      <c r="T23" s="69"/>
      <c r="U23" s="63"/>
      <c r="V23" s="68"/>
      <c r="W23" s="68"/>
      <c r="X23" s="68"/>
      <c r="Y23" s="68"/>
      <c r="Z23" s="68"/>
      <c r="AA23" s="68"/>
      <c r="AB23" s="69"/>
      <c r="AC23" s="63"/>
      <c r="AD23" s="68"/>
      <c r="AE23" s="68"/>
      <c r="AF23" s="68"/>
      <c r="AG23" s="68"/>
      <c r="AH23" s="69"/>
      <c r="AI23" s="1232"/>
      <c r="AJ23" s="824"/>
      <c r="AK23" s="824"/>
      <c r="AL23" s="824"/>
      <c r="AM23" s="824"/>
      <c r="AN23" s="825"/>
    </row>
    <row r="24" spans="1:40" x14ac:dyDescent="0.25">
      <c r="G24" s="67"/>
      <c r="H24" s="63"/>
      <c r="I24" s="68"/>
      <c r="J24" s="69"/>
      <c r="K24" s="63"/>
      <c r="L24" s="68"/>
      <c r="M24" s="68"/>
      <c r="N24" s="68"/>
      <c r="O24" s="68"/>
      <c r="P24" s="68"/>
      <c r="Q24" s="68"/>
      <c r="R24" s="68"/>
      <c r="S24" s="68"/>
      <c r="T24" s="69"/>
      <c r="U24" s="63"/>
      <c r="V24" s="68"/>
      <c r="W24" s="68"/>
      <c r="X24" s="68"/>
      <c r="Y24" s="68"/>
      <c r="Z24" s="68"/>
      <c r="AA24" s="68"/>
      <c r="AB24" s="69"/>
      <c r="AC24" s="63"/>
      <c r="AD24" s="68"/>
      <c r="AE24" s="68"/>
      <c r="AF24" s="68"/>
      <c r="AG24" s="68"/>
      <c r="AH24" s="69"/>
      <c r="AI24" s="1232"/>
      <c r="AJ24" s="824"/>
      <c r="AK24" s="824"/>
      <c r="AL24" s="824"/>
      <c r="AM24" s="824"/>
      <c r="AN24" s="825"/>
    </row>
    <row r="25" spans="1:40" x14ac:dyDescent="0.25">
      <c r="B25" s="426"/>
      <c r="C25" s="426"/>
      <c r="D25" s="426"/>
      <c r="E25" s="426"/>
      <c r="G25" s="162"/>
      <c r="H25" s="163"/>
      <c r="I25" s="164"/>
      <c r="J25" s="165"/>
      <c r="K25" s="163"/>
      <c r="L25" s="164"/>
      <c r="M25" s="164"/>
      <c r="N25" s="164"/>
      <c r="O25" s="164"/>
      <c r="P25" s="164"/>
      <c r="Q25" s="164"/>
      <c r="R25" s="164"/>
      <c r="S25" s="164"/>
      <c r="T25" s="165"/>
      <c r="U25" s="163"/>
      <c r="V25" s="164"/>
      <c r="W25" s="164"/>
      <c r="X25" s="164"/>
      <c r="Y25" s="164"/>
      <c r="Z25" s="164"/>
      <c r="AA25" s="164"/>
      <c r="AB25" s="165"/>
      <c r="AC25" s="163"/>
      <c r="AD25" s="164"/>
      <c r="AE25" s="164"/>
      <c r="AF25" s="164"/>
      <c r="AG25" s="164"/>
      <c r="AH25" s="165"/>
      <c r="AI25" s="1224"/>
      <c r="AJ25" s="824"/>
      <c r="AK25" s="824"/>
      <c r="AL25" s="824"/>
      <c r="AM25" s="824"/>
      <c r="AN25" s="825"/>
    </row>
    <row r="26" spans="1:40" ht="15" customHeight="1" thickBot="1" x14ac:dyDescent="0.3">
      <c r="G26" s="70"/>
      <c r="H26" s="71"/>
      <c r="I26" s="72"/>
      <c r="J26" s="73"/>
      <c r="K26" s="71"/>
      <c r="L26" s="72"/>
      <c r="M26" s="72"/>
      <c r="N26" s="72"/>
      <c r="O26" s="72"/>
      <c r="P26" s="72"/>
      <c r="Q26" s="72"/>
      <c r="R26" s="72"/>
      <c r="S26" s="72"/>
      <c r="T26" s="73"/>
      <c r="U26" s="71"/>
      <c r="V26" s="72"/>
      <c r="W26" s="72"/>
      <c r="X26" s="72"/>
      <c r="Y26" s="72"/>
      <c r="Z26" s="72"/>
      <c r="AA26" s="72"/>
      <c r="AB26" s="73"/>
      <c r="AC26" s="71"/>
      <c r="AD26" s="72"/>
      <c r="AE26" s="72"/>
      <c r="AF26" s="72"/>
      <c r="AG26" s="72"/>
      <c r="AH26" s="73"/>
      <c r="AI26" s="1230">
        <f>SUM(AI22:AN25)</f>
        <v>0</v>
      </c>
      <c r="AJ26" s="1200"/>
      <c r="AK26" s="1200"/>
      <c r="AL26" s="1200"/>
      <c r="AM26" s="1200"/>
      <c r="AN26" s="1201"/>
    </row>
    <row r="27" spans="1:40" ht="15" customHeight="1" thickTop="1" x14ac:dyDescent="0.25">
      <c r="B27" s="760"/>
      <c r="C27" s="761"/>
      <c r="D27" s="761"/>
      <c r="E27" s="761"/>
    </row>
    <row r="28" spans="1:40" ht="14.4" customHeight="1" x14ac:dyDescent="0.25">
      <c r="G28" s="1198" t="s">
        <v>1795</v>
      </c>
      <c r="H28" s="824"/>
      <c r="I28" s="824"/>
      <c r="J28" s="824"/>
      <c r="K28" s="824"/>
      <c r="L28" s="824"/>
      <c r="M28" s="824"/>
      <c r="N28" s="824"/>
      <c r="O28" s="824"/>
      <c r="P28" s="824"/>
      <c r="Q28" s="824"/>
      <c r="R28" s="824"/>
      <c r="S28" s="824"/>
      <c r="T28" s="824"/>
      <c r="U28" s="825"/>
      <c r="V28" s="1198" t="s">
        <v>1999</v>
      </c>
      <c r="W28" s="824"/>
      <c r="X28" s="824"/>
      <c r="Y28" s="824"/>
      <c r="Z28" s="824"/>
      <c r="AA28" s="824"/>
      <c r="AB28" s="824"/>
      <c r="AC28" s="824"/>
      <c r="AD28" s="824"/>
      <c r="AE28" s="824"/>
      <c r="AF28" s="824"/>
      <c r="AG28" s="824"/>
      <c r="AH28" s="824"/>
      <c r="AI28" s="824"/>
      <c r="AJ28" s="825"/>
      <c r="AK28" s="193"/>
      <c r="AL28" s="193"/>
      <c r="AM28" s="193"/>
      <c r="AN28" s="193"/>
    </row>
    <row r="29" spans="1:40" ht="14.4" customHeight="1" x14ac:dyDescent="0.25">
      <c r="B29" s="760"/>
      <c r="C29" s="761"/>
      <c r="D29" s="761"/>
      <c r="E29" s="761"/>
      <c r="G29" s="1198" t="s">
        <v>796</v>
      </c>
      <c r="H29" s="824"/>
      <c r="I29" s="824"/>
      <c r="J29" s="824"/>
      <c r="K29" s="825"/>
      <c r="L29" s="1198" t="s">
        <v>1511</v>
      </c>
      <c r="M29" s="824"/>
      <c r="N29" s="824"/>
      <c r="O29" s="824"/>
      <c r="P29" s="825"/>
      <c r="Q29" s="1198" t="s">
        <v>1510</v>
      </c>
      <c r="R29" s="824"/>
      <c r="S29" s="824"/>
      <c r="T29" s="824"/>
      <c r="U29" s="825"/>
      <c r="V29" s="1198" t="s">
        <v>796</v>
      </c>
      <c r="W29" s="824"/>
      <c r="X29" s="824"/>
      <c r="Y29" s="824"/>
      <c r="Z29" s="825"/>
      <c r="AA29" s="1198" t="s">
        <v>1511</v>
      </c>
      <c r="AB29" s="824"/>
      <c r="AC29" s="824"/>
      <c r="AD29" s="824"/>
      <c r="AE29" s="825"/>
      <c r="AF29" s="1198" t="s">
        <v>1510</v>
      </c>
      <c r="AG29" s="824"/>
      <c r="AH29" s="824"/>
      <c r="AI29" s="824"/>
      <c r="AJ29" s="825"/>
      <c r="AK29" s="56"/>
      <c r="AL29" s="56"/>
      <c r="AM29" s="56"/>
      <c r="AN29" s="56"/>
    </row>
    <row r="30" spans="1:40" ht="14.4" customHeight="1" x14ac:dyDescent="0.25">
      <c r="G30" s="248"/>
      <c r="H30" s="249"/>
      <c r="I30" s="249"/>
      <c r="J30" s="249"/>
      <c r="K30" s="250"/>
      <c r="L30" s="248"/>
      <c r="M30" s="249"/>
      <c r="N30" s="249"/>
      <c r="O30" s="249"/>
      <c r="P30" s="250"/>
      <c r="Q30" s="248"/>
      <c r="R30" s="249"/>
      <c r="S30" s="249"/>
      <c r="T30" s="249"/>
      <c r="U30" s="250"/>
      <c r="V30" s="248"/>
      <c r="W30" s="249"/>
      <c r="X30" s="249"/>
      <c r="Y30" s="249"/>
      <c r="Z30" s="250"/>
      <c r="AA30" s="248"/>
      <c r="AB30" s="249"/>
      <c r="AC30" s="249"/>
      <c r="AD30" s="249"/>
      <c r="AE30" s="250"/>
      <c r="AF30" s="248"/>
      <c r="AG30" s="249"/>
      <c r="AH30" s="249"/>
      <c r="AI30" s="249"/>
      <c r="AJ30" s="250"/>
      <c r="AK30" s="211"/>
      <c r="AL30" s="211"/>
      <c r="AM30" s="211"/>
      <c r="AN30" s="211"/>
    </row>
    <row r="31" spans="1:40" x14ac:dyDescent="0.25">
      <c r="B31" s="760"/>
      <c r="C31" s="761"/>
      <c r="D31" s="761"/>
      <c r="E31" s="761"/>
      <c r="G31" s="210"/>
      <c r="H31" s="211"/>
      <c r="I31" s="211"/>
      <c r="J31" s="211"/>
      <c r="K31" s="212"/>
      <c r="L31" s="210"/>
      <c r="M31" s="211"/>
      <c r="N31" s="211"/>
      <c r="O31" s="211"/>
      <c r="P31" s="212"/>
      <c r="Q31" s="210"/>
      <c r="R31" s="211"/>
      <c r="S31" s="211"/>
      <c r="T31" s="211"/>
      <c r="U31" s="212"/>
      <c r="V31" s="210"/>
      <c r="W31" s="211"/>
      <c r="X31" s="211"/>
      <c r="Y31" s="211"/>
      <c r="Z31" s="212"/>
      <c r="AA31" s="210"/>
      <c r="AB31" s="211"/>
      <c r="AC31" s="211"/>
      <c r="AD31" s="211"/>
      <c r="AE31" s="212"/>
      <c r="AF31" s="210"/>
      <c r="AG31" s="211"/>
      <c r="AH31" s="211"/>
      <c r="AI31" s="211"/>
      <c r="AJ31" s="212"/>
      <c r="AK31" s="211"/>
      <c r="AL31" s="211"/>
      <c r="AM31" s="211"/>
      <c r="AN31" s="211"/>
    </row>
    <row r="32" spans="1:40" x14ac:dyDescent="0.25">
      <c r="G32" s="210"/>
      <c r="H32" s="211"/>
      <c r="I32" s="211"/>
      <c r="J32" s="211"/>
      <c r="K32" s="212"/>
      <c r="L32" s="210"/>
      <c r="M32" s="211"/>
      <c r="N32" s="211"/>
      <c r="O32" s="211"/>
      <c r="P32" s="212"/>
      <c r="Q32" s="210"/>
      <c r="R32" s="211"/>
      <c r="S32" s="211"/>
      <c r="T32" s="211"/>
      <c r="U32" s="212"/>
      <c r="V32" s="210"/>
      <c r="W32" s="211"/>
      <c r="X32" s="211"/>
      <c r="Y32" s="211"/>
      <c r="Z32" s="212"/>
      <c r="AA32" s="210"/>
      <c r="AB32" s="211"/>
      <c r="AC32" s="211"/>
      <c r="AD32" s="211"/>
      <c r="AE32" s="212"/>
      <c r="AF32" s="210"/>
      <c r="AG32" s="211"/>
      <c r="AH32" s="211"/>
      <c r="AI32" s="211"/>
      <c r="AJ32" s="212"/>
      <c r="AK32" s="211"/>
      <c r="AL32" s="211"/>
      <c r="AM32" s="211"/>
      <c r="AN32" s="211"/>
    </row>
    <row r="33" spans="2:40" x14ac:dyDescent="0.25">
      <c r="B33" s="760"/>
      <c r="C33" s="761"/>
      <c r="D33" s="761"/>
      <c r="E33" s="761"/>
      <c r="G33" s="213"/>
      <c r="H33" s="214"/>
      <c r="I33" s="214"/>
      <c r="J33" s="214"/>
      <c r="K33" s="215"/>
      <c r="L33" s="213"/>
      <c r="M33" s="214"/>
      <c r="N33" s="214"/>
      <c r="O33" s="214"/>
      <c r="P33" s="215"/>
      <c r="Q33" s="213"/>
      <c r="R33" s="214"/>
      <c r="S33" s="214"/>
      <c r="T33" s="214"/>
      <c r="U33" s="215"/>
      <c r="V33" s="213"/>
      <c r="W33" s="214"/>
      <c r="X33" s="214"/>
      <c r="Y33" s="214"/>
      <c r="Z33" s="215"/>
      <c r="AA33" s="213"/>
      <c r="AB33" s="214"/>
      <c r="AC33" s="214"/>
      <c r="AD33" s="214"/>
      <c r="AE33" s="215"/>
      <c r="AF33" s="213"/>
      <c r="AG33" s="214"/>
      <c r="AH33" s="214"/>
      <c r="AI33" s="214"/>
      <c r="AJ33" s="215"/>
      <c r="AK33" s="56"/>
      <c r="AL33" s="56"/>
      <c r="AM33" s="56"/>
      <c r="AN33" s="56"/>
    </row>
    <row r="34" spans="2:40" x14ac:dyDescent="0.25">
      <c r="G34" s="56"/>
    </row>
    <row r="35" spans="2:40" x14ac:dyDescent="0.25">
      <c r="B35" s="760"/>
      <c r="C35" s="761"/>
      <c r="D35" s="761"/>
      <c r="E35" s="761"/>
      <c r="G35" s="56"/>
      <c r="AC35" s="109" t="s">
        <v>2000</v>
      </c>
      <c r="AF35" s="109" t="str">
        <f>'H-1'!U21</f>
        <v>H-1-2</v>
      </c>
    </row>
    <row r="37" spans="2:40" x14ac:dyDescent="0.25">
      <c r="B37" s="760"/>
      <c r="C37" s="761"/>
      <c r="D37" s="761"/>
      <c r="E37" s="761"/>
    </row>
  </sheetData>
  <mergeCells count="38">
    <mergeCell ref="B33:E33"/>
    <mergeCell ref="AI26:AN26"/>
    <mergeCell ref="H20:J21"/>
    <mergeCell ref="V29:Z29"/>
    <mergeCell ref="AI23:AN23"/>
    <mergeCell ref="G29:K29"/>
    <mergeCell ref="B29:E29"/>
    <mergeCell ref="AI24:AN24"/>
    <mergeCell ref="K20:AH20"/>
    <mergeCell ref="AA29:AE29"/>
    <mergeCell ref="V28:AJ28"/>
    <mergeCell ref="K21:T21"/>
    <mergeCell ref="U21:AB21"/>
    <mergeCell ref="B6:E6"/>
    <mergeCell ref="G28:U28"/>
    <mergeCell ref="B15:E15"/>
    <mergeCell ref="B14:E14"/>
    <mergeCell ref="B17:E17"/>
    <mergeCell ref="B8:E8"/>
    <mergeCell ref="G7:AN7"/>
    <mergeCell ref="B13:E13"/>
    <mergeCell ref="G9:W11"/>
    <mergeCell ref="B37:E37"/>
    <mergeCell ref="B10:E10"/>
    <mergeCell ref="B35:E35"/>
    <mergeCell ref="B4:E4"/>
    <mergeCell ref="AI25:AN25"/>
    <mergeCell ref="AF29:AJ29"/>
    <mergeCell ref="Q29:U29"/>
    <mergeCell ref="B16:E16"/>
    <mergeCell ref="AI22:AN22"/>
    <mergeCell ref="G20:G21"/>
    <mergeCell ref="AC21:AH21"/>
    <mergeCell ref="B31:E31"/>
    <mergeCell ref="B27:E27"/>
    <mergeCell ref="L29:P29"/>
    <mergeCell ref="B12:E12"/>
    <mergeCell ref="AI20:AN21"/>
  </mergeCells>
  <hyperlinks>
    <hyperlink ref="B4" location="PANDUAN!A1" display="PANDUAN" xr:uid="{00000000-0004-0000-1E01-000000000000}"/>
    <hyperlink ref="B6" location="'EWS DIRECTORY'!A1" display="EWS DIRECTORY" xr:uid="{00000000-0004-0000-1E01-000001000000}"/>
    <hyperlink ref="B8" location="'DATA PEMICU'!A1" display="DATA PEMICU" xr:uid="{00000000-0004-0000-1E01-000002000000}"/>
    <hyperlink ref="B10" location="'DATA PENGUJI'!A1" display="DATA PENGUJI" xr:uid="{00000000-0004-0000-1E01-000003000000}"/>
    <hyperlink ref="B12" location="'MAIN LEVEL'!A1" display="MAIN LEVEL" xr:uid="{00000000-0004-0000-1E01-000004000000}"/>
  </hyperlinks>
  <pageMargins left="0.51181102362204722" right="0.15748031496062989" top="0.55118110236220474" bottom="0.55118110236220474" header="0.31496062992125978" footer="0.31496062992125978"/>
  <pageSetup paperSize="9" scale="60" orientation="landscape"/>
  <headerFooter>
    <oddFooter>&amp;Rhalaman &amp;P dari &amp;N</oddFooter>
  </headerFooter>
</worksheet>
</file>

<file path=xl/worksheets/sheet2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1-000000000000}">
  <sheetPr codeName="Sheet473">
    <tabColor theme="4" tint="-0.249977111117893"/>
  </sheetPr>
  <dimension ref="A1:N44"/>
  <sheetViews>
    <sheetView topLeftCell="B1" zoomScaleNormal="100" workbookViewId="0"/>
  </sheetViews>
  <sheetFormatPr defaultColWidth="14.44140625" defaultRowHeight="15" customHeight="1" x14ac:dyDescent="0.25"/>
  <cols>
    <col min="1" max="1" width="3" style="110" hidden="1" customWidth="1"/>
    <col min="2" max="5" width="3.88671875" style="177" customWidth="1"/>
    <col min="6" max="6" width="3.88671875" style="110" customWidth="1"/>
    <col min="7" max="7" width="10" style="443" customWidth="1"/>
    <col min="8" max="8" width="18" style="443" bestFit="1" customWidth="1"/>
    <col min="9" max="10" width="25" style="443" customWidth="1"/>
    <col min="11" max="11" width="26" style="443" bestFit="1" customWidth="1"/>
    <col min="12" max="12" width="24.44140625" style="443" customWidth="1"/>
    <col min="13" max="13" width="43" style="443" customWidth="1"/>
    <col min="14" max="14" width="22.44140625" style="443" customWidth="1"/>
    <col min="15" max="15" width="14.44140625" style="443" customWidth="1"/>
    <col min="16" max="16384" width="14.44140625" style="443"/>
  </cols>
  <sheetData>
    <row r="1" spans="2:14" ht="14.25" customHeight="1" x14ac:dyDescent="0.25">
      <c r="G1" s="216"/>
      <c r="H1" s="78"/>
      <c r="I1" s="78"/>
    </row>
    <row r="2" spans="2:14" ht="14.25" customHeight="1" x14ac:dyDescent="0.25">
      <c r="G2" s="78" t="s">
        <v>1674</v>
      </c>
      <c r="H2" s="78"/>
      <c r="I2" s="78"/>
    </row>
    <row r="3" spans="2:14" ht="14.25" customHeight="1" x14ac:dyDescent="0.25">
      <c r="B3" s="111"/>
      <c r="C3" s="111"/>
      <c r="D3" s="111"/>
      <c r="E3" s="111"/>
    </row>
    <row r="4" spans="2:14" ht="14.25" customHeight="1" x14ac:dyDescent="0.25">
      <c r="B4" s="762" t="s">
        <v>79</v>
      </c>
      <c r="C4" s="761"/>
      <c r="D4" s="761"/>
      <c r="E4" s="761"/>
    </row>
    <row r="5" spans="2:14" ht="14.25" customHeight="1" x14ac:dyDescent="0.25">
      <c r="B5" s="111"/>
      <c r="C5" s="111"/>
      <c r="D5" s="111"/>
      <c r="E5" s="111"/>
    </row>
    <row r="6" spans="2:14" ht="14.25" customHeight="1" x14ac:dyDescent="0.25">
      <c r="B6" s="762" t="s">
        <v>87</v>
      </c>
      <c r="C6" s="761"/>
      <c r="D6" s="761"/>
      <c r="E6" s="761"/>
    </row>
    <row r="7" spans="2:14" ht="15" customHeight="1" x14ac:dyDescent="0.25">
      <c r="B7" s="111"/>
      <c r="C7" s="111"/>
      <c r="D7" s="111"/>
      <c r="E7" s="111"/>
      <c r="G7" s="1126" t="s">
        <v>1676</v>
      </c>
      <c r="H7" s="997"/>
      <c r="I7" s="997"/>
      <c r="J7" s="997"/>
      <c r="K7" s="997"/>
      <c r="L7" s="997"/>
      <c r="M7" s="997"/>
      <c r="N7" s="997"/>
    </row>
    <row r="8" spans="2:14" ht="14.25" customHeight="1" x14ac:dyDescent="0.25">
      <c r="B8" s="762" t="s">
        <v>94</v>
      </c>
      <c r="C8" s="761"/>
      <c r="D8" s="761"/>
      <c r="E8" s="761"/>
    </row>
    <row r="9" spans="2:14" ht="14.25" customHeight="1" x14ac:dyDescent="0.25">
      <c r="B9" s="111"/>
      <c r="C9" s="111"/>
      <c r="D9" s="111"/>
      <c r="E9" s="111"/>
      <c r="G9" s="1130" t="str">
        <f>"Rincian "&amp;'H-1'!H18&amp;" "&amp;'H-1'!M24</f>
        <v>Rincian Fasilitas Pengurangan Penghasilan Netto Berdasarkan Data Pemicu dan Data Penguji</v>
      </c>
      <c r="H9" s="789"/>
      <c r="I9" s="789"/>
      <c r="J9" s="789"/>
      <c r="K9" s="790"/>
      <c r="L9" s="217" t="s">
        <v>796</v>
      </c>
      <c r="M9" s="218" t="e">
        <f>": "&amp;NAMA_WP</f>
        <v>#N/A</v>
      </c>
      <c r="N9" s="88"/>
    </row>
    <row r="10" spans="2:14" ht="14.25" customHeight="1" x14ac:dyDescent="0.25">
      <c r="B10" s="762" t="s">
        <v>101</v>
      </c>
      <c r="C10" s="761"/>
      <c r="D10" s="761"/>
      <c r="E10" s="761"/>
      <c r="G10" s="804"/>
      <c r="H10" s="997"/>
      <c r="I10" s="997"/>
      <c r="J10" s="997"/>
      <c r="K10" s="805"/>
      <c r="L10" s="219" t="s">
        <v>1401</v>
      </c>
      <c r="M10" s="220" t="e">
        <f>": "&amp;NPWP</f>
        <v>#N/A</v>
      </c>
      <c r="N10" s="129"/>
    </row>
    <row r="11" spans="2:14" ht="14.25" customHeight="1" x14ac:dyDescent="0.25">
      <c r="G11" s="806"/>
      <c r="H11" s="794"/>
      <c r="I11" s="794"/>
      <c r="J11" s="794"/>
      <c r="K11" s="807"/>
      <c r="L11" s="221" t="s">
        <v>1679</v>
      </c>
      <c r="M11" s="222" t="e">
        <f>": "&amp;ID_MS_TH_PJK</f>
        <v>#N/A</v>
      </c>
      <c r="N11" s="130"/>
    </row>
    <row r="12" spans="2:14" ht="14.25" customHeight="1" x14ac:dyDescent="0.25">
      <c r="B12" s="762" t="s">
        <v>106</v>
      </c>
      <c r="C12" s="761"/>
      <c r="D12" s="761"/>
      <c r="E12" s="761"/>
      <c r="G12" s="223"/>
      <c r="H12" s="223"/>
      <c r="I12" s="223"/>
      <c r="J12" s="223"/>
      <c r="K12" s="223"/>
      <c r="L12" s="223"/>
      <c r="M12" s="223"/>
      <c r="N12" s="223"/>
    </row>
    <row r="13" spans="2:14" ht="14.25" customHeight="1" x14ac:dyDescent="0.25">
      <c r="B13" s="962" t="str">
        <f>HYPERLINK("#'"&amp;'EWS DIRECTORY'!$J$283&amp;"'!A1",'EWS DIRECTORY'!$J$283)</f>
        <v>H</v>
      </c>
      <c r="C13" s="761"/>
      <c r="D13" s="761"/>
      <c r="E13" s="761"/>
      <c r="G13" s="443" t="s">
        <v>1680</v>
      </c>
      <c r="J13" s="223"/>
      <c r="K13" s="223"/>
      <c r="L13" s="223"/>
      <c r="M13" s="223"/>
      <c r="N13" s="223"/>
    </row>
    <row r="14" spans="2:14" ht="14.25" customHeight="1" x14ac:dyDescent="0.25">
      <c r="B14" s="931" t="str">
        <f>HYPERLINK("#'"&amp;'EWS DIRECTORY'!$J$284&amp;"'!A1",'EWS DIRECTORY'!$J$284)</f>
        <v>H-1</v>
      </c>
      <c r="C14" s="761"/>
      <c r="D14" s="761"/>
      <c r="E14" s="761"/>
      <c r="G14" s="443" t="s">
        <v>1681</v>
      </c>
      <c r="J14" s="443" t="s">
        <v>1917</v>
      </c>
      <c r="K14" s="223"/>
      <c r="L14" s="223"/>
      <c r="M14" s="223"/>
      <c r="N14" s="223"/>
    </row>
    <row r="15" spans="2:14" ht="14.25" customHeight="1" x14ac:dyDescent="0.25">
      <c r="B15" s="929" t="str">
        <f>HYPERLINK("#'"&amp;'EWS DIRECTORY'!$J$285&amp;"'!A1",'EWS DIRECTORY'!$J$285)</f>
        <v>H-1-1</v>
      </c>
      <c r="C15" s="761"/>
      <c r="D15" s="761"/>
      <c r="E15" s="761"/>
      <c r="G15" s="443" t="s">
        <v>1681</v>
      </c>
      <c r="J15" s="443" t="s">
        <v>1918</v>
      </c>
      <c r="K15" s="223"/>
      <c r="L15" s="223"/>
      <c r="M15" s="223"/>
      <c r="N15" s="223"/>
    </row>
    <row r="16" spans="2:14" ht="14.25" customHeight="1" x14ac:dyDescent="0.25">
      <c r="B16" s="929" t="str">
        <f>HYPERLINK("#'"&amp;'EWS DIRECTORY'!$J$286&amp;"'!A1",'EWS DIRECTORY'!$J$286)</f>
        <v>H-1-2</v>
      </c>
      <c r="C16" s="761"/>
      <c r="D16" s="761"/>
      <c r="E16" s="761"/>
      <c r="K16" s="223"/>
      <c r="L16" s="223"/>
      <c r="M16" s="223"/>
      <c r="N16" s="223"/>
    </row>
    <row r="17" spans="2:14" ht="14.25" customHeight="1" x14ac:dyDescent="0.25">
      <c r="B17" s="927" t="str">
        <f>HYPERLINK("#'"&amp;'EWS DIRECTORY'!$J$287&amp;"'!A1",'EWS DIRECTORY'!$J$287)</f>
        <v>H-1-3</v>
      </c>
      <c r="C17" s="761"/>
      <c r="D17" s="761"/>
      <c r="E17" s="761"/>
      <c r="J17" s="223"/>
      <c r="K17" s="223"/>
      <c r="L17" s="223"/>
      <c r="M17" s="223"/>
      <c r="N17" s="223"/>
    </row>
    <row r="18" spans="2:14" ht="14.25" customHeight="1" x14ac:dyDescent="0.25">
      <c r="B18" s="112"/>
      <c r="C18" s="112"/>
      <c r="D18" s="112"/>
      <c r="E18" s="112"/>
      <c r="G18" s="443" t="s">
        <v>1919</v>
      </c>
      <c r="J18" s="223"/>
      <c r="K18" s="223"/>
      <c r="L18" s="223"/>
      <c r="M18" s="223"/>
      <c r="N18" s="223"/>
    </row>
    <row r="19" spans="2:14" ht="14.25" customHeight="1" x14ac:dyDescent="0.25">
      <c r="B19" s="112"/>
      <c r="C19" s="112"/>
      <c r="D19" s="112"/>
      <c r="E19" s="112"/>
      <c r="G19" s="223"/>
      <c r="H19" s="223"/>
      <c r="I19" s="223"/>
      <c r="J19" s="223"/>
      <c r="K19" s="223"/>
      <c r="L19" s="223"/>
      <c r="M19" s="223"/>
      <c r="N19" s="223"/>
    </row>
    <row r="20" spans="2:14" ht="14.25" customHeight="1" x14ac:dyDescent="0.25">
      <c r="B20" s="112"/>
      <c r="C20" s="112"/>
      <c r="D20" s="112"/>
      <c r="E20" s="112"/>
      <c r="G20" s="223" t="s">
        <v>1920</v>
      </c>
      <c r="H20" s="223"/>
      <c r="I20" s="223"/>
      <c r="J20" s="223"/>
      <c r="K20" s="223"/>
      <c r="L20" s="223"/>
      <c r="M20" s="223"/>
      <c r="N20" s="223"/>
    </row>
    <row r="21" spans="2:14" ht="14.25" customHeight="1" x14ac:dyDescent="0.25">
      <c r="B21" s="112"/>
      <c r="C21" s="112"/>
      <c r="D21" s="112"/>
      <c r="E21" s="112"/>
      <c r="G21" s="223"/>
      <c r="H21" s="223"/>
      <c r="I21" s="223"/>
      <c r="J21" s="223"/>
      <c r="K21" s="223"/>
      <c r="L21" s="223"/>
      <c r="M21" s="223"/>
      <c r="N21" s="223"/>
    </row>
    <row r="22" spans="2:14" ht="14.25" customHeight="1" x14ac:dyDescent="0.25">
      <c r="G22" s="1129" t="s">
        <v>1445</v>
      </c>
      <c r="H22" s="1131" t="s">
        <v>1446</v>
      </c>
      <c r="I22" s="764"/>
      <c r="J22" s="764"/>
      <c r="K22" s="764"/>
      <c r="L22" s="764"/>
      <c r="M22" s="764"/>
      <c r="N22" s="764"/>
    </row>
    <row r="23" spans="2:14" ht="14.25" customHeight="1" x14ac:dyDescent="0.25">
      <c r="B23" s="426"/>
      <c r="C23" s="426"/>
      <c r="D23" s="426"/>
      <c r="E23" s="426"/>
      <c r="G23" s="769"/>
      <c r="H23" s="449" t="s">
        <v>1452</v>
      </c>
      <c r="I23" s="1128" t="s">
        <v>1453</v>
      </c>
      <c r="J23" s="765"/>
      <c r="K23" s="80" t="s">
        <v>1454</v>
      </c>
      <c r="L23" s="80" t="s">
        <v>1455</v>
      </c>
      <c r="M23" s="80" t="s">
        <v>1456</v>
      </c>
      <c r="N23" s="80" t="s">
        <v>1457</v>
      </c>
    </row>
    <row r="24" spans="2:14" ht="33.75" customHeight="1" x14ac:dyDescent="0.25">
      <c r="G24" s="383">
        <v>1</v>
      </c>
      <c r="H24" s="446" t="e">
        <f>ID_MS_TH_PJK</f>
        <v>#N/A</v>
      </c>
      <c r="I24" s="1162" t="e">
        <f>NO_BPS</f>
        <v>#N/A</v>
      </c>
      <c r="J24" s="765"/>
      <c r="K24" s="382" t="e">
        <f>PEMBETULAN_KE</f>
        <v>#N/A</v>
      </c>
      <c r="L24" s="537" t="e">
        <f>TGL_TERIMA</f>
        <v>#N/A</v>
      </c>
      <c r="M24" s="384" t="str">
        <f>H!G9</f>
        <v>Fasilitas Pengurangan Penghasilan Netto</v>
      </c>
      <c r="N24" s="539">
        <f>'MAIN LEVEL'!AB65</f>
        <v>0</v>
      </c>
    </row>
    <row r="25" spans="2:14" ht="14.25" customHeight="1" x14ac:dyDescent="0.25">
      <c r="B25" s="426"/>
      <c r="C25" s="426"/>
      <c r="D25" s="426"/>
      <c r="E25" s="426"/>
      <c r="G25" s="223"/>
      <c r="H25" s="223"/>
      <c r="I25" s="223"/>
      <c r="J25" s="223"/>
      <c r="K25" s="223"/>
      <c r="L25" s="223"/>
      <c r="M25" s="223"/>
      <c r="N25" s="223"/>
    </row>
    <row r="26" spans="2:14" ht="14.25" customHeight="1" x14ac:dyDescent="0.25">
      <c r="G26" s="223"/>
      <c r="H26" s="223"/>
      <c r="I26" s="223"/>
      <c r="J26" s="223"/>
      <c r="K26" s="223"/>
      <c r="L26" s="223"/>
      <c r="M26" s="223"/>
      <c r="N26" s="223"/>
    </row>
    <row r="27" spans="2:14" ht="14.25" customHeight="1" x14ac:dyDescent="0.25">
      <c r="B27" s="760"/>
      <c r="C27" s="761"/>
      <c r="D27" s="761"/>
      <c r="E27" s="761"/>
      <c r="G27" s="223"/>
      <c r="H27" s="223"/>
      <c r="I27" s="223"/>
      <c r="J27" s="223"/>
      <c r="K27" s="223"/>
      <c r="L27" s="223"/>
      <c r="M27" s="223"/>
      <c r="N27" s="223"/>
    </row>
    <row r="28" spans="2:14" ht="30" customHeight="1" x14ac:dyDescent="0.25">
      <c r="G28" s="562" t="s">
        <v>1445</v>
      </c>
      <c r="H28" s="562" t="s">
        <v>1477</v>
      </c>
      <c r="I28" s="563" t="s">
        <v>1478</v>
      </c>
      <c r="J28" s="563" t="s">
        <v>1479</v>
      </c>
      <c r="K28" s="562" t="s">
        <v>1480</v>
      </c>
      <c r="L28" s="562" t="s">
        <v>1481</v>
      </c>
      <c r="M28" s="81"/>
      <c r="N28" s="81"/>
    </row>
    <row r="29" spans="2:14" ht="15" customHeight="1" x14ac:dyDescent="0.25">
      <c r="G29" s="409">
        <f t="array" ref="G29">IFERROR(_xlfn.SEQUENCE(COUNTA(H29:H31)),"")</f>
        <v>1</v>
      </c>
      <c r="H29" s="508" t="s">
        <v>2030</v>
      </c>
      <c r="I29" s="508"/>
      <c r="J29" s="508"/>
      <c r="K29" s="508"/>
      <c r="L29" s="508"/>
      <c r="M29" s="106"/>
      <c r="N29" s="106"/>
    </row>
    <row r="30" spans="2:14" ht="15" customHeight="1" x14ac:dyDescent="0.25">
      <c r="G30" s="410"/>
      <c r="H30" s="509" t="s">
        <v>1921</v>
      </c>
      <c r="I30" s="509"/>
      <c r="J30" s="509"/>
      <c r="K30" s="509"/>
      <c r="L30" s="509"/>
      <c r="M30" s="106"/>
      <c r="N30" s="106"/>
    </row>
    <row r="31" spans="2:14" ht="15" customHeight="1" x14ac:dyDescent="0.25">
      <c r="G31" s="510"/>
      <c r="H31" s="511"/>
      <c r="I31" s="511"/>
      <c r="J31" s="511"/>
      <c r="K31" s="511"/>
      <c r="L31" s="511"/>
      <c r="M31" s="106"/>
      <c r="N31" s="106"/>
    </row>
    <row r="32" spans="2:14" ht="15" customHeight="1" x14ac:dyDescent="0.25">
      <c r="G32" s="512"/>
      <c r="H32" s="507"/>
      <c r="I32" s="507"/>
      <c r="J32" s="507"/>
      <c r="K32" s="507" t="s">
        <v>1494</v>
      </c>
      <c r="L32" s="507">
        <f>SUM(L29:L31)</f>
        <v>0</v>
      </c>
      <c r="M32" s="106"/>
      <c r="N32" s="106"/>
    </row>
    <row r="33" spans="7:14" ht="15" customHeight="1" x14ac:dyDescent="0.25">
      <c r="G33" s="226"/>
      <c r="H33" s="226"/>
      <c r="I33" s="226"/>
      <c r="J33" s="107"/>
      <c r="K33" s="106"/>
      <c r="L33" s="106"/>
      <c r="M33" s="106"/>
      <c r="N33" s="106"/>
    </row>
    <row r="34" spans="7:14" ht="15" customHeight="1" x14ac:dyDescent="0.25">
      <c r="G34" s="107"/>
      <c r="H34" s="107"/>
      <c r="I34" s="107"/>
      <c r="J34" s="103"/>
      <c r="K34" s="108" t="s">
        <v>1500</v>
      </c>
      <c r="L34" s="507">
        <f>L32+N24</f>
        <v>0</v>
      </c>
      <c r="M34" s="106"/>
      <c r="N34" s="106"/>
    </row>
    <row r="35" spans="7:14" ht="15" customHeight="1" x14ac:dyDescent="0.25">
      <c r="G35" s="107"/>
      <c r="H35" s="107"/>
      <c r="I35" s="107"/>
      <c r="J35" s="107"/>
      <c r="K35" s="227"/>
      <c r="L35" s="106"/>
      <c r="M35" s="106"/>
      <c r="N35" s="106"/>
    </row>
    <row r="36" spans="7:14" ht="15" customHeight="1" x14ac:dyDescent="0.25">
      <c r="G36" s="107"/>
      <c r="H36" s="107"/>
      <c r="I36" s="107"/>
      <c r="J36" s="107"/>
      <c r="K36" s="227"/>
      <c r="L36" s="228"/>
      <c r="M36" s="228"/>
      <c r="N36" s="513"/>
    </row>
    <row r="37" spans="7:14" ht="15" customHeight="1" x14ac:dyDescent="0.25">
      <c r="G37" s="226"/>
      <c r="H37" s="226"/>
      <c r="I37" s="226"/>
      <c r="J37" s="107"/>
      <c r="K37" s="227"/>
      <c r="L37" s="228"/>
      <c r="M37" s="228"/>
      <c r="N37" s="513"/>
    </row>
    <row r="38" spans="7:14" ht="15" customHeight="1" x14ac:dyDescent="0.25">
      <c r="G38" s="103"/>
      <c r="H38" s="103"/>
      <c r="I38" s="103"/>
      <c r="J38" s="103"/>
      <c r="K38" s="103"/>
      <c r="L38" s="103"/>
      <c r="M38" s="103"/>
      <c r="N38" s="103"/>
    </row>
    <row r="39" spans="7:14" ht="15" customHeight="1" x14ac:dyDescent="0.25">
      <c r="G39" s="229"/>
      <c r="H39" s="770" t="s">
        <v>1507</v>
      </c>
      <c r="I39" s="764"/>
      <c r="J39" s="764"/>
      <c r="K39" s="763" t="s">
        <v>1508</v>
      </c>
      <c r="L39" s="764"/>
      <c r="M39" s="765"/>
      <c r="N39" s="133"/>
    </row>
    <row r="40" spans="7:14" ht="15" customHeight="1" x14ac:dyDescent="0.25">
      <c r="G40" s="229"/>
      <c r="H40" s="230" t="s">
        <v>796</v>
      </c>
      <c r="I40" s="427" t="s">
        <v>1510</v>
      </c>
      <c r="J40" s="428" t="s">
        <v>1511</v>
      </c>
      <c r="K40" s="428" t="s">
        <v>796</v>
      </c>
      <c r="L40" s="428" t="s">
        <v>1510</v>
      </c>
      <c r="M40" s="428" t="s">
        <v>1511</v>
      </c>
      <c r="N40" s="231"/>
    </row>
    <row r="41" spans="7:14" ht="15" customHeight="1" x14ac:dyDescent="0.25">
      <c r="G41" s="229"/>
      <c r="H41" s="226"/>
      <c r="I41" s="226"/>
      <c r="J41" s="226"/>
      <c r="K41" s="232"/>
      <c r="L41" s="232"/>
      <c r="M41" s="232"/>
      <c r="N41" s="232"/>
    </row>
    <row r="42" spans="7:14" ht="15" customHeight="1" x14ac:dyDescent="0.25">
      <c r="G42" s="233"/>
      <c r="H42" s="234"/>
      <c r="I42" s="234"/>
      <c r="J42" s="234"/>
      <c r="K42" s="235"/>
      <c r="L42" s="235"/>
      <c r="M42" s="235"/>
      <c r="N42" s="235"/>
    </row>
    <row r="43" spans="7:14" ht="15" customHeight="1" x14ac:dyDescent="0.25">
      <c r="G43" s="233"/>
      <c r="H43" s="234"/>
      <c r="I43" s="234"/>
      <c r="J43" s="234"/>
      <c r="K43" s="235"/>
      <c r="L43" s="235"/>
      <c r="M43" s="235"/>
      <c r="N43" s="235"/>
    </row>
    <row r="44" spans="7:14" ht="15" customHeight="1" x14ac:dyDescent="0.25">
      <c r="G44" s="229"/>
      <c r="H44" s="236"/>
      <c r="I44" s="236"/>
      <c r="J44" s="236"/>
      <c r="K44" s="237"/>
      <c r="L44" s="237"/>
      <c r="M44" s="237"/>
      <c r="N44" s="232"/>
    </row>
  </sheetData>
  <mergeCells count="19">
    <mergeCell ref="G9:K11"/>
    <mergeCell ref="H22:N22"/>
    <mergeCell ref="B6:E6"/>
    <mergeCell ref="B15:E15"/>
    <mergeCell ref="B4:E4"/>
    <mergeCell ref="G7:N7"/>
    <mergeCell ref="B16:E16"/>
    <mergeCell ref="B8:E8"/>
    <mergeCell ref="B10:E10"/>
    <mergeCell ref="K39:M39"/>
    <mergeCell ref="B27:E27"/>
    <mergeCell ref="B12:E12"/>
    <mergeCell ref="I24:J24"/>
    <mergeCell ref="I23:J23"/>
    <mergeCell ref="B14:E14"/>
    <mergeCell ref="G22:G23"/>
    <mergeCell ref="B17:E17"/>
    <mergeCell ref="B13:E13"/>
    <mergeCell ref="H39:J39"/>
  </mergeCells>
  <hyperlinks>
    <hyperlink ref="B4" location="PANDUAN!A1" display="PANDUAN" xr:uid="{00000000-0004-0000-1F01-000000000000}"/>
    <hyperlink ref="B6" location="'EWS DIRECTORY'!A1" display="EWS DIRECTORY" xr:uid="{00000000-0004-0000-1F01-000001000000}"/>
    <hyperlink ref="B8" location="'DATA PEMICU'!A1" display="DATA PEMICU" xr:uid="{00000000-0004-0000-1F01-000002000000}"/>
    <hyperlink ref="B10" location="'DATA PENGUJI'!A1" display="DATA PENGUJI" xr:uid="{00000000-0004-0000-1F01-000003000000}"/>
    <hyperlink ref="B12" location="'MAIN LEVEL'!A1" display="MAIN LEVEL" xr:uid="{00000000-0004-0000-1F01-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2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1-000000000000}">
  <sheetPr codeName="Sheet130">
    <tabColor theme="4" tint="-0.249977111117893"/>
  </sheetPr>
  <dimension ref="A1:AS39"/>
  <sheetViews>
    <sheetView topLeftCell="B1" zoomScaleNormal="100" workbookViewId="0">
      <selection activeCell="AQ18" sqref="AQ18:AU18"/>
    </sheetView>
  </sheetViews>
  <sheetFormatPr defaultColWidth="3.5546875" defaultRowHeight="13.8" x14ac:dyDescent="0.25"/>
  <cols>
    <col min="1" max="1" width="3" style="110" hidden="1" customWidth="1"/>
    <col min="2" max="5" width="3.88671875" style="177" customWidth="1"/>
    <col min="6" max="6" width="3.88671875" style="110" customWidth="1"/>
    <col min="7" max="42" width="3.6640625" style="109" customWidth="1"/>
    <col min="43" max="43" width="3.5546875" style="109" customWidth="1"/>
    <col min="44" max="16384" width="3.5546875" style="109"/>
  </cols>
  <sheetData>
    <row r="1" spans="2:45" x14ac:dyDescent="0.25">
      <c r="G1" s="56"/>
    </row>
    <row r="2" spans="2:45" x14ac:dyDescent="0.25">
      <c r="G2" s="56" t="s">
        <v>1674</v>
      </c>
    </row>
    <row r="3" spans="2:45" x14ac:dyDescent="0.25">
      <c r="B3" s="111"/>
      <c r="C3" s="111"/>
      <c r="D3" s="111"/>
      <c r="E3" s="111"/>
      <c r="G3" s="56"/>
    </row>
    <row r="4" spans="2:45" x14ac:dyDescent="0.25">
      <c r="B4" s="762" t="s">
        <v>79</v>
      </c>
      <c r="C4" s="761"/>
      <c r="D4" s="761"/>
      <c r="E4" s="761"/>
      <c r="G4" s="56"/>
    </row>
    <row r="5" spans="2:45" x14ac:dyDescent="0.25">
      <c r="B5" s="111"/>
      <c r="C5" s="111"/>
      <c r="D5" s="111"/>
      <c r="E5" s="111"/>
      <c r="G5" s="56"/>
    </row>
    <row r="6" spans="2:45" x14ac:dyDescent="0.25">
      <c r="B6" s="762" t="s">
        <v>87</v>
      </c>
      <c r="C6" s="761"/>
      <c r="D6" s="761"/>
      <c r="E6" s="761"/>
      <c r="G6" s="56"/>
    </row>
    <row r="7" spans="2:45" ht="15" customHeight="1" x14ac:dyDescent="0.25">
      <c r="B7" s="111"/>
      <c r="C7" s="111"/>
      <c r="D7" s="111"/>
      <c r="E7" s="111"/>
      <c r="G7" s="1097" t="s">
        <v>1996</v>
      </c>
      <c r="H7" s="1094"/>
      <c r="I7" s="1094"/>
      <c r="J7" s="1094"/>
      <c r="K7" s="1094"/>
      <c r="L7" s="1094"/>
      <c r="M7" s="1094"/>
      <c r="N7" s="1094"/>
      <c r="O7" s="1094"/>
      <c r="P7" s="1094"/>
      <c r="Q7" s="1094"/>
      <c r="R7" s="1094"/>
      <c r="S7" s="1094"/>
      <c r="T7" s="1094"/>
      <c r="U7" s="1094"/>
      <c r="V7" s="1094"/>
      <c r="W7" s="1094"/>
      <c r="X7" s="1094"/>
      <c r="Y7" s="1094"/>
      <c r="Z7" s="1094"/>
      <c r="AA7" s="1094"/>
      <c r="AB7" s="1094"/>
      <c r="AC7" s="1094"/>
      <c r="AD7" s="1094"/>
      <c r="AE7" s="1094"/>
      <c r="AF7" s="1094"/>
      <c r="AG7" s="1094"/>
      <c r="AH7" s="1094"/>
      <c r="AI7" s="1094"/>
      <c r="AJ7" s="1094"/>
      <c r="AK7" s="1094"/>
      <c r="AL7" s="1094"/>
      <c r="AM7" s="1094"/>
      <c r="AN7" s="1094"/>
    </row>
    <row r="8" spans="2:45" x14ac:dyDescent="0.25">
      <c r="B8" s="762" t="s">
        <v>94</v>
      </c>
      <c r="C8" s="761"/>
      <c r="D8" s="761"/>
      <c r="E8" s="761"/>
      <c r="G8" s="56"/>
    </row>
    <row r="9" spans="2:45" ht="15" customHeight="1" x14ac:dyDescent="0.25">
      <c r="B9" s="111"/>
      <c r="C9" s="111"/>
      <c r="D9" s="111"/>
      <c r="E9" s="111"/>
      <c r="G9" s="1194" t="str">
        <f>'MAIN LEVEL'!H66</f>
        <v>Fasilitas Pengurangan Penghasilan Bruto dari Kegiatan Vokasi</v>
      </c>
      <c r="H9" s="836"/>
      <c r="I9" s="836"/>
      <c r="J9" s="836"/>
      <c r="K9" s="836"/>
      <c r="L9" s="836"/>
      <c r="M9" s="836"/>
      <c r="N9" s="836"/>
      <c r="O9" s="836"/>
      <c r="P9" s="836"/>
      <c r="Q9" s="836"/>
      <c r="R9" s="836"/>
      <c r="S9" s="836"/>
      <c r="T9" s="836"/>
      <c r="U9" s="836"/>
      <c r="V9" s="836"/>
      <c r="W9" s="836"/>
      <c r="X9" s="836"/>
      <c r="Y9" s="1000"/>
      <c r="Z9" s="74" t="s">
        <v>796</v>
      </c>
      <c r="AA9" s="238"/>
      <c r="AB9" s="238"/>
      <c r="AC9" s="238"/>
      <c r="AD9" s="238"/>
      <c r="AE9" s="238"/>
      <c r="AF9" s="126" t="s">
        <v>1678</v>
      </c>
      <c r="AG9" s="239" t="e">
        <f>NAMA_WP</f>
        <v>#N/A</v>
      </c>
      <c r="AH9" s="238"/>
      <c r="AI9" s="238"/>
      <c r="AJ9" s="238"/>
      <c r="AK9" s="238"/>
      <c r="AL9" s="238"/>
      <c r="AM9" s="238"/>
      <c r="AN9" s="238"/>
      <c r="AO9" s="238"/>
      <c r="AP9" s="238"/>
      <c r="AQ9" s="238"/>
      <c r="AR9" s="238"/>
      <c r="AS9" s="240"/>
    </row>
    <row r="10" spans="2:45" x14ac:dyDescent="0.25">
      <c r="B10" s="762" t="s">
        <v>101</v>
      </c>
      <c r="C10" s="761"/>
      <c r="D10" s="761"/>
      <c r="E10" s="761"/>
      <c r="G10" s="1001"/>
      <c r="H10" s="1094"/>
      <c r="I10" s="1094"/>
      <c r="J10" s="1094"/>
      <c r="K10" s="1094"/>
      <c r="L10" s="1094"/>
      <c r="M10" s="1094"/>
      <c r="N10" s="1094"/>
      <c r="O10" s="1094"/>
      <c r="P10" s="1094"/>
      <c r="Q10" s="1094"/>
      <c r="R10" s="1094"/>
      <c r="S10" s="1094"/>
      <c r="T10" s="1094"/>
      <c r="U10" s="1094"/>
      <c r="V10" s="1094"/>
      <c r="W10" s="1094"/>
      <c r="X10" s="1094"/>
      <c r="Y10" s="1002"/>
      <c r="Z10" s="208" t="s">
        <v>1401</v>
      </c>
      <c r="AF10" s="127" t="s">
        <v>1678</v>
      </c>
      <c r="AG10" s="125" t="e">
        <f>NPWP</f>
        <v>#N/A</v>
      </c>
      <c r="AS10" s="241"/>
    </row>
    <row r="11" spans="2:45" x14ac:dyDescent="0.25">
      <c r="G11" s="1003"/>
      <c r="H11" s="1004"/>
      <c r="I11" s="1004"/>
      <c r="J11" s="1004"/>
      <c r="K11" s="1004"/>
      <c r="L11" s="1004"/>
      <c r="M11" s="1004"/>
      <c r="N11" s="1004"/>
      <c r="O11" s="1004"/>
      <c r="P11" s="1004"/>
      <c r="Q11" s="1004"/>
      <c r="R11" s="1004"/>
      <c r="S11" s="1004"/>
      <c r="T11" s="1004"/>
      <c r="U11" s="1004"/>
      <c r="V11" s="1004"/>
      <c r="W11" s="1004"/>
      <c r="X11" s="1004"/>
      <c r="Y11" s="1005"/>
      <c r="Z11" s="213" t="s">
        <v>1679</v>
      </c>
      <c r="AA11" s="242"/>
      <c r="AB11" s="242"/>
      <c r="AC11" s="242"/>
      <c r="AD11" s="242"/>
      <c r="AE11" s="242"/>
      <c r="AF11" s="128" t="s">
        <v>1678</v>
      </c>
      <c r="AG11" s="243" t="e">
        <f>ID_MS_TH_PJK</f>
        <v>#N/A</v>
      </c>
      <c r="AH11" s="242"/>
      <c r="AI11" s="242"/>
      <c r="AJ11" s="242"/>
      <c r="AK11" s="242"/>
      <c r="AL11" s="242"/>
      <c r="AM11" s="242"/>
      <c r="AN11" s="242"/>
      <c r="AO11" s="242"/>
      <c r="AP11" s="242"/>
      <c r="AQ11" s="242"/>
      <c r="AR11" s="242"/>
      <c r="AS11" s="244"/>
    </row>
    <row r="12" spans="2:45" x14ac:dyDescent="0.25">
      <c r="B12" s="762" t="s">
        <v>106</v>
      </c>
      <c r="C12" s="761"/>
      <c r="D12" s="761"/>
      <c r="E12" s="761"/>
    </row>
    <row r="13" spans="2:45" x14ac:dyDescent="0.25">
      <c r="B13" s="927" t="str">
        <f>HYPERLINK("#'"&amp;'EWS DIRECTORY'!$J$288&amp;"'!A1",'EWS DIRECTORY'!$J$288)</f>
        <v>I</v>
      </c>
      <c r="C13" s="761"/>
      <c r="D13" s="761"/>
      <c r="E13" s="761"/>
      <c r="G13" s="56" t="s">
        <v>1680</v>
      </c>
    </row>
    <row r="14" spans="2:45" x14ac:dyDescent="0.25">
      <c r="B14" s="931" t="str">
        <f>HYPERLINK("#'"&amp;'EWS DIRECTORY'!$J$289&amp;"'!A1",'EWS DIRECTORY'!$J$289)</f>
        <v>I-1</v>
      </c>
      <c r="C14" s="761"/>
      <c r="D14" s="761"/>
      <c r="E14" s="761"/>
      <c r="G14" s="56" t="s">
        <v>1681</v>
      </c>
    </row>
    <row r="15" spans="2:45" x14ac:dyDescent="0.25">
      <c r="B15" s="929" t="str">
        <f>HYPERLINK("#'"&amp;'EWS DIRECTORY'!$J$290&amp;"'!A1",'EWS DIRECTORY'!$J$290)</f>
        <v>I-1-1</v>
      </c>
      <c r="C15" s="761"/>
      <c r="D15" s="761"/>
      <c r="E15" s="761"/>
      <c r="G15" s="56" t="s">
        <v>1806</v>
      </c>
    </row>
    <row r="16" spans="2:45" x14ac:dyDescent="0.25">
      <c r="B16" s="929" t="str">
        <f>HYPERLINK("#'"&amp;'EWS DIRECTORY'!$J$291&amp;"'!A1",'EWS DIRECTORY'!$J$291)</f>
        <v>I-1-2</v>
      </c>
      <c r="C16" s="761"/>
      <c r="D16" s="761"/>
      <c r="E16" s="761"/>
      <c r="G16" s="56" t="s">
        <v>1744</v>
      </c>
      <c r="AQ16" s="56"/>
      <c r="AR16" s="56"/>
      <c r="AS16" s="56"/>
    </row>
    <row r="17" spans="1:45" x14ac:dyDescent="0.25">
      <c r="B17" s="929" t="str">
        <f>HYPERLINK("#'"&amp;'EWS DIRECTORY'!$J$292&amp;"'!A1",'EWS DIRECTORY'!$J$292)</f>
        <v>I-1-3</v>
      </c>
      <c r="C17" s="761"/>
      <c r="D17" s="761"/>
      <c r="E17" s="761"/>
      <c r="G17" s="56"/>
      <c r="AQ17" s="56"/>
      <c r="AR17" s="56"/>
      <c r="AS17" s="56"/>
    </row>
    <row r="18" spans="1:45" x14ac:dyDescent="0.25">
      <c r="B18" s="760"/>
      <c r="C18" s="761"/>
      <c r="D18" s="761"/>
      <c r="E18" s="761"/>
      <c r="G18" s="1202" t="str">
        <f>"Pengujian yang telah dilakukan atas post "&amp;G9&amp;" dapat disimpulkan:"</f>
        <v>Pengujian yang telah dilakukan atas post Fasilitas Pengurangan Penghasilan Bruto dari Kegiatan Vokasi dapat disimpulkan:</v>
      </c>
      <c r="H18" s="1094"/>
      <c r="I18" s="1094"/>
      <c r="J18" s="1094"/>
      <c r="K18" s="1094"/>
      <c r="L18" s="1094"/>
      <c r="M18" s="1094"/>
      <c r="N18" s="1094"/>
      <c r="O18" s="1094"/>
      <c r="P18" s="1094"/>
      <c r="Q18" s="1094"/>
      <c r="R18" s="1094"/>
      <c r="S18" s="1094"/>
      <c r="T18" s="1094"/>
      <c r="U18" s="1094"/>
      <c r="V18" s="1094"/>
      <c r="W18" s="1094"/>
      <c r="X18" s="1094"/>
      <c r="Y18" s="1094"/>
      <c r="Z18" s="1094"/>
      <c r="AA18" s="1094"/>
      <c r="AB18" s="1094"/>
      <c r="AC18" s="1094"/>
      <c r="AD18" s="1094"/>
      <c r="AE18" s="1094"/>
      <c r="AF18" s="1094"/>
      <c r="AG18" s="1094"/>
      <c r="AH18" s="1094"/>
      <c r="AI18" s="1094"/>
      <c r="AJ18" s="1094"/>
      <c r="AQ18" s="56"/>
      <c r="AR18" s="56"/>
      <c r="AS18" s="56"/>
    </row>
    <row r="19" spans="1:45" s="245" customFormat="1" ht="15" customHeight="1" x14ac:dyDescent="0.25">
      <c r="A19" s="110"/>
      <c r="B19" s="760"/>
      <c r="C19" s="1203"/>
      <c r="D19" s="1203"/>
      <c r="E19" s="1203"/>
      <c r="F19" s="110"/>
      <c r="G19" s="1203"/>
      <c r="H19" s="1203"/>
      <c r="I19" s="1203"/>
      <c r="J19" s="1203"/>
      <c r="K19" s="1203"/>
      <c r="L19" s="1203"/>
      <c r="M19" s="1203"/>
      <c r="N19" s="1203"/>
      <c r="O19" s="1203"/>
      <c r="P19" s="1203"/>
      <c r="Q19" s="1203"/>
      <c r="R19" s="1203"/>
      <c r="S19" s="1203"/>
      <c r="T19" s="1203"/>
      <c r="U19" s="1203"/>
      <c r="V19" s="1203"/>
      <c r="W19" s="1203"/>
      <c r="X19" s="1203"/>
      <c r="Y19" s="1203"/>
      <c r="Z19" s="1203"/>
      <c r="AA19" s="1203"/>
      <c r="AB19" s="1203"/>
      <c r="AC19" s="1203"/>
      <c r="AD19" s="1203"/>
      <c r="AE19" s="1203"/>
      <c r="AF19" s="1203"/>
      <c r="AG19" s="1203"/>
      <c r="AH19" s="1203"/>
      <c r="AI19" s="1203"/>
      <c r="AJ19" s="1203"/>
      <c r="AK19" s="109"/>
      <c r="AL19" s="109"/>
      <c r="AM19" s="109"/>
      <c r="AN19" s="109"/>
      <c r="AO19" s="109"/>
      <c r="AP19" s="109"/>
      <c r="AQ19" s="109"/>
      <c r="AR19" s="109"/>
      <c r="AS19" s="109"/>
    </row>
    <row r="20" spans="1:45" x14ac:dyDescent="0.25">
      <c r="B20" s="760"/>
      <c r="C20" s="761"/>
      <c r="D20" s="761"/>
      <c r="E20" s="761"/>
    </row>
    <row r="21" spans="1:45" x14ac:dyDescent="0.25">
      <c r="B21" s="760"/>
      <c r="C21" s="761"/>
      <c r="D21" s="761"/>
      <c r="E21" s="761"/>
      <c r="G21" s="64" t="s">
        <v>1445</v>
      </c>
      <c r="H21" s="1196" t="s">
        <v>1707</v>
      </c>
      <c r="I21" s="824"/>
      <c r="J21" s="824"/>
      <c r="K21" s="824"/>
      <c r="L21" s="824"/>
      <c r="M21" s="824"/>
      <c r="N21" s="824"/>
      <c r="O21" s="825"/>
      <c r="P21" s="64" t="s">
        <v>1708</v>
      </c>
      <c r="Q21" s="64"/>
      <c r="R21" s="1196" t="s">
        <v>1997</v>
      </c>
      <c r="S21" s="824"/>
      <c r="T21" s="824"/>
      <c r="U21" s="824"/>
      <c r="V21" s="824"/>
      <c r="W21" s="825"/>
    </row>
    <row r="22" spans="1:45" x14ac:dyDescent="0.25">
      <c r="B22" s="760"/>
      <c r="C22" s="761"/>
      <c r="D22" s="761"/>
      <c r="E22" s="761"/>
      <c r="G22" s="266">
        <v>1</v>
      </c>
      <c r="H22" s="65" t="s">
        <v>1769</v>
      </c>
      <c r="I22" s="66"/>
      <c r="J22" s="66"/>
      <c r="K22" s="66"/>
      <c r="L22" s="66"/>
      <c r="M22" s="66"/>
      <c r="N22" s="66"/>
      <c r="O22" s="267"/>
      <c r="P22" s="1197" t="s">
        <v>665</v>
      </c>
      <c r="Q22" s="825"/>
      <c r="R22" s="1195">
        <f>'I-1'!X33</f>
        <v>0</v>
      </c>
      <c r="S22" s="824"/>
      <c r="T22" s="824"/>
      <c r="U22" s="824"/>
      <c r="V22" s="824"/>
      <c r="W22" s="825"/>
    </row>
    <row r="23" spans="1:45" x14ac:dyDescent="0.25">
      <c r="B23" s="760"/>
      <c r="C23" s="761"/>
      <c r="D23" s="761"/>
      <c r="E23" s="761"/>
      <c r="G23" s="266"/>
      <c r="H23" s="246" t="s">
        <v>1770</v>
      </c>
      <c r="I23" s="267"/>
      <c r="J23" s="267"/>
      <c r="K23" s="267"/>
      <c r="L23" s="267"/>
      <c r="M23" s="267"/>
      <c r="N23" s="267"/>
      <c r="O23" s="267"/>
      <c r="P23" s="267"/>
      <c r="Q23" s="268"/>
      <c r="R23" s="1195">
        <f>SUM(R22)</f>
        <v>0</v>
      </c>
      <c r="S23" s="824"/>
      <c r="T23" s="824"/>
      <c r="U23" s="824"/>
      <c r="V23" s="824"/>
      <c r="W23" s="825"/>
    </row>
    <row r="24" spans="1:45" x14ac:dyDescent="0.25">
      <c r="B24" s="760"/>
      <c r="C24" s="761"/>
      <c r="D24" s="761"/>
      <c r="E24" s="761"/>
      <c r="G24" s="269"/>
      <c r="H24" s="269"/>
      <c r="I24" s="269"/>
      <c r="J24" s="269"/>
      <c r="K24" s="269"/>
      <c r="L24" s="269"/>
      <c r="M24" s="269"/>
      <c r="N24" s="269"/>
      <c r="O24" s="269"/>
      <c r="P24" s="269"/>
      <c r="Q24" s="269"/>
      <c r="R24" s="546"/>
      <c r="S24" s="505"/>
      <c r="T24" s="505"/>
      <c r="U24" s="505"/>
      <c r="V24" s="505"/>
      <c r="W24" s="505"/>
    </row>
    <row r="25" spans="1:45" ht="15" customHeight="1" x14ac:dyDescent="0.25">
      <c r="B25" s="760"/>
      <c r="C25" s="761"/>
      <c r="D25" s="761"/>
      <c r="E25" s="761"/>
      <c r="G25" s="269"/>
      <c r="H25" s="246" t="s">
        <v>1998</v>
      </c>
      <c r="I25" s="267"/>
      <c r="J25" s="267"/>
      <c r="K25" s="267"/>
      <c r="L25" s="267"/>
      <c r="M25" s="267"/>
      <c r="N25" s="267"/>
      <c r="O25" s="267"/>
      <c r="P25" s="267"/>
      <c r="Q25" s="267"/>
      <c r="R25" s="1195">
        <f>'MAIN LEVEL'!AB66</f>
        <v>0</v>
      </c>
      <c r="S25" s="824"/>
      <c r="T25" s="824"/>
      <c r="U25" s="824"/>
      <c r="V25" s="824"/>
      <c r="W25" s="825"/>
    </row>
    <row r="26" spans="1:45" ht="15" customHeight="1" thickBot="1" x14ac:dyDescent="0.3">
      <c r="B26" s="760"/>
      <c r="C26" s="761"/>
      <c r="D26" s="761"/>
      <c r="E26" s="761"/>
      <c r="G26" s="269"/>
      <c r="H26" s="246" t="s">
        <v>1772</v>
      </c>
      <c r="I26" s="267"/>
      <c r="J26" s="267"/>
      <c r="K26" s="267"/>
      <c r="L26" s="267"/>
      <c r="M26" s="267"/>
      <c r="N26" s="267"/>
      <c r="O26" s="267"/>
      <c r="P26" s="267"/>
      <c r="Q26" s="267"/>
      <c r="R26" s="1199">
        <f>R23-R25</f>
        <v>0</v>
      </c>
      <c r="S26" s="1200"/>
      <c r="T26" s="1200"/>
      <c r="U26" s="1200"/>
      <c r="V26" s="1200"/>
      <c r="W26" s="1201"/>
    </row>
    <row r="27" spans="1:45" ht="15" customHeight="1" thickTop="1" x14ac:dyDescent="0.25">
      <c r="B27" s="760"/>
      <c r="C27" s="761"/>
      <c r="D27" s="761"/>
      <c r="E27" s="761"/>
    </row>
    <row r="29" spans="1:45" x14ac:dyDescent="0.25">
      <c r="B29" s="760"/>
      <c r="C29" s="761"/>
      <c r="D29" s="761"/>
      <c r="E29" s="761"/>
    </row>
    <row r="31" spans="1:45" x14ac:dyDescent="0.25">
      <c r="B31" s="760"/>
      <c r="C31" s="761"/>
      <c r="D31" s="761"/>
      <c r="E31" s="761"/>
    </row>
    <row r="32" spans="1:45" x14ac:dyDescent="0.25">
      <c r="G32" s="1198" t="s">
        <v>1795</v>
      </c>
      <c r="H32" s="824"/>
      <c r="I32" s="824"/>
      <c r="J32" s="824"/>
      <c r="K32" s="824"/>
      <c r="L32" s="824"/>
      <c r="M32" s="824"/>
      <c r="N32" s="824"/>
      <c r="O32" s="824"/>
      <c r="P32" s="824"/>
      <c r="Q32" s="824"/>
      <c r="R32" s="824"/>
      <c r="S32" s="824"/>
      <c r="T32" s="824"/>
      <c r="U32" s="825"/>
      <c r="V32" s="1198" t="s">
        <v>1999</v>
      </c>
      <c r="W32" s="824"/>
      <c r="X32" s="824"/>
      <c r="Y32" s="824"/>
      <c r="Z32" s="824"/>
      <c r="AA32" s="824"/>
      <c r="AB32" s="824"/>
      <c r="AC32" s="824"/>
      <c r="AD32" s="824"/>
      <c r="AE32" s="824"/>
      <c r="AF32" s="824"/>
      <c r="AG32" s="824"/>
      <c r="AH32" s="824"/>
      <c r="AI32" s="824"/>
      <c r="AJ32" s="825"/>
      <c r="AK32" s="193"/>
      <c r="AL32" s="193"/>
      <c r="AM32" s="193"/>
      <c r="AN32" s="193"/>
    </row>
    <row r="33" spans="2:40" x14ac:dyDescent="0.25">
      <c r="B33" s="760"/>
      <c r="C33" s="761"/>
      <c r="D33" s="761"/>
      <c r="E33" s="761"/>
      <c r="G33" s="1198" t="s">
        <v>796</v>
      </c>
      <c r="H33" s="824"/>
      <c r="I33" s="824"/>
      <c r="J33" s="824"/>
      <c r="K33" s="825"/>
      <c r="L33" s="1198" t="s">
        <v>1511</v>
      </c>
      <c r="M33" s="824"/>
      <c r="N33" s="824"/>
      <c r="O33" s="824"/>
      <c r="P33" s="825"/>
      <c r="Q33" s="1198" t="s">
        <v>1510</v>
      </c>
      <c r="R33" s="824"/>
      <c r="S33" s="824"/>
      <c r="T33" s="824"/>
      <c r="U33" s="825"/>
      <c r="V33" s="1198" t="s">
        <v>796</v>
      </c>
      <c r="W33" s="824"/>
      <c r="X33" s="824"/>
      <c r="Y33" s="824"/>
      <c r="Z33" s="825"/>
      <c r="AA33" s="1198" t="s">
        <v>1511</v>
      </c>
      <c r="AB33" s="824"/>
      <c r="AC33" s="824"/>
      <c r="AD33" s="824"/>
      <c r="AE33" s="825"/>
      <c r="AF33" s="1198" t="s">
        <v>1510</v>
      </c>
      <c r="AG33" s="824"/>
      <c r="AH33" s="824"/>
      <c r="AI33" s="824"/>
      <c r="AJ33" s="825"/>
      <c r="AK33" s="56"/>
      <c r="AL33" s="56"/>
      <c r="AM33" s="56"/>
      <c r="AN33" s="56"/>
    </row>
    <row r="34" spans="2:40" x14ac:dyDescent="0.25">
      <c r="G34" s="248"/>
      <c r="H34" s="249"/>
      <c r="I34" s="249"/>
      <c r="J34" s="249"/>
      <c r="K34" s="250"/>
      <c r="L34" s="248"/>
      <c r="M34" s="249"/>
      <c r="N34" s="249"/>
      <c r="O34" s="249"/>
      <c r="P34" s="250"/>
      <c r="Q34" s="248"/>
      <c r="R34" s="249"/>
      <c r="S34" s="249"/>
      <c r="T34" s="249"/>
      <c r="U34" s="250"/>
      <c r="V34" s="248"/>
      <c r="W34" s="249"/>
      <c r="X34" s="249"/>
      <c r="Y34" s="249"/>
      <c r="Z34" s="250"/>
      <c r="AA34" s="248"/>
      <c r="AB34" s="249"/>
      <c r="AC34" s="249"/>
      <c r="AD34" s="249"/>
      <c r="AE34" s="250"/>
      <c r="AF34" s="248"/>
      <c r="AG34" s="249"/>
      <c r="AH34" s="249"/>
      <c r="AI34" s="249"/>
      <c r="AJ34" s="250"/>
      <c r="AK34" s="211"/>
      <c r="AL34" s="211"/>
      <c r="AM34" s="211"/>
      <c r="AN34" s="211"/>
    </row>
    <row r="35" spans="2:40" x14ac:dyDescent="0.25">
      <c r="B35" s="760"/>
      <c r="C35" s="761"/>
      <c r="D35" s="761"/>
      <c r="E35" s="761"/>
      <c r="G35" s="210"/>
      <c r="H35" s="211"/>
      <c r="I35" s="211"/>
      <c r="J35" s="211"/>
      <c r="K35" s="212"/>
      <c r="L35" s="210"/>
      <c r="M35" s="211"/>
      <c r="N35" s="211"/>
      <c r="O35" s="211"/>
      <c r="P35" s="212"/>
      <c r="Q35" s="210"/>
      <c r="R35" s="211"/>
      <c r="S35" s="211"/>
      <c r="T35" s="211"/>
      <c r="U35" s="212"/>
      <c r="V35" s="210"/>
      <c r="W35" s="211"/>
      <c r="X35" s="211"/>
      <c r="Y35" s="211"/>
      <c r="Z35" s="212"/>
      <c r="AA35" s="210"/>
      <c r="AB35" s="211"/>
      <c r="AC35" s="211"/>
      <c r="AD35" s="211"/>
      <c r="AE35" s="212"/>
      <c r="AF35" s="210"/>
      <c r="AG35" s="211"/>
      <c r="AH35" s="211"/>
      <c r="AI35" s="211"/>
      <c r="AJ35" s="212"/>
      <c r="AK35" s="211"/>
      <c r="AL35" s="211"/>
      <c r="AM35" s="211"/>
      <c r="AN35" s="211"/>
    </row>
    <row r="36" spans="2:40" x14ac:dyDescent="0.25">
      <c r="G36" s="210"/>
      <c r="H36" s="211"/>
      <c r="I36" s="211"/>
      <c r="J36" s="211"/>
      <c r="K36" s="212"/>
      <c r="L36" s="210"/>
      <c r="M36" s="211"/>
      <c r="N36" s="211"/>
      <c r="O36" s="211"/>
      <c r="P36" s="212"/>
      <c r="Q36" s="210"/>
      <c r="R36" s="211"/>
      <c r="S36" s="211"/>
      <c r="T36" s="211"/>
      <c r="U36" s="212"/>
      <c r="V36" s="210"/>
      <c r="W36" s="211"/>
      <c r="X36" s="211"/>
      <c r="Y36" s="211"/>
      <c r="Z36" s="212"/>
      <c r="AA36" s="210"/>
      <c r="AB36" s="211"/>
      <c r="AC36" s="211"/>
      <c r="AD36" s="211"/>
      <c r="AE36" s="212"/>
      <c r="AF36" s="210"/>
      <c r="AG36" s="211"/>
      <c r="AH36" s="211"/>
      <c r="AI36" s="211"/>
      <c r="AJ36" s="212"/>
      <c r="AK36" s="211"/>
      <c r="AL36" s="211"/>
      <c r="AM36" s="211"/>
      <c r="AN36" s="211"/>
    </row>
    <row r="37" spans="2:40" x14ac:dyDescent="0.25">
      <c r="B37" s="760"/>
      <c r="C37" s="761"/>
      <c r="D37" s="761"/>
      <c r="E37" s="761"/>
      <c r="G37" s="213"/>
      <c r="H37" s="214"/>
      <c r="I37" s="214"/>
      <c r="J37" s="214"/>
      <c r="K37" s="215"/>
      <c r="L37" s="213"/>
      <c r="M37" s="214"/>
      <c r="N37" s="214"/>
      <c r="O37" s="214"/>
      <c r="P37" s="215"/>
      <c r="Q37" s="213"/>
      <c r="R37" s="214"/>
      <c r="S37" s="214"/>
      <c r="T37" s="214"/>
      <c r="U37" s="215"/>
      <c r="V37" s="213"/>
      <c r="W37" s="214"/>
      <c r="X37" s="214"/>
      <c r="Y37" s="214"/>
      <c r="Z37" s="215"/>
      <c r="AA37" s="213"/>
      <c r="AB37" s="214"/>
      <c r="AC37" s="214"/>
      <c r="AD37" s="214"/>
      <c r="AE37" s="215"/>
      <c r="AF37" s="213"/>
      <c r="AG37" s="214"/>
      <c r="AH37" s="214"/>
      <c r="AI37" s="214"/>
      <c r="AJ37" s="215"/>
      <c r="AK37" s="56"/>
      <c r="AL37" s="56"/>
      <c r="AM37" s="56"/>
      <c r="AN37" s="56"/>
    </row>
    <row r="38" spans="2:40" x14ac:dyDescent="0.25">
      <c r="G38" s="56"/>
      <c r="AC38" s="109" t="s">
        <v>2000</v>
      </c>
      <c r="AF38" s="109">
        <f>'MAIN LEVEL'!Z66</f>
        <v>0</v>
      </c>
    </row>
    <row r="39" spans="2:40" x14ac:dyDescent="0.25">
      <c r="G39" s="56"/>
    </row>
  </sheetData>
  <mergeCells count="43">
    <mergeCell ref="B6:E6"/>
    <mergeCell ref="AF33:AJ33"/>
    <mergeCell ref="B15:E15"/>
    <mergeCell ref="B33:E33"/>
    <mergeCell ref="V33:Z33"/>
    <mergeCell ref="Q33:U33"/>
    <mergeCell ref="B24:E24"/>
    <mergeCell ref="B20:E20"/>
    <mergeCell ref="R26:W26"/>
    <mergeCell ref="R21:W21"/>
    <mergeCell ref="P22:Q22"/>
    <mergeCell ref="B26:E26"/>
    <mergeCell ref="B21:E21"/>
    <mergeCell ref="G33:K33"/>
    <mergeCell ref="R23:W23"/>
    <mergeCell ref="B14:E14"/>
    <mergeCell ref="B8:E8"/>
    <mergeCell ref="G7:AN7"/>
    <mergeCell ref="B13:E13"/>
    <mergeCell ref="B35:E35"/>
    <mergeCell ref="B4:E4"/>
    <mergeCell ref="AA33:AE33"/>
    <mergeCell ref="H21:O21"/>
    <mergeCell ref="L33:P33"/>
    <mergeCell ref="B16:E16"/>
    <mergeCell ref="R22:W22"/>
    <mergeCell ref="B25:E25"/>
    <mergeCell ref="G9:Y11"/>
    <mergeCell ref="V32:AJ32"/>
    <mergeCell ref="B22:E22"/>
    <mergeCell ref="B31:E31"/>
    <mergeCell ref="B18:E18"/>
    <mergeCell ref="B29:E29"/>
    <mergeCell ref="G18:AJ19"/>
    <mergeCell ref="B19:E19"/>
    <mergeCell ref="B37:E37"/>
    <mergeCell ref="B10:E10"/>
    <mergeCell ref="R25:W25"/>
    <mergeCell ref="B17:E17"/>
    <mergeCell ref="B23:E23"/>
    <mergeCell ref="B27:E27"/>
    <mergeCell ref="B12:E12"/>
    <mergeCell ref="G32:U32"/>
  </mergeCells>
  <hyperlinks>
    <hyperlink ref="B4" location="PANDUAN!A1" display="PANDUAN" xr:uid="{00000000-0004-0000-2001-000000000000}"/>
    <hyperlink ref="B6" location="'EWS DIRECTORY'!A1" display="EWS DIRECTORY" xr:uid="{00000000-0004-0000-2001-000001000000}"/>
    <hyperlink ref="B8" location="'DATA PEMICU'!A1" display="DATA PEMICU" xr:uid="{00000000-0004-0000-2001-000002000000}"/>
    <hyperlink ref="B10" location="'DATA PENGUJI'!A1" display="DATA PENGUJI" xr:uid="{00000000-0004-0000-2001-000003000000}"/>
    <hyperlink ref="B12" location="'MAIN LEVEL'!A1" display="MAIN LEVEL" xr:uid="{00000000-0004-0000-2001-000004000000}"/>
  </hyperlinks>
  <pageMargins left="0.51181102362204722" right="0.15748031496062989" top="0.55118110236220474" bottom="0.55118110236220474" header="0.31496062992125978" footer="0.31496062992125978"/>
  <pageSetup paperSize="9" scale="60" orientation="landscape"/>
  <headerFooter>
    <oddFooter>&amp;Rhalaman &amp;P dari &amp;N</oddFooter>
  </headerFooter>
</worksheet>
</file>

<file path=xl/worksheets/sheet2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1-000000000000}">
  <sheetPr codeName="Sheet213">
    <tabColor theme="4" tint="-0.249977111117893"/>
  </sheetPr>
  <dimension ref="A1:AK77"/>
  <sheetViews>
    <sheetView topLeftCell="B23" zoomScaleNormal="100" workbookViewId="0">
      <selection activeCell="AQ18" sqref="AQ18:AU18"/>
    </sheetView>
  </sheetViews>
  <sheetFormatPr defaultColWidth="3.5546875" defaultRowHeight="13.8" x14ac:dyDescent="0.25"/>
  <cols>
    <col min="1" max="1" width="3" style="110" hidden="1" customWidth="1"/>
    <col min="2" max="5" width="3.88671875" style="177" customWidth="1"/>
    <col min="6" max="6" width="3.88671875" style="110" customWidth="1"/>
    <col min="7" max="7" width="4.33203125" style="109" customWidth="1"/>
    <col min="8" max="9" width="3.5546875" style="109" customWidth="1"/>
    <col min="10" max="10" width="2.88671875" style="109" customWidth="1"/>
    <col min="11" max="16" width="3.5546875" style="109" customWidth="1"/>
    <col min="17" max="18" width="2.88671875" style="109" customWidth="1"/>
    <col min="19" max="19" width="4.5546875" style="109" customWidth="1"/>
    <col min="20" max="20" width="3.6640625" style="109" customWidth="1"/>
    <col min="21" max="21" width="3.5546875" style="109" customWidth="1"/>
    <col min="22" max="16384" width="3.5546875" style="109"/>
  </cols>
  <sheetData>
    <row r="1" spans="1:37" x14ac:dyDescent="0.25">
      <c r="G1" s="178"/>
      <c r="H1" s="56"/>
      <c r="I1" s="56"/>
      <c r="J1" s="56"/>
      <c r="K1" s="56"/>
      <c r="L1" s="56"/>
      <c r="M1" s="56"/>
      <c r="N1" s="56"/>
      <c r="O1" s="56"/>
      <c r="P1" s="56"/>
      <c r="Q1" s="56"/>
      <c r="R1" s="56"/>
      <c r="S1" s="56"/>
      <c r="T1" s="56"/>
      <c r="U1" s="56"/>
      <c r="V1" s="56"/>
      <c r="W1" s="56"/>
      <c r="X1" s="56"/>
      <c r="Y1" s="56"/>
      <c r="Z1" s="56"/>
      <c r="AA1" s="56"/>
      <c r="AB1" s="56"/>
      <c r="AC1" s="56"/>
      <c r="AD1" s="56"/>
      <c r="AE1" s="56"/>
      <c r="AF1" s="56"/>
      <c r="AG1" s="56"/>
      <c r="AH1" s="56"/>
      <c r="AI1" s="56"/>
      <c r="AJ1" s="56"/>
      <c r="AK1" s="56"/>
    </row>
    <row r="2" spans="1:37" x14ac:dyDescent="0.25">
      <c r="G2" s="56" t="s">
        <v>1674</v>
      </c>
      <c r="H2" s="56"/>
      <c r="I2" s="56"/>
      <c r="J2" s="56"/>
      <c r="K2" s="56"/>
      <c r="L2" s="56"/>
      <c r="M2" s="56"/>
      <c r="N2" s="56"/>
      <c r="O2" s="56"/>
      <c r="P2" s="56"/>
      <c r="Q2" s="56"/>
      <c r="R2" s="56"/>
      <c r="S2" s="56"/>
      <c r="T2" s="56"/>
      <c r="U2" s="56"/>
      <c r="V2" s="56"/>
      <c r="W2" s="56"/>
      <c r="X2" s="56"/>
      <c r="Y2" s="56"/>
      <c r="Z2" s="56"/>
      <c r="AA2" s="56"/>
      <c r="AB2" s="56"/>
      <c r="AC2" s="56"/>
      <c r="AD2" s="56"/>
      <c r="AE2" s="56"/>
      <c r="AF2" s="56"/>
      <c r="AG2" s="56"/>
      <c r="AH2" s="56"/>
      <c r="AI2" s="56"/>
      <c r="AJ2" s="56"/>
      <c r="AK2" s="56"/>
    </row>
    <row r="3" spans="1:37" x14ac:dyDescent="0.25">
      <c r="B3" s="111"/>
      <c r="C3" s="111"/>
      <c r="D3" s="111"/>
      <c r="E3" s="111"/>
      <c r="G3" s="56" t="s">
        <v>1681</v>
      </c>
      <c r="H3" s="56"/>
      <c r="I3" s="56"/>
      <c r="J3" s="56"/>
      <c r="K3" s="56"/>
      <c r="L3" s="56"/>
      <c r="M3" s="56"/>
      <c r="N3" s="56"/>
      <c r="O3" s="56"/>
      <c r="P3" s="56"/>
      <c r="Q3" s="56"/>
      <c r="R3" s="56"/>
      <c r="S3" s="56"/>
      <c r="T3" s="56"/>
      <c r="U3" s="56"/>
      <c r="V3" s="56"/>
      <c r="W3" s="56"/>
      <c r="X3" s="56"/>
      <c r="Y3" s="56"/>
      <c r="Z3" s="56"/>
      <c r="AA3" s="56"/>
      <c r="AB3" s="56"/>
      <c r="AC3" s="56"/>
      <c r="AD3" s="56"/>
      <c r="AE3" s="56"/>
      <c r="AF3" s="56"/>
      <c r="AG3" s="56"/>
      <c r="AH3" s="56"/>
      <c r="AI3" s="56"/>
      <c r="AJ3" s="56"/>
      <c r="AK3" s="56"/>
    </row>
    <row r="4" spans="1:37" x14ac:dyDescent="0.25">
      <c r="B4" s="762" t="s">
        <v>79</v>
      </c>
      <c r="C4" s="761"/>
      <c r="D4" s="761"/>
      <c r="E4" s="761"/>
      <c r="G4" s="56"/>
      <c r="H4" s="56"/>
      <c r="I4" s="56"/>
      <c r="J4" s="56"/>
      <c r="K4" s="56"/>
      <c r="L4" s="56"/>
      <c r="M4" s="56"/>
      <c r="N4" s="56"/>
      <c r="O4" s="56"/>
      <c r="P4" s="56"/>
      <c r="Q4" s="56"/>
      <c r="R4" s="56"/>
      <c r="S4" s="56"/>
      <c r="T4" s="56"/>
      <c r="U4" s="56"/>
      <c r="V4" s="56"/>
      <c r="W4" s="56"/>
      <c r="X4" s="56"/>
      <c r="Y4" s="56"/>
      <c r="Z4" s="56"/>
      <c r="AA4" s="56"/>
      <c r="AB4" s="56"/>
      <c r="AC4" s="56"/>
      <c r="AD4" s="56"/>
      <c r="AE4" s="56"/>
      <c r="AF4" s="56"/>
      <c r="AG4" s="56"/>
      <c r="AH4" s="56"/>
      <c r="AI4" s="56"/>
      <c r="AJ4" s="56"/>
      <c r="AK4" s="56"/>
    </row>
    <row r="5" spans="1:37" x14ac:dyDescent="0.25">
      <c r="B5" s="111"/>
      <c r="C5" s="111"/>
      <c r="D5" s="111"/>
      <c r="E5" s="111"/>
      <c r="G5" s="56"/>
      <c r="H5" s="56"/>
      <c r="I5" s="56"/>
      <c r="J5" s="56"/>
      <c r="K5" s="56"/>
      <c r="L5" s="56"/>
      <c r="M5" s="56"/>
      <c r="N5" s="56"/>
      <c r="O5" s="56"/>
      <c r="P5" s="56"/>
      <c r="Q5" s="56"/>
      <c r="R5" s="56"/>
      <c r="S5" s="56"/>
      <c r="T5" s="56"/>
      <c r="U5" s="56"/>
      <c r="V5" s="56"/>
      <c r="W5" s="56"/>
      <c r="X5" s="56"/>
      <c r="Y5" s="56"/>
      <c r="Z5" s="56"/>
      <c r="AA5" s="56"/>
      <c r="AB5" s="56"/>
      <c r="AC5" s="56"/>
      <c r="AD5" s="56"/>
      <c r="AE5" s="56"/>
      <c r="AF5" s="56"/>
      <c r="AG5" s="56"/>
      <c r="AH5" s="56"/>
      <c r="AI5" s="56"/>
      <c r="AJ5" s="56"/>
      <c r="AK5" s="56"/>
    </row>
    <row r="6" spans="1:37" x14ac:dyDescent="0.25">
      <c r="B6" s="762" t="s">
        <v>87</v>
      </c>
      <c r="C6" s="761"/>
      <c r="D6" s="761"/>
      <c r="E6" s="761"/>
      <c r="G6" s="56"/>
      <c r="H6" s="56"/>
      <c r="I6" s="56"/>
      <c r="J6" s="56"/>
      <c r="K6" s="56"/>
      <c r="L6" s="56"/>
      <c r="M6" s="56"/>
      <c r="N6" s="56"/>
      <c r="O6" s="56"/>
      <c r="P6" s="56"/>
      <c r="Q6" s="56"/>
      <c r="R6" s="56"/>
      <c r="S6" s="56"/>
      <c r="T6" s="56"/>
      <c r="U6" s="56"/>
      <c r="V6" s="56"/>
      <c r="W6" s="56"/>
      <c r="X6" s="56"/>
      <c r="Y6" s="56"/>
      <c r="Z6" s="56"/>
      <c r="AA6" s="56"/>
      <c r="AB6" s="56"/>
      <c r="AC6" s="56"/>
      <c r="AD6" s="56"/>
      <c r="AE6" s="56"/>
      <c r="AF6" s="56"/>
      <c r="AG6" s="56"/>
      <c r="AH6" s="56"/>
      <c r="AI6" s="56"/>
      <c r="AJ6" s="56"/>
      <c r="AK6" s="56"/>
    </row>
    <row r="7" spans="1:37" x14ac:dyDescent="0.25">
      <c r="B7" s="111"/>
      <c r="C7" s="111"/>
      <c r="D7" s="111"/>
      <c r="E7" s="111"/>
      <c r="G7" s="1220" t="s">
        <v>1996</v>
      </c>
      <c r="H7" s="1094"/>
      <c r="I7" s="1094"/>
      <c r="J7" s="1094"/>
      <c r="K7" s="1094"/>
      <c r="L7" s="1094"/>
      <c r="M7" s="1094"/>
      <c r="N7" s="1094"/>
      <c r="O7" s="1094"/>
      <c r="P7" s="1094"/>
      <c r="Q7" s="1094"/>
      <c r="R7" s="1094"/>
      <c r="S7" s="1094"/>
      <c r="T7" s="1094"/>
      <c r="U7" s="1094"/>
      <c r="V7" s="1094"/>
      <c r="W7" s="1094"/>
      <c r="X7" s="1094"/>
      <c r="Y7" s="1094"/>
      <c r="Z7" s="1094"/>
      <c r="AA7" s="1094"/>
      <c r="AB7" s="1094"/>
      <c r="AC7" s="1094"/>
      <c r="AD7" s="1094"/>
      <c r="AE7" s="1094"/>
      <c r="AF7" s="1094"/>
      <c r="AG7" s="1094"/>
      <c r="AH7" s="1094"/>
      <c r="AI7" s="1094"/>
      <c r="AJ7" s="1094"/>
      <c r="AK7" s="1094"/>
    </row>
    <row r="8" spans="1:37" x14ac:dyDescent="0.25">
      <c r="B8" s="762" t="s">
        <v>94</v>
      </c>
      <c r="C8" s="761"/>
      <c r="D8" s="761"/>
      <c r="E8" s="761"/>
      <c r="G8" s="56"/>
      <c r="H8" s="56"/>
      <c r="I8" s="56"/>
      <c r="J8" s="56"/>
      <c r="K8" s="56"/>
      <c r="L8" s="56"/>
      <c r="M8" s="56"/>
      <c r="N8" s="56"/>
      <c r="O8" s="56"/>
      <c r="P8" s="56"/>
      <c r="Q8" s="56"/>
      <c r="R8" s="56"/>
      <c r="S8" s="56"/>
      <c r="T8" s="56"/>
      <c r="U8" s="56"/>
      <c r="V8" s="56"/>
      <c r="W8" s="56"/>
      <c r="X8" s="56"/>
      <c r="Y8" s="56"/>
      <c r="Z8" s="56"/>
      <c r="AA8" s="56"/>
      <c r="AB8" s="56"/>
      <c r="AC8" s="56"/>
      <c r="AD8" s="56"/>
      <c r="AE8" s="56"/>
      <c r="AF8" s="56"/>
      <c r="AG8" s="56"/>
      <c r="AH8" s="56"/>
      <c r="AI8" s="56"/>
      <c r="AJ8" s="56"/>
      <c r="AK8" s="56"/>
    </row>
    <row r="9" spans="1:37" x14ac:dyDescent="0.25">
      <c r="B9" s="111"/>
      <c r="C9" s="111"/>
      <c r="D9" s="111"/>
      <c r="E9" s="111"/>
      <c r="G9" s="961" t="str">
        <f>"Pengujian "&amp;I!G9</f>
        <v>Pengujian Fasilitas Pengurangan Penghasilan Bruto dari Kegiatan Vokasi</v>
      </c>
      <c r="H9" s="789"/>
      <c r="I9" s="789"/>
      <c r="J9" s="789"/>
      <c r="K9" s="789"/>
      <c r="L9" s="789"/>
      <c r="M9" s="789"/>
      <c r="N9" s="789"/>
      <c r="O9" s="789"/>
      <c r="P9" s="789"/>
      <c r="Q9" s="789"/>
      <c r="R9" s="789"/>
      <c r="S9" s="789"/>
      <c r="T9" s="790"/>
      <c r="U9" s="179" t="s">
        <v>796</v>
      </c>
      <c r="V9" s="180"/>
      <c r="W9" s="180"/>
      <c r="X9" s="180"/>
      <c r="Y9" s="180"/>
      <c r="Z9" s="181" t="s">
        <v>1678</v>
      </c>
      <c r="AA9" s="182" t="e">
        <f>NAMA_WP</f>
        <v>#N/A</v>
      </c>
      <c r="AB9" s="180"/>
      <c r="AC9" s="180"/>
      <c r="AD9" s="180"/>
      <c r="AE9" s="180"/>
      <c r="AF9" s="180"/>
      <c r="AG9" s="180"/>
      <c r="AH9" s="180"/>
      <c r="AI9" s="180"/>
      <c r="AJ9" s="180"/>
      <c r="AK9" s="183"/>
    </row>
    <row r="10" spans="1:37" x14ac:dyDescent="0.25">
      <c r="B10" s="762" t="s">
        <v>101</v>
      </c>
      <c r="C10" s="761"/>
      <c r="D10" s="761"/>
      <c r="E10" s="761"/>
      <c r="G10" s="804"/>
      <c r="H10" s="1094"/>
      <c r="I10" s="1094"/>
      <c r="J10" s="1094"/>
      <c r="K10" s="1094"/>
      <c r="L10" s="1094"/>
      <c r="M10" s="1094"/>
      <c r="N10" s="1094"/>
      <c r="O10" s="1094"/>
      <c r="P10" s="1094"/>
      <c r="Q10" s="1094"/>
      <c r="R10" s="1094"/>
      <c r="S10" s="1094"/>
      <c r="T10" s="805"/>
      <c r="U10" s="184" t="s">
        <v>1401</v>
      </c>
      <c r="Z10" s="185" t="s">
        <v>1678</v>
      </c>
      <c r="AA10" s="124" t="e">
        <f>NPWP</f>
        <v>#N/A</v>
      </c>
      <c r="AK10" s="186"/>
    </row>
    <row r="11" spans="1:37" x14ac:dyDescent="0.25">
      <c r="G11" s="806"/>
      <c r="H11" s="794"/>
      <c r="I11" s="794"/>
      <c r="J11" s="794"/>
      <c r="K11" s="794"/>
      <c r="L11" s="794"/>
      <c r="M11" s="794"/>
      <c r="N11" s="794"/>
      <c r="O11" s="794"/>
      <c r="P11" s="794"/>
      <c r="Q11" s="794"/>
      <c r="R11" s="794"/>
      <c r="S11" s="794"/>
      <c r="T11" s="807"/>
      <c r="U11" s="187" t="s">
        <v>1679</v>
      </c>
      <c r="V11" s="188"/>
      <c r="W11" s="188"/>
      <c r="X11" s="188"/>
      <c r="Y11" s="188"/>
      <c r="Z11" s="189" t="s">
        <v>1678</v>
      </c>
      <c r="AA11" s="190" t="e">
        <f>ID_MS_TH_PJK</f>
        <v>#N/A</v>
      </c>
      <c r="AB11" s="188"/>
      <c r="AC11" s="188"/>
      <c r="AD11" s="188"/>
      <c r="AE11" s="188"/>
      <c r="AF11" s="188"/>
      <c r="AG11" s="188"/>
      <c r="AH11" s="188"/>
      <c r="AI11" s="188"/>
      <c r="AJ11" s="188"/>
      <c r="AK11" s="191"/>
    </row>
    <row r="12" spans="1:37" x14ac:dyDescent="0.25">
      <c r="B12" s="762" t="s">
        <v>106</v>
      </c>
      <c r="C12" s="761"/>
      <c r="D12" s="761"/>
      <c r="E12" s="761"/>
      <c r="G12" s="56"/>
      <c r="H12" s="56"/>
      <c r="I12" s="56"/>
      <c r="J12" s="56"/>
      <c r="K12" s="56"/>
      <c r="L12" s="56"/>
      <c r="M12" s="56"/>
      <c r="N12" s="56"/>
      <c r="O12" s="56"/>
      <c r="P12" s="56"/>
      <c r="Q12" s="56"/>
      <c r="R12" s="56"/>
      <c r="S12" s="56"/>
      <c r="T12" s="56"/>
      <c r="U12" s="56"/>
      <c r="V12" s="56"/>
      <c r="W12" s="56"/>
      <c r="X12" s="56"/>
      <c r="Y12" s="56"/>
      <c r="Z12" s="56"/>
      <c r="AA12" s="56"/>
      <c r="AB12" s="56"/>
      <c r="AC12" s="56"/>
      <c r="AD12" s="56"/>
      <c r="AE12" s="56"/>
      <c r="AF12" s="56"/>
      <c r="AG12" s="56"/>
      <c r="AH12" s="56"/>
      <c r="AI12" s="56"/>
      <c r="AJ12" s="56"/>
      <c r="AK12" s="56"/>
    </row>
    <row r="13" spans="1:37" x14ac:dyDescent="0.25">
      <c r="B13" s="962" t="str">
        <f>HYPERLINK("#'"&amp;'EWS DIRECTORY'!$J$288&amp;"'!A1",'EWS DIRECTORY'!$J$288)</f>
        <v>I</v>
      </c>
      <c r="C13" s="761"/>
      <c r="D13" s="761"/>
      <c r="E13" s="761"/>
      <c r="G13" s="56" t="s">
        <v>1775</v>
      </c>
      <c r="H13" s="56"/>
      <c r="I13" s="56"/>
      <c r="J13" s="56"/>
      <c r="K13" s="56"/>
      <c r="L13" s="56"/>
      <c r="M13" s="56"/>
      <c r="N13" s="56"/>
      <c r="O13" s="56"/>
      <c r="P13" s="56"/>
      <c r="Q13" s="56"/>
      <c r="R13" s="56"/>
      <c r="S13" s="56"/>
      <c r="T13" s="56"/>
      <c r="U13" s="56"/>
      <c r="V13" s="56"/>
      <c r="W13" s="56"/>
      <c r="X13" s="56"/>
      <c r="Y13" s="56"/>
      <c r="Z13" s="56"/>
      <c r="AA13" s="56"/>
      <c r="AB13" s="56"/>
      <c r="AC13" s="56"/>
      <c r="AD13" s="56"/>
      <c r="AE13" s="56"/>
      <c r="AF13" s="56"/>
      <c r="AG13" s="56"/>
      <c r="AH13" s="56"/>
      <c r="AI13" s="56"/>
      <c r="AJ13" s="56"/>
      <c r="AK13" s="56"/>
    </row>
    <row r="14" spans="1:37" x14ac:dyDescent="0.25">
      <c r="B14" s="927" t="str">
        <f>HYPERLINK("#'"&amp;'EWS DIRECTORY'!$J$289&amp;"'!A1",'EWS DIRECTORY'!$J$289)</f>
        <v>I-1</v>
      </c>
      <c r="C14" s="761"/>
      <c r="D14" s="761"/>
      <c r="E14" s="761"/>
      <c r="G14" s="910" t="s">
        <v>1445</v>
      </c>
      <c r="H14" s="910" t="s">
        <v>1707</v>
      </c>
      <c r="I14" s="836"/>
      <c r="J14" s="836"/>
      <c r="K14" s="836"/>
      <c r="L14" s="836"/>
      <c r="M14" s="836"/>
      <c r="N14" s="836"/>
      <c r="O14" s="836"/>
      <c r="P14" s="836"/>
      <c r="Q14" s="836"/>
      <c r="R14" s="836"/>
      <c r="S14" s="836"/>
      <c r="T14" s="837"/>
      <c r="U14" s="910" t="s">
        <v>1708</v>
      </c>
      <c r="V14" s="837"/>
      <c r="W14" s="1218" t="s">
        <v>1776</v>
      </c>
      <c r="X14" s="824"/>
      <c r="Y14" s="824"/>
      <c r="Z14" s="824"/>
      <c r="AA14" s="824"/>
      <c r="AB14" s="824"/>
      <c r="AC14" s="824"/>
      <c r="AD14" s="824"/>
      <c r="AE14" s="824"/>
      <c r="AF14" s="825"/>
      <c r="AG14" s="1207" t="s">
        <v>1772</v>
      </c>
      <c r="AH14" s="836"/>
      <c r="AI14" s="836"/>
      <c r="AJ14" s="836"/>
      <c r="AK14" s="837"/>
    </row>
    <row r="15" spans="1:37" x14ac:dyDescent="0.25">
      <c r="B15" s="929" t="str">
        <f>HYPERLINK("#'"&amp;'EWS DIRECTORY'!$J$290&amp;"'!A1",'EWS DIRECTORY'!$J$290)</f>
        <v>I-1-1</v>
      </c>
      <c r="C15" s="761"/>
      <c r="D15" s="761"/>
      <c r="E15" s="761"/>
      <c r="G15" s="1205"/>
      <c r="H15" s="1001"/>
      <c r="I15" s="1094"/>
      <c r="J15" s="1094"/>
      <c r="K15" s="1094"/>
      <c r="L15" s="1094"/>
      <c r="M15" s="1094"/>
      <c r="N15" s="1094"/>
      <c r="O15" s="1094"/>
      <c r="P15" s="1094"/>
      <c r="Q15" s="1094"/>
      <c r="R15" s="1094"/>
      <c r="S15" s="1094"/>
      <c r="T15" s="853"/>
      <c r="U15" s="1001"/>
      <c r="V15" s="853"/>
      <c r="W15" s="1176" t="s">
        <v>1777</v>
      </c>
      <c r="X15" s="1141"/>
      <c r="Y15" s="1141"/>
      <c r="Z15" s="1141"/>
      <c r="AA15" s="1142"/>
      <c r="AB15" s="1212" t="s">
        <v>1778</v>
      </c>
      <c r="AC15" s="1141"/>
      <c r="AD15" s="1141"/>
      <c r="AE15" s="1141"/>
      <c r="AF15" s="1142"/>
      <c r="AG15" s="1001"/>
      <c r="AH15" s="1094"/>
      <c r="AI15" s="1094"/>
      <c r="AJ15" s="1094"/>
      <c r="AK15" s="853"/>
    </row>
    <row r="16" spans="1:37" x14ac:dyDescent="0.25">
      <c r="A16" s="110" t="e" cm="1" vm="4">
        <f t="array" aca="1" ref="A16" ca="1">_xlfn._xlws.FILTER(M16:M50,M16:M50&lt;&gt;"")</f>
        <v>#VALUE!</v>
      </c>
      <c r="B16" s="929" t="str">
        <f>HYPERLINK("#'"&amp;'EWS DIRECTORY'!$J$291&amp;"'!A1",'EWS DIRECTORY'!$J$291)</f>
        <v>I-1-2</v>
      </c>
      <c r="C16" s="761"/>
      <c r="D16" s="761"/>
      <c r="E16" s="761"/>
      <c r="G16" s="920"/>
      <c r="H16" s="838"/>
      <c r="I16" s="800"/>
      <c r="J16" s="800"/>
      <c r="K16" s="800"/>
      <c r="L16" s="800"/>
      <c r="M16" s="800"/>
      <c r="N16" s="800"/>
      <c r="O16" s="800"/>
      <c r="P16" s="800"/>
      <c r="Q16" s="800"/>
      <c r="R16" s="800"/>
      <c r="S16" s="800"/>
      <c r="T16" s="839"/>
      <c r="U16" s="838"/>
      <c r="V16" s="839"/>
      <c r="W16" s="1213"/>
      <c r="X16" s="800"/>
      <c r="Y16" s="800"/>
      <c r="Z16" s="800"/>
      <c r="AA16" s="1214"/>
      <c r="AB16" s="1213"/>
      <c r="AC16" s="800"/>
      <c r="AD16" s="800"/>
      <c r="AE16" s="800"/>
      <c r="AF16" s="1214"/>
      <c r="AG16" s="838"/>
      <c r="AH16" s="800"/>
      <c r="AI16" s="800"/>
      <c r="AJ16" s="800"/>
      <c r="AK16" s="839"/>
    </row>
    <row r="17" spans="1:37" x14ac:dyDescent="0.25">
      <c r="A17" s="110" t="s">
        <v>2032</v>
      </c>
      <c r="B17" s="929" t="str">
        <f>HYPERLINK("#'"&amp;'EWS DIRECTORY'!$J$292&amp;"'!A1",'EWS DIRECTORY'!$J$292)</f>
        <v>I-1-3</v>
      </c>
      <c r="C17" s="761"/>
      <c r="D17" s="761"/>
      <c r="E17" s="761"/>
      <c r="G17" s="192"/>
      <c r="H17" s="56"/>
      <c r="I17" s="56"/>
      <c r="J17" s="56"/>
      <c r="K17" s="56"/>
      <c r="L17" s="56"/>
      <c r="M17" s="56"/>
      <c r="N17" s="56"/>
      <c r="O17" s="56"/>
      <c r="P17" s="56"/>
      <c r="Q17" s="56"/>
      <c r="R17" s="56"/>
      <c r="S17" s="56"/>
      <c r="T17" s="56"/>
      <c r="U17" s="460"/>
      <c r="V17" s="193"/>
      <c r="W17" s="1215"/>
      <c r="X17" s="1094"/>
      <c r="Y17" s="1094"/>
      <c r="Z17" s="1094"/>
      <c r="AA17" s="853"/>
      <c r="AB17" s="1215"/>
      <c r="AC17" s="1094"/>
      <c r="AD17" s="1094"/>
      <c r="AE17" s="1094"/>
      <c r="AF17" s="853"/>
      <c r="AG17" s="1215"/>
      <c r="AH17" s="1094"/>
      <c r="AI17" s="1094"/>
      <c r="AJ17" s="1094"/>
      <c r="AK17" s="853"/>
    </row>
    <row r="18" spans="1:37" ht="24" customHeight="1" x14ac:dyDescent="0.25">
      <c r="A18" s="110" t="str" cm="1">
        <f t="array" ref="A18:A20">_xlfn._xlws.FILTER(M18:M52,M18:M52&lt;&gt;"")</f>
        <v>Berdasarkan Data Internal dan Eksternal yang dimiliki DJP</v>
      </c>
      <c r="G18" s="59">
        <v>1</v>
      </c>
      <c r="H18" s="1208" t="str">
        <f>I!G9</f>
        <v>Fasilitas Pengurangan Penghasilan Bruto dari Kegiatan Vokasi</v>
      </c>
      <c r="I18" s="1209"/>
      <c r="J18" s="1209"/>
      <c r="K18" s="1209"/>
      <c r="L18" s="60" t="s">
        <v>1681</v>
      </c>
      <c r="M18" s="1204" t="s">
        <v>1442</v>
      </c>
      <c r="N18" s="1094"/>
      <c r="O18" s="1094"/>
      <c r="P18" s="1094"/>
      <c r="Q18" s="1094"/>
      <c r="R18" s="1094"/>
      <c r="S18" s="1094"/>
      <c r="T18" s="853"/>
      <c r="U18" s="1217" t="s">
        <v>667</v>
      </c>
      <c r="V18" s="853"/>
      <c r="W18" s="1206">
        <f>I!$R$25</f>
        <v>0</v>
      </c>
      <c r="X18" s="1094"/>
      <c r="Y18" s="1094"/>
      <c r="Z18" s="1094"/>
      <c r="AA18" s="853"/>
      <c r="AB18" s="1206">
        <f>'I-1-1'!AT51</f>
        <v>0</v>
      </c>
      <c r="AC18" s="1094"/>
      <c r="AD18" s="1094"/>
      <c r="AE18" s="1094"/>
      <c r="AF18" s="853"/>
      <c r="AG18" s="1206">
        <f>AB18-W18</f>
        <v>0</v>
      </c>
      <c r="AH18" s="1094"/>
      <c r="AI18" s="1094"/>
      <c r="AJ18" s="1094"/>
      <c r="AK18" s="853"/>
    </row>
    <row r="19" spans="1:37" ht="24" customHeight="1" x14ac:dyDescent="0.25">
      <c r="A19" s="110" t="str">
        <v>Berdasarkan pemeriksaan langsung terhadap bukti pendukung</v>
      </c>
      <c r="G19" s="59"/>
      <c r="H19" s="1210"/>
      <c r="I19" s="1209"/>
      <c r="J19" s="1209"/>
      <c r="K19" s="1209"/>
      <c r="L19" s="60"/>
      <c r="M19" s="1094"/>
      <c r="N19" s="1094"/>
      <c r="O19" s="1094"/>
      <c r="P19" s="1094"/>
      <c r="Q19" s="1094"/>
      <c r="R19" s="1094"/>
      <c r="S19" s="1094"/>
      <c r="T19" s="853"/>
      <c r="U19" s="460"/>
      <c r="V19" s="193"/>
      <c r="W19" s="1206"/>
      <c r="X19" s="1094"/>
      <c r="Y19" s="1094"/>
      <c r="Z19" s="1094"/>
      <c r="AA19" s="853"/>
      <c r="AB19" s="1206"/>
      <c r="AC19" s="1094"/>
      <c r="AD19" s="1094"/>
      <c r="AE19" s="1094"/>
      <c r="AF19" s="853"/>
      <c r="AG19" s="1206"/>
      <c r="AH19" s="1094"/>
      <c r="AI19" s="1094"/>
      <c r="AJ19" s="1094"/>
      <c r="AK19" s="853"/>
    </row>
    <row r="20" spans="1:37" x14ac:dyDescent="0.25">
      <c r="A20" s="110" t="str">
        <v>Berdasarkan Data Pemicu dan Data Penguji</v>
      </c>
      <c r="G20" s="192"/>
      <c r="H20" s="1234"/>
      <c r="I20" s="1235"/>
      <c r="J20" s="1235"/>
      <c r="K20" s="1235"/>
      <c r="L20" s="56"/>
      <c r="M20" s="1204"/>
      <c r="N20" s="1094"/>
      <c r="O20" s="1094"/>
      <c r="P20" s="1094"/>
      <c r="Q20" s="1094"/>
      <c r="R20" s="1094"/>
      <c r="S20" s="1094"/>
      <c r="T20" s="853"/>
      <c r="U20" s="460"/>
      <c r="V20" s="193"/>
      <c r="W20" s="547"/>
      <c r="X20" s="548"/>
      <c r="Y20" s="548"/>
      <c r="Z20" s="548"/>
      <c r="AA20" s="548"/>
      <c r="AB20" s="547"/>
      <c r="AC20" s="548"/>
      <c r="AD20" s="548"/>
      <c r="AE20" s="548"/>
      <c r="AF20" s="548"/>
      <c r="AG20" s="547"/>
      <c r="AH20" s="548"/>
      <c r="AI20" s="548"/>
      <c r="AJ20" s="548"/>
      <c r="AK20" s="549"/>
    </row>
    <row r="21" spans="1:37" ht="27.75" customHeight="1" x14ac:dyDescent="0.25">
      <c r="G21" s="59">
        <v>2</v>
      </c>
      <c r="H21" s="1208" t="str">
        <f>I!G9</f>
        <v>Fasilitas Pengurangan Penghasilan Bruto dari Kegiatan Vokasi</v>
      </c>
      <c r="I21" s="1209"/>
      <c r="J21" s="1209"/>
      <c r="K21" s="1209"/>
      <c r="L21" s="60" t="s">
        <v>1681</v>
      </c>
      <c r="M21" s="1204" t="s">
        <v>1460</v>
      </c>
      <c r="N21" s="1094"/>
      <c r="O21" s="1094"/>
      <c r="P21" s="1094"/>
      <c r="Q21" s="1094"/>
      <c r="R21" s="1094"/>
      <c r="S21" s="1094"/>
      <c r="T21" s="853"/>
      <c r="U21" s="1217" t="s">
        <v>669</v>
      </c>
      <c r="V21" s="853"/>
      <c r="W21" s="1206">
        <f>I!$R$25</f>
        <v>0</v>
      </c>
      <c r="X21" s="1094"/>
      <c r="Y21" s="1094"/>
      <c r="Z21" s="1094"/>
      <c r="AA21" s="853"/>
      <c r="AB21" s="1206">
        <f>'I-1-2'!AI26</f>
        <v>0</v>
      </c>
      <c r="AC21" s="1094"/>
      <c r="AD21" s="1094"/>
      <c r="AE21" s="1094"/>
      <c r="AF21" s="853"/>
      <c r="AG21" s="1206">
        <f>AB21-W21</f>
        <v>0</v>
      </c>
      <c r="AH21" s="1094"/>
      <c r="AI21" s="1094"/>
      <c r="AJ21" s="1094"/>
      <c r="AK21" s="853"/>
    </row>
    <row r="22" spans="1:37" ht="27.75" customHeight="1" x14ac:dyDescent="0.25">
      <c r="G22" s="59"/>
      <c r="H22" s="1210"/>
      <c r="I22" s="1209"/>
      <c r="J22" s="1209"/>
      <c r="K22" s="1209"/>
      <c r="L22" s="60"/>
      <c r="M22" s="1094"/>
      <c r="N22" s="1094"/>
      <c r="O22" s="1094"/>
      <c r="P22" s="1094"/>
      <c r="Q22" s="1094"/>
      <c r="R22" s="1094"/>
      <c r="S22" s="1094"/>
      <c r="T22" s="853"/>
      <c r="U22" s="460"/>
      <c r="V22" s="193"/>
      <c r="W22" s="1206"/>
      <c r="X22" s="1094"/>
      <c r="Y22" s="1094"/>
      <c r="Z22" s="1094"/>
      <c r="AA22" s="853"/>
      <c r="AB22" s="1206"/>
      <c r="AC22" s="1094"/>
      <c r="AD22" s="1094"/>
      <c r="AE22" s="1094"/>
      <c r="AF22" s="853"/>
      <c r="AG22" s="1206"/>
      <c r="AH22" s="1094"/>
      <c r="AI22" s="1094"/>
      <c r="AJ22" s="1094"/>
      <c r="AK22" s="853"/>
    </row>
    <row r="23" spans="1:37" x14ac:dyDescent="0.25">
      <c r="G23" s="59"/>
      <c r="H23" s="457"/>
      <c r="I23" s="457"/>
      <c r="J23" s="457"/>
      <c r="K23" s="457"/>
      <c r="L23" s="60"/>
      <c r="M23" s="457"/>
      <c r="N23" s="457"/>
      <c r="O23" s="457"/>
      <c r="P23" s="457"/>
      <c r="Q23" s="457"/>
      <c r="R23" s="457"/>
      <c r="S23" s="457"/>
      <c r="T23" s="457"/>
      <c r="U23" s="460"/>
      <c r="V23" s="193"/>
      <c r="W23" s="547"/>
      <c r="X23" s="548"/>
      <c r="Y23" s="548"/>
      <c r="Z23" s="548"/>
      <c r="AA23" s="548"/>
      <c r="AB23" s="547"/>
      <c r="AC23" s="548"/>
      <c r="AD23" s="548"/>
      <c r="AE23" s="548"/>
      <c r="AF23" s="548"/>
      <c r="AG23" s="547"/>
      <c r="AH23" s="548"/>
      <c r="AI23" s="548"/>
      <c r="AJ23" s="548"/>
      <c r="AK23" s="549"/>
    </row>
    <row r="24" spans="1:37" ht="30" customHeight="1" x14ac:dyDescent="0.25">
      <c r="G24" s="59">
        <v>3</v>
      </c>
      <c r="H24" s="1208" t="str">
        <f>H21</f>
        <v>Fasilitas Pengurangan Penghasilan Bruto dari Kegiatan Vokasi</v>
      </c>
      <c r="I24" s="1209"/>
      <c r="J24" s="1209"/>
      <c r="K24" s="1209"/>
      <c r="L24" s="60" t="s">
        <v>1681</v>
      </c>
      <c r="M24" s="1204" t="s">
        <v>1472</v>
      </c>
      <c r="N24" s="1094"/>
      <c r="O24" s="1094"/>
      <c r="P24" s="1094"/>
      <c r="Q24" s="1094"/>
      <c r="R24" s="1094"/>
      <c r="S24" s="1094"/>
      <c r="T24" s="853"/>
      <c r="U24" s="1217" t="s">
        <v>671</v>
      </c>
      <c r="V24" s="853"/>
      <c r="W24" s="1206">
        <f>I!$R$25</f>
        <v>0</v>
      </c>
      <c r="X24" s="1094"/>
      <c r="Y24" s="1094"/>
      <c r="Z24" s="1094"/>
      <c r="AA24" s="853"/>
      <c r="AB24" s="1206">
        <f>'I-1-3'!$L$34</f>
        <v>0</v>
      </c>
      <c r="AC24" s="1094"/>
      <c r="AD24" s="1094"/>
      <c r="AE24" s="1094"/>
      <c r="AF24" s="853"/>
      <c r="AG24" s="1206">
        <f>AB24-W24</f>
        <v>0</v>
      </c>
      <c r="AH24" s="1094"/>
      <c r="AI24" s="1094"/>
      <c r="AJ24" s="1094"/>
      <c r="AK24" s="853"/>
    </row>
    <row r="25" spans="1:37" ht="30" customHeight="1" x14ac:dyDescent="0.25">
      <c r="G25" s="59"/>
      <c r="H25" s="1210"/>
      <c r="I25" s="1209"/>
      <c r="J25" s="1209"/>
      <c r="K25" s="1209"/>
      <c r="L25" s="60"/>
      <c r="M25" s="1094"/>
      <c r="N25" s="1094"/>
      <c r="O25" s="1094"/>
      <c r="P25" s="1094"/>
      <c r="Q25" s="1094"/>
      <c r="R25" s="1094"/>
      <c r="S25" s="1094"/>
      <c r="T25" s="853"/>
      <c r="U25" s="460"/>
      <c r="V25" s="193"/>
      <c r="W25" s="547"/>
      <c r="X25" s="548"/>
      <c r="Y25" s="548"/>
      <c r="Z25" s="548"/>
      <c r="AA25" s="548"/>
      <c r="AB25" s="547"/>
      <c r="AC25" s="548"/>
      <c r="AD25" s="548"/>
      <c r="AE25" s="548"/>
      <c r="AF25" s="548"/>
      <c r="AG25" s="547"/>
      <c r="AH25" s="548"/>
      <c r="AI25" s="548"/>
      <c r="AJ25" s="548"/>
      <c r="AK25" s="549"/>
    </row>
    <row r="26" spans="1:37" ht="14.4" thickBot="1" x14ac:dyDescent="0.3">
      <c r="G26" s="194"/>
      <c r="H26" s="61"/>
      <c r="I26" s="61"/>
      <c r="J26" s="61"/>
      <c r="K26" s="61"/>
      <c r="L26" s="61"/>
      <c r="M26" s="61"/>
      <c r="N26" s="61"/>
      <c r="O26" s="61"/>
      <c r="P26" s="61"/>
      <c r="Q26" s="61"/>
      <c r="R26" s="61"/>
      <c r="S26" s="61"/>
      <c r="T26" s="61"/>
      <c r="U26" s="195"/>
      <c r="V26" s="196"/>
      <c r="W26" s="550"/>
      <c r="X26" s="551"/>
      <c r="Y26" s="551"/>
      <c r="Z26" s="551"/>
      <c r="AA26" s="551"/>
      <c r="AB26" s="550"/>
      <c r="AC26" s="551"/>
      <c r="AD26" s="551"/>
      <c r="AE26" s="551"/>
      <c r="AF26" s="551"/>
      <c r="AG26" s="550"/>
      <c r="AH26" s="551"/>
      <c r="AI26" s="551"/>
      <c r="AJ26" s="551"/>
      <c r="AK26" s="552"/>
    </row>
    <row r="27" spans="1:37" ht="14.4" thickTop="1" x14ac:dyDescent="0.25">
      <c r="G27" s="56"/>
      <c r="H27" s="56"/>
      <c r="I27" s="56"/>
      <c r="J27" s="56"/>
      <c r="K27" s="56"/>
      <c r="L27" s="56"/>
      <c r="M27" s="56"/>
      <c r="N27" s="56"/>
      <c r="O27" s="56"/>
      <c r="P27" s="56"/>
      <c r="Q27" s="56"/>
      <c r="R27" s="56"/>
      <c r="S27" s="56"/>
      <c r="T27" s="56"/>
      <c r="U27" s="56"/>
      <c r="V27" s="56"/>
      <c r="W27" s="56"/>
      <c r="X27" s="56"/>
      <c r="Y27" s="56"/>
      <c r="Z27" s="56"/>
      <c r="AA27" s="56"/>
      <c r="AB27" s="56"/>
      <c r="AC27" s="56"/>
      <c r="AD27" s="56"/>
      <c r="AE27" s="56"/>
      <c r="AF27" s="56"/>
      <c r="AG27" s="56"/>
      <c r="AH27" s="56"/>
      <c r="AI27" s="56"/>
      <c r="AJ27" s="56"/>
      <c r="AK27" s="56"/>
    </row>
    <row r="28" spans="1:37" x14ac:dyDescent="0.25">
      <c r="B28" s="760"/>
      <c r="C28" s="761"/>
      <c r="D28" s="761"/>
      <c r="E28" s="761"/>
      <c r="G28" s="198" t="s">
        <v>1779</v>
      </c>
      <c r="H28" s="199"/>
      <c r="I28" s="199"/>
      <c r="J28" s="199"/>
      <c r="K28" s="199"/>
      <c r="L28" s="199"/>
      <c r="M28" s="199"/>
      <c r="N28" s="199"/>
      <c r="O28" s="199"/>
      <c r="P28" s="199"/>
      <c r="Q28" s="199"/>
      <c r="R28" s="199"/>
      <c r="S28" s="199"/>
      <c r="T28" s="199"/>
      <c r="U28" s="199"/>
      <c r="V28" s="199"/>
      <c r="W28" s="199"/>
      <c r="X28" s="199"/>
      <c r="Y28" s="199"/>
      <c r="Z28" s="199"/>
      <c r="AA28" s="199"/>
      <c r="AB28" s="199"/>
      <c r="AC28" s="199"/>
      <c r="AD28" s="199"/>
      <c r="AE28" s="199"/>
      <c r="AF28" s="199"/>
      <c r="AG28" s="199"/>
      <c r="AH28" s="199"/>
      <c r="AI28" s="199"/>
      <c r="AJ28" s="199"/>
      <c r="AK28" s="200"/>
    </row>
    <row r="29" spans="1:37" x14ac:dyDescent="0.25">
      <c r="G29" s="201" t="s">
        <v>1445</v>
      </c>
      <c r="H29" s="970" t="s">
        <v>1780</v>
      </c>
      <c r="I29" s="764"/>
      <c r="J29" s="764"/>
      <c r="K29" s="764"/>
      <c r="L29" s="764"/>
      <c r="M29" s="764"/>
      <c r="N29" s="764"/>
      <c r="O29" s="764"/>
      <c r="P29" s="764"/>
      <c r="Q29" s="764"/>
      <c r="R29" s="764"/>
      <c r="S29" s="764"/>
      <c r="T29" s="764"/>
      <c r="U29" s="764"/>
      <c r="V29" s="764"/>
      <c r="W29" s="764"/>
      <c r="X29" s="764"/>
      <c r="Y29" s="764"/>
      <c r="Z29" s="764"/>
      <c r="AA29" s="764"/>
      <c r="AB29" s="764"/>
      <c r="AC29" s="764"/>
      <c r="AD29" s="764"/>
      <c r="AE29" s="764"/>
      <c r="AF29" s="764"/>
      <c r="AG29" s="764"/>
      <c r="AH29" s="764"/>
      <c r="AI29" s="764"/>
      <c r="AJ29" s="764"/>
      <c r="AK29" s="765"/>
    </row>
    <row r="30" spans="1:37" x14ac:dyDescent="0.25">
      <c r="B30" s="760"/>
      <c r="C30" s="761"/>
      <c r="D30" s="761"/>
      <c r="E30" s="761"/>
      <c r="G30" s="520" t="s">
        <v>1781</v>
      </c>
      <c r="H30" s="971" t="str">
        <f>"Berdasarkan hasil pengujian-pengujian tersebut, pemeriksaan atas "&amp;$H$18&amp;"  disimpulkan sebagai berikut :"</f>
        <v>Berdasarkan hasil pengujian-pengujian tersebut, pemeriksaan atas Fasilitas Pengurangan Penghasilan Bruto dari Kegiatan Vokasi  disimpulkan sebagai berikut :</v>
      </c>
      <c r="I30" s="789"/>
      <c r="J30" s="789"/>
      <c r="K30" s="789"/>
      <c r="L30" s="789"/>
      <c r="M30" s="789"/>
      <c r="N30" s="789"/>
      <c r="O30" s="789"/>
      <c r="P30" s="789"/>
      <c r="Q30" s="789"/>
      <c r="R30" s="789"/>
      <c r="S30" s="789"/>
      <c r="T30" s="789"/>
      <c r="U30" s="789"/>
      <c r="V30" s="789"/>
      <c r="W30" s="789"/>
      <c r="X30" s="789"/>
      <c r="Y30" s="789"/>
      <c r="Z30" s="789"/>
      <c r="AA30" s="789"/>
      <c r="AB30" s="789"/>
      <c r="AC30" s="789"/>
      <c r="AD30" s="789"/>
      <c r="AE30" s="789"/>
      <c r="AF30" s="789"/>
      <c r="AG30" s="789"/>
      <c r="AH30" s="789"/>
      <c r="AI30" s="789"/>
      <c r="AJ30" s="789"/>
      <c r="AK30" s="790"/>
    </row>
    <row r="31" spans="1:37" x14ac:dyDescent="0.25">
      <c r="G31" s="521"/>
      <c r="H31" s="804"/>
      <c r="I31" s="1094"/>
      <c r="J31" s="1094"/>
      <c r="K31" s="1094"/>
      <c r="L31" s="1094"/>
      <c r="M31" s="1094"/>
      <c r="N31" s="1094"/>
      <c r="O31" s="1094"/>
      <c r="P31" s="1094"/>
      <c r="Q31" s="1094"/>
      <c r="R31" s="1094"/>
      <c r="S31" s="1094"/>
      <c r="T31" s="1094"/>
      <c r="U31" s="1094"/>
      <c r="V31" s="1094"/>
      <c r="W31" s="1094"/>
      <c r="X31" s="1094"/>
      <c r="Y31" s="1094"/>
      <c r="Z31" s="1094"/>
      <c r="AA31" s="1094"/>
      <c r="AB31" s="1094"/>
      <c r="AC31" s="1094"/>
      <c r="AD31" s="1094"/>
      <c r="AE31" s="1094"/>
      <c r="AF31" s="1094"/>
      <c r="AG31" s="1094"/>
      <c r="AH31" s="1094"/>
      <c r="AI31" s="1094"/>
      <c r="AJ31" s="1094"/>
      <c r="AK31" s="805"/>
    </row>
    <row r="32" spans="1:37" x14ac:dyDescent="0.25">
      <c r="B32" s="760"/>
      <c r="C32" s="761"/>
      <c r="D32" s="761"/>
      <c r="E32" s="761"/>
      <c r="G32" s="521"/>
      <c r="H32" s="202" t="str">
        <f>$H$18&amp;" menurut pemeriksa :"</f>
        <v>Fasilitas Pengurangan Penghasilan Bruto dari Kegiatan Vokasi menurut pemeriksa :</v>
      </c>
      <c r="I32" s="203"/>
      <c r="J32" s="203"/>
      <c r="K32" s="203"/>
      <c r="L32" s="203"/>
      <c r="M32" s="203"/>
      <c r="N32" s="203"/>
      <c r="O32" s="203"/>
      <c r="P32" s="203"/>
      <c r="Q32" s="203"/>
      <c r="R32" s="203"/>
      <c r="S32" s="203"/>
      <c r="T32" s="203"/>
      <c r="U32" s="203"/>
      <c r="V32" s="203"/>
      <c r="W32" s="203"/>
      <c r="X32" s="203"/>
      <c r="Y32" s="203"/>
      <c r="Z32" s="203"/>
      <c r="AA32" s="203"/>
      <c r="AB32" s="203"/>
      <c r="AK32" s="186"/>
    </row>
    <row r="33" spans="2:37" x14ac:dyDescent="0.25">
      <c r="G33" s="521"/>
      <c r="H33" s="202" t="s">
        <v>1681</v>
      </c>
      <c r="I33" s="939" t="s">
        <v>1782</v>
      </c>
      <c r="J33" s="1094"/>
      <c r="K33" s="1094"/>
      <c r="L33" s="1094"/>
      <c r="M33" s="1094"/>
      <c r="N33" s="1094"/>
      <c r="O33" s="1094"/>
      <c r="P33" s="1094"/>
      <c r="Q33" s="1094"/>
      <c r="R33" s="1094"/>
      <c r="S33" s="1094"/>
      <c r="T33" s="1094"/>
      <c r="U33" s="1094"/>
      <c r="V33" s="1094"/>
      <c r="W33" s="203" t="s">
        <v>1684</v>
      </c>
      <c r="X33" s="974">
        <f>IF(I34="Tidak Dilakukan Pengujian",X35,
IF(I34=M18,AB18,
IF(I34=M21,AB21,
IF(I34=M24,AB24,"Pilih teknik yang lain"))))</f>
        <v>0</v>
      </c>
      <c r="Y33" s="1094"/>
      <c r="Z33" s="1094"/>
      <c r="AA33" s="1094"/>
      <c r="AB33" s="1094"/>
      <c r="AK33" s="186"/>
    </row>
    <row r="34" spans="2:37" x14ac:dyDescent="0.25">
      <c r="B34" s="760"/>
      <c r="C34" s="761"/>
      <c r="D34" s="761"/>
      <c r="E34" s="761"/>
      <c r="G34" s="521"/>
      <c r="H34" s="202"/>
      <c r="I34" s="939" t="s">
        <v>2032</v>
      </c>
      <c r="J34" s="1094"/>
      <c r="K34" s="1094"/>
      <c r="L34" s="1094"/>
      <c r="M34" s="1094"/>
      <c r="N34" s="1094"/>
      <c r="O34" s="1094"/>
      <c r="P34" s="1094"/>
      <c r="Q34" s="1094"/>
      <c r="R34" s="1094"/>
      <c r="S34" s="1094"/>
      <c r="T34" s="1094"/>
      <c r="U34" s="1094"/>
      <c r="V34" s="1094"/>
      <c r="W34" s="203"/>
      <c r="X34" s="522"/>
      <c r="Y34" s="522"/>
      <c r="Z34" s="522"/>
      <c r="AA34" s="522"/>
      <c r="AB34" s="522"/>
      <c r="AC34" s="204"/>
      <c r="AD34" s="204"/>
      <c r="AE34" s="204"/>
      <c r="AF34" s="204"/>
      <c r="AG34" s="204"/>
      <c r="AH34" s="204"/>
      <c r="AI34" s="204"/>
      <c r="AJ34" s="204"/>
      <c r="AK34" s="444"/>
    </row>
    <row r="35" spans="2:37" x14ac:dyDescent="0.25">
      <c r="G35" s="521"/>
      <c r="H35" s="202" t="s">
        <v>1681</v>
      </c>
      <c r="I35" s="939" t="s">
        <v>1783</v>
      </c>
      <c r="J35" s="1094"/>
      <c r="K35" s="1094"/>
      <c r="L35" s="1094"/>
      <c r="M35" s="1094"/>
      <c r="N35" s="1094"/>
      <c r="O35" s="1094"/>
      <c r="P35" s="1094"/>
      <c r="Q35" s="1094"/>
      <c r="R35" s="1094"/>
      <c r="S35" s="1094"/>
      <c r="T35" s="1094"/>
      <c r="U35" s="1094"/>
      <c r="V35" s="1094"/>
      <c r="W35" s="203" t="s">
        <v>1684</v>
      </c>
      <c r="X35" s="968">
        <f>I!R25</f>
        <v>0</v>
      </c>
      <c r="Y35" s="794"/>
      <c r="Z35" s="794"/>
      <c r="AA35" s="794"/>
      <c r="AB35" s="794"/>
      <c r="AC35" s="204"/>
      <c r="AD35" s="204"/>
      <c r="AE35" s="204"/>
      <c r="AF35" s="204"/>
      <c r="AG35" s="204"/>
      <c r="AH35" s="204"/>
      <c r="AI35" s="204"/>
      <c r="AJ35" s="204"/>
      <c r="AK35" s="444"/>
    </row>
    <row r="36" spans="2:37" x14ac:dyDescent="0.25">
      <c r="B36" s="760"/>
      <c r="C36" s="761"/>
      <c r="D36" s="761"/>
      <c r="E36" s="761"/>
      <c r="G36" s="521"/>
      <c r="H36" s="202" t="s">
        <v>1772</v>
      </c>
      <c r="I36" s="203"/>
      <c r="J36" s="203"/>
      <c r="K36" s="203"/>
      <c r="L36" s="203"/>
      <c r="M36" s="203"/>
      <c r="N36" s="203"/>
      <c r="O36" s="203"/>
      <c r="P36" s="203"/>
      <c r="Q36" s="203"/>
      <c r="R36" s="203"/>
      <c r="S36" s="203"/>
      <c r="T36" s="203"/>
      <c r="U36" s="203"/>
      <c r="V36" s="203"/>
      <c r="W36" s="203" t="s">
        <v>1684</v>
      </c>
      <c r="X36" s="966">
        <f>X33-X35</f>
        <v>0</v>
      </c>
      <c r="Y36" s="789"/>
      <c r="Z36" s="789"/>
      <c r="AA36" s="789"/>
      <c r="AB36" s="789"/>
      <c r="AC36" s="204"/>
      <c r="AD36" s="204"/>
      <c r="AE36" s="204"/>
      <c r="AF36" s="204"/>
      <c r="AG36" s="204"/>
      <c r="AH36" s="204"/>
      <c r="AI36" s="204"/>
      <c r="AJ36" s="204"/>
      <c r="AK36" s="444"/>
    </row>
    <row r="37" spans="2:37" x14ac:dyDescent="0.25">
      <c r="G37" s="521"/>
      <c r="H37" s="202"/>
      <c r="I37" s="203"/>
      <c r="J37" s="203"/>
      <c r="K37" s="203"/>
      <c r="L37" s="203"/>
      <c r="M37" s="203"/>
      <c r="N37" s="203"/>
      <c r="O37" s="203"/>
      <c r="P37" s="203"/>
      <c r="Q37" s="203"/>
      <c r="R37" s="203"/>
      <c r="S37" s="203"/>
      <c r="T37" s="203"/>
      <c r="U37" s="203"/>
      <c r="V37" s="203"/>
      <c r="W37" s="203"/>
      <c r="X37" s="522"/>
      <c r="Y37" s="522"/>
      <c r="Z37" s="522"/>
      <c r="AA37" s="522"/>
      <c r="AB37" s="522"/>
      <c r="AC37" s="204"/>
      <c r="AD37" s="204"/>
      <c r="AE37" s="204"/>
      <c r="AF37" s="204"/>
      <c r="AG37" s="204"/>
      <c r="AH37" s="204"/>
      <c r="AI37" s="204"/>
      <c r="AJ37" s="204"/>
      <c r="AK37" s="444"/>
    </row>
    <row r="38" spans="2:37" x14ac:dyDescent="0.25">
      <c r="B38" s="760"/>
      <c r="C38" s="761"/>
      <c r="D38" s="761"/>
      <c r="E38" s="761"/>
      <c r="G38" s="521" t="s">
        <v>1784</v>
      </c>
      <c r="H38" s="202" t="s">
        <v>1785</v>
      </c>
      <c r="I38" s="203"/>
      <c r="J38" s="203"/>
      <c r="K38" s="203"/>
      <c r="L38" s="203"/>
      <c r="M38" s="203"/>
      <c r="N38" s="203"/>
      <c r="O38" s="203"/>
      <c r="P38" s="203"/>
      <c r="Q38" s="203"/>
      <c r="R38" s="203"/>
      <c r="S38" s="203"/>
      <c r="T38" s="203"/>
      <c r="U38" s="203"/>
      <c r="V38" s="203"/>
      <c r="W38" s="203"/>
      <c r="X38" s="203"/>
      <c r="Y38" s="203"/>
      <c r="Z38" s="203"/>
      <c r="AA38" s="203"/>
      <c r="AB38" s="203"/>
      <c r="AC38" s="204"/>
      <c r="AD38" s="204"/>
      <c r="AE38" s="204"/>
      <c r="AF38" s="204"/>
      <c r="AG38" s="204"/>
      <c r="AH38" s="204"/>
      <c r="AI38" s="204"/>
      <c r="AJ38" s="204"/>
      <c r="AK38" s="444"/>
    </row>
    <row r="39" spans="2:37" x14ac:dyDescent="0.25">
      <c r="G39" s="521"/>
      <c r="H39" s="972" t="s">
        <v>1786</v>
      </c>
      <c r="I39" s="1094"/>
      <c r="J39" s="1094"/>
      <c r="K39" s="1094"/>
      <c r="L39" s="1094"/>
      <c r="M39" s="1094"/>
      <c r="N39" s="1094"/>
      <c r="O39" s="1094"/>
      <c r="P39" s="1094"/>
      <c r="Q39" s="1094"/>
      <c r="R39" s="1094"/>
      <c r="S39" s="1094"/>
      <c r="T39" s="1094"/>
      <c r="U39" s="1094"/>
      <c r="V39" s="1094"/>
      <c r="W39" s="1094"/>
      <c r="X39" s="1094"/>
      <c r="Y39" s="1094"/>
      <c r="Z39" s="1094"/>
      <c r="AA39" s="1094"/>
      <c r="AB39" s="1094"/>
      <c r="AC39" s="1094"/>
      <c r="AD39" s="1094"/>
      <c r="AE39" s="1094"/>
      <c r="AF39" s="1094"/>
      <c r="AG39" s="1094"/>
      <c r="AH39" s="1094"/>
      <c r="AI39" s="1094"/>
      <c r="AJ39" s="1094"/>
      <c r="AK39" s="805"/>
    </row>
    <row r="40" spans="2:37" x14ac:dyDescent="0.25">
      <c r="G40" s="521"/>
      <c r="H40" s="804"/>
      <c r="I40" s="1094"/>
      <c r="J40" s="1094"/>
      <c r="K40" s="1094"/>
      <c r="L40" s="1094"/>
      <c r="M40" s="1094"/>
      <c r="N40" s="1094"/>
      <c r="O40" s="1094"/>
      <c r="P40" s="1094"/>
      <c r="Q40" s="1094"/>
      <c r="R40" s="1094"/>
      <c r="S40" s="1094"/>
      <c r="T40" s="1094"/>
      <c r="U40" s="1094"/>
      <c r="V40" s="1094"/>
      <c r="W40" s="1094"/>
      <c r="X40" s="1094"/>
      <c r="Y40" s="1094"/>
      <c r="Z40" s="1094"/>
      <c r="AA40" s="1094"/>
      <c r="AB40" s="1094"/>
      <c r="AC40" s="1094"/>
      <c r="AD40" s="1094"/>
      <c r="AE40" s="1094"/>
      <c r="AF40" s="1094"/>
      <c r="AG40" s="1094"/>
      <c r="AH40" s="1094"/>
      <c r="AI40" s="1094"/>
      <c r="AJ40" s="1094"/>
      <c r="AK40" s="805"/>
    </row>
    <row r="41" spans="2:37" x14ac:dyDescent="0.25">
      <c r="G41" s="521"/>
      <c r="H41" s="804"/>
      <c r="I41" s="1094"/>
      <c r="J41" s="1094"/>
      <c r="K41" s="1094"/>
      <c r="L41" s="1094"/>
      <c r="M41" s="1094"/>
      <c r="N41" s="1094"/>
      <c r="O41" s="1094"/>
      <c r="P41" s="1094"/>
      <c r="Q41" s="1094"/>
      <c r="R41" s="1094"/>
      <c r="S41" s="1094"/>
      <c r="T41" s="1094"/>
      <c r="U41" s="1094"/>
      <c r="V41" s="1094"/>
      <c r="W41" s="1094"/>
      <c r="X41" s="1094"/>
      <c r="Y41" s="1094"/>
      <c r="Z41" s="1094"/>
      <c r="AA41" s="1094"/>
      <c r="AB41" s="1094"/>
      <c r="AC41" s="1094"/>
      <c r="AD41" s="1094"/>
      <c r="AE41" s="1094"/>
      <c r="AF41" s="1094"/>
      <c r="AG41" s="1094"/>
      <c r="AH41" s="1094"/>
      <c r="AI41" s="1094"/>
      <c r="AJ41" s="1094"/>
      <c r="AK41" s="805"/>
    </row>
    <row r="42" spans="2:37" x14ac:dyDescent="0.25">
      <c r="G42" s="521"/>
      <c r="H42" s="804"/>
      <c r="I42" s="1094"/>
      <c r="J42" s="1094"/>
      <c r="K42" s="1094"/>
      <c r="L42" s="1094"/>
      <c r="M42" s="1094"/>
      <c r="N42" s="1094"/>
      <c r="O42" s="1094"/>
      <c r="P42" s="1094"/>
      <c r="Q42" s="1094"/>
      <c r="R42" s="1094"/>
      <c r="S42" s="1094"/>
      <c r="T42" s="1094"/>
      <c r="U42" s="1094"/>
      <c r="V42" s="1094"/>
      <c r="W42" s="1094"/>
      <c r="X42" s="1094"/>
      <c r="Y42" s="1094"/>
      <c r="Z42" s="1094"/>
      <c r="AA42" s="1094"/>
      <c r="AB42" s="1094"/>
      <c r="AC42" s="1094"/>
      <c r="AD42" s="1094"/>
      <c r="AE42" s="1094"/>
      <c r="AF42" s="1094"/>
      <c r="AG42" s="1094"/>
      <c r="AH42" s="1094"/>
      <c r="AI42" s="1094"/>
      <c r="AJ42" s="1094"/>
      <c r="AK42" s="805"/>
    </row>
    <row r="43" spans="2:37" x14ac:dyDescent="0.25">
      <c r="G43" s="521"/>
      <c r="H43" s="202" t="s">
        <v>1787</v>
      </c>
      <c r="I43" s="203"/>
      <c r="J43" s="203"/>
      <c r="K43" s="203"/>
      <c r="L43" s="203"/>
      <c r="M43" s="203"/>
      <c r="N43" s="203"/>
      <c r="O43" s="203"/>
      <c r="P43" s="203"/>
      <c r="Q43" s="203"/>
      <c r="R43" s="203"/>
      <c r="S43" s="203"/>
      <c r="T43" s="203"/>
      <c r="U43" s="203"/>
      <c r="V43" s="203"/>
      <c r="W43" s="203"/>
      <c r="X43" s="522"/>
      <c r="Y43" s="522"/>
      <c r="Z43" s="522"/>
      <c r="AA43" s="522"/>
      <c r="AB43" s="522"/>
      <c r="AC43" s="435"/>
      <c r="AD43" s="435"/>
      <c r="AE43" s="435"/>
      <c r="AF43" s="435"/>
      <c r="AG43" s="435"/>
      <c r="AH43" s="435"/>
      <c r="AI43" s="435"/>
      <c r="AJ43" s="435"/>
      <c r="AK43" s="437"/>
    </row>
    <row r="44" spans="2:37" x14ac:dyDescent="0.25">
      <c r="G44" s="521"/>
      <c r="H44" s="202" t="s">
        <v>1681</v>
      </c>
      <c r="I44" s="973" t="s">
        <v>2031</v>
      </c>
      <c r="J44" s="1094"/>
      <c r="K44" s="1094"/>
      <c r="L44" s="1094"/>
      <c r="M44" s="1094"/>
      <c r="N44" s="1094"/>
      <c r="O44" s="1094"/>
      <c r="P44" s="1094"/>
      <c r="Q44" s="1094"/>
      <c r="R44" s="1094"/>
      <c r="S44" s="1094"/>
      <c r="T44" s="1094"/>
      <c r="U44" s="1094"/>
      <c r="V44" s="1094"/>
      <c r="W44" s="1094"/>
      <c r="X44" s="1094"/>
      <c r="Y44" s="1094"/>
      <c r="Z44" s="1094"/>
      <c r="AA44" s="1094"/>
      <c r="AB44" s="1094"/>
      <c r="AC44" s="435"/>
      <c r="AD44" s="435"/>
      <c r="AE44" s="435"/>
      <c r="AF44" s="435"/>
      <c r="AG44" s="435"/>
      <c r="AH44" s="435"/>
      <c r="AI44" s="435"/>
      <c r="AJ44" s="435"/>
      <c r="AK44" s="437"/>
    </row>
    <row r="45" spans="2:37" x14ac:dyDescent="0.25">
      <c r="G45" s="521"/>
      <c r="H45" s="205"/>
      <c r="I45" s="435"/>
      <c r="W45" s="203"/>
      <c r="X45" s="203"/>
      <c r="Y45" s="203"/>
      <c r="Z45" s="203"/>
      <c r="AA45" s="203"/>
      <c r="AB45" s="203"/>
      <c r="AC45" s="204"/>
      <c r="AD45" s="204"/>
      <c r="AE45" s="204"/>
      <c r="AF45" s="204"/>
      <c r="AG45" s="204"/>
      <c r="AH45" s="204"/>
      <c r="AI45" s="204"/>
      <c r="AJ45" s="204"/>
      <c r="AK45" s="444"/>
    </row>
    <row r="46" spans="2:37" x14ac:dyDescent="0.25">
      <c r="G46" s="521" t="s">
        <v>1788</v>
      </c>
      <c r="H46" s="205" t="s">
        <v>1789</v>
      </c>
      <c r="I46" s="435"/>
      <c r="W46" s="203"/>
      <c r="X46" s="203"/>
      <c r="Y46" s="203"/>
      <c r="Z46" s="203"/>
      <c r="AA46" s="203"/>
      <c r="AB46" s="203"/>
      <c r="AC46" s="204"/>
      <c r="AD46" s="204"/>
      <c r="AE46" s="204"/>
      <c r="AF46" s="204"/>
      <c r="AG46" s="204"/>
      <c r="AH46" s="204"/>
      <c r="AI46" s="204"/>
      <c r="AJ46" s="204"/>
      <c r="AK46" s="444"/>
    </row>
    <row r="47" spans="2:37" x14ac:dyDescent="0.25">
      <c r="G47" s="521"/>
      <c r="H47" s="205">
        <v>1</v>
      </c>
      <c r="I47" s="435"/>
      <c r="W47" s="203"/>
      <c r="X47" s="203"/>
      <c r="Y47" s="203"/>
      <c r="Z47" s="203"/>
      <c r="AA47" s="203"/>
      <c r="AB47" s="203"/>
      <c r="AC47" s="204"/>
      <c r="AD47" s="204"/>
      <c r="AE47" s="204"/>
      <c r="AF47" s="204"/>
      <c r="AG47" s="204"/>
      <c r="AH47" s="204"/>
      <c r="AI47" s="204"/>
      <c r="AJ47" s="204"/>
      <c r="AK47" s="444"/>
    </row>
    <row r="48" spans="2:37" x14ac:dyDescent="0.25">
      <c r="G48" s="521"/>
      <c r="H48" s="205">
        <v>2</v>
      </c>
      <c r="I48" s="435"/>
      <c r="W48" s="203"/>
      <c r="X48" s="203"/>
      <c r="Y48" s="203"/>
      <c r="Z48" s="203"/>
      <c r="AA48" s="203"/>
      <c r="AB48" s="203"/>
      <c r="AC48" s="204"/>
      <c r="AD48" s="204"/>
      <c r="AE48" s="204"/>
      <c r="AF48" s="204"/>
      <c r="AG48" s="204"/>
      <c r="AH48" s="204"/>
      <c r="AI48" s="204"/>
      <c r="AJ48" s="204"/>
      <c r="AK48" s="444"/>
    </row>
    <row r="49" spans="7:37" x14ac:dyDescent="0.25">
      <c r="G49" s="521"/>
      <c r="H49" s="205">
        <v>3</v>
      </c>
      <c r="I49" s="435"/>
      <c r="W49" s="203"/>
      <c r="X49" s="203"/>
      <c r="Y49" s="203"/>
      <c r="Z49" s="203"/>
      <c r="AA49" s="203"/>
      <c r="AB49" s="203"/>
      <c r="AC49" s="204"/>
      <c r="AD49" s="204"/>
      <c r="AE49" s="204"/>
      <c r="AF49" s="204"/>
      <c r="AG49" s="204"/>
      <c r="AH49" s="204"/>
      <c r="AI49" s="204"/>
      <c r="AJ49" s="204"/>
      <c r="AK49" s="444"/>
    </row>
    <row r="50" spans="7:37" x14ac:dyDescent="0.25">
      <c r="G50" s="521"/>
      <c r="H50" s="205"/>
      <c r="I50" s="435"/>
      <c r="W50" s="203"/>
      <c r="X50" s="203"/>
      <c r="Y50" s="203"/>
      <c r="Z50" s="203"/>
      <c r="AA50" s="203"/>
      <c r="AB50" s="203"/>
      <c r="AC50" s="204"/>
      <c r="AD50" s="204"/>
      <c r="AE50" s="204"/>
      <c r="AF50" s="204"/>
      <c r="AG50" s="204"/>
      <c r="AH50" s="204"/>
      <c r="AI50" s="204"/>
      <c r="AJ50" s="204"/>
      <c r="AK50" s="444"/>
    </row>
    <row r="51" spans="7:37" x14ac:dyDescent="0.25">
      <c r="G51" s="553">
        <v>4</v>
      </c>
      <c r="H51" s="205" t="s">
        <v>1790</v>
      </c>
      <c r="I51" s="435"/>
      <c r="W51" s="203"/>
      <c r="X51" s="203"/>
      <c r="Y51" s="203"/>
      <c r="Z51" s="203"/>
      <c r="AA51" s="203"/>
      <c r="AB51" s="203"/>
      <c r="AC51" s="204"/>
      <c r="AD51" s="204"/>
      <c r="AE51" s="204"/>
      <c r="AF51" s="204"/>
      <c r="AG51" s="204"/>
      <c r="AH51" s="204"/>
      <c r="AI51" s="204"/>
      <c r="AJ51" s="204"/>
      <c r="AK51" s="444"/>
    </row>
    <row r="52" spans="7:37" x14ac:dyDescent="0.25">
      <c r="G52" s="521"/>
      <c r="H52" s="205">
        <v>1</v>
      </c>
      <c r="I52" s="435"/>
      <c r="W52" s="203"/>
      <c r="X52" s="203"/>
      <c r="Y52" s="203"/>
      <c r="Z52" s="203"/>
      <c r="AA52" s="203"/>
      <c r="AB52" s="203"/>
      <c r="AC52" s="204"/>
      <c r="AD52" s="204"/>
      <c r="AE52" s="204"/>
      <c r="AF52" s="204"/>
      <c r="AG52" s="204"/>
      <c r="AH52" s="204"/>
      <c r="AI52" s="204"/>
      <c r="AJ52" s="204"/>
      <c r="AK52" s="444"/>
    </row>
    <row r="53" spans="7:37" x14ac:dyDescent="0.25">
      <c r="G53" s="521"/>
      <c r="H53" s="205">
        <v>2</v>
      </c>
      <c r="I53" s="435"/>
      <c r="W53" s="203"/>
      <c r="X53" s="203"/>
      <c r="Y53" s="203"/>
      <c r="Z53" s="203"/>
      <c r="AA53" s="203"/>
      <c r="AB53" s="203"/>
      <c r="AC53" s="204"/>
      <c r="AD53" s="204"/>
      <c r="AE53" s="204"/>
      <c r="AF53" s="204"/>
      <c r="AG53" s="204"/>
      <c r="AH53" s="204"/>
      <c r="AI53" s="204"/>
      <c r="AJ53" s="204"/>
      <c r="AK53" s="444"/>
    </row>
    <row r="54" spans="7:37" x14ac:dyDescent="0.25">
      <c r="G54" s="521"/>
      <c r="H54" s="205">
        <v>3</v>
      </c>
      <c r="I54" s="435"/>
      <c r="W54" s="203"/>
      <c r="X54" s="203"/>
      <c r="Y54" s="203"/>
      <c r="Z54" s="203"/>
      <c r="AA54" s="203"/>
      <c r="AB54" s="203"/>
      <c r="AC54" s="204"/>
      <c r="AD54" s="204"/>
      <c r="AE54" s="204"/>
      <c r="AF54" s="204"/>
      <c r="AG54" s="204"/>
      <c r="AH54" s="204"/>
      <c r="AI54" s="204"/>
      <c r="AJ54" s="204"/>
      <c r="AK54" s="444"/>
    </row>
    <row r="55" spans="7:37" x14ac:dyDescent="0.25">
      <c r="G55" s="521"/>
      <c r="H55" s="205"/>
      <c r="I55" s="435"/>
      <c r="W55" s="203"/>
      <c r="X55" s="203"/>
      <c r="Y55" s="203"/>
      <c r="Z55" s="203"/>
      <c r="AA55" s="203"/>
      <c r="AB55" s="203"/>
      <c r="AC55" s="204"/>
      <c r="AD55" s="204"/>
      <c r="AE55" s="204"/>
      <c r="AF55" s="204"/>
      <c r="AG55" s="204"/>
      <c r="AH55" s="204"/>
      <c r="AI55" s="204"/>
      <c r="AJ55" s="204"/>
      <c r="AK55" s="444"/>
    </row>
    <row r="56" spans="7:37" x14ac:dyDescent="0.25">
      <c r="G56" s="523"/>
      <c r="H56" s="206"/>
      <c r="I56" s="207"/>
      <c r="J56" s="207"/>
      <c r="K56" s="207"/>
      <c r="L56" s="207"/>
      <c r="M56" s="207"/>
      <c r="N56" s="207"/>
      <c r="O56" s="207"/>
      <c r="P56" s="207"/>
      <c r="Q56" s="207"/>
      <c r="R56" s="207"/>
      <c r="S56" s="207"/>
      <c r="T56" s="207"/>
      <c r="U56" s="207"/>
      <c r="V56" s="207"/>
      <c r="W56" s="207"/>
      <c r="X56" s="207"/>
      <c r="Y56" s="207"/>
      <c r="Z56" s="207"/>
      <c r="AA56" s="207"/>
      <c r="AB56" s="207"/>
      <c r="AC56" s="188"/>
      <c r="AD56" s="440"/>
      <c r="AE56" s="440"/>
      <c r="AF56" s="440"/>
      <c r="AG56" s="440"/>
      <c r="AH56" s="440"/>
      <c r="AI56" s="440"/>
      <c r="AJ56" s="440"/>
      <c r="AK56" s="439"/>
    </row>
    <row r="58" spans="7:37" x14ac:dyDescent="0.25">
      <c r="G58" s="56"/>
      <c r="H58" s="56"/>
      <c r="I58" s="56"/>
      <c r="J58" s="56"/>
      <c r="K58" s="56"/>
      <c r="L58" s="56"/>
      <c r="M58" s="56"/>
      <c r="N58" s="56"/>
      <c r="O58" s="56"/>
      <c r="P58" s="56"/>
      <c r="Q58" s="56"/>
      <c r="R58" s="56"/>
      <c r="S58" s="56"/>
      <c r="T58" s="56"/>
      <c r="U58" s="56"/>
      <c r="V58" s="56"/>
      <c r="W58" s="56"/>
      <c r="X58" s="56"/>
      <c r="Y58" s="56"/>
      <c r="Z58" s="56"/>
      <c r="AA58" s="56"/>
      <c r="AB58" s="56"/>
      <c r="AC58" s="56"/>
      <c r="AD58" s="56"/>
      <c r="AE58" s="56"/>
      <c r="AF58" s="56"/>
      <c r="AG58" s="56"/>
      <c r="AH58" s="56"/>
      <c r="AI58" s="56"/>
      <c r="AJ58" s="56"/>
      <c r="AK58" s="56"/>
    </row>
    <row r="59" spans="7:37" x14ac:dyDescent="0.25">
      <c r="G59" s="56"/>
      <c r="H59" s="56"/>
      <c r="I59" s="56"/>
      <c r="J59" s="56"/>
      <c r="K59" s="56"/>
      <c r="L59" s="56"/>
      <c r="M59" s="56"/>
      <c r="N59" s="56"/>
      <c r="O59" s="56"/>
      <c r="P59" s="56"/>
      <c r="Q59" s="56"/>
      <c r="R59" s="56"/>
      <c r="S59" s="56"/>
      <c r="T59" s="56"/>
      <c r="U59" s="56"/>
      <c r="V59" s="56"/>
      <c r="W59" s="56"/>
      <c r="X59" s="56"/>
      <c r="Y59" s="56"/>
      <c r="Z59" s="56"/>
      <c r="AA59" s="56"/>
      <c r="AB59" s="56"/>
      <c r="AC59" s="56"/>
      <c r="AD59" s="56"/>
      <c r="AE59" s="56"/>
      <c r="AF59" s="56"/>
      <c r="AG59" s="56"/>
      <c r="AH59" s="56"/>
      <c r="AI59" s="56"/>
      <c r="AJ59" s="56"/>
      <c r="AK59" s="56"/>
    </row>
    <row r="60" spans="7:37" x14ac:dyDescent="0.25">
      <c r="G60" s="56"/>
      <c r="H60" s="56"/>
      <c r="I60" s="56"/>
      <c r="J60" s="56"/>
      <c r="K60" s="56"/>
      <c r="L60" s="56"/>
      <c r="M60" s="56"/>
      <c r="N60" s="56"/>
      <c r="O60" s="56"/>
      <c r="P60" s="56"/>
      <c r="Q60" s="56"/>
      <c r="R60" s="56"/>
      <c r="S60" s="56"/>
      <c r="T60" s="56"/>
      <c r="U60" s="56"/>
      <c r="V60" s="56"/>
      <c r="W60" s="56"/>
      <c r="X60" s="56"/>
      <c r="Y60" s="56"/>
      <c r="Z60" s="56"/>
      <c r="AA60" s="56"/>
      <c r="AB60" s="56"/>
      <c r="AC60" s="56"/>
      <c r="AD60" s="56"/>
      <c r="AE60" s="56"/>
      <c r="AF60" s="56"/>
      <c r="AG60" s="56"/>
      <c r="AH60" s="56"/>
      <c r="AI60" s="56"/>
      <c r="AJ60" s="56"/>
      <c r="AK60" s="56"/>
    </row>
    <row r="61" spans="7:37" x14ac:dyDescent="0.25">
      <c r="G61" s="1216" t="s">
        <v>1507</v>
      </c>
      <c r="H61" s="824"/>
      <c r="I61" s="824"/>
      <c r="J61" s="824"/>
      <c r="K61" s="824"/>
      <c r="L61" s="824"/>
      <c r="M61" s="824"/>
      <c r="N61" s="824"/>
      <c r="O61" s="824"/>
      <c r="P61" s="824"/>
      <c r="Q61" s="824"/>
      <c r="R61" s="824"/>
      <c r="S61" s="824"/>
      <c r="T61" s="824"/>
      <c r="U61" s="1198" t="s">
        <v>1508</v>
      </c>
      <c r="V61" s="824"/>
      <c r="W61" s="824"/>
      <c r="X61" s="824"/>
      <c r="Y61" s="824"/>
      <c r="Z61" s="824"/>
      <c r="AA61" s="824"/>
      <c r="AB61" s="824"/>
      <c r="AC61" s="824"/>
      <c r="AD61" s="824"/>
      <c r="AE61" s="824"/>
      <c r="AF61" s="824"/>
      <c r="AG61" s="824"/>
      <c r="AH61" s="825"/>
      <c r="AI61" s="56"/>
      <c r="AJ61" s="56"/>
      <c r="AK61" s="56"/>
    </row>
    <row r="62" spans="7:37" x14ac:dyDescent="0.25">
      <c r="G62" s="1219" t="s">
        <v>796</v>
      </c>
      <c r="H62" s="800"/>
      <c r="I62" s="800"/>
      <c r="J62" s="800"/>
      <c r="K62" s="800"/>
      <c r="L62" s="800"/>
      <c r="M62" s="1216" t="s">
        <v>1511</v>
      </c>
      <c r="N62" s="824"/>
      <c r="O62" s="824"/>
      <c r="P62" s="824"/>
      <c r="Q62" s="1198" t="s">
        <v>1510</v>
      </c>
      <c r="R62" s="824"/>
      <c r="S62" s="824"/>
      <c r="T62" s="825"/>
      <c r="U62" s="1211" t="s">
        <v>796</v>
      </c>
      <c r="V62" s="800"/>
      <c r="W62" s="800"/>
      <c r="X62" s="800"/>
      <c r="Y62" s="800"/>
      <c r="Z62" s="800"/>
      <c r="AA62" s="1198" t="s">
        <v>1511</v>
      </c>
      <c r="AB62" s="824"/>
      <c r="AC62" s="824"/>
      <c r="AD62" s="825"/>
      <c r="AE62" s="1198" t="s">
        <v>1510</v>
      </c>
      <c r="AF62" s="824"/>
      <c r="AG62" s="824"/>
      <c r="AH62" s="825"/>
      <c r="AI62" s="56"/>
      <c r="AJ62" s="56"/>
      <c r="AK62" s="56"/>
    </row>
    <row r="63" spans="7:37" x14ac:dyDescent="0.25">
      <c r="G63" s="208"/>
      <c r="H63" s="56"/>
      <c r="I63" s="56"/>
      <c r="J63" s="56"/>
      <c r="K63" s="56"/>
      <c r="L63" s="56"/>
      <c r="M63" s="208"/>
      <c r="N63" s="56"/>
      <c r="O63" s="56"/>
      <c r="P63" s="56"/>
      <c r="Q63" s="208"/>
      <c r="R63" s="56"/>
      <c r="S63" s="56"/>
      <c r="T63" s="209"/>
      <c r="U63" s="56"/>
      <c r="V63" s="56"/>
      <c r="W63" s="56"/>
      <c r="X63" s="56"/>
      <c r="Y63" s="56"/>
      <c r="Z63" s="56"/>
      <c r="AA63" s="208"/>
      <c r="AB63" s="56"/>
      <c r="AC63" s="56"/>
      <c r="AD63" s="209"/>
      <c r="AE63" s="208"/>
      <c r="AF63" s="56"/>
      <c r="AG63" s="56"/>
      <c r="AH63" s="209"/>
      <c r="AI63" s="56"/>
      <c r="AJ63" s="56"/>
      <c r="AK63" s="56"/>
    </row>
    <row r="64" spans="7:37" x14ac:dyDescent="0.25">
      <c r="G64" s="210" t="s">
        <v>1681</v>
      </c>
      <c r="H64" s="211"/>
      <c r="I64" s="211"/>
      <c r="J64" s="211"/>
      <c r="K64" s="211"/>
      <c r="L64" s="211"/>
      <c r="M64" s="210"/>
      <c r="N64" s="211"/>
      <c r="O64" s="211"/>
      <c r="P64" s="211"/>
      <c r="Q64" s="210"/>
      <c r="R64" s="211"/>
      <c r="S64" s="211"/>
      <c r="T64" s="212"/>
      <c r="U64" s="210" t="s">
        <v>1681</v>
      </c>
      <c r="V64" s="211"/>
      <c r="W64" s="211"/>
      <c r="X64" s="211"/>
      <c r="Y64" s="211"/>
      <c r="Z64" s="211"/>
      <c r="AA64" s="210"/>
      <c r="AB64" s="211"/>
      <c r="AC64" s="211"/>
      <c r="AD64" s="212"/>
      <c r="AE64" s="210"/>
      <c r="AF64" s="211"/>
      <c r="AG64" s="211"/>
      <c r="AH64" s="212"/>
      <c r="AI64" s="56"/>
      <c r="AJ64" s="56"/>
      <c r="AK64" s="56"/>
    </row>
    <row r="65" spans="7:37" x14ac:dyDescent="0.25">
      <c r="G65" s="210" t="s">
        <v>1681</v>
      </c>
      <c r="H65" s="211"/>
      <c r="I65" s="211"/>
      <c r="J65" s="211"/>
      <c r="K65" s="211"/>
      <c r="L65" s="211"/>
      <c r="M65" s="210"/>
      <c r="N65" s="211"/>
      <c r="O65" s="211"/>
      <c r="P65" s="211"/>
      <c r="Q65" s="210"/>
      <c r="R65" s="211"/>
      <c r="S65" s="211"/>
      <c r="T65" s="212"/>
      <c r="U65" s="210"/>
      <c r="V65" s="211"/>
      <c r="W65" s="211"/>
      <c r="X65" s="211"/>
      <c r="Y65" s="211"/>
      <c r="Z65" s="211"/>
      <c r="AA65" s="210"/>
      <c r="AB65" s="211"/>
      <c r="AC65" s="211"/>
      <c r="AD65" s="212"/>
      <c r="AE65" s="210"/>
      <c r="AF65" s="211"/>
      <c r="AG65" s="211"/>
      <c r="AH65" s="212"/>
      <c r="AI65" s="56"/>
      <c r="AJ65" s="56"/>
      <c r="AK65" s="56"/>
    </row>
    <row r="66" spans="7:37" x14ac:dyDescent="0.25">
      <c r="G66" s="210" t="s">
        <v>1681</v>
      </c>
      <c r="H66" s="211"/>
      <c r="I66" s="211"/>
      <c r="J66" s="211"/>
      <c r="K66" s="211"/>
      <c r="L66" s="211"/>
      <c r="M66" s="210"/>
      <c r="N66" s="211"/>
      <c r="O66" s="211"/>
      <c r="P66" s="211"/>
      <c r="Q66" s="210"/>
      <c r="R66" s="211"/>
      <c r="S66" s="211"/>
      <c r="T66" s="212"/>
      <c r="U66" s="210"/>
      <c r="V66" s="211"/>
      <c r="W66" s="211"/>
      <c r="X66" s="211"/>
      <c r="Y66" s="211"/>
      <c r="Z66" s="211"/>
      <c r="AA66" s="210"/>
      <c r="AB66" s="211"/>
      <c r="AC66" s="211"/>
      <c r="AD66" s="212"/>
      <c r="AE66" s="210"/>
      <c r="AF66" s="211"/>
      <c r="AG66" s="211"/>
      <c r="AH66" s="212"/>
      <c r="AI66" s="56"/>
      <c r="AJ66" s="56"/>
      <c r="AK66" s="56"/>
    </row>
    <row r="67" spans="7:37" x14ac:dyDescent="0.25">
      <c r="G67" s="210" t="s">
        <v>1681</v>
      </c>
      <c r="H67" s="211"/>
      <c r="I67" s="211"/>
      <c r="J67" s="211"/>
      <c r="K67" s="211"/>
      <c r="L67" s="211"/>
      <c r="M67" s="210"/>
      <c r="N67" s="211"/>
      <c r="O67" s="211"/>
      <c r="P67" s="211"/>
      <c r="Q67" s="210"/>
      <c r="R67" s="211"/>
      <c r="S67" s="211"/>
      <c r="T67" s="212"/>
      <c r="U67" s="210"/>
      <c r="V67" s="211"/>
      <c r="W67" s="211"/>
      <c r="X67" s="211"/>
      <c r="Y67" s="211"/>
      <c r="Z67" s="211"/>
      <c r="AA67" s="210"/>
      <c r="AB67" s="211"/>
      <c r="AC67" s="211"/>
      <c r="AD67" s="212"/>
      <c r="AE67" s="210"/>
      <c r="AF67" s="211"/>
      <c r="AG67" s="211"/>
      <c r="AH67" s="212"/>
    </row>
    <row r="68" spans="7:37" x14ac:dyDescent="0.25">
      <c r="G68" s="210" t="s">
        <v>1681</v>
      </c>
      <c r="H68" s="211"/>
      <c r="I68" s="211"/>
      <c r="J68" s="211"/>
      <c r="K68" s="211"/>
      <c r="L68" s="211"/>
      <c r="M68" s="210"/>
      <c r="N68" s="211"/>
      <c r="O68" s="211"/>
      <c r="P68" s="211"/>
      <c r="Q68" s="210"/>
      <c r="R68" s="211"/>
      <c r="S68" s="211"/>
      <c r="T68" s="212"/>
      <c r="U68" s="210"/>
      <c r="V68" s="211"/>
      <c r="W68" s="211"/>
      <c r="X68" s="211"/>
      <c r="Y68" s="211"/>
      <c r="Z68" s="211"/>
      <c r="AA68" s="210"/>
      <c r="AB68" s="211"/>
      <c r="AC68" s="211"/>
      <c r="AD68" s="212"/>
      <c r="AE68" s="210"/>
      <c r="AF68" s="211"/>
      <c r="AG68" s="211"/>
      <c r="AH68" s="212"/>
    </row>
    <row r="69" spans="7:37" x14ac:dyDescent="0.25">
      <c r="G69" s="210" t="s">
        <v>1681</v>
      </c>
      <c r="H69" s="211"/>
      <c r="I69" s="211"/>
      <c r="J69" s="211"/>
      <c r="K69" s="211"/>
      <c r="L69" s="211"/>
      <c r="M69" s="210"/>
      <c r="N69" s="211"/>
      <c r="O69" s="211"/>
      <c r="P69" s="211"/>
      <c r="Q69" s="210"/>
      <c r="R69" s="211"/>
      <c r="S69" s="211"/>
      <c r="T69" s="212"/>
      <c r="U69" s="210"/>
      <c r="V69" s="211"/>
      <c r="W69" s="211"/>
      <c r="X69" s="211"/>
      <c r="Y69" s="211"/>
      <c r="Z69" s="211"/>
      <c r="AA69" s="210"/>
      <c r="AB69" s="211"/>
      <c r="AC69" s="211"/>
      <c r="AD69" s="212"/>
      <c r="AE69" s="210"/>
      <c r="AF69" s="211"/>
      <c r="AG69" s="211"/>
      <c r="AH69" s="212"/>
    </row>
    <row r="70" spans="7:37" x14ac:dyDescent="0.25">
      <c r="G70" s="210" t="s">
        <v>1681</v>
      </c>
      <c r="H70" s="211"/>
      <c r="I70" s="211"/>
      <c r="J70" s="211"/>
      <c r="K70" s="211"/>
      <c r="L70" s="211"/>
      <c r="M70" s="210"/>
      <c r="N70" s="211"/>
      <c r="O70" s="211"/>
      <c r="P70" s="211"/>
      <c r="Q70" s="210"/>
      <c r="R70" s="211"/>
      <c r="S70" s="211"/>
      <c r="T70" s="212"/>
      <c r="U70" s="210"/>
      <c r="V70" s="211"/>
      <c r="W70" s="211"/>
      <c r="X70" s="211"/>
      <c r="Y70" s="211"/>
      <c r="Z70" s="211"/>
      <c r="AA70" s="210"/>
      <c r="AB70" s="211"/>
      <c r="AC70" s="211"/>
      <c r="AD70" s="212"/>
      <c r="AE70" s="210"/>
      <c r="AF70" s="211"/>
      <c r="AG70" s="211"/>
      <c r="AH70" s="212"/>
    </row>
    <row r="71" spans="7:37" x14ac:dyDescent="0.25">
      <c r="G71" s="210" t="s">
        <v>1681</v>
      </c>
      <c r="H71" s="211"/>
      <c r="I71" s="211"/>
      <c r="J71" s="211"/>
      <c r="K71" s="211"/>
      <c r="L71" s="211"/>
      <c r="M71" s="210"/>
      <c r="N71" s="211"/>
      <c r="O71" s="211"/>
      <c r="P71" s="211"/>
      <c r="Q71" s="210"/>
      <c r="R71" s="211"/>
      <c r="S71" s="211"/>
      <c r="T71" s="212"/>
      <c r="U71" s="210"/>
      <c r="V71" s="211"/>
      <c r="W71" s="211"/>
      <c r="X71" s="211"/>
      <c r="Y71" s="211"/>
      <c r="Z71" s="211"/>
      <c r="AA71" s="210"/>
      <c r="AB71" s="211"/>
      <c r="AC71" s="211"/>
      <c r="AD71" s="212"/>
      <c r="AE71" s="210"/>
      <c r="AF71" s="211"/>
      <c r="AG71" s="211"/>
      <c r="AH71" s="212"/>
    </row>
    <row r="72" spans="7:37" x14ac:dyDescent="0.25">
      <c r="G72" s="210" t="s">
        <v>1681</v>
      </c>
      <c r="H72" s="211"/>
      <c r="I72" s="211"/>
      <c r="J72" s="211"/>
      <c r="K72" s="211"/>
      <c r="L72" s="211"/>
      <c r="M72" s="210"/>
      <c r="N72" s="211"/>
      <c r="O72" s="211"/>
      <c r="P72" s="211"/>
      <c r="Q72" s="210"/>
      <c r="R72" s="211"/>
      <c r="S72" s="211"/>
      <c r="T72" s="212"/>
      <c r="U72" s="210"/>
      <c r="V72" s="211"/>
      <c r="W72" s="211"/>
      <c r="X72" s="211"/>
      <c r="Y72" s="211"/>
      <c r="Z72" s="211"/>
      <c r="AA72" s="210"/>
      <c r="AB72" s="211"/>
      <c r="AC72" s="211"/>
      <c r="AD72" s="212"/>
      <c r="AE72" s="210"/>
      <c r="AF72" s="211"/>
      <c r="AG72" s="211"/>
      <c r="AH72" s="212"/>
    </row>
    <row r="73" spans="7:37" x14ac:dyDescent="0.25">
      <c r="G73" s="210" t="s">
        <v>1681</v>
      </c>
      <c r="H73" s="211"/>
      <c r="I73" s="211"/>
      <c r="J73" s="211"/>
      <c r="K73" s="211"/>
      <c r="L73" s="211"/>
      <c r="M73" s="210"/>
      <c r="N73" s="211"/>
      <c r="O73" s="211"/>
      <c r="P73" s="211"/>
      <c r="Q73" s="210"/>
      <c r="R73" s="211"/>
      <c r="S73" s="211"/>
      <c r="T73" s="212"/>
      <c r="U73" s="210"/>
      <c r="V73" s="211"/>
      <c r="W73" s="211"/>
      <c r="X73" s="211"/>
      <c r="Y73" s="211"/>
      <c r="Z73" s="211"/>
      <c r="AA73" s="210"/>
      <c r="AB73" s="211"/>
      <c r="AC73" s="211"/>
      <c r="AD73" s="212"/>
      <c r="AE73" s="210"/>
      <c r="AF73" s="211"/>
      <c r="AG73" s="211"/>
      <c r="AH73" s="212"/>
    </row>
    <row r="74" spans="7:37" x14ac:dyDescent="0.25">
      <c r="G74" s="210" t="s">
        <v>1681</v>
      </c>
      <c r="H74" s="211"/>
      <c r="I74" s="211"/>
      <c r="J74" s="211"/>
      <c r="K74" s="211"/>
      <c r="L74" s="211"/>
      <c r="M74" s="210"/>
      <c r="N74" s="211"/>
      <c r="O74" s="211"/>
      <c r="P74" s="211"/>
      <c r="Q74" s="210"/>
      <c r="R74" s="211"/>
      <c r="S74" s="211"/>
      <c r="T74" s="212"/>
      <c r="U74" s="210"/>
      <c r="V74" s="211"/>
      <c r="W74" s="211"/>
      <c r="X74" s="211"/>
      <c r="Y74" s="211"/>
      <c r="Z74" s="211"/>
      <c r="AA74" s="210"/>
      <c r="AB74" s="211"/>
      <c r="AC74" s="211"/>
      <c r="AD74" s="212"/>
      <c r="AE74" s="210"/>
      <c r="AF74" s="211"/>
      <c r="AG74" s="211"/>
      <c r="AH74" s="212"/>
    </row>
    <row r="75" spans="7:37" x14ac:dyDescent="0.25">
      <c r="G75" s="213"/>
      <c r="H75" s="214"/>
      <c r="I75" s="214"/>
      <c r="J75" s="214"/>
      <c r="K75" s="214"/>
      <c r="L75" s="214"/>
      <c r="M75" s="213"/>
      <c r="N75" s="214"/>
      <c r="O75" s="214"/>
      <c r="P75" s="214"/>
      <c r="Q75" s="213"/>
      <c r="R75" s="214"/>
      <c r="S75" s="214"/>
      <c r="T75" s="215"/>
      <c r="U75" s="213"/>
      <c r="V75" s="214"/>
      <c r="W75" s="214"/>
      <c r="X75" s="214"/>
      <c r="Y75" s="214"/>
      <c r="Z75" s="214"/>
      <c r="AA75" s="213"/>
      <c r="AB75" s="214"/>
      <c r="AC75" s="214"/>
      <c r="AD75" s="215"/>
      <c r="AE75" s="213"/>
      <c r="AF75" s="214"/>
      <c r="AG75" s="214"/>
      <c r="AH75" s="215"/>
    </row>
    <row r="77" spans="7:37" x14ac:dyDescent="0.25">
      <c r="AD77" s="56" t="s">
        <v>1765</v>
      </c>
      <c r="AE77" s="56"/>
      <c r="AF77" s="56"/>
      <c r="AG77" s="56" t="str">
        <f>I!P22</f>
        <v>I-1</v>
      </c>
      <c r="AH77" s="56"/>
    </row>
  </sheetData>
  <mergeCells count="72">
    <mergeCell ref="AE62:AH62"/>
    <mergeCell ref="B14:E14"/>
    <mergeCell ref="X35:AB35"/>
    <mergeCell ref="G7:AK7"/>
    <mergeCell ref="B17:E17"/>
    <mergeCell ref="B8:E8"/>
    <mergeCell ref="H39:AK42"/>
    <mergeCell ref="AG14:AK16"/>
    <mergeCell ref="B30:E30"/>
    <mergeCell ref="M62:P62"/>
    <mergeCell ref="AA62:AD62"/>
    <mergeCell ref="X36:AB36"/>
    <mergeCell ref="I35:V35"/>
    <mergeCell ref="G62:L62"/>
    <mergeCell ref="B36:E36"/>
    <mergeCell ref="G61:T61"/>
    <mergeCell ref="B6:E6"/>
    <mergeCell ref="AB24:AF24"/>
    <mergeCell ref="X33:AB33"/>
    <mergeCell ref="B12:E12"/>
    <mergeCell ref="U21:V21"/>
    <mergeCell ref="W21:AA21"/>
    <mergeCell ref="W24:AA24"/>
    <mergeCell ref="H21:K22"/>
    <mergeCell ref="M24:T25"/>
    <mergeCell ref="I33:V33"/>
    <mergeCell ref="H24:K25"/>
    <mergeCell ref="B32:E32"/>
    <mergeCell ref="W14:AF14"/>
    <mergeCell ref="M21:T22"/>
    <mergeCell ref="AB21:AF21"/>
    <mergeCell ref="B15:E15"/>
    <mergeCell ref="B38:E38"/>
    <mergeCell ref="AB19:AF19"/>
    <mergeCell ref="I44:AB44"/>
    <mergeCell ref="H29:AK29"/>
    <mergeCell ref="AG24:AK24"/>
    <mergeCell ref="B34:E34"/>
    <mergeCell ref="W19:AA19"/>
    <mergeCell ref="AG19:AK19"/>
    <mergeCell ref="U24:V24"/>
    <mergeCell ref="B4:E4"/>
    <mergeCell ref="H30:AK31"/>
    <mergeCell ref="M20:T20"/>
    <mergeCell ref="U61:AH61"/>
    <mergeCell ref="U62:Z62"/>
    <mergeCell ref="AG21:AK21"/>
    <mergeCell ref="B16:E16"/>
    <mergeCell ref="M18:T19"/>
    <mergeCell ref="H20:K20"/>
    <mergeCell ref="AB22:AF22"/>
    <mergeCell ref="AB15:AF16"/>
    <mergeCell ref="Q62:T62"/>
    <mergeCell ref="H14:T16"/>
    <mergeCell ref="W22:AA22"/>
    <mergeCell ref="AG17:AK17"/>
    <mergeCell ref="U14:V16"/>
    <mergeCell ref="AG18:AK18"/>
    <mergeCell ref="W18:AA18"/>
    <mergeCell ref="I34:V34"/>
    <mergeCell ref="B10:E10"/>
    <mergeCell ref="B28:E28"/>
    <mergeCell ref="AB18:AF18"/>
    <mergeCell ref="B13:E13"/>
    <mergeCell ref="W15:AA16"/>
    <mergeCell ref="U18:V18"/>
    <mergeCell ref="W17:AA17"/>
    <mergeCell ref="AB17:AF17"/>
    <mergeCell ref="G9:T11"/>
    <mergeCell ref="AG22:AK22"/>
    <mergeCell ref="G14:G16"/>
    <mergeCell ref="H18:K19"/>
  </mergeCells>
  <dataValidations count="1">
    <dataValidation type="list" allowBlank="1" showInputMessage="1" showErrorMessage="1" sqref="I34:V34" xr:uid="{E2E52660-605A-4E34-BB57-DC4200456892}">
      <formula1>_xlfn.ANCHORARRAY($A$16)</formula1>
    </dataValidation>
  </dataValidations>
  <hyperlinks>
    <hyperlink ref="B4" location="PANDUAN!A1" display="PANDUAN" xr:uid="{00000000-0004-0000-2101-000000000000}"/>
    <hyperlink ref="B6" location="'EWS DIRECTORY'!A1" display="EWS DIRECTORY" xr:uid="{00000000-0004-0000-2101-000001000000}"/>
    <hyperlink ref="B8" location="'DATA PEMICU'!A1" display="DATA PEMICU" xr:uid="{00000000-0004-0000-2101-000002000000}"/>
    <hyperlink ref="B10" location="'DATA PENGUJI'!A1" display="DATA PENGUJI" xr:uid="{00000000-0004-0000-2101-000003000000}"/>
    <hyperlink ref="B12" location="'MAIN LEVEL'!A1" display="MAIN LEVEL" xr:uid="{00000000-0004-0000-2101-000004000000}"/>
  </hyperlinks>
  <pageMargins left="0.70866141732283472" right="0.31496062992125978" top="0.55118110236220474" bottom="0.55118110236220474" header="0.31496062992125978" footer="0.31496062992125978"/>
  <pageSetup paperSize="9" scale="85" orientation="portrait"/>
  <extLst>
    <ext xmlns:x14="http://schemas.microsoft.com/office/spreadsheetml/2009/9/main" uri="{CCE6A557-97BC-4b89-ADB6-D9C93CAAB3DF}">
      <x14:dataValidations xmlns:xm="http://schemas.microsoft.com/office/excel/2006/main" count="1">
        <x14:dataValidation type="list" allowBlank="1" showInputMessage="1" showErrorMessage="1" xr:uid="{49D404CF-2A6C-47F4-A421-C9854D4933AD}">
          <x14:formula1>
            <xm:f>MASTER!$Q$2:$Q$6</xm:f>
          </x14:formula1>
          <xm:sqref>I44:AB44</xm:sqref>
        </x14:dataValidation>
      </x14:dataValidations>
    </ext>
  </extLst>
</worksheet>
</file>

<file path=xl/worksheets/sheet2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1-000000000000}">
  <sheetPr codeName="Sheet131">
    <tabColor theme="4" tint="-0.249977111117893"/>
  </sheetPr>
  <dimension ref="A1:AX63"/>
  <sheetViews>
    <sheetView topLeftCell="B1"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50" width="3.6640625" style="443" customWidth="1"/>
    <col min="51" max="51" width="14.44140625" style="443" customWidth="1"/>
    <col min="52" max="16384" width="14.44140625" style="443"/>
  </cols>
  <sheetData>
    <row r="1" spans="2:46" ht="14.25" customHeight="1" x14ac:dyDescent="0.25">
      <c r="G1" s="223"/>
      <c r="H1" s="223"/>
      <c r="I1" s="223"/>
      <c r="J1" s="223"/>
      <c r="K1" s="223"/>
      <c r="L1" s="223"/>
      <c r="M1" s="223"/>
      <c r="N1" s="223"/>
      <c r="O1" s="223"/>
      <c r="P1" s="223"/>
      <c r="Q1" s="223"/>
      <c r="R1" s="223"/>
      <c r="S1" s="223"/>
      <c r="T1" s="223"/>
      <c r="U1" s="223"/>
      <c r="V1" s="223"/>
      <c r="W1" s="223"/>
      <c r="X1" s="223"/>
    </row>
    <row r="2" spans="2:46" ht="14.25" customHeight="1" x14ac:dyDescent="0.25">
      <c r="G2" s="55" t="s">
        <v>1674</v>
      </c>
      <c r="H2" s="55"/>
      <c r="I2" s="55"/>
      <c r="J2" s="55"/>
      <c r="K2" s="55"/>
      <c r="L2" s="55"/>
      <c r="M2" s="55"/>
      <c r="N2" s="55"/>
    </row>
    <row r="3" spans="2:46" ht="14.25" customHeight="1" x14ac:dyDescent="0.25">
      <c r="B3" s="111"/>
      <c r="C3" s="111"/>
      <c r="D3" s="111"/>
      <c r="E3" s="111"/>
      <c r="G3" s="55"/>
      <c r="H3" s="55"/>
      <c r="I3" s="55"/>
      <c r="J3" s="55"/>
      <c r="K3" s="55"/>
      <c r="L3" s="55"/>
      <c r="M3" s="55"/>
      <c r="N3" s="55"/>
    </row>
    <row r="4" spans="2:46" ht="14.25" customHeight="1" x14ac:dyDescent="0.25">
      <c r="B4" s="762" t="s">
        <v>79</v>
      </c>
      <c r="C4" s="761"/>
      <c r="D4" s="761"/>
      <c r="E4" s="761"/>
      <c r="G4" s="55"/>
      <c r="H4" s="55"/>
      <c r="I4" s="55"/>
      <c r="J4" s="55"/>
      <c r="K4" s="55"/>
      <c r="L4" s="55"/>
      <c r="M4" s="55"/>
      <c r="N4" s="55"/>
    </row>
    <row r="5" spans="2:46" ht="14.25" customHeight="1" x14ac:dyDescent="0.25">
      <c r="B5" s="111"/>
      <c r="C5" s="111"/>
      <c r="D5" s="111"/>
      <c r="E5" s="111"/>
      <c r="G5" s="55"/>
      <c r="H5" s="55"/>
      <c r="I5" s="55"/>
      <c r="J5" s="55"/>
      <c r="K5" s="55"/>
      <c r="L5" s="55"/>
      <c r="M5" s="55"/>
      <c r="N5" s="55"/>
    </row>
    <row r="6" spans="2:46" ht="14.25" customHeight="1" x14ac:dyDescent="0.25">
      <c r="B6" s="762" t="s">
        <v>87</v>
      </c>
      <c r="C6" s="761"/>
      <c r="D6" s="761"/>
      <c r="E6" s="761"/>
      <c r="G6" s="55"/>
      <c r="H6" s="55"/>
      <c r="I6" s="55"/>
      <c r="J6" s="55"/>
      <c r="K6" s="55"/>
      <c r="L6" s="55"/>
      <c r="M6" s="55"/>
      <c r="N6" s="55"/>
    </row>
    <row r="7" spans="2:46" ht="15" customHeight="1" x14ac:dyDescent="0.25">
      <c r="B7" s="111"/>
      <c r="C7" s="111"/>
      <c r="D7" s="111"/>
      <c r="E7" s="111"/>
      <c r="G7" s="996" t="s">
        <v>1774</v>
      </c>
      <c r="H7" s="997"/>
      <c r="I7" s="997"/>
      <c r="J7" s="997"/>
      <c r="K7" s="997"/>
      <c r="L7" s="997"/>
      <c r="M7" s="997"/>
      <c r="N7" s="997"/>
      <c r="O7" s="997"/>
      <c r="P7" s="997"/>
      <c r="Q7" s="997"/>
      <c r="R7" s="997"/>
      <c r="S7" s="997"/>
      <c r="T7" s="997"/>
      <c r="U7" s="997"/>
      <c r="V7" s="997"/>
      <c r="W7" s="997"/>
      <c r="X7" s="997"/>
      <c r="Y7" s="997"/>
      <c r="Z7" s="997"/>
      <c r="AA7" s="997"/>
      <c r="AB7" s="997"/>
      <c r="AC7" s="997"/>
      <c r="AD7" s="997"/>
      <c r="AE7" s="997"/>
      <c r="AF7" s="997"/>
      <c r="AG7" s="997"/>
      <c r="AH7" s="997"/>
      <c r="AI7" s="997"/>
      <c r="AJ7" s="997"/>
      <c r="AK7" s="997"/>
      <c r="AL7" s="997"/>
      <c r="AM7" s="997"/>
      <c r="AN7" s="997"/>
      <c r="AO7" s="997"/>
      <c r="AP7" s="997"/>
      <c r="AQ7" s="997"/>
      <c r="AR7" s="997"/>
      <c r="AS7" s="58"/>
    </row>
    <row r="8" spans="2:46" ht="14.25" customHeight="1" x14ac:dyDescent="0.25">
      <c r="B8" s="762" t="s">
        <v>94</v>
      </c>
      <c r="C8" s="761"/>
      <c r="D8" s="761"/>
      <c r="E8" s="761"/>
      <c r="G8" s="55"/>
      <c r="H8" s="55"/>
      <c r="I8" s="55"/>
      <c r="J8" s="55"/>
      <c r="K8" s="55"/>
      <c r="L8" s="55"/>
      <c r="M8" s="55"/>
      <c r="N8" s="55"/>
    </row>
    <row r="9" spans="2:46" ht="14.25" customHeight="1" x14ac:dyDescent="0.25">
      <c r="B9" s="111"/>
      <c r="C9" s="111"/>
      <c r="D9" s="111"/>
      <c r="E9" s="111"/>
      <c r="G9" s="999" t="str">
        <f>"Rincian "&amp;'I-1'!H18&amp;" "&amp;'I-1'!M18</f>
        <v>Rincian Fasilitas Pengurangan Penghasilan Bruto dari Kegiatan Vokasi Berdasarkan Data Internal dan Eksternal yang dimiliki DJP</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997"/>
      <c r="I10" s="997"/>
      <c r="J10" s="997"/>
      <c r="K10" s="997"/>
      <c r="L10" s="997"/>
      <c r="M10" s="997"/>
      <c r="N10" s="997"/>
      <c r="O10" s="997"/>
      <c r="P10" s="997"/>
      <c r="Q10" s="997"/>
      <c r="R10" s="997"/>
      <c r="S10" s="997"/>
      <c r="T10" s="997"/>
      <c r="U10" s="997"/>
      <c r="V10" s="997"/>
      <c r="W10" s="997"/>
      <c r="X10" s="997"/>
      <c r="Y10" s="997"/>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row>
    <row r="13" spans="2:46" ht="14.25" customHeight="1" x14ac:dyDescent="0.25">
      <c r="B13" s="962" t="str">
        <f>HYPERLINK("#'"&amp;'EWS DIRECTORY'!$J$288&amp;"'!A1",'EWS DIRECTORY'!$J$288)</f>
        <v>I</v>
      </c>
      <c r="C13" s="761"/>
      <c r="D13" s="761"/>
      <c r="E13" s="761"/>
      <c r="G13" s="55" t="s">
        <v>1680</v>
      </c>
      <c r="H13" s="55"/>
      <c r="I13" s="254"/>
      <c r="J13" s="254"/>
      <c r="K13" s="254"/>
      <c r="L13" s="254"/>
      <c r="M13" s="254"/>
      <c r="N13" s="254"/>
    </row>
    <row r="14" spans="2:46" ht="14.25" customHeight="1" x14ac:dyDescent="0.25">
      <c r="B14" s="931" t="str">
        <f>HYPERLINK("#'"&amp;'EWS DIRECTORY'!$J$289&amp;"'!A1",'EWS DIRECTORY'!$J$289)</f>
        <v>I-1</v>
      </c>
      <c r="C14" s="761"/>
      <c r="D14" s="761"/>
      <c r="E14" s="761"/>
      <c r="G14" s="55"/>
      <c r="H14" s="55"/>
      <c r="I14" s="254"/>
      <c r="J14" s="254"/>
      <c r="K14" s="254"/>
      <c r="L14" s="254"/>
      <c r="M14" s="254"/>
      <c r="N14" s="254"/>
    </row>
    <row r="15" spans="2:46" ht="14.25" customHeight="1" x14ac:dyDescent="0.25">
      <c r="B15" s="927" t="str">
        <f>HYPERLINK("#'"&amp;'EWS DIRECTORY'!$J$290&amp;"'!A1",'EWS DIRECTORY'!$J$290)</f>
        <v>I-1-1</v>
      </c>
      <c r="C15" s="761"/>
      <c r="D15" s="761"/>
      <c r="E15" s="761"/>
      <c r="G15" s="55"/>
      <c r="H15" s="55"/>
      <c r="I15" s="254"/>
      <c r="J15" s="254"/>
      <c r="K15" s="254"/>
      <c r="L15" s="254"/>
      <c r="M15" s="254"/>
      <c r="N15" s="254"/>
    </row>
    <row r="16" spans="2:46" ht="14.25" customHeight="1" x14ac:dyDescent="0.25">
      <c r="B16" s="929" t="str">
        <f>HYPERLINK("#'"&amp;'EWS DIRECTORY'!$J$291&amp;"'!A1",'EWS DIRECTORY'!$J$291)</f>
        <v>I-1-2</v>
      </c>
      <c r="C16" s="761"/>
      <c r="D16" s="761"/>
      <c r="E16" s="761"/>
      <c r="G16" s="55"/>
      <c r="H16" s="55"/>
      <c r="I16" s="254"/>
      <c r="J16" s="254"/>
      <c r="K16" s="254"/>
      <c r="L16" s="254"/>
      <c r="M16" s="254"/>
      <c r="N16" s="254"/>
    </row>
    <row r="17" spans="2:50" ht="14.25" customHeight="1" x14ac:dyDescent="0.25">
      <c r="B17" s="929" t="str">
        <f>HYPERLINK("#'"&amp;'EWS DIRECTORY'!$J$292&amp;"'!A1",'EWS DIRECTORY'!$J$292)</f>
        <v>I-1-3</v>
      </c>
      <c r="C17" s="761"/>
      <c r="D17" s="761"/>
      <c r="E17" s="761"/>
      <c r="G17" s="55" t="s">
        <v>1681</v>
      </c>
      <c r="H17" s="55"/>
      <c r="I17" s="55"/>
      <c r="J17" s="254"/>
      <c r="K17" s="254"/>
      <c r="L17" s="254"/>
      <c r="M17" s="254"/>
      <c r="N17" s="254"/>
    </row>
    <row r="18" spans="2:50" ht="14.25" customHeight="1" x14ac:dyDescent="0.25">
      <c r="G18" s="55" t="s">
        <v>1744</v>
      </c>
      <c r="H18" s="55"/>
      <c r="I18" s="55" t="s">
        <v>1744</v>
      </c>
      <c r="J18" s="254"/>
      <c r="K18" s="254"/>
      <c r="L18" s="254"/>
      <c r="M18" s="254"/>
      <c r="N18" s="254"/>
    </row>
    <row r="19" spans="2:50" ht="14.25" customHeight="1" x14ac:dyDescent="0.25"/>
    <row r="20" spans="2:50" ht="14.25" customHeight="1" x14ac:dyDescent="0.25">
      <c r="G20" s="55" t="s">
        <v>1791</v>
      </c>
    </row>
    <row r="21" spans="2:50" ht="14.25" customHeight="1" x14ac:dyDescent="0.25">
      <c r="G21" s="55"/>
    </row>
    <row r="22" spans="2:50" ht="14.25" customHeight="1" x14ac:dyDescent="0.25">
      <c r="G22" s="55"/>
      <c r="H22" s="990" t="s">
        <v>1445</v>
      </c>
      <c r="I22" s="790"/>
      <c r="J22" s="994" t="s">
        <v>1446</v>
      </c>
      <c r="K22" s="764"/>
      <c r="L22" s="764"/>
      <c r="M22" s="764"/>
      <c r="N22" s="764"/>
      <c r="O22" s="764"/>
      <c r="P22" s="764"/>
      <c r="Q22" s="764"/>
      <c r="R22" s="764"/>
      <c r="S22" s="764"/>
      <c r="T22" s="764"/>
      <c r="U22" s="764"/>
      <c r="V22" s="764"/>
      <c r="W22" s="764"/>
      <c r="X22" s="764"/>
      <c r="Y22" s="764"/>
      <c r="Z22" s="764"/>
      <c r="AA22" s="764"/>
      <c r="AB22" s="764"/>
      <c r="AC22" s="764"/>
      <c r="AD22" s="764"/>
      <c r="AE22" s="764"/>
      <c r="AF22" s="764"/>
      <c r="AG22" s="764"/>
      <c r="AH22" s="764"/>
      <c r="AI22" s="764"/>
      <c r="AJ22" s="764"/>
      <c r="AK22" s="764"/>
      <c r="AL22" s="764"/>
      <c r="AM22" s="764"/>
      <c r="AN22" s="764"/>
      <c r="AO22" s="764"/>
      <c r="AP22" s="764"/>
      <c r="AQ22" s="764"/>
      <c r="AR22" s="764"/>
      <c r="AS22" s="764"/>
      <c r="AT22" s="764"/>
      <c r="AU22" s="764"/>
      <c r="AV22" s="764"/>
      <c r="AW22" s="764"/>
      <c r="AX22" s="765"/>
    </row>
    <row r="23" spans="2:50" ht="14.25" customHeight="1" x14ac:dyDescent="0.25">
      <c r="G23" s="55"/>
      <c r="H23" s="806"/>
      <c r="I23" s="807"/>
      <c r="J23" s="978" t="s">
        <v>1452</v>
      </c>
      <c r="K23" s="764"/>
      <c r="L23" s="764"/>
      <c r="M23" s="764"/>
      <c r="N23" s="764"/>
      <c r="O23" s="764"/>
      <c r="P23" s="765"/>
      <c r="Q23" s="978" t="s">
        <v>1453</v>
      </c>
      <c r="R23" s="764"/>
      <c r="S23" s="764"/>
      <c r="T23" s="764"/>
      <c r="U23" s="764"/>
      <c r="V23" s="764"/>
      <c r="W23" s="765"/>
      <c r="X23" s="978" t="s">
        <v>1454</v>
      </c>
      <c r="Y23" s="764"/>
      <c r="Z23" s="764"/>
      <c r="AA23" s="764"/>
      <c r="AB23" s="764"/>
      <c r="AC23" s="764"/>
      <c r="AD23" s="765"/>
      <c r="AE23" s="978" t="s">
        <v>1455</v>
      </c>
      <c r="AF23" s="764"/>
      <c r="AG23" s="764"/>
      <c r="AH23" s="764"/>
      <c r="AI23" s="764"/>
      <c r="AJ23" s="764"/>
      <c r="AK23" s="765"/>
      <c r="AL23" s="978" t="s">
        <v>1456</v>
      </c>
      <c r="AM23" s="764"/>
      <c r="AN23" s="764"/>
      <c r="AO23" s="764"/>
      <c r="AP23" s="764"/>
      <c r="AQ23" s="764"/>
      <c r="AR23" s="764"/>
      <c r="AS23" s="765"/>
      <c r="AT23" s="978" t="s">
        <v>1457</v>
      </c>
      <c r="AU23" s="764"/>
      <c r="AV23" s="764"/>
      <c r="AW23" s="764"/>
      <c r="AX23" s="765"/>
    </row>
    <row r="24" spans="2:50" ht="48" customHeight="1" x14ac:dyDescent="0.25">
      <c r="G24" s="55"/>
      <c r="H24" s="1221">
        <v>1</v>
      </c>
      <c r="I24" s="765"/>
      <c r="J24" s="1222" t="e">
        <f>ID_MS_TH_PJK</f>
        <v>#N/A</v>
      </c>
      <c r="K24" s="764"/>
      <c r="L24" s="764"/>
      <c r="M24" s="764"/>
      <c r="N24" s="764"/>
      <c r="O24" s="764"/>
      <c r="P24" s="765"/>
      <c r="Q24" s="1222" t="e">
        <f>NO_BPS</f>
        <v>#N/A</v>
      </c>
      <c r="R24" s="764"/>
      <c r="S24" s="764"/>
      <c r="T24" s="764"/>
      <c r="U24" s="764"/>
      <c r="V24" s="764"/>
      <c r="W24" s="765"/>
      <c r="X24" s="1222" t="e">
        <f>PEMBETULAN_KE</f>
        <v>#N/A</v>
      </c>
      <c r="Y24" s="764"/>
      <c r="Z24" s="764"/>
      <c r="AA24" s="764"/>
      <c r="AB24" s="764"/>
      <c r="AC24" s="764"/>
      <c r="AD24" s="765"/>
      <c r="AE24" s="1222" t="e">
        <f>TGL_TERIMA</f>
        <v>#N/A</v>
      </c>
      <c r="AF24" s="764"/>
      <c r="AG24" s="764"/>
      <c r="AH24" s="764"/>
      <c r="AI24" s="764"/>
      <c r="AJ24" s="764"/>
      <c r="AK24" s="765"/>
      <c r="AL24" s="984" t="s">
        <v>1525</v>
      </c>
      <c r="AM24" s="764"/>
      <c r="AN24" s="764"/>
      <c r="AO24" s="764"/>
      <c r="AP24" s="764"/>
      <c r="AQ24" s="764"/>
      <c r="AR24" s="764"/>
      <c r="AS24" s="765"/>
      <c r="AT24" s="1223">
        <f>'MAIN LEVEL'!AB66</f>
        <v>0</v>
      </c>
      <c r="AU24" s="764"/>
      <c r="AV24" s="764"/>
      <c r="AW24" s="764"/>
      <c r="AX24" s="765"/>
    </row>
    <row r="25" spans="2:50" ht="14.25" customHeight="1" x14ac:dyDescent="0.25">
      <c r="G25" s="55"/>
      <c r="H25" s="255"/>
      <c r="I25" s="255"/>
      <c r="J25" s="255"/>
      <c r="K25" s="255"/>
      <c r="L25" s="255"/>
      <c r="M25" s="255"/>
      <c r="N25" s="255"/>
      <c r="O25" s="255"/>
      <c r="P25" s="255"/>
      <c r="Q25" s="255"/>
      <c r="R25" s="255"/>
    </row>
    <row r="26" spans="2:50" ht="14.25" customHeight="1" x14ac:dyDescent="0.25">
      <c r="G26" s="55"/>
      <c r="H26" s="255"/>
      <c r="I26" s="255"/>
      <c r="J26" s="255"/>
      <c r="K26" s="255"/>
      <c r="L26" s="255"/>
      <c r="M26" s="255"/>
      <c r="N26" s="255"/>
      <c r="O26" s="255"/>
      <c r="P26" s="255"/>
      <c r="Q26" s="255"/>
      <c r="R26" s="255"/>
    </row>
    <row r="27" spans="2:50" ht="14.25" customHeight="1" x14ac:dyDescent="0.25">
      <c r="G27" s="55"/>
      <c r="H27" s="255"/>
      <c r="I27" s="255"/>
      <c r="J27" s="255"/>
      <c r="K27" s="255"/>
      <c r="L27" s="255"/>
      <c r="M27" s="255"/>
      <c r="N27" s="255"/>
      <c r="O27" s="255"/>
      <c r="P27" s="255"/>
      <c r="Q27" s="255"/>
      <c r="R27" s="255"/>
    </row>
    <row r="28" spans="2:50" ht="14.25" customHeight="1" x14ac:dyDescent="0.25">
      <c r="B28" s="760"/>
      <c r="C28" s="761"/>
      <c r="D28" s="761"/>
      <c r="E28" s="761"/>
      <c r="G28" s="55"/>
      <c r="H28" s="990" t="s">
        <v>1445</v>
      </c>
      <c r="I28" s="790"/>
      <c r="J28" s="990" t="s">
        <v>1478</v>
      </c>
      <c r="K28" s="789"/>
      <c r="L28" s="789"/>
      <c r="M28" s="790"/>
      <c r="N28" s="994" t="s">
        <v>1792</v>
      </c>
      <c r="O28" s="764"/>
      <c r="P28" s="764"/>
      <c r="Q28" s="764"/>
      <c r="R28" s="764"/>
      <c r="S28" s="764"/>
      <c r="T28" s="764"/>
      <c r="U28" s="764"/>
      <c r="V28" s="764"/>
      <c r="W28" s="764"/>
      <c r="X28" s="764"/>
      <c r="Y28" s="764"/>
      <c r="Z28" s="765"/>
      <c r="AA28" s="994" t="s">
        <v>1793</v>
      </c>
      <c r="AB28" s="764"/>
      <c r="AC28" s="764"/>
      <c r="AD28" s="764"/>
      <c r="AE28" s="764"/>
      <c r="AF28" s="764"/>
      <c r="AG28" s="764"/>
      <c r="AH28" s="764"/>
      <c r="AI28" s="764"/>
      <c r="AJ28" s="764"/>
      <c r="AK28" s="764"/>
      <c r="AL28" s="764"/>
      <c r="AM28" s="764"/>
      <c r="AN28" s="764"/>
      <c r="AO28" s="764"/>
      <c r="AP28" s="764"/>
      <c r="AQ28" s="764"/>
      <c r="AR28" s="764"/>
      <c r="AS28" s="765"/>
      <c r="AT28" s="990" t="s">
        <v>1481</v>
      </c>
      <c r="AU28" s="789"/>
      <c r="AV28" s="789"/>
      <c r="AW28" s="789"/>
      <c r="AX28" s="790"/>
    </row>
    <row r="29" spans="2:50" ht="14.25" customHeight="1" x14ac:dyDescent="0.25">
      <c r="G29" s="55"/>
      <c r="H29" s="806"/>
      <c r="I29" s="807"/>
      <c r="J29" s="806"/>
      <c r="K29" s="794"/>
      <c r="L29" s="794"/>
      <c r="M29" s="807"/>
      <c r="N29" s="978" t="s">
        <v>796</v>
      </c>
      <c r="O29" s="764"/>
      <c r="P29" s="764"/>
      <c r="Q29" s="764"/>
      <c r="R29" s="764"/>
      <c r="S29" s="764"/>
      <c r="T29" s="765"/>
      <c r="U29" s="978" t="s">
        <v>1401</v>
      </c>
      <c r="V29" s="764"/>
      <c r="W29" s="764"/>
      <c r="X29" s="764"/>
      <c r="Y29" s="764"/>
      <c r="Z29" s="765"/>
      <c r="AA29" s="978" t="s">
        <v>796</v>
      </c>
      <c r="AB29" s="764"/>
      <c r="AC29" s="764"/>
      <c r="AD29" s="764"/>
      <c r="AE29" s="764"/>
      <c r="AF29" s="765"/>
      <c r="AG29" s="978" t="s">
        <v>1794</v>
      </c>
      <c r="AH29" s="764"/>
      <c r="AI29" s="764"/>
      <c r="AJ29" s="764"/>
      <c r="AK29" s="764"/>
      <c r="AL29" s="764"/>
      <c r="AM29" s="765"/>
      <c r="AN29" s="978" t="s">
        <v>1510</v>
      </c>
      <c r="AO29" s="764"/>
      <c r="AP29" s="764"/>
      <c r="AQ29" s="764"/>
      <c r="AR29" s="764"/>
      <c r="AS29" s="765"/>
      <c r="AT29" s="806"/>
      <c r="AU29" s="794"/>
      <c r="AV29" s="794"/>
      <c r="AW29" s="794"/>
      <c r="AX29" s="807"/>
    </row>
    <row r="30" spans="2:50" ht="14.25" customHeight="1" x14ac:dyDescent="0.25">
      <c r="B30" s="760"/>
      <c r="C30" s="761"/>
      <c r="D30" s="761"/>
      <c r="E30" s="761"/>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2:50" ht="14.2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2:50" ht="15" customHeight="1" x14ac:dyDescent="0.25">
      <c r="B32" s="760"/>
      <c r="C32" s="761"/>
      <c r="D32" s="761"/>
      <c r="E32" s="761"/>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2:50" ht="15" customHeight="1"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2:50" ht="15" customHeight="1" x14ac:dyDescent="0.25">
      <c r="B34" s="760"/>
      <c r="C34" s="761"/>
      <c r="D34" s="761"/>
      <c r="E34" s="761"/>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2:50" ht="15" customHeight="1" x14ac:dyDescent="0.25">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2:50" ht="15"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2:50" ht="15"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2:50" ht="15" customHeight="1" x14ac:dyDescent="0.25">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2:50" ht="15" customHeight="1" x14ac:dyDescent="0.25">
      <c r="G40" s="223"/>
      <c r="H40" s="980"/>
      <c r="I40" s="765"/>
      <c r="J40" s="979"/>
      <c r="K40" s="764"/>
      <c r="L40" s="764"/>
      <c r="M40" s="765"/>
      <c r="N40" s="980"/>
      <c r="O40" s="764"/>
      <c r="P40" s="764"/>
      <c r="Q40" s="764"/>
      <c r="R40" s="764"/>
      <c r="S40" s="764"/>
      <c r="T40" s="765"/>
      <c r="U40" s="977"/>
      <c r="V40" s="764"/>
      <c r="W40" s="764"/>
      <c r="X40" s="764"/>
      <c r="Y40" s="764"/>
      <c r="Z40" s="765"/>
      <c r="AA40" s="980"/>
      <c r="AB40" s="764"/>
      <c r="AC40" s="764"/>
      <c r="AD40" s="764"/>
      <c r="AE40" s="764"/>
      <c r="AF40" s="765"/>
      <c r="AG40" s="980"/>
      <c r="AH40" s="764"/>
      <c r="AI40" s="764"/>
      <c r="AJ40" s="764"/>
      <c r="AK40" s="764"/>
      <c r="AL40" s="764"/>
      <c r="AM40" s="765"/>
      <c r="AN40" s="983"/>
      <c r="AO40" s="764"/>
      <c r="AP40" s="764"/>
      <c r="AQ40" s="764"/>
      <c r="AR40" s="764"/>
      <c r="AS40" s="765"/>
      <c r="AT40" s="1063"/>
      <c r="AU40" s="764"/>
      <c r="AV40" s="764"/>
      <c r="AW40" s="764"/>
      <c r="AX40" s="765"/>
    </row>
    <row r="41" spans="2:50" ht="15" customHeight="1" x14ac:dyDescent="0.25">
      <c r="G41" s="223"/>
      <c r="H41" s="980"/>
      <c r="I41" s="765"/>
      <c r="J41" s="979"/>
      <c r="K41" s="764"/>
      <c r="L41" s="764"/>
      <c r="M41" s="765"/>
      <c r="N41" s="980"/>
      <c r="O41" s="764"/>
      <c r="P41" s="764"/>
      <c r="Q41" s="764"/>
      <c r="R41" s="764"/>
      <c r="S41" s="764"/>
      <c r="T41" s="765"/>
      <c r="U41" s="977"/>
      <c r="V41" s="764"/>
      <c r="W41" s="764"/>
      <c r="X41" s="764"/>
      <c r="Y41" s="764"/>
      <c r="Z41" s="765"/>
      <c r="AA41" s="980"/>
      <c r="AB41" s="764"/>
      <c r="AC41" s="764"/>
      <c r="AD41" s="764"/>
      <c r="AE41" s="764"/>
      <c r="AF41" s="765"/>
      <c r="AG41" s="980"/>
      <c r="AH41" s="764"/>
      <c r="AI41" s="764"/>
      <c r="AJ41" s="764"/>
      <c r="AK41" s="764"/>
      <c r="AL41" s="764"/>
      <c r="AM41" s="765"/>
      <c r="AN41" s="983"/>
      <c r="AO41" s="764"/>
      <c r="AP41" s="764"/>
      <c r="AQ41" s="764"/>
      <c r="AR41" s="764"/>
      <c r="AS41" s="765"/>
      <c r="AT41" s="1063"/>
      <c r="AU41" s="764"/>
      <c r="AV41" s="764"/>
      <c r="AW41" s="764"/>
      <c r="AX41" s="765"/>
    </row>
    <row r="42" spans="2:50" ht="15" customHeight="1" x14ac:dyDescent="0.25">
      <c r="G42" s="223"/>
      <c r="H42" s="980"/>
      <c r="I42" s="765"/>
      <c r="J42" s="979"/>
      <c r="K42" s="764"/>
      <c r="L42" s="764"/>
      <c r="M42" s="765"/>
      <c r="N42" s="980"/>
      <c r="O42" s="764"/>
      <c r="P42" s="764"/>
      <c r="Q42" s="764"/>
      <c r="R42" s="764"/>
      <c r="S42" s="764"/>
      <c r="T42" s="765"/>
      <c r="U42" s="977"/>
      <c r="V42" s="764"/>
      <c r="W42" s="764"/>
      <c r="X42" s="764"/>
      <c r="Y42" s="764"/>
      <c r="Z42" s="765"/>
      <c r="AA42" s="980"/>
      <c r="AB42" s="764"/>
      <c r="AC42" s="764"/>
      <c r="AD42" s="764"/>
      <c r="AE42" s="764"/>
      <c r="AF42" s="765"/>
      <c r="AG42" s="980"/>
      <c r="AH42" s="764"/>
      <c r="AI42" s="764"/>
      <c r="AJ42" s="764"/>
      <c r="AK42" s="764"/>
      <c r="AL42" s="764"/>
      <c r="AM42" s="765"/>
      <c r="AN42" s="983"/>
      <c r="AO42" s="764"/>
      <c r="AP42" s="764"/>
      <c r="AQ42" s="764"/>
      <c r="AR42" s="764"/>
      <c r="AS42" s="765"/>
      <c r="AT42" s="1063"/>
      <c r="AU42" s="764"/>
      <c r="AV42" s="764"/>
      <c r="AW42" s="764"/>
      <c r="AX42" s="765"/>
    </row>
    <row r="43" spans="2:50" ht="15" customHeight="1" x14ac:dyDescent="0.25">
      <c r="G43" s="223"/>
      <c r="H43" s="980"/>
      <c r="I43" s="765"/>
      <c r="J43" s="979"/>
      <c r="K43" s="764"/>
      <c r="L43" s="764"/>
      <c r="M43" s="765"/>
      <c r="N43" s="980"/>
      <c r="O43" s="764"/>
      <c r="P43" s="764"/>
      <c r="Q43" s="764"/>
      <c r="R43" s="764"/>
      <c r="S43" s="764"/>
      <c r="T43" s="765"/>
      <c r="U43" s="977"/>
      <c r="V43" s="764"/>
      <c r="W43" s="764"/>
      <c r="X43" s="764"/>
      <c r="Y43" s="764"/>
      <c r="Z43" s="765"/>
      <c r="AA43" s="980"/>
      <c r="AB43" s="764"/>
      <c r="AC43" s="764"/>
      <c r="AD43" s="764"/>
      <c r="AE43" s="764"/>
      <c r="AF43" s="765"/>
      <c r="AG43" s="980"/>
      <c r="AH43" s="764"/>
      <c r="AI43" s="764"/>
      <c r="AJ43" s="764"/>
      <c r="AK43" s="764"/>
      <c r="AL43" s="764"/>
      <c r="AM43" s="765"/>
      <c r="AN43" s="983"/>
      <c r="AO43" s="764"/>
      <c r="AP43" s="764"/>
      <c r="AQ43" s="764"/>
      <c r="AR43" s="764"/>
      <c r="AS43" s="765"/>
      <c r="AT43" s="1063"/>
      <c r="AU43" s="764"/>
      <c r="AV43" s="764"/>
      <c r="AW43" s="764"/>
      <c r="AX43" s="765"/>
    </row>
    <row r="44" spans="2:50" ht="14.25" customHeight="1" x14ac:dyDescent="0.25">
      <c r="G44" s="223"/>
      <c r="H44" s="980"/>
      <c r="I44" s="765"/>
      <c r="J44" s="979"/>
      <c r="K44" s="764"/>
      <c r="L44" s="764"/>
      <c r="M44" s="765"/>
      <c r="N44" s="980"/>
      <c r="O44" s="764"/>
      <c r="P44" s="764"/>
      <c r="Q44" s="764"/>
      <c r="R44" s="764"/>
      <c r="S44" s="764"/>
      <c r="T44" s="765"/>
      <c r="U44" s="977"/>
      <c r="V44" s="764"/>
      <c r="W44" s="764"/>
      <c r="X44" s="764"/>
      <c r="Y44" s="764"/>
      <c r="Z44" s="765"/>
      <c r="AA44" s="980"/>
      <c r="AB44" s="764"/>
      <c r="AC44" s="764"/>
      <c r="AD44" s="764"/>
      <c r="AE44" s="764"/>
      <c r="AF44" s="765"/>
      <c r="AG44" s="980"/>
      <c r="AH44" s="764"/>
      <c r="AI44" s="764"/>
      <c r="AJ44" s="764"/>
      <c r="AK44" s="764"/>
      <c r="AL44" s="764"/>
      <c r="AM44" s="765"/>
      <c r="AN44" s="983"/>
      <c r="AO44" s="764"/>
      <c r="AP44" s="764"/>
      <c r="AQ44" s="764"/>
      <c r="AR44" s="764"/>
      <c r="AS44" s="765"/>
      <c r="AT44" s="1063"/>
      <c r="AU44" s="764"/>
      <c r="AV44" s="764"/>
      <c r="AW44" s="764"/>
      <c r="AX44" s="765"/>
    </row>
    <row r="45" spans="2:50" ht="14.25" customHeight="1" x14ac:dyDescent="0.25">
      <c r="G45" s="223"/>
      <c r="H45" s="980"/>
      <c r="I45" s="765"/>
      <c r="J45" s="979"/>
      <c r="K45" s="764"/>
      <c r="L45" s="764"/>
      <c r="M45" s="765"/>
      <c r="N45" s="980"/>
      <c r="O45" s="764"/>
      <c r="P45" s="764"/>
      <c r="Q45" s="764"/>
      <c r="R45" s="764"/>
      <c r="S45" s="764"/>
      <c r="T45" s="765"/>
      <c r="U45" s="977"/>
      <c r="V45" s="764"/>
      <c r="W45" s="764"/>
      <c r="X45" s="764"/>
      <c r="Y45" s="764"/>
      <c r="Z45" s="765"/>
      <c r="AA45" s="980"/>
      <c r="AB45" s="764"/>
      <c r="AC45" s="764"/>
      <c r="AD45" s="764"/>
      <c r="AE45" s="764"/>
      <c r="AF45" s="765"/>
      <c r="AG45" s="980"/>
      <c r="AH45" s="764"/>
      <c r="AI45" s="764"/>
      <c r="AJ45" s="764"/>
      <c r="AK45" s="764"/>
      <c r="AL45" s="764"/>
      <c r="AM45" s="765"/>
      <c r="AN45" s="983"/>
      <c r="AO45" s="764"/>
      <c r="AP45" s="764"/>
      <c r="AQ45" s="764"/>
      <c r="AR45" s="764"/>
      <c r="AS45" s="765"/>
      <c r="AT45" s="1063"/>
      <c r="AU45" s="764"/>
      <c r="AV45" s="764"/>
      <c r="AW45" s="764"/>
      <c r="AX45" s="765"/>
    </row>
    <row r="46" spans="2:50" ht="14.25" customHeight="1" x14ac:dyDescent="0.25">
      <c r="G46" s="223"/>
      <c r="H46" s="980"/>
      <c r="I46" s="765"/>
      <c r="J46" s="979"/>
      <c r="K46" s="764"/>
      <c r="L46" s="764"/>
      <c r="M46" s="765"/>
      <c r="N46" s="980"/>
      <c r="O46" s="764"/>
      <c r="P46" s="764"/>
      <c r="Q46" s="764"/>
      <c r="R46" s="764"/>
      <c r="S46" s="764"/>
      <c r="T46" s="765"/>
      <c r="U46" s="977"/>
      <c r="V46" s="764"/>
      <c r="W46" s="764"/>
      <c r="X46" s="764"/>
      <c r="Y46" s="764"/>
      <c r="Z46" s="765"/>
      <c r="AA46" s="980"/>
      <c r="AB46" s="764"/>
      <c r="AC46" s="764"/>
      <c r="AD46" s="764"/>
      <c r="AE46" s="764"/>
      <c r="AF46" s="765"/>
      <c r="AG46" s="980"/>
      <c r="AH46" s="764"/>
      <c r="AI46" s="764"/>
      <c r="AJ46" s="764"/>
      <c r="AK46" s="764"/>
      <c r="AL46" s="764"/>
      <c r="AM46" s="765"/>
      <c r="AN46" s="983"/>
      <c r="AO46" s="764"/>
      <c r="AP46" s="764"/>
      <c r="AQ46" s="764"/>
      <c r="AR46" s="764"/>
      <c r="AS46" s="765"/>
      <c r="AT46" s="1063"/>
      <c r="AU46" s="764"/>
      <c r="AV46" s="764"/>
      <c r="AW46" s="764"/>
      <c r="AX46" s="765"/>
    </row>
    <row r="47" spans="2:50" ht="14.25" customHeight="1" x14ac:dyDescent="0.25">
      <c r="G47" s="256"/>
      <c r="H47" s="980"/>
      <c r="I47" s="765"/>
      <c r="J47" s="979"/>
      <c r="K47" s="764"/>
      <c r="L47" s="764"/>
      <c r="M47" s="765"/>
      <c r="N47" s="980"/>
      <c r="O47" s="764"/>
      <c r="P47" s="764"/>
      <c r="Q47" s="764"/>
      <c r="R47" s="764"/>
      <c r="S47" s="764"/>
      <c r="T47" s="765"/>
      <c r="U47" s="977"/>
      <c r="V47" s="764"/>
      <c r="W47" s="764"/>
      <c r="X47" s="764"/>
      <c r="Y47" s="764"/>
      <c r="Z47" s="765"/>
      <c r="AA47" s="980"/>
      <c r="AB47" s="764"/>
      <c r="AC47" s="764"/>
      <c r="AD47" s="764"/>
      <c r="AE47" s="764"/>
      <c r="AF47" s="765"/>
      <c r="AG47" s="980"/>
      <c r="AH47" s="764"/>
      <c r="AI47" s="764"/>
      <c r="AJ47" s="764"/>
      <c r="AK47" s="764"/>
      <c r="AL47" s="764"/>
      <c r="AM47" s="765"/>
      <c r="AN47" s="983"/>
      <c r="AO47" s="764"/>
      <c r="AP47" s="764"/>
      <c r="AQ47" s="764"/>
      <c r="AR47" s="764"/>
      <c r="AS47" s="765"/>
      <c r="AT47" s="1063"/>
      <c r="AU47" s="764"/>
      <c r="AV47" s="764"/>
      <c r="AW47" s="764"/>
      <c r="AX47" s="765"/>
    </row>
    <row r="48" spans="2:50" ht="14.25" customHeight="1" x14ac:dyDescent="0.25">
      <c r="G48" s="256"/>
      <c r="H48" s="980"/>
      <c r="I48" s="765"/>
      <c r="J48" s="979"/>
      <c r="K48" s="764"/>
      <c r="L48" s="764"/>
      <c r="M48" s="765"/>
      <c r="N48" s="980"/>
      <c r="O48" s="764"/>
      <c r="P48" s="764"/>
      <c r="Q48" s="764"/>
      <c r="R48" s="764"/>
      <c r="S48" s="764"/>
      <c r="T48" s="765"/>
      <c r="U48" s="977"/>
      <c r="V48" s="764"/>
      <c r="W48" s="764"/>
      <c r="X48" s="764"/>
      <c r="Y48" s="764"/>
      <c r="Z48" s="765"/>
      <c r="AA48" s="980"/>
      <c r="AB48" s="764"/>
      <c r="AC48" s="764"/>
      <c r="AD48" s="764"/>
      <c r="AE48" s="764"/>
      <c r="AF48" s="765"/>
      <c r="AG48" s="980"/>
      <c r="AH48" s="764"/>
      <c r="AI48" s="764"/>
      <c r="AJ48" s="764"/>
      <c r="AK48" s="764"/>
      <c r="AL48" s="764"/>
      <c r="AM48" s="765"/>
      <c r="AN48" s="983"/>
      <c r="AO48" s="764"/>
      <c r="AP48" s="764"/>
      <c r="AQ48" s="764"/>
      <c r="AR48" s="764"/>
      <c r="AS48" s="765"/>
      <c r="AT48" s="1063"/>
      <c r="AU48" s="764"/>
      <c r="AV48" s="764"/>
      <c r="AW48" s="764"/>
      <c r="AX48" s="765"/>
    </row>
    <row r="49" spans="7:50" ht="14.25" customHeight="1" x14ac:dyDescent="0.25">
      <c r="G49" s="256"/>
      <c r="H49" s="980"/>
      <c r="I49" s="765"/>
      <c r="J49" s="979"/>
      <c r="K49" s="764"/>
      <c r="L49" s="764"/>
      <c r="M49" s="765"/>
      <c r="N49" s="980"/>
      <c r="O49" s="764"/>
      <c r="P49" s="764"/>
      <c r="Q49" s="764"/>
      <c r="R49" s="764"/>
      <c r="S49" s="764"/>
      <c r="T49" s="765"/>
      <c r="U49" s="977"/>
      <c r="V49" s="764"/>
      <c r="W49" s="764"/>
      <c r="X49" s="764"/>
      <c r="Y49" s="764"/>
      <c r="Z49" s="765"/>
      <c r="AA49" s="980"/>
      <c r="AB49" s="764"/>
      <c r="AC49" s="764"/>
      <c r="AD49" s="764"/>
      <c r="AE49" s="764"/>
      <c r="AF49" s="765"/>
      <c r="AG49" s="980"/>
      <c r="AH49" s="764"/>
      <c r="AI49" s="764"/>
      <c r="AJ49" s="764"/>
      <c r="AK49" s="764"/>
      <c r="AL49" s="764"/>
      <c r="AM49" s="765"/>
      <c r="AN49" s="983"/>
      <c r="AO49" s="764"/>
      <c r="AP49" s="764"/>
      <c r="AQ49" s="764"/>
      <c r="AR49" s="764"/>
      <c r="AS49" s="765"/>
      <c r="AT49" s="1063"/>
      <c r="AU49" s="764"/>
      <c r="AV49" s="764"/>
      <c r="AW49" s="764"/>
      <c r="AX49" s="765"/>
    </row>
    <row r="50" spans="7:50" ht="14.25" customHeight="1" x14ac:dyDescent="0.25">
      <c r="G50" s="256"/>
      <c r="H50" s="993"/>
      <c r="I50" s="765"/>
      <c r="J50" s="993"/>
      <c r="K50" s="764"/>
      <c r="L50" s="764"/>
      <c r="M50" s="765"/>
      <c r="N50" s="993"/>
      <c r="O50" s="764"/>
      <c r="P50" s="764"/>
      <c r="Q50" s="764"/>
      <c r="R50" s="764"/>
      <c r="S50" s="764"/>
      <c r="T50" s="765"/>
      <c r="U50" s="986"/>
      <c r="V50" s="764"/>
      <c r="W50" s="764"/>
      <c r="X50" s="764"/>
      <c r="Y50" s="764"/>
      <c r="Z50" s="765"/>
      <c r="AA50" s="993"/>
      <c r="AB50" s="764"/>
      <c r="AC50" s="764"/>
      <c r="AD50" s="764"/>
      <c r="AE50" s="764"/>
      <c r="AF50" s="765"/>
      <c r="AG50" s="993"/>
      <c r="AH50" s="764"/>
      <c r="AI50" s="764"/>
      <c r="AJ50" s="764"/>
      <c r="AK50" s="764"/>
      <c r="AL50" s="764"/>
      <c r="AM50" s="765"/>
      <c r="AN50" s="995"/>
      <c r="AO50" s="764"/>
      <c r="AP50" s="764"/>
      <c r="AQ50" s="764"/>
      <c r="AR50" s="764"/>
      <c r="AS50" s="765"/>
      <c r="AT50" s="1065"/>
      <c r="AU50" s="764"/>
      <c r="AV50" s="764"/>
      <c r="AW50" s="764"/>
      <c r="AX50" s="765"/>
    </row>
    <row r="51" spans="7:50" ht="14.25" customHeight="1" x14ac:dyDescent="0.25">
      <c r="G51" s="223"/>
      <c r="H51" s="1092" t="s">
        <v>1494</v>
      </c>
      <c r="I51" s="764"/>
      <c r="J51" s="764"/>
      <c r="K51" s="764"/>
      <c r="L51" s="764"/>
      <c r="M51" s="764"/>
      <c r="N51" s="764"/>
      <c r="O51" s="764"/>
      <c r="P51" s="764"/>
      <c r="Q51" s="764"/>
      <c r="R51" s="764"/>
      <c r="S51" s="764"/>
      <c r="T51" s="764"/>
      <c r="U51" s="764"/>
      <c r="V51" s="764"/>
      <c r="W51" s="764"/>
      <c r="X51" s="764"/>
      <c r="Y51" s="764"/>
      <c r="Z51" s="764"/>
      <c r="AA51" s="764"/>
      <c r="AB51" s="764"/>
      <c r="AC51" s="764"/>
      <c r="AD51" s="764"/>
      <c r="AE51" s="764"/>
      <c r="AF51" s="764"/>
      <c r="AG51" s="764"/>
      <c r="AH51" s="764"/>
      <c r="AI51" s="764"/>
      <c r="AJ51" s="764"/>
      <c r="AK51" s="764"/>
      <c r="AL51" s="764"/>
      <c r="AM51" s="764"/>
      <c r="AN51" s="764"/>
      <c r="AO51" s="764"/>
      <c r="AP51" s="764"/>
      <c r="AQ51" s="764"/>
      <c r="AR51" s="764"/>
      <c r="AS51" s="765"/>
      <c r="AT51" s="1134">
        <f>SUM(AT30:AT50)</f>
        <v>0</v>
      </c>
      <c r="AU51" s="764"/>
      <c r="AV51" s="764"/>
      <c r="AW51" s="764"/>
      <c r="AX51" s="765"/>
    </row>
    <row r="52" spans="7:50" ht="14.25" customHeight="1" x14ac:dyDescent="0.25">
      <c r="G52" s="223"/>
    </row>
    <row r="53" spans="7:50" ht="14.25" customHeight="1" x14ac:dyDescent="0.25">
      <c r="G53" s="223"/>
    </row>
    <row r="54" spans="7:50" ht="15" customHeight="1" x14ac:dyDescent="0.25">
      <c r="G54" s="223"/>
    </row>
    <row r="55" spans="7:50" ht="14.25" customHeight="1" x14ac:dyDescent="0.25">
      <c r="G55" s="223"/>
      <c r="H55" s="976" t="s">
        <v>1795</v>
      </c>
      <c r="I55" s="824"/>
      <c r="J55" s="824"/>
      <c r="K55" s="824"/>
      <c r="L55" s="824"/>
      <c r="M55" s="824"/>
      <c r="N55" s="824"/>
      <c r="O55" s="824"/>
      <c r="P55" s="824"/>
      <c r="Q55" s="824"/>
      <c r="R55" s="824"/>
      <c r="S55" s="824"/>
      <c r="T55" s="824"/>
      <c r="U55" s="824"/>
      <c r="V55" s="824"/>
      <c r="W55" s="824"/>
      <c r="X55" s="824"/>
      <c r="Y55" s="825"/>
      <c r="Z55" s="976" t="s">
        <v>1796</v>
      </c>
      <c r="AA55" s="824"/>
      <c r="AB55" s="824"/>
      <c r="AC55" s="824"/>
      <c r="AD55" s="824"/>
      <c r="AE55" s="824"/>
      <c r="AF55" s="824"/>
      <c r="AG55" s="824"/>
      <c r="AH55" s="824"/>
      <c r="AI55" s="824"/>
      <c r="AJ55" s="824"/>
      <c r="AK55" s="824"/>
      <c r="AL55" s="824"/>
      <c r="AM55" s="824"/>
      <c r="AN55" s="824"/>
      <c r="AO55" s="824"/>
      <c r="AP55" s="824"/>
      <c r="AQ55" s="825"/>
    </row>
    <row r="56" spans="7:50" ht="14.25" customHeight="1" x14ac:dyDescent="0.25">
      <c r="G56" s="223"/>
      <c r="H56" s="257" t="s">
        <v>796</v>
      </c>
      <c r="I56" s="258"/>
      <c r="J56" s="258"/>
      <c r="K56" s="258"/>
      <c r="L56" s="258"/>
      <c r="M56" s="258"/>
      <c r="N56" s="258"/>
      <c r="O56" s="258"/>
      <c r="P56" s="258"/>
      <c r="Q56" s="259"/>
      <c r="R56" s="257" t="s">
        <v>1511</v>
      </c>
      <c r="S56" s="258"/>
      <c r="T56" s="258"/>
      <c r="U56" s="259"/>
      <c r="V56" s="257" t="s">
        <v>1510</v>
      </c>
      <c r="W56" s="258"/>
      <c r="X56" s="258"/>
      <c r="Y56" s="259"/>
      <c r="Z56" s="257" t="s">
        <v>796</v>
      </c>
      <c r="AA56" s="258"/>
      <c r="AB56" s="258"/>
      <c r="AC56" s="258"/>
      <c r="AD56" s="258"/>
      <c r="AE56" s="258"/>
      <c r="AF56" s="258"/>
      <c r="AG56" s="258"/>
      <c r="AH56" s="258"/>
      <c r="AI56" s="259"/>
      <c r="AJ56" s="257" t="s">
        <v>1511</v>
      </c>
      <c r="AK56" s="258"/>
      <c r="AL56" s="258"/>
      <c r="AM56" s="259"/>
      <c r="AN56" s="257" t="s">
        <v>1510</v>
      </c>
      <c r="AO56" s="258"/>
      <c r="AP56" s="258"/>
      <c r="AQ56" s="259"/>
    </row>
    <row r="57" spans="7:50" ht="14.25" customHeight="1" x14ac:dyDescent="0.25">
      <c r="G57" s="223"/>
      <c r="H57" s="260"/>
      <c r="Q57" s="261"/>
      <c r="R57" s="260"/>
      <c r="U57" s="261"/>
      <c r="V57" s="260"/>
      <c r="Y57" s="261"/>
      <c r="Z57" s="260"/>
      <c r="AI57" s="261"/>
      <c r="AJ57" s="260"/>
      <c r="AM57" s="261"/>
      <c r="AN57" s="260"/>
      <c r="AQ57" s="261"/>
    </row>
    <row r="58" spans="7:50" ht="14.25" customHeight="1" x14ac:dyDescent="0.25">
      <c r="G58" s="223"/>
      <c r="H58" s="260"/>
      <c r="Q58" s="261"/>
      <c r="R58" s="260"/>
      <c r="U58" s="261"/>
      <c r="V58" s="260"/>
      <c r="Y58" s="261"/>
      <c r="Z58" s="260"/>
      <c r="AI58" s="261"/>
      <c r="AJ58" s="260"/>
      <c r="AM58" s="261"/>
      <c r="AN58" s="260"/>
      <c r="AQ58" s="261"/>
    </row>
    <row r="59" spans="7:50" ht="14.25" customHeight="1" x14ac:dyDescent="0.25">
      <c r="G59" s="223"/>
      <c r="H59" s="260"/>
      <c r="Q59" s="261"/>
      <c r="R59" s="260"/>
      <c r="U59" s="261"/>
      <c r="V59" s="260"/>
      <c r="Y59" s="261"/>
      <c r="Z59" s="260"/>
      <c r="AI59" s="261"/>
      <c r="AJ59" s="260"/>
      <c r="AM59" s="261"/>
      <c r="AN59" s="260"/>
      <c r="AQ59" s="261"/>
    </row>
    <row r="60" spans="7:50" ht="14.25" customHeight="1" x14ac:dyDescent="0.25">
      <c r="G60" s="223"/>
      <c r="H60" s="260"/>
      <c r="Q60" s="261"/>
      <c r="R60" s="260"/>
      <c r="U60" s="261"/>
      <c r="V60" s="260"/>
      <c r="Y60" s="261"/>
      <c r="Z60" s="260"/>
      <c r="AI60" s="261"/>
      <c r="AJ60" s="260"/>
      <c r="AM60" s="261"/>
      <c r="AN60" s="260"/>
      <c r="AQ60" s="261"/>
    </row>
    <row r="61" spans="7:50" ht="14.25" customHeight="1" x14ac:dyDescent="0.25">
      <c r="G61" s="223"/>
      <c r="H61" s="262"/>
      <c r="I61" s="263"/>
      <c r="J61" s="263"/>
      <c r="K61" s="263"/>
      <c r="L61" s="263"/>
      <c r="M61" s="263"/>
      <c r="N61" s="263"/>
      <c r="O61" s="263"/>
      <c r="P61" s="263"/>
      <c r="Q61" s="264"/>
      <c r="R61" s="262"/>
      <c r="S61" s="263"/>
      <c r="T61" s="263"/>
      <c r="U61" s="264"/>
      <c r="V61" s="262"/>
      <c r="W61" s="263"/>
      <c r="X61" s="263"/>
      <c r="Y61" s="264"/>
      <c r="Z61" s="262"/>
      <c r="AA61" s="263"/>
      <c r="AB61" s="263"/>
      <c r="AC61" s="263"/>
      <c r="AD61" s="263"/>
      <c r="AE61" s="263"/>
      <c r="AF61" s="263"/>
      <c r="AG61" s="263"/>
      <c r="AH61" s="263"/>
      <c r="AI61" s="264"/>
      <c r="AJ61" s="262"/>
      <c r="AK61" s="263"/>
      <c r="AL61" s="263"/>
      <c r="AM61" s="264"/>
      <c r="AN61" s="262"/>
      <c r="AO61" s="263"/>
      <c r="AP61" s="263"/>
      <c r="AQ61" s="264"/>
    </row>
    <row r="62" spans="7:50" ht="14.25" customHeight="1" x14ac:dyDescent="0.25">
      <c r="G62" s="223"/>
      <c r="AM62" s="265" t="s">
        <v>1797</v>
      </c>
      <c r="AN62" s="55" t="str">
        <f>'I-1'!U18</f>
        <v>I-1-1</v>
      </c>
    </row>
    <row r="63" spans="7:50" ht="14.25" customHeight="1" x14ac:dyDescent="0.25">
      <c r="G63" s="223"/>
    </row>
  </sheetData>
  <mergeCells count="213">
    <mergeCell ref="AT49:AX49"/>
    <mergeCell ref="AA40:AF40"/>
    <mergeCell ref="N44:T44"/>
    <mergeCell ref="AN45:AS45"/>
    <mergeCell ref="AA37:AF37"/>
    <mergeCell ref="AN29:AS29"/>
    <mergeCell ref="B16:E16"/>
    <mergeCell ref="AG35:AM35"/>
    <mergeCell ref="AG30:AM30"/>
    <mergeCell ref="AA34:AF34"/>
    <mergeCell ref="H24:I24"/>
    <mergeCell ref="N39:T39"/>
    <mergeCell ref="AT38:AX38"/>
    <mergeCell ref="B32:E32"/>
    <mergeCell ref="H49:I49"/>
    <mergeCell ref="H36:I36"/>
    <mergeCell ref="N48:T48"/>
    <mergeCell ref="H33:I33"/>
    <mergeCell ref="J47:M47"/>
    <mergeCell ref="AG32:AM32"/>
    <mergeCell ref="U39:Z39"/>
    <mergeCell ref="AG38:AM38"/>
    <mergeCell ref="U38:Z38"/>
    <mergeCell ref="AA35:AF35"/>
    <mergeCell ref="AT50:AX50"/>
    <mergeCell ref="AT28:AX29"/>
    <mergeCell ref="H35:I35"/>
    <mergeCell ref="H22:I23"/>
    <mergeCell ref="AA49:AF49"/>
    <mergeCell ref="N31:T31"/>
    <mergeCell ref="AN32:AS32"/>
    <mergeCell ref="AA36:AF36"/>
    <mergeCell ref="N40:T40"/>
    <mergeCell ref="AN41:AS41"/>
    <mergeCell ref="J43:M43"/>
    <mergeCell ref="AN47:AS47"/>
    <mergeCell ref="J33:M33"/>
    <mergeCell ref="H39:I39"/>
    <mergeCell ref="J42:M42"/>
    <mergeCell ref="AN43:AS43"/>
    <mergeCell ref="J23:P23"/>
    <mergeCell ref="AG42:AM42"/>
    <mergeCell ref="H34:I34"/>
    <mergeCell ref="AG43:AM43"/>
    <mergeCell ref="U42:Z42"/>
    <mergeCell ref="J44:M44"/>
    <mergeCell ref="N50:T50"/>
    <mergeCell ref="AG44:AM44"/>
    <mergeCell ref="B12:E12"/>
    <mergeCell ref="AG31:AM31"/>
    <mergeCell ref="H45:I45"/>
    <mergeCell ref="AA32:AF32"/>
    <mergeCell ref="H37:I37"/>
    <mergeCell ref="AL24:AS24"/>
    <mergeCell ref="J30:M30"/>
    <mergeCell ref="U31:Z31"/>
    <mergeCell ref="U40:Z40"/>
    <mergeCell ref="Q23:W23"/>
    <mergeCell ref="AN34:AS34"/>
    <mergeCell ref="B14:E14"/>
    <mergeCell ref="AA38:AF38"/>
    <mergeCell ref="N42:T42"/>
    <mergeCell ref="J45:M45"/>
    <mergeCell ref="AA43:AF43"/>
    <mergeCell ref="AN44:AS44"/>
    <mergeCell ref="H41:I41"/>
    <mergeCell ref="N30:T30"/>
    <mergeCell ref="AN31:AS31"/>
    <mergeCell ref="B30:E30"/>
    <mergeCell ref="AA33:AF33"/>
    <mergeCell ref="AE23:AK23"/>
    <mergeCell ref="B13:E13"/>
    <mergeCell ref="G7:AR7"/>
    <mergeCell ref="AG34:AM34"/>
    <mergeCell ref="N32:T32"/>
    <mergeCell ref="AA50:AF50"/>
    <mergeCell ref="N41:T41"/>
    <mergeCell ref="X23:AD23"/>
    <mergeCell ref="AA47:AF47"/>
    <mergeCell ref="J34:M34"/>
    <mergeCell ref="N43:T43"/>
    <mergeCell ref="J24:P24"/>
    <mergeCell ref="AL23:AS23"/>
    <mergeCell ref="J49:M49"/>
    <mergeCell ref="AA29:AF29"/>
    <mergeCell ref="N33:T33"/>
    <mergeCell ref="J36:M36"/>
    <mergeCell ref="J31:M31"/>
    <mergeCell ref="U32:Z32"/>
    <mergeCell ref="N49:T49"/>
    <mergeCell ref="H30:I30"/>
    <mergeCell ref="U37:Z37"/>
    <mergeCell ref="AN33:AS33"/>
    <mergeCell ref="H50:I50"/>
    <mergeCell ref="AG33:AM33"/>
    <mergeCell ref="J22:AX22"/>
    <mergeCell ref="G9:Z11"/>
    <mergeCell ref="Z55:AQ55"/>
    <mergeCell ref="U46:Z46"/>
    <mergeCell ref="H48:I48"/>
    <mergeCell ref="AA44:AF44"/>
    <mergeCell ref="AG48:AM48"/>
    <mergeCell ref="AN49:AS49"/>
    <mergeCell ref="AG45:AM45"/>
    <mergeCell ref="AN35:AS35"/>
    <mergeCell ref="U48:Z48"/>
    <mergeCell ref="H38:I38"/>
    <mergeCell ref="AG47:AM47"/>
    <mergeCell ref="AA41:AF41"/>
    <mergeCell ref="AN46:AS46"/>
    <mergeCell ref="J48:M48"/>
    <mergeCell ref="AN39:AS39"/>
    <mergeCell ref="AA45:AF45"/>
    <mergeCell ref="AN50:AS50"/>
    <mergeCell ref="J50:M50"/>
    <mergeCell ref="AG39:AM39"/>
    <mergeCell ref="H44:I44"/>
    <mergeCell ref="AN36:AS36"/>
    <mergeCell ref="AA31:AF31"/>
    <mergeCell ref="AG29:AM29"/>
    <mergeCell ref="H51:AS51"/>
    <mergeCell ref="U50:Z50"/>
    <mergeCell ref="H47:I47"/>
    <mergeCell ref="B6:E6"/>
    <mergeCell ref="U41:Z41"/>
    <mergeCell ref="N34:T34"/>
    <mergeCell ref="H43:I43"/>
    <mergeCell ref="B15:E15"/>
    <mergeCell ref="J46:M46"/>
    <mergeCell ref="J28:M29"/>
    <mergeCell ref="H31:I31"/>
    <mergeCell ref="U47:Z47"/>
    <mergeCell ref="H40:I40"/>
    <mergeCell ref="U43:Z43"/>
    <mergeCell ref="N36:T36"/>
    <mergeCell ref="N45:T45"/>
    <mergeCell ref="U33:Z33"/>
    <mergeCell ref="J38:M38"/>
    <mergeCell ref="J40:M40"/>
    <mergeCell ref="B17:E17"/>
    <mergeCell ref="H42:I42"/>
    <mergeCell ref="J35:M35"/>
    <mergeCell ref="B34:E34"/>
    <mergeCell ref="B28:E28"/>
    <mergeCell ref="AT40:AX40"/>
    <mergeCell ref="U45:Z45"/>
    <mergeCell ref="X24:AD24"/>
    <mergeCell ref="AA39:AF39"/>
    <mergeCell ref="AA48:AF48"/>
    <mergeCell ref="AA30:AF30"/>
    <mergeCell ref="AG37:AM37"/>
    <mergeCell ref="N28:Z28"/>
    <mergeCell ref="AT24:AX24"/>
    <mergeCell ref="AT34:AX34"/>
    <mergeCell ref="AT39:AX39"/>
    <mergeCell ref="AT36:AX36"/>
    <mergeCell ref="AT41:AX41"/>
    <mergeCell ref="AE24:AK24"/>
    <mergeCell ref="AT48:AX48"/>
    <mergeCell ref="AT37:AX37"/>
    <mergeCell ref="AT42:AX42"/>
    <mergeCell ref="AT32:AX32"/>
    <mergeCell ref="AT33:AX33"/>
    <mergeCell ref="U29:Z29"/>
    <mergeCell ref="AT35:AX35"/>
    <mergeCell ref="B4:E4"/>
    <mergeCell ref="H46:I46"/>
    <mergeCell ref="H28:I29"/>
    <mergeCell ref="N35:T35"/>
    <mergeCell ref="J39:M39"/>
    <mergeCell ref="AN42:AS42"/>
    <mergeCell ref="AA46:AF46"/>
    <mergeCell ref="J37:M37"/>
    <mergeCell ref="AT30:AX30"/>
    <mergeCell ref="AG46:AM46"/>
    <mergeCell ref="AA28:AS28"/>
    <mergeCell ref="AG40:AM40"/>
    <mergeCell ref="H32:I32"/>
    <mergeCell ref="AN37:AS37"/>
    <mergeCell ref="U35:Z35"/>
    <mergeCell ref="AT44:AX44"/>
    <mergeCell ref="U44:Z44"/>
    <mergeCell ref="N46:T46"/>
    <mergeCell ref="J32:M32"/>
    <mergeCell ref="AT31:AX31"/>
    <mergeCell ref="U34:Z34"/>
    <mergeCell ref="AN30:AS30"/>
    <mergeCell ref="B8:E8"/>
    <mergeCell ref="U30:Z30"/>
    <mergeCell ref="AT51:AX51"/>
    <mergeCell ref="U49:Z49"/>
    <mergeCell ref="H55:Y55"/>
    <mergeCell ref="U36:Z36"/>
    <mergeCell ref="N29:T29"/>
    <mergeCell ref="AT45:AX45"/>
    <mergeCell ref="B10:E10"/>
    <mergeCell ref="N38:T38"/>
    <mergeCell ref="J41:M41"/>
    <mergeCell ref="AT23:AX23"/>
    <mergeCell ref="N47:T47"/>
    <mergeCell ref="AN48:AS48"/>
    <mergeCell ref="AG41:AM41"/>
    <mergeCell ref="Q24:W24"/>
    <mergeCell ref="AT47:AX47"/>
    <mergeCell ref="AG50:AM50"/>
    <mergeCell ref="N37:T37"/>
    <mergeCell ref="AN38:AS38"/>
    <mergeCell ref="AA42:AF42"/>
    <mergeCell ref="AT43:AX43"/>
    <mergeCell ref="AT46:AX46"/>
    <mergeCell ref="AG49:AM49"/>
    <mergeCell ref="AN40:AS40"/>
    <mergeCell ref="AG36:AM36"/>
  </mergeCells>
  <hyperlinks>
    <hyperlink ref="B4" location="PANDUAN!A1" display="PANDUAN" xr:uid="{00000000-0004-0000-2201-000000000000}"/>
    <hyperlink ref="B6" location="'EWS DIRECTORY'!A1" display="EWS DIRECTORY" xr:uid="{00000000-0004-0000-2201-000001000000}"/>
    <hyperlink ref="B8" location="'DATA PEMICU'!A1" display="DATA PEMICU" xr:uid="{00000000-0004-0000-2201-000002000000}"/>
    <hyperlink ref="B10" location="'DATA PENGUJI'!A1" display="DATA PENGUJI" xr:uid="{00000000-0004-0000-2201-000003000000}"/>
    <hyperlink ref="B12" location="'MAIN LEVEL'!A1" display="MAIN LEVEL" xr:uid="{00000000-0004-0000-2201-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2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1-000000000000}">
  <sheetPr codeName="Sheet217">
    <tabColor theme="4" tint="-0.249977111117893"/>
  </sheetPr>
  <dimension ref="A1:AN35"/>
  <sheetViews>
    <sheetView topLeftCell="B1" zoomScaleNormal="100" workbookViewId="0">
      <selection activeCell="AQ18" sqref="AQ18:AU18"/>
    </sheetView>
  </sheetViews>
  <sheetFormatPr defaultColWidth="3.5546875" defaultRowHeight="13.8" x14ac:dyDescent="0.25"/>
  <cols>
    <col min="1" max="1" width="3" style="110" hidden="1" customWidth="1"/>
    <col min="2" max="5" width="3.88671875" style="177" customWidth="1"/>
    <col min="6" max="6" width="3.88671875" style="110" customWidth="1"/>
    <col min="7" max="40" width="3.6640625" style="109" customWidth="1"/>
    <col min="41" max="41" width="3.5546875" style="109" customWidth="1"/>
    <col min="42" max="16384" width="3.5546875" style="109"/>
  </cols>
  <sheetData>
    <row r="1" spans="2:40" x14ac:dyDescent="0.25">
      <c r="G1" s="56"/>
    </row>
    <row r="2" spans="2:40" x14ac:dyDescent="0.25">
      <c r="G2" s="56" t="s">
        <v>1674</v>
      </c>
    </row>
    <row r="3" spans="2:40" x14ac:dyDescent="0.25">
      <c r="B3" s="111"/>
      <c r="C3" s="111"/>
      <c r="D3" s="111"/>
      <c r="E3" s="111"/>
      <c r="G3" s="56"/>
    </row>
    <row r="4" spans="2:40" x14ac:dyDescent="0.25">
      <c r="B4" s="762" t="s">
        <v>79</v>
      </c>
      <c r="C4" s="761"/>
      <c r="D4" s="761"/>
      <c r="E4" s="761"/>
      <c r="G4" s="56"/>
    </row>
    <row r="5" spans="2:40" x14ac:dyDescent="0.25">
      <c r="B5" s="111"/>
      <c r="C5" s="111"/>
      <c r="D5" s="111"/>
      <c r="E5" s="111"/>
      <c r="G5" s="56"/>
    </row>
    <row r="6" spans="2:40" x14ac:dyDescent="0.25">
      <c r="B6" s="762" t="s">
        <v>87</v>
      </c>
      <c r="C6" s="761"/>
      <c r="D6" s="761"/>
      <c r="E6" s="761"/>
      <c r="G6" s="56"/>
    </row>
    <row r="7" spans="2:40" ht="15" customHeight="1" x14ac:dyDescent="0.25">
      <c r="B7" s="111"/>
      <c r="C7" s="111"/>
      <c r="D7" s="111"/>
      <c r="E7" s="111"/>
      <c r="G7" s="1097" t="s">
        <v>1996</v>
      </c>
      <c r="H7" s="1094"/>
      <c r="I7" s="1094"/>
      <c r="J7" s="1094"/>
      <c r="K7" s="1094"/>
      <c r="L7" s="1094"/>
      <c r="M7" s="1094"/>
      <c r="N7" s="1094"/>
      <c r="O7" s="1094"/>
      <c r="P7" s="1094"/>
      <c r="Q7" s="1094"/>
      <c r="R7" s="1094"/>
      <c r="S7" s="1094"/>
      <c r="T7" s="1094"/>
      <c r="U7" s="1094"/>
      <c r="V7" s="1094"/>
      <c r="W7" s="1094"/>
      <c r="X7" s="1094"/>
      <c r="Y7" s="1094"/>
      <c r="Z7" s="1094"/>
      <c r="AA7" s="1094"/>
      <c r="AB7" s="1094"/>
      <c r="AC7" s="1094"/>
      <c r="AD7" s="1094"/>
      <c r="AE7" s="1094"/>
      <c r="AF7" s="1094"/>
      <c r="AG7" s="1094"/>
      <c r="AH7" s="1094"/>
      <c r="AI7" s="1094"/>
      <c r="AJ7" s="1094"/>
      <c r="AK7" s="1094"/>
      <c r="AL7" s="1094"/>
      <c r="AM7" s="1094"/>
      <c r="AN7" s="1094"/>
    </row>
    <row r="8" spans="2:40" x14ac:dyDescent="0.25">
      <c r="B8" s="762" t="s">
        <v>94</v>
      </c>
      <c r="C8" s="761"/>
      <c r="D8" s="761"/>
      <c r="E8" s="761"/>
      <c r="G8" s="56"/>
    </row>
    <row r="9" spans="2:40" x14ac:dyDescent="0.25">
      <c r="B9" s="111"/>
      <c r="C9" s="111"/>
      <c r="D9" s="111"/>
      <c r="E9" s="111"/>
      <c r="G9" s="1228" t="str">
        <f>"Rincian "&amp;'I-1'!H18&amp;" "&amp;'I-1'!M21</f>
        <v>Rincian Fasilitas Pengurangan Penghasilan Bruto dari Kegiatan Vokasi Berdasarkan pemeriksaan langsung terhadap bukti pendukung</v>
      </c>
      <c r="H9" s="1141"/>
      <c r="I9" s="1141"/>
      <c r="J9" s="1141"/>
      <c r="K9" s="1141"/>
      <c r="L9" s="1141"/>
      <c r="M9" s="1141"/>
      <c r="N9" s="1141"/>
      <c r="O9" s="1141"/>
      <c r="P9" s="1141"/>
      <c r="Q9" s="1141"/>
      <c r="R9" s="1141"/>
      <c r="S9" s="1141"/>
      <c r="T9" s="1141"/>
      <c r="U9" s="1141"/>
      <c r="V9" s="1141"/>
      <c r="W9" s="1142"/>
      <c r="X9" s="74" t="s">
        <v>796</v>
      </c>
      <c r="Y9" s="238"/>
      <c r="Z9" s="238"/>
      <c r="AA9" s="238"/>
      <c r="AB9" s="238"/>
      <c r="AC9" s="238"/>
      <c r="AD9" s="238" t="s">
        <v>1678</v>
      </c>
      <c r="AE9" s="238" t="e">
        <f>NAMA_WP</f>
        <v>#N/A</v>
      </c>
      <c r="AF9" s="238"/>
      <c r="AG9" s="238"/>
      <c r="AH9" s="238"/>
      <c r="AI9" s="238"/>
      <c r="AJ9" s="238"/>
      <c r="AK9" s="238"/>
      <c r="AL9" s="238"/>
      <c r="AM9" s="238"/>
      <c r="AN9" s="240"/>
    </row>
    <row r="10" spans="2:40" x14ac:dyDescent="0.25">
      <c r="B10" s="762" t="s">
        <v>101</v>
      </c>
      <c r="C10" s="761"/>
      <c r="D10" s="761"/>
      <c r="E10" s="761"/>
      <c r="G10" s="1229"/>
      <c r="H10" s="1094"/>
      <c r="I10" s="1094"/>
      <c r="J10" s="1094"/>
      <c r="K10" s="1094"/>
      <c r="L10" s="1094"/>
      <c r="M10" s="1094"/>
      <c r="N10" s="1094"/>
      <c r="O10" s="1094"/>
      <c r="P10" s="1094"/>
      <c r="Q10" s="1094"/>
      <c r="R10" s="1094"/>
      <c r="S10" s="1094"/>
      <c r="T10" s="1094"/>
      <c r="U10" s="1094"/>
      <c r="V10" s="1094"/>
      <c r="W10" s="1002"/>
      <c r="X10" s="208" t="s">
        <v>1401</v>
      </c>
      <c r="AD10" s="109" t="s">
        <v>1678</v>
      </c>
      <c r="AE10" s="109" t="e">
        <f>NPWP</f>
        <v>#N/A</v>
      </c>
      <c r="AN10" s="241"/>
    </row>
    <row r="11" spans="2:40" x14ac:dyDescent="0.25">
      <c r="G11" s="1213"/>
      <c r="H11" s="800"/>
      <c r="I11" s="800"/>
      <c r="J11" s="800"/>
      <c r="K11" s="800"/>
      <c r="L11" s="800"/>
      <c r="M11" s="800"/>
      <c r="N11" s="800"/>
      <c r="O11" s="800"/>
      <c r="P11" s="800"/>
      <c r="Q11" s="800"/>
      <c r="R11" s="800"/>
      <c r="S11" s="800"/>
      <c r="T11" s="800"/>
      <c r="U11" s="800"/>
      <c r="V11" s="800"/>
      <c r="W11" s="1214"/>
      <c r="X11" s="213" t="s">
        <v>1679</v>
      </c>
      <c r="Y11" s="242"/>
      <c r="Z11" s="242"/>
      <c r="AA11" s="242"/>
      <c r="AB11" s="242"/>
      <c r="AC11" s="242"/>
      <c r="AD11" s="242" t="s">
        <v>1678</v>
      </c>
      <c r="AE11" s="242" t="e">
        <f>ID_MS_TH_PJK</f>
        <v>#N/A</v>
      </c>
      <c r="AF11" s="242"/>
      <c r="AG11" s="242"/>
      <c r="AH11" s="242"/>
      <c r="AI11" s="242"/>
      <c r="AJ11" s="242"/>
      <c r="AK11" s="242"/>
      <c r="AL11" s="242"/>
      <c r="AM11" s="242"/>
      <c r="AN11" s="244"/>
    </row>
    <row r="12" spans="2:40" x14ac:dyDescent="0.25">
      <c r="B12" s="762" t="s">
        <v>106</v>
      </c>
      <c r="C12" s="761"/>
      <c r="D12" s="761"/>
      <c r="E12" s="761"/>
    </row>
    <row r="13" spans="2:40" x14ac:dyDescent="0.25">
      <c r="B13" s="962" t="str">
        <f>HYPERLINK("#'"&amp;'EWS DIRECTORY'!$J$288&amp;"'!A1",'EWS DIRECTORY'!$J$288)</f>
        <v>I</v>
      </c>
      <c r="C13" s="761"/>
      <c r="D13" s="761"/>
      <c r="E13" s="761"/>
      <c r="G13" s="56" t="s">
        <v>1680</v>
      </c>
    </row>
    <row r="14" spans="2:40" x14ac:dyDescent="0.25">
      <c r="B14" s="931" t="str">
        <f>HYPERLINK("#'"&amp;'EWS DIRECTORY'!$J$289&amp;"'!A1",'EWS DIRECTORY'!$J$289)</f>
        <v>I-1</v>
      </c>
      <c r="C14" s="761"/>
      <c r="D14" s="761"/>
      <c r="E14" s="761"/>
      <c r="G14" s="56" t="s">
        <v>1681</v>
      </c>
    </row>
    <row r="15" spans="2:40" x14ac:dyDescent="0.25">
      <c r="B15" s="929" t="str">
        <f>HYPERLINK("#'"&amp;'EWS DIRECTORY'!$J$290&amp;"'!A1",'EWS DIRECTORY'!$J$290)</f>
        <v>I-1-1</v>
      </c>
      <c r="C15" s="761"/>
      <c r="D15" s="761"/>
      <c r="E15" s="761"/>
      <c r="G15" s="56" t="s">
        <v>1806</v>
      </c>
    </row>
    <row r="16" spans="2:40" x14ac:dyDescent="0.25">
      <c r="B16" s="927" t="str">
        <f>HYPERLINK("#'"&amp;'EWS DIRECTORY'!$J$291&amp;"'!A1",'EWS DIRECTORY'!$J$291)</f>
        <v>I-1-2</v>
      </c>
      <c r="C16" s="761"/>
      <c r="D16" s="761"/>
      <c r="E16" s="761"/>
      <c r="G16" s="56" t="s">
        <v>1744</v>
      </c>
    </row>
    <row r="17" spans="1:40" x14ac:dyDescent="0.25">
      <c r="B17" s="929" t="str">
        <f>HYPERLINK("#'"&amp;'EWS DIRECTORY'!$J$292&amp;"'!A1",'EWS DIRECTORY'!$J$292)</f>
        <v>I-1-3</v>
      </c>
      <c r="C17" s="761"/>
      <c r="D17" s="761"/>
      <c r="E17" s="761"/>
      <c r="G17" s="56"/>
    </row>
    <row r="18" spans="1:40" s="245" customFormat="1" ht="15" customHeight="1" x14ac:dyDescent="0.25">
      <c r="A18" s="110"/>
      <c r="B18" s="760"/>
      <c r="C18" s="1203"/>
      <c r="D18" s="1203"/>
      <c r="E18" s="1203"/>
      <c r="F18" s="110"/>
      <c r="G18" s="56" t="s">
        <v>1798</v>
      </c>
      <c r="H18" s="109"/>
      <c r="I18" s="109"/>
      <c r="J18" s="109"/>
      <c r="K18" s="109"/>
      <c r="L18" s="109"/>
      <c r="M18" s="109"/>
      <c r="N18" s="109"/>
      <c r="O18" s="109"/>
      <c r="P18" s="109"/>
      <c r="Q18" s="109"/>
      <c r="R18" s="109"/>
      <c r="S18" s="109"/>
      <c r="T18" s="109"/>
      <c r="U18" s="109"/>
      <c r="V18" s="109"/>
      <c r="W18" s="109"/>
      <c r="X18" s="109"/>
      <c r="Y18" s="109"/>
      <c r="Z18" s="109"/>
      <c r="AA18" s="109"/>
      <c r="AB18" s="109"/>
      <c r="AC18" s="109"/>
      <c r="AD18" s="109"/>
      <c r="AE18" s="109"/>
      <c r="AF18" s="109"/>
      <c r="AG18" s="109"/>
      <c r="AH18" s="109"/>
      <c r="AI18" s="109"/>
      <c r="AJ18" s="109"/>
      <c r="AK18" s="109"/>
      <c r="AL18" s="109"/>
      <c r="AM18" s="109"/>
      <c r="AN18" s="109"/>
    </row>
    <row r="19" spans="1:40" x14ac:dyDescent="0.25">
      <c r="B19" s="760"/>
      <c r="C19" s="761"/>
      <c r="D19" s="761"/>
      <c r="E19" s="761"/>
    </row>
    <row r="20" spans="1:40" ht="17.25" customHeight="1" x14ac:dyDescent="0.25">
      <c r="B20" s="760"/>
      <c r="C20" s="761"/>
      <c r="D20" s="761"/>
      <c r="E20" s="761"/>
      <c r="G20" s="1226" t="s">
        <v>1445</v>
      </c>
      <c r="H20" s="1231" t="s">
        <v>2001</v>
      </c>
      <c r="I20" s="836"/>
      <c r="J20" s="837"/>
      <c r="K20" s="1233" t="str">
        <f>"Daftar "&amp;'I-1'!H21</f>
        <v>Daftar Fasilitas Pengurangan Penghasilan Bruto dari Kegiatan Vokasi</v>
      </c>
      <c r="L20" s="824"/>
      <c r="M20" s="824"/>
      <c r="N20" s="824"/>
      <c r="O20" s="824"/>
      <c r="P20" s="824"/>
      <c r="Q20" s="824"/>
      <c r="R20" s="824"/>
      <c r="S20" s="824"/>
      <c r="T20" s="824"/>
      <c r="U20" s="824"/>
      <c r="V20" s="824"/>
      <c r="W20" s="824"/>
      <c r="X20" s="824"/>
      <c r="Y20" s="824"/>
      <c r="Z20" s="824"/>
      <c r="AA20" s="824"/>
      <c r="AB20" s="824"/>
      <c r="AC20" s="824"/>
      <c r="AD20" s="824"/>
      <c r="AE20" s="824"/>
      <c r="AF20" s="824"/>
      <c r="AG20" s="824"/>
      <c r="AH20" s="825"/>
      <c r="AI20" s="1226" t="s">
        <v>1481</v>
      </c>
      <c r="AJ20" s="836"/>
      <c r="AK20" s="836"/>
      <c r="AL20" s="836"/>
      <c r="AM20" s="836"/>
      <c r="AN20" s="837"/>
    </row>
    <row r="21" spans="1:40" x14ac:dyDescent="0.25">
      <c r="B21" s="760"/>
      <c r="C21" s="761"/>
      <c r="D21" s="761"/>
      <c r="E21" s="761"/>
      <c r="G21" s="920"/>
      <c r="H21" s="838"/>
      <c r="I21" s="800"/>
      <c r="J21" s="839"/>
      <c r="K21" s="1227" t="s">
        <v>2002</v>
      </c>
      <c r="L21" s="824"/>
      <c r="M21" s="824"/>
      <c r="N21" s="824"/>
      <c r="O21" s="824"/>
      <c r="P21" s="824"/>
      <c r="Q21" s="824"/>
      <c r="R21" s="824"/>
      <c r="S21" s="824"/>
      <c r="T21" s="825"/>
      <c r="U21" s="1227" t="s">
        <v>1794</v>
      </c>
      <c r="V21" s="824"/>
      <c r="W21" s="824"/>
      <c r="X21" s="824"/>
      <c r="Y21" s="824"/>
      <c r="Z21" s="824"/>
      <c r="AA21" s="824"/>
      <c r="AB21" s="825"/>
      <c r="AC21" s="1227" t="s">
        <v>1510</v>
      </c>
      <c r="AD21" s="824"/>
      <c r="AE21" s="824"/>
      <c r="AF21" s="824"/>
      <c r="AG21" s="824"/>
      <c r="AH21" s="825"/>
      <c r="AI21" s="838"/>
      <c r="AJ21" s="800"/>
      <c r="AK21" s="800"/>
      <c r="AL21" s="800"/>
      <c r="AM21" s="800"/>
      <c r="AN21" s="839"/>
    </row>
    <row r="22" spans="1:40" x14ac:dyDescent="0.25">
      <c r="B22" s="760"/>
      <c r="C22" s="761"/>
      <c r="D22" s="761"/>
      <c r="E22" s="761"/>
      <c r="G22" s="67"/>
      <c r="H22" s="63"/>
      <c r="I22" s="68"/>
      <c r="J22" s="69"/>
      <c r="K22" s="63"/>
      <c r="L22" s="68"/>
      <c r="M22" s="68"/>
      <c r="N22" s="68"/>
      <c r="O22" s="68"/>
      <c r="P22" s="68"/>
      <c r="Q22" s="68"/>
      <c r="R22" s="68"/>
      <c r="S22" s="68"/>
      <c r="T22" s="69"/>
      <c r="U22" s="63"/>
      <c r="V22" s="68"/>
      <c r="W22" s="68"/>
      <c r="X22" s="68"/>
      <c r="Y22" s="68"/>
      <c r="Z22" s="68"/>
      <c r="AA22" s="68"/>
      <c r="AB22" s="69"/>
      <c r="AC22" s="63"/>
      <c r="AD22" s="68"/>
      <c r="AE22" s="68"/>
      <c r="AF22" s="68"/>
      <c r="AG22" s="68"/>
      <c r="AH22" s="69"/>
      <c r="AI22" s="1225"/>
      <c r="AJ22" s="824"/>
      <c r="AK22" s="824"/>
      <c r="AL22" s="824"/>
      <c r="AM22" s="824"/>
      <c r="AN22" s="825"/>
    </row>
    <row r="23" spans="1:40" ht="15" customHeight="1" x14ac:dyDescent="0.25">
      <c r="B23" s="760"/>
      <c r="C23" s="761"/>
      <c r="D23" s="761"/>
      <c r="E23" s="761"/>
      <c r="G23" s="67"/>
      <c r="H23" s="63"/>
      <c r="I23" s="68"/>
      <c r="J23" s="69"/>
      <c r="K23" s="63"/>
      <c r="L23" s="68"/>
      <c r="M23" s="68"/>
      <c r="N23" s="68"/>
      <c r="O23" s="68"/>
      <c r="P23" s="68"/>
      <c r="Q23" s="68"/>
      <c r="R23" s="68"/>
      <c r="S23" s="68"/>
      <c r="T23" s="69"/>
      <c r="U23" s="63"/>
      <c r="V23" s="68"/>
      <c r="W23" s="68"/>
      <c r="X23" s="68"/>
      <c r="Y23" s="68"/>
      <c r="Z23" s="68"/>
      <c r="AA23" s="68"/>
      <c r="AB23" s="69"/>
      <c r="AC23" s="63"/>
      <c r="AD23" s="68"/>
      <c r="AE23" s="68"/>
      <c r="AF23" s="68"/>
      <c r="AG23" s="68"/>
      <c r="AH23" s="69"/>
      <c r="AI23" s="1232"/>
      <c r="AJ23" s="824"/>
      <c r="AK23" s="824"/>
      <c r="AL23" s="824"/>
      <c r="AM23" s="824"/>
      <c r="AN23" s="825"/>
    </row>
    <row r="24" spans="1:40" x14ac:dyDescent="0.25">
      <c r="B24" s="760"/>
      <c r="C24" s="761"/>
      <c r="D24" s="761"/>
      <c r="E24" s="761"/>
      <c r="G24" s="67"/>
      <c r="H24" s="63"/>
      <c r="I24" s="68"/>
      <c r="J24" s="69"/>
      <c r="K24" s="63"/>
      <c r="L24" s="68"/>
      <c r="M24" s="68"/>
      <c r="N24" s="68"/>
      <c r="O24" s="68"/>
      <c r="P24" s="68"/>
      <c r="Q24" s="68"/>
      <c r="R24" s="68"/>
      <c r="S24" s="68"/>
      <c r="T24" s="69"/>
      <c r="U24" s="63"/>
      <c r="V24" s="68"/>
      <c r="W24" s="68"/>
      <c r="X24" s="68"/>
      <c r="Y24" s="68"/>
      <c r="Z24" s="68"/>
      <c r="AA24" s="68"/>
      <c r="AB24" s="69"/>
      <c r="AC24" s="63"/>
      <c r="AD24" s="68"/>
      <c r="AE24" s="68"/>
      <c r="AF24" s="68"/>
      <c r="AG24" s="68"/>
      <c r="AH24" s="69"/>
      <c r="AI24" s="1232"/>
      <c r="AJ24" s="824"/>
      <c r="AK24" s="824"/>
      <c r="AL24" s="824"/>
      <c r="AM24" s="824"/>
      <c r="AN24" s="825"/>
    </row>
    <row r="25" spans="1:40" x14ac:dyDescent="0.25">
      <c r="B25" s="760"/>
      <c r="C25" s="761"/>
      <c r="D25" s="761"/>
      <c r="E25" s="761"/>
      <c r="G25" s="162"/>
      <c r="H25" s="163"/>
      <c r="I25" s="164"/>
      <c r="J25" s="165"/>
      <c r="K25" s="163"/>
      <c r="L25" s="164"/>
      <c r="M25" s="164"/>
      <c r="N25" s="164"/>
      <c r="O25" s="164"/>
      <c r="P25" s="164"/>
      <c r="Q25" s="164"/>
      <c r="R25" s="164"/>
      <c r="S25" s="164"/>
      <c r="T25" s="165"/>
      <c r="U25" s="163"/>
      <c r="V25" s="164"/>
      <c r="W25" s="164"/>
      <c r="X25" s="164"/>
      <c r="Y25" s="164"/>
      <c r="Z25" s="164"/>
      <c r="AA25" s="164"/>
      <c r="AB25" s="165"/>
      <c r="AC25" s="163"/>
      <c r="AD25" s="164"/>
      <c r="AE25" s="164"/>
      <c r="AF25" s="164"/>
      <c r="AG25" s="164"/>
      <c r="AH25" s="165"/>
      <c r="AI25" s="1224"/>
      <c r="AJ25" s="824"/>
      <c r="AK25" s="824"/>
      <c r="AL25" s="824"/>
      <c r="AM25" s="824"/>
      <c r="AN25" s="825"/>
    </row>
    <row r="26" spans="1:40" ht="15" customHeight="1" thickBot="1" x14ac:dyDescent="0.3">
      <c r="B26" s="760"/>
      <c r="C26" s="761"/>
      <c r="D26" s="761"/>
      <c r="E26" s="761"/>
      <c r="G26" s="70"/>
      <c r="H26" s="71"/>
      <c r="I26" s="72"/>
      <c r="J26" s="73"/>
      <c r="K26" s="71"/>
      <c r="L26" s="72"/>
      <c r="M26" s="72"/>
      <c r="N26" s="72"/>
      <c r="O26" s="72"/>
      <c r="P26" s="72"/>
      <c r="Q26" s="72"/>
      <c r="R26" s="72"/>
      <c r="S26" s="72"/>
      <c r="T26" s="73"/>
      <c r="U26" s="71"/>
      <c r="V26" s="72"/>
      <c r="W26" s="72"/>
      <c r="X26" s="72"/>
      <c r="Y26" s="72"/>
      <c r="Z26" s="72"/>
      <c r="AA26" s="72"/>
      <c r="AB26" s="73"/>
      <c r="AC26" s="71"/>
      <c r="AD26" s="72"/>
      <c r="AE26" s="72"/>
      <c r="AF26" s="72"/>
      <c r="AG26" s="72"/>
      <c r="AH26" s="73"/>
      <c r="AI26" s="1230">
        <f>SUM(AI22:AN25)</f>
        <v>0</v>
      </c>
      <c r="AJ26" s="1200"/>
      <c r="AK26" s="1200"/>
      <c r="AL26" s="1200"/>
      <c r="AM26" s="1200"/>
      <c r="AN26" s="1201"/>
    </row>
    <row r="27" spans="1:40" ht="15" customHeight="1" thickTop="1" x14ac:dyDescent="0.25">
      <c r="B27" s="760"/>
      <c r="C27" s="761"/>
      <c r="D27" s="761"/>
      <c r="E27" s="761"/>
    </row>
    <row r="28" spans="1:40" ht="14.4" customHeight="1" x14ac:dyDescent="0.25">
      <c r="G28" s="1198" t="s">
        <v>1795</v>
      </c>
      <c r="H28" s="824"/>
      <c r="I28" s="824"/>
      <c r="J28" s="824"/>
      <c r="K28" s="824"/>
      <c r="L28" s="824"/>
      <c r="M28" s="824"/>
      <c r="N28" s="824"/>
      <c r="O28" s="824"/>
      <c r="P28" s="824"/>
      <c r="Q28" s="824"/>
      <c r="R28" s="824"/>
      <c r="S28" s="824"/>
      <c r="T28" s="824"/>
      <c r="U28" s="825"/>
      <c r="V28" s="1198" t="s">
        <v>1999</v>
      </c>
      <c r="W28" s="824"/>
      <c r="X28" s="824"/>
      <c r="Y28" s="824"/>
      <c r="Z28" s="824"/>
      <c r="AA28" s="824"/>
      <c r="AB28" s="824"/>
      <c r="AC28" s="824"/>
      <c r="AD28" s="824"/>
      <c r="AE28" s="824"/>
      <c r="AF28" s="824"/>
      <c r="AG28" s="824"/>
      <c r="AH28" s="824"/>
      <c r="AI28" s="824"/>
      <c r="AJ28" s="825"/>
      <c r="AK28" s="193"/>
      <c r="AL28" s="193"/>
      <c r="AM28" s="193"/>
      <c r="AN28" s="193"/>
    </row>
    <row r="29" spans="1:40" ht="14.4" customHeight="1" x14ac:dyDescent="0.25">
      <c r="B29" s="760"/>
      <c r="C29" s="761"/>
      <c r="D29" s="761"/>
      <c r="E29" s="761"/>
      <c r="G29" s="1198" t="s">
        <v>796</v>
      </c>
      <c r="H29" s="824"/>
      <c r="I29" s="824"/>
      <c r="J29" s="824"/>
      <c r="K29" s="825"/>
      <c r="L29" s="1198" t="s">
        <v>1511</v>
      </c>
      <c r="M29" s="824"/>
      <c r="N29" s="824"/>
      <c r="O29" s="824"/>
      <c r="P29" s="825"/>
      <c r="Q29" s="1198" t="s">
        <v>1510</v>
      </c>
      <c r="R29" s="824"/>
      <c r="S29" s="824"/>
      <c r="T29" s="824"/>
      <c r="U29" s="825"/>
      <c r="V29" s="1198" t="s">
        <v>796</v>
      </c>
      <c r="W29" s="824"/>
      <c r="X29" s="824"/>
      <c r="Y29" s="824"/>
      <c r="Z29" s="825"/>
      <c r="AA29" s="1198" t="s">
        <v>1511</v>
      </c>
      <c r="AB29" s="824"/>
      <c r="AC29" s="824"/>
      <c r="AD29" s="824"/>
      <c r="AE29" s="825"/>
      <c r="AF29" s="1198" t="s">
        <v>1510</v>
      </c>
      <c r="AG29" s="824"/>
      <c r="AH29" s="824"/>
      <c r="AI29" s="824"/>
      <c r="AJ29" s="825"/>
      <c r="AK29" s="56"/>
      <c r="AL29" s="56"/>
      <c r="AM29" s="56"/>
      <c r="AN29" s="56"/>
    </row>
    <row r="30" spans="1:40" ht="14.4" customHeight="1" x14ac:dyDescent="0.25">
      <c r="G30" s="248"/>
      <c r="H30" s="249"/>
      <c r="I30" s="249"/>
      <c r="J30" s="249"/>
      <c r="K30" s="250"/>
      <c r="L30" s="248"/>
      <c r="M30" s="249"/>
      <c r="N30" s="249"/>
      <c r="O30" s="249"/>
      <c r="P30" s="250"/>
      <c r="Q30" s="248"/>
      <c r="R30" s="249"/>
      <c r="S30" s="249"/>
      <c r="T30" s="249"/>
      <c r="U30" s="250"/>
      <c r="V30" s="248"/>
      <c r="W30" s="249"/>
      <c r="X30" s="249"/>
      <c r="Y30" s="249"/>
      <c r="Z30" s="250"/>
      <c r="AA30" s="248"/>
      <c r="AB30" s="249"/>
      <c r="AC30" s="249"/>
      <c r="AD30" s="249"/>
      <c r="AE30" s="250"/>
      <c r="AF30" s="248"/>
      <c r="AG30" s="249"/>
      <c r="AH30" s="249"/>
      <c r="AI30" s="249"/>
      <c r="AJ30" s="250"/>
      <c r="AK30" s="211"/>
      <c r="AL30" s="211"/>
      <c r="AM30" s="211"/>
      <c r="AN30" s="211"/>
    </row>
    <row r="31" spans="1:40" x14ac:dyDescent="0.25">
      <c r="B31" s="760"/>
      <c r="C31" s="761"/>
      <c r="D31" s="761"/>
      <c r="E31" s="761"/>
      <c r="G31" s="210"/>
      <c r="H31" s="211"/>
      <c r="I31" s="211"/>
      <c r="J31" s="211"/>
      <c r="K31" s="212"/>
      <c r="L31" s="210"/>
      <c r="M31" s="211"/>
      <c r="N31" s="211"/>
      <c r="O31" s="211"/>
      <c r="P31" s="212"/>
      <c r="Q31" s="210"/>
      <c r="R31" s="211"/>
      <c r="S31" s="211"/>
      <c r="T31" s="211"/>
      <c r="U31" s="212"/>
      <c r="V31" s="210"/>
      <c r="W31" s="211"/>
      <c r="X31" s="211"/>
      <c r="Y31" s="211"/>
      <c r="Z31" s="212"/>
      <c r="AA31" s="210"/>
      <c r="AB31" s="211"/>
      <c r="AC31" s="211"/>
      <c r="AD31" s="211"/>
      <c r="AE31" s="212"/>
      <c r="AF31" s="210"/>
      <c r="AG31" s="211"/>
      <c r="AH31" s="211"/>
      <c r="AI31" s="211"/>
      <c r="AJ31" s="212"/>
      <c r="AK31" s="211"/>
      <c r="AL31" s="211"/>
      <c r="AM31" s="211"/>
      <c r="AN31" s="211"/>
    </row>
    <row r="32" spans="1:40" x14ac:dyDescent="0.25">
      <c r="G32" s="210"/>
      <c r="H32" s="211"/>
      <c r="I32" s="211"/>
      <c r="J32" s="211"/>
      <c r="K32" s="212"/>
      <c r="L32" s="210"/>
      <c r="M32" s="211"/>
      <c r="N32" s="211"/>
      <c r="O32" s="211"/>
      <c r="P32" s="212"/>
      <c r="Q32" s="210"/>
      <c r="R32" s="211"/>
      <c r="S32" s="211"/>
      <c r="T32" s="211"/>
      <c r="U32" s="212"/>
      <c r="V32" s="210"/>
      <c r="W32" s="211"/>
      <c r="X32" s="211"/>
      <c r="Y32" s="211"/>
      <c r="Z32" s="212"/>
      <c r="AA32" s="210"/>
      <c r="AB32" s="211"/>
      <c r="AC32" s="211"/>
      <c r="AD32" s="211"/>
      <c r="AE32" s="212"/>
      <c r="AF32" s="210"/>
      <c r="AG32" s="211"/>
      <c r="AH32" s="211"/>
      <c r="AI32" s="211"/>
      <c r="AJ32" s="212"/>
      <c r="AK32" s="211"/>
      <c r="AL32" s="211"/>
      <c r="AM32" s="211"/>
      <c r="AN32" s="211"/>
    </row>
    <row r="33" spans="2:40" x14ac:dyDescent="0.25">
      <c r="B33" s="760"/>
      <c r="C33" s="761"/>
      <c r="D33" s="761"/>
      <c r="E33" s="761"/>
      <c r="G33" s="213"/>
      <c r="H33" s="214"/>
      <c r="I33" s="214"/>
      <c r="J33" s="214"/>
      <c r="K33" s="215"/>
      <c r="L33" s="213"/>
      <c r="M33" s="214"/>
      <c r="N33" s="214"/>
      <c r="O33" s="214"/>
      <c r="P33" s="215"/>
      <c r="Q33" s="213"/>
      <c r="R33" s="214"/>
      <c r="S33" s="214"/>
      <c r="T33" s="214"/>
      <c r="U33" s="215"/>
      <c r="V33" s="213"/>
      <c r="W33" s="214"/>
      <c r="X33" s="214"/>
      <c r="Y33" s="214"/>
      <c r="Z33" s="215"/>
      <c r="AA33" s="213"/>
      <c r="AB33" s="214"/>
      <c r="AC33" s="214"/>
      <c r="AD33" s="214"/>
      <c r="AE33" s="215"/>
      <c r="AF33" s="213"/>
      <c r="AG33" s="214"/>
      <c r="AH33" s="214"/>
      <c r="AI33" s="214"/>
      <c r="AJ33" s="215"/>
      <c r="AK33" s="56"/>
      <c r="AL33" s="56"/>
      <c r="AM33" s="56"/>
      <c r="AN33" s="56"/>
    </row>
    <row r="34" spans="2:40" x14ac:dyDescent="0.25">
      <c r="G34" s="56"/>
    </row>
    <row r="35" spans="2:40" x14ac:dyDescent="0.25">
      <c r="B35" s="760"/>
      <c r="C35" s="761"/>
      <c r="D35" s="761"/>
      <c r="E35" s="761"/>
      <c r="G35" s="56"/>
      <c r="AC35" s="109" t="s">
        <v>2000</v>
      </c>
      <c r="AF35" s="109" t="str">
        <f>'I-1'!U21</f>
        <v>I-1-2</v>
      </c>
    </row>
  </sheetData>
  <mergeCells count="46">
    <mergeCell ref="B6:E6"/>
    <mergeCell ref="G28:U28"/>
    <mergeCell ref="B15:E15"/>
    <mergeCell ref="B33:E33"/>
    <mergeCell ref="B24:E24"/>
    <mergeCell ref="B20:E20"/>
    <mergeCell ref="H20:J21"/>
    <mergeCell ref="B26:E26"/>
    <mergeCell ref="K21:T21"/>
    <mergeCell ref="U21:AB21"/>
    <mergeCell ref="L29:P29"/>
    <mergeCell ref="B21:E21"/>
    <mergeCell ref="B14:E14"/>
    <mergeCell ref="B17:E17"/>
    <mergeCell ref="B23:E23"/>
    <mergeCell ref="G29:K29"/>
    <mergeCell ref="B35:E35"/>
    <mergeCell ref="B4:E4"/>
    <mergeCell ref="AI25:AN25"/>
    <mergeCell ref="AF29:AJ29"/>
    <mergeCell ref="Q29:U29"/>
    <mergeCell ref="B16:E16"/>
    <mergeCell ref="AI22:AN22"/>
    <mergeCell ref="B25:E25"/>
    <mergeCell ref="G20:G21"/>
    <mergeCell ref="AC21:AH21"/>
    <mergeCell ref="B22:E22"/>
    <mergeCell ref="B31:E31"/>
    <mergeCell ref="B18:E18"/>
    <mergeCell ref="B27:E27"/>
    <mergeCell ref="AI20:AN21"/>
    <mergeCell ref="B12:E12"/>
    <mergeCell ref="B8:E8"/>
    <mergeCell ref="G7:AN7"/>
    <mergeCell ref="B13:E13"/>
    <mergeCell ref="B29:E29"/>
    <mergeCell ref="B19:E19"/>
    <mergeCell ref="B10:E10"/>
    <mergeCell ref="G9:W11"/>
    <mergeCell ref="K20:AH20"/>
    <mergeCell ref="AI24:AN24"/>
    <mergeCell ref="AA29:AE29"/>
    <mergeCell ref="V28:AJ28"/>
    <mergeCell ref="AI26:AN26"/>
    <mergeCell ref="V29:Z29"/>
    <mergeCell ref="AI23:AN23"/>
  </mergeCells>
  <hyperlinks>
    <hyperlink ref="B4" location="PANDUAN!A1" display="PANDUAN" xr:uid="{00000000-0004-0000-2301-000000000000}"/>
    <hyperlink ref="B6" location="'EWS DIRECTORY'!A1" display="EWS DIRECTORY" xr:uid="{00000000-0004-0000-2301-000001000000}"/>
    <hyperlink ref="B8" location="'DATA PEMICU'!A1" display="DATA PEMICU" xr:uid="{00000000-0004-0000-2301-000002000000}"/>
    <hyperlink ref="B10" location="'DATA PENGUJI'!A1" display="DATA PENGUJI" xr:uid="{00000000-0004-0000-2301-000003000000}"/>
    <hyperlink ref="B12" location="'MAIN LEVEL'!A1" display="MAIN LEVEL" xr:uid="{00000000-0004-0000-2301-000004000000}"/>
  </hyperlinks>
  <pageMargins left="0.51181102362204722" right="0.15748031496062989" top="0.55118110236220474" bottom="0.55118110236220474" header="0.31496062992125978" footer="0.31496062992125978"/>
  <pageSetup paperSize="9" scale="60" orientation="landscape"/>
  <headerFooter>
    <oddFooter>&amp;Rhalaman &amp;P dari &amp;N</oddFooter>
  </headerFooter>
</worksheet>
</file>

<file path=xl/worksheets/sheet2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1-000000000000}">
  <sheetPr codeName="Sheet474">
    <tabColor theme="4" tint="-0.249977111117893"/>
  </sheetPr>
  <dimension ref="A1:N44"/>
  <sheetViews>
    <sheetView topLeftCell="B1" zoomScaleNormal="100" workbookViewId="0"/>
  </sheetViews>
  <sheetFormatPr defaultColWidth="14.44140625" defaultRowHeight="15" customHeight="1" x14ac:dyDescent="0.25"/>
  <cols>
    <col min="1" max="1" width="3" style="110" hidden="1" customWidth="1"/>
    <col min="2" max="5" width="3.88671875" style="177" customWidth="1"/>
    <col min="6" max="6" width="3.88671875" style="110" customWidth="1"/>
    <col min="7" max="7" width="10" style="443" customWidth="1"/>
    <col min="8" max="8" width="18" style="443" bestFit="1" customWidth="1"/>
    <col min="9" max="10" width="25" style="443" customWidth="1"/>
    <col min="11" max="11" width="26" style="443" bestFit="1" customWidth="1"/>
    <col min="12" max="12" width="24.44140625" style="443" customWidth="1"/>
    <col min="13" max="13" width="43" style="443" customWidth="1"/>
    <col min="14" max="14" width="22.44140625" style="443" customWidth="1"/>
    <col min="15" max="15" width="14.44140625" style="443" customWidth="1"/>
    <col min="16" max="16384" width="14.44140625" style="443"/>
  </cols>
  <sheetData>
    <row r="1" spans="2:14" ht="14.25" customHeight="1" x14ac:dyDescent="0.25">
      <c r="G1" s="216"/>
      <c r="H1" s="78"/>
      <c r="I1" s="78"/>
    </row>
    <row r="2" spans="2:14" ht="14.25" customHeight="1" x14ac:dyDescent="0.25">
      <c r="G2" s="78" t="s">
        <v>1674</v>
      </c>
      <c r="H2" s="78"/>
      <c r="I2" s="78"/>
    </row>
    <row r="3" spans="2:14" ht="14.25" customHeight="1" x14ac:dyDescent="0.25">
      <c r="B3" s="111"/>
      <c r="C3" s="111"/>
      <c r="D3" s="111"/>
      <c r="E3" s="111"/>
    </row>
    <row r="4" spans="2:14" ht="14.25" customHeight="1" x14ac:dyDescent="0.25">
      <c r="B4" s="762" t="s">
        <v>79</v>
      </c>
      <c r="C4" s="761"/>
      <c r="D4" s="761"/>
      <c r="E4" s="761"/>
    </row>
    <row r="5" spans="2:14" ht="14.25" customHeight="1" x14ac:dyDescent="0.25">
      <c r="B5" s="111"/>
      <c r="C5" s="111"/>
      <c r="D5" s="111"/>
      <c r="E5" s="111"/>
    </row>
    <row r="6" spans="2:14" ht="14.25" customHeight="1" x14ac:dyDescent="0.25">
      <c r="B6" s="762" t="s">
        <v>87</v>
      </c>
      <c r="C6" s="761"/>
      <c r="D6" s="761"/>
      <c r="E6" s="761"/>
    </row>
    <row r="7" spans="2:14" ht="15" customHeight="1" x14ac:dyDescent="0.25">
      <c r="B7" s="111"/>
      <c r="C7" s="111"/>
      <c r="D7" s="111"/>
      <c r="E7" s="111"/>
      <c r="G7" s="1126" t="s">
        <v>1676</v>
      </c>
      <c r="H7" s="997"/>
      <c r="I7" s="997"/>
      <c r="J7" s="997"/>
      <c r="K7" s="997"/>
      <c r="L7" s="997"/>
      <c r="M7" s="997"/>
      <c r="N7" s="997"/>
    </row>
    <row r="8" spans="2:14" ht="14.25" customHeight="1" x14ac:dyDescent="0.25">
      <c r="B8" s="762" t="s">
        <v>94</v>
      </c>
      <c r="C8" s="761"/>
      <c r="D8" s="761"/>
      <c r="E8" s="761"/>
    </row>
    <row r="9" spans="2:14" ht="14.25" customHeight="1" x14ac:dyDescent="0.25">
      <c r="B9" s="111"/>
      <c r="C9" s="111"/>
      <c r="D9" s="111"/>
      <c r="E9" s="111"/>
      <c r="G9" s="1130" t="str">
        <f>"Rincian "&amp;'I-1'!H18&amp;" "&amp;'I-1'!M24</f>
        <v>Rincian Fasilitas Pengurangan Penghasilan Bruto dari Kegiatan Vokasi Berdasarkan Data Pemicu dan Data Penguji</v>
      </c>
      <c r="H9" s="789"/>
      <c r="I9" s="789"/>
      <c r="J9" s="789"/>
      <c r="K9" s="790"/>
      <c r="L9" s="217" t="s">
        <v>796</v>
      </c>
      <c r="M9" s="218" t="e">
        <f>": "&amp;NAMA_WP</f>
        <v>#N/A</v>
      </c>
      <c r="N9" s="88"/>
    </row>
    <row r="10" spans="2:14" ht="14.25" customHeight="1" x14ac:dyDescent="0.25">
      <c r="B10" s="762" t="s">
        <v>101</v>
      </c>
      <c r="C10" s="761"/>
      <c r="D10" s="761"/>
      <c r="E10" s="761"/>
      <c r="G10" s="804"/>
      <c r="H10" s="997"/>
      <c r="I10" s="997"/>
      <c r="J10" s="997"/>
      <c r="K10" s="805"/>
      <c r="L10" s="219" t="s">
        <v>1401</v>
      </c>
      <c r="M10" s="220" t="e">
        <f>": "&amp;NPWP</f>
        <v>#N/A</v>
      </c>
      <c r="N10" s="129"/>
    </row>
    <row r="11" spans="2:14" ht="14.25" customHeight="1" x14ac:dyDescent="0.25">
      <c r="G11" s="806"/>
      <c r="H11" s="794"/>
      <c r="I11" s="794"/>
      <c r="J11" s="794"/>
      <c r="K11" s="807"/>
      <c r="L11" s="221" t="s">
        <v>1679</v>
      </c>
      <c r="M11" s="222" t="e">
        <f>": "&amp;ID_MS_TH_PJK</f>
        <v>#N/A</v>
      </c>
      <c r="N11" s="130"/>
    </row>
    <row r="12" spans="2:14" ht="14.25" customHeight="1" x14ac:dyDescent="0.25">
      <c r="B12" s="762" t="s">
        <v>106</v>
      </c>
      <c r="C12" s="761"/>
      <c r="D12" s="761"/>
      <c r="E12" s="761"/>
      <c r="G12" s="223"/>
      <c r="H12" s="223"/>
      <c r="I12" s="223"/>
      <c r="J12" s="223"/>
      <c r="K12" s="223"/>
      <c r="L12" s="223"/>
      <c r="M12" s="223"/>
      <c r="N12" s="223"/>
    </row>
    <row r="13" spans="2:14" ht="14.25" customHeight="1" x14ac:dyDescent="0.25">
      <c r="B13" s="962" t="str">
        <f>HYPERLINK("#'"&amp;'EWS DIRECTORY'!$J$288&amp;"'!A1",'EWS DIRECTORY'!$J$288)</f>
        <v>I</v>
      </c>
      <c r="C13" s="761"/>
      <c r="D13" s="761"/>
      <c r="E13" s="761"/>
      <c r="G13" s="443" t="s">
        <v>1680</v>
      </c>
      <c r="J13" s="223"/>
      <c r="K13" s="223"/>
      <c r="L13" s="223"/>
      <c r="M13" s="223"/>
      <c r="N13" s="223"/>
    </row>
    <row r="14" spans="2:14" ht="14.25" customHeight="1" x14ac:dyDescent="0.25">
      <c r="B14" s="931" t="str">
        <f>HYPERLINK("#'"&amp;'EWS DIRECTORY'!$J$289&amp;"'!A1",'EWS DIRECTORY'!$J$289)</f>
        <v>I-1</v>
      </c>
      <c r="C14" s="761"/>
      <c r="D14" s="761"/>
      <c r="E14" s="761"/>
      <c r="G14" s="443" t="s">
        <v>1681</v>
      </c>
      <c r="J14" s="443" t="s">
        <v>1917</v>
      </c>
      <c r="K14" s="223"/>
      <c r="L14" s="223"/>
      <c r="M14" s="223"/>
      <c r="N14" s="223"/>
    </row>
    <row r="15" spans="2:14" ht="14.25" customHeight="1" x14ac:dyDescent="0.25">
      <c r="B15" s="929" t="str">
        <f>HYPERLINK("#'"&amp;'EWS DIRECTORY'!$J$290&amp;"'!A1",'EWS DIRECTORY'!$J$290)</f>
        <v>I-1-1</v>
      </c>
      <c r="C15" s="761"/>
      <c r="D15" s="761"/>
      <c r="E15" s="761"/>
      <c r="G15" s="443" t="s">
        <v>1681</v>
      </c>
      <c r="J15" s="443" t="s">
        <v>1918</v>
      </c>
      <c r="K15" s="223"/>
      <c r="L15" s="223"/>
      <c r="M15" s="223"/>
      <c r="N15" s="223"/>
    </row>
    <row r="16" spans="2:14" ht="14.25" customHeight="1" x14ac:dyDescent="0.25">
      <c r="B16" s="929" t="str">
        <f>HYPERLINK("#'"&amp;'EWS DIRECTORY'!$J$291&amp;"'!A1",'EWS DIRECTORY'!$J$291)</f>
        <v>I-1-2</v>
      </c>
      <c r="C16" s="761"/>
      <c r="D16" s="761"/>
      <c r="E16" s="761"/>
      <c r="K16" s="223"/>
      <c r="L16" s="223"/>
      <c r="M16" s="223"/>
      <c r="N16" s="223"/>
    </row>
    <row r="17" spans="2:14" ht="14.25" customHeight="1" x14ac:dyDescent="0.25">
      <c r="B17" s="927" t="str">
        <f>HYPERLINK("#'"&amp;'EWS DIRECTORY'!$J$292&amp;"'!A1",'EWS DIRECTORY'!$J$292)</f>
        <v>I-1-3</v>
      </c>
      <c r="C17" s="761"/>
      <c r="D17" s="761"/>
      <c r="E17" s="761"/>
      <c r="J17" s="223"/>
      <c r="K17" s="223"/>
      <c r="L17" s="223"/>
      <c r="M17" s="223"/>
      <c r="N17" s="223"/>
    </row>
    <row r="18" spans="2:14" ht="14.25" customHeight="1" x14ac:dyDescent="0.25">
      <c r="G18" s="443" t="s">
        <v>1919</v>
      </c>
      <c r="J18" s="223"/>
      <c r="K18" s="223"/>
      <c r="L18" s="223"/>
      <c r="M18" s="223"/>
      <c r="N18" s="223"/>
    </row>
    <row r="19" spans="2:14" ht="14.25" customHeight="1" x14ac:dyDescent="0.25">
      <c r="G19" s="223"/>
      <c r="H19" s="223"/>
      <c r="I19" s="223"/>
      <c r="J19" s="223"/>
      <c r="K19" s="223"/>
      <c r="L19" s="223"/>
      <c r="M19" s="223"/>
      <c r="N19" s="223"/>
    </row>
    <row r="20" spans="2:14" ht="14.25" customHeight="1" x14ac:dyDescent="0.25">
      <c r="G20" s="223" t="s">
        <v>1920</v>
      </c>
      <c r="H20" s="223"/>
      <c r="I20" s="223"/>
      <c r="J20" s="223"/>
      <c r="K20" s="223"/>
      <c r="L20" s="223"/>
      <c r="M20" s="223"/>
      <c r="N20" s="223"/>
    </row>
    <row r="21" spans="2:14" ht="14.25" customHeight="1" x14ac:dyDescent="0.25">
      <c r="G21" s="223"/>
      <c r="H21" s="223"/>
      <c r="I21" s="223"/>
      <c r="J21" s="223"/>
      <c r="K21" s="223"/>
      <c r="L21" s="223"/>
      <c r="M21" s="223"/>
      <c r="N21" s="223"/>
    </row>
    <row r="22" spans="2:14" ht="14.25" customHeight="1" x14ac:dyDescent="0.25">
      <c r="G22" s="1129" t="s">
        <v>1445</v>
      </c>
      <c r="H22" s="1131" t="s">
        <v>1446</v>
      </c>
      <c r="I22" s="764"/>
      <c r="J22" s="764"/>
      <c r="K22" s="764"/>
      <c r="L22" s="764"/>
      <c r="M22" s="764"/>
      <c r="N22" s="764"/>
    </row>
    <row r="23" spans="2:14" ht="14.25" customHeight="1" x14ac:dyDescent="0.25">
      <c r="G23" s="769"/>
      <c r="H23" s="407" t="s">
        <v>1452</v>
      </c>
      <c r="I23" s="1128" t="s">
        <v>1453</v>
      </c>
      <c r="J23" s="765"/>
      <c r="K23" s="80" t="s">
        <v>1454</v>
      </c>
      <c r="L23" s="80" t="s">
        <v>1455</v>
      </c>
      <c r="M23" s="80" t="s">
        <v>1456</v>
      </c>
      <c r="N23" s="80" t="s">
        <v>1457</v>
      </c>
    </row>
    <row r="24" spans="2:14" ht="33.75" customHeight="1" x14ac:dyDescent="0.25">
      <c r="G24" s="383">
        <v>1</v>
      </c>
      <c r="H24" s="446" t="e">
        <f>ID_MS_TH_PJK</f>
        <v>#N/A</v>
      </c>
      <c r="I24" s="1162" t="e">
        <f>NO_BPS</f>
        <v>#N/A</v>
      </c>
      <c r="J24" s="765"/>
      <c r="K24" s="382" t="e">
        <f>PEMBETULAN_KE</f>
        <v>#N/A</v>
      </c>
      <c r="L24" s="537" t="e">
        <f>TGL_TERIMA</f>
        <v>#N/A</v>
      </c>
      <c r="M24" s="384" t="str">
        <f>I!G9</f>
        <v>Fasilitas Pengurangan Penghasilan Bruto dari Kegiatan Vokasi</v>
      </c>
      <c r="N24" s="539">
        <f>'MAIN LEVEL'!AB66</f>
        <v>0</v>
      </c>
    </row>
    <row r="25" spans="2:14" ht="14.25" customHeight="1" x14ac:dyDescent="0.25">
      <c r="G25" s="223"/>
      <c r="H25" s="223"/>
      <c r="I25" s="223"/>
      <c r="J25" s="223"/>
      <c r="K25" s="223"/>
      <c r="L25" s="223"/>
      <c r="M25" s="223"/>
      <c r="N25" s="223"/>
    </row>
    <row r="26" spans="2:14" ht="14.25" customHeight="1" x14ac:dyDescent="0.25">
      <c r="G26" s="223"/>
      <c r="H26" s="223"/>
      <c r="I26" s="223"/>
      <c r="J26" s="223"/>
      <c r="K26" s="223"/>
      <c r="L26" s="223"/>
      <c r="M26" s="223"/>
      <c r="N26" s="223"/>
    </row>
    <row r="27" spans="2:14" ht="14.25" customHeight="1" x14ac:dyDescent="0.25">
      <c r="G27" s="223"/>
      <c r="H27" s="223"/>
      <c r="I27" s="223"/>
      <c r="J27" s="223"/>
      <c r="K27" s="223"/>
      <c r="L27" s="223"/>
      <c r="M27" s="223"/>
      <c r="N27" s="223"/>
    </row>
    <row r="28" spans="2:14" ht="30" customHeight="1" x14ac:dyDescent="0.25">
      <c r="B28" s="760"/>
      <c r="C28" s="761"/>
      <c r="D28" s="761"/>
      <c r="E28" s="761"/>
      <c r="G28" s="562" t="s">
        <v>1445</v>
      </c>
      <c r="H28" s="562" t="s">
        <v>1477</v>
      </c>
      <c r="I28" s="563" t="s">
        <v>1478</v>
      </c>
      <c r="J28" s="563" t="s">
        <v>1479</v>
      </c>
      <c r="K28" s="562" t="s">
        <v>1480</v>
      </c>
      <c r="L28" s="562" t="s">
        <v>1481</v>
      </c>
      <c r="M28" s="81"/>
      <c r="N28" s="81"/>
    </row>
    <row r="29" spans="2:14" ht="15" customHeight="1" x14ac:dyDescent="0.25">
      <c r="G29" s="409">
        <f t="array" ref="G29">IFERROR(_xlfn.SEQUENCE(COUNTA(H29:H31)),"")</f>
        <v>1</v>
      </c>
      <c r="H29" s="508" t="s">
        <v>2030</v>
      </c>
      <c r="I29" s="508"/>
      <c r="J29" s="508"/>
      <c r="K29" s="508"/>
      <c r="L29" s="508"/>
      <c r="M29" s="106"/>
      <c r="N29" s="106"/>
    </row>
    <row r="30" spans="2:14" ht="15" customHeight="1" x14ac:dyDescent="0.25">
      <c r="G30" s="410"/>
      <c r="H30" s="509" t="s">
        <v>1921</v>
      </c>
      <c r="I30" s="509"/>
      <c r="J30" s="509"/>
      <c r="K30" s="509"/>
      <c r="L30" s="509"/>
      <c r="M30" s="106"/>
      <c r="N30" s="106"/>
    </row>
    <row r="31" spans="2:14" ht="15" customHeight="1" x14ac:dyDescent="0.25">
      <c r="G31" s="510"/>
      <c r="H31" s="511"/>
      <c r="I31" s="511"/>
      <c r="J31" s="511"/>
      <c r="K31" s="511"/>
      <c r="L31" s="511"/>
      <c r="M31" s="106"/>
      <c r="N31" s="106"/>
    </row>
    <row r="32" spans="2:14" ht="15" customHeight="1" x14ac:dyDescent="0.25">
      <c r="G32" s="512"/>
      <c r="H32" s="507"/>
      <c r="I32" s="507"/>
      <c r="J32" s="507"/>
      <c r="K32" s="507" t="s">
        <v>1494</v>
      </c>
      <c r="L32" s="507">
        <f>SUM(L29:L31)</f>
        <v>0</v>
      </c>
      <c r="M32" s="106"/>
      <c r="N32" s="106"/>
    </row>
    <row r="33" spans="7:14" ht="15" customHeight="1" x14ac:dyDescent="0.25">
      <c r="G33" s="226"/>
      <c r="H33" s="226"/>
      <c r="I33" s="226"/>
      <c r="J33" s="107"/>
      <c r="K33" s="106"/>
      <c r="L33" s="106"/>
      <c r="M33" s="106"/>
      <c r="N33" s="106"/>
    </row>
    <row r="34" spans="7:14" ht="15" customHeight="1" x14ac:dyDescent="0.25">
      <c r="G34" s="107"/>
      <c r="H34" s="107"/>
      <c r="I34" s="107"/>
      <c r="J34" s="103"/>
      <c r="K34" s="108" t="s">
        <v>1500</v>
      </c>
      <c r="L34" s="507">
        <f>L32+N24</f>
        <v>0</v>
      </c>
      <c r="M34" s="106"/>
      <c r="N34" s="106"/>
    </row>
    <row r="35" spans="7:14" ht="15" customHeight="1" x14ac:dyDescent="0.25">
      <c r="G35" s="107"/>
      <c r="H35" s="107"/>
      <c r="I35" s="107"/>
      <c r="J35" s="107"/>
      <c r="K35" s="227"/>
      <c r="L35" s="106"/>
      <c r="M35" s="106"/>
      <c r="N35" s="106"/>
    </row>
    <row r="36" spans="7:14" ht="15" customHeight="1" x14ac:dyDescent="0.25">
      <c r="G36" s="107"/>
      <c r="H36" s="107"/>
      <c r="I36" s="107"/>
      <c r="J36" s="107"/>
      <c r="K36" s="227"/>
      <c r="L36" s="228"/>
      <c r="M36" s="228"/>
      <c r="N36" s="513"/>
    </row>
    <row r="37" spans="7:14" ht="15" customHeight="1" x14ac:dyDescent="0.25">
      <c r="G37" s="226"/>
      <c r="H37" s="226"/>
      <c r="I37" s="226"/>
      <c r="J37" s="107"/>
      <c r="K37" s="227"/>
      <c r="L37" s="228"/>
      <c r="M37" s="228"/>
      <c r="N37" s="513"/>
    </row>
    <row r="38" spans="7:14" ht="15" customHeight="1" x14ac:dyDescent="0.25">
      <c r="G38" s="103"/>
      <c r="H38" s="103"/>
      <c r="I38" s="103"/>
      <c r="J38" s="103"/>
      <c r="K38" s="103"/>
      <c r="L38" s="103"/>
      <c r="M38" s="103"/>
      <c r="N38" s="103"/>
    </row>
    <row r="39" spans="7:14" ht="15" customHeight="1" x14ac:dyDescent="0.25">
      <c r="G39" s="229"/>
      <c r="H39" s="770" t="s">
        <v>1507</v>
      </c>
      <c r="I39" s="764"/>
      <c r="J39" s="764"/>
      <c r="K39" s="763" t="s">
        <v>1508</v>
      </c>
      <c r="L39" s="764"/>
      <c r="M39" s="765"/>
      <c r="N39" s="133"/>
    </row>
    <row r="40" spans="7:14" ht="15" customHeight="1" x14ac:dyDescent="0.25">
      <c r="G40" s="229"/>
      <c r="H40" s="230" t="s">
        <v>796</v>
      </c>
      <c r="I40" s="427" t="s">
        <v>1510</v>
      </c>
      <c r="J40" s="428" t="s">
        <v>1511</v>
      </c>
      <c r="K40" s="428" t="s">
        <v>796</v>
      </c>
      <c r="L40" s="428" t="s">
        <v>1510</v>
      </c>
      <c r="M40" s="428" t="s">
        <v>1511</v>
      </c>
      <c r="N40" s="231"/>
    </row>
    <row r="41" spans="7:14" ht="15" customHeight="1" x14ac:dyDescent="0.25">
      <c r="G41" s="229"/>
      <c r="H41" s="226"/>
      <c r="I41" s="226"/>
      <c r="J41" s="226"/>
      <c r="K41" s="232"/>
      <c r="L41" s="232"/>
      <c r="M41" s="232"/>
      <c r="N41" s="232"/>
    </row>
    <row r="42" spans="7:14" ht="15" customHeight="1" x14ac:dyDescent="0.25">
      <c r="G42" s="233"/>
      <c r="H42" s="234"/>
      <c r="I42" s="234"/>
      <c r="J42" s="234"/>
      <c r="K42" s="235"/>
      <c r="L42" s="235"/>
      <c r="M42" s="235"/>
      <c r="N42" s="235"/>
    </row>
    <row r="43" spans="7:14" ht="15" customHeight="1" x14ac:dyDescent="0.25">
      <c r="G43" s="233"/>
      <c r="H43" s="234"/>
      <c r="I43" s="234"/>
      <c r="J43" s="234"/>
      <c r="K43" s="235"/>
      <c r="L43" s="235"/>
      <c r="M43" s="235"/>
      <c r="N43" s="235"/>
    </row>
    <row r="44" spans="7:14" ht="15" customHeight="1" x14ac:dyDescent="0.25">
      <c r="G44" s="229"/>
      <c r="H44" s="236"/>
      <c r="I44" s="236"/>
      <c r="J44" s="236"/>
      <c r="K44" s="237"/>
      <c r="L44" s="237"/>
      <c r="M44" s="237"/>
      <c r="N44" s="232"/>
    </row>
  </sheetData>
  <mergeCells count="19">
    <mergeCell ref="G9:K11"/>
    <mergeCell ref="H22:N22"/>
    <mergeCell ref="B6:E6"/>
    <mergeCell ref="B15:E15"/>
    <mergeCell ref="B4:E4"/>
    <mergeCell ref="G7:N7"/>
    <mergeCell ref="B8:E8"/>
    <mergeCell ref="B10:E10"/>
    <mergeCell ref="H39:J39"/>
    <mergeCell ref="B16:E16"/>
    <mergeCell ref="K39:M39"/>
    <mergeCell ref="B12:E12"/>
    <mergeCell ref="I24:J24"/>
    <mergeCell ref="I23:J23"/>
    <mergeCell ref="B14:E14"/>
    <mergeCell ref="G22:G23"/>
    <mergeCell ref="B17:E17"/>
    <mergeCell ref="B13:E13"/>
    <mergeCell ref="B28:E28"/>
  </mergeCells>
  <hyperlinks>
    <hyperlink ref="B4" location="PANDUAN!A1" display="PANDUAN" xr:uid="{00000000-0004-0000-2401-000000000000}"/>
    <hyperlink ref="B6" location="'EWS DIRECTORY'!A1" display="EWS DIRECTORY" xr:uid="{00000000-0004-0000-2401-000001000000}"/>
    <hyperlink ref="B8" location="'DATA PEMICU'!A1" display="DATA PEMICU" xr:uid="{00000000-0004-0000-2401-000002000000}"/>
    <hyperlink ref="B10" location="'DATA PENGUJI'!A1" display="DATA PENGUJI" xr:uid="{00000000-0004-0000-2401-000003000000}"/>
    <hyperlink ref="B12" location="'MAIN LEVEL'!A1" display="MAIN LEVEL" xr:uid="{00000000-0004-0000-2401-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2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1-000000000000}">
  <sheetPr codeName="Sheet132">
    <tabColor theme="4" tint="-0.249977111117893"/>
  </sheetPr>
  <dimension ref="A1:AS39"/>
  <sheetViews>
    <sheetView topLeftCell="B1" zoomScaleNormal="100" workbookViewId="0">
      <selection activeCell="AQ18" sqref="AQ18:AU18"/>
    </sheetView>
  </sheetViews>
  <sheetFormatPr defaultColWidth="3.5546875" defaultRowHeight="13.8" x14ac:dyDescent="0.25"/>
  <cols>
    <col min="1" max="1" width="3" style="110" hidden="1" customWidth="1"/>
    <col min="2" max="5" width="3.88671875" style="177" customWidth="1"/>
    <col min="6" max="6" width="3.88671875" style="110" customWidth="1"/>
    <col min="7" max="42" width="3.6640625" style="109" customWidth="1"/>
    <col min="43" max="43" width="3.5546875" style="109" customWidth="1"/>
    <col min="44" max="16384" width="3.5546875" style="109"/>
  </cols>
  <sheetData>
    <row r="1" spans="2:45" x14ac:dyDescent="0.25">
      <c r="G1" s="56"/>
    </row>
    <row r="2" spans="2:45" x14ac:dyDescent="0.25">
      <c r="G2" s="56" t="s">
        <v>1674</v>
      </c>
    </row>
    <row r="3" spans="2:45" x14ac:dyDescent="0.25">
      <c r="B3" s="111"/>
      <c r="C3" s="111"/>
      <c r="D3" s="111"/>
      <c r="E3" s="111"/>
      <c r="G3" s="56"/>
    </row>
    <row r="4" spans="2:45" x14ac:dyDescent="0.25">
      <c r="B4" s="762" t="s">
        <v>79</v>
      </c>
      <c r="C4" s="761"/>
      <c r="D4" s="761"/>
      <c r="E4" s="761"/>
      <c r="G4" s="56"/>
    </row>
    <row r="5" spans="2:45" x14ac:dyDescent="0.25">
      <c r="B5" s="111"/>
      <c r="C5" s="111"/>
      <c r="D5" s="111"/>
      <c r="E5" s="111"/>
      <c r="G5" s="56"/>
    </row>
    <row r="6" spans="2:45" x14ac:dyDescent="0.25">
      <c r="B6" s="762" t="s">
        <v>87</v>
      </c>
      <c r="C6" s="761"/>
      <c r="D6" s="761"/>
      <c r="E6" s="761"/>
      <c r="G6" s="56"/>
    </row>
    <row r="7" spans="2:45" ht="15" customHeight="1" x14ac:dyDescent="0.25">
      <c r="B7" s="111"/>
      <c r="C7" s="111"/>
      <c r="D7" s="111"/>
      <c r="E7" s="111"/>
      <c r="G7" s="1097" t="s">
        <v>1996</v>
      </c>
      <c r="H7" s="1094"/>
      <c r="I7" s="1094"/>
      <c r="J7" s="1094"/>
      <c r="K7" s="1094"/>
      <c r="L7" s="1094"/>
      <c r="M7" s="1094"/>
      <c r="N7" s="1094"/>
      <c r="O7" s="1094"/>
      <c r="P7" s="1094"/>
      <c r="Q7" s="1094"/>
      <c r="R7" s="1094"/>
      <c r="S7" s="1094"/>
      <c r="T7" s="1094"/>
      <c r="U7" s="1094"/>
      <c r="V7" s="1094"/>
      <c r="W7" s="1094"/>
      <c r="X7" s="1094"/>
      <c r="Y7" s="1094"/>
      <c r="Z7" s="1094"/>
      <c r="AA7" s="1094"/>
      <c r="AB7" s="1094"/>
      <c r="AC7" s="1094"/>
      <c r="AD7" s="1094"/>
      <c r="AE7" s="1094"/>
      <c r="AF7" s="1094"/>
      <c r="AG7" s="1094"/>
      <c r="AH7" s="1094"/>
      <c r="AI7" s="1094"/>
      <c r="AJ7" s="1094"/>
      <c r="AK7" s="1094"/>
      <c r="AL7" s="1094"/>
      <c r="AM7" s="1094"/>
      <c r="AN7" s="1094"/>
    </row>
    <row r="8" spans="2:45" x14ac:dyDescent="0.25">
      <c r="B8" s="762" t="s">
        <v>94</v>
      </c>
      <c r="C8" s="761"/>
      <c r="D8" s="761"/>
      <c r="E8" s="761"/>
      <c r="G8" s="56"/>
    </row>
    <row r="9" spans="2:45" ht="15" customHeight="1" x14ac:dyDescent="0.25">
      <c r="B9" s="111"/>
      <c r="C9" s="111"/>
      <c r="D9" s="111"/>
      <c r="E9" s="111"/>
      <c r="G9" s="1194" t="str">
        <f>'MAIN LEVEL'!H68</f>
        <v>Kompensasi Kerugian</v>
      </c>
      <c r="H9" s="836"/>
      <c r="I9" s="836"/>
      <c r="J9" s="836"/>
      <c r="K9" s="836"/>
      <c r="L9" s="836"/>
      <c r="M9" s="836"/>
      <c r="N9" s="836"/>
      <c r="O9" s="836"/>
      <c r="P9" s="836"/>
      <c r="Q9" s="836"/>
      <c r="R9" s="836"/>
      <c r="S9" s="836"/>
      <c r="T9" s="836"/>
      <c r="U9" s="836"/>
      <c r="V9" s="836"/>
      <c r="W9" s="836"/>
      <c r="X9" s="836"/>
      <c r="Y9" s="1000"/>
      <c r="Z9" s="74" t="s">
        <v>796</v>
      </c>
      <c r="AA9" s="238"/>
      <c r="AB9" s="238"/>
      <c r="AC9" s="238"/>
      <c r="AD9" s="238"/>
      <c r="AE9" s="238"/>
      <c r="AF9" s="126" t="s">
        <v>1678</v>
      </c>
      <c r="AG9" s="239" t="e">
        <f>NAMA_WP</f>
        <v>#N/A</v>
      </c>
      <c r="AH9" s="238"/>
      <c r="AI9" s="238"/>
      <c r="AJ9" s="238"/>
      <c r="AK9" s="238"/>
      <c r="AL9" s="238"/>
      <c r="AM9" s="238"/>
      <c r="AN9" s="238"/>
      <c r="AO9" s="238"/>
      <c r="AP9" s="238"/>
      <c r="AQ9" s="238"/>
      <c r="AR9" s="238"/>
      <c r="AS9" s="240"/>
    </row>
    <row r="10" spans="2:45" x14ac:dyDescent="0.25">
      <c r="B10" s="762" t="s">
        <v>101</v>
      </c>
      <c r="C10" s="761"/>
      <c r="D10" s="761"/>
      <c r="E10" s="761"/>
      <c r="G10" s="1001"/>
      <c r="H10" s="1094"/>
      <c r="I10" s="1094"/>
      <c r="J10" s="1094"/>
      <c r="K10" s="1094"/>
      <c r="L10" s="1094"/>
      <c r="M10" s="1094"/>
      <c r="N10" s="1094"/>
      <c r="O10" s="1094"/>
      <c r="P10" s="1094"/>
      <c r="Q10" s="1094"/>
      <c r="R10" s="1094"/>
      <c r="S10" s="1094"/>
      <c r="T10" s="1094"/>
      <c r="U10" s="1094"/>
      <c r="V10" s="1094"/>
      <c r="W10" s="1094"/>
      <c r="X10" s="1094"/>
      <c r="Y10" s="1002"/>
      <c r="Z10" s="208" t="s">
        <v>1401</v>
      </c>
      <c r="AF10" s="127" t="s">
        <v>1678</v>
      </c>
      <c r="AG10" s="125" t="e">
        <f>NPWP</f>
        <v>#N/A</v>
      </c>
      <c r="AS10" s="241"/>
    </row>
    <row r="11" spans="2:45" x14ac:dyDescent="0.25">
      <c r="G11" s="1003"/>
      <c r="H11" s="1004"/>
      <c r="I11" s="1004"/>
      <c r="J11" s="1004"/>
      <c r="K11" s="1004"/>
      <c r="L11" s="1004"/>
      <c r="M11" s="1004"/>
      <c r="N11" s="1004"/>
      <c r="O11" s="1004"/>
      <c r="P11" s="1004"/>
      <c r="Q11" s="1004"/>
      <c r="R11" s="1004"/>
      <c r="S11" s="1004"/>
      <c r="T11" s="1004"/>
      <c r="U11" s="1004"/>
      <c r="V11" s="1004"/>
      <c r="W11" s="1004"/>
      <c r="X11" s="1004"/>
      <c r="Y11" s="1005"/>
      <c r="Z11" s="213" t="s">
        <v>1679</v>
      </c>
      <c r="AA11" s="242"/>
      <c r="AB11" s="242"/>
      <c r="AC11" s="242"/>
      <c r="AD11" s="242"/>
      <c r="AE11" s="242"/>
      <c r="AF11" s="128" t="s">
        <v>1678</v>
      </c>
      <c r="AG11" s="243" t="e">
        <f>ID_MS_TH_PJK</f>
        <v>#N/A</v>
      </c>
      <c r="AH11" s="242"/>
      <c r="AI11" s="242"/>
      <c r="AJ11" s="242"/>
      <c r="AK11" s="242"/>
      <c r="AL11" s="242"/>
      <c r="AM11" s="242"/>
      <c r="AN11" s="242"/>
      <c r="AO11" s="242"/>
      <c r="AP11" s="242"/>
      <c r="AQ11" s="242"/>
      <c r="AR11" s="242"/>
      <c r="AS11" s="244"/>
    </row>
    <row r="12" spans="2:45" x14ac:dyDescent="0.25">
      <c r="B12" s="762" t="s">
        <v>106</v>
      </c>
      <c r="C12" s="761"/>
      <c r="D12" s="761"/>
      <c r="E12" s="761"/>
    </row>
    <row r="13" spans="2:45" x14ac:dyDescent="0.25">
      <c r="B13" s="927" t="str">
        <f>HYPERLINK("#'"&amp;'EWS DIRECTORY'!$J$293&amp;"'!A1",'EWS DIRECTORY'!$J$293)</f>
        <v>J</v>
      </c>
      <c r="C13" s="761"/>
      <c r="D13" s="761"/>
      <c r="E13" s="761"/>
      <c r="G13" s="56" t="s">
        <v>1680</v>
      </c>
    </row>
    <row r="14" spans="2:45" x14ac:dyDescent="0.25">
      <c r="B14" s="931" t="str">
        <f>HYPERLINK("#'"&amp;'EWS DIRECTORY'!$J$294&amp;"'!A1",'EWS DIRECTORY'!$J$294)</f>
        <v>J-1</v>
      </c>
      <c r="C14" s="761"/>
      <c r="D14" s="761"/>
      <c r="E14" s="761"/>
      <c r="G14" s="56" t="s">
        <v>1681</v>
      </c>
    </row>
    <row r="15" spans="2:45" x14ac:dyDescent="0.25">
      <c r="B15" s="929" t="str">
        <f>HYPERLINK("#'"&amp;'EWS DIRECTORY'!$J$295&amp;"'!A1",'EWS DIRECTORY'!$J$295)</f>
        <v>J-1-1</v>
      </c>
      <c r="C15" s="761"/>
      <c r="D15" s="761"/>
      <c r="E15" s="761"/>
      <c r="G15" s="56" t="s">
        <v>1806</v>
      </c>
    </row>
    <row r="16" spans="2:45" x14ac:dyDescent="0.25">
      <c r="B16" s="929" t="str">
        <f>HYPERLINK("#'"&amp;'EWS DIRECTORY'!$J$296&amp;"'!A1",'EWS DIRECTORY'!$J$296)</f>
        <v>J-1-2</v>
      </c>
      <c r="C16" s="761"/>
      <c r="D16" s="761"/>
      <c r="E16" s="761"/>
      <c r="G16" s="56" t="s">
        <v>1744</v>
      </c>
      <c r="AQ16" s="56"/>
      <c r="AR16" s="56"/>
      <c r="AS16" s="56"/>
    </row>
    <row r="17" spans="1:45" x14ac:dyDescent="0.25">
      <c r="B17" s="929" t="str">
        <f>HYPERLINK("#'"&amp;'EWS DIRECTORY'!$J$297&amp;"'!A1",'EWS DIRECTORY'!$J$297)</f>
        <v>J-1-3</v>
      </c>
      <c r="C17" s="761"/>
      <c r="D17" s="761"/>
      <c r="E17" s="761"/>
      <c r="G17" s="56"/>
      <c r="AQ17" s="56"/>
      <c r="AR17" s="56"/>
      <c r="AS17" s="56"/>
    </row>
    <row r="18" spans="1:45" x14ac:dyDescent="0.25">
      <c r="B18" s="426"/>
      <c r="C18" s="426"/>
      <c r="D18" s="426"/>
      <c r="E18" s="426"/>
      <c r="G18" s="1202" t="str">
        <f>"Pengujian yang telah dilakukan atas post "&amp;G9&amp;" dapat disimpulkan:"</f>
        <v>Pengujian yang telah dilakukan atas post Kompensasi Kerugian dapat disimpulkan:</v>
      </c>
      <c r="H18" s="1094"/>
      <c r="I18" s="1094"/>
      <c r="J18" s="1094"/>
      <c r="K18" s="1094"/>
      <c r="L18" s="1094"/>
      <c r="M18" s="1094"/>
      <c r="N18" s="1094"/>
      <c r="O18" s="1094"/>
      <c r="P18" s="1094"/>
      <c r="Q18" s="1094"/>
      <c r="R18" s="1094"/>
      <c r="S18" s="1094"/>
      <c r="T18" s="1094"/>
      <c r="U18" s="1094"/>
      <c r="V18" s="1094"/>
      <c r="W18" s="1094"/>
      <c r="X18" s="1094"/>
      <c r="Y18" s="1094"/>
      <c r="Z18" s="1094"/>
      <c r="AA18" s="1094"/>
      <c r="AB18" s="1094"/>
      <c r="AC18" s="1094"/>
      <c r="AD18" s="1094"/>
      <c r="AE18" s="1094"/>
      <c r="AF18" s="1094"/>
      <c r="AG18" s="1094"/>
      <c r="AH18" s="1094"/>
      <c r="AI18" s="1094"/>
      <c r="AJ18" s="1094"/>
      <c r="AQ18" s="56"/>
      <c r="AR18" s="56"/>
      <c r="AS18" s="56"/>
    </row>
    <row r="19" spans="1:45" s="245" customFormat="1" ht="15" customHeight="1" x14ac:dyDescent="0.25">
      <c r="A19" s="110"/>
      <c r="B19" s="426"/>
      <c r="C19" s="426"/>
      <c r="D19" s="426"/>
      <c r="E19" s="426"/>
      <c r="F19" s="110"/>
      <c r="G19" s="1203"/>
      <c r="H19" s="1203"/>
      <c r="I19" s="1203"/>
      <c r="J19" s="1203"/>
      <c r="K19" s="1203"/>
      <c r="L19" s="1203"/>
      <c r="M19" s="1203"/>
      <c r="N19" s="1203"/>
      <c r="O19" s="1203"/>
      <c r="P19" s="1203"/>
      <c r="Q19" s="1203"/>
      <c r="R19" s="1203"/>
      <c r="S19" s="1203"/>
      <c r="T19" s="1203"/>
      <c r="U19" s="1203"/>
      <c r="V19" s="1203"/>
      <c r="W19" s="1203"/>
      <c r="X19" s="1203"/>
      <c r="Y19" s="1203"/>
      <c r="Z19" s="1203"/>
      <c r="AA19" s="1203"/>
      <c r="AB19" s="1203"/>
      <c r="AC19" s="1203"/>
      <c r="AD19" s="1203"/>
      <c r="AE19" s="1203"/>
      <c r="AF19" s="1203"/>
      <c r="AG19" s="1203"/>
      <c r="AH19" s="1203"/>
      <c r="AI19" s="1203"/>
      <c r="AJ19" s="1203"/>
      <c r="AK19" s="109"/>
      <c r="AL19" s="109"/>
      <c r="AM19" s="109"/>
      <c r="AN19" s="109"/>
      <c r="AO19" s="109"/>
      <c r="AP19" s="109"/>
      <c r="AQ19" s="109"/>
      <c r="AR19" s="109"/>
      <c r="AS19" s="109"/>
    </row>
    <row r="20" spans="1:45" x14ac:dyDescent="0.25">
      <c r="B20" s="426"/>
      <c r="C20" s="426"/>
      <c r="D20" s="426"/>
      <c r="E20" s="426"/>
    </row>
    <row r="21" spans="1:45" x14ac:dyDescent="0.25">
      <c r="B21" s="426"/>
      <c r="C21" s="426"/>
      <c r="D21" s="426"/>
      <c r="E21" s="426"/>
      <c r="G21" s="64" t="s">
        <v>1445</v>
      </c>
      <c r="H21" s="1196" t="s">
        <v>1707</v>
      </c>
      <c r="I21" s="824"/>
      <c r="J21" s="824"/>
      <c r="K21" s="824"/>
      <c r="L21" s="824"/>
      <c r="M21" s="824"/>
      <c r="N21" s="824"/>
      <c r="O21" s="825"/>
      <c r="P21" s="64" t="s">
        <v>1708</v>
      </c>
      <c r="Q21" s="64"/>
      <c r="R21" s="1196" t="s">
        <v>1997</v>
      </c>
      <c r="S21" s="824"/>
      <c r="T21" s="824"/>
      <c r="U21" s="824"/>
      <c r="V21" s="824"/>
      <c r="W21" s="825"/>
    </row>
    <row r="22" spans="1:45" x14ac:dyDescent="0.25">
      <c r="B22" s="426"/>
      <c r="C22" s="426"/>
      <c r="D22" s="426"/>
      <c r="E22" s="426"/>
      <c r="G22" s="266">
        <v>1</v>
      </c>
      <c r="H22" s="65" t="s">
        <v>1769</v>
      </c>
      <c r="I22" s="66"/>
      <c r="J22" s="66"/>
      <c r="K22" s="66"/>
      <c r="L22" s="66"/>
      <c r="M22" s="66"/>
      <c r="N22" s="66"/>
      <c r="O22" s="267"/>
      <c r="P22" s="1197" t="s">
        <v>675</v>
      </c>
      <c r="Q22" s="825"/>
      <c r="R22" s="1195">
        <f>'J-1'!X33</f>
        <v>0</v>
      </c>
      <c r="S22" s="824"/>
      <c r="T22" s="824"/>
      <c r="U22" s="824"/>
      <c r="V22" s="824"/>
      <c r="W22" s="825"/>
    </row>
    <row r="23" spans="1:45" x14ac:dyDescent="0.25">
      <c r="B23" s="426"/>
      <c r="C23" s="426"/>
      <c r="D23" s="426"/>
      <c r="E23" s="426"/>
      <c r="G23" s="266"/>
      <c r="H23" s="246" t="s">
        <v>1770</v>
      </c>
      <c r="I23" s="267"/>
      <c r="J23" s="267"/>
      <c r="K23" s="267"/>
      <c r="L23" s="267"/>
      <c r="M23" s="267"/>
      <c r="N23" s="267"/>
      <c r="O23" s="267"/>
      <c r="P23" s="267"/>
      <c r="Q23" s="268"/>
      <c r="R23" s="1195">
        <f>SUM(R22)</f>
        <v>0</v>
      </c>
      <c r="S23" s="824"/>
      <c r="T23" s="824"/>
      <c r="U23" s="824"/>
      <c r="V23" s="824"/>
      <c r="W23" s="825"/>
    </row>
    <row r="24" spans="1:45" x14ac:dyDescent="0.25">
      <c r="B24" s="426"/>
      <c r="C24" s="426"/>
      <c r="D24" s="426"/>
      <c r="E24" s="426"/>
      <c r="G24" s="269"/>
      <c r="H24" s="269"/>
      <c r="I24" s="269"/>
      <c r="J24" s="269"/>
      <c r="K24" s="269"/>
      <c r="L24" s="269"/>
      <c r="M24" s="269"/>
      <c r="N24" s="269"/>
      <c r="O24" s="269"/>
      <c r="P24" s="269"/>
      <c r="Q24" s="269"/>
      <c r="R24" s="546"/>
      <c r="S24" s="505"/>
      <c r="T24" s="505"/>
      <c r="U24" s="505"/>
      <c r="V24" s="505"/>
      <c r="W24" s="505"/>
    </row>
    <row r="25" spans="1:45" ht="15" customHeight="1" x14ac:dyDescent="0.25">
      <c r="B25" s="426"/>
      <c r="C25" s="426"/>
      <c r="D25" s="426"/>
      <c r="E25" s="426"/>
      <c r="G25" s="269"/>
      <c r="H25" s="246" t="s">
        <v>1998</v>
      </c>
      <c r="I25" s="267"/>
      <c r="J25" s="267"/>
      <c r="K25" s="267"/>
      <c r="L25" s="267"/>
      <c r="M25" s="267"/>
      <c r="N25" s="267"/>
      <c r="O25" s="267"/>
      <c r="P25" s="267"/>
      <c r="Q25" s="267"/>
      <c r="R25" s="1195">
        <f>'MAIN LEVEL'!AB68</f>
        <v>0</v>
      </c>
      <c r="S25" s="824"/>
      <c r="T25" s="824"/>
      <c r="U25" s="824"/>
      <c r="V25" s="824"/>
      <c r="W25" s="825"/>
    </row>
    <row r="26" spans="1:45" ht="15" customHeight="1" thickBot="1" x14ac:dyDescent="0.3">
      <c r="B26" s="426"/>
      <c r="C26" s="426"/>
      <c r="D26" s="426"/>
      <c r="E26" s="426"/>
      <c r="G26" s="269"/>
      <c r="H26" s="246" t="s">
        <v>1772</v>
      </c>
      <c r="I26" s="267"/>
      <c r="J26" s="267"/>
      <c r="K26" s="267"/>
      <c r="L26" s="267"/>
      <c r="M26" s="267"/>
      <c r="N26" s="267"/>
      <c r="O26" s="267"/>
      <c r="P26" s="267"/>
      <c r="Q26" s="267"/>
      <c r="R26" s="1199">
        <f>R23-R25</f>
        <v>0</v>
      </c>
      <c r="S26" s="1200"/>
      <c r="T26" s="1200"/>
      <c r="U26" s="1200"/>
      <c r="V26" s="1200"/>
      <c r="W26" s="1201"/>
    </row>
    <row r="27" spans="1:45" ht="15" customHeight="1" thickTop="1" x14ac:dyDescent="0.25">
      <c r="B27" s="426"/>
      <c r="C27" s="426"/>
      <c r="D27" s="426"/>
      <c r="E27" s="426"/>
    </row>
    <row r="28" spans="1:45" x14ac:dyDescent="0.25">
      <c r="B28" s="426"/>
      <c r="C28" s="426"/>
      <c r="D28" s="426"/>
      <c r="E28" s="426"/>
    </row>
    <row r="29" spans="1:45" x14ac:dyDescent="0.25">
      <c r="B29" s="426"/>
      <c r="C29" s="426"/>
      <c r="D29" s="426"/>
      <c r="E29" s="426"/>
    </row>
    <row r="30" spans="1:45" x14ac:dyDescent="0.25">
      <c r="B30" s="426"/>
      <c r="C30" s="426"/>
      <c r="D30" s="426"/>
      <c r="E30" s="426"/>
    </row>
    <row r="31" spans="1:45" x14ac:dyDescent="0.25">
      <c r="B31" s="426"/>
      <c r="C31" s="426"/>
      <c r="D31" s="426"/>
      <c r="E31" s="426"/>
    </row>
    <row r="32" spans="1:45" x14ac:dyDescent="0.25">
      <c r="B32" s="426"/>
      <c r="C32" s="426"/>
      <c r="D32" s="426"/>
      <c r="E32" s="426"/>
      <c r="G32" s="1198" t="s">
        <v>1795</v>
      </c>
      <c r="H32" s="824"/>
      <c r="I32" s="824"/>
      <c r="J32" s="824"/>
      <c r="K32" s="824"/>
      <c r="L32" s="824"/>
      <c r="M32" s="824"/>
      <c r="N32" s="824"/>
      <c r="O32" s="824"/>
      <c r="P32" s="824"/>
      <c r="Q32" s="824"/>
      <c r="R32" s="824"/>
      <c r="S32" s="824"/>
      <c r="T32" s="824"/>
      <c r="U32" s="825"/>
      <c r="V32" s="1198" t="s">
        <v>1999</v>
      </c>
      <c r="W32" s="824"/>
      <c r="X32" s="824"/>
      <c r="Y32" s="824"/>
      <c r="Z32" s="824"/>
      <c r="AA32" s="824"/>
      <c r="AB32" s="824"/>
      <c r="AC32" s="824"/>
      <c r="AD32" s="824"/>
      <c r="AE32" s="824"/>
      <c r="AF32" s="824"/>
      <c r="AG32" s="824"/>
      <c r="AH32" s="824"/>
      <c r="AI32" s="824"/>
      <c r="AJ32" s="825"/>
      <c r="AK32" s="193"/>
      <c r="AL32" s="193"/>
      <c r="AM32" s="193"/>
      <c r="AN32" s="193"/>
    </row>
    <row r="33" spans="2:40" x14ac:dyDescent="0.25">
      <c r="B33" s="426"/>
      <c r="C33" s="426"/>
      <c r="D33" s="426"/>
      <c r="E33" s="426"/>
      <c r="G33" s="1198" t="s">
        <v>796</v>
      </c>
      <c r="H33" s="824"/>
      <c r="I33" s="824"/>
      <c r="J33" s="824"/>
      <c r="K33" s="825"/>
      <c r="L33" s="1198" t="s">
        <v>1511</v>
      </c>
      <c r="M33" s="824"/>
      <c r="N33" s="824"/>
      <c r="O33" s="824"/>
      <c r="P33" s="825"/>
      <c r="Q33" s="1198" t="s">
        <v>1510</v>
      </c>
      <c r="R33" s="824"/>
      <c r="S33" s="824"/>
      <c r="T33" s="824"/>
      <c r="U33" s="825"/>
      <c r="V33" s="1198" t="s">
        <v>796</v>
      </c>
      <c r="W33" s="824"/>
      <c r="X33" s="824"/>
      <c r="Y33" s="824"/>
      <c r="Z33" s="825"/>
      <c r="AA33" s="1198" t="s">
        <v>1511</v>
      </c>
      <c r="AB33" s="824"/>
      <c r="AC33" s="824"/>
      <c r="AD33" s="824"/>
      <c r="AE33" s="825"/>
      <c r="AF33" s="1198" t="s">
        <v>1510</v>
      </c>
      <c r="AG33" s="824"/>
      <c r="AH33" s="824"/>
      <c r="AI33" s="824"/>
      <c r="AJ33" s="825"/>
      <c r="AK33" s="56"/>
      <c r="AL33" s="56"/>
      <c r="AM33" s="56"/>
      <c r="AN33" s="56"/>
    </row>
    <row r="34" spans="2:40" x14ac:dyDescent="0.25">
      <c r="B34" s="426"/>
      <c r="C34" s="426"/>
      <c r="D34" s="426"/>
      <c r="E34" s="426"/>
      <c r="G34" s="248"/>
      <c r="H34" s="249"/>
      <c r="I34" s="249"/>
      <c r="J34" s="249"/>
      <c r="K34" s="250"/>
      <c r="L34" s="248"/>
      <c r="M34" s="249"/>
      <c r="N34" s="249"/>
      <c r="O34" s="249"/>
      <c r="P34" s="250"/>
      <c r="Q34" s="248"/>
      <c r="R34" s="249"/>
      <c r="S34" s="249"/>
      <c r="T34" s="249"/>
      <c r="U34" s="250"/>
      <c r="V34" s="248"/>
      <c r="W34" s="249"/>
      <c r="X34" s="249"/>
      <c r="Y34" s="249"/>
      <c r="Z34" s="250"/>
      <c r="AA34" s="248"/>
      <c r="AB34" s="249"/>
      <c r="AC34" s="249"/>
      <c r="AD34" s="249"/>
      <c r="AE34" s="250"/>
      <c r="AF34" s="248"/>
      <c r="AG34" s="249"/>
      <c r="AH34" s="249"/>
      <c r="AI34" s="249"/>
      <c r="AJ34" s="250"/>
      <c r="AK34" s="211"/>
      <c r="AL34" s="211"/>
      <c r="AM34" s="211"/>
      <c r="AN34" s="211"/>
    </row>
    <row r="35" spans="2:40" x14ac:dyDescent="0.25">
      <c r="B35" s="426"/>
      <c r="C35" s="426"/>
      <c r="D35" s="426"/>
      <c r="E35" s="426"/>
      <c r="G35" s="210"/>
      <c r="H35" s="211"/>
      <c r="I35" s="211"/>
      <c r="J35" s="211"/>
      <c r="K35" s="212"/>
      <c r="L35" s="210"/>
      <c r="M35" s="211"/>
      <c r="N35" s="211"/>
      <c r="O35" s="211"/>
      <c r="P35" s="212"/>
      <c r="Q35" s="210"/>
      <c r="R35" s="211"/>
      <c r="S35" s="211"/>
      <c r="T35" s="211"/>
      <c r="U35" s="212"/>
      <c r="V35" s="210"/>
      <c r="W35" s="211"/>
      <c r="X35" s="211"/>
      <c r="Y35" s="211"/>
      <c r="Z35" s="212"/>
      <c r="AA35" s="210"/>
      <c r="AB35" s="211"/>
      <c r="AC35" s="211"/>
      <c r="AD35" s="211"/>
      <c r="AE35" s="212"/>
      <c r="AF35" s="210"/>
      <c r="AG35" s="211"/>
      <c r="AH35" s="211"/>
      <c r="AI35" s="211"/>
      <c r="AJ35" s="212"/>
      <c r="AK35" s="211"/>
      <c r="AL35" s="211"/>
      <c r="AM35" s="211"/>
      <c r="AN35" s="211"/>
    </row>
    <row r="36" spans="2:40" x14ac:dyDescent="0.25">
      <c r="B36" s="426"/>
      <c r="C36" s="426"/>
      <c r="D36" s="426"/>
      <c r="E36" s="426"/>
      <c r="G36" s="210"/>
      <c r="H36" s="211"/>
      <c r="I36" s="211"/>
      <c r="J36" s="211"/>
      <c r="K36" s="212"/>
      <c r="L36" s="210"/>
      <c r="M36" s="211"/>
      <c r="N36" s="211"/>
      <c r="O36" s="211"/>
      <c r="P36" s="212"/>
      <c r="Q36" s="210"/>
      <c r="R36" s="211"/>
      <c r="S36" s="211"/>
      <c r="T36" s="211"/>
      <c r="U36" s="212"/>
      <c r="V36" s="210"/>
      <c r="W36" s="211"/>
      <c r="X36" s="211"/>
      <c r="Y36" s="211"/>
      <c r="Z36" s="212"/>
      <c r="AA36" s="210"/>
      <c r="AB36" s="211"/>
      <c r="AC36" s="211"/>
      <c r="AD36" s="211"/>
      <c r="AE36" s="212"/>
      <c r="AF36" s="210"/>
      <c r="AG36" s="211"/>
      <c r="AH36" s="211"/>
      <c r="AI36" s="211"/>
      <c r="AJ36" s="212"/>
      <c r="AK36" s="211"/>
      <c r="AL36" s="211"/>
      <c r="AM36" s="211"/>
      <c r="AN36" s="211"/>
    </row>
    <row r="37" spans="2:40" x14ac:dyDescent="0.25">
      <c r="B37" s="426"/>
      <c r="C37" s="426"/>
      <c r="D37" s="426"/>
      <c r="E37" s="426"/>
      <c r="G37" s="213"/>
      <c r="H37" s="214"/>
      <c r="I37" s="214"/>
      <c r="J37" s="214"/>
      <c r="K37" s="215"/>
      <c r="L37" s="213"/>
      <c r="M37" s="214"/>
      <c r="N37" s="214"/>
      <c r="O37" s="214"/>
      <c r="P37" s="215"/>
      <c r="Q37" s="213"/>
      <c r="R37" s="214"/>
      <c r="S37" s="214"/>
      <c r="T37" s="214"/>
      <c r="U37" s="215"/>
      <c r="V37" s="213"/>
      <c r="W37" s="214"/>
      <c r="X37" s="214"/>
      <c r="Y37" s="214"/>
      <c r="Z37" s="215"/>
      <c r="AA37" s="213"/>
      <c r="AB37" s="214"/>
      <c r="AC37" s="214"/>
      <c r="AD37" s="214"/>
      <c r="AE37" s="215"/>
      <c r="AF37" s="213"/>
      <c r="AG37" s="214"/>
      <c r="AH37" s="214"/>
      <c r="AI37" s="214"/>
      <c r="AJ37" s="215"/>
      <c r="AK37" s="56"/>
      <c r="AL37" s="56"/>
      <c r="AM37" s="56"/>
      <c r="AN37" s="56"/>
    </row>
    <row r="38" spans="2:40" x14ac:dyDescent="0.25">
      <c r="G38" s="56"/>
      <c r="AC38" s="109" t="s">
        <v>2000</v>
      </c>
      <c r="AF38" s="109">
        <f>'MAIN LEVEL'!Z68</f>
        <v>0</v>
      </c>
    </row>
    <row r="39" spans="2:40" x14ac:dyDescent="0.25">
      <c r="G39" s="56"/>
    </row>
  </sheetData>
  <mergeCells count="28">
    <mergeCell ref="B6:E6"/>
    <mergeCell ref="AF33:AJ33"/>
    <mergeCell ref="B15:E15"/>
    <mergeCell ref="V33:Z33"/>
    <mergeCell ref="Q33:U33"/>
    <mergeCell ref="R26:W26"/>
    <mergeCell ref="R21:W21"/>
    <mergeCell ref="P22:Q22"/>
    <mergeCell ref="B13:E13"/>
    <mergeCell ref="G18:AJ19"/>
    <mergeCell ref="B10:E10"/>
    <mergeCell ref="R25:W25"/>
    <mergeCell ref="B4:E4"/>
    <mergeCell ref="AA33:AE33"/>
    <mergeCell ref="H21:O21"/>
    <mergeCell ref="L33:P33"/>
    <mergeCell ref="B16:E16"/>
    <mergeCell ref="R22:W22"/>
    <mergeCell ref="G9:Y11"/>
    <mergeCell ref="V32:AJ32"/>
    <mergeCell ref="B12:E12"/>
    <mergeCell ref="G32:U32"/>
    <mergeCell ref="G33:K33"/>
    <mergeCell ref="R23:W23"/>
    <mergeCell ref="B14:E14"/>
    <mergeCell ref="B17:E17"/>
    <mergeCell ref="B8:E8"/>
    <mergeCell ref="G7:AN7"/>
  </mergeCells>
  <hyperlinks>
    <hyperlink ref="B4" location="PANDUAN!A1" display="PANDUAN" xr:uid="{00000000-0004-0000-2501-000000000000}"/>
    <hyperlink ref="B6" location="'EWS DIRECTORY'!A1" display="EWS DIRECTORY" xr:uid="{00000000-0004-0000-2501-000001000000}"/>
    <hyperlink ref="B8" location="'DATA PEMICU'!A1" display="DATA PEMICU" xr:uid="{00000000-0004-0000-2501-000002000000}"/>
    <hyperlink ref="B10" location="'DATA PENGUJI'!A1" display="DATA PENGUJI" xr:uid="{00000000-0004-0000-2501-000003000000}"/>
    <hyperlink ref="B12" location="'MAIN LEVEL'!A1" display="MAIN LEVEL" xr:uid="{00000000-0004-0000-2501-000004000000}"/>
  </hyperlinks>
  <pageMargins left="0.51181102362204722" right="0.15748031496062989" top="0.55118110236220474" bottom="0.55118110236220474" header="0.31496062992125978" footer="0.31496062992125978"/>
  <pageSetup paperSize="9" scale="60" orientation="landscape"/>
  <headerFooter>
    <oddFooter>&amp;Rhalaman &amp;P dari &amp;N</oddFooter>
  </headerFooter>
</worksheet>
</file>

<file path=xl/worksheets/sheet2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1-000000000000}">
  <sheetPr codeName="Sheet215">
    <tabColor theme="4" tint="-0.249977111117893"/>
  </sheetPr>
  <dimension ref="A1:AL77"/>
  <sheetViews>
    <sheetView topLeftCell="B21" zoomScaleNormal="100" workbookViewId="0">
      <selection activeCell="AQ18" sqref="AQ18:AU18"/>
    </sheetView>
  </sheetViews>
  <sheetFormatPr defaultColWidth="3.5546875" defaultRowHeight="13.8" x14ac:dyDescent="0.25"/>
  <cols>
    <col min="1" max="1" width="3" style="110" hidden="1" customWidth="1"/>
    <col min="2" max="5" width="3.88671875" style="177" customWidth="1"/>
    <col min="6" max="6" width="3.88671875" style="110" customWidth="1"/>
    <col min="7" max="7" width="4.33203125" style="109" customWidth="1"/>
    <col min="8" max="9" width="3.5546875" style="109" customWidth="1"/>
    <col min="10" max="10" width="2.88671875" style="109" customWidth="1"/>
    <col min="11" max="16" width="3.5546875" style="109" customWidth="1"/>
    <col min="17" max="18" width="2.88671875" style="109" customWidth="1"/>
    <col min="19" max="19" width="4.5546875" style="109" customWidth="1"/>
    <col min="20" max="20" width="3.6640625" style="109" customWidth="1"/>
    <col min="21" max="21" width="3.5546875" style="109" customWidth="1"/>
    <col min="22" max="16384" width="3.5546875" style="109"/>
  </cols>
  <sheetData>
    <row r="1" spans="1:37" x14ac:dyDescent="0.25">
      <c r="G1" s="178"/>
      <c r="H1" s="56"/>
      <c r="I1" s="56"/>
      <c r="J1" s="56"/>
      <c r="K1" s="56"/>
      <c r="L1" s="56"/>
      <c r="M1" s="56"/>
      <c r="N1" s="56"/>
      <c r="O1" s="56"/>
      <c r="P1" s="56"/>
      <c r="Q1" s="56"/>
      <c r="R1" s="56"/>
      <c r="S1" s="56"/>
      <c r="T1" s="56"/>
      <c r="U1" s="56"/>
      <c r="V1" s="56"/>
      <c r="W1" s="56"/>
      <c r="X1" s="56"/>
      <c r="Y1" s="56"/>
      <c r="Z1" s="56"/>
      <c r="AA1" s="56"/>
      <c r="AB1" s="56"/>
      <c r="AC1" s="56"/>
      <c r="AD1" s="56"/>
      <c r="AE1" s="56"/>
      <c r="AF1" s="56"/>
      <c r="AG1" s="56"/>
      <c r="AH1" s="56"/>
      <c r="AI1" s="56"/>
      <c r="AJ1" s="56"/>
      <c r="AK1" s="56"/>
    </row>
    <row r="2" spans="1:37" x14ac:dyDescent="0.25">
      <c r="G2" s="56" t="s">
        <v>1674</v>
      </c>
      <c r="H2" s="56"/>
      <c r="I2" s="56"/>
      <c r="J2" s="56"/>
      <c r="K2" s="56"/>
      <c r="L2" s="56"/>
      <c r="M2" s="56"/>
      <c r="N2" s="56"/>
      <c r="O2" s="56"/>
      <c r="P2" s="56"/>
      <c r="Q2" s="56"/>
      <c r="R2" s="56"/>
      <c r="S2" s="56"/>
      <c r="T2" s="56"/>
      <c r="U2" s="56"/>
      <c r="V2" s="56"/>
      <c r="W2" s="56"/>
      <c r="X2" s="56"/>
      <c r="Y2" s="56"/>
      <c r="Z2" s="56"/>
      <c r="AA2" s="56"/>
      <c r="AB2" s="56"/>
      <c r="AC2" s="56"/>
      <c r="AD2" s="56"/>
      <c r="AE2" s="56"/>
      <c r="AF2" s="56"/>
      <c r="AG2" s="56"/>
      <c r="AH2" s="56"/>
      <c r="AI2" s="56"/>
      <c r="AJ2" s="56"/>
      <c r="AK2" s="56"/>
    </row>
    <row r="3" spans="1:37" x14ac:dyDescent="0.25">
      <c r="B3" s="111"/>
      <c r="C3" s="111"/>
      <c r="D3" s="111"/>
      <c r="E3" s="111"/>
      <c r="G3" s="56" t="s">
        <v>1681</v>
      </c>
      <c r="H3" s="56"/>
      <c r="I3" s="56"/>
      <c r="J3" s="56"/>
      <c r="K3" s="56"/>
      <c r="L3" s="56"/>
      <c r="M3" s="56"/>
      <c r="N3" s="56"/>
      <c r="O3" s="56"/>
      <c r="P3" s="56"/>
      <c r="Q3" s="56"/>
      <c r="R3" s="56"/>
      <c r="S3" s="56"/>
      <c r="T3" s="56"/>
      <c r="U3" s="56"/>
      <c r="V3" s="56"/>
      <c r="W3" s="56"/>
      <c r="X3" s="56"/>
      <c r="Y3" s="56"/>
      <c r="Z3" s="56"/>
      <c r="AA3" s="56"/>
      <c r="AB3" s="56"/>
      <c r="AC3" s="56"/>
      <c r="AD3" s="56"/>
      <c r="AE3" s="56"/>
      <c r="AF3" s="56"/>
      <c r="AG3" s="56"/>
      <c r="AH3" s="56"/>
      <c r="AI3" s="56"/>
      <c r="AJ3" s="56"/>
      <c r="AK3" s="56"/>
    </row>
    <row r="4" spans="1:37" x14ac:dyDescent="0.25">
      <c r="B4" s="762" t="s">
        <v>79</v>
      </c>
      <c r="C4" s="761"/>
      <c r="D4" s="761"/>
      <c r="E4" s="761"/>
      <c r="G4" s="56"/>
      <c r="H4" s="56"/>
      <c r="I4" s="56"/>
      <c r="J4" s="56"/>
      <c r="K4" s="56"/>
      <c r="L4" s="56"/>
      <c r="M4" s="56"/>
      <c r="N4" s="56"/>
      <c r="O4" s="56"/>
      <c r="P4" s="56"/>
      <c r="Q4" s="56"/>
      <c r="R4" s="56"/>
      <c r="S4" s="56"/>
      <c r="T4" s="56"/>
      <c r="U4" s="56"/>
      <c r="V4" s="56"/>
      <c r="W4" s="56"/>
      <c r="X4" s="56"/>
      <c r="Y4" s="56"/>
      <c r="Z4" s="56"/>
      <c r="AA4" s="56"/>
      <c r="AB4" s="56"/>
      <c r="AC4" s="56"/>
      <c r="AD4" s="56"/>
      <c r="AE4" s="56"/>
      <c r="AF4" s="56"/>
      <c r="AG4" s="56"/>
      <c r="AH4" s="56"/>
      <c r="AI4" s="56"/>
      <c r="AJ4" s="56"/>
      <c r="AK4" s="56"/>
    </row>
    <row r="5" spans="1:37" x14ac:dyDescent="0.25">
      <c r="B5" s="111"/>
      <c r="C5" s="111"/>
      <c r="D5" s="111"/>
      <c r="E5" s="111"/>
      <c r="G5" s="56"/>
      <c r="H5" s="56"/>
      <c r="I5" s="56"/>
      <c r="J5" s="56"/>
      <c r="K5" s="56"/>
      <c r="L5" s="56"/>
      <c r="M5" s="56"/>
      <c r="N5" s="56"/>
      <c r="O5" s="56"/>
      <c r="P5" s="56"/>
      <c r="Q5" s="56"/>
      <c r="R5" s="56"/>
      <c r="S5" s="56"/>
      <c r="T5" s="56"/>
      <c r="U5" s="56"/>
      <c r="V5" s="56"/>
      <c r="W5" s="56"/>
      <c r="X5" s="56"/>
      <c r="Y5" s="56"/>
      <c r="Z5" s="56"/>
      <c r="AA5" s="56"/>
      <c r="AB5" s="56"/>
      <c r="AC5" s="56"/>
      <c r="AD5" s="56"/>
      <c r="AE5" s="56"/>
      <c r="AF5" s="56"/>
      <c r="AG5" s="56"/>
      <c r="AH5" s="56"/>
      <c r="AI5" s="56"/>
      <c r="AJ5" s="56"/>
      <c r="AK5" s="56"/>
    </row>
    <row r="6" spans="1:37" x14ac:dyDescent="0.25">
      <c r="B6" s="762" t="s">
        <v>87</v>
      </c>
      <c r="C6" s="761"/>
      <c r="D6" s="761"/>
      <c r="E6" s="761"/>
      <c r="G6" s="56"/>
      <c r="H6" s="56"/>
      <c r="I6" s="56"/>
      <c r="J6" s="56"/>
      <c r="K6" s="56"/>
      <c r="L6" s="56"/>
      <c r="M6" s="56"/>
      <c r="N6" s="56"/>
      <c r="O6" s="56"/>
      <c r="P6" s="56"/>
      <c r="Q6" s="56"/>
      <c r="R6" s="56"/>
      <c r="S6" s="56"/>
      <c r="T6" s="56"/>
      <c r="U6" s="56"/>
      <c r="V6" s="56"/>
      <c r="W6" s="56"/>
      <c r="X6" s="56"/>
      <c r="Y6" s="56"/>
      <c r="Z6" s="56"/>
      <c r="AA6" s="56"/>
      <c r="AB6" s="56"/>
      <c r="AC6" s="56"/>
      <c r="AD6" s="56"/>
      <c r="AE6" s="56"/>
      <c r="AF6" s="56"/>
      <c r="AG6" s="56"/>
      <c r="AH6" s="56"/>
      <c r="AI6" s="56"/>
      <c r="AJ6" s="56"/>
      <c r="AK6" s="56"/>
    </row>
    <row r="7" spans="1:37" x14ac:dyDescent="0.25">
      <c r="B7" s="111"/>
      <c r="C7" s="111"/>
      <c r="D7" s="111"/>
      <c r="E7" s="111"/>
      <c r="G7" s="1220" t="s">
        <v>1996</v>
      </c>
      <c r="H7" s="1094"/>
      <c r="I7" s="1094"/>
      <c r="J7" s="1094"/>
      <c r="K7" s="1094"/>
      <c r="L7" s="1094"/>
      <c r="M7" s="1094"/>
      <c r="N7" s="1094"/>
      <c r="O7" s="1094"/>
      <c r="P7" s="1094"/>
      <c r="Q7" s="1094"/>
      <c r="R7" s="1094"/>
      <c r="S7" s="1094"/>
      <c r="T7" s="1094"/>
      <c r="U7" s="1094"/>
      <c r="V7" s="1094"/>
      <c r="W7" s="1094"/>
      <c r="X7" s="1094"/>
      <c r="Y7" s="1094"/>
      <c r="Z7" s="1094"/>
      <c r="AA7" s="1094"/>
      <c r="AB7" s="1094"/>
      <c r="AC7" s="1094"/>
      <c r="AD7" s="1094"/>
      <c r="AE7" s="1094"/>
      <c r="AF7" s="1094"/>
      <c r="AG7" s="1094"/>
      <c r="AH7" s="1094"/>
      <c r="AI7" s="1094"/>
      <c r="AJ7" s="1094"/>
      <c r="AK7" s="1094"/>
    </row>
    <row r="8" spans="1:37" x14ac:dyDescent="0.25">
      <c r="B8" s="762" t="s">
        <v>94</v>
      </c>
      <c r="C8" s="761"/>
      <c r="D8" s="761"/>
      <c r="E8" s="761"/>
      <c r="G8" s="56"/>
      <c r="H8" s="56"/>
      <c r="I8" s="56"/>
      <c r="J8" s="56"/>
      <c r="K8" s="56"/>
      <c r="L8" s="56"/>
      <c r="M8" s="56"/>
      <c r="N8" s="56"/>
      <c r="O8" s="56"/>
      <c r="P8" s="56"/>
      <c r="Q8" s="56"/>
      <c r="R8" s="56"/>
      <c r="S8" s="56"/>
      <c r="T8" s="56"/>
      <c r="U8" s="56"/>
      <c r="V8" s="56"/>
      <c r="W8" s="56"/>
      <c r="X8" s="56"/>
      <c r="Y8" s="56"/>
      <c r="Z8" s="56"/>
      <c r="AA8" s="56"/>
      <c r="AB8" s="56"/>
      <c r="AC8" s="56"/>
      <c r="AD8" s="56"/>
      <c r="AE8" s="56"/>
      <c r="AF8" s="56"/>
      <c r="AG8" s="56"/>
      <c r="AH8" s="56"/>
      <c r="AI8" s="56"/>
      <c r="AJ8" s="56"/>
      <c r="AK8" s="56"/>
    </row>
    <row r="9" spans="1:37" x14ac:dyDescent="0.25">
      <c r="B9" s="111"/>
      <c r="C9" s="111"/>
      <c r="D9" s="111"/>
      <c r="E9" s="111"/>
      <c r="G9" s="961" t="str">
        <f>"Pengujian "&amp;J!G9</f>
        <v>Pengujian Kompensasi Kerugian</v>
      </c>
      <c r="H9" s="789"/>
      <c r="I9" s="789"/>
      <c r="J9" s="789"/>
      <c r="K9" s="789"/>
      <c r="L9" s="789"/>
      <c r="M9" s="789"/>
      <c r="N9" s="789"/>
      <c r="O9" s="789"/>
      <c r="P9" s="789"/>
      <c r="Q9" s="789"/>
      <c r="R9" s="789"/>
      <c r="S9" s="789"/>
      <c r="T9" s="790"/>
      <c r="U9" s="179" t="s">
        <v>796</v>
      </c>
      <c r="V9" s="180"/>
      <c r="W9" s="180"/>
      <c r="X9" s="180"/>
      <c r="Y9" s="180"/>
      <c r="Z9" s="181" t="s">
        <v>1678</v>
      </c>
      <c r="AA9" s="182" t="e">
        <f>NAMA_WP</f>
        <v>#N/A</v>
      </c>
      <c r="AB9" s="180"/>
      <c r="AC9" s="180"/>
      <c r="AD9" s="180"/>
      <c r="AE9" s="180"/>
      <c r="AF9" s="180"/>
      <c r="AG9" s="180"/>
      <c r="AH9" s="180"/>
      <c r="AI9" s="180"/>
      <c r="AJ9" s="180"/>
      <c r="AK9" s="183"/>
    </row>
    <row r="10" spans="1:37" x14ac:dyDescent="0.25">
      <c r="B10" s="762" t="s">
        <v>101</v>
      </c>
      <c r="C10" s="761"/>
      <c r="D10" s="761"/>
      <c r="E10" s="761"/>
      <c r="G10" s="804"/>
      <c r="H10" s="1094"/>
      <c r="I10" s="1094"/>
      <c r="J10" s="1094"/>
      <c r="K10" s="1094"/>
      <c r="L10" s="1094"/>
      <c r="M10" s="1094"/>
      <c r="N10" s="1094"/>
      <c r="O10" s="1094"/>
      <c r="P10" s="1094"/>
      <c r="Q10" s="1094"/>
      <c r="R10" s="1094"/>
      <c r="S10" s="1094"/>
      <c r="T10" s="805"/>
      <c r="U10" s="184" t="s">
        <v>1401</v>
      </c>
      <c r="Z10" s="185" t="s">
        <v>1678</v>
      </c>
      <c r="AA10" s="124" t="e">
        <f>NPWP</f>
        <v>#N/A</v>
      </c>
      <c r="AK10" s="186"/>
    </row>
    <row r="11" spans="1:37" x14ac:dyDescent="0.25">
      <c r="G11" s="806"/>
      <c r="H11" s="794"/>
      <c r="I11" s="794"/>
      <c r="J11" s="794"/>
      <c r="K11" s="794"/>
      <c r="L11" s="794"/>
      <c r="M11" s="794"/>
      <c r="N11" s="794"/>
      <c r="O11" s="794"/>
      <c r="P11" s="794"/>
      <c r="Q11" s="794"/>
      <c r="R11" s="794"/>
      <c r="S11" s="794"/>
      <c r="T11" s="807"/>
      <c r="U11" s="187" t="s">
        <v>1679</v>
      </c>
      <c r="V11" s="188"/>
      <c r="W11" s="188"/>
      <c r="X11" s="188"/>
      <c r="Y11" s="188"/>
      <c r="Z11" s="189" t="s">
        <v>1678</v>
      </c>
      <c r="AA11" s="190" t="e">
        <f>ID_MS_TH_PJK</f>
        <v>#N/A</v>
      </c>
      <c r="AB11" s="188"/>
      <c r="AC11" s="188"/>
      <c r="AD11" s="188"/>
      <c r="AE11" s="188"/>
      <c r="AF11" s="188"/>
      <c r="AG11" s="188"/>
      <c r="AH11" s="188"/>
      <c r="AI11" s="188"/>
      <c r="AJ11" s="188"/>
      <c r="AK11" s="191"/>
    </row>
    <row r="12" spans="1:37" x14ac:dyDescent="0.25">
      <c r="B12" s="762" t="s">
        <v>106</v>
      </c>
      <c r="C12" s="761"/>
      <c r="D12" s="761"/>
      <c r="E12" s="761"/>
      <c r="G12" s="56"/>
      <c r="H12" s="56"/>
      <c r="I12" s="56"/>
      <c r="J12" s="56"/>
      <c r="K12" s="56"/>
      <c r="L12" s="56"/>
      <c r="M12" s="56"/>
      <c r="N12" s="56"/>
      <c r="O12" s="56"/>
      <c r="P12" s="56"/>
      <c r="Q12" s="56"/>
      <c r="R12" s="56"/>
      <c r="S12" s="56"/>
      <c r="T12" s="56"/>
      <c r="U12" s="56"/>
      <c r="V12" s="56"/>
      <c r="W12" s="56"/>
      <c r="X12" s="56"/>
      <c r="Y12" s="56"/>
      <c r="Z12" s="56"/>
      <c r="AA12" s="56"/>
      <c r="AB12" s="56"/>
      <c r="AC12" s="56"/>
      <c r="AD12" s="56"/>
      <c r="AE12" s="56"/>
      <c r="AF12" s="56"/>
      <c r="AG12" s="56"/>
      <c r="AH12" s="56"/>
      <c r="AI12" s="56"/>
      <c r="AJ12" s="56"/>
      <c r="AK12" s="56"/>
    </row>
    <row r="13" spans="1:37" x14ac:dyDescent="0.25">
      <c r="B13" s="962" t="str">
        <f>HYPERLINK("#'"&amp;'EWS DIRECTORY'!$J$293&amp;"'!A1",'EWS DIRECTORY'!$J$293)</f>
        <v>J</v>
      </c>
      <c r="C13" s="761"/>
      <c r="D13" s="761"/>
      <c r="E13" s="761"/>
      <c r="G13" s="56" t="s">
        <v>1775</v>
      </c>
      <c r="H13" s="56"/>
      <c r="I13" s="56"/>
      <c r="J13" s="56"/>
      <c r="K13" s="56"/>
      <c r="L13" s="56"/>
      <c r="M13" s="56"/>
      <c r="N13" s="56"/>
      <c r="O13" s="56"/>
      <c r="P13" s="56"/>
      <c r="Q13" s="56"/>
      <c r="R13" s="56"/>
      <c r="S13" s="56"/>
      <c r="T13" s="56"/>
      <c r="U13" s="56"/>
      <c r="V13" s="56"/>
      <c r="W13" s="56"/>
      <c r="X13" s="56"/>
      <c r="Y13" s="56"/>
      <c r="Z13" s="56"/>
      <c r="AA13" s="56"/>
      <c r="AB13" s="56"/>
      <c r="AC13" s="56"/>
      <c r="AD13" s="56"/>
      <c r="AE13" s="56"/>
      <c r="AF13" s="56"/>
      <c r="AG13" s="56"/>
      <c r="AH13" s="56"/>
      <c r="AI13" s="56"/>
      <c r="AJ13" s="56"/>
      <c r="AK13" s="56"/>
    </row>
    <row r="14" spans="1:37" x14ac:dyDescent="0.25">
      <c r="B14" s="927" t="str">
        <f>HYPERLINK("#'"&amp;'EWS DIRECTORY'!$J$294&amp;"'!A1",'EWS DIRECTORY'!$J$294)</f>
        <v>J-1</v>
      </c>
      <c r="C14" s="761"/>
      <c r="D14" s="761"/>
      <c r="E14" s="761"/>
      <c r="G14" s="910" t="s">
        <v>1445</v>
      </c>
      <c r="H14" s="910" t="s">
        <v>1707</v>
      </c>
      <c r="I14" s="836"/>
      <c r="J14" s="836"/>
      <c r="K14" s="836"/>
      <c r="L14" s="836"/>
      <c r="M14" s="836"/>
      <c r="N14" s="836"/>
      <c r="O14" s="836"/>
      <c r="P14" s="836"/>
      <c r="Q14" s="836"/>
      <c r="R14" s="836"/>
      <c r="S14" s="836"/>
      <c r="T14" s="837"/>
      <c r="U14" s="910" t="s">
        <v>1708</v>
      </c>
      <c r="V14" s="837"/>
      <c r="W14" s="1218" t="s">
        <v>1776</v>
      </c>
      <c r="X14" s="824"/>
      <c r="Y14" s="824"/>
      <c r="Z14" s="824"/>
      <c r="AA14" s="824"/>
      <c r="AB14" s="824"/>
      <c r="AC14" s="824"/>
      <c r="AD14" s="824"/>
      <c r="AE14" s="824"/>
      <c r="AF14" s="825"/>
      <c r="AG14" s="1207" t="s">
        <v>1772</v>
      </c>
      <c r="AH14" s="836"/>
      <c r="AI14" s="836"/>
      <c r="AJ14" s="836"/>
      <c r="AK14" s="837"/>
    </row>
    <row r="15" spans="1:37" x14ac:dyDescent="0.25">
      <c r="B15" s="929" t="str">
        <f>HYPERLINK("#'"&amp;'EWS DIRECTORY'!$J$295&amp;"'!A1",'EWS DIRECTORY'!$J$295)</f>
        <v>J-1-1</v>
      </c>
      <c r="C15" s="761"/>
      <c r="D15" s="761"/>
      <c r="E15" s="761"/>
      <c r="G15" s="1205"/>
      <c r="H15" s="1001"/>
      <c r="I15" s="1094"/>
      <c r="J15" s="1094"/>
      <c r="K15" s="1094"/>
      <c r="L15" s="1094"/>
      <c r="M15" s="1094"/>
      <c r="N15" s="1094"/>
      <c r="O15" s="1094"/>
      <c r="P15" s="1094"/>
      <c r="Q15" s="1094"/>
      <c r="R15" s="1094"/>
      <c r="S15" s="1094"/>
      <c r="T15" s="853"/>
      <c r="U15" s="1001"/>
      <c r="V15" s="853"/>
      <c r="W15" s="1176" t="s">
        <v>1777</v>
      </c>
      <c r="X15" s="1141"/>
      <c r="Y15" s="1141"/>
      <c r="Z15" s="1141"/>
      <c r="AA15" s="1142"/>
      <c r="AB15" s="1212" t="s">
        <v>1778</v>
      </c>
      <c r="AC15" s="1141"/>
      <c r="AD15" s="1141"/>
      <c r="AE15" s="1141"/>
      <c r="AF15" s="1142"/>
      <c r="AG15" s="1001"/>
      <c r="AH15" s="1094"/>
      <c r="AI15" s="1094"/>
      <c r="AJ15" s="1094"/>
      <c r="AK15" s="853"/>
    </row>
    <row r="16" spans="1:37" x14ac:dyDescent="0.25">
      <c r="A16" s="110" t="e" cm="1" vm="4">
        <f t="array" aca="1" ref="A16" ca="1">_xlfn._xlws.FILTER(M16:M50,M16:M50&lt;&gt;"")</f>
        <v>#VALUE!</v>
      </c>
      <c r="B16" s="929" t="str">
        <f>HYPERLINK("#'"&amp;'EWS DIRECTORY'!$J$296&amp;"'!A1",'EWS DIRECTORY'!$J$296)</f>
        <v>J-1-2</v>
      </c>
      <c r="C16" s="761"/>
      <c r="D16" s="761"/>
      <c r="E16" s="761"/>
      <c r="G16" s="920"/>
      <c r="H16" s="838"/>
      <c r="I16" s="800"/>
      <c r="J16" s="800"/>
      <c r="K16" s="800"/>
      <c r="L16" s="800"/>
      <c r="M16" s="800"/>
      <c r="N16" s="800"/>
      <c r="O16" s="800"/>
      <c r="P16" s="800"/>
      <c r="Q16" s="800"/>
      <c r="R16" s="800"/>
      <c r="S16" s="800"/>
      <c r="T16" s="839"/>
      <c r="U16" s="838"/>
      <c r="V16" s="839"/>
      <c r="W16" s="1213"/>
      <c r="X16" s="800"/>
      <c r="Y16" s="800"/>
      <c r="Z16" s="800"/>
      <c r="AA16" s="1214"/>
      <c r="AB16" s="1213"/>
      <c r="AC16" s="800"/>
      <c r="AD16" s="800"/>
      <c r="AE16" s="800"/>
      <c r="AF16" s="1214"/>
      <c r="AG16" s="838"/>
      <c r="AH16" s="800"/>
      <c r="AI16" s="800"/>
      <c r="AJ16" s="800"/>
      <c r="AK16" s="839"/>
    </row>
    <row r="17" spans="1:38" x14ac:dyDescent="0.25">
      <c r="A17" s="110" t="s">
        <v>2032</v>
      </c>
      <c r="B17" s="929" t="str">
        <f>HYPERLINK("#'"&amp;'EWS DIRECTORY'!$J$297&amp;"'!A1",'EWS DIRECTORY'!$J$297)</f>
        <v>J-1-3</v>
      </c>
      <c r="C17" s="761"/>
      <c r="D17" s="761"/>
      <c r="E17" s="761"/>
      <c r="G17" s="192"/>
      <c r="H17" s="56"/>
      <c r="I17" s="56"/>
      <c r="J17" s="56"/>
      <c r="K17" s="56"/>
      <c r="L17" s="56"/>
      <c r="M17" s="56"/>
      <c r="N17" s="56"/>
      <c r="O17" s="56"/>
      <c r="P17" s="56"/>
      <c r="Q17" s="56"/>
      <c r="R17" s="56"/>
      <c r="S17" s="56"/>
      <c r="T17" s="56"/>
      <c r="U17" s="460"/>
      <c r="V17" s="193"/>
      <c r="W17" s="1206"/>
      <c r="X17" s="1094"/>
      <c r="Y17" s="1094"/>
      <c r="Z17" s="1094"/>
      <c r="AA17" s="853"/>
      <c r="AB17" s="1206"/>
      <c r="AC17" s="1094"/>
      <c r="AD17" s="1094"/>
      <c r="AE17" s="1094"/>
      <c r="AF17" s="853"/>
      <c r="AG17" s="1206"/>
      <c r="AH17" s="1094"/>
      <c r="AI17" s="1094"/>
      <c r="AJ17" s="1094"/>
      <c r="AK17" s="853"/>
    </row>
    <row r="18" spans="1:38" x14ac:dyDescent="0.25">
      <c r="A18" s="110" t="str" cm="1">
        <f t="array" ref="A18:A20">_xlfn._xlws.FILTER(M18:M52,M18:M52&lt;&gt;"")</f>
        <v>Berdasarkan Data Internal dan Eksternal yang dimiliki DJP</v>
      </c>
      <c r="G18" s="59">
        <v>1</v>
      </c>
      <c r="H18" s="1234" t="str">
        <f>J!G9</f>
        <v>Kompensasi Kerugian</v>
      </c>
      <c r="I18" s="1235"/>
      <c r="J18" s="1235"/>
      <c r="K18" s="1235"/>
      <c r="L18" s="60" t="s">
        <v>1681</v>
      </c>
      <c r="M18" s="1204" t="s">
        <v>1442</v>
      </c>
      <c r="N18" s="1094"/>
      <c r="O18" s="1094"/>
      <c r="P18" s="1094"/>
      <c r="Q18" s="1094"/>
      <c r="R18" s="1094"/>
      <c r="S18" s="1094"/>
      <c r="T18" s="853"/>
      <c r="U18" s="1217" t="s">
        <v>677</v>
      </c>
      <c r="V18" s="853"/>
      <c r="W18" s="1206">
        <f>J!$R$25</f>
        <v>0</v>
      </c>
      <c r="X18" s="1094"/>
      <c r="Y18" s="1094"/>
      <c r="Z18" s="1094"/>
      <c r="AA18" s="853"/>
      <c r="AB18" s="1206">
        <f>'J-1-1'!AT51</f>
        <v>0</v>
      </c>
      <c r="AC18" s="1094"/>
      <c r="AD18" s="1094"/>
      <c r="AE18" s="1094"/>
      <c r="AF18" s="853"/>
      <c r="AG18" s="1206">
        <f>AB18-W18</f>
        <v>0</v>
      </c>
      <c r="AH18" s="1094"/>
      <c r="AI18" s="1094"/>
      <c r="AJ18" s="1094"/>
      <c r="AK18" s="853"/>
    </row>
    <row r="19" spans="1:38" x14ac:dyDescent="0.25">
      <c r="A19" s="110" t="str">
        <v>Berdasarkan pemeriksaan langsung terhadap bukti pendukung</v>
      </c>
      <c r="G19" s="59"/>
      <c r="H19" s="1236"/>
      <c r="I19" s="1235"/>
      <c r="J19" s="1235"/>
      <c r="K19" s="1235"/>
      <c r="L19" s="60"/>
      <c r="M19" s="1094"/>
      <c r="N19" s="1094"/>
      <c r="O19" s="1094"/>
      <c r="P19" s="1094"/>
      <c r="Q19" s="1094"/>
      <c r="R19" s="1094"/>
      <c r="S19" s="1094"/>
      <c r="T19" s="853"/>
      <c r="U19" s="460"/>
      <c r="V19" s="193"/>
      <c r="W19" s="1206"/>
      <c r="X19" s="1094"/>
      <c r="Y19" s="1094"/>
      <c r="Z19" s="1094"/>
      <c r="AA19" s="853"/>
      <c r="AB19" s="1206"/>
      <c r="AC19" s="1094"/>
      <c r="AD19" s="1094"/>
      <c r="AE19" s="1094"/>
      <c r="AF19" s="853"/>
      <c r="AG19" s="1206"/>
      <c r="AH19" s="1094"/>
      <c r="AI19" s="1094"/>
      <c r="AJ19" s="1094"/>
      <c r="AK19" s="853"/>
    </row>
    <row r="20" spans="1:38" x14ac:dyDescent="0.25">
      <c r="A20" s="110" t="str">
        <v>Berdasarkan Data Pemicu dan Data Penguji</v>
      </c>
      <c r="G20" s="192"/>
      <c r="H20" s="1234"/>
      <c r="I20" s="1235"/>
      <c r="J20" s="1235"/>
      <c r="K20" s="1235"/>
      <c r="L20" s="56"/>
      <c r="M20" s="1204"/>
      <c r="N20" s="1094"/>
      <c r="O20" s="1094"/>
      <c r="P20" s="1094"/>
      <c r="Q20" s="1094"/>
      <c r="R20" s="1094"/>
      <c r="S20" s="1094"/>
      <c r="T20" s="853"/>
      <c r="U20" s="460"/>
      <c r="V20" s="193"/>
      <c r="W20" s="547"/>
      <c r="X20" s="548"/>
      <c r="Y20" s="548"/>
      <c r="Z20" s="548"/>
      <c r="AA20" s="548"/>
      <c r="AB20" s="547"/>
      <c r="AC20" s="548"/>
      <c r="AD20" s="548"/>
      <c r="AE20" s="548"/>
      <c r="AF20" s="548"/>
      <c r="AG20" s="547"/>
      <c r="AH20" s="548"/>
      <c r="AI20" s="548"/>
      <c r="AJ20" s="548"/>
      <c r="AK20" s="549"/>
    </row>
    <row r="21" spans="1:38" x14ac:dyDescent="0.25">
      <c r="G21" s="59">
        <v>2</v>
      </c>
      <c r="H21" s="1234" t="str">
        <f>J!G9</f>
        <v>Kompensasi Kerugian</v>
      </c>
      <c r="I21" s="1235"/>
      <c r="J21" s="1235"/>
      <c r="K21" s="1235"/>
      <c r="L21" s="60" t="s">
        <v>1681</v>
      </c>
      <c r="M21" s="1204" t="s">
        <v>1460</v>
      </c>
      <c r="N21" s="1094"/>
      <c r="O21" s="1094"/>
      <c r="P21" s="1094"/>
      <c r="Q21" s="1094"/>
      <c r="R21" s="1094"/>
      <c r="S21" s="1094"/>
      <c r="T21" s="853"/>
      <c r="U21" s="1217" t="s">
        <v>679</v>
      </c>
      <c r="V21" s="853"/>
      <c r="W21" s="1206">
        <f>J!$R$25</f>
        <v>0</v>
      </c>
      <c r="X21" s="1094"/>
      <c r="Y21" s="1094"/>
      <c r="Z21" s="1094"/>
      <c r="AA21" s="853"/>
      <c r="AB21" s="1206">
        <f>'J-1-2'!R28</f>
        <v>0</v>
      </c>
      <c r="AC21" s="1094"/>
      <c r="AD21" s="1094"/>
      <c r="AE21" s="1094"/>
      <c r="AF21" s="853"/>
      <c r="AG21" s="1206">
        <f>AB21-W21</f>
        <v>0</v>
      </c>
      <c r="AH21" s="1094"/>
      <c r="AI21" s="1094"/>
      <c r="AJ21" s="1094"/>
      <c r="AK21" s="853"/>
    </row>
    <row r="22" spans="1:38" ht="27.75" customHeight="1" x14ac:dyDescent="0.25">
      <c r="G22" s="59"/>
      <c r="H22" s="1236"/>
      <c r="I22" s="1235"/>
      <c r="J22" s="1235"/>
      <c r="K22" s="1235"/>
      <c r="L22" s="60"/>
      <c r="M22" s="1094"/>
      <c r="N22" s="1094"/>
      <c r="O22" s="1094"/>
      <c r="P22" s="1094"/>
      <c r="Q22" s="1094"/>
      <c r="R22" s="1094"/>
      <c r="S22" s="1094"/>
      <c r="T22" s="853"/>
      <c r="U22" s="460"/>
      <c r="V22" s="193"/>
      <c r="W22" s="1206"/>
      <c r="X22" s="1094"/>
      <c r="Y22" s="1094"/>
      <c r="Z22" s="1094"/>
      <c r="AA22" s="853"/>
      <c r="AB22" s="1206"/>
      <c r="AC22" s="1094"/>
      <c r="AD22" s="1094"/>
      <c r="AE22" s="1094"/>
      <c r="AF22" s="853"/>
      <c r="AG22" s="1206"/>
      <c r="AH22" s="1094"/>
      <c r="AI22" s="1094"/>
      <c r="AJ22" s="1094"/>
      <c r="AK22" s="853"/>
    </row>
    <row r="23" spans="1:38" x14ac:dyDescent="0.25">
      <c r="G23" s="59"/>
      <c r="H23" s="457"/>
      <c r="I23" s="457"/>
      <c r="J23" s="457"/>
      <c r="K23" s="457"/>
      <c r="L23" s="60"/>
      <c r="M23" s="457"/>
      <c r="N23" s="457"/>
      <c r="O23" s="457"/>
      <c r="P23" s="457"/>
      <c r="Q23" s="457"/>
      <c r="R23" s="457"/>
      <c r="S23" s="457"/>
      <c r="T23" s="457"/>
      <c r="U23" s="460"/>
      <c r="V23" s="193"/>
      <c r="W23" s="547"/>
      <c r="X23" s="548"/>
      <c r="Y23" s="548"/>
      <c r="Z23" s="548"/>
      <c r="AA23" s="548"/>
      <c r="AB23" s="547"/>
      <c r="AC23" s="548"/>
      <c r="AD23" s="548"/>
      <c r="AE23" s="548"/>
      <c r="AF23" s="548"/>
      <c r="AG23" s="547"/>
      <c r="AH23" s="548"/>
      <c r="AI23" s="548"/>
      <c r="AJ23" s="548"/>
      <c r="AK23" s="549"/>
    </row>
    <row r="24" spans="1:38" x14ac:dyDescent="0.25">
      <c r="G24" s="59">
        <v>3</v>
      </c>
      <c r="H24" s="1234" t="str">
        <f>H21</f>
        <v>Kompensasi Kerugian</v>
      </c>
      <c r="I24" s="1235"/>
      <c r="J24" s="1235"/>
      <c r="K24" s="1235"/>
      <c r="L24" s="60" t="s">
        <v>1681</v>
      </c>
      <c r="M24" s="1204" t="s">
        <v>1472</v>
      </c>
      <c r="N24" s="1094"/>
      <c r="O24" s="1094"/>
      <c r="P24" s="1094"/>
      <c r="Q24" s="1094"/>
      <c r="R24" s="1094"/>
      <c r="S24" s="1094"/>
      <c r="T24" s="853"/>
      <c r="U24" s="1217" t="s">
        <v>681</v>
      </c>
      <c r="V24" s="853"/>
      <c r="W24" s="1206">
        <f>J!$R$25</f>
        <v>0</v>
      </c>
      <c r="X24" s="1094"/>
      <c r="Y24" s="1094"/>
      <c r="Z24" s="1094"/>
      <c r="AA24" s="853"/>
      <c r="AB24" s="1206">
        <f>'J-1-3'!$L$34</f>
        <v>0</v>
      </c>
      <c r="AC24" s="1094"/>
      <c r="AD24" s="1094"/>
      <c r="AE24" s="1094"/>
      <c r="AF24" s="853"/>
      <c r="AG24" s="1206">
        <f>AB24-W24</f>
        <v>0</v>
      </c>
      <c r="AH24" s="1094"/>
      <c r="AI24" s="1094"/>
      <c r="AJ24" s="1094"/>
      <c r="AK24" s="853"/>
    </row>
    <row r="25" spans="1:38" x14ac:dyDescent="0.25">
      <c r="G25" s="59"/>
      <c r="H25" s="1236"/>
      <c r="I25" s="1235"/>
      <c r="J25" s="1235"/>
      <c r="K25" s="1235"/>
      <c r="L25" s="60"/>
      <c r="M25" s="1094"/>
      <c r="N25" s="1094"/>
      <c r="O25" s="1094"/>
      <c r="P25" s="1094"/>
      <c r="Q25" s="1094"/>
      <c r="R25" s="1094"/>
      <c r="S25" s="1094"/>
      <c r="T25" s="853"/>
      <c r="U25" s="460"/>
      <c r="V25" s="193"/>
      <c r="W25" s="547"/>
      <c r="X25" s="548"/>
      <c r="Y25" s="548"/>
      <c r="Z25" s="548"/>
      <c r="AA25" s="548"/>
      <c r="AB25" s="547"/>
      <c r="AC25" s="548"/>
      <c r="AD25" s="548"/>
      <c r="AE25" s="548"/>
      <c r="AF25" s="548"/>
      <c r="AG25" s="547"/>
      <c r="AH25" s="548"/>
      <c r="AI25" s="548"/>
      <c r="AJ25" s="548"/>
      <c r="AK25" s="549"/>
    </row>
    <row r="26" spans="1:38" ht="14.4" thickBot="1" x14ac:dyDescent="0.3">
      <c r="G26" s="194"/>
      <c r="H26" s="61"/>
      <c r="I26" s="61"/>
      <c r="J26" s="61"/>
      <c r="K26" s="61"/>
      <c r="L26" s="61"/>
      <c r="M26" s="61"/>
      <c r="N26" s="61"/>
      <c r="O26" s="61"/>
      <c r="P26" s="61"/>
      <c r="Q26" s="61"/>
      <c r="R26" s="61"/>
      <c r="S26" s="61"/>
      <c r="T26" s="61"/>
      <c r="U26" s="195"/>
      <c r="V26" s="196"/>
      <c r="W26" s="550"/>
      <c r="X26" s="551"/>
      <c r="Y26" s="551"/>
      <c r="Z26" s="551"/>
      <c r="AA26" s="551"/>
      <c r="AB26" s="550"/>
      <c r="AC26" s="551"/>
      <c r="AD26" s="551"/>
      <c r="AE26" s="551"/>
      <c r="AF26" s="551"/>
      <c r="AG26" s="550"/>
      <c r="AH26" s="551"/>
      <c r="AI26" s="551"/>
      <c r="AJ26" s="551"/>
      <c r="AK26" s="552"/>
    </row>
    <row r="27" spans="1:38" ht="14.4" thickTop="1" x14ac:dyDescent="0.25">
      <c r="G27" s="56"/>
      <c r="H27" s="56"/>
      <c r="I27" s="56"/>
      <c r="J27" s="56"/>
      <c r="K27" s="56"/>
      <c r="L27" s="56"/>
      <c r="M27" s="56"/>
      <c r="N27" s="56"/>
      <c r="O27" s="56"/>
      <c r="P27" s="56"/>
      <c r="Q27" s="56"/>
      <c r="R27" s="56"/>
      <c r="S27" s="56"/>
      <c r="T27" s="56"/>
      <c r="U27" s="56"/>
      <c r="V27" s="56"/>
      <c r="W27" s="56"/>
      <c r="X27" s="56"/>
      <c r="Y27" s="56"/>
      <c r="Z27" s="56"/>
      <c r="AA27" s="56"/>
      <c r="AB27" s="56"/>
      <c r="AC27" s="56"/>
      <c r="AD27" s="56"/>
      <c r="AE27" s="56"/>
      <c r="AF27" s="56"/>
      <c r="AG27" s="56"/>
      <c r="AH27" s="56"/>
      <c r="AI27" s="56"/>
      <c r="AJ27" s="56"/>
      <c r="AK27" s="56"/>
    </row>
    <row r="28" spans="1:38" x14ac:dyDescent="0.25">
      <c r="G28" s="198" t="s">
        <v>1779</v>
      </c>
      <c r="H28" s="199"/>
      <c r="I28" s="199"/>
      <c r="J28" s="199"/>
      <c r="K28" s="199"/>
      <c r="L28" s="199"/>
      <c r="M28" s="199"/>
      <c r="N28" s="199"/>
      <c r="O28" s="199"/>
      <c r="P28" s="199"/>
      <c r="Q28" s="199"/>
      <c r="R28" s="199"/>
      <c r="S28" s="199"/>
      <c r="T28" s="199"/>
      <c r="U28" s="199"/>
      <c r="V28" s="199"/>
      <c r="W28" s="199"/>
      <c r="X28" s="199"/>
      <c r="Y28" s="199"/>
      <c r="Z28" s="199"/>
      <c r="AA28" s="199"/>
      <c r="AB28" s="199"/>
      <c r="AC28" s="199"/>
      <c r="AD28" s="199"/>
      <c r="AE28" s="199"/>
      <c r="AF28" s="199"/>
      <c r="AG28" s="199"/>
      <c r="AH28" s="199"/>
      <c r="AI28" s="199"/>
      <c r="AJ28" s="199"/>
      <c r="AK28" s="200"/>
      <c r="AL28" s="110"/>
    </row>
    <row r="29" spans="1:38" x14ac:dyDescent="0.25">
      <c r="G29" s="201" t="s">
        <v>1445</v>
      </c>
      <c r="H29" s="970" t="s">
        <v>1780</v>
      </c>
      <c r="I29" s="764"/>
      <c r="J29" s="764"/>
      <c r="K29" s="764"/>
      <c r="L29" s="764"/>
      <c r="M29" s="764"/>
      <c r="N29" s="764"/>
      <c r="O29" s="764"/>
      <c r="P29" s="764"/>
      <c r="Q29" s="764"/>
      <c r="R29" s="764"/>
      <c r="S29" s="764"/>
      <c r="T29" s="764"/>
      <c r="U29" s="764"/>
      <c r="V29" s="764"/>
      <c r="W29" s="764"/>
      <c r="X29" s="764"/>
      <c r="Y29" s="764"/>
      <c r="Z29" s="764"/>
      <c r="AA29" s="764"/>
      <c r="AB29" s="764"/>
      <c r="AC29" s="764"/>
      <c r="AD29" s="764"/>
      <c r="AE29" s="764"/>
      <c r="AF29" s="764"/>
      <c r="AG29" s="764"/>
      <c r="AH29" s="764"/>
      <c r="AI29" s="764"/>
      <c r="AJ29" s="764"/>
      <c r="AK29" s="765"/>
      <c r="AL29" s="110"/>
    </row>
    <row r="30" spans="1:38" x14ac:dyDescent="0.25">
      <c r="G30" s="520" t="s">
        <v>1781</v>
      </c>
      <c r="H30" s="971" t="str">
        <f>"Berdasarkan hasil pengujian-pengujian tersebut, pemeriksaan atas "&amp;$H$18&amp;"  disimpulkan sebagai berikut :"</f>
        <v>Berdasarkan hasil pengujian-pengujian tersebut, pemeriksaan atas Kompensasi Kerugian  disimpulkan sebagai berikut :</v>
      </c>
      <c r="I30" s="789"/>
      <c r="J30" s="789"/>
      <c r="K30" s="789"/>
      <c r="L30" s="789"/>
      <c r="M30" s="789"/>
      <c r="N30" s="789"/>
      <c r="O30" s="789"/>
      <c r="P30" s="789"/>
      <c r="Q30" s="789"/>
      <c r="R30" s="789"/>
      <c r="S30" s="789"/>
      <c r="T30" s="789"/>
      <c r="U30" s="789"/>
      <c r="V30" s="789"/>
      <c r="W30" s="789"/>
      <c r="X30" s="789"/>
      <c r="Y30" s="789"/>
      <c r="Z30" s="789"/>
      <c r="AA30" s="789"/>
      <c r="AB30" s="789"/>
      <c r="AC30" s="789"/>
      <c r="AD30" s="789"/>
      <c r="AE30" s="789"/>
      <c r="AF30" s="789"/>
      <c r="AG30" s="789"/>
      <c r="AH30" s="789"/>
      <c r="AI30" s="789"/>
      <c r="AJ30" s="789"/>
      <c r="AK30" s="790"/>
      <c r="AL30" s="110"/>
    </row>
    <row r="31" spans="1:38" x14ac:dyDescent="0.25">
      <c r="G31" s="521"/>
      <c r="H31" s="804"/>
      <c r="I31" s="1094"/>
      <c r="J31" s="1094"/>
      <c r="K31" s="1094"/>
      <c r="L31" s="1094"/>
      <c r="M31" s="1094"/>
      <c r="N31" s="1094"/>
      <c r="O31" s="1094"/>
      <c r="P31" s="1094"/>
      <c r="Q31" s="1094"/>
      <c r="R31" s="1094"/>
      <c r="S31" s="1094"/>
      <c r="T31" s="1094"/>
      <c r="U31" s="1094"/>
      <c r="V31" s="1094"/>
      <c r="W31" s="1094"/>
      <c r="X31" s="1094"/>
      <c r="Y31" s="1094"/>
      <c r="Z31" s="1094"/>
      <c r="AA31" s="1094"/>
      <c r="AB31" s="1094"/>
      <c r="AC31" s="1094"/>
      <c r="AD31" s="1094"/>
      <c r="AE31" s="1094"/>
      <c r="AF31" s="1094"/>
      <c r="AG31" s="1094"/>
      <c r="AH31" s="1094"/>
      <c r="AI31" s="1094"/>
      <c r="AJ31" s="1094"/>
      <c r="AK31" s="805"/>
      <c r="AL31" s="110"/>
    </row>
    <row r="32" spans="1:38" x14ac:dyDescent="0.25">
      <c r="G32" s="521"/>
      <c r="H32" s="202" t="str">
        <f>$H$18&amp;" menurut pemeriksa :"</f>
        <v>Kompensasi Kerugian menurut pemeriksa :</v>
      </c>
      <c r="I32" s="203"/>
      <c r="J32" s="203"/>
      <c r="K32" s="203"/>
      <c r="L32" s="203"/>
      <c r="M32" s="203"/>
      <c r="N32" s="203"/>
      <c r="O32" s="203"/>
      <c r="P32" s="203"/>
      <c r="Q32" s="203"/>
      <c r="R32" s="203"/>
      <c r="S32" s="203"/>
      <c r="T32" s="203"/>
      <c r="U32" s="203"/>
      <c r="V32" s="203"/>
      <c r="W32" s="203"/>
      <c r="X32" s="203"/>
      <c r="Y32" s="203"/>
      <c r="Z32" s="203"/>
      <c r="AA32" s="203"/>
      <c r="AB32" s="203"/>
      <c r="AK32" s="186"/>
      <c r="AL32" s="110"/>
    </row>
    <row r="33" spans="2:38" x14ac:dyDescent="0.25">
      <c r="G33" s="521"/>
      <c r="H33" s="202" t="s">
        <v>1681</v>
      </c>
      <c r="I33" s="939" t="s">
        <v>1782</v>
      </c>
      <c r="J33" s="1094"/>
      <c r="K33" s="1094"/>
      <c r="L33" s="1094"/>
      <c r="M33" s="1094"/>
      <c r="N33" s="1094"/>
      <c r="O33" s="1094"/>
      <c r="P33" s="1094"/>
      <c r="Q33" s="1094"/>
      <c r="R33" s="1094"/>
      <c r="S33" s="1094"/>
      <c r="T33" s="1094"/>
      <c r="U33" s="1094"/>
      <c r="V33" s="1094"/>
      <c r="W33" s="203" t="s">
        <v>1684</v>
      </c>
      <c r="X33" s="974">
        <f>IF(I34="Tidak Dilakukan Pengujian",X35,
IF(I34=M18,AB18,
IF(I34=M21,AB21,
IF(I34=M24,AB24,"Pilih teknik yang lain"))))</f>
        <v>0</v>
      </c>
      <c r="Y33" s="1094"/>
      <c r="Z33" s="1094"/>
      <c r="AA33" s="1094"/>
      <c r="AB33" s="1094"/>
      <c r="AK33" s="186"/>
      <c r="AL33" s="110"/>
    </row>
    <row r="34" spans="2:38" x14ac:dyDescent="0.25">
      <c r="G34" s="521"/>
      <c r="H34" s="202"/>
      <c r="I34" s="939" t="s">
        <v>2032</v>
      </c>
      <c r="J34" s="1094"/>
      <c r="K34" s="1094"/>
      <c r="L34" s="1094"/>
      <c r="M34" s="1094"/>
      <c r="N34" s="1094"/>
      <c r="O34" s="1094"/>
      <c r="P34" s="1094"/>
      <c r="Q34" s="1094"/>
      <c r="R34" s="1094"/>
      <c r="S34" s="1094"/>
      <c r="T34" s="1094"/>
      <c r="U34" s="1094"/>
      <c r="V34" s="1094"/>
      <c r="W34" s="203"/>
      <c r="X34" s="522"/>
      <c r="Y34" s="522"/>
      <c r="Z34" s="522"/>
      <c r="AA34" s="522"/>
      <c r="AB34" s="522"/>
      <c r="AC34" s="204"/>
      <c r="AD34" s="204"/>
      <c r="AE34" s="204"/>
      <c r="AF34" s="204"/>
      <c r="AG34" s="204"/>
      <c r="AH34" s="204"/>
      <c r="AI34" s="204"/>
      <c r="AJ34" s="204"/>
      <c r="AK34" s="444"/>
      <c r="AL34" s="110"/>
    </row>
    <row r="35" spans="2:38" x14ac:dyDescent="0.25">
      <c r="G35" s="521"/>
      <c r="H35" s="202" t="s">
        <v>1681</v>
      </c>
      <c r="I35" s="939" t="s">
        <v>1783</v>
      </c>
      <c r="J35" s="1094"/>
      <c r="K35" s="1094"/>
      <c r="L35" s="1094"/>
      <c r="M35" s="1094"/>
      <c r="N35" s="1094"/>
      <c r="O35" s="1094"/>
      <c r="P35" s="1094"/>
      <c r="Q35" s="1094"/>
      <c r="R35" s="1094"/>
      <c r="S35" s="1094"/>
      <c r="T35" s="1094"/>
      <c r="U35" s="1094"/>
      <c r="V35" s="1094"/>
      <c r="W35" s="203" t="s">
        <v>1684</v>
      </c>
      <c r="X35" s="968">
        <f>J!R25</f>
        <v>0</v>
      </c>
      <c r="Y35" s="794"/>
      <c r="Z35" s="794"/>
      <c r="AA35" s="794"/>
      <c r="AB35" s="794"/>
      <c r="AC35" s="204"/>
      <c r="AD35" s="204"/>
      <c r="AE35" s="204"/>
      <c r="AF35" s="204"/>
      <c r="AG35" s="204"/>
      <c r="AH35" s="204"/>
      <c r="AI35" s="204"/>
      <c r="AJ35" s="204"/>
      <c r="AK35" s="444"/>
      <c r="AL35" s="110"/>
    </row>
    <row r="36" spans="2:38" x14ac:dyDescent="0.25">
      <c r="G36" s="521"/>
      <c r="H36" s="202" t="s">
        <v>1772</v>
      </c>
      <c r="I36" s="203"/>
      <c r="J36" s="203"/>
      <c r="K36" s="203"/>
      <c r="L36" s="203"/>
      <c r="M36" s="203"/>
      <c r="N36" s="203"/>
      <c r="O36" s="203"/>
      <c r="P36" s="203"/>
      <c r="Q36" s="203"/>
      <c r="R36" s="203"/>
      <c r="S36" s="203"/>
      <c r="T36" s="203"/>
      <c r="U36" s="203"/>
      <c r="V36" s="203"/>
      <c r="W36" s="203" t="s">
        <v>1684</v>
      </c>
      <c r="X36" s="966">
        <f>X33-X35</f>
        <v>0</v>
      </c>
      <c r="Y36" s="789"/>
      <c r="Z36" s="789"/>
      <c r="AA36" s="789"/>
      <c r="AB36" s="789"/>
      <c r="AC36" s="204"/>
      <c r="AD36" s="204"/>
      <c r="AE36" s="204"/>
      <c r="AF36" s="204"/>
      <c r="AG36" s="204"/>
      <c r="AH36" s="204"/>
      <c r="AI36" s="204"/>
      <c r="AJ36" s="204"/>
      <c r="AK36" s="444"/>
      <c r="AL36" s="110"/>
    </row>
    <row r="37" spans="2:38" x14ac:dyDescent="0.25">
      <c r="G37" s="521"/>
      <c r="H37" s="202"/>
      <c r="I37" s="203"/>
      <c r="J37" s="203"/>
      <c r="K37" s="203"/>
      <c r="L37" s="203"/>
      <c r="M37" s="203"/>
      <c r="N37" s="203"/>
      <c r="O37" s="203"/>
      <c r="P37" s="203"/>
      <c r="Q37" s="203"/>
      <c r="R37" s="203"/>
      <c r="S37" s="203"/>
      <c r="T37" s="203"/>
      <c r="U37" s="203"/>
      <c r="V37" s="203"/>
      <c r="W37" s="203"/>
      <c r="X37" s="522"/>
      <c r="Y37" s="522"/>
      <c r="Z37" s="522"/>
      <c r="AA37" s="522"/>
      <c r="AB37" s="522"/>
      <c r="AC37" s="204"/>
      <c r="AD37" s="204"/>
      <c r="AE37" s="204"/>
      <c r="AF37" s="204"/>
      <c r="AG37" s="204"/>
      <c r="AH37" s="204"/>
      <c r="AI37" s="204"/>
      <c r="AJ37" s="204"/>
      <c r="AK37" s="444"/>
      <c r="AL37" s="110"/>
    </row>
    <row r="38" spans="2:38" x14ac:dyDescent="0.25">
      <c r="B38" s="760"/>
      <c r="C38" s="761"/>
      <c r="D38" s="761"/>
      <c r="E38" s="761"/>
      <c r="G38" s="521" t="s">
        <v>1784</v>
      </c>
      <c r="H38" s="202" t="s">
        <v>1785</v>
      </c>
      <c r="I38" s="203"/>
      <c r="J38" s="203"/>
      <c r="K38" s="203"/>
      <c r="L38" s="203"/>
      <c r="M38" s="203"/>
      <c r="N38" s="203"/>
      <c r="O38" s="203"/>
      <c r="P38" s="203"/>
      <c r="Q38" s="203"/>
      <c r="R38" s="203"/>
      <c r="S38" s="203"/>
      <c r="T38" s="203"/>
      <c r="U38" s="203"/>
      <c r="V38" s="203"/>
      <c r="W38" s="203"/>
      <c r="X38" s="203"/>
      <c r="Y38" s="203"/>
      <c r="Z38" s="203"/>
      <c r="AA38" s="203"/>
      <c r="AB38" s="203"/>
      <c r="AC38" s="204"/>
      <c r="AD38" s="204"/>
      <c r="AE38" s="204"/>
      <c r="AF38" s="204"/>
      <c r="AG38" s="204"/>
      <c r="AH38" s="204"/>
      <c r="AI38" s="204"/>
      <c r="AJ38" s="204"/>
      <c r="AK38" s="444"/>
      <c r="AL38" s="110"/>
    </row>
    <row r="39" spans="2:38" x14ac:dyDescent="0.25">
      <c r="G39" s="521"/>
      <c r="H39" s="972" t="s">
        <v>1786</v>
      </c>
      <c r="I39" s="1094"/>
      <c r="J39" s="1094"/>
      <c r="K39" s="1094"/>
      <c r="L39" s="1094"/>
      <c r="M39" s="1094"/>
      <c r="N39" s="1094"/>
      <c r="O39" s="1094"/>
      <c r="P39" s="1094"/>
      <c r="Q39" s="1094"/>
      <c r="R39" s="1094"/>
      <c r="S39" s="1094"/>
      <c r="T39" s="1094"/>
      <c r="U39" s="1094"/>
      <c r="V39" s="1094"/>
      <c r="W39" s="1094"/>
      <c r="X39" s="1094"/>
      <c r="Y39" s="1094"/>
      <c r="Z39" s="1094"/>
      <c r="AA39" s="1094"/>
      <c r="AB39" s="1094"/>
      <c r="AC39" s="1094"/>
      <c r="AD39" s="1094"/>
      <c r="AE39" s="1094"/>
      <c r="AF39" s="1094"/>
      <c r="AG39" s="1094"/>
      <c r="AH39" s="1094"/>
      <c r="AI39" s="1094"/>
      <c r="AJ39" s="1094"/>
      <c r="AK39" s="805"/>
      <c r="AL39" s="110"/>
    </row>
    <row r="40" spans="2:38" x14ac:dyDescent="0.25">
      <c r="G40" s="521"/>
      <c r="H40" s="804"/>
      <c r="I40" s="1094"/>
      <c r="J40" s="1094"/>
      <c r="K40" s="1094"/>
      <c r="L40" s="1094"/>
      <c r="M40" s="1094"/>
      <c r="N40" s="1094"/>
      <c r="O40" s="1094"/>
      <c r="P40" s="1094"/>
      <c r="Q40" s="1094"/>
      <c r="R40" s="1094"/>
      <c r="S40" s="1094"/>
      <c r="T40" s="1094"/>
      <c r="U40" s="1094"/>
      <c r="V40" s="1094"/>
      <c r="W40" s="1094"/>
      <c r="X40" s="1094"/>
      <c r="Y40" s="1094"/>
      <c r="Z40" s="1094"/>
      <c r="AA40" s="1094"/>
      <c r="AB40" s="1094"/>
      <c r="AC40" s="1094"/>
      <c r="AD40" s="1094"/>
      <c r="AE40" s="1094"/>
      <c r="AF40" s="1094"/>
      <c r="AG40" s="1094"/>
      <c r="AH40" s="1094"/>
      <c r="AI40" s="1094"/>
      <c r="AJ40" s="1094"/>
      <c r="AK40" s="805"/>
      <c r="AL40" s="110"/>
    </row>
    <row r="41" spans="2:38" x14ac:dyDescent="0.25">
      <c r="G41" s="521"/>
      <c r="H41" s="804"/>
      <c r="I41" s="1094"/>
      <c r="J41" s="1094"/>
      <c r="K41" s="1094"/>
      <c r="L41" s="1094"/>
      <c r="M41" s="1094"/>
      <c r="N41" s="1094"/>
      <c r="O41" s="1094"/>
      <c r="P41" s="1094"/>
      <c r="Q41" s="1094"/>
      <c r="R41" s="1094"/>
      <c r="S41" s="1094"/>
      <c r="T41" s="1094"/>
      <c r="U41" s="1094"/>
      <c r="V41" s="1094"/>
      <c r="W41" s="1094"/>
      <c r="X41" s="1094"/>
      <c r="Y41" s="1094"/>
      <c r="Z41" s="1094"/>
      <c r="AA41" s="1094"/>
      <c r="AB41" s="1094"/>
      <c r="AC41" s="1094"/>
      <c r="AD41" s="1094"/>
      <c r="AE41" s="1094"/>
      <c r="AF41" s="1094"/>
      <c r="AG41" s="1094"/>
      <c r="AH41" s="1094"/>
      <c r="AI41" s="1094"/>
      <c r="AJ41" s="1094"/>
      <c r="AK41" s="805"/>
      <c r="AL41" s="110"/>
    </row>
    <row r="42" spans="2:38" x14ac:dyDescent="0.25">
      <c r="G42" s="521"/>
      <c r="H42" s="804"/>
      <c r="I42" s="1094"/>
      <c r="J42" s="1094"/>
      <c r="K42" s="1094"/>
      <c r="L42" s="1094"/>
      <c r="M42" s="1094"/>
      <c r="N42" s="1094"/>
      <c r="O42" s="1094"/>
      <c r="P42" s="1094"/>
      <c r="Q42" s="1094"/>
      <c r="R42" s="1094"/>
      <c r="S42" s="1094"/>
      <c r="T42" s="1094"/>
      <c r="U42" s="1094"/>
      <c r="V42" s="1094"/>
      <c r="W42" s="1094"/>
      <c r="X42" s="1094"/>
      <c r="Y42" s="1094"/>
      <c r="Z42" s="1094"/>
      <c r="AA42" s="1094"/>
      <c r="AB42" s="1094"/>
      <c r="AC42" s="1094"/>
      <c r="AD42" s="1094"/>
      <c r="AE42" s="1094"/>
      <c r="AF42" s="1094"/>
      <c r="AG42" s="1094"/>
      <c r="AH42" s="1094"/>
      <c r="AI42" s="1094"/>
      <c r="AJ42" s="1094"/>
      <c r="AK42" s="805"/>
      <c r="AL42" s="110"/>
    </row>
    <row r="43" spans="2:38" x14ac:dyDescent="0.25">
      <c r="G43" s="521"/>
      <c r="H43" s="202" t="s">
        <v>1787</v>
      </c>
      <c r="I43" s="203"/>
      <c r="J43" s="203"/>
      <c r="K43" s="203"/>
      <c r="L43" s="203"/>
      <c r="M43" s="203"/>
      <c r="N43" s="203"/>
      <c r="O43" s="203"/>
      <c r="P43" s="203"/>
      <c r="Q43" s="203"/>
      <c r="R43" s="203"/>
      <c r="S43" s="203"/>
      <c r="T43" s="203"/>
      <c r="U43" s="203"/>
      <c r="V43" s="203"/>
      <c r="W43" s="203"/>
      <c r="X43" s="522"/>
      <c r="Y43" s="522"/>
      <c r="Z43" s="522"/>
      <c r="AA43" s="522"/>
      <c r="AB43" s="522"/>
      <c r="AC43" s="435"/>
      <c r="AD43" s="435"/>
      <c r="AE43" s="435"/>
      <c r="AF43" s="435"/>
      <c r="AG43" s="435"/>
      <c r="AH43" s="435"/>
      <c r="AI43" s="435"/>
      <c r="AJ43" s="435"/>
      <c r="AK43" s="437"/>
      <c r="AL43" s="110"/>
    </row>
    <row r="44" spans="2:38" x14ac:dyDescent="0.25">
      <c r="G44" s="521"/>
      <c r="H44" s="202" t="s">
        <v>1681</v>
      </c>
      <c r="I44" s="973" t="s">
        <v>2031</v>
      </c>
      <c r="J44" s="1094"/>
      <c r="K44" s="1094"/>
      <c r="L44" s="1094"/>
      <c r="M44" s="1094"/>
      <c r="N44" s="1094"/>
      <c r="O44" s="1094"/>
      <c r="P44" s="1094"/>
      <c r="Q44" s="1094"/>
      <c r="R44" s="1094"/>
      <c r="S44" s="1094"/>
      <c r="T44" s="1094"/>
      <c r="U44" s="1094"/>
      <c r="V44" s="1094"/>
      <c r="W44" s="1094"/>
      <c r="X44" s="1094"/>
      <c r="Y44" s="1094"/>
      <c r="Z44" s="1094"/>
      <c r="AA44" s="1094"/>
      <c r="AB44" s="1094"/>
      <c r="AC44" s="435"/>
      <c r="AD44" s="435"/>
      <c r="AE44" s="435"/>
      <c r="AF44" s="435"/>
      <c r="AG44" s="435"/>
      <c r="AH44" s="435"/>
      <c r="AI44" s="435"/>
      <c r="AJ44" s="435"/>
      <c r="AK44" s="437"/>
      <c r="AL44" s="110"/>
    </row>
    <row r="45" spans="2:38" x14ac:dyDescent="0.25">
      <c r="G45" s="521"/>
      <c r="H45" s="205"/>
      <c r="I45" s="435"/>
      <c r="W45" s="203"/>
      <c r="X45" s="203"/>
      <c r="Y45" s="203"/>
      <c r="Z45" s="203"/>
      <c r="AA45" s="203"/>
      <c r="AB45" s="203"/>
      <c r="AC45" s="204"/>
      <c r="AD45" s="204"/>
      <c r="AE45" s="204"/>
      <c r="AF45" s="204"/>
      <c r="AG45" s="204"/>
      <c r="AH45" s="204"/>
      <c r="AI45" s="204"/>
      <c r="AJ45" s="204"/>
      <c r="AK45" s="444"/>
      <c r="AL45" s="110"/>
    </row>
    <row r="46" spans="2:38" x14ac:dyDescent="0.25">
      <c r="G46" s="521" t="s">
        <v>1788</v>
      </c>
      <c r="H46" s="205" t="s">
        <v>1789</v>
      </c>
      <c r="I46" s="435"/>
      <c r="W46" s="203"/>
      <c r="X46" s="203"/>
      <c r="Y46" s="203"/>
      <c r="Z46" s="203"/>
      <c r="AA46" s="203"/>
      <c r="AB46" s="203"/>
      <c r="AC46" s="204"/>
      <c r="AD46" s="204"/>
      <c r="AE46" s="204"/>
      <c r="AF46" s="204"/>
      <c r="AG46" s="204"/>
      <c r="AH46" s="204"/>
      <c r="AI46" s="204"/>
      <c r="AJ46" s="204"/>
      <c r="AK46" s="444"/>
      <c r="AL46" s="110"/>
    </row>
    <row r="47" spans="2:38" x14ac:dyDescent="0.25">
      <c r="G47" s="521"/>
      <c r="H47" s="205">
        <v>1</v>
      </c>
      <c r="I47" s="435"/>
      <c r="W47" s="203"/>
      <c r="X47" s="203"/>
      <c r="Y47" s="203"/>
      <c r="Z47" s="203"/>
      <c r="AA47" s="203"/>
      <c r="AB47" s="203"/>
      <c r="AC47" s="204"/>
      <c r="AD47" s="204"/>
      <c r="AE47" s="204"/>
      <c r="AF47" s="204"/>
      <c r="AG47" s="204"/>
      <c r="AH47" s="204"/>
      <c r="AI47" s="204"/>
      <c r="AJ47" s="204"/>
      <c r="AK47" s="444"/>
      <c r="AL47" s="110"/>
    </row>
    <row r="48" spans="2:38" x14ac:dyDescent="0.25">
      <c r="G48" s="521"/>
      <c r="H48" s="205">
        <v>2</v>
      </c>
      <c r="I48" s="435"/>
      <c r="W48" s="203"/>
      <c r="X48" s="203"/>
      <c r="Y48" s="203"/>
      <c r="Z48" s="203"/>
      <c r="AA48" s="203"/>
      <c r="AB48" s="203"/>
      <c r="AC48" s="204"/>
      <c r="AD48" s="204"/>
      <c r="AE48" s="204"/>
      <c r="AF48" s="204"/>
      <c r="AG48" s="204"/>
      <c r="AH48" s="204"/>
      <c r="AI48" s="204"/>
      <c r="AJ48" s="204"/>
      <c r="AK48" s="444"/>
      <c r="AL48" s="110"/>
    </row>
    <row r="49" spans="7:38" x14ac:dyDescent="0.25">
      <c r="G49" s="521"/>
      <c r="H49" s="205">
        <v>3</v>
      </c>
      <c r="I49" s="435"/>
      <c r="W49" s="203"/>
      <c r="X49" s="203"/>
      <c r="Y49" s="203"/>
      <c r="Z49" s="203"/>
      <c r="AA49" s="203"/>
      <c r="AB49" s="203"/>
      <c r="AC49" s="204"/>
      <c r="AD49" s="204"/>
      <c r="AE49" s="204"/>
      <c r="AF49" s="204"/>
      <c r="AG49" s="204"/>
      <c r="AH49" s="204"/>
      <c r="AI49" s="204"/>
      <c r="AJ49" s="204"/>
      <c r="AK49" s="444"/>
      <c r="AL49" s="110"/>
    </row>
    <row r="50" spans="7:38" x14ac:dyDescent="0.25">
      <c r="G50" s="521"/>
      <c r="H50" s="205"/>
      <c r="I50" s="435"/>
      <c r="W50" s="203"/>
      <c r="X50" s="203"/>
      <c r="Y50" s="203"/>
      <c r="Z50" s="203"/>
      <c r="AA50" s="203"/>
      <c r="AB50" s="203"/>
      <c r="AC50" s="204"/>
      <c r="AD50" s="204"/>
      <c r="AE50" s="204"/>
      <c r="AF50" s="204"/>
      <c r="AG50" s="204"/>
      <c r="AH50" s="204"/>
      <c r="AI50" s="204"/>
      <c r="AJ50" s="204"/>
      <c r="AK50" s="444"/>
      <c r="AL50" s="110"/>
    </row>
    <row r="51" spans="7:38" x14ac:dyDescent="0.25">
      <c r="G51" s="553">
        <v>4</v>
      </c>
      <c r="H51" s="205" t="s">
        <v>1790</v>
      </c>
      <c r="I51" s="435"/>
      <c r="W51" s="203"/>
      <c r="X51" s="203"/>
      <c r="Y51" s="203"/>
      <c r="Z51" s="203"/>
      <c r="AA51" s="203"/>
      <c r="AB51" s="203"/>
      <c r="AC51" s="204"/>
      <c r="AD51" s="204"/>
      <c r="AE51" s="204"/>
      <c r="AF51" s="204"/>
      <c r="AG51" s="204"/>
      <c r="AH51" s="204"/>
      <c r="AI51" s="204"/>
      <c r="AJ51" s="204"/>
      <c r="AK51" s="444"/>
      <c r="AL51" s="110"/>
    </row>
    <row r="52" spans="7:38" x14ac:dyDescent="0.25">
      <c r="G52" s="521"/>
      <c r="H52" s="205">
        <v>1</v>
      </c>
      <c r="I52" s="435"/>
      <c r="W52" s="203"/>
      <c r="X52" s="203"/>
      <c r="Y52" s="203"/>
      <c r="Z52" s="203"/>
      <c r="AA52" s="203"/>
      <c r="AB52" s="203"/>
      <c r="AC52" s="204"/>
      <c r="AD52" s="204"/>
      <c r="AE52" s="204"/>
      <c r="AF52" s="204"/>
      <c r="AG52" s="204"/>
      <c r="AH52" s="204"/>
      <c r="AI52" s="204"/>
      <c r="AJ52" s="204"/>
      <c r="AK52" s="444"/>
      <c r="AL52" s="110"/>
    </row>
    <row r="53" spans="7:38" x14ac:dyDescent="0.25">
      <c r="G53" s="521"/>
      <c r="H53" s="205">
        <v>2</v>
      </c>
      <c r="I53" s="435"/>
      <c r="W53" s="203"/>
      <c r="X53" s="203"/>
      <c r="Y53" s="203"/>
      <c r="Z53" s="203"/>
      <c r="AA53" s="203"/>
      <c r="AB53" s="203"/>
      <c r="AC53" s="204"/>
      <c r="AD53" s="204"/>
      <c r="AE53" s="204"/>
      <c r="AF53" s="204"/>
      <c r="AG53" s="204"/>
      <c r="AH53" s="204"/>
      <c r="AI53" s="204"/>
      <c r="AJ53" s="204"/>
      <c r="AK53" s="444"/>
      <c r="AL53" s="110"/>
    </row>
    <row r="54" spans="7:38" x14ac:dyDescent="0.25">
      <c r="G54" s="521"/>
      <c r="H54" s="205">
        <v>3</v>
      </c>
      <c r="I54" s="435"/>
      <c r="W54" s="203"/>
      <c r="X54" s="203"/>
      <c r="Y54" s="203"/>
      <c r="Z54" s="203"/>
      <c r="AA54" s="203"/>
      <c r="AB54" s="203"/>
      <c r="AC54" s="204"/>
      <c r="AD54" s="204"/>
      <c r="AE54" s="204"/>
      <c r="AF54" s="204"/>
      <c r="AG54" s="204"/>
      <c r="AH54" s="204"/>
      <c r="AI54" s="204"/>
      <c r="AJ54" s="204"/>
      <c r="AK54" s="444"/>
      <c r="AL54" s="110"/>
    </row>
    <row r="55" spans="7:38" x14ac:dyDescent="0.25">
      <c r="G55" s="521"/>
      <c r="H55" s="205"/>
      <c r="I55" s="435"/>
      <c r="W55" s="203"/>
      <c r="X55" s="203"/>
      <c r="Y55" s="203"/>
      <c r="Z55" s="203"/>
      <c r="AA55" s="203"/>
      <c r="AB55" s="203"/>
      <c r="AC55" s="204"/>
      <c r="AD55" s="204"/>
      <c r="AE55" s="204"/>
      <c r="AF55" s="204"/>
      <c r="AG55" s="204"/>
      <c r="AH55" s="204"/>
      <c r="AI55" s="204"/>
      <c r="AJ55" s="204"/>
      <c r="AK55" s="444"/>
      <c r="AL55" s="110"/>
    </row>
    <row r="56" spans="7:38" x14ac:dyDescent="0.25">
      <c r="G56" s="523"/>
      <c r="H56" s="206"/>
      <c r="I56" s="207"/>
      <c r="J56" s="207"/>
      <c r="K56" s="207"/>
      <c r="L56" s="207"/>
      <c r="M56" s="207"/>
      <c r="N56" s="207"/>
      <c r="O56" s="207"/>
      <c r="P56" s="207"/>
      <c r="Q56" s="207"/>
      <c r="R56" s="207"/>
      <c r="S56" s="207"/>
      <c r="T56" s="207"/>
      <c r="U56" s="207"/>
      <c r="V56" s="207"/>
      <c r="W56" s="207"/>
      <c r="X56" s="207"/>
      <c r="Y56" s="207"/>
      <c r="Z56" s="207"/>
      <c r="AA56" s="207"/>
      <c r="AB56" s="207"/>
      <c r="AC56" s="188"/>
      <c r="AD56" s="440"/>
      <c r="AE56" s="440"/>
      <c r="AF56" s="440"/>
      <c r="AG56" s="440"/>
      <c r="AH56" s="440"/>
      <c r="AI56" s="440"/>
      <c r="AJ56" s="440"/>
      <c r="AK56" s="439"/>
      <c r="AL56" s="110"/>
    </row>
    <row r="57" spans="7:38" x14ac:dyDescent="0.25">
      <c r="AL57" s="110"/>
    </row>
    <row r="58" spans="7:38" x14ac:dyDescent="0.25">
      <c r="G58" s="56"/>
      <c r="H58" s="56"/>
      <c r="I58" s="56"/>
      <c r="J58" s="56"/>
      <c r="K58" s="56"/>
      <c r="L58" s="56"/>
      <c r="M58" s="56"/>
      <c r="N58" s="56"/>
      <c r="O58" s="56"/>
      <c r="P58" s="56"/>
      <c r="Q58" s="56"/>
      <c r="R58" s="56"/>
      <c r="S58" s="56"/>
      <c r="T58" s="56"/>
      <c r="U58" s="56"/>
      <c r="V58" s="56"/>
      <c r="W58" s="56"/>
      <c r="X58" s="56"/>
      <c r="Y58" s="56"/>
      <c r="Z58" s="56"/>
      <c r="AA58" s="56"/>
      <c r="AB58" s="56"/>
      <c r="AC58" s="56"/>
      <c r="AD58" s="56"/>
      <c r="AE58" s="56"/>
      <c r="AF58" s="56"/>
      <c r="AG58" s="56"/>
      <c r="AH58" s="56"/>
      <c r="AI58" s="56"/>
      <c r="AJ58" s="56"/>
      <c r="AK58" s="56"/>
    </row>
    <row r="59" spans="7:38" x14ac:dyDescent="0.25">
      <c r="G59" s="56"/>
      <c r="H59" s="56"/>
      <c r="I59" s="56"/>
      <c r="J59" s="56"/>
      <c r="K59" s="56"/>
      <c r="L59" s="56"/>
      <c r="M59" s="56"/>
      <c r="N59" s="56"/>
      <c r="O59" s="56"/>
      <c r="P59" s="56"/>
      <c r="Q59" s="56"/>
      <c r="R59" s="56"/>
      <c r="S59" s="56"/>
      <c r="T59" s="56"/>
      <c r="U59" s="56"/>
      <c r="V59" s="56"/>
      <c r="W59" s="56"/>
      <c r="X59" s="56"/>
      <c r="Y59" s="56"/>
      <c r="Z59" s="56"/>
      <c r="AA59" s="56"/>
      <c r="AB59" s="56"/>
      <c r="AC59" s="56"/>
      <c r="AD59" s="56"/>
      <c r="AE59" s="56"/>
      <c r="AF59" s="56"/>
      <c r="AG59" s="56"/>
      <c r="AH59" s="56"/>
      <c r="AI59" s="56"/>
      <c r="AJ59" s="56"/>
      <c r="AK59" s="56"/>
    </row>
    <row r="60" spans="7:38" x14ac:dyDescent="0.25">
      <c r="G60" s="56"/>
      <c r="H60" s="56"/>
      <c r="I60" s="56"/>
      <c r="J60" s="56"/>
      <c r="K60" s="56"/>
      <c r="L60" s="56"/>
      <c r="M60" s="56"/>
      <c r="N60" s="56"/>
      <c r="O60" s="56"/>
      <c r="P60" s="56"/>
      <c r="Q60" s="56"/>
      <c r="R60" s="56"/>
      <c r="S60" s="56"/>
      <c r="T60" s="56"/>
      <c r="U60" s="56"/>
      <c r="V60" s="56"/>
      <c r="W60" s="56"/>
      <c r="X60" s="56"/>
      <c r="Y60" s="56"/>
      <c r="Z60" s="56"/>
      <c r="AA60" s="56"/>
      <c r="AB60" s="56"/>
      <c r="AC60" s="56"/>
      <c r="AD60" s="56"/>
      <c r="AE60" s="56"/>
      <c r="AF60" s="56"/>
      <c r="AG60" s="56"/>
      <c r="AH60" s="56"/>
      <c r="AI60" s="56"/>
      <c r="AJ60" s="56"/>
      <c r="AK60" s="56"/>
    </row>
    <row r="61" spans="7:38" x14ac:dyDescent="0.25">
      <c r="G61" s="1216" t="s">
        <v>1507</v>
      </c>
      <c r="H61" s="824"/>
      <c r="I61" s="824"/>
      <c r="J61" s="824"/>
      <c r="K61" s="824"/>
      <c r="L61" s="824"/>
      <c r="M61" s="824"/>
      <c r="N61" s="824"/>
      <c r="O61" s="824"/>
      <c r="P61" s="824"/>
      <c r="Q61" s="824"/>
      <c r="R61" s="824"/>
      <c r="S61" s="824"/>
      <c r="T61" s="824"/>
      <c r="U61" s="1198" t="s">
        <v>1508</v>
      </c>
      <c r="V61" s="824"/>
      <c r="W61" s="824"/>
      <c r="X61" s="824"/>
      <c r="Y61" s="824"/>
      <c r="Z61" s="824"/>
      <c r="AA61" s="824"/>
      <c r="AB61" s="824"/>
      <c r="AC61" s="824"/>
      <c r="AD61" s="824"/>
      <c r="AE61" s="824"/>
      <c r="AF61" s="824"/>
      <c r="AG61" s="824"/>
      <c r="AH61" s="825"/>
      <c r="AI61" s="56"/>
      <c r="AJ61" s="56"/>
      <c r="AK61" s="56"/>
    </row>
    <row r="62" spans="7:38" x14ac:dyDescent="0.25">
      <c r="G62" s="1219" t="s">
        <v>796</v>
      </c>
      <c r="H62" s="800"/>
      <c r="I62" s="800"/>
      <c r="J62" s="800"/>
      <c r="K62" s="800"/>
      <c r="L62" s="800"/>
      <c r="M62" s="1216" t="s">
        <v>1511</v>
      </c>
      <c r="N62" s="824"/>
      <c r="O62" s="824"/>
      <c r="P62" s="824"/>
      <c r="Q62" s="1198" t="s">
        <v>1510</v>
      </c>
      <c r="R62" s="824"/>
      <c r="S62" s="824"/>
      <c r="T62" s="825"/>
      <c r="U62" s="1211" t="s">
        <v>796</v>
      </c>
      <c r="V62" s="800"/>
      <c r="W62" s="800"/>
      <c r="X62" s="800"/>
      <c r="Y62" s="800"/>
      <c r="Z62" s="800"/>
      <c r="AA62" s="1198" t="s">
        <v>1511</v>
      </c>
      <c r="AB62" s="824"/>
      <c r="AC62" s="824"/>
      <c r="AD62" s="825"/>
      <c r="AE62" s="1198" t="s">
        <v>1510</v>
      </c>
      <c r="AF62" s="824"/>
      <c r="AG62" s="824"/>
      <c r="AH62" s="825"/>
      <c r="AI62" s="56"/>
      <c r="AJ62" s="56"/>
      <c r="AK62" s="56"/>
    </row>
    <row r="63" spans="7:38" x14ac:dyDescent="0.25">
      <c r="G63" s="208"/>
      <c r="H63" s="56"/>
      <c r="I63" s="56"/>
      <c r="J63" s="56"/>
      <c r="K63" s="56"/>
      <c r="L63" s="56"/>
      <c r="M63" s="208"/>
      <c r="N63" s="56"/>
      <c r="O63" s="56"/>
      <c r="P63" s="56"/>
      <c r="Q63" s="208"/>
      <c r="R63" s="56"/>
      <c r="S63" s="56"/>
      <c r="T63" s="209"/>
      <c r="U63" s="56"/>
      <c r="V63" s="56"/>
      <c r="W63" s="56"/>
      <c r="X63" s="56"/>
      <c r="Y63" s="56"/>
      <c r="Z63" s="56"/>
      <c r="AA63" s="208"/>
      <c r="AB63" s="56"/>
      <c r="AC63" s="56"/>
      <c r="AD63" s="209"/>
      <c r="AE63" s="208"/>
      <c r="AF63" s="56"/>
      <c r="AG63" s="56"/>
      <c r="AH63" s="209"/>
      <c r="AI63" s="56"/>
      <c r="AJ63" s="56"/>
      <c r="AK63" s="56"/>
    </row>
    <row r="64" spans="7:38" x14ac:dyDescent="0.25">
      <c r="G64" s="210" t="s">
        <v>1681</v>
      </c>
      <c r="H64" s="211"/>
      <c r="I64" s="211"/>
      <c r="J64" s="211"/>
      <c r="K64" s="211"/>
      <c r="L64" s="211"/>
      <c r="M64" s="210"/>
      <c r="N64" s="211"/>
      <c r="O64" s="211"/>
      <c r="P64" s="211"/>
      <c r="Q64" s="210"/>
      <c r="R64" s="211"/>
      <c r="S64" s="211"/>
      <c r="T64" s="212"/>
      <c r="U64" s="210" t="s">
        <v>1681</v>
      </c>
      <c r="V64" s="211"/>
      <c r="W64" s="211"/>
      <c r="X64" s="211"/>
      <c r="Y64" s="211"/>
      <c r="Z64" s="211"/>
      <c r="AA64" s="210"/>
      <c r="AB64" s="211"/>
      <c r="AC64" s="211"/>
      <c r="AD64" s="212"/>
      <c r="AE64" s="210"/>
      <c r="AF64" s="211"/>
      <c r="AG64" s="211"/>
      <c r="AH64" s="212"/>
      <c r="AI64" s="56"/>
      <c r="AJ64" s="56"/>
      <c r="AK64" s="56"/>
    </row>
    <row r="65" spans="7:37" x14ac:dyDescent="0.25">
      <c r="G65" s="210" t="s">
        <v>1681</v>
      </c>
      <c r="H65" s="211"/>
      <c r="I65" s="211"/>
      <c r="J65" s="211"/>
      <c r="K65" s="211"/>
      <c r="L65" s="211"/>
      <c r="M65" s="210"/>
      <c r="N65" s="211"/>
      <c r="O65" s="211"/>
      <c r="P65" s="211"/>
      <c r="Q65" s="210"/>
      <c r="R65" s="211"/>
      <c r="S65" s="211"/>
      <c r="T65" s="212"/>
      <c r="U65" s="210"/>
      <c r="V65" s="211"/>
      <c r="W65" s="211"/>
      <c r="X65" s="211"/>
      <c r="Y65" s="211"/>
      <c r="Z65" s="211"/>
      <c r="AA65" s="210"/>
      <c r="AB65" s="211"/>
      <c r="AC65" s="211"/>
      <c r="AD65" s="212"/>
      <c r="AE65" s="210"/>
      <c r="AF65" s="211"/>
      <c r="AG65" s="211"/>
      <c r="AH65" s="212"/>
      <c r="AI65" s="56"/>
      <c r="AJ65" s="56"/>
      <c r="AK65" s="56"/>
    </row>
    <row r="66" spans="7:37" x14ac:dyDescent="0.25">
      <c r="G66" s="210" t="s">
        <v>1681</v>
      </c>
      <c r="H66" s="211"/>
      <c r="I66" s="211"/>
      <c r="J66" s="211"/>
      <c r="K66" s="211"/>
      <c r="L66" s="211"/>
      <c r="M66" s="210"/>
      <c r="N66" s="211"/>
      <c r="O66" s="211"/>
      <c r="P66" s="211"/>
      <c r="Q66" s="210"/>
      <c r="R66" s="211"/>
      <c r="S66" s="211"/>
      <c r="T66" s="212"/>
      <c r="U66" s="210"/>
      <c r="V66" s="211"/>
      <c r="W66" s="211"/>
      <c r="X66" s="211"/>
      <c r="Y66" s="211"/>
      <c r="Z66" s="211"/>
      <c r="AA66" s="210"/>
      <c r="AB66" s="211"/>
      <c r="AC66" s="211"/>
      <c r="AD66" s="212"/>
      <c r="AE66" s="210"/>
      <c r="AF66" s="211"/>
      <c r="AG66" s="211"/>
      <c r="AH66" s="212"/>
      <c r="AI66" s="56"/>
      <c r="AJ66" s="56"/>
      <c r="AK66" s="56"/>
    </row>
    <row r="67" spans="7:37" x14ac:dyDescent="0.25">
      <c r="G67" s="210" t="s">
        <v>1681</v>
      </c>
      <c r="H67" s="211"/>
      <c r="I67" s="211"/>
      <c r="J67" s="211"/>
      <c r="K67" s="211"/>
      <c r="L67" s="211"/>
      <c r="M67" s="210"/>
      <c r="N67" s="211"/>
      <c r="O67" s="211"/>
      <c r="P67" s="211"/>
      <c r="Q67" s="210"/>
      <c r="R67" s="211"/>
      <c r="S67" s="211"/>
      <c r="T67" s="212"/>
      <c r="U67" s="210"/>
      <c r="V67" s="211"/>
      <c r="W67" s="211"/>
      <c r="X67" s="211"/>
      <c r="Y67" s="211"/>
      <c r="Z67" s="211"/>
      <c r="AA67" s="210"/>
      <c r="AB67" s="211"/>
      <c r="AC67" s="211"/>
      <c r="AD67" s="212"/>
      <c r="AE67" s="210"/>
      <c r="AF67" s="211"/>
      <c r="AG67" s="211"/>
      <c r="AH67" s="212"/>
    </row>
    <row r="68" spans="7:37" x14ac:dyDescent="0.25">
      <c r="G68" s="210" t="s">
        <v>1681</v>
      </c>
      <c r="H68" s="211"/>
      <c r="I68" s="211"/>
      <c r="J68" s="211"/>
      <c r="K68" s="211"/>
      <c r="L68" s="211"/>
      <c r="M68" s="210"/>
      <c r="N68" s="211"/>
      <c r="O68" s="211"/>
      <c r="P68" s="211"/>
      <c r="Q68" s="210"/>
      <c r="R68" s="211"/>
      <c r="S68" s="211"/>
      <c r="T68" s="212"/>
      <c r="U68" s="210"/>
      <c r="V68" s="211"/>
      <c r="W68" s="211"/>
      <c r="X68" s="211"/>
      <c r="Y68" s="211"/>
      <c r="Z68" s="211"/>
      <c r="AA68" s="210"/>
      <c r="AB68" s="211"/>
      <c r="AC68" s="211"/>
      <c r="AD68" s="212"/>
      <c r="AE68" s="210"/>
      <c r="AF68" s="211"/>
      <c r="AG68" s="211"/>
      <c r="AH68" s="212"/>
    </row>
    <row r="69" spans="7:37" x14ac:dyDescent="0.25">
      <c r="G69" s="210" t="s">
        <v>1681</v>
      </c>
      <c r="H69" s="211"/>
      <c r="I69" s="211"/>
      <c r="J69" s="211"/>
      <c r="K69" s="211"/>
      <c r="L69" s="211"/>
      <c r="M69" s="210"/>
      <c r="N69" s="211"/>
      <c r="O69" s="211"/>
      <c r="P69" s="211"/>
      <c r="Q69" s="210"/>
      <c r="R69" s="211"/>
      <c r="S69" s="211"/>
      <c r="T69" s="212"/>
      <c r="U69" s="210"/>
      <c r="V69" s="211"/>
      <c r="W69" s="211"/>
      <c r="X69" s="211"/>
      <c r="Y69" s="211"/>
      <c r="Z69" s="211"/>
      <c r="AA69" s="210"/>
      <c r="AB69" s="211"/>
      <c r="AC69" s="211"/>
      <c r="AD69" s="212"/>
      <c r="AE69" s="210"/>
      <c r="AF69" s="211"/>
      <c r="AG69" s="211"/>
      <c r="AH69" s="212"/>
    </row>
    <row r="70" spans="7:37" x14ac:dyDescent="0.25">
      <c r="G70" s="210" t="s">
        <v>1681</v>
      </c>
      <c r="H70" s="211"/>
      <c r="I70" s="211"/>
      <c r="J70" s="211"/>
      <c r="K70" s="211"/>
      <c r="L70" s="211"/>
      <c r="M70" s="210"/>
      <c r="N70" s="211"/>
      <c r="O70" s="211"/>
      <c r="P70" s="211"/>
      <c r="Q70" s="210"/>
      <c r="R70" s="211"/>
      <c r="S70" s="211"/>
      <c r="T70" s="212"/>
      <c r="U70" s="210"/>
      <c r="V70" s="211"/>
      <c r="W70" s="211"/>
      <c r="X70" s="211"/>
      <c r="Y70" s="211"/>
      <c r="Z70" s="211"/>
      <c r="AA70" s="210"/>
      <c r="AB70" s="211"/>
      <c r="AC70" s="211"/>
      <c r="AD70" s="212"/>
      <c r="AE70" s="210"/>
      <c r="AF70" s="211"/>
      <c r="AG70" s="211"/>
      <c r="AH70" s="212"/>
    </row>
    <row r="71" spans="7:37" x14ac:dyDescent="0.25">
      <c r="G71" s="210" t="s">
        <v>1681</v>
      </c>
      <c r="H71" s="211"/>
      <c r="I71" s="211"/>
      <c r="J71" s="211"/>
      <c r="K71" s="211"/>
      <c r="L71" s="211"/>
      <c r="M71" s="210"/>
      <c r="N71" s="211"/>
      <c r="O71" s="211"/>
      <c r="P71" s="211"/>
      <c r="Q71" s="210"/>
      <c r="R71" s="211"/>
      <c r="S71" s="211"/>
      <c r="T71" s="212"/>
      <c r="U71" s="210"/>
      <c r="V71" s="211"/>
      <c r="W71" s="211"/>
      <c r="X71" s="211"/>
      <c r="Y71" s="211"/>
      <c r="Z71" s="211"/>
      <c r="AA71" s="210"/>
      <c r="AB71" s="211"/>
      <c r="AC71" s="211"/>
      <c r="AD71" s="212"/>
      <c r="AE71" s="210"/>
      <c r="AF71" s="211"/>
      <c r="AG71" s="211"/>
      <c r="AH71" s="212"/>
    </row>
    <row r="72" spans="7:37" x14ac:dyDescent="0.25">
      <c r="G72" s="210" t="s">
        <v>1681</v>
      </c>
      <c r="H72" s="211"/>
      <c r="I72" s="211"/>
      <c r="J72" s="211"/>
      <c r="K72" s="211"/>
      <c r="L72" s="211"/>
      <c r="M72" s="210"/>
      <c r="N72" s="211"/>
      <c r="O72" s="211"/>
      <c r="P72" s="211"/>
      <c r="Q72" s="210"/>
      <c r="R72" s="211"/>
      <c r="S72" s="211"/>
      <c r="T72" s="212"/>
      <c r="U72" s="210"/>
      <c r="V72" s="211"/>
      <c r="W72" s="211"/>
      <c r="X72" s="211"/>
      <c r="Y72" s="211"/>
      <c r="Z72" s="211"/>
      <c r="AA72" s="210"/>
      <c r="AB72" s="211"/>
      <c r="AC72" s="211"/>
      <c r="AD72" s="212"/>
      <c r="AE72" s="210"/>
      <c r="AF72" s="211"/>
      <c r="AG72" s="211"/>
      <c r="AH72" s="212"/>
    </row>
    <row r="73" spans="7:37" x14ac:dyDescent="0.25">
      <c r="G73" s="210" t="s">
        <v>1681</v>
      </c>
      <c r="H73" s="211"/>
      <c r="I73" s="211"/>
      <c r="J73" s="211"/>
      <c r="K73" s="211"/>
      <c r="L73" s="211"/>
      <c r="M73" s="210"/>
      <c r="N73" s="211"/>
      <c r="O73" s="211"/>
      <c r="P73" s="211"/>
      <c r="Q73" s="210"/>
      <c r="R73" s="211"/>
      <c r="S73" s="211"/>
      <c r="T73" s="212"/>
      <c r="U73" s="210"/>
      <c r="V73" s="211"/>
      <c r="W73" s="211"/>
      <c r="X73" s="211"/>
      <c r="Y73" s="211"/>
      <c r="Z73" s="211"/>
      <c r="AA73" s="210"/>
      <c r="AB73" s="211"/>
      <c r="AC73" s="211"/>
      <c r="AD73" s="212"/>
      <c r="AE73" s="210"/>
      <c r="AF73" s="211"/>
      <c r="AG73" s="211"/>
      <c r="AH73" s="212"/>
    </row>
    <row r="74" spans="7:37" x14ac:dyDescent="0.25">
      <c r="G74" s="210" t="s">
        <v>1681</v>
      </c>
      <c r="H74" s="211"/>
      <c r="I74" s="211"/>
      <c r="J74" s="211"/>
      <c r="K74" s="211"/>
      <c r="L74" s="211"/>
      <c r="M74" s="210"/>
      <c r="N74" s="211"/>
      <c r="O74" s="211"/>
      <c r="P74" s="211"/>
      <c r="Q74" s="210"/>
      <c r="R74" s="211"/>
      <c r="S74" s="211"/>
      <c r="T74" s="212"/>
      <c r="U74" s="210"/>
      <c r="V74" s="211"/>
      <c r="W74" s="211"/>
      <c r="X74" s="211"/>
      <c r="Y74" s="211"/>
      <c r="Z74" s="211"/>
      <c r="AA74" s="210"/>
      <c r="AB74" s="211"/>
      <c r="AC74" s="211"/>
      <c r="AD74" s="212"/>
      <c r="AE74" s="210"/>
      <c r="AF74" s="211"/>
      <c r="AG74" s="211"/>
      <c r="AH74" s="212"/>
    </row>
    <row r="75" spans="7:37" x14ac:dyDescent="0.25">
      <c r="G75" s="213"/>
      <c r="H75" s="214"/>
      <c r="I75" s="214"/>
      <c r="J75" s="214"/>
      <c r="K75" s="214"/>
      <c r="L75" s="214"/>
      <c r="M75" s="213"/>
      <c r="N75" s="214"/>
      <c r="O75" s="214"/>
      <c r="P75" s="214"/>
      <c r="Q75" s="213"/>
      <c r="R75" s="214"/>
      <c r="S75" s="214"/>
      <c r="T75" s="215"/>
      <c r="U75" s="213"/>
      <c r="V75" s="214"/>
      <c r="W75" s="214"/>
      <c r="X75" s="214"/>
      <c r="Y75" s="214"/>
      <c r="Z75" s="214"/>
      <c r="AA75" s="213"/>
      <c r="AB75" s="214"/>
      <c r="AC75" s="214"/>
      <c r="AD75" s="215"/>
      <c r="AE75" s="213"/>
      <c r="AF75" s="214"/>
      <c r="AG75" s="214"/>
      <c r="AH75" s="215"/>
    </row>
    <row r="77" spans="7:37" x14ac:dyDescent="0.25">
      <c r="AD77" s="56" t="s">
        <v>1765</v>
      </c>
      <c r="AE77" s="56"/>
      <c r="AF77" s="56"/>
      <c r="AG77" s="56" t="str">
        <f>J!P22</f>
        <v>J-1</v>
      </c>
      <c r="AH77" s="56"/>
    </row>
  </sheetData>
  <mergeCells count="67">
    <mergeCell ref="AE62:AH62"/>
    <mergeCell ref="AG18:AK18"/>
    <mergeCell ref="B14:E14"/>
    <mergeCell ref="W18:AA18"/>
    <mergeCell ref="B6:E6"/>
    <mergeCell ref="AB24:AF24"/>
    <mergeCell ref="B12:E12"/>
    <mergeCell ref="U24:V24"/>
    <mergeCell ref="W15:AA16"/>
    <mergeCell ref="U18:V18"/>
    <mergeCell ref="H24:K25"/>
    <mergeCell ref="H18:K19"/>
    <mergeCell ref="M62:P62"/>
    <mergeCell ref="W24:AA24"/>
    <mergeCell ref="H21:K22"/>
    <mergeCell ref="AA62:AD62"/>
    <mergeCell ref="G61:T61"/>
    <mergeCell ref="M21:T22"/>
    <mergeCell ref="U21:V21"/>
    <mergeCell ref="X33:AB33"/>
    <mergeCell ref="W21:AA21"/>
    <mergeCell ref="I34:V34"/>
    <mergeCell ref="I35:V35"/>
    <mergeCell ref="G62:L62"/>
    <mergeCell ref="I33:V33"/>
    <mergeCell ref="B4:E4"/>
    <mergeCell ref="H30:AK31"/>
    <mergeCell ref="M20:T20"/>
    <mergeCell ref="U61:AH61"/>
    <mergeCell ref="U62:Z62"/>
    <mergeCell ref="AG21:AK21"/>
    <mergeCell ref="B16:E16"/>
    <mergeCell ref="M18:T19"/>
    <mergeCell ref="H20:K20"/>
    <mergeCell ref="AB22:AF22"/>
    <mergeCell ref="AB15:AF16"/>
    <mergeCell ref="Q62:T62"/>
    <mergeCell ref="H14:T16"/>
    <mergeCell ref="W22:AA22"/>
    <mergeCell ref="AG17:AK17"/>
    <mergeCell ref="AB21:AF21"/>
    <mergeCell ref="G7:AK7"/>
    <mergeCell ref="B17:E17"/>
    <mergeCell ref="W17:AA17"/>
    <mergeCell ref="B8:E8"/>
    <mergeCell ref="AB17:AF17"/>
    <mergeCell ref="B10:E10"/>
    <mergeCell ref="AG14:AK16"/>
    <mergeCell ref="B15:E15"/>
    <mergeCell ref="G14:G16"/>
    <mergeCell ref="W14:AF14"/>
    <mergeCell ref="G9:T11"/>
    <mergeCell ref="B13:E13"/>
    <mergeCell ref="U14:V16"/>
    <mergeCell ref="AB18:AF18"/>
    <mergeCell ref="B38:E38"/>
    <mergeCell ref="AB19:AF19"/>
    <mergeCell ref="X35:AB35"/>
    <mergeCell ref="I44:AB44"/>
    <mergeCell ref="H29:AK29"/>
    <mergeCell ref="AG24:AK24"/>
    <mergeCell ref="W19:AA19"/>
    <mergeCell ref="X36:AB36"/>
    <mergeCell ref="H39:AK42"/>
    <mergeCell ref="AG22:AK22"/>
    <mergeCell ref="AG19:AK19"/>
    <mergeCell ref="M24:T25"/>
  </mergeCells>
  <dataValidations count="1">
    <dataValidation type="list" allowBlank="1" showInputMessage="1" showErrorMessage="1" sqref="I34:V34" xr:uid="{DA3561A5-0555-4250-B5FE-562F8353C92A}">
      <formula1>_xlfn.ANCHORARRAY($A$16)</formula1>
    </dataValidation>
  </dataValidations>
  <hyperlinks>
    <hyperlink ref="B4" location="PANDUAN!A1" display="PANDUAN" xr:uid="{00000000-0004-0000-2601-000000000000}"/>
    <hyperlink ref="B6" location="'EWS DIRECTORY'!A1" display="EWS DIRECTORY" xr:uid="{00000000-0004-0000-2601-000001000000}"/>
    <hyperlink ref="B8" location="'DATA PEMICU'!A1" display="DATA PEMICU" xr:uid="{00000000-0004-0000-2601-000002000000}"/>
    <hyperlink ref="B10" location="'DATA PENGUJI'!A1" display="DATA PENGUJI" xr:uid="{00000000-0004-0000-2601-000003000000}"/>
    <hyperlink ref="B12" location="'MAIN LEVEL'!A1" display="MAIN LEVEL" xr:uid="{00000000-0004-0000-2601-000004000000}"/>
  </hyperlinks>
  <pageMargins left="0.70866141732283472" right="0.31496062992125978" top="0.55118110236220474" bottom="0.55118110236220474" header="0.31496062992125978" footer="0.31496062992125978"/>
  <pageSetup paperSize="9" scale="85"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A8085045-C78D-4886-81A3-68C0A44E052F}">
          <x14:formula1>
            <xm:f>MASTER!$Q$2:$Q$6</xm:f>
          </x14:formula1>
          <xm:sqref>I44:AB44</xm:sqref>
        </x14:dataValidation>
      </x14:dataValidations>
    </ext>
  </extLst>
</worksheet>
</file>

<file path=xl/worksheets/sheet2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1-000000000000}">
  <sheetPr codeName="Sheet133">
    <tabColor theme="4" tint="-0.249977111117893"/>
  </sheetPr>
  <dimension ref="A1:AX63"/>
  <sheetViews>
    <sheetView topLeftCell="B1"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50" width="3.6640625" style="443" customWidth="1"/>
    <col min="51" max="51" width="14.44140625" style="443" customWidth="1"/>
    <col min="52" max="16384" width="14.44140625" style="443"/>
  </cols>
  <sheetData>
    <row r="1" spans="2:46" ht="14.25" customHeight="1" x14ac:dyDescent="0.25">
      <c r="G1" s="223"/>
      <c r="H1" s="223"/>
      <c r="I1" s="223"/>
      <c r="J1" s="223"/>
      <c r="K1" s="223"/>
      <c r="L1" s="223"/>
      <c r="M1" s="223"/>
      <c r="N1" s="223"/>
      <c r="O1" s="223"/>
      <c r="P1" s="223"/>
      <c r="Q1" s="223"/>
      <c r="R1" s="223"/>
      <c r="S1" s="223"/>
      <c r="T1" s="223"/>
      <c r="U1" s="223"/>
      <c r="V1" s="223"/>
      <c r="W1" s="223"/>
      <c r="X1" s="223"/>
    </row>
    <row r="2" spans="2:46" ht="14.25" customHeight="1" x14ac:dyDescent="0.25">
      <c r="G2" s="55" t="s">
        <v>1674</v>
      </c>
      <c r="H2" s="55"/>
      <c r="I2" s="55"/>
      <c r="J2" s="55"/>
      <c r="K2" s="55"/>
      <c r="L2" s="55"/>
      <c r="M2" s="55"/>
      <c r="N2" s="55"/>
    </row>
    <row r="3" spans="2:46" ht="14.25" customHeight="1" x14ac:dyDescent="0.25">
      <c r="B3" s="111"/>
      <c r="C3" s="111"/>
      <c r="D3" s="111"/>
      <c r="E3" s="111"/>
      <c r="G3" s="55"/>
      <c r="H3" s="55"/>
      <c r="I3" s="55"/>
      <c r="J3" s="55"/>
      <c r="K3" s="55"/>
      <c r="L3" s="55"/>
      <c r="M3" s="55"/>
      <c r="N3" s="55"/>
    </row>
    <row r="4" spans="2:46" ht="14.25" customHeight="1" x14ac:dyDescent="0.25">
      <c r="B4" s="762" t="s">
        <v>79</v>
      </c>
      <c r="C4" s="761"/>
      <c r="D4" s="761"/>
      <c r="E4" s="761"/>
      <c r="G4" s="55"/>
      <c r="H4" s="55"/>
      <c r="I4" s="55"/>
      <c r="J4" s="55"/>
      <c r="K4" s="55"/>
      <c r="L4" s="55"/>
      <c r="M4" s="55"/>
      <c r="N4" s="55"/>
    </row>
    <row r="5" spans="2:46" ht="14.25" customHeight="1" x14ac:dyDescent="0.25">
      <c r="B5" s="111"/>
      <c r="C5" s="111"/>
      <c r="D5" s="111"/>
      <c r="E5" s="111"/>
      <c r="G5" s="55"/>
      <c r="H5" s="55"/>
      <c r="I5" s="55"/>
      <c r="J5" s="55"/>
      <c r="K5" s="55"/>
      <c r="L5" s="55"/>
      <c r="M5" s="55"/>
      <c r="N5" s="55"/>
    </row>
    <row r="6" spans="2:46" ht="14.25" customHeight="1" x14ac:dyDescent="0.25">
      <c r="B6" s="762" t="s">
        <v>87</v>
      </c>
      <c r="C6" s="761"/>
      <c r="D6" s="761"/>
      <c r="E6" s="761"/>
      <c r="G6" s="55"/>
      <c r="H6" s="55"/>
      <c r="I6" s="55"/>
      <c r="J6" s="55"/>
      <c r="K6" s="55"/>
      <c r="L6" s="55"/>
      <c r="M6" s="55"/>
      <c r="N6" s="55"/>
    </row>
    <row r="7" spans="2:46" ht="15" customHeight="1" x14ac:dyDescent="0.25">
      <c r="B7" s="111"/>
      <c r="C7" s="111"/>
      <c r="D7" s="111"/>
      <c r="E7" s="111"/>
      <c r="G7" s="996" t="s">
        <v>1774</v>
      </c>
      <c r="H7" s="997"/>
      <c r="I7" s="997"/>
      <c r="J7" s="997"/>
      <c r="K7" s="997"/>
      <c r="L7" s="997"/>
      <c r="M7" s="997"/>
      <c r="N7" s="997"/>
      <c r="O7" s="997"/>
      <c r="P7" s="997"/>
      <c r="Q7" s="997"/>
      <c r="R7" s="997"/>
      <c r="S7" s="997"/>
      <c r="T7" s="997"/>
      <c r="U7" s="997"/>
      <c r="V7" s="997"/>
      <c r="W7" s="997"/>
      <c r="X7" s="997"/>
      <c r="Y7" s="997"/>
      <c r="Z7" s="997"/>
      <c r="AA7" s="997"/>
      <c r="AB7" s="997"/>
      <c r="AC7" s="997"/>
      <c r="AD7" s="997"/>
      <c r="AE7" s="997"/>
      <c r="AF7" s="997"/>
      <c r="AG7" s="997"/>
      <c r="AH7" s="997"/>
      <c r="AI7" s="997"/>
      <c r="AJ7" s="997"/>
      <c r="AK7" s="997"/>
      <c r="AL7" s="997"/>
      <c r="AM7" s="997"/>
      <c r="AN7" s="997"/>
      <c r="AO7" s="997"/>
      <c r="AP7" s="997"/>
      <c r="AQ7" s="997"/>
      <c r="AR7" s="997"/>
      <c r="AS7" s="58"/>
    </row>
    <row r="8" spans="2:46" ht="14.25" customHeight="1" x14ac:dyDescent="0.25">
      <c r="B8" s="762" t="s">
        <v>94</v>
      </c>
      <c r="C8" s="761"/>
      <c r="D8" s="761"/>
      <c r="E8" s="761"/>
      <c r="G8" s="55"/>
      <c r="H8" s="55"/>
      <c r="I8" s="55"/>
      <c r="J8" s="55"/>
      <c r="K8" s="55"/>
      <c r="L8" s="55"/>
      <c r="M8" s="55"/>
      <c r="N8" s="55"/>
    </row>
    <row r="9" spans="2:46" ht="14.25" customHeight="1" x14ac:dyDescent="0.25">
      <c r="B9" s="111"/>
      <c r="C9" s="111"/>
      <c r="D9" s="111"/>
      <c r="E9" s="111"/>
      <c r="G9" s="999" t="str">
        <f>"Rincian "&amp;'J-1'!H18&amp;" "&amp;'J-1'!M18</f>
        <v>Rincian Kompensasi Kerugian Berdasarkan Data Internal dan Eksternal yang dimiliki DJP</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997"/>
      <c r="I10" s="997"/>
      <c r="J10" s="997"/>
      <c r="K10" s="997"/>
      <c r="L10" s="997"/>
      <c r="M10" s="997"/>
      <c r="N10" s="997"/>
      <c r="O10" s="997"/>
      <c r="P10" s="997"/>
      <c r="Q10" s="997"/>
      <c r="R10" s="997"/>
      <c r="S10" s="997"/>
      <c r="T10" s="997"/>
      <c r="U10" s="997"/>
      <c r="V10" s="997"/>
      <c r="W10" s="997"/>
      <c r="X10" s="997"/>
      <c r="Y10" s="997"/>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row>
    <row r="13" spans="2:46" ht="14.25" customHeight="1" x14ac:dyDescent="0.25">
      <c r="B13" s="962" t="str">
        <f>HYPERLINK("#'"&amp;'EWS DIRECTORY'!$J$293&amp;"'!A1",'EWS DIRECTORY'!$J$293)</f>
        <v>J</v>
      </c>
      <c r="C13" s="761"/>
      <c r="D13" s="761"/>
      <c r="E13" s="761"/>
      <c r="G13" s="55" t="s">
        <v>1680</v>
      </c>
      <c r="H13" s="55"/>
      <c r="I13" s="254"/>
      <c r="J13" s="254"/>
      <c r="K13" s="254"/>
      <c r="L13" s="254"/>
      <c r="M13" s="254"/>
      <c r="N13" s="254"/>
    </row>
    <row r="14" spans="2:46" ht="14.25" customHeight="1" x14ac:dyDescent="0.25">
      <c r="B14" s="931" t="str">
        <f>HYPERLINK("#'"&amp;'EWS DIRECTORY'!$J$294&amp;"'!A1",'EWS DIRECTORY'!$J$294)</f>
        <v>J-1</v>
      </c>
      <c r="C14" s="761"/>
      <c r="D14" s="761"/>
      <c r="E14" s="761"/>
      <c r="G14" s="55"/>
      <c r="H14" s="55"/>
      <c r="I14" s="254"/>
      <c r="J14" s="254"/>
      <c r="K14" s="254"/>
      <c r="L14" s="254"/>
      <c r="M14" s="254"/>
      <c r="N14" s="254"/>
    </row>
    <row r="15" spans="2:46" ht="14.25" customHeight="1" x14ac:dyDescent="0.25">
      <c r="B15" s="927" t="str">
        <f>HYPERLINK("#'"&amp;'EWS DIRECTORY'!$J$295&amp;"'!A1",'EWS DIRECTORY'!$J$295)</f>
        <v>J-1-1</v>
      </c>
      <c r="C15" s="761"/>
      <c r="D15" s="761"/>
      <c r="E15" s="761"/>
      <c r="G15" s="55"/>
      <c r="H15" s="55"/>
      <c r="I15" s="254"/>
      <c r="J15" s="254"/>
      <c r="K15" s="254"/>
      <c r="L15" s="254"/>
      <c r="M15" s="254"/>
      <c r="N15" s="254"/>
    </row>
    <row r="16" spans="2:46" ht="14.25" customHeight="1" x14ac:dyDescent="0.25">
      <c r="B16" s="929" t="str">
        <f>HYPERLINK("#'"&amp;'EWS DIRECTORY'!$J$296&amp;"'!A1",'EWS DIRECTORY'!$J$296)</f>
        <v>J-1-2</v>
      </c>
      <c r="C16" s="761"/>
      <c r="D16" s="761"/>
      <c r="E16" s="761"/>
      <c r="G16" s="55"/>
      <c r="H16" s="55"/>
      <c r="I16" s="254"/>
      <c r="J16" s="254"/>
      <c r="K16" s="254"/>
      <c r="L16" s="254"/>
      <c r="M16" s="254"/>
      <c r="N16" s="254"/>
    </row>
    <row r="17" spans="2:50" ht="14.25" customHeight="1" x14ac:dyDescent="0.25">
      <c r="B17" s="929" t="str">
        <f>HYPERLINK("#'"&amp;'EWS DIRECTORY'!$J$297&amp;"'!A1",'EWS DIRECTORY'!$J$297)</f>
        <v>J-1-3</v>
      </c>
      <c r="C17" s="761"/>
      <c r="D17" s="761"/>
      <c r="E17" s="761"/>
      <c r="G17" s="55" t="s">
        <v>1681</v>
      </c>
      <c r="H17" s="55"/>
      <c r="I17" s="55"/>
      <c r="J17" s="254"/>
      <c r="K17" s="254"/>
      <c r="L17" s="254"/>
      <c r="M17" s="254"/>
      <c r="N17" s="254"/>
    </row>
    <row r="18" spans="2:50" ht="14.25" customHeight="1" x14ac:dyDescent="0.25">
      <c r="G18" s="55" t="s">
        <v>1744</v>
      </c>
      <c r="H18" s="55"/>
      <c r="I18" s="55" t="s">
        <v>1744</v>
      </c>
      <c r="J18" s="254"/>
      <c r="K18" s="254"/>
      <c r="L18" s="254"/>
      <c r="M18" s="254"/>
      <c r="N18" s="254"/>
    </row>
    <row r="19" spans="2:50" ht="14.25" customHeight="1" x14ac:dyDescent="0.25"/>
    <row r="20" spans="2:50" ht="14.25" customHeight="1" x14ac:dyDescent="0.25">
      <c r="G20" s="55" t="s">
        <v>1791</v>
      </c>
    </row>
    <row r="21" spans="2:50" ht="14.25" customHeight="1" x14ac:dyDescent="0.25">
      <c r="G21" s="55"/>
    </row>
    <row r="22" spans="2:50" ht="14.25" customHeight="1" x14ac:dyDescent="0.25">
      <c r="G22" s="55"/>
      <c r="H22" s="990" t="s">
        <v>1445</v>
      </c>
      <c r="I22" s="790"/>
      <c r="J22" s="994" t="s">
        <v>1446</v>
      </c>
      <c r="K22" s="764"/>
      <c r="L22" s="764"/>
      <c r="M22" s="764"/>
      <c r="N22" s="764"/>
      <c r="O22" s="764"/>
      <c r="P22" s="764"/>
      <c r="Q22" s="764"/>
      <c r="R22" s="764"/>
      <c r="S22" s="764"/>
      <c r="T22" s="764"/>
      <c r="U22" s="764"/>
      <c r="V22" s="764"/>
      <c r="W22" s="764"/>
      <c r="X22" s="764"/>
      <c r="Y22" s="764"/>
      <c r="Z22" s="764"/>
      <c r="AA22" s="764"/>
      <c r="AB22" s="764"/>
      <c r="AC22" s="764"/>
      <c r="AD22" s="764"/>
      <c r="AE22" s="764"/>
      <c r="AF22" s="764"/>
      <c r="AG22" s="764"/>
      <c r="AH22" s="764"/>
      <c r="AI22" s="764"/>
      <c r="AJ22" s="764"/>
      <c r="AK22" s="764"/>
      <c r="AL22" s="764"/>
      <c r="AM22" s="764"/>
      <c r="AN22" s="764"/>
      <c r="AO22" s="764"/>
      <c r="AP22" s="764"/>
      <c r="AQ22" s="764"/>
      <c r="AR22" s="764"/>
      <c r="AS22" s="764"/>
      <c r="AT22" s="764"/>
      <c r="AU22" s="764"/>
      <c r="AV22" s="764"/>
      <c r="AW22" s="764"/>
      <c r="AX22" s="765"/>
    </row>
    <row r="23" spans="2:50" ht="14.25" customHeight="1" x14ac:dyDescent="0.25">
      <c r="G23" s="55"/>
      <c r="H23" s="806"/>
      <c r="I23" s="807"/>
      <c r="J23" s="978" t="s">
        <v>1452</v>
      </c>
      <c r="K23" s="764"/>
      <c r="L23" s="764"/>
      <c r="M23" s="764"/>
      <c r="N23" s="764"/>
      <c r="O23" s="764"/>
      <c r="P23" s="765"/>
      <c r="Q23" s="978" t="s">
        <v>1453</v>
      </c>
      <c r="R23" s="764"/>
      <c r="S23" s="764"/>
      <c r="T23" s="764"/>
      <c r="U23" s="764"/>
      <c r="V23" s="764"/>
      <c r="W23" s="765"/>
      <c r="X23" s="978" t="s">
        <v>1454</v>
      </c>
      <c r="Y23" s="764"/>
      <c r="Z23" s="764"/>
      <c r="AA23" s="764"/>
      <c r="AB23" s="764"/>
      <c r="AC23" s="764"/>
      <c r="AD23" s="765"/>
      <c r="AE23" s="978" t="s">
        <v>1455</v>
      </c>
      <c r="AF23" s="764"/>
      <c r="AG23" s="764"/>
      <c r="AH23" s="764"/>
      <c r="AI23" s="764"/>
      <c r="AJ23" s="764"/>
      <c r="AK23" s="765"/>
      <c r="AL23" s="978" t="s">
        <v>1456</v>
      </c>
      <c r="AM23" s="764"/>
      <c r="AN23" s="764"/>
      <c r="AO23" s="764"/>
      <c r="AP23" s="764"/>
      <c r="AQ23" s="764"/>
      <c r="AR23" s="764"/>
      <c r="AS23" s="765"/>
      <c r="AT23" s="978" t="s">
        <v>1457</v>
      </c>
      <c r="AU23" s="764"/>
      <c r="AV23" s="764"/>
      <c r="AW23" s="764"/>
      <c r="AX23" s="765"/>
    </row>
    <row r="24" spans="2:50" ht="48" customHeight="1" x14ac:dyDescent="0.25">
      <c r="G24" s="55"/>
      <c r="H24" s="1221">
        <v>1</v>
      </c>
      <c r="I24" s="765"/>
      <c r="J24" s="1222" t="e">
        <f>ID_MS_TH_PJK</f>
        <v>#N/A</v>
      </c>
      <c r="K24" s="764"/>
      <c r="L24" s="764"/>
      <c r="M24" s="764"/>
      <c r="N24" s="764"/>
      <c r="O24" s="764"/>
      <c r="P24" s="765"/>
      <c r="Q24" s="1222" t="e">
        <f>NO_BPS</f>
        <v>#N/A</v>
      </c>
      <c r="R24" s="764"/>
      <c r="S24" s="764"/>
      <c r="T24" s="764"/>
      <c r="U24" s="764"/>
      <c r="V24" s="764"/>
      <c r="W24" s="765"/>
      <c r="X24" s="1222" t="e">
        <f>PEMBETULAN_KE</f>
        <v>#N/A</v>
      </c>
      <c r="Y24" s="764"/>
      <c r="Z24" s="764"/>
      <c r="AA24" s="764"/>
      <c r="AB24" s="764"/>
      <c r="AC24" s="764"/>
      <c r="AD24" s="765"/>
      <c r="AE24" s="1222" t="e">
        <f>TGL_TERIMA</f>
        <v>#N/A</v>
      </c>
      <c r="AF24" s="764"/>
      <c r="AG24" s="764"/>
      <c r="AH24" s="764"/>
      <c r="AI24" s="764"/>
      <c r="AJ24" s="764"/>
      <c r="AK24" s="765"/>
      <c r="AL24" s="984" t="s">
        <v>1527</v>
      </c>
      <c r="AM24" s="764"/>
      <c r="AN24" s="764"/>
      <c r="AO24" s="764"/>
      <c r="AP24" s="764"/>
      <c r="AQ24" s="764"/>
      <c r="AR24" s="764"/>
      <c r="AS24" s="765"/>
      <c r="AT24" s="1223">
        <f>'MAIN LEVEL'!AB68</f>
        <v>0</v>
      </c>
      <c r="AU24" s="764"/>
      <c r="AV24" s="764"/>
      <c r="AW24" s="764"/>
      <c r="AX24" s="765"/>
    </row>
    <row r="25" spans="2:50" ht="14.25" customHeight="1" x14ac:dyDescent="0.25">
      <c r="G25" s="55"/>
      <c r="H25" s="255"/>
      <c r="I25" s="255"/>
      <c r="J25" s="255"/>
      <c r="K25" s="255"/>
      <c r="L25" s="255"/>
      <c r="M25" s="255"/>
      <c r="N25" s="255"/>
      <c r="O25" s="255"/>
      <c r="P25" s="255"/>
      <c r="Q25" s="255"/>
      <c r="R25" s="255"/>
      <c r="AT25" s="536"/>
      <c r="AU25" s="536"/>
      <c r="AV25" s="536"/>
      <c r="AW25" s="536"/>
      <c r="AX25" s="536"/>
    </row>
    <row r="26" spans="2:50" ht="14.25" customHeight="1" x14ac:dyDescent="0.25">
      <c r="G26" s="55"/>
      <c r="H26" s="255"/>
      <c r="I26" s="255"/>
      <c r="J26" s="255"/>
      <c r="K26" s="255"/>
      <c r="L26" s="255"/>
      <c r="M26" s="255"/>
      <c r="N26" s="255"/>
      <c r="O26" s="255"/>
      <c r="P26" s="255"/>
      <c r="Q26" s="255"/>
      <c r="R26" s="255"/>
      <c r="AT26" s="536"/>
      <c r="AU26" s="536"/>
      <c r="AV26" s="536"/>
      <c r="AW26" s="536"/>
      <c r="AX26" s="536"/>
    </row>
    <row r="27" spans="2:50" ht="14.25" customHeight="1" x14ac:dyDescent="0.25">
      <c r="G27" s="55"/>
      <c r="H27" s="255"/>
      <c r="I27" s="255"/>
      <c r="J27" s="255"/>
      <c r="K27" s="255"/>
      <c r="L27" s="255"/>
      <c r="M27" s="255"/>
      <c r="N27" s="255"/>
      <c r="O27" s="255"/>
      <c r="P27" s="255"/>
      <c r="Q27" s="255"/>
      <c r="R27" s="255"/>
      <c r="AT27" s="536"/>
      <c r="AU27" s="536"/>
      <c r="AV27" s="536"/>
      <c r="AW27" s="536"/>
      <c r="AX27" s="536"/>
    </row>
    <row r="28" spans="2:50" ht="14.25" customHeight="1" x14ac:dyDescent="0.25">
      <c r="G28" s="55"/>
      <c r="H28" s="990" t="s">
        <v>1445</v>
      </c>
      <c r="I28" s="790"/>
      <c r="J28" s="990" t="s">
        <v>1478</v>
      </c>
      <c r="K28" s="789"/>
      <c r="L28" s="789"/>
      <c r="M28" s="790"/>
      <c r="N28" s="994" t="s">
        <v>1792</v>
      </c>
      <c r="O28" s="764"/>
      <c r="P28" s="764"/>
      <c r="Q28" s="764"/>
      <c r="R28" s="764"/>
      <c r="S28" s="764"/>
      <c r="T28" s="764"/>
      <c r="U28" s="764"/>
      <c r="V28" s="764"/>
      <c r="W28" s="764"/>
      <c r="X28" s="764"/>
      <c r="Y28" s="764"/>
      <c r="Z28" s="765"/>
      <c r="AA28" s="994" t="s">
        <v>1793</v>
      </c>
      <c r="AB28" s="764"/>
      <c r="AC28" s="764"/>
      <c r="AD28" s="764"/>
      <c r="AE28" s="764"/>
      <c r="AF28" s="764"/>
      <c r="AG28" s="764"/>
      <c r="AH28" s="764"/>
      <c r="AI28" s="764"/>
      <c r="AJ28" s="764"/>
      <c r="AK28" s="764"/>
      <c r="AL28" s="764"/>
      <c r="AM28" s="764"/>
      <c r="AN28" s="764"/>
      <c r="AO28" s="764"/>
      <c r="AP28" s="764"/>
      <c r="AQ28" s="764"/>
      <c r="AR28" s="764"/>
      <c r="AS28" s="765"/>
      <c r="AT28" s="1166" t="s">
        <v>1481</v>
      </c>
      <c r="AU28" s="789"/>
      <c r="AV28" s="789"/>
      <c r="AW28" s="789"/>
      <c r="AX28" s="790"/>
    </row>
    <row r="29" spans="2:50" ht="14.25" customHeight="1" x14ac:dyDescent="0.25">
      <c r="G29" s="55"/>
      <c r="H29" s="806"/>
      <c r="I29" s="807"/>
      <c r="J29" s="806"/>
      <c r="K29" s="794"/>
      <c r="L29" s="794"/>
      <c r="M29" s="807"/>
      <c r="N29" s="978" t="s">
        <v>796</v>
      </c>
      <c r="O29" s="764"/>
      <c r="P29" s="764"/>
      <c r="Q29" s="764"/>
      <c r="R29" s="764"/>
      <c r="S29" s="764"/>
      <c r="T29" s="765"/>
      <c r="U29" s="978" t="s">
        <v>1401</v>
      </c>
      <c r="V29" s="764"/>
      <c r="W29" s="764"/>
      <c r="X29" s="764"/>
      <c r="Y29" s="764"/>
      <c r="Z29" s="765"/>
      <c r="AA29" s="978" t="s">
        <v>796</v>
      </c>
      <c r="AB29" s="764"/>
      <c r="AC29" s="764"/>
      <c r="AD29" s="764"/>
      <c r="AE29" s="764"/>
      <c r="AF29" s="765"/>
      <c r="AG29" s="978" t="s">
        <v>1794</v>
      </c>
      <c r="AH29" s="764"/>
      <c r="AI29" s="764"/>
      <c r="AJ29" s="764"/>
      <c r="AK29" s="764"/>
      <c r="AL29" s="764"/>
      <c r="AM29" s="765"/>
      <c r="AN29" s="978" t="s">
        <v>1510</v>
      </c>
      <c r="AO29" s="764"/>
      <c r="AP29" s="764"/>
      <c r="AQ29" s="764"/>
      <c r="AR29" s="764"/>
      <c r="AS29" s="765"/>
      <c r="AT29" s="806"/>
      <c r="AU29" s="794"/>
      <c r="AV29" s="794"/>
      <c r="AW29" s="794"/>
      <c r="AX29" s="807"/>
    </row>
    <row r="30" spans="2:50" ht="14.25" customHeight="1" x14ac:dyDescent="0.25">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2:50" ht="14.2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2:50" ht="15" customHeight="1" x14ac:dyDescent="0.25">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7:50" ht="15" customHeight="1"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7:50" ht="15" customHeight="1" x14ac:dyDescent="0.25">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7: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7:50" ht="15" customHeight="1" x14ac:dyDescent="0.25">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7:50" ht="15"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7:50" ht="15"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7:50" ht="15" customHeight="1" x14ac:dyDescent="0.25">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7:50" ht="15" customHeight="1" x14ac:dyDescent="0.25">
      <c r="G40" s="223"/>
      <c r="H40" s="980"/>
      <c r="I40" s="765"/>
      <c r="J40" s="979"/>
      <c r="K40" s="764"/>
      <c r="L40" s="764"/>
      <c r="M40" s="765"/>
      <c r="N40" s="980"/>
      <c r="O40" s="764"/>
      <c r="P40" s="764"/>
      <c r="Q40" s="764"/>
      <c r="R40" s="764"/>
      <c r="S40" s="764"/>
      <c r="T40" s="765"/>
      <c r="U40" s="977"/>
      <c r="V40" s="764"/>
      <c r="W40" s="764"/>
      <c r="X40" s="764"/>
      <c r="Y40" s="764"/>
      <c r="Z40" s="765"/>
      <c r="AA40" s="980"/>
      <c r="AB40" s="764"/>
      <c r="AC40" s="764"/>
      <c r="AD40" s="764"/>
      <c r="AE40" s="764"/>
      <c r="AF40" s="765"/>
      <c r="AG40" s="980"/>
      <c r="AH40" s="764"/>
      <c r="AI40" s="764"/>
      <c r="AJ40" s="764"/>
      <c r="AK40" s="764"/>
      <c r="AL40" s="764"/>
      <c r="AM40" s="765"/>
      <c r="AN40" s="983"/>
      <c r="AO40" s="764"/>
      <c r="AP40" s="764"/>
      <c r="AQ40" s="764"/>
      <c r="AR40" s="764"/>
      <c r="AS40" s="765"/>
      <c r="AT40" s="1063"/>
      <c r="AU40" s="764"/>
      <c r="AV40" s="764"/>
      <c r="AW40" s="764"/>
      <c r="AX40" s="765"/>
    </row>
    <row r="41" spans="7:50" ht="15" customHeight="1" x14ac:dyDescent="0.25">
      <c r="G41" s="223"/>
      <c r="H41" s="980"/>
      <c r="I41" s="765"/>
      <c r="J41" s="979"/>
      <c r="K41" s="764"/>
      <c r="L41" s="764"/>
      <c r="M41" s="765"/>
      <c r="N41" s="980"/>
      <c r="O41" s="764"/>
      <c r="P41" s="764"/>
      <c r="Q41" s="764"/>
      <c r="R41" s="764"/>
      <c r="S41" s="764"/>
      <c r="T41" s="765"/>
      <c r="U41" s="977"/>
      <c r="V41" s="764"/>
      <c r="W41" s="764"/>
      <c r="X41" s="764"/>
      <c r="Y41" s="764"/>
      <c r="Z41" s="765"/>
      <c r="AA41" s="980"/>
      <c r="AB41" s="764"/>
      <c r="AC41" s="764"/>
      <c r="AD41" s="764"/>
      <c r="AE41" s="764"/>
      <c r="AF41" s="765"/>
      <c r="AG41" s="980"/>
      <c r="AH41" s="764"/>
      <c r="AI41" s="764"/>
      <c r="AJ41" s="764"/>
      <c r="AK41" s="764"/>
      <c r="AL41" s="764"/>
      <c r="AM41" s="765"/>
      <c r="AN41" s="983"/>
      <c r="AO41" s="764"/>
      <c r="AP41" s="764"/>
      <c r="AQ41" s="764"/>
      <c r="AR41" s="764"/>
      <c r="AS41" s="765"/>
      <c r="AT41" s="1063"/>
      <c r="AU41" s="764"/>
      <c r="AV41" s="764"/>
      <c r="AW41" s="764"/>
      <c r="AX41" s="765"/>
    </row>
    <row r="42" spans="7:50" ht="15" customHeight="1" x14ac:dyDescent="0.25">
      <c r="G42" s="223"/>
      <c r="H42" s="980"/>
      <c r="I42" s="765"/>
      <c r="J42" s="979"/>
      <c r="K42" s="764"/>
      <c r="L42" s="764"/>
      <c r="M42" s="765"/>
      <c r="N42" s="980"/>
      <c r="O42" s="764"/>
      <c r="P42" s="764"/>
      <c r="Q42" s="764"/>
      <c r="R42" s="764"/>
      <c r="S42" s="764"/>
      <c r="T42" s="765"/>
      <c r="U42" s="977"/>
      <c r="V42" s="764"/>
      <c r="W42" s="764"/>
      <c r="X42" s="764"/>
      <c r="Y42" s="764"/>
      <c r="Z42" s="765"/>
      <c r="AA42" s="980"/>
      <c r="AB42" s="764"/>
      <c r="AC42" s="764"/>
      <c r="AD42" s="764"/>
      <c r="AE42" s="764"/>
      <c r="AF42" s="765"/>
      <c r="AG42" s="980"/>
      <c r="AH42" s="764"/>
      <c r="AI42" s="764"/>
      <c r="AJ42" s="764"/>
      <c r="AK42" s="764"/>
      <c r="AL42" s="764"/>
      <c r="AM42" s="765"/>
      <c r="AN42" s="983"/>
      <c r="AO42" s="764"/>
      <c r="AP42" s="764"/>
      <c r="AQ42" s="764"/>
      <c r="AR42" s="764"/>
      <c r="AS42" s="765"/>
      <c r="AT42" s="1063"/>
      <c r="AU42" s="764"/>
      <c r="AV42" s="764"/>
      <c r="AW42" s="764"/>
      <c r="AX42" s="765"/>
    </row>
    <row r="43" spans="7:50" ht="15" customHeight="1" x14ac:dyDescent="0.25">
      <c r="G43" s="223"/>
      <c r="H43" s="980"/>
      <c r="I43" s="765"/>
      <c r="J43" s="979"/>
      <c r="K43" s="764"/>
      <c r="L43" s="764"/>
      <c r="M43" s="765"/>
      <c r="N43" s="980"/>
      <c r="O43" s="764"/>
      <c r="P43" s="764"/>
      <c r="Q43" s="764"/>
      <c r="R43" s="764"/>
      <c r="S43" s="764"/>
      <c r="T43" s="765"/>
      <c r="U43" s="977"/>
      <c r="V43" s="764"/>
      <c r="W43" s="764"/>
      <c r="X43" s="764"/>
      <c r="Y43" s="764"/>
      <c r="Z43" s="765"/>
      <c r="AA43" s="980"/>
      <c r="AB43" s="764"/>
      <c r="AC43" s="764"/>
      <c r="AD43" s="764"/>
      <c r="AE43" s="764"/>
      <c r="AF43" s="765"/>
      <c r="AG43" s="980"/>
      <c r="AH43" s="764"/>
      <c r="AI43" s="764"/>
      <c r="AJ43" s="764"/>
      <c r="AK43" s="764"/>
      <c r="AL43" s="764"/>
      <c r="AM43" s="765"/>
      <c r="AN43" s="983"/>
      <c r="AO43" s="764"/>
      <c r="AP43" s="764"/>
      <c r="AQ43" s="764"/>
      <c r="AR43" s="764"/>
      <c r="AS43" s="765"/>
      <c r="AT43" s="1063"/>
      <c r="AU43" s="764"/>
      <c r="AV43" s="764"/>
      <c r="AW43" s="764"/>
      <c r="AX43" s="765"/>
    </row>
    <row r="44" spans="7:50" ht="14.25" customHeight="1" x14ac:dyDescent="0.25">
      <c r="G44" s="223"/>
      <c r="H44" s="980"/>
      <c r="I44" s="765"/>
      <c r="J44" s="979"/>
      <c r="K44" s="764"/>
      <c r="L44" s="764"/>
      <c r="M44" s="765"/>
      <c r="N44" s="980"/>
      <c r="O44" s="764"/>
      <c r="P44" s="764"/>
      <c r="Q44" s="764"/>
      <c r="R44" s="764"/>
      <c r="S44" s="764"/>
      <c r="T44" s="765"/>
      <c r="U44" s="977"/>
      <c r="V44" s="764"/>
      <c r="W44" s="764"/>
      <c r="X44" s="764"/>
      <c r="Y44" s="764"/>
      <c r="Z44" s="765"/>
      <c r="AA44" s="980"/>
      <c r="AB44" s="764"/>
      <c r="AC44" s="764"/>
      <c r="AD44" s="764"/>
      <c r="AE44" s="764"/>
      <c r="AF44" s="765"/>
      <c r="AG44" s="980"/>
      <c r="AH44" s="764"/>
      <c r="AI44" s="764"/>
      <c r="AJ44" s="764"/>
      <c r="AK44" s="764"/>
      <c r="AL44" s="764"/>
      <c r="AM44" s="765"/>
      <c r="AN44" s="983"/>
      <c r="AO44" s="764"/>
      <c r="AP44" s="764"/>
      <c r="AQ44" s="764"/>
      <c r="AR44" s="764"/>
      <c r="AS44" s="765"/>
      <c r="AT44" s="1063"/>
      <c r="AU44" s="764"/>
      <c r="AV44" s="764"/>
      <c r="AW44" s="764"/>
      <c r="AX44" s="765"/>
    </row>
    <row r="45" spans="7:50" ht="14.25" customHeight="1" x14ac:dyDescent="0.25">
      <c r="G45" s="223"/>
      <c r="H45" s="980"/>
      <c r="I45" s="765"/>
      <c r="J45" s="979"/>
      <c r="K45" s="764"/>
      <c r="L45" s="764"/>
      <c r="M45" s="765"/>
      <c r="N45" s="980"/>
      <c r="O45" s="764"/>
      <c r="P45" s="764"/>
      <c r="Q45" s="764"/>
      <c r="R45" s="764"/>
      <c r="S45" s="764"/>
      <c r="T45" s="765"/>
      <c r="U45" s="977"/>
      <c r="V45" s="764"/>
      <c r="W45" s="764"/>
      <c r="X45" s="764"/>
      <c r="Y45" s="764"/>
      <c r="Z45" s="765"/>
      <c r="AA45" s="980"/>
      <c r="AB45" s="764"/>
      <c r="AC45" s="764"/>
      <c r="AD45" s="764"/>
      <c r="AE45" s="764"/>
      <c r="AF45" s="765"/>
      <c r="AG45" s="980"/>
      <c r="AH45" s="764"/>
      <c r="AI45" s="764"/>
      <c r="AJ45" s="764"/>
      <c r="AK45" s="764"/>
      <c r="AL45" s="764"/>
      <c r="AM45" s="765"/>
      <c r="AN45" s="983"/>
      <c r="AO45" s="764"/>
      <c r="AP45" s="764"/>
      <c r="AQ45" s="764"/>
      <c r="AR45" s="764"/>
      <c r="AS45" s="765"/>
      <c r="AT45" s="1063"/>
      <c r="AU45" s="764"/>
      <c r="AV45" s="764"/>
      <c r="AW45" s="764"/>
      <c r="AX45" s="765"/>
    </row>
    <row r="46" spans="7:50" ht="14.25" customHeight="1" x14ac:dyDescent="0.25">
      <c r="G46" s="223"/>
      <c r="H46" s="980"/>
      <c r="I46" s="765"/>
      <c r="J46" s="979"/>
      <c r="K46" s="764"/>
      <c r="L46" s="764"/>
      <c r="M46" s="765"/>
      <c r="N46" s="980"/>
      <c r="O46" s="764"/>
      <c r="P46" s="764"/>
      <c r="Q46" s="764"/>
      <c r="R46" s="764"/>
      <c r="S46" s="764"/>
      <c r="T46" s="765"/>
      <c r="U46" s="977"/>
      <c r="V46" s="764"/>
      <c r="W46" s="764"/>
      <c r="X46" s="764"/>
      <c r="Y46" s="764"/>
      <c r="Z46" s="765"/>
      <c r="AA46" s="980"/>
      <c r="AB46" s="764"/>
      <c r="AC46" s="764"/>
      <c r="AD46" s="764"/>
      <c r="AE46" s="764"/>
      <c r="AF46" s="765"/>
      <c r="AG46" s="980"/>
      <c r="AH46" s="764"/>
      <c r="AI46" s="764"/>
      <c r="AJ46" s="764"/>
      <c r="AK46" s="764"/>
      <c r="AL46" s="764"/>
      <c r="AM46" s="765"/>
      <c r="AN46" s="983"/>
      <c r="AO46" s="764"/>
      <c r="AP46" s="764"/>
      <c r="AQ46" s="764"/>
      <c r="AR46" s="764"/>
      <c r="AS46" s="765"/>
      <c r="AT46" s="1063"/>
      <c r="AU46" s="764"/>
      <c r="AV46" s="764"/>
      <c r="AW46" s="764"/>
      <c r="AX46" s="765"/>
    </row>
    <row r="47" spans="7:50" ht="14.25" customHeight="1" x14ac:dyDescent="0.25">
      <c r="G47" s="256"/>
      <c r="H47" s="980"/>
      <c r="I47" s="765"/>
      <c r="J47" s="979"/>
      <c r="K47" s="764"/>
      <c r="L47" s="764"/>
      <c r="M47" s="765"/>
      <c r="N47" s="980"/>
      <c r="O47" s="764"/>
      <c r="P47" s="764"/>
      <c r="Q47" s="764"/>
      <c r="R47" s="764"/>
      <c r="S47" s="764"/>
      <c r="T47" s="765"/>
      <c r="U47" s="977"/>
      <c r="V47" s="764"/>
      <c r="W47" s="764"/>
      <c r="X47" s="764"/>
      <c r="Y47" s="764"/>
      <c r="Z47" s="765"/>
      <c r="AA47" s="980"/>
      <c r="AB47" s="764"/>
      <c r="AC47" s="764"/>
      <c r="AD47" s="764"/>
      <c r="AE47" s="764"/>
      <c r="AF47" s="765"/>
      <c r="AG47" s="980"/>
      <c r="AH47" s="764"/>
      <c r="AI47" s="764"/>
      <c r="AJ47" s="764"/>
      <c r="AK47" s="764"/>
      <c r="AL47" s="764"/>
      <c r="AM47" s="765"/>
      <c r="AN47" s="983"/>
      <c r="AO47" s="764"/>
      <c r="AP47" s="764"/>
      <c r="AQ47" s="764"/>
      <c r="AR47" s="764"/>
      <c r="AS47" s="765"/>
      <c r="AT47" s="1063"/>
      <c r="AU47" s="764"/>
      <c r="AV47" s="764"/>
      <c r="AW47" s="764"/>
      <c r="AX47" s="765"/>
    </row>
    <row r="48" spans="7:50" ht="14.25" customHeight="1" x14ac:dyDescent="0.25">
      <c r="G48" s="256"/>
      <c r="H48" s="980"/>
      <c r="I48" s="765"/>
      <c r="J48" s="979"/>
      <c r="K48" s="764"/>
      <c r="L48" s="764"/>
      <c r="M48" s="765"/>
      <c r="N48" s="980"/>
      <c r="O48" s="764"/>
      <c r="P48" s="764"/>
      <c r="Q48" s="764"/>
      <c r="R48" s="764"/>
      <c r="S48" s="764"/>
      <c r="T48" s="765"/>
      <c r="U48" s="977"/>
      <c r="V48" s="764"/>
      <c r="W48" s="764"/>
      <c r="X48" s="764"/>
      <c r="Y48" s="764"/>
      <c r="Z48" s="765"/>
      <c r="AA48" s="980"/>
      <c r="AB48" s="764"/>
      <c r="AC48" s="764"/>
      <c r="AD48" s="764"/>
      <c r="AE48" s="764"/>
      <c r="AF48" s="765"/>
      <c r="AG48" s="980"/>
      <c r="AH48" s="764"/>
      <c r="AI48" s="764"/>
      <c r="AJ48" s="764"/>
      <c r="AK48" s="764"/>
      <c r="AL48" s="764"/>
      <c r="AM48" s="765"/>
      <c r="AN48" s="983"/>
      <c r="AO48" s="764"/>
      <c r="AP48" s="764"/>
      <c r="AQ48" s="764"/>
      <c r="AR48" s="764"/>
      <c r="AS48" s="765"/>
      <c r="AT48" s="1063"/>
      <c r="AU48" s="764"/>
      <c r="AV48" s="764"/>
      <c r="AW48" s="764"/>
      <c r="AX48" s="765"/>
    </row>
    <row r="49" spans="7:50" ht="14.25" customHeight="1" x14ac:dyDescent="0.25">
      <c r="G49" s="256"/>
      <c r="H49" s="980"/>
      <c r="I49" s="765"/>
      <c r="J49" s="979"/>
      <c r="K49" s="764"/>
      <c r="L49" s="764"/>
      <c r="M49" s="765"/>
      <c r="N49" s="980"/>
      <c r="O49" s="764"/>
      <c r="P49" s="764"/>
      <c r="Q49" s="764"/>
      <c r="R49" s="764"/>
      <c r="S49" s="764"/>
      <c r="T49" s="765"/>
      <c r="U49" s="977"/>
      <c r="V49" s="764"/>
      <c r="W49" s="764"/>
      <c r="X49" s="764"/>
      <c r="Y49" s="764"/>
      <c r="Z49" s="765"/>
      <c r="AA49" s="980"/>
      <c r="AB49" s="764"/>
      <c r="AC49" s="764"/>
      <c r="AD49" s="764"/>
      <c r="AE49" s="764"/>
      <c r="AF49" s="765"/>
      <c r="AG49" s="980"/>
      <c r="AH49" s="764"/>
      <c r="AI49" s="764"/>
      <c r="AJ49" s="764"/>
      <c r="AK49" s="764"/>
      <c r="AL49" s="764"/>
      <c r="AM49" s="765"/>
      <c r="AN49" s="983"/>
      <c r="AO49" s="764"/>
      <c r="AP49" s="764"/>
      <c r="AQ49" s="764"/>
      <c r="AR49" s="764"/>
      <c r="AS49" s="765"/>
      <c r="AT49" s="1063"/>
      <c r="AU49" s="764"/>
      <c r="AV49" s="764"/>
      <c r="AW49" s="764"/>
      <c r="AX49" s="765"/>
    </row>
    <row r="50" spans="7:50" ht="14.25" customHeight="1" x14ac:dyDescent="0.25">
      <c r="G50" s="256"/>
      <c r="H50" s="993"/>
      <c r="I50" s="765"/>
      <c r="J50" s="993"/>
      <c r="K50" s="764"/>
      <c r="L50" s="764"/>
      <c r="M50" s="765"/>
      <c r="N50" s="993"/>
      <c r="O50" s="764"/>
      <c r="P50" s="764"/>
      <c r="Q50" s="764"/>
      <c r="R50" s="764"/>
      <c r="S50" s="764"/>
      <c r="T50" s="765"/>
      <c r="U50" s="986"/>
      <c r="V50" s="764"/>
      <c r="W50" s="764"/>
      <c r="X50" s="764"/>
      <c r="Y50" s="764"/>
      <c r="Z50" s="765"/>
      <c r="AA50" s="993"/>
      <c r="AB50" s="764"/>
      <c r="AC50" s="764"/>
      <c r="AD50" s="764"/>
      <c r="AE50" s="764"/>
      <c r="AF50" s="765"/>
      <c r="AG50" s="993"/>
      <c r="AH50" s="764"/>
      <c r="AI50" s="764"/>
      <c r="AJ50" s="764"/>
      <c r="AK50" s="764"/>
      <c r="AL50" s="764"/>
      <c r="AM50" s="765"/>
      <c r="AN50" s="995"/>
      <c r="AO50" s="764"/>
      <c r="AP50" s="764"/>
      <c r="AQ50" s="764"/>
      <c r="AR50" s="764"/>
      <c r="AS50" s="765"/>
      <c r="AT50" s="1065"/>
      <c r="AU50" s="764"/>
      <c r="AV50" s="764"/>
      <c r="AW50" s="764"/>
      <c r="AX50" s="765"/>
    </row>
    <row r="51" spans="7:50" ht="14.25" customHeight="1" x14ac:dyDescent="0.25">
      <c r="G51" s="223"/>
      <c r="H51" s="1092" t="s">
        <v>1494</v>
      </c>
      <c r="I51" s="764"/>
      <c r="J51" s="764"/>
      <c r="K51" s="764"/>
      <c r="L51" s="764"/>
      <c r="M51" s="764"/>
      <c r="N51" s="764"/>
      <c r="O51" s="764"/>
      <c r="P51" s="764"/>
      <c r="Q51" s="764"/>
      <c r="R51" s="764"/>
      <c r="S51" s="764"/>
      <c r="T51" s="764"/>
      <c r="U51" s="764"/>
      <c r="V51" s="764"/>
      <c r="W51" s="764"/>
      <c r="X51" s="764"/>
      <c r="Y51" s="764"/>
      <c r="Z51" s="764"/>
      <c r="AA51" s="764"/>
      <c r="AB51" s="764"/>
      <c r="AC51" s="764"/>
      <c r="AD51" s="764"/>
      <c r="AE51" s="764"/>
      <c r="AF51" s="764"/>
      <c r="AG51" s="764"/>
      <c r="AH51" s="764"/>
      <c r="AI51" s="764"/>
      <c r="AJ51" s="764"/>
      <c r="AK51" s="764"/>
      <c r="AL51" s="764"/>
      <c r="AM51" s="764"/>
      <c r="AN51" s="764"/>
      <c r="AO51" s="764"/>
      <c r="AP51" s="764"/>
      <c r="AQ51" s="764"/>
      <c r="AR51" s="764"/>
      <c r="AS51" s="765"/>
      <c r="AT51" s="1134">
        <f>SUM(AT30:AT50)</f>
        <v>0</v>
      </c>
      <c r="AU51" s="764"/>
      <c r="AV51" s="764"/>
      <c r="AW51" s="764"/>
      <c r="AX51" s="765"/>
    </row>
    <row r="52" spans="7:50" ht="14.25" customHeight="1" x14ac:dyDescent="0.25">
      <c r="G52" s="223"/>
    </row>
    <row r="53" spans="7:50" ht="14.25" customHeight="1" x14ac:dyDescent="0.25">
      <c r="G53" s="223"/>
    </row>
    <row r="54" spans="7:50" ht="15" customHeight="1" x14ac:dyDescent="0.25">
      <c r="G54" s="223"/>
    </row>
    <row r="55" spans="7:50" ht="14.25" customHeight="1" x14ac:dyDescent="0.25">
      <c r="G55" s="223"/>
      <c r="H55" s="976" t="s">
        <v>1795</v>
      </c>
      <c r="I55" s="824"/>
      <c r="J55" s="824"/>
      <c r="K55" s="824"/>
      <c r="L55" s="824"/>
      <c r="M55" s="824"/>
      <c r="N55" s="824"/>
      <c r="O55" s="824"/>
      <c r="P55" s="824"/>
      <c r="Q55" s="824"/>
      <c r="R55" s="824"/>
      <c r="S55" s="824"/>
      <c r="T55" s="824"/>
      <c r="U55" s="824"/>
      <c r="V55" s="824"/>
      <c r="W55" s="824"/>
      <c r="X55" s="824"/>
      <c r="Y55" s="825"/>
      <c r="Z55" s="976" t="s">
        <v>1796</v>
      </c>
      <c r="AA55" s="824"/>
      <c r="AB55" s="824"/>
      <c r="AC55" s="824"/>
      <c r="AD55" s="824"/>
      <c r="AE55" s="824"/>
      <c r="AF55" s="824"/>
      <c r="AG55" s="824"/>
      <c r="AH55" s="824"/>
      <c r="AI55" s="824"/>
      <c r="AJ55" s="824"/>
      <c r="AK55" s="824"/>
      <c r="AL55" s="824"/>
      <c r="AM55" s="824"/>
      <c r="AN55" s="824"/>
      <c r="AO55" s="824"/>
      <c r="AP55" s="824"/>
      <c r="AQ55" s="825"/>
    </row>
    <row r="56" spans="7:50" ht="14.25" customHeight="1" x14ac:dyDescent="0.25">
      <c r="G56" s="223"/>
      <c r="H56" s="257" t="s">
        <v>796</v>
      </c>
      <c r="I56" s="258"/>
      <c r="J56" s="258"/>
      <c r="K56" s="258"/>
      <c r="L56" s="258"/>
      <c r="M56" s="258"/>
      <c r="N56" s="258"/>
      <c r="O56" s="258"/>
      <c r="P56" s="258"/>
      <c r="Q56" s="259"/>
      <c r="R56" s="257" t="s">
        <v>1511</v>
      </c>
      <c r="S56" s="258"/>
      <c r="T56" s="258"/>
      <c r="U56" s="259"/>
      <c r="V56" s="257" t="s">
        <v>1510</v>
      </c>
      <c r="W56" s="258"/>
      <c r="X56" s="258"/>
      <c r="Y56" s="259"/>
      <c r="Z56" s="257" t="s">
        <v>796</v>
      </c>
      <c r="AA56" s="258"/>
      <c r="AB56" s="258"/>
      <c r="AC56" s="258"/>
      <c r="AD56" s="258"/>
      <c r="AE56" s="258"/>
      <c r="AF56" s="258"/>
      <c r="AG56" s="258"/>
      <c r="AH56" s="258"/>
      <c r="AI56" s="259"/>
      <c r="AJ56" s="257" t="s">
        <v>1511</v>
      </c>
      <c r="AK56" s="258"/>
      <c r="AL56" s="258"/>
      <c r="AM56" s="259"/>
      <c r="AN56" s="257" t="s">
        <v>1510</v>
      </c>
      <c r="AO56" s="258"/>
      <c r="AP56" s="258"/>
      <c r="AQ56" s="259"/>
    </row>
    <row r="57" spans="7:50" ht="14.25" customHeight="1" x14ac:dyDescent="0.25">
      <c r="G57" s="223"/>
      <c r="H57" s="260"/>
      <c r="Q57" s="261"/>
      <c r="R57" s="260"/>
      <c r="U57" s="261"/>
      <c r="V57" s="260"/>
      <c r="Y57" s="261"/>
      <c r="Z57" s="260"/>
      <c r="AI57" s="261"/>
      <c r="AJ57" s="260"/>
      <c r="AM57" s="261"/>
      <c r="AN57" s="260"/>
      <c r="AQ57" s="261"/>
    </row>
    <row r="58" spans="7:50" ht="14.25" customHeight="1" x14ac:dyDescent="0.25">
      <c r="G58" s="223"/>
      <c r="H58" s="260"/>
      <c r="Q58" s="261"/>
      <c r="R58" s="260"/>
      <c r="U58" s="261"/>
      <c r="V58" s="260"/>
      <c r="Y58" s="261"/>
      <c r="Z58" s="260"/>
      <c r="AI58" s="261"/>
      <c r="AJ58" s="260"/>
      <c r="AM58" s="261"/>
      <c r="AN58" s="260"/>
      <c r="AQ58" s="261"/>
    </row>
    <row r="59" spans="7:50" ht="14.25" customHeight="1" x14ac:dyDescent="0.25">
      <c r="G59" s="223"/>
      <c r="H59" s="260"/>
      <c r="Q59" s="261"/>
      <c r="R59" s="260"/>
      <c r="U59" s="261"/>
      <c r="V59" s="260"/>
      <c r="Y59" s="261"/>
      <c r="Z59" s="260"/>
      <c r="AI59" s="261"/>
      <c r="AJ59" s="260"/>
      <c r="AM59" s="261"/>
      <c r="AN59" s="260"/>
      <c r="AQ59" s="261"/>
    </row>
    <row r="60" spans="7:50" ht="14.25" customHeight="1" x14ac:dyDescent="0.25">
      <c r="G60" s="223"/>
      <c r="H60" s="260"/>
      <c r="Q60" s="261"/>
      <c r="R60" s="260"/>
      <c r="U60" s="261"/>
      <c r="V60" s="260"/>
      <c r="Y60" s="261"/>
      <c r="Z60" s="260"/>
      <c r="AI60" s="261"/>
      <c r="AJ60" s="260"/>
      <c r="AM60" s="261"/>
      <c r="AN60" s="260"/>
      <c r="AQ60" s="261"/>
    </row>
    <row r="61" spans="7:50" ht="14.25" customHeight="1" x14ac:dyDescent="0.25">
      <c r="G61" s="223"/>
      <c r="H61" s="262"/>
      <c r="I61" s="263"/>
      <c r="J61" s="263"/>
      <c r="K61" s="263"/>
      <c r="L61" s="263"/>
      <c r="M61" s="263"/>
      <c r="N61" s="263"/>
      <c r="O61" s="263"/>
      <c r="P61" s="263"/>
      <c r="Q61" s="264"/>
      <c r="R61" s="262"/>
      <c r="S61" s="263"/>
      <c r="T61" s="263"/>
      <c r="U61" s="264"/>
      <c r="V61" s="262"/>
      <c r="W61" s="263"/>
      <c r="X61" s="263"/>
      <c r="Y61" s="264"/>
      <c r="Z61" s="262"/>
      <c r="AA61" s="263"/>
      <c r="AB61" s="263"/>
      <c r="AC61" s="263"/>
      <c r="AD61" s="263"/>
      <c r="AE61" s="263"/>
      <c r="AF61" s="263"/>
      <c r="AG61" s="263"/>
      <c r="AH61" s="263"/>
      <c r="AI61" s="264"/>
      <c r="AJ61" s="262"/>
      <c r="AK61" s="263"/>
      <c r="AL61" s="263"/>
      <c r="AM61" s="264"/>
      <c r="AN61" s="262"/>
      <c r="AO61" s="263"/>
      <c r="AP61" s="263"/>
      <c r="AQ61" s="264"/>
    </row>
    <row r="62" spans="7:50" ht="14.25" customHeight="1" x14ac:dyDescent="0.25">
      <c r="G62" s="223"/>
      <c r="AM62" s="265" t="s">
        <v>1797</v>
      </c>
      <c r="AN62" s="55" t="str">
        <f>'J-1'!U18</f>
        <v>J-1-1</v>
      </c>
    </row>
    <row r="63" spans="7:50" ht="14.25" customHeight="1" x14ac:dyDescent="0.25">
      <c r="G63" s="223"/>
    </row>
  </sheetData>
  <mergeCells count="209">
    <mergeCell ref="AT50:AX50"/>
    <mergeCell ref="AT28:AX29"/>
    <mergeCell ref="H35:I35"/>
    <mergeCell ref="H22:I23"/>
    <mergeCell ref="AA49:AF49"/>
    <mergeCell ref="N31:T31"/>
    <mergeCell ref="AN32:AS32"/>
    <mergeCell ref="AA36:AF36"/>
    <mergeCell ref="N40:T40"/>
    <mergeCell ref="AN41:AS41"/>
    <mergeCell ref="J43:M43"/>
    <mergeCell ref="AN47:AS47"/>
    <mergeCell ref="J33:M33"/>
    <mergeCell ref="H39:I39"/>
    <mergeCell ref="J42:M42"/>
    <mergeCell ref="AN43:AS43"/>
    <mergeCell ref="J23:P23"/>
    <mergeCell ref="AA35:AF35"/>
    <mergeCell ref="AT49:AX49"/>
    <mergeCell ref="AA40:AF40"/>
    <mergeCell ref="N44:T44"/>
    <mergeCell ref="AN45:AS45"/>
    <mergeCell ref="AA37:AF37"/>
    <mergeCell ref="AN29:AS29"/>
    <mergeCell ref="B12:E12"/>
    <mergeCell ref="AG31:AM31"/>
    <mergeCell ref="H45:I45"/>
    <mergeCell ref="AA32:AF32"/>
    <mergeCell ref="AT34:AX34"/>
    <mergeCell ref="H37:I37"/>
    <mergeCell ref="AL24:AS24"/>
    <mergeCell ref="U31:Z31"/>
    <mergeCell ref="J30:M30"/>
    <mergeCell ref="U40:Z40"/>
    <mergeCell ref="Q23:W23"/>
    <mergeCell ref="AN34:AS34"/>
    <mergeCell ref="B14:E14"/>
    <mergeCell ref="AA38:AF38"/>
    <mergeCell ref="AT39:AX39"/>
    <mergeCell ref="N42:T42"/>
    <mergeCell ref="AT36:AX36"/>
    <mergeCell ref="J45:M45"/>
    <mergeCell ref="AA43:AF43"/>
    <mergeCell ref="AE23:AK23"/>
    <mergeCell ref="B13:E13"/>
    <mergeCell ref="B16:E16"/>
    <mergeCell ref="G9:Z11"/>
    <mergeCell ref="J47:M47"/>
    <mergeCell ref="AN44:AS44"/>
    <mergeCell ref="H41:I41"/>
    <mergeCell ref="N30:T30"/>
    <mergeCell ref="AN31:AS31"/>
    <mergeCell ref="AG29:AM29"/>
    <mergeCell ref="U29:Z29"/>
    <mergeCell ref="AT48:AX48"/>
    <mergeCell ref="AT42:AX42"/>
    <mergeCell ref="AT32:AX32"/>
    <mergeCell ref="AT24:AX24"/>
    <mergeCell ref="AT38:AX38"/>
    <mergeCell ref="AT41:AX41"/>
    <mergeCell ref="AT40:AX40"/>
    <mergeCell ref="AT33:AX33"/>
    <mergeCell ref="AT35:AX35"/>
    <mergeCell ref="AA33:AF33"/>
    <mergeCell ref="AT37:AX37"/>
    <mergeCell ref="AG32:AM32"/>
    <mergeCell ref="J22:AX22"/>
    <mergeCell ref="AN36:AS36"/>
    <mergeCell ref="H50:I50"/>
    <mergeCell ref="AG33:AM33"/>
    <mergeCell ref="AG42:AM42"/>
    <mergeCell ref="H34:I34"/>
    <mergeCell ref="AG43:AM43"/>
    <mergeCell ref="U42:Z42"/>
    <mergeCell ref="AA50:AF50"/>
    <mergeCell ref="AG30:AM30"/>
    <mergeCell ref="AA34:AF34"/>
    <mergeCell ref="H33:I33"/>
    <mergeCell ref="AA31:AF31"/>
    <mergeCell ref="U39:Z39"/>
    <mergeCell ref="J44:M44"/>
    <mergeCell ref="AG38:AM38"/>
    <mergeCell ref="N50:T50"/>
    <mergeCell ref="AG44:AM44"/>
    <mergeCell ref="AG35:AM35"/>
    <mergeCell ref="H49:I49"/>
    <mergeCell ref="H36:I36"/>
    <mergeCell ref="J49:M49"/>
    <mergeCell ref="AA48:AF48"/>
    <mergeCell ref="G7:AR7"/>
    <mergeCell ref="AG34:AM34"/>
    <mergeCell ref="N32:T32"/>
    <mergeCell ref="N41:T41"/>
    <mergeCell ref="X23:AD23"/>
    <mergeCell ref="AA47:AF47"/>
    <mergeCell ref="J34:M34"/>
    <mergeCell ref="N43:T43"/>
    <mergeCell ref="J24:P24"/>
    <mergeCell ref="AL23:AS23"/>
    <mergeCell ref="AA29:AF29"/>
    <mergeCell ref="N33:T33"/>
    <mergeCell ref="J36:M36"/>
    <mergeCell ref="J31:M31"/>
    <mergeCell ref="U32:Z32"/>
    <mergeCell ref="AE24:AK24"/>
    <mergeCell ref="AN33:AS33"/>
    <mergeCell ref="U45:Z45"/>
    <mergeCell ref="X24:AD24"/>
    <mergeCell ref="AA39:AF39"/>
    <mergeCell ref="AA30:AF30"/>
    <mergeCell ref="AG37:AM37"/>
    <mergeCell ref="N28:Z28"/>
    <mergeCell ref="U38:Z38"/>
    <mergeCell ref="Z55:AQ55"/>
    <mergeCell ref="U46:Z46"/>
    <mergeCell ref="H48:I48"/>
    <mergeCell ref="AA44:AF44"/>
    <mergeCell ref="AG48:AM48"/>
    <mergeCell ref="AN49:AS49"/>
    <mergeCell ref="AG45:AM45"/>
    <mergeCell ref="AN35:AS35"/>
    <mergeCell ref="U48:Z48"/>
    <mergeCell ref="H38:I38"/>
    <mergeCell ref="AG47:AM47"/>
    <mergeCell ref="AA41:AF41"/>
    <mergeCell ref="AN46:AS46"/>
    <mergeCell ref="J48:M48"/>
    <mergeCell ref="AN39:AS39"/>
    <mergeCell ref="AA45:AF45"/>
    <mergeCell ref="AN50:AS50"/>
    <mergeCell ref="J50:M50"/>
    <mergeCell ref="AG39:AM39"/>
    <mergeCell ref="N49:T49"/>
    <mergeCell ref="H51:AS51"/>
    <mergeCell ref="U50:Z50"/>
    <mergeCell ref="N39:T39"/>
    <mergeCell ref="N48:T48"/>
    <mergeCell ref="B6:E6"/>
    <mergeCell ref="U41:Z41"/>
    <mergeCell ref="N34:T34"/>
    <mergeCell ref="H43:I43"/>
    <mergeCell ref="B15:E15"/>
    <mergeCell ref="J46:M46"/>
    <mergeCell ref="J28:M29"/>
    <mergeCell ref="H31:I31"/>
    <mergeCell ref="U47:Z47"/>
    <mergeCell ref="H40:I40"/>
    <mergeCell ref="U43:Z43"/>
    <mergeCell ref="N36:T36"/>
    <mergeCell ref="N45:T45"/>
    <mergeCell ref="U33:Z33"/>
    <mergeCell ref="J38:M38"/>
    <mergeCell ref="J40:M40"/>
    <mergeCell ref="B17:E17"/>
    <mergeCell ref="H42:I42"/>
    <mergeCell ref="J35:M35"/>
    <mergeCell ref="H30:I30"/>
    <mergeCell ref="U37:Z37"/>
    <mergeCell ref="H44:I44"/>
    <mergeCell ref="H47:I47"/>
    <mergeCell ref="H24:I24"/>
    <mergeCell ref="B4:E4"/>
    <mergeCell ref="H46:I46"/>
    <mergeCell ref="H28:I29"/>
    <mergeCell ref="N35:T35"/>
    <mergeCell ref="J39:M39"/>
    <mergeCell ref="AN42:AS42"/>
    <mergeCell ref="AA46:AF46"/>
    <mergeCell ref="J37:M37"/>
    <mergeCell ref="AT30:AX30"/>
    <mergeCell ref="AG46:AM46"/>
    <mergeCell ref="AA28:AS28"/>
    <mergeCell ref="AG40:AM40"/>
    <mergeCell ref="H32:I32"/>
    <mergeCell ref="AN37:AS37"/>
    <mergeCell ref="U35:Z35"/>
    <mergeCell ref="AT44:AX44"/>
    <mergeCell ref="U44:Z44"/>
    <mergeCell ref="N46:T46"/>
    <mergeCell ref="J32:M32"/>
    <mergeCell ref="AT31:AX31"/>
    <mergeCell ref="U34:Z34"/>
    <mergeCell ref="AN30:AS30"/>
    <mergeCell ref="B8:E8"/>
    <mergeCell ref="U30:Z30"/>
    <mergeCell ref="AT51:AX51"/>
    <mergeCell ref="U49:Z49"/>
    <mergeCell ref="H55:Y55"/>
    <mergeCell ref="U36:Z36"/>
    <mergeCell ref="N29:T29"/>
    <mergeCell ref="AT45:AX45"/>
    <mergeCell ref="B10:E10"/>
    <mergeCell ref="N38:T38"/>
    <mergeCell ref="J41:M41"/>
    <mergeCell ref="AT23:AX23"/>
    <mergeCell ref="N47:T47"/>
    <mergeCell ref="AN48:AS48"/>
    <mergeCell ref="AG41:AM41"/>
    <mergeCell ref="Q24:W24"/>
    <mergeCell ref="AT47:AX47"/>
    <mergeCell ref="AG50:AM50"/>
    <mergeCell ref="N37:T37"/>
    <mergeCell ref="AN38:AS38"/>
    <mergeCell ref="AA42:AF42"/>
    <mergeCell ref="AT43:AX43"/>
    <mergeCell ref="AT46:AX46"/>
    <mergeCell ref="AG49:AM49"/>
    <mergeCell ref="AN40:AS40"/>
    <mergeCell ref="AG36:AM36"/>
  </mergeCells>
  <hyperlinks>
    <hyperlink ref="B4" location="PANDUAN!A1" display="PANDUAN" xr:uid="{00000000-0004-0000-2701-000000000000}"/>
    <hyperlink ref="B6" location="'EWS DIRECTORY'!A1" display="EWS DIRECTORY" xr:uid="{00000000-0004-0000-2701-000001000000}"/>
    <hyperlink ref="B8" location="'DATA PEMICU'!A1" display="DATA PEMICU" xr:uid="{00000000-0004-0000-2701-000002000000}"/>
    <hyperlink ref="B10" location="'DATA PENGUJI'!A1" display="DATA PENGUJI" xr:uid="{00000000-0004-0000-2701-000003000000}"/>
    <hyperlink ref="B12" location="'MAIN LEVEL'!A1" display="MAIN LEVEL" xr:uid="{00000000-0004-0000-2701-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2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1-000000000000}">
  <sheetPr codeName="Sheet218">
    <tabColor theme="4" tint="-0.249977111117893"/>
  </sheetPr>
  <dimension ref="A1:AP37"/>
  <sheetViews>
    <sheetView topLeftCell="B1" zoomScaleNormal="100" workbookViewId="0">
      <selection activeCell="AQ18" sqref="AQ18:AU18"/>
    </sheetView>
  </sheetViews>
  <sheetFormatPr defaultColWidth="3.5546875" defaultRowHeight="13.8" x14ac:dyDescent="0.25"/>
  <cols>
    <col min="1" max="1" width="3" style="110" hidden="1" customWidth="1"/>
    <col min="2" max="5" width="3.88671875" style="177" customWidth="1"/>
    <col min="6" max="6" width="3.88671875" style="110" customWidth="1"/>
    <col min="7" max="42" width="3.6640625" style="109" customWidth="1"/>
    <col min="43" max="43" width="3.5546875" style="109" customWidth="1"/>
    <col min="44" max="16384" width="3.5546875" style="109"/>
  </cols>
  <sheetData>
    <row r="1" spans="2:40" x14ac:dyDescent="0.25">
      <c r="G1" s="56"/>
    </row>
    <row r="2" spans="2:40" x14ac:dyDescent="0.25">
      <c r="G2" s="56" t="s">
        <v>1674</v>
      </c>
    </row>
    <row r="3" spans="2:40" x14ac:dyDescent="0.25">
      <c r="B3" s="111"/>
      <c r="C3" s="111"/>
      <c r="D3" s="111"/>
      <c r="E3" s="111"/>
      <c r="G3" s="56"/>
    </row>
    <row r="4" spans="2:40" x14ac:dyDescent="0.25">
      <c r="B4" s="762" t="s">
        <v>79</v>
      </c>
      <c r="C4" s="761"/>
      <c r="D4" s="761"/>
      <c r="E4" s="761"/>
      <c r="G4" s="56"/>
    </row>
    <row r="5" spans="2:40" x14ac:dyDescent="0.25">
      <c r="B5" s="111"/>
      <c r="C5" s="111"/>
      <c r="D5" s="111"/>
      <c r="E5" s="111"/>
      <c r="G5" s="56"/>
    </row>
    <row r="6" spans="2:40" x14ac:dyDescent="0.25">
      <c r="B6" s="762" t="s">
        <v>87</v>
      </c>
      <c r="C6" s="761"/>
      <c r="D6" s="761"/>
      <c r="E6" s="761"/>
      <c r="G6" s="56"/>
    </row>
    <row r="7" spans="2:40" ht="15" customHeight="1" x14ac:dyDescent="0.25">
      <c r="B7" s="111"/>
      <c r="C7" s="111"/>
      <c r="D7" s="111"/>
      <c r="E7" s="111"/>
      <c r="G7" s="1097" t="s">
        <v>1996</v>
      </c>
      <c r="H7" s="1094"/>
      <c r="I7" s="1094"/>
      <c r="J7" s="1094"/>
      <c r="K7" s="1094"/>
      <c r="L7" s="1094"/>
      <c r="M7" s="1094"/>
      <c r="N7" s="1094"/>
      <c r="O7" s="1094"/>
      <c r="P7" s="1094"/>
      <c r="Q7" s="1094"/>
      <c r="R7" s="1094"/>
      <c r="S7" s="1094"/>
      <c r="T7" s="1094"/>
      <c r="U7" s="1094"/>
      <c r="V7" s="1094"/>
      <c r="W7" s="1094"/>
      <c r="X7" s="1094"/>
      <c r="Y7" s="1094"/>
      <c r="Z7" s="1094"/>
      <c r="AA7" s="1094"/>
      <c r="AB7" s="1094"/>
      <c r="AC7" s="1094"/>
      <c r="AD7" s="1094"/>
      <c r="AE7" s="1094"/>
      <c r="AF7" s="1094"/>
      <c r="AG7" s="1094"/>
      <c r="AH7" s="1094"/>
      <c r="AI7" s="1094"/>
      <c r="AJ7" s="1094"/>
      <c r="AK7" s="1094"/>
      <c r="AL7" s="1094"/>
      <c r="AM7" s="1094"/>
      <c r="AN7" s="1094"/>
    </row>
    <row r="8" spans="2:40" x14ac:dyDescent="0.25">
      <c r="B8" s="762" t="s">
        <v>94</v>
      </c>
      <c r="C8" s="761"/>
      <c r="D8" s="761"/>
      <c r="E8" s="761"/>
      <c r="G8" s="56"/>
    </row>
    <row r="9" spans="2:40" x14ac:dyDescent="0.25">
      <c r="B9" s="111"/>
      <c r="C9" s="111"/>
      <c r="D9" s="111"/>
      <c r="E9" s="111"/>
      <c r="G9" s="1239" t="str">
        <f>"Rincian "&amp;'J-1'!H21&amp;" "&amp;'J-1'!M21</f>
        <v>Rincian Kompensasi Kerugian Berdasarkan pemeriksaan langsung terhadap bukti pendukung</v>
      </c>
      <c r="H9" s="1141"/>
      <c r="I9" s="1141"/>
      <c r="J9" s="1141"/>
      <c r="K9" s="1141"/>
      <c r="L9" s="1141"/>
      <c r="M9" s="1141"/>
      <c r="N9" s="1141"/>
      <c r="O9" s="1141"/>
      <c r="P9" s="1141"/>
      <c r="Q9" s="1141"/>
      <c r="R9" s="1141"/>
      <c r="S9" s="1141"/>
      <c r="T9" s="1141"/>
      <c r="U9" s="1141"/>
      <c r="V9" s="1141"/>
      <c r="W9" s="1142"/>
      <c r="X9" s="74" t="s">
        <v>796</v>
      </c>
      <c r="Y9" s="238"/>
      <c r="Z9" s="238"/>
      <c r="AA9" s="238"/>
      <c r="AB9" s="238"/>
      <c r="AC9" s="238"/>
      <c r="AD9" s="238" t="s">
        <v>1678</v>
      </c>
      <c r="AE9" s="238" t="e">
        <f>NAMA_WP</f>
        <v>#N/A</v>
      </c>
      <c r="AF9" s="238"/>
      <c r="AG9" s="238"/>
      <c r="AH9" s="238"/>
      <c r="AI9" s="238"/>
      <c r="AJ9" s="238"/>
      <c r="AK9" s="238"/>
      <c r="AL9" s="238"/>
      <c r="AM9" s="238"/>
      <c r="AN9" s="240"/>
    </row>
    <row r="10" spans="2:40" x14ac:dyDescent="0.25">
      <c r="B10" s="762" t="s">
        <v>101</v>
      </c>
      <c r="C10" s="761"/>
      <c r="D10" s="761"/>
      <c r="E10" s="761"/>
      <c r="G10" s="1229"/>
      <c r="H10" s="1094"/>
      <c r="I10" s="1094"/>
      <c r="J10" s="1094"/>
      <c r="K10" s="1094"/>
      <c r="L10" s="1094"/>
      <c r="M10" s="1094"/>
      <c r="N10" s="1094"/>
      <c r="O10" s="1094"/>
      <c r="P10" s="1094"/>
      <c r="Q10" s="1094"/>
      <c r="R10" s="1094"/>
      <c r="S10" s="1094"/>
      <c r="T10" s="1094"/>
      <c r="U10" s="1094"/>
      <c r="V10" s="1094"/>
      <c r="W10" s="1002"/>
      <c r="X10" s="208" t="s">
        <v>1401</v>
      </c>
      <c r="AD10" s="109" t="s">
        <v>1678</v>
      </c>
      <c r="AE10" s="109" t="e">
        <f>NPWP</f>
        <v>#N/A</v>
      </c>
      <c r="AN10" s="241"/>
    </row>
    <row r="11" spans="2:40" x14ac:dyDescent="0.25">
      <c r="G11" s="1213"/>
      <c r="H11" s="800"/>
      <c r="I11" s="800"/>
      <c r="J11" s="800"/>
      <c r="K11" s="800"/>
      <c r="L11" s="800"/>
      <c r="M11" s="800"/>
      <c r="N11" s="800"/>
      <c r="O11" s="800"/>
      <c r="P11" s="800"/>
      <c r="Q11" s="800"/>
      <c r="R11" s="800"/>
      <c r="S11" s="800"/>
      <c r="T11" s="800"/>
      <c r="U11" s="800"/>
      <c r="V11" s="800"/>
      <c r="W11" s="1214"/>
      <c r="X11" s="213" t="s">
        <v>1679</v>
      </c>
      <c r="Y11" s="242"/>
      <c r="Z11" s="242"/>
      <c r="AA11" s="242"/>
      <c r="AB11" s="242"/>
      <c r="AC11" s="242"/>
      <c r="AD11" s="242" t="s">
        <v>1678</v>
      </c>
      <c r="AE11" s="242" t="e">
        <f>ID_MS_TH_PJK</f>
        <v>#N/A</v>
      </c>
      <c r="AF11" s="242"/>
      <c r="AG11" s="242"/>
      <c r="AH11" s="242"/>
      <c r="AI11" s="242"/>
      <c r="AJ11" s="242"/>
      <c r="AK11" s="242"/>
      <c r="AL11" s="242"/>
      <c r="AM11" s="242"/>
      <c r="AN11" s="244"/>
    </row>
    <row r="12" spans="2:40" x14ac:dyDescent="0.25">
      <c r="B12" s="762" t="s">
        <v>106</v>
      </c>
      <c r="C12" s="761"/>
      <c r="D12" s="761"/>
      <c r="E12" s="761"/>
    </row>
    <row r="13" spans="2:40" x14ac:dyDescent="0.25">
      <c r="B13" s="962" t="str">
        <f>HYPERLINK("#'"&amp;'EWS DIRECTORY'!$J$293&amp;"'!A1",'EWS DIRECTORY'!$J$293)</f>
        <v>J</v>
      </c>
      <c r="C13" s="761"/>
      <c r="D13" s="761"/>
      <c r="E13" s="761"/>
      <c r="G13" s="56" t="s">
        <v>1680</v>
      </c>
    </row>
    <row r="14" spans="2:40" x14ac:dyDescent="0.25">
      <c r="B14" s="931" t="str">
        <f>HYPERLINK("#'"&amp;'EWS DIRECTORY'!$J$294&amp;"'!A1",'EWS DIRECTORY'!$J$294)</f>
        <v>J-1</v>
      </c>
      <c r="C14" s="761"/>
      <c r="D14" s="761"/>
      <c r="E14" s="761"/>
      <c r="G14" s="56" t="s">
        <v>1681</v>
      </c>
    </row>
    <row r="15" spans="2:40" x14ac:dyDescent="0.25">
      <c r="B15" s="929" t="str">
        <f>HYPERLINK("#'"&amp;'EWS DIRECTORY'!$J$295&amp;"'!A1",'EWS DIRECTORY'!$J$295)</f>
        <v>J-1-1</v>
      </c>
      <c r="C15" s="761"/>
      <c r="D15" s="761"/>
      <c r="E15" s="761"/>
      <c r="G15" s="56" t="s">
        <v>1806</v>
      </c>
    </row>
    <row r="16" spans="2:40" x14ac:dyDescent="0.25">
      <c r="B16" s="927" t="str">
        <f>HYPERLINK("#'"&amp;'EWS DIRECTORY'!$J$296&amp;"'!A1",'EWS DIRECTORY'!$J$296)</f>
        <v>J-1-2</v>
      </c>
      <c r="C16" s="761"/>
      <c r="D16" s="761"/>
      <c r="E16" s="761"/>
      <c r="G16" s="56" t="s">
        <v>1744</v>
      </c>
    </row>
    <row r="17" spans="1:42" x14ac:dyDescent="0.25">
      <c r="B17" s="929" t="str">
        <f>HYPERLINK("#'"&amp;'EWS DIRECTORY'!$J$297&amp;"'!A1",'EWS DIRECTORY'!$J$297)</f>
        <v>J-1-3</v>
      </c>
      <c r="C17" s="761"/>
      <c r="D17" s="761"/>
      <c r="E17" s="761"/>
      <c r="G17" s="56"/>
    </row>
    <row r="18" spans="1:42" s="245" customFormat="1" ht="15" customHeight="1" x14ac:dyDescent="0.25">
      <c r="A18" s="110"/>
      <c r="B18" s="426"/>
      <c r="C18" s="426"/>
      <c r="D18" s="426"/>
      <c r="E18" s="426"/>
      <c r="F18" s="110"/>
      <c r="G18" s="56" t="s">
        <v>1798</v>
      </c>
      <c r="H18" s="109"/>
      <c r="I18" s="109"/>
      <c r="J18" s="109"/>
      <c r="K18" s="109"/>
      <c r="L18" s="109"/>
      <c r="M18" s="109"/>
      <c r="N18" s="109"/>
      <c r="O18" s="109"/>
      <c r="P18" s="109"/>
      <c r="Q18" s="109"/>
      <c r="R18" s="109"/>
      <c r="S18" s="109"/>
      <c r="T18" s="109"/>
      <c r="U18" s="109"/>
      <c r="V18" s="109"/>
      <c r="W18" s="109"/>
      <c r="X18" s="109"/>
      <c r="Y18" s="109"/>
      <c r="Z18" s="109"/>
      <c r="AA18" s="109"/>
      <c r="AB18" s="109"/>
      <c r="AC18" s="109"/>
      <c r="AD18" s="109"/>
      <c r="AE18" s="109"/>
      <c r="AF18" s="109"/>
      <c r="AG18" s="109"/>
      <c r="AH18" s="109"/>
      <c r="AI18" s="109"/>
      <c r="AJ18" s="109"/>
      <c r="AK18" s="109"/>
      <c r="AL18" s="109"/>
      <c r="AM18" s="109"/>
      <c r="AN18" s="109"/>
      <c r="AO18" s="109"/>
      <c r="AP18" s="109"/>
    </row>
    <row r="19" spans="1:42" x14ac:dyDescent="0.25">
      <c r="B19" s="426"/>
      <c r="C19" s="426"/>
      <c r="D19" s="426"/>
      <c r="E19" s="426"/>
    </row>
    <row r="20" spans="1:42" ht="17.25" customHeight="1" x14ac:dyDescent="0.25">
      <c r="B20" s="426"/>
      <c r="C20" s="426"/>
      <c r="D20" s="426"/>
      <c r="E20" s="426"/>
      <c r="G20" s="1226" t="s">
        <v>1445</v>
      </c>
      <c r="H20" s="1233" t="str">
        <f>"Daftar "&amp;'J-1'!H21</f>
        <v>Daftar Kompensasi Kerugian</v>
      </c>
      <c r="I20" s="824"/>
      <c r="J20" s="824"/>
      <c r="K20" s="824"/>
      <c r="L20" s="824"/>
      <c r="M20" s="824"/>
      <c r="N20" s="824"/>
      <c r="O20" s="824"/>
      <c r="P20" s="824"/>
      <c r="Q20" s="824"/>
      <c r="R20" s="824"/>
      <c r="S20" s="824"/>
      <c r="T20" s="824"/>
      <c r="U20" s="824"/>
      <c r="V20" s="824"/>
      <c r="W20" s="824"/>
      <c r="X20" s="824"/>
      <c r="Y20" s="825"/>
      <c r="Z20" s="245"/>
      <c r="AA20" s="245"/>
      <c r="AB20" s="245"/>
      <c r="AC20" s="245"/>
      <c r="AD20" s="245"/>
      <c r="AE20" s="245"/>
      <c r="AF20" s="245"/>
      <c r="AG20" s="245"/>
      <c r="AH20" s="245"/>
      <c r="AI20" s="245"/>
      <c r="AJ20" s="245"/>
      <c r="AK20" s="245"/>
      <c r="AL20" s="245"/>
      <c r="AM20" s="245"/>
      <c r="AN20" s="245"/>
      <c r="AO20" s="245"/>
      <c r="AP20" s="245"/>
    </row>
    <row r="21" spans="1:42" x14ac:dyDescent="0.25">
      <c r="B21" s="426"/>
      <c r="C21" s="426"/>
      <c r="D21" s="426"/>
      <c r="E21" s="426"/>
      <c r="G21" s="920"/>
      <c r="H21" s="1227" t="s">
        <v>2003</v>
      </c>
      <c r="I21" s="824"/>
      <c r="J21" s="824"/>
      <c r="K21" s="824"/>
      <c r="L21" s="824"/>
      <c r="M21" s="824"/>
      <c r="N21" s="824"/>
      <c r="O21" s="824"/>
      <c r="P21" s="824"/>
      <c r="Q21" s="825"/>
      <c r="R21" s="1227" t="s">
        <v>1770</v>
      </c>
      <c r="S21" s="824"/>
      <c r="T21" s="824"/>
      <c r="U21" s="824"/>
      <c r="V21" s="824"/>
      <c r="W21" s="824"/>
      <c r="X21" s="824"/>
      <c r="Y21" s="825"/>
    </row>
    <row r="22" spans="1:42" x14ac:dyDescent="0.25">
      <c r="B22" s="426"/>
      <c r="C22" s="426"/>
      <c r="D22" s="426"/>
      <c r="E22" s="426"/>
      <c r="G22" s="67">
        <v>1</v>
      </c>
      <c r="H22" s="63" t="s">
        <v>2004</v>
      </c>
      <c r="I22" s="68"/>
      <c r="J22" s="68"/>
      <c r="K22" s="68"/>
      <c r="L22" s="68"/>
      <c r="M22" s="68"/>
      <c r="N22" s="68"/>
      <c r="O22" s="68"/>
      <c r="P22" s="68"/>
      <c r="Q22" s="69"/>
      <c r="R22" s="1225"/>
      <c r="S22" s="824"/>
      <c r="T22" s="824"/>
      <c r="U22" s="824"/>
      <c r="V22" s="824"/>
      <c r="W22" s="824"/>
      <c r="X22" s="824"/>
      <c r="Y22" s="825"/>
    </row>
    <row r="23" spans="1:42" ht="15" customHeight="1" x14ac:dyDescent="0.25">
      <c r="B23" s="426"/>
      <c r="C23" s="426"/>
      <c r="D23" s="426"/>
      <c r="E23" s="426"/>
      <c r="G23" s="67">
        <v>2</v>
      </c>
      <c r="H23" s="63" t="s">
        <v>2005</v>
      </c>
      <c r="I23" s="68"/>
      <c r="J23" s="68"/>
      <c r="K23" s="68"/>
      <c r="L23" s="68"/>
      <c r="M23" s="68"/>
      <c r="N23" s="68"/>
      <c r="O23" s="68"/>
      <c r="P23" s="68"/>
      <c r="Q23" s="69"/>
      <c r="R23" s="1225"/>
      <c r="S23" s="824"/>
      <c r="T23" s="824"/>
      <c r="U23" s="824"/>
      <c r="V23" s="824"/>
      <c r="W23" s="824"/>
      <c r="X23" s="824"/>
      <c r="Y23" s="825"/>
    </row>
    <row r="24" spans="1:42" x14ac:dyDescent="0.25">
      <c r="B24" s="426"/>
      <c r="C24" s="426"/>
      <c r="D24" s="426"/>
      <c r="E24" s="426"/>
      <c r="G24" s="67">
        <v>3</v>
      </c>
      <c r="H24" s="63" t="s">
        <v>2006</v>
      </c>
      <c r="I24" s="68"/>
      <c r="J24" s="68"/>
      <c r="K24" s="68"/>
      <c r="L24" s="68"/>
      <c r="M24" s="68"/>
      <c r="N24" s="68"/>
      <c r="O24" s="68"/>
      <c r="P24" s="68"/>
      <c r="Q24" s="69"/>
      <c r="R24" s="1225"/>
      <c r="S24" s="824"/>
      <c r="T24" s="824"/>
      <c r="U24" s="824"/>
      <c r="V24" s="824"/>
      <c r="W24" s="824"/>
      <c r="X24" s="824"/>
      <c r="Y24" s="825"/>
      <c r="Z24" s="270"/>
      <c r="AO24" s="270"/>
    </row>
    <row r="25" spans="1:42" x14ac:dyDescent="0.25">
      <c r="B25" s="426"/>
      <c r="C25" s="426"/>
      <c r="D25" s="426"/>
      <c r="E25" s="426"/>
      <c r="G25" s="67">
        <v>4</v>
      </c>
      <c r="H25" s="63" t="s">
        <v>2007</v>
      </c>
      <c r="I25" s="68"/>
      <c r="J25" s="68"/>
      <c r="K25" s="68"/>
      <c r="L25" s="68"/>
      <c r="M25" s="68"/>
      <c r="N25" s="68"/>
      <c r="O25" s="68"/>
      <c r="P25" s="68"/>
      <c r="Q25" s="69"/>
      <c r="R25" s="1225"/>
      <c r="S25" s="824"/>
      <c r="T25" s="824"/>
      <c r="U25" s="824"/>
      <c r="V25" s="824"/>
      <c r="W25" s="824"/>
      <c r="X25" s="824"/>
      <c r="Y25" s="825"/>
    </row>
    <row r="26" spans="1:42" ht="15" customHeight="1" x14ac:dyDescent="0.25">
      <c r="B26" s="426"/>
      <c r="C26" s="426"/>
      <c r="D26" s="426"/>
      <c r="E26" s="426"/>
      <c r="G26" s="166">
        <v>5</v>
      </c>
      <c r="H26" s="74" t="s">
        <v>2008</v>
      </c>
      <c r="I26" s="167"/>
      <c r="J26" s="167"/>
      <c r="K26" s="167"/>
      <c r="L26" s="167"/>
      <c r="M26" s="167"/>
      <c r="N26" s="167"/>
      <c r="O26" s="167"/>
      <c r="P26" s="167"/>
      <c r="Q26" s="168"/>
      <c r="R26" s="1238"/>
      <c r="S26" s="836"/>
      <c r="T26" s="836"/>
      <c r="U26" s="836"/>
      <c r="V26" s="836"/>
      <c r="W26" s="836"/>
      <c r="X26" s="836"/>
      <c r="Y26" s="837"/>
    </row>
    <row r="27" spans="1:42" ht="15" customHeight="1" x14ac:dyDescent="0.25">
      <c r="B27" s="426"/>
      <c r="C27" s="426"/>
      <c r="D27" s="426"/>
      <c r="E27" s="426"/>
      <c r="G27" s="169"/>
      <c r="H27" s="170"/>
      <c r="I27" s="170"/>
      <c r="J27" s="170"/>
      <c r="K27" s="170"/>
      <c r="L27" s="170"/>
      <c r="M27" s="170"/>
      <c r="N27" s="170"/>
      <c r="O27" s="170"/>
      <c r="P27" s="170"/>
      <c r="Q27" s="170"/>
      <c r="R27" s="1237"/>
      <c r="S27" s="824"/>
      <c r="T27" s="824"/>
      <c r="U27" s="824"/>
      <c r="V27" s="824"/>
      <c r="W27" s="824"/>
      <c r="X27" s="824"/>
      <c r="Y27" s="825"/>
    </row>
    <row r="28" spans="1:42" ht="15" customHeight="1" x14ac:dyDescent="0.25">
      <c r="B28" s="426"/>
      <c r="C28" s="426"/>
      <c r="D28" s="426"/>
      <c r="E28" s="426"/>
      <c r="G28" s="63" t="s">
        <v>2009</v>
      </c>
      <c r="H28" s="68"/>
      <c r="I28" s="68"/>
      <c r="J28" s="68"/>
      <c r="K28" s="68"/>
      <c r="L28" s="68"/>
      <c r="M28" s="68"/>
      <c r="N28" s="68"/>
      <c r="O28" s="68"/>
      <c r="P28" s="68"/>
      <c r="Q28" s="69"/>
      <c r="R28" s="1225">
        <f>SUM(R22:Y27)</f>
        <v>0</v>
      </c>
      <c r="S28" s="824"/>
      <c r="T28" s="824"/>
      <c r="U28" s="824"/>
      <c r="V28" s="824"/>
      <c r="W28" s="824"/>
      <c r="X28" s="824"/>
      <c r="Y28" s="825"/>
    </row>
    <row r="29" spans="1:42" ht="15" customHeight="1" x14ac:dyDescent="0.25">
      <c r="B29" s="426"/>
      <c r="C29" s="426"/>
      <c r="D29" s="426"/>
      <c r="E29" s="426"/>
    </row>
    <row r="30" spans="1:42" ht="14.4" customHeight="1" x14ac:dyDescent="0.25">
      <c r="B30" s="426"/>
      <c r="C30" s="426"/>
      <c r="D30" s="426"/>
      <c r="E30" s="426"/>
      <c r="G30" s="1198" t="s">
        <v>1795</v>
      </c>
      <c r="H30" s="824"/>
      <c r="I30" s="824"/>
      <c r="J30" s="824"/>
      <c r="K30" s="824"/>
      <c r="L30" s="824"/>
      <c r="M30" s="824"/>
      <c r="N30" s="824"/>
      <c r="O30" s="824"/>
      <c r="P30" s="824"/>
      <c r="Q30" s="824"/>
      <c r="R30" s="824"/>
      <c r="S30" s="824"/>
      <c r="T30" s="824"/>
      <c r="U30" s="825"/>
      <c r="V30" s="1198" t="s">
        <v>1999</v>
      </c>
      <c r="W30" s="824"/>
      <c r="X30" s="824"/>
      <c r="Y30" s="824"/>
      <c r="Z30" s="824"/>
      <c r="AA30" s="824"/>
      <c r="AB30" s="824"/>
      <c r="AC30" s="824"/>
      <c r="AD30" s="824"/>
      <c r="AE30" s="824"/>
      <c r="AF30" s="824"/>
      <c r="AG30" s="824"/>
      <c r="AH30" s="824"/>
      <c r="AI30" s="824"/>
      <c r="AJ30" s="825"/>
      <c r="AK30" s="193"/>
      <c r="AL30" s="193"/>
      <c r="AM30" s="193"/>
      <c r="AN30" s="193"/>
    </row>
    <row r="31" spans="1:42" ht="14.4" customHeight="1" x14ac:dyDescent="0.25">
      <c r="B31" s="426"/>
      <c r="C31" s="426"/>
      <c r="D31" s="426"/>
      <c r="E31" s="426"/>
      <c r="G31" s="1198" t="s">
        <v>796</v>
      </c>
      <c r="H31" s="824"/>
      <c r="I31" s="824"/>
      <c r="J31" s="824"/>
      <c r="K31" s="825"/>
      <c r="L31" s="1198" t="s">
        <v>1511</v>
      </c>
      <c r="M31" s="824"/>
      <c r="N31" s="824"/>
      <c r="O31" s="824"/>
      <c r="P31" s="825"/>
      <c r="Q31" s="1198" t="s">
        <v>1510</v>
      </c>
      <c r="R31" s="824"/>
      <c r="S31" s="824"/>
      <c r="T31" s="824"/>
      <c r="U31" s="825"/>
      <c r="V31" s="1198" t="s">
        <v>796</v>
      </c>
      <c r="W31" s="824"/>
      <c r="X31" s="824"/>
      <c r="Y31" s="824"/>
      <c r="Z31" s="825"/>
      <c r="AA31" s="1198" t="s">
        <v>1511</v>
      </c>
      <c r="AB31" s="824"/>
      <c r="AC31" s="824"/>
      <c r="AD31" s="824"/>
      <c r="AE31" s="825"/>
      <c r="AF31" s="1198" t="s">
        <v>1510</v>
      </c>
      <c r="AG31" s="824"/>
      <c r="AH31" s="824"/>
      <c r="AI31" s="824"/>
      <c r="AJ31" s="825"/>
      <c r="AK31" s="56"/>
      <c r="AL31" s="56"/>
      <c r="AM31" s="56"/>
      <c r="AN31" s="56"/>
    </row>
    <row r="32" spans="1:42" ht="14.4" customHeight="1" x14ac:dyDescent="0.25">
      <c r="B32" s="426"/>
      <c r="C32" s="426"/>
      <c r="D32" s="426"/>
      <c r="E32" s="426"/>
      <c r="G32" s="248"/>
      <c r="H32" s="249"/>
      <c r="I32" s="249"/>
      <c r="J32" s="249"/>
      <c r="K32" s="250"/>
      <c r="L32" s="248"/>
      <c r="M32" s="249"/>
      <c r="N32" s="249"/>
      <c r="O32" s="249"/>
      <c r="P32" s="250"/>
      <c r="Q32" s="248"/>
      <c r="R32" s="249"/>
      <c r="S32" s="249"/>
      <c r="T32" s="249"/>
      <c r="U32" s="250"/>
      <c r="V32" s="248"/>
      <c r="W32" s="249"/>
      <c r="X32" s="249"/>
      <c r="Y32" s="249"/>
      <c r="Z32" s="250"/>
      <c r="AA32" s="248"/>
      <c r="AB32" s="249"/>
      <c r="AC32" s="249"/>
      <c r="AD32" s="249"/>
      <c r="AE32" s="250"/>
      <c r="AF32" s="248"/>
      <c r="AG32" s="249"/>
      <c r="AH32" s="249"/>
      <c r="AI32" s="249"/>
      <c r="AJ32" s="250"/>
      <c r="AK32" s="211"/>
      <c r="AL32" s="211"/>
      <c r="AM32" s="211"/>
      <c r="AN32" s="211"/>
    </row>
    <row r="33" spans="2:40" x14ac:dyDescent="0.25">
      <c r="B33" s="426"/>
      <c r="C33" s="426"/>
      <c r="D33" s="426"/>
      <c r="E33" s="426"/>
      <c r="G33" s="210"/>
      <c r="H33" s="211"/>
      <c r="I33" s="211"/>
      <c r="J33" s="211"/>
      <c r="K33" s="212"/>
      <c r="L33" s="210"/>
      <c r="M33" s="211"/>
      <c r="N33" s="211"/>
      <c r="O33" s="211"/>
      <c r="P33" s="212"/>
      <c r="Q33" s="210"/>
      <c r="R33" s="211"/>
      <c r="S33" s="211"/>
      <c r="T33" s="211"/>
      <c r="U33" s="212"/>
      <c r="V33" s="210"/>
      <c r="W33" s="211"/>
      <c r="X33" s="211"/>
      <c r="Y33" s="211"/>
      <c r="Z33" s="212"/>
      <c r="AA33" s="210"/>
      <c r="AB33" s="211"/>
      <c r="AC33" s="211"/>
      <c r="AD33" s="211"/>
      <c r="AE33" s="212"/>
      <c r="AF33" s="210"/>
      <c r="AG33" s="211"/>
      <c r="AH33" s="211"/>
      <c r="AI33" s="211"/>
      <c r="AJ33" s="212"/>
      <c r="AK33" s="211"/>
      <c r="AL33" s="211"/>
      <c r="AM33" s="211"/>
      <c r="AN33" s="211"/>
    </row>
    <row r="34" spans="2:40" x14ac:dyDescent="0.25">
      <c r="B34" s="426"/>
      <c r="C34" s="426"/>
      <c r="D34" s="426"/>
      <c r="E34" s="426"/>
      <c r="G34" s="210"/>
      <c r="H34" s="211"/>
      <c r="I34" s="211"/>
      <c r="J34" s="211"/>
      <c r="K34" s="212"/>
      <c r="L34" s="210"/>
      <c r="M34" s="211"/>
      <c r="N34" s="211"/>
      <c r="O34" s="211"/>
      <c r="P34" s="212"/>
      <c r="Q34" s="210"/>
      <c r="R34" s="211"/>
      <c r="S34" s="211"/>
      <c r="T34" s="211"/>
      <c r="U34" s="212"/>
      <c r="V34" s="210"/>
      <c r="W34" s="211"/>
      <c r="X34" s="211"/>
      <c r="Y34" s="211"/>
      <c r="Z34" s="212"/>
      <c r="AA34" s="210"/>
      <c r="AB34" s="211"/>
      <c r="AC34" s="211"/>
      <c r="AD34" s="211"/>
      <c r="AE34" s="212"/>
      <c r="AF34" s="210"/>
      <c r="AG34" s="211"/>
      <c r="AH34" s="211"/>
      <c r="AI34" s="211"/>
      <c r="AJ34" s="212"/>
      <c r="AK34" s="211"/>
      <c r="AL34" s="211"/>
      <c r="AM34" s="211"/>
      <c r="AN34" s="211"/>
    </row>
    <row r="35" spans="2:40" x14ac:dyDescent="0.25">
      <c r="B35" s="426"/>
      <c r="C35" s="426"/>
      <c r="D35" s="426"/>
      <c r="E35" s="426"/>
      <c r="G35" s="213"/>
      <c r="H35" s="214"/>
      <c r="I35" s="214"/>
      <c r="J35" s="214"/>
      <c r="K35" s="215"/>
      <c r="L35" s="213"/>
      <c r="M35" s="214"/>
      <c r="N35" s="214"/>
      <c r="O35" s="214"/>
      <c r="P35" s="215"/>
      <c r="Q35" s="213"/>
      <c r="R35" s="214"/>
      <c r="S35" s="214"/>
      <c r="T35" s="214"/>
      <c r="U35" s="215"/>
      <c r="V35" s="213"/>
      <c r="W35" s="214"/>
      <c r="X35" s="214"/>
      <c r="Y35" s="214"/>
      <c r="Z35" s="215"/>
      <c r="AA35" s="213"/>
      <c r="AB35" s="214"/>
      <c r="AC35" s="214"/>
      <c r="AD35" s="214"/>
      <c r="AE35" s="215"/>
      <c r="AF35" s="213"/>
      <c r="AG35" s="214"/>
      <c r="AH35" s="214"/>
      <c r="AI35" s="214"/>
      <c r="AJ35" s="215"/>
      <c r="AK35" s="56"/>
      <c r="AL35" s="56"/>
      <c r="AM35" s="56"/>
      <c r="AN35" s="56"/>
    </row>
    <row r="36" spans="2:40" x14ac:dyDescent="0.25">
      <c r="B36" s="426"/>
      <c r="C36" s="426"/>
      <c r="D36" s="426"/>
      <c r="E36" s="426"/>
      <c r="G36" s="56"/>
    </row>
    <row r="37" spans="2:40" x14ac:dyDescent="0.25">
      <c r="B37" s="426"/>
      <c r="C37" s="426"/>
      <c r="D37" s="426"/>
      <c r="E37" s="426"/>
      <c r="G37" s="56"/>
      <c r="AC37" s="109" t="s">
        <v>2000</v>
      </c>
      <c r="AF37" s="109" t="str">
        <f>'J-1'!U21</f>
        <v>J-1-2</v>
      </c>
    </row>
  </sheetData>
  <mergeCells count="31">
    <mergeCell ref="B4:E4"/>
    <mergeCell ref="R25:Y25"/>
    <mergeCell ref="B16:E16"/>
    <mergeCell ref="R24:Y24"/>
    <mergeCell ref="V31:Z31"/>
    <mergeCell ref="R27:Y27"/>
    <mergeCell ref="G20:G21"/>
    <mergeCell ref="Q31:U31"/>
    <mergeCell ref="R26:Y26"/>
    <mergeCell ref="R21:Y21"/>
    <mergeCell ref="B12:E12"/>
    <mergeCell ref="H21:Q21"/>
    <mergeCell ref="G9:W11"/>
    <mergeCell ref="B6:E6"/>
    <mergeCell ref="B15:E15"/>
    <mergeCell ref="R28:Y28"/>
    <mergeCell ref="AF31:AJ31"/>
    <mergeCell ref="B8:E8"/>
    <mergeCell ref="G7:AN7"/>
    <mergeCell ref="H20:Y20"/>
    <mergeCell ref="B13:E13"/>
    <mergeCell ref="G31:K31"/>
    <mergeCell ref="B10:E10"/>
    <mergeCell ref="R23:Y23"/>
    <mergeCell ref="AA31:AE31"/>
    <mergeCell ref="L31:P31"/>
    <mergeCell ref="B14:E14"/>
    <mergeCell ref="R22:Y22"/>
    <mergeCell ref="B17:E17"/>
    <mergeCell ref="V30:AJ30"/>
    <mergeCell ref="G30:U30"/>
  </mergeCells>
  <hyperlinks>
    <hyperlink ref="B4" location="PANDUAN!A1" display="PANDUAN" xr:uid="{00000000-0004-0000-2801-000000000000}"/>
    <hyperlink ref="B6" location="'EWS DIRECTORY'!A1" display="EWS DIRECTORY" xr:uid="{00000000-0004-0000-2801-000001000000}"/>
    <hyperlink ref="B8" location="'DATA PEMICU'!A1" display="DATA PEMICU" xr:uid="{00000000-0004-0000-2801-000002000000}"/>
    <hyperlink ref="B10" location="'DATA PENGUJI'!A1" display="DATA PENGUJI" xr:uid="{00000000-0004-0000-2801-000003000000}"/>
    <hyperlink ref="B12" location="'MAIN LEVEL'!A1" display="MAIN LEVEL" xr:uid="{00000000-0004-0000-2801-000004000000}"/>
  </hyperlinks>
  <pageMargins left="0.51181102362204722" right="0.15748031496062989" top="0.55118110236220474" bottom="0.55118110236220474" header="0.31496062992125978" footer="0.31496062992125978"/>
  <pageSetup paperSize="9" scale="60" orientation="landscape"/>
  <headerFooter>
    <oddFooter>&amp;Rhalaman &amp;P dari &amp;N</oddFooter>
  </headerFooter>
</worksheet>
</file>

<file path=xl/worksheets/sheet2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1-000000000000}">
  <sheetPr codeName="Sheet475">
    <tabColor theme="4" tint="-0.249977111117893"/>
  </sheetPr>
  <dimension ref="A1:N44"/>
  <sheetViews>
    <sheetView topLeftCell="B1" zoomScaleNormal="100" workbookViewId="0"/>
  </sheetViews>
  <sheetFormatPr defaultColWidth="14.44140625" defaultRowHeight="15" customHeight="1" x14ac:dyDescent="0.25"/>
  <cols>
    <col min="1" max="1" width="3" hidden="1" customWidth="1"/>
    <col min="2" max="5" width="3.88671875" style="177" customWidth="1"/>
    <col min="6" max="6" width="3.88671875" customWidth="1"/>
    <col min="7" max="7" width="10" style="443" customWidth="1"/>
    <col min="8" max="8" width="18" style="443" bestFit="1" customWidth="1"/>
    <col min="9" max="10" width="25" style="443" customWidth="1"/>
    <col min="11" max="11" width="26" style="443" bestFit="1" customWidth="1"/>
    <col min="12" max="12" width="24.44140625" style="443" customWidth="1"/>
    <col min="13" max="13" width="22" style="443" bestFit="1" customWidth="1"/>
    <col min="14" max="14" width="22.44140625" style="443" customWidth="1"/>
    <col min="15" max="15" width="14.44140625" style="443" customWidth="1"/>
    <col min="16" max="16384" width="14.44140625" style="443"/>
  </cols>
  <sheetData>
    <row r="1" spans="2:14" ht="14.25" customHeight="1" x14ac:dyDescent="0.25">
      <c r="G1" s="385"/>
      <c r="H1" s="78"/>
      <c r="I1" s="78"/>
    </row>
    <row r="2" spans="2:14" ht="14.25" customHeight="1" x14ac:dyDescent="0.25">
      <c r="G2" s="78" t="s">
        <v>1674</v>
      </c>
      <c r="H2" s="78"/>
      <c r="I2" s="78"/>
    </row>
    <row r="3" spans="2:14" ht="14.25" customHeight="1" x14ac:dyDescent="0.25">
      <c r="B3" s="111"/>
      <c r="C3" s="111"/>
      <c r="D3" s="111"/>
      <c r="E3" s="111"/>
    </row>
    <row r="4" spans="2:14" ht="14.25" customHeight="1" x14ac:dyDescent="0.25">
      <c r="B4" s="762" t="s">
        <v>79</v>
      </c>
      <c r="C4" s="761"/>
      <c r="D4" s="761"/>
      <c r="E4" s="761"/>
    </row>
    <row r="5" spans="2:14" ht="14.25" customHeight="1" x14ac:dyDescent="0.25">
      <c r="B5" s="111"/>
      <c r="C5" s="111"/>
      <c r="D5" s="111"/>
      <c r="E5" s="111"/>
    </row>
    <row r="6" spans="2:14" ht="14.25" customHeight="1" x14ac:dyDescent="0.25">
      <c r="B6" s="762" t="s">
        <v>87</v>
      </c>
      <c r="C6" s="761"/>
      <c r="D6" s="761"/>
      <c r="E6" s="761"/>
    </row>
    <row r="7" spans="2:14" ht="15" customHeight="1" x14ac:dyDescent="0.25">
      <c r="B7" s="111"/>
      <c r="C7" s="111"/>
      <c r="D7" s="111"/>
      <c r="E7" s="111"/>
      <c r="G7" s="1126" t="s">
        <v>1676</v>
      </c>
      <c r="H7" s="997"/>
      <c r="I7" s="997"/>
      <c r="J7" s="997"/>
      <c r="K7" s="997"/>
      <c r="L7" s="997"/>
      <c r="M7" s="997"/>
      <c r="N7" s="997"/>
    </row>
    <row r="8" spans="2:14" ht="14.25" customHeight="1" x14ac:dyDescent="0.25">
      <c r="B8" s="762" t="s">
        <v>94</v>
      </c>
      <c r="C8" s="761"/>
      <c r="D8" s="761"/>
      <c r="E8" s="761"/>
    </row>
    <row r="9" spans="2:14" ht="14.25" customHeight="1" x14ac:dyDescent="0.25">
      <c r="B9" s="111"/>
      <c r="C9" s="111"/>
      <c r="D9" s="111"/>
      <c r="E9" s="111"/>
      <c r="G9" s="1130" t="str">
        <f>"Rincian "&amp;'J-1'!H24&amp;" "&amp;'J-1'!M24</f>
        <v>Rincian Kompensasi Kerugian Berdasarkan Data Pemicu dan Data Penguji</v>
      </c>
      <c r="H9" s="789"/>
      <c r="I9" s="789"/>
      <c r="J9" s="789"/>
      <c r="K9" s="790"/>
      <c r="L9" s="217" t="s">
        <v>796</v>
      </c>
      <c r="M9" s="218" t="e">
        <f>": "&amp;NAMA_WP</f>
        <v>#N/A</v>
      </c>
      <c r="N9" s="88"/>
    </row>
    <row r="10" spans="2:14" ht="12.75" customHeight="1" x14ac:dyDescent="0.25">
      <c r="B10" s="762" t="s">
        <v>101</v>
      </c>
      <c r="C10" s="761"/>
      <c r="D10" s="761"/>
      <c r="E10" s="761"/>
      <c r="G10" s="804"/>
      <c r="H10" s="997"/>
      <c r="I10" s="997"/>
      <c r="J10" s="997"/>
      <c r="K10" s="805"/>
      <c r="L10" s="219" t="s">
        <v>1401</v>
      </c>
      <c r="M10" s="220" t="e">
        <f>": "&amp;NPWP</f>
        <v>#N/A</v>
      </c>
      <c r="N10" s="129"/>
    </row>
    <row r="11" spans="2:14" ht="14.25" customHeight="1" x14ac:dyDescent="0.25">
      <c r="G11" s="806"/>
      <c r="H11" s="794"/>
      <c r="I11" s="794"/>
      <c r="J11" s="794"/>
      <c r="K11" s="807"/>
      <c r="L11" s="221" t="s">
        <v>1679</v>
      </c>
      <c r="M11" s="222" t="e">
        <f>": "&amp;ID_MS_TH_PJK</f>
        <v>#N/A</v>
      </c>
      <c r="N11" s="130"/>
    </row>
    <row r="12" spans="2:14" ht="14.25" customHeight="1" x14ac:dyDescent="0.25">
      <c r="B12" s="762" t="s">
        <v>106</v>
      </c>
      <c r="C12" s="761"/>
      <c r="D12" s="761"/>
      <c r="E12" s="761"/>
    </row>
    <row r="13" spans="2:14" ht="14.25" customHeight="1" x14ac:dyDescent="0.25">
      <c r="B13" s="962" t="str">
        <f>HYPERLINK("#'"&amp;'EWS DIRECTORY'!$J$293&amp;"'!A1",'EWS DIRECTORY'!$J$293)</f>
        <v>J</v>
      </c>
      <c r="C13" s="761"/>
      <c r="D13" s="761"/>
      <c r="E13" s="761"/>
      <c r="G13" s="443" t="s">
        <v>1680</v>
      </c>
    </row>
    <row r="14" spans="2:14" ht="14.25" customHeight="1" x14ac:dyDescent="0.25">
      <c r="B14" s="931" t="str">
        <f>HYPERLINK("#'"&amp;'EWS DIRECTORY'!$J$294&amp;"'!A1",'EWS DIRECTORY'!$J$294)</f>
        <v>J-1</v>
      </c>
      <c r="C14" s="761"/>
      <c r="D14" s="761"/>
      <c r="E14" s="761"/>
      <c r="G14" s="443" t="s">
        <v>1681</v>
      </c>
      <c r="J14" s="443" t="s">
        <v>1917</v>
      </c>
    </row>
    <row r="15" spans="2:14" ht="14.25" customHeight="1" x14ac:dyDescent="0.25">
      <c r="B15" s="929" t="str">
        <f>HYPERLINK("#'"&amp;'EWS DIRECTORY'!$J$295&amp;"'!A1",'EWS DIRECTORY'!$J$295)</f>
        <v>J-1-1</v>
      </c>
      <c r="C15" s="761"/>
      <c r="D15" s="761"/>
      <c r="E15" s="761"/>
      <c r="G15" s="443" t="s">
        <v>1681</v>
      </c>
      <c r="J15" s="443" t="s">
        <v>1918</v>
      </c>
    </row>
    <row r="16" spans="2:14" ht="14.25" customHeight="1" x14ac:dyDescent="0.25">
      <c r="B16" s="929" t="str">
        <f>HYPERLINK("#'"&amp;'EWS DIRECTORY'!$J$296&amp;"'!A1",'EWS DIRECTORY'!$J$296)</f>
        <v>J-1-2</v>
      </c>
      <c r="C16" s="761"/>
      <c r="D16" s="761"/>
      <c r="E16" s="761"/>
    </row>
    <row r="17" spans="2:14" ht="14.25" customHeight="1" x14ac:dyDescent="0.25">
      <c r="B17" s="929" t="str">
        <f>HYPERLINK("#'"&amp;'EWS DIRECTORY'!$J$297&amp;"'!A1",'EWS DIRECTORY'!$J$297)</f>
        <v>J-1-3</v>
      </c>
      <c r="C17" s="761"/>
      <c r="D17" s="761"/>
      <c r="E17" s="761"/>
    </row>
    <row r="18" spans="2:14" ht="14.25" customHeight="1" x14ac:dyDescent="0.25">
      <c r="G18" s="443" t="s">
        <v>1919</v>
      </c>
    </row>
    <row r="19" spans="2:14" ht="14.25" customHeight="1" x14ac:dyDescent="0.25"/>
    <row r="20" spans="2:14" ht="14.25" customHeight="1" x14ac:dyDescent="0.25">
      <c r="G20" s="443" t="s">
        <v>1920</v>
      </c>
    </row>
    <row r="21" spans="2:14" ht="14.25" customHeight="1" x14ac:dyDescent="0.25"/>
    <row r="22" spans="2:14" ht="14.25" customHeight="1" x14ac:dyDescent="0.25">
      <c r="G22" s="1129" t="s">
        <v>1445</v>
      </c>
      <c r="H22" s="1131" t="s">
        <v>1446</v>
      </c>
      <c r="I22" s="764"/>
      <c r="J22" s="764"/>
      <c r="K22" s="764"/>
      <c r="L22" s="764"/>
      <c r="M22" s="764"/>
      <c r="N22" s="764"/>
    </row>
    <row r="23" spans="2:14" ht="14.25" customHeight="1" x14ac:dyDescent="0.25">
      <c r="G23" s="769"/>
      <c r="H23" s="448" t="s">
        <v>1452</v>
      </c>
      <c r="I23" s="1128" t="s">
        <v>1453</v>
      </c>
      <c r="J23" s="765"/>
      <c r="K23" s="80" t="s">
        <v>1454</v>
      </c>
      <c r="L23" s="80" t="s">
        <v>1455</v>
      </c>
      <c r="M23" s="80" t="s">
        <v>1456</v>
      </c>
      <c r="N23" s="80" t="s">
        <v>1457</v>
      </c>
    </row>
    <row r="24" spans="2:14" ht="45" customHeight="1" x14ac:dyDescent="0.25">
      <c r="G24" s="387">
        <v>1</v>
      </c>
      <c r="H24" s="406" t="e">
        <f>ID_MS_TH_PJK</f>
        <v>#N/A</v>
      </c>
      <c r="I24" s="1240" t="e">
        <f>NO_BPS</f>
        <v>#N/A</v>
      </c>
      <c r="J24" s="765"/>
      <c r="K24" s="386" t="e">
        <f>PEMBETULAN_KE</f>
        <v>#N/A</v>
      </c>
      <c r="L24" s="554" t="e">
        <f>TGL_TERIMA</f>
        <v>#N/A</v>
      </c>
      <c r="M24" s="388" t="str">
        <f>J!G9</f>
        <v>Kompensasi Kerugian</v>
      </c>
      <c r="N24" s="555">
        <f>'MAIN LEVEL'!AB68</f>
        <v>0</v>
      </c>
    </row>
    <row r="25" spans="2:14" ht="14.25" customHeight="1" x14ac:dyDescent="0.25"/>
    <row r="26" spans="2:14" ht="14.25" customHeight="1" x14ac:dyDescent="0.25"/>
    <row r="27" spans="2:14" ht="14.25" customHeight="1" x14ac:dyDescent="0.25"/>
    <row r="28" spans="2:14" ht="30" customHeight="1" x14ac:dyDescent="0.25">
      <c r="G28" s="562" t="s">
        <v>1445</v>
      </c>
      <c r="H28" s="562" t="s">
        <v>1477</v>
      </c>
      <c r="I28" s="563" t="s">
        <v>1478</v>
      </c>
      <c r="J28" s="563" t="s">
        <v>1479</v>
      </c>
      <c r="K28" s="562" t="s">
        <v>1480</v>
      </c>
      <c r="L28" s="562" t="s">
        <v>1481</v>
      </c>
      <c r="M28" s="81"/>
      <c r="N28" s="81"/>
    </row>
    <row r="29" spans="2:14" ht="15" customHeight="1" x14ac:dyDescent="0.25">
      <c r="G29" s="409">
        <f t="array" ref="G29">IFERROR(_xlfn.SEQUENCE(COUNTA(H29:H31)),"")</f>
        <v>1</v>
      </c>
      <c r="H29" s="508" t="s">
        <v>2030</v>
      </c>
      <c r="I29" s="508"/>
      <c r="J29" s="508"/>
      <c r="K29" s="508"/>
      <c r="L29" s="508"/>
      <c r="M29" s="106"/>
      <c r="N29" s="106"/>
    </row>
    <row r="30" spans="2:14" ht="15" customHeight="1" x14ac:dyDescent="0.25">
      <c r="G30" s="410"/>
      <c r="H30" s="509" t="s">
        <v>1921</v>
      </c>
      <c r="I30" s="509"/>
      <c r="J30" s="509"/>
      <c r="K30" s="509"/>
      <c r="L30" s="509"/>
      <c r="M30" s="106"/>
      <c r="N30" s="106"/>
    </row>
    <row r="31" spans="2:14" ht="15" customHeight="1" x14ac:dyDescent="0.25">
      <c r="G31" s="510"/>
      <c r="H31" s="511"/>
      <c r="I31" s="511"/>
      <c r="J31" s="511"/>
      <c r="K31" s="511"/>
      <c r="L31" s="511"/>
      <c r="M31" s="106"/>
      <c r="N31" s="106"/>
    </row>
    <row r="32" spans="2:14" ht="15" customHeight="1" x14ac:dyDescent="0.25">
      <c r="G32" s="512"/>
      <c r="H32" s="507"/>
      <c r="I32" s="507"/>
      <c r="J32" s="507"/>
      <c r="K32" s="507" t="s">
        <v>1494</v>
      </c>
      <c r="L32" s="507">
        <f>SUM(L29:L31)</f>
        <v>0</v>
      </c>
      <c r="M32" s="106"/>
      <c r="N32" s="106"/>
    </row>
    <row r="33" spans="7:14" ht="15" customHeight="1" x14ac:dyDescent="0.25">
      <c r="G33" s="226"/>
      <c r="H33" s="226"/>
      <c r="I33" s="226"/>
      <c r="J33" s="107"/>
      <c r="K33" s="106"/>
      <c r="L33" s="106"/>
      <c r="M33" s="106"/>
      <c r="N33" s="106"/>
    </row>
    <row r="34" spans="7:14" ht="15" customHeight="1" x14ac:dyDescent="0.25">
      <c r="G34" s="107"/>
      <c r="H34" s="107"/>
      <c r="I34" s="107"/>
      <c r="J34" s="103"/>
      <c r="K34" s="108" t="s">
        <v>1500</v>
      </c>
      <c r="L34" s="507">
        <f>L32+N24</f>
        <v>0</v>
      </c>
      <c r="M34" s="106"/>
      <c r="N34" s="106"/>
    </row>
    <row r="35" spans="7:14" ht="15" customHeight="1" x14ac:dyDescent="0.25">
      <c r="G35" s="107"/>
      <c r="H35" s="107"/>
      <c r="I35" s="107"/>
      <c r="J35" s="107"/>
      <c r="K35" s="227"/>
      <c r="L35" s="106"/>
      <c r="M35" s="106"/>
      <c r="N35" s="106"/>
    </row>
    <row r="36" spans="7:14" ht="15" customHeight="1" x14ac:dyDescent="0.25">
      <c r="G36" s="107"/>
      <c r="H36" s="107"/>
      <c r="I36" s="107"/>
      <c r="J36" s="107"/>
      <c r="K36" s="227"/>
      <c r="L36" s="228"/>
      <c r="M36" s="228"/>
      <c r="N36" s="513"/>
    </row>
    <row r="37" spans="7:14" ht="15" customHeight="1" x14ac:dyDescent="0.25">
      <c r="G37" s="226"/>
      <c r="H37" s="226"/>
      <c r="I37" s="226"/>
      <c r="J37" s="107"/>
      <c r="K37" s="227"/>
      <c r="L37" s="228"/>
      <c r="M37" s="228"/>
      <c r="N37" s="513"/>
    </row>
    <row r="38" spans="7:14" ht="15" customHeight="1" x14ac:dyDescent="0.25">
      <c r="G38" s="103"/>
      <c r="H38" s="103"/>
      <c r="I38" s="103"/>
      <c r="J38" s="103"/>
      <c r="K38" s="103"/>
      <c r="L38" s="103"/>
      <c r="M38" s="103"/>
      <c r="N38" s="103"/>
    </row>
    <row r="39" spans="7:14" ht="15" customHeight="1" x14ac:dyDescent="0.25">
      <c r="G39" s="229"/>
      <c r="H39" s="770" t="s">
        <v>1507</v>
      </c>
      <c r="I39" s="764"/>
      <c r="J39" s="764"/>
      <c r="K39" s="763" t="s">
        <v>1508</v>
      </c>
      <c r="L39" s="764"/>
      <c r="M39" s="765"/>
      <c r="N39" s="133"/>
    </row>
    <row r="40" spans="7:14" ht="15" customHeight="1" x14ac:dyDescent="0.25">
      <c r="G40" s="229"/>
      <c r="H40" s="230" t="s">
        <v>796</v>
      </c>
      <c r="I40" s="427" t="s">
        <v>1510</v>
      </c>
      <c r="J40" s="428" t="s">
        <v>1511</v>
      </c>
      <c r="K40" s="428" t="s">
        <v>796</v>
      </c>
      <c r="L40" s="428" t="s">
        <v>1510</v>
      </c>
      <c r="M40" s="428" t="s">
        <v>1511</v>
      </c>
      <c r="N40" s="231"/>
    </row>
    <row r="41" spans="7:14" ht="15" customHeight="1" x14ac:dyDescent="0.25">
      <c r="G41" s="229"/>
      <c r="H41" s="226"/>
      <c r="I41" s="226"/>
      <c r="J41" s="226"/>
      <c r="K41" s="232"/>
      <c r="L41" s="232"/>
      <c r="M41" s="232"/>
      <c r="N41" s="232"/>
    </row>
    <row r="42" spans="7:14" ht="15" customHeight="1" x14ac:dyDescent="0.25">
      <c r="G42" s="233"/>
      <c r="H42" s="234"/>
      <c r="I42" s="234"/>
      <c r="J42" s="234"/>
      <c r="K42" s="235"/>
      <c r="L42" s="235"/>
      <c r="M42" s="235"/>
      <c r="N42" s="235"/>
    </row>
    <row r="43" spans="7:14" ht="15" customHeight="1" x14ac:dyDescent="0.25">
      <c r="G43" s="233"/>
      <c r="H43" s="234"/>
      <c r="I43" s="234"/>
      <c r="J43" s="234"/>
      <c r="K43" s="235"/>
      <c r="L43" s="235"/>
      <c r="M43" s="235"/>
      <c r="N43" s="235"/>
    </row>
    <row r="44" spans="7:14" ht="15" customHeight="1" x14ac:dyDescent="0.25">
      <c r="G44" s="229"/>
      <c r="H44" s="236"/>
      <c r="I44" s="236"/>
      <c r="J44" s="236"/>
      <c r="K44" s="237"/>
      <c r="L44" s="237"/>
      <c r="M44" s="237"/>
      <c r="N44" s="232"/>
    </row>
  </sheetData>
  <mergeCells count="18">
    <mergeCell ref="H22:N22"/>
    <mergeCell ref="I23:J23"/>
    <mergeCell ref="H39:J39"/>
    <mergeCell ref="K39:M39"/>
    <mergeCell ref="B10:E10"/>
    <mergeCell ref="B14:E14"/>
    <mergeCell ref="B4:E4"/>
    <mergeCell ref="G7:N7"/>
    <mergeCell ref="B12:E12"/>
    <mergeCell ref="B13:E13"/>
    <mergeCell ref="I24:J24"/>
    <mergeCell ref="B6:E6"/>
    <mergeCell ref="B16:E16"/>
    <mergeCell ref="B15:E15"/>
    <mergeCell ref="G22:G23"/>
    <mergeCell ref="G9:K11"/>
    <mergeCell ref="B17:E17"/>
    <mergeCell ref="B8:E8"/>
  </mergeCells>
  <hyperlinks>
    <hyperlink ref="B4" location="PANDUAN!A1" display="PANDUAN" xr:uid="{00000000-0004-0000-2901-000000000000}"/>
    <hyperlink ref="B6" location="'EWS DIRECTORY'!A1" display="EWS DIRECTORY" xr:uid="{00000000-0004-0000-2901-000001000000}"/>
    <hyperlink ref="B8" location="'DATA PEMICU'!A1" display="DATA PEMICU" xr:uid="{00000000-0004-0000-2901-000002000000}"/>
    <hyperlink ref="B10" location="'DATA PENGUJI'!A1" display="DATA PENGUJI" xr:uid="{00000000-0004-0000-2901-000003000000}"/>
    <hyperlink ref="B12" location="'MAIN LEVEL'!A1" display="MAIN LEVEL" xr:uid="{00000000-0004-0000-2901-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3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1-000000000000}">
  <sheetPr codeName="Sheet134">
    <tabColor theme="4" tint="-0.249977111117893"/>
    <pageSetUpPr fitToPage="1"/>
  </sheetPr>
  <dimension ref="A1:AI51"/>
  <sheetViews>
    <sheetView topLeftCell="B1" zoomScaleNormal="100" workbookViewId="0">
      <selection activeCell="AQ18" sqref="AQ18:AU18"/>
    </sheetView>
  </sheetViews>
  <sheetFormatPr defaultColWidth="8.88671875" defaultRowHeight="13.8" x14ac:dyDescent="0.25"/>
  <cols>
    <col min="1" max="1" width="3" style="110" hidden="1" customWidth="1"/>
    <col min="2" max="5" width="3.88671875" style="177" customWidth="1"/>
    <col min="6" max="6" width="3.88671875" style="110" customWidth="1"/>
    <col min="7" max="35" width="3.5546875" style="254" customWidth="1"/>
    <col min="36" max="36" width="8.88671875" style="254" customWidth="1"/>
    <col min="37" max="16384" width="8.88671875" style="254"/>
  </cols>
  <sheetData>
    <row r="1" spans="2:35" x14ac:dyDescent="0.25">
      <c r="G1" s="178"/>
      <c r="H1" s="55"/>
      <c r="I1" s="55"/>
      <c r="J1" s="55"/>
      <c r="K1" s="55"/>
      <c r="L1" s="55"/>
      <c r="M1" s="55"/>
    </row>
    <row r="2" spans="2:35" ht="15" customHeight="1" x14ac:dyDescent="0.25">
      <c r="G2" s="124" t="s">
        <v>1674</v>
      </c>
      <c r="H2" s="124"/>
      <c r="I2" s="124"/>
      <c r="J2" s="124"/>
      <c r="K2" s="124"/>
      <c r="L2" s="124"/>
      <c r="M2" s="124"/>
      <c r="N2" s="124"/>
      <c r="O2" s="124"/>
      <c r="P2" s="124"/>
      <c r="Q2" s="124"/>
      <c r="R2" s="124"/>
      <c r="S2" s="124"/>
      <c r="T2" s="124"/>
      <c r="U2" s="124"/>
      <c r="V2" s="124"/>
      <c r="W2" s="124"/>
      <c r="X2" s="124"/>
      <c r="Y2" s="278"/>
      <c r="Z2" s="278"/>
      <c r="AA2" s="278"/>
      <c r="AB2" s="278"/>
      <c r="AC2" s="278"/>
      <c r="AD2" s="278"/>
      <c r="AE2" s="278"/>
      <c r="AF2" s="278"/>
      <c r="AG2" s="278"/>
      <c r="AH2" s="278"/>
      <c r="AI2" s="278"/>
    </row>
    <row r="3" spans="2:35" ht="15" customHeight="1" x14ac:dyDescent="0.25">
      <c r="B3" s="111"/>
      <c r="C3" s="111"/>
      <c r="D3" s="111"/>
      <c r="E3" s="111"/>
      <c r="G3" s="124" t="s">
        <v>1675</v>
      </c>
      <c r="H3" s="124"/>
      <c r="I3" s="124"/>
      <c r="J3" s="124"/>
      <c r="K3" s="124"/>
      <c r="L3" s="124"/>
      <c r="M3" s="124"/>
      <c r="N3" s="124"/>
      <c r="O3" s="124"/>
      <c r="P3" s="124"/>
      <c r="Q3" s="124"/>
      <c r="R3" s="124"/>
      <c r="S3" s="124"/>
      <c r="T3" s="124"/>
      <c r="U3" s="124"/>
      <c r="V3" s="124"/>
      <c r="W3" s="124"/>
      <c r="X3" s="124"/>
      <c r="Y3" s="278"/>
      <c r="Z3" s="278"/>
      <c r="AA3" s="278"/>
      <c r="AB3" s="278"/>
      <c r="AC3" s="278"/>
      <c r="AD3" s="278"/>
      <c r="AE3" s="278"/>
      <c r="AF3" s="278"/>
      <c r="AG3" s="278"/>
      <c r="AH3" s="278"/>
      <c r="AI3" s="278"/>
    </row>
    <row r="4" spans="2:35" ht="15" customHeight="1" x14ac:dyDescent="0.25">
      <c r="B4" s="762" t="s">
        <v>79</v>
      </c>
      <c r="C4" s="761"/>
      <c r="D4" s="761"/>
      <c r="E4" s="761"/>
      <c r="G4" s="124"/>
      <c r="H4" s="124"/>
      <c r="I4" s="124"/>
      <c r="J4" s="124"/>
      <c r="K4" s="124"/>
      <c r="L4" s="124"/>
      <c r="M4" s="124"/>
      <c r="N4" s="124"/>
      <c r="O4" s="124"/>
      <c r="P4" s="124"/>
      <c r="Q4" s="124"/>
      <c r="R4" s="124"/>
      <c r="S4" s="124"/>
      <c r="T4" s="124"/>
      <c r="U4" s="124"/>
      <c r="V4" s="124"/>
      <c r="W4" s="124"/>
      <c r="X4" s="124"/>
      <c r="Y4" s="278"/>
      <c r="Z4" s="278"/>
      <c r="AA4" s="278"/>
      <c r="AB4" s="278"/>
      <c r="AC4" s="278"/>
      <c r="AD4" s="278"/>
      <c r="AE4" s="278"/>
      <c r="AF4" s="278"/>
      <c r="AG4" s="278"/>
      <c r="AH4" s="278"/>
      <c r="AI4" s="278"/>
    </row>
    <row r="5" spans="2:35" ht="15" customHeight="1" x14ac:dyDescent="0.25">
      <c r="B5" s="111"/>
      <c r="C5" s="111"/>
      <c r="D5" s="111"/>
      <c r="E5" s="111"/>
      <c r="G5" s="124"/>
      <c r="H5" s="124"/>
      <c r="I5" s="124"/>
      <c r="J5" s="124"/>
      <c r="K5" s="124"/>
      <c r="L5" s="124"/>
      <c r="M5" s="124"/>
      <c r="N5" s="124"/>
      <c r="O5" s="124"/>
      <c r="P5" s="124"/>
      <c r="Q5" s="124"/>
      <c r="R5" s="124"/>
      <c r="S5" s="124"/>
      <c r="T5" s="124"/>
      <c r="U5" s="124"/>
      <c r="V5" s="124"/>
      <c r="W5" s="124"/>
      <c r="X5" s="124"/>
      <c r="Y5" s="278"/>
      <c r="Z5" s="278"/>
      <c r="AA5" s="278"/>
      <c r="AB5" s="278"/>
      <c r="AC5" s="278"/>
      <c r="AD5" s="278"/>
      <c r="AE5" s="278"/>
      <c r="AF5" s="278"/>
      <c r="AG5" s="278"/>
      <c r="AH5" s="278"/>
      <c r="AI5" s="278"/>
    </row>
    <row r="6" spans="2:35" ht="15" customHeight="1" x14ac:dyDescent="0.25">
      <c r="B6" s="762" t="s">
        <v>87</v>
      </c>
      <c r="C6" s="761"/>
      <c r="D6" s="761"/>
      <c r="E6" s="761"/>
      <c r="G6" s="124"/>
      <c r="H6" s="124"/>
      <c r="I6" s="124"/>
      <c r="J6" s="124"/>
      <c r="K6" s="124"/>
      <c r="L6" s="124"/>
      <c r="M6" s="124"/>
      <c r="N6" s="124"/>
      <c r="O6" s="124"/>
      <c r="P6" s="124"/>
      <c r="Q6" s="124"/>
      <c r="R6" s="124"/>
      <c r="S6" s="124"/>
      <c r="T6" s="124"/>
      <c r="U6" s="124"/>
      <c r="V6" s="124"/>
      <c r="W6" s="124"/>
      <c r="X6" s="124"/>
      <c r="Y6" s="278"/>
      <c r="Z6" s="278"/>
      <c r="AA6" s="278"/>
      <c r="AB6" s="278"/>
      <c r="AC6" s="278"/>
      <c r="AD6" s="278"/>
      <c r="AE6" s="278"/>
      <c r="AF6" s="278"/>
      <c r="AG6" s="278"/>
      <c r="AH6" s="278"/>
      <c r="AI6" s="278"/>
    </row>
    <row r="7" spans="2:35" ht="15" customHeight="1" x14ac:dyDescent="0.25">
      <c r="B7" s="111"/>
      <c r="C7" s="111"/>
      <c r="D7" s="111"/>
      <c r="E7" s="111"/>
      <c r="G7" s="798" t="s">
        <v>1676</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c r="AI7" s="278"/>
    </row>
    <row r="8" spans="2:35" ht="15" customHeight="1" x14ac:dyDescent="0.25">
      <c r="B8" s="762" t="s">
        <v>94</v>
      </c>
      <c r="C8" s="761"/>
      <c r="D8" s="761"/>
      <c r="E8" s="761"/>
      <c r="G8" s="124"/>
      <c r="H8" s="124"/>
      <c r="I8" s="124"/>
      <c r="J8" s="124"/>
      <c r="K8" s="124"/>
      <c r="L8" s="124"/>
      <c r="M8" s="124"/>
      <c r="N8" s="124"/>
      <c r="O8" s="124"/>
      <c r="P8" s="124"/>
      <c r="Q8" s="124"/>
      <c r="R8" s="124"/>
      <c r="S8" s="124"/>
      <c r="T8" s="124"/>
      <c r="U8" s="124"/>
      <c r="V8" s="124"/>
      <c r="W8" s="124"/>
      <c r="X8" s="124"/>
      <c r="Y8" s="278"/>
      <c r="Z8" s="278"/>
      <c r="AA8" s="278"/>
      <c r="AB8" s="278"/>
      <c r="AC8" s="278"/>
      <c r="AD8" s="278"/>
      <c r="AE8" s="278"/>
      <c r="AF8" s="278"/>
      <c r="AG8" s="278"/>
      <c r="AH8" s="278"/>
      <c r="AI8" s="278"/>
    </row>
    <row r="9" spans="2:35" ht="15" customHeight="1" x14ac:dyDescent="0.25">
      <c r="B9" s="111"/>
      <c r="C9" s="111"/>
      <c r="D9" s="111"/>
      <c r="E9" s="111"/>
      <c r="G9" s="803" t="str">
        <f>'MAIN LEVEL'!H69</f>
        <v>Penghasilan yang seharusnya tidak terhutang PPh (Pasal 17 ayat (2) KUP)</v>
      </c>
      <c r="H9" s="789"/>
      <c r="I9" s="789"/>
      <c r="J9" s="789"/>
      <c r="K9" s="789"/>
      <c r="L9" s="789"/>
      <c r="M9" s="789"/>
      <c r="N9" s="789"/>
      <c r="O9" s="789"/>
      <c r="P9" s="789"/>
      <c r="Q9" s="789"/>
      <c r="R9" s="789"/>
      <c r="S9" s="789"/>
      <c r="T9" s="790"/>
      <c r="U9" s="279" t="s">
        <v>796</v>
      </c>
      <c r="V9" s="280"/>
      <c r="W9" s="280"/>
      <c r="X9" s="280"/>
      <c r="Y9" s="280"/>
      <c r="Z9" s="280" t="s">
        <v>1678</v>
      </c>
      <c r="AA9" s="182" t="e">
        <f>NAMA_WP</f>
        <v>#N/A</v>
      </c>
      <c r="AB9" s="281"/>
      <c r="AC9" s="281"/>
      <c r="AD9" s="281"/>
      <c r="AE9" s="281"/>
      <c r="AF9" s="281"/>
      <c r="AG9" s="281"/>
      <c r="AH9" s="282"/>
      <c r="AI9" s="278"/>
    </row>
    <row r="10" spans="2:35" ht="15" customHeight="1" x14ac:dyDescent="0.25">
      <c r="B10" s="762" t="s">
        <v>101</v>
      </c>
      <c r="C10" s="761"/>
      <c r="D10" s="761"/>
      <c r="E10" s="761"/>
      <c r="G10" s="804"/>
      <c r="H10" s="792"/>
      <c r="I10" s="792"/>
      <c r="J10" s="792"/>
      <c r="K10" s="792"/>
      <c r="L10" s="792"/>
      <c r="M10" s="792"/>
      <c r="N10" s="792"/>
      <c r="O10" s="792"/>
      <c r="P10" s="792"/>
      <c r="Q10" s="792"/>
      <c r="R10" s="792"/>
      <c r="S10" s="792"/>
      <c r="T10" s="805"/>
      <c r="U10" s="283" t="s">
        <v>1401</v>
      </c>
      <c r="V10" s="124"/>
      <c r="W10" s="124"/>
      <c r="X10" s="124"/>
      <c r="Y10" s="124"/>
      <c r="Z10" s="124" t="s">
        <v>1678</v>
      </c>
      <c r="AA10" s="124" t="e">
        <f>NPWP</f>
        <v>#N/A</v>
      </c>
      <c r="AB10" s="278"/>
      <c r="AC10" s="278"/>
      <c r="AD10" s="278"/>
      <c r="AE10" s="278"/>
      <c r="AF10" s="278"/>
      <c r="AG10" s="278"/>
      <c r="AH10" s="284"/>
      <c r="AI10" s="278"/>
    </row>
    <row r="11" spans="2:35" ht="15" customHeight="1" x14ac:dyDescent="0.25">
      <c r="G11" s="806"/>
      <c r="H11" s="794"/>
      <c r="I11" s="794"/>
      <c r="J11" s="794"/>
      <c r="K11" s="794"/>
      <c r="L11" s="794"/>
      <c r="M11" s="794"/>
      <c r="N11" s="794"/>
      <c r="O11" s="794"/>
      <c r="P11" s="794"/>
      <c r="Q11" s="794"/>
      <c r="R11" s="794"/>
      <c r="S11" s="794"/>
      <c r="T11" s="807"/>
      <c r="U11" s="285" t="s">
        <v>1679</v>
      </c>
      <c r="V11" s="190"/>
      <c r="W11" s="190"/>
      <c r="X11" s="190"/>
      <c r="Y11" s="190"/>
      <c r="Z11" s="190" t="s">
        <v>1678</v>
      </c>
      <c r="AA11" s="190" t="e">
        <f>ID_MS_TH_PJK</f>
        <v>#N/A</v>
      </c>
      <c r="AB11" s="286"/>
      <c r="AC11" s="286"/>
      <c r="AD11" s="286"/>
      <c r="AE11" s="286"/>
      <c r="AF11" s="286"/>
      <c r="AG11" s="286"/>
      <c r="AH11" s="287"/>
      <c r="AI11" s="278"/>
    </row>
    <row r="12" spans="2:35" ht="15" customHeight="1" x14ac:dyDescent="0.25">
      <c r="B12" s="762" t="s">
        <v>106</v>
      </c>
      <c r="C12" s="761"/>
      <c r="D12" s="761"/>
      <c r="E12" s="761"/>
      <c r="G12" s="124"/>
      <c r="H12" s="124"/>
      <c r="I12" s="124"/>
      <c r="J12" s="124"/>
      <c r="K12" s="124"/>
      <c r="L12" s="124"/>
      <c r="M12" s="124"/>
      <c r="N12" s="124"/>
      <c r="O12" s="124"/>
      <c r="P12" s="124"/>
      <c r="Q12" s="124"/>
      <c r="R12" s="124"/>
      <c r="S12" s="124"/>
      <c r="T12" s="124"/>
      <c r="U12" s="124"/>
      <c r="V12" s="124"/>
      <c r="W12" s="124"/>
      <c r="X12" s="124"/>
      <c r="Y12" s="278"/>
      <c r="Z12" s="278"/>
      <c r="AA12" s="278"/>
      <c r="AB12" s="278"/>
      <c r="AC12" s="278"/>
      <c r="AD12" s="278"/>
      <c r="AE12" s="278"/>
      <c r="AF12" s="278"/>
      <c r="AG12" s="278"/>
      <c r="AH12" s="278"/>
      <c r="AI12" s="278"/>
    </row>
    <row r="13" spans="2:35" ht="15" customHeight="1" x14ac:dyDescent="0.25">
      <c r="B13" s="927" t="str">
        <f>HYPERLINK("#'"&amp;'EWS DIRECTORY'!$J$298&amp;"'!A1",'EWS DIRECTORY'!$J$298)</f>
        <v>K</v>
      </c>
      <c r="C13" s="761"/>
      <c r="D13" s="761"/>
      <c r="E13" s="761"/>
      <c r="G13" s="928" t="str">
        <f>"Pengujian yang telah dilakukan atas pos "&amp;G9&amp;" dapat disimpulkan:"</f>
        <v>Pengujian yang telah dilakukan atas pos Penghasilan yang seharusnya tidak terhutang PPh (Pasal 17 ayat (2) KUP) dapat disimpulkan:</v>
      </c>
      <c r="H13" s="792"/>
      <c r="I13" s="792"/>
      <c r="J13" s="792"/>
      <c r="K13" s="792"/>
      <c r="L13" s="792"/>
      <c r="M13" s="792"/>
      <c r="N13" s="792"/>
      <c r="O13" s="792"/>
      <c r="P13" s="792"/>
      <c r="Q13" s="792"/>
      <c r="R13" s="792"/>
      <c r="S13" s="792"/>
      <c r="T13" s="792"/>
      <c r="U13" s="792"/>
      <c r="V13" s="792"/>
      <c r="W13" s="792"/>
      <c r="X13" s="792"/>
      <c r="Y13" s="792"/>
      <c r="Z13" s="792"/>
      <c r="AA13" s="792"/>
      <c r="AB13" s="792"/>
      <c r="AC13" s="792"/>
      <c r="AD13" s="792"/>
      <c r="AE13" s="792"/>
      <c r="AF13" s="792"/>
      <c r="AG13" s="792"/>
      <c r="AH13" s="792"/>
      <c r="AI13" s="278"/>
    </row>
    <row r="14" spans="2:35" ht="15" customHeight="1" x14ac:dyDescent="0.25">
      <c r="B14" s="931" t="str">
        <f>HYPERLINK("#'"&amp;'EWS DIRECTORY'!$J$299&amp;"'!A1",'EWS DIRECTORY'!$J$299)</f>
        <v>K-1</v>
      </c>
      <c r="C14" s="761"/>
      <c r="D14" s="761"/>
      <c r="E14" s="761"/>
      <c r="G14" s="124"/>
      <c r="H14" s="124"/>
      <c r="I14" s="124"/>
      <c r="J14" s="124"/>
      <c r="K14" s="124"/>
      <c r="L14" s="124"/>
      <c r="M14" s="124"/>
      <c r="N14" s="124"/>
      <c r="O14" s="124"/>
      <c r="P14" s="124"/>
      <c r="Q14" s="124"/>
      <c r="R14" s="124"/>
      <c r="S14" s="124"/>
      <c r="T14" s="124"/>
      <c r="U14" s="124"/>
      <c r="V14" s="124"/>
      <c r="W14" s="124"/>
      <c r="X14" s="124"/>
      <c r="Y14" s="278"/>
      <c r="Z14" s="278"/>
      <c r="AA14" s="278"/>
      <c r="AB14" s="278"/>
      <c r="AC14" s="278"/>
      <c r="AD14" s="278"/>
      <c r="AE14" s="278"/>
      <c r="AF14" s="278"/>
      <c r="AG14" s="278"/>
      <c r="AH14" s="278"/>
      <c r="AI14" s="278"/>
    </row>
    <row r="15" spans="2:35" ht="15" customHeight="1" x14ac:dyDescent="0.25">
      <c r="B15" s="929" t="str">
        <f>HYPERLINK("#'"&amp;'EWS DIRECTORY'!$J$300&amp;"'!A1",'EWS DIRECTORY'!$J$300)</f>
        <v>K-1-1</v>
      </c>
      <c r="C15" s="761"/>
      <c r="D15" s="761"/>
      <c r="E15" s="761"/>
      <c r="G15" s="124"/>
      <c r="H15" s="124" t="str">
        <f>"Jumlah "&amp;G9&amp;" menurut petugas :"</f>
        <v>Jumlah Penghasilan yang seharusnya tidak terhutang PPh (Pasal 17 ayat (2) KUP) menurut petugas :</v>
      </c>
      <c r="I15" s="124"/>
      <c r="J15" s="124"/>
      <c r="K15" s="124"/>
      <c r="L15" s="124"/>
      <c r="M15" s="124"/>
      <c r="N15" s="124"/>
      <c r="O15" s="124"/>
      <c r="P15" s="124"/>
      <c r="Q15" s="124"/>
      <c r="R15" s="124"/>
      <c r="S15" s="124"/>
      <c r="T15" s="124"/>
      <c r="U15" s="124"/>
      <c r="V15" s="124"/>
      <c r="W15" s="124"/>
      <c r="X15" s="124"/>
      <c r="Y15" s="278"/>
      <c r="Z15" s="278"/>
      <c r="AA15" s="278"/>
      <c r="AB15" s="278"/>
      <c r="AC15" s="278"/>
      <c r="AD15" s="278"/>
      <c r="AE15" s="278"/>
      <c r="AF15" s="278"/>
      <c r="AG15" s="278"/>
      <c r="AH15" s="278"/>
      <c r="AI15" s="278"/>
    </row>
    <row r="16" spans="2:35" ht="15" customHeight="1" x14ac:dyDescent="0.25">
      <c r="B16" s="929" t="str">
        <f>HYPERLINK("#'"&amp;'EWS DIRECTORY'!$J$301&amp;"'!A1",'EWS DIRECTORY'!$J$301)</f>
        <v>K-1-2</v>
      </c>
      <c r="C16" s="761"/>
      <c r="D16" s="761"/>
      <c r="E16" s="761"/>
      <c r="G16" s="82" t="s">
        <v>1445</v>
      </c>
      <c r="H16" s="930" t="s">
        <v>1707</v>
      </c>
      <c r="I16" s="764"/>
      <c r="J16" s="764"/>
      <c r="K16" s="764"/>
      <c r="L16" s="764"/>
      <c r="M16" s="764"/>
      <c r="N16" s="764"/>
      <c r="O16" s="764"/>
      <c r="P16" s="764"/>
      <c r="Q16" s="764"/>
      <c r="R16" s="764"/>
      <c r="S16" s="937" t="s">
        <v>1767</v>
      </c>
      <c r="T16" s="765"/>
      <c r="U16" s="934" t="s">
        <v>1768</v>
      </c>
      <c r="V16" s="764"/>
      <c r="W16" s="764"/>
      <c r="X16" s="764"/>
      <c r="Y16" s="764"/>
      <c r="Z16" s="764"/>
      <c r="AA16" s="765"/>
      <c r="AB16" s="278"/>
      <c r="AC16" s="278"/>
      <c r="AD16" s="278"/>
      <c r="AE16" s="278"/>
      <c r="AF16" s="278"/>
      <c r="AG16" s="278"/>
      <c r="AH16" s="278"/>
      <c r="AI16" s="278"/>
    </row>
    <row r="17" spans="2:35" ht="15" customHeight="1" x14ac:dyDescent="0.25">
      <c r="B17" s="929" t="str">
        <f>HYPERLINK("#'"&amp;'EWS DIRECTORY'!$J$302&amp;"'!A1",'EWS DIRECTORY'!$J$302)</f>
        <v>K-1-3</v>
      </c>
      <c r="C17" s="761"/>
      <c r="D17" s="761"/>
      <c r="E17" s="761"/>
      <c r="G17" s="83">
        <v>1</v>
      </c>
      <c r="H17" s="1241" t="e">
        <f>MASTER!N5</f>
        <v>#N/A</v>
      </c>
      <c r="I17" s="764"/>
      <c r="J17" s="764"/>
      <c r="K17" s="764"/>
      <c r="L17" s="764"/>
      <c r="M17" s="764"/>
      <c r="N17" s="764"/>
      <c r="O17" s="764"/>
      <c r="P17" s="764"/>
      <c r="Q17" s="764"/>
      <c r="R17" s="796"/>
      <c r="S17" s="936" t="s">
        <v>685</v>
      </c>
      <c r="T17" s="790"/>
      <c r="U17" s="923" t="e">
        <f>IF('K-1'!I38='K-1'!M18,'K-1'!AB18,
IF('K-1'!I38='K-1'!M20,'K-1'!AB20,
IF('K-1'!I38='K-1'!M22,'K-1'!AB22,
IF('K-1'!I38='K-1'!M24,'K-1'!AB24,
IF('K-1'!I38='K-1'!M26,'K-1'!AB26,
IF('K-1'!I38='K-1'!M28,'K-1'!AB28,
IF('K-1'!I38='K-1'!#REF!,'K-1'!#REF!,
IF('K-1'!I38='K-1'!M28,'K-1'!#REF!,
IF('K-1'!I38='K-1'!#REF!,'K-1'!#REF!,)))))))))</f>
        <v>#REF!</v>
      </c>
      <c r="V17" s="764"/>
      <c r="W17" s="764"/>
      <c r="X17" s="764"/>
      <c r="Y17" s="764"/>
      <c r="Z17" s="764"/>
      <c r="AA17" s="765"/>
      <c r="AB17" s="278"/>
      <c r="AC17" s="278"/>
      <c r="AD17" s="278"/>
      <c r="AE17" s="278"/>
      <c r="AF17" s="278"/>
      <c r="AG17" s="278"/>
      <c r="AH17" s="278"/>
      <c r="AI17" s="278"/>
    </row>
    <row r="18" spans="2:35" ht="15" customHeight="1" x14ac:dyDescent="0.25">
      <c r="B18" s="929" t="str">
        <f>HYPERLINK("#'"&amp;'EWS DIRECTORY'!$J$303&amp;"'!A1",'EWS DIRECTORY'!$J$303)</f>
        <v>K-1-4</v>
      </c>
      <c r="C18" s="761"/>
      <c r="D18" s="761"/>
      <c r="E18" s="761"/>
      <c r="G18" s="83">
        <v>2</v>
      </c>
      <c r="H18" s="1241" t="e">
        <f>MASTER!N6</f>
        <v>#N/A</v>
      </c>
      <c r="I18" s="764"/>
      <c r="J18" s="764"/>
      <c r="K18" s="764"/>
      <c r="L18" s="764"/>
      <c r="M18" s="764"/>
      <c r="N18" s="764"/>
      <c r="O18" s="764"/>
      <c r="P18" s="764"/>
      <c r="Q18" s="764"/>
      <c r="R18" s="796"/>
      <c r="S18" s="792"/>
      <c r="T18" s="805"/>
      <c r="U18" s="923" t="e">
        <f>IF('K-1'!I38='K-1'!M18,'K-1'!AG18,
IF('K-1'!I38='K-1'!M20,'K-1'!AG20,
IF('K-1'!I38='K-1'!M22,'K-1'!AG22,
IF('K-1'!I38='K-1'!M24,'K-1'!AG24,
IF('K-1'!I38='K-1'!M26,'K-1'!AG26,
IF('K-1'!I38='K-1'!M28,'K-1'!AG28,
IF('K-1'!I38='K-1'!#REF!,'K-1'!#REF!,
IF('K-1'!I38='K-1'!M28,'K-1'!#REF!,
IF('K-1'!I38='K-1'!#REF!,'K-1'!#REF!,)))))))))</f>
        <v>#REF!</v>
      </c>
      <c r="V18" s="764"/>
      <c r="W18" s="764"/>
      <c r="X18" s="764"/>
      <c r="Y18" s="764"/>
      <c r="Z18" s="764"/>
      <c r="AA18" s="765"/>
      <c r="AB18" s="278"/>
      <c r="AC18" s="278"/>
      <c r="AD18" s="278"/>
      <c r="AE18" s="278"/>
      <c r="AF18" s="278"/>
      <c r="AG18" s="278"/>
      <c r="AH18" s="278"/>
      <c r="AI18" s="278"/>
    </row>
    <row r="19" spans="2:35" ht="15" customHeight="1" x14ac:dyDescent="0.25">
      <c r="B19" s="929" t="str">
        <f>HYPERLINK("#'"&amp;'EWS DIRECTORY'!$J$304&amp;"'!A1",'EWS DIRECTORY'!$J$304)</f>
        <v>K-1-5</v>
      </c>
      <c r="C19" s="761"/>
      <c r="D19" s="761"/>
      <c r="E19" s="761"/>
      <c r="G19" s="83">
        <v>3</v>
      </c>
      <c r="H19" s="1241" t="e">
        <f>MASTER!N7</f>
        <v>#N/A</v>
      </c>
      <c r="I19" s="764"/>
      <c r="J19" s="764"/>
      <c r="K19" s="764"/>
      <c r="L19" s="764"/>
      <c r="M19" s="764"/>
      <c r="N19" s="764"/>
      <c r="O19" s="764"/>
      <c r="P19" s="764"/>
      <c r="Q19" s="764"/>
      <c r="R19" s="796"/>
      <c r="S19" s="792"/>
      <c r="T19" s="805"/>
      <c r="U19" s="923" t="e">
        <f>IF('K-1'!I38='K-1'!M18,'K-1'!AL18,
IF('K-1'!I38='K-1'!M20,'K-1'!AL20,
IF('K-1'!I38='K-1'!M22,'K-1'!AL22,
IF('K-1'!I38='K-1'!M24,'K-1'!AL24,
IF('K-1'!I38='K-1'!M26,'K-1'!AL26,
IF('K-1'!I38='K-1'!M28,'K-1'!AL28,
IF('K-1'!I38='K-1'!#REF!,'K-1'!#REF!,
IF('K-1'!I38='K-1'!M28,'K-1'!#REF!,
IF('K-1'!I38='K-1'!#REF!,'K-1'!#REF!,)))))))))</f>
        <v>#REF!</v>
      </c>
      <c r="V19" s="764"/>
      <c r="W19" s="764"/>
      <c r="X19" s="764"/>
      <c r="Y19" s="764"/>
      <c r="Z19" s="764"/>
      <c r="AA19" s="765"/>
      <c r="AB19" s="278"/>
      <c r="AC19" s="278"/>
      <c r="AD19" s="278"/>
      <c r="AE19" s="278"/>
      <c r="AF19" s="278"/>
      <c r="AG19" s="278"/>
      <c r="AH19" s="278"/>
      <c r="AI19" s="278"/>
    </row>
    <row r="20" spans="2:35" ht="15" customHeight="1" x14ac:dyDescent="0.25">
      <c r="B20" s="929" t="str">
        <f>HYPERLINK("#'"&amp;'EWS DIRECTORY'!$J$305&amp;"'!A1",'EWS DIRECTORY'!$J$305)</f>
        <v>K-1-6</v>
      </c>
      <c r="C20" s="761"/>
      <c r="D20" s="761"/>
      <c r="E20" s="761"/>
      <c r="G20" s="83">
        <v>4</v>
      </c>
      <c r="H20" s="1241" t="e">
        <f>MASTER!N8</f>
        <v>#N/A</v>
      </c>
      <c r="I20" s="764"/>
      <c r="J20" s="764"/>
      <c r="K20" s="764"/>
      <c r="L20" s="764"/>
      <c r="M20" s="764"/>
      <c r="N20" s="764"/>
      <c r="O20" s="764"/>
      <c r="P20" s="764"/>
      <c r="Q20" s="764"/>
      <c r="R20" s="796"/>
      <c r="S20" s="792"/>
      <c r="T20" s="805"/>
      <c r="U20" s="923" t="e">
        <f>IF('K-1'!I38='K-1'!M18,'K-1'!AQ18,
IF('K-1'!I38='K-1'!M20,'K-1'!AQ20,
IF('K-1'!I38='K-1'!M22,'K-1'!AQ22,
IF('K-1'!I38='K-1'!M24,'K-1'!AQ24,
IF('K-1'!I38='K-1'!M26,'K-1'!AQ26,
IF('K-1'!I38='K-1'!M28,'K-1'!AQ28,
IF('K-1'!I38='K-1'!#REF!,'K-1'!#REF!,
IF('K-1'!I38='K-1'!M28,'K-1'!#REF!,
IF('K-1'!I38='K-1'!#REF!,'K-1'!#REF!,)))))))))</f>
        <v>#REF!</v>
      </c>
      <c r="V20" s="764"/>
      <c r="W20" s="764"/>
      <c r="X20" s="764"/>
      <c r="Y20" s="764"/>
      <c r="Z20" s="764"/>
      <c r="AA20" s="765"/>
      <c r="AB20" s="278"/>
      <c r="AC20" s="278"/>
      <c r="AD20" s="278"/>
      <c r="AE20" s="278"/>
      <c r="AF20" s="278"/>
      <c r="AG20" s="278"/>
      <c r="AH20" s="278"/>
      <c r="AI20" s="278"/>
    </row>
    <row r="21" spans="2:35" ht="15" customHeight="1" x14ac:dyDescent="0.25">
      <c r="B21" s="760"/>
      <c r="C21" s="761"/>
      <c r="D21" s="761"/>
      <c r="E21" s="761"/>
      <c r="G21" s="83">
        <v>5</v>
      </c>
      <c r="H21" s="1241" t="e">
        <f>MASTER!N9</f>
        <v>#N/A</v>
      </c>
      <c r="I21" s="764"/>
      <c r="J21" s="764"/>
      <c r="K21" s="764"/>
      <c r="L21" s="764"/>
      <c r="M21" s="764"/>
      <c r="N21" s="764"/>
      <c r="O21" s="764"/>
      <c r="P21" s="764"/>
      <c r="Q21" s="764"/>
      <c r="R21" s="796"/>
      <c r="S21" s="792"/>
      <c r="T21" s="805"/>
      <c r="U21" s="923" t="e">
        <f>IF('K-1'!I38='K-1'!M18,'K-1'!AV18,
IF('K-1'!I38='K-1'!M20,'K-1'!AV20,
IF('K-1'!I38='K-1'!M22,'K-1'!AV22,
IF('K-1'!I38='K-1'!M24,'K-1'!AV24,
IF('K-1'!I38='K-1'!M26,'K-1'!AV26,
IF('K-1'!I38='K-1'!M28,'K-1'!AV28,
IF('K-1'!I38='K-1'!#REF!,'K-1'!#REF!,
IF('K-1'!I38='K-1'!M28,'K-1'!#REF!,
IF('K-1'!I38='K-1'!#REF!,'K-1'!#REF!,)))))))))</f>
        <v>#REF!</v>
      </c>
      <c r="V21" s="764"/>
      <c r="W21" s="764"/>
      <c r="X21" s="764"/>
      <c r="Y21" s="764"/>
      <c r="Z21" s="764"/>
      <c r="AA21" s="765"/>
      <c r="AB21" s="278"/>
      <c r="AC21" s="278"/>
      <c r="AD21" s="278"/>
      <c r="AE21" s="278"/>
      <c r="AF21" s="278"/>
      <c r="AG21" s="278"/>
      <c r="AH21" s="278"/>
      <c r="AI21" s="278"/>
    </row>
    <row r="22" spans="2:35" ht="15" customHeight="1" x14ac:dyDescent="0.25">
      <c r="B22" s="760"/>
      <c r="C22" s="761"/>
      <c r="D22" s="761"/>
      <c r="E22" s="761"/>
      <c r="G22" s="83">
        <v>6</v>
      </c>
      <c r="H22" s="1241" t="e">
        <f>MASTER!N10</f>
        <v>#N/A</v>
      </c>
      <c r="I22" s="764"/>
      <c r="J22" s="764"/>
      <c r="K22" s="764"/>
      <c r="L22" s="764"/>
      <c r="M22" s="764"/>
      <c r="N22" s="764"/>
      <c r="O22" s="764"/>
      <c r="P22" s="764"/>
      <c r="Q22" s="764"/>
      <c r="R22" s="796"/>
      <c r="S22" s="792"/>
      <c r="T22" s="805"/>
      <c r="U22" s="923" t="e">
        <f>IF('K-1'!I38='K-1'!M18,'K-1'!BA18,
IF('K-1'!I38='K-1'!M20,'K-1'!BA20,
IF('K-1'!I38='K-1'!M22,'K-1'!BA22,
IF('K-1'!I38='K-1'!M24,'K-1'!BA24,
IF('K-1'!I38='K-1'!M26,'K-1'!BA26,
IF('K-1'!I38='K-1'!M28,'K-1'!BA28,
IF('K-1'!I38='K-1'!#REF!,'K-1'!#REF!,
IF('K-1'!I38='K-1'!M28,'K-1'!#REF!,
IF('K-1'!I38='K-1'!#REF!,'K-1'!#REF!,)))))))))</f>
        <v>#REF!</v>
      </c>
      <c r="V22" s="764"/>
      <c r="W22" s="764"/>
      <c r="X22" s="764"/>
      <c r="Y22" s="764"/>
      <c r="Z22" s="764"/>
      <c r="AA22" s="765"/>
      <c r="AB22" s="278"/>
      <c r="AC22" s="278"/>
      <c r="AD22" s="278"/>
      <c r="AE22" s="278"/>
      <c r="AF22" s="278"/>
      <c r="AG22" s="278"/>
      <c r="AH22" s="278"/>
      <c r="AI22" s="278"/>
    </row>
    <row r="23" spans="2:35" ht="15" customHeight="1" x14ac:dyDescent="0.25">
      <c r="B23" s="760"/>
      <c r="C23" s="761"/>
      <c r="D23" s="761"/>
      <c r="E23" s="761"/>
      <c r="G23" s="83">
        <v>7</v>
      </c>
      <c r="H23" s="1241" t="e">
        <f>MASTER!N11</f>
        <v>#N/A</v>
      </c>
      <c r="I23" s="764"/>
      <c r="J23" s="764"/>
      <c r="K23" s="764"/>
      <c r="L23" s="764"/>
      <c r="M23" s="764"/>
      <c r="N23" s="764"/>
      <c r="O23" s="764"/>
      <c r="P23" s="764"/>
      <c r="Q23" s="764"/>
      <c r="R23" s="796"/>
      <c r="S23" s="792"/>
      <c r="T23" s="805"/>
      <c r="U23" s="923" t="e">
        <f>IF('K-1'!I38='K-1'!M18,'K-1'!BF18,
IF('K-1'!I38='K-1'!M20,'K-1'!BF20,
IF('K-1'!I38='K-1'!M22,'K-1'!BF22,
IF('K-1'!I38='K-1'!M24,'K-1'!BF24,
IF('K-1'!I38='K-1'!M26,'K-1'!BF26,
IF('K-1'!I38='K-1'!M28,'K-1'!BF28,
IF('K-1'!I38='K-1'!#REF!,'K-1'!#REF!,
IF('K-1'!I38='K-1'!M28,'K-1'!#REF!,
IF('K-1'!I38='K-1'!#REF!,'K-1'!#REF!,)))))))))</f>
        <v>#REF!</v>
      </c>
      <c r="V23" s="764"/>
      <c r="W23" s="764"/>
      <c r="X23" s="764"/>
      <c r="Y23" s="764"/>
      <c r="Z23" s="764"/>
      <c r="AA23" s="765"/>
      <c r="AB23" s="278"/>
      <c r="AC23" s="278"/>
      <c r="AD23" s="278"/>
      <c r="AE23" s="278"/>
      <c r="AF23" s="278"/>
      <c r="AG23" s="278"/>
      <c r="AH23" s="278"/>
      <c r="AI23" s="278"/>
    </row>
    <row r="24" spans="2:35" ht="15" customHeight="1" x14ac:dyDescent="0.25">
      <c r="B24" s="760"/>
      <c r="C24" s="761"/>
      <c r="D24" s="761"/>
      <c r="E24" s="761"/>
      <c r="G24" s="83">
        <v>8</v>
      </c>
      <c r="H24" s="1241" t="e">
        <f>MASTER!N12</f>
        <v>#N/A</v>
      </c>
      <c r="I24" s="764"/>
      <c r="J24" s="764"/>
      <c r="K24" s="764"/>
      <c r="L24" s="764"/>
      <c r="M24" s="764"/>
      <c r="N24" s="764"/>
      <c r="O24" s="764"/>
      <c r="P24" s="764"/>
      <c r="Q24" s="764"/>
      <c r="R24" s="796"/>
      <c r="S24" s="792"/>
      <c r="T24" s="805"/>
      <c r="U24" s="923" t="e">
        <f>IF('K-1'!I38='K-1'!M18,'K-1'!BK18,
IF('K-1'!I38='K-1'!M20,'K-1'!BK20,
IF('K-1'!I38='K-1'!M22,'K-1'!BK22,
IF('K-1'!I38='K-1'!M24,'K-1'!BK24,
IF('K-1'!I38='K-1'!M26,'K-1'!BK26,
IF('K-1'!I38='K-1'!M28,'K-1'!BK28,
IF('K-1'!I38='K-1'!#REF!,'K-1'!#REF!,
IF('K-1'!I38='K-1'!M28,'K-1'!#REF!,
IF('K-1'!I38='K-1'!#REF!,'K-1'!#REF!,)))))))))</f>
        <v>#REF!</v>
      </c>
      <c r="V24" s="764"/>
      <c r="W24" s="764"/>
      <c r="X24" s="764"/>
      <c r="Y24" s="764"/>
      <c r="Z24" s="764"/>
      <c r="AA24" s="765"/>
      <c r="AB24" s="278"/>
      <c r="AC24" s="278"/>
      <c r="AD24" s="278"/>
      <c r="AE24" s="278"/>
      <c r="AF24" s="278"/>
      <c r="AG24" s="278"/>
      <c r="AH24" s="278"/>
      <c r="AI24" s="278"/>
    </row>
    <row r="25" spans="2:35" ht="15" customHeight="1" x14ac:dyDescent="0.25">
      <c r="B25" s="760"/>
      <c r="C25" s="761"/>
      <c r="D25" s="761"/>
      <c r="E25" s="761"/>
      <c r="G25" s="83">
        <v>9</v>
      </c>
      <c r="H25" s="1241" t="e">
        <f>MASTER!N13</f>
        <v>#N/A</v>
      </c>
      <c r="I25" s="764"/>
      <c r="J25" s="764"/>
      <c r="K25" s="764"/>
      <c r="L25" s="764"/>
      <c r="M25" s="764"/>
      <c r="N25" s="764"/>
      <c r="O25" s="764"/>
      <c r="P25" s="764"/>
      <c r="Q25" s="764"/>
      <c r="R25" s="796"/>
      <c r="S25" s="792"/>
      <c r="T25" s="805"/>
      <c r="U25" s="923" t="e">
        <f>IF('K-1'!I38='K-1'!M18,'K-1'!BP18,
IF('K-1'!I38='K-1'!M20,'K-1'!BP20,
IF('K-1'!I38='K-1'!M22,'K-1'!BP22,
IF('K-1'!I38='K-1'!M24,'K-1'!BP24,
IF('K-1'!I38='K-1'!M26,'K-1'!BP26,
IF('K-1'!I38='K-1'!M28,'K-1'!BP28,
IF('K-1'!I38='K-1'!#REF!,'K-1'!#REF!,
IF('K-1'!I38='K-1'!M28,'K-1'!#REF!,
IF('K-1'!I38='K-1'!#REF!,'K-1'!#REF!,)))))))))</f>
        <v>#REF!</v>
      </c>
      <c r="V25" s="764"/>
      <c r="W25" s="764"/>
      <c r="X25" s="764"/>
      <c r="Y25" s="764"/>
      <c r="Z25" s="764"/>
      <c r="AA25" s="765"/>
      <c r="AB25" s="278"/>
      <c r="AC25" s="278"/>
      <c r="AD25" s="278"/>
      <c r="AE25" s="278"/>
      <c r="AF25" s="278"/>
      <c r="AG25" s="278"/>
      <c r="AH25" s="278"/>
      <c r="AI25" s="278"/>
    </row>
    <row r="26" spans="2:35" ht="15" customHeight="1" x14ac:dyDescent="0.25">
      <c r="B26" s="760"/>
      <c r="C26" s="761"/>
      <c r="D26" s="761"/>
      <c r="E26" s="761"/>
      <c r="G26" s="83">
        <v>10</v>
      </c>
      <c r="H26" s="1241" t="e">
        <f>MASTER!N14</f>
        <v>#N/A</v>
      </c>
      <c r="I26" s="764"/>
      <c r="J26" s="764"/>
      <c r="K26" s="764"/>
      <c r="L26" s="764"/>
      <c r="M26" s="764"/>
      <c r="N26" s="764"/>
      <c r="O26" s="764"/>
      <c r="P26" s="764"/>
      <c r="Q26" s="764"/>
      <c r="R26" s="796"/>
      <c r="S26" s="792"/>
      <c r="T26" s="805"/>
      <c r="U26" s="923" t="e">
        <f>IF('K-1'!I38='K-1'!M18,'K-1'!BU18,
IF('K-1'!I38='K-1'!M20,'K-1'!BU20,
IF('K-1'!I38='K-1'!M22,'K-1'!BU22,
IF('K-1'!I38='K-1'!M24,'K-1'!BU24,
IF('K-1'!I38='K-1'!M26,'K-1'!BU26,
IF('K-1'!I38='K-1'!M28,'K-1'!BU28,
IF('K-1'!I38='K-1'!#REF!,'K-1'!#REF!,
IF('K-1'!I38='K-1'!M28,'K-1'!#REF!,
IF('K-1'!I38='K-1'!#REF!,'K-1'!#REF!,)))))))))</f>
        <v>#REF!</v>
      </c>
      <c r="V26" s="764"/>
      <c r="W26" s="764"/>
      <c r="X26" s="764"/>
      <c r="Y26" s="764"/>
      <c r="Z26" s="764"/>
      <c r="AA26" s="765"/>
      <c r="AB26" s="278"/>
      <c r="AC26" s="278"/>
      <c r="AD26" s="278"/>
      <c r="AE26" s="278"/>
      <c r="AF26" s="278"/>
      <c r="AG26" s="278"/>
      <c r="AH26" s="278"/>
      <c r="AI26" s="278"/>
    </row>
    <row r="27" spans="2:35" ht="15" customHeight="1" x14ac:dyDescent="0.25">
      <c r="B27" s="760"/>
      <c r="C27" s="761"/>
      <c r="D27" s="761"/>
      <c r="E27" s="761"/>
      <c r="G27" s="83">
        <v>11</v>
      </c>
      <c r="H27" s="1241" t="e">
        <f>MASTER!N15</f>
        <v>#N/A</v>
      </c>
      <c r="I27" s="764"/>
      <c r="J27" s="764"/>
      <c r="K27" s="764"/>
      <c r="L27" s="764"/>
      <c r="M27" s="764"/>
      <c r="N27" s="764"/>
      <c r="O27" s="764"/>
      <c r="P27" s="764"/>
      <c r="Q27" s="764"/>
      <c r="R27" s="796"/>
      <c r="S27" s="792"/>
      <c r="T27" s="805"/>
      <c r="U27" s="923" t="e">
        <f>IF('K-1'!I38='K-1'!M18,'K-1'!BZ18,
IF('K-1'!I38='K-1'!M20,'K-1'!BZ20,
IF('K-1'!I38='K-1'!M22,'K-1'!BZ22,
IF('K-1'!I38='K-1'!M24,'K-1'!BZ24,
IF('K-1'!I38='K-1'!M26,'K-1'!BZ26,
IF('K-1'!I38='K-1'!M28,'K-1'!BZ28,
IF('K-1'!I38='K-1'!#REF!,'K-1'!#REF!,
IF('K-1'!I38='K-1'!M28,'K-1'!#REF!,
IF('K-1'!I38='K-1'!#REF!,'K-1'!#REF!,)))))))))</f>
        <v>#REF!</v>
      </c>
      <c r="V27" s="764"/>
      <c r="W27" s="764"/>
      <c r="X27" s="764"/>
      <c r="Y27" s="764"/>
      <c r="Z27" s="764"/>
      <c r="AA27" s="765"/>
      <c r="AB27" s="278"/>
      <c r="AC27" s="278"/>
      <c r="AD27" s="278"/>
      <c r="AE27" s="278"/>
      <c r="AF27" s="278"/>
      <c r="AG27" s="278"/>
      <c r="AH27" s="278"/>
      <c r="AI27" s="278"/>
    </row>
    <row r="28" spans="2:35" ht="15" customHeight="1" x14ac:dyDescent="0.25">
      <c r="B28" s="760"/>
      <c r="C28" s="761"/>
      <c r="D28" s="761"/>
      <c r="E28" s="761"/>
      <c r="G28" s="83">
        <v>12</v>
      </c>
      <c r="H28" s="1241" t="e">
        <f>MASTER!N16</f>
        <v>#N/A</v>
      </c>
      <c r="I28" s="764"/>
      <c r="J28" s="764"/>
      <c r="K28" s="764"/>
      <c r="L28" s="764"/>
      <c r="M28" s="764"/>
      <c r="N28" s="764"/>
      <c r="O28" s="764"/>
      <c r="P28" s="764"/>
      <c r="Q28" s="764"/>
      <c r="R28" s="796"/>
      <c r="S28" s="792"/>
      <c r="T28" s="805"/>
      <c r="U28" s="923" t="e">
        <f>IF('K-1'!I38='K-1'!M18,'K-1'!CE18,
IF('K-1'!I38='K-1'!M20,'K-1'!CE20,
IF('K-1'!I38='K-1'!M22,'K-1'!CE22,
IF('K-1'!I38='K-1'!M24,'K-1'!CE24,
IF('K-1'!I38='K-1'!M26,'K-1'!CE26,
IF('K-1'!I38='K-1'!M28,'K-1'!CE28,
IF('K-1'!I38='K-1'!#REF!,'K-1'!#REF!,
IF('K-1'!I38='K-1'!M28,'K-1'!#REF!,
IF('K-1'!I38='K-1'!#REF!,'K-1'!#REF!,)))))))))</f>
        <v>#REF!</v>
      </c>
      <c r="V28" s="764"/>
      <c r="W28" s="764"/>
      <c r="X28" s="764"/>
      <c r="Y28" s="764"/>
      <c r="Z28" s="764"/>
      <c r="AA28" s="765"/>
      <c r="AB28" s="278"/>
      <c r="AC28" s="278"/>
      <c r="AD28" s="278"/>
      <c r="AE28" s="278"/>
      <c r="AF28" s="278"/>
      <c r="AG28" s="278"/>
      <c r="AH28" s="278"/>
      <c r="AI28" s="278"/>
    </row>
    <row r="29" spans="2:35" ht="15" customHeight="1" x14ac:dyDescent="0.25">
      <c r="G29" s="132"/>
      <c r="H29" s="86" t="s">
        <v>1769</v>
      </c>
      <c r="I29" s="85"/>
      <c r="J29" s="432"/>
      <c r="K29" s="432"/>
      <c r="L29" s="432"/>
      <c r="M29" s="432"/>
      <c r="N29" s="432"/>
      <c r="O29" s="432"/>
      <c r="P29" s="432"/>
      <c r="Q29" s="432"/>
      <c r="R29" s="432"/>
      <c r="S29" s="794"/>
      <c r="T29" s="807"/>
      <c r="U29" s="923" t="e">
        <f>IF('K-1'!I38='K-1'!M18,'K-1'!CJ18,
IF('K-1'!I38='K-1'!M20,'K-1'!CJ20,
IF('K-1'!I38='K-1'!M22,'K-1'!CJ22,
IF('K-1'!I38='K-1'!M24,'K-1'!CJ24,
IF('K-1'!I38='K-1'!M26,'K-1'!CJ26,
IF('K-1'!I38='K-1'!M28,'K-1'!CJ28,
IF('K-1'!I38='K-1'!#REF!,'K-1'!#REF!,
IF('K-1'!I38='K-1'!M28,'K-1'!#REF!,
IF('K-1'!I38='K-1'!#REF!,'K-1'!#REF!,)))))))))</f>
        <v>#REF!</v>
      </c>
      <c r="V29" s="764"/>
      <c r="W29" s="764"/>
      <c r="X29" s="764"/>
      <c r="Y29" s="764"/>
      <c r="Z29" s="764"/>
      <c r="AA29" s="765"/>
      <c r="AB29" s="278"/>
      <c r="AC29" s="278"/>
      <c r="AD29" s="278"/>
      <c r="AE29" s="278"/>
      <c r="AF29" s="278"/>
      <c r="AG29" s="278"/>
      <c r="AH29" s="278"/>
      <c r="AI29" s="278"/>
    </row>
    <row r="30" spans="2:35" ht="15" customHeight="1" x14ac:dyDescent="0.25">
      <c r="B30" s="760"/>
      <c r="C30" s="761"/>
      <c r="D30" s="761"/>
      <c r="E30" s="761"/>
      <c r="G30" s="125"/>
      <c r="H30" s="297" t="s">
        <v>1770</v>
      </c>
      <c r="I30" s="298"/>
      <c r="J30" s="299"/>
      <c r="K30" s="299"/>
      <c r="L30" s="299"/>
      <c r="M30" s="299"/>
      <c r="N30" s="299"/>
      <c r="O30" s="299"/>
      <c r="P30" s="299"/>
      <c r="Q30" s="299"/>
      <c r="R30" s="299"/>
      <c r="S30" s="935"/>
      <c r="T30" s="765"/>
      <c r="U30" s="923">
        <f>IF(ISNUMBER(U29),IF(U29&gt;0,U29,SUM(U17:U28)),0)</f>
        <v>0</v>
      </c>
      <c r="V30" s="764"/>
      <c r="W30" s="764"/>
      <c r="X30" s="764"/>
      <c r="Y30" s="764"/>
      <c r="Z30" s="764"/>
      <c r="AA30" s="765"/>
      <c r="AB30" s="278"/>
      <c r="AC30" s="278"/>
      <c r="AD30" s="278"/>
      <c r="AE30" s="278"/>
      <c r="AF30" s="278"/>
      <c r="AG30" s="278"/>
      <c r="AH30" s="278"/>
      <c r="AI30" s="278"/>
    </row>
    <row r="31" spans="2:35" ht="15" customHeight="1" x14ac:dyDescent="0.25">
      <c r="G31" s="124"/>
      <c r="H31" s="124"/>
      <c r="I31" s="124"/>
      <c r="J31" s="300"/>
      <c r="K31" s="300"/>
      <c r="L31" s="300"/>
      <c r="M31" s="300"/>
      <c r="N31" s="300"/>
      <c r="O31" s="300"/>
      <c r="P31" s="300"/>
      <c r="Q31" s="300"/>
      <c r="R31" s="300"/>
      <c r="S31" s="300"/>
      <c r="T31" s="301"/>
      <c r="U31" s="515"/>
      <c r="V31" s="515"/>
      <c r="W31" s="515"/>
      <c r="X31" s="515"/>
      <c r="Y31" s="515"/>
      <c r="Z31" s="516"/>
      <c r="AA31" s="516"/>
      <c r="AB31" s="278"/>
      <c r="AC31" s="278"/>
      <c r="AD31" s="278"/>
      <c r="AE31" s="278"/>
      <c r="AF31" s="278"/>
      <c r="AG31" s="278"/>
      <c r="AH31" s="278"/>
      <c r="AI31" s="278"/>
    </row>
    <row r="32" spans="2:35" ht="15" customHeight="1" x14ac:dyDescent="0.25">
      <c r="B32" s="760"/>
      <c r="C32" s="761"/>
      <c r="D32" s="761"/>
      <c r="E32" s="761"/>
      <c r="G32" s="124"/>
      <c r="H32" s="297" t="s">
        <v>1771</v>
      </c>
      <c r="I32" s="298"/>
      <c r="J32" s="299"/>
      <c r="K32" s="299"/>
      <c r="L32" s="299"/>
      <c r="M32" s="299"/>
      <c r="N32" s="299"/>
      <c r="O32" s="299"/>
      <c r="P32" s="299"/>
      <c r="Q32" s="299"/>
      <c r="R32" s="299"/>
      <c r="S32" s="299"/>
      <c r="T32" s="302"/>
      <c r="U32" s="923">
        <f>'MAIN LEVEL'!$AB$69</f>
        <v>0</v>
      </c>
      <c r="V32" s="764"/>
      <c r="W32" s="764"/>
      <c r="X32" s="764"/>
      <c r="Y32" s="764"/>
      <c r="Z32" s="764"/>
      <c r="AA32" s="765"/>
      <c r="AB32" s="278"/>
      <c r="AC32" s="278"/>
      <c r="AD32" s="278"/>
      <c r="AE32" s="278"/>
      <c r="AF32" s="278"/>
      <c r="AG32" s="278"/>
      <c r="AH32" s="278"/>
      <c r="AI32" s="278"/>
    </row>
    <row r="33" spans="2:35" ht="15" customHeight="1" x14ac:dyDescent="0.25">
      <c r="G33" s="124"/>
      <c r="H33" s="297" t="s">
        <v>1772</v>
      </c>
      <c r="I33" s="298"/>
      <c r="J33" s="299"/>
      <c r="K33" s="299"/>
      <c r="L33" s="299"/>
      <c r="M33" s="299"/>
      <c r="N33" s="299"/>
      <c r="O33" s="299"/>
      <c r="P33" s="299"/>
      <c r="Q33" s="299"/>
      <c r="R33" s="299"/>
      <c r="S33" s="299"/>
      <c r="T33" s="302"/>
      <c r="U33" s="923">
        <f>IFERROR(U30-U32,0)</f>
        <v>0</v>
      </c>
      <c r="V33" s="764"/>
      <c r="W33" s="764"/>
      <c r="X33" s="764"/>
      <c r="Y33" s="764"/>
      <c r="Z33" s="764"/>
      <c r="AA33" s="765"/>
      <c r="AB33" s="278"/>
      <c r="AC33" s="278"/>
      <c r="AD33" s="278"/>
      <c r="AE33" s="278"/>
      <c r="AF33" s="278"/>
      <c r="AG33" s="278"/>
      <c r="AH33" s="278"/>
      <c r="AI33" s="278"/>
    </row>
    <row r="34" spans="2:35" ht="15" customHeight="1" x14ac:dyDescent="0.25">
      <c r="B34" s="760"/>
      <c r="C34" s="761"/>
      <c r="D34" s="761"/>
      <c r="E34" s="761"/>
      <c r="G34" s="124"/>
      <c r="H34" s="124"/>
      <c r="I34" s="124"/>
      <c r="J34" s="124"/>
      <c r="K34" s="124"/>
      <c r="L34" s="124"/>
      <c r="M34" s="124"/>
      <c r="N34" s="124"/>
      <c r="O34" s="124"/>
      <c r="P34" s="124"/>
      <c r="Q34" s="124"/>
      <c r="R34" s="124"/>
      <c r="S34" s="124"/>
      <c r="T34" s="124"/>
      <c r="U34" s="124"/>
      <c r="V34" s="124"/>
      <c r="W34" s="124"/>
      <c r="X34" s="124"/>
      <c r="Y34" s="278"/>
      <c r="Z34" s="278"/>
      <c r="AA34" s="278"/>
      <c r="AB34" s="278"/>
      <c r="AC34" s="278"/>
      <c r="AD34" s="278"/>
      <c r="AE34" s="278"/>
      <c r="AF34" s="278"/>
      <c r="AG34" s="278"/>
      <c r="AH34" s="278"/>
      <c r="AI34" s="278"/>
    </row>
    <row r="35" spans="2:35" ht="15" customHeight="1" x14ac:dyDescent="0.25">
      <c r="G35" s="278"/>
      <c r="H35" s="278"/>
      <c r="I35" s="278"/>
      <c r="J35" s="278"/>
      <c r="K35" s="278"/>
      <c r="L35" s="278"/>
      <c r="M35" s="278"/>
      <c r="N35" s="278"/>
      <c r="O35" s="278"/>
      <c r="P35" s="278"/>
      <c r="Q35" s="278"/>
      <c r="R35" s="278"/>
      <c r="S35" s="278"/>
      <c r="T35" s="278"/>
      <c r="U35" s="278"/>
      <c r="V35" s="278"/>
      <c r="W35" s="278"/>
      <c r="X35" s="278"/>
      <c r="Y35" s="278"/>
      <c r="Z35" s="278"/>
      <c r="AA35" s="278"/>
      <c r="AB35" s="278"/>
      <c r="AC35" s="278"/>
      <c r="AD35" s="278"/>
      <c r="AE35" s="278"/>
      <c r="AF35" s="278"/>
      <c r="AG35" s="278"/>
      <c r="AH35" s="278"/>
      <c r="AI35" s="278"/>
    </row>
    <row r="36" spans="2:35" ht="15" customHeight="1" x14ac:dyDescent="0.25">
      <c r="B36" s="760"/>
      <c r="C36" s="761"/>
      <c r="D36" s="761"/>
      <c r="E36" s="761"/>
      <c r="G36" s="801" t="s">
        <v>1507</v>
      </c>
      <c r="H36" s="764"/>
      <c r="I36" s="764"/>
      <c r="J36" s="764"/>
      <c r="K36" s="764"/>
      <c r="L36" s="764"/>
      <c r="M36" s="764"/>
      <c r="N36" s="764"/>
      <c r="O36" s="764"/>
      <c r="P36" s="764"/>
      <c r="Q36" s="764"/>
      <c r="R36" s="764"/>
      <c r="S36" s="764"/>
      <c r="T36" s="764"/>
      <c r="U36" s="795" t="s">
        <v>1704</v>
      </c>
      <c r="V36" s="764"/>
      <c r="W36" s="764"/>
      <c r="X36" s="764"/>
      <c r="Y36" s="764"/>
      <c r="Z36" s="764"/>
      <c r="AA36" s="764"/>
      <c r="AB36" s="764"/>
      <c r="AC36" s="764"/>
      <c r="AD36" s="764"/>
      <c r="AE36" s="764"/>
      <c r="AF36" s="764"/>
      <c r="AG36" s="764"/>
      <c r="AH36" s="796"/>
      <c r="AI36" s="278"/>
    </row>
    <row r="37" spans="2:35" ht="15" customHeight="1" x14ac:dyDescent="0.25">
      <c r="G37" s="793" t="s">
        <v>796</v>
      </c>
      <c r="H37" s="794"/>
      <c r="I37" s="794"/>
      <c r="J37" s="794"/>
      <c r="K37" s="794"/>
      <c r="L37" s="794"/>
      <c r="M37" s="801" t="s">
        <v>1511</v>
      </c>
      <c r="N37" s="764"/>
      <c r="O37" s="764"/>
      <c r="P37" s="764"/>
      <c r="Q37" s="802" t="s">
        <v>1510</v>
      </c>
      <c r="R37" s="764"/>
      <c r="S37" s="764"/>
      <c r="T37" s="765"/>
      <c r="U37" s="793" t="s">
        <v>796</v>
      </c>
      <c r="V37" s="794"/>
      <c r="W37" s="794"/>
      <c r="X37" s="794"/>
      <c r="Y37" s="794"/>
      <c r="Z37" s="794"/>
      <c r="AA37" s="801" t="s">
        <v>1511</v>
      </c>
      <c r="AB37" s="764"/>
      <c r="AC37" s="764"/>
      <c r="AD37" s="764"/>
      <c r="AE37" s="802" t="s">
        <v>1510</v>
      </c>
      <c r="AF37" s="764"/>
      <c r="AG37" s="764"/>
      <c r="AH37" s="765"/>
      <c r="AI37" s="278"/>
    </row>
    <row r="38" spans="2:35" ht="15" customHeight="1" x14ac:dyDescent="0.25">
      <c r="G38" s="788"/>
      <c r="H38" s="789"/>
      <c r="I38" s="789"/>
      <c r="J38" s="789"/>
      <c r="K38" s="789"/>
      <c r="L38" s="790"/>
      <c r="M38" s="788"/>
      <c r="N38" s="789"/>
      <c r="O38" s="789"/>
      <c r="P38" s="790"/>
      <c r="Q38" s="788"/>
      <c r="R38" s="789"/>
      <c r="S38" s="789"/>
      <c r="T38" s="790"/>
      <c r="U38" s="788"/>
      <c r="V38" s="789"/>
      <c r="W38" s="789"/>
      <c r="X38" s="789"/>
      <c r="Y38" s="789"/>
      <c r="Z38" s="790"/>
      <c r="AA38" s="788"/>
      <c r="AB38" s="789"/>
      <c r="AC38" s="789"/>
      <c r="AD38" s="790"/>
      <c r="AE38" s="788"/>
      <c r="AF38" s="789"/>
      <c r="AG38" s="789"/>
      <c r="AH38" s="790"/>
      <c r="AI38" s="278"/>
    </row>
    <row r="39" spans="2:35" ht="15" customHeight="1" x14ac:dyDescent="0.25">
      <c r="G39" s="283"/>
      <c r="H39" s="124"/>
      <c r="I39" s="124"/>
      <c r="J39" s="124"/>
      <c r="K39" s="124"/>
      <c r="L39" s="124"/>
      <c r="M39" s="283"/>
      <c r="N39" s="124"/>
      <c r="O39" s="124"/>
      <c r="P39" s="124"/>
      <c r="Q39" s="283"/>
      <c r="R39" s="124"/>
      <c r="S39" s="124"/>
      <c r="T39" s="125"/>
      <c r="U39" s="124"/>
      <c r="V39" s="124"/>
      <c r="W39" s="124"/>
      <c r="X39" s="124"/>
      <c r="Y39" s="124"/>
      <c r="Z39" s="124"/>
      <c r="AA39" s="283"/>
      <c r="AB39" s="124"/>
      <c r="AC39" s="124"/>
      <c r="AD39" s="125"/>
      <c r="AE39" s="283"/>
      <c r="AF39" s="124"/>
      <c r="AG39" s="124"/>
      <c r="AH39" s="125"/>
      <c r="AI39" s="278"/>
    </row>
    <row r="40" spans="2:35" ht="15" customHeight="1" x14ac:dyDescent="0.25">
      <c r="G40" s="283"/>
      <c r="H40" s="124"/>
      <c r="I40" s="124"/>
      <c r="J40" s="124"/>
      <c r="K40" s="124"/>
      <c r="L40" s="124"/>
      <c r="M40" s="283"/>
      <c r="N40" s="124"/>
      <c r="O40" s="124"/>
      <c r="P40" s="124"/>
      <c r="Q40" s="283"/>
      <c r="R40" s="124"/>
      <c r="S40" s="124"/>
      <c r="T40" s="125"/>
      <c r="U40" s="124"/>
      <c r="V40" s="124"/>
      <c r="W40" s="124"/>
      <c r="X40" s="124"/>
      <c r="Y40" s="124"/>
      <c r="Z40" s="124"/>
      <c r="AA40" s="283"/>
      <c r="AB40" s="124"/>
      <c r="AC40" s="124"/>
      <c r="AD40" s="125"/>
      <c r="AE40" s="283"/>
      <c r="AF40" s="124"/>
      <c r="AG40" s="124"/>
      <c r="AH40" s="125"/>
      <c r="AI40" s="278"/>
    </row>
    <row r="41" spans="2:35" ht="15" customHeight="1" x14ac:dyDescent="0.25">
      <c r="G41" s="283"/>
      <c r="H41" s="124"/>
      <c r="I41" s="124"/>
      <c r="J41" s="124"/>
      <c r="K41" s="124"/>
      <c r="L41" s="124"/>
      <c r="M41" s="283"/>
      <c r="N41" s="124"/>
      <c r="O41" s="124"/>
      <c r="P41" s="124"/>
      <c r="Q41" s="283"/>
      <c r="R41" s="124"/>
      <c r="S41" s="124"/>
      <c r="T41" s="125"/>
      <c r="U41" s="124"/>
      <c r="V41" s="124"/>
      <c r="W41" s="124"/>
      <c r="X41" s="124"/>
      <c r="Y41" s="124"/>
      <c r="Z41" s="124"/>
      <c r="AA41" s="283"/>
      <c r="AB41" s="124"/>
      <c r="AC41" s="124"/>
      <c r="AD41" s="125"/>
      <c r="AE41" s="283"/>
      <c r="AF41" s="124"/>
      <c r="AG41" s="124"/>
      <c r="AH41" s="125"/>
      <c r="AI41" s="278"/>
    </row>
    <row r="42" spans="2:35" ht="15" customHeight="1" x14ac:dyDescent="0.25">
      <c r="G42" s="283"/>
      <c r="H42" s="124"/>
      <c r="I42" s="124"/>
      <c r="J42" s="124"/>
      <c r="K42" s="124"/>
      <c r="L42" s="124"/>
      <c r="M42" s="283"/>
      <c r="N42" s="124"/>
      <c r="O42" s="124"/>
      <c r="P42" s="124"/>
      <c r="Q42" s="283"/>
      <c r="R42" s="124"/>
      <c r="S42" s="124"/>
      <c r="T42" s="125"/>
      <c r="U42" s="124"/>
      <c r="V42" s="124"/>
      <c r="W42" s="124"/>
      <c r="X42" s="124"/>
      <c r="Y42" s="124"/>
      <c r="Z42" s="124"/>
      <c r="AA42" s="283"/>
      <c r="AB42" s="124"/>
      <c r="AC42" s="124"/>
      <c r="AD42" s="125"/>
      <c r="AE42" s="283"/>
      <c r="AF42" s="124"/>
      <c r="AG42" s="124"/>
      <c r="AH42" s="125"/>
      <c r="AI42" s="278"/>
    </row>
    <row r="43" spans="2:35" ht="15" customHeight="1" x14ac:dyDescent="0.25">
      <c r="G43" s="283"/>
      <c r="H43" s="124"/>
      <c r="I43" s="124"/>
      <c r="J43" s="124"/>
      <c r="K43" s="124"/>
      <c r="L43" s="124"/>
      <c r="M43" s="283"/>
      <c r="N43" s="124"/>
      <c r="O43" s="124"/>
      <c r="P43" s="124"/>
      <c r="Q43" s="283"/>
      <c r="R43" s="124"/>
      <c r="S43" s="124"/>
      <c r="T43" s="125"/>
      <c r="U43" s="124"/>
      <c r="V43" s="124"/>
      <c r="W43" s="124"/>
      <c r="X43" s="124"/>
      <c r="Y43" s="124"/>
      <c r="Z43" s="124"/>
      <c r="AA43" s="283"/>
      <c r="AB43" s="124"/>
      <c r="AC43" s="124"/>
      <c r="AD43" s="125"/>
      <c r="AE43" s="283"/>
      <c r="AF43" s="124"/>
      <c r="AG43" s="124"/>
      <c r="AH43" s="125"/>
      <c r="AI43" s="278"/>
    </row>
    <row r="44" spans="2:35" ht="15" customHeight="1" x14ac:dyDescent="0.25">
      <c r="G44" s="283"/>
      <c r="H44" s="124"/>
      <c r="I44" s="124"/>
      <c r="J44" s="124"/>
      <c r="K44" s="124"/>
      <c r="L44" s="124"/>
      <c r="M44" s="283"/>
      <c r="N44" s="124"/>
      <c r="O44" s="124"/>
      <c r="P44" s="124"/>
      <c r="Q44" s="283"/>
      <c r="R44" s="124"/>
      <c r="S44" s="124"/>
      <c r="T44" s="125"/>
      <c r="U44" s="124"/>
      <c r="V44" s="124"/>
      <c r="W44" s="124"/>
      <c r="X44" s="124"/>
      <c r="Y44" s="124"/>
      <c r="Z44" s="124"/>
      <c r="AA44" s="283"/>
      <c r="AB44" s="124"/>
      <c r="AC44" s="124"/>
      <c r="AD44" s="125"/>
      <c r="AE44" s="283"/>
      <c r="AF44" s="124"/>
      <c r="AG44" s="124"/>
      <c r="AH44" s="125"/>
      <c r="AI44" s="278"/>
    </row>
    <row r="45" spans="2:35" ht="15" customHeight="1" x14ac:dyDescent="0.25">
      <c r="G45" s="283"/>
      <c r="H45" s="124"/>
      <c r="I45" s="124"/>
      <c r="J45" s="124"/>
      <c r="K45" s="124"/>
      <c r="L45" s="124"/>
      <c r="M45" s="283"/>
      <c r="N45" s="124"/>
      <c r="O45" s="124"/>
      <c r="P45" s="124"/>
      <c r="Q45" s="283"/>
      <c r="R45" s="124"/>
      <c r="S45" s="124"/>
      <c r="T45" s="125"/>
      <c r="U45" s="124"/>
      <c r="V45" s="124"/>
      <c r="W45" s="124"/>
      <c r="X45" s="124"/>
      <c r="Y45" s="124"/>
      <c r="Z45" s="124"/>
      <c r="AA45" s="283"/>
      <c r="AB45" s="124"/>
      <c r="AC45" s="124"/>
      <c r="AD45" s="125"/>
      <c r="AE45" s="283"/>
      <c r="AF45" s="124"/>
      <c r="AG45" s="124"/>
      <c r="AH45" s="125"/>
      <c r="AI45" s="278"/>
    </row>
    <row r="46" spans="2:35" ht="15" customHeight="1" x14ac:dyDescent="0.25">
      <c r="G46" s="283"/>
      <c r="H46" s="124"/>
      <c r="I46" s="124"/>
      <c r="J46" s="124"/>
      <c r="K46" s="124"/>
      <c r="L46" s="124"/>
      <c r="M46" s="283"/>
      <c r="N46" s="124"/>
      <c r="O46" s="124"/>
      <c r="P46" s="124"/>
      <c r="Q46" s="283"/>
      <c r="R46" s="124"/>
      <c r="S46" s="124"/>
      <c r="T46" s="125"/>
      <c r="U46" s="124"/>
      <c r="V46" s="124"/>
      <c r="W46" s="124"/>
      <c r="X46" s="124"/>
      <c r="Y46" s="124"/>
      <c r="Z46" s="124"/>
      <c r="AA46" s="283"/>
      <c r="AB46" s="124"/>
      <c r="AC46" s="124"/>
      <c r="AD46" s="125"/>
      <c r="AE46" s="283"/>
      <c r="AF46" s="124"/>
      <c r="AG46" s="124"/>
      <c r="AH46" s="125"/>
      <c r="AI46" s="278"/>
    </row>
    <row r="47" spans="2:35" ht="15" customHeight="1" x14ac:dyDescent="0.25">
      <c r="G47" s="283"/>
      <c r="H47" s="124"/>
      <c r="I47" s="124"/>
      <c r="J47" s="124"/>
      <c r="K47" s="124"/>
      <c r="L47" s="124"/>
      <c r="M47" s="283"/>
      <c r="N47" s="124"/>
      <c r="O47" s="124"/>
      <c r="P47" s="124"/>
      <c r="Q47" s="283"/>
      <c r="R47" s="124"/>
      <c r="S47" s="124"/>
      <c r="T47" s="125"/>
      <c r="U47" s="124"/>
      <c r="V47" s="124"/>
      <c r="W47" s="124"/>
      <c r="X47" s="124"/>
      <c r="Y47" s="124"/>
      <c r="Z47" s="124"/>
      <c r="AA47" s="283"/>
      <c r="AB47" s="124"/>
      <c r="AC47" s="124"/>
      <c r="AD47" s="125"/>
      <c r="AE47" s="283"/>
      <c r="AF47" s="124"/>
      <c r="AG47" s="124"/>
      <c r="AH47" s="125"/>
      <c r="AI47" s="278"/>
    </row>
    <row r="48" spans="2:35" ht="15" customHeight="1" x14ac:dyDescent="0.25">
      <c r="G48" s="283"/>
      <c r="H48" s="124"/>
      <c r="I48" s="124"/>
      <c r="J48" s="124"/>
      <c r="K48" s="124"/>
      <c r="L48" s="124"/>
      <c r="M48" s="283"/>
      <c r="N48" s="124"/>
      <c r="O48" s="124"/>
      <c r="P48" s="124"/>
      <c r="Q48" s="283"/>
      <c r="R48" s="124"/>
      <c r="S48" s="124"/>
      <c r="T48" s="125"/>
      <c r="U48" s="124"/>
      <c r="V48" s="124"/>
      <c r="W48" s="124"/>
      <c r="X48" s="124"/>
      <c r="Y48" s="124"/>
      <c r="Z48" s="124"/>
      <c r="AA48" s="283"/>
      <c r="AB48" s="124"/>
      <c r="AC48" s="124"/>
      <c r="AD48" s="125"/>
      <c r="AE48" s="283"/>
      <c r="AF48" s="124"/>
      <c r="AG48" s="124"/>
      <c r="AH48" s="125"/>
      <c r="AI48" s="278"/>
    </row>
    <row r="49" spans="7:35" x14ac:dyDescent="0.25">
      <c r="G49" s="283"/>
      <c r="H49" s="124"/>
      <c r="I49" s="124"/>
      <c r="J49" s="124"/>
      <c r="K49" s="124"/>
      <c r="L49" s="124"/>
      <c r="M49" s="283"/>
      <c r="N49" s="124"/>
      <c r="O49" s="124"/>
      <c r="P49" s="124"/>
      <c r="Q49" s="283"/>
      <c r="R49" s="124"/>
      <c r="S49" s="124"/>
      <c r="T49" s="125"/>
      <c r="U49" s="124"/>
      <c r="V49" s="124"/>
      <c r="W49" s="124"/>
      <c r="X49" s="124"/>
      <c r="Y49" s="124"/>
      <c r="Z49" s="124"/>
      <c r="AA49" s="283"/>
      <c r="AB49" s="124"/>
      <c r="AC49" s="124"/>
      <c r="AD49" s="125"/>
      <c r="AE49" s="283"/>
      <c r="AF49" s="124"/>
      <c r="AG49" s="124"/>
      <c r="AH49" s="125"/>
      <c r="AI49" s="278"/>
    </row>
    <row r="50" spans="7:35" x14ac:dyDescent="0.25">
      <c r="G50" s="285"/>
      <c r="H50" s="190"/>
      <c r="I50" s="190"/>
      <c r="J50" s="190"/>
      <c r="K50" s="190"/>
      <c r="L50" s="190"/>
      <c r="M50" s="285"/>
      <c r="N50" s="190"/>
      <c r="O50" s="190"/>
      <c r="P50" s="190"/>
      <c r="Q50" s="285"/>
      <c r="R50" s="190"/>
      <c r="S50" s="190"/>
      <c r="T50" s="243"/>
      <c r="U50" s="190"/>
      <c r="V50" s="190"/>
      <c r="W50" s="190"/>
      <c r="X50" s="190"/>
      <c r="Y50" s="190"/>
      <c r="Z50" s="190"/>
      <c r="AA50" s="285"/>
      <c r="AB50" s="190"/>
      <c r="AC50" s="190"/>
      <c r="AD50" s="243"/>
      <c r="AE50" s="285"/>
      <c r="AF50" s="190"/>
      <c r="AG50" s="190"/>
      <c r="AH50" s="243"/>
      <c r="AI50" s="278"/>
    </row>
    <row r="51" spans="7:35" x14ac:dyDescent="0.25">
      <c r="G51" s="3"/>
      <c r="H51" s="55"/>
      <c r="I51" s="55"/>
      <c r="J51" s="55"/>
      <c r="K51" s="55"/>
      <c r="AG51" s="288" t="s">
        <v>1705</v>
      </c>
      <c r="AH51" s="55">
        <f>'MAIN LEVEL'!Z69</f>
        <v>0</v>
      </c>
    </row>
  </sheetData>
  <mergeCells count="75">
    <mergeCell ref="G9:T11"/>
    <mergeCell ref="G37:L37"/>
    <mergeCell ref="H20:R20"/>
    <mergeCell ref="B6:E6"/>
    <mergeCell ref="B30:E30"/>
    <mergeCell ref="B15:E15"/>
    <mergeCell ref="B27:E27"/>
    <mergeCell ref="S30:T30"/>
    <mergeCell ref="H24:R24"/>
    <mergeCell ref="G13:AH13"/>
    <mergeCell ref="B19:E19"/>
    <mergeCell ref="H23:R23"/>
    <mergeCell ref="U33:AA33"/>
    <mergeCell ref="U24:AA24"/>
    <mergeCell ref="H26:R26"/>
    <mergeCell ref="S16:T16"/>
    <mergeCell ref="AE37:AH37"/>
    <mergeCell ref="U37:Z37"/>
    <mergeCell ref="B24:E24"/>
    <mergeCell ref="U20:AA20"/>
    <mergeCell ref="M38:P38"/>
    <mergeCell ref="B20:E20"/>
    <mergeCell ref="U29:AA29"/>
    <mergeCell ref="G36:T36"/>
    <mergeCell ref="B36:E36"/>
    <mergeCell ref="U23:AA23"/>
    <mergeCell ref="B32:E32"/>
    <mergeCell ref="U36:AH36"/>
    <mergeCell ref="B26:E26"/>
    <mergeCell ref="H25:R25"/>
    <mergeCell ref="AA38:AD38"/>
    <mergeCell ref="Q37:T37"/>
    <mergeCell ref="B4:E4"/>
    <mergeCell ref="U26:AA26"/>
    <mergeCell ref="U22:AA22"/>
    <mergeCell ref="B16:E16"/>
    <mergeCell ref="H21:R21"/>
    <mergeCell ref="B25:E25"/>
    <mergeCell ref="B22:E22"/>
    <mergeCell ref="B18:E18"/>
    <mergeCell ref="H17:R17"/>
    <mergeCell ref="B17:E17"/>
    <mergeCell ref="G7:AH7"/>
    <mergeCell ref="B8:E8"/>
    <mergeCell ref="S17:T29"/>
    <mergeCell ref="B23:E23"/>
    <mergeCell ref="H18:R18"/>
    <mergeCell ref="B13:E13"/>
    <mergeCell ref="Q38:T38"/>
    <mergeCell ref="H22:R22"/>
    <mergeCell ref="H28:R28"/>
    <mergeCell ref="B14:E14"/>
    <mergeCell ref="U25:AA25"/>
    <mergeCell ref="U16:AA16"/>
    <mergeCell ref="H27:R27"/>
    <mergeCell ref="U18:AA18"/>
    <mergeCell ref="U19:AA19"/>
    <mergeCell ref="U32:AA32"/>
    <mergeCell ref="U28:AA28"/>
    <mergeCell ref="AE38:AH38"/>
    <mergeCell ref="U21:AA21"/>
    <mergeCell ref="B10:E10"/>
    <mergeCell ref="B28:E28"/>
    <mergeCell ref="M37:P37"/>
    <mergeCell ref="G38:L38"/>
    <mergeCell ref="B34:E34"/>
    <mergeCell ref="U38:Z38"/>
    <mergeCell ref="B12:E12"/>
    <mergeCell ref="U27:AA27"/>
    <mergeCell ref="U30:AA30"/>
    <mergeCell ref="H16:R16"/>
    <mergeCell ref="B21:E21"/>
    <mergeCell ref="AA37:AD37"/>
    <mergeCell ref="U17:AA17"/>
    <mergeCell ref="H19:R19"/>
  </mergeCells>
  <hyperlinks>
    <hyperlink ref="B4" location="PANDUAN!A1" display="PANDUAN" xr:uid="{00000000-0004-0000-2A01-000000000000}"/>
    <hyperlink ref="B6" location="'EWS DIRECTORY'!A1" display="EWS DIRECTORY" xr:uid="{00000000-0004-0000-2A01-000001000000}"/>
    <hyperlink ref="B8" location="'DATA PEMICU'!A1" display="DATA PEMICU" xr:uid="{00000000-0004-0000-2A01-000002000000}"/>
    <hyperlink ref="B10" location="'DATA PENGUJI'!A1" display="DATA PENGUJI" xr:uid="{00000000-0004-0000-2A01-000003000000}"/>
    <hyperlink ref="B12" location="'MAIN LEVEL'!A1" display="MAIN LEVEL" xr:uid="{00000000-0004-0000-2A01-000004000000}"/>
  </hyperlinks>
  <pageMargins left="0.70866141732283472" right="0.17" top="0.74803149606299213" bottom="0.74803149606299213" header="0.31496062992125978" footer="0.31496062992125978"/>
  <pageSetup paperSize="9" scale="76" orientation="portrait"/>
</worksheet>
</file>

<file path=xl/worksheets/sheet3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1-000000000000}">
  <sheetPr codeName="Sheet135">
    <tabColor theme="4" tint="-0.249977111117893"/>
  </sheetPr>
  <dimension ref="A1:DG81"/>
  <sheetViews>
    <sheetView topLeftCell="B26"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102" width="3.6640625" customWidth="1"/>
  </cols>
  <sheetData>
    <row r="1" spans="1:111" ht="14.25" customHeight="1" x14ac:dyDescent="0.25">
      <c r="G1" s="178"/>
      <c r="AL1" s="110"/>
      <c r="AM1" s="110"/>
      <c r="AN1" s="110"/>
      <c r="AO1" s="110"/>
      <c r="AP1" s="110"/>
      <c r="AQ1" s="110"/>
      <c r="AR1" s="110"/>
      <c r="AS1" s="110"/>
      <c r="AT1" s="110"/>
      <c r="AU1" s="110"/>
      <c r="AV1" s="110"/>
      <c r="AW1" s="110"/>
      <c r="AX1" s="110"/>
      <c r="AY1" s="110"/>
      <c r="AZ1" s="110"/>
      <c r="BA1" s="110"/>
      <c r="BB1" s="110"/>
      <c r="BC1" s="110"/>
      <c r="BD1" s="110"/>
      <c r="BE1" s="110"/>
      <c r="BF1" s="110"/>
      <c r="BG1" s="110"/>
      <c r="BH1" s="110"/>
      <c r="BI1" s="110"/>
      <c r="BJ1" s="110"/>
      <c r="BK1" s="110"/>
      <c r="BL1" s="110"/>
      <c r="BM1" s="110"/>
      <c r="BN1" s="110"/>
      <c r="BO1" s="110"/>
      <c r="BP1" s="110"/>
      <c r="BQ1" s="110"/>
      <c r="BR1" s="110"/>
      <c r="BS1" s="110"/>
      <c r="BT1" s="110"/>
      <c r="BU1" s="110"/>
      <c r="BV1" s="110"/>
      <c r="BW1" s="110"/>
      <c r="BX1" s="110"/>
      <c r="BY1" s="110"/>
      <c r="BZ1" s="110"/>
      <c r="CA1" s="110"/>
      <c r="CB1" s="110"/>
      <c r="CC1" s="110"/>
      <c r="CD1" s="110"/>
      <c r="CE1" s="110"/>
      <c r="CF1" s="110"/>
      <c r="CG1" s="110"/>
      <c r="CH1" s="110"/>
      <c r="CI1" s="110"/>
      <c r="CJ1" s="110"/>
      <c r="CK1" s="110"/>
      <c r="CL1" s="110"/>
      <c r="CM1" s="110"/>
      <c r="CN1" s="110"/>
      <c r="CO1" s="110"/>
      <c r="CP1" s="110"/>
      <c r="CQ1" s="110"/>
      <c r="CR1" s="110"/>
      <c r="CS1" s="110"/>
      <c r="CT1" s="110"/>
      <c r="CU1" s="110"/>
      <c r="CV1" s="110"/>
      <c r="CW1" s="110"/>
      <c r="CX1" s="110"/>
    </row>
    <row r="2" spans="1:111" ht="14.25" customHeight="1" x14ac:dyDescent="0.25">
      <c r="G2" t="s">
        <v>1674</v>
      </c>
      <c r="AL2" s="110"/>
      <c r="AM2" s="110"/>
      <c r="AN2" s="110"/>
      <c r="AO2" s="110"/>
      <c r="AP2" s="110"/>
      <c r="AQ2" s="110"/>
      <c r="AR2" s="110"/>
      <c r="AS2" s="110"/>
      <c r="AT2" s="110"/>
      <c r="AU2" s="110"/>
      <c r="AV2" s="110"/>
      <c r="AW2" s="110"/>
      <c r="AX2" s="110"/>
      <c r="AY2" s="110"/>
      <c r="AZ2" s="110"/>
      <c r="BA2" s="110"/>
      <c r="BB2" s="110"/>
      <c r="BC2" s="110"/>
      <c r="BD2" s="110"/>
      <c r="BE2" s="110"/>
      <c r="BF2" s="110"/>
      <c r="BG2" s="110"/>
      <c r="BH2" s="110"/>
      <c r="BI2" s="110"/>
      <c r="BJ2" s="110"/>
      <c r="BK2" s="110"/>
      <c r="BL2" s="110"/>
      <c r="BM2" s="110"/>
      <c r="BN2" s="110"/>
      <c r="BO2" s="110"/>
      <c r="BP2" s="110"/>
      <c r="BQ2" s="110"/>
      <c r="BR2" s="110"/>
      <c r="BS2" s="110"/>
      <c r="BT2" s="110"/>
      <c r="BU2" s="110"/>
      <c r="BV2" s="110"/>
      <c r="BW2" s="110"/>
      <c r="BX2" s="110"/>
      <c r="BY2" s="110"/>
      <c r="BZ2" s="110"/>
      <c r="CA2" s="110"/>
      <c r="CB2" s="110"/>
      <c r="CC2" s="110"/>
      <c r="CD2" s="110"/>
      <c r="CE2" s="110"/>
      <c r="CF2" s="110"/>
      <c r="CG2" s="110"/>
      <c r="CH2" s="110"/>
      <c r="CI2" s="110"/>
      <c r="CJ2" s="110"/>
      <c r="CK2" s="110"/>
      <c r="CL2" s="110"/>
      <c r="CM2" s="110"/>
      <c r="CN2" s="110"/>
      <c r="CO2" s="110"/>
      <c r="CP2" s="110"/>
      <c r="CQ2" s="110"/>
      <c r="CR2" s="110"/>
      <c r="CS2" s="110"/>
      <c r="CT2" s="110"/>
      <c r="CU2" s="110"/>
      <c r="CV2" s="110"/>
      <c r="CW2" s="110"/>
      <c r="CX2" s="110"/>
    </row>
    <row r="3" spans="1:111" ht="14.25" customHeight="1" x14ac:dyDescent="0.25">
      <c r="B3" s="111"/>
      <c r="C3" s="111"/>
      <c r="D3" s="111"/>
      <c r="E3" s="111"/>
      <c r="AL3" s="110"/>
      <c r="AM3" s="110"/>
      <c r="AN3" s="110"/>
      <c r="AO3" s="110"/>
      <c r="AP3" s="110"/>
      <c r="AQ3" s="110"/>
      <c r="AR3" s="110"/>
      <c r="AS3" s="110"/>
      <c r="AT3" s="110"/>
      <c r="AU3" s="110"/>
      <c r="AV3" s="110"/>
      <c r="AW3" s="110"/>
      <c r="AX3" s="110"/>
      <c r="AY3" s="110"/>
      <c r="AZ3" s="110"/>
      <c r="BA3" s="110"/>
      <c r="BB3" s="110"/>
      <c r="BC3" s="110"/>
      <c r="BD3" s="110"/>
      <c r="BE3" s="110"/>
      <c r="BF3" s="110"/>
      <c r="BG3" s="110"/>
      <c r="BH3" s="110"/>
      <c r="BI3" s="110"/>
      <c r="BJ3" s="110"/>
      <c r="BK3" s="110"/>
      <c r="BL3" s="110"/>
      <c r="BM3" s="110"/>
      <c r="BN3" s="110"/>
      <c r="BO3" s="110"/>
      <c r="BP3" s="110"/>
      <c r="BQ3" s="110"/>
      <c r="BR3" s="110"/>
      <c r="BS3" s="110"/>
      <c r="BT3" s="110"/>
      <c r="BU3" s="110"/>
      <c r="BV3" s="110"/>
      <c r="BW3" s="110"/>
      <c r="BX3" s="110"/>
      <c r="BY3" s="110"/>
      <c r="BZ3" s="110"/>
      <c r="CA3" s="110"/>
      <c r="CB3" s="110"/>
      <c r="CC3" s="110"/>
      <c r="CD3" s="110"/>
      <c r="CE3" s="110"/>
      <c r="CF3" s="110"/>
      <c r="CG3" s="110"/>
      <c r="CH3" s="110"/>
      <c r="CI3" s="110"/>
      <c r="CJ3" s="110"/>
      <c r="CK3" s="110"/>
      <c r="CL3" s="110"/>
      <c r="CM3" s="110"/>
      <c r="CN3" s="110"/>
      <c r="CO3" s="110"/>
      <c r="CP3" s="110"/>
      <c r="CQ3" s="110"/>
      <c r="CR3" s="110"/>
      <c r="CS3" s="110"/>
      <c r="CT3" s="110"/>
      <c r="CU3" s="110"/>
      <c r="CV3" s="110"/>
      <c r="CW3" s="110"/>
      <c r="CX3" s="110"/>
    </row>
    <row r="4" spans="1:111" ht="14.25" customHeight="1" x14ac:dyDescent="0.25">
      <c r="B4" s="762" t="s">
        <v>79</v>
      </c>
      <c r="C4" s="761"/>
      <c r="D4" s="761"/>
      <c r="E4" s="761"/>
      <c r="AL4" s="110"/>
      <c r="AM4" s="110"/>
      <c r="AN4" s="110"/>
      <c r="AO4" s="110"/>
      <c r="AP4" s="110"/>
      <c r="AQ4" s="110"/>
      <c r="AR4" s="110"/>
      <c r="AS4" s="110"/>
      <c r="AT4" s="110"/>
      <c r="AU4" s="110"/>
      <c r="AV4" s="110"/>
      <c r="AW4" s="110"/>
      <c r="AX4" s="110"/>
      <c r="AY4" s="110"/>
      <c r="AZ4" s="110"/>
      <c r="BA4" s="110"/>
      <c r="BB4" s="110"/>
      <c r="BC4" s="110"/>
      <c r="BD4" s="110"/>
      <c r="BE4" s="110"/>
      <c r="BF4" s="110"/>
      <c r="BG4" s="110"/>
      <c r="BH4" s="110"/>
      <c r="BI4" s="110"/>
      <c r="BJ4" s="110"/>
      <c r="BK4" s="110"/>
      <c r="BL4" s="110"/>
      <c r="BM4" s="110"/>
      <c r="BN4" s="110"/>
      <c r="BO4" s="110"/>
      <c r="BP4" s="110"/>
      <c r="BQ4" s="110"/>
      <c r="BR4" s="110"/>
      <c r="BS4" s="110"/>
      <c r="BT4" s="110"/>
      <c r="BU4" s="110"/>
      <c r="BV4" s="110"/>
      <c r="BW4" s="110"/>
      <c r="BX4" s="110"/>
      <c r="BY4" s="110"/>
      <c r="BZ4" s="110"/>
      <c r="CA4" s="110"/>
      <c r="CB4" s="110"/>
      <c r="CC4" s="110"/>
      <c r="CD4" s="110"/>
      <c r="CE4" s="110"/>
      <c r="CF4" s="110"/>
      <c r="CG4" s="110"/>
      <c r="CH4" s="110"/>
      <c r="CI4" s="110"/>
      <c r="CJ4" s="110"/>
      <c r="CK4" s="110"/>
      <c r="CL4" s="110"/>
      <c r="CM4" s="110"/>
      <c r="CN4" s="110"/>
      <c r="CO4" s="110"/>
      <c r="CP4" s="110"/>
      <c r="CQ4" s="110"/>
      <c r="CR4" s="110"/>
      <c r="CS4" s="110"/>
      <c r="CT4" s="110"/>
      <c r="CU4" s="110"/>
      <c r="CV4" s="110"/>
      <c r="CW4" s="110"/>
      <c r="CX4" s="110"/>
    </row>
    <row r="5" spans="1:111" ht="14.25" customHeight="1" x14ac:dyDescent="0.25">
      <c r="B5" s="111"/>
      <c r="C5" s="111"/>
      <c r="D5" s="111"/>
      <c r="E5" s="111"/>
      <c r="AL5" s="110"/>
      <c r="AM5" s="110"/>
      <c r="AN5" s="110"/>
      <c r="AO5" s="110"/>
      <c r="AP5" s="110"/>
      <c r="AQ5" s="110"/>
      <c r="AR5" s="110"/>
      <c r="AS5" s="110"/>
      <c r="AT5" s="110"/>
      <c r="AU5" s="110"/>
      <c r="AV5" s="110"/>
      <c r="AW5" s="110"/>
      <c r="AX5" s="110"/>
      <c r="AY5" s="110"/>
      <c r="AZ5" s="110"/>
      <c r="BA5" s="110"/>
      <c r="BB5" s="110"/>
      <c r="BC5" s="110"/>
      <c r="BD5" s="110"/>
      <c r="BE5" s="110"/>
      <c r="BF5" s="110"/>
      <c r="BG5" s="110"/>
      <c r="BH5" s="110"/>
      <c r="BI5" s="110"/>
      <c r="BJ5" s="110"/>
      <c r="BK5" s="110"/>
      <c r="BL5" s="110"/>
      <c r="BM5" s="110"/>
      <c r="BN5" s="110"/>
      <c r="BO5" s="110"/>
      <c r="BP5" s="110"/>
      <c r="BQ5" s="110"/>
      <c r="BR5" s="110"/>
      <c r="BS5" s="110"/>
      <c r="BT5" s="110"/>
      <c r="BU5" s="110"/>
      <c r="BV5" s="110"/>
      <c r="BW5" s="110"/>
      <c r="BX5" s="110"/>
      <c r="BY5" s="110"/>
      <c r="BZ5" s="110"/>
      <c r="CA5" s="110"/>
      <c r="CB5" s="110"/>
      <c r="CC5" s="110"/>
      <c r="CD5" s="110"/>
      <c r="CE5" s="110"/>
      <c r="CF5" s="110"/>
      <c r="CG5" s="110"/>
      <c r="CH5" s="110"/>
      <c r="CI5" s="110"/>
      <c r="CJ5" s="110"/>
      <c r="CK5" s="110"/>
      <c r="CL5" s="110"/>
      <c r="CM5" s="110"/>
      <c r="CN5" s="110"/>
      <c r="CO5" s="110"/>
      <c r="CP5" s="110"/>
      <c r="CQ5" s="110"/>
      <c r="CR5" s="110"/>
      <c r="CS5" s="110"/>
      <c r="CT5" s="110"/>
      <c r="CU5" s="110"/>
      <c r="CV5" s="110"/>
      <c r="CW5" s="110"/>
      <c r="CX5" s="110"/>
    </row>
    <row r="6" spans="1:111" ht="14.25" customHeight="1" x14ac:dyDescent="0.25">
      <c r="B6" s="762" t="s">
        <v>87</v>
      </c>
      <c r="C6" s="761"/>
      <c r="D6" s="761"/>
      <c r="E6" s="761"/>
      <c r="AL6" s="110"/>
      <c r="AM6" s="110"/>
      <c r="AN6" s="110"/>
      <c r="AO6" s="110"/>
      <c r="AP6" s="110"/>
      <c r="AQ6" s="110"/>
      <c r="AR6" s="110"/>
      <c r="AS6" s="110"/>
      <c r="AT6" s="110"/>
      <c r="AU6" s="110"/>
      <c r="AV6" s="110"/>
      <c r="AW6" s="110"/>
      <c r="AX6" s="110"/>
      <c r="AY6" s="110"/>
      <c r="AZ6" s="110"/>
      <c r="BA6" s="110"/>
      <c r="BB6" s="110"/>
      <c r="BC6" s="110"/>
      <c r="BD6" s="110"/>
      <c r="BE6" s="110"/>
      <c r="BF6" s="110"/>
      <c r="BG6" s="110"/>
      <c r="BH6" s="110"/>
      <c r="BI6" s="110"/>
      <c r="BJ6" s="110"/>
      <c r="BK6" s="110"/>
      <c r="BL6" s="110"/>
      <c r="BM6" s="110"/>
      <c r="BN6" s="110"/>
      <c r="BO6" s="110"/>
      <c r="BP6" s="110"/>
      <c r="BQ6" s="110"/>
      <c r="BR6" s="110"/>
      <c r="BS6" s="110"/>
      <c r="BT6" s="110"/>
      <c r="BU6" s="110"/>
      <c r="BV6" s="110"/>
      <c r="BW6" s="110"/>
      <c r="BX6" s="110"/>
      <c r="BY6" s="110"/>
      <c r="BZ6" s="110"/>
      <c r="CA6" s="110"/>
      <c r="CB6" s="110"/>
      <c r="CC6" s="110"/>
      <c r="CD6" s="110"/>
      <c r="CE6" s="110"/>
      <c r="CF6" s="110"/>
      <c r="CG6" s="110"/>
      <c r="CH6" s="110"/>
      <c r="CI6" s="110"/>
      <c r="CJ6" s="110"/>
      <c r="CK6" s="110"/>
      <c r="CL6" s="110"/>
      <c r="CM6" s="110"/>
      <c r="CN6" s="110"/>
      <c r="CO6" s="110"/>
      <c r="CP6" s="110"/>
      <c r="CQ6" s="110"/>
      <c r="CR6" s="110"/>
      <c r="CS6" s="110"/>
      <c r="CT6" s="110"/>
      <c r="CU6" s="110"/>
      <c r="CV6" s="110"/>
      <c r="CW6" s="110"/>
      <c r="CX6" s="110"/>
    </row>
    <row r="7" spans="1:111" ht="14.25" customHeight="1" x14ac:dyDescent="0.25">
      <c r="B7" s="111"/>
      <c r="C7" s="111"/>
      <c r="D7" s="111"/>
      <c r="E7" s="111"/>
      <c r="G7" s="960"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110"/>
      <c r="AM7" s="110"/>
      <c r="AN7" s="110"/>
      <c r="AO7" s="110"/>
      <c r="AP7" s="110"/>
      <c r="AQ7" s="110"/>
      <c r="AR7" s="110"/>
      <c r="AS7" s="110"/>
      <c r="AT7" s="110"/>
      <c r="AU7" s="110"/>
      <c r="AV7" s="110"/>
      <c r="AW7" s="110"/>
      <c r="AX7" s="110"/>
      <c r="AY7" s="110"/>
      <c r="AZ7" s="110"/>
      <c r="BA7" s="110"/>
      <c r="BB7" s="110"/>
      <c r="BC7" s="110"/>
      <c r="BD7" s="110"/>
      <c r="BE7" s="110"/>
      <c r="BF7" s="110"/>
      <c r="BG7" s="110"/>
      <c r="BH7" s="110"/>
      <c r="BI7" s="110"/>
      <c r="BJ7" s="110"/>
      <c r="BK7" s="110"/>
      <c r="BL7" s="110"/>
      <c r="BM7" s="110"/>
      <c r="BN7" s="110"/>
      <c r="BO7" s="110"/>
      <c r="BP7" s="110"/>
      <c r="BQ7" s="110"/>
      <c r="BR7" s="110"/>
      <c r="BS7" s="110"/>
      <c r="BT7" s="110"/>
      <c r="BU7" s="110"/>
      <c r="BV7" s="110"/>
      <c r="BW7" s="110"/>
      <c r="BX7" s="110"/>
      <c r="BY7" s="110"/>
      <c r="BZ7" s="110"/>
      <c r="CA7" s="110"/>
      <c r="CB7" s="110"/>
      <c r="CC7" s="110"/>
      <c r="CD7" s="110"/>
      <c r="CE7" s="110"/>
      <c r="CF7" s="110"/>
      <c r="CG7" s="110"/>
      <c r="CH7" s="110"/>
      <c r="CI7" s="110"/>
      <c r="CJ7" s="110"/>
      <c r="CK7" s="110"/>
      <c r="CL7" s="110"/>
      <c r="CM7" s="110"/>
      <c r="CN7" s="110"/>
      <c r="CO7" s="110"/>
      <c r="CP7" s="110"/>
      <c r="CQ7" s="110"/>
      <c r="CR7" s="110"/>
      <c r="CS7" s="110"/>
      <c r="CT7" s="110"/>
      <c r="CU7" s="110"/>
      <c r="CV7" s="110"/>
      <c r="CW7" s="110"/>
      <c r="CX7" s="110"/>
    </row>
    <row r="8" spans="1:111" ht="14.25" customHeight="1" x14ac:dyDescent="0.25">
      <c r="B8" s="762" t="s">
        <v>94</v>
      </c>
      <c r="C8" s="761"/>
      <c r="D8" s="761"/>
      <c r="E8" s="761"/>
      <c r="AL8" s="110"/>
      <c r="AM8" s="110"/>
      <c r="AN8" s="110"/>
      <c r="AO8" s="110"/>
      <c r="AP8" s="110"/>
      <c r="AQ8" s="110"/>
      <c r="AR8" s="110"/>
      <c r="AS8" s="110"/>
      <c r="AT8" s="110"/>
      <c r="AU8" s="110"/>
      <c r="AV8" s="110"/>
      <c r="AW8" s="110"/>
      <c r="AX8" s="110"/>
      <c r="AY8" s="110"/>
      <c r="AZ8" s="110"/>
      <c r="BA8" s="110"/>
      <c r="BB8" s="110"/>
      <c r="BC8" s="110"/>
      <c r="BD8" s="110"/>
      <c r="BE8" s="110"/>
      <c r="BF8" s="110"/>
      <c r="BG8" s="110"/>
      <c r="BH8" s="110"/>
      <c r="BI8" s="110"/>
      <c r="BJ8" s="110"/>
      <c r="BK8" s="110"/>
      <c r="BL8" s="110"/>
      <c r="BM8" s="110"/>
      <c r="BN8" s="110"/>
      <c r="BO8" s="110"/>
      <c r="BP8" s="110"/>
      <c r="BQ8" s="110"/>
      <c r="BR8" s="110"/>
      <c r="BS8" s="110"/>
      <c r="BT8" s="110"/>
      <c r="BU8" s="110"/>
      <c r="BV8" s="110"/>
      <c r="BW8" s="110"/>
      <c r="BX8" s="110"/>
      <c r="BY8" s="110"/>
      <c r="BZ8" s="110"/>
      <c r="CA8" s="110"/>
      <c r="CB8" s="110"/>
      <c r="CC8" s="110"/>
      <c r="CD8" s="110"/>
      <c r="CE8" s="110"/>
      <c r="CF8" s="110"/>
      <c r="CG8" s="110"/>
      <c r="CH8" s="110"/>
      <c r="CI8" s="110"/>
      <c r="CJ8" s="110"/>
      <c r="CK8" s="110"/>
      <c r="CL8" s="110"/>
      <c r="CM8" s="110"/>
      <c r="CN8" s="110"/>
      <c r="CO8" s="110"/>
      <c r="CP8" s="110"/>
      <c r="CQ8" s="110"/>
      <c r="CR8" s="110"/>
      <c r="CS8" s="110"/>
      <c r="CT8" s="110"/>
      <c r="CU8" s="110"/>
      <c r="CV8" s="110"/>
      <c r="CW8" s="110"/>
      <c r="CX8" s="110"/>
    </row>
    <row r="9" spans="1:111" ht="14.25" customHeight="1" x14ac:dyDescent="0.25">
      <c r="B9" s="111"/>
      <c r="C9" s="111"/>
      <c r="D9" s="111"/>
      <c r="E9" s="111"/>
      <c r="G9" s="961" t="str">
        <f>"Pengujian "&amp;K!G9</f>
        <v>Pengujian Penghasilan yang seharusnya tidak terhutang PPh (Pasal 17 ayat (2) KUP)</v>
      </c>
      <c r="H9" s="789"/>
      <c r="I9" s="789"/>
      <c r="J9" s="789"/>
      <c r="K9" s="789"/>
      <c r="L9" s="789"/>
      <c r="M9" s="789"/>
      <c r="N9" s="789"/>
      <c r="O9" s="789"/>
      <c r="P9" s="789"/>
      <c r="Q9" s="789"/>
      <c r="R9" s="789"/>
      <c r="S9" s="789"/>
      <c r="T9" s="789"/>
      <c r="U9" s="789"/>
      <c r="V9" s="789"/>
      <c r="W9" s="789"/>
      <c r="X9" s="789"/>
      <c r="Y9" s="789"/>
      <c r="Z9" s="790"/>
      <c r="AA9" s="179" t="s">
        <v>796</v>
      </c>
      <c r="AB9" s="180"/>
      <c r="AC9" s="180"/>
      <c r="AD9" s="180"/>
      <c r="AE9" s="180"/>
      <c r="AF9" s="180" t="s">
        <v>1678</v>
      </c>
      <c r="AG9" s="182" t="e">
        <f>NAMA_WP</f>
        <v>#N/A</v>
      </c>
      <c r="AH9" s="180"/>
      <c r="AI9" s="180"/>
      <c r="AJ9" s="180"/>
      <c r="AK9" s="180"/>
      <c r="AL9" s="180"/>
      <c r="AM9" s="180"/>
      <c r="AN9" s="180"/>
      <c r="AO9" s="180"/>
      <c r="AP9" s="180"/>
      <c r="AQ9" s="180"/>
      <c r="AR9" s="180"/>
      <c r="AS9" s="180"/>
      <c r="AT9" s="183"/>
      <c r="AU9" s="110"/>
      <c r="AV9" s="110"/>
      <c r="AW9" s="110"/>
      <c r="AX9" s="110"/>
      <c r="AY9" s="110"/>
      <c r="AZ9" s="110"/>
      <c r="BA9" s="110"/>
      <c r="BB9" s="110"/>
      <c r="BC9" s="110"/>
      <c r="BD9" s="110"/>
      <c r="BE9" s="110"/>
      <c r="BF9" s="110"/>
      <c r="BG9" s="110"/>
      <c r="BH9" s="110"/>
      <c r="BI9" s="110"/>
      <c r="BJ9" s="110"/>
      <c r="BK9" s="110"/>
      <c r="BL9" s="110"/>
      <c r="BM9" s="110"/>
      <c r="BN9" s="110"/>
      <c r="BO9" s="110"/>
      <c r="BP9" s="110"/>
      <c r="BQ9" s="110"/>
      <c r="BR9" s="110"/>
      <c r="BS9" s="110"/>
      <c r="BT9" s="110"/>
      <c r="BU9" s="110"/>
      <c r="BV9" s="110"/>
      <c r="BW9" s="110"/>
      <c r="BX9" s="110"/>
      <c r="BY9" s="110"/>
      <c r="BZ9" s="110"/>
      <c r="CA9" s="110"/>
      <c r="CB9" s="110"/>
      <c r="CC9" s="110"/>
      <c r="CD9" s="110"/>
      <c r="CE9" s="110"/>
      <c r="CF9" s="110"/>
      <c r="CG9" s="110"/>
      <c r="CH9" s="110"/>
      <c r="CI9" s="110"/>
      <c r="CJ9" s="110"/>
      <c r="CK9" s="110"/>
      <c r="CL9" s="110"/>
      <c r="CM9" s="110"/>
      <c r="CN9" s="110"/>
      <c r="CO9" s="110"/>
      <c r="CP9" s="110"/>
      <c r="CQ9" s="110"/>
      <c r="CR9" s="110"/>
      <c r="CS9" s="110"/>
      <c r="CT9" s="110"/>
      <c r="CU9" s="110"/>
      <c r="CV9" s="110"/>
      <c r="CW9" s="110"/>
      <c r="CX9" s="110"/>
      <c r="CY9" s="110"/>
      <c r="CZ9" s="110"/>
      <c r="DA9" s="110"/>
      <c r="DB9" s="110"/>
      <c r="DC9" s="110"/>
      <c r="DD9" s="110"/>
      <c r="DE9" s="110"/>
      <c r="DF9" s="110"/>
      <c r="DG9" s="110"/>
    </row>
    <row r="10" spans="1:111" ht="14.25" customHeight="1" x14ac:dyDescent="0.25">
      <c r="B10" s="762" t="s">
        <v>101</v>
      </c>
      <c r="C10" s="761"/>
      <c r="D10" s="761"/>
      <c r="E10" s="761"/>
      <c r="G10" s="804"/>
      <c r="H10" s="940"/>
      <c r="I10" s="940"/>
      <c r="J10" s="940"/>
      <c r="K10" s="940"/>
      <c r="L10" s="940"/>
      <c r="M10" s="940"/>
      <c r="N10" s="940"/>
      <c r="O10" s="940"/>
      <c r="P10" s="940"/>
      <c r="Q10" s="940"/>
      <c r="R10" s="940"/>
      <c r="S10" s="940"/>
      <c r="T10" s="940"/>
      <c r="U10" s="940"/>
      <c r="V10" s="940"/>
      <c r="W10" s="940"/>
      <c r="X10" s="940"/>
      <c r="Y10" s="940"/>
      <c r="Z10" s="805"/>
      <c r="AA10" s="184" t="s">
        <v>1401</v>
      </c>
      <c r="AF10" t="s">
        <v>1678</v>
      </c>
      <c r="AG10" s="124" t="e">
        <f>NPWP</f>
        <v>#N/A</v>
      </c>
      <c r="AT10" s="186"/>
      <c r="AU10" s="110"/>
      <c r="AV10" s="110"/>
      <c r="AW10" s="110"/>
      <c r="AX10" s="110"/>
      <c r="AY10" s="110"/>
      <c r="AZ10" s="110"/>
      <c r="BA10" s="110"/>
      <c r="BB10" s="110"/>
      <c r="BC10" s="110"/>
      <c r="BD10" s="110"/>
      <c r="BE10" s="110"/>
      <c r="BF10" s="110"/>
      <c r="BG10" s="110"/>
      <c r="BH10" s="110"/>
      <c r="BI10" s="110"/>
      <c r="BJ10" s="110"/>
      <c r="BK10" s="110"/>
      <c r="BL10" s="110"/>
      <c r="BM10" s="110"/>
      <c r="BN10" s="110"/>
      <c r="BO10" s="110"/>
      <c r="BP10" s="110"/>
      <c r="BQ10" s="110"/>
      <c r="BR10" s="110"/>
      <c r="BS10" s="110"/>
      <c r="BT10" s="110"/>
      <c r="BU10" s="110"/>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c r="CY10" s="110"/>
      <c r="CZ10" s="110"/>
      <c r="DA10" s="110"/>
      <c r="DB10" s="110"/>
      <c r="DC10" s="110"/>
      <c r="DD10" s="110"/>
      <c r="DE10" s="110"/>
      <c r="DF10" s="110"/>
      <c r="DG10" s="110"/>
    </row>
    <row r="11" spans="1:111" ht="14.25" customHeight="1" x14ac:dyDescent="0.25">
      <c r="G11" s="806"/>
      <c r="H11" s="794"/>
      <c r="I11" s="794"/>
      <c r="J11" s="794"/>
      <c r="K11" s="794"/>
      <c r="L11" s="794"/>
      <c r="M11" s="794"/>
      <c r="N11" s="794"/>
      <c r="O11" s="794"/>
      <c r="P11" s="794"/>
      <c r="Q11" s="794"/>
      <c r="R11" s="794"/>
      <c r="S11" s="794"/>
      <c r="T11" s="794"/>
      <c r="U11" s="794"/>
      <c r="V11" s="794"/>
      <c r="W11" s="794"/>
      <c r="X11" s="794"/>
      <c r="Y11" s="794"/>
      <c r="Z11" s="807"/>
      <c r="AA11" s="187" t="s">
        <v>1679</v>
      </c>
      <c r="AB11" s="188"/>
      <c r="AC11" s="188"/>
      <c r="AD11" s="188"/>
      <c r="AE11" s="188"/>
      <c r="AF11" s="188" t="s">
        <v>1678</v>
      </c>
      <c r="AG11" s="190" t="e">
        <f>ID_MS_TH_PJK</f>
        <v>#N/A</v>
      </c>
      <c r="AH11" s="188"/>
      <c r="AI11" s="188"/>
      <c r="AJ11" s="188"/>
      <c r="AK11" s="188"/>
      <c r="AL11" s="188"/>
      <c r="AM11" s="188"/>
      <c r="AN11" s="188"/>
      <c r="AO11" s="188"/>
      <c r="AP11" s="188"/>
      <c r="AQ11" s="188"/>
      <c r="AR11" s="188"/>
      <c r="AS11" s="188"/>
      <c r="AT11" s="191"/>
      <c r="AU11" s="110"/>
      <c r="AV11" s="110"/>
      <c r="AW11" s="110"/>
      <c r="AX11" s="110"/>
      <c r="AY11" s="110"/>
      <c r="AZ11" s="110"/>
      <c r="BA11" s="110"/>
      <c r="BB11" s="110"/>
      <c r="BC11" s="110"/>
      <c r="BD11" s="110"/>
      <c r="BE11" s="110"/>
      <c r="BF11" s="110"/>
      <c r="BG11" s="110"/>
      <c r="BH11" s="110"/>
      <c r="BI11" s="110"/>
      <c r="BJ11" s="110"/>
      <c r="BK11" s="110"/>
      <c r="BL11" s="110"/>
      <c r="BM11" s="110"/>
      <c r="BN11" s="110"/>
      <c r="BO11" s="110"/>
      <c r="BP11" s="110"/>
      <c r="BQ11" s="110"/>
      <c r="BR11" s="110"/>
      <c r="BS11" s="110"/>
      <c r="BT11" s="110"/>
      <c r="BU11" s="11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c r="CY11" s="110"/>
      <c r="CZ11" s="110"/>
      <c r="DA11" s="110"/>
      <c r="DB11" s="110"/>
      <c r="DC11" s="110"/>
      <c r="DD11" s="110"/>
      <c r="DE11" s="110"/>
      <c r="DF11" s="110"/>
      <c r="DG11" s="110"/>
    </row>
    <row r="12" spans="1:111" ht="14.25" customHeight="1" x14ac:dyDescent="0.25">
      <c r="B12" s="762" t="s">
        <v>106</v>
      </c>
      <c r="C12" s="761"/>
      <c r="D12" s="761"/>
      <c r="E12" s="761"/>
      <c r="AL12" s="110"/>
      <c r="AM12" s="110"/>
      <c r="AN12" s="110"/>
      <c r="AO12" s="110"/>
      <c r="AP12" s="110"/>
      <c r="AQ12" s="110"/>
      <c r="AR12" s="110"/>
      <c r="AS12" s="110"/>
      <c r="AT12" s="110"/>
      <c r="AU12" s="110"/>
      <c r="AV12" s="110"/>
      <c r="AW12" s="110"/>
      <c r="AX12" s="110"/>
      <c r="AY12" s="110"/>
      <c r="AZ12" s="110"/>
      <c r="BA12" s="110"/>
      <c r="BB12" s="110"/>
      <c r="BC12" s="110"/>
      <c r="BD12" s="110"/>
      <c r="BE12" s="110"/>
      <c r="BF12" s="110"/>
      <c r="BG12" s="110"/>
      <c r="BH12" s="110"/>
      <c r="BI12" s="110"/>
      <c r="BJ12" s="110"/>
      <c r="BK12" s="110"/>
      <c r="BL12" s="110"/>
      <c r="BM12" s="110"/>
      <c r="BN12" s="110"/>
      <c r="BO12" s="110"/>
      <c r="BP12" s="110"/>
      <c r="BQ12" s="110"/>
      <c r="BR12" s="110"/>
      <c r="BS12" s="110"/>
      <c r="BT12" s="110"/>
      <c r="BU12" s="110"/>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row>
    <row r="13" spans="1:111" ht="14.25" customHeight="1" x14ac:dyDescent="0.25">
      <c r="B13" s="962" t="str">
        <f>HYPERLINK("#'"&amp;'EWS DIRECTORY'!$J$298&amp;"'!A1",'EWS DIRECTORY'!$J$298)</f>
        <v>K</v>
      </c>
      <c r="C13" s="761"/>
      <c r="D13" s="761"/>
      <c r="E13" s="761"/>
      <c r="G13" t="s">
        <v>1775</v>
      </c>
      <c r="AL13" s="110"/>
      <c r="AM13" s="110"/>
      <c r="AN13" s="110"/>
      <c r="AO13" s="110"/>
      <c r="AP13" s="110"/>
      <c r="AQ13" s="110"/>
      <c r="AR13" s="110"/>
      <c r="AS13" s="110"/>
      <c r="AT13" s="110"/>
      <c r="AU13" s="110"/>
      <c r="AV13" s="110"/>
      <c r="AW13" s="110"/>
      <c r="AX13" s="110"/>
      <c r="AY13" s="110"/>
      <c r="AZ13" s="110"/>
      <c r="BA13" s="110"/>
      <c r="BB13" s="110"/>
      <c r="BC13" s="110"/>
      <c r="BD13" s="110"/>
      <c r="BE13" s="110"/>
      <c r="BF13" s="110"/>
      <c r="BG13" s="110"/>
      <c r="BH13" s="110"/>
      <c r="BI13" s="110"/>
      <c r="BJ13" s="110"/>
      <c r="BK13" s="110"/>
      <c r="BL13" s="110"/>
      <c r="BM13" s="110"/>
      <c r="BN13" s="110"/>
      <c r="BO13" s="110"/>
      <c r="BP13" s="110"/>
      <c r="BQ13" s="110"/>
      <c r="BR13" s="110"/>
      <c r="BS13" s="110"/>
      <c r="BT13" s="110"/>
      <c r="BU13" s="110"/>
      <c r="BV13" s="110"/>
      <c r="BW13" s="110"/>
      <c r="BX13" s="110"/>
      <c r="BY13" s="110"/>
      <c r="BZ13" s="110"/>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row>
    <row r="14" spans="1:111" ht="14.25" customHeight="1" x14ac:dyDescent="0.25">
      <c r="B14" s="927" t="str">
        <f>HYPERLINK("#'"&amp;'EWS DIRECTORY'!$J$299&amp;"'!A1",'EWS DIRECTORY'!$J$299)</f>
        <v>K-1</v>
      </c>
      <c r="C14" s="761"/>
      <c r="D14" s="761"/>
      <c r="E14" s="761"/>
      <c r="G14" s="949" t="s">
        <v>1445</v>
      </c>
      <c r="H14" s="949" t="s">
        <v>1707</v>
      </c>
      <c r="I14" s="789"/>
      <c r="J14" s="789"/>
      <c r="K14" s="789"/>
      <c r="L14" s="789"/>
      <c r="M14" s="789"/>
      <c r="N14" s="789"/>
      <c r="O14" s="789"/>
      <c r="P14" s="789"/>
      <c r="Q14" s="789"/>
      <c r="R14" s="789"/>
      <c r="S14" s="789"/>
      <c r="T14" s="790"/>
      <c r="U14" s="949" t="s">
        <v>1708</v>
      </c>
      <c r="V14" s="790"/>
      <c r="W14" s="969" t="s">
        <v>1776</v>
      </c>
      <c r="X14" s="764"/>
      <c r="Y14" s="764"/>
      <c r="Z14" s="764"/>
      <c r="AA14" s="764"/>
      <c r="AB14" s="764"/>
      <c r="AC14" s="764"/>
      <c r="AD14" s="764"/>
      <c r="AE14" s="764"/>
      <c r="AF14" s="764"/>
      <c r="AG14" s="764"/>
      <c r="AH14" s="764"/>
      <c r="AI14" s="764"/>
      <c r="AJ14" s="764"/>
      <c r="AK14" s="764"/>
      <c r="AL14" s="764"/>
      <c r="AM14" s="764"/>
      <c r="AN14" s="764"/>
      <c r="AO14" s="764"/>
      <c r="AP14" s="764"/>
      <c r="AQ14" s="764"/>
      <c r="AR14" s="764"/>
      <c r="AS14" s="764"/>
      <c r="AT14" s="764"/>
      <c r="AU14" s="764"/>
      <c r="AV14" s="764"/>
      <c r="AW14" s="764"/>
      <c r="AX14" s="764"/>
      <c r="AY14" s="764"/>
      <c r="AZ14" s="764"/>
      <c r="BA14" s="764"/>
      <c r="BB14" s="764"/>
      <c r="BC14" s="764"/>
      <c r="BD14" s="764"/>
      <c r="BE14" s="764"/>
      <c r="BF14" s="764"/>
      <c r="BG14" s="764"/>
      <c r="BH14" s="764"/>
      <c r="BI14" s="764"/>
      <c r="BJ14" s="764"/>
      <c r="BK14" s="764"/>
      <c r="BL14" s="764"/>
      <c r="BM14" s="764"/>
      <c r="BN14" s="764"/>
      <c r="BO14" s="764"/>
      <c r="BP14" s="764"/>
      <c r="BQ14" s="764"/>
      <c r="BR14" s="764"/>
      <c r="BS14" s="764"/>
      <c r="BT14" s="764"/>
      <c r="BU14" s="764"/>
      <c r="BV14" s="764"/>
      <c r="BW14" s="764"/>
      <c r="BX14" s="764"/>
      <c r="BY14" s="764"/>
      <c r="BZ14" s="764"/>
      <c r="CA14" s="764"/>
      <c r="CB14" s="764"/>
      <c r="CC14" s="764"/>
      <c r="CD14" s="764"/>
      <c r="CE14" s="764"/>
      <c r="CF14" s="764"/>
      <c r="CG14" s="764"/>
      <c r="CH14" s="764"/>
      <c r="CI14" s="764"/>
      <c r="CJ14" s="764"/>
      <c r="CK14" s="764"/>
      <c r="CL14" s="764"/>
      <c r="CM14" s="764"/>
      <c r="CN14" s="764"/>
      <c r="CO14" s="764"/>
      <c r="CP14" s="764"/>
      <c r="CQ14" s="764"/>
      <c r="CR14" s="764"/>
      <c r="CS14" s="765"/>
      <c r="CT14" s="967" t="s">
        <v>1772</v>
      </c>
      <c r="CU14" s="789"/>
      <c r="CV14" s="789"/>
      <c r="CW14" s="789"/>
      <c r="CX14" s="790"/>
    </row>
    <row r="15" spans="1:111" ht="14.25" customHeight="1" x14ac:dyDescent="0.25">
      <c r="B15" s="929" t="str">
        <f>HYPERLINK("#'"&amp;'EWS DIRECTORY'!$J$300&amp;"'!A1",'EWS DIRECTORY'!$J$300)</f>
        <v>K-1-1</v>
      </c>
      <c r="C15" s="761"/>
      <c r="D15" s="761"/>
      <c r="E15" s="761"/>
      <c r="G15" s="975"/>
      <c r="H15" s="804"/>
      <c r="I15" s="940"/>
      <c r="J15" s="940"/>
      <c r="K15" s="940"/>
      <c r="L15" s="940"/>
      <c r="M15" s="940"/>
      <c r="N15" s="940"/>
      <c r="O15" s="940"/>
      <c r="P15" s="940"/>
      <c r="Q15" s="940"/>
      <c r="R15" s="940"/>
      <c r="S15" s="940"/>
      <c r="T15" s="805"/>
      <c r="U15" s="804"/>
      <c r="V15" s="805"/>
      <c r="W15" s="949" t="s">
        <v>1777</v>
      </c>
      <c r="X15" s="789"/>
      <c r="Y15" s="789"/>
      <c r="Z15" s="789"/>
      <c r="AA15" s="790"/>
      <c r="AB15" s="963" t="s">
        <v>1778</v>
      </c>
      <c r="AC15" s="764"/>
      <c r="AD15" s="764"/>
      <c r="AE15" s="764"/>
      <c r="AF15" s="764"/>
      <c r="AG15" s="764"/>
      <c r="AH15" s="764"/>
      <c r="AI15" s="764"/>
      <c r="AJ15" s="764"/>
      <c r="AK15" s="764"/>
      <c r="AL15" s="764"/>
      <c r="AM15" s="764"/>
      <c r="AN15" s="764"/>
      <c r="AO15" s="764"/>
      <c r="AP15" s="764"/>
      <c r="AQ15" s="764"/>
      <c r="AR15" s="764"/>
      <c r="AS15" s="764"/>
      <c r="AT15" s="764"/>
      <c r="AU15" s="764"/>
      <c r="AV15" s="764"/>
      <c r="AW15" s="764"/>
      <c r="AX15" s="764"/>
      <c r="AY15" s="764"/>
      <c r="AZ15" s="764"/>
      <c r="BA15" s="764"/>
      <c r="BB15" s="764"/>
      <c r="BC15" s="764"/>
      <c r="BD15" s="764"/>
      <c r="BE15" s="764"/>
      <c r="BF15" s="764"/>
      <c r="BG15" s="764"/>
      <c r="BH15" s="764"/>
      <c r="BI15" s="764"/>
      <c r="BJ15" s="764"/>
      <c r="BK15" s="764"/>
      <c r="BL15" s="764"/>
      <c r="BM15" s="764"/>
      <c r="BN15" s="764"/>
      <c r="BO15" s="764"/>
      <c r="BP15" s="764"/>
      <c r="BQ15" s="764"/>
      <c r="BR15" s="764"/>
      <c r="BS15" s="764"/>
      <c r="BT15" s="764"/>
      <c r="BU15" s="764"/>
      <c r="BV15" s="764"/>
      <c r="BW15" s="764"/>
      <c r="BX15" s="764"/>
      <c r="BY15" s="764"/>
      <c r="BZ15" s="764"/>
      <c r="CA15" s="764"/>
      <c r="CB15" s="764"/>
      <c r="CC15" s="764"/>
      <c r="CD15" s="764"/>
      <c r="CE15" s="764"/>
      <c r="CF15" s="764"/>
      <c r="CG15" s="764"/>
      <c r="CH15" s="764"/>
      <c r="CI15" s="764"/>
      <c r="CJ15" s="764"/>
      <c r="CK15" s="764"/>
      <c r="CL15" s="764"/>
      <c r="CM15" s="764"/>
      <c r="CN15" s="764"/>
      <c r="CO15" s="764"/>
      <c r="CP15" s="764"/>
      <c r="CQ15" s="764"/>
      <c r="CR15" s="764"/>
      <c r="CS15" s="765"/>
      <c r="CT15" s="804"/>
      <c r="CU15" s="940"/>
      <c r="CV15" s="940"/>
      <c r="CW15" s="940"/>
      <c r="CX15" s="805"/>
    </row>
    <row r="16" spans="1:111" ht="14.4" customHeight="1" x14ac:dyDescent="0.25">
      <c r="A16" s="110" t="e" cm="1" vm="3">
        <f t="array" aca="1" ref="A16" ca="1">_xlfn._xlws.FILTER(M16:M50,M16:M50&lt;&gt;"")</f>
        <v>#VALUE!</v>
      </c>
      <c r="B16" s="929" t="str">
        <f>HYPERLINK("#'"&amp;'EWS DIRECTORY'!$J$301&amp;"'!A1",'EWS DIRECTORY'!$J$301)</f>
        <v>K-1-2</v>
      </c>
      <c r="C16" s="761"/>
      <c r="D16" s="761"/>
      <c r="E16" s="761"/>
      <c r="G16" s="769"/>
      <c r="H16" s="806"/>
      <c r="I16" s="794"/>
      <c r="J16" s="794"/>
      <c r="K16" s="794"/>
      <c r="L16" s="794"/>
      <c r="M16" s="794"/>
      <c r="N16" s="794"/>
      <c r="O16" s="794"/>
      <c r="P16" s="794"/>
      <c r="Q16" s="794"/>
      <c r="R16" s="794"/>
      <c r="S16" s="794"/>
      <c r="T16" s="807"/>
      <c r="U16" s="806"/>
      <c r="V16" s="807"/>
      <c r="W16" s="806"/>
      <c r="X16" s="794"/>
      <c r="Y16" s="794"/>
      <c r="Z16" s="794"/>
      <c r="AA16" s="807"/>
      <c r="AB16" s="946" t="e">
        <f>MASTER!$N$5</f>
        <v>#N/A</v>
      </c>
      <c r="AC16" s="764"/>
      <c r="AD16" s="764"/>
      <c r="AE16" s="764"/>
      <c r="AF16" s="765"/>
      <c r="AG16" s="946" t="e">
        <f>MASTER!$N$6</f>
        <v>#N/A</v>
      </c>
      <c r="AH16" s="764"/>
      <c r="AI16" s="764"/>
      <c r="AJ16" s="764"/>
      <c r="AK16" s="765"/>
      <c r="AL16" s="946" t="e">
        <f>MASTER!$N$7</f>
        <v>#N/A</v>
      </c>
      <c r="AM16" s="764"/>
      <c r="AN16" s="764"/>
      <c r="AO16" s="764"/>
      <c r="AP16" s="765"/>
      <c r="AQ16" s="946" t="e">
        <f>MASTER!$N$8</f>
        <v>#N/A</v>
      </c>
      <c r="AR16" s="764"/>
      <c r="AS16" s="764"/>
      <c r="AT16" s="764"/>
      <c r="AU16" s="765"/>
      <c r="AV16" s="946" t="e">
        <f>MASTER!$N$9</f>
        <v>#N/A</v>
      </c>
      <c r="AW16" s="764"/>
      <c r="AX16" s="764"/>
      <c r="AY16" s="764"/>
      <c r="AZ16" s="765"/>
      <c r="BA16" s="946" t="e">
        <f>MASTER!$N$10</f>
        <v>#N/A</v>
      </c>
      <c r="BB16" s="764"/>
      <c r="BC16" s="764"/>
      <c r="BD16" s="764"/>
      <c r="BE16" s="765"/>
      <c r="BF16" s="946" t="e">
        <f>MASTER!$N$11</f>
        <v>#N/A</v>
      </c>
      <c r="BG16" s="764"/>
      <c r="BH16" s="764"/>
      <c r="BI16" s="764"/>
      <c r="BJ16" s="765"/>
      <c r="BK16" s="946" t="e">
        <f>MASTER!$N$12</f>
        <v>#N/A</v>
      </c>
      <c r="BL16" s="764"/>
      <c r="BM16" s="764"/>
      <c r="BN16" s="764"/>
      <c r="BO16" s="765"/>
      <c r="BP16" s="946" t="e">
        <f>MASTER!$N$13</f>
        <v>#N/A</v>
      </c>
      <c r="BQ16" s="764"/>
      <c r="BR16" s="764"/>
      <c r="BS16" s="764"/>
      <c r="BT16" s="765"/>
      <c r="BU16" s="946" t="e">
        <f>MASTER!$N$14</f>
        <v>#N/A</v>
      </c>
      <c r="BV16" s="764"/>
      <c r="BW16" s="764"/>
      <c r="BX16" s="764"/>
      <c r="BY16" s="765"/>
      <c r="BZ16" s="946" t="e">
        <f>MASTER!$N$15</f>
        <v>#N/A</v>
      </c>
      <c r="CA16" s="764"/>
      <c r="CB16" s="764"/>
      <c r="CC16" s="764"/>
      <c r="CD16" s="765"/>
      <c r="CE16" s="946" t="e">
        <f>MASTER!$N$16</f>
        <v>#N/A</v>
      </c>
      <c r="CF16" s="764"/>
      <c r="CG16" s="764"/>
      <c r="CH16" s="764"/>
      <c r="CI16" s="765"/>
      <c r="CJ16" s="963" t="s">
        <v>1769</v>
      </c>
      <c r="CK16" s="764"/>
      <c r="CL16" s="764"/>
      <c r="CM16" s="764"/>
      <c r="CN16" s="765"/>
      <c r="CO16" s="963" t="s">
        <v>1770</v>
      </c>
      <c r="CP16" s="764"/>
      <c r="CQ16" s="764"/>
      <c r="CR16" s="764"/>
      <c r="CS16" s="765"/>
      <c r="CT16" s="806"/>
      <c r="CU16" s="794"/>
      <c r="CV16" s="794"/>
      <c r="CW16" s="794"/>
      <c r="CX16" s="807"/>
    </row>
    <row r="17" spans="1:107" ht="14.25" customHeight="1" x14ac:dyDescent="0.25">
      <c r="A17" s="110" t="s">
        <v>2032</v>
      </c>
      <c r="B17" s="929" t="str">
        <f>HYPERLINK("#'"&amp;'EWS DIRECTORY'!$J$302&amp;"'!A1",'EWS DIRECTORY'!$J$302)</f>
        <v>K-1-3</v>
      </c>
      <c r="C17" s="761"/>
      <c r="D17" s="761"/>
      <c r="E17" s="761"/>
      <c r="G17" s="289"/>
      <c r="U17" s="436"/>
      <c r="V17" s="204"/>
      <c r="W17" s="952"/>
      <c r="X17" s="940"/>
      <c r="Y17" s="940"/>
      <c r="Z17" s="940"/>
      <c r="AA17" s="805"/>
      <c r="AB17" s="952"/>
      <c r="AC17" s="940"/>
      <c r="AD17" s="940"/>
      <c r="AE17" s="940"/>
      <c r="AF17" s="805"/>
      <c r="AG17" s="952"/>
      <c r="AH17" s="940"/>
      <c r="AI17" s="940"/>
      <c r="AJ17" s="940"/>
      <c r="AK17" s="805"/>
      <c r="AL17" s="952"/>
      <c r="AM17" s="940"/>
      <c r="AN17" s="940"/>
      <c r="AO17" s="940"/>
      <c r="AP17" s="805"/>
      <c r="AQ17" s="952"/>
      <c r="AR17" s="940"/>
      <c r="AS17" s="940"/>
      <c r="AT17" s="940"/>
      <c r="AU17" s="805"/>
      <c r="AV17" s="952"/>
      <c r="AW17" s="940"/>
      <c r="AX17" s="940"/>
      <c r="AY17" s="940"/>
      <c r="AZ17" s="805"/>
      <c r="BA17" s="952"/>
      <c r="BB17" s="940"/>
      <c r="BC17" s="940"/>
      <c r="BD17" s="940"/>
      <c r="BE17" s="805"/>
      <c r="BF17" s="952"/>
      <c r="BG17" s="940"/>
      <c r="BH17" s="940"/>
      <c r="BI17" s="940"/>
      <c r="BJ17" s="805"/>
      <c r="BK17" s="952"/>
      <c r="BL17" s="940"/>
      <c r="BM17" s="940"/>
      <c r="BN17" s="940"/>
      <c r="BO17" s="805"/>
      <c r="BP17" s="952"/>
      <c r="BQ17" s="940"/>
      <c r="BR17" s="940"/>
      <c r="BS17" s="940"/>
      <c r="BT17" s="805"/>
      <c r="BU17" s="952"/>
      <c r="BV17" s="940"/>
      <c r="BW17" s="940"/>
      <c r="BX17" s="940"/>
      <c r="BY17" s="805"/>
      <c r="BZ17" s="952"/>
      <c r="CA17" s="940"/>
      <c r="CB17" s="940"/>
      <c r="CC17" s="940"/>
      <c r="CD17" s="805"/>
      <c r="CE17" s="952"/>
      <c r="CF17" s="940"/>
      <c r="CG17" s="940"/>
      <c r="CH17" s="940"/>
      <c r="CI17" s="805"/>
      <c r="CJ17" s="952"/>
      <c r="CK17" s="940"/>
      <c r="CL17" s="940"/>
      <c r="CM17" s="940"/>
      <c r="CN17" s="805"/>
      <c r="CO17" s="952"/>
      <c r="CP17" s="940"/>
      <c r="CQ17" s="940"/>
      <c r="CR17" s="940"/>
      <c r="CS17" s="805"/>
      <c r="CT17" s="952"/>
      <c r="CU17" s="940"/>
      <c r="CV17" s="940"/>
      <c r="CW17" s="940"/>
      <c r="CX17" s="805"/>
    </row>
    <row r="18" spans="1:107" ht="18" customHeight="1" x14ac:dyDescent="0.25">
      <c r="A18" s="110" t="str" cm="1">
        <f t="array" ref="A18:A23">_xlfn._xlws.FILTER(M18:M52,M18:M52&lt;&gt;"")</f>
        <v>Berdasarkan Data Internal dan Eksternal yang dimiliki DJP</v>
      </c>
      <c r="B18" s="929" t="str">
        <f>HYPERLINK("#'"&amp;'EWS DIRECTORY'!$J$303&amp;"'!A1",'EWS DIRECTORY'!$J$303)</f>
        <v>K-1-4</v>
      </c>
      <c r="C18" s="761"/>
      <c r="D18" s="761"/>
      <c r="E18" s="761"/>
      <c r="G18" s="52">
        <v>1</v>
      </c>
      <c r="H18" s="944" t="str">
        <f>K!$G$9</f>
        <v>Penghasilan yang seharusnya tidak terhutang PPh (Pasal 17 ayat (2) KUP)</v>
      </c>
      <c r="I18" s="940"/>
      <c r="J18" s="940"/>
      <c r="K18" s="940"/>
      <c r="L18" s="53" t="s">
        <v>1681</v>
      </c>
      <c r="M18" s="1158" t="s">
        <v>1442</v>
      </c>
      <c r="N18" s="940"/>
      <c r="O18" s="940"/>
      <c r="P18" s="940"/>
      <c r="Q18" s="940"/>
      <c r="R18" s="940"/>
      <c r="S18" s="940"/>
      <c r="T18" s="805"/>
      <c r="U18" s="964" t="s">
        <v>687</v>
      </c>
      <c r="V18" s="805"/>
      <c r="W18" s="1157">
        <f>K!$U$32</f>
        <v>0</v>
      </c>
      <c r="X18" s="940"/>
      <c r="Y18" s="940"/>
      <c r="Z18" s="940"/>
      <c r="AA18" s="805"/>
      <c r="AB18" s="945"/>
      <c r="AC18" s="940"/>
      <c r="AD18" s="940"/>
      <c r="AE18" s="940"/>
      <c r="AF18" s="805"/>
      <c r="AG18" s="945"/>
      <c r="AH18" s="940"/>
      <c r="AI18" s="940"/>
      <c r="AJ18" s="940"/>
      <c r="AK18" s="805"/>
      <c r="AL18" s="945"/>
      <c r="AM18" s="940"/>
      <c r="AN18" s="940"/>
      <c r="AO18" s="940"/>
      <c r="AP18" s="805"/>
      <c r="AQ18" s="945"/>
      <c r="AR18" s="940"/>
      <c r="AS18" s="940"/>
      <c r="AT18" s="940"/>
      <c r="AU18" s="805"/>
      <c r="AV18" s="945"/>
      <c r="AW18" s="940"/>
      <c r="AX18" s="940"/>
      <c r="AY18" s="940"/>
      <c r="AZ18" s="805"/>
      <c r="BA18" s="945"/>
      <c r="BB18" s="940"/>
      <c r="BC18" s="940"/>
      <c r="BD18" s="940"/>
      <c r="BE18" s="805"/>
      <c r="BF18" s="945"/>
      <c r="BG18" s="940"/>
      <c r="BH18" s="940"/>
      <c r="BI18" s="940"/>
      <c r="BJ18" s="805"/>
      <c r="BK18" s="945"/>
      <c r="BL18" s="940"/>
      <c r="BM18" s="940"/>
      <c r="BN18" s="940"/>
      <c r="BO18" s="805"/>
      <c r="BP18" s="945"/>
      <c r="BQ18" s="940"/>
      <c r="BR18" s="940"/>
      <c r="BS18" s="940"/>
      <c r="BT18" s="805"/>
      <c r="BU18" s="945"/>
      <c r="BV18" s="940"/>
      <c r="BW18" s="940"/>
      <c r="BX18" s="940"/>
      <c r="BY18" s="805"/>
      <c r="BZ18" s="945"/>
      <c r="CA18" s="940"/>
      <c r="CB18" s="940"/>
      <c r="CC18" s="940"/>
      <c r="CD18" s="805"/>
      <c r="CE18" s="945"/>
      <c r="CF18" s="940"/>
      <c r="CG18" s="940"/>
      <c r="CH18" s="940"/>
      <c r="CI18" s="805"/>
      <c r="CJ18" s="955">
        <f>'K-1-1'!AT24+'K-1-1'!AT51</f>
        <v>0</v>
      </c>
      <c r="CK18" s="940"/>
      <c r="CL18" s="940"/>
      <c r="CM18" s="940"/>
      <c r="CN18" s="805"/>
      <c r="CO18" s="955">
        <f>IF(CJ18&gt;0,CJ18,SUM(AB18:CI18))</f>
        <v>0</v>
      </c>
      <c r="CP18" s="940"/>
      <c r="CQ18" s="940"/>
      <c r="CR18" s="940"/>
      <c r="CS18" s="805"/>
      <c r="CT18" s="955">
        <f>CO18-W18</f>
        <v>0</v>
      </c>
      <c r="CU18" s="940"/>
      <c r="CV18" s="940"/>
      <c r="CW18" s="940"/>
      <c r="CX18" s="805"/>
    </row>
    <row r="19" spans="1:107" ht="18" customHeight="1" x14ac:dyDescent="0.25">
      <c r="A19" s="110" t="str">
        <v>Berdasarkan Analisis SPT dan Laporan Keuangan</v>
      </c>
      <c r="B19" s="929" t="str">
        <f>HYPERLINK("#'"&amp;'EWS DIRECTORY'!$J$304&amp;"'!A1",'EWS DIRECTORY'!$J$304)</f>
        <v>K-1-5</v>
      </c>
      <c r="C19" s="761"/>
      <c r="D19" s="761"/>
      <c r="E19" s="761"/>
      <c r="G19" s="289"/>
      <c r="H19" s="804"/>
      <c r="I19" s="940"/>
      <c r="J19" s="940"/>
      <c r="K19" s="940"/>
      <c r="M19" s="940"/>
      <c r="N19" s="940"/>
      <c r="O19" s="940"/>
      <c r="P19" s="940"/>
      <c r="Q19" s="940"/>
      <c r="R19" s="940"/>
      <c r="S19" s="940"/>
      <c r="T19" s="805"/>
      <c r="U19" s="964"/>
      <c r="V19" s="805"/>
      <c r="W19" s="1157"/>
      <c r="X19" s="940"/>
      <c r="Y19" s="940"/>
      <c r="Z19" s="940"/>
      <c r="AA19" s="805"/>
      <c r="AB19" s="952"/>
      <c r="AC19" s="940"/>
      <c r="AD19" s="940"/>
      <c r="AE19" s="940"/>
      <c r="AF19" s="805"/>
      <c r="AG19" s="952"/>
      <c r="AH19" s="940"/>
      <c r="AI19" s="940"/>
      <c r="AJ19" s="940"/>
      <c r="AK19" s="805"/>
      <c r="AL19" s="952"/>
      <c r="AM19" s="940"/>
      <c r="AN19" s="940"/>
      <c r="AO19" s="940"/>
      <c r="AP19" s="805"/>
      <c r="AQ19" s="952"/>
      <c r="AR19" s="940"/>
      <c r="AS19" s="940"/>
      <c r="AT19" s="940"/>
      <c r="AU19" s="805"/>
      <c r="AV19" s="952"/>
      <c r="AW19" s="940"/>
      <c r="AX19" s="940"/>
      <c r="AY19" s="940"/>
      <c r="AZ19" s="805"/>
      <c r="BA19" s="952"/>
      <c r="BB19" s="940"/>
      <c r="BC19" s="940"/>
      <c r="BD19" s="940"/>
      <c r="BE19" s="805"/>
      <c r="BF19" s="952"/>
      <c r="BG19" s="940"/>
      <c r="BH19" s="940"/>
      <c r="BI19" s="940"/>
      <c r="BJ19" s="805"/>
      <c r="BK19" s="952"/>
      <c r="BL19" s="940"/>
      <c r="BM19" s="940"/>
      <c r="BN19" s="940"/>
      <c r="BO19" s="805"/>
      <c r="BP19" s="952"/>
      <c r="BQ19" s="940"/>
      <c r="BR19" s="940"/>
      <c r="BS19" s="940"/>
      <c r="BT19" s="805"/>
      <c r="BU19" s="952"/>
      <c r="BV19" s="940"/>
      <c r="BW19" s="940"/>
      <c r="BX19" s="940"/>
      <c r="BY19" s="805"/>
      <c r="BZ19" s="952"/>
      <c r="CA19" s="940"/>
      <c r="CB19" s="940"/>
      <c r="CC19" s="940"/>
      <c r="CD19" s="805"/>
      <c r="CE19" s="952"/>
      <c r="CF19" s="940"/>
      <c r="CG19" s="940"/>
      <c r="CH19" s="940"/>
      <c r="CI19" s="805"/>
      <c r="CJ19" s="952"/>
      <c r="CK19" s="940"/>
      <c r="CL19" s="940"/>
      <c r="CM19" s="940"/>
      <c r="CN19" s="805"/>
      <c r="CO19" s="952"/>
      <c r="CP19" s="940"/>
      <c r="CQ19" s="940"/>
      <c r="CR19" s="940"/>
      <c r="CS19" s="805"/>
      <c r="CT19" s="952"/>
      <c r="CU19" s="940"/>
      <c r="CV19" s="940"/>
      <c r="CW19" s="940"/>
      <c r="CX19" s="805"/>
    </row>
    <row r="20" spans="1:107" ht="18" customHeight="1" x14ac:dyDescent="0.25">
      <c r="A20" s="110" t="str">
        <v>Berdasarkan pemeriksaan langsung terhadap bukti pendukung</v>
      </c>
      <c r="B20" s="929" t="str">
        <f>HYPERLINK("#'"&amp;'EWS DIRECTORY'!$J$305&amp;"'!A1",'EWS DIRECTORY'!$J$305)</f>
        <v>K-1-6</v>
      </c>
      <c r="C20" s="761"/>
      <c r="D20" s="761"/>
      <c r="E20" s="761"/>
      <c r="G20" s="52">
        <v>2</v>
      </c>
      <c r="H20" s="944" t="str">
        <f>K!$G$9</f>
        <v>Penghasilan yang seharusnya tidak terhutang PPh (Pasal 17 ayat (2) KUP)</v>
      </c>
      <c r="I20" s="940"/>
      <c r="J20" s="940"/>
      <c r="K20" s="940"/>
      <c r="L20" s="53" t="s">
        <v>1681</v>
      </c>
      <c r="M20" s="1158" t="s">
        <v>1449</v>
      </c>
      <c r="N20" s="940"/>
      <c r="O20" s="940"/>
      <c r="P20" s="940"/>
      <c r="Q20" s="940"/>
      <c r="R20" s="940"/>
      <c r="S20" s="940"/>
      <c r="T20" s="805"/>
      <c r="U20" s="964" t="s">
        <v>689</v>
      </c>
      <c r="V20" s="805"/>
      <c r="W20" s="1157">
        <f>K!$U$32</f>
        <v>0</v>
      </c>
      <c r="X20" s="940"/>
      <c r="Y20" s="940"/>
      <c r="Z20" s="940"/>
      <c r="AA20" s="805"/>
      <c r="AB20" s="945"/>
      <c r="AC20" s="940"/>
      <c r="AD20" s="940"/>
      <c r="AE20" s="940"/>
      <c r="AF20" s="805"/>
      <c r="AG20" s="945"/>
      <c r="AH20" s="940"/>
      <c r="AI20" s="940"/>
      <c r="AJ20" s="940"/>
      <c r="AK20" s="805"/>
      <c r="AL20" s="945"/>
      <c r="AM20" s="940"/>
      <c r="AN20" s="940"/>
      <c r="AO20" s="940"/>
      <c r="AP20" s="805"/>
      <c r="AQ20" s="945"/>
      <c r="AR20" s="940"/>
      <c r="AS20" s="940"/>
      <c r="AT20" s="940"/>
      <c r="AU20" s="805"/>
      <c r="AV20" s="945"/>
      <c r="AW20" s="940"/>
      <c r="AX20" s="940"/>
      <c r="AY20" s="940"/>
      <c r="AZ20" s="805"/>
      <c r="BA20" s="945"/>
      <c r="BB20" s="940"/>
      <c r="BC20" s="940"/>
      <c r="BD20" s="940"/>
      <c r="BE20" s="805"/>
      <c r="BF20" s="945"/>
      <c r="BG20" s="940"/>
      <c r="BH20" s="940"/>
      <c r="BI20" s="940"/>
      <c r="BJ20" s="805"/>
      <c r="BK20" s="945"/>
      <c r="BL20" s="940"/>
      <c r="BM20" s="940"/>
      <c r="BN20" s="940"/>
      <c r="BO20" s="805"/>
      <c r="BP20" s="945"/>
      <c r="BQ20" s="940"/>
      <c r="BR20" s="940"/>
      <c r="BS20" s="940"/>
      <c r="BT20" s="805"/>
      <c r="BU20" s="945"/>
      <c r="BV20" s="940"/>
      <c r="BW20" s="940"/>
      <c r="BX20" s="940"/>
      <c r="BY20" s="805"/>
      <c r="BZ20" s="945"/>
      <c r="CA20" s="940"/>
      <c r="CB20" s="940"/>
      <c r="CC20" s="940"/>
      <c r="CD20" s="805"/>
      <c r="CE20" s="945"/>
      <c r="CF20" s="940"/>
      <c r="CG20" s="940"/>
      <c r="CH20" s="940"/>
      <c r="CI20" s="805"/>
      <c r="CJ20" s="955">
        <f>'K-1-2'!AO23</f>
        <v>0</v>
      </c>
      <c r="CK20" s="940"/>
      <c r="CL20" s="940"/>
      <c r="CM20" s="940"/>
      <c r="CN20" s="805"/>
      <c r="CO20" s="955">
        <f>IF(CJ20&gt;0,CJ20,SUM(AB20:CI20))</f>
        <v>0</v>
      </c>
      <c r="CP20" s="940"/>
      <c r="CQ20" s="940"/>
      <c r="CR20" s="940"/>
      <c r="CS20" s="805"/>
      <c r="CT20" s="955">
        <f>CO20-W20</f>
        <v>0</v>
      </c>
      <c r="CU20" s="940"/>
      <c r="CV20" s="940"/>
      <c r="CW20" s="940"/>
      <c r="CX20" s="805"/>
      <c r="CY20" s="517"/>
      <c r="CZ20" s="518"/>
      <c r="DA20" s="518"/>
      <c r="DB20" s="518"/>
      <c r="DC20" s="519"/>
    </row>
    <row r="21" spans="1:107" ht="18" customHeight="1" x14ac:dyDescent="0.25">
      <c r="A21" s="110" t="str">
        <v>Berdasarkan Analisis Kewajaran dan Kelaziman Usaha</v>
      </c>
      <c r="G21" s="52"/>
      <c r="H21" s="804"/>
      <c r="I21" s="940"/>
      <c r="J21" s="940"/>
      <c r="K21" s="940"/>
      <c r="M21" s="940"/>
      <c r="N21" s="940"/>
      <c r="O21" s="940"/>
      <c r="P21" s="940"/>
      <c r="Q21" s="940"/>
      <c r="R21" s="940"/>
      <c r="S21" s="940"/>
      <c r="T21" s="805"/>
      <c r="U21" s="964"/>
      <c r="V21" s="805"/>
      <c r="W21" s="1157"/>
      <c r="X21" s="940"/>
      <c r="Y21" s="940"/>
      <c r="Z21" s="940"/>
      <c r="AA21" s="805"/>
      <c r="AB21" s="952"/>
      <c r="AC21" s="940"/>
      <c r="AD21" s="940"/>
      <c r="AE21" s="940"/>
      <c r="AF21" s="805"/>
      <c r="AG21" s="952"/>
      <c r="AH21" s="940"/>
      <c r="AI21" s="940"/>
      <c r="AJ21" s="940"/>
      <c r="AK21" s="805"/>
      <c r="AL21" s="952"/>
      <c r="AM21" s="940"/>
      <c r="AN21" s="940"/>
      <c r="AO21" s="940"/>
      <c r="AP21" s="805"/>
      <c r="AQ21" s="952"/>
      <c r="AR21" s="940"/>
      <c r="AS21" s="940"/>
      <c r="AT21" s="940"/>
      <c r="AU21" s="805"/>
      <c r="AV21" s="952"/>
      <c r="AW21" s="940"/>
      <c r="AX21" s="940"/>
      <c r="AY21" s="940"/>
      <c r="AZ21" s="805"/>
      <c r="BA21" s="952"/>
      <c r="BB21" s="940"/>
      <c r="BC21" s="940"/>
      <c r="BD21" s="940"/>
      <c r="BE21" s="805"/>
      <c r="BF21" s="952"/>
      <c r="BG21" s="940"/>
      <c r="BH21" s="940"/>
      <c r="BI21" s="940"/>
      <c r="BJ21" s="805"/>
      <c r="BK21" s="952"/>
      <c r="BL21" s="940"/>
      <c r="BM21" s="940"/>
      <c r="BN21" s="940"/>
      <c r="BO21" s="805"/>
      <c r="BP21" s="952"/>
      <c r="BQ21" s="940"/>
      <c r="BR21" s="940"/>
      <c r="BS21" s="940"/>
      <c r="BT21" s="805"/>
      <c r="BU21" s="952"/>
      <c r="BV21" s="940"/>
      <c r="BW21" s="940"/>
      <c r="BX21" s="940"/>
      <c r="BY21" s="805"/>
      <c r="BZ21" s="952"/>
      <c r="CA21" s="940"/>
      <c r="CB21" s="940"/>
      <c r="CC21" s="940"/>
      <c r="CD21" s="805"/>
      <c r="CE21" s="952"/>
      <c r="CF21" s="940"/>
      <c r="CG21" s="940"/>
      <c r="CH21" s="940"/>
      <c r="CI21" s="805"/>
      <c r="CJ21" s="952"/>
      <c r="CK21" s="940"/>
      <c r="CL21" s="940"/>
      <c r="CM21" s="940"/>
      <c r="CN21" s="805"/>
      <c r="CO21" s="952"/>
      <c r="CP21" s="940"/>
      <c r="CQ21" s="940"/>
      <c r="CR21" s="940"/>
      <c r="CS21" s="805"/>
      <c r="CT21" s="952"/>
      <c r="CU21" s="940"/>
      <c r="CV21" s="940"/>
      <c r="CW21" s="940"/>
      <c r="CX21" s="805"/>
    </row>
    <row r="22" spans="1:107" ht="18" customHeight="1" x14ac:dyDescent="0.25">
      <c r="A22" s="110" t="str">
        <v>Berdasarkan Bahan Bukti Pidana</v>
      </c>
      <c r="G22" s="52">
        <v>3</v>
      </c>
      <c r="H22" s="944" t="str">
        <f>K!$G$9</f>
        <v>Penghasilan yang seharusnya tidak terhutang PPh (Pasal 17 ayat (2) KUP)</v>
      </c>
      <c r="I22" s="940"/>
      <c r="J22" s="940"/>
      <c r="K22" s="940"/>
      <c r="L22" s="53" t="s">
        <v>1681</v>
      </c>
      <c r="M22" s="1158" t="s">
        <v>1460</v>
      </c>
      <c r="N22" s="940"/>
      <c r="O22" s="940"/>
      <c r="P22" s="940"/>
      <c r="Q22" s="940"/>
      <c r="R22" s="940"/>
      <c r="S22" s="940"/>
      <c r="T22" s="805"/>
      <c r="U22" s="964" t="s">
        <v>691</v>
      </c>
      <c r="V22" s="805"/>
      <c r="W22" s="1157">
        <f>K!$U$32</f>
        <v>0</v>
      </c>
      <c r="X22" s="940"/>
      <c r="Y22" s="940"/>
      <c r="Z22" s="940"/>
      <c r="AA22" s="805"/>
      <c r="AB22" s="953">
        <f>SUMIF('K-1-3'!$J$24:$M$40,TEXT(AB16,"MM")&amp;TEXT(AB16,"MM")&amp;"*",'K-1-3'!$AT$24:$AX$40)</f>
        <v>0</v>
      </c>
      <c r="AC22" s="940"/>
      <c r="AD22" s="940"/>
      <c r="AE22" s="940"/>
      <c r="AF22" s="805"/>
      <c r="AG22" s="953">
        <f>SUMIF('K-1-3'!$J$24:$M$40,TEXT(AG16,"MM")&amp;TEXT(AG16,"MM")&amp;"*",'K-1-3'!$AT$24:$AX$40)</f>
        <v>0</v>
      </c>
      <c r="AH22" s="940"/>
      <c r="AI22" s="940"/>
      <c r="AJ22" s="940"/>
      <c r="AK22" s="805"/>
      <c r="AL22" s="953">
        <f>SUMIF('K-1-3'!$J$24:$M$40,TEXT(AL16,"MM")&amp;TEXT(AL16,"MM")&amp;"*",'K-1-3'!$AT$24:$AX$40)</f>
        <v>0</v>
      </c>
      <c r="AM22" s="940"/>
      <c r="AN22" s="940"/>
      <c r="AO22" s="940"/>
      <c r="AP22" s="805"/>
      <c r="AQ22" s="953">
        <f>SUMIF('K-1-3'!$J$24:$M$40,TEXT(AQ16,"MM")&amp;TEXT(AQ16,"MM")&amp;"*",'K-1-3'!$AT$24:$AX$40)</f>
        <v>0</v>
      </c>
      <c r="AR22" s="940"/>
      <c r="AS22" s="940"/>
      <c r="AT22" s="940"/>
      <c r="AU22" s="805"/>
      <c r="AV22" s="953">
        <f>SUMIF('K-1-3'!$J$24:$M$40,TEXT(AV16,"MM")&amp;TEXT(AV16,"MM")&amp;"*",'K-1-3'!$AT$24:$AX$40)</f>
        <v>0</v>
      </c>
      <c r="AW22" s="940"/>
      <c r="AX22" s="940"/>
      <c r="AY22" s="940"/>
      <c r="AZ22" s="805"/>
      <c r="BA22" s="953">
        <f>SUMIF('K-1-3'!$J$24:$M$40,TEXT(BA16,"MM")&amp;TEXT(BA16,"MM")&amp;"*",'K-1-3'!$AT$24:$AX$40)</f>
        <v>0</v>
      </c>
      <c r="BB22" s="940"/>
      <c r="BC22" s="940"/>
      <c r="BD22" s="940"/>
      <c r="BE22" s="805"/>
      <c r="BF22" s="953">
        <f>SUMIF('K-1-3'!$J$24:$M$40,TEXT(BF16,"MM")&amp;TEXT(BF16,"MM")&amp;"*",'K-1-3'!$AT$24:$AX$40)</f>
        <v>0</v>
      </c>
      <c r="BG22" s="940"/>
      <c r="BH22" s="940"/>
      <c r="BI22" s="940"/>
      <c r="BJ22" s="805"/>
      <c r="BK22" s="953">
        <f>SUMIF('K-1-3'!$J$24:$M$40,TEXT(BK16,"MM")&amp;TEXT(BK16,"MM")&amp;"*",'K-1-3'!$AT$24:$AX$40)</f>
        <v>0</v>
      </c>
      <c r="BL22" s="940"/>
      <c r="BM22" s="940"/>
      <c r="BN22" s="940"/>
      <c r="BO22" s="805"/>
      <c r="BP22" s="953">
        <f>SUMIF('K-1-3'!$J$24:$M$40,TEXT(BP16,"MM")&amp;TEXT(BP16,"MM")&amp;"*",'K-1-3'!$AT$24:$AX$40)</f>
        <v>0</v>
      </c>
      <c r="BQ22" s="940"/>
      <c r="BR22" s="940"/>
      <c r="BS22" s="940"/>
      <c r="BT22" s="805"/>
      <c r="BU22" s="953">
        <f>SUMIF('K-1-3'!$J$24:$M$40,TEXT(BU16,"MM")&amp;TEXT(BU16,"MM")&amp;"*",'K-1-3'!$AT$24:$AX$40)</f>
        <v>0</v>
      </c>
      <c r="BV22" s="940"/>
      <c r="BW22" s="940"/>
      <c r="BX22" s="940"/>
      <c r="BY22" s="805"/>
      <c r="BZ22" s="953">
        <f>SUMIF('K-1-3'!$J$24:$M$40,TEXT(BZ16,"MM")&amp;TEXT(BZ16,"MM")&amp;"*",'K-1-3'!$AT$24:$AX$40)</f>
        <v>0</v>
      </c>
      <c r="CA22" s="940"/>
      <c r="CB22" s="940"/>
      <c r="CC22" s="940"/>
      <c r="CD22" s="805"/>
      <c r="CE22" s="953">
        <f>SUMIF('K-1-3'!$J$24:$M$40,TEXT(CE16,"MM")&amp;TEXT(CE16,"MM")&amp;"*",'K-1-3'!$AT$24:$AX$40)</f>
        <v>0</v>
      </c>
      <c r="CF22" s="940"/>
      <c r="CG22" s="940"/>
      <c r="CH22" s="940"/>
      <c r="CI22" s="805"/>
      <c r="CJ22" s="955">
        <f>SUMIF('K-1-3'!J20:M36,"0112"&amp;"*",'K-1-3'!AT20:AX36)+SUMIF('K-1-3'!J20:M36,"0201"&amp;"*",'K-1-3'!AT20:AX36)+SUMIF('K-1-3'!J20:M36,"0302"&amp;"*",'K-1-3'!AT20:AX36)+SUMIF('K-1-3'!J20:M36,"0403"&amp;"*",'K-1-3'!AT20:AX36)+SUMIF('K-1-3'!J20:M36,"0503"&amp;"*",'K-1-3'!AT20:AX36)+SUMIF('K-1-3'!J20:M36,"0605"&amp;"*",'K-1-3'!AT20:AX36)+SUMIF('K-1-3'!J20:M36,"0706"&amp;"*",'K-1-3'!AT20:AX36)+SUMIF('K-1-3'!J20:M36,"0807"&amp;"*",'K-1-3'!AT20:AX36)+SUMIF('K-1-3'!J20:M36,"0908"&amp;"*",'K-1-3'!AT20:AX36)+SUMIF('K-1-3'!J20:M36,"1009"&amp;"*",'K-1-3'!AT20:AX36)+SUMIF('K-1-3'!J20:M36,"1110"&amp;"*",'K-1-3'!AT20:AX36)+SUMIF('K-1-3'!J20:M36,"1201"&amp;"*",'K-1-3'!AT20:AX36)</f>
        <v>0</v>
      </c>
      <c r="CK22" s="940"/>
      <c r="CL22" s="940"/>
      <c r="CM22" s="940"/>
      <c r="CN22" s="805"/>
      <c r="CO22" s="955">
        <f>IF(CJ22&gt;0,CJ22,SUM(AB22:CI22))</f>
        <v>0</v>
      </c>
      <c r="CP22" s="940"/>
      <c r="CQ22" s="940"/>
      <c r="CR22" s="940"/>
      <c r="CS22" s="805"/>
      <c r="CT22" s="955">
        <f>CO22-W22</f>
        <v>0</v>
      </c>
      <c r="CU22" s="940"/>
      <c r="CV22" s="940"/>
      <c r="CW22" s="940"/>
      <c r="CX22" s="805"/>
    </row>
    <row r="23" spans="1:107" ht="18" customHeight="1" x14ac:dyDescent="0.25">
      <c r="A23" s="110" t="str">
        <v>Berdasarkan Data Pemicu dan Data Penguji</v>
      </c>
      <c r="G23" s="52"/>
      <c r="H23" s="804"/>
      <c r="I23" s="940"/>
      <c r="J23" s="940"/>
      <c r="K23" s="940"/>
      <c r="M23" s="940"/>
      <c r="N23" s="940"/>
      <c r="O23" s="940"/>
      <c r="P23" s="940"/>
      <c r="Q23" s="940"/>
      <c r="R23" s="940"/>
      <c r="S23" s="940"/>
      <c r="T23" s="805"/>
      <c r="U23" s="964"/>
      <c r="V23" s="805"/>
      <c r="W23" s="1157"/>
      <c r="X23" s="940"/>
      <c r="Y23" s="940"/>
      <c r="Z23" s="940"/>
      <c r="AA23" s="805"/>
      <c r="AB23" s="952"/>
      <c r="AC23" s="940"/>
      <c r="AD23" s="940"/>
      <c r="AE23" s="940"/>
      <c r="AF23" s="805"/>
      <c r="AG23" s="952"/>
      <c r="AH23" s="940"/>
      <c r="AI23" s="940"/>
      <c r="AJ23" s="940"/>
      <c r="AK23" s="805"/>
      <c r="AL23" s="952"/>
      <c r="AM23" s="940"/>
      <c r="AN23" s="940"/>
      <c r="AO23" s="940"/>
      <c r="AP23" s="805"/>
      <c r="AQ23" s="952"/>
      <c r="AR23" s="940"/>
      <c r="AS23" s="940"/>
      <c r="AT23" s="940"/>
      <c r="AU23" s="805"/>
      <c r="AV23" s="952"/>
      <c r="AW23" s="940"/>
      <c r="AX23" s="940"/>
      <c r="AY23" s="940"/>
      <c r="AZ23" s="805"/>
      <c r="BA23" s="952"/>
      <c r="BB23" s="940"/>
      <c r="BC23" s="940"/>
      <c r="BD23" s="940"/>
      <c r="BE23" s="805"/>
      <c r="BF23" s="952"/>
      <c r="BG23" s="940"/>
      <c r="BH23" s="940"/>
      <c r="BI23" s="940"/>
      <c r="BJ23" s="805"/>
      <c r="BK23" s="952"/>
      <c r="BL23" s="940"/>
      <c r="BM23" s="940"/>
      <c r="BN23" s="940"/>
      <c r="BO23" s="805"/>
      <c r="BP23" s="952"/>
      <c r="BQ23" s="940"/>
      <c r="BR23" s="940"/>
      <c r="BS23" s="940"/>
      <c r="BT23" s="805"/>
      <c r="BU23" s="952"/>
      <c r="BV23" s="940"/>
      <c r="BW23" s="940"/>
      <c r="BX23" s="940"/>
      <c r="BY23" s="805"/>
      <c r="BZ23" s="952"/>
      <c r="CA23" s="940"/>
      <c r="CB23" s="940"/>
      <c r="CC23" s="940"/>
      <c r="CD23" s="805"/>
      <c r="CE23" s="952"/>
      <c r="CF23" s="940"/>
      <c r="CG23" s="940"/>
      <c r="CH23" s="940"/>
      <c r="CI23" s="805"/>
      <c r="CJ23" s="952"/>
      <c r="CK23" s="940"/>
      <c r="CL23" s="940"/>
      <c r="CM23" s="940"/>
      <c r="CN23" s="805"/>
      <c r="CO23" s="952"/>
      <c r="CP23" s="940"/>
      <c r="CQ23" s="940"/>
      <c r="CR23" s="940"/>
      <c r="CS23" s="805"/>
      <c r="CT23" s="952"/>
      <c r="CU23" s="940"/>
      <c r="CV23" s="940"/>
      <c r="CW23" s="940"/>
      <c r="CX23" s="805"/>
    </row>
    <row r="24" spans="1:107" ht="18" customHeight="1" x14ac:dyDescent="0.25">
      <c r="G24" s="52">
        <v>4</v>
      </c>
      <c r="H24" s="944" t="str">
        <f>K!$G$9</f>
        <v>Penghasilan yang seharusnya tidak terhutang PPh (Pasal 17 ayat (2) KUP)</v>
      </c>
      <c r="I24" s="940"/>
      <c r="J24" s="940"/>
      <c r="K24" s="940"/>
      <c r="L24" s="53" t="s">
        <v>1681</v>
      </c>
      <c r="M24" s="1158" t="s">
        <v>1464</v>
      </c>
      <c r="N24" s="940"/>
      <c r="O24" s="940"/>
      <c r="P24" s="940"/>
      <c r="Q24" s="940"/>
      <c r="R24" s="940"/>
      <c r="S24" s="940"/>
      <c r="T24" s="805"/>
      <c r="U24" s="964" t="s">
        <v>693</v>
      </c>
      <c r="V24" s="805"/>
      <c r="W24" s="1157">
        <f>K!$U$32</f>
        <v>0</v>
      </c>
      <c r="X24" s="940"/>
      <c r="Y24" s="940"/>
      <c r="Z24" s="940"/>
      <c r="AA24" s="805"/>
      <c r="AB24" s="945"/>
      <c r="AC24" s="940"/>
      <c r="AD24" s="940"/>
      <c r="AE24" s="940"/>
      <c r="AF24" s="805"/>
      <c r="AG24" s="945"/>
      <c r="AH24" s="940"/>
      <c r="AI24" s="940"/>
      <c r="AJ24" s="940"/>
      <c r="AK24" s="805"/>
      <c r="AL24" s="945"/>
      <c r="AM24" s="940"/>
      <c r="AN24" s="940"/>
      <c r="AO24" s="940"/>
      <c r="AP24" s="805"/>
      <c r="AQ24" s="945"/>
      <c r="AR24" s="940"/>
      <c r="AS24" s="940"/>
      <c r="AT24" s="940"/>
      <c r="AU24" s="805"/>
      <c r="AV24" s="945"/>
      <c r="AW24" s="940"/>
      <c r="AX24" s="940"/>
      <c r="AY24" s="940"/>
      <c r="AZ24" s="805"/>
      <c r="BA24" s="945"/>
      <c r="BB24" s="940"/>
      <c r="BC24" s="940"/>
      <c r="BD24" s="940"/>
      <c r="BE24" s="805"/>
      <c r="BF24" s="945"/>
      <c r="BG24" s="940"/>
      <c r="BH24" s="940"/>
      <c r="BI24" s="940"/>
      <c r="BJ24" s="805"/>
      <c r="BK24" s="945"/>
      <c r="BL24" s="940"/>
      <c r="BM24" s="940"/>
      <c r="BN24" s="940"/>
      <c r="BO24" s="805"/>
      <c r="BP24" s="945"/>
      <c r="BQ24" s="940"/>
      <c r="BR24" s="940"/>
      <c r="BS24" s="940"/>
      <c r="BT24" s="805"/>
      <c r="BU24" s="945"/>
      <c r="BV24" s="940"/>
      <c r="BW24" s="940"/>
      <c r="BX24" s="940"/>
      <c r="BY24" s="805"/>
      <c r="BZ24" s="945"/>
      <c r="CA24" s="940"/>
      <c r="CB24" s="940"/>
      <c r="CC24" s="940"/>
      <c r="CD24" s="805"/>
      <c r="CE24" s="945"/>
      <c r="CF24" s="940"/>
      <c r="CG24" s="940"/>
      <c r="CH24" s="940"/>
      <c r="CI24" s="805"/>
      <c r="CJ24" s="955">
        <f>'K-1-4'!AK40</f>
        <v>0</v>
      </c>
      <c r="CK24" s="940"/>
      <c r="CL24" s="940"/>
      <c r="CM24" s="940"/>
      <c r="CN24" s="805"/>
      <c r="CO24" s="955">
        <f>IF(CJ24&gt;0,CJ24,SUM(AB24:CI24))</f>
        <v>0</v>
      </c>
      <c r="CP24" s="940"/>
      <c r="CQ24" s="940"/>
      <c r="CR24" s="940"/>
      <c r="CS24" s="805"/>
      <c r="CT24" s="955">
        <f>CO24-W24</f>
        <v>0</v>
      </c>
      <c r="CU24" s="940"/>
      <c r="CV24" s="940"/>
      <c r="CW24" s="940"/>
      <c r="CX24" s="805"/>
    </row>
    <row r="25" spans="1:107" ht="18" customHeight="1" x14ac:dyDescent="0.25">
      <c r="G25" s="52"/>
      <c r="H25" s="804"/>
      <c r="I25" s="940"/>
      <c r="J25" s="940"/>
      <c r="K25" s="940"/>
      <c r="M25" s="940"/>
      <c r="N25" s="940"/>
      <c r="O25" s="940"/>
      <c r="P25" s="940"/>
      <c r="Q25" s="940"/>
      <c r="R25" s="940"/>
      <c r="S25" s="940"/>
      <c r="T25" s="805"/>
      <c r="U25" s="964"/>
      <c r="V25" s="805"/>
      <c r="W25" s="1157"/>
      <c r="X25" s="940"/>
      <c r="Y25" s="940"/>
      <c r="Z25" s="940"/>
      <c r="AA25" s="805"/>
      <c r="AB25" s="952"/>
      <c r="AC25" s="940"/>
      <c r="AD25" s="940"/>
      <c r="AE25" s="940"/>
      <c r="AF25" s="805"/>
      <c r="AG25" s="952"/>
      <c r="AH25" s="940"/>
      <c r="AI25" s="940"/>
      <c r="AJ25" s="940"/>
      <c r="AK25" s="805"/>
      <c r="AL25" s="952"/>
      <c r="AM25" s="940"/>
      <c r="AN25" s="940"/>
      <c r="AO25" s="940"/>
      <c r="AP25" s="805"/>
      <c r="AQ25" s="952"/>
      <c r="AR25" s="940"/>
      <c r="AS25" s="940"/>
      <c r="AT25" s="940"/>
      <c r="AU25" s="805"/>
      <c r="AV25" s="952"/>
      <c r="AW25" s="940"/>
      <c r="AX25" s="940"/>
      <c r="AY25" s="940"/>
      <c r="AZ25" s="805"/>
      <c r="BA25" s="952"/>
      <c r="BB25" s="940"/>
      <c r="BC25" s="940"/>
      <c r="BD25" s="940"/>
      <c r="BE25" s="805"/>
      <c r="BF25" s="952"/>
      <c r="BG25" s="940"/>
      <c r="BH25" s="940"/>
      <c r="BI25" s="940"/>
      <c r="BJ25" s="805"/>
      <c r="BK25" s="952"/>
      <c r="BL25" s="940"/>
      <c r="BM25" s="940"/>
      <c r="BN25" s="940"/>
      <c r="BO25" s="805"/>
      <c r="BP25" s="952"/>
      <c r="BQ25" s="940"/>
      <c r="BR25" s="940"/>
      <c r="BS25" s="940"/>
      <c r="BT25" s="805"/>
      <c r="BU25" s="952"/>
      <c r="BV25" s="940"/>
      <c r="BW25" s="940"/>
      <c r="BX25" s="940"/>
      <c r="BY25" s="805"/>
      <c r="BZ25" s="952"/>
      <c r="CA25" s="940"/>
      <c r="CB25" s="940"/>
      <c r="CC25" s="940"/>
      <c r="CD25" s="805"/>
      <c r="CE25" s="952"/>
      <c r="CF25" s="940"/>
      <c r="CG25" s="940"/>
      <c r="CH25" s="940"/>
      <c r="CI25" s="805"/>
      <c r="CJ25" s="952"/>
      <c r="CK25" s="940"/>
      <c r="CL25" s="940"/>
      <c r="CM25" s="940"/>
      <c r="CN25" s="805"/>
      <c r="CO25" s="952"/>
      <c r="CP25" s="940"/>
      <c r="CQ25" s="940"/>
      <c r="CR25" s="940"/>
      <c r="CS25" s="805"/>
      <c r="CT25" s="952"/>
      <c r="CU25" s="940"/>
      <c r="CV25" s="940"/>
      <c r="CW25" s="940"/>
      <c r="CX25" s="805"/>
    </row>
    <row r="26" spans="1:107" ht="18" customHeight="1" x14ac:dyDescent="0.25">
      <c r="G26" s="52">
        <v>5</v>
      </c>
      <c r="H26" s="944" t="str">
        <f>K!$G$9</f>
        <v>Penghasilan yang seharusnya tidak terhutang PPh (Pasal 17 ayat (2) KUP)</v>
      </c>
      <c r="I26" s="940"/>
      <c r="J26" s="940"/>
      <c r="K26" s="940"/>
      <c r="L26" s="53" t="s">
        <v>1681</v>
      </c>
      <c r="M26" s="1158" t="s">
        <v>1468</v>
      </c>
      <c r="N26" s="940"/>
      <c r="O26" s="940"/>
      <c r="P26" s="940"/>
      <c r="Q26" s="940"/>
      <c r="R26" s="940"/>
      <c r="S26" s="940"/>
      <c r="T26" s="805"/>
      <c r="U26" s="964" t="s">
        <v>695</v>
      </c>
      <c r="V26" s="805"/>
      <c r="W26" s="1157">
        <f>K!$U$32</f>
        <v>0</v>
      </c>
      <c r="X26" s="940"/>
      <c r="Y26" s="940"/>
      <c r="Z26" s="940"/>
      <c r="AA26" s="805"/>
      <c r="AB26" s="953">
        <f ca="1">SUMIF('K-1-5'!$J$20:$O$34,TEXT(AB16,"MM")&amp;TEXT(AB16,"MM")&amp;"*",'K-1-5'!$AL$20:$AP$34)</f>
        <v>0</v>
      </c>
      <c r="AC26" s="940"/>
      <c r="AD26" s="940"/>
      <c r="AE26" s="940"/>
      <c r="AF26" s="805"/>
      <c r="AG26" s="953">
        <f ca="1">SUMIF('K-1-5'!$J$20:$O$34,TEXT(AG16,"MM")&amp;TEXT(AG16,"MM")&amp;"*",'K-1-5'!$AL$20:$AP$34)</f>
        <v>0</v>
      </c>
      <c r="AH26" s="940"/>
      <c r="AI26" s="940"/>
      <c r="AJ26" s="940"/>
      <c r="AK26" s="805"/>
      <c r="AL26" s="953">
        <f ca="1">SUMIF('K-1-5'!$J$20:$O$34,TEXT(AL16,"MM")&amp;TEXT(AL16,"MM")&amp;"*",'K-1-5'!$AL$20:$AP$34)</f>
        <v>0</v>
      </c>
      <c r="AM26" s="940"/>
      <c r="AN26" s="940"/>
      <c r="AO26" s="940"/>
      <c r="AP26" s="805"/>
      <c r="AQ26" s="953">
        <f ca="1">SUMIF('K-1-5'!$J$20:$O$34,TEXT(AQ16,"MM")&amp;TEXT(AQ16,"MM")&amp;"*",'K-1-5'!$AL$20:$AP$34)</f>
        <v>0</v>
      </c>
      <c r="AR26" s="940"/>
      <c r="AS26" s="940"/>
      <c r="AT26" s="940"/>
      <c r="AU26" s="805"/>
      <c r="AV26" s="953">
        <f ca="1">SUMIF('K-1-5'!$J$20:$O$34,TEXT(AV16,"MM")&amp;TEXT(AV16,"MM")&amp;"*",'K-1-5'!$AL$20:$AP$34)</f>
        <v>0</v>
      </c>
      <c r="AW26" s="940"/>
      <c r="AX26" s="940"/>
      <c r="AY26" s="940"/>
      <c r="AZ26" s="805"/>
      <c r="BA26" s="953">
        <f ca="1">SUMIF('K-1-5'!$J$20:$O$34,TEXT(BA16,"MM")&amp;TEXT(BA16,"MM")&amp;"*",'K-1-5'!$AL$20:$AP$34)</f>
        <v>0</v>
      </c>
      <c r="BB26" s="940"/>
      <c r="BC26" s="940"/>
      <c r="BD26" s="940"/>
      <c r="BE26" s="805"/>
      <c r="BF26" s="953">
        <f ca="1">SUMIF('K-1-5'!$J$20:$O$34,TEXT(BF16,"MM")&amp;TEXT(BF16,"MM")&amp;"*",'K-1-5'!$AL$20:$AP$34)</f>
        <v>0</v>
      </c>
      <c r="BG26" s="940"/>
      <c r="BH26" s="940"/>
      <c r="BI26" s="940"/>
      <c r="BJ26" s="805"/>
      <c r="BK26" s="953">
        <f ca="1">SUMIF('K-1-5'!$J$20:$O$34,TEXT(BK16,"MM")&amp;TEXT(BK16,"MM")&amp;"*",'K-1-5'!$AL$20:$AP$34)</f>
        <v>0</v>
      </c>
      <c r="BL26" s="940"/>
      <c r="BM26" s="940"/>
      <c r="BN26" s="940"/>
      <c r="BO26" s="805"/>
      <c r="BP26" s="953">
        <f ca="1">SUMIF('K-1-5'!$J$20:$O$34,TEXT(BP16,"MM")&amp;TEXT(BP16,"MM")&amp;"*",'K-1-5'!$AL$20:$AP$34)</f>
        <v>0</v>
      </c>
      <c r="BQ26" s="940"/>
      <c r="BR26" s="940"/>
      <c r="BS26" s="940"/>
      <c r="BT26" s="805"/>
      <c r="BU26" s="953">
        <f ca="1">SUMIF('K-1-5'!$J$20:$O$34,TEXT(BU16,"MM")&amp;TEXT(BU16,"MM")&amp;"*",'K-1-5'!$AL$20:$AP$34)</f>
        <v>0</v>
      </c>
      <c r="BV26" s="940"/>
      <c r="BW26" s="940"/>
      <c r="BX26" s="940"/>
      <c r="BY26" s="805"/>
      <c r="BZ26" s="953">
        <f ca="1">SUMIF('K-1-5'!$J$20:$O$34,TEXT(BZ16,"MM")&amp;TEXT(BZ16,"MM")&amp;"*",'K-1-5'!$AL$20:$AP$34)</f>
        <v>0</v>
      </c>
      <c r="CA26" s="940"/>
      <c r="CB26" s="940"/>
      <c r="CC26" s="940"/>
      <c r="CD26" s="805"/>
      <c r="CE26" s="953">
        <f ca="1">SUMIF('K-1-5'!$J$20:$O$34,TEXT(CE16,"MM")&amp;TEXT(CE16,"MM")&amp;"*",'K-1-5'!$AL$20:$AP$34)</f>
        <v>0</v>
      </c>
      <c r="CF26" s="940"/>
      <c r="CG26" s="940"/>
      <c r="CH26" s="940"/>
      <c r="CI26" s="805"/>
      <c r="CJ26" s="955">
        <f ca="1">SUMIF('K-1-5'!J20:O34,"0112"&amp;"*",'K-1-5'!AL20:AP34)+SUMIF('K-1-5'!J20:O34,"0201"&amp;"*",'K-1-5'!AL20:AP34)+SUMIF('K-1-5'!J20:O34,"0302"&amp;"*",'K-1-5'!AL20:AP34)+SUMIF('K-1-5'!J20:O34,"0403"&amp;"*",'K-1-5'!AL20:AP34)+SUMIF('K-1-5'!J20:O34,"0503"&amp;"*",'K-1-5'!AL20:AP34)+SUMIF('K-1-5'!J20:O34,"0605"&amp;"*",'K-1-5'!AL20:AP34)+SUMIF('K-1-5'!J20:O34,"0706"&amp;"*",'K-1-5'!AL20:AP34)+SUMIF('K-1-5'!J20:O34,"0807"&amp;"*",'K-1-5'!AL20:AP34)+SUMIF('K-1-5'!J20:O34,"0908"&amp;"*",'K-1-5'!AL20:AP34)+SUMIF('K-1-5'!J20:O34,"1009"&amp;"*",'K-1-5'!AL20:AP34)+SUMIF('K-1-5'!J20:O34,"1110"&amp;"*",'K-1-5'!AL20:AP34)+SUMIF('K-1-5'!J20:O34,"1201"&amp;"*",'K-1-5'!AL20:AP34)</f>
        <v>0</v>
      </c>
      <c r="CK26" s="940"/>
      <c r="CL26" s="940"/>
      <c r="CM26" s="940"/>
      <c r="CN26" s="805"/>
      <c r="CO26" s="955">
        <f ca="1">IF(CJ26&gt;0,CJ26,SUM(AB26:CI26))</f>
        <v>0</v>
      </c>
      <c r="CP26" s="940"/>
      <c r="CQ26" s="940"/>
      <c r="CR26" s="940"/>
      <c r="CS26" s="805"/>
      <c r="CT26" s="955">
        <f ca="1">CO26-W26</f>
        <v>0</v>
      </c>
      <c r="CU26" s="940"/>
      <c r="CV26" s="940"/>
      <c r="CW26" s="940"/>
      <c r="CX26" s="805"/>
    </row>
    <row r="27" spans="1:107" ht="18" customHeight="1" x14ac:dyDescent="0.25">
      <c r="G27" s="52"/>
      <c r="H27" s="804"/>
      <c r="I27" s="940"/>
      <c r="J27" s="940"/>
      <c r="K27" s="940"/>
      <c r="M27" s="940"/>
      <c r="N27" s="940"/>
      <c r="O27" s="940"/>
      <c r="P27" s="940"/>
      <c r="Q27" s="940"/>
      <c r="R27" s="940"/>
      <c r="S27" s="940"/>
      <c r="T27" s="805"/>
      <c r="U27" s="964"/>
      <c r="V27" s="805"/>
      <c r="W27" s="1157"/>
      <c r="X27" s="940"/>
      <c r="Y27" s="940"/>
      <c r="Z27" s="940"/>
      <c r="AA27" s="805"/>
      <c r="AB27" s="952"/>
      <c r="AC27" s="940"/>
      <c r="AD27" s="940"/>
      <c r="AE27" s="940"/>
      <c r="AF27" s="805"/>
      <c r="AG27" s="952"/>
      <c r="AH27" s="940"/>
      <c r="AI27" s="940"/>
      <c r="AJ27" s="940"/>
      <c r="AK27" s="805"/>
      <c r="AL27" s="952"/>
      <c r="AM27" s="940"/>
      <c r="AN27" s="940"/>
      <c r="AO27" s="940"/>
      <c r="AP27" s="805"/>
      <c r="AQ27" s="952"/>
      <c r="AR27" s="940"/>
      <c r="AS27" s="940"/>
      <c r="AT27" s="940"/>
      <c r="AU27" s="805"/>
      <c r="AV27" s="952"/>
      <c r="AW27" s="940"/>
      <c r="AX27" s="940"/>
      <c r="AY27" s="940"/>
      <c r="AZ27" s="805"/>
      <c r="BA27" s="952"/>
      <c r="BB27" s="940"/>
      <c r="BC27" s="940"/>
      <c r="BD27" s="940"/>
      <c r="BE27" s="805"/>
      <c r="BF27" s="952"/>
      <c r="BG27" s="940"/>
      <c r="BH27" s="940"/>
      <c r="BI27" s="940"/>
      <c r="BJ27" s="805"/>
      <c r="BK27" s="952"/>
      <c r="BL27" s="940"/>
      <c r="BM27" s="940"/>
      <c r="BN27" s="940"/>
      <c r="BO27" s="805"/>
      <c r="BP27" s="952"/>
      <c r="BQ27" s="940"/>
      <c r="BR27" s="940"/>
      <c r="BS27" s="940"/>
      <c r="BT27" s="805"/>
      <c r="BU27" s="952"/>
      <c r="BV27" s="940"/>
      <c r="BW27" s="940"/>
      <c r="BX27" s="940"/>
      <c r="BY27" s="805"/>
      <c r="BZ27" s="952"/>
      <c r="CA27" s="940"/>
      <c r="CB27" s="940"/>
      <c r="CC27" s="940"/>
      <c r="CD27" s="805"/>
      <c r="CE27" s="952"/>
      <c r="CF27" s="940"/>
      <c r="CG27" s="940"/>
      <c r="CH27" s="940"/>
      <c r="CI27" s="805"/>
      <c r="CJ27" s="952"/>
      <c r="CK27" s="940"/>
      <c r="CL27" s="940"/>
      <c r="CM27" s="940"/>
      <c r="CN27" s="805"/>
      <c r="CO27" s="952"/>
      <c r="CP27" s="940"/>
      <c r="CQ27" s="940"/>
      <c r="CR27" s="940"/>
      <c r="CS27" s="805"/>
      <c r="CT27" s="952"/>
      <c r="CU27" s="940"/>
      <c r="CV27" s="940"/>
      <c r="CW27" s="940"/>
      <c r="CX27" s="805"/>
    </row>
    <row r="28" spans="1:107" ht="18" customHeight="1" x14ac:dyDescent="0.25">
      <c r="B28" s="760"/>
      <c r="C28" s="761"/>
      <c r="D28" s="761"/>
      <c r="E28" s="761"/>
      <c r="G28" s="52">
        <v>6</v>
      </c>
      <c r="H28" s="944" t="str">
        <f>K!$G$9</f>
        <v>Penghasilan yang seharusnya tidak terhutang PPh (Pasal 17 ayat (2) KUP)</v>
      </c>
      <c r="I28" s="940"/>
      <c r="J28" s="940"/>
      <c r="K28" s="940"/>
      <c r="L28" s="53" t="s">
        <v>1681</v>
      </c>
      <c r="M28" s="1158" t="s">
        <v>1472</v>
      </c>
      <c r="N28" s="940"/>
      <c r="O28" s="940"/>
      <c r="P28" s="940"/>
      <c r="Q28" s="940"/>
      <c r="R28" s="940"/>
      <c r="S28" s="940"/>
      <c r="T28" s="805"/>
      <c r="U28" s="964" t="s">
        <v>697</v>
      </c>
      <c r="V28" s="805"/>
      <c r="W28" s="1157">
        <f>K!$U$32</f>
        <v>0</v>
      </c>
      <c r="X28" s="940"/>
      <c r="Y28" s="940"/>
      <c r="Z28" s="940"/>
      <c r="AA28" s="805"/>
      <c r="AB28" s="945"/>
      <c r="AC28" s="940"/>
      <c r="AD28" s="940"/>
      <c r="AE28" s="940"/>
      <c r="AF28" s="805"/>
      <c r="AG28" s="945"/>
      <c r="AH28" s="940"/>
      <c r="AI28" s="940"/>
      <c r="AJ28" s="940"/>
      <c r="AK28" s="805"/>
      <c r="AL28" s="945"/>
      <c r="AM28" s="940"/>
      <c r="AN28" s="940"/>
      <c r="AO28" s="940"/>
      <c r="AP28" s="805"/>
      <c r="AQ28" s="945"/>
      <c r="AR28" s="940"/>
      <c r="AS28" s="940"/>
      <c r="AT28" s="940"/>
      <c r="AU28" s="805"/>
      <c r="AV28" s="945"/>
      <c r="AW28" s="940"/>
      <c r="AX28" s="940"/>
      <c r="AY28" s="940"/>
      <c r="AZ28" s="805"/>
      <c r="BA28" s="945"/>
      <c r="BB28" s="940"/>
      <c r="BC28" s="940"/>
      <c r="BD28" s="940"/>
      <c r="BE28" s="805"/>
      <c r="BF28" s="945"/>
      <c r="BG28" s="940"/>
      <c r="BH28" s="940"/>
      <c r="BI28" s="940"/>
      <c r="BJ28" s="805"/>
      <c r="BK28" s="945"/>
      <c r="BL28" s="940"/>
      <c r="BM28" s="940"/>
      <c r="BN28" s="940"/>
      <c r="BO28" s="805"/>
      <c r="BP28" s="945"/>
      <c r="BQ28" s="940"/>
      <c r="BR28" s="940"/>
      <c r="BS28" s="940"/>
      <c r="BT28" s="805"/>
      <c r="BU28" s="945"/>
      <c r="BV28" s="940"/>
      <c r="BW28" s="940"/>
      <c r="BX28" s="940"/>
      <c r="BY28" s="805"/>
      <c r="BZ28" s="945"/>
      <c r="CA28" s="940"/>
      <c r="CB28" s="940"/>
      <c r="CC28" s="940"/>
      <c r="CD28" s="805"/>
      <c r="CE28" s="945"/>
      <c r="CF28" s="940"/>
      <c r="CG28" s="940"/>
      <c r="CH28" s="940"/>
      <c r="CI28" s="805"/>
      <c r="CJ28" s="955">
        <f>'K-1-6'!$L$34</f>
        <v>0</v>
      </c>
      <c r="CK28" s="940"/>
      <c r="CL28" s="940"/>
      <c r="CM28" s="940"/>
      <c r="CN28" s="805"/>
      <c r="CO28" s="955">
        <f>IF(CJ28&gt;0,CJ28,SUM(AB28:CI28))</f>
        <v>0</v>
      </c>
      <c r="CP28" s="940"/>
      <c r="CQ28" s="940"/>
      <c r="CR28" s="940"/>
      <c r="CS28" s="805"/>
      <c r="CT28" s="955">
        <f>CO28-W28</f>
        <v>0</v>
      </c>
      <c r="CU28" s="940"/>
      <c r="CV28" s="940"/>
      <c r="CW28" s="940"/>
      <c r="CX28" s="805"/>
    </row>
    <row r="29" spans="1:107" ht="18" customHeight="1" x14ac:dyDescent="0.25">
      <c r="G29" s="52"/>
      <c r="H29" s="804"/>
      <c r="I29" s="940"/>
      <c r="J29" s="940"/>
      <c r="K29" s="940"/>
      <c r="M29" s="940"/>
      <c r="N29" s="940"/>
      <c r="O29" s="940"/>
      <c r="P29" s="940"/>
      <c r="Q29" s="940"/>
      <c r="R29" s="940"/>
      <c r="S29" s="940"/>
      <c r="T29" s="805"/>
      <c r="U29" s="964"/>
      <c r="V29" s="805"/>
      <c r="W29" s="1157"/>
      <c r="X29" s="940"/>
      <c r="Y29" s="940"/>
      <c r="Z29" s="940"/>
      <c r="AA29" s="805"/>
      <c r="AB29" s="952"/>
      <c r="AC29" s="940"/>
      <c r="AD29" s="940"/>
      <c r="AE29" s="940"/>
      <c r="AF29" s="805"/>
      <c r="AG29" s="952"/>
      <c r="AH29" s="940"/>
      <c r="AI29" s="940"/>
      <c r="AJ29" s="940"/>
      <c r="AK29" s="805"/>
      <c r="AL29" s="952"/>
      <c r="AM29" s="940"/>
      <c r="AN29" s="940"/>
      <c r="AO29" s="940"/>
      <c r="AP29" s="805"/>
      <c r="AQ29" s="952"/>
      <c r="AR29" s="940"/>
      <c r="AS29" s="940"/>
      <c r="AT29" s="940"/>
      <c r="AU29" s="805"/>
      <c r="AV29" s="952"/>
      <c r="AW29" s="940"/>
      <c r="AX29" s="940"/>
      <c r="AY29" s="940"/>
      <c r="AZ29" s="805"/>
      <c r="BA29" s="952"/>
      <c r="BB29" s="940"/>
      <c r="BC29" s="940"/>
      <c r="BD29" s="940"/>
      <c r="BE29" s="805"/>
      <c r="BF29" s="952"/>
      <c r="BG29" s="940"/>
      <c r="BH29" s="940"/>
      <c r="BI29" s="940"/>
      <c r="BJ29" s="805"/>
      <c r="BK29" s="952"/>
      <c r="BL29" s="940"/>
      <c r="BM29" s="940"/>
      <c r="BN29" s="940"/>
      <c r="BO29" s="805"/>
      <c r="BP29" s="952"/>
      <c r="BQ29" s="940"/>
      <c r="BR29" s="940"/>
      <c r="BS29" s="940"/>
      <c r="BT29" s="805"/>
      <c r="BU29" s="952"/>
      <c r="BV29" s="940"/>
      <c r="BW29" s="940"/>
      <c r="BX29" s="940"/>
      <c r="BY29" s="805"/>
      <c r="BZ29" s="952"/>
      <c r="CA29" s="940"/>
      <c r="CB29" s="940"/>
      <c r="CC29" s="940"/>
      <c r="CD29" s="805"/>
      <c r="CE29" s="952"/>
      <c r="CF29" s="940"/>
      <c r="CG29" s="940"/>
      <c r="CH29" s="940"/>
      <c r="CI29" s="805"/>
      <c r="CJ29" s="952"/>
      <c r="CK29" s="940"/>
      <c r="CL29" s="940"/>
      <c r="CM29" s="940"/>
      <c r="CN29" s="805"/>
      <c r="CO29" s="952"/>
      <c r="CP29" s="940"/>
      <c r="CQ29" s="940"/>
      <c r="CR29" s="940"/>
      <c r="CS29" s="805"/>
      <c r="CT29" s="952"/>
      <c r="CU29" s="940"/>
      <c r="CV29" s="940"/>
      <c r="CW29" s="940"/>
      <c r="CX29" s="805"/>
    </row>
    <row r="30" spans="1:107" ht="14.25" customHeight="1" thickBot="1" x14ac:dyDescent="0.3">
      <c r="G30" s="290"/>
      <c r="H30" s="291"/>
      <c r="I30" s="291"/>
      <c r="J30" s="291"/>
      <c r="K30" s="291"/>
      <c r="L30" s="291"/>
      <c r="M30" s="291"/>
      <c r="N30" s="291"/>
      <c r="O30" s="291"/>
      <c r="P30" s="291"/>
      <c r="Q30" s="291"/>
      <c r="R30" s="291"/>
      <c r="S30" s="291"/>
      <c r="T30" s="291"/>
      <c r="U30" s="292"/>
      <c r="V30" s="293"/>
      <c r="W30" s="941"/>
      <c r="X30" s="942"/>
      <c r="Y30" s="942"/>
      <c r="Z30" s="942"/>
      <c r="AA30" s="943"/>
      <c r="AB30" s="941"/>
      <c r="AC30" s="942"/>
      <c r="AD30" s="942"/>
      <c r="AE30" s="942"/>
      <c r="AF30" s="943"/>
      <c r="AG30" s="941"/>
      <c r="AH30" s="942"/>
      <c r="AI30" s="942"/>
      <c r="AJ30" s="942"/>
      <c r="AK30" s="943"/>
      <c r="AL30" s="941"/>
      <c r="AM30" s="942"/>
      <c r="AN30" s="942"/>
      <c r="AO30" s="942"/>
      <c r="AP30" s="943"/>
      <c r="AQ30" s="941"/>
      <c r="AR30" s="942"/>
      <c r="AS30" s="942"/>
      <c r="AT30" s="942"/>
      <c r="AU30" s="943"/>
      <c r="AV30" s="941"/>
      <c r="AW30" s="942"/>
      <c r="AX30" s="942"/>
      <c r="AY30" s="942"/>
      <c r="AZ30" s="943"/>
      <c r="BA30" s="941"/>
      <c r="BB30" s="942"/>
      <c r="BC30" s="942"/>
      <c r="BD30" s="942"/>
      <c r="BE30" s="943"/>
      <c r="BF30" s="941"/>
      <c r="BG30" s="942"/>
      <c r="BH30" s="942"/>
      <c r="BI30" s="942"/>
      <c r="BJ30" s="943"/>
      <c r="BK30" s="941"/>
      <c r="BL30" s="942"/>
      <c r="BM30" s="942"/>
      <c r="BN30" s="942"/>
      <c r="BO30" s="943"/>
      <c r="BP30" s="941"/>
      <c r="BQ30" s="942"/>
      <c r="BR30" s="942"/>
      <c r="BS30" s="942"/>
      <c r="BT30" s="943"/>
      <c r="BU30" s="941"/>
      <c r="BV30" s="942"/>
      <c r="BW30" s="942"/>
      <c r="BX30" s="942"/>
      <c r="BY30" s="943"/>
      <c r="BZ30" s="941"/>
      <c r="CA30" s="942"/>
      <c r="CB30" s="942"/>
      <c r="CC30" s="942"/>
      <c r="CD30" s="943"/>
      <c r="CE30" s="941"/>
      <c r="CF30" s="942"/>
      <c r="CG30" s="942"/>
      <c r="CH30" s="942"/>
      <c r="CI30" s="943"/>
      <c r="CJ30" s="941"/>
      <c r="CK30" s="942"/>
      <c r="CL30" s="942"/>
      <c r="CM30" s="942"/>
      <c r="CN30" s="943"/>
      <c r="CO30" s="941"/>
      <c r="CP30" s="942"/>
      <c r="CQ30" s="942"/>
      <c r="CR30" s="942"/>
      <c r="CS30" s="943"/>
      <c r="CT30" s="941"/>
      <c r="CU30" s="942"/>
      <c r="CV30" s="942"/>
      <c r="CW30" s="942"/>
      <c r="CX30" s="943"/>
    </row>
    <row r="31" spans="1:107" ht="15" customHeight="1" thickTop="1" x14ac:dyDescent="0.25">
      <c r="AL31" s="110"/>
      <c r="AM31" s="110"/>
      <c r="AN31" s="110"/>
      <c r="AO31" s="110"/>
      <c r="AP31" s="110"/>
      <c r="AQ31" s="110"/>
      <c r="AR31" s="110"/>
      <c r="AS31" s="110"/>
      <c r="AT31" s="110"/>
      <c r="AU31" s="110"/>
      <c r="AV31" s="110"/>
      <c r="AW31" s="110"/>
      <c r="AX31" s="110"/>
      <c r="AY31" s="110"/>
      <c r="AZ31" s="110"/>
      <c r="BA31" s="110"/>
      <c r="BB31" s="110"/>
      <c r="BC31" s="110"/>
      <c r="BD31" s="110"/>
      <c r="BE31" s="110"/>
      <c r="BF31" s="110"/>
      <c r="BG31" s="110"/>
      <c r="BH31" s="110"/>
      <c r="BI31" s="110"/>
      <c r="BJ31" s="110"/>
      <c r="BK31" s="110"/>
      <c r="BL31" s="110"/>
      <c r="BM31" s="110"/>
      <c r="BN31" s="110"/>
      <c r="BO31" s="110"/>
      <c r="BP31" s="110"/>
      <c r="BQ31" s="110"/>
      <c r="BR31" s="110"/>
      <c r="BS31" s="110"/>
      <c r="BT31" s="110"/>
      <c r="BU31" s="110"/>
      <c r="BV31" s="110"/>
      <c r="BW31" s="110"/>
      <c r="BX31" s="110"/>
      <c r="BY31" s="110"/>
      <c r="BZ31" s="110"/>
      <c r="CA31" s="110"/>
      <c r="CB31" s="110"/>
      <c r="CC31" s="110"/>
      <c r="CD31" s="110"/>
      <c r="CE31" s="110"/>
      <c r="CF31" s="110"/>
      <c r="CG31" s="110"/>
      <c r="CH31" s="110"/>
      <c r="CI31" s="110"/>
      <c r="CJ31" s="110"/>
      <c r="CK31" s="110"/>
      <c r="CL31" s="110"/>
      <c r="CM31" s="110"/>
      <c r="CN31" s="110"/>
      <c r="CO31" s="110"/>
      <c r="CP31" s="110"/>
      <c r="CQ31" s="110"/>
      <c r="CR31" s="110"/>
      <c r="CS31" s="110"/>
      <c r="CT31" s="110"/>
      <c r="CU31" s="110"/>
      <c r="CV31" s="110"/>
      <c r="CW31" s="110"/>
      <c r="CX31" s="110"/>
    </row>
    <row r="32" spans="1:107" ht="15" customHeight="1" x14ac:dyDescent="0.25">
      <c r="G32" s="198" t="s">
        <v>1779</v>
      </c>
      <c r="H32" s="199"/>
      <c r="I32" s="199"/>
      <c r="J32" s="199"/>
      <c r="K32" s="199"/>
      <c r="L32" s="199"/>
      <c r="M32" s="199"/>
      <c r="N32" s="199"/>
      <c r="O32" s="199"/>
      <c r="P32" s="199"/>
      <c r="Q32" s="199"/>
      <c r="R32" s="199"/>
      <c r="S32" s="199"/>
      <c r="T32" s="199"/>
      <c r="U32" s="199"/>
      <c r="V32" s="199"/>
      <c r="W32" s="199"/>
      <c r="X32" s="199"/>
      <c r="Y32" s="199"/>
      <c r="Z32" s="199"/>
      <c r="AA32" s="199"/>
      <c r="AB32" s="199"/>
      <c r="AC32" s="199"/>
      <c r="AD32" s="199"/>
      <c r="AE32" s="199"/>
      <c r="AF32" s="199"/>
      <c r="AG32" s="199"/>
      <c r="AH32" s="199"/>
      <c r="AI32" s="199"/>
      <c r="AJ32" s="199"/>
      <c r="AK32" s="200"/>
      <c r="AL32" s="110"/>
      <c r="AM32" s="110"/>
      <c r="AN32" s="110"/>
      <c r="AO32" s="110"/>
      <c r="AP32" s="110"/>
      <c r="AQ32" s="110"/>
      <c r="AR32" s="110"/>
      <c r="AS32" s="110"/>
      <c r="AT32" s="110"/>
      <c r="AU32" s="110"/>
      <c r="AV32" s="110"/>
      <c r="AW32" s="110"/>
      <c r="AX32" s="110"/>
      <c r="AY32" s="110"/>
      <c r="AZ32" s="110"/>
      <c r="BA32" s="110"/>
      <c r="BB32" s="110"/>
      <c r="BC32" s="110"/>
      <c r="BD32" s="110"/>
      <c r="BE32" s="110"/>
      <c r="BF32" s="110"/>
      <c r="BG32" s="110"/>
      <c r="BH32" s="110"/>
      <c r="BI32" s="110"/>
      <c r="BJ32" s="110"/>
      <c r="BK32" s="110"/>
      <c r="BL32" s="110"/>
      <c r="BM32" s="110"/>
      <c r="BN32" s="110"/>
      <c r="BO32" s="110"/>
      <c r="BP32" s="110"/>
      <c r="BQ32" s="110"/>
      <c r="BR32" s="110"/>
      <c r="BS32" s="110"/>
      <c r="BT32" s="110"/>
      <c r="BU32" s="110"/>
      <c r="BV32" s="110"/>
      <c r="BW32" s="110"/>
      <c r="BX32" s="110"/>
      <c r="BY32" s="110"/>
      <c r="BZ32" s="110"/>
      <c r="CA32" s="110"/>
      <c r="CB32" s="110"/>
      <c r="CC32" s="110"/>
      <c r="CD32" s="110"/>
      <c r="CE32" s="110"/>
      <c r="CF32" s="110"/>
      <c r="CG32" s="110"/>
      <c r="CH32" s="110"/>
      <c r="CI32" s="110"/>
      <c r="CJ32" s="110"/>
      <c r="CK32" s="110"/>
      <c r="CL32" s="110"/>
      <c r="CM32" s="110"/>
      <c r="CN32" s="110"/>
      <c r="CO32" s="110"/>
      <c r="CP32" s="110"/>
      <c r="CQ32" s="110"/>
      <c r="CR32" s="110"/>
      <c r="CS32" s="110"/>
      <c r="CT32" s="110"/>
      <c r="CU32" s="110"/>
      <c r="CV32" s="110"/>
      <c r="CW32" s="110"/>
      <c r="CX32" s="110"/>
    </row>
    <row r="33" spans="7:102" ht="15" customHeight="1" x14ac:dyDescent="0.25">
      <c r="G33" s="201" t="s">
        <v>1445</v>
      </c>
      <c r="H33" s="970" t="s">
        <v>1780</v>
      </c>
      <c r="I33" s="764"/>
      <c r="J33" s="764"/>
      <c r="K33" s="764"/>
      <c r="L33" s="764"/>
      <c r="M33" s="764"/>
      <c r="N33" s="764"/>
      <c r="O33" s="764"/>
      <c r="P33" s="764"/>
      <c r="Q33" s="764"/>
      <c r="R33" s="764"/>
      <c r="S33" s="764"/>
      <c r="T33" s="764"/>
      <c r="U33" s="764"/>
      <c r="V33" s="764"/>
      <c r="W33" s="764"/>
      <c r="X33" s="764"/>
      <c r="Y33" s="764"/>
      <c r="Z33" s="764"/>
      <c r="AA33" s="764"/>
      <c r="AB33" s="764"/>
      <c r="AC33" s="764"/>
      <c r="AD33" s="764"/>
      <c r="AE33" s="764"/>
      <c r="AF33" s="764"/>
      <c r="AG33" s="764"/>
      <c r="AH33" s="764"/>
      <c r="AI33" s="764"/>
      <c r="AJ33" s="764"/>
      <c r="AK33" s="765"/>
      <c r="AL33" s="110"/>
      <c r="AM33" s="110"/>
      <c r="AN33" s="110"/>
      <c r="AO33" s="110"/>
      <c r="AP33" s="110"/>
      <c r="AQ33" s="110"/>
      <c r="AR33" s="110"/>
      <c r="AS33" s="110"/>
      <c r="AT33" s="110"/>
      <c r="AU33" s="110"/>
      <c r="AV33" s="110"/>
      <c r="AW33" s="110"/>
      <c r="AX33" s="110"/>
      <c r="AY33" s="110"/>
      <c r="AZ33" s="110"/>
      <c r="BA33" s="110"/>
      <c r="BB33" s="110"/>
      <c r="BC33" s="110"/>
      <c r="BD33" s="110"/>
      <c r="BE33" s="110"/>
      <c r="BF33" s="110"/>
      <c r="BG33" s="110"/>
      <c r="BH33" s="110"/>
      <c r="BI33" s="110"/>
      <c r="BJ33" s="110"/>
      <c r="BK33" s="110"/>
      <c r="BL33" s="110"/>
      <c r="BM33" s="110"/>
      <c r="BN33" s="110"/>
      <c r="BO33" s="110"/>
      <c r="BP33" s="110"/>
      <c r="BQ33" s="110"/>
      <c r="BR33" s="110"/>
      <c r="BS33" s="110"/>
      <c r="BT33" s="110"/>
      <c r="BU33" s="110"/>
      <c r="BV33" s="110"/>
      <c r="BW33" s="110"/>
      <c r="BX33" s="110"/>
      <c r="BY33" s="110"/>
      <c r="BZ33" s="110"/>
      <c r="CA33" s="110"/>
      <c r="CB33" s="110"/>
      <c r="CC33" s="110"/>
      <c r="CD33" s="110"/>
      <c r="CE33" s="110"/>
      <c r="CF33" s="110"/>
      <c r="CG33" s="110"/>
      <c r="CH33" s="110"/>
      <c r="CI33" s="110"/>
      <c r="CJ33" s="110"/>
      <c r="CK33" s="110"/>
      <c r="CL33" s="110"/>
      <c r="CM33" s="110"/>
      <c r="CN33" s="110"/>
      <c r="CO33" s="110"/>
      <c r="CP33" s="110"/>
      <c r="CQ33" s="110"/>
      <c r="CR33" s="110"/>
      <c r="CS33" s="110"/>
      <c r="CT33" s="110"/>
      <c r="CU33" s="110"/>
      <c r="CV33" s="110"/>
      <c r="CW33" s="110"/>
      <c r="CX33" s="110"/>
    </row>
    <row r="34" spans="7:102" ht="15" customHeight="1" x14ac:dyDescent="0.25">
      <c r="G34" s="520" t="s">
        <v>1781</v>
      </c>
      <c r="H34" s="971" t="str">
        <f>"Berdasarkan hasil pengujian-pengujian tersebut, pemeriksaan atas "&amp;H18&amp;"  disimpulkan sebagai berikut :"</f>
        <v>Berdasarkan hasil pengujian-pengujian tersebut, pemeriksaan atas Penghasilan yang seharusnya tidak terhutang PPh (Pasal 17 ayat (2) KUP)  disimpulkan sebagai berikut :</v>
      </c>
      <c r="I34" s="789"/>
      <c r="J34" s="789"/>
      <c r="K34" s="789"/>
      <c r="L34" s="789"/>
      <c r="M34" s="789"/>
      <c r="N34" s="789"/>
      <c r="O34" s="789"/>
      <c r="P34" s="789"/>
      <c r="Q34" s="789"/>
      <c r="R34" s="789"/>
      <c r="S34" s="789"/>
      <c r="T34" s="789"/>
      <c r="U34" s="789"/>
      <c r="V34" s="789"/>
      <c r="W34" s="789"/>
      <c r="X34" s="789"/>
      <c r="Y34" s="789"/>
      <c r="Z34" s="789"/>
      <c r="AA34" s="789"/>
      <c r="AB34" s="789"/>
      <c r="AC34" s="789"/>
      <c r="AD34" s="789"/>
      <c r="AE34" s="789"/>
      <c r="AF34" s="789"/>
      <c r="AG34" s="789"/>
      <c r="AH34" s="789"/>
      <c r="AI34" s="789"/>
      <c r="AJ34" s="789"/>
      <c r="AK34" s="790"/>
      <c r="AL34" s="110"/>
      <c r="AM34" s="110"/>
      <c r="AN34" s="110"/>
      <c r="AO34" s="110"/>
      <c r="AP34" s="110"/>
      <c r="AQ34" s="110"/>
      <c r="AR34" s="110"/>
      <c r="AS34" s="110"/>
      <c r="AT34" s="110"/>
      <c r="AU34" s="110"/>
      <c r="AV34" s="110"/>
      <c r="AW34" s="110"/>
      <c r="AX34" s="110"/>
      <c r="AY34" s="110"/>
      <c r="AZ34" s="110"/>
      <c r="BA34" s="110"/>
      <c r="BB34" s="110"/>
      <c r="BC34" s="110"/>
      <c r="BD34" s="110"/>
      <c r="BE34" s="110"/>
      <c r="BF34" s="110"/>
      <c r="BG34" s="110"/>
      <c r="BH34" s="110"/>
      <c r="BI34" s="110"/>
      <c r="BJ34" s="110"/>
      <c r="BK34" s="110"/>
      <c r="BL34" s="110"/>
      <c r="BM34" s="110"/>
      <c r="BN34" s="110"/>
      <c r="BO34" s="110"/>
      <c r="BP34" s="110"/>
      <c r="BQ34" s="110"/>
      <c r="BR34" s="110"/>
      <c r="BS34" s="110"/>
      <c r="BT34" s="110"/>
      <c r="BU34" s="110"/>
      <c r="BV34" s="110"/>
      <c r="BW34" s="110"/>
      <c r="BX34" s="110"/>
      <c r="BY34" s="110"/>
      <c r="BZ34" s="110"/>
      <c r="CA34" s="110"/>
      <c r="CB34" s="110"/>
      <c r="CC34" s="110"/>
      <c r="CD34" s="110"/>
      <c r="CE34" s="110"/>
      <c r="CF34" s="110"/>
      <c r="CG34" s="110"/>
      <c r="CH34" s="110"/>
      <c r="CI34" s="110"/>
      <c r="CJ34" s="110"/>
      <c r="CK34" s="110"/>
      <c r="CL34" s="110"/>
      <c r="CM34" s="110"/>
      <c r="CN34" s="110"/>
      <c r="CO34" s="110"/>
      <c r="CP34" s="110"/>
      <c r="CQ34" s="110"/>
      <c r="CR34" s="110"/>
      <c r="CS34" s="110"/>
      <c r="CT34" s="110"/>
      <c r="CU34" s="110"/>
      <c r="CV34" s="110"/>
      <c r="CW34" s="110"/>
      <c r="CX34" s="110"/>
    </row>
    <row r="35" spans="7:102" ht="15" customHeight="1" x14ac:dyDescent="0.25">
      <c r="G35" s="521"/>
      <c r="H35" s="804"/>
      <c r="I35" s="940"/>
      <c r="J35" s="940"/>
      <c r="K35" s="940"/>
      <c r="L35" s="940"/>
      <c r="M35" s="940"/>
      <c r="N35" s="940"/>
      <c r="O35" s="940"/>
      <c r="P35" s="940"/>
      <c r="Q35" s="940"/>
      <c r="R35" s="940"/>
      <c r="S35" s="940"/>
      <c r="T35" s="940"/>
      <c r="U35" s="940"/>
      <c r="V35" s="940"/>
      <c r="W35" s="940"/>
      <c r="X35" s="940"/>
      <c r="Y35" s="940"/>
      <c r="Z35" s="940"/>
      <c r="AA35" s="940"/>
      <c r="AB35" s="940"/>
      <c r="AC35" s="940"/>
      <c r="AD35" s="940"/>
      <c r="AE35" s="940"/>
      <c r="AF35" s="940"/>
      <c r="AG35" s="940"/>
      <c r="AH35" s="940"/>
      <c r="AI35" s="940"/>
      <c r="AJ35" s="940"/>
      <c r="AK35" s="805"/>
      <c r="AL35" s="110"/>
      <c r="AM35" s="110"/>
      <c r="AN35" s="110"/>
      <c r="AO35" s="110"/>
      <c r="AP35" s="110"/>
      <c r="AQ35" s="110"/>
      <c r="AR35" s="110"/>
      <c r="AS35" s="110"/>
      <c r="AT35" s="110"/>
      <c r="AU35" s="110"/>
      <c r="AV35" s="110"/>
      <c r="AW35" s="110"/>
      <c r="AX35" s="110"/>
      <c r="AY35" s="110"/>
      <c r="AZ35" s="110"/>
      <c r="BA35" s="110"/>
      <c r="BB35" s="110"/>
      <c r="BC35" s="110"/>
      <c r="BD35" s="110"/>
      <c r="BE35" s="110"/>
      <c r="BF35" s="110"/>
      <c r="BG35" s="110"/>
      <c r="BH35" s="110"/>
      <c r="BI35" s="110"/>
      <c r="BJ35" s="110"/>
      <c r="BK35" s="110"/>
      <c r="BL35" s="110"/>
      <c r="BM35" s="110"/>
      <c r="BN35" s="110"/>
      <c r="BO35" s="110"/>
      <c r="BP35" s="110"/>
      <c r="BQ35" s="110"/>
      <c r="BR35" s="110"/>
      <c r="BS35" s="110"/>
      <c r="BT35" s="110"/>
      <c r="BU35" s="110"/>
      <c r="BV35" s="110"/>
      <c r="BW35" s="110"/>
      <c r="BX35" s="110"/>
      <c r="BY35" s="110"/>
      <c r="BZ35" s="110"/>
      <c r="CA35" s="110"/>
      <c r="CB35" s="110"/>
      <c r="CC35" s="110"/>
      <c r="CD35" s="110"/>
      <c r="CE35" s="110"/>
      <c r="CF35" s="110"/>
      <c r="CG35" s="110"/>
      <c r="CH35" s="110"/>
      <c r="CI35" s="110"/>
      <c r="CJ35" s="110"/>
      <c r="CK35" s="110"/>
      <c r="CL35" s="110"/>
      <c r="CM35" s="110"/>
      <c r="CN35" s="110"/>
      <c r="CO35" s="110"/>
      <c r="CP35" s="110"/>
      <c r="CQ35" s="110"/>
      <c r="CR35" s="110"/>
      <c r="CS35" s="110"/>
      <c r="CT35" s="110"/>
      <c r="CU35" s="110"/>
      <c r="CV35" s="110"/>
      <c r="CW35" s="110"/>
      <c r="CX35" s="110"/>
    </row>
    <row r="36" spans="7:102" ht="15" customHeight="1" x14ac:dyDescent="0.25">
      <c r="G36" s="521"/>
      <c r="H36" s="202" t="str">
        <f>H18&amp;" menurut pemeriksa :"</f>
        <v>Penghasilan yang seharusnya tidak terhutang PPh (Pasal 17 ayat (2) KUP) menurut pemeriksa :</v>
      </c>
      <c r="I36" s="203"/>
      <c r="J36" s="203"/>
      <c r="K36" s="203"/>
      <c r="L36" s="203"/>
      <c r="M36" s="203"/>
      <c r="N36" s="203"/>
      <c r="O36" s="203"/>
      <c r="P36" s="203"/>
      <c r="Q36" s="203"/>
      <c r="R36" s="203"/>
      <c r="S36" s="203"/>
      <c r="T36" s="203"/>
      <c r="U36" s="203"/>
      <c r="V36" s="203"/>
      <c r="W36" s="203"/>
      <c r="X36" s="203"/>
      <c r="Y36" s="203"/>
      <c r="Z36" s="203"/>
      <c r="AA36" s="203"/>
      <c r="AB36" s="203"/>
      <c r="AK36" s="186"/>
      <c r="AL36" s="110"/>
      <c r="AM36" s="110"/>
      <c r="AN36" s="110"/>
      <c r="AO36" s="110"/>
      <c r="AP36" s="110"/>
      <c r="AQ36" s="110"/>
      <c r="AR36" s="110"/>
      <c r="AS36" s="110"/>
      <c r="AT36" s="110"/>
      <c r="AU36" s="110"/>
      <c r="AV36" s="110"/>
      <c r="AW36" s="110"/>
      <c r="AX36" s="110"/>
      <c r="AY36" s="110"/>
      <c r="AZ36" s="110"/>
      <c r="BA36" s="110"/>
      <c r="BB36" s="110"/>
      <c r="BC36" s="110"/>
      <c r="BD36" s="110"/>
      <c r="BE36" s="110"/>
      <c r="BF36" s="110"/>
      <c r="BG36" s="110"/>
      <c r="BH36" s="110"/>
      <c r="BI36" s="110"/>
      <c r="BJ36" s="110"/>
      <c r="BK36" s="110"/>
      <c r="BL36" s="110"/>
      <c r="BM36" s="110"/>
      <c r="BN36" s="110"/>
      <c r="BO36" s="110"/>
      <c r="BP36" s="110"/>
      <c r="BQ36" s="110"/>
      <c r="BR36" s="110"/>
      <c r="BS36" s="110"/>
      <c r="BT36" s="110"/>
      <c r="BU36" s="110"/>
      <c r="BV36" s="110"/>
      <c r="BW36" s="110"/>
      <c r="BX36" s="110"/>
      <c r="BY36" s="110"/>
      <c r="BZ36" s="110"/>
      <c r="CA36" s="110"/>
      <c r="CB36" s="110"/>
      <c r="CC36" s="110"/>
      <c r="CD36" s="110"/>
      <c r="CE36" s="110"/>
      <c r="CF36" s="110"/>
      <c r="CG36" s="110"/>
      <c r="CH36" s="110"/>
      <c r="CI36" s="110"/>
      <c r="CJ36" s="110"/>
      <c r="CK36" s="110"/>
      <c r="CL36" s="110"/>
      <c r="CM36" s="110"/>
      <c r="CN36" s="110"/>
      <c r="CO36" s="110"/>
      <c r="CP36" s="110"/>
      <c r="CQ36" s="110"/>
      <c r="CR36" s="110"/>
      <c r="CS36" s="110"/>
      <c r="CT36" s="110"/>
      <c r="CU36" s="110"/>
      <c r="CV36" s="110"/>
      <c r="CW36" s="110"/>
      <c r="CX36" s="110"/>
    </row>
    <row r="37" spans="7:102" ht="15" customHeight="1" x14ac:dyDescent="0.25">
      <c r="G37" s="521"/>
      <c r="H37" s="202" t="s">
        <v>1681</v>
      </c>
      <c r="I37" s="939" t="s">
        <v>1782</v>
      </c>
      <c r="J37" s="940"/>
      <c r="K37" s="940"/>
      <c r="L37" s="940"/>
      <c r="M37" s="940"/>
      <c r="N37" s="940"/>
      <c r="O37" s="940"/>
      <c r="P37" s="940"/>
      <c r="Q37" s="940"/>
      <c r="R37" s="940"/>
      <c r="S37" s="940"/>
      <c r="T37" s="940"/>
      <c r="U37" s="940"/>
      <c r="V37" s="940"/>
      <c r="W37" s="203" t="s">
        <v>1684</v>
      </c>
      <c r="X37" s="974">
        <f>IF(I38="Tidak Dilakukan Pengujian",X39,
IF(I38=M18,CO18,
IF(I38=M20,CO20,
IF(I38=M22,CO22,
IF(I38=M24,CO24,
IF(I38=M26,CO26,
IF(I38=M28,CO28,
IF(I38=#REF!,#REF!,
IF(I38=#REF!,#REF!,
IF(I38=#REF!,#REF!,
IF(I38=#REF!,#REF!,"Pilih teknik yang lain")))))))))))</f>
        <v>0</v>
      </c>
      <c r="Y37" s="940"/>
      <c r="Z37" s="940"/>
      <c r="AA37" s="940"/>
      <c r="AB37" s="940"/>
      <c r="AK37" s="186"/>
      <c r="AL37" s="110"/>
      <c r="AM37" s="110"/>
      <c r="AN37" s="110"/>
      <c r="AO37" s="110"/>
      <c r="AP37" s="110"/>
      <c r="AQ37" s="110"/>
      <c r="AR37" s="110"/>
      <c r="AS37" s="110"/>
      <c r="AT37" s="110"/>
      <c r="AU37" s="110"/>
      <c r="AV37" s="110"/>
      <c r="AW37" s="110"/>
      <c r="AX37" s="110"/>
      <c r="AY37" s="110"/>
      <c r="AZ37" s="110"/>
      <c r="BA37" s="110"/>
      <c r="BB37" s="110"/>
      <c r="BC37" s="110"/>
      <c r="BD37" s="110"/>
      <c r="BE37" s="110"/>
      <c r="BF37" s="110"/>
      <c r="BG37" s="110"/>
      <c r="BH37" s="110"/>
      <c r="BI37" s="110"/>
      <c r="BJ37" s="110"/>
      <c r="BK37" s="110"/>
      <c r="BL37" s="110"/>
      <c r="BM37" s="110"/>
      <c r="BN37" s="110"/>
      <c r="BO37" s="110"/>
      <c r="BP37" s="110"/>
      <c r="BQ37" s="110"/>
      <c r="BR37" s="110"/>
      <c r="BS37" s="110"/>
      <c r="BT37" s="110"/>
      <c r="BU37" s="110"/>
      <c r="BV37" s="110"/>
      <c r="BW37" s="110"/>
      <c r="BX37" s="110"/>
      <c r="BY37" s="110"/>
      <c r="BZ37" s="110"/>
      <c r="CA37" s="110"/>
      <c r="CB37" s="110"/>
      <c r="CC37" s="110"/>
      <c r="CD37" s="110"/>
      <c r="CE37" s="110"/>
      <c r="CF37" s="110"/>
      <c r="CG37" s="110"/>
      <c r="CH37" s="110"/>
      <c r="CI37" s="110"/>
      <c r="CJ37" s="110"/>
      <c r="CK37" s="110"/>
      <c r="CL37" s="110"/>
      <c r="CM37" s="110"/>
      <c r="CN37" s="110"/>
      <c r="CO37" s="110"/>
      <c r="CP37" s="110"/>
      <c r="CQ37" s="110"/>
      <c r="CR37" s="110"/>
      <c r="CS37" s="110"/>
      <c r="CT37" s="110"/>
      <c r="CU37" s="110"/>
      <c r="CV37" s="110"/>
      <c r="CW37" s="110"/>
      <c r="CX37" s="110"/>
    </row>
    <row r="38" spans="7:102" ht="15" customHeight="1" x14ac:dyDescent="0.25">
      <c r="G38" s="521"/>
      <c r="H38" s="202"/>
      <c r="I38" s="939" t="s">
        <v>2032</v>
      </c>
      <c r="J38" s="940"/>
      <c r="K38" s="940"/>
      <c r="L38" s="940"/>
      <c r="M38" s="940"/>
      <c r="N38" s="940"/>
      <c r="O38" s="940"/>
      <c r="P38" s="940"/>
      <c r="Q38" s="940"/>
      <c r="R38" s="940"/>
      <c r="S38" s="940"/>
      <c r="T38" s="940"/>
      <c r="U38" s="940"/>
      <c r="V38" s="940"/>
      <c r="W38" s="203"/>
      <c r="X38" s="522"/>
      <c r="Y38" s="522"/>
      <c r="Z38" s="522"/>
      <c r="AA38" s="522"/>
      <c r="AB38" s="522"/>
      <c r="AC38" s="204"/>
      <c r="AD38" s="204"/>
      <c r="AE38" s="204"/>
      <c r="AF38" s="204"/>
      <c r="AG38" s="204"/>
      <c r="AH38" s="204"/>
      <c r="AI38" s="204"/>
      <c r="AJ38" s="204"/>
      <c r="AK38" s="444"/>
      <c r="AL38" s="110"/>
      <c r="AM38" s="110"/>
      <c r="AN38" s="110"/>
      <c r="AO38" s="110"/>
      <c r="AP38" s="110"/>
      <c r="AQ38" s="110"/>
      <c r="AR38" s="110"/>
      <c r="AS38" s="110"/>
      <c r="AT38" s="110"/>
      <c r="AU38" s="110"/>
      <c r="AV38" s="110"/>
      <c r="AW38" s="110"/>
      <c r="AX38" s="110"/>
      <c r="AY38" s="110"/>
      <c r="AZ38" s="110"/>
      <c r="BA38" s="110"/>
      <c r="BB38" s="110"/>
      <c r="BC38" s="110"/>
      <c r="BD38" s="110"/>
      <c r="BE38" s="110"/>
      <c r="BF38" s="110"/>
      <c r="BG38" s="110"/>
      <c r="BH38" s="110"/>
      <c r="BI38" s="110"/>
      <c r="BJ38" s="110"/>
      <c r="BK38" s="110"/>
      <c r="BL38" s="110"/>
      <c r="BM38" s="110"/>
      <c r="BN38" s="110"/>
      <c r="BO38" s="110"/>
      <c r="BP38" s="110"/>
      <c r="BQ38" s="110"/>
      <c r="BR38" s="110"/>
      <c r="BS38" s="110"/>
      <c r="BT38" s="110"/>
      <c r="BU38" s="110"/>
      <c r="BV38" s="110"/>
      <c r="BW38" s="110"/>
      <c r="BX38" s="110"/>
      <c r="BY38" s="110"/>
      <c r="BZ38" s="110"/>
      <c r="CA38" s="110"/>
      <c r="CB38" s="110"/>
      <c r="CC38" s="110"/>
      <c r="CD38" s="110"/>
      <c r="CE38" s="110"/>
      <c r="CF38" s="110"/>
      <c r="CG38" s="110"/>
      <c r="CH38" s="110"/>
      <c r="CI38" s="110"/>
      <c r="CJ38" s="110"/>
      <c r="CK38" s="110"/>
      <c r="CL38" s="110"/>
      <c r="CM38" s="110"/>
      <c r="CN38" s="110"/>
      <c r="CO38" s="110"/>
      <c r="CP38" s="110"/>
      <c r="CQ38" s="110"/>
      <c r="CR38" s="110"/>
      <c r="CS38" s="110"/>
      <c r="CT38" s="110"/>
      <c r="CU38" s="110"/>
      <c r="CV38" s="110"/>
      <c r="CW38" s="110"/>
      <c r="CX38" s="110"/>
    </row>
    <row r="39" spans="7:102" ht="15" customHeight="1" x14ac:dyDescent="0.25">
      <c r="G39" s="521"/>
      <c r="H39" s="202" t="s">
        <v>1681</v>
      </c>
      <c r="I39" s="939" t="s">
        <v>1783</v>
      </c>
      <c r="J39" s="940"/>
      <c r="K39" s="940"/>
      <c r="L39" s="940"/>
      <c r="M39" s="940"/>
      <c r="N39" s="940"/>
      <c r="O39" s="940"/>
      <c r="P39" s="940"/>
      <c r="Q39" s="940"/>
      <c r="R39" s="940"/>
      <c r="S39" s="940"/>
      <c r="T39" s="940"/>
      <c r="U39" s="940"/>
      <c r="V39" s="940"/>
      <c r="W39" s="203" t="s">
        <v>1684</v>
      </c>
      <c r="X39" s="968">
        <f>K!U32</f>
        <v>0</v>
      </c>
      <c r="Y39" s="794"/>
      <c r="Z39" s="794"/>
      <c r="AA39" s="794"/>
      <c r="AB39" s="794"/>
      <c r="AC39" s="204"/>
      <c r="AD39" s="204"/>
      <c r="AE39" s="204"/>
      <c r="AF39" s="204"/>
      <c r="AG39" s="204"/>
      <c r="AH39" s="204"/>
      <c r="AI39" s="204"/>
      <c r="AJ39" s="204"/>
      <c r="AK39" s="444"/>
      <c r="AL39" s="110"/>
      <c r="AM39" s="110"/>
      <c r="AN39" s="110"/>
      <c r="AO39" s="110"/>
      <c r="AP39" s="110"/>
      <c r="AQ39" s="110"/>
      <c r="AR39" s="110"/>
      <c r="AS39" s="110"/>
      <c r="AT39" s="110"/>
      <c r="AU39" s="110"/>
      <c r="AV39" s="110"/>
      <c r="AW39" s="110"/>
      <c r="AX39" s="110"/>
      <c r="AY39" s="110"/>
      <c r="AZ39" s="110"/>
      <c r="BA39" s="110"/>
      <c r="BB39" s="110"/>
      <c r="BC39" s="110"/>
      <c r="BD39" s="110"/>
      <c r="BE39" s="110"/>
      <c r="BF39" s="110"/>
      <c r="BG39" s="110"/>
      <c r="BH39" s="110"/>
      <c r="BI39" s="110"/>
      <c r="BJ39" s="110"/>
      <c r="BK39" s="110"/>
      <c r="BL39" s="110"/>
      <c r="BM39" s="110"/>
      <c r="BN39" s="110"/>
      <c r="BO39" s="110"/>
      <c r="BP39" s="110"/>
      <c r="BQ39" s="110"/>
      <c r="BR39" s="110"/>
      <c r="BS39" s="110"/>
      <c r="BT39" s="110"/>
      <c r="BU39" s="110"/>
      <c r="BV39" s="110"/>
      <c r="BW39" s="110"/>
      <c r="BX39" s="110"/>
      <c r="BY39" s="110"/>
      <c r="BZ39" s="110"/>
      <c r="CA39" s="110"/>
      <c r="CB39" s="110"/>
      <c r="CC39" s="110"/>
      <c r="CD39" s="110"/>
      <c r="CE39" s="110"/>
      <c r="CF39" s="110"/>
      <c r="CG39" s="110"/>
      <c r="CH39" s="110"/>
      <c r="CI39" s="110"/>
      <c r="CJ39" s="110"/>
      <c r="CK39" s="110"/>
      <c r="CL39" s="110"/>
      <c r="CM39" s="110"/>
      <c r="CN39" s="110"/>
      <c r="CO39" s="110"/>
      <c r="CP39" s="110"/>
      <c r="CQ39" s="110"/>
      <c r="CR39" s="110"/>
      <c r="CS39" s="110"/>
      <c r="CT39" s="110"/>
      <c r="CU39" s="110"/>
      <c r="CV39" s="110"/>
      <c r="CW39" s="110"/>
      <c r="CX39" s="110"/>
    </row>
    <row r="40" spans="7:102" ht="15" customHeight="1" x14ac:dyDescent="0.25">
      <c r="G40" s="521"/>
      <c r="H40" s="202" t="s">
        <v>1772</v>
      </c>
      <c r="I40" s="203"/>
      <c r="J40" s="203"/>
      <c r="K40" s="203"/>
      <c r="L40" s="203"/>
      <c r="M40" s="203"/>
      <c r="N40" s="203"/>
      <c r="O40" s="203"/>
      <c r="P40" s="203"/>
      <c r="Q40" s="203"/>
      <c r="R40" s="203"/>
      <c r="S40" s="203"/>
      <c r="T40" s="203"/>
      <c r="U40" s="203"/>
      <c r="V40" s="203"/>
      <c r="W40" s="203" t="s">
        <v>1684</v>
      </c>
      <c r="X40" s="966">
        <f>X37-X39</f>
        <v>0</v>
      </c>
      <c r="Y40" s="789"/>
      <c r="Z40" s="789"/>
      <c r="AA40" s="789"/>
      <c r="AB40" s="789"/>
      <c r="AC40" s="204"/>
      <c r="AD40" s="204"/>
      <c r="AE40" s="204"/>
      <c r="AF40" s="204"/>
      <c r="AG40" s="204"/>
      <c r="AH40" s="204"/>
      <c r="AI40" s="204"/>
      <c r="AJ40" s="204"/>
      <c r="AK40" s="444"/>
      <c r="AL40" s="110"/>
      <c r="AM40" s="110"/>
      <c r="AN40" s="110"/>
      <c r="AO40" s="110"/>
      <c r="AP40" s="110"/>
      <c r="AQ40" s="110"/>
      <c r="AR40" s="110"/>
      <c r="AS40" s="110"/>
      <c r="AT40" s="110"/>
      <c r="AU40" s="110"/>
      <c r="AV40" s="110"/>
      <c r="AW40" s="110"/>
      <c r="AX40" s="110"/>
      <c r="AY40" s="110"/>
      <c r="AZ40" s="110"/>
      <c r="BA40" s="110"/>
      <c r="BB40" s="110"/>
      <c r="BC40" s="110"/>
      <c r="BD40" s="110"/>
      <c r="BE40" s="110"/>
      <c r="BF40" s="110"/>
      <c r="BG40" s="110"/>
      <c r="BH40" s="110"/>
      <c r="BI40" s="110"/>
      <c r="BJ40" s="110"/>
      <c r="BK40" s="110"/>
      <c r="BL40" s="110"/>
      <c r="BM40" s="110"/>
      <c r="BN40" s="110"/>
      <c r="BO40" s="110"/>
      <c r="BP40" s="110"/>
      <c r="BQ40" s="110"/>
      <c r="BR40" s="110"/>
      <c r="BS40" s="110"/>
      <c r="BT40" s="110"/>
      <c r="BU40" s="110"/>
      <c r="BV40" s="110"/>
      <c r="BW40" s="110"/>
      <c r="BX40" s="110"/>
      <c r="BY40" s="110"/>
      <c r="BZ40" s="110"/>
      <c r="CA40" s="110"/>
      <c r="CB40" s="110"/>
      <c r="CC40" s="110"/>
      <c r="CD40" s="110"/>
      <c r="CE40" s="110"/>
      <c r="CF40" s="110"/>
      <c r="CG40" s="110"/>
      <c r="CH40" s="110"/>
      <c r="CI40" s="110"/>
      <c r="CJ40" s="110"/>
      <c r="CK40" s="110"/>
      <c r="CL40" s="110"/>
      <c r="CM40" s="110"/>
      <c r="CN40" s="110"/>
      <c r="CO40" s="110"/>
      <c r="CP40" s="110"/>
      <c r="CQ40" s="110"/>
      <c r="CR40" s="110"/>
      <c r="CS40" s="110"/>
      <c r="CT40" s="110"/>
      <c r="CU40" s="110"/>
      <c r="CV40" s="110"/>
      <c r="CW40" s="110"/>
      <c r="CX40" s="110"/>
    </row>
    <row r="41" spans="7:102" ht="15" customHeight="1" x14ac:dyDescent="0.25">
      <c r="G41" s="521"/>
      <c r="H41" s="202"/>
      <c r="I41" s="203"/>
      <c r="J41" s="203"/>
      <c r="K41" s="203"/>
      <c r="L41" s="203"/>
      <c r="M41" s="203"/>
      <c r="N41" s="203"/>
      <c r="O41" s="203"/>
      <c r="P41" s="203"/>
      <c r="Q41" s="203"/>
      <c r="R41" s="203"/>
      <c r="S41" s="203"/>
      <c r="T41" s="203"/>
      <c r="U41" s="203"/>
      <c r="V41" s="203"/>
      <c r="W41" s="203"/>
      <c r="X41" s="522"/>
      <c r="Y41" s="522"/>
      <c r="Z41" s="522"/>
      <c r="AA41" s="522"/>
      <c r="AB41" s="522"/>
      <c r="AC41" s="204"/>
      <c r="AD41" s="204"/>
      <c r="AE41" s="204"/>
      <c r="AF41" s="204"/>
      <c r="AG41" s="204"/>
      <c r="AH41" s="204"/>
      <c r="AI41" s="204"/>
      <c r="AJ41" s="204"/>
      <c r="AK41" s="444"/>
      <c r="AL41" s="110"/>
      <c r="AM41" s="110"/>
      <c r="AN41" s="110"/>
      <c r="AO41" s="110"/>
      <c r="AP41" s="110"/>
      <c r="AQ41" s="110"/>
      <c r="AR41" s="110"/>
      <c r="AS41" s="110"/>
      <c r="AT41" s="110"/>
      <c r="AU41" s="110"/>
      <c r="AV41" s="110"/>
      <c r="AW41" s="110"/>
      <c r="AX41" s="110"/>
      <c r="AY41" s="110"/>
      <c r="AZ41" s="110"/>
      <c r="BA41" s="110"/>
      <c r="BB41" s="110"/>
      <c r="BC41" s="110"/>
      <c r="BD41" s="110"/>
      <c r="BE41" s="110"/>
      <c r="BF41" s="110"/>
      <c r="BG41" s="110"/>
      <c r="BH41" s="110"/>
      <c r="BI41" s="110"/>
      <c r="BJ41" s="110"/>
      <c r="BK41" s="110"/>
      <c r="BL41" s="110"/>
      <c r="BM41" s="110"/>
      <c r="BN41" s="110"/>
      <c r="BO41" s="110"/>
      <c r="BP41" s="110"/>
      <c r="BQ41" s="110"/>
      <c r="BR41" s="110"/>
      <c r="BS41" s="110"/>
      <c r="BT41" s="110"/>
      <c r="BU41" s="110"/>
      <c r="BV41" s="110"/>
      <c r="BW41" s="110"/>
      <c r="BX41" s="110"/>
      <c r="BY41" s="110"/>
      <c r="BZ41" s="110"/>
      <c r="CA41" s="110"/>
      <c r="CB41" s="110"/>
      <c r="CC41" s="110"/>
      <c r="CD41" s="110"/>
      <c r="CE41" s="110"/>
      <c r="CF41" s="110"/>
      <c r="CG41" s="110"/>
      <c r="CH41" s="110"/>
      <c r="CI41" s="110"/>
      <c r="CJ41" s="110"/>
      <c r="CK41" s="110"/>
      <c r="CL41" s="110"/>
      <c r="CM41" s="110"/>
      <c r="CN41" s="110"/>
      <c r="CO41" s="110"/>
      <c r="CP41" s="110"/>
      <c r="CQ41" s="110"/>
      <c r="CR41" s="110"/>
      <c r="CS41" s="110"/>
      <c r="CT41" s="110"/>
      <c r="CU41" s="110"/>
      <c r="CV41" s="110"/>
      <c r="CW41" s="110"/>
      <c r="CX41" s="110"/>
    </row>
    <row r="42" spans="7:102" ht="15" customHeight="1" x14ac:dyDescent="0.25">
      <c r="G42" s="521" t="s">
        <v>1784</v>
      </c>
      <c r="H42" s="202" t="s">
        <v>1785</v>
      </c>
      <c r="I42" s="203"/>
      <c r="J42" s="203"/>
      <c r="K42" s="203"/>
      <c r="L42" s="203"/>
      <c r="M42" s="203"/>
      <c r="N42" s="203"/>
      <c r="O42" s="203"/>
      <c r="P42" s="203"/>
      <c r="Q42" s="203"/>
      <c r="R42" s="203"/>
      <c r="S42" s="203"/>
      <c r="T42" s="203"/>
      <c r="U42" s="203"/>
      <c r="V42" s="203"/>
      <c r="W42" s="203"/>
      <c r="X42" s="203"/>
      <c r="Y42" s="203"/>
      <c r="Z42" s="203"/>
      <c r="AA42" s="203"/>
      <c r="AB42" s="203"/>
      <c r="AC42" s="204"/>
      <c r="AD42" s="204"/>
      <c r="AE42" s="204"/>
      <c r="AF42" s="204"/>
      <c r="AG42" s="204"/>
      <c r="AH42" s="204"/>
      <c r="AI42" s="204"/>
      <c r="AJ42" s="204"/>
      <c r="AK42" s="444"/>
      <c r="AL42" s="110"/>
      <c r="AM42" s="110"/>
      <c r="AN42" s="110"/>
      <c r="AO42" s="110"/>
      <c r="AP42" s="110"/>
      <c r="AQ42" s="110"/>
      <c r="AR42" s="110"/>
      <c r="AS42" s="110"/>
      <c r="AT42" s="110"/>
      <c r="AU42" s="110"/>
      <c r="AV42" s="110"/>
      <c r="AW42" s="110"/>
      <c r="AX42" s="110"/>
      <c r="AY42" s="110"/>
      <c r="AZ42" s="110"/>
      <c r="BA42" s="110"/>
      <c r="BB42" s="110"/>
      <c r="BC42" s="110"/>
      <c r="BD42" s="110"/>
      <c r="BE42" s="110"/>
      <c r="BF42" s="110"/>
      <c r="BG42" s="110"/>
      <c r="BH42" s="110"/>
      <c r="BI42" s="110"/>
      <c r="BJ42" s="110"/>
      <c r="BK42" s="110"/>
      <c r="BL42" s="110"/>
      <c r="BM42" s="110"/>
      <c r="BN42" s="110"/>
      <c r="BO42" s="110"/>
      <c r="BP42" s="110"/>
      <c r="BQ42" s="110"/>
      <c r="BR42" s="110"/>
      <c r="BS42" s="110"/>
      <c r="BT42" s="110"/>
      <c r="BU42" s="110"/>
      <c r="BV42" s="110"/>
      <c r="BW42" s="110"/>
      <c r="BX42" s="110"/>
      <c r="BY42" s="110"/>
      <c r="BZ42" s="110"/>
      <c r="CA42" s="110"/>
      <c r="CB42" s="110"/>
      <c r="CC42" s="110"/>
      <c r="CD42" s="110"/>
      <c r="CE42" s="110"/>
      <c r="CF42" s="110"/>
      <c r="CG42" s="110"/>
      <c r="CH42" s="110"/>
      <c r="CI42" s="110"/>
      <c r="CJ42" s="110"/>
      <c r="CK42" s="110"/>
      <c r="CL42" s="110"/>
      <c r="CM42" s="110"/>
      <c r="CN42" s="110"/>
      <c r="CO42" s="110"/>
      <c r="CP42" s="110"/>
      <c r="CQ42" s="110"/>
      <c r="CR42" s="110"/>
      <c r="CS42" s="110"/>
      <c r="CT42" s="110"/>
      <c r="CU42" s="110"/>
      <c r="CV42" s="110"/>
      <c r="CW42" s="110"/>
      <c r="CX42" s="110"/>
    </row>
    <row r="43" spans="7:102" ht="15" customHeight="1" x14ac:dyDescent="0.25">
      <c r="G43" s="521"/>
      <c r="H43" s="972" t="s">
        <v>1786</v>
      </c>
      <c r="I43" s="940"/>
      <c r="J43" s="940"/>
      <c r="K43" s="940"/>
      <c r="L43" s="940"/>
      <c r="M43" s="940"/>
      <c r="N43" s="940"/>
      <c r="O43" s="940"/>
      <c r="P43" s="940"/>
      <c r="Q43" s="940"/>
      <c r="R43" s="940"/>
      <c r="S43" s="940"/>
      <c r="T43" s="940"/>
      <c r="U43" s="940"/>
      <c r="V43" s="940"/>
      <c r="W43" s="940"/>
      <c r="X43" s="940"/>
      <c r="Y43" s="940"/>
      <c r="Z43" s="940"/>
      <c r="AA43" s="940"/>
      <c r="AB43" s="940"/>
      <c r="AC43" s="940"/>
      <c r="AD43" s="940"/>
      <c r="AE43" s="940"/>
      <c r="AF43" s="940"/>
      <c r="AG43" s="940"/>
      <c r="AH43" s="940"/>
      <c r="AI43" s="940"/>
      <c r="AJ43" s="940"/>
      <c r="AK43" s="805"/>
      <c r="AL43" s="110"/>
      <c r="AM43" s="110"/>
      <c r="AN43" s="110"/>
      <c r="AO43" s="110"/>
      <c r="AP43" s="110"/>
      <c r="AQ43" s="110"/>
      <c r="AR43" s="110"/>
      <c r="AS43" s="110"/>
      <c r="AT43" s="110"/>
      <c r="AU43" s="110"/>
      <c r="AV43" s="110"/>
      <c r="AW43" s="110"/>
      <c r="AX43" s="110"/>
      <c r="AY43" s="110"/>
      <c r="AZ43" s="110"/>
      <c r="BA43" s="110"/>
      <c r="BB43" s="110"/>
      <c r="BC43" s="110"/>
      <c r="BD43" s="110"/>
      <c r="BE43" s="110"/>
      <c r="BF43" s="110"/>
      <c r="BG43" s="110"/>
      <c r="BH43" s="110"/>
      <c r="BI43" s="110"/>
      <c r="BJ43" s="110"/>
      <c r="BK43" s="110"/>
      <c r="BL43" s="110"/>
      <c r="BM43" s="110"/>
      <c r="BN43" s="110"/>
      <c r="BO43" s="110"/>
      <c r="BP43" s="110"/>
      <c r="BQ43" s="110"/>
      <c r="BR43" s="110"/>
      <c r="BS43" s="110"/>
      <c r="BT43" s="110"/>
      <c r="BU43" s="110"/>
      <c r="BV43" s="110"/>
      <c r="BW43" s="110"/>
      <c r="BX43" s="110"/>
      <c r="BY43" s="110"/>
      <c r="BZ43" s="110"/>
      <c r="CA43" s="110"/>
      <c r="CB43" s="110"/>
      <c r="CC43" s="110"/>
      <c r="CD43" s="110"/>
      <c r="CE43" s="110"/>
      <c r="CF43" s="110"/>
      <c r="CG43" s="110"/>
      <c r="CH43" s="110"/>
      <c r="CI43" s="110"/>
      <c r="CJ43" s="110"/>
      <c r="CK43" s="110"/>
      <c r="CL43" s="110"/>
      <c r="CM43" s="110"/>
      <c r="CN43" s="110"/>
      <c r="CO43" s="110"/>
      <c r="CP43" s="110"/>
      <c r="CQ43" s="110"/>
      <c r="CR43" s="110"/>
      <c r="CS43" s="110"/>
      <c r="CT43" s="110"/>
      <c r="CU43" s="110"/>
      <c r="CV43" s="110"/>
      <c r="CW43" s="110"/>
      <c r="CX43" s="110"/>
    </row>
    <row r="44" spans="7:102" ht="15" customHeight="1" x14ac:dyDescent="0.25">
      <c r="G44" s="521"/>
      <c r="H44" s="804"/>
      <c r="I44" s="940"/>
      <c r="J44" s="940"/>
      <c r="K44" s="940"/>
      <c r="L44" s="940"/>
      <c r="M44" s="940"/>
      <c r="N44" s="940"/>
      <c r="O44" s="940"/>
      <c r="P44" s="940"/>
      <c r="Q44" s="940"/>
      <c r="R44" s="940"/>
      <c r="S44" s="940"/>
      <c r="T44" s="940"/>
      <c r="U44" s="940"/>
      <c r="V44" s="940"/>
      <c r="W44" s="940"/>
      <c r="X44" s="940"/>
      <c r="Y44" s="940"/>
      <c r="Z44" s="940"/>
      <c r="AA44" s="940"/>
      <c r="AB44" s="940"/>
      <c r="AC44" s="940"/>
      <c r="AD44" s="940"/>
      <c r="AE44" s="940"/>
      <c r="AF44" s="940"/>
      <c r="AG44" s="940"/>
      <c r="AH44" s="940"/>
      <c r="AI44" s="940"/>
      <c r="AJ44" s="940"/>
      <c r="AK44" s="805"/>
      <c r="AL44" s="110"/>
      <c r="AM44" s="110"/>
      <c r="AN44" s="110"/>
      <c r="AO44" s="110"/>
      <c r="AP44" s="110"/>
      <c r="AQ44" s="110"/>
      <c r="AR44" s="110"/>
      <c r="AS44" s="110"/>
      <c r="AT44" s="110"/>
      <c r="AU44" s="110"/>
      <c r="AV44" s="110"/>
      <c r="AW44" s="110"/>
      <c r="AX44" s="110"/>
      <c r="AY44" s="110"/>
      <c r="AZ44" s="110"/>
      <c r="BA44" s="110"/>
      <c r="BB44" s="110"/>
      <c r="BC44" s="110"/>
      <c r="BD44" s="110"/>
      <c r="BE44" s="110"/>
      <c r="BF44" s="110"/>
      <c r="BG44" s="110"/>
      <c r="BH44" s="110"/>
      <c r="BI44" s="110"/>
      <c r="BJ44" s="110"/>
      <c r="BK44" s="110"/>
      <c r="BL44" s="110"/>
      <c r="BM44" s="110"/>
      <c r="BN44" s="110"/>
      <c r="BO44" s="110"/>
      <c r="BP44" s="110"/>
      <c r="BQ44" s="110"/>
      <c r="BR44" s="110"/>
      <c r="BS44" s="110"/>
      <c r="BT44" s="110"/>
      <c r="BU44" s="110"/>
      <c r="BV44" s="110"/>
      <c r="BW44" s="110"/>
      <c r="BX44" s="110"/>
      <c r="BY44" s="110"/>
      <c r="BZ44" s="110"/>
      <c r="CA44" s="110"/>
      <c r="CB44" s="110"/>
      <c r="CC44" s="110"/>
      <c r="CD44" s="110"/>
      <c r="CE44" s="110"/>
      <c r="CF44" s="110"/>
      <c r="CG44" s="110"/>
      <c r="CH44" s="110"/>
      <c r="CI44" s="110"/>
      <c r="CJ44" s="110"/>
      <c r="CK44" s="110"/>
      <c r="CL44" s="110"/>
      <c r="CM44" s="110"/>
      <c r="CN44" s="110"/>
      <c r="CO44" s="110"/>
      <c r="CP44" s="110"/>
      <c r="CQ44" s="110"/>
      <c r="CR44" s="110"/>
      <c r="CS44" s="110"/>
      <c r="CT44" s="110"/>
      <c r="CU44" s="110"/>
      <c r="CV44" s="110"/>
      <c r="CW44" s="110"/>
      <c r="CX44" s="110"/>
    </row>
    <row r="45" spans="7:102" ht="15" customHeight="1" x14ac:dyDescent="0.25">
      <c r="G45" s="521"/>
      <c r="H45" s="804"/>
      <c r="I45" s="940"/>
      <c r="J45" s="940"/>
      <c r="K45" s="940"/>
      <c r="L45" s="940"/>
      <c r="M45" s="940"/>
      <c r="N45" s="940"/>
      <c r="O45" s="940"/>
      <c r="P45" s="940"/>
      <c r="Q45" s="940"/>
      <c r="R45" s="940"/>
      <c r="S45" s="940"/>
      <c r="T45" s="940"/>
      <c r="U45" s="940"/>
      <c r="V45" s="940"/>
      <c r="W45" s="940"/>
      <c r="X45" s="940"/>
      <c r="Y45" s="940"/>
      <c r="Z45" s="940"/>
      <c r="AA45" s="940"/>
      <c r="AB45" s="940"/>
      <c r="AC45" s="940"/>
      <c r="AD45" s="940"/>
      <c r="AE45" s="940"/>
      <c r="AF45" s="940"/>
      <c r="AG45" s="940"/>
      <c r="AH45" s="940"/>
      <c r="AI45" s="940"/>
      <c r="AJ45" s="940"/>
      <c r="AK45" s="805"/>
      <c r="AL45" s="110"/>
      <c r="AM45" s="110"/>
      <c r="AN45" s="110"/>
      <c r="AO45" s="110"/>
      <c r="AP45" s="110"/>
      <c r="AQ45" s="110"/>
      <c r="AR45" s="110"/>
      <c r="AS45" s="110"/>
      <c r="AT45" s="110"/>
      <c r="AU45" s="110"/>
      <c r="AV45" s="110"/>
      <c r="AW45" s="110"/>
      <c r="AX45" s="110"/>
      <c r="AY45" s="110"/>
      <c r="AZ45" s="110"/>
      <c r="BA45" s="110"/>
      <c r="BB45" s="110"/>
      <c r="BC45" s="110"/>
      <c r="BD45" s="110"/>
      <c r="BE45" s="110"/>
      <c r="BF45" s="110"/>
      <c r="BG45" s="110"/>
      <c r="BH45" s="110"/>
      <c r="BI45" s="110"/>
      <c r="BJ45" s="110"/>
      <c r="BK45" s="110"/>
      <c r="BL45" s="110"/>
      <c r="BM45" s="110"/>
      <c r="BN45" s="110"/>
      <c r="BO45" s="110"/>
      <c r="BP45" s="110"/>
      <c r="BQ45" s="110"/>
      <c r="BR45" s="110"/>
      <c r="BS45" s="110"/>
      <c r="BT45" s="110"/>
      <c r="BU45" s="110"/>
      <c r="BV45" s="110"/>
      <c r="BW45" s="110"/>
      <c r="BX45" s="110"/>
      <c r="BY45" s="110"/>
      <c r="BZ45" s="110"/>
      <c r="CA45" s="110"/>
      <c r="CB45" s="110"/>
      <c r="CC45" s="110"/>
      <c r="CD45" s="110"/>
      <c r="CE45" s="110"/>
      <c r="CF45" s="110"/>
      <c r="CG45" s="110"/>
      <c r="CH45" s="110"/>
      <c r="CI45" s="110"/>
      <c r="CJ45" s="110"/>
      <c r="CK45" s="110"/>
      <c r="CL45" s="110"/>
      <c r="CM45" s="110"/>
      <c r="CN45" s="110"/>
      <c r="CO45" s="110"/>
      <c r="CP45" s="110"/>
      <c r="CQ45" s="110"/>
      <c r="CR45" s="110"/>
      <c r="CS45" s="110"/>
      <c r="CT45" s="110"/>
      <c r="CU45" s="110"/>
      <c r="CV45" s="110"/>
      <c r="CW45" s="110"/>
      <c r="CX45" s="110"/>
    </row>
    <row r="46" spans="7:102" ht="15" customHeight="1" x14ac:dyDescent="0.25">
      <c r="G46" s="521"/>
      <c r="H46" s="804"/>
      <c r="I46" s="940"/>
      <c r="J46" s="940"/>
      <c r="K46" s="940"/>
      <c r="L46" s="940"/>
      <c r="M46" s="940"/>
      <c r="N46" s="940"/>
      <c r="O46" s="940"/>
      <c r="P46" s="940"/>
      <c r="Q46" s="940"/>
      <c r="R46" s="940"/>
      <c r="S46" s="940"/>
      <c r="T46" s="940"/>
      <c r="U46" s="940"/>
      <c r="V46" s="940"/>
      <c r="W46" s="940"/>
      <c r="X46" s="940"/>
      <c r="Y46" s="940"/>
      <c r="Z46" s="940"/>
      <c r="AA46" s="940"/>
      <c r="AB46" s="940"/>
      <c r="AC46" s="940"/>
      <c r="AD46" s="940"/>
      <c r="AE46" s="940"/>
      <c r="AF46" s="940"/>
      <c r="AG46" s="940"/>
      <c r="AH46" s="940"/>
      <c r="AI46" s="940"/>
      <c r="AJ46" s="940"/>
      <c r="AK46" s="805"/>
      <c r="AL46" s="110"/>
      <c r="AM46" s="110"/>
      <c r="AN46" s="110"/>
      <c r="AO46" s="110"/>
      <c r="AP46" s="110"/>
      <c r="AQ46" s="110"/>
      <c r="AR46" s="110"/>
      <c r="AS46" s="110"/>
      <c r="AT46" s="110"/>
      <c r="AU46" s="110"/>
      <c r="AV46" s="110"/>
      <c r="AW46" s="110"/>
      <c r="AX46" s="110"/>
      <c r="AY46" s="110"/>
      <c r="AZ46" s="110"/>
      <c r="BA46" s="110"/>
      <c r="BB46" s="110"/>
      <c r="BC46" s="110"/>
      <c r="BD46" s="110"/>
      <c r="BE46" s="110"/>
      <c r="BF46" s="110"/>
      <c r="BG46" s="110"/>
      <c r="BH46" s="110"/>
      <c r="BI46" s="110"/>
      <c r="BJ46" s="110"/>
      <c r="BK46" s="110"/>
      <c r="BL46" s="110"/>
      <c r="BM46" s="110"/>
      <c r="BN46" s="110"/>
      <c r="BO46" s="110"/>
      <c r="BP46" s="110"/>
      <c r="BQ46" s="110"/>
      <c r="BR46" s="110"/>
      <c r="BS46" s="110"/>
      <c r="BT46" s="110"/>
      <c r="BU46" s="110"/>
      <c r="BV46" s="110"/>
      <c r="BW46" s="110"/>
      <c r="BX46" s="110"/>
      <c r="BY46" s="110"/>
      <c r="BZ46" s="110"/>
      <c r="CA46" s="110"/>
      <c r="CB46" s="110"/>
      <c r="CC46" s="110"/>
      <c r="CD46" s="110"/>
      <c r="CE46" s="110"/>
      <c r="CF46" s="110"/>
      <c r="CG46" s="110"/>
      <c r="CH46" s="110"/>
      <c r="CI46" s="110"/>
      <c r="CJ46" s="110"/>
      <c r="CK46" s="110"/>
      <c r="CL46" s="110"/>
      <c r="CM46" s="110"/>
      <c r="CN46" s="110"/>
      <c r="CO46" s="110"/>
      <c r="CP46" s="110"/>
      <c r="CQ46" s="110"/>
      <c r="CR46" s="110"/>
      <c r="CS46" s="110"/>
      <c r="CT46" s="110"/>
      <c r="CU46" s="110"/>
      <c r="CV46" s="110"/>
      <c r="CW46" s="110"/>
      <c r="CX46" s="110"/>
    </row>
    <row r="47" spans="7:102" ht="15" customHeight="1" x14ac:dyDescent="0.25">
      <c r="G47" s="521"/>
      <c r="H47" s="202" t="s">
        <v>1787</v>
      </c>
      <c r="I47" s="203"/>
      <c r="J47" s="203"/>
      <c r="K47" s="203"/>
      <c r="L47" s="203"/>
      <c r="M47" s="203"/>
      <c r="N47" s="203"/>
      <c r="O47" s="203"/>
      <c r="P47" s="203"/>
      <c r="Q47" s="203"/>
      <c r="R47" s="203"/>
      <c r="S47" s="203"/>
      <c r="T47" s="203"/>
      <c r="U47" s="203"/>
      <c r="V47" s="203"/>
      <c r="W47" s="203"/>
      <c r="X47" s="522"/>
      <c r="Y47" s="522"/>
      <c r="Z47" s="522"/>
      <c r="AA47" s="522"/>
      <c r="AB47" s="522"/>
      <c r="AC47" s="435"/>
      <c r="AD47" s="435"/>
      <c r="AE47" s="435"/>
      <c r="AF47" s="435"/>
      <c r="AG47" s="435"/>
      <c r="AH47" s="435"/>
      <c r="AI47" s="435"/>
      <c r="AJ47" s="435"/>
      <c r="AK47" s="437"/>
      <c r="AL47" s="110"/>
      <c r="AM47" s="110"/>
      <c r="AN47" s="110"/>
      <c r="AO47" s="110"/>
      <c r="AP47" s="110"/>
      <c r="AQ47" s="110"/>
      <c r="AR47" s="110"/>
      <c r="AS47" s="110"/>
      <c r="AT47" s="110"/>
      <c r="AU47" s="110"/>
      <c r="AV47" s="110"/>
      <c r="AW47" s="110"/>
      <c r="AX47" s="110"/>
      <c r="AY47" s="110"/>
      <c r="AZ47" s="110"/>
      <c r="BA47" s="110"/>
      <c r="BB47" s="110"/>
      <c r="BC47" s="110"/>
      <c r="BD47" s="110"/>
      <c r="BE47" s="110"/>
      <c r="BF47" s="110"/>
      <c r="BG47" s="110"/>
      <c r="BH47" s="110"/>
      <c r="BI47" s="110"/>
      <c r="BJ47" s="110"/>
      <c r="BK47" s="110"/>
      <c r="BL47" s="110"/>
      <c r="BM47" s="110"/>
      <c r="BN47" s="110"/>
      <c r="BO47" s="110"/>
      <c r="BP47" s="110"/>
      <c r="BQ47" s="110"/>
      <c r="BR47" s="110"/>
      <c r="BS47" s="110"/>
      <c r="BT47" s="110"/>
      <c r="BU47" s="110"/>
      <c r="BV47" s="110"/>
      <c r="BW47" s="110"/>
      <c r="BX47" s="110"/>
      <c r="BY47" s="110"/>
      <c r="BZ47" s="110"/>
      <c r="CA47" s="110"/>
      <c r="CB47" s="110"/>
      <c r="CC47" s="110"/>
      <c r="CD47" s="110"/>
      <c r="CE47" s="110"/>
      <c r="CF47" s="110"/>
      <c r="CG47" s="110"/>
      <c r="CH47" s="110"/>
      <c r="CI47" s="110"/>
      <c r="CJ47" s="110"/>
      <c r="CK47" s="110"/>
      <c r="CL47" s="110"/>
      <c r="CM47" s="110"/>
      <c r="CN47" s="110"/>
      <c r="CO47" s="110"/>
      <c r="CP47" s="110"/>
      <c r="CQ47" s="110"/>
      <c r="CR47" s="110"/>
      <c r="CS47" s="110"/>
      <c r="CT47" s="110"/>
      <c r="CU47" s="110"/>
      <c r="CV47" s="110"/>
      <c r="CW47" s="110"/>
      <c r="CX47" s="110"/>
    </row>
    <row r="48" spans="7:102" ht="15" customHeight="1" x14ac:dyDescent="0.25">
      <c r="G48" s="521"/>
      <c r="H48" s="202" t="s">
        <v>1681</v>
      </c>
      <c r="I48" s="973" t="s">
        <v>2031</v>
      </c>
      <c r="J48" s="940"/>
      <c r="K48" s="940"/>
      <c r="L48" s="940"/>
      <c r="M48" s="940"/>
      <c r="N48" s="940"/>
      <c r="O48" s="940"/>
      <c r="P48" s="940"/>
      <c r="Q48" s="940"/>
      <c r="R48" s="940"/>
      <c r="S48" s="940"/>
      <c r="T48" s="940"/>
      <c r="U48" s="940"/>
      <c r="V48" s="940"/>
      <c r="W48" s="940"/>
      <c r="X48" s="940"/>
      <c r="Y48" s="940"/>
      <c r="Z48" s="940"/>
      <c r="AA48" s="940"/>
      <c r="AB48" s="940"/>
      <c r="AC48" s="435"/>
      <c r="AD48" s="435"/>
      <c r="AE48" s="435"/>
      <c r="AF48" s="435"/>
      <c r="AG48" s="435"/>
      <c r="AH48" s="435"/>
      <c r="AI48" s="435"/>
      <c r="AJ48" s="435"/>
      <c r="AK48" s="437"/>
      <c r="AL48" s="110"/>
      <c r="AM48" s="110"/>
      <c r="AN48" s="110"/>
      <c r="AO48" s="110"/>
      <c r="AP48" s="110"/>
      <c r="AQ48" s="110"/>
      <c r="AR48" s="110"/>
      <c r="AS48" s="110"/>
      <c r="AT48" s="110"/>
      <c r="AU48" s="110"/>
      <c r="AV48" s="110"/>
      <c r="AW48" s="110"/>
      <c r="AX48" s="110"/>
      <c r="AY48" s="110"/>
      <c r="AZ48" s="110"/>
      <c r="BA48" s="110"/>
      <c r="BB48" s="110"/>
      <c r="BC48" s="110"/>
      <c r="BD48" s="110"/>
      <c r="BE48" s="110"/>
      <c r="BF48" s="110"/>
      <c r="BG48" s="110"/>
      <c r="BH48" s="110"/>
      <c r="BI48" s="110"/>
      <c r="BJ48" s="110"/>
      <c r="BK48" s="110"/>
      <c r="BL48" s="110"/>
      <c r="BM48" s="110"/>
      <c r="BN48" s="110"/>
      <c r="BO48" s="110"/>
      <c r="BP48" s="110"/>
      <c r="BQ48" s="110"/>
      <c r="BR48" s="110"/>
      <c r="BS48" s="110"/>
      <c r="BT48" s="110"/>
      <c r="BU48" s="110"/>
      <c r="BV48" s="110"/>
      <c r="BW48" s="110"/>
      <c r="BX48" s="110"/>
      <c r="BY48" s="110"/>
      <c r="BZ48" s="110"/>
      <c r="CA48" s="110"/>
      <c r="CB48" s="110"/>
      <c r="CC48" s="110"/>
      <c r="CD48" s="110"/>
      <c r="CE48" s="110"/>
      <c r="CF48" s="110"/>
      <c r="CG48" s="110"/>
      <c r="CH48" s="110"/>
      <c r="CI48" s="110"/>
      <c r="CJ48" s="110"/>
      <c r="CK48" s="110"/>
      <c r="CL48" s="110"/>
      <c r="CM48" s="110"/>
      <c r="CN48" s="110"/>
      <c r="CO48" s="110"/>
      <c r="CP48" s="110"/>
      <c r="CQ48" s="110"/>
      <c r="CR48" s="110"/>
      <c r="CS48" s="110"/>
      <c r="CT48" s="110"/>
      <c r="CU48" s="110"/>
      <c r="CV48" s="110"/>
      <c r="CW48" s="110"/>
      <c r="CX48" s="110"/>
    </row>
    <row r="49" spans="7:102" ht="15" customHeight="1" x14ac:dyDescent="0.25">
      <c r="G49" s="521"/>
      <c r="H49" s="205"/>
      <c r="I49" s="435"/>
      <c r="W49" s="203"/>
      <c r="X49" s="203"/>
      <c r="Y49" s="203"/>
      <c r="Z49" s="203"/>
      <c r="AA49" s="203"/>
      <c r="AB49" s="203"/>
      <c r="AC49" s="204"/>
      <c r="AD49" s="204"/>
      <c r="AE49" s="204"/>
      <c r="AF49" s="204"/>
      <c r="AG49" s="204"/>
      <c r="AH49" s="204"/>
      <c r="AI49" s="204"/>
      <c r="AJ49" s="204"/>
      <c r="AK49" s="444"/>
      <c r="AL49" s="110"/>
      <c r="AM49" s="110"/>
      <c r="AN49" s="110"/>
      <c r="AO49" s="110"/>
      <c r="AP49" s="110"/>
      <c r="AQ49" s="110"/>
      <c r="AR49" s="110"/>
      <c r="AS49" s="110"/>
      <c r="AT49" s="110"/>
      <c r="AU49" s="110"/>
      <c r="AV49" s="110"/>
      <c r="AW49" s="110"/>
      <c r="AX49" s="110"/>
      <c r="AY49" s="110"/>
      <c r="AZ49" s="110"/>
      <c r="BA49" s="110"/>
      <c r="BB49" s="110"/>
      <c r="BC49" s="110"/>
      <c r="BD49" s="110"/>
      <c r="BE49" s="110"/>
      <c r="BF49" s="110"/>
      <c r="BG49" s="110"/>
      <c r="BH49" s="110"/>
      <c r="BI49" s="110"/>
      <c r="BJ49" s="110"/>
      <c r="BK49" s="110"/>
      <c r="BL49" s="110"/>
      <c r="BM49" s="110"/>
      <c r="BN49" s="110"/>
      <c r="BO49" s="110"/>
      <c r="BP49" s="110"/>
      <c r="BQ49" s="110"/>
      <c r="BR49" s="110"/>
      <c r="BS49" s="110"/>
      <c r="BT49" s="110"/>
      <c r="BU49" s="110"/>
      <c r="BV49" s="110"/>
      <c r="BW49" s="110"/>
      <c r="BX49" s="110"/>
      <c r="BY49" s="110"/>
      <c r="BZ49" s="110"/>
      <c r="CA49" s="110"/>
      <c r="CB49" s="110"/>
      <c r="CC49" s="110"/>
      <c r="CD49" s="110"/>
      <c r="CE49" s="110"/>
      <c r="CF49" s="110"/>
      <c r="CG49" s="110"/>
      <c r="CH49" s="110"/>
      <c r="CI49" s="110"/>
      <c r="CJ49" s="110"/>
      <c r="CK49" s="110"/>
      <c r="CL49" s="110"/>
      <c r="CM49" s="110"/>
      <c r="CN49" s="110"/>
      <c r="CO49" s="110"/>
      <c r="CP49" s="110"/>
      <c r="CQ49" s="110"/>
      <c r="CR49" s="110"/>
      <c r="CS49" s="110"/>
      <c r="CT49" s="110"/>
      <c r="CU49" s="110"/>
      <c r="CV49" s="110"/>
      <c r="CW49" s="110"/>
      <c r="CX49" s="110"/>
    </row>
    <row r="50" spans="7:102" ht="15" customHeight="1" x14ac:dyDescent="0.25">
      <c r="G50" s="521" t="s">
        <v>1788</v>
      </c>
      <c r="H50" s="205" t="s">
        <v>1789</v>
      </c>
      <c r="I50" s="435"/>
      <c r="W50" s="203"/>
      <c r="X50" s="203"/>
      <c r="Y50" s="203"/>
      <c r="Z50" s="203"/>
      <c r="AA50" s="203"/>
      <c r="AB50" s="203"/>
      <c r="AC50" s="204"/>
      <c r="AD50" s="204"/>
      <c r="AE50" s="204"/>
      <c r="AF50" s="204"/>
      <c r="AG50" s="204"/>
      <c r="AH50" s="204"/>
      <c r="AI50" s="204"/>
      <c r="AJ50" s="204"/>
      <c r="AK50" s="444"/>
      <c r="AL50" s="110"/>
      <c r="AM50" s="110"/>
      <c r="AN50" s="110"/>
      <c r="AO50" s="110"/>
      <c r="AP50" s="110"/>
      <c r="AQ50" s="110"/>
      <c r="AR50" s="110"/>
      <c r="AS50" s="110"/>
      <c r="AT50" s="110"/>
      <c r="AU50" s="110"/>
      <c r="AV50" s="110"/>
      <c r="AW50" s="110"/>
      <c r="AX50" s="110"/>
      <c r="AY50" s="110"/>
      <c r="AZ50" s="110"/>
      <c r="BA50" s="110"/>
      <c r="BB50" s="110"/>
      <c r="BC50" s="110"/>
      <c r="BD50" s="110"/>
      <c r="BE50" s="110"/>
      <c r="BF50" s="110"/>
      <c r="BG50" s="110"/>
      <c r="BH50" s="110"/>
      <c r="BI50" s="110"/>
      <c r="BJ50" s="110"/>
      <c r="BK50" s="110"/>
      <c r="BL50" s="110"/>
      <c r="BM50" s="110"/>
      <c r="BN50" s="110"/>
      <c r="BO50" s="110"/>
      <c r="BP50" s="110"/>
      <c r="BQ50" s="110"/>
      <c r="BR50" s="110"/>
      <c r="BS50" s="110"/>
      <c r="BT50" s="110"/>
      <c r="BU50" s="110"/>
      <c r="BV50" s="110"/>
      <c r="BW50" s="110"/>
      <c r="BX50" s="110"/>
      <c r="BY50" s="110"/>
      <c r="BZ50" s="110"/>
      <c r="CA50" s="110"/>
      <c r="CB50" s="110"/>
      <c r="CC50" s="110"/>
      <c r="CD50" s="110"/>
      <c r="CE50" s="110"/>
      <c r="CF50" s="110"/>
      <c r="CG50" s="110"/>
      <c r="CH50" s="110"/>
      <c r="CI50" s="110"/>
      <c r="CJ50" s="110"/>
      <c r="CK50" s="110"/>
      <c r="CL50" s="110"/>
      <c r="CM50" s="110"/>
      <c r="CN50" s="110"/>
      <c r="CO50" s="110"/>
      <c r="CP50" s="110"/>
      <c r="CQ50" s="110"/>
      <c r="CR50" s="110"/>
      <c r="CS50" s="110"/>
      <c r="CT50" s="110"/>
      <c r="CU50" s="110"/>
      <c r="CV50" s="110"/>
      <c r="CW50" s="110"/>
      <c r="CX50" s="110"/>
    </row>
    <row r="51" spans="7:102" ht="15" customHeight="1" x14ac:dyDescent="0.25">
      <c r="G51" s="521"/>
      <c r="H51" s="205">
        <v>1</v>
      </c>
      <c r="I51" s="435"/>
      <c r="W51" s="203"/>
      <c r="X51" s="203"/>
      <c r="Y51" s="203"/>
      <c r="Z51" s="203"/>
      <c r="AA51" s="203"/>
      <c r="AB51" s="203"/>
      <c r="AC51" s="204"/>
      <c r="AD51" s="204"/>
      <c r="AE51" s="204"/>
      <c r="AF51" s="204"/>
      <c r="AG51" s="204"/>
      <c r="AH51" s="204"/>
      <c r="AI51" s="204"/>
      <c r="AJ51" s="204"/>
      <c r="AK51" s="444"/>
      <c r="AL51" s="110"/>
      <c r="AM51" s="110"/>
      <c r="AN51" s="110"/>
      <c r="AO51" s="110"/>
      <c r="AP51" s="110"/>
      <c r="AQ51" s="110"/>
      <c r="AR51" s="110"/>
      <c r="AS51" s="110"/>
      <c r="AT51" s="110"/>
      <c r="AU51" s="110"/>
      <c r="AV51" s="110"/>
      <c r="AW51" s="110"/>
      <c r="AX51" s="110"/>
      <c r="AY51" s="110"/>
      <c r="AZ51" s="110"/>
      <c r="BA51" s="110"/>
      <c r="BB51" s="110"/>
      <c r="BC51" s="110"/>
      <c r="BD51" s="110"/>
      <c r="BE51" s="110"/>
      <c r="BF51" s="110"/>
      <c r="BG51" s="110"/>
      <c r="BH51" s="110"/>
      <c r="BI51" s="110"/>
      <c r="BJ51" s="110"/>
      <c r="BK51" s="110"/>
      <c r="BL51" s="110"/>
      <c r="BM51" s="110"/>
      <c r="BN51" s="110"/>
      <c r="BO51" s="110"/>
      <c r="BP51" s="110"/>
      <c r="BQ51" s="110"/>
      <c r="BR51" s="110"/>
      <c r="BS51" s="110"/>
      <c r="BT51" s="110"/>
      <c r="BU51" s="110"/>
      <c r="BV51" s="110"/>
      <c r="BW51" s="110"/>
      <c r="BX51" s="110"/>
      <c r="BY51" s="110"/>
      <c r="BZ51" s="110"/>
      <c r="CA51" s="110"/>
      <c r="CB51" s="110"/>
      <c r="CC51" s="110"/>
      <c r="CD51" s="110"/>
      <c r="CE51" s="110"/>
      <c r="CF51" s="110"/>
      <c r="CG51" s="110"/>
      <c r="CH51" s="110"/>
      <c r="CI51" s="110"/>
      <c r="CJ51" s="110"/>
      <c r="CK51" s="110"/>
      <c r="CL51" s="110"/>
      <c r="CM51" s="110"/>
      <c r="CN51" s="110"/>
      <c r="CO51" s="110"/>
      <c r="CP51" s="110"/>
      <c r="CQ51" s="110"/>
      <c r="CR51" s="110"/>
      <c r="CS51" s="110"/>
      <c r="CT51" s="110"/>
      <c r="CU51" s="110"/>
      <c r="CV51" s="110"/>
      <c r="CW51" s="110"/>
      <c r="CX51" s="110"/>
    </row>
    <row r="52" spans="7:102" ht="15" customHeight="1" x14ac:dyDescent="0.25">
      <c r="G52" s="521"/>
      <c r="H52" s="205">
        <v>2</v>
      </c>
      <c r="I52" s="435"/>
      <c r="W52" s="203"/>
      <c r="X52" s="203"/>
      <c r="Y52" s="203"/>
      <c r="Z52" s="203"/>
      <c r="AA52" s="203"/>
      <c r="AB52" s="203"/>
      <c r="AC52" s="204"/>
      <c r="AD52" s="204"/>
      <c r="AE52" s="204"/>
      <c r="AF52" s="204"/>
      <c r="AG52" s="204"/>
      <c r="AH52" s="204"/>
      <c r="AI52" s="204"/>
      <c r="AJ52" s="204"/>
      <c r="AK52" s="444"/>
      <c r="AL52" s="110"/>
      <c r="AM52" s="110"/>
      <c r="AN52" s="110"/>
      <c r="AO52" s="110"/>
      <c r="AP52" s="110"/>
      <c r="AQ52" s="110"/>
      <c r="AR52" s="110"/>
      <c r="AS52" s="110"/>
      <c r="AT52" s="110"/>
      <c r="AU52" s="110"/>
      <c r="AV52" s="110"/>
      <c r="AW52" s="110"/>
      <c r="AX52" s="110"/>
      <c r="AY52" s="110"/>
      <c r="AZ52" s="110"/>
      <c r="BA52" s="110"/>
      <c r="BB52" s="110"/>
      <c r="BC52" s="110"/>
      <c r="BD52" s="110"/>
      <c r="BE52" s="110"/>
      <c r="BF52" s="110"/>
      <c r="BG52" s="110"/>
      <c r="BH52" s="110"/>
      <c r="BI52" s="110"/>
      <c r="BJ52" s="110"/>
      <c r="BK52" s="110"/>
      <c r="BL52" s="110"/>
      <c r="BM52" s="110"/>
      <c r="BN52" s="110"/>
      <c r="BO52" s="110"/>
      <c r="BP52" s="110"/>
      <c r="BQ52" s="110"/>
      <c r="BR52" s="110"/>
      <c r="BS52" s="110"/>
      <c r="BT52" s="110"/>
      <c r="BU52" s="110"/>
      <c r="BV52" s="110"/>
      <c r="BW52" s="110"/>
      <c r="BX52" s="110"/>
      <c r="BY52" s="110"/>
      <c r="BZ52" s="110"/>
      <c r="CA52" s="110"/>
      <c r="CB52" s="110"/>
      <c r="CC52" s="110"/>
      <c r="CD52" s="110"/>
      <c r="CE52" s="110"/>
      <c r="CF52" s="110"/>
      <c r="CG52" s="110"/>
      <c r="CH52" s="110"/>
      <c r="CI52" s="110"/>
      <c r="CJ52" s="110"/>
      <c r="CK52" s="110"/>
      <c r="CL52" s="110"/>
      <c r="CM52" s="110"/>
      <c r="CN52" s="110"/>
      <c r="CO52" s="110"/>
      <c r="CP52" s="110"/>
      <c r="CQ52" s="110"/>
      <c r="CR52" s="110"/>
      <c r="CS52" s="110"/>
      <c r="CT52" s="110"/>
      <c r="CU52" s="110"/>
      <c r="CV52" s="110"/>
      <c r="CW52" s="110"/>
      <c r="CX52" s="110"/>
    </row>
    <row r="53" spans="7:102" ht="15" customHeight="1" x14ac:dyDescent="0.25">
      <c r="G53" s="521"/>
      <c r="H53" s="205">
        <v>3</v>
      </c>
      <c r="I53" s="435"/>
      <c r="W53" s="203"/>
      <c r="X53" s="203"/>
      <c r="Y53" s="203"/>
      <c r="Z53" s="203"/>
      <c r="AA53" s="203"/>
      <c r="AB53" s="203"/>
      <c r="AC53" s="204"/>
      <c r="AD53" s="204"/>
      <c r="AE53" s="204"/>
      <c r="AF53" s="204"/>
      <c r="AG53" s="204"/>
      <c r="AH53" s="204"/>
      <c r="AI53" s="204"/>
      <c r="AJ53" s="204"/>
      <c r="AK53" s="444"/>
      <c r="AL53" s="110"/>
      <c r="AM53" s="110"/>
      <c r="AN53" s="110"/>
      <c r="AO53" s="110"/>
      <c r="AP53" s="110"/>
      <c r="AQ53" s="110"/>
      <c r="AR53" s="110"/>
      <c r="AS53" s="110"/>
      <c r="AT53" s="110"/>
      <c r="AU53" s="110"/>
      <c r="AV53" s="110"/>
      <c r="AW53" s="110"/>
      <c r="AX53" s="110"/>
      <c r="AY53" s="110"/>
      <c r="AZ53" s="110"/>
      <c r="BA53" s="110"/>
      <c r="BB53" s="110"/>
      <c r="BC53" s="110"/>
      <c r="BD53" s="110"/>
      <c r="BE53" s="110"/>
      <c r="BF53" s="110"/>
      <c r="BG53" s="110"/>
      <c r="BH53" s="110"/>
      <c r="BI53" s="110"/>
      <c r="BJ53" s="110"/>
      <c r="BK53" s="110"/>
      <c r="BL53" s="110"/>
      <c r="BM53" s="110"/>
      <c r="BN53" s="110"/>
      <c r="BO53" s="110"/>
      <c r="BP53" s="110"/>
      <c r="BQ53" s="110"/>
      <c r="BR53" s="110"/>
      <c r="BS53" s="110"/>
      <c r="BT53" s="110"/>
      <c r="BU53" s="110"/>
      <c r="BV53" s="110"/>
      <c r="BW53" s="110"/>
      <c r="BX53" s="110"/>
      <c r="BY53" s="110"/>
      <c r="BZ53" s="110"/>
      <c r="CA53" s="110"/>
      <c r="CB53" s="110"/>
      <c r="CC53" s="110"/>
      <c r="CD53" s="110"/>
      <c r="CE53" s="110"/>
      <c r="CF53" s="110"/>
      <c r="CG53" s="110"/>
      <c r="CH53" s="110"/>
      <c r="CI53" s="110"/>
      <c r="CJ53" s="110"/>
      <c r="CK53" s="110"/>
      <c r="CL53" s="110"/>
      <c r="CM53" s="110"/>
      <c r="CN53" s="110"/>
      <c r="CO53" s="110"/>
      <c r="CP53" s="110"/>
      <c r="CQ53" s="110"/>
      <c r="CR53" s="110"/>
      <c r="CS53" s="110"/>
      <c r="CT53" s="110"/>
      <c r="CU53" s="110"/>
      <c r="CV53" s="110"/>
      <c r="CW53" s="110"/>
      <c r="CX53" s="110"/>
    </row>
    <row r="54" spans="7:102" ht="15" customHeight="1" x14ac:dyDescent="0.25">
      <c r="G54" s="521"/>
      <c r="H54" s="205"/>
      <c r="I54" s="435"/>
      <c r="W54" s="203"/>
      <c r="X54" s="203"/>
      <c r="Y54" s="203"/>
      <c r="Z54" s="203"/>
      <c r="AA54" s="203"/>
      <c r="AB54" s="203"/>
      <c r="AC54" s="204"/>
      <c r="AD54" s="204"/>
      <c r="AE54" s="204"/>
      <c r="AF54" s="204"/>
      <c r="AG54" s="204"/>
      <c r="AH54" s="204"/>
      <c r="AI54" s="204"/>
      <c r="AJ54" s="204"/>
      <c r="AK54" s="444"/>
      <c r="AL54" s="110"/>
      <c r="AM54" s="110"/>
      <c r="AN54" s="110"/>
      <c r="AO54" s="110"/>
      <c r="AP54" s="110"/>
      <c r="AQ54" s="110"/>
      <c r="AR54" s="110"/>
      <c r="AS54" s="110"/>
      <c r="AT54" s="110"/>
      <c r="AU54" s="110"/>
      <c r="AV54" s="110"/>
      <c r="AW54" s="110"/>
      <c r="AX54" s="110"/>
      <c r="AY54" s="110"/>
      <c r="AZ54" s="110"/>
      <c r="BA54" s="110"/>
      <c r="BB54" s="110"/>
      <c r="BC54" s="110"/>
      <c r="BD54" s="110"/>
      <c r="BE54" s="110"/>
      <c r="BF54" s="110"/>
      <c r="BG54" s="110"/>
      <c r="BH54" s="110"/>
      <c r="BI54" s="110"/>
      <c r="BJ54" s="110"/>
      <c r="BK54" s="110"/>
      <c r="BL54" s="110"/>
      <c r="BM54" s="110"/>
      <c r="BN54" s="110"/>
      <c r="BO54" s="110"/>
      <c r="BP54" s="110"/>
      <c r="BQ54" s="110"/>
      <c r="BR54" s="110"/>
      <c r="BS54" s="110"/>
      <c r="BT54" s="110"/>
      <c r="BU54" s="110"/>
      <c r="BV54" s="110"/>
      <c r="BW54" s="110"/>
      <c r="BX54" s="110"/>
      <c r="BY54" s="110"/>
      <c r="BZ54" s="110"/>
      <c r="CA54" s="110"/>
      <c r="CB54" s="110"/>
      <c r="CC54" s="110"/>
      <c r="CD54" s="110"/>
      <c r="CE54" s="110"/>
      <c r="CF54" s="110"/>
      <c r="CG54" s="110"/>
      <c r="CH54" s="110"/>
      <c r="CI54" s="110"/>
      <c r="CJ54" s="110"/>
      <c r="CK54" s="110"/>
      <c r="CL54" s="110"/>
      <c r="CM54" s="110"/>
      <c r="CN54" s="110"/>
      <c r="CO54" s="110"/>
      <c r="CP54" s="110"/>
      <c r="CQ54" s="110"/>
      <c r="CR54" s="110"/>
      <c r="CS54" s="110"/>
      <c r="CT54" s="110"/>
      <c r="CU54" s="110"/>
      <c r="CV54" s="110"/>
      <c r="CW54" s="110"/>
      <c r="CX54" s="110"/>
    </row>
    <row r="55" spans="7:102" ht="15" customHeight="1" x14ac:dyDescent="0.25">
      <c r="G55" s="521">
        <v>4</v>
      </c>
      <c r="H55" s="205" t="s">
        <v>1790</v>
      </c>
      <c r="I55" s="435"/>
      <c r="W55" s="203"/>
      <c r="X55" s="203"/>
      <c r="Y55" s="203"/>
      <c r="Z55" s="203"/>
      <c r="AA55" s="203"/>
      <c r="AB55" s="203"/>
      <c r="AC55" s="204"/>
      <c r="AD55" s="204"/>
      <c r="AE55" s="204"/>
      <c r="AF55" s="204"/>
      <c r="AG55" s="204"/>
      <c r="AH55" s="204"/>
      <c r="AI55" s="204"/>
      <c r="AJ55" s="204"/>
      <c r="AK55" s="444"/>
      <c r="AL55" s="110"/>
      <c r="AM55" s="110"/>
      <c r="AN55" s="110"/>
      <c r="AO55" s="110"/>
      <c r="AP55" s="110"/>
      <c r="AQ55" s="110"/>
      <c r="AR55" s="110"/>
      <c r="AS55" s="110"/>
      <c r="AT55" s="110"/>
      <c r="AU55" s="110"/>
      <c r="AV55" s="110"/>
      <c r="AW55" s="110"/>
      <c r="AX55" s="110"/>
      <c r="AY55" s="110"/>
      <c r="AZ55" s="110"/>
      <c r="BA55" s="110"/>
      <c r="BB55" s="110"/>
      <c r="BC55" s="110"/>
      <c r="BD55" s="110"/>
      <c r="BE55" s="110"/>
      <c r="BF55" s="110"/>
      <c r="BG55" s="110"/>
      <c r="BH55" s="110"/>
      <c r="BI55" s="110"/>
      <c r="BJ55" s="110"/>
      <c r="BK55" s="110"/>
      <c r="BL55" s="110"/>
      <c r="BM55" s="110"/>
      <c r="BN55" s="110"/>
      <c r="BO55" s="110"/>
      <c r="BP55" s="110"/>
      <c r="BQ55" s="110"/>
      <c r="BR55" s="110"/>
      <c r="BS55" s="110"/>
      <c r="BT55" s="110"/>
      <c r="BU55" s="110"/>
      <c r="BV55" s="110"/>
      <c r="BW55" s="110"/>
      <c r="BX55" s="110"/>
      <c r="BY55" s="110"/>
      <c r="BZ55" s="110"/>
      <c r="CA55" s="110"/>
      <c r="CB55" s="110"/>
      <c r="CC55" s="110"/>
      <c r="CD55" s="110"/>
      <c r="CE55" s="110"/>
      <c r="CF55" s="110"/>
      <c r="CG55" s="110"/>
      <c r="CH55" s="110"/>
      <c r="CI55" s="110"/>
      <c r="CJ55" s="110"/>
      <c r="CK55" s="110"/>
      <c r="CL55" s="110"/>
      <c r="CM55" s="110"/>
      <c r="CN55" s="110"/>
      <c r="CO55" s="110"/>
      <c r="CP55" s="110"/>
      <c r="CQ55" s="110"/>
      <c r="CR55" s="110"/>
      <c r="CS55" s="110"/>
      <c r="CT55" s="110"/>
      <c r="CU55" s="110"/>
      <c r="CV55" s="110"/>
      <c r="CW55" s="110"/>
      <c r="CX55" s="110"/>
    </row>
    <row r="56" spans="7:102" ht="15" customHeight="1" x14ac:dyDescent="0.25">
      <c r="G56" s="521"/>
      <c r="H56" s="205">
        <v>1</v>
      </c>
      <c r="I56" s="435"/>
      <c r="W56" s="203"/>
      <c r="X56" s="203"/>
      <c r="Y56" s="203"/>
      <c r="Z56" s="203"/>
      <c r="AA56" s="203"/>
      <c r="AB56" s="203"/>
      <c r="AC56" s="204"/>
      <c r="AD56" s="204"/>
      <c r="AE56" s="204"/>
      <c r="AF56" s="204"/>
      <c r="AG56" s="204"/>
      <c r="AH56" s="204"/>
      <c r="AI56" s="204"/>
      <c r="AJ56" s="204"/>
      <c r="AK56" s="444"/>
      <c r="AL56" s="110"/>
      <c r="AM56" s="110"/>
      <c r="AN56" s="110"/>
      <c r="AO56" s="110"/>
      <c r="AP56" s="110"/>
      <c r="AQ56" s="110"/>
      <c r="AR56" s="110"/>
      <c r="AS56" s="110"/>
      <c r="AT56" s="110"/>
      <c r="AU56" s="110"/>
      <c r="AV56" s="110"/>
      <c r="AW56" s="110"/>
      <c r="AX56" s="110"/>
      <c r="AY56" s="110"/>
      <c r="AZ56" s="110"/>
      <c r="BA56" s="110"/>
      <c r="BB56" s="110"/>
      <c r="BC56" s="110"/>
      <c r="BD56" s="110"/>
      <c r="BE56" s="110"/>
      <c r="BF56" s="110"/>
      <c r="BG56" s="110"/>
      <c r="BH56" s="110"/>
      <c r="BI56" s="110"/>
      <c r="BJ56" s="110"/>
      <c r="BK56" s="110"/>
      <c r="BL56" s="110"/>
      <c r="BM56" s="110"/>
      <c r="BN56" s="110"/>
      <c r="BO56" s="110"/>
      <c r="BP56" s="110"/>
      <c r="BQ56" s="110"/>
      <c r="BR56" s="110"/>
      <c r="BS56" s="110"/>
      <c r="BT56" s="110"/>
      <c r="BU56" s="110"/>
      <c r="BV56" s="110"/>
      <c r="BW56" s="110"/>
      <c r="BX56" s="110"/>
      <c r="BY56" s="110"/>
      <c r="BZ56" s="110"/>
      <c r="CA56" s="110"/>
      <c r="CB56" s="110"/>
      <c r="CC56" s="110"/>
      <c r="CD56" s="110"/>
      <c r="CE56" s="110"/>
      <c r="CF56" s="110"/>
      <c r="CG56" s="110"/>
      <c r="CH56" s="110"/>
      <c r="CI56" s="110"/>
      <c r="CJ56" s="110"/>
      <c r="CK56" s="110"/>
      <c r="CL56" s="110"/>
      <c r="CM56" s="110"/>
      <c r="CN56" s="110"/>
      <c r="CO56" s="110"/>
      <c r="CP56" s="110"/>
      <c r="CQ56" s="110"/>
      <c r="CR56" s="110"/>
      <c r="CS56" s="110"/>
      <c r="CT56" s="110"/>
      <c r="CU56" s="110"/>
      <c r="CV56" s="110"/>
      <c r="CW56" s="110"/>
      <c r="CX56" s="110"/>
    </row>
    <row r="57" spans="7:102" ht="15" customHeight="1" x14ac:dyDescent="0.25">
      <c r="G57" s="521"/>
      <c r="H57" s="205">
        <v>2</v>
      </c>
      <c r="I57" s="435"/>
      <c r="W57" s="203"/>
      <c r="X57" s="203"/>
      <c r="Y57" s="203"/>
      <c r="Z57" s="203"/>
      <c r="AA57" s="203"/>
      <c r="AB57" s="203"/>
      <c r="AC57" s="204"/>
      <c r="AD57" s="204"/>
      <c r="AE57" s="204"/>
      <c r="AF57" s="204"/>
      <c r="AG57" s="204"/>
      <c r="AH57" s="204"/>
      <c r="AI57" s="204"/>
      <c r="AJ57" s="204"/>
      <c r="AK57" s="444"/>
      <c r="AL57" s="110"/>
      <c r="AM57" s="110"/>
      <c r="AN57" s="110"/>
      <c r="AO57" s="110"/>
      <c r="AP57" s="110"/>
      <c r="AQ57" s="110"/>
      <c r="AR57" s="110"/>
      <c r="AS57" s="110"/>
      <c r="AT57" s="110"/>
      <c r="AU57" s="110"/>
      <c r="AV57" s="110"/>
      <c r="AW57" s="110"/>
      <c r="AX57" s="110"/>
      <c r="AY57" s="110"/>
      <c r="AZ57" s="110"/>
      <c r="BA57" s="110"/>
      <c r="BB57" s="110"/>
      <c r="BC57" s="110"/>
      <c r="BD57" s="110"/>
      <c r="BE57" s="110"/>
      <c r="BF57" s="110"/>
      <c r="BG57" s="110"/>
      <c r="BH57" s="110"/>
      <c r="BI57" s="110"/>
      <c r="BJ57" s="110"/>
      <c r="BK57" s="110"/>
      <c r="BL57" s="110"/>
      <c r="BM57" s="110"/>
      <c r="BN57" s="110"/>
      <c r="BO57" s="110"/>
      <c r="BP57" s="110"/>
      <c r="BQ57" s="110"/>
      <c r="BR57" s="110"/>
      <c r="BS57" s="110"/>
      <c r="BT57" s="110"/>
      <c r="BU57" s="110"/>
      <c r="BV57" s="110"/>
      <c r="BW57" s="110"/>
      <c r="BX57" s="110"/>
      <c r="BY57" s="110"/>
      <c r="BZ57" s="110"/>
      <c r="CA57" s="110"/>
      <c r="CB57" s="110"/>
      <c r="CC57" s="110"/>
      <c r="CD57" s="110"/>
      <c r="CE57" s="110"/>
      <c r="CF57" s="110"/>
      <c r="CG57" s="110"/>
      <c r="CH57" s="110"/>
      <c r="CI57" s="110"/>
      <c r="CJ57" s="110"/>
      <c r="CK57" s="110"/>
      <c r="CL57" s="110"/>
      <c r="CM57" s="110"/>
      <c r="CN57" s="110"/>
      <c r="CO57" s="110"/>
      <c r="CP57" s="110"/>
      <c r="CQ57" s="110"/>
      <c r="CR57" s="110"/>
      <c r="CS57" s="110"/>
      <c r="CT57" s="110"/>
      <c r="CU57" s="110"/>
      <c r="CV57" s="110"/>
      <c r="CW57" s="110"/>
      <c r="CX57" s="110"/>
    </row>
    <row r="58" spans="7:102" ht="15" customHeight="1" x14ac:dyDescent="0.25">
      <c r="G58" s="521"/>
      <c r="H58" s="205">
        <v>3</v>
      </c>
      <c r="I58" s="435"/>
      <c r="W58" s="203"/>
      <c r="X58" s="203"/>
      <c r="Y58" s="203"/>
      <c r="Z58" s="203"/>
      <c r="AA58" s="203"/>
      <c r="AB58" s="203"/>
      <c r="AC58" s="204"/>
      <c r="AD58" s="204"/>
      <c r="AE58" s="204"/>
      <c r="AF58" s="204"/>
      <c r="AG58" s="204"/>
      <c r="AH58" s="204"/>
      <c r="AI58" s="204"/>
      <c r="AJ58" s="204"/>
      <c r="AK58" s="444"/>
      <c r="AL58" s="110"/>
      <c r="AM58" s="110"/>
      <c r="AN58" s="110"/>
      <c r="AO58" s="110"/>
      <c r="AP58" s="110"/>
      <c r="AQ58" s="110"/>
      <c r="AR58" s="110"/>
      <c r="AS58" s="110"/>
      <c r="AT58" s="110"/>
      <c r="AU58" s="110"/>
      <c r="AV58" s="110"/>
      <c r="AW58" s="110"/>
      <c r="AX58" s="110"/>
      <c r="AY58" s="110"/>
      <c r="AZ58" s="110"/>
      <c r="BA58" s="110"/>
      <c r="BB58" s="110"/>
      <c r="BC58" s="110"/>
      <c r="BD58" s="110"/>
      <c r="BE58" s="110"/>
      <c r="BF58" s="110"/>
      <c r="BG58" s="110"/>
      <c r="BH58" s="110"/>
      <c r="BI58" s="110"/>
      <c r="BJ58" s="110"/>
      <c r="BK58" s="110"/>
      <c r="BL58" s="110"/>
      <c r="BM58" s="110"/>
      <c r="BN58" s="110"/>
      <c r="BO58" s="110"/>
      <c r="BP58" s="110"/>
      <c r="BQ58" s="110"/>
      <c r="BR58" s="110"/>
      <c r="BS58" s="110"/>
      <c r="BT58" s="110"/>
      <c r="BU58" s="110"/>
      <c r="BV58" s="110"/>
      <c r="BW58" s="110"/>
      <c r="BX58" s="110"/>
      <c r="BY58" s="110"/>
      <c r="BZ58" s="110"/>
      <c r="CA58" s="110"/>
      <c r="CB58" s="110"/>
      <c r="CC58" s="110"/>
      <c r="CD58" s="110"/>
      <c r="CE58" s="110"/>
      <c r="CF58" s="110"/>
      <c r="CG58" s="110"/>
      <c r="CH58" s="110"/>
      <c r="CI58" s="110"/>
      <c r="CJ58" s="110"/>
      <c r="CK58" s="110"/>
      <c r="CL58" s="110"/>
      <c r="CM58" s="110"/>
      <c r="CN58" s="110"/>
      <c r="CO58" s="110"/>
      <c r="CP58" s="110"/>
      <c r="CQ58" s="110"/>
      <c r="CR58" s="110"/>
      <c r="CS58" s="110"/>
      <c r="CT58" s="110"/>
      <c r="CU58" s="110"/>
      <c r="CV58" s="110"/>
      <c r="CW58" s="110"/>
      <c r="CX58" s="110"/>
    </row>
    <row r="59" spans="7:102" ht="14.25" customHeight="1" x14ac:dyDescent="0.25">
      <c r="G59" s="521"/>
      <c r="H59" s="205"/>
      <c r="I59" s="435"/>
      <c r="W59" s="203"/>
      <c r="X59" s="203"/>
      <c r="Y59" s="203"/>
      <c r="Z59" s="203"/>
      <c r="AA59" s="203"/>
      <c r="AB59" s="203"/>
      <c r="AC59" s="204"/>
      <c r="AD59" s="204"/>
      <c r="AE59" s="204"/>
      <c r="AF59" s="204"/>
      <c r="AG59" s="204"/>
      <c r="AH59" s="204"/>
      <c r="AI59" s="204"/>
      <c r="AJ59" s="204"/>
      <c r="AK59" s="444"/>
      <c r="AL59" s="110"/>
      <c r="AM59" s="110"/>
      <c r="AN59" s="110"/>
      <c r="AO59" s="110"/>
      <c r="AP59" s="110"/>
      <c r="AQ59" s="110"/>
      <c r="AR59" s="110"/>
      <c r="AS59" s="110"/>
      <c r="AT59" s="110"/>
      <c r="AU59" s="110"/>
      <c r="AV59" s="110"/>
      <c r="AW59" s="110"/>
      <c r="AX59" s="110"/>
      <c r="AY59" s="110"/>
      <c r="AZ59" s="110"/>
      <c r="BA59" s="110"/>
      <c r="BB59" s="110"/>
      <c r="BC59" s="110"/>
      <c r="BD59" s="110"/>
      <c r="BE59" s="110"/>
      <c r="BF59" s="110"/>
      <c r="BG59" s="110"/>
      <c r="BH59" s="110"/>
      <c r="BI59" s="110"/>
      <c r="BJ59" s="110"/>
      <c r="BK59" s="110"/>
      <c r="BL59" s="110"/>
      <c r="BM59" s="110"/>
      <c r="BN59" s="110"/>
      <c r="BO59" s="110"/>
      <c r="BP59" s="110"/>
      <c r="BQ59" s="110"/>
      <c r="BR59" s="110"/>
      <c r="BS59" s="110"/>
      <c r="BT59" s="110"/>
      <c r="BU59" s="110"/>
      <c r="BV59" s="110"/>
      <c r="BW59" s="110"/>
      <c r="BX59" s="110"/>
      <c r="BY59" s="110"/>
      <c r="BZ59" s="110"/>
      <c r="CA59" s="110"/>
      <c r="CB59" s="110"/>
      <c r="CC59" s="110"/>
      <c r="CD59" s="110"/>
      <c r="CE59" s="110"/>
      <c r="CF59" s="110"/>
      <c r="CG59" s="110"/>
      <c r="CH59" s="110"/>
      <c r="CI59" s="110"/>
      <c r="CJ59" s="110"/>
      <c r="CK59" s="110"/>
      <c r="CL59" s="110"/>
      <c r="CM59" s="110"/>
      <c r="CN59" s="110"/>
      <c r="CO59" s="110"/>
      <c r="CP59" s="110"/>
      <c r="CQ59" s="110"/>
      <c r="CR59" s="110"/>
      <c r="CS59" s="110"/>
      <c r="CT59" s="110"/>
      <c r="CU59" s="110"/>
      <c r="CV59" s="110"/>
      <c r="CW59" s="110"/>
      <c r="CX59" s="110"/>
    </row>
    <row r="60" spans="7:102" ht="14.25" customHeight="1" x14ac:dyDescent="0.25">
      <c r="G60" s="523"/>
      <c r="H60" s="206"/>
      <c r="I60" s="207"/>
      <c r="J60" s="207"/>
      <c r="K60" s="207"/>
      <c r="L60" s="207"/>
      <c r="M60" s="207"/>
      <c r="N60" s="207"/>
      <c r="O60" s="207"/>
      <c r="P60" s="207"/>
      <c r="Q60" s="207"/>
      <c r="R60" s="207"/>
      <c r="S60" s="207"/>
      <c r="T60" s="207"/>
      <c r="U60" s="207"/>
      <c r="V60" s="207"/>
      <c r="W60" s="207"/>
      <c r="X60" s="207"/>
      <c r="Y60" s="207"/>
      <c r="Z60" s="207"/>
      <c r="AA60" s="207"/>
      <c r="AB60" s="207"/>
      <c r="AC60" s="188"/>
      <c r="AD60" s="440"/>
      <c r="AE60" s="440"/>
      <c r="AF60" s="440"/>
      <c r="AG60" s="440"/>
      <c r="AH60" s="440"/>
      <c r="AI60" s="440"/>
      <c r="AJ60" s="440"/>
      <c r="AK60" s="439"/>
      <c r="AL60" s="110"/>
      <c r="AM60" s="110"/>
      <c r="AN60" s="110"/>
      <c r="AO60" s="110"/>
      <c r="AP60" s="110"/>
      <c r="AQ60" s="110"/>
      <c r="AR60" s="110"/>
      <c r="AS60" s="110"/>
      <c r="AT60" s="110"/>
      <c r="AU60" s="110"/>
      <c r="AV60" s="110"/>
      <c r="AW60" s="110"/>
      <c r="AX60" s="110"/>
      <c r="AY60" s="110"/>
      <c r="AZ60" s="110"/>
      <c r="BA60" s="110"/>
      <c r="BB60" s="110"/>
      <c r="BC60" s="110"/>
      <c r="BD60" s="110"/>
      <c r="BE60" s="110"/>
      <c r="BF60" s="110"/>
      <c r="BG60" s="110"/>
      <c r="BH60" s="110"/>
      <c r="BI60" s="110"/>
      <c r="BJ60" s="110"/>
      <c r="BK60" s="110"/>
      <c r="BL60" s="110"/>
      <c r="BM60" s="110"/>
      <c r="BN60" s="110"/>
      <c r="BO60" s="110"/>
      <c r="BP60" s="110"/>
      <c r="BQ60" s="110"/>
      <c r="BR60" s="110"/>
      <c r="BS60" s="110"/>
      <c r="BT60" s="110"/>
      <c r="BU60" s="110"/>
      <c r="BV60" s="110"/>
      <c r="BW60" s="110"/>
      <c r="BX60" s="110"/>
      <c r="BY60" s="110"/>
      <c r="BZ60" s="110"/>
      <c r="CA60" s="110"/>
      <c r="CB60" s="110"/>
      <c r="CC60" s="110"/>
      <c r="CD60" s="110"/>
      <c r="CE60" s="110"/>
      <c r="CF60" s="110"/>
      <c r="CG60" s="110"/>
      <c r="CH60" s="110"/>
      <c r="CI60" s="110"/>
      <c r="CJ60" s="110"/>
      <c r="CK60" s="110"/>
      <c r="CL60" s="110"/>
      <c r="CM60" s="110"/>
      <c r="CN60" s="110"/>
      <c r="CO60" s="110"/>
      <c r="CP60" s="110"/>
      <c r="CQ60" s="110"/>
      <c r="CR60" s="110"/>
      <c r="CS60" s="110"/>
      <c r="CT60" s="110"/>
      <c r="CU60" s="110"/>
      <c r="CV60" s="110"/>
      <c r="CW60" s="110"/>
      <c r="CX60" s="110"/>
    </row>
    <row r="61" spans="7:102" ht="14.25" customHeight="1" x14ac:dyDescent="0.25">
      <c r="AL61" s="110"/>
      <c r="AM61" s="110"/>
      <c r="AN61" s="110"/>
      <c r="AO61" s="110"/>
      <c r="AP61" s="110"/>
      <c r="AQ61" s="110"/>
      <c r="AR61" s="110"/>
      <c r="AS61" s="110"/>
      <c r="AT61" s="110"/>
      <c r="AU61" s="110"/>
      <c r="AV61" s="110"/>
      <c r="AW61" s="110"/>
      <c r="AX61" s="110"/>
      <c r="AY61" s="110"/>
      <c r="AZ61" s="110"/>
      <c r="BA61" s="110"/>
      <c r="BB61" s="110"/>
      <c r="BC61" s="110"/>
      <c r="BD61" s="110"/>
      <c r="BE61" s="110"/>
      <c r="BF61" s="110"/>
      <c r="BG61" s="110"/>
      <c r="BH61" s="110"/>
      <c r="BI61" s="110"/>
      <c r="BJ61" s="110"/>
      <c r="BK61" s="110"/>
      <c r="BL61" s="110"/>
      <c r="BM61" s="110"/>
      <c r="BN61" s="110"/>
      <c r="BO61" s="110"/>
      <c r="BP61" s="110"/>
      <c r="BQ61" s="110"/>
      <c r="BR61" s="110"/>
      <c r="BS61" s="110"/>
      <c r="BT61" s="110"/>
      <c r="BU61" s="110"/>
      <c r="BV61" s="110"/>
      <c r="BW61" s="110"/>
      <c r="BX61" s="110"/>
      <c r="BY61" s="110"/>
      <c r="BZ61" s="110"/>
      <c r="CA61" s="110"/>
      <c r="CB61" s="110"/>
      <c r="CC61" s="110"/>
      <c r="CD61" s="110"/>
      <c r="CE61" s="110"/>
      <c r="CF61" s="110"/>
      <c r="CG61" s="110"/>
      <c r="CH61" s="110"/>
      <c r="CI61" s="110"/>
      <c r="CJ61" s="110"/>
      <c r="CK61" s="110"/>
      <c r="CL61" s="110"/>
      <c r="CM61" s="110"/>
      <c r="CN61" s="110"/>
      <c r="CO61" s="110"/>
      <c r="CP61" s="110"/>
      <c r="CQ61" s="110"/>
      <c r="CR61" s="110"/>
      <c r="CS61" s="110"/>
      <c r="CT61" s="110"/>
      <c r="CU61" s="110"/>
      <c r="CV61" s="110"/>
      <c r="CW61" s="110"/>
      <c r="CX61" s="110"/>
    </row>
    <row r="62" spans="7:102" ht="14.25" customHeight="1" x14ac:dyDescent="0.25">
      <c r="AL62" s="110"/>
      <c r="AM62" s="110"/>
      <c r="AN62" s="110"/>
      <c r="AO62" s="110"/>
      <c r="AP62" s="110"/>
      <c r="AQ62" s="110"/>
      <c r="AR62" s="110"/>
      <c r="AS62" s="110"/>
      <c r="AT62" s="110"/>
      <c r="AU62" s="110"/>
      <c r="AV62" s="110"/>
      <c r="AW62" s="110"/>
      <c r="AX62" s="110"/>
      <c r="AY62" s="110"/>
      <c r="AZ62" s="110"/>
      <c r="BA62" s="110"/>
      <c r="BB62" s="110"/>
      <c r="BC62" s="110"/>
      <c r="BD62" s="110"/>
      <c r="BE62" s="110"/>
      <c r="BF62" s="110"/>
      <c r="BG62" s="110"/>
      <c r="BH62" s="110"/>
      <c r="BI62" s="110"/>
      <c r="BJ62" s="110"/>
      <c r="BK62" s="110"/>
      <c r="BL62" s="110"/>
      <c r="BM62" s="110"/>
      <c r="BN62" s="110"/>
      <c r="BO62" s="110"/>
      <c r="BP62" s="110"/>
      <c r="BQ62" s="110"/>
      <c r="BR62" s="110"/>
      <c r="BS62" s="110"/>
      <c r="BT62" s="110"/>
      <c r="BU62" s="110"/>
      <c r="BV62" s="110"/>
      <c r="BW62" s="110"/>
      <c r="BX62" s="110"/>
      <c r="BY62" s="110"/>
      <c r="BZ62" s="110"/>
      <c r="CA62" s="110"/>
      <c r="CB62" s="110"/>
      <c r="CC62" s="110"/>
      <c r="CD62" s="110"/>
      <c r="CE62" s="110"/>
      <c r="CF62" s="110"/>
      <c r="CG62" s="110"/>
      <c r="CH62" s="110"/>
      <c r="CI62" s="110"/>
      <c r="CJ62" s="110"/>
      <c r="CK62" s="110"/>
      <c r="CL62" s="110"/>
      <c r="CM62" s="110"/>
      <c r="CN62" s="110"/>
      <c r="CO62" s="110"/>
      <c r="CP62" s="110"/>
      <c r="CQ62" s="110"/>
      <c r="CR62" s="110"/>
      <c r="CS62" s="110"/>
      <c r="CT62" s="110"/>
      <c r="CU62" s="110"/>
      <c r="CV62" s="110"/>
      <c r="CW62" s="110"/>
      <c r="CX62" s="110"/>
    </row>
    <row r="63" spans="7:102" ht="14.25" customHeight="1" x14ac:dyDescent="0.25">
      <c r="AL63" s="110"/>
      <c r="AM63" s="110"/>
      <c r="AN63" s="110"/>
      <c r="AO63" s="110"/>
      <c r="AP63" s="110"/>
      <c r="AQ63" s="110"/>
      <c r="AR63" s="110"/>
      <c r="AS63" s="110"/>
      <c r="AT63" s="110"/>
      <c r="AU63" s="110"/>
      <c r="AV63" s="110"/>
      <c r="AW63" s="110"/>
      <c r="AX63" s="110"/>
      <c r="AY63" s="110"/>
      <c r="AZ63" s="110"/>
      <c r="BA63" s="110"/>
      <c r="BB63" s="110"/>
      <c r="BC63" s="110"/>
      <c r="BD63" s="110"/>
      <c r="BE63" s="110"/>
      <c r="BF63" s="110"/>
      <c r="BG63" s="110"/>
      <c r="BH63" s="110"/>
      <c r="BI63" s="110"/>
      <c r="BJ63" s="110"/>
      <c r="BK63" s="110"/>
      <c r="BL63" s="110"/>
      <c r="BM63" s="110"/>
      <c r="BN63" s="110"/>
      <c r="BO63" s="110"/>
      <c r="BP63" s="110"/>
      <c r="BQ63" s="110"/>
      <c r="BR63" s="110"/>
      <c r="BS63" s="110"/>
      <c r="BT63" s="110"/>
      <c r="BU63" s="110"/>
      <c r="BV63" s="110"/>
      <c r="BW63" s="110"/>
      <c r="BX63" s="110"/>
      <c r="BY63" s="110"/>
      <c r="BZ63" s="110"/>
      <c r="CA63" s="110"/>
      <c r="CB63" s="110"/>
      <c r="CC63" s="110"/>
      <c r="CD63" s="110"/>
      <c r="CE63" s="110"/>
      <c r="CF63" s="110"/>
      <c r="CG63" s="110"/>
      <c r="CH63" s="110"/>
      <c r="CI63" s="110"/>
      <c r="CJ63" s="110"/>
      <c r="CK63" s="110"/>
      <c r="CL63" s="110"/>
      <c r="CM63" s="110"/>
      <c r="CN63" s="110"/>
      <c r="CO63" s="110"/>
      <c r="CP63" s="110"/>
      <c r="CQ63" s="110"/>
      <c r="CR63" s="110"/>
      <c r="CS63" s="110"/>
      <c r="CT63" s="110"/>
      <c r="CU63" s="110"/>
      <c r="CV63" s="110"/>
      <c r="CW63" s="110"/>
      <c r="CX63" s="110"/>
    </row>
    <row r="64" spans="7:102" ht="14.25" customHeight="1" x14ac:dyDescent="0.25">
      <c r="AL64" s="110"/>
      <c r="AM64" s="110"/>
      <c r="AN64" s="110"/>
      <c r="AO64" s="110"/>
      <c r="AP64" s="110"/>
      <c r="AQ64" s="110"/>
      <c r="AR64" s="110"/>
      <c r="AS64" s="110"/>
      <c r="AT64" s="110"/>
      <c r="AU64" s="110"/>
      <c r="AV64" s="110"/>
      <c r="AW64" s="110"/>
      <c r="AX64" s="110"/>
      <c r="AY64" s="110"/>
      <c r="AZ64" s="110"/>
      <c r="BA64" s="110"/>
      <c r="BB64" s="110"/>
      <c r="BC64" s="110"/>
      <c r="BD64" s="110"/>
      <c r="BE64" s="110"/>
      <c r="BF64" s="110"/>
      <c r="BG64" s="110"/>
      <c r="BH64" s="110"/>
      <c r="BI64" s="110"/>
      <c r="BJ64" s="110"/>
      <c r="BK64" s="110"/>
      <c r="BL64" s="110"/>
      <c r="BM64" s="110"/>
      <c r="BN64" s="110"/>
      <c r="BO64" s="110"/>
      <c r="BP64" s="110"/>
      <c r="BQ64" s="110"/>
      <c r="BR64" s="110"/>
      <c r="BS64" s="110"/>
      <c r="BT64" s="110"/>
      <c r="BU64" s="110"/>
      <c r="BV64" s="110"/>
      <c r="BW64" s="110"/>
      <c r="BX64" s="110"/>
      <c r="BY64" s="110"/>
      <c r="BZ64" s="110"/>
      <c r="CA64" s="110"/>
      <c r="CB64" s="110"/>
      <c r="CC64" s="110"/>
      <c r="CD64" s="110"/>
      <c r="CE64" s="110"/>
      <c r="CF64" s="110"/>
      <c r="CG64" s="110"/>
      <c r="CH64" s="110"/>
      <c r="CI64" s="110"/>
      <c r="CJ64" s="110"/>
      <c r="CK64" s="110"/>
      <c r="CL64" s="110"/>
      <c r="CM64" s="110"/>
      <c r="CN64" s="110"/>
      <c r="CO64" s="110"/>
      <c r="CP64" s="110"/>
      <c r="CQ64" s="110"/>
      <c r="CR64" s="110"/>
      <c r="CS64" s="110"/>
      <c r="CT64" s="110"/>
      <c r="CU64" s="110"/>
      <c r="CV64" s="110"/>
      <c r="CW64" s="110"/>
      <c r="CX64" s="110"/>
    </row>
    <row r="65" spans="7:102" ht="14.25" customHeight="1" x14ac:dyDescent="0.25">
      <c r="G65" s="958" t="s">
        <v>1507</v>
      </c>
      <c r="H65" s="764"/>
      <c r="I65" s="764"/>
      <c r="J65" s="764"/>
      <c r="K65" s="764"/>
      <c r="L65" s="764"/>
      <c r="M65" s="764"/>
      <c r="N65" s="764"/>
      <c r="O65" s="764"/>
      <c r="P65" s="764"/>
      <c r="Q65" s="764"/>
      <c r="R65" s="764"/>
      <c r="S65" s="764"/>
      <c r="T65" s="764"/>
      <c r="U65" s="965" t="s">
        <v>1508</v>
      </c>
      <c r="V65" s="764"/>
      <c r="W65" s="764"/>
      <c r="X65" s="764"/>
      <c r="Y65" s="764"/>
      <c r="Z65" s="764"/>
      <c r="AA65" s="764"/>
      <c r="AB65" s="764"/>
      <c r="AC65" s="764"/>
      <c r="AD65" s="764"/>
      <c r="AE65" s="764"/>
      <c r="AF65" s="764"/>
      <c r="AG65" s="764"/>
      <c r="AH65" s="765"/>
      <c r="AL65" s="110"/>
      <c r="AM65" s="110"/>
      <c r="AN65" s="110"/>
      <c r="AO65" s="110"/>
      <c r="AP65" s="110"/>
      <c r="AQ65" s="110"/>
      <c r="AR65" s="110"/>
      <c r="AS65" s="110"/>
      <c r="AT65" s="110"/>
      <c r="AU65" s="110"/>
      <c r="AV65" s="110"/>
      <c r="AW65" s="110"/>
      <c r="AX65" s="110"/>
      <c r="AY65" s="110"/>
      <c r="AZ65" s="110"/>
      <c r="BA65" s="110"/>
      <c r="BB65" s="110"/>
      <c r="BC65" s="110"/>
      <c r="BD65" s="110"/>
      <c r="BE65" s="110"/>
      <c r="BF65" s="110"/>
      <c r="BG65" s="110"/>
      <c r="BH65" s="110"/>
      <c r="BI65" s="110"/>
      <c r="BJ65" s="110"/>
      <c r="BK65" s="110"/>
      <c r="BL65" s="110"/>
      <c r="BM65" s="110"/>
      <c r="BN65" s="110"/>
      <c r="BO65" s="110"/>
      <c r="BP65" s="110"/>
      <c r="BQ65" s="110"/>
      <c r="BR65" s="110"/>
      <c r="BS65" s="110"/>
      <c r="BT65" s="110"/>
      <c r="BU65" s="110"/>
      <c r="BV65" s="110"/>
      <c r="BW65" s="110"/>
      <c r="BX65" s="110"/>
      <c r="BY65" s="110"/>
      <c r="BZ65" s="110"/>
      <c r="CA65" s="110"/>
      <c r="CB65" s="110"/>
      <c r="CC65" s="110"/>
      <c r="CD65" s="110"/>
      <c r="CE65" s="110"/>
      <c r="CF65" s="110"/>
      <c r="CG65" s="110"/>
      <c r="CH65" s="110"/>
      <c r="CI65" s="110"/>
      <c r="CJ65" s="110"/>
      <c r="CK65" s="110"/>
      <c r="CL65" s="110"/>
      <c r="CM65" s="110"/>
      <c r="CN65" s="110"/>
      <c r="CO65" s="110"/>
      <c r="CP65" s="110"/>
      <c r="CQ65" s="110"/>
      <c r="CR65" s="110"/>
      <c r="CS65" s="110"/>
      <c r="CT65" s="110"/>
      <c r="CU65" s="110"/>
      <c r="CV65" s="110"/>
      <c r="CW65" s="110"/>
      <c r="CX65" s="110"/>
    </row>
    <row r="66" spans="7:102" ht="14.25" customHeight="1" x14ac:dyDescent="0.25">
      <c r="G66" s="956" t="s">
        <v>796</v>
      </c>
      <c r="H66" s="794"/>
      <c r="I66" s="794"/>
      <c r="J66" s="794"/>
      <c r="K66" s="794"/>
      <c r="L66" s="794"/>
      <c r="M66" s="958" t="s">
        <v>1511</v>
      </c>
      <c r="N66" s="764"/>
      <c r="O66" s="764"/>
      <c r="P66" s="764"/>
      <c r="Q66" s="965" t="s">
        <v>1510</v>
      </c>
      <c r="R66" s="764"/>
      <c r="S66" s="764"/>
      <c r="T66" s="765"/>
      <c r="U66" s="957" t="s">
        <v>796</v>
      </c>
      <c r="V66" s="794"/>
      <c r="W66" s="794"/>
      <c r="X66" s="794"/>
      <c r="Y66" s="794"/>
      <c r="Z66" s="794"/>
      <c r="AA66" s="965" t="s">
        <v>1511</v>
      </c>
      <c r="AB66" s="764"/>
      <c r="AC66" s="764"/>
      <c r="AD66" s="765"/>
      <c r="AE66" s="965" t="s">
        <v>1510</v>
      </c>
      <c r="AF66" s="764"/>
      <c r="AG66" s="764"/>
      <c r="AH66" s="765"/>
      <c r="AL66" s="110"/>
      <c r="AM66" s="110"/>
      <c r="AN66" s="110"/>
      <c r="AO66" s="110"/>
      <c r="AP66" s="110"/>
      <c r="AQ66" s="110"/>
      <c r="AR66" s="110"/>
      <c r="AS66" s="110"/>
      <c r="AT66" s="110"/>
      <c r="AU66" s="110"/>
      <c r="AV66" s="110"/>
      <c r="AW66" s="110"/>
      <c r="AX66" s="110"/>
      <c r="AY66" s="110"/>
      <c r="AZ66" s="110"/>
      <c r="BA66" s="110"/>
      <c r="BB66" s="110"/>
      <c r="BC66" s="110"/>
      <c r="BD66" s="110"/>
      <c r="BE66" s="110"/>
      <c r="BF66" s="110"/>
      <c r="BG66" s="110"/>
      <c r="BH66" s="110"/>
      <c r="BI66" s="110"/>
      <c r="BJ66" s="110"/>
      <c r="BK66" s="110"/>
      <c r="BL66" s="110"/>
      <c r="BM66" s="110"/>
      <c r="BN66" s="110"/>
      <c r="BO66" s="110"/>
      <c r="BP66" s="110"/>
      <c r="BQ66" s="110"/>
      <c r="BR66" s="110"/>
      <c r="BS66" s="110"/>
      <c r="BT66" s="110"/>
      <c r="BU66" s="110"/>
      <c r="BV66" s="110"/>
      <c r="BW66" s="110"/>
      <c r="BX66" s="110"/>
      <c r="BY66" s="110"/>
      <c r="BZ66" s="110"/>
      <c r="CA66" s="110"/>
      <c r="CB66" s="110"/>
      <c r="CC66" s="110"/>
      <c r="CD66" s="110"/>
      <c r="CE66" s="110"/>
      <c r="CF66" s="110"/>
      <c r="CG66" s="110"/>
      <c r="CH66" s="110"/>
      <c r="CI66" s="110"/>
      <c r="CJ66" s="110"/>
      <c r="CK66" s="110"/>
      <c r="CL66" s="110"/>
      <c r="CM66" s="110"/>
      <c r="CN66" s="110"/>
      <c r="CO66" s="110"/>
      <c r="CP66" s="110"/>
      <c r="CQ66" s="110"/>
      <c r="CR66" s="110"/>
      <c r="CS66" s="110"/>
      <c r="CT66" s="110"/>
      <c r="CU66" s="110"/>
      <c r="CV66" s="110"/>
      <c r="CW66" s="110"/>
      <c r="CX66" s="110"/>
    </row>
    <row r="67" spans="7:102" ht="14.25" customHeight="1" x14ac:dyDescent="0.25">
      <c r="G67" s="184"/>
      <c r="M67" s="184"/>
      <c r="Q67" s="184"/>
      <c r="T67" s="186"/>
      <c r="AA67" s="184"/>
      <c r="AD67" s="186"/>
      <c r="AE67" s="184"/>
      <c r="AH67" s="186"/>
      <c r="AL67" s="110"/>
      <c r="AM67" s="110"/>
      <c r="AN67" s="110"/>
      <c r="AO67" s="110"/>
      <c r="AP67" s="110"/>
      <c r="AQ67" s="110"/>
      <c r="AR67" s="110"/>
      <c r="AS67" s="110"/>
      <c r="AT67" s="110"/>
      <c r="AU67" s="110"/>
      <c r="AV67" s="110"/>
      <c r="AW67" s="110"/>
      <c r="AX67" s="110"/>
      <c r="AY67" s="110"/>
      <c r="AZ67" s="110"/>
      <c r="BA67" s="110"/>
      <c r="BB67" s="110"/>
      <c r="BC67" s="110"/>
      <c r="BD67" s="110"/>
      <c r="BE67" s="110"/>
      <c r="BF67" s="110"/>
      <c r="BG67" s="110"/>
      <c r="BH67" s="110"/>
      <c r="BI67" s="110"/>
      <c r="BJ67" s="110"/>
      <c r="BK67" s="110"/>
      <c r="BL67" s="110"/>
      <c r="BM67" s="110"/>
      <c r="BN67" s="110"/>
      <c r="BO67" s="110"/>
      <c r="BP67" s="110"/>
      <c r="BQ67" s="110"/>
      <c r="BR67" s="110"/>
      <c r="BS67" s="110"/>
      <c r="BT67" s="110"/>
      <c r="BU67" s="110"/>
      <c r="BV67" s="110"/>
      <c r="BW67" s="110"/>
      <c r="BX67" s="110"/>
      <c r="BY67" s="110"/>
      <c r="BZ67" s="110"/>
      <c r="CA67" s="110"/>
      <c r="CB67" s="110"/>
      <c r="CC67" s="110"/>
      <c r="CD67" s="110"/>
      <c r="CE67" s="110"/>
      <c r="CF67" s="110"/>
      <c r="CG67" s="110"/>
      <c r="CH67" s="110"/>
      <c r="CI67" s="110"/>
      <c r="CJ67" s="110"/>
      <c r="CK67" s="110"/>
      <c r="CL67" s="110"/>
      <c r="CM67" s="110"/>
      <c r="CN67" s="110"/>
      <c r="CO67" s="110"/>
      <c r="CP67" s="110"/>
      <c r="CQ67" s="110"/>
      <c r="CR67" s="110"/>
      <c r="CS67" s="110"/>
      <c r="CT67" s="110"/>
      <c r="CU67" s="110"/>
      <c r="CV67" s="110"/>
      <c r="CW67" s="110"/>
      <c r="CX67" s="110"/>
    </row>
    <row r="68" spans="7:102" ht="14.25" customHeight="1" x14ac:dyDescent="0.25">
      <c r="G68" s="294" t="s">
        <v>1681</v>
      </c>
      <c r="H68" s="295"/>
      <c r="I68" s="295"/>
      <c r="J68" s="295"/>
      <c r="K68" s="295"/>
      <c r="L68" s="295"/>
      <c r="M68" s="294"/>
      <c r="N68" s="295"/>
      <c r="O68" s="295"/>
      <c r="P68" s="295"/>
      <c r="Q68" s="294"/>
      <c r="R68" s="295"/>
      <c r="S68" s="295"/>
      <c r="T68" s="296"/>
      <c r="U68" s="294" t="s">
        <v>1681</v>
      </c>
      <c r="V68" s="295"/>
      <c r="W68" s="295"/>
      <c r="X68" s="295"/>
      <c r="Y68" s="295"/>
      <c r="Z68" s="295"/>
      <c r="AA68" s="294"/>
      <c r="AB68" s="295"/>
      <c r="AC68" s="295"/>
      <c r="AD68" s="296"/>
      <c r="AE68" s="294"/>
      <c r="AF68" s="295"/>
      <c r="AG68" s="295"/>
      <c r="AH68" s="296"/>
      <c r="AL68" s="110"/>
      <c r="AM68" s="110"/>
      <c r="AN68" s="110"/>
      <c r="AO68" s="110"/>
      <c r="AP68" s="110"/>
      <c r="AQ68" s="110"/>
      <c r="AR68" s="110"/>
      <c r="AS68" s="110"/>
      <c r="AT68" s="110"/>
      <c r="AU68" s="110"/>
      <c r="AV68" s="110"/>
      <c r="AW68" s="110"/>
      <c r="AX68" s="110"/>
      <c r="AY68" s="110"/>
      <c r="AZ68" s="110"/>
      <c r="BA68" s="110"/>
      <c r="BB68" s="110"/>
      <c r="BC68" s="110"/>
      <c r="BD68" s="110"/>
      <c r="BE68" s="110"/>
      <c r="BF68" s="110"/>
      <c r="BG68" s="110"/>
      <c r="BH68" s="110"/>
      <c r="BI68" s="110"/>
      <c r="BJ68" s="110"/>
      <c r="BK68" s="110"/>
      <c r="BL68" s="110"/>
      <c r="BM68" s="110"/>
      <c r="BN68" s="110"/>
      <c r="BO68" s="110"/>
      <c r="BP68" s="110"/>
      <c r="BQ68" s="110"/>
      <c r="BR68" s="110"/>
      <c r="BS68" s="110"/>
      <c r="BT68" s="110"/>
      <c r="BU68" s="110"/>
      <c r="BV68" s="110"/>
      <c r="BW68" s="110"/>
      <c r="BX68" s="110"/>
      <c r="BY68" s="110"/>
      <c r="BZ68" s="110"/>
      <c r="CA68" s="110"/>
      <c r="CB68" s="110"/>
      <c r="CC68" s="110"/>
      <c r="CD68" s="110"/>
      <c r="CE68" s="110"/>
      <c r="CF68" s="110"/>
      <c r="CG68" s="110"/>
      <c r="CH68" s="110"/>
      <c r="CI68" s="110"/>
      <c r="CJ68" s="110"/>
      <c r="CK68" s="110"/>
      <c r="CL68" s="110"/>
      <c r="CM68" s="110"/>
      <c r="CN68" s="110"/>
      <c r="CO68" s="110"/>
      <c r="CP68" s="110"/>
      <c r="CQ68" s="110"/>
      <c r="CR68" s="110"/>
      <c r="CS68" s="110"/>
      <c r="CT68" s="110"/>
      <c r="CU68" s="110"/>
      <c r="CV68" s="110"/>
      <c r="CW68" s="110"/>
      <c r="CX68" s="110"/>
    </row>
    <row r="69" spans="7:102" ht="14.25" customHeight="1" x14ac:dyDescent="0.25">
      <c r="G69" s="294" t="s">
        <v>1681</v>
      </c>
      <c r="H69" s="295"/>
      <c r="I69" s="295"/>
      <c r="J69" s="295"/>
      <c r="K69" s="295"/>
      <c r="L69" s="295"/>
      <c r="M69" s="294"/>
      <c r="N69" s="295"/>
      <c r="O69" s="295"/>
      <c r="P69" s="295"/>
      <c r="Q69" s="294"/>
      <c r="R69" s="295"/>
      <c r="S69" s="295"/>
      <c r="T69" s="296"/>
      <c r="U69" s="294"/>
      <c r="V69" s="295"/>
      <c r="W69" s="295"/>
      <c r="X69" s="295"/>
      <c r="Y69" s="295"/>
      <c r="Z69" s="295"/>
      <c r="AA69" s="294"/>
      <c r="AB69" s="295"/>
      <c r="AC69" s="295"/>
      <c r="AD69" s="296"/>
      <c r="AE69" s="294"/>
      <c r="AF69" s="295"/>
      <c r="AG69" s="295"/>
      <c r="AH69" s="296"/>
      <c r="AL69" s="110"/>
      <c r="AM69" s="110"/>
      <c r="AN69" s="110"/>
      <c r="AO69" s="110"/>
      <c r="AP69" s="110"/>
      <c r="AQ69" s="110"/>
      <c r="AR69" s="110"/>
      <c r="AS69" s="110"/>
      <c r="AT69" s="110"/>
      <c r="AU69" s="110"/>
      <c r="AV69" s="110"/>
      <c r="AW69" s="110"/>
      <c r="AX69" s="110"/>
      <c r="AY69" s="110"/>
      <c r="AZ69" s="110"/>
      <c r="BA69" s="110"/>
      <c r="BB69" s="110"/>
      <c r="BC69" s="110"/>
      <c r="BD69" s="110"/>
      <c r="BE69" s="110"/>
      <c r="BF69" s="110"/>
      <c r="BG69" s="110"/>
      <c r="BH69" s="110"/>
      <c r="BI69" s="110"/>
      <c r="BJ69" s="110"/>
      <c r="BK69" s="110"/>
      <c r="BL69" s="110"/>
      <c r="BM69" s="110"/>
      <c r="BN69" s="110"/>
      <c r="BO69" s="110"/>
      <c r="BP69" s="110"/>
      <c r="BQ69" s="110"/>
      <c r="BR69" s="110"/>
      <c r="BS69" s="110"/>
      <c r="BT69" s="110"/>
      <c r="BU69" s="110"/>
      <c r="BV69" s="110"/>
      <c r="BW69" s="110"/>
      <c r="BX69" s="110"/>
      <c r="BY69" s="110"/>
      <c r="BZ69" s="110"/>
      <c r="CA69" s="110"/>
      <c r="CB69" s="110"/>
      <c r="CC69" s="110"/>
      <c r="CD69" s="110"/>
      <c r="CE69" s="110"/>
      <c r="CF69" s="110"/>
      <c r="CG69" s="110"/>
      <c r="CH69" s="110"/>
      <c r="CI69" s="110"/>
      <c r="CJ69" s="110"/>
      <c r="CK69" s="110"/>
      <c r="CL69" s="110"/>
      <c r="CM69" s="110"/>
      <c r="CN69" s="110"/>
      <c r="CO69" s="110"/>
      <c r="CP69" s="110"/>
      <c r="CQ69" s="110"/>
      <c r="CR69" s="110"/>
      <c r="CS69" s="110"/>
      <c r="CT69" s="110"/>
      <c r="CU69" s="110"/>
      <c r="CV69" s="110"/>
      <c r="CW69" s="110"/>
      <c r="CX69" s="110"/>
    </row>
    <row r="70" spans="7:102" ht="14.25" customHeight="1" x14ac:dyDescent="0.25">
      <c r="G70" s="294" t="s">
        <v>1681</v>
      </c>
      <c r="H70" s="295"/>
      <c r="I70" s="295"/>
      <c r="J70" s="295"/>
      <c r="K70" s="295"/>
      <c r="L70" s="295"/>
      <c r="M70" s="294"/>
      <c r="N70" s="295"/>
      <c r="O70" s="295"/>
      <c r="P70" s="295"/>
      <c r="Q70" s="294"/>
      <c r="R70" s="295"/>
      <c r="S70" s="295"/>
      <c r="T70" s="296"/>
      <c r="U70" s="294"/>
      <c r="V70" s="295"/>
      <c r="W70" s="295"/>
      <c r="X70" s="295"/>
      <c r="Y70" s="295"/>
      <c r="Z70" s="295"/>
      <c r="AA70" s="294"/>
      <c r="AB70" s="295"/>
      <c r="AC70" s="295"/>
      <c r="AD70" s="296"/>
      <c r="AE70" s="294"/>
      <c r="AF70" s="295"/>
      <c r="AG70" s="295"/>
      <c r="AH70" s="296"/>
      <c r="AL70" s="110"/>
      <c r="AM70" s="110"/>
      <c r="AN70" s="110"/>
      <c r="AO70" s="110"/>
      <c r="AP70" s="110"/>
      <c r="AQ70" s="110"/>
      <c r="AR70" s="110"/>
      <c r="AS70" s="110"/>
      <c r="AT70" s="110"/>
      <c r="AU70" s="110"/>
      <c r="AV70" s="110"/>
      <c r="AW70" s="110"/>
      <c r="AX70" s="110"/>
      <c r="AY70" s="110"/>
      <c r="AZ70" s="110"/>
      <c r="BA70" s="110"/>
      <c r="BB70" s="110"/>
      <c r="BC70" s="110"/>
      <c r="BD70" s="110"/>
      <c r="BE70" s="110"/>
      <c r="BF70" s="110"/>
      <c r="BG70" s="110"/>
      <c r="BH70" s="110"/>
      <c r="BI70" s="110"/>
      <c r="BJ70" s="110"/>
      <c r="BK70" s="110"/>
      <c r="BL70" s="110"/>
      <c r="BM70" s="110"/>
      <c r="BN70" s="110"/>
      <c r="BO70" s="110"/>
      <c r="BP70" s="110"/>
      <c r="BQ70" s="110"/>
      <c r="BR70" s="110"/>
      <c r="BS70" s="110"/>
      <c r="BT70" s="110"/>
      <c r="BU70" s="110"/>
      <c r="BV70" s="110"/>
      <c r="BW70" s="110"/>
      <c r="BX70" s="110"/>
      <c r="BY70" s="110"/>
      <c r="BZ70" s="110"/>
      <c r="CA70" s="110"/>
      <c r="CB70" s="110"/>
      <c r="CC70" s="110"/>
      <c r="CD70" s="110"/>
      <c r="CE70" s="110"/>
      <c r="CF70" s="110"/>
      <c r="CG70" s="110"/>
      <c r="CH70" s="110"/>
      <c r="CI70" s="110"/>
      <c r="CJ70" s="110"/>
      <c r="CK70" s="110"/>
      <c r="CL70" s="110"/>
      <c r="CM70" s="110"/>
      <c r="CN70" s="110"/>
      <c r="CO70" s="110"/>
      <c r="CP70" s="110"/>
      <c r="CQ70" s="110"/>
      <c r="CR70" s="110"/>
      <c r="CS70" s="110"/>
      <c r="CT70" s="110"/>
      <c r="CU70" s="110"/>
      <c r="CV70" s="110"/>
      <c r="CW70" s="110"/>
      <c r="CX70" s="110"/>
    </row>
    <row r="71" spans="7:102" ht="14.25" customHeight="1" x14ac:dyDescent="0.25">
      <c r="G71" s="294" t="s">
        <v>1681</v>
      </c>
      <c r="H71" s="295"/>
      <c r="I71" s="295"/>
      <c r="J71" s="295"/>
      <c r="K71" s="295"/>
      <c r="L71" s="295"/>
      <c r="M71" s="294"/>
      <c r="N71" s="295"/>
      <c r="O71" s="295"/>
      <c r="P71" s="295"/>
      <c r="Q71" s="294"/>
      <c r="R71" s="295"/>
      <c r="S71" s="295"/>
      <c r="T71" s="296"/>
      <c r="U71" s="294"/>
      <c r="V71" s="295"/>
      <c r="W71" s="295"/>
      <c r="X71" s="295"/>
      <c r="Y71" s="295"/>
      <c r="Z71" s="295"/>
      <c r="AA71" s="294"/>
      <c r="AB71" s="295"/>
      <c r="AC71" s="295"/>
      <c r="AD71" s="296"/>
      <c r="AE71" s="294"/>
      <c r="AF71" s="295"/>
      <c r="AG71" s="295"/>
      <c r="AH71" s="296"/>
      <c r="AI71" s="110"/>
      <c r="AJ71" s="110"/>
      <c r="AK71" s="110"/>
      <c r="AL71" s="110"/>
      <c r="AM71" s="110"/>
      <c r="AN71" s="110"/>
      <c r="AO71" s="110"/>
      <c r="AP71" s="110"/>
      <c r="AQ71" s="110"/>
      <c r="AR71" s="110"/>
      <c r="AS71" s="110"/>
      <c r="AT71" s="110"/>
      <c r="AU71" s="110"/>
      <c r="AV71" s="110"/>
      <c r="AW71" s="110"/>
      <c r="AX71" s="110"/>
      <c r="AY71" s="110"/>
      <c r="AZ71" s="110"/>
      <c r="BA71" s="110"/>
      <c r="BB71" s="110"/>
      <c r="BC71" s="110"/>
      <c r="BD71" s="110"/>
      <c r="BE71" s="110"/>
      <c r="BF71" s="110"/>
      <c r="BG71" s="110"/>
      <c r="BH71" s="110"/>
      <c r="BI71" s="110"/>
      <c r="BJ71" s="110"/>
      <c r="BK71" s="110"/>
      <c r="BL71" s="110"/>
      <c r="BM71" s="110"/>
      <c r="BN71" s="110"/>
      <c r="BO71" s="110"/>
      <c r="BP71" s="110"/>
      <c r="BQ71" s="110"/>
      <c r="BR71" s="110"/>
      <c r="BS71" s="110"/>
      <c r="BT71" s="110"/>
      <c r="BU71" s="110"/>
      <c r="BV71" s="110"/>
      <c r="BW71" s="110"/>
      <c r="BX71" s="110"/>
      <c r="BY71" s="110"/>
      <c r="BZ71" s="110"/>
      <c r="CA71" s="110"/>
      <c r="CB71" s="110"/>
      <c r="CC71" s="110"/>
      <c r="CD71" s="110"/>
      <c r="CE71" s="110"/>
      <c r="CF71" s="110"/>
      <c r="CG71" s="110"/>
      <c r="CH71" s="110"/>
      <c r="CI71" s="110"/>
      <c r="CJ71" s="110"/>
      <c r="CK71" s="110"/>
      <c r="CL71" s="110"/>
      <c r="CM71" s="110"/>
      <c r="CN71" s="110"/>
      <c r="CO71" s="110"/>
      <c r="CP71" s="110"/>
      <c r="CQ71" s="110"/>
      <c r="CR71" s="110"/>
      <c r="CS71" s="110"/>
      <c r="CT71" s="110"/>
      <c r="CU71" s="110"/>
      <c r="CV71" s="110"/>
      <c r="CW71" s="110"/>
      <c r="CX71" s="110"/>
    </row>
    <row r="72" spans="7:102" ht="14.25" customHeight="1" x14ac:dyDescent="0.25">
      <c r="G72" s="294" t="s">
        <v>1681</v>
      </c>
      <c r="H72" s="295"/>
      <c r="I72" s="295"/>
      <c r="J72" s="295"/>
      <c r="K72" s="295"/>
      <c r="L72" s="295"/>
      <c r="M72" s="294"/>
      <c r="N72" s="295"/>
      <c r="O72" s="295"/>
      <c r="P72" s="295"/>
      <c r="Q72" s="294"/>
      <c r="R72" s="295"/>
      <c r="S72" s="295"/>
      <c r="T72" s="296"/>
      <c r="U72" s="294"/>
      <c r="V72" s="295"/>
      <c r="W72" s="295"/>
      <c r="X72" s="295"/>
      <c r="Y72" s="295"/>
      <c r="Z72" s="295"/>
      <c r="AA72" s="294"/>
      <c r="AB72" s="295"/>
      <c r="AC72" s="295"/>
      <c r="AD72" s="296"/>
      <c r="AE72" s="294"/>
      <c r="AF72" s="295"/>
      <c r="AG72" s="295"/>
      <c r="AH72" s="296"/>
      <c r="AI72" s="110"/>
      <c r="AJ72" s="110"/>
      <c r="AK72" s="110"/>
      <c r="AL72" s="110"/>
      <c r="AM72" s="110"/>
      <c r="AN72" s="110"/>
      <c r="AO72" s="110"/>
      <c r="AP72" s="110"/>
      <c r="AQ72" s="110"/>
      <c r="AR72" s="110"/>
      <c r="AS72" s="110"/>
      <c r="AT72" s="110"/>
      <c r="AU72" s="110"/>
      <c r="AV72" s="110"/>
      <c r="AW72" s="110"/>
      <c r="AX72" s="110"/>
      <c r="AY72" s="110"/>
      <c r="AZ72" s="110"/>
      <c r="BA72" s="110"/>
      <c r="BB72" s="110"/>
      <c r="BC72" s="110"/>
      <c r="BD72" s="110"/>
      <c r="BE72" s="110"/>
      <c r="BF72" s="110"/>
      <c r="BG72" s="110"/>
      <c r="BH72" s="110"/>
      <c r="BI72" s="110"/>
      <c r="BJ72" s="110"/>
      <c r="BK72" s="110"/>
      <c r="BL72" s="110"/>
      <c r="BM72" s="110"/>
      <c r="BN72" s="110"/>
      <c r="BO72" s="110"/>
      <c r="BP72" s="110"/>
      <c r="BQ72" s="110"/>
      <c r="BR72" s="110"/>
      <c r="BS72" s="110"/>
      <c r="BT72" s="110"/>
      <c r="BU72" s="110"/>
      <c r="BV72" s="110"/>
      <c r="BW72" s="110"/>
      <c r="BX72" s="110"/>
      <c r="BY72" s="110"/>
      <c r="BZ72" s="110"/>
      <c r="CA72" s="110"/>
      <c r="CB72" s="110"/>
      <c r="CC72" s="110"/>
      <c r="CD72" s="110"/>
      <c r="CE72" s="110"/>
      <c r="CF72" s="110"/>
      <c r="CG72" s="110"/>
      <c r="CH72" s="110"/>
      <c r="CI72" s="110"/>
      <c r="CJ72" s="110"/>
      <c r="CK72" s="110"/>
      <c r="CL72" s="110"/>
      <c r="CM72" s="110"/>
      <c r="CN72" s="110"/>
      <c r="CO72" s="110"/>
      <c r="CP72" s="110"/>
      <c r="CQ72" s="110"/>
      <c r="CR72" s="110"/>
      <c r="CS72" s="110"/>
      <c r="CT72" s="110"/>
      <c r="CU72" s="110"/>
      <c r="CV72" s="110"/>
      <c r="CW72" s="110"/>
      <c r="CX72" s="110"/>
    </row>
    <row r="73" spans="7:102" ht="14.25" customHeight="1" x14ac:dyDescent="0.25">
      <c r="G73" s="294" t="s">
        <v>1681</v>
      </c>
      <c r="H73" s="295"/>
      <c r="I73" s="295"/>
      <c r="J73" s="295"/>
      <c r="K73" s="295"/>
      <c r="L73" s="295"/>
      <c r="M73" s="294"/>
      <c r="N73" s="295"/>
      <c r="O73" s="295"/>
      <c r="P73" s="295"/>
      <c r="Q73" s="294"/>
      <c r="R73" s="295"/>
      <c r="S73" s="295"/>
      <c r="T73" s="296"/>
      <c r="U73" s="294"/>
      <c r="V73" s="295"/>
      <c r="W73" s="295"/>
      <c r="X73" s="295"/>
      <c r="Y73" s="295"/>
      <c r="Z73" s="295"/>
      <c r="AA73" s="294"/>
      <c r="AB73" s="295"/>
      <c r="AC73" s="295"/>
      <c r="AD73" s="296"/>
      <c r="AE73" s="294"/>
      <c r="AF73" s="295"/>
      <c r="AG73" s="295"/>
      <c r="AH73" s="296"/>
      <c r="AI73" s="110"/>
      <c r="AJ73" s="110"/>
      <c r="AK73" s="110"/>
      <c r="AL73" s="110"/>
      <c r="AM73" s="110"/>
      <c r="AN73" s="110"/>
      <c r="AO73" s="110"/>
      <c r="AP73" s="110"/>
      <c r="AQ73" s="110"/>
      <c r="AR73" s="110"/>
      <c r="AS73" s="110"/>
      <c r="AT73" s="110"/>
      <c r="AU73" s="110"/>
      <c r="AV73" s="110"/>
      <c r="AW73" s="110"/>
      <c r="AX73" s="110"/>
      <c r="AY73" s="110"/>
      <c r="AZ73" s="110"/>
      <c r="BA73" s="110"/>
      <c r="BB73" s="110"/>
      <c r="BC73" s="110"/>
      <c r="BD73" s="110"/>
      <c r="BE73" s="110"/>
      <c r="BF73" s="110"/>
      <c r="BG73" s="110"/>
      <c r="BH73" s="110"/>
      <c r="BI73" s="110"/>
      <c r="BJ73" s="110"/>
      <c r="BK73" s="110"/>
      <c r="BL73" s="110"/>
      <c r="BM73" s="110"/>
      <c r="BN73" s="110"/>
      <c r="BO73" s="110"/>
      <c r="BP73" s="110"/>
      <c r="BQ73" s="110"/>
      <c r="BR73" s="110"/>
      <c r="BS73" s="110"/>
      <c r="BT73" s="110"/>
      <c r="BU73" s="110"/>
      <c r="BV73" s="110"/>
      <c r="BW73" s="110"/>
      <c r="BX73" s="110"/>
      <c r="BY73" s="110"/>
      <c r="BZ73" s="110"/>
      <c r="CA73" s="110"/>
      <c r="CB73" s="110"/>
      <c r="CC73" s="110"/>
      <c r="CD73" s="110"/>
      <c r="CE73" s="110"/>
      <c r="CF73" s="110"/>
      <c r="CG73" s="110"/>
      <c r="CH73" s="110"/>
      <c r="CI73" s="110"/>
      <c r="CJ73" s="110"/>
      <c r="CK73" s="110"/>
      <c r="CL73" s="110"/>
      <c r="CM73" s="110"/>
      <c r="CN73" s="110"/>
      <c r="CO73" s="110"/>
      <c r="CP73" s="110"/>
      <c r="CQ73" s="110"/>
      <c r="CR73" s="110"/>
      <c r="CS73" s="110"/>
      <c r="CT73" s="110"/>
      <c r="CU73" s="110"/>
      <c r="CV73" s="110"/>
      <c r="CW73" s="110"/>
      <c r="CX73" s="110"/>
    </row>
    <row r="74" spans="7:102" ht="14.25" customHeight="1" x14ac:dyDescent="0.25">
      <c r="G74" s="294" t="s">
        <v>1681</v>
      </c>
      <c r="H74" s="295"/>
      <c r="I74" s="295"/>
      <c r="J74" s="295"/>
      <c r="K74" s="295"/>
      <c r="L74" s="295"/>
      <c r="M74" s="294"/>
      <c r="N74" s="295"/>
      <c r="O74" s="295"/>
      <c r="P74" s="295"/>
      <c r="Q74" s="294"/>
      <c r="R74" s="295"/>
      <c r="S74" s="295"/>
      <c r="T74" s="296"/>
      <c r="U74" s="294"/>
      <c r="V74" s="295"/>
      <c r="W74" s="295"/>
      <c r="X74" s="295"/>
      <c r="Y74" s="295"/>
      <c r="Z74" s="295"/>
      <c r="AA74" s="294"/>
      <c r="AB74" s="295"/>
      <c r="AC74" s="295"/>
      <c r="AD74" s="296"/>
      <c r="AE74" s="294"/>
      <c r="AF74" s="295"/>
      <c r="AG74" s="295"/>
      <c r="AH74" s="296"/>
      <c r="AI74" s="110"/>
      <c r="AJ74" s="110"/>
      <c r="AK74" s="110"/>
      <c r="AL74" s="110"/>
      <c r="AM74" s="110"/>
      <c r="AN74" s="110"/>
      <c r="AO74" s="110"/>
      <c r="AP74" s="110"/>
      <c r="AQ74" s="110"/>
      <c r="AR74" s="110"/>
      <c r="AS74" s="110"/>
      <c r="AT74" s="110"/>
      <c r="AU74" s="110"/>
      <c r="AV74" s="110"/>
      <c r="AW74" s="110"/>
      <c r="AX74" s="110"/>
      <c r="AY74" s="110"/>
      <c r="AZ74" s="110"/>
      <c r="BA74" s="110"/>
      <c r="BB74" s="110"/>
      <c r="BC74" s="110"/>
      <c r="BD74" s="110"/>
      <c r="BE74" s="110"/>
      <c r="BF74" s="110"/>
      <c r="BG74" s="110"/>
      <c r="BH74" s="110"/>
      <c r="BI74" s="110"/>
      <c r="BJ74" s="110"/>
      <c r="BK74" s="110"/>
      <c r="BL74" s="110"/>
      <c r="BM74" s="110"/>
      <c r="BN74" s="110"/>
      <c r="BO74" s="110"/>
      <c r="BP74" s="110"/>
      <c r="BQ74" s="110"/>
      <c r="BR74" s="110"/>
      <c r="BS74" s="110"/>
      <c r="BT74" s="110"/>
      <c r="BU74" s="110"/>
      <c r="BV74" s="110"/>
      <c r="BW74" s="110"/>
      <c r="BX74" s="110"/>
      <c r="BY74" s="110"/>
      <c r="BZ74" s="110"/>
      <c r="CA74" s="110"/>
      <c r="CB74" s="110"/>
      <c r="CC74" s="110"/>
      <c r="CD74" s="110"/>
      <c r="CE74" s="110"/>
      <c r="CF74" s="110"/>
      <c r="CG74" s="110"/>
      <c r="CH74" s="110"/>
      <c r="CI74" s="110"/>
      <c r="CJ74" s="110"/>
      <c r="CK74" s="110"/>
      <c r="CL74" s="110"/>
      <c r="CM74" s="110"/>
      <c r="CN74" s="110"/>
      <c r="CO74" s="110"/>
      <c r="CP74" s="110"/>
      <c r="CQ74" s="110"/>
      <c r="CR74" s="110"/>
      <c r="CS74" s="110"/>
      <c r="CT74" s="110"/>
      <c r="CU74" s="110"/>
      <c r="CV74" s="110"/>
      <c r="CW74" s="110"/>
      <c r="CX74" s="110"/>
    </row>
    <row r="75" spans="7:102" ht="14.25" customHeight="1" x14ac:dyDescent="0.25">
      <c r="G75" s="294" t="s">
        <v>1681</v>
      </c>
      <c r="H75" s="295"/>
      <c r="I75" s="295"/>
      <c r="J75" s="295"/>
      <c r="K75" s="295"/>
      <c r="L75" s="295"/>
      <c r="M75" s="294"/>
      <c r="N75" s="295"/>
      <c r="O75" s="295"/>
      <c r="P75" s="295"/>
      <c r="Q75" s="294"/>
      <c r="R75" s="295"/>
      <c r="S75" s="295"/>
      <c r="T75" s="296"/>
      <c r="U75" s="294"/>
      <c r="V75" s="295"/>
      <c r="W75" s="295"/>
      <c r="X75" s="295"/>
      <c r="Y75" s="295"/>
      <c r="Z75" s="295"/>
      <c r="AA75" s="294"/>
      <c r="AB75" s="295"/>
      <c r="AC75" s="295"/>
      <c r="AD75" s="296"/>
      <c r="AE75" s="294"/>
      <c r="AF75" s="295"/>
      <c r="AG75" s="295"/>
      <c r="AH75" s="296"/>
      <c r="AI75" s="110"/>
      <c r="AJ75" s="110"/>
      <c r="AK75" s="110"/>
      <c r="AL75" s="110"/>
      <c r="AM75" s="110"/>
      <c r="AN75" s="110"/>
      <c r="AO75" s="110"/>
      <c r="AP75" s="110"/>
      <c r="AQ75" s="110"/>
      <c r="AR75" s="110"/>
      <c r="AS75" s="110"/>
      <c r="AT75" s="110"/>
      <c r="AU75" s="110"/>
      <c r="AV75" s="110"/>
      <c r="AW75" s="110"/>
      <c r="AX75" s="110"/>
      <c r="AY75" s="110"/>
      <c r="AZ75" s="110"/>
      <c r="BA75" s="110"/>
      <c r="BB75" s="110"/>
      <c r="BC75" s="110"/>
      <c r="BD75" s="110"/>
      <c r="BE75" s="110"/>
      <c r="BF75" s="110"/>
      <c r="BG75" s="110"/>
      <c r="BH75" s="110"/>
      <c r="BI75" s="110"/>
      <c r="BJ75" s="110"/>
      <c r="BK75" s="110"/>
      <c r="BL75" s="110"/>
      <c r="BM75" s="110"/>
      <c r="BN75" s="110"/>
      <c r="BO75" s="110"/>
      <c r="BP75" s="110"/>
      <c r="BQ75" s="110"/>
      <c r="BR75" s="110"/>
      <c r="BS75" s="110"/>
      <c r="BT75" s="110"/>
      <c r="BU75" s="110"/>
      <c r="BV75" s="110"/>
      <c r="BW75" s="110"/>
      <c r="BX75" s="110"/>
      <c r="BY75" s="110"/>
      <c r="BZ75" s="110"/>
      <c r="CA75" s="110"/>
      <c r="CB75" s="110"/>
      <c r="CC75" s="110"/>
      <c r="CD75" s="110"/>
      <c r="CE75" s="110"/>
      <c r="CF75" s="110"/>
      <c r="CG75" s="110"/>
      <c r="CH75" s="110"/>
      <c r="CI75" s="110"/>
      <c r="CJ75" s="110"/>
      <c r="CK75" s="110"/>
      <c r="CL75" s="110"/>
      <c r="CM75" s="110"/>
      <c r="CN75" s="110"/>
      <c r="CO75" s="110"/>
      <c r="CP75" s="110"/>
      <c r="CQ75" s="110"/>
      <c r="CR75" s="110"/>
      <c r="CS75" s="110"/>
      <c r="CT75" s="110"/>
      <c r="CU75" s="110"/>
      <c r="CV75" s="110"/>
      <c r="CW75" s="110"/>
      <c r="CX75" s="110"/>
    </row>
    <row r="76" spans="7:102" ht="14.25" customHeight="1" x14ac:dyDescent="0.25">
      <c r="G76" s="294" t="s">
        <v>1681</v>
      </c>
      <c r="H76" s="295"/>
      <c r="I76" s="295"/>
      <c r="J76" s="295"/>
      <c r="K76" s="295"/>
      <c r="L76" s="295"/>
      <c r="M76" s="294"/>
      <c r="N76" s="295"/>
      <c r="O76" s="295"/>
      <c r="P76" s="295"/>
      <c r="Q76" s="294"/>
      <c r="R76" s="295"/>
      <c r="S76" s="295"/>
      <c r="T76" s="296"/>
      <c r="U76" s="294"/>
      <c r="V76" s="295"/>
      <c r="W76" s="295"/>
      <c r="X76" s="295"/>
      <c r="Y76" s="295"/>
      <c r="Z76" s="295"/>
      <c r="AA76" s="294"/>
      <c r="AB76" s="295"/>
      <c r="AC76" s="295"/>
      <c r="AD76" s="296"/>
      <c r="AE76" s="294"/>
      <c r="AF76" s="295"/>
      <c r="AG76" s="295"/>
      <c r="AH76" s="296"/>
      <c r="AI76" s="110"/>
      <c r="AJ76" s="110"/>
      <c r="AK76" s="110"/>
      <c r="AL76" s="110"/>
      <c r="AM76" s="110"/>
      <c r="AN76" s="110"/>
      <c r="AO76" s="110"/>
      <c r="AP76" s="110"/>
      <c r="AQ76" s="110"/>
      <c r="AR76" s="110"/>
      <c r="AS76" s="110"/>
      <c r="AT76" s="110"/>
      <c r="AU76" s="110"/>
      <c r="AV76" s="110"/>
      <c r="AW76" s="110"/>
      <c r="AX76" s="110"/>
      <c r="AY76" s="110"/>
      <c r="AZ76" s="110"/>
      <c r="BA76" s="110"/>
      <c r="BB76" s="110"/>
      <c r="BC76" s="110"/>
      <c r="BD76" s="110"/>
      <c r="BE76" s="110"/>
      <c r="BF76" s="110"/>
      <c r="BG76" s="110"/>
      <c r="BH76" s="110"/>
      <c r="BI76" s="110"/>
      <c r="BJ76" s="110"/>
      <c r="BK76" s="110"/>
      <c r="BL76" s="110"/>
      <c r="BM76" s="110"/>
      <c r="BN76" s="110"/>
      <c r="BO76" s="110"/>
      <c r="BP76" s="110"/>
      <c r="BQ76" s="110"/>
      <c r="BR76" s="110"/>
      <c r="BS76" s="110"/>
      <c r="BT76" s="110"/>
      <c r="BU76" s="110"/>
      <c r="BV76" s="110"/>
      <c r="BW76" s="110"/>
      <c r="BX76" s="110"/>
      <c r="BY76" s="110"/>
      <c r="BZ76" s="110"/>
      <c r="CA76" s="110"/>
      <c r="CB76" s="110"/>
      <c r="CC76" s="110"/>
      <c r="CD76" s="110"/>
      <c r="CE76" s="110"/>
      <c r="CF76" s="110"/>
      <c r="CG76" s="110"/>
      <c r="CH76" s="110"/>
      <c r="CI76" s="110"/>
      <c r="CJ76" s="110"/>
      <c r="CK76" s="110"/>
      <c r="CL76" s="110"/>
      <c r="CM76" s="110"/>
      <c r="CN76" s="110"/>
      <c r="CO76" s="110"/>
      <c r="CP76" s="110"/>
      <c r="CQ76" s="110"/>
      <c r="CR76" s="110"/>
      <c r="CS76" s="110"/>
      <c r="CT76" s="110"/>
      <c r="CU76" s="110"/>
      <c r="CV76" s="110"/>
      <c r="CW76" s="110"/>
      <c r="CX76" s="110"/>
    </row>
    <row r="77" spans="7:102" ht="14.25" customHeight="1" x14ac:dyDescent="0.25">
      <c r="G77" s="294" t="s">
        <v>1681</v>
      </c>
      <c r="H77" s="295"/>
      <c r="I77" s="295"/>
      <c r="J77" s="295"/>
      <c r="K77" s="295"/>
      <c r="L77" s="295"/>
      <c r="M77" s="294"/>
      <c r="N77" s="295"/>
      <c r="O77" s="295"/>
      <c r="P77" s="295"/>
      <c r="Q77" s="294"/>
      <c r="R77" s="295"/>
      <c r="S77" s="295"/>
      <c r="T77" s="296"/>
      <c r="U77" s="294"/>
      <c r="V77" s="295"/>
      <c r="W77" s="295"/>
      <c r="X77" s="295"/>
      <c r="Y77" s="295"/>
      <c r="Z77" s="295"/>
      <c r="AA77" s="294"/>
      <c r="AB77" s="295"/>
      <c r="AC77" s="295"/>
      <c r="AD77" s="296"/>
      <c r="AE77" s="294"/>
      <c r="AF77" s="295"/>
      <c r="AG77" s="295"/>
      <c r="AH77" s="296"/>
      <c r="AI77" s="110"/>
      <c r="AJ77" s="110"/>
      <c r="AK77" s="110"/>
      <c r="AL77" s="110"/>
      <c r="AM77" s="110"/>
      <c r="AN77" s="110"/>
      <c r="AO77" s="110"/>
      <c r="AP77" s="110"/>
      <c r="AQ77" s="110"/>
      <c r="AR77" s="110"/>
      <c r="AS77" s="110"/>
      <c r="AT77" s="110"/>
      <c r="AU77" s="110"/>
      <c r="AV77" s="110"/>
      <c r="AW77" s="110"/>
      <c r="AX77" s="110"/>
      <c r="AY77" s="110"/>
      <c r="AZ77" s="110"/>
      <c r="BA77" s="110"/>
      <c r="BB77" s="110"/>
      <c r="BC77" s="110"/>
      <c r="BD77" s="110"/>
      <c r="BE77" s="110"/>
      <c r="BF77" s="110"/>
      <c r="BG77" s="110"/>
      <c r="BH77" s="110"/>
      <c r="BI77" s="110"/>
      <c r="BJ77" s="110"/>
      <c r="BK77" s="110"/>
      <c r="BL77" s="110"/>
      <c r="BM77" s="110"/>
      <c r="BN77" s="110"/>
      <c r="BO77" s="110"/>
      <c r="BP77" s="110"/>
      <c r="BQ77" s="110"/>
      <c r="BR77" s="110"/>
      <c r="BS77" s="110"/>
      <c r="BT77" s="110"/>
      <c r="BU77" s="110"/>
      <c r="BV77" s="110"/>
      <c r="BW77" s="110"/>
      <c r="BX77" s="110"/>
      <c r="BY77" s="110"/>
      <c r="BZ77" s="110"/>
      <c r="CA77" s="110"/>
      <c r="CB77" s="110"/>
      <c r="CC77" s="110"/>
      <c r="CD77" s="110"/>
      <c r="CE77" s="110"/>
      <c r="CF77" s="110"/>
      <c r="CG77" s="110"/>
      <c r="CH77" s="110"/>
      <c r="CI77" s="110"/>
      <c r="CJ77" s="110"/>
      <c r="CK77" s="110"/>
      <c r="CL77" s="110"/>
      <c r="CM77" s="110"/>
      <c r="CN77" s="110"/>
      <c r="CO77" s="110"/>
      <c r="CP77" s="110"/>
      <c r="CQ77" s="110"/>
      <c r="CR77" s="110"/>
      <c r="CS77" s="110"/>
      <c r="CT77" s="110"/>
      <c r="CU77" s="110"/>
      <c r="CV77" s="110"/>
      <c r="CW77" s="110"/>
      <c r="CX77" s="110"/>
    </row>
    <row r="78" spans="7:102" ht="14.25" customHeight="1" x14ac:dyDescent="0.25">
      <c r="G78" s="294" t="s">
        <v>1681</v>
      </c>
      <c r="H78" s="295"/>
      <c r="I78" s="295"/>
      <c r="J78" s="295"/>
      <c r="K78" s="295"/>
      <c r="L78" s="295"/>
      <c r="M78" s="294"/>
      <c r="N78" s="295"/>
      <c r="O78" s="295"/>
      <c r="P78" s="295"/>
      <c r="Q78" s="294"/>
      <c r="R78" s="295"/>
      <c r="S78" s="295"/>
      <c r="T78" s="296"/>
      <c r="U78" s="294"/>
      <c r="V78" s="295"/>
      <c r="W78" s="295"/>
      <c r="X78" s="295"/>
      <c r="Y78" s="295"/>
      <c r="Z78" s="295"/>
      <c r="AA78" s="294"/>
      <c r="AB78" s="295"/>
      <c r="AC78" s="295"/>
      <c r="AD78" s="296"/>
      <c r="AE78" s="294"/>
      <c r="AF78" s="295"/>
      <c r="AG78" s="295"/>
      <c r="AH78" s="296"/>
      <c r="AI78" s="110"/>
      <c r="AJ78" s="110"/>
      <c r="AK78" s="110"/>
      <c r="AL78" s="110"/>
      <c r="AM78" s="110"/>
      <c r="AN78" s="110"/>
      <c r="AO78" s="110"/>
      <c r="AP78" s="110"/>
      <c r="AQ78" s="110"/>
      <c r="AR78" s="110"/>
      <c r="AS78" s="110"/>
      <c r="AT78" s="110"/>
      <c r="AU78" s="110"/>
      <c r="AV78" s="110"/>
      <c r="AW78" s="110"/>
      <c r="AX78" s="110"/>
      <c r="AY78" s="110"/>
      <c r="AZ78" s="110"/>
      <c r="BA78" s="110"/>
      <c r="BB78" s="110"/>
      <c r="BC78" s="110"/>
      <c r="BD78" s="110"/>
      <c r="BE78" s="110"/>
      <c r="BF78" s="110"/>
      <c r="BG78" s="110"/>
      <c r="BH78" s="110"/>
      <c r="BI78" s="110"/>
      <c r="BJ78" s="110"/>
      <c r="BK78" s="110"/>
      <c r="BL78" s="110"/>
      <c r="BM78" s="110"/>
      <c r="BN78" s="110"/>
      <c r="BO78" s="110"/>
      <c r="BP78" s="110"/>
      <c r="BQ78" s="110"/>
      <c r="BR78" s="110"/>
      <c r="BS78" s="110"/>
      <c r="BT78" s="110"/>
      <c r="BU78" s="110"/>
      <c r="BV78" s="110"/>
      <c r="BW78" s="110"/>
      <c r="BX78" s="110"/>
      <c r="BY78" s="110"/>
      <c r="BZ78" s="110"/>
      <c r="CA78" s="110"/>
      <c r="CB78" s="110"/>
      <c r="CC78" s="110"/>
      <c r="CD78" s="110"/>
      <c r="CE78" s="110"/>
      <c r="CF78" s="110"/>
      <c r="CG78" s="110"/>
      <c r="CH78" s="110"/>
      <c r="CI78" s="110"/>
      <c r="CJ78" s="110"/>
      <c r="CK78" s="110"/>
      <c r="CL78" s="110"/>
      <c r="CM78" s="110"/>
      <c r="CN78" s="110"/>
      <c r="CO78" s="110"/>
      <c r="CP78" s="110"/>
      <c r="CQ78" s="110"/>
      <c r="CR78" s="110"/>
      <c r="CS78" s="110"/>
      <c r="CT78" s="110"/>
      <c r="CU78" s="110"/>
      <c r="CV78" s="110"/>
      <c r="CW78" s="110"/>
      <c r="CX78" s="110"/>
    </row>
    <row r="79" spans="7:102" ht="14.25" customHeight="1" x14ac:dyDescent="0.25">
      <c r="G79" s="187"/>
      <c r="H79" s="188"/>
      <c r="I79" s="188"/>
      <c r="J79" s="188"/>
      <c r="K79" s="188"/>
      <c r="L79" s="188"/>
      <c r="M79" s="187"/>
      <c r="N79" s="188"/>
      <c r="O79" s="188"/>
      <c r="P79" s="188"/>
      <c r="Q79" s="187"/>
      <c r="R79" s="188"/>
      <c r="S79" s="188"/>
      <c r="T79" s="191"/>
      <c r="U79" s="187"/>
      <c r="V79" s="188"/>
      <c r="W79" s="188"/>
      <c r="X79" s="188"/>
      <c r="Y79" s="188"/>
      <c r="Z79" s="188"/>
      <c r="AA79" s="187"/>
      <c r="AB79" s="188"/>
      <c r="AC79" s="188"/>
      <c r="AD79" s="191"/>
      <c r="AE79" s="187"/>
      <c r="AF79" s="188"/>
      <c r="AG79" s="188"/>
      <c r="AH79" s="191"/>
      <c r="AI79" s="110"/>
      <c r="AJ79" s="110"/>
      <c r="AK79" s="110"/>
      <c r="AL79" s="110"/>
      <c r="AM79" s="110"/>
      <c r="AN79" s="110"/>
      <c r="AO79" s="110"/>
      <c r="AP79" s="110"/>
      <c r="AQ79" s="110"/>
      <c r="AR79" s="110"/>
      <c r="AS79" s="110"/>
      <c r="AT79" s="110"/>
      <c r="AU79" s="110"/>
      <c r="AV79" s="110"/>
      <c r="AW79" s="110"/>
      <c r="AX79" s="110"/>
      <c r="AY79" s="110"/>
      <c r="AZ79" s="110"/>
      <c r="BA79" s="110"/>
      <c r="BB79" s="110"/>
      <c r="BC79" s="110"/>
      <c r="BD79" s="110"/>
      <c r="BE79" s="110"/>
      <c r="BF79" s="110"/>
      <c r="BG79" s="110"/>
      <c r="BH79" s="110"/>
      <c r="BI79" s="110"/>
      <c r="BJ79" s="110"/>
      <c r="BK79" s="110"/>
      <c r="BL79" s="110"/>
      <c r="BM79" s="110"/>
      <c r="BN79" s="110"/>
      <c r="BO79" s="110"/>
      <c r="BP79" s="110"/>
      <c r="BQ79" s="110"/>
      <c r="BR79" s="110"/>
      <c r="BS79" s="110"/>
      <c r="BT79" s="110"/>
      <c r="BU79" s="110"/>
      <c r="BV79" s="110"/>
      <c r="BW79" s="110"/>
      <c r="BX79" s="110"/>
      <c r="BY79" s="110"/>
      <c r="BZ79" s="110"/>
      <c r="CA79" s="110"/>
      <c r="CB79" s="110"/>
      <c r="CC79" s="110"/>
      <c r="CD79" s="110"/>
      <c r="CE79" s="110"/>
      <c r="CF79" s="110"/>
      <c r="CG79" s="110"/>
      <c r="CH79" s="110"/>
      <c r="CI79" s="110"/>
      <c r="CJ79" s="110"/>
      <c r="CK79" s="110"/>
      <c r="CL79" s="110"/>
      <c r="CM79" s="110"/>
      <c r="CN79" s="110"/>
      <c r="CO79" s="110"/>
      <c r="CP79" s="110"/>
      <c r="CQ79" s="110"/>
      <c r="CR79" s="110"/>
      <c r="CS79" s="110"/>
      <c r="CT79" s="110"/>
      <c r="CU79" s="110"/>
      <c r="CV79" s="110"/>
      <c r="CW79" s="110"/>
      <c r="CX79" s="110"/>
    </row>
    <row r="80" spans="7:102" ht="14.25" customHeight="1" x14ac:dyDescent="0.25">
      <c r="G80" s="110"/>
      <c r="H80" s="110"/>
      <c r="I80" s="110"/>
      <c r="J80" s="110"/>
      <c r="K80" s="110"/>
      <c r="L80" s="110"/>
      <c r="M80" s="110"/>
      <c r="N80" s="110"/>
      <c r="O80" s="110"/>
      <c r="P80" s="110"/>
      <c r="Q80" s="110"/>
      <c r="R80" s="110"/>
      <c r="S80" s="110"/>
      <c r="T80" s="110"/>
      <c r="U80" s="110"/>
      <c r="V80" s="110"/>
      <c r="W80" s="110"/>
      <c r="X80" s="110"/>
      <c r="Y80" s="110"/>
      <c r="Z80" s="110"/>
      <c r="AA80" s="110"/>
      <c r="AB80" s="110"/>
      <c r="AC80" s="110"/>
      <c r="AD80" s="110"/>
      <c r="AE80" s="110"/>
      <c r="AF80" s="110"/>
      <c r="AG80" s="110"/>
      <c r="AH80" s="110"/>
      <c r="AI80" s="110"/>
      <c r="AJ80" s="110"/>
      <c r="AK80" s="110"/>
      <c r="AL80" s="110"/>
      <c r="AM80" s="110"/>
      <c r="AN80" s="110"/>
      <c r="AO80" s="110"/>
      <c r="AP80" s="110"/>
      <c r="AQ80" s="110"/>
      <c r="AR80" s="110"/>
      <c r="AS80" s="110"/>
      <c r="AT80" s="110"/>
      <c r="AU80" s="110"/>
      <c r="AV80" s="110"/>
      <c r="AW80" s="110"/>
      <c r="AX80" s="110"/>
      <c r="AY80" s="110"/>
      <c r="AZ80" s="110"/>
      <c r="BA80" s="110"/>
      <c r="BB80" s="110"/>
      <c r="BC80" s="110"/>
      <c r="BD80" s="110"/>
      <c r="BE80" s="110"/>
      <c r="BF80" s="110"/>
      <c r="BG80" s="110"/>
      <c r="BH80" s="110"/>
      <c r="BI80" s="110"/>
      <c r="BJ80" s="110"/>
      <c r="BK80" s="110"/>
      <c r="BL80" s="110"/>
      <c r="BM80" s="110"/>
      <c r="BN80" s="110"/>
      <c r="BO80" s="110"/>
      <c r="BP80" s="110"/>
      <c r="BQ80" s="110"/>
      <c r="BR80" s="110"/>
      <c r="BS80" s="110"/>
      <c r="BT80" s="110"/>
      <c r="BU80" s="110"/>
      <c r="BV80" s="110"/>
      <c r="BW80" s="110"/>
      <c r="BX80" s="110"/>
      <c r="BY80" s="110"/>
      <c r="BZ80" s="110"/>
      <c r="CA80" s="110"/>
      <c r="CB80" s="110"/>
      <c r="CC80" s="110"/>
      <c r="CD80" s="110"/>
      <c r="CE80" s="110"/>
      <c r="CF80" s="110"/>
      <c r="CG80" s="110"/>
      <c r="CH80" s="110"/>
      <c r="CI80" s="110"/>
      <c r="CJ80" s="110"/>
      <c r="CK80" s="110"/>
      <c r="CL80" s="110"/>
      <c r="CM80" s="110"/>
      <c r="CN80" s="110"/>
      <c r="CO80" s="110"/>
      <c r="CP80" s="110"/>
      <c r="CQ80" s="110"/>
      <c r="CR80" s="110"/>
      <c r="CS80" s="110"/>
      <c r="CT80" s="110"/>
      <c r="CU80" s="110"/>
      <c r="CV80" s="110"/>
      <c r="CW80" s="110"/>
      <c r="CX80" s="110"/>
    </row>
    <row r="81" spans="7:102" ht="14.25" customHeight="1" x14ac:dyDescent="0.25">
      <c r="G81" s="110"/>
      <c r="H81" s="110"/>
      <c r="I81" s="110"/>
      <c r="J81" s="110"/>
      <c r="K81" s="110"/>
      <c r="L81" s="110"/>
      <c r="M81" s="110"/>
      <c r="N81" s="110"/>
      <c r="O81" s="110"/>
      <c r="P81" s="110"/>
      <c r="Q81" s="110"/>
      <c r="R81" s="110"/>
      <c r="S81" s="110"/>
      <c r="T81" s="110"/>
      <c r="U81" s="110"/>
      <c r="V81" s="110"/>
      <c r="W81" s="110"/>
      <c r="X81" s="110"/>
      <c r="Y81" s="110"/>
      <c r="Z81" s="110"/>
      <c r="AA81" s="110"/>
      <c r="AB81" s="110"/>
      <c r="AC81" s="110"/>
      <c r="AD81" t="s">
        <v>1765</v>
      </c>
      <c r="AG81" t="str">
        <f>K!S17</f>
        <v>K-1</v>
      </c>
      <c r="AI81" s="110"/>
      <c r="AJ81" s="110"/>
      <c r="AK81" s="110"/>
      <c r="AL81" s="110"/>
      <c r="AM81" s="110"/>
      <c r="AN81" s="110"/>
      <c r="AO81" s="110"/>
      <c r="AP81" s="110"/>
      <c r="AQ81" s="110"/>
      <c r="AR81" s="110"/>
      <c r="AS81" s="110"/>
      <c r="AT81" s="110"/>
      <c r="AU81" s="110"/>
      <c r="AV81" s="110"/>
      <c r="AW81" s="110"/>
      <c r="AX81" s="110"/>
      <c r="AY81" s="110"/>
      <c r="AZ81" s="110"/>
      <c r="BA81" s="110"/>
      <c r="BB81" s="110"/>
      <c r="BC81" s="110"/>
      <c r="BD81" s="110"/>
      <c r="BE81" s="110"/>
      <c r="BF81" s="110"/>
      <c r="BG81" s="110"/>
      <c r="BH81" s="110"/>
      <c r="BI81" s="110"/>
      <c r="BJ81" s="110"/>
      <c r="BK81" s="110"/>
      <c r="BL81" s="110"/>
      <c r="BM81" s="110"/>
      <c r="BN81" s="110"/>
      <c r="BO81" s="110"/>
      <c r="BP81" s="110"/>
      <c r="BQ81" s="110"/>
      <c r="BR81" s="110"/>
      <c r="BS81" s="110"/>
      <c r="BT81" s="110"/>
      <c r="BU81" s="110"/>
      <c r="BV81" s="110"/>
      <c r="BW81" s="110"/>
      <c r="BX81" s="110"/>
      <c r="BY81" s="110"/>
      <c r="BZ81" s="110"/>
      <c r="CA81" s="110"/>
      <c r="CB81" s="110"/>
      <c r="CC81" s="110"/>
      <c r="CD81" s="110"/>
      <c r="CE81" s="110"/>
      <c r="CF81" s="110"/>
      <c r="CG81" s="110"/>
      <c r="CH81" s="110"/>
      <c r="CI81" s="110"/>
      <c r="CJ81" s="110"/>
      <c r="CK81" s="110"/>
      <c r="CL81" s="110"/>
      <c r="CM81" s="110"/>
      <c r="CN81" s="110"/>
      <c r="CO81" s="110"/>
      <c r="CP81" s="110"/>
      <c r="CQ81" s="110"/>
      <c r="CR81" s="110"/>
      <c r="CS81" s="110"/>
      <c r="CT81" s="110"/>
      <c r="CU81" s="110"/>
      <c r="CV81" s="110"/>
      <c r="CW81" s="110"/>
      <c r="CX81" s="110"/>
    </row>
  </sheetData>
  <mergeCells count="303">
    <mergeCell ref="X40:AB40"/>
    <mergeCell ref="BK30:BO30"/>
    <mergeCell ref="BP16:BT16"/>
    <mergeCell ref="CT28:CX28"/>
    <mergeCell ref="AG22:AK22"/>
    <mergeCell ref="CJ24:CN24"/>
    <mergeCell ref="CE28:CI28"/>
    <mergeCell ref="CO19:CS19"/>
    <mergeCell ref="AQ22:AU22"/>
    <mergeCell ref="AL26:AP26"/>
    <mergeCell ref="BF27:BJ27"/>
    <mergeCell ref="BP18:BT18"/>
    <mergeCell ref="AG21:AK21"/>
    <mergeCell ref="AB25:AF25"/>
    <mergeCell ref="AL16:AP16"/>
    <mergeCell ref="CT20:CX20"/>
    <mergeCell ref="CO16:CS16"/>
    <mergeCell ref="CT21:CX21"/>
    <mergeCell ref="BZ16:CD16"/>
    <mergeCell ref="CJ16:CN16"/>
    <mergeCell ref="CT14:CX16"/>
    <mergeCell ref="AV16:AZ16"/>
    <mergeCell ref="BF16:BJ16"/>
    <mergeCell ref="CT27:CX27"/>
    <mergeCell ref="CE30:CI30"/>
    <mergeCell ref="AL25:AP25"/>
    <mergeCell ref="H22:K23"/>
    <mergeCell ref="BF24:BJ24"/>
    <mergeCell ref="BU29:BY29"/>
    <mergeCell ref="CE20:CI20"/>
    <mergeCell ref="BZ19:CD19"/>
    <mergeCell ref="AB27:AF27"/>
    <mergeCell ref="CE29:CI29"/>
    <mergeCell ref="CE23:CI23"/>
    <mergeCell ref="AV29:AZ29"/>
    <mergeCell ref="BK22:BO22"/>
    <mergeCell ref="BF26:BJ26"/>
    <mergeCell ref="AQ30:AU30"/>
    <mergeCell ref="AG20:AK20"/>
    <mergeCell ref="W25:AA25"/>
    <mergeCell ref="BP26:BT26"/>
    <mergeCell ref="AQ20:AU20"/>
    <mergeCell ref="AG29:AK29"/>
    <mergeCell ref="AL29:AP29"/>
    <mergeCell ref="CT24:CX24"/>
    <mergeCell ref="U27:V27"/>
    <mergeCell ref="B16:E16"/>
    <mergeCell ref="B12:E12"/>
    <mergeCell ref="AV19:AZ19"/>
    <mergeCell ref="U28:V28"/>
    <mergeCell ref="BP20:BT20"/>
    <mergeCell ref="BK24:BO24"/>
    <mergeCell ref="AV28:AZ28"/>
    <mergeCell ref="BF25:BJ25"/>
    <mergeCell ref="H18:K19"/>
    <mergeCell ref="BP28:BT28"/>
    <mergeCell ref="B14:E14"/>
    <mergeCell ref="W18:AA18"/>
    <mergeCell ref="BA28:BE28"/>
    <mergeCell ref="BK28:BO28"/>
    <mergeCell ref="W15:AA16"/>
    <mergeCell ref="AL17:AP17"/>
    <mergeCell ref="AG27:AK27"/>
    <mergeCell ref="AQ18:AU18"/>
    <mergeCell ref="M26:T27"/>
    <mergeCell ref="AV23:AZ23"/>
    <mergeCell ref="H14:T16"/>
    <mergeCell ref="BA18:BE18"/>
    <mergeCell ref="CO30:CS30"/>
    <mergeCell ref="G66:L66"/>
    <mergeCell ref="CE17:CI17"/>
    <mergeCell ref="AA66:AD66"/>
    <mergeCell ref="AB24:AF24"/>
    <mergeCell ref="CJ21:CN21"/>
    <mergeCell ref="G14:G16"/>
    <mergeCell ref="AG25:AK25"/>
    <mergeCell ref="M28:T29"/>
    <mergeCell ref="U66:Z66"/>
    <mergeCell ref="AQ25:AU25"/>
    <mergeCell ref="M24:T25"/>
    <mergeCell ref="CE19:CI19"/>
    <mergeCell ref="BZ23:CD23"/>
    <mergeCell ref="BA17:BE17"/>
    <mergeCell ref="AB26:AF26"/>
    <mergeCell ref="W30:AA30"/>
    <mergeCell ref="CJ23:CN23"/>
    <mergeCell ref="Q66:T66"/>
    <mergeCell ref="BA22:BE22"/>
    <mergeCell ref="W20:AA20"/>
    <mergeCell ref="W14:CS14"/>
    <mergeCell ref="AL22:AP22"/>
    <mergeCell ref="BP25:BT25"/>
    <mergeCell ref="G65:T65"/>
    <mergeCell ref="AV30:AZ30"/>
    <mergeCell ref="CT30:CX30"/>
    <mergeCell ref="W22:AA22"/>
    <mergeCell ref="BZ24:CD24"/>
    <mergeCell ref="CO27:CS27"/>
    <mergeCell ref="BU28:BY28"/>
    <mergeCell ref="B18:E18"/>
    <mergeCell ref="BZ18:CD18"/>
    <mergeCell ref="BA30:BE30"/>
    <mergeCell ref="W21:AA21"/>
    <mergeCell ref="AL24:AP24"/>
    <mergeCell ref="BF23:BJ23"/>
    <mergeCell ref="U24:V24"/>
    <mergeCell ref="U18:V18"/>
    <mergeCell ref="AQ23:AU23"/>
    <mergeCell ref="AV24:AZ24"/>
    <mergeCell ref="M20:T21"/>
    <mergeCell ref="BK29:BO29"/>
    <mergeCell ref="AQ29:AU29"/>
    <mergeCell ref="BU30:BY30"/>
    <mergeCell ref="BP19:BT19"/>
    <mergeCell ref="CE22:CI22"/>
    <mergeCell ref="BK23:BO23"/>
    <mergeCell ref="G7:AK7"/>
    <mergeCell ref="CJ27:CN27"/>
    <mergeCell ref="H34:AK35"/>
    <mergeCell ref="CO22:CS22"/>
    <mergeCell ref="CT18:CX18"/>
    <mergeCell ref="CO25:CS25"/>
    <mergeCell ref="AB19:AF19"/>
    <mergeCell ref="CJ17:CN17"/>
    <mergeCell ref="CE21:CI21"/>
    <mergeCell ref="BZ25:CD25"/>
    <mergeCell ref="AG24:AK24"/>
    <mergeCell ref="H20:K21"/>
    <mergeCell ref="AL19:AP19"/>
    <mergeCell ref="CO21:CS21"/>
    <mergeCell ref="AB28:AF28"/>
    <mergeCell ref="U19:V19"/>
    <mergeCell ref="BF20:BJ20"/>
    <mergeCell ref="BZ27:CD27"/>
    <mergeCell ref="BF17:BJ17"/>
    <mergeCell ref="CT22:CX22"/>
    <mergeCell ref="AG26:AK26"/>
    <mergeCell ref="CO23:CS23"/>
    <mergeCell ref="AB30:AF30"/>
    <mergeCell ref="BP30:BT30"/>
    <mergeCell ref="B6:E6"/>
    <mergeCell ref="BZ17:CD17"/>
    <mergeCell ref="BK21:BO21"/>
    <mergeCell ref="AB20:AF20"/>
    <mergeCell ref="B15:E15"/>
    <mergeCell ref="BF22:BJ22"/>
    <mergeCell ref="AL30:AP30"/>
    <mergeCell ref="CE16:CI16"/>
    <mergeCell ref="AB29:AF29"/>
    <mergeCell ref="AV22:AZ22"/>
    <mergeCell ref="BF19:BJ19"/>
    <mergeCell ref="BA23:BE23"/>
    <mergeCell ref="BK27:BO27"/>
    <mergeCell ref="BP22:BT22"/>
    <mergeCell ref="BF28:BJ28"/>
    <mergeCell ref="BU18:BY18"/>
    <mergeCell ref="BU27:BY27"/>
    <mergeCell ref="W26:AA26"/>
    <mergeCell ref="AQ16:AU16"/>
    <mergeCell ref="BZ28:CD28"/>
    <mergeCell ref="CE18:CI18"/>
    <mergeCell ref="AV21:AZ21"/>
    <mergeCell ref="BU17:BY17"/>
    <mergeCell ref="BP21:BT21"/>
    <mergeCell ref="AE66:AH66"/>
    <mergeCell ref="BU19:BY19"/>
    <mergeCell ref="CJ22:CN22"/>
    <mergeCell ref="BP23:BT23"/>
    <mergeCell ref="AQ17:AU17"/>
    <mergeCell ref="U21:V21"/>
    <mergeCell ref="BF29:BJ29"/>
    <mergeCell ref="AG19:AK19"/>
    <mergeCell ref="CE25:CI25"/>
    <mergeCell ref="AG28:AK28"/>
    <mergeCell ref="AQ19:AU19"/>
    <mergeCell ref="H33:AK33"/>
    <mergeCell ref="AQ28:AU28"/>
    <mergeCell ref="I39:V39"/>
    <mergeCell ref="H43:AK46"/>
    <mergeCell ref="I38:V38"/>
    <mergeCell ref="CJ18:CN18"/>
    <mergeCell ref="BA21:BE21"/>
    <mergeCell ref="AV25:AZ25"/>
    <mergeCell ref="BU21:BY21"/>
    <mergeCell ref="BZ30:CD30"/>
    <mergeCell ref="W17:AA17"/>
    <mergeCell ref="I37:V37"/>
    <mergeCell ref="X39:AB39"/>
    <mergeCell ref="CJ30:CN30"/>
    <mergeCell ref="BA20:BE20"/>
    <mergeCell ref="BK17:BO17"/>
    <mergeCell ref="BF21:BJ21"/>
    <mergeCell ref="AG30:AK30"/>
    <mergeCell ref="BU20:BY20"/>
    <mergeCell ref="BA29:BE29"/>
    <mergeCell ref="W29:AA29"/>
    <mergeCell ref="B19:E19"/>
    <mergeCell ref="W23:AA23"/>
    <mergeCell ref="U26:V26"/>
    <mergeCell ref="B28:E28"/>
    <mergeCell ref="AG23:AK23"/>
    <mergeCell ref="AV26:AZ26"/>
    <mergeCell ref="M22:T23"/>
    <mergeCell ref="BP27:BT27"/>
    <mergeCell ref="BU22:BY22"/>
    <mergeCell ref="H26:K27"/>
    <mergeCell ref="BF30:BJ30"/>
    <mergeCell ref="BK19:BO19"/>
    <mergeCell ref="CJ28:CN28"/>
    <mergeCell ref="U22:V22"/>
    <mergeCell ref="AQ26:AU26"/>
    <mergeCell ref="CJ25:CN25"/>
    <mergeCell ref="CT26:CX26"/>
    <mergeCell ref="CE26:CI26"/>
    <mergeCell ref="BZ20:CD20"/>
    <mergeCell ref="BK26:BO26"/>
    <mergeCell ref="CT29:CX29"/>
    <mergeCell ref="B17:E17"/>
    <mergeCell ref="AB17:AF17"/>
    <mergeCell ref="CO26:CS26"/>
    <mergeCell ref="CE27:CI27"/>
    <mergeCell ref="BZ26:CD26"/>
    <mergeCell ref="CT19:CX19"/>
    <mergeCell ref="CO18:CS18"/>
    <mergeCell ref="BU24:BY24"/>
    <mergeCell ref="CT23:CX23"/>
    <mergeCell ref="CO17:CS17"/>
    <mergeCell ref="CO20:CS20"/>
    <mergeCell ref="CT17:CX17"/>
    <mergeCell ref="U20:V20"/>
    <mergeCell ref="BU26:BY26"/>
    <mergeCell ref="AV20:AZ20"/>
    <mergeCell ref="AQ24:AU24"/>
    <mergeCell ref="BA19:BE19"/>
    <mergeCell ref="BP17:BT17"/>
    <mergeCell ref="CJ20:CN20"/>
    <mergeCell ref="CT25:CX25"/>
    <mergeCell ref="BK25:BO25"/>
    <mergeCell ref="AL20:AP20"/>
    <mergeCell ref="U65:AH65"/>
    <mergeCell ref="B4:E4"/>
    <mergeCell ref="BU23:BY23"/>
    <mergeCell ref="M66:P66"/>
    <mergeCell ref="AV17:AZ17"/>
    <mergeCell ref="AQ21:AU21"/>
    <mergeCell ref="U25:V25"/>
    <mergeCell ref="X37:AB37"/>
    <mergeCell ref="AB22:AF22"/>
    <mergeCell ref="AL28:AP28"/>
    <mergeCell ref="BA27:BE27"/>
    <mergeCell ref="BK18:BO18"/>
    <mergeCell ref="AB21:AF21"/>
    <mergeCell ref="AG16:AK16"/>
    <mergeCell ref="AL21:AP21"/>
    <mergeCell ref="BA24:BE24"/>
    <mergeCell ref="BP29:BT29"/>
    <mergeCell ref="H28:K29"/>
    <mergeCell ref="W27:AA27"/>
    <mergeCell ref="BU25:BY25"/>
    <mergeCell ref="AV18:AZ18"/>
    <mergeCell ref="B8:E8"/>
    <mergeCell ref="AB15:CS15"/>
    <mergeCell ref="I48:AB48"/>
    <mergeCell ref="BZ22:CD22"/>
    <mergeCell ref="U29:V29"/>
    <mergeCell ref="BA16:BE16"/>
    <mergeCell ref="BK20:BO20"/>
    <mergeCell ref="U23:V23"/>
    <mergeCell ref="BA25:BE25"/>
    <mergeCell ref="BK16:BO16"/>
    <mergeCell ref="BP24:BT24"/>
    <mergeCell ref="U14:V16"/>
    <mergeCell ref="W19:AA19"/>
    <mergeCell ref="BZ21:CD21"/>
    <mergeCell ref="W28:AA28"/>
    <mergeCell ref="AQ27:AU27"/>
    <mergeCell ref="AB18:AF18"/>
    <mergeCell ref="B10:E10"/>
    <mergeCell ref="BF18:BJ18"/>
    <mergeCell ref="AL23:AP23"/>
    <mergeCell ref="BA26:BE26"/>
    <mergeCell ref="AV27:AZ27"/>
    <mergeCell ref="CO28:CS28"/>
    <mergeCell ref="CE24:CI24"/>
    <mergeCell ref="CO29:CS29"/>
    <mergeCell ref="BZ29:CD29"/>
    <mergeCell ref="G9:Z11"/>
    <mergeCell ref="B13:E13"/>
    <mergeCell ref="AB23:AF23"/>
    <mergeCell ref="AG18:AK18"/>
    <mergeCell ref="B20:E20"/>
    <mergeCell ref="W24:AA24"/>
    <mergeCell ref="AL27:AP27"/>
    <mergeCell ref="CJ19:CN19"/>
    <mergeCell ref="CO24:CS24"/>
    <mergeCell ref="BU16:BY16"/>
    <mergeCell ref="AB16:AF16"/>
    <mergeCell ref="AG17:AK17"/>
    <mergeCell ref="H24:K25"/>
    <mergeCell ref="M18:T19"/>
    <mergeCell ref="CJ26:CN26"/>
    <mergeCell ref="AL18:AP18"/>
    <mergeCell ref="CJ29:CN29"/>
  </mergeCells>
  <dataValidations count="1">
    <dataValidation type="list" allowBlank="1" showInputMessage="1" showErrorMessage="1" sqref="I38:V38" xr:uid="{7B569D0A-DF8E-4D1A-999B-2C829D8925A5}">
      <formula1>_xlfn.ANCHORARRAY($A$16)</formula1>
    </dataValidation>
  </dataValidations>
  <hyperlinks>
    <hyperlink ref="B4" location="PANDUAN!A1" display="PANDUAN" xr:uid="{00000000-0004-0000-2B01-000000000000}"/>
    <hyperlink ref="B6" location="'EWS DIRECTORY'!A1" display="EWS DIRECTORY" xr:uid="{00000000-0004-0000-2B01-000001000000}"/>
    <hyperlink ref="B8" location="'DATA PEMICU'!A1" display="DATA PEMICU" xr:uid="{00000000-0004-0000-2B01-000002000000}"/>
    <hyperlink ref="B10" location="'DATA PENGUJI'!A1" display="DATA PENGUJI" xr:uid="{00000000-0004-0000-2B01-000003000000}"/>
    <hyperlink ref="B12" location="'MAIN LEVEL'!A1" display="MAIN LEVEL" xr:uid="{00000000-0004-0000-2B01-000004000000}"/>
  </hyperlinks>
  <pageMargins left="0.70866141732283472" right="0.31496062992125978" top="0.55118110236220474" bottom="0.55118110236220474" header="0" footer="0"/>
  <pageSetup paperSize="9" scale="77" orientation="portrait"/>
  <extLst>
    <ext xmlns:x14="http://schemas.microsoft.com/office/spreadsheetml/2009/9/main" uri="{CCE6A557-97BC-4b89-ADB6-D9C93CAAB3DF}">
      <x14:dataValidations xmlns:xm="http://schemas.microsoft.com/office/excel/2006/main" count="1">
        <x14:dataValidation type="list" allowBlank="1" showInputMessage="1" showErrorMessage="1" xr:uid="{BB005AEC-6EE7-499F-A075-021914C31152}">
          <x14:formula1>
            <xm:f>MASTER!$Q$2:$Q$6</xm:f>
          </x14:formula1>
          <xm:sqref>I48:AB48</xm:sqref>
        </x14:dataValidation>
      </x14:dataValidations>
    </ext>
  </extLst>
</worksheet>
</file>

<file path=xl/worksheets/sheet3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1-000000000000}">
  <sheetPr codeName="Sheet136">
    <tabColor theme="4" tint="-0.249977111117893"/>
  </sheetPr>
  <dimension ref="A1:AX64"/>
  <sheetViews>
    <sheetView topLeftCell="B1"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50" width="3.6640625" style="443" customWidth="1"/>
    <col min="51" max="51" width="14.44140625" style="443" customWidth="1"/>
    <col min="52" max="16384" width="14.44140625" style="443"/>
  </cols>
  <sheetData>
    <row r="1" spans="2:46" ht="14.25" customHeight="1" x14ac:dyDescent="0.25">
      <c r="G1" s="223"/>
      <c r="H1" s="223"/>
      <c r="I1" s="223"/>
      <c r="J1" s="223"/>
      <c r="K1" s="223"/>
      <c r="L1" s="223"/>
      <c r="M1" s="223"/>
      <c r="N1" s="223"/>
      <c r="O1" s="223"/>
      <c r="P1" s="223"/>
      <c r="Q1" s="223"/>
      <c r="R1" s="223"/>
      <c r="S1" s="223"/>
      <c r="T1" s="223"/>
      <c r="U1" s="223"/>
      <c r="V1" s="223"/>
      <c r="W1" s="223"/>
      <c r="X1" s="223"/>
    </row>
    <row r="2" spans="2:46" ht="14.25" customHeight="1" x14ac:dyDescent="0.25">
      <c r="G2" s="55" t="s">
        <v>1674</v>
      </c>
      <c r="H2" s="55"/>
      <c r="I2" s="55"/>
      <c r="J2" s="55"/>
      <c r="K2" s="55"/>
      <c r="L2" s="55"/>
      <c r="M2" s="55"/>
      <c r="N2" s="55"/>
    </row>
    <row r="3" spans="2:46" ht="14.25" customHeight="1" x14ac:dyDescent="0.25">
      <c r="B3" s="111"/>
      <c r="C3" s="111"/>
      <c r="D3" s="111"/>
      <c r="E3" s="111"/>
      <c r="G3" s="55"/>
      <c r="H3" s="55"/>
      <c r="I3" s="55"/>
      <c r="J3" s="55"/>
      <c r="K3" s="55"/>
      <c r="L3" s="55"/>
      <c r="M3" s="55"/>
      <c r="N3" s="55"/>
    </row>
    <row r="4" spans="2:46" ht="14.25" customHeight="1" x14ac:dyDescent="0.25">
      <c r="B4" s="762" t="s">
        <v>79</v>
      </c>
      <c r="C4" s="761"/>
      <c r="D4" s="761"/>
      <c r="E4" s="761"/>
      <c r="G4" s="55"/>
      <c r="H4" s="55"/>
      <c r="I4" s="55"/>
      <c r="J4" s="55"/>
      <c r="K4" s="55"/>
      <c r="L4" s="55"/>
      <c r="M4" s="55"/>
      <c r="N4" s="55"/>
    </row>
    <row r="5" spans="2:46" ht="14.25" customHeight="1" x14ac:dyDescent="0.25">
      <c r="B5" s="111"/>
      <c r="C5" s="111"/>
      <c r="D5" s="111"/>
      <c r="E5" s="111"/>
      <c r="G5" s="55"/>
      <c r="H5" s="55"/>
      <c r="I5" s="55"/>
      <c r="J5" s="55"/>
      <c r="K5" s="55"/>
      <c r="L5" s="55"/>
      <c r="M5" s="55"/>
      <c r="N5" s="55"/>
    </row>
    <row r="6" spans="2:46" ht="14.25" customHeight="1" x14ac:dyDescent="0.25">
      <c r="B6" s="762" t="s">
        <v>87</v>
      </c>
      <c r="C6" s="761"/>
      <c r="D6" s="761"/>
      <c r="E6" s="761"/>
      <c r="G6" s="55"/>
      <c r="H6" s="55"/>
      <c r="I6" s="55"/>
      <c r="J6" s="55"/>
      <c r="K6" s="55"/>
      <c r="L6" s="55"/>
      <c r="M6" s="55"/>
      <c r="N6" s="55"/>
    </row>
    <row r="7" spans="2:46" ht="15" customHeight="1" x14ac:dyDescent="0.25">
      <c r="B7" s="111"/>
      <c r="C7" s="111"/>
      <c r="D7" s="111"/>
      <c r="E7" s="111"/>
      <c r="G7" s="996" t="s">
        <v>1774</v>
      </c>
      <c r="H7" s="997"/>
      <c r="I7" s="997"/>
      <c r="J7" s="997"/>
      <c r="K7" s="997"/>
      <c r="L7" s="997"/>
      <c r="M7" s="997"/>
      <c r="N7" s="997"/>
      <c r="O7" s="997"/>
      <c r="P7" s="997"/>
      <c r="Q7" s="997"/>
      <c r="R7" s="997"/>
      <c r="S7" s="997"/>
      <c r="T7" s="997"/>
      <c r="U7" s="997"/>
      <c r="V7" s="997"/>
      <c r="W7" s="997"/>
      <c r="X7" s="997"/>
      <c r="Y7" s="997"/>
      <c r="Z7" s="997"/>
      <c r="AA7" s="997"/>
      <c r="AB7" s="997"/>
      <c r="AC7" s="997"/>
      <c r="AD7" s="997"/>
      <c r="AE7" s="997"/>
      <c r="AF7" s="997"/>
      <c r="AG7" s="997"/>
      <c r="AH7" s="997"/>
      <c r="AI7" s="997"/>
      <c r="AJ7" s="997"/>
      <c r="AK7" s="997"/>
      <c r="AL7" s="997"/>
      <c r="AM7" s="997"/>
      <c r="AN7" s="997"/>
      <c r="AO7" s="997"/>
      <c r="AP7" s="997"/>
      <c r="AQ7" s="997"/>
      <c r="AR7" s="997"/>
      <c r="AS7" s="58"/>
    </row>
    <row r="8" spans="2:46" ht="14.25" customHeight="1" x14ac:dyDescent="0.25">
      <c r="B8" s="762" t="s">
        <v>94</v>
      </c>
      <c r="C8" s="761"/>
      <c r="D8" s="761"/>
      <c r="E8" s="761"/>
      <c r="G8" s="55"/>
      <c r="H8" s="55"/>
      <c r="I8" s="55"/>
      <c r="J8" s="55"/>
      <c r="K8" s="55"/>
      <c r="L8" s="55"/>
      <c r="M8" s="55"/>
      <c r="N8" s="55"/>
    </row>
    <row r="9" spans="2:46" ht="14.25" customHeight="1" x14ac:dyDescent="0.25">
      <c r="B9" s="111"/>
      <c r="C9" s="111"/>
      <c r="D9" s="111"/>
      <c r="E9" s="111"/>
      <c r="G9" s="999" t="str">
        <f>"Rincian "&amp;'K-1'!H18&amp;" "&amp;'K-1'!M18</f>
        <v>Rincian Penghasilan yang seharusnya tidak terhutang PPh (Pasal 17 ayat (2) KUP) Berdasarkan Data Internal dan Eksternal yang dimiliki DJP</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997"/>
      <c r="I10" s="997"/>
      <c r="J10" s="997"/>
      <c r="K10" s="997"/>
      <c r="L10" s="997"/>
      <c r="M10" s="997"/>
      <c r="N10" s="997"/>
      <c r="O10" s="997"/>
      <c r="P10" s="997"/>
      <c r="Q10" s="997"/>
      <c r="R10" s="997"/>
      <c r="S10" s="997"/>
      <c r="T10" s="997"/>
      <c r="U10" s="997"/>
      <c r="V10" s="997"/>
      <c r="W10" s="997"/>
      <c r="X10" s="997"/>
      <c r="Y10" s="997"/>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row>
    <row r="13" spans="2:46" ht="14.25" customHeight="1" x14ac:dyDescent="0.25">
      <c r="B13" s="962" t="str">
        <f>HYPERLINK("#'"&amp;'EWS DIRECTORY'!$J$298&amp;"'!A1",'EWS DIRECTORY'!$J$298)</f>
        <v>K</v>
      </c>
      <c r="C13" s="761"/>
      <c r="D13" s="761"/>
      <c r="E13" s="761"/>
      <c r="G13" s="55" t="s">
        <v>1680</v>
      </c>
      <c r="H13" s="55"/>
      <c r="I13" s="254"/>
      <c r="J13" s="254"/>
      <c r="K13" s="254"/>
      <c r="L13" s="254"/>
      <c r="M13" s="254"/>
      <c r="N13" s="254"/>
    </row>
    <row r="14" spans="2:46" ht="14.25" customHeight="1" x14ac:dyDescent="0.25">
      <c r="B14" s="931" t="str">
        <f>HYPERLINK("#'"&amp;'EWS DIRECTORY'!$J$299&amp;"'!A1",'EWS DIRECTORY'!$J$299)</f>
        <v>K-1</v>
      </c>
      <c r="C14" s="761"/>
      <c r="D14" s="761"/>
      <c r="E14" s="761"/>
      <c r="G14" s="55"/>
      <c r="H14" s="55"/>
      <c r="I14" s="254"/>
      <c r="J14" s="254"/>
      <c r="K14" s="254"/>
      <c r="L14" s="254"/>
      <c r="M14" s="254"/>
      <c r="N14" s="254"/>
    </row>
    <row r="15" spans="2:46" ht="14.25" customHeight="1" x14ac:dyDescent="0.25">
      <c r="B15" s="927" t="str">
        <f>HYPERLINK("#'"&amp;'EWS DIRECTORY'!$J$300&amp;"'!A1",'EWS DIRECTORY'!$J$300)</f>
        <v>K-1-1</v>
      </c>
      <c r="C15" s="761"/>
      <c r="D15" s="761"/>
      <c r="E15" s="761"/>
      <c r="G15" s="55"/>
      <c r="H15" s="55"/>
      <c r="I15" s="254"/>
      <c r="J15" s="254"/>
      <c r="K15" s="254"/>
      <c r="L15" s="254"/>
      <c r="M15" s="254"/>
      <c r="N15" s="254"/>
    </row>
    <row r="16" spans="2:46" ht="14.25" customHeight="1" x14ac:dyDescent="0.25">
      <c r="B16" s="929" t="str">
        <f>HYPERLINK("#'"&amp;'EWS DIRECTORY'!$J$301&amp;"'!A1",'EWS DIRECTORY'!$J$301)</f>
        <v>K-1-2</v>
      </c>
      <c r="C16" s="761"/>
      <c r="D16" s="761"/>
      <c r="E16" s="761"/>
      <c r="G16" s="55"/>
      <c r="H16" s="55"/>
      <c r="I16" s="254"/>
      <c r="J16" s="254"/>
      <c r="K16" s="254"/>
      <c r="L16" s="254"/>
      <c r="M16" s="254"/>
      <c r="N16" s="254"/>
    </row>
    <row r="17" spans="2:50" ht="14.25" customHeight="1" x14ac:dyDescent="0.25">
      <c r="B17" s="929" t="str">
        <f>HYPERLINK("#'"&amp;'EWS DIRECTORY'!$J$302&amp;"'!A1",'EWS DIRECTORY'!$J$302)</f>
        <v>K-1-3</v>
      </c>
      <c r="C17" s="761"/>
      <c r="D17" s="761"/>
      <c r="E17" s="761"/>
      <c r="G17" s="55" t="s">
        <v>1681</v>
      </c>
      <c r="H17" s="55"/>
      <c r="I17" s="55"/>
      <c r="J17" s="254"/>
      <c r="K17" s="254"/>
      <c r="L17" s="254"/>
      <c r="M17" s="254"/>
      <c r="N17" s="254"/>
    </row>
    <row r="18" spans="2:50" ht="14.25" customHeight="1" x14ac:dyDescent="0.25">
      <c r="B18" s="929" t="str">
        <f>HYPERLINK("#'"&amp;'EWS DIRECTORY'!$J$303&amp;"'!A1",'EWS DIRECTORY'!$J$303)</f>
        <v>K-1-4</v>
      </c>
      <c r="C18" s="761"/>
      <c r="D18" s="761"/>
      <c r="E18" s="761"/>
      <c r="G18" s="55" t="s">
        <v>1744</v>
      </c>
      <c r="H18" s="55"/>
      <c r="I18" s="55" t="s">
        <v>1744</v>
      </c>
      <c r="J18" s="254"/>
      <c r="K18" s="254"/>
      <c r="L18" s="254"/>
      <c r="M18" s="254"/>
      <c r="N18" s="254"/>
    </row>
    <row r="19" spans="2:50" ht="14.25" customHeight="1" x14ac:dyDescent="0.25">
      <c r="B19" s="929" t="str">
        <f>HYPERLINK("#'"&amp;'EWS DIRECTORY'!$J$304&amp;"'!A1",'EWS DIRECTORY'!$J$304)</f>
        <v>K-1-5</v>
      </c>
      <c r="C19" s="761"/>
      <c r="D19" s="761"/>
      <c r="E19" s="761"/>
    </row>
    <row r="20" spans="2:50" ht="14.25" customHeight="1" x14ac:dyDescent="0.25">
      <c r="B20" s="929" t="str">
        <f>HYPERLINK("#'"&amp;'EWS DIRECTORY'!$J$305&amp;"'!A1",'EWS DIRECTORY'!$J$305)</f>
        <v>K-1-6</v>
      </c>
      <c r="C20" s="761"/>
      <c r="D20" s="761"/>
      <c r="E20" s="761"/>
      <c r="G20" s="55" t="s">
        <v>1791</v>
      </c>
    </row>
    <row r="21" spans="2:50" ht="14.25" customHeight="1" x14ac:dyDescent="0.25">
      <c r="B21" s="760"/>
      <c r="C21" s="761"/>
      <c r="D21" s="761"/>
      <c r="E21" s="761"/>
      <c r="G21" s="55"/>
    </row>
    <row r="22" spans="2:50" ht="14.25" customHeight="1" x14ac:dyDescent="0.25">
      <c r="B22" s="760"/>
      <c r="C22" s="761"/>
      <c r="D22" s="761"/>
      <c r="E22" s="761"/>
      <c r="G22" s="55"/>
      <c r="H22" s="990" t="s">
        <v>1445</v>
      </c>
      <c r="I22" s="790"/>
      <c r="J22" s="994" t="s">
        <v>1446</v>
      </c>
      <c r="K22" s="764"/>
      <c r="L22" s="764"/>
      <c r="M22" s="764"/>
      <c r="N22" s="764"/>
      <c r="O22" s="764"/>
      <c r="P22" s="764"/>
      <c r="Q22" s="764"/>
      <c r="R22" s="764"/>
      <c r="S22" s="764"/>
      <c r="T22" s="764"/>
      <c r="U22" s="764"/>
      <c r="V22" s="764"/>
      <c r="W22" s="764"/>
      <c r="X22" s="764"/>
      <c r="Y22" s="764"/>
      <c r="Z22" s="764"/>
      <c r="AA22" s="764"/>
      <c r="AB22" s="764"/>
      <c r="AC22" s="764"/>
      <c r="AD22" s="764"/>
      <c r="AE22" s="764"/>
      <c r="AF22" s="764"/>
      <c r="AG22" s="764"/>
      <c r="AH22" s="764"/>
      <c r="AI22" s="764"/>
      <c r="AJ22" s="764"/>
      <c r="AK22" s="764"/>
      <c r="AL22" s="764"/>
      <c r="AM22" s="764"/>
      <c r="AN22" s="764"/>
      <c r="AO22" s="764"/>
      <c r="AP22" s="764"/>
      <c r="AQ22" s="764"/>
      <c r="AR22" s="764"/>
      <c r="AS22" s="764"/>
      <c r="AT22" s="764"/>
      <c r="AU22" s="764"/>
      <c r="AV22" s="764"/>
      <c r="AW22" s="764"/>
      <c r="AX22" s="765"/>
    </row>
    <row r="23" spans="2:50" ht="14.25" customHeight="1" x14ac:dyDescent="0.25">
      <c r="B23" s="760"/>
      <c r="C23" s="761"/>
      <c r="D23" s="761"/>
      <c r="E23" s="761"/>
      <c r="G23" s="55"/>
      <c r="H23" s="806"/>
      <c r="I23" s="807"/>
      <c r="J23" s="978" t="s">
        <v>1452</v>
      </c>
      <c r="K23" s="764"/>
      <c r="L23" s="764"/>
      <c r="M23" s="764"/>
      <c r="N23" s="764"/>
      <c r="O23" s="764"/>
      <c r="P23" s="765"/>
      <c r="Q23" s="978" t="s">
        <v>1453</v>
      </c>
      <c r="R23" s="764"/>
      <c r="S23" s="764"/>
      <c r="T23" s="764"/>
      <c r="U23" s="764"/>
      <c r="V23" s="764"/>
      <c r="W23" s="765"/>
      <c r="X23" s="978" t="s">
        <v>1454</v>
      </c>
      <c r="Y23" s="764"/>
      <c r="Z23" s="764"/>
      <c r="AA23" s="764"/>
      <c r="AB23" s="764"/>
      <c r="AC23" s="764"/>
      <c r="AD23" s="765"/>
      <c r="AE23" s="978" t="s">
        <v>1455</v>
      </c>
      <c r="AF23" s="764"/>
      <c r="AG23" s="764"/>
      <c r="AH23" s="764"/>
      <c r="AI23" s="764"/>
      <c r="AJ23" s="764"/>
      <c r="AK23" s="765"/>
      <c r="AL23" s="978" t="s">
        <v>1456</v>
      </c>
      <c r="AM23" s="764"/>
      <c r="AN23" s="764"/>
      <c r="AO23" s="764"/>
      <c r="AP23" s="764"/>
      <c r="AQ23" s="764"/>
      <c r="AR23" s="764"/>
      <c r="AS23" s="765"/>
      <c r="AT23" s="978" t="s">
        <v>1457</v>
      </c>
      <c r="AU23" s="764"/>
      <c r="AV23" s="764"/>
      <c r="AW23" s="764"/>
      <c r="AX23" s="765"/>
    </row>
    <row r="24" spans="2:50" ht="48" customHeight="1" x14ac:dyDescent="0.25">
      <c r="B24" s="760"/>
      <c r="C24" s="761"/>
      <c r="D24" s="761"/>
      <c r="E24" s="761"/>
      <c r="G24" s="55"/>
      <c r="H24" s="1221">
        <v>1</v>
      </c>
      <c r="I24" s="765"/>
      <c r="J24" s="1222" t="e">
        <f>ID_MS_TH_PJK</f>
        <v>#N/A</v>
      </c>
      <c r="K24" s="764"/>
      <c r="L24" s="764"/>
      <c r="M24" s="764"/>
      <c r="N24" s="764"/>
      <c r="O24" s="764"/>
      <c r="P24" s="765"/>
      <c r="Q24" s="1222" t="e">
        <f>NO_BPS</f>
        <v>#N/A</v>
      </c>
      <c r="R24" s="764"/>
      <c r="S24" s="764"/>
      <c r="T24" s="764"/>
      <c r="U24" s="764"/>
      <c r="V24" s="764"/>
      <c r="W24" s="765"/>
      <c r="X24" s="1222" t="e">
        <f>PEMBETULAN_KE</f>
        <v>#N/A</v>
      </c>
      <c r="Y24" s="764"/>
      <c r="Z24" s="764"/>
      <c r="AA24" s="764"/>
      <c r="AB24" s="764"/>
      <c r="AC24" s="764"/>
      <c r="AD24" s="765"/>
      <c r="AE24" s="1222" t="e">
        <f>TGL_TERIMA</f>
        <v>#N/A</v>
      </c>
      <c r="AF24" s="764"/>
      <c r="AG24" s="764"/>
      <c r="AH24" s="764"/>
      <c r="AI24" s="764"/>
      <c r="AJ24" s="764"/>
      <c r="AK24" s="765"/>
      <c r="AL24" s="984" t="s">
        <v>1528</v>
      </c>
      <c r="AM24" s="764"/>
      <c r="AN24" s="764"/>
      <c r="AO24" s="764"/>
      <c r="AP24" s="764"/>
      <c r="AQ24" s="764"/>
      <c r="AR24" s="764"/>
      <c r="AS24" s="765"/>
      <c r="AT24" s="1223">
        <f>'MAIN LEVEL'!AB69</f>
        <v>0</v>
      </c>
      <c r="AU24" s="764"/>
      <c r="AV24" s="764"/>
      <c r="AW24" s="764"/>
      <c r="AX24" s="765"/>
    </row>
    <row r="25" spans="2:50" ht="14.25" customHeight="1" x14ac:dyDescent="0.25">
      <c r="B25" s="760"/>
      <c r="C25" s="761"/>
      <c r="D25" s="761"/>
      <c r="E25" s="761"/>
      <c r="G25" s="55"/>
      <c r="H25" s="255"/>
      <c r="I25" s="255"/>
      <c r="J25" s="255"/>
      <c r="K25" s="255"/>
      <c r="L25" s="255"/>
      <c r="M25" s="255"/>
      <c r="N25" s="255"/>
      <c r="O25" s="255"/>
      <c r="P25" s="255"/>
      <c r="Q25" s="255"/>
      <c r="R25" s="255"/>
    </row>
    <row r="26" spans="2:50" ht="14.25" customHeight="1" x14ac:dyDescent="0.25">
      <c r="B26" s="760"/>
      <c r="C26" s="761"/>
      <c r="D26" s="761"/>
      <c r="E26" s="761"/>
      <c r="G26" s="55"/>
      <c r="H26" s="255"/>
      <c r="I26" s="255"/>
      <c r="J26" s="255"/>
      <c r="K26" s="255"/>
      <c r="L26" s="255"/>
      <c r="M26" s="255"/>
      <c r="N26" s="255"/>
      <c r="O26" s="255"/>
      <c r="P26" s="255"/>
      <c r="Q26" s="255"/>
      <c r="R26" s="255"/>
    </row>
    <row r="27" spans="2:50" ht="14.25" customHeight="1" x14ac:dyDescent="0.25">
      <c r="B27" s="760"/>
      <c r="C27" s="761"/>
      <c r="D27" s="761"/>
      <c r="E27" s="761"/>
      <c r="G27" s="55"/>
      <c r="H27" s="255"/>
      <c r="I27" s="255"/>
      <c r="J27" s="255"/>
      <c r="K27" s="255"/>
      <c r="L27" s="255"/>
      <c r="M27" s="255"/>
      <c r="N27" s="255"/>
      <c r="O27" s="255"/>
      <c r="P27" s="255"/>
      <c r="Q27" s="255"/>
      <c r="R27" s="255"/>
    </row>
    <row r="28" spans="2:50" ht="14.25" customHeight="1" x14ac:dyDescent="0.25">
      <c r="B28" s="760"/>
      <c r="C28" s="761"/>
      <c r="D28" s="761"/>
      <c r="E28" s="761"/>
      <c r="G28" s="55"/>
      <c r="H28" s="990" t="s">
        <v>1445</v>
      </c>
      <c r="I28" s="790"/>
      <c r="J28" s="990" t="s">
        <v>1478</v>
      </c>
      <c r="K28" s="789"/>
      <c r="L28" s="789"/>
      <c r="M28" s="790"/>
      <c r="N28" s="994" t="s">
        <v>1792</v>
      </c>
      <c r="O28" s="764"/>
      <c r="P28" s="764"/>
      <c r="Q28" s="764"/>
      <c r="R28" s="764"/>
      <c r="S28" s="764"/>
      <c r="T28" s="764"/>
      <c r="U28" s="764"/>
      <c r="V28" s="764"/>
      <c r="W28" s="764"/>
      <c r="X28" s="764"/>
      <c r="Y28" s="764"/>
      <c r="Z28" s="765"/>
      <c r="AA28" s="994" t="s">
        <v>1793</v>
      </c>
      <c r="AB28" s="764"/>
      <c r="AC28" s="764"/>
      <c r="AD28" s="764"/>
      <c r="AE28" s="764"/>
      <c r="AF28" s="764"/>
      <c r="AG28" s="764"/>
      <c r="AH28" s="764"/>
      <c r="AI28" s="764"/>
      <c r="AJ28" s="764"/>
      <c r="AK28" s="764"/>
      <c r="AL28" s="764"/>
      <c r="AM28" s="764"/>
      <c r="AN28" s="764"/>
      <c r="AO28" s="764"/>
      <c r="AP28" s="764"/>
      <c r="AQ28" s="764"/>
      <c r="AR28" s="764"/>
      <c r="AS28" s="765"/>
      <c r="AT28" s="990" t="s">
        <v>1481</v>
      </c>
      <c r="AU28" s="789"/>
      <c r="AV28" s="789"/>
      <c r="AW28" s="789"/>
      <c r="AX28" s="790"/>
    </row>
    <row r="29" spans="2:50" ht="14.25" customHeight="1" x14ac:dyDescent="0.25">
      <c r="G29" s="55"/>
      <c r="H29" s="806"/>
      <c r="I29" s="807"/>
      <c r="J29" s="806"/>
      <c r="K29" s="794"/>
      <c r="L29" s="794"/>
      <c r="M29" s="807"/>
      <c r="N29" s="978" t="s">
        <v>796</v>
      </c>
      <c r="O29" s="764"/>
      <c r="P29" s="764"/>
      <c r="Q29" s="764"/>
      <c r="R29" s="764"/>
      <c r="S29" s="764"/>
      <c r="T29" s="765"/>
      <c r="U29" s="978" t="s">
        <v>1401</v>
      </c>
      <c r="V29" s="764"/>
      <c r="W29" s="764"/>
      <c r="X29" s="764"/>
      <c r="Y29" s="764"/>
      <c r="Z29" s="765"/>
      <c r="AA29" s="978" t="s">
        <v>796</v>
      </c>
      <c r="AB29" s="764"/>
      <c r="AC29" s="764"/>
      <c r="AD29" s="764"/>
      <c r="AE29" s="764"/>
      <c r="AF29" s="765"/>
      <c r="AG29" s="978" t="s">
        <v>1794</v>
      </c>
      <c r="AH29" s="764"/>
      <c r="AI29" s="764"/>
      <c r="AJ29" s="764"/>
      <c r="AK29" s="764"/>
      <c r="AL29" s="764"/>
      <c r="AM29" s="765"/>
      <c r="AN29" s="978" t="s">
        <v>1510</v>
      </c>
      <c r="AO29" s="764"/>
      <c r="AP29" s="764"/>
      <c r="AQ29" s="764"/>
      <c r="AR29" s="764"/>
      <c r="AS29" s="765"/>
      <c r="AT29" s="806"/>
      <c r="AU29" s="794"/>
      <c r="AV29" s="794"/>
      <c r="AW29" s="794"/>
      <c r="AX29" s="807"/>
    </row>
    <row r="30" spans="2:50" ht="14.25" customHeight="1" x14ac:dyDescent="0.25">
      <c r="B30" s="760"/>
      <c r="C30" s="761"/>
      <c r="D30" s="761"/>
      <c r="E30" s="761"/>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2:50" ht="14.2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2:50" ht="15" customHeight="1" x14ac:dyDescent="0.25">
      <c r="B32" s="760"/>
      <c r="C32" s="761"/>
      <c r="D32" s="761"/>
      <c r="E32" s="761"/>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2:50" ht="15" customHeight="1"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2:50" ht="15" customHeight="1" x14ac:dyDescent="0.25">
      <c r="B34" s="760"/>
      <c r="C34" s="761"/>
      <c r="D34" s="761"/>
      <c r="E34" s="761"/>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2:50" ht="15" customHeight="1" x14ac:dyDescent="0.25">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2:50" ht="15"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2:50" ht="15"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2:50" ht="15" customHeight="1" x14ac:dyDescent="0.25">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2:50" ht="15" customHeight="1" x14ac:dyDescent="0.25">
      <c r="G40" s="223"/>
      <c r="H40" s="980"/>
      <c r="I40" s="765"/>
      <c r="J40" s="979"/>
      <c r="K40" s="764"/>
      <c r="L40" s="764"/>
      <c r="M40" s="765"/>
      <c r="N40" s="980"/>
      <c r="O40" s="764"/>
      <c r="P40" s="764"/>
      <c r="Q40" s="764"/>
      <c r="R40" s="764"/>
      <c r="S40" s="764"/>
      <c r="T40" s="765"/>
      <c r="U40" s="977"/>
      <c r="V40" s="764"/>
      <c r="W40" s="764"/>
      <c r="X40" s="764"/>
      <c r="Y40" s="764"/>
      <c r="Z40" s="765"/>
      <c r="AA40" s="980"/>
      <c r="AB40" s="764"/>
      <c r="AC40" s="764"/>
      <c r="AD40" s="764"/>
      <c r="AE40" s="764"/>
      <c r="AF40" s="765"/>
      <c r="AG40" s="980"/>
      <c r="AH40" s="764"/>
      <c r="AI40" s="764"/>
      <c r="AJ40" s="764"/>
      <c r="AK40" s="764"/>
      <c r="AL40" s="764"/>
      <c r="AM40" s="765"/>
      <c r="AN40" s="983"/>
      <c r="AO40" s="764"/>
      <c r="AP40" s="764"/>
      <c r="AQ40" s="764"/>
      <c r="AR40" s="764"/>
      <c r="AS40" s="765"/>
      <c r="AT40" s="1063"/>
      <c r="AU40" s="764"/>
      <c r="AV40" s="764"/>
      <c r="AW40" s="764"/>
      <c r="AX40" s="765"/>
    </row>
    <row r="41" spans="2:50" ht="15" customHeight="1" x14ac:dyDescent="0.25">
      <c r="G41" s="223"/>
      <c r="H41" s="980"/>
      <c r="I41" s="765"/>
      <c r="J41" s="979"/>
      <c r="K41" s="764"/>
      <c r="L41" s="764"/>
      <c r="M41" s="765"/>
      <c r="N41" s="980"/>
      <c r="O41" s="764"/>
      <c r="P41" s="764"/>
      <c r="Q41" s="764"/>
      <c r="R41" s="764"/>
      <c r="S41" s="764"/>
      <c r="T41" s="765"/>
      <c r="U41" s="977"/>
      <c r="V41" s="764"/>
      <c r="W41" s="764"/>
      <c r="X41" s="764"/>
      <c r="Y41" s="764"/>
      <c r="Z41" s="765"/>
      <c r="AA41" s="980"/>
      <c r="AB41" s="764"/>
      <c r="AC41" s="764"/>
      <c r="AD41" s="764"/>
      <c r="AE41" s="764"/>
      <c r="AF41" s="765"/>
      <c r="AG41" s="980"/>
      <c r="AH41" s="764"/>
      <c r="AI41" s="764"/>
      <c r="AJ41" s="764"/>
      <c r="AK41" s="764"/>
      <c r="AL41" s="764"/>
      <c r="AM41" s="765"/>
      <c r="AN41" s="983"/>
      <c r="AO41" s="764"/>
      <c r="AP41" s="764"/>
      <c r="AQ41" s="764"/>
      <c r="AR41" s="764"/>
      <c r="AS41" s="765"/>
      <c r="AT41" s="1063"/>
      <c r="AU41" s="764"/>
      <c r="AV41" s="764"/>
      <c r="AW41" s="764"/>
      <c r="AX41" s="765"/>
    </row>
    <row r="42" spans="2:50" ht="15" customHeight="1" x14ac:dyDescent="0.25">
      <c r="G42" s="223"/>
      <c r="H42" s="980"/>
      <c r="I42" s="765"/>
      <c r="J42" s="979"/>
      <c r="K42" s="764"/>
      <c r="L42" s="764"/>
      <c r="M42" s="765"/>
      <c r="N42" s="980"/>
      <c r="O42" s="764"/>
      <c r="P42" s="764"/>
      <c r="Q42" s="764"/>
      <c r="R42" s="764"/>
      <c r="S42" s="764"/>
      <c r="T42" s="765"/>
      <c r="U42" s="977"/>
      <c r="V42" s="764"/>
      <c r="W42" s="764"/>
      <c r="X42" s="764"/>
      <c r="Y42" s="764"/>
      <c r="Z42" s="765"/>
      <c r="AA42" s="980"/>
      <c r="AB42" s="764"/>
      <c r="AC42" s="764"/>
      <c r="AD42" s="764"/>
      <c r="AE42" s="764"/>
      <c r="AF42" s="765"/>
      <c r="AG42" s="980"/>
      <c r="AH42" s="764"/>
      <c r="AI42" s="764"/>
      <c r="AJ42" s="764"/>
      <c r="AK42" s="764"/>
      <c r="AL42" s="764"/>
      <c r="AM42" s="765"/>
      <c r="AN42" s="983"/>
      <c r="AO42" s="764"/>
      <c r="AP42" s="764"/>
      <c r="AQ42" s="764"/>
      <c r="AR42" s="764"/>
      <c r="AS42" s="765"/>
      <c r="AT42" s="1063"/>
      <c r="AU42" s="764"/>
      <c r="AV42" s="764"/>
      <c r="AW42" s="764"/>
      <c r="AX42" s="765"/>
    </row>
    <row r="43" spans="2:50" ht="15" customHeight="1" x14ac:dyDescent="0.25">
      <c r="G43" s="223"/>
      <c r="H43" s="980"/>
      <c r="I43" s="765"/>
      <c r="J43" s="979"/>
      <c r="K43" s="764"/>
      <c r="L43" s="764"/>
      <c r="M43" s="765"/>
      <c r="N43" s="980"/>
      <c r="O43" s="764"/>
      <c r="P43" s="764"/>
      <c r="Q43" s="764"/>
      <c r="R43" s="764"/>
      <c r="S43" s="764"/>
      <c r="T43" s="765"/>
      <c r="U43" s="977"/>
      <c r="V43" s="764"/>
      <c r="W43" s="764"/>
      <c r="X43" s="764"/>
      <c r="Y43" s="764"/>
      <c r="Z43" s="765"/>
      <c r="AA43" s="980"/>
      <c r="AB43" s="764"/>
      <c r="AC43" s="764"/>
      <c r="AD43" s="764"/>
      <c r="AE43" s="764"/>
      <c r="AF43" s="765"/>
      <c r="AG43" s="980"/>
      <c r="AH43" s="764"/>
      <c r="AI43" s="764"/>
      <c r="AJ43" s="764"/>
      <c r="AK43" s="764"/>
      <c r="AL43" s="764"/>
      <c r="AM43" s="765"/>
      <c r="AN43" s="983"/>
      <c r="AO43" s="764"/>
      <c r="AP43" s="764"/>
      <c r="AQ43" s="764"/>
      <c r="AR43" s="764"/>
      <c r="AS43" s="765"/>
      <c r="AT43" s="1063"/>
      <c r="AU43" s="764"/>
      <c r="AV43" s="764"/>
      <c r="AW43" s="764"/>
      <c r="AX43" s="765"/>
    </row>
    <row r="44" spans="2:50" ht="14.25" customHeight="1" x14ac:dyDescent="0.25">
      <c r="G44" s="223"/>
      <c r="H44" s="980"/>
      <c r="I44" s="765"/>
      <c r="J44" s="979"/>
      <c r="K44" s="764"/>
      <c r="L44" s="764"/>
      <c r="M44" s="765"/>
      <c r="N44" s="980"/>
      <c r="O44" s="764"/>
      <c r="P44" s="764"/>
      <c r="Q44" s="764"/>
      <c r="R44" s="764"/>
      <c r="S44" s="764"/>
      <c r="T44" s="765"/>
      <c r="U44" s="977"/>
      <c r="V44" s="764"/>
      <c r="W44" s="764"/>
      <c r="X44" s="764"/>
      <c r="Y44" s="764"/>
      <c r="Z44" s="765"/>
      <c r="AA44" s="980"/>
      <c r="AB44" s="764"/>
      <c r="AC44" s="764"/>
      <c r="AD44" s="764"/>
      <c r="AE44" s="764"/>
      <c r="AF44" s="765"/>
      <c r="AG44" s="980"/>
      <c r="AH44" s="764"/>
      <c r="AI44" s="764"/>
      <c r="AJ44" s="764"/>
      <c r="AK44" s="764"/>
      <c r="AL44" s="764"/>
      <c r="AM44" s="765"/>
      <c r="AN44" s="983"/>
      <c r="AO44" s="764"/>
      <c r="AP44" s="764"/>
      <c r="AQ44" s="764"/>
      <c r="AR44" s="764"/>
      <c r="AS44" s="765"/>
      <c r="AT44" s="1063"/>
      <c r="AU44" s="764"/>
      <c r="AV44" s="764"/>
      <c r="AW44" s="764"/>
      <c r="AX44" s="765"/>
    </row>
    <row r="45" spans="2:50" ht="14.25" customHeight="1" x14ac:dyDescent="0.25">
      <c r="G45" s="223"/>
      <c r="H45" s="980"/>
      <c r="I45" s="765"/>
      <c r="J45" s="979"/>
      <c r="K45" s="764"/>
      <c r="L45" s="764"/>
      <c r="M45" s="765"/>
      <c r="N45" s="980"/>
      <c r="O45" s="764"/>
      <c r="P45" s="764"/>
      <c r="Q45" s="764"/>
      <c r="R45" s="764"/>
      <c r="S45" s="764"/>
      <c r="T45" s="765"/>
      <c r="U45" s="977"/>
      <c r="V45" s="764"/>
      <c r="W45" s="764"/>
      <c r="X45" s="764"/>
      <c r="Y45" s="764"/>
      <c r="Z45" s="765"/>
      <c r="AA45" s="980"/>
      <c r="AB45" s="764"/>
      <c r="AC45" s="764"/>
      <c r="AD45" s="764"/>
      <c r="AE45" s="764"/>
      <c r="AF45" s="765"/>
      <c r="AG45" s="980"/>
      <c r="AH45" s="764"/>
      <c r="AI45" s="764"/>
      <c r="AJ45" s="764"/>
      <c r="AK45" s="764"/>
      <c r="AL45" s="764"/>
      <c r="AM45" s="765"/>
      <c r="AN45" s="983"/>
      <c r="AO45" s="764"/>
      <c r="AP45" s="764"/>
      <c r="AQ45" s="764"/>
      <c r="AR45" s="764"/>
      <c r="AS45" s="765"/>
      <c r="AT45" s="1063"/>
      <c r="AU45" s="764"/>
      <c r="AV45" s="764"/>
      <c r="AW45" s="764"/>
      <c r="AX45" s="765"/>
    </row>
    <row r="46" spans="2:50" ht="14.25" customHeight="1" x14ac:dyDescent="0.25">
      <c r="G46" s="223"/>
      <c r="H46" s="980"/>
      <c r="I46" s="765"/>
      <c r="J46" s="979"/>
      <c r="K46" s="764"/>
      <c r="L46" s="764"/>
      <c r="M46" s="765"/>
      <c r="N46" s="980"/>
      <c r="O46" s="764"/>
      <c r="P46" s="764"/>
      <c r="Q46" s="764"/>
      <c r="R46" s="764"/>
      <c r="S46" s="764"/>
      <c r="T46" s="765"/>
      <c r="U46" s="977"/>
      <c r="V46" s="764"/>
      <c r="W46" s="764"/>
      <c r="X46" s="764"/>
      <c r="Y46" s="764"/>
      <c r="Z46" s="765"/>
      <c r="AA46" s="980"/>
      <c r="AB46" s="764"/>
      <c r="AC46" s="764"/>
      <c r="AD46" s="764"/>
      <c r="AE46" s="764"/>
      <c r="AF46" s="765"/>
      <c r="AG46" s="980"/>
      <c r="AH46" s="764"/>
      <c r="AI46" s="764"/>
      <c r="AJ46" s="764"/>
      <c r="AK46" s="764"/>
      <c r="AL46" s="764"/>
      <c r="AM46" s="765"/>
      <c r="AN46" s="983"/>
      <c r="AO46" s="764"/>
      <c r="AP46" s="764"/>
      <c r="AQ46" s="764"/>
      <c r="AR46" s="764"/>
      <c r="AS46" s="765"/>
      <c r="AT46" s="1063"/>
      <c r="AU46" s="764"/>
      <c r="AV46" s="764"/>
      <c r="AW46" s="764"/>
      <c r="AX46" s="765"/>
    </row>
    <row r="47" spans="2:50" ht="14.25" customHeight="1" x14ac:dyDescent="0.25">
      <c r="G47" s="256"/>
      <c r="H47" s="980"/>
      <c r="I47" s="765"/>
      <c r="J47" s="979"/>
      <c r="K47" s="764"/>
      <c r="L47" s="764"/>
      <c r="M47" s="765"/>
      <c r="N47" s="980"/>
      <c r="O47" s="764"/>
      <c r="P47" s="764"/>
      <c r="Q47" s="764"/>
      <c r="R47" s="764"/>
      <c r="S47" s="764"/>
      <c r="T47" s="765"/>
      <c r="U47" s="977"/>
      <c r="V47" s="764"/>
      <c r="W47" s="764"/>
      <c r="X47" s="764"/>
      <c r="Y47" s="764"/>
      <c r="Z47" s="765"/>
      <c r="AA47" s="980"/>
      <c r="AB47" s="764"/>
      <c r="AC47" s="764"/>
      <c r="AD47" s="764"/>
      <c r="AE47" s="764"/>
      <c r="AF47" s="765"/>
      <c r="AG47" s="980"/>
      <c r="AH47" s="764"/>
      <c r="AI47" s="764"/>
      <c r="AJ47" s="764"/>
      <c r="AK47" s="764"/>
      <c r="AL47" s="764"/>
      <c r="AM47" s="765"/>
      <c r="AN47" s="983"/>
      <c r="AO47" s="764"/>
      <c r="AP47" s="764"/>
      <c r="AQ47" s="764"/>
      <c r="AR47" s="764"/>
      <c r="AS47" s="765"/>
      <c r="AT47" s="1063"/>
      <c r="AU47" s="764"/>
      <c r="AV47" s="764"/>
      <c r="AW47" s="764"/>
      <c r="AX47" s="765"/>
    </row>
    <row r="48" spans="2:50" ht="14.25" customHeight="1" x14ac:dyDescent="0.25">
      <c r="G48" s="256"/>
      <c r="H48" s="980"/>
      <c r="I48" s="765"/>
      <c r="J48" s="979"/>
      <c r="K48" s="764"/>
      <c r="L48" s="764"/>
      <c r="M48" s="765"/>
      <c r="N48" s="980"/>
      <c r="O48" s="764"/>
      <c r="P48" s="764"/>
      <c r="Q48" s="764"/>
      <c r="R48" s="764"/>
      <c r="S48" s="764"/>
      <c r="T48" s="765"/>
      <c r="U48" s="977"/>
      <c r="V48" s="764"/>
      <c r="W48" s="764"/>
      <c r="X48" s="764"/>
      <c r="Y48" s="764"/>
      <c r="Z48" s="765"/>
      <c r="AA48" s="980"/>
      <c r="AB48" s="764"/>
      <c r="AC48" s="764"/>
      <c r="AD48" s="764"/>
      <c r="AE48" s="764"/>
      <c r="AF48" s="765"/>
      <c r="AG48" s="980"/>
      <c r="AH48" s="764"/>
      <c r="AI48" s="764"/>
      <c r="AJ48" s="764"/>
      <c r="AK48" s="764"/>
      <c r="AL48" s="764"/>
      <c r="AM48" s="765"/>
      <c r="AN48" s="983"/>
      <c r="AO48" s="764"/>
      <c r="AP48" s="764"/>
      <c r="AQ48" s="764"/>
      <c r="AR48" s="764"/>
      <c r="AS48" s="765"/>
      <c r="AT48" s="1063"/>
      <c r="AU48" s="764"/>
      <c r="AV48" s="764"/>
      <c r="AW48" s="764"/>
      <c r="AX48" s="765"/>
    </row>
    <row r="49" spans="7:50" ht="14.25" customHeight="1" x14ac:dyDescent="0.25">
      <c r="G49" s="256"/>
      <c r="H49" s="980"/>
      <c r="I49" s="765"/>
      <c r="J49" s="979"/>
      <c r="K49" s="764"/>
      <c r="L49" s="764"/>
      <c r="M49" s="765"/>
      <c r="N49" s="980"/>
      <c r="O49" s="764"/>
      <c r="P49" s="764"/>
      <c r="Q49" s="764"/>
      <c r="R49" s="764"/>
      <c r="S49" s="764"/>
      <c r="T49" s="765"/>
      <c r="U49" s="977"/>
      <c r="V49" s="764"/>
      <c r="W49" s="764"/>
      <c r="X49" s="764"/>
      <c r="Y49" s="764"/>
      <c r="Z49" s="765"/>
      <c r="AA49" s="980"/>
      <c r="AB49" s="764"/>
      <c r="AC49" s="764"/>
      <c r="AD49" s="764"/>
      <c r="AE49" s="764"/>
      <c r="AF49" s="765"/>
      <c r="AG49" s="980"/>
      <c r="AH49" s="764"/>
      <c r="AI49" s="764"/>
      <c r="AJ49" s="764"/>
      <c r="AK49" s="764"/>
      <c r="AL49" s="764"/>
      <c r="AM49" s="765"/>
      <c r="AN49" s="983"/>
      <c r="AO49" s="764"/>
      <c r="AP49" s="764"/>
      <c r="AQ49" s="764"/>
      <c r="AR49" s="764"/>
      <c r="AS49" s="765"/>
      <c r="AT49" s="1063"/>
      <c r="AU49" s="764"/>
      <c r="AV49" s="764"/>
      <c r="AW49" s="764"/>
      <c r="AX49" s="765"/>
    </row>
    <row r="50" spans="7:50" ht="14.25" customHeight="1" x14ac:dyDescent="0.25">
      <c r="G50" s="256"/>
      <c r="H50" s="993"/>
      <c r="I50" s="765"/>
      <c r="J50" s="993"/>
      <c r="K50" s="764"/>
      <c r="L50" s="764"/>
      <c r="M50" s="765"/>
      <c r="N50" s="993"/>
      <c r="O50" s="764"/>
      <c r="P50" s="764"/>
      <c r="Q50" s="764"/>
      <c r="R50" s="764"/>
      <c r="S50" s="764"/>
      <c r="T50" s="765"/>
      <c r="U50" s="986"/>
      <c r="V50" s="764"/>
      <c r="W50" s="764"/>
      <c r="X50" s="764"/>
      <c r="Y50" s="764"/>
      <c r="Z50" s="765"/>
      <c r="AA50" s="993"/>
      <c r="AB50" s="764"/>
      <c r="AC50" s="764"/>
      <c r="AD50" s="764"/>
      <c r="AE50" s="764"/>
      <c r="AF50" s="765"/>
      <c r="AG50" s="993"/>
      <c r="AH50" s="764"/>
      <c r="AI50" s="764"/>
      <c r="AJ50" s="764"/>
      <c r="AK50" s="764"/>
      <c r="AL50" s="764"/>
      <c r="AM50" s="765"/>
      <c r="AN50" s="995"/>
      <c r="AO50" s="764"/>
      <c r="AP50" s="764"/>
      <c r="AQ50" s="764"/>
      <c r="AR50" s="764"/>
      <c r="AS50" s="765"/>
      <c r="AT50" s="1065"/>
      <c r="AU50" s="764"/>
      <c r="AV50" s="764"/>
      <c r="AW50" s="764"/>
      <c r="AX50" s="765"/>
    </row>
    <row r="51" spans="7:50" ht="14.25" customHeight="1" x14ac:dyDescent="0.25">
      <c r="G51" s="223"/>
      <c r="H51" s="1092" t="s">
        <v>1494</v>
      </c>
      <c r="I51" s="764"/>
      <c r="J51" s="764"/>
      <c r="K51" s="764"/>
      <c r="L51" s="764"/>
      <c r="M51" s="764"/>
      <c r="N51" s="764"/>
      <c r="O51" s="764"/>
      <c r="P51" s="764"/>
      <c r="Q51" s="764"/>
      <c r="R51" s="764"/>
      <c r="S51" s="764"/>
      <c r="T51" s="764"/>
      <c r="U51" s="764"/>
      <c r="V51" s="764"/>
      <c r="W51" s="764"/>
      <c r="X51" s="764"/>
      <c r="Y51" s="764"/>
      <c r="Z51" s="764"/>
      <c r="AA51" s="764"/>
      <c r="AB51" s="764"/>
      <c r="AC51" s="764"/>
      <c r="AD51" s="764"/>
      <c r="AE51" s="764"/>
      <c r="AF51" s="764"/>
      <c r="AG51" s="764"/>
      <c r="AH51" s="764"/>
      <c r="AI51" s="764"/>
      <c r="AJ51" s="764"/>
      <c r="AK51" s="764"/>
      <c r="AL51" s="764"/>
      <c r="AM51" s="764"/>
      <c r="AN51" s="764"/>
      <c r="AO51" s="764"/>
      <c r="AP51" s="764"/>
      <c r="AQ51" s="764"/>
      <c r="AR51" s="764"/>
      <c r="AS51" s="765"/>
      <c r="AT51" s="1134">
        <f>SUM(AT30:AT50)</f>
        <v>0</v>
      </c>
      <c r="AU51" s="764"/>
      <c r="AV51" s="764"/>
      <c r="AW51" s="764"/>
      <c r="AX51" s="765"/>
    </row>
    <row r="52" spans="7:50" ht="14.25" customHeight="1" x14ac:dyDescent="0.25">
      <c r="G52" s="223"/>
      <c r="AT52" s="536"/>
      <c r="AU52" s="536"/>
      <c r="AV52" s="536"/>
      <c r="AW52" s="536"/>
      <c r="AX52" s="536"/>
    </row>
    <row r="53" spans="7:50" ht="14.25" customHeight="1" x14ac:dyDescent="0.25">
      <c r="G53" s="223"/>
    </row>
    <row r="54" spans="7:50" ht="15" customHeight="1" x14ac:dyDescent="0.25">
      <c r="G54" s="223"/>
    </row>
    <row r="55" spans="7:50" ht="14.25" customHeight="1" x14ac:dyDescent="0.25">
      <c r="G55" s="223"/>
      <c r="H55" s="976" t="s">
        <v>1795</v>
      </c>
      <c r="I55" s="824"/>
      <c r="J55" s="824"/>
      <c r="K55" s="824"/>
      <c r="L55" s="824"/>
      <c r="M55" s="824"/>
      <c r="N55" s="824"/>
      <c r="O55" s="824"/>
      <c r="P55" s="824"/>
      <c r="Q55" s="824"/>
      <c r="R55" s="824"/>
      <c r="S55" s="824"/>
      <c r="T55" s="824"/>
      <c r="U55" s="824"/>
      <c r="V55" s="824"/>
      <c r="W55" s="824"/>
      <c r="X55" s="824"/>
      <c r="Y55" s="825"/>
      <c r="Z55" s="976" t="s">
        <v>1796</v>
      </c>
      <c r="AA55" s="824"/>
      <c r="AB55" s="824"/>
      <c r="AC55" s="824"/>
      <c r="AD55" s="824"/>
      <c r="AE55" s="824"/>
      <c r="AF55" s="824"/>
      <c r="AG55" s="824"/>
      <c r="AH55" s="824"/>
      <c r="AI55" s="824"/>
      <c r="AJ55" s="824"/>
      <c r="AK55" s="824"/>
      <c r="AL55" s="824"/>
      <c r="AM55" s="824"/>
      <c r="AN55" s="824"/>
      <c r="AO55" s="824"/>
      <c r="AP55" s="824"/>
      <c r="AQ55" s="825"/>
    </row>
    <row r="56" spans="7:50" ht="14.25" customHeight="1" x14ac:dyDescent="0.25">
      <c r="G56" s="223"/>
      <c r="H56" s="257" t="s">
        <v>796</v>
      </c>
      <c r="I56" s="258"/>
      <c r="J56" s="258"/>
      <c r="K56" s="258"/>
      <c r="L56" s="258"/>
      <c r="M56" s="258"/>
      <c r="N56" s="258"/>
      <c r="O56" s="258"/>
      <c r="P56" s="258"/>
      <c r="Q56" s="259"/>
      <c r="R56" s="257" t="s">
        <v>1511</v>
      </c>
      <c r="S56" s="258"/>
      <c r="T56" s="258"/>
      <c r="U56" s="259"/>
      <c r="V56" s="257" t="s">
        <v>1510</v>
      </c>
      <c r="W56" s="258"/>
      <c r="X56" s="258"/>
      <c r="Y56" s="259"/>
      <c r="Z56" s="257" t="s">
        <v>796</v>
      </c>
      <c r="AA56" s="258"/>
      <c r="AB56" s="258"/>
      <c r="AC56" s="258"/>
      <c r="AD56" s="258"/>
      <c r="AE56" s="258"/>
      <c r="AF56" s="258"/>
      <c r="AG56" s="258"/>
      <c r="AH56" s="258"/>
      <c r="AI56" s="259"/>
      <c r="AJ56" s="257" t="s">
        <v>1511</v>
      </c>
      <c r="AK56" s="258"/>
      <c r="AL56" s="258"/>
      <c r="AM56" s="259"/>
      <c r="AN56" s="257" t="s">
        <v>1510</v>
      </c>
      <c r="AO56" s="258"/>
      <c r="AP56" s="258"/>
      <c r="AQ56" s="259"/>
    </row>
    <row r="57" spans="7:50" ht="14.25" customHeight="1" x14ac:dyDescent="0.25">
      <c r="G57" s="223"/>
      <c r="H57" s="260"/>
      <c r="Q57" s="261"/>
      <c r="R57" s="260"/>
      <c r="U57" s="261"/>
      <c r="V57" s="260"/>
      <c r="Y57" s="261"/>
      <c r="Z57" s="260"/>
      <c r="AI57" s="261"/>
      <c r="AJ57" s="260"/>
      <c r="AM57" s="261"/>
      <c r="AN57" s="260"/>
      <c r="AQ57" s="261"/>
    </row>
    <row r="58" spans="7:50" ht="14.25" customHeight="1" x14ac:dyDescent="0.25">
      <c r="G58" s="223"/>
      <c r="H58" s="260"/>
      <c r="Q58" s="261"/>
      <c r="R58" s="260"/>
      <c r="U58" s="261"/>
      <c r="V58" s="260"/>
      <c r="Y58" s="261"/>
      <c r="Z58" s="260"/>
      <c r="AI58" s="261"/>
      <c r="AJ58" s="260"/>
      <c r="AM58" s="261"/>
      <c r="AN58" s="260"/>
      <c r="AQ58" s="261"/>
    </row>
    <row r="59" spans="7:50" ht="14.25" customHeight="1" x14ac:dyDescent="0.25">
      <c r="G59" s="223"/>
      <c r="H59" s="260"/>
      <c r="Q59" s="261"/>
      <c r="R59" s="260"/>
      <c r="U59" s="261"/>
      <c r="V59" s="260"/>
      <c r="Y59" s="261"/>
      <c r="Z59" s="260"/>
      <c r="AI59" s="261"/>
      <c r="AJ59" s="260"/>
      <c r="AM59" s="261"/>
      <c r="AN59" s="260"/>
      <c r="AQ59" s="261"/>
    </row>
    <row r="60" spans="7:50" ht="14.25" customHeight="1" x14ac:dyDescent="0.25">
      <c r="G60" s="223"/>
      <c r="H60" s="260"/>
      <c r="Q60" s="261"/>
      <c r="R60" s="260"/>
      <c r="U60" s="261"/>
      <c r="V60" s="260"/>
      <c r="Y60" s="261"/>
      <c r="Z60" s="260"/>
      <c r="AI60" s="261"/>
      <c r="AJ60" s="260"/>
      <c r="AM60" s="261"/>
      <c r="AN60" s="260"/>
      <c r="AQ60" s="261"/>
    </row>
    <row r="61" spans="7:50" ht="14.25" customHeight="1" x14ac:dyDescent="0.25">
      <c r="G61" s="223"/>
      <c r="H61" s="262"/>
      <c r="I61" s="263"/>
      <c r="J61" s="263"/>
      <c r="K61" s="263"/>
      <c r="L61" s="263"/>
      <c r="M61" s="263"/>
      <c r="N61" s="263"/>
      <c r="O61" s="263"/>
      <c r="P61" s="263"/>
      <c r="Q61" s="264"/>
      <c r="R61" s="262"/>
      <c r="S61" s="263"/>
      <c r="T61" s="263"/>
      <c r="U61" s="264"/>
      <c r="V61" s="262"/>
      <c r="W61" s="263"/>
      <c r="X61" s="263"/>
      <c r="Y61" s="264"/>
      <c r="Z61" s="262"/>
      <c r="AA61" s="263"/>
      <c r="AB61" s="263"/>
      <c r="AC61" s="263"/>
      <c r="AD61" s="263"/>
      <c r="AE61" s="263"/>
      <c r="AF61" s="263"/>
      <c r="AG61" s="263"/>
      <c r="AH61" s="263"/>
      <c r="AI61" s="264"/>
      <c r="AJ61" s="262"/>
      <c r="AK61" s="263"/>
      <c r="AL61" s="263"/>
      <c r="AM61" s="264"/>
      <c r="AN61" s="262"/>
      <c r="AO61" s="263"/>
      <c r="AP61" s="263"/>
      <c r="AQ61" s="264"/>
    </row>
    <row r="62" spans="7:50" ht="14.25" customHeight="1" x14ac:dyDescent="0.25">
      <c r="G62" s="223"/>
      <c r="AM62" s="265" t="s">
        <v>1797</v>
      </c>
      <c r="AN62" s="55" t="str">
        <f>'K-1'!U18</f>
        <v>K-1-1</v>
      </c>
    </row>
    <row r="63" spans="7:50" ht="14.25" customHeight="1" x14ac:dyDescent="0.25">
      <c r="G63" s="223"/>
    </row>
    <row r="64" spans="7:50" ht="14.25" customHeight="1" x14ac:dyDescent="0.25">
      <c r="G64" s="223"/>
      <c r="H64" s="223"/>
      <c r="I64" s="223"/>
      <c r="J64" s="223"/>
      <c r="K64" s="223"/>
      <c r="L64" s="223"/>
      <c r="M64" s="223"/>
      <c r="N64" s="223"/>
      <c r="O64" s="223"/>
      <c r="P64" s="223"/>
      <c r="Q64" s="223"/>
      <c r="R64" s="223"/>
      <c r="S64" s="223"/>
      <c r="T64" s="223"/>
      <c r="U64" s="223"/>
      <c r="V64" s="223"/>
      <c r="W64" s="223"/>
      <c r="X64" s="223"/>
    </row>
  </sheetData>
  <mergeCells count="223">
    <mergeCell ref="AN43:AS43"/>
    <mergeCell ref="J23:P23"/>
    <mergeCell ref="AA35:AF35"/>
    <mergeCell ref="N50:T50"/>
    <mergeCell ref="U29:Z29"/>
    <mergeCell ref="AA43:AF43"/>
    <mergeCell ref="AE23:AK23"/>
    <mergeCell ref="AA50:AF50"/>
    <mergeCell ref="AA47:AF47"/>
    <mergeCell ref="J34:M34"/>
    <mergeCell ref="N43:T43"/>
    <mergeCell ref="J24:P24"/>
    <mergeCell ref="J49:M49"/>
    <mergeCell ref="AA29:AF29"/>
    <mergeCell ref="N33:T33"/>
    <mergeCell ref="J36:M36"/>
    <mergeCell ref="J31:M31"/>
    <mergeCell ref="U32:Z32"/>
    <mergeCell ref="AA30:AF30"/>
    <mergeCell ref="AN34:AS34"/>
    <mergeCell ref="AN50:AS50"/>
    <mergeCell ref="J50:M50"/>
    <mergeCell ref="N47:T47"/>
    <mergeCell ref="AA45:AF45"/>
    <mergeCell ref="AT49:AX49"/>
    <mergeCell ref="J22:AX22"/>
    <mergeCell ref="AN36:AS36"/>
    <mergeCell ref="AA40:AF40"/>
    <mergeCell ref="N44:T44"/>
    <mergeCell ref="AN45:AS45"/>
    <mergeCell ref="AA37:AF37"/>
    <mergeCell ref="AN29:AS29"/>
    <mergeCell ref="AA33:AF33"/>
    <mergeCell ref="AT37:AX37"/>
    <mergeCell ref="AT24:AX24"/>
    <mergeCell ref="AT38:AX38"/>
    <mergeCell ref="AA49:AF49"/>
    <mergeCell ref="N31:T31"/>
    <mergeCell ref="AN32:AS32"/>
    <mergeCell ref="AA36:AF36"/>
    <mergeCell ref="N40:T40"/>
    <mergeCell ref="AN41:AS41"/>
    <mergeCell ref="J43:M43"/>
    <mergeCell ref="N42:T42"/>
    <mergeCell ref="J45:M45"/>
    <mergeCell ref="AN47:AS47"/>
    <mergeCell ref="J33:M33"/>
    <mergeCell ref="J42:M42"/>
    <mergeCell ref="AT39:AX39"/>
    <mergeCell ref="B23:E23"/>
    <mergeCell ref="AT36:AX36"/>
    <mergeCell ref="N41:T41"/>
    <mergeCell ref="B18:E18"/>
    <mergeCell ref="X23:AD23"/>
    <mergeCell ref="B27:E27"/>
    <mergeCell ref="AT35:AX35"/>
    <mergeCell ref="U38:Z38"/>
    <mergeCell ref="H39:I39"/>
    <mergeCell ref="H30:I30"/>
    <mergeCell ref="AG34:AM34"/>
    <mergeCell ref="N32:T32"/>
    <mergeCell ref="AL23:AS23"/>
    <mergeCell ref="AT23:AX23"/>
    <mergeCell ref="B30:E30"/>
    <mergeCell ref="B20:E20"/>
    <mergeCell ref="B21:E21"/>
    <mergeCell ref="AA32:AF32"/>
    <mergeCell ref="H37:I37"/>
    <mergeCell ref="J30:M30"/>
    <mergeCell ref="J35:M35"/>
    <mergeCell ref="U39:Z39"/>
    <mergeCell ref="AG29:AM29"/>
    <mergeCell ref="J44:M44"/>
    <mergeCell ref="AG38:AM38"/>
    <mergeCell ref="B22:E22"/>
    <mergeCell ref="H35:I35"/>
    <mergeCell ref="H22:I23"/>
    <mergeCell ref="U31:Z31"/>
    <mergeCell ref="U40:Z40"/>
    <mergeCell ref="Q23:W23"/>
    <mergeCell ref="AG44:AM44"/>
    <mergeCell ref="U37:Z37"/>
    <mergeCell ref="AG39:AM39"/>
    <mergeCell ref="AA38:AF38"/>
    <mergeCell ref="Z55:AQ55"/>
    <mergeCell ref="U46:Z46"/>
    <mergeCell ref="H48:I48"/>
    <mergeCell ref="AA44:AF44"/>
    <mergeCell ref="AG48:AM48"/>
    <mergeCell ref="AN49:AS49"/>
    <mergeCell ref="AG45:AM45"/>
    <mergeCell ref="AN35:AS35"/>
    <mergeCell ref="U48:Z48"/>
    <mergeCell ref="H38:I38"/>
    <mergeCell ref="AG47:AM47"/>
    <mergeCell ref="U47:Z47"/>
    <mergeCell ref="J48:M48"/>
    <mergeCell ref="AG50:AM50"/>
    <mergeCell ref="AG49:AM49"/>
    <mergeCell ref="AA48:AF48"/>
    <mergeCell ref="AG37:AM37"/>
    <mergeCell ref="J47:M47"/>
    <mergeCell ref="AN44:AS44"/>
    <mergeCell ref="H41:I41"/>
    <mergeCell ref="H50:I50"/>
    <mergeCell ref="AG42:AM42"/>
    <mergeCell ref="AG43:AM43"/>
    <mergeCell ref="U42:Z42"/>
    <mergeCell ref="B6:E6"/>
    <mergeCell ref="U41:Z41"/>
    <mergeCell ref="N34:T34"/>
    <mergeCell ref="H43:I43"/>
    <mergeCell ref="B15:E15"/>
    <mergeCell ref="J46:M46"/>
    <mergeCell ref="B24:E24"/>
    <mergeCell ref="J28:M29"/>
    <mergeCell ref="H31:I31"/>
    <mergeCell ref="H40:I40"/>
    <mergeCell ref="U43:Z43"/>
    <mergeCell ref="N36:T36"/>
    <mergeCell ref="N45:T45"/>
    <mergeCell ref="B17:E17"/>
    <mergeCell ref="H42:I42"/>
    <mergeCell ref="B19:E19"/>
    <mergeCell ref="X24:AD24"/>
    <mergeCell ref="N28:Z28"/>
    <mergeCell ref="B34:E34"/>
    <mergeCell ref="B28:E28"/>
    <mergeCell ref="AA39:AF39"/>
    <mergeCell ref="G7:AR7"/>
    <mergeCell ref="B25:E25"/>
    <mergeCell ref="H36:I36"/>
    <mergeCell ref="G9:Z11"/>
    <mergeCell ref="N30:T30"/>
    <mergeCell ref="AN31:AS31"/>
    <mergeCell ref="AG33:AM33"/>
    <mergeCell ref="B32:E32"/>
    <mergeCell ref="H34:I34"/>
    <mergeCell ref="B26:E26"/>
    <mergeCell ref="B16:E16"/>
    <mergeCell ref="Q24:W24"/>
    <mergeCell ref="AN33:AS33"/>
    <mergeCell ref="AE24:AK24"/>
    <mergeCell ref="AG30:AM30"/>
    <mergeCell ref="AA34:AF34"/>
    <mergeCell ref="B12:E12"/>
    <mergeCell ref="AG31:AM31"/>
    <mergeCell ref="B13:E13"/>
    <mergeCell ref="AG32:AM32"/>
    <mergeCell ref="AA31:AF31"/>
    <mergeCell ref="B14:E14"/>
    <mergeCell ref="N48:T48"/>
    <mergeCell ref="H33:I33"/>
    <mergeCell ref="AT51:AX51"/>
    <mergeCell ref="U49:Z49"/>
    <mergeCell ref="AT48:AX48"/>
    <mergeCell ref="AN48:AS48"/>
    <mergeCell ref="AT47:AX47"/>
    <mergeCell ref="N37:T37"/>
    <mergeCell ref="AN38:AS38"/>
    <mergeCell ref="J40:M40"/>
    <mergeCell ref="AA42:AF42"/>
    <mergeCell ref="AT43:AX43"/>
    <mergeCell ref="AT46:AX46"/>
    <mergeCell ref="AN40:AS40"/>
    <mergeCell ref="AG36:AM36"/>
    <mergeCell ref="AT40:AX40"/>
    <mergeCell ref="U45:Z45"/>
    <mergeCell ref="AT41:AX41"/>
    <mergeCell ref="AA41:AF41"/>
    <mergeCell ref="AN46:AS46"/>
    <mergeCell ref="H44:I44"/>
    <mergeCell ref="N49:T49"/>
    <mergeCell ref="H49:I49"/>
    <mergeCell ref="H45:I45"/>
    <mergeCell ref="B4:E4"/>
    <mergeCell ref="H46:I46"/>
    <mergeCell ref="H28:I29"/>
    <mergeCell ref="N35:T35"/>
    <mergeCell ref="J39:M39"/>
    <mergeCell ref="AN42:AS42"/>
    <mergeCell ref="AA46:AF46"/>
    <mergeCell ref="J37:M37"/>
    <mergeCell ref="AT30:AX30"/>
    <mergeCell ref="AG46:AM46"/>
    <mergeCell ref="B8:E8"/>
    <mergeCell ref="H24:I24"/>
    <mergeCell ref="U33:Z33"/>
    <mergeCell ref="AT42:AX42"/>
    <mergeCell ref="AT32:AX32"/>
    <mergeCell ref="J38:M38"/>
    <mergeCell ref="AN39:AS39"/>
    <mergeCell ref="AG41:AM41"/>
    <mergeCell ref="AT34:AX34"/>
    <mergeCell ref="AL24:AS24"/>
    <mergeCell ref="AT28:AX29"/>
    <mergeCell ref="N39:T39"/>
    <mergeCell ref="AG35:AM35"/>
    <mergeCell ref="AT33:AX33"/>
    <mergeCell ref="H55:Y55"/>
    <mergeCell ref="U36:Z36"/>
    <mergeCell ref="N29:T29"/>
    <mergeCell ref="AT45:AX45"/>
    <mergeCell ref="B10:E10"/>
    <mergeCell ref="N38:T38"/>
    <mergeCell ref="J41:M41"/>
    <mergeCell ref="H51:AS51"/>
    <mergeCell ref="AA28:AS28"/>
    <mergeCell ref="AG40:AM40"/>
    <mergeCell ref="H32:I32"/>
    <mergeCell ref="AN37:AS37"/>
    <mergeCell ref="U35:Z35"/>
    <mergeCell ref="U50:Z50"/>
    <mergeCell ref="AT50:AX50"/>
    <mergeCell ref="AT44:AX44"/>
    <mergeCell ref="U44:Z44"/>
    <mergeCell ref="H47:I47"/>
    <mergeCell ref="N46:T46"/>
    <mergeCell ref="J32:M32"/>
    <mergeCell ref="AT31:AX31"/>
    <mergeCell ref="U34:Z34"/>
    <mergeCell ref="AN30:AS30"/>
    <mergeCell ref="U30:Z30"/>
  </mergeCells>
  <hyperlinks>
    <hyperlink ref="B4" location="PANDUAN!A1" display="PANDUAN" xr:uid="{00000000-0004-0000-2C01-000000000000}"/>
    <hyperlink ref="B6" location="'EWS DIRECTORY'!A1" display="EWS DIRECTORY" xr:uid="{00000000-0004-0000-2C01-000001000000}"/>
    <hyperlink ref="B8" location="'DATA PEMICU'!A1" display="DATA PEMICU" xr:uid="{00000000-0004-0000-2C01-000002000000}"/>
    <hyperlink ref="B10" location="'DATA PENGUJI'!A1" display="DATA PENGUJI" xr:uid="{00000000-0004-0000-2C01-000003000000}"/>
    <hyperlink ref="B12" location="'MAIN LEVEL'!A1" display="MAIN LEVEL" xr:uid="{00000000-0004-0000-2C01-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3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1-000000000000}">
  <sheetPr codeName="Sheet476">
    <tabColor theme="4" tint="-0.249977111117893"/>
  </sheetPr>
  <dimension ref="A1:AT34"/>
  <sheetViews>
    <sheetView topLeftCell="B1"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46" width="3.6640625" customWidth="1"/>
  </cols>
  <sheetData>
    <row r="1" spans="2:46" ht="14.25" customHeight="1" x14ac:dyDescent="0.25">
      <c r="G1" s="110"/>
      <c r="H1" s="110"/>
      <c r="I1" s="110"/>
      <c r="J1" s="110"/>
      <c r="K1" s="110"/>
      <c r="L1" s="110"/>
      <c r="M1" s="110"/>
      <c r="N1" s="110"/>
      <c r="O1" s="110"/>
      <c r="P1" s="110"/>
      <c r="Q1" s="110"/>
      <c r="R1" s="110"/>
      <c r="S1" s="110"/>
      <c r="T1" s="110"/>
      <c r="U1" s="110"/>
      <c r="V1" s="110"/>
      <c r="W1" s="110"/>
      <c r="X1" s="110"/>
    </row>
    <row r="2" spans="2:46" ht="14.25" customHeight="1" x14ac:dyDescent="0.25">
      <c r="G2" s="55" t="s">
        <v>1674</v>
      </c>
      <c r="H2" s="55"/>
      <c r="I2" s="55"/>
      <c r="J2" s="55"/>
      <c r="K2" s="55"/>
      <c r="L2" s="55"/>
      <c r="M2" s="55"/>
      <c r="N2" s="55"/>
      <c r="AT2" s="443"/>
    </row>
    <row r="3" spans="2:46" ht="14.25" customHeight="1" x14ac:dyDescent="0.25">
      <c r="B3" s="111"/>
      <c r="C3" s="111"/>
      <c r="D3" s="111"/>
      <c r="E3" s="111"/>
      <c r="G3" s="55"/>
      <c r="H3" s="55"/>
      <c r="I3" s="55"/>
      <c r="J3" s="55"/>
      <c r="K3" s="55"/>
      <c r="L3" s="55"/>
      <c r="M3" s="55"/>
      <c r="N3" s="55"/>
      <c r="AT3" s="443"/>
    </row>
    <row r="4" spans="2:46" ht="14.25" customHeight="1" x14ac:dyDescent="0.25">
      <c r="B4" s="762" t="s">
        <v>79</v>
      </c>
      <c r="C4" s="761"/>
      <c r="D4" s="761"/>
      <c r="E4" s="761"/>
      <c r="G4" s="55"/>
      <c r="H4" s="55"/>
      <c r="I4" s="55"/>
      <c r="J4" s="55"/>
      <c r="K4" s="55"/>
      <c r="L4" s="55"/>
      <c r="M4" s="55"/>
      <c r="N4" s="55"/>
      <c r="AT4" s="443"/>
    </row>
    <row r="5" spans="2:46" ht="14.25" customHeight="1" x14ac:dyDescent="0.25">
      <c r="B5" s="111"/>
      <c r="C5" s="111"/>
      <c r="D5" s="111"/>
      <c r="E5" s="111"/>
      <c r="G5" s="55"/>
      <c r="H5" s="55"/>
      <c r="I5" s="55"/>
      <c r="J5" s="55"/>
      <c r="K5" s="55"/>
      <c r="L5" s="55"/>
      <c r="M5" s="55"/>
      <c r="N5" s="55"/>
      <c r="AT5" s="443"/>
    </row>
    <row r="6" spans="2:46" ht="14.25" customHeight="1" x14ac:dyDescent="0.25">
      <c r="B6" s="762" t="s">
        <v>87</v>
      </c>
      <c r="C6" s="761"/>
      <c r="D6" s="761"/>
      <c r="E6" s="761"/>
      <c r="G6" s="55"/>
      <c r="H6" s="55"/>
      <c r="I6" s="55"/>
      <c r="J6" s="55"/>
      <c r="K6" s="55"/>
      <c r="L6" s="55"/>
      <c r="M6" s="55"/>
      <c r="N6" s="55"/>
      <c r="AT6" s="443"/>
    </row>
    <row r="7" spans="2:46" ht="15" customHeight="1" x14ac:dyDescent="0.25">
      <c r="B7" s="111"/>
      <c r="C7" s="111"/>
      <c r="D7" s="111"/>
      <c r="E7" s="111"/>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443"/>
    </row>
    <row r="8" spans="2:46" ht="14.25" customHeight="1" x14ac:dyDescent="0.25">
      <c r="B8" s="762" t="s">
        <v>94</v>
      </c>
      <c r="C8" s="761"/>
      <c r="D8" s="761"/>
      <c r="E8" s="761"/>
      <c r="G8" s="55"/>
      <c r="H8" s="55"/>
      <c r="I8" s="55"/>
      <c r="J8" s="55"/>
      <c r="K8" s="55"/>
      <c r="L8" s="55"/>
      <c r="M8" s="55"/>
      <c r="N8" s="55"/>
      <c r="AT8" s="443"/>
    </row>
    <row r="9" spans="2:46" ht="14.25" customHeight="1" x14ac:dyDescent="0.25">
      <c r="B9" s="111"/>
      <c r="C9" s="111"/>
      <c r="D9" s="111"/>
      <c r="E9" s="111"/>
      <c r="G9" s="999" t="str">
        <f>"Rincian "&amp;'K-1'!H18&amp;" "&amp;'K-1'!M20</f>
        <v>Rincian Penghasilan yang seharusnya tidak terhutang PPh (Pasal 17 ayat (2) KUP) Berdasarkan Analisis SPT dan Laporan Keuangan</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c r="AT12" s="443"/>
    </row>
    <row r="13" spans="2:46" ht="14.25" customHeight="1" x14ac:dyDescent="0.25">
      <c r="B13" s="962" t="str">
        <f>HYPERLINK("#'"&amp;'EWS DIRECTORY'!$J$298&amp;"'!A1",'EWS DIRECTORY'!$J$298)</f>
        <v>K</v>
      </c>
      <c r="C13" s="761"/>
      <c r="D13" s="761"/>
      <c r="E13" s="761"/>
      <c r="G13" s="55" t="s">
        <v>1680</v>
      </c>
      <c r="H13" s="55"/>
      <c r="I13" s="254"/>
      <c r="J13" s="254"/>
      <c r="K13" s="254"/>
      <c r="L13" s="254"/>
      <c r="M13" s="254"/>
      <c r="N13" s="254"/>
      <c r="AT13" s="443"/>
    </row>
    <row r="14" spans="2:46" ht="14.25" customHeight="1" x14ac:dyDescent="0.25">
      <c r="B14" s="931" t="str">
        <f>HYPERLINK("#'"&amp;'EWS DIRECTORY'!$J$299&amp;"'!A1",'EWS DIRECTORY'!$J$299)</f>
        <v>K-1</v>
      </c>
      <c r="C14" s="761"/>
      <c r="D14" s="761"/>
      <c r="E14" s="761"/>
      <c r="G14" s="55"/>
      <c r="H14" s="55"/>
      <c r="I14" s="254"/>
      <c r="J14" s="254"/>
      <c r="K14" s="254"/>
      <c r="L14" s="254"/>
      <c r="M14" s="254"/>
      <c r="N14" s="254"/>
      <c r="AT14" s="443"/>
    </row>
    <row r="15" spans="2:46" ht="14.25" customHeight="1" x14ac:dyDescent="0.25">
      <c r="B15" s="929" t="str">
        <f>HYPERLINK("#'"&amp;'EWS DIRECTORY'!$J$300&amp;"'!A1",'EWS DIRECTORY'!$J$300)</f>
        <v>K-1-1</v>
      </c>
      <c r="C15" s="761"/>
      <c r="D15" s="761"/>
      <c r="E15" s="761"/>
      <c r="G15" s="55"/>
      <c r="H15" s="55"/>
      <c r="I15" s="254"/>
      <c r="J15" s="254"/>
      <c r="K15" s="254"/>
      <c r="L15" s="254"/>
      <c r="M15" s="254"/>
      <c r="N15" s="254"/>
      <c r="AT15" s="443"/>
    </row>
    <row r="16" spans="2:46" ht="14.25" customHeight="1" x14ac:dyDescent="0.25">
      <c r="B16" s="927" t="str">
        <f>HYPERLINK("#'"&amp;'EWS DIRECTORY'!$J$301&amp;"'!A1",'EWS DIRECTORY'!$J$301)</f>
        <v>K-1-2</v>
      </c>
      <c r="C16" s="761"/>
      <c r="D16" s="761"/>
      <c r="E16" s="761"/>
      <c r="G16" s="55"/>
      <c r="H16" s="55"/>
      <c r="I16" s="254"/>
      <c r="J16" s="254"/>
      <c r="K16" s="254"/>
      <c r="L16" s="254"/>
      <c r="M16" s="254"/>
      <c r="N16" s="254"/>
      <c r="AT16" s="443"/>
    </row>
    <row r="17" spans="2:46" ht="14.25" customHeight="1" x14ac:dyDescent="0.25">
      <c r="B17" s="929" t="str">
        <f>HYPERLINK("#'"&amp;'EWS DIRECTORY'!$J$302&amp;"'!A1",'EWS DIRECTORY'!$J$302)</f>
        <v>K-1-3</v>
      </c>
      <c r="C17" s="761"/>
      <c r="D17" s="761"/>
      <c r="E17" s="761"/>
      <c r="G17" s="55" t="s">
        <v>1681</v>
      </c>
      <c r="H17" s="55"/>
      <c r="I17" s="55"/>
      <c r="J17" s="254"/>
      <c r="K17" s="254"/>
      <c r="L17" s="254"/>
      <c r="M17" s="254"/>
      <c r="N17" s="254"/>
      <c r="AT17" s="443"/>
    </row>
    <row r="18" spans="2:46" ht="14.25" customHeight="1" x14ac:dyDescent="0.25">
      <c r="B18" s="929" t="str">
        <f>HYPERLINK("#'"&amp;'EWS DIRECTORY'!$J$303&amp;"'!A1",'EWS DIRECTORY'!$J$303)</f>
        <v>K-1-4</v>
      </c>
      <c r="C18" s="761"/>
      <c r="D18" s="761"/>
      <c r="E18" s="761"/>
      <c r="G18" s="55" t="s">
        <v>1744</v>
      </c>
      <c r="H18" s="55"/>
      <c r="I18" s="55" t="s">
        <v>1744</v>
      </c>
      <c r="J18" s="254"/>
      <c r="K18" s="254"/>
      <c r="L18" s="254"/>
      <c r="M18" s="254"/>
      <c r="N18" s="254"/>
      <c r="AT18" s="443"/>
    </row>
    <row r="19" spans="2:46" ht="14.25" customHeight="1" x14ac:dyDescent="0.25">
      <c r="B19" s="929" t="str">
        <f>HYPERLINK("#'"&amp;'EWS DIRECTORY'!$J$304&amp;"'!A1",'EWS DIRECTORY'!$J$304)</f>
        <v>K-1-5</v>
      </c>
      <c r="C19" s="761"/>
      <c r="D19" s="761"/>
      <c r="E19" s="761"/>
      <c r="AT19" s="443"/>
    </row>
    <row r="20" spans="2:46" ht="14.25" customHeight="1" x14ac:dyDescent="0.25">
      <c r="B20" s="929" t="str">
        <f>HYPERLINK("#'"&amp;'EWS DIRECTORY'!$J$305&amp;"'!A1",'EWS DIRECTORY'!$J$305)</f>
        <v>K-1-6</v>
      </c>
      <c r="C20" s="761"/>
      <c r="D20" s="761"/>
      <c r="E20" s="761"/>
      <c r="G20" s="55" t="s">
        <v>1851</v>
      </c>
      <c r="AT20" s="443"/>
    </row>
    <row r="21" spans="2:46" ht="14.25" customHeight="1" x14ac:dyDescent="0.25">
      <c r="B21" s="760"/>
      <c r="C21" s="761"/>
      <c r="D21" s="761"/>
      <c r="E21" s="761"/>
      <c r="G21" s="55"/>
      <c r="AT21" s="443"/>
    </row>
    <row r="22" spans="2:46" ht="14.25" customHeight="1" x14ac:dyDescent="0.25">
      <c r="B22" s="760"/>
      <c r="C22" s="761"/>
      <c r="D22" s="761"/>
      <c r="E22" s="761"/>
      <c r="G22" s="55"/>
      <c r="H22" s="1086" t="s">
        <v>107</v>
      </c>
      <c r="I22" s="790"/>
      <c r="J22" s="1087" t="s">
        <v>1767</v>
      </c>
      <c r="K22" s="789"/>
      <c r="L22" s="1082" t="s">
        <v>1852</v>
      </c>
      <c r="M22" s="764"/>
      <c r="N22" s="764"/>
      <c r="O22" s="764"/>
      <c r="P22" s="764"/>
      <c r="Q22" s="764"/>
      <c r="R22" s="764"/>
      <c r="S22" s="764"/>
      <c r="T22" s="764"/>
      <c r="U22" s="765"/>
      <c r="V22" s="1083" t="s">
        <v>1853</v>
      </c>
      <c r="W22" s="764"/>
      <c r="X22" s="764"/>
      <c r="Y22" s="764"/>
      <c r="Z22" s="764"/>
      <c r="AA22" s="764"/>
      <c r="AB22" s="764"/>
      <c r="AC22" s="764"/>
      <c r="AD22" s="764"/>
      <c r="AE22" s="764"/>
      <c r="AF22" s="764"/>
      <c r="AG22" s="764"/>
      <c r="AH22" s="764"/>
      <c r="AI22" s="764"/>
      <c r="AJ22" s="764"/>
      <c r="AK22" s="764"/>
      <c r="AL22" s="764"/>
      <c r="AM22" s="764"/>
      <c r="AN22" s="765"/>
      <c r="AO22" s="1084" t="s">
        <v>1770</v>
      </c>
      <c r="AP22" s="764"/>
      <c r="AQ22" s="764"/>
      <c r="AR22" s="764"/>
      <c r="AS22" s="764"/>
      <c r="AT22" s="765"/>
    </row>
    <row r="23" spans="2:46" ht="15" customHeight="1" x14ac:dyDescent="0.25">
      <c r="B23" s="760"/>
      <c r="C23" s="761"/>
      <c r="D23" s="761"/>
      <c r="E23" s="761"/>
      <c r="G23" s="55"/>
      <c r="H23" s="1077">
        <v>1</v>
      </c>
      <c r="I23" s="765"/>
      <c r="J23" s="1081"/>
      <c r="K23" s="764"/>
      <c r="L23" s="1077"/>
      <c r="M23" s="764"/>
      <c r="N23" s="764"/>
      <c r="O23" s="764"/>
      <c r="P23" s="764"/>
      <c r="Q23" s="764"/>
      <c r="R23" s="764"/>
      <c r="S23" s="764"/>
      <c r="T23" s="764"/>
      <c r="U23" s="765"/>
      <c r="V23" s="1085"/>
      <c r="W23" s="764"/>
      <c r="X23" s="764"/>
      <c r="Y23" s="764"/>
      <c r="Z23" s="764"/>
      <c r="AA23" s="764"/>
      <c r="AB23" s="764"/>
      <c r="AC23" s="764"/>
      <c r="AD23" s="764"/>
      <c r="AE23" s="764"/>
      <c r="AF23" s="764"/>
      <c r="AG23" s="764"/>
      <c r="AH23" s="764"/>
      <c r="AI23" s="764"/>
      <c r="AJ23" s="764"/>
      <c r="AK23" s="764"/>
      <c r="AL23" s="764"/>
      <c r="AM23" s="764"/>
      <c r="AN23" s="765"/>
      <c r="AO23" s="1078"/>
      <c r="AP23" s="764"/>
      <c r="AQ23" s="764"/>
      <c r="AR23" s="764"/>
      <c r="AS23" s="764"/>
      <c r="AT23" s="765"/>
    </row>
    <row r="24" spans="2:46" ht="14.25" customHeight="1" x14ac:dyDescent="0.25">
      <c r="B24" s="760"/>
      <c r="C24" s="761"/>
      <c r="D24" s="761"/>
      <c r="E24" s="761"/>
      <c r="AT24" s="443"/>
    </row>
    <row r="25" spans="2:46" ht="14.25" customHeight="1" x14ac:dyDescent="0.25">
      <c r="B25" s="760"/>
      <c r="C25" s="761"/>
      <c r="D25" s="761"/>
      <c r="E25" s="761"/>
      <c r="AS25" s="443"/>
      <c r="AT25" s="443"/>
    </row>
    <row r="26" spans="2:46" ht="15" customHeight="1" x14ac:dyDescent="0.25">
      <c r="B26" s="760"/>
      <c r="C26" s="761"/>
      <c r="D26" s="761"/>
      <c r="E26" s="761"/>
      <c r="AS26" s="443"/>
      <c r="AT26" s="443"/>
    </row>
    <row r="27" spans="2:46" ht="15" customHeight="1" x14ac:dyDescent="0.25">
      <c r="B27" s="760"/>
      <c r="C27" s="761"/>
      <c r="D27" s="761"/>
      <c r="E27" s="761"/>
      <c r="H27" s="976" t="s">
        <v>1795</v>
      </c>
      <c r="I27" s="824"/>
      <c r="J27" s="824"/>
      <c r="K27" s="824"/>
      <c r="L27" s="824"/>
      <c r="M27" s="824"/>
      <c r="N27" s="824"/>
      <c r="O27" s="824"/>
      <c r="P27" s="824"/>
      <c r="Q27" s="824"/>
      <c r="R27" s="824"/>
      <c r="S27" s="824"/>
      <c r="T27" s="824"/>
      <c r="U27" s="824"/>
      <c r="V27" s="824"/>
      <c r="W27" s="824"/>
      <c r="X27" s="824"/>
      <c r="Y27" s="825"/>
      <c r="Z27" s="976" t="s">
        <v>1796</v>
      </c>
      <c r="AA27" s="824"/>
      <c r="AB27" s="824"/>
      <c r="AC27" s="824"/>
      <c r="AD27" s="824"/>
      <c r="AE27" s="824"/>
      <c r="AF27" s="824"/>
      <c r="AG27" s="824"/>
      <c r="AH27" s="824"/>
      <c r="AI27" s="824"/>
      <c r="AJ27" s="824"/>
      <c r="AK27" s="824"/>
      <c r="AL27" s="824"/>
      <c r="AM27" s="824"/>
      <c r="AN27" s="824"/>
      <c r="AO27" s="824"/>
      <c r="AP27" s="824"/>
      <c r="AQ27" s="825"/>
      <c r="AS27" s="443"/>
      <c r="AT27" s="443"/>
    </row>
    <row r="28" spans="2:46" ht="14.25" customHeight="1" x14ac:dyDescent="0.25">
      <c r="B28" s="760"/>
      <c r="C28" s="761"/>
      <c r="D28" s="761"/>
      <c r="E28" s="761"/>
      <c r="H28" s="257" t="s">
        <v>796</v>
      </c>
      <c r="I28" s="258"/>
      <c r="J28" s="258"/>
      <c r="K28" s="258"/>
      <c r="L28" s="258"/>
      <c r="M28" s="258"/>
      <c r="N28" s="258"/>
      <c r="O28" s="258"/>
      <c r="P28" s="258"/>
      <c r="Q28" s="259"/>
      <c r="R28" s="257" t="s">
        <v>1511</v>
      </c>
      <c r="S28" s="258"/>
      <c r="T28" s="258"/>
      <c r="U28" s="259"/>
      <c r="V28" s="257" t="s">
        <v>1510</v>
      </c>
      <c r="W28" s="258"/>
      <c r="X28" s="258"/>
      <c r="Y28" s="259"/>
      <c r="Z28" s="257" t="s">
        <v>796</v>
      </c>
      <c r="AA28" s="258"/>
      <c r="AB28" s="258"/>
      <c r="AC28" s="258"/>
      <c r="AD28" s="258"/>
      <c r="AE28" s="258"/>
      <c r="AF28" s="258"/>
      <c r="AG28" s="258"/>
      <c r="AH28" s="258"/>
      <c r="AI28" s="259"/>
      <c r="AJ28" s="257" t="s">
        <v>1511</v>
      </c>
      <c r="AK28" s="258"/>
      <c r="AL28" s="258"/>
      <c r="AM28" s="259"/>
      <c r="AN28" s="257" t="s">
        <v>1510</v>
      </c>
      <c r="AO28" s="258"/>
      <c r="AP28" s="258"/>
      <c r="AQ28" s="259"/>
      <c r="AS28" s="443"/>
      <c r="AT28" s="443"/>
    </row>
    <row r="29" spans="2:46" ht="14.25" customHeight="1" x14ac:dyDescent="0.25">
      <c r="H29" s="260"/>
      <c r="Q29" s="261"/>
      <c r="R29" s="260"/>
      <c r="U29" s="261"/>
      <c r="V29" s="260"/>
      <c r="Y29" s="261"/>
      <c r="Z29" s="260"/>
      <c r="AI29" s="261"/>
      <c r="AJ29" s="260"/>
      <c r="AM29" s="261"/>
      <c r="AN29" s="260"/>
      <c r="AQ29" s="261"/>
      <c r="AS29" s="443"/>
      <c r="AT29" s="443"/>
    </row>
    <row r="30" spans="2:46" ht="14.25" customHeight="1" x14ac:dyDescent="0.25">
      <c r="B30" s="760"/>
      <c r="C30" s="761"/>
      <c r="D30" s="761"/>
      <c r="E30" s="761"/>
      <c r="H30" s="260"/>
      <c r="Q30" s="261"/>
      <c r="R30" s="260"/>
      <c r="U30" s="261"/>
      <c r="V30" s="260"/>
      <c r="Y30" s="261"/>
      <c r="Z30" s="260"/>
      <c r="AI30" s="261"/>
      <c r="AJ30" s="260"/>
      <c r="AM30" s="261"/>
      <c r="AN30" s="260"/>
      <c r="AQ30" s="261"/>
      <c r="AS30" s="443"/>
      <c r="AT30" s="443"/>
    </row>
    <row r="31" spans="2:46" ht="14.25" customHeight="1" x14ac:dyDescent="0.25">
      <c r="H31" s="260"/>
      <c r="Q31" s="261"/>
      <c r="R31" s="260"/>
      <c r="U31" s="261"/>
      <c r="V31" s="260"/>
      <c r="Y31" s="261"/>
      <c r="Z31" s="260"/>
      <c r="AI31" s="261"/>
      <c r="AJ31" s="260"/>
      <c r="AM31" s="261"/>
      <c r="AN31" s="260"/>
      <c r="AQ31" s="261"/>
      <c r="AS31" s="443"/>
      <c r="AT31" s="443"/>
    </row>
    <row r="32" spans="2:46" ht="14.25" customHeight="1" x14ac:dyDescent="0.25">
      <c r="B32" s="760"/>
      <c r="C32" s="761"/>
      <c r="D32" s="761"/>
      <c r="E32" s="761"/>
      <c r="H32" s="260"/>
      <c r="Q32" s="261"/>
      <c r="R32" s="260"/>
      <c r="U32" s="261"/>
      <c r="V32" s="260"/>
      <c r="Y32" s="261"/>
      <c r="Z32" s="260"/>
      <c r="AI32" s="261"/>
      <c r="AJ32" s="260"/>
      <c r="AM32" s="261"/>
      <c r="AN32" s="260"/>
      <c r="AQ32" s="261"/>
      <c r="AS32" s="443"/>
      <c r="AT32" s="443"/>
    </row>
    <row r="33" spans="2:46" ht="14.25" customHeight="1" x14ac:dyDescent="0.25">
      <c r="H33" s="262"/>
      <c r="I33" s="263"/>
      <c r="J33" s="263"/>
      <c r="K33" s="263"/>
      <c r="L33" s="263"/>
      <c r="M33" s="263"/>
      <c r="N33" s="263"/>
      <c r="O33" s="263"/>
      <c r="P33" s="263"/>
      <c r="Q33" s="264"/>
      <c r="R33" s="262"/>
      <c r="S33" s="263"/>
      <c r="T33" s="263"/>
      <c r="U33" s="264"/>
      <c r="V33" s="262"/>
      <c r="W33" s="263"/>
      <c r="X33" s="263"/>
      <c r="Y33" s="264"/>
      <c r="Z33" s="262"/>
      <c r="AA33" s="263"/>
      <c r="AB33" s="263"/>
      <c r="AC33" s="263"/>
      <c r="AD33" s="263"/>
      <c r="AE33" s="263"/>
      <c r="AF33" s="263"/>
      <c r="AG33" s="263"/>
      <c r="AH33" s="263"/>
      <c r="AI33" s="264"/>
      <c r="AJ33" s="262"/>
      <c r="AK33" s="263"/>
      <c r="AL33" s="263"/>
      <c r="AM33" s="264"/>
      <c r="AN33" s="262"/>
      <c r="AO33" s="263"/>
      <c r="AP33" s="263"/>
      <c r="AQ33" s="264"/>
      <c r="AS33" s="443"/>
      <c r="AT33" s="443"/>
    </row>
    <row r="34" spans="2:46" ht="14.25" customHeight="1" x14ac:dyDescent="0.25">
      <c r="B34" s="760"/>
      <c r="C34" s="761"/>
      <c r="D34" s="761"/>
      <c r="E34" s="761"/>
      <c r="G34" s="223"/>
      <c r="AM34" s="265" t="s">
        <v>1797</v>
      </c>
      <c r="AN34" s="131" t="str">
        <f>'K-1'!U20</f>
        <v>K-1-2</v>
      </c>
      <c r="AS34" s="443"/>
      <c r="AT34" s="443"/>
    </row>
  </sheetData>
  <mergeCells count="38">
    <mergeCell ref="B4:E4"/>
    <mergeCell ref="V22:AN22"/>
    <mergeCell ref="B16:E16"/>
    <mergeCell ref="B25:E25"/>
    <mergeCell ref="B13:E13"/>
    <mergeCell ref="B10:E10"/>
    <mergeCell ref="G9:Z11"/>
    <mergeCell ref="L22:U22"/>
    <mergeCell ref="B6:E6"/>
    <mergeCell ref="B15:E15"/>
    <mergeCell ref="B24:E24"/>
    <mergeCell ref="B20:E20"/>
    <mergeCell ref="G7:AR7"/>
    <mergeCell ref="B22:E22"/>
    <mergeCell ref="B18:E18"/>
    <mergeCell ref="B8:E8"/>
    <mergeCell ref="B12:E12"/>
    <mergeCell ref="V23:AN23"/>
    <mergeCell ref="B21:E21"/>
    <mergeCell ref="H22:I22"/>
    <mergeCell ref="J22:K22"/>
    <mergeCell ref="B14:E14"/>
    <mergeCell ref="B17:E17"/>
    <mergeCell ref="B23:E23"/>
    <mergeCell ref="L23:U23"/>
    <mergeCell ref="B34:E34"/>
    <mergeCell ref="AO23:AT23"/>
    <mergeCell ref="Z27:AQ27"/>
    <mergeCell ref="H23:I23"/>
    <mergeCell ref="B19:E19"/>
    <mergeCell ref="J23:K23"/>
    <mergeCell ref="AO22:AT22"/>
    <mergeCell ref="H27:Y27"/>
    <mergeCell ref="B32:E32"/>
    <mergeCell ref="B28:E28"/>
    <mergeCell ref="B30:E30"/>
    <mergeCell ref="B27:E27"/>
    <mergeCell ref="B26:E26"/>
  </mergeCells>
  <hyperlinks>
    <hyperlink ref="B4" location="PANDUAN!A1" display="PANDUAN" xr:uid="{00000000-0004-0000-2D01-000000000000}"/>
    <hyperlink ref="B6" location="'EWS DIRECTORY'!A1" display="EWS DIRECTORY" xr:uid="{00000000-0004-0000-2D01-000001000000}"/>
    <hyperlink ref="B8" location="'DATA PEMICU'!A1" display="DATA PEMICU" xr:uid="{00000000-0004-0000-2D01-000002000000}"/>
    <hyperlink ref="B10" location="'DATA PENGUJI'!A1" display="DATA PENGUJI" xr:uid="{00000000-0004-0000-2D01-000003000000}"/>
    <hyperlink ref="B12" location="'MAIN LEVEL'!A1" display="MAIN LEVEL" xr:uid="{00000000-0004-0000-2D01-000004000000}"/>
  </hyperlinks>
  <pageMargins left="0.51181102362204722" right="0.15748031496062989" top="0.55118110236220474" bottom="0.55118110236220474" header="0" footer="0"/>
  <pageSetup paperSize="9" scale="60" orientation="landscape"/>
  <headerFooter>
    <oddFooter>&amp;Rhalaman &amp;P dari</oddFooter>
  </headerFooter>
</worksheet>
</file>

<file path=xl/worksheets/sheet3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1-000000000000}">
  <sheetPr codeName="Sheet477">
    <tabColor theme="4" tint="-0.249977111117893"/>
  </sheetPr>
  <dimension ref="A2:AX52"/>
  <sheetViews>
    <sheetView topLeftCell="B8" zoomScaleNormal="100" workbookViewId="0">
      <selection activeCell="AQ18" sqref="AQ18:AU18"/>
    </sheetView>
  </sheetViews>
  <sheetFormatPr defaultColWidth="3.5546875" defaultRowHeight="13.8" x14ac:dyDescent="0.25"/>
  <cols>
    <col min="1" max="1" width="3" style="110" hidden="1" customWidth="1"/>
    <col min="2" max="5" width="3.88671875" style="177" customWidth="1"/>
    <col min="6" max="6" width="3.88671875" style="110" customWidth="1"/>
    <col min="7" max="45" width="3.6640625" style="254" customWidth="1"/>
    <col min="46" max="46" width="4.44140625" style="254" customWidth="1"/>
    <col min="47" max="47" width="3.6640625" style="254" customWidth="1"/>
    <col min="48" max="48" width="3.5546875" style="254" customWidth="1"/>
    <col min="49" max="16384" width="3.5546875" style="254"/>
  </cols>
  <sheetData>
    <row r="2" spans="2:47" x14ac:dyDescent="0.25">
      <c r="G2" s="55" t="s">
        <v>1674</v>
      </c>
      <c r="H2" s="55"/>
      <c r="I2" s="55"/>
      <c r="J2" s="55"/>
      <c r="K2" s="55"/>
      <c r="L2" s="55"/>
      <c r="M2" s="55"/>
      <c r="N2" s="55"/>
      <c r="AT2" s="443"/>
      <c r="AU2" s="443"/>
    </row>
    <row r="3" spans="2:47" x14ac:dyDescent="0.25">
      <c r="B3" s="111"/>
      <c r="C3" s="111"/>
      <c r="D3" s="111"/>
      <c r="E3" s="111"/>
      <c r="G3" s="55"/>
      <c r="H3" s="55"/>
      <c r="I3" s="55"/>
      <c r="J3" s="55"/>
      <c r="K3" s="55"/>
      <c r="L3" s="55"/>
      <c r="M3" s="55"/>
      <c r="N3" s="55"/>
      <c r="AT3" s="443"/>
      <c r="AU3" s="443"/>
    </row>
    <row r="4" spans="2:47" x14ac:dyDescent="0.25">
      <c r="B4" s="762" t="s">
        <v>79</v>
      </c>
      <c r="C4" s="761"/>
      <c r="D4" s="761"/>
      <c r="E4" s="761"/>
      <c r="G4" s="55"/>
      <c r="H4" s="55"/>
      <c r="I4" s="55"/>
      <c r="J4" s="55"/>
      <c r="K4" s="55"/>
      <c r="L4" s="55"/>
      <c r="M4" s="55"/>
      <c r="N4" s="55"/>
      <c r="AT4" s="443"/>
      <c r="AU4" s="443"/>
    </row>
    <row r="5" spans="2:47" x14ac:dyDescent="0.25">
      <c r="B5" s="111"/>
      <c r="C5" s="111"/>
      <c r="D5" s="111"/>
      <c r="E5" s="111"/>
      <c r="G5" s="55"/>
      <c r="H5" s="55"/>
      <c r="I5" s="55"/>
      <c r="J5" s="55"/>
      <c r="K5" s="55"/>
      <c r="L5" s="55"/>
      <c r="M5" s="55"/>
      <c r="N5" s="55"/>
      <c r="AT5" s="443"/>
      <c r="AU5" s="443"/>
    </row>
    <row r="6" spans="2:47" x14ac:dyDescent="0.25">
      <c r="B6" s="762" t="s">
        <v>87</v>
      </c>
      <c r="C6" s="761"/>
      <c r="D6" s="761"/>
      <c r="E6" s="761"/>
      <c r="G6" s="55"/>
      <c r="H6" s="55"/>
      <c r="I6" s="55"/>
      <c r="J6" s="55"/>
      <c r="K6" s="55"/>
      <c r="L6" s="55"/>
      <c r="M6" s="55"/>
      <c r="N6" s="55"/>
      <c r="AT6" s="443"/>
      <c r="AU6" s="443"/>
    </row>
    <row r="7" spans="2:47" ht="15" customHeight="1" x14ac:dyDescent="0.25">
      <c r="B7" s="111"/>
      <c r="C7" s="111"/>
      <c r="D7" s="111"/>
      <c r="E7" s="111"/>
      <c r="G7" s="996" t="s">
        <v>1774</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c r="AI7" s="792"/>
      <c r="AJ7" s="792"/>
      <c r="AK7" s="792"/>
      <c r="AL7" s="792"/>
      <c r="AM7" s="792"/>
      <c r="AN7" s="792"/>
      <c r="AO7" s="792"/>
      <c r="AP7" s="792"/>
      <c r="AQ7" s="792"/>
      <c r="AR7" s="792"/>
      <c r="AS7" s="58"/>
      <c r="AT7" s="443"/>
      <c r="AU7" s="443"/>
    </row>
    <row r="8" spans="2:47" x14ac:dyDescent="0.25">
      <c r="B8" s="762" t="s">
        <v>94</v>
      </c>
      <c r="C8" s="761"/>
      <c r="D8" s="761"/>
      <c r="E8" s="761"/>
      <c r="G8" s="55"/>
      <c r="H8" s="55"/>
      <c r="I8" s="55"/>
      <c r="J8" s="55"/>
      <c r="K8" s="55"/>
      <c r="L8" s="55"/>
      <c r="M8" s="55"/>
      <c r="N8" s="55"/>
      <c r="AT8" s="443"/>
      <c r="AU8" s="443"/>
    </row>
    <row r="9" spans="2:47" x14ac:dyDescent="0.25">
      <c r="B9" s="111"/>
      <c r="C9" s="111"/>
      <c r="D9" s="111"/>
      <c r="E9" s="111"/>
      <c r="G9" s="999" t="str">
        <f>"Rincian "&amp;'K-1'!H18&amp;" "&amp;'K-1'!M22</f>
        <v>Rincian Penghasilan yang seharusnya tidak terhutang PPh (Pasal 17 ayat (2) KUP) Berdasarkan pemeriksaan langsung terhadap bukti pendukung</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c r="AU9" s="443"/>
    </row>
    <row r="10" spans="2:47" x14ac:dyDescent="0.25">
      <c r="B10" s="762" t="s">
        <v>101</v>
      </c>
      <c r="C10" s="761"/>
      <c r="D10" s="761"/>
      <c r="E10" s="761"/>
      <c r="G10" s="1001"/>
      <c r="H10" s="792"/>
      <c r="I10" s="792"/>
      <c r="J10" s="792"/>
      <c r="K10" s="792"/>
      <c r="L10" s="792"/>
      <c r="M10" s="792"/>
      <c r="N10" s="792"/>
      <c r="O10" s="792"/>
      <c r="P10" s="792"/>
      <c r="Q10" s="792"/>
      <c r="R10" s="792"/>
      <c r="S10" s="792"/>
      <c r="T10" s="792"/>
      <c r="U10" s="792"/>
      <c r="V10" s="792"/>
      <c r="W10" s="792"/>
      <c r="X10" s="792"/>
      <c r="Y10" s="792"/>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c r="AU10" s="443"/>
    </row>
    <row r="11" spans="2:47"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c r="AU11" s="443"/>
    </row>
    <row r="12" spans="2:47" x14ac:dyDescent="0.25">
      <c r="B12" s="762" t="s">
        <v>106</v>
      </c>
      <c r="C12" s="761"/>
      <c r="D12" s="761"/>
      <c r="E12" s="761"/>
      <c r="AT12" s="443"/>
      <c r="AU12" s="443"/>
    </row>
    <row r="13" spans="2:47" x14ac:dyDescent="0.25">
      <c r="B13" s="962" t="str">
        <f>HYPERLINK("#'"&amp;'EWS DIRECTORY'!$J$298&amp;"'!A1",'EWS DIRECTORY'!$J$298)</f>
        <v>K</v>
      </c>
      <c r="C13" s="761"/>
      <c r="D13" s="761"/>
      <c r="E13" s="761"/>
      <c r="G13" s="55" t="s">
        <v>1680</v>
      </c>
      <c r="H13" s="55"/>
      <c r="AT13" s="443"/>
      <c r="AU13" s="443"/>
    </row>
    <row r="14" spans="2:47" x14ac:dyDescent="0.25">
      <c r="B14" s="931" t="str">
        <f>HYPERLINK("#'"&amp;'EWS DIRECTORY'!$J$299&amp;"'!A1",'EWS DIRECTORY'!$J$299)</f>
        <v>K-1</v>
      </c>
      <c r="C14" s="761"/>
      <c r="D14" s="761"/>
      <c r="E14" s="761"/>
      <c r="G14" s="55"/>
      <c r="H14" s="55"/>
      <c r="AT14" s="443"/>
      <c r="AU14" s="443"/>
    </row>
    <row r="15" spans="2:47" x14ac:dyDescent="0.25">
      <c r="B15" s="929" t="str">
        <f>HYPERLINK("#'"&amp;'EWS DIRECTORY'!$J$300&amp;"'!A1",'EWS DIRECTORY'!$J$300)</f>
        <v>K-1-1</v>
      </c>
      <c r="C15" s="761"/>
      <c r="D15" s="761"/>
      <c r="E15" s="761"/>
      <c r="G15" s="55"/>
      <c r="H15" s="55"/>
      <c r="AT15" s="443"/>
      <c r="AU15" s="443"/>
    </row>
    <row r="16" spans="2:47" x14ac:dyDescent="0.25">
      <c r="B16" s="929" t="str">
        <f>HYPERLINK("#'"&amp;'EWS DIRECTORY'!$J$301&amp;"'!A1",'EWS DIRECTORY'!$J$301)</f>
        <v>K-1-2</v>
      </c>
      <c r="C16" s="761"/>
      <c r="D16" s="761"/>
      <c r="E16" s="761"/>
      <c r="G16" s="55"/>
      <c r="H16" s="55"/>
      <c r="AT16" s="443"/>
      <c r="AU16" s="443"/>
    </row>
    <row r="17" spans="1:50" x14ac:dyDescent="0.25">
      <c r="B17" s="927" t="str">
        <f>HYPERLINK("#'"&amp;'EWS DIRECTORY'!$J$302&amp;"'!A1",'EWS DIRECTORY'!$J$302)</f>
        <v>K-1-3</v>
      </c>
      <c r="C17" s="761"/>
      <c r="D17" s="761"/>
      <c r="E17" s="761"/>
      <c r="G17" s="55" t="s">
        <v>1681</v>
      </c>
      <c r="H17" s="55"/>
      <c r="I17" s="55"/>
      <c r="AT17" s="443"/>
      <c r="AU17" s="443"/>
    </row>
    <row r="18" spans="1:50" x14ac:dyDescent="0.25">
      <c r="B18" s="929" t="str">
        <f>HYPERLINK("#'"&amp;'EWS DIRECTORY'!$J$303&amp;"'!A1",'EWS DIRECTORY'!$J$303)</f>
        <v>K-1-4</v>
      </c>
      <c r="C18" s="761"/>
      <c r="D18" s="761"/>
      <c r="E18" s="761"/>
      <c r="G18" s="55" t="s">
        <v>1744</v>
      </c>
      <c r="H18" s="55"/>
      <c r="I18" s="55" t="s">
        <v>1744</v>
      </c>
      <c r="AT18" s="443"/>
      <c r="AU18" s="443"/>
    </row>
    <row r="19" spans="1:50" x14ac:dyDescent="0.25">
      <c r="B19" s="929" t="str">
        <f>HYPERLINK("#'"&amp;'EWS DIRECTORY'!$J$304&amp;"'!A1",'EWS DIRECTORY'!$J$304)</f>
        <v>K-1-5</v>
      </c>
      <c r="C19" s="761"/>
      <c r="D19" s="761"/>
      <c r="E19" s="761"/>
      <c r="AT19" s="443"/>
      <c r="AU19" s="443"/>
    </row>
    <row r="20" spans="1:50" s="271" customFormat="1" x14ac:dyDescent="0.25">
      <c r="A20" s="110"/>
      <c r="B20" s="929" t="str">
        <f>HYPERLINK("#'"&amp;'EWS DIRECTORY'!$J$305&amp;"'!A1",'EWS DIRECTORY'!$J$305)</f>
        <v>K-1-6</v>
      </c>
      <c r="C20" s="896"/>
      <c r="D20" s="896"/>
      <c r="E20" s="896"/>
      <c r="F20" s="110"/>
      <c r="G20" s="55" t="s">
        <v>1851</v>
      </c>
      <c r="AT20" s="443"/>
      <c r="AU20" s="443"/>
    </row>
    <row r="21" spans="1:50" x14ac:dyDescent="0.25">
      <c r="B21" s="760"/>
      <c r="C21" s="761"/>
      <c r="D21" s="761"/>
      <c r="E21" s="761"/>
      <c r="G21" s="55"/>
      <c r="AT21" s="443"/>
      <c r="AU21" s="443"/>
    </row>
    <row r="22" spans="1:50" ht="15" customHeight="1" x14ac:dyDescent="0.25">
      <c r="B22" s="760"/>
      <c r="C22" s="761"/>
      <c r="D22" s="761"/>
      <c r="E22" s="761"/>
      <c r="G22" s="55"/>
      <c r="H22" s="990" t="s">
        <v>1445</v>
      </c>
      <c r="I22" s="790"/>
      <c r="J22" s="990" t="s">
        <v>1478</v>
      </c>
      <c r="K22" s="789"/>
      <c r="L22" s="789"/>
      <c r="M22" s="790"/>
      <c r="N22" s="994" t="s">
        <v>1792</v>
      </c>
      <c r="O22" s="764"/>
      <c r="P22" s="764"/>
      <c r="Q22" s="764"/>
      <c r="R22" s="764"/>
      <c r="S22" s="764"/>
      <c r="T22" s="764"/>
      <c r="U22" s="764"/>
      <c r="V22" s="764"/>
      <c r="W22" s="764"/>
      <c r="X22" s="764"/>
      <c r="Y22" s="764"/>
      <c r="Z22" s="765"/>
      <c r="AA22" s="994" t="s">
        <v>1793</v>
      </c>
      <c r="AB22" s="764"/>
      <c r="AC22" s="764"/>
      <c r="AD22" s="764"/>
      <c r="AE22" s="764"/>
      <c r="AF22" s="764"/>
      <c r="AG22" s="764"/>
      <c r="AH22" s="764"/>
      <c r="AI22" s="764"/>
      <c r="AJ22" s="764"/>
      <c r="AK22" s="764"/>
      <c r="AL22" s="764"/>
      <c r="AM22" s="764"/>
      <c r="AN22" s="764"/>
      <c r="AO22" s="764"/>
      <c r="AP22" s="764"/>
      <c r="AQ22" s="764"/>
      <c r="AR22" s="764"/>
      <c r="AS22" s="765"/>
      <c r="AT22" s="990" t="s">
        <v>1481</v>
      </c>
      <c r="AU22" s="789"/>
      <c r="AV22" s="789"/>
      <c r="AW22" s="789"/>
      <c r="AX22" s="790"/>
    </row>
    <row r="23" spans="1:50" x14ac:dyDescent="0.25">
      <c r="B23" s="760"/>
      <c r="C23" s="761"/>
      <c r="D23" s="761"/>
      <c r="E23" s="761"/>
      <c r="G23" s="55"/>
      <c r="H23" s="806"/>
      <c r="I23" s="807"/>
      <c r="J23" s="806"/>
      <c r="K23" s="794"/>
      <c r="L23" s="794"/>
      <c r="M23" s="807"/>
      <c r="N23" s="978" t="s">
        <v>796</v>
      </c>
      <c r="O23" s="764"/>
      <c r="P23" s="764"/>
      <c r="Q23" s="764"/>
      <c r="R23" s="764"/>
      <c r="S23" s="764"/>
      <c r="T23" s="765"/>
      <c r="U23" s="978" t="s">
        <v>1401</v>
      </c>
      <c r="V23" s="764"/>
      <c r="W23" s="764"/>
      <c r="X23" s="764"/>
      <c r="Y23" s="764"/>
      <c r="Z23" s="765"/>
      <c r="AA23" s="978" t="s">
        <v>796</v>
      </c>
      <c r="AB23" s="764"/>
      <c r="AC23" s="764"/>
      <c r="AD23" s="764"/>
      <c r="AE23" s="764"/>
      <c r="AF23" s="765"/>
      <c r="AG23" s="978" t="s">
        <v>1794</v>
      </c>
      <c r="AH23" s="764"/>
      <c r="AI23" s="764"/>
      <c r="AJ23" s="764"/>
      <c r="AK23" s="764"/>
      <c r="AL23" s="764"/>
      <c r="AM23" s="765"/>
      <c r="AN23" s="978" t="s">
        <v>1510</v>
      </c>
      <c r="AO23" s="764"/>
      <c r="AP23" s="764"/>
      <c r="AQ23" s="764"/>
      <c r="AR23" s="764"/>
      <c r="AS23" s="765"/>
      <c r="AT23" s="806"/>
      <c r="AU23" s="794"/>
      <c r="AV23" s="794"/>
      <c r="AW23" s="794"/>
      <c r="AX23" s="807"/>
    </row>
    <row r="24" spans="1:50" x14ac:dyDescent="0.25">
      <c r="B24" s="760"/>
      <c r="C24" s="761"/>
      <c r="D24" s="761"/>
      <c r="E24" s="761"/>
      <c r="H24" s="980"/>
      <c r="I24" s="765"/>
      <c r="J24" s="979"/>
      <c r="K24" s="764"/>
      <c r="L24" s="764"/>
      <c r="M24" s="765"/>
      <c r="N24" s="980"/>
      <c r="O24" s="764"/>
      <c r="P24" s="764"/>
      <c r="Q24" s="764"/>
      <c r="R24" s="764"/>
      <c r="S24" s="764"/>
      <c r="T24" s="765"/>
      <c r="U24" s="977"/>
      <c r="V24" s="764"/>
      <c r="W24" s="764"/>
      <c r="X24" s="764"/>
      <c r="Y24" s="764"/>
      <c r="Z24" s="765"/>
      <c r="AA24" s="980"/>
      <c r="AB24" s="764"/>
      <c r="AC24" s="764"/>
      <c r="AD24" s="764"/>
      <c r="AE24" s="764"/>
      <c r="AF24" s="765"/>
      <c r="AG24" s="980"/>
      <c r="AH24" s="764"/>
      <c r="AI24" s="764"/>
      <c r="AJ24" s="764"/>
      <c r="AK24" s="764"/>
      <c r="AL24" s="764"/>
      <c r="AM24" s="765"/>
      <c r="AN24" s="979"/>
      <c r="AO24" s="764"/>
      <c r="AP24" s="764"/>
      <c r="AQ24" s="764"/>
      <c r="AR24" s="764"/>
      <c r="AS24" s="765"/>
      <c r="AT24" s="1063"/>
      <c r="AU24" s="764"/>
      <c r="AV24" s="764"/>
      <c r="AW24" s="764"/>
      <c r="AX24" s="765"/>
    </row>
    <row r="25" spans="1:50" x14ac:dyDescent="0.25">
      <c r="B25" s="760"/>
      <c r="C25" s="761"/>
      <c r="D25" s="761"/>
      <c r="E25" s="761"/>
      <c r="H25" s="980"/>
      <c r="I25" s="765"/>
      <c r="J25" s="979"/>
      <c r="K25" s="764"/>
      <c r="L25" s="764"/>
      <c r="M25" s="765"/>
      <c r="N25" s="980"/>
      <c r="O25" s="764"/>
      <c r="P25" s="764"/>
      <c r="Q25" s="764"/>
      <c r="R25" s="764"/>
      <c r="S25" s="764"/>
      <c r="T25" s="765"/>
      <c r="U25" s="977"/>
      <c r="V25" s="764"/>
      <c r="W25" s="764"/>
      <c r="X25" s="764"/>
      <c r="Y25" s="764"/>
      <c r="Z25" s="765"/>
      <c r="AA25" s="980"/>
      <c r="AB25" s="764"/>
      <c r="AC25" s="764"/>
      <c r="AD25" s="764"/>
      <c r="AE25" s="764"/>
      <c r="AF25" s="765"/>
      <c r="AG25" s="980"/>
      <c r="AH25" s="764"/>
      <c r="AI25" s="764"/>
      <c r="AJ25" s="764"/>
      <c r="AK25" s="764"/>
      <c r="AL25" s="764"/>
      <c r="AM25" s="765"/>
      <c r="AN25" s="979"/>
      <c r="AO25" s="764"/>
      <c r="AP25" s="764"/>
      <c r="AQ25" s="764"/>
      <c r="AR25" s="764"/>
      <c r="AS25" s="765"/>
      <c r="AT25" s="1063"/>
      <c r="AU25" s="764"/>
      <c r="AV25" s="764"/>
      <c r="AW25" s="764"/>
      <c r="AX25" s="765"/>
    </row>
    <row r="26" spans="1:50" x14ac:dyDescent="0.25">
      <c r="B26" s="760"/>
      <c r="C26" s="761"/>
      <c r="D26" s="761"/>
      <c r="E26" s="761"/>
      <c r="H26" s="980"/>
      <c r="I26" s="765"/>
      <c r="J26" s="979"/>
      <c r="K26" s="764"/>
      <c r="L26" s="764"/>
      <c r="M26" s="765"/>
      <c r="N26" s="980"/>
      <c r="O26" s="764"/>
      <c r="P26" s="764"/>
      <c r="Q26" s="764"/>
      <c r="R26" s="764"/>
      <c r="S26" s="764"/>
      <c r="T26" s="765"/>
      <c r="U26" s="977"/>
      <c r="V26" s="764"/>
      <c r="W26" s="764"/>
      <c r="X26" s="764"/>
      <c r="Y26" s="764"/>
      <c r="Z26" s="765"/>
      <c r="AA26" s="980"/>
      <c r="AB26" s="764"/>
      <c r="AC26" s="764"/>
      <c r="AD26" s="764"/>
      <c r="AE26" s="764"/>
      <c r="AF26" s="765"/>
      <c r="AG26" s="980"/>
      <c r="AH26" s="764"/>
      <c r="AI26" s="764"/>
      <c r="AJ26" s="764"/>
      <c r="AK26" s="764"/>
      <c r="AL26" s="764"/>
      <c r="AM26" s="765"/>
      <c r="AN26" s="979"/>
      <c r="AO26" s="764"/>
      <c r="AP26" s="764"/>
      <c r="AQ26" s="764"/>
      <c r="AR26" s="764"/>
      <c r="AS26" s="765"/>
      <c r="AT26" s="1063"/>
      <c r="AU26" s="764"/>
      <c r="AV26" s="764"/>
      <c r="AW26" s="764"/>
      <c r="AX26" s="765"/>
    </row>
    <row r="27" spans="1:50" x14ac:dyDescent="0.25">
      <c r="B27" s="760"/>
      <c r="C27" s="761"/>
      <c r="D27" s="761"/>
      <c r="E27" s="761"/>
      <c r="H27" s="980"/>
      <c r="I27" s="765"/>
      <c r="J27" s="979"/>
      <c r="K27" s="764"/>
      <c r="L27" s="764"/>
      <c r="M27" s="765"/>
      <c r="N27" s="980"/>
      <c r="O27" s="764"/>
      <c r="P27" s="764"/>
      <c r="Q27" s="764"/>
      <c r="R27" s="764"/>
      <c r="S27" s="764"/>
      <c r="T27" s="765"/>
      <c r="U27" s="977"/>
      <c r="V27" s="764"/>
      <c r="W27" s="764"/>
      <c r="X27" s="764"/>
      <c r="Y27" s="764"/>
      <c r="Z27" s="765"/>
      <c r="AA27" s="980"/>
      <c r="AB27" s="764"/>
      <c r="AC27" s="764"/>
      <c r="AD27" s="764"/>
      <c r="AE27" s="764"/>
      <c r="AF27" s="765"/>
      <c r="AG27" s="980"/>
      <c r="AH27" s="764"/>
      <c r="AI27" s="764"/>
      <c r="AJ27" s="764"/>
      <c r="AK27" s="764"/>
      <c r="AL27" s="764"/>
      <c r="AM27" s="765"/>
      <c r="AN27" s="979"/>
      <c r="AO27" s="764"/>
      <c r="AP27" s="764"/>
      <c r="AQ27" s="764"/>
      <c r="AR27" s="764"/>
      <c r="AS27" s="765"/>
      <c r="AT27" s="1063"/>
      <c r="AU27" s="764"/>
      <c r="AV27" s="764"/>
      <c r="AW27" s="764"/>
      <c r="AX27" s="765"/>
    </row>
    <row r="28" spans="1:50" x14ac:dyDescent="0.25">
      <c r="B28" s="760"/>
      <c r="C28" s="761"/>
      <c r="D28" s="761"/>
      <c r="E28" s="761"/>
      <c r="H28" s="980"/>
      <c r="I28" s="765"/>
      <c r="J28" s="979"/>
      <c r="K28" s="764"/>
      <c r="L28" s="764"/>
      <c r="M28" s="765"/>
      <c r="N28" s="980"/>
      <c r="O28" s="764"/>
      <c r="P28" s="764"/>
      <c r="Q28" s="764"/>
      <c r="R28" s="764"/>
      <c r="S28" s="764"/>
      <c r="T28" s="765"/>
      <c r="U28" s="977"/>
      <c r="V28" s="764"/>
      <c r="W28" s="764"/>
      <c r="X28" s="764"/>
      <c r="Y28" s="764"/>
      <c r="Z28" s="765"/>
      <c r="AA28" s="980"/>
      <c r="AB28" s="764"/>
      <c r="AC28" s="764"/>
      <c r="AD28" s="764"/>
      <c r="AE28" s="764"/>
      <c r="AF28" s="765"/>
      <c r="AG28" s="980"/>
      <c r="AH28" s="764"/>
      <c r="AI28" s="764"/>
      <c r="AJ28" s="764"/>
      <c r="AK28" s="764"/>
      <c r="AL28" s="764"/>
      <c r="AM28" s="765"/>
      <c r="AN28" s="979"/>
      <c r="AO28" s="764"/>
      <c r="AP28" s="764"/>
      <c r="AQ28" s="764"/>
      <c r="AR28" s="764"/>
      <c r="AS28" s="765"/>
      <c r="AT28" s="1063"/>
      <c r="AU28" s="764"/>
      <c r="AV28" s="764"/>
      <c r="AW28" s="764"/>
      <c r="AX28" s="765"/>
    </row>
    <row r="29" spans="1:50" x14ac:dyDescent="0.25">
      <c r="H29" s="980"/>
      <c r="I29" s="765"/>
      <c r="J29" s="979"/>
      <c r="K29" s="764"/>
      <c r="L29" s="764"/>
      <c r="M29" s="765"/>
      <c r="N29" s="980"/>
      <c r="O29" s="764"/>
      <c r="P29" s="764"/>
      <c r="Q29" s="764"/>
      <c r="R29" s="764"/>
      <c r="S29" s="764"/>
      <c r="T29" s="765"/>
      <c r="U29" s="977"/>
      <c r="V29" s="764"/>
      <c r="W29" s="764"/>
      <c r="X29" s="764"/>
      <c r="Y29" s="764"/>
      <c r="Z29" s="765"/>
      <c r="AA29" s="980"/>
      <c r="AB29" s="764"/>
      <c r="AC29" s="764"/>
      <c r="AD29" s="764"/>
      <c r="AE29" s="764"/>
      <c r="AF29" s="765"/>
      <c r="AG29" s="980"/>
      <c r="AH29" s="764"/>
      <c r="AI29" s="764"/>
      <c r="AJ29" s="764"/>
      <c r="AK29" s="764"/>
      <c r="AL29" s="764"/>
      <c r="AM29" s="765"/>
      <c r="AN29" s="983"/>
      <c r="AO29" s="764"/>
      <c r="AP29" s="764"/>
      <c r="AQ29" s="764"/>
      <c r="AR29" s="764"/>
      <c r="AS29" s="765"/>
      <c r="AT29" s="1063"/>
      <c r="AU29" s="764"/>
      <c r="AV29" s="764"/>
      <c r="AW29" s="764"/>
      <c r="AX29" s="765"/>
    </row>
    <row r="30" spans="1:50" x14ac:dyDescent="0.25">
      <c r="B30" s="760"/>
      <c r="C30" s="761"/>
      <c r="D30" s="761"/>
      <c r="E30" s="761"/>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1:50" ht="1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1:50" x14ac:dyDescent="0.25">
      <c r="B32" s="760"/>
      <c r="C32" s="761"/>
      <c r="D32" s="761"/>
      <c r="E32" s="761"/>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2:50"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2:50" ht="15" customHeight="1" x14ac:dyDescent="0.25">
      <c r="B34" s="760"/>
      <c r="C34" s="761"/>
      <c r="D34" s="761"/>
      <c r="E34" s="761"/>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2:50" x14ac:dyDescent="0.25">
      <c r="B36" s="760"/>
      <c r="C36" s="761"/>
      <c r="D36" s="761"/>
      <c r="E36" s="761"/>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2:50" ht="14.4"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2:50" ht="14.4"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2:50" ht="14.4" customHeight="1" x14ac:dyDescent="0.25">
      <c r="G39" s="223"/>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2:50" x14ac:dyDescent="0.25">
      <c r="G40" s="223"/>
      <c r="H40" s="993"/>
      <c r="I40" s="765"/>
      <c r="J40" s="993"/>
      <c r="K40" s="764"/>
      <c r="L40" s="764"/>
      <c r="M40" s="765"/>
      <c r="N40" s="993"/>
      <c r="O40" s="764"/>
      <c r="P40" s="764"/>
      <c r="Q40" s="764"/>
      <c r="R40" s="764"/>
      <c r="S40" s="764"/>
      <c r="T40" s="765"/>
      <c r="U40" s="986"/>
      <c r="V40" s="764"/>
      <c r="W40" s="764"/>
      <c r="X40" s="764"/>
      <c r="Y40" s="764"/>
      <c r="Z40" s="765"/>
      <c r="AA40" s="993"/>
      <c r="AB40" s="764"/>
      <c r="AC40" s="764"/>
      <c r="AD40" s="764"/>
      <c r="AE40" s="764"/>
      <c r="AF40" s="765"/>
      <c r="AG40" s="993"/>
      <c r="AH40" s="764"/>
      <c r="AI40" s="764"/>
      <c r="AJ40" s="764"/>
      <c r="AK40" s="764"/>
      <c r="AL40" s="764"/>
      <c r="AM40" s="765"/>
      <c r="AN40" s="995"/>
      <c r="AO40" s="764"/>
      <c r="AP40" s="764"/>
      <c r="AQ40" s="764"/>
      <c r="AR40" s="764"/>
      <c r="AS40" s="765"/>
      <c r="AT40" s="1065"/>
      <c r="AU40" s="764"/>
      <c r="AV40" s="764"/>
      <c r="AW40" s="764"/>
      <c r="AX40" s="765"/>
    </row>
    <row r="41" spans="2:50" x14ac:dyDescent="0.25">
      <c r="G41" s="223"/>
      <c r="H41" s="1092" t="s">
        <v>1770</v>
      </c>
      <c r="I41" s="764"/>
      <c r="J41" s="764"/>
      <c r="K41" s="764"/>
      <c r="L41" s="764"/>
      <c r="M41" s="764"/>
      <c r="N41" s="764"/>
      <c r="O41" s="764"/>
      <c r="P41" s="764"/>
      <c r="Q41" s="764"/>
      <c r="R41" s="764"/>
      <c r="S41" s="764"/>
      <c r="T41" s="764"/>
      <c r="U41" s="764"/>
      <c r="V41" s="764"/>
      <c r="W41" s="764"/>
      <c r="X41" s="764"/>
      <c r="Y41" s="764"/>
      <c r="Z41" s="764"/>
      <c r="AA41" s="764"/>
      <c r="AB41" s="764"/>
      <c r="AC41" s="764"/>
      <c r="AD41" s="764"/>
      <c r="AE41" s="764"/>
      <c r="AF41" s="764"/>
      <c r="AG41" s="764"/>
      <c r="AH41" s="764"/>
      <c r="AI41" s="764"/>
      <c r="AJ41" s="764"/>
      <c r="AK41" s="764"/>
      <c r="AL41" s="764"/>
      <c r="AM41" s="764"/>
      <c r="AN41" s="764"/>
      <c r="AO41" s="764"/>
      <c r="AP41" s="764"/>
      <c r="AQ41" s="764"/>
      <c r="AR41" s="764"/>
      <c r="AS41" s="765"/>
      <c r="AT41" s="1134">
        <f>SUM(AT24:AX40)</f>
        <v>0</v>
      </c>
      <c r="AU41" s="764"/>
      <c r="AV41" s="764"/>
      <c r="AW41" s="764"/>
      <c r="AX41" s="765"/>
    </row>
    <row r="42" spans="2:50" x14ac:dyDescent="0.25">
      <c r="G42" s="223"/>
      <c r="AS42" s="443"/>
      <c r="AT42" s="443"/>
    </row>
    <row r="43" spans="2:50" x14ac:dyDescent="0.25">
      <c r="G43" s="223"/>
      <c r="AS43" s="443"/>
      <c r="AT43" s="443"/>
      <c r="AU43" s="443"/>
    </row>
    <row r="44" spans="2:50" x14ac:dyDescent="0.25">
      <c r="H44" s="976" t="s">
        <v>1795</v>
      </c>
      <c r="I44" s="824"/>
      <c r="J44" s="824"/>
      <c r="K44" s="824"/>
      <c r="L44" s="824"/>
      <c r="M44" s="824"/>
      <c r="N44" s="824"/>
      <c r="O44" s="824"/>
      <c r="P44" s="824"/>
      <c r="Q44" s="824"/>
      <c r="R44" s="824"/>
      <c r="S44" s="824"/>
      <c r="T44" s="824"/>
      <c r="U44" s="824"/>
      <c r="V44" s="824"/>
      <c r="W44" s="824"/>
      <c r="X44" s="824"/>
      <c r="Y44" s="825"/>
      <c r="Z44" s="976" t="s">
        <v>1796</v>
      </c>
      <c r="AA44" s="824"/>
      <c r="AB44" s="824"/>
      <c r="AC44" s="824"/>
      <c r="AD44" s="824"/>
      <c r="AE44" s="824"/>
      <c r="AF44" s="824"/>
      <c r="AG44" s="824"/>
      <c r="AH44" s="824"/>
      <c r="AI44" s="824"/>
      <c r="AJ44" s="824"/>
      <c r="AK44" s="824"/>
      <c r="AL44" s="824"/>
      <c r="AM44" s="824"/>
      <c r="AN44" s="824"/>
      <c r="AO44" s="824"/>
      <c r="AP44" s="824"/>
      <c r="AQ44" s="825"/>
      <c r="AS44" s="443"/>
      <c r="AT44" s="443"/>
      <c r="AU44" s="443"/>
    </row>
    <row r="45" spans="2:50" x14ac:dyDescent="0.25">
      <c r="H45" s="257" t="s">
        <v>796</v>
      </c>
      <c r="I45" s="258"/>
      <c r="J45" s="258"/>
      <c r="K45" s="258"/>
      <c r="L45" s="258"/>
      <c r="M45" s="258"/>
      <c r="N45" s="258"/>
      <c r="O45" s="258"/>
      <c r="P45" s="258"/>
      <c r="Q45" s="259"/>
      <c r="R45" s="257" t="s">
        <v>1511</v>
      </c>
      <c r="S45" s="258"/>
      <c r="T45" s="258"/>
      <c r="U45" s="259"/>
      <c r="V45" s="257" t="s">
        <v>1510</v>
      </c>
      <c r="W45" s="258"/>
      <c r="X45" s="258"/>
      <c r="Y45" s="259"/>
      <c r="Z45" s="257" t="s">
        <v>796</v>
      </c>
      <c r="AA45" s="258"/>
      <c r="AB45" s="258"/>
      <c r="AC45" s="258"/>
      <c r="AD45" s="258"/>
      <c r="AE45" s="258"/>
      <c r="AF45" s="258"/>
      <c r="AG45" s="258"/>
      <c r="AH45" s="258"/>
      <c r="AI45" s="259"/>
      <c r="AJ45" s="257" t="s">
        <v>1511</v>
      </c>
      <c r="AK45" s="258"/>
      <c r="AL45" s="258"/>
      <c r="AM45" s="259"/>
      <c r="AN45" s="257" t="s">
        <v>1510</v>
      </c>
      <c r="AO45" s="258"/>
      <c r="AP45" s="258"/>
      <c r="AQ45" s="259"/>
      <c r="AS45" s="443"/>
      <c r="AT45" s="443"/>
      <c r="AU45" s="443"/>
    </row>
    <row r="46" spans="2:50" x14ac:dyDescent="0.25">
      <c r="H46" s="260"/>
      <c r="Q46" s="261"/>
      <c r="R46" s="260"/>
      <c r="U46" s="261"/>
      <c r="V46" s="260"/>
      <c r="Y46" s="261"/>
      <c r="Z46" s="260"/>
      <c r="AI46" s="261"/>
      <c r="AJ46" s="260"/>
      <c r="AM46" s="261"/>
      <c r="AN46" s="260"/>
      <c r="AQ46" s="261"/>
      <c r="AS46" s="443"/>
      <c r="AT46" s="443"/>
      <c r="AU46" s="443"/>
    </row>
    <row r="47" spans="2:50" x14ac:dyDescent="0.25">
      <c r="H47" s="260"/>
      <c r="Q47" s="261"/>
      <c r="R47" s="260"/>
      <c r="U47" s="261"/>
      <c r="V47" s="260"/>
      <c r="Y47" s="261"/>
      <c r="Z47" s="260"/>
      <c r="AI47" s="261"/>
      <c r="AJ47" s="260"/>
      <c r="AM47" s="261"/>
      <c r="AN47" s="260"/>
      <c r="AQ47" s="261"/>
      <c r="AS47" s="443"/>
      <c r="AT47" s="443"/>
      <c r="AU47" s="443"/>
    </row>
    <row r="48" spans="2:50" ht="15" customHeight="1" x14ac:dyDescent="0.25">
      <c r="H48" s="260"/>
      <c r="Q48" s="261"/>
      <c r="R48" s="260"/>
      <c r="U48" s="261"/>
      <c r="V48" s="260"/>
      <c r="Y48" s="261"/>
      <c r="Z48" s="260"/>
      <c r="AI48" s="261"/>
      <c r="AJ48" s="260"/>
      <c r="AM48" s="261"/>
      <c r="AN48" s="260"/>
      <c r="AQ48" s="261"/>
      <c r="AS48" s="443"/>
      <c r="AT48" s="443"/>
      <c r="AU48" s="443"/>
    </row>
    <row r="49" spans="8:47" x14ac:dyDescent="0.25">
      <c r="H49" s="260"/>
      <c r="Q49" s="261"/>
      <c r="R49" s="260"/>
      <c r="U49" s="261"/>
      <c r="V49" s="260"/>
      <c r="Y49" s="261"/>
      <c r="Z49" s="260"/>
      <c r="AI49" s="261"/>
      <c r="AJ49" s="260"/>
      <c r="AM49" s="261"/>
      <c r="AN49" s="260"/>
      <c r="AQ49" s="261"/>
      <c r="AS49" s="443"/>
      <c r="AT49" s="443"/>
      <c r="AU49" s="443"/>
    </row>
    <row r="50" spans="8:47" x14ac:dyDescent="0.25">
      <c r="H50" s="262"/>
      <c r="I50" s="263"/>
      <c r="J50" s="263"/>
      <c r="K50" s="263"/>
      <c r="L50" s="263"/>
      <c r="M50" s="263"/>
      <c r="N50" s="263"/>
      <c r="O50" s="263"/>
      <c r="P50" s="263"/>
      <c r="Q50" s="264"/>
      <c r="R50" s="262"/>
      <c r="S50" s="263"/>
      <c r="T50" s="263"/>
      <c r="U50" s="264"/>
      <c r="V50" s="262"/>
      <c r="W50" s="263"/>
      <c r="X50" s="263"/>
      <c r="Y50" s="264"/>
      <c r="Z50" s="262"/>
      <c r="AA50" s="263"/>
      <c r="AB50" s="263"/>
      <c r="AC50" s="263"/>
      <c r="AD50" s="263"/>
      <c r="AE50" s="263"/>
      <c r="AF50" s="263"/>
      <c r="AG50" s="263"/>
      <c r="AH50" s="263"/>
      <c r="AI50" s="264"/>
      <c r="AJ50" s="262"/>
      <c r="AK50" s="263"/>
      <c r="AL50" s="263"/>
      <c r="AM50" s="264"/>
      <c r="AN50" s="262"/>
      <c r="AO50" s="263"/>
      <c r="AP50" s="263"/>
      <c r="AQ50" s="264"/>
      <c r="AS50" s="443"/>
      <c r="AT50" s="443"/>
      <c r="AU50" s="443"/>
    </row>
    <row r="51" spans="8:47" x14ac:dyDescent="0.25">
      <c r="AM51" s="265" t="s">
        <v>1797</v>
      </c>
      <c r="AN51" s="131" t="str">
        <f>'K-1'!U22</f>
        <v>K-1-3</v>
      </c>
      <c r="AS51" s="443"/>
      <c r="AT51" s="443"/>
    </row>
    <row r="52" spans="8:47" x14ac:dyDescent="0.25">
      <c r="AS52" s="443"/>
      <c r="AT52" s="443"/>
    </row>
  </sheetData>
  <mergeCells count="177">
    <mergeCell ref="AT24:AX24"/>
    <mergeCell ref="AT38:AX38"/>
    <mergeCell ref="AT27:AX27"/>
    <mergeCell ref="B36:E36"/>
    <mergeCell ref="J33:M33"/>
    <mergeCell ref="H39:I39"/>
    <mergeCell ref="AA35:AF35"/>
    <mergeCell ref="AT33:AX33"/>
    <mergeCell ref="N26:T26"/>
    <mergeCell ref="AN27:AS27"/>
    <mergeCell ref="AA31:AF31"/>
    <mergeCell ref="U39:Z39"/>
    <mergeCell ref="AG29:AM29"/>
    <mergeCell ref="AG38:AM38"/>
    <mergeCell ref="J28:M28"/>
    <mergeCell ref="U29:Z29"/>
    <mergeCell ref="AT35:AX35"/>
    <mergeCell ref="U38:Z38"/>
    <mergeCell ref="AA38:AF38"/>
    <mergeCell ref="AT39:AX39"/>
    <mergeCell ref="AT37:AX37"/>
    <mergeCell ref="H36:I36"/>
    <mergeCell ref="J36:M36"/>
    <mergeCell ref="AN35:AS35"/>
    <mergeCell ref="AT22:AX23"/>
    <mergeCell ref="B12:E12"/>
    <mergeCell ref="N22:Z22"/>
    <mergeCell ref="AG31:AM31"/>
    <mergeCell ref="B21:E21"/>
    <mergeCell ref="AA32:AF32"/>
    <mergeCell ref="AT34:AX34"/>
    <mergeCell ref="H37:I37"/>
    <mergeCell ref="J30:M30"/>
    <mergeCell ref="U31:Z31"/>
    <mergeCell ref="AT25:AX25"/>
    <mergeCell ref="U37:Z37"/>
    <mergeCell ref="AT31:AX31"/>
    <mergeCell ref="AT30:AX30"/>
    <mergeCell ref="H35:I35"/>
    <mergeCell ref="H22:I23"/>
    <mergeCell ref="N31:T31"/>
    <mergeCell ref="AN32:AS32"/>
    <mergeCell ref="AA36:AF36"/>
    <mergeCell ref="B22:E22"/>
    <mergeCell ref="AN34:AS34"/>
    <mergeCell ref="B14:E14"/>
    <mergeCell ref="B23:E23"/>
    <mergeCell ref="AT36:AX36"/>
    <mergeCell ref="B32:E32"/>
    <mergeCell ref="H25:I25"/>
    <mergeCell ref="H34:I34"/>
    <mergeCell ref="B26:E26"/>
    <mergeCell ref="AA25:AF25"/>
    <mergeCell ref="U28:Z28"/>
    <mergeCell ref="B25:E25"/>
    <mergeCell ref="U32:Z32"/>
    <mergeCell ref="AG32:AM32"/>
    <mergeCell ref="H32:I32"/>
    <mergeCell ref="H33:I33"/>
    <mergeCell ref="J32:M32"/>
    <mergeCell ref="AN36:AS36"/>
    <mergeCell ref="AA27:AF27"/>
    <mergeCell ref="AA40:AF40"/>
    <mergeCell ref="AA37:AF37"/>
    <mergeCell ref="AA24:AF24"/>
    <mergeCell ref="N28:T28"/>
    <mergeCell ref="AN29:AS29"/>
    <mergeCell ref="AA33:AF33"/>
    <mergeCell ref="AG35:AM35"/>
    <mergeCell ref="N40:T40"/>
    <mergeCell ref="N24:T24"/>
    <mergeCell ref="U40:Z40"/>
    <mergeCell ref="AG40:AM40"/>
    <mergeCell ref="AN37:AS37"/>
    <mergeCell ref="U35:Z35"/>
    <mergeCell ref="U34:Z34"/>
    <mergeCell ref="N39:T39"/>
    <mergeCell ref="U36:Z36"/>
    <mergeCell ref="N38:T38"/>
    <mergeCell ref="AG39:AM39"/>
    <mergeCell ref="AA34:AF34"/>
    <mergeCell ref="AG33:AM33"/>
    <mergeCell ref="B20:E20"/>
    <mergeCell ref="AG30:AM30"/>
    <mergeCell ref="G9:Z11"/>
    <mergeCell ref="U25:Z25"/>
    <mergeCell ref="AA26:AF26"/>
    <mergeCell ref="N30:T30"/>
    <mergeCell ref="AN31:AS31"/>
    <mergeCell ref="AN23:AS23"/>
    <mergeCell ref="AG23:AM23"/>
    <mergeCell ref="B13:E13"/>
    <mergeCell ref="B16:E16"/>
    <mergeCell ref="AA23:AF23"/>
    <mergeCell ref="AN28:AS28"/>
    <mergeCell ref="U26:Z26"/>
    <mergeCell ref="J22:M23"/>
    <mergeCell ref="H27:I27"/>
    <mergeCell ref="AN30:AS30"/>
    <mergeCell ref="AG27:AM27"/>
    <mergeCell ref="U30:Z30"/>
    <mergeCell ref="H24:I24"/>
    <mergeCell ref="U27:Z27"/>
    <mergeCell ref="H26:I26"/>
    <mergeCell ref="N27:T27"/>
    <mergeCell ref="AT41:AX41"/>
    <mergeCell ref="B6:E6"/>
    <mergeCell ref="N34:T34"/>
    <mergeCell ref="B15:E15"/>
    <mergeCell ref="B24:E24"/>
    <mergeCell ref="AT28:AX28"/>
    <mergeCell ref="H31:I31"/>
    <mergeCell ref="H40:I40"/>
    <mergeCell ref="AG24:AM24"/>
    <mergeCell ref="N36:T36"/>
    <mergeCell ref="U24:Z24"/>
    <mergeCell ref="H41:AS41"/>
    <mergeCell ref="U33:Z33"/>
    <mergeCell ref="AG26:AM26"/>
    <mergeCell ref="AT32:AX32"/>
    <mergeCell ref="J38:M38"/>
    <mergeCell ref="AT29:AX29"/>
    <mergeCell ref="AN39:AS39"/>
    <mergeCell ref="AT26:AX26"/>
    <mergeCell ref="AT40:AX40"/>
    <mergeCell ref="AG28:AM28"/>
    <mergeCell ref="AG37:AM37"/>
    <mergeCell ref="H29:I29"/>
    <mergeCell ref="G7:AR7"/>
    <mergeCell ref="Z44:AQ44"/>
    <mergeCell ref="N37:T37"/>
    <mergeCell ref="AN38:AS38"/>
    <mergeCell ref="J40:M40"/>
    <mergeCell ref="N29:T29"/>
    <mergeCell ref="J24:M24"/>
    <mergeCell ref="AN40:AS40"/>
    <mergeCell ref="B17:E17"/>
    <mergeCell ref="AG36:AM36"/>
    <mergeCell ref="N23:T23"/>
    <mergeCell ref="AN24:AS24"/>
    <mergeCell ref="J26:M26"/>
    <mergeCell ref="AA28:AF28"/>
    <mergeCell ref="AN33:AS33"/>
    <mergeCell ref="J35:M35"/>
    <mergeCell ref="B19:E19"/>
    <mergeCell ref="B34:E34"/>
    <mergeCell ref="H44:Y44"/>
    <mergeCell ref="B28:E28"/>
    <mergeCell ref="J25:M25"/>
    <mergeCell ref="AA39:AF39"/>
    <mergeCell ref="AN26:AS26"/>
    <mergeCell ref="H30:I30"/>
    <mergeCell ref="AA30:AF30"/>
    <mergeCell ref="B4:E4"/>
    <mergeCell ref="J39:M39"/>
    <mergeCell ref="N35:T35"/>
    <mergeCell ref="AA22:AS22"/>
    <mergeCell ref="J29:M29"/>
    <mergeCell ref="N25:T25"/>
    <mergeCell ref="J37:M37"/>
    <mergeCell ref="B8:E8"/>
    <mergeCell ref="B10:E10"/>
    <mergeCell ref="H38:I38"/>
    <mergeCell ref="AG25:AM25"/>
    <mergeCell ref="N32:T32"/>
    <mergeCell ref="AG34:AM34"/>
    <mergeCell ref="B18:E18"/>
    <mergeCell ref="B27:E27"/>
    <mergeCell ref="U23:Z23"/>
    <mergeCell ref="J34:M34"/>
    <mergeCell ref="H28:I28"/>
    <mergeCell ref="J27:M27"/>
    <mergeCell ref="AA29:AF29"/>
    <mergeCell ref="N33:T33"/>
    <mergeCell ref="AN25:AS25"/>
    <mergeCell ref="J31:M31"/>
    <mergeCell ref="B30:E30"/>
  </mergeCells>
  <hyperlinks>
    <hyperlink ref="B4" location="PANDUAN!A1" display="PANDUAN" xr:uid="{00000000-0004-0000-2E01-000000000000}"/>
    <hyperlink ref="B6" location="'EWS DIRECTORY'!A1" display="EWS DIRECTORY" xr:uid="{00000000-0004-0000-2E01-000001000000}"/>
    <hyperlink ref="B8" location="'DATA PEMICU'!A1" display="DATA PEMICU" xr:uid="{00000000-0004-0000-2E01-000002000000}"/>
    <hyperlink ref="B10" location="'DATA PENGUJI'!A1" display="DATA PENGUJI" xr:uid="{00000000-0004-0000-2E01-000003000000}"/>
    <hyperlink ref="B12" location="'MAIN LEVEL'!A1" display="MAIN LEVEL" xr:uid="{00000000-0004-0000-2E01-000004000000}"/>
  </hyperlinks>
  <pageMargins left="0.51181102362204722" right="0.15748031496062989" top="0.55118110236220474" bottom="0.55118110236220474" header="0.31496062992125978" footer="0.31496062992125978"/>
  <pageSetup paperSize="9" scale="60" orientation="landscape"/>
  <headerFooter>
    <oddFooter>&amp;Rhalaman &amp;P dari &amp;N</oddFooter>
  </headerFooter>
</worksheet>
</file>

<file path=xl/worksheets/sheet3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1-000000000000}">
  <sheetPr codeName="Sheet478">
    <tabColor theme="4" tint="-0.249977111117893"/>
  </sheetPr>
  <dimension ref="A1:AU64"/>
  <sheetViews>
    <sheetView topLeftCell="B10"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47" width="3.6640625" style="306" customWidth="1"/>
    <col min="48" max="48" width="14.44140625" style="306" customWidth="1"/>
    <col min="49" max="16384" width="14.44140625" style="306"/>
  </cols>
  <sheetData>
    <row r="1" spans="2:47" ht="14.25" customHeight="1" x14ac:dyDescent="0.25">
      <c r="G1" s="110"/>
      <c r="H1" s="110"/>
      <c r="I1" s="110"/>
      <c r="J1" s="110"/>
      <c r="K1" s="110"/>
      <c r="L1" s="110"/>
      <c r="M1" s="110"/>
      <c r="N1" s="110"/>
      <c r="O1" s="110"/>
      <c r="P1" s="110"/>
      <c r="Q1" s="110"/>
      <c r="R1" s="110"/>
      <c r="S1" s="110"/>
      <c r="T1" s="110"/>
      <c r="U1" s="110"/>
      <c r="V1" s="110"/>
      <c r="W1" s="110"/>
      <c r="X1" s="110"/>
      <c r="Y1" s="110"/>
    </row>
    <row r="2" spans="2:47" ht="14.25" customHeight="1" x14ac:dyDescent="0.25">
      <c r="G2" s="55" t="s">
        <v>1674</v>
      </c>
      <c r="H2" s="55"/>
      <c r="I2" s="55"/>
      <c r="J2" s="55"/>
      <c r="K2" s="55"/>
      <c r="L2" s="55"/>
      <c r="M2" s="55"/>
      <c r="N2" s="55"/>
      <c r="AT2" s="443"/>
      <c r="AU2" s="443"/>
    </row>
    <row r="3" spans="2:47" ht="14.25" customHeight="1" x14ac:dyDescent="0.25">
      <c r="B3" s="111"/>
      <c r="C3" s="111"/>
      <c r="D3" s="111"/>
      <c r="E3" s="111"/>
      <c r="G3" s="55"/>
      <c r="H3" s="55"/>
      <c r="I3" s="55"/>
      <c r="J3" s="55"/>
      <c r="K3" s="55"/>
      <c r="L3" s="55"/>
      <c r="M3" s="55"/>
      <c r="N3" s="55"/>
      <c r="AT3" s="443"/>
      <c r="AU3" s="443"/>
    </row>
    <row r="4" spans="2:47" ht="14.25" customHeight="1" x14ac:dyDescent="0.25">
      <c r="B4" s="762" t="s">
        <v>79</v>
      </c>
      <c r="C4" s="761"/>
      <c r="D4" s="761"/>
      <c r="E4" s="761"/>
      <c r="G4" s="55"/>
      <c r="H4" s="55"/>
      <c r="I4" s="55"/>
      <c r="J4" s="55"/>
      <c r="K4" s="55"/>
      <c r="L4" s="55"/>
      <c r="M4" s="55"/>
      <c r="N4" s="55"/>
      <c r="AT4" s="443"/>
      <c r="AU4" s="443"/>
    </row>
    <row r="5" spans="2:47" ht="14.25" customHeight="1" x14ac:dyDescent="0.25">
      <c r="B5" s="111"/>
      <c r="C5" s="111"/>
      <c r="D5" s="111"/>
      <c r="E5" s="111"/>
      <c r="G5" s="55"/>
      <c r="H5" s="55"/>
      <c r="I5" s="55"/>
      <c r="J5" s="55"/>
      <c r="K5" s="55"/>
      <c r="L5" s="55"/>
      <c r="M5" s="55"/>
      <c r="N5" s="55"/>
      <c r="AT5" s="443"/>
      <c r="AU5" s="443"/>
    </row>
    <row r="6" spans="2:47" ht="14.25" customHeight="1" x14ac:dyDescent="0.25">
      <c r="B6" s="762" t="s">
        <v>87</v>
      </c>
      <c r="C6" s="761"/>
      <c r="D6" s="761"/>
      <c r="E6" s="761"/>
      <c r="G6" s="55"/>
      <c r="H6" s="55"/>
      <c r="I6" s="55"/>
      <c r="J6" s="55"/>
      <c r="K6" s="55"/>
      <c r="L6" s="55"/>
      <c r="M6" s="55"/>
      <c r="N6" s="55"/>
      <c r="AT6" s="443"/>
      <c r="AU6" s="443"/>
    </row>
    <row r="7" spans="2:47" ht="15" customHeight="1" x14ac:dyDescent="0.25">
      <c r="B7" s="111"/>
      <c r="C7" s="111"/>
      <c r="D7" s="111"/>
      <c r="E7" s="111"/>
      <c r="G7" s="996" t="s">
        <v>1774</v>
      </c>
      <c r="H7" s="1111"/>
      <c r="I7" s="1111"/>
      <c r="J7" s="1111"/>
      <c r="K7" s="1111"/>
      <c r="L7" s="1111"/>
      <c r="M7" s="1111"/>
      <c r="N7" s="1111"/>
      <c r="O7" s="1111"/>
      <c r="P7" s="1111"/>
      <c r="Q7" s="1111"/>
      <c r="R7" s="1111"/>
      <c r="S7" s="1111"/>
      <c r="T7" s="1111"/>
      <c r="U7" s="1111"/>
      <c r="V7" s="1111"/>
      <c r="W7" s="1111"/>
      <c r="X7" s="1111"/>
      <c r="Y7" s="1111"/>
      <c r="Z7" s="1111"/>
      <c r="AA7" s="1111"/>
      <c r="AB7" s="1111"/>
      <c r="AC7" s="1111"/>
      <c r="AD7" s="1111"/>
      <c r="AE7" s="1111"/>
      <c r="AF7" s="1111"/>
      <c r="AG7" s="1111"/>
      <c r="AH7" s="1111"/>
      <c r="AI7" s="1111"/>
      <c r="AJ7" s="1111"/>
      <c r="AK7" s="1111"/>
      <c r="AL7" s="1111"/>
      <c r="AM7" s="1111"/>
      <c r="AN7" s="1111"/>
      <c r="AO7" s="1111"/>
      <c r="AP7" s="1111"/>
      <c r="AQ7" s="1111"/>
      <c r="AR7" s="1111"/>
      <c r="AS7" s="58"/>
      <c r="AT7" s="443"/>
      <c r="AU7" s="443"/>
    </row>
    <row r="8" spans="2:47" ht="14.25" customHeight="1" x14ac:dyDescent="0.25">
      <c r="B8" s="762" t="s">
        <v>94</v>
      </c>
      <c r="C8" s="761"/>
      <c r="D8" s="761"/>
      <c r="E8" s="761"/>
      <c r="G8" s="55"/>
      <c r="H8" s="55"/>
      <c r="I8" s="55"/>
      <c r="J8" s="55"/>
      <c r="K8" s="55"/>
      <c r="L8" s="55"/>
      <c r="M8" s="55"/>
      <c r="N8" s="55"/>
      <c r="AT8" s="443"/>
      <c r="AU8" s="443"/>
    </row>
    <row r="9" spans="2:47" ht="14.25" customHeight="1" x14ac:dyDescent="0.25">
      <c r="B9" s="111"/>
      <c r="C9" s="111"/>
      <c r="D9" s="111"/>
      <c r="E9" s="111"/>
      <c r="G9" s="999" t="str">
        <f>"Rincian "&amp;'K-1'!H18&amp;" "&amp;'K-1'!M24</f>
        <v>Rincian Penghasilan yang seharusnya tidak terhutang PPh (Pasal 17 ayat (2) KUP) Berdasarkan Analisis Kewajaran dan Kelaziman Usaha</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c r="AU9" s="443"/>
    </row>
    <row r="10" spans="2:47" ht="14.25" customHeight="1" x14ac:dyDescent="0.25">
      <c r="B10" s="762" t="s">
        <v>101</v>
      </c>
      <c r="C10" s="761"/>
      <c r="D10" s="761"/>
      <c r="E10" s="761"/>
      <c r="G10" s="1001"/>
      <c r="H10" s="1111"/>
      <c r="I10" s="1111"/>
      <c r="J10" s="1111"/>
      <c r="K10" s="1111"/>
      <c r="L10" s="1111"/>
      <c r="M10" s="1111"/>
      <c r="N10" s="1111"/>
      <c r="O10" s="1111"/>
      <c r="P10" s="1111"/>
      <c r="Q10" s="1111"/>
      <c r="R10" s="1111"/>
      <c r="S10" s="1111"/>
      <c r="T10" s="1111"/>
      <c r="U10" s="1111"/>
      <c r="V10" s="1111"/>
      <c r="W10" s="1111"/>
      <c r="X10" s="1111"/>
      <c r="Y10" s="1111"/>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c r="AU10" s="443"/>
    </row>
    <row r="11" spans="2:47"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c r="AU11" s="443"/>
    </row>
    <row r="12" spans="2:47" ht="14.25" customHeight="1" x14ac:dyDescent="0.25">
      <c r="B12" s="762" t="s">
        <v>106</v>
      </c>
      <c r="C12" s="761"/>
      <c r="D12" s="761"/>
      <c r="E12" s="761"/>
      <c r="G12" s="254"/>
      <c r="H12" s="254"/>
      <c r="I12" s="254"/>
      <c r="J12" s="254"/>
      <c r="K12" s="254"/>
      <c r="L12" s="254"/>
      <c r="M12" s="254"/>
      <c r="N12" s="254"/>
      <c r="AT12" s="443"/>
      <c r="AU12" s="443"/>
    </row>
    <row r="13" spans="2:47" ht="14.25" customHeight="1" x14ac:dyDescent="0.25">
      <c r="B13" s="962" t="str">
        <f>HYPERLINK("#'"&amp;'EWS DIRECTORY'!$J$298&amp;"'!A1",'EWS DIRECTORY'!$J$298)</f>
        <v>K</v>
      </c>
      <c r="C13" s="761"/>
      <c r="D13" s="761"/>
      <c r="E13" s="761"/>
      <c r="G13" s="55" t="s">
        <v>1680</v>
      </c>
      <c r="H13" s="55"/>
      <c r="I13" s="254"/>
      <c r="J13" s="254"/>
      <c r="K13" s="254"/>
      <c r="L13" s="254"/>
      <c r="M13" s="254"/>
      <c r="N13" s="254"/>
      <c r="AT13" s="443"/>
      <c r="AU13" s="443"/>
    </row>
    <row r="14" spans="2:47" ht="14.25" customHeight="1" x14ac:dyDescent="0.25">
      <c r="B14" s="931" t="str">
        <f>HYPERLINK("#'"&amp;'EWS DIRECTORY'!$J$299&amp;"'!A1",'EWS DIRECTORY'!$J$299)</f>
        <v>K-1</v>
      </c>
      <c r="C14" s="761"/>
      <c r="D14" s="761"/>
      <c r="E14" s="761"/>
      <c r="G14" s="55" t="s">
        <v>1891</v>
      </c>
      <c r="H14" s="55"/>
      <c r="I14" s="254"/>
      <c r="J14" s="254"/>
      <c r="K14" s="254"/>
      <c r="L14" s="254"/>
      <c r="M14" s="254"/>
      <c r="N14" s="254"/>
      <c r="AT14" s="443"/>
      <c r="AU14" s="443"/>
    </row>
    <row r="15" spans="2:47" ht="14.25" customHeight="1" x14ac:dyDescent="0.25">
      <c r="B15" s="929" t="str">
        <f>HYPERLINK("#'"&amp;'EWS DIRECTORY'!$J$300&amp;"'!A1",'EWS DIRECTORY'!$J$300)</f>
        <v>K-1-1</v>
      </c>
      <c r="C15" s="761"/>
      <c r="D15" s="761"/>
      <c r="E15" s="761"/>
      <c r="G15" s="55" t="s">
        <v>1892</v>
      </c>
      <c r="H15" s="55"/>
      <c r="I15" s="254"/>
      <c r="J15" s="254"/>
      <c r="K15" s="254"/>
      <c r="L15" s="254"/>
      <c r="M15" s="254"/>
      <c r="N15" s="254"/>
      <c r="AT15" s="443"/>
      <c r="AU15" s="443"/>
    </row>
    <row r="16" spans="2:47" ht="14.25" customHeight="1" x14ac:dyDescent="0.25">
      <c r="B16" s="929" t="str">
        <f>HYPERLINK("#'"&amp;'EWS DIRECTORY'!$J$301&amp;"'!A1",'EWS DIRECTORY'!$J$301)</f>
        <v>K-1-2</v>
      </c>
      <c r="C16" s="761"/>
      <c r="D16" s="761"/>
      <c r="E16" s="761"/>
      <c r="G16" s="55" t="s">
        <v>1893</v>
      </c>
      <c r="H16" s="55"/>
      <c r="I16" s="254"/>
      <c r="J16" s="254"/>
      <c r="K16" s="254"/>
      <c r="L16" s="254"/>
      <c r="M16" s="254"/>
      <c r="N16" s="254"/>
      <c r="AT16" s="443"/>
      <c r="AU16" s="443"/>
    </row>
    <row r="17" spans="2:47" ht="14.25" customHeight="1" x14ac:dyDescent="0.25">
      <c r="B17" s="929" t="str">
        <f>HYPERLINK("#'"&amp;'EWS DIRECTORY'!$J$302&amp;"'!A1",'EWS DIRECTORY'!$J$302)</f>
        <v>K-1-3</v>
      </c>
      <c r="C17" s="761"/>
      <c r="D17" s="761"/>
      <c r="E17" s="761"/>
      <c r="G17" s="55" t="s">
        <v>1681</v>
      </c>
      <c r="H17" s="55"/>
      <c r="I17" s="55"/>
      <c r="J17" s="254"/>
      <c r="K17" s="254"/>
      <c r="L17" s="254"/>
      <c r="M17" s="254"/>
      <c r="N17" s="254"/>
      <c r="AT17" s="443"/>
      <c r="AU17" s="443"/>
    </row>
    <row r="18" spans="2:47" ht="14.25" customHeight="1" x14ac:dyDescent="0.25">
      <c r="B18" s="927" t="str">
        <f>HYPERLINK("#'"&amp;'EWS DIRECTORY'!$J$303&amp;"'!A1",'EWS DIRECTORY'!$J$303)</f>
        <v>K-1-4</v>
      </c>
      <c r="C18" s="761"/>
      <c r="D18" s="761"/>
      <c r="E18" s="761"/>
      <c r="G18" s="55" t="s">
        <v>1744</v>
      </c>
      <c r="H18" s="55"/>
      <c r="I18" s="55" t="s">
        <v>1744</v>
      </c>
      <c r="J18" s="254"/>
      <c r="K18" s="254"/>
      <c r="L18" s="254"/>
      <c r="M18" s="254"/>
      <c r="N18" s="254"/>
      <c r="AT18" s="443"/>
      <c r="AU18" s="443"/>
    </row>
    <row r="19" spans="2:47" ht="14.25" customHeight="1" x14ac:dyDescent="0.25">
      <c r="B19" s="929" t="str">
        <f>HYPERLINK("#'"&amp;'EWS DIRECTORY'!$J$304&amp;"'!A1",'EWS DIRECTORY'!$J$304)</f>
        <v>K-1-5</v>
      </c>
      <c r="C19" s="761"/>
      <c r="D19" s="761"/>
      <c r="E19" s="761"/>
      <c r="AT19" s="443"/>
      <c r="AU19" s="443"/>
    </row>
    <row r="20" spans="2:47" ht="14.25" customHeight="1" x14ac:dyDescent="0.25">
      <c r="B20" s="929" t="str">
        <f>HYPERLINK("#'"&amp;'EWS DIRECTORY'!$J$305&amp;"'!A1",'EWS DIRECTORY'!$J$305)</f>
        <v>K-1-6</v>
      </c>
      <c r="C20" s="761"/>
      <c r="D20" s="761"/>
      <c r="E20" s="761"/>
      <c r="G20" s="55" t="s">
        <v>1851</v>
      </c>
      <c r="AT20" s="443"/>
      <c r="AU20" s="443"/>
    </row>
    <row r="21" spans="2:47" ht="14.25" customHeight="1" x14ac:dyDescent="0.25">
      <c r="B21" s="760"/>
      <c r="C21" s="761"/>
      <c r="D21" s="761"/>
      <c r="E21" s="761"/>
      <c r="G21" s="55"/>
      <c r="AT21" s="443"/>
      <c r="AU21" s="443"/>
    </row>
    <row r="22" spans="2:47" ht="13.8" x14ac:dyDescent="0.25">
      <c r="B22" s="760"/>
      <c r="C22" s="761"/>
      <c r="D22" s="761"/>
      <c r="E22" s="761"/>
      <c r="G22" s="55"/>
      <c r="H22" s="1082" t="s">
        <v>1445</v>
      </c>
      <c r="I22" s="765"/>
      <c r="J22" s="1109" t="s">
        <v>1894</v>
      </c>
      <c r="K22" s="764"/>
      <c r="L22" s="764"/>
      <c r="M22" s="764"/>
      <c r="N22" s="764"/>
      <c r="O22" s="764"/>
      <c r="P22" s="764"/>
      <c r="Q22" s="764"/>
      <c r="R22" s="764"/>
      <c r="S22" s="764"/>
      <c r="T22" s="764"/>
      <c r="U22" s="764"/>
      <c r="V22" s="764"/>
      <c r="W22" s="764"/>
      <c r="X22" s="765"/>
      <c r="Y22" s="1082" t="s">
        <v>1767</v>
      </c>
      <c r="Z22" s="765"/>
      <c r="AA22" s="1082" t="s">
        <v>1895</v>
      </c>
      <c r="AB22" s="764"/>
      <c r="AC22" s="764"/>
      <c r="AD22" s="764"/>
      <c r="AE22" s="764"/>
      <c r="AF22" s="764"/>
      <c r="AG22" s="764"/>
      <c r="AH22" s="764"/>
      <c r="AI22" s="764"/>
      <c r="AJ22" s="764"/>
      <c r="AK22" s="764"/>
      <c r="AL22" s="764"/>
      <c r="AM22" s="764"/>
      <c r="AN22" s="764"/>
      <c r="AO22" s="764"/>
      <c r="AP22" s="764"/>
      <c r="AQ22" s="764"/>
      <c r="AR22" s="764"/>
      <c r="AS22" s="764"/>
      <c r="AT22" s="765"/>
    </row>
    <row r="23" spans="2:47" ht="15" customHeight="1" x14ac:dyDescent="0.25">
      <c r="B23" s="760"/>
      <c r="C23" s="761"/>
      <c r="D23" s="761"/>
      <c r="E23" s="761"/>
      <c r="G23" s="55"/>
      <c r="H23" s="1104">
        <v>1</v>
      </c>
      <c r="I23" s="765"/>
      <c r="J23" s="1105" t="s">
        <v>1896</v>
      </c>
      <c r="K23" s="764"/>
      <c r="L23" s="764"/>
      <c r="M23" s="764"/>
      <c r="N23" s="764"/>
      <c r="O23" s="764"/>
      <c r="P23" s="764"/>
      <c r="Q23" s="764"/>
      <c r="R23" s="764"/>
      <c r="S23" s="764"/>
      <c r="T23" s="764"/>
      <c r="U23" s="764"/>
      <c r="V23" s="764"/>
      <c r="W23" s="764"/>
      <c r="X23" s="765"/>
      <c r="Y23" s="1009"/>
      <c r="Z23" s="765"/>
      <c r="AA23" s="1009"/>
      <c r="AB23" s="764"/>
      <c r="AC23" s="764"/>
      <c r="AD23" s="764"/>
      <c r="AE23" s="764"/>
      <c r="AF23" s="764"/>
      <c r="AG23" s="764"/>
      <c r="AH23" s="764"/>
      <c r="AI23" s="764"/>
      <c r="AJ23" s="764"/>
      <c r="AK23" s="764"/>
      <c r="AL23" s="764"/>
      <c r="AM23" s="764"/>
      <c r="AN23" s="764"/>
      <c r="AO23" s="764"/>
      <c r="AP23" s="764"/>
      <c r="AQ23" s="764"/>
      <c r="AR23" s="764"/>
      <c r="AS23" s="764"/>
      <c r="AT23" s="765"/>
    </row>
    <row r="24" spans="2:47" ht="15" customHeight="1" x14ac:dyDescent="0.25">
      <c r="B24" s="760"/>
      <c r="C24" s="761"/>
      <c r="D24" s="761"/>
      <c r="E24" s="761"/>
      <c r="H24" s="1104">
        <v>2</v>
      </c>
      <c r="I24" s="765"/>
      <c r="J24" s="1105" t="s">
        <v>1897</v>
      </c>
      <c r="K24" s="764"/>
      <c r="L24" s="764"/>
      <c r="M24" s="764"/>
      <c r="N24" s="764"/>
      <c r="O24" s="764"/>
      <c r="P24" s="764"/>
      <c r="Q24" s="764"/>
      <c r="R24" s="764"/>
      <c r="S24" s="764"/>
      <c r="T24" s="764"/>
      <c r="U24" s="764"/>
      <c r="V24" s="764"/>
      <c r="W24" s="764"/>
      <c r="X24" s="765"/>
      <c r="Y24" s="1009"/>
      <c r="Z24" s="765"/>
      <c r="AA24" s="1009"/>
      <c r="AB24" s="764"/>
      <c r="AC24" s="764"/>
      <c r="AD24" s="764"/>
      <c r="AE24" s="764"/>
      <c r="AF24" s="764"/>
      <c r="AG24" s="764"/>
      <c r="AH24" s="764"/>
      <c r="AI24" s="764"/>
      <c r="AJ24" s="764"/>
      <c r="AK24" s="764"/>
      <c r="AL24" s="764"/>
      <c r="AM24" s="764"/>
      <c r="AN24" s="764"/>
      <c r="AO24" s="764"/>
      <c r="AP24" s="764"/>
      <c r="AQ24" s="764"/>
      <c r="AR24" s="764"/>
      <c r="AS24" s="764"/>
      <c r="AT24" s="765"/>
    </row>
    <row r="25" spans="2:47" ht="15" customHeight="1" x14ac:dyDescent="0.25">
      <c r="B25" s="760"/>
      <c r="C25" s="761"/>
      <c r="D25" s="761"/>
      <c r="E25" s="761"/>
      <c r="H25" s="1104">
        <v>3</v>
      </c>
      <c r="I25" s="765"/>
      <c r="J25" s="1105" t="s">
        <v>1898</v>
      </c>
      <c r="K25" s="764"/>
      <c r="L25" s="764"/>
      <c r="M25" s="764"/>
      <c r="N25" s="764"/>
      <c r="O25" s="764"/>
      <c r="P25" s="764"/>
      <c r="Q25" s="764"/>
      <c r="R25" s="764"/>
      <c r="S25" s="764"/>
      <c r="T25" s="764"/>
      <c r="U25" s="764"/>
      <c r="V25" s="764"/>
      <c r="W25" s="764"/>
      <c r="X25" s="765"/>
      <c r="Y25" s="1009"/>
      <c r="Z25" s="765"/>
      <c r="AA25" s="1009"/>
      <c r="AB25" s="764"/>
      <c r="AC25" s="764"/>
      <c r="AD25" s="764"/>
      <c r="AE25" s="764"/>
      <c r="AF25" s="764"/>
      <c r="AG25" s="764"/>
      <c r="AH25" s="764"/>
      <c r="AI25" s="764"/>
      <c r="AJ25" s="764"/>
      <c r="AK25" s="764"/>
      <c r="AL25" s="764"/>
      <c r="AM25" s="764"/>
      <c r="AN25" s="764"/>
      <c r="AO25" s="764"/>
      <c r="AP25" s="764"/>
      <c r="AQ25" s="764"/>
      <c r="AR25" s="764"/>
      <c r="AS25" s="764"/>
      <c r="AT25" s="765"/>
    </row>
    <row r="26" spans="2:47" ht="15" customHeight="1" x14ac:dyDescent="0.25">
      <c r="B26" s="760"/>
      <c r="C26" s="761"/>
      <c r="D26" s="761"/>
      <c r="E26" s="761"/>
      <c r="H26" s="1104">
        <v>4</v>
      </c>
      <c r="I26" s="765"/>
      <c r="J26" s="1105" t="s">
        <v>1899</v>
      </c>
      <c r="K26" s="764"/>
      <c r="L26" s="764"/>
      <c r="M26" s="764"/>
      <c r="N26" s="764"/>
      <c r="O26" s="764"/>
      <c r="P26" s="764"/>
      <c r="Q26" s="764"/>
      <c r="R26" s="764"/>
      <c r="S26" s="764"/>
      <c r="T26" s="764"/>
      <c r="U26" s="764"/>
      <c r="V26" s="764"/>
      <c r="W26" s="764"/>
      <c r="X26" s="765"/>
      <c r="Y26" s="1009"/>
      <c r="Z26" s="765"/>
      <c r="AA26" s="1009"/>
      <c r="AB26" s="764"/>
      <c r="AC26" s="764"/>
      <c r="AD26" s="764"/>
      <c r="AE26" s="764"/>
      <c r="AF26" s="764"/>
      <c r="AG26" s="764"/>
      <c r="AH26" s="764"/>
      <c r="AI26" s="764"/>
      <c r="AJ26" s="764"/>
      <c r="AK26" s="764"/>
      <c r="AL26" s="764"/>
      <c r="AM26" s="764"/>
      <c r="AN26" s="764"/>
      <c r="AO26" s="764"/>
      <c r="AP26" s="764"/>
      <c r="AQ26" s="764"/>
      <c r="AR26" s="764"/>
      <c r="AS26" s="764"/>
      <c r="AT26" s="765"/>
    </row>
    <row r="27" spans="2:47" ht="15" customHeight="1" x14ac:dyDescent="0.25">
      <c r="B27" s="760"/>
      <c r="C27" s="761"/>
      <c r="D27" s="761"/>
      <c r="E27" s="761"/>
      <c r="H27" s="1104">
        <v>5</v>
      </c>
      <c r="I27" s="765"/>
      <c r="J27" s="1105" t="s">
        <v>1900</v>
      </c>
      <c r="K27" s="764"/>
      <c r="L27" s="764"/>
      <c r="M27" s="764"/>
      <c r="N27" s="764"/>
      <c r="O27" s="764"/>
      <c r="P27" s="764"/>
      <c r="Q27" s="764"/>
      <c r="R27" s="764"/>
      <c r="S27" s="764"/>
      <c r="T27" s="764"/>
      <c r="U27" s="764"/>
      <c r="V27" s="764"/>
      <c r="W27" s="764"/>
      <c r="X27" s="765"/>
      <c r="Y27" s="1009"/>
      <c r="Z27" s="765"/>
      <c r="AA27" s="1009"/>
      <c r="AB27" s="764"/>
      <c r="AC27" s="764"/>
      <c r="AD27" s="764"/>
      <c r="AE27" s="764"/>
      <c r="AF27" s="764"/>
      <c r="AG27" s="764"/>
      <c r="AH27" s="764"/>
      <c r="AI27" s="764"/>
      <c r="AJ27" s="764"/>
      <c r="AK27" s="764"/>
      <c r="AL27" s="764"/>
      <c r="AM27" s="764"/>
      <c r="AN27" s="764"/>
      <c r="AO27" s="764"/>
      <c r="AP27" s="764"/>
      <c r="AQ27" s="764"/>
      <c r="AR27" s="764"/>
      <c r="AS27" s="764"/>
      <c r="AT27" s="765"/>
    </row>
    <row r="28" spans="2:47" ht="15" customHeight="1" x14ac:dyDescent="0.25">
      <c r="B28" s="760"/>
      <c r="C28" s="761"/>
      <c r="D28" s="761"/>
      <c r="E28" s="761"/>
      <c r="H28" s="1104">
        <v>6</v>
      </c>
      <c r="I28" s="765"/>
      <c r="J28" s="1105" t="s">
        <v>1901</v>
      </c>
      <c r="K28" s="764"/>
      <c r="L28" s="764"/>
      <c r="M28" s="764"/>
      <c r="N28" s="764"/>
      <c r="O28" s="764"/>
      <c r="P28" s="764"/>
      <c r="Q28" s="764"/>
      <c r="R28" s="764"/>
      <c r="S28" s="764"/>
      <c r="T28" s="764"/>
      <c r="U28" s="764"/>
      <c r="V28" s="764"/>
      <c r="W28" s="764"/>
      <c r="X28" s="765"/>
      <c r="Y28" s="1009"/>
      <c r="Z28" s="765"/>
      <c r="AA28" s="1009"/>
      <c r="AB28" s="764"/>
      <c r="AC28" s="764"/>
      <c r="AD28" s="764"/>
      <c r="AE28" s="764"/>
      <c r="AF28" s="764"/>
      <c r="AG28" s="764"/>
      <c r="AH28" s="764"/>
      <c r="AI28" s="764"/>
      <c r="AJ28" s="764"/>
      <c r="AK28" s="764"/>
      <c r="AL28" s="764"/>
      <c r="AM28" s="764"/>
      <c r="AN28" s="764"/>
      <c r="AO28" s="764"/>
      <c r="AP28" s="764"/>
      <c r="AQ28" s="764"/>
      <c r="AR28" s="764"/>
      <c r="AS28" s="764"/>
      <c r="AT28" s="765"/>
    </row>
    <row r="29" spans="2:47" ht="15" customHeight="1" x14ac:dyDescent="0.25">
      <c r="H29" s="1104">
        <v>7</v>
      </c>
      <c r="I29" s="765"/>
      <c r="J29" s="1105" t="s">
        <v>1902</v>
      </c>
      <c r="K29" s="764"/>
      <c r="L29" s="764"/>
      <c r="M29" s="764"/>
      <c r="N29" s="764"/>
      <c r="O29" s="764"/>
      <c r="P29" s="764"/>
      <c r="Q29" s="764"/>
      <c r="R29" s="764"/>
      <c r="S29" s="764"/>
      <c r="T29" s="764"/>
      <c r="U29" s="764"/>
      <c r="V29" s="764"/>
      <c r="W29" s="764"/>
      <c r="X29" s="765"/>
      <c r="Y29" s="1009"/>
      <c r="Z29" s="765"/>
      <c r="AA29" s="1009"/>
      <c r="AB29" s="764"/>
      <c r="AC29" s="764"/>
      <c r="AD29" s="764"/>
      <c r="AE29" s="764"/>
      <c r="AF29" s="764"/>
      <c r="AG29" s="764"/>
      <c r="AH29" s="764"/>
      <c r="AI29" s="764"/>
      <c r="AJ29" s="764"/>
      <c r="AK29" s="764"/>
      <c r="AL29" s="764"/>
      <c r="AM29" s="764"/>
      <c r="AN29" s="764"/>
      <c r="AO29" s="764"/>
      <c r="AP29" s="764"/>
      <c r="AQ29" s="764"/>
      <c r="AR29" s="764"/>
      <c r="AS29" s="764"/>
      <c r="AT29" s="765"/>
    </row>
    <row r="30" spans="2:47" ht="15" customHeight="1" x14ac:dyDescent="0.25">
      <c r="B30" s="760"/>
      <c r="C30" s="761"/>
      <c r="D30" s="761"/>
      <c r="E30" s="761"/>
      <c r="H30" s="1104">
        <v>8</v>
      </c>
      <c r="I30" s="765"/>
      <c r="J30" s="1105" t="s">
        <v>1903</v>
      </c>
      <c r="K30" s="764"/>
      <c r="L30" s="764"/>
      <c r="M30" s="764"/>
      <c r="N30" s="764"/>
      <c r="O30" s="764"/>
      <c r="P30" s="764"/>
      <c r="Q30" s="764"/>
      <c r="R30" s="764"/>
      <c r="S30" s="764"/>
      <c r="T30" s="764"/>
      <c r="U30" s="764"/>
      <c r="V30" s="764"/>
      <c r="W30" s="764"/>
      <c r="X30" s="765"/>
      <c r="Y30" s="1009"/>
      <c r="Z30" s="765"/>
      <c r="AA30" s="1009"/>
      <c r="AB30" s="764"/>
      <c r="AC30" s="764"/>
      <c r="AD30" s="764"/>
      <c r="AE30" s="764"/>
      <c r="AF30" s="764"/>
      <c r="AG30" s="764"/>
      <c r="AH30" s="764"/>
      <c r="AI30" s="764"/>
      <c r="AJ30" s="764"/>
      <c r="AK30" s="764"/>
      <c r="AL30" s="764"/>
      <c r="AM30" s="764"/>
      <c r="AN30" s="764"/>
      <c r="AO30" s="764"/>
      <c r="AP30" s="764"/>
      <c r="AQ30" s="764"/>
      <c r="AR30" s="764"/>
      <c r="AS30" s="764"/>
      <c r="AT30" s="765"/>
    </row>
    <row r="31" spans="2:47" ht="15" customHeight="1" x14ac:dyDescent="0.25">
      <c r="H31" s="1104">
        <v>9</v>
      </c>
      <c r="I31" s="765"/>
      <c r="J31" s="1105" t="s">
        <v>1904</v>
      </c>
      <c r="K31" s="764"/>
      <c r="L31" s="764"/>
      <c r="M31" s="764"/>
      <c r="N31" s="764"/>
      <c r="O31" s="764"/>
      <c r="P31" s="764"/>
      <c r="Q31" s="764"/>
      <c r="R31" s="764"/>
      <c r="S31" s="764"/>
      <c r="T31" s="764"/>
      <c r="U31" s="764"/>
      <c r="V31" s="764"/>
      <c r="W31" s="764"/>
      <c r="X31" s="765"/>
      <c r="Y31" s="1009"/>
      <c r="Z31" s="765"/>
      <c r="AA31" s="1009"/>
      <c r="AB31" s="764"/>
      <c r="AC31" s="764"/>
      <c r="AD31" s="764"/>
      <c r="AE31" s="764"/>
      <c r="AF31" s="764"/>
      <c r="AG31" s="764"/>
      <c r="AH31" s="764"/>
      <c r="AI31" s="764"/>
      <c r="AJ31" s="764"/>
      <c r="AK31" s="764"/>
      <c r="AL31" s="764"/>
      <c r="AM31" s="764"/>
      <c r="AN31" s="764"/>
      <c r="AO31" s="764"/>
      <c r="AP31" s="764"/>
      <c r="AQ31" s="764"/>
      <c r="AR31" s="764"/>
      <c r="AS31" s="764"/>
      <c r="AT31" s="765"/>
    </row>
    <row r="32" spans="2:47" ht="15" customHeight="1" x14ac:dyDescent="0.25">
      <c r="B32" s="760"/>
      <c r="C32" s="761"/>
      <c r="D32" s="761"/>
      <c r="E32" s="761"/>
      <c r="H32" s="1104">
        <v>10</v>
      </c>
      <c r="I32" s="765"/>
      <c r="J32" s="1105" t="s">
        <v>1905</v>
      </c>
      <c r="K32" s="764"/>
      <c r="L32" s="764"/>
      <c r="M32" s="764"/>
      <c r="N32" s="764"/>
      <c r="O32" s="764"/>
      <c r="P32" s="764"/>
      <c r="Q32" s="764"/>
      <c r="R32" s="764"/>
      <c r="S32" s="764"/>
      <c r="T32" s="764"/>
      <c r="U32" s="764"/>
      <c r="V32" s="764"/>
      <c r="W32" s="764"/>
      <c r="X32" s="765"/>
      <c r="Y32" s="1009"/>
      <c r="Z32" s="765"/>
      <c r="AA32" s="1009"/>
      <c r="AB32" s="764"/>
      <c r="AC32" s="764"/>
      <c r="AD32" s="764"/>
      <c r="AE32" s="764"/>
      <c r="AF32" s="764"/>
      <c r="AG32" s="764"/>
      <c r="AH32" s="764"/>
      <c r="AI32" s="764"/>
      <c r="AJ32" s="764"/>
      <c r="AK32" s="764"/>
      <c r="AL32" s="764"/>
      <c r="AM32" s="764"/>
      <c r="AN32" s="764"/>
      <c r="AO32" s="764"/>
      <c r="AP32" s="764"/>
      <c r="AQ32" s="764"/>
      <c r="AR32" s="764"/>
      <c r="AS32" s="764"/>
      <c r="AT32" s="765"/>
      <c r="AU32" s="254"/>
    </row>
    <row r="33" spans="2:47" ht="15" customHeight="1" x14ac:dyDescent="0.25">
      <c r="H33" s="1104">
        <v>11</v>
      </c>
      <c r="I33" s="765"/>
      <c r="J33" s="1105" t="s">
        <v>1906</v>
      </c>
      <c r="K33" s="764"/>
      <c r="L33" s="764"/>
      <c r="M33" s="764"/>
      <c r="N33" s="764"/>
      <c r="O33" s="764"/>
      <c r="P33" s="764"/>
      <c r="Q33" s="764"/>
      <c r="R33" s="764"/>
      <c r="S33" s="764"/>
      <c r="T33" s="764"/>
      <c r="U33" s="764"/>
      <c r="V33" s="764"/>
      <c r="W33" s="764"/>
      <c r="X33" s="765"/>
      <c r="Y33" s="1009"/>
      <c r="Z33" s="765"/>
      <c r="AA33" s="1009"/>
      <c r="AB33" s="764"/>
      <c r="AC33" s="764"/>
      <c r="AD33" s="764"/>
      <c r="AE33" s="764"/>
      <c r="AF33" s="764"/>
      <c r="AG33" s="764"/>
      <c r="AH33" s="764"/>
      <c r="AI33" s="764"/>
      <c r="AJ33" s="764"/>
      <c r="AK33" s="764"/>
      <c r="AL33" s="764"/>
      <c r="AM33" s="764"/>
      <c r="AN33" s="764"/>
      <c r="AO33" s="764"/>
      <c r="AP33" s="764"/>
      <c r="AQ33" s="764"/>
      <c r="AR33" s="764"/>
      <c r="AS33" s="764"/>
      <c r="AT33" s="765"/>
      <c r="AU33" s="254"/>
    </row>
    <row r="34" spans="2:47" ht="15" customHeight="1" x14ac:dyDescent="0.25">
      <c r="B34" s="760"/>
      <c r="C34" s="761"/>
      <c r="D34" s="761"/>
      <c r="E34" s="761"/>
      <c r="H34" s="1104">
        <v>12</v>
      </c>
      <c r="I34" s="765"/>
      <c r="J34" s="1105" t="s">
        <v>1907</v>
      </c>
      <c r="K34" s="764"/>
      <c r="L34" s="764"/>
      <c r="M34" s="764"/>
      <c r="N34" s="764"/>
      <c r="O34" s="764"/>
      <c r="P34" s="764"/>
      <c r="Q34" s="764"/>
      <c r="R34" s="764"/>
      <c r="S34" s="764"/>
      <c r="T34" s="764"/>
      <c r="U34" s="764"/>
      <c r="V34" s="764"/>
      <c r="W34" s="764"/>
      <c r="X34" s="765"/>
      <c r="Y34" s="1009"/>
      <c r="Z34" s="765"/>
      <c r="AA34" s="1009"/>
      <c r="AB34" s="764"/>
      <c r="AC34" s="764"/>
      <c r="AD34" s="764"/>
      <c r="AE34" s="764"/>
      <c r="AF34" s="764"/>
      <c r="AG34" s="764"/>
      <c r="AH34" s="764"/>
      <c r="AI34" s="764"/>
      <c r="AJ34" s="764"/>
      <c r="AK34" s="764"/>
      <c r="AL34" s="764"/>
      <c r="AM34" s="764"/>
      <c r="AN34" s="764"/>
      <c r="AO34" s="764"/>
      <c r="AP34" s="764"/>
      <c r="AQ34" s="764"/>
      <c r="AR34" s="764"/>
      <c r="AS34" s="764"/>
      <c r="AT34" s="765"/>
      <c r="AU34" s="254"/>
    </row>
    <row r="35" spans="2:47" ht="15" customHeight="1" x14ac:dyDescent="0.25">
      <c r="H35" s="1104">
        <v>13</v>
      </c>
      <c r="I35" s="765"/>
      <c r="J35" s="1105" t="s">
        <v>1908</v>
      </c>
      <c r="K35" s="764"/>
      <c r="L35" s="764"/>
      <c r="M35" s="764"/>
      <c r="N35" s="764"/>
      <c r="O35" s="764"/>
      <c r="P35" s="764"/>
      <c r="Q35" s="764"/>
      <c r="R35" s="764"/>
      <c r="S35" s="764"/>
      <c r="T35" s="764"/>
      <c r="U35" s="764"/>
      <c r="V35" s="764"/>
      <c r="W35" s="764"/>
      <c r="X35" s="765"/>
      <c r="Y35" s="1009"/>
      <c r="Z35" s="765"/>
      <c r="AA35" s="1009"/>
      <c r="AB35" s="764"/>
      <c r="AC35" s="764"/>
      <c r="AD35" s="764"/>
      <c r="AE35" s="764"/>
      <c r="AF35" s="764"/>
      <c r="AG35" s="764"/>
      <c r="AH35" s="764"/>
      <c r="AI35" s="764"/>
      <c r="AJ35" s="764"/>
      <c r="AK35" s="764"/>
      <c r="AL35" s="764"/>
      <c r="AM35" s="764"/>
      <c r="AN35" s="764"/>
      <c r="AO35" s="764"/>
      <c r="AP35" s="764"/>
      <c r="AQ35" s="764"/>
      <c r="AR35" s="764"/>
      <c r="AS35" s="764"/>
      <c r="AT35" s="765"/>
      <c r="AU35" s="254"/>
    </row>
    <row r="36" spans="2:47" ht="15" customHeight="1" x14ac:dyDescent="0.25">
      <c r="B36" s="760"/>
      <c r="C36" s="761"/>
      <c r="D36" s="761"/>
      <c r="E36" s="761"/>
      <c r="H36" s="204"/>
      <c r="I36" s="204"/>
      <c r="AS36" s="443"/>
      <c r="AT36" s="443"/>
      <c r="AU36" s="254"/>
    </row>
    <row r="37" spans="2:47" ht="15" customHeight="1" x14ac:dyDescent="0.25">
      <c r="H37" s="1082" t="s">
        <v>1445</v>
      </c>
      <c r="I37" s="765"/>
      <c r="J37" s="1109" t="s">
        <v>1780</v>
      </c>
      <c r="K37" s="764"/>
      <c r="L37" s="764"/>
      <c r="M37" s="764"/>
      <c r="N37" s="764"/>
      <c r="O37" s="764"/>
      <c r="P37" s="764"/>
      <c r="Q37" s="764"/>
      <c r="R37" s="764"/>
      <c r="S37" s="764"/>
      <c r="T37" s="764"/>
      <c r="U37" s="764"/>
      <c r="V37" s="764"/>
      <c r="W37" s="764"/>
      <c r="X37" s="765"/>
      <c r="Y37" s="1082" t="s">
        <v>1767</v>
      </c>
      <c r="Z37" s="765"/>
      <c r="AA37" s="1110" t="s">
        <v>1909</v>
      </c>
      <c r="AB37" s="764"/>
      <c r="AC37" s="764"/>
      <c r="AD37" s="764"/>
      <c r="AE37" s="764"/>
      <c r="AF37" s="764"/>
      <c r="AG37" s="764"/>
      <c r="AH37" s="764"/>
      <c r="AI37" s="764"/>
      <c r="AJ37" s="765"/>
      <c r="AK37" s="1110" t="s">
        <v>1910</v>
      </c>
      <c r="AL37" s="764"/>
      <c r="AM37" s="764"/>
      <c r="AN37" s="764"/>
      <c r="AO37" s="764"/>
      <c r="AP37" s="764"/>
      <c r="AQ37" s="764"/>
      <c r="AR37" s="764"/>
      <c r="AS37" s="764"/>
      <c r="AT37" s="765"/>
      <c r="AU37" s="254"/>
    </row>
    <row r="38" spans="2:47" ht="15" customHeight="1" x14ac:dyDescent="0.25">
      <c r="H38" s="1104">
        <v>1</v>
      </c>
      <c r="I38" s="765"/>
      <c r="J38" s="1105" t="s">
        <v>1911</v>
      </c>
      <c r="K38" s="764"/>
      <c r="L38" s="764"/>
      <c r="M38" s="764"/>
      <c r="N38" s="764"/>
      <c r="O38" s="764"/>
      <c r="P38" s="764"/>
      <c r="Q38" s="764"/>
      <c r="R38" s="764"/>
      <c r="S38" s="764"/>
      <c r="T38" s="764"/>
      <c r="U38" s="764"/>
      <c r="V38" s="764"/>
      <c r="W38" s="764"/>
      <c r="X38" s="765"/>
      <c r="Y38" s="1009"/>
      <c r="Z38" s="765"/>
      <c r="AA38" s="1106">
        <f>AA53</f>
        <v>0</v>
      </c>
      <c r="AB38" s="764"/>
      <c r="AC38" s="764"/>
      <c r="AD38" s="764"/>
      <c r="AE38" s="764"/>
      <c r="AF38" s="764"/>
      <c r="AG38" s="764"/>
      <c r="AH38" s="764"/>
      <c r="AI38" s="764"/>
      <c r="AJ38" s="765"/>
      <c r="AK38" s="1106">
        <f>AK53</f>
        <v>0</v>
      </c>
      <c r="AL38" s="764"/>
      <c r="AM38" s="764"/>
      <c r="AN38" s="764"/>
      <c r="AO38" s="764"/>
      <c r="AP38" s="764"/>
      <c r="AQ38" s="764"/>
      <c r="AR38" s="764"/>
      <c r="AS38" s="764"/>
      <c r="AT38" s="765"/>
      <c r="AU38" s="254"/>
    </row>
    <row r="39" spans="2:47" ht="15" customHeight="1" x14ac:dyDescent="0.25">
      <c r="H39" s="1104">
        <v>2</v>
      </c>
      <c r="I39" s="765"/>
      <c r="J39" s="1105" t="s">
        <v>1912</v>
      </c>
      <c r="K39" s="764"/>
      <c r="L39" s="764"/>
      <c r="M39" s="764"/>
      <c r="N39" s="764"/>
      <c r="O39" s="764"/>
      <c r="P39" s="764"/>
      <c r="Q39" s="764"/>
      <c r="R39" s="764"/>
      <c r="S39" s="764"/>
      <c r="T39" s="764"/>
      <c r="U39" s="764"/>
      <c r="V39" s="764"/>
      <c r="W39" s="764"/>
      <c r="X39" s="765"/>
      <c r="Y39" s="1009"/>
      <c r="Z39" s="765"/>
      <c r="AA39" s="1114"/>
      <c r="AB39" s="764"/>
      <c r="AC39" s="764"/>
      <c r="AD39" s="764"/>
      <c r="AE39" s="764"/>
      <c r="AF39" s="764"/>
      <c r="AG39" s="764"/>
      <c r="AH39" s="764"/>
      <c r="AI39" s="764"/>
      <c r="AJ39" s="796"/>
      <c r="AK39" s="1108"/>
      <c r="AL39" s="764"/>
      <c r="AM39" s="764"/>
      <c r="AN39" s="764"/>
      <c r="AO39" s="764"/>
      <c r="AP39" s="764"/>
      <c r="AQ39" s="764"/>
      <c r="AR39" s="764"/>
      <c r="AS39" s="764"/>
      <c r="AT39" s="796"/>
      <c r="AU39" s="254"/>
    </row>
    <row r="40" spans="2:47" ht="15" customHeight="1" x14ac:dyDescent="0.25">
      <c r="H40" s="1104">
        <v>3</v>
      </c>
      <c r="I40" s="765"/>
      <c r="J40" s="1105" t="s">
        <v>1913</v>
      </c>
      <c r="K40" s="764"/>
      <c r="L40" s="764"/>
      <c r="M40" s="764"/>
      <c r="N40" s="764"/>
      <c r="O40" s="764"/>
      <c r="P40" s="764"/>
      <c r="Q40" s="764"/>
      <c r="R40" s="764"/>
      <c r="S40" s="764"/>
      <c r="T40" s="764"/>
      <c r="U40" s="764"/>
      <c r="V40" s="764"/>
      <c r="W40" s="764"/>
      <c r="X40" s="765"/>
      <c r="Y40" s="1009"/>
      <c r="Z40" s="765"/>
      <c r="AA40" s="1106">
        <f>SUM(AA38:AT39)</f>
        <v>0</v>
      </c>
      <c r="AB40" s="764"/>
      <c r="AC40" s="764"/>
      <c r="AD40" s="764"/>
      <c r="AE40" s="764"/>
      <c r="AF40" s="764"/>
      <c r="AG40" s="764"/>
      <c r="AH40" s="764"/>
      <c r="AI40" s="764"/>
      <c r="AJ40" s="765"/>
      <c r="AK40" s="1106">
        <f>SUM(AK38:BD39)</f>
        <v>0</v>
      </c>
      <c r="AL40" s="764"/>
      <c r="AM40" s="764"/>
      <c r="AN40" s="764"/>
      <c r="AO40" s="764"/>
      <c r="AP40" s="764"/>
      <c r="AQ40" s="764"/>
      <c r="AR40" s="764"/>
      <c r="AS40" s="764"/>
      <c r="AT40" s="765"/>
      <c r="AU40" s="254"/>
    </row>
    <row r="41" spans="2:47" ht="15" customHeight="1" x14ac:dyDescent="0.25">
      <c r="H41" s="204"/>
      <c r="I41" s="204"/>
      <c r="AS41" s="226"/>
      <c r="AT41" s="226"/>
      <c r="AU41" s="254"/>
    </row>
    <row r="42" spans="2:47" ht="15" customHeight="1" x14ac:dyDescent="0.25">
      <c r="H42" s="87" t="s">
        <v>1914</v>
      </c>
      <c r="I42" s="204"/>
      <c r="AS42" s="226"/>
      <c r="AT42" s="226"/>
      <c r="AU42" s="254"/>
    </row>
    <row r="43" spans="2:47" ht="15" customHeight="1" x14ac:dyDescent="0.25">
      <c r="H43" s="1082" t="s">
        <v>1445</v>
      </c>
      <c r="I43" s="765"/>
      <c r="J43" s="1109" t="s">
        <v>1780</v>
      </c>
      <c r="K43" s="764"/>
      <c r="L43" s="764"/>
      <c r="M43" s="764"/>
      <c r="N43" s="764"/>
      <c r="O43" s="764"/>
      <c r="P43" s="764"/>
      <c r="Q43" s="764"/>
      <c r="R43" s="764"/>
      <c r="S43" s="764"/>
      <c r="T43" s="764"/>
      <c r="U43" s="764"/>
      <c r="V43" s="764"/>
      <c r="W43" s="764"/>
      <c r="X43" s="765"/>
      <c r="Y43" s="1082" t="s">
        <v>1767</v>
      </c>
      <c r="Z43" s="765"/>
      <c r="AA43" s="1110" t="s">
        <v>1909</v>
      </c>
      <c r="AB43" s="764"/>
      <c r="AC43" s="764"/>
      <c r="AD43" s="764"/>
      <c r="AE43" s="764"/>
      <c r="AF43" s="764"/>
      <c r="AG43" s="764"/>
      <c r="AH43" s="764"/>
      <c r="AI43" s="764"/>
      <c r="AJ43" s="765"/>
      <c r="AK43" s="1110" t="s">
        <v>1910</v>
      </c>
      <c r="AL43" s="764"/>
      <c r="AM43" s="764"/>
      <c r="AN43" s="764"/>
      <c r="AO43" s="764"/>
      <c r="AP43" s="764"/>
      <c r="AQ43" s="764"/>
      <c r="AR43" s="764"/>
      <c r="AS43" s="764"/>
      <c r="AT43" s="765"/>
      <c r="AU43" s="254"/>
    </row>
    <row r="44" spans="2:47" ht="15" customHeight="1" x14ac:dyDescent="0.25">
      <c r="H44" s="1104">
        <v>1</v>
      </c>
      <c r="I44" s="765"/>
      <c r="J44" s="1105"/>
      <c r="K44" s="764"/>
      <c r="L44" s="764"/>
      <c r="M44" s="764"/>
      <c r="N44" s="764"/>
      <c r="O44" s="764"/>
      <c r="P44" s="764"/>
      <c r="Q44" s="764"/>
      <c r="R44" s="764"/>
      <c r="S44" s="764"/>
      <c r="T44" s="764"/>
      <c r="U44" s="764"/>
      <c r="V44" s="764"/>
      <c r="W44" s="764"/>
      <c r="X44" s="765"/>
      <c r="Y44" s="1009"/>
      <c r="Z44" s="765"/>
      <c r="AA44" s="1106"/>
      <c r="AB44" s="764"/>
      <c r="AC44" s="764"/>
      <c r="AD44" s="764"/>
      <c r="AE44" s="764"/>
      <c r="AF44" s="764"/>
      <c r="AG44" s="764"/>
      <c r="AH44" s="764"/>
      <c r="AI44" s="764"/>
      <c r="AJ44" s="765"/>
      <c r="AK44" s="1106"/>
      <c r="AL44" s="764"/>
      <c r="AM44" s="764"/>
      <c r="AN44" s="764"/>
      <c r="AO44" s="764"/>
      <c r="AP44" s="764"/>
      <c r="AQ44" s="764"/>
      <c r="AR44" s="764"/>
      <c r="AS44" s="764"/>
      <c r="AT44" s="765"/>
      <c r="AU44" s="254"/>
    </row>
    <row r="45" spans="2:47" ht="15" customHeight="1" x14ac:dyDescent="0.25">
      <c r="H45" s="1104">
        <v>2</v>
      </c>
      <c r="I45" s="765"/>
      <c r="J45" s="1105"/>
      <c r="K45" s="764"/>
      <c r="L45" s="764"/>
      <c r="M45" s="764"/>
      <c r="N45" s="764"/>
      <c r="O45" s="764"/>
      <c r="P45" s="764"/>
      <c r="Q45" s="764"/>
      <c r="R45" s="764"/>
      <c r="S45" s="764"/>
      <c r="T45" s="764"/>
      <c r="U45" s="764"/>
      <c r="V45" s="764"/>
      <c r="W45" s="764"/>
      <c r="X45" s="765"/>
      <c r="Y45" s="1009"/>
      <c r="Z45" s="765"/>
      <c r="AA45" s="1106"/>
      <c r="AB45" s="764"/>
      <c r="AC45" s="764"/>
      <c r="AD45" s="764"/>
      <c r="AE45" s="764"/>
      <c r="AF45" s="764"/>
      <c r="AG45" s="764"/>
      <c r="AH45" s="764"/>
      <c r="AI45" s="764"/>
      <c r="AJ45" s="765"/>
      <c r="AK45" s="1106"/>
      <c r="AL45" s="764"/>
      <c r="AM45" s="764"/>
      <c r="AN45" s="764"/>
      <c r="AO45" s="764"/>
      <c r="AP45" s="764"/>
      <c r="AQ45" s="764"/>
      <c r="AR45" s="764"/>
      <c r="AS45" s="764"/>
      <c r="AT45" s="765"/>
      <c r="AU45" s="254"/>
    </row>
    <row r="46" spans="2:47" ht="15" customHeight="1" x14ac:dyDescent="0.25">
      <c r="H46" s="1104">
        <v>3</v>
      </c>
      <c r="I46" s="765"/>
      <c r="J46" s="1105"/>
      <c r="K46" s="764"/>
      <c r="L46" s="764"/>
      <c r="M46" s="764"/>
      <c r="N46" s="764"/>
      <c r="O46" s="764"/>
      <c r="P46" s="764"/>
      <c r="Q46" s="764"/>
      <c r="R46" s="764"/>
      <c r="S46" s="764"/>
      <c r="T46" s="764"/>
      <c r="U46" s="764"/>
      <c r="V46" s="764"/>
      <c r="W46" s="764"/>
      <c r="X46" s="765"/>
      <c r="Y46" s="1009"/>
      <c r="Z46" s="765"/>
      <c r="AA46" s="1106"/>
      <c r="AB46" s="764"/>
      <c r="AC46" s="764"/>
      <c r="AD46" s="764"/>
      <c r="AE46" s="764"/>
      <c r="AF46" s="764"/>
      <c r="AG46" s="764"/>
      <c r="AH46" s="764"/>
      <c r="AI46" s="764"/>
      <c r="AJ46" s="765"/>
      <c r="AK46" s="1106"/>
      <c r="AL46" s="764"/>
      <c r="AM46" s="764"/>
      <c r="AN46" s="764"/>
      <c r="AO46" s="764"/>
      <c r="AP46" s="764"/>
      <c r="AQ46" s="764"/>
      <c r="AR46" s="764"/>
      <c r="AS46" s="764"/>
      <c r="AT46" s="765"/>
      <c r="AU46" s="254"/>
    </row>
    <row r="47" spans="2:47" ht="15" customHeight="1" x14ac:dyDescent="0.25">
      <c r="H47" s="1104">
        <v>4</v>
      </c>
      <c r="I47" s="765"/>
      <c r="J47" s="1105"/>
      <c r="K47" s="764"/>
      <c r="L47" s="764"/>
      <c r="M47" s="764"/>
      <c r="N47" s="764"/>
      <c r="O47" s="764"/>
      <c r="P47" s="764"/>
      <c r="Q47" s="764"/>
      <c r="R47" s="764"/>
      <c r="S47" s="764"/>
      <c r="T47" s="764"/>
      <c r="U47" s="764"/>
      <c r="V47" s="764"/>
      <c r="W47" s="764"/>
      <c r="X47" s="765"/>
      <c r="Y47" s="1009"/>
      <c r="Z47" s="765"/>
      <c r="AA47" s="1106"/>
      <c r="AB47" s="764"/>
      <c r="AC47" s="764"/>
      <c r="AD47" s="764"/>
      <c r="AE47" s="764"/>
      <c r="AF47" s="764"/>
      <c r="AG47" s="764"/>
      <c r="AH47" s="764"/>
      <c r="AI47" s="764"/>
      <c r="AJ47" s="765"/>
      <c r="AK47" s="1106"/>
      <c r="AL47" s="764"/>
      <c r="AM47" s="764"/>
      <c r="AN47" s="764"/>
      <c r="AO47" s="764"/>
      <c r="AP47" s="764"/>
      <c r="AQ47" s="764"/>
      <c r="AR47" s="764"/>
      <c r="AS47" s="764"/>
      <c r="AT47" s="765"/>
      <c r="AU47" s="254"/>
    </row>
    <row r="48" spans="2:47" ht="15" customHeight="1" x14ac:dyDescent="0.25">
      <c r="H48" s="1104">
        <v>5</v>
      </c>
      <c r="I48" s="765"/>
      <c r="J48" s="1105"/>
      <c r="K48" s="764"/>
      <c r="L48" s="764"/>
      <c r="M48" s="764"/>
      <c r="N48" s="764"/>
      <c r="O48" s="764"/>
      <c r="P48" s="764"/>
      <c r="Q48" s="764"/>
      <c r="R48" s="764"/>
      <c r="S48" s="764"/>
      <c r="T48" s="764"/>
      <c r="U48" s="764"/>
      <c r="V48" s="764"/>
      <c r="W48" s="764"/>
      <c r="X48" s="765"/>
      <c r="Y48" s="1009"/>
      <c r="Z48" s="765"/>
      <c r="AA48" s="1106"/>
      <c r="AB48" s="764"/>
      <c r="AC48" s="764"/>
      <c r="AD48" s="764"/>
      <c r="AE48" s="764"/>
      <c r="AF48" s="764"/>
      <c r="AG48" s="764"/>
      <c r="AH48" s="764"/>
      <c r="AI48" s="764"/>
      <c r="AJ48" s="765"/>
      <c r="AK48" s="1106"/>
      <c r="AL48" s="764"/>
      <c r="AM48" s="764"/>
      <c r="AN48" s="764"/>
      <c r="AO48" s="764"/>
      <c r="AP48" s="764"/>
      <c r="AQ48" s="764"/>
      <c r="AR48" s="764"/>
      <c r="AS48" s="764"/>
      <c r="AT48" s="765"/>
      <c r="AU48" s="254"/>
    </row>
    <row r="49" spans="8:47" ht="15" customHeight="1" x14ac:dyDescent="0.25">
      <c r="H49" s="1104">
        <v>6</v>
      </c>
      <c r="I49" s="765"/>
      <c r="J49" s="1105"/>
      <c r="K49" s="764"/>
      <c r="L49" s="764"/>
      <c r="M49" s="764"/>
      <c r="N49" s="764"/>
      <c r="O49" s="764"/>
      <c r="P49" s="764"/>
      <c r="Q49" s="764"/>
      <c r="R49" s="764"/>
      <c r="S49" s="764"/>
      <c r="T49" s="764"/>
      <c r="U49" s="764"/>
      <c r="V49" s="764"/>
      <c r="W49" s="764"/>
      <c r="X49" s="765"/>
      <c r="Y49" s="1009"/>
      <c r="Z49" s="765"/>
      <c r="AA49" s="1106"/>
      <c r="AB49" s="764"/>
      <c r="AC49" s="764"/>
      <c r="AD49" s="764"/>
      <c r="AE49" s="764"/>
      <c r="AF49" s="764"/>
      <c r="AG49" s="764"/>
      <c r="AH49" s="764"/>
      <c r="AI49" s="764"/>
      <c r="AJ49" s="765"/>
      <c r="AK49" s="1106"/>
      <c r="AL49" s="764"/>
      <c r="AM49" s="764"/>
      <c r="AN49" s="764"/>
      <c r="AO49" s="764"/>
      <c r="AP49" s="764"/>
      <c r="AQ49" s="764"/>
      <c r="AR49" s="764"/>
      <c r="AS49" s="764"/>
      <c r="AT49" s="765"/>
      <c r="AU49" s="254"/>
    </row>
    <row r="50" spans="8:47" ht="15" customHeight="1" x14ac:dyDescent="0.25">
      <c r="H50" s="1104">
        <v>7</v>
      </c>
      <c r="I50" s="765"/>
      <c r="J50" s="1105"/>
      <c r="K50" s="764"/>
      <c r="L50" s="764"/>
      <c r="M50" s="764"/>
      <c r="N50" s="764"/>
      <c r="O50" s="764"/>
      <c r="P50" s="764"/>
      <c r="Q50" s="764"/>
      <c r="R50" s="764"/>
      <c r="S50" s="764"/>
      <c r="T50" s="764"/>
      <c r="U50" s="764"/>
      <c r="V50" s="764"/>
      <c r="W50" s="764"/>
      <c r="X50" s="765"/>
      <c r="Y50" s="1009"/>
      <c r="Z50" s="765"/>
      <c r="AA50" s="1106"/>
      <c r="AB50" s="764"/>
      <c r="AC50" s="764"/>
      <c r="AD50" s="764"/>
      <c r="AE50" s="764"/>
      <c r="AF50" s="764"/>
      <c r="AG50" s="764"/>
      <c r="AH50" s="764"/>
      <c r="AI50" s="764"/>
      <c r="AJ50" s="765"/>
      <c r="AK50" s="1106"/>
      <c r="AL50" s="764"/>
      <c r="AM50" s="764"/>
      <c r="AN50" s="764"/>
      <c r="AO50" s="764"/>
      <c r="AP50" s="764"/>
      <c r="AQ50" s="764"/>
      <c r="AR50" s="764"/>
      <c r="AS50" s="764"/>
      <c r="AT50" s="765"/>
      <c r="AU50" s="254"/>
    </row>
    <row r="51" spans="8:47" ht="15" customHeight="1" x14ac:dyDescent="0.25">
      <c r="H51" s="1104">
        <v>8</v>
      </c>
      <c r="I51" s="765"/>
      <c r="J51" s="1105"/>
      <c r="K51" s="764"/>
      <c r="L51" s="764"/>
      <c r="M51" s="764"/>
      <c r="N51" s="764"/>
      <c r="O51" s="764"/>
      <c r="P51" s="764"/>
      <c r="Q51" s="764"/>
      <c r="R51" s="764"/>
      <c r="S51" s="764"/>
      <c r="T51" s="764"/>
      <c r="U51" s="764"/>
      <c r="V51" s="764"/>
      <c r="W51" s="764"/>
      <c r="X51" s="765"/>
      <c r="Y51" s="1009"/>
      <c r="Z51" s="765"/>
      <c r="AA51" s="1106"/>
      <c r="AB51" s="764"/>
      <c r="AC51" s="764"/>
      <c r="AD51" s="764"/>
      <c r="AE51" s="764"/>
      <c r="AF51" s="764"/>
      <c r="AG51" s="764"/>
      <c r="AH51" s="764"/>
      <c r="AI51" s="764"/>
      <c r="AJ51" s="765"/>
      <c r="AK51" s="1106"/>
      <c r="AL51" s="764"/>
      <c r="AM51" s="764"/>
      <c r="AN51" s="764"/>
      <c r="AO51" s="764"/>
      <c r="AP51" s="764"/>
      <c r="AQ51" s="764"/>
      <c r="AR51" s="764"/>
      <c r="AS51" s="764"/>
      <c r="AT51" s="765"/>
      <c r="AU51" s="254"/>
    </row>
    <row r="52" spans="8:47" ht="15" customHeight="1" x14ac:dyDescent="0.25">
      <c r="H52" s="1115"/>
      <c r="I52" s="765"/>
      <c r="J52" s="1107"/>
      <c r="K52" s="764"/>
      <c r="L52" s="764"/>
      <c r="M52" s="764"/>
      <c r="N52" s="764"/>
      <c r="O52" s="764"/>
      <c r="P52" s="764"/>
      <c r="Q52" s="764"/>
      <c r="R52" s="764"/>
      <c r="S52" s="764"/>
      <c r="T52" s="764"/>
      <c r="U52" s="764"/>
      <c r="V52" s="764"/>
      <c r="W52" s="764"/>
      <c r="X52" s="765"/>
      <c r="Y52" s="1113"/>
      <c r="Z52" s="765"/>
      <c r="AA52" s="1110"/>
      <c r="AB52" s="764"/>
      <c r="AC52" s="764"/>
      <c r="AD52" s="764"/>
      <c r="AE52" s="764"/>
      <c r="AF52" s="764"/>
      <c r="AG52" s="764"/>
      <c r="AH52" s="764"/>
      <c r="AI52" s="764"/>
      <c r="AJ52" s="765"/>
      <c r="AK52" s="1110"/>
      <c r="AL52" s="764"/>
      <c r="AM52" s="764"/>
      <c r="AN52" s="764"/>
      <c r="AO52" s="764"/>
      <c r="AP52" s="764"/>
      <c r="AQ52" s="764"/>
      <c r="AR52" s="764"/>
      <c r="AS52" s="764"/>
      <c r="AT52" s="765"/>
      <c r="AU52" s="254"/>
    </row>
    <row r="53" spans="8:47" ht="15" customHeight="1" x14ac:dyDescent="0.25">
      <c r="H53" s="1112" t="s">
        <v>1832</v>
      </c>
      <c r="I53" s="764"/>
      <c r="J53" s="764"/>
      <c r="K53" s="764"/>
      <c r="L53" s="764"/>
      <c r="M53" s="764"/>
      <c r="N53" s="764"/>
      <c r="O53" s="764"/>
      <c r="P53" s="764"/>
      <c r="Q53" s="764"/>
      <c r="R53" s="764"/>
      <c r="S53" s="764"/>
      <c r="T53" s="764"/>
      <c r="U53" s="764"/>
      <c r="V53" s="764"/>
      <c r="W53" s="764"/>
      <c r="X53" s="764"/>
      <c r="Y53" s="764"/>
      <c r="Z53" s="765"/>
      <c r="AA53" s="1106">
        <f>SUM(AA44:AT52)</f>
        <v>0</v>
      </c>
      <c r="AB53" s="764"/>
      <c r="AC53" s="764"/>
      <c r="AD53" s="764"/>
      <c r="AE53" s="764"/>
      <c r="AF53" s="764"/>
      <c r="AG53" s="764"/>
      <c r="AH53" s="764"/>
      <c r="AI53" s="764"/>
      <c r="AJ53" s="765"/>
      <c r="AK53" s="1106">
        <f>SUM(AK44:BD52)</f>
        <v>0</v>
      </c>
      <c r="AL53" s="764"/>
      <c r="AM53" s="764"/>
      <c r="AN53" s="764"/>
      <c r="AO53" s="764"/>
      <c r="AP53" s="764"/>
      <c r="AQ53" s="764"/>
      <c r="AR53" s="764"/>
      <c r="AS53" s="764"/>
      <c r="AT53" s="765"/>
      <c r="AU53" s="254"/>
    </row>
    <row r="54" spans="8:47" ht="14.25" customHeight="1" x14ac:dyDescent="0.25">
      <c r="AS54" s="443"/>
      <c r="AT54" s="443"/>
      <c r="AU54" s="254"/>
    </row>
    <row r="55" spans="8:47" ht="14.25" customHeight="1" x14ac:dyDescent="0.25">
      <c r="AS55" s="443"/>
      <c r="AT55" s="443"/>
      <c r="AU55" s="254"/>
    </row>
    <row r="56" spans="8:47" ht="14.25" customHeight="1" x14ac:dyDescent="0.25">
      <c r="AS56" s="443"/>
      <c r="AT56" s="443"/>
      <c r="AU56" s="254"/>
    </row>
    <row r="57" spans="8:47" ht="14.25" customHeight="1" x14ac:dyDescent="0.25">
      <c r="H57" s="976" t="s">
        <v>1795</v>
      </c>
      <c r="I57" s="824"/>
      <c r="J57" s="824"/>
      <c r="K57" s="824"/>
      <c r="L57" s="824"/>
      <c r="M57" s="824"/>
      <c r="N57" s="824"/>
      <c r="O57" s="824"/>
      <c r="P57" s="824"/>
      <c r="Q57" s="824"/>
      <c r="R57" s="824"/>
      <c r="S57" s="824"/>
      <c r="T57" s="824"/>
      <c r="U57" s="824"/>
      <c r="V57" s="824"/>
      <c r="W57" s="824"/>
      <c r="X57" s="824"/>
      <c r="Y57" s="825"/>
      <c r="Z57" s="976" t="s">
        <v>1796</v>
      </c>
      <c r="AA57" s="824"/>
      <c r="AB57" s="824"/>
      <c r="AC57" s="824"/>
      <c r="AD57" s="824"/>
      <c r="AE57" s="824"/>
      <c r="AF57" s="824"/>
      <c r="AG57" s="824"/>
      <c r="AH57" s="824"/>
      <c r="AI57" s="824"/>
      <c r="AJ57" s="824"/>
      <c r="AK57" s="824"/>
      <c r="AL57" s="824"/>
      <c r="AM57" s="824"/>
      <c r="AN57" s="824"/>
      <c r="AO57" s="824"/>
      <c r="AP57" s="824"/>
      <c r="AQ57" s="825"/>
      <c r="AS57" s="443"/>
      <c r="AT57" s="443"/>
      <c r="AU57" s="443"/>
    </row>
    <row r="58" spans="8:47" ht="14.25" customHeight="1" x14ac:dyDescent="0.25">
      <c r="H58" s="257" t="s">
        <v>796</v>
      </c>
      <c r="I58" s="258"/>
      <c r="J58" s="258"/>
      <c r="K58" s="258"/>
      <c r="L58" s="258"/>
      <c r="M58" s="258"/>
      <c r="N58" s="258"/>
      <c r="O58" s="258"/>
      <c r="P58" s="258"/>
      <c r="Q58" s="259"/>
      <c r="R58" s="257" t="s">
        <v>1511</v>
      </c>
      <c r="S58" s="258"/>
      <c r="T58" s="258"/>
      <c r="U58" s="259"/>
      <c r="V58" s="257" t="s">
        <v>1510</v>
      </c>
      <c r="W58" s="258"/>
      <c r="X58" s="258"/>
      <c r="Y58" s="259"/>
      <c r="Z58" s="257" t="s">
        <v>796</v>
      </c>
      <c r="AA58" s="258"/>
      <c r="AB58" s="258"/>
      <c r="AC58" s="258"/>
      <c r="AD58" s="258"/>
      <c r="AE58" s="258"/>
      <c r="AF58" s="258"/>
      <c r="AG58" s="258"/>
      <c r="AH58" s="258"/>
      <c r="AI58" s="259"/>
      <c r="AJ58" s="257" t="s">
        <v>1511</v>
      </c>
      <c r="AK58" s="258"/>
      <c r="AL58" s="258"/>
      <c r="AM58" s="259"/>
      <c r="AN58" s="257" t="s">
        <v>1510</v>
      </c>
      <c r="AO58" s="258"/>
      <c r="AP58" s="258"/>
      <c r="AQ58" s="259"/>
      <c r="AS58" s="443"/>
      <c r="AT58" s="443"/>
      <c r="AU58" s="443"/>
    </row>
    <row r="59" spans="8:47" ht="14.25" customHeight="1" x14ac:dyDescent="0.25">
      <c r="H59" s="260"/>
      <c r="Q59" s="261"/>
      <c r="R59" s="260"/>
      <c r="U59" s="261"/>
      <c r="V59" s="260"/>
      <c r="Y59" s="261"/>
      <c r="Z59" s="260"/>
      <c r="AI59" s="261"/>
      <c r="AJ59" s="260"/>
      <c r="AM59" s="261"/>
      <c r="AN59" s="260"/>
      <c r="AQ59" s="261"/>
      <c r="AS59" s="443"/>
      <c r="AT59" s="443"/>
      <c r="AU59" s="443"/>
    </row>
    <row r="60" spans="8:47" ht="14.25" customHeight="1" x14ac:dyDescent="0.25">
      <c r="H60" s="260"/>
      <c r="Q60" s="261"/>
      <c r="R60" s="260"/>
      <c r="U60" s="261"/>
      <c r="V60" s="260"/>
      <c r="Y60" s="261"/>
      <c r="Z60" s="260"/>
      <c r="AI60" s="261"/>
      <c r="AJ60" s="260"/>
      <c r="AM60" s="261"/>
      <c r="AN60" s="260"/>
      <c r="AQ60" s="261"/>
      <c r="AS60" s="443"/>
      <c r="AT60" s="443"/>
      <c r="AU60" s="443"/>
    </row>
    <row r="61" spans="8:47" ht="14.25" customHeight="1" x14ac:dyDescent="0.25">
      <c r="H61" s="260"/>
      <c r="Q61" s="261"/>
      <c r="R61" s="260"/>
      <c r="U61" s="261"/>
      <c r="V61" s="260"/>
      <c r="Y61" s="261"/>
      <c r="Z61" s="260"/>
      <c r="AI61" s="261"/>
      <c r="AJ61" s="260"/>
      <c r="AM61" s="261"/>
      <c r="AN61" s="260"/>
      <c r="AQ61" s="261"/>
      <c r="AS61" s="443"/>
      <c r="AT61" s="443"/>
      <c r="AU61" s="443"/>
    </row>
    <row r="62" spans="8:47" ht="14.25" customHeight="1" x14ac:dyDescent="0.25">
      <c r="H62" s="260"/>
      <c r="Q62" s="261"/>
      <c r="R62" s="260"/>
      <c r="U62" s="261"/>
      <c r="V62" s="260"/>
      <c r="Y62" s="261"/>
      <c r="Z62" s="260"/>
      <c r="AI62" s="261"/>
      <c r="AJ62" s="260"/>
      <c r="AM62" s="261"/>
      <c r="AN62" s="260"/>
      <c r="AQ62" s="261"/>
      <c r="AS62" s="443"/>
      <c r="AT62" s="443"/>
      <c r="AU62" s="443"/>
    </row>
    <row r="63" spans="8:47" ht="14.25" customHeight="1" x14ac:dyDescent="0.25">
      <c r="H63" s="262"/>
      <c r="I63" s="263"/>
      <c r="J63" s="263"/>
      <c r="K63" s="263"/>
      <c r="L63" s="263"/>
      <c r="M63" s="263"/>
      <c r="N63" s="263"/>
      <c r="O63" s="263"/>
      <c r="P63" s="263"/>
      <c r="Q63" s="264"/>
      <c r="R63" s="262"/>
      <c r="S63" s="263"/>
      <c r="T63" s="263"/>
      <c r="U63" s="264"/>
      <c r="V63" s="262"/>
      <c r="W63" s="263"/>
      <c r="X63" s="263"/>
      <c r="Y63" s="264"/>
      <c r="Z63" s="262"/>
      <c r="AA63" s="263"/>
      <c r="AB63" s="263"/>
      <c r="AC63" s="263"/>
      <c r="AD63" s="263"/>
      <c r="AE63" s="263"/>
      <c r="AF63" s="263"/>
      <c r="AG63" s="263"/>
      <c r="AH63" s="263"/>
      <c r="AI63" s="264"/>
      <c r="AJ63" s="262"/>
      <c r="AK63" s="263"/>
      <c r="AL63" s="263"/>
      <c r="AM63" s="264"/>
      <c r="AN63" s="262"/>
      <c r="AO63" s="263"/>
      <c r="AP63" s="263"/>
      <c r="AQ63" s="264"/>
      <c r="AS63" s="443"/>
      <c r="AT63" s="443"/>
      <c r="AU63" s="443"/>
    </row>
    <row r="64" spans="8:47" ht="14.25" customHeight="1" x14ac:dyDescent="0.25">
      <c r="AM64" s="265" t="s">
        <v>1797</v>
      </c>
      <c r="AN64" s="131" t="str">
        <f>'K-1'!U24</f>
        <v>K-1-4</v>
      </c>
      <c r="AS64" s="443"/>
      <c r="AT64" s="443"/>
      <c r="AU64" s="443"/>
    </row>
  </sheetData>
  <mergeCells count="158">
    <mergeCell ref="Y52:Z52"/>
    <mergeCell ref="Y49:Z49"/>
    <mergeCell ref="AA49:AJ49"/>
    <mergeCell ref="H29:I29"/>
    <mergeCell ref="B30:E30"/>
    <mergeCell ref="AA34:AT34"/>
    <mergeCell ref="H51:I51"/>
    <mergeCell ref="AA31:AT31"/>
    <mergeCell ref="J40:X40"/>
    <mergeCell ref="AA32:AT32"/>
    <mergeCell ref="AA46:AJ46"/>
    <mergeCell ref="H35:I35"/>
    <mergeCell ref="Y47:Z47"/>
    <mergeCell ref="AK44:AT44"/>
    <mergeCell ref="B12:E12"/>
    <mergeCell ref="H45:I45"/>
    <mergeCell ref="Y25:Z25"/>
    <mergeCell ref="J33:X33"/>
    <mergeCell ref="B21:E21"/>
    <mergeCell ref="H37:I37"/>
    <mergeCell ref="AA39:AJ39"/>
    <mergeCell ref="AA25:AT25"/>
    <mergeCell ref="B14:E14"/>
    <mergeCell ref="Y45:Z45"/>
    <mergeCell ref="B23:E23"/>
    <mergeCell ref="J44:X44"/>
    <mergeCell ref="AA45:AJ45"/>
    <mergeCell ref="AK45:AT45"/>
    <mergeCell ref="B13:E13"/>
    <mergeCell ref="J28:X28"/>
    <mergeCell ref="H23:I23"/>
    <mergeCell ref="J37:X37"/>
    <mergeCell ref="H30:I30"/>
    <mergeCell ref="Y43:Z43"/>
    <mergeCell ref="Y38:Z38"/>
    <mergeCell ref="AA23:AT23"/>
    <mergeCell ref="J24:X24"/>
    <mergeCell ref="Y24:Z24"/>
    <mergeCell ref="Z57:AQ57"/>
    <mergeCell ref="J30:X30"/>
    <mergeCell ref="G9:Z11"/>
    <mergeCell ref="AK46:AT46"/>
    <mergeCell ref="AK40:AT40"/>
    <mergeCell ref="H50:I50"/>
    <mergeCell ref="AA29:AT29"/>
    <mergeCell ref="AA51:AJ51"/>
    <mergeCell ref="B32:E32"/>
    <mergeCell ref="H25:I25"/>
    <mergeCell ref="H34:I34"/>
    <mergeCell ref="B26:E26"/>
    <mergeCell ref="B16:E16"/>
    <mergeCell ref="J32:X32"/>
    <mergeCell ref="Y51:Z51"/>
    <mergeCell ref="H49:I49"/>
    <mergeCell ref="B25:E25"/>
    <mergeCell ref="AA53:AJ53"/>
    <mergeCell ref="H57:Y57"/>
    <mergeCell ref="H53:Z53"/>
    <mergeCell ref="Y23:Z23"/>
    <mergeCell ref="B19:E19"/>
    <mergeCell ref="B34:E34"/>
    <mergeCell ref="B28:E28"/>
    <mergeCell ref="B17:E17"/>
    <mergeCell ref="AK51:AT51"/>
    <mergeCell ref="B22:E22"/>
    <mergeCell ref="J43:X43"/>
    <mergeCell ref="Y34:Z34"/>
    <mergeCell ref="AA26:AT26"/>
    <mergeCell ref="AK50:AT50"/>
    <mergeCell ref="AA22:AT22"/>
    <mergeCell ref="J49:X49"/>
    <mergeCell ref="H43:I43"/>
    <mergeCell ref="J35:X35"/>
    <mergeCell ref="AA50:AJ50"/>
    <mergeCell ref="B24:E24"/>
    <mergeCell ref="H31:I31"/>
    <mergeCell ref="J45:X45"/>
    <mergeCell ref="H40:I40"/>
    <mergeCell ref="AA28:AT28"/>
    <mergeCell ref="B36:E36"/>
    <mergeCell ref="J26:X26"/>
    <mergeCell ref="H39:I39"/>
    <mergeCell ref="AK37:AT37"/>
    <mergeCell ref="AK49:AT49"/>
    <mergeCell ref="AA27:AT27"/>
    <mergeCell ref="AA24:AT24"/>
    <mergeCell ref="J22:X22"/>
    <mergeCell ref="Y22:Z22"/>
    <mergeCell ref="B20:E20"/>
    <mergeCell ref="J51:X51"/>
    <mergeCell ref="Y28:Z28"/>
    <mergeCell ref="AK43:AT43"/>
    <mergeCell ref="Y37:Z37"/>
    <mergeCell ref="H22:I22"/>
    <mergeCell ref="AA37:AJ37"/>
    <mergeCell ref="J23:X23"/>
    <mergeCell ref="AA33:AT33"/>
    <mergeCell ref="Y50:Z50"/>
    <mergeCell ref="Y30:Z30"/>
    <mergeCell ref="Y39:Z39"/>
    <mergeCell ref="AA47:AJ47"/>
    <mergeCell ref="Y29:Z29"/>
    <mergeCell ref="AK48:AT48"/>
    <mergeCell ref="AA30:AT30"/>
    <mergeCell ref="J31:X31"/>
    <mergeCell ref="AA38:AJ38"/>
    <mergeCell ref="Y31:Z31"/>
    <mergeCell ref="Y40:Z40"/>
    <mergeCell ref="AA44:AJ44"/>
    <mergeCell ref="J34:X34"/>
    <mergeCell ref="Y26:Z26"/>
    <mergeCell ref="J27:X27"/>
    <mergeCell ref="H44:I44"/>
    <mergeCell ref="B4:E4"/>
    <mergeCell ref="Y35:Z35"/>
    <mergeCell ref="J25:X25"/>
    <mergeCell ref="Y44:Z44"/>
    <mergeCell ref="H46:I46"/>
    <mergeCell ref="H27:I27"/>
    <mergeCell ref="B8:E8"/>
    <mergeCell ref="J29:X29"/>
    <mergeCell ref="H24:I24"/>
    <mergeCell ref="B10:E10"/>
    <mergeCell ref="H26:I26"/>
    <mergeCell ref="B6:E6"/>
    <mergeCell ref="G7:AR7"/>
    <mergeCell ref="AA43:AJ43"/>
    <mergeCell ref="B18:E18"/>
    <mergeCell ref="B27:E27"/>
    <mergeCell ref="AA40:AJ40"/>
    <mergeCell ref="H28:I28"/>
    <mergeCell ref="Y27:Z27"/>
    <mergeCell ref="Y33:Z33"/>
    <mergeCell ref="B15:E15"/>
    <mergeCell ref="AK53:AT53"/>
    <mergeCell ref="J50:X50"/>
    <mergeCell ref="H32:I32"/>
    <mergeCell ref="J46:X46"/>
    <mergeCell ref="AK47:AT47"/>
    <mergeCell ref="AA48:AJ48"/>
    <mergeCell ref="J52:X52"/>
    <mergeCell ref="AK39:AT39"/>
    <mergeCell ref="Y46:Z46"/>
    <mergeCell ref="H47:I47"/>
    <mergeCell ref="J39:X39"/>
    <mergeCell ref="AA35:AT35"/>
    <mergeCell ref="J48:X48"/>
    <mergeCell ref="AK38:AT38"/>
    <mergeCell ref="Y48:Z48"/>
    <mergeCell ref="J38:X38"/>
    <mergeCell ref="H33:I33"/>
    <mergeCell ref="Y32:Z32"/>
    <mergeCell ref="J47:X47"/>
    <mergeCell ref="AA52:AJ52"/>
    <mergeCell ref="H48:I48"/>
    <mergeCell ref="H38:I38"/>
    <mergeCell ref="AK52:AT52"/>
    <mergeCell ref="H52:I52"/>
  </mergeCells>
  <hyperlinks>
    <hyperlink ref="B4" location="PANDUAN!A1" display="PANDUAN" xr:uid="{00000000-0004-0000-2F01-000000000000}"/>
    <hyperlink ref="B6" location="'EWS DIRECTORY'!A1" display="EWS DIRECTORY" xr:uid="{00000000-0004-0000-2F01-000001000000}"/>
    <hyperlink ref="B8" location="'DATA PEMICU'!A1" display="DATA PEMICU" xr:uid="{00000000-0004-0000-2F01-000002000000}"/>
    <hyperlink ref="B10" location="'DATA PENGUJI'!A1" display="DATA PENGUJI" xr:uid="{00000000-0004-0000-2F01-000003000000}"/>
    <hyperlink ref="B12" location="'MAIN LEVEL'!A1" display="MAIN LEVEL" xr:uid="{00000000-0004-0000-2F01-000004000000}"/>
  </hyperlinks>
  <pageMargins left="0.51181102362204722" right="0.15748031496062989" top="0.55118110236220474" bottom="0.55118110236220474" header="0" footer="0"/>
  <pageSetup paperSize="9" scale="60" orientation="landscape"/>
  <headerFooter>
    <oddFooter>&amp;Rhalaman &amp;P dari</oddFooter>
  </headerFooter>
</worksheet>
</file>

<file path=xl/worksheets/sheet3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1-000000000000}">
  <sheetPr codeName="Sheet479">
    <tabColor theme="4" tint="-0.249977111117893"/>
  </sheetPr>
  <dimension ref="A1:BO44"/>
  <sheetViews>
    <sheetView topLeftCell="E3" zoomScaleNormal="100" workbookViewId="0">
      <selection activeCell="AQ18" sqref="AQ18:AU18"/>
    </sheetView>
  </sheetViews>
  <sheetFormatPr defaultColWidth="8.88671875" defaultRowHeight="13.8" x14ac:dyDescent="0.25"/>
  <cols>
    <col min="1" max="1" width="3" style="110" hidden="1" customWidth="1"/>
    <col min="2" max="5" width="3.88671875" style="177" customWidth="1"/>
    <col min="6" max="6" width="3.88671875" style="110" customWidth="1"/>
    <col min="7" max="67" width="3.88671875" customWidth="1"/>
  </cols>
  <sheetData>
    <row r="1" spans="2:67" x14ac:dyDescent="0.25">
      <c r="G1" s="178"/>
      <c r="H1" s="55"/>
      <c r="I1" s="55"/>
      <c r="J1" s="55"/>
      <c r="K1" s="55"/>
      <c r="L1" s="55"/>
      <c r="M1" s="55"/>
      <c r="N1" s="55"/>
    </row>
    <row r="2" spans="2:67" x14ac:dyDescent="0.25">
      <c r="G2" s="55" t="s">
        <v>1674</v>
      </c>
      <c r="H2" s="55"/>
      <c r="I2" s="55"/>
      <c r="J2" s="55"/>
      <c r="K2" s="55"/>
      <c r="L2" s="55"/>
      <c r="M2" s="55"/>
      <c r="N2" s="55"/>
    </row>
    <row r="3" spans="2:67" x14ac:dyDescent="0.25">
      <c r="B3" s="111"/>
      <c r="C3" s="111"/>
      <c r="D3" s="111"/>
      <c r="E3" s="111"/>
      <c r="G3" s="55"/>
      <c r="H3" s="55"/>
      <c r="I3" s="55"/>
      <c r="J3" s="55"/>
      <c r="K3" s="55"/>
      <c r="L3" s="55"/>
      <c r="M3" s="55"/>
      <c r="N3" s="55"/>
    </row>
    <row r="4" spans="2:67" x14ac:dyDescent="0.25">
      <c r="B4" s="762" t="s">
        <v>79</v>
      </c>
      <c r="C4" s="761"/>
      <c r="D4" s="761"/>
      <c r="E4" s="761"/>
      <c r="G4" s="55"/>
      <c r="H4" s="55"/>
      <c r="I4" s="55"/>
      <c r="J4" s="55"/>
      <c r="K4" s="55"/>
      <c r="L4" s="55"/>
      <c r="M4" s="55"/>
      <c r="N4" s="55"/>
    </row>
    <row r="5" spans="2:67" x14ac:dyDescent="0.25">
      <c r="B5" s="111"/>
      <c r="C5" s="111"/>
      <c r="D5" s="111"/>
      <c r="E5" s="111"/>
      <c r="G5" s="55"/>
      <c r="H5" s="55"/>
      <c r="I5" s="55"/>
      <c r="J5" s="55"/>
      <c r="K5" s="55"/>
      <c r="L5" s="55"/>
      <c r="M5" s="55"/>
      <c r="N5" s="55"/>
    </row>
    <row r="6" spans="2:67" x14ac:dyDescent="0.25">
      <c r="B6" s="762" t="s">
        <v>87</v>
      </c>
      <c r="C6" s="761"/>
      <c r="D6" s="761"/>
      <c r="E6" s="761"/>
      <c r="G6" s="55"/>
      <c r="H6" s="55"/>
      <c r="I6" s="55"/>
      <c r="J6" s="55"/>
      <c r="K6" s="55"/>
      <c r="L6" s="55"/>
      <c r="M6" s="55"/>
      <c r="N6" s="55"/>
    </row>
    <row r="7" spans="2:67" x14ac:dyDescent="0.25">
      <c r="B7" s="111"/>
      <c r="C7" s="111"/>
      <c r="D7" s="111"/>
      <c r="E7" s="111"/>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58"/>
      <c r="AU7" s="58"/>
      <c r="AV7" s="58"/>
      <c r="AW7" s="58"/>
      <c r="AX7" s="58"/>
      <c r="AY7" s="58"/>
      <c r="AZ7" s="58"/>
      <c r="BA7" s="58"/>
      <c r="BB7" s="58"/>
      <c r="BC7" s="58"/>
      <c r="BD7" s="58"/>
      <c r="BE7" s="58"/>
      <c r="BF7" s="58"/>
      <c r="BG7" s="58"/>
      <c r="BH7" s="58"/>
      <c r="BI7" s="58"/>
      <c r="BJ7" s="58"/>
      <c r="BK7" s="58"/>
      <c r="BL7" s="58"/>
      <c r="BM7" s="58"/>
      <c r="BN7" s="58"/>
      <c r="BO7" s="58"/>
    </row>
    <row r="8" spans="2:67" x14ac:dyDescent="0.25">
      <c r="B8" s="762" t="s">
        <v>94</v>
      </c>
      <c r="C8" s="761"/>
      <c r="D8" s="761"/>
      <c r="E8" s="761"/>
      <c r="G8" s="55"/>
      <c r="H8" s="55"/>
      <c r="I8" s="55"/>
      <c r="J8" s="55"/>
      <c r="K8" s="55"/>
      <c r="L8" s="55"/>
      <c r="M8" s="55"/>
      <c r="N8" s="55"/>
    </row>
    <row r="9" spans="2:67" ht="14.4" customHeight="1" x14ac:dyDescent="0.25">
      <c r="B9" s="111"/>
      <c r="C9" s="111"/>
      <c r="D9" s="111"/>
      <c r="E9" s="111"/>
      <c r="G9" s="999" t="str">
        <f>"Rincian "&amp;'K-1'!H18&amp;" "&amp;'K-1'!M26</f>
        <v>Rincian Penghasilan yang seharusnya tidak terhutang PPh (Pasal 17 ayat (2) KUP) Berdasarkan Bahan Bukti Pidana</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303"/>
    </row>
    <row r="10" spans="2:67" x14ac:dyDescent="0.25">
      <c r="B10" s="762" t="s">
        <v>101</v>
      </c>
      <c r="C10" s="761"/>
      <c r="D10" s="761"/>
      <c r="E10" s="761"/>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304"/>
    </row>
    <row r="11" spans="2:67"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305"/>
    </row>
    <row r="12" spans="2:67" x14ac:dyDescent="0.25">
      <c r="B12" s="762" t="s">
        <v>106</v>
      </c>
      <c r="C12" s="761"/>
      <c r="D12" s="761"/>
      <c r="E12" s="761"/>
      <c r="G12" s="254"/>
      <c r="H12" s="254"/>
      <c r="I12" s="254"/>
      <c r="J12" s="254"/>
      <c r="K12" s="254"/>
      <c r="L12" s="254"/>
      <c r="M12" s="254"/>
      <c r="N12" s="254"/>
    </row>
    <row r="13" spans="2:67" ht="14.25" customHeight="1" x14ac:dyDescent="0.25">
      <c r="B13" s="962" t="str">
        <f>HYPERLINK("#'"&amp;'EWS DIRECTORY'!$J$298&amp;"'!A1",'EWS DIRECTORY'!$J$298)</f>
        <v>K</v>
      </c>
      <c r="C13" s="761"/>
      <c r="D13" s="761"/>
      <c r="E13" s="761"/>
      <c r="G13" s="55" t="s">
        <v>1680</v>
      </c>
      <c r="H13" s="55"/>
      <c r="I13" s="254"/>
      <c r="J13" s="254"/>
      <c r="K13" s="254"/>
      <c r="L13" s="254"/>
      <c r="M13" s="254"/>
      <c r="N13" s="254"/>
    </row>
    <row r="14" spans="2:67" x14ac:dyDescent="0.25">
      <c r="B14" s="931" t="str">
        <f>HYPERLINK("#'"&amp;'EWS DIRECTORY'!$J$299&amp;"'!A1",'EWS DIRECTORY'!$J$299)</f>
        <v>K-1</v>
      </c>
      <c r="C14" s="761"/>
      <c r="D14" s="761"/>
      <c r="E14" s="761"/>
      <c r="G14" s="55" t="s">
        <v>1681</v>
      </c>
      <c r="H14" s="55"/>
      <c r="I14" s="55"/>
      <c r="J14" s="254"/>
      <c r="K14" s="254"/>
      <c r="L14" s="254"/>
      <c r="M14" s="254"/>
      <c r="N14" s="254"/>
    </row>
    <row r="15" spans="2:67" ht="14.25" customHeight="1" x14ac:dyDescent="0.25">
      <c r="B15" s="929" t="str">
        <f>HYPERLINK("#'"&amp;'EWS DIRECTORY'!$J$300&amp;"'!A1",'EWS DIRECTORY'!$J$300)</f>
        <v>K-1-1</v>
      </c>
      <c r="C15" s="761"/>
      <c r="D15" s="761"/>
      <c r="E15" s="761"/>
      <c r="G15" s="55" t="s">
        <v>1744</v>
      </c>
      <c r="H15" s="55"/>
      <c r="I15" s="55" t="s">
        <v>1744</v>
      </c>
      <c r="J15" s="254"/>
      <c r="K15" s="254"/>
      <c r="L15" s="254"/>
      <c r="M15" s="254"/>
      <c r="N15" s="254"/>
    </row>
    <row r="16" spans="2:67" ht="14.25" customHeight="1" x14ac:dyDescent="0.25">
      <c r="B16" s="929" t="str">
        <f>HYPERLINK("#'"&amp;'EWS DIRECTORY'!$J$301&amp;"'!A1",'EWS DIRECTORY'!$J$301)</f>
        <v>K-1-2</v>
      </c>
      <c r="C16" s="761"/>
      <c r="D16" s="761"/>
      <c r="E16" s="761"/>
    </row>
    <row r="17" spans="2:42" x14ac:dyDescent="0.25">
      <c r="B17" s="929" t="str">
        <f>HYPERLINK("#'"&amp;'EWS DIRECTORY'!$J$302&amp;"'!A1",'EWS DIRECTORY'!$J$302)</f>
        <v>K-1-3</v>
      </c>
      <c r="C17" s="761"/>
      <c r="D17" s="761"/>
      <c r="E17" s="761"/>
      <c r="G17" s="55" t="s">
        <v>1798</v>
      </c>
    </row>
    <row r="18" spans="2:42" ht="14.25" customHeight="1" x14ac:dyDescent="0.25">
      <c r="B18" s="929" t="str">
        <f>HYPERLINK("#'"&amp;'EWS DIRECTORY'!$J$303&amp;"'!A1",'EWS DIRECTORY'!$J$303)</f>
        <v>K-1-4</v>
      </c>
      <c r="C18" s="761"/>
      <c r="D18" s="761"/>
      <c r="E18" s="761"/>
      <c r="G18" s="55"/>
    </row>
    <row r="19" spans="2:42" ht="12.75" customHeight="1" x14ac:dyDescent="0.25">
      <c r="B19" s="927" t="str">
        <f>HYPERLINK("#'"&amp;'EWS DIRECTORY'!$J$304&amp;"'!A1",'EWS DIRECTORY'!$J$304)</f>
        <v>K-1-5</v>
      </c>
      <c r="C19" s="761"/>
      <c r="D19" s="761"/>
      <c r="E19" s="761"/>
      <c r="G19" s="55"/>
      <c r="H19" s="1116" t="s">
        <v>1445</v>
      </c>
      <c r="I19" s="825"/>
      <c r="J19" s="1116" t="s">
        <v>1452</v>
      </c>
      <c r="K19" s="824"/>
      <c r="L19" s="824"/>
      <c r="M19" s="824"/>
      <c r="N19" s="824"/>
      <c r="O19" s="825"/>
      <c r="P19" s="1116" t="s">
        <v>1915</v>
      </c>
      <c r="Q19" s="824"/>
      <c r="R19" s="824"/>
      <c r="S19" s="824"/>
      <c r="T19" s="824"/>
      <c r="U19" s="825"/>
      <c r="V19" s="1116" t="s">
        <v>1916</v>
      </c>
      <c r="W19" s="824"/>
      <c r="X19" s="824"/>
      <c r="Y19" s="824"/>
      <c r="Z19" s="824"/>
      <c r="AA19" s="824"/>
      <c r="AB19" s="824"/>
      <c r="AC19" s="824"/>
      <c r="AD19" s="824"/>
      <c r="AE19" s="824"/>
      <c r="AF19" s="824"/>
      <c r="AG19" s="824"/>
      <c r="AH19" s="824"/>
      <c r="AI19" s="824"/>
      <c r="AJ19" s="824"/>
      <c r="AK19" s="825"/>
      <c r="AL19" s="1242" t="s">
        <v>1481</v>
      </c>
      <c r="AM19" s="1121"/>
      <c r="AN19" s="1121"/>
      <c r="AO19" s="1121"/>
      <c r="AP19" s="1122"/>
    </row>
    <row r="20" spans="2:42" ht="14.25" customHeight="1" x14ac:dyDescent="0.25">
      <c r="B20" s="929" t="str">
        <f>HYPERLINK("#'"&amp;'EWS DIRECTORY'!$J$305&amp;"'!A1",'EWS DIRECTORY'!$J$305)</f>
        <v>K-1-6</v>
      </c>
      <c r="C20" s="761"/>
      <c r="D20" s="761"/>
      <c r="E20" s="761"/>
      <c r="G20" s="55"/>
      <c r="H20" s="1117"/>
      <c r="I20" s="825"/>
      <c r="J20" s="1119"/>
      <c r="K20" s="824"/>
      <c r="L20" s="824"/>
      <c r="M20" s="824"/>
      <c r="N20" s="824"/>
      <c r="O20" s="825"/>
      <c r="P20" s="1117"/>
      <c r="Q20" s="824"/>
      <c r="R20" s="824"/>
      <c r="S20" s="824"/>
      <c r="T20" s="824"/>
      <c r="U20" s="825"/>
      <c r="V20" s="1117"/>
      <c r="W20" s="824"/>
      <c r="X20" s="824"/>
      <c r="Y20" s="824"/>
      <c r="Z20" s="824"/>
      <c r="AA20" s="824"/>
      <c r="AB20" s="824"/>
      <c r="AC20" s="824"/>
      <c r="AD20" s="824"/>
      <c r="AE20" s="824"/>
      <c r="AF20" s="824"/>
      <c r="AG20" s="824"/>
      <c r="AH20" s="824"/>
      <c r="AI20" s="824"/>
      <c r="AJ20" s="824"/>
      <c r="AK20" s="825"/>
      <c r="AL20" s="1063"/>
      <c r="AM20" s="764"/>
      <c r="AN20" s="764"/>
      <c r="AO20" s="764"/>
      <c r="AP20" s="765"/>
    </row>
    <row r="21" spans="2:42" ht="14.25" customHeight="1" x14ac:dyDescent="0.25">
      <c r="B21" s="760"/>
      <c r="C21" s="761"/>
      <c r="D21" s="761"/>
      <c r="E21" s="761"/>
      <c r="G21" s="55"/>
      <c r="H21" s="1117"/>
      <c r="I21" s="825"/>
      <c r="J21" s="1119"/>
      <c r="K21" s="824"/>
      <c r="L21" s="824"/>
      <c r="M21" s="824"/>
      <c r="N21" s="824"/>
      <c r="O21" s="825"/>
      <c r="P21" s="1117"/>
      <c r="Q21" s="824"/>
      <c r="R21" s="824"/>
      <c r="S21" s="824"/>
      <c r="T21" s="824"/>
      <c r="U21" s="825"/>
      <c r="V21" s="1117"/>
      <c r="W21" s="824"/>
      <c r="X21" s="824"/>
      <c r="Y21" s="824"/>
      <c r="Z21" s="824"/>
      <c r="AA21" s="824"/>
      <c r="AB21" s="824"/>
      <c r="AC21" s="824"/>
      <c r="AD21" s="824"/>
      <c r="AE21" s="824"/>
      <c r="AF21" s="824"/>
      <c r="AG21" s="824"/>
      <c r="AH21" s="824"/>
      <c r="AI21" s="824"/>
      <c r="AJ21" s="824"/>
      <c r="AK21" s="825"/>
      <c r="AL21" s="1063"/>
      <c r="AM21" s="764"/>
      <c r="AN21" s="764"/>
      <c r="AO21" s="764"/>
      <c r="AP21" s="765"/>
    </row>
    <row r="22" spans="2:42" ht="14.25" customHeight="1" x14ac:dyDescent="0.25">
      <c r="B22" s="760"/>
      <c r="C22" s="761"/>
      <c r="D22" s="761"/>
      <c r="E22" s="761"/>
      <c r="G22" s="55"/>
      <c r="H22" s="1117"/>
      <c r="I22" s="825"/>
      <c r="J22" s="1119"/>
      <c r="K22" s="824"/>
      <c r="L22" s="824"/>
      <c r="M22" s="824"/>
      <c r="N22" s="824"/>
      <c r="O22" s="825"/>
      <c r="P22" s="1117"/>
      <c r="Q22" s="824"/>
      <c r="R22" s="824"/>
      <c r="S22" s="824"/>
      <c r="T22" s="824"/>
      <c r="U22" s="825"/>
      <c r="V22" s="1117"/>
      <c r="W22" s="824"/>
      <c r="X22" s="824"/>
      <c r="Y22" s="824"/>
      <c r="Z22" s="824"/>
      <c r="AA22" s="824"/>
      <c r="AB22" s="824"/>
      <c r="AC22" s="824"/>
      <c r="AD22" s="824"/>
      <c r="AE22" s="824"/>
      <c r="AF22" s="824"/>
      <c r="AG22" s="824"/>
      <c r="AH22" s="824"/>
      <c r="AI22" s="824"/>
      <c r="AJ22" s="824"/>
      <c r="AK22" s="825"/>
      <c r="AL22" s="1063"/>
      <c r="AM22" s="764"/>
      <c r="AN22" s="764"/>
      <c r="AO22" s="764"/>
      <c r="AP22" s="765"/>
    </row>
    <row r="23" spans="2:42" ht="14.25" customHeight="1" x14ac:dyDescent="0.25">
      <c r="B23" s="760"/>
      <c r="C23" s="761"/>
      <c r="D23" s="761"/>
      <c r="E23" s="761"/>
      <c r="G23" s="55"/>
      <c r="H23" s="1117"/>
      <c r="I23" s="825"/>
      <c r="J23" s="1119"/>
      <c r="K23" s="824"/>
      <c r="L23" s="824"/>
      <c r="M23" s="824"/>
      <c r="N23" s="824"/>
      <c r="O23" s="825"/>
      <c r="P23" s="1117"/>
      <c r="Q23" s="824"/>
      <c r="R23" s="824"/>
      <c r="S23" s="824"/>
      <c r="T23" s="824"/>
      <c r="U23" s="825"/>
      <c r="V23" s="1117"/>
      <c r="W23" s="824"/>
      <c r="X23" s="824"/>
      <c r="Y23" s="824"/>
      <c r="Z23" s="824"/>
      <c r="AA23" s="824"/>
      <c r="AB23" s="824"/>
      <c r="AC23" s="824"/>
      <c r="AD23" s="824"/>
      <c r="AE23" s="824"/>
      <c r="AF23" s="824"/>
      <c r="AG23" s="824"/>
      <c r="AH23" s="824"/>
      <c r="AI23" s="824"/>
      <c r="AJ23" s="824"/>
      <c r="AK23" s="825"/>
      <c r="AL23" s="1063"/>
      <c r="AM23" s="764"/>
      <c r="AN23" s="764"/>
      <c r="AO23" s="764"/>
      <c r="AP23" s="765"/>
    </row>
    <row r="24" spans="2:42" ht="14.25" customHeight="1" x14ac:dyDescent="0.25">
      <c r="B24" s="760"/>
      <c r="C24" s="761"/>
      <c r="D24" s="761"/>
      <c r="E24" s="761"/>
      <c r="G24" s="55"/>
      <c r="H24" s="1117"/>
      <c r="I24" s="825"/>
      <c r="J24" s="1119"/>
      <c r="K24" s="824"/>
      <c r="L24" s="824"/>
      <c r="M24" s="824"/>
      <c r="N24" s="824"/>
      <c r="O24" s="825"/>
      <c r="P24" s="1117"/>
      <c r="Q24" s="824"/>
      <c r="R24" s="824"/>
      <c r="S24" s="824"/>
      <c r="T24" s="824"/>
      <c r="U24" s="825"/>
      <c r="V24" s="1117"/>
      <c r="W24" s="824"/>
      <c r="X24" s="824"/>
      <c r="Y24" s="824"/>
      <c r="Z24" s="824"/>
      <c r="AA24" s="824"/>
      <c r="AB24" s="824"/>
      <c r="AC24" s="824"/>
      <c r="AD24" s="824"/>
      <c r="AE24" s="824"/>
      <c r="AF24" s="824"/>
      <c r="AG24" s="824"/>
      <c r="AH24" s="824"/>
      <c r="AI24" s="824"/>
      <c r="AJ24" s="824"/>
      <c r="AK24" s="825"/>
      <c r="AL24" s="1063"/>
      <c r="AM24" s="764"/>
      <c r="AN24" s="764"/>
      <c r="AO24" s="764"/>
      <c r="AP24" s="765"/>
    </row>
    <row r="25" spans="2:42" ht="14.25" customHeight="1" x14ac:dyDescent="0.25">
      <c r="B25" s="760"/>
      <c r="C25" s="761"/>
      <c r="D25" s="761"/>
      <c r="E25" s="761"/>
      <c r="G25" s="55"/>
      <c r="H25" s="1117"/>
      <c r="I25" s="825"/>
      <c r="J25" s="1119"/>
      <c r="K25" s="824"/>
      <c r="L25" s="824"/>
      <c r="M25" s="824"/>
      <c r="N25" s="824"/>
      <c r="O25" s="825"/>
      <c r="P25" s="1117"/>
      <c r="Q25" s="824"/>
      <c r="R25" s="824"/>
      <c r="S25" s="824"/>
      <c r="T25" s="824"/>
      <c r="U25" s="825"/>
      <c r="V25" s="1117"/>
      <c r="W25" s="824"/>
      <c r="X25" s="824"/>
      <c r="Y25" s="824"/>
      <c r="Z25" s="824"/>
      <c r="AA25" s="824"/>
      <c r="AB25" s="824"/>
      <c r="AC25" s="824"/>
      <c r="AD25" s="824"/>
      <c r="AE25" s="824"/>
      <c r="AF25" s="824"/>
      <c r="AG25" s="824"/>
      <c r="AH25" s="824"/>
      <c r="AI25" s="824"/>
      <c r="AJ25" s="824"/>
      <c r="AK25" s="825"/>
      <c r="AL25" s="1063"/>
      <c r="AM25" s="764"/>
      <c r="AN25" s="764"/>
      <c r="AO25" s="764"/>
      <c r="AP25" s="765"/>
    </row>
    <row r="26" spans="2:42" ht="14.25" customHeight="1" x14ac:dyDescent="0.25">
      <c r="B26" s="760"/>
      <c r="C26" s="761"/>
      <c r="D26" s="761"/>
      <c r="E26" s="761"/>
      <c r="G26" s="55"/>
      <c r="H26" s="1117"/>
      <c r="I26" s="825"/>
      <c r="J26" s="1119"/>
      <c r="K26" s="824"/>
      <c r="L26" s="824"/>
      <c r="M26" s="824"/>
      <c r="N26" s="824"/>
      <c r="O26" s="825"/>
      <c r="P26" s="1117"/>
      <c r="Q26" s="824"/>
      <c r="R26" s="824"/>
      <c r="S26" s="824"/>
      <c r="T26" s="824"/>
      <c r="U26" s="825"/>
      <c r="V26" s="1117"/>
      <c r="W26" s="824"/>
      <c r="X26" s="824"/>
      <c r="Y26" s="824"/>
      <c r="Z26" s="824"/>
      <c r="AA26" s="824"/>
      <c r="AB26" s="824"/>
      <c r="AC26" s="824"/>
      <c r="AD26" s="824"/>
      <c r="AE26" s="824"/>
      <c r="AF26" s="824"/>
      <c r="AG26" s="824"/>
      <c r="AH26" s="824"/>
      <c r="AI26" s="824"/>
      <c r="AJ26" s="824"/>
      <c r="AK26" s="825"/>
      <c r="AL26" s="1063"/>
      <c r="AM26" s="764"/>
      <c r="AN26" s="764"/>
      <c r="AO26" s="764"/>
      <c r="AP26" s="765"/>
    </row>
    <row r="27" spans="2:42" x14ac:dyDescent="0.25">
      <c r="B27" s="760"/>
      <c r="C27" s="761"/>
      <c r="D27" s="761"/>
      <c r="E27" s="761"/>
      <c r="H27" s="1117"/>
      <c r="I27" s="825"/>
      <c r="J27" s="1119"/>
      <c r="K27" s="824"/>
      <c r="L27" s="824"/>
      <c r="M27" s="824"/>
      <c r="N27" s="824"/>
      <c r="O27" s="825"/>
      <c r="P27" s="1117"/>
      <c r="Q27" s="824"/>
      <c r="R27" s="824"/>
      <c r="S27" s="824"/>
      <c r="T27" s="824"/>
      <c r="U27" s="825"/>
      <c r="V27" s="1117"/>
      <c r="W27" s="824"/>
      <c r="X27" s="824"/>
      <c r="Y27" s="824"/>
      <c r="Z27" s="824"/>
      <c r="AA27" s="824"/>
      <c r="AB27" s="824"/>
      <c r="AC27" s="824"/>
      <c r="AD27" s="824"/>
      <c r="AE27" s="824"/>
      <c r="AF27" s="824"/>
      <c r="AG27" s="824"/>
      <c r="AH27" s="824"/>
      <c r="AI27" s="824"/>
      <c r="AJ27" s="824"/>
      <c r="AK27" s="825"/>
      <c r="AL27" s="1063"/>
      <c r="AM27" s="764"/>
      <c r="AN27" s="764"/>
      <c r="AO27" s="764"/>
      <c r="AP27" s="765"/>
    </row>
    <row r="28" spans="2:42" x14ac:dyDescent="0.25">
      <c r="B28" s="760"/>
      <c r="C28" s="761"/>
      <c r="D28" s="761"/>
      <c r="E28" s="761"/>
      <c r="H28" s="1117"/>
      <c r="I28" s="825"/>
      <c r="J28" s="1119"/>
      <c r="K28" s="824"/>
      <c r="L28" s="824"/>
      <c r="M28" s="824"/>
      <c r="N28" s="824"/>
      <c r="O28" s="825"/>
      <c r="P28" s="1117"/>
      <c r="Q28" s="824"/>
      <c r="R28" s="824"/>
      <c r="S28" s="824"/>
      <c r="T28" s="824"/>
      <c r="U28" s="825"/>
      <c r="V28" s="1117"/>
      <c r="W28" s="824"/>
      <c r="X28" s="824"/>
      <c r="Y28" s="824"/>
      <c r="Z28" s="824"/>
      <c r="AA28" s="824"/>
      <c r="AB28" s="824"/>
      <c r="AC28" s="824"/>
      <c r="AD28" s="824"/>
      <c r="AE28" s="824"/>
      <c r="AF28" s="824"/>
      <c r="AG28" s="824"/>
      <c r="AH28" s="824"/>
      <c r="AI28" s="824"/>
      <c r="AJ28" s="824"/>
      <c r="AK28" s="825"/>
      <c r="AL28" s="1063"/>
      <c r="AM28" s="764"/>
      <c r="AN28" s="764"/>
      <c r="AO28" s="764"/>
      <c r="AP28" s="765"/>
    </row>
    <row r="29" spans="2:42" x14ac:dyDescent="0.25">
      <c r="H29" s="1117"/>
      <c r="I29" s="825"/>
      <c r="J29" s="1119"/>
      <c r="K29" s="824"/>
      <c r="L29" s="824"/>
      <c r="M29" s="824"/>
      <c r="N29" s="824"/>
      <c r="O29" s="825"/>
      <c r="P29" s="1117"/>
      <c r="Q29" s="824"/>
      <c r="R29" s="824"/>
      <c r="S29" s="824"/>
      <c r="T29" s="824"/>
      <c r="U29" s="825"/>
      <c r="V29" s="1117"/>
      <c r="W29" s="824"/>
      <c r="X29" s="824"/>
      <c r="Y29" s="824"/>
      <c r="Z29" s="824"/>
      <c r="AA29" s="824"/>
      <c r="AB29" s="824"/>
      <c r="AC29" s="824"/>
      <c r="AD29" s="824"/>
      <c r="AE29" s="824"/>
      <c r="AF29" s="824"/>
      <c r="AG29" s="824"/>
      <c r="AH29" s="824"/>
      <c r="AI29" s="824"/>
      <c r="AJ29" s="824"/>
      <c r="AK29" s="825"/>
      <c r="AL29" s="1063"/>
      <c r="AM29" s="764"/>
      <c r="AN29" s="764"/>
      <c r="AO29" s="764"/>
      <c r="AP29" s="765"/>
    </row>
    <row r="30" spans="2:42" x14ac:dyDescent="0.25">
      <c r="B30" s="760"/>
      <c r="C30" s="761"/>
      <c r="D30" s="761"/>
      <c r="E30" s="761"/>
      <c r="H30" s="1117"/>
      <c r="I30" s="825"/>
      <c r="J30" s="1119"/>
      <c r="K30" s="824"/>
      <c r="L30" s="824"/>
      <c r="M30" s="824"/>
      <c r="N30" s="824"/>
      <c r="O30" s="825"/>
      <c r="P30" s="1117"/>
      <c r="Q30" s="824"/>
      <c r="R30" s="824"/>
      <c r="S30" s="824"/>
      <c r="T30" s="824"/>
      <c r="U30" s="825"/>
      <c r="V30" s="1117"/>
      <c r="W30" s="824"/>
      <c r="X30" s="824"/>
      <c r="Y30" s="824"/>
      <c r="Z30" s="824"/>
      <c r="AA30" s="824"/>
      <c r="AB30" s="824"/>
      <c r="AC30" s="824"/>
      <c r="AD30" s="824"/>
      <c r="AE30" s="824"/>
      <c r="AF30" s="824"/>
      <c r="AG30" s="824"/>
      <c r="AH30" s="824"/>
      <c r="AI30" s="824"/>
      <c r="AJ30" s="824"/>
      <c r="AK30" s="825"/>
      <c r="AL30" s="1063"/>
      <c r="AM30" s="764"/>
      <c r="AN30" s="764"/>
      <c r="AO30" s="764"/>
      <c r="AP30" s="765"/>
    </row>
    <row r="31" spans="2:42" x14ac:dyDescent="0.25">
      <c r="H31" s="1117"/>
      <c r="I31" s="825"/>
      <c r="J31" s="1119"/>
      <c r="K31" s="824"/>
      <c r="L31" s="824"/>
      <c r="M31" s="824"/>
      <c r="N31" s="824"/>
      <c r="O31" s="825"/>
      <c r="P31" s="1117"/>
      <c r="Q31" s="824"/>
      <c r="R31" s="824"/>
      <c r="S31" s="824"/>
      <c r="T31" s="824"/>
      <c r="U31" s="825"/>
      <c r="V31" s="1117"/>
      <c r="W31" s="824"/>
      <c r="X31" s="824"/>
      <c r="Y31" s="824"/>
      <c r="Z31" s="824"/>
      <c r="AA31" s="824"/>
      <c r="AB31" s="824"/>
      <c r="AC31" s="824"/>
      <c r="AD31" s="824"/>
      <c r="AE31" s="824"/>
      <c r="AF31" s="824"/>
      <c r="AG31" s="824"/>
      <c r="AH31" s="824"/>
      <c r="AI31" s="824"/>
      <c r="AJ31" s="824"/>
      <c r="AK31" s="825"/>
      <c r="AL31" s="1063"/>
      <c r="AM31" s="764"/>
      <c r="AN31" s="764"/>
      <c r="AO31" s="764"/>
      <c r="AP31" s="765"/>
    </row>
    <row r="32" spans="2:42" x14ac:dyDescent="0.25">
      <c r="B32" s="760"/>
      <c r="C32" s="761"/>
      <c r="D32" s="761"/>
      <c r="E32" s="761"/>
      <c r="H32" s="1117"/>
      <c r="I32" s="825"/>
      <c r="J32" s="1119"/>
      <c r="K32" s="824"/>
      <c r="L32" s="824"/>
      <c r="M32" s="824"/>
      <c r="N32" s="824"/>
      <c r="O32" s="825"/>
      <c r="P32" s="1117"/>
      <c r="Q32" s="824"/>
      <c r="R32" s="824"/>
      <c r="S32" s="824"/>
      <c r="T32" s="824"/>
      <c r="U32" s="825"/>
      <c r="V32" s="1117"/>
      <c r="W32" s="824"/>
      <c r="X32" s="824"/>
      <c r="Y32" s="824"/>
      <c r="Z32" s="824"/>
      <c r="AA32" s="824"/>
      <c r="AB32" s="824"/>
      <c r="AC32" s="824"/>
      <c r="AD32" s="824"/>
      <c r="AE32" s="824"/>
      <c r="AF32" s="824"/>
      <c r="AG32" s="824"/>
      <c r="AH32" s="824"/>
      <c r="AI32" s="824"/>
      <c r="AJ32" s="824"/>
      <c r="AK32" s="825"/>
      <c r="AL32" s="1063"/>
      <c r="AM32" s="764"/>
      <c r="AN32" s="764"/>
      <c r="AO32" s="764"/>
      <c r="AP32" s="765"/>
    </row>
    <row r="33" spans="2:43" x14ac:dyDescent="0.25">
      <c r="H33" s="1117"/>
      <c r="I33" s="825"/>
      <c r="J33" s="1119"/>
      <c r="K33" s="824"/>
      <c r="L33" s="824"/>
      <c r="M33" s="824"/>
      <c r="N33" s="824"/>
      <c r="O33" s="825"/>
      <c r="P33" s="1117"/>
      <c r="Q33" s="824"/>
      <c r="R33" s="824"/>
      <c r="S33" s="824"/>
      <c r="T33" s="824"/>
      <c r="U33" s="825"/>
      <c r="V33" s="1117"/>
      <c r="W33" s="824"/>
      <c r="X33" s="824"/>
      <c r="Y33" s="824"/>
      <c r="Z33" s="824"/>
      <c r="AA33" s="824"/>
      <c r="AB33" s="824"/>
      <c r="AC33" s="824"/>
      <c r="AD33" s="824"/>
      <c r="AE33" s="824"/>
      <c r="AF33" s="824"/>
      <c r="AG33" s="824"/>
      <c r="AH33" s="824"/>
      <c r="AI33" s="824"/>
      <c r="AJ33" s="824"/>
      <c r="AK33" s="825"/>
      <c r="AL33" s="1063"/>
      <c r="AM33" s="764"/>
      <c r="AN33" s="764"/>
      <c r="AO33" s="764"/>
      <c r="AP33" s="765"/>
    </row>
    <row r="34" spans="2:43" x14ac:dyDescent="0.25">
      <c r="B34" s="760"/>
      <c r="C34" s="761"/>
      <c r="D34" s="761"/>
      <c r="E34" s="761"/>
      <c r="H34" s="113"/>
      <c r="I34" s="114"/>
      <c r="J34" s="1161"/>
      <c r="K34" s="824"/>
      <c r="L34" s="824"/>
      <c r="M34" s="824"/>
      <c r="N34" s="824"/>
      <c r="O34" s="825"/>
      <c r="P34" s="1159"/>
      <c r="Q34" s="824"/>
      <c r="R34" s="824"/>
      <c r="S34" s="824"/>
      <c r="T34" s="824"/>
      <c r="U34" s="825"/>
      <c r="V34" s="1160"/>
      <c r="W34" s="824"/>
      <c r="X34" s="824"/>
      <c r="Y34" s="824"/>
      <c r="Z34" s="824"/>
      <c r="AA34" s="824"/>
      <c r="AB34" s="824"/>
      <c r="AC34" s="824"/>
      <c r="AD34" s="824"/>
      <c r="AE34" s="824"/>
      <c r="AF34" s="824"/>
      <c r="AG34" s="824"/>
      <c r="AH34" s="824"/>
      <c r="AI34" s="824"/>
      <c r="AJ34" s="824"/>
      <c r="AK34" s="1124"/>
      <c r="AL34" s="1065"/>
      <c r="AM34" s="764"/>
      <c r="AN34" s="764"/>
      <c r="AO34" s="764"/>
      <c r="AP34" s="765"/>
    </row>
    <row r="35" spans="2:43" x14ac:dyDescent="0.25">
      <c r="H35" s="1123" t="s">
        <v>1804</v>
      </c>
      <c r="I35" s="824"/>
      <c r="J35" s="824"/>
      <c r="K35" s="824"/>
      <c r="L35" s="824"/>
      <c r="M35" s="824"/>
      <c r="N35" s="824"/>
      <c r="O35" s="824"/>
      <c r="P35" s="824"/>
      <c r="Q35" s="824"/>
      <c r="R35" s="824"/>
      <c r="S35" s="824"/>
      <c r="T35" s="824"/>
      <c r="U35" s="824"/>
      <c r="V35" s="824"/>
      <c r="W35" s="824"/>
      <c r="X35" s="824"/>
      <c r="Y35" s="824"/>
      <c r="Z35" s="824"/>
      <c r="AA35" s="824"/>
      <c r="AB35" s="824"/>
      <c r="AC35" s="824"/>
      <c r="AD35" s="824"/>
      <c r="AE35" s="824"/>
      <c r="AF35" s="824"/>
      <c r="AG35" s="824"/>
      <c r="AH35" s="824"/>
      <c r="AI35" s="824"/>
      <c r="AJ35" s="824"/>
      <c r="AK35" s="1124"/>
      <c r="AL35" s="1063">
        <f>SUM(AL20:AP34)</f>
        <v>0</v>
      </c>
      <c r="AM35" s="764"/>
      <c r="AN35" s="764"/>
      <c r="AO35" s="764"/>
      <c r="AP35" s="765"/>
    </row>
    <row r="36" spans="2:43" x14ac:dyDescent="0.25">
      <c r="B36" s="760"/>
      <c r="C36" s="761"/>
      <c r="D36" s="761"/>
      <c r="E36" s="761"/>
    </row>
    <row r="37" spans="2:43" x14ac:dyDescent="0.25">
      <c r="H37" s="976" t="s">
        <v>1795</v>
      </c>
      <c r="I37" s="824"/>
      <c r="J37" s="824"/>
      <c r="K37" s="824"/>
      <c r="L37" s="824"/>
      <c r="M37" s="824"/>
      <c r="N37" s="824"/>
      <c r="O37" s="824"/>
      <c r="P37" s="824"/>
      <c r="Q37" s="824"/>
      <c r="R37" s="824"/>
      <c r="S37" s="824"/>
      <c r="T37" s="824"/>
      <c r="U37" s="824"/>
      <c r="V37" s="824"/>
      <c r="W37" s="824"/>
      <c r="X37" s="824"/>
      <c r="Y37" s="825"/>
      <c r="Z37" s="976" t="s">
        <v>1796</v>
      </c>
      <c r="AA37" s="824"/>
      <c r="AB37" s="824"/>
      <c r="AC37" s="824"/>
      <c r="AD37" s="824"/>
      <c r="AE37" s="824"/>
      <c r="AF37" s="824"/>
      <c r="AG37" s="824"/>
      <c r="AH37" s="824"/>
      <c r="AI37" s="824"/>
      <c r="AJ37" s="824"/>
      <c r="AK37" s="824"/>
      <c r="AL37" s="824"/>
      <c r="AM37" s="824"/>
      <c r="AN37" s="824"/>
      <c r="AO37" s="824"/>
      <c r="AP37" s="824"/>
      <c r="AQ37" s="825"/>
    </row>
    <row r="38" spans="2:43" x14ac:dyDescent="0.25">
      <c r="H38" s="257" t="s">
        <v>796</v>
      </c>
      <c r="I38" s="258"/>
      <c r="J38" s="258"/>
      <c r="K38" s="258"/>
      <c r="L38" s="258"/>
      <c r="M38" s="258"/>
      <c r="N38" s="258"/>
      <c r="O38" s="258"/>
      <c r="P38" s="258"/>
      <c r="Q38" s="259"/>
      <c r="R38" s="257" t="s">
        <v>1511</v>
      </c>
      <c r="S38" s="258"/>
      <c r="T38" s="258"/>
      <c r="U38" s="259"/>
      <c r="V38" s="257" t="s">
        <v>1510</v>
      </c>
      <c r="W38" s="258"/>
      <c r="X38" s="258"/>
      <c r="Y38" s="259"/>
      <c r="Z38" s="257" t="s">
        <v>796</v>
      </c>
      <c r="AA38" s="258"/>
      <c r="AB38" s="258"/>
      <c r="AC38" s="258"/>
      <c r="AD38" s="258"/>
      <c r="AE38" s="258"/>
      <c r="AF38" s="258"/>
      <c r="AG38" s="258"/>
      <c r="AH38" s="258"/>
      <c r="AI38" s="259"/>
      <c r="AJ38" s="257" t="s">
        <v>1511</v>
      </c>
      <c r="AK38" s="258"/>
      <c r="AL38" s="258"/>
      <c r="AM38" s="259"/>
      <c r="AN38" s="257" t="s">
        <v>1510</v>
      </c>
      <c r="AO38" s="258"/>
      <c r="AP38" s="258"/>
      <c r="AQ38" s="259"/>
    </row>
    <row r="39" spans="2:43" x14ac:dyDescent="0.25">
      <c r="H39" s="260"/>
      <c r="Q39" s="261"/>
      <c r="R39" s="260"/>
      <c r="U39" s="261"/>
      <c r="V39" s="260"/>
      <c r="Y39" s="261"/>
      <c r="Z39" s="260"/>
      <c r="AI39" s="261"/>
      <c r="AJ39" s="260"/>
      <c r="AM39" s="261"/>
      <c r="AN39" s="260"/>
      <c r="AQ39" s="261"/>
    </row>
    <row r="40" spans="2:43" x14ac:dyDescent="0.25">
      <c r="H40" s="260"/>
      <c r="Q40" s="261"/>
      <c r="R40" s="260"/>
      <c r="U40" s="261"/>
      <c r="V40" s="260"/>
      <c r="Y40" s="261"/>
      <c r="Z40" s="260"/>
      <c r="AI40" s="261"/>
      <c r="AJ40" s="260"/>
      <c r="AM40" s="261"/>
      <c r="AN40" s="260"/>
      <c r="AQ40" s="261"/>
    </row>
    <row r="41" spans="2:43" x14ac:dyDescent="0.25">
      <c r="H41" s="260"/>
      <c r="Q41" s="261"/>
      <c r="R41" s="260"/>
      <c r="U41" s="261"/>
      <c r="V41" s="260"/>
      <c r="Y41" s="261"/>
      <c r="Z41" s="260"/>
      <c r="AI41" s="261"/>
      <c r="AJ41" s="260"/>
      <c r="AM41" s="261"/>
      <c r="AN41" s="260"/>
      <c r="AQ41" s="261"/>
    </row>
    <row r="42" spans="2:43" x14ac:dyDescent="0.25">
      <c r="H42" s="260"/>
      <c r="Q42" s="261"/>
      <c r="R42" s="260"/>
      <c r="U42" s="261"/>
      <c r="V42" s="260"/>
      <c r="Y42" s="261"/>
      <c r="Z42" s="260"/>
      <c r="AI42" s="261"/>
      <c r="AJ42" s="260"/>
      <c r="AM42" s="261"/>
      <c r="AN42" s="260"/>
      <c r="AQ42" s="261"/>
    </row>
    <row r="43" spans="2:43" x14ac:dyDescent="0.25">
      <c r="H43" s="262"/>
      <c r="I43" s="263"/>
      <c r="J43" s="263"/>
      <c r="K43" s="263"/>
      <c r="L43" s="263"/>
      <c r="M43" s="263"/>
      <c r="N43" s="263"/>
      <c r="O43" s="263"/>
      <c r="P43" s="263"/>
      <c r="Q43" s="264"/>
      <c r="R43" s="262"/>
      <c r="S43" s="263"/>
      <c r="T43" s="263"/>
      <c r="U43" s="264"/>
      <c r="V43" s="262"/>
      <c r="W43" s="263"/>
      <c r="X43" s="263"/>
      <c r="Y43" s="264"/>
      <c r="Z43" s="262"/>
      <c r="AA43" s="263"/>
      <c r="AB43" s="263"/>
      <c r="AC43" s="263"/>
      <c r="AD43" s="263"/>
      <c r="AE43" s="263"/>
      <c r="AF43" s="263"/>
      <c r="AG43" s="263"/>
      <c r="AH43" s="263"/>
      <c r="AI43" s="264"/>
      <c r="AJ43" s="262"/>
      <c r="AK43" s="263"/>
      <c r="AL43" s="263"/>
      <c r="AM43" s="264"/>
      <c r="AN43" s="262"/>
      <c r="AO43" s="263"/>
      <c r="AP43" s="263"/>
      <c r="AQ43" s="264"/>
    </row>
    <row r="44" spans="2:43" x14ac:dyDescent="0.25">
      <c r="AM44" s="265" t="s">
        <v>1797</v>
      </c>
      <c r="AN44" s="55" t="str">
        <f>'K-1'!U26</f>
        <v>K-1-5</v>
      </c>
    </row>
  </sheetData>
  <mergeCells count="110">
    <mergeCell ref="Z37:AQ37"/>
    <mergeCell ref="B36:E36"/>
    <mergeCell ref="AL26:AP26"/>
    <mergeCell ref="AL25:AP25"/>
    <mergeCell ref="H37:Y37"/>
    <mergeCell ref="B22:E22"/>
    <mergeCell ref="V33:AK33"/>
    <mergeCell ref="J33:O33"/>
    <mergeCell ref="AL35:AP35"/>
    <mergeCell ref="J34:O34"/>
    <mergeCell ref="H35:AK35"/>
    <mergeCell ref="B34:E34"/>
    <mergeCell ref="P34:U34"/>
    <mergeCell ref="AL34:AP34"/>
    <mergeCell ref="B32:E32"/>
    <mergeCell ref="P32:U32"/>
    <mergeCell ref="J32:O32"/>
    <mergeCell ref="B30:E30"/>
    <mergeCell ref="B12:E12"/>
    <mergeCell ref="B21:E21"/>
    <mergeCell ref="B14:E14"/>
    <mergeCell ref="P20:U20"/>
    <mergeCell ref="V19:AK19"/>
    <mergeCell ref="B23:E23"/>
    <mergeCell ref="P29:U29"/>
    <mergeCell ref="V28:AK28"/>
    <mergeCell ref="J19:O19"/>
    <mergeCell ref="B13:E13"/>
    <mergeCell ref="P23:U23"/>
    <mergeCell ref="B26:E26"/>
    <mergeCell ref="H25:I25"/>
    <mergeCell ref="B16:E16"/>
    <mergeCell ref="V21:AK21"/>
    <mergeCell ref="B25:E25"/>
    <mergeCell ref="B17:E17"/>
    <mergeCell ref="B19:E19"/>
    <mergeCell ref="B28:E28"/>
    <mergeCell ref="V26:AK26"/>
    <mergeCell ref="AL20:AP20"/>
    <mergeCell ref="J28:O28"/>
    <mergeCell ref="AL29:AP29"/>
    <mergeCell ref="P22:U22"/>
    <mergeCell ref="H23:I23"/>
    <mergeCell ref="P31:U31"/>
    <mergeCell ref="V30:AK30"/>
    <mergeCell ref="AL22:AP22"/>
    <mergeCell ref="J30:O30"/>
    <mergeCell ref="AL31:AP31"/>
    <mergeCell ref="J20:O20"/>
    <mergeCell ref="H21:I21"/>
    <mergeCell ref="V22:AK22"/>
    <mergeCell ref="J22:O22"/>
    <mergeCell ref="J31:O31"/>
    <mergeCell ref="J21:O21"/>
    <mergeCell ref="J23:O23"/>
    <mergeCell ref="H22:I22"/>
    <mergeCell ref="V31:AK31"/>
    <mergeCell ref="H30:I30"/>
    <mergeCell ref="J24:O24"/>
    <mergeCell ref="H20:I20"/>
    <mergeCell ref="H29:I29"/>
    <mergeCell ref="P27:U27"/>
    <mergeCell ref="G7:AR7"/>
    <mergeCell ref="B18:E18"/>
    <mergeCell ref="B27:E27"/>
    <mergeCell ref="P24:U24"/>
    <mergeCell ref="V23:AK23"/>
    <mergeCell ref="P33:U33"/>
    <mergeCell ref="AL24:AP24"/>
    <mergeCell ref="H19:I19"/>
    <mergeCell ref="AL33:AP33"/>
    <mergeCell ref="H28:I28"/>
    <mergeCell ref="P26:U26"/>
    <mergeCell ref="V24:AK24"/>
    <mergeCell ref="P25:U25"/>
    <mergeCell ref="AL19:AP19"/>
    <mergeCell ref="V27:AK27"/>
    <mergeCell ref="J27:O27"/>
    <mergeCell ref="AL32:AP32"/>
    <mergeCell ref="V32:AK32"/>
    <mergeCell ref="J26:O26"/>
    <mergeCell ref="B20:E20"/>
    <mergeCell ref="AL27:AP27"/>
    <mergeCell ref="V25:AK25"/>
    <mergeCell ref="J25:O25"/>
    <mergeCell ref="G9:Z11"/>
    <mergeCell ref="B4:E4"/>
    <mergeCell ref="P19:U19"/>
    <mergeCell ref="P28:U28"/>
    <mergeCell ref="AL28:AP28"/>
    <mergeCell ref="P30:U30"/>
    <mergeCell ref="H32:I32"/>
    <mergeCell ref="AL21:AP21"/>
    <mergeCell ref="V20:AK20"/>
    <mergeCell ref="V34:AK34"/>
    <mergeCell ref="V29:AK29"/>
    <mergeCell ref="H27:I27"/>
    <mergeCell ref="AL23:AP23"/>
    <mergeCell ref="J29:O29"/>
    <mergeCell ref="B8:E8"/>
    <mergeCell ref="H24:I24"/>
    <mergeCell ref="H33:I33"/>
    <mergeCell ref="B10:E10"/>
    <mergeCell ref="P21:U21"/>
    <mergeCell ref="H26:I26"/>
    <mergeCell ref="B6:E6"/>
    <mergeCell ref="AL30:AP30"/>
    <mergeCell ref="B15:E15"/>
    <mergeCell ref="B24:E24"/>
    <mergeCell ref="H31:I31"/>
  </mergeCells>
  <hyperlinks>
    <hyperlink ref="B4" location="PANDUAN!A1" display="PANDUAN" xr:uid="{00000000-0004-0000-3001-000000000000}"/>
    <hyperlink ref="B6" location="'EWS DIRECTORY'!A1" display="EWS DIRECTORY" xr:uid="{00000000-0004-0000-3001-000001000000}"/>
    <hyperlink ref="B8" location="'DATA PEMICU'!A1" display="DATA PEMICU" xr:uid="{00000000-0004-0000-3001-000002000000}"/>
    <hyperlink ref="B10" location="'DATA PENGUJI'!A1" display="DATA PENGUJI" xr:uid="{00000000-0004-0000-3001-000003000000}"/>
    <hyperlink ref="B12" location="'MAIN LEVEL'!A1" display="MAIN LEVEL" xr:uid="{00000000-0004-0000-3001-000004000000}"/>
  </hyperlinks>
  <pageMargins left="0.7" right="0.7" top="0.75" bottom="0.75" header="0.3" footer="0.3"/>
</worksheet>
</file>

<file path=xl/worksheets/sheet3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1-000000000000}">
  <sheetPr codeName="Sheet480">
    <tabColor theme="4" tint="-0.249977111117893"/>
  </sheetPr>
  <dimension ref="A1:N44"/>
  <sheetViews>
    <sheetView topLeftCell="B1" zoomScaleNormal="100" workbookViewId="0"/>
  </sheetViews>
  <sheetFormatPr defaultColWidth="14.44140625" defaultRowHeight="15" customHeight="1" x14ac:dyDescent="0.25"/>
  <cols>
    <col min="1" max="1" width="3" hidden="1" customWidth="1"/>
    <col min="2" max="5" width="3.88671875" style="177" customWidth="1"/>
    <col min="6" max="6" width="3.88671875" customWidth="1"/>
    <col min="7" max="7" width="10" style="443" customWidth="1"/>
    <col min="8" max="8" width="18" style="443" bestFit="1" customWidth="1"/>
    <col min="9" max="10" width="25" style="443" customWidth="1"/>
    <col min="11" max="11" width="26" style="443" bestFit="1" customWidth="1"/>
    <col min="12" max="12" width="24.44140625" style="443" customWidth="1"/>
    <col min="13" max="13" width="20.33203125" style="443" bestFit="1" customWidth="1"/>
    <col min="14" max="14" width="22.44140625" style="443" customWidth="1"/>
    <col min="15" max="15" width="14.44140625" style="443" customWidth="1"/>
    <col min="16" max="16384" width="14.44140625" style="443"/>
  </cols>
  <sheetData>
    <row r="1" spans="2:14" ht="14.25" customHeight="1" x14ac:dyDescent="0.25">
      <c r="G1" s="385"/>
      <c r="H1" s="78"/>
      <c r="I1" s="78"/>
    </row>
    <row r="2" spans="2:14" ht="14.25" customHeight="1" x14ac:dyDescent="0.25">
      <c r="G2" s="78" t="s">
        <v>1674</v>
      </c>
      <c r="H2" s="78"/>
      <c r="I2" s="78"/>
    </row>
    <row r="3" spans="2:14" ht="14.25" customHeight="1" x14ac:dyDescent="0.25">
      <c r="B3" s="111"/>
      <c r="C3" s="111"/>
      <c r="D3" s="111"/>
      <c r="E3" s="111"/>
    </row>
    <row r="4" spans="2:14" ht="14.25" customHeight="1" x14ac:dyDescent="0.25">
      <c r="B4" s="762" t="s">
        <v>79</v>
      </c>
      <c r="C4" s="761"/>
      <c r="D4" s="761"/>
      <c r="E4" s="761"/>
    </row>
    <row r="5" spans="2:14" ht="14.25" customHeight="1" x14ac:dyDescent="0.25">
      <c r="B5" s="111"/>
      <c r="C5" s="111"/>
      <c r="D5" s="111"/>
      <c r="E5" s="111"/>
    </row>
    <row r="6" spans="2:14" ht="14.25" customHeight="1" x14ac:dyDescent="0.25">
      <c r="B6" s="762" t="s">
        <v>87</v>
      </c>
      <c r="C6" s="761"/>
      <c r="D6" s="761"/>
      <c r="E6" s="761"/>
    </row>
    <row r="7" spans="2:14" ht="15" customHeight="1" x14ac:dyDescent="0.25">
      <c r="B7" s="111"/>
      <c r="C7" s="111"/>
      <c r="D7" s="111"/>
      <c r="E7" s="111"/>
      <c r="G7" s="1126" t="s">
        <v>1676</v>
      </c>
      <c r="H7" s="997"/>
      <c r="I7" s="997"/>
      <c r="J7" s="997"/>
      <c r="K7" s="997"/>
      <c r="L7" s="997"/>
      <c r="M7" s="997"/>
      <c r="N7" s="997"/>
    </row>
    <row r="8" spans="2:14" ht="14.25" customHeight="1" x14ac:dyDescent="0.25">
      <c r="B8" s="762" t="s">
        <v>94</v>
      </c>
      <c r="C8" s="761"/>
      <c r="D8" s="761"/>
      <c r="E8" s="761"/>
    </row>
    <row r="9" spans="2:14" ht="14.25" customHeight="1" x14ac:dyDescent="0.25">
      <c r="B9" s="111"/>
      <c r="C9" s="111"/>
      <c r="D9" s="111"/>
      <c r="E9" s="111"/>
      <c r="G9" s="1130" t="str">
        <f>"Rincian "&amp;'K-1'!H18&amp;" "&amp;'K-1'!M28</f>
        <v>Rincian Penghasilan yang seharusnya tidak terhutang PPh (Pasal 17 ayat (2) KUP) Berdasarkan Data Pemicu dan Data Penguji</v>
      </c>
      <c r="H9" s="789"/>
      <c r="I9" s="789"/>
      <c r="J9" s="789"/>
      <c r="K9" s="790"/>
      <c r="L9" s="217" t="s">
        <v>796</v>
      </c>
      <c r="M9" s="218" t="e">
        <f>": "&amp;NAMA_WP</f>
        <v>#N/A</v>
      </c>
      <c r="N9" s="88"/>
    </row>
    <row r="10" spans="2:14" ht="12.75" customHeight="1" x14ac:dyDescent="0.25">
      <c r="B10" s="762" t="s">
        <v>101</v>
      </c>
      <c r="C10" s="761"/>
      <c r="D10" s="761"/>
      <c r="E10" s="761"/>
      <c r="G10" s="804"/>
      <c r="H10" s="997"/>
      <c r="I10" s="997"/>
      <c r="J10" s="997"/>
      <c r="K10" s="805"/>
      <c r="L10" s="219" t="s">
        <v>1401</v>
      </c>
      <c r="M10" s="220" t="e">
        <f>": "&amp;NPWP</f>
        <v>#N/A</v>
      </c>
      <c r="N10" s="129"/>
    </row>
    <row r="11" spans="2:14" ht="14.25" customHeight="1" x14ac:dyDescent="0.25">
      <c r="G11" s="806"/>
      <c r="H11" s="794"/>
      <c r="I11" s="794"/>
      <c r="J11" s="794"/>
      <c r="K11" s="807"/>
      <c r="L11" s="221" t="s">
        <v>1679</v>
      </c>
      <c r="M11" s="222" t="e">
        <f>": "&amp;ID_MS_TH_PJK</f>
        <v>#N/A</v>
      </c>
      <c r="N11" s="130"/>
    </row>
    <row r="12" spans="2:14" ht="14.25" customHeight="1" x14ac:dyDescent="0.25">
      <c r="B12" s="762" t="s">
        <v>106</v>
      </c>
      <c r="C12" s="761"/>
      <c r="D12" s="761"/>
      <c r="E12" s="761"/>
    </row>
    <row r="13" spans="2:14" ht="14.25" customHeight="1" x14ac:dyDescent="0.25">
      <c r="B13" s="962" t="str">
        <f>HYPERLINK("#'"&amp;'EWS DIRECTORY'!$J$298&amp;"'!A1",'EWS DIRECTORY'!$J$298)</f>
        <v>K</v>
      </c>
      <c r="C13" s="761"/>
      <c r="D13" s="761"/>
      <c r="E13" s="761"/>
      <c r="G13" s="443" t="s">
        <v>1680</v>
      </c>
    </row>
    <row r="14" spans="2:14" ht="14.25" customHeight="1" x14ac:dyDescent="0.25">
      <c r="B14" s="931" t="str">
        <f>HYPERLINK("#'"&amp;'EWS DIRECTORY'!$J$299&amp;"'!A1",'EWS DIRECTORY'!$J$299)</f>
        <v>K-1</v>
      </c>
      <c r="C14" s="761"/>
      <c r="D14" s="761"/>
      <c r="E14" s="761"/>
      <c r="G14" s="443" t="s">
        <v>1681</v>
      </c>
      <c r="J14" s="443" t="s">
        <v>1917</v>
      </c>
    </row>
    <row r="15" spans="2:14" ht="14.25" customHeight="1" x14ac:dyDescent="0.25">
      <c r="B15" s="929" t="str">
        <f>HYPERLINK("#'"&amp;'EWS DIRECTORY'!$J$300&amp;"'!A1",'EWS DIRECTORY'!$J$300)</f>
        <v>K-1-1</v>
      </c>
      <c r="C15" s="761"/>
      <c r="D15" s="761"/>
      <c r="E15" s="761"/>
      <c r="G15" s="443" t="s">
        <v>1681</v>
      </c>
      <c r="J15" s="443" t="s">
        <v>1918</v>
      </c>
    </row>
    <row r="16" spans="2:14" ht="14.25" customHeight="1" x14ac:dyDescent="0.25">
      <c r="B16" s="929" t="str">
        <f>HYPERLINK("#'"&amp;'EWS DIRECTORY'!$J$301&amp;"'!A1",'EWS DIRECTORY'!$J$301)</f>
        <v>K-1-2</v>
      </c>
      <c r="C16" s="761"/>
      <c r="D16" s="761"/>
      <c r="E16" s="761"/>
    </row>
    <row r="17" spans="2:14" ht="14.25" customHeight="1" x14ac:dyDescent="0.25">
      <c r="B17" s="929" t="str">
        <f>HYPERLINK("#'"&amp;'EWS DIRECTORY'!$J$302&amp;"'!A1",'EWS DIRECTORY'!$J$302)</f>
        <v>K-1-3</v>
      </c>
      <c r="C17" s="761"/>
      <c r="D17" s="761"/>
      <c r="E17" s="761"/>
    </row>
    <row r="18" spans="2:14" ht="14.25" customHeight="1" x14ac:dyDescent="0.25">
      <c r="B18" s="929" t="str">
        <f>HYPERLINK("#'"&amp;'EWS DIRECTORY'!$J$303&amp;"'!A1",'EWS DIRECTORY'!$J$303)</f>
        <v>K-1-4</v>
      </c>
      <c r="C18" s="761"/>
      <c r="D18" s="761"/>
      <c r="E18" s="761"/>
      <c r="G18" s="443" t="s">
        <v>1919</v>
      </c>
    </row>
    <row r="19" spans="2:14" ht="14.25" customHeight="1" x14ac:dyDescent="0.25">
      <c r="B19" s="929" t="str">
        <f>HYPERLINK("#'"&amp;'EWS DIRECTORY'!$J$304&amp;"'!A1",'EWS DIRECTORY'!$J$304)</f>
        <v>K-1-5</v>
      </c>
      <c r="C19" s="761"/>
      <c r="D19" s="761"/>
      <c r="E19" s="761"/>
    </row>
    <row r="20" spans="2:14" ht="14.25" customHeight="1" x14ac:dyDescent="0.25">
      <c r="B20" s="927" t="str">
        <f>HYPERLINK("#'"&amp;'EWS DIRECTORY'!$J$305&amp;"'!A1",'EWS DIRECTORY'!$J$305)</f>
        <v>K-1-6</v>
      </c>
      <c r="C20" s="761"/>
      <c r="D20" s="761"/>
      <c r="E20" s="761"/>
      <c r="G20" s="443" t="s">
        <v>1920</v>
      </c>
    </row>
    <row r="21" spans="2:14" ht="14.25" customHeight="1" x14ac:dyDescent="0.25"/>
    <row r="22" spans="2:14" ht="14.25" customHeight="1" x14ac:dyDescent="0.25">
      <c r="G22" s="1129" t="s">
        <v>1445</v>
      </c>
      <c r="H22" s="1131" t="s">
        <v>1446</v>
      </c>
      <c r="I22" s="764"/>
      <c r="J22" s="764"/>
      <c r="K22" s="764"/>
      <c r="L22" s="764"/>
      <c r="M22" s="764"/>
      <c r="N22" s="764"/>
    </row>
    <row r="23" spans="2:14" ht="14.25" customHeight="1" x14ac:dyDescent="0.25">
      <c r="G23" s="769"/>
      <c r="H23" s="448" t="s">
        <v>1452</v>
      </c>
      <c r="I23" s="1128" t="s">
        <v>1453</v>
      </c>
      <c r="J23" s="765"/>
      <c r="K23" s="80" t="s">
        <v>1454</v>
      </c>
      <c r="L23" s="80" t="s">
        <v>1455</v>
      </c>
      <c r="M23" s="80" t="s">
        <v>1456</v>
      </c>
      <c r="N23" s="80" t="s">
        <v>1457</v>
      </c>
    </row>
    <row r="24" spans="2:14" ht="45" customHeight="1" x14ac:dyDescent="0.25">
      <c r="G24" s="387">
        <v>1</v>
      </c>
      <c r="H24" s="406" t="e">
        <f>ID_MS_TH_PJK</f>
        <v>#N/A</v>
      </c>
      <c r="I24" s="1240" t="e">
        <f>NO_BPS</f>
        <v>#N/A</v>
      </c>
      <c r="J24" s="765"/>
      <c r="K24" s="386" t="e">
        <f>PEMBETULAN_KE</f>
        <v>#N/A</v>
      </c>
      <c r="L24" s="554" t="e">
        <f>TGL_TERIMA</f>
        <v>#N/A</v>
      </c>
      <c r="M24" s="388" t="s">
        <v>1437</v>
      </c>
      <c r="N24" s="555">
        <f>'MAIN LEVEL'!AB69</f>
        <v>0</v>
      </c>
    </row>
    <row r="25" spans="2:14" ht="14.25" customHeight="1" x14ac:dyDescent="0.25"/>
    <row r="26" spans="2:14" ht="14.25" customHeight="1" x14ac:dyDescent="0.25"/>
    <row r="27" spans="2:14" ht="14.25" customHeight="1" x14ac:dyDescent="0.25"/>
    <row r="28" spans="2:14" ht="30" customHeight="1" x14ac:dyDescent="0.25">
      <c r="B28" s="760"/>
      <c r="C28" s="761"/>
      <c r="D28" s="761"/>
      <c r="E28" s="761"/>
      <c r="G28" s="562" t="s">
        <v>1445</v>
      </c>
      <c r="H28" s="562" t="s">
        <v>1477</v>
      </c>
      <c r="I28" s="563" t="s">
        <v>1478</v>
      </c>
      <c r="J28" s="563" t="s">
        <v>1479</v>
      </c>
      <c r="K28" s="562" t="s">
        <v>1480</v>
      </c>
      <c r="L28" s="562" t="s">
        <v>1481</v>
      </c>
      <c r="M28" s="81"/>
      <c r="N28" s="81"/>
    </row>
    <row r="29" spans="2:14" ht="15" customHeight="1" x14ac:dyDescent="0.25">
      <c r="G29" s="409">
        <f t="array" ref="G29">IFERROR(_xlfn.SEQUENCE(COUNTA(H29:H31)),"")</f>
        <v>1</v>
      </c>
      <c r="H29" s="508" t="s">
        <v>2030</v>
      </c>
      <c r="I29" s="508"/>
      <c r="J29" s="508"/>
      <c r="K29" s="508"/>
      <c r="L29" s="508"/>
      <c r="M29" s="106"/>
      <c r="N29" s="106"/>
    </row>
    <row r="30" spans="2:14" ht="15" customHeight="1" x14ac:dyDescent="0.25">
      <c r="G30" s="410"/>
      <c r="H30" s="509" t="s">
        <v>1921</v>
      </c>
      <c r="I30" s="509"/>
      <c r="J30" s="509"/>
      <c r="K30" s="509"/>
      <c r="L30" s="509"/>
      <c r="M30" s="106"/>
      <c r="N30" s="106"/>
    </row>
    <row r="31" spans="2:14" ht="15" customHeight="1" x14ac:dyDescent="0.25">
      <c r="G31" s="510"/>
      <c r="H31" s="511"/>
      <c r="I31" s="511"/>
      <c r="J31" s="511"/>
      <c r="K31" s="511"/>
      <c r="L31" s="511"/>
      <c r="M31" s="106"/>
      <c r="N31" s="106"/>
    </row>
    <row r="32" spans="2:14" ht="15" customHeight="1" x14ac:dyDescent="0.25">
      <c r="G32" s="512"/>
      <c r="H32" s="507"/>
      <c r="I32" s="507"/>
      <c r="J32" s="507"/>
      <c r="K32" s="507" t="s">
        <v>1494</v>
      </c>
      <c r="L32" s="507">
        <f>SUM(L29:L31)</f>
        <v>0</v>
      </c>
      <c r="M32" s="106"/>
      <c r="N32" s="106"/>
    </row>
    <row r="33" spans="7:14" ht="15" customHeight="1" x14ac:dyDescent="0.25">
      <c r="G33" s="226"/>
      <c r="H33" s="226"/>
      <c r="I33" s="226"/>
      <c r="J33" s="107"/>
      <c r="K33" s="106"/>
      <c r="L33" s="106"/>
      <c r="M33" s="106"/>
      <c r="N33" s="106"/>
    </row>
    <row r="34" spans="7:14" ht="15" customHeight="1" x14ac:dyDescent="0.25">
      <c r="G34" s="107"/>
      <c r="H34" s="107"/>
      <c r="I34" s="107"/>
      <c r="J34" s="103"/>
      <c r="K34" s="108" t="s">
        <v>1500</v>
      </c>
      <c r="L34" s="507">
        <f>L32+N24</f>
        <v>0</v>
      </c>
      <c r="M34" s="106"/>
      <c r="N34" s="106"/>
    </row>
    <row r="35" spans="7:14" ht="15" customHeight="1" x14ac:dyDescent="0.25">
      <c r="G35" s="107"/>
      <c r="H35" s="107"/>
      <c r="I35" s="107"/>
      <c r="J35" s="107"/>
      <c r="K35" s="227"/>
      <c r="L35" s="106"/>
      <c r="M35" s="106"/>
      <c r="N35" s="106"/>
    </row>
    <row r="36" spans="7:14" ht="15" customHeight="1" x14ac:dyDescent="0.25">
      <c r="G36" s="107"/>
      <c r="H36" s="107"/>
      <c r="I36" s="107"/>
      <c r="J36" s="107"/>
      <c r="K36" s="227"/>
      <c r="L36" s="228"/>
      <c r="M36" s="228"/>
      <c r="N36" s="513"/>
    </row>
    <row r="37" spans="7:14" ht="15" customHeight="1" x14ac:dyDescent="0.25">
      <c r="G37" s="226"/>
      <c r="H37" s="226"/>
      <c r="I37" s="226"/>
      <c r="J37" s="107"/>
      <c r="K37" s="227"/>
      <c r="L37" s="228"/>
      <c r="M37" s="228"/>
      <c r="N37" s="513"/>
    </row>
    <row r="38" spans="7:14" ht="15" customHeight="1" x14ac:dyDescent="0.25">
      <c r="G38" s="103"/>
      <c r="H38" s="103"/>
      <c r="I38" s="103"/>
      <c r="J38" s="103"/>
      <c r="K38" s="103"/>
      <c r="L38" s="103"/>
      <c r="M38" s="103"/>
      <c r="N38" s="103"/>
    </row>
    <row r="39" spans="7:14" ht="15" customHeight="1" x14ac:dyDescent="0.25">
      <c r="G39" s="229"/>
      <c r="H39" s="770" t="s">
        <v>1507</v>
      </c>
      <c r="I39" s="764"/>
      <c r="J39" s="764"/>
      <c r="K39" s="763" t="s">
        <v>1508</v>
      </c>
      <c r="L39" s="764"/>
      <c r="M39" s="765"/>
      <c r="N39" s="133"/>
    </row>
    <row r="40" spans="7:14" ht="15" customHeight="1" x14ac:dyDescent="0.25">
      <c r="G40" s="229"/>
      <c r="H40" s="230" t="s">
        <v>796</v>
      </c>
      <c r="I40" s="427" t="s">
        <v>1510</v>
      </c>
      <c r="J40" s="428" t="s">
        <v>1511</v>
      </c>
      <c r="K40" s="428" t="s">
        <v>796</v>
      </c>
      <c r="L40" s="428" t="s">
        <v>1510</v>
      </c>
      <c r="M40" s="428" t="s">
        <v>1511</v>
      </c>
      <c r="N40" s="231"/>
    </row>
    <row r="41" spans="7:14" ht="15" customHeight="1" x14ac:dyDescent="0.25">
      <c r="G41" s="229"/>
      <c r="H41" s="226"/>
      <c r="I41" s="226"/>
      <c r="J41" s="226"/>
      <c r="K41" s="232"/>
      <c r="L41" s="232"/>
      <c r="M41" s="232"/>
      <c r="N41" s="232"/>
    </row>
    <row r="42" spans="7:14" ht="15" customHeight="1" x14ac:dyDescent="0.25">
      <c r="G42" s="233"/>
      <c r="H42" s="234"/>
      <c r="I42" s="234"/>
      <c r="J42" s="234"/>
      <c r="K42" s="235"/>
      <c r="L42" s="235"/>
      <c r="M42" s="235"/>
      <c r="N42" s="235"/>
    </row>
    <row r="43" spans="7:14" ht="15" customHeight="1" x14ac:dyDescent="0.25">
      <c r="G43" s="233"/>
      <c r="H43" s="234"/>
      <c r="I43" s="234"/>
      <c r="J43" s="234"/>
      <c r="K43" s="235"/>
      <c r="L43" s="235"/>
      <c r="M43" s="235"/>
      <c r="N43" s="235"/>
    </row>
    <row r="44" spans="7:14" ht="15" customHeight="1" x14ac:dyDescent="0.25">
      <c r="G44" s="229"/>
      <c r="H44" s="236"/>
      <c r="I44" s="236"/>
      <c r="J44" s="236"/>
      <c r="K44" s="237"/>
      <c r="L44" s="237"/>
      <c r="M44" s="237"/>
      <c r="N44" s="232"/>
    </row>
  </sheetData>
  <mergeCells count="22">
    <mergeCell ref="G9:K11"/>
    <mergeCell ref="H22:N22"/>
    <mergeCell ref="B6:E6"/>
    <mergeCell ref="B28:E28"/>
    <mergeCell ref="B15:E15"/>
    <mergeCell ref="B20:E20"/>
    <mergeCell ref="H39:J39"/>
    <mergeCell ref="K39:M39"/>
    <mergeCell ref="B4:E4"/>
    <mergeCell ref="G7:N7"/>
    <mergeCell ref="B16:E16"/>
    <mergeCell ref="B18:E18"/>
    <mergeCell ref="B12:E12"/>
    <mergeCell ref="I24:J24"/>
    <mergeCell ref="I23:J23"/>
    <mergeCell ref="B14:E14"/>
    <mergeCell ref="G22:G23"/>
    <mergeCell ref="B17:E17"/>
    <mergeCell ref="B8:E8"/>
    <mergeCell ref="B13:E13"/>
    <mergeCell ref="B19:E19"/>
    <mergeCell ref="B10:E10"/>
  </mergeCells>
  <hyperlinks>
    <hyperlink ref="B4" location="PANDUAN!A1" display="PANDUAN" xr:uid="{00000000-0004-0000-3101-000000000000}"/>
    <hyperlink ref="B6" location="'EWS DIRECTORY'!A1" display="EWS DIRECTORY" xr:uid="{00000000-0004-0000-3101-000001000000}"/>
    <hyperlink ref="B8" location="'DATA PEMICU'!A1" display="DATA PEMICU" xr:uid="{00000000-0004-0000-3101-000002000000}"/>
    <hyperlink ref="B10" location="'DATA PENGUJI'!A1" display="DATA PENGUJI" xr:uid="{00000000-0004-0000-3101-000003000000}"/>
    <hyperlink ref="B12" location="'MAIN LEVEL'!A1" display="MAIN LEVEL" xr:uid="{00000000-0004-0000-3101-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3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1-000000000000}">
  <sheetPr codeName="Sheet137">
    <tabColor theme="4" tint="-0.249977111117893"/>
  </sheetPr>
  <dimension ref="A1:BX38"/>
  <sheetViews>
    <sheetView topLeftCell="B1" zoomScaleNormal="100" workbookViewId="0">
      <selection activeCell="AQ18" sqref="AQ18:AU18"/>
    </sheetView>
  </sheetViews>
  <sheetFormatPr defaultColWidth="3.5546875" defaultRowHeight="13.8" x14ac:dyDescent="0.25"/>
  <cols>
    <col min="1" max="1" width="3" style="110" hidden="1" customWidth="1"/>
    <col min="2" max="5" width="3.88671875" style="177" customWidth="1"/>
    <col min="6" max="6" width="3.88671875" style="110" customWidth="1"/>
    <col min="7" max="42" width="3.6640625" style="109" customWidth="1"/>
    <col min="43" max="43" width="3.5546875" style="109" customWidth="1"/>
    <col min="44" max="16384" width="3.5546875" style="109"/>
  </cols>
  <sheetData>
    <row r="1" spans="2:76" x14ac:dyDescent="0.25">
      <c r="G1" s="56"/>
    </row>
    <row r="2" spans="2:76" x14ac:dyDescent="0.25">
      <c r="G2" s="56" t="s">
        <v>1674</v>
      </c>
    </row>
    <row r="3" spans="2:76" x14ac:dyDescent="0.25">
      <c r="B3" s="111"/>
      <c r="C3" s="111"/>
      <c r="D3" s="111"/>
      <c r="E3" s="111"/>
      <c r="G3" s="56"/>
    </row>
    <row r="4" spans="2:76" x14ac:dyDescent="0.25">
      <c r="B4" s="762" t="s">
        <v>79</v>
      </c>
      <c r="C4" s="761"/>
      <c r="D4" s="761"/>
      <c r="E4" s="761"/>
      <c r="G4" s="56"/>
    </row>
    <row r="5" spans="2:76" x14ac:dyDescent="0.25">
      <c r="B5" s="111"/>
      <c r="C5" s="111"/>
      <c r="D5" s="111"/>
      <c r="E5" s="111"/>
      <c r="G5" s="56"/>
    </row>
    <row r="6" spans="2:76" x14ac:dyDescent="0.25">
      <c r="B6" s="762" t="s">
        <v>87</v>
      </c>
      <c r="C6" s="761"/>
      <c r="D6" s="761"/>
      <c r="E6" s="761"/>
      <c r="G6" s="56"/>
    </row>
    <row r="7" spans="2:76" ht="15" customHeight="1" x14ac:dyDescent="0.25">
      <c r="B7" s="111"/>
      <c r="C7" s="111"/>
      <c r="D7" s="111"/>
      <c r="E7" s="111"/>
      <c r="G7" s="1097" t="s">
        <v>1996</v>
      </c>
      <c r="H7" s="1094"/>
      <c r="I7" s="1094"/>
      <c r="J7" s="1094"/>
      <c r="K7" s="1094"/>
      <c r="L7" s="1094"/>
      <c r="M7" s="1094"/>
      <c r="N7" s="1094"/>
      <c r="O7" s="1094"/>
      <c r="P7" s="1094"/>
      <c r="Q7" s="1094"/>
      <c r="R7" s="1094"/>
      <c r="S7" s="1094"/>
      <c r="T7" s="1094"/>
      <c r="U7" s="1094"/>
      <c r="V7" s="1094"/>
      <c r="W7" s="1094"/>
      <c r="X7" s="1094"/>
      <c r="Y7" s="1094"/>
      <c r="Z7" s="1094"/>
      <c r="AA7" s="1094"/>
      <c r="AB7" s="1094"/>
      <c r="AC7" s="1094"/>
      <c r="AD7" s="1094"/>
      <c r="AE7" s="1094"/>
      <c r="AF7" s="1094"/>
      <c r="AG7" s="1094"/>
      <c r="AH7" s="1094"/>
      <c r="AI7" s="1094"/>
      <c r="AJ7" s="1094"/>
      <c r="AK7" s="1094"/>
      <c r="AL7" s="1094"/>
      <c r="AM7" s="1094"/>
      <c r="AN7" s="1094"/>
    </row>
    <row r="8" spans="2:76" x14ac:dyDescent="0.25">
      <c r="B8" s="762" t="s">
        <v>94</v>
      </c>
      <c r="C8" s="761"/>
      <c r="D8" s="761"/>
      <c r="E8" s="761"/>
      <c r="G8" s="56"/>
    </row>
    <row r="9" spans="2:76" ht="15" customHeight="1" x14ac:dyDescent="0.25">
      <c r="B9" s="111"/>
      <c r="C9" s="111"/>
      <c r="D9" s="111"/>
      <c r="E9" s="111"/>
      <c r="G9" s="1194" t="str">
        <f>'MAIN LEVEL'!H71</f>
        <v>Fasilitas Pengurangan Penghasilan Bruto dari Kegiatan Penelitian dan Pengembangan</v>
      </c>
      <c r="H9" s="836"/>
      <c r="I9" s="836"/>
      <c r="J9" s="836"/>
      <c r="K9" s="836"/>
      <c r="L9" s="836"/>
      <c r="M9" s="836"/>
      <c r="N9" s="836"/>
      <c r="O9" s="836"/>
      <c r="P9" s="836"/>
      <c r="Q9" s="836"/>
      <c r="R9" s="836"/>
      <c r="S9" s="836"/>
      <c r="T9" s="836"/>
      <c r="U9" s="836"/>
      <c r="V9" s="836"/>
      <c r="W9" s="836"/>
      <c r="X9" s="836"/>
      <c r="Y9" s="1000"/>
      <c r="Z9" s="74" t="s">
        <v>796</v>
      </c>
      <c r="AA9" s="238"/>
      <c r="AB9" s="238"/>
      <c r="AC9" s="238"/>
      <c r="AD9" s="238"/>
      <c r="AE9" s="238"/>
      <c r="AF9" s="126" t="s">
        <v>1678</v>
      </c>
      <c r="AG9" s="239" t="e">
        <f>NAMA_WP</f>
        <v>#N/A</v>
      </c>
      <c r="AH9" s="238"/>
      <c r="AI9" s="238"/>
      <c r="AJ9" s="238"/>
      <c r="AK9" s="238"/>
      <c r="AL9" s="238"/>
      <c r="AM9" s="238"/>
      <c r="AN9" s="238"/>
      <c r="AO9" s="238"/>
      <c r="AP9" s="238"/>
      <c r="AQ9" s="238"/>
      <c r="AR9" s="238"/>
      <c r="AS9" s="240"/>
    </row>
    <row r="10" spans="2:76" x14ac:dyDescent="0.25">
      <c r="B10" s="762" t="s">
        <v>101</v>
      </c>
      <c r="C10" s="761"/>
      <c r="D10" s="761"/>
      <c r="E10" s="761"/>
      <c r="G10" s="1001"/>
      <c r="H10" s="1094"/>
      <c r="I10" s="1094"/>
      <c r="J10" s="1094"/>
      <c r="K10" s="1094"/>
      <c r="L10" s="1094"/>
      <c r="M10" s="1094"/>
      <c r="N10" s="1094"/>
      <c r="O10" s="1094"/>
      <c r="P10" s="1094"/>
      <c r="Q10" s="1094"/>
      <c r="R10" s="1094"/>
      <c r="S10" s="1094"/>
      <c r="T10" s="1094"/>
      <c r="U10" s="1094"/>
      <c r="V10" s="1094"/>
      <c r="W10" s="1094"/>
      <c r="X10" s="1094"/>
      <c r="Y10" s="1002"/>
      <c r="Z10" s="208" t="s">
        <v>1401</v>
      </c>
      <c r="AF10" s="127" t="s">
        <v>1678</v>
      </c>
      <c r="AG10" s="125" t="e">
        <f>NPWP</f>
        <v>#N/A</v>
      </c>
      <c r="AS10" s="241"/>
    </row>
    <row r="11" spans="2:76" x14ac:dyDescent="0.25">
      <c r="G11" s="1003"/>
      <c r="H11" s="1004"/>
      <c r="I11" s="1004"/>
      <c r="J11" s="1004"/>
      <c r="K11" s="1004"/>
      <c r="L11" s="1004"/>
      <c r="M11" s="1004"/>
      <c r="N11" s="1004"/>
      <c r="O11" s="1004"/>
      <c r="P11" s="1004"/>
      <c r="Q11" s="1004"/>
      <c r="R11" s="1004"/>
      <c r="S11" s="1004"/>
      <c r="T11" s="1004"/>
      <c r="U11" s="1004"/>
      <c r="V11" s="1004"/>
      <c r="W11" s="1004"/>
      <c r="X11" s="1004"/>
      <c r="Y11" s="1005"/>
      <c r="Z11" s="213" t="s">
        <v>1679</v>
      </c>
      <c r="AA11" s="242"/>
      <c r="AB11" s="242"/>
      <c r="AC11" s="242"/>
      <c r="AD11" s="242"/>
      <c r="AE11" s="242"/>
      <c r="AF11" s="128" t="s">
        <v>1678</v>
      </c>
      <c r="AG11" s="243" t="e">
        <f>ID_MS_TH_PJK</f>
        <v>#N/A</v>
      </c>
      <c r="AH11" s="242"/>
      <c r="AI11" s="242"/>
      <c r="AJ11" s="242"/>
      <c r="AK11" s="242"/>
      <c r="AL11" s="242"/>
      <c r="AM11" s="242"/>
      <c r="AN11" s="242"/>
      <c r="AO11" s="242"/>
      <c r="AP11" s="242"/>
      <c r="AQ11" s="242"/>
      <c r="AR11" s="242"/>
      <c r="AS11" s="244"/>
    </row>
    <row r="12" spans="2:76" x14ac:dyDescent="0.25">
      <c r="B12" s="762" t="s">
        <v>106</v>
      </c>
      <c r="C12" s="761"/>
      <c r="D12" s="761"/>
      <c r="E12" s="761"/>
    </row>
    <row r="13" spans="2:76" x14ac:dyDescent="0.25">
      <c r="B13" s="927" t="str">
        <f>HYPERLINK("#'"&amp;'EWS DIRECTORY'!$J$306&amp;"'!A1",'EWS DIRECTORY'!$J$306)</f>
        <v>L</v>
      </c>
      <c r="C13" s="761"/>
      <c r="D13" s="761"/>
      <c r="E13" s="761"/>
      <c r="G13" s="56" t="s">
        <v>1680</v>
      </c>
    </row>
    <row r="14" spans="2:76" x14ac:dyDescent="0.25">
      <c r="B14" s="931" t="str">
        <f>HYPERLINK("#'"&amp;'EWS DIRECTORY'!$J$307&amp;"'!A1",'EWS DIRECTORY'!$J$307)</f>
        <v>L-1</v>
      </c>
      <c r="C14" s="761"/>
      <c r="D14" s="761"/>
      <c r="E14" s="761"/>
      <c r="G14" s="56" t="s">
        <v>1681</v>
      </c>
    </row>
    <row r="15" spans="2:76" x14ac:dyDescent="0.25">
      <c r="B15" s="929" t="str">
        <f>HYPERLINK("#'"&amp;'EWS DIRECTORY'!$J$308&amp;"'!A1",'EWS DIRECTORY'!$J$308)</f>
        <v>L-1-1</v>
      </c>
      <c r="C15" s="761"/>
      <c r="D15" s="761"/>
      <c r="E15" s="761"/>
      <c r="G15" s="56" t="s">
        <v>1806</v>
      </c>
    </row>
    <row r="16" spans="2:76" x14ac:dyDescent="0.25">
      <c r="B16" s="929" t="str">
        <f>HYPERLINK("#'"&amp;'EWS DIRECTORY'!$J$309&amp;"'!A1",'EWS DIRECTORY'!$J$309)</f>
        <v>L-1-2</v>
      </c>
      <c r="C16" s="761"/>
      <c r="D16" s="761"/>
      <c r="E16" s="761"/>
      <c r="G16" s="56" t="s">
        <v>1744</v>
      </c>
      <c r="AQ16" s="56"/>
      <c r="AR16" s="56"/>
      <c r="AS16" s="56"/>
      <c r="AT16" s="56"/>
      <c r="AU16" s="56"/>
      <c r="AV16" s="56"/>
      <c r="AW16" s="245"/>
      <c r="AX16" s="245"/>
      <c r="AY16" s="245"/>
      <c r="AZ16" s="245"/>
      <c r="BA16" s="245"/>
      <c r="BB16" s="245"/>
      <c r="BC16" s="245"/>
      <c r="BD16" s="245"/>
      <c r="BE16" s="245"/>
      <c r="BF16" s="245"/>
      <c r="BG16" s="245"/>
      <c r="BH16" s="245"/>
      <c r="BI16" s="245"/>
      <c r="BJ16" s="245"/>
      <c r="BK16" s="245"/>
      <c r="BL16" s="245"/>
      <c r="BM16" s="245"/>
      <c r="BN16" s="245"/>
      <c r="BO16" s="245"/>
      <c r="BP16" s="245"/>
      <c r="BQ16" s="245"/>
      <c r="BR16" s="245"/>
      <c r="BS16" s="245"/>
      <c r="BT16" s="245"/>
      <c r="BU16" s="245"/>
      <c r="BV16" s="245"/>
      <c r="BW16" s="245"/>
      <c r="BX16" s="245"/>
    </row>
    <row r="17" spans="1:76" x14ac:dyDescent="0.25">
      <c r="B17" s="929" t="str">
        <f>HYPERLINK("#'"&amp;'EWS DIRECTORY'!$J$310&amp;"'!A1",'EWS DIRECTORY'!$J$310)</f>
        <v>L-1-3</v>
      </c>
      <c r="C17" s="761"/>
      <c r="D17" s="761"/>
      <c r="E17" s="761"/>
      <c r="G17" s="56"/>
      <c r="AQ17" s="56"/>
      <c r="AR17" s="56"/>
      <c r="AS17" s="56"/>
      <c r="AT17" s="56"/>
      <c r="AU17" s="56"/>
      <c r="AV17" s="56"/>
      <c r="AW17" s="245"/>
      <c r="AX17" s="245"/>
      <c r="AY17" s="245"/>
      <c r="AZ17" s="245"/>
      <c r="BA17" s="245"/>
      <c r="BB17" s="245"/>
      <c r="BC17" s="245"/>
      <c r="BD17" s="245"/>
      <c r="BE17" s="245"/>
      <c r="BF17" s="245"/>
      <c r="BG17" s="245"/>
      <c r="BH17" s="245"/>
      <c r="BI17" s="245"/>
      <c r="BJ17" s="245"/>
      <c r="BK17" s="245"/>
      <c r="BL17" s="245"/>
      <c r="BM17" s="245"/>
      <c r="BN17" s="245"/>
      <c r="BO17" s="245"/>
      <c r="BP17" s="245"/>
      <c r="BQ17" s="245"/>
      <c r="BR17" s="245"/>
      <c r="BS17" s="245"/>
      <c r="BT17" s="245"/>
      <c r="BU17" s="245"/>
      <c r="BV17" s="245"/>
      <c r="BW17" s="245"/>
      <c r="BX17" s="245"/>
    </row>
    <row r="18" spans="1:76" x14ac:dyDescent="0.25">
      <c r="B18" s="112"/>
      <c r="C18" s="112"/>
      <c r="D18" s="112"/>
      <c r="E18" s="112"/>
      <c r="G18" s="1202" t="str">
        <f>"Pengujian yang telah dilakukan atas post "&amp;G9&amp;" dapat disimpulkan:"</f>
        <v>Pengujian yang telah dilakukan atas post Fasilitas Pengurangan Penghasilan Bruto dari Kegiatan Penelitian dan Pengembangan dapat disimpulkan:</v>
      </c>
      <c r="H18" s="1094"/>
      <c r="I18" s="1094"/>
      <c r="J18" s="1094"/>
      <c r="K18" s="1094"/>
      <c r="L18" s="1094"/>
      <c r="M18" s="1094"/>
      <c r="N18" s="1094"/>
      <c r="O18" s="1094"/>
      <c r="P18" s="1094"/>
      <c r="Q18" s="1094"/>
      <c r="R18" s="1094"/>
      <c r="S18" s="1094"/>
      <c r="T18" s="1094"/>
      <c r="U18" s="1094"/>
      <c r="V18" s="1094"/>
      <c r="W18" s="1094"/>
      <c r="X18" s="1094"/>
      <c r="Y18" s="1094"/>
      <c r="Z18" s="1094"/>
      <c r="AA18" s="1094"/>
      <c r="AB18" s="1094"/>
      <c r="AC18" s="1094"/>
      <c r="AD18" s="1094"/>
      <c r="AE18" s="1094"/>
      <c r="AF18" s="1094"/>
      <c r="AG18" s="1094"/>
      <c r="AH18" s="1094"/>
      <c r="AI18" s="1094"/>
      <c r="AJ18" s="1094"/>
      <c r="AQ18" s="56"/>
      <c r="AR18" s="56"/>
      <c r="AS18" s="56"/>
      <c r="AT18" s="56"/>
      <c r="AU18" s="56"/>
      <c r="AV18" s="56"/>
    </row>
    <row r="19" spans="1:76" s="245" customFormat="1" ht="15" customHeight="1" x14ac:dyDescent="0.25">
      <c r="A19" s="110"/>
      <c r="B19" s="112"/>
      <c r="C19" s="112"/>
      <c r="D19" s="112"/>
      <c r="E19" s="112"/>
      <c r="F19" s="110"/>
      <c r="G19" s="1203"/>
      <c r="H19" s="1203"/>
      <c r="I19" s="1203"/>
      <c r="J19" s="1203"/>
      <c r="K19" s="1203"/>
      <c r="L19" s="1203"/>
      <c r="M19" s="1203"/>
      <c r="N19" s="1203"/>
      <c r="O19" s="1203"/>
      <c r="P19" s="1203"/>
      <c r="Q19" s="1203"/>
      <c r="R19" s="1203"/>
      <c r="S19" s="1203"/>
      <c r="T19" s="1203"/>
      <c r="U19" s="1203"/>
      <c r="V19" s="1203"/>
      <c r="W19" s="1203"/>
      <c r="X19" s="1203"/>
      <c r="Y19" s="1203"/>
      <c r="Z19" s="1203"/>
      <c r="AA19" s="1203"/>
      <c r="AB19" s="1203"/>
      <c r="AC19" s="1203"/>
      <c r="AD19" s="1203"/>
      <c r="AE19" s="1203"/>
      <c r="AF19" s="1203"/>
      <c r="AG19" s="1203"/>
      <c r="AH19" s="1203"/>
      <c r="AI19" s="1203"/>
      <c r="AJ19" s="1203"/>
      <c r="AK19" s="109"/>
      <c r="AL19" s="109"/>
      <c r="AM19" s="109"/>
      <c r="AN19" s="109"/>
      <c r="AO19" s="109"/>
      <c r="AP19" s="109"/>
      <c r="AQ19" s="109"/>
      <c r="AR19" s="109"/>
      <c r="AS19" s="109"/>
      <c r="AT19" s="109"/>
    </row>
    <row r="20" spans="1:76" x14ac:dyDescent="0.25">
      <c r="B20" s="112"/>
      <c r="C20" s="112"/>
      <c r="D20" s="112"/>
      <c r="E20" s="112"/>
    </row>
    <row r="21" spans="1:76" x14ac:dyDescent="0.25">
      <c r="B21" s="112"/>
      <c r="C21" s="112"/>
      <c r="D21" s="112"/>
      <c r="E21" s="112"/>
      <c r="G21" s="64" t="s">
        <v>1445</v>
      </c>
      <c r="H21" s="1196" t="s">
        <v>1707</v>
      </c>
      <c r="I21" s="824"/>
      <c r="J21" s="824"/>
      <c r="K21" s="824"/>
      <c r="L21" s="824"/>
      <c r="M21" s="824"/>
      <c r="N21" s="824"/>
      <c r="O21" s="825"/>
      <c r="P21" s="64" t="s">
        <v>1708</v>
      </c>
      <c r="Q21" s="64"/>
      <c r="R21" s="1196" t="s">
        <v>1997</v>
      </c>
      <c r="S21" s="824"/>
      <c r="T21" s="824"/>
      <c r="U21" s="824"/>
      <c r="V21" s="824"/>
      <c r="W21" s="825"/>
    </row>
    <row r="22" spans="1:76" x14ac:dyDescent="0.25">
      <c r="G22" s="266">
        <v>1</v>
      </c>
      <c r="H22" s="65" t="s">
        <v>1769</v>
      </c>
      <c r="I22" s="66"/>
      <c r="J22" s="66"/>
      <c r="K22" s="66"/>
      <c r="L22" s="66"/>
      <c r="M22" s="66"/>
      <c r="N22" s="66"/>
      <c r="O22" s="267"/>
      <c r="P22" s="1197" t="s">
        <v>701</v>
      </c>
      <c r="Q22" s="825"/>
      <c r="R22" s="1195">
        <f>'L-1'!X33</f>
        <v>0</v>
      </c>
      <c r="S22" s="824"/>
      <c r="T22" s="824"/>
      <c r="U22" s="824"/>
      <c r="V22" s="824"/>
      <c r="W22" s="825"/>
    </row>
    <row r="23" spans="1:76" x14ac:dyDescent="0.25">
      <c r="B23" s="426"/>
      <c r="C23" s="426"/>
      <c r="D23" s="426"/>
      <c r="E23" s="426"/>
      <c r="G23" s="266"/>
      <c r="H23" s="246" t="s">
        <v>1770</v>
      </c>
      <c r="I23" s="267"/>
      <c r="J23" s="267"/>
      <c r="K23" s="267"/>
      <c r="L23" s="267"/>
      <c r="M23" s="267"/>
      <c r="N23" s="267"/>
      <c r="O23" s="267"/>
      <c r="P23" s="267"/>
      <c r="Q23" s="268"/>
      <c r="R23" s="1195">
        <f>SUM(R22)</f>
        <v>0</v>
      </c>
      <c r="S23" s="824"/>
      <c r="T23" s="824"/>
      <c r="U23" s="824"/>
      <c r="V23" s="824"/>
      <c r="W23" s="825"/>
    </row>
    <row r="24" spans="1:76" x14ac:dyDescent="0.25">
      <c r="G24" s="269"/>
      <c r="H24" s="269"/>
      <c r="I24" s="269"/>
      <c r="J24" s="269"/>
      <c r="K24" s="269"/>
      <c r="L24" s="269"/>
      <c r="M24" s="269"/>
      <c r="N24" s="269"/>
      <c r="O24" s="269"/>
      <c r="P24" s="269"/>
      <c r="Q24" s="269"/>
      <c r="R24" s="546"/>
      <c r="S24" s="505"/>
      <c r="T24" s="505"/>
      <c r="U24" s="505"/>
      <c r="V24" s="505"/>
      <c r="W24" s="505"/>
    </row>
    <row r="25" spans="1:76" ht="15" customHeight="1" x14ac:dyDescent="0.25">
      <c r="B25" s="426"/>
      <c r="C25" s="426"/>
      <c r="D25" s="426"/>
      <c r="E25" s="426"/>
      <c r="G25" s="269"/>
      <c r="H25" s="246" t="s">
        <v>1998</v>
      </c>
      <c r="I25" s="267"/>
      <c r="J25" s="267"/>
      <c r="K25" s="267"/>
      <c r="L25" s="267"/>
      <c r="M25" s="267"/>
      <c r="N25" s="267"/>
      <c r="O25" s="267"/>
      <c r="P25" s="267"/>
      <c r="Q25" s="267"/>
      <c r="R25" s="1195">
        <f>'MAIN LEVEL'!AB71</f>
        <v>0</v>
      </c>
      <c r="S25" s="824"/>
      <c r="T25" s="824"/>
      <c r="U25" s="824"/>
      <c r="V25" s="824"/>
      <c r="W25" s="825"/>
    </row>
    <row r="26" spans="1:76" ht="15" customHeight="1" thickBot="1" x14ac:dyDescent="0.3">
      <c r="G26" s="269"/>
      <c r="H26" s="246" t="s">
        <v>1772</v>
      </c>
      <c r="I26" s="267"/>
      <c r="J26" s="267"/>
      <c r="K26" s="267"/>
      <c r="L26" s="267"/>
      <c r="M26" s="267"/>
      <c r="N26" s="267"/>
      <c r="O26" s="267"/>
      <c r="P26" s="267"/>
      <c r="Q26" s="267"/>
      <c r="R26" s="1199">
        <f>R23-R25</f>
        <v>0</v>
      </c>
      <c r="S26" s="1200"/>
      <c r="T26" s="1200"/>
      <c r="U26" s="1200"/>
      <c r="V26" s="1200"/>
      <c r="W26" s="1201"/>
    </row>
    <row r="27" spans="1:76" ht="15" customHeight="1" thickTop="1" x14ac:dyDescent="0.25">
      <c r="B27" s="760"/>
      <c r="C27" s="761"/>
      <c r="D27" s="761"/>
      <c r="E27" s="761"/>
    </row>
    <row r="29" spans="1:76" x14ac:dyDescent="0.25">
      <c r="B29" s="760"/>
      <c r="C29" s="761"/>
      <c r="D29" s="761"/>
      <c r="E29" s="761"/>
    </row>
    <row r="31" spans="1:76" x14ac:dyDescent="0.25">
      <c r="B31" s="760"/>
      <c r="C31" s="761"/>
      <c r="D31" s="761"/>
      <c r="E31" s="761"/>
    </row>
    <row r="32" spans="1:76" x14ac:dyDescent="0.25">
      <c r="G32" s="1198" t="s">
        <v>1795</v>
      </c>
      <c r="H32" s="824"/>
      <c r="I32" s="824"/>
      <c r="J32" s="824"/>
      <c r="K32" s="824"/>
      <c r="L32" s="824"/>
      <c r="M32" s="824"/>
      <c r="N32" s="824"/>
      <c r="O32" s="824"/>
      <c r="P32" s="824"/>
      <c r="Q32" s="824"/>
      <c r="R32" s="824"/>
      <c r="S32" s="824"/>
      <c r="T32" s="824"/>
      <c r="U32" s="825"/>
      <c r="V32" s="1198" t="s">
        <v>1999</v>
      </c>
      <c r="W32" s="824"/>
      <c r="X32" s="824"/>
      <c r="Y32" s="824"/>
      <c r="Z32" s="824"/>
      <c r="AA32" s="824"/>
      <c r="AB32" s="824"/>
      <c r="AC32" s="824"/>
      <c r="AD32" s="824"/>
      <c r="AE32" s="824"/>
      <c r="AF32" s="824"/>
      <c r="AG32" s="824"/>
      <c r="AH32" s="824"/>
      <c r="AI32" s="824"/>
      <c r="AJ32" s="825"/>
      <c r="AK32" s="193"/>
      <c r="AL32" s="193"/>
      <c r="AM32" s="193"/>
      <c r="AN32" s="193"/>
    </row>
    <row r="33" spans="2:40" x14ac:dyDescent="0.25">
      <c r="B33" s="760"/>
      <c r="C33" s="761"/>
      <c r="D33" s="761"/>
      <c r="E33" s="761"/>
      <c r="G33" s="1198" t="s">
        <v>796</v>
      </c>
      <c r="H33" s="824"/>
      <c r="I33" s="824"/>
      <c r="J33" s="824"/>
      <c r="K33" s="825"/>
      <c r="L33" s="1198" t="s">
        <v>1511</v>
      </c>
      <c r="M33" s="824"/>
      <c r="N33" s="824"/>
      <c r="O33" s="824"/>
      <c r="P33" s="825"/>
      <c r="Q33" s="1198" t="s">
        <v>1510</v>
      </c>
      <c r="R33" s="824"/>
      <c r="S33" s="824"/>
      <c r="T33" s="824"/>
      <c r="U33" s="825"/>
      <c r="V33" s="1198" t="s">
        <v>796</v>
      </c>
      <c r="W33" s="824"/>
      <c r="X33" s="824"/>
      <c r="Y33" s="824"/>
      <c r="Z33" s="825"/>
      <c r="AA33" s="1198" t="s">
        <v>1511</v>
      </c>
      <c r="AB33" s="824"/>
      <c r="AC33" s="824"/>
      <c r="AD33" s="824"/>
      <c r="AE33" s="825"/>
      <c r="AF33" s="1198" t="s">
        <v>1510</v>
      </c>
      <c r="AG33" s="824"/>
      <c r="AH33" s="824"/>
      <c r="AI33" s="824"/>
      <c r="AJ33" s="825"/>
      <c r="AK33" s="56"/>
      <c r="AL33" s="56"/>
      <c r="AM33" s="56"/>
      <c r="AN33" s="56"/>
    </row>
    <row r="34" spans="2:40" x14ac:dyDescent="0.25">
      <c r="G34" s="248"/>
      <c r="H34" s="249"/>
      <c r="I34" s="249"/>
      <c r="J34" s="249"/>
      <c r="K34" s="250"/>
      <c r="L34" s="248"/>
      <c r="M34" s="249"/>
      <c r="N34" s="249"/>
      <c r="O34" s="249"/>
      <c r="P34" s="250"/>
      <c r="Q34" s="248"/>
      <c r="R34" s="249"/>
      <c r="S34" s="249"/>
      <c r="T34" s="249"/>
      <c r="U34" s="250"/>
      <c r="V34" s="248"/>
      <c r="W34" s="249"/>
      <c r="X34" s="249"/>
      <c r="Y34" s="249"/>
      <c r="Z34" s="250"/>
      <c r="AA34" s="248"/>
      <c r="AB34" s="249"/>
      <c r="AC34" s="249"/>
      <c r="AD34" s="249"/>
      <c r="AE34" s="250"/>
      <c r="AF34" s="248"/>
      <c r="AG34" s="249"/>
      <c r="AH34" s="249"/>
      <c r="AI34" s="249"/>
      <c r="AJ34" s="250"/>
      <c r="AK34" s="211"/>
      <c r="AL34" s="211"/>
      <c r="AM34" s="211"/>
      <c r="AN34" s="211"/>
    </row>
    <row r="35" spans="2:40" x14ac:dyDescent="0.25">
      <c r="B35" s="760"/>
      <c r="C35" s="761"/>
      <c r="D35" s="761"/>
      <c r="E35" s="761"/>
      <c r="G35" s="210"/>
      <c r="H35" s="211"/>
      <c r="I35" s="211"/>
      <c r="J35" s="211"/>
      <c r="K35" s="212"/>
      <c r="L35" s="210"/>
      <c r="M35" s="211"/>
      <c r="N35" s="211"/>
      <c r="O35" s="211"/>
      <c r="P35" s="212"/>
      <c r="Q35" s="210"/>
      <c r="R35" s="211"/>
      <c r="S35" s="211"/>
      <c r="T35" s="211"/>
      <c r="U35" s="212"/>
      <c r="V35" s="210"/>
      <c r="W35" s="211"/>
      <c r="X35" s="211"/>
      <c r="Y35" s="211"/>
      <c r="Z35" s="212"/>
      <c r="AA35" s="210"/>
      <c r="AB35" s="211"/>
      <c r="AC35" s="211"/>
      <c r="AD35" s="211"/>
      <c r="AE35" s="212"/>
      <c r="AF35" s="210"/>
      <c r="AG35" s="211"/>
      <c r="AH35" s="211"/>
      <c r="AI35" s="211"/>
      <c r="AJ35" s="212"/>
      <c r="AK35" s="211"/>
      <c r="AL35" s="211"/>
      <c r="AM35" s="211"/>
      <c r="AN35" s="211"/>
    </row>
    <row r="36" spans="2:40" x14ac:dyDescent="0.25">
      <c r="G36" s="210"/>
      <c r="H36" s="211"/>
      <c r="I36" s="211"/>
      <c r="J36" s="211"/>
      <c r="K36" s="212"/>
      <c r="L36" s="210"/>
      <c r="M36" s="211"/>
      <c r="N36" s="211"/>
      <c r="O36" s="211"/>
      <c r="P36" s="212"/>
      <c r="Q36" s="210"/>
      <c r="R36" s="211"/>
      <c r="S36" s="211"/>
      <c r="T36" s="211"/>
      <c r="U36" s="212"/>
      <c r="V36" s="210"/>
      <c r="W36" s="211"/>
      <c r="X36" s="211"/>
      <c r="Y36" s="211"/>
      <c r="Z36" s="212"/>
      <c r="AA36" s="210"/>
      <c r="AB36" s="211"/>
      <c r="AC36" s="211"/>
      <c r="AD36" s="211"/>
      <c r="AE36" s="212"/>
      <c r="AF36" s="210"/>
      <c r="AG36" s="211"/>
      <c r="AH36" s="211"/>
      <c r="AI36" s="211"/>
      <c r="AJ36" s="212"/>
      <c r="AK36" s="211"/>
      <c r="AL36" s="211"/>
      <c r="AM36" s="211"/>
      <c r="AN36" s="211"/>
    </row>
    <row r="37" spans="2:40" x14ac:dyDescent="0.25">
      <c r="B37" s="760"/>
      <c r="C37" s="761"/>
      <c r="D37" s="761"/>
      <c r="E37" s="761"/>
      <c r="G37" s="213"/>
      <c r="H37" s="214"/>
      <c r="I37" s="214"/>
      <c r="J37" s="214"/>
      <c r="K37" s="215"/>
      <c r="L37" s="213"/>
      <c r="M37" s="214"/>
      <c r="N37" s="214"/>
      <c r="O37" s="214"/>
      <c r="P37" s="215"/>
      <c r="Q37" s="213"/>
      <c r="R37" s="214"/>
      <c r="S37" s="214"/>
      <c r="T37" s="214"/>
      <c r="U37" s="215"/>
      <c r="V37" s="213"/>
      <c r="W37" s="214"/>
      <c r="X37" s="214"/>
      <c r="Y37" s="214"/>
      <c r="Z37" s="215"/>
      <c r="AA37" s="213"/>
      <c r="AB37" s="214"/>
      <c r="AC37" s="214"/>
      <c r="AD37" s="214"/>
      <c r="AE37" s="215"/>
      <c r="AF37" s="213"/>
      <c r="AG37" s="214"/>
      <c r="AH37" s="214"/>
      <c r="AI37" s="214"/>
      <c r="AJ37" s="215"/>
      <c r="AK37" s="56"/>
      <c r="AL37" s="56"/>
      <c r="AM37" s="56"/>
      <c r="AN37" s="56"/>
    </row>
    <row r="38" spans="2:40" x14ac:dyDescent="0.25">
      <c r="G38" s="56"/>
      <c r="AC38" s="109" t="s">
        <v>2000</v>
      </c>
      <c r="AF38" s="109">
        <f>'MAIN LEVEL'!Z71</f>
        <v>0</v>
      </c>
    </row>
  </sheetData>
  <mergeCells count="34">
    <mergeCell ref="AF33:AJ33"/>
    <mergeCell ref="B16:E16"/>
    <mergeCell ref="R22:W22"/>
    <mergeCell ref="V32:AJ32"/>
    <mergeCell ref="B31:E31"/>
    <mergeCell ref="B27:E27"/>
    <mergeCell ref="G32:U32"/>
    <mergeCell ref="R23:W23"/>
    <mergeCell ref="R26:W26"/>
    <mergeCell ref="B29:E29"/>
    <mergeCell ref="G18:AJ19"/>
    <mergeCell ref="B33:E33"/>
    <mergeCell ref="V33:Z33"/>
    <mergeCell ref="Q33:U33"/>
    <mergeCell ref="AA33:AE33"/>
    <mergeCell ref="H21:O21"/>
    <mergeCell ref="B37:E37"/>
    <mergeCell ref="B10:E10"/>
    <mergeCell ref="R25:W25"/>
    <mergeCell ref="B35:E35"/>
    <mergeCell ref="B15:E15"/>
    <mergeCell ref="R21:W21"/>
    <mergeCell ref="P22:Q22"/>
    <mergeCell ref="B17:E17"/>
    <mergeCell ref="L33:P33"/>
    <mergeCell ref="G33:K33"/>
    <mergeCell ref="B4:E4"/>
    <mergeCell ref="G9:Y11"/>
    <mergeCell ref="B12:E12"/>
    <mergeCell ref="B14:E14"/>
    <mergeCell ref="B6:E6"/>
    <mergeCell ref="B8:E8"/>
    <mergeCell ref="G7:AN7"/>
    <mergeCell ref="B13:E13"/>
  </mergeCells>
  <hyperlinks>
    <hyperlink ref="B4" location="PANDUAN!A1" display="PANDUAN" xr:uid="{00000000-0004-0000-3201-000000000000}"/>
    <hyperlink ref="B6" location="'EWS DIRECTORY'!A1" display="EWS DIRECTORY" xr:uid="{00000000-0004-0000-3201-000001000000}"/>
    <hyperlink ref="B8" location="'DATA PEMICU'!A1" display="DATA PEMICU" xr:uid="{00000000-0004-0000-3201-000002000000}"/>
    <hyperlink ref="B10" location="'DATA PENGUJI'!A1" display="DATA PENGUJI" xr:uid="{00000000-0004-0000-3201-000003000000}"/>
    <hyperlink ref="B12" location="'MAIN LEVEL'!A1" display="MAIN LEVEL" xr:uid="{00000000-0004-0000-3201-000004000000}"/>
  </hyperlinks>
  <pageMargins left="0.51181102362204722" right="0.15748031496062989" top="0.55118110236220474" bottom="0.55118110236220474" header="0.31496062992125978" footer="0.31496062992125978"/>
  <pageSetup paperSize="9" scale="60" orientation="landscape"/>
  <headerFooter>
    <oddFooter>&amp;Rhalaman &amp;P dari &amp;N</oddFooter>
  </headerFooter>
</worksheet>
</file>

<file path=xl/worksheets/sheet3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1-000000000000}">
  <sheetPr codeName="Sheet219">
    <tabColor theme="4" tint="-0.249977111117893"/>
  </sheetPr>
  <dimension ref="A1:AL77"/>
  <sheetViews>
    <sheetView topLeftCell="B23" zoomScaleNormal="100" workbookViewId="0">
      <selection activeCell="AQ18" sqref="AQ18:AU18"/>
    </sheetView>
  </sheetViews>
  <sheetFormatPr defaultColWidth="3.5546875" defaultRowHeight="13.8" x14ac:dyDescent="0.25"/>
  <cols>
    <col min="1" max="1" width="3" style="110" hidden="1" customWidth="1"/>
    <col min="2" max="5" width="3.88671875" style="177" customWidth="1"/>
    <col min="6" max="6" width="3.88671875" style="110" customWidth="1"/>
    <col min="7" max="7" width="4.33203125" style="109" customWidth="1"/>
    <col min="8" max="9" width="3.5546875" style="109" customWidth="1"/>
    <col min="10" max="10" width="2.88671875" style="109" customWidth="1"/>
    <col min="11" max="16" width="3.5546875" style="109" customWidth="1"/>
    <col min="17" max="18" width="2.88671875" style="109" customWidth="1"/>
    <col min="19" max="19" width="4.5546875" style="109" customWidth="1"/>
    <col min="20" max="20" width="3.6640625" style="109" customWidth="1"/>
    <col min="21" max="21" width="3.5546875" style="109" customWidth="1"/>
    <col min="22" max="16384" width="3.5546875" style="109"/>
  </cols>
  <sheetData>
    <row r="1" spans="1:37" x14ac:dyDescent="0.25">
      <c r="G1" s="178"/>
      <c r="H1" s="56"/>
      <c r="I1" s="56"/>
      <c r="J1" s="56"/>
      <c r="K1" s="56"/>
      <c r="L1" s="56"/>
      <c r="M1" s="56"/>
      <c r="N1" s="56"/>
      <c r="O1" s="56"/>
      <c r="P1" s="56"/>
      <c r="Q1" s="56"/>
      <c r="R1" s="56"/>
      <c r="S1" s="56"/>
      <c r="T1" s="56"/>
      <c r="U1" s="56"/>
      <c r="V1" s="56"/>
      <c r="W1" s="56"/>
      <c r="X1" s="56"/>
      <c r="Y1" s="56"/>
      <c r="Z1" s="56"/>
      <c r="AA1" s="56"/>
      <c r="AB1" s="56"/>
      <c r="AC1" s="56"/>
      <c r="AD1" s="56"/>
      <c r="AE1" s="56"/>
      <c r="AF1" s="56"/>
      <c r="AG1" s="56"/>
      <c r="AH1" s="56"/>
      <c r="AI1" s="56"/>
      <c r="AJ1" s="56"/>
      <c r="AK1" s="56"/>
    </row>
    <row r="2" spans="1:37" x14ac:dyDescent="0.25">
      <c r="G2" s="56" t="s">
        <v>1674</v>
      </c>
      <c r="H2" s="56"/>
      <c r="I2" s="56"/>
      <c r="J2" s="56"/>
      <c r="K2" s="56"/>
      <c r="L2" s="56"/>
      <c r="M2" s="56"/>
      <c r="N2" s="56"/>
      <c r="O2" s="56"/>
      <c r="P2" s="56"/>
      <c r="Q2" s="56"/>
      <c r="R2" s="56"/>
      <c r="S2" s="56"/>
      <c r="T2" s="56"/>
      <c r="U2" s="56"/>
      <c r="V2" s="56"/>
      <c r="W2" s="56"/>
      <c r="X2" s="56"/>
      <c r="Y2" s="56"/>
      <c r="Z2" s="56"/>
      <c r="AA2" s="56"/>
      <c r="AB2" s="56"/>
      <c r="AC2" s="56"/>
      <c r="AD2" s="56"/>
      <c r="AE2" s="56"/>
      <c r="AF2" s="56"/>
      <c r="AG2" s="56"/>
      <c r="AH2" s="56"/>
      <c r="AI2" s="56"/>
      <c r="AJ2" s="56"/>
      <c r="AK2" s="56"/>
    </row>
    <row r="3" spans="1:37" x14ac:dyDescent="0.25">
      <c r="B3" s="111"/>
      <c r="C3" s="111"/>
      <c r="D3" s="111"/>
      <c r="E3" s="111"/>
      <c r="G3" s="56" t="s">
        <v>1681</v>
      </c>
      <c r="H3" s="56"/>
      <c r="I3" s="56"/>
      <c r="J3" s="56"/>
      <c r="K3" s="56"/>
      <c r="L3" s="56"/>
      <c r="M3" s="56"/>
      <c r="N3" s="56"/>
      <c r="O3" s="56"/>
      <c r="P3" s="56"/>
      <c r="Q3" s="56"/>
      <c r="R3" s="56"/>
      <c r="S3" s="56"/>
      <c r="T3" s="56"/>
      <c r="U3" s="56"/>
      <c r="V3" s="56"/>
      <c r="W3" s="56"/>
      <c r="X3" s="56"/>
      <c r="Y3" s="56"/>
      <c r="Z3" s="56"/>
      <c r="AA3" s="56"/>
      <c r="AB3" s="56"/>
      <c r="AC3" s="56"/>
      <c r="AD3" s="56"/>
      <c r="AE3" s="56"/>
      <c r="AF3" s="56"/>
      <c r="AG3" s="56"/>
      <c r="AH3" s="56"/>
      <c r="AI3" s="56"/>
      <c r="AJ3" s="56"/>
      <c r="AK3" s="56"/>
    </row>
    <row r="4" spans="1:37" x14ac:dyDescent="0.25">
      <c r="B4" s="762" t="s">
        <v>79</v>
      </c>
      <c r="C4" s="761"/>
      <c r="D4" s="761"/>
      <c r="E4" s="761"/>
      <c r="G4" s="56"/>
      <c r="H4" s="56"/>
      <c r="I4" s="56"/>
      <c r="J4" s="56"/>
      <c r="K4" s="56"/>
      <c r="L4" s="56"/>
      <c r="M4" s="56"/>
      <c r="N4" s="56"/>
      <c r="O4" s="56"/>
      <c r="P4" s="56"/>
      <c r="Q4" s="56"/>
      <c r="R4" s="56"/>
      <c r="S4" s="56"/>
      <c r="T4" s="56"/>
      <c r="U4" s="56"/>
      <c r="V4" s="56"/>
      <c r="W4" s="56"/>
      <c r="X4" s="56"/>
      <c r="Y4" s="56"/>
      <c r="Z4" s="56"/>
      <c r="AA4" s="56"/>
      <c r="AB4" s="56"/>
      <c r="AC4" s="56"/>
      <c r="AD4" s="56"/>
      <c r="AE4" s="56"/>
      <c r="AF4" s="56"/>
      <c r="AG4" s="56"/>
      <c r="AH4" s="56"/>
      <c r="AI4" s="56"/>
      <c r="AJ4" s="56"/>
      <c r="AK4" s="56"/>
    </row>
    <row r="5" spans="1:37" x14ac:dyDescent="0.25">
      <c r="B5" s="111"/>
      <c r="C5" s="111"/>
      <c r="D5" s="111"/>
      <c r="E5" s="111"/>
      <c r="G5" s="56"/>
      <c r="H5" s="56"/>
      <c r="I5" s="56"/>
      <c r="J5" s="56"/>
      <c r="K5" s="56"/>
      <c r="L5" s="56"/>
      <c r="M5" s="56"/>
      <c r="N5" s="56"/>
      <c r="O5" s="56"/>
      <c r="P5" s="56"/>
      <c r="Q5" s="56"/>
      <c r="R5" s="56"/>
      <c r="S5" s="56"/>
      <c r="T5" s="56"/>
      <c r="U5" s="56"/>
      <c r="V5" s="56"/>
      <c r="W5" s="56"/>
      <c r="X5" s="56"/>
      <c r="Y5" s="56"/>
      <c r="Z5" s="56"/>
      <c r="AA5" s="56"/>
      <c r="AB5" s="56"/>
      <c r="AC5" s="56"/>
      <c r="AD5" s="56"/>
      <c r="AE5" s="56"/>
      <c r="AF5" s="56"/>
      <c r="AG5" s="56"/>
      <c r="AH5" s="56"/>
      <c r="AI5" s="56"/>
      <c r="AJ5" s="56"/>
      <c r="AK5" s="56"/>
    </row>
    <row r="6" spans="1:37" x14ac:dyDescent="0.25">
      <c r="B6" s="762" t="s">
        <v>87</v>
      </c>
      <c r="C6" s="761"/>
      <c r="D6" s="761"/>
      <c r="E6" s="761"/>
      <c r="G6" s="56"/>
      <c r="H6" s="56"/>
      <c r="I6" s="56"/>
      <c r="J6" s="56"/>
      <c r="K6" s="56"/>
      <c r="L6" s="56"/>
      <c r="M6" s="56"/>
      <c r="N6" s="56"/>
      <c r="O6" s="56"/>
      <c r="P6" s="56"/>
      <c r="Q6" s="56"/>
      <c r="R6" s="56"/>
      <c r="S6" s="56"/>
      <c r="T6" s="56"/>
      <c r="U6" s="56"/>
      <c r="V6" s="56"/>
      <c r="W6" s="56"/>
      <c r="X6" s="56"/>
      <c r="Y6" s="56"/>
      <c r="Z6" s="56"/>
      <c r="AA6" s="56"/>
      <c r="AB6" s="56"/>
      <c r="AC6" s="56"/>
      <c r="AD6" s="56"/>
      <c r="AE6" s="56"/>
      <c r="AF6" s="56"/>
      <c r="AG6" s="56"/>
      <c r="AH6" s="56"/>
      <c r="AI6" s="56"/>
      <c r="AJ6" s="56"/>
      <c r="AK6" s="56"/>
    </row>
    <row r="7" spans="1:37" ht="14.4" customHeight="1" x14ac:dyDescent="0.25">
      <c r="B7" s="111"/>
      <c r="C7" s="111"/>
      <c r="D7" s="111"/>
      <c r="E7" s="111"/>
      <c r="G7" s="1220" t="s">
        <v>1996</v>
      </c>
      <c r="H7" s="1094"/>
      <c r="I7" s="1094"/>
      <c r="J7" s="1094"/>
      <c r="K7" s="1094"/>
      <c r="L7" s="1094"/>
      <c r="M7" s="1094"/>
      <c r="N7" s="1094"/>
      <c r="O7" s="1094"/>
      <c r="P7" s="1094"/>
      <c r="Q7" s="1094"/>
      <c r="R7" s="1094"/>
      <c r="S7" s="1094"/>
      <c r="T7" s="1094"/>
      <c r="U7" s="1094"/>
      <c r="V7" s="1094"/>
      <c r="W7" s="1094"/>
      <c r="X7" s="1094"/>
      <c r="Y7" s="1094"/>
      <c r="Z7" s="1094"/>
      <c r="AA7" s="1094"/>
      <c r="AB7" s="1094"/>
      <c r="AC7" s="1094"/>
      <c r="AD7" s="1094"/>
      <c r="AE7" s="1094"/>
      <c r="AF7" s="1094"/>
      <c r="AG7" s="1094"/>
      <c r="AH7" s="1094"/>
      <c r="AI7" s="1094"/>
      <c r="AJ7" s="1094"/>
      <c r="AK7" s="1094"/>
    </row>
    <row r="8" spans="1:37" x14ac:dyDescent="0.25">
      <c r="B8" s="762" t="s">
        <v>94</v>
      </c>
      <c r="C8" s="761"/>
      <c r="D8" s="761"/>
      <c r="E8" s="761"/>
      <c r="G8" s="56"/>
      <c r="H8" s="56"/>
      <c r="I8" s="56"/>
      <c r="J8" s="56"/>
      <c r="K8" s="56"/>
      <c r="L8" s="56"/>
      <c r="M8" s="56"/>
      <c r="N8" s="56"/>
      <c r="O8" s="56"/>
      <c r="P8" s="56"/>
      <c r="Q8" s="56"/>
      <c r="R8" s="56"/>
      <c r="S8" s="56"/>
      <c r="T8" s="56"/>
      <c r="U8" s="56"/>
      <c r="V8" s="56"/>
      <c r="W8" s="56"/>
      <c r="X8" s="56"/>
      <c r="Y8" s="56"/>
      <c r="Z8" s="56"/>
      <c r="AA8" s="56"/>
      <c r="AB8" s="56"/>
      <c r="AC8" s="56"/>
      <c r="AD8" s="56"/>
      <c r="AE8" s="56"/>
      <c r="AF8" s="56"/>
      <c r="AG8" s="56"/>
      <c r="AH8" s="56"/>
      <c r="AI8" s="56"/>
      <c r="AJ8" s="56"/>
      <c r="AK8" s="56"/>
    </row>
    <row r="9" spans="1:37" ht="15" customHeight="1" x14ac:dyDescent="0.25">
      <c r="B9" s="111"/>
      <c r="C9" s="111"/>
      <c r="D9" s="111"/>
      <c r="E9" s="111"/>
      <c r="G9" s="961" t="str">
        <f>"Pengujian "&amp;L!G9</f>
        <v>Pengujian Fasilitas Pengurangan Penghasilan Bruto dari Kegiatan Penelitian dan Pengembangan</v>
      </c>
      <c r="H9" s="789"/>
      <c r="I9" s="789"/>
      <c r="J9" s="789"/>
      <c r="K9" s="789"/>
      <c r="L9" s="789"/>
      <c r="M9" s="789"/>
      <c r="N9" s="789"/>
      <c r="O9" s="789"/>
      <c r="P9" s="789"/>
      <c r="Q9" s="789"/>
      <c r="R9" s="789"/>
      <c r="S9" s="789"/>
      <c r="T9" s="790"/>
      <c r="U9" s="179" t="s">
        <v>796</v>
      </c>
      <c r="V9" s="180"/>
      <c r="W9" s="180"/>
      <c r="X9" s="180"/>
      <c r="Y9" s="180"/>
      <c r="Z9" s="181" t="s">
        <v>1678</v>
      </c>
      <c r="AA9" s="182" t="e">
        <f>NAMA_WP</f>
        <v>#N/A</v>
      </c>
      <c r="AB9" s="180"/>
      <c r="AC9" s="180"/>
      <c r="AD9" s="180"/>
      <c r="AE9" s="180"/>
      <c r="AF9" s="180"/>
      <c r="AG9" s="180"/>
      <c r="AH9" s="180"/>
      <c r="AI9" s="180"/>
      <c r="AJ9" s="180"/>
      <c r="AK9" s="183"/>
    </row>
    <row r="10" spans="1:37" x14ac:dyDescent="0.25">
      <c r="B10" s="762" t="s">
        <v>101</v>
      </c>
      <c r="C10" s="761"/>
      <c r="D10" s="761"/>
      <c r="E10" s="761"/>
      <c r="G10" s="804"/>
      <c r="H10" s="1094"/>
      <c r="I10" s="1094"/>
      <c r="J10" s="1094"/>
      <c r="K10" s="1094"/>
      <c r="L10" s="1094"/>
      <c r="M10" s="1094"/>
      <c r="N10" s="1094"/>
      <c r="O10" s="1094"/>
      <c r="P10" s="1094"/>
      <c r="Q10" s="1094"/>
      <c r="R10" s="1094"/>
      <c r="S10" s="1094"/>
      <c r="T10" s="805"/>
      <c r="U10" s="184" t="s">
        <v>1401</v>
      </c>
      <c r="Z10" s="185" t="s">
        <v>1678</v>
      </c>
      <c r="AA10" s="124" t="e">
        <f>NPWP</f>
        <v>#N/A</v>
      </c>
      <c r="AK10" s="186"/>
    </row>
    <row r="11" spans="1:37" x14ac:dyDescent="0.25">
      <c r="G11" s="806"/>
      <c r="H11" s="794"/>
      <c r="I11" s="794"/>
      <c r="J11" s="794"/>
      <c r="K11" s="794"/>
      <c r="L11" s="794"/>
      <c r="M11" s="794"/>
      <c r="N11" s="794"/>
      <c r="O11" s="794"/>
      <c r="P11" s="794"/>
      <c r="Q11" s="794"/>
      <c r="R11" s="794"/>
      <c r="S11" s="794"/>
      <c r="T11" s="807"/>
      <c r="U11" s="187" t="s">
        <v>1679</v>
      </c>
      <c r="V11" s="188"/>
      <c r="W11" s="188"/>
      <c r="X11" s="188"/>
      <c r="Y11" s="188"/>
      <c r="Z11" s="189" t="s">
        <v>1678</v>
      </c>
      <c r="AA11" s="190" t="e">
        <f>ID_MS_TH_PJK</f>
        <v>#N/A</v>
      </c>
      <c r="AB11" s="188"/>
      <c r="AC11" s="188"/>
      <c r="AD11" s="188"/>
      <c r="AE11" s="188"/>
      <c r="AF11" s="188"/>
      <c r="AG11" s="188"/>
      <c r="AH11" s="188"/>
      <c r="AI11" s="188"/>
      <c r="AJ11" s="188"/>
      <c r="AK11" s="191"/>
    </row>
    <row r="12" spans="1:37" x14ac:dyDescent="0.25">
      <c r="B12" s="762" t="s">
        <v>106</v>
      </c>
      <c r="C12" s="761"/>
      <c r="D12" s="761"/>
      <c r="E12" s="761"/>
      <c r="G12" s="56"/>
      <c r="H12" s="56"/>
      <c r="I12" s="56"/>
      <c r="J12" s="56"/>
      <c r="K12" s="56"/>
      <c r="L12" s="56"/>
      <c r="M12" s="56"/>
      <c r="N12" s="56"/>
      <c r="O12" s="56"/>
      <c r="P12" s="56"/>
      <c r="Q12" s="56"/>
      <c r="R12" s="56"/>
      <c r="S12" s="56"/>
      <c r="T12" s="56"/>
      <c r="U12" s="56"/>
      <c r="V12" s="56"/>
      <c r="W12" s="56"/>
      <c r="X12" s="56"/>
      <c r="Y12" s="56"/>
      <c r="Z12" s="56"/>
      <c r="AA12" s="56"/>
      <c r="AB12" s="56"/>
      <c r="AC12" s="56"/>
      <c r="AD12" s="56"/>
      <c r="AE12" s="56"/>
      <c r="AF12" s="56"/>
      <c r="AG12" s="56"/>
      <c r="AH12" s="56"/>
      <c r="AI12" s="56"/>
      <c r="AJ12" s="56"/>
      <c r="AK12" s="56"/>
    </row>
    <row r="13" spans="1:37" x14ac:dyDescent="0.25">
      <c r="B13" s="962" t="str">
        <f>HYPERLINK("#'"&amp;'EWS DIRECTORY'!$J$306&amp;"'!A1",'EWS DIRECTORY'!$J$306)</f>
        <v>L</v>
      </c>
      <c r="C13" s="761"/>
      <c r="D13" s="761"/>
      <c r="E13" s="761"/>
      <c r="G13" s="56" t="s">
        <v>1775</v>
      </c>
      <c r="H13" s="56"/>
      <c r="I13" s="56"/>
      <c r="J13" s="56"/>
      <c r="K13" s="56"/>
      <c r="L13" s="56"/>
      <c r="M13" s="56"/>
      <c r="N13" s="56"/>
      <c r="O13" s="56"/>
      <c r="P13" s="56"/>
      <c r="Q13" s="56"/>
      <c r="R13" s="56"/>
      <c r="S13" s="56"/>
      <c r="T13" s="56"/>
      <c r="U13" s="56"/>
      <c r="V13" s="56"/>
      <c r="W13" s="56"/>
      <c r="X13" s="56"/>
      <c r="Y13" s="56"/>
      <c r="Z13" s="56"/>
      <c r="AA13" s="56"/>
      <c r="AB13" s="56"/>
      <c r="AC13" s="56"/>
      <c r="AD13" s="56"/>
      <c r="AE13" s="56"/>
      <c r="AF13" s="56"/>
      <c r="AG13" s="56"/>
      <c r="AH13" s="56"/>
      <c r="AI13" s="56"/>
      <c r="AJ13" s="56"/>
      <c r="AK13" s="56"/>
    </row>
    <row r="14" spans="1:37" x14ac:dyDescent="0.25">
      <c r="B14" s="927" t="str">
        <f>HYPERLINK("#'"&amp;'EWS DIRECTORY'!$J$307&amp;"'!A1",'EWS DIRECTORY'!$J$307)</f>
        <v>L-1</v>
      </c>
      <c r="C14" s="761"/>
      <c r="D14" s="761"/>
      <c r="E14" s="761"/>
      <c r="G14" s="910" t="s">
        <v>1445</v>
      </c>
      <c r="H14" s="910" t="s">
        <v>1707</v>
      </c>
      <c r="I14" s="836"/>
      <c r="J14" s="836"/>
      <c r="K14" s="836"/>
      <c r="L14" s="836"/>
      <c r="M14" s="836"/>
      <c r="N14" s="836"/>
      <c r="O14" s="836"/>
      <c r="P14" s="836"/>
      <c r="Q14" s="836"/>
      <c r="R14" s="836"/>
      <c r="S14" s="836"/>
      <c r="T14" s="837"/>
      <c r="U14" s="910" t="s">
        <v>1708</v>
      </c>
      <c r="V14" s="837"/>
      <c r="W14" s="1218" t="s">
        <v>1776</v>
      </c>
      <c r="X14" s="824"/>
      <c r="Y14" s="824"/>
      <c r="Z14" s="824"/>
      <c r="AA14" s="824"/>
      <c r="AB14" s="824"/>
      <c r="AC14" s="824"/>
      <c r="AD14" s="824"/>
      <c r="AE14" s="824"/>
      <c r="AF14" s="825"/>
      <c r="AG14" s="1207" t="s">
        <v>1772</v>
      </c>
      <c r="AH14" s="836"/>
      <c r="AI14" s="836"/>
      <c r="AJ14" s="836"/>
      <c r="AK14" s="837"/>
    </row>
    <row r="15" spans="1:37" x14ac:dyDescent="0.25">
      <c r="B15" s="929" t="str">
        <f>HYPERLINK("#'"&amp;'EWS DIRECTORY'!$J$308&amp;"'!A1",'EWS DIRECTORY'!$J$308)</f>
        <v>L-1-1</v>
      </c>
      <c r="C15" s="761"/>
      <c r="D15" s="761"/>
      <c r="E15" s="761"/>
      <c r="G15" s="1205"/>
      <c r="H15" s="1001"/>
      <c r="I15" s="1094"/>
      <c r="J15" s="1094"/>
      <c r="K15" s="1094"/>
      <c r="L15" s="1094"/>
      <c r="M15" s="1094"/>
      <c r="N15" s="1094"/>
      <c r="O15" s="1094"/>
      <c r="P15" s="1094"/>
      <c r="Q15" s="1094"/>
      <c r="R15" s="1094"/>
      <c r="S15" s="1094"/>
      <c r="T15" s="853"/>
      <c r="U15" s="1001"/>
      <c r="V15" s="853"/>
      <c r="W15" s="1176" t="s">
        <v>1777</v>
      </c>
      <c r="X15" s="1141"/>
      <c r="Y15" s="1141"/>
      <c r="Z15" s="1141"/>
      <c r="AA15" s="1142"/>
      <c r="AB15" s="1212" t="s">
        <v>1778</v>
      </c>
      <c r="AC15" s="1141"/>
      <c r="AD15" s="1141"/>
      <c r="AE15" s="1141"/>
      <c r="AF15" s="1142"/>
      <c r="AG15" s="1001"/>
      <c r="AH15" s="1094"/>
      <c r="AI15" s="1094"/>
      <c r="AJ15" s="1094"/>
      <c r="AK15" s="853"/>
    </row>
    <row r="16" spans="1:37" ht="14.4" customHeight="1" x14ac:dyDescent="0.25">
      <c r="A16" s="110" t="e" cm="1" vm="4">
        <f t="array" aca="1" ref="A16" ca="1">_xlfn._xlws.FILTER(M16:M50,M16:M50&lt;&gt;"")</f>
        <v>#VALUE!</v>
      </c>
      <c r="B16" s="929" t="str">
        <f>HYPERLINK("#'"&amp;'EWS DIRECTORY'!$J$309&amp;"'!A1",'EWS DIRECTORY'!$J$309)</f>
        <v>L-1-2</v>
      </c>
      <c r="C16" s="761"/>
      <c r="D16" s="761"/>
      <c r="E16" s="761"/>
      <c r="G16" s="920"/>
      <c r="H16" s="838"/>
      <c r="I16" s="800"/>
      <c r="J16" s="800"/>
      <c r="K16" s="800"/>
      <c r="L16" s="800"/>
      <c r="M16" s="800"/>
      <c r="N16" s="800"/>
      <c r="O16" s="800"/>
      <c r="P16" s="800"/>
      <c r="Q16" s="800"/>
      <c r="R16" s="800"/>
      <c r="S16" s="800"/>
      <c r="T16" s="839"/>
      <c r="U16" s="838"/>
      <c r="V16" s="839"/>
      <c r="W16" s="1213"/>
      <c r="X16" s="800"/>
      <c r="Y16" s="800"/>
      <c r="Z16" s="800"/>
      <c r="AA16" s="1214"/>
      <c r="AB16" s="1213"/>
      <c r="AC16" s="800"/>
      <c r="AD16" s="800"/>
      <c r="AE16" s="800"/>
      <c r="AF16" s="1214"/>
      <c r="AG16" s="838"/>
      <c r="AH16" s="800"/>
      <c r="AI16" s="800"/>
      <c r="AJ16" s="800"/>
      <c r="AK16" s="839"/>
    </row>
    <row r="17" spans="1:38" x14ac:dyDescent="0.25">
      <c r="A17" s="110" t="s">
        <v>2032</v>
      </c>
      <c r="B17" s="929" t="str">
        <f>HYPERLINK("#'"&amp;'EWS DIRECTORY'!$J$310&amp;"'!A1",'EWS DIRECTORY'!$J$310)</f>
        <v>L-1-3</v>
      </c>
      <c r="C17" s="761"/>
      <c r="D17" s="761"/>
      <c r="E17" s="761"/>
      <c r="G17" s="192"/>
      <c r="H17" s="56"/>
      <c r="I17" s="56"/>
      <c r="J17" s="56"/>
      <c r="K17" s="56"/>
      <c r="L17" s="56"/>
      <c r="M17" s="56"/>
      <c r="N17" s="56"/>
      <c r="O17" s="56"/>
      <c r="P17" s="56"/>
      <c r="Q17" s="56"/>
      <c r="R17" s="56"/>
      <c r="S17" s="56"/>
      <c r="T17" s="56"/>
      <c r="U17" s="460"/>
      <c r="V17" s="193"/>
      <c r="W17" s="1215"/>
      <c r="X17" s="1094"/>
      <c r="Y17" s="1094"/>
      <c r="Z17" s="1094"/>
      <c r="AA17" s="853"/>
      <c r="AB17" s="1215"/>
      <c r="AC17" s="1094"/>
      <c r="AD17" s="1094"/>
      <c r="AE17" s="1094"/>
      <c r="AF17" s="853"/>
      <c r="AG17" s="1215"/>
      <c r="AH17" s="1094"/>
      <c r="AI17" s="1094"/>
      <c r="AJ17" s="1094"/>
      <c r="AK17" s="853"/>
    </row>
    <row r="18" spans="1:38" ht="42" customHeight="1" x14ac:dyDescent="0.25">
      <c r="A18" s="110" t="str" cm="1">
        <f t="array" ref="A18:A20">_xlfn._xlws.FILTER(M18:M52,M18:M52&lt;&gt;"")</f>
        <v>Berdasarkan Data Internal dan Eksternal yang dimiliki DJP</v>
      </c>
      <c r="B18" s="112"/>
      <c r="C18" s="112"/>
      <c r="D18" s="112"/>
      <c r="E18" s="112"/>
      <c r="G18" s="59">
        <v>1</v>
      </c>
      <c r="H18" s="1208" t="str">
        <f>L!G9</f>
        <v>Fasilitas Pengurangan Penghasilan Bruto dari Kegiatan Penelitian dan Pengembangan</v>
      </c>
      <c r="I18" s="1209"/>
      <c r="J18" s="1209"/>
      <c r="K18" s="1209"/>
      <c r="L18" s="60" t="s">
        <v>1681</v>
      </c>
      <c r="M18" s="1204" t="s">
        <v>1442</v>
      </c>
      <c r="N18" s="1094"/>
      <c r="O18" s="1094"/>
      <c r="P18" s="1094"/>
      <c r="Q18" s="1094"/>
      <c r="R18" s="1094"/>
      <c r="S18" s="1094"/>
      <c r="T18" s="853"/>
      <c r="U18" s="1246" t="s">
        <v>703</v>
      </c>
      <c r="V18" s="1245"/>
      <c r="W18" s="1243">
        <f>L!$R$25</f>
        <v>0</v>
      </c>
      <c r="X18" s="1244"/>
      <c r="Y18" s="1244"/>
      <c r="Z18" s="1244"/>
      <c r="AA18" s="1245"/>
      <c r="AB18" s="1243">
        <f>'L-1-1'!AT51</f>
        <v>0</v>
      </c>
      <c r="AC18" s="1244"/>
      <c r="AD18" s="1244"/>
      <c r="AE18" s="1244"/>
      <c r="AF18" s="1245"/>
      <c r="AG18" s="1243">
        <f>AB18-W18</f>
        <v>0</v>
      </c>
      <c r="AH18" s="1244"/>
      <c r="AI18" s="1244"/>
      <c r="AJ18" s="1244"/>
      <c r="AK18" s="1245"/>
    </row>
    <row r="19" spans="1:38" ht="28.5" customHeight="1" x14ac:dyDescent="0.25">
      <c r="A19" s="110" t="str">
        <v>Berdasarkan pemeriksaan langsung terhadap bukti pendukung</v>
      </c>
      <c r="B19" s="112"/>
      <c r="C19" s="112"/>
      <c r="D19" s="112"/>
      <c r="E19" s="112"/>
      <c r="G19" s="59"/>
      <c r="H19" s="1210"/>
      <c r="I19" s="1209"/>
      <c r="J19" s="1209"/>
      <c r="K19" s="1209"/>
      <c r="L19" s="60"/>
      <c r="M19" s="1094"/>
      <c r="N19" s="1094"/>
      <c r="O19" s="1094"/>
      <c r="P19" s="1094"/>
      <c r="Q19" s="1094"/>
      <c r="R19" s="1094"/>
      <c r="S19" s="1094"/>
      <c r="T19" s="853"/>
      <c r="U19" s="565"/>
      <c r="V19" s="566"/>
      <c r="W19" s="1243"/>
      <c r="X19" s="1244"/>
      <c r="Y19" s="1244"/>
      <c r="Z19" s="1244"/>
      <c r="AA19" s="1245"/>
      <c r="AB19" s="1243"/>
      <c r="AC19" s="1244"/>
      <c r="AD19" s="1244"/>
      <c r="AE19" s="1244"/>
      <c r="AF19" s="1245"/>
      <c r="AG19" s="1243"/>
      <c r="AH19" s="1244"/>
      <c r="AI19" s="1244"/>
      <c r="AJ19" s="1244"/>
      <c r="AK19" s="1245"/>
    </row>
    <row r="20" spans="1:38" x14ac:dyDescent="0.25">
      <c r="A20" s="110" t="str">
        <v>Berdasarkan Data Pemicu dan Data Penguji</v>
      </c>
      <c r="B20" s="112"/>
      <c r="C20" s="112"/>
      <c r="D20" s="112"/>
      <c r="E20" s="112"/>
      <c r="G20" s="192"/>
      <c r="H20" s="1208"/>
      <c r="I20" s="1209"/>
      <c r="J20" s="1209"/>
      <c r="K20" s="1209"/>
      <c r="L20" s="56"/>
      <c r="M20" s="1204"/>
      <c r="N20" s="1094"/>
      <c r="O20" s="1094"/>
      <c r="P20" s="1094"/>
      <c r="Q20" s="1094"/>
      <c r="R20" s="1094"/>
      <c r="S20" s="1094"/>
      <c r="T20" s="853"/>
      <c r="U20" s="565"/>
      <c r="V20" s="566"/>
      <c r="W20" s="567"/>
      <c r="X20" s="568"/>
      <c r="Y20" s="568"/>
      <c r="Z20" s="568"/>
      <c r="AA20" s="568"/>
      <c r="AB20" s="567"/>
      <c r="AC20" s="568"/>
      <c r="AD20" s="568"/>
      <c r="AE20" s="568"/>
      <c r="AF20" s="568"/>
      <c r="AG20" s="567"/>
      <c r="AH20" s="568"/>
      <c r="AI20" s="568"/>
      <c r="AJ20" s="568"/>
      <c r="AK20" s="569"/>
    </row>
    <row r="21" spans="1:38" ht="51" customHeight="1" x14ac:dyDescent="0.25">
      <c r="B21" s="112"/>
      <c r="C21" s="112"/>
      <c r="D21" s="112"/>
      <c r="E21" s="112"/>
      <c r="G21" s="59">
        <v>2</v>
      </c>
      <c r="H21" s="1208" t="str">
        <f>L!G9</f>
        <v>Fasilitas Pengurangan Penghasilan Bruto dari Kegiatan Penelitian dan Pengembangan</v>
      </c>
      <c r="I21" s="1209"/>
      <c r="J21" s="1209"/>
      <c r="K21" s="1209"/>
      <c r="L21" s="60" t="s">
        <v>1681</v>
      </c>
      <c r="M21" s="1204" t="s">
        <v>1460</v>
      </c>
      <c r="N21" s="1094"/>
      <c r="O21" s="1094"/>
      <c r="P21" s="1094"/>
      <c r="Q21" s="1094"/>
      <c r="R21" s="1094"/>
      <c r="S21" s="1094"/>
      <c r="T21" s="853"/>
      <c r="U21" s="1246" t="s">
        <v>705</v>
      </c>
      <c r="V21" s="1245"/>
      <c r="W21" s="1243">
        <f>L!$R$25</f>
        <v>0</v>
      </c>
      <c r="X21" s="1244"/>
      <c r="Y21" s="1244"/>
      <c r="Z21" s="1244"/>
      <c r="AA21" s="1245"/>
      <c r="AB21" s="1243">
        <f>'L-1-2'!AI26</f>
        <v>0</v>
      </c>
      <c r="AC21" s="1244"/>
      <c r="AD21" s="1244"/>
      <c r="AE21" s="1244"/>
      <c r="AF21" s="1245"/>
      <c r="AG21" s="1243">
        <f>AB21-W21</f>
        <v>0</v>
      </c>
      <c r="AH21" s="1244"/>
      <c r="AI21" s="1244"/>
      <c r="AJ21" s="1244"/>
      <c r="AK21" s="1245"/>
    </row>
    <row r="22" spans="1:38" ht="20.25" customHeight="1" x14ac:dyDescent="0.25">
      <c r="B22" s="112"/>
      <c r="C22" s="112"/>
      <c r="D22" s="112"/>
      <c r="E22" s="112"/>
      <c r="G22" s="59"/>
      <c r="H22" s="1210"/>
      <c r="I22" s="1209"/>
      <c r="J22" s="1209"/>
      <c r="K22" s="1209"/>
      <c r="L22" s="60"/>
      <c r="M22" s="1094"/>
      <c r="N22" s="1094"/>
      <c r="O22" s="1094"/>
      <c r="P22" s="1094"/>
      <c r="Q22" s="1094"/>
      <c r="R22" s="1094"/>
      <c r="S22" s="1094"/>
      <c r="T22" s="853"/>
      <c r="U22" s="565"/>
      <c r="V22" s="566"/>
      <c r="W22" s="1243"/>
      <c r="X22" s="1244"/>
      <c r="Y22" s="1244"/>
      <c r="Z22" s="1244"/>
      <c r="AA22" s="1245"/>
      <c r="AB22" s="1243"/>
      <c r="AC22" s="1244"/>
      <c r="AD22" s="1244"/>
      <c r="AE22" s="1244"/>
      <c r="AF22" s="1245"/>
      <c r="AG22" s="1243"/>
      <c r="AH22" s="1244"/>
      <c r="AI22" s="1244"/>
      <c r="AJ22" s="1244"/>
      <c r="AK22" s="1245"/>
    </row>
    <row r="23" spans="1:38" x14ac:dyDescent="0.25">
      <c r="G23" s="59"/>
      <c r="H23" s="564"/>
      <c r="I23" s="564"/>
      <c r="J23" s="564"/>
      <c r="K23" s="564"/>
      <c r="L23" s="60"/>
      <c r="M23" s="457"/>
      <c r="N23" s="457"/>
      <c r="O23" s="457"/>
      <c r="P23" s="457"/>
      <c r="Q23" s="457"/>
      <c r="R23" s="457"/>
      <c r="S23" s="457"/>
      <c r="T23" s="457"/>
      <c r="U23" s="565"/>
      <c r="V23" s="566"/>
      <c r="W23" s="567"/>
      <c r="X23" s="568"/>
      <c r="Y23" s="568"/>
      <c r="Z23" s="568"/>
      <c r="AA23" s="568"/>
      <c r="AB23" s="567"/>
      <c r="AC23" s="568"/>
      <c r="AD23" s="568"/>
      <c r="AE23" s="568"/>
      <c r="AF23" s="568"/>
      <c r="AG23" s="567"/>
      <c r="AH23" s="568"/>
      <c r="AI23" s="568"/>
      <c r="AJ23" s="568"/>
      <c r="AK23" s="569"/>
    </row>
    <row r="24" spans="1:38" x14ac:dyDescent="0.25">
      <c r="B24" s="426"/>
      <c r="C24" s="426"/>
      <c r="D24" s="426"/>
      <c r="E24" s="426"/>
      <c r="G24" s="59">
        <v>3</v>
      </c>
      <c r="H24" s="1208" t="str">
        <f>H21</f>
        <v>Fasilitas Pengurangan Penghasilan Bruto dari Kegiatan Penelitian dan Pengembangan</v>
      </c>
      <c r="I24" s="1209"/>
      <c r="J24" s="1209"/>
      <c r="K24" s="1209"/>
      <c r="L24" s="60" t="s">
        <v>1681</v>
      </c>
      <c r="M24" s="1204" t="s">
        <v>1472</v>
      </c>
      <c r="N24" s="1094"/>
      <c r="O24" s="1094"/>
      <c r="P24" s="1094"/>
      <c r="Q24" s="1094"/>
      <c r="R24" s="1094"/>
      <c r="S24" s="1094"/>
      <c r="T24" s="853"/>
      <c r="U24" s="1246" t="s">
        <v>707</v>
      </c>
      <c r="V24" s="1245"/>
      <c r="W24" s="1243">
        <f>L!$R$25</f>
        <v>0</v>
      </c>
      <c r="X24" s="1244"/>
      <c r="Y24" s="1244"/>
      <c r="Z24" s="1244"/>
      <c r="AA24" s="1245"/>
      <c r="AB24" s="1243">
        <f>'L-1-3'!$L$31</f>
        <v>0</v>
      </c>
      <c r="AC24" s="1244"/>
      <c r="AD24" s="1244"/>
      <c r="AE24" s="1244"/>
      <c r="AF24" s="1245"/>
      <c r="AG24" s="1243">
        <f>AB24-W24</f>
        <v>0</v>
      </c>
      <c r="AH24" s="1244"/>
      <c r="AI24" s="1244"/>
      <c r="AJ24" s="1244"/>
      <c r="AK24" s="1245"/>
    </row>
    <row r="25" spans="1:38" ht="54.75" customHeight="1" x14ac:dyDescent="0.25">
      <c r="G25" s="59"/>
      <c r="H25" s="1210"/>
      <c r="I25" s="1209"/>
      <c r="J25" s="1209"/>
      <c r="K25" s="1209"/>
      <c r="L25" s="60"/>
      <c r="M25" s="1094"/>
      <c r="N25" s="1094"/>
      <c r="O25" s="1094"/>
      <c r="P25" s="1094"/>
      <c r="Q25" s="1094"/>
      <c r="R25" s="1094"/>
      <c r="S25" s="1094"/>
      <c r="T25" s="853"/>
      <c r="U25" s="565"/>
      <c r="V25" s="566"/>
      <c r="W25" s="570"/>
      <c r="X25" s="571"/>
      <c r="Y25" s="571"/>
      <c r="Z25" s="571"/>
      <c r="AA25" s="571"/>
      <c r="AB25" s="570"/>
      <c r="AC25" s="571"/>
      <c r="AD25" s="571"/>
      <c r="AE25" s="571"/>
      <c r="AF25" s="571"/>
      <c r="AG25" s="570"/>
      <c r="AH25" s="571"/>
      <c r="AI25" s="571"/>
      <c r="AJ25" s="571"/>
      <c r="AK25" s="572"/>
    </row>
    <row r="26" spans="1:38" ht="15" customHeight="1" thickBot="1" x14ac:dyDescent="0.3">
      <c r="B26" s="426"/>
      <c r="C26" s="426"/>
      <c r="D26" s="426"/>
      <c r="E26" s="426"/>
      <c r="G26" s="194"/>
      <c r="H26" s="61"/>
      <c r="I26" s="61"/>
      <c r="J26" s="61"/>
      <c r="K26" s="61"/>
      <c r="L26" s="61"/>
      <c r="M26" s="61"/>
      <c r="N26" s="61"/>
      <c r="O26" s="61"/>
      <c r="P26" s="61"/>
      <c r="Q26" s="61"/>
      <c r="R26" s="61"/>
      <c r="S26" s="61"/>
      <c r="T26" s="61"/>
      <c r="U26" s="195"/>
      <c r="V26" s="196"/>
      <c r="W26" s="195"/>
      <c r="X26" s="196"/>
      <c r="Y26" s="196"/>
      <c r="Z26" s="196"/>
      <c r="AA26" s="196"/>
      <c r="AB26" s="195"/>
      <c r="AC26" s="196"/>
      <c r="AD26" s="196"/>
      <c r="AE26" s="196"/>
      <c r="AF26" s="196"/>
      <c r="AG26" s="195"/>
      <c r="AH26" s="196"/>
      <c r="AI26" s="196"/>
      <c r="AJ26" s="196"/>
      <c r="AK26" s="197"/>
    </row>
    <row r="27" spans="1:38" ht="15" customHeight="1" thickTop="1" x14ac:dyDescent="0.25">
      <c r="G27" s="56"/>
      <c r="H27" s="56"/>
      <c r="I27" s="56"/>
      <c r="J27" s="56"/>
      <c r="K27" s="56"/>
      <c r="L27" s="56"/>
      <c r="M27" s="56"/>
      <c r="N27" s="56"/>
      <c r="O27" s="56"/>
      <c r="P27" s="56"/>
      <c r="Q27" s="56"/>
      <c r="R27" s="56"/>
      <c r="S27" s="56"/>
      <c r="T27" s="56"/>
      <c r="U27" s="56"/>
      <c r="V27" s="56"/>
      <c r="W27" s="56"/>
      <c r="X27" s="56"/>
      <c r="Y27" s="56"/>
      <c r="Z27" s="56"/>
      <c r="AA27" s="56"/>
      <c r="AB27" s="56"/>
      <c r="AC27" s="56"/>
      <c r="AD27" s="56"/>
      <c r="AE27" s="56"/>
      <c r="AF27" s="56"/>
      <c r="AG27" s="56"/>
      <c r="AH27" s="56"/>
      <c r="AI27" s="56"/>
      <c r="AJ27" s="56"/>
      <c r="AK27" s="56"/>
    </row>
    <row r="28" spans="1:38" ht="14.4" customHeight="1" x14ac:dyDescent="0.25">
      <c r="B28" s="760"/>
      <c r="C28" s="761"/>
      <c r="D28" s="761"/>
      <c r="E28" s="761"/>
      <c r="G28" s="198" t="s">
        <v>1779</v>
      </c>
      <c r="H28" s="199"/>
      <c r="I28" s="199"/>
      <c r="J28" s="199"/>
      <c r="K28" s="199"/>
      <c r="L28" s="199"/>
      <c r="M28" s="199"/>
      <c r="N28" s="199"/>
      <c r="O28" s="199"/>
      <c r="P28" s="199"/>
      <c r="Q28" s="199"/>
      <c r="R28" s="199"/>
      <c r="S28" s="199"/>
      <c r="T28" s="199"/>
      <c r="U28" s="199"/>
      <c r="V28" s="199"/>
      <c r="W28" s="199"/>
      <c r="X28" s="199"/>
      <c r="Y28" s="199"/>
      <c r="Z28" s="199"/>
      <c r="AA28" s="199"/>
      <c r="AB28" s="199"/>
      <c r="AC28" s="199"/>
      <c r="AD28" s="199"/>
      <c r="AE28" s="199"/>
      <c r="AF28" s="199"/>
      <c r="AG28" s="199"/>
      <c r="AH28" s="199"/>
      <c r="AI28" s="199"/>
      <c r="AJ28" s="199"/>
      <c r="AK28" s="200"/>
      <c r="AL28" s="110"/>
    </row>
    <row r="29" spans="1:38" x14ac:dyDescent="0.25">
      <c r="G29" s="201" t="s">
        <v>1445</v>
      </c>
      <c r="H29" s="970" t="s">
        <v>1780</v>
      </c>
      <c r="I29" s="764"/>
      <c r="J29" s="764"/>
      <c r="K29" s="764"/>
      <c r="L29" s="764"/>
      <c r="M29" s="764"/>
      <c r="N29" s="764"/>
      <c r="O29" s="764"/>
      <c r="P29" s="764"/>
      <c r="Q29" s="764"/>
      <c r="R29" s="764"/>
      <c r="S29" s="764"/>
      <c r="T29" s="764"/>
      <c r="U29" s="764"/>
      <c r="V29" s="764"/>
      <c r="W29" s="764"/>
      <c r="X29" s="764"/>
      <c r="Y29" s="764"/>
      <c r="Z29" s="764"/>
      <c r="AA29" s="764"/>
      <c r="AB29" s="764"/>
      <c r="AC29" s="764"/>
      <c r="AD29" s="764"/>
      <c r="AE29" s="764"/>
      <c r="AF29" s="764"/>
      <c r="AG29" s="764"/>
      <c r="AH29" s="764"/>
      <c r="AI29" s="764"/>
      <c r="AJ29" s="764"/>
      <c r="AK29" s="765"/>
      <c r="AL29" s="110"/>
    </row>
    <row r="30" spans="1:38" ht="14.4" customHeight="1" x14ac:dyDescent="0.25">
      <c r="B30" s="760"/>
      <c r="C30" s="761"/>
      <c r="D30" s="761"/>
      <c r="E30" s="761"/>
      <c r="G30" s="520" t="s">
        <v>1781</v>
      </c>
      <c r="H30" s="971" t="str">
        <f>"Berdasarkan hasil pengujian-pengujian tersebut, pemeriksaan atas "&amp;$H$18&amp;"  disimpulkan sebagai berikut :"</f>
        <v>Berdasarkan hasil pengujian-pengujian tersebut, pemeriksaan atas Fasilitas Pengurangan Penghasilan Bruto dari Kegiatan Penelitian dan Pengembangan  disimpulkan sebagai berikut :</v>
      </c>
      <c r="I30" s="789"/>
      <c r="J30" s="789"/>
      <c r="K30" s="789"/>
      <c r="L30" s="789"/>
      <c r="M30" s="789"/>
      <c r="N30" s="789"/>
      <c r="O30" s="789"/>
      <c r="P30" s="789"/>
      <c r="Q30" s="789"/>
      <c r="R30" s="789"/>
      <c r="S30" s="789"/>
      <c r="T30" s="789"/>
      <c r="U30" s="789"/>
      <c r="V30" s="789"/>
      <c r="W30" s="789"/>
      <c r="X30" s="789"/>
      <c r="Y30" s="789"/>
      <c r="Z30" s="789"/>
      <c r="AA30" s="789"/>
      <c r="AB30" s="789"/>
      <c r="AC30" s="789"/>
      <c r="AD30" s="789"/>
      <c r="AE30" s="789"/>
      <c r="AF30" s="789"/>
      <c r="AG30" s="789"/>
      <c r="AH30" s="789"/>
      <c r="AI30" s="789"/>
      <c r="AJ30" s="789"/>
      <c r="AK30" s="790"/>
      <c r="AL30" s="110"/>
    </row>
    <row r="31" spans="1:38" x14ac:dyDescent="0.25">
      <c r="G31" s="521"/>
      <c r="H31" s="804"/>
      <c r="I31" s="1094"/>
      <c r="J31" s="1094"/>
      <c r="K31" s="1094"/>
      <c r="L31" s="1094"/>
      <c r="M31" s="1094"/>
      <c r="N31" s="1094"/>
      <c r="O31" s="1094"/>
      <c r="P31" s="1094"/>
      <c r="Q31" s="1094"/>
      <c r="R31" s="1094"/>
      <c r="S31" s="1094"/>
      <c r="T31" s="1094"/>
      <c r="U31" s="1094"/>
      <c r="V31" s="1094"/>
      <c r="W31" s="1094"/>
      <c r="X31" s="1094"/>
      <c r="Y31" s="1094"/>
      <c r="Z31" s="1094"/>
      <c r="AA31" s="1094"/>
      <c r="AB31" s="1094"/>
      <c r="AC31" s="1094"/>
      <c r="AD31" s="1094"/>
      <c r="AE31" s="1094"/>
      <c r="AF31" s="1094"/>
      <c r="AG31" s="1094"/>
      <c r="AH31" s="1094"/>
      <c r="AI31" s="1094"/>
      <c r="AJ31" s="1094"/>
      <c r="AK31" s="805"/>
      <c r="AL31" s="110"/>
    </row>
    <row r="32" spans="1:38" x14ac:dyDescent="0.25">
      <c r="B32" s="760"/>
      <c r="C32" s="761"/>
      <c r="D32" s="761"/>
      <c r="E32" s="761"/>
      <c r="G32" s="521"/>
      <c r="H32" s="202" t="str">
        <f>$H$18&amp;" menurut pemeriksa :"</f>
        <v>Fasilitas Pengurangan Penghasilan Bruto dari Kegiatan Penelitian dan Pengembangan menurut pemeriksa :</v>
      </c>
      <c r="I32" s="203"/>
      <c r="J32" s="203"/>
      <c r="K32" s="203"/>
      <c r="L32" s="203"/>
      <c r="M32" s="203"/>
      <c r="N32" s="203"/>
      <c r="O32" s="203"/>
      <c r="P32" s="203"/>
      <c r="Q32" s="203"/>
      <c r="R32" s="203"/>
      <c r="S32" s="203"/>
      <c r="T32" s="203"/>
      <c r="U32" s="203"/>
      <c r="V32" s="203"/>
      <c r="W32" s="203"/>
      <c r="X32" s="203"/>
      <c r="Y32" s="203"/>
      <c r="Z32" s="203"/>
      <c r="AA32" s="203"/>
      <c r="AB32" s="203"/>
      <c r="AK32" s="186"/>
      <c r="AL32" s="110"/>
    </row>
    <row r="33" spans="2:38" ht="14.4" customHeight="1" x14ac:dyDescent="0.25">
      <c r="G33" s="521"/>
      <c r="H33" s="202" t="s">
        <v>1681</v>
      </c>
      <c r="I33" s="939" t="s">
        <v>1782</v>
      </c>
      <c r="J33" s="1094"/>
      <c r="K33" s="1094"/>
      <c r="L33" s="1094"/>
      <c r="M33" s="1094"/>
      <c r="N33" s="1094"/>
      <c r="O33" s="1094"/>
      <c r="P33" s="1094"/>
      <c r="Q33" s="1094"/>
      <c r="R33" s="1094"/>
      <c r="S33" s="1094"/>
      <c r="T33" s="1094"/>
      <c r="U33" s="1094"/>
      <c r="V33" s="1094"/>
      <c r="W33" s="203" t="s">
        <v>1684</v>
      </c>
      <c r="X33" s="974">
        <f>IF(I34="Tidak Dilakukan Pengujian",X35,
IF(I34=M18,AB18,
IF(I34=M21,AB21,
IF(I34=M24,AB24,"Pilih teknik yang lain"))))</f>
        <v>0</v>
      </c>
      <c r="Y33" s="1094"/>
      <c r="Z33" s="1094"/>
      <c r="AA33" s="1094"/>
      <c r="AB33" s="1094"/>
      <c r="AK33" s="186"/>
      <c r="AL33" s="110"/>
    </row>
    <row r="34" spans="2:38" ht="14.4" customHeight="1" x14ac:dyDescent="0.25">
      <c r="B34" s="760"/>
      <c r="C34" s="761"/>
      <c r="D34" s="761"/>
      <c r="E34" s="761"/>
      <c r="G34" s="521"/>
      <c r="H34" s="202"/>
      <c r="I34" s="939" t="s">
        <v>2032</v>
      </c>
      <c r="J34" s="1094"/>
      <c r="K34" s="1094"/>
      <c r="L34" s="1094"/>
      <c r="M34" s="1094"/>
      <c r="N34" s="1094"/>
      <c r="O34" s="1094"/>
      <c r="P34" s="1094"/>
      <c r="Q34" s="1094"/>
      <c r="R34" s="1094"/>
      <c r="S34" s="1094"/>
      <c r="T34" s="1094"/>
      <c r="U34" s="1094"/>
      <c r="V34" s="1094"/>
      <c r="W34" s="203"/>
      <c r="X34" s="522"/>
      <c r="Y34" s="522"/>
      <c r="Z34" s="522"/>
      <c r="AA34" s="522"/>
      <c r="AB34" s="522"/>
      <c r="AC34" s="204"/>
      <c r="AD34" s="204"/>
      <c r="AE34" s="204"/>
      <c r="AF34" s="204"/>
      <c r="AG34" s="204"/>
      <c r="AH34" s="204"/>
      <c r="AI34" s="204"/>
      <c r="AJ34" s="204"/>
      <c r="AK34" s="444"/>
      <c r="AL34" s="110"/>
    </row>
    <row r="35" spans="2:38" x14ac:dyDescent="0.25">
      <c r="G35" s="521"/>
      <c r="H35" s="202" t="s">
        <v>1681</v>
      </c>
      <c r="I35" s="939" t="s">
        <v>1783</v>
      </c>
      <c r="J35" s="1094"/>
      <c r="K35" s="1094"/>
      <c r="L35" s="1094"/>
      <c r="M35" s="1094"/>
      <c r="N35" s="1094"/>
      <c r="O35" s="1094"/>
      <c r="P35" s="1094"/>
      <c r="Q35" s="1094"/>
      <c r="R35" s="1094"/>
      <c r="S35" s="1094"/>
      <c r="T35" s="1094"/>
      <c r="U35" s="1094"/>
      <c r="V35" s="1094"/>
      <c r="W35" s="203" t="s">
        <v>1684</v>
      </c>
      <c r="X35" s="968">
        <f>L!R25</f>
        <v>0</v>
      </c>
      <c r="Y35" s="794"/>
      <c r="Z35" s="794"/>
      <c r="AA35" s="794"/>
      <c r="AB35" s="794"/>
      <c r="AC35" s="204"/>
      <c r="AD35" s="204"/>
      <c r="AE35" s="204"/>
      <c r="AF35" s="204"/>
      <c r="AG35" s="204"/>
      <c r="AH35" s="204"/>
      <c r="AI35" s="204"/>
      <c r="AJ35" s="204"/>
      <c r="AK35" s="444"/>
      <c r="AL35" s="110"/>
    </row>
    <row r="36" spans="2:38" x14ac:dyDescent="0.25">
      <c r="B36" s="760"/>
      <c r="C36" s="761"/>
      <c r="D36" s="761"/>
      <c r="E36" s="761"/>
      <c r="G36" s="521"/>
      <c r="H36" s="202" t="s">
        <v>1772</v>
      </c>
      <c r="I36" s="203"/>
      <c r="J36" s="203"/>
      <c r="K36" s="203"/>
      <c r="L36" s="203"/>
      <c r="M36" s="203"/>
      <c r="N36" s="203"/>
      <c r="O36" s="203"/>
      <c r="P36" s="203"/>
      <c r="Q36" s="203"/>
      <c r="R36" s="203"/>
      <c r="S36" s="203"/>
      <c r="T36" s="203"/>
      <c r="U36" s="203"/>
      <c r="V36" s="203"/>
      <c r="W36" s="203" t="s">
        <v>1684</v>
      </c>
      <c r="X36" s="966">
        <f>X33-X35</f>
        <v>0</v>
      </c>
      <c r="Y36" s="789"/>
      <c r="Z36" s="789"/>
      <c r="AA36" s="789"/>
      <c r="AB36" s="789"/>
      <c r="AC36" s="204"/>
      <c r="AD36" s="204"/>
      <c r="AE36" s="204"/>
      <c r="AF36" s="204"/>
      <c r="AG36" s="204"/>
      <c r="AH36" s="204"/>
      <c r="AI36" s="204"/>
      <c r="AJ36" s="204"/>
      <c r="AK36" s="444"/>
      <c r="AL36" s="110"/>
    </row>
    <row r="37" spans="2:38" x14ac:dyDescent="0.25">
      <c r="G37" s="521"/>
      <c r="H37" s="202"/>
      <c r="I37" s="203"/>
      <c r="J37" s="203"/>
      <c r="K37" s="203"/>
      <c r="L37" s="203"/>
      <c r="M37" s="203"/>
      <c r="N37" s="203"/>
      <c r="O37" s="203"/>
      <c r="P37" s="203"/>
      <c r="Q37" s="203"/>
      <c r="R37" s="203"/>
      <c r="S37" s="203"/>
      <c r="T37" s="203"/>
      <c r="U37" s="203"/>
      <c r="V37" s="203"/>
      <c r="W37" s="203"/>
      <c r="X37" s="522"/>
      <c r="Y37" s="522"/>
      <c r="Z37" s="522"/>
      <c r="AA37" s="522"/>
      <c r="AB37" s="522"/>
      <c r="AC37" s="204"/>
      <c r="AD37" s="204"/>
      <c r="AE37" s="204"/>
      <c r="AF37" s="204"/>
      <c r="AG37" s="204"/>
      <c r="AH37" s="204"/>
      <c r="AI37" s="204"/>
      <c r="AJ37" s="204"/>
      <c r="AK37" s="444"/>
      <c r="AL37" s="110"/>
    </row>
    <row r="38" spans="2:38" x14ac:dyDescent="0.25">
      <c r="B38" s="760"/>
      <c r="C38" s="761"/>
      <c r="D38" s="761"/>
      <c r="E38" s="761"/>
      <c r="G38" s="521" t="s">
        <v>1784</v>
      </c>
      <c r="H38" s="202" t="s">
        <v>1785</v>
      </c>
      <c r="I38" s="203"/>
      <c r="J38" s="203"/>
      <c r="K38" s="203"/>
      <c r="L38" s="203"/>
      <c r="M38" s="203"/>
      <c r="N38" s="203"/>
      <c r="O38" s="203"/>
      <c r="P38" s="203"/>
      <c r="Q38" s="203"/>
      <c r="R38" s="203"/>
      <c r="S38" s="203"/>
      <c r="T38" s="203"/>
      <c r="U38" s="203"/>
      <c r="V38" s="203"/>
      <c r="W38" s="203"/>
      <c r="X38" s="203"/>
      <c r="Y38" s="203"/>
      <c r="Z38" s="203"/>
      <c r="AA38" s="203"/>
      <c r="AB38" s="203"/>
      <c r="AC38" s="204"/>
      <c r="AD38" s="204"/>
      <c r="AE38" s="204"/>
      <c r="AF38" s="204"/>
      <c r="AG38" s="204"/>
      <c r="AH38" s="204"/>
      <c r="AI38" s="204"/>
      <c r="AJ38" s="204"/>
      <c r="AK38" s="444"/>
      <c r="AL38" s="110"/>
    </row>
    <row r="39" spans="2:38" x14ac:dyDescent="0.25">
      <c r="G39" s="521"/>
      <c r="H39" s="972" t="s">
        <v>1786</v>
      </c>
      <c r="I39" s="1094"/>
      <c r="J39" s="1094"/>
      <c r="K39" s="1094"/>
      <c r="L39" s="1094"/>
      <c r="M39" s="1094"/>
      <c r="N39" s="1094"/>
      <c r="O39" s="1094"/>
      <c r="P39" s="1094"/>
      <c r="Q39" s="1094"/>
      <c r="R39" s="1094"/>
      <c r="S39" s="1094"/>
      <c r="T39" s="1094"/>
      <c r="U39" s="1094"/>
      <c r="V39" s="1094"/>
      <c r="W39" s="1094"/>
      <c r="X39" s="1094"/>
      <c r="Y39" s="1094"/>
      <c r="Z39" s="1094"/>
      <c r="AA39" s="1094"/>
      <c r="AB39" s="1094"/>
      <c r="AC39" s="1094"/>
      <c r="AD39" s="1094"/>
      <c r="AE39" s="1094"/>
      <c r="AF39" s="1094"/>
      <c r="AG39" s="1094"/>
      <c r="AH39" s="1094"/>
      <c r="AI39" s="1094"/>
      <c r="AJ39" s="1094"/>
      <c r="AK39" s="805"/>
      <c r="AL39" s="110"/>
    </row>
    <row r="40" spans="2:38" x14ac:dyDescent="0.25">
      <c r="G40" s="521"/>
      <c r="H40" s="804"/>
      <c r="I40" s="1094"/>
      <c r="J40" s="1094"/>
      <c r="K40" s="1094"/>
      <c r="L40" s="1094"/>
      <c r="M40" s="1094"/>
      <c r="N40" s="1094"/>
      <c r="O40" s="1094"/>
      <c r="P40" s="1094"/>
      <c r="Q40" s="1094"/>
      <c r="R40" s="1094"/>
      <c r="S40" s="1094"/>
      <c r="T40" s="1094"/>
      <c r="U40" s="1094"/>
      <c r="V40" s="1094"/>
      <c r="W40" s="1094"/>
      <c r="X40" s="1094"/>
      <c r="Y40" s="1094"/>
      <c r="Z40" s="1094"/>
      <c r="AA40" s="1094"/>
      <c r="AB40" s="1094"/>
      <c r="AC40" s="1094"/>
      <c r="AD40" s="1094"/>
      <c r="AE40" s="1094"/>
      <c r="AF40" s="1094"/>
      <c r="AG40" s="1094"/>
      <c r="AH40" s="1094"/>
      <c r="AI40" s="1094"/>
      <c r="AJ40" s="1094"/>
      <c r="AK40" s="805"/>
      <c r="AL40" s="110"/>
    </row>
    <row r="41" spans="2:38" x14ac:dyDescent="0.25">
      <c r="G41" s="521"/>
      <c r="H41" s="804"/>
      <c r="I41" s="1094"/>
      <c r="J41" s="1094"/>
      <c r="K41" s="1094"/>
      <c r="L41" s="1094"/>
      <c r="M41" s="1094"/>
      <c r="N41" s="1094"/>
      <c r="O41" s="1094"/>
      <c r="P41" s="1094"/>
      <c r="Q41" s="1094"/>
      <c r="R41" s="1094"/>
      <c r="S41" s="1094"/>
      <c r="T41" s="1094"/>
      <c r="U41" s="1094"/>
      <c r="V41" s="1094"/>
      <c r="W41" s="1094"/>
      <c r="X41" s="1094"/>
      <c r="Y41" s="1094"/>
      <c r="Z41" s="1094"/>
      <c r="AA41" s="1094"/>
      <c r="AB41" s="1094"/>
      <c r="AC41" s="1094"/>
      <c r="AD41" s="1094"/>
      <c r="AE41" s="1094"/>
      <c r="AF41" s="1094"/>
      <c r="AG41" s="1094"/>
      <c r="AH41" s="1094"/>
      <c r="AI41" s="1094"/>
      <c r="AJ41" s="1094"/>
      <c r="AK41" s="805"/>
      <c r="AL41" s="110"/>
    </row>
    <row r="42" spans="2:38" x14ac:dyDescent="0.25">
      <c r="G42" s="521"/>
      <c r="H42" s="804"/>
      <c r="I42" s="1094"/>
      <c r="J42" s="1094"/>
      <c r="K42" s="1094"/>
      <c r="L42" s="1094"/>
      <c r="M42" s="1094"/>
      <c r="N42" s="1094"/>
      <c r="O42" s="1094"/>
      <c r="P42" s="1094"/>
      <c r="Q42" s="1094"/>
      <c r="R42" s="1094"/>
      <c r="S42" s="1094"/>
      <c r="T42" s="1094"/>
      <c r="U42" s="1094"/>
      <c r="V42" s="1094"/>
      <c r="W42" s="1094"/>
      <c r="X42" s="1094"/>
      <c r="Y42" s="1094"/>
      <c r="Z42" s="1094"/>
      <c r="AA42" s="1094"/>
      <c r="AB42" s="1094"/>
      <c r="AC42" s="1094"/>
      <c r="AD42" s="1094"/>
      <c r="AE42" s="1094"/>
      <c r="AF42" s="1094"/>
      <c r="AG42" s="1094"/>
      <c r="AH42" s="1094"/>
      <c r="AI42" s="1094"/>
      <c r="AJ42" s="1094"/>
      <c r="AK42" s="805"/>
      <c r="AL42" s="110"/>
    </row>
    <row r="43" spans="2:38" x14ac:dyDescent="0.25">
      <c r="G43" s="521"/>
      <c r="H43" s="202" t="s">
        <v>1787</v>
      </c>
      <c r="I43" s="203"/>
      <c r="J43" s="203"/>
      <c r="K43" s="203"/>
      <c r="L43" s="203"/>
      <c r="M43" s="203"/>
      <c r="N43" s="203"/>
      <c r="O43" s="203"/>
      <c r="P43" s="203"/>
      <c r="Q43" s="203"/>
      <c r="R43" s="203"/>
      <c r="S43" s="203"/>
      <c r="T43" s="203"/>
      <c r="U43" s="203"/>
      <c r="V43" s="203"/>
      <c r="W43" s="203"/>
      <c r="X43" s="522"/>
      <c r="Y43" s="522"/>
      <c r="Z43" s="522"/>
      <c r="AA43" s="522"/>
      <c r="AB43" s="522"/>
      <c r="AC43" s="435"/>
      <c r="AD43" s="435"/>
      <c r="AE43" s="435"/>
      <c r="AF43" s="435"/>
      <c r="AG43" s="435"/>
      <c r="AH43" s="435"/>
      <c r="AI43" s="435"/>
      <c r="AJ43" s="435"/>
      <c r="AK43" s="437"/>
      <c r="AL43" s="110"/>
    </row>
    <row r="44" spans="2:38" x14ac:dyDescent="0.25">
      <c r="G44" s="521"/>
      <c r="H44" s="202" t="s">
        <v>1681</v>
      </c>
      <c r="I44" s="973" t="s">
        <v>2031</v>
      </c>
      <c r="J44" s="1094"/>
      <c r="K44" s="1094"/>
      <c r="L44" s="1094"/>
      <c r="M44" s="1094"/>
      <c r="N44" s="1094"/>
      <c r="O44" s="1094"/>
      <c r="P44" s="1094"/>
      <c r="Q44" s="1094"/>
      <c r="R44" s="1094"/>
      <c r="S44" s="1094"/>
      <c r="T44" s="1094"/>
      <c r="U44" s="1094"/>
      <c r="V44" s="1094"/>
      <c r="W44" s="1094"/>
      <c r="X44" s="1094"/>
      <c r="Y44" s="1094"/>
      <c r="Z44" s="1094"/>
      <c r="AA44" s="1094"/>
      <c r="AB44" s="1094"/>
      <c r="AC44" s="435"/>
      <c r="AD44" s="435"/>
      <c r="AE44" s="435"/>
      <c r="AF44" s="435"/>
      <c r="AG44" s="435"/>
      <c r="AH44" s="435"/>
      <c r="AI44" s="435"/>
      <c r="AJ44" s="435"/>
      <c r="AK44" s="437"/>
      <c r="AL44" s="110"/>
    </row>
    <row r="45" spans="2:38" x14ac:dyDescent="0.25">
      <c r="G45" s="521"/>
      <c r="H45" s="205"/>
      <c r="I45" s="435"/>
      <c r="W45" s="203"/>
      <c r="X45" s="203"/>
      <c r="Y45" s="203"/>
      <c r="Z45" s="203"/>
      <c r="AA45" s="203"/>
      <c r="AB45" s="203"/>
      <c r="AC45" s="204"/>
      <c r="AD45" s="204"/>
      <c r="AE45" s="204"/>
      <c r="AF45" s="204"/>
      <c r="AG45" s="204"/>
      <c r="AH45" s="204"/>
      <c r="AI45" s="204"/>
      <c r="AJ45" s="204"/>
      <c r="AK45" s="444"/>
      <c r="AL45" s="110"/>
    </row>
    <row r="46" spans="2:38" x14ac:dyDescent="0.25">
      <c r="G46" s="521" t="s">
        <v>1788</v>
      </c>
      <c r="H46" s="205" t="s">
        <v>1789</v>
      </c>
      <c r="I46" s="435"/>
      <c r="W46" s="203"/>
      <c r="X46" s="203"/>
      <c r="Y46" s="203"/>
      <c r="Z46" s="203"/>
      <c r="AA46" s="203"/>
      <c r="AB46" s="203"/>
      <c r="AC46" s="204"/>
      <c r="AD46" s="204"/>
      <c r="AE46" s="204"/>
      <c r="AF46" s="204"/>
      <c r="AG46" s="204"/>
      <c r="AH46" s="204"/>
      <c r="AI46" s="204"/>
      <c r="AJ46" s="204"/>
      <c r="AK46" s="444"/>
      <c r="AL46" s="110"/>
    </row>
    <row r="47" spans="2:38" ht="14.4" customHeight="1" x14ac:dyDescent="0.25">
      <c r="G47" s="521"/>
      <c r="H47" s="205">
        <v>1</v>
      </c>
      <c r="I47" s="435"/>
      <c r="W47" s="203"/>
      <c r="X47" s="203"/>
      <c r="Y47" s="203"/>
      <c r="Z47" s="203"/>
      <c r="AA47" s="203"/>
      <c r="AB47" s="203"/>
      <c r="AC47" s="204"/>
      <c r="AD47" s="204"/>
      <c r="AE47" s="204"/>
      <c r="AF47" s="204"/>
      <c r="AG47" s="204"/>
      <c r="AH47" s="204"/>
      <c r="AI47" s="204"/>
      <c r="AJ47" s="204"/>
      <c r="AK47" s="444"/>
      <c r="AL47" s="110"/>
    </row>
    <row r="48" spans="2:38" ht="14.4" customHeight="1" x14ac:dyDescent="0.25">
      <c r="G48" s="521"/>
      <c r="H48" s="205">
        <v>2</v>
      </c>
      <c r="I48" s="435"/>
      <c r="W48" s="203"/>
      <c r="X48" s="203"/>
      <c r="Y48" s="203"/>
      <c r="Z48" s="203"/>
      <c r="AA48" s="203"/>
      <c r="AB48" s="203"/>
      <c r="AC48" s="204"/>
      <c r="AD48" s="204"/>
      <c r="AE48" s="204"/>
      <c r="AF48" s="204"/>
      <c r="AG48" s="204"/>
      <c r="AH48" s="204"/>
      <c r="AI48" s="204"/>
      <c r="AJ48" s="204"/>
      <c r="AK48" s="444"/>
      <c r="AL48" s="110"/>
    </row>
    <row r="49" spans="7:38" ht="14.4" customHeight="1" x14ac:dyDescent="0.25">
      <c r="G49" s="521"/>
      <c r="H49" s="205">
        <v>3</v>
      </c>
      <c r="I49" s="435"/>
      <c r="W49" s="203"/>
      <c r="X49" s="203"/>
      <c r="Y49" s="203"/>
      <c r="Z49" s="203"/>
      <c r="AA49" s="203"/>
      <c r="AB49" s="203"/>
      <c r="AC49" s="204"/>
      <c r="AD49" s="204"/>
      <c r="AE49" s="204"/>
      <c r="AF49" s="204"/>
      <c r="AG49" s="204"/>
      <c r="AH49" s="204"/>
      <c r="AI49" s="204"/>
      <c r="AJ49" s="204"/>
      <c r="AK49" s="444"/>
      <c r="AL49" s="110"/>
    </row>
    <row r="50" spans="7:38" ht="14.4" customHeight="1" x14ac:dyDescent="0.25">
      <c r="G50" s="521"/>
      <c r="H50" s="205"/>
      <c r="I50" s="435"/>
      <c r="W50" s="203"/>
      <c r="X50" s="203"/>
      <c r="Y50" s="203"/>
      <c r="Z50" s="203"/>
      <c r="AA50" s="203"/>
      <c r="AB50" s="203"/>
      <c r="AC50" s="204"/>
      <c r="AD50" s="204"/>
      <c r="AE50" s="204"/>
      <c r="AF50" s="204"/>
      <c r="AG50" s="204"/>
      <c r="AH50" s="204"/>
      <c r="AI50" s="204"/>
      <c r="AJ50" s="204"/>
      <c r="AK50" s="444"/>
      <c r="AL50" s="110"/>
    </row>
    <row r="51" spans="7:38" ht="14.4" customHeight="1" x14ac:dyDescent="0.25">
      <c r="G51" s="553">
        <v>4</v>
      </c>
      <c r="H51" s="205" t="s">
        <v>1790</v>
      </c>
      <c r="I51" s="435"/>
      <c r="W51" s="203"/>
      <c r="X51" s="203"/>
      <c r="Y51" s="203"/>
      <c r="Z51" s="203"/>
      <c r="AA51" s="203"/>
      <c r="AB51" s="203"/>
      <c r="AC51" s="204"/>
      <c r="AD51" s="204"/>
      <c r="AE51" s="204"/>
      <c r="AF51" s="204"/>
      <c r="AG51" s="204"/>
      <c r="AH51" s="204"/>
      <c r="AI51" s="204"/>
      <c r="AJ51" s="204"/>
      <c r="AK51" s="444"/>
      <c r="AL51" s="110"/>
    </row>
    <row r="52" spans="7:38" ht="14.4" customHeight="1" x14ac:dyDescent="0.25">
      <c r="G52" s="521"/>
      <c r="H52" s="205">
        <v>1</v>
      </c>
      <c r="I52" s="435"/>
      <c r="W52" s="203"/>
      <c r="X52" s="203"/>
      <c r="Y52" s="203"/>
      <c r="Z52" s="203"/>
      <c r="AA52" s="203"/>
      <c r="AB52" s="203"/>
      <c r="AC52" s="204"/>
      <c r="AD52" s="204"/>
      <c r="AE52" s="204"/>
      <c r="AF52" s="204"/>
      <c r="AG52" s="204"/>
      <c r="AH52" s="204"/>
      <c r="AI52" s="204"/>
      <c r="AJ52" s="204"/>
      <c r="AK52" s="444"/>
      <c r="AL52" s="110"/>
    </row>
    <row r="53" spans="7:38" ht="14.4" customHeight="1" x14ac:dyDescent="0.25">
      <c r="G53" s="521"/>
      <c r="H53" s="205">
        <v>2</v>
      </c>
      <c r="I53" s="435"/>
      <c r="W53" s="203"/>
      <c r="X53" s="203"/>
      <c r="Y53" s="203"/>
      <c r="Z53" s="203"/>
      <c r="AA53" s="203"/>
      <c r="AB53" s="203"/>
      <c r="AC53" s="204"/>
      <c r="AD53" s="204"/>
      <c r="AE53" s="204"/>
      <c r="AF53" s="204"/>
      <c r="AG53" s="204"/>
      <c r="AH53" s="204"/>
      <c r="AI53" s="204"/>
      <c r="AJ53" s="204"/>
      <c r="AK53" s="444"/>
      <c r="AL53" s="110"/>
    </row>
    <row r="54" spans="7:38" ht="14.4" customHeight="1" x14ac:dyDescent="0.25">
      <c r="G54" s="521"/>
      <c r="H54" s="205">
        <v>3</v>
      </c>
      <c r="I54" s="435"/>
      <c r="W54" s="203"/>
      <c r="X54" s="203"/>
      <c r="Y54" s="203"/>
      <c r="Z54" s="203"/>
      <c r="AA54" s="203"/>
      <c r="AB54" s="203"/>
      <c r="AC54" s="204"/>
      <c r="AD54" s="204"/>
      <c r="AE54" s="204"/>
      <c r="AF54" s="204"/>
      <c r="AG54" s="204"/>
      <c r="AH54" s="204"/>
      <c r="AI54" s="204"/>
      <c r="AJ54" s="204"/>
      <c r="AK54" s="444"/>
      <c r="AL54" s="110"/>
    </row>
    <row r="55" spans="7:38" ht="14.4" customHeight="1" x14ac:dyDescent="0.25">
      <c r="G55" s="521"/>
      <c r="H55" s="205"/>
      <c r="I55" s="435"/>
      <c r="W55" s="203"/>
      <c r="X55" s="203"/>
      <c r="Y55" s="203"/>
      <c r="Z55" s="203"/>
      <c r="AA55" s="203"/>
      <c r="AB55" s="203"/>
      <c r="AC55" s="204"/>
      <c r="AD55" s="204"/>
      <c r="AE55" s="204"/>
      <c r="AF55" s="204"/>
      <c r="AG55" s="204"/>
      <c r="AH55" s="204"/>
      <c r="AI55" s="204"/>
      <c r="AJ55" s="204"/>
      <c r="AK55" s="444"/>
      <c r="AL55" s="110"/>
    </row>
    <row r="56" spans="7:38" x14ac:dyDescent="0.25">
      <c r="G56" s="523"/>
      <c r="H56" s="206"/>
      <c r="I56" s="207"/>
      <c r="J56" s="207"/>
      <c r="K56" s="207"/>
      <c r="L56" s="207"/>
      <c r="M56" s="207"/>
      <c r="N56" s="207"/>
      <c r="O56" s="207"/>
      <c r="P56" s="207"/>
      <c r="Q56" s="207"/>
      <c r="R56" s="207"/>
      <c r="S56" s="207"/>
      <c r="T56" s="207"/>
      <c r="U56" s="207"/>
      <c r="V56" s="207"/>
      <c r="W56" s="207"/>
      <c r="X56" s="207"/>
      <c r="Y56" s="207"/>
      <c r="Z56" s="207"/>
      <c r="AA56" s="207"/>
      <c r="AB56" s="207"/>
      <c r="AC56" s="188"/>
      <c r="AD56" s="440"/>
      <c r="AE56" s="440"/>
      <c r="AF56" s="440"/>
      <c r="AG56" s="440"/>
      <c r="AH56" s="440"/>
      <c r="AI56" s="440"/>
      <c r="AJ56" s="440"/>
      <c r="AK56" s="439"/>
      <c r="AL56" s="110"/>
    </row>
    <row r="57" spans="7:38" x14ac:dyDescent="0.25">
      <c r="AL57" s="110"/>
    </row>
    <row r="58" spans="7:38" x14ac:dyDescent="0.25">
      <c r="G58" s="56"/>
      <c r="H58" s="56"/>
      <c r="I58" s="56"/>
      <c r="J58" s="56"/>
      <c r="K58" s="56"/>
      <c r="L58" s="56"/>
      <c r="M58" s="56"/>
      <c r="N58" s="56"/>
      <c r="O58" s="56"/>
      <c r="P58" s="56"/>
      <c r="Q58" s="56"/>
      <c r="R58" s="56"/>
      <c r="S58" s="56"/>
      <c r="T58" s="56"/>
      <c r="U58" s="56"/>
      <c r="V58" s="56"/>
      <c r="W58" s="56"/>
      <c r="X58" s="56"/>
      <c r="Y58" s="56"/>
      <c r="Z58" s="56"/>
      <c r="AA58" s="56"/>
      <c r="AB58" s="56"/>
      <c r="AC58" s="56"/>
      <c r="AD58" s="56"/>
      <c r="AE58" s="56"/>
      <c r="AF58" s="56"/>
      <c r="AG58" s="56"/>
      <c r="AH58" s="56"/>
      <c r="AI58" s="56"/>
      <c r="AJ58" s="56"/>
      <c r="AK58" s="56"/>
    </row>
    <row r="59" spans="7:38" x14ac:dyDescent="0.25">
      <c r="G59" s="56"/>
      <c r="H59" s="56"/>
      <c r="I59" s="56"/>
      <c r="J59" s="56"/>
      <c r="K59" s="56"/>
      <c r="L59" s="56"/>
      <c r="M59" s="56"/>
      <c r="N59" s="56"/>
      <c r="O59" s="56"/>
      <c r="P59" s="56"/>
      <c r="Q59" s="56"/>
      <c r="R59" s="56"/>
      <c r="S59" s="56"/>
      <c r="T59" s="56"/>
      <c r="U59" s="56"/>
      <c r="V59" s="56"/>
      <c r="W59" s="56"/>
      <c r="X59" s="56"/>
      <c r="Y59" s="56"/>
      <c r="Z59" s="56"/>
      <c r="AA59" s="56"/>
      <c r="AB59" s="56"/>
      <c r="AC59" s="56"/>
      <c r="AD59" s="56"/>
      <c r="AE59" s="56"/>
      <c r="AF59" s="56"/>
      <c r="AG59" s="56"/>
      <c r="AH59" s="56"/>
      <c r="AI59" s="56"/>
      <c r="AJ59" s="56"/>
      <c r="AK59" s="56"/>
    </row>
    <row r="60" spans="7:38" x14ac:dyDescent="0.25">
      <c r="G60" s="56"/>
      <c r="H60" s="56"/>
      <c r="I60" s="56"/>
      <c r="J60" s="56"/>
      <c r="K60" s="56"/>
      <c r="L60" s="56"/>
      <c r="M60" s="56"/>
      <c r="N60" s="56"/>
      <c r="O60" s="56"/>
      <c r="P60" s="56"/>
      <c r="Q60" s="56"/>
      <c r="R60" s="56"/>
      <c r="S60" s="56"/>
      <c r="T60" s="56"/>
      <c r="U60" s="56"/>
      <c r="V60" s="56"/>
      <c r="W60" s="56"/>
      <c r="X60" s="56"/>
      <c r="Y60" s="56"/>
      <c r="Z60" s="56"/>
      <c r="AA60" s="56"/>
      <c r="AB60" s="56"/>
      <c r="AC60" s="56"/>
      <c r="AD60" s="56"/>
      <c r="AE60" s="56"/>
      <c r="AF60" s="56"/>
      <c r="AG60" s="56"/>
      <c r="AH60" s="56"/>
      <c r="AI60" s="56"/>
      <c r="AJ60" s="56"/>
      <c r="AK60" s="56"/>
    </row>
    <row r="61" spans="7:38" x14ac:dyDescent="0.25">
      <c r="G61" s="1216" t="s">
        <v>1507</v>
      </c>
      <c r="H61" s="824"/>
      <c r="I61" s="824"/>
      <c r="J61" s="824"/>
      <c r="K61" s="824"/>
      <c r="L61" s="824"/>
      <c r="M61" s="824"/>
      <c r="N61" s="824"/>
      <c r="O61" s="824"/>
      <c r="P61" s="824"/>
      <c r="Q61" s="824"/>
      <c r="R61" s="824"/>
      <c r="S61" s="824"/>
      <c r="T61" s="824"/>
      <c r="U61" s="1198" t="s">
        <v>1508</v>
      </c>
      <c r="V61" s="824"/>
      <c r="W61" s="824"/>
      <c r="X61" s="824"/>
      <c r="Y61" s="824"/>
      <c r="Z61" s="824"/>
      <c r="AA61" s="824"/>
      <c r="AB61" s="824"/>
      <c r="AC61" s="824"/>
      <c r="AD61" s="824"/>
      <c r="AE61" s="824"/>
      <c r="AF61" s="824"/>
      <c r="AG61" s="824"/>
      <c r="AH61" s="825"/>
      <c r="AI61" s="56"/>
      <c r="AJ61" s="56"/>
      <c r="AK61" s="56"/>
    </row>
    <row r="62" spans="7:38" x14ac:dyDescent="0.25">
      <c r="G62" s="1219" t="s">
        <v>796</v>
      </c>
      <c r="H62" s="800"/>
      <c r="I62" s="800"/>
      <c r="J62" s="800"/>
      <c r="K62" s="800"/>
      <c r="L62" s="800"/>
      <c r="M62" s="1216" t="s">
        <v>1511</v>
      </c>
      <c r="N62" s="824"/>
      <c r="O62" s="824"/>
      <c r="P62" s="824"/>
      <c r="Q62" s="1198" t="s">
        <v>1510</v>
      </c>
      <c r="R62" s="824"/>
      <c r="S62" s="824"/>
      <c r="T62" s="825"/>
      <c r="U62" s="1211" t="s">
        <v>796</v>
      </c>
      <c r="V62" s="800"/>
      <c r="W62" s="800"/>
      <c r="X62" s="800"/>
      <c r="Y62" s="800"/>
      <c r="Z62" s="800"/>
      <c r="AA62" s="1198" t="s">
        <v>1511</v>
      </c>
      <c r="AB62" s="824"/>
      <c r="AC62" s="824"/>
      <c r="AD62" s="825"/>
      <c r="AE62" s="1198" t="s">
        <v>1510</v>
      </c>
      <c r="AF62" s="824"/>
      <c r="AG62" s="824"/>
      <c r="AH62" s="825"/>
      <c r="AI62" s="56"/>
      <c r="AJ62" s="56"/>
      <c r="AK62" s="56"/>
    </row>
    <row r="63" spans="7:38" x14ac:dyDescent="0.25">
      <c r="G63" s="208"/>
      <c r="H63" s="56"/>
      <c r="I63" s="56"/>
      <c r="J63" s="56"/>
      <c r="K63" s="56"/>
      <c r="L63" s="56"/>
      <c r="M63" s="208"/>
      <c r="N63" s="56"/>
      <c r="O63" s="56"/>
      <c r="P63" s="56"/>
      <c r="Q63" s="208"/>
      <c r="R63" s="56"/>
      <c r="S63" s="56"/>
      <c r="T63" s="209"/>
      <c r="U63" s="56"/>
      <c r="V63" s="56"/>
      <c r="W63" s="56"/>
      <c r="X63" s="56"/>
      <c r="Y63" s="56"/>
      <c r="Z63" s="56"/>
      <c r="AA63" s="208"/>
      <c r="AB63" s="56"/>
      <c r="AC63" s="56"/>
      <c r="AD63" s="209"/>
      <c r="AE63" s="208"/>
      <c r="AF63" s="56"/>
      <c r="AG63" s="56"/>
      <c r="AH63" s="209"/>
      <c r="AI63" s="56"/>
      <c r="AJ63" s="56"/>
      <c r="AK63" s="56"/>
    </row>
    <row r="64" spans="7:38" x14ac:dyDescent="0.25">
      <c r="G64" s="210" t="s">
        <v>1681</v>
      </c>
      <c r="H64" s="211"/>
      <c r="I64" s="211"/>
      <c r="J64" s="211"/>
      <c r="K64" s="211"/>
      <c r="L64" s="211"/>
      <c r="M64" s="210"/>
      <c r="N64" s="211"/>
      <c r="O64" s="211"/>
      <c r="P64" s="211"/>
      <c r="Q64" s="210"/>
      <c r="R64" s="211"/>
      <c r="S64" s="211"/>
      <c r="T64" s="212"/>
      <c r="U64" s="210" t="s">
        <v>1681</v>
      </c>
      <c r="V64" s="211"/>
      <c r="W64" s="211"/>
      <c r="X64" s="211"/>
      <c r="Y64" s="211"/>
      <c r="Z64" s="211"/>
      <c r="AA64" s="210"/>
      <c r="AB64" s="211"/>
      <c r="AC64" s="211"/>
      <c r="AD64" s="212"/>
      <c r="AE64" s="210"/>
      <c r="AF64" s="211"/>
      <c r="AG64" s="211"/>
      <c r="AH64" s="212"/>
      <c r="AI64" s="56"/>
      <c r="AJ64" s="56"/>
      <c r="AK64" s="56"/>
    </row>
    <row r="65" spans="7:37" x14ac:dyDescent="0.25">
      <c r="G65" s="210" t="s">
        <v>1681</v>
      </c>
      <c r="H65" s="211"/>
      <c r="I65" s="211"/>
      <c r="J65" s="211"/>
      <c r="K65" s="211"/>
      <c r="L65" s="211"/>
      <c r="M65" s="210"/>
      <c r="N65" s="211"/>
      <c r="O65" s="211"/>
      <c r="P65" s="211"/>
      <c r="Q65" s="210"/>
      <c r="R65" s="211"/>
      <c r="S65" s="211"/>
      <c r="T65" s="212"/>
      <c r="U65" s="210"/>
      <c r="V65" s="211"/>
      <c r="W65" s="211"/>
      <c r="X65" s="211"/>
      <c r="Y65" s="211"/>
      <c r="Z65" s="211"/>
      <c r="AA65" s="210"/>
      <c r="AB65" s="211"/>
      <c r="AC65" s="211"/>
      <c r="AD65" s="212"/>
      <c r="AE65" s="210"/>
      <c r="AF65" s="211"/>
      <c r="AG65" s="211"/>
      <c r="AH65" s="212"/>
      <c r="AI65" s="56"/>
      <c r="AJ65" s="56"/>
      <c r="AK65" s="56"/>
    </row>
    <row r="66" spans="7:37" x14ac:dyDescent="0.25">
      <c r="G66" s="210" t="s">
        <v>1681</v>
      </c>
      <c r="H66" s="211"/>
      <c r="I66" s="211"/>
      <c r="J66" s="211"/>
      <c r="K66" s="211"/>
      <c r="L66" s="211"/>
      <c r="M66" s="210"/>
      <c r="N66" s="211"/>
      <c r="O66" s="211"/>
      <c r="P66" s="211"/>
      <c r="Q66" s="210"/>
      <c r="R66" s="211"/>
      <c r="S66" s="211"/>
      <c r="T66" s="212"/>
      <c r="U66" s="210"/>
      <c r="V66" s="211"/>
      <c r="W66" s="211"/>
      <c r="X66" s="211"/>
      <c r="Y66" s="211"/>
      <c r="Z66" s="211"/>
      <c r="AA66" s="210"/>
      <c r="AB66" s="211"/>
      <c r="AC66" s="211"/>
      <c r="AD66" s="212"/>
      <c r="AE66" s="210"/>
      <c r="AF66" s="211"/>
      <c r="AG66" s="211"/>
      <c r="AH66" s="212"/>
      <c r="AI66" s="56"/>
      <c r="AJ66" s="56"/>
      <c r="AK66" s="56"/>
    </row>
    <row r="67" spans="7:37" x14ac:dyDescent="0.25">
      <c r="G67" s="210" t="s">
        <v>1681</v>
      </c>
      <c r="H67" s="211"/>
      <c r="I67" s="211"/>
      <c r="J67" s="211"/>
      <c r="K67" s="211"/>
      <c r="L67" s="211"/>
      <c r="M67" s="210"/>
      <c r="N67" s="211"/>
      <c r="O67" s="211"/>
      <c r="P67" s="211"/>
      <c r="Q67" s="210"/>
      <c r="R67" s="211"/>
      <c r="S67" s="211"/>
      <c r="T67" s="212"/>
      <c r="U67" s="210"/>
      <c r="V67" s="211"/>
      <c r="W67" s="211"/>
      <c r="X67" s="211"/>
      <c r="Y67" s="211"/>
      <c r="Z67" s="211"/>
      <c r="AA67" s="210"/>
      <c r="AB67" s="211"/>
      <c r="AC67" s="211"/>
      <c r="AD67" s="212"/>
      <c r="AE67" s="210"/>
      <c r="AF67" s="211"/>
      <c r="AG67" s="211"/>
      <c r="AH67" s="212"/>
    </row>
    <row r="68" spans="7:37" x14ac:dyDescent="0.25">
      <c r="G68" s="210" t="s">
        <v>1681</v>
      </c>
      <c r="H68" s="211"/>
      <c r="I68" s="211"/>
      <c r="J68" s="211"/>
      <c r="K68" s="211"/>
      <c r="L68" s="211"/>
      <c r="M68" s="210"/>
      <c r="N68" s="211"/>
      <c r="O68" s="211"/>
      <c r="P68" s="211"/>
      <c r="Q68" s="210"/>
      <c r="R68" s="211"/>
      <c r="S68" s="211"/>
      <c r="T68" s="212"/>
      <c r="U68" s="210"/>
      <c r="V68" s="211"/>
      <c r="W68" s="211"/>
      <c r="X68" s="211"/>
      <c r="Y68" s="211"/>
      <c r="Z68" s="211"/>
      <c r="AA68" s="210"/>
      <c r="AB68" s="211"/>
      <c r="AC68" s="211"/>
      <c r="AD68" s="212"/>
      <c r="AE68" s="210"/>
      <c r="AF68" s="211"/>
      <c r="AG68" s="211"/>
      <c r="AH68" s="212"/>
    </row>
    <row r="69" spans="7:37" x14ac:dyDescent="0.25">
      <c r="G69" s="210" t="s">
        <v>1681</v>
      </c>
      <c r="H69" s="211"/>
      <c r="I69" s="211"/>
      <c r="J69" s="211"/>
      <c r="K69" s="211"/>
      <c r="L69" s="211"/>
      <c r="M69" s="210"/>
      <c r="N69" s="211"/>
      <c r="O69" s="211"/>
      <c r="P69" s="211"/>
      <c r="Q69" s="210"/>
      <c r="R69" s="211"/>
      <c r="S69" s="211"/>
      <c r="T69" s="212"/>
      <c r="U69" s="210"/>
      <c r="V69" s="211"/>
      <c r="W69" s="211"/>
      <c r="X69" s="211"/>
      <c r="Y69" s="211"/>
      <c r="Z69" s="211"/>
      <c r="AA69" s="210"/>
      <c r="AB69" s="211"/>
      <c r="AC69" s="211"/>
      <c r="AD69" s="212"/>
      <c r="AE69" s="210"/>
      <c r="AF69" s="211"/>
      <c r="AG69" s="211"/>
      <c r="AH69" s="212"/>
    </row>
    <row r="70" spans="7:37" x14ac:dyDescent="0.25">
      <c r="G70" s="210" t="s">
        <v>1681</v>
      </c>
      <c r="H70" s="211"/>
      <c r="I70" s="211"/>
      <c r="J70" s="211"/>
      <c r="K70" s="211"/>
      <c r="L70" s="211"/>
      <c r="M70" s="210"/>
      <c r="N70" s="211"/>
      <c r="O70" s="211"/>
      <c r="P70" s="211"/>
      <c r="Q70" s="210"/>
      <c r="R70" s="211"/>
      <c r="S70" s="211"/>
      <c r="T70" s="212"/>
      <c r="U70" s="210"/>
      <c r="V70" s="211"/>
      <c r="W70" s="211"/>
      <c r="X70" s="211"/>
      <c r="Y70" s="211"/>
      <c r="Z70" s="211"/>
      <c r="AA70" s="210"/>
      <c r="AB70" s="211"/>
      <c r="AC70" s="211"/>
      <c r="AD70" s="212"/>
      <c r="AE70" s="210"/>
      <c r="AF70" s="211"/>
      <c r="AG70" s="211"/>
      <c r="AH70" s="212"/>
    </row>
    <row r="71" spans="7:37" x14ac:dyDescent="0.25">
      <c r="G71" s="210" t="s">
        <v>1681</v>
      </c>
      <c r="H71" s="211"/>
      <c r="I71" s="211"/>
      <c r="J71" s="211"/>
      <c r="K71" s="211"/>
      <c r="L71" s="211"/>
      <c r="M71" s="210"/>
      <c r="N71" s="211"/>
      <c r="O71" s="211"/>
      <c r="P71" s="211"/>
      <c r="Q71" s="210"/>
      <c r="R71" s="211"/>
      <c r="S71" s="211"/>
      <c r="T71" s="212"/>
      <c r="U71" s="210"/>
      <c r="V71" s="211"/>
      <c r="W71" s="211"/>
      <c r="X71" s="211"/>
      <c r="Y71" s="211"/>
      <c r="Z71" s="211"/>
      <c r="AA71" s="210"/>
      <c r="AB71" s="211"/>
      <c r="AC71" s="211"/>
      <c r="AD71" s="212"/>
      <c r="AE71" s="210"/>
      <c r="AF71" s="211"/>
      <c r="AG71" s="211"/>
      <c r="AH71" s="212"/>
    </row>
    <row r="72" spans="7:37" x14ac:dyDescent="0.25">
      <c r="G72" s="210" t="s">
        <v>1681</v>
      </c>
      <c r="H72" s="211"/>
      <c r="I72" s="211"/>
      <c r="J72" s="211"/>
      <c r="K72" s="211"/>
      <c r="L72" s="211"/>
      <c r="M72" s="210"/>
      <c r="N72" s="211"/>
      <c r="O72" s="211"/>
      <c r="P72" s="211"/>
      <c r="Q72" s="210"/>
      <c r="R72" s="211"/>
      <c r="S72" s="211"/>
      <c r="T72" s="212"/>
      <c r="U72" s="210"/>
      <c r="V72" s="211"/>
      <c r="W72" s="211"/>
      <c r="X72" s="211"/>
      <c r="Y72" s="211"/>
      <c r="Z72" s="211"/>
      <c r="AA72" s="210"/>
      <c r="AB72" s="211"/>
      <c r="AC72" s="211"/>
      <c r="AD72" s="212"/>
      <c r="AE72" s="210"/>
      <c r="AF72" s="211"/>
      <c r="AG72" s="211"/>
      <c r="AH72" s="212"/>
    </row>
    <row r="73" spans="7:37" x14ac:dyDescent="0.25">
      <c r="G73" s="210" t="s">
        <v>1681</v>
      </c>
      <c r="H73" s="211"/>
      <c r="I73" s="211"/>
      <c r="J73" s="211"/>
      <c r="K73" s="211"/>
      <c r="L73" s="211"/>
      <c r="M73" s="210"/>
      <c r="N73" s="211"/>
      <c r="O73" s="211"/>
      <c r="P73" s="211"/>
      <c r="Q73" s="210"/>
      <c r="R73" s="211"/>
      <c r="S73" s="211"/>
      <c r="T73" s="212"/>
      <c r="U73" s="210"/>
      <c r="V73" s="211"/>
      <c r="W73" s="211"/>
      <c r="X73" s="211"/>
      <c r="Y73" s="211"/>
      <c r="Z73" s="211"/>
      <c r="AA73" s="210"/>
      <c r="AB73" s="211"/>
      <c r="AC73" s="211"/>
      <c r="AD73" s="212"/>
      <c r="AE73" s="210"/>
      <c r="AF73" s="211"/>
      <c r="AG73" s="211"/>
      <c r="AH73" s="212"/>
    </row>
    <row r="74" spans="7:37" x14ac:dyDescent="0.25">
      <c r="G74" s="210" t="s">
        <v>1681</v>
      </c>
      <c r="H74" s="211"/>
      <c r="I74" s="211"/>
      <c r="J74" s="211"/>
      <c r="K74" s="211"/>
      <c r="L74" s="211"/>
      <c r="M74" s="210"/>
      <c r="N74" s="211"/>
      <c r="O74" s="211"/>
      <c r="P74" s="211"/>
      <c r="Q74" s="210"/>
      <c r="R74" s="211"/>
      <c r="S74" s="211"/>
      <c r="T74" s="212"/>
      <c r="U74" s="210"/>
      <c r="V74" s="211"/>
      <c r="W74" s="211"/>
      <c r="X74" s="211"/>
      <c r="Y74" s="211"/>
      <c r="Z74" s="211"/>
      <c r="AA74" s="210"/>
      <c r="AB74" s="211"/>
      <c r="AC74" s="211"/>
      <c r="AD74" s="212"/>
      <c r="AE74" s="210"/>
      <c r="AF74" s="211"/>
      <c r="AG74" s="211"/>
      <c r="AH74" s="212"/>
    </row>
    <row r="75" spans="7:37" x14ac:dyDescent="0.25">
      <c r="G75" s="213"/>
      <c r="H75" s="214"/>
      <c r="I75" s="214"/>
      <c r="J75" s="214"/>
      <c r="K75" s="214"/>
      <c r="L75" s="214"/>
      <c r="M75" s="213"/>
      <c r="N75" s="214"/>
      <c r="O75" s="214"/>
      <c r="P75" s="214"/>
      <c r="Q75" s="213"/>
      <c r="R75" s="214"/>
      <c r="S75" s="214"/>
      <c r="T75" s="215"/>
      <c r="U75" s="213"/>
      <c r="V75" s="214"/>
      <c r="W75" s="214"/>
      <c r="X75" s="214"/>
      <c r="Y75" s="214"/>
      <c r="Z75" s="214"/>
      <c r="AA75" s="213"/>
      <c r="AB75" s="214"/>
      <c r="AC75" s="214"/>
      <c r="AD75" s="215"/>
      <c r="AE75" s="213"/>
      <c r="AF75" s="214"/>
      <c r="AG75" s="214"/>
      <c r="AH75" s="215"/>
    </row>
    <row r="77" spans="7:37" x14ac:dyDescent="0.25">
      <c r="AD77" s="56" t="s">
        <v>1765</v>
      </c>
      <c r="AE77" s="56"/>
      <c r="AF77" s="56"/>
      <c r="AG77" s="56" t="str">
        <f>L!P22</f>
        <v>L-1</v>
      </c>
      <c r="AH77" s="56"/>
    </row>
  </sheetData>
  <mergeCells count="72">
    <mergeCell ref="AE62:AH62"/>
    <mergeCell ref="B14:E14"/>
    <mergeCell ref="X35:AB35"/>
    <mergeCell ref="G7:AK7"/>
    <mergeCell ref="B17:E17"/>
    <mergeCell ref="B8:E8"/>
    <mergeCell ref="H39:AK42"/>
    <mergeCell ref="AG14:AK16"/>
    <mergeCell ref="B30:E30"/>
    <mergeCell ref="M62:P62"/>
    <mergeCell ref="AA62:AD62"/>
    <mergeCell ref="X36:AB36"/>
    <mergeCell ref="I35:V35"/>
    <mergeCell ref="G62:L62"/>
    <mergeCell ref="B36:E36"/>
    <mergeCell ref="G61:T61"/>
    <mergeCell ref="B6:E6"/>
    <mergeCell ref="AB24:AF24"/>
    <mergeCell ref="X33:AB33"/>
    <mergeCell ref="B12:E12"/>
    <mergeCell ref="U21:V21"/>
    <mergeCell ref="W21:AA21"/>
    <mergeCell ref="W24:AA24"/>
    <mergeCell ref="H21:K22"/>
    <mergeCell ref="M24:T25"/>
    <mergeCell ref="I33:V33"/>
    <mergeCell ref="H24:K25"/>
    <mergeCell ref="B32:E32"/>
    <mergeCell ref="W14:AF14"/>
    <mergeCell ref="M21:T22"/>
    <mergeCell ref="AB21:AF21"/>
    <mergeCell ref="B15:E15"/>
    <mergeCell ref="B38:E38"/>
    <mergeCell ref="AB19:AF19"/>
    <mergeCell ref="I44:AB44"/>
    <mergeCell ref="H29:AK29"/>
    <mergeCell ref="AG24:AK24"/>
    <mergeCell ref="B34:E34"/>
    <mergeCell ref="W19:AA19"/>
    <mergeCell ref="AG19:AK19"/>
    <mergeCell ref="U24:V24"/>
    <mergeCell ref="B4:E4"/>
    <mergeCell ref="H30:AK31"/>
    <mergeCell ref="M20:T20"/>
    <mergeCell ref="U61:AH61"/>
    <mergeCell ref="U62:Z62"/>
    <mergeCell ref="AG21:AK21"/>
    <mergeCell ref="B16:E16"/>
    <mergeCell ref="M18:T19"/>
    <mergeCell ref="H20:K20"/>
    <mergeCell ref="AB22:AF22"/>
    <mergeCell ref="AB15:AF16"/>
    <mergeCell ref="Q62:T62"/>
    <mergeCell ref="H14:T16"/>
    <mergeCell ref="W22:AA22"/>
    <mergeCell ref="AG17:AK17"/>
    <mergeCell ref="U14:V16"/>
    <mergeCell ref="AG18:AK18"/>
    <mergeCell ref="W18:AA18"/>
    <mergeCell ref="I34:V34"/>
    <mergeCell ref="B10:E10"/>
    <mergeCell ref="B28:E28"/>
    <mergeCell ref="AB18:AF18"/>
    <mergeCell ref="B13:E13"/>
    <mergeCell ref="W15:AA16"/>
    <mergeCell ref="U18:V18"/>
    <mergeCell ref="W17:AA17"/>
    <mergeCell ref="AB17:AF17"/>
    <mergeCell ref="G9:T11"/>
    <mergeCell ref="AG22:AK22"/>
    <mergeCell ref="G14:G16"/>
    <mergeCell ref="H18:K19"/>
  </mergeCells>
  <dataValidations count="1">
    <dataValidation type="list" allowBlank="1" showInputMessage="1" showErrorMessage="1" sqref="I34:V34" xr:uid="{960663D2-4AE0-483A-A304-0CEB26F2B086}">
      <formula1>_xlfn.ANCHORARRAY($A$16)</formula1>
    </dataValidation>
  </dataValidations>
  <hyperlinks>
    <hyperlink ref="B4" location="PANDUAN!A1" display="PANDUAN" xr:uid="{00000000-0004-0000-3301-000000000000}"/>
    <hyperlink ref="B6" location="'EWS DIRECTORY'!A1" display="EWS DIRECTORY" xr:uid="{00000000-0004-0000-3301-000001000000}"/>
    <hyperlink ref="B8" location="'DATA PEMICU'!A1" display="DATA PEMICU" xr:uid="{00000000-0004-0000-3301-000002000000}"/>
    <hyperlink ref="B10" location="'DATA PENGUJI'!A1" display="DATA PENGUJI" xr:uid="{00000000-0004-0000-3301-000003000000}"/>
    <hyperlink ref="B12" location="'MAIN LEVEL'!A1" display="MAIN LEVEL" xr:uid="{00000000-0004-0000-3301-000004000000}"/>
  </hyperlinks>
  <pageMargins left="0.70866141732283472" right="0.31496062992125978" top="0.55118110236220474" bottom="0.55118110236220474" header="0.31496062992125978" footer="0.31496062992125978"/>
  <pageSetup paperSize="9" scale="85" orientation="portrait"/>
  <extLst>
    <ext xmlns:x14="http://schemas.microsoft.com/office/spreadsheetml/2009/9/main" uri="{CCE6A557-97BC-4b89-ADB6-D9C93CAAB3DF}">
      <x14:dataValidations xmlns:xm="http://schemas.microsoft.com/office/excel/2006/main" count="1">
        <x14:dataValidation type="list" allowBlank="1" showInputMessage="1" showErrorMessage="1" xr:uid="{EDC70557-D966-4FA5-9B30-ECF9AFDB5598}">
          <x14:formula1>
            <xm:f>MASTER!$Q$2:$Q$6</xm:f>
          </x14:formula1>
          <xm:sqref>I44:AB44</xm:sqref>
        </x14:dataValidation>
      </x14:dataValidations>
    </ext>
  </extLst>
</worksheet>
</file>

<file path=xl/worksheets/sheet3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1-000000000000}">
  <sheetPr codeName="Sheet138">
    <tabColor theme="4" tint="-0.249977111117893"/>
  </sheetPr>
  <dimension ref="A1:AX62"/>
  <sheetViews>
    <sheetView topLeftCell="M11"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50" width="3.6640625" style="443" customWidth="1"/>
    <col min="51" max="51" width="14.44140625" style="443" customWidth="1"/>
    <col min="52" max="16384" width="14.44140625" style="443"/>
  </cols>
  <sheetData>
    <row r="1" spans="2:46" ht="14.25" customHeight="1" x14ac:dyDescent="0.25">
      <c r="G1" s="223"/>
      <c r="H1" s="223"/>
      <c r="I1" s="223"/>
      <c r="J1" s="223"/>
      <c r="K1" s="223"/>
      <c r="L1" s="223"/>
      <c r="M1" s="223"/>
      <c r="N1" s="223"/>
      <c r="O1" s="223"/>
      <c r="P1" s="223"/>
      <c r="Q1" s="223"/>
      <c r="R1" s="223"/>
      <c r="S1" s="223"/>
      <c r="T1" s="223"/>
      <c r="U1" s="223"/>
      <c r="V1" s="223"/>
      <c r="W1" s="223"/>
      <c r="X1" s="223"/>
    </row>
    <row r="2" spans="2:46" ht="14.25" customHeight="1" x14ac:dyDescent="0.25">
      <c r="G2" s="55" t="s">
        <v>1674</v>
      </c>
      <c r="H2" s="55"/>
      <c r="I2" s="55"/>
      <c r="J2" s="55"/>
      <c r="K2" s="55"/>
      <c r="L2" s="55"/>
      <c r="M2" s="55"/>
      <c r="N2" s="55"/>
    </row>
    <row r="3" spans="2:46" ht="14.25" customHeight="1" x14ac:dyDescent="0.25">
      <c r="B3" s="111"/>
      <c r="C3" s="111"/>
      <c r="D3" s="111"/>
      <c r="E3" s="111"/>
      <c r="G3" s="55"/>
      <c r="H3" s="55"/>
      <c r="I3" s="55"/>
      <c r="J3" s="55"/>
      <c r="K3" s="55"/>
      <c r="L3" s="55"/>
      <c r="M3" s="55"/>
      <c r="N3" s="55"/>
    </row>
    <row r="4" spans="2:46" ht="14.25" customHeight="1" x14ac:dyDescent="0.25">
      <c r="B4" s="762" t="s">
        <v>79</v>
      </c>
      <c r="C4" s="761"/>
      <c r="D4" s="761"/>
      <c r="E4" s="761"/>
      <c r="G4" s="55"/>
      <c r="H4" s="55"/>
      <c r="I4" s="55"/>
      <c r="J4" s="55"/>
      <c r="K4" s="55"/>
      <c r="L4" s="55"/>
      <c r="M4" s="55"/>
      <c r="N4" s="55"/>
    </row>
    <row r="5" spans="2:46" ht="14.25" customHeight="1" x14ac:dyDescent="0.25">
      <c r="B5" s="111"/>
      <c r="C5" s="111"/>
      <c r="D5" s="111"/>
      <c r="E5" s="111"/>
      <c r="G5" s="55"/>
      <c r="H5" s="55"/>
      <c r="I5" s="55"/>
      <c r="J5" s="55"/>
      <c r="K5" s="55"/>
      <c r="L5" s="55"/>
      <c r="M5" s="55"/>
      <c r="N5" s="55"/>
    </row>
    <row r="6" spans="2:46" ht="14.25" customHeight="1" x14ac:dyDescent="0.25">
      <c r="B6" s="762" t="s">
        <v>87</v>
      </c>
      <c r="C6" s="761"/>
      <c r="D6" s="761"/>
      <c r="E6" s="761"/>
      <c r="G6" s="55"/>
      <c r="H6" s="55"/>
      <c r="I6" s="55"/>
      <c r="J6" s="55"/>
      <c r="K6" s="55"/>
      <c r="L6" s="55"/>
      <c r="M6" s="55"/>
      <c r="N6" s="55"/>
    </row>
    <row r="7" spans="2:46" ht="15" customHeight="1" x14ac:dyDescent="0.25">
      <c r="B7" s="111"/>
      <c r="C7" s="111"/>
      <c r="D7" s="111"/>
      <c r="E7" s="111"/>
      <c r="G7" s="996" t="s">
        <v>1774</v>
      </c>
      <c r="H7" s="997"/>
      <c r="I7" s="997"/>
      <c r="J7" s="997"/>
      <c r="K7" s="997"/>
      <c r="L7" s="997"/>
      <c r="M7" s="997"/>
      <c r="N7" s="997"/>
      <c r="O7" s="997"/>
      <c r="P7" s="997"/>
      <c r="Q7" s="997"/>
      <c r="R7" s="997"/>
      <c r="S7" s="997"/>
      <c r="T7" s="997"/>
      <c r="U7" s="997"/>
      <c r="V7" s="997"/>
      <c r="W7" s="997"/>
      <c r="X7" s="997"/>
      <c r="Y7" s="997"/>
      <c r="Z7" s="997"/>
      <c r="AA7" s="997"/>
      <c r="AB7" s="997"/>
      <c r="AC7" s="997"/>
      <c r="AD7" s="997"/>
      <c r="AE7" s="997"/>
      <c r="AF7" s="997"/>
      <c r="AG7" s="997"/>
      <c r="AH7" s="997"/>
      <c r="AI7" s="997"/>
      <c r="AJ7" s="997"/>
      <c r="AK7" s="997"/>
      <c r="AL7" s="997"/>
      <c r="AM7" s="997"/>
      <c r="AN7" s="997"/>
      <c r="AO7" s="997"/>
      <c r="AP7" s="997"/>
      <c r="AQ7" s="997"/>
      <c r="AR7" s="997"/>
      <c r="AS7" s="58"/>
    </row>
    <row r="8" spans="2:46" ht="14.25" customHeight="1" x14ac:dyDescent="0.25">
      <c r="B8" s="762" t="s">
        <v>94</v>
      </c>
      <c r="C8" s="761"/>
      <c r="D8" s="761"/>
      <c r="E8" s="761"/>
      <c r="G8" s="55"/>
      <c r="H8" s="55"/>
      <c r="I8" s="55"/>
      <c r="J8" s="55"/>
      <c r="K8" s="55"/>
      <c r="L8" s="55"/>
      <c r="M8" s="55"/>
      <c r="N8" s="55"/>
    </row>
    <row r="9" spans="2:46" ht="14.25" customHeight="1" x14ac:dyDescent="0.25">
      <c r="B9" s="111"/>
      <c r="C9" s="111"/>
      <c r="D9" s="111"/>
      <c r="E9" s="111"/>
      <c r="G9" s="999" t="str">
        <f>"Rincian "&amp;'L-1'!H18&amp;" "&amp;'L-1'!M18</f>
        <v>Rincian Fasilitas Pengurangan Penghasilan Bruto dari Kegiatan Penelitian dan Pengembangan Berdasarkan Data Internal dan Eksternal yang dimiliki DJP</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997"/>
      <c r="I10" s="997"/>
      <c r="J10" s="997"/>
      <c r="K10" s="997"/>
      <c r="L10" s="997"/>
      <c r="M10" s="997"/>
      <c r="N10" s="997"/>
      <c r="O10" s="997"/>
      <c r="P10" s="997"/>
      <c r="Q10" s="997"/>
      <c r="R10" s="997"/>
      <c r="S10" s="997"/>
      <c r="T10" s="997"/>
      <c r="U10" s="997"/>
      <c r="V10" s="997"/>
      <c r="W10" s="997"/>
      <c r="X10" s="997"/>
      <c r="Y10" s="997"/>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row>
    <row r="13" spans="2:46" ht="14.25" customHeight="1" x14ac:dyDescent="0.25">
      <c r="B13" s="962" t="str">
        <f>HYPERLINK("#'"&amp;'EWS DIRECTORY'!$J$306&amp;"'!A1",'EWS DIRECTORY'!$J$306)</f>
        <v>L</v>
      </c>
      <c r="C13" s="761"/>
      <c r="D13" s="761"/>
      <c r="E13" s="761"/>
      <c r="G13" s="55" t="s">
        <v>1680</v>
      </c>
      <c r="H13" s="55"/>
      <c r="I13" s="254"/>
      <c r="J13" s="254"/>
      <c r="K13" s="254"/>
      <c r="L13" s="254"/>
      <c r="M13" s="254"/>
      <c r="N13" s="254"/>
    </row>
    <row r="14" spans="2:46" ht="14.25" customHeight="1" x14ac:dyDescent="0.25">
      <c r="B14" s="931" t="str">
        <f>HYPERLINK("#'"&amp;'EWS DIRECTORY'!$J$307&amp;"'!A1",'EWS DIRECTORY'!$J$307)</f>
        <v>L-1</v>
      </c>
      <c r="C14" s="761"/>
      <c r="D14" s="761"/>
      <c r="E14" s="761"/>
      <c r="G14" s="55"/>
      <c r="H14" s="55"/>
      <c r="I14" s="254"/>
      <c r="J14" s="254"/>
      <c r="K14" s="254"/>
      <c r="L14" s="254"/>
      <c r="M14" s="254"/>
      <c r="N14" s="254"/>
    </row>
    <row r="15" spans="2:46" ht="14.25" customHeight="1" x14ac:dyDescent="0.25">
      <c r="B15" s="927" t="str">
        <f>HYPERLINK("#'"&amp;'EWS DIRECTORY'!$J$308&amp;"'!A1",'EWS DIRECTORY'!$J$308)</f>
        <v>L-1-1</v>
      </c>
      <c r="C15" s="761"/>
      <c r="D15" s="761"/>
      <c r="E15" s="761"/>
      <c r="G15" s="55"/>
      <c r="H15" s="55"/>
      <c r="I15" s="254"/>
      <c r="J15" s="254"/>
      <c r="K15" s="254"/>
      <c r="L15" s="254"/>
      <c r="M15" s="254"/>
      <c r="N15" s="254"/>
    </row>
    <row r="16" spans="2:46" ht="14.25" customHeight="1" x14ac:dyDescent="0.25">
      <c r="B16" s="929" t="str">
        <f>HYPERLINK("#'"&amp;'EWS DIRECTORY'!$J$309&amp;"'!A1",'EWS DIRECTORY'!$J$309)</f>
        <v>L-1-2</v>
      </c>
      <c r="C16" s="761"/>
      <c r="D16" s="761"/>
      <c r="E16" s="761"/>
      <c r="G16" s="55"/>
      <c r="H16" s="55"/>
      <c r="I16" s="254"/>
      <c r="J16" s="254"/>
      <c r="K16" s="254"/>
      <c r="L16" s="254"/>
      <c r="M16" s="254"/>
      <c r="N16" s="254"/>
    </row>
    <row r="17" spans="2:50" ht="14.25" customHeight="1" x14ac:dyDescent="0.25">
      <c r="B17" s="929" t="str">
        <f>HYPERLINK("#'"&amp;'EWS DIRECTORY'!$J$310&amp;"'!A1",'EWS DIRECTORY'!$J$310)</f>
        <v>L-1-3</v>
      </c>
      <c r="C17" s="761"/>
      <c r="D17" s="761"/>
      <c r="E17" s="761"/>
      <c r="G17" s="55" t="s">
        <v>1681</v>
      </c>
      <c r="H17" s="55"/>
      <c r="I17" s="55"/>
      <c r="J17" s="254"/>
      <c r="K17" s="254"/>
      <c r="L17" s="254"/>
      <c r="M17" s="254"/>
      <c r="N17" s="254"/>
    </row>
    <row r="18" spans="2:50" ht="14.25" customHeight="1" x14ac:dyDescent="0.25">
      <c r="B18" s="426"/>
      <c r="C18" s="426"/>
      <c r="D18" s="426"/>
      <c r="E18" s="426"/>
      <c r="G18" s="55" t="s">
        <v>1744</v>
      </c>
      <c r="H18" s="55"/>
      <c r="I18" s="55" t="s">
        <v>1744</v>
      </c>
      <c r="J18" s="254"/>
      <c r="K18" s="254"/>
      <c r="L18" s="254"/>
      <c r="M18" s="254"/>
      <c r="N18" s="254"/>
    </row>
    <row r="19" spans="2:50" ht="14.25" customHeight="1" x14ac:dyDescent="0.25">
      <c r="B19" s="426"/>
      <c r="C19" s="426"/>
      <c r="D19" s="426"/>
      <c r="E19" s="426"/>
    </row>
    <row r="20" spans="2:50" ht="14.25" customHeight="1" x14ac:dyDescent="0.25">
      <c r="B20" s="426"/>
      <c r="C20" s="426"/>
      <c r="D20" s="426"/>
      <c r="E20" s="426"/>
      <c r="G20" s="55" t="s">
        <v>1791</v>
      </c>
    </row>
    <row r="21" spans="2:50" ht="14.25" customHeight="1" x14ac:dyDescent="0.25">
      <c r="B21" s="426"/>
      <c r="C21" s="426"/>
      <c r="D21" s="426"/>
      <c r="E21" s="426"/>
      <c r="G21" s="55"/>
    </row>
    <row r="22" spans="2:50" ht="14.25" customHeight="1" x14ac:dyDescent="0.25">
      <c r="B22" s="426"/>
      <c r="C22" s="426"/>
      <c r="D22" s="426"/>
      <c r="E22" s="426"/>
      <c r="G22" s="55"/>
      <c r="H22" s="990" t="s">
        <v>1445</v>
      </c>
      <c r="I22" s="790"/>
      <c r="J22" s="994" t="s">
        <v>1446</v>
      </c>
      <c r="K22" s="764"/>
      <c r="L22" s="764"/>
      <c r="M22" s="764"/>
      <c r="N22" s="764"/>
      <c r="O22" s="764"/>
      <c r="P22" s="764"/>
      <c r="Q22" s="764"/>
      <c r="R22" s="764"/>
      <c r="S22" s="764"/>
      <c r="T22" s="764"/>
      <c r="U22" s="764"/>
      <c r="V22" s="764"/>
      <c r="W22" s="764"/>
      <c r="X22" s="764"/>
      <c r="Y22" s="764"/>
      <c r="Z22" s="764"/>
      <c r="AA22" s="764"/>
      <c r="AB22" s="764"/>
      <c r="AC22" s="764"/>
      <c r="AD22" s="764"/>
      <c r="AE22" s="764"/>
      <c r="AF22" s="764"/>
      <c r="AG22" s="764"/>
      <c r="AH22" s="764"/>
      <c r="AI22" s="764"/>
      <c r="AJ22" s="764"/>
      <c r="AK22" s="764"/>
      <c r="AL22" s="764"/>
      <c r="AM22" s="764"/>
      <c r="AN22" s="764"/>
      <c r="AO22" s="764"/>
      <c r="AP22" s="764"/>
      <c r="AQ22" s="764"/>
      <c r="AR22" s="764"/>
      <c r="AS22" s="764"/>
      <c r="AT22" s="764"/>
      <c r="AU22" s="764"/>
      <c r="AV22" s="764"/>
      <c r="AW22" s="764"/>
      <c r="AX22" s="765"/>
    </row>
    <row r="23" spans="2:50" ht="14.25" customHeight="1" x14ac:dyDescent="0.25">
      <c r="B23" s="426"/>
      <c r="C23" s="426"/>
      <c r="D23" s="426"/>
      <c r="E23" s="426"/>
      <c r="G23" s="55"/>
      <c r="H23" s="806"/>
      <c r="I23" s="807"/>
      <c r="J23" s="978" t="s">
        <v>1452</v>
      </c>
      <c r="K23" s="764"/>
      <c r="L23" s="764"/>
      <c r="M23" s="764"/>
      <c r="N23" s="764"/>
      <c r="O23" s="764"/>
      <c r="P23" s="765"/>
      <c r="Q23" s="978" t="s">
        <v>1453</v>
      </c>
      <c r="R23" s="764"/>
      <c r="S23" s="764"/>
      <c r="T23" s="764"/>
      <c r="U23" s="764"/>
      <c r="V23" s="764"/>
      <c r="W23" s="765"/>
      <c r="X23" s="978" t="s">
        <v>1454</v>
      </c>
      <c r="Y23" s="764"/>
      <c r="Z23" s="764"/>
      <c r="AA23" s="764"/>
      <c r="AB23" s="764"/>
      <c r="AC23" s="764"/>
      <c r="AD23" s="765"/>
      <c r="AE23" s="978" t="s">
        <v>1455</v>
      </c>
      <c r="AF23" s="764"/>
      <c r="AG23" s="764"/>
      <c r="AH23" s="764"/>
      <c r="AI23" s="764"/>
      <c r="AJ23" s="764"/>
      <c r="AK23" s="765"/>
      <c r="AL23" s="978" t="s">
        <v>1456</v>
      </c>
      <c r="AM23" s="764"/>
      <c r="AN23" s="764"/>
      <c r="AO23" s="764"/>
      <c r="AP23" s="764"/>
      <c r="AQ23" s="764"/>
      <c r="AR23" s="764"/>
      <c r="AS23" s="765"/>
      <c r="AT23" s="978" t="s">
        <v>1457</v>
      </c>
      <c r="AU23" s="764"/>
      <c r="AV23" s="764"/>
      <c r="AW23" s="764"/>
      <c r="AX23" s="765"/>
    </row>
    <row r="24" spans="2:50" ht="48" customHeight="1" x14ac:dyDescent="0.25">
      <c r="B24" s="426"/>
      <c r="C24" s="426"/>
      <c r="D24" s="426"/>
      <c r="E24" s="426"/>
      <c r="G24" s="55"/>
      <c r="H24" s="1221">
        <v>1</v>
      </c>
      <c r="I24" s="765"/>
      <c r="J24" s="1222" t="e">
        <f>ID_MS_TH_PJK</f>
        <v>#N/A</v>
      </c>
      <c r="K24" s="764"/>
      <c r="L24" s="764"/>
      <c r="M24" s="764"/>
      <c r="N24" s="764"/>
      <c r="O24" s="764"/>
      <c r="P24" s="765"/>
      <c r="Q24" s="1222" t="e">
        <f>NO_BPS</f>
        <v>#N/A</v>
      </c>
      <c r="R24" s="764"/>
      <c r="S24" s="764"/>
      <c r="T24" s="764"/>
      <c r="U24" s="764"/>
      <c r="V24" s="764"/>
      <c r="W24" s="765"/>
      <c r="X24" s="1222" t="e">
        <f>PEMBETULAN_KE</f>
        <v>#N/A</v>
      </c>
      <c r="Y24" s="764"/>
      <c r="Z24" s="764"/>
      <c r="AA24" s="764"/>
      <c r="AB24" s="764"/>
      <c r="AC24" s="764"/>
      <c r="AD24" s="765"/>
      <c r="AE24" s="1222" t="e">
        <f>TGL_TERIMA</f>
        <v>#N/A</v>
      </c>
      <c r="AF24" s="764"/>
      <c r="AG24" s="764"/>
      <c r="AH24" s="764"/>
      <c r="AI24" s="764"/>
      <c r="AJ24" s="764"/>
      <c r="AK24" s="765"/>
      <c r="AL24" s="984" t="s">
        <v>1529</v>
      </c>
      <c r="AM24" s="764"/>
      <c r="AN24" s="764"/>
      <c r="AO24" s="764"/>
      <c r="AP24" s="764"/>
      <c r="AQ24" s="764"/>
      <c r="AR24" s="764"/>
      <c r="AS24" s="765"/>
      <c r="AT24" s="1223">
        <v>10000000000</v>
      </c>
      <c r="AU24" s="764"/>
      <c r="AV24" s="764"/>
      <c r="AW24" s="764"/>
      <c r="AX24" s="765"/>
    </row>
    <row r="25" spans="2:50" ht="14.25" customHeight="1" x14ac:dyDescent="0.25">
      <c r="B25" s="426"/>
      <c r="C25" s="426"/>
      <c r="D25" s="426"/>
      <c r="E25" s="426"/>
      <c r="G25" s="55"/>
      <c r="H25" s="255"/>
      <c r="I25" s="255"/>
      <c r="J25" s="255"/>
      <c r="K25" s="255"/>
      <c r="L25" s="255"/>
      <c r="M25" s="255"/>
      <c r="N25" s="255"/>
      <c r="O25" s="255"/>
      <c r="P25" s="255"/>
      <c r="Q25" s="255"/>
      <c r="R25" s="255"/>
      <c r="AT25" s="536"/>
      <c r="AU25" s="536"/>
      <c r="AV25" s="536"/>
      <c r="AW25" s="536"/>
      <c r="AX25" s="536"/>
    </row>
    <row r="26" spans="2:50" ht="14.25" customHeight="1" x14ac:dyDescent="0.25">
      <c r="B26" s="426"/>
      <c r="C26" s="426"/>
      <c r="D26" s="426"/>
      <c r="E26" s="426"/>
      <c r="G26" s="55"/>
      <c r="H26" s="255"/>
      <c r="I26" s="255"/>
      <c r="J26" s="255"/>
      <c r="K26" s="255"/>
      <c r="L26" s="255"/>
      <c r="M26" s="255"/>
      <c r="N26" s="255"/>
      <c r="O26" s="255"/>
      <c r="P26" s="255"/>
      <c r="Q26" s="255"/>
      <c r="R26" s="255"/>
      <c r="AT26" s="536"/>
      <c r="AU26" s="536"/>
      <c r="AV26" s="536"/>
      <c r="AW26" s="536"/>
      <c r="AX26" s="536"/>
    </row>
    <row r="27" spans="2:50" ht="14.25" customHeight="1" x14ac:dyDescent="0.25">
      <c r="B27" s="426"/>
      <c r="C27" s="426"/>
      <c r="D27" s="426"/>
      <c r="E27" s="426"/>
      <c r="G27" s="55"/>
      <c r="H27" s="255"/>
      <c r="I27" s="255"/>
      <c r="J27" s="255"/>
      <c r="K27" s="255"/>
      <c r="L27" s="255"/>
      <c r="M27" s="255"/>
      <c r="N27" s="255"/>
      <c r="O27" s="255"/>
      <c r="P27" s="255"/>
      <c r="Q27" s="255"/>
      <c r="R27" s="255"/>
      <c r="AT27" s="536"/>
      <c r="AU27" s="536"/>
      <c r="AV27" s="536"/>
      <c r="AW27" s="536"/>
      <c r="AX27" s="536"/>
    </row>
    <row r="28" spans="2:50" ht="14.25" customHeight="1" x14ac:dyDescent="0.25">
      <c r="B28" s="426"/>
      <c r="C28" s="426"/>
      <c r="D28" s="426"/>
      <c r="E28" s="426"/>
      <c r="G28" s="55"/>
      <c r="H28" s="990" t="s">
        <v>1445</v>
      </c>
      <c r="I28" s="790"/>
      <c r="J28" s="990" t="s">
        <v>1478</v>
      </c>
      <c r="K28" s="789"/>
      <c r="L28" s="789"/>
      <c r="M28" s="790"/>
      <c r="N28" s="994" t="s">
        <v>1792</v>
      </c>
      <c r="O28" s="764"/>
      <c r="P28" s="764"/>
      <c r="Q28" s="764"/>
      <c r="R28" s="764"/>
      <c r="S28" s="764"/>
      <c r="T28" s="764"/>
      <c r="U28" s="764"/>
      <c r="V28" s="764"/>
      <c r="W28" s="764"/>
      <c r="X28" s="764"/>
      <c r="Y28" s="764"/>
      <c r="Z28" s="765"/>
      <c r="AA28" s="994" t="s">
        <v>1793</v>
      </c>
      <c r="AB28" s="764"/>
      <c r="AC28" s="764"/>
      <c r="AD28" s="764"/>
      <c r="AE28" s="764"/>
      <c r="AF28" s="764"/>
      <c r="AG28" s="764"/>
      <c r="AH28" s="764"/>
      <c r="AI28" s="764"/>
      <c r="AJ28" s="764"/>
      <c r="AK28" s="764"/>
      <c r="AL28" s="764"/>
      <c r="AM28" s="764"/>
      <c r="AN28" s="764"/>
      <c r="AO28" s="764"/>
      <c r="AP28" s="764"/>
      <c r="AQ28" s="764"/>
      <c r="AR28" s="764"/>
      <c r="AS28" s="765"/>
      <c r="AT28" s="990" t="s">
        <v>1481</v>
      </c>
      <c r="AU28" s="789"/>
      <c r="AV28" s="789"/>
      <c r="AW28" s="789"/>
      <c r="AX28" s="790"/>
    </row>
    <row r="29" spans="2:50" ht="14.25" customHeight="1" x14ac:dyDescent="0.25">
      <c r="G29" s="55"/>
      <c r="H29" s="806"/>
      <c r="I29" s="807"/>
      <c r="J29" s="806"/>
      <c r="K29" s="794"/>
      <c r="L29" s="794"/>
      <c r="M29" s="807"/>
      <c r="N29" s="978" t="s">
        <v>796</v>
      </c>
      <c r="O29" s="764"/>
      <c r="P29" s="764"/>
      <c r="Q29" s="764"/>
      <c r="R29" s="764"/>
      <c r="S29" s="764"/>
      <c r="T29" s="765"/>
      <c r="U29" s="978" t="s">
        <v>1401</v>
      </c>
      <c r="V29" s="764"/>
      <c r="W29" s="764"/>
      <c r="X29" s="764"/>
      <c r="Y29" s="764"/>
      <c r="Z29" s="765"/>
      <c r="AA29" s="978" t="s">
        <v>796</v>
      </c>
      <c r="AB29" s="764"/>
      <c r="AC29" s="764"/>
      <c r="AD29" s="764"/>
      <c r="AE29" s="764"/>
      <c r="AF29" s="765"/>
      <c r="AG29" s="978" t="s">
        <v>1794</v>
      </c>
      <c r="AH29" s="764"/>
      <c r="AI29" s="764"/>
      <c r="AJ29" s="764"/>
      <c r="AK29" s="764"/>
      <c r="AL29" s="764"/>
      <c r="AM29" s="765"/>
      <c r="AN29" s="978" t="s">
        <v>1510</v>
      </c>
      <c r="AO29" s="764"/>
      <c r="AP29" s="764"/>
      <c r="AQ29" s="764"/>
      <c r="AR29" s="764"/>
      <c r="AS29" s="765"/>
      <c r="AT29" s="806"/>
      <c r="AU29" s="794"/>
      <c r="AV29" s="794"/>
      <c r="AW29" s="794"/>
      <c r="AX29" s="807"/>
    </row>
    <row r="30" spans="2:50" ht="14.25" customHeight="1" x14ac:dyDescent="0.25">
      <c r="B30" s="760"/>
      <c r="C30" s="761"/>
      <c r="D30" s="761"/>
      <c r="E30" s="761"/>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2:50" ht="14.2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2:50" ht="15" customHeight="1" x14ac:dyDescent="0.25">
      <c r="B32" s="760"/>
      <c r="C32" s="761"/>
      <c r="D32" s="761"/>
      <c r="E32" s="761"/>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2:50" ht="15" customHeight="1"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2:50" ht="15" customHeight="1" x14ac:dyDescent="0.25">
      <c r="B34" s="760"/>
      <c r="C34" s="761"/>
      <c r="D34" s="761"/>
      <c r="E34" s="761"/>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2:50" ht="15" customHeight="1" x14ac:dyDescent="0.25">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2:50" ht="15"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2:50" ht="15"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2:50" ht="15" customHeight="1" x14ac:dyDescent="0.25">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2:50" ht="15" customHeight="1" x14ac:dyDescent="0.25">
      <c r="G40" s="223"/>
      <c r="H40" s="980"/>
      <c r="I40" s="765"/>
      <c r="J40" s="979"/>
      <c r="K40" s="764"/>
      <c r="L40" s="764"/>
      <c r="M40" s="765"/>
      <c r="N40" s="980"/>
      <c r="O40" s="764"/>
      <c r="P40" s="764"/>
      <c r="Q40" s="764"/>
      <c r="R40" s="764"/>
      <c r="S40" s="764"/>
      <c r="T40" s="765"/>
      <c r="U40" s="977"/>
      <c r="V40" s="764"/>
      <c r="W40" s="764"/>
      <c r="X40" s="764"/>
      <c r="Y40" s="764"/>
      <c r="Z40" s="765"/>
      <c r="AA40" s="980"/>
      <c r="AB40" s="764"/>
      <c r="AC40" s="764"/>
      <c r="AD40" s="764"/>
      <c r="AE40" s="764"/>
      <c r="AF40" s="765"/>
      <c r="AG40" s="980"/>
      <c r="AH40" s="764"/>
      <c r="AI40" s="764"/>
      <c r="AJ40" s="764"/>
      <c r="AK40" s="764"/>
      <c r="AL40" s="764"/>
      <c r="AM40" s="765"/>
      <c r="AN40" s="983"/>
      <c r="AO40" s="764"/>
      <c r="AP40" s="764"/>
      <c r="AQ40" s="764"/>
      <c r="AR40" s="764"/>
      <c r="AS40" s="765"/>
      <c r="AT40" s="1063"/>
      <c r="AU40" s="764"/>
      <c r="AV40" s="764"/>
      <c r="AW40" s="764"/>
      <c r="AX40" s="765"/>
    </row>
    <row r="41" spans="2:50" ht="15" customHeight="1" x14ac:dyDescent="0.25">
      <c r="G41" s="223"/>
      <c r="H41" s="980"/>
      <c r="I41" s="765"/>
      <c r="J41" s="979"/>
      <c r="K41" s="764"/>
      <c r="L41" s="764"/>
      <c r="M41" s="765"/>
      <c r="N41" s="980"/>
      <c r="O41" s="764"/>
      <c r="P41" s="764"/>
      <c r="Q41" s="764"/>
      <c r="R41" s="764"/>
      <c r="S41" s="764"/>
      <c r="T41" s="765"/>
      <c r="U41" s="977"/>
      <c r="V41" s="764"/>
      <c r="W41" s="764"/>
      <c r="X41" s="764"/>
      <c r="Y41" s="764"/>
      <c r="Z41" s="765"/>
      <c r="AA41" s="980"/>
      <c r="AB41" s="764"/>
      <c r="AC41" s="764"/>
      <c r="AD41" s="764"/>
      <c r="AE41" s="764"/>
      <c r="AF41" s="765"/>
      <c r="AG41" s="980"/>
      <c r="AH41" s="764"/>
      <c r="AI41" s="764"/>
      <c r="AJ41" s="764"/>
      <c r="AK41" s="764"/>
      <c r="AL41" s="764"/>
      <c r="AM41" s="765"/>
      <c r="AN41" s="983"/>
      <c r="AO41" s="764"/>
      <c r="AP41" s="764"/>
      <c r="AQ41" s="764"/>
      <c r="AR41" s="764"/>
      <c r="AS41" s="765"/>
      <c r="AT41" s="1063"/>
      <c r="AU41" s="764"/>
      <c r="AV41" s="764"/>
      <c r="AW41" s="764"/>
      <c r="AX41" s="765"/>
    </row>
    <row r="42" spans="2:50" ht="15" customHeight="1" x14ac:dyDescent="0.25">
      <c r="G42" s="223"/>
      <c r="H42" s="980"/>
      <c r="I42" s="765"/>
      <c r="J42" s="979"/>
      <c r="K42" s="764"/>
      <c r="L42" s="764"/>
      <c r="M42" s="765"/>
      <c r="N42" s="980"/>
      <c r="O42" s="764"/>
      <c r="P42" s="764"/>
      <c r="Q42" s="764"/>
      <c r="R42" s="764"/>
      <c r="S42" s="764"/>
      <c r="T42" s="765"/>
      <c r="U42" s="977"/>
      <c r="V42" s="764"/>
      <c r="W42" s="764"/>
      <c r="X42" s="764"/>
      <c r="Y42" s="764"/>
      <c r="Z42" s="765"/>
      <c r="AA42" s="980"/>
      <c r="AB42" s="764"/>
      <c r="AC42" s="764"/>
      <c r="AD42" s="764"/>
      <c r="AE42" s="764"/>
      <c r="AF42" s="765"/>
      <c r="AG42" s="980"/>
      <c r="AH42" s="764"/>
      <c r="AI42" s="764"/>
      <c r="AJ42" s="764"/>
      <c r="AK42" s="764"/>
      <c r="AL42" s="764"/>
      <c r="AM42" s="765"/>
      <c r="AN42" s="983"/>
      <c r="AO42" s="764"/>
      <c r="AP42" s="764"/>
      <c r="AQ42" s="764"/>
      <c r="AR42" s="764"/>
      <c r="AS42" s="765"/>
      <c r="AT42" s="1063"/>
      <c r="AU42" s="764"/>
      <c r="AV42" s="764"/>
      <c r="AW42" s="764"/>
      <c r="AX42" s="765"/>
    </row>
    <row r="43" spans="2:50" ht="15" customHeight="1" x14ac:dyDescent="0.25">
      <c r="G43" s="223"/>
      <c r="H43" s="980"/>
      <c r="I43" s="765"/>
      <c r="J43" s="979"/>
      <c r="K43" s="764"/>
      <c r="L43" s="764"/>
      <c r="M43" s="765"/>
      <c r="N43" s="980"/>
      <c r="O43" s="764"/>
      <c r="P43" s="764"/>
      <c r="Q43" s="764"/>
      <c r="R43" s="764"/>
      <c r="S43" s="764"/>
      <c r="T43" s="765"/>
      <c r="U43" s="977"/>
      <c r="V43" s="764"/>
      <c r="W43" s="764"/>
      <c r="X43" s="764"/>
      <c r="Y43" s="764"/>
      <c r="Z43" s="765"/>
      <c r="AA43" s="980"/>
      <c r="AB43" s="764"/>
      <c r="AC43" s="764"/>
      <c r="AD43" s="764"/>
      <c r="AE43" s="764"/>
      <c r="AF43" s="765"/>
      <c r="AG43" s="980"/>
      <c r="AH43" s="764"/>
      <c r="AI43" s="764"/>
      <c r="AJ43" s="764"/>
      <c r="AK43" s="764"/>
      <c r="AL43" s="764"/>
      <c r="AM43" s="765"/>
      <c r="AN43" s="983"/>
      <c r="AO43" s="764"/>
      <c r="AP43" s="764"/>
      <c r="AQ43" s="764"/>
      <c r="AR43" s="764"/>
      <c r="AS43" s="765"/>
      <c r="AT43" s="1063"/>
      <c r="AU43" s="764"/>
      <c r="AV43" s="764"/>
      <c r="AW43" s="764"/>
      <c r="AX43" s="765"/>
    </row>
    <row r="44" spans="2:50" ht="14.25" customHeight="1" x14ac:dyDescent="0.25">
      <c r="G44" s="223"/>
      <c r="H44" s="980"/>
      <c r="I44" s="765"/>
      <c r="J44" s="979"/>
      <c r="K44" s="764"/>
      <c r="L44" s="764"/>
      <c r="M44" s="765"/>
      <c r="N44" s="980"/>
      <c r="O44" s="764"/>
      <c r="P44" s="764"/>
      <c r="Q44" s="764"/>
      <c r="R44" s="764"/>
      <c r="S44" s="764"/>
      <c r="T44" s="765"/>
      <c r="U44" s="977"/>
      <c r="V44" s="764"/>
      <c r="W44" s="764"/>
      <c r="X44" s="764"/>
      <c r="Y44" s="764"/>
      <c r="Z44" s="765"/>
      <c r="AA44" s="980"/>
      <c r="AB44" s="764"/>
      <c r="AC44" s="764"/>
      <c r="AD44" s="764"/>
      <c r="AE44" s="764"/>
      <c r="AF44" s="765"/>
      <c r="AG44" s="980"/>
      <c r="AH44" s="764"/>
      <c r="AI44" s="764"/>
      <c r="AJ44" s="764"/>
      <c r="AK44" s="764"/>
      <c r="AL44" s="764"/>
      <c r="AM44" s="765"/>
      <c r="AN44" s="983"/>
      <c r="AO44" s="764"/>
      <c r="AP44" s="764"/>
      <c r="AQ44" s="764"/>
      <c r="AR44" s="764"/>
      <c r="AS44" s="765"/>
      <c r="AT44" s="1063"/>
      <c r="AU44" s="764"/>
      <c r="AV44" s="764"/>
      <c r="AW44" s="764"/>
      <c r="AX44" s="765"/>
    </row>
    <row r="45" spans="2:50" ht="14.25" customHeight="1" x14ac:dyDescent="0.25">
      <c r="G45" s="223"/>
      <c r="H45" s="980"/>
      <c r="I45" s="765"/>
      <c r="J45" s="979"/>
      <c r="K45" s="764"/>
      <c r="L45" s="764"/>
      <c r="M45" s="765"/>
      <c r="N45" s="980"/>
      <c r="O45" s="764"/>
      <c r="P45" s="764"/>
      <c r="Q45" s="764"/>
      <c r="R45" s="764"/>
      <c r="S45" s="764"/>
      <c r="T45" s="765"/>
      <c r="U45" s="977"/>
      <c r="V45" s="764"/>
      <c r="W45" s="764"/>
      <c r="X45" s="764"/>
      <c r="Y45" s="764"/>
      <c r="Z45" s="765"/>
      <c r="AA45" s="980"/>
      <c r="AB45" s="764"/>
      <c r="AC45" s="764"/>
      <c r="AD45" s="764"/>
      <c r="AE45" s="764"/>
      <c r="AF45" s="765"/>
      <c r="AG45" s="980"/>
      <c r="AH45" s="764"/>
      <c r="AI45" s="764"/>
      <c r="AJ45" s="764"/>
      <c r="AK45" s="764"/>
      <c r="AL45" s="764"/>
      <c r="AM45" s="765"/>
      <c r="AN45" s="983"/>
      <c r="AO45" s="764"/>
      <c r="AP45" s="764"/>
      <c r="AQ45" s="764"/>
      <c r="AR45" s="764"/>
      <c r="AS45" s="765"/>
      <c r="AT45" s="1063"/>
      <c r="AU45" s="764"/>
      <c r="AV45" s="764"/>
      <c r="AW45" s="764"/>
      <c r="AX45" s="765"/>
    </row>
    <row r="46" spans="2:50" ht="14.25" customHeight="1" x14ac:dyDescent="0.25">
      <c r="G46" s="223"/>
      <c r="H46" s="980"/>
      <c r="I46" s="765"/>
      <c r="J46" s="979"/>
      <c r="K46" s="764"/>
      <c r="L46" s="764"/>
      <c r="M46" s="765"/>
      <c r="N46" s="980"/>
      <c r="O46" s="764"/>
      <c r="P46" s="764"/>
      <c r="Q46" s="764"/>
      <c r="R46" s="764"/>
      <c r="S46" s="764"/>
      <c r="T46" s="765"/>
      <c r="U46" s="977"/>
      <c r="V46" s="764"/>
      <c r="W46" s="764"/>
      <c r="X46" s="764"/>
      <c r="Y46" s="764"/>
      <c r="Z46" s="765"/>
      <c r="AA46" s="980"/>
      <c r="AB46" s="764"/>
      <c r="AC46" s="764"/>
      <c r="AD46" s="764"/>
      <c r="AE46" s="764"/>
      <c r="AF46" s="765"/>
      <c r="AG46" s="980"/>
      <c r="AH46" s="764"/>
      <c r="AI46" s="764"/>
      <c r="AJ46" s="764"/>
      <c r="AK46" s="764"/>
      <c r="AL46" s="764"/>
      <c r="AM46" s="765"/>
      <c r="AN46" s="983"/>
      <c r="AO46" s="764"/>
      <c r="AP46" s="764"/>
      <c r="AQ46" s="764"/>
      <c r="AR46" s="764"/>
      <c r="AS46" s="765"/>
      <c r="AT46" s="1063"/>
      <c r="AU46" s="764"/>
      <c r="AV46" s="764"/>
      <c r="AW46" s="764"/>
      <c r="AX46" s="765"/>
    </row>
    <row r="47" spans="2:50" ht="14.25" customHeight="1" x14ac:dyDescent="0.25">
      <c r="G47" s="256"/>
      <c r="H47" s="980"/>
      <c r="I47" s="765"/>
      <c r="J47" s="979"/>
      <c r="K47" s="764"/>
      <c r="L47" s="764"/>
      <c r="M47" s="765"/>
      <c r="N47" s="980"/>
      <c r="O47" s="764"/>
      <c r="P47" s="764"/>
      <c r="Q47" s="764"/>
      <c r="R47" s="764"/>
      <c r="S47" s="764"/>
      <c r="T47" s="765"/>
      <c r="U47" s="977"/>
      <c r="V47" s="764"/>
      <c r="W47" s="764"/>
      <c r="X47" s="764"/>
      <c r="Y47" s="764"/>
      <c r="Z47" s="765"/>
      <c r="AA47" s="980"/>
      <c r="AB47" s="764"/>
      <c r="AC47" s="764"/>
      <c r="AD47" s="764"/>
      <c r="AE47" s="764"/>
      <c r="AF47" s="765"/>
      <c r="AG47" s="980"/>
      <c r="AH47" s="764"/>
      <c r="AI47" s="764"/>
      <c r="AJ47" s="764"/>
      <c r="AK47" s="764"/>
      <c r="AL47" s="764"/>
      <c r="AM47" s="765"/>
      <c r="AN47" s="983"/>
      <c r="AO47" s="764"/>
      <c r="AP47" s="764"/>
      <c r="AQ47" s="764"/>
      <c r="AR47" s="764"/>
      <c r="AS47" s="765"/>
      <c r="AT47" s="1063"/>
      <c r="AU47" s="764"/>
      <c r="AV47" s="764"/>
      <c r="AW47" s="764"/>
      <c r="AX47" s="765"/>
    </row>
    <row r="48" spans="2:50" ht="14.25" customHeight="1" x14ac:dyDescent="0.25">
      <c r="G48" s="256"/>
      <c r="H48" s="980"/>
      <c r="I48" s="765"/>
      <c r="J48" s="979"/>
      <c r="K48" s="764"/>
      <c r="L48" s="764"/>
      <c r="M48" s="765"/>
      <c r="N48" s="980"/>
      <c r="O48" s="764"/>
      <c r="P48" s="764"/>
      <c r="Q48" s="764"/>
      <c r="R48" s="764"/>
      <c r="S48" s="764"/>
      <c r="T48" s="765"/>
      <c r="U48" s="977"/>
      <c r="V48" s="764"/>
      <c r="W48" s="764"/>
      <c r="X48" s="764"/>
      <c r="Y48" s="764"/>
      <c r="Z48" s="765"/>
      <c r="AA48" s="980"/>
      <c r="AB48" s="764"/>
      <c r="AC48" s="764"/>
      <c r="AD48" s="764"/>
      <c r="AE48" s="764"/>
      <c r="AF48" s="765"/>
      <c r="AG48" s="980"/>
      <c r="AH48" s="764"/>
      <c r="AI48" s="764"/>
      <c r="AJ48" s="764"/>
      <c r="AK48" s="764"/>
      <c r="AL48" s="764"/>
      <c r="AM48" s="765"/>
      <c r="AN48" s="983"/>
      <c r="AO48" s="764"/>
      <c r="AP48" s="764"/>
      <c r="AQ48" s="764"/>
      <c r="AR48" s="764"/>
      <c r="AS48" s="765"/>
      <c r="AT48" s="1063"/>
      <c r="AU48" s="764"/>
      <c r="AV48" s="764"/>
      <c r="AW48" s="764"/>
      <c r="AX48" s="765"/>
    </row>
    <row r="49" spans="7:50" ht="14.25" customHeight="1" x14ac:dyDescent="0.25">
      <c r="G49" s="256"/>
      <c r="H49" s="980"/>
      <c r="I49" s="765"/>
      <c r="J49" s="979"/>
      <c r="K49" s="764"/>
      <c r="L49" s="764"/>
      <c r="M49" s="765"/>
      <c r="N49" s="980"/>
      <c r="O49" s="764"/>
      <c r="P49" s="764"/>
      <c r="Q49" s="764"/>
      <c r="R49" s="764"/>
      <c r="S49" s="764"/>
      <c r="T49" s="765"/>
      <c r="U49" s="977"/>
      <c r="V49" s="764"/>
      <c r="W49" s="764"/>
      <c r="X49" s="764"/>
      <c r="Y49" s="764"/>
      <c r="Z49" s="765"/>
      <c r="AA49" s="980"/>
      <c r="AB49" s="764"/>
      <c r="AC49" s="764"/>
      <c r="AD49" s="764"/>
      <c r="AE49" s="764"/>
      <c r="AF49" s="765"/>
      <c r="AG49" s="980"/>
      <c r="AH49" s="764"/>
      <c r="AI49" s="764"/>
      <c r="AJ49" s="764"/>
      <c r="AK49" s="764"/>
      <c r="AL49" s="764"/>
      <c r="AM49" s="765"/>
      <c r="AN49" s="983"/>
      <c r="AO49" s="764"/>
      <c r="AP49" s="764"/>
      <c r="AQ49" s="764"/>
      <c r="AR49" s="764"/>
      <c r="AS49" s="765"/>
      <c r="AT49" s="1063"/>
      <c r="AU49" s="764"/>
      <c r="AV49" s="764"/>
      <c r="AW49" s="764"/>
      <c r="AX49" s="765"/>
    </row>
    <row r="50" spans="7:50" ht="14.25" customHeight="1" x14ac:dyDescent="0.25">
      <c r="G50" s="256"/>
      <c r="H50" s="993"/>
      <c r="I50" s="765"/>
      <c r="J50" s="993"/>
      <c r="K50" s="764"/>
      <c r="L50" s="764"/>
      <c r="M50" s="765"/>
      <c r="N50" s="993"/>
      <c r="O50" s="764"/>
      <c r="P50" s="764"/>
      <c r="Q50" s="764"/>
      <c r="R50" s="764"/>
      <c r="S50" s="764"/>
      <c r="T50" s="765"/>
      <c r="U50" s="986"/>
      <c r="V50" s="764"/>
      <c r="W50" s="764"/>
      <c r="X50" s="764"/>
      <c r="Y50" s="764"/>
      <c r="Z50" s="765"/>
      <c r="AA50" s="993"/>
      <c r="AB50" s="764"/>
      <c r="AC50" s="764"/>
      <c r="AD50" s="764"/>
      <c r="AE50" s="764"/>
      <c r="AF50" s="765"/>
      <c r="AG50" s="993"/>
      <c r="AH50" s="764"/>
      <c r="AI50" s="764"/>
      <c r="AJ50" s="764"/>
      <c r="AK50" s="764"/>
      <c r="AL50" s="764"/>
      <c r="AM50" s="765"/>
      <c r="AN50" s="995"/>
      <c r="AO50" s="764"/>
      <c r="AP50" s="764"/>
      <c r="AQ50" s="764"/>
      <c r="AR50" s="764"/>
      <c r="AS50" s="765"/>
      <c r="AT50" s="1065"/>
      <c r="AU50" s="764"/>
      <c r="AV50" s="764"/>
      <c r="AW50" s="764"/>
      <c r="AX50" s="765"/>
    </row>
    <row r="51" spans="7:50" ht="14.25" customHeight="1" x14ac:dyDescent="0.25">
      <c r="G51" s="223"/>
      <c r="H51" s="1092" t="s">
        <v>1494</v>
      </c>
      <c r="I51" s="764"/>
      <c r="J51" s="764"/>
      <c r="K51" s="764"/>
      <c r="L51" s="764"/>
      <c r="M51" s="764"/>
      <c r="N51" s="764"/>
      <c r="O51" s="764"/>
      <c r="P51" s="764"/>
      <c r="Q51" s="764"/>
      <c r="R51" s="764"/>
      <c r="S51" s="764"/>
      <c r="T51" s="764"/>
      <c r="U51" s="764"/>
      <c r="V51" s="764"/>
      <c r="W51" s="764"/>
      <c r="X51" s="764"/>
      <c r="Y51" s="764"/>
      <c r="Z51" s="764"/>
      <c r="AA51" s="764"/>
      <c r="AB51" s="764"/>
      <c r="AC51" s="764"/>
      <c r="AD51" s="764"/>
      <c r="AE51" s="764"/>
      <c r="AF51" s="764"/>
      <c r="AG51" s="764"/>
      <c r="AH51" s="764"/>
      <c r="AI51" s="764"/>
      <c r="AJ51" s="764"/>
      <c r="AK51" s="764"/>
      <c r="AL51" s="764"/>
      <c r="AM51" s="764"/>
      <c r="AN51" s="764"/>
      <c r="AO51" s="764"/>
      <c r="AP51" s="764"/>
      <c r="AQ51" s="764"/>
      <c r="AR51" s="764"/>
      <c r="AS51" s="765"/>
      <c r="AT51" s="1134">
        <f>SUM(AT30:AT50)</f>
        <v>0</v>
      </c>
      <c r="AU51" s="764"/>
      <c r="AV51" s="764"/>
      <c r="AW51" s="764"/>
      <c r="AX51" s="765"/>
    </row>
    <row r="52" spans="7:50" ht="14.25" customHeight="1" x14ac:dyDescent="0.25">
      <c r="G52" s="223"/>
    </row>
    <row r="53" spans="7:50" ht="14.25" customHeight="1" x14ac:dyDescent="0.25">
      <c r="G53" s="223"/>
    </row>
    <row r="54" spans="7:50" ht="15" customHeight="1" x14ac:dyDescent="0.25">
      <c r="G54" s="223"/>
    </row>
    <row r="55" spans="7:50" ht="14.25" customHeight="1" x14ac:dyDescent="0.25">
      <c r="G55" s="223"/>
      <c r="H55" s="976" t="s">
        <v>1795</v>
      </c>
      <c r="I55" s="824"/>
      <c r="J55" s="824"/>
      <c r="K55" s="824"/>
      <c r="L55" s="824"/>
      <c r="M55" s="824"/>
      <c r="N55" s="824"/>
      <c r="O55" s="824"/>
      <c r="P55" s="824"/>
      <c r="Q55" s="824"/>
      <c r="R55" s="824"/>
      <c r="S55" s="824"/>
      <c r="T55" s="824"/>
      <c r="U55" s="824"/>
      <c r="V55" s="824"/>
      <c r="W55" s="824"/>
      <c r="X55" s="824"/>
      <c r="Y55" s="825"/>
      <c r="Z55" s="976" t="s">
        <v>1796</v>
      </c>
      <c r="AA55" s="824"/>
      <c r="AB55" s="824"/>
      <c r="AC55" s="824"/>
      <c r="AD55" s="824"/>
      <c r="AE55" s="824"/>
      <c r="AF55" s="824"/>
      <c r="AG55" s="824"/>
      <c r="AH55" s="824"/>
      <c r="AI55" s="824"/>
      <c r="AJ55" s="824"/>
      <c r="AK55" s="824"/>
      <c r="AL55" s="824"/>
      <c r="AM55" s="824"/>
      <c r="AN55" s="824"/>
      <c r="AO55" s="824"/>
      <c r="AP55" s="824"/>
      <c r="AQ55" s="825"/>
    </row>
    <row r="56" spans="7:50" ht="14.25" customHeight="1" x14ac:dyDescent="0.25">
      <c r="G56" s="223"/>
      <c r="H56" s="257" t="s">
        <v>796</v>
      </c>
      <c r="I56" s="258"/>
      <c r="J56" s="258"/>
      <c r="K56" s="258"/>
      <c r="L56" s="258"/>
      <c r="M56" s="258"/>
      <c r="N56" s="258"/>
      <c r="O56" s="258"/>
      <c r="P56" s="258"/>
      <c r="Q56" s="259"/>
      <c r="R56" s="257" t="s">
        <v>1511</v>
      </c>
      <c r="S56" s="258"/>
      <c r="T56" s="258"/>
      <c r="U56" s="259"/>
      <c r="V56" s="257" t="s">
        <v>1510</v>
      </c>
      <c r="W56" s="258"/>
      <c r="X56" s="258"/>
      <c r="Y56" s="259"/>
      <c r="Z56" s="257" t="s">
        <v>796</v>
      </c>
      <c r="AA56" s="258"/>
      <c r="AB56" s="258"/>
      <c r="AC56" s="258"/>
      <c r="AD56" s="258"/>
      <c r="AE56" s="258"/>
      <c r="AF56" s="258"/>
      <c r="AG56" s="258"/>
      <c r="AH56" s="258"/>
      <c r="AI56" s="259"/>
      <c r="AJ56" s="257" t="s">
        <v>1511</v>
      </c>
      <c r="AK56" s="258"/>
      <c r="AL56" s="258"/>
      <c r="AM56" s="259"/>
      <c r="AN56" s="257" t="s">
        <v>1510</v>
      </c>
      <c r="AO56" s="258"/>
      <c r="AP56" s="258"/>
      <c r="AQ56" s="259"/>
    </row>
    <row r="57" spans="7:50" ht="14.25" customHeight="1" x14ac:dyDescent="0.25">
      <c r="G57" s="223"/>
      <c r="H57" s="260"/>
      <c r="Q57" s="261"/>
      <c r="R57" s="260"/>
      <c r="U57" s="261"/>
      <c r="V57" s="260"/>
      <c r="Y57" s="261"/>
      <c r="Z57" s="260"/>
      <c r="AI57" s="261"/>
      <c r="AJ57" s="260"/>
      <c r="AM57" s="261"/>
      <c r="AN57" s="260"/>
      <c r="AQ57" s="261"/>
    </row>
    <row r="58" spans="7:50" ht="14.25" customHeight="1" x14ac:dyDescent="0.25">
      <c r="G58" s="223"/>
      <c r="H58" s="260"/>
      <c r="Q58" s="261"/>
      <c r="R58" s="260"/>
      <c r="U58" s="261"/>
      <c r="V58" s="260"/>
      <c r="Y58" s="261"/>
      <c r="Z58" s="260"/>
      <c r="AI58" s="261"/>
      <c r="AJ58" s="260"/>
      <c r="AM58" s="261"/>
      <c r="AN58" s="260"/>
      <c r="AQ58" s="261"/>
    </row>
    <row r="59" spans="7:50" ht="14.25" customHeight="1" x14ac:dyDescent="0.25">
      <c r="G59" s="223"/>
      <c r="H59" s="260"/>
      <c r="Q59" s="261"/>
      <c r="R59" s="260"/>
      <c r="U59" s="261"/>
      <c r="V59" s="260"/>
      <c r="Y59" s="261"/>
      <c r="Z59" s="260"/>
      <c r="AI59" s="261"/>
      <c r="AJ59" s="260"/>
      <c r="AM59" s="261"/>
      <c r="AN59" s="260"/>
      <c r="AQ59" s="261"/>
    </row>
    <row r="60" spans="7:50" ht="14.25" customHeight="1" x14ac:dyDescent="0.25">
      <c r="G60" s="223"/>
      <c r="H60" s="260"/>
      <c r="Q60" s="261"/>
      <c r="R60" s="260"/>
      <c r="U60" s="261"/>
      <c r="V60" s="260"/>
      <c r="Y60" s="261"/>
      <c r="Z60" s="260"/>
      <c r="AI60" s="261"/>
      <c r="AJ60" s="260"/>
      <c r="AM60" s="261"/>
      <c r="AN60" s="260"/>
      <c r="AQ60" s="261"/>
    </row>
    <row r="61" spans="7:50" ht="14.25" customHeight="1" x14ac:dyDescent="0.25">
      <c r="G61" s="223"/>
      <c r="H61" s="262"/>
      <c r="I61" s="263"/>
      <c r="J61" s="263"/>
      <c r="K61" s="263"/>
      <c r="L61" s="263"/>
      <c r="M61" s="263"/>
      <c r="N61" s="263"/>
      <c r="O61" s="263"/>
      <c r="P61" s="263"/>
      <c r="Q61" s="264"/>
      <c r="R61" s="262"/>
      <c r="S61" s="263"/>
      <c r="T61" s="263"/>
      <c r="U61" s="264"/>
      <c r="V61" s="262"/>
      <c r="W61" s="263"/>
      <c r="X61" s="263"/>
      <c r="Y61" s="264"/>
      <c r="Z61" s="262"/>
      <c r="AA61" s="263"/>
      <c r="AB61" s="263"/>
      <c r="AC61" s="263"/>
      <c r="AD61" s="263"/>
      <c r="AE61" s="263"/>
      <c r="AF61" s="263"/>
      <c r="AG61" s="263"/>
      <c r="AH61" s="263"/>
      <c r="AI61" s="264"/>
      <c r="AJ61" s="262"/>
      <c r="AK61" s="263"/>
      <c r="AL61" s="263"/>
      <c r="AM61" s="264"/>
      <c r="AN61" s="262"/>
      <c r="AO61" s="263"/>
      <c r="AP61" s="263"/>
      <c r="AQ61" s="264"/>
    </row>
    <row r="62" spans="7:50" ht="14.25" customHeight="1" x14ac:dyDescent="0.25">
      <c r="G62" s="223"/>
      <c r="AM62" s="265" t="s">
        <v>1797</v>
      </c>
      <c r="AN62" s="55" t="str">
        <f>'L-1'!U18</f>
        <v>L-1-1</v>
      </c>
    </row>
  </sheetData>
  <mergeCells count="212">
    <mergeCell ref="AT49:AX49"/>
    <mergeCell ref="AA40:AF40"/>
    <mergeCell ref="N44:T44"/>
    <mergeCell ref="AN45:AS45"/>
    <mergeCell ref="AA37:AF37"/>
    <mergeCell ref="AN29:AS29"/>
    <mergeCell ref="B13:E13"/>
    <mergeCell ref="AG32:AM32"/>
    <mergeCell ref="J22:AX22"/>
    <mergeCell ref="AN36:AS36"/>
    <mergeCell ref="AT33:AX33"/>
    <mergeCell ref="AA31:AF31"/>
    <mergeCell ref="U39:Z39"/>
    <mergeCell ref="AG29:AM29"/>
    <mergeCell ref="B16:E16"/>
    <mergeCell ref="AT41:AX41"/>
    <mergeCell ref="AT40:AX40"/>
    <mergeCell ref="AA30:AF30"/>
    <mergeCell ref="N28:Z28"/>
    <mergeCell ref="AT24:AX24"/>
    <mergeCell ref="AT34:AX34"/>
    <mergeCell ref="AT39:AX39"/>
    <mergeCell ref="AT36:AX36"/>
    <mergeCell ref="AA33:AF33"/>
    <mergeCell ref="AT50:AX50"/>
    <mergeCell ref="AT28:AX29"/>
    <mergeCell ref="H35:I35"/>
    <mergeCell ref="H22:I23"/>
    <mergeCell ref="AA49:AF49"/>
    <mergeCell ref="N31:T31"/>
    <mergeCell ref="AN32:AS32"/>
    <mergeCell ref="AA36:AF36"/>
    <mergeCell ref="N40:T40"/>
    <mergeCell ref="AN41:AS41"/>
    <mergeCell ref="J43:M43"/>
    <mergeCell ref="AN47:AS47"/>
    <mergeCell ref="J33:M33"/>
    <mergeCell ref="H39:I39"/>
    <mergeCell ref="J42:M42"/>
    <mergeCell ref="AN43:AS43"/>
    <mergeCell ref="AT35:AX35"/>
    <mergeCell ref="AG44:AM44"/>
    <mergeCell ref="U38:Z38"/>
    <mergeCell ref="AG35:AM35"/>
    <mergeCell ref="AG30:AM30"/>
    <mergeCell ref="AA34:AF34"/>
    <mergeCell ref="H24:I24"/>
    <mergeCell ref="AT38:AX38"/>
    <mergeCell ref="AT37:AX37"/>
    <mergeCell ref="AT42:AX42"/>
    <mergeCell ref="AT32:AX32"/>
    <mergeCell ref="J23:P23"/>
    <mergeCell ref="AA35:AF35"/>
    <mergeCell ref="B12:E12"/>
    <mergeCell ref="AG31:AM31"/>
    <mergeCell ref="H45:I45"/>
    <mergeCell ref="AA32:AF32"/>
    <mergeCell ref="H37:I37"/>
    <mergeCell ref="AL24:AS24"/>
    <mergeCell ref="J30:M30"/>
    <mergeCell ref="U31:Z31"/>
    <mergeCell ref="U40:Z40"/>
    <mergeCell ref="Q23:W23"/>
    <mergeCell ref="AN34:AS34"/>
    <mergeCell ref="B14:E14"/>
    <mergeCell ref="AA38:AF38"/>
    <mergeCell ref="N42:T42"/>
    <mergeCell ref="J45:M45"/>
    <mergeCell ref="AA43:AF43"/>
    <mergeCell ref="AE23:AK23"/>
    <mergeCell ref="AN44:AS44"/>
    <mergeCell ref="H41:I41"/>
    <mergeCell ref="N30:T30"/>
    <mergeCell ref="AN31:AS31"/>
    <mergeCell ref="J44:M44"/>
    <mergeCell ref="AG38:AM38"/>
    <mergeCell ref="U29:Z29"/>
    <mergeCell ref="H50:I50"/>
    <mergeCell ref="AG33:AM33"/>
    <mergeCell ref="B32:E32"/>
    <mergeCell ref="AG42:AM42"/>
    <mergeCell ref="H34:I34"/>
    <mergeCell ref="AG43:AM43"/>
    <mergeCell ref="U42:Z42"/>
    <mergeCell ref="N50:T50"/>
    <mergeCell ref="H49:I49"/>
    <mergeCell ref="H36:I36"/>
    <mergeCell ref="AA48:AF48"/>
    <mergeCell ref="AG37:AM37"/>
    <mergeCell ref="N48:T48"/>
    <mergeCell ref="H33:I33"/>
    <mergeCell ref="J47:M47"/>
    <mergeCell ref="G7:AR7"/>
    <mergeCell ref="AG34:AM34"/>
    <mergeCell ref="N32:T32"/>
    <mergeCell ref="AA50:AF50"/>
    <mergeCell ref="N41:T41"/>
    <mergeCell ref="X23:AD23"/>
    <mergeCell ref="AA47:AF47"/>
    <mergeCell ref="J34:M34"/>
    <mergeCell ref="N43:T43"/>
    <mergeCell ref="J24:P24"/>
    <mergeCell ref="AL23:AS23"/>
    <mergeCell ref="J49:M49"/>
    <mergeCell ref="AA29:AF29"/>
    <mergeCell ref="N33:T33"/>
    <mergeCell ref="J36:M36"/>
    <mergeCell ref="J31:M31"/>
    <mergeCell ref="U32:Z32"/>
    <mergeCell ref="AE24:AK24"/>
    <mergeCell ref="H47:I47"/>
    <mergeCell ref="N39:T39"/>
    <mergeCell ref="AN33:AS33"/>
    <mergeCell ref="U45:Z45"/>
    <mergeCell ref="X24:AD24"/>
    <mergeCell ref="AA39:AF39"/>
    <mergeCell ref="AT48:AX48"/>
    <mergeCell ref="G9:Z11"/>
    <mergeCell ref="Z55:AQ55"/>
    <mergeCell ref="U46:Z46"/>
    <mergeCell ref="H48:I48"/>
    <mergeCell ref="AA44:AF44"/>
    <mergeCell ref="AG48:AM48"/>
    <mergeCell ref="AN49:AS49"/>
    <mergeCell ref="AG45:AM45"/>
    <mergeCell ref="AN35:AS35"/>
    <mergeCell ref="U48:Z48"/>
    <mergeCell ref="H38:I38"/>
    <mergeCell ref="AG47:AM47"/>
    <mergeCell ref="AA41:AF41"/>
    <mergeCell ref="AN46:AS46"/>
    <mergeCell ref="J48:M48"/>
    <mergeCell ref="AN39:AS39"/>
    <mergeCell ref="AA45:AF45"/>
    <mergeCell ref="AN50:AS50"/>
    <mergeCell ref="J50:M50"/>
    <mergeCell ref="AG39:AM39"/>
    <mergeCell ref="N49:T49"/>
    <mergeCell ref="H51:AS51"/>
    <mergeCell ref="U50:Z50"/>
    <mergeCell ref="B6:E6"/>
    <mergeCell ref="U41:Z41"/>
    <mergeCell ref="N34:T34"/>
    <mergeCell ref="H43:I43"/>
    <mergeCell ref="B15:E15"/>
    <mergeCell ref="J46:M46"/>
    <mergeCell ref="J28:M29"/>
    <mergeCell ref="H31:I31"/>
    <mergeCell ref="U47:Z47"/>
    <mergeCell ref="H40:I40"/>
    <mergeCell ref="U43:Z43"/>
    <mergeCell ref="N36:T36"/>
    <mergeCell ref="N45:T45"/>
    <mergeCell ref="U33:Z33"/>
    <mergeCell ref="J38:M38"/>
    <mergeCell ref="J40:M40"/>
    <mergeCell ref="B17:E17"/>
    <mergeCell ref="H42:I42"/>
    <mergeCell ref="J35:M35"/>
    <mergeCell ref="B34:E34"/>
    <mergeCell ref="H30:I30"/>
    <mergeCell ref="B30:E30"/>
    <mergeCell ref="U37:Z37"/>
    <mergeCell ref="H44:I44"/>
    <mergeCell ref="B4:E4"/>
    <mergeCell ref="H46:I46"/>
    <mergeCell ref="H28:I29"/>
    <mergeCell ref="N35:T35"/>
    <mergeCell ref="J39:M39"/>
    <mergeCell ref="AN42:AS42"/>
    <mergeCell ref="AA46:AF46"/>
    <mergeCell ref="J37:M37"/>
    <mergeCell ref="AT30:AX30"/>
    <mergeCell ref="AG46:AM46"/>
    <mergeCell ref="AA28:AS28"/>
    <mergeCell ref="AG40:AM40"/>
    <mergeCell ref="H32:I32"/>
    <mergeCell ref="AN37:AS37"/>
    <mergeCell ref="U35:Z35"/>
    <mergeCell ref="AT44:AX44"/>
    <mergeCell ref="U44:Z44"/>
    <mergeCell ref="N46:T46"/>
    <mergeCell ref="J32:M32"/>
    <mergeCell ref="AT31:AX31"/>
    <mergeCell ref="U34:Z34"/>
    <mergeCell ref="AN30:AS30"/>
    <mergeCell ref="B8:E8"/>
    <mergeCell ref="U30:Z30"/>
    <mergeCell ref="AT51:AX51"/>
    <mergeCell ref="U49:Z49"/>
    <mergeCell ref="H55:Y55"/>
    <mergeCell ref="U36:Z36"/>
    <mergeCell ref="N29:T29"/>
    <mergeCell ref="AT45:AX45"/>
    <mergeCell ref="B10:E10"/>
    <mergeCell ref="N38:T38"/>
    <mergeCell ref="J41:M41"/>
    <mergeCell ref="AT23:AX23"/>
    <mergeCell ref="N47:T47"/>
    <mergeCell ref="AN48:AS48"/>
    <mergeCell ref="AG41:AM41"/>
    <mergeCell ref="Q24:W24"/>
    <mergeCell ref="AT47:AX47"/>
    <mergeCell ref="AG50:AM50"/>
    <mergeCell ref="N37:T37"/>
    <mergeCell ref="AN38:AS38"/>
    <mergeCell ref="AA42:AF42"/>
    <mergeCell ref="AT43:AX43"/>
    <mergeCell ref="AT46:AX46"/>
    <mergeCell ref="AG49:AM49"/>
    <mergeCell ref="AN40:AS40"/>
    <mergeCell ref="AG36:AM36"/>
  </mergeCells>
  <hyperlinks>
    <hyperlink ref="B4" location="PANDUAN!A1" display="PANDUAN" xr:uid="{00000000-0004-0000-3401-000000000000}"/>
    <hyperlink ref="B6" location="'EWS DIRECTORY'!A1" display="EWS DIRECTORY" xr:uid="{00000000-0004-0000-3401-000001000000}"/>
    <hyperlink ref="B8" location="'DATA PEMICU'!A1" display="DATA PEMICU" xr:uid="{00000000-0004-0000-3401-000002000000}"/>
    <hyperlink ref="B10" location="'DATA PENGUJI'!A1" display="DATA PENGUJI" xr:uid="{00000000-0004-0000-3401-000003000000}"/>
    <hyperlink ref="B12" location="'MAIN LEVEL'!A1" display="MAIN LEVEL" xr:uid="{00000000-0004-0000-3401-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3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1-000000000000}">
  <sheetPr codeName="Sheet220">
    <tabColor theme="4" tint="-0.249977111117893"/>
  </sheetPr>
  <dimension ref="A1:AP35"/>
  <sheetViews>
    <sheetView topLeftCell="B1" zoomScaleNormal="100" workbookViewId="0">
      <selection activeCell="AQ18" sqref="AQ18:AU18"/>
    </sheetView>
  </sheetViews>
  <sheetFormatPr defaultColWidth="3.5546875" defaultRowHeight="13.8" x14ac:dyDescent="0.25"/>
  <cols>
    <col min="1" max="1" width="3" style="110" hidden="1" customWidth="1"/>
    <col min="2" max="5" width="3.88671875" style="177" customWidth="1"/>
    <col min="6" max="6" width="3.88671875" style="110" customWidth="1"/>
    <col min="7" max="42" width="3.6640625" style="109" customWidth="1"/>
    <col min="43" max="43" width="3.5546875" style="109" customWidth="1"/>
    <col min="44" max="16384" width="3.5546875" style="109"/>
  </cols>
  <sheetData>
    <row r="1" spans="2:40" x14ac:dyDescent="0.25">
      <c r="G1" s="56"/>
    </row>
    <row r="2" spans="2:40" x14ac:dyDescent="0.25">
      <c r="G2" s="56" t="s">
        <v>1674</v>
      </c>
    </row>
    <row r="3" spans="2:40" x14ac:dyDescent="0.25">
      <c r="B3" s="111"/>
      <c r="C3" s="111"/>
      <c r="D3" s="111"/>
      <c r="E3" s="111"/>
      <c r="G3" s="56"/>
    </row>
    <row r="4" spans="2:40" x14ac:dyDescent="0.25">
      <c r="B4" s="762" t="s">
        <v>79</v>
      </c>
      <c r="C4" s="761"/>
      <c r="D4" s="761"/>
      <c r="E4" s="761"/>
      <c r="G4" s="56"/>
    </row>
    <row r="5" spans="2:40" x14ac:dyDescent="0.25">
      <c r="B5" s="111"/>
      <c r="C5" s="111"/>
      <c r="D5" s="111"/>
      <c r="E5" s="111"/>
      <c r="G5" s="56"/>
    </row>
    <row r="6" spans="2:40" x14ac:dyDescent="0.25">
      <c r="B6" s="762" t="s">
        <v>87</v>
      </c>
      <c r="C6" s="761"/>
      <c r="D6" s="761"/>
      <c r="E6" s="761"/>
      <c r="G6" s="56"/>
    </row>
    <row r="7" spans="2:40" ht="15" customHeight="1" x14ac:dyDescent="0.25">
      <c r="B7" s="111"/>
      <c r="C7" s="111"/>
      <c r="D7" s="111"/>
      <c r="E7" s="111"/>
      <c r="G7" s="1097" t="s">
        <v>1996</v>
      </c>
      <c r="H7" s="1094"/>
      <c r="I7" s="1094"/>
      <c r="J7" s="1094"/>
      <c r="K7" s="1094"/>
      <c r="L7" s="1094"/>
      <c r="M7" s="1094"/>
      <c r="N7" s="1094"/>
      <c r="O7" s="1094"/>
      <c r="P7" s="1094"/>
      <c r="Q7" s="1094"/>
      <c r="R7" s="1094"/>
      <c r="S7" s="1094"/>
      <c r="T7" s="1094"/>
      <c r="U7" s="1094"/>
      <c r="V7" s="1094"/>
      <c r="W7" s="1094"/>
      <c r="X7" s="1094"/>
      <c r="Y7" s="1094"/>
      <c r="Z7" s="1094"/>
      <c r="AA7" s="1094"/>
      <c r="AB7" s="1094"/>
      <c r="AC7" s="1094"/>
      <c r="AD7" s="1094"/>
      <c r="AE7" s="1094"/>
      <c r="AF7" s="1094"/>
      <c r="AG7" s="1094"/>
      <c r="AH7" s="1094"/>
      <c r="AI7" s="1094"/>
      <c r="AJ7" s="1094"/>
      <c r="AK7" s="1094"/>
      <c r="AL7" s="1094"/>
      <c r="AM7" s="1094"/>
      <c r="AN7" s="1094"/>
    </row>
    <row r="8" spans="2:40" x14ac:dyDescent="0.25">
      <c r="B8" s="762" t="s">
        <v>94</v>
      </c>
      <c r="C8" s="761"/>
      <c r="D8" s="761"/>
      <c r="E8" s="761"/>
      <c r="G8" s="56"/>
    </row>
    <row r="9" spans="2:40" x14ac:dyDescent="0.25">
      <c r="B9" s="111"/>
      <c r="C9" s="111"/>
      <c r="D9" s="111"/>
      <c r="E9" s="111"/>
      <c r="G9" s="1228" t="str">
        <f>"Rincian "&amp;'L-1'!H18&amp;" "&amp;'L-1'!M21</f>
        <v>Rincian Fasilitas Pengurangan Penghasilan Bruto dari Kegiatan Penelitian dan Pengembangan Berdasarkan pemeriksaan langsung terhadap bukti pendukung</v>
      </c>
      <c r="H9" s="1141"/>
      <c r="I9" s="1141"/>
      <c r="J9" s="1141"/>
      <c r="K9" s="1141"/>
      <c r="L9" s="1141"/>
      <c r="M9" s="1141"/>
      <c r="N9" s="1141"/>
      <c r="O9" s="1141"/>
      <c r="P9" s="1141"/>
      <c r="Q9" s="1141"/>
      <c r="R9" s="1141"/>
      <c r="S9" s="1141"/>
      <c r="T9" s="1141"/>
      <c r="U9" s="1141"/>
      <c r="V9" s="1141"/>
      <c r="W9" s="1142"/>
      <c r="X9" s="74" t="s">
        <v>796</v>
      </c>
      <c r="Y9" s="238"/>
      <c r="Z9" s="238"/>
      <c r="AA9" s="238"/>
      <c r="AB9" s="238"/>
      <c r="AC9" s="238"/>
      <c r="AD9" s="238" t="s">
        <v>1678</v>
      </c>
      <c r="AE9" s="239" t="e">
        <f>NAMA_WP</f>
        <v>#N/A</v>
      </c>
      <c r="AF9" s="238"/>
      <c r="AG9" s="238"/>
      <c r="AH9" s="238"/>
      <c r="AI9" s="238"/>
      <c r="AJ9" s="238"/>
      <c r="AK9" s="238"/>
      <c r="AL9" s="238"/>
      <c r="AM9" s="238"/>
      <c r="AN9" s="240"/>
    </row>
    <row r="10" spans="2:40" x14ac:dyDescent="0.25">
      <c r="B10" s="762" t="s">
        <v>101</v>
      </c>
      <c r="C10" s="761"/>
      <c r="D10" s="761"/>
      <c r="E10" s="761"/>
      <c r="G10" s="1229"/>
      <c r="H10" s="1094"/>
      <c r="I10" s="1094"/>
      <c r="J10" s="1094"/>
      <c r="K10" s="1094"/>
      <c r="L10" s="1094"/>
      <c r="M10" s="1094"/>
      <c r="N10" s="1094"/>
      <c r="O10" s="1094"/>
      <c r="P10" s="1094"/>
      <c r="Q10" s="1094"/>
      <c r="R10" s="1094"/>
      <c r="S10" s="1094"/>
      <c r="T10" s="1094"/>
      <c r="U10" s="1094"/>
      <c r="V10" s="1094"/>
      <c r="W10" s="1002"/>
      <c r="X10" s="208" t="s">
        <v>1401</v>
      </c>
      <c r="AD10" s="109" t="s">
        <v>1678</v>
      </c>
      <c r="AE10" s="125" t="e">
        <f>NPWP</f>
        <v>#N/A</v>
      </c>
      <c r="AN10" s="241"/>
    </row>
    <row r="11" spans="2:40" x14ac:dyDescent="0.25">
      <c r="G11" s="1213"/>
      <c r="H11" s="800"/>
      <c r="I11" s="800"/>
      <c r="J11" s="800"/>
      <c r="K11" s="800"/>
      <c r="L11" s="800"/>
      <c r="M11" s="800"/>
      <c r="N11" s="800"/>
      <c r="O11" s="800"/>
      <c r="P11" s="800"/>
      <c r="Q11" s="800"/>
      <c r="R11" s="800"/>
      <c r="S11" s="800"/>
      <c r="T11" s="800"/>
      <c r="U11" s="800"/>
      <c r="V11" s="800"/>
      <c r="W11" s="1214"/>
      <c r="X11" s="213" t="s">
        <v>1679</v>
      </c>
      <c r="Y11" s="242"/>
      <c r="Z11" s="242"/>
      <c r="AA11" s="242"/>
      <c r="AB11" s="242"/>
      <c r="AC11" s="242"/>
      <c r="AD11" s="242" t="s">
        <v>1678</v>
      </c>
      <c r="AE11" s="243" t="e">
        <f>ID_MS_TH_PJK</f>
        <v>#N/A</v>
      </c>
      <c r="AF11" s="242"/>
      <c r="AG11" s="242"/>
      <c r="AH11" s="242"/>
      <c r="AI11" s="242"/>
      <c r="AJ11" s="242"/>
      <c r="AK11" s="242"/>
      <c r="AL11" s="242"/>
      <c r="AM11" s="242"/>
      <c r="AN11" s="244"/>
    </row>
    <row r="12" spans="2:40" x14ac:dyDescent="0.25">
      <c r="B12" s="762" t="s">
        <v>106</v>
      </c>
      <c r="C12" s="761"/>
      <c r="D12" s="761"/>
      <c r="E12" s="761"/>
    </row>
    <row r="13" spans="2:40" x14ac:dyDescent="0.25">
      <c r="B13" s="962" t="str">
        <f>HYPERLINK("#'"&amp;'EWS DIRECTORY'!$J$306&amp;"'!A1",'EWS DIRECTORY'!$J$306)</f>
        <v>L</v>
      </c>
      <c r="C13" s="761"/>
      <c r="D13" s="761"/>
      <c r="E13" s="761"/>
      <c r="G13" s="56" t="s">
        <v>1680</v>
      </c>
    </row>
    <row r="14" spans="2:40" x14ac:dyDescent="0.25">
      <c r="B14" s="931" t="str">
        <f>HYPERLINK("#'"&amp;'EWS DIRECTORY'!$J$307&amp;"'!A1",'EWS DIRECTORY'!$J$307)</f>
        <v>L-1</v>
      </c>
      <c r="C14" s="761"/>
      <c r="D14" s="761"/>
      <c r="E14" s="761"/>
      <c r="G14" s="56" t="s">
        <v>1681</v>
      </c>
    </row>
    <row r="15" spans="2:40" x14ac:dyDescent="0.25">
      <c r="B15" s="929" t="str">
        <f>HYPERLINK("#'"&amp;'EWS DIRECTORY'!$J$308&amp;"'!A1",'EWS DIRECTORY'!$J$308)</f>
        <v>L-1-1</v>
      </c>
      <c r="C15" s="761"/>
      <c r="D15" s="761"/>
      <c r="E15" s="761"/>
      <c r="G15" s="56" t="s">
        <v>1806</v>
      </c>
    </row>
    <row r="16" spans="2:40" x14ac:dyDescent="0.25">
      <c r="B16" s="927" t="str">
        <f>HYPERLINK("#'"&amp;'EWS DIRECTORY'!$J$309&amp;"'!A1",'EWS DIRECTORY'!$J$309)</f>
        <v>L-1-2</v>
      </c>
      <c r="C16" s="761"/>
      <c r="D16" s="761"/>
      <c r="E16" s="761"/>
      <c r="G16" s="56" t="s">
        <v>1744</v>
      </c>
    </row>
    <row r="17" spans="1:42" x14ac:dyDescent="0.25">
      <c r="B17" s="929" t="str">
        <f>HYPERLINK("#'"&amp;'EWS DIRECTORY'!$J$310&amp;"'!A1",'EWS DIRECTORY'!$J$310)</f>
        <v>L-1-3</v>
      </c>
      <c r="C17" s="761"/>
      <c r="D17" s="761"/>
      <c r="E17" s="761"/>
      <c r="G17" s="56"/>
    </row>
    <row r="18" spans="1:42" s="245" customFormat="1" ht="15" customHeight="1" x14ac:dyDescent="0.25">
      <c r="A18" s="110"/>
      <c r="B18" s="112"/>
      <c r="C18" s="112"/>
      <c r="D18" s="112"/>
      <c r="E18" s="112"/>
      <c r="F18" s="110"/>
      <c r="G18" s="56" t="s">
        <v>1798</v>
      </c>
      <c r="H18" s="109"/>
      <c r="I18" s="109"/>
      <c r="J18" s="109"/>
      <c r="K18" s="109"/>
      <c r="L18" s="109"/>
      <c r="M18" s="109"/>
      <c r="N18" s="109"/>
      <c r="O18" s="109"/>
      <c r="P18" s="109"/>
      <c r="Q18" s="109"/>
      <c r="R18" s="109"/>
      <c r="S18" s="109"/>
      <c r="T18" s="109"/>
      <c r="U18" s="109"/>
      <c r="V18" s="109"/>
      <c r="W18" s="109"/>
      <c r="X18" s="109"/>
      <c r="Y18" s="109"/>
      <c r="Z18" s="109"/>
      <c r="AA18" s="109"/>
      <c r="AB18" s="109"/>
      <c r="AC18" s="109"/>
      <c r="AD18" s="109"/>
      <c r="AE18" s="109"/>
      <c r="AF18" s="109"/>
      <c r="AG18" s="109"/>
      <c r="AH18" s="109"/>
      <c r="AI18" s="109"/>
      <c r="AJ18" s="109"/>
      <c r="AK18" s="109"/>
      <c r="AL18" s="109"/>
      <c r="AM18" s="109"/>
      <c r="AN18" s="109"/>
      <c r="AO18" s="109"/>
      <c r="AP18" s="109"/>
    </row>
    <row r="19" spans="1:42" x14ac:dyDescent="0.25">
      <c r="B19" s="112"/>
      <c r="C19" s="112"/>
      <c r="D19" s="112"/>
      <c r="E19" s="112"/>
    </row>
    <row r="20" spans="1:42" ht="17.25" customHeight="1" x14ac:dyDescent="0.25">
      <c r="B20" s="112"/>
      <c r="C20" s="112"/>
      <c r="D20" s="112"/>
      <c r="E20" s="112"/>
      <c r="G20" s="1226" t="s">
        <v>1445</v>
      </c>
      <c r="H20" s="1231" t="s">
        <v>2001</v>
      </c>
      <c r="I20" s="836"/>
      <c r="J20" s="837"/>
      <c r="K20" s="1233" t="str">
        <f>"Daftar "&amp;'L-1'!H21</f>
        <v>Daftar Fasilitas Pengurangan Penghasilan Bruto dari Kegiatan Penelitian dan Pengembangan</v>
      </c>
      <c r="L20" s="824"/>
      <c r="M20" s="824"/>
      <c r="N20" s="824"/>
      <c r="O20" s="824"/>
      <c r="P20" s="824"/>
      <c r="Q20" s="824"/>
      <c r="R20" s="824"/>
      <c r="S20" s="824"/>
      <c r="T20" s="824"/>
      <c r="U20" s="824"/>
      <c r="V20" s="824"/>
      <c r="W20" s="824"/>
      <c r="X20" s="824"/>
      <c r="Y20" s="824"/>
      <c r="Z20" s="824"/>
      <c r="AA20" s="824"/>
      <c r="AB20" s="824"/>
      <c r="AC20" s="824"/>
      <c r="AD20" s="824"/>
      <c r="AE20" s="824"/>
      <c r="AF20" s="824"/>
      <c r="AG20" s="824"/>
      <c r="AH20" s="825"/>
      <c r="AI20" s="1226" t="s">
        <v>1481</v>
      </c>
      <c r="AJ20" s="836"/>
      <c r="AK20" s="836"/>
      <c r="AL20" s="836"/>
      <c r="AM20" s="836"/>
      <c r="AN20" s="837"/>
      <c r="AO20" s="245"/>
      <c r="AP20" s="245"/>
    </row>
    <row r="21" spans="1:42" x14ac:dyDescent="0.25">
      <c r="B21" s="112"/>
      <c r="C21" s="112"/>
      <c r="D21" s="112"/>
      <c r="E21" s="112"/>
      <c r="G21" s="920"/>
      <c r="H21" s="838"/>
      <c r="I21" s="800"/>
      <c r="J21" s="839"/>
      <c r="K21" s="1227" t="s">
        <v>2002</v>
      </c>
      <c r="L21" s="824"/>
      <c r="M21" s="824"/>
      <c r="N21" s="824"/>
      <c r="O21" s="824"/>
      <c r="P21" s="824"/>
      <c r="Q21" s="824"/>
      <c r="R21" s="824"/>
      <c r="S21" s="824"/>
      <c r="T21" s="825"/>
      <c r="U21" s="1227" t="s">
        <v>1794</v>
      </c>
      <c r="V21" s="824"/>
      <c r="W21" s="824"/>
      <c r="X21" s="824"/>
      <c r="Y21" s="824"/>
      <c r="Z21" s="824"/>
      <c r="AA21" s="824"/>
      <c r="AB21" s="825"/>
      <c r="AC21" s="1227" t="s">
        <v>1510</v>
      </c>
      <c r="AD21" s="824"/>
      <c r="AE21" s="824"/>
      <c r="AF21" s="824"/>
      <c r="AG21" s="824"/>
      <c r="AH21" s="825"/>
      <c r="AI21" s="838"/>
      <c r="AJ21" s="800"/>
      <c r="AK21" s="800"/>
      <c r="AL21" s="800"/>
      <c r="AM21" s="800"/>
      <c r="AN21" s="839"/>
    </row>
    <row r="22" spans="1:42" x14ac:dyDescent="0.25">
      <c r="G22" s="455"/>
      <c r="H22" s="1198"/>
      <c r="I22" s="824"/>
      <c r="J22" s="825"/>
      <c r="K22" s="1198"/>
      <c r="L22" s="824"/>
      <c r="M22" s="824"/>
      <c r="N22" s="824"/>
      <c r="O22" s="824"/>
      <c r="P22" s="824"/>
      <c r="Q22" s="824"/>
      <c r="R22" s="824"/>
      <c r="S22" s="824"/>
      <c r="T22" s="825"/>
      <c r="U22" s="1198"/>
      <c r="V22" s="824"/>
      <c r="W22" s="824"/>
      <c r="X22" s="824"/>
      <c r="Y22" s="824"/>
      <c r="Z22" s="824"/>
      <c r="AA22" s="824"/>
      <c r="AB22" s="825"/>
      <c r="AC22" s="1198"/>
      <c r="AD22" s="824"/>
      <c r="AE22" s="824"/>
      <c r="AF22" s="824"/>
      <c r="AG22" s="824"/>
      <c r="AH22" s="825"/>
      <c r="AI22" s="1225"/>
      <c r="AJ22" s="824"/>
      <c r="AK22" s="824"/>
      <c r="AL22" s="824"/>
      <c r="AM22" s="824"/>
      <c r="AN22" s="825"/>
    </row>
    <row r="23" spans="1:42" ht="15" customHeight="1" x14ac:dyDescent="0.25">
      <c r="B23" s="426"/>
      <c r="C23" s="426"/>
      <c r="D23" s="426"/>
      <c r="E23" s="426"/>
      <c r="G23" s="455"/>
      <c r="H23" s="1198"/>
      <c r="I23" s="824"/>
      <c r="J23" s="825"/>
      <c r="K23" s="1198"/>
      <c r="L23" s="824"/>
      <c r="M23" s="824"/>
      <c r="N23" s="824"/>
      <c r="O23" s="824"/>
      <c r="P23" s="824"/>
      <c r="Q23" s="824"/>
      <c r="R23" s="824"/>
      <c r="S23" s="824"/>
      <c r="T23" s="825"/>
      <c r="U23" s="1198"/>
      <c r="V23" s="824"/>
      <c r="W23" s="824"/>
      <c r="X23" s="824"/>
      <c r="Y23" s="824"/>
      <c r="Z23" s="824"/>
      <c r="AA23" s="824"/>
      <c r="AB23" s="825"/>
      <c r="AC23" s="1198"/>
      <c r="AD23" s="824"/>
      <c r="AE23" s="824"/>
      <c r="AF23" s="824"/>
      <c r="AG23" s="824"/>
      <c r="AH23" s="825"/>
      <c r="AI23" s="1232"/>
      <c r="AJ23" s="824"/>
      <c r="AK23" s="824"/>
      <c r="AL23" s="824"/>
      <c r="AM23" s="824"/>
      <c r="AN23" s="825"/>
    </row>
    <row r="24" spans="1:42" x14ac:dyDescent="0.25">
      <c r="G24" s="455"/>
      <c r="H24" s="1198"/>
      <c r="I24" s="824"/>
      <c r="J24" s="825"/>
      <c r="K24" s="1198"/>
      <c r="L24" s="824"/>
      <c r="M24" s="824"/>
      <c r="N24" s="824"/>
      <c r="O24" s="824"/>
      <c r="P24" s="824"/>
      <c r="Q24" s="824"/>
      <c r="R24" s="824"/>
      <c r="S24" s="824"/>
      <c r="T24" s="825"/>
      <c r="U24" s="1198"/>
      <c r="V24" s="824"/>
      <c r="W24" s="824"/>
      <c r="X24" s="824"/>
      <c r="Y24" s="824"/>
      <c r="Z24" s="824"/>
      <c r="AA24" s="824"/>
      <c r="AB24" s="825"/>
      <c r="AC24" s="1198"/>
      <c r="AD24" s="824"/>
      <c r="AE24" s="824"/>
      <c r="AF24" s="824"/>
      <c r="AG24" s="824"/>
      <c r="AH24" s="825"/>
      <c r="AI24" s="1232"/>
      <c r="AJ24" s="824"/>
      <c r="AK24" s="824"/>
      <c r="AL24" s="824"/>
      <c r="AM24" s="824"/>
      <c r="AN24" s="825"/>
      <c r="AO24" s="270"/>
    </row>
    <row r="25" spans="1:42" x14ac:dyDescent="0.25">
      <c r="B25" s="426"/>
      <c r="C25" s="426"/>
      <c r="D25" s="426"/>
      <c r="E25" s="426"/>
      <c r="G25" s="408"/>
      <c r="H25" s="1247"/>
      <c r="I25" s="824"/>
      <c r="J25" s="824"/>
      <c r="K25" s="1224"/>
      <c r="L25" s="824"/>
      <c r="M25" s="824"/>
      <c r="N25" s="824"/>
      <c r="O25" s="824"/>
      <c r="P25" s="824"/>
      <c r="Q25" s="824"/>
      <c r="R25" s="824"/>
      <c r="S25" s="824"/>
      <c r="T25" s="825"/>
      <c r="U25" s="1224"/>
      <c r="V25" s="824"/>
      <c r="W25" s="824"/>
      <c r="X25" s="824"/>
      <c r="Y25" s="824"/>
      <c r="Z25" s="824"/>
      <c r="AA25" s="824"/>
      <c r="AB25" s="825"/>
      <c r="AC25" s="1224"/>
      <c r="AD25" s="824"/>
      <c r="AE25" s="824"/>
      <c r="AF25" s="824"/>
      <c r="AG25" s="824"/>
      <c r="AH25" s="825"/>
      <c r="AI25" s="1224"/>
      <c r="AJ25" s="824"/>
      <c r="AK25" s="824"/>
      <c r="AL25" s="824"/>
      <c r="AM25" s="824"/>
      <c r="AN25" s="825"/>
    </row>
    <row r="26" spans="1:42" ht="15" customHeight="1" thickBot="1" x14ac:dyDescent="0.3">
      <c r="G26" s="70"/>
      <c r="H26" s="71"/>
      <c r="I26" s="72"/>
      <c r="J26" s="73"/>
      <c r="K26" s="71"/>
      <c r="L26" s="72"/>
      <c r="M26" s="72"/>
      <c r="N26" s="72"/>
      <c r="O26" s="72"/>
      <c r="P26" s="72"/>
      <c r="Q26" s="72"/>
      <c r="R26" s="72"/>
      <c r="S26" s="72"/>
      <c r="T26" s="73"/>
      <c r="U26" s="71"/>
      <c r="V26" s="72"/>
      <c r="W26" s="72"/>
      <c r="X26" s="72"/>
      <c r="Y26" s="72"/>
      <c r="Z26" s="72"/>
      <c r="AA26" s="72"/>
      <c r="AB26" s="73"/>
      <c r="AC26" s="71"/>
      <c r="AD26" s="72"/>
      <c r="AE26" s="72"/>
      <c r="AF26" s="72"/>
      <c r="AG26" s="72"/>
      <c r="AH26" s="73"/>
      <c r="AI26" s="1230">
        <f>SUM(AI22:AN25)</f>
        <v>0</v>
      </c>
      <c r="AJ26" s="1200"/>
      <c r="AK26" s="1200"/>
      <c r="AL26" s="1200"/>
      <c r="AM26" s="1200"/>
      <c r="AN26" s="1201"/>
    </row>
    <row r="27" spans="1:42" ht="15" customHeight="1" thickTop="1" x14ac:dyDescent="0.25">
      <c r="B27" s="760"/>
      <c r="C27" s="761"/>
      <c r="D27" s="761"/>
      <c r="E27" s="761"/>
    </row>
    <row r="28" spans="1:42" ht="14.4" customHeight="1" x14ac:dyDescent="0.25">
      <c r="G28" s="1198" t="s">
        <v>1795</v>
      </c>
      <c r="H28" s="824"/>
      <c r="I28" s="824"/>
      <c r="J28" s="824"/>
      <c r="K28" s="824"/>
      <c r="L28" s="824"/>
      <c r="M28" s="824"/>
      <c r="N28" s="824"/>
      <c r="O28" s="824"/>
      <c r="P28" s="824"/>
      <c r="Q28" s="824"/>
      <c r="R28" s="824"/>
      <c r="S28" s="824"/>
      <c r="T28" s="824"/>
      <c r="U28" s="825"/>
      <c r="V28" s="1198" t="s">
        <v>1999</v>
      </c>
      <c r="W28" s="824"/>
      <c r="X28" s="824"/>
      <c r="Y28" s="824"/>
      <c r="Z28" s="824"/>
      <c r="AA28" s="824"/>
      <c r="AB28" s="824"/>
      <c r="AC28" s="824"/>
      <c r="AD28" s="824"/>
      <c r="AE28" s="824"/>
      <c r="AF28" s="824"/>
      <c r="AG28" s="824"/>
      <c r="AH28" s="824"/>
      <c r="AI28" s="824"/>
      <c r="AJ28" s="825"/>
      <c r="AK28" s="193"/>
      <c r="AL28" s="193"/>
      <c r="AM28" s="193"/>
      <c r="AN28" s="193"/>
    </row>
    <row r="29" spans="1:42" ht="14.4" customHeight="1" x14ac:dyDescent="0.25">
      <c r="B29" s="760"/>
      <c r="C29" s="761"/>
      <c r="D29" s="761"/>
      <c r="E29" s="761"/>
      <c r="G29" s="1198" t="s">
        <v>796</v>
      </c>
      <c r="H29" s="824"/>
      <c r="I29" s="824"/>
      <c r="J29" s="824"/>
      <c r="K29" s="825"/>
      <c r="L29" s="1198" t="s">
        <v>1511</v>
      </c>
      <c r="M29" s="824"/>
      <c r="N29" s="824"/>
      <c r="O29" s="824"/>
      <c r="P29" s="825"/>
      <c r="Q29" s="1198" t="s">
        <v>1510</v>
      </c>
      <c r="R29" s="824"/>
      <c r="S29" s="824"/>
      <c r="T29" s="824"/>
      <c r="U29" s="825"/>
      <c r="V29" s="1198" t="s">
        <v>796</v>
      </c>
      <c r="W29" s="824"/>
      <c r="X29" s="824"/>
      <c r="Y29" s="824"/>
      <c r="Z29" s="825"/>
      <c r="AA29" s="1198" t="s">
        <v>1511</v>
      </c>
      <c r="AB29" s="824"/>
      <c r="AC29" s="824"/>
      <c r="AD29" s="824"/>
      <c r="AE29" s="825"/>
      <c r="AF29" s="1198" t="s">
        <v>1510</v>
      </c>
      <c r="AG29" s="824"/>
      <c r="AH29" s="824"/>
      <c r="AI29" s="824"/>
      <c r="AJ29" s="825"/>
      <c r="AK29" s="56"/>
      <c r="AL29" s="56"/>
      <c r="AM29" s="56"/>
      <c r="AN29" s="56"/>
    </row>
    <row r="30" spans="1:42" ht="14.4" customHeight="1" x14ac:dyDescent="0.25">
      <c r="G30" s="248"/>
      <c r="H30" s="249"/>
      <c r="I30" s="249"/>
      <c r="J30" s="249"/>
      <c r="K30" s="250"/>
      <c r="L30" s="248"/>
      <c r="M30" s="249"/>
      <c r="N30" s="249"/>
      <c r="O30" s="249"/>
      <c r="P30" s="250"/>
      <c r="Q30" s="248"/>
      <c r="R30" s="249"/>
      <c r="S30" s="249"/>
      <c r="T30" s="249"/>
      <c r="U30" s="250"/>
      <c r="V30" s="248"/>
      <c r="W30" s="249"/>
      <c r="X30" s="249"/>
      <c r="Y30" s="249"/>
      <c r="Z30" s="250"/>
      <c r="AA30" s="248"/>
      <c r="AB30" s="249"/>
      <c r="AC30" s="249"/>
      <c r="AD30" s="249"/>
      <c r="AE30" s="250"/>
      <c r="AF30" s="248"/>
      <c r="AG30" s="249"/>
      <c r="AH30" s="249"/>
      <c r="AI30" s="249"/>
      <c r="AJ30" s="250"/>
      <c r="AK30" s="211"/>
      <c r="AL30" s="211"/>
      <c r="AM30" s="211"/>
      <c r="AN30" s="211"/>
    </row>
    <row r="31" spans="1:42" x14ac:dyDescent="0.25">
      <c r="B31" s="760"/>
      <c r="C31" s="761"/>
      <c r="D31" s="761"/>
      <c r="E31" s="761"/>
      <c r="G31" s="210"/>
      <c r="H31" s="211"/>
      <c r="I31" s="211"/>
      <c r="J31" s="211"/>
      <c r="K31" s="212"/>
      <c r="L31" s="210"/>
      <c r="M31" s="211"/>
      <c r="N31" s="211"/>
      <c r="O31" s="211"/>
      <c r="P31" s="212"/>
      <c r="Q31" s="210"/>
      <c r="R31" s="211"/>
      <c r="S31" s="211"/>
      <c r="T31" s="211"/>
      <c r="U31" s="212"/>
      <c r="V31" s="210"/>
      <c r="W31" s="211"/>
      <c r="X31" s="211"/>
      <c r="Y31" s="211"/>
      <c r="Z31" s="212"/>
      <c r="AA31" s="210"/>
      <c r="AB31" s="211"/>
      <c r="AC31" s="211"/>
      <c r="AD31" s="211"/>
      <c r="AE31" s="212"/>
      <c r="AF31" s="210"/>
      <c r="AG31" s="211"/>
      <c r="AH31" s="211"/>
      <c r="AI31" s="211"/>
      <c r="AJ31" s="212"/>
      <c r="AK31" s="211"/>
      <c r="AL31" s="211"/>
      <c r="AM31" s="211"/>
      <c r="AN31" s="211"/>
    </row>
    <row r="32" spans="1:42" x14ac:dyDescent="0.25">
      <c r="G32" s="210"/>
      <c r="H32" s="211"/>
      <c r="I32" s="211"/>
      <c r="J32" s="211"/>
      <c r="K32" s="212"/>
      <c r="L32" s="210"/>
      <c r="M32" s="211"/>
      <c r="N32" s="211"/>
      <c r="O32" s="211"/>
      <c r="P32" s="212"/>
      <c r="Q32" s="210"/>
      <c r="R32" s="211"/>
      <c r="S32" s="211"/>
      <c r="T32" s="211"/>
      <c r="U32" s="212"/>
      <c r="V32" s="210"/>
      <c r="W32" s="211"/>
      <c r="X32" s="211"/>
      <c r="Y32" s="211"/>
      <c r="Z32" s="212"/>
      <c r="AA32" s="210"/>
      <c r="AB32" s="211"/>
      <c r="AC32" s="211"/>
      <c r="AD32" s="211"/>
      <c r="AE32" s="212"/>
      <c r="AF32" s="210"/>
      <c r="AG32" s="211"/>
      <c r="AH32" s="211"/>
      <c r="AI32" s="211"/>
      <c r="AJ32" s="212"/>
      <c r="AK32" s="211"/>
      <c r="AL32" s="211"/>
      <c r="AM32" s="211"/>
      <c r="AN32" s="211"/>
    </row>
    <row r="33" spans="2:40" x14ac:dyDescent="0.25">
      <c r="B33" s="760"/>
      <c r="C33" s="761"/>
      <c r="D33" s="761"/>
      <c r="E33" s="761"/>
      <c r="G33" s="213"/>
      <c r="H33" s="214"/>
      <c r="I33" s="214"/>
      <c r="J33" s="214"/>
      <c r="K33" s="215"/>
      <c r="L33" s="213"/>
      <c r="M33" s="214"/>
      <c r="N33" s="214"/>
      <c r="O33" s="214"/>
      <c r="P33" s="215"/>
      <c r="Q33" s="213"/>
      <c r="R33" s="214"/>
      <c r="S33" s="214"/>
      <c r="T33" s="214"/>
      <c r="U33" s="215"/>
      <c r="V33" s="213"/>
      <c r="W33" s="214"/>
      <c r="X33" s="214"/>
      <c r="Y33" s="214"/>
      <c r="Z33" s="215"/>
      <c r="AA33" s="213"/>
      <c r="AB33" s="214"/>
      <c r="AC33" s="214"/>
      <c r="AD33" s="214"/>
      <c r="AE33" s="215"/>
      <c r="AF33" s="213"/>
      <c r="AG33" s="214"/>
      <c r="AH33" s="214"/>
      <c r="AI33" s="214"/>
      <c r="AJ33" s="215"/>
      <c r="AK33" s="56"/>
      <c r="AL33" s="56"/>
      <c r="AM33" s="56"/>
      <c r="AN33" s="56"/>
    </row>
    <row r="34" spans="2:40" x14ac:dyDescent="0.25">
      <c r="G34" s="56"/>
    </row>
    <row r="35" spans="2:40" x14ac:dyDescent="0.25">
      <c r="B35" s="760"/>
      <c r="C35" s="761"/>
      <c r="D35" s="761"/>
      <c r="E35" s="761"/>
      <c r="G35" s="56"/>
      <c r="AC35" s="109" t="s">
        <v>2000</v>
      </c>
      <c r="AF35" s="109" t="str">
        <f>'L-1'!U21</f>
        <v>L-1-2</v>
      </c>
    </row>
  </sheetData>
  <mergeCells count="53">
    <mergeCell ref="U22:AB22"/>
    <mergeCell ref="K20:AH20"/>
    <mergeCell ref="G9:W11"/>
    <mergeCell ref="AI24:AN24"/>
    <mergeCell ref="K23:T23"/>
    <mergeCell ref="AA29:AE29"/>
    <mergeCell ref="AC23:AH23"/>
    <mergeCell ref="B6:E6"/>
    <mergeCell ref="V28:AJ28"/>
    <mergeCell ref="G28:U28"/>
    <mergeCell ref="B15:E15"/>
    <mergeCell ref="B12:E12"/>
    <mergeCell ref="B14:E14"/>
    <mergeCell ref="B17:E17"/>
    <mergeCell ref="B8:E8"/>
    <mergeCell ref="G7:AN7"/>
    <mergeCell ref="B13:E13"/>
    <mergeCell ref="U23:AB23"/>
    <mergeCell ref="B10:E10"/>
    <mergeCell ref="H25:J25"/>
    <mergeCell ref="AC24:AH24"/>
    <mergeCell ref="B33:E33"/>
    <mergeCell ref="AI26:AN26"/>
    <mergeCell ref="H20:J21"/>
    <mergeCell ref="V29:Z29"/>
    <mergeCell ref="B35:E35"/>
    <mergeCell ref="B31:E31"/>
    <mergeCell ref="AI20:AN21"/>
    <mergeCell ref="K21:T21"/>
    <mergeCell ref="U21:AB21"/>
    <mergeCell ref="H23:J23"/>
    <mergeCell ref="L29:P29"/>
    <mergeCell ref="AI23:AN23"/>
    <mergeCell ref="U24:AB24"/>
    <mergeCell ref="G29:K29"/>
    <mergeCell ref="K22:T22"/>
    <mergeCell ref="B29:E29"/>
    <mergeCell ref="B4:E4"/>
    <mergeCell ref="AC25:AH25"/>
    <mergeCell ref="AI25:AN25"/>
    <mergeCell ref="H22:J22"/>
    <mergeCell ref="AF29:AJ29"/>
    <mergeCell ref="Q29:U29"/>
    <mergeCell ref="B16:E16"/>
    <mergeCell ref="AC22:AH22"/>
    <mergeCell ref="AI22:AN22"/>
    <mergeCell ref="U25:AB25"/>
    <mergeCell ref="K25:T25"/>
    <mergeCell ref="G20:G21"/>
    <mergeCell ref="AC21:AH21"/>
    <mergeCell ref="K24:T24"/>
    <mergeCell ref="B27:E27"/>
    <mergeCell ref="H24:J24"/>
  </mergeCells>
  <hyperlinks>
    <hyperlink ref="B4" location="PANDUAN!A1" display="PANDUAN" xr:uid="{00000000-0004-0000-3501-000000000000}"/>
    <hyperlink ref="B6" location="'EWS DIRECTORY'!A1" display="EWS DIRECTORY" xr:uid="{00000000-0004-0000-3501-000001000000}"/>
    <hyperlink ref="B8" location="'DATA PEMICU'!A1" display="DATA PEMICU" xr:uid="{00000000-0004-0000-3501-000002000000}"/>
    <hyperlink ref="B10" location="'DATA PENGUJI'!A1" display="DATA PENGUJI" xr:uid="{00000000-0004-0000-3501-000003000000}"/>
    <hyperlink ref="B12" location="'MAIN LEVEL'!A1" display="MAIN LEVEL" xr:uid="{00000000-0004-0000-3501-000004000000}"/>
  </hyperlinks>
  <pageMargins left="0.51181102362204722" right="0.15748031496062989" top="0.55118110236220474" bottom="0.55118110236220474" header="0.31496062992125978" footer="0.31496062992125978"/>
  <pageSetup paperSize="9" scale="60" orientation="landscape"/>
  <headerFooter>
    <oddFooter>&amp;Rhalaman &amp;P dari &amp;N</oddFooter>
  </headerFooter>
</worksheet>
</file>

<file path=xl/worksheets/sheet3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1-000000000000}">
  <sheetPr codeName="Sheet481">
    <tabColor theme="4" tint="-0.249977111117893"/>
  </sheetPr>
  <dimension ref="A1:N44"/>
  <sheetViews>
    <sheetView topLeftCell="B4" zoomScaleNormal="100" workbookViewId="0">
      <selection activeCell="AQ18" sqref="AQ18:AU18"/>
    </sheetView>
  </sheetViews>
  <sheetFormatPr defaultColWidth="14.44140625" defaultRowHeight="15" customHeight="1" x14ac:dyDescent="0.25"/>
  <cols>
    <col min="1" max="1" width="3" hidden="1" customWidth="1"/>
    <col min="2" max="5" width="3.88671875" style="177" customWidth="1"/>
    <col min="6" max="6" width="3.88671875" customWidth="1"/>
    <col min="7" max="7" width="10" style="443" customWidth="1"/>
    <col min="8" max="8" width="18" style="443" bestFit="1" customWidth="1"/>
    <col min="9" max="10" width="25" style="443" customWidth="1"/>
    <col min="11" max="11" width="26" style="443" bestFit="1" customWidth="1"/>
    <col min="12" max="12" width="24.44140625" style="443" customWidth="1"/>
    <col min="13" max="13" width="31.44140625" style="443" bestFit="1" customWidth="1"/>
    <col min="14" max="14" width="22.44140625" style="443" customWidth="1"/>
    <col min="15" max="15" width="14.44140625" style="443" customWidth="1"/>
    <col min="16" max="16384" width="14.44140625" style="443"/>
  </cols>
  <sheetData>
    <row r="1" spans="2:14" ht="14.25" customHeight="1" x14ac:dyDescent="0.25">
      <c r="G1" s="385"/>
      <c r="H1" s="78"/>
      <c r="I1" s="78"/>
    </row>
    <row r="2" spans="2:14" ht="14.25" customHeight="1" x14ac:dyDescent="0.25">
      <c r="G2" s="78" t="s">
        <v>1674</v>
      </c>
      <c r="H2" s="78"/>
      <c r="I2" s="78"/>
    </row>
    <row r="3" spans="2:14" ht="14.25" customHeight="1" x14ac:dyDescent="0.25">
      <c r="B3" s="111"/>
      <c r="C3" s="111"/>
      <c r="D3" s="111"/>
      <c r="E3" s="111"/>
    </row>
    <row r="4" spans="2:14" ht="14.25" customHeight="1" x14ac:dyDescent="0.25">
      <c r="B4" s="762" t="s">
        <v>79</v>
      </c>
      <c r="C4" s="761"/>
      <c r="D4" s="761"/>
      <c r="E4" s="761"/>
    </row>
    <row r="5" spans="2:14" ht="14.25" customHeight="1" x14ac:dyDescent="0.25">
      <c r="B5" s="111"/>
      <c r="C5" s="111"/>
      <c r="D5" s="111"/>
      <c r="E5" s="111"/>
    </row>
    <row r="6" spans="2:14" ht="14.25" customHeight="1" x14ac:dyDescent="0.25">
      <c r="B6" s="762" t="s">
        <v>87</v>
      </c>
      <c r="C6" s="761"/>
      <c r="D6" s="761"/>
      <c r="E6" s="761"/>
    </row>
    <row r="7" spans="2:14" ht="15" customHeight="1" x14ac:dyDescent="0.25">
      <c r="B7" s="111"/>
      <c r="C7" s="111"/>
      <c r="D7" s="111"/>
      <c r="E7" s="111"/>
      <c r="G7" s="1126" t="s">
        <v>1676</v>
      </c>
      <c r="H7" s="997"/>
      <c r="I7" s="997"/>
      <c r="J7" s="997"/>
      <c r="K7" s="997"/>
      <c r="L7" s="997"/>
      <c r="M7" s="997"/>
      <c r="N7" s="997"/>
    </row>
    <row r="8" spans="2:14" ht="14.25" customHeight="1" x14ac:dyDescent="0.25">
      <c r="B8" s="762" t="s">
        <v>94</v>
      </c>
      <c r="C8" s="761"/>
      <c r="D8" s="761"/>
      <c r="E8" s="761"/>
    </row>
    <row r="9" spans="2:14" ht="14.25" customHeight="1" x14ac:dyDescent="0.25">
      <c r="B9" s="111"/>
      <c r="C9" s="111"/>
      <c r="D9" s="111"/>
      <c r="E9" s="111"/>
      <c r="G9" s="1130" t="str">
        <f>"Rincian "&amp;'L-1'!H18&amp;" "&amp;'L-1'!M24</f>
        <v>Rincian Fasilitas Pengurangan Penghasilan Bruto dari Kegiatan Penelitian dan Pengembangan Berdasarkan Data Pemicu dan Data Penguji</v>
      </c>
      <c r="H9" s="789"/>
      <c r="I9" s="789"/>
      <c r="J9" s="789"/>
      <c r="K9" s="790"/>
      <c r="L9" s="217" t="s">
        <v>796</v>
      </c>
      <c r="M9" s="218" t="e">
        <f>": "&amp;NAMA_WP</f>
        <v>#N/A</v>
      </c>
      <c r="N9" s="88"/>
    </row>
    <row r="10" spans="2:14" ht="12.75" customHeight="1" x14ac:dyDescent="0.25">
      <c r="B10" s="762" t="s">
        <v>101</v>
      </c>
      <c r="C10" s="761"/>
      <c r="D10" s="761"/>
      <c r="E10" s="761"/>
      <c r="G10" s="804"/>
      <c r="H10" s="997"/>
      <c r="I10" s="997"/>
      <c r="J10" s="997"/>
      <c r="K10" s="805"/>
      <c r="L10" s="219" t="s">
        <v>1401</v>
      </c>
      <c r="M10" s="220" t="e">
        <f>": "&amp;NPWP</f>
        <v>#N/A</v>
      </c>
      <c r="N10" s="129"/>
    </row>
    <row r="11" spans="2:14" ht="14.25" customHeight="1" x14ac:dyDescent="0.25">
      <c r="G11" s="806"/>
      <c r="H11" s="794"/>
      <c r="I11" s="794"/>
      <c r="J11" s="794"/>
      <c r="K11" s="807"/>
      <c r="L11" s="221" t="s">
        <v>1679</v>
      </c>
      <c r="M11" s="222" t="e">
        <f>": "&amp;ID_MS_TH_PJK</f>
        <v>#N/A</v>
      </c>
      <c r="N11" s="130"/>
    </row>
    <row r="12" spans="2:14" ht="14.25" customHeight="1" x14ac:dyDescent="0.25">
      <c r="B12" s="762" t="s">
        <v>106</v>
      </c>
      <c r="C12" s="761"/>
      <c r="D12" s="761"/>
      <c r="E12" s="761"/>
    </row>
    <row r="13" spans="2:14" ht="14.25" customHeight="1" x14ac:dyDescent="0.25">
      <c r="B13" s="962" t="str">
        <f>HYPERLINK("#'"&amp;'EWS DIRECTORY'!$J$306&amp;"'!A1",'EWS DIRECTORY'!$J$306)</f>
        <v>L</v>
      </c>
      <c r="C13" s="761"/>
      <c r="D13" s="761"/>
      <c r="E13" s="761"/>
      <c r="G13" s="443" t="s">
        <v>1680</v>
      </c>
    </row>
    <row r="14" spans="2:14" ht="14.25" customHeight="1" x14ac:dyDescent="0.25">
      <c r="B14" s="931" t="str">
        <f>HYPERLINK("#'"&amp;'EWS DIRECTORY'!$J$307&amp;"'!A1",'EWS DIRECTORY'!$J$307)</f>
        <v>L-1</v>
      </c>
      <c r="C14" s="761"/>
      <c r="D14" s="761"/>
      <c r="E14" s="761"/>
      <c r="G14" s="443" t="s">
        <v>1681</v>
      </c>
      <c r="J14" s="443" t="s">
        <v>1917</v>
      </c>
    </row>
    <row r="15" spans="2:14" ht="14.25" customHeight="1" x14ac:dyDescent="0.25">
      <c r="B15" s="929" t="str">
        <f>HYPERLINK("#'"&amp;'EWS DIRECTORY'!$J$308&amp;"'!A1",'EWS DIRECTORY'!$J$308)</f>
        <v>L-1-1</v>
      </c>
      <c r="C15" s="761"/>
      <c r="D15" s="761"/>
      <c r="E15" s="761"/>
      <c r="G15" s="443" t="s">
        <v>1681</v>
      </c>
      <c r="J15" s="443" t="s">
        <v>1918</v>
      </c>
    </row>
    <row r="16" spans="2:14" ht="14.25" customHeight="1" x14ac:dyDescent="0.25">
      <c r="B16" s="929" t="str">
        <f>HYPERLINK("#'"&amp;'EWS DIRECTORY'!$J$309&amp;"'!A1",'EWS DIRECTORY'!$J$309)</f>
        <v>L-1-2</v>
      </c>
      <c r="C16" s="761"/>
      <c r="D16" s="761"/>
      <c r="E16" s="761"/>
    </row>
    <row r="17" spans="2:14" ht="12.75" customHeight="1" x14ac:dyDescent="0.25">
      <c r="B17" s="927" t="str">
        <f>HYPERLINK("#'"&amp;'EWS DIRECTORY'!$J$310&amp;"'!A1",'EWS DIRECTORY'!$J$310)</f>
        <v>L-1-3</v>
      </c>
      <c r="C17" s="761"/>
      <c r="D17" s="761"/>
      <c r="E17" s="761"/>
    </row>
    <row r="18" spans="2:14" ht="14.25" customHeight="1" x14ac:dyDescent="0.25">
      <c r="B18" s="426"/>
      <c r="C18" s="426"/>
      <c r="D18" s="426"/>
      <c r="E18" s="426"/>
      <c r="G18" s="443" t="s">
        <v>1919</v>
      </c>
    </row>
    <row r="19" spans="2:14" ht="14.25" customHeight="1" x14ac:dyDescent="0.25">
      <c r="B19" s="426"/>
      <c r="C19" s="426"/>
      <c r="D19" s="426"/>
      <c r="E19" s="426"/>
    </row>
    <row r="20" spans="2:14" ht="14.25" customHeight="1" x14ac:dyDescent="0.25">
      <c r="B20" s="426"/>
      <c r="C20" s="426"/>
      <c r="D20" s="426"/>
      <c r="E20" s="426"/>
      <c r="G20" s="443" t="s">
        <v>1920</v>
      </c>
    </row>
    <row r="21" spans="2:14" ht="14.25" customHeight="1" x14ac:dyDescent="0.25">
      <c r="B21" s="426"/>
      <c r="C21" s="426"/>
      <c r="D21" s="426"/>
      <c r="E21" s="426"/>
    </row>
    <row r="22" spans="2:14" ht="14.25" customHeight="1" x14ac:dyDescent="0.25">
      <c r="B22" s="426"/>
      <c r="C22" s="426"/>
      <c r="D22" s="426"/>
      <c r="E22" s="426"/>
      <c r="G22" s="1129" t="s">
        <v>1445</v>
      </c>
      <c r="H22" s="1131" t="s">
        <v>1446</v>
      </c>
      <c r="I22" s="764"/>
      <c r="J22" s="764"/>
      <c r="K22" s="764"/>
      <c r="L22" s="764"/>
      <c r="M22" s="764"/>
      <c r="N22" s="764"/>
    </row>
    <row r="23" spans="2:14" ht="14.25" customHeight="1" x14ac:dyDescent="0.25">
      <c r="B23" s="426"/>
      <c r="C23" s="426"/>
      <c r="D23" s="426"/>
      <c r="E23" s="426"/>
      <c r="G23" s="769"/>
      <c r="H23" s="449" t="s">
        <v>1452</v>
      </c>
      <c r="I23" s="1128" t="s">
        <v>1453</v>
      </c>
      <c r="J23" s="765"/>
      <c r="K23" s="80" t="s">
        <v>1454</v>
      </c>
      <c r="L23" s="80" t="s">
        <v>1455</v>
      </c>
      <c r="M23" s="80" t="s">
        <v>1456</v>
      </c>
      <c r="N23" s="80" t="s">
        <v>1457</v>
      </c>
    </row>
    <row r="24" spans="2:14" ht="45" customHeight="1" x14ac:dyDescent="0.25">
      <c r="B24" s="426"/>
      <c r="C24" s="426"/>
      <c r="D24" s="426"/>
      <c r="E24" s="426"/>
      <c r="G24" s="387">
        <v>1</v>
      </c>
      <c r="H24" s="406" t="e">
        <f>ID_MS_TH_PJK</f>
        <v>#N/A</v>
      </c>
      <c r="I24" s="1240" t="e">
        <f>NO_BPS</f>
        <v>#N/A</v>
      </c>
      <c r="J24" s="765"/>
      <c r="K24" s="386" t="e">
        <f>PEMBETULAN_KE</f>
        <v>#N/A</v>
      </c>
      <c r="L24" s="554" t="e">
        <f>TGL_TERIMA</f>
        <v>#N/A</v>
      </c>
      <c r="M24" s="388" t="str">
        <f>L!G9</f>
        <v>Fasilitas Pengurangan Penghasilan Bruto dari Kegiatan Penelitian dan Pengembangan</v>
      </c>
      <c r="N24" s="555">
        <f>'MAIN LEVEL'!AC14</f>
        <v>0</v>
      </c>
    </row>
    <row r="25" spans="2:14" ht="14.25" customHeight="1" x14ac:dyDescent="0.25">
      <c r="B25" s="426"/>
      <c r="C25" s="426"/>
      <c r="D25" s="426"/>
      <c r="E25" s="426"/>
    </row>
    <row r="26" spans="2:14" ht="14.25" customHeight="1" x14ac:dyDescent="0.25">
      <c r="B26" s="426"/>
      <c r="C26" s="426"/>
      <c r="D26" s="426"/>
      <c r="E26" s="426"/>
    </row>
    <row r="27" spans="2:14" ht="14.25" customHeight="1" x14ac:dyDescent="0.25">
      <c r="B27" s="426"/>
      <c r="C27" s="426"/>
      <c r="D27" s="426"/>
      <c r="E27" s="426"/>
    </row>
    <row r="28" spans="2:14" ht="30" customHeight="1" x14ac:dyDescent="0.25">
      <c r="B28" s="426"/>
      <c r="C28" s="426"/>
      <c r="D28" s="426"/>
      <c r="E28" s="426"/>
      <c r="G28" s="448" t="s">
        <v>1445</v>
      </c>
      <c r="H28" s="448" t="s">
        <v>1477</v>
      </c>
      <c r="I28" s="176" t="s">
        <v>1478</v>
      </c>
      <c r="J28" s="176" t="s">
        <v>1479</v>
      </c>
      <c r="K28" s="448" t="s">
        <v>1480</v>
      </c>
      <c r="L28" s="448" t="s">
        <v>1481</v>
      </c>
      <c r="M28" s="81"/>
      <c r="N28" s="81"/>
    </row>
    <row r="29" spans="2:14" ht="15" customHeight="1" x14ac:dyDescent="0.25">
      <c r="G29" s="389" t="str">
        <f t="array" ref="G29">IFERROR(_xlfn.SEQUENCE(COUNTA(H29:H31)),"")</f>
        <v/>
      </c>
      <c r="H29" s="556"/>
      <c r="I29" s="556"/>
      <c r="J29" s="556"/>
      <c r="K29" s="556"/>
      <c r="L29" s="556"/>
      <c r="M29" s="106"/>
      <c r="N29" s="106"/>
    </row>
    <row r="30" spans="2:14" ht="15" customHeight="1" x14ac:dyDescent="0.25">
      <c r="G30" s="389"/>
      <c r="H30" s="556"/>
      <c r="I30" s="556"/>
      <c r="J30" s="556"/>
      <c r="K30" s="556"/>
      <c r="L30" s="556"/>
      <c r="M30" s="106"/>
      <c r="N30" s="106"/>
    </row>
    <row r="31" spans="2:14" ht="15" customHeight="1" x14ac:dyDescent="0.25">
      <c r="G31" s="557"/>
      <c r="H31" s="557"/>
      <c r="I31" s="557"/>
      <c r="J31" s="557"/>
      <c r="K31" s="557"/>
      <c r="L31" s="557"/>
      <c r="M31" s="106"/>
      <c r="N31" s="106"/>
    </row>
    <row r="32" spans="2:14" ht="15" customHeight="1" x14ac:dyDescent="0.25">
      <c r="G32" s="558"/>
      <c r="H32" s="558"/>
      <c r="I32" s="558"/>
      <c r="J32" s="558"/>
      <c r="K32" s="558" t="s">
        <v>1494</v>
      </c>
      <c r="L32" s="558">
        <f>SUBTOTAL(109,L29:L31)</f>
        <v>0</v>
      </c>
      <c r="M32" s="106"/>
      <c r="N32" s="106"/>
    </row>
    <row r="33" spans="7:14" ht="15" customHeight="1" x14ac:dyDescent="0.25">
      <c r="G33" s="226"/>
      <c r="H33" s="226"/>
      <c r="I33" s="226"/>
      <c r="J33" s="107"/>
      <c r="K33" s="106"/>
      <c r="L33" s="106"/>
      <c r="M33" s="106"/>
      <c r="N33" s="106"/>
    </row>
    <row r="34" spans="7:14" ht="15" customHeight="1" x14ac:dyDescent="0.25">
      <c r="G34" s="107"/>
      <c r="H34" s="107"/>
      <c r="I34" s="107"/>
      <c r="J34" s="226"/>
      <c r="K34" s="108" t="s">
        <v>1500</v>
      </c>
      <c r="L34" s="559">
        <f>L32+N24</f>
        <v>0</v>
      </c>
      <c r="M34" s="106"/>
      <c r="N34" s="106"/>
    </row>
    <row r="35" spans="7:14" ht="15" customHeight="1" x14ac:dyDescent="0.25">
      <c r="G35" s="107"/>
      <c r="H35" s="107"/>
      <c r="I35" s="107"/>
      <c r="J35" s="107"/>
      <c r="K35" s="227"/>
      <c r="L35" s="106"/>
      <c r="M35" s="106"/>
      <c r="N35" s="106"/>
    </row>
    <row r="36" spans="7:14" ht="15" customHeight="1" x14ac:dyDescent="0.25">
      <c r="G36" s="107"/>
      <c r="H36" s="107"/>
      <c r="I36" s="107"/>
      <c r="J36" s="107"/>
      <c r="K36" s="227"/>
      <c r="L36" s="228"/>
      <c r="M36" s="228"/>
      <c r="N36" s="513"/>
    </row>
    <row r="37" spans="7:14" ht="15" customHeight="1" x14ac:dyDescent="0.25">
      <c r="G37" s="226"/>
      <c r="H37" s="226"/>
      <c r="I37" s="226"/>
      <c r="J37" s="107"/>
      <c r="K37" s="227"/>
      <c r="L37" s="228"/>
      <c r="M37" s="228"/>
      <c r="N37" s="513"/>
    </row>
    <row r="38" spans="7:14" ht="15" customHeight="1" x14ac:dyDescent="0.25">
      <c r="G38" s="226"/>
      <c r="H38" s="226"/>
      <c r="I38" s="226"/>
      <c r="J38" s="226"/>
      <c r="K38" s="226"/>
      <c r="L38" s="226"/>
      <c r="M38" s="226"/>
      <c r="N38" s="226"/>
    </row>
    <row r="39" spans="7:14" ht="15" customHeight="1" x14ac:dyDescent="0.25">
      <c r="G39" s="229"/>
      <c r="H39" s="770" t="s">
        <v>1507</v>
      </c>
      <c r="I39" s="764"/>
      <c r="J39" s="764"/>
      <c r="K39" s="763" t="s">
        <v>1508</v>
      </c>
      <c r="L39" s="764"/>
      <c r="M39" s="765"/>
      <c r="N39" s="390"/>
    </row>
    <row r="40" spans="7:14" ht="15" customHeight="1" x14ac:dyDescent="0.25">
      <c r="G40" s="229"/>
      <c r="H40" s="230" t="s">
        <v>796</v>
      </c>
      <c r="I40" s="391" t="s">
        <v>1510</v>
      </c>
      <c r="J40" s="428" t="s">
        <v>1511</v>
      </c>
      <c r="K40" s="428" t="s">
        <v>796</v>
      </c>
      <c r="L40" s="428" t="s">
        <v>1510</v>
      </c>
      <c r="M40" s="428" t="s">
        <v>1511</v>
      </c>
      <c r="N40" s="231"/>
    </row>
    <row r="41" spans="7:14" ht="15" customHeight="1" x14ac:dyDescent="0.25">
      <c r="G41" s="229"/>
      <c r="H41" s="226"/>
      <c r="I41" s="226"/>
      <c r="J41" s="226"/>
      <c r="K41" s="232"/>
      <c r="L41" s="232"/>
      <c r="M41" s="232"/>
      <c r="N41" s="232"/>
    </row>
    <row r="42" spans="7:14" ht="15" customHeight="1" x14ac:dyDescent="0.25">
      <c r="G42" s="233"/>
      <c r="H42" s="234"/>
      <c r="I42" s="234"/>
      <c r="J42" s="234"/>
      <c r="K42" s="235"/>
      <c r="L42" s="235"/>
      <c r="M42" s="235"/>
      <c r="N42" s="235"/>
    </row>
    <row r="43" spans="7:14" ht="15" customHeight="1" x14ac:dyDescent="0.25">
      <c r="G43" s="233"/>
      <c r="H43" s="234"/>
      <c r="I43" s="234"/>
      <c r="J43" s="234"/>
      <c r="K43" s="235"/>
      <c r="L43" s="235"/>
      <c r="M43" s="235"/>
      <c r="N43" s="235"/>
    </row>
    <row r="44" spans="7:14" ht="15" customHeight="1" x14ac:dyDescent="0.25">
      <c r="G44" s="229"/>
      <c r="H44" s="236"/>
      <c r="I44" s="236"/>
      <c r="J44" s="236"/>
      <c r="K44" s="237"/>
      <c r="L44" s="237"/>
      <c r="M44" s="237"/>
      <c r="N44" s="232"/>
    </row>
  </sheetData>
  <mergeCells count="18">
    <mergeCell ref="B4:E4"/>
    <mergeCell ref="G7:N7"/>
    <mergeCell ref="B12:E12"/>
    <mergeCell ref="B13:E13"/>
    <mergeCell ref="I24:J24"/>
    <mergeCell ref="B6:E6"/>
    <mergeCell ref="B16:E16"/>
    <mergeCell ref="B15:E15"/>
    <mergeCell ref="G22:G23"/>
    <mergeCell ref="G9:K11"/>
    <mergeCell ref="B17:E17"/>
    <mergeCell ref="B8:E8"/>
    <mergeCell ref="H22:N22"/>
    <mergeCell ref="K39:M39"/>
    <mergeCell ref="I23:J23"/>
    <mergeCell ref="B10:E10"/>
    <mergeCell ref="H39:J39"/>
    <mergeCell ref="B14:E14"/>
  </mergeCells>
  <hyperlinks>
    <hyperlink ref="B4" location="PANDUAN!A1" display="PANDUAN" xr:uid="{00000000-0004-0000-3601-000000000000}"/>
    <hyperlink ref="B6" location="'EWS DIRECTORY'!A1" display="EWS DIRECTORY" xr:uid="{00000000-0004-0000-3601-000001000000}"/>
    <hyperlink ref="B8" location="'DATA PEMICU'!A1" display="DATA PEMICU" xr:uid="{00000000-0004-0000-3601-000002000000}"/>
    <hyperlink ref="B10" location="'DATA PENGUJI'!A1" display="DATA PENGUJI" xr:uid="{00000000-0004-0000-3601-000003000000}"/>
    <hyperlink ref="B12" location="'MAIN LEVEL'!A1" display="MAIN LEVEL" xr:uid="{00000000-0004-0000-3601-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3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1-000000000000}">
  <sheetPr codeName="Sheet139">
    <tabColor theme="4" tint="-0.249977111117893"/>
    <pageSetUpPr fitToPage="1"/>
  </sheetPr>
  <dimension ref="A1:AI51"/>
  <sheetViews>
    <sheetView topLeftCell="B1" zoomScaleNormal="100" workbookViewId="0">
      <selection activeCell="AQ18" sqref="AQ18:AU18"/>
    </sheetView>
  </sheetViews>
  <sheetFormatPr defaultColWidth="8.88671875" defaultRowHeight="13.8" x14ac:dyDescent="0.25"/>
  <cols>
    <col min="1" max="1" width="3" style="110" hidden="1" customWidth="1"/>
    <col min="2" max="5" width="3.88671875" style="177" customWidth="1"/>
    <col min="6" max="6" width="3.88671875" style="110" customWidth="1"/>
    <col min="7" max="35" width="3.5546875" style="254" customWidth="1"/>
    <col min="36" max="36" width="8.88671875" style="254" customWidth="1"/>
    <col min="37" max="16384" width="8.88671875" style="254"/>
  </cols>
  <sheetData>
    <row r="1" spans="2:35" x14ac:dyDescent="0.25">
      <c r="G1" s="178"/>
      <c r="H1" s="55"/>
      <c r="I1" s="55"/>
      <c r="J1" s="55"/>
      <c r="K1" s="55"/>
      <c r="L1" s="55"/>
      <c r="M1" s="55"/>
    </row>
    <row r="2" spans="2:35" ht="15" customHeight="1" x14ac:dyDescent="0.25">
      <c r="G2" s="124" t="s">
        <v>1674</v>
      </c>
      <c r="H2" s="124"/>
      <c r="I2" s="124"/>
      <c r="J2" s="124"/>
      <c r="K2" s="124"/>
      <c r="L2" s="124"/>
      <c r="M2" s="124"/>
      <c r="N2" s="124"/>
      <c r="O2" s="124"/>
      <c r="P2" s="124"/>
      <c r="Q2" s="124"/>
      <c r="R2" s="124"/>
      <c r="S2" s="124"/>
      <c r="T2" s="124"/>
      <c r="U2" s="124"/>
      <c r="V2" s="124"/>
      <c r="W2" s="124"/>
      <c r="X2" s="124"/>
      <c r="Y2" s="278"/>
      <c r="Z2" s="278"/>
      <c r="AA2" s="278"/>
      <c r="AB2" s="278"/>
      <c r="AC2" s="278"/>
      <c r="AD2" s="278"/>
      <c r="AE2" s="278"/>
      <c r="AF2" s="278"/>
      <c r="AG2" s="278"/>
      <c r="AH2" s="278"/>
      <c r="AI2" s="278"/>
    </row>
    <row r="3" spans="2:35" ht="15" customHeight="1" x14ac:dyDescent="0.25">
      <c r="B3" s="111"/>
      <c r="C3" s="111"/>
      <c r="D3" s="111"/>
      <c r="E3" s="111"/>
      <c r="G3" s="124" t="s">
        <v>1675</v>
      </c>
      <c r="H3" s="124"/>
      <c r="I3" s="124"/>
      <c r="J3" s="124"/>
      <c r="K3" s="124"/>
      <c r="L3" s="124"/>
      <c r="M3" s="124"/>
      <c r="N3" s="124"/>
      <c r="O3" s="124"/>
      <c r="P3" s="124"/>
      <c r="Q3" s="124"/>
      <c r="R3" s="124"/>
      <c r="S3" s="124"/>
      <c r="T3" s="124"/>
      <c r="U3" s="124"/>
      <c r="V3" s="124"/>
      <c r="W3" s="124"/>
      <c r="X3" s="124"/>
      <c r="Y3" s="278"/>
      <c r="Z3" s="278"/>
      <c r="AA3" s="278"/>
      <c r="AB3" s="278"/>
      <c r="AC3" s="278"/>
      <c r="AD3" s="278"/>
      <c r="AE3" s="278"/>
      <c r="AF3" s="278"/>
      <c r="AG3" s="278"/>
      <c r="AH3" s="278"/>
      <c r="AI3" s="278"/>
    </row>
    <row r="4" spans="2:35" ht="15" customHeight="1" x14ac:dyDescent="0.25">
      <c r="B4" s="762" t="s">
        <v>79</v>
      </c>
      <c r="C4" s="761"/>
      <c r="D4" s="761"/>
      <c r="E4" s="761"/>
      <c r="G4" s="124"/>
      <c r="H4" s="124"/>
      <c r="I4" s="124"/>
      <c r="J4" s="124"/>
      <c r="K4" s="124"/>
      <c r="L4" s="124"/>
      <c r="M4" s="124"/>
      <c r="N4" s="124"/>
      <c r="O4" s="124"/>
      <c r="P4" s="124"/>
      <c r="Q4" s="124"/>
      <c r="R4" s="124"/>
      <c r="S4" s="124"/>
      <c r="T4" s="124"/>
      <c r="U4" s="124"/>
      <c r="V4" s="124"/>
      <c r="W4" s="124"/>
      <c r="X4" s="124"/>
      <c r="Y4" s="278"/>
      <c r="Z4" s="278"/>
      <c r="AA4" s="278"/>
      <c r="AB4" s="278"/>
      <c r="AC4" s="278"/>
      <c r="AD4" s="278"/>
      <c r="AE4" s="278"/>
      <c r="AF4" s="278"/>
      <c r="AG4" s="278"/>
      <c r="AH4" s="278"/>
      <c r="AI4" s="278"/>
    </row>
    <row r="5" spans="2:35" ht="15" customHeight="1" x14ac:dyDescent="0.25">
      <c r="B5" s="111"/>
      <c r="C5" s="111"/>
      <c r="D5" s="111"/>
      <c r="E5" s="111"/>
      <c r="G5" s="124"/>
      <c r="H5" s="124"/>
      <c r="I5" s="124"/>
      <c r="J5" s="124"/>
      <c r="K5" s="124"/>
      <c r="L5" s="124"/>
      <c r="M5" s="124"/>
      <c r="N5" s="124"/>
      <c r="O5" s="124"/>
      <c r="P5" s="124"/>
      <c r="Q5" s="124"/>
      <c r="R5" s="124"/>
      <c r="S5" s="124"/>
      <c r="T5" s="124"/>
      <c r="U5" s="124"/>
      <c r="V5" s="124"/>
      <c r="W5" s="124"/>
      <c r="X5" s="124"/>
      <c r="Y5" s="278"/>
      <c r="Z5" s="278"/>
      <c r="AA5" s="278"/>
      <c r="AB5" s="278"/>
      <c r="AC5" s="278"/>
      <c r="AD5" s="278"/>
      <c r="AE5" s="278"/>
      <c r="AF5" s="278"/>
      <c r="AG5" s="278"/>
      <c r="AH5" s="278"/>
      <c r="AI5" s="278"/>
    </row>
    <row r="6" spans="2:35" ht="15" customHeight="1" x14ac:dyDescent="0.25">
      <c r="B6" s="762" t="s">
        <v>87</v>
      </c>
      <c r="C6" s="761"/>
      <c r="D6" s="761"/>
      <c r="E6" s="761"/>
      <c r="G6" s="124"/>
      <c r="H6" s="124"/>
      <c r="I6" s="124"/>
      <c r="J6" s="124"/>
      <c r="K6" s="124"/>
      <c r="L6" s="124"/>
      <c r="M6" s="124"/>
      <c r="N6" s="124"/>
      <c r="O6" s="124"/>
      <c r="P6" s="124"/>
      <c r="Q6" s="124"/>
      <c r="R6" s="124"/>
      <c r="S6" s="124"/>
      <c r="T6" s="124"/>
      <c r="U6" s="124"/>
      <c r="V6" s="124"/>
      <c r="W6" s="124"/>
      <c r="X6" s="124"/>
      <c r="Y6" s="278"/>
      <c r="Z6" s="278"/>
      <c r="AA6" s="278"/>
      <c r="AB6" s="278"/>
      <c r="AC6" s="278"/>
      <c r="AD6" s="278"/>
      <c r="AE6" s="278"/>
      <c r="AF6" s="278"/>
      <c r="AG6" s="278"/>
      <c r="AH6" s="278"/>
      <c r="AI6" s="278"/>
    </row>
    <row r="7" spans="2:35" ht="15" customHeight="1" x14ac:dyDescent="0.25">
      <c r="B7" s="111"/>
      <c r="C7" s="111"/>
      <c r="D7" s="111"/>
      <c r="E7" s="111"/>
      <c r="G7" s="798" t="s">
        <v>1676</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c r="AI7" s="278"/>
    </row>
    <row r="8" spans="2:35" ht="15" customHeight="1" x14ac:dyDescent="0.25">
      <c r="B8" s="762" t="s">
        <v>94</v>
      </c>
      <c r="C8" s="761"/>
      <c r="D8" s="761"/>
      <c r="E8" s="761"/>
      <c r="G8" s="124"/>
      <c r="H8" s="124"/>
      <c r="I8" s="124"/>
      <c r="J8" s="124"/>
      <c r="K8" s="124"/>
      <c r="L8" s="124"/>
      <c r="M8" s="124"/>
      <c r="N8" s="124"/>
      <c r="O8" s="124"/>
      <c r="P8" s="124"/>
      <c r="Q8" s="124"/>
      <c r="R8" s="124"/>
      <c r="S8" s="124"/>
      <c r="T8" s="124"/>
      <c r="U8" s="124"/>
      <c r="V8" s="124"/>
      <c r="W8" s="124"/>
      <c r="X8" s="124"/>
      <c r="Y8" s="278"/>
      <c r="Z8" s="278"/>
      <c r="AA8" s="278"/>
      <c r="AB8" s="278"/>
      <c r="AC8" s="278"/>
      <c r="AD8" s="278"/>
      <c r="AE8" s="278"/>
      <c r="AF8" s="278"/>
      <c r="AG8" s="278"/>
      <c r="AH8" s="278"/>
      <c r="AI8" s="278"/>
    </row>
    <row r="9" spans="2:35" ht="15" customHeight="1" x14ac:dyDescent="0.25">
      <c r="B9" s="111"/>
      <c r="C9" s="111"/>
      <c r="D9" s="111"/>
      <c r="E9" s="111"/>
      <c r="G9" s="803" t="str">
        <f>'MAIN LEVEL'!I74</f>
        <v>PPh dipotong/dipungut oleh pihak lain</v>
      </c>
      <c r="H9" s="789"/>
      <c r="I9" s="789"/>
      <c r="J9" s="789"/>
      <c r="K9" s="789"/>
      <c r="L9" s="789"/>
      <c r="M9" s="789"/>
      <c r="N9" s="789"/>
      <c r="O9" s="789"/>
      <c r="P9" s="789"/>
      <c r="Q9" s="789"/>
      <c r="R9" s="789"/>
      <c r="S9" s="789"/>
      <c r="T9" s="790"/>
      <c r="U9" s="279" t="s">
        <v>796</v>
      </c>
      <c r="V9" s="280"/>
      <c r="W9" s="280"/>
      <c r="X9" s="280"/>
      <c r="Y9" s="280"/>
      <c r="Z9" s="280" t="s">
        <v>1678</v>
      </c>
      <c r="AA9" s="182" t="e">
        <f>NAMA_WP</f>
        <v>#N/A</v>
      </c>
      <c r="AB9" s="281"/>
      <c r="AC9" s="281"/>
      <c r="AD9" s="281"/>
      <c r="AE9" s="281"/>
      <c r="AF9" s="281"/>
      <c r="AG9" s="281"/>
      <c r="AH9" s="282"/>
      <c r="AI9" s="278"/>
    </row>
    <row r="10" spans="2:35" ht="15" customHeight="1" x14ac:dyDescent="0.25">
      <c r="B10" s="762" t="s">
        <v>101</v>
      </c>
      <c r="C10" s="761"/>
      <c r="D10" s="761"/>
      <c r="E10" s="761"/>
      <c r="G10" s="804"/>
      <c r="H10" s="792"/>
      <c r="I10" s="792"/>
      <c r="J10" s="792"/>
      <c r="K10" s="792"/>
      <c r="L10" s="792"/>
      <c r="M10" s="792"/>
      <c r="N10" s="792"/>
      <c r="O10" s="792"/>
      <c r="P10" s="792"/>
      <c r="Q10" s="792"/>
      <c r="R10" s="792"/>
      <c r="S10" s="792"/>
      <c r="T10" s="805"/>
      <c r="U10" s="283" t="s">
        <v>1401</v>
      </c>
      <c r="V10" s="124"/>
      <c r="W10" s="124"/>
      <c r="X10" s="124"/>
      <c r="Y10" s="124"/>
      <c r="Z10" s="124" t="s">
        <v>1678</v>
      </c>
      <c r="AA10" s="124" t="e">
        <f>NPWP</f>
        <v>#N/A</v>
      </c>
      <c r="AB10" s="278"/>
      <c r="AC10" s="278"/>
      <c r="AD10" s="278"/>
      <c r="AE10" s="278"/>
      <c r="AF10" s="278"/>
      <c r="AG10" s="278"/>
      <c r="AH10" s="284"/>
      <c r="AI10" s="278"/>
    </row>
    <row r="11" spans="2:35" ht="15" customHeight="1" x14ac:dyDescent="0.25">
      <c r="G11" s="806"/>
      <c r="H11" s="794"/>
      <c r="I11" s="794"/>
      <c r="J11" s="794"/>
      <c r="K11" s="794"/>
      <c r="L11" s="794"/>
      <c r="M11" s="794"/>
      <c r="N11" s="794"/>
      <c r="O11" s="794"/>
      <c r="P11" s="794"/>
      <c r="Q11" s="794"/>
      <c r="R11" s="794"/>
      <c r="S11" s="794"/>
      <c r="T11" s="807"/>
      <c r="U11" s="285" t="s">
        <v>1679</v>
      </c>
      <c r="V11" s="190"/>
      <c r="W11" s="190"/>
      <c r="X11" s="190"/>
      <c r="Y11" s="190"/>
      <c r="Z11" s="190" t="s">
        <v>1678</v>
      </c>
      <c r="AA11" s="190" t="e">
        <f>ID_MS_TH_PJK</f>
        <v>#N/A</v>
      </c>
      <c r="AB11" s="286"/>
      <c r="AC11" s="286"/>
      <c r="AD11" s="286"/>
      <c r="AE11" s="286"/>
      <c r="AF11" s="286"/>
      <c r="AG11" s="286"/>
      <c r="AH11" s="287"/>
      <c r="AI11" s="278"/>
    </row>
    <row r="12" spans="2:35" ht="15" customHeight="1" x14ac:dyDescent="0.25">
      <c r="B12" s="762" t="s">
        <v>106</v>
      </c>
      <c r="C12" s="761"/>
      <c r="D12" s="761"/>
      <c r="E12" s="761"/>
      <c r="G12" s="124"/>
      <c r="H12" s="124"/>
      <c r="I12" s="124"/>
      <c r="J12" s="124"/>
      <c r="K12" s="124"/>
      <c r="L12" s="124"/>
      <c r="M12" s="124"/>
      <c r="N12" s="124"/>
      <c r="O12" s="124"/>
      <c r="P12" s="124"/>
      <c r="Q12" s="124"/>
      <c r="R12" s="124"/>
      <c r="S12" s="124"/>
      <c r="T12" s="124"/>
      <c r="U12" s="124"/>
      <c r="V12" s="124"/>
      <c r="W12" s="124"/>
      <c r="X12" s="124"/>
      <c r="Y12" s="278"/>
      <c r="Z12" s="278"/>
      <c r="AA12" s="278"/>
      <c r="AB12" s="278"/>
      <c r="AC12" s="278"/>
      <c r="AD12" s="278"/>
      <c r="AE12" s="278"/>
      <c r="AF12" s="278"/>
      <c r="AG12" s="278"/>
      <c r="AH12" s="278"/>
      <c r="AI12" s="278"/>
    </row>
    <row r="13" spans="2:35" ht="15" customHeight="1" x14ac:dyDescent="0.25">
      <c r="B13" s="927" t="str">
        <f>HYPERLINK("#'"&amp;'EWS DIRECTORY'!$J$311&amp;"'!A1",'EWS DIRECTORY'!$J$311)</f>
        <v>M-1</v>
      </c>
      <c r="C13" s="761"/>
      <c r="D13" s="761"/>
      <c r="E13" s="761"/>
      <c r="G13" s="928" t="str">
        <f>"Pengujian yang telah dilakukan atas pos "&amp;G9&amp;" dapat disimpulkan:"</f>
        <v>Pengujian yang telah dilakukan atas pos PPh dipotong/dipungut oleh pihak lain dapat disimpulkan:</v>
      </c>
      <c r="H13" s="792"/>
      <c r="I13" s="792"/>
      <c r="J13" s="792"/>
      <c r="K13" s="792"/>
      <c r="L13" s="792"/>
      <c r="M13" s="792"/>
      <c r="N13" s="792"/>
      <c r="O13" s="792"/>
      <c r="P13" s="792"/>
      <c r="Q13" s="792"/>
      <c r="R13" s="792"/>
      <c r="S13" s="792"/>
      <c r="T13" s="792"/>
      <c r="U13" s="792"/>
      <c r="V13" s="792"/>
      <c r="W13" s="792"/>
      <c r="X13" s="792"/>
      <c r="Y13" s="792"/>
      <c r="Z13" s="792"/>
      <c r="AA13" s="792"/>
      <c r="AB13" s="792"/>
      <c r="AC13" s="792"/>
      <c r="AD13" s="792"/>
      <c r="AE13" s="792"/>
      <c r="AF13" s="792"/>
      <c r="AG13" s="792"/>
      <c r="AH13" s="792"/>
      <c r="AI13" s="278"/>
    </row>
    <row r="14" spans="2:35" ht="15" customHeight="1" x14ac:dyDescent="0.25">
      <c r="B14" s="931" t="str">
        <f>HYPERLINK("#'"&amp;'EWS DIRECTORY'!$J$312&amp;"'!A1",'EWS DIRECTORY'!$J$312)</f>
        <v>M-1-1</v>
      </c>
      <c r="C14" s="761"/>
      <c r="D14" s="761"/>
      <c r="E14" s="761"/>
      <c r="G14" s="124"/>
      <c r="H14" s="124"/>
      <c r="I14" s="124"/>
      <c r="J14" s="124"/>
      <c r="K14" s="124"/>
      <c r="L14" s="124"/>
      <c r="M14" s="124"/>
      <c r="N14" s="124"/>
      <c r="O14" s="124"/>
      <c r="P14" s="124"/>
      <c r="Q14" s="124"/>
      <c r="R14" s="124"/>
      <c r="S14" s="124"/>
      <c r="T14" s="124"/>
      <c r="U14" s="124"/>
      <c r="V14" s="124"/>
      <c r="W14" s="124"/>
      <c r="X14" s="124"/>
      <c r="Y14" s="278"/>
      <c r="Z14" s="278"/>
      <c r="AA14" s="278"/>
      <c r="AB14" s="278"/>
      <c r="AC14" s="278"/>
      <c r="AD14" s="278"/>
      <c r="AE14" s="278"/>
      <c r="AF14" s="278"/>
      <c r="AG14" s="278"/>
      <c r="AH14" s="278"/>
      <c r="AI14" s="278"/>
    </row>
    <row r="15" spans="2:35" ht="15" customHeight="1" x14ac:dyDescent="0.25">
      <c r="B15" s="929" t="str">
        <f>HYPERLINK("#'"&amp;'EWS DIRECTORY'!$J$313&amp;"'!A1",'EWS DIRECTORY'!$J$313)</f>
        <v>M-1-1-1</v>
      </c>
      <c r="C15" s="761"/>
      <c r="D15" s="761"/>
      <c r="E15" s="761"/>
      <c r="G15" s="124"/>
      <c r="H15" s="124" t="str">
        <f>"Jumlah "&amp;G9&amp;" menurut petugas :"</f>
        <v>Jumlah PPh dipotong/dipungut oleh pihak lain menurut petugas :</v>
      </c>
      <c r="I15" s="124"/>
      <c r="J15" s="124"/>
      <c r="K15" s="124"/>
      <c r="L15" s="124"/>
      <c r="M15" s="124"/>
      <c r="N15" s="124"/>
      <c r="O15" s="124"/>
      <c r="P15" s="124"/>
      <c r="Q15" s="124"/>
      <c r="R15" s="124"/>
      <c r="S15" s="124"/>
      <c r="T15" s="124"/>
      <c r="U15" s="124"/>
      <c r="V15" s="124"/>
      <c r="W15" s="124"/>
      <c r="X15" s="124"/>
      <c r="Y15" s="278"/>
      <c r="Z15" s="278"/>
      <c r="AA15" s="278"/>
      <c r="AB15" s="278"/>
      <c r="AC15" s="278"/>
      <c r="AD15" s="278"/>
      <c r="AE15" s="278"/>
      <c r="AF15" s="278"/>
      <c r="AG15" s="278"/>
      <c r="AH15" s="278"/>
      <c r="AI15" s="278"/>
    </row>
    <row r="16" spans="2:35" ht="15" customHeight="1" x14ac:dyDescent="0.25">
      <c r="B16" s="929" t="str">
        <f>HYPERLINK("#'"&amp;'EWS DIRECTORY'!$J$314&amp;"'!A1",'EWS DIRECTORY'!$J$314)</f>
        <v>M-1-1-2</v>
      </c>
      <c r="C16" s="761"/>
      <c r="D16" s="761"/>
      <c r="E16" s="761"/>
      <c r="G16" s="82" t="s">
        <v>1445</v>
      </c>
      <c r="H16" s="930" t="s">
        <v>1707</v>
      </c>
      <c r="I16" s="764"/>
      <c r="J16" s="764"/>
      <c r="K16" s="764"/>
      <c r="L16" s="764"/>
      <c r="M16" s="764"/>
      <c r="N16" s="764"/>
      <c r="O16" s="764"/>
      <c r="P16" s="764"/>
      <c r="Q16" s="764"/>
      <c r="R16" s="764"/>
      <c r="S16" s="937" t="s">
        <v>1767</v>
      </c>
      <c r="T16" s="765"/>
      <c r="U16" s="934" t="s">
        <v>1768</v>
      </c>
      <c r="V16" s="764"/>
      <c r="W16" s="764"/>
      <c r="X16" s="764"/>
      <c r="Y16" s="764"/>
      <c r="Z16" s="764"/>
      <c r="AA16" s="765"/>
      <c r="AB16" s="278"/>
      <c r="AC16" s="278"/>
      <c r="AD16" s="278"/>
      <c r="AE16" s="278"/>
      <c r="AF16" s="278"/>
      <c r="AG16" s="278"/>
      <c r="AH16" s="278"/>
      <c r="AI16" s="278"/>
    </row>
    <row r="17" spans="2:35" ht="15" customHeight="1" x14ac:dyDescent="0.25">
      <c r="B17" s="929" t="str">
        <f>HYPERLINK("#'"&amp;'EWS DIRECTORY'!$J$315&amp;"'!A1",'EWS DIRECTORY'!$J$315)</f>
        <v>M-1-1-3</v>
      </c>
      <c r="C17" s="761"/>
      <c r="D17" s="761"/>
      <c r="E17" s="761"/>
      <c r="G17" s="83">
        <v>1</v>
      </c>
      <c r="H17" s="1241" t="e">
        <f>MASTER!N5</f>
        <v>#N/A</v>
      </c>
      <c r="I17" s="764"/>
      <c r="J17" s="764"/>
      <c r="K17" s="764"/>
      <c r="L17" s="764"/>
      <c r="M17" s="764"/>
      <c r="N17" s="764"/>
      <c r="O17" s="764"/>
      <c r="P17" s="764"/>
      <c r="Q17" s="764"/>
      <c r="R17" s="796"/>
      <c r="S17" s="936" t="s">
        <v>711</v>
      </c>
      <c r="T17" s="790"/>
      <c r="U17" s="1248" t="str">
        <f>IF('M-1-1'!I34='M-1-1'!M18,'M-1-1'!AB18,
IF('M-1-1'!I34='M-1-1'!M21,'M-1-1'!AB21,
IF('M-1-1'!I34='M-1-1'!M24,'M-1-1'!AB24,"Tidak Ditemukan")))</f>
        <v>Tidak Ditemukan</v>
      </c>
      <c r="V17" s="764"/>
      <c r="W17" s="764"/>
      <c r="X17" s="764"/>
      <c r="Y17" s="764"/>
      <c r="Z17" s="764"/>
      <c r="AA17" s="765"/>
      <c r="AB17" s="278"/>
      <c r="AC17" s="278"/>
      <c r="AD17" s="278"/>
      <c r="AE17" s="278"/>
      <c r="AF17" s="278"/>
      <c r="AG17" s="278"/>
      <c r="AH17" s="278"/>
      <c r="AI17" s="278"/>
    </row>
    <row r="18" spans="2:35" ht="15" customHeight="1" x14ac:dyDescent="0.25">
      <c r="G18" s="83">
        <v>2</v>
      </c>
      <c r="H18" s="1241" t="e">
        <f>MASTER!N6</f>
        <v>#N/A</v>
      </c>
      <c r="I18" s="764"/>
      <c r="J18" s="764"/>
      <c r="K18" s="764"/>
      <c r="L18" s="764"/>
      <c r="M18" s="764"/>
      <c r="N18" s="764"/>
      <c r="O18" s="764"/>
      <c r="P18" s="764"/>
      <c r="Q18" s="764"/>
      <c r="R18" s="796"/>
      <c r="S18" s="792"/>
      <c r="T18" s="805"/>
      <c r="U18" s="1248" t="str">
        <f>IF('M-1-1'!I34='M-1-1'!M18,'M-1-1'!AG18,
IF('M-1-1'!I34='M-1-1'!M21,'M-1-1'!AG21,
IF('M-1-1'!I34='M-1-1'!M24,'M-1-1'!AG24,"Tidak Ditemukan")))</f>
        <v>Tidak Ditemukan</v>
      </c>
      <c r="V18" s="764"/>
      <c r="W18" s="764"/>
      <c r="X18" s="764"/>
      <c r="Y18" s="764"/>
      <c r="Z18" s="764"/>
      <c r="AA18" s="765"/>
      <c r="AB18" s="278"/>
      <c r="AC18" s="278"/>
      <c r="AD18" s="278"/>
      <c r="AE18" s="278"/>
      <c r="AF18" s="278"/>
      <c r="AG18" s="278"/>
      <c r="AH18" s="278"/>
      <c r="AI18" s="278"/>
    </row>
    <row r="19" spans="2:35" ht="15" customHeight="1" x14ac:dyDescent="0.25">
      <c r="G19" s="83">
        <v>3</v>
      </c>
      <c r="H19" s="1241" t="e">
        <f>MASTER!N7</f>
        <v>#N/A</v>
      </c>
      <c r="I19" s="764"/>
      <c r="J19" s="764"/>
      <c r="K19" s="764"/>
      <c r="L19" s="764"/>
      <c r="M19" s="764"/>
      <c r="N19" s="764"/>
      <c r="O19" s="764"/>
      <c r="P19" s="764"/>
      <c r="Q19" s="764"/>
      <c r="R19" s="796"/>
      <c r="S19" s="792"/>
      <c r="T19" s="805"/>
      <c r="U19" s="1248" t="str">
        <f>IF('M-1-1'!I34='M-1-1'!M18,'M-1-1'!AL18,
IF('M-1-1'!I34='M-1-1'!M21,'M-1-1'!AL21,
IF('M-1-1'!I34='M-1-1'!M24,'M-1-1'!AL24,"Tidak Ditemukan")))</f>
        <v>Tidak Ditemukan</v>
      </c>
      <c r="V19" s="764"/>
      <c r="W19" s="764"/>
      <c r="X19" s="764"/>
      <c r="Y19" s="764"/>
      <c r="Z19" s="764"/>
      <c r="AA19" s="765"/>
      <c r="AB19" s="278"/>
      <c r="AC19" s="278"/>
      <c r="AD19" s="278"/>
      <c r="AE19" s="278"/>
      <c r="AF19" s="278"/>
      <c r="AG19" s="278"/>
      <c r="AH19" s="278"/>
      <c r="AI19" s="278"/>
    </row>
    <row r="20" spans="2:35" ht="15" customHeight="1" x14ac:dyDescent="0.25">
      <c r="G20" s="83">
        <v>4</v>
      </c>
      <c r="H20" s="1241" t="e">
        <f>MASTER!N8</f>
        <v>#N/A</v>
      </c>
      <c r="I20" s="764"/>
      <c r="J20" s="764"/>
      <c r="K20" s="764"/>
      <c r="L20" s="764"/>
      <c r="M20" s="764"/>
      <c r="N20" s="764"/>
      <c r="O20" s="764"/>
      <c r="P20" s="764"/>
      <c r="Q20" s="764"/>
      <c r="R20" s="796"/>
      <c r="S20" s="792"/>
      <c r="T20" s="805"/>
      <c r="U20" s="1248" t="str">
        <f>IF('M-1-1'!I34='M-1-1'!M18,'M-1-1'!AQ18,
IF('M-1-1'!I34='M-1-1'!M21,'M-1-1'!AQ21,
IF('M-1-1'!I34='M-1-1'!M24,'M-1-1'!AQ24,"Tidak Ditemukan")))</f>
        <v>Tidak Ditemukan</v>
      </c>
      <c r="V20" s="764"/>
      <c r="W20" s="764"/>
      <c r="X20" s="764"/>
      <c r="Y20" s="764"/>
      <c r="Z20" s="764"/>
      <c r="AA20" s="765"/>
      <c r="AB20" s="278"/>
      <c r="AC20" s="278"/>
      <c r="AD20" s="278"/>
      <c r="AE20" s="278"/>
      <c r="AF20" s="278"/>
      <c r="AG20" s="278"/>
      <c r="AH20" s="278"/>
      <c r="AI20" s="278"/>
    </row>
    <row r="21" spans="2:35" ht="15" customHeight="1" x14ac:dyDescent="0.25">
      <c r="G21" s="83">
        <v>5</v>
      </c>
      <c r="H21" s="1241" t="e">
        <f>MASTER!N9</f>
        <v>#N/A</v>
      </c>
      <c r="I21" s="764"/>
      <c r="J21" s="764"/>
      <c r="K21" s="764"/>
      <c r="L21" s="764"/>
      <c r="M21" s="764"/>
      <c r="N21" s="764"/>
      <c r="O21" s="764"/>
      <c r="P21" s="764"/>
      <c r="Q21" s="764"/>
      <c r="R21" s="796"/>
      <c r="S21" s="792"/>
      <c r="T21" s="805"/>
      <c r="U21" s="1248" t="str">
        <f>IF('M-1-1'!I34='M-1-1'!M18,'M-1-1'!AV18,
IF('M-1-1'!I34='M-1-1'!M21,'M-1-1'!AV21,
IF('M-1-1'!I34='M-1-1'!M24,'M-1-1'!AV24,"Tidak Ditemukan")))</f>
        <v>Tidak Ditemukan</v>
      </c>
      <c r="V21" s="764"/>
      <c r="W21" s="764"/>
      <c r="X21" s="764"/>
      <c r="Y21" s="764"/>
      <c r="Z21" s="764"/>
      <c r="AA21" s="765"/>
      <c r="AB21" s="278"/>
      <c r="AC21" s="278"/>
      <c r="AD21" s="278"/>
      <c r="AE21" s="278"/>
      <c r="AF21" s="278"/>
      <c r="AG21" s="278"/>
      <c r="AH21" s="278"/>
      <c r="AI21" s="278"/>
    </row>
    <row r="22" spans="2:35" ht="15" customHeight="1" x14ac:dyDescent="0.25">
      <c r="G22" s="83">
        <v>6</v>
      </c>
      <c r="H22" s="1241" t="e">
        <f>MASTER!N10</f>
        <v>#N/A</v>
      </c>
      <c r="I22" s="764"/>
      <c r="J22" s="764"/>
      <c r="K22" s="764"/>
      <c r="L22" s="764"/>
      <c r="M22" s="764"/>
      <c r="N22" s="764"/>
      <c r="O22" s="764"/>
      <c r="P22" s="764"/>
      <c r="Q22" s="764"/>
      <c r="R22" s="796"/>
      <c r="S22" s="792"/>
      <c r="T22" s="805"/>
      <c r="U22" s="1248" t="str">
        <f>IF('M-1-1'!I34='M-1-1'!M18,'M-1-1'!BA18,
IF('M-1-1'!I34='M-1-1'!M21,'M-1-1'!BA21,
IF('M-1-1'!I34='M-1-1'!M24,'M-1-1'!BA24,"Tidak Ditemukan")))</f>
        <v>Tidak Ditemukan</v>
      </c>
      <c r="V22" s="764"/>
      <c r="W22" s="764"/>
      <c r="X22" s="764"/>
      <c r="Y22" s="764"/>
      <c r="Z22" s="764"/>
      <c r="AA22" s="765"/>
      <c r="AB22" s="278"/>
      <c r="AC22" s="278"/>
      <c r="AD22" s="278"/>
      <c r="AE22" s="278"/>
      <c r="AF22" s="278"/>
      <c r="AG22" s="278"/>
      <c r="AH22" s="278"/>
      <c r="AI22" s="278"/>
    </row>
    <row r="23" spans="2:35" ht="15" customHeight="1" x14ac:dyDescent="0.25">
      <c r="G23" s="83">
        <v>7</v>
      </c>
      <c r="H23" s="1241" t="e">
        <f>MASTER!N11</f>
        <v>#N/A</v>
      </c>
      <c r="I23" s="764"/>
      <c r="J23" s="764"/>
      <c r="K23" s="764"/>
      <c r="L23" s="764"/>
      <c r="M23" s="764"/>
      <c r="N23" s="764"/>
      <c r="O23" s="764"/>
      <c r="P23" s="764"/>
      <c r="Q23" s="764"/>
      <c r="R23" s="796"/>
      <c r="S23" s="792"/>
      <c r="T23" s="805"/>
      <c r="U23" s="1248" t="str">
        <f>IF('M-1-1'!I34='M-1-1'!M18,'M-1-1'!BF18,
IF('M-1-1'!I34='M-1-1'!M21,'M-1-1'!BF21,
IF('M-1-1'!I34='M-1-1'!M24,'M-1-1'!BF24,"Tidak Ditemukan")))</f>
        <v>Tidak Ditemukan</v>
      </c>
      <c r="V23" s="764"/>
      <c r="W23" s="764"/>
      <c r="X23" s="764"/>
      <c r="Y23" s="764"/>
      <c r="Z23" s="764"/>
      <c r="AA23" s="765"/>
      <c r="AB23" s="278"/>
      <c r="AC23" s="278"/>
      <c r="AD23" s="278"/>
      <c r="AE23" s="278"/>
      <c r="AF23" s="278"/>
      <c r="AG23" s="278"/>
      <c r="AH23" s="278"/>
      <c r="AI23" s="278"/>
    </row>
    <row r="24" spans="2:35" ht="15" customHeight="1" x14ac:dyDescent="0.25">
      <c r="G24" s="83">
        <v>8</v>
      </c>
      <c r="H24" s="1241" t="e">
        <f>MASTER!N12</f>
        <v>#N/A</v>
      </c>
      <c r="I24" s="764"/>
      <c r="J24" s="764"/>
      <c r="K24" s="764"/>
      <c r="L24" s="764"/>
      <c r="M24" s="764"/>
      <c r="N24" s="764"/>
      <c r="O24" s="764"/>
      <c r="P24" s="764"/>
      <c r="Q24" s="764"/>
      <c r="R24" s="796"/>
      <c r="S24" s="792"/>
      <c r="T24" s="805"/>
      <c r="U24" s="1248" t="str">
        <f>IF('M-1-1'!I34='M-1-1'!M18,'M-1-1'!BK18,
IF('M-1-1'!I34='M-1-1'!M21,'M-1-1'!BK21,
IF('M-1-1'!I34='M-1-1'!M24,'M-1-1'!BK24,"Tidak Ditemukan")))</f>
        <v>Tidak Ditemukan</v>
      </c>
      <c r="V24" s="764"/>
      <c r="W24" s="764"/>
      <c r="X24" s="764"/>
      <c r="Y24" s="764"/>
      <c r="Z24" s="764"/>
      <c r="AA24" s="765"/>
      <c r="AB24" s="278"/>
      <c r="AC24" s="278"/>
      <c r="AD24" s="278"/>
      <c r="AE24" s="278"/>
      <c r="AF24" s="278"/>
      <c r="AG24" s="278"/>
      <c r="AH24" s="278"/>
      <c r="AI24" s="278"/>
    </row>
    <row r="25" spans="2:35" ht="15" customHeight="1" x14ac:dyDescent="0.25">
      <c r="G25" s="83">
        <v>9</v>
      </c>
      <c r="H25" s="1241" t="e">
        <f>MASTER!N13</f>
        <v>#N/A</v>
      </c>
      <c r="I25" s="764"/>
      <c r="J25" s="764"/>
      <c r="K25" s="764"/>
      <c r="L25" s="764"/>
      <c r="M25" s="764"/>
      <c r="N25" s="764"/>
      <c r="O25" s="764"/>
      <c r="P25" s="764"/>
      <c r="Q25" s="764"/>
      <c r="R25" s="796"/>
      <c r="S25" s="792"/>
      <c r="T25" s="805"/>
      <c r="U25" s="1248" t="str">
        <f>IF('M-1-1'!I34='M-1-1'!M18,'M-1-1'!BP18,
IF('M-1-1'!I34='M-1-1'!M21,'M-1-1'!BP21,
IF('M-1-1'!I34='M-1-1'!M24,'M-1-1'!BP24,"Tidak Ditemukan")))</f>
        <v>Tidak Ditemukan</v>
      </c>
      <c r="V25" s="764"/>
      <c r="W25" s="764"/>
      <c r="X25" s="764"/>
      <c r="Y25" s="764"/>
      <c r="Z25" s="764"/>
      <c r="AA25" s="765"/>
      <c r="AB25" s="278"/>
      <c r="AC25" s="278"/>
      <c r="AD25" s="278"/>
      <c r="AE25" s="278"/>
      <c r="AF25" s="278"/>
      <c r="AG25" s="278"/>
      <c r="AH25" s="278"/>
      <c r="AI25" s="278"/>
    </row>
    <row r="26" spans="2:35" ht="15" customHeight="1" x14ac:dyDescent="0.25">
      <c r="G26" s="83">
        <v>10</v>
      </c>
      <c r="H26" s="1241" t="e">
        <f>MASTER!N14</f>
        <v>#N/A</v>
      </c>
      <c r="I26" s="764"/>
      <c r="J26" s="764"/>
      <c r="K26" s="764"/>
      <c r="L26" s="764"/>
      <c r="M26" s="764"/>
      <c r="N26" s="764"/>
      <c r="O26" s="764"/>
      <c r="P26" s="764"/>
      <c r="Q26" s="764"/>
      <c r="R26" s="796"/>
      <c r="S26" s="792"/>
      <c r="T26" s="805"/>
      <c r="U26" s="1248" t="str">
        <f>IF('M-1-1'!I34='M-1-1'!M18,'M-1-1'!BU18,
IF('M-1-1'!I34='M-1-1'!M21,'M-1-1'!BU21,
IF('M-1-1'!I34='M-1-1'!M24,'M-1-1'!BU24,"Tidak Ditemukan")))</f>
        <v>Tidak Ditemukan</v>
      </c>
      <c r="V26" s="764"/>
      <c r="W26" s="764"/>
      <c r="X26" s="764"/>
      <c r="Y26" s="764"/>
      <c r="Z26" s="764"/>
      <c r="AA26" s="765"/>
      <c r="AB26" s="278"/>
      <c r="AC26" s="278"/>
      <c r="AD26" s="278"/>
      <c r="AE26" s="278"/>
      <c r="AF26" s="278"/>
      <c r="AG26" s="278"/>
      <c r="AH26" s="278"/>
      <c r="AI26" s="278"/>
    </row>
    <row r="27" spans="2:35" ht="15" customHeight="1" x14ac:dyDescent="0.25">
      <c r="G27" s="83">
        <v>11</v>
      </c>
      <c r="H27" s="1241" t="e">
        <f>MASTER!N15</f>
        <v>#N/A</v>
      </c>
      <c r="I27" s="764"/>
      <c r="J27" s="764"/>
      <c r="K27" s="764"/>
      <c r="L27" s="764"/>
      <c r="M27" s="764"/>
      <c r="N27" s="764"/>
      <c r="O27" s="764"/>
      <c r="P27" s="764"/>
      <c r="Q27" s="764"/>
      <c r="R27" s="796"/>
      <c r="S27" s="792"/>
      <c r="T27" s="805"/>
      <c r="U27" s="1248" t="str">
        <f>IF('M-1-1'!I34='M-1-1'!M18,'M-1-1'!BZ18,
IF('M-1-1'!I34='M-1-1'!M21,'M-1-1'!BZ21,
IF('M-1-1'!I34='M-1-1'!M24,'M-1-1'!BZ24,"Tidak Ditemukan")))</f>
        <v>Tidak Ditemukan</v>
      </c>
      <c r="V27" s="764"/>
      <c r="W27" s="764"/>
      <c r="X27" s="764"/>
      <c r="Y27" s="764"/>
      <c r="Z27" s="764"/>
      <c r="AA27" s="765"/>
      <c r="AB27" s="278"/>
      <c r="AC27" s="278"/>
      <c r="AD27" s="278"/>
      <c r="AE27" s="278"/>
      <c r="AF27" s="278"/>
      <c r="AG27" s="278"/>
      <c r="AH27" s="278"/>
      <c r="AI27" s="278"/>
    </row>
    <row r="28" spans="2:35" ht="15" customHeight="1" x14ac:dyDescent="0.25">
      <c r="B28" s="760"/>
      <c r="C28" s="761"/>
      <c r="D28" s="761"/>
      <c r="E28" s="761"/>
      <c r="G28" s="83">
        <v>12</v>
      </c>
      <c r="H28" s="1241" t="e">
        <f>MASTER!N16</f>
        <v>#N/A</v>
      </c>
      <c r="I28" s="764"/>
      <c r="J28" s="764"/>
      <c r="K28" s="764"/>
      <c r="L28" s="764"/>
      <c r="M28" s="764"/>
      <c r="N28" s="764"/>
      <c r="O28" s="764"/>
      <c r="P28" s="764"/>
      <c r="Q28" s="764"/>
      <c r="R28" s="796"/>
      <c r="S28" s="792"/>
      <c r="T28" s="805"/>
      <c r="U28" s="1248" t="str">
        <f>IF('M-1-1'!I34='M-1-1'!M18,'M-1-1'!CE18,
IF('M-1-1'!I34='M-1-1'!M21,'M-1-1'!CE21,
IF('M-1-1'!I34='M-1-1'!M24,'M-1-1'!CE24,"Tidak Ditemukan")))</f>
        <v>Tidak Ditemukan</v>
      </c>
      <c r="V28" s="764"/>
      <c r="W28" s="764"/>
      <c r="X28" s="764"/>
      <c r="Y28" s="764"/>
      <c r="Z28" s="764"/>
      <c r="AA28" s="765"/>
      <c r="AB28" s="278"/>
      <c r="AC28" s="278"/>
      <c r="AD28" s="278"/>
      <c r="AE28" s="278"/>
      <c r="AF28" s="278"/>
      <c r="AG28" s="278"/>
      <c r="AH28" s="278"/>
      <c r="AI28" s="278"/>
    </row>
    <row r="29" spans="2:35" ht="15" customHeight="1" x14ac:dyDescent="0.25">
      <c r="G29" s="132"/>
      <c r="H29" s="86" t="s">
        <v>1769</v>
      </c>
      <c r="I29" s="85"/>
      <c r="J29" s="432"/>
      <c r="K29" s="432"/>
      <c r="L29" s="432"/>
      <c r="M29" s="432"/>
      <c r="N29" s="432"/>
      <c r="O29" s="432"/>
      <c r="P29" s="432"/>
      <c r="Q29" s="432"/>
      <c r="R29" s="432"/>
      <c r="S29" s="794"/>
      <c r="T29" s="807"/>
      <c r="U29" s="1248" t="str">
        <f>IF('M-1-1'!I34='M-1-1'!M18,'M-1-1'!CJ18,
IF('M-1-1'!I34='M-1-1'!M21,'M-1-1'!CJ21,
IF('M-1-1'!I34='M-1-1'!M24,'M-1-1'!CJ24,"Tidak Ditemukan")))</f>
        <v>Tidak Ditemukan</v>
      </c>
      <c r="V29" s="764"/>
      <c r="W29" s="764"/>
      <c r="X29" s="764"/>
      <c r="Y29" s="764"/>
      <c r="Z29" s="764"/>
      <c r="AA29" s="765"/>
      <c r="AB29" s="278"/>
      <c r="AC29" s="278"/>
      <c r="AD29" s="278"/>
      <c r="AE29" s="278"/>
      <c r="AF29" s="278"/>
      <c r="AG29" s="278"/>
      <c r="AH29" s="278"/>
      <c r="AI29" s="278"/>
    </row>
    <row r="30" spans="2:35" ht="15" customHeight="1" x14ac:dyDescent="0.25">
      <c r="B30" s="760"/>
      <c r="C30" s="761"/>
      <c r="D30" s="761"/>
      <c r="E30" s="761"/>
      <c r="G30" s="125"/>
      <c r="H30" s="297" t="s">
        <v>1770</v>
      </c>
      <c r="I30" s="298"/>
      <c r="J30" s="299"/>
      <c r="K30" s="299"/>
      <c r="L30" s="299"/>
      <c r="M30" s="299"/>
      <c r="N30" s="299"/>
      <c r="O30" s="299"/>
      <c r="P30" s="299"/>
      <c r="Q30" s="299"/>
      <c r="R30" s="299"/>
      <c r="S30" s="935"/>
      <c r="T30" s="765"/>
      <c r="U30" s="923">
        <f>IF(ISNUMBER(U29),IF(U29&gt;0,U29,SUM(U17:U28)),0)</f>
        <v>0</v>
      </c>
      <c r="V30" s="764"/>
      <c r="W30" s="764"/>
      <c r="X30" s="764"/>
      <c r="Y30" s="764"/>
      <c r="Z30" s="764"/>
      <c r="AA30" s="765"/>
      <c r="AB30" s="278"/>
      <c r="AC30" s="278"/>
      <c r="AD30" s="278"/>
      <c r="AE30" s="278"/>
      <c r="AF30" s="278"/>
      <c r="AG30" s="278"/>
      <c r="AH30" s="278"/>
      <c r="AI30" s="278"/>
    </row>
    <row r="31" spans="2:35" ht="15" customHeight="1" x14ac:dyDescent="0.25">
      <c r="G31" s="124"/>
      <c r="H31" s="124"/>
      <c r="I31" s="124"/>
      <c r="J31" s="300"/>
      <c r="K31" s="300"/>
      <c r="L31" s="300"/>
      <c r="M31" s="300"/>
      <c r="N31" s="300"/>
      <c r="O31" s="300"/>
      <c r="P31" s="300"/>
      <c r="Q31" s="300"/>
      <c r="R31" s="300"/>
      <c r="S31" s="300"/>
      <c r="T31" s="301"/>
      <c r="U31" s="301"/>
      <c r="V31" s="301"/>
      <c r="W31" s="301"/>
      <c r="X31" s="301"/>
      <c r="Y31" s="301"/>
      <c r="Z31" s="278"/>
      <c r="AA31" s="278"/>
      <c r="AB31" s="278"/>
      <c r="AC31" s="278"/>
      <c r="AD31" s="278"/>
      <c r="AE31" s="278"/>
      <c r="AF31" s="278"/>
      <c r="AG31" s="278"/>
      <c r="AH31" s="278"/>
      <c r="AI31" s="278"/>
    </row>
    <row r="32" spans="2:35" ht="15" customHeight="1" x14ac:dyDescent="0.25">
      <c r="B32" s="760"/>
      <c r="C32" s="761"/>
      <c r="D32" s="761"/>
      <c r="E32" s="761"/>
      <c r="G32" s="124"/>
      <c r="H32" s="297" t="s">
        <v>1771</v>
      </c>
      <c r="I32" s="298"/>
      <c r="J32" s="299"/>
      <c r="K32" s="299"/>
      <c r="L32" s="299"/>
      <c r="M32" s="299"/>
      <c r="N32" s="299"/>
      <c r="O32" s="299"/>
      <c r="P32" s="299"/>
      <c r="Q32" s="299"/>
      <c r="R32" s="299"/>
      <c r="S32" s="299"/>
      <c r="T32" s="302"/>
      <c r="U32" s="1248">
        <f>'MAIN LEVEL'!$AB$74</f>
        <v>0</v>
      </c>
      <c r="V32" s="764"/>
      <c r="W32" s="764"/>
      <c r="X32" s="764"/>
      <c r="Y32" s="764"/>
      <c r="Z32" s="764"/>
      <c r="AA32" s="765"/>
      <c r="AB32" s="278"/>
      <c r="AC32" s="278"/>
      <c r="AD32" s="278"/>
      <c r="AE32" s="278"/>
      <c r="AF32" s="278"/>
      <c r="AG32" s="278"/>
      <c r="AH32" s="278"/>
      <c r="AI32" s="278"/>
    </row>
    <row r="33" spans="2:35" ht="15" customHeight="1" x14ac:dyDescent="0.25">
      <c r="G33" s="124"/>
      <c r="H33" s="297" t="s">
        <v>1772</v>
      </c>
      <c r="I33" s="298"/>
      <c r="J33" s="299"/>
      <c r="K33" s="299"/>
      <c r="L33" s="299"/>
      <c r="M33" s="299"/>
      <c r="N33" s="299"/>
      <c r="O33" s="299"/>
      <c r="P33" s="299"/>
      <c r="Q33" s="299"/>
      <c r="R33" s="299"/>
      <c r="S33" s="299"/>
      <c r="T33" s="302"/>
      <c r="U33" s="1248">
        <f>IFERROR(U30-U32,0)</f>
        <v>0</v>
      </c>
      <c r="V33" s="764"/>
      <c r="W33" s="764"/>
      <c r="X33" s="764"/>
      <c r="Y33" s="764"/>
      <c r="Z33" s="764"/>
      <c r="AA33" s="765"/>
      <c r="AB33" s="278"/>
      <c r="AC33" s="278"/>
      <c r="AD33" s="278"/>
      <c r="AE33" s="278"/>
      <c r="AF33" s="278"/>
      <c r="AG33" s="278"/>
      <c r="AH33" s="278"/>
      <c r="AI33" s="278"/>
    </row>
    <row r="34" spans="2:35" ht="15" customHeight="1" x14ac:dyDescent="0.25">
      <c r="B34" s="760"/>
      <c r="C34" s="761"/>
      <c r="D34" s="761"/>
      <c r="E34" s="761"/>
      <c r="G34" s="124"/>
      <c r="H34" s="124"/>
      <c r="I34" s="124"/>
      <c r="J34" s="124"/>
      <c r="K34" s="124"/>
      <c r="L34" s="124"/>
      <c r="M34" s="124"/>
      <c r="N34" s="124"/>
      <c r="O34" s="124"/>
      <c r="P34" s="124"/>
      <c r="Q34" s="124"/>
      <c r="R34" s="124"/>
      <c r="S34" s="124"/>
      <c r="T34" s="124"/>
      <c r="U34" s="124"/>
      <c r="V34" s="124"/>
      <c r="W34" s="124"/>
      <c r="X34" s="124"/>
      <c r="Y34" s="278"/>
      <c r="Z34" s="278"/>
      <c r="AA34" s="278"/>
      <c r="AB34" s="278"/>
      <c r="AC34" s="278"/>
      <c r="AD34" s="278"/>
      <c r="AE34" s="278"/>
      <c r="AF34" s="278"/>
      <c r="AG34" s="278"/>
      <c r="AH34" s="278"/>
      <c r="AI34" s="278"/>
    </row>
    <row r="35" spans="2:35" ht="15" customHeight="1" x14ac:dyDescent="0.25">
      <c r="G35" s="278"/>
      <c r="H35" s="278"/>
      <c r="I35" s="278"/>
      <c r="J35" s="278"/>
      <c r="K35" s="278"/>
      <c r="L35" s="278"/>
      <c r="M35" s="278"/>
      <c r="N35" s="278"/>
      <c r="O35" s="278"/>
      <c r="P35" s="278"/>
      <c r="Q35" s="278"/>
      <c r="R35" s="278"/>
      <c r="S35" s="278"/>
      <c r="T35" s="278"/>
      <c r="U35" s="278"/>
      <c r="V35" s="278"/>
      <c r="W35" s="278"/>
      <c r="X35" s="278"/>
      <c r="Y35" s="278"/>
      <c r="Z35" s="278"/>
      <c r="AA35" s="278"/>
      <c r="AB35" s="278"/>
      <c r="AC35" s="278"/>
      <c r="AD35" s="278"/>
      <c r="AE35" s="278"/>
      <c r="AF35" s="278"/>
      <c r="AG35" s="278"/>
      <c r="AH35" s="278"/>
      <c r="AI35" s="278"/>
    </row>
    <row r="36" spans="2:35" ht="15" customHeight="1" x14ac:dyDescent="0.25">
      <c r="B36" s="760"/>
      <c r="C36" s="761"/>
      <c r="D36" s="761"/>
      <c r="E36" s="761"/>
      <c r="G36" s="801" t="s">
        <v>1507</v>
      </c>
      <c r="H36" s="764"/>
      <c r="I36" s="764"/>
      <c r="J36" s="764"/>
      <c r="K36" s="764"/>
      <c r="L36" s="764"/>
      <c r="M36" s="764"/>
      <c r="N36" s="764"/>
      <c r="O36" s="764"/>
      <c r="P36" s="764"/>
      <c r="Q36" s="764"/>
      <c r="R36" s="764"/>
      <c r="S36" s="764"/>
      <c r="T36" s="764"/>
      <c r="U36" s="795" t="s">
        <v>1704</v>
      </c>
      <c r="V36" s="764"/>
      <c r="W36" s="764"/>
      <c r="X36" s="764"/>
      <c r="Y36" s="764"/>
      <c r="Z36" s="764"/>
      <c r="AA36" s="764"/>
      <c r="AB36" s="764"/>
      <c r="AC36" s="764"/>
      <c r="AD36" s="764"/>
      <c r="AE36" s="764"/>
      <c r="AF36" s="764"/>
      <c r="AG36" s="764"/>
      <c r="AH36" s="796"/>
      <c r="AI36" s="278"/>
    </row>
    <row r="37" spans="2:35" ht="15" customHeight="1" x14ac:dyDescent="0.25">
      <c r="G37" s="793" t="s">
        <v>796</v>
      </c>
      <c r="H37" s="794"/>
      <c r="I37" s="794"/>
      <c r="J37" s="794"/>
      <c r="K37" s="794"/>
      <c r="L37" s="794"/>
      <c r="M37" s="801" t="s">
        <v>1511</v>
      </c>
      <c r="N37" s="764"/>
      <c r="O37" s="764"/>
      <c r="P37" s="764"/>
      <c r="Q37" s="802" t="s">
        <v>1510</v>
      </c>
      <c r="R37" s="764"/>
      <c r="S37" s="764"/>
      <c r="T37" s="765"/>
      <c r="U37" s="793" t="s">
        <v>796</v>
      </c>
      <c r="V37" s="794"/>
      <c r="W37" s="794"/>
      <c r="X37" s="794"/>
      <c r="Y37" s="794"/>
      <c r="Z37" s="794"/>
      <c r="AA37" s="801" t="s">
        <v>1511</v>
      </c>
      <c r="AB37" s="764"/>
      <c r="AC37" s="764"/>
      <c r="AD37" s="764"/>
      <c r="AE37" s="802" t="s">
        <v>1510</v>
      </c>
      <c r="AF37" s="764"/>
      <c r="AG37" s="764"/>
      <c r="AH37" s="765"/>
      <c r="AI37" s="278"/>
    </row>
    <row r="38" spans="2:35" ht="15" customHeight="1" x14ac:dyDescent="0.25">
      <c r="G38" s="788"/>
      <c r="H38" s="789"/>
      <c r="I38" s="789"/>
      <c r="J38" s="789"/>
      <c r="K38" s="789"/>
      <c r="L38" s="790"/>
      <c r="M38" s="788"/>
      <c r="N38" s="789"/>
      <c r="O38" s="789"/>
      <c r="P38" s="790"/>
      <c r="Q38" s="788"/>
      <c r="R38" s="789"/>
      <c r="S38" s="789"/>
      <c r="T38" s="790"/>
      <c r="U38" s="788"/>
      <c r="V38" s="789"/>
      <c r="W38" s="789"/>
      <c r="X38" s="789"/>
      <c r="Y38" s="789"/>
      <c r="Z38" s="790"/>
      <c r="AA38" s="788"/>
      <c r="AB38" s="789"/>
      <c r="AC38" s="789"/>
      <c r="AD38" s="790"/>
      <c r="AE38" s="788"/>
      <c r="AF38" s="789"/>
      <c r="AG38" s="789"/>
      <c r="AH38" s="790"/>
      <c r="AI38" s="278"/>
    </row>
    <row r="39" spans="2:35" ht="15" customHeight="1" x14ac:dyDescent="0.25">
      <c r="G39" s="283"/>
      <c r="H39" s="124"/>
      <c r="I39" s="124"/>
      <c r="J39" s="124"/>
      <c r="K39" s="124"/>
      <c r="L39" s="124"/>
      <c r="M39" s="283"/>
      <c r="N39" s="124"/>
      <c r="O39" s="124"/>
      <c r="P39" s="124"/>
      <c r="Q39" s="283"/>
      <c r="R39" s="124"/>
      <c r="S39" s="124"/>
      <c r="T39" s="125"/>
      <c r="U39" s="124"/>
      <c r="V39" s="124"/>
      <c r="W39" s="124"/>
      <c r="X39" s="124"/>
      <c r="Y39" s="124"/>
      <c r="Z39" s="124"/>
      <c r="AA39" s="283"/>
      <c r="AB39" s="124"/>
      <c r="AC39" s="124"/>
      <c r="AD39" s="125"/>
      <c r="AE39" s="283"/>
      <c r="AF39" s="124"/>
      <c r="AG39" s="124"/>
      <c r="AH39" s="125"/>
      <c r="AI39" s="278"/>
    </row>
    <row r="40" spans="2:35" ht="15" customHeight="1" x14ac:dyDescent="0.25">
      <c r="G40" s="283"/>
      <c r="H40" s="124"/>
      <c r="I40" s="124"/>
      <c r="J40" s="124"/>
      <c r="K40" s="124"/>
      <c r="L40" s="124"/>
      <c r="M40" s="283"/>
      <c r="N40" s="124"/>
      <c r="O40" s="124"/>
      <c r="P40" s="124"/>
      <c r="Q40" s="283"/>
      <c r="R40" s="124"/>
      <c r="S40" s="124"/>
      <c r="T40" s="125"/>
      <c r="U40" s="124"/>
      <c r="V40" s="124"/>
      <c r="W40" s="124"/>
      <c r="X40" s="124"/>
      <c r="Y40" s="124"/>
      <c r="Z40" s="124"/>
      <c r="AA40" s="283"/>
      <c r="AB40" s="124"/>
      <c r="AC40" s="124"/>
      <c r="AD40" s="125"/>
      <c r="AE40" s="283"/>
      <c r="AF40" s="124"/>
      <c r="AG40" s="124"/>
      <c r="AH40" s="125"/>
      <c r="AI40" s="278"/>
    </row>
    <row r="41" spans="2:35" ht="15" customHeight="1" x14ac:dyDescent="0.25">
      <c r="G41" s="283"/>
      <c r="H41" s="124"/>
      <c r="I41" s="124"/>
      <c r="J41" s="124"/>
      <c r="K41" s="124"/>
      <c r="L41" s="124"/>
      <c r="M41" s="283"/>
      <c r="N41" s="124"/>
      <c r="O41" s="124"/>
      <c r="P41" s="124"/>
      <c r="Q41" s="283"/>
      <c r="R41" s="124"/>
      <c r="S41" s="124"/>
      <c r="T41" s="125"/>
      <c r="U41" s="124"/>
      <c r="V41" s="124"/>
      <c r="W41" s="124"/>
      <c r="X41" s="124"/>
      <c r="Y41" s="124"/>
      <c r="Z41" s="124"/>
      <c r="AA41" s="283"/>
      <c r="AB41" s="124"/>
      <c r="AC41" s="124"/>
      <c r="AD41" s="125"/>
      <c r="AE41" s="283"/>
      <c r="AF41" s="124"/>
      <c r="AG41" s="124"/>
      <c r="AH41" s="125"/>
      <c r="AI41" s="278"/>
    </row>
    <row r="42" spans="2:35" ht="15" customHeight="1" x14ac:dyDescent="0.25">
      <c r="G42" s="283"/>
      <c r="H42" s="124"/>
      <c r="I42" s="124"/>
      <c r="J42" s="124"/>
      <c r="K42" s="124"/>
      <c r="L42" s="124"/>
      <c r="M42" s="283"/>
      <c r="N42" s="124"/>
      <c r="O42" s="124"/>
      <c r="P42" s="124"/>
      <c r="Q42" s="283"/>
      <c r="R42" s="124"/>
      <c r="S42" s="124"/>
      <c r="T42" s="125"/>
      <c r="U42" s="124"/>
      <c r="V42" s="124"/>
      <c r="W42" s="124"/>
      <c r="X42" s="124"/>
      <c r="Y42" s="124"/>
      <c r="Z42" s="124"/>
      <c r="AA42" s="283"/>
      <c r="AB42" s="124"/>
      <c r="AC42" s="124"/>
      <c r="AD42" s="125"/>
      <c r="AE42" s="283"/>
      <c r="AF42" s="124"/>
      <c r="AG42" s="124"/>
      <c r="AH42" s="125"/>
      <c r="AI42" s="278"/>
    </row>
    <row r="43" spans="2:35" ht="15" customHeight="1" x14ac:dyDescent="0.25">
      <c r="G43" s="283"/>
      <c r="H43" s="124"/>
      <c r="I43" s="124"/>
      <c r="J43" s="124"/>
      <c r="K43" s="124"/>
      <c r="L43" s="124"/>
      <c r="M43" s="283"/>
      <c r="N43" s="124"/>
      <c r="O43" s="124"/>
      <c r="P43" s="124"/>
      <c r="Q43" s="283"/>
      <c r="R43" s="124"/>
      <c r="S43" s="124"/>
      <c r="T43" s="125"/>
      <c r="U43" s="124"/>
      <c r="V43" s="124"/>
      <c r="W43" s="124"/>
      <c r="X43" s="124"/>
      <c r="Y43" s="124"/>
      <c r="Z43" s="124"/>
      <c r="AA43" s="283"/>
      <c r="AB43" s="124"/>
      <c r="AC43" s="124"/>
      <c r="AD43" s="125"/>
      <c r="AE43" s="283"/>
      <c r="AF43" s="124"/>
      <c r="AG43" s="124"/>
      <c r="AH43" s="125"/>
      <c r="AI43" s="278"/>
    </row>
    <row r="44" spans="2:35" ht="15" customHeight="1" x14ac:dyDescent="0.25">
      <c r="G44" s="283"/>
      <c r="H44" s="124"/>
      <c r="I44" s="124"/>
      <c r="J44" s="124"/>
      <c r="K44" s="124"/>
      <c r="L44" s="124"/>
      <c r="M44" s="283"/>
      <c r="N44" s="124"/>
      <c r="O44" s="124"/>
      <c r="P44" s="124"/>
      <c r="Q44" s="283"/>
      <c r="R44" s="124"/>
      <c r="S44" s="124"/>
      <c r="T44" s="125"/>
      <c r="U44" s="124"/>
      <c r="V44" s="124"/>
      <c r="W44" s="124"/>
      <c r="X44" s="124"/>
      <c r="Y44" s="124"/>
      <c r="Z44" s="124"/>
      <c r="AA44" s="283"/>
      <c r="AB44" s="124"/>
      <c r="AC44" s="124"/>
      <c r="AD44" s="125"/>
      <c r="AE44" s="283"/>
      <c r="AF44" s="124"/>
      <c r="AG44" s="124"/>
      <c r="AH44" s="125"/>
      <c r="AI44" s="278"/>
    </row>
    <row r="45" spans="2:35" ht="15" customHeight="1" x14ac:dyDescent="0.25">
      <c r="G45" s="283"/>
      <c r="H45" s="124"/>
      <c r="I45" s="124"/>
      <c r="J45" s="124"/>
      <c r="K45" s="124"/>
      <c r="L45" s="124"/>
      <c r="M45" s="283"/>
      <c r="N45" s="124"/>
      <c r="O45" s="124"/>
      <c r="P45" s="124"/>
      <c r="Q45" s="283"/>
      <c r="R45" s="124"/>
      <c r="S45" s="124"/>
      <c r="T45" s="125"/>
      <c r="U45" s="124"/>
      <c r="V45" s="124"/>
      <c r="W45" s="124"/>
      <c r="X45" s="124"/>
      <c r="Y45" s="124"/>
      <c r="Z45" s="124"/>
      <c r="AA45" s="283"/>
      <c r="AB45" s="124"/>
      <c r="AC45" s="124"/>
      <c r="AD45" s="125"/>
      <c r="AE45" s="283"/>
      <c r="AF45" s="124"/>
      <c r="AG45" s="124"/>
      <c r="AH45" s="125"/>
      <c r="AI45" s="278"/>
    </row>
    <row r="46" spans="2:35" ht="15" customHeight="1" x14ac:dyDescent="0.25">
      <c r="G46" s="283"/>
      <c r="H46" s="124"/>
      <c r="I46" s="124"/>
      <c r="J46" s="124"/>
      <c r="K46" s="124"/>
      <c r="L46" s="124"/>
      <c r="M46" s="283"/>
      <c r="N46" s="124"/>
      <c r="O46" s="124"/>
      <c r="P46" s="124"/>
      <c r="Q46" s="283"/>
      <c r="R46" s="124"/>
      <c r="S46" s="124"/>
      <c r="T46" s="125"/>
      <c r="U46" s="124"/>
      <c r="V46" s="124"/>
      <c r="W46" s="124"/>
      <c r="X46" s="124"/>
      <c r="Y46" s="124"/>
      <c r="Z46" s="124"/>
      <c r="AA46" s="283"/>
      <c r="AB46" s="124"/>
      <c r="AC46" s="124"/>
      <c r="AD46" s="125"/>
      <c r="AE46" s="283"/>
      <c r="AF46" s="124"/>
      <c r="AG46" s="124"/>
      <c r="AH46" s="125"/>
      <c r="AI46" s="278"/>
    </row>
    <row r="47" spans="2:35" ht="15" customHeight="1" x14ac:dyDescent="0.25">
      <c r="G47" s="283"/>
      <c r="H47" s="124"/>
      <c r="I47" s="124"/>
      <c r="J47" s="124"/>
      <c r="K47" s="124"/>
      <c r="L47" s="124"/>
      <c r="M47" s="283"/>
      <c r="N47" s="124"/>
      <c r="O47" s="124"/>
      <c r="P47" s="124"/>
      <c r="Q47" s="283"/>
      <c r="R47" s="124"/>
      <c r="S47" s="124"/>
      <c r="T47" s="125"/>
      <c r="U47" s="124"/>
      <c r="V47" s="124"/>
      <c r="W47" s="124"/>
      <c r="X47" s="124"/>
      <c r="Y47" s="124"/>
      <c r="Z47" s="124"/>
      <c r="AA47" s="283"/>
      <c r="AB47" s="124"/>
      <c r="AC47" s="124"/>
      <c r="AD47" s="125"/>
      <c r="AE47" s="283"/>
      <c r="AF47" s="124"/>
      <c r="AG47" s="124"/>
      <c r="AH47" s="125"/>
      <c r="AI47" s="278"/>
    </row>
    <row r="48" spans="2:35" ht="15" customHeight="1" x14ac:dyDescent="0.25">
      <c r="G48" s="283"/>
      <c r="H48" s="124"/>
      <c r="I48" s="124"/>
      <c r="J48" s="124"/>
      <c r="K48" s="124"/>
      <c r="L48" s="124"/>
      <c r="M48" s="283"/>
      <c r="N48" s="124"/>
      <c r="O48" s="124"/>
      <c r="P48" s="124"/>
      <c r="Q48" s="283"/>
      <c r="R48" s="124"/>
      <c r="S48" s="124"/>
      <c r="T48" s="125"/>
      <c r="U48" s="124"/>
      <c r="V48" s="124"/>
      <c r="W48" s="124"/>
      <c r="X48" s="124"/>
      <c r="Y48" s="124"/>
      <c r="Z48" s="124"/>
      <c r="AA48" s="283"/>
      <c r="AB48" s="124"/>
      <c r="AC48" s="124"/>
      <c r="AD48" s="125"/>
      <c r="AE48" s="283"/>
      <c r="AF48" s="124"/>
      <c r="AG48" s="124"/>
      <c r="AH48" s="125"/>
      <c r="AI48" s="278"/>
    </row>
    <row r="49" spans="7:35" x14ac:dyDescent="0.25">
      <c r="G49" s="283"/>
      <c r="H49" s="124"/>
      <c r="I49" s="124"/>
      <c r="J49" s="124"/>
      <c r="K49" s="124"/>
      <c r="L49" s="124"/>
      <c r="M49" s="283"/>
      <c r="N49" s="124"/>
      <c r="O49" s="124"/>
      <c r="P49" s="124"/>
      <c r="Q49" s="283"/>
      <c r="R49" s="124"/>
      <c r="S49" s="124"/>
      <c r="T49" s="125"/>
      <c r="U49" s="124"/>
      <c r="V49" s="124"/>
      <c r="W49" s="124"/>
      <c r="X49" s="124"/>
      <c r="Y49" s="124"/>
      <c r="Z49" s="124"/>
      <c r="AA49" s="283"/>
      <c r="AB49" s="124"/>
      <c r="AC49" s="124"/>
      <c r="AD49" s="125"/>
      <c r="AE49" s="283"/>
      <c r="AF49" s="124"/>
      <c r="AG49" s="124"/>
      <c r="AH49" s="125"/>
      <c r="AI49" s="278"/>
    </row>
    <row r="50" spans="7:35" x14ac:dyDescent="0.25">
      <c r="G50" s="285"/>
      <c r="H50" s="190"/>
      <c r="I50" s="190"/>
      <c r="J50" s="190"/>
      <c r="K50" s="190"/>
      <c r="L50" s="190"/>
      <c r="M50" s="285"/>
      <c r="N50" s="190"/>
      <c r="O50" s="190"/>
      <c r="P50" s="190"/>
      <c r="Q50" s="285"/>
      <c r="R50" s="190"/>
      <c r="S50" s="190"/>
      <c r="T50" s="243"/>
      <c r="U50" s="190"/>
      <c r="V50" s="190"/>
      <c r="W50" s="190"/>
      <c r="X50" s="190"/>
      <c r="Y50" s="190"/>
      <c r="Z50" s="190"/>
      <c r="AA50" s="285"/>
      <c r="AB50" s="190"/>
      <c r="AC50" s="190"/>
      <c r="AD50" s="243"/>
      <c r="AE50" s="285"/>
      <c r="AF50" s="190"/>
      <c r="AG50" s="190"/>
      <c r="AH50" s="243"/>
      <c r="AI50" s="278"/>
    </row>
    <row r="51" spans="7:35" x14ac:dyDescent="0.25">
      <c r="G51" s="3"/>
      <c r="H51" s="55"/>
      <c r="I51" s="55"/>
      <c r="J51" s="55"/>
      <c r="K51" s="55"/>
      <c r="L51" s="288" t="s">
        <v>1705</v>
      </c>
      <c r="M51" s="55">
        <f>'MAIN LEVEL'!Z74</f>
        <v>0</v>
      </c>
    </row>
  </sheetData>
  <mergeCells count="65">
    <mergeCell ref="H23:R23"/>
    <mergeCell ref="U33:AA33"/>
    <mergeCell ref="U24:AA24"/>
    <mergeCell ref="H26:R26"/>
    <mergeCell ref="S16:T16"/>
    <mergeCell ref="U18:AA18"/>
    <mergeCell ref="U19:AA19"/>
    <mergeCell ref="U32:AA32"/>
    <mergeCell ref="U28:AA28"/>
    <mergeCell ref="H25:R25"/>
    <mergeCell ref="G9:T11"/>
    <mergeCell ref="G37:L37"/>
    <mergeCell ref="H20:R20"/>
    <mergeCell ref="B6:E6"/>
    <mergeCell ref="B30:E30"/>
    <mergeCell ref="B15:E15"/>
    <mergeCell ref="B36:E36"/>
    <mergeCell ref="B32:E32"/>
    <mergeCell ref="H28:R28"/>
    <mergeCell ref="H27:R27"/>
    <mergeCell ref="S30:T30"/>
    <mergeCell ref="B8:E8"/>
    <mergeCell ref="S17:T29"/>
    <mergeCell ref="H18:R18"/>
    <mergeCell ref="B13:E13"/>
    <mergeCell ref="H24:R24"/>
    <mergeCell ref="AA38:AD38"/>
    <mergeCell ref="Q37:T37"/>
    <mergeCell ref="U38:Z38"/>
    <mergeCell ref="U27:AA27"/>
    <mergeCell ref="U30:AA30"/>
    <mergeCell ref="AA37:AD37"/>
    <mergeCell ref="Q38:T38"/>
    <mergeCell ref="B4:E4"/>
    <mergeCell ref="U26:AA26"/>
    <mergeCell ref="U22:AA22"/>
    <mergeCell ref="B16:E16"/>
    <mergeCell ref="H21:R21"/>
    <mergeCell ref="H17:R17"/>
    <mergeCell ref="B12:E12"/>
    <mergeCell ref="H16:R16"/>
    <mergeCell ref="U17:AA17"/>
    <mergeCell ref="H19:R19"/>
    <mergeCell ref="H22:R22"/>
    <mergeCell ref="B14:E14"/>
    <mergeCell ref="U25:AA25"/>
    <mergeCell ref="U16:AA16"/>
    <mergeCell ref="B17:E17"/>
    <mergeCell ref="G7:AH7"/>
    <mergeCell ref="G13:AH13"/>
    <mergeCell ref="AE38:AH38"/>
    <mergeCell ref="U21:AA21"/>
    <mergeCell ref="B10:E10"/>
    <mergeCell ref="B28:E28"/>
    <mergeCell ref="M37:P37"/>
    <mergeCell ref="G38:L38"/>
    <mergeCell ref="B34:E34"/>
    <mergeCell ref="AE37:AH37"/>
    <mergeCell ref="U37:Z37"/>
    <mergeCell ref="M38:P38"/>
    <mergeCell ref="U20:AA20"/>
    <mergeCell ref="U29:AA29"/>
    <mergeCell ref="G36:T36"/>
    <mergeCell ref="U23:AA23"/>
    <mergeCell ref="U36:AH36"/>
  </mergeCells>
  <hyperlinks>
    <hyperlink ref="B4" location="PANDUAN!A1" display="PANDUAN" xr:uid="{00000000-0004-0000-3701-000000000000}"/>
    <hyperlink ref="B6" location="'EWS DIRECTORY'!A1" display="EWS DIRECTORY" xr:uid="{00000000-0004-0000-3701-000001000000}"/>
    <hyperlink ref="B8" location="'DATA PEMICU'!A1" display="DATA PEMICU" xr:uid="{00000000-0004-0000-3701-000002000000}"/>
    <hyperlink ref="B10" location="'DATA PENGUJI'!A1" display="DATA PENGUJI" xr:uid="{00000000-0004-0000-3701-000003000000}"/>
    <hyperlink ref="B12" location="'MAIN LEVEL'!A1" display="MAIN LEVEL" xr:uid="{00000000-0004-0000-3701-000004000000}"/>
  </hyperlinks>
  <pageMargins left="0.70866141732283472" right="0.17" top="0.74803149606299213" bottom="0.74803149606299213" header="0.31496062992125978" footer="0.31496062992125978"/>
  <pageSetup paperSize="9" scale="76" orientation="portrait"/>
</worksheet>
</file>

<file path=xl/worksheets/sheet3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1-000000000000}">
  <sheetPr codeName="Sheet140">
    <tabColor theme="4" tint="-0.249977111117893"/>
  </sheetPr>
  <dimension ref="A1:DG77"/>
  <sheetViews>
    <sheetView topLeftCell="B23"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7" width="4.109375" customWidth="1"/>
    <col min="8" max="9" width="3.5546875" customWidth="1"/>
    <col min="10" max="10" width="2.6640625" customWidth="1"/>
    <col min="11" max="16" width="3.5546875" customWidth="1"/>
    <col min="17" max="18" width="2.6640625" customWidth="1"/>
    <col min="19" max="19" width="4.5546875" customWidth="1"/>
    <col min="20" max="102" width="3.5546875" customWidth="1"/>
  </cols>
  <sheetData>
    <row r="1" spans="1:111" ht="14.25" customHeight="1" x14ac:dyDescent="0.25">
      <c r="G1" s="178"/>
      <c r="AL1" s="110"/>
      <c r="AM1" s="110"/>
      <c r="AN1" s="110"/>
      <c r="AO1" s="110"/>
      <c r="AP1" s="110"/>
      <c r="AQ1" s="110"/>
      <c r="AR1" s="110"/>
      <c r="AS1" s="110"/>
      <c r="AT1" s="110"/>
      <c r="AU1" s="110"/>
      <c r="AV1" s="110"/>
      <c r="AW1" s="110"/>
      <c r="AX1" s="110"/>
      <c r="AY1" s="110"/>
      <c r="AZ1" s="110"/>
      <c r="BA1" s="110"/>
      <c r="BB1" s="110"/>
      <c r="BC1" s="110"/>
      <c r="BD1" s="110"/>
      <c r="BE1" s="110"/>
      <c r="BF1" s="110"/>
      <c r="BG1" s="110"/>
      <c r="BH1" s="110"/>
      <c r="BI1" s="110"/>
      <c r="BJ1" s="110"/>
      <c r="BK1" s="110"/>
      <c r="BL1" s="110"/>
      <c r="BM1" s="110"/>
      <c r="BN1" s="110"/>
      <c r="BO1" s="110"/>
      <c r="BP1" s="110"/>
      <c r="BQ1" s="110"/>
      <c r="BR1" s="110"/>
      <c r="BS1" s="110"/>
      <c r="BT1" s="110"/>
      <c r="BU1" s="110"/>
      <c r="BV1" s="110"/>
      <c r="BW1" s="110"/>
      <c r="BX1" s="110"/>
      <c r="BY1" s="110"/>
      <c r="BZ1" s="110"/>
      <c r="CA1" s="110"/>
      <c r="CB1" s="110"/>
      <c r="CC1" s="110"/>
      <c r="CD1" s="110"/>
      <c r="CE1" s="110"/>
      <c r="CF1" s="110"/>
      <c r="CG1" s="110"/>
      <c r="CH1" s="110"/>
      <c r="CI1" s="110"/>
      <c r="CJ1" s="110"/>
      <c r="CK1" s="110"/>
      <c r="CL1" s="110"/>
      <c r="CM1" s="110"/>
      <c r="CN1" s="110"/>
      <c r="CO1" s="110"/>
      <c r="CP1" s="110"/>
      <c r="CQ1" s="110"/>
      <c r="CR1" s="110"/>
      <c r="CS1" s="110"/>
      <c r="CT1" s="110"/>
      <c r="CU1" s="110"/>
      <c r="CV1" s="110"/>
      <c r="CW1" s="110"/>
      <c r="CX1" s="110"/>
    </row>
    <row r="2" spans="1:111" ht="14.25" customHeight="1" x14ac:dyDescent="0.25">
      <c r="G2" t="s">
        <v>1674</v>
      </c>
      <c r="AL2" s="110"/>
      <c r="AM2" s="110"/>
      <c r="AN2" s="110"/>
      <c r="AO2" s="110"/>
      <c r="AP2" s="110"/>
      <c r="AQ2" s="110"/>
      <c r="AR2" s="110"/>
      <c r="AS2" s="110"/>
      <c r="AT2" s="110"/>
      <c r="AU2" s="110"/>
      <c r="AV2" s="110"/>
      <c r="AW2" s="110"/>
      <c r="AX2" s="110"/>
      <c r="AY2" s="110"/>
      <c r="AZ2" s="110"/>
      <c r="BA2" s="110"/>
      <c r="BB2" s="110"/>
      <c r="BC2" s="110"/>
      <c r="BD2" s="110"/>
      <c r="BE2" s="110"/>
      <c r="BF2" s="110"/>
      <c r="BG2" s="110"/>
      <c r="BH2" s="110"/>
      <c r="BI2" s="110"/>
      <c r="BJ2" s="110"/>
      <c r="BK2" s="110"/>
      <c r="BL2" s="110"/>
      <c r="BM2" s="110"/>
      <c r="BN2" s="110"/>
      <c r="BO2" s="110"/>
      <c r="BP2" s="110"/>
      <c r="BQ2" s="110"/>
      <c r="BR2" s="110"/>
      <c r="BS2" s="110"/>
      <c r="BT2" s="110"/>
      <c r="BU2" s="110"/>
      <c r="BV2" s="110"/>
      <c r="BW2" s="110"/>
      <c r="BX2" s="110"/>
      <c r="BY2" s="110"/>
      <c r="BZ2" s="110"/>
      <c r="CA2" s="110"/>
      <c r="CB2" s="110"/>
      <c r="CC2" s="110"/>
      <c r="CD2" s="110"/>
      <c r="CE2" s="110"/>
      <c r="CF2" s="110"/>
      <c r="CG2" s="110"/>
      <c r="CH2" s="110"/>
      <c r="CI2" s="110"/>
      <c r="CJ2" s="110"/>
      <c r="CK2" s="110"/>
      <c r="CL2" s="110"/>
      <c r="CM2" s="110"/>
      <c r="CN2" s="110"/>
      <c r="CO2" s="110"/>
      <c r="CP2" s="110"/>
      <c r="CQ2" s="110"/>
      <c r="CR2" s="110"/>
      <c r="CS2" s="110"/>
      <c r="CT2" s="110"/>
      <c r="CU2" s="110"/>
      <c r="CV2" s="110"/>
      <c r="CW2" s="110"/>
      <c r="CX2" s="110"/>
    </row>
    <row r="3" spans="1:111" ht="14.25" customHeight="1" x14ac:dyDescent="0.25">
      <c r="B3" s="111"/>
      <c r="C3" s="111"/>
      <c r="D3" s="111"/>
      <c r="E3" s="111"/>
      <c r="AL3" s="110"/>
      <c r="AM3" s="110"/>
      <c r="AN3" s="110"/>
      <c r="AO3" s="110"/>
      <c r="AP3" s="110"/>
      <c r="AQ3" s="110"/>
      <c r="AR3" s="110"/>
      <c r="AS3" s="110"/>
      <c r="AT3" s="110"/>
      <c r="AU3" s="110"/>
      <c r="AV3" s="110"/>
      <c r="AW3" s="110"/>
      <c r="AX3" s="110"/>
      <c r="AY3" s="110"/>
      <c r="AZ3" s="110"/>
      <c r="BA3" s="110"/>
      <c r="BB3" s="110"/>
      <c r="BC3" s="110"/>
      <c r="BD3" s="110"/>
      <c r="BE3" s="110"/>
      <c r="BF3" s="110"/>
      <c r="BG3" s="110"/>
      <c r="BH3" s="110"/>
      <c r="BI3" s="110"/>
      <c r="BJ3" s="110"/>
      <c r="BK3" s="110"/>
      <c r="BL3" s="110"/>
      <c r="BM3" s="110"/>
      <c r="BN3" s="110"/>
      <c r="BO3" s="110"/>
      <c r="BP3" s="110"/>
      <c r="BQ3" s="110"/>
      <c r="BR3" s="110"/>
      <c r="BS3" s="110"/>
      <c r="BT3" s="110"/>
      <c r="BU3" s="110"/>
      <c r="BV3" s="110"/>
      <c r="BW3" s="110"/>
      <c r="BX3" s="110"/>
      <c r="BY3" s="110"/>
      <c r="BZ3" s="110"/>
      <c r="CA3" s="110"/>
      <c r="CB3" s="110"/>
      <c r="CC3" s="110"/>
      <c r="CD3" s="110"/>
      <c r="CE3" s="110"/>
      <c r="CF3" s="110"/>
      <c r="CG3" s="110"/>
      <c r="CH3" s="110"/>
      <c r="CI3" s="110"/>
      <c r="CJ3" s="110"/>
      <c r="CK3" s="110"/>
      <c r="CL3" s="110"/>
      <c r="CM3" s="110"/>
      <c r="CN3" s="110"/>
      <c r="CO3" s="110"/>
      <c r="CP3" s="110"/>
      <c r="CQ3" s="110"/>
      <c r="CR3" s="110"/>
      <c r="CS3" s="110"/>
      <c r="CT3" s="110"/>
      <c r="CU3" s="110"/>
      <c r="CV3" s="110"/>
      <c r="CW3" s="110"/>
      <c r="CX3" s="110"/>
    </row>
    <row r="4" spans="1:111" ht="14.25" customHeight="1" x14ac:dyDescent="0.25">
      <c r="B4" s="762" t="s">
        <v>79</v>
      </c>
      <c r="C4" s="761"/>
      <c r="D4" s="761"/>
      <c r="E4" s="761"/>
      <c r="AL4" s="110"/>
      <c r="AM4" s="110"/>
      <c r="AN4" s="110"/>
      <c r="AO4" s="110"/>
      <c r="AP4" s="110"/>
      <c r="AQ4" s="110"/>
      <c r="AR4" s="110"/>
      <c r="AS4" s="110"/>
      <c r="AT4" s="110"/>
      <c r="AU4" s="110"/>
      <c r="AV4" s="110"/>
      <c r="AW4" s="110"/>
      <c r="AX4" s="110"/>
      <c r="AY4" s="110"/>
      <c r="AZ4" s="110"/>
      <c r="BA4" s="110"/>
      <c r="BB4" s="110"/>
      <c r="BC4" s="110"/>
      <c r="BD4" s="110"/>
      <c r="BE4" s="110"/>
      <c r="BF4" s="110"/>
      <c r="BG4" s="110"/>
      <c r="BH4" s="110"/>
      <c r="BI4" s="110"/>
      <c r="BJ4" s="110"/>
      <c r="BK4" s="110"/>
      <c r="BL4" s="110"/>
      <c r="BM4" s="110"/>
      <c r="BN4" s="110"/>
      <c r="BO4" s="110"/>
      <c r="BP4" s="110"/>
      <c r="BQ4" s="110"/>
      <c r="BR4" s="110"/>
      <c r="BS4" s="110"/>
      <c r="BT4" s="110"/>
      <c r="BU4" s="110"/>
      <c r="BV4" s="110"/>
      <c r="BW4" s="110"/>
      <c r="BX4" s="110"/>
      <c r="BY4" s="110"/>
      <c r="BZ4" s="110"/>
      <c r="CA4" s="110"/>
      <c r="CB4" s="110"/>
      <c r="CC4" s="110"/>
      <c r="CD4" s="110"/>
      <c r="CE4" s="110"/>
      <c r="CF4" s="110"/>
      <c r="CG4" s="110"/>
      <c r="CH4" s="110"/>
      <c r="CI4" s="110"/>
      <c r="CJ4" s="110"/>
      <c r="CK4" s="110"/>
      <c r="CL4" s="110"/>
      <c r="CM4" s="110"/>
      <c r="CN4" s="110"/>
      <c r="CO4" s="110"/>
      <c r="CP4" s="110"/>
      <c r="CQ4" s="110"/>
      <c r="CR4" s="110"/>
      <c r="CS4" s="110"/>
      <c r="CT4" s="110"/>
      <c r="CU4" s="110"/>
      <c r="CV4" s="110"/>
      <c r="CW4" s="110"/>
      <c r="CX4" s="110"/>
    </row>
    <row r="5" spans="1:111" ht="14.25" customHeight="1" x14ac:dyDescent="0.25">
      <c r="B5" s="111"/>
      <c r="C5" s="111"/>
      <c r="D5" s="111"/>
      <c r="E5" s="111"/>
      <c r="AL5" s="110"/>
      <c r="AM5" s="110"/>
      <c r="AN5" s="110"/>
      <c r="AO5" s="110"/>
      <c r="AP5" s="110"/>
      <c r="AQ5" s="110"/>
      <c r="AR5" s="110"/>
      <c r="AS5" s="110"/>
      <c r="AT5" s="110"/>
      <c r="AU5" s="110"/>
      <c r="AV5" s="110"/>
      <c r="AW5" s="110"/>
      <c r="AX5" s="110"/>
      <c r="AY5" s="110"/>
      <c r="AZ5" s="110"/>
      <c r="BA5" s="110"/>
      <c r="BB5" s="110"/>
      <c r="BC5" s="110"/>
      <c r="BD5" s="110"/>
      <c r="BE5" s="110"/>
      <c r="BF5" s="110"/>
      <c r="BG5" s="110"/>
      <c r="BH5" s="110"/>
      <c r="BI5" s="110"/>
      <c r="BJ5" s="110"/>
      <c r="BK5" s="110"/>
      <c r="BL5" s="110"/>
      <c r="BM5" s="110"/>
      <c r="BN5" s="110"/>
      <c r="BO5" s="110"/>
      <c r="BP5" s="110"/>
      <c r="BQ5" s="110"/>
      <c r="BR5" s="110"/>
      <c r="BS5" s="110"/>
      <c r="BT5" s="110"/>
      <c r="BU5" s="110"/>
      <c r="BV5" s="110"/>
      <c r="BW5" s="110"/>
      <c r="BX5" s="110"/>
      <c r="BY5" s="110"/>
      <c r="BZ5" s="110"/>
      <c r="CA5" s="110"/>
      <c r="CB5" s="110"/>
      <c r="CC5" s="110"/>
      <c r="CD5" s="110"/>
      <c r="CE5" s="110"/>
      <c r="CF5" s="110"/>
      <c r="CG5" s="110"/>
      <c r="CH5" s="110"/>
      <c r="CI5" s="110"/>
      <c r="CJ5" s="110"/>
      <c r="CK5" s="110"/>
      <c r="CL5" s="110"/>
      <c r="CM5" s="110"/>
      <c r="CN5" s="110"/>
      <c r="CO5" s="110"/>
      <c r="CP5" s="110"/>
      <c r="CQ5" s="110"/>
      <c r="CR5" s="110"/>
      <c r="CS5" s="110"/>
      <c r="CT5" s="110"/>
      <c r="CU5" s="110"/>
      <c r="CV5" s="110"/>
      <c r="CW5" s="110"/>
      <c r="CX5" s="110"/>
    </row>
    <row r="6" spans="1:111" ht="14.25" customHeight="1" x14ac:dyDescent="0.25">
      <c r="B6" s="762" t="s">
        <v>87</v>
      </c>
      <c r="C6" s="761"/>
      <c r="D6" s="761"/>
      <c r="E6" s="761"/>
      <c r="AL6" s="110"/>
      <c r="AM6" s="110"/>
      <c r="AN6" s="110"/>
      <c r="AO6" s="110"/>
      <c r="AP6" s="110"/>
      <c r="AQ6" s="110"/>
      <c r="AR6" s="110"/>
      <c r="AS6" s="110"/>
      <c r="AT6" s="110"/>
      <c r="AU6" s="110"/>
      <c r="AV6" s="110"/>
      <c r="AW6" s="110"/>
      <c r="AX6" s="110"/>
      <c r="AY6" s="110"/>
      <c r="AZ6" s="110"/>
      <c r="BA6" s="110"/>
      <c r="BB6" s="110"/>
      <c r="BC6" s="110"/>
      <c r="BD6" s="110"/>
      <c r="BE6" s="110"/>
      <c r="BF6" s="110"/>
      <c r="BG6" s="110"/>
      <c r="BH6" s="110"/>
      <c r="BI6" s="110"/>
      <c r="BJ6" s="110"/>
      <c r="BK6" s="110"/>
      <c r="BL6" s="110"/>
      <c r="BM6" s="110"/>
      <c r="BN6" s="110"/>
      <c r="BO6" s="110"/>
      <c r="BP6" s="110"/>
      <c r="BQ6" s="110"/>
      <c r="BR6" s="110"/>
      <c r="BS6" s="110"/>
      <c r="BT6" s="110"/>
      <c r="BU6" s="110"/>
      <c r="BV6" s="110"/>
      <c r="BW6" s="110"/>
      <c r="BX6" s="110"/>
      <c r="BY6" s="110"/>
      <c r="BZ6" s="110"/>
      <c r="CA6" s="110"/>
      <c r="CB6" s="110"/>
      <c r="CC6" s="110"/>
      <c r="CD6" s="110"/>
      <c r="CE6" s="110"/>
      <c r="CF6" s="110"/>
      <c r="CG6" s="110"/>
      <c r="CH6" s="110"/>
      <c r="CI6" s="110"/>
      <c r="CJ6" s="110"/>
      <c r="CK6" s="110"/>
      <c r="CL6" s="110"/>
      <c r="CM6" s="110"/>
      <c r="CN6" s="110"/>
      <c r="CO6" s="110"/>
      <c r="CP6" s="110"/>
      <c r="CQ6" s="110"/>
      <c r="CR6" s="110"/>
      <c r="CS6" s="110"/>
      <c r="CT6" s="110"/>
      <c r="CU6" s="110"/>
      <c r="CV6" s="110"/>
      <c r="CW6" s="110"/>
      <c r="CX6" s="110"/>
    </row>
    <row r="7" spans="1:111" ht="14.25" customHeight="1" x14ac:dyDescent="0.25">
      <c r="B7" s="111"/>
      <c r="C7" s="111"/>
      <c r="D7" s="111"/>
      <c r="E7" s="111"/>
      <c r="G7" s="960"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110"/>
      <c r="AM7" s="110"/>
      <c r="AN7" s="110"/>
      <c r="AO7" s="110"/>
      <c r="AP7" s="110"/>
      <c r="AQ7" s="110"/>
      <c r="AR7" s="110"/>
      <c r="AS7" s="110"/>
      <c r="AT7" s="110"/>
      <c r="AU7" s="110"/>
      <c r="AV7" s="110"/>
      <c r="AW7" s="110"/>
      <c r="AX7" s="110"/>
      <c r="AY7" s="110"/>
      <c r="AZ7" s="110"/>
      <c r="BA7" s="110"/>
      <c r="BB7" s="110"/>
      <c r="BC7" s="110"/>
      <c r="BD7" s="110"/>
      <c r="BE7" s="110"/>
      <c r="BF7" s="110"/>
      <c r="BG7" s="110"/>
      <c r="BH7" s="110"/>
      <c r="BI7" s="110"/>
      <c r="BJ7" s="110"/>
      <c r="BK7" s="110"/>
      <c r="BL7" s="110"/>
      <c r="BM7" s="110"/>
      <c r="BN7" s="110"/>
      <c r="BO7" s="110"/>
      <c r="BP7" s="110"/>
      <c r="BQ7" s="110"/>
      <c r="BR7" s="110"/>
      <c r="BS7" s="110"/>
      <c r="BT7" s="110"/>
      <c r="BU7" s="110"/>
      <c r="BV7" s="110"/>
      <c r="BW7" s="110"/>
      <c r="BX7" s="110"/>
      <c r="BY7" s="110"/>
      <c r="BZ7" s="110"/>
      <c r="CA7" s="110"/>
      <c r="CB7" s="110"/>
      <c r="CC7" s="110"/>
      <c r="CD7" s="110"/>
      <c r="CE7" s="110"/>
      <c r="CF7" s="110"/>
      <c r="CG7" s="110"/>
      <c r="CH7" s="110"/>
      <c r="CI7" s="110"/>
      <c r="CJ7" s="110"/>
      <c r="CK7" s="110"/>
      <c r="CL7" s="110"/>
      <c r="CM7" s="110"/>
      <c r="CN7" s="110"/>
      <c r="CO7" s="110"/>
      <c r="CP7" s="110"/>
      <c r="CQ7" s="110"/>
      <c r="CR7" s="110"/>
      <c r="CS7" s="110"/>
      <c r="CT7" s="110"/>
      <c r="CU7" s="110"/>
      <c r="CV7" s="110"/>
      <c r="CW7" s="110"/>
      <c r="CX7" s="110"/>
    </row>
    <row r="8" spans="1:111" ht="14.25" customHeight="1" x14ac:dyDescent="0.25">
      <c r="B8" s="762" t="s">
        <v>94</v>
      </c>
      <c r="C8" s="761"/>
      <c r="D8" s="761"/>
      <c r="E8" s="761"/>
      <c r="AL8" s="110"/>
      <c r="AM8" s="110"/>
      <c r="AN8" s="110"/>
      <c r="AO8" s="110"/>
      <c r="AP8" s="110"/>
      <c r="AQ8" s="110"/>
      <c r="AR8" s="110"/>
      <c r="AS8" s="110"/>
      <c r="AT8" s="110"/>
      <c r="AU8" s="110"/>
      <c r="AV8" s="110"/>
      <c r="AW8" s="110"/>
      <c r="AX8" s="110"/>
      <c r="AY8" s="110"/>
      <c r="AZ8" s="110"/>
      <c r="BA8" s="110"/>
      <c r="BB8" s="110"/>
      <c r="BC8" s="110"/>
      <c r="BD8" s="110"/>
      <c r="BE8" s="110"/>
      <c r="BF8" s="110"/>
      <c r="BG8" s="110"/>
      <c r="BH8" s="110"/>
      <c r="BI8" s="110"/>
      <c r="BJ8" s="110"/>
      <c r="BK8" s="110"/>
      <c r="BL8" s="110"/>
      <c r="BM8" s="110"/>
      <c r="BN8" s="110"/>
      <c r="BO8" s="110"/>
      <c r="BP8" s="110"/>
      <c r="BQ8" s="110"/>
      <c r="BR8" s="110"/>
      <c r="BS8" s="110"/>
      <c r="BT8" s="110"/>
      <c r="BU8" s="110"/>
      <c r="BV8" s="110"/>
      <c r="BW8" s="110"/>
      <c r="BX8" s="110"/>
      <c r="BY8" s="110"/>
      <c r="BZ8" s="110"/>
      <c r="CA8" s="110"/>
      <c r="CB8" s="110"/>
      <c r="CC8" s="110"/>
      <c r="CD8" s="110"/>
      <c r="CE8" s="110"/>
      <c r="CF8" s="110"/>
      <c r="CG8" s="110"/>
      <c r="CH8" s="110"/>
      <c r="CI8" s="110"/>
      <c r="CJ8" s="110"/>
      <c r="CK8" s="110"/>
      <c r="CL8" s="110"/>
      <c r="CM8" s="110"/>
      <c r="CN8" s="110"/>
      <c r="CO8" s="110"/>
      <c r="CP8" s="110"/>
      <c r="CQ8" s="110"/>
      <c r="CR8" s="110"/>
      <c r="CS8" s="110"/>
      <c r="CT8" s="110"/>
      <c r="CU8" s="110"/>
      <c r="CV8" s="110"/>
      <c r="CW8" s="110"/>
      <c r="CX8" s="110"/>
    </row>
    <row r="9" spans="1:111" ht="14.25" customHeight="1" x14ac:dyDescent="0.25">
      <c r="B9" s="111"/>
      <c r="C9" s="111"/>
      <c r="D9" s="111"/>
      <c r="E9" s="111"/>
      <c r="G9" s="961" t="str">
        <f>"Pengujian "&amp;'M-1'!G9</f>
        <v>Pengujian PPh dipotong/dipungut oleh pihak lain</v>
      </c>
      <c r="H9" s="789"/>
      <c r="I9" s="789"/>
      <c r="J9" s="789"/>
      <c r="K9" s="789"/>
      <c r="L9" s="789"/>
      <c r="M9" s="789"/>
      <c r="N9" s="789"/>
      <c r="O9" s="789"/>
      <c r="P9" s="789"/>
      <c r="Q9" s="789"/>
      <c r="R9" s="789"/>
      <c r="S9" s="789"/>
      <c r="T9" s="789"/>
      <c r="U9" s="789"/>
      <c r="V9" s="789"/>
      <c r="W9" s="789"/>
      <c r="X9" s="789"/>
      <c r="Y9" s="789"/>
      <c r="Z9" s="790"/>
      <c r="AA9" s="179" t="s">
        <v>796</v>
      </c>
      <c r="AB9" s="180"/>
      <c r="AC9" s="180"/>
      <c r="AD9" s="180"/>
      <c r="AE9" s="180"/>
      <c r="AF9" s="180" t="s">
        <v>1678</v>
      </c>
      <c r="AG9" s="182" t="e">
        <f>NAMA_WP</f>
        <v>#N/A</v>
      </c>
      <c r="AH9" s="180"/>
      <c r="AI9" s="180"/>
      <c r="AJ9" s="180"/>
      <c r="AK9" s="180"/>
      <c r="AL9" s="180"/>
      <c r="AM9" s="180"/>
      <c r="AN9" s="180"/>
      <c r="AO9" s="180"/>
      <c r="AP9" s="180"/>
      <c r="AQ9" s="180"/>
      <c r="AR9" s="180"/>
      <c r="AS9" s="180"/>
      <c r="AT9" s="183"/>
      <c r="AU9" s="110"/>
      <c r="AV9" s="110"/>
      <c r="AW9" s="110"/>
      <c r="AX9" s="110"/>
      <c r="AY9" s="110"/>
      <c r="AZ9" s="110"/>
      <c r="BA9" s="110"/>
      <c r="BB9" s="110"/>
      <c r="BC9" s="110"/>
      <c r="BD9" s="110"/>
      <c r="BE9" s="110"/>
      <c r="BF9" s="110"/>
      <c r="BG9" s="110"/>
      <c r="BH9" s="110"/>
      <c r="BI9" s="110"/>
      <c r="BJ9" s="110"/>
      <c r="BK9" s="110"/>
      <c r="BL9" s="110"/>
      <c r="BM9" s="110"/>
      <c r="BN9" s="110"/>
      <c r="BO9" s="110"/>
      <c r="BP9" s="110"/>
      <c r="BQ9" s="110"/>
      <c r="BR9" s="110"/>
      <c r="BS9" s="110"/>
      <c r="BT9" s="110"/>
      <c r="BU9" s="110"/>
      <c r="BV9" s="110"/>
      <c r="BW9" s="110"/>
      <c r="BX9" s="110"/>
      <c r="BY9" s="110"/>
      <c r="BZ9" s="110"/>
      <c r="CA9" s="110"/>
      <c r="CB9" s="110"/>
      <c r="CC9" s="110"/>
      <c r="CD9" s="110"/>
      <c r="CE9" s="110"/>
      <c r="CF9" s="110"/>
      <c r="CG9" s="110"/>
      <c r="CH9" s="110"/>
      <c r="CI9" s="110"/>
      <c r="CJ9" s="110"/>
      <c r="CK9" s="110"/>
      <c r="CL9" s="110"/>
      <c r="CM9" s="110"/>
      <c r="CN9" s="110"/>
      <c r="CO9" s="110"/>
      <c r="CP9" s="110"/>
      <c r="CQ9" s="110"/>
      <c r="CR9" s="110"/>
      <c r="CS9" s="110"/>
      <c r="CT9" s="110"/>
      <c r="CU9" s="110"/>
      <c r="CV9" s="110"/>
      <c r="CW9" s="110"/>
      <c r="CX9" s="110"/>
      <c r="CY9" s="110"/>
      <c r="CZ9" s="110"/>
      <c r="DA9" s="110"/>
      <c r="DB9" s="110"/>
      <c r="DC9" s="110"/>
      <c r="DD9" s="110"/>
      <c r="DE9" s="110"/>
      <c r="DF9" s="110"/>
      <c r="DG9" s="110"/>
    </row>
    <row r="10" spans="1:111" ht="14.25" customHeight="1" x14ac:dyDescent="0.25">
      <c r="B10" s="762" t="s">
        <v>101</v>
      </c>
      <c r="C10" s="761"/>
      <c r="D10" s="761"/>
      <c r="E10" s="761"/>
      <c r="G10" s="804"/>
      <c r="H10" s="940"/>
      <c r="I10" s="940"/>
      <c r="J10" s="940"/>
      <c r="K10" s="940"/>
      <c r="L10" s="940"/>
      <c r="M10" s="940"/>
      <c r="N10" s="940"/>
      <c r="O10" s="940"/>
      <c r="P10" s="940"/>
      <c r="Q10" s="940"/>
      <c r="R10" s="940"/>
      <c r="S10" s="940"/>
      <c r="T10" s="940"/>
      <c r="U10" s="940"/>
      <c r="V10" s="940"/>
      <c r="W10" s="940"/>
      <c r="X10" s="940"/>
      <c r="Y10" s="940"/>
      <c r="Z10" s="805"/>
      <c r="AA10" s="184" t="s">
        <v>1401</v>
      </c>
      <c r="AF10" t="s">
        <v>1678</v>
      </c>
      <c r="AG10" s="124" t="e">
        <f>NPWP</f>
        <v>#N/A</v>
      </c>
      <c r="AT10" s="186"/>
      <c r="AU10" s="110"/>
      <c r="AV10" s="110"/>
      <c r="AW10" s="110"/>
      <c r="AX10" s="110"/>
      <c r="AY10" s="110"/>
      <c r="AZ10" s="110"/>
      <c r="BA10" s="110"/>
      <c r="BB10" s="110"/>
      <c r="BC10" s="110"/>
      <c r="BD10" s="110"/>
      <c r="BE10" s="110"/>
      <c r="BF10" s="110"/>
      <c r="BG10" s="110"/>
      <c r="BH10" s="110"/>
      <c r="BI10" s="110"/>
      <c r="BJ10" s="110"/>
      <c r="BK10" s="110"/>
      <c r="BL10" s="110"/>
      <c r="BM10" s="110"/>
      <c r="BN10" s="110"/>
      <c r="BO10" s="110"/>
      <c r="BP10" s="110"/>
      <c r="BQ10" s="110"/>
      <c r="BR10" s="110"/>
      <c r="BS10" s="110"/>
      <c r="BT10" s="110"/>
      <c r="BU10" s="110"/>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c r="CY10" s="110"/>
      <c r="CZ10" s="110"/>
      <c r="DA10" s="110"/>
      <c r="DB10" s="110"/>
      <c r="DC10" s="110"/>
      <c r="DD10" s="110"/>
      <c r="DE10" s="110"/>
      <c r="DF10" s="110"/>
      <c r="DG10" s="110"/>
    </row>
    <row r="11" spans="1:111" ht="14.25" customHeight="1" x14ac:dyDescent="0.25">
      <c r="G11" s="806"/>
      <c r="H11" s="794"/>
      <c r="I11" s="794"/>
      <c r="J11" s="794"/>
      <c r="K11" s="794"/>
      <c r="L11" s="794"/>
      <c r="M11" s="794"/>
      <c r="N11" s="794"/>
      <c r="O11" s="794"/>
      <c r="P11" s="794"/>
      <c r="Q11" s="794"/>
      <c r="R11" s="794"/>
      <c r="S11" s="794"/>
      <c r="T11" s="794"/>
      <c r="U11" s="794"/>
      <c r="V11" s="794"/>
      <c r="W11" s="794"/>
      <c r="X11" s="794"/>
      <c r="Y11" s="794"/>
      <c r="Z11" s="807"/>
      <c r="AA11" s="187" t="s">
        <v>1679</v>
      </c>
      <c r="AB11" s="188"/>
      <c r="AC11" s="188"/>
      <c r="AD11" s="188"/>
      <c r="AE11" s="188"/>
      <c r="AF11" s="188" t="s">
        <v>1678</v>
      </c>
      <c r="AG11" s="190" t="e">
        <f>ID_MS_TH_PJK</f>
        <v>#N/A</v>
      </c>
      <c r="AH11" s="188"/>
      <c r="AI11" s="188"/>
      <c r="AJ11" s="188"/>
      <c r="AK11" s="188"/>
      <c r="AL11" s="188"/>
      <c r="AM11" s="188"/>
      <c r="AN11" s="188"/>
      <c r="AO11" s="188"/>
      <c r="AP11" s="188"/>
      <c r="AQ11" s="188"/>
      <c r="AR11" s="188"/>
      <c r="AS11" s="188"/>
      <c r="AT11" s="191"/>
      <c r="AU11" s="110"/>
      <c r="AV11" s="110"/>
      <c r="AW11" s="110"/>
      <c r="AX11" s="110"/>
      <c r="AY11" s="110"/>
      <c r="AZ11" s="110"/>
      <c r="BA11" s="110"/>
      <c r="BB11" s="110"/>
      <c r="BC11" s="110"/>
      <c r="BD11" s="110"/>
      <c r="BE11" s="110"/>
      <c r="BF11" s="110"/>
      <c r="BG11" s="110"/>
      <c r="BH11" s="110"/>
      <c r="BI11" s="110"/>
      <c r="BJ11" s="110"/>
      <c r="BK11" s="110"/>
      <c r="BL11" s="110"/>
      <c r="BM11" s="110"/>
      <c r="BN11" s="110"/>
      <c r="BO11" s="110"/>
      <c r="BP11" s="110"/>
      <c r="BQ11" s="110"/>
      <c r="BR11" s="110"/>
      <c r="BS11" s="110"/>
      <c r="BT11" s="110"/>
      <c r="BU11" s="11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c r="CY11" s="110"/>
      <c r="CZ11" s="110"/>
      <c r="DA11" s="110"/>
      <c r="DB11" s="110"/>
      <c r="DC11" s="110"/>
      <c r="DD11" s="110"/>
      <c r="DE11" s="110"/>
      <c r="DF11" s="110"/>
      <c r="DG11" s="110"/>
    </row>
    <row r="12" spans="1:111" ht="14.25" customHeight="1" x14ac:dyDescent="0.25">
      <c r="B12" s="762" t="s">
        <v>106</v>
      </c>
      <c r="C12" s="761"/>
      <c r="D12" s="761"/>
      <c r="E12" s="761"/>
      <c r="AL12" s="110"/>
      <c r="AM12" s="110"/>
      <c r="AN12" s="110"/>
      <c r="AO12" s="110"/>
      <c r="AP12" s="110"/>
      <c r="AQ12" s="110"/>
      <c r="AR12" s="110"/>
      <c r="AS12" s="110"/>
      <c r="AT12" s="110"/>
      <c r="AU12" s="110"/>
      <c r="AV12" s="110"/>
      <c r="AW12" s="110"/>
      <c r="AX12" s="110"/>
      <c r="AY12" s="110"/>
      <c r="AZ12" s="110"/>
      <c r="BA12" s="110"/>
      <c r="BB12" s="110"/>
      <c r="BC12" s="110"/>
      <c r="BD12" s="110"/>
      <c r="BE12" s="110"/>
      <c r="BF12" s="110"/>
      <c r="BG12" s="110"/>
      <c r="BH12" s="110"/>
      <c r="BI12" s="110"/>
      <c r="BJ12" s="110"/>
      <c r="BK12" s="110"/>
      <c r="BL12" s="110"/>
      <c r="BM12" s="110"/>
      <c r="BN12" s="110"/>
      <c r="BO12" s="110"/>
      <c r="BP12" s="110"/>
      <c r="BQ12" s="110"/>
      <c r="BR12" s="110"/>
      <c r="BS12" s="110"/>
      <c r="BT12" s="110"/>
      <c r="BU12" s="110"/>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row>
    <row r="13" spans="1:111" ht="14.25" customHeight="1" x14ac:dyDescent="0.25">
      <c r="B13" s="962" t="str">
        <f>HYPERLINK("#'"&amp;'EWS DIRECTORY'!$J$311&amp;"'!A1",'EWS DIRECTORY'!$J$311)</f>
        <v>M-1</v>
      </c>
      <c r="C13" s="761"/>
      <c r="D13" s="761"/>
      <c r="E13" s="761"/>
      <c r="G13" t="s">
        <v>1775</v>
      </c>
      <c r="AL13" s="110"/>
      <c r="AM13" s="110"/>
      <c r="AN13" s="110"/>
      <c r="AO13" s="110"/>
      <c r="AP13" s="110"/>
      <c r="AQ13" s="110"/>
      <c r="AR13" s="110"/>
      <c r="AS13" s="110"/>
      <c r="AT13" s="110"/>
      <c r="AU13" s="110"/>
      <c r="AV13" s="110"/>
      <c r="AW13" s="110"/>
      <c r="AX13" s="110"/>
      <c r="AY13" s="110"/>
      <c r="AZ13" s="110"/>
      <c r="BA13" s="110"/>
      <c r="BB13" s="110"/>
      <c r="BC13" s="110"/>
      <c r="BD13" s="110"/>
      <c r="BE13" s="110"/>
      <c r="BF13" s="110"/>
      <c r="BG13" s="110"/>
      <c r="BH13" s="110"/>
      <c r="BI13" s="110"/>
      <c r="BJ13" s="110"/>
      <c r="BK13" s="110"/>
      <c r="BL13" s="110"/>
      <c r="BM13" s="110"/>
      <c r="BN13" s="110"/>
      <c r="BO13" s="110"/>
      <c r="BP13" s="110"/>
      <c r="BQ13" s="110"/>
      <c r="BR13" s="110"/>
      <c r="BS13" s="110"/>
      <c r="BT13" s="110"/>
      <c r="BU13" s="110"/>
      <c r="BV13" s="110"/>
      <c r="BW13" s="110"/>
      <c r="BX13" s="110"/>
      <c r="BY13" s="110"/>
      <c r="BZ13" s="110"/>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row>
    <row r="14" spans="1:111" ht="14.25" customHeight="1" x14ac:dyDescent="0.25">
      <c r="B14" s="927" t="str">
        <f>HYPERLINK("#'"&amp;'EWS DIRECTORY'!$J$312&amp;"'!A1",'EWS DIRECTORY'!$J$312)</f>
        <v>M-1-1</v>
      </c>
      <c r="C14" s="761"/>
      <c r="D14" s="761"/>
      <c r="E14" s="761"/>
      <c r="G14" s="949" t="s">
        <v>1445</v>
      </c>
      <c r="H14" s="949" t="s">
        <v>1707</v>
      </c>
      <c r="I14" s="789"/>
      <c r="J14" s="789"/>
      <c r="K14" s="789"/>
      <c r="L14" s="789"/>
      <c r="M14" s="789"/>
      <c r="N14" s="789"/>
      <c r="O14" s="789"/>
      <c r="P14" s="789"/>
      <c r="Q14" s="789"/>
      <c r="R14" s="789"/>
      <c r="S14" s="789"/>
      <c r="T14" s="790"/>
      <c r="U14" s="949" t="s">
        <v>1708</v>
      </c>
      <c r="V14" s="790"/>
      <c r="W14" s="969" t="s">
        <v>1776</v>
      </c>
      <c r="X14" s="764"/>
      <c r="Y14" s="764"/>
      <c r="Z14" s="764"/>
      <c r="AA14" s="764"/>
      <c r="AB14" s="764"/>
      <c r="AC14" s="764"/>
      <c r="AD14" s="764"/>
      <c r="AE14" s="764"/>
      <c r="AF14" s="764"/>
      <c r="AG14" s="764"/>
      <c r="AH14" s="764"/>
      <c r="AI14" s="764"/>
      <c r="AJ14" s="764"/>
      <c r="AK14" s="764"/>
      <c r="AL14" s="764"/>
      <c r="AM14" s="764"/>
      <c r="AN14" s="764"/>
      <c r="AO14" s="764"/>
      <c r="AP14" s="764"/>
      <c r="AQ14" s="764"/>
      <c r="AR14" s="764"/>
      <c r="AS14" s="764"/>
      <c r="AT14" s="764"/>
      <c r="AU14" s="764"/>
      <c r="AV14" s="764"/>
      <c r="AW14" s="764"/>
      <c r="AX14" s="764"/>
      <c r="AY14" s="764"/>
      <c r="AZ14" s="764"/>
      <c r="BA14" s="764"/>
      <c r="BB14" s="764"/>
      <c r="BC14" s="764"/>
      <c r="BD14" s="764"/>
      <c r="BE14" s="764"/>
      <c r="BF14" s="764"/>
      <c r="BG14" s="764"/>
      <c r="BH14" s="764"/>
      <c r="BI14" s="764"/>
      <c r="BJ14" s="764"/>
      <c r="BK14" s="764"/>
      <c r="BL14" s="764"/>
      <c r="BM14" s="764"/>
      <c r="BN14" s="764"/>
      <c r="BO14" s="764"/>
      <c r="BP14" s="764"/>
      <c r="BQ14" s="764"/>
      <c r="BR14" s="764"/>
      <c r="BS14" s="764"/>
      <c r="BT14" s="764"/>
      <c r="BU14" s="764"/>
      <c r="BV14" s="764"/>
      <c r="BW14" s="764"/>
      <c r="BX14" s="764"/>
      <c r="BY14" s="764"/>
      <c r="BZ14" s="764"/>
      <c r="CA14" s="764"/>
      <c r="CB14" s="764"/>
      <c r="CC14" s="764"/>
      <c r="CD14" s="764"/>
      <c r="CE14" s="764"/>
      <c r="CF14" s="764"/>
      <c r="CG14" s="764"/>
      <c r="CH14" s="764"/>
      <c r="CI14" s="764"/>
      <c r="CJ14" s="764"/>
      <c r="CK14" s="764"/>
      <c r="CL14" s="764"/>
      <c r="CM14" s="764"/>
      <c r="CN14" s="764"/>
      <c r="CO14" s="764"/>
      <c r="CP14" s="764"/>
      <c r="CQ14" s="764"/>
      <c r="CR14" s="764"/>
      <c r="CS14" s="765"/>
      <c r="CT14" s="967" t="s">
        <v>1772</v>
      </c>
      <c r="CU14" s="789"/>
      <c r="CV14" s="789"/>
      <c r="CW14" s="789"/>
      <c r="CX14" s="790"/>
    </row>
    <row r="15" spans="1:111" ht="14.25" customHeight="1" x14ac:dyDescent="0.25">
      <c r="B15" s="929" t="str">
        <f>HYPERLINK("#'"&amp;'EWS DIRECTORY'!$J$313&amp;"'!A1",'EWS DIRECTORY'!$J$313)</f>
        <v>M-1-1-1</v>
      </c>
      <c r="C15" s="761"/>
      <c r="D15" s="761"/>
      <c r="E15" s="761"/>
      <c r="G15" s="975"/>
      <c r="H15" s="804"/>
      <c r="I15" s="940"/>
      <c r="J15" s="940"/>
      <c r="K15" s="940"/>
      <c r="L15" s="940"/>
      <c r="M15" s="940"/>
      <c r="N15" s="940"/>
      <c r="O15" s="940"/>
      <c r="P15" s="940"/>
      <c r="Q15" s="940"/>
      <c r="R15" s="940"/>
      <c r="S15" s="940"/>
      <c r="T15" s="805"/>
      <c r="U15" s="804"/>
      <c r="V15" s="805"/>
      <c r="W15" s="949" t="s">
        <v>1777</v>
      </c>
      <c r="X15" s="789"/>
      <c r="Y15" s="789"/>
      <c r="Z15" s="789"/>
      <c r="AA15" s="790"/>
      <c r="AB15" s="963" t="s">
        <v>1778</v>
      </c>
      <c r="AC15" s="764"/>
      <c r="AD15" s="764"/>
      <c r="AE15" s="764"/>
      <c r="AF15" s="764"/>
      <c r="AG15" s="764"/>
      <c r="AH15" s="764"/>
      <c r="AI15" s="764"/>
      <c r="AJ15" s="764"/>
      <c r="AK15" s="764"/>
      <c r="AL15" s="764"/>
      <c r="AM15" s="764"/>
      <c r="AN15" s="764"/>
      <c r="AO15" s="764"/>
      <c r="AP15" s="764"/>
      <c r="AQ15" s="764"/>
      <c r="AR15" s="764"/>
      <c r="AS15" s="764"/>
      <c r="AT15" s="764"/>
      <c r="AU15" s="764"/>
      <c r="AV15" s="764"/>
      <c r="AW15" s="764"/>
      <c r="AX15" s="764"/>
      <c r="AY15" s="764"/>
      <c r="AZ15" s="764"/>
      <c r="BA15" s="764"/>
      <c r="BB15" s="764"/>
      <c r="BC15" s="764"/>
      <c r="BD15" s="764"/>
      <c r="BE15" s="764"/>
      <c r="BF15" s="764"/>
      <c r="BG15" s="764"/>
      <c r="BH15" s="764"/>
      <c r="BI15" s="764"/>
      <c r="BJ15" s="764"/>
      <c r="BK15" s="764"/>
      <c r="BL15" s="764"/>
      <c r="BM15" s="764"/>
      <c r="BN15" s="764"/>
      <c r="BO15" s="764"/>
      <c r="BP15" s="764"/>
      <c r="BQ15" s="764"/>
      <c r="BR15" s="764"/>
      <c r="BS15" s="764"/>
      <c r="BT15" s="764"/>
      <c r="BU15" s="764"/>
      <c r="BV15" s="764"/>
      <c r="BW15" s="764"/>
      <c r="BX15" s="764"/>
      <c r="BY15" s="764"/>
      <c r="BZ15" s="764"/>
      <c r="CA15" s="764"/>
      <c r="CB15" s="764"/>
      <c r="CC15" s="764"/>
      <c r="CD15" s="764"/>
      <c r="CE15" s="764"/>
      <c r="CF15" s="764"/>
      <c r="CG15" s="764"/>
      <c r="CH15" s="764"/>
      <c r="CI15" s="764"/>
      <c r="CJ15" s="764"/>
      <c r="CK15" s="764"/>
      <c r="CL15" s="764"/>
      <c r="CM15" s="764"/>
      <c r="CN15" s="764"/>
      <c r="CO15" s="764"/>
      <c r="CP15" s="764"/>
      <c r="CQ15" s="764"/>
      <c r="CR15" s="764"/>
      <c r="CS15" s="765"/>
      <c r="CT15" s="804"/>
      <c r="CU15" s="940"/>
      <c r="CV15" s="940"/>
      <c r="CW15" s="940"/>
      <c r="CX15" s="805"/>
    </row>
    <row r="16" spans="1:111" ht="14.4" customHeight="1" x14ac:dyDescent="0.25">
      <c r="A16" s="110" t="e" cm="1" vm="4">
        <f t="array" aca="1" ref="A16" ca="1">_xlfn._xlws.FILTER(M16:M50,M16:M50&lt;&gt;"")</f>
        <v>#VALUE!</v>
      </c>
      <c r="B16" s="929" t="str">
        <f>HYPERLINK("#'"&amp;'EWS DIRECTORY'!$J$314&amp;"'!A1",'EWS DIRECTORY'!$J$314)</f>
        <v>M-1-1-2</v>
      </c>
      <c r="C16" s="761"/>
      <c r="D16" s="761"/>
      <c r="E16" s="761"/>
      <c r="G16" s="769"/>
      <c r="H16" s="806"/>
      <c r="I16" s="794"/>
      <c r="J16" s="794"/>
      <c r="K16" s="794"/>
      <c r="L16" s="794"/>
      <c r="M16" s="794"/>
      <c r="N16" s="794"/>
      <c r="O16" s="794"/>
      <c r="P16" s="794"/>
      <c r="Q16" s="794"/>
      <c r="R16" s="794"/>
      <c r="S16" s="794"/>
      <c r="T16" s="807"/>
      <c r="U16" s="806"/>
      <c r="V16" s="807"/>
      <c r="W16" s="806"/>
      <c r="X16" s="794"/>
      <c r="Y16" s="794"/>
      <c r="Z16" s="794"/>
      <c r="AA16" s="807"/>
      <c r="AB16" s="946" t="e">
        <f>MASTER!$N$5</f>
        <v>#N/A</v>
      </c>
      <c r="AC16" s="764"/>
      <c r="AD16" s="764"/>
      <c r="AE16" s="764"/>
      <c r="AF16" s="765"/>
      <c r="AG16" s="946" t="e">
        <f>MASTER!$N$6</f>
        <v>#N/A</v>
      </c>
      <c r="AH16" s="764"/>
      <c r="AI16" s="764"/>
      <c r="AJ16" s="764"/>
      <c r="AK16" s="765"/>
      <c r="AL16" s="946" t="e">
        <f>MASTER!$N$7</f>
        <v>#N/A</v>
      </c>
      <c r="AM16" s="764"/>
      <c r="AN16" s="764"/>
      <c r="AO16" s="764"/>
      <c r="AP16" s="765"/>
      <c r="AQ16" s="946" t="e">
        <f>MASTER!$N$8</f>
        <v>#N/A</v>
      </c>
      <c r="AR16" s="764"/>
      <c r="AS16" s="764"/>
      <c r="AT16" s="764"/>
      <c r="AU16" s="765"/>
      <c r="AV16" s="946" t="e">
        <f>MASTER!$N$9</f>
        <v>#N/A</v>
      </c>
      <c r="AW16" s="764"/>
      <c r="AX16" s="764"/>
      <c r="AY16" s="764"/>
      <c r="AZ16" s="765"/>
      <c r="BA16" s="946" t="e">
        <f>MASTER!$N$10</f>
        <v>#N/A</v>
      </c>
      <c r="BB16" s="764"/>
      <c r="BC16" s="764"/>
      <c r="BD16" s="764"/>
      <c r="BE16" s="765"/>
      <c r="BF16" s="946" t="e">
        <f>MASTER!$N$11</f>
        <v>#N/A</v>
      </c>
      <c r="BG16" s="764"/>
      <c r="BH16" s="764"/>
      <c r="BI16" s="764"/>
      <c r="BJ16" s="765"/>
      <c r="BK16" s="946" t="e">
        <f>MASTER!$N$12</f>
        <v>#N/A</v>
      </c>
      <c r="BL16" s="764"/>
      <c r="BM16" s="764"/>
      <c r="BN16" s="764"/>
      <c r="BO16" s="765"/>
      <c r="BP16" s="946" t="e">
        <f>MASTER!$N$13</f>
        <v>#N/A</v>
      </c>
      <c r="BQ16" s="764"/>
      <c r="BR16" s="764"/>
      <c r="BS16" s="764"/>
      <c r="BT16" s="765"/>
      <c r="BU16" s="946" t="e">
        <f>MASTER!$N$14</f>
        <v>#N/A</v>
      </c>
      <c r="BV16" s="764"/>
      <c r="BW16" s="764"/>
      <c r="BX16" s="764"/>
      <c r="BY16" s="765"/>
      <c r="BZ16" s="946" t="e">
        <f>MASTER!$N$15</f>
        <v>#N/A</v>
      </c>
      <c r="CA16" s="764"/>
      <c r="CB16" s="764"/>
      <c r="CC16" s="764"/>
      <c r="CD16" s="765"/>
      <c r="CE16" s="946" t="e">
        <f>MASTER!$N$16</f>
        <v>#N/A</v>
      </c>
      <c r="CF16" s="764"/>
      <c r="CG16" s="764"/>
      <c r="CH16" s="764"/>
      <c r="CI16" s="765"/>
      <c r="CJ16" s="963" t="s">
        <v>1769</v>
      </c>
      <c r="CK16" s="764"/>
      <c r="CL16" s="764"/>
      <c r="CM16" s="764"/>
      <c r="CN16" s="765"/>
      <c r="CO16" s="963" t="s">
        <v>1770</v>
      </c>
      <c r="CP16" s="764"/>
      <c r="CQ16" s="764"/>
      <c r="CR16" s="764"/>
      <c r="CS16" s="765"/>
      <c r="CT16" s="806"/>
      <c r="CU16" s="794"/>
      <c r="CV16" s="794"/>
      <c r="CW16" s="794"/>
      <c r="CX16" s="807"/>
    </row>
    <row r="17" spans="1:102" ht="14.25" customHeight="1" x14ac:dyDescent="0.25">
      <c r="A17" s="110" t="s">
        <v>2032</v>
      </c>
      <c r="B17" s="929" t="str">
        <f>HYPERLINK("#'"&amp;'EWS DIRECTORY'!$J$315&amp;"'!A1",'EWS DIRECTORY'!$J$315)</f>
        <v>M-1-1-3</v>
      </c>
      <c r="C17" s="761"/>
      <c r="D17" s="761"/>
      <c r="E17" s="761"/>
      <c r="G17" s="289"/>
      <c r="U17" s="436"/>
      <c r="V17" s="204"/>
      <c r="W17" s="952"/>
      <c r="X17" s="940"/>
      <c r="Y17" s="940"/>
      <c r="Z17" s="940"/>
      <c r="AA17" s="805"/>
      <c r="AB17" s="952"/>
      <c r="AC17" s="940"/>
      <c r="AD17" s="940"/>
      <c r="AE17" s="940"/>
      <c r="AF17" s="805"/>
      <c r="AG17" s="952"/>
      <c r="AH17" s="940"/>
      <c r="AI17" s="940"/>
      <c r="AJ17" s="940"/>
      <c r="AK17" s="805"/>
      <c r="AL17" s="952"/>
      <c r="AM17" s="940"/>
      <c r="AN17" s="940"/>
      <c r="AO17" s="940"/>
      <c r="AP17" s="805"/>
      <c r="AQ17" s="952"/>
      <c r="AR17" s="940"/>
      <c r="AS17" s="940"/>
      <c r="AT17" s="940"/>
      <c r="AU17" s="805"/>
      <c r="AV17" s="952"/>
      <c r="AW17" s="940"/>
      <c r="AX17" s="940"/>
      <c r="AY17" s="940"/>
      <c r="AZ17" s="805"/>
      <c r="BA17" s="952"/>
      <c r="BB17" s="940"/>
      <c r="BC17" s="940"/>
      <c r="BD17" s="940"/>
      <c r="BE17" s="805"/>
      <c r="BF17" s="952"/>
      <c r="BG17" s="940"/>
      <c r="BH17" s="940"/>
      <c r="BI17" s="940"/>
      <c r="BJ17" s="805"/>
      <c r="BK17" s="952"/>
      <c r="BL17" s="940"/>
      <c r="BM17" s="940"/>
      <c r="BN17" s="940"/>
      <c r="BO17" s="805"/>
      <c r="BP17" s="952"/>
      <c r="BQ17" s="940"/>
      <c r="BR17" s="940"/>
      <c r="BS17" s="940"/>
      <c r="BT17" s="805"/>
      <c r="BU17" s="952"/>
      <c r="BV17" s="940"/>
      <c r="BW17" s="940"/>
      <c r="BX17" s="940"/>
      <c r="BY17" s="805"/>
      <c r="BZ17" s="952"/>
      <c r="CA17" s="940"/>
      <c r="CB17" s="940"/>
      <c r="CC17" s="940"/>
      <c r="CD17" s="805"/>
      <c r="CE17" s="952"/>
      <c r="CF17" s="940"/>
      <c r="CG17" s="940"/>
      <c r="CH17" s="940"/>
      <c r="CI17" s="805"/>
      <c r="CJ17" s="952"/>
      <c r="CK17" s="940"/>
      <c r="CL17" s="940"/>
      <c r="CM17" s="940"/>
      <c r="CN17" s="805"/>
      <c r="CO17" s="952"/>
      <c r="CP17" s="940"/>
      <c r="CQ17" s="940"/>
      <c r="CR17" s="940"/>
      <c r="CS17" s="805"/>
      <c r="CT17" s="952"/>
      <c r="CU17" s="940"/>
      <c r="CV17" s="940"/>
      <c r="CW17" s="940"/>
      <c r="CX17" s="805"/>
    </row>
    <row r="18" spans="1:102" ht="24.75" customHeight="1" x14ac:dyDescent="0.25">
      <c r="A18" s="110" t="str" cm="1">
        <f t="array" ref="A18:A20">_xlfn._xlws.FILTER(M18:M52,M18:M52&lt;&gt;"")</f>
        <v>Berdasarkan Data Internal dan Eksternal yang dimiliki DJP</v>
      </c>
      <c r="G18" s="52">
        <v>1</v>
      </c>
      <c r="H18" s="944" t="str">
        <f>'M-1'!$G$9</f>
        <v>PPh dipotong/dipungut oleh pihak lain</v>
      </c>
      <c r="I18" s="940"/>
      <c r="J18" s="940"/>
      <c r="K18" s="940"/>
      <c r="L18" s="53" t="s">
        <v>1681</v>
      </c>
      <c r="M18" s="1158" t="s">
        <v>1442</v>
      </c>
      <c r="N18" s="940"/>
      <c r="O18" s="940"/>
      <c r="P18" s="940"/>
      <c r="Q18" s="940"/>
      <c r="R18" s="940"/>
      <c r="S18" s="940"/>
      <c r="T18" s="805"/>
      <c r="U18" s="1255" t="s">
        <v>713</v>
      </c>
      <c r="V18" s="1251"/>
      <c r="W18" s="1252">
        <f>'M-1'!$U$32</f>
        <v>0</v>
      </c>
      <c r="X18" s="1250"/>
      <c r="Y18" s="1250"/>
      <c r="Z18" s="1250"/>
      <c r="AA18" s="1251"/>
      <c r="AB18" s="1254"/>
      <c r="AC18" s="1250"/>
      <c r="AD18" s="1250"/>
      <c r="AE18" s="1250"/>
      <c r="AF18" s="1251"/>
      <c r="AG18" s="1254"/>
      <c r="AH18" s="1250"/>
      <c r="AI18" s="1250"/>
      <c r="AJ18" s="1250"/>
      <c r="AK18" s="1251"/>
      <c r="AL18" s="1254"/>
      <c r="AM18" s="1250"/>
      <c r="AN18" s="1250"/>
      <c r="AO18" s="1250"/>
      <c r="AP18" s="1251"/>
      <c r="AQ18" s="1254"/>
      <c r="AR18" s="1250"/>
      <c r="AS18" s="1250"/>
      <c r="AT18" s="1250"/>
      <c r="AU18" s="1251"/>
      <c r="AV18" s="1254"/>
      <c r="AW18" s="1250"/>
      <c r="AX18" s="1250"/>
      <c r="AY18" s="1250"/>
      <c r="AZ18" s="1251"/>
      <c r="BA18" s="1254"/>
      <c r="BB18" s="1250"/>
      <c r="BC18" s="1250"/>
      <c r="BD18" s="1250"/>
      <c r="BE18" s="1251"/>
      <c r="BF18" s="1254"/>
      <c r="BG18" s="1250"/>
      <c r="BH18" s="1250"/>
      <c r="BI18" s="1250"/>
      <c r="BJ18" s="1251"/>
      <c r="BK18" s="1254"/>
      <c r="BL18" s="1250"/>
      <c r="BM18" s="1250"/>
      <c r="BN18" s="1250"/>
      <c r="BO18" s="1251"/>
      <c r="BP18" s="1254"/>
      <c r="BQ18" s="1250"/>
      <c r="BR18" s="1250"/>
      <c r="BS18" s="1250"/>
      <c r="BT18" s="1251"/>
      <c r="BU18" s="1254"/>
      <c r="BV18" s="1250"/>
      <c r="BW18" s="1250"/>
      <c r="BX18" s="1250"/>
      <c r="BY18" s="1251"/>
      <c r="BZ18" s="1254"/>
      <c r="CA18" s="1250"/>
      <c r="CB18" s="1250"/>
      <c r="CC18" s="1250"/>
      <c r="CD18" s="1251"/>
      <c r="CE18" s="1254"/>
      <c r="CF18" s="1250"/>
      <c r="CG18" s="1250"/>
      <c r="CH18" s="1250"/>
      <c r="CI18" s="1251"/>
      <c r="CJ18" s="1256">
        <f>'M-1-1-1'!AT24+'M-1-1-1'!AT51</f>
        <v>0</v>
      </c>
      <c r="CK18" s="1250"/>
      <c r="CL18" s="1250"/>
      <c r="CM18" s="1250"/>
      <c r="CN18" s="1251"/>
      <c r="CO18" s="1256">
        <f>IF(CJ18&gt;0,CJ18,SUM(AB18:CI18))</f>
        <v>0</v>
      </c>
      <c r="CP18" s="1250"/>
      <c r="CQ18" s="1250"/>
      <c r="CR18" s="1250"/>
      <c r="CS18" s="1251"/>
      <c r="CT18" s="1256">
        <f>CO18-W18</f>
        <v>0</v>
      </c>
      <c r="CU18" s="1250"/>
      <c r="CV18" s="1250"/>
      <c r="CW18" s="1250"/>
      <c r="CX18" s="1251"/>
    </row>
    <row r="19" spans="1:102" ht="24.75" customHeight="1" x14ac:dyDescent="0.25">
      <c r="A19" s="110" t="str">
        <v>Berdasarkan pemeriksaan langsung terhadap bukti pendukung</v>
      </c>
      <c r="G19" s="289"/>
      <c r="H19" s="804"/>
      <c r="I19" s="940"/>
      <c r="J19" s="940"/>
      <c r="K19" s="940"/>
      <c r="M19" s="940"/>
      <c r="N19" s="940"/>
      <c r="O19" s="940"/>
      <c r="P19" s="940"/>
      <c r="Q19" s="940"/>
      <c r="R19" s="940"/>
      <c r="S19" s="940"/>
      <c r="T19" s="805"/>
      <c r="U19" s="1255"/>
      <c r="V19" s="1251"/>
      <c r="W19" s="1252"/>
      <c r="X19" s="1250"/>
      <c r="Y19" s="1250"/>
      <c r="Z19" s="1250"/>
      <c r="AA19" s="1251"/>
      <c r="AB19" s="1253"/>
      <c r="AC19" s="1250"/>
      <c r="AD19" s="1250"/>
      <c r="AE19" s="1250"/>
      <c r="AF19" s="1251"/>
      <c r="AG19" s="1253"/>
      <c r="AH19" s="1250"/>
      <c r="AI19" s="1250"/>
      <c r="AJ19" s="1250"/>
      <c r="AK19" s="1251"/>
      <c r="AL19" s="1253"/>
      <c r="AM19" s="1250"/>
      <c r="AN19" s="1250"/>
      <c r="AO19" s="1250"/>
      <c r="AP19" s="1251"/>
      <c r="AQ19" s="1253"/>
      <c r="AR19" s="1250"/>
      <c r="AS19" s="1250"/>
      <c r="AT19" s="1250"/>
      <c r="AU19" s="1251"/>
      <c r="AV19" s="1253"/>
      <c r="AW19" s="1250"/>
      <c r="AX19" s="1250"/>
      <c r="AY19" s="1250"/>
      <c r="AZ19" s="1251"/>
      <c r="BA19" s="1253"/>
      <c r="BB19" s="1250"/>
      <c r="BC19" s="1250"/>
      <c r="BD19" s="1250"/>
      <c r="BE19" s="1251"/>
      <c r="BF19" s="1253"/>
      <c r="BG19" s="1250"/>
      <c r="BH19" s="1250"/>
      <c r="BI19" s="1250"/>
      <c r="BJ19" s="1251"/>
      <c r="BK19" s="1253"/>
      <c r="BL19" s="1250"/>
      <c r="BM19" s="1250"/>
      <c r="BN19" s="1250"/>
      <c r="BO19" s="1251"/>
      <c r="BP19" s="1253"/>
      <c r="BQ19" s="1250"/>
      <c r="BR19" s="1250"/>
      <c r="BS19" s="1250"/>
      <c r="BT19" s="1251"/>
      <c r="BU19" s="1253"/>
      <c r="BV19" s="1250"/>
      <c r="BW19" s="1250"/>
      <c r="BX19" s="1250"/>
      <c r="BY19" s="1251"/>
      <c r="BZ19" s="1253"/>
      <c r="CA19" s="1250"/>
      <c r="CB19" s="1250"/>
      <c r="CC19" s="1250"/>
      <c r="CD19" s="1251"/>
      <c r="CE19" s="1253"/>
      <c r="CF19" s="1250"/>
      <c r="CG19" s="1250"/>
      <c r="CH19" s="1250"/>
      <c r="CI19" s="1251"/>
      <c r="CJ19" s="1253"/>
      <c r="CK19" s="1250"/>
      <c r="CL19" s="1250"/>
      <c r="CM19" s="1250"/>
      <c r="CN19" s="1251"/>
      <c r="CO19" s="1253"/>
      <c r="CP19" s="1250"/>
      <c r="CQ19" s="1250"/>
      <c r="CR19" s="1250"/>
      <c r="CS19" s="1251"/>
      <c r="CT19" s="1253"/>
      <c r="CU19" s="1250"/>
      <c r="CV19" s="1250"/>
      <c r="CW19" s="1250"/>
      <c r="CX19" s="1251"/>
    </row>
    <row r="20" spans="1:102" ht="14.4" customHeight="1" x14ac:dyDescent="0.25">
      <c r="A20" s="110" t="str">
        <v>Berdasarkan Data Pemicu dan Data Penguji</v>
      </c>
      <c r="G20" s="289"/>
      <c r="H20" s="184"/>
      <c r="T20" s="186"/>
      <c r="V20" s="186"/>
      <c r="Y20" s="574"/>
      <c r="Z20" s="574"/>
      <c r="AA20" s="573"/>
      <c r="AD20" s="574"/>
      <c r="AE20" s="574"/>
      <c r="AF20" s="573"/>
      <c r="AI20" s="574"/>
      <c r="AJ20" s="574"/>
      <c r="AK20" s="573"/>
      <c r="AN20" s="574"/>
      <c r="AO20" s="574"/>
      <c r="AP20" s="573"/>
      <c r="AS20" s="574"/>
      <c r="AT20" s="574"/>
      <c r="AU20" s="573"/>
      <c r="AX20" s="574"/>
      <c r="AY20" s="574"/>
      <c r="AZ20" s="573"/>
      <c r="BC20" s="574"/>
      <c r="BD20" s="574"/>
      <c r="BE20" s="573"/>
      <c r="BH20" s="574"/>
      <c r="BI20" s="574"/>
      <c r="BJ20" s="573"/>
      <c r="BM20" s="574"/>
      <c r="BN20" s="574"/>
      <c r="BO20" s="573"/>
      <c r="BR20" s="574"/>
      <c r="BS20" s="574"/>
      <c r="BT20" s="573"/>
      <c r="BW20" s="574"/>
      <c r="BX20" s="574"/>
      <c r="BY20" s="573"/>
      <c r="CB20" s="574"/>
      <c r="CC20" s="574"/>
      <c r="CD20" s="573"/>
      <c r="CG20" s="574"/>
      <c r="CH20" s="574"/>
      <c r="CI20" s="573"/>
      <c r="CL20" s="574"/>
      <c r="CM20" s="574"/>
      <c r="CN20" s="573"/>
      <c r="CQ20" s="574"/>
      <c r="CR20" s="574"/>
      <c r="CS20" s="573"/>
      <c r="CV20" s="574"/>
      <c r="CW20" s="574"/>
      <c r="CX20" s="573"/>
    </row>
    <row r="21" spans="1:102" ht="25.5" customHeight="1" x14ac:dyDescent="0.25">
      <c r="G21" s="52">
        <v>2</v>
      </c>
      <c r="H21" s="944" t="str">
        <f>'M-1'!$G$9</f>
        <v>PPh dipotong/dipungut oleh pihak lain</v>
      </c>
      <c r="I21" s="940"/>
      <c r="J21" s="940"/>
      <c r="K21" s="940"/>
      <c r="L21" s="53" t="s">
        <v>1681</v>
      </c>
      <c r="M21" s="1158" t="s">
        <v>1460</v>
      </c>
      <c r="N21" s="940"/>
      <c r="O21" s="940"/>
      <c r="P21" s="940"/>
      <c r="Q21" s="940"/>
      <c r="R21" s="940"/>
      <c r="S21" s="940"/>
      <c r="T21" s="805"/>
      <c r="U21" s="1255" t="s">
        <v>715</v>
      </c>
      <c r="V21" s="1251"/>
      <c r="W21" s="1252">
        <f>'M-1'!$U$32</f>
        <v>0</v>
      </c>
      <c r="X21" s="1250"/>
      <c r="Y21" s="1250"/>
      <c r="Z21" s="1250"/>
      <c r="AA21" s="1251"/>
      <c r="AB21" s="1249">
        <f>SUMIF('M-1-1-2'!$BA$25:$BC$43,TEXT(AB16,"MM")&amp;TEXT(AB16,"MM")&amp;"*",'M-1-1-2'!$AI$25:$AM$43)</f>
        <v>0</v>
      </c>
      <c r="AC21" s="1250"/>
      <c r="AD21" s="1250"/>
      <c r="AE21" s="1250"/>
      <c r="AF21" s="1251"/>
      <c r="AG21" s="1249">
        <f>SUMIF('M-1-1-2'!$BA$25:$BC$43,TEXT(AG16,"MM")&amp;TEXT(AG16,"MM")&amp;"*",'M-1-1-2'!$AI$25:$AM$43)</f>
        <v>0</v>
      </c>
      <c r="AH21" s="1250"/>
      <c r="AI21" s="1250"/>
      <c r="AJ21" s="1250"/>
      <c r="AK21" s="1251"/>
      <c r="AL21" s="1249">
        <f>SUMIF('M-1-1-2'!$BA$25:$BC$43,TEXT(AL16,"MM")&amp;TEXT(AL16,"MM")&amp;"*",'M-1-1-2'!$AI$25:$AM$43)</f>
        <v>0</v>
      </c>
      <c r="AM21" s="1250"/>
      <c r="AN21" s="1250"/>
      <c r="AO21" s="1250"/>
      <c r="AP21" s="1251"/>
      <c r="AQ21" s="1249">
        <f>SUMIF('M-1-1-2'!$BA$25:$BC$43,TEXT(AQ16,"MM")&amp;TEXT(AQ16,"MM")&amp;"*",'M-1-1-2'!$AI$25:$AM$43)</f>
        <v>0</v>
      </c>
      <c r="AR21" s="1250"/>
      <c r="AS21" s="1250"/>
      <c r="AT21" s="1250"/>
      <c r="AU21" s="1251"/>
      <c r="AV21" s="1249">
        <f>SUMIF('M-1-1-2'!$BA$25:$BC$43,TEXT(AV16,"MM")&amp;TEXT(AV16,"MM")&amp;"*",'M-1-1-2'!$AI$25:$AM$43)</f>
        <v>0</v>
      </c>
      <c r="AW21" s="1250"/>
      <c r="AX21" s="1250"/>
      <c r="AY21" s="1250"/>
      <c r="AZ21" s="1251"/>
      <c r="BA21" s="1249">
        <f>SUMIF('M-1-1-2'!$BA$25:$BC$43,TEXT(BA16,"MM")&amp;TEXT(BA16,"MM")&amp;"*",'M-1-1-2'!$AI$25:$AM$43)</f>
        <v>0</v>
      </c>
      <c r="BB21" s="1250"/>
      <c r="BC21" s="1250"/>
      <c r="BD21" s="1250"/>
      <c r="BE21" s="1251"/>
      <c r="BF21" s="1249">
        <f>SUMIF('M-1-1-2'!$BA$25:$BC$43,TEXT(BF16,"MM")&amp;TEXT(BF16,"MM")&amp;"*",'M-1-1-2'!$AI$25:$AM$43)</f>
        <v>0</v>
      </c>
      <c r="BG21" s="1250"/>
      <c r="BH21" s="1250"/>
      <c r="BI21" s="1250"/>
      <c r="BJ21" s="1251"/>
      <c r="BK21" s="1249">
        <f>SUMIF('M-1-1-2'!$BA$25:$BC$43,TEXT(BK16,"MM")&amp;TEXT(BK16,"MM")&amp;"*",'M-1-1-2'!$AI$25:$AM$43)</f>
        <v>0</v>
      </c>
      <c r="BL21" s="1250"/>
      <c r="BM21" s="1250"/>
      <c r="BN21" s="1250"/>
      <c r="BO21" s="1251"/>
      <c r="BP21" s="1249">
        <f>SUMIF('M-1-1-2'!$BA$25:$BC$43,TEXT(BP16,"MM")&amp;TEXT(BP16,"MM")&amp;"*",'M-1-1-2'!$AI$25:$AM$43)</f>
        <v>0</v>
      </c>
      <c r="BQ21" s="1250"/>
      <c r="BR21" s="1250"/>
      <c r="BS21" s="1250"/>
      <c r="BT21" s="1251"/>
      <c r="BU21" s="1249">
        <f>SUMIF('M-1-1-2'!$BA$25:$BC$43,TEXT(BU16,"MM")&amp;TEXT(BU16,"MM")&amp;"*",'M-1-1-2'!$AI$25:$AM$43)</f>
        <v>0</v>
      </c>
      <c r="BV21" s="1250"/>
      <c r="BW21" s="1250"/>
      <c r="BX21" s="1250"/>
      <c r="BY21" s="1251"/>
      <c r="BZ21" s="1249">
        <f>SUMIF('M-1-1-2'!$BA$25:$BC$43,TEXT(BZ16,"MM")&amp;TEXT(BZ16,"MM")&amp;"*",'M-1-1-2'!$AI$25:$AM$43)</f>
        <v>0</v>
      </c>
      <c r="CA21" s="1250"/>
      <c r="CB21" s="1250"/>
      <c r="CC21" s="1250"/>
      <c r="CD21" s="1251"/>
      <c r="CE21" s="1249">
        <f>SUMIF('M-1-1-2'!$BA$25:$BC$43,TEXT(CE16,"MM")&amp;TEXT(CE16,"MM")&amp;"*",'M-1-1-2'!$AI$25:$AM$43)</f>
        <v>0</v>
      </c>
      <c r="CF21" s="1250"/>
      <c r="CG21" s="1250"/>
      <c r="CH21" s="1250"/>
      <c r="CI21" s="1251"/>
      <c r="CJ21" s="1256">
        <f>SUMIF('M-1-1-2'!BA25:BC43,"0112"&amp;"*",'M-1-1-2'!AI25:AM43)+SUMIF('M-1-1-2'!BA25:BC43,"0201"&amp;"*",'M-1-1-2'!AI25:AM43)+SUMIF('M-1-1-2'!BA25:BC43,"0302"&amp;"*",'M-1-1-2'!AI25:AM43)+SUMIF('M-1-1-2'!BA25:BC43,"0403"&amp;"*",'M-1-1-2'!AI25:AM43)+SUMIF('M-1-1-2'!BA25:BC43,"0503"&amp;"*",'M-1-1-2'!AI25:AM43)+SUMIF('M-1-1-2'!BA25:BC43,"0605"&amp;"*",'M-1-1-2'!AI25:AM43)+SUMIF('M-1-1-2'!BA25:BC43,"0706"&amp;"*",'M-1-1-2'!AI25:AM43)+SUMIF('M-1-1-2'!BA25:BC43,"0807"&amp;"*",'M-1-1-2'!AI25:AM43)+SUMIF('M-1-1-2'!BA25:BC43,"0908"&amp;"*",'M-1-1-2'!AI25:AM43)+SUMIF('M-1-1-2'!BA25:BC43,"1009"&amp;"*",'M-1-1-2'!AI25:AM43)+SUMIF('M-1-1-2'!BA25:BC43,"1110"&amp;"*",'M-1-1-2'!AI25:AM43)+SUMIF('M-1-1-2'!BA25:BC43,"1201"&amp;"*",'M-1-1-2'!AI25:AM43)</f>
        <v>0</v>
      </c>
      <c r="CK21" s="1250"/>
      <c r="CL21" s="1250"/>
      <c r="CM21" s="1250"/>
      <c r="CN21" s="1251"/>
      <c r="CO21" s="1256">
        <f>IF(CJ21&gt;0,CJ21,SUM(AB21:CI21))</f>
        <v>0</v>
      </c>
      <c r="CP21" s="1250"/>
      <c r="CQ21" s="1250"/>
      <c r="CR21" s="1250"/>
      <c r="CS21" s="1251"/>
      <c r="CT21" s="1256">
        <f>CO21-W21</f>
        <v>0</v>
      </c>
      <c r="CU21" s="1250"/>
      <c r="CV21" s="1250"/>
      <c r="CW21" s="1250"/>
      <c r="CX21" s="1251"/>
    </row>
    <row r="22" spans="1:102" ht="25.5" customHeight="1" x14ac:dyDescent="0.25">
      <c r="G22" s="52"/>
      <c r="H22" s="804"/>
      <c r="I22" s="940"/>
      <c r="J22" s="940"/>
      <c r="K22" s="940"/>
      <c r="M22" s="940"/>
      <c r="N22" s="940"/>
      <c r="O22" s="940"/>
      <c r="P22" s="940"/>
      <c r="Q22" s="940"/>
      <c r="R22" s="940"/>
      <c r="S22" s="940"/>
      <c r="T22" s="805"/>
      <c r="U22" s="1255"/>
      <c r="V22" s="1251"/>
      <c r="W22" s="1252"/>
      <c r="X22" s="1250"/>
      <c r="Y22" s="1250"/>
      <c r="Z22" s="1250"/>
      <c r="AA22" s="1251"/>
      <c r="AB22" s="1253"/>
      <c r="AC22" s="1250"/>
      <c r="AD22" s="1250"/>
      <c r="AE22" s="1250"/>
      <c r="AF22" s="1251"/>
      <c r="AG22" s="1253"/>
      <c r="AH22" s="1250"/>
      <c r="AI22" s="1250"/>
      <c r="AJ22" s="1250"/>
      <c r="AK22" s="1251"/>
      <c r="AL22" s="1253"/>
      <c r="AM22" s="1250"/>
      <c r="AN22" s="1250"/>
      <c r="AO22" s="1250"/>
      <c r="AP22" s="1251"/>
      <c r="AQ22" s="1253"/>
      <c r="AR22" s="1250"/>
      <c r="AS22" s="1250"/>
      <c r="AT22" s="1250"/>
      <c r="AU22" s="1251"/>
      <c r="AV22" s="1253"/>
      <c r="AW22" s="1250"/>
      <c r="AX22" s="1250"/>
      <c r="AY22" s="1250"/>
      <c r="AZ22" s="1251"/>
      <c r="BA22" s="1253"/>
      <c r="BB22" s="1250"/>
      <c r="BC22" s="1250"/>
      <c r="BD22" s="1250"/>
      <c r="BE22" s="1251"/>
      <c r="BF22" s="1253"/>
      <c r="BG22" s="1250"/>
      <c r="BH22" s="1250"/>
      <c r="BI22" s="1250"/>
      <c r="BJ22" s="1251"/>
      <c r="BK22" s="1253"/>
      <c r="BL22" s="1250"/>
      <c r="BM22" s="1250"/>
      <c r="BN22" s="1250"/>
      <c r="BO22" s="1251"/>
      <c r="BP22" s="1253"/>
      <c r="BQ22" s="1250"/>
      <c r="BR22" s="1250"/>
      <c r="BS22" s="1250"/>
      <c r="BT22" s="1251"/>
      <c r="BU22" s="1253"/>
      <c r="BV22" s="1250"/>
      <c r="BW22" s="1250"/>
      <c r="BX22" s="1250"/>
      <c r="BY22" s="1251"/>
      <c r="BZ22" s="1253"/>
      <c r="CA22" s="1250"/>
      <c r="CB22" s="1250"/>
      <c r="CC22" s="1250"/>
      <c r="CD22" s="1251"/>
      <c r="CE22" s="1253"/>
      <c r="CF22" s="1250"/>
      <c r="CG22" s="1250"/>
      <c r="CH22" s="1250"/>
      <c r="CI22" s="1251"/>
      <c r="CJ22" s="1253"/>
      <c r="CK22" s="1250"/>
      <c r="CL22" s="1250"/>
      <c r="CM22" s="1250"/>
      <c r="CN22" s="1251"/>
      <c r="CO22" s="1253"/>
      <c r="CP22" s="1250"/>
      <c r="CQ22" s="1250"/>
      <c r="CR22" s="1250"/>
      <c r="CS22" s="1251"/>
      <c r="CT22" s="1253"/>
      <c r="CU22" s="1250"/>
      <c r="CV22" s="1250"/>
      <c r="CW22" s="1250"/>
      <c r="CX22" s="1251"/>
    </row>
    <row r="23" spans="1:102" ht="14.4" customHeight="1" x14ac:dyDescent="0.25">
      <c r="G23" s="52"/>
      <c r="H23" s="184"/>
      <c r="T23" s="186"/>
      <c r="V23" s="186"/>
      <c r="Y23" s="574"/>
      <c r="Z23" s="574"/>
      <c r="AA23" s="573"/>
      <c r="AD23" s="574"/>
      <c r="AE23" s="574"/>
      <c r="AF23" s="573"/>
      <c r="AI23" s="574"/>
      <c r="AJ23" s="574"/>
      <c r="AK23" s="573"/>
      <c r="AN23" s="574"/>
      <c r="AO23" s="574"/>
      <c r="AP23" s="573"/>
      <c r="AS23" s="574"/>
      <c r="AT23" s="574"/>
      <c r="AU23" s="573"/>
      <c r="AX23" s="574"/>
      <c r="AY23" s="574"/>
      <c r="AZ23" s="573"/>
      <c r="BC23" s="574"/>
      <c r="BD23" s="574"/>
      <c r="BE23" s="573"/>
      <c r="BH23" s="574"/>
      <c r="BI23" s="574"/>
      <c r="BJ23" s="573"/>
      <c r="BM23" s="574"/>
      <c r="BN23" s="574"/>
      <c r="BO23" s="573"/>
      <c r="BR23" s="574"/>
      <c r="BS23" s="574"/>
      <c r="BT23" s="573"/>
      <c r="BW23" s="574"/>
      <c r="BX23" s="574"/>
      <c r="BY23" s="573"/>
      <c r="CB23" s="574"/>
      <c r="CC23" s="574"/>
      <c r="CD23" s="573"/>
      <c r="CG23" s="574"/>
      <c r="CH23" s="574"/>
      <c r="CI23" s="573"/>
      <c r="CL23" s="574"/>
      <c r="CM23" s="574"/>
      <c r="CN23" s="573"/>
      <c r="CQ23" s="574"/>
      <c r="CR23" s="574"/>
      <c r="CS23" s="573"/>
      <c r="CV23" s="574"/>
      <c r="CW23" s="574"/>
      <c r="CX23" s="573"/>
    </row>
    <row r="24" spans="1:102" ht="27" customHeight="1" x14ac:dyDescent="0.25">
      <c r="G24" s="52">
        <v>3</v>
      </c>
      <c r="H24" s="944" t="str">
        <f>'M-1'!$G$9</f>
        <v>PPh dipotong/dipungut oleh pihak lain</v>
      </c>
      <c r="I24" s="940"/>
      <c r="J24" s="940"/>
      <c r="K24" s="940"/>
      <c r="L24" s="53" t="s">
        <v>1681</v>
      </c>
      <c r="M24" s="1158" t="s">
        <v>1472</v>
      </c>
      <c r="N24" s="940"/>
      <c r="O24" s="940"/>
      <c r="P24" s="940"/>
      <c r="Q24" s="940"/>
      <c r="R24" s="940"/>
      <c r="S24" s="940"/>
      <c r="T24" s="805"/>
      <c r="U24" s="1255" t="s">
        <v>717</v>
      </c>
      <c r="V24" s="1251"/>
      <c r="W24" s="1252">
        <f>'M-1'!$U$32</f>
        <v>0</v>
      </c>
      <c r="X24" s="1250"/>
      <c r="Y24" s="1250"/>
      <c r="Z24" s="1250"/>
      <c r="AA24" s="1251"/>
      <c r="AB24" s="1254"/>
      <c r="AC24" s="1250"/>
      <c r="AD24" s="1250"/>
      <c r="AE24" s="1250"/>
      <c r="AF24" s="1251"/>
      <c r="AG24" s="1254"/>
      <c r="AH24" s="1250"/>
      <c r="AI24" s="1250"/>
      <c r="AJ24" s="1250"/>
      <c r="AK24" s="1251"/>
      <c r="AL24" s="1254"/>
      <c r="AM24" s="1250"/>
      <c r="AN24" s="1250"/>
      <c r="AO24" s="1250"/>
      <c r="AP24" s="1251"/>
      <c r="AQ24" s="1254"/>
      <c r="AR24" s="1250"/>
      <c r="AS24" s="1250"/>
      <c r="AT24" s="1250"/>
      <c r="AU24" s="1251"/>
      <c r="AV24" s="1254"/>
      <c r="AW24" s="1250"/>
      <c r="AX24" s="1250"/>
      <c r="AY24" s="1250"/>
      <c r="AZ24" s="1251"/>
      <c r="BA24" s="1254"/>
      <c r="BB24" s="1250"/>
      <c r="BC24" s="1250"/>
      <c r="BD24" s="1250"/>
      <c r="BE24" s="1251"/>
      <c r="BF24" s="1254"/>
      <c r="BG24" s="1250"/>
      <c r="BH24" s="1250"/>
      <c r="BI24" s="1250"/>
      <c r="BJ24" s="1251"/>
      <c r="BK24" s="1254"/>
      <c r="BL24" s="1250"/>
      <c r="BM24" s="1250"/>
      <c r="BN24" s="1250"/>
      <c r="BO24" s="1251"/>
      <c r="BP24" s="1254"/>
      <c r="BQ24" s="1250"/>
      <c r="BR24" s="1250"/>
      <c r="BS24" s="1250"/>
      <c r="BT24" s="1251"/>
      <c r="BU24" s="1254"/>
      <c r="BV24" s="1250"/>
      <c r="BW24" s="1250"/>
      <c r="BX24" s="1250"/>
      <c r="BY24" s="1251"/>
      <c r="BZ24" s="1254"/>
      <c r="CA24" s="1250"/>
      <c r="CB24" s="1250"/>
      <c r="CC24" s="1250"/>
      <c r="CD24" s="1251"/>
      <c r="CE24" s="1254"/>
      <c r="CF24" s="1250"/>
      <c r="CG24" s="1250"/>
      <c r="CH24" s="1250"/>
      <c r="CI24" s="1251"/>
      <c r="CJ24" s="1256" t="e">
        <f>'M-1-1-3'!#REF!</f>
        <v>#REF!</v>
      </c>
      <c r="CK24" s="1250"/>
      <c r="CL24" s="1250"/>
      <c r="CM24" s="1250"/>
      <c r="CN24" s="1251"/>
      <c r="CO24" s="1256" t="e">
        <f>IF(CJ24&gt;0,CJ24,SUM(AB24:CI24))</f>
        <v>#REF!</v>
      </c>
      <c r="CP24" s="1250"/>
      <c r="CQ24" s="1250"/>
      <c r="CR24" s="1250"/>
      <c r="CS24" s="1251"/>
      <c r="CT24" s="1256" t="e">
        <f>CO24-W24</f>
        <v>#REF!</v>
      </c>
      <c r="CU24" s="1250"/>
      <c r="CV24" s="1250"/>
      <c r="CW24" s="1250"/>
      <c r="CX24" s="1251"/>
    </row>
    <row r="25" spans="1:102" ht="27" customHeight="1" x14ac:dyDescent="0.25">
      <c r="G25" s="52"/>
      <c r="H25" s="804"/>
      <c r="I25" s="940"/>
      <c r="J25" s="940"/>
      <c r="K25" s="940"/>
      <c r="M25" s="940"/>
      <c r="N25" s="940"/>
      <c r="O25" s="940"/>
      <c r="P25" s="940"/>
      <c r="Q25" s="940"/>
      <c r="R25" s="940"/>
      <c r="S25" s="940"/>
      <c r="T25" s="805"/>
      <c r="U25" s="964"/>
      <c r="V25" s="805"/>
      <c r="W25" s="950"/>
      <c r="X25" s="940"/>
      <c r="Y25" s="940"/>
      <c r="Z25" s="940"/>
      <c r="AA25" s="805"/>
      <c r="AB25" s="952"/>
      <c r="AC25" s="940"/>
      <c r="AD25" s="940"/>
      <c r="AE25" s="940"/>
      <c r="AF25" s="805"/>
      <c r="AG25" s="952"/>
      <c r="AH25" s="940"/>
      <c r="AI25" s="940"/>
      <c r="AJ25" s="940"/>
      <c r="AK25" s="805"/>
      <c r="AL25" s="952"/>
      <c r="AM25" s="940"/>
      <c r="AN25" s="940"/>
      <c r="AO25" s="940"/>
      <c r="AP25" s="805"/>
      <c r="AQ25" s="952"/>
      <c r="AR25" s="940"/>
      <c r="AS25" s="940"/>
      <c r="AT25" s="940"/>
      <c r="AU25" s="805"/>
      <c r="AV25" s="952"/>
      <c r="AW25" s="940"/>
      <c r="AX25" s="940"/>
      <c r="AY25" s="940"/>
      <c r="AZ25" s="805"/>
      <c r="BA25" s="952"/>
      <c r="BB25" s="940"/>
      <c r="BC25" s="940"/>
      <c r="BD25" s="940"/>
      <c r="BE25" s="805"/>
      <c r="BF25" s="952"/>
      <c r="BG25" s="940"/>
      <c r="BH25" s="940"/>
      <c r="BI25" s="940"/>
      <c r="BJ25" s="805"/>
      <c r="BK25" s="952"/>
      <c r="BL25" s="940"/>
      <c r="BM25" s="940"/>
      <c r="BN25" s="940"/>
      <c r="BO25" s="805"/>
      <c r="BP25" s="952"/>
      <c r="BQ25" s="940"/>
      <c r="BR25" s="940"/>
      <c r="BS25" s="940"/>
      <c r="BT25" s="805"/>
      <c r="BU25" s="952"/>
      <c r="BV25" s="940"/>
      <c r="BW25" s="940"/>
      <c r="BX25" s="940"/>
      <c r="BY25" s="805"/>
      <c r="BZ25" s="952"/>
      <c r="CA25" s="940"/>
      <c r="CB25" s="940"/>
      <c r="CC25" s="940"/>
      <c r="CD25" s="805"/>
      <c r="CE25" s="952"/>
      <c r="CF25" s="940"/>
      <c r="CG25" s="940"/>
      <c r="CH25" s="940"/>
      <c r="CI25" s="805"/>
      <c r="CJ25" s="952"/>
      <c r="CK25" s="940"/>
      <c r="CL25" s="940"/>
      <c r="CM25" s="940"/>
      <c r="CN25" s="805"/>
      <c r="CO25" s="952"/>
      <c r="CP25" s="940"/>
      <c r="CQ25" s="940"/>
      <c r="CR25" s="940"/>
      <c r="CS25" s="805"/>
      <c r="CT25" s="952"/>
      <c r="CU25" s="940"/>
      <c r="CV25" s="940"/>
      <c r="CW25" s="940"/>
      <c r="CX25" s="805"/>
    </row>
    <row r="26" spans="1:102" ht="14.25" customHeight="1" thickBot="1" x14ac:dyDescent="0.3">
      <c r="G26" s="290"/>
      <c r="H26" s="291"/>
      <c r="I26" s="291"/>
      <c r="J26" s="291"/>
      <c r="K26" s="291"/>
      <c r="L26" s="291"/>
      <c r="M26" s="291"/>
      <c r="N26" s="291"/>
      <c r="O26" s="291"/>
      <c r="P26" s="291"/>
      <c r="Q26" s="291"/>
      <c r="R26" s="291"/>
      <c r="S26" s="291"/>
      <c r="T26" s="291"/>
      <c r="U26" s="292"/>
      <c r="V26" s="293"/>
      <c r="W26" s="941"/>
      <c r="X26" s="942"/>
      <c r="Y26" s="942"/>
      <c r="Z26" s="942"/>
      <c r="AA26" s="943"/>
      <c r="AB26" s="941"/>
      <c r="AC26" s="942"/>
      <c r="AD26" s="942"/>
      <c r="AE26" s="942"/>
      <c r="AF26" s="943"/>
      <c r="AG26" s="941"/>
      <c r="AH26" s="942"/>
      <c r="AI26" s="942"/>
      <c r="AJ26" s="942"/>
      <c r="AK26" s="943"/>
      <c r="AL26" s="941"/>
      <c r="AM26" s="942"/>
      <c r="AN26" s="942"/>
      <c r="AO26" s="942"/>
      <c r="AP26" s="943"/>
      <c r="AQ26" s="941"/>
      <c r="AR26" s="942"/>
      <c r="AS26" s="942"/>
      <c r="AT26" s="942"/>
      <c r="AU26" s="943"/>
      <c r="AV26" s="941"/>
      <c r="AW26" s="942"/>
      <c r="AX26" s="942"/>
      <c r="AY26" s="942"/>
      <c r="AZ26" s="943"/>
      <c r="BA26" s="941"/>
      <c r="BB26" s="942"/>
      <c r="BC26" s="942"/>
      <c r="BD26" s="942"/>
      <c r="BE26" s="943"/>
      <c r="BF26" s="941"/>
      <c r="BG26" s="942"/>
      <c r="BH26" s="942"/>
      <c r="BI26" s="942"/>
      <c r="BJ26" s="943"/>
      <c r="BK26" s="941"/>
      <c r="BL26" s="942"/>
      <c r="BM26" s="942"/>
      <c r="BN26" s="942"/>
      <c r="BO26" s="943"/>
      <c r="BP26" s="941"/>
      <c r="BQ26" s="942"/>
      <c r="BR26" s="942"/>
      <c r="BS26" s="942"/>
      <c r="BT26" s="943"/>
      <c r="BU26" s="941"/>
      <c r="BV26" s="942"/>
      <c r="BW26" s="942"/>
      <c r="BX26" s="942"/>
      <c r="BY26" s="943"/>
      <c r="BZ26" s="941"/>
      <c r="CA26" s="942"/>
      <c r="CB26" s="942"/>
      <c r="CC26" s="942"/>
      <c r="CD26" s="943"/>
      <c r="CE26" s="941"/>
      <c r="CF26" s="942"/>
      <c r="CG26" s="942"/>
      <c r="CH26" s="942"/>
      <c r="CI26" s="943"/>
      <c r="CJ26" s="941"/>
      <c r="CK26" s="942"/>
      <c r="CL26" s="942"/>
      <c r="CM26" s="942"/>
      <c r="CN26" s="943"/>
      <c r="CO26" s="941"/>
      <c r="CP26" s="942"/>
      <c r="CQ26" s="942"/>
      <c r="CR26" s="942"/>
      <c r="CS26" s="943"/>
      <c r="CT26" s="941"/>
      <c r="CU26" s="942"/>
      <c r="CV26" s="942"/>
      <c r="CW26" s="942"/>
      <c r="CX26" s="943"/>
    </row>
    <row r="27" spans="1:102" ht="15" customHeight="1" thickTop="1" x14ac:dyDescent="0.25">
      <c r="AL27" s="110"/>
      <c r="AM27" s="110"/>
      <c r="AN27" s="110"/>
      <c r="AO27" s="110"/>
      <c r="AP27" s="110"/>
      <c r="AQ27" s="110"/>
      <c r="AR27" s="110"/>
      <c r="AS27" s="110"/>
      <c r="AT27" s="110"/>
      <c r="AU27" s="110"/>
      <c r="AV27" s="110"/>
      <c r="AW27" s="110"/>
      <c r="AX27" s="110"/>
      <c r="AY27" s="110"/>
      <c r="AZ27" s="110"/>
      <c r="BA27" s="110"/>
      <c r="BB27" s="110"/>
      <c r="BC27" s="110"/>
      <c r="BD27" s="110"/>
      <c r="BE27" s="110"/>
      <c r="BF27" s="110"/>
      <c r="BG27" s="110"/>
      <c r="BH27" s="110"/>
      <c r="BI27" s="110"/>
      <c r="BJ27" s="110"/>
      <c r="BK27" s="110"/>
      <c r="BL27" s="110"/>
      <c r="BM27" s="110"/>
      <c r="BN27" s="110"/>
      <c r="BO27" s="110"/>
      <c r="BP27" s="110"/>
      <c r="BQ27" s="110"/>
      <c r="BR27" s="110"/>
      <c r="BS27" s="110"/>
      <c r="BT27" s="110"/>
      <c r="BU27" s="110"/>
      <c r="BV27" s="110"/>
      <c r="BW27" s="110"/>
      <c r="BX27" s="110"/>
      <c r="BY27" s="110"/>
      <c r="BZ27" s="110"/>
      <c r="CA27" s="110"/>
      <c r="CB27" s="110"/>
      <c r="CC27" s="110"/>
      <c r="CD27" s="110"/>
      <c r="CE27" s="110"/>
      <c r="CF27" s="110"/>
      <c r="CG27" s="110"/>
      <c r="CH27" s="110"/>
      <c r="CI27" s="110"/>
      <c r="CJ27" s="110"/>
      <c r="CK27" s="110"/>
      <c r="CL27" s="110"/>
      <c r="CM27" s="110"/>
      <c r="CN27" s="110"/>
      <c r="CO27" s="110"/>
      <c r="CP27" s="110"/>
      <c r="CQ27" s="110"/>
      <c r="CR27" s="110"/>
      <c r="CS27" s="110"/>
      <c r="CT27" s="110"/>
      <c r="CU27" s="110"/>
      <c r="CV27" s="110"/>
      <c r="CW27" s="110"/>
      <c r="CX27" s="110"/>
    </row>
    <row r="28" spans="1:102" ht="15" customHeight="1" x14ac:dyDescent="0.25">
      <c r="G28" s="198" t="s">
        <v>1779</v>
      </c>
      <c r="H28" s="199"/>
      <c r="I28" s="199"/>
      <c r="J28" s="199"/>
      <c r="K28" s="199"/>
      <c r="L28" s="199"/>
      <c r="M28" s="199"/>
      <c r="N28" s="199"/>
      <c r="O28" s="199"/>
      <c r="P28" s="199"/>
      <c r="Q28" s="199"/>
      <c r="R28" s="199"/>
      <c r="S28" s="199"/>
      <c r="T28" s="199"/>
      <c r="U28" s="199"/>
      <c r="V28" s="199"/>
      <c r="W28" s="199"/>
      <c r="X28" s="199"/>
      <c r="Y28" s="199"/>
      <c r="Z28" s="199"/>
      <c r="AA28" s="199"/>
      <c r="AB28" s="199"/>
      <c r="AC28" s="199"/>
      <c r="AD28" s="199"/>
      <c r="AE28" s="199"/>
      <c r="AF28" s="199"/>
      <c r="AG28" s="199"/>
      <c r="AH28" s="199"/>
      <c r="AI28" s="199"/>
      <c r="AJ28" s="199"/>
      <c r="AK28" s="200"/>
      <c r="AL28" s="110"/>
      <c r="AM28" s="110"/>
      <c r="AN28" s="110"/>
      <c r="AO28" s="110"/>
      <c r="AP28" s="110"/>
      <c r="AQ28" s="110"/>
      <c r="AR28" s="110"/>
      <c r="AS28" s="110"/>
      <c r="AT28" s="110"/>
      <c r="AU28" s="110"/>
      <c r="AV28" s="110"/>
      <c r="AW28" s="110"/>
      <c r="AX28" s="110"/>
      <c r="AY28" s="110"/>
      <c r="AZ28" s="110"/>
      <c r="BA28" s="110"/>
      <c r="BB28" s="110"/>
      <c r="BC28" s="110"/>
      <c r="BD28" s="110"/>
      <c r="BE28" s="110"/>
      <c r="BF28" s="110"/>
      <c r="BG28" s="110"/>
      <c r="BH28" s="110"/>
      <c r="BI28" s="110"/>
      <c r="BJ28" s="110"/>
      <c r="BK28" s="110"/>
      <c r="BL28" s="110"/>
      <c r="BM28" s="110"/>
      <c r="BN28" s="110"/>
      <c r="BO28" s="110"/>
      <c r="BP28" s="110"/>
      <c r="BQ28" s="110"/>
      <c r="BR28" s="110"/>
      <c r="BS28" s="110"/>
      <c r="BT28" s="110"/>
      <c r="BU28" s="110"/>
      <c r="BV28" s="110"/>
      <c r="BW28" s="110"/>
      <c r="BX28" s="110"/>
      <c r="BY28" s="110"/>
      <c r="BZ28" s="110"/>
      <c r="CA28" s="110"/>
      <c r="CB28" s="110"/>
      <c r="CC28" s="110"/>
      <c r="CD28" s="110"/>
      <c r="CE28" s="110"/>
      <c r="CF28" s="110"/>
      <c r="CG28" s="110"/>
      <c r="CH28" s="110"/>
      <c r="CI28" s="110"/>
      <c r="CJ28" s="110"/>
      <c r="CK28" s="110"/>
      <c r="CL28" s="110"/>
      <c r="CM28" s="110"/>
      <c r="CN28" s="110"/>
      <c r="CO28" s="110"/>
      <c r="CP28" s="110"/>
      <c r="CQ28" s="110"/>
      <c r="CR28" s="110"/>
      <c r="CS28" s="110"/>
      <c r="CT28" s="110"/>
      <c r="CU28" s="110"/>
      <c r="CV28" s="110"/>
      <c r="CW28" s="110"/>
      <c r="CX28" s="110"/>
    </row>
    <row r="29" spans="1:102" ht="15" customHeight="1" x14ac:dyDescent="0.25">
      <c r="G29" s="201" t="s">
        <v>1445</v>
      </c>
      <c r="H29" s="970" t="s">
        <v>1780</v>
      </c>
      <c r="I29" s="764"/>
      <c r="J29" s="764"/>
      <c r="K29" s="764"/>
      <c r="L29" s="764"/>
      <c r="M29" s="764"/>
      <c r="N29" s="764"/>
      <c r="O29" s="764"/>
      <c r="P29" s="764"/>
      <c r="Q29" s="764"/>
      <c r="R29" s="764"/>
      <c r="S29" s="764"/>
      <c r="T29" s="764"/>
      <c r="U29" s="764"/>
      <c r="V29" s="764"/>
      <c r="W29" s="764"/>
      <c r="X29" s="764"/>
      <c r="Y29" s="764"/>
      <c r="Z29" s="764"/>
      <c r="AA29" s="764"/>
      <c r="AB29" s="764"/>
      <c r="AC29" s="764"/>
      <c r="AD29" s="764"/>
      <c r="AE29" s="764"/>
      <c r="AF29" s="764"/>
      <c r="AG29" s="764"/>
      <c r="AH29" s="764"/>
      <c r="AI29" s="764"/>
      <c r="AJ29" s="764"/>
      <c r="AK29" s="765"/>
      <c r="AL29" s="110"/>
      <c r="AM29" s="110"/>
      <c r="AN29" s="110"/>
      <c r="AO29" s="110"/>
      <c r="AP29" s="110"/>
      <c r="AQ29" s="110"/>
      <c r="AR29" s="110"/>
      <c r="AS29" s="110"/>
      <c r="AT29" s="110"/>
      <c r="AU29" s="110"/>
      <c r="AV29" s="110"/>
      <c r="AW29" s="110"/>
      <c r="AX29" s="110"/>
      <c r="AY29" s="110"/>
      <c r="AZ29" s="110"/>
      <c r="BA29" s="110"/>
      <c r="BB29" s="110"/>
      <c r="BC29" s="110"/>
      <c r="BD29" s="110"/>
      <c r="BE29" s="110"/>
      <c r="BF29" s="110"/>
      <c r="BG29" s="110"/>
      <c r="BH29" s="110"/>
      <c r="BI29" s="110"/>
      <c r="BJ29" s="110"/>
      <c r="BK29" s="110"/>
      <c r="BL29" s="110"/>
      <c r="BM29" s="110"/>
      <c r="BN29" s="110"/>
      <c r="BO29" s="110"/>
      <c r="BP29" s="110"/>
      <c r="BQ29" s="110"/>
      <c r="BR29" s="110"/>
      <c r="BS29" s="110"/>
      <c r="BT29" s="110"/>
      <c r="BU29" s="110"/>
      <c r="BV29" s="110"/>
      <c r="BW29" s="110"/>
      <c r="BX29" s="110"/>
      <c r="BY29" s="110"/>
      <c r="BZ29" s="110"/>
      <c r="CA29" s="110"/>
      <c r="CB29" s="110"/>
      <c r="CC29" s="110"/>
      <c r="CD29" s="110"/>
      <c r="CE29" s="110"/>
      <c r="CF29" s="110"/>
      <c r="CG29" s="110"/>
      <c r="CH29" s="110"/>
      <c r="CI29" s="110"/>
      <c r="CJ29" s="110"/>
      <c r="CK29" s="110"/>
      <c r="CL29" s="110"/>
      <c r="CM29" s="110"/>
      <c r="CN29" s="110"/>
      <c r="CO29" s="110"/>
      <c r="CP29" s="110"/>
      <c r="CQ29" s="110"/>
      <c r="CR29" s="110"/>
      <c r="CS29" s="110"/>
      <c r="CT29" s="110"/>
      <c r="CU29" s="110"/>
      <c r="CV29" s="110"/>
      <c r="CW29" s="110"/>
      <c r="CX29" s="110"/>
    </row>
    <row r="30" spans="1:102" ht="15" customHeight="1" x14ac:dyDescent="0.25">
      <c r="G30" s="520" t="s">
        <v>1781</v>
      </c>
      <c r="H30" s="971" t="str">
        <f>"Berdasarkan hasil pengujian-pengujian tersebut, pemeriksaan atas "&amp;H18&amp;"  disimpulkan sebagai berikut :"</f>
        <v>Berdasarkan hasil pengujian-pengujian tersebut, pemeriksaan atas PPh dipotong/dipungut oleh pihak lain  disimpulkan sebagai berikut :</v>
      </c>
      <c r="I30" s="789"/>
      <c r="J30" s="789"/>
      <c r="K30" s="789"/>
      <c r="L30" s="789"/>
      <c r="M30" s="789"/>
      <c r="N30" s="789"/>
      <c r="O30" s="789"/>
      <c r="P30" s="789"/>
      <c r="Q30" s="789"/>
      <c r="R30" s="789"/>
      <c r="S30" s="789"/>
      <c r="T30" s="789"/>
      <c r="U30" s="789"/>
      <c r="V30" s="789"/>
      <c r="W30" s="789"/>
      <c r="X30" s="789"/>
      <c r="Y30" s="789"/>
      <c r="Z30" s="789"/>
      <c r="AA30" s="789"/>
      <c r="AB30" s="789"/>
      <c r="AC30" s="789"/>
      <c r="AD30" s="789"/>
      <c r="AE30" s="789"/>
      <c r="AF30" s="789"/>
      <c r="AG30" s="789"/>
      <c r="AH30" s="789"/>
      <c r="AI30" s="789"/>
      <c r="AJ30" s="789"/>
      <c r="AK30" s="790"/>
      <c r="AL30" s="110"/>
      <c r="AM30" s="110"/>
      <c r="AN30" s="110"/>
      <c r="AO30" s="110"/>
      <c r="AP30" s="110"/>
      <c r="AQ30" s="110"/>
      <c r="AR30" s="110"/>
      <c r="AS30" s="110"/>
      <c r="AT30" s="110"/>
      <c r="AU30" s="110"/>
      <c r="AV30" s="110"/>
      <c r="AW30" s="110"/>
      <c r="AX30" s="110"/>
      <c r="AY30" s="110"/>
      <c r="AZ30" s="110"/>
      <c r="BA30" s="110"/>
      <c r="BB30" s="110"/>
      <c r="BC30" s="110"/>
      <c r="BD30" s="110"/>
      <c r="BE30" s="110"/>
      <c r="BF30" s="110"/>
      <c r="BG30" s="110"/>
      <c r="BH30" s="110"/>
      <c r="BI30" s="110"/>
      <c r="BJ30" s="110"/>
      <c r="BK30" s="110"/>
      <c r="BL30" s="110"/>
      <c r="BM30" s="110"/>
      <c r="BN30" s="110"/>
      <c r="BO30" s="110"/>
      <c r="BP30" s="110"/>
      <c r="BQ30" s="110"/>
      <c r="BR30" s="110"/>
      <c r="BS30" s="110"/>
      <c r="BT30" s="110"/>
      <c r="BU30" s="110"/>
      <c r="BV30" s="110"/>
      <c r="BW30" s="110"/>
      <c r="BX30" s="110"/>
      <c r="BY30" s="110"/>
      <c r="BZ30" s="110"/>
      <c r="CA30" s="110"/>
      <c r="CB30" s="110"/>
      <c r="CC30" s="110"/>
      <c r="CD30" s="110"/>
      <c r="CE30" s="110"/>
      <c r="CF30" s="110"/>
      <c r="CG30" s="110"/>
      <c r="CH30" s="110"/>
      <c r="CI30" s="110"/>
      <c r="CJ30" s="110"/>
      <c r="CK30" s="110"/>
      <c r="CL30" s="110"/>
      <c r="CM30" s="110"/>
      <c r="CN30" s="110"/>
      <c r="CO30" s="110"/>
      <c r="CP30" s="110"/>
      <c r="CQ30" s="110"/>
      <c r="CR30" s="110"/>
      <c r="CS30" s="110"/>
      <c r="CT30" s="110"/>
      <c r="CU30" s="110"/>
      <c r="CV30" s="110"/>
      <c r="CW30" s="110"/>
      <c r="CX30" s="110"/>
    </row>
    <row r="31" spans="1:102" ht="15" customHeight="1" x14ac:dyDescent="0.25">
      <c r="G31" s="521"/>
      <c r="H31" s="804"/>
      <c r="I31" s="940"/>
      <c r="J31" s="940"/>
      <c r="K31" s="940"/>
      <c r="L31" s="940"/>
      <c r="M31" s="940"/>
      <c r="N31" s="940"/>
      <c r="O31" s="940"/>
      <c r="P31" s="940"/>
      <c r="Q31" s="940"/>
      <c r="R31" s="940"/>
      <c r="S31" s="940"/>
      <c r="T31" s="940"/>
      <c r="U31" s="940"/>
      <c r="V31" s="940"/>
      <c r="W31" s="940"/>
      <c r="X31" s="940"/>
      <c r="Y31" s="940"/>
      <c r="Z31" s="940"/>
      <c r="AA31" s="940"/>
      <c r="AB31" s="940"/>
      <c r="AC31" s="940"/>
      <c r="AD31" s="940"/>
      <c r="AE31" s="940"/>
      <c r="AF31" s="940"/>
      <c r="AG31" s="940"/>
      <c r="AH31" s="940"/>
      <c r="AI31" s="940"/>
      <c r="AJ31" s="940"/>
      <c r="AK31" s="805"/>
      <c r="AL31" s="110"/>
      <c r="AM31" s="110"/>
      <c r="AN31" s="110"/>
      <c r="AO31" s="110"/>
      <c r="AP31" s="110"/>
      <c r="AQ31" s="110"/>
      <c r="AR31" s="110"/>
      <c r="AS31" s="110"/>
      <c r="AT31" s="110"/>
      <c r="AU31" s="110"/>
      <c r="AV31" s="110"/>
      <c r="AW31" s="110"/>
      <c r="AX31" s="110"/>
      <c r="AY31" s="110"/>
      <c r="AZ31" s="110"/>
      <c r="BA31" s="110"/>
      <c r="BB31" s="110"/>
      <c r="BC31" s="110"/>
      <c r="BD31" s="110"/>
      <c r="BE31" s="110"/>
      <c r="BF31" s="110"/>
      <c r="BG31" s="110"/>
      <c r="BH31" s="110"/>
      <c r="BI31" s="110"/>
      <c r="BJ31" s="110"/>
      <c r="BK31" s="110"/>
      <c r="BL31" s="110"/>
      <c r="BM31" s="110"/>
      <c r="BN31" s="110"/>
      <c r="BO31" s="110"/>
      <c r="BP31" s="110"/>
      <c r="BQ31" s="110"/>
      <c r="BR31" s="110"/>
      <c r="BS31" s="110"/>
      <c r="BT31" s="110"/>
      <c r="BU31" s="110"/>
      <c r="BV31" s="110"/>
      <c r="BW31" s="110"/>
      <c r="BX31" s="110"/>
      <c r="BY31" s="110"/>
      <c r="BZ31" s="110"/>
      <c r="CA31" s="110"/>
      <c r="CB31" s="110"/>
      <c r="CC31" s="110"/>
      <c r="CD31" s="110"/>
      <c r="CE31" s="110"/>
      <c r="CF31" s="110"/>
      <c r="CG31" s="110"/>
      <c r="CH31" s="110"/>
      <c r="CI31" s="110"/>
      <c r="CJ31" s="110"/>
      <c r="CK31" s="110"/>
      <c r="CL31" s="110"/>
      <c r="CM31" s="110"/>
      <c r="CN31" s="110"/>
      <c r="CO31" s="110"/>
      <c r="CP31" s="110"/>
      <c r="CQ31" s="110"/>
      <c r="CR31" s="110"/>
      <c r="CS31" s="110"/>
      <c r="CT31" s="110"/>
      <c r="CU31" s="110"/>
      <c r="CV31" s="110"/>
      <c r="CW31" s="110"/>
      <c r="CX31" s="110"/>
    </row>
    <row r="32" spans="1:102" ht="15" customHeight="1" x14ac:dyDescent="0.25">
      <c r="G32" s="521"/>
      <c r="H32" s="202" t="str">
        <f>H18&amp;" menurut pemeriksa :"</f>
        <v>PPh dipotong/dipungut oleh pihak lain menurut pemeriksa :</v>
      </c>
      <c r="I32" s="203"/>
      <c r="J32" s="203"/>
      <c r="K32" s="203"/>
      <c r="L32" s="203"/>
      <c r="M32" s="203"/>
      <c r="N32" s="203"/>
      <c r="O32" s="203"/>
      <c r="P32" s="203"/>
      <c r="Q32" s="203"/>
      <c r="R32" s="203"/>
      <c r="S32" s="203"/>
      <c r="T32" s="203"/>
      <c r="U32" s="203"/>
      <c r="V32" s="203"/>
      <c r="W32" s="203"/>
      <c r="X32" s="203"/>
      <c r="Y32" s="203"/>
      <c r="Z32" s="203"/>
      <c r="AA32" s="203"/>
      <c r="AB32" s="203"/>
      <c r="AK32" s="186"/>
      <c r="AL32" s="110"/>
      <c r="AM32" s="110"/>
      <c r="AN32" s="110"/>
      <c r="AO32" s="110"/>
      <c r="AP32" s="110"/>
      <c r="AQ32" s="110"/>
      <c r="AR32" s="110"/>
      <c r="AS32" s="110"/>
      <c r="AT32" s="110"/>
      <c r="AU32" s="110"/>
      <c r="AV32" s="110"/>
      <c r="AW32" s="110"/>
      <c r="AX32" s="110"/>
      <c r="AY32" s="110"/>
      <c r="AZ32" s="110"/>
      <c r="BA32" s="110"/>
      <c r="BB32" s="110"/>
      <c r="BC32" s="110"/>
      <c r="BD32" s="110"/>
      <c r="BE32" s="110"/>
      <c r="BF32" s="110"/>
      <c r="BG32" s="110"/>
      <c r="BH32" s="110"/>
      <c r="BI32" s="110"/>
      <c r="BJ32" s="110"/>
      <c r="BK32" s="110"/>
      <c r="BL32" s="110"/>
      <c r="BM32" s="110"/>
      <c r="BN32" s="110"/>
      <c r="BO32" s="110"/>
      <c r="BP32" s="110"/>
      <c r="BQ32" s="110"/>
      <c r="BR32" s="110"/>
      <c r="BS32" s="110"/>
      <c r="BT32" s="110"/>
      <c r="BU32" s="110"/>
      <c r="BV32" s="110"/>
      <c r="BW32" s="110"/>
      <c r="BX32" s="110"/>
      <c r="BY32" s="110"/>
      <c r="BZ32" s="110"/>
      <c r="CA32" s="110"/>
      <c r="CB32" s="110"/>
      <c r="CC32" s="110"/>
      <c r="CD32" s="110"/>
      <c r="CE32" s="110"/>
      <c r="CF32" s="110"/>
      <c r="CG32" s="110"/>
      <c r="CH32" s="110"/>
      <c r="CI32" s="110"/>
      <c r="CJ32" s="110"/>
      <c r="CK32" s="110"/>
      <c r="CL32" s="110"/>
      <c r="CM32" s="110"/>
      <c r="CN32" s="110"/>
      <c r="CO32" s="110"/>
      <c r="CP32" s="110"/>
      <c r="CQ32" s="110"/>
      <c r="CR32" s="110"/>
      <c r="CS32" s="110"/>
      <c r="CT32" s="110"/>
      <c r="CU32" s="110"/>
      <c r="CV32" s="110"/>
      <c r="CW32" s="110"/>
      <c r="CX32" s="110"/>
    </row>
    <row r="33" spans="7:102" ht="15" customHeight="1" x14ac:dyDescent="0.25">
      <c r="G33" s="521"/>
      <c r="H33" s="202" t="s">
        <v>1681</v>
      </c>
      <c r="I33" s="939" t="s">
        <v>1782</v>
      </c>
      <c r="J33" s="940"/>
      <c r="K33" s="940"/>
      <c r="L33" s="940"/>
      <c r="M33" s="940"/>
      <c r="N33" s="940"/>
      <c r="O33" s="940"/>
      <c r="P33" s="940"/>
      <c r="Q33" s="940"/>
      <c r="R33" s="940"/>
      <c r="S33" s="940"/>
      <c r="T33" s="940"/>
      <c r="U33" s="940"/>
      <c r="V33" s="940"/>
      <c r="W33" s="203" t="s">
        <v>1684</v>
      </c>
      <c r="X33" s="974">
        <f>IF(I34="Tidak Dilakukan Pengujian",X35,
IF(I34=M18,CO18,
IF(I34=M21,CO21,
IF(I34=M24,CO24,"Pilih teknik yang lain"))))</f>
        <v>0</v>
      </c>
      <c r="Y33" s="940"/>
      <c r="Z33" s="940"/>
      <c r="AA33" s="940"/>
      <c r="AB33" s="940"/>
      <c r="AK33" s="186"/>
      <c r="AL33" s="110"/>
      <c r="AM33" s="110"/>
      <c r="AN33" s="110"/>
      <c r="AO33" s="110"/>
      <c r="AP33" s="110"/>
      <c r="AQ33" s="110"/>
      <c r="AR33" s="110"/>
      <c r="AS33" s="110"/>
      <c r="AT33" s="110"/>
      <c r="AU33" s="110"/>
      <c r="AV33" s="110"/>
      <c r="AW33" s="110"/>
      <c r="AX33" s="110"/>
      <c r="AY33" s="110"/>
      <c r="AZ33" s="110"/>
      <c r="BA33" s="110"/>
      <c r="BB33" s="110"/>
      <c r="BC33" s="110"/>
      <c r="BD33" s="110"/>
      <c r="BE33" s="110"/>
      <c r="BF33" s="110"/>
      <c r="BG33" s="110"/>
      <c r="BH33" s="110"/>
      <c r="BI33" s="110"/>
      <c r="BJ33" s="110"/>
      <c r="BK33" s="110"/>
      <c r="BL33" s="110"/>
      <c r="BM33" s="110"/>
      <c r="BN33" s="110"/>
      <c r="BO33" s="110"/>
      <c r="BP33" s="110"/>
      <c r="BQ33" s="110"/>
      <c r="BR33" s="110"/>
      <c r="BS33" s="110"/>
      <c r="BT33" s="110"/>
      <c r="BU33" s="110"/>
      <c r="BV33" s="110"/>
      <c r="BW33" s="110"/>
      <c r="BX33" s="110"/>
      <c r="BY33" s="110"/>
      <c r="BZ33" s="110"/>
      <c r="CA33" s="110"/>
      <c r="CB33" s="110"/>
      <c r="CC33" s="110"/>
      <c r="CD33" s="110"/>
      <c r="CE33" s="110"/>
      <c r="CF33" s="110"/>
      <c r="CG33" s="110"/>
      <c r="CH33" s="110"/>
      <c r="CI33" s="110"/>
      <c r="CJ33" s="110"/>
      <c r="CK33" s="110"/>
      <c r="CL33" s="110"/>
      <c r="CM33" s="110"/>
      <c r="CN33" s="110"/>
      <c r="CO33" s="110"/>
      <c r="CP33" s="110"/>
      <c r="CQ33" s="110"/>
      <c r="CR33" s="110"/>
      <c r="CS33" s="110"/>
      <c r="CT33" s="110"/>
      <c r="CU33" s="110"/>
      <c r="CV33" s="110"/>
      <c r="CW33" s="110"/>
      <c r="CX33" s="110"/>
    </row>
    <row r="34" spans="7:102" ht="15" customHeight="1" x14ac:dyDescent="0.25">
      <c r="G34" s="521"/>
      <c r="H34" s="202"/>
      <c r="I34" s="939" t="s">
        <v>2032</v>
      </c>
      <c r="J34" s="940"/>
      <c r="K34" s="940"/>
      <c r="L34" s="940"/>
      <c r="M34" s="940"/>
      <c r="N34" s="940"/>
      <c r="O34" s="940"/>
      <c r="P34" s="940"/>
      <c r="Q34" s="940"/>
      <c r="R34" s="940"/>
      <c r="S34" s="940"/>
      <c r="T34" s="940"/>
      <c r="U34" s="940"/>
      <c r="V34" s="940"/>
      <c r="W34" s="203"/>
      <c r="X34" s="522"/>
      <c r="Y34" s="522"/>
      <c r="Z34" s="522"/>
      <c r="AA34" s="522"/>
      <c r="AB34" s="522"/>
      <c r="AC34" s="204"/>
      <c r="AD34" s="204"/>
      <c r="AE34" s="204"/>
      <c r="AF34" s="204"/>
      <c r="AG34" s="204"/>
      <c r="AH34" s="204"/>
      <c r="AI34" s="204"/>
      <c r="AJ34" s="204"/>
      <c r="AK34" s="444"/>
      <c r="AL34" s="110"/>
      <c r="AM34" s="110"/>
      <c r="AN34" s="110"/>
      <c r="AO34" s="110"/>
      <c r="AP34" s="110"/>
      <c r="AQ34" s="110"/>
      <c r="AR34" s="110"/>
      <c r="AS34" s="110"/>
      <c r="AT34" s="110"/>
      <c r="AU34" s="110"/>
      <c r="AV34" s="110"/>
      <c r="AW34" s="110"/>
      <c r="AX34" s="110"/>
      <c r="AY34" s="110"/>
      <c r="AZ34" s="110"/>
      <c r="BA34" s="110"/>
      <c r="BB34" s="110"/>
      <c r="BC34" s="110"/>
      <c r="BD34" s="110"/>
      <c r="BE34" s="110"/>
      <c r="BF34" s="110"/>
      <c r="BG34" s="110"/>
      <c r="BH34" s="110"/>
      <c r="BI34" s="110"/>
      <c r="BJ34" s="110"/>
      <c r="BK34" s="110"/>
      <c r="BL34" s="110"/>
      <c r="BM34" s="110"/>
      <c r="BN34" s="110"/>
      <c r="BO34" s="110"/>
      <c r="BP34" s="110"/>
      <c r="BQ34" s="110"/>
      <c r="BR34" s="110"/>
      <c r="BS34" s="110"/>
      <c r="BT34" s="110"/>
      <c r="BU34" s="110"/>
      <c r="BV34" s="110"/>
      <c r="BW34" s="110"/>
      <c r="BX34" s="110"/>
      <c r="BY34" s="110"/>
      <c r="BZ34" s="110"/>
      <c r="CA34" s="110"/>
      <c r="CB34" s="110"/>
      <c r="CC34" s="110"/>
      <c r="CD34" s="110"/>
      <c r="CE34" s="110"/>
      <c r="CF34" s="110"/>
      <c r="CG34" s="110"/>
      <c r="CH34" s="110"/>
      <c r="CI34" s="110"/>
      <c r="CJ34" s="110"/>
      <c r="CK34" s="110"/>
      <c r="CL34" s="110"/>
      <c r="CM34" s="110"/>
      <c r="CN34" s="110"/>
      <c r="CO34" s="110"/>
      <c r="CP34" s="110"/>
      <c r="CQ34" s="110"/>
      <c r="CR34" s="110"/>
      <c r="CS34" s="110"/>
      <c r="CT34" s="110"/>
      <c r="CU34" s="110"/>
      <c r="CV34" s="110"/>
      <c r="CW34" s="110"/>
      <c r="CX34" s="110"/>
    </row>
    <row r="35" spans="7:102" ht="15" customHeight="1" x14ac:dyDescent="0.25">
      <c r="G35" s="521"/>
      <c r="H35" s="202" t="s">
        <v>1681</v>
      </c>
      <c r="I35" s="939" t="s">
        <v>1783</v>
      </c>
      <c r="J35" s="940"/>
      <c r="K35" s="940"/>
      <c r="L35" s="940"/>
      <c r="M35" s="940"/>
      <c r="N35" s="940"/>
      <c r="O35" s="940"/>
      <c r="P35" s="940"/>
      <c r="Q35" s="940"/>
      <c r="R35" s="940"/>
      <c r="S35" s="940"/>
      <c r="T35" s="940"/>
      <c r="U35" s="940"/>
      <c r="V35" s="940"/>
      <c r="W35" s="203" t="s">
        <v>1684</v>
      </c>
      <c r="X35" s="968">
        <f>'M-1'!U32</f>
        <v>0</v>
      </c>
      <c r="Y35" s="794"/>
      <c r="Z35" s="794"/>
      <c r="AA35" s="794"/>
      <c r="AB35" s="794"/>
      <c r="AC35" s="204"/>
      <c r="AD35" s="204"/>
      <c r="AE35" s="204"/>
      <c r="AF35" s="204"/>
      <c r="AG35" s="204"/>
      <c r="AH35" s="204"/>
      <c r="AI35" s="204"/>
      <c r="AJ35" s="204"/>
      <c r="AK35" s="444"/>
      <c r="AL35" s="110"/>
      <c r="AM35" s="110"/>
      <c r="AN35" s="110"/>
      <c r="AO35" s="110"/>
      <c r="AP35" s="110"/>
      <c r="AQ35" s="110"/>
      <c r="AR35" s="110"/>
      <c r="AS35" s="110"/>
      <c r="AT35" s="110"/>
      <c r="AU35" s="110"/>
      <c r="AV35" s="110"/>
      <c r="AW35" s="110"/>
      <c r="AX35" s="110"/>
      <c r="AY35" s="110"/>
      <c r="AZ35" s="110"/>
      <c r="BA35" s="110"/>
      <c r="BB35" s="110"/>
      <c r="BC35" s="110"/>
      <c r="BD35" s="110"/>
      <c r="BE35" s="110"/>
      <c r="BF35" s="110"/>
      <c r="BG35" s="110"/>
      <c r="BH35" s="110"/>
      <c r="BI35" s="110"/>
      <c r="BJ35" s="110"/>
      <c r="BK35" s="110"/>
      <c r="BL35" s="110"/>
      <c r="BM35" s="110"/>
      <c r="BN35" s="110"/>
      <c r="BO35" s="110"/>
      <c r="BP35" s="110"/>
      <c r="BQ35" s="110"/>
      <c r="BR35" s="110"/>
      <c r="BS35" s="110"/>
      <c r="BT35" s="110"/>
      <c r="BU35" s="110"/>
      <c r="BV35" s="110"/>
      <c r="BW35" s="110"/>
      <c r="BX35" s="110"/>
      <c r="BY35" s="110"/>
      <c r="BZ35" s="110"/>
      <c r="CA35" s="110"/>
      <c r="CB35" s="110"/>
      <c r="CC35" s="110"/>
      <c r="CD35" s="110"/>
      <c r="CE35" s="110"/>
      <c r="CF35" s="110"/>
      <c r="CG35" s="110"/>
      <c r="CH35" s="110"/>
      <c r="CI35" s="110"/>
      <c r="CJ35" s="110"/>
      <c r="CK35" s="110"/>
      <c r="CL35" s="110"/>
      <c r="CM35" s="110"/>
      <c r="CN35" s="110"/>
      <c r="CO35" s="110"/>
      <c r="CP35" s="110"/>
      <c r="CQ35" s="110"/>
      <c r="CR35" s="110"/>
      <c r="CS35" s="110"/>
      <c r="CT35" s="110"/>
      <c r="CU35" s="110"/>
      <c r="CV35" s="110"/>
      <c r="CW35" s="110"/>
      <c r="CX35" s="110"/>
    </row>
    <row r="36" spans="7:102" ht="15" customHeight="1" x14ac:dyDescent="0.25">
      <c r="G36" s="521"/>
      <c r="H36" s="202" t="s">
        <v>1772</v>
      </c>
      <c r="I36" s="203"/>
      <c r="J36" s="203"/>
      <c r="K36" s="203"/>
      <c r="L36" s="203"/>
      <c r="M36" s="203"/>
      <c r="N36" s="203"/>
      <c r="O36" s="203"/>
      <c r="P36" s="203"/>
      <c r="Q36" s="203"/>
      <c r="R36" s="203"/>
      <c r="S36" s="203"/>
      <c r="T36" s="203"/>
      <c r="U36" s="203"/>
      <c r="V36" s="203"/>
      <c r="W36" s="203" t="s">
        <v>1684</v>
      </c>
      <c r="X36" s="966">
        <f>X33-X35</f>
        <v>0</v>
      </c>
      <c r="Y36" s="789"/>
      <c r="Z36" s="789"/>
      <c r="AA36" s="789"/>
      <c r="AB36" s="789"/>
      <c r="AC36" s="204"/>
      <c r="AD36" s="204"/>
      <c r="AE36" s="204"/>
      <c r="AF36" s="204"/>
      <c r="AG36" s="204"/>
      <c r="AH36" s="204"/>
      <c r="AI36" s="204"/>
      <c r="AJ36" s="204"/>
      <c r="AK36" s="444"/>
      <c r="AL36" s="110"/>
      <c r="AM36" s="110"/>
      <c r="AN36" s="110"/>
      <c r="AO36" s="110"/>
      <c r="AP36" s="110"/>
      <c r="AQ36" s="110"/>
      <c r="AR36" s="110"/>
      <c r="AS36" s="110"/>
      <c r="AT36" s="110"/>
      <c r="AU36" s="110"/>
      <c r="AV36" s="110"/>
      <c r="AW36" s="110"/>
      <c r="AX36" s="110"/>
      <c r="AY36" s="110"/>
      <c r="AZ36" s="110"/>
      <c r="BA36" s="110"/>
      <c r="BB36" s="110"/>
      <c r="BC36" s="110"/>
      <c r="BD36" s="110"/>
      <c r="BE36" s="110"/>
      <c r="BF36" s="110"/>
      <c r="BG36" s="110"/>
      <c r="BH36" s="110"/>
      <c r="BI36" s="110"/>
      <c r="BJ36" s="110"/>
      <c r="BK36" s="110"/>
      <c r="BL36" s="110"/>
      <c r="BM36" s="110"/>
      <c r="BN36" s="110"/>
      <c r="BO36" s="110"/>
      <c r="BP36" s="110"/>
      <c r="BQ36" s="110"/>
      <c r="BR36" s="110"/>
      <c r="BS36" s="110"/>
      <c r="BT36" s="110"/>
      <c r="BU36" s="110"/>
      <c r="BV36" s="110"/>
      <c r="BW36" s="110"/>
      <c r="BX36" s="110"/>
      <c r="BY36" s="110"/>
      <c r="BZ36" s="110"/>
      <c r="CA36" s="110"/>
      <c r="CB36" s="110"/>
      <c r="CC36" s="110"/>
      <c r="CD36" s="110"/>
      <c r="CE36" s="110"/>
      <c r="CF36" s="110"/>
      <c r="CG36" s="110"/>
      <c r="CH36" s="110"/>
      <c r="CI36" s="110"/>
      <c r="CJ36" s="110"/>
      <c r="CK36" s="110"/>
      <c r="CL36" s="110"/>
      <c r="CM36" s="110"/>
      <c r="CN36" s="110"/>
      <c r="CO36" s="110"/>
      <c r="CP36" s="110"/>
      <c r="CQ36" s="110"/>
      <c r="CR36" s="110"/>
      <c r="CS36" s="110"/>
      <c r="CT36" s="110"/>
      <c r="CU36" s="110"/>
      <c r="CV36" s="110"/>
      <c r="CW36" s="110"/>
      <c r="CX36" s="110"/>
    </row>
    <row r="37" spans="7:102" ht="15" customHeight="1" x14ac:dyDescent="0.25">
      <c r="G37" s="521"/>
      <c r="H37" s="202"/>
      <c r="I37" s="203"/>
      <c r="J37" s="203"/>
      <c r="K37" s="203"/>
      <c r="L37" s="203"/>
      <c r="M37" s="203"/>
      <c r="N37" s="203"/>
      <c r="O37" s="203"/>
      <c r="P37" s="203"/>
      <c r="Q37" s="203"/>
      <c r="R37" s="203"/>
      <c r="S37" s="203"/>
      <c r="T37" s="203"/>
      <c r="U37" s="203"/>
      <c r="V37" s="203"/>
      <c r="W37" s="203"/>
      <c r="X37" s="522"/>
      <c r="Y37" s="522"/>
      <c r="Z37" s="522"/>
      <c r="AA37" s="522"/>
      <c r="AB37" s="522"/>
      <c r="AC37" s="204"/>
      <c r="AD37" s="204"/>
      <c r="AE37" s="204"/>
      <c r="AF37" s="204"/>
      <c r="AG37" s="204"/>
      <c r="AH37" s="204"/>
      <c r="AI37" s="204"/>
      <c r="AJ37" s="204"/>
      <c r="AK37" s="444"/>
      <c r="AL37" s="110"/>
      <c r="AM37" s="110"/>
      <c r="AN37" s="110"/>
      <c r="AO37" s="110"/>
      <c r="AP37" s="110"/>
      <c r="AQ37" s="110"/>
      <c r="AR37" s="110"/>
      <c r="AS37" s="110"/>
      <c r="AT37" s="110"/>
      <c r="AU37" s="110"/>
      <c r="AV37" s="110"/>
      <c r="AW37" s="110"/>
      <c r="AX37" s="110"/>
      <c r="AY37" s="110"/>
      <c r="AZ37" s="110"/>
      <c r="BA37" s="110"/>
      <c r="BB37" s="110"/>
      <c r="BC37" s="110"/>
      <c r="BD37" s="110"/>
      <c r="BE37" s="110"/>
      <c r="BF37" s="110"/>
      <c r="BG37" s="110"/>
      <c r="BH37" s="110"/>
      <c r="BI37" s="110"/>
      <c r="BJ37" s="110"/>
      <c r="BK37" s="110"/>
      <c r="BL37" s="110"/>
      <c r="BM37" s="110"/>
      <c r="BN37" s="110"/>
      <c r="BO37" s="110"/>
      <c r="BP37" s="110"/>
      <c r="BQ37" s="110"/>
      <c r="BR37" s="110"/>
      <c r="BS37" s="110"/>
      <c r="BT37" s="110"/>
      <c r="BU37" s="110"/>
      <c r="BV37" s="110"/>
      <c r="BW37" s="110"/>
      <c r="BX37" s="110"/>
      <c r="BY37" s="110"/>
      <c r="BZ37" s="110"/>
      <c r="CA37" s="110"/>
      <c r="CB37" s="110"/>
      <c r="CC37" s="110"/>
      <c r="CD37" s="110"/>
      <c r="CE37" s="110"/>
      <c r="CF37" s="110"/>
      <c r="CG37" s="110"/>
      <c r="CH37" s="110"/>
      <c r="CI37" s="110"/>
      <c r="CJ37" s="110"/>
      <c r="CK37" s="110"/>
      <c r="CL37" s="110"/>
      <c r="CM37" s="110"/>
      <c r="CN37" s="110"/>
      <c r="CO37" s="110"/>
      <c r="CP37" s="110"/>
      <c r="CQ37" s="110"/>
      <c r="CR37" s="110"/>
      <c r="CS37" s="110"/>
      <c r="CT37" s="110"/>
      <c r="CU37" s="110"/>
      <c r="CV37" s="110"/>
      <c r="CW37" s="110"/>
      <c r="CX37" s="110"/>
    </row>
    <row r="38" spans="7:102" ht="15" customHeight="1" x14ac:dyDescent="0.25">
      <c r="G38" s="521" t="s">
        <v>1784</v>
      </c>
      <c r="H38" s="202" t="s">
        <v>1785</v>
      </c>
      <c r="I38" s="203"/>
      <c r="J38" s="203"/>
      <c r="K38" s="203"/>
      <c r="L38" s="203"/>
      <c r="M38" s="203"/>
      <c r="N38" s="203"/>
      <c r="O38" s="203"/>
      <c r="P38" s="203"/>
      <c r="Q38" s="203"/>
      <c r="R38" s="203"/>
      <c r="S38" s="203"/>
      <c r="T38" s="203"/>
      <c r="U38" s="203"/>
      <c r="V38" s="203"/>
      <c r="W38" s="203"/>
      <c r="X38" s="203"/>
      <c r="Y38" s="203"/>
      <c r="Z38" s="203"/>
      <c r="AA38" s="203"/>
      <c r="AB38" s="203"/>
      <c r="AC38" s="204"/>
      <c r="AD38" s="204"/>
      <c r="AE38" s="204"/>
      <c r="AF38" s="204"/>
      <c r="AG38" s="204"/>
      <c r="AH38" s="204"/>
      <c r="AI38" s="204"/>
      <c r="AJ38" s="204"/>
      <c r="AK38" s="444"/>
      <c r="AL38" s="110"/>
      <c r="AM38" s="110"/>
      <c r="AN38" s="110"/>
      <c r="AO38" s="110"/>
      <c r="AP38" s="110"/>
      <c r="AQ38" s="110"/>
      <c r="AR38" s="110"/>
      <c r="AS38" s="110"/>
      <c r="AT38" s="110"/>
      <c r="AU38" s="110"/>
      <c r="AV38" s="110"/>
      <c r="AW38" s="110"/>
      <c r="AX38" s="110"/>
      <c r="AY38" s="110"/>
      <c r="AZ38" s="110"/>
      <c r="BA38" s="110"/>
      <c r="BB38" s="110"/>
      <c r="BC38" s="110"/>
      <c r="BD38" s="110"/>
      <c r="BE38" s="110"/>
      <c r="BF38" s="110"/>
      <c r="BG38" s="110"/>
      <c r="BH38" s="110"/>
      <c r="BI38" s="110"/>
      <c r="BJ38" s="110"/>
      <c r="BK38" s="110"/>
      <c r="BL38" s="110"/>
      <c r="BM38" s="110"/>
      <c r="BN38" s="110"/>
      <c r="BO38" s="110"/>
      <c r="BP38" s="110"/>
      <c r="BQ38" s="110"/>
      <c r="BR38" s="110"/>
      <c r="BS38" s="110"/>
      <c r="BT38" s="110"/>
      <c r="BU38" s="110"/>
      <c r="BV38" s="110"/>
      <c r="BW38" s="110"/>
      <c r="BX38" s="110"/>
      <c r="BY38" s="110"/>
      <c r="BZ38" s="110"/>
      <c r="CA38" s="110"/>
      <c r="CB38" s="110"/>
      <c r="CC38" s="110"/>
      <c r="CD38" s="110"/>
      <c r="CE38" s="110"/>
      <c r="CF38" s="110"/>
      <c r="CG38" s="110"/>
      <c r="CH38" s="110"/>
      <c r="CI38" s="110"/>
      <c r="CJ38" s="110"/>
      <c r="CK38" s="110"/>
      <c r="CL38" s="110"/>
      <c r="CM38" s="110"/>
      <c r="CN38" s="110"/>
      <c r="CO38" s="110"/>
      <c r="CP38" s="110"/>
      <c r="CQ38" s="110"/>
      <c r="CR38" s="110"/>
      <c r="CS38" s="110"/>
      <c r="CT38" s="110"/>
      <c r="CU38" s="110"/>
      <c r="CV38" s="110"/>
      <c r="CW38" s="110"/>
      <c r="CX38" s="110"/>
    </row>
    <row r="39" spans="7:102" ht="15" customHeight="1" x14ac:dyDescent="0.25">
      <c r="G39" s="521"/>
      <c r="H39" s="972" t="s">
        <v>2032</v>
      </c>
      <c r="I39" s="940"/>
      <c r="J39" s="940"/>
      <c r="K39" s="940"/>
      <c r="L39" s="940"/>
      <c r="M39" s="940"/>
      <c r="N39" s="940"/>
      <c r="O39" s="940"/>
      <c r="P39" s="940"/>
      <c r="Q39" s="940"/>
      <c r="R39" s="940"/>
      <c r="S39" s="940"/>
      <c r="T39" s="940"/>
      <c r="U39" s="940"/>
      <c r="V39" s="940"/>
      <c r="W39" s="940"/>
      <c r="X39" s="940"/>
      <c r="Y39" s="940"/>
      <c r="Z39" s="940"/>
      <c r="AA39" s="940"/>
      <c r="AB39" s="940"/>
      <c r="AC39" s="940"/>
      <c r="AD39" s="940"/>
      <c r="AE39" s="940"/>
      <c r="AF39" s="940"/>
      <c r="AG39" s="940"/>
      <c r="AH39" s="940"/>
      <c r="AI39" s="940"/>
      <c r="AJ39" s="940"/>
      <c r="AK39" s="805"/>
      <c r="AL39" s="110"/>
      <c r="AM39" s="110"/>
      <c r="AN39" s="110"/>
      <c r="AO39" s="110"/>
      <c r="AP39" s="110"/>
      <c r="AQ39" s="110"/>
      <c r="AR39" s="110"/>
      <c r="AS39" s="110"/>
      <c r="AT39" s="110"/>
      <c r="AU39" s="110"/>
      <c r="AV39" s="110"/>
      <c r="AW39" s="110"/>
      <c r="AX39" s="110"/>
      <c r="AY39" s="110"/>
      <c r="AZ39" s="110"/>
      <c r="BA39" s="110"/>
      <c r="BB39" s="110"/>
      <c r="BC39" s="110"/>
      <c r="BD39" s="110"/>
      <c r="BE39" s="110"/>
      <c r="BF39" s="110"/>
      <c r="BG39" s="110"/>
      <c r="BH39" s="110"/>
      <c r="BI39" s="110"/>
      <c r="BJ39" s="110"/>
      <c r="BK39" s="110"/>
      <c r="BL39" s="110"/>
      <c r="BM39" s="110"/>
      <c r="BN39" s="110"/>
      <c r="BO39" s="110"/>
      <c r="BP39" s="110"/>
      <c r="BQ39" s="110"/>
      <c r="BR39" s="110"/>
      <c r="BS39" s="110"/>
      <c r="BT39" s="110"/>
      <c r="BU39" s="110"/>
      <c r="BV39" s="110"/>
      <c r="BW39" s="110"/>
      <c r="BX39" s="110"/>
      <c r="BY39" s="110"/>
      <c r="BZ39" s="110"/>
      <c r="CA39" s="110"/>
      <c r="CB39" s="110"/>
      <c r="CC39" s="110"/>
      <c r="CD39" s="110"/>
      <c r="CE39" s="110"/>
      <c r="CF39" s="110"/>
      <c r="CG39" s="110"/>
      <c r="CH39" s="110"/>
      <c r="CI39" s="110"/>
      <c r="CJ39" s="110"/>
      <c r="CK39" s="110"/>
      <c r="CL39" s="110"/>
      <c r="CM39" s="110"/>
      <c r="CN39" s="110"/>
      <c r="CO39" s="110"/>
      <c r="CP39" s="110"/>
      <c r="CQ39" s="110"/>
      <c r="CR39" s="110"/>
      <c r="CS39" s="110"/>
      <c r="CT39" s="110"/>
      <c r="CU39" s="110"/>
      <c r="CV39" s="110"/>
      <c r="CW39" s="110"/>
      <c r="CX39" s="110"/>
    </row>
    <row r="40" spans="7:102" ht="15" customHeight="1" x14ac:dyDescent="0.25">
      <c r="G40" s="521"/>
      <c r="H40" s="804"/>
      <c r="I40" s="940"/>
      <c r="J40" s="940"/>
      <c r="K40" s="940"/>
      <c r="L40" s="940"/>
      <c r="M40" s="940"/>
      <c r="N40" s="940"/>
      <c r="O40" s="940"/>
      <c r="P40" s="940"/>
      <c r="Q40" s="940"/>
      <c r="R40" s="940"/>
      <c r="S40" s="940"/>
      <c r="T40" s="940"/>
      <c r="U40" s="940"/>
      <c r="V40" s="940"/>
      <c r="W40" s="940"/>
      <c r="X40" s="940"/>
      <c r="Y40" s="940"/>
      <c r="Z40" s="940"/>
      <c r="AA40" s="940"/>
      <c r="AB40" s="940"/>
      <c r="AC40" s="940"/>
      <c r="AD40" s="940"/>
      <c r="AE40" s="940"/>
      <c r="AF40" s="940"/>
      <c r="AG40" s="940"/>
      <c r="AH40" s="940"/>
      <c r="AI40" s="940"/>
      <c r="AJ40" s="940"/>
      <c r="AK40" s="805"/>
      <c r="AL40" s="110"/>
      <c r="AM40" s="110"/>
      <c r="AN40" s="110"/>
      <c r="AO40" s="110"/>
      <c r="AP40" s="110"/>
      <c r="AQ40" s="110"/>
      <c r="AR40" s="110"/>
      <c r="AS40" s="110"/>
      <c r="AT40" s="110"/>
      <c r="AU40" s="110"/>
      <c r="AV40" s="110"/>
      <c r="AW40" s="110"/>
      <c r="AX40" s="110"/>
      <c r="AY40" s="110"/>
      <c r="AZ40" s="110"/>
      <c r="BA40" s="110"/>
      <c r="BB40" s="110"/>
      <c r="BC40" s="110"/>
      <c r="BD40" s="110"/>
      <c r="BE40" s="110"/>
      <c r="BF40" s="110"/>
      <c r="BG40" s="110"/>
      <c r="BH40" s="110"/>
      <c r="BI40" s="110"/>
      <c r="BJ40" s="110"/>
      <c r="BK40" s="110"/>
      <c r="BL40" s="110"/>
      <c r="BM40" s="110"/>
      <c r="BN40" s="110"/>
      <c r="BO40" s="110"/>
      <c r="BP40" s="110"/>
      <c r="BQ40" s="110"/>
      <c r="BR40" s="110"/>
      <c r="BS40" s="110"/>
      <c r="BT40" s="110"/>
      <c r="BU40" s="110"/>
      <c r="BV40" s="110"/>
      <c r="BW40" s="110"/>
      <c r="BX40" s="110"/>
      <c r="BY40" s="110"/>
      <c r="BZ40" s="110"/>
      <c r="CA40" s="110"/>
      <c r="CB40" s="110"/>
      <c r="CC40" s="110"/>
      <c r="CD40" s="110"/>
      <c r="CE40" s="110"/>
      <c r="CF40" s="110"/>
      <c r="CG40" s="110"/>
      <c r="CH40" s="110"/>
      <c r="CI40" s="110"/>
      <c r="CJ40" s="110"/>
      <c r="CK40" s="110"/>
      <c r="CL40" s="110"/>
      <c r="CM40" s="110"/>
      <c r="CN40" s="110"/>
      <c r="CO40" s="110"/>
      <c r="CP40" s="110"/>
      <c r="CQ40" s="110"/>
      <c r="CR40" s="110"/>
      <c r="CS40" s="110"/>
      <c r="CT40" s="110"/>
      <c r="CU40" s="110"/>
      <c r="CV40" s="110"/>
      <c r="CW40" s="110"/>
      <c r="CX40" s="110"/>
    </row>
    <row r="41" spans="7:102" ht="15" customHeight="1" x14ac:dyDescent="0.25">
      <c r="G41" s="521"/>
      <c r="H41" s="804"/>
      <c r="I41" s="940"/>
      <c r="J41" s="940"/>
      <c r="K41" s="940"/>
      <c r="L41" s="940"/>
      <c r="M41" s="940"/>
      <c r="N41" s="940"/>
      <c r="O41" s="940"/>
      <c r="P41" s="940"/>
      <c r="Q41" s="940"/>
      <c r="R41" s="940"/>
      <c r="S41" s="940"/>
      <c r="T41" s="940"/>
      <c r="U41" s="940"/>
      <c r="V41" s="940"/>
      <c r="W41" s="940"/>
      <c r="X41" s="940"/>
      <c r="Y41" s="940"/>
      <c r="Z41" s="940"/>
      <c r="AA41" s="940"/>
      <c r="AB41" s="940"/>
      <c r="AC41" s="940"/>
      <c r="AD41" s="940"/>
      <c r="AE41" s="940"/>
      <c r="AF41" s="940"/>
      <c r="AG41" s="940"/>
      <c r="AH41" s="940"/>
      <c r="AI41" s="940"/>
      <c r="AJ41" s="940"/>
      <c r="AK41" s="805"/>
      <c r="AL41" s="110"/>
      <c r="AM41" s="110"/>
      <c r="AN41" s="110"/>
      <c r="AO41" s="110"/>
      <c r="AP41" s="110"/>
      <c r="AQ41" s="110"/>
      <c r="AR41" s="110"/>
      <c r="AS41" s="110"/>
      <c r="AT41" s="110"/>
      <c r="AU41" s="110"/>
      <c r="AV41" s="110"/>
      <c r="AW41" s="110"/>
      <c r="AX41" s="110"/>
      <c r="AY41" s="110"/>
      <c r="AZ41" s="110"/>
      <c r="BA41" s="110"/>
      <c r="BB41" s="110"/>
      <c r="BC41" s="110"/>
      <c r="BD41" s="110"/>
      <c r="BE41" s="110"/>
      <c r="BF41" s="110"/>
      <c r="BG41" s="110"/>
      <c r="BH41" s="110"/>
      <c r="BI41" s="110"/>
      <c r="BJ41" s="110"/>
      <c r="BK41" s="110"/>
      <c r="BL41" s="110"/>
      <c r="BM41" s="110"/>
      <c r="BN41" s="110"/>
      <c r="BO41" s="110"/>
      <c r="BP41" s="110"/>
      <c r="BQ41" s="110"/>
      <c r="BR41" s="110"/>
      <c r="BS41" s="110"/>
      <c r="BT41" s="110"/>
      <c r="BU41" s="110"/>
      <c r="BV41" s="110"/>
      <c r="BW41" s="110"/>
      <c r="BX41" s="110"/>
      <c r="BY41" s="110"/>
      <c r="BZ41" s="110"/>
      <c r="CA41" s="110"/>
      <c r="CB41" s="110"/>
      <c r="CC41" s="110"/>
      <c r="CD41" s="110"/>
      <c r="CE41" s="110"/>
      <c r="CF41" s="110"/>
      <c r="CG41" s="110"/>
      <c r="CH41" s="110"/>
      <c r="CI41" s="110"/>
      <c r="CJ41" s="110"/>
      <c r="CK41" s="110"/>
      <c r="CL41" s="110"/>
      <c r="CM41" s="110"/>
      <c r="CN41" s="110"/>
      <c r="CO41" s="110"/>
      <c r="CP41" s="110"/>
      <c r="CQ41" s="110"/>
      <c r="CR41" s="110"/>
      <c r="CS41" s="110"/>
      <c r="CT41" s="110"/>
      <c r="CU41" s="110"/>
      <c r="CV41" s="110"/>
      <c r="CW41" s="110"/>
      <c r="CX41" s="110"/>
    </row>
    <row r="42" spans="7:102" ht="15" customHeight="1" x14ac:dyDescent="0.25">
      <c r="G42" s="521"/>
      <c r="H42" s="804"/>
      <c r="I42" s="940"/>
      <c r="J42" s="940"/>
      <c r="K42" s="940"/>
      <c r="L42" s="940"/>
      <c r="M42" s="940"/>
      <c r="N42" s="940"/>
      <c r="O42" s="940"/>
      <c r="P42" s="940"/>
      <c r="Q42" s="940"/>
      <c r="R42" s="940"/>
      <c r="S42" s="940"/>
      <c r="T42" s="940"/>
      <c r="U42" s="940"/>
      <c r="V42" s="940"/>
      <c r="W42" s="940"/>
      <c r="X42" s="940"/>
      <c r="Y42" s="940"/>
      <c r="Z42" s="940"/>
      <c r="AA42" s="940"/>
      <c r="AB42" s="940"/>
      <c r="AC42" s="940"/>
      <c r="AD42" s="940"/>
      <c r="AE42" s="940"/>
      <c r="AF42" s="940"/>
      <c r="AG42" s="940"/>
      <c r="AH42" s="940"/>
      <c r="AI42" s="940"/>
      <c r="AJ42" s="940"/>
      <c r="AK42" s="805"/>
      <c r="AL42" s="110"/>
      <c r="AM42" s="110"/>
      <c r="AN42" s="110"/>
      <c r="AO42" s="110"/>
      <c r="AP42" s="110"/>
      <c r="AQ42" s="110"/>
      <c r="AR42" s="110"/>
      <c r="AS42" s="110"/>
      <c r="AT42" s="110"/>
      <c r="AU42" s="110"/>
      <c r="AV42" s="110"/>
      <c r="AW42" s="110"/>
      <c r="AX42" s="110"/>
      <c r="AY42" s="110"/>
      <c r="AZ42" s="110"/>
      <c r="BA42" s="110"/>
      <c r="BB42" s="110"/>
      <c r="BC42" s="110"/>
      <c r="BD42" s="110"/>
      <c r="BE42" s="110"/>
      <c r="BF42" s="110"/>
      <c r="BG42" s="110"/>
      <c r="BH42" s="110"/>
      <c r="BI42" s="110"/>
      <c r="BJ42" s="110"/>
      <c r="BK42" s="110"/>
      <c r="BL42" s="110"/>
      <c r="BM42" s="110"/>
      <c r="BN42" s="110"/>
      <c r="BO42" s="110"/>
      <c r="BP42" s="110"/>
      <c r="BQ42" s="110"/>
      <c r="BR42" s="110"/>
      <c r="BS42" s="110"/>
      <c r="BT42" s="110"/>
      <c r="BU42" s="110"/>
      <c r="BV42" s="110"/>
      <c r="BW42" s="110"/>
      <c r="BX42" s="110"/>
      <c r="BY42" s="110"/>
      <c r="BZ42" s="110"/>
      <c r="CA42" s="110"/>
      <c r="CB42" s="110"/>
      <c r="CC42" s="110"/>
      <c r="CD42" s="110"/>
      <c r="CE42" s="110"/>
      <c r="CF42" s="110"/>
      <c r="CG42" s="110"/>
      <c r="CH42" s="110"/>
      <c r="CI42" s="110"/>
      <c r="CJ42" s="110"/>
      <c r="CK42" s="110"/>
      <c r="CL42" s="110"/>
      <c r="CM42" s="110"/>
      <c r="CN42" s="110"/>
      <c r="CO42" s="110"/>
      <c r="CP42" s="110"/>
      <c r="CQ42" s="110"/>
      <c r="CR42" s="110"/>
      <c r="CS42" s="110"/>
      <c r="CT42" s="110"/>
      <c r="CU42" s="110"/>
      <c r="CV42" s="110"/>
      <c r="CW42" s="110"/>
      <c r="CX42" s="110"/>
    </row>
    <row r="43" spans="7:102" ht="15" customHeight="1" x14ac:dyDescent="0.25">
      <c r="G43" s="521"/>
      <c r="H43" s="202" t="s">
        <v>1787</v>
      </c>
      <c r="I43" s="203"/>
      <c r="J43" s="203"/>
      <c r="K43" s="203"/>
      <c r="L43" s="203"/>
      <c r="M43" s="203"/>
      <c r="N43" s="203"/>
      <c r="O43" s="203"/>
      <c r="P43" s="203"/>
      <c r="Q43" s="203"/>
      <c r="R43" s="203"/>
      <c r="S43" s="203"/>
      <c r="T43" s="203"/>
      <c r="U43" s="203"/>
      <c r="V43" s="203"/>
      <c r="W43" s="203"/>
      <c r="X43" s="522"/>
      <c r="Y43" s="522"/>
      <c r="Z43" s="522"/>
      <c r="AA43" s="522"/>
      <c r="AB43" s="522"/>
      <c r="AC43" s="435"/>
      <c r="AD43" s="435"/>
      <c r="AE43" s="435"/>
      <c r="AF43" s="435"/>
      <c r="AG43" s="435"/>
      <c r="AH43" s="435"/>
      <c r="AI43" s="435"/>
      <c r="AJ43" s="435"/>
      <c r="AK43" s="437"/>
      <c r="AL43" s="110"/>
      <c r="AM43" s="110"/>
      <c r="AN43" s="110"/>
      <c r="AO43" s="110"/>
      <c r="AP43" s="110"/>
      <c r="AQ43" s="110"/>
      <c r="AR43" s="110"/>
      <c r="AS43" s="110"/>
      <c r="AT43" s="110"/>
      <c r="AU43" s="110"/>
      <c r="AV43" s="110"/>
      <c r="AW43" s="110"/>
      <c r="AX43" s="110"/>
      <c r="AY43" s="110"/>
      <c r="AZ43" s="110"/>
      <c r="BA43" s="110"/>
      <c r="BB43" s="110"/>
      <c r="BC43" s="110"/>
      <c r="BD43" s="110"/>
      <c r="BE43" s="110"/>
      <c r="BF43" s="110"/>
      <c r="BG43" s="110"/>
      <c r="BH43" s="110"/>
      <c r="BI43" s="110"/>
      <c r="BJ43" s="110"/>
      <c r="BK43" s="110"/>
      <c r="BL43" s="110"/>
      <c r="BM43" s="110"/>
      <c r="BN43" s="110"/>
      <c r="BO43" s="110"/>
      <c r="BP43" s="110"/>
      <c r="BQ43" s="110"/>
      <c r="BR43" s="110"/>
      <c r="BS43" s="110"/>
      <c r="BT43" s="110"/>
      <c r="BU43" s="110"/>
      <c r="BV43" s="110"/>
      <c r="BW43" s="110"/>
      <c r="BX43" s="110"/>
      <c r="BY43" s="110"/>
      <c r="BZ43" s="110"/>
      <c r="CA43" s="110"/>
      <c r="CB43" s="110"/>
      <c r="CC43" s="110"/>
      <c r="CD43" s="110"/>
      <c r="CE43" s="110"/>
      <c r="CF43" s="110"/>
      <c r="CG43" s="110"/>
      <c r="CH43" s="110"/>
      <c r="CI43" s="110"/>
      <c r="CJ43" s="110"/>
      <c r="CK43" s="110"/>
      <c r="CL43" s="110"/>
      <c r="CM43" s="110"/>
      <c r="CN43" s="110"/>
      <c r="CO43" s="110"/>
      <c r="CP43" s="110"/>
      <c r="CQ43" s="110"/>
      <c r="CR43" s="110"/>
      <c r="CS43" s="110"/>
      <c r="CT43" s="110"/>
      <c r="CU43" s="110"/>
      <c r="CV43" s="110"/>
      <c r="CW43" s="110"/>
      <c r="CX43" s="110"/>
    </row>
    <row r="44" spans="7:102" ht="15" customHeight="1" x14ac:dyDescent="0.25">
      <c r="G44" s="521"/>
      <c r="H44" s="202" t="s">
        <v>1681</v>
      </c>
      <c r="I44" s="973" t="s">
        <v>2031</v>
      </c>
      <c r="J44" s="940"/>
      <c r="K44" s="940"/>
      <c r="L44" s="940"/>
      <c r="M44" s="940"/>
      <c r="N44" s="940"/>
      <c r="O44" s="940"/>
      <c r="P44" s="940"/>
      <c r="Q44" s="940"/>
      <c r="R44" s="940"/>
      <c r="S44" s="940"/>
      <c r="T44" s="940"/>
      <c r="U44" s="940"/>
      <c r="V44" s="940"/>
      <c r="W44" s="940"/>
      <c r="X44" s="940"/>
      <c r="Y44" s="940"/>
      <c r="Z44" s="940"/>
      <c r="AA44" s="940"/>
      <c r="AB44" s="940"/>
      <c r="AC44" s="435"/>
      <c r="AD44" s="435"/>
      <c r="AE44" s="435"/>
      <c r="AF44" s="435"/>
      <c r="AG44" s="435"/>
      <c r="AH44" s="435"/>
      <c r="AI44" s="435"/>
      <c r="AJ44" s="435"/>
      <c r="AK44" s="437"/>
      <c r="AL44" s="110"/>
      <c r="AM44" s="110"/>
      <c r="AN44" s="110"/>
      <c r="AO44" s="110"/>
      <c r="AP44" s="110"/>
      <c r="AQ44" s="110"/>
      <c r="AR44" s="110"/>
      <c r="AS44" s="110"/>
      <c r="AT44" s="110"/>
      <c r="AU44" s="110"/>
      <c r="AV44" s="110"/>
      <c r="AW44" s="110"/>
      <c r="AX44" s="110"/>
      <c r="AY44" s="110"/>
      <c r="AZ44" s="110"/>
      <c r="BA44" s="110"/>
      <c r="BB44" s="110"/>
      <c r="BC44" s="110"/>
      <c r="BD44" s="110"/>
      <c r="BE44" s="110"/>
      <c r="BF44" s="110"/>
      <c r="BG44" s="110"/>
      <c r="BH44" s="110"/>
      <c r="BI44" s="110"/>
      <c r="BJ44" s="110"/>
      <c r="BK44" s="110"/>
      <c r="BL44" s="110"/>
      <c r="BM44" s="110"/>
      <c r="BN44" s="110"/>
      <c r="BO44" s="110"/>
      <c r="BP44" s="110"/>
      <c r="BQ44" s="110"/>
      <c r="BR44" s="110"/>
      <c r="BS44" s="110"/>
      <c r="BT44" s="110"/>
      <c r="BU44" s="110"/>
      <c r="BV44" s="110"/>
      <c r="BW44" s="110"/>
      <c r="BX44" s="110"/>
      <c r="BY44" s="110"/>
      <c r="BZ44" s="110"/>
      <c r="CA44" s="110"/>
      <c r="CB44" s="110"/>
      <c r="CC44" s="110"/>
      <c r="CD44" s="110"/>
      <c r="CE44" s="110"/>
      <c r="CF44" s="110"/>
      <c r="CG44" s="110"/>
      <c r="CH44" s="110"/>
      <c r="CI44" s="110"/>
      <c r="CJ44" s="110"/>
      <c r="CK44" s="110"/>
      <c r="CL44" s="110"/>
      <c r="CM44" s="110"/>
      <c r="CN44" s="110"/>
      <c r="CO44" s="110"/>
      <c r="CP44" s="110"/>
      <c r="CQ44" s="110"/>
      <c r="CR44" s="110"/>
      <c r="CS44" s="110"/>
      <c r="CT44" s="110"/>
      <c r="CU44" s="110"/>
      <c r="CV44" s="110"/>
      <c r="CW44" s="110"/>
      <c r="CX44" s="110"/>
    </row>
    <row r="45" spans="7:102" ht="15" customHeight="1" x14ac:dyDescent="0.25">
      <c r="G45" s="521"/>
      <c r="H45" s="205"/>
      <c r="I45" s="435"/>
      <c r="W45" s="203"/>
      <c r="X45" s="203"/>
      <c r="Y45" s="203"/>
      <c r="Z45" s="203"/>
      <c r="AA45" s="203"/>
      <c r="AB45" s="203"/>
      <c r="AC45" s="204"/>
      <c r="AD45" s="204"/>
      <c r="AE45" s="204"/>
      <c r="AF45" s="204"/>
      <c r="AG45" s="204"/>
      <c r="AH45" s="204"/>
      <c r="AI45" s="204"/>
      <c r="AJ45" s="204"/>
      <c r="AK45" s="444"/>
      <c r="AL45" s="110"/>
      <c r="AM45" s="110"/>
      <c r="AN45" s="110"/>
      <c r="AO45" s="110"/>
      <c r="AP45" s="110"/>
      <c r="AQ45" s="110"/>
      <c r="AR45" s="110"/>
      <c r="AS45" s="110"/>
      <c r="AT45" s="110"/>
      <c r="AU45" s="110"/>
      <c r="AV45" s="110"/>
      <c r="AW45" s="110"/>
      <c r="AX45" s="110"/>
      <c r="AY45" s="110"/>
      <c r="AZ45" s="110"/>
      <c r="BA45" s="110"/>
      <c r="BB45" s="110"/>
      <c r="BC45" s="110"/>
      <c r="BD45" s="110"/>
      <c r="BE45" s="110"/>
      <c r="BF45" s="110"/>
      <c r="BG45" s="110"/>
      <c r="BH45" s="110"/>
      <c r="BI45" s="110"/>
      <c r="BJ45" s="110"/>
      <c r="BK45" s="110"/>
      <c r="BL45" s="110"/>
      <c r="BM45" s="110"/>
      <c r="BN45" s="110"/>
      <c r="BO45" s="110"/>
      <c r="BP45" s="110"/>
      <c r="BQ45" s="110"/>
      <c r="BR45" s="110"/>
      <c r="BS45" s="110"/>
      <c r="BT45" s="110"/>
      <c r="BU45" s="110"/>
      <c r="BV45" s="110"/>
      <c r="BW45" s="110"/>
      <c r="BX45" s="110"/>
      <c r="BY45" s="110"/>
      <c r="BZ45" s="110"/>
      <c r="CA45" s="110"/>
      <c r="CB45" s="110"/>
      <c r="CC45" s="110"/>
      <c r="CD45" s="110"/>
      <c r="CE45" s="110"/>
      <c r="CF45" s="110"/>
      <c r="CG45" s="110"/>
      <c r="CH45" s="110"/>
      <c r="CI45" s="110"/>
      <c r="CJ45" s="110"/>
      <c r="CK45" s="110"/>
      <c r="CL45" s="110"/>
      <c r="CM45" s="110"/>
      <c r="CN45" s="110"/>
      <c r="CO45" s="110"/>
      <c r="CP45" s="110"/>
      <c r="CQ45" s="110"/>
      <c r="CR45" s="110"/>
      <c r="CS45" s="110"/>
      <c r="CT45" s="110"/>
      <c r="CU45" s="110"/>
      <c r="CV45" s="110"/>
      <c r="CW45" s="110"/>
      <c r="CX45" s="110"/>
    </row>
    <row r="46" spans="7:102" ht="15" customHeight="1" x14ac:dyDescent="0.25">
      <c r="G46" s="521" t="s">
        <v>1788</v>
      </c>
      <c r="H46" s="205" t="s">
        <v>1789</v>
      </c>
      <c r="I46" s="435"/>
      <c r="W46" s="203"/>
      <c r="X46" s="203"/>
      <c r="Y46" s="203"/>
      <c r="Z46" s="203"/>
      <c r="AA46" s="203"/>
      <c r="AB46" s="203"/>
      <c r="AC46" s="204"/>
      <c r="AD46" s="204"/>
      <c r="AE46" s="204"/>
      <c r="AF46" s="204"/>
      <c r="AG46" s="204"/>
      <c r="AH46" s="204"/>
      <c r="AI46" s="204"/>
      <c r="AJ46" s="204"/>
      <c r="AK46" s="444"/>
      <c r="AL46" s="110"/>
      <c r="AM46" s="110"/>
      <c r="AN46" s="110"/>
      <c r="AO46" s="110"/>
      <c r="AP46" s="110"/>
      <c r="AQ46" s="110"/>
      <c r="AR46" s="110"/>
      <c r="AS46" s="110"/>
      <c r="AT46" s="110"/>
      <c r="AU46" s="110"/>
      <c r="AV46" s="110"/>
      <c r="AW46" s="110"/>
      <c r="AX46" s="110"/>
      <c r="AY46" s="110"/>
      <c r="AZ46" s="110"/>
      <c r="BA46" s="110"/>
      <c r="BB46" s="110"/>
      <c r="BC46" s="110"/>
      <c r="BD46" s="110"/>
      <c r="BE46" s="110"/>
      <c r="BF46" s="110"/>
      <c r="BG46" s="110"/>
      <c r="BH46" s="110"/>
      <c r="BI46" s="110"/>
      <c r="BJ46" s="110"/>
      <c r="BK46" s="110"/>
      <c r="BL46" s="110"/>
      <c r="BM46" s="110"/>
      <c r="BN46" s="110"/>
      <c r="BO46" s="110"/>
      <c r="BP46" s="110"/>
      <c r="BQ46" s="110"/>
      <c r="BR46" s="110"/>
      <c r="BS46" s="110"/>
      <c r="BT46" s="110"/>
      <c r="BU46" s="110"/>
      <c r="BV46" s="110"/>
      <c r="BW46" s="110"/>
      <c r="BX46" s="110"/>
      <c r="BY46" s="110"/>
      <c r="BZ46" s="110"/>
      <c r="CA46" s="110"/>
      <c r="CB46" s="110"/>
      <c r="CC46" s="110"/>
      <c r="CD46" s="110"/>
      <c r="CE46" s="110"/>
      <c r="CF46" s="110"/>
      <c r="CG46" s="110"/>
      <c r="CH46" s="110"/>
      <c r="CI46" s="110"/>
      <c r="CJ46" s="110"/>
      <c r="CK46" s="110"/>
      <c r="CL46" s="110"/>
      <c r="CM46" s="110"/>
      <c r="CN46" s="110"/>
      <c r="CO46" s="110"/>
      <c r="CP46" s="110"/>
      <c r="CQ46" s="110"/>
      <c r="CR46" s="110"/>
      <c r="CS46" s="110"/>
      <c r="CT46" s="110"/>
      <c r="CU46" s="110"/>
      <c r="CV46" s="110"/>
      <c r="CW46" s="110"/>
      <c r="CX46" s="110"/>
    </row>
    <row r="47" spans="7:102" ht="15" customHeight="1" x14ac:dyDescent="0.25">
      <c r="G47" s="521"/>
      <c r="H47" s="205">
        <v>1</v>
      </c>
      <c r="I47" s="435"/>
      <c r="W47" s="203"/>
      <c r="X47" s="203"/>
      <c r="Y47" s="203"/>
      <c r="Z47" s="203"/>
      <c r="AA47" s="203"/>
      <c r="AB47" s="203"/>
      <c r="AC47" s="204"/>
      <c r="AD47" s="204"/>
      <c r="AE47" s="204"/>
      <c r="AF47" s="204"/>
      <c r="AG47" s="204"/>
      <c r="AH47" s="204"/>
      <c r="AI47" s="204"/>
      <c r="AJ47" s="204"/>
      <c r="AK47" s="444"/>
      <c r="AL47" s="110"/>
      <c r="AM47" s="110"/>
      <c r="AN47" s="110"/>
      <c r="AO47" s="110"/>
      <c r="AP47" s="110"/>
      <c r="AQ47" s="110"/>
      <c r="AR47" s="110"/>
      <c r="AS47" s="110"/>
      <c r="AT47" s="110"/>
      <c r="AU47" s="110"/>
      <c r="AV47" s="110"/>
      <c r="AW47" s="110"/>
      <c r="AX47" s="110"/>
      <c r="AY47" s="110"/>
      <c r="AZ47" s="110"/>
      <c r="BA47" s="110"/>
      <c r="BB47" s="110"/>
      <c r="BC47" s="110"/>
      <c r="BD47" s="110"/>
      <c r="BE47" s="110"/>
      <c r="BF47" s="110"/>
      <c r="BG47" s="110"/>
      <c r="BH47" s="110"/>
      <c r="BI47" s="110"/>
      <c r="BJ47" s="110"/>
      <c r="BK47" s="110"/>
      <c r="BL47" s="110"/>
      <c r="BM47" s="110"/>
      <c r="BN47" s="110"/>
      <c r="BO47" s="110"/>
      <c r="BP47" s="110"/>
      <c r="BQ47" s="110"/>
      <c r="BR47" s="110"/>
      <c r="BS47" s="110"/>
      <c r="BT47" s="110"/>
      <c r="BU47" s="110"/>
      <c r="BV47" s="110"/>
      <c r="BW47" s="110"/>
      <c r="BX47" s="110"/>
      <c r="BY47" s="110"/>
      <c r="BZ47" s="110"/>
      <c r="CA47" s="110"/>
      <c r="CB47" s="110"/>
      <c r="CC47" s="110"/>
      <c r="CD47" s="110"/>
      <c r="CE47" s="110"/>
      <c r="CF47" s="110"/>
      <c r="CG47" s="110"/>
      <c r="CH47" s="110"/>
      <c r="CI47" s="110"/>
      <c r="CJ47" s="110"/>
      <c r="CK47" s="110"/>
      <c r="CL47" s="110"/>
      <c r="CM47" s="110"/>
      <c r="CN47" s="110"/>
      <c r="CO47" s="110"/>
      <c r="CP47" s="110"/>
      <c r="CQ47" s="110"/>
      <c r="CR47" s="110"/>
      <c r="CS47" s="110"/>
      <c r="CT47" s="110"/>
      <c r="CU47" s="110"/>
      <c r="CV47" s="110"/>
      <c r="CW47" s="110"/>
      <c r="CX47" s="110"/>
    </row>
    <row r="48" spans="7:102" ht="15" customHeight="1" x14ac:dyDescent="0.25">
      <c r="G48" s="521"/>
      <c r="H48" s="205">
        <v>2</v>
      </c>
      <c r="I48" s="435"/>
      <c r="W48" s="203"/>
      <c r="X48" s="203"/>
      <c r="Y48" s="203"/>
      <c r="Z48" s="203"/>
      <c r="AA48" s="203"/>
      <c r="AB48" s="203"/>
      <c r="AC48" s="204"/>
      <c r="AD48" s="204"/>
      <c r="AE48" s="204"/>
      <c r="AF48" s="204"/>
      <c r="AG48" s="204"/>
      <c r="AH48" s="204"/>
      <c r="AI48" s="204"/>
      <c r="AJ48" s="204"/>
      <c r="AK48" s="444"/>
      <c r="AL48" s="110"/>
      <c r="AM48" s="110"/>
      <c r="AN48" s="110"/>
      <c r="AO48" s="110"/>
      <c r="AP48" s="110"/>
      <c r="AQ48" s="110"/>
      <c r="AR48" s="110"/>
      <c r="AS48" s="110"/>
      <c r="AT48" s="110"/>
      <c r="AU48" s="110"/>
      <c r="AV48" s="110"/>
      <c r="AW48" s="110"/>
      <c r="AX48" s="110"/>
      <c r="AY48" s="110"/>
      <c r="AZ48" s="110"/>
      <c r="BA48" s="110"/>
      <c r="BB48" s="110"/>
      <c r="BC48" s="110"/>
      <c r="BD48" s="110"/>
      <c r="BE48" s="110"/>
      <c r="BF48" s="110"/>
      <c r="BG48" s="110"/>
      <c r="BH48" s="110"/>
      <c r="BI48" s="110"/>
      <c r="BJ48" s="110"/>
      <c r="BK48" s="110"/>
      <c r="BL48" s="110"/>
      <c r="BM48" s="110"/>
      <c r="BN48" s="110"/>
      <c r="BO48" s="110"/>
      <c r="BP48" s="110"/>
      <c r="BQ48" s="110"/>
      <c r="BR48" s="110"/>
      <c r="BS48" s="110"/>
      <c r="BT48" s="110"/>
      <c r="BU48" s="110"/>
      <c r="BV48" s="110"/>
      <c r="BW48" s="110"/>
      <c r="BX48" s="110"/>
      <c r="BY48" s="110"/>
      <c r="BZ48" s="110"/>
      <c r="CA48" s="110"/>
      <c r="CB48" s="110"/>
      <c r="CC48" s="110"/>
      <c r="CD48" s="110"/>
      <c r="CE48" s="110"/>
      <c r="CF48" s="110"/>
      <c r="CG48" s="110"/>
      <c r="CH48" s="110"/>
      <c r="CI48" s="110"/>
      <c r="CJ48" s="110"/>
      <c r="CK48" s="110"/>
      <c r="CL48" s="110"/>
      <c r="CM48" s="110"/>
      <c r="CN48" s="110"/>
      <c r="CO48" s="110"/>
      <c r="CP48" s="110"/>
      <c r="CQ48" s="110"/>
      <c r="CR48" s="110"/>
      <c r="CS48" s="110"/>
      <c r="CT48" s="110"/>
      <c r="CU48" s="110"/>
      <c r="CV48" s="110"/>
      <c r="CW48" s="110"/>
      <c r="CX48" s="110"/>
    </row>
    <row r="49" spans="7:102" ht="15" customHeight="1" x14ac:dyDescent="0.25">
      <c r="G49" s="521"/>
      <c r="H49" s="205">
        <v>3</v>
      </c>
      <c r="I49" s="435"/>
      <c r="W49" s="203"/>
      <c r="X49" s="203"/>
      <c r="Y49" s="203"/>
      <c r="Z49" s="203"/>
      <c r="AA49" s="203"/>
      <c r="AB49" s="203"/>
      <c r="AC49" s="204"/>
      <c r="AD49" s="204"/>
      <c r="AE49" s="204"/>
      <c r="AF49" s="204"/>
      <c r="AG49" s="204"/>
      <c r="AH49" s="204"/>
      <c r="AI49" s="204"/>
      <c r="AJ49" s="204"/>
      <c r="AK49" s="444"/>
      <c r="AL49" s="110"/>
      <c r="AM49" s="110"/>
      <c r="AN49" s="110"/>
      <c r="AO49" s="110"/>
      <c r="AP49" s="110"/>
      <c r="AQ49" s="110"/>
      <c r="AR49" s="110"/>
      <c r="AS49" s="110"/>
      <c r="AT49" s="110"/>
      <c r="AU49" s="110"/>
      <c r="AV49" s="110"/>
      <c r="AW49" s="110"/>
      <c r="AX49" s="110"/>
      <c r="AY49" s="110"/>
      <c r="AZ49" s="110"/>
      <c r="BA49" s="110"/>
      <c r="BB49" s="110"/>
      <c r="BC49" s="110"/>
      <c r="BD49" s="110"/>
      <c r="BE49" s="110"/>
      <c r="BF49" s="110"/>
      <c r="BG49" s="110"/>
      <c r="BH49" s="110"/>
      <c r="BI49" s="110"/>
      <c r="BJ49" s="110"/>
      <c r="BK49" s="110"/>
      <c r="BL49" s="110"/>
      <c r="BM49" s="110"/>
      <c r="BN49" s="110"/>
      <c r="BO49" s="110"/>
      <c r="BP49" s="110"/>
      <c r="BQ49" s="110"/>
      <c r="BR49" s="110"/>
      <c r="BS49" s="110"/>
      <c r="BT49" s="110"/>
      <c r="BU49" s="110"/>
      <c r="BV49" s="110"/>
      <c r="BW49" s="110"/>
      <c r="BX49" s="110"/>
      <c r="BY49" s="110"/>
      <c r="BZ49" s="110"/>
      <c r="CA49" s="110"/>
      <c r="CB49" s="110"/>
      <c r="CC49" s="110"/>
      <c r="CD49" s="110"/>
      <c r="CE49" s="110"/>
      <c r="CF49" s="110"/>
      <c r="CG49" s="110"/>
      <c r="CH49" s="110"/>
      <c r="CI49" s="110"/>
      <c r="CJ49" s="110"/>
      <c r="CK49" s="110"/>
      <c r="CL49" s="110"/>
      <c r="CM49" s="110"/>
      <c r="CN49" s="110"/>
      <c r="CO49" s="110"/>
      <c r="CP49" s="110"/>
      <c r="CQ49" s="110"/>
      <c r="CR49" s="110"/>
      <c r="CS49" s="110"/>
      <c r="CT49" s="110"/>
      <c r="CU49" s="110"/>
      <c r="CV49" s="110"/>
      <c r="CW49" s="110"/>
      <c r="CX49" s="110"/>
    </row>
    <row r="50" spans="7:102" ht="15" customHeight="1" x14ac:dyDescent="0.25">
      <c r="G50" s="521"/>
      <c r="H50" s="205"/>
      <c r="I50" s="435"/>
      <c r="W50" s="203"/>
      <c r="X50" s="203"/>
      <c r="Y50" s="203"/>
      <c r="Z50" s="203"/>
      <c r="AA50" s="203"/>
      <c r="AB50" s="203"/>
      <c r="AC50" s="204"/>
      <c r="AD50" s="204"/>
      <c r="AE50" s="204"/>
      <c r="AF50" s="204"/>
      <c r="AG50" s="204"/>
      <c r="AH50" s="204"/>
      <c r="AI50" s="204"/>
      <c r="AJ50" s="204"/>
      <c r="AK50" s="444"/>
      <c r="AL50" s="110"/>
      <c r="AM50" s="110"/>
      <c r="AN50" s="110"/>
      <c r="AO50" s="110"/>
      <c r="AP50" s="110"/>
      <c r="AQ50" s="110"/>
      <c r="AR50" s="110"/>
      <c r="AS50" s="110"/>
      <c r="AT50" s="110"/>
      <c r="AU50" s="110"/>
      <c r="AV50" s="110"/>
      <c r="AW50" s="110"/>
      <c r="AX50" s="110"/>
      <c r="AY50" s="110"/>
      <c r="AZ50" s="110"/>
      <c r="BA50" s="110"/>
      <c r="BB50" s="110"/>
      <c r="BC50" s="110"/>
      <c r="BD50" s="110"/>
      <c r="BE50" s="110"/>
      <c r="BF50" s="110"/>
      <c r="BG50" s="110"/>
      <c r="BH50" s="110"/>
      <c r="BI50" s="110"/>
      <c r="BJ50" s="110"/>
      <c r="BK50" s="110"/>
      <c r="BL50" s="110"/>
      <c r="BM50" s="110"/>
      <c r="BN50" s="110"/>
      <c r="BO50" s="110"/>
      <c r="BP50" s="110"/>
      <c r="BQ50" s="110"/>
      <c r="BR50" s="110"/>
      <c r="BS50" s="110"/>
      <c r="BT50" s="110"/>
      <c r="BU50" s="110"/>
      <c r="BV50" s="110"/>
      <c r="BW50" s="110"/>
      <c r="BX50" s="110"/>
      <c r="BY50" s="110"/>
      <c r="BZ50" s="110"/>
      <c r="CA50" s="110"/>
      <c r="CB50" s="110"/>
      <c r="CC50" s="110"/>
      <c r="CD50" s="110"/>
      <c r="CE50" s="110"/>
      <c r="CF50" s="110"/>
      <c r="CG50" s="110"/>
      <c r="CH50" s="110"/>
      <c r="CI50" s="110"/>
      <c r="CJ50" s="110"/>
      <c r="CK50" s="110"/>
      <c r="CL50" s="110"/>
      <c r="CM50" s="110"/>
      <c r="CN50" s="110"/>
      <c r="CO50" s="110"/>
      <c r="CP50" s="110"/>
      <c r="CQ50" s="110"/>
      <c r="CR50" s="110"/>
      <c r="CS50" s="110"/>
      <c r="CT50" s="110"/>
      <c r="CU50" s="110"/>
      <c r="CV50" s="110"/>
      <c r="CW50" s="110"/>
      <c r="CX50" s="110"/>
    </row>
    <row r="51" spans="7:102" ht="15" customHeight="1" x14ac:dyDescent="0.25">
      <c r="G51" s="521">
        <v>4</v>
      </c>
      <c r="H51" s="205" t="s">
        <v>1790</v>
      </c>
      <c r="I51" s="435"/>
      <c r="W51" s="203"/>
      <c r="X51" s="203"/>
      <c r="Y51" s="203"/>
      <c r="Z51" s="203"/>
      <c r="AA51" s="203"/>
      <c r="AB51" s="203"/>
      <c r="AC51" s="204"/>
      <c r="AD51" s="204"/>
      <c r="AE51" s="204"/>
      <c r="AF51" s="204"/>
      <c r="AG51" s="204"/>
      <c r="AH51" s="204"/>
      <c r="AI51" s="204"/>
      <c r="AJ51" s="204"/>
      <c r="AK51" s="444"/>
      <c r="AL51" s="110"/>
      <c r="AM51" s="110"/>
      <c r="AN51" s="110"/>
      <c r="AO51" s="110"/>
      <c r="AP51" s="110"/>
      <c r="AQ51" s="110"/>
      <c r="AR51" s="110"/>
      <c r="AS51" s="110"/>
      <c r="AT51" s="110"/>
      <c r="AU51" s="110"/>
      <c r="AV51" s="110"/>
      <c r="AW51" s="110"/>
      <c r="AX51" s="110"/>
      <c r="AY51" s="110"/>
      <c r="AZ51" s="110"/>
      <c r="BA51" s="110"/>
      <c r="BB51" s="110"/>
      <c r="BC51" s="110"/>
      <c r="BD51" s="110"/>
      <c r="BE51" s="110"/>
      <c r="BF51" s="110"/>
      <c r="BG51" s="110"/>
      <c r="BH51" s="110"/>
      <c r="BI51" s="110"/>
      <c r="BJ51" s="110"/>
      <c r="BK51" s="110"/>
      <c r="BL51" s="110"/>
      <c r="BM51" s="110"/>
      <c r="BN51" s="110"/>
      <c r="BO51" s="110"/>
      <c r="BP51" s="110"/>
      <c r="BQ51" s="110"/>
      <c r="BR51" s="110"/>
      <c r="BS51" s="110"/>
      <c r="BT51" s="110"/>
      <c r="BU51" s="110"/>
      <c r="BV51" s="110"/>
      <c r="BW51" s="110"/>
      <c r="BX51" s="110"/>
      <c r="BY51" s="110"/>
      <c r="BZ51" s="110"/>
      <c r="CA51" s="110"/>
      <c r="CB51" s="110"/>
      <c r="CC51" s="110"/>
      <c r="CD51" s="110"/>
      <c r="CE51" s="110"/>
      <c r="CF51" s="110"/>
      <c r="CG51" s="110"/>
      <c r="CH51" s="110"/>
      <c r="CI51" s="110"/>
      <c r="CJ51" s="110"/>
      <c r="CK51" s="110"/>
      <c r="CL51" s="110"/>
      <c r="CM51" s="110"/>
      <c r="CN51" s="110"/>
      <c r="CO51" s="110"/>
      <c r="CP51" s="110"/>
      <c r="CQ51" s="110"/>
      <c r="CR51" s="110"/>
      <c r="CS51" s="110"/>
      <c r="CT51" s="110"/>
      <c r="CU51" s="110"/>
      <c r="CV51" s="110"/>
      <c r="CW51" s="110"/>
      <c r="CX51" s="110"/>
    </row>
    <row r="52" spans="7:102" ht="15" customHeight="1" x14ac:dyDescent="0.25">
      <c r="G52" s="521"/>
      <c r="H52" s="205">
        <v>1</v>
      </c>
      <c r="I52" s="435"/>
      <c r="W52" s="203"/>
      <c r="X52" s="203"/>
      <c r="Y52" s="203"/>
      <c r="Z52" s="203"/>
      <c r="AA52" s="203"/>
      <c r="AB52" s="203"/>
      <c r="AC52" s="204"/>
      <c r="AD52" s="204"/>
      <c r="AE52" s="204"/>
      <c r="AF52" s="204"/>
      <c r="AG52" s="204"/>
      <c r="AH52" s="204"/>
      <c r="AI52" s="204"/>
      <c r="AJ52" s="204"/>
      <c r="AK52" s="444"/>
      <c r="AL52" s="110"/>
      <c r="AM52" s="110"/>
      <c r="AN52" s="110"/>
      <c r="AO52" s="110"/>
      <c r="AP52" s="110"/>
      <c r="AQ52" s="110"/>
      <c r="AR52" s="110"/>
      <c r="AS52" s="110"/>
      <c r="AT52" s="110"/>
      <c r="AU52" s="110"/>
      <c r="AV52" s="110"/>
      <c r="AW52" s="110"/>
      <c r="AX52" s="110"/>
      <c r="AY52" s="110"/>
      <c r="AZ52" s="110"/>
      <c r="BA52" s="110"/>
      <c r="BB52" s="110"/>
      <c r="BC52" s="110"/>
      <c r="BD52" s="110"/>
      <c r="BE52" s="110"/>
      <c r="BF52" s="110"/>
      <c r="BG52" s="110"/>
      <c r="BH52" s="110"/>
      <c r="BI52" s="110"/>
      <c r="BJ52" s="110"/>
      <c r="BK52" s="110"/>
      <c r="BL52" s="110"/>
      <c r="BM52" s="110"/>
      <c r="BN52" s="110"/>
      <c r="BO52" s="110"/>
      <c r="BP52" s="110"/>
      <c r="BQ52" s="110"/>
      <c r="BR52" s="110"/>
      <c r="BS52" s="110"/>
      <c r="BT52" s="110"/>
      <c r="BU52" s="110"/>
      <c r="BV52" s="110"/>
      <c r="BW52" s="110"/>
      <c r="BX52" s="110"/>
      <c r="BY52" s="110"/>
      <c r="BZ52" s="110"/>
      <c r="CA52" s="110"/>
      <c r="CB52" s="110"/>
      <c r="CC52" s="110"/>
      <c r="CD52" s="110"/>
      <c r="CE52" s="110"/>
      <c r="CF52" s="110"/>
      <c r="CG52" s="110"/>
      <c r="CH52" s="110"/>
      <c r="CI52" s="110"/>
      <c r="CJ52" s="110"/>
      <c r="CK52" s="110"/>
      <c r="CL52" s="110"/>
      <c r="CM52" s="110"/>
      <c r="CN52" s="110"/>
      <c r="CO52" s="110"/>
      <c r="CP52" s="110"/>
      <c r="CQ52" s="110"/>
      <c r="CR52" s="110"/>
      <c r="CS52" s="110"/>
      <c r="CT52" s="110"/>
      <c r="CU52" s="110"/>
      <c r="CV52" s="110"/>
      <c r="CW52" s="110"/>
      <c r="CX52" s="110"/>
    </row>
    <row r="53" spans="7:102" ht="15" customHeight="1" x14ac:dyDescent="0.25">
      <c r="G53" s="521"/>
      <c r="H53" s="205">
        <v>2</v>
      </c>
      <c r="I53" s="435"/>
      <c r="W53" s="203"/>
      <c r="X53" s="203"/>
      <c r="Y53" s="203"/>
      <c r="Z53" s="203"/>
      <c r="AA53" s="203"/>
      <c r="AB53" s="203"/>
      <c r="AC53" s="204"/>
      <c r="AD53" s="204"/>
      <c r="AE53" s="204"/>
      <c r="AF53" s="204"/>
      <c r="AG53" s="204"/>
      <c r="AH53" s="204"/>
      <c r="AI53" s="204"/>
      <c r="AJ53" s="204"/>
      <c r="AK53" s="444"/>
      <c r="AL53" s="110"/>
      <c r="AM53" s="110"/>
      <c r="AN53" s="110"/>
      <c r="AO53" s="110"/>
      <c r="AP53" s="110"/>
      <c r="AQ53" s="110"/>
      <c r="AR53" s="110"/>
      <c r="AS53" s="110"/>
      <c r="AT53" s="110"/>
      <c r="AU53" s="110"/>
      <c r="AV53" s="110"/>
      <c r="AW53" s="110"/>
      <c r="AX53" s="110"/>
      <c r="AY53" s="110"/>
      <c r="AZ53" s="110"/>
      <c r="BA53" s="110"/>
      <c r="BB53" s="110"/>
      <c r="BC53" s="110"/>
      <c r="BD53" s="110"/>
      <c r="BE53" s="110"/>
      <c r="BF53" s="110"/>
      <c r="BG53" s="110"/>
      <c r="BH53" s="110"/>
      <c r="BI53" s="110"/>
      <c r="BJ53" s="110"/>
      <c r="BK53" s="110"/>
      <c r="BL53" s="110"/>
      <c r="BM53" s="110"/>
      <c r="BN53" s="110"/>
      <c r="BO53" s="110"/>
      <c r="BP53" s="110"/>
      <c r="BQ53" s="110"/>
      <c r="BR53" s="110"/>
      <c r="BS53" s="110"/>
      <c r="BT53" s="110"/>
      <c r="BU53" s="110"/>
      <c r="BV53" s="110"/>
      <c r="BW53" s="110"/>
      <c r="BX53" s="110"/>
      <c r="BY53" s="110"/>
      <c r="BZ53" s="110"/>
      <c r="CA53" s="110"/>
      <c r="CB53" s="110"/>
      <c r="CC53" s="110"/>
      <c r="CD53" s="110"/>
      <c r="CE53" s="110"/>
      <c r="CF53" s="110"/>
      <c r="CG53" s="110"/>
      <c r="CH53" s="110"/>
      <c r="CI53" s="110"/>
      <c r="CJ53" s="110"/>
      <c r="CK53" s="110"/>
      <c r="CL53" s="110"/>
      <c r="CM53" s="110"/>
      <c r="CN53" s="110"/>
      <c r="CO53" s="110"/>
      <c r="CP53" s="110"/>
      <c r="CQ53" s="110"/>
      <c r="CR53" s="110"/>
      <c r="CS53" s="110"/>
      <c r="CT53" s="110"/>
      <c r="CU53" s="110"/>
      <c r="CV53" s="110"/>
      <c r="CW53" s="110"/>
      <c r="CX53" s="110"/>
    </row>
    <row r="54" spans="7:102" ht="15" customHeight="1" x14ac:dyDescent="0.25">
      <c r="G54" s="521"/>
      <c r="H54" s="205">
        <v>3</v>
      </c>
      <c r="I54" s="435"/>
      <c r="W54" s="203"/>
      <c r="X54" s="203"/>
      <c r="Y54" s="203"/>
      <c r="Z54" s="203"/>
      <c r="AA54" s="203"/>
      <c r="AB54" s="203"/>
      <c r="AC54" s="204"/>
      <c r="AD54" s="204"/>
      <c r="AE54" s="204"/>
      <c r="AF54" s="204"/>
      <c r="AG54" s="204"/>
      <c r="AH54" s="204"/>
      <c r="AI54" s="204"/>
      <c r="AJ54" s="204"/>
      <c r="AK54" s="444"/>
      <c r="AL54" s="110"/>
      <c r="AM54" s="110"/>
      <c r="AN54" s="110"/>
      <c r="AO54" s="110"/>
      <c r="AP54" s="110"/>
      <c r="AQ54" s="110"/>
      <c r="AR54" s="110"/>
      <c r="AS54" s="110"/>
      <c r="AT54" s="110"/>
      <c r="AU54" s="110"/>
      <c r="AV54" s="110"/>
      <c r="AW54" s="110"/>
      <c r="AX54" s="110"/>
      <c r="AY54" s="110"/>
      <c r="AZ54" s="110"/>
      <c r="BA54" s="110"/>
      <c r="BB54" s="110"/>
      <c r="BC54" s="110"/>
      <c r="BD54" s="110"/>
      <c r="BE54" s="110"/>
      <c r="BF54" s="110"/>
      <c r="BG54" s="110"/>
      <c r="BH54" s="110"/>
      <c r="BI54" s="110"/>
      <c r="BJ54" s="110"/>
      <c r="BK54" s="110"/>
      <c r="BL54" s="110"/>
      <c r="BM54" s="110"/>
      <c r="BN54" s="110"/>
      <c r="BO54" s="110"/>
      <c r="BP54" s="110"/>
      <c r="BQ54" s="110"/>
      <c r="BR54" s="110"/>
      <c r="BS54" s="110"/>
      <c r="BT54" s="110"/>
      <c r="BU54" s="110"/>
      <c r="BV54" s="110"/>
      <c r="BW54" s="110"/>
      <c r="BX54" s="110"/>
      <c r="BY54" s="110"/>
      <c r="BZ54" s="110"/>
      <c r="CA54" s="110"/>
      <c r="CB54" s="110"/>
      <c r="CC54" s="110"/>
      <c r="CD54" s="110"/>
      <c r="CE54" s="110"/>
      <c r="CF54" s="110"/>
      <c r="CG54" s="110"/>
      <c r="CH54" s="110"/>
      <c r="CI54" s="110"/>
      <c r="CJ54" s="110"/>
      <c r="CK54" s="110"/>
      <c r="CL54" s="110"/>
      <c r="CM54" s="110"/>
      <c r="CN54" s="110"/>
      <c r="CO54" s="110"/>
      <c r="CP54" s="110"/>
      <c r="CQ54" s="110"/>
      <c r="CR54" s="110"/>
      <c r="CS54" s="110"/>
      <c r="CT54" s="110"/>
      <c r="CU54" s="110"/>
      <c r="CV54" s="110"/>
      <c r="CW54" s="110"/>
      <c r="CX54" s="110"/>
    </row>
    <row r="55" spans="7:102" ht="14.25" customHeight="1" x14ac:dyDescent="0.25">
      <c r="G55" s="521"/>
      <c r="H55" s="205"/>
      <c r="I55" s="435"/>
      <c r="W55" s="203"/>
      <c r="X55" s="203"/>
      <c r="Y55" s="203"/>
      <c r="Z55" s="203"/>
      <c r="AA55" s="203"/>
      <c r="AB55" s="203"/>
      <c r="AC55" s="204"/>
      <c r="AD55" s="204"/>
      <c r="AE55" s="204"/>
      <c r="AF55" s="204"/>
      <c r="AG55" s="204"/>
      <c r="AH55" s="204"/>
      <c r="AI55" s="204"/>
      <c r="AJ55" s="204"/>
      <c r="AK55" s="444"/>
      <c r="AL55" s="110"/>
      <c r="AM55" s="110"/>
      <c r="AN55" s="110"/>
      <c r="AO55" s="110"/>
      <c r="AP55" s="110"/>
      <c r="AQ55" s="110"/>
      <c r="AR55" s="110"/>
      <c r="AS55" s="110"/>
      <c r="AT55" s="110"/>
      <c r="AU55" s="110"/>
      <c r="AV55" s="110"/>
      <c r="AW55" s="110"/>
      <c r="AX55" s="110"/>
      <c r="AY55" s="110"/>
      <c r="AZ55" s="110"/>
      <c r="BA55" s="110"/>
      <c r="BB55" s="110"/>
      <c r="BC55" s="110"/>
      <c r="BD55" s="110"/>
      <c r="BE55" s="110"/>
      <c r="BF55" s="110"/>
      <c r="BG55" s="110"/>
      <c r="BH55" s="110"/>
      <c r="BI55" s="110"/>
      <c r="BJ55" s="110"/>
      <c r="BK55" s="110"/>
      <c r="BL55" s="110"/>
      <c r="BM55" s="110"/>
      <c r="BN55" s="110"/>
      <c r="BO55" s="110"/>
      <c r="BP55" s="110"/>
      <c r="BQ55" s="110"/>
      <c r="BR55" s="110"/>
      <c r="BS55" s="110"/>
      <c r="BT55" s="110"/>
      <c r="BU55" s="110"/>
      <c r="BV55" s="110"/>
      <c r="BW55" s="110"/>
      <c r="BX55" s="110"/>
      <c r="BY55" s="110"/>
      <c r="BZ55" s="110"/>
      <c r="CA55" s="110"/>
      <c r="CB55" s="110"/>
      <c r="CC55" s="110"/>
      <c r="CD55" s="110"/>
      <c r="CE55" s="110"/>
      <c r="CF55" s="110"/>
      <c r="CG55" s="110"/>
      <c r="CH55" s="110"/>
      <c r="CI55" s="110"/>
      <c r="CJ55" s="110"/>
      <c r="CK55" s="110"/>
      <c r="CL55" s="110"/>
      <c r="CM55" s="110"/>
      <c r="CN55" s="110"/>
      <c r="CO55" s="110"/>
      <c r="CP55" s="110"/>
      <c r="CQ55" s="110"/>
      <c r="CR55" s="110"/>
      <c r="CS55" s="110"/>
      <c r="CT55" s="110"/>
      <c r="CU55" s="110"/>
      <c r="CV55" s="110"/>
      <c r="CW55" s="110"/>
      <c r="CX55" s="110"/>
    </row>
    <row r="56" spans="7:102" ht="14.25" customHeight="1" x14ac:dyDescent="0.25">
      <c r="G56" s="523"/>
      <c r="H56" s="206"/>
      <c r="I56" s="207"/>
      <c r="J56" s="207"/>
      <c r="K56" s="207"/>
      <c r="L56" s="207"/>
      <c r="M56" s="207"/>
      <c r="N56" s="207"/>
      <c r="O56" s="207"/>
      <c r="P56" s="207"/>
      <c r="Q56" s="207"/>
      <c r="R56" s="207"/>
      <c r="S56" s="207"/>
      <c r="T56" s="207"/>
      <c r="U56" s="207"/>
      <c r="V56" s="207"/>
      <c r="W56" s="207"/>
      <c r="X56" s="207"/>
      <c r="Y56" s="207"/>
      <c r="Z56" s="207"/>
      <c r="AA56" s="207"/>
      <c r="AB56" s="207"/>
      <c r="AC56" s="188"/>
      <c r="AD56" s="440"/>
      <c r="AE56" s="440"/>
      <c r="AF56" s="440"/>
      <c r="AG56" s="440"/>
      <c r="AH56" s="440"/>
      <c r="AI56" s="440"/>
      <c r="AJ56" s="440"/>
      <c r="AK56" s="439"/>
      <c r="AL56" s="110"/>
      <c r="AM56" s="110"/>
      <c r="AN56" s="110"/>
      <c r="AO56" s="110"/>
      <c r="AP56" s="110"/>
      <c r="AQ56" s="110"/>
      <c r="AR56" s="110"/>
      <c r="AS56" s="110"/>
      <c r="AT56" s="110"/>
      <c r="AU56" s="110"/>
      <c r="AV56" s="110"/>
      <c r="AW56" s="110"/>
      <c r="AX56" s="110"/>
      <c r="AY56" s="110"/>
      <c r="AZ56" s="110"/>
      <c r="BA56" s="110"/>
      <c r="BB56" s="110"/>
      <c r="BC56" s="110"/>
      <c r="BD56" s="110"/>
      <c r="BE56" s="110"/>
      <c r="BF56" s="110"/>
      <c r="BG56" s="110"/>
      <c r="BH56" s="110"/>
      <c r="BI56" s="110"/>
      <c r="BJ56" s="110"/>
      <c r="BK56" s="110"/>
      <c r="BL56" s="110"/>
      <c r="BM56" s="110"/>
      <c r="BN56" s="110"/>
      <c r="BO56" s="110"/>
      <c r="BP56" s="110"/>
      <c r="BQ56" s="110"/>
      <c r="BR56" s="110"/>
      <c r="BS56" s="110"/>
      <c r="BT56" s="110"/>
      <c r="BU56" s="110"/>
      <c r="BV56" s="110"/>
      <c r="BW56" s="110"/>
      <c r="BX56" s="110"/>
      <c r="BY56" s="110"/>
      <c r="BZ56" s="110"/>
      <c r="CA56" s="110"/>
      <c r="CB56" s="110"/>
      <c r="CC56" s="110"/>
      <c r="CD56" s="110"/>
      <c r="CE56" s="110"/>
      <c r="CF56" s="110"/>
      <c r="CG56" s="110"/>
      <c r="CH56" s="110"/>
      <c r="CI56" s="110"/>
      <c r="CJ56" s="110"/>
      <c r="CK56" s="110"/>
      <c r="CL56" s="110"/>
      <c r="CM56" s="110"/>
      <c r="CN56" s="110"/>
      <c r="CO56" s="110"/>
      <c r="CP56" s="110"/>
      <c r="CQ56" s="110"/>
      <c r="CR56" s="110"/>
      <c r="CS56" s="110"/>
      <c r="CT56" s="110"/>
      <c r="CU56" s="110"/>
      <c r="CV56" s="110"/>
      <c r="CW56" s="110"/>
      <c r="CX56" s="110"/>
    </row>
    <row r="57" spans="7:102" ht="14.25" customHeight="1" x14ac:dyDescent="0.25">
      <c r="AL57" s="110"/>
      <c r="AM57" s="110"/>
      <c r="AN57" s="110"/>
      <c r="AO57" s="110"/>
      <c r="AP57" s="110"/>
      <c r="AQ57" s="110"/>
      <c r="AR57" s="110"/>
      <c r="AS57" s="110"/>
      <c r="AT57" s="110"/>
      <c r="AU57" s="110"/>
      <c r="AV57" s="110"/>
      <c r="AW57" s="110"/>
      <c r="AX57" s="110"/>
      <c r="AY57" s="110"/>
      <c r="AZ57" s="110"/>
      <c r="BA57" s="110"/>
      <c r="BB57" s="110"/>
      <c r="BC57" s="110"/>
      <c r="BD57" s="110"/>
      <c r="BE57" s="110"/>
      <c r="BF57" s="110"/>
      <c r="BG57" s="110"/>
      <c r="BH57" s="110"/>
      <c r="BI57" s="110"/>
      <c r="BJ57" s="110"/>
      <c r="BK57" s="110"/>
      <c r="BL57" s="110"/>
      <c r="BM57" s="110"/>
      <c r="BN57" s="110"/>
      <c r="BO57" s="110"/>
      <c r="BP57" s="110"/>
      <c r="BQ57" s="110"/>
      <c r="BR57" s="110"/>
      <c r="BS57" s="110"/>
      <c r="BT57" s="110"/>
      <c r="BU57" s="110"/>
      <c r="BV57" s="110"/>
      <c r="BW57" s="110"/>
      <c r="BX57" s="110"/>
      <c r="BY57" s="110"/>
      <c r="BZ57" s="110"/>
      <c r="CA57" s="110"/>
      <c r="CB57" s="110"/>
      <c r="CC57" s="110"/>
      <c r="CD57" s="110"/>
      <c r="CE57" s="110"/>
      <c r="CF57" s="110"/>
      <c r="CG57" s="110"/>
      <c r="CH57" s="110"/>
      <c r="CI57" s="110"/>
      <c r="CJ57" s="110"/>
      <c r="CK57" s="110"/>
      <c r="CL57" s="110"/>
      <c r="CM57" s="110"/>
      <c r="CN57" s="110"/>
      <c r="CO57" s="110"/>
      <c r="CP57" s="110"/>
      <c r="CQ57" s="110"/>
      <c r="CR57" s="110"/>
      <c r="CS57" s="110"/>
      <c r="CT57" s="110"/>
      <c r="CU57" s="110"/>
      <c r="CV57" s="110"/>
      <c r="CW57" s="110"/>
      <c r="CX57" s="110"/>
    </row>
    <row r="58" spans="7:102" ht="14.25" customHeight="1" x14ac:dyDescent="0.25">
      <c r="AL58" s="110"/>
      <c r="AM58" s="110"/>
      <c r="AN58" s="110"/>
      <c r="AO58" s="110"/>
      <c r="AP58" s="110"/>
      <c r="AQ58" s="110"/>
      <c r="AR58" s="110"/>
      <c r="AS58" s="110"/>
      <c r="AT58" s="110"/>
      <c r="AU58" s="110"/>
      <c r="AV58" s="110"/>
      <c r="AW58" s="110"/>
      <c r="AX58" s="110"/>
      <c r="AY58" s="110"/>
      <c r="AZ58" s="110"/>
      <c r="BA58" s="110"/>
      <c r="BB58" s="110"/>
      <c r="BC58" s="110"/>
      <c r="BD58" s="110"/>
      <c r="BE58" s="110"/>
      <c r="BF58" s="110"/>
      <c r="BG58" s="110"/>
      <c r="BH58" s="110"/>
      <c r="BI58" s="110"/>
      <c r="BJ58" s="110"/>
      <c r="BK58" s="110"/>
      <c r="BL58" s="110"/>
      <c r="BM58" s="110"/>
      <c r="BN58" s="110"/>
      <c r="BO58" s="110"/>
      <c r="BP58" s="110"/>
      <c r="BQ58" s="110"/>
      <c r="BR58" s="110"/>
      <c r="BS58" s="110"/>
      <c r="BT58" s="110"/>
      <c r="BU58" s="110"/>
      <c r="BV58" s="110"/>
      <c r="BW58" s="110"/>
      <c r="BX58" s="110"/>
      <c r="BY58" s="110"/>
      <c r="BZ58" s="110"/>
      <c r="CA58" s="110"/>
      <c r="CB58" s="110"/>
      <c r="CC58" s="110"/>
      <c r="CD58" s="110"/>
      <c r="CE58" s="110"/>
      <c r="CF58" s="110"/>
      <c r="CG58" s="110"/>
      <c r="CH58" s="110"/>
      <c r="CI58" s="110"/>
      <c r="CJ58" s="110"/>
      <c r="CK58" s="110"/>
      <c r="CL58" s="110"/>
      <c r="CM58" s="110"/>
      <c r="CN58" s="110"/>
      <c r="CO58" s="110"/>
      <c r="CP58" s="110"/>
      <c r="CQ58" s="110"/>
      <c r="CR58" s="110"/>
      <c r="CS58" s="110"/>
      <c r="CT58" s="110"/>
      <c r="CU58" s="110"/>
      <c r="CV58" s="110"/>
      <c r="CW58" s="110"/>
      <c r="CX58" s="110"/>
    </row>
    <row r="59" spans="7:102" ht="14.25" customHeight="1" x14ac:dyDescent="0.25">
      <c r="AL59" s="110"/>
      <c r="AM59" s="110"/>
      <c r="AN59" s="110"/>
      <c r="AO59" s="110"/>
      <c r="AP59" s="110"/>
      <c r="AQ59" s="110"/>
      <c r="AR59" s="110"/>
      <c r="AS59" s="110"/>
      <c r="AT59" s="110"/>
      <c r="AU59" s="110"/>
      <c r="AV59" s="110"/>
      <c r="AW59" s="110"/>
      <c r="AX59" s="110"/>
      <c r="AY59" s="110"/>
      <c r="AZ59" s="110"/>
      <c r="BA59" s="110"/>
      <c r="BB59" s="110"/>
      <c r="BC59" s="110"/>
      <c r="BD59" s="110"/>
      <c r="BE59" s="110"/>
      <c r="BF59" s="110"/>
      <c r="BG59" s="110"/>
      <c r="BH59" s="110"/>
      <c r="BI59" s="110"/>
      <c r="BJ59" s="110"/>
      <c r="BK59" s="110"/>
      <c r="BL59" s="110"/>
      <c r="BM59" s="110"/>
      <c r="BN59" s="110"/>
      <c r="BO59" s="110"/>
      <c r="BP59" s="110"/>
      <c r="BQ59" s="110"/>
      <c r="BR59" s="110"/>
      <c r="BS59" s="110"/>
      <c r="BT59" s="110"/>
      <c r="BU59" s="110"/>
      <c r="BV59" s="110"/>
      <c r="BW59" s="110"/>
      <c r="BX59" s="110"/>
      <c r="BY59" s="110"/>
      <c r="BZ59" s="110"/>
      <c r="CA59" s="110"/>
      <c r="CB59" s="110"/>
      <c r="CC59" s="110"/>
      <c r="CD59" s="110"/>
      <c r="CE59" s="110"/>
      <c r="CF59" s="110"/>
      <c r="CG59" s="110"/>
      <c r="CH59" s="110"/>
      <c r="CI59" s="110"/>
      <c r="CJ59" s="110"/>
      <c r="CK59" s="110"/>
      <c r="CL59" s="110"/>
      <c r="CM59" s="110"/>
      <c r="CN59" s="110"/>
      <c r="CO59" s="110"/>
      <c r="CP59" s="110"/>
      <c r="CQ59" s="110"/>
      <c r="CR59" s="110"/>
      <c r="CS59" s="110"/>
      <c r="CT59" s="110"/>
      <c r="CU59" s="110"/>
      <c r="CV59" s="110"/>
      <c r="CW59" s="110"/>
      <c r="CX59" s="110"/>
    </row>
    <row r="60" spans="7:102" ht="14.25" customHeight="1" x14ac:dyDescent="0.25">
      <c r="AL60" s="110"/>
      <c r="AM60" s="110"/>
      <c r="AN60" s="110"/>
      <c r="AO60" s="110"/>
      <c r="AP60" s="110"/>
      <c r="AQ60" s="110"/>
      <c r="AR60" s="110"/>
      <c r="AS60" s="110"/>
      <c r="AT60" s="110"/>
      <c r="AU60" s="110"/>
      <c r="AV60" s="110"/>
      <c r="AW60" s="110"/>
      <c r="AX60" s="110"/>
      <c r="AY60" s="110"/>
      <c r="AZ60" s="110"/>
      <c r="BA60" s="110"/>
      <c r="BB60" s="110"/>
      <c r="BC60" s="110"/>
      <c r="BD60" s="110"/>
      <c r="BE60" s="110"/>
      <c r="BF60" s="110"/>
      <c r="BG60" s="110"/>
      <c r="BH60" s="110"/>
      <c r="BI60" s="110"/>
      <c r="BJ60" s="110"/>
      <c r="BK60" s="110"/>
      <c r="BL60" s="110"/>
      <c r="BM60" s="110"/>
      <c r="BN60" s="110"/>
      <c r="BO60" s="110"/>
      <c r="BP60" s="110"/>
      <c r="BQ60" s="110"/>
      <c r="BR60" s="110"/>
      <c r="BS60" s="110"/>
      <c r="BT60" s="110"/>
      <c r="BU60" s="110"/>
      <c r="BV60" s="110"/>
      <c r="BW60" s="110"/>
      <c r="BX60" s="110"/>
      <c r="BY60" s="110"/>
      <c r="BZ60" s="110"/>
      <c r="CA60" s="110"/>
      <c r="CB60" s="110"/>
      <c r="CC60" s="110"/>
      <c r="CD60" s="110"/>
      <c r="CE60" s="110"/>
      <c r="CF60" s="110"/>
      <c r="CG60" s="110"/>
      <c r="CH60" s="110"/>
      <c r="CI60" s="110"/>
      <c r="CJ60" s="110"/>
      <c r="CK60" s="110"/>
      <c r="CL60" s="110"/>
      <c r="CM60" s="110"/>
      <c r="CN60" s="110"/>
      <c r="CO60" s="110"/>
      <c r="CP60" s="110"/>
      <c r="CQ60" s="110"/>
      <c r="CR60" s="110"/>
      <c r="CS60" s="110"/>
      <c r="CT60" s="110"/>
      <c r="CU60" s="110"/>
      <c r="CV60" s="110"/>
      <c r="CW60" s="110"/>
      <c r="CX60" s="110"/>
    </row>
    <row r="61" spans="7:102" ht="14.25" customHeight="1" x14ac:dyDescent="0.25">
      <c r="G61" s="958" t="s">
        <v>1507</v>
      </c>
      <c r="H61" s="764"/>
      <c r="I61" s="764"/>
      <c r="J61" s="764"/>
      <c r="K61" s="764"/>
      <c r="L61" s="764"/>
      <c r="M61" s="764"/>
      <c r="N61" s="764"/>
      <c r="O61" s="764"/>
      <c r="P61" s="764"/>
      <c r="Q61" s="764"/>
      <c r="R61" s="764"/>
      <c r="S61" s="764"/>
      <c r="T61" s="764"/>
      <c r="U61" s="965" t="s">
        <v>1508</v>
      </c>
      <c r="V61" s="764"/>
      <c r="W61" s="764"/>
      <c r="X61" s="764"/>
      <c r="Y61" s="764"/>
      <c r="Z61" s="764"/>
      <c r="AA61" s="764"/>
      <c r="AB61" s="764"/>
      <c r="AC61" s="764"/>
      <c r="AD61" s="764"/>
      <c r="AE61" s="764"/>
      <c r="AF61" s="764"/>
      <c r="AG61" s="764"/>
      <c r="AH61" s="765"/>
      <c r="AL61" s="110"/>
      <c r="AM61" s="110"/>
      <c r="AN61" s="110"/>
      <c r="AO61" s="110"/>
      <c r="AP61" s="110"/>
      <c r="AQ61" s="110"/>
      <c r="AR61" s="110"/>
      <c r="AS61" s="110"/>
      <c r="AT61" s="110"/>
      <c r="AU61" s="110"/>
      <c r="AV61" s="110"/>
      <c r="AW61" s="110"/>
      <c r="AX61" s="110"/>
      <c r="AY61" s="110"/>
      <c r="AZ61" s="110"/>
      <c r="BA61" s="110"/>
      <c r="BB61" s="110"/>
      <c r="BC61" s="110"/>
      <c r="BD61" s="110"/>
      <c r="BE61" s="110"/>
      <c r="BF61" s="110"/>
      <c r="BG61" s="110"/>
      <c r="BH61" s="110"/>
      <c r="BI61" s="110"/>
      <c r="BJ61" s="110"/>
      <c r="BK61" s="110"/>
      <c r="BL61" s="110"/>
      <c r="BM61" s="110"/>
      <c r="BN61" s="110"/>
      <c r="BO61" s="110"/>
      <c r="BP61" s="110"/>
      <c r="BQ61" s="110"/>
      <c r="BR61" s="110"/>
      <c r="BS61" s="110"/>
      <c r="BT61" s="110"/>
      <c r="BU61" s="110"/>
      <c r="BV61" s="110"/>
      <c r="BW61" s="110"/>
      <c r="BX61" s="110"/>
      <c r="BY61" s="110"/>
      <c r="BZ61" s="110"/>
      <c r="CA61" s="110"/>
      <c r="CB61" s="110"/>
      <c r="CC61" s="110"/>
      <c r="CD61" s="110"/>
      <c r="CE61" s="110"/>
      <c r="CF61" s="110"/>
      <c r="CG61" s="110"/>
      <c r="CH61" s="110"/>
      <c r="CI61" s="110"/>
      <c r="CJ61" s="110"/>
      <c r="CK61" s="110"/>
      <c r="CL61" s="110"/>
      <c r="CM61" s="110"/>
      <c r="CN61" s="110"/>
      <c r="CO61" s="110"/>
      <c r="CP61" s="110"/>
      <c r="CQ61" s="110"/>
      <c r="CR61" s="110"/>
      <c r="CS61" s="110"/>
      <c r="CT61" s="110"/>
      <c r="CU61" s="110"/>
      <c r="CV61" s="110"/>
      <c r="CW61" s="110"/>
      <c r="CX61" s="110"/>
    </row>
    <row r="62" spans="7:102" ht="14.25" customHeight="1" x14ac:dyDescent="0.25">
      <c r="G62" s="956" t="s">
        <v>796</v>
      </c>
      <c r="H62" s="794"/>
      <c r="I62" s="794"/>
      <c r="J62" s="794"/>
      <c r="K62" s="794"/>
      <c r="L62" s="794"/>
      <c r="M62" s="958" t="s">
        <v>1511</v>
      </c>
      <c r="N62" s="764"/>
      <c r="O62" s="764"/>
      <c r="P62" s="764"/>
      <c r="Q62" s="965" t="s">
        <v>1510</v>
      </c>
      <c r="R62" s="764"/>
      <c r="S62" s="764"/>
      <c r="T62" s="765"/>
      <c r="U62" s="957" t="s">
        <v>796</v>
      </c>
      <c r="V62" s="794"/>
      <c r="W62" s="794"/>
      <c r="X62" s="794"/>
      <c r="Y62" s="794"/>
      <c r="Z62" s="794"/>
      <c r="AA62" s="965" t="s">
        <v>1511</v>
      </c>
      <c r="AB62" s="764"/>
      <c r="AC62" s="764"/>
      <c r="AD62" s="765"/>
      <c r="AE62" s="965" t="s">
        <v>1510</v>
      </c>
      <c r="AF62" s="764"/>
      <c r="AG62" s="764"/>
      <c r="AH62" s="765"/>
      <c r="AL62" s="110"/>
      <c r="AM62" s="110"/>
      <c r="AN62" s="110"/>
      <c r="AO62" s="110"/>
      <c r="AP62" s="110"/>
      <c r="AQ62" s="110"/>
      <c r="AR62" s="110"/>
      <c r="AS62" s="110"/>
      <c r="AT62" s="110"/>
      <c r="AU62" s="110"/>
      <c r="AV62" s="110"/>
      <c r="AW62" s="110"/>
      <c r="AX62" s="110"/>
      <c r="AY62" s="110"/>
      <c r="AZ62" s="110"/>
      <c r="BA62" s="110"/>
      <c r="BB62" s="110"/>
      <c r="BC62" s="110"/>
      <c r="BD62" s="110"/>
      <c r="BE62" s="110"/>
      <c r="BF62" s="110"/>
      <c r="BG62" s="110"/>
      <c r="BH62" s="110"/>
      <c r="BI62" s="110"/>
      <c r="BJ62" s="110"/>
      <c r="BK62" s="110"/>
      <c r="BL62" s="110"/>
      <c r="BM62" s="110"/>
      <c r="BN62" s="110"/>
      <c r="BO62" s="110"/>
      <c r="BP62" s="110"/>
      <c r="BQ62" s="110"/>
      <c r="BR62" s="110"/>
      <c r="BS62" s="110"/>
      <c r="BT62" s="110"/>
      <c r="BU62" s="110"/>
      <c r="BV62" s="110"/>
      <c r="BW62" s="110"/>
      <c r="BX62" s="110"/>
      <c r="BY62" s="110"/>
      <c r="BZ62" s="110"/>
      <c r="CA62" s="110"/>
      <c r="CB62" s="110"/>
      <c r="CC62" s="110"/>
      <c r="CD62" s="110"/>
      <c r="CE62" s="110"/>
      <c r="CF62" s="110"/>
      <c r="CG62" s="110"/>
      <c r="CH62" s="110"/>
      <c r="CI62" s="110"/>
      <c r="CJ62" s="110"/>
      <c r="CK62" s="110"/>
      <c r="CL62" s="110"/>
      <c r="CM62" s="110"/>
      <c r="CN62" s="110"/>
      <c r="CO62" s="110"/>
      <c r="CP62" s="110"/>
      <c r="CQ62" s="110"/>
      <c r="CR62" s="110"/>
      <c r="CS62" s="110"/>
      <c r="CT62" s="110"/>
      <c r="CU62" s="110"/>
      <c r="CV62" s="110"/>
      <c r="CW62" s="110"/>
      <c r="CX62" s="110"/>
    </row>
    <row r="63" spans="7:102" ht="14.25" customHeight="1" x14ac:dyDescent="0.25">
      <c r="G63" s="184"/>
      <c r="M63" s="184"/>
      <c r="Q63" s="184"/>
      <c r="T63" s="186"/>
      <c r="AA63" s="184"/>
      <c r="AD63" s="186"/>
      <c r="AE63" s="184"/>
      <c r="AH63" s="186"/>
      <c r="AL63" s="110"/>
      <c r="AM63" s="110"/>
      <c r="AN63" s="110"/>
      <c r="AO63" s="110"/>
      <c r="AP63" s="110"/>
      <c r="AQ63" s="110"/>
      <c r="AR63" s="110"/>
      <c r="AS63" s="110"/>
      <c r="AT63" s="110"/>
      <c r="AU63" s="110"/>
      <c r="AV63" s="110"/>
      <c r="AW63" s="110"/>
      <c r="AX63" s="110"/>
      <c r="AY63" s="110"/>
      <c r="AZ63" s="110"/>
      <c r="BA63" s="110"/>
      <c r="BB63" s="110"/>
      <c r="BC63" s="110"/>
      <c r="BD63" s="110"/>
      <c r="BE63" s="110"/>
      <c r="BF63" s="110"/>
      <c r="BG63" s="110"/>
      <c r="BH63" s="110"/>
      <c r="BI63" s="110"/>
      <c r="BJ63" s="110"/>
      <c r="BK63" s="110"/>
      <c r="BL63" s="110"/>
      <c r="BM63" s="110"/>
      <c r="BN63" s="110"/>
      <c r="BO63" s="110"/>
      <c r="BP63" s="110"/>
      <c r="BQ63" s="110"/>
      <c r="BR63" s="110"/>
      <c r="BS63" s="110"/>
      <c r="BT63" s="110"/>
      <c r="BU63" s="110"/>
      <c r="BV63" s="110"/>
      <c r="BW63" s="110"/>
      <c r="BX63" s="110"/>
      <c r="BY63" s="110"/>
      <c r="BZ63" s="110"/>
      <c r="CA63" s="110"/>
      <c r="CB63" s="110"/>
      <c r="CC63" s="110"/>
      <c r="CD63" s="110"/>
      <c r="CE63" s="110"/>
      <c r="CF63" s="110"/>
      <c r="CG63" s="110"/>
      <c r="CH63" s="110"/>
      <c r="CI63" s="110"/>
      <c r="CJ63" s="110"/>
      <c r="CK63" s="110"/>
      <c r="CL63" s="110"/>
      <c r="CM63" s="110"/>
      <c r="CN63" s="110"/>
      <c r="CO63" s="110"/>
      <c r="CP63" s="110"/>
      <c r="CQ63" s="110"/>
      <c r="CR63" s="110"/>
      <c r="CS63" s="110"/>
      <c r="CT63" s="110"/>
      <c r="CU63" s="110"/>
      <c r="CV63" s="110"/>
      <c r="CW63" s="110"/>
      <c r="CX63" s="110"/>
    </row>
    <row r="64" spans="7:102" ht="14.25" customHeight="1" x14ac:dyDescent="0.25">
      <c r="G64" s="294" t="s">
        <v>1681</v>
      </c>
      <c r="H64" s="295"/>
      <c r="I64" s="295"/>
      <c r="J64" s="295"/>
      <c r="K64" s="295"/>
      <c r="L64" s="295"/>
      <c r="M64" s="294"/>
      <c r="N64" s="295"/>
      <c r="O64" s="295"/>
      <c r="P64" s="295"/>
      <c r="Q64" s="294"/>
      <c r="R64" s="295"/>
      <c r="S64" s="295"/>
      <c r="T64" s="296"/>
      <c r="U64" s="294" t="s">
        <v>1681</v>
      </c>
      <c r="V64" s="295"/>
      <c r="W64" s="295"/>
      <c r="X64" s="295"/>
      <c r="Y64" s="295"/>
      <c r="Z64" s="295"/>
      <c r="AA64" s="294"/>
      <c r="AB64" s="295"/>
      <c r="AC64" s="295"/>
      <c r="AD64" s="296"/>
      <c r="AE64" s="294"/>
      <c r="AF64" s="295"/>
      <c r="AG64" s="295"/>
      <c r="AH64" s="296"/>
      <c r="AL64" s="110"/>
      <c r="AM64" s="110"/>
      <c r="AN64" s="110"/>
      <c r="AO64" s="110"/>
      <c r="AP64" s="110"/>
      <c r="AQ64" s="110"/>
      <c r="AR64" s="110"/>
      <c r="AS64" s="110"/>
      <c r="AT64" s="110"/>
      <c r="AU64" s="110"/>
      <c r="AV64" s="110"/>
      <c r="AW64" s="110"/>
      <c r="AX64" s="110"/>
      <c r="AY64" s="110"/>
      <c r="AZ64" s="110"/>
      <c r="BA64" s="110"/>
      <c r="BB64" s="110"/>
      <c r="BC64" s="110"/>
      <c r="BD64" s="110"/>
      <c r="BE64" s="110"/>
      <c r="BF64" s="110"/>
      <c r="BG64" s="110"/>
      <c r="BH64" s="110"/>
      <c r="BI64" s="110"/>
      <c r="BJ64" s="110"/>
      <c r="BK64" s="110"/>
      <c r="BL64" s="110"/>
      <c r="BM64" s="110"/>
      <c r="BN64" s="110"/>
      <c r="BO64" s="110"/>
      <c r="BP64" s="110"/>
      <c r="BQ64" s="110"/>
      <c r="BR64" s="110"/>
      <c r="BS64" s="110"/>
      <c r="BT64" s="110"/>
      <c r="BU64" s="110"/>
      <c r="BV64" s="110"/>
      <c r="BW64" s="110"/>
      <c r="BX64" s="110"/>
      <c r="BY64" s="110"/>
      <c r="BZ64" s="110"/>
      <c r="CA64" s="110"/>
      <c r="CB64" s="110"/>
      <c r="CC64" s="110"/>
      <c r="CD64" s="110"/>
      <c r="CE64" s="110"/>
      <c r="CF64" s="110"/>
      <c r="CG64" s="110"/>
      <c r="CH64" s="110"/>
      <c r="CI64" s="110"/>
      <c r="CJ64" s="110"/>
      <c r="CK64" s="110"/>
      <c r="CL64" s="110"/>
      <c r="CM64" s="110"/>
      <c r="CN64" s="110"/>
      <c r="CO64" s="110"/>
      <c r="CP64" s="110"/>
      <c r="CQ64" s="110"/>
      <c r="CR64" s="110"/>
      <c r="CS64" s="110"/>
      <c r="CT64" s="110"/>
      <c r="CU64" s="110"/>
      <c r="CV64" s="110"/>
      <c r="CW64" s="110"/>
      <c r="CX64" s="110"/>
    </row>
    <row r="65" spans="7:102" ht="14.25" customHeight="1" x14ac:dyDescent="0.25">
      <c r="G65" s="294" t="s">
        <v>1681</v>
      </c>
      <c r="H65" s="295"/>
      <c r="I65" s="295"/>
      <c r="J65" s="295"/>
      <c r="K65" s="295"/>
      <c r="L65" s="295"/>
      <c r="M65" s="294"/>
      <c r="N65" s="295"/>
      <c r="O65" s="295"/>
      <c r="P65" s="295"/>
      <c r="Q65" s="294"/>
      <c r="R65" s="295"/>
      <c r="S65" s="295"/>
      <c r="T65" s="296"/>
      <c r="U65" s="294"/>
      <c r="V65" s="295"/>
      <c r="W65" s="295"/>
      <c r="X65" s="295"/>
      <c r="Y65" s="295"/>
      <c r="Z65" s="295"/>
      <c r="AA65" s="294"/>
      <c r="AB65" s="295"/>
      <c r="AC65" s="295"/>
      <c r="AD65" s="296"/>
      <c r="AE65" s="294"/>
      <c r="AF65" s="295"/>
      <c r="AG65" s="295"/>
      <c r="AH65" s="296"/>
      <c r="AL65" s="110"/>
      <c r="AM65" s="110"/>
      <c r="AN65" s="110"/>
      <c r="AO65" s="110"/>
      <c r="AP65" s="110"/>
      <c r="AQ65" s="110"/>
      <c r="AR65" s="110"/>
      <c r="AS65" s="110"/>
      <c r="AT65" s="110"/>
      <c r="AU65" s="110"/>
      <c r="AV65" s="110"/>
      <c r="AW65" s="110"/>
      <c r="AX65" s="110"/>
      <c r="AY65" s="110"/>
      <c r="AZ65" s="110"/>
      <c r="BA65" s="110"/>
      <c r="BB65" s="110"/>
      <c r="BC65" s="110"/>
      <c r="BD65" s="110"/>
      <c r="BE65" s="110"/>
      <c r="BF65" s="110"/>
      <c r="BG65" s="110"/>
      <c r="BH65" s="110"/>
      <c r="BI65" s="110"/>
      <c r="BJ65" s="110"/>
      <c r="BK65" s="110"/>
      <c r="BL65" s="110"/>
      <c r="BM65" s="110"/>
      <c r="BN65" s="110"/>
      <c r="BO65" s="110"/>
      <c r="BP65" s="110"/>
      <c r="BQ65" s="110"/>
      <c r="BR65" s="110"/>
      <c r="BS65" s="110"/>
      <c r="BT65" s="110"/>
      <c r="BU65" s="110"/>
      <c r="BV65" s="110"/>
      <c r="BW65" s="110"/>
      <c r="BX65" s="110"/>
      <c r="BY65" s="110"/>
      <c r="BZ65" s="110"/>
      <c r="CA65" s="110"/>
      <c r="CB65" s="110"/>
      <c r="CC65" s="110"/>
      <c r="CD65" s="110"/>
      <c r="CE65" s="110"/>
      <c r="CF65" s="110"/>
      <c r="CG65" s="110"/>
      <c r="CH65" s="110"/>
      <c r="CI65" s="110"/>
      <c r="CJ65" s="110"/>
      <c r="CK65" s="110"/>
      <c r="CL65" s="110"/>
      <c r="CM65" s="110"/>
      <c r="CN65" s="110"/>
      <c r="CO65" s="110"/>
      <c r="CP65" s="110"/>
      <c r="CQ65" s="110"/>
      <c r="CR65" s="110"/>
      <c r="CS65" s="110"/>
      <c r="CT65" s="110"/>
      <c r="CU65" s="110"/>
      <c r="CV65" s="110"/>
      <c r="CW65" s="110"/>
      <c r="CX65" s="110"/>
    </row>
    <row r="66" spans="7:102" ht="14.25" customHeight="1" x14ac:dyDescent="0.25">
      <c r="G66" s="294" t="s">
        <v>1681</v>
      </c>
      <c r="H66" s="295"/>
      <c r="I66" s="295"/>
      <c r="J66" s="295"/>
      <c r="K66" s="295"/>
      <c r="L66" s="295"/>
      <c r="M66" s="294"/>
      <c r="N66" s="295"/>
      <c r="O66" s="295"/>
      <c r="P66" s="295"/>
      <c r="Q66" s="294"/>
      <c r="R66" s="295"/>
      <c r="S66" s="295"/>
      <c r="T66" s="296"/>
      <c r="U66" s="294"/>
      <c r="V66" s="295"/>
      <c r="W66" s="295"/>
      <c r="X66" s="295"/>
      <c r="Y66" s="295"/>
      <c r="Z66" s="295"/>
      <c r="AA66" s="294"/>
      <c r="AB66" s="295"/>
      <c r="AC66" s="295"/>
      <c r="AD66" s="296"/>
      <c r="AE66" s="294"/>
      <c r="AF66" s="295"/>
      <c r="AG66" s="295"/>
      <c r="AH66" s="296"/>
      <c r="AL66" s="110"/>
      <c r="AM66" s="110"/>
      <c r="AN66" s="110"/>
      <c r="AO66" s="110"/>
      <c r="AP66" s="110"/>
      <c r="AQ66" s="110"/>
      <c r="AR66" s="110"/>
      <c r="AS66" s="110"/>
      <c r="AT66" s="110"/>
      <c r="AU66" s="110"/>
      <c r="AV66" s="110"/>
      <c r="AW66" s="110"/>
      <c r="AX66" s="110"/>
      <c r="AY66" s="110"/>
      <c r="AZ66" s="110"/>
      <c r="BA66" s="110"/>
      <c r="BB66" s="110"/>
      <c r="BC66" s="110"/>
      <c r="BD66" s="110"/>
      <c r="BE66" s="110"/>
      <c r="BF66" s="110"/>
      <c r="BG66" s="110"/>
      <c r="BH66" s="110"/>
      <c r="BI66" s="110"/>
      <c r="BJ66" s="110"/>
      <c r="BK66" s="110"/>
      <c r="BL66" s="110"/>
      <c r="BM66" s="110"/>
      <c r="BN66" s="110"/>
      <c r="BO66" s="110"/>
      <c r="BP66" s="110"/>
      <c r="BQ66" s="110"/>
      <c r="BR66" s="110"/>
      <c r="BS66" s="110"/>
      <c r="BT66" s="110"/>
      <c r="BU66" s="110"/>
      <c r="BV66" s="110"/>
      <c r="BW66" s="110"/>
      <c r="BX66" s="110"/>
      <c r="BY66" s="110"/>
      <c r="BZ66" s="110"/>
      <c r="CA66" s="110"/>
      <c r="CB66" s="110"/>
      <c r="CC66" s="110"/>
      <c r="CD66" s="110"/>
      <c r="CE66" s="110"/>
      <c r="CF66" s="110"/>
      <c r="CG66" s="110"/>
      <c r="CH66" s="110"/>
      <c r="CI66" s="110"/>
      <c r="CJ66" s="110"/>
      <c r="CK66" s="110"/>
      <c r="CL66" s="110"/>
      <c r="CM66" s="110"/>
      <c r="CN66" s="110"/>
      <c r="CO66" s="110"/>
      <c r="CP66" s="110"/>
      <c r="CQ66" s="110"/>
      <c r="CR66" s="110"/>
      <c r="CS66" s="110"/>
      <c r="CT66" s="110"/>
      <c r="CU66" s="110"/>
      <c r="CV66" s="110"/>
      <c r="CW66" s="110"/>
      <c r="CX66" s="110"/>
    </row>
    <row r="67" spans="7:102" ht="14.25" customHeight="1" x14ac:dyDescent="0.25">
      <c r="G67" s="294" t="s">
        <v>1681</v>
      </c>
      <c r="H67" s="295"/>
      <c r="I67" s="295"/>
      <c r="J67" s="295"/>
      <c r="K67" s="295"/>
      <c r="L67" s="295"/>
      <c r="M67" s="294"/>
      <c r="N67" s="295"/>
      <c r="O67" s="295"/>
      <c r="P67" s="295"/>
      <c r="Q67" s="294"/>
      <c r="R67" s="295"/>
      <c r="S67" s="295"/>
      <c r="T67" s="296"/>
      <c r="U67" s="294"/>
      <c r="V67" s="295"/>
      <c r="W67" s="295"/>
      <c r="X67" s="295"/>
      <c r="Y67" s="295"/>
      <c r="Z67" s="295"/>
      <c r="AA67" s="294"/>
      <c r="AB67" s="295"/>
      <c r="AC67" s="295"/>
      <c r="AD67" s="296"/>
      <c r="AE67" s="294"/>
      <c r="AF67" s="295"/>
      <c r="AG67" s="295"/>
      <c r="AH67" s="296"/>
      <c r="AI67" s="110"/>
      <c r="AJ67" s="110"/>
      <c r="AK67" s="110"/>
      <c r="AL67" s="110"/>
      <c r="AM67" s="110"/>
      <c r="AN67" s="110"/>
      <c r="AO67" s="110"/>
      <c r="AP67" s="110"/>
      <c r="AQ67" s="110"/>
      <c r="AR67" s="110"/>
      <c r="AS67" s="110"/>
      <c r="AT67" s="110"/>
      <c r="AU67" s="110"/>
      <c r="AV67" s="110"/>
      <c r="AW67" s="110"/>
      <c r="AX67" s="110"/>
      <c r="AY67" s="110"/>
      <c r="AZ67" s="110"/>
      <c r="BA67" s="110"/>
      <c r="BB67" s="110"/>
      <c r="BC67" s="110"/>
      <c r="BD67" s="110"/>
      <c r="BE67" s="110"/>
      <c r="BF67" s="110"/>
      <c r="BG67" s="110"/>
      <c r="BH67" s="110"/>
      <c r="BI67" s="110"/>
      <c r="BJ67" s="110"/>
      <c r="BK67" s="110"/>
      <c r="BL67" s="110"/>
      <c r="BM67" s="110"/>
      <c r="BN67" s="110"/>
      <c r="BO67" s="110"/>
      <c r="BP67" s="110"/>
      <c r="BQ67" s="110"/>
      <c r="BR67" s="110"/>
      <c r="BS67" s="110"/>
      <c r="BT67" s="110"/>
      <c r="BU67" s="110"/>
      <c r="BV67" s="110"/>
      <c r="BW67" s="110"/>
      <c r="BX67" s="110"/>
      <c r="BY67" s="110"/>
      <c r="BZ67" s="110"/>
      <c r="CA67" s="110"/>
      <c r="CB67" s="110"/>
      <c r="CC67" s="110"/>
      <c r="CD67" s="110"/>
      <c r="CE67" s="110"/>
      <c r="CF67" s="110"/>
      <c r="CG67" s="110"/>
      <c r="CH67" s="110"/>
      <c r="CI67" s="110"/>
      <c r="CJ67" s="110"/>
      <c r="CK67" s="110"/>
      <c r="CL67" s="110"/>
      <c r="CM67" s="110"/>
      <c r="CN67" s="110"/>
      <c r="CO67" s="110"/>
      <c r="CP67" s="110"/>
      <c r="CQ67" s="110"/>
      <c r="CR67" s="110"/>
      <c r="CS67" s="110"/>
      <c r="CT67" s="110"/>
      <c r="CU67" s="110"/>
      <c r="CV67" s="110"/>
      <c r="CW67" s="110"/>
      <c r="CX67" s="110"/>
    </row>
    <row r="68" spans="7:102" ht="14.25" customHeight="1" x14ac:dyDescent="0.25">
      <c r="G68" s="294" t="s">
        <v>1681</v>
      </c>
      <c r="H68" s="295"/>
      <c r="I68" s="295"/>
      <c r="J68" s="295"/>
      <c r="K68" s="295"/>
      <c r="L68" s="295"/>
      <c r="M68" s="294"/>
      <c r="N68" s="295"/>
      <c r="O68" s="295"/>
      <c r="P68" s="295"/>
      <c r="Q68" s="294"/>
      <c r="R68" s="295"/>
      <c r="S68" s="295"/>
      <c r="T68" s="296"/>
      <c r="U68" s="294"/>
      <c r="V68" s="295"/>
      <c r="W68" s="295"/>
      <c r="X68" s="295"/>
      <c r="Y68" s="295"/>
      <c r="Z68" s="295"/>
      <c r="AA68" s="294"/>
      <c r="AB68" s="295"/>
      <c r="AC68" s="295"/>
      <c r="AD68" s="296"/>
      <c r="AE68" s="294"/>
      <c r="AF68" s="295"/>
      <c r="AG68" s="295"/>
      <c r="AH68" s="296"/>
      <c r="AI68" s="110"/>
      <c r="AJ68" s="110"/>
      <c r="AK68" s="110"/>
      <c r="AL68" s="110"/>
      <c r="AM68" s="110"/>
      <c r="AN68" s="110"/>
      <c r="AO68" s="110"/>
      <c r="AP68" s="110"/>
      <c r="AQ68" s="110"/>
      <c r="AR68" s="110"/>
      <c r="AS68" s="110"/>
      <c r="AT68" s="110"/>
      <c r="AU68" s="110"/>
      <c r="AV68" s="110"/>
      <c r="AW68" s="110"/>
      <c r="AX68" s="110"/>
      <c r="AY68" s="110"/>
      <c r="AZ68" s="110"/>
      <c r="BA68" s="110"/>
      <c r="BB68" s="110"/>
      <c r="BC68" s="110"/>
      <c r="BD68" s="110"/>
      <c r="BE68" s="110"/>
      <c r="BF68" s="110"/>
      <c r="BG68" s="110"/>
      <c r="BH68" s="110"/>
      <c r="BI68" s="110"/>
      <c r="BJ68" s="110"/>
      <c r="BK68" s="110"/>
      <c r="BL68" s="110"/>
      <c r="BM68" s="110"/>
      <c r="BN68" s="110"/>
      <c r="BO68" s="110"/>
      <c r="BP68" s="110"/>
      <c r="BQ68" s="110"/>
      <c r="BR68" s="110"/>
      <c r="BS68" s="110"/>
      <c r="BT68" s="110"/>
      <c r="BU68" s="110"/>
      <c r="BV68" s="110"/>
      <c r="BW68" s="110"/>
      <c r="BX68" s="110"/>
      <c r="BY68" s="110"/>
      <c r="BZ68" s="110"/>
      <c r="CA68" s="110"/>
      <c r="CB68" s="110"/>
      <c r="CC68" s="110"/>
      <c r="CD68" s="110"/>
      <c r="CE68" s="110"/>
      <c r="CF68" s="110"/>
      <c r="CG68" s="110"/>
      <c r="CH68" s="110"/>
      <c r="CI68" s="110"/>
      <c r="CJ68" s="110"/>
      <c r="CK68" s="110"/>
      <c r="CL68" s="110"/>
      <c r="CM68" s="110"/>
      <c r="CN68" s="110"/>
      <c r="CO68" s="110"/>
      <c r="CP68" s="110"/>
      <c r="CQ68" s="110"/>
      <c r="CR68" s="110"/>
      <c r="CS68" s="110"/>
      <c r="CT68" s="110"/>
      <c r="CU68" s="110"/>
      <c r="CV68" s="110"/>
      <c r="CW68" s="110"/>
      <c r="CX68" s="110"/>
    </row>
    <row r="69" spans="7:102" ht="14.25" customHeight="1" x14ac:dyDescent="0.25">
      <c r="G69" s="294" t="s">
        <v>1681</v>
      </c>
      <c r="H69" s="295"/>
      <c r="I69" s="295"/>
      <c r="J69" s="295"/>
      <c r="K69" s="295"/>
      <c r="L69" s="295"/>
      <c r="M69" s="294"/>
      <c r="N69" s="295"/>
      <c r="O69" s="295"/>
      <c r="P69" s="295"/>
      <c r="Q69" s="294"/>
      <c r="R69" s="295"/>
      <c r="S69" s="295"/>
      <c r="T69" s="296"/>
      <c r="U69" s="294"/>
      <c r="V69" s="295"/>
      <c r="W69" s="295"/>
      <c r="X69" s="295"/>
      <c r="Y69" s="295"/>
      <c r="Z69" s="295"/>
      <c r="AA69" s="294"/>
      <c r="AB69" s="295"/>
      <c r="AC69" s="295"/>
      <c r="AD69" s="296"/>
      <c r="AE69" s="294"/>
      <c r="AF69" s="295"/>
      <c r="AG69" s="295"/>
      <c r="AH69" s="296"/>
      <c r="AI69" s="110"/>
      <c r="AJ69" s="110"/>
      <c r="AK69" s="110"/>
      <c r="AL69" s="110"/>
      <c r="AM69" s="110"/>
      <c r="AN69" s="110"/>
      <c r="AO69" s="110"/>
      <c r="AP69" s="110"/>
      <c r="AQ69" s="110"/>
      <c r="AR69" s="110"/>
      <c r="AS69" s="110"/>
      <c r="AT69" s="110"/>
      <c r="AU69" s="110"/>
      <c r="AV69" s="110"/>
      <c r="AW69" s="110"/>
      <c r="AX69" s="110"/>
      <c r="AY69" s="110"/>
      <c r="AZ69" s="110"/>
      <c r="BA69" s="110"/>
      <c r="BB69" s="110"/>
      <c r="BC69" s="110"/>
      <c r="BD69" s="110"/>
      <c r="BE69" s="110"/>
      <c r="BF69" s="110"/>
      <c r="BG69" s="110"/>
      <c r="BH69" s="110"/>
      <c r="BI69" s="110"/>
      <c r="BJ69" s="110"/>
      <c r="BK69" s="110"/>
      <c r="BL69" s="110"/>
      <c r="BM69" s="110"/>
      <c r="BN69" s="110"/>
      <c r="BO69" s="110"/>
      <c r="BP69" s="110"/>
      <c r="BQ69" s="110"/>
      <c r="BR69" s="110"/>
      <c r="BS69" s="110"/>
      <c r="BT69" s="110"/>
      <c r="BU69" s="110"/>
      <c r="BV69" s="110"/>
      <c r="BW69" s="110"/>
      <c r="BX69" s="110"/>
      <c r="BY69" s="110"/>
      <c r="BZ69" s="110"/>
      <c r="CA69" s="110"/>
      <c r="CB69" s="110"/>
      <c r="CC69" s="110"/>
      <c r="CD69" s="110"/>
      <c r="CE69" s="110"/>
      <c r="CF69" s="110"/>
      <c r="CG69" s="110"/>
      <c r="CH69" s="110"/>
      <c r="CI69" s="110"/>
      <c r="CJ69" s="110"/>
      <c r="CK69" s="110"/>
      <c r="CL69" s="110"/>
      <c r="CM69" s="110"/>
      <c r="CN69" s="110"/>
      <c r="CO69" s="110"/>
      <c r="CP69" s="110"/>
      <c r="CQ69" s="110"/>
      <c r="CR69" s="110"/>
      <c r="CS69" s="110"/>
      <c r="CT69" s="110"/>
      <c r="CU69" s="110"/>
      <c r="CV69" s="110"/>
      <c r="CW69" s="110"/>
      <c r="CX69" s="110"/>
    </row>
    <row r="70" spans="7:102" ht="14.25" customHeight="1" x14ac:dyDescent="0.25">
      <c r="G70" s="294" t="s">
        <v>1681</v>
      </c>
      <c r="H70" s="295"/>
      <c r="I70" s="295"/>
      <c r="J70" s="295"/>
      <c r="K70" s="295"/>
      <c r="L70" s="295"/>
      <c r="M70" s="294"/>
      <c r="N70" s="295"/>
      <c r="O70" s="295"/>
      <c r="P70" s="295"/>
      <c r="Q70" s="294"/>
      <c r="R70" s="295"/>
      <c r="S70" s="295"/>
      <c r="T70" s="296"/>
      <c r="U70" s="294"/>
      <c r="V70" s="295"/>
      <c r="W70" s="295"/>
      <c r="X70" s="295"/>
      <c r="Y70" s="295"/>
      <c r="Z70" s="295"/>
      <c r="AA70" s="294"/>
      <c r="AB70" s="295"/>
      <c r="AC70" s="295"/>
      <c r="AD70" s="296"/>
      <c r="AE70" s="294"/>
      <c r="AF70" s="295"/>
      <c r="AG70" s="295"/>
      <c r="AH70" s="296"/>
      <c r="AI70" s="110"/>
      <c r="AJ70" s="110"/>
      <c r="AK70" s="110"/>
      <c r="AL70" s="110"/>
      <c r="AM70" s="110"/>
      <c r="AN70" s="110"/>
      <c r="AO70" s="110"/>
      <c r="AP70" s="110"/>
      <c r="AQ70" s="110"/>
      <c r="AR70" s="110"/>
      <c r="AS70" s="110"/>
      <c r="AT70" s="110"/>
      <c r="AU70" s="110"/>
      <c r="AV70" s="110"/>
      <c r="AW70" s="110"/>
      <c r="AX70" s="110"/>
      <c r="AY70" s="110"/>
      <c r="AZ70" s="110"/>
      <c r="BA70" s="110"/>
      <c r="BB70" s="110"/>
      <c r="BC70" s="110"/>
      <c r="BD70" s="110"/>
      <c r="BE70" s="110"/>
      <c r="BF70" s="110"/>
      <c r="BG70" s="110"/>
      <c r="BH70" s="110"/>
      <c r="BI70" s="110"/>
      <c r="BJ70" s="110"/>
      <c r="BK70" s="110"/>
      <c r="BL70" s="110"/>
      <c r="BM70" s="110"/>
      <c r="BN70" s="110"/>
      <c r="BO70" s="110"/>
      <c r="BP70" s="110"/>
      <c r="BQ70" s="110"/>
      <c r="BR70" s="110"/>
      <c r="BS70" s="110"/>
      <c r="BT70" s="110"/>
      <c r="BU70" s="110"/>
      <c r="BV70" s="110"/>
      <c r="BW70" s="110"/>
      <c r="BX70" s="110"/>
      <c r="BY70" s="110"/>
      <c r="BZ70" s="110"/>
      <c r="CA70" s="110"/>
      <c r="CB70" s="110"/>
      <c r="CC70" s="110"/>
      <c r="CD70" s="110"/>
      <c r="CE70" s="110"/>
      <c r="CF70" s="110"/>
      <c r="CG70" s="110"/>
      <c r="CH70" s="110"/>
      <c r="CI70" s="110"/>
      <c r="CJ70" s="110"/>
      <c r="CK70" s="110"/>
      <c r="CL70" s="110"/>
      <c r="CM70" s="110"/>
      <c r="CN70" s="110"/>
      <c r="CO70" s="110"/>
      <c r="CP70" s="110"/>
      <c r="CQ70" s="110"/>
      <c r="CR70" s="110"/>
      <c r="CS70" s="110"/>
      <c r="CT70" s="110"/>
      <c r="CU70" s="110"/>
      <c r="CV70" s="110"/>
      <c r="CW70" s="110"/>
      <c r="CX70" s="110"/>
    </row>
    <row r="71" spans="7:102" ht="14.25" customHeight="1" x14ac:dyDescent="0.25">
      <c r="G71" s="294" t="s">
        <v>1681</v>
      </c>
      <c r="H71" s="295"/>
      <c r="I71" s="295"/>
      <c r="J71" s="295"/>
      <c r="K71" s="295"/>
      <c r="L71" s="295"/>
      <c r="M71" s="294"/>
      <c r="N71" s="295"/>
      <c r="O71" s="295"/>
      <c r="P71" s="295"/>
      <c r="Q71" s="294"/>
      <c r="R71" s="295"/>
      <c r="S71" s="295"/>
      <c r="T71" s="296"/>
      <c r="U71" s="294"/>
      <c r="V71" s="295"/>
      <c r="W71" s="295"/>
      <c r="X71" s="295"/>
      <c r="Y71" s="295"/>
      <c r="Z71" s="295"/>
      <c r="AA71" s="294"/>
      <c r="AB71" s="295"/>
      <c r="AC71" s="295"/>
      <c r="AD71" s="296"/>
      <c r="AE71" s="294"/>
      <c r="AF71" s="295"/>
      <c r="AG71" s="295"/>
      <c r="AH71" s="296"/>
      <c r="AI71" s="110"/>
      <c r="AJ71" s="110"/>
      <c r="AK71" s="110"/>
      <c r="AL71" s="110"/>
      <c r="AM71" s="110"/>
      <c r="AN71" s="110"/>
      <c r="AO71" s="110"/>
      <c r="AP71" s="110"/>
      <c r="AQ71" s="110"/>
      <c r="AR71" s="110"/>
      <c r="AS71" s="110"/>
      <c r="AT71" s="110"/>
      <c r="AU71" s="110"/>
      <c r="AV71" s="110"/>
      <c r="AW71" s="110"/>
      <c r="AX71" s="110"/>
      <c r="AY71" s="110"/>
      <c r="AZ71" s="110"/>
      <c r="BA71" s="110"/>
      <c r="BB71" s="110"/>
      <c r="BC71" s="110"/>
      <c r="BD71" s="110"/>
      <c r="BE71" s="110"/>
      <c r="BF71" s="110"/>
      <c r="BG71" s="110"/>
      <c r="BH71" s="110"/>
      <c r="BI71" s="110"/>
      <c r="BJ71" s="110"/>
      <c r="BK71" s="110"/>
      <c r="BL71" s="110"/>
      <c r="BM71" s="110"/>
      <c r="BN71" s="110"/>
      <c r="BO71" s="110"/>
      <c r="BP71" s="110"/>
      <c r="BQ71" s="110"/>
      <c r="BR71" s="110"/>
      <c r="BS71" s="110"/>
      <c r="BT71" s="110"/>
      <c r="BU71" s="110"/>
      <c r="BV71" s="110"/>
      <c r="BW71" s="110"/>
      <c r="BX71" s="110"/>
      <c r="BY71" s="110"/>
      <c r="BZ71" s="110"/>
      <c r="CA71" s="110"/>
      <c r="CB71" s="110"/>
      <c r="CC71" s="110"/>
      <c r="CD71" s="110"/>
      <c r="CE71" s="110"/>
      <c r="CF71" s="110"/>
      <c r="CG71" s="110"/>
      <c r="CH71" s="110"/>
      <c r="CI71" s="110"/>
      <c r="CJ71" s="110"/>
      <c r="CK71" s="110"/>
      <c r="CL71" s="110"/>
      <c r="CM71" s="110"/>
      <c r="CN71" s="110"/>
      <c r="CO71" s="110"/>
      <c r="CP71" s="110"/>
      <c r="CQ71" s="110"/>
      <c r="CR71" s="110"/>
      <c r="CS71" s="110"/>
      <c r="CT71" s="110"/>
      <c r="CU71" s="110"/>
      <c r="CV71" s="110"/>
      <c r="CW71" s="110"/>
      <c r="CX71" s="110"/>
    </row>
    <row r="72" spans="7:102" ht="14.25" customHeight="1" x14ac:dyDescent="0.25">
      <c r="G72" s="294" t="s">
        <v>1681</v>
      </c>
      <c r="H72" s="295"/>
      <c r="I72" s="295"/>
      <c r="J72" s="295"/>
      <c r="K72" s="295"/>
      <c r="L72" s="295"/>
      <c r="M72" s="294"/>
      <c r="N72" s="295"/>
      <c r="O72" s="295"/>
      <c r="P72" s="295"/>
      <c r="Q72" s="294"/>
      <c r="R72" s="295"/>
      <c r="S72" s="295"/>
      <c r="T72" s="296"/>
      <c r="U72" s="294"/>
      <c r="V72" s="295"/>
      <c r="W72" s="295"/>
      <c r="X72" s="295"/>
      <c r="Y72" s="295"/>
      <c r="Z72" s="295"/>
      <c r="AA72" s="294"/>
      <c r="AB72" s="295"/>
      <c r="AC72" s="295"/>
      <c r="AD72" s="296"/>
      <c r="AE72" s="294"/>
      <c r="AF72" s="295"/>
      <c r="AG72" s="295"/>
      <c r="AH72" s="296"/>
      <c r="AI72" s="110"/>
      <c r="AJ72" s="110"/>
      <c r="AK72" s="110"/>
      <c r="AL72" s="110"/>
      <c r="AM72" s="110"/>
      <c r="AN72" s="110"/>
      <c r="AO72" s="110"/>
      <c r="AP72" s="110"/>
      <c r="AQ72" s="110"/>
      <c r="AR72" s="110"/>
      <c r="AS72" s="110"/>
      <c r="AT72" s="110"/>
      <c r="AU72" s="110"/>
      <c r="AV72" s="110"/>
      <c r="AW72" s="110"/>
      <c r="AX72" s="110"/>
      <c r="AY72" s="110"/>
      <c r="AZ72" s="110"/>
      <c r="BA72" s="110"/>
      <c r="BB72" s="110"/>
      <c r="BC72" s="110"/>
      <c r="BD72" s="110"/>
      <c r="BE72" s="110"/>
      <c r="BF72" s="110"/>
      <c r="BG72" s="110"/>
      <c r="BH72" s="110"/>
      <c r="BI72" s="110"/>
      <c r="BJ72" s="110"/>
      <c r="BK72" s="110"/>
      <c r="BL72" s="110"/>
      <c r="BM72" s="110"/>
      <c r="BN72" s="110"/>
      <c r="BO72" s="110"/>
      <c r="BP72" s="110"/>
      <c r="BQ72" s="110"/>
      <c r="BR72" s="110"/>
      <c r="BS72" s="110"/>
      <c r="BT72" s="110"/>
      <c r="BU72" s="110"/>
      <c r="BV72" s="110"/>
      <c r="BW72" s="110"/>
      <c r="BX72" s="110"/>
      <c r="BY72" s="110"/>
      <c r="BZ72" s="110"/>
      <c r="CA72" s="110"/>
      <c r="CB72" s="110"/>
      <c r="CC72" s="110"/>
      <c r="CD72" s="110"/>
      <c r="CE72" s="110"/>
      <c r="CF72" s="110"/>
      <c r="CG72" s="110"/>
      <c r="CH72" s="110"/>
      <c r="CI72" s="110"/>
      <c r="CJ72" s="110"/>
      <c r="CK72" s="110"/>
      <c r="CL72" s="110"/>
      <c r="CM72" s="110"/>
      <c r="CN72" s="110"/>
      <c r="CO72" s="110"/>
      <c r="CP72" s="110"/>
      <c r="CQ72" s="110"/>
      <c r="CR72" s="110"/>
      <c r="CS72" s="110"/>
      <c r="CT72" s="110"/>
      <c r="CU72" s="110"/>
      <c r="CV72" s="110"/>
      <c r="CW72" s="110"/>
      <c r="CX72" s="110"/>
    </row>
    <row r="73" spans="7:102" ht="14.25" customHeight="1" x14ac:dyDescent="0.25">
      <c r="G73" s="294" t="s">
        <v>1681</v>
      </c>
      <c r="H73" s="295"/>
      <c r="I73" s="295"/>
      <c r="J73" s="295"/>
      <c r="K73" s="295"/>
      <c r="L73" s="295"/>
      <c r="M73" s="294"/>
      <c r="N73" s="295"/>
      <c r="O73" s="295"/>
      <c r="P73" s="295"/>
      <c r="Q73" s="294"/>
      <c r="R73" s="295"/>
      <c r="S73" s="295"/>
      <c r="T73" s="296"/>
      <c r="U73" s="294"/>
      <c r="V73" s="295"/>
      <c r="W73" s="295"/>
      <c r="X73" s="295"/>
      <c r="Y73" s="295"/>
      <c r="Z73" s="295"/>
      <c r="AA73" s="294"/>
      <c r="AB73" s="295"/>
      <c r="AC73" s="295"/>
      <c r="AD73" s="296"/>
      <c r="AE73" s="294"/>
      <c r="AF73" s="295"/>
      <c r="AG73" s="295"/>
      <c r="AH73" s="296"/>
      <c r="AI73" s="110"/>
      <c r="AJ73" s="110"/>
      <c r="AK73" s="110"/>
      <c r="AL73" s="110"/>
      <c r="AM73" s="110"/>
      <c r="AN73" s="110"/>
      <c r="AO73" s="110"/>
      <c r="AP73" s="110"/>
      <c r="AQ73" s="110"/>
      <c r="AR73" s="110"/>
      <c r="AS73" s="110"/>
      <c r="AT73" s="110"/>
      <c r="AU73" s="110"/>
      <c r="AV73" s="110"/>
      <c r="AW73" s="110"/>
      <c r="AX73" s="110"/>
      <c r="AY73" s="110"/>
      <c r="AZ73" s="110"/>
      <c r="BA73" s="110"/>
      <c r="BB73" s="110"/>
      <c r="BC73" s="110"/>
      <c r="BD73" s="110"/>
      <c r="BE73" s="110"/>
      <c r="BF73" s="110"/>
      <c r="BG73" s="110"/>
      <c r="BH73" s="110"/>
      <c r="BI73" s="110"/>
      <c r="BJ73" s="110"/>
      <c r="BK73" s="110"/>
      <c r="BL73" s="110"/>
      <c r="BM73" s="110"/>
      <c r="BN73" s="110"/>
      <c r="BO73" s="110"/>
      <c r="BP73" s="110"/>
      <c r="BQ73" s="110"/>
      <c r="BR73" s="110"/>
      <c r="BS73" s="110"/>
      <c r="BT73" s="110"/>
      <c r="BU73" s="110"/>
      <c r="BV73" s="110"/>
      <c r="BW73" s="110"/>
      <c r="BX73" s="110"/>
      <c r="BY73" s="110"/>
      <c r="BZ73" s="110"/>
      <c r="CA73" s="110"/>
      <c r="CB73" s="110"/>
      <c r="CC73" s="110"/>
      <c r="CD73" s="110"/>
      <c r="CE73" s="110"/>
      <c r="CF73" s="110"/>
      <c r="CG73" s="110"/>
      <c r="CH73" s="110"/>
      <c r="CI73" s="110"/>
      <c r="CJ73" s="110"/>
      <c r="CK73" s="110"/>
      <c r="CL73" s="110"/>
      <c r="CM73" s="110"/>
      <c r="CN73" s="110"/>
      <c r="CO73" s="110"/>
      <c r="CP73" s="110"/>
      <c r="CQ73" s="110"/>
      <c r="CR73" s="110"/>
      <c r="CS73" s="110"/>
      <c r="CT73" s="110"/>
      <c r="CU73" s="110"/>
      <c r="CV73" s="110"/>
      <c r="CW73" s="110"/>
      <c r="CX73" s="110"/>
    </row>
    <row r="74" spans="7:102" ht="14.25" customHeight="1" x14ac:dyDescent="0.25">
      <c r="G74" s="294" t="s">
        <v>1681</v>
      </c>
      <c r="H74" s="295"/>
      <c r="I74" s="295"/>
      <c r="J74" s="295"/>
      <c r="K74" s="295"/>
      <c r="L74" s="295"/>
      <c r="M74" s="294"/>
      <c r="N74" s="295"/>
      <c r="O74" s="295"/>
      <c r="P74" s="295"/>
      <c r="Q74" s="294"/>
      <c r="R74" s="295"/>
      <c r="S74" s="295"/>
      <c r="T74" s="296"/>
      <c r="U74" s="294"/>
      <c r="V74" s="295"/>
      <c r="W74" s="295"/>
      <c r="X74" s="295"/>
      <c r="Y74" s="295"/>
      <c r="Z74" s="295"/>
      <c r="AA74" s="294"/>
      <c r="AB74" s="295"/>
      <c r="AC74" s="295"/>
      <c r="AD74" s="296"/>
      <c r="AE74" s="294"/>
      <c r="AF74" s="295"/>
      <c r="AG74" s="295"/>
      <c r="AH74" s="296"/>
      <c r="AI74" s="110"/>
      <c r="AJ74" s="110"/>
      <c r="AK74" s="110"/>
      <c r="AL74" s="110"/>
      <c r="AM74" s="110"/>
      <c r="AN74" s="110"/>
      <c r="AO74" s="110"/>
      <c r="AP74" s="110"/>
      <c r="AQ74" s="110"/>
      <c r="AR74" s="110"/>
      <c r="AS74" s="110"/>
      <c r="AT74" s="110"/>
      <c r="AU74" s="110"/>
      <c r="AV74" s="110"/>
      <c r="AW74" s="110"/>
      <c r="AX74" s="110"/>
      <c r="AY74" s="110"/>
      <c r="AZ74" s="110"/>
      <c r="BA74" s="110"/>
      <c r="BB74" s="110"/>
      <c r="BC74" s="110"/>
      <c r="BD74" s="110"/>
      <c r="BE74" s="110"/>
      <c r="BF74" s="110"/>
      <c r="BG74" s="110"/>
      <c r="BH74" s="110"/>
      <c r="BI74" s="110"/>
      <c r="BJ74" s="110"/>
      <c r="BK74" s="110"/>
      <c r="BL74" s="110"/>
      <c r="BM74" s="110"/>
      <c r="BN74" s="110"/>
      <c r="BO74" s="110"/>
      <c r="BP74" s="110"/>
      <c r="BQ74" s="110"/>
      <c r="BR74" s="110"/>
      <c r="BS74" s="110"/>
      <c r="BT74" s="110"/>
      <c r="BU74" s="110"/>
      <c r="BV74" s="110"/>
      <c r="BW74" s="110"/>
      <c r="BX74" s="110"/>
      <c r="BY74" s="110"/>
      <c r="BZ74" s="110"/>
      <c r="CA74" s="110"/>
      <c r="CB74" s="110"/>
      <c r="CC74" s="110"/>
      <c r="CD74" s="110"/>
      <c r="CE74" s="110"/>
      <c r="CF74" s="110"/>
      <c r="CG74" s="110"/>
      <c r="CH74" s="110"/>
      <c r="CI74" s="110"/>
      <c r="CJ74" s="110"/>
      <c r="CK74" s="110"/>
      <c r="CL74" s="110"/>
      <c r="CM74" s="110"/>
      <c r="CN74" s="110"/>
      <c r="CO74" s="110"/>
      <c r="CP74" s="110"/>
      <c r="CQ74" s="110"/>
      <c r="CR74" s="110"/>
      <c r="CS74" s="110"/>
      <c r="CT74" s="110"/>
      <c r="CU74" s="110"/>
      <c r="CV74" s="110"/>
      <c r="CW74" s="110"/>
      <c r="CX74" s="110"/>
    </row>
    <row r="75" spans="7:102" ht="14.25" customHeight="1" x14ac:dyDescent="0.25">
      <c r="G75" s="187"/>
      <c r="H75" s="188"/>
      <c r="I75" s="188"/>
      <c r="J75" s="188"/>
      <c r="K75" s="188"/>
      <c r="L75" s="188"/>
      <c r="M75" s="187"/>
      <c r="N75" s="188"/>
      <c r="O75" s="188"/>
      <c r="P75" s="188"/>
      <c r="Q75" s="187"/>
      <c r="R75" s="188"/>
      <c r="S75" s="188"/>
      <c r="T75" s="191"/>
      <c r="U75" s="187"/>
      <c r="V75" s="188"/>
      <c r="W75" s="188"/>
      <c r="X75" s="188"/>
      <c r="Y75" s="188"/>
      <c r="Z75" s="188"/>
      <c r="AA75" s="187"/>
      <c r="AB75" s="188"/>
      <c r="AC75" s="188"/>
      <c r="AD75" s="191"/>
      <c r="AE75" s="187"/>
      <c r="AF75" s="188"/>
      <c r="AG75" s="188"/>
      <c r="AH75" s="191"/>
      <c r="AI75" s="110"/>
      <c r="AJ75" s="110"/>
      <c r="AK75" s="110"/>
      <c r="AL75" s="110"/>
      <c r="AM75" s="110"/>
      <c r="AN75" s="110"/>
      <c r="AO75" s="110"/>
      <c r="AP75" s="110"/>
      <c r="AQ75" s="110"/>
      <c r="AR75" s="110"/>
      <c r="AS75" s="110"/>
      <c r="AT75" s="110"/>
      <c r="AU75" s="110"/>
      <c r="AV75" s="110"/>
      <c r="AW75" s="110"/>
      <c r="AX75" s="110"/>
      <c r="AY75" s="110"/>
      <c r="AZ75" s="110"/>
      <c r="BA75" s="110"/>
      <c r="BB75" s="110"/>
      <c r="BC75" s="110"/>
      <c r="BD75" s="110"/>
      <c r="BE75" s="110"/>
      <c r="BF75" s="110"/>
      <c r="BG75" s="110"/>
      <c r="BH75" s="110"/>
      <c r="BI75" s="110"/>
      <c r="BJ75" s="110"/>
      <c r="BK75" s="110"/>
      <c r="BL75" s="110"/>
      <c r="BM75" s="110"/>
      <c r="BN75" s="110"/>
      <c r="BO75" s="110"/>
      <c r="BP75" s="110"/>
      <c r="BQ75" s="110"/>
      <c r="BR75" s="110"/>
      <c r="BS75" s="110"/>
      <c r="BT75" s="110"/>
      <c r="BU75" s="110"/>
      <c r="BV75" s="110"/>
      <c r="BW75" s="110"/>
      <c r="BX75" s="110"/>
      <c r="BY75" s="110"/>
      <c r="BZ75" s="110"/>
      <c r="CA75" s="110"/>
      <c r="CB75" s="110"/>
      <c r="CC75" s="110"/>
      <c r="CD75" s="110"/>
      <c r="CE75" s="110"/>
      <c r="CF75" s="110"/>
      <c r="CG75" s="110"/>
      <c r="CH75" s="110"/>
      <c r="CI75" s="110"/>
      <c r="CJ75" s="110"/>
      <c r="CK75" s="110"/>
      <c r="CL75" s="110"/>
      <c r="CM75" s="110"/>
      <c r="CN75" s="110"/>
      <c r="CO75" s="110"/>
      <c r="CP75" s="110"/>
      <c r="CQ75" s="110"/>
      <c r="CR75" s="110"/>
      <c r="CS75" s="110"/>
      <c r="CT75" s="110"/>
      <c r="CU75" s="110"/>
      <c r="CV75" s="110"/>
      <c r="CW75" s="110"/>
      <c r="CX75" s="110"/>
    </row>
    <row r="76" spans="7:102" ht="14.25" customHeight="1" x14ac:dyDescent="0.25">
      <c r="G76" s="110"/>
      <c r="H76" s="110"/>
      <c r="I76" s="110"/>
      <c r="J76" s="110"/>
      <c r="K76" s="110"/>
      <c r="L76" s="110"/>
      <c r="M76" s="110"/>
      <c r="N76" s="110"/>
      <c r="O76" s="110"/>
      <c r="P76" s="110"/>
      <c r="Q76" s="110"/>
      <c r="R76" s="110"/>
      <c r="S76" s="110"/>
      <c r="T76" s="110"/>
      <c r="U76" s="110"/>
      <c r="V76" s="110"/>
      <c r="W76" s="110"/>
      <c r="X76" s="110"/>
      <c r="Y76" s="110"/>
      <c r="Z76" s="110"/>
      <c r="AA76" s="110"/>
      <c r="AB76" s="110"/>
      <c r="AC76" s="110"/>
      <c r="AD76" s="110"/>
      <c r="AE76" s="110"/>
      <c r="AF76" s="110"/>
      <c r="AG76" s="110"/>
      <c r="AH76" s="110"/>
      <c r="AI76" s="110"/>
      <c r="AJ76" s="110"/>
      <c r="AK76" s="110"/>
      <c r="AL76" s="110"/>
      <c r="AM76" s="110"/>
      <c r="AN76" s="110"/>
      <c r="AO76" s="110"/>
      <c r="AP76" s="110"/>
      <c r="AQ76" s="110"/>
      <c r="AR76" s="110"/>
      <c r="AS76" s="110"/>
      <c r="AT76" s="110"/>
      <c r="AU76" s="110"/>
      <c r="AV76" s="110"/>
      <c r="AW76" s="110"/>
      <c r="AX76" s="110"/>
      <c r="AY76" s="110"/>
      <c r="AZ76" s="110"/>
      <c r="BA76" s="110"/>
      <c r="BB76" s="110"/>
      <c r="BC76" s="110"/>
      <c r="BD76" s="110"/>
      <c r="BE76" s="110"/>
      <c r="BF76" s="110"/>
      <c r="BG76" s="110"/>
      <c r="BH76" s="110"/>
      <c r="BI76" s="110"/>
      <c r="BJ76" s="110"/>
      <c r="BK76" s="110"/>
      <c r="BL76" s="110"/>
      <c r="BM76" s="110"/>
      <c r="BN76" s="110"/>
      <c r="BO76" s="110"/>
      <c r="BP76" s="110"/>
      <c r="BQ76" s="110"/>
      <c r="BR76" s="110"/>
      <c r="BS76" s="110"/>
      <c r="BT76" s="110"/>
      <c r="BU76" s="110"/>
      <c r="BV76" s="110"/>
      <c r="BW76" s="110"/>
      <c r="BX76" s="110"/>
      <c r="BY76" s="110"/>
      <c r="BZ76" s="110"/>
      <c r="CA76" s="110"/>
      <c r="CB76" s="110"/>
      <c r="CC76" s="110"/>
      <c r="CD76" s="110"/>
      <c r="CE76" s="110"/>
      <c r="CF76" s="110"/>
      <c r="CG76" s="110"/>
      <c r="CH76" s="110"/>
      <c r="CI76" s="110"/>
      <c r="CJ76" s="110"/>
      <c r="CK76" s="110"/>
      <c r="CL76" s="110"/>
      <c r="CM76" s="110"/>
      <c r="CN76" s="110"/>
      <c r="CO76" s="110"/>
      <c r="CP76" s="110"/>
      <c r="CQ76" s="110"/>
      <c r="CR76" s="110"/>
      <c r="CS76" s="110"/>
      <c r="CT76" s="110"/>
      <c r="CU76" s="110"/>
      <c r="CV76" s="110"/>
      <c r="CW76" s="110"/>
      <c r="CX76" s="110"/>
    </row>
    <row r="77" spans="7:102" ht="14.25" customHeight="1" x14ac:dyDescent="0.25">
      <c r="G77" s="110"/>
      <c r="H77" s="110"/>
      <c r="I77" s="110"/>
      <c r="J77" s="110"/>
      <c r="K77" s="110"/>
      <c r="L77" s="110"/>
      <c r="M77" s="110"/>
      <c r="N77" s="110"/>
      <c r="O77" s="110"/>
      <c r="P77" s="110"/>
      <c r="Q77" s="110"/>
      <c r="R77" s="110"/>
      <c r="S77" s="110"/>
      <c r="T77" s="110"/>
      <c r="U77" s="110"/>
      <c r="V77" s="110"/>
      <c r="W77" s="110"/>
      <c r="X77" s="110"/>
      <c r="Y77" s="110"/>
      <c r="Z77" s="110"/>
      <c r="AA77" s="110"/>
      <c r="AB77" s="110"/>
      <c r="AC77" s="110"/>
      <c r="AD77" t="s">
        <v>1765</v>
      </c>
      <c r="AG77" t="str">
        <f>'M-1'!S17</f>
        <v>M-1-1</v>
      </c>
      <c r="AI77" s="110"/>
      <c r="AJ77" s="110"/>
      <c r="AK77" s="110"/>
      <c r="AL77" s="110"/>
      <c r="AM77" s="110"/>
      <c r="AN77" s="110"/>
      <c r="AO77" s="110"/>
      <c r="AP77" s="110"/>
      <c r="AQ77" s="110"/>
      <c r="AR77" s="110"/>
      <c r="AS77" s="110"/>
      <c r="AT77" s="110"/>
      <c r="AU77" s="110"/>
      <c r="AV77" s="110"/>
      <c r="AW77" s="110"/>
      <c r="AX77" s="110"/>
      <c r="AY77" s="110"/>
      <c r="AZ77" s="110"/>
      <c r="BA77" s="110"/>
      <c r="BB77" s="110"/>
      <c r="BC77" s="110"/>
      <c r="BD77" s="110"/>
      <c r="BE77" s="110"/>
      <c r="BF77" s="110"/>
      <c r="BG77" s="110"/>
      <c r="BH77" s="110"/>
      <c r="BI77" s="110"/>
      <c r="BJ77" s="110"/>
      <c r="BK77" s="110"/>
      <c r="BL77" s="110"/>
      <c r="BM77" s="110"/>
      <c r="BN77" s="110"/>
      <c r="BO77" s="110"/>
      <c r="BP77" s="110"/>
      <c r="BQ77" s="110"/>
      <c r="BR77" s="110"/>
      <c r="BS77" s="110"/>
      <c r="BT77" s="110"/>
      <c r="BU77" s="110"/>
      <c r="BV77" s="110"/>
      <c r="BW77" s="110"/>
      <c r="BX77" s="110"/>
      <c r="BY77" s="110"/>
      <c r="BZ77" s="110"/>
      <c r="CA77" s="110"/>
      <c r="CB77" s="110"/>
      <c r="CC77" s="110"/>
      <c r="CD77" s="110"/>
      <c r="CE77" s="110"/>
      <c r="CF77" s="110"/>
      <c r="CG77" s="110"/>
      <c r="CH77" s="110"/>
      <c r="CI77" s="110"/>
      <c r="CJ77" s="110"/>
      <c r="CK77" s="110"/>
      <c r="CL77" s="110"/>
      <c r="CM77" s="110"/>
      <c r="CN77" s="110"/>
      <c r="CO77" s="110"/>
      <c r="CP77" s="110"/>
      <c r="CQ77" s="110"/>
      <c r="CR77" s="110"/>
      <c r="CS77" s="110"/>
      <c r="CT77" s="110"/>
      <c r="CU77" s="110"/>
      <c r="CV77" s="110"/>
      <c r="CW77" s="110"/>
      <c r="CX77" s="110"/>
    </row>
  </sheetData>
  <mergeCells count="191">
    <mergeCell ref="BF26:BJ26"/>
    <mergeCell ref="I34:V34"/>
    <mergeCell ref="H24:K25"/>
    <mergeCell ref="CE21:CI21"/>
    <mergeCell ref="BZ19:CD19"/>
    <mergeCell ref="CE25:CI25"/>
    <mergeCell ref="AL18:AP18"/>
    <mergeCell ref="CT17:CX17"/>
    <mergeCell ref="CT24:CX24"/>
    <mergeCell ref="CT21:CX21"/>
    <mergeCell ref="CT25:CX25"/>
    <mergeCell ref="CT26:CX26"/>
    <mergeCell ref="CT22:CX22"/>
    <mergeCell ref="U61:AH61"/>
    <mergeCell ref="BP16:BT16"/>
    <mergeCell ref="AG24:AK24"/>
    <mergeCell ref="CJ26:CN26"/>
    <mergeCell ref="CO19:CS19"/>
    <mergeCell ref="AQ24:AU24"/>
    <mergeCell ref="BP18:BT18"/>
    <mergeCell ref="AG22:AK22"/>
    <mergeCell ref="AL16:AP16"/>
    <mergeCell ref="CO25:CS25"/>
    <mergeCell ref="CJ21:CN21"/>
    <mergeCell ref="CJ24:CN24"/>
    <mergeCell ref="BP25:BT25"/>
    <mergeCell ref="AQ17:AU17"/>
    <mergeCell ref="U22:V22"/>
    <mergeCell ref="BU22:BY22"/>
    <mergeCell ref="CO21:CS21"/>
    <mergeCell ref="CO18:CS18"/>
    <mergeCell ref="U24:V24"/>
    <mergeCell ref="CO17:CS17"/>
    <mergeCell ref="AQ21:AU21"/>
    <mergeCell ref="CE26:CI26"/>
    <mergeCell ref="CO26:CS26"/>
    <mergeCell ref="BA26:BE26"/>
    <mergeCell ref="B12:E12"/>
    <mergeCell ref="AV19:AZ19"/>
    <mergeCell ref="BP21:BT21"/>
    <mergeCell ref="BK26:BO26"/>
    <mergeCell ref="I35:V35"/>
    <mergeCell ref="H18:K19"/>
    <mergeCell ref="BU26:BY26"/>
    <mergeCell ref="AA62:AD62"/>
    <mergeCell ref="B14:E14"/>
    <mergeCell ref="W18:AA18"/>
    <mergeCell ref="B13:E13"/>
    <mergeCell ref="AL21:AP21"/>
    <mergeCell ref="U21:V21"/>
    <mergeCell ref="AV21:AZ21"/>
    <mergeCell ref="AQ26:AU26"/>
    <mergeCell ref="X33:AB33"/>
    <mergeCell ref="BK19:BO19"/>
    <mergeCell ref="BU16:BY16"/>
    <mergeCell ref="W14:CS14"/>
    <mergeCell ref="AL24:AP24"/>
    <mergeCell ref="B16:E16"/>
    <mergeCell ref="BF25:BJ25"/>
    <mergeCell ref="M62:P62"/>
    <mergeCell ref="W15:AA16"/>
    <mergeCell ref="G9:Z11"/>
    <mergeCell ref="AE62:AH62"/>
    <mergeCell ref="CE17:CI17"/>
    <mergeCell ref="AB26:AF26"/>
    <mergeCell ref="CJ22:CN22"/>
    <mergeCell ref="G14:G16"/>
    <mergeCell ref="CE19:CI19"/>
    <mergeCell ref="BZ25:CD25"/>
    <mergeCell ref="BA17:BE17"/>
    <mergeCell ref="CJ25:CN25"/>
    <mergeCell ref="BA24:BE24"/>
    <mergeCell ref="W21:AA21"/>
    <mergeCell ref="AB16:AF16"/>
    <mergeCell ref="BA19:BE19"/>
    <mergeCell ref="W24:AA24"/>
    <mergeCell ref="BZ26:CD26"/>
    <mergeCell ref="BZ18:CD18"/>
    <mergeCell ref="X35:AB35"/>
    <mergeCell ref="BP17:BT17"/>
    <mergeCell ref="W22:AA22"/>
    <mergeCell ref="AL26:AP26"/>
    <mergeCell ref="AG19:AK19"/>
    <mergeCell ref="BK24:BO24"/>
    <mergeCell ref="AG21:AK21"/>
    <mergeCell ref="B6:E6"/>
    <mergeCell ref="BZ17:CD17"/>
    <mergeCell ref="BK22:BO22"/>
    <mergeCell ref="AB21:AF21"/>
    <mergeCell ref="BF24:BJ24"/>
    <mergeCell ref="B15:E15"/>
    <mergeCell ref="H30:AK31"/>
    <mergeCell ref="CE16:CI16"/>
    <mergeCell ref="AV24:AZ24"/>
    <mergeCell ref="BF19:BJ19"/>
    <mergeCell ref="BA25:BE25"/>
    <mergeCell ref="BP24:BT24"/>
    <mergeCell ref="BU18:BY18"/>
    <mergeCell ref="AQ16:AU16"/>
    <mergeCell ref="CE18:CI18"/>
    <mergeCell ref="AV22:AZ22"/>
    <mergeCell ref="BU17:BY17"/>
    <mergeCell ref="BP22:BT22"/>
    <mergeCell ref="AQ18:AU18"/>
    <mergeCell ref="AV25:AZ25"/>
    <mergeCell ref="H14:T16"/>
    <mergeCell ref="BA18:BE18"/>
    <mergeCell ref="AG17:AK17"/>
    <mergeCell ref="AB17:AF17"/>
    <mergeCell ref="B17:E17"/>
    <mergeCell ref="BA21:BE21"/>
    <mergeCell ref="BK17:BO17"/>
    <mergeCell ref="BF22:BJ22"/>
    <mergeCell ref="BU21:BY21"/>
    <mergeCell ref="BZ16:CD16"/>
    <mergeCell ref="W25:AA25"/>
    <mergeCell ref="CJ16:CN16"/>
    <mergeCell ref="AG25:AK25"/>
    <mergeCell ref="M24:T25"/>
    <mergeCell ref="AB19:AF19"/>
    <mergeCell ref="AB22:AF22"/>
    <mergeCell ref="AG16:AK16"/>
    <mergeCell ref="AL22:AP22"/>
    <mergeCell ref="AB25:AF25"/>
    <mergeCell ref="AG18:AK18"/>
    <mergeCell ref="AL25:AP25"/>
    <mergeCell ref="M18:T19"/>
    <mergeCell ref="CT14:CX16"/>
    <mergeCell ref="BU24:BY24"/>
    <mergeCell ref="AV16:AZ16"/>
    <mergeCell ref="CJ18:CN18"/>
    <mergeCell ref="BA22:BE22"/>
    <mergeCell ref="BF16:BJ16"/>
    <mergeCell ref="CT19:CX19"/>
    <mergeCell ref="BU19:BY19"/>
    <mergeCell ref="CO24:CS24"/>
    <mergeCell ref="CT18:CX18"/>
    <mergeCell ref="CJ17:CN17"/>
    <mergeCell ref="CJ19:CN19"/>
    <mergeCell ref="BK18:BO18"/>
    <mergeCell ref="BZ21:CD21"/>
    <mergeCell ref="BZ24:CD24"/>
    <mergeCell ref="CE24:CI24"/>
    <mergeCell ref="B10:E10"/>
    <mergeCell ref="AV18:AZ18"/>
    <mergeCell ref="BF18:BJ18"/>
    <mergeCell ref="B4:E4"/>
    <mergeCell ref="BU25:BY25"/>
    <mergeCell ref="AV17:AZ17"/>
    <mergeCell ref="AQ22:AU22"/>
    <mergeCell ref="X36:AB36"/>
    <mergeCell ref="AB24:AF24"/>
    <mergeCell ref="W17:AA17"/>
    <mergeCell ref="B8:E8"/>
    <mergeCell ref="AB15:CS15"/>
    <mergeCell ref="CO16:CS16"/>
    <mergeCell ref="AQ19:AU19"/>
    <mergeCell ref="I33:V33"/>
    <mergeCell ref="G7:AK7"/>
    <mergeCell ref="CE22:CI22"/>
    <mergeCell ref="AG26:AK26"/>
    <mergeCell ref="H21:K22"/>
    <mergeCell ref="AL19:AP19"/>
    <mergeCell ref="CO22:CS22"/>
    <mergeCell ref="U19:V19"/>
    <mergeCell ref="BF21:BJ21"/>
    <mergeCell ref="BF17:BJ17"/>
    <mergeCell ref="Q62:T62"/>
    <mergeCell ref="BA16:BE16"/>
    <mergeCell ref="BK21:BO21"/>
    <mergeCell ref="U25:V25"/>
    <mergeCell ref="BK16:BO16"/>
    <mergeCell ref="BP26:BT26"/>
    <mergeCell ref="U14:V16"/>
    <mergeCell ref="W19:AA19"/>
    <mergeCell ref="BZ22:CD22"/>
    <mergeCell ref="AB18:AF18"/>
    <mergeCell ref="U18:V18"/>
    <mergeCell ref="AQ25:AU25"/>
    <mergeCell ref="AV26:AZ26"/>
    <mergeCell ref="M21:T22"/>
    <mergeCell ref="I44:AB44"/>
    <mergeCell ref="BP19:BT19"/>
    <mergeCell ref="BK25:BO25"/>
    <mergeCell ref="AL17:AP17"/>
    <mergeCell ref="H39:AK42"/>
    <mergeCell ref="H29:AK29"/>
    <mergeCell ref="G62:L62"/>
    <mergeCell ref="U62:Z62"/>
    <mergeCell ref="W26:AA26"/>
    <mergeCell ref="G61:T61"/>
  </mergeCells>
  <dataValidations count="2">
    <dataValidation type="list" allowBlank="1" showInputMessage="1" showErrorMessage="1" sqref="K32:V32" xr:uid="{8C03A33A-6041-4F60-A6F2-35F9034F5703}">
      <formula1>$A$17:$A$20</formula1>
    </dataValidation>
    <dataValidation type="list" allowBlank="1" showInputMessage="1" showErrorMessage="1" sqref="I34:V34" xr:uid="{D71C9909-C47D-4FDA-8EBB-8CCE757390E6}">
      <formula1>_xlfn.ANCHORARRAY($A$16)</formula1>
    </dataValidation>
  </dataValidations>
  <hyperlinks>
    <hyperlink ref="B4" location="PANDUAN!A1" display="PANDUAN" xr:uid="{00000000-0004-0000-3801-000000000000}"/>
    <hyperlink ref="B6" location="'EWS DIRECTORY'!A1" display="EWS DIRECTORY" xr:uid="{00000000-0004-0000-3801-000001000000}"/>
    <hyperlink ref="B8" location="'DATA PEMICU'!A1" display="DATA PEMICU" xr:uid="{00000000-0004-0000-3801-000002000000}"/>
    <hyperlink ref="B10" location="'DATA PENGUJI'!A1" display="DATA PENGUJI" xr:uid="{00000000-0004-0000-3801-000003000000}"/>
    <hyperlink ref="B12" location="'MAIN LEVEL'!A1" display="MAIN LEVEL" xr:uid="{00000000-0004-0000-3801-000004000000}"/>
  </hyperlinks>
  <pageMargins left="0.70866141732283472" right="0.31496062992125978" top="0.55118110236220474" bottom="0.55118110236220474" header="0" footer="0"/>
  <pageSetup paperSize="9" scale="77" orientation="portrait"/>
  <extLst>
    <ext xmlns:x14="http://schemas.microsoft.com/office/spreadsheetml/2009/9/main" uri="{CCE6A557-97BC-4b89-ADB6-D9C93CAAB3DF}">
      <x14:dataValidations xmlns:xm="http://schemas.microsoft.com/office/excel/2006/main" count="1">
        <x14:dataValidation type="list" allowBlank="1" showInputMessage="1" showErrorMessage="1" xr:uid="{D77722E2-147C-4D94-94C8-87A6EF33D4FB}">
          <x14:formula1>
            <xm:f>MASTER!$Q$2:$Q$6</xm:f>
          </x14:formula1>
          <xm:sqref>I44:AB44</xm:sqref>
        </x14:dataValidation>
      </x14:dataValidations>
    </ext>
  </extLst>
</worksheet>
</file>

<file path=xl/worksheets/sheet3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1-000000000000}">
  <sheetPr codeName="Sheet141">
    <tabColor theme="4" tint="-0.249977111117893"/>
  </sheetPr>
  <dimension ref="A1:AX64"/>
  <sheetViews>
    <sheetView topLeftCell="B16"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50" width="3.6640625" style="443" customWidth="1"/>
    <col min="51" max="51" width="14.44140625" style="443" customWidth="1"/>
    <col min="52" max="16384" width="14.44140625" style="443"/>
  </cols>
  <sheetData>
    <row r="1" spans="2:46" ht="14.25" customHeight="1" x14ac:dyDescent="0.25">
      <c r="G1" s="223"/>
      <c r="H1" s="223"/>
      <c r="I1" s="223"/>
      <c r="J1" s="223"/>
      <c r="K1" s="223"/>
      <c r="L1" s="223"/>
      <c r="M1" s="223"/>
      <c r="N1" s="223"/>
      <c r="O1" s="223"/>
      <c r="P1" s="223"/>
      <c r="Q1" s="223"/>
      <c r="R1" s="223"/>
      <c r="S1" s="223"/>
      <c r="T1" s="223"/>
      <c r="U1" s="223"/>
      <c r="V1" s="223"/>
      <c r="W1" s="223"/>
      <c r="X1" s="223"/>
    </row>
    <row r="2" spans="2:46" ht="14.25" customHeight="1" x14ac:dyDescent="0.25">
      <c r="G2" s="55" t="s">
        <v>1674</v>
      </c>
      <c r="H2" s="55"/>
      <c r="I2" s="55"/>
      <c r="J2" s="55"/>
      <c r="K2" s="55"/>
      <c r="L2" s="55"/>
      <c r="M2" s="55"/>
      <c r="N2" s="55"/>
    </row>
    <row r="3" spans="2:46" ht="14.25" customHeight="1" x14ac:dyDescent="0.25">
      <c r="B3" s="111"/>
      <c r="C3" s="111"/>
      <c r="D3" s="111"/>
      <c r="E3" s="111"/>
      <c r="G3" s="55"/>
      <c r="H3" s="55"/>
      <c r="I3" s="55"/>
      <c r="J3" s="55"/>
      <c r="K3" s="55"/>
      <c r="L3" s="55"/>
      <c r="M3" s="55"/>
      <c r="N3" s="55"/>
    </row>
    <row r="4" spans="2:46" ht="14.25" customHeight="1" x14ac:dyDescent="0.25">
      <c r="B4" s="762" t="s">
        <v>79</v>
      </c>
      <c r="C4" s="761"/>
      <c r="D4" s="761"/>
      <c r="E4" s="761"/>
      <c r="G4" s="55"/>
      <c r="H4" s="55"/>
      <c r="I4" s="55"/>
      <c r="J4" s="55"/>
      <c r="K4" s="55"/>
      <c r="L4" s="55"/>
      <c r="M4" s="55"/>
      <c r="N4" s="55"/>
    </row>
    <row r="5" spans="2:46" ht="14.25" customHeight="1" x14ac:dyDescent="0.25">
      <c r="B5" s="111"/>
      <c r="C5" s="111"/>
      <c r="D5" s="111"/>
      <c r="E5" s="111"/>
      <c r="G5" s="55"/>
      <c r="H5" s="55"/>
      <c r="I5" s="55"/>
      <c r="J5" s="55"/>
      <c r="K5" s="55"/>
      <c r="L5" s="55"/>
      <c r="M5" s="55"/>
      <c r="N5" s="55"/>
    </row>
    <row r="6" spans="2:46" ht="14.25" customHeight="1" x14ac:dyDescent="0.25">
      <c r="B6" s="762" t="s">
        <v>87</v>
      </c>
      <c r="C6" s="761"/>
      <c r="D6" s="761"/>
      <c r="E6" s="761"/>
      <c r="G6" s="55"/>
      <c r="H6" s="55"/>
      <c r="I6" s="55"/>
      <c r="J6" s="55"/>
      <c r="K6" s="55"/>
      <c r="L6" s="55"/>
      <c r="M6" s="55"/>
      <c r="N6" s="55"/>
    </row>
    <row r="7" spans="2:46" ht="15" customHeight="1" x14ac:dyDescent="0.25">
      <c r="B7" s="111"/>
      <c r="C7" s="111"/>
      <c r="D7" s="111"/>
      <c r="E7" s="111"/>
      <c r="G7" s="996" t="s">
        <v>1774</v>
      </c>
      <c r="H7" s="997"/>
      <c r="I7" s="997"/>
      <c r="J7" s="997"/>
      <c r="K7" s="997"/>
      <c r="L7" s="997"/>
      <c r="M7" s="997"/>
      <c r="N7" s="997"/>
      <c r="O7" s="997"/>
      <c r="P7" s="997"/>
      <c r="Q7" s="997"/>
      <c r="R7" s="997"/>
      <c r="S7" s="997"/>
      <c r="T7" s="997"/>
      <c r="U7" s="997"/>
      <c r="V7" s="997"/>
      <c r="W7" s="997"/>
      <c r="X7" s="997"/>
      <c r="Y7" s="997"/>
      <c r="Z7" s="997"/>
      <c r="AA7" s="997"/>
      <c r="AB7" s="997"/>
      <c r="AC7" s="997"/>
      <c r="AD7" s="997"/>
      <c r="AE7" s="997"/>
      <c r="AF7" s="997"/>
      <c r="AG7" s="997"/>
      <c r="AH7" s="997"/>
      <c r="AI7" s="997"/>
      <c r="AJ7" s="997"/>
      <c r="AK7" s="997"/>
      <c r="AL7" s="997"/>
      <c r="AM7" s="997"/>
      <c r="AN7" s="997"/>
      <c r="AO7" s="997"/>
      <c r="AP7" s="997"/>
      <c r="AQ7" s="997"/>
      <c r="AR7" s="997"/>
      <c r="AS7" s="58"/>
    </row>
    <row r="8" spans="2:46" ht="14.25" customHeight="1" x14ac:dyDescent="0.25">
      <c r="B8" s="762" t="s">
        <v>94</v>
      </c>
      <c r="C8" s="761"/>
      <c r="D8" s="761"/>
      <c r="E8" s="761"/>
      <c r="G8" s="55"/>
      <c r="H8" s="55"/>
      <c r="I8" s="55"/>
      <c r="J8" s="55"/>
      <c r="K8" s="55"/>
      <c r="L8" s="55"/>
      <c r="M8" s="55"/>
      <c r="N8" s="55"/>
    </row>
    <row r="9" spans="2:46" ht="14.25" customHeight="1" x14ac:dyDescent="0.25">
      <c r="B9" s="111"/>
      <c r="C9" s="111"/>
      <c r="D9" s="111"/>
      <c r="E9" s="111"/>
      <c r="G9" s="999" t="str">
        <f>"Rincian "&amp;'M-1-1'!H18&amp;" "&amp;'M-1-1'!M18</f>
        <v>Rincian PPh dipotong/dipungut oleh pihak lain Berdasarkan Data Internal dan Eksternal yang dimiliki DJP</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997"/>
      <c r="I10" s="997"/>
      <c r="J10" s="997"/>
      <c r="K10" s="997"/>
      <c r="L10" s="997"/>
      <c r="M10" s="997"/>
      <c r="N10" s="997"/>
      <c r="O10" s="997"/>
      <c r="P10" s="997"/>
      <c r="Q10" s="997"/>
      <c r="R10" s="997"/>
      <c r="S10" s="997"/>
      <c r="T10" s="997"/>
      <c r="U10" s="997"/>
      <c r="V10" s="997"/>
      <c r="W10" s="997"/>
      <c r="X10" s="997"/>
      <c r="Y10" s="997"/>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row>
    <row r="13" spans="2:46" ht="14.25" customHeight="1" x14ac:dyDescent="0.25">
      <c r="B13" s="962" t="str">
        <f>HYPERLINK("#'"&amp;'EWS DIRECTORY'!$J$311&amp;"'!A1",'EWS DIRECTORY'!$J$311)</f>
        <v>M-1</v>
      </c>
      <c r="C13" s="761"/>
      <c r="D13" s="761"/>
      <c r="E13" s="761"/>
      <c r="G13" s="55" t="s">
        <v>1680</v>
      </c>
      <c r="H13" s="55"/>
      <c r="I13" s="254"/>
      <c r="J13" s="254"/>
      <c r="K13" s="254"/>
      <c r="L13" s="254"/>
      <c r="M13" s="254"/>
      <c r="N13" s="254"/>
    </row>
    <row r="14" spans="2:46" ht="14.25" customHeight="1" x14ac:dyDescent="0.25">
      <c r="B14" s="931" t="str">
        <f>HYPERLINK("#'"&amp;'EWS DIRECTORY'!$J$312&amp;"'!A1",'EWS DIRECTORY'!$J$312)</f>
        <v>M-1-1</v>
      </c>
      <c r="C14" s="761"/>
      <c r="D14" s="761"/>
      <c r="E14" s="761"/>
      <c r="G14" s="55"/>
      <c r="H14" s="55"/>
      <c r="I14" s="254"/>
      <c r="J14" s="254"/>
      <c r="K14" s="254"/>
      <c r="L14" s="254"/>
      <c r="M14" s="254"/>
      <c r="N14" s="254"/>
    </row>
    <row r="15" spans="2:46" ht="14.25" customHeight="1" x14ac:dyDescent="0.25">
      <c r="B15" s="927" t="str">
        <f>HYPERLINK("#'"&amp;'EWS DIRECTORY'!$J$313&amp;"'!A1",'EWS DIRECTORY'!$J$313)</f>
        <v>M-1-1-1</v>
      </c>
      <c r="C15" s="761"/>
      <c r="D15" s="761"/>
      <c r="E15" s="761"/>
      <c r="G15" s="55"/>
      <c r="H15" s="55"/>
      <c r="I15" s="254"/>
      <c r="J15" s="254"/>
      <c r="K15" s="254"/>
      <c r="L15" s="254"/>
      <c r="M15" s="254"/>
      <c r="N15" s="254"/>
    </row>
    <row r="16" spans="2:46" ht="14.25" customHeight="1" x14ac:dyDescent="0.25">
      <c r="B16" s="929" t="str">
        <f>HYPERLINK("#'"&amp;'EWS DIRECTORY'!$J$314&amp;"'!A1",'EWS DIRECTORY'!$J$314)</f>
        <v>M-1-1-2</v>
      </c>
      <c r="C16" s="761"/>
      <c r="D16" s="761"/>
      <c r="E16" s="761"/>
      <c r="G16" s="55"/>
      <c r="H16" s="55"/>
      <c r="I16" s="254"/>
      <c r="J16" s="254"/>
      <c r="K16" s="254"/>
      <c r="L16" s="254"/>
      <c r="M16" s="254"/>
      <c r="N16" s="254"/>
    </row>
    <row r="17" spans="2:50" ht="14.25" customHeight="1" x14ac:dyDescent="0.25">
      <c r="B17" s="929" t="str">
        <f>HYPERLINK("#'"&amp;'EWS DIRECTORY'!$J$315&amp;"'!A1",'EWS DIRECTORY'!$J$315)</f>
        <v>M-1-1-3</v>
      </c>
      <c r="C17" s="761"/>
      <c r="D17" s="761"/>
      <c r="E17" s="761"/>
      <c r="G17" s="55" t="s">
        <v>1681</v>
      </c>
      <c r="H17" s="55"/>
      <c r="I17" s="55"/>
      <c r="J17" s="254"/>
      <c r="K17" s="254"/>
      <c r="L17" s="254"/>
      <c r="M17" s="254"/>
      <c r="N17" s="254"/>
    </row>
    <row r="18" spans="2:50" ht="14.25" customHeight="1" x14ac:dyDescent="0.25">
      <c r="G18" s="55" t="s">
        <v>1744</v>
      </c>
      <c r="H18" s="55"/>
      <c r="I18" s="55" t="s">
        <v>1744</v>
      </c>
      <c r="J18" s="254"/>
      <c r="K18" s="254"/>
      <c r="L18" s="254"/>
      <c r="M18" s="254"/>
      <c r="N18" s="254"/>
    </row>
    <row r="19" spans="2:50" ht="14.25" customHeight="1" x14ac:dyDescent="0.25"/>
    <row r="20" spans="2:50" ht="14.25" customHeight="1" x14ac:dyDescent="0.25">
      <c r="G20" s="55" t="s">
        <v>1791</v>
      </c>
    </row>
    <row r="21" spans="2:50" ht="14.25" customHeight="1" x14ac:dyDescent="0.25">
      <c r="G21" s="55"/>
    </row>
    <row r="22" spans="2:50" ht="14.25" customHeight="1" x14ac:dyDescent="0.25">
      <c r="G22" s="55"/>
      <c r="H22" s="990" t="s">
        <v>1445</v>
      </c>
      <c r="I22" s="790"/>
      <c r="J22" s="994" t="s">
        <v>1446</v>
      </c>
      <c r="K22" s="764"/>
      <c r="L22" s="764"/>
      <c r="M22" s="764"/>
      <c r="N22" s="764"/>
      <c r="O22" s="764"/>
      <c r="P22" s="764"/>
      <c r="Q22" s="764"/>
      <c r="R22" s="764"/>
      <c r="S22" s="764"/>
      <c r="T22" s="764"/>
      <c r="U22" s="764"/>
      <c r="V22" s="764"/>
      <c r="W22" s="764"/>
      <c r="X22" s="764"/>
      <c r="Y22" s="764"/>
      <c r="Z22" s="764"/>
      <c r="AA22" s="764"/>
      <c r="AB22" s="764"/>
      <c r="AC22" s="764"/>
      <c r="AD22" s="764"/>
      <c r="AE22" s="764"/>
      <c r="AF22" s="764"/>
      <c r="AG22" s="764"/>
      <c r="AH22" s="764"/>
      <c r="AI22" s="764"/>
      <c r="AJ22" s="764"/>
      <c r="AK22" s="764"/>
      <c r="AL22" s="764"/>
      <c r="AM22" s="764"/>
      <c r="AN22" s="764"/>
      <c r="AO22" s="764"/>
      <c r="AP22" s="764"/>
      <c r="AQ22" s="764"/>
      <c r="AR22" s="764"/>
      <c r="AS22" s="764"/>
      <c r="AT22" s="764"/>
      <c r="AU22" s="764"/>
      <c r="AV22" s="764"/>
      <c r="AW22" s="764"/>
      <c r="AX22" s="765"/>
    </row>
    <row r="23" spans="2:50" ht="14.25" customHeight="1" x14ac:dyDescent="0.25">
      <c r="G23" s="55"/>
      <c r="H23" s="806"/>
      <c r="I23" s="807"/>
      <c r="J23" s="978" t="s">
        <v>1452</v>
      </c>
      <c r="K23" s="764"/>
      <c r="L23" s="764"/>
      <c r="M23" s="764"/>
      <c r="N23" s="764"/>
      <c r="O23" s="764"/>
      <c r="P23" s="765"/>
      <c r="Q23" s="978" t="s">
        <v>1453</v>
      </c>
      <c r="R23" s="764"/>
      <c r="S23" s="764"/>
      <c r="T23" s="764"/>
      <c r="U23" s="764"/>
      <c r="V23" s="764"/>
      <c r="W23" s="765"/>
      <c r="X23" s="978" t="s">
        <v>1454</v>
      </c>
      <c r="Y23" s="764"/>
      <c r="Z23" s="764"/>
      <c r="AA23" s="764"/>
      <c r="AB23" s="764"/>
      <c r="AC23" s="764"/>
      <c r="AD23" s="765"/>
      <c r="AE23" s="978" t="s">
        <v>1455</v>
      </c>
      <c r="AF23" s="764"/>
      <c r="AG23" s="764"/>
      <c r="AH23" s="764"/>
      <c r="AI23" s="764"/>
      <c r="AJ23" s="764"/>
      <c r="AK23" s="765"/>
      <c r="AL23" s="978" t="s">
        <v>1456</v>
      </c>
      <c r="AM23" s="764"/>
      <c r="AN23" s="764"/>
      <c r="AO23" s="764"/>
      <c r="AP23" s="764"/>
      <c r="AQ23" s="764"/>
      <c r="AR23" s="764"/>
      <c r="AS23" s="765"/>
      <c r="AT23" s="978" t="s">
        <v>1457</v>
      </c>
      <c r="AU23" s="764"/>
      <c r="AV23" s="764"/>
      <c r="AW23" s="764"/>
      <c r="AX23" s="765"/>
    </row>
    <row r="24" spans="2:50" ht="48" customHeight="1" x14ac:dyDescent="0.25">
      <c r="G24" s="55"/>
      <c r="H24" s="1221">
        <v>1</v>
      </c>
      <c r="I24" s="765"/>
      <c r="J24" s="1222" t="e">
        <f>ID_MS_TH_PJK</f>
        <v>#N/A</v>
      </c>
      <c r="K24" s="764"/>
      <c r="L24" s="764"/>
      <c r="M24" s="764"/>
      <c r="N24" s="764"/>
      <c r="O24" s="764"/>
      <c r="P24" s="765"/>
      <c r="Q24" s="1222" t="e">
        <f>NO_BPS</f>
        <v>#N/A</v>
      </c>
      <c r="R24" s="764"/>
      <c r="S24" s="764"/>
      <c r="T24" s="764"/>
      <c r="U24" s="764"/>
      <c r="V24" s="764"/>
      <c r="W24" s="765"/>
      <c r="X24" s="1222" t="e">
        <f>PEMBETULAN_KE</f>
        <v>#N/A</v>
      </c>
      <c r="Y24" s="764"/>
      <c r="Z24" s="764"/>
      <c r="AA24" s="764"/>
      <c r="AB24" s="764"/>
      <c r="AC24" s="764"/>
      <c r="AD24" s="765"/>
      <c r="AE24" s="1222" t="e">
        <f>TGL_TERIMA</f>
        <v>#N/A</v>
      </c>
      <c r="AF24" s="764"/>
      <c r="AG24" s="764"/>
      <c r="AH24" s="764"/>
      <c r="AI24" s="764"/>
      <c r="AJ24" s="764"/>
      <c r="AK24" s="765"/>
      <c r="AL24" s="984" t="str">
        <f>'M-1'!$G$9</f>
        <v>PPh dipotong/dipungut oleh pihak lain</v>
      </c>
      <c r="AM24" s="764"/>
      <c r="AN24" s="764"/>
      <c r="AO24" s="764"/>
      <c r="AP24" s="764"/>
      <c r="AQ24" s="764"/>
      <c r="AR24" s="764"/>
      <c r="AS24" s="765"/>
      <c r="AT24" s="1257">
        <f>'MAIN LEVEL'!AB74</f>
        <v>0</v>
      </c>
      <c r="AU24" s="764"/>
      <c r="AV24" s="764"/>
      <c r="AW24" s="764"/>
      <c r="AX24" s="765"/>
    </row>
    <row r="25" spans="2:50" ht="14.25" customHeight="1" x14ac:dyDescent="0.25">
      <c r="G25" s="55"/>
      <c r="H25" s="255"/>
      <c r="I25" s="255"/>
      <c r="J25" s="255"/>
      <c r="K25" s="255"/>
      <c r="L25" s="255"/>
      <c r="M25" s="255"/>
      <c r="N25" s="255"/>
      <c r="O25" s="255"/>
      <c r="P25" s="255"/>
      <c r="Q25" s="255"/>
      <c r="R25" s="255"/>
    </row>
    <row r="26" spans="2:50" ht="14.25" customHeight="1" x14ac:dyDescent="0.25">
      <c r="G26" s="55"/>
      <c r="H26" s="255"/>
      <c r="I26" s="255"/>
      <c r="J26" s="255"/>
      <c r="K26" s="255"/>
      <c r="L26" s="255"/>
      <c r="M26" s="255"/>
      <c r="N26" s="255"/>
      <c r="O26" s="255"/>
      <c r="P26" s="255"/>
      <c r="Q26" s="255"/>
      <c r="R26" s="255"/>
    </row>
    <row r="27" spans="2:50" ht="14.25" customHeight="1" x14ac:dyDescent="0.25">
      <c r="G27" s="55"/>
      <c r="H27" s="255"/>
      <c r="I27" s="255"/>
      <c r="J27" s="255"/>
      <c r="K27" s="255"/>
      <c r="L27" s="255"/>
      <c r="M27" s="255"/>
      <c r="N27" s="255"/>
      <c r="O27" s="255"/>
      <c r="P27" s="255"/>
      <c r="Q27" s="255"/>
      <c r="R27" s="255"/>
    </row>
    <row r="28" spans="2:50" ht="14.25" customHeight="1" x14ac:dyDescent="0.25">
      <c r="B28" s="760"/>
      <c r="C28" s="761"/>
      <c r="D28" s="761"/>
      <c r="E28" s="761"/>
      <c r="G28" s="55"/>
      <c r="H28" s="990" t="s">
        <v>1445</v>
      </c>
      <c r="I28" s="790"/>
      <c r="J28" s="990" t="s">
        <v>1478</v>
      </c>
      <c r="K28" s="789"/>
      <c r="L28" s="789"/>
      <c r="M28" s="790"/>
      <c r="N28" s="994" t="s">
        <v>1792</v>
      </c>
      <c r="O28" s="764"/>
      <c r="P28" s="764"/>
      <c r="Q28" s="764"/>
      <c r="R28" s="764"/>
      <c r="S28" s="764"/>
      <c r="T28" s="764"/>
      <c r="U28" s="764"/>
      <c r="V28" s="764"/>
      <c r="W28" s="764"/>
      <c r="X28" s="764"/>
      <c r="Y28" s="764"/>
      <c r="Z28" s="765"/>
      <c r="AA28" s="994" t="s">
        <v>1793</v>
      </c>
      <c r="AB28" s="764"/>
      <c r="AC28" s="764"/>
      <c r="AD28" s="764"/>
      <c r="AE28" s="764"/>
      <c r="AF28" s="764"/>
      <c r="AG28" s="764"/>
      <c r="AH28" s="764"/>
      <c r="AI28" s="764"/>
      <c r="AJ28" s="764"/>
      <c r="AK28" s="764"/>
      <c r="AL28" s="764"/>
      <c r="AM28" s="764"/>
      <c r="AN28" s="764"/>
      <c r="AO28" s="764"/>
      <c r="AP28" s="764"/>
      <c r="AQ28" s="764"/>
      <c r="AR28" s="764"/>
      <c r="AS28" s="765"/>
      <c r="AT28" s="990" t="s">
        <v>1481</v>
      </c>
      <c r="AU28" s="789"/>
      <c r="AV28" s="789"/>
      <c r="AW28" s="789"/>
      <c r="AX28" s="790"/>
    </row>
    <row r="29" spans="2:50" ht="14.25" customHeight="1" x14ac:dyDescent="0.25">
      <c r="G29" s="55"/>
      <c r="H29" s="806"/>
      <c r="I29" s="807"/>
      <c r="J29" s="806"/>
      <c r="K29" s="794"/>
      <c r="L29" s="794"/>
      <c r="M29" s="807"/>
      <c r="N29" s="978" t="s">
        <v>796</v>
      </c>
      <c r="O29" s="764"/>
      <c r="P29" s="764"/>
      <c r="Q29" s="764"/>
      <c r="R29" s="764"/>
      <c r="S29" s="764"/>
      <c r="T29" s="765"/>
      <c r="U29" s="978" t="s">
        <v>1401</v>
      </c>
      <c r="V29" s="764"/>
      <c r="W29" s="764"/>
      <c r="X29" s="764"/>
      <c r="Y29" s="764"/>
      <c r="Z29" s="765"/>
      <c r="AA29" s="978" t="s">
        <v>796</v>
      </c>
      <c r="AB29" s="764"/>
      <c r="AC29" s="764"/>
      <c r="AD29" s="764"/>
      <c r="AE29" s="764"/>
      <c r="AF29" s="765"/>
      <c r="AG29" s="978" t="s">
        <v>1794</v>
      </c>
      <c r="AH29" s="764"/>
      <c r="AI29" s="764"/>
      <c r="AJ29" s="764"/>
      <c r="AK29" s="764"/>
      <c r="AL29" s="764"/>
      <c r="AM29" s="765"/>
      <c r="AN29" s="978" t="s">
        <v>1510</v>
      </c>
      <c r="AO29" s="764"/>
      <c r="AP29" s="764"/>
      <c r="AQ29" s="764"/>
      <c r="AR29" s="764"/>
      <c r="AS29" s="765"/>
      <c r="AT29" s="806"/>
      <c r="AU29" s="794"/>
      <c r="AV29" s="794"/>
      <c r="AW29" s="794"/>
      <c r="AX29" s="807"/>
    </row>
    <row r="30" spans="2:50" ht="14.25" customHeight="1" x14ac:dyDescent="0.25">
      <c r="B30" s="760"/>
      <c r="C30" s="761"/>
      <c r="D30" s="761"/>
      <c r="E30" s="761"/>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2:50" ht="14.2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2:50" ht="15" customHeight="1" x14ac:dyDescent="0.25">
      <c r="B32" s="760"/>
      <c r="C32" s="761"/>
      <c r="D32" s="761"/>
      <c r="E32" s="761"/>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2:50" ht="15" customHeight="1"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2:50" ht="15" customHeight="1" x14ac:dyDescent="0.25">
      <c r="B34" s="760"/>
      <c r="C34" s="761"/>
      <c r="D34" s="761"/>
      <c r="E34" s="761"/>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2:50" ht="15" customHeight="1" x14ac:dyDescent="0.25">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2:50" ht="15"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2:50" ht="15"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2:50" ht="15" customHeight="1" x14ac:dyDescent="0.25">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2:50" ht="15" customHeight="1" x14ac:dyDescent="0.25">
      <c r="G40" s="223"/>
      <c r="H40" s="980"/>
      <c r="I40" s="765"/>
      <c r="J40" s="979"/>
      <c r="K40" s="764"/>
      <c r="L40" s="764"/>
      <c r="M40" s="765"/>
      <c r="N40" s="980"/>
      <c r="O40" s="764"/>
      <c r="P40" s="764"/>
      <c r="Q40" s="764"/>
      <c r="R40" s="764"/>
      <c r="S40" s="764"/>
      <c r="T40" s="765"/>
      <c r="U40" s="977"/>
      <c r="V40" s="764"/>
      <c r="W40" s="764"/>
      <c r="X40" s="764"/>
      <c r="Y40" s="764"/>
      <c r="Z40" s="765"/>
      <c r="AA40" s="980"/>
      <c r="AB40" s="764"/>
      <c r="AC40" s="764"/>
      <c r="AD40" s="764"/>
      <c r="AE40" s="764"/>
      <c r="AF40" s="765"/>
      <c r="AG40" s="980"/>
      <c r="AH40" s="764"/>
      <c r="AI40" s="764"/>
      <c r="AJ40" s="764"/>
      <c r="AK40" s="764"/>
      <c r="AL40" s="764"/>
      <c r="AM40" s="765"/>
      <c r="AN40" s="983"/>
      <c r="AO40" s="764"/>
      <c r="AP40" s="764"/>
      <c r="AQ40" s="764"/>
      <c r="AR40" s="764"/>
      <c r="AS40" s="765"/>
      <c r="AT40" s="1063"/>
      <c r="AU40" s="764"/>
      <c r="AV40" s="764"/>
      <c r="AW40" s="764"/>
      <c r="AX40" s="765"/>
    </row>
    <row r="41" spans="2:50" ht="15" customHeight="1" x14ac:dyDescent="0.25">
      <c r="G41" s="223"/>
      <c r="H41" s="980"/>
      <c r="I41" s="765"/>
      <c r="J41" s="979"/>
      <c r="K41" s="764"/>
      <c r="L41" s="764"/>
      <c r="M41" s="765"/>
      <c r="N41" s="980"/>
      <c r="O41" s="764"/>
      <c r="P41" s="764"/>
      <c r="Q41" s="764"/>
      <c r="R41" s="764"/>
      <c r="S41" s="764"/>
      <c r="T41" s="765"/>
      <c r="U41" s="977"/>
      <c r="V41" s="764"/>
      <c r="W41" s="764"/>
      <c r="X41" s="764"/>
      <c r="Y41" s="764"/>
      <c r="Z41" s="765"/>
      <c r="AA41" s="980"/>
      <c r="AB41" s="764"/>
      <c r="AC41" s="764"/>
      <c r="AD41" s="764"/>
      <c r="AE41" s="764"/>
      <c r="AF41" s="765"/>
      <c r="AG41" s="980"/>
      <c r="AH41" s="764"/>
      <c r="AI41" s="764"/>
      <c r="AJ41" s="764"/>
      <c r="AK41" s="764"/>
      <c r="AL41" s="764"/>
      <c r="AM41" s="765"/>
      <c r="AN41" s="983"/>
      <c r="AO41" s="764"/>
      <c r="AP41" s="764"/>
      <c r="AQ41" s="764"/>
      <c r="AR41" s="764"/>
      <c r="AS41" s="765"/>
      <c r="AT41" s="1063"/>
      <c r="AU41" s="764"/>
      <c r="AV41" s="764"/>
      <c r="AW41" s="764"/>
      <c r="AX41" s="765"/>
    </row>
    <row r="42" spans="2:50" ht="15" customHeight="1" x14ac:dyDescent="0.25">
      <c r="G42" s="223"/>
      <c r="H42" s="980"/>
      <c r="I42" s="765"/>
      <c r="J42" s="979"/>
      <c r="K42" s="764"/>
      <c r="L42" s="764"/>
      <c r="M42" s="765"/>
      <c r="N42" s="980"/>
      <c r="O42" s="764"/>
      <c r="P42" s="764"/>
      <c r="Q42" s="764"/>
      <c r="R42" s="764"/>
      <c r="S42" s="764"/>
      <c r="T42" s="765"/>
      <c r="U42" s="977"/>
      <c r="V42" s="764"/>
      <c r="W42" s="764"/>
      <c r="X42" s="764"/>
      <c r="Y42" s="764"/>
      <c r="Z42" s="765"/>
      <c r="AA42" s="980"/>
      <c r="AB42" s="764"/>
      <c r="AC42" s="764"/>
      <c r="AD42" s="764"/>
      <c r="AE42" s="764"/>
      <c r="AF42" s="765"/>
      <c r="AG42" s="980"/>
      <c r="AH42" s="764"/>
      <c r="AI42" s="764"/>
      <c r="AJ42" s="764"/>
      <c r="AK42" s="764"/>
      <c r="AL42" s="764"/>
      <c r="AM42" s="765"/>
      <c r="AN42" s="983"/>
      <c r="AO42" s="764"/>
      <c r="AP42" s="764"/>
      <c r="AQ42" s="764"/>
      <c r="AR42" s="764"/>
      <c r="AS42" s="765"/>
      <c r="AT42" s="1063"/>
      <c r="AU42" s="764"/>
      <c r="AV42" s="764"/>
      <c r="AW42" s="764"/>
      <c r="AX42" s="765"/>
    </row>
    <row r="43" spans="2:50" ht="15" customHeight="1" x14ac:dyDescent="0.25">
      <c r="G43" s="223"/>
      <c r="H43" s="980"/>
      <c r="I43" s="765"/>
      <c r="J43" s="979"/>
      <c r="K43" s="764"/>
      <c r="L43" s="764"/>
      <c r="M43" s="765"/>
      <c r="N43" s="980"/>
      <c r="O43" s="764"/>
      <c r="P43" s="764"/>
      <c r="Q43" s="764"/>
      <c r="R43" s="764"/>
      <c r="S43" s="764"/>
      <c r="T43" s="765"/>
      <c r="U43" s="977"/>
      <c r="V43" s="764"/>
      <c r="W43" s="764"/>
      <c r="X43" s="764"/>
      <c r="Y43" s="764"/>
      <c r="Z43" s="765"/>
      <c r="AA43" s="980"/>
      <c r="AB43" s="764"/>
      <c r="AC43" s="764"/>
      <c r="AD43" s="764"/>
      <c r="AE43" s="764"/>
      <c r="AF43" s="765"/>
      <c r="AG43" s="980"/>
      <c r="AH43" s="764"/>
      <c r="AI43" s="764"/>
      <c r="AJ43" s="764"/>
      <c r="AK43" s="764"/>
      <c r="AL43" s="764"/>
      <c r="AM43" s="765"/>
      <c r="AN43" s="983"/>
      <c r="AO43" s="764"/>
      <c r="AP43" s="764"/>
      <c r="AQ43" s="764"/>
      <c r="AR43" s="764"/>
      <c r="AS43" s="765"/>
      <c r="AT43" s="1063"/>
      <c r="AU43" s="764"/>
      <c r="AV43" s="764"/>
      <c r="AW43" s="764"/>
      <c r="AX43" s="765"/>
    </row>
    <row r="44" spans="2:50" ht="14.25" customHeight="1" x14ac:dyDescent="0.25">
      <c r="G44" s="223"/>
      <c r="H44" s="980"/>
      <c r="I44" s="765"/>
      <c r="J44" s="979"/>
      <c r="K44" s="764"/>
      <c r="L44" s="764"/>
      <c r="M44" s="765"/>
      <c r="N44" s="980"/>
      <c r="O44" s="764"/>
      <c r="P44" s="764"/>
      <c r="Q44" s="764"/>
      <c r="R44" s="764"/>
      <c r="S44" s="764"/>
      <c r="T44" s="765"/>
      <c r="U44" s="977"/>
      <c r="V44" s="764"/>
      <c r="W44" s="764"/>
      <c r="X44" s="764"/>
      <c r="Y44" s="764"/>
      <c r="Z44" s="765"/>
      <c r="AA44" s="980"/>
      <c r="AB44" s="764"/>
      <c r="AC44" s="764"/>
      <c r="AD44" s="764"/>
      <c r="AE44" s="764"/>
      <c r="AF44" s="765"/>
      <c r="AG44" s="980"/>
      <c r="AH44" s="764"/>
      <c r="AI44" s="764"/>
      <c r="AJ44" s="764"/>
      <c r="AK44" s="764"/>
      <c r="AL44" s="764"/>
      <c r="AM44" s="765"/>
      <c r="AN44" s="983"/>
      <c r="AO44" s="764"/>
      <c r="AP44" s="764"/>
      <c r="AQ44" s="764"/>
      <c r="AR44" s="764"/>
      <c r="AS44" s="765"/>
      <c r="AT44" s="1063"/>
      <c r="AU44" s="764"/>
      <c r="AV44" s="764"/>
      <c r="AW44" s="764"/>
      <c r="AX44" s="765"/>
    </row>
    <row r="45" spans="2:50" ht="14.25" customHeight="1" x14ac:dyDescent="0.25">
      <c r="G45" s="223"/>
      <c r="H45" s="980"/>
      <c r="I45" s="765"/>
      <c r="J45" s="979"/>
      <c r="K45" s="764"/>
      <c r="L45" s="764"/>
      <c r="M45" s="765"/>
      <c r="N45" s="980"/>
      <c r="O45" s="764"/>
      <c r="P45" s="764"/>
      <c r="Q45" s="764"/>
      <c r="R45" s="764"/>
      <c r="S45" s="764"/>
      <c r="T45" s="765"/>
      <c r="U45" s="977"/>
      <c r="V45" s="764"/>
      <c r="W45" s="764"/>
      <c r="X45" s="764"/>
      <c r="Y45" s="764"/>
      <c r="Z45" s="765"/>
      <c r="AA45" s="980"/>
      <c r="AB45" s="764"/>
      <c r="AC45" s="764"/>
      <c r="AD45" s="764"/>
      <c r="AE45" s="764"/>
      <c r="AF45" s="765"/>
      <c r="AG45" s="980"/>
      <c r="AH45" s="764"/>
      <c r="AI45" s="764"/>
      <c r="AJ45" s="764"/>
      <c r="AK45" s="764"/>
      <c r="AL45" s="764"/>
      <c r="AM45" s="765"/>
      <c r="AN45" s="983"/>
      <c r="AO45" s="764"/>
      <c r="AP45" s="764"/>
      <c r="AQ45" s="764"/>
      <c r="AR45" s="764"/>
      <c r="AS45" s="765"/>
      <c r="AT45" s="1063"/>
      <c r="AU45" s="764"/>
      <c r="AV45" s="764"/>
      <c r="AW45" s="764"/>
      <c r="AX45" s="765"/>
    </row>
    <row r="46" spans="2:50" ht="14.25" customHeight="1" x14ac:dyDescent="0.25">
      <c r="G46" s="223"/>
      <c r="H46" s="980"/>
      <c r="I46" s="765"/>
      <c r="J46" s="979"/>
      <c r="K46" s="764"/>
      <c r="L46" s="764"/>
      <c r="M46" s="765"/>
      <c r="N46" s="980"/>
      <c r="O46" s="764"/>
      <c r="P46" s="764"/>
      <c r="Q46" s="764"/>
      <c r="R46" s="764"/>
      <c r="S46" s="764"/>
      <c r="T46" s="765"/>
      <c r="U46" s="977"/>
      <c r="V46" s="764"/>
      <c r="W46" s="764"/>
      <c r="X46" s="764"/>
      <c r="Y46" s="764"/>
      <c r="Z46" s="765"/>
      <c r="AA46" s="980"/>
      <c r="AB46" s="764"/>
      <c r="AC46" s="764"/>
      <c r="AD46" s="764"/>
      <c r="AE46" s="764"/>
      <c r="AF46" s="765"/>
      <c r="AG46" s="980"/>
      <c r="AH46" s="764"/>
      <c r="AI46" s="764"/>
      <c r="AJ46" s="764"/>
      <c r="AK46" s="764"/>
      <c r="AL46" s="764"/>
      <c r="AM46" s="765"/>
      <c r="AN46" s="983"/>
      <c r="AO46" s="764"/>
      <c r="AP46" s="764"/>
      <c r="AQ46" s="764"/>
      <c r="AR46" s="764"/>
      <c r="AS46" s="765"/>
      <c r="AT46" s="1063"/>
      <c r="AU46" s="764"/>
      <c r="AV46" s="764"/>
      <c r="AW46" s="764"/>
      <c r="AX46" s="765"/>
    </row>
    <row r="47" spans="2:50" ht="14.25" customHeight="1" x14ac:dyDescent="0.25">
      <c r="G47" s="256"/>
      <c r="H47" s="980"/>
      <c r="I47" s="765"/>
      <c r="J47" s="979"/>
      <c r="K47" s="764"/>
      <c r="L47" s="764"/>
      <c r="M47" s="765"/>
      <c r="N47" s="980"/>
      <c r="O47" s="764"/>
      <c r="P47" s="764"/>
      <c r="Q47" s="764"/>
      <c r="R47" s="764"/>
      <c r="S47" s="764"/>
      <c r="T47" s="765"/>
      <c r="U47" s="977"/>
      <c r="V47" s="764"/>
      <c r="W47" s="764"/>
      <c r="X47" s="764"/>
      <c r="Y47" s="764"/>
      <c r="Z47" s="765"/>
      <c r="AA47" s="980"/>
      <c r="AB47" s="764"/>
      <c r="AC47" s="764"/>
      <c r="AD47" s="764"/>
      <c r="AE47" s="764"/>
      <c r="AF47" s="765"/>
      <c r="AG47" s="980"/>
      <c r="AH47" s="764"/>
      <c r="AI47" s="764"/>
      <c r="AJ47" s="764"/>
      <c r="AK47" s="764"/>
      <c r="AL47" s="764"/>
      <c r="AM47" s="765"/>
      <c r="AN47" s="983"/>
      <c r="AO47" s="764"/>
      <c r="AP47" s="764"/>
      <c r="AQ47" s="764"/>
      <c r="AR47" s="764"/>
      <c r="AS47" s="765"/>
      <c r="AT47" s="1063"/>
      <c r="AU47" s="764"/>
      <c r="AV47" s="764"/>
      <c r="AW47" s="764"/>
      <c r="AX47" s="765"/>
    </row>
    <row r="48" spans="2:50" ht="14.25" customHeight="1" x14ac:dyDescent="0.25">
      <c r="G48" s="256"/>
      <c r="H48" s="980"/>
      <c r="I48" s="765"/>
      <c r="J48" s="979"/>
      <c r="K48" s="764"/>
      <c r="L48" s="764"/>
      <c r="M48" s="765"/>
      <c r="N48" s="980"/>
      <c r="O48" s="764"/>
      <c r="P48" s="764"/>
      <c r="Q48" s="764"/>
      <c r="R48" s="764"/>
      <c r="S48" s="764"/>
      <c r="T48" s="765"/>
      <c r="U48" s="977"/>
      <c r="V48" s="764"/>
      <c r="W48" s="764"/>
      <c r="X48" s="764"/>
      <c r="Y48" s="764"/>
      <c r="Z48" s="765"/>
      <c r="AA48" s="980"/>
      <c r="AB48" s="764"/>
      <c r="AC48" s="764"/>
      <c r="AD48" s="764"/>
      <c r="AE48" s="764"/>
      <c r="AF48" s="765"/>
      <c r="AG48" s="980"/>
      <c r="AH48" s="764"/>
      <c r="AI48" s="764"/>
      <c r="AJ48" s="764"/>
      <c r="AK48" s="764"/>
      <c r="AL48" s="764"/>
      <c r="AM48" s="765"/>
      <c r="AN48" s="983"/>
      <c r="AO48" s="764"/>
      <c r="AP48" s="764"/>
      <c r="AQ48" s="764"/>
      <c r="AR48" s="764"/>
      <c r="AS48" s="765"/>
      <c r="AT48" s="1063"/>
      <c r="AU48" s="764"/>
      <c r="AV48" s="764"/>
      <c r="AW48" s="764"/>
      <c r="AX48" s="765"/>
    </row>
    <row r="49" spans="7:50" ht="14.25" customHeight="1" x14ac:dyDescent="0.25">
      <c r="G49" s="256"/>
      <c r="H49" s="980"/>
      <c r="I49" s="765"/>
      <c r="J49" s="979"/>
      <c r="K49" s="764"/>
      <c r="L49" s="764"/>
      <c r="M49" s="765"/>
      <c r="N49" s="980"/>
      <c r="O49" s="764"/>
      <c r="P49" s="764"/>
      <c r="Q49" s="764"/>
      <c r="R49" s="764"/>
      <c r="S49" s="764"/>
      <c r="T49" s="765"/>
      <c r="U49" s="977"/>
      <c r="V49" s="764"/>
      <c r="W49" s="764"/>
      <c r="X49" s="764"/>
      <c r="Y49" s="764"/>
      <c r="Z49" s="765"/>
      <c r="AA49" s="980"/>
      <c r="AB49" s="764"/>
      <c r="AC49" s="764"/>
      <c r="AD49" s="764"/>
      <c r="AE49" s="764"/>
      <c r="AF49" s="765"/>
      <c r="AG49" s="980"/>
      <c r="AH49" s="764"/>
      <c r="AI49" s="764"/>
      <c r="AJ49" s="764"/>
      <c r="AK49" s="764"/>
      <c r="AL49" s="764"/>
      <c r="AM49" s="765"/>
      <c r="AN49" s="983"/>
      <c r="AO49" s="764"/>
      <c r="AP49" s="764"/>
      <c r="AQ49" s="764"/>
      <c r="AR49" s="764"/>
      <c r="AS49" s="765"/>
      <c r="AT49" s="1063"/>
      <c r="AU49" s="764"/>
      <c r="AV49" s="764"/>
      <c r="AW49" s="764"/>
      <c r="AX49" s="765"/>
    </row>
    <row r="50" spans="7:50" ht="14.25" customHeight="1" x14ac:dyDescent="0.25">
      <c r="G50" s="256"/>
      <c r="H50" s="993"/>
      <c r="I50" s="765"/>
      <c r="J50" s="993"/>
      <c r="K50" s="764"/>
      <c r="L50" s="764"/>
      <c r="M50" s="765"/>
      <c r="N50" s="993"/>
      <c r="O50" s="764"/>
      <c r="P50" s="764"/>
      <c r="Q50" s="764"/>
      <c r="R50" s="764"/>
      <c r="S50" s="764"/>
      <c r="T50" s="765"/>
      <c r="U50" s="986"/>
      <c r="V50" s="764"/>
      <c r="W50" s="764"/>
      <c r="X50" s="764"/>
      <c r="Y50" s="764"/>
      <c r="Z50" s="765"/>
      <c r="AA50" s="993"/>
      <c r="AB50" s="764"/>
      <c r="AC50" s="764"/>
      <c r="AD50" s="764"/>
      <c r="AE50" s="764"/>
      <c r="AF50" s="765"/>
      <c r="AG50" s="993"/>
      <c r="AH50" s="764"/>
      <c r="AI50" s="764"/>
      <c r="AJ50" s="764"/>
      <c r="AK50" s="764"/>
      <c r="AL50" s="764"/>
      <c r="AM50" s="765"/>
      <c r="AN50" s="995"/>
      <c r="AO50" s="764"/>
      <c r="AP50" s="764"/>
      <c r="AQ50" s="764"/>
      <c r="AR50" s="764"/>
      <c r="AS50" s="765"/>
      <c r="AT50" s="1065"/>
      <c r="AU50" s="764"/>
      <c r="AV50" s="764"/>
      <c r="AW50" s="764"/>
      <c r="AX50" s="765"/>
    </row>
    <row r="51" spans="7:50" ht="14.25" customHeight="1" x14ac:dyDescent="0.25">
      <c r="G51" s="223"/>
      <c r="H51" s="1092" t="s">
        <v>1494</v>
      </c>
      <c r="I51" s="764"/>
      <c r="J51" s="764"/>
      <c r="K51" s="764"/>
      <c r="L51" s="764"/>
      <c r="M51" s="764"/>
      <c r="N51" s="764"/>
      <c r="O51" s="764"/>
      <c r="P51" s="764"/>
      <c r="Q51" s="764"/>
      <c r="R51" s="764"/>
      <c r="S51" s="764"/>
      <c r="T51" s="764"/>
      <c r="U51" s="764"/>
      <c r="V51" s="764"/>
      <c r="W51" s="764"/>
      <c r="X51" s="764"/>
      <c r="Y51" s="764"/>
      <c r="Z51" s="764"/>
      <c r="AA51" s="764"/>
      <c r="AB51" s="764"/>
      <c r="AC51" s="764"/>
      <c r="AD51" s="764"/>
      <c r="AE51" s="764"/>
      <c r="AF51" s="764"/>
      <c r="AG51" s="764"/>
      <c r="AH51" s="764"/>
      <c r="AI51" s="764"/>
      <c r="AJ51" s="764"/>
      <c r="AK51" s="764"/>
      <c r="AL51" s="764"/>
      <c r="AM51" s="764"/>
      <c r="AN51" s="764"/>
      <c r="AO51" s="764"/>
      <c r="AP51" s="764"/>
      <c r="AQ51" s="764"/>
      <c r="AR51" s="764"/>
      <c r="AS51" s="765"/>
      <c r="AT51" s="1134">
        <f>SUM(AT30:AT50)</f>
        <v>0</v>
      </c>
      <c r="AU51" s="764"/>
      <c r="AV51" s="764"/>
      <c r="AW51" s="764"/>
      <c r="AX51" s="765"/>
    </row>
    <row r="52" spans="7:50" ht="14.25" customHeight="1" x14ac:dyDescent="0.25">
      <c r="G52" s="223"/>
    </row>
    <row r="53" spans="7:50" ht="14.25" customHeight="1" x14ac:dyDescent="0.25">
      <c r="G53" s="223"/>
    </row>
    <row r="54" spans="7:50" ht="15" customHeight="1" x14ac:dyDescent="0.25">
      <c r="G54" s="223"/>
    </row>
    <row r="55" spans="7:50" ht="14.25" customHeight="1" x14ac:dyDescent="0.25">
      <c r="G55" s="223"/>
      <c r="H55" s="976" t="s">
        <v>1795</v>
      </c>
      <c r="I55" s="824"/>
      <c r="J55" s="824"/>
      <c r="K55" s="824"/>
      <c r="L55" s="824"/>
      <c r="M55" s="824"/>
      <c r="N55" s="824"/>
      <c r="O55" s="824"/>
      <c r="P55" s="824"/>
      <c r="Q55" s="824"/>
      <c r="R55" s="824"/>
      <c r="S55" s="824"/>
      <c r="T55" s="824"/>
      <c r="U55" s="824"/>
      <c r="V55" s="824"/>
      <c r="W55" s="824"/>
      <c r="X55" s="824"/>
      <c r="Y55" s="825"/>
      <c r="Z55" s="976" t="s">
        <v>1796</v>
      </c>
      <c r="AA55" s="824"/>
      <c r="AB55" s="824"/>
      <c r="AC55" s="824"/>
      <c r="AD55" s="824"/>
      <c r="AE55" s="824"/>
      <c r="AF55" s="824"/>
      <c r="AG55" s="824"/>
      <c r="AH55" s="824"/>
      <c r="AI55" s="824"/>
      <c r="AJ55" s="824"/>
      <c r="AK55" s="824"/>
      <c r="AL55" s="824"/>
      <c r="AM55" s="824"/>
      <c r="AN55" s="824"/>
      <c r="AO55" s="824"/>
      <c r="AP55" s="824"/>
      <c r="AQ55" s="825"/>
    </row>
    <row r="56" spans="7:50" ht="14.25" customHeight="1" x14ac:dyDescent="0.25">
      <c r="G56" s="223"/>
      <c r="H56" s="257" t="s">
        <v>796</v>
      </c>
      <c r="I56" s="258"/>
      <c r="J56" s="258"/>
      <c r="K56" s="258"/>
      <c r="L56" s="258"/>
      <c r="M56" s="258"/>
      <c r="N56" s="258"/>
      <c r="O56" s="258"/>
      <c r="P56" s="258"/>
      <c r="Q56" s="259"/>
      <c r="R56" s="257" t="s">
        <v>1511</v>
      </c>
      <c r="S56" s="258"/>
      <c r="T56" s="258"/>
      <c r="U56" s="259"/>
      <c r="V56" s="257" t="s">
        <v>1510</v>
      </c>
      <c r="W56" s="258"/>
      <c r="X56" s="258"/>
      <c r="Y56" s="259"/>
      <c r="Z56" s="257" t="s">
        <v>796</v>
      </c>
      <c r="AA56" s="258"/>
      <c r="AB56" s="258"/>
      <c r="AC56" s="258"/>
      <c r="AD56" s="258"/>
      <c r="AE56" s="258"/>
      <c r="AF56" s="258"/>
      <c r="AG56" s="258"/>
      <c r="AH56" s="258"/>
      <c r="AI56" s="259"/>
      <c r="AJ56" s="257" t="s">
        <v>1511</v>
      </c>
      <c r="AK56" s="258"/>
      <c r="AL56" s="258"/>
      <c r="AM56" s="259"/>
      <c r="AN56" s="257" t="s">
        <v>1510</v>
      </c>
      <c r="AO56" s="258"/>
      <c r="AP56" s="258"/>
      <c r="AQ56" s="259"/>
    </row>
    <row r="57" spans="7:50" ht="14.25" customHeight="1" x14ac:dyDescent="0.25">
      <c r="G57" s="223"/>
      <c r="H57" s="260"/>
      <c r="Q57" s="261"/>
      <c r="R57" s="260"/>
      <c r="U57" s="261"/>
      <c r="V57" s="260"/>
      <c r="Y57" s="261"/>
      <c r="Z57" s="260"/>
      <c r="AI57" s="261"/>
      <c r="AJ57" s="260"/>
      <c r="AM57" s="261"/>
      <c r="AN57" s="260"/>
      <c r="AQ57" s="261"/>
    </row>
    <row r="58" spans="7:50" ht="14.25" customHeight="1" x14ac:dyDescent="0.25">
      <c r="G58" s="223"/>
      <c r="H58" s="260"/>
      <c r="Q58" s="261"/>
      <c r="R58" s="260"/>
      <c r="U58" s="261"/>
      <c r="V58" s="260"/>
      <c r="Y58" s="261"/>
      <c r="Z58" s="260"/>
      <c r="AI58" s="261"/>
      <c r="AJ58" s="260"/>
      <c r="AM58" s="261"/>
      <c r="AN58" s="260"/>
      <c r="AQ58" s="261"/>
    </row>
    <row r="59" spans="7:50" ht="14.25" customHeight="1" x14ac:dyDescent="0.25">
      <c r="G59" s="223"/>
      <c r="H59" s="260"/>
      <c r="Q59" s="261"/>
      <c r="R59" s="260"/>
      <c r="U59" s="261"/>
      <c r="V59" s="260"/>
      <c r="Y59" s="261"/>
      <c r="Z59" s="260"/>
      <c r="AI59" s="261"/>
      <c r="AJ59" s="260"/>
      <c r="AM59" s="261"/>
      <c r="AN59" s="260"/>
      <c r="AQ59" s="261"/>
    </row>
    <row r="60" spans="7:50" ht="14.25" customHeight="1" x14ac:dyDescent="0.25">
      <c r="G60" s="223"/>
      <c r="H60" s="260"/>
      <c r="Q60" s="261"/>
      <c r="R60" s="260"/>
      <c r="U60" s="261"/>
      <c r="V60" s="260"/>
      <c r="Y60" s="261"/>
      <c r="Z60" s="260"/>
      <c r="AI60" s="261"/>
      <c r="AJ60" s="260"/>
      <c r="AM60" s="261"/>
      <c r="AN60" s="260"/>
      <c r="AQ60" s="261"/>
    </row>
    <row r="61" spans="7:50" ht="14.25" customHeight="1" x14ac:dyDescent="0.25">
      <c r="G61" s="223"/>
      <c r="H61" s="262"/>
      <c r="I61" s="263"/>
      <c r="J61" s="263"/>
      <c r="K61" s="263"/>
      <c r="L61" s="263"/>
      <c r="M61" s="263"/>
      <c r="N61" s="263"/>
      <c r="O61" s="263"/>
      <c r="P61" s="263"/>
      <c r="Q61" s="264"/>
      <c r="R61" s="262"/>
      <c r="S61" s="263"/>
      <c r="T61" s="263"/>
      <c r="U61" s="264"/>
      <c r="V61" s="262"/>
      <c r="W61" s="263"/>
      <c r="X61" s="263"/>
      <c r="Y61" s="264"/>
      <c r="Z61" s="262"/>
      <c r="AA61" s="263"/>
      <c r="AB61" s="263"/>
      <c r="AC61" s="263"/>
      <c r="AD61" s="263"/>
      <c r="AE61" s="263"/>
      <c r="AF61" s="263"/>
      <c r="AG61" s="263"/>
      <c r="AH61" s="263"/>
      <c r="AI61" s="264"/>
      <c r="AJ61" s="262"/>
      <c r="AK61" s="263"/>
      <c r="AL61" s="263"/>
      <c r="AM61" s="264"/>
      <c r="AN61" s="262"/>
      <c r="AO61" s="263"/>
      <c r="AP61" s="263"/>
      <c r="AQ61" s="264"/>
    </row>
    <row r="62" spans="7:50" ht="14.25" customHeight="1" x14ac:dyDescent="0.25">
      <c r="G62" s="223"/>
      <c r="AM62" s="265" t="s">
        <v>1797</v>
      </c>
      <c r="AN62" s="55" t="str">
        <f>'M-1-1'!U18</f>
        <v>M-1-1-1</v>
      </c>
    </row>
    <row r="63" spans="7:50" ht="14.25" customHeight="1" x14ac:dyDescent="0.25">
      <c r="G63" s="223"/>
    </row>
    <row r="64" spans="7:50" ht="14.25" customHeight="1" x14ac:dyDescent="0.25">
      <c r="G64" s="223"/>
      <c r="H64" s="223"/>
      <c r="I64" s="223"/>
      <c r="J64" s="223"/>
      <c r="K64" s="223"/>
      <c r="L64" s="223"/>
      <c r="M64" s="223"/>
      <c r="N64" s="223"/>
      <c r="O64" s="223"/>
      <c r="P64" s="223"/>
      <c r="Q64" s="223"/>
      <c r="R64" s="223"/>
      <c r="S64" s="223"/>
      <c r="T64" s="223"/>
      <c r="U64" s="223"/>
      <c r="V64" s="223"/>
      <c r="W64" s="223"/>
      <c r="X64" s="223"/>
    </row>
  </sheetData>
  <mergeCells count="213">
    <mergeCell ref="AT49:AX49"/>
    <mergeCell ref="AA40:AF40"/>
    <mergeCell ref="N44:T44"/>
    <mergeCell ref="AN45:AS45"/>
    <mergeCell ref="AA37:AF37"/>
    <mergeCell ref="AN29:AS29"/>
    <mergeCell ref="B16:E16"/>
    <mergeCell ref="AG35:AM35"/>
    <mergeCell ref="AG30:AM30"/>
    <mergeCell ref="AA34:AF34"/>
    <mergeCell ref="H24:I24"/>
    <mergeCell ref="N39:T39"/>
    <mergeCell ref="AT38:AX38"/>
    <mergeCell ref="B32:E32"/>
    <mergeCell ref="H49:I49"/>
    <mergeCell ref="H36:I36"/>
    <mergeCell ref="N48:T48"/>
    <mergeCell ref="H33:I33"/>
    <mergeCell ref="J47:M47"/>
    <mergeCell ref="AG32:AM32"/>
    <mergeCell ref="U39:Z39"/>
    <mergeCell ref="AG38:AM38"/>
    <mergeCell ref="U38:Z38"/>
    <mergeCell ref="AA35:AF35"/>
    <mergeCell ref="AT50:AX50"/>
    <mergeCell ref="AT28:AX29"/>
    <mergeCell ref="H35:I35"/>
    <mergeCell ref="H22:I23"/>
    <mergeCell ref="AA49:AF49"/>
    <mergeCell ref="N31:T31"/>
    <mergeCell ref="AN32:AS32"/>
    <mergeCell ref="AA36:AF36"/>
    <mergeCell ref="N40:T40"/>
    <mergeCell ref="AN41:AS41"/>
    <mergeCell ref="J43:M43"/>
    <mergeCell ref="AN47:AS47"/>
    <mergeCell ref="J33:M33"/>
    <mergeCell ref="H39:I39"/>
    <mergeCell ref="J42:M42"/>
    <mergeCell ref="AN43:AS43"/>
    <mergeCell ref="J23:P23"/>
    <mergeCell ref="AG42:AM42"/>
    <mergeCell ref="H34:I34"/>
    <mergeCell ref="AG43:AM43"/>
    <mergeCell ref="U42:Z42"/>
    <mergeCell ref="J44:M44"/>
    <mergeCell ref="N50:T50"/>
    <mergeCell ref="AG44:AM44"/>
    <mergeCell ref="B12:E12"/>
    <mergeCell ref="AG31:AM31"/>
    <mergeCell ref="H45:I45"/>
    <mergeCell ref="AA32:AF32"/>
    <mergeCell ref="H37:I37"/>
    <mergeCell ref="AL24:AS24"/>
    <mergeCell ref="J30:M30"/>
    <mergeCell ref="U31:Z31"/>
    <mergeCell ref="U40:Z40"/>
    <mergeCell ref="Q23:W23"/>
    <mergeCell ref="AN34:AS34"/>
    <mergeCell ref="B14:E14"/>
    <mergeCell ref="AA38:AF38"/>
    <mergeCell ref="N42:T42"/>
    <mergeCell ref="J45:M45"/>
    <mergeCell ref="AA43:AF43"/>
    <mergeCell ref="AN44:AS44"/>
    <mergeCell ref="H41:I41"/>
    <mergeCell ref="N30:T30"/>
    <mergeCell ref="AN31:AS31"/>
    <mergeCell ref="B30:E30"/>
    <mergeCell ref="AA33:AF33"/>
    <mergeCell ref="AE23:AK23"/>
    <mergeCell ref="B13:E13"/>
    <mergeCell ref="G7:AR7"/>
    <mergeCell ref="AG34:AM34"/>
    <mergeCell ref="N32:T32"/>
    <mergeCell ref="AA50:AF50"/>
    <mergeCell ref="N41:T41"/>
    <mergeCell ref="X23:AD23"/>
    <mergeCell ref="AA47:AF47"/>
    <mergeCell ref="J34:M34"/>
    <mergeCell ref="N43:T43"/>
    <mergeCell ref="J24:P24"/>
    <mergeCell ref="AL23:AS23"/>
    <mergeCell ref="J49:M49"/>
    <mergeCell ref="AA29:AF29"/>
    <mergeCell ref="N33:T33"/>
    <mergeCell ref="J36:M36"/>
    <mergeCell ref="J31:M31"/>
    <mergeCell ref="U32:Z32"/>
    <mergeCell ref="N49:T49"/>
    <mergeCell ref="H30:I30"/>
    <mergeCell ref="U37:Z37"/>
    <mergeCell ref="AN33:AS33"/>
    <mergeCell ref="H50:I50"/>
    <mergeCell ref="AG33:AM33"/>
    <mergeCell ref="J22:AX22"/>
    <mergeCell ref="G9:Z11"/>
    <mergeCell ref="Z55:AQ55"/>
    <mergeCell ref="U46:Z46"/>
    <mergeCell ref="H48:I48"/>
    <mergeCell ref="AA44:AF44"/>
    <mergeCell ref="AG48:AM48"/>
    <mergeCell ref="AN49:AS49"/>
    <mergeCell ref="AG45:AM45"/>
    <mergeCell ref="AN35:AS35"/>
    <mergeCell ref="U48:Z48"/>
    <mergeCell ref="H38:I38"/>
    <mergeCell ref="AG47:AM47"/>
    <mergeCell ref="AA41:AF41"/>
    <mergeCell ref="AN46:AS46"/>
    <mergeCell ref="J48:M48"/>
    <mergeCell ref="AN39:AS39"/>
    <mergeCell ref="AA45:AF45"/>
    <mergeCell ref="AN50:AS50"/>
    <mergeCell ref="J50:M50"/>
    <mergeCell ref="AG39:AM39"/>
    <mergeCell ref="H44:I44"/>
    <mergeCell ref="AN36:AS36"/>
    <mergeCell ref="AA31:AF31"/>
    <mergeCell ref="AG29:AM29"/>
    <mergeCell ref="H51:AS51"/>
    <mergeCell ref="U50:Z50"/>
    <mergeCell ref="H47:I47"/>
    <mergeCell ref="B6:E6"/>
    <mergeCell ref="U41:Z41"/>
    <mergeCell ref="N34:T34"/>
    <mergeCell ref="H43:I43"/>
    <mergeCell ref="B15:E15"/>
    <mergeCell ref="J46:M46"/>
    <mergeCell ref="J28:M29"/>
    <mergeCell ref="H31:I31"/>
    <mergeCell ref="U47:Z47"/>
    <mergeCell ref="H40:I40"/>
    <mergeCell ref="U43:Z43"/>
    <mergeCell ref="N36:T36"/>
    <mergeCell ref="N45:T45"/>
    <mergeCell ref="U33:Z33"/>
    <mergeCell ref="J38:M38"/>
    <mergeCell ref="J40:M40"/>
    <mergeCell ref="B17:E17"/>
    <mergeCell ref="H42:I42"/>
    <mergeCell ref="J35:M35"/>
    <mergeCell ref="B34:E34"/>
    <mergeCell ref="B28:E28"/>
    <mergeCell ref="AT40:AX40"/>
    <mergeCell ref="U45:Z45"/>
    <mergeCell ref="X24:AD24"/>
    <mergeCell ref="AA39:AF39"/>
    <mergeCell ref="AA48:AF48"/>
    <mergeCell ref="AA30:AF30"/>
    <mergeCell ref="AG37:AM37"/>
    <mergeCell ref="N28:Z28"/>
    <mergeCell ref="AT24:AX24"/>
    <mergeCell ref="AT34:AX34"/>
    <mergeCell ref="AT39:AX39"/>
    <mergeCell ref="AT36:AX36"/>
    <mergeCell ref="AT41:AX41"/>
    <mergeCell ref="AE24:AK24"/>
    <mergeCell ref="AT48:AX48"/>
    <mergeCell ref="AT37:AX37"/>
    <mergeCell ref="AT42:AX42"/>
    <mergeCell ref="AT32:AX32"/>
    <mergeCell ref="AT33:AX33"/>
    <mergeCell ref="U29:Z29"/>
    <mergeCell ref="AT35:AX35"/>
    <mergeCell ref="B4:E4"/>
    <mergeCell ref="H46:I46"/>
    <mergeCell ref="H28:I29"/>
    <mergeCell ref="N35:T35"/>
    <mergeCell ref="J39:M39"/>
    <mergeCell ref="AN42:AS42"/>
    <mergeCell ref="AA46:AF46"/>
    <mergeCell ref="J37:M37"/>
    <mergeCell ref="AT30:AX30"/>
    <mergeCell ref="AG46:AM46"/>
    <mergeCell ref="AA28:AS28"/>
    <mergeCell ref="AG40:AM40"/>
    <mergeCell ref="H32:I32"/>
    <mergeCell ref="AN37:AS37"/>
    <mergeCell ref="U35:Z35"/>
    <mergeCell ref="AT44:AX44"/>
    <mergeCell ref="U44:Z44"/>
    <mergeCell ref="N46:T46"/>
    <mergeCell ref="J32:M32"/>
    <mergeCell ref="AT31:AX31"/>
    <mergeCell ref="U34:Z34"/>
    <mergeCell ref="AN30:AS30"/>
    <mergeCell ref="B8:E8"/>
    <mergeCell ref="U30:Z30"/>
    <mergeCell ref="AT51:AX51"/>
    <mergeCell ref="U49:Z49"/>
    <mergeCell ref="H55:Y55"/>
    <mergeCell ref="U36:Z36"/>
    <mergeCell ref="N29:T29"/>
    <mergeCell ref="AT45:AX45"/>
    <mergeCell ref="B10:E10"/>
    <mergeCell ref="N38:T38"/>
    <mergeCell ref="J41:M41"/>
    <mergeCell ref="AT23:AX23"/>
    <mergeCell ref="N47:T47"/>
    <mergeCell ref="AN48:AS48"/>
    <mergeCell ref="AG41:AM41"/>
    <mergeCell ref="Q24:W24"/>
    <mergeCell ref="AT47:AX47"/>
    <mergeCell ref="AG50:AM50"/>
    <mergeCell ref="N37:T37"/>
    <mergeCell ref="AN38:AS38"/>
    <mergeCell ref="AA42:AF42"/>
    <mergeCell ref="AT43:AX43"/>
    <mergeCell ref="AT46:AX46"/>
    <mergeCell ref="AG49:AM49"/>
    <mergeCell ref="AN40:AS40"/>
    <mergeCell ref="AG36:AM36"/>
  </mergeCells>
  <hyperlinks>
    <hyperlink ref="B4" location="PANDUAN!A1" display="PANDUAN" xr:uid="{00000000-0004-0000-3901-000000000000}"/>
    <hyperlink ref="B6" location="'EWS DIRECTORY'!A1" display="EWS DIRECTORY" xr:uid="{00000000-0004-0000-3901-000001000000}"/>
    <hyperlink ref="B8" location="'DATA PEMICU'!A1" display="DATA PEMICU" xr:uid="{00000000-0004-0000-3901-000002000000}"/>
    <hyperlink ref="B10" location="'DATA PENGUJI'!A1" display="DATA PENGUJI" xr:uid="{00000000-0004-0000-3901-000003000000}"/>
    <hyperlink ref="B12" location="'MAIN LEVEL'!A1" display="MAIN LEVEL" xr:uid="{00000000-0004-0000-3901-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3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1-000000000000}">
  <sheetPr codeName="Sheet482">
    <tabColor theme="4" tint="-0.249977111117893"/>
  </sheetPr>
  <dimension ref="A1:CS45"/>
  <sheetViews>
    <sheetView topLeftCell="B13"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62" width="3.6640625" customWidth="1"/>
  </cols>
  <sheetData>
    <row r="1" spans="2:62" ht="14.25" customHeight="1" x14ac:dyDescent="0.25">
      <c r="G1" s="110"/>
      <c r="H1" s="110"/>
      <c r="I1" s="110"/>
      <c r="J1" s="110"/>
      <c r="K1" s="110"/>
      <c r="L1" s="110"/>
      <c r="M1" s="110"/>
      <c r="N1" s="110"/>
      <c r="O1" s="110"/>
      <c r="P1" s="110"/>
      <c r="Q1" s="110"/>
      <c r="R1" s="110"/>
      <c r="S1" s="110"/>
      <c r="T1" s="110"/>
      <c r="U1" s="110"/>
      <c r="V1" s="110"/>
      <c r="W1" s="110"/>
      <c r="X1" s="110"/>
    </row>
    <row r="2" spans="2:62" ht="14.25" customHeight="1" x14ac:dyDescent="0.25">
      <c r="G2" s="55" t="s">
        <v>1674</v>
      </c>
      <c r="H2" s="55"/>
      <c r="I2" s="55"/>
      <c r="J2" s="55"/>
      <c r="K2" s="55"/>
      <c r="L2" s="55"/>
      <c r="M2" s="55"/>
      <c r="N2" s="55"/>
      <c r="AT2" s="443"/>
      <c r="AU2" s="443"/>
      <c r="AV2" s="443"/>
      <c r="AW2" s="443"/>
      <c r="AX2" s="443"/>
      <c r="AY2" s="254"/>
      <c r="AZ2" s="254"/>
      <c r="BA2" s="254"/>
      <c r="BB2" s="254"/>
      <c r="BC2" s="254"/>
      <c r="BD2" s="254"/>
      <c r="BE2" s="254"/>
      <c r="BF2" s="254"/>
      <c r="BG2" s="254"/>
      <c r="BH2" s="254"/>
      <c r="BI2" s="254"/>
      <c r="BJ2" s="254"/>
    </row>
    <row r="3" spans="2:62" ht="14.25" customHeight="1" x14ac:dyDescent="0.25">
      <c r="B3" s="111"/>
      <c r="C3" s="111"/>
      <c r="D3" s="111"/>
      <c r="E3" s="111"/>
      <c r="G3" s="55"/>
      <c r="H3" s="55"/>
      <c r="I3" s="55"/>
      <c r="J3" s="55"/>
      <c r="K3" s="55"/>
      <c r="L3" s="55"/>
      <c r="M3" s="55"/>
      <c r="N3" s="55"/>
      <c r="AT3" s="443"/>
      <c r="AU3" s="443"/>
      <c r="AV3" s="443"/>
      <c r="AW3" s="443"/>
      <c r="AX3" s="443"/>
      <c r="AY3" s="254"/>
      <c r="AZ3" s="254"/>
      <c r="BA3" s="254"/>
      <c r="BB3" s="254"/>
      <c r="BC3" s="254"/>
      <c r="BD3" s="254"/>
      <c r="BE3" s="254"/>
      <c r="BF3" s="254"/>
      <c r="BG3" s="254"/>
      <c r="BH3" s="254"/>
      <c r="BI3" s="254"/>
      <c r="BJ3" s="254"/>
    </row>
    <row r="4" spans="2:62" ht="14.25" customHeight="1" x14ac:dyDescent="0.25">
      <c r="B4" s="762" t="s">
        <v>79</v>
      </c>
      <c r="C4" s="761"/>
      <c r="D4" s="761"/>
      <c r="E4" s="761"/>
      <c r="G4" s="55"/>
      <c r="H4" s="55"/>
      <c r="I4" s="55"/>
      <c r="J4" s="55"/>
      <c r="K4" s="55"/>
      <c r="L4" s="55"/>
      <c r="M4" s="55"/>
      <c r="N4" s="55"/>
      <c r="AT4" s="443"/>
      <c r="AU4" s="443"/>
      <c r="AV4" s="443"/>
      <c r="AW4" s="443"/>
      <c r="AX4" s="443"/>
      <c r="AY4" s="254"/>
      <c r="AZ4" s="254"/>
      <c r="BA4" s="254"/>
      <c r="BB4" s="254"/>
      <c r="BC4" s="254"/>
      <c r="BD4" s="254"/>
      <c r="BE4" s="254"/>
      <c r="BF4" s="254"/>
      <c r="BG4" s="254"/>
      <c r="BH4" s="254"/>
      <c r="BI4" s="254"/>
      <c r="BJ4" s="254"/>
    </row>
    <row r="5" spans="2:62" ht="14.25" customHeight="1" x14ac:dyDescent="0.25">
      <c r="B5" s="111"/>
      <c r="C5" s="111"/>
      <c r="D5" s="111"/>
      <c r="E5" s="111"/>
      <c r="G5" s="55"/>
      <c r="H5" s="55"/>
      <c r="I5" s="55"/>
      <c r="J5" s="55"/>
      <c r="K5" s="55"/>
      <c r="L5" s="55"/>
      <c r="M5" s="55"/>
      <c r="N5" s="55"/>
      <c r="AT5" s="443"/>
      <c r="AU5" s="443"/>
      <c r="AV5" s="443"/>
      <c r="AW5" s="443"/>
      <c r="AX5" s="443"/>
      <c r="AY5" s="254"/>
      <c r="AZ5" s="254"/>
      <c r="BA5" s="254"/>
      <c r="BB5" s="254"/>
      <c r="BC5" s="254"/>
      <c r="BD5" s="254"/>
      <c r="BE5" s="254"/>
      <c r="BF5" s="254"/>
      <c r="BG5" s="254"/>
      <c r="BH5" s="254"/>
      <c r="BI5" s="254"/>
      <c r="BJ5" s="254"/>
    </row>
    <row r="6" spans="2:62" ht="14.25" customHeight="1" x14ac:dyDescent="0.25">
      <c r="B6" s="762" t="s">
        <v>87</v>
      </c>
      <c r="C6" s="761"/>
      <c r="D6" s="761"/>
      <c r="E6" s="761"/>
      <c r="G6" s="55"/>
      <c r="H6" s="55"/>
      <c r="I6" s="55"/>
      <c r="J6" s="55"/>
      <c r="K6" s="55"/>
      <c r="L6" s="55"/>
      <c r="M6" s="55"/>
      <c r="N6" s="55"/>
      <c r="AT6" s="443"/>
      <c r="AU6" s="443"/>
      <c r="AV6" s="443"/>
      <c r="AW6" s="443"/>
      <c r="AX6" s="443"/>
      <c r="AY6" s="254"/>
      <c r="AZ6" s="254"/>
      <c r="BA6" s="254"/>
      <c r="BB6" s="254"/>
      <c r="BC6" s="254"/>
      <c r="BD6" s="254"/>
      <c r="BE6" s="254"/>
      <c r="BF6" s="254"/>
      <c r="BG6" s="254"/>
      <c r="BH6" s="254"/>
      <c r="BI6" s="254"/>
      <c r="BJ6" s="254"/>
    </row>
    <row r="7" spans="2:62" ht="15" customHeight="1" x14ac:dyDescent="0.25">
      <c r="B7" s="111"/>
      <c r="C7" s="111"/>
      <c r="D7" s="111"/>
      <c r="E7" s="111"/>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443"/>
      <c r="AU7" s="443"/>
      <c r="AV7" s="443"/>
      <c r="AW7" s="443"/>
      <c r="AX7" s="443"/>
      <c r="AY7" s="254"/>
      <c r="AZ7" s="254"/>
      <c r="BA7" s="254"/>
      <c r="BB7" s="254"/>
      <c r="BC7" s="254"/>
      <c r="BD7" s="254"/>
      <c r="BE7" s="254"/>
      <c r="BF7" s="254"/>
      <c r="BG7" s="254"/>
      <c r="BH7" s="254"/>
      <c r="BI7" s="254"/>
      <c r="BJ7" s="254"/>
    </row>
    <row r="8" spans="2:62" ht="14.25" customHeight="1" x14ac:dyDescent="0.25">
      <c r="B8" s="762" t="s">
        <v>94</v>
      </c>
      <c r="C8" s="761"/>
      <c r="D8" s="761"/>
      <c r="E8" s="761"/>
      <c r="G8" s="55"/>
      <c r="H8" s="55"/>
      <c r="I8" s="55"/>
      <c r="J8" s="55"/>
      <c r="K8" s="55"/>
      <c r="L8" s="55"/>
      <c r="M8" s="55"/>
      <c r="N8" s="55"/>
      <c r="AT8" s="443"/>
      <c r="AU8" s="443"/>
      <c r="AV8" s="443"/>
      <c r="AW8" s="443"/>
      <c r="AX8" s="443"/>
      <c r="AY8" s="254"/>
      <c r="AZ8" s="254"/>
      <c r="BA8" s="254"/>
      <c r="BB8" s="254"/>
      <c r="BC8" s="254"/>
      <c r="BD8" s="254"/>
      <c r="BE8" s="254"/>
      <c r="BF8" s="254"/>
      <c r="BG8" s="254"/>
      <c r="BH8" s="254"/>
      <c r="BI8" s="254"/>
      <c r="BJ8" s="254"/>
    </row>
    <row r="9" spans="2:62" ht="14.25" customHeight="1" x14ac:dyDescent="0.25">
      <c r="B9" s="111"/>
      <c r="C9" s="111"/>
      <c r="D9" s="111"/>
      <c r="E9" s="111"/>
      <c r="G9" s="999" t="str">
        <f>"Rincian "&amp;'M-1-1'!H18&amp;" "&amp;'M-1-1'!M21</f>
        <v>Rincian PPh dipotong/dipungut oleh pihak lain Berdasarkan pemeriksaan langsung terhadap bukti pendukung</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c r="AU9" s="443"/>
      <c r="AV9" s="443"/>
      <c r="AW9" s="443"/>
      <c r="AX9" s="443"/>
      <c r="AY9" s="254"/>
      <c r="AZ9" s="254"/>
      <c r="BA9" s="254"/>
      <c r="BB9" s="254"/>
      <c r="BC9" s="254"/>
      <c r="BD9" s="254"/>
      <c r="BE9" s="254"/>
      <c r="BF9" s="254"/>
      <c r="BG9" s="254"/>
      <c r="BH9" s="254"/>
      <c r="BI9" s="254"/>
      <c r="BJ9" s="254"/>
    </row>
    <row r="10" spans="2:62" ht="14.25" customHeight="1" x14ac:dyDescent="0.25">
      <c r="B10" s="762" t="s">
        <v>101</v>
      </c>
      <c r="C10" s="761"/>
      <c r="D10" s="761"/>
      <c r="E10" s="761"/>
      <c r="G10" s="1001"/>
      <c r="H10" s="940"/>
      <c r="I10" s="940"/>
      <c r="J10" s="940"/>
      <c r="K10" s="940"/>
      <c r="L10" s="940"/>
      <c r="M10" s="940"/>
      <c r="N10" s="940"/>
      <c r="O10" s="940"/>
      <c r="P10" s="940"/>
      <c r="Q10" s="940"/>
      <c r="R10" s="940"/>
      <c r="S10" s="940"/>
      <c r="T10" s="940"/>
      <c r="U10" s="940"/>
      <c r="V10" s="940"/>
      <c r="W10" s="940"/>
      <c r="X10" s="940"/>
      <c r="Y10" s="940"/>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c r="AU10" s="443"/>
      <c r="AV10" s="443"/>
      <c r="AW10" s="443"/>
      <c r="AX10" s="443"/>
      <c r="AY10" s="254"/>
      <c r="AZ10" s="254"/>
      <c r="BA10" s="254"/>
      <c r="BB10" s="254"/>
      <c r="BC10" s="254"/>
      <c r="BD10" s="254"/>
      <c r="BE10" s="254"/>
      <c r="BF10" s="254"/>
      <c r="BG10" s="254"/>
      <c r="BH10" s="254"/>
      <c r="BI10" s="254"/>
      <c r="BJ10" s="254"/>
    </row>
    <row r="11" spans="2:62"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c r="AU11" s="443"/>
      <c r="AV11" s="443"/>
      <c r="AW11" s="443"/>
      <c r="AX11" s="443"/>
      <c r="AY11" s="254"/>
      <c r="AZ11" s="254"/>
      <c r="BA11" s="254"/>
      <c r="BB11" s="254"/>
      <c r="BC11" s="254"/>
      <c r="BD11" s="254"/>
      <c r="BE11" s="254"/>
      <c r="BF11" s="254"/>
      <c r="BG11" s="254"/>
      <c r="BH11" s="254"/>
      <c r="BI11" s="254"/>
      <c r="BJ11" s="254"/>
    </row>
    <row r="12" spans="2:62" ht="14.25" customHeight="1" x14ac:dyDescent="0.25">
      <c r="B12" s="762" t="s">
        <v>106</v>
      </c>
      <c r="C12" s="761"/>
      <c r="D12" s="761"/>
      <c r="E12" s="761"/>
      <c r="G12" s="254"/>
      <c r="H12" s="254"/>
      <c r="I12" s="254"/>
      <c r="J12" s="254"/>
      <c r="K12" s="254"/>
      <c r="L12" s="254"/>
      <c r="M12" s="254"/>
      <c r="N12" s="254"/>
      <c r="AT12" s="443"/>
      <c r="AU12" s="443"/>
      <c r="AV12" s="443"/>
      <c r="AW12" s="443"/>
      <c r="AX12" s="443"/>
      <c r="AY12" s="254"/>
      <c r="AZ12" s="254"/>
      <c r="BA12" s="254"/>
      <c r="BB12" s="254"/>
      <c r="BC12" s="254"/>
      <c r="BD12" s="254"/>
      <c r="BE12" s="254"/>
      <c r="BF12" s="254"/>
      <c r="BG12" s="254"/>
      <c r="BH12" s="254"/>
      <c r="BI12" s="254"/>
      <c r="BJ12" s="254"/>
    </row>
    <row r="13" spans="2:62" ht="14.25" customHeight="1" x14ac:dyDescent="0.25">
      <c r="B13" s="962" t="str">
        <f>HYPERLINK("#'"&amp;'EWS DIRECTORY'!$J$311&amp;"'!A1",'EWS DIRECTORY'!$J$311)</f>
        <v>M-1</v>
      </c>
      <c r="C13" s="761"/>
      <c r="D13" s="761"/>
      <c r="E13" s="761"/>
      <c r="G13" s="56" t="s">
        <v>1680</v>
      </c>
      <c r="H13" s="109"/>
      <c r="I13" s="109"/>
      <c r="J13" s="109"/>
      <c r="K13" s="109"/>
      <c r="L13" s="109"/>
      <c r="M13" s="109"/>
      <c r="N13" s="109"/>
      <c r="O13" s="109"/>
      <c r="P13" s="109"/>
      <c r="Q13" s="109"/>
      <c r="R13" s="109"/>
      <c r="S13" s="109"/>
      <c r="T13" s="109"/>
      <c r="U13" s="109"/>
      <c r="V13" s="109"/>
      <c r="W13" s="109"/>
      <c r="X13" s="109"/>
      <c r="Y13" s="109"/>
      <c r="Z13" s="109"/>
      <c r="AA13" s="109"/>
      <c r="AB13" s="109"/>
      <c r="AC13" s="109"/>
      <c r="AD13" s="109"/>
      <c r="AE13" s="109"/>
      <c r="AF13" s="109"/>
      <c r="AG13" s="109"/>
      <c r="AH13" s="109"/>
      <c r="AI13" s="109"/>
      <c r="AJ13" s="109"/>
      <c r="AK13" s="109"/>
      <c r="AL13" s="109"/>
      <c r="AM13" s="109"/>
      <c r="AN13" s="109"/>
      <c r="AT13" s="443"/>
      <c r="AU13" s="443"/>
      <c r="AV13" s="443"/>
      <c r="AW13" s="443"/>
      <c r="AX13" s="443"/>
      <c r="AY13" s="254"/>
      <c r="AZ13" s="254"/>
      <c r="BA13" s="254"/>
      <c r="BB13" s="254"/>
      <c r="BC13" s="254"/>
      <c r="BD13" s="254"/>
      <c r="BE13" s="254"/>
      <c r="BF13" s="254"/>
      <c r="BG13" s="254"/>
      <c r="BH13" s="254"/>
      <c r="BI13" s="254"/>
      <c r="BJ13" s="254"/>
    </row>
    <row r="14" spans="2:62" ht="14.25" customHeight="1" x14ac:dyDescent="0.25">
      <c r="B14" s="931" t="str">
        <f>HYPERLINK("#'"&amp;'EWS DIRECTORY'!$J$312&amp;"'!A1",'EWS DIRECTORY'!$J$312)</f>
        <v>M-1-1</v>
      </c>
      <c r="C14" s="761"/>
      <c r="D14" s="761"/>
      <c r="E14" s="761"/>
      <c r="G14" s="56" t="s">
        <v>1681</v>
      </c>
      <c r="H14" s="109"/>
      <c r="I14" s="109"/>
      <c r="J14" s="109"/>
      <c r="K14" s="109"/>
      <c r="L14" s="109"/>
      <c r="M14" s="109"/>
      <c r="N14" s="109"/>
      <c r="O14" s="109"/>
      <c r="P14" s="109"/>
      <c r="Q14" s="109"/>
      <c r="R14" s="109"/>
      <c r="S14" s="109"/>
      <c r="T14" s="109"/>
      <c r="U14" s="109"/>
      <c r="V14" s="109"/>
      <c r="W14" s="109"/>
      <c r="X14" s="109"/>
      <c r="Y14" s="109"/>
      <c r="Z14" s="109"/>
      <c r="AA14" s="109"/>
      <c r="AB14" s="109"/>
      <c r="AC14" s="109"/>
      <c r="AD14" s="109"/>
      <c r="AE14" s="109"/>
      <c r="AF14" s="109"/>
      <c r="AG14" s="109"/>
      <c r="AH14" s="109"/>
      <c r="AI14" s="109"/>
      <c r="AJ14" s="109"/>
      <c r="AK14" s="109"/>
      <c r="AL14" s="109"/>
      <c r="AM14" s="109"/>
      <c r="AN14" s="109"/>
      <c r="AT14" s="443"/>
      <c r="AU14" s="443"/>
      <c r="AV14" s="443"/>
      <c r="AW14" s="443"/>
      <c r="AX14" s="443"/>
      <c r="AY14" s="254"/>
      <c r="AZ14" s="254"/>
      <c r="BA14" s="254"/>
      <c r="BB14" s="254"/>
      <c r="BC14" s="254"/>
      <c r="BD14" s="254"/>
      <c r="BE14" s="254"/>
      <c r="BF14" s="254"/>
      <c r="BG14" s="254"/>
      <c r="BH14" s="254"/>
      <c r="BI14" s="254"/>
      <c r="BJ14" s="254"/>
    </row>
    <row r="15" spans="2:62" ht="14.25" customHeight="1" x14ac:dyDescent="0.25">
      <c r="B15" s="929" t="str">
        <f>HYPERLINK("#'"&amp;'EWS DIRECTORY'!$J$313&amp;"'!A1",'EWS DIRECTORY'!$J$313)</f>
        <v>M-1-1-1</v>
      </c>
      <c r="C15" s="761"/>
      <c r="D15" s="761"/>
      <c r="E15" s="761"/>
      <c r="G15" s="56" t="s">
        <v>1806</v>
      </c>
      <c r="H15" s="109"/>
      <c r="I15" s="109"/>
      <c r="J15" s="109"/>
      <c r="K15" s="109"/>
      <c r="L15" s="109"/>
      <c r="M15" s="109"/>
      <c r="N15" s="109"/>
      <c r="O15" s="109"/>
      <c r="P15" s="109"/>
      <c r="Q15" s="109"/>
      <c r="R15" s="109"/>
      <c r="S15" s="109"/>
      <c r="T15" s="109"/>
      <c r="U15" s="109"/>
      <c r="V15" s="109"/>
      <c r="W15" s="109"/>
      <c r="X15" s="109"/>
      <c r="Y15" s="109"/>
      <c r="Z15" s="109"/>
      <c r="AA15" s="109"/>
      <c r="AB15" s="109"/>
      <c r="AC15" s="109"/>
      <c r="AD15" s="109"/>
      <c r="AE15" s="109"/>
      <c r="AF15" s="109"/>
      <c r="AG15" s="109"/>
      <c r="AH15" s="109"/>
      <c r="AI15" s="109"/>
      <c r="AJ15" s="109"/>
      <c r="AK15" s="109"/>
      <c r="AL15" s="109"/>
      <c r="AM15" s="109"/>
      <c r="AN15" s="109"/>
      <c r="AT15" s="443"/>
      <c r="AU15" s="443"/>
      <c r="AV15" s="443"/>
      <c r="AW15" s="443"/>
      <c r="AX15" s="443"/>
      <c r="AY15" s="254"/>
      <c r="AZ15" s="254"/>
      <c r="BA15" s="254"/>
      <c r="BB15" s="254"/>
      <c r="BC15" s="254"/>
      <c r="BD15" s="254"/>
      <c r="BE15" s="254"/>
      <c r="BF15" s="254"/>
      <c r="BG15" s="254"/>
      <c r="BH15" s="254"/>
      <c r="BI15" s="254"/>
      <c r="BJ15" s="254"/>
    </row>
    <row r="16" spans="2:62" ht="14.25" customHeight="1" x14ac:dyDescent="0.25">
      <c r="B16" s="927" t="str">
        <f>HYPERLINK("#'"&amp;'EWS DIRECTORY'!$J$314&amp;"'!A1",'EWS DIRECTORY'!$J$314)</f>
        <v>M-1-1-2</v>
      </c>
      <c r="C16" s="761"/>
      <c r="D16" s="761"/>
      <c r="E16" s="761"/>
      <c r="G16" s="56" t="s">
        <v>1744</v>
      </c>
      <c r="H16" s="109"/>
      <c r="I16" s="109"/>
      <c r="J16" s="109"/>
      <c r="K16" s="109"/>
      <c r="L16" s="109"/>
      <c r="M16" s="109"/>
      <c r="N16" s="109"/>
      <c r="O16" s="109"/>
      <c r="P16" s="109"/>
      <c r="Q16" s="109"/>
      <c r="R16" s="109"/>
      <c r="S16" s="109"/>
      <c r="T16" s="109"/>
      <c r="U16" s="109"/>
      <c r="V16" s="109"/>
      <c r="W16" s="109"/>
      <c r="X16" s="109"/>
      <c r="Y16" s="109"/>
      <c r="Z16" s="109"/>
      <c r="AA16" s="109"/>
      <c r="AB16" s="109"/>
      <c r="AC16" s="109"/>
      <c r="AD16" s="109"/>
      <c r="AE16" s="109"/>
      <c r="AF16" s="109"/>
      <c r="AG16" s="109"/>
      <c r="AH16" s="109"/>
      <c r="AI16" s="109"/>
      <c r="AJ16" s="109"/>
      <c r="AK16" s="109"/>
      <c r="AL16" s="109"/>
      <c r="AM16" s="109"/>
      <c r="AN16" s="109"/>
      <c r="AT16" s="443"/>
      <c r="AU16" s="443"/>
      <c r="AV16" s="443"/>
      <c r="AW16" s="443"/>
      <c r="AX16" s="443"/>
      <c r="AY16" s="254"/>
      <c r="AZ16" s="254"/>
      <c r="BA16" s="254"/>
      <c r="BB16" s="254"/>
      <c r="BC16" s="254"/>
      <c r="BD16" s="254"/>
      <c r="BE16" s="254"/>
      <c r="BF16" s="254"/>
      <c r="BG16" s="254"/>
      <c r="BH16" s="254"/>
      <c r="BI16" s="254"/>
      <c r="BJ16" s="254"/>
    </row>
    <row r="17" spans="2:97" ht="14.25" customHeight="1" x14ac:dyDescent="0.25">
      <c r="B17" s="1263" t="str">
        <f>HYPERLINK("#'"&amp;'EWS DIRECTORY'!$J$315&amp;"'!A1",'EWS DIRECTORY'!$J$315)</f>
        <v>M-1-1-3</v>
      </c>
      <c r="C17" s="800"/>
      <c r="D17" s="800"/>
      <c r="E17" s="800"/>
      <c r="G17" s="56"/>
      <c r="H17" s="109"/>
      <c r="I17" s="109"/>
      <c r="J17" s="109"/>
      <c r="K17" s="109"/>
      <c r="L17" s="109"/>
      <c r="M17" s="109"/>
      <c r="N17" s="109"/>
      <c r="O17" s="109"/>
      <c r="P17" s="109"/>
      <c r="Q17" s="109"/>
      <c r="R17" s="109"/>
      <c r="S17" s="109"/>
      <c r="T17" s="109"/>
      <c r="U17" s="109"/>
      <c r="V17" s="109"/>
      <c r="W17" s="109"/>
      <c r="X17" s="109"/>
      <c r="Y17" s="109"/>
      <c r="Z17" s="109"/>
      <c r="AA17" s="109"/>
      <c r="AB17" s="109"/>
      <c r="AC17" s="109"/>
      <c r="AD17" s="109"/>
      <c r="AE17" s="109"/>
      <c r="AF17" s="109"/>
      <c r="AG17" s="109"/>
      <c r="AH17" s="109"/>
      <c r="AI17" s="109"/>
      <c r="AJ17" s="109"/>
      <c r="AK17" s="109"/>
      <c r="AL17" s="109"/>
      <c r="AM17" s="109"/>
      <c r="AN17" s="109"/>
      <c r="AT17" s="443"/>
      <c r="AU17" s="443"/>
      <c r="AV17" s="443"/>
      <c r="AW17" s="443"/>
      <c r="AX17" s="443"/>
      <c r="AY17" s="254"/>
      <c r="AZ17" s="254"/>
      <c r="BA17" s="254"/>
      <c r="BB17" s="254"/>
      <c r="BC17" s="254"/>
      <c r="BD17" s="254"/>
      <c r="BE17" s="254"/>
      <c r="BF17" s="254"/>
      <c r="BG17" s="254"/>
      <c r="BH17" s="254"/>
      <c r="BI17" s="254"/>
      <c r="BJ17" s="254"/>
    </row>
    <row r="18" spans="2:97" ht="14.25" customHeight="1" x14ac:dyDescent="0.25">
      <c r="G18" s="56" t="s">
        <v>1798</v>
      </c>
      <c r="H18" s="109"/>
      <c r="I18" s="109"/>
      <c r="J18" s="109"/>
      <c r="K18" s="109"/>
      <c r="L18" s="109"/>
      <c r="M18" s="109"/>
      <c r="N18" s="109"/>
      <c r="O18" s="109"/>
      <c r="P18" s="109"/>
      <c r="Q18" s="109"/>
      <c r="R18" s="109"/>
      <c r="S18" s="109"/>
      <c r="T18" s="109"/>
      <c r="U18" s="109"/>
      <c r="V18" s="109"/>
      <c r="W18" s="109"/>
      <c r="X18" s="109"/>
      <c r="Y18" s="109"/>
      <c r="Z18" s="109"/>
      <c r="AA18" s="109"/>
      <c r="AB18" s="109"/>
      <c r="AC18" s="109"/>
      <c r="AD18" s="109"/>
      <c r="AE18" s="109"/>
      <c r="AF18" s="109"/>
      <c r="AG18" s="109"/>
      <c r="AH18" s="109"/>
      <c r="AI18" s="109"/>
      <c r="AJ18" s="109"/>
      <c r="AK18" s="109"/>
      <c r="AL18" s="109"/>
      <c r="AM18" s="109"/>
      <c r="AN18" s="109"/>
      <c r="AT18" s="443"/>
      <c r="AU18" s="443"/>
      <c r="AV18" s="443"/>
      <c r="AW18" s="443"/>
      <c r="AX18" s="443"/>
      <c r="AY18" s="271"/>
      <c r="AZ18" s="271"/>
      <c r="BA18" s="271"/>
      <c r="BB18" s="271"/>
      <c r="BC18" s="271"/>
      <c r="BD18" s="271"/>
      <c r="BE18" s="271"/>
      <c r="BF18" s="271"/>
      <c r="BG18" s="271"/>
      <c r="BH18" s="271"/>
      <c r="BI18" s="271"/>
      <c r="BJ18" s="271"/>
    </row>
    <row r="19" spans="2:97" ht="14.25" customHeight="1" x14ac:dyDescent="0.25">
      <c r="G19" s="109"/>
      <c r="H19" s="109"/>
      <c r="I19" s="109"/>
      <c r="J19" s="109"/>
      <c r="K19" s="109"/>
      <c r="L19" s="109"/>
      <c r="M19" s="109"/>
      <c r="N19" s="109"/>
      <c r="O19" s="109"/>
      <c r="P19" s="109"/>
      <c r="Q19" s="109"/>
      <c r="R19" s="109"/>
      <c r="S19" s="109"/>
      <c r="T19" s="109"/>
      <c r="U19" s="109"/>
      <c r="V19" s="109"/>
      <c r="W19" s="109"/>
      <c r="X19" s="109"/>
      <c r="Y19" s="109"/>
      <c r="Z19" s="109"/>
      <c r="AA19" s="109"/>
      <c r="AB19" s="109"/>
      <c r="AC19" s="109"/>
      <c r="AD19" s="109"/>
      <c r="AE19" s="109"/>
      <c r="AF19" s="109"/>
      <c r="AG19" s="109"/>
      <c r="AH19" s="109"/>
      <c r="AI19" s="109"/>
      <c r="AJ19" s="109"/>
      <c r="AK19" s="109"/>
      <c r="AL19" s="109"/>
      <c r="AM19" s="109"/>
      <c r="AN19" s="109"/>
      <c r="AT19" s="443"/>
      <c r="AU19" s="443"/>
      <c r="AV19" s="443"/>
      <c r="AW19" s="443"/>
      <c r="AX19" s="443"/>
      <c r="AY19" s="254"/>
      <c r="AZ19" s="254"/>
      <c r="BA19" s="254"/>
      <c r="BB19" s="254"/>
      <c r="BC19" s="254"/>
      <c r="BD19" s="254"/>
      <c r="BE19" s="254"/>
      <c r="BF19" s="254"/>
      <c r="BG19" s="254"/>
      <c r="BH19" s="254"/>
      <c r="BI19" s="254"/>
      <c r="BJ19" s="254"/>
    </row>
    <row r="20" spans="2:97" ht="14.25" customHeight="1" x14ac:dyDescent="0.25">
      <c r="G20" s="1262" t="s">
        <v>2010</v>
      </c>
      <c r="H20" s="1264" t="s">
        <v>1842</v>
      </c>
      <c r="I20" s="789"/>
      <c r="J20" s="789"/>
      <c r="K20" s="789"/>
      <c r="L20" s="789"/>
      <c r="M20" s="789"/>
      <c r="N20" s="789"/>
      <c r="O20" s="789"/>
      <c r="P20" s="790"/>
      <c r="Q20" s="1264" t="s">
        <v>1843</v>
      </c>
      <c r="R20" s="789"/>
      <c r="S20" s="789"/>
      <c r="T20" s="789"/>
      <c r="U20" s="789"/>
      <c r="V20" s="789"/>
      <c r="W20" s="790"/>
      <c r="X20" s="1264" t="s">
        <v>1844</v>
      </c>
      <c r="Y20" s="789"/>
      <c r="Z20" s="789"/>
      <c r="AA20" s="789"/>
      <c r="AB20" s="789"/>
      <c r="AC20" s="789"/>
      <c r="AD20" s="789"/>
      <c r="AE20" s="789"/>
      <c r="AF20" s="789"/>
      <c r="AG20" s="789"/>
      <c r="AH20" s="790"/>
      <c r="AI20" s="1264" t="s">
        <v>2011</v>
      </c>
      <c r="AJ20" s="789"/>
      <c r="AK20" s="789"/>
      <c r="AL20" s="789"/>
      <c r="AM20" s="790"/>
      <c r="AN20" s="1264" t="s">
        <v>1846</v>
      </c>
      <c r="AO20" s="789"/>
      <c r="AP20" s="789"/>
      <c r="AQ20" s="789"/>
      <c r="AR20" s="789"/>
      <c r="AS20" s="789"/>
      <c r="AT20" s="789"/>
      <c r="AU20" s="789"/>
      <c r="AV20" s="789"/>
      <c r="AW20" s="790"/>
      <c r="AX20" s="1264" t="s">
        <v>2012</v>
      </c>
      <c r="AY20" s="789"/>
      <c r="AZ20" s="790"/>
      <c r="BA20" s="1264" t="s">
        <v>1478</v>
      </c>
      <c r="BB20" s="789"/>
      <c r="BC20" s="790"/>
      <c r="CC20" s="443"/>
      <c r="CD20" s="443"/>
      <c r="CE20" s="443"/>
      <c r="CF20" s="443"/>
      <c r="CG20" s="443"/>
      <c r="CH20" s="254"/>
      <c r="CI20" s="254"/>
      <c r="CJ20" s="254"/>
      <c r="CK20" s="254"/>
      <c r="CL20" s="254"/>
      <c r="CM20" s="254"/>
      <c r="CN20" s="254"/>
      <c r="CO20" s="254"/>
      <c r="CP20" s="254"/>
      <c r="CQ20" s="254"/>
      <c r="CR20" s="254"/>
      <c r="CS20" s="254"/>
    </row>
    <row r="21" spans="2:97" ht="14.25" customHeight="1" x14ac:dyDescent="0.25">
      <c r="G21" s="975"/>
      <c r="H21" s="804"/>
      <c r="I21" s="940"/>
      <c r="J21" s="940"/>
      <c r="K21" s="940"/>
      <c r="L21" s="940"/>
      <c r="M21" s="940"/>
      <c r="N21" s="940"/>
      <c r="O21" s="940"/>
      <c r="P21" s="805"/>
      <c r="Q21" s="804"/>
      <c r="R21" s="940"/>
      <c r="S21" s="940"/>
      <c r="T21" s="940"/>
      <c r="U21" s="940"/>
      <c r="V21" s="940"/>
      <c r="W21" s="805"/>
      <c r="X21" s="806"/>
      <c r="Y21" s="794"/>
      <c r="Z21" s="794"/>
      <c r="AA21" s="794"/>
      <c r="AB21" s="794"/>
      <c r="AC21" s="794"/>
      <c r="AD21" s="794"/>
      <c r="AE21" s="794"/>
      <c r="AF21" s="794"/>
      <c r="AG21" s="794"/>
      <c r="AH21" s="807"/>
      <c r="AI21" s="806"/>
      <c r="AJ21" s="794"/>
      <c r="AK21" s="794"/>
      <c r="AL21" s="794"/>
      <c r="AM21" s="807"/>
      <c r="AN21" s="806"/>
      <c r="AO21" s="794"/>
      <c r="AP21" s="794"/>
      <c r="AQ21" s="794"/>
      <c r="AR21" s="794"/>
      <c r="AS21" s="794"/>
      <c r="AT21" s="794"/>
      <c r="AU21" s="794"/>
      <c r="AV21" s="794"/>
      <c r="AW21" s="807"/>
      <c r="AX21" s="804"/>
      <c r="AY21" s="940"/>
      <c r="AZ21" s="805"/>
      <c r="BA21" s="804"/>
      <c r="BB21" s="940"/>
      <c r="BC21" s="805"/>
      <c r="CC21" s="443"/>
      <c r="CD21" s="443"/>
      <c r="CE21" s="443"/>
      <c r="CF21" s="443"/>
      <c r="CG21" s="443"/>
      <c r="CH21" s="254"/>
      <c r="CI21" s="254"/>
      <c r="CJ21" s="254"/>
      <c r="CK21" s="254"/>
      <c r="CL21" s="254"/>
      <c r="CM21" s="254"/>
      <c r="CN21" s="254"/>
      <c r="CO21" s="254"/>
      <c r="CP21" s="254"/>
      <c r="CQ21" s="254"/>
      <c r="CR21" s="254"/>
      <c r="CS21" s="254"/>
    </row>
    <row r="22" spans="2:97" ht="14.25" customHeight="1" x14ac:dyDescent="0.25">
      <c r="G22" s="975"/>
      <c r="H22" s="804"/>
      <c r="I22" s="940"/>
      <c r="J22" s="940"/>
      <c r="K22" s="940"/>
      <c r="L22" s="940"/>
      <c r="M22" s="940"/>
      <c r="N22" s="940"/>
      <c r="O22" s="940"/>
      <c r="P22" s="805"/>
      <c r="Q22" s="804"/>
      <c r="R22" s="940"/>
      <c r="S22" s="940"/>
      <c r="T22" s="940"/>
      <c r="U22" s="940"/>
      <c r="V22" s="940"/>
      <c r="W22" s="805"/>
      <c r="X22" s="1264" t="s">
        <v>1848</v>
      </c>
      <c r="Y22" s="789"/>
      <c r="Z22" s="789"/>
      <c r="AA22" s="789"/>
      <c r="AB22" s="790"/>
      <c r="AC22" s="1264" t="s">
        <v>1849</v>
      </c>
      <c r="AD22" s="789"/>
      <c r="AE22" s="789"/>
      <c r="AF22" s="789"/>
      <c r="AG22" s="789"/>
      <c r="AH22" s="790"/>
      <c r="AI22" s="1268" t="s">
        <v>1849</v>
      </c>
      <c r="AJ22" s="789"/>
      <c r="AK22" s="789"/>
      <c r="AL22" s="789"/>
      <c r="AM22" s="790"/>
      <c r="AN22" s="1262" t="s">
        <v>2013</v>
      </c>
      <c r="AO22" s="789"/>
      <c r="AP22" s="789"/>
      <c r="AQ22" s="789"/>
      <c r="AR22" s="790"/>
      <c r="AS22" s="1262" t="s">
        <v>2014</v>
      </c>
      <c r="AT22" s="789"/>
      <c r="AU22" s="789"/>
      <c r="AV22" s="789"/>
      <c r="AW22" s="790"/>
      <c r="AX22" s="804"/>
      <c r="AY22" s="940"/>
      <c r="AZ22" s="805"/>
      <c r="BA22" s="804"/>
      <c r="BB22" s="940"/>
      <c r="BC22" s="805"/>
      <c r="CC22" s="443"/>
      <c r="CD22" s="443"/>
      <c r="CE22" s="443"/>
      <c r="CF22" s="443"/>
      <c r="CG22" s="443"/>
      <c r="CH22" s="254"/>
      <c r="CI22" s="254"/>
      <c r="CJ22" s="254"/>
      <c r="CK22" s="254"/>
      <c r="CL22" s="254"/>
      <c r="CM22" s="254"/>
      <c r="CN22" s="254"/>
      <c r="CO22" s="254"/>
      <c r="CP22" s="254"/>
      <c r="CQ22" s="254"/>
      <c r="CR22" s="254"/>
      <c r="CS22" s="254"/>
    </row>
    <row r="23" spans="2:97" ht="14.25" customHeight="1" x14ac:dyDescent="0.25">
      <c r="G23" s="769"/>
      <c r="H23" s="806"/>
      <c r="I23" s="794"/>
      <c r="J23" s="794"/>
      <c r="K23" s="794"/>
      <c r="L23" s="794"/>
      <c r="M23" s="794"/>
      <c r="N23" s="794"/>
      <c r="O23" s="794"/>
      <c r="P23" s="807"/>
      <c r="Q23" s="806"/>
      <c r="R23" s="794"/>
      <c r="S23" s="794"/>
      <c r="T23" s="794"/>
      <c r="U23" s="794"/>
      <c r="V23" s="794"/>
      <c r="W23" s="807"/>
      <c r="X23" s="806"/>
      <c r="Y23" s="794"/>
      <c r="Z23" s="794"/>
      <c r="AA23" s="794"/>
      <c r="AB23" s="807"/>
      <c r="AC23" s="806"/>
      <c r="AD23" s="794"/>
      <c r="AE23" s="794"/>
      <c r="AF23" s="794"/>
      <c r="AG23" s="794"/>
      <c r="AH23" s="807"/>
      <c r="AI23" s="806"/>
      <c r="AJ23" s="794"/>
      <c r="AK23" s="794"/>
      <c r="AL23" s="794"/>
      <c r="AM23" s="807"/>
      <c r="AN23" s="806"/>
      <c r="AO23" s="794"/>
      <c r="AP23" s="794"/>
      <c r="AQ23" s="794"/>
      <c r="AR23" s="807"/>
      <c r="AS23" s="806"/>
      <c r="AT23" s="794"/>
      <c r="AU23" s="794"/>
      <c r="AV23" s="794"/>
      <c r="AW23" s="807"/>
      <c r="AX23" s="806"/>
      <c r="AY23" s="794"/>
      <c r="AZ23" s="807"/>
      <c r="BA23" s="806"/>
      <c r="BB23" s="794"/>
      <c r="BC23" s="807"/>
      <c r="CC23" s="443"/>
      <c r="CD23" s="443"/>
      <c r="CE23" s="443"/>
      <c r="CF23" s="443"/>
      <c r="CG23" s="443"/>
      <c r="CH23" s="254"/>
      <c r="CI23" s="254"/>
      <c r="CJ23" s="254"/>
      <c r="CK23" s="254"/>
      <c r="CL23" s="254"/>
      <c r="CM23" s="254"/>
      <c r="CN23" s="254"/>
      <c r="CO23" s="254"/>
      <c r="CP23" s="254"/>
      <c r="CQ23" s="254"/>
      <c r="CR23" s="254"/>
      <c r="CS23" s="254"/>
    </row>
    <row r="24" spans="2:97" ht="14.25" customHeight="1" x14ac:dyDescent="0.25">
      <c r="G24" s="171" t="s">
        <v>2015</v>
      </c>
      <c r="H24" s="1259" t="s">
        <v>1766</v>
      </c>
      <c r="I24" s="824"/>
      <c r="J24" s="824"/>
      <c r="K24" s="824"/>
      <c r="L24" s="824"/>
      <c r="M24" s="824"/>
      <c r="N24" s="824"/>
      <c r="O24" s="824"/>
      <c r="P24" s="825"/>
      <c r="Q24" s="1259" t="s">
        <v>2016</v>
      </c>
      <c r="R24" s="824"/>
      <c r="S24" s="824"/>
      <c r="T24" s="824"/>
      <c r="U24" s="824"/>
      <c r="V24" s="824"/>
      <c r="W24" s="825"/>
      <c r="X24" s="1259" t="s">
        <v>2017</v>
      </c>
      <c r="Y24" s="824"/>
      <c r="Z24" s="824"/>
      <c r="AA24" s="824"/>
      <c r="AB24" s="825"/>
      <c r="AC24" s="1259" t="s">
        <v>2018</v>
      </c>
      <c r="AD24" s="824"/>
      <c r="AE24" s="824"/>
      <c r="AF24" s="824"/>
      <c r="AG24" s="824"/>
      <c r="AH24" s="825"/>
      <c r="AI24" s="1260" t="s">
        <v>2019</v>
      </c>
      <c r="AJ24" s="824"/>
      <c r="AK24" s="824"/>
      <c r="AL24" s="824"/>
      <c r="AM24" s="825"/>
      <c r="AN24" s="1259" t="s">
        <v>2020</v>
      </c>
      <c r="AO24" s="824"/>
      <c r="AP24" s="824"/>
      <c r="AQ24" s="824"/>
      <c r="AR24" s="825"/>
      <c r="AS24" s="1259" t="s">
        <v>653</v>
      </c>
      <c r="AT24" s="824"/>
      <c r="AU24" s="824"/>
      <c r="AV24" s="824"/>
      <c r="AW24" s="825"/>
      <c r="AX24" s="1259" t="s">
        <v>663</v>
      </c>
      <c r="AY24" s="824"/>
      <c r="AZ24" s="825"/>
      <c r="BA24" s="1259" t="s">
        <v>673</v>
      </c>
      <c r="BB24" s="824"/>
      <c r="BC24" s="825"/>
      <c r="CC24" s="443"/>
      <c r="CD24" s="443"/>
      <c r="CE24" s="443"/>
      <c r="CF24" s="443"/>
      <c r="CG24" s="443"/>
      <c r="CH24" s="254"/>
      <c r="CI24" s="254"/>
      <c r="CJ24" s="254"/>
      <c r="CK24" s="254"/>
      <c r="CL24" s="254"/>
      <c r="CM24" s="254"/>
      <c r="CN24" s="254"/>
      <c r="CO24" s="254"/>
      <c r="CP24" s="254"/>
      <c r="CQ24" s="254"/>
      <c r="CR24" s="254"/>
      <c r="CS24" s="254"/>
    </row>
    <row r="25" spans="2:97" ht="14.25" customHeight="1" x14ac:dyDescent="0.25">
      <c r="G25" s="171"/>
      <c r="H25" s="1259"/>
      <c r="I25" s="824"/>
      <c r="J25" s="824"/>
      <c r="K25" s="824"/>
      <c r="L25" s="824"/>
      <c r="M25" s="824"/>
      <c r="N25" s="824"/>
      <c r="O25" s="824"/>
      <c r="P25" s="825"/>
      <c r="Q25" s="1259"/>
      <c r="R25" s="824"/>
      <c r="S25" s="824"/>
      <c r="T25" s="824"/>
      <c r="U25" s="824"/>
      <c r="V25" s="824"/>
      <c r="W25" s="825"/>
      <c r="X25" s="1259"/>
      <c r="Y25" s="824"/>
      <c r="Z25" s="824"/>
      <c r="AA25" s="824"/>
      <c r="AB25" s="825"/>
      <c r="AC25" s="1259"/>
      <c r="AD25" s="824"/>
      <c r="AE25" s="824"/>
      <c r="AF25" s="824"/>
      <c r="AG25" s="824"/>
      <c r="AH25" s="825"/>
      <c r="AI25" s="1261"/>
      <c r="AJ25" s="764"/>
      <c r="AK25" s="764"/>
      <c r="AL25" s="764"/>
      <c r="AM25" s="765"/>
      <c r="AN25" s="1259"/>
      <c r="AO25" s="824"/>
      <c r="AP25" s="824"/>
      <c r="AQ25" s="824"/>
      <c r="AR25" s="825"/>
      <c r="AS25" s="1259"/>
      <c r="AT25" s="824"/>
      <c r="AU25" s="824"/>
      <c r="AV25" s="824"/>
      <c r="AW25" s="825"/>
      <c r="AX25" s="1259"/>
      <c r="AY25" s="824"/>
      <c r="AZ25" s="825"/>
      <c r="BA25" s="1258"/>
      <c r="BB25" s="824"/>
      <c r="BC25" s="825"/>
      <c r="CC25" s="443"/>
      <c r="CD25" s="443"/>
      <c r="CE25" s="443"/>
      <c r="CF25" s="443"/>
      <c r="CG25" s="443"/>
      <c r="CH25" s="254"/>
      <c r="CI25" s="254"/>
      <c r="CJ25" s="254"/>
      <c r="CK25" s="254"/>
      <c r="CL25" s="254"/>
      <c r="CM25" s="254"/>
      <c r="CN25" s="254"/>
      <c r="CO25" s="254"/>
      <c r="CP25" s="254"/>
      <c r="CQ25" s="254"/>
      <c r="CR25" s="254"/>
      <c r="CS25" s="254"/>
    </row>
    <row r="26" spans="2:97" ht="14.25" customHeight="1" x14ac:dyDescent="0.25">
      <c r="G26" s="171"/>
      <c r="H26" s="1259"/>
      <c r="I26" s="824"/>
      <c r="J26" s="824"/>
      <c r="K26" s="824"/>
      <c r="L26" s="824"/>
      <c r="M26" s="824"/>
      <c r="N26" s="824"/>
      <c r="O26" s="824"/>
      <c r="P26" s="825"/>
      <c r="Q26" s="1259"/>
      <c r="R26" s="824"/>
      <c r="S26" s="824"/>
      <c r="T26" s="824"/>
      <c r="U26" s="824"/>
      <c r="V26" s="824"/>
      <c r="W26" s="825"/>
      <c r="X26" s="1259"/>
      <c r="Y26" s="824"/>
      <c r="Z26" s="824"/>
      <c r="AA26" s="824"/>
      <c r="AB26" s="825"/>
      <c r="AC26" s="1259"/>
      <c r="AD26" s="824"/>
      <c r="AE26" s="824"/>
      <c r="AF26" s="824"/>
      <c r="AG26" s="824"/>
      <c r="AH26" s="825"/>
      <c r="AI26" s="1261"/>
      <c r="AJ26" s="764"/>
      <c r="AK26" s="764"/>
      <c r="AL26" s="764"/>
      <c r="AM26" s="765"/>
      <c r="AN26" s="1259"/>
      <c r="AO26" s="824"/>
      <c r="AP26" s="824"/>
      <c r="AQ26" s="824"/>
      <c r="AR26" s="825"/>
      <c r="AS26" s="1259"/>
      <c r="AT26" s="824"/>
      <c r="AU26" s="824"/>
      <c r="AV26" s="824"/>
      <c r="AW26" s="825"/>
      <c r="AX26" s="1259"/>
      <c r="AY26" s="824"/>
      <c r="AZ26" s="825"/>
      <c r="BA26" s="1258"/>
      <c r="BB26" s="824"/>
      <c r="BC26" s="825"/>
      <c r="CC26" s="443"/>
      <c r="CD26" s="443"/>
      <c r="CE26" s="443"/>
      <c r="CF26" s="443"/>
      <c r="CG26" s="443"/>
      <c r="CH26" s="254"/>
      <c r="CI26" s="254"/>
      <c r="CJ26" s="254"/>
      <c r="CK26" s="254"/>
      <c r="CL26" s="254"/>
      <c r="CM26" s="254"/>
      <c r="CN26" s="254"/>
      <c r="CO26" s="254"/>
      <c r="CP26" s="254"/>
      <c r="CQ26" s="254"/>
      <c r="CR26" s="254"/>
      <c r="CS26" s="254"/>
    </row>
    <row r="27" spans="2:97" ht="14.25" customHeight="1" x14ac:dyDescent="0.25">
      <c r="G27" s="171"/>
      <c r="H27" s="1259"/>
      <c r="I27" s="824"/>
      <c r="J27" s="824"/>
      <c r="K27" s="824"/>
      <c r="L27" s="824"/>
      <c r="M27" s="824"/>
      <c r="N27" s="824"/>
      <c r="O27" s="824"/>
      <c r="P27" s="825"/>
      <c r="Q27" s="1259"/>
      <c r="R27" s="824"/>
      <c r="S27" s="824"/>
      <c r="T27" s="824"/>
      <c r="U27" s="824"/>
      <c r="V27" s="824"/>
      <c r="W27" s="825"/>
      <c r="X27" s="1259"/>
      <c r="Y27" s="824"/>
      <c r="Z27" s="824"/>
      <c r="AA27" s="824"/>
      <c r="AB27" s="825"/>
      <c r="AC27" s="1259"/>
      <c r="AD27" s="824"/>
      <c r="AE27" s="824"/>
      <c r="AF27" s="824"/>
      <c r="AG27" s="824"/>
      <c r="AH27" s="825"/>
      <c r="AI27" s="1261"/>
      <c r="AJ27" s="764"/>
      <c r="AK27" s="764"/>
      <c r="AL27" s="764"/>
      <c r="AM27" s="765"/>
      <c r="AN27" s="1259"/>
      <c r="AO27" s="824"/>
      <c r="AP27" s="824"/>
      <c r="AQ27" s="824"/>
      <c r="AR27" s="825"/>
      <c r="AS27" s="1259"/>
      <c r="AT27" s="824"/>
      <c r="AU27" s="824"/>
      <c r="AV27" s="824"/>
      <c r="AW27" s="825"/>
      <c r="AX27" s="1259"/>
      <c r="AY27" s="824"/>
      <c r="AZ27" s="825"/>
      <c r="BA27" s="1258"/>
      <c r="BB27" s="824"/>
      <c r="BC27" s="825"/>
      <c r="CC27" s="443"/>
      <c r="CD27" s="443"/>
      <c r="CE27" s="443"/>
      <c r="CF27" s="443"/>
      <c r="CG27" s="443"/>
      <c r="CH27" s="254"/>
      <c r="CI27" s="254"/>
      <c r="CJ27" s="254"/>
      <c r="CK27" s="254"/>
      <c r="CL27" s="254"/>
      <c r="CM27" s="254"/>
      <c r="CN27" s="254"/>
      <c r="CO27" s="254"/>
      <c r="CP27" s="254"/>
      <c r="CQ27" s="254"/>
      <c r="CR27" s="254"/>
      <c r="CS27" s="254"/>
    </row>
    <row r="28" spans="2:97" ht="14.25" customHeight="1" x14ac:dyDescent="0.25">
      <c r="G28" s="171"/>
      <c r="H28" s="1259"/>
      <c r="I28" s="824"/>
      <c r="J28" s="824"/>
      <c r="K28" s="824"/>
      <c r="L28" s="824"/>
      <c r="M28" s="824"/>
      <c r="N28" s="824"/>
      <c r="O28" s="824"/>
      <c r="P28" s="825"/>
      <c r="Q28" s="1259"/>
      <c r="R28" s="824"/>
      <c r="S28" s="824"/>
      <c r="T28" s="824"/>
      <c r="U28" s="824"/>
      <c r="V28" s="824"/>
      <c r="W28" s="825"/>
      <c r="X28" s="1259"/>
      <c r="Y28" s="824"/>
      <c r="Z28" s="824"/>
      <c r="AA28" s="824"/>
      <c r="AB28" s="825"/>
      <c r="AC28" s="1259"/>
      <c r="AD28" s="824"/>
      <c r="AE28" s="824"/>
      <c r="AF28" s="824"/>
      <c r="AG28" s="824"/>
      <c r="AH28" s="825"/>
      <c r="AI28" s="1261"/>
      <c r="AJ28" s="764"/>
      <c r="AK28" s="764"/>
      <c r="AL28" s="764"/>
      <c r="AM28" s="765"/>
      <c r="AN28" s="1259"/>
      <c r="AO28" s="824"/>
      <c r="AP28" s="824"/>
      <c r="AQ28" s="824"/>
      <c r="AR28" s="825"/>
      <c r="AS28" s="1259"/>
      <c r="AT28" s="824"/>
      <c r="AU28" s="824"/>
      <c r="AV28" s="824"/>
      <c r="AW28" s="825"/>
      <c r="AX28" s="1259"/>
      <c r="AY28" s="824"/>
      <c r="AZ28" s="825"/>
      <c r="BA28" s="1258"/>
      <c r="BB28" s="824"/>
      <c r="BC28" s="825"/>
      <c r="CC28" s="443"/>
      <c r="CD28" s="443"/>
      <c r="CE28" s="443"/>
      <c r="CF28" s="443"/>
      <c r="CG28" s="443"/>
      <c r="CH28" s="254"/>
      <c r="CI28" s="254"/>
      <c r="CJ28" s="254"/>
      <c r="CK28" s="254"/>
      <c r="CL28" s="254"/>
      <c r="CM28" s="254"/>
      <c r="CN28" s="254"/>
      <c r="CO28" s="254"/>
      <c r="CP28" s="254"/>
      <c r="CQ28" s="254"/>
      <c r="CR28" s="254"/>
      <c r="CS28" s="254"/>
    </row>
    <row r="29" spans="2:97" ht="14.25" customHeight="1" x14ac:dyDescent="0.25">
      <c r="G29" s="171"/>
      <c r="H29" s="1259"/>
      <c r="I29" s="824"/>
      <c r="J29" s="824"/>
      <c r="K29" s="824"/>
      <c r="L29" s="824"/>
      <c r="M29" s="824"/>
      <c r="N29" s="824"/>
      <c r="O29" s="824"/>
      <c r="P29" s="825"/>
      <c r="Q29" s="1259"/>
      <c r="R29" s="824"/>
      <c r="S29" s="824"/>
      <c r="T29" s="824"/>
      <c r="U29" s="824"/>
      <c r="V29" s="824"/>
      <c r="W29" s="825"/>
      <c r="X29" s="1259"/>
      <c r="Y29" s="824"/>
      <c r="Z29" s="824"/>
      <c r="AA29" s="824"/>
      <c r="AB29" s="825"/>
      <c r="AC29" s="1259"/>
      <c r="AD29" s="824"/>
      <c r="AE29" s="824"/>
      <c r="AF29" s="824"/>
      <c r="AG29" s="824"/>
      <c r="AH29" s="825"/>
      <c r="AI29" s="1261"/>
      <c r="AJ29" s="764"/>
      <c r="AK29" s="764"/>
      <c r="AL29" s="764"/>
      <c r="AM29" s="765"/>
      <c r="AN29" s="1259"/>
      <c r="AO29" s="824"/>
      <c r="AP29" s="824"/>
      <c r="AQ29" s="824"/>
      <c r="AR29" s="825"/>
      <c r="AS29" s="1259"/>
      <c r="AT29" s="824"/>
      <c r="AU29" s="824"/>
      <c r="AV29" s="824"/>
      <c r="AW29" s="825"/>
      <c r="AX29" s="1259"/>
      <c r="AY29" s="824"/>
      <c r="AZ29" s="825"/>
      <c r="BA29" s="1258"/>
      <c r="BB29" s="824"/>
      <c r="BC29" s="825"/>
      <c r="CC29" s="443"/>
      <c r="CD29" s="443"/>
      <c r="CE29" s="443"/>
      <c r="CF29" s="443"/>
      <c r="CG29" s="443"/>
      <c r="CH29" s="254"/>
      <c r="CI29" s="254"/>
      <c r="CJ29" s="254"/>
      <c r="CK29" s="254"/>
      <c r="CL29" s="254"/>
      <c r="CM29" s="254"/>
      <c r="CN29" s="254"/>
      <c r="CO29" s="254"/>
      <c r="CP29" s="254"/>
      <c r="CQ29" s="254"/>
      <c r="CR29" s="254"/>
      <c r="CS29" s="254"/>
    </row>
    <row r="30" spans="2:97" ht="14.25" customHeight="1" x14ac:dyDescent="0.25">
      <c r="G30" s="171"/>
      <c r="H30" s="1259"/>
      <c r="I30" s="824"/>
      <c r="J30" s="824"/>
      <c r="K30" s="824"/>
      <c r="L30" s="824"/>
      <c r="M30" s="824"/>
      <c r="N30" s="824"/>
      <c r="O30" s="824"/>
      <c r="P30" s="825"/>
      <c r="Q30" s="1259"/>
      <c r="R30" s="824"/>
      <c r="S30" s="824"/>
      <c r="T30" s="824"/>
      <c r="U30" s="824"/>
      <c r="V30" s="824"/>
      <c r="W30" s="825"/>
      <c r="X30" s="1259"/>
      <c r="Y30" s="824"/>
      <c r="Z30" s="824"/>
      <c r="AA30" s="824"/>
      <c r="AB30" s="825"/>
      <c r="AC30" s="1259"/>
      <c r="AD30" s="824"/>
      <c r="AE30" s="824"/>
      <c r="AF30" s="824"/>
      <c r="AG30" s="824"/>
      <c r="AH30" s="825"/>
      <c r="AI30" s="1261"/>
      <c r="AJ30" s="764"/>
      <c r="AK30" s="764"/>
      <c r="AL30" s="764"/>
      <c r="AM30" s="765"/>
      <c r="AN30" s="1259"/>
      <c r="AO30" s="824"/>
      <c r="AP30" s="824"/>
      <c r="AQ30" s="824"/>
      <c r="AR30" s="825"/>
      <c r="AS30" s="1259"/>
      <c r="AT30" s="824"/>
      <c r="AU30" s="824"/>
      <c r="AV30" s="824"/>
      <c r="AW30" s="825"/>
      <c r="AX30" s="1259"/>
      <c r="AY30" s="824"/>
      <c r="AZ30" s="825"/>
      <c r="BA30" s="1258"/>
      <c r="BB30" s="824"/>
      <c r="BC30" s="825"/>
      <c r="CC30" s="443"/>
      <c r="CD30" s="443"/>
      <c r="CE30" s="443"/>
      <c r="CF30" s="443"/>
      <c r="CG30" s="443"/>
      <c r="CH30" s="254"/>
      <c r="CI30" s="254"/>
      <c r="CJ30" s="254"/>
      <c r="CK30" s="254"/>
      <c r="CL30" s="254"/>
      <c r="CM30" s="254"/>
      <c r="CN30" s="254"/>
      <c r="CO30" s="254"/>
      <c r="CP30" s="254"/>
      <c r="CQ30" s="254"/>
      <c r="CR30" s="254"/>
      <c r="CS30" s="254"/>
    </row>
    <row r="31" spans="2:97" ht="14.25" customHeight="1" x14ac:dyDescent="0.25">
      <c r="G31" s="171"/>
      <c r="H31" s="1259"/>
      <c r="I31" s="824"/>
      <c r="J31" s="824"/>
      <c r="K31" s="824"/>
      <c r="L31" s="824"/>
      <c r="M31" s="824"/>
      <c r="N31" s="824"/>
      <c r="O31" s="824"/>
      <c r="P31" s="825"/>
      <c r="Q31" s="1259"/>
      <c r="R31" s="824"/>
      <c r="S31" s="824"/>
      <c r="T31" s="824"/>
      <c r="U31" s="824"/>
      <c r="V31" s="824"/>
      <c r="W31" s="825"/>
      <c r="X31" s="1259"/>
      <c r="Y31" s="824"/>
      <c r="Z31" s="824"/>
      <c r="AA31" s="824"/>
      <c r="AB31" s="825"/>
      <c r="AC31" s="1259"/>
      <c r="AD31" s="824"/>
      <c r="AE31" s="824"/>
      <c r="AF31" s="824"/>
      <c r="AG31" s="824"/>
      <c r="AH31" s="825"/>
      <c r="AI31" s="1261"/>
      <c r="AJ31" s="764"/>
      <c r="AK31" s="764"/>
      <c r="AL31" s="764"/>
      <c r="AM31" s="765"/>
      <c r="AN31" s="1259"/>
      <c r="AO31" s="824"/>
      <c r="AP31" s="824"/>
      <c r="AQ31" s="824"/>
      <c r="AR31" s="825"/>
      <c r="AS31" s="1259"/>
      <c r="AT31" s="824"/>
      <c r="AU31" s="824"/>
      <c r="AV31" s="824"/>
      <c r="AW31" s="825"/>
      <c r="AX31" s="1259"/>
      <c r="AY31" s="824"/>
      <c r="AZ31" s="825"/>
      <c r="BA31" s="1258"/>
      <c r="BB31" s="824"/>
      <c r="BC31" s="825"/>
      <c r="CC31" s="443"/>
      <c r="CD31" s="443"/>
      <c r="CE31" s="443"/>
      <c r="CF31" s="443"/>
      <c r="CG31" s="443"/>
      <c r="CH31" s="254"/>
      <c r="CI31" s="254"/>
      <c r="CJ31" s="254"/>
      <c r="CK31" s="254"/>
      <c r="CL31" s="254"/>
      <c r="CM31" s="254"/>
      <c r="CN31" s="254"/>
      <c r="CO31" s="254"/>
      <c r="CP31" s="254"/>
      <c r="CQ31" s="254"/>
      <c r="CR31" s="254"/>
      <c r="CS31" s="254"/>
    </row>
    <row r="32" spans="2:97" ht="14.25" customHeight="1" x14ac:dyDescent="0.25">
      <c r="G32" s="171"/>
      <c r="H32" s="1259"/>
      <c r="I32" s="824"/>
      <c r="J32" s="824"/>
      <c r="K32" s="824"/>
      <c r="L32" s="824"/>
      <c r="M32" s="824"/>
      <c r="N32" s="824"/>
      <c r="O32" s="824"/>
      <c r="P32" s="825"/>
      <c r="Q32" s="1259"/>
      <c r="R32" s="824"/>
      <c r="S32" s="824"/>
      <c r="T32" s="824"/>
      <c r="U32" s="824"/>
      <c r="V32" s="824"/>
      <c r="W32" s="825"/>
      <c r="X32" s="1259"/>
      <c r="Y32" s="824"/>
      <c r="Z32" s="824"/>
      <c r="AA32" s="824"/>
      <c r="AB32" s="825"/>
      <c r="AC32" s="1259"/>
      <c r="AD32" s="824"/>
      <c r="AE32" s="824"/>
      <c r="AF32" s="824"/>
      <c r="AG32" s="824"/>
      <c r="AH32" s="825"/>
      <c r="AI32" s="1261"/>
      <c r="AJ32" s="764"/>
      <c r="AK32" s="764"/>
      <c r="AL32" s="764"/>
      <c r="AM32" s="765"/>
      <c r="AN32" s="1259"/>
      <c r="AO32" s="824"/>
      <c r="AP32" s="824"/>
      <c r="AQ32" s="824"/>
      <c r="AR32" s="825"/>
      <c r="AS32" s="1259"/>
      <c r="AT32" s="824"/>
      <c r="AU32" s="824"/>
      <c r="AV32" s="824"/>
      <c r="AW32" s="825"/>
      <c r="AX32" s="1259"/>
      <c r="AY32" s="824"/>
      <c r="AZ32" s="825"/>
      <c r="BA32" s="1258"/>
      <c r="BB32" s="824"/>
      <c r="BC32" s="825"/>
      <c r="CC32" s="443"/>
      <c r="CD32" s="443"/>
      <c r="CE32" s="443"/>
      <c r="CF32" s="443"/>
      <c r="CG32" s="443"/>
      <c r="CH32" s="254"/>
      <c r="CI32" s="254"/>
      <c r="CJ32" s="254"/>
      <c r="CK32" s="254"/>
      <c r="CL32" s="254"/>
      <c r="CM32" s="254"/>
      <c r="CN32" s="254"/>
      <c r="CO32" s="254"/>
      <c r="CP32" s="254"/>
      <c r="CQ32" s="254"/>
      <c r="CR32" s="254"/>
      <c r="CS32" s="254"/>
    </row>
    <row r="33" spans="7:97" ht="14.25" customHeight="1" x14ac:dyDescent="0.25">
      <c r="G33" s="171"/>
      <c r="H33" s="1259"/>
      <c r="I33" s="824"/>
      <c r="J33" s="824"/>
      <c r="K33" s="824"/>
      <c r="L33" s="824"/>
      <c r="M33" s="824"/>
      <c r="N33" s="824"/>
      <c r="O33" s="824"/>
      <c r="P33" s="825"/>
      <c r="Q33" s="1259"/>
      <c r="R33" s="824"/>
      <c r="S33" s="824"/>
      <c r="T33" s="824"/>
      <c r="U33" s="824"/>
      <c r="V33" s="824"/>
      <c r="W33" s="825"/>
      <c r="X33" s="1259"/>
      <c r="Y33" s="824"/>
      <c r="Z33" s="824"/>
      <c r="AA33" s="824"/>
      <c r="AB33" s="825"/>
      <c r="AC33" s="1259"/>
      <c r="AD33" s="824"/>
      <c r="AE33" s="824"/>
      <c r="AF33" s="824"/>
      <c r="AG33" s="824"/>
      <c r="AH33" s="825"/>
      <c r="AI33" s="1261"/>
      <c r="AJ33" s="764"/>
      <c r="AK33" s="764"/>
      <c r="AL33" s="764"/>
      <c r="AM33" s="765"/>
      <c r="AN33" s="1259"/>
      <c r="AO33" s="824"/>
      <c r="AP33" s="824"/>
      <c r="AQ33" s="824"/>
      <c r="AR33" s="825"/>
      <c r="AS33" s="1259"/>
      <c r="AT33" s="824"/>
      <c r="AU33" s="824"/>
      <c r="AV33" s="824"/>
      <c r="AW33" s="825"/>
      <c r="AX33" s="1259"/>
      <c r="AY33" s="824"/>
      <c r="AZ33" s="825"/>
      <c r="BA33" s="1258"/>
      <c r="BB33" s="824"/>
      <c r="BC33" s="825"/>
      <c r="CC33" s="443"/>
      <c r="CD33" s="443"/>
      <c r="CE33" s="443"/>
      <c r="CF33" s="443"/>
      <c r="CG33" s="443"/>
      <c r="CH33" s="254"/>
      <c r="CI33" s="254"/>
      <c r="CJ33" s="254"/>
      <c r="CK33" s="254"/>
      <c r="CL33" s="254"/>
      <c r="CM33" s="254"/>
      <c r="CN33" s="254"/>
      <c r="CO33" s="254"/>
      <c r="CP33" s="254"/>
      <c r="CQ33" s="254"/>
      <c r="CR33" s="254"/>
      <c r="CS33" s="254"/>
    </row>
    <row r="34" spans="7:97" ht="14.25" customHeight="1" x14ac:dyDescent="0.25">
      <c r="G34" s="171"/>
      <c r="H34" s="1259"/>
      <c r="I34" s="824"/>
      <c r="J34" s="824"/>
      <c r="K34" s="824"/>
      <c r="L34" s="824"/>
      <c r="M34" s="824"/>
      <c r="N34" s="824"/>
      <c r="O34" s="824"/>
      <c r="P34" s="825"/>
      <c r="Q34" s="1259"/>
      <c r="R34" s="824"/>
      <c r="S34" s="824"/>
      <c r="T34" s="824"/>
      <c r="U34" s="824"/>
      <c r="V34" s="824"/>
      <c r="W34" s="825"/>
      <c r="X34" s="1259"/>
      <c r="Y34" s="824"/>
      <c r="Z34" s="824"/>
      <c r="AA34" s="824"/>
      <c r="AB34" s="825"/>
      <c r="AC34" s="1259"/>
      <c r="AD34" s="824"/>
      <c r="AE34" s="824"/>
      <c r="AF34" s="824"/>
      <c r="AG34" s="824"/>
      <c r="AH34" s="825"/>
      <c r="AI34" s="1261"/>
      <c r="AJ34" s="764"/>
      <c r="AK34" s="764"/>
      <c r="AL34" s="764"/>
      <c r="AM34" s="765"/>
      <c r="AN34" s="1259"/>
      <c r="AO34" s="824"/>
      <c r="AP34" s="824"/>
      <c r="AQ34" s="824"/>
      <c r="AR34" s="825"/>
      <c r="AS34" s="1259"/>
      <c r="AT34" s="824"/>
      <c r="AU34" s="824"/>
      <c r="AV34" s="824"/>
      <c r="AW34" s="825"/>
      <c r="AX34" s="1259"/>
      <c r="AY34" s="824"/>
      <c r="AZ34" s="825"/>
      <c r="BA34" s="1258"/>
      <c r="BB34" s="824"/>
      <c r="BC34" s="825"/>
      <c r="CC34" s="443"/>
      <c r="CD34" s="443"/>
      <c r="CE34" s="443"/>
      <c r="CF34" s="443"/>
      <c r="CG34" s="443"/>
      <c r="CH34" s="254"/>
      <c r="CI34" s="254"/>
      <c r="CJ34" s="254"/>
      <c r="CK34" s="254"/>
      <c r="CL34" s="254"/>
      <c r="CM34" s="254"/>
      <c r="CN34" s="254"/>
      <c r="CO34" s="254"/>
      <c r="CP34" s="254"/>
      <c r="CQ34" s="254"/>
      <c r="CR34" s="254"/>
      <c r="CS34" s="254"/>
    </row>
    <row r="35" spans="7:97" ht="14.25" customHeight="1" x14ac:dyDescent="0.25">
      <c r="G35" s="171"/>
      <c r="H35" s="1259"/>
      <c r="I35" s="824"/>
      <c r="J35" s="824"/>
      <c r="K35" s="824"/>
      <c r="L35" s="824"/>
      <c r="M35" s="824"/>
      <c r="N35" s="824"/>
      <c r="O35" s="824"/>
      <c r="P35" s="825"/>
      <c r="Q35" s="1259"/>
      <c r="R35" s="824"/>
      <c r="S35" s="824"/>
      <c r="T35" s="824"/>
      <c r="U35" s="824"/>
      <c r="V35" s="824"/>
      <c r="W35" s="825"/>
      <c r="X35" s="1259"/>
      <c r="Y35" s="824"/>
      <c r="Z35" s="824"/>
      <c r="AA35" s="824"/>
      <c r="AB35" s="825"/>
      <c r="AC35" s="1259"/>
      <c r="AD35" s="824"/>
      <c r="AE35" s="824"/>
      <c r="AF35" s="824"/>
      <c r="AG35" s="824"/>
      <c r="AH35" s="825"/>
      <c r="AI35" s="1261"/>
      <c r="AJ35" s="764"/>
      <c r="AK35" s="764"/>
      <c r="AL35" s="764"/>
      <c r="AM35" s="765"/>
      <c r="AN35" s="1259"/>
      <c r="AO35" s="824"/>
      <c r="AP35" s="824"/>
      <c r="AQ35" s="824"/>
      <c r="AR35" s="825"/>
      <c r="AS35" s="1259"/>
      <c r="AT35" s="824"/>
      <c r="AU35" s="824"/>
      <c r="AV35" s="824"/>
      <c r="AW35" s="825"/>
      <c r="AX35" s="1259"/>
      <c r="AY35" s="824"/>
      <c r="AZ35" s="825"/>
      <c r="BA35" s="1258"/>
      <c r="BB35" s="824"/>
      <c r="BC35" s="825"/>
      <c r="CC35" s="443"/>
      <c r="CD35" s="443"/>
      <c r="CE35" s="443"/>
      <c r="CF35" s="443"/>
      <c r="CG35" s="443"/>
      <c r="CH35" s="254"/>
      <c r="CI35" s="254"/>
      <c r="CJ35" s="254"/>
      <c r="CK35" s="254"/>
      <c r="CL35" s="254"/>
      <c r="CM35" s="254"/>
      <c r="CN35" s="254"/>
      <c r="CO35" s="254"/>
      <c r="CP35" s="254"/>
      <c r="CQ35" s="254"/>
      <c r="CR35" s="254"/>
      <c r="CS35" s="254"/>
    </row>
    <row r="36" spans="7:97" ht="14.25" customHeight="1" x14ac:dyDescent="0.25">
      <c r="G36" s="171"/>
      <c r="H36" s="1259"/>
      <c r="I36" s="824"/>
      <c r="J36" s="824"/>
      <c r="K36" s="824"/>
      <c r="L36" s="824"/>
      <c r="M36" s="824"/>
      <c r="N36" s="824"/>
      <c r="O36" s="824"/>
      <c r="P36" s="825"/>
      <c r="Q36" s="1259"/>
      <c r="R36" s="824"/>
      <c r="S36" s="824"/>
      <c r="T36" s="824"/>
      <c r="U36" s="824"/>
      <c r="V36" s="824"/>
      <c r="W36" s="825"/>
      <c r="X36" s="1259"/>
      <c r="Y36" s="824"/>
      <c r="Z36" s="824"/>
      <c r="AA36" s="824"/>
      <c r="AB36" s="825"/>
      <c r="AC36" s="1259"/>
      <c r="AD36" s="824"/>
      <c r="AE36" s="824"/>
      <c r="AF36" s="824"/>
      <c r="AG36" s="824"/>
      <c r="AH36" s="825"/>
      <c r="AI36" s="1261"/>
      <c r="AJ36" s="764"/>
      <c r="AK36" s="764"/>
      <c r="AL36" s="764"/>
      <c r="AM36" s="765"/>
      <c r="AN36" s="1259"/>
      <c r="AO36" s="824"/>
      <c r="AP36" s="824"/>
      <c r="AQ36" s="824"/>
      <c r="AR36" s="825"/>
      <c r="AS36" s="1259"/>
      <c r="AT36" s="824"/>
      <c r="AU36" s="824"/>
      <c r="AV36" s="824"/>
      <c r="AW36" s="825"/>
      <c r="AX36" s="1259"/>
      <c r="AY36" s="824"/>
      <c r="AZ36" s="825"/>
      <c r="BA36" s="1258"/>
      <c r="BB36" s="824"/>
      <c r="BC36" s="825"/>
      <c r="CC36" s="443"/>
      <c r="CD36" s="443"/>
      <c r="CE36" s="443"/>
      <c r="CF36" s="443"/>
      <c r="CG36" s="443"/>
      <c r="CH36" s="254"/>
      <c r="CI36" s="254"/>
      <c r="CJ36" s="254"/>
      <c r="CK36" s="254"/>
      <c r="CL36" s="254"/>
      <c r="CM36" s="254"/>
      <c r="CN36" s="254"/>
      <c r="CO36" s="254"/>
      <c r="CP36" s="254"/>
      <c r="CQ36" s="254"/>
      <c r="CR36" s="254"/>
      <c r="CS36" s="254"/>
    </row>
    <row r="37" spans="7:97" ht="14.25" customHeight="1" x14ac:dyDescent="0.25">
      <c r="G37" s="171"/>
      <c r="H37" s="1259"/>
      <c r="I37" s="824"/>
      <c r="J37" s="824"/>
      <c r="K37" s="824"/>
      <c r="L37" s="824"/>
      <c r="M37" s="824"/>
      <c r="N37" s="824"/>
      <c r="O37" s="824"/>
      <c r="P37" s="825"/>
      <c r="Q37" s="1259"/>
      <c r="R37" s="824"/>
      <c r="S37" s="824"/>
      <c r="T37" s="824"/>
      <c r="U37" s="824"/>
      <c r="V37" s="824"/>
      <c r="W37" s="825"/>
      <c r="X37" s="1259"/>
      <c r="Y37" s="824"/>
      <c r="Z37" s="824"/>
      <c r="AA37" s="824"/>
      <c r="AB37" s="825"/>
      <c r="AC37" s="1259"/>
      <c r="AD37" s="824"/>
      <c r="AE37" s="824"/>
      <c r="AF37" s="824"/>
      <c r="AG37" s="824"/>
      <c r="AH37" s="825"/>
      <c r="AI37" s="1260"/>
      <c r="AJ37" s="824"/>
      <c r="AK37" s="824"/>
      <c r="AL37" s="824"/>
      <c r="AM37" s="825"/>
      <c r="AN37" s="1259"/>
      <c r="AO37" s="824"/>
      <c r="AP37" s="824"/>
      <c r="AQ37" s="824"/>
      <c r="AR37" s="825"/>
      <c r="AS37" s="1259"/>
      <c r="AT37" s="824"/>
      <c r="AU37" s="824"/>
      <c r="AV37" s="824"/>
      <c r="AW37" s="825"/>
      <c r="AX37" s="1259"/>
      <c r="AY37" s="824"/>
      <c r="AZ37" s="825"/>
      <c r="BA37" s="1258"/>
      <c r="BB37" s="824"/>
      <c r="BC37" s="825"/>
      <c r="CC37" s="443"/>
      <c r="CD37" s="443"/>
      <c r="CE37" s="443"/>
      <c r="CF37" s="443"/>
      <c r="CG37" s="443"/>
      <c r="CH37" s="254"/>
      <c r="CI37" s="254"/>
      <c r="CJ37" s="254"/>
      <c r="CK37" s="254"/>
      <c r="CL37" s="254"/>
      <c r="CM37" s="254"/>
      <c r="CN37" s="254"/>
      <c r="CO37" s="254"/>
      <c r="CP37" s="254"/>
      <c r="CQ37" s="254"/>
      <c r="CR37" s="254"/>
      <c r="CS37" s="254"/>
    </row>
    <row r="38" spans="7:97" ht="14.25" customHeight="1" x14ac:dyDescent="0.25">
      <c r="G38" s="171"/>
      <c r="H38" s="1259"/>
      <c r="I38" s="824"/>
      <c r="J38" s="824"/>
      <c r="K38" s="824"/>
      <c r="L38" s="824"/>
      <c r="M38" s="824"/>
      <c r="N38" s="824"/>
      <c r="O38" s="824"/>
      <c r="P38" s="825"/>
      <c r="Q38" s="1259"/>
      <c r="R38" s="824"/>
      <c r="S38" s="824"/>
      <c r="T38" s="824"/>
      <c r="U38" s="824"/>
      <c r="V38" s="824"/>
      <c r="W38" s="825"/>
      <c r="X38" s="1259"/>
      <c r="Y38" s="824"/>
      <c r="Z38" s="824"/>
      <c r="AA38" s="824"/>
      <c r="AB38" s="825"/>
      <c r="AC38" s="1259"/>
      <c r="AD38" s="824"/>
      <c r="AE38" s="824"/>
      <c r="AF38" s="824"/>
      <c r="AG38" s="824"/>
      <c r="AH38" s="825"/>
      <c r="AI38" s="1260"/>
      <c r="AJ38" s="824"/>
      <c r="AK38" s="824"/>
      <c r="AL38" s="824"/>
      <c r="AM38" s="825"/>
      <c r="AN38" s="1259"/>
      <c r="AO38" s="824"/>
      <c r="AP38" s="824"/>
      <c r="AQ38" s="824"/>
      <c r="AR38" s="825"/>
      <c r="AS38" s="1259"/>
      <c r="AT38" s="824"/>
      <c r="AU38" s="824"/>
      <c r="AV38" s="824"/>
      <c r="AW38" s="825"/>
      <c r="AX38" s="1259"/>
      <c r="AY38" s="824"/>
      <c r="AZ38" s="825"/>
      <c r="BA38" s="1258"/>
      <c r="BB38" s="824"/>
      <c r="BC38" s="825"/>
      <c r="CC38" s="443"/>
      <c r="CD38" s="443"/>
      <c r="CE38" s="443"/>
      <c r="CF38" s="443"/>
      <c r="CG38" s="443"/>
      <c r="CH38" s="254"/>
      <c r="CI38" s="254"/>
      <c r="CJ38" s="254"/>
      <c r="CK38" s="254"/>
      <c r="CL38" s="254"/>
      <c r="CM38" s="254"/>
      <c r="CN38" s="254"/>
      <c r="CO38" s="254"/>
      <c r="CP38" s="254"/>
      <c r="CQ38" s="254"/>
      <c r="CR38" s="254"/>
      <c r="CS38" s="254"/>
    </row>
    <row r="39" spans="7:97" ht="14.25" customHeight="1" x14ac:dyDescent="0.25">
      <c r="G39" s="171"/>
      <c r="H39" s="1259"/>
      <c r="I39" s="824"/>
      <c r="J39" s="824"/>
      <c r="K39" s="824"/>
      <c r="L39" s="824"/>
      <c r="M39" s="824"/>
      <c r="N39" s="824"/>
      <c r="O39" s="824"/>
      <c r="P39" s="825"/>
      <c r="Q39" s="1259"/>
      <c r="R39" s="824"/>
      <c r="S39" s="824"/>
      <c r="T39" s="824"/>
      <c r="U39" s="824"/>
      <c r="V39" s="824"/>
      <c r="W39" s="825"/>
      <c r="X39" s="1259"/>
      <c r="Y39" s="824"/>
      <c r="Z39" s="824"/>
      <c r="AA39" s="824"/>
      <c r="AB39" s="825"/>
      <c r="AC39" s="1259"/>
      <c r="AD39" s="824"/>
      <c r="AE39" s="824"/>
      <c r="AF39" s="824"/>
      <c r="AG39" s="824"/>
      <c r="AH39" s="825"/>
      <c r="AI39" s="1260"/>
      <c r="AJ39" s="824"/>
      <c r="AK39" s="824"/>
      <c r="AL39" s="824"/>
      <c r="AM39" s="825"/>
      <c r="AN39" s="1259"/>
      <c r="AO39" s="824"/>
      <c r="AP39" s="824"/>
      <c r="AQ39" s="824"/>
      <c r="AR39" s="825"/>
      <c r="AS39" s="1259"/>
      <c r="AT39" s="824"/>
      <c r="AU39" s="824"/>
      <c r="AV39" s="824"/>
      <c r="AW39" s="825"/>
      <c r="AX39" s="1259"/>
      <c r="AY39" s="824"/>
      <c r="AZ39" s="825"/>
      <c r="BA39" s="1258"/>
      <c r="BB39" s="824"/>
      <c r="BC39" s="825"/>
      <c r="CC39" s="443"/>
      <c r="CD39" s="443"/>
      <c r="CE39" s="443"/>
      <c r="CF39" s="443"/>
      <c r="CG39" s="443"/>
      <c r="CH39" s="254"/>
      <c r="CI39" s="254"/>
      <c r="CJ39" s="254"/>
      <c r="CK39" s="254"/>
      <c r="CL39" s="254"/>
      <c r="CM39" s="254"/>
      <c r="CN39" s="254"/>
      <c r="CO39" s="254"/>
      <c r="CP39" s="254"/>
      <c r="CQ39" s="254"/>
      <c r="CR39" s="254"/>
      <c r="CS39" s="254"/>
    </row>
    <row r="40" spans="7:97" ht="14.25" customHeight="1" x14ac:dyDescent="0.25">
      <c r="G40" s="171"/>
      <c r="H40" s="1259"/>
      <c r="I40" s="824"/>
      <c r="J40" s="824"/>
      <c r="K40" s="824"/>
      <c r="L40" s="824"/>
      <c r="M40" s="824"/>
      <c r="N40" s="824"/>
      <c r="O40" s="824"/>
      <c r="P40" s="825"/>
      <c r="Q40" s="1259"/>
      <c r="R40" s="824"/>
      <c r="S40" s="824"/>
      <c r="T40" s="824"/>
      <c r="U40" s="824"/>
      <c r="V40" s="824"/>
      <c r="W40" s="825"/>
      <c r="X40" s="1259"/>
      <c r="Y40" s="824"/>
      <c r="Z40" s="824"/>
      <c r="AA40" s="824"/>
      <c r="AB40" s="825"/>
      <c r="AC40" s="1259"/>
      <c r="AD40" s="824"/>
      <c r="AE40" s="824"/>
      <c r="AF40" s="824"/>
      <c r="AG40" s="824"/>
      <c r="AH40" s="825"/>
      <c r="AI40" s="1260"/>
      <c r="AJ40" s="824"/>
      <c r="AK40" s="824"/>
      <c r="AL40" s="824"/>
      <c r="AM40" s="825"/>
      <c r="AN40" s="1259"/>
      <c r="AO40" s="824"/>
      <c r="AP40" s="824"/>
      <c r="AQ40" s="824"/>
      <c r="AR40" s="825"/>
      <c r="AS40" s="1259"/>
      <c r="AT40" s="824"/>
      <c r="AU40" s="824"/>
      <c r="AV40" s="824"/>
      <c r="AW40" s="825"/>
      <c r="AX40" s="1259"/>
      <c r="AY40" s="824"/>
      <c r="AZ40" s="825"/>
      <c r="BA40" s="1258"/>
      <c r="BB40" s="824"/>
      <c r="BC40" s="825"/>
      <c r="CC40" s="443"/>
      <c r="CD40" s="443"/>
      <c r="CE40" s="443"/>
      <c r="CF40" s="443"/>
      <c r="CG40" s="443"/>
      <c r="CH40" s="254"/>
      <c r="CI40" s="254"/>
      <c r="CJ40" s="254"/>
      <c r="CK40" s="254"/>
      <c r="CL40" s="254"/>
      <c r="CM40" s="254"/>
      <c r="CN40" s="254"/>
      <c r="CO40" s="254"/>
      <c r="CP40" s="254"/>
      <c r="CQ40" s="254"/>
      <c r="CR40" s="254"/>
      <c r="CS40" s="254"/>
    </row>
    <row r="41" spans="7:97" ht="14.25" customHeight="1" x14ac:dyDescent="0.25">
      <c r="G41" s="171"/>
      <c r="H41" s="1259"/>
      <c r="I41" s="824"/>
      <c r="J41" s="824"/>
      <c r="K41" s="824"/>
      <c r="L41" s="824"/>
      <c r="M41" s="824"/>
      <c r="N41" s="824"/>
      <c r="O41" s="824"/>
      <c r="P41" s="825"/>
      <c r="Q41" s="1259"/>
      <c r="R41" s="824"/>
      <c r="S41" s="824"/>
      <c r="T41" s="824"/>
      <c r="U41" s="824"/>
      <c r="V41" s="824"/>
      <c r="W41" s="825"/>
      <c r="X41" s="1259"/>
      <c r="Y41" s="824"/>
      <c r="Z41" s="824"/>
      <c r="AA41" s="824"/>
      <c r="AB41" s="825"/>
      <c r="AC41" s="1259"/>
      <c r="AD41" s="824"/>
      <c r="AE41" s="824"/>
      <c r="AF41" s="824"/>
      <c r="AG41" s="824"/>
      <c r="AH41" s="825"/>
      <c r="AI41" s="1259"/>
      <c r="AJ41" s="824"/>
      <c r="AK41" s="824"/>
      <c r="AL41" s="824"/>
      <c r="AM41" s="825"/>
      <c r="AN41" s="1259"/>
      <c r="AO41" s="824"/>
      <c r="AP41" s="824"/>
      <c r="AQ41" s="824"/>
      <c r="AR41" s="825"/>
      <c r="AS41" s="1259"/>
      <c r="AT41" s="824"/>
      <c r="AU41" s="824"/>
      <c r="AV41" s="824"/>
      <c r="AW41" s="825"/>
      <c r="AX41" s="1259"/>
      <c r="AY41" s="824"/>
      <c r="AZ41" s="825"/>
      <c r="BA41" s="1258"/>
      <c r="BB41" s="824"/>
      <c r="BC41" s="825"/>
      <c r="CC41" s="443"/>
      <c r="CD41" s="443"/>
      <c r="CE41" s="443"/>
      <c r="CF41" s="443"/>
      <c r="CG41" s="443"/>
      <c r="CH41" s="254"/>
      <c r="CI41" s="254"/>
      <c r="CJ41" s="254"/>
      <c r="CK41" s="254"/>
      <c r="CL41" s="254"/>
      <c r="CM41" s="254"/>
      <c r="CN41" s="254"/>
      <c r="CO41" s="254"/>
      <c r="CP41" s="254"/>
      <c r="CQ41" s="254"/>
      <c r="CR41" s="254"/>
      <c r="CS41" s="254"/>
    </row>
    <row r="42" spans="7:97" ht="14.25" customHeight="1" x14ac:dyDescent="0.25">
      <c r="G42" s="171"/>
      <c r="H42" s="1259"/>
      <c r="I42" s="824"/>
      <c r="J42" s="824"/>
      <c r="K42" s="824"/>
      <c r="L42" s="824"/>
      <c r="M42" s="824"/>
      <c r="N42" s="824"/>
      <c r="O42" s="824"/>
      <c r="P42" s="825"/>
      <c r="Q42" s="1259"/>
      <c r="R42" s="824"/>
      <c r="S42" s="824"/>
      <c r="T42" s="824"/>
      <c r="U42" s="824"/>
      <c r="V42" s="824"/>
      <c r="W42" s="825"/>
      <c r="X42" s="1259"/>
      <c r="Y42" s="824"/>
      <c r="Z42" s="824"/>
      <c r="AA42" s="824"/>
      <c r="AB42" s="825"/>
      <c r="AC42" s="1259"/>
      <c r="AD42" s="824"/>
      <c r="AE42" s="824"/>
      <c r="AF42" s="824"/>
      <c r="AG42" s="824"/>
      <c r="AH42" s="825"/>
      <c r="AI42" s="1259"/>
      <c r="AJ42" s="824"/>
      <c r="AK42" s="824"/>
      <c r="AL42" s="824"/>
      <c r="AM42" s="825"/>
      <c r="AN42" s="1259"/>
      <c r="AO42" s="824"/>
      <c r="AP42" s="824"/>
      <c r="AQ42" s="824"/>
      <c r="AR42" s="825"/>
      <c r="AS42" s="1259"/>
      <c r="AT42" s="824"/>
      <c r="AU42" s="824"/>
      <c r="AV42" s="824"/>
      <c r="AW42" s="825"/>
      <c r="AX42" s="1259"/>
      <c r="AY42" s="824"/>
      <c r="AZ42" s="825"/>
      <c r="BA42" s="1259"/>
      <c r="BB42" s="824"/>
      <c r="BC42" s="825"/>
      <c r="CC42" s="443"/>
      <c r="CD42" s="443"/>
      <c r="CE42" s="443"/>
      <c r="CF42" s="443"/>
      <c r="CG42" s="443"/>
      <c r="CH42" s="254"/>
      <c r="CI42" s="254"/>
      <c r="CJ42" s="254"/>
      <c r="CK42" s="254"/>
      <c r="CL42" s="254"/>
      <c r="CM42" s="254"/>
      <c r="CN42" s="254"/>
      <c r="CO42" s="254"/>
      <c r="CP42" s="254"/>
      <c r="CQ42" s="254"/>
      <c r="CR42" s="254"/>
      <c r="CS42" s="254"/>
    </row>
    <row r="43" spans="7:97" ht="14.25" customHeight="1" x14ac:dyDescent="0.25">
      <c r="G43" s="172"/>
      <c r="H43" s="1267"/>
      <c r="I43" s="824"/>
      <c r="J43" s="824"/>
      <c r="K43" s="824"/>
      <c r="L43" s="824"/>
      <c r="M43" s="824"/>
      <c r="N43" s="824"/>
      <c r="O43" s="824"/>
      <c r="P43" s="825"/>
      <c r="Q43" s="1267"/>
      <c r="R43" s="824"/>
      <c r="S43" s="824"/>
      <c r="T43" s="824"/>
      <c r="U43" s="824"/>
      <c r="V43" s="824"/>
      <c r="W43" s="825"/>
      <c r="X43" s="1267"/>
      <c r="Y43" s="824"/>
      <c r="Z43" s="824"/>
      <c r="AA43" s="824"/>
      <c r="AB43" s="825"/>
      <c r="AC43" s="1267"/>
      <c r="AD43" s="824"/>
      <c r="AE43" s="824"/>
      <c r="AF43" s="824"/>
      <c r="AG43" s="824"/>
      <c r="AH43" s="825"/>
      <c r="AI43" s="1267"/>
      <c r="AJ43" s="824"/>
      <c r="AK43" s="824"/>
      <c r="AL43" s="824"/>
      <c r="AM43" s="825"/>
      <c r="AN43" s="1267"/>
      <c r="AO43" s="824"/>
      <c r="AP43" s="824"/>
      <c r="AQ43" s="824"/>
      <c r="AR43" s="825"/>
      <c r="AS43" s="1267"/>
      <c r="AT43" s="824"/>
      <c r="AU43" s="824"/>
      <c r="AV43" s="824"/>
      <c r="AW43" s="825"/>
      <c r="AX43" s="1267"/>
      <c r="AY43" s="824"/>
      <c r="AZ43" s="825"/>
      <c r="BA43" s="1267"/>
      <c r="BB43" s="824"/>
      <c r="BC43" s="825"/>
      <c r="CC43" s="443"/>
      <c r="CD43" s="443"/>
      <c r="CE43" s="443"/>
      <c r="CF43" s="443"/>
      <c r="CG43" s="443"/>
      <c r="CH43" s="254"/>
      <c r="CI43" s="254"/>
      <c r="CJ43" s="254"/>
      <c r="CK43" s="254"/>
      <c r="CL43" s="254"/>
      <c r="CM43" s="254"/>
      <c r="CN43" s="254"/>
      <c r="CO43" s="254"/>
      <c r="CP43" s="254"/>
      <c r="CQ43" s="254"/>
      <c r="CR43" s="254"/>
      <c r="CS43" s="254"/>
    </row>
    <row r="44" spans="7:97" ht="14.25" customHeight="1" x14ac:dyDescent="0.25">
      <c r="G44" s="1266" t="s">
        <v>1850</v>
      </c>
      <c r="H44" s="824"/>
      <c r="I44" s="824"/>
      <c r="J44" s="824"/>
      <c r="K44" s="824"/>
      <c r="L44" s="824"/>
      <c r="M44" s="824"/>
      <c r="N44" s="824"/>
      <c r="O44" s="824"/>
      <c r="P44" s="824"/>
      <c r="Q44" s="824"/>
      <c r="R44" s="824"/>
      <c r="S44" s="824"/>
      <c r="T44" s="824"/>
      <c r="U44" s="824"/>
      <c r="V44" s="824"/>
      <c r="W44" s="824"/>
      <c r="X44" s="824"/>
      <c r="Y44" s="824"/>
      <c r="Z44" s="824"/>
      <c r="AA44" s="824"/>
      <c r="AB44" s="825"/>
      <c r="AC44" s="1265">
        <f>SUM(AC25:AH43)</f>
        <v>0</v>
      </c>
      <c r="AD44" s="824"/>
      <c r="AE44" s="824"/>
      <c r="AF44" s="824"/>
      <c r="AG44" s="824"/>
      <c r="AH44" s="825"/>
      <c r="AI44" s="1265">
        <f>SUM(AI25:AM43)</f>
        <v>0</v>
      </c>
      <c r="AJ44" s="824"/>
      <c r="AK44" s="824"/>
      <c r="AL44" s="824"/>
      <c r="AM44" s="825"/>
      <c r="AN44" s="272"/>
      <c r="AO44" s="273"/>
      <c r="AP44" s="273"/>
      <c r="AQ44" s="273"/>
      <c r="AR44" s="273"/>
      <c r="AS44" s="273"/>
      <c r="AT44" s="273"/>
      <c r="AU44" s="273"/>
      <c r="AV44" s="273"/>
      <c r="AW44" s="273"/>
      <c r="AX44" s="273"/>
      <c r="AY44" s="274"/>
      <c r="AZ44" s="274"/>
      <c r="CC44" s="443"/>
      <c r="CD44" s="443"/>
      <c r="CE44" s="443"/>
      <c r="CF44" s="443"/>
      <c r="CG44" s="443"/>
      <c r="CH44" s="254"/>
      <c r="CI44" s="254"/>
      <c r="CJ44" s="254"/>
      <c r="CK44" s="254"/>
      <c r="CL44" s="254"/>
      <c r="CM44" s="254"/>
      <c r="CN44" s="254"/>
      <c r="CO44" s="254"/>
      <c r="CP44" s="254"/>
      <c r="CQ44" s="254"/>
      <c r="CR44" s="254"/>
      <c r="CS44" s="254"/>
    </row>
    <row r="45" spans="7:97" ht="14.25" customHeight="1" x14ac:dyDescent="0.25">
      <c r="G45" s="55"/>
      <c r="AT45" s="443"/>
      <c r="AU45" s="443"/>
      <c r="AV45" s="443"/>
      <c r="AW45" s="443"/>
      <c r="AX45" s="443"/>
      <c r="AY45" s="254"/>
      <c r="AZ45" s="254"/>
      <c r="BA45" s="254"/>
      <c r="BB45" s="254"/>
      <c r="BC45" s="254"/>
      <c r="BD45" s="254"/>
      <c r="BE45" s="254"/>
      <c r="BF45" s="254"/>
      <c r="BG45" s="254"/>
      <c r="BH45" s="254"/>
      <c r="BI45" s="254"/>
      <c r="BJ45" s="254"/>
    </row>
  </sheetData>
  <mergeCells count="208">
    <mergeCell ref="BA20:BC23"/>
    <mergeCell ref="X43:AB43"/>
    <mergeCell ref="Q27:W27"/>
    <mergeCell ref="AS30:AW30"/>
    <mergeCell ref="AI22:AM23"/>
    <mergeCell ref="AC43:AH43"/>
    <mergeCell ref="X40:AB40"/>
    <mergeCell ref="AI29:AM29"/>
    <mergeCell ref="AS42:AW42"/>
    <mergeCell ref="AN24:AR24"/>
    <mergeCell ref="AN33:AR33"/>
    <mergeCell ref="AC39:AH39"/>
    <mergeCell ref="X20:AH21"/>
    <mergeCell ref="AC42:AH42"/>
    <mergeCell ref="AC34:AH34"/>
    <mergeCell ref="AC29:AH29"/>
    <mergeCell ref="AN26:AR26"/>
    <mergeCell ref="BA32:BC32"/>
    <mergeCell ref="BA42:BC42"/>
    <mergeCell ref="BA38:BC38"/>
    <mergeCell ref="BA43:BC43"/>
    <mergeCell ref="BA27:BC27"/>
    <mergeCell ref="H42:P42"/>
    <mergeCell ref="AX26:AZ26"/>
    <mergeCell ref="H30:P30"/>
    <mergeCell ref="AX35:AZ35"/>
    <mergeCell ref="AI31:AM31"/>
    <mergeCell ref="X26:AB26"/>
    <mergeCell ref="AS28:AW28"/>
    <mergeCell ref="AI39:AM39"/>
    <mergeCell ref="AN40:AR40"/>
    <mergeCell ref="H31:P31"/>
    <mergeCell ref="AI38:AM38"/>
    <mergeCell ref="AS29:AW29"/>
    <mergeCell ref="AS38:AW38"/>
    <mergeCell ref="X38:AB38"/>
    <mergeCell ref="AI41:AM41"/>
    <mergeCell ref="AX42:AZ42"/>
    <mergeCell ref="X42:AB42"/>
    <mergeCell ref="AC41:AH41"/>
    <mergeCell ref="AC44:AH44"/>
    <mergeCell ref="AN25:AR25"/>
    <mergeCell ref="Q20:W23"/>
    <mergeCell ref="AX43:AZ43"/>
    <mergeCell ref="Q37:W37"/>
    <mergeCell ref="AX30:AZ30"/>
    <mergeCell ref="AI43:AM43"/>
    <mergeCell ref="AI42:AM42"/>
    <mergeCell ref="AN28:AR28"/>
    <mergeCell ref="X36:AB36"/>
    <mergeCell ref="AN22:AR23"/>
    <mergeCell ref="AS43:AW43"/>
    <mergeCell ref="Q43:W43"/>
    <mergeCell ref="AI20:AM21"/>
    <mergeCell ref="AS22:AW23"/>
    <mergeCell ref="AC28:AH28"/>
    <mergeCell ref="AX40:AZ40"/>
    <mergeCell ref="Q34:W34"/>
    <mergeCell ref="AC22:AH23"/>
    <mergeCell ref="AX27:AZ27"/>
    <mergeCell ref="AC30:AH30"/>
    <mergeCell ref="Q36:W36"/>
    <mergeCell ref="Q30:W30"/>
    <mergeCell ref="AN34:AR34"/>
    <mergeCell ref="B12:E12"/>
    <mergeCell ref="BA41:BC41"/>
    <mergeCell ref="Q39:W39"/>
    <mergeCell ref="AS32:AW32"/>
    <mergeCell ref="Q29:W29"/>
    <mergeCell ref="Q38:W38"/>
    <mergeCell ref="B14:E14"/>
    <mergeCell ref="AC32:AH32"/>
    <mergeCell ref="BA40:BC40"/>
    <mergeCell ref="AN39:AR39"/>
    <mergeCell ref="B13:E13"/>
    <mergeCell ref="H41:P41"/>
    <mergeCell ref="Q31:W31"/>
    <mergeCell ref="AX31:AZ31"/>
    <mergeCell ref="Q40:W40"/>
    <mergeCell ref="AI33:AM33"/>
    <mergeCell ref="AS24:AW24"/>
    <mergeCell ref="X31:AB31"/>
    <mergeCell ref="AN37:AR37"/>
    <mergeCell ref="AS33:AW33"/>
    <mergeCell ref="H25:P25"/>
    <mergeCell ref="H34:P34"/>
    <mergeCell ref="AC24:AH24"/>
    <mergeCell ref="AC33:AH33"/>
    <mergeCell ref="G9:Z11"/>
    <mergeCell ref="AS26:AW26"/>
    <mergeCell ref="X39:AB39"/>
    <mergeCell ref="AI44:AM44"/>
    <mergeCell ref="AS35:AW35"/>
    <mergeCell ref="AX32:AZ32"/>
    <mergeCell ref="BA28:BC28"/>
    <mergeCell ref="H36:P36"/>
    <mergeCell ref="AX41:AZ41"/>
    <mergeCell ref="AI34:AM34"/>
    <mergeCell ref="AI28:AM28"/>
    <mergeCell ref="AC26:AH26"/>
    <mergeCell ref="X32:AB32"/>
    <mergeCell ref="AC35:AH35"/>
    <mergeCell ref="BA39:BC39"/>
    <mergeCell ref="AN20:AW21"/>
    <mergeCell ref="AX25:AZ25"/>
    <mergeCell ref="BA30:BC30"/>
    <mergeCell ref="AC25:AH25"/>
    <mergeCell ref="G44:AB44"/>
    <mergeCell ref="AI30:AM30"/>
    <mergeCell ref="AN43:AR43"/>
    <mergeCell ref="H43:P43"/>
    <mergeCell ref="X27:AB27"/>
    <mergeCell ref="B16:E16"/>
    <mergeCell ref="H28:P28"/>
    <mergeCell ref="AX33:AZ33"/>
    <mergeCell ref="AN41:AR41"/>
    <mergeCell ref="BA29:BC29"/>
    <mergeCell ref="G7:AR7"/>
    <mergeCell ref="Q28:W28"/>
    <mergeCell ref="Q42:W42"/>
    <mergeCell ref="X33:AB33"/>
    <mergeCell ref="AS39:AW39"/>
    <mergeCell ref="BA31:BC31"/>
    <mergeCell ref="AI32:AM32"/>
    <mergeCell ref="AN27:AR27"/>
    <mergeCell ref="AI37:AM37"/>
    <mergeCell ref="X41:AB41"/>
    <mergeCell ref="AN42:AR42"/>
    <mergeCell ref="X35:AB35"/>
    <mergeCell ref="AS37:AW37"/>
    <mergeCell ref="AX34:AZ34"/>
    <mergeCell ref="H38:P38"/>
    <mergeCell ref="X25:AB25"/>
    <mergeCell ref="AC37:AH37"/>
    <mergeCell ref="AX36:AZ36"/>
    <mergeCell ref="H40:P40"/>
    <mergeCell ref="B6:E6"/>
    <mergeCell ref="AN30:AR30"/>
    <mergeCell ref="B15:E15"/>
    <mergeCell ref="AS41:AW41"/>
    <mergeCell ref="BA34:BC34"/>
    <mergeCell ref="Q32:W32"/>
    <mergeCell ref="Q41:W41"/>
    <mergeCell ref="X22:AB23"/>
    <mergeCell ref="AS25:AW25"/>
    <mergeCell ref="Q25:W25"/>
    <mergeCell ref="AS40:AW40"/>
    <mergeCell ref="AI27:AM27"/>
    <mergeCell ref="AI36:AM36"/>
    <mergeCell ref="AN32:AR32"/>
    <mergeCell ref="AS27:AW27"/>
    <mergeCell ref="AS36:AW36"/>
    <mergeCell ref="Q24:W24"/>
    <mergeCell ref="AX24:AZ24"/>
    <mergeCell ref="Q33:W33"/>
    <mergeCell ref="AC27:AH27"/>
    <mergeCell ref="X24:AB24"/>
    <mergeCell ref="BA35:BC35"/>
    <mergeCell ref="AC36:AH36"/>
    <mergeCell ref="H29:P29"/>
    <mergeCell ref="H20:P23"/>
    <mergeCell ref="AN35:AR35"/>
    <mergeCell ref="AX28:AZ28"/>
    <mergeCell ref="H37:P37"/>
    <mergeCell ref="AN36:AR36"/>
    <mergeCell ref="AC38:AH38"/>
    <mergeCell ref="AI40:AM40"/>
    <mergeCell ref="AS31:AW31"/>
    <mergeCell ref="BA24:BC24"/>
    <mergeCell ref="AX20:AZ23"/>
    <mergeCell ref="H32:P32"/>
    <mergeCell ref="AX29:AZ29"/>
    <mergeCell ref="BA25:BC25"/>
    <mergeCell ref="H33:P33"/>
    <mergeCell ref="AX38:AZ38"/>
    <mergeCell ref="AI25:AM25"/>
    <mergeCell ref="X29:AB29"/>
    <mergeCell ref="H26:P26"/>
    <mergeCell ref="H35:P35"/>
    <mergeCell ref="Q26:W26"/>
    <mergeCell ref="Q35:W35"/>
    <mergeCell ref="AS34:AW34"/>
    <mergeCell ref="AN38:AR38"/>
    <mergeCell ref="BA37:BC37"/>
    <mergeCell ref="B4:E4"/>
    <mergeCell ref="BA33:BC33"/>
    <mergeCell ref="AX37:AZ37"/>
    <mergeCell ref="AI24:AM24"/>
    <mergeCell ref="X34:AB34"/>
    <mergeCell ref="AN29:AR29"/>
    <mergeCell ref="AC31:AH31"/>
    <mergeCell ref="X28:AB28"/>
    <mergeCell ref="AC40:AH40"/>
    <mergeCell ref="X37:AB37"/>
    <mergeCell ref="BA26:BC26"/>
    <mergeCell ref="H27:P27"/>
    <mergeCell ref="AX39:AZ39"/>
    <mergeCell ref="AI26:AM26"/>
    <mergeCell ref="G20:G23"/>
    <mergeCell ref="B8:E8"/>
    <mergeCell ref="B17:E17"/>
    <mergeCell ref="B10:E10"/>
    <mergeCell ref="H39:P39"/>
    <mergeCell ref="BA36:BC36"/>
    <mergeCell ref="AI35:AM35"/>
    <mergeCell ref="AN31:AR31"/>
    <mergeCell ref="H24:P24"/>
    <mergeCell ref="X30:AB30"/>
  </mergeCells>
  <hyperlinks>
    <hyperlink ref="B4" location="PANDUAN!A1" display="PANDUAN" xr:uid="{00000000-0004-0000-3A01-000000000000}"/>
    <hyperlink ref="B6" location="'EWS DIRECTORY'!A1" display="EWS DIRECTORY" xr:uid="{00000000-0004-0000-3A01-000001000000}"/>
    <hyperlink ref="B8" location="'DATA PEMICU'!A1" display="DATA PEMICU" xr:uid="{00000000-0004-0000-3A01-000002000000}"/>
    <hyperlink ref="B10" location="'DATA PENGUJI'!A1" display="DATA PENGUJI" xr:uid="{00000000-0004-0000-3A01-000003000000}"/>
    <hyperlink ref="B12" location="'MAIN LEVEL'!A1" display="MAIN LEVEL" xr:uid="{00000000-0004-0000-3A01-000004000000}"/>
  </hyperlinks>
  <pageMargins left="0.51181102362204722" right="0.15748031496062989" top="0.55118110236220474" bottom="0.55118110236220474" header="0" footer="0"/>
  <pageSetup paperSize="9" scale="60" orientation="landscape"/>
  <headerFooter>
    <oddFooter>&amp;Rhalaman &amp;P dari</oddFooter>
  </headerFooter>
</worksheet>
</file>

<file path=xl/worksheets/sheet3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1-000000000000}">
  <sheetPr codeName="Sheet486">
    <tabColor theme="4" tint="-0.249977111117893"/>
  </sheetPr>
  <dimension ref="A1:N44"/>
  <sheetViews>
    <sheetView topLeftCell="B1" zoomScaleNormal="100" workbookViewId="0"/>
  </sheetViews>
  <sheetFormatPr defaultColWidth="14.44140625" defaultRowHeight="15" customHeight="1" x14ac:dyDescent="0.25"/>
  <cols>
    <col min="1" max="1" width="3" hidden="1" customWidth="1"/>
    <col min="2" max="5" width="3.88671875" style="177" customWidth="1"/>
    <col min="6" max="6" width="3.88671875" customWidth="1"/>
    <col min="7" max="7" width="10" style="443" customWidth="1"/>
    <col min="8" max="8" width="18" style="443" bestFit="1" customWidth="1"/>
    <col min="9" max="10" width="25" style="443" customWidth="1"/>
    <col min="11" max="11" width="26" style="443" bestFit="1" customWidth="1"/>
    <col min="12" max="12" width="24.44140625" style="443" customWidth="1"/>
    <col min="13" max="13" width="26.88671875" style="443" bestFit="1" customWidth="1"/>
    <col min="14" max="14" width="22.44140625" style="443" customWidth="1"/>
    <col min="15" max="15" width="14.44140625" style="443" customWidth="1"/>
    <col min="16" max="16384" width="14.44140625" style="443"/>
  </cols>
  <sheetData>
    <row r="1" spans="2:14" ht="14.25" customHeight="1" x14ac:dyDescent="0.25">
      <c r="G1" s="385"/>
      <c r="H1" s="78"/>
      <c r="I1" s="78"/>
    </row>
    <row r="2" spans="2:14" ht="14.25" customHeight="1" x14ac:dyDescent="0.25">
      <c r="G2" s="78" t="s">
        <v>1674</v>
      </c>
      <c r="H2" s="78"/>
      <c r="I2" s="78"/>
    </row>
    <row r="3" spans="2:14" ht="14.25" customHeight="1" x14ac:dyDescent="0.25">
      <c r="B3" s="111"/>
      <c r="C3" s="111"/>
      <c r="D3" s="111"/>
      <c r="E3" s="111"/>
    </row>
    <row r="4" spans="2:14" ht="14.25" customHeight="1" x14ac:dyDescent="0.25">
      <c r="B4" s="762" t="s">
        <v>79</v>
      </c>
      <c r="C4" s="761"/>
      <c r="D4" s="761"/>
      <c r="E4" s="761"/>
    </row>
    <row r="5" spans="2:14" ht="14.25" customHeight="1" x14ac:dyDescent="0.25">
      <c r="B5" s="111"/>
      <c r="C5" s="111"/>
      <c r="D5" s="111"/>
      <c r="E5" s="111"/>
    </row>
    <row r="6" spans="2:14" ht="14.25" customHeight="1" x14ac:dyDescent="0.25">
      <c r="B6" s="762" t="s">
        <v>87</v>
      </c>
      <c r="C6" s="761"/>
      <c r="D6" s="761"/>
      <c r="E6" s="761"/>
    </row>
    <row r="7" spans="2:14" ht="15" customHeight="1" x14ac:dyDescent="0.25">
      <c r="B7" s="111"/>
      <c r="C7" s="111"/>
      <c r="D7" s="111"/>
      <c r="E7" s="111"/>
      <c r="G7" s="1126" t="s">
        <v>1676</v>
      </c>
      <c r="H7" s="997"/>
      <c r="I7" s="997"/>
      <c r="J7" s="997"/>
      <c r="K7" s="997"/>
      <c r="L7" s="997"/>
      <c r="M7" s="997"/>
      <c r="N7" s="997"/>
    </row>
    <row r="8" spans="2:14" ht="14.25" customHeight="1" x14ac:dyDescent="0.25">
      <c r="B8" s="762" t="s">
        <v>94</v>
      </c>
      <c r="C8" s="761"/>
      <c r="D8" s="761"/>
      <c r="E8" s="761"/>
    </row>
    <row r="9" spans="2:14" ht="14.25" customHeight="1" x14ac:dyDescent="0.25">
      <c r="B9" s="111"/>
      <c r="C9" s="111"/>
      <c r="D9" s="111"/>
      <c r="E9" s="111"/>
      <c r="G9" s="1130" t="str">
        <f>"Rincian "&amp;'M-1-1'!H18&amp;" "&amp;'M-1-1'!M24</f>
        <v>Rincian PPh dipotong/dipungut oleh pihak lain Berdasarkan Data Pemicu dan Data Penguji</v>
      </c>
      <c r="H9" s="789"/>
      <c r="I9" s="789"/>
      <c r="J9" s="789"/>
      <c r="K9" s="790"/>
      <c r="L9" s="217" t="s">
        <v>796</v>
      </c>
      <c r="M9" s="218" t="e">
        <f>": "&amp;NAMA_WP</f>
        <v>#N/A</v>
      </c>
      <c r="N9" s="88"/>
    </row>
    <row r="10" spans="2:14" ht="12.75" customHeight="1" x14ac:dyDescent="0.25">
      <c r="B10" s="762" t="s">
        <v>101</v>
      </c>
      <c r="C10" s="761"/>
      <c r="D10" s="761"/>
      <c r="E10" s="761"/>
      <c r="G10" s="804"/>
      <c r="H10" s="997"/>
      <c r="I10" s="997"/>
      <c r="J10" s="997"/>
      <c r="K10" s="805"/>
      <c r="L10" s="219" t="s">
        <v>1401</v>
      </c>
      <c r="M10" s="220" t="e">
        <f>": "&amp;NPWP</f>
        <v>#N/A</v>
      </c>
      <c r="N10" s="129"/>
    </row>
    <row r="11" spans="2:14" ht="14.25" customHeight="1" x14ac:dyDescent="0.25">
      <c r="G11" s="806"/>
      <c r="H11" s="794"/>
      <c r="I11" s="794"/>
      <c r="J11" s="794"/>
      <c r="K11" s="807"/>
      <c r="L11" s="221" t="s">
        <v>1679</v>
      </c>
      <c r="M11" s="222" t="e">
        <f>": "&amp;ID_MS_TH_PJK</f>
        <v>#N/A</v>
      </c>
      <c r="N11" s="130"/>
    </row>
    <row r="12" spans="2:14" ht="14.25" customHeight="1" x14ac:dyDescent="0.25">
      <c r="B12" s="762" t="s">
        <v>106</v>
      </c>
      <c r="C12" s="761"/>
      <c r="D12" s="761"/>
      <c r="E12" s="761"/>
    </row>
    <row r="13" spans="2:14" ht="14.25" customHeight="1" x14ac:dyDescent="0.25">
      <c r="B13" s="962" t="str">
        <f>HYPERLINK("#'"&amp;'EWS DIRECTORY'!$J$311&amp;"'!A1",'EWS DIRECTORY'!$J$311)</f>
        <v>M-1</v>
      </c>
      <c r="C13" s="761"/>
      <c r="D13" s="761"/>
      <c r="E13" s="761"/>
      <c r="G13" s="443" t="s">
        <v>1680</v>
      </c>
    </row>
    <row r="14" spans="2:14" ht="14.25" customHeight="1" x14ac:dyDescent="0.25">
      <c r="B14" s="931" t="str">
        <f>HYPERLINK("#'"&amp;'EWS DIRECTORY'!$J$312&amp;"'!A1",'EWS DIRECTORY'!$J$312)</f>
        <v>M-1-1</v>
      </c>
      <c r="C14" s="761"/>
      <c r="D14" s="761"/>
      <c r="E14" s="761"/>
      <c r="G14" s="443" t="s">
        <v>1681</v>
      </c>
      <c r="J14" s="443" t="s">
        <v>1917</v>
      </c>
    </row>
    <row r="15" spans="2:14" ht="14.25" customHeight="1" x14ac:dyDescent="0.25">
      <c r="B15" s="929" t="str">
        <f>HYPERLINK("#'"&amp;'EWS DIRECTORY'!$J$313&amp;"'!A1",'EWS DIRECTORY'!$J$313)</f>
        <v>M-1-1-1</v>
      </c>
      <c r="C15" s="761"/>
      <c r="D15" s="761"/>
      <c r="E15" s="761"/>
      <c r="G15" s="443" t="s">
        <v>1681</v>
      </c>
      <c r="J15" s="443" t="s">
        <v>1918</v>
      </c>
    </row>
    <row r="16" spans="2:14" ht="14.25" customHeight="1" x14ac:dyDescent="0.25">
      <c r="B16" s="929" t="str">
        <f>HYPERLINK("#'"&amp;'EWS DIRECTORY'!$J$314&amp;"'!A1",'EWS DIRECTORY'!$J$314)</f>
        <v>M-1-1-2</v>
      </c>
      <c r="C16" s="761"/>
      <c r="D16" s="761"/>
      <c r="E16" s="761"/>
    </row>
    <row r="17" spans="2:14" ht="12.75" customHeight="1" x14ac:dyDescent="0.25">
      <c r="B17" s="927" t="str">
        <f>HYPERLINK("#'"&amp;'EWS DIRECTORY'!$J$315&amp;"'!A1",'EWS DIRECTORY'!$J$315)</f>
        <v>M-1-1-3</v>
      </c>
      <c r="C17" s="761"/>
      <c r="D17" s="761"/>
      <c r="E17" s="761"/>
    </row>
    <row r="18" spans="2:14" ht="14.25" customHeight="1" x14ac:dyDescent="0.25">
      <c r="G18" s="443" t="s">
        <v>1919</v>
      </c>
    </row>
    <row r="19" spans="2:14" ht="14.25" customHeight="1" x14ac:dyDescent="0.25"/>
    <row r="20" spans="2:14" ht="14.25" customHeight="1" x14ac:dyDescent="0.25">
      <c r="G20" s="443" t="s">
        <v>1920</v>
      </c>
    </row>
    <row r="21" spans="2:14" ht="14.25" customHeight="1" x14ac:dyDescent="0.25"/>
    <row r="22" spans="2:14" ht="14.25" customHeight="1" x14ac:dyDescent="0.25">
      <c r="G22" s="1129" t="s">
        <v>1445</v>
      </c>
      <c r="H22" s="1131" t="s">
        <v>1446</v>
      </c>
      <c r="I22" s="764"/>
      <c r="J22" s="764"/>
      <c r="K22" s="764"/>
      <c r="L22" s="764"/>
      <c r="M22" s="764"/>
      <c r="N22" s="764"/>
    </row>
    <row r="23" spans="2:14" ht="14.25" customHeight="1" x14ac:dyDescent="0.25">
      <c r="G23" s="769"/>
      <c r="H23" s="448" t="s">
        <v>1452</v>
      </c>
      <c r="I23" s="1128" t="s">
        <v>1453</v>
      </c>
      <c r="J23" s="765"/>
      <c r="K23" s="80" t="s">
        <v>1454</v>
      </c>
      <c r="L23" s="80" t="s">
        <v>1455</v>
      </c>
      <c r="M23" s="80" t="s">
        <v>1456</v>
      </c>
      <c r="N23" s="80" t="s">
        <v>1457</v>
      </c>
    </row>
    <row r="24" spans="2:14" ht="45" customHeight="1" x14ac:dyDescent="0.25">
      <c r="G24" s="387">
        <v>1</v>
      </c>
      <c r="H24" s="406" t="e">
        <f>ID_MS_TH_PJK</f>
        <v>#N/A</v>
      </c>
      <c r="I24" s="1240" t="e">
        <f>NO_BPS</f>
        <v>#N/A</v>
      </c>
      <c r="J24" s="765"/>
      <c r="K24" s="386" t="e">
        <f>PEMBETULAN_KE</f>
        <v>#N/A</v>
      </c>
      <c r="L24" s="554" t="e">
        <f>TGL_TERIMA</f>
        <v>#N/A</v>
      </c>
      <c r="M24" s="388" t="str">
        <f>'M-1'!G9</f>
        <v>PPh dipotong/dipungut oleh pihak lain</v>
      </c>
      <c r="N24" s="555">
        <f>'MAIN LEVEL'!AB74</f>
        <v>0</v>
      </c>
    </row>
    <row r="25" spans="2:14" ht="14.25" customHeight="1" x14ac:dyDescent="0.25"/>
    <row r="26" spans="2:14" ht="14.25" customHeight="1" x14ac:dyDescent="0.25"/>
    <row r="27" spans="2:14" ht="14.25" customHeight="1" x14ac:dyDescent="0.25"/>
    <row r="28" spans="2:14" ht="30" customHeight="1" x14ac:dyDescent="0.25">
      <c r="B28" s="760"/>
      <c r="C28" s="761"/>
      <c r="D28" s="761"/>
      <c r="E28" s="761"/>
      <c r="G28" s="562" t="s">
        <v>1445</v>
      </c>
      <c r="H28" s="562" t="s">
        <v>1477</v>
      </c>
      <c r="I28" s="563" t="s">
        <v>1478</v>
      </c>
      <c r="J28" s="563" t="s">
        <v>1479</v>
      </c>
      <c r="K28" s="562" t="s">
        <v>1480</v>
      </c>
      <c r="L28" s="562" t="s">
        <v>1481</v>
      </c>
      <c r="M28" s="81"/>
      <c r="N28" s="81"/>
    </row>
    <row r="29" spans="2:14" ht="15" customHeight="1" x14ac:dyDescent="0.25">
      <c r="G29" s="409">
        <f t="array" ref="G29">IFERROR(_xlfn.SEQUENCE(COUNTA(H29:H31)),"")</f>
        <v>1</v>
      </c>
      <c r="H29" s="508" t="s">
        <v>2030</v>
      </c>
      <c r="I29" s="508"/>
      <c r="J29" s="508"/>
      <c r="K29" s="508"/>
      <c r="L29" s="508"/>
      <c r="M29" s="106"/>
      <c r="N29" s="106"/>
    </row>
    <row r="30" spans="2:14" ht="15" customHeight="1" x14ac:dyDescent="0.25">
      <c r="G30" s="410"/>
      <c r="H30" s="509" t="s">
        <v>1921</v>
      </c>
      <c r="I30" s="509"/>
      <c r="J30" s="509"/>
      <c r="K30" s="509"/>
      <c r="L30" s="509"/>
      <c r="M30" s="106"/>
      <c r="N30" s="106"/>
    </row>
    <row r="31" spans="2:14" ht="15" customHeight="1" x14ac:dyDescent="0.25">
      <c r="G31" s="510"/>
      <c r="H31" s="511"/>
      <c r="I31" s="511"/>
      <c r="J31" s="511"/>
      <c r="K31" s="511"/>
      <c r="L31" s="511"/>
      <c r="M31" s="106"/>
      <c r="N31" s="106"/>
    </row>
    <row r="32" spans="2:14" ht="15" customHeight="1" x14ac:dyDescent="0.25">
      <c r="G32" s="512"/>
      <c r="H32" s="507"/>
      <c r="I32" s="507"/>
      <c r="J32" s="507"/>
      <c r="K32" s="507" t="s">
        <v>1494</v>
      </c>
      <c r="L32" s="507">
        <f>SUM(L29:L31)</f>
        <v>0</v>
      </c>
      <c r="M32" s="106"/>
      <c r="N32" s="106"/>
    </row>
    <row r="33" spans="7:14" ht="15" customHeight="1" x14ac:dyDescent="0.25">
      <c r="G33" s="226"/>
      <c r="H33" s="226"/>
      <c r="I33" s="226"/>
      <c r="J33" s="107"/>
      <c r="K33" s="106"/>
      <c r="L33" s="106"/>
      <c r="M33" s="106"/>
      <c r="N33" s="106"/>
    </row>
    <row r="34" spans="7:14" ht="15" customHeight="1" x14ac:dyDescent="0.25">
      <c r="G34" s="107"/>
      <c r="H34" s="107"/>
      <c r="I34" s="107"/>
      <c r="J34" s="103"/>
      <c r="K34" s="108" t="s">
        <v>1500</v>
      </c>
      <c r="L34" s="507">
        <f>L32+N24</f>
        <v>0</v>
      </c>
      <c r="M34" s="106"/>
      <c r="N34" s="106"/>
    </row>
    <row r="35" spans="7:14" ht="15" customHeight="1" x14ac:dyDescent="0.25">
      <c r="G35" s="107"/>
      <c r="H35" s="107"/>
      <c r="I35" s="107"/>
      <c r="J35" s="107"/>
      <c r="K35" s="227"/>
      <c r="L35" s="106"/>
      <c r="M35" s="106"/>
      <c r="N35" s="106"/>
    </row>
    <row r="36" spans="7:14" ht="15" customHeight="1" x14ac:dyDescent="0.25">
      <c r="G36" s="107"/>
      <c r="H36" s="107"/>
      <c r="I36" s="107"/>
      <c r="J36" s="107"/>
      <c r="K36" s="227"/>
      <c r="L36" s="228"/>
      <c r="M36" s="228"/>
      <c r="N36" s="513"/>
    </row>
    <row r="37" spans="7:14" ht="15" customHeight="1" x14ac:dyDescent="0.25">
      <c r="G37" s="226"/>
      <c r="H37" s="226"/>
      <c r="I37" s="226"/>
      <c r="J37" s="107"/>
      <c r="K37" s="227"/>
      <c r="L37" s="228"/>
      <c r="M37" s="228"/>
      <c r="N37" s="513"/>
    </row>
    <row r="38" spans="7:14" ht="15" customHeight="1" x14ac:dyDescent="0.25">
      <c r="G38" s="103"/>
      <c r="H38" s="103"/>
      <c r="I38" s="103"/>
      <c r="J38" s="103"/>
      <c r="K38" s="103"/>
      <c r="L38" s="103"/>
      <c r="M38" s="103"/>
      <c r="N38" s="103"/>
    </row>
    <row r="39" spans="7:14" ht="15" customHeight="1" x14ac:dyDescent="0.25">
      <c r="G39" s="229"/>
      <c r="H39" s="770" t="s">
        <v>1507</v>
      </c>
      <c r="I39" s="764"/>
      <c r="J39" s="764"/>
      <c r="K39" s="763" t="s">
        <v>1508</v>
      </c>
      <c r="L39" s="764"/>
      <c r="M39" s="765"/>
      <c r="N39" s="133"/>
    </row>
    <row r="40" spans="7:14" ht="15" customHeight="1" x14ac:dyDescent="0.25">
      <c r="G40" s="229"/>
      <c r="H40" s="230" t="s">
        <v>796</v>
      </c>
      <c r="I40" s="427" t="s">
        <v>1510</v>
      </c>
      <c r="J40" s="428" t="s">
        <v>1511</v>
      </c>
      <c r="K40" s="428" t="s">
        <v>796</v>
      </c>
      <c r="L40" s="428" t="s">
        <v>1510</v>
      </c>
      <c r="M40" s="428" t="s">
        <v>1511</v>
      </c>
      <c r="N40" s="231"/>
    </row>
    <row r="41" spans="7:14" ht="15" customHeight="1" x14ac:dyDescent="0.25">
      <c r="G41" s="229"/>
      <c r="H41" s="226"/>
      <c r="I41" s="226"/>
      <c r="J41" s="226"/>
      <c r="K41" s="232"/>
      <c r="L41" s="232"/>
      <c r="M41" s="232"/>
      <c r="N41" s="232"/>
    </row>
    <row r="42" spans="7:14" ht="15" customHeight="1" x14ac:dyDescent="0.25">
      <c r="G42" s="233"/>
      <c r="H42" s="234"/>
      <c r="I42" s="234"/>
      <c r="J42" s="234"/>
      <c r="K42" s="235"/>
      <c r="L42" s="235"/>
      <c r="M42" s="235"/>
      <c r="N42" s="235"/>
    </row>
    <row r="43" spans="7:14" ht="15" customHeight="1" x14ac:dyDescent="0.25">
      <c r="G43" s="233"/>
      <c r="H43" s="234"/>
      <c r="I43" s="234"/>
      <c r="J43" s="234"/>
      <c r="K43" s="235"/>
      <c r="L43" s="235"/>
      <c r="M43" s="235"/>
      <c r="N43" s="235"/>
    </row>
    <row r="44" spans="7:14" ht="15" customHeight="1" x14ac:dyDescent="0.25">
      <c r="G44" s="229"/>
      <c r="H44" s="236"/>
      <c r="I44" s="236"/>
      <c r="J44" s="236"/>
      <c r="K44" s="237"/>
      <c r="L44" s="237"/>
      <c r="M44" s="237"/>
      <c r="N44" s="232"/>
    </row>
  </sheetData>
  <mergeCells count="19">
    <mergeCell ref="G9:K11"/>
    <mergeCell ref="H22:N22"/>
    <mergeCell ref="B6:E6"/>
    <mergeCell ref="B15:E15"/>
    <mergeCell ref="B4:E4"/>
    <mergeCell ref="G7:N7"/>
    <mergeCell ref="B8:E8"/>
    <mergeCell ref="B10:E10"/>
    <mergeCell ref="H39:J39"/>
    <mergeCell ref="B16:E16"/>
    <mergeCell ref="K39:M39"/>
    <mergeCell ref="B12:E12"/>
    <mergeCell ref="I24:J24"/>
    <mergeCell ref="I23:J23"/>
    <mergeCell ref="B14:E14"/>
    <mergeCell ref="G22:G23"/>
    <mergeCell ref="B17:E17"/>
    <mergeCell ref="B13:E13"/>
    <mergeCell ref="B28:E28"/>
  </mergeCells>
  <hyperlinks>
    <hyperlink ref="B4" location="PANDUAN!A1" display="PANDUAN" xr:uid="{00000000-0004-0000-3B01-000000000000}"/>
    <hyperlink ref="B6" location="'EWS DIRECTORY'!A1" display="EWS DIRECTORY" xr:uid="{00000000-0004-0000-3B01-000001000000}"/>
    <hyperlink ref="B8" location="'DATA PEMICU'!A1" display="DATA PEMICU" xr:uid="{00000000-0004-0000-3B01-000002000000}"/>
    <hyperlink ref="B10" location="'DATA PENGUJI'!A1" display="DATA PENGUJI" xr:uid="{00000000-0004-0000-3B01-000003000000}"/>
    <hyperlink ref="B12" location="'MAIN LEVEL'!A1" display="MAIN LEVEL" xr:uid="{00000000-0004-0000-3B01-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3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1-000000000000}">
  <sheetPr codeName="Sheet142">
    <tabColor theme="4" tint="-0.249977111117893"/>
    <pageSetUpPr fitToPage="1"/>
  </sheetPr>
  <dimension ref="A1:AI51"/>
  <sheetViews>
    <sheetView topLeftCell="B1" zoomScaleNormal="100" workbookViewId="0">
      <selection activeCell="AQ18" sqref="AQ18:AU18"/>
    </sheetView>
  </sheetViews>
  <sheetFormatPr defaultColWidth="8.88671875" defaultRowHeight="13.8" x14ac:dyDescent="0.25"/>
  <cols>
    <col min="1" max="1" width="3" style="110" hidden="1" customWidth="1"/>
    <col min="2" max="5" width="3.88671875" style="177" customWidth="1"/>
    <col min="6" max="6" width="3.88671875" style="110" customWidth="1"/>
    <col min="7" max="35" width="3.5546875" style="254" customWidth="1"/>
    <col min="36" max="36" width="8.88671875" style="254" customWidth="1"/>
    <col min="37" max="16384" width="8.88671875" style="254"/>
  </cols>
  <sheetData>
    <row r="1" spans="2:35" x14ac:dyDescent="0.25">
      <c r="G1" s="178"/>
      <c r="H1" s="55"/>
      <c r="I1" s="55"/>
      <c r="J1" s="55"/>
      <c r="K1" s="55"/>
      <c r="L1" s="55"/>
      <c r="M1" s="55"/>
    </row>
    <row r="2" spans="2:35" ht="15" customHeight="1" x14ac:dyDescent="0.25">
      <c r="G2" s="124" t="s">
        <v>1674</v>
      </c>
      <c r="H2" s="124"/>
      <c r="I2" s="124"/>
      <c r="J2" s="124"/>
      <c r="K2" s="124"/>
      <c r="L2" s="124"/>
      <c r="M2" s="124"/>
      <c r="N2" s="124"/>
      <c r="O2" s="124"/>
      <c r="P2" s="124"/>
      <c r="Q2" s="124"/>
      <c r="R2" s="124"/>
      <c r="S2" s="124"/>
      <c r="T2" s="124"/>
      <c r="U2" s="124"/>
      <c r="V2" s="124"/>
      <c r="W2" s="124"/>
      <c r="X2" s="124"/>
      <c r="Y2" s="278"/>
      <c r="Z2" s="278"/>
      <c r="AA2" s="278"/>
      <c r="AB2" s="278"/>
      <c r="AC2" s="278"/>
      <c r="AD2" s="278"/>
      <c r="AE2" s="278"/>
      <c r="AF2" s="278"/>
      <c r="AG2" s="278"/>
      <c r="AH2" s="278"/>
      <c r="AI2" s="278"/>
    </row>
    <row r="3" spans="2:35" ht="15" customHeight="1" x14ac:dyDescent="0.25">
      <c r="B3" s="111"/>
      <c r="C3" s="111"/>
      <c r="D3" s="111"/>
      <c r="E3" s="111"/>
      <c r="G3" s="124" t="s">
        <v>1675</v>
      </c>
      <c r="H3" s="124"/>
      <c r="I3" s="124"/>
      <c r="J3" s="124"/>
      <c r="K3" s="124"/>
      <c r="L3" s="124"/>
      <c r="M3" s="124"/>
      <c r="N3" s="124"/>
      <c r="O3" s="124"/>
      <c r="P3" s="124"/>
      <c r="Q3" s="124"/>
      <c r="R3" s="124"/>
      <c r="S3" s="124"/>
      <c r="T3" s="124"/>
      <c r="U3" s="124"/>
      <c r="V3" s="124"/>
      <c r="W3" s="124"/>
      <c r="X3" s="124"/>
      <c r="Y3" s="278"/>
      <c r="Z3" s="278"/>
      <c r="AA3" s="278"/>
      <c r="AB3" s="278"/>
      <c r="AC3" s="278"/>
      <c r="AD3" s="278"/>
      <c r="AE3" s="278"/>
      <c r="AF3" s="278"/>
      <c r="AG3" s="278"/>
      <c r="AH3" s="278"/>
      <c r="AI3" s="278"/>
    </row>
    <row r="4" spans="2:35" ht="15" customHeight="1" x14ac:dyDescent="0.25">
      <c r="B4" s="762" t="s">
        <v>79</v>
      </c>
      <c r="C4" s="761"/>
      <c r="D4" s="761"/>
      <c r="E4" s="761"/>
      <c r="G4" s="124"/>
      <c r="H4" s="124"/>
      <c r="I4" s="124"/>
      <c r="J4" s="124"/>
      <c r="K4" s="124"/>
      <c r="L4" s="124"/>
      <c r="M4" s="124"/>
      <c r="N4" s="124"/>
      <c r="O4" s="124"/>
      <c r="P4" s="124"/>
      <c r="Q4" s="124"/>
      <c r="R4" s="124"/>
      <c r="S4" s="124"/>
      <c r="T4" s="124"/>
      <c r="U4" s="124"/>
      <c r="V4" s="124"/>
      <c r="W4" s="124"/>
      <c r="X4" s="124"/>
      <c r="Y4" s="278"/>
      <c r="Z4" s="278"/>
      <c r="AA4" s="278"/>
      <c r="AB4" s="278"/>
      <c r="AC4" s="278"/>
      <c r="AD4" s="278"/>
      <c r="AE4" s="278"/>
      <c r="AF4" s="278"/>
      <c r="AG4" s="278"/>
      <c r="AH4" s="278"/>
      <c r="AI4" s="278"/>
    </row>
    <row r="5" spans="2:35" ht="15" customHeight="1" x14ac:dyDescent="0.25">
      <c r="B5" s="111"/>
      <c r="C5" s="111"/>
      <c r="D5" s="111"/>
      <c r="E5" s="111"/>
      <c r="G5" s="124"/>
      <c r="H5" s="124"/>
      <c r="I5" s="124"/>
      <c r="J5" s="124"/>
      <c r="K5" s="124"/>
      <c r="L5" s="124"/>
      <c r="M5" s="124"/>
      <c r="N5" s="124"/>
      <c r="O5" s="124"/>
      <c r="P5" s="124"/>
      <c r="Q5" s="124"/>
      <c r="R5" s="124"/>
      <c r="S5" s="124"/>
      <c r="T5" s="124"/>
      <c r="U5" s="124"/>
      <c r="V5" s="124"/>
      <c r="W5" s="124"/>
      <c r="X5" s="124"/>
      <c r="Y5" s="278"/>
      <c r="Z5" s="278"/>
      <c r="AA5" s="278"/>
      <c r="AB5" s="278"/>
      <c r="AC5" s="278"/>
      <c r="AD5" s="278"/>
      <c r="AE5" s="278"/>
      <c r="AF5" s="278"/>
      <c r="AG5" s="278"/>
      <c r="AH5" s="278"/>
      <c r="AI5" s="278"/>
    </row>
    <row r="6" spans="2:35" ht="15" customHeight="1" x14ac:dyDescent="0.25">
      <c r="B6" s="762" t="s">
        <v>87</v>
      </c>
      <c r="C6" s="761"/>
      <c r="D6" s="761"/>
      <c r="E6" s="761"/>
      <c r="G6" s="124"/>
      <c r="H6" s="124"/>
      <c r="I6" s="124"/>
      <c r="J6" s="124"/>
      <c r="K6" s="124"/>
      <c r="L6" s="124"/>
      <c r="M6" s="124"/>
      <c r="N6" s="124"/>
      <c r="O6" s="124"/>
      <c r="P6" s="124"/>
      <c r="Q6" s="124"/>
      <c r="R6" s="124"/>
      <c r="S6" s="124"/>
      <c r="T6" s="124"/>
      <c r="U6" s="124"/>
      <c r="V6" s="124"/>
      <c r="W6" s="124"/>
      <c r="X6" s="124"/>
      <c r="Y6" s="278"/>
      <c r="Z6" s="278"/>
      <c r="AA6" s="278"/>
      <c r="AB6" s="278"/>
      <c r="AC6" s="278"/>
      <c r="AD6" s="278"/>
      <c r="AE6" s="278"/>
      <c r="AF6" s="278"/>
      <c r="AG6" s="278"/>
      <c r="AH6" s="278"/>
      <c r="AI6" s="278"/>
    </row>
    <row r="7" spans="2:35" ht="15" customHeight="1" x14ac:dyDescent="0.25">
      <c r="B7" s="111"/>
      <c r="C7" s="111"/>
      <c r="D7" s="111"/>
      <c r="E7" s="111"/>
      <c r="G7" s="798" t="s">
        <v>1676</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c r="AI7" s="278"/>
    </row>
    <row r="8" spans="2:35" ht="15" customHeight="1" x14ac:dyDescent="0.25">
      <c r="B8" s="762" t="s">
        <v>94</v>
      </c>
      <c r="C8" s="761"/>
      <c r="D8" s="761"/>
      <c r="E8" s="761"/>
      <c r="G8" s="124"/>
      <c r="H8" s="124"/>
      <c r="I8" s="124"/>
      <c r="J8" s="124"/>
      <c r="K8" s="124"/>
      <c r="L8" s="124"/>
      <c r="M8" s="124"/>
      <c r="N8" s="124"/>
      <c r="O8" s="124"/>
      <c r="P8" s="124"/>
      <c r="Q8" s="124"/>
      <c r="R8" s="124"/>
      <c r="S8" s="124"/>
      <c r="T8" s="124"/>
      <c r="U8" s="124"/>
      <c r="V8" s="124"/>
      <c r="W8" s="124"/>
      <c r="X8" s="124"/>
      <c r="Y8" s="278"/>
      <c r="Z8" s="278"/>
      <c r="AA8" s="278"/>
      <c r="AB8" s="278"/>
      <c r="AC8" s="278"/>
      <c r="AD8" s="278"/>
      <c r="AE8" s="278"/>
      <c r="AF8" s="278"/>
      <c r="AG8" s="278"/>
      <c r="AH8" s="278"/>
      <c r="AI8" s="278"/>
    </row>
    <row r="9" spans="2:35" ht="15" customHeight="1" x14ac:dyDescent="0.25">
      <c r="B9" s="111"/>
      <c r="C9" s="111"/>
      <c r="D9" s="111"/>
      <c r="E9" s="111"/>
      <c r="G9" s="803" t="str">
        <f>'MAIN LEVEL'!I75</f>
        <v>PPh Pasal 25</v>
      </c>
      <c r="H9" s="789"/>
      <c r="I9" s="789"/>
      <c r="J9" s="789"/>
      <c r="K9" s="789"/>
      <c r="L9" s="789"/>
      <c r="M9" s="789"/>
      <c r="N9" s="789"/>
      <c r="O9" s="789"/>
      <c r="P9" s="789"/>
      <c r="Q9" s="789"/>
      <c r="R9" s="789"/>
      <c r="S9" s="789"/>
      <c r="T9" s="790"/>
      <c r="U9" s="279" t="s">
        <v>796</v>
      </c>
      <c r="V9" s="280"/>
      <c r="W9" s="280"/>
      <c r="X9" s="280"/>
      <c r="Y9" s="280"/>
      <c r="Z9" s="280" t="s">
        <v>1678</v>
      </c>
      <c r="AA9" s="182" t="e">
        <f>NAMA_WP</f>
        <v>#N/A</v>
      </c>
      <c r="AB9" s="281"/>
      <c r="AC9" s="281"/>
      <c r="AD9" s="281"/>
      <c r="AE9" s="281"/>
      <c r="AF9" s="281"/>
      <c r="AG9" s="281"/>
      <c r="AH9" s="282"/>
      <c r="AI9" s="278"/>
    </row>
    <row r="10" spans="2:35" ht="15" customHeight="1" x14ac:dyDescent="0.25">
      <c r="B10" s="762" t="s">
        <v>101</v>
      </c>
      <c r="C10" s="761"/>
      <c r="D10" s="761"/>
      <c r="E10" s="761"/>
      <c r="G10" s="804"/>
      <c r="H10" s="792"/>
      <c r="I10" s="792"/>
      <c r="J10" s="792"/>
      <c r="K10" s="792"/>
      <c r="L10" s="792"/>
      <c r="M10" s="792"/>
      <c r="N10" s="792"/>
      <c r="O10" s="792"/>
      <c r="P10" s="792"/>
      <c r="Q10" s="792"/>
      <c r="R10" s="792"/>
      <c r="S10" s="792"/>
      <c r="T10" s="805"/>
      <c r="U10" s="283" t="s">
        <v>1401</v>
      </c>
      <c r="V10" s="124"/>
      <c r="W10" s="124"/>
      <c r="X10" s="124"/>
      <c r="Y10" s="124"/>
      <c r="Z10" s="124" t="s">
        <v>1678</v>
      </c>
      <c r="AA10" s="124" t="e">
        <f>NPWP</f>
        <v>#N/A</v>
      </c>
      <c r="AB10" s="278"/>
      <c r="AC10" s="278"/>
      <c r="AD10" s="278"/>
      <c r="AE10" s="278"/>
      <c r="AF10" s="278"/>
      <c r="AG10" s="278"/>
      <c r="AH10" s="284"/>
      <c r="AI10" s="278"/>
    </row>
    <row r="11" spans="2:35" ht="15" customHeight="1" x14ac:dyDescent="0.25">
      <c r="G11" s="806"/>
      <c r="H11" s="794"/>
      <c r="I11" s="794"/>
      <c r="J11" s="794"/>
      <c r="K11" s="794"/>
      <c r="L11" s="794"/>
      <c r="M11" s="794"/>
      <c r="N11" s="794"/>
      <c r="O11" s="794"/>
      <c r="P11" s="794"/>
      <c r="Q11" s="794"/>
      <c r="R11" s="794"/>
      <c r="S11" s="794"/>
      <c r="T11" s="807"/>
      <c r="U11" s="285" t="s">
        <v>1679</v>
      </c>
      <c r="V11" s="190"/>
      <c r="W11" s="190"/>
      <c r="X11" s="190"/>
      <c r="Y11" s="190"/>
      <c r="Z11" s="190" t="s">
        <v>1678</v>
      </c>
      <c r="AA11" s="190" t="e">
        <f>ID_MS_TH_PJK</f>
        <v>#N/A</v>
      </c>
      <c r="AB11" s="286"/>
      <c r="AC11" s="286"/>
      <c r="AD11" s="286"/>
      <c r="AE11" s="286"/>
      <c r="AF11" s="286"/>
      <c r="AG11" s="286"/>
      <c r="AH11" s="287"/>
      <c r="AI11" s="278"/>
    </row>
    <row r="12" spans="2:35" ht="15" customHeight="1" x14ac:dyDescent="0.25">
      <c r="B12" s="762" t="s">
        <v>106</v>
      </c>
      <c r="C12" s="761"/>
      <c r="D12" s="761"/>
      <c r="E12" s="761"/>
      <c r="G12" s="124"/>
      <c r="H12" s="124"/>
      <c r="I12" s="124"/>
      <c r="J12" s="124"/>
      <c r="K12" s="124"/>
      <c r="L12" s="124"/>
      <c r="M12" s="124"/>
      <c r="N12" s="124"/>
      <c r="O12" s="124"/>
      <c r="P12" s="124"/>
      <c r="Q12" s="124"/>
      <c r="R12" s="124"/>
      <c r="S12" s="124"/>
      <c r="T12" s="124"/>
      <c r="U12" s="124"/>
      <c r="V12" s="124"/>
      <c r="W12" s="124"/>
      <c r="X12" s="124"/>
      <c r="Y12" s="278"/>
      <c r="Z12" s="278"/>
      <c r="AA12" s="278"/>
      <c r="AB12" s="278"/>
      <c r="AC12" s="278"/>
      <c r="AD12" s="278"/>
      <c r="AE12" s="278"/>
      <c r="AF12" s="278"/>
      <c r="AG12" s="278"/>
      <c r="AH12" s="278"/>
      <c r="AI12" s="278"/>
    </row>
    <row r="13" spans="2:35" ht="15" customHeight="1" x14ac:dyDescent="0.25">
      <c r="B13" s="927" t="str">
        <f>HYPERLINK("#'"&amp;'EWS DIRECTORY'!$J$316&amp;"'!A1",'EWS DIRECTORY'!$J$316)</f>
        <v>M-2</v>
      </c>
      <c r="C13" s="761"/>
      <c r="D13" s="761"/>
      <c r="E13" s="761"/>
      <c r="G13" s="928" t="str">
        <f>"Pengujian yang telah dilakukan atas pos "&amp;G9&amp;" dapat disimpulkan:"</f>
        <v>Pengujian yang telah dilakukan atas pos PPh Pasal 25 dapat disimpulkan:</v>
      </c>
      <c r="H13" s="792"/>
      <c r="I13" s="792"/>
      <c r="J13" s="792"/>
      <c r="K13" s="792"/>
      <c r="L13" s="792"/>
      <c r="M13" s="792"/>
      <c r="N13" s="792"/>
      <c r="O13" s="792"/>
      <c r="P13" s="792"/>
      <c r="Q13" s="792"/>
      <c r="R13" s="792"/>
      <c r="S13" s="792"/>
      <c r="T13" s="792"/>
      <c r="U13" s="792"/>
      <c r="V13" s="792"/>
      <c r="W13" s="792"/>
      <c r="X13" s="792"/>
      <c r="Y13" s="792"/>
      <c r="Z13" s="792"/>
      <c r="AA13" s="792"/>
      <c r="AB13" s="792"/>
      <c r="AC13" s="792"/>
      <c r="AD13" s="792"/>
      <c r="AE13" s="792"/>
      <c r="AF13" s="792"/>
      <c r="AG13" s="792"/>
      <c r="AH13" s="792"/>
      <c r="AI13" s="278"/>
    </row>
    <row r="14" spans="2:35" ht="15" customHeight="1" x14ac:dyDescent="0.25">
      <c r="B14" s="931" t="str">
        <f>HYPERLINK("#'"&amp;'EWS DIRECTORY'!$J$317&amp;"'!A1",'EWS DIRECTORY'!$J$317)</f>
        <v>M-2-1</v>
      </c>
      <c r="C14" s="761"/>
      <c r="D14" s="761"/>
      <c r="E14" s="761"/>
      <c r="G14" s="124"/>
      <c r="H14" s="124"/>
      <c r="I14" s="124"/>
      <c r="J14" s="124"/>
      <c r="K14" s="124"/>
      <c r="L14" s="124"/>
      <c r="M14" s="124"/>
      <c r="N14" s="124"/>
      <c r="O14" s="124"/>
      <c r="P14" s="124"/>
      <c r="Q14" s="124"/>
      <c r="R14" s="124"/>
      <c r="S14" s="124"/>
      <c r="T14" s="124"/>
      <c r="U14" s="124"/>
      <c r="V14" s="124"/>
      <c r="W14" s="124"/>
      <c r="X14" s="124"/>
      <c r="Y14" s="278"/>
      <c r="Z14" s="278"/>
      <c r="AA14" s="278"/>
      <c r="AB14" s="278"/>
      <c r="AC14" s="278"/>
      <c r="AD14" s="278"/>
      <c r="AE14" s="278"/>
      <c r="AF14" s="278"/>
      <c r="AG14" s="278"/>
      <c r="AH14" s="278"/>
      <c r="AI14" s="278"/>
    </row>
    <row r="15" spans="2:35" ht="15" customHeight="1" x14ac:dyDescent="0.25">
      <c r="B15" s="929" t="str">
        <f>HYPERLINK("#'"&amp;'EWS DIRECTORY'!$J$318&amp;"'!A1",'EWS DIRECTORY'!$J$318)</f>
        <v>M-2-1-1</v>
      </c>
      <c r="C15" s="761"/>
      <c r="D15" s="761"/>
      <c r="E15" s="761"/>
      <c r="G15" s="124"/>
      <c r="H15" s="124" t="str">
        <f>"Jumlah "&amp;G9&amp;" menurut petugas :"</f>
        <v>Jumlah PPh Pasal 25 menurut petugas :</v>
      </c>
      <c r="I15" s="124"/>
      <c r="J15" s="124"/>
      <c r="K15" s="124"/>
      <c r="L15" s="124"/>
      <c r="M15" s="124"/>
      <c r="N15" s="124"/>
      <c r="O15" s="124"/>
      <c r="P15" s="124"/>
      <c r="Q15" s="124"/>
      <c r="R15" s="124"/>
      <c r="S15" s="124"/>
      <c r="T15" s="124"/>
      <c r="U15" s="124"/>
      <c r="V15" s="124"/>
      <c r="W15" s="124"/>
      <c r="X15" s="124"/>
      <c r="Y15" s="278"/>
      <c r="Z15" s="278"/>
      <c r="AA15" s="278"/>
      <c r="AB15" s="278"/>
      <c r="AC15" s="278"/>
      <c r="AD15" s="278"/>
      <c r="AE15" s="278"/>
      <c r="AF15" s="278"/>
      <c r="AG15" s="278"/>
      <c r="AH15" s="278"/>
      <c r="AI15" s="278"/>
    </row>
    <row r="16" spans="2:35" ht="15" customHeight="1" x14ac:dyDescent="0.25">
      <c r="B16" s="929" t="str">
        <f>HYPERLINK("#'"&amp;'EWS DIRECTORY'!$J$319&amp;"'!A1",'EWS DIRECTORY'!$J$319)</f>
        <v>M-2-1-2</v>
      </c>
      <c r="C16" s="761"/>
      <c r="D16" s="761"/>
      <c r="E16" s="761"/>
      <c r="G16" s="82" t="s">
        <v>1445</v>
      </c>
      <c r="H16" s="930" t="s">
        <v>1707</v>
      </c>
      <c r="I16" s="764"/>
      <c r="J16" s="764"/>
      <c r="K16" s="764"/>
      <c r="L16" s="764"/>
      <c r="M16" s="764"/>
      <c r="N16" s="764"/>
      <c r="O16" s="764"/>
      <c r="P16" s="764"/>
      <c r="Q16" s="764"/>
      <c r="R16" s="764"/>
      <c r="S16" s="937" t="s">
        <v>1767</v>
      </c>
      <c r="T16" s="765"/>
      <c r="U16" s="934" t="s">
        <v>1768</v>
      </c>
      <c r="V16" s="764"/>
      <c r="W16" s="764"/>
      <c r="X16" s="764"/>
      <c r="Y16" s="764"/>
      <c r="Z16" s="764"/>
      <c r="AA16" s="765"/>
      <c r="AB16" s="278"/>
      <c r="AC16" s="278"/>
      <c r="AD16" s="278"/>
      <c r="AE16" s="278"/>
      <c r="AF16" s="278"/>
      <c r="AG16" s="278"/>
      <c r="AH16" s="278"/>
      <c r="AI16" s="278"/>
    </row>
    <row r="17" spans="2:35" ht="15" customHeight="1" x14ac:dyDescent="0.25">
      <c r="B17" s="929" t="str">
        <f>HYPERLINK("#'"&amp;'EWS DIRECTORY'!$J$320&amp;"'!A1",'EWS DIRECTORY'!$J$320)</f>
        <v>M-2-1-3</v>
      </c>
      <c r="C17" s="761"/>
      <c r="D17" s="761"/>
      <c r="E17" s="761"/>
      <c r="G17" s="83">
        <v>1</v>
      </c>
      <c r="H17" s="1241" t="e">
        <f>MASTER!N5</f>
        <v>#N/A</v>
      </c>
      <c r="I17" s="764"/>
      <c r="J17" s="764"/>
      <c r="K17" s="764"/>
      <c r="L17" s="764"/>
      <c r="M17" s="764"/>
      <c r="N17" s="764"/>
      <c r="O17" s="764"/>
      <c r="P17" s="764"/>
      <c r="Q17" s="764"/>
      <c r="R17" s="796"/>
      <c r="S17" s="936" t="s">
        <v>721</v>
      </c>
      <c r="T17" s="790"/>
      <c r="U17" s="1248" t="str">
        <f>IF('M-2-1'!I34='M-2-1'!M18,'M-2-1'!AB18,
IF('M-2-1'!I34='M-2-1'!M21,'M-2-1'!AB21,
IF('M-2-1'!I34='M-2-1'!M24,'M-2-1'!AB24,"Tidak Ditemukan")))</f>
        <v>Tidak Ditemukan</v>
      </c>
      <c r="V17" s="764"/>
      <c r="W17" s="764"/>
      <c r="X17" s="764"/>
      <c r="Y17" s="764"/>
      <c r="Z17" s="764"/>
      <c r="AA17" s="765"/>
      <c r="AB17" s="278"/>
      <c r="AC17" s="278"/>
      <c r="AD17" s="278"/>
      <c r="AE17" s="278"/>
      <c r="AF17" s="278"/>
      <c r="AG17" s="278"/>
      <c r="AH17" s="278"/>
      <c r="AI17" s="278"/>
    </row>
    <row r="18" spans="2:35" ht="15" customHeight="1" x14ac:dyDescent="0.25">
      <c r="G18" s="83">
        <v>2</v>
      </c>
      <c r="H18" s="1241" t="e">
        <f>MASTER!N6</f>
        <v>#N/A</v>
      </c>
      <c r="I18" s="764"/>
      <c r="J18" s="764"/>
      <c r="K18" s="764"/>
      <c r="L18" s="764"/>
      <c r="M18" s="764"/>
      <c r="N18" s="764"/>
      <c r="O18" s="764"/>
      <c r="P18" s="764"/>
      <c r="Q18" s="764"/>
      <c r="R18" s="796"/>
      <c r="S18" s="792"/>
      <c r="T18" s="805"/>
      <c r="U18" s="1248" t="str">
        <f>IF('M-2-1'!I34='M-2-1'!M18,'M-2-1'!AG18,
IF('M-2-1'!I34='M-2-1'!M21,'M-2-1'!AG21,
IF('M-2-1'!I34='M-2-1'!M24,'M-2-1'!AG24,"Tidak Ditemukan")))</f>
        <v>Tidak Ditemukan</v>
      </c>
      <c r="V18" s="764"/>
      <c r="W18" s="764"/>
      <c r="X18" s="764"/>
      <c r="Y18" s="764"/>
      <c r="Z18" s="764"/>
      <c r="AA18" s="765"/>
      <c r="AB18" s="278"/>
      <c r="AC18" s="278"/>
      <c r="AD18" s="278"/>
      <c r="AE18" s="278"/>
      <c r="AF18" s="278"/>
      <c r="AG18" s="278"/>
      <c r="AH18" s="278"/>
      <c r="AI18" s="278"/>
    </row>
    <row r="19" spans="2:35" ht="15" customHeight="1" x14ac:dyDescent="0.25">
      <c r="G19" s="83">
        <v>3</v>
      </c>
      <c r="H19" s="1241" t="e">
        <f>MASTER!N7</f>
        <v>#N/A</v>
      </c>
      <c r="I19" s="764"/>
      <c r="J19" s="764"/>
      <c r="K19" s="764"/>
      <c r="L19" s="764"/>
      <c r="M19" s="764"/>
      <c r="N19" s="764"/>
      <c r="O19" s="764"/>
      <c r="P19" s="764"/>
      <c r="Q19" s="764"/>
      <c r="R19" s="796"/>
      <c r="S19" s="792"/>
      <c r="T19" s="805"/>
      <c r="U19" s="1248" t="str">
        <f>IF('M-2-1'!I34='M-2-1'!M18,'M-2-1'!AL18,
IF('M-2-1'!I34='M-2-1'!M21,'M-2-1'!AL21,
IF('M-2-1'!I34='M-2-1'!M24,'M-2-1'!AL24,"Tidak Ditemukan")))</f>
        <v>Tidak Ditemukan</v>
      </c>
      <c r="V19" s="764"/>
      <c r="W19" s="764"/>
      <c r="X19" s="764"/>
      <c r="Y19" s="764"/>
      <c r="Z19" s="764"/>
      <c r="AA19" s="765"/>
      <c r="AB19" s="278"/>
      <c r="AC19" s="278"/>
      <c r="AD19" s="278"/>
      <c r="AE19" s="278"/>
      <c r="AF19" s="278"/>
      <c r="AG19" s="278"/>
      <c r="AH19" s="278"/>
      <c r="AI19" s="278"/>
    </row>
    <row r="20" spans="2:35" ht="15" customHeight="1" x14ac:dyDescent="0.25">
      <c r="G20" s="83">
        <v>4</v>
      </c>
      <c r="H20" s="1241" t="e">
        <f>MASTER!N8</f>
        <v>#N/A</v>
      </c>
      <c r="I20" s="764"/>
      <c r="J20" s="764"/>
      <c r="K20" s="764"/>
      <c r="L20" s="764"/>
      <c r="M20" s="764"/>
      <c r="N20" s="764"/>
      <c r="O20" s="764"/>
      <c r="P20" s="764"/>
      <c r="Q20" s="764"/>
      <c r="R20" s="796"/>
      <c r="S20" s="792"/>
      <c r="T20" s="805"/>
      <c r="U20" s="1248" t="str">
        <f>IF('M-2-1'!I34='M-2-1'!M18,'M-2-1'!AQ18,
IF('M-2-1'!I34='M-2-1'!M21,'M-2-1'!AQ21,
IF('M-2-1'!I34='M-2-1'!M24,'M-2-1'!AQ24,"Tidak Ditemukan")))</f>
        <v>Tidak Ditemukan</v>
      </c>
      <c r="V20" s="764"/>
      <c r="W20" s="764"/>
      <c r="X20" s="764"/>
      <c r="Y20" s="764"/>
      <c r="Z20" s="764"/>
      <c r="AA20" s="765"/>
      <c r="AB20" s="278"/>
      <c r="AC20" s="278"/>
      <c r="AD20" s="278"/>
      <c r="AE20" s="278"/>
      <c r="AF20" s="278"/>
      <c r="AG20" s="278"/>
      <c r="AH20" s="278"/>
      <c r="AI20" s="278"/>
    </row>
    <row r="21" spans="2:35" ht="15" customHeight="1" x14ac:dyDescent="0.25">
      <c r="G21" s="83">
        <v>5</v>
      </c>
      <c r="H21" s="1241" t="e">
        <f>MASTER!N9</f>
        <v>#N/A</v>
      </c>
      <c r="I21" s="764"/>
      <c r="J21" s="764"/>
      <c r="K21" s="764"/>
      <c r="L21" s="764"/>
      <c r="M21" s="764"/>
      <c r="N21" s="764"/>
      <c r="O21" s="764"/>
      <c r="P21" s="764"/>
      <c r="Q21" s="764"/>
      <c r="R21" s="796"/>
      <c r="S21" s="792"/>
      <c r="T21" s="805"/>
      <c r="U21" s="1248" t="str">
        <f>IF('M-2-1'!I34='M-2-1'!M18,'M-2-1'!AV18,
IF('M-2-1'!I34='M-2-1'!M21,'M-2-1'!AV21,
IF('M-2-1'!I34='M-2-1'!M24,'M-2-1'!AV24,"Tidak Ditemukan")))</f>
        <v>Tidak Ditemukan</v>
      </c>
      <c r="V21" s="764"/>
      <c r="W21" s="764"/>
      <c r="X21" s="764"/>
      <c r="Y21" s="764"/>
      <c r="Z21" s="764"/>
      <c r="AA21" s="765"/>
      <c r="AB21" s="278"/>
      <c r="AC21" s="278"/>
      <c r="AD21" s="278"/>
      <c r="AE21" s="278"/>
      <c r="AF21" s="278"/>
      <c r="AG21" s="278"/>
      <c r="AH21" s="278"/>
      <c r="AI21" s="278"/>
    </row>
    <row r="22" spans="2:35" ht="15" customHeight="1" x14ac:dyDescent="0.25">
      <c r="G22" s="83">
        <v>6</v>
      </c>
      <c r="H22" s="1241" t="e">
        <f>MASTER!N10</f>
        <v>#N/A</v>
      </c>
      <c r="I22" s="764"/>
      <c r="J22" s="764"/>
      <c r="K22" s="764"/>
      <c r="L22" s="764"/>
      <c r="M22" s="764"/>
      <c r="N22" s="764"/>
      <c r="O22" s="764"/>
      <c r="P22" s="764"/>
      <c r="Q22" s="764"/>
      <c r="R22" s="796"/>
      <c r="S22" s="792"/>
      <c r="T22" s="805"/>
      <c r="U22" s="1248" t="str">
        <f>IF('M-2-1'!I34='M-2-1'!M18,'M-2-1'!BA18,
IF('M-2-1'!I34='M-2-1'!M21,'M-2-1'!BA21,
IF('M-2-1'!I34='M-2-1'!M24,'M-2-1'!BA24,"Tidak Ditemukan")))</f>
        <v>Tidak Ditemukan</v>
      </c>
      <c r="V22" s="764"/>
      <c r="W22" s="764"/>
      <c r="X22" s="764"/>
      <c r="Y22" s="764"/>
      <c r="Z22" s="764"/>
      <c r="AA22" s="765"/>
      <c r="AB22" s="278"/>
      <c r="AC22" s="278"/>
      <c r="AD22" s="278"/>
      <c r="AE22" s="278"/>
      <c r="AF22" s="278"/>
      <c r="AG22" s="278"/>
      <c r="AH22" s="278"/>
      <c r="AI22" s="278"/>
    </row>
    <row r="23" spans="2:35" ht="15" customHeight="1" x14ac:dyDescent="0.25">
      <c r="G23" s="83">
        <v>7</v>
      </c>
      <c r="H23" s="1241" t="e">
        <f>MASTER!N11</f>
        <v>#N/A</v>
      </c>
      <c r="I23" s="764"/>
      <c r="J23" s="764"/>
      <c r="K23" s="764"/>
      <c r="L23" s="764"/>
      <c r="M23" s="764"/>
      <c r="N23" s="764"/>
      <c r="O23" s="764"/>
      <c r="P23" s="764"/>
      <c r="Q23" s="764"/>
      <c r="R23" s="796"/>
      <c r="S23" s="792"/>
      <c r="T23" s="805"/>
      <c r="U23" s="1248" t="str">
        <f>IF('M-2-1'!I34='M-2-1'!M18,'M-2-1'!BF18,
IF('M-2-1'!I34='M-2-1'!M21,'M-2-1'!BF21,
IF('M-2-1'!I34='M-2-1'!M24,'M-2-1'!BF24,"Tidak Ditemukan")))</f>
        <v>Tidak Ditemukan</v>
      </c>
      <c r="V23" s="764"/>
      <c r="W23" s="764"/>
      <c r="X23" s="764"/>
      <c r="Y23" s="764"/>
      <c r="Z23" s="764"/>
      <c r="AA23" s="765"/>
      <c r="AB23" s="278"/>
      <c r="AC23" s="278"/>
      <c r="AD23" s="278"/>
      <c r="AE23" s="278"/>
      <c r="AF23" s="278"/>
      <c r="AG23" s="278"/>
      <c r="AH23" s="278"/>
      <c r="AI23" s="278"/>
    </row>
    <row r="24" spans="2:35" ht="15" customHeight="1" x14ac:dyDescent="0.25">
      <c r="G24" s="83">
        <v>8</v>
      </c>
      <c r="H24" s="1241" t="e">
        <f>MASTER!N12</f>
        <v>#N/A</v>
      </c>
      <c r="I24" s="764"/>
      <c r="J24" s="764"/>
      <c r="K24" s="764"/>
      <c r="L24" s="764"/>
      <c r="M24" s="764"/>
      <c r="N24" s="764"/>
      <c r="O24" s="764"/>
      <c r="P24" s="764"/>
      <c r="Q24" s="764"/>
      <c r="R24" s="796"/>
      <c r="S24" s="792"/>
      <c r="T24" s="805"/>
      <c r="U24" s="1248" t="str">
        <f>IF('M-2-1'!I34='M-2-1'!M18,'M-2-1'!BK18,
IF('M-2-1'!I34='M-2-1'!M21,'M-2-1'!BK21,
IF('M-2-1'!I34='M-2-1'!M24,'M-2-1'!BK24,"Tidak Ditemukan")))</f>
        <v>Tidak Ditemukan</v>
      </c>
      <c r="V24" s="764"/>
      <c r="W24" s="764"/>
      <c r="X24" s="764"/>
      <c r="Y24" s="764"/>
      <c r="Z24" s="764"/>
      <c r="AA24" s="765"/>
      <c r="AB24" s="278"/>
      <c r="AC24" s="278"/>
      <c r="AD24" s="278"/>
      <c r="AE24" s="278"/>
      <c r="AF24" s="278"/>
      <c r="AG24" s="278"/>
      <c r="AH24" s="278"/>
      <c r="AI24" s="278"/>
    </row>
    <row r="25" spans="2:35" ht="15" customHeight="1" x14ac:dyDescent="0.25">
      <c r="G25" s="83">
        <v>9</v>
      </c>
      <c r="H25" s="1241" t="e">
        <f>MASTER!N13</f>
        <v>#N/A</v>
      </c>
      <c r="I25" s="764"/>
      <c r="J25" s="764"/>
      <c r="K25" s="764"/>
      <c r="L25" s="764"/>
      <c r="M25" s="764"/>
      <c r="N25" s="764"/>
      <c r="O25" s="764"/>
      <c r="P25" s="764"/>
      <c r="Q25" s="764"/>
      <c r="R25" s="796"/>
      <c r="S25" s="792"/>
      <c r="T25" s="805"/>
      <c r="U25" s="1248" t="str">
        <f>IF('M-2-1'!I34='M-2-1'!M18,'M-2-1'!BP18,
IF('M-2-1'!I34='M-2-1'!M21,'M-2-1'!BP21,
IF('M-2-1'!I34='M-2-1'!M24,'M-2-1'!BP24,"Tidak Ditemukan")))</f>
        <v>Tidak Ditemukan</v>
      </c>
      <c r="V25" s="764"/>
      <c r="W25" s="764"/>
      <c r="X25" s="764"/>
      <c r="Y25" s="764"/>
      <c r="Z25" s="764"/>
      <c r="AA25" s="765"/>
      <c r="AB25" s="278"/>
      <c r="AC25" s="278"/>
      <c r="AD25" s="278"/>
      <c r="AE25" s="278"/>
      <c r="AF25" s="278"/>
      <c r="AG25" s="278"/>
      <c r="AH25" s="278"/>
      <c r="AI25" s="278"/>
    </row>
    <row r="26" spans="2:35" ht="15" customHeight="1" x14ac:dyDescent="0.25">
      <c r="G26" s="83">
        <v>10</v>
      </c>
      <c r="H26" s="1241" t="e">
        <f>MASTER!N14</f>
        <v>#N/A</v>
      </c>
      <c r="I26" s="764"/>
      <c r="J26" s="764"/>
      <c r="K26" s="764"/>
      <c r="L26" s="764"/>
      <c r="M26" s="764"/>
      <c r="N26" s="764"/>
      <c r="O26" s="764"/>
      <c r="P26" s="764"/>
      <c r="Q26" s="764"/>
      <c r="R26" s="796"/>
      <c r="S26" s="792"/>
      <c r="T26" s="805"/>
      <c r="U26" s="1248" t="str">
        <f>IF('M-2-1'!I34='M-2-1'!M18,'M-2-1'!BU18,
IF('M-2-1'!I34='M-2-1'!M21,'M-2-1'!BU21,
IF('M-2-1'!I34='M-2-1'!M24,'M-2-1'!BU24,"Tidak Ditemukan")))</f>
        <v>Tidak Ditemukan</v>
      </c>
      <c r="V26" s="764"/>
      <c r="W26" s="764"/>
      <c r="X26" s="764"/>
      <c r="Y26" s="764"/>
      <c r="Z26" s="764"/>
      <c r="AA26" s="765"/>
      <c r="AB26" s="278"/>
      <c r="AC26" s="278"/>
      <c r="AD26" s="278"/>
      <c r="AE26" s="278"/>
      <c r="AF26" s="278"/>
      <c r="AG26" s="278"/>
      <c r="AH26" s="278"/>
      <c r="AI26" s="278"/>
    </row>
    <row r="27" spans="2:35" ht="15" customHeight="1" x14ac:dyDescent="0.25">
      <c r="G27" s="83">
        <v>11</v>
      </c>
      <c r="H27" s="1241" t="e">
        <f>MASTER!N15</f>
        <v>#N/A</v>
      </c>
      <c r="I27" s="764"/>
      <c r="J27" s="764"/>
      <c r="K27" s="764"/>
      <c r="L27" s="764"/>
      <c r="M27" s="764"/>
      <c r="N27" s="764"/>
      <c r="O27" s="764"/>
      <c r="P27" s="764"/>
      <c r="Q27" s="764"/>
      <c r="R27" s="796"/>
      <c r="S27" s="792"/>
      <c r="T27" s="805"/>
      <c r="U27" s="1248" t="str">
        <f>IF('M-2-1'!I34='M-2-1'!M18,'M-2-1'!BZ18,
IF('M-2-1'!I34='M-2-1'!M21,'M-2-1'!BZ21,
IF('M-2-1'!I34='M-2-1'!M24,'M-2-1'!BZ24,"Tidak Ditemukan")))</f>
        <v>Tidak Ditemukan</v>
      </c>
      <c r="V27" s="764"/>
      <c r="W27" s="764"/>
      <c r="X27" s="764"/>
      <c r="Y27" s="764"/>
      <c r="Z27" s="764"/>
      <c r="AA27" s="765"/>
      <c r="AB27" s="278"/>
      <c r="AC27" s="278"/>
      <c r="AD27" s="278"/>
      <c r="AE27" s="278"/>
      <c r="AF27" s="278"/>
      <c r="AG27" s="278"/>
      <c r="AH27" s="278"/>
      <c r="AI27" s="278"/>
    </row>
    <row r="28" spans="2:35" ht="15" customHeight="1" x14ac:dyDescent="0.25">
      <c r="B28" s="760"/>
      <c r="C28" s="761"/>
      <c r="D28" s="761"/>
      <c r="E28" s="761"/>
      <c r="G28" s="83">
        <v>12</v>
      </c>
      <c r="H28" s="1241" t="e">
        <f>MASTER!N16</f>
        <v>#N/A</v>
      </c>
      <c r="I28" s="764"/>
      <c r="J28" s="764"/>
      <c r="K28" s="764"/>
      <c r="L28" s="764"/>
      <c r="M28" s="764"/>
      <c r="N28" s="764"/>
      <c r="O28" s="764"/>
      <c r="P28" s="764"/>
      <c r="Q28" s="764"/>
      <c r="R28" s="796"/>
      <c r="S28" s="792"/>
      <c r="T28" s="805"/>
      <c r="U28" s="1248" t="str">
        <f>IF('M-2-1'!I34='M-2-1'!M18,'M-2-1'!CE18,
IF('M-2-1'!I34='M-2-1'!M21,'M-2-1'!CE21,
IF('M-2-1'!I34='M-2-1'!M24,'M-2-1'!CE24,"Tidak Ditemukan")))</f>
        <v>Tidak Ditemukan</v>
      </c>
      <c r="V28" s="764"/>
      <c r="W28" s="764"/>
      <c r="X28" s="764"/>
      <c r="Y28" s="764"/>
      <c r="Z28" s="764"/>
      <c r="AA28" s="765"/>
      <c r="AB28" s="278"/>
      <c r="AC28" s="278"/>
      <c r="AD28" s="278"/>
      <c r="AE28" s="278"/>
      <c r="AF28" s="278"/>
      <c r="AG28" s="278"/>
      <c r="AH28" s="278"/>
      <c r="AI28" s="278"/>
    </row>
    <row r="29" spans="2:35" ht="15" customHeight="1" x14ac:dyDescent="0.25">
      <c r="G29" s="132"/>
      <c r="H29" s="86" t="s">
        <v>1769</v>
      </c>
      <c r="I29" s="85"/>
      <c r="J29" s="432"/>
      <c r="K29" s="432"/>
      <c r="L29" s="432"/>
      <c r="M29" s="432"/>
      <c r="N29" s="432"/>
      <c r="O29" s="432"/>
      <c r="P29" s="432"/>
      <c r="Q29" s="432"/>
      <c r="R29" s="432"/>
      <c r="S29" s="794"/>
      <c r="T29" s="807"/>
      <c r="U29" s="1248" t="str">
        <f>IF('M-2-1'!I34='M-2-1'!M18,'M-2-1'!CJ18,
IF('M-2-1'!I34='M-2-1'!M21,'M-2-1'!CJ21,
IF('M-2-1'!I34='M-2-1'!M24,'M-2-1'!CJ24,"Tidak Ditemukan")))</f>
        <v>Tidak Ditemukan</v>
      </c>
      <c r="V29" s="764"/>
      <c r="W29" s="764"/>
      <c r="X29" s="764"/>
      <c r="Y29" s="764"/>
      <c r="Z29" s="764"/>
      <c r="AA29" s="765"/>
      <c r="AB29" s="278"/>
      <c r="AC29" s="278"/>
      <c r="AD29" s="278"/>
      <c r="AE29" s="278"/>
      <c r="AF29" s="278"/>
      <c r="AG29" s="278"/>
      <c r="AH29" s="278"/>
      <c r="AI29" s="278"/>
    </row>
    <row r="30" spans="2:35" ht="15" customHeight="1" x14ac:dyDescent="0.25">
      <c r="B30" s="760"/>
      <c r="C30" s="761"/>
      <c r="D30" s="761"/>
      <c r="E30" s="761"/>
      <c r="G30" s="125"/>
      <c r="H30" s="297" t="s">
        <v>1770</v>
      </c>
      <c r="I30" s="298"/>
      <c r="J30" s="299"/>
      <c r="K30" s="299"/>
      <c r="L30" s="299"/>
      <c r="M30" s="299"/>
      <c r="N30" s="299"/>
      <c r="O30" s="299"/>
      <c r="P30" s="299"/>
      <c r="Q30" s="299"/>
      <c r="R30" s="299"/>
      <c r="S30" s="935"/>
      <c r="T30" s="765"/>
      <c r="U30" s="923">
        <f>IF(ISNUMBER(U29),IF(U29&gt;0,U29,SUM(U17:U28)),0)</f>
        <v>0</v>
      </c>
      <c r="V30" s="764"/>
      <c r="W30" s="764"/>
      <c r="X30" s="764"/>
      <c r="Y30" s="764"/>
      <c r="Z30" s="764"/>
      <c r="AA30" s="765"/>
      <c r="AB30" s="278"/>
      <c r="AC30" s="278"/>
      <c r="AD30" s="278"/>
      <c r="AE30" s="278"/>
      <c r="AF30" s="278"/>
      <c r="AG30" s="278"/>
      <c r="AH30" s="278"/>
      <c r="AI30" s="278"/>
    </row>
    <row r="31" spans="2:35" ht="15" customHeight="1" x14ac:dyDescent="0.25">
      <c r="G31" s="124"/>
      <c r="H31" s="124"/>
      <c r="I31" s="124"/>
      <c r="J31" s="300"/>
      <c r="K31" s="300"/>
      <c r="L31" s="300"/>
      <c r="M31" s="300"/>
      <c r="N31" s="300"/>
      <c r="O31" s="300"/>
      <c r="P31" s="300"/>
      <c r="Q31" s="300"/>
      <c r="R31" s="300"/>
      <c r="S31" s="300"/>
      <c r="T31" s="301"/>
      <c r="U31" s="301"/>
      <c r="V31" s="301"/>
      <c r="W31" s="301"/>
      <c r="X31" s="301"/>
      <c r="Y31" s="301"/>
      <c r="Z31" s="278"/>
      <c r="AA31" s="278"/>
      <c r="AB31" s="278"/>
      <c r="AC31" s="278"/>
      <c r="AD31" s="278"/>
      <c r="AE31" s="278"/>
      <c r="AF31" s="278"/>
      <c r="AG31" s="278"/>
      <c r="AH31" s="278"/>
      <c r="AI31" s="278"/>
    </row>
    <row r="32" spans="2:35" ht="15" customHeight="1" x14ac:dyDescent="0.25">
      <c r="B32" s="760"/>
      <c r="C32" s="761"/>
      <c r="D32" s="761"/>
      <c r="E32" s="761"/>
      <c r="G32" s="124"/>
      <c r="H32" s="297" t="s">
        <v>1771</v>
      </c>
      <c r="I32" s="298"/>
      <c r="J32" s="299"/>
      <c r="K32" s="299"/>
      <c r="L32" s="299"/>
      <c r="M32" s="299"/>
      <c r="N32" s="299"/>
      <c r="O32" s="299"/>
      <c r="P32" s="299"/>
      <c r="Q32" s="299"/>
      <c r="R32" s="299"/>
      <c r="S32" s="299"/>
      <c r="T32" s="302"/>
      <c r="U32" s="1248">
        <f>'MAIN LEVEL'!$AB$75</f>
        <v>0</v>
      </c>
      <c r="V32" s="764"/>
      <c r="W32" s="764"/>
      <c r="X32" s="764"/>
      <c r="Y32" s="764"/>
      <c r="Z32" s="764"/>
      <c r="AA32" s="765"/>
      <c r="AB32" s="278"/>
      <c r="AC32" s="278"/>
      <c r="AD32" s="278"/>
      <c r="AE32" s="278"/>
      <c r="AF32" s="278"/>
      <c r="AG32" s="278"/>
      <c r="AH32" s="278"/>
      <c r="AI32" s="278"/>
    </row>
    <row r="33" spans="2:35" ht="15" customHeight="1" x14ac:dyDescent="0.25">
      <c r="G33" s="124"/>
      <c r="H33" s="297" t="s">
        <v>1772</v>
      </c>
      <c r="I33" s="298"/>
      <c r="J33" s="299"/>
      <c r="K33" s="299"/>
      <c r="L33" s="299"/>
      <c r="M33" s="299"/>
      <c r="N33" s="299"/>
      <c r="O33" s="299"/>
      <c r="P33" s="299"/>
      <c r="Q33" s="299"/>
      <c r="R33" s="299"/>
      <c r="S33" s="299"/>
      <c r="T33" s="302"/>
      <c r="U33" s="1248">
        <f>IFERROR(U30-U32,0)</f>
        <v>0</v>
      </c>
      <c r="V33" s="764"/>
      <c r="W33" s="764"/>
      <c r="X33" s="764"/>
      <c r="Y33" s="764"/>
      <c r="Z33" s="764"/>
      <c r="AA33" s="765"/>
      <c r="AB33" s="278"/>
      <c r="AC33" s="278"/>
      <c r="AD33" s="278"/>
      <c r="AE33" s="278"/>
      <c r="AF33" s="278"/>
      <c r="AG33" s="278"/>
      <c r="AH33" s="278"/>
      <c r="AI33" s="278"/>
    </row>
    <row r="34" spans="2:35" ht="15" customHeight="1" x14ac:dyDescent="0.25">
      <c r="B34" s="760"/>
      <c r="C34" s="761"/>
      <c r="D34" s="761"/>
      <c r="E34" s="761"/>
      <c r="G34" s="124"/>
      <c r="H34" s="124"/>
      <c r="I34" s="124"/>
      <c r="J34" s="124"/>
      <c r="K34" s="124"/>
      <c r="L34" s="124"/>
      <c r="M34" s="124"/>
      <c r="N34" s="124"/>
      <c r="O34" s="124"/>
      <c r="P34" s="124"/>
      <c r="Q34" s="124"/>
      <c r="R34" s="124"/>
      <c r="S34" s="124"/>
      <c r="T34" s="124"/>
      <c r="U34" s="124"/>
      <c r="V34" s="124"/>
      <c r="W34" s="124"/>
      <c r="X34" s="124"/>
      <c r="Y34" s="278"/>
      <c r="Z34" s="278"/>
      <c r="AA34" s="278"/>
      <c r="AB34" s="278"/>
      <c r="AC34" s="278"/>
      <c r="AD34" s="278"/>
      <c r="AE34" s="278"/>
      <c r="AF34" s="278"/>
      <c r="AG34" s="278"/>
      <c r="AH34" s="278"/>
      <c r="AI34" s="278"/>
    </row>
    <row r="35" spans="2:35" ht="15" customHeight="1" x14ac:dyDescent="0.25">
      <c r="G35" s="278"/>
      <c r="H35" s="278"/>
      <c r="I35" s="278"/>
      <c r="J35" s="278"/>
      <c r="K35" s="278"/>
      <c r="L35" s="278"/>
      <c r="M35" s="278"/>
      <c r="N35" s="278"/>
      <c r="O35" s="278"/>
      <c r="P35" s="278"/>
      <c r="Q35" s="278"/>
      <c r="R35" s="278"/>
      <c r="S35" s="278"/>
      <c r="T35" s="278"/>
      <c r="U35" s="278"/>
      <c r="V35" s="278"/>
      <c r="W35" s="278"/>
      <c r="X35" s="278"/>
      <c r="Y35" s="278"/>
      <c r="Z35" s="278"/>
      <c r="AA35" s="278"/>
      <c r="AB35" s="278"/>
      <c r="AC35" s="278"/>
      <c r="AD35" s="278"/>
      <c r="AE35" s="278"/>
      <c r="AF35" s="278"/>
      <c r="AG35" s="278"/>
      <c r="AH35" s="278"/>
      <c r="AI35" s="278"/>
    </row>
    <row r="36" spans="2:35" ht="15" customHeight="1" x14ac:dyDescent="0.25">
      <c r="B36" s="760"/>
      <c r="C36" s="761"/>
      <c r="D36" s="761"/>
      <c r="E36" s="761"/>
      <c r="G36" s="801" t="s">
        <v>1507</v>
      </c>
      <c r="H36" s="764"/>
      <c r="I36" s="764"/>
      <c r="J36" s="764"/>
      <c r="K36" s="764"/>
      <c r="L36" s="764"/>
      <c r="M36" s="764"/>
      <c r="N36" s="764"/>
      <c r="O36" s="764"/>
      <c r="P36" s="764"/>
      <c r="Q36" s="764"/>
      <c r="R36" s="764"/>
      <c r="S36" s="764"/>
      <c r="T36" s="764"/>
      <c r="U36" s="795" t="s">
        <v>1704</v>
      </c>
      <c r="V36" s="764"/>
      <c r="W36" s="764"/>
      <c r="X36" s="764"/>
      <c r="Y36" s="764"/>
      <c r="Z36" s="764"/>
      <c r="AA36" s="764"/>
      <c r="AB36" s="764"/>
      <c r="AC36" s="764"/>
      <c r="AD36" s="764"/>
      <c r="AE36" s="764"/>
      <c r="AF36" s="764"/>
      <c r="AG36" s="764"/>
      <c r="AH36" s="796"/>
      <c r="AI36" s="278"/>
    </row>
    <row r="37" spans="2:35" ht="15" customHeight="1" x14ac:dyDescent="0.25">
      <c r="G37" s="793" t="s">
        <v>796</v>
      </c>
      <c r="H37" s="794"/>
      <c r="I37" s="794"/>
      <c r="J37" s="794"/>
      <c r="K37" s="794"/>
      <c r="L37" s="794"/>
      <c r="M37" s="801" t="s">
        <v>1511</v>
      </c>
      <c r="N37" s="764"/>
      <c r="O37" s="764"/>
      <c r="P37" s="764"/>
      <c r="Q37" s="802" t="s">
        <v>1510</v>
      </c>
      <c r="R37" s="764"/>
      <c r="S37" s="764"/>
      <c r="T37" s="765"/>
      <c r="U37" s="793" t="s">
        <v>796</v>
      </c>
      <c r="V37" s="794"/>
      <c r="W37" s="794"/>
      <c r="X37" s="794"/>
      <c r="Y37" s="794"/>
      <c r="Z37" s="794"/>
      <c r="AA37" s="801" t="s">
        <v>1511</v>
      </c>
      <c r="AB37" s="764"/>
      <c r="AC37" s="764"/>
      <c r="AD37" s="764"/>
      <c r="AE37" s="802" t="s">
        <v>1510</v>
      </c>
      <c r="AF37" s="764"/>
      <c r="AG37" s="764"/>
      <c r="AH37" s="765"/>
      <c r="AI37" s="278"/>
    </row>
    <row r="38" spans="2:35" ht="15" customHeight="1" x14ac:dyDescent="0.25">
      <c r="G38" s="788"/>
      <c r="H38" s="789"/>
      <c r="I38" s="789"/>
      <c r="J38" s="789"/>
      <c r="K38" s="789"/>
      <c r="L38" s="790"/>
      <c r="M38" s="788"/>
      <c r="N38" s="789"/>
      <c r="O38" s="789"/>
      <c r="P38" s="790"/>
      <c r="Q38" s="788"/>
      <c r="R38" s="789"/>
      <c r="S38" s="789"/>
      <c r="T38" s="790"/>
      <c r="U38" s="788"/>
      <c r="V38" s="789"/>
      <c r="W38" s="789"/>
      <c r="X38" s="789"/>
      <c r="Y38" s="789"/>
      <c r="Z38" s="790"/>
      <c r="AA38" s="788"/>
      <c r="AB38" s="789"/>
      <c r="AC38" s="789"/>
      <c r="AD38" s="790"/>
      <c r="AE38" s="788"/>
      <c r="AF38" s="789"/>
      <c r="AG38" s="789"/>
      <c r="AH38" s="790"/>
      <c r="AI38" s="278"/>
    </row>
    <row r="39" spans="2:35" ht="15" customHeight="1" x14ac:dyDescent="0.25">
      <c r="G39" s="283"/>
      <c r="H39" s="124"/>
      <c r="I39" s="124"/>
      <c r="J39" s="124"/>
      <c r="K39" s="124"/>
      <c r="L39" s="124"/>
      <c r="M39" s="283"/>
      <c r="N39" s="124"/>
      <c r="O39" s="124"/>
      <c r="P39" s="124"/>
      <c r="Q39" s="283"/>
      <c r="R39" s="124"/>
      <c r="S39" s="124"/>
      <c r="T39" s="125"/>
      <c r="U39" s="124"/>
      <c r="V39" s="124"/>
      <c r="W39" s="124"/>
      <c r="X39" s="124"/>
      <c r="Y39" s="124"/>
      <c r="Z39" s="124"/>
      <c r="AA39" s="283"/>
      <c r="AB39" s="124"/>
      <c r="AC39" s="124"/>
      <c r="AD39" s="125"/>
      <c r="AE39" s="283"/>
      <c r="AF39" s="124"/>
      <c r="AG39" s="124"/>
      <c r="AH39" s="125"/>
      <c r="AI39" s="278"/>
    </row>
    <row r="40" spans="2:35" ht="15" customHeight="1" x14ac:dyDescent="0.25">
      <c r="G40" s="283"/>
      <c r="H40" s="124"/>
      <c r="I40" s="124"/>
      <c r="J40" s="124"/>
      <c r="K40" s="124"/>
      <c r="L40" s="124"/>
      <c r="M40" s="283"/>
      <c r="N40" s="124"/>
      <c r="O40" s="124"/>
      <c r="P40" s="124"/>
      <c r="Q40" s="283"/>
      <c r="R40" s="124"/>
      <c r="S40" s="124"/>
      <c r="T40" s="125"/>
      <c r="U40" s="124"/>
      <c r="V40" s="124"/>
      <c r="W40" s="124"/>
      <c r="X40" s="124"/>
      <c r="Y40" s="124"/>
      <c r="Z40" s="124"/>
      <c r="AA40" s="283"/>
      <c r="AB40" s="124"/>
      <c r="AC40" s="124"/>
      <c r="AD40" s="125"/>
      <c r="AE40" s="283"/>
      <c r="AF40" s="124"/>
      <c r="AG40" s="124"/>
      <c r="AH40" s="125"/>
      <c r="AI40" s="278"/>
    </row>
    <row r="41" spans="2:35" ht="15" customHeight="1" x14ac:dyDescent="0.25">
      <c r="G41" s="283"/>
      <c r="H41" s="124"/>
      <c r="I41" s="124"/>
      <c r="J41" s="124"/>
      <c r="K41" s="124"/>
      <c r="L41" s="124"/>
      <c r="M41" s="283"/>
      <c r="N41" s="124"/>
      <c r="O41" s="124"/>
      <c r="P41" s="124"/>
      <c r="Q41" s="283"/>
      <c r="R41" s="124"/>
      <c r="S41" s="124"/>
      <c r="T41" s="125"/>
      <c r="U41" s="124"/>
      <c r="V41" s="124"/>
      <c r="W41" s="124"/>
      <c r="X41" s="124"/>
      <c r="Y41" s="124"/>
      <c r="Z41" s="124"/>
      <c r="AA41" s="283"/>
      <c r="AB41" s="124"/>
      <c r="AC41" s="124"/>
      <c r="AD41" s="125"/>
      <c r="AE41" s="283"/>
      <c r="AF41" s="124"/>
      <c r="AG41" s="124"/>
      <c r="AH41" s="125"/>
      <c r="AI41" s="278"/>
    </row>
    <row r="42" spans="2:35" ht="15" customHeight="1" x14ac:dyDescent="0.25">
      <c r="G42" s="283"/>
      <c r="H42" s="124"/>
      <c r="I42" s="124"/>
      <c r="J42" s="124"/>
      <c r="K42" s="124"/>
      <c r="L42" s="124"/>
      <c r="M42" s="283"/>
      <c r="N42" s="124"/>
      <c r="O42" s="124"/>
      <c r="P42" s="124"/>
      <c r="Q42" s="283"/>
      <c r="R42" s="124"/>
      <c r="S42" s="124"/>
      <c r="T42" s="125"/>
      <c r="U42" s="124"/>
      <c r="V42" s="124"/>
      <c r="W42" s="124"/>
      <c r="X42" s="124"/>
      <c r="Y42" s="124"/>
      <c r="Z42" s="124"/>
      <c r="AA42" s="283"/>
      <c r="AB42" s="124"/>
      <c r="AC42" s="124"/>
      <c r="AD42" s="125"/>
      <c r="AE42" s="283"/>
      <c r="AF42" s="124"/>
      <c r="AG42" s="124"/>
      <c r="AH42" s="125"/>
      <c r="AI42" s="278"/>
    </row>
    <row r="43" spans="2:35" ht="15" customHeight="1" x14ac:dyDescent="0.25">
      <c r="G43" s="283"/>
      <c r="H43" s="124"/>
      <c r="I43" s="124"/>
      <c r="J43" s="124"/>
      <c r="K43" s="124"/>
      <c r="L43" s="124"/>
      <c r="M43" s="283"/>
      <c r="N43" s="124"/>
      <c r="O43" s="124"/>
      <c r="P43" s="124"/>
      <c r="Q43" s="283"/>
      <c r="R43" s="124"/>
      <c r="S43" s="124"/>
      <c r="T43" s="125"/>
      <c r="U43" s="124"/>
      <c r="V43" s="124"/>
      <c r="W43" s="124"/>
      <c r="X43" s="124"/>
      <c r="Y43" s="124"/>
      <c r="Z43" s="124"/>
      <c r="AA43" s="283"/>
      <c r="AB43" s="124"/>
      <c r="AC43" s="124"/>
      <c r="AD43" s="125"/>
      <c r="AE43" s="283"/>
      <c r="AF43" s="124"/>
      <c r="AG43" s="124"/>
      <c r="AH43" s="125"/>
      <c r="AI43" s="278"/>
    </row>
    <row r="44" spans="2:35" ht="15" customHeight="1" x14ac:dyDescent="0.25">
      <c r="G44" s="283"/>
      <c r="H44" s="124"/>
      <c r="I44" s="124"/>
      <c r="J44" s="124"/>
      <c r="K44" s="124"/>
      <c r="L44" s="124"/>
      <c r="M44" s="283"/>
      <c r="N44" s="124"/>
      <c r="O44" s="124"/>
      <c r="P44" s="124"/>
      <c r="Q44" s="283"/>
      <c r="R44" s="124"/>
      <c r="S44" s="124"/>
      <c r="T44" s="125"/>
      <c r="U44" s="124"/>
      <c r="V44" s="124"/>
      <c r="W44" s="124"/>
      <c r="X44" s="124"/>
      <c r="Y44" s="124"/>
      <c r="Z44" s="124"/>
      <c r="AA44" s="283"/>
      <c r="AB44" s="124"/>
      <c r="AC44" s="124"/>
      <c r="AD44" s="125"/>
      <c r="AE44" s="283"/>
      <c r="AF44" s="124"/>
      <c r="AG44" s="124"/>
      <c r="AH44" s="125"/>
      <c r="AI44" s="278"/>
    </row>
    <row r="45" spans="2:35" ht="15" customHeight="1" x14ac:dyDescent="0.25">
      <c r="G45" s="283"/>
      <c r="H45" s="124"/>
      <c r="I45" s="124"/>
      <c r="J45" s="124"/>
      <c r="K45" s="124"/>
      <c r="L45" s="124"/>
      <c r="M45" s="283"/>
      <c r="N45" s="124"/>
      <c r="O45" s="124"/>
      <c r="P45" s="124"/>
      <c r="Q45" s="283"/>
      <c r="R45" s="124"/>
      <c r="S45" s="124"/>
      <c r="T45" s="125"/>
      <c r="U45" s="124"/>
      <c r="V45" s="124"/>
      <c r="W45" s="124"/>
      <c r="X45" s="124"/>
      <c r="Y45" s="124"/>
      <c r="Z45" s="124"/>
      <c r="AA45" s="283"/>
      <c r="AB45" s="124"/>
      <c r="AC45" s="124"/>
      <c r="AD45" s="125"/>
      <c r="AE45" s="283"/>
      <c r="AF45" s="124"/>
      <c r="AG45" s="124"/>
      <c r="AH45" s="125"/>
      <c r="AI45" s="278"/>
    </row>
    <row r="46" spans="2:35" ht="15" customHeight="1" x14ac:dyDescent="0.25">
      <c r="G46" s="283"/>
      <c r="H46" s="124"/>
      <c r="I46" s="124"/>
      <c r="J46" s="124"/>
      <c r="K46" s="124"/>
      <c r="L46" s="124"/>
      <c r="M46" s="283"/>
      <c r="N46" s="124"/>
      <c r="O46" s="124"/>
      <c r="P46" s="124"/>
      <c r="Q46" s="283"/>
      <c r="R46" s="124"/>
      <c r="S46" s="124"/>
      <c r="T46" s="125"/>
      <c r="U46" s="124"/>
      <c r="V46" s="124"/>
      <c r="W46" s="124"/>
      <c r="X46" s="124"/>
      <c r="Y46" s="124"/>
      <c r="Z46" s="124"/>
      <c r="AA46" s="283"/>
      <c r="AB46" s="124"/>
      <c r="AC46" s="124"/>
      <c r="AD46" s="125"/>
      <c r="AE46" s="283"/>
      <c r="AF46" s="124"/>
      <c r="AG46" s="124"/>
      <c r="AH46" s="125"/>
      <c r="AI46" s="278"/>
    </row>
    <row r="47" spans="2:35" ht="15" customHeight="1" x14ac:dyDescent="0.25">
      <c r="G47" s="283"/>
      <c r="H47" s="124"/>
      <c r="I47" s="124"/>
      <c r="J47" s="124"/>
      <c r="K47" s="124"/>
      <c r="L47" s="124"/>
      <c r="M47" s="283"/>
      <c r="N47" s="124"/>
      <c r="O47" s="124"/>
      <c r="P47" s="124"/>
      <c r="Q47" s="283"/>
      <c r="R47" s="124"/>
      <c r="S47" s="124"/>
      <c r="T47" s="125"/>
      <c r="U47" s="124"/>
      <c r="V47" s="124"/>
      <c r="W47" s="124"/>
      <c r="X47" s="124"/>
      <c r="Y47" s="124"/>
      <c r="Z47" s="124"/>
      <c r="AA47" s="283"/>
      <c r="AB47" s="124"/>
      <c r="AC47" s="124"/>
      <c r="AD47" s="125"/>
      <c r="AE47" s="283"/>
      <c r="AF47" s="124"/>
      <c r="AG47" s="124"/>
      <c r="AH47" s="125"/>
      <c r="AI47" s="278"/>
    </row>
    <row r="48" spans="2:35" ht="15" customHeight="1" x14ac:dyDescent="0.25">
      <c r="G48" s="283"/>
      <c r="H48" s="124"/>
      <c r="I48" s="124"/>
      <c r="J48" s="124"/>
      <c r="K48" s="124"/>
      <c r="L48" s="124"/>
      <c r="M48" s="283"/>
      <c r="N48" s="124"/>
      <c r="O48" s="124"/>
      <c r="P48" s="124"/>
      <c r="Q48" s="283"/>
      <c r="R48" s="124"/>
      <c r="S48" s="124"/>
      <c r="T48" s="125"/>
      <c r="U48" s="124"/>
      <c r="V48" s="124"/>
      <c r="W48" s="124"/>
      <c r="X48" s="124"/>
      <c r="Y48" s="124"/>
      <c r="Z48" s="124"/>
      <c r="AA48" s="283"/>
      <c r="AB48" s="124"/>
      <c r="AC48" s="124"/>
      <c r="AD48" s="125"/>
      <c r="AE48" s="283"/>
      <c r="AF48" s="124"/>
      <c r="AG48" s="124"/>
      <c r="AH48" s="125"/>
      <c r="AI48" s="278"/>
    </row>
    <row r="49" spans="7:35" x14ac:dyDescent="0.25">
      <c r="G49" s="283"/>
      <c r="H49" s="124"/>
      <c r="I49" s="124"/>
      <c r="J49" s="124"/>
      <c r="K49" s="124"/>
      <c r="L49" s="124"/>
      <c r="M49" s="283"/>
      <c r="N49" s="124"/>
      <c r="O49" s="124"/>
      <c r="P49" s="124"/>
      <c r="Q49" s="283"/>
      <c r="R49" s="124"/>
      <c r="S49" s="124"/>
      <c r="T49" s="125"/>
      <c r="U49" s="124"/>
      <c r="V49" s="124"/>
      <c r="W49" s="124"/>
      <c r="X49" s="124"/>
      <c r="Y49" s="124"/>
      <c r="Z49" s="124"/>
      <c r="AA49" s="283"/>
      <c r="AB49" s="124"/>
      <c r="AC49" s="124"/>
      <c r="AD49" s="125"/>
      <c r="AE49" s="283"/>
      <c r="AF49" s="124"/>
      <c r="AG49" s="124"/>
      <c r="AH49" s="125"/>
      <c r="AI49" s="278"/>
    </row>
    <row r="50" spans="7:35" x14ac:dyDescent="0.25">
      <c r="G50" s="285"/>
      <c r="H50" s="190"/>
      <c r="I50" s="190"/>
      <c r="J50" s="190"/>
      <c r="K50" s="190"/>
      <c r="L50" s="190"/>
      <c r="M50" s="285"/>
      <c r="N50" s="190"/>
      <c r="O50" s="190"/>
      <c r="P50" s="190"/>
      <c r="Q50" s="285"/>
      <c r="R50" s="190"/>
      <c r="S50" s="190"/>
      <c r="T50" s="243"/>
      <c r="U50" s="190"/>
      <c r="V50" s="190"/>
      <c r="W50" s="190"/>
      <c r="X50" s="190"/>
      <c r="Y50" s="190"/>
      <c r="Z50" s="190"/>
      <c r="AA50" s="285"/>
      <c r="AB50" s="190"/>
      <c r="AC50" s="190"/>
      <c r="AD50" s="243"/>
      <c r="AE50" s="285"/>
      <c r="AF50" s="190"/>
      <c r="AG50" s="190"/>
      <c r="AH50" s="243"/>
      <c r="AI50" s="278"/>
    </row>
    <row r="51" spans="7:35" x14ac:dyDescent="0.25">
      <c r="G51" s="3"/>
      <c r="H51" s="55"/>
      <c r="I51" s="55"/>
      <c r="J51" s="55"/>
      <c r="K51" s="55"/>
      <c r="L51" s="288" t="s">
        <v>1705</v>
      </c>
      <c r="M51" s="55">
        <f>'MAIN LEVEL'!Z75</f>
        <v>0</v>
      </c>
    </row>
  </sheetData>
  <mergeCells count="65">
    <mergeCell ref="H23:R23"/>
    <mergeCell ref="U33:AA33"/>
    <mergeCell ref="U24:AA24"/>
    <mergeCell ref="H26:R26"/>
    <mergeCell ref="S16:T16"/>
    <mergeCell ref="U18:AA18"/>
    <mergeCell ref="U19:AA19"/>
    <mergeCell ref="U32:AA32"/>
    <mergeCell ref="U28:AA28"/>
    <mergeCell ref="H25:R25"/>
    <mergeCell ref="G9:T11"/>
    <mergeCell ref="G37:L37"/>
    <mergeCell ref="H20:R20"/>
    <mergeCell ref="B6:E6"/>
    <mergeCell ref="B30:E30"/>
    <mergeCell ref="B15:E15"/>
    <mergeCell ref="B36:E36"/>
    <mergeCell ref="B32:E32"/>
    <mergeCell ref="H28:R28"/>
    <mergeCell ref="H27:R27"/>
    <mergeCell ref="S30:T30"/>
    <mergeCell ref="B8:E8"/>
    <mergeCell ref="S17:T29"/>
    <mergeCell ref="H18:R18"/>
    <mergeCell ref="B13:E13"/>
    <mergeCell ref="H24:R24"/>
    <mergeCell ref="AA38:AD38"/>
    <mergeCell ref="Q37:T37"/>
    <mergeCell ref="U38:Z38"/>
    <mergeCell ref="U27:AA27"/>
    <mergeCell ref="U30:AA30"/>
    <mergeCell ref="AA37:AD37"/>
    <mergeCell ref="Q38:T38"/>
    <mergeCell ref="B4:E4"/>
    <mergeCell ref="U26:AA26"/>
    <mergeCell ref="U22:AA22"/>
    <mergeCell ref="B16:E16"/>
    <mergeCell ref="H21:R21"/>
    <mergeCell ref="H17:R17"/>
    <mergeCell ref="B12:E12"/>
    <mergeCell ref="H16:R16"/>
    <mergeCell ref="U17:AA17"/>
    <mergeCell ref="H19:R19"/>
    <mergeCell ref="H22:R22"/>
    <mergeCell ref="U25:AA25"/>
    <mergeCell ref="B14:E14"/>
    <mergeCell ref="U16:AA16"/>
    <mergeCell ref="B17:E17"/>
    <mergeCell ref="G7:AH7"/>
    <mergeCell ref="G13:AH13"/>
    <mergeCell ref="AE38:AH38"/>
    <mergeCell ref="U21:AA21"/>
    <mergeCell ref="B10:E10"/>
    <mergeCell ref="B28:E28"/>
    <mergeCell ref="M37:P37"/>
    <mergeCell ref="G38:L38"/>
    <mergeCell ref="B34:E34"/>
    <mergeCell ref="AE37:AH37"/>
    <mergeCell ref="U37:Z37"/>
    <mergeCell ref="M38:P38"/>
    <mergeCell ref="U20:AA20"/>
    <mergeCell ref="U29:AA29"/>
    <mergeCell ref="G36:T36"/>
    <mergeCell ref="U23:AA23"/>
    <mergeCell ref="U36:AH36"/>
  </mergeCells>
  <hyperlinks>
    <hyperlink ref="B4" location="PANDUAN!A1" display="PANDUAN" xr:uid="{00000000-0004-0000-3C01-000000000000}"/>
    <hyperlink ref="B6" location="'EWS DIRECTORY'!A1" display="EWS DIRECTORY" xr:uid="{00000000-0004-0000-3C01-000001000000}"/>
    <hyperlink ref="B8" location="'DATA PEMICU'!A1" display="DATA PEMICU" xr:uid="{00000000-0004-0000-3C01-000002000000}"/>
    <hyperlink ref="B10" location="'DATA PENGUJI'!A1" display="DATA PENGUJI" xr:uid="{00000000-0004-0000-3C01-000003000000}"/>
    <hyperlink ref="B12" location="'MAIN LEVEL'!A1" display="MAIN LEVEL" xr:uid="{00000000-0004-0000-3C01-000004000000}"/>
  </hyperlinks>
  <pageMargins left="0.70866141732283472" right="0.17" top="0.74803149606299213" bottom="0.74803149606299213" header="0.31496062992125978" footer="0.31496062992125978"/>
  <pageSetup paperSize="9" scale="76" orientation="portrait"/>
</worksheet>
</file>

<file path=xl/worksheets/sheet3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1-000000000000}">
  <sheetPr codeName="Sheet143">
    <tabColor theme="4" tint="-0.249977111117893"/>
  </sheetPr>
  <dimension ref="A1:DG78"/>
  <sheetViews>
    <sheetView topLeftCell="B21"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7" width="4.109375" customWidth="1"/>
    <col min="8" max="9" width="3.5546875" customWidth="1"/>
    <col min="10" max="10" width="2.6640625" customWidth="1"/>
    <col min="11" max="16" width="3.5546875" customWidth="1"/>
    <col min="17" max="18" width="2.6640625" customWidth="1"/>
    <col min="19" max="19" width="4.5546875" customWidth="1"/>
    <col min="20" max="102" width="3.5546875" customWidth="1"/>
  </cols>
  <sheetData>
    <row r="1" spans="1:111" ht="14.25" customHeight="1" x14ac:dyDescent="0.25">
      <c r="G1" s="178"/>
      <c r="AL1" s="110"/>
      <c r="AM1" s="110"/>
      <c r="AN1" s="110"/>
      <c r="AO1" s="110"/>
      <c r="AP1" s="110"/>
      <c r="AQ1" s="110"/>
      <c r="AR1" s="110"/>
      <c r="AS1" s="110"/>
      <c r="AT1" s="110"/>
      <c r="AU1" s="110"/>
      <c r="AV1" s="110"/>
      <c r="AW1" s="110"/>
      <c r="AX1" s="110"/>
      <c r="AY1" s="110"/>
      <c r="AZ1" s="110"/>
      <c r="BA1" s="110"/>
      <c r="BB1" s="110"/>
      <c r="BC1" s="110"/>
      <c r="BD1" s="110"/>
      <c r="BE1" s="110"/>
      <c r="BF1" s="110"/>
      <c r="BG1" s="110"/>
      <c r="BH1" s="110"/>
      <c r="BI1" s="110"/>
      <c r="BJ1" s="110"/>
      <c r="BK1" s="110"/>
      <c r="BL1" s="110"/>
      <c r="BM1" s="110"/>
      <c r="BN1" s="110"/>
      <c r="BO1" s="110"/>
      <c r="BP1" s="110"/>
      <c r="BQ1" s="110"/>
      <c r="BR1" s="110"/>
      <c r="BS1" s="110"/>
      <c r="BT1" s="110"/>
      <c r="BU1" s="110"/>
      <c r="BV1" s="110"/>
      <c r="BW1" s="110"/>
      <c r="BX1" s="110"/>
      <c r="BY1" s="110"/>
      <c r="BZ1" s="110"/>
      <c r="CA1" s="110"/>
      <c r="CB1" s="110"/>
      <c r="CC1" s="110"/>
      <c r="CD1" s="110"/>
      <c r="CE1" s="110"/>
      <c r="CF1" s="110"/>
      <c r="CG1" s="110"/>
      <c r="CH1" s="110"/>
      <c r="CI1" s="110"/>
      <c r="CJ1" s="110"/>
      <c r="CK1" s="110"/>
      <c r="CL1" s="110"/>
      <c r="CM1" s="110"/>
      <c r="CN1" s="110"/>
      <c r="CO1" s="110"/>
      <c r="CP1" s="110"/>
      <c r="CQ1" s="110"/>
      <c r="CR1" s="110"/>
      <c r="CS1" s="110"/>
      <c r="CT1" s="110"/>
      <c r="CU1" s="110"/>
      <c r="CV1" s="110"/>
      <c r="CW1" s="110"/>
      <c r="CX1" s="110"/>
    </row>
    <row r="2" spans="1:111" ht="14.25" customHeight="1" x14ac:dyDescent="0.25">
      <c r="G2" t="s">
        <v>1674</v>
      </c>
      <c r="AL2" s="110"/>
      <c r="AM2" s="110"/>
      <c r="AN2" s="110"/>
      <c r="AO2" s="110"/>
      <c r="AP2" s="110"/>
      <c r="AQ2" s="110"/>
      <c r="AR2" s="110"/>
      <c r="AS2" s="110"/>
      <c r="AT2" s="110"/>
      <c r="AU2" s="110"/>
      <c r="AV2" s="110"/>
      <c r="AW2" s="110"/>
      <c r="AX2" s="110"/>
      <c r="AY2" s="110"/>
      <c r="AZ2" s="110"/>
      <c r="BA2" s="110"/>
      <c r="BB2" s="110"/>
      <c r="BC2" s="110"/>
      <c r="BD2" s="110"/>
      <c r="BE2" s="110"/>
      <c r="BF2" s="110"/>
      <c r="BG2" s="110"/>
      <c r="BH2" s="110"/>
      <c r="BI2" s="110"/>
      <c r="BJ2" s="110"/>
      <c r="BK2" s="110"/>
      <c r="BL2" s="110"/>
      <c r="BM2" s="110"/>
      <c r="BN2" s="110"/>
      <c r="BO2" s="110"/>
      <c r="BP2" s="110"/>
      <c r="BQ2" s="110"/>
      <c r="BR2" s="110"/>
      <c r="BS2" s="110"/>
      <c r="BT2" s="110"/>
      <c r="BU2" s="110"/>
      <c r="BV2" s="110"/>
      <c r="BW2" s="110"/>
      <c r="BX2" s="110"/>
      <c r="BY2" s="110"/>
      <c r="BZ2" s="110"/>
      <c r="CA2" s="110"/>
      <c r="CB2" s="110"/>
      <c r="CC2" s="110"/>
      <c r="CD2" s="110"/>
      <c r="CE2" s="110"/>
      <c r="CF2" s="110"/>
      <c r="CG2" s="110"/>
      <c r="CH2" s="110"/>
      <c r="CI2" s="110"/>
      <c r="CJ2" s="110"/>
      <c r="CK2" s="110"/>
      <c r="CL2" s="110"/>
      <c r="CM2" s="110"/>
      <c r="CN2" s="110"/>
      <c r="CO2" s="110"/>
      <c r="CP2" s="110"/>
      <c r="CQ2" s="110"/>
      <c r="CR2" s="110"/>
      <c r="CS2" s="110"/>
      <c r="CT2" s="110"/>
      <c r="CU2" s="110"/>
      <c r="CV2" s="110"/>
      <c r="CW2" s="110"/>
      <c r="CX2" s="110"/>
    </row>
    <row r="3" spans="1:111" ht="14.25" customHeight="1" x14ac:dyDescent="0.25">
      <c r="B3" s="111"/>
      <c r="C3" s="111"/>
      <c r="D3" s="111"/>
      <c r="E3" s="111"/>
      <c r="AL3" s="110"/>
      <c r="AM3" s="110"/>
      <c r="AN3" s="110"/>
      <c r="AO3" s="110"/>
      <c r="AP3" s="110"/>
      <c r="AQ3" s="110"/>
      <c r="AR3" s="110"/>
      <c r="AS3" s="110"/>
      <c r="AT3" s="110"/>
      <c r="AU3" s="110"/>
      <c r="AV3" s="110"/>
      <c r="AW3" s="110"/>
      <c r="AX3" s="110"/>
      <c r="AY3" s="110"/>
      <c r="AZ3" s="110"/>
      <c r="BA3" s="110"/>
      <c r="BB3" s="110"/>
      <c r="BC3" s="110"/>
      <c r="BD3" s="110"/>
      <c r="BE3" s="110"/>
      <c r="BF3" s="110"/>
      <c r="BG3" s="110"/>
      <c r="BH3" s="110"/>
      <c r="BI3" s="110"/>
      <c r="BJ3" s="110"/>
      <c r="BK3" s="110"/>
      <c r="BL3" s="110"/>
      <c r="BM3" s="110"/>
      <c r="BN3" s="110"/>
      <c r="BO3" s="110"/>
      <c r="BP3" s="110"/>
      <c r="BQ3" s="110"/>
      <c r="BR3" s="110"/>
      <c r="BS3" s="110"/>
      <c r="BT3" s="110"/>
      <c r="BU3" s="110"/>
      <c r="BV3" s="110"/>
      <c r="BW3" s="110"/>
      <c r="BX3" s="110"/>
      <c r="BY3" s="110"/>
      <c r="BZ3" s="110"/>
      <c r="CA3" s="110"/>
      <c r="CB3" s="110"/>
      <c r="CC3" s="110"/>
      <c r="CD3" s="110"/>
      <c r="CE3" s="110"/>
      <c r="CF3" s="110"/>
      <c r="CG3" s="110"/>
      <c r="CH3" s="110"/>
      <c r="CI3" s="110"/>
      <c r="CJ3" s="110"/>
      <c r="CK3" s="110"/>
      <c r="CL3" s="110"/>
      <c r="CM3" s="110"/>
      <c r="CN3" s="110"/>
      <c r="CO3" s="110"/>
      <c r="CP3" s="110"/>
      <c r="CQ3" s="110"/>
      <c r="CR3" s="110"/>
      <c r="CS3" s="110"/>
      <c r="CT3" s="110"/>
      <c r="CU3" s="110"/>
      <c r="CV3" s="110"/>
      <c r="CW3" s="110"/>
      <c r="CX3" s="110"/>
    </row>
    <row r="4" spans="1:111" ht="14.25" customHeight="1" x14ac:dyDescent="0.25">
      <c r="B4" s="762" t="s">
        <v>79</v>
      </c>
      <c r="C4" s="761"/>
      <c r="D4" s="761"/>
      <c r="E4" s="761"/>
      <c r="AL4" s="110"/>
      <c r="AM4" s="110"/>
      <c r="AN4" s="110"/>
      <c r="AO4" s="110"/>
      <c r="AP4" s="110"/>
      <c r="AQ4" s="110"/>
      <c r="AR4" s="110"/>
      <c r="AS4" s="110"/>
      <c r="AT4" s="110"/>
      <c r="AU4" s="110"/>
      <c r="AV4" s="110"/>
      <c r="AW4" s="110"/>
      <c r="AX4" s="110"/>
      <c r="AY4" s="110"/>
      <c r="AZ4" s="110"/>
      <c r="BA4" s="110"/>
      <c r="BB4" s="110"/>
      <c r="BC4" s="110"/>
      <c r="BD4" s="110"/>
      <c r="BE4" s="110"/>
      <c r="BF4" s="110"/>
      <c r="BG4" s="110"/>
      <c r="BH4" s="110"/>
      <c r="BI4" s="110"/>
      <c r="BJ4" s="110"/>
      <c r="BK4" s="110"/>
      <c r="BL4" s="110"/>
      <c r="BM4" s="110"/>
      <c r="BN4" s="110"/>
      <c r="BO4" s="110"/>
      <c r="BP4" s="110"/>
      <c r="BQ4" s="110"/>
      <c r="BR4" s="110"/>
      <c r="BS4" s="110"/>
      <c r="BT4" s="110"/>
      <c r="BU4" s="110"/>
      <c r="BV4" s="110"/>
      <c r="BW4" s="110"/>
      <c r="BX4" s="110"/>
      <c r="BY4" s="110"/>
      <c r="BZ4" s="110"/>
      <c r="CA4" s="110"/>
      <c r="CB4" s="110"/>
      <c r="CC4" s="110"/>
      <c r="CD4" s="110"/>
      <c r="CE4" s="110"/>
      <c r="CF4" s="110"/>
      <c r="CG4" s="110"/>
      <c r="CH4" s="110"/>
      <c r="CI4" s="110"/>
      <c r="CJ4" s="110"/>
      <c r="CK4" s="110"/>
      <c r="CL4" s="110"/>
      <c r="CM4" s="110"/>
      <c r="CN4" s="110"/>
      <c r="CO4" s="110"/>
      <c r="CP4" s="110"/>
      <c r="CQ4" s="110"/>
      <c r="CR4" s="110"/>
      <c r="CS4" s="110"/>
      <c r="CT4" s="110"/>
      <c r="CU4" s="110"/>
      <c r="CV4" s="110"/>
      <c r="CW4" s="110"/>
      <c r="CX4" s="110"/>
    </row>
    <row r="5" spans="1:111" ht="14.25" customHeight="1" x14ac:dyDescent="0.25">
      <c r="B5" s="111"/>
      <c r="C5" s="111"/>
      <c r="D5" s="111"/>
      <c r="E5" s="111"/>
      <c r="AL5" s="110"/>
      <c r="AM5" s="110"/>
      <c r="AN5" s="110"/>
      <c r="AO5" s="110"/>
      <c r="AP5" s="110"/>
      <c r="AQ5" s="110"/>
      <c r="AR5" s="110"/>
      <c r="AS5" s="110"/>
      <c r="AT5" s="110"/>
      <c r="AU5" s="110"/>
      <c r="AV5" s="110"/>
      <c r="AW5" s="110"/>
      <c r="AX5" s="110"/>
      <c r="AY5" s="110"/>
      <c r="AZ5" s="110"/>
      <c r="BA5" s="110"/>
      <c r="BB5" s="110"/>
      <c r="BC5" s="110"/>
      <c r="BD5" s="110"/>
      <c r="BE5" s="110"/>
      <c r="BF5" s="110"/>
      <c r="BG5" s="110"/>
      <c r="BH5" s="110"/>
      <c r="BI5" s="110"/>
      <c r="BJ5" s="110"/>
      <c r="BK5" s="110"/>
      <c r="BL5" s="110"/>
      <c r="BM5" s="110"/>
      <c r="BN5" s="110"/>
      <c r="BO5" s="110"/>
      <c r="BP5" s="110"/>
      <c r="BQ5" s="110"/>
      <c r="BR5" s="110"/>
      <c r="BS5" s="110"/>
      <c r="BT5" s="110"/>
      <c r="BU5" s="110"/>
      <c r="BV5" s="110"/>
      <c r="BW5" s="110"/>
      <c r="BX5" s="110"/>
      <c r="BY5" s="110"/>
      <c r="BZ5" s="110"/>
      <c r="CA5" s="110"/>
      <c r="CB5" s="110"/>
      <c r="CC5" s="110"/>
      <c r="CD5" s="110"/>
      <c r="CE5" s="110"/>
      <c r="CF5" s="110"/>
      <c r="CG5" s="110"/>
      <c r="CH5" s="110"/>
      <c r="CI5" s="110"/>
      <c r="CJ5" s="110"/>
      <c r="CK5" s="110"/>
      <c r="CL5" s="110"/>
      <c r="CM5" s="110"/>
      <c r="CN5" s="110"/>
      <c r="CO5" s="110"/>
      <c r="CP5" s="110"/>
      <c r="CQ5" s="110"/>
      <c r="CR5" s="110"/>
      <c r="CS5" s="110"/>
      <c r="CT5" s="110"/>
      <c r="CU5" s="110"/>
      <c r="CV5" s="110"/>
      <c r="CW5" s="110"/>
      <c r="CX5" s="110"/>
    </row>
    <row r="6" spans="1:111" ht="14.25" customHeight="1" x14ac:dyDescent="0.25">
      <c r="B6" s="762" t="s">
        <v>87</v>
      </c>
      <c r="C6" s="761"/>
      <c r="D6" s="761"/>
      <c r="E6" s="761"/>
      <c r="AL6" s="110"/>
      <c r="AM6" s="110"/>
      <c r="AN6" s="110"/>
      <c r="AO6" s="110"/>
      <c r="AP6" s="110"/>
      <c r="AQ6" s="110"/>
      <c r="AR6" s="110"/>
      <c r="AS6" s="110"/>
      <c r="AT6" s="110"/>
      <c r="AU6" s="110"/>
      <c r="AV6" s="110"/>
      <c r="AW6" s="110"/>
      <c r="AX6" s="110"/>
      <c r="AY6" s="110"/>
      <c r="AZ6" s="110"/>
      <c r="BA6" s="110"/>
      <c r="BB6" s="110"/>
      <c r="BC6" s="110"/>
      <c r="BD6" s="110"/>
      <c r="BE6" s="110"/>
      <c r="BF6" s="110"/>
      <c r="BG6" s="110"/>
      <c r="BH6" s="110"/>
      <c r="BI6" s="110"/>
      <c r="BJ6" s="110"/>
      <c r="BK6" s="110"/>
      <c r="BL6" s="110"/>
      <c r="BM6" s="110"/>
      <c r="BN6" s="110"/>
      <c r="BO6" s="110"/>
      <c r="BP6" s="110"/>
      <c r="BQ6" s="110"/>
      <c r="BR6" s="110"/>
      <c r="BS6" s="110"/>
      <c r="BT6" s="110"/>
      <c r="BU6" s="110"/>
      <c r="BV6" s="110"/>
      <c r="BW6" s="110"/>
      <c r="BX6" s="110"/>
      <c r="BY6" s="110"/>
      <c r="BZ6" s="110"/>
      <c r="CA6" s="110"/>
      <c r="CB6" s="110"/>
      <c r="CC6" s="110"/>
      <c r="CD6" s="110"/>
      <c r="CE6" s="110"/>
      <c r="CF6" s="110"/>
      <c r="CG6" s="110"/>
      <c r="CH6" s="110"/>
      <c r="CI6" s="110"/>
      <c r="CJ6" s="110"/>
      <c r="CK6" s="110"/>
      <c r="CL6" s="110"/>
      <c r="CM6" s="110"/>
      <c r="CN6" s="110"/>
      <c r="CO6" s="110"/>
      <c r="CP6" s="110"/>
      <c r="CQ6" s="110"/>
      <c r="CR6" s="110"/>
      <c r="CS6" s="110"/>
      <c r="CT6" s="110"/>
      <c r="CU6" s="110"/>
      <c r="CV6" s="110"/>
      <c r="CW6" s="110"/>
      <c r="CX6" s="110"/>
    </row>
    <row r="7" spans="1:111" ht="14.25" customHeight="1" x14ac:dyDescent="0.25">
      <c r="B7" s="111"/>
      <c r="C7" s="111"/>
      <c r="D7" s="111"/>
      <c r="E7" s="111"/>
      <c r="G7" s="960"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110"/>
      <c r="AM7" s="110"/>
      <c r="AN7" s="110"/>
      <c r="AO7" s="110"/>
      <c r="AP7" s="110"/>
      <c r="AQ7" s="110"/>
      <c r="AR7" s="110"/>
      <c r="AS7" s="110"/>
      <c r="AT7" s="110"/>
      <c r="AU7" s="110"/>
      <c r="AV7" s="110"/>
      <c r="AW7" s="110"/>
      <c r="AX7" s="110"/>
      <c r="AY7" s="110"/>
      <c r="AZ7" s="110"/>
      <c r="BA7" s="110"/>
      <c r="BB7" s="110"/>
      <c r="BC7" s="110"/>
      <c r="BD7" s="110"/>
      <c r="BE7" s="110"/>
      <c r="BF7" s="110"/>
      <c r="BG7" s="110"/>
      <c r="BH7" s="110"/>
      <c r="BI7" s="110"/>
      <c r="BJ7" s="110"/>
      <c r="BK7" s="110"/>
      <c r="BL7" s="110"/>
      <c r="BM7" s="110"/>
      <c r="BN7" s="110"/>
      <c r="BO7" s="110"/>
      <c r="BP7" s="110"/>
      <c r="BQ7" s="110"/>
      <c r="BR7" s="110"/>
      <c r="BS7" s="110"/>
      <c r="BT7" s="110"/>
      <c r="BU7" s="110"/>
      <c r="BV7" s="110"/>
      <c r="BW7" s="110"/>
      <c r="BX7" s="110"/>
      <c r="BY7" s="110"/>
      <c r="BZ7" s="110"/>
      <c r="CA7" s="110"/>
      <c r="CB7" s="110"/>
      <c r="CC7" s="110"/>
      <c r="CD7" s="110"/>
      <c r="CE7" s="110"/>
      <c r="CF7" s="110"/>
      <c r="CG7" s="110"/>
      <c r="CH7" s="110"/>
      <c r="CI7" s="110"/>
      <c r="CJ7" s="110"/>
      <c r="CK7" s="110"/>
      <c r="CL7" s="110"/>
      <c r="CM7" s="110"/>
      <c r="CN7" s="110"/>
      <c r="CO7" s="110"/>
      <c r="CP7" s="110"/>
      <c r="CQ7" s="110"/>
      <c r="CR7" s="110"/>
      <c r="CS7" s="110"/>
      <c r="CT7" s="110"/>
      <c r="CU7" s="110"/>
      <c r="CV7" s="110"/>
      <c r="CW7" s="110"/>
      <c r="CX7" s="110"/>
    </row>
    <row r="8" spans="1:111" ht="14.25" customHeight="1" x14ac:dyDescent="0.25">
      <c r="B8" s="762" t="s">
        <v>94</v>
      </c>
      <c r="C8" s="761"/>
      <c r="D8" s="761"/>
      <c r="E8" s="761"/>
      <c r="AL8" s="110"/>
      <c r="AM8" s="110"/>
      <c r="AN8" s="110"/>
      <c r="AO8" s="110"/>
      <c r="AP8" s="110"/>
      <c r="AQ8" s="110"/>
      <c r="AR8" s="110"/>
      <c r="AS8" s="110"/>
      <c r="AT8" s="110"/>
      <c r="AU8" s="110"/>
      <c r="AV8" s="110"/>
      <c r="AW8" s="110"/>
      <c r="AX8" s="110"/>
      <c r="AY8" s="110"/>
      <c r="AZ8" s="110"/>
      <c r="BA8" s="110"/>
      <c r="BB8" s="110"/>
      <c r="BC8" s="110"/>
      <c r="BD8" s="110"/>
      <c r="BE8" s="110"/>
      <c r="BF8" s="110"/>
      <c r="BG8" s="110"/>
      <c r="BH8" s="110"/>
      <c r="BI8" s="110"/>
      <c r="BJ8" s="110"/>
      <c r="BK8" s="110"/>
      <c r="BL8" s="110"/>
      <c r="BM8" s="110"/>
      <c r="BN8" s="110"/>
      <c r="BO8" s="110"/>
      <c r="BP8" s="110"/>
      <c r="BQ8" s="110"/>
      <c r="BR8" s="110"/>
      <c r="BS8" s="110"/>
      <c r="BT8" s="110"/>
      <c r="BU8" s="110"/>
      <c r="BV8" s="110"/>
      <c r="BW8" s="110"/>
      <c r="BX8" s="110"/>
      <c r="BY8" s="110"/>
      <c r="BZ8" s="110"/>
      <c r="CA8" s="110"/>
      <c r="CB8" s="110"/>
      <c r="CC8" s="110"/>
      <c r="CD8" s="110"/>
      <c r="CE8" s="110"/>
      <c r="CF8" s="110"/>
      <c r="CG8" s="110"/>
      <c r="CH8" s="110"/>
      <c r="CI8" s="110"/>
      <c r="CJ8" s="110"/>
      <c r="CK8" s="110"/>
      <c r="CL8" s="110"/>
      <c r="CM8" s="110"/>
      <c r="CN8" s="110"/>
      <c r="CO8" s="110"/>
      <c r="CP8" s="110"/>
      <c r="CQ8" s="110"/>
      <c r="CR8" s="110"/>
      <c r="CS8" s="110"/>
      <c r="CT8" s="110"/>
      <c r="CU8" s="110"/>
      <c r="CV8" s="110"/>
      <c r="CW8" s="110"/>
      <c r="CX8" s="110"/>
    </row>
    <row r="9" spans="1:111" ht="14.25" customHeight="1" x14ac:dyDescent="0.25">
      <c r="B9" s="111"/>
      <c r="C9" s="111"/>
      <c r="D9" s="111"/>
      <c r="E9" s="111"/>
      <c r="G9" s="961" t="str">
        <f>"Pengujian "&amp;'M-2'!G9</f>
        <v>Pengujian PPh Pasal 25</v>
      </c>
      <c r="H9" s="789"/>
      <c r="I9" s="789"/>
      <c r="J9" s="789"/>
      <c r="K9" s="789"/>
      <c r="L9" s="789"/>
      <c r="M9" s="789"/>
      <c r="N9" s="789"/>
      <c r="O9" s="789"/>
      <c r="P9" s="789"/>
      <c r="Q9" s="789"/>
      <c r="R9" s="789"/>
      <c r="S9" s="789"/>
      <c r="T9" s="789"/>
      <c r="U9" s="789"/>
      <c r="V9" s="789"/>
      <c r="W9" s="789"/>
      <c r="X9" s="789"/>
      <c r="Y9" s="789"/>
      <c r="Z9" s="790"/>
      <c r="AA9" s="179" t="s">
        <v>796</v>
      </c>
      <c r="AB9" s="180"/>
      <c r="AC9" s="180"/>
      <c r="AD9" s="180"/>
      <c r="AE9" s="180"/>
      <c r="AF9" s="180" t="s">
        <v>1678</v>
      </c>
      <c r="AG9" s="182" t="e">
        <f>NAMA_WP</f>
        <v>#N/A</v>
      </c>
      <c r="AH9" s="180"/>
      <c r="AI9" s="180"/>
      <c r="AJ9" s="180"/>
      <c r="AK9" s="180"/>
      <c r="AL9" s="180"/>
      <c r="AM9" s="180"/>
      <c r="AN9" s="180"/>
      <c r="AO9" s="180"/>
      <c r="AP9" s="180"/>
      <c r="AQ9" s="180"/>
      <c r="AR9" s="180"/>
      <c r="AS9" s="180"/>
      <c r="AT9" s="183"/>
      <c r="AU9" s="110"/>
      <c r="AV9" s="110"/>
      <c r="AW9" s="110"/>
      <c r="AX9" s="110"/>
      <c r="AY9" s="110"/>
      <c r="AZ9" s="110"/>
      <c r="BA9" s="110"/>
      <c r="BB9" s="110"/>
      <c r="BC9" s="110"/>
      <c r="BD9" s="110"/>
      <c r="BE9" s="110"/>
      <c r="BF9" s="110"/>
      <c r="BG9" s="110"/>
      <c r="BH9" s="110"/>
      <c r="BI9" s="110"/>
      <c r="BJ9" s="110"/>
      <c r="BK9" s="110"/>
      <c r="BL9" s="110"/>
      <c r="BM9" s="110"/>
      <c r="BN9" s="110"/>
      <c r="BO9" s="110"/>
      <c r="BP9" s="110"/>
      <c r="BQ9" s="110"/>
      <c r="BR9" s="110"/>
      <c r="BS9" s="110"/>
      <c r="BT9" s="110"/>
      <c r="BU9" s="110"/>
      <c r="BV9" s="110"/>
      <c r="BW9" s="110"/>
      <c r="BX9" s="110"/>
      <c r="BY9" s="110"/>
      <c r="BZ9" s="110"/>
      <c r="CA9" s="110"/>
      <c r="CB9" s="110"/>
      <c r="CC9" s="110"/>
      <c r="CD9" s="110"/>
      <c r="CE9" s="110"/>
      <c r="CF9" s="110"/>
      <c r="CG9" s="110"/>
      <c r="CH9" s="110"/>
      <c r="CI9" s="110"/>
      <c r="CJ9" s="110"/>
      <c r="CK9" s="110"/>
      <c r="CL9" s="110"/>
      <c r="CM9" s="110"/>
      <c r="CN9" s="110"/>
      <c r="CO9" s="110"/>
      <c r="CP9" s="110"/>
      <c r="CQ9" s="110"/>
      <c r="CR9" s="110"/>
      <c r="CS9" s="110"/>
      <c r="CT9" s="110"/>
      <c r="CU9" s="110"/>
      <c r="CV9" s="110"/>
      <c r="CW9" s="110"/>
      <c r="CX9" s="110"/>
      <c r="CY9" s="110"/>
      <c r="CZ9" s="110"/>
      <c r="DA9" s="110"/>
      <c r="DB9" s="110"/>
      <c r="DC9" s="110"/>
      <c r="DD9" s="110"/>
      <c r="DE9" s="110"/>
      <c r="DF9" s="110"/>
      <c r="DG9" s="110"/>
    </row>
    <row r="10" spans="1:111" ht="14.25" customHeight="1" x14ac:dyDescent="0.25">
      <c r="B10" s="762" t="s">
        <v>101</v>
      </c>
      <c r="C10" s="761"/>
      <c r="D10" s="761"/>
      <c r="E10" s="761"/>
      <c r="G10" s="804"/>
      <c r="H10" s="940"/>
      <c r="I10" s="940"/>
      <c r="J10" s="940"/>
      <c r="K10" s="940"/>
      <c r="L10" s="940"/>
      <c r="M10" s="940"/>
      <c r="N10" s="940"/>
      <c r="O10" s="940"/>
      <c r="P10" s="940"/>
      <c r="Q10" s="940"/>
      <c r="R10" s="940"/>
      <c r="S10" s="940"/>
      <c r="T10" s="940"/>
      <c r="U10" s="940"/>
      <c r="V10" s="940"/>
      <c r="W10" s="940"/>
      <c r="X10" s="940"/>
      <c r="Y10" s="940"/>
      <c r="Z10" s="805"/>
      <c r="AA10" s="184" t="s">
        <v>1401</v>
      </c>
      <c r="AF10" t="s">
        <v>1678</v>
      </c>
      <c r="AG10" s="124" t="e">
        <f>NPWP</f>
        <v>#N/A</v>
      </c>
      <c r="AT10" s="186"/>
      <c r="AU10" s="110"/>
      <c r="AV10" s="110"/>
      <c r="AW10" s="110"/>
      <c r="AX10" s="110"/>
      <c r="AY10" s="110"/>
      <c r="AZ10" s="110"/>
      <c r="BA10" s="110"/>
      <c r="BB10" s="110"/>
      <c r="BC10" s="110"/>
      <c r="BD10" s="110"/>
      <c r="BE10" s="110"/>
      <c r="BF10" s="110"/>
      <c r="BG10" s="110"/>
      <c r="BH10" s="110"/>
      <c r="BI10" s="110"/>
      <c r="BJ10" s="110"/>
      <c r="BK10" s="110"/>
      <c r="BL10" s="110"/>
      <c r="BM10" s="110"/>
      <c r="BN10" s="110"/>
      <c r="BO10" s="110"/>
      <c r="BP10" s="110"/>
      <c r="BQ10" s="110"/>
      <c r="BR10" s="110"/>
      <c r="BS10" s="110"/>
      <c r="BT10" s="110"/>
      <c r="BU10" s="110"/>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c r="CY10" s="110"/>
      <c r="CZ10" s="110"/>
      <c r="DA10" s="110"/>
      <c r="DB10" s="110"/>
      <c r="DC10" s="110"/>
      <c r="DD10" s="110"/>
      <c r="DE10" s="110"/>
      <c r="DF10" s="110"/>
      <c r="DG10" s="110"/>
    </row>
    <row r="11" spans="1:111" ht="14.25" customHeight="1" x14ac:dyDescent="0.25">
      <c r="G11" s="806"/>
      <c r="H11" s="794"/>
      <c r="I11" s="794"/>
      <c r="J11" s="794"/>
      <c r="K11" s="794"/>
      <c r="L11" s="794"/>
      <c r="M11" s="794"/>
      <c r="N11" s="794"/>
      <c r="O11" s="794"/>
      <c r="P11" s="794"/>
      <c r="Q11" s="794"/>
      <c r="R11" s="794"/>
      <c r="S11" s="794"/>
      <c r="T11" s="794"/>
      <c r="U11" s="794"/>
      <c r="V11" s="794"/>
      <c r="W11" s="794"/>
      <c r="X11" s="794"/>
      <c r="Y11" s="794"/>
      <c r="Z11" s="807"/>
      <c r="AA11" s="187" t="s">
        <v>1679</v>
      </c>
      <c r="AB11" s="188"/>
      <c r="AC11" s="188"/>
      <c r="AD11" s="188"/>
      <c r="AE11" s="188"/>
      <c r="AF11" s="188" t="s">
        <v>1678</v>
      </c>
      <c r="AG11" s="190" t="e">
        <f>ID_MS_TH_PJK</f>
        <v>#N/A</v>
      </c>
      <c r="AH11" s="188"/>
      <c r="AI11" s="188"/>
      <c r="AJ11" s="188"/>
      <c r="AK11" s="188"/>
      <c r="AL11" s="188"/>
      <c r="AM11" s="188"/>
      <c r="AN11" s="188"/>
      <c r="AO11" s="188"/>
      <c r="AP11" s="188"/>
      <c r="AQ11" s="188"/>
      <c r="AR11" s="188"/>
      <c r="AS11" s="188"/>
      <c r="AT11" s="191"/>
      <c r="AU11" s="110"/>
      <c r="AV11" s="110"/>
      <c r="AW11" s="110"/>
      <c r="AX11" s="110"/>
      <c r="AY11" s="110"/>
      <c r="AZ11" s="110"/>
      <c r="BA11" s="110"/>
      <c r="BB11" s="110"/>
      <c r="BC11" s="110"/>
      <c r="BD11" s="110"/>
      <c r="BE11" s="110"/>
      <c r="BF11" s="110"/>
      <c r="BG11" s="110"/>
      <c r="BH11" s="110"/>
      <c r="BI11" s="110"/>
      <c r="BJ11" s="110"/>
      <c r="BK11" s="110"/>
      <c r="BL11" s="110"/>
      <c r="BM11" s="110"/>
      <c r="BN11" s="110"/>
      <c r="BO11" s="110"/>
      <c r="BP11" s="110"/>
      <c r="BQ11" s="110"/>
      <c r="BR11" s="110"/>
      <c r="BS11" s="110"/>
      <c r="BT11" s="110"/>
      <c r="BU11" s="11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c r="CY11" s="110"/>
      <c r="CZ11" s="110"/>
      <c r="DA11" s="110"/>
      <c r="DB11" s="110"/>
      <c r="DC11" s="110"/>
      <c r="DD11" s="110"/>
      <c r="DE11" s="110"/>
      <c r="DF11" s="110"/>
      <c r="DG11" s="110"/>
    </row>
    <row r="12" spans="1:111" ht="14.25" customHeight="1" x14ac:dyDescent="0.25">
      <c r="B12" s="762" t="s">
        <v>106</v>
      </c>
      <c r="C12" s="761"/>
      <c r="D12" s="761"/>
      <c r="E12" s="761"/>
      <c r="AL12" s="110"/>
      <c r="AM12" s="110"/>
      <c r="AN12" s="110"/>
      <c r="AO12" s="110"/>
      <c r="AP12" s="110"/>
      <c r="AQ12" s="110"/>
      <c r="AR12" s="110"/>
      <c r="AS12" s="110"/>
      <c r="AT12" s="110"/>
      <c r="AU12" s="110"/>
      <c r="AV12" s="110"/>
      <c r="AW12" s="110"/>
      <c r="AX12" s="110"/>
      <c r="AY12" s="110"/>
      <c r="AZ12" s="110"/>
      <c r="BA12" s="110"/>
      <c r="BB12" s="110"/>
      <c r="BC12" s="110"/>
      <c r="BD12" s="110"/>
      <c r="BE12" s="110"/>
      <c r="BF12" s="110"/>
      <c r="BG12" s="110"/>
      <c r="BH12" s="110"/>
      <c r="BI12" s="110"/>
      <c r="BJ12" s="110"/>
      <c r="BK12" s="110"/>
      <c r="BL12" s="110"/>
      <c r="BM12" s="110"/>
      <c r="BN12" s="110"/>
      <c r="BO12" s="110"/>
      <c r="BP12" s="110"/>
      <c r="BQ12" s="110"/>
      <c r="BR12" s="110"/>
      <c r="BS12" s="110"/>
      <c r="BT12" s="110"/>
      <c r="BU12" s="110"/>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row>
    <row r="13" spans="1:111" ht="14.25" customHeight="1" x14ac:dyDescent="0.25">
      <c r="B13" s="962" t="str">
        <f>HYPERLINK("#'"&amp;'EWS DIRECTORY'!$J$316&amp;"'!A1",'EWS DIRECTORY'!$J$316)</f>
        <v>M-2</v>
      </c>
      <c r="C13" s="761"/>
      <c r="D13" s="761"/>
      <c r="E13" s="761"/>
      <c r="G13" t="s">
        <v>1775</v>
      </c>
      <c r="AL13" s="110"/>
      <c r="AM13" s="110"/>
      <c r="AN13" s="110"/>
      <c r="AO13" s="110"/>
      <c r="AP13" s="110"/>
      <c r="AQ13" s="110"/>
      <c r="AR13" s="110"/>
      <c r="AS13" s="110"/>
      <c r="AT13" s="110"/>
      <c r="AU13" s="110"/>
      <c r="AV13" s="110"/>
      <c r="AW13" s="110"/>
      <c r="AX13" s="110"/>
      <c r="AY13" s="110"/>
      <c r="AZ13" s="110"/>
      <c r="BA13" s="110"/>
      <c r="BB13" s="110"/>
      <c r="BC13" s="110"/>
      <c r="BD13" s="110"/>
      <c r="BE13" s="110"/>
      <c r="BF13" s="110"/>
      <c r="BG13" s="110"/>
      <c r="BH13" s="110"/>
      <c r="BI13" s="110"/>
      <c r="BJ13" s="110"/>
      <c r="BK13" s="110"/>
      <c r="BL13" s="110"/>
      <c r="BM13" s="110"/>
      <c r="BN13" s="110"/>
      <c r="BO13" s="110"/>
      <c r="BP13" s="110"/>
      <c r="BQ13" s="110"/>
      <c r="BR13" s="110"/>
      <c r="BS13" s="110"/>
      <c r="BT13" s="110"/>
      <c r="BU13" s="110"/>
      <c r="BV13" s="110"/>
      <c r="BW13" s="110"/>
      <c r="BX13" s="110"/>
      <c r="BY13" s="110"/>
      <c r="BZ13" s="110"/>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row>
    <row r="14" spans="1:111" ht="14.25" customHeight="1" x14ac:dyDescent="0.25">
      <c r="B14" s="927" t="str">
        <f>HYPERLINK("#'"&amp;'EWS DIRECTORY'!$J$317&amp;"'!A1",'EWS DIRECTORY'!$J$317)</f>
        <v>M-2-1</v>
      </c>
      <c r="C14" s="761"/>
      <c r="D14" s="761"/>
      <c r="E14" s="761"/>
      <c r="G14" s="949" t="s">
        <v>1445</v>
      </c>
      <c r="H14" s="949" t="s">
        <v>1707</v>
      </c>
      <c r="I14" s="789"/>
      <c r="J14" s="789"/>
      <c r="K14" s="789"/>
      <c r="L14" s="789"/>
      <c r="M14" s="789"/>
      <c r="N14" s="789"/>
      <c r="O14" s="789"/>
      <c r="P14" s="789"/>
      <c r="Q14" s="789"/>
      <c r="R14" s="789"/>
      <c r="S14" s="789"/>
      <c r="T14" s="790"/>
      <c r="U14" s="949" t="s">
        <v>1708</v>
      </c>
      <c r="V14" s="790"/>
      <c r="W14" s="969" t="s">
        <v>1776</v>
      </c>
      <c r="X14" s="764"/>
      <c r="Y14" s="764"/>
      <c r="Z14" s="764"/>
      <c r="AA14" s="764"/>
      <c r="AB14" s="764"/>
      <c r="AC14" s="764"/>
      <c r="AD14" s="764"/>
      <c r="AE14" s="764"/>
      <c r="AF14" s="764"/>
      <c r="AG14" s="764"/>
      <c r="AH14" s="764"/>
      <c r="AI14" s="764"/>
      <c r="AJ14" s="764"/>
      <c r="AK14" s="764"/>
      <c r="AL14" s="764"/>
      <c r="AM14" s="764"/>
      <c r="AN14" s="764"/>
      <c r="AO14" s="764"/>
      <c r="AP14" s="764"/>
      <c r="AQ14" s="764"/>
      <c r="AR14" s="764"/>
      <c r="AS14" s="764"/>
      <c r="AT14" s="764"/>
      <c r="AU14" s="764"/>
      <c r="AV14" s="764"/>
      <c r="AW14" s="764"/>
      <c r="AX14" s="764"/>
      <c r="AY14" s="764"/>
      <c r="AZ14" s="764"/>
      <c r="BA14" s="764"/>
      <c r="BB14" s="764"/>
      <c r="BC14" s="764"/>
      <c r="BD14" s="764"/>
      <c r="BE14" s="764"/>
      <c r="BF14" s="764"/>
      <c r="BG14" s="764"/>
      <c r="BH14" s="764"/>
      <c r="BI14" s="764"/>
      <c r="BJ14" s="764"/>
      <c r="BK14" s="764"/>
      <c r="BL14" s="764"/>
      <c r="BM14" s="764"/>
      <c r="BN14" s="764"/>
      <c r="BO14" s="764"/>
      <c r="BP14" s="764"/>
      <c r="BQ14" s="764"/>
      <c r="BR14" s="764"/>
      <c r="BS14" s="764"/>
      <c r="BT14" s="764"/>
      <c r="BU14" s="764"/>
      <c r="BV14" s="764"/>
      <c r="BW14" s="764"/>
      <c r="BX14" s="764"/>
      <c r="BY14" s="764"/>
      <c r="BZ14" s="764"/>
      <c r="CA14" s="764"/>
      <c r="CB14" s="764"/>
      <c r="CC14" s="764"/>
      <c r="CD14" s="764"/>
      <c r="CE14" s="764"/>
      <c r="CF14" s="764"/>
      <c r="CG14" s="764"/>
      <c r="CH14" s="764"/>
      <c r="CI14" s="764"/>
      <c r="CJ14" s="764"/>
      <c r="CK14" s="764"/>
      <c r="CL14" s="764"/>
      <c r="CM14" s="764"/>
      <c r="CN14" s="764"/>
      <c r="CO14" s="764"/>
      <c r="CP14" s="764"/>
      <c r="CQ14" s="764"/>
      <c r="CR14" s="764"/>
      <c r="CS14" s="765"/>
      <c r="CT14" s="967" t="s">
        <v>1772</v>
      </c>
      <c r="CU14" s="789"/>
      <c r="CV14" s="789"/>
      <c r="CW14" s="789"/>
      <c r="CX14" s="790"/>
    </row>
    <row r="15" spans="1:111" ht="14.25" customHeight="1" x14ac:dyDescent="0.25">
      <c r="B15" s="929" t="str">
        <f>HYPERLINK("#'"&amp;'EWS DIRECTORY'!$J$318&amp;"'!A1",'EWS DIRECTORY'!$J$318)</f>
        <v>M-2-1-1</v>
      </c>
      <c r="C15" s="761"/>
      <c r="D15" s="761"/>
      <c r="E15" s="761"/>
      <c r="G15" s="975"/>
      <c r="H15" s="804"/>
      <c r="I15" s="940"/>
      <c r="J15" s="940"/>
      <c r="K15" s="940"/>
      <c r="L15" s="940"/>
      <c r="M15" s="940"/>
      <c r="N15" s="940"/>
      <c r="O15" s="940"/>
      <c r="P15" s="940"/>
      <c r="Q15" s="940"/>
      <c r="R15" s="940"/>
      <c r="S15" s="940"/>
      <c r="T15" s="805"/>
      <c r="U15" s="804"/>
      <c r="V15" s="805"/>
      <c r="W15" s="949" t="s">
        <v>1777</v>
      </c>
      <c r="X15" s="789"/>
      <c r="Y15" s="789"/>
      <c r="Z15" s="789"/>
      <c r="AA15" s="790"/>
      <c r="AB15" s="963" t="s">
        <v>1778</v>
      </c>
      <c r="AC15" s="764"/>
      <c r="AD15" s="764"/>
      <c r="AE15" s="764"/>
      <c r="AF15" s="764"/>
      <c r="AG15" s="764"/>
      <c r="AH15" s="764"/>
      <c r="AI15" s="764"/>
      <c r="AJ15" s="764"/>
      <c r="AK15" s="764"/>
      <c r="AL15" s="764"/>
      <c r="AM15" s="764"/>
      <c r="AN15" s="764"/>
      <c r="AO15" s="764"/>
      <c r="AP15" s="764"/>
      <c r="AQ15" s="764"/>
      <c r="AR15" s="764"/>
      <c r="AS15" s="764"/>
      <c r="AT15" s="764"/>
      <c r="AU15" s="764"/>
      <c r="AV15" s="764"/>
      <c r="AW15" s="764"/>
      <c r="AX15" s="764"/>
      <c r="AY15" s="764"/>
      <c r="AZ15" s="764"/>
      <c r="BA15" s="764"/>
      <c r="BB15" s="764"/>
      <c r="BC15" s="764"/>
      <c r="BD15" s="764"/>
      <c r="BE15" s="764"/>
      <c r="BF15" s="764"/>
      <c r="BG15" s="764"/>
      <c r="BH15" s="764"/>
      <c r="BI15" s="764"/>
      <c r="BJ15" s="764"/>
      <c r="BK15" s="764"/>
      <c r="BL15" s="764"/>
      <c r="BM15" s="764"/>
      <c r="BN15" s="764"/>
      <c r="BO15" s="764"/>
      <c r="BP15" s="764"/>
      <c r="BQ15" s="764"/>
      <c r="BR15" s="764"/>
      <c r="BS15" s="764"/>
      <c r="BT15" s="764"/>
      <c r="BU15" s="764"/>
      <c r="BV15" s="764"/>
      <c r="BW15" s="764"/>
      <c r="BX15" s="764"/>
      <c r="BY15" s="764"/>
      <c r="BZ15" s="764"/>
      <c r="CA15" s="764"/>
      <c r="CB15" s="764"/>
      <c r="CC15" s="764"/>
      <c r="CD15" s="764"/>
      <c r="CE15" s="764"/>
      <c r="CF15" s="764"/>
      <c r="CG15" s="764"/>
      <c r="CH15" s="764"/>
      <c r="CI15" s="764"/>
      <c r="CJ15" s="764"/>
      <c r="CK15" s="764"/>
      <c r="CL15" s="764"/>
      <c r="CM15" s="764"/>
      <c r="CN15" s="764"/>
      <c r="CO15" s="764"/>
      <c r="CP15" s="764"/>
      <c r="CQ15" s="764"/>
      <c r="CR15" s="764"/>
      <c r="CS15" s="765"/>
      <c r="CT15" s="804"/>
      <c r="CU15" s="940"/>
      <c r="CV15" s="940"/>
      <c r="CW15" s="940"/>
      <c r="CX15" s="805"/>
    </row>
    <row r="16" spans="1:111" ht="14.4" customHeight="1" x14ac:dyDescent="0.25">
      <c r="A16" s="110" t="e" cm="1" vm="4">
        <f t="array" aca="1" ref="A16" ca="1">_xlfn._xlws.FILTER(M16:M50,M16:M50&lt;&gt;"")</f>
        <v>#VALUE!</v>
      </c>
      <c r="B16" s="929" t="str">
        <f>HYPERLINK("#'"&amp;'EWS DIRECTORY'!$J$319&amp;"'!A1",'EWS DIRECTORY'!$J$319)</f>
        <v>M-2-1-2</v>
      </c>
      <c r="C16" s="761"/>
      <c r="D16" s="761"/>
      <c r="E16" s="761"/>
      <c r="G16" s="769"/>
      <c r="H16" s="806"/>
      <c r="I16" s="794"/>
      <c r="J16" s="794"/>
      <c r="K16" s="794"/>
      <c r="L16" s="794"/>
      <c r="M16" s="794"/>
      <c r="N16" s="794"/>
      <c r="O16" s="794"/>
      <c r="P16" s="794"/>
      <c r="Q16" s="794"/>
      <c r="R16" s="794"/>
      <c r="S16" s="794"/>
      <c r="T16" s="807"/>
      <c r="U16" s="806"/>
      <c r="V16" s="807"/>
      <c r="W16" s="806"/>
      <c r="X16" s="794"/>
      <c r="Y16" s="794"/>
      <c r="Z16" s="794"/>
      <c r="AA16" s="807"/>
      <c r="AB16" s="946" t="e">
        <f>MASTER!$N$5</f>
        <v>#N/A</v>
      </c>
      <c r="AC16" s="764"/>
      <c r="AD16" s="764"/>
      <c r="AE16" s="764"/>
      <c r="AF16" s="765"/>
      <c r="AG16" s="946" t="e">
        <f>MASTER!$N$6</f>
        <v>#N/A</v>
      </c>
      <c r="AH16" s="764"/>
      <c r="AI16" s="764"/>
      <c r="AJ16" s="764"/>
      <c r="AK16" s="765"/>
      <c r="AL16" s="946" t="e">
        <f>MASTER!$N$7</f>
        <v>#N/A</v>
      </c>
      <c r="AM16" s="764"/>
      <c r="AN16" s="764"/>
      <c r="AO16" s="764"/>
      <c r="AP16" s="765"/>
      <c r="AQ16" s="946" t="e">
        <f>MASTER!$N$8</f>
        <v>#N/A</v>
      </c>
      <c r="AR16" s="764"/>
      <c r="AS16" s="764"/>
      <c r="AT16" s="764"/>
      <c r="AU16" s="765"/>
      <c r="AV16" s="946" t="e">
        <f>MASTER!$N$9</f>
        <v>#N/A</v>
      </c>
      <c r="AW16" s="764"/>
      <c r="AX16" s="764"/>
      <c r="AY16" s="764"/>
      <c r="AZ16" s="765"/>
      <c r="BA16" s="946" t="e">
        <f>MASTER!$N$10</f>
        <v>#N/A</v>
      </c>
      <c r="BB16" s="764"/>
      <c r="BC16" s="764"/>
      <c r="BD16" s="764"/>
      <c r="BE16" s="765"/>
      <c r="BF16" s="946" t="e">
        <f>MASTER!$N$11</f>
        <v>#N/A</v>
      </c>
      <c r="BG16" s="764"/>
      <c r="BH16" s="764"/>
      <c r="BI16" s="764"/>
      <c r="BJ16" s="765"/>
      <c r="BK16" s="946" t="e">
        <f>MASTER!$N$12</f>
        <v>#N/A</v>
      </c>
      <c r="BL16" s="764"/>
      <c r="BM16" s="764"/>
      <c r="BN16" s="764"/>
      <c r="BO16" s="765"/>
      <c r="BP16" s="946" t="e">
        <f>MASTER!$N$13</f>
        <v>#N/A</v>
      </c>
      <c r="BQ16" s="764"/>
      <c r="BR16" s="764"/>
      <c r="BS16" s="764"/>
      <c r="BT16" s="765"/>
      <c r="BU16" s="946" t="e">
        <f>MASTER!$N$14</f>
        <v>#N/A</v>
      </c>
      <c r="BV16" s="764"/>
      <c r="BW16" s="764"/>
      <c r="BX16" s="764"/>
      <c r="BY16" s="765"/>
      <c r="BZ16" s="946" t="e">
        <f>MASTER!$N$15</f>
        <v>#N/A</v>
      </c>
      <c r="CA16" s="764"/>
      <c r="CB16" s="764"/>
      <c r="CC16" s="764"/>
      <c r="CD16" s="765"/>
      <c r="CE16" s="946" t="e">
        <f>MASTER!$N$16</f>
        <v>#N/A</v>
      </c>
      <c r="CF16" s="764"/>
      <c r="CG16" s="764"/>
      <c r="CH16" s="764"/>
      <c r="CI16" s="765"/>
      <c r="CJ16" s="963" t="s">
        <v>1769</v>
      </c>
      <c r="CK16" s="764"/>
      <c r="CL16" s="764"/>
      <c r="CM16" s="764"/>
      <c r="CN16" s="765"/>
      <c r="CO16" s="963" t="s">
        <v>1770</v>
      </c>
      <c r="CP16" s="764"/>
      <c r="CQ16" s="764"/>
      <c r="CR16" s="764"/>
      <c r="CS16" s="765"/>
      <c r="CT16" s="806"/>
      <c r="CU16" s="794"/>
      <c r="CV16" s="794"/>
      <c r="CW16" s="794"/>
      <c r="CX16" s="807"/>
    </row>
    <row r="17" spans="1:102" ht="14.25" customHeight="1" x14ac:dyDescent="0.25">
      <c r="A17" s="110" t="s">
        <v>2032</v>
      </c>
      <c r="B17" s="929" t="str">
        <f>HYPERLINK("#'"&amp;'EWS DIRECTORY'!$J$320&amp;"'!A1",'EWS DIRECTORY'!$J$320)</f>
        <v>M-2-1-3</v>
      </c>
      <c r="C17" s="761"/>
      <c r="D17" s="761"/>
      <c r="E17" s="761"/>
      <c r="G17" s="289"/>
      <c r="U17" s="436"/>
      <c r="V17" s="204"/>
      <c r="W17" s="952"/>
      <c r="X17" s="940"/>
      <c r="Y17" s="940"/>
      <c r="Z17" s="940"/>
      <c r="AA17" s="805"/>
      <c r="AB17" s="952"/>
      <c r="AC17" s="940"/>
      <c r="AD17" s="940"/>
      <c r="AE17" s="940"/>
      <c r="AF17" s="805"/>
      <c r="AG17" s="952"/>
      <c r="AH17" s="940"/>
      <c r="AI17" s="940"/>
      <c r="AJ17" s="940"/>
      <c r="AK17" s="805"/>
      <c r="AL17" s="952"/>
      <c r="AM17" s="940"/>
      <c r="AN17" s="940"/>
      <c r="AO17" s="940"/>
      <c r="AP17" s="805"/>
      <c r="AQ17" s="952"/>
      <c r="AR17" s="940"/>
      <c r="AS17" s="940"/>
      <c r="AT17" s="940"/>
      <c r="AU17" s="805"/>
      <c r="AV17" s="952"/>
      <c r="AW17" s="940"/>
      <c r="AX17" s="940"/>
      <c r="AY17" s="940"/>
      <c r="AZ17" s="805"/>
      <c r="BA17" s="952"/>
      <c r="BB17" s="940"/>
      <c r="BC17" s="940"/>
      <c r="BD17" s="940"/>
      <c r="BE17" s="805"/>
      <c r="BF17" s="952"/>
      <c r="BG17" s="940"/>
      <c r="BH17" s="940"/>
      <c r="BI17" s="940"/>
      <c r="BJ17" s="805"/>
      <c r="BK17" s="952"/>
      <c r="BL17" s="940"/>
      <c r="BM17" s="940"/>
      <c r="BN17" s="940"/>
      <c r="BO17" s="805"/>
      <c r="BP17" s="952"/>
      <c r="BQ17" s="940"/>
      <c r="BR17" s="940"/>
      <c r="BS17" s="940"/>
      <c r="BT17" s="805"/>
      <c r="BU17" s="952"/>
      <c r="BV17" s="940"/>
      <c r="BW17" s="940"/>
      <c r="BX17" s="940"/>
      <c r="BY17" s="805"/>
      <c r="BZ17" s="952"/>
      <c r="CA17" s="940"/>
      <c r="CB17" s="940"/>
      <c r="CC17" s="940"/>
      <c r="CD17" s="805"/>
      <c r="CE17" s="952"/>
      <c r="CF17" s="940"/>
      <c r="CG17" s="940"/>
      <c r="CH17" s="940"/>
      <c r="CI17" s="805"/>
      <c r="CJ17" s="952"/>
      <c r="CK17" s="940"/>
      <c r="CL17" s="940"/>
      <c r="CM17" s="940"/>
      <c r="CN17" s="805"/>
      <c r="CO17" s="952"/>
      <c r="CP17" s="940"/>
      <c r="CQ17" s="940"/>
      <c r="CR17" s="940"/>
      <c r="CS17" s="805"/>
      <c r="CT17" s="952"/>
      <c r="CU17" s="940"/>
      <c r="CV17" s="940"/>
      <c r="CW17" s="940"/>
      <c r="CX17" s="805"/>
    </row>
    <row r="18" spans="1:102" ht="14.4" customHeight="1" x14ac:dyDescent="0.25">
      <c r="A18" s="110" t="str" cm="1">
        <f t="array" ref="A18:A20">_xlfn._xlws.FILTER(M18:M52,M18:M52&lt;&gt;"")</f>
        <v>Berdasarkan Data Internal dan Eksternal yang dimiliki DJP</v>
      </c>
      <c r="G18" s="52">
        <v>1</v>
      </c>
      <c r="H18" s="944" t="str">
        <f>'M-2'!$G$9</f>
        <v>PPh Pasal 25</v>
      </c>
      <c r="I18" s="940"/>
      <c r="J18" s="940"/>
      <c r="K18" s="940"/>
      <c r="L18" s="53" t="s">
        <v>1681</v>
      </c>
      <c r="M18" s="1158" t="s">
        <v>1442</v>
      </c>
      <c r="N18" s="940"/>
      <c r="O18" s="940"/>
      <c r="P18" s="940"/>
      <c r="Q18" s="940"/>
      <c r="R18" s="940"/>
      <c r="S18" s="940"/>
      <c r="T18" s="805"/>
      <c r="U18" s="964" t="s">
        <v>723</v>
      </c>
      <c r="V18" s="805"/>
      <c r="W18" s="1157">
        <f>'M-2'!$U$32</f>
        <v>0</v>
      </c>
      <c r="X18" s="940"/>
      <c r="Y18" s="940"/>
      <c r="Z18" s="940"/>
      <c r="AA18" s="805"/>
      <c r="AB18" s="945"/>
      <c r="AC18" s="940"/>
      <c r="AD18" s="940"/>
      <c r="AE18" s="940"/>
      <c r="AF18" s="805"/>
      <c r="AG18" s="945"/>
      <c r="AH18" s="940"/>
      <c r="AI18" s="940"/>
      <c r="AJ18" s="940"/>
      <c r="AK18" s="805"/>
      <c r="AL18" s="945"/>
      <c r="AM18" s="940"/>
      <c r="AN18" s="940"/>
      <c r="AO18" s="940"/>
      <c r="AP18" s="805"/>
      <c r="AQ18" s="945"/>
      <c r="AR18" s="940"/>
      <c r="AS18" s="940"/>
      <c r="AT18" s="940"/>
      <c r="AU18" s="805"/>
      <c r="AV18" s="945"/>
      <c r="AW18" s="940"/>
      <c r="AX18" s="940"/>
      <c r="AY18" s="940"/>
      <c r="AZ18" s="805"/>
      <c r="BA18" s="945"/>
      <c r="BB18" s="940"/>
      <c r="BC18" s="940"/>
      <c r="BD18" s="940"/>
      <c r="BE18" s="805"/>
      <c r="BF18" s="945"/>
      <c r="BG18" s="940"/>
      <c r="BH18" s="940"/>
      <c r="BI18" s="940"/>
      <c r="BJ18" s="805"/>
      <c r="BK18" s="945"/>
      <c r="BL18" s="940"/>
      <c r="BM18" s="940"/>
      <c r="BN18" s="940"/>
      <c r="BO18" s="805"/>
      <c r="BP18" s="945"/>
      <c r="BQ18" s="940"/>
      <c r="BR18" s="940"/>
      <c r="BS18" s="940"/>
      <c r="BT18" s="805"/>
      <c r="BU18" s="945"/>
      <c r="BV18" s="940"/>
      <c r="BW18" s="940"/>
      <c r="BX18" s="940"/>
      <c r="BY18" s="805"/>
      <c r="BZ18" s="945"/>
      <c r="CA18" s="940"/>
      <c r="CB18" s="940"/>
      <c r="CC18" s="940"/>
      <c r="CD18" s="805"/>
      <c r="CE18" s="945"/>
      <c r="CF18" s="940"/>
      <c r="CG18" s="940"/>
      <c r="CH18" s="940"/>
      <c r="CI18" s="805"/>
      <c r="CJ18" s="955">
        <f>'M-2-1-1'!AT24+'M-2-1-1'!AT51</f>
        <v>0</v>
      </c>
      <c r="CK18" s="940"/>
      <c r="CL18" s="940"/>
      <c r="CM18" s="940"/>
      <c r="CN18" s="805"/>
      <c r="CO18" s="955">
        <f>IF(CJ18&gt;0,CJ18,SUM(AB18:CI18))</f>
        <v>0</v>
      </c>
      <c r="CP18" s="940"/>
      <c r="CQ18" s="940"/>
      <c r="CR18" s="940"/>
      <c r="CS18" s="805"/>
      <c r="CT18" s="955">
        <f>CO18-W18</f>
        <v>0</v>
      </c>
      <c r="CU18" s="940"/>
      <c r="CV18" s="940"/>
      <c r="CW18" s="940"/>
      <c r="CX18" s="805"/>
    </row>
    <row r="19" spans="1:102" ht="14.4" customHeight="1" x14ac:dyDescent="0.25">
      <c r="A19" s="110" t="str">
        <v>Berdasarkan pemeriksaan langsung terhadap bukti pendukung</v>
      </c>
      <c r="G19" s="289"/>
      <c r="H19" s="804"/>
      <c r="I19" s="940"/>
      <c r="J19" s="940"/>
      <c r="K19" s="940"/>
      <c r="M19" s="940"/>
      <c r="N19" s="940"/>
      <c r="O19" s="940"/>
      <c r="P19" s="940"/>
      <c r="Q19" s="940"/>
      <c r="R19" s="940"/>
      <c r="S19" s="940"/>
      <c r="T19" s="805"/>
      <c r="U19" s="964"/>
      <c r="V19" s="805"/>
      <c r="W19" s="1157"/>
      <c r="X19" s="940"/>
      <c r="Y19" s="940"/>
      <c r="Z19" s="940"/>
      <c r="AA19" s="805"/>
      <c r="AB19" s="952"/>
      <c r="AC19" s="940"/>
      <c r="AD19" s="940"/>
      <c r="AE19" s="940"/>
      <c r="AF19" s="805"/>
      <c r="AG19" s="952"/>
      <c r="AH19" s="940"/>
      <c r="AI19" s="940"/>
      <c r="AJ19" s="940"/>
      <c r="AK19" s="805"/>
      <c r="AL19" s="952"/>
      <c r="AM19" s="940"/>
      <c r="AN19" s="940"/>
      <c r="AO19" s="940"/>
      <c r="AP19" s="805"/>
      <c r="AQ19" s="952"/>
      <c r="AR19" s="940"/>
      <c r="AS19" s="940"/>
      <c r="AT19" s="940"/>
      <c r="AU19" s="805"/>
      <c r="AV19" s="952"/>
      <c r="AW19" s="940"/>
      <c r="AX19" s="940"/>
      <c r="AY19" s="940"/>
      <c r="AZ19" s="805"/>
      <c r="BA19" s="952"/>
      <c r="BB19" s="940"/>
      <c r="BC19" s="940"/>
      <c r="BD19" s="940"/>
      <c r="BE19" s="805"/>
      <c r="BF19" s="952"/>
      <c r="BG19" s="940"/>
      <c r="BH19" s="940"/>
      <c r="BI19" s="940"/>
      <c r="BJ19" s="805"/>
      <c r="BK19" s="952"/>
      <c r="BL19" s="940"/>
      <c r="BM19" s="940"/>
      <c r="BN19" s="940"/>
      <c r="BO19" s="805"/>
      <c r="BP19" s="952"/>
      <c r="BQ19" s="940"/>
      <c r="BR19" s="940"/>
      <c r="BS19" s="940"/>
      <c r="BT19" s="805"/>
      <c r="BU19" s="952"/>
      <c r="BV19" s="940"/>
      <c r="BW19" s="940"/>
      <c r="BX19" s="940"/>
      <c r="BY19" s="805"/>
      <c r="BZ19" s="952"/>
      <c r="CA19" s="940"/>
      <c r="CB19" s="940"/>
      <c r="CC19" s="940"/>
      <c r="CD19" s="805"/>
      <c r="CE19" s="952"/>
      <c r="CF19" s="940"/>
      <c r="CG19" s="940"/>
      <c r="CH19" s="940"/>
      <c r="CI19" s="805"/>
      <c r="CJ19" s="952"/>
      <c r="CK19" s="940"/>
      <c r="CL19" s="940"/>
      <c r="CM19" s="940"/>
      <c r="CN19" s="805"/>
      <c r="CO19" s="952"/>
      <c r="CP19" s="940"/>
      <c r="CQ19" s="940"/>
      <c r="CR19" s="940"/>
      <c r="CS19" s="805"/>
      <c r="CT19" s="952"/>
      <c r="CU19" s="940"/>
      <c r="CV19" s="940"/>
      <c r="CW19" s="940"/>
      <c r="CX19" s="805"/>
    </row>
    <row r="20" spans="1:102" ht="14.4" customHeight="1" x14ac:dyDescent="0.25">
      <c r="A20" s="110" t="str">
        <v>Berdasarkan Data Pemicu dan Data Penguji</v>
      </c>
      <c r="G20" s="289"/>
      <c r="H20" s="184"/>
      <c r="T20" s="186"/>
      <c r="V20" s="186"/>
      <c r="AA20" s="186"/>
      <c r="AF20" s="186"/>
      <c r="AK20" s="186"/>
      <c r="AP20" s="186"/>
      <c r="AU20" s="186"/>
      <c r="AZ20" s="186"/>
      <c r="BE20" s="186"/>
      <c r="BJ20" s="186"/>
      <c r="BO20" s="186"/>
      <c r="BT20" s="186"/>
      <c r="BY20" s="186"/>
      <c r="CD20" s="186"/>
      <c r="CI20" s="186"/>
      <c r="CN20" s="186"/>
      <c r="CS20" s="186"/>
      <c r="CX20" s="186"/>
    </row>
    <row r="21" spans="1:102" ht="14.4" customHeight="1" x14ac:dyDescent="0.25">
      <c r="G21" s="52">
        <v>2</v>
      </c>
      <c r="H21" s="944" t="str">
        <f>'M-2'!$G$9</f>
        <v>PPh Pasal 25</v>
      </c>
      <c r="I21" s="940"/>
      <c r="J21" s="940"/>
      <c r="K21" s="940"/>
      <c r="L21" s="53" t="s">
        <v>1681</v>
      </c>
      <c r="M21" s="1158" t="s">
        <v>1460</v>
      </c>
      <c r="N21" s="940"/>
      <c r="O21" s="940"/>
      <c r="P21" s="940"/>
      <c r="Q21" s="940"/>
      <c r="R21" s="940"/>
      <c r="S21" s="940"/>
      <c r="T21" s="805"/>
      <c r="U21" s="964" t="s">
        <v>725</v>
      </c>
      <c r="V21" s="805"/>
      <c r="W21" s="1157">
        <f>'M-2'!$U$32</f>
        <v>0</v>
      </c>
      <c r="X21" s="940"/>
      <c r="Y21" s="940"/>
      <c r="Z21" s="940"/>
      <c r="AA21" s="805"/>
      <c r="AB21" s="953">
        <f>SUMIF('M-2-1-2'!$I$21:$L$39,TEXT(AB16,"MM")&amp;TEXT(AB16,"MM")&amp;"*",'M-2-1-2'!$AF$21:$AJ$39)</f>
        <v>0</v>
      </c>
      <c r="AC21" s="940"/>
      <c r="AD21" s="940"/>
      <c r="AE21" s="940"/>
      <c r="AF21" s="805"/>
      <c r="AG21" s="953">
        <f>SUMIF('M-2-1-2'!$I$21:$L$39,TEXT(AG16,"MM")&amp;TEXT(AG16,"MM")&amp;"*",'M-2-1-2'!$AF$21:$AJ$39)</f>
        <v>0</v>
      </c>
      <c r="AH21" s="940"/>
      <c r="AI21" s="940"/>
      <c r="AJ21" s="940"/>
      <c r="AK21" s="805"/>
      <c r="AL21" s="953">
        <f>SUMIF('M-2-1-2'!$I$21:$L$39,TEXT(AL16,"MM")&amp;TEXT(AL16,"MM")&amp;"*",'M-2-1-2'!$AF$21:$AJ$39)</f>
        <v>0</v>
      </c>
      <c r="AM21" s="940"/>
      <c r="AN21" s="940"/>
      <c r="AO21" s="940"/>
      <c r="AP21" s="805"/>
      <c r="AQ21" s="953">
        <f>SUMIF('M-2-1-2'!$I$21:$L$39,TEXT(AQ16,"MM")&amp;TEXT(AQ16,"MM")&amp;"*",'M-2-1-2'!$AF$21:$AJ$39)</f>
        <v>0</v>
      </c>
      <c r="AR21" s="940"/>
      <c r="AS21" s="940"/>
      <c r="AT21" s="940"/>
      <c r="AU21" s="805"/>
      <c r="AV21" s="953">
        <f>SUMIF('M-2-1-2'!$I$21:$L$39,TEXT(AV16,"MM")&amp;TEXT(AV16,"MM")&amp;"*",'M-2-1-2'!$AF$21:$AJ$39)</f>
        <v>0</v>
      </c>
      <c r="AW21" s="940"/>
      <c r="AX21" s="940"/>
      <c r="AY21" s="940"/>
      <c r="AZ21" s="805"/>
      <c r="BA21" s="953">
        <f>SUMIF('M-2-1-2'!$I$21:$L$39,TEXT(BA16,"MM")&amp;TEXT(BA16,"MM")&amp;"*",'M-2-1-2'!$AF$21:$AJ$39)</f>
        <v>0</v>
      </c>
      <c r="BB21" s="940"/>
      <c r="BC21" s="940"/>
      <c r="BD21" s="940"/>
      <c r="BE21" s="805"/>
      <c r="BF21" s="953">
        <f>SUMIF('M-2-1-2'!$I$21:$L$39,TEXT(BF16,"MM")&amp;TEXT(BF16,"MM")&amp;"*",'M-2-1-2'!$AF$21:$AJ$39)</f>
        <v>0</v>
      </c>
      <c r="BG21" s="940"/>
      <c r="BH21" s="940"/>
      <c r="BI21" s="940"/>
      <c r="BJ21" s="805"/>
      <c r="BK21" s="953">
        <f>SUMIF('M-2-1-2'!$I$21:$L$39,TEXT(BK16,"MM")&amp;TEXT(BK16,"MM")&amp;"*",'M-2-1-2'!$AF$21:$AJ$39)</f>
        <v>0</v>
      </c>
      <c r="BL21" s="940"/>
      <c r="BM21" s="940"/>
      <c r="BN21" s="940"/>
      <c r="BO21" s="805"/>
      <c r="BP21" s="953">
        <f>SUMIF('M-2-1-2'!$I$21:$L$39,TEXT(BP16,"MM")&amp;TEXT(BP16,"MM")&amp;"*",'M-2-1-2'!$AF$21:$AJ$39)</f>
        <v>0</v>
      </c>
      <c r="BQ21" s="940"/>
      <c r="BR21" s="940"/>
      <c r="BS21" s="940"/>
      <c r="BT21" s="805"/>
      <c r="BU21" s="953">
        <f>SUMIF('M-2-1-2'!$I$21:$L$39,TEXT(BU16,"MM")&amp;TEXT(BU16,"MM")&amp;"*",'M-2-1-2'!$AF$21:$AJ$39)</f>
        <v>0</v>
      </c>
      <c r="BV21" s="940"/>
      <c r="BW21" s="940"/>
      <c r="BX21" s="940"/>
      <c r="BY21" s="805"/>
      <c r="BZ21" s="953">
        <f>SUMIF('M-2-1-2'!$I$21:$L$39,TEXT(BZ16,"MM")&amp;TEXT(BZ16,"MM")&amp;"*",'M-2-1-2'!$AF$21:$AJ$39)</f>
        <v>0</v>
      </c>
      <c r="CA21" s="940"/>
      <c r="CB21" s="940"/>
      <c r="CC21" s="940"/>
      <c r="CD21" s="805"/>
      <c r="CE21" s="953">
        <f>SUMIF('M-2-1-2'!$I$21:$L$39,TEXT(CE16,"MM")&amp;TEXT(CE16,"MM")&amp;"*",'M-2-1-2'!$AF$21:$AJ$39)</f>
        <v>0</v>
      </c>
      <c r="CF21" s="940"/>
      <c r="CG21" s="940"/>
      <c r="CH21" s="940"/>
      <c r="CI21" s="805"/>
      <c r="CJ21" s="955">
        <f>SUMIF('M-2-1-2'!I21:L39,"0112"&amp;"*",'M-2-1-2'!AF21:AJ39)+SUMIF('M-2-1-2'!I21:L39,"0201"&amp;"*",'M-2-1-2'!AF21:AJ39)+SUMIF('M-2-1-2'!I21:L39,"0302"&amp;"*",'M-2-1-2'!AF21:AJ39)+SUMIF('M-2-1-2'!I21:L39,"0403"&amp;"*",'M-2-1-2'!AF21:AJ39)+SUMIF('M-2-1-2'!I21:L39,"0503"&amp;"*",'M-2-1-2'!AF21:AJ39)+SUMIF('M-2-1-2'!I21:L39,"0605"&amp;"*",'M-2-1-2'!AF21:AJ39)+SUMIF('M-2-1-2'!I21:L39,"0706"&amp;"*",'M-2-1-2'!AF21:AJ39)+SUMIF('M-2-1-2'!I21:L39,"0807"&amp;"*",'M-2-1-2'!AF21:AJ39)+SUMIF('M-2-1-2'!I21:L39,"0908"&amp;"*",'M-2-1-2'!AF21:AJ39)+SUMIF('M-2-1-2'!I21:L39,"1009"&amp;"*",'M-2-1-2'!AF21:AJ39)+SUMIF('M-2-1-2'!I21:L39,"1110"&amp;"*",'M-2-1-2'!AF21:AJ39)+SUMIF('M-2-1-2'!I21:L39,"1201"&amp;"*",'M-2-1-2'!AF21:AJ39)</f>
        <v>0</v>
      </c>
      <c r="CK21" s="940"/>
      <c r="CL21" s="940"/>
      <c r="CM21" s="940"/>
      <c r="CN21" s="805"/>
      <c r="CO21" s="955">
        <f>IF(CJ21&gt;0,CJ21,SUM(AB21:CI21))</f>
        <v>0</v>
      </c>
      <c r="CP21" s="940"/>
      <c r="CQ21" s="940"/>
      <c r="CR21" s="940"/>
      <c r="CS21" s="805"/>
      <c r="CT21" s="955">
        <f>CO21-W21</f>
        <v>0</v>
      </c>
      <c r="CU21" s="940"/>
      <c r="CV21" s="940"/>
      <c r="CW21" s="940"/>
      <c r="CX21" s="805"/>
    </row>
    <row r="22" spans="1:102" ht="14.4" customHeight="1" x14ac:dyDescent="0.25">
      <c r="G22" s="52"/>
      <c r="H22" s="804"/>
      <c r="I22" s="940"/>
      <c r="J22" s="940"/>
      <c r="K22" s="940"/>
      <c r="M22" s="940"/>
      <c r="N22" s="940"/>
      <c r="O22" s="940"/>
      <c r="P22" s="940"/>
      <c r="Q22" s="940"/>
      <c r="R22" s="940"/>
      <c r="S22" s="940"/>
      <c r="T22" s="805"/>
      <c r="U22" s="964"/>
      <c r="V22" s="805"/>
      <c r="W22" s="1157"/>
      <c r="X22" s="940"/>
      <c r="Y22" s="940"/>
      <c r="Z22" s="940"/>
      <c r="AA22" s="805"/>
      <c r="AB22" s="952"/>
      <c r="AC22" s="940"/>
      <c r="AD22" s="940"/>
      <c r="AE22" s="940"/>
      <c r="AF22" s="805"/>
      <c r="AG22" s="952"/>
      <c r="AH22" s="940"/>
      <c r="AI22" s="940"/>
      <c r="AJ22" s="940"/>
      <c r="AK22" s="805"/>
      <c r="AL22" s="952"/>
      <c r="AM22" s="940"/>
      <c r="AN22" s="940"/>
      <c r="AO22" s="940"/>
      <c r="AP22" s="805"/>
      <c r="AQ22" s="952"/>
      <c r="AR22" s="940"/>
      <c r="AS22" s="940"/>
      <c r="AT22" s="940"/>
      <c r="AU22" s="805"/>
      <c r="AV22" s="952"/>
      <c r="AW22" s="940"/>
      <c r="AX22" s="940"/>
      <c r="AY22" s="940"/>
      <c r="AZ22" s="805"/>
      <c r="BA22" s="952"/>
      <c r="BB22" s="940"/>
      <c r="BC22" s="940"/>
      <c r="BD22" s="940"/>
      <c r="BE22" s="805"/>
      <c r="BF22" s="952"/>
      <c r="BG22" s="940"/>
      <c r="BH22" s="940"/>
      <c r="BI22" s="940"/>
      <c r="BJ22" s="805"/>
      <c r="BK22" s="952"/>
      <c r="BL22" s="940"/>
      <c r="BM22" s="940"/>
      <c r="BN22" s="940"/>
      <c r="BO22" s="805"/>
      <c r="BP22" s="952"/>
      <c r="BQ22" s="940"/>
      <c r="BR22" s="940"/>
      <c r="BS22" s="940"/>
      <c r="BT22" s="805"/>
      <c r="BU22" s="952"/>
      <c r="BV22" s="940"/>
      <c r="BW22" s="940"/>
      <c r="BX22" s="940"/>
      <c r="BY22" s="805"/>
      <c r="BZ22" s="952"/>
      <c r="CA22" s="940"/>
      <c r="CB22" s="940"/>
      <c r="CC22" s="940"/>
      <c r="CD22" s="805"/>
      <c r="CE22" s="952"/>
      <c r="CF22" s="940"/>
      <c r="CG22" s="940"/>
      <c r="CH22" s="940"/>
      <c r="CI22" s="805"/>
      <c r="CJ22" s="952"/>
      <c r="CK22" s="940"/>
      <c r="CL22" s="940"/>
      <c r="CM22" s="940"/>
      <c r="CN22" s="805"/>
      <c r="CO22" s="952"/>
      <c r="CP22" s="940"/>
      <c r="CQ22" s="940"/>
      <c r="CR22" s="940"/>
      <c r="CS22" s="805"/>
      <c r="CT22" s="952"/>
      <c r="CU22" s="940"/>
      <c r="CV22" s="940"/>
      <c r="CW22" s="940"/>
      <c r="CX22" s="805"/>
    </row>
    <row r="23" spans="1:102" ht="14.4" customHeight="1" x14ac:dyDescent="0.25">
      <c r="G23" s="52"/>
      <c r="H23" s="184"/>
      <c r="T23" s="186"/>
      <c r="V23" s="186"/>
      <c r="AA23" s="186"/>
      <c r="AF23" s="186"/>
      <c r="AK23" s="186"/>
      <c r="AP23" s="186"/>
      <c r="AU23" s="186"/>
      <c r="AZ23" s="186"/>
      <c r="BE23" s="186"/>
      <c r="BJ23" s="186"/>
      <c r="BO23" s="186"/>
      <c r="BT23" s="186"/>
      <c r="BY23" s="186"/>
      <c r="CD23" s="186"/>
      <c r="CI23" s="186"/>
      <c r="CN23" s="186"/>
      <c r="CS23" s="186"/>
      <c r="CX23" s="186"/>
    </row>
    <row r="24" spans="1:102" ht="14.4" customHeight="1" x14ac:dyDescent="0.25">
      <c r="G24" s="52">
        <v>3</v>
      </c>
      <c r="H24" s="944" t="str">
        <f>'M-2'!$G$9</f>
        <v>PPh Pasal 25</v>
      </c>
      <c r="I24" s="940"/>
      <c r="J24" s="940"/>
      <c r="K24" s="940"/>
      <c r="L24" s="53" t="s">
        <v>1681</v>
      </c>
      <c r="M24" s="1158" t="s">
        <v>1472</v>
      </c>
      <c r="N24" s="940"/>
      <c r="O24" s="940"/>
      <c r="P24" s="940"/>
      <c r="Q24" s="940"/>
      <c r="R24" s="940"/>
      <c r="S24" s="940"/>
      <c r="T24" s="805"/>
      <c r="U24" s="964" t="s">
        <v>727</v>
      </c>
      <c r="V24" s="805"/>
      <c r="W24" s="1157">
        <f>'M-2'!$U$32</f>
        <v>0</v>
      </c>
      <c r="X24" s="940"/>
      <c r="Y24" s="940"/>
      <c r="Z24" s="940"/>
      <c r="AA24" s="805"/>
      <c r="AB24" s="945"/>
      <c r="AC24" s="940"/>
      <c r="AD24" s="940"/>
      <c r="AE24" s="940"/>
      <c r="AF24" s="805"/>
      <c r="AG24" s="945"/>
      <c r="AH24" s="940"/>
      <c r="AI24" s="940"/>
      <c r="AJ24" s="940"/>
      <c r="AK24" s="805"/>
      <c r="AL24" s="945"/>
      <c r="AM24" s="940"/>
      <c r="AN24" s="940"/>
      <c r="AO24" s="940"/>
      <c r="AP24" s="805"/>
      <c r="AQ24" s="945"/>
      <c r="AR24" s="940"/>
      <c r="AS24" s="940"/>
      <c r="AT24" s="940"/>
      <c r="AU24" s="805"/>
      <c r="AV24" s="945"/>
      <c r="AW24" s="940"/>
      <c r="AX24" s="940"/>
      <c r="AY24" s="940"/>
      <c r="AZ24" s="805"/>
      <c r="BA24" s="945"/>
      <c r="BB24" s="940"/>
      <c r="BC24" s="940"/>
      <c r="BD24" s="940"/>
      <c r="BE24" s="805"/>
      <c r="BF24" s="945"/>
      <c r="BG24" s="940"/>
      <c r="BH24" s="940"/>
      <c r="BI24" s="940"/>
      <c r="BJ24" s="805"/>
      <c r="BK24" s="945"/>
      <c r="BL24" s="940"/>
      <c r="BM24" s="940"/>
      <c r="BN24" s="940"/>
      <c r="BO24" s="805"/>
      <c r="BP24" s="945"/>
      <c r="BQ24" s="940"/>
      <c r="BR24" s="940"/>
      <c r="BS24" s="940"/>
      <c r="BT24" s="805"/>
      <c r="BU24" s="945"/>
      <c r="BV24" s="940"/>
      <c r="BW24" s="940"/>
      <c r="BX24" s="940"/>
      <c r="BY24" s="805"/>
      <c r="BZ24" s="945"/>
      <c r="CA24" s="940"/>
      <c r="CB24" s="940"/>
      <c r="CC24" s="940"/>
      <c r="CD24" s="805"/>
      <c r="CE24" s="945"/>
      <c r="CF24" s="940"/>
      <c r="CG24" s="940"/>
      <c r="CH24" s="940"/>
      <c r="CI24" s="805"/>
      <c r="CJ24" s="955" t="e">
        <f>'M-2-1-3'!#REF!</f>
        <v>#REF!</v>
      </c>
      <c r="CK24" s="940"/>
      <c r="CL24" s="940"/>
      <c r="CM24" s="940"/>
      <c r="CN24" s="805"/>
      <c r="CO24" s="955" t="e">
        <f>IF(CJ24&gt;0,CJ24,SUM(AB24:CI24))</f>
        <v>#REF!</v>
      </c>
      <c r="CP24" s="940"/>
      <c r="CQ24" s="940"/>
      <c r="CR24" s="940"/>
      <c r="CS24" s="805"/>
      <c r="CT24" s="955" t="e">
        <f>CO24-W24</f>
        <v>#REF!</v>
      </c>
      <c r="CU24" s="940"/>
      <c r="CV24" s="940"/>
      <c r="CW24" s="940"/>
      <c r="CX24" s="805"/>
    </row>
    <row r="25" spans="1:102" ht="14.4" customHeight="1" x14ac:dyDescent="0.25">
      <c r="G25" s="52"/>
      <c r="H25" s="804"/>
      <c r="I25" s="940"/>
      <c r="J25" s="940"/>
      <c r="K25" s="940"/>
      <c r="M25" s="940"/>
      <c r="N25" s="940"/>
      <c r="O25" s="940"/>
      <c r="P25" s="940"/>
      <c r="Q25" s="940"/>
      <c r="R25" s="940"/>
      <c r="S25" s="940"/>
      <c r="T25" s="805"/>
      <c r="U25" s="964"/>
      <c r="V25" s="805"/>
      <c r="W25" s="950"/>
      <c r="X25" s="940"/>
      <c r="Y25" s="940"/>
      <c r="Z25" s="940"/>
      <c r="AA25" s="805"/>
      <c r="AB25" s="952"/>
      <c r="AC25" s="940"/>
      <c r="AD25" s="940"/>
      <c r="AE25" s="940"/>
      <c r="AF25" s="805"/>
      <c r="AG25" s="952"/>
      <c r="AH25" s="940"/>
      <c r="AI25" s="940"/>
      <c r="AJ25" s="940"/>
      <c r="AK25" s="805"/>
      <c r="AL25" s="952"/>
      <c r="AM25" s="940"/>
      <c r="AN25" s="940"/>
      <c r="AO25" s="940"/>
      <c r="AP25" s="805"/>
      <c r="AQ25" s="952"/>
      <c r="AR25" s="940"/>
      <c r="AS25" s="940"/>
      <c r="AT25" s="940"/>
      <c r="AU25" s="805"/>
      <c r="AV25" s="952"/>
      <c r="AW25" s="940"/>
      <c r="AX25" s="940"/>
      <c r="AY25" s="940"/>
      <c r="AZ25" s="805"/>
      <c r="BA25" s="952"/>
      <c r="BB25" s="940"/>
      <c r="BC25" s="940"/>
      <c r="BD25" s="940"/>
      <c r="BE25" s="805"/>
      <c r="BF25" s="952"/>
      <c r="BG25" s="940"/>
      <c r="BH25" s="940"/>
      <c r="BI25" s="940"/>
      <c r="BJ25" s="805"/>
      <c r="BK25" s="952"/>
      <c r="BL25" s="940"/>
      <c r="BM25" s="940"/>
      <c r="BN25" s="940"/>
      <c r="BO25" s="805"/>
      <c r="BP25" s="952"/>
      <c r="BQ25" s="940"/>
      <c r="BR25" s="940"/>
      <c r="BS25" s="940"/>
      <c r="BT25" s="805"/>
      <c r="BU25" s="952"/>
      <c r="BV25" s="940"/>
      <c r="BW25" s="940"/>
      <c r="BX25" s="940"/>
      <c r="BY25" s="805"/>
      <c r="BZ25" s="952"/>
      <c r="CA25" s="940"/>
      <c r="CB25" s="940"/>
      <c r="CC25" s="940"/>
      <c r="CD25" s="805"/>
      <c r="CE25" s="952"/>
      <c r="CF25" s="940"/>
      <c r="CG25" s="940"/>
      <c r="CH25" s="940"/>
      <c r="CI25" s="805"/>
      <c r="CJ25" s="952"/>
      <c r="CK25" s="940"/>
      <c r="CL25" s="940"/>
      <c r="CM25" s="940"/>
      <c r="CN25" s="805"/>
      <c r="CO25" s="952"/>
      <c r="CP25" s="940"/>
      <c r="CQ25" s="940"/>
      <c r="CR25" s="940"/>
      <c r="CS25" s="805"/>
      <c r="CT25" s="952"/>
      <c r="CU25" s="940"/>
      <c r="CV25" s="940"/>
      <c r="CW25" s="940"/>
      <c r="CX25" s="805"/>
    </row>
    <row r="26" spans="1:102" ht="14.25" customHeight="1" thickBot="1" x14ac:dyDescent="0.3">
      <c r="G26" s="290"/>
      <c r="H26" s="291"/>
      <c r="I26" s="291"/>
      <c r="J26" s="291"/>
      <c r="K26" s="291"/>
      <c r="L26" s="291"/>
      <c r="M26" s="291"/>
      <c r="N26" s="291"/>
      <c r="O26" s="291"/>
      <c r="P26" s="291"/>
      <c r="Q26" s="291"/>
      <c r="R26" s="291"/>
      <c r="S26" s="291"/>
      <c r="T26" s="291"/>
      <c r="U26" s="292"/>
      <c r="V26" s="293"/>
      <c r="W26" s="941"/>
      <c r="X26" s="942"/>
      <c r="Y26" s="942"/>
      <c r="Z26" s="942"/>
      <c r="AA26" s="943"/>
      <c r="AB26" s="941"/>
      <c r="AC26" s="942"/>
      <c r="AD26" s="942"/>
      <c r="AE26" s="942"/>
      <c r="AF26" s="943"/>
      <c r="AG26" s="941"/>
      <c r="AH26" s="942"/>
      <c r="AI26" s="942"/>
      <c r="AJ26" s="942"/>
      <c r="AK26" s="943"/>
      <c r="AL26" s="941"/>
      <c r="AM26" s="942"/>
      <c r="AN26" s="942"/>
      <c r="AO26" s="942"/>
      <c r="AP26" s="943"/>
      <c r="AQ26" s="941"/>
      <c r="AR26" s="942"/>
      <c r="AS26" s="942"/>
      <c r="AT26" s="942"/>
      <c r="AU26" s="943"/>
      <c r="AV26" s="941"/>
      <c r="AW26" s="942"/>
      <c r="AX26" s="942"/>
      <c r="AY26" s="942"/>
      <c r="AZ26" s="943"/>
      <c r="BA26" s="941"/>
      <c r="BB26" s="942"/>
      <c r="BC26" s="942"/>
      <c r="BD26" s="942"/>
      <c r="BE26" s="943"/>
      <c r="BF26" s="941"/>
      <c r="BG26" s="942"/>
      <c r="BH26" s="942"/>
      <c r="BI26" s="942"/>
      <c r="BJ26" s="943"/>
      <c r="BK26" s="941"/>
      <c r="BL26" s="942"/>
      <c r="BM26" s="942"/>
      <c r="BN26" s="942"/>
      <c r="BO26" s="943"/>
      <c r="BP26" s="941"/>
      <c r="BQ26" s="942"/>
      <c r="BR26" s="942"/>
      <c r="BS26" s="942"/>
      <c r="BT26" s="943"/>
      <c r="BU26" s="941"/>
      <c r="BV26" s="942"/>
      <c r="BW26" s="942"/>
      <c r="BX26" s="942"/>
      <c r="BY26" s="943"/>
      <c r="BZ26" s="941"/>
      <c r="CA26" s="942"/>
      <c r="CB26" s="942"/>
      <c r="CC26" s="942"/>
      <c r="CD26" s="943"/>
      <c r="CE26" s="941"/>
      <c r="CF26" s="942"/>
      <c r="CG26" s="942"/>
      <c r="CH26" s="942"/>
      <c r="CI26" s="943"/>
      <c r="CJ26" s="941"/>
      <c r="CK26" s="942"/>
      <c r="CL26" s="942"/>
      <c r="CM26" s="942"/>
      <c r="CN26" s="943"/>
      <c r="CO26" s="941"/>
      <c r="CP26" s="942"/>
      <c r="CQ26" s="942"/>
      <c r="CR26" s="942"/>
      <c r="CS26" s="943"/>
      <c r="CT26" s="941"/>
      <c r="CU26" s="942"/>
      <c r="CV26" s="942"/>
      <c r="CW26" s="942"/>
      <c r="CX26" s="943"/>
    </row>
    <row r="27" spans="1:102" ht="15" customHeight="1" thickTop="1" x14ac:dyDescent="0.25">
      <c r="AL27" s="110"/>
      <c r="AM27" s="110"/>
      <c r="AN27" s="110"/>
      <c r="AO27" s="110"/>
      <c r="AP27" s="110"/>
      <c r="AQ27" s="110"/>
      <c r="AR27" s="110"/>
      <c r="AS27" s="110"/>
      <c r="AT27" s="110"/>
      <c r="AU27" s="110"/>
      <c r="AV27" s="110"/>
      <c r="AW27" s="110"/>
      <c r="AX27" s="110"/>
      <c r="AY27" s="110"/>
      <c r="AZ27" s="110"/>
      <c r="BA27" s="110"/>
      <c r="BB27" s="110"/>
      <c r="BC27" s="110"/>
      <c r="BD27" s="110"/>
      <c r="BE27" s="110"/>
      <c r="BF27" s="110"/>
      <c r="BG27" s="110"/>
      <c r="BH27" s="110"/>
      <c r="BI27" s="110"/>
      <c r="BJ27" s="110"/>
      <c r="BK27" s="110"/>
      <c r="BL27" s="110"/>
      <c r="BM27" s="110"/>
      <c r="BN27" s="110"/>
      <c r="BO27" s="110"/>
      <c r="BP27" s="110"/>
      <c r="BQ27" s="110"/>
      <c r="BR27" s="110"/>
      <c r="BS27" s="110"/>
      <c r="BT27" s="110"/>
      <c r="BU27" s="110"/>
      <c r="BV27" s="110"/>
      <c r="BW27" s="110"/>
      <c r="BX27" s="110"/>
      <c r="BY27" s="110"/>
      <c r="BZ27" s="110"/>
      <c r="CA27" s="110"/>
      <c r="CB27" s="110"/>
      <c r="CC27" s="110"/>
      <c r="CD27" s="110"/>
      <c r="CE27" s="110"/>
      <c r="CF27" s="110"/>
      <c r="CG27" s="110"/>
      <c r="CH27" s="110"/>
      <c r="CI27" s="110"/>
      <c r="CJ27" s="110"/>
      <c r="CK27" s="110"/>
      <c r="CL27" s="110"/>
      <c r="CM27" s="110"/>
      <c r="CN27" s="110"/>
      <c r="CO27" s="110"/>
      <c r="CP27" s="110"/>
      <c r="CQ27" s="110"/>
      <c r="CR27" s="110"/>
      <c r="CS27" s="110"/>
      <c r="CT27" s="110"/>
      <c r="CU27" s="110"/>
      <c r="CV27" s="110"/>
      <c r="CW27" s="110"/>
      <c r="CX27" s="110"/>
    </row>
    <row r="28" spans="1:102" ht="15" customHeight="1" x14ac:dyDescent="0.25">
      <c r="G28" s="198" t="s">
        <v>1779</v>
      </c>
      <c r="H28" s="199"/>
      <c r="I28" s="199"/>
      <c r="J28" s="199"/>
      <c r="K28" s="199"/>
      <c r="L28" s="199"/>
      <c r="M28" s="199"/>
      <c r="N28" s="199"/>
      <c r="O28" s="199"/>
      <c r="P28" s="199"/>
      <c r="Q28" s="199"/>
      <c r="R28" s="199"/>
      <c r="S28" s="199"/>
      <c r="T28" s="199"/>
      <c r="U28" s="199"/>
      <c r="V28" s="199"/>
      <c r="W28" s="199"/>
      <c r="X28" s="199"/>
      <c r="Y28" s="199"/>
      <c r="Z28" s="199"/>
      <c r="AA28" s="199"/>
      <c r="AB28" s="199"/>
      <c r="AC28" s="199"/>
      <c r="AD28" s="199"/>
      <c r="AE28" s="199"/>
      <c r="AF28" s="199"/>
      <c r="AG28" s="199"/>
      <c r="AH28" s="199"/>
      <c r="AI28" s="199"/>
      <c r="AJ28" s="199"/>
      <c r="AK28" s="200"/>
      <c r="AL28" s="110"/>
      <c r="AM28" s="110"/>
      <c r="AN28" s="110"/>
      <c r="AO28" s="110"/>
      <c r="AP28" s="110"/>
      <c r="AQ28" s="110"/>
      <c r="AR28" s="110"/>
      <c r="AS28" s="110"/>
      <c r="AT28" s="110"/>
      <c r="AU28" s="110"/>
      <c r="AV28" s="110"/>
      <c r="AW28" s="110"/>
      <c r="AX28" s="110"/>
      <c r="AY28" s="110"/>
      <c r="AZ28" s="110"/>
      <c r="BA28" s="110"/>
      <c r="BB28" s="110"/>
      <c r="BC28" s="110"/>
      <c r="BD28" s="110"/>
      <c r="BE28" s="110"/>
      <c r="BF28" s="110"/>
      <c r="BG28" s="110"/>
      <c r="BH28" s="110"/>
      <c r="BI28" s="110"/>
      <c r="BJ28" s="110"/>
      <c r="BK28" s="110"/>
      <c r="BL28" s="110"/>
      <c r="BM28" s="110"/>
      <c r="BN28" s="110"/>
      <c r="BO28" s="110"/>
      <c r="BP28" s="110"/>
      <c r="BQ28" s="110"/>
      <c r="BR28" s="110"/>
      <c r="BS28" s="110"/>
      <c r="BT28" s="110"/>
      <c r="BU28" s="110"/>
      <c r="BV28" s="110"/>
      <c r="BW28" s="110"/>
      <c r="BX28" s="110"/>
      <c r="BY28" s="110"/>
      <c r="BZ28" s="110"/>
      <c r="CA28" s="110"/>
      <c r="CB28" s="110"/>
      <c r="CC28" s="110"/>
      <c r="CD28" s="110"/>
      <c r="CE28" s="110"/>
      <c r="CF28" s="110"/>
      <c r="CG28" s="110"/>
      <c r="CH28" s="110"/>
      <c r="CI28" s="110"/>
      <c r="CJ28" s="110"/>
      <c r="CK28" s="110"/>
      <c r="CL28" s="110"/>
      <c r="CM28" s="110"/>
      <c r="CN28" s="110"/>
      <c r="CO28" s="110"/>
      <c r="CP28" s="110"/>
      <c r="CQ28" s="110"/>
      <c r="CR28" s="110"/>
      <c r="CS28" s="110"/>
      <c r="CT28" s="110"/>
      <c r="CU28" s="110"/>
      <c r="CV28" s="110"/>
      <c r="CW28" s="110"/>
      <c r="CX28" s="110"/>
    </row>
    <row r="29" spans="1:102" ht="15" customHeight="1" x14ac:dyDescent="0.25">
      <c r="G29" s="201" t="s">
        <v>1445</v>
      </c>
      <c r="H29" s="970" t="s">
        <v>1780</v>
      </c>
      <c r="I29" s="764"/>
      <c r="J29" s="764"/>
      <c r="K29" s="764"/>
      <c r="L29" s="764"/>
      <c r="M29" s="764"/>
      <c r="N29" s="764"/>
      <c r="O29" s="764"/>
      <c r="P29" s="764"/>
      <c r="Q29" s="764"/>
      <c r="R29" s="764"/>
      <c r="S29" s="764"/>
      <c r="T29" s="764"/>
      <c r="U29" s="764"/>
      <c r="V29" s="764"/>
      <c r="W29" s="764"/>
      <c r="X29" s="764"/>
      <c r="Y29" s="764"/>
      <c r="Z29" s="764"/>
      <c r="AA29" s="764"/>
      <c r="AB29" s="764"/>
      <c r="AC29" s="764"/>
      <c r="AD29" s="764"/>
      <c r="AE29" s="764"/>
      <c r="AF29" s="764"/>
      <c r="AG29" s="764"/>
      <c r="AH29" s="764"/>
      <c r="AI29" s="764"/>
      <c r="AJ29" s="764"/>
      <c r="AK29" s="765"/>
      <c r="AL29" s="110"/>
      <c r="AM29" s="110"/>
      <c r="AN29" s="110"/>
      <c r="AO29" s="110"/>
      <c r="AP29" s="110"/>
      <c r="AQ29" s="110"/>
      <c r="AR29" s="110"/>
      <c r="AS29" s="110"/>
      <c r="AT29" s="110"/>
      <c r="AU29" s="110"/>
      <c r="AV29" s="110"/>
      <c r="AW29" s="110"/>
      <c r="AX29" s="110"/>
      <c r="AY29" s="110"/>
      <c r="AZ29" s="110"/>
      <c r="BA29" s="110"/>
      <c r="BB29" s="110"/>
      <c r="BC29" s="110"/>
      <c r="BD29" s="110"/>
      <c r="BE29" s="110"/>
      <c r="BF29" s="110"/>
      <c r="BG29" s="110"/>
      <c r="BH29" s="110"/>
      <c r="BI29" s="110"/>
      <c r="BJ29" s="110"/>
      <c r="BK29" s="110"/>
      <c r="BL29" s="110"/>
      <c r="BM29" s="110"/>
      <c r="BN29" s="110"/>
      <c r="BO29" s="110"/>
      <c r="BP29" s="110"/>
      <c r="BQ29" s="110"/>
      <c r="BR29" s="110"/>
      <c r="BS29" s="110"/>
      <c r="BT29" s="110"/>
      <c r="BU29" s="110"/>
      <c r="BV29" s="110"/>
      <c r="BW29" s="110"/>
      <c r="BX29" s="110"/>
      <c r="BY29" s="110"/>
      <c r="BZ29" s="110"/>
      <c r="CA29" s="110"/>
      <c r="CB29" s="110"/>
      <c r="CC29" s="110"/>
      <c r="CD29" s="110"/>
      <c r="CE29" s="110"/>
      <c r="CF29" s="110"/>
      <c r="CG29" s="110"/>
      <c r="CH29" s="110"/>
      <c r="CI29" s="110"/>
      <c r="CJ29" s="110"/>
      <c r="CK29" s="110"/>
      <c r="CL29" s="110"/>
      <c r="CM29" s="110"/>
      <c r="CN29" s="110"/>
      <c r="CO29" s="110"/>
      <c r="CP29" s="110"/>
      <c r="CQ29" s="110"/>
      <c r="CR29" s="110"/>
      <c r="CS29" s="110"/>
      <c r="CT29" s="110"/>
      <c r="CU29" s="110"/>
      <c r="CV29" s="110"/>
      <c r="CW29" s="110"/>
      <c r="CX29" s="110"/>
    </row>
    <row r="30" spans="1:102" ht="15" customHeight="1" x14ac:dyDescent="0.25">
      <c r="G30" s="520" t="s">
        <v>1781</v>
      </c>
      <c r="H30" s="971" t="str">
        <f>"Berdasarkan hasil pengujian-pengujian tersebut, pemeriksaan atas "&amp;H18&amp;"  disimpulkan sebagai berikut :"</f>
        <v>Berdasarkan hasil pengujian-pengujian tersebut, pemeriksaan atas PPh Pasal 25  disimpulkan sebagai berikut :</v>
      </c>
      <c r="I30" s="789"/>
      <c r="J30" s="789"/>
      <c r="K30" s="789"/>
      <c r="L30" s="789"/>
      <c r="M30" s="789"/>
      <c r="N30" s="789"/>
      <c r="O30" s="789"/>
      <c r="P30" s="789"/>
      <c r="Q30" s="789"/>
      <c r="R30" s="789"/>
      <c r="S30" s="789"/>
      <c r="T30" s="789"/>
      <c r="U30" s="789"/>
      <c r="V30" s="789"/>
      <c r="W30" s="789"/>
      <c r="X30" s="789"/>
      <c r="Y30" s="789"/>
      <c r="Z30" s="789"/>
      <c r="AA30" s="789"/>
      <c r="AB30" s="789"/>
      <c r="AC30" s="789"/>
      <c r="AD30" s="789"/>
      <c r="AE30" s="789"/>
      <c r="AF30" s="789"/>
      <c r="AG30" s="789"/>
      <c r="AH30" s="789"/>
      <c r="AI30" s="789"/>
      <c r="AJ30" s="789"/>
      <c r="AK30" s="790"/>
      <c r="AL30" s="110"/>
      <c r="AM30" s="110"/>
      <c r="AN30" s="110"/>
      <c r="AO30" s="110"/>
      <c r="AP30" s="110"/>
      <c r="AQ30" s="110"/>
      <c r="AR30" s="110"/>
      <c r="AS30" s="110"/>
      <c r="AT30" s="110"/>
      <c r="AU30" s="110"/>
      <c r="AV30" s="110"/>
      <c r="AW30" s="110"/>
      <c r="AX30" s="110"/>
      <c r="AY30" s="110"/>
      <c r="AZ30" s="110"/>
      <c r="BA30" s="110"/>
      <c r="BB30" s="110"/>
      <c r="BC30" s="110"/>
      <c r="BD30" s="110"/>
      <c r="BE30" s="110"/>
      <c r="BF30" s="110"/>
      <c r="BG30" s="110"/>
      <c r="BH30" s="110"/>
      <c r="BI30" s="110"/>
      <c r="BJ30" s="110"/>
      <c r="BK30" s="110"/>
      <c r="BL30" s="110"/>
      <c r="BM30" s="110"/>
      <c r="BN30" s="110"/>
      <c r="BO30" s="110"/>
      <c r="BP30" s="110"/>
      <c r="BQ30" s="110"/>
      <c r="BR30" s="110"/>
      <c r="BS30" s="110"/>
      <c r="BT30" s="110"/>
      <c r="BU30" s="110"/>
      <c r="BV30" s="110"/>
      <c r="BW30" s="110"/>
      <c r="BX30" s="110"/>
      <c r="BY30" s="110"/>
      <c r="BZ30" s="110"/>
      <c r="CA30" s="110"/>
      <c r="CB30" s="110"/>
      <c r="CC30" s="110"/>
      <c r="CD30" s="110"/>
      <c r="CE30" s="110"/>
      <c r="CF30" s="110"/>
      <c r="CG30" s="110"/>
      <c r="CH30" s="110"/>
      <c r="CI30" s="110"/>
      <c r="CJ30" s="110"/>
      <c r="CK30" s="110"/>
      <c r="CL30" s="110"/>
      <c r="CM30" s="110"/>
      <c r="CN30" s="110"/>
      <c r="CO30" s="110"/>
      <c r="CP30" s="110"/>
      <c r="CQ30" s="110"/>
      <c r="CR30" s="110"/>
      <c r="CS30" s="110"/>
      <c r="CT30" s="110"/>
      <c r="CU30" s="110"/>
      <c r="CV30" s="110"/>
      <c r="CW30" s="110"/>
      <c r="CX30" s="110"/>
    </row>
    <row r="31" spans="1:102" ht="15" customHeight="1" x14ac:dyDescent="0.25">
      <c r="G31" s="521"/>
      <c r="H31" s="804"/>
      <c r="I31" s="940"/>
      <c r="J31" s="940"/>
      <c r="K31" s="940"/>
      <c r="L31" s="940"/>
      <c r="M31" s="940"/>
      <c r="N31" s="940"/>
      <c r="O31" s="940"/>
      <c r="P31" s="940"/>
      <c r="Q31" s="940"/>
      <c r="R31" s="940"/>
      <c r="S31" s="940"/>
      <c r="T31" s="940"/>
      <c r="U31" s="940"/>
      <c r="V31" s="940"/>
      <c r="W31" s="940"/>
      <c r="X31" s="940"/>
      <c r="Y31" s="940"/>
      <c r="Z31" s="940"/>
      <c r="AA31" s="940"/>
      <c r="AB31" s="940"/>
      <c r="AC31" s="940"/>
      <c r="AD31" s="940"/>
      <c r="AE31" s="940"/>
      <c r="AF31" s="940"/>
      <c r="AG31" s="940"/>
      <c r="AH31" s="940"/>
      <c r="AI31" s="940"/>
      <c r="AJ31" s="940"/>
      <c r="AK31" s="805"/>
      <c r="AL31" s="110"/>
      <c r="AM31" s="110"/>
      <c r="AN31" s="110"/>
      <c r="AO31" s="110"/>
      <c r="AP31" s="110"/>
      <c r="AQ31" s="110"/>
      <c r="AR31" s="110"/>
      <c r="AS31" s="110"/>
      <c r="AT31" s="110"/>
      <c r="AU31" s="110"/>
      <c r="AV31" s="110"/>
      <c r="AW31" s="110"/>
      <c r="AX31" s="110"/>
      <c r="AY31" s="110"/>
      <c r="AZ31" s="110"/>
      <c r="BA31" s="110"/>
      <c r="BB31" s="110"/>
      <c r="BC31" s="110"/>
      <c r="BD31" s="110"/>
      <c r="BE31" s="110"/>
      <c r="BF31" s="110"/>
      <c r="BG31" s="110"/>
      <c r="BH31" s="110"/>
      <c r="BI31" s="110"/>
      <c r="BJ31" s="110"/>
      <c r="BK31" s="110"/>
      <c r="BL31" s="110"/>
      <c r="BM31" s="110"/>
      <c r="BN31" s="110"/>
      <c r="BO31" s="110"/>
      <c r="BP31" s="110"/>
      <c r="BQ31" s="110"/>
      <c r="BR31" s="110"/>
      <c r="BS31" s="110"/>
      <c r="BT31" s="110"/>
      <c r="BU31" s="110"/>
      <c r="BV31" s="110"/>
      <c r="BW31" s="110"/>
      <c r="BX31" s="110"/>
      <c r="BY31" s="110"/>
      <c r="BZ31" s="110"/>
      <c r="CA31" s="110"/>
      <c r="CB31" s="110"/>
      <c r="CC31" s="110"/>
      <c r="CD31" s="110"/>
      <c r="CE31" s="110"/>
      <c r="CF31" s="110"/>
      <c r="CG31" s="110"/>
      <c r="CH31" s="110"/>
      <c r="CI31" s="110"/>
      <c r="CJ31" s="110"/>
      <c r="CK31" s="110"/>
      <c r="CL31" s="110"/>
      <c r="CM31" s="110"/>
      <c r="CN31" s="110"/>
      <c r="CO31" s="110"/>
      <c r="CP31" s="110"/>
      <c r="CQ31" s="110"/>
      <c r="CR31" s="110"/>
      <c r="CS31" s="110"/>
      <c r="CT31" s="110"/>
      <c r="CU31" s="110"/>
      <c r="CV31" s="110"/>
      <c r="CW31" s="110"/>
      <c r="CX31" s="110"/>
    </row>
    <row r="32" spans="1:102" ht="15" customHeight="1" x14ac:dyDescent="0.25">
      <c r="G32" s="521"/>
      <c r="H32" s="202" t="str">
        <f>H18&amp;" menurut pemeriksa :"</f>
        <v>PPh Pasal 25 menurut pemeriksa :</v>
      </c>
      <c r="I32" s="203"/>
      <c r="J32" s="203"/>
      <c r="K32" s="203"/>
      <c r="L32" s="203"/>
      <c r="M32" s="203"/>
      <c r="N32" s="203"/>
      <c r="O32" s="203"/>
      <c r="P32" s="203"/>
      <c r="Q32" s="203"/>
      <c r="R32" s="203"/>
      <c r="S32" s="203"/>
      <c r="T32" s="203"/>
      <c r="U32" s="203"/>
      <c r="V32" s="203"/>
      <c r="W32" s="203"/>
      <c r="X32" s="203"/>
      <c r="Y32" s="203"/>
      <c r="Z32" s="203"/>
      <c r="AA32" s="203"/>
      <c r="AB32" s="203"/>
      <c r="AK32" s="186"/>
      <c r="AL32" s="110"/>
      <c r="AM32" s="110"/>
      <c r="AN32" s="110"/>
      <c r="AO32" s="110"/>
      <c r="AP32" s="110"/>
      <c r="AQ32" s="110"/>
      <c r="AR32" s="110"/>
      <c r="AS32" s="110"/>
      <c r="AT32" s="110"/>
      <c r="AU32" s="110"/>
      <c r="AV32" s="110"/>
      <c r="AW32" s="110"/>
      <c r="AX32" s="110"/>
      <c r="AY32" s="110"/>
      <c r="AZ32" s="110"/>
      <c r="BA32" s="110"/>
      <c r="BB32" s="110"/>
      <c r="BC32" s="110"/>
      <c r="BD32" s="110"/>
      <c r="BE32" s="110"/>
      <c r="BF32" s="110"/>
      <c r="BG32" s="110"/>
      <c r="BH32" s="110"/>
      <c r="BI32" s="110"/>
      <c r="BJ32" s="110"/>
      <c r="BK32" s="110"/>
      <c r="BL32" s="110"/>
      <c r="BM32" s="110"/>
      <c r="BN32" s="110"/>
      <c r="BO32" s="110"/>
      <c r="BP32" s="110"/>
      <c r="BQ32" s="110"/>
      <c r="BR32" s="110"/>
      <c r="BS32" s="110"/>
      <c r="BT32" s="110"/>
      <c r="BU32" s="110"/>
      <c r="BV32" s="110"/>
      <c r="BW32" s="110"/>
      <c r="BX32" s="110"/>
      <c r="BY32" s="110"/>
      <c r="BZ32" s="110"/>
      <c r="CA32" s="110"/>
      <c r="CB32" s="110"/>
      <c r="CC32" s="110"/>
      <c r="CD32" s="110"/>
      <c r="CE32" s="110"/>
      <c r="CF32" s="110"/>
      <c r="CG32" s="110"/>
      <c r="CH32" s="110"/>
      <c r="CI32" s="110"/>
      <c r="CJ32" s="110"/>
      <c r="CK32" s="110"/>
      <c r="CL32" s="110"/>
      <c r="CM32" s="110"/>
      <c r="CN32" s="110"/>
      <c r="CO32" s="110"/>
      <c r="CP32" s="110"/>
      <c r="CQ32" s="110"/>
      <c r="CR32" s="110"/>
      <c r="CS32" s="110"/>
      <c r="CT32" s="110"/>
      <c r="CU32" s="110"/>
      <c r="CV32" s="110"/>
      <c r="CW32" s="110"/>
      <c r="CX32" s="110"/>
    </row>
    <row r="33" spans="7:102" ht="15" customHeight="1" x14ac:dyDescent="0.25">
      <c r="G33" s="521"/>
      <c r="H33" s="202" t="s">
        <v>1681</v>
      </c>
      <c r="I33" s="939" t="s">
        <v>1782</v>
      </c>
      <c r="J33" s="940"/>
      <c r="K33" s="940"/>
      <c r="L33" s="940"/>
      <c r="M33" s="940"/>
      <c r="N33" s="940"/>
      <c r="O33" s="940"/>
      <c r="P33" s="940"/>
      <c r="Q33" s="940"/>
      <c r="R33" s="940"/>
      <c r="S33" s="940"/>
      <c r="T33" s="940"/>
      <c r="U33" s="940"/>
      <c r="V33" s="940"/>
      <c r="W33" s="203" t="s">
        <v>1684</v>
      </c>
      <c r="X33" s="974">
        <f>IF(I34="Tidak Dilakukan Pengujian",X35,
IF(I34=M18,CO18,
IF(I34=M21,CO21,
IF(I34=M24,CO24,"Pilih teknik yang lain"))))</f>
        <v>0</v>
      </c>
      <c r="Y33" s="940"/>
      <c r="Z33" s="940"/>
      <c r="AA33" s="940"/>
      <c r="AB33" s="940"/>
      <c r="AK33" s="186"/>
      <c r="AL33" s="110"/>
      <c r="AM33" s="110"/>
      <c r="AN33" s="110"/>
      <c r="AO33" s="110"/>
      <c r="AP33" s="110"/>
      <c r="AQ33" s="110"/>
      <c r="AR33" s="110"/>
      <c r="AS33" s="110"/>
      <c r="AT33" s="110"/>
      <c r="AU33" s="110"/>
      <c r="AV33" s="110"/>
      <c r="AW33" s="110"/>
      <c r="AX33" s="110"/>
      <c r="AY33" s="110"/>
      <c r="AZ33" s="110"/>
      <c r="BA33" s="110"/>
      <c r="BB33" s="110"/>
      <c r="BC33" s="110"/>
      <c r="BD33" s="110"/>
      <c r="BE33" s="110"/>
      <c r="BF33" s="110"/>
      <c r="BG33" s="110"/>
      <c r="BH33" s="110"/>
      <c r="BI33" s="110"/>
      <c r="BJ33" s="110"/>
      <c r="BK33" s="110"/>
      <c r="BL33" s="110"/>
      <c r="BM33" s="110"/>
      <c r="BN33" s="110"/>
      <c r="BO33" s="110"/>
      <c r="BP33" s="110"/>
      <c r="BQ33" s="110"/>
      <c r="BR33" s="110"/>
      <c r="BS33" s="110"/>
      <c r="BT33" s="110"/>
      <c r="BU33" s="110"/>
      <c r="BV33" s="110"/>
      <c r="BW33" s="110"/>
      <c r="BX33" s="110"/>
      <c r="BY33" s="110"/>
      <c r="BZ33" s="110"/>
      <c r="CA33" s="110"/>
      <c r="CB33" s="110"/>
      <c r="CC33" s="110"/>
      <c r="CD33" s="110"/>
      <c r="CE33" s="110"/>
      <c r="CF33" s="110"/>
      <c r="CG33" s="110"/>
      <c r="CH33" s="110"/>
      <c r="CI33" s="110"/>
      <c r="CJ33" s="110"/>
      <c r="CK33" s="110"/>
      <c r="CL33" s="110"/>
      <c r="CM33" s="110"/>
      <c r="CN33" s="110"/>
      <c r="CO33" s="110"/>
      <c r="CP33" s="110"/>
      <c r="CQ33" s="110"/>
      <c r="CR33" s="110"/>
      <c r="CS33" s="110"/>
      <c r="CT33" s="110"/>
      <c r="CU33" s="110"/>
      <c r="CV33" s="110"/>
      <c r="CW33" s="110"/>
      <c r="CX33" s="110"/>
    </row>
    <row r="34" spans="7:102" ht="15" customHeight="1" x14ac:dyDescent="0.25">
      <c r="G34" s="521"/>
      <c r="H34" s="202"/>
      <c r="I34" s="939" t="s">
        <v>2032</v>
      </c>
      <c r="J34" s="940"/>
      <c r="K34" s="940"/>
      <c r="L34" s="940"/>
      <c r="M34" s="940"/>
      <c r="N34" s="940"/>
      <c r="O34" s="940"/>
      <c r="P34" s="940"/>
      <c r="Q34" s="940"/>
      <c r="R34" s="940"/>
      <c r="S34" s="940"/>
      <c r="T34" s="940"/>
      <c r="U34" s="940"/>
      <c r="V34" s="940"/>
      <c r="W34" s="203"/>
      <c r="X34" s="522"/>
      <c r="Y34" s="522"/>
      <c r="Z34" s="522"/>
      <c r="AA34" s="522"/>
      <c r="AB34" s="522"/>
      <c r="AC34" s="204"/>
      <c r="AD34" s="204"/>
      <c r="AE34" s="204"/>
      <c r="AF34" s="204"/>
      <c r="AG34" s="204"/>
      <c r="AH34" s="204"/>
      <c r="AI34" s="204"/>
      <c r="AJ34" s="204"/>
      <c r="AK34" s="444"/>
      <c r="AL34" s="110"/>
      <c r="AM34" s="110"/>
      <c r="AN34" s="110"/>
      <c r="AO34" s="110"/>
      <c r="AP34" s="110"/>
      <c r="AQ34" s="110"/>
      <c r="AR34" s="110"/>
      <c r="AS34" s="110"/>
      <c r="AT34" s="110"/>
      <c r="AU34" s="110"/>
      <c r="AV34" s="110"/>
      <c r="AW34" s="110"/>
      <c r="AX34" s="110"/>
      <c r="AY34" s="110"/>
      <c r="AZ34" s="110"/>
      <c r="BA34" s="110"/>
      <c r="BB34" s="110"/>
      <c r="BC34" s="110"/>
      <c r="BD34" s="110"/>
      <c r="BE34" s="110"/>
      <c r="BF34" s="110"/>
      <c r="BG34" s="110"/>
      <c r="BH34" s="110"/>
      <c r="BI34" s="110"/>
      <c r="BJ34" s="110"/>
      <c r="BK34" s="110"/>
      <c r="BL34" s="110"/>
      <c r="BM34" s="110"/>
      <c r="BN34" s="110"/>
      <c r="BO34" s="110"/>
      <c r="BP34" s="110"/>
      <c r="BQ34" s="110"/>
      <c r="BR34" s="110"/>
      <c r="BS34" s="110"/>
      <c r="BT34" s="110"/>
      <c r="BU34" s="110"/>
      <c r="BV34" s="110"/>
      <c r="BW34" s="110"/>
      <c r="BX34" s="110"/>
      <c r="BY34" s="110"/>
      <c r="BZ34" s="110"/>
      <c r="CA34" s="110"/>
      <c r="CB34" s="110"/>
      <c r="CC34" s="110"/>
      <c r="CD34" s="110"/>
      <c r="CE34" s="110"/>
      <c r="CF34" s="110"/>
      <c r="CG34" s="110"/>
      <c r="CH34" s="110"/>
      <c r="CI34" s="110"/>
      <c r="CJ34" s="110"/>
      <c r="CK34" s="110"/>
      <c r="CL34" s="110"/>
      <c r="CM34" s="110"/>
      <c r="CN34" s="110"/>
      <c r="CO34" s="110"/>
      <c r="CP34" s="110"/>
      <c r="CQ34" s="110"/>
      <c r="CR34" s="110"/>
      <c r="CS34" s="110"/>
      <c r="CT34" s="110"/>
      <c r="CU34" s="110"/>
      <c r="CV34" s="110"/>
      <c r="CW34" s="110"/>
      <c r="CX34" s="110"/>
    </row>
    <row r="35" spans="7:102" ht="15" customHeight="1" x14ac:dyDescent="0.25">
      <c r="G35" s="521"/>
      <c r="H35" s="202" t="s">
        <v>1681</v>
      </c>
      <c r="I35" s="939" t="s">
        <v>1783</v>
      </c>
      <c r="J35" s="940"/>
      <c r="K35" s="940"/>
      <c r="L35" s="940"/>
      <c r="M35" s="940"/>
      <c r="N35" s="940"/>
      <c r="O35" s="940"/>
      <c r="P35" s="940"/>
      <c r="Q35" s="940"/>
      <c r="R35" s="940"/>
      <c r="S35" s="940"/>
      <c r="T35" s="940"/>
      <c r="U35" s="940"/>
      <c r="V35" s="940"/>
      <c r="W35" s="203" t="s">
        <v>1684</v>
      </c>
      <c r="X35" s="968">
        <f>'M-2'!U32</f>
        <v>0</v>
      </c>
      <c r="Y35" s="794"/>
      <c r="Z35" s="794"/>
      <c r="AA35" s="794"/>
      <c r="AB35" s="794"/>
      <c r="AC35" s="204"/>
      <c r="AD35" s="204"/>
      <c r="AE35" s="204"/>
      <c r="AF35" s="204"/>
      <c r="AG35" s="204"/>
      <c r="AH35" s="204"/>
      <c r="AI35" s="204"/>
      <c r="AJ35" s="204"/>
      <c r="AK35" s="444"/>
      <c r="AL35" s="110"/>
      <c r="AM35" s="110"/>
      <c r="AN35" s="110"/>
      <c r="AO35" s="110"/>
      <c r="AP35" s="110"/>
      <c r="AQ35" s="110"/>
      <c r="AR35" s="110"/>
      <c r="AS35" s="110"/>
      <c r="AT35" s="110"/>
      <c r="AU35" s="110"/>
      <c r="AV35" s="110"/>
      <c r="AW35" s="110"/>
      <c r="AX35" s="110"/>
      <c r="AY35" s="110"/>
      <c r="AZ35" s="110"/>
      <c r="BA35" s="110"/>
      <c r="BB35" s="110"/>
      <c r="BC35" s="110"/>
      <c r="BD35" s="110"/>
      <c r="BE35" s="110"/>
      <c r="BF35" s="110"/>
      <c r="BG35" s="110"/>
      <c r="BH35" s="110"/>
      <c r="BI35" s="110"/>
      <c r="BJ35" s="110"/>
      <c r="BK35" s="110"/>
      <c r="BL35" s="110"/>
      <c r="BM35" s="110"/>
      <c r="BN35" s="110"/>
      <c r="BO35" s="110"/>
      <c r="BP35" s="110"/>
      <c r="BQ35" s="110"/>
      <c r="BR35" s="110"/>
      <c r="BS35" s="110"/>
      <c r="BT35" s="110"/>
      <c r="BU35" s="110"/>
      <c r="BV35" s="110"/>
      <c r="BW35" s="110"/>
      <c r="BX35" s="110"/>
      <c r="BY35" s="110"/>
      <c r="BZ35" s="110"/>
      <c r="CA35" s="110"/>
      <c r="CB35" s="110"/>
      <c r="CC35" s="110"/>
      <c r="CD35" s="110"/>
      <c r="CE35" s="110"/>
      <c r="CF35" s="110"/>
      <c r="CG35" s="110"/>
      <c r="CH35" s="110"/>
      <c r="CI35" s="110"/>
      <c r="CJ35" s="110"/>
      <c r="CK35" s="110"/>
      <c r="CL35" s="110"/>
      <c r="CM35" s="110"/>
      <c r="CN35" s="110"/>
      <c r="CO35" s="110"/>
      <c r="CP35" s="110"/>
      <c r="CQ35" s="110"/>
      <c r="CR35" s="110"/>
      <c r="CS35" s="110"/>
      <c r="CT35" s="110"/>
      <c r="CU35" s="110"/>
      <c r="CV35" s="110"/>
      <c r="CW35" s="110"/>
      <c r="CX35" s="110"/>
    </row>
    <row r="36" spans="7:102" ht="15" customHeight="1" x14ac:dyDescent="0.25">
      <c r="G36" s="521"/>
      <c r="H36" s="202" t="s">
        <v>1772</v>
      </c>
      <c r="I36" s="203"/>
      <c r="J36" s="203"/>
      <c r="K36" s="203"/>
      <c r="L36" s="203"/>
      <c r="M36" s="203"/>
      <c r="N36" s="203"/>
      <c r="O36" s="203"/>
      <c r="P36" s="203"/>
      <c r="Q36" s="203"/>
      <c r="R36" s="203"/>
      <c r="S36" s="203"/>
      <c r="T36" s="203"/>
      <c r="U36" s="203"/>
      <c r="V36" s="203"/>
      <c r="W36" s="203" t="s">
        <v>1684</v>
      </c>
      <c r="X36" s="966">
        <f>X33-X35</f>
        <v>0</v>
      </c>
      <c r="Y36" s="789"/>
      <c r="Z36" s="789"/>
      <c r="AA36" s="789"/>
      <c r="AB36" s="789"/>
      <c r="AC36" s="204"/>
      <c r="AD36" s="204"/>
      <c r="AE36" s="204"/>
      <c r="AF36" s="204"/>
      <c r="AG36" s="204"/>
      <c r="AH36" s="204"/>
      <c r="AI36" s="204"/>
      <c r="AJ36" s="204"/>
      <c r="AK36" s="444"/>
      <c r="AL36" s="110"/>
      <c r="AM36" s="110"/>
      <c r="AN36" s="110"/>
      <c r="AO36" s="110"/>
      <c r="AP36" s="110"/>
      <c r="AQ36" s="110"/>
      <c r="AR36" s="110"/>
      <c r="AS36" s="110"/>
      <c r="AT36" s="110"/>
      <c r="AU36" s="110"/>
      <c r="AV36" s="110"/>
      <c r="AW36" s="110"/>
      <c r="AX36" s="110"/>
      <c r="AY36" s="110"/>
      <c r="AZ36" s="110"/>
      <c r="BA36" s="110"/>
      <c r="BB36" s="110"/>
      <c r="BC36" s="110"/>
      <c r="BD36" s="110"/>
      <c r="BE36" s="110"/>
      <c r="BF36" s="110"/>
      <c r="BG36" s="110"/>
      <c r="BH36" s="110"/>
      <c r="BI36" s="110"/>
      <c r="BJ36" s="110"/>
      <c r="BK36" s="110"/>
      <c r="BL36" s="110"/>
      <c r="BM36" s="110"/>
      <c r="BN36" s="110"/>
      <c r="BO36" s="110"/>
      <c r="BP36" s="110"/>
      <c r="BQ36" s="110"/>
      <c r="BR36" s="110"/>
      <c r="BS36" s="110"/>
      <c r="BT36" s="110"/>
      <c r="BU36" s="110"/>
      <c r="BV36" s="110"/>
      <c r="BW36" s="110"/>
      <c r="BX36" s="110"/>
      <c r="BY36" s="110"/>
      <c r="BZ36" s="110"/>
      <c r="CA36" s="110"/>
      <c r="CB36" s="110"/>
      <c r="CC36" s="110"/>
      <c r="CD36" s="110"/>
      <c r="CE36" s="110"/>
      <c r="CF36" s="110"/>
      <c r="CG36" s="110"/>
      <c r="CH36" s="110"/>
      <c r="CI36" s="110"/>
      <c r="CJ36" s="110"/>
      <c r="CK36" s="110"/>
      <c r="CL36" s="110"/>
      <c r="CM36" s="110"/>
      <c r="CN36" s="110"/>
      <c r="CO36" s="110"/>
      <c r="CP36" s="110"/>
      <c r="CQ36" s="110"/>
      <c r="CR36" s="110"/>
      <c r="CS36" s="110"/>
      <c r="CT36" s="110"/>
      <c r="CU36" s="110"/>
      <c r="CV36" s="110"/>
      <c r="CW36" s="110"/>
      <c r="CX36" s="110"/>
    </row>
    <row r="37" spans="7:102" ht="15" customHeight="1" x14ac:dyDescent="0.25">
      <c r="G37" s="521"/>
      <c r="H37" s="202"/>
      <c r="I37" s="203"/>
      <c r="J37" s="203"/>
      <c r="K37" s="203"/>
      <c r="L37" s="203"/>
      <c r="M37" s="203"/>
      <c r="N37" s="203"/>
      <c r="O37" s="203"/>
      <c r="P37" s="203"/>
      <c r="Q37" s="203"/>
      <c r="R37" s="203"/>
      <c r="S37" s="203"/>
      <c r="T37" s="203"/>
      <c r="U37" s="203"/>
      <c r="V37" s="203"/>
      <c r="W37" s="203"/>
      <c r="X37" s="522"/>
      <c r="Y37" s="522"/>
      <c r="Z37" s="522"/>
      <c r="AA37" s="522"/>
      <c r="AB37" s="522"/>
      <c r="AC37" s="204"/>
      <c r="AD37" s="204"/>
      <c r="AE37" s="204"/>
      <c r="AF37" s="204"/>
      <c r="AG37" s="204"/>
      <c r="AH37" s="204"/>
      <c r="AI37" s="204"/>
      <c r="AJ37" s="204"/>
      <c r="AK37" s="444"/>
      <c r="AL37" s="110"/>
      <c r="AM37" s="110"/>
      <c r="AN37" s="110"/>
      <c r="AO37" s="110"/>
      <c r="AP37" s="110"/>
      <c r="AQ37" s="110"/>
      <c r="AR37" s="110"/>
      <c r="AS37" s="110"/>
      <c r="AT37" s="110"/>
      <c r="AU37" s="110"/>
      <c r="AV37" s="110"/>
      <c r="AW37" s="110"/>
      <c r="AX37" s="110"/>
      <c r="AY37" s="110"/>
      <c r="AZ37" s="110"/>
      <c r="BA37" s="110"/>
      <c r="BB37" s="110"/>
      <c r="BC37" s="110"/>
      <c r="BD37" s="110"/>
      <c r="BE37" s="110"/>
      <c r="BF37" s="110"/>
      <c r="BG37" s="110"/>
      <c r="BH37" s="110"/>
      <c r="BI37" s="110"/>
      <c r="BJ37" s="110"/>
      <c r="BK37" s="110"/>
      <c r="BL37" s="110"/>
      <c r="BM37" s="110"/>
      <c r="BN37" s="110"/>
      <c r="BO37" s="110"/>
      <c r="BP37" s="110"/>
      <c r="BQ37" s="110"/>
      <c r="BR37" s="110"/>
      <c r="BS37" s="110"/>
      <c r="BT37" s="110"/>
      <c r="BU37" s="110"/>
      <c r="BV37" s="110"/>
      <c r="BW37" s="110"/>
      <c r="BX37" s="110"/>
      <c r="BY37" s="110"/>
      <c r="BZ37" s="110"/>
      <c r="CA37" s="110"/>
      <c r="CB37" s="110"/>
      <c r="CC37" s="110"/>
      <c r="CD37" s="110"/>
      <c r="CE37" s="110"/>
      <c r="CF37" s="110"/>
      <c r="CG37" s="110"/>
      <c r="CH37" s="110"/>
      <c r="CI37" s="110"/>
      <c r="CJ37" s="110"/>
      <c r="CK37" s="110"/>
      <c r="CL37" s="110"/>
      <c r="CM37" s="110"/>
      <c r="CN37" s="110"/>
      <c r="CO37" s="110"/>
      <c r="CP37" s="110"/>
      <c r="CQ37" s="110"/>
      <c r="CR37" s="110"/>
      <c r="CS37" s="110"/>
      <c r="CT37" s="110"/>
      <c r="CU37" s="110"/>
      <c r="CV37" s="110"/>
      <c r="CW37" s="110"/>
      <c r="CX37" s="110"/>
    </row>
    <row r="38" spans="7:102" ht="15" customHeight="1" x14ac:dyDescent="0.25">
      <c r="G38" s="521" t="s">
        <v>1784</v>
      </c>
      <c r="H38" s="202" t="s">
        <v>1785</v>
      </c>
      <c r="I38" s="203"/>
      <c r="J38" s="203"/>
      <c r="K38" s="203"/>
      <c r="L38" s="203"/>
      <c r="M38" s="203"/>
      <c r="N38" s="203"/>
      <c r="O38" s="203"/>
      <c r="P38" s="203"/>
      <c r="Q38" s="203"/>
      <c r="R38" s="203"/>
      <c r="S38" s="203"/>
      <c r="T38" s="203"/>
      <c r="U38" s="203"/>
      <c r="V38" s="203"/>
      <c r="W38" s="203"/>
      <c r="X38" s="203"/>
      <c r="Y38" s="203"/>
      <c r="Z38" s="203"/>
      <c r="AA38" s="203"/>
      <c r="AB38" s="203"/>
      <c r="AC38" s="204"/>
      <c r="AD38" s="204"/>
      <c r="AE38" s="204"/>
      <c r="AF38" s="204"/>
      <c r="AG38" s="204"/>
      <c r="AH38" s="204"/>
      <c r="AI38" s="204"/>
      <c r="AJ38" s="204"/>
      <c r="AK38" s="444"/>
      <c r="AL38" s="110"/>
      <c r="AM38" s="110"/>
      <c r="AN38" s="110"/>
      <c r="AO38" s="110"/>
      <c r="AP38" s="110"/>
      <c r="AQ38" s="110"/>
      <c r="AR38" s="110"/>
      <c r="AS38" s="110"/>
      <c r="AT38" s="110"/>
      <c r="AU38" s="110"/>
      <c r="AV38" s="110"/>
      <c r="AW38" s="110"/>
      <c r="AX38" s="110"/>
      <c r="AY38" s="110"/>
      <c r="AZ38" s="110"/>
      <c r="BA38" s="110"/>
      <c r="BB38" s="110"/>
      <c r="BC38" s="110"/>
      <c r="BD38" s="110"/>
      <c r="BE38" s="110"/>
      <c r="BF38" s="110"/>
      <c r="BG38" s="110"/>
      <c r="BH38" s="110"/>
      <c r="BI38" s="110"/>
      <c r="BJ38" s="110"/>
      <c r="BK38" s="110"/>
      <c r="BL38" s="110"/>
      <c r="BM38" s="110"/>
      <c r="BN38" s="110"/>
      <c r="BO38" s="110"/>
      <c r="BP38" s="110"/>
      <c r="BQ38" s="110"/>
      <c r="BR38" s="110"/>
      <c r="BS38" s="110"/>
      <c r="BT38" s="110"/>
      <c r="BU38" s="110"/>
      <c r="BV38" s="110"/>
      <c r="BW38" s="110"/>
      <c r="BX38" s="110"/>
      <c r="BY38" s="110"/>
      <c r="BZ38" s="110"/>
      <c r="CA38" s="110"/>
      <c r="CB38" s="110"/>
      <c r="CC38" s="110"/>
      <c r="CD38" s="110"/>
      <c r="CE38" s="110"/>
      <c r="CF38" s="110"/>
      <c r="CG38" s="110"/>
      <c r="CH38" s="110"/>
      <c r="CI38" s="110"/>
      <c r="CJ38" s="110"/>
      <c r="CK38" s="110"/>
      <c r="CL38" s="110"/>
      <c r="CM38" s="110"/>
      <c r="CN38" s="110"/>
      <c r="CO38" s="110"/>
      <c r="CP38" s="110"/>
      <c r="CQ38" s="110"/>
      <c r="CR38" s="110"/>
      <c r="CS38" s="110"/>
      <c r="CT38" s="110"/>
      <c r="CU38" s="110"/>
      <c r="CV38" s="110"/>
      <c r="CW38" s="110"/>
      <c r="CX38" s="110"/>
    </row>
    <row r="39" spans="7:102" ht="15" customHeight="1" x14ac:dyDescent="0.25">
      <c r="G39" s="521"/>
      <c r="H39" s="972"/>
      <c r="I39" s="940"/>
      <c r="J39" s="940"/>
      <c r="K39" s="940"/>
      <c r="L39" s="940"/>
      <c r="M39" s="940"/>
      <c r="N39" s="940"/>
      <c r="O39" s="940"/>
      <c r="P39" s="940"/>
      <c r="Q39" s="940"/>
      <c r="R39" s="940"/>
      <c r="S39" s="940"/>
      <c r="T39" s="940"/>
      <c r="U39" s="940"/>
      <c r="V39" s="940"/>
      <c r="W39" s="940"/>
      <c r="X39" s="940"/>
      <c r="Y39" s="940"/>
      <c r="Z39" s="940"/>
      <c r="AA39" s="940"/>
      <c r="AB39" s="940"/>
      <c r="AC39" s="940"/>
      <c r="AD39" s="940"/>
      <c r="AE39" s="940"/>
      <c r="AF39" s="940"/>
      <c r="AG39" s="940"/>
      <c r="AH39" s="940"/>
      <c r="AI39" s="940"/>
      <c r="AJ39" s="940"/>
      <c r="AK39" s="805"/>
      <c r="AL39" s="110"/>
      <c r="AM39" s="110"/>
      <c r="AN39" s="110"/>
      <c r="AO39" s="110"/>
      <c r="AP39" s="110"/>
      <c r="AQ39" s="110"/>
      <c r="AR39" s="110"/>
      <c r="AS39" s="110"/>
      <c r="AT39" s="110"/>
      <c r="AU39" s="110"/>
      <c r="AV39" s="110"/>
      <c r="AW39" s="110"/>
      <c r="AX39" s="110"/>
      <c r="AY39" s="110"/>
      <c r="AZ39" s="110"/>
      <c r="BA39" s="110"/>
      <c r="BB39" s="110"/>
      <c r="BC39" s="110"/>
      <c r="BD39" s="110"/>
      <c r="BE39" s="110"/>
      <c r="BF39" s="110"/>
      <c r="BG39" s="110"/>
      <c r="BH39" s="110"/>
      <c r="BI39" s="110"/>
      <c r="BJ39" s="110"/>
      <c r="BK39" s="110"/>
      <c r="BL39" s="110"/>
      <c r="BM39" s="110"/>
      <c r="BN39" s="110"/>
      <c r="BO39" s="110"/>
      <c r="BP39" s="110"/>
      <c r="BQ39" s="110"/>
      <c r="BR39" s="110"/>
      <c r="BS39" s="110"/>
      <c r="BT39" s="110"/>
      <c r="BU39" s="110"/>
      <c r="BV39" s="110"/>
      <c r="BW39" s="110"/>
      <c r="BX39" s="110"/>
      <c r="BY39" s="110"/>
      <c r="BZ39" s="110"/>
      <c r="CA39" s="110"/>
      <c r="CB39" s="110"/>
      <c r="CC39" s="110"/>
      <c r="CD39" s="110"/>
      <c r="CE39" s="110"/>
      <c r="CF39" s="110"/>
      <c r="CG39" s="110"/>
      <c r="CH39" s="110"/>
      <c r="CI39" s="110"/>
      <c r="CJ39" s="110"/>
      <c r="CK39" s="110"/>
      <c r="CL39" s="110"/>
      <c r="CM39" s="110"/>
      <c r="CN39" s="110"/>
      <c r="CO39" s="110"/>
      <c r="CP39" s="110"/>
      <c r="CQ39" s="110"/>
      <c r="CR39" s="110"/>
      <c r="CS39" s="110"/>
      <c r="CT39" s="110"/>
      <c r="CU39" s="110"/>
      <c r="CV39" s="110"/>
      <c r="CW39" s="110"/>
      <c r="CX39" s="110"/>
    </row>
    <row r="40" spans="7:102" ht="15" customHeight="1" x14ac:dyDescent="0.25">
      <c r="G40" s="521"/>
      <c r="H40" s="804"/>
      <c r="I40" s="940"/>
      <c r="J40" s="940"/>
      <c r="K40" s="940"/>
      <c r="L40" s="940"/>
      <c r="M40" s="940"/>
      <c r="N40" s="940"/>
      <c r="O40" s="940"/>
      <c r="P40" s="940"/>
      <c r="Q40" s="940"/>
      <c r="R40" s="940"/>
      <c r="S40" s="940"/>
      <c r="T40" s="940"/>
      <c r="U40" s="940"/>
      <c r="V40" s="940"/>
      <c r="W40" s="940"/>
      <c r="X40" s="940"/>
      <c r="Y40" s="940"/>
      <c r="Z40" s="940"/>
      <c r="AA40" s="940"/>
      <c r="AB40" s="940"/>
      <c r="AC40" s="940"/>
      <c r="AD40" s="940"/>
      <c r="AE40" s="940"/>
      <c r="AF40" s="940"/>
      <c r="AG40" s="940"/>
      <c r="AH40" s="940"/>
      <c r="AI40" s="940"/>
      <c r="AJ40" s="940"/>
      <c r="AK40" s="805"/>
      <c r="AL40" s="110"/>
      <c r="AM40" s="110"/>
      <c r="AN40" s="110"/>
      <c r="AO40" s="110"/>
      <c r="AP40" s="110"/>
      <c r="AQ40" s="110"/>
      <c r="AR40" s="110"/>
      <c r="AS40" s="110"/>
      <c r="AT40" s="110"/>
      <c r="AU40" s="110"/>
      <c r="AV40" s="110"/>
      <c r="AW40" s="110"/>
      <c r="AX40" s="110"/>
      <c r="AY40" s="110"/>
      <c r="AZ40" s="110"/>
      <c r="BA40" s="110"/>
      <c r="BB40" s="110"/>
      <c r="BC40" s="110"/>
      <c r="BD40" s="110"/>
      <c r="BE40" s="110"/>
      <c r="BF40" s="110"/>
      <c r="BG40" s="110"/>
      <c r="BH40" s="110"/>
      <c r="BI40" s="110"/>
      <c r="BJ40" s="110"/>
      <c r="BK40" s="110"/>
      <c r="BL40" s="110"/>
      <c r="BM40" s="110"/>
      <c r="BN40" s="110"/>
      <c r="BO40" s="110"/>
      <c r="BP40" s="110"/>
      <c r="BQ40" s="110"/>
      <c r="BR40" s="110"/>
      <c r="BS40" s="110"/>
      <c r="BT40" s="110"/>
      <c r="BU40" s="110"/>
      <c r="BV40" s="110"/>
      <c r="BW40" s="110"/>
      <c r="BX40" s="110"/>
      <c r="BY40" s="110"/>
      <c r="BZ40" s="110"/>
      <c r="CA40" s="110"/>
      <c r="CB40" s="110"/>
      <c r="CC40" s="110"/>
      <c r="CD40" s="110"/>
      <c r="CE40" s="110"/>
      <c r="CF40" s="110"/>
      <c r="CG40" s="110"/>
      <c r="CH40" s="110"/>
      <c r="CI40" s="110"/>
      <c r="CJ40" s="110"/>
      <c r="CK40" s="110"/>
      <c r="CL40" s="110"/>
      <c r="CM40" s="110"/>
      <c r="CN40" s="110"/>
      <c r="CO40" s="110"/>
      <c r="CP40" s="110"/>
      <c r="CQ40" s="110"/>
      <c r="CR40" s="110"/>
      <c r="CS40" s="110"/>
      <c r="CT40" s="110"/>
      <c r="CU40" s="110"/>
      <c r="CV40" s="110"/>
      <c r="CW40" s="110"/>
      <c r="CX40" s="110"/>
    </row>
    <row r="41" spans="7:102" ht="15" customHeight="1" x14ac:dyDescent="0.25">
      <c r="G41" s="521"/>
      <c r="H41" s="804"/>
      <c r="I41" s="940"/>
      <c r="J41" s="940"/>
      <c r="K41" s="940"/>
      <c r="L41" s="940"/>
      <c r="M41" s="940"/>
      <c r="N41" s="940"/>
      <c r="O41" s="940"/>
      <c r="P41" s="940"/>
      <c r="Q41" s="940"/>
      <c r="R41" s="940"/>
      <c r="S41" s="940"/>
      <c r="T41" s="940"/>
      <c r="U41" s="940"/>
      <c r="V41" s="940"/>
      <c r="W41" s="940"/>
      <c r="X41" s="940"/>
      <c r="Y41" s="940"/>
      <c r="Z41" s="940"/>
      <c r="AA41" s="940"/>
      <c r="AB41" s="940"/>
      <c r="AC41" s="940"/>
      <c r="AD41" s="940"/>
      <c r="AE41" s="940"/>
      <c r="AF41" s="940"/>
      <c r="AG41" s="940"/>
      <c r="AH41" s="940"/>
      <c r="AI41" s="940"/>
      <c r="AJ41" s="940"/>
      <c r="AK41" s="805"/>
      <c r="AL41" s="110"/>
      <c r="AM41" s="110"/>
      <c r="AN41" s="110"/>
      <c r="AO41" s="110"/>
      <c r="AP41" s="110"/>
      <c r="AQ41" s="110"/>
      <c r="AR41" s="110"/>
      <c r="AS41" s="110"/>
      <c r="AT41" s="110"/>
      <c r="AU41" s="110"/>
      <c r="AV41" s="110"/>
      <c r="AW41" s="110"/>
      <c r="AX41" s="110"/>
      <c r="AY41" s="110"/>
      <c r="AZ41" s="110"/>
      <c r="BA41" s="110"/>
      <c r="BB41" s="110"/>
      <c r="BC41" s="110"/>
      <c r="BD41" s="110"/>
      <c r="BE41" s="110"/>
      <c r="BF41" s="110"/>
      <c r="BG41" s="110"/>
      <c r="BH41" s="110"/>
      <c r="BI41" s="110"/>
      <c r="BJ41" s="110"/>
      <c r="BK41" s="110"/>
      <c r="BL41" s="110"/>
      <c r="BM41" s="110"/>
      <c r="BN41" s="110"/>
      <c r="BO41" s="110"/>
      <c r="BP41" s="110"/>
      <c r="BQ41" s="110"/>
      <c r="BR41" s="110"/>
      <c r="BS41" s="110"/>
      <c r="BT41" s="110"/>
      <c r="BU41" s="110"/>
      <c r="BV41" s="110"/>
      <c r="BW41" s="110"/>
      <c r="BX41" s="110"/>
      <c r="BY41" s="110"/>
      <c r="BZ41" s="110"/>
      <c r="CA41" s="110"/>
      <c r="CB41" s="110"/>
      <c r="CC41" s="110"/>
      <c r="CD41" s="110"/>
      <c r="CE41" s="110"/>
      <c r="CF41" s="110"/>
      <c r="CG41" s="110"/>
      <c r="CH41" s="110"/>
      <c r="CI41" s="110"/>
      <c r="CJ41" s="110"/>
      <c r="CK41" s="110"/>
      <c r="CL41" s="110"/>
      <c r="CM41" s="110"/>
      <c r="CN41" s="110"/>
      <c r="CO41" s="110"/>
      <c r="CP41" s="110"/>
      <c r="CQ41" s="110"/>
      <c r="CR41" s="110"/>
      <c r="CS41" s="110"/>
      <c r="CT41" s="110"/>
      <c r="CU41" s="110"/>
      <c r="CV41" s="110"/>
      <c r="CW41" s="110"/>
      <c r="CX41" s="110"/>
    </row>
    <row r="42" spans="7:102" ht="15" customHeight="1" x14ac:dyDescent="0.25">
      <c r="G42" s="521"/>
      <c r="H42" s="804"/>
      <c r="I42" s="940"/>
      <c r="J42" s="940"/>
      <c r="K42" s="940"/>
      <c r="L42" s="940"/>
      <c r="M42" s="940"/>
      <c r="N42" s="940"/>
      <c r="O42" s="940"/>
      <c r="P42" s="940"/>
      <c r="Q42" s="940"/>
      <c r="R42" s="940"/>
      <c r="S42" s="940"/>
      <c r="T42" s="940"/>
      <c r="U42" s="940"/>
      <c r="V42" s="940"/>
      <c r="W42" s="940"/>
      <c r="X42" s="940"/>
      <c r="Y42" s="940"/>
      <c r="Z42" s="940"/>
      <c r="AA42" s="940"/>
      <c r="AB42" s="940"/>
      <c r="AC42" s="940"/>
      <c r="AD42" s="940"/>
      <c r="AE42" s="940"/>
      <c r="AF42" s="940"/>
      <c r="AG42" s="940"/>
      <c r="AH42" s="940"/>
      <c r="AI42" s="940"/>
      <c r="AJ42" s="940"/>
      <c r="AK42" s="805"/>
      <c r="AL42" s="110"/>
      <c r="AM42" s="110"/>
      <c r="AN42" s="110"/>
      <c r="AO42" s="110"/>
      <c r="AP42" s="110"/>
      <c r="AQ42" s="110"/>
      <c r="AR42" s="110"/>
      <c r="AS42" s="110"/>
      <c r="AT42" s="110"/>
      <c r="AU42" s="110"/>
      <c r="AV42" s="110"/>
      <c r="AW42" s="110"/>
      <c r="AX42" s="110"/>
      <c r="AY42" s="110"/>
      <c r="AZ42" s="110"/>
      <c r="BA42" s="110"/>
      <c r="BB42" s="110"/>
      <c r="BC42" s="110"/>
      <c r="BD42" s="110"/>
      <c r="BE42" s="110"/>
      <c r="BF42" s="110"/>
      <c r="BG42" s="110"/>
      <c r="BH42" s="110"/>
      <c r="BI42" s="110"/>
      <c r="BJ42" s="110"/>
      <c r="BK42" s="110"/>
      <c r="BL42" s="110"/>
      <c r="BM42" s="110"/>
      <c r="BN42" s="110"/>
      <c r="BO42" s="110"/>
      <c r="BP42" s="110"/>
      <c r="BQ42" s="110"/>
      <c r="BR42" s="110"/>
      <c r="BS42" s="110"/>
      <c r="BT42" s="110"/>
      <c r="BU42" s="110"/>
      <c r="BV42" s="110"/>
      <c r="BW42" s="110"/>
      <c r="BX42" s="110"/>
      <c r="BY42" s="110"/>
      <c r="BZ42" s="110"/>
      <c r="CA42" s="110"/>
      <c r="CB42" s="110"/>
      <c r="CC42" s="110"/>
      <c r="CD42" s="110"/>
      <c r="CE42" s="110"/>
      <c r="CF42" s="110"/>
      <c r="CG42" s="110"/>
      <c r="CH42" s="110"/>
      <c r="CI42" s="110"/>
      <c r="CJ42" s="110"/>
      <c r="CK42" s="110"/>
      <c r="CL42" s="110"/>
      <c r="CM42" s="110"/>
      <c r="CN42" s="110"/>
      <c r="CO42" s="110"/>
      <c r="CP42" s="110"/>
      <c r="CQ42" s="110"/>
      <c r="CR42" s="110"/>
      <c r="CS42" s="110"/>
      <c r="CT42" s="110"/>
      <c r="CU42" s="110"/>
      <c r="CV42" s="110"/>
      <c r="CW42" s="110"/>
      <c r="CX42" s="110"/>
    </row>
    <row r="43" spans="7:102" ht="15" customHeight="1" x14ac:dyDescent="0.25">
      <c r="G43" s="521"/>
      <c r="H43" s="202" t="s">
        <v>1787</v>
      </c>
      <c r="I43" s="203"/>
      <c r="J43" s="203"/>
      <c r="K43" s="203"/>
      <c r="L43" s="203"/>
      <c r="M43" s="203"/>
      <c r="N43" s="203"/>
      <c r="O43" s="203"/>
      <c r="P43" s="203"/>
      <c r="Q43" s="203"/>
      <c r="R43" s="203"/>
      <c r="S43" s="203"/>
      <c r="T43" s="203"/>
      <c r="U43" s="203"/>
      <c r="V43" s="203"/>
      <c r="W43" s="203"/>
      <c r="X43" s="522"/>
      <c r="Y43" s="522"/>
      <c r="Z43" s="522"/>
      <c r="AA43" s="522"/>
      <c r="AB43" s="522"/>
      <c r="AC43" s="435"/>
      <c r="AD43" s="435"/>
      <c r="AE43" s="435"/>
      <c r="AF43" s="435"/>
      <c r="AG43" s="435"/>
      <c r="AH43" s="435"/>
      <c r="AI43" s="435"/>
      <c r="AJ43" s="435"/>
      <c r="AK43" s="437"/>
      <c r="AL43" s="110"/>
      <c r="AM43" s="110"/>
      <c r="AN43" s="110"/>
      <c r="AO43" s="110"/>
      <c r="AP43" s="110"/>
      <c r="AQ43" s="110"/>
      <c r="AR43" s="110"/>
      <c r="AS43" s="110"/>
      <c r="AT43" s="110"/>
      <c r="AU43" s="110"/>
      <c r="AV43" s="110"/>
      <c r="AW43" s="110"/>
      <c r="AX43" s="110"/>
      <c r="AY43" s="110"/>
      <c r="AZ43" s="110"/>
      <c r="BA43" s="110"/>
      <c r="BB43" s="110"/>
      <c r="BC43" s="110"/>
      <c r="BD43" s="110"/>
      <c r="BE43" s="110"/>
      <c r="BF43" s="110"/>
      <c r="BG43" s="110"/>
      <c r="BH43" s="110"/>
      <c r="BI43" s="110"/>
      <c r="BJ43" s="110"/>
      <c r="BK43" s="110"/>
      <c r="BL43" s="110"/>
      <c r="BM43" s="110"/>
      <c r="BN43" s="110"/>
      <c r="BO43" s="110"/>
      <c r="BP43" s="110"/>
      <c r="BQ43" s="110"/>
      <c r="BR43" s="110"/>
      <c r="BS43" s="110"/>
      <c r="BT43" s="110"/>
      <c r="BU43" s="110"/>
      <c r="BV43" s="110"/>
      <c r="BW43" s="110"/>
      <c r="BX43" s="110"/>
      <c r="BY43" s="110"/>
      <c r="BZ43" s="110"/>
      <c r="CA43" s="110"/>
      <c r="CB43" s="110"/>
      <c r="CC43" s="110"/>
      <c r="CD43" s="110"/>
      <c r="CE43" s="110"/>
      <c r="CF43" s="110"/>
      <c r="CG43" s="110"/>
      <c r="CH43" s="110"/>
      <c r="CI43" s="110"/>
      <c r="CJ43" s="110"/>
      <c r="CK43" s="110"/>
      <c r="CL43" s="110"/>
      <c r="CM43" s="110"/>
      <c r="CN43" s="110"/>
      <c r="CO43" s="110"/>
      <c r="CP43" s="110"/>
      <c r="CQ43" s="110"/>
      <c r="CR43" s="110"/>
      <c r="CS43" s="110"/>
      <c r="CT43" s="110"/>
      <c r="CU43" s="110"/>
      <c r="CV43" s="110"/>
      <c r="CW43" s="110"/>
      <c r="CX43" s="110"/>
    </row>
    <row r="44" spans="7:102" ht="15" customHeight="1" x14ac:dyDescent="0.25">
      <c r="G44" s="521"/>
      <c r="H44" s="202" t="s">
        <v>1681</v>
      </c>
      <c r="I44" s="973" t="s">
        <v>2031</v>
      </c>
      <c r="J44" s="940"/>
      <c r="K44" s="940"/>
      <c r="L44" s="940"/>
      <c r="M44" s="940"/>
      <c r="N44" s="940"/>
      <c r="O44" s="940"/>
      <c r="P44" s="940"/>
      <c r="Q44" s="940"/>
      <c r="R44" s="940"/>
      <c r="S44" s="940"/>
      <c r="T44" s="940"/>
      <c r="U44" s="940"/>
      <c r="V44" s="940"/>
      <c r="W44" s="940"/>
      <c r="X44" s="940"/>
      <c r="Y44" s="940"/>
      <c r="Z44" s="940"/>
      <c r="AA44" s="940"/>
      <c r="AB44" s="940"/>
      <c r="AC44" s="435"/>
      <c r="AD44" s="435"/>
      <c r="AE44" s="435"/>
      <c r="AF44" s="435"/>
      <c r="AG44" s="435"/>
      <c r="AH44" s="435"/>
      <c r="AI44" s="435"/>
      <c r="AJ44" s="435"/>
      <c r="AK44" s="437"/>
      <c r="AL44" s="110"/>
      <c r="AM44" s="110"/>
      <c r="AN44" s="110"/>
      <c r="AO44" s="110"/>
      <c r="AP44" s="110"/>
      <c r="AQ44" s="110"/>
      <c r="AR44" s="110"/>
      <c r="AS44" s="110"/>
      <c r="AT44" s="110"/>
      <c r="AU44" s="110"/>
      <c r="AV44" s="110"/>
      <c r="AW44" s="110"/>
      <c r="AX44" s="110"/>
      <c r="AY44" s="110"/>
      <c r="AZ44" s="110"/>
      <c r="BA44" s="110"/>
      <c r="BB44" s="110"/>
      <c r="BC44" s="110"/>
      <c r="BD44" s="110"/>
      <c r="BE44" s="110"/>
      <c r="BF44" s="110"/>
      <c r="BG44" s="110"/>
      <c r="BH44" s="110"/>
      <c r="BI44" s="110"/>
      <c r="BJ44" s="110"/>
      <c r="BK44" s="110"/>
      <c r="BL44" s="110"/>
      <c r="BM44" s="110"/>
      <c r="BN44" s="110"/>
      <c r="BO44" s="110"/>
      <c r="BP44" s="110"/>
      <c r="BQ44" s="110"/>
      <c r="BR44" s="110"/>
      <c r="BS44" s="110"/>
      <c r="BT44" s="110"/>
      <c r="BU44" s="110"/>
      <c r="BV44" s="110"/>
      <c r="BW44" s="110"/>
      <c r="BX44" s="110"/>
      <c r="BY44" s="110"/>
      <c r="BZ44" s="110"/>
      <c r="CA44" s="110"/>
      <c r="CB44" s="110"/>
      <c r="CC44" s="110"/>
      <c r="CD44" s="110"/>
      <c r="CE44" s="110"/>
      <c r="CF44" s="110"/>
      <c r="CG44" s="110"/>
      <c r="CH44" s="110"/>
      <c r="CI44" s="110"/>
      <c r="CJ44" s="110"/>
      <c r="CK44" s="110"/>
      <c r="CL44" s="110"/>
      <c r="CM44" s="110"/>
      <c r="CN44" s="110"/>
      <c r="CO44" s="110"/>
      <c r="CP44" s="110"/>
      <c r="CQ44" s="110"/>
      <c r="CR44" s="110"/>
      <c r="CS44" s="110"/>
      <c r="CT44" s="110"/>
      <c r="CU44" s="110"/>
      <c r="CV44" s="110"/>
      <c r="CW44" s="110"/>
      <c r="CX44" s="110"/>
    </row>
    <row r="45" spans="7:102" ht="15" customHeight="1" x14ac:dyDescent="0.25">
      <c r="G45" s="521"/>
      <c r="H45" s="205"/>
      <c r="I45" s="435"/>
      <c r="W45" s="203"/>
      <c r="X45" s="203"/>
      <c r="Y45" s="203"/>
      <c r="Z45" s="203"/>
      <c r="AA45" s="203"/>
      <c r="AB45" s="203"/>
      <c r="AC45" s="204"/>
      <c r="AD45" s="204"/>
      <c r="AE45" s="204"/>
      <c r="AF45" s="204"/>
      <c r="AG45" s="204"/>
      <c r="AH45" s="204"/>
      <c r="AI45" s="204"/>
      <c r="AJ45" s="204"/>
      <c r="AK45" s="444"/>
      <c r="AL45" s="110"/>
      <c r="AM45" s="110"/>
      <c r="AN45" s="110"/>
      <c r="AO45" s="110"/>
      <c r="AP45" s="110"/>
      <c r="AQ45" s="110"/>
      <c r="AR45" s="110"/>
      <c r="AS45" s="110"/>
      <c r="AT45" s="110"/>
      <c r="AU45" s="110"/>
      <c r="AV45" s="110"/>
      <c r="AW45" s="110"/>
      <c r="AX45" s="110"/>
      <c r="AY45" s="110"/>
      <c r="AZ45" s="110"/>
      <c r="BA45" s="110"/>
      <c r="BB45" s="110"/>
      <c r="BC45" s="110"/>
      <c r="BD45" s="110"/>
      <c r="BE45" s="110"/>
      <c r="BF45" s="110"/>
      <c r="BG45" s="110"/>
      <c r="BH45" s="110"/>
      <c r="BI45" s="110"/>
      <c r="BJ45" s="110"/>
      <c r="BK45" s="110"/>
      <c r="BL45" s="110"/>
      <c r="BM45" s="110"/>
      <c r="BN45" s="110"/>
      <c r="BO45" s="110"/>
      <c r="BP45" s="110"/>
      <c r="BQ45" s="110"/>
      <c r="BR45" s="110"/>
      <c r="BS45" s="110"/>
      <c r="BT45" s="110"/>
      <c r="BU45" s="110"/>
      <c r="BV45" s="110"/>
      <c r="BW45" s="110"/>
      <c r="BX45" s="110"/>
      <c r="BY45" s="110"/>
      <c r="BZ45" s="110"/>
      <c r="CA45" s="110"/>
      <c r="CB45" s="110"/>
      <c r="CC45" s="110"/>
      <c r="CD45" s="110"/>
      <c r="CE45" s="110"/>
      <c r="CF45" s="110"/>
      <c r="CG45" s="110"/>
      <c r="CH45" s="110"/>
      <c r="CI45" s="110"/>
      <c r="CJ45" s="110"/>
      <c r="CK45" s="110"/>
      <c r="CL45" s="110"/>
      <c r="CM45" s="110"/>
      <c r="CN45" s="110"/>
      <c r="CO45" s="110"/>
      <c r="CP45" s="110"/>
      <c r="CQ45" s="110"/>
      <c r="CR45" s="110"/>
      <c r="CS45" s="110"/>
      <c r="CT45" s="110"/>
      <c r="CU45" s="110"/>
      <c r="CV45" s="110"/>
      <c r="CW45" s="110"/>
      <c r="CX45" s="110"/>
    </row>
    <row r="46" spans="7:102" ht="15" customHeight="1" x14ac:dyDescent="0.25">
      <c r="G46" s="521" t="s">
        <v>1788</v>
      </c>
      <c r="H46" s="205" t="s">
        <v>1789</v>
      </c>
      <c r="I46" s="435"/>
      <c r="W46" s="203"/>
      <c r="X46" s="203"/>
      <c r="Y46" s="203"/>
      <c r="Z46" s="203"/>
      <c r="AA46" s="203"/>
      <c r="AB46" s="203"/>
      <c r="AC46" s="204"/>
      <c r="AD46" s="204"/>
      <c r="AE46" s="204"/>
      <c r="AF46" s="204"/>
      <c r="AG46" s="204"/>
      <c r="AH46" s="204"/>
      <c r="AI46" s="204"/>
      <c r="AJ46" s="204"/>
      <c r="AK46" s="444"/>
      <c r="AL46" s="110"/>
      <c r="AM46" s="110"/>
      <c r="AN46" s="110"/>
      <c r="AO46" s="110"/>
      <c r="AP46" s="110"/>
      <c r="AQ46" s="110"/>
      <c r="AR46" s="110"/>
      <c r="AS46" s="110"/>
      <c r="AT46" s="110"/>
      <c r="AU46" s="110"/>
      <c r="AV46" s="110"/>
      <c r="AW46" s="110"/>
      <c r="AX46" s="110"/>
      <c r="AY46" s="110"/>
      <c r="AZ46" s="110"/>
      <c r="BA46" s="110"/>
      <c r="BB46" s="110"/>
      <c r="BC46" s="110"/>
      <c r="BD46" s="110"/>
      <c r="BE46" s="110"/>
      <c r="BF46" s="110"/>
      <c r="BG46" s="110"/>
      <c r="BH46" s="110"/>
      <c r="BI46" s="110"/>
      <c r="BJ46" s="110"/>
      <c r="BK46" s="110"/>
      <c r="BL46" s="110"/>
      <c r="BM46" s="110"/>
      <c r="BN46" s="110"/>
      <c r="BO46" s="110"/>
      <c r="BP46" s="110"/>
      <c r="BQ46" s="110"/>
      <c r="BR46" s="110"/>
      <c r="BS46" s="110"/>
      <c r="BT46" s="110"/>
      <c r="BU46" s="110"/>
      <c r="BV46" s="110"/>
      <c r="BW46" s="110"/>
      <c r="BX46" s="110"/>
      <c r="BY46" s="110"/>
      <c r="BZ46" s="110"/>
      <c r="CA46" s="110"/>
      <c r="CB46" s="110"/>
      <c r="CC46" s="110"/>
      <c r="CD46" s="110"/>
      <c r="CE46" s="110"/>
      <c r="CF46" s="110"/>
      <c r="CG46" s="110"/>
      <c r="CH46" s="110"/>
      <c r="CI46" s="110"/>
      <c r="CJ46" s="110"/>
      <c r="CK46" s="110"/>
      <c r="CL46" s="110"/>
      <c r="CM46" s="110"/>
      <c r="CN46" s="110"/>
      <c r="CO46" s="110"/>
      <c r="CP46" s="110"/>
      <c r="CQ46" s="110"/>
      <c r="CR46" s="110"/>
      <c r="CS46" s="110"/>
      <c r="CT46" s="110"/>
      <c r="CU46" s="110"/>
      <c r="CV46" s="110"/>
      <c r="CW46" s="110"/>
      <c r="CX46" s="110"/>
    </row>
    <row r="47" spans="7:102" ht="15" customHeight="1" x14ac:dyDescent="0.25">
      <c r="G47" s="521"/>
      <c r="H47" s="205">
        <v>1</v>
      </c>
      <c r="I47" s="435"/>
      <c r="W47" s="203"/>
      <c r="X47" s="203"/>
      <c r="Y47" s="203"/>
      <c r="Z47" s="203"/>
      <c r="AA47" s="203"/>
      <c r="AB47" s="203"/>
      <c r="AC47" s="204"/>
      <c r="AD47" s="204"/>
      <c r="AE47" s="204"/>
      <c r="AF47" s="204"/>
      <c r="AG47" s="204"/>
      <c r="AH47" s="204"/>
      <c r="AI47" s="204"/>
      <c r="AJ47" s="204"/>
      <c r="AK47" s="444"/>
      <c r="AL47" s="110"/>
      <c r="AM47" s="110"/>
      <c r="AN47" s="110"/>
      <c r="AO47" s="110"/>
      <c r="AP47" s="110"/>
      <c r="AQ47" s="110"/>
      <c r="AR47" s="110"/>
      <c r="AS47" s="110"/>
      <c r="AT47" s="110"/>
      <c r="AU47" s="110"/>
      <c r="AV47" s="110"/>
      <c r="AW47" s="110"/>
      <c r="AX47" s="110"/>
      <c r="AY47" s="110"/>
      <c r="AZ47" s="110"/>
      <c r="BA47" s="110"/>
      <c r="BB47" s="110"/>
      <c r="BC47" s="110"/>
      <c r="BD47" s="110"/>
      <c r="BE47" s="110"/>
      <c r="BF47" s="110"/>
      <c r="BG47" s="110"/>
      <c r="BH47" s="110"/>
      <c r="BI47" s="110"/>
      <c r="BJ47" s="110"/>
      <c r="BK47" s="110"/>
      <c r="BL47" s="110"/>
      <c r="BM47" s="110"/>
      <c r="BN47" s="110"/>
      <c r="BO47" s="110"/>
      <c r="BP47" s="110"/>
      <c r="BQ47" s="110"/>
      <c r="BR47" s="110"/>
      <c r="BS47" s="110"/>
      <c r="BT47" s="110"/>
      <c r="BU47" s="110"/>
      <c r="BV47" s="110"/>
      <c r="BW47" s="110"/>
      <c r="BX47" s="110"/>
      <c r="BY47" s="110"/>
      <c r="BZ47" s="110"/>
      <c r="CA47" s="110"/>
      <c r="CB47" s="110"/>
      <c r="CC47" s="110"/>
      <c r="CD47" s="110"/>
      <c r="CE47" s="110"/>
      <c r="CF47" s="110"/>
      <c r="CG47" s="110"/>
      <c r="CH47" s="110"/>
      <c r="CI47" s="110"/>
      <c r="CJ47" s="110"/>
      <c r="CK47" s="110"/>
      <c r="CL47" s="110"/>
      <c r="CM47" s="110"/>
      <c r="CN47" s="110"/>
      <c r="CO47" s="110"/>
      <c r="CP47" s="110"/>
      <c r="CQ47" s="110"/>
      <c r="CR47" s="110"/>
      <c r="CS47" s="110"/>
      <c r="CT47" s="110"/>
      <c r="CU47" s="110"/>
      <c r="CV47" s="110"/>
      <c r="CW47" s="110"/>
      <c r="CX47" s="110"/>
    </row>
    <row r="48" spans="7:102" ht="15" customHeight="1" x14ac:dyDescent="0.25">
      <c r="G48" s="521"/>
      <c r="H48" s="205">
        <v>2</v>
      </c>
      <c r="I48" s="435"/>
      <c r="W48" s="203"/>
      <c r="X48" s="203"/>
      <c r="Y48" s="203"/>
      <c r="Z48" s="203"/>
      <c r="AA48" s="203"/>
      <c r="AB48" s="203"/>
      <c r="AC48" s="204"/>
      <c r="AD48" s="204"/>
      <c r="AE48" s="204"/>
      <c r="AF48" s="204"/>
      <c r="AG48" s="204"/>
      <c r="AH48" s="204"/>
      <c r="AI48" s="204"/>
      <c r="AJ48" s="204"/>
      <c r="AK48" s="444"/>
      <c r="AL48" s="110"/>
      <c r="AM48" s="110"/>
      <c r="AN48" s="110"/>
      <c r="AO48" s="110"/>
      <c r="AP48" s="110"/>
      <c r="AQ48" s="110"/>
      <c r="AR48" s="110"/>
      <c r="AS48" s="110"/>
      <c r="AT48" s="110"/>
      <c r="AU48" s="110"/>
      <c r="AV48" s="110"/>
      <c r="AW48" s="110"/>
      <c r="AX48" s="110"/>
      <c r="AY48" s="110"/>
      <c r="AZ48" s="110"/>
      <c r="BA48" s="110"/>
      <c r="BB48" s="110"/>
      <c r="BC48" s="110"/>
      <c r="BD48" s="110"/>
      <c r="BE48" s="110"/>
      <c r="BF48" s="110"/>
      <c r="BG48" s="110"/>
      <c r="BH48" s="110"/>
      <c r="BI48" s="110"/>
      <c r="BJ48" s="110"/>
      <c r="BK48" s="110"/>
      <c r="BL48" s="110"/>
      <c r="BM48" s="110"/>
      <c r="BN48" s="110"/>
      <c r="BO48" s="110"/>
      <c r="BP48" s="110"/>
      <c r="BQ48" s="110"/>
      <c r="BR48" s="110"/>
      <c r="BS48" s="110"/>
      <c r="BT48" s="110"/>
      <c r="BU48" s="110"/>
      <c r="BV48" s="110"/>
      <c r="BW48" s="110"/>
      <c r="BX48" s="110"/>
      <c r="BY48" s="110"/>
      <c r="BZ48" s="110"/>
      <c r="CA48" s="110"/>
      <c r="CB48" s="110"/>
      <c r="CC48" s="110"/>
      <c r="CD48" s="110"/>
      <c r="CE48" s="110"/>
      <c r="CF48" s="110"/>
      <c r="CG48" s="110"/>
      <c r="CH48" s="110"/>
      <c r="CI48" s="110"/>
      <c r="CJ48" s="110"/>
      <c r="CK48" s="110"/>
      <c r="CL48" s="110"/>
      <c r="CM48" s="110"/>
      <c r="CN48" s="110"/>
      <c r="CO48" s="110"/>
      <c r="CP48" s="110"/>
      <c r="CQ48" s="110"/>
      <c r="CR48" s="110"/>
      <c r="CS48" s="110"/>
      <c r="CT48" s="110"/>
      <c r="CU48" s="110"/>
      <c r="CV48" s="110"/>
      <c r="CW48" s="110"/>
      <c r="CX48" s="110"/>
    </row>
    <row r="49" spans="7:102" ht="15" customHeight="1" x14ac:dyDescent="0.25">
      <c r="G49" s="521"/>
      <c r="H49" s="205">
        <v>3</v>
      </c>
      <c r="I49" s="435"/>
      <c r="W49" s="203"/>
      <c r="X49" s="203"/>
      <c r="Y49" s="203"/>
      <c r="Z49" s="203"/>
      <c r="AA49" s="203"/>
      <c r="AB49" s="203"/>
      <c r="AC49" s="204"/>
      <c r="AD49" s="204"/>
      <c r="AE49" s="204"/>
      <c r="AF49" s="204"/>
      <c r="AG49" s="204"/>
      <c r="AH49" s="204"/>
      <c r="AI49" s="204"/>
      <c r="AJ49" s="204"/>
      <c r="AK49" s="444"/>
      <c r="AL49" s="110"/>
      <c r="AM49" s="110"/>
      <c r="AN49" s="110"/>
      <c r="AO49" s="110"/>
      <c r="AP49" s="110"/>
      <c r="AQ49" s="110"/>
      <c r="AR49" s="110"/>
      <c r="AS49" s="110"/>
      <c r="AT49" s="110"/>
      <c r="AU49" s="110"/>
      <c r="AV49" s="110"/>
      <c r="AW49" s="110"/>
      <c r="AX49" s="110"/>
      <c r="AY49" s="110"/>
      <c r="AZ49" s="110"/>
      <c r="BA49" s="110"/>
      <c r="BB49" s="110"/>
      <c r="BC49" s="110"/>
      <c r="BD49" s="110"/>
      <c r="BE49" s="110"/>
      <c r="BF49" s="110"/>
      <c r="BG49" s="110"/>
      <c r="BH49" s="110"/>
      <c r="BI49" s="110"/>
      <c r="BJ49" s="110"/>
      <c r="BK49" s="110"/>
      <c r="BL49" s="110"/>
      <c r="BM49" s="110"/>
      <c r="BN49" s="110"/>
      <c r="BO49" s="110"/>
      <c r="BP49" s="110"/>
      <c r="BQ49" s="110"/>
      <c r="BR49" s="110"/>
      <c r="BS49" s="110"/>
      <c r="BT49" s="110"/>
      <c r="BU49" s="110"/>
      <c r="BV49" s="110"/>
      <c r="BW49" s="110"/>
      <c r="BX49" s="110"/>
      <c r="BY49" s="110"/>
      <c r="BZ49" s="110"/>
      <c r="CA49" s="110"/>
      <c r="CB49" s="110"/>
      <c r="CC49" s="110"/>
      <c r="CD49" s="110"/>
      <c r="CE49" s="110"/>
      <c r="CF49" s="110"/>
      <c r="CG49" s="110"/>
      <c r="CH49" s="110"/>
      <c r="CI49" s="110"/>
      <c r="CJ49" s="110"/>
      <c r="CK49" s="110"/>
      <c r="CL49" s="110"/>
      <c r="CM49" s="110"/>
      <c r="CN49" s="110"/>
      <c r="CO49" s="110"/>
      <c r="CP49" s="110"/>
      <c r="CQ49" s="110"/>
      <c r="CR49" s="110"/>
      <c r="CS49" s="110"/>
      <c r="CT49" s="110"/>
      <c r="CU49" s="110"/>
      <c r="CV49" s="110"/>
      <c r="CW49" s="110"/>
      <c r="CX49" s="110"/>
    </row>
    <row r="50" spans="7:102" ht="15" customHeight="1" x14ac:dyDescent="0.25">
      <c r="G50" s="521"/>
      <c r="H50" s="205"/>
      <c r="I50" s="435"/>
      <c r="W50" s="203"/>
      <c r="X50" s="203"/>
      <c r="Y50" s="203"/>
      <c r="Z50" s="203"/>
      <c r="AA50" s="203"/>
      <c r="AB50" s="203"/>
      <c r="AC50" s="204"/>
      <c r="AD50" s="204"/>
      <c r="AE50" s="204"/>
      <c r="AF50" s="204"/>
      <c r="AG50" s="204"/>
      <c r="AH50" s="204"/>
      <c r="AI50" s="204"/>
      <c r="AJ50" s="204"/>
      <c r="AK50" s="444"/>
      <c r="AL50" s="110"/>
      <c r="AM50" s="110"/>
      <c r="AN50" s="110"/>
      <c r="AO50" s="110"/>
      <c r="AP50" s="110"/>
      <c r="AQ50" s="110"/>
      <c r="AR50" s="110"/>
      <c r="AS50" s="110"/>
      <c r="AT50" s="110"/>
      <c r="AU50" s="110"/>
      <c r="AV50" s="110"/>
      <c r="AW50" s="110"/>
      <c r="AX50" s="110"/>
      <c r="AY50" s="110"/>
      <c r="AZ50" s="110"/>
      <c r="BA50" s="110"/>
      <c r="BB50" s="110"/>
      <c r="BC50" s="110"/>
      <c r="BD50" s="110"/>
      <c r="BE50" s="110"/>
      <c r="BF50" s="110"/>
      <c r="BG50" s="110"/>
      <c r="BH50" s="110"/>
      <c r="BI50" s="110"/>
      <c r="BJ50" s="110"/>
      <c r="BK50" s="110"/>
      <c r="BL50" s="110"/>
      <c r="BM50" s="110"/>
      <c r="BN50" s="110"/>
      <c r="BO50" s="110"/>
      <c r="BP50" s="110"/>
      <c r="BQ50" s="110"/>
      <c r="BR50" s="110"/>
      <c r="BS50" s="110"/>
      <c r="BT50" s="110"/>
      <c r="BU50" s="110"/>
      <c r="BV50" s="110"/>
      <c r="BW50" s="110"/>
      <c r="BX50" s="110"/>
      <c r="BY50" s="110"/>
      <c r="BZ50" s="110"/>
      <c r="CA50" s="110"/>
      <c r="CB50" s="110"/>
      <c r="CC50" s="110"/>
      <c r="CD50" s="110"/>
      <c r="CE50" s="110"/>
      <c r="CF50" s="110"/>
      <c r="CG50" s="110"/>
      <c r="CH50" s="110"/>
      <c r="CI50" s="110"/>
      <c r="CJ50" s="110"/>
      <c r="CK50" s="110"/>
      <c r="CL50" s="110"/>
      <c r="CM50" s="110"/>
      <c r="CN50" s="110"/>
      <c r="CO50" s="110"/>
      <c r="CP50" s="110"/>
      <c r="CQ50" s="110"/>
      <c r="CR50" s="110"/>
      <c r="CS50" s="110"/>
      <c r="CT50" s="110"/>
      <c r="CU50" s="110"/>
      <c r="CV50" s="110"/>
      <c r="CW50" s="110"/>
      <c r="CX50" s="110"/>
    </row>
    <row r="51" spans="7:102" ht="15" customHeight="1" x14ac:dyDescent="0.25">
      <c r="G51" s="521">
        <v>4</v>
      </c>
      <c r="H51" s="205" t="s">
        <v>1790</v>
      </c>
      <c r="I51" s="435"/>
      <c r="W51" s="203"/>
      <c r="X51" s="203"/>
      <c r="Y51" s="203"/>
      <c r="Z51" s="203"/>
      <c r="AA51" s="203"/>
      <c r="AB51" s="203"/>
      <c r="AC51" s="204"/>
      <c r="AD51" s="204"/>
      <c r="AE51" s="204"/>
      <c r="AF51" s="204"/>
      <c r="AG51" s="204"/>
      <c r="AH51" s="204"/>
      <c r="AI51" s="204"/>
      <c r="AJ51" s="204"/>
      <c r="AK51" s="444"/>
      <c r="AL51" s="110"/>
      <c r="AM51" s="110"/>
      <c r="AN51" s="110"/>
      <c r="AO51" s="110"/>
      <c r="AP51" s="110"/>
      <c r="AQ51" s="110"/>
      <c r="AR51" s="110"/>
      <c r="AS51" s="110"/>
      <c r="AT51" s="110"/>
      <c r="AU51" s="110"/>
      <c r="AV51" s="110"/>
      <c r="AW51" s="110"/>
      <c r="AX51" s="110"/>
      <c r="AY51" s="110"/>
      <c r="AZ51" s="110"/>
      <c r="BA51" s="110"/>
      <c r="BB51" s="110"/>
      <c r="BC51" s="110"/>
      <c r="BD51" s="110"/>
      <c r="BE51" s="110"/>
      <c r="BF51" s="110"/>
      <c r="BG51" s="110"/>
      <c r="BH51" s="110"/>
      <c r="BI51" s="110"/>
      <c r="BJ51" s="110"/>
      <c r="BK51" s="110"/>
      <c r="BL51" s="110"/>
      <c r="BM51" s="110"/>
      <c r="BN51" s="110"/>
      <c r="BO51" s="110"/>
      <c r="BP51" s="110"/>
      <c r="BQ51" s="110"/>
      <c r="BR51" s="110"/>
      <c r="BS51" s="110"/>
      <c r="BT51" s="110"/>
      <c r="BU51" s="110"/>
      <c r="BV51" s="110"/>
      <c r="BW51" s="110"/>
      <c r="BX51" s="110"/>
      <c r="BY51" s="110"/>
      <c r="BZ51" s="110"/>
      <c r="CA51" s="110"/>
      <c r="CB51" s="110"/>
      <c r="CC51" s="110"/>
      <c r="CD51" s="110"/>
      <c r="CE51" s="110"/>
      <c r="CF51" s="110"/>
      <c r="CG51" s="110"/>
      <c r="CH51" s="110"/>
      <c r="CI51" s="110"/>
      <c r="CJ51" s="110"/>
      <c r="CK51" s="110"/>
      <c r="CL51" s="110"/>
      <c r="CM51" s="110"/>
      <c r="CN51" s="110"/>
      <c r="CO51" s="110"/>
      <c r="CP51" s="110"/>
      <c r="CQ51" s="110"/>
      <c r="CR51" s="110"/>
      <c r="CS51" s="110"/>
      <c r="CT51" s="110"/>
      <c r="CU51" s="110"/>
      <c r="CV51" s="110"/>
      <c r="CW51" s="110"/>
      <c r="CX51" s="110"/>
    </row>
    <row r="52" spans="7:102" ht="15" customHeight="1" x14ac:dyDescent="0.25">
      <c r="G52" s="521"/>
      <c r="H52" s="205">
        <v>1</v>
      </c>
      <c r="I52" s="435"/>
      <c r="W52" s="203"/>
      <c r="X52" s="203"/>
      <c r="Y52" s="203"/>
      <c r="Z52" s="203"/>
      <c r="AA52" s="203"/>
      <c r="AB52" s="203"/>
      <c r="AC52" s="204"/>
      <c r="AD52" s="204"/>
      <c r="AE52" s="204"/>
      <c r="AF52" s="204"/>
      <c r="AG52" s="204"/>
      <c r="AH52" s="204"/>
      <c r="AI52" s="204"/>
      <c r="AJ52" s="204"/>
      <c r="AK52" s="444"/>
      <c r="AL52" s="110"/>
      <c r="AM52" s="110"/>
      <c r="AN52" s="110"/>
      <c r="AO52" s="110"/>
      <c r="AP52" s="110"/>
      <c r="AQ52" s="110"/>
      <c r="AR52" s="110"/>
      <c r="AS52" s="110"/>
      <c r="AT52" s="110"/>
      <c r="AU52" s="110"/>
      <c r="AV52" s="110"/>
      <c r="AW52" s="110"/>
      <c r="AX52" s="110"/>
      <c r="AY52" s="110"/>
      <c r="AZ52" s="110"/>
      <c r="BA52" s="110"/>
      <c r="BB52" s="110"/>
      <c r="BC52" s="110"/>
      <c r="BD52" s="110"/>
      <c r="BE52" s="110"/>
      <c r="BF52" s="110"/>
      <c r="BG52" s="110"/>
      <c r="BH52" s="110"/>
      <c r="BI52" s="110"/>
      <c r="BJ52" s="110"/>
      <c r="BK52" s="110"/>
      <c r="BL52" s="110"/>
      <c r="BM52" s="110"/>
      <c r="BN52" s="110"/>
      <c r="BO52" s="110"/>
      <c r="BP52" s="110"/>
      <c r="BQ52" s="110"/>
      <c r="BR52" s="110"/>
      <c r="BS52" s="110"/>
      <c r="BT52" s="110"/>
      <c r="BU52" s="110"/>
      <c r="BV52" s="110"/>
      <c r="BW52" s="110"/>
      <c r="BX52" s="110"/>
      <c r="BY52" s="110"/>
      <c r="BZ52" s="110"/>
      <c r="CA52" s="110"/>
      <c r="CB52" s="110"/>
      <c r="CC52" s="110"/>
      <c r="CD52" s="110"/>
      <c r="CE52" s="110"/>
      <c r="CF52" s="110"/>
      <c r="CG52" s="110"/>
      <c r="CH52" s="110"/>
      <c r="CI52" s="110"/>
      <c r="CJ52" s="110"/>
      <c r="CK52" s="110"/>
      <c r="CL52" s="110"/>
      <c r="CM52" s="110"/>
      <c r="CN52" s="110"/>
      <c r="CO52" s="110"/>
      <c r="CP52" s="110"/>
      <c r="CQ52" s="110"/>
      <c r="CR52" s="110"/>
      <c r="CS52" s="110"/>
      <c r="CT52" s="110"/>
      <c r="CU52" s="110"/>
      <c r="CV52" s="110"/>
      <c r="CW52" s="110"/>
      <c r="CX52" s="110"/>
    </row>
    <row r="53" spans="7:102" ht="15" customHeight="1" x14ac:dyDescent="0.25">
      <c r="G53" s="521"/>
      <c r="H53" s="205">
        <v>2</v>
      </c>
      <c r="I53" s="435"/>
      <c r="W53" s="203"/>
      <c r="X53" s="203"/>
      <c r="Y53" s="203"/>
      <c r="Z53" s="203"/>
      <c r="AA53" s="203"/>
      <c r="AB53" s="203"/>
      <c r="AC53" s="204"/>
      <c r="AD53" s="204"/>
      <c r="AE53" s="204"/>
      <c r="AF53" s="204"/>
      <c r="AG53" s="204"/>
      <c r="AH53" s="204"/>
      <c r="AI53" s="204"/>
      <c r="AJ53" s="204"/>
      <c r="AK53" s="444"/>
      <c r="AL53" s="110"/>
      <c r="AM53" s="110"/>
      <c r="AN53" s="110"/>
      <c r="AO53" s="110"/>
      <c r="AP53" s="110"/>
      <c r="AQ53" s="110"/>
      <c r="AR53" s="110"/>
      <c r="AS53" s="110"/>
      <c r="AT53" s="110"/>
      <c r="AU53" s="110"/>
      <c r="AV53" s="110"/>
      <c r="AW53" s="110"/>
      <c r="AX53" s="110"/>
      <c r="AY53" s="110"/>
      <c r="AZ53" s="110"/>
      <c r="BA53" s="110"/>
      <c r="BB53" s="110"/>
      <c r="BC53" s="110"/>
      <c r="BD53" s="110"/>
      <c r="BE53" s="110"/>
      <c r="BF53" s="110"/>
      <c r="BG53" s="110"/>
      <c r="BH53" s="110"/>
      <c r="BI53" s="110"/>
      <c r="BJ53" s="110"/>
      <c r="BK53" s="110"/>
      <c r="BL53" s="110"/>
      <c r="BM53" s="110"/>
      <c r="BN53" s="110"/>
      <c r="BO53" s="110"/>
      <c r="BP53" s="110"/>
      <c r="BQ53" s="110"/>
      <c r="BR53" s="110"/>
      <c r="BS53" s="110"/>
      <c r="BT53" s="110"/>
      <c r="BU53" s="110"/>
      <c r="BV53" s="110"/>
      <c r="BW53" s="110"/>
      <c r="BX53" s="110"/>
      <c r="BY53" s="110"/>
      <c r="BZ53" s="110"/>
      <c r="CA53" s="110"/>
      <c r="CB53" s="110"/>
      <c r="CC53" s="110"/>
      <c r="CD53" s="110"/>
      <c r="CE53" s="110"/>
      <c r="CF53" s="110"/>
      <c r="CG53" s="110"/>
      <c r="CH53" s="110"/>
      <c r="CI53" s="110"/>
      <c r="CJ53" s="110"/>
      <c r="CK53" s="110"/>
      <c r="CL53" s="110"/>
      <c r="CM53" s="110"/>
      <c r="CN53" s="110"/>
      <c r="CO53" s="110"/>
      <c r="CP53" s="110"/>
      <c r="CQ53" s="110"/>
      <c r="CR53" s="110"/>
      <c r="CS53" s="110"/>
      <c r="CT53" s="110"/>
      <c r="CU53" s="110"/>
      <c r="CV53" s="110"/>
      <c r="CW53" s="110"/>
      <c r="CX53" s="110"/>
    </row>
    <row r="54" spans="7:102" ht="15" customHeight="1" x14ac:dyDescent="0.25">
      <c r="G54" s="521"/>
      <c r="H54" s="205">
        <v>3</v>
      </c>
      <c r="I54" s="435"/>
      <c r="W54" s="203"/>
      <c r="X54" s="203"/>
      <c r="Y54" s="203"/>
      <c r="Z54" s="203"/>
      <c r="AA54" s="203"/>
      <c r="AB54" s="203"/>
      <c r="AC54" s="204"/>
      <c r="AD54" s="204"/>
      <c r="AE54" s="204"/>
      <c r="AF54" s="204"/>
      <c r="AG54" s="204"/>
      <c r="AH54" s="204"/>
      <c r="AI54" s="204"/>
      <c r="AJ54" s="204"/>
      <c r="AK54" s="444"/>
      <c r="AL54" s="110"/>
      <c r="AM54" s="110"/>
      <c r="AN54" s="110"/>
      <c r="AO54" s="110"/>
      <c r="AP54" s="110"/>
      <c r="AQ54" s="110"/>
      <c r="AR54" s="110"/>
      <c r="AS54" s="110"/>
      <c r="AT54" s="110"/>
      <c r="AU54" s="110"/>
      <c r="AV54" s="110"/>
      <c r="AW54" s="110"/>
      <c r="AX54" s="110"/>
      <c r="AY54" s="110"/>
      <c r="AZ54" s="110"/>
      <c r="BA54" s="110"/>
      <c r="BB54" s="110"/>
      <c r="BC54" s="110"/>
      <c r="BD54" s="110"/>
      <c r="BE54" s="110"/>
      <c r="BF54" s="110"/>
      <c r="BG54" s="110"/>
      <c r="BH54" s="110"/>
      <c r="BI54" s="110"/>
      <c r="BJ54" s="110"/>
      <c r="BK54" s="110"/>
      <c r="BL54" s="110"/>
      <c r="BM54" s="110"/>
      <c r="BN54" s="110"/>
      <c r="BO54" s="110"/>
      <c r="BP54" s="110"/>
      <c r="BQ54" s="110"/>
      <c r="BR54" s="110"/>
      <c r="BS54" s="110"/>
      <c r="BT54" s="110"/>
      <c r="BU54" s="110"/>
      <c r="BV54" s="110"/>
      <c r="BW54" s="110"/>
      <c r="BX54" s="110"/>
      <c r="BY54" s="110"/>
      <c r="BZ54" s="110"/>
      <c r="CA54" s="110"/>
      <c r="CB54" s="110"/>
      <c r="CC54" s="110"/>
      <c r="CD54" s="110"/>
      <c r="CE54" s="110"/>
      <c r="CF54" s="110"/>
      <c r="CG54" s="110"/>
      <c r="CH54" s="110"/>
      <c r="CI54" s="110"/>
      <c r="CJ54" s="110"/>
      <c r="CK54" s="110"/>
      <c r="CL54" s="110"/>
      <c r="CM54" s="110"/>
      <c r="CN54" s="110"/>
      <c r="CO54" s="110"/>
      <c r="CP54" s="110"/>
      <c r="CQ54" s="110"/>
      <c r="CR54" s="110"/>
      <c r="CS54" s="110"/>
      <c r="CT54" s="110"/>
      <c r="CU54" s="110"/>
      <c r="CV54" s="110"/>
      <c r="CW54" s="110"/>
      <c r="CX54" s="110"/>
    </row>
    <row r="55" spans="7:102" ht="14.25" customHeight="1" x14ac:dyDescent="0.25">
      <c r="G55" s="521"/>
      <c r="H55" s="205"/>
      <c r="I55" s="435"/>
      <c r="W55" s="203"/>
      <c r="X55" s="203"/>
      <c r="Y55" s="203"/>
      <c r="Z55" s="203"/>
      <c r="AA55" s="203"/>
      <c r="AB55" s="203"/>
      <c r="AC55" s="204"/>
      <c r="AD55" s="204"/>
      <c r="AE55" s="204"/>
      <c r="AF55" s="204"/>
      <c r="AG55" s="204"/>
      <c r="AH55" s="204"/>
      <c r="AI55" s="204"/>
      <c r="AJ55" s="204"/>
      <c r="AK55" s="444"/>
      <c r="AL55" s="110"/>
      <c r="AM55" s="110"/>
      <c r="AN55" s="110"/>
      <c r="AO55" s="110"/>
      <c r="AP55" s="110"/>
      <c r="AQ55" s="110"/>
      <c r="AR55" s="110"/>
      <c r="AS55" s="110"/>
      <c r="AT55" s="110"/>
      <c r="AU55" s="110"/>
      <c r="AV55" s="110"/>
      <c r="AW55" s="110"/>
      <c r="AX55" s="110"/>
      <c r="AY55" s="110"/>
      <c r="AZ55" s="110"/>
      <c r="BA55" s="110"/>
      <c r="BB55" s="110"/>
      <c r="BC55" s="110"/>
      <c r="BD55" s="110"/>
      <c r="BE55" s="110"/>
      <c r="BF55" s="110"/>
      <c r="BG55" s="110"/>
      <c r="BH55" s="110"/>
      <c r="BI55" s="110"/>
      <c r="BJ55" s="110"/>
      <c r="BK55" s="110"/>
      <c r="BL55" s="110"/>
      <c r="BM55" s="110"/>
      <c r="BN55" s="110"/>
      <c r="BO55" s="110"/>
      <c r="BP55" s="110"/>
      <c r="BQ55" s="110"/>
      <c r="BR55" s="110"/>
      <c r="BS55" s="110"/>
      <c r="BT55" s="110"/>
      <c r="BU55" s="110"/>
      <c r="BV55" s="110"/>
      <c r="BW55" s="110"/>
      <c r="BX55" s="110"/>
      <c r="BY55" s="110"/>
      <c r="BZ55" s="110"/>
      <c r="CA55" s="110"/>
      <c r="CB55" s="110"/>
      <c r="CC55" s="110"/>
      <c r="CD55" s="110"/>
      <c r="CE55" s="110"/>
      <c r="CF55" s="110"/>
      <c r="CG55" s="110"/>
      <c r="CH55" s="110"/>
      <c r="CI55" s="110"/>
      <c r="CJ55" s="110"/>
      <c r="CK55" s="110"/>
      <c r="CL55" s="110"/>
      <c r="CM55" s="110"/>
      <c r="CN55" s="110"/>
      <c r="CO55" s="110"/>
      <c r="CP55" s="110"/>
      <c r="CQ55" s="110"/>
      <c r="CR55" s="110"/>
      <c r="CS55" s="110"/>
      <c r="CT55" s="110"/>
      <c r="CU55" s="110"/>
      <c r="CV55" s="110"/>
      <c r="CW55" s="110"/>
      <c r="CX55" s="110"/>
    </row>
    <row r="56" spans="7:102" ht="14.25" customHeight="1" x14ac:dyDescent="0.25">
      <c r="G56" s="523"/>
      <c r="H56" s="206"/>
      <c r="I56" s="207"/>
      <c r="J56" s="207"/>
      <c r="K56" s="207"/>
      <c r="L56" s="207"/>
      <c r="M56" s="207"/>
      <c r="N56" s="207"/>
      <c r="O56" s="207"/>
      <c r="P56" s="207"/>
      <c r="Q56" s="207"/>
      <c r="R56" s="207"/>
      <c r="S56" s="207"/>
      <c r="T56" s="207"/>
      <c r="U56" s="207"/>
      <c r="V56" s="207"/>
      <c r="W56" s="207"/>
      <c r="X56" s="207"/>
      <c r="Y56" s="207"/>
      <c r="Z56" s="207"/>
      <c r="AA56" s="207"/>
      <c r="AB56" s="207"/>
      <c r="AC56" s="188"/>
      <c r="AD56" s="440"/>
      <c r="AE56" s="440"/>
      <c r="AF56" s="440"/>
      <c r="AG56" s="440"/>
      <c r="AH56" s="440"/>
      <c r="AI56" s="440"/>
      <c r="AJ56" s="440"/>
      <c r="AK56" s="439"/>
      <c r="AL56" s="110"/>
      <c r="AM56" s="110"/>
      <c r="AN56" s="110"/>
      <c r="AO56" s="110"/>
      <c r="AP56" s="110"/>
      <c r="AQ56" s="110"/>
      <c r="AR56" s="110"/>
      <c r="AS56" s="110"/>
      <c r="AT56" s="110"/>
      <c r="AU56" s="110"/>
      <c r="AV56" s="110"/>
      <c r="AW56" s="110"/>
      <c r="AX56" s="110"/>
      <c r="AY56" s="110"/>
      <c r="AZ56" s="110"/>
      <c r="BA56" s="110"/>
      <c r="BB56" s="110"/>
      <c r="BC56" s="110"/>
      <c r="BD56" s="110"/>
      <c r="BE56" s="110"/>
      <c r="BF56" s="110"/>
      <c r="BG56" s="110"/>
      <c r="BH56" s="110"/>
      <c r="BI56" s="110"/>
      <c r="BJ56" s="110"/>
      <c r="BK56" s="110"/>
      <c r="BL56" s="110"/>
      <c r="BM56" s="110"/>
      <c r="BN56" s="110"/>
      <c r="BO56" s="110"/>
      <c r="BP56" s="110"/>
      <c r="BQ56" s="110"/>
      <c r="BR56" s="110"/>
      <c r="BS56" s="110"/>
      <c r="BT56" s="110"/>
      <c r="BU56" s="110"/>
      <c r="BV56" s="110"/>
      <c r="BW56" s="110"/>
      <c r="BX56" s="110"/>
      <c r="BY56" s="110"/>
      <c r="BZ56" s="110"/>
      <c r="CA56" s="110"/>
      <c r="CB56" s="110"/>
      <c r="CC56" s="110"/>
      <c r="CD56" s="110"/>
      <c r="CE56" s="110"/>
      <c r="CF56" s="110"/>
      <c r="CG56" s="110"/>
      <c r="CH56" s="110"/>
      <c r="CI56" s="110"/>
      <c r="CJ56" s="110"/>
      <c r="CK56" s="110"/>
      <c r="CL56" s="110"/>
      <c r="CM56" s="110"/>
      <c r="CN56" s="110"/>
      <c r="CO56" s="110"/>
      <c r="CP56" s="110"/>
      <c r="CQ56" s="110"/>
      <c r="CR56" s="110"/>
      <c r="CS56" s="110"/>
      <c r="CT56" s="110"/>
      <c r="CU56" s="110"/>
      <c r="CV56" s="110"/>
      <c r="CW56" s="110"/>
      <c r="CX56" s="110"/>
    </row>
    <row r="57" spans="7:102" ht="14.25" customHeight="1" x14ac:dyDescent="0.25">
      <c r="AL57" s="110"/>
      <c r="AM57" s="110"/>
      <c r="AN57" s="110"/>
      <c r="AO57" s="110"/>
      <c r="AP57" s="110"/>
      <c r="AQ57" s="110"/>
      <c r="AR57" s="110"/>
      <c r="AS57" s="110"/>
      <c r="AT57" s="110"/>
      <c r="AU57" s="110"/>
      <c r="AV57" s="110"/>
      <c r="AW57" s="110"/>
      <c r="AX57" s="110"/>
      <c r="AY57" s="110"/>
      <c r="AZ57" s="110"/>
      <c r="BA57" s="110"/>
      <c r="BB57" s="110"/>
      <c r="BC57" s="110"/>
      <c r="BD57" s="110"/>
      <c r="BE57" s="110"/>
      <c r="BF57" s="110"/>
      <c r="BG57" s="110"/>
      <c r="BH57" s="110"/>
      <c r="BI57" s="110"/>
      <c r="BJ57" s="110"/>
      <c r="BK57" s="110"/>
      <c r="BL57" s="110"/>
      <c r="BM57" s="110"/>
      <c r="BN57" s="110"/>
      <c r="BO57" s="110"/>
      <c r="BP57" s="110"/>
      <c r="BQ57" s="110"/>
      <c r="BR57" s="110"/>
      <c r="BS57" s="110"/>
      <c r="BT57" s="110"/>
      <c r="BU57" s="110"/>
      <c r="BV57" s="110"/>
      <c r="BW57" s="110"/>
      <c r="BX57" s="110"/>
      <c r="BY57" s="110"/>
      <c r="BZ57" s="110"/>
      <c r="CA57" s="110"/>
      <c r="CB57" s="110"/>
      <c r="CC57" s="110"/>
      <c r="CD57" s="110"/>
      <c r="CE57" s="110"/>
      <c r="CF57" s="110"/>
      <c r="CG57" s="110"/>
      <c r="CH57" s="110"/>
      <c r="CI57" s="110"/>
      <c r="CJ57" s="110"/>
      <c r="CK57" s="110"/>
      <c r="CL57" s="110"/>
      <c r="CM57" s="110"/>
      <c r="CN57" s="110"/>
      <c r="CO57" s="110"/>
      <c r="CP57" s="110"/>
      <c r="CQ57" s="110"/>
      <c r="CR57" s="110"/>
      <c r="CS57" s="110"/>
      <c r="CT57" s="110"/>
      <c r="CU57" s="110"/>
      <c r="CV57" s="110"/>
      <c r="CW57" s="110"/>
      <c r="CX57" s="110"/>
    </row>
    <row r="58" spans="7:102" ht="14.25" customHeight="1" x14ac:dyDescent="0.25">
      <c r="AL58" s="110"/>
      <c r="AM58" s="110"/>
      <c r="AN58" s="110"/>
      <c r="AO58" s="110"/>
      <c r="AP58" s="110"/>
      <c r="AQ58" s="110"/>
      <c r="AR58" s="110"/>
      <c r="AS58" s="110"/>
      <c r="AT58" s="110"/>
      <c r="AU58" s="110"/>
      <c r="AV58" s="110"/>
      <c r="AW58" s="110"/>
      <c r="AX58" s="110"/>
      <c r="AY58" s="110"/>
      <c r="AZ58" s="110"/>
      <c r="BA58" s="110"/>
      <c r="BB58" s="110"/>
      <c r="BC58" s="110"/>
      <c r="BD58" s="110"/>
      <c r="BE58" s="110"/>
      <c r="BF58" s="110"/>
      <c r="BG58" s="110"/>
      <c r="BH58" s="110"/>
      <c r="BI58" s="110"/>
      <c r="BJ58" s="110"/>
      <c r="BK58" s="110"/>
      <c r="BL58" s="110"/>
      <c r="BM58" s="110"/>
      <c r="BN58" s="110"/>
      <c r="BO58" s="110"/>
      <c r="BP58" s="110"/>
      <c r="BQ58" s="110"/>
      <c r="BR58" s="110"/>
      <c r="BS58" s="110"/>
      <c r="BT58" s="110"/>
      <c r="BU58" s="110"/>
      <c r="BV58" s="110"/>
      <c r="BW58" s="110"/>
      <c r="BX58" s="110"/>
      <c r="BY58" s="110"/>
      <c r="BZ58" s="110"/>
      <c r="CA58" s="110"/>
      <c r="CB58" s="110"/>
      <c r="CC58" s="110"/>
      <c r="CD58" s="110"/>
      <c r="CE58" s="110"/>
      <c r="CF58" s="110"/>
      <c r="CG58" s="110"/>
      <c r="CH58" s="110"/>
      <c r="CI58" s="110"/>
      <c r="CJ58" s="110"/>
      <c r="CK58" s="110"/>
      <c r="CL58" s="110"/>
      <c r="CM58" s="110"/>
      <c r="CN58" s="110"/>
      <c r="CO58" s="110"/>
      <c r="CP58" s="110"/>
      <c r="CQ58" s="110"/>
      <c r="CR58" s="110"/>
      <c r="CS58" s="110"/>
      <c r="CT58" s="110"/>
      <c r="CU58" s="110"/>
      <c r="CV58" s="110"/>
      <c r="CW58" s="110"/>
      <c r="CX58" s="110"/>
    </row>
    <row r="59" spans="7:102" ht="14.25" customHeight="1" x14ac:dyDescent="0.25">
      <c r="AL59" s="110"/>
      <c r="AM59" s="110"/>
      <c r="AN59" s="110"/>
      <c r="AO59" s="110"/>
      <c r="AP59" s="110"/>
      <c r="AQ59" s="110"/>
      <c r="AR59" s="110"/>
      <c r="AS59" s="110"/>
      <c r="AT59" s="110"/>
      <c r="AU59" s="110"/>
      <c r="AV59" s="110"/>
      <c r="AW59" s="110"/>
      <c r="AX59" s="110"/>
      <c r="AY59" s="110"/>
      <c r="AZ59" s="110"/>
      <c r="BA59" s="110"/>
      <c r="BB59" s="110"/>
      <c r="BC59" s="110"/>
      <c r="BD59" s="110"/>
      <c r="BE59" s="110"/>
      <c r="BF59" s="110"/>
      <c r="BG59" s="110"/>
      <c r="BH59" s="110"/>
      <c r="BI59" s="110"/>
      <c r="BJ59" s="110"/>
      <c r="BK59" s="110"/>
      <c r="BL59" s="110"/>
      <c r="BM59" s="110"/>
      <c r="BN59" s="110"/>
      <c r="BO59" s="110"/>
      <c r="BP59" s="110"/>
      <c r="BQ59" s="110"/>
      <c r="BR59" s="110"/>
      <c r="BS59" s="110"/>
      <c r="BT59" s="110"/>
      <c r="BU59" s="110"/>
      <c r="BV59" s="110"/>
      <c r="BW59" s="110"/>
      <c r="BX59" s="110"/>
      <c r="BY59" s="110"/>
      <c r="BZ59" s="110"/>
      <c r="CA59" s="110"/>
      <c r="CB59" s="110"/>
      <c r="CC59" s="110"/>
      <c r="CD59" s="110"/>
      <c r="CE59" s="110"/>
      <c r="CF59" s="110"/>
      <c r="CG59" s="110"/>
      <c r="CH59" s="110"/>
      <c r="CI59" s="110"/>
      <c r="CJ59" s="110"/>
      <c r="CK59" s="110"/>
      <c r="CL59" s="110"/>
      <c r="CM59" s="110"/>
      <c r="CN59" s="110"/>
      <c r="CO59" s="110"/>
      <c r="CP59" s="110"/>
      <c r="CQ59" s="110"/>
      <c r="CR59" s="110"/>
      <c r="CS59" s="110"/>
      <c r="CT59" s="110"/>
      <c r="CU59" s="110"/>
      <c r="CV59" s="110"/>
      <c r="CW59" s="110"/>
      <c r="CX59" s="110"/>
    </row>
    <row r="60" spans="7:102" ht="14.25" customHeight="1" x14ac:dyDescent="0.25">
      <c r="AL60" s="110"/>
      <c r="AM60" s="110"/>
      <c r="AN60" s="110"/>
      <c r="AO60" s="110"/>
      <c r="AP60" s="110"/>
      <c r="AQ60" s="110"/>
      <c r="AR60" s="110"/>
      <c r="AS60" s="110"/>
      <c r="AT60" s="110"/>
      <c r="AU60" s="110"/>
      <c r="AV60" s="110"/>
      <c r="AW60" s="110"/>
      <c r="AX60" s="110"/>
      <c r="AY60" s="110"/>
      <c r="AZ60" s="110"/>
      <c r="BA60" s="110"/>
      <c r="BB60" s="110"/>
      <c r="BC60" s="110"/>
      <c r="BD60" s="110"/>
      <c r="BE60" s="110"/>
      <c r="BF60" s="110"/>
      <c r="BG60" s="110"/>
      <c r="BH60" s="110"/>
      <c r="BI60" s="110"/>
      <c r="BJ60" s="110"/>
      <c r="BK60" s="110"/>
      <c r="BL60" s="110"/>
      <c r="BM60" s="110"/>
      <c r="BN60" s="110"/>
      <c r="BO60" s="110"/>
      <c r="BP60" s="110"/>
      <c r="BQ60" s="110"/>
      <c r="BR60" s="110"/>
      <c r="BS60" s="110"/>
      <c r="BT60" s="110"/>
      <c r="BU60" s="110"/>
      <c r="BV60" s="110"/>
      <c r="BW60" s="110"/>
      <c r="BX60" s="110"/>
      <c r="BY60" s="110"/>
      <c r="BZ60" s="110"/>
      <c r="CA60" s="110"/>
      <c r="CB60" s="110"/>
      <c r="CC60" s="110"/>
      <c r="CD60" s="110"/>
      <c r="CE60" s="110"/>
      <c r="CF60" s="110"/>
      <c r="CG60" s="110"/>
      <c r="CH60" s="110"/>
      <c r="CI60" s="110"/>
      <c r="CJ60" s="110"/>
      <c r="CK60" s="110"/>
      <c r="CL60" s="110"/>
      <c r="CM60" s="110"/>
      <c r="CN60" s="110"/>
      <c r="CO60" s="110"/>
      <c r="CP60" s="110"/>
      <c r="CQ60" s="110"/>
      <c r="CR60" s="110"/>
      <c r="CS60" s="110"/>
      <c r="CT60" s="110"/>
      <c r="CU60" s="110"/>
      <c r="CV60" s="110"/>
      <c r="CW60" s="110"/>
      <c r="CX60" s="110"/>
    </row>
    <row r="61" spans="7:102" ht="14.25" customHeight="1" x14ac:dyDescent="0.25">
      <c r="G61" s="958" t="s">
        <v>1507</v>
      </c>
      <c r="H61" s="764"/>
      <c r="I61" s="764"/>
      <c r="J61" s="764"/>
      <c r="K61" s="764"/>
      <c r="L61" s="764"/>
      <c r="M61" s="764"/>
      <c r="N61" s="764"/>
      <c r="O61" s="764"/>
      <c r="P61" s="764"/>
      <c r="Q61" s="764"/>
      <c r="R61" s="764"/>
      <c r="S61" s="764"/>
      <c r="T61" s="764"/>
      <c r="U61" s="965" t="s">
        <v>1508</v>
      </c>
      <c r="V61" s="764"/>
      <c r="W61" s="764"/>
      <c r="X61" s="764"/>
      <c r="Y61" s="764"/>
      <c r="Z61" s="764"/>
      <c r="AA61" s="764"/>
      <c r="AB61" s="764"/>
      <c r="AC61" s="764"/>
      <c r="AD61" s="764"/>
      <c r="AE61" s="764"/>
      <c r="AF61" s="764"/>
      <c r="AG61" s="764"/>
      <c r="AH61" s="765"/>
      <c r="AL61" s="110"/>
      <c r="AM61" s="110"/>
      <c r="AN61" s="110"/>
      <c r="AO61" s="110"/>
      <c r="AP61" s="110"/>
      <c r="AQ61" s="110"/>
      <c r="AR61" s="110"/>
      <c r="AS61" s="110"/>
      <c r="AT61" s="110"/>
      <c r="AU61" s="110"/>
      <c r="AV61" s="110"/>
      <c r="AW61" s="110"/>
      <c r="AX61" s="110"/>
      <c r="AY61" s="110"/>
      <c r="AZ61" s="110"/>
      <c r="BA61" s="110"/>
      <c r="BB61" s="110"/>
      <c r="BC61" s="110"/>
      <c r="BD61" s="110"/>
      <c r="BE61" s="110"/>
      <c r="BF61" s="110"/>
      <c r="BG61" s="110"/>
      <c r="BH61" s="110"/>
      <c r="BI61" s="110"/>
      <c r="BJ61" s="110"/>
      <c r="BK61" s="110"/>
      <c r="BL61" s="110"/>
      <c r="BM61" s="110"/>
      <c r="BN61" s="110"/>
      <c r="BO61" s="110"/>
      <c r="BP61" s="110"/>
      <c r="BQ61" s="110"/>
      <c r="BR61" s="110"/>
      <c r="BS61" s="110"/>
      <c r="BT61" s="110"/>
      <c r="BU61" s="110"/>
      <c r="BV61" s="110"/>
      <c r="BW61" s="110"/>
      <c r="BX61" s="110"/>
      <c r="BY61" s="110"/>
      <c r="BZ61" s="110"/>
      <c r="CA61" s="110"/>
      <c r="CB61" s="110"/>
      <c r="CC61" s="110"/>
      <c r="CD61" s="110"/>
      <c r="CE61" s="110"/>
      <c r="CF61" s="110"/>
      <c r="CG61" s="110"/>
      <c r="CH61" s="110"/>
      <c r="CI61" s="110"/>
      <c r="CJ61" s="110"/>
      <c r="CK61" s="110"/>
      <c r="CL61" s="110"/>
      <c r="CM61" s="110"/>
      <c r="CN61" s="110"/>
      <c r="CO61" s="110"/>
      <c r="CP61" s="110"/>
      <c r="CQ61" s="110"/>
      <c r="CR61" s="110"/>
      <c r="CS61" s="110"/>
      <c r="CT61" s="110"/>
      <c r="CU61" s="110"/>
      <c r="CV61" s="110"/>
      <c r="CW61" s="110"/>
      <c r="CX61" s="110"/>
    </row>
    <row r="62" spans="7:102" ht="14.25" customHeight="1" x14ac:dyDescent="0.25">
      <c r="G62" s="956" t="s">
        <v>796</v>
      </c>
      <c r="H62" s="794"/>
      <c r="I62" s="794"/>
      <c r="J62" s="794"/>
      <c r="K62" s="794"/>
      <c r="L62" s="794"/>
      <c r="M62" s="958" t="s">
        <v>1511</v>
      </c>
      <c r="N62" s="764"/>
      <c r="O62" s="764"/>
      <c r="P62" s="764"/>
      <c r="Q62" s="965" t="s">
        <v>1510</v>
      </c>
      <c r="R62" s="764"/>
      <c r="S62" s="764"/>
      <c r="T62" s="765"/>
      <c r="U62" s="957" t="s">
        <v>796</v>
      </c>
      <c r="V62" s="794"/>
      <c r="W62" s="794"/>
      <c r="X62" s="794"/>
      <c r="Y62" s="794"/>
      <c r="Z62" s="794"/>
      <c r="AA62" s="965" t="s">
        <v>1511</v>
      </c>
      <c r="AB62" s="764"/>
      <c r="AC62" s="764"/>
      <c r="AD62" s="765"/>
      <c r="AE62" s="965" t="s">
        <v>1510</v>
      </c>
      <c r="AF62" s="764"/>
      <c r="AG62" s="764"/>
      <c r="AH62" s="765"/>
      <c r="AL62" s="110"/>
      <c r="AM62" s="110"/>
      <c r="AN62" s="110"/>
      <c r="AO62" s="110"/>
      <c r="AP62" s="110"/>
      <c r="AQ62" s="110"/>
      <c r="AR62" s="110"/>
      <c r="AS62" s="110"/>
      <c r="AT62" s="110"/>
      <c r="AU62" s="110"/>
      <c r="AV62" s="110"/>
      <c r="AW62" s="110"/>
      <c r="AX62" s="110"/>
      <c r="AY62" s="110"/>
      <c r="AZ62" s="110"/>
      <c r="BA62" s="110"/>
      <c r="BB62" s="110"/>
      <c r="BC62" s="110"/>
      <c r="BD62" s="110"/>
      <c r="BE62" s="110"/>
      <c r="BF62" s="110"/>
      <c r="BG62" s="110"/>
      <c r="BH62" s="110"/>
      <c r="BI62" s="110"/>
      <c r="BJ62" s="110"/>
      <c r="BK62" s="110"/>
      <c r="BL62" s="110"/>
      <c r="BM62" s="110"/>
      <c r="BN62" s="110"/>
      <c r="BO62" s="110"/>
      <c r="BP62" s="110"/>
      <c r="BQ62" s="110"/>
      <c r="BR62" s="110"/>
      <c r="BS62" s="110"/>
      <c r="BT62" s="110"/>
      <c r="BU62" s="110"/>
      <c r="BV62" s="110"/>
      <c r="BW62" s="110"/>
      <c r="BX62" s="110"/>
      <c r="BY62" s="110"/>
      <c r="BZ62" s="110"/>
      <c r="CA62" s="110"/>
      <c r="CB62" s="110"/>
      <c r="CC62" s="110"/>
      <c r="CD62" s="110"/>
      <c r="CE62" s="110"/>
      <c r="CF62" s="110"/>
      <c r="CG62" s="110"/>
      <c r="CH62" s="110"/>
      <c r="CI62" s="110"/>
      <c r="CJ62" s="110"/>
      <c r="CK62" s="110"/>
      <c r="CL62" s="110"/>
      <c r="CM62" s="110"/>
      <c r="CN62" s="110"/>
      <c r="CO62" s="110"/>
      <c r="CP62" s="110"/>
      <c r="CQ62" s="110"/>
      <c r="CR62" s="110"/>
      <c r="CS62" s="110"/>
      <c r="CT62" s="110"/>
      <c r="CU62" s="110"/>
      <c r="CV62" s="110"/>
      <c r="CW62" s="110"/>
      <c r="CX62" s="110"/>
    </row>
    <row r="63" spans="7:102" ht="14.25" customHeight="1" x14ac:dyDescent="0.25">
      <c r="G63" s="184"/>
      <c r="M63" s="184"/>
      <c r="Q63" s="184"/>
      <c r="T63" s="186"/>
      <c r="AA63" s="184"/>
      <c r="AD63" s="186"/>
      <c r="AE63" s="184"/>
      <c r="AH63" s="186"/>
      <c r="AL63" s="110"/>
      <c r="AM63" s="110"/>
      <c r="AN63" s="110"/>
      <c r="AO63" s="110"/>
      <c r="AP63" s="110"/>
      <c r="AQ63" s="110"/>
      <c r="AR63" s="110"/>
      <c r="AS63" s="110"/>
      <c r="AT63" s="110"/>
      <c r="AU63" s="110"/>
      <c r="AV63" s="110"/>
      <c r="AW63" s="110"/>
      <c r="AX63" s="110"/>
      <c r="AY63" s="110"/>
      <c r="AZ63" s="110"/>
      <c r="BA63" s="110"/>
      <c r="BB63" s="110"/>
      <c r="BC63" s="110"/>
      <c r="BD63" s="110"/>
      <c r="BE63" s="110"/>
      <c r="BF63" s="110"/>
      <c r="BG63" s="110"/>
      <c r="BH63" s="110"/>
      <c r="BI63" s="110"/>
      <c r="BJ63" s="110"/>
      <c r="BK63" s="110"/>
      <c r="BL63" s="110"/>
      <c r="BM63" s="110"/>
      <c r="BN63" s="110"/>
      <c r="BO63" s="110"/>
      <c r="BP63" s="110"/>
      <c r="BQ63" s="110"/>
      <c r="BR63" s="110"/>
      <c r="BS63" s="110"/>
      <c r="BT63" s="110"/>
      <c r="BU63" s="110"/>
      <c r="BV63" s="110"/>
      <c r="BW63" s="110"/>
      <c r="BX63" s="110"/>
      <c r="BY63" s="110"/>
      <c r="BZ63" s="110"/>
      <c r="CA63" s="110"/>
      <c r="CB63" s="110"/>
      <c r="CC63" s="110"/>
      <c r="CD63" s="110"/>
      <c r="CE63" s="110"/>
      <c r="CF63" s="110"/>
      <c r="CG63" s="110"/>
      <c r="CH63" s="110"/>
      <c r="CI63" s="110"/>
      <c r="CJ63" s="110"/>
      <c r="CK63" s="110"/>
      <c r="CL63" s="110"/>
      <c r="CM63" s="110"/>
      <c r="CN63" s="110"/>
      <c r="CO63" s="110"/>
      <c r="CP63" s="110"/>
      <c r="CQ63" s="110"/>
      <c r="CR63" s="110"/>
      <c r="CS63" s="110"/>
      <c r="CT63" s="110"/>
      <c r="CU63" s="110"/>
      <c r="CV63" s="110"/>
      <c r="CW63" s="110"/>
      <c r="CX63" s="110"/>
    </row>
    <row r="64" spans="7:102" ht="14.25" customHeight="1" x14ac:dyDescent="0.25">
      <c r="G64" s="294" t="s">
        <v>1681</v>
      </c>
      <c r="H64" s="295"/>
      <c r="I64" s="295"/>
      <c r="J64" s="295"/>
      <c r="K64" s="295"/>
      <c r="L64" s="295"/>
      <c r="M64" s="294"/>
      <c r="N64" s="295"/>
      <c r="O64" s="295"/>
      <c r="P64" s="295"/>
      <c r="Q64" s="294"/>
      <c r="R64" s="295"/>
      <c r="S64" s="295"/>
      <c r="T64" s="296"/>
      <c r="U64" s="294" t="s">
        <v>1681</v>
      </c>
      <c r="V64" s="295"/>
      <c r="W64" s="295"/>
      <c r="X64" s="295"/>
      <c r="Y64" s="295"/>
      <c r="Z64" s="295"/>
      <c r="AA64" s="294"/>
      <c r="AB64" s="295"/>
      <c r="AC64" s="295"/>
      <c r="AD64" s="296"/>
      <c r="AE64" s="294"/>
      <c r="AF64" s="295"/>
      <c r="AG64" s="295"/>
      <c r="AH64" s="296"/>
      <c r="AL64" s="110"/>
      <c r="AM64" s="110"/>
      <c r="AN64" s="110"/>
      <c r="AO64" s="110"/>
      <c r="AP64" s="110"/>
      <c r="AQ64" s="110"/>
      <c r="AR64" s="110"/>
      <c r="AS64" s="110"/>
      <c r="AT64" s="110"/>
      <c r="AU64" s="110"/>
      <c r="AV64" s="110"/>
      <c r="AW64" s="110"/>
      <c r="AX64" s="110"/>
      <c r="AY64" s="110"/>
      <c r="AZ64" s="110"/>
      <c r="BA64" s="110"/>
      <c r="BB64" s="110"/>
      <c r="BC64" s="110"/>
      <c r="BD64" s="110"/>
      <c r="BE64" s="110"/>
      <c r="BF64" s="110"/>
      <c r="BG64" s="110"/>
      <c r="BH64" s="110"/>
      <c r="BI64" s="110"/>
      <c r="BJ64" s="110"/>
      <c r="BK64" s="110"/>
      <c r="BL64" s="110"/>
      <c r="BM64" s="110"/>
      <c r="BN64" s="110"/>
      <c r="BO64" s="110"/>
      <c r="BP64" s="110"/>
      <c r="BQ64" s="110"/>
      <c r="BR64" s="110"/>
      <c r="BS64" s="110"/>
      <c r="BT64" s="110"/>
      <c r="BU64" s="110"/>
      <c r="BV64" s="110"/>
      <c r="BW64" s="110"/>
      <c r="BX64" s="110"/>
      <c r="BY64" s="110"/>
      <c r="BZ64" s="110"/>
      <c r="CA64" s="110"/>
      <c r="CB64" s="110"/>
      <c r="CC64" s="110"/>
      <c r="CD64" s="110"/>
      <c r="CE64" s="110"/>
      <c r="CF64" s="110"/>
      <c r="CG64" s="110"/>
      <c r="CH64" s="110"/>
      <c r="CI64" s="110"/>
      <c r="CJ64" s="110"/>
      <c r="CK64" s="110"/>
      <c r="CL64" s="110"/>
      <c r="CM64" s="110"/>
      <c r="CN64" s="110"/>
      <c r="CO64" s="110"/>
      <c r="CP64" s="110"/>
      <c r="CQ64" s="110"/>
      <c r="CR64" s="110"/>
      <c r="CS64" s="110"/>
      <c r="CT64" s="110"/>
      <c r="CU64" s="110"/>
      <c r="CV64" s="110"/>
      <c r="CW64" s="110"/>
      <c r="CX64" s="110"/>
    </row>
    <row r="65" spans="7:102" ht="14.25" customHeight="1" x14ac:dyDescent="0.25">
      <c r="G65" s="294" t="s">
        <v>1681</v>
      </c>
      <c r="H65" s="295"/>
      <c r="I65" s="295"/>
      <c r="J65" s="295"/>
      <c r="K65" s="295"/>
      <c r="L65" s="295"/>
      <c r="M65" s="294"/>
      <c r="N65" s="295"/>
      <c r="O65" s="295"/>
      <c r="P65" s="295"/>
      <c r="Q65" s="294"/>
      <c r="R65" s="295"/>
      <c r="S65" s="295"/>
      <c r="T65" s="296"/>
      <c r="U65" s="294"/>
      <c r="V65" s="295"/>
      <c r="W65" s="295"/>
      <c r="X65" s="295"/>
      <c r="Y65" s="295"/>
      <c r="Z65" s="295"/>
      <c r="AA65" s="294"/>
      <c r="AB65" s="295"/>
      <c r="AC65" s="295"/>
      <c r="AD65" s="296"/>
      <c r="AE65" s="294"/>
      <c r="AF65" s="295"/>
      <c r="AG65" s="295"/>
      <c r="AH65" s="296"/>
      <c r="AL65" s="110"/>
      <c r="AM65" s="110"/>
      <c r="AN65" s="110"/>
      <c r="AO65" s="110"/>
      <c r="AP65" s="110"/>
      <c r="AQ65" s="110"/>
      <c r="AR65" s="110"/>
      <c r="AS65" s="110"/>
      <c r="AT65" s="110"/>
      <c r="AU65" s="110"/>
      <c r="AV65" s="110"/>
      <c r="AW65" s="110"/>
      <c r="AX65" s="110"/>
      <c r="AY65" s="110"/>
      <c r="AZ65" s="110"/>
      <c r="BA65" s="110"/>
      <c r="BB65" s="110"/>
      <c r="BC65" s="110"/>
      <c r="BD65" s="110"/>
      <c r="BE65" s="110"/>
      <c r="BF65" s="110"/>
      <c r="BG65" s="110"/>
      <c r="BH65" s="110"/>
      <c r="BI65" s="110"/>
      <c r="BJ65" s="110"/>
      <c r="BK65" s="110"/>
      <c r="BL65" s="110"/>
      <c r="BM65" s="110"/>
      <c r="BN65" s="110"/>
      <c r="BO65" s="110"/>
      <c r="BP65" s="110"/>
      <c r="BQ65" s="110"/>
      <c r="BR65" s="110"/>
      <c r="BS65" s="110"/>
      <c r="BT65" s="110"/>
      <c r="BU65" s="110"/>
      <c r="BV65" s="110"/>
      <c r="BW65" s="110"/>
      <c r="BX65" s="110"/>
      <c r="BY65" s="110"/>
      <c r="BZ65" s="110"/>
      <c r="CA65" s="110"/>
      <c r="CB65" s="110"/>
      <c r="CC65" s="110"/>
      <c r="CD65" s="110"/>
      <c r="CE65" s="110"/>
      <c r="CF65" s="110"/>
      <c r="CG65" s="110"/>
      <c r="CH65" s="110"/>
      <c r="CI65" s="110"/>
      <c r="CJ65" s="110"/>
      <c r="CK65" s="110"/>
      <c r="CL65" s="110"/>
      <c r="CM65" s="110"/>
      <c r="CN65" s="110"/>
      <c r="CO65" s="110"/>
      <c r="CP65" s="110"/>
      <c r="CQ65" s="110"/>
      <c r="CR65" s="110"/>
      <c r="CS65" s="110"/>
      <c r="CT65" s="110"/>
      <c r="CU65" s="110"/>
      <c r="CV65" s="110"/>
      <c r="CW65" s="110"/>
      <c r="CX65" s="110"/>
    </row>
    <row r="66" spans="7:102" ht="14.25" customHeight="1" x14ac:dyDescent="0.25">
      <c r="G66" s="294" t="s">
        <v>1681</v>
      </c>
      <c r="H66" s="295"/>
      <c r="I66" s="295"/>
      <c r="J66" s="295"/>
      <c r="K66" s="295"/>
      <c r="L66" s="295"/>
      <c r="M66" s="294"/>
      <c r="N66" s="295"/>
      <c r="O66" s="295"/>
      <c r="P66" s="295"/>
      <c r="Q66" s="294"/>
      <c r="R66" s="295"/>
      <c r="S66" s="295"/>
      <c r="T66" s="296"/>
      <c r="U66" s="294"/>
      <c r="V66" s="295"/>
      <c r="W66" s="295"/>
      <c r="X66" s="295"/>
      <c r="Y66" s="295"/>
      <c r="Z66" s="295"/>
      <c r="AA66" s="294"/>
      <c r="AB66" s="295"/>
      <c r="AC66" s="295"/>
      <c r="AD66" s="296"/>
      <c r="AE66" s="294"/>
      <c r="AF66" s="295"/>
      <c r="AG66" s="295"/>
      <c r="AH66" s="296"/>
      <c r="AL66" s="110"/>
      <c r="AM66" s="110"/>
      <c r="AN66" s="110"/>
      <c r="AO66" s="110"/>
      <c r="AP66" s="110"/>
      <c r="AQ66" s="110"/>
      <c r="AR66" s="110"/>
      <c r="AS66" s="110"/>
      <c r="AT66" s="110"/>
      <c r="AU66" s="110"/>
      <c r="AV66" s="110"/>
      <c r="AW66" s="110"/>
      <c r="AX66" s="110"/>
      <c r="AY66" s="110"/>
      <c r="AZ66" s="110"/>
      <c r="BA66" s="110"/>
      <c r="BB66" s="110"/>
      <c r="BC66" s="110"/>
      <c r="BD66" s="110"/>
      <c r="BE66" s="110"/>
      <c r="BF66" s="110"/>
      <c r="BG66" s="110"/>
      <c r="BH66" s="110"/>
      <c r="BI66" s="110"/>
      <c r="BJ66" s="110"/>
      <c r="BK66" s="110"/>
      <c r="BL66" s="110"/>
      <c r="BM66" s="110"/>
      <c r="BN66" s="110"/>
      <c r="BO66" s="110"/>
      <c r="BP66" s="110"/>
      <c r="BQ66" s="110"/>
      <c r="BR66" s="110"/>
      <c r="BS66" s="110"/>
      <c r="BT66" s="110"/>
      <c r="BU66" s="110"/>
      <c r="BV66" s="110"/>
      <c r="BW66" s="110"/>
      <c r="BX66" s="110"/>
      <c r="BY66" s="110"/>
      <c r="BZ66" s="110"/>
      <c r="CA66" s="110"/>
      <c r="CB66" s="110"/>
      <c r="CC66" s="110"/>
      <c r="CD66" s="110"/>
      <c r="CE66" s="110"/>
      <c r="CF66" s="110"/>
      <c r="CG66" s="110"/>
      <c r="CH66" s="110"/>
      <c r="CI66" s="110"/>
      <c r="CJ66" s="110"/>
      <c r="CK66" s="110"/>
      <c r="CL66" s="110"/>
      <c r="CM66" s="110"/>
      <c r="CN66" s="110"/>
      <c r="CO66" s="110"/>
      <c r="CP66" s="110"/>
      <c r="CQ66" s="110"/>
      <c r="CR66" s="110"/>
      <c r="CS66" s="110"/>
      <c r="CT66" s="110"/>
      <c r="CU66" s="110"/>
      <c r="CV66" s="110"/>
      <c r="CW66" s="110"/>
      <c r="CX66" s="110"/>
    </row>
    <row r="67" spans="7:102" ht="14.25" customHeight="1" x14ac:dyDescent="0.25">
      <c r="G67" s="294" t="s">
        <v>1681</v>
      </c>
      <c r="H67" s="295"/>
      <c r="I67" s="295"/>
      <c r="J67" s="295"/>
      <c r="K67" s="295"/>
      <c r="L67" s="295"/>
      <c r="M67" s="294"/>
      <c r="N67" s="295"/>
      <c r="O67" s="295"/>
      <c r="P67" s="295"/>
      <c r="Q67" s="294"/>
      <c r="R67" s="295"/>
      <c r="S67" s="295"/>
      <c r="T67" s="296"/>
      <c r="U67" s="294"/>
      <c r="V67" s="295"/>
      <c r="W67" s="295"/>
      <c r="X67" s="295"/>
      <c r="Y67" s="295"/>
      <c r="Z67" s="295"/>
      <c r="AA67" s="294"/>
      <c r="AB67" s="295"/>
      <c r="AC67" s="295"/>
      <c r="AD67" s="296"/>
      <c r="AE67" s="294"/>
      <c r="AF67" s="295"/>
      <c r="AG67" s="295"/>
      <c r="AH67" s="296"/>
      <c r="AI67" s="110"/>
      <c r="AJ67" s="110"/>
      <c r="AK67" s="110"/>
      <c r="AL67" s="110"/>
      <c r="AM67" s="110"/>
      <c r="AN67" s="110"/>
      <c r="AO67" s="110"/>
      <c r="AP67" s="110"/>
      <c r="AQ67" s="110"/>
      <c r="AR67" s="110"/>
      <c r="AS67" s="110"/>
      <c r="AT67" s="110"/>
      <c r="AU67" s="110"/>
      <c r="AV67" s="110"/>
      <c r="AW67" s="110"/>
      <c r="AX67" s="110"/>
      <c r="AY67" s="110"/>
      <c r="AZ67" s="110"/>
      <c r="BA67" s="110"/>
      <c r="BB67" s="110"/>
      <c r="BC67" s="110"/>
      <c r="BD67" s="110"/>
      <c r="BE67" s="110"/>
      <c r="BF67" s="110"/>
      <c r="BG67" s="110"/>
      <c r="BH67" s="110"/>
      <c r="BI67" s="110"/>
      <c r="BJ67" s="110"/>
      <c r="BK67" s="110"/>
      <c r="BL67" s="110"/>
      <c r="BM67" s="110"/>
      <c r="BN67" s="110"/>
      <c r="BO67" s="110"/>
      <c r="BP67" s="110"/>
      <c r="BQ67" s="110"/>
      <c r="BR67" s="110"/>
      <c r="BS67" s="110"/>
      <c r="BT67" s="110"/>
      <c r="BU67" s="110"/>
      <c r="BV67" s="110"/>
      <c r="BW67" s="110"/>
      <c r="BX67" s="110"/>
      <c r="BY67" s="110"/>
      <c r="BZ67" s="110"/>
      <c r="CA67" s="110"/>
      <c r="CB67" s="110"/>
      <c r="CC67" s="110"/>
      <c r="CD67" s="110"/>
      <c r="CE67" s="110"/>
      <c r="CF67" s="110"/>
      <c r="CG67" s="110"/>
      <c r="CH67" s="110"/>
      <c r="CI67" s="110"/>
      <c r="CJ67" s="110"/>
      <c r="CK67" s="110"/>
      <c r="CL67" s="110"/>
      <c r="CM67" s="110"/>
      <c r="CN67" s="110"/>
      <c r="CO67" s="110"/>
      <c r="CP67" s="110"/>
      <c r="CQ67" s="110"/>
      <c r="CR67" s="110"/>
      <c r="CS67" s="110"/>
      <c r="CT67" s="110"/>
      <c r="CU67" s="110"/>
      <c r="CV67" s="110"/>
      <c r="CW67" s="110"/>
      <c r="CX67" s="110"/>
    </row>
    <row r="68" spans="7:102" ht="14.25" customHeight="1" x14ac:dyDescent="0.25">
      <c r="G68" s="294" t="s">
        <v>1681</v>
      </c>
      <c r="H68" s="295"/>
      <c r="I68" s="295"/>
      <c r="J68" s="295"/>
      <c r="K68" s="295"/>
      <c r="L68" s="295"/>
      <c r="M68" s="294"/>
      <c r="N68" s="295"/>
      <c r="O68" s="295"/>
      <c r="P68" s="295"/>
      <c r="Q68" s="294"/>
      <c r="R68" s="295"/>
      <c r="S68" s="295"/>
      <c r="T68" s="296"/>
      <c r="U68" s="294"/>
      <c r="V68" s="295"/>
      <c r="W68" s="295"/>
      <c r="X68" s="295"/>
      <c r="Y68" s="295"/>
      <c r="Z68" s="295"/>
      <c r="AA68" s="294"/>
      <c r="AB68" s="295"/>
      <c r="AC68" s="295"/>
      <c r="AD68" s="296"/>
      <c r="AE68" s="294"/>
      <c r="AF68" s="295"/>
      <c r="AG68" s="295"/>
      <c r="AH68" s="296"/>
      <c r="AI68" s="110"/>
      <c r="AJ68" s="110"/>
      <c r="AK68" s="110"/>
      <c r="AL68" s="110"/>
      <c r="AM68" s="110"/>
      <c r="AN68" s="110"/>
      <c r="AO68" s="110"/>
      <c r="AP68" s="110"/>
      <c r="AQ68" s="110"/>
      <c r="AR68" s="110"/>
      <c r="AS68" s="110"/>
      <c r="AT68" s="110"/>
      <c r="AU68" s="110"/>
      <c r="AV68" s="110"/>
      <c r="AW68" s="110"/>
      <c r="AX68" s="110"/>
      <c r="AY68" s="110"/>
      <c r="AZ68" s="110"/>
      <c r="BA68" s="110"/>
      <c r="BB68" s="110"/>
      <c r="BC68" s="110"/>
      <c r="BD68" s="110"/>
      <c r="BE68" s="110"/>
      <c r="BF68" s="110"/>
      <c r="BG68" s="110"/>
      <c r="BH68" s="110"/>
      <c r="BI68" s="110"/>
      <c r="BJ68" s="110"/>
      <c r="BK68" s="110"/>
      <c r="BL68" s="110"/>
      <c r="BM68" s="110"/>
      <c r="BN68" s="110"/>
      <c r="BO68" s="110"/>
      <c r="BP68" s="110"/>
      <c r="BQ68" s="110"/>
      <c r="BR68" s="110"/>
      <c r="BS68" s="110"/>
      <c r="BT68" s="110"/>
      <c r="BU68" s="110"/>
      <c r="BV68" s="110"/>
      <c r="BW68" s="110"/>
      <c r="BX68" s="110"/>
      <c r="BY68" s="110"/>
      <c r="BZ68" s="110"/>
      <c r="CA68" s="110"/>
      <c r="CB68" s="110"/>
      <c r="CC68" s="110"/>
      <c r="CD68" s="110"/>
      <c r="CE68" s="110"/>
      <c r="CF68" s="110"/>
      <c r="CG68" s="110"/>
      <c r="CH68" s="110"/>
      <c r="CI68" s="110"/>
      <c r="CJ68" s="110"/>
      <c r="CK68" s="110"/>
      <c r="CL68" s="110"/>
      <c r="CM68" s="110"/>
      <c r="CN68" s="110"/>
      <c r="CO68" s="110"/>
      <c r="CP68" s="110"/>
      <c r="CQ68" s="110"/>
      <c r="CR68" s="110"/>
      <c r="CS68" s="110"/>
      <c r="CT68" s="110"/>
      <c r="CU68" s="110"/>
      <c r="CV68" s="110"/>
      <c r="CW68" s="110"/>
      <c r="CX68" s="110"/>
    </row>
    <row r="69" spans="7:102" ht="14.25" customHeight="1" x14ac:dyDescent="0.25">
      <c r="G69" s="294" t="s">
        <v>1681</v>
      </c>
      <c r="H69" s="295"/>
      <c r="I69" s="295"/>
      <c r="J69" s="295"/>
      <c r="K69" s="295"/>
      <c r="L69" s="295"/>
      <c r="M69" s="294"/>
      <c r="N69" s="295"/>
      <c r="O69" s="295"/>
      <c r="P69" s="295"/>
      <c r="Q69" s="294"/>
      <c r="R69" s="295"/>
      <c r="S69" s="295"/>
      <c r="T69" s="296"/>
      <c r="U69" s="294"/>
      <c r="V69" s="295"/>
      <c r="W69" s="295"/>
      <c r="X69" s="295"/>
      <c r="Y69" s="295"/>
      <c r="Z69" s="295"/>
      <c r="AA69" s="294"/>
      <c r="AB69" s="295"/>
      <c r="AC69" s="295"/>
      <c r="AD69" s="296"/>
      <c r="AE69" s="294"/>
      <c r="AF69" s="295"/>
      <c r="AG69" s="295"/>
      <c r="AH69" s="296"/>
      <c r="AI69" s="110"/>
      <c r="AJ69" s="110"/>
      <c r="AK69" s="110"/>
      <c r="AL69" s="110"/>
      <c r="AM69" s="110"/>
      <c r="AN69" s="110"/>
      <c r="AO69" s="110"/>
      <c r="AP69" s="110"/>
      <c r="AQ69" s="110"/>
      <c r="AR69" s="110"/>
      <c r="AS69" s="110"/>
      <c r="AT69" s="110"/>
      <c r="AU69" s="110"/>
      <c r="AV69" s="110"/>
      <c r="AW69" s="110"/>
      <c r="AX69" s="110"/>
      <c r="AY69" s="110"/>
      <c r="AZ69" s="110"/>
      <c r="BA69" s="110"/>
      <c r="BB69" s="110"/>
      <c r="BC69" s="110"/>
      <c r="BD69" s="110"/>
      <c r="BE69" s="110"/>
      <c r="BF69" s="110"/>
      <c r="BG69" s="110"/>
      <c r="BH69" s="110"/>
      <c r="BI69" s="110"/>
      <c r="BJ69" s="110"/>
      <c r="BK69" s="110"/>
      <c r="BL69" s="110"/>
      <c r="BM69" s="110"/>
      <c r="BN69" s="110"/>
      <c r="BO69" s="110"/>
      <c r="BP69" s="110"/>
      <c r="BQ69" s="110"/>
      <c r="BR69" s="110"/>
      <c r="BS69" s="110"/>
      <c r="BT69" s="110"/>
      <c r="BU69" s="110"/>
      <c r="BV69" s="110"/>
      <c r="BW69" s="110"/>
      <c r="BX69" s="110"/>
      <c r="BY69" s="110"/>
      <c r="BZ69" s="110"/>
      <c r="CA69" s="110"/>
      <c r="CB69" s="110"/>
      <c r="CC69" s="110"/>
      <c r="CD69" s="110"/>
      <c r="CE69" s="110"/>
      <c r="CF69" s="110"/>
      <c r="CG69" s="110"/>
      <c r="CH69" s="110"/>
      <c r="CI69" s="110"/>
      <c r="CJ69" s="110"/>
      <c r="CK69" s="110"/>
      <c r="CL69" s="110"/>
      <c r="CM69" s="110"/>
      <c r="CN69" s="110"/>
      <c r="CO69" s="110"/>
      <c r="CP69" s="110"/>
      <c r="CQ69" s="110"/>
      <c r="CR69" s="110"/>
      <c r="CS69" s="110"/>
      <c r="CT69" s="110"/>
      <c r="CU69" s="110"/>
      <c r="CV69" s="110"/>
      <c r="CW69" s="110"/>
      <c r="CX69" s="110"/>
    </row>
    <row r="70" spans="7:102" ht="14.25" customHeight="1" x14ac:dyDescent="0.25">
      <c r="G70" s="294" t="s">
        <v>1681</v>
      </c>
      <c r="H70" s="295"/>
      <c r="I70" s="295"/>
      <c r="J70" s="295"/>
      <c r="K70" s="295"/>
      <c r="L70" s="295"/>
      <c r="M70" s="294"/>
      <c r="N70" s="295"/>
      <c r="O70" s="295"/>
      <c r="P70" s="295"/>
      <c r="Q70" s="294"/>
      <c r="R70" s="295"/>
      <c r="S70" s="295"/>
      <c r="T70" s="296"/>
      <c r="U70" s="294"/>
      <c r="V70" s="295"/>
      <c r="W70" s="295"/>
      <c r="X70" s="295"/>
      <c r="Y70" s="295"/>
      <c r="Z70" s="295"/>
      <c r="AA70" s="294"/>
      <c r="AB70" s="295"/>
      <c r="AC70" s="295"/>
      <c r="AD70" s="296"/>
      <c r="AE70" s="294"/>
      <c r="AF70" s="295"/>
      <c r="AG70" s="295"/>
      <c r="AH70" s="296"/>
      <c r="AI70" s="110"/>
      <c r="AJ70" s="110"/>
      <c r="AK70" s="110"/>
      <c r="AL70" s="110"/>
      <c r="AM70" s="110"/>
      <c r="AN70" s="110"/>
      <c r="AO70" s="110"/>
      <c r="AP70" s="110"/>
      <c r="AQ70" s="110"/>
      <c r="AR70" s="110"/>
      <c r="AS70" s="110"/>
      <c r="AT70" s="110"/>
      <c r="AU70" s="110"/>
      <c r="AV70" s="110"/>
      <c r="AW70" s="110"/>
      <c r="AX70" s="110"/>
      <c r="AY70" s="110"/>
      <c r="AZ70" s="110"/>
      <c r="BA70" s="110"/>
      <c r="BB70" s="110"/>
      <c r="BC70" s="110"/>
      <c r="BD70" s="110"/>
      <c r="BE70" s="110"/>
      <c r="BF70" s="110"/>
      <c r="BG70" s="110"/>
      <c r="BH70" s="110"/>
      <c r="BI70" s="110"/>
      <c r="BJ70" s="110"/>
      <c r="BK70" s="110"/>
      <c r="BL70" s="110"/>
      <c r="BM70" s="110"/>
      <c r="BN70" s="110"/>
      <c r="BO70" s="110"/>
      <c r="BP70" s="110"/>
      <c r="BQ70" s="110"/>
      <c r="BR70" s="110"/>
      <c r="BS70" s="110"/>
      <c r="BT70" s="110"/>
      <c r="BU70" s="110"/>
      <c r="BV70" s="110"/>
      <c r="BW70" s="110"/>
      <c r="BX70" s="110"/>
      <c r="BY70" s="110"/>
      <c r="BZ70" s="110"/>
      <c r="CA70" s="110"/>
      <c r="CB70" s="110"/>
      <c r="CC70" s="110"/>
      <c r="CD70" s="110"/>
      <c r="CE70" s="110"/>
      <c r="CF70" s="110"/>
      <c r="CG70" s="110"/>
      <c r="CH70" s="110"/>
      <c r="CI70" s="110"/>
      <c r="CJ70" s="110"/>
      <c r="CK70" s="110"/>
      <c r="CL70" s="110"/>
      <c r="CM70" s="110"/>
      <c r="CN70" s="110"/>
      <c r="CO70" s="110"/>
      <c r="CP70" s="110"/>
      <c r="CQ70" s="110"/>
      <c r="CR70" s="110"/>
      <c r="CS70" s="110"/>
      <c r="CT70" s="110"/>
      <c r="CU70" s="110"/>
      <c r="CV70" s="110"/>
      <c r="CW70" s="110"/>
      <c r="CX70" s="110"/>
    </row>
    <row r="71" spans="7:102" ht="14.25" customHeight="1" x14ac:dyDescent="0.25">
      <c r="G71" s="294" t="s">
        <v>1681</v>
      </c>
      <c r="H71" s="295"/>
      <c r="I71" s="295"/>
      <c r="J71" s="295"/>
      <c r="K71" s="295"/>
      <c r="L71" s="295"/>
      <c r="M71" s="294"/>
      <c r="N71" s="295"/>
      <c r="O71" s="295"/>
      <c r="P71" s="295"/>
      <c r="Q71" s="294"/>
      <c r="R71" s="295"/>
      <c r="S71" s="295"/>
      <c r="T71" s="296"/>
      <c r="U71" s="294"/>
      <c r="V71" s="295"/>
      <c r="W71" s="295"/>
      <c r="X71" s="295"/>
      <c r="Y71" s="295"/>
      <c r="Z71" s="295"/>
      <c r="AA71" s="294"/>
      <c r="AB71" s="295"/>
      <c r="AC71" s="295"/>
      <c r="AD71" s="296"/>
      <c r="AE71" s="294"/>
      <c r="AF71" s="295"/>
      <c r="AG71" s="295"/>
      <c r="AH71" s="296"/>
      <c r="AI71" s="110"/>
      <c r="AJ71" s="110"/>
      <c r="AK71" s="110"/>
      <c r="AL71" s="110"/>
      <c r="AM71" s="110"/>
      <c r="AN71" s="110"/>
      <c r="AO71" s="110"/>
      <c r="AP71" s="110"/>
      <c r="AQ71" s="110"/>
      <c r="AR71" s="110"/>
      <c r="AS71" s="110"/>
      <c r="AT71" s="110"/>
      <c r="AU71" s="110"/>
      <c r="AV71" s="110"/>
      <c r="AW71" s="110"/>
      <c r="AX71" s="110"/>
      <c r="AY71" s="110"/>
      <c r="AZ71" s="110"/>
      <c r="BA71" s="110"/>
      <c r="BB71" s="110"/>
      <c r="BC71" s="110"/>
      <c r="BD71" s="110"/>
      <c r="BE71" s="110"/>
      <c r="BF71" s="110"/>
      <c r="BG71" s="110"/>
      <c r="BH71" s="110"/>
      <c r="BI71" s="110"/>
      <c r="BJ71" s="110"/>
      <c r="BK71" s="110"/>
      <c r="BL71" s="110"/>
      <c r="BM71" s="110"/>
      <c r="BN71" s="110"/>
      <c r="BO71" s="110"/>
      <c r="BP71" s="110"/>
      <c r="BQ71" s="110"/>
      <c r="BR71" s="110"/>
      <c r="BS71" s="110"/>
      <c r="BT71" s="110"/>
      <c r="BU71" s="110"/>
      <c r="BV71" s="110"/>
      <c r="BW71" s="110"/>
      <c r="BX71" s="110"/>
      <c r="BY71" s="110"/>
      <c r="BZ71" s="110"/>
      <c r="CA71" s="110"/>
      <c r="CB71" s="110"/>
      <c r="CC71" s="110"/>
      <c r="CD71" s="110"/>
      <c r="CE71" s="110"/>
      <c r="CF71" s="110"/>
      <c r="CG71" s="110"/>
      <c r="CH71" s="110"/>
      <c r="CI71" s="110"/>
      <c r="CJ71" s="110"/>
      <c r="CK71" s="110"/>
      <c r="CL71" s="110"/>
      <c r="CM71" s="110"/>
      <c r="CN71" s="110"/>
      <c r="CO71" s="110"/>
      <c r="CP71" s="110"/>
      <c r="CQ71" s="110"/>
      <c r="CR71" s="110"/>
      <c r="CS71" s="110"/>
      <c r="CT71" s="110"/>
      <c r="CU71" s="110"/>
      <c r="CV71" s="110"/>
      <c r="CW71" s="110"/>
      <c r="CX71" s="110"/>
    </row>
    <row r="72" spans="7:102" ht="14.25" customHeight="1" x14ac:dyDescent="0.25">
      <c r="G72" s="294" t="s">
        <v>1681</v>
      </c>
      <c r="H72" s="295"/>
      <c r="I72" s="295"/>
      <c r="J72" s="295"/>
      <c r="K72" s="295"/>
      <c r="L72" s="295"/>
      <c r="M72" s="294"/>
      <c r="N72" s="295"/>
      <c r="O72" s="295"/>
      <c r="P72" s="295"/>
      <c r="Q72" s="294"/>
      <c r="R72" s="295"/>
      <c r="S72" s="295"/>
      <c r="T72" s="296"/>
      <c r="U72" s="294"/>
      <c r="V72" s="295"/>
      <c r="W72" s="295"/>
      <c r="X72" s="295"/>
      <c r="Y72" s="295"/>
      <c r="Z72" s="295"/>
      <c r="AA72" s="294"/>
      <c r="AB72" s="295"/>
      <c r="AC72" s="295"/>
      <c r="AD72" s="296"/>
      <c r="AE72" s="294"/>
      <c r="AF72" s="295"/>
      <c r="AG72" s="295"/>
      <c r="AH72" s="296"/>
      <c r="AI72" s="110"/>
      <c r="AJ72" s="110"/>
      <c r="AK72" s="110"/>
      <c r="AL72" s="110"/>
      <c r="AM72" s="110"/>
      <c r="AN72" s="110"/>
      <c r="AO72" s="110"/>
      <c r="AP72" s="110"/>
      <c r="AQ72" s="110"/>
      <c r="AR72" s="110"/>
      <c r="AS72" s="110"/>
      <c r="AT72" s="110"/>
      <c r="AU72" s="110"/>
      <c r="AV72" s="110"/>
      <c r="AW72" s="110"/>
      <c r="AX72" s="110"/>
      <c r="AY72" s="110"/>
      <c r="AZ72" s="110"/>
      <c r="BA72" s="110"/>
      <c r="BB72" s="110"/>
      <c r="BC72" s="110"/>
      <c r="BD72" s="110"/>
      <c r="BE72" s="110"/>
      <c r="BF72" s="110"/>
      <c r="BG72" s="110"/>
      <c r="BH72" s="110"/>
      <c r="BI72" s="110"/>
      <c r="BJ72" s="110"/>
      <c r="BK72" s="110"/>
      <c r="BL72" s="110"/>
      <c r="BM72" s="110"/>
      <c r="BN72" s="110"/>
      <c r="BO72" s="110"/>
      <c r="BP72" s="110"/>
      <c r="BQ72" s="110"/>
      <c r="BR72" s="110"/>
      <c r="BS72" s="110"/>
      <c r="BT72" s="110"/>
      <c r="BU72" s="110"/>
      <c r="BV72" s="110"/>
      <c r="BW72" s="110"/>
      <c r="BX72" s="110"/>
      <c r="BY72" s="110"/>
      <c r="BZ72" s="110"/>
      <c r="CA72" s="110"/>
      <c r="CB72" s="110"/>
      <c r="CC72" s="110"/>
      <c r="CD72" s="110"/>
      <c r="CE72" s="110"/>
      <c r="CF72" s="110"/>
      <c r="CG72" s="110"/>
      <c r="CH72" s="110"/>
      <c r="CI72" s="110"/>
      <c r="CJ72" s="110"/>
      <c r="CK72" s="110"/>
      <c r="CL72" s="110"/>
      <c r="CM72" s="110"/>
      <c r="CN72" s="110"/>
      <c r="CO72" s="110"/>
      <c r="CP72" s="110"/>
      <c r="CQ72" s="110"/>
      <c r="CR72" s="110"/>
      <c r="CS72" s="110"/>
      <c r="CT72" s="110"/>
      <c r="CU72" s="110"/>
      <c r="CV72" s="110"/>
      <c r="CW72" s="110"/>
      <c r="CX72" s="110"/>
    </row>
    <row r="73" spans="7:102" ht="14.25" customHeight="1" x14ac:dyDescent="0.25">
      <c r="G73" s="294" t="s">
        <v>1681</v>
      </c>
      <c r="H73" s="295"/>
      <c r="I73" s="295"/>
      <c r="J73" s="295"/>
      <c r="K73" s="295"/>
      <c r="L73" s="295"/>
      <c r="M73" s="294"/>
      <c r="N73" s="295"/>
      <c r="O73" s="295"/>
      <c r="P73" s="295"/>
      <c r="Q73" s="294"/>
      <c r="R73" s="295"/>
      <c r="S73" s="295"/>
      <c r="T73" s="296"/>
      <c r="U73" s="294"/>
      <c r="V73" s="295"/>
      <c r="W73" s="295"/>
      <c r="X73" s="295"/>
      <c r="Y73" s="295"/>
      <c r="Z73" s="295"/>
      <c r="AA73" s="294"/>
      <c r="AB73" s="295"/>
      <c r="AC73" s="295"/>
      <c r="AD73" s="296"/>
      <c r="AE73" s="294"/>
      <c r="AF73" s="295"/>
      <c r="AG73" s="295"/>
      <c r="AH73" s="296"/>
      <c r="AI73" s="110"/>
      <c r="AJ73" s="110"/>
      <c r="AK73" s="110"/>
      <c r="AL73" s="110"/>
      <c r="AM73" s="110"/>
      <c r="AN73" s="110"/>
      <c r="AO73" s="110"/>
      <c r="AP73" s="110"/>
      <c r="AQ73" s="110"/>
      <c r="AR73" s="110"/>
      <c r="AS73" s="110"/>
      <c r="AT73" s="110"/>
      <c r="AU73" s="110"/>
      <c r="AV73" s="110"/>
      <c r="AW73" s="110"/>
      <c r="AX73" s="110"/>
      <c r="AY73" s="110"/>
      <c r="AZ73" s="110"/>
      <c r="BA73" s="110"/>
      <c r="BB73" s="110"/>
      <c r="BC73" s="110"/>
      <c r="BD73" s="110"/>
      <c r="BE73" s="110"/>
      <c r="BF73" s="110"/>
      <c r="BG73" s="110"/>
      <c r="BH73" s="110"/>
      <c r="BI73" s="110"/>
      <c r="BJ73" s="110"/>
      <c r="BK73" s="110"/>
      <c r="BL73" s="110"/>
      <c r="BM73" s="110"/>
      <c r="BN73" s="110"/>
      <c r="BO73" s="110"/>
      <c r="BP73" s="110"/>
      <c r="BQ73" s="110"/>
      <c r="BR73" s="110"/>
      <c r="BS73" s="110"/>
      <c r="BT73" s="110"/>
      <c r="BU73" s="110"/>
      <c r="BV73" s="110"/>
      <c r="BW73" s="110"/>
      <c r="BX73" s="110"/>
      <c r="BY73" s="110"/>
      <c r="BZ73" s="110"/>
      <c r="CA73" s="110"/>
      <c r="CB73" s="110"/>
      <c r="CC73" s="110"/>
      <c r="CD73" s="110"/>
      <c r="CE73" s="110"/>
      <c r="CF73" s="110"/>
      <c r="CG73" s="110"/>
      <c r="CH73" s="110"/>
      <c r="CI73" s="110"/>
      <c r="CJ73" s="110"/>
      <c r="CK73" s="110"/>
      <c r="CL73" s="110"/>
      <c r="CM73" s="110"/>
      <c r="CN73" s="110"/>
      <c r="CO73" s="110"/>
      <c r="CP73" s="110"/>
      <c r="CQ73" s="110"/>
      <c r="CR73" s="110"/>
      <c r="CS73" s="110"/>
      <c r="CT73" s="110"/>
      <c r="CU73" s="110"/>
      <c r="CV73" s="110"/>
      <c r="CW73" s="110"/>
      <c r="CX73" s="110"/>
    </row>
    <row r="74" spans="7:102" ht="14.25" customHeight="1" x14ac:dyDescent="0.25">
      <c r="G74" s="294" t="s">
        <v>1681</v>
      </c>
      <c r="H74" s="295"/>
      <c r="I74" s="295"/>
      <c r="J74" s="295"/>
      <c r="K74" s="295"/>
      <c r="L74" s="295"/>
      <c r="M74" s="294"/>
      <c r="N74" s="295"/>
      <c r="O74" s="295"/>
      <c r="P74" s="295"/>
      <c r="Q74" s="294"/>
      <c r="R74" s="295"/>
      <c r="S74" s="295"/>
      <c r="T74" s="296"/>
      <c r="U74" s="294"/>
      <c r="V74" s="295"/>
      <c r="W74" s="295"/>
      <c r="X74" s="295"/>
      <c r="Y74" s="295"/>
      <c r="Z74" s="295"/>
      <c r="AA74" s="294"/>
      <c r="AB74" s="295"/>
      <c r="AC74" s="295"/>
      <c r="AD74" s="296"/>
      <c r="AE74" s="294"/>
      <c r="AF74" s="295"/>
      <c r="AG74" s="295"/>
      <c r="AH74" s="296"/>
      <c r="AI74" s="110"/>
      <c r="AJ74" s="110"/>
      <c r="AK74" s="110"/>
      <c r="AL74" s="110"/>
      <c r="AM74" s="110"/>
      <c r="AN74" s="110"/>
      <c r="AO74" s="110"/>
      <c r="AP74" s="110"/>
      <c r="AQ74" s="110"/>
      <c r="AR74" s="110"/>
      <c r="AS74" s="110"/>
      <c r="AT74" s="110"/>
      <c r="AU74" s="110"/>
      <c r="AV74" s="110"/>
      <c r="AW74" s="110"/>
      <c r="AX74" s="110"/>
      <c r="AY74" s="110"/>
      <c r="AZ74" s="110"/>
      <c r="BA74" s="110"/>
      <c r="BB74" s="110"/>
      <c r="BC74" s="110"/>
      <c r="BD74" s="110"/>
      <c r="BE74" s="110"/>
      <c r="BF74" s="110"/>
      <c r="BG74" s="110"/>
      <c r="BH74" s="110"/>
      <c r="BI74" s="110"/>
      <c r="BJ74" s="110"/>
      <c r="BK74" s="110"/>
      <c r="BL74" s="110"/>
      <c r="BM74" s="110"/>
      <c r="BN74" s="110"/>
      <c r="BO74" s="110"/>
      <c r="BP74" s="110"/>
      <c r="BQ74" s="110"/>
      <c r="BR74" s="110"/>
      <c r="BS74" s="110"/>
      <c r="BT74" s="110"/>
      <c r="BU74" s="110"/>
      <c r="BV74" s="110"/>
      <c r="BW74" s="110"/>
      <c r="BX74" s="110"/>
      <c r="BY74" s="110"/>
      <c r="BZ74" s="110"/>
      <c r="CA74" s="110"/>
      <c r="CB74" s="110"/>
      <c r="CC74" s="110"/>
      <c r="CD74" s="110"/>
      <c r="CE74" s="110"/>
      <c r="CF74" s="110"/>
      <c r="CG74" s="110"/>
      <c r="CH74" s="110"/>
      <c r="CI74" s="110"/>
      <c r="CJ74" s="110"/>
      <c r="CK74" s="110"/>
      <c r="CL74" s="110"/>
      <c r="CM74" s="110"/>
      <c r="CN74" s="110"/>
      <c r="CO74" s="110"/>
      <c r="CP74" s="110"/>
      <c r="CQ74" s="110"/>
      <c r="CR74" s="110"/>
      <c r="CS74" s="110"/>
      <c r="CT74" s="110"/>
      <c r="CU74" s="110"/>
      <c r="CV74" s="110"/>
      <c r="CW74" s="110"/>
      <c r="CX74" s="110"/>
    </row>
    <row r="75" spans="7:102" ht="14.25" customHeight="1" x14ac:dyDescent="0.25">
      <c r="G75" s="187"/>
      <c r="H75" s="188"/>
      <c r="I75" s="188"/>
      <c r="J75" s="188"/>
      <c r="K75" s="188"/>
      <c r="L75" s="188"/>
      <c r="M75" s="187"/>
      <c r="N75" s="188"/>
      <c r="O75" s="188"/>
      <c r="P75" s="188"/>
      <c r="Q75" s="187"/>
      <c r="R75" s="188"/>
      <c r="S75" s="188"/>
      <c r="T75" s="191"/>
      <c r="U75" s="187"/>
      <c r="V75" s="188"/>
      <c r="W75" s="188"/>
      <c r="X75" s="188"/>
      <c r="Y75" s="188"/>
      <c r="Z75" s="188"/>
      <c r="AA75" s="187"/>
      <c r="AB75" s="188"/>
      <c r="AC75" s="188"/>
      <c r="AD75" s="191"/>
      <c r="AE75" s="187"/>
      <c r="AF75" s="188"/>
      <c r="AG75" s="188"/>
      <c r="AH75" s="191"/>
      <c r="AI75" s="110"/>
      <c r="AJ75" s="110"/>
      <c r="AK75" s="110"/>
      <c r="AL75" s="110"/>
      <c r="AM75" s="110"/>
      <c r="AN75" s="110"/>
      <c r="AO75" s="110"/>
      <c r="AP75" s="110"/>
      <c r="AQ75" s="110"/>
      <c r="AR75" s="110"/>
      <c r="AS75" s="110"/>
      <c r="AT75" s="110"/>
      <c r="AU75" s="110"/>
      <c r="AV75" s="110"/>
      <c r="AW75" s="110"/>
      <c r="AX75" s="110"/>
      <c r="AY75" s="110"/>
      <c r="AZ75" s="110"/>
      <c r="BA75" s="110"/>
      <c r="BB75" s="110"/>
      <c r="BC75" s="110"/>
      <c r="BD75" s="110"/>
      <c r="BE75" s="110"/>
      <c r="BF75" s="110"/>
      <c r="BG75" s="110"/>
      <c r="BH75" s="110"/>
      <c r="BI75" s="110"/>
      <c r="BJ75" s="110"/>
      <c r="BK75" s="110"/>
      <c r="BL75" s="110"/>
      <c r="BM75" s="110"/>
      <c r="BN75" s="110"/>
      <c r="BO75" s="110"/>
      <c r="BP75" s="110"/>
      <c r="BQ75" s="110"/>
      <c r="BR75" s="110"/>
      <c r="BS75" s="110"/>
      <c r="BT75" s="110"/>
      <c r="BU75" s="110"/>
      <c r="BV75" s="110"/>
      <c r="BW75" s="110"/>
      <c r="BX75" s="110"/>
      <c r="BY75" s="110"/>
      <c r="BZ75" s="110"/>
      <c r="CA75" s="110"/>
      <c r="CB75" s="110"/>
      <c r="CC75" s="110"/>
      <c r="CD75" s="110"/>
      <c r="CE75" s="110"/>
      <c r="CF75" s="110"/>
      <c r="CG75" s="110"/>
      <c r="CH75" s="110"/>
      <c r="CI75" s="110"/>
      <c r="CJ75" s="110"/>
      <c r="CK75" s="110"/>
      <c r="CL75" s="110"/>
      <c r="CM75" s="110"/>
      <c r="CN75" s="110"/>
      <c r="CO75" s="110"/>
      <c r="CP75" s="110"/>
      <c r="CQ75" s="110"/>
      <c r="CR75" s="110"/>
      <c r="CS75" s="110"/>
      <c r="CT75" s="110"/>
      <c r="CU75" s="110"/>
      <c r="CV75" s="110"/>
      <c r="CW75" s="110"/>
      <c r="CX75" s="110"/>
    </row>
    <row r="76" spans="7:102" ht="14.25" customHeight="1" x14ac:dyDescent="0.25">
      <c r="G76" s="110"/>
      <c r="H76" s="110"/>
      <c r="I76" s="110"/>
      <c r="J76" s="110"/>
      <c r="K76" s="110"/>
      <c r="L76" s="110"/>
      <c r="M76" s="110"/>
      <c r="N76" s="110"/>
      <c r="O76" s="110"/>
      <c r="P76" s="110"/>
      <c r="Q76" s="110"/>
      <c r="R76" s="110"/>
      <c r="S76" s="110"/>
      <c r="T76" s="110"/>
      <c r="U76" s="110"/>
      <c r="V76" s="110"/>
      <c r="W76" s="110"/>
      <c r="X76" s="110"/>
      <c r="Y76" s="110"/>
      <c r="Z76" s="110"/>
      <c r="AA76" s="110"/>
      <c r="AB76" s="110"/>
      <c r="AC76" s="110"/>
      <c r="AD76" s="110"/>
      <c r="AE76" s="110"/>
      <c r="AF76" s="110"/>
      <c r="AG76" s="110"/>
      <c r="AH76" s="110"/>
      <c r="AI76" s="110"/>
      <c r="AJ76" s="110"/>
      <c r="AK76" s="110"/>
      <c r="AL76" s="110"/>
      <c r="AM76" s="110"/>
      <c r="AN76" s="110"/>
      <c r="AO76" s="110"/>
      <c r="AP76" s="110"/>
      <c r="AQ76" s="110"/>
      <c r="AR76" s="110"/>
      <c r="AS76" s="110"/>
      <c r="AT76" s="110"/>
      <c r="AU76" s="110"/>
      <c r="AV76" s="110"/>
      <c r="AW76" s="110"/>
      <c r="AX76" s="110"/>
      <c r="AY76" s="110"/>
      <c r="AZ76" s="110"/>
      <c r="BA76" s="110"/>
      <c r="BB76" s="110"/>
      <c r="BC76" s="110"/>
      <c r="BD76" s="110"/>
      <c r="BE76" s="110"/>
      <c r="BF76" s="110"/>
      <c r="BG76" s="110"/>
      <c r="BH76" s="110"/>
      <c r="BI76" s="110"/>
      <c r="BJ76" s="110"/>
      <c r="BK76" s="110"/>
      <c r="BL76" s="110"/>
      <c r="BM76" s="110"/>
      <c r="BN76" s="110"/>
      <c r="BO76" s="110"/>
      <c r="BP76" s="110"/>
      <c r="BQ76" s="110"/>
      <c r="BR76" s="110"/>
      <c r="BS76" s="110"/>
      <c r="BT76" s="110"/>
      <c r="BU76" s="110"/>
      <c r="BV76" s="110"/>
      <c r="BW76" s="110"/>
      <c r="BX76" s="110"/>
      <c r="BY76" s="110"/>
      <c r="BZ76" s="110"/>
      <c r="CA76" s="110"/>
      <c r="CB76" s="110"/>
      <c r="CC76" s="110"/>
      <c r="CD76" s="110"/>
      <c r="CE76" s="110"/>
      <c r="CF76" s="110"/>
      <c r="CG76" s="110"/>
      <c r="CH76" s="110"/>
      <c r="CI76" s="110"/>
      <c r="CJ76" s="110"/>
      <c r="CK76" s="110"/>
      <c r="CL76" s="110"/>
      <c r="CM76" s="110"/>
      <c r="CN76" s="110"/>
      <c r="CO76" s="110"/>
      <c r="CP76" s="110"/>
      <c r="CQ76" s="110"/>
      <c r="CR76" s="110"/>
      <c r="CS76" s="110"/>
      <c r="CT76" s="110"/>
      <c r="CU76" s="110"/>
      <c r="CV76" s="110"/>
      <c r="CW76" s="110"/>
      <c r="CX76" s="110"/>
    </row>
    <row r="77" spans="7:102" ht="14.25" customHeight="1" x14ac:dyDescent="0.25">
      <c r="G77" s="110"/>
      <c r="H77" s="110"/>
      <c r="I77" s="110"/>
      <c r="J77" s="110"/>
      <c r="K77" s="110"/>
      <c r="L77" s="110"/>
      <c r="M77" s="110"/>
      <c r="N77" s="110"/>
      <c r="O77" s="110"/>
      <c r="P77" s="110"/>
      <c r="Q77" s="110"/>
      <c r="R77" s="110"/>
      <c r="S77" s="110"/>
      <c r="T77" s="110"/>
      <c r="U77" s="110"/>
      <c r="V77" s="110"/>
      <c r="W77" s="110"/>
      <c r="X77" s="110"/>
      <c r="Y77" s="110"/>
      <c r="Z77" s="110"/>
      <c r="AA77" s="110"/>
      <c r="AB77" s="110"/>
      <c r="AC77" s="110"/>
      <c r="AD77" t="s">
        <v>1765</v>
      </c>
      <c r="AG77" t="str">
        <f>'M-2'!S17</f>
        <v>M-2-1</v>
      </c>
      <c r="AI77" s="110"/>
      <c r="AJ77" s="110"/>
      <c r="AK77" s="110"/>
      <c r="AL77" s="110"/>
      <c r="AM77" s="110"/>
      <c r="AN77" s="110"/>
      <c r="AO77" s="110"/>
      <c r="AP77" s="110"/>
      <c r="AQ77" s="110"/>
      <c r="AR77" s="110"/>
      <c r="AS77" s="110"/>
      <c r="AT77" s="110"/>
      <c r="AU77" s="110"/>
      <c r="AV77" s="110"/>
      <c r="AW77" s="110"/>
      <c r="AX77" s="110"/>
      <c r="AY77" s="110"/>
      <c r="AZ77" s="110"/>
      <c r="BA77" s="110"/>
      <c r="BB77" s="110"/>
      <c r="BC77" s="110"/>
      <c r="BD77" s="110"/>
      <c r="BE77" s="110"/>
      <c r="BF77" s="110"/>
      <c r="BG77" s="110"/>
      <c r="BH77" s="110"/>
      <c r="BI77" s="110"/>
      <c r="BJ77" s="110"/>
      <c r="BK77" s="110"/>
      <c r="BL77" s="110"/>
      <c r="BM77" s="110"/>
      <c r="BN77" s="110"/>
      <c r="BO77" s="110"/>
      <c r="BP77" s="110"/>
      <c r="BQ77" s="110"/>
      <c r="BR77" s="110"/>
      <c r="BS77" s="110"/>
      <c r="BT77" s="110"/>
      <c r="BU77" s="110"/>
      <c r="BV77" s="110"/>
      <c r="BW77" s="110"/>
      <c r="BX77" s="110"/>
      <c r="BY77" s="110"/>
      <c r="BZ77" s="110"/>
      <c r="CA77" s="110"/>
      <c r="CB77" s="110"/>
      <c r="CC77" s="110"/>
      <c r="CD77" s="110"/>
      <c r="CE77" s="110"/>
      <c r="CF77" s="110"/>
      <c r="CG77" s="110"/>
      <c r="CH77" s="110"/>
      <c r="CI77" s="110"/>
      <c r="CJ77" s="110"/>
      <c r="CK77" s="110"/>
      <c r="CL77" s="110"/>
      <c r="CM77" s="110"/>
      <c r="CN77" s="110"/>
      <c r="CO77" s="110"/>
      <c r="CP77" s="110"/>
      <c r="CQ77" s="110"/>
      <c r="CR77" s="110"/>
      <c r="CS77" s="110"/>
      <c r="CT77" s="110"/>
      <c r="CU77" s="110"/>
      <c r="CV77" s="110"/>
      <c r="CW77" s="110"/>
      <c r="CX77" s="110"/>
    </row>
    <row r="78" spans="7:102" ht="14.25" customHeight="1" x14ac:dyDescent="0.25">
      <c r="G78" s="110"/>
      <c r="H78" s="110"/>
      <c r="I78" s="110"/>
      <c r="J78" s="110"/>
      <c r="K78" s="110"/>
      <c r="L78" s="110"/>
      <c r="M78" s="110"/>
      <c r="N78" s="110"/>
      <c r="O78" s="110"/>
      <c r="P78" s="110"/>
      <c r="Q78" s="110"/>
      <c r="R78" s="110"/>
      <c r="S78" s="110"/>
      <c r="T78" s="110"/>
      <c r="U78" s="110"/>
      <c r="V78" s="110"/>
      <c r="W78" s="110"/>
      <c r="X78" s="110"/>
      <c r="Y78" s="110"/>
      <c r="Z78" s="110"/>
      <c r="AA78" s="110"/>
      <c r="AB78" s="110"/>
      <c r="AC78" s="110"/>
      <c r="AD78" s="110"/>
      <c r="AE78" s="110"/>
      <c r="AF78" s="110"/>
      <c r="AG78" s="110"/>
      <c r="AH78" s="110"/>
      <c r="AI78" s="110"/>
      <c r="AJ78" s="110"/>
      <c r="AK78" s="110"/>
      <c r="AL78" s="110"/>
      <c r="AM78" s="110"/>
      <c r="AN78" s="110"/>
      <c r="AO78" s="110"/>
      <c r="AP78" s="110"/>
      <c r="AQ78" s="110"/>
      <c r="AR78" s="110"/>
      <c r="AS78" s="110"/>
      <c r="AT78" s="110"/>
      <c r="AU78" s="110"/>
      <c r="AV78" s="110"/>
      <c r="AW78" s="110"/>
      <c r="AX78" s="110"/>
      <c r="AY78" s="110"/>
      <c r="AZ78" s="110"/>
      <c r="BA78" s="110"/>
      <c r="BB78" s="110"/>
      <c r="BC78" s="110"/>
      <c r="BD78" s="110"/>
      <c r="BE78" s="110"/>
      <c r="BF78" s="110"/>
      <c r="BG78" s="110"/>
      <c r="BH78" s="110"/>
      <c r="BI78" s="110"/>
      <c r="BJ78" s="110"/>
      <c r="BK78" s="110"/>
      <c r="BL78" s="110"/>
      <c r="BM78" s="110"/>
      <c r="BN78" s="110"/>
      <c r="BO78" s="110"/>
      <c r="BP78" s="110"/>
      <c r="BQ78" s="110"/>
      <c r="BR78" s="110"/>
      <c r="BS78" s="110"/>
      <c r="BT78" s="110"/>
      <c r="BU78" s="110"/>
      <c r="BV78" s="110"/>
      <c r="BW78" s="110"/>
      <c r="BX78" s="110"/>
      <c r="BY78" s="110"/>
      <c r="BZ78" s="110"/>
      <c r="CA78" s="110"/>
      <c r="CB78" s="110"/>
      <c r="CC78" s="110"/>
      <c r="CD78" s="110"/>
      <c r="CE78" s="110"/>
      <c r="CF78" s="110"/>
      <c r="CG78" s="110"/>
      <c r="CH78" s="110"/>
      <c r="CI78" s="110"/>
      <c r="CJ78" s="110"/>
      <c r="CK78" s="110"/>
      <c r="CL78" s="110"/>
      <c r="CM78" s="110"/>
      <c r="CN78" s="110"/>
      <c r="CO78" s="110"/>
      <c r="CP78" s="110"/>
      <c r="CQ78" s="110"/>
      <c r="CR78" s="110"/>
      <c r="CS78" s="110"/>
      <c r="CT78" s="110"/>
      <c r="CU78" s="110"/>
      <c r="CV78" s="110"/>
      <c r="CW78" s="110"/>
      <c r="CX78" s="110"/>
    </row>
  </sheetData>
  <mergeCells count="191">
    <mergeCell ref="M18:T19"/>
    <mergeCell ref="H24:K25"/>
    <mergeCell ref="BF26:BJ26"/>
    <mergeCell ref="I34:V34"/>
    <mergeCell ref="CE21:CI21"/>
    <mergeCell ref="BZ19:CD19"/>
    <mergeCell ref="CE25:CI25"/>
    <mergeCell ref="AL18:AP18"/>
    <mergeCell ref="CT17:CX17"/>
    <mergeCell ref="CT24:CX24"/>
    <mergeCell ref="CT21:CX21"/>
    <mergeCell ref="CT25:CX25"/>
    <mergeCell ref="CT26:CX26"/>
    <mergeCell ref="CT22:CX22"/>
    <mergeCell ref="BF22:BJ22"/>
    <mergeCell ref="BU21:BY21"/>
    <mergeCell ref="CE26:CI26"/>
    <mergeCell ref="CO26:CS26"/>
    <mergeCell ref="BA26:BE26"/>
    <mergeCell ref="AG18:AK18"/>
    <mergeCell ref="AL25:AP25"/>
    <mergeCell ref="BZ24:CD24"/>
    <mergeCell ref="CE24:CI24"/>
    <mergeCell ref="U61:AH61"/>
    <mergeCell ref="BP16:BT16"/>
    <mergeCell ref="AG24:AK24"/>
    <mergeCell ref="CJ26:CN26"/>
    <mergeCell ref="CO19:CS19"/>
    <mergeCell ref="AQ24:AU24"/>
    <mergeCell ref="BP18:BT18"/>
    <mergeCell ref="AG22:AK22"/>
    <mergeCell ref="AL16:AP16"/>
    <mergeCell ref="CO25:CS25"/>
    <mergeCell ref="CJ21:CN21"/>
    <mergeCell ref="CJ24:CN24"/>
    <mergeCell ref="BP25:BT25"/>
    <mergeCell ref="AQ17:AU17"/>
    <mergeCell ref="U22:V22"/>
    <mergeCell ref="BU22:BY22"/>
    <mergeCell ref="CO21:CS21"/>
    <mergeCell ref="CO18:CS18"/>
    <mergeCell ref="U24:V24"/>
    <mergeCell ref="CO17:CS17"/>
    <mergeCell ref="AQ21:AU21"/>
    <mergeCell ref="AB17:AF17"/>
    <mergeCell ref="BA21:BE21"/>
    <mergeCell ref="BK17:BO17"/>
    <mergeCell ref="B12:E12"/>
    <mergeCell ref="AV19:AZ19"/>
    <mergeCell ref="BP21:BT21"/>
    <mergeCell ref="BK26:BO26"/>
    <mergeCell ref="I35:V35"/>
    <mergeCell ref="H18:K19"/>
    <mergeCell ref="BU26:BY26"/>
    <mergeCell ref="AA62:AD62"/>
    <mergeCell ref="B14:E14"/>
    <mergeCell ref="W18:AA18"/>
    <mergeCell ref="B13:E13"/>
    <mergeCell ref="AL21:AP21"/>
    <mergeCell ref="U21:V21"/>
    <mergeCell ref="AV21:AZ21"/>
    <mergeCell ref="AQ26:AU26"/>
    <mergeCell ref="X33:AB33"/>
    <mergeCell ref="BK19:BO19"/>
    <mergeCell ref="BU16:BY16"/>
    <mergeCell ref="W14:CS14"/>
    <mergeCell ref="AL24:AP24"/>
    <mergeCell ref="B16:E16"/>
    <mergeCell ref="BF25:BJ25"/>
    <mergeCell ref="M62:P62"/>
    <mergeCell ref="W15:AA16"/>
    <mergeCell ref="G9:Z11"/>
    <mergeCell ref="AE62:AH62"/>
    <mergeCell ref="CE17:CI17"/>
    <mergeCell ref="AB26:AF26"/>
    <mergeCell ref="CJ22:CN22"/>
    <mergeCell ref="G14:G16"/>
    <mergeCell ref="CE19:CI19"/>
    <mergeCell ref="BZ25:CD25"/>
    <mergeCell ref="BA17:BE17"/>
    <mergeCell ref="CJ25:CN25"/>
    <mergeCell ref="BA24:BE24"/>
    <mergeCell ref="W21:AA21"/>
    <mergeCell ref="AB16:AF16"/>
    <mergeCell ref="BA19:BE19"/>
    <mergeCell ref="W24:AA24"/>
    <mergeCell ref="BZ26:CD26"/>
    <mergeCell ref="BZ18:CD18"/>
    <mergeCell ref="X35:AB35"/>
    <mergeCell ref="BP17:BT17"/>
    <mergeCell ref="W22:AA22"/>
    <mergeCell ref="AL26:AP26"/>
    <mergeCell ref="AG19:AK19"/>
    <mergeCell ref="BK24:BO24"/>
    <mergeCell ref="AG21:AK21"/>
    <mergeCell ref="B6:E6"/>
    <mergeCell ref="BZ17:CD17"/>
    <mergeCell ref="BK22:BO22"/>
    <mergeCell ref="AB21:AF21"/>
    <mergeCell ref="B15:E15"/>
    <mergeCell ref="BF24:BJ24"/>
    <mergeCell ref="H30:AK31"/>
    <mergeCell ref="CE16:CI16"/>
    <mergeCell ref="AV24:AZ24"/>
    <mergeCell ref="BF19:BJ19"/>
    <mergeCell ref="BA25:BE25"/>
    <mergeCell ref="BP24:BT24"/>
    <mergeCell ref="BU18:BY18"/>
    <mergeCell ref="AQ16:AU16"/>
    <mergeCell ref="CE18:CI18"/>
    <mergeCell ref="AV22:AZ22"/>
    <mergeCell ref="BU17:BY17"/>
    <mergeCell ref="BP22:BT22"/>
    <mergeCell ref="AQ18:AU18"/>
    <mergeCell ref="AV25:AZ25"/>
    <mergeCell ref="H14:T16"/>
    <mergeCell ref="BA18:BE18"/>
    <mergeCell ref="AG17:AK17"/>
    <mergeCell ref="B17:E17"/>
    <mergeCell ref="BZ16:CD16"/>
    <mergeCell ref="W25:AA25"/>
    <mergeCell ref="CJ16:CN16"/>
    <mergeCell ref="AG25:AK25"/>
    <mergeCell ref="M24:T25"/>
    <mergeCell ref="CT14:CX16"/>
    <mergeCell ref="BU24:BY24"/>
    <mergeCell ref="AV16:AZ16"/>
    <mergeCell ref="CJ18:CN18"/>
    <mergeCell ref="BA22:BE22"/>
    <mergeCell ref="BF16:BJ16"/>
    <mergeCell ref="CT19:CX19"/>
    <mergeCell ref="BU19:BY19"/>
    <mergeCell ref="CO24:CS24"/>
    <mergeCell ref="CT18:CX18"/>
    <mergeCell ref="AB19:AF19"/>
    <mergeCell ref="CJ17:CN17"/>
    <mergeCell ref="CJ19:CN19"/>
    <mergeCell ref="BK18:BO18"/>
    <mergeCell ref="AB22:AF22"/>
    <mergeCell ref="AG16:AK16"/>
    <mergeCell ref="AL22:AP22"/>
    <mergeCell ref="BZ21:CD21"/>
    <mergeCell ref="AB25:AF25"/>
    <mergeCell ref="B10:E10"/>
    <mergeCell ref="AV18:AZ18"/>
    <mergeCell ref="BF18:BJ18"/>
    <mergeCell ref="B4:E4"/>
    <mergeCell ref="BU25:BY25"/>
    <mergeCell ref="AV17:AZ17"/>
    <mergeCell ref="AQ22:AU22"/>
    <mergeCell ref="X36:AB36"/>
    <mergeCell ref="AB24:AF24"/>
    <mergeCell ref="W17:AA17"/>
    <mergeCell ref="B8:E8"/>
    <mergeCell ref="AB15:CS15"/>
    <mergeCell ref="CO16:CS16"/>
    <mergeCell ref="AQ19:AU19"/>
    <mergeCell ref="I33:V33"/>
    <mergeCell ref="G7:AK7"/>
    <mergeCell ref="CE22:CI22"/>
    <mergeCell ref="AG26:AK26"/>
    <mergeCell ref="H21:K22"/>
    <mergeCell ref="AL19:AP19"/>
    <mergeCell ref="CO22:CS22"/>
    <mergeCell ref="U19:V19"/>
    <mergeCell ref="BF21:BJ21"/>
    <mergeCell ref="BF17:BJ17"/>
    <mergeCell ref="Q62:T62"/>
    <mergeCell ref="BA16:BE16"/>
    <mergeCell ref="BK21:BO21"/>
    <mergeCell ref="U25:V25"/>
    <mergeCell ref="BK16:BO16"/>
    <mergeCell ref="BP26:BT26"/>
    <mergeCell ref="U14:V16"/>
    <mergeCell ref="W19:AA19"/>
    <mergeCell ref="BZ22:CD22"/>
    <mergeCell ref="AB18:AF18"/>
    <mergeCell ref="U18:V18"/>
    <mergeCell ref="AQ25:AU25"/>
    <mergeCell ref="AV26:AZ26"/>
    <mergeCell ref="M21:T22"/>
    <mergeCell ref="I44:AB44"/>
    <mergeCell ref="BP19:BT19"/>
    <mergeCell ref="BK25:BO25"/>
    <mergeCell ref="AL17:AP17"/>
    <mergeCell ref="H39:AK42"/>
    <mergeCell ref="H29:AK29"/>
    <mergeCell ref="G62:L62"/>
    <mergeCell ref="U62:Z62"/>
    <mergeCell ref="W26:AA26"/>
    <mergeCell ref="G61:T61"/>
  </mergeCells>
  <dataValidations count="2">
    <dataValidation type="list" allowBlank="1" showInputMessage="1" showErrorMessage="1" sqref="J32:V32" xr:uid="{12AD4561-8D54-4488-A60C-4EBDC9744C46}">
      <formula1>$A$17:$A$20</formula1>
    </dataValidation>
    <dataValidation type="list" allowBlank="1" showInputMessage="1" showErrorMessage="1" sqref="I34:V34" xr:uid="{BEFF5301-E2E9-4760-A6E0-218FC7AA5026}">
      <formula1>_xlfn.ANCHORARRAY($A$16)</formula1>
    </dataValidation>
  </dataValidations>
  <hyperlinks>
    <hyperlink ref="B4" location="PANDUAN!A1" display="PANDUAN" xr:uid="{00000000-0004-0000-3D01-000000000000}"/>
    <hyperlink ref="B6" location="'EWS DIRECTORY'!A1" display="EWS DIRECTORY" xr:uid="{00000000-0004-0000-3D01-000001000000}"/>
    <hyperlink ref="B8" location="'DATA PEMICU'!A1" display="DATA PEMICU" xr:uid="{00000000-0004-0000-3D01-000002000000}"/>
    <hyperlink ref="B10" location="'DATA PENGUJI'!A1" display="DATA PENGUJI" xr:uid="{00000000-0004-0000-3D01-000003000000}"/>
    <hyperlink ref="B12" location="'MAIN LEVEL'!A1" display="MAIN LEVEL" xr:uid="{00000000-0004-0000-3D01-000004000000}"/>
  </hyperlinks>
  <pageMargins left="0.70866141732283472" right="0.31496062992125978" top="0.55118110236220474" bottom="0.55118110236220474" header="0" footer="0"/>
  <pageSetup paperSize="9" scale="77" orientation="portrait"/>
  <extLst>
    <ext xmlns:x14="http://schemas.microsoft.com/office/spreadsheetml/2009/9/main" uri="{CCE6A557-97BC-4b89-ADB6-D9C93CAAB3DF}">
      <x14:dataValidations xmlns:xm="http://schemas.microsoft.com/office/excel/2006/main" count="1">
        <x14:dataValidation type="list" allowBlank="1" showInputMessage="1" showErrorMessage="1" xr:uid="{0AB9DCE8-6D7B-4C37-B28E-0CB85376CAF3}">
          <x14:formula1>
            <xm:f>MASTER!$Q$2:$Q$6</xm:f>
          </x14:formula1>
          <xm:sqref>I44:AB44</xm:sqref>
        </x14:dataValidation>
      </x14:dataValidations>
    </ext>
  </extLst>
</worksheet>
</file>

<file path=xl/worksheets/sheet3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1-000000000000}">
  <sheetPr codeName="Sheet144">
    <tabColor theme="4" tint="-0.249977111117893"/>
  </sheetPr>
  <dimension ref="A1:AX64"/>
  <sheetViews>
    <sheetView topLeftCell="B1"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50" width="3.6640625" style="443" customWidth="1"/>
    <col min="51" max="51" width="14.44140625" style="443" customWidth="1"/>
    <col min="52" max="16384" width="14.44140625" style="443"/>
  </cols>
  <sheetData>
    <row r="1" spans="2:46" ht="14.25" customHeight="1" x14ac:dyDescent="0.25">
      <c r="G1" s="223"/>
      <c r="H1" s="223"/>
      <c r="I1" s="223"/>
      <c r="J1" s="223"/>
      <c r="K1" s="223"/>
      <c r="L1" s="223"/>
      <c r="M1" s="223"/>
      <c r="N1" s="223"/>
      <c r="O1" s="223"/>
      <c r="P1" s="223"/>
      <c r="Q1" s="223"/>
      <c r="R1" s="223"/>
      <c r="S1" s="223"/>
      <c r="T1" s="223"/>
      <c r="U1" s="223"/>
      <c r="V1" s="223"/>
      <c r="W1" s="223"/>
      <c r="X1" s="223"/>
    </row>
    <row r="2" spans="2:46" ht="14.25" customHeight="1" x14ac:dyDescent="0.25">
      <c r="G2" s="55" t="s">
        <v>1674</v>
      </c>
      <c r="H2" s="55"/>
      <c r="I2" s="55"/>
      <c r="J2" s="55"/>
      <c r="K2" s="55"/>
      <c r="L2" s="55"/>
      <c r="M2" s="55"/>
      <c r="N2" s="55"/>
    </row>
    <row r="3" spans="2:46" ht="14.25" customHeight="1" x14ac:dyDescent="0.25">
      <c r="B3" s="111"/>
      <c r="C3" s="111"/>
      <c r="D3" s="111"/>
      <c r="E3" s="111"/>
      <c r="G3" s="55"/>
      <c r="H3" s="55"/>
      <c r="I3" s="55"/>
      <c r="J3" s="55"/>
      <c r="K3" s="55"/>
      <c r="L3" s="55"/>
      <c r="M3" s="55"/>
      <c r="N3" s="55"/>
    </row>
    <row r="4" spans="2:46" ht="14.25" customHeight="1" x14ac:dyDescent="0.25">
      <c r="B4" s="762" t="s">
        <v>79</v>
      </c>
      <c r="C4" s="761"/>
      <c r="D4" s="761"/>
      <c r="E4" s="761"/>
      <c r="G4" s="55"/>
      <c r="H4" s="55"/>
      <c r="I4" s="55"/>
      <c r="J4" s="55"/>
      <c r="K4" s="55"/>
      <c r="L4" s="55"/>
      <c r="M4" s="55"/>
      <c r="N4" s="55"/>
    </row>
    <row r="5" spans="2:46" ht="14.25" customHeight="1" x14ac:dyDescent="0.25">
      <c r="B5" s="111"/>
      <c r="C5" s="111"/>
      <c r="D5" s="111"/>
      <c r="E5" s="111"/>
      <c r="G5" s="55"/>
      <c r="H5" s="55"/>
      <c r="I5" s="55"/>
      <c r="J5" s="55"/>
      <c r="K5" s="55"/>
      <c r="L5" s="55"/>
      <c r="M5" s="55"/>
      <c r="N5" s="55"/>
    </row>
    <row r="6" spans="2:46" ht="14.25" customHeight="1" x14ac:dyDescent="0.25">
      <c r="B6" s="762" t="s">
        <v>87</v>
      </c>
      <c r="C6" s="761"/>
      <c r="D6" s="761"/>
      <c r="E6" s="761"/>
      <c r="G6" s="55"/>
      <c r="H6" s="55"/>
      <c r="I6" s="55"/>
      <c r="J6" s="55"/>
      <c r="K6" s="55"/>
      <c r="L6" s="55"/>
      <c r="M6" s="55"/>
      <c r="N6" s="55"/>
    </row>
    <row r="7" spans="2:46" ht="15" customHeight="1" x14ac:dyDescent="0.25">
      <c r="B7" s="111"/>
      <c r="C7" s="111"/>
      <c r="D7" s="111"/>
      <c r="E7" s="111"/>
      <c r="G7" s="996" t="s">
        <v>1774</v>
      </c>
      <c r="H7" s="997"/>
      <c r="I7" s="997"/>
      <c r="J7" s="997"/>
      <c r="K7" s="997"/>
      <c r="L7" s="997"/>
      <c r="M7" s="997"/>
      <c r="N7" s="997"/>
      <c r="O7" s="997"/>
      <c r="P7" s="997"/>
      <c r="Q7" s="997"/>
      <c r="R7" s="997"/>
      <c r="S7" s="997"/>
      <c r="T7" s="997"/>
      <c r="U7" s="997"/>
      <c r="V7" s="997"/>
      <c r="W7" s="997"/>
      <c r="X7" s="997"/>
      <c r="Y7" s="997"/>
      <c r="Z7" s="997"/>
      <c r="AA7" s="997"/>
      <c r="AB7" s="997"/>
      <c r="AC7" s="997"/>
      <c r="AD7" s="997"/>
      <c r="AE7" s="997"/>
      <c r="AF7" s="997"/>
      <c r="AG7" s="997"/>
      <c r="AH7" s="997"/>
      <c r="AI7" s="997"/>
      <c r="AJ7" s="997"/>
      <c r="AK7" s="997"/>
      <c r="AL7" s="997"/>
      <c r="AM7" s="997"/>
      <c r="AN7" s="997"/>
      <c r="AO7" s="997"/>
      <c r="AP7" s="997"/>
      <c r="AQ7" s="997"/>
      <c r="AR7" s="997"/>
      <c r="AS7" s="58"/>
    </row>
    <row r="8" spans="2:46" ht="14.25" customHeight="1" x14ac:dyDescent="0.25">
      <c r="B8" s="762" t="s">
        <v>94</v>
      </c>
      <c r="C8" s="761"/>
      <c r="D8" s="761"/>
      <c r="E8" s="761"/>
      <c r="G8" s="55"/>
      <c r="H8" s="55"/>
      <c r="I8" s="55"/>
      <c r="J8" s="55"/>
      <c r="K8" s="55"/>
      <c r="L8" s="55"/>
      <c r="M8" s="55"/>
      <c r="N8" s="55"/>
    </row>
    <row r="9" spans="2:46" ht="14.25" customHeight="1" x14ac:dyDescent="0.25">
      <c r="B9" s="111"/>
      <c r="C9" s="111"/>
      <c r="D9" s="111"/>
      <c r="E9" s="111"/>
      <c r="G9" s="999" t="str">
        <f>"Rincian "&amp;'M-2-1'!H18&amp;" "&amp;'M-2-1'!M18</f>
        <v>Rincian PPh Pasal 25 Berdasarkan Data Internal dan Eksternal yang dimiliki DJP</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997"/>
      <c r="I10" s="997"/>
      <c r="J10" s="997"/>
      <c r="K10" s="997"/>
      <c r="L10" s="997"/>
      <c r="M10" s="997"/>
      <c r="N10" s="997"/>
      <c r="O10" s="997"/>
      <c r="P10" s="997"/>
      <c r="Q10" s="997"/>
      <c r="R10" s="997"/>
      <c r="S10" s="997"/>
      <c r="T10" s="997"/>
      <c r="U10" s="997"/>
      <c r="V10" s="997"/>
      <c r="W10" s="997"/>
      <c r="X10" s="997"/>
      <c r="Y10" s="997"/>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row>
    <row r="13" spans="2:46" ht="14.25" customHeight="1" x14ac:dyDescent="0.25">
      <c r="B13" s="962" t="str">
        <f>HYPERLINK("#'"&amp;'EWS DIRECTORY'!$J$316&amp;"'!A1",'EWS DIRECTORY'!$J$316)</f>
        <v>M-2</v>
      </c>
      <c r="C13" s="761"/>
      <c r="D13" s="761"/>
      <c r="E13" s="761"/>
      <c r="G13" s="55" t="s">
        <v>1680</v>
      </c>
      <c r="H13" s="55"/>
      <c r="I13" s="254"/>
      <c r="J13" s="254"/>
      <c r="K13" s="254"/>
      <c r="L13" s="254"/>
      <c r="M13" s="254"/>
      <c r="N13" s="254"/>
    </row>
    <row r="14" spans="2:46" ht="14.25" customHeight="1" x14ac:dyDescent="0.25">
      <c r="B14" s="931" t="str">
        <f>HYPERLINK("#'"&amp;'EWS DIRECTORY'!$J$317&amp;"'!A1",'EWS DIRECTORY'!$J$317)</f>
        <v>M-2-1</v>
      </c>
      <c r="C14" s="761"/>
      <c r="D14" s="761"/>
      <c r="E14" s="761"/>
      <c r="G14" s="55"/>
      <c r="H14" s="55"/>
      <c r="I14" s="254"/>
      <c r="J14" s="254"/>
      <c r="K14" s="254"/>
      <c r="L14" s="254"/>
      <c r="M14" s="254"/>
      <c r="N14" s="254"/>
    </row>
    <row r="15" spans="2:46" ht="14.25" customHeight="1" x14ac:dyDescent="0.25">
      <c r="B15" s="927" t="str">
        <f>HYPERLINK("#'"&amp;'EWS DIRECTORY'!$J$318&amp;"'!A1",'EWS DIRECTORY'!$J$318)</f>
        <v>M-2-1-1</v>
      </c>
      <c r="C15" s="761"/>
      <c r="D15" s="761"/>
      <c r="E15" s="761"/>
      <c r="G15" s="55"/>
      <c r="H15" s="55"/>
      <c r="I15" s="254"/>
      <c r="J15" s="254"/>
      <c r="K15" s="254"/>
      <c r="L15" s="254"/>
      <c r="M15" s="254"/>
      <c r="N15" s="254"/>
    </row>
    <row r="16" spans="2:46" ht="14.25" customHeight="1" x14ac:dyDescent="0.25">
      <c r="B16" s="929" t="str">
        <f>HYPERLINK("#'"&amp;'EWS DIRECTORY'!$J$319&amp;"'!A1",'EWS DIRECTORY'!$J$319)</f>
        <v>M-2-1-2</v>
      </c>
      <c r="C16" s="761"/>
      <c r="D16" s="761"/>
      <c r="E16" s="761"/>
      <c r="G16" s="55"/>
      <c r="H16" s="55"/>
      <c r="I16" s="254"/>
      <c r="J16" s="254"/>
      <c r="K16" s="254"/>
      <c r="L16" s="254"/>
      <c r="M16" s="254"/>
      <c r="N16" s="254"/>
    </row>
    <row r="17" spans="2:50" ht="14.25" customHeight="1" x14ac:dyDescent="0.25">
      <c r="B17" s="929" t="str">
        <f>HYPERLINK("#'"&amp;'EWS DIRECTORY'!$J$320&amp;"'!A1",'EWS DIRECTORY'!$J$320)</f>
        <v>M-2-1-3</v>
      </c>
      <c r="C17" s="761"/>
      <c r="D17" s="761"/>
      <c r="E17" s="761"/>
      <c r="G17" s="55" t="s">
        <v>1681</v>
      </c>
      <c r="H17" s="55"/>
      <c r="I17" s="55"/>
      <c r="J17" s="254"/>
      <c r="K17" s="254"/>
      <c r="L17" s="254"/>
      <c r="M17" s="254"/>
      <c r="N17" s="254"/>
    </row>
    <row r="18" spans="2:50" ht="14.25" customHeight="1" x14ac:dyDescent="0.25">
      <c r="G18" s="55" t="s">
        <v>1744</v>
      </c>
      <c r="H18" s="55"/>
      <c r="I18" s="55" t="s">
        <v>1744</v>
      </c>
      <c r="J18" s="254"/>
      <c r="K18" s="254"/>
      <c r="L18" s="254"/>
      <c r="M18" s="254"/>
      <c r="N18" s="254"/>
    </row>
    <row r="19" spans="2:50" ht="14.25" customHeight="1" x14ac:dyDescent="0.25"/>
    <row r="20" spans="2:50" ht="14.25" customHeight="1" x14ac:dyDescent="0.25">
      <c r="G20" s="55" t="s">
        <v>1791</v>
      </c>
    </row>
    <row r="21" spans="2:50" ht="14.25" customHeight="1" x14ac:dyDescent="0.25">
      <c r="G21" s="55"/>
    </row>
    <row r="22" spans="2:50" ht="14.25" customHeight="1" x14ac:dyDescent="0.25">
      <c r="G22" s="55"/>
      <c r="H22" s="990" t="s">
        <v>1445</v>
      </c>
      <c r="I22" s="790"/>
      <c r="J22" s="994" t="s">
        <v>1446</v>
      </c>
      <c r="K22" s="764"/>
      <c r="L22" s="764"/>
      <c r="M22" s="764"/>
      <c r="N22" s="764"/>
      <c r="O22" s="764"/>
      <c r="P22" s="764"/>
      <c r="Q22" s="764"/>
      <c r="R22" s="764"/>
      <c r="S22" s="764"/>
      <c r="T22" s="764"/>
      <c r="U22" s="764"/>
      <c r="V22" s="764"/>
      <c r="W22" s="764"/>
      <c r="X22" s="764"/>
      <c r="Y22" s="764"/>
      <c r="Z22" s="764"/>
      <c r="AA22" s="764"/>
      <c r="AB22" s="764"/>
      <c r="AC22" s="764"/>
      <c r="AD22" s="764"/>
      <c r="AE22" s="764"/>
      <c r="AF22" s="764"/>
      <c r="AG22" s="764"/>
      <c r="AH22" s="764"/>
      <c r="AI22" s="764"/>
      <c r="AJ22" s="764"/>
      <c r="AK22" s="764"/>
      <c r="AL22" s="764"/>
      <c r="AM22" s="764"/>
      <c r="AN22" s="764"/>
      <c r="AO22" s="764"/>
      <c r="AP22" s="764"/>
      <c r="AQ22" s="764"/>
      <c r="AR22" s="764"/>
      <c r="AS22" s="764"/>
      <c r="AT22" s="764"/>
      <c r="AU22" s="764"/>
      <c r="AV22" s="764"/>
      <c r="AW22" s="764"/>
      <c r="AX22" s="765"/>
    </row>
    <row r="23" spans="2:50" ht="14.25" customHeight="1" x14ac:dyDescent="0.25">
      <c r="G23" s="55"/>
      <c r="H23" s="806"/>
      <c r="I23" s="807"/>
      <c r="J23" s="978" t="s">
        <v>1452</v>
      </c>
      <c r="K23" s="764"/>
      <c r="L23" s="764"/>
      <c r="M23" s="764"/>
      <c r="N23" s="764"/>
      <c r="O23" s="764"/>
      <c r="P23" s="765"/>
      <c r="Q23" s="978" t="s">
        <v>1453</v>
      </c>
      <c r="R23" s="764"/>
      <c r="S23" s="764"/>
      <c r="T23" s="764"/>
      <c r="U23" s="764"/>
      <c r="V23" s="764"/>
      <c r="W23" s="765"/>
      <c r="X23" s="978" t="s">
        <v>1454</v>
      </c>
      <c r="Y23" s="764"/>
      <c r="Z23" s="764"/>
      <c r="AA23" s="764"/>
      <c r="AB23" s="764"/>
      <c r="AC23" s="764"/>
      <c r="AD23" s="765"/>
      <c r="AE23" s="978" t="s">
        <v>1455</v>
      </c>
      <c r="AF23" s="764"/>
      <c r="AG23" s="764"/>
      <c r="AH23" s="764"/>
      <c r="AI23" s="764"/>
      <c r="AJ23" s="764"/>
      <c r="AK23" s="765"/>
      <c r="AL23" s="978" t="s">
        <v>1456</v>
      </c>
      <c r="AM23" s="764"/>
      <c r="AN23" s="764"/>
      <c r="AO23" s="764"/>
      <c r="AP23" s="764"/>
      <c r="AQ23" s="764"/>
      <c r="AR23" s="764"/>
      <c r="AS23" s="765"/>
      <c r="AT23" s="978" t="s">
        <v>1457</v>
      </c>
      <c r="AU23" s="764"/>
      <c r="AV23" s="764"/>
      <c r="AW23" s="764"/>
      <c r="AX23" s="765"/>
    </row>
    <row r="24" spans="2:50" ht="48" customHeight="1" x14ac:dyDescent="0.25">
      <c r="G24" s="55"/>
      <c r="H24" s="1221">
        <v>1</v>
      </c>
      <c r="I24" s="765"/>
      <c r="J24" s="1222" t="e">
        <f>ID_MS_TH_PJK</f>
        <v>#N/A</v>
      </c>
      <c r="K24" s="764"/>
      <c r="L24" s="764"/>
      <c r="M24" s="764"/>
      <c r="N24" s="764"/>
      <c r="O24" s="764"/>
      <c r="P24" s="765"/>
      <c r="Q24" s="1222" t="e">
        <f>NO_BPS</f>
        <v>#N/A</v>
      </c>
      <c r="R24" s="764"/>
      <c r="S24" s="764"/>
      <c r="T24" s="764"/>
      <c r="U24" s="764"/>
      <c r="V24" s="764"/>
      <c r="W24" s="765"/>
      <c r="X24" s="1222" t="e">
        <f>PEMBETULAN_KE</f>
        <v>#N/A</v>
      </c>
      <c r="Y24" s="764"/>
      <c r="Z24" s="764"/>
      <c r="AA24" s="764"/>
      <c r="AB24" s="764"/>
      <c r="AC24" s="764"/>
      <c r="AD24" s="765"/>
      <c r="AE24" s="1222" t="e">
        <f>TGL_TERIMA</f>
        <v>#N/A</v>
      </c>
      <c r="AF24" s="764"/>
      <c r="AG24" s="764"/>
      <c r="AH24" s="764"/>
      <c r="AI24" s="764"/>
      <c r="AJ24" s="764"/>
      <c r="AK24" s="765"/>
      <c r="AL24" s="984" t="str">
        <f>'M-2'!G9</f>
        <v>PPh Pasal 25</v>
      </c>
      <c r="AM24" s="764"/>
      <c r="AN24" s="764"/>
      <c r="AO24" s="764"/>
      <c r="AP24" s="764"/>
      <c r="AQ24" s="764"/>
      <c r="AR24" s="764"/>
      <c r="AS24" s="765"/>
      <c r="AT24" s="1257">
        <f>'MAIN LEVEL'!AB75</f>
        <v>0</v>
      </c>
      <c r="AU24" s="764"/>
      <c r="AV24" s="764"/>
      <c r="AW24" s="764"/>
      <c r="AX24" s="765"/>
    </row>
    <row r="25" spans="2:50" ht="14.25" customHeight="1" x14ac:dyDescent="0.25">
      <c r="G25" s="55"/>
      <c r="H25" s="255"/>
      <c r="I25" s="255"/>
      <c r="J25" s="255"/>
      <c r="K25" s="255"/>
      <c r="L25" s="255"/>
      <c r="M25" s="255"/>
      <c r="N25" s="255"/>
      <c r="O25" s="255"/>
      <c r="P25" s="255"/>
      <c r="Q25" s="255"/>
      <c r="R25" s="255"/>
    </row>
    <row r="26" spans="2:50" ht="14.25" customHeight="1" x14ac:dyDescent="0.25">
      <c r="G26" s="55"/>
      <c r="H26" s="255"/>
      <c r="I26" s="255"/>
      <c r="J26" s="255"/>
      <c r="K26" s="255"/>
      <c r="L26" s="255"/>
      <c r="M26" s="255"/>
      <c r="N26" s="255"/>
      <c r="O26" s="255"/>
      <c r="P26" s="255"/>
      <c r="Q26" s="255"/>
      <c r="R26" s="255"/>
    </row>
    <row r="27" spans="2:50" ht="14.25" customHeight="1" x14ac:dyDescent="0.25">
      <c r="G27" s="55"/>
      <c r="H27" s="255"/>
      <c r="I27" s="255"/>
      <c r="J27" s="255"/>
      <c r="K27" s="255"/>
      <c r="L27" s="255"/>
      <c r="M27" s="255"/>
      <c r="N27" s="255"/>
      <c r="O27" s="255"/>
      <c r="P27" s="255"/>
      <c r="Q27" s="255"/>
      <c r="R27" s="255"/>
    </row>
    <row r="28" spans="2:50" ht="14.25" customHeight="1" x14ac:dyDescent="0.25">
      <c r="B28" s="760"/>
      <c r="C28" s="761"/>
      <c r="D28" s="761"/>
      <c r="E28" s="761"/>
      <c r="G28" s="55"/>
      <c r="H28" s="990" t="s">
        <v>1445</v>
      </c>
      <c r="I28" s="790"/>
      <c r="J28" s="990" t="s">
        <v>1478</v>
      </c>
      <c r="K28" s="789"/>
      <c r="L28" s="789"/>
      <c r="M28" s="790"/>
      <c r="N28" s="994" t="s">
        <v>1792</v>
      </c>
      <c r="O28" s="764"/>
      <c r="P28" s="764"/>
      <c r="Q28" s="764"/>
      <c r="R28" s="764"/>
      <c r="S28" s="764"/>
      <c r="T28" s="764"/>
      <c r="U28" s="764"/>
      <c r="V28" s="764"/>
      <c r="W28" s="764"/>
      <c r="X28" s="764"/>
      <c r="Y28" s="764"/>
      <c r="Z28" s="765"/>
      <c r="AA28" s="994" t="s">
        <v>1793</v>
      </c>
      <c r="AB28" s="764"/>
      <c r="AC28" s="764"/>
      <c r="AD28" s="764"/>
      <c r="AE28" s="764"/>
      <c r="AF28" s="764"/>
      <c r="AG28" s="764"/>
      <c r="AH28" s="764"/>
      <c r="AI28" s="764"/>
      <c r="AJ28" s="764"/>
      <c r="AK28" s="764"/>
      <c r="AL28" s="764"/>
      <c r="AM28" s="764"/>
      <c r="AN28" s="764"/>
      <c r="AO28" s="764"/>
      <c r="AP28" s="764"/>
      <c r="AQ28" s="764"/>
      <c r="AR28" s="764"/>
      <c r="AS28" s="765"/>
      <c r="AT28" s="990" t="s">
        <v>1481</v>
      </c>
      <c r="AU28" s="789"/>
      <c r="AV28" s="789"/>
      <c r="AW28" s="789"/>
      <c r="AX28" s="790"/>
    </row>
    <row r="29" spans="2:50" ht="14.25" customHeight="1" x14ac:dyDescent="0.25">
      <c r="G29" s="55"/>
      <c r="H29" s="806"/>
      <c r="I29" s="807"/>
      <c r="J29" s="806"/>
      <c r="K29" s="794"/>
      <c r="L29" s="794"/>
      <c r="M29" s="807"/>
      <c r="N29" s="978" t="s">
        <v>796</v>
      </c>
      <c r="O29" s="764"/>
      <c r="P29" s="764"/>
      <c r="Q29" s="764"/>
      <c r="R29" s="764"/>
      <c r="S29" s="764"/>
      <c r="T29" s="765"/>
      <c r="U29" s="978" t="s">
        <v>1401</v>
      </c>
      <c r="V29" s="764"/>
      <c r="W29" s="764"/>
      <c r="X29" s="764"/>
      <c r="Y29" s="764"/>
      <c r="Z29" s="765"/>
      <c r="AA29" s="978" t="s">
        <v>796</v>
      </c>
      <c r="AB29" s="764"/>
      <c r="AC29" s="764"/>
      <c r="AD29" s="764"/>
      <c r="AE29" s="764"/>
      <c r="AF29" s="765"/>
      <c r="AG29" s="978" t="s">
        <v>1794</v>
      </c>
      <c r="AH29" s="764"/>
      <c r="AI29" s="764"/>
      <c r="AJ29" s="764"/>
      <c r="AK29" s="764"/>
      <c r="AL29" s="764"/>
      <c r="AM29" s="765"/>
      <c r="AN29" s="978" t="s">
        <v>1510</v>
      </c>
      <c r="AO29" s="764"/>
      <c r="AP29" s="764"/>
      <c r="AQ29" s="764"/>
      <c r="AR29" s="764"/>
      <c r="AS29" s="765"/>
      <c r="AT29" s="806"/>
      <c r="AU29" s="794"/>
      <c r="AV29" s="794"/>
      <c r="AW29" s="794"/>
      <c r="AX29" s="807"/>
    </row>
    <row r="30" spans="2:50" ht="14.25" customHeight="1" x14ac:dyDescent="0.25">
      <c r="B30" s="760"/>
      <c r="C30" s="761"/>
      <c r="D30" s="761"/>
      <c r="E30" s="761"/>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2:50" ht="14.2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2:50" ht="15" customHeight="1" x14ac:dyDescent="0.25">
      <c r="B32" s="760"/>
      <c r="C32" s="761"/>
      <c r="D32" s="761"/>
      <c r="E32" s="761"/>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2:50" ht="15" customHeight="1"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2:50" ht="15" customHeight="1" x14ac:dyDescent="0.25">
      <c r="B34" s="760"/>
      <c r="C34" s="761"/>
      <c r="D34" s="761"/>
      <c r="E34" s="761"/>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2:50" ht="15" customHeight="1" x14ac:dyDescent="0.25">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2:50" ht="15"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2:50" ht="15"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2:50" ht="15" customHeight="1" x14ac:dyDescent="0.25">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2:50" ht="15" customHeight="1" x14ac:dyDescent="0.25">
      <c r="G40" s="223"/>
      <c r="H40" s="980"/>
      <c r="I40" s="765"/>
      <c r="J40" s="979"/>
      <c r="K40" s="764"/>
      <c r="L40" s="764"/>
      <c r="M40" s="765"/>
      <c r="N40" s="980"/>
      <c r="O40" s="764"/>
      <c r="P40" s="764"/>
      <c r="Q40" s="764"/>
      <c r="R40" s="764"/>
      <c r="S40" s="764"/>
      <c r="T40" s="765"/>
      <c r="U40" s="977"/>
      <c r="V40" s="764"/>
      <c r="W40" s="764"/>
      <c r="X40" s="764"/>
      <c r="Y40" s="764"/>
      <c r="Z40" s="765"/>
      <c r="AA40" s="980"/>
      <c r="AB40" s="764"/>
      <c r="AC40" s="764"/>
      <c r="AD40" s="764"/>
      <c r="AE40" s="764"/>
      <c r="AF40" s="765"/>
      <c r="AG40" s="980"/>
      <c r="AH40" s="764"/>
      <c r="AI40" s="764"/>
      <c r="AJ40" s="764"/>
      <c r="AK40" s="764"/>
      <c r="AL40" s="764"/>
      <c r="AM40" s="765"/>
      <c r="AN40" s="983"/>
      <c r="AO40" s="764"/>
      <c r="AP40" s="764"/>
      <c r="AQ40" s="764"/>
      <c r="AR40" s="764"/>
      <c r="AS40" s="765"/>
      <c r="AT40" s="1063"/>
      <c r="AU40" s="764"/>
      <c r="AV40" s="764"/>
      <c r="AW40" s="764"/>
      <c r="AX40" s="765"/>
    </row>
    <row r="41" spans="2:50" ht="15" customHeight="1" x14ac:dyDescent="0.25">
      <c r="G41" s="223"/>
      <c r="H41" s="980"/>
      <c r="I41" s="765"/>
      <c r="J41" s="979"/>
      <c r="K41" s="764"/>
      <c r="L41" s="764"/>
      <c r="M41" s="765"/>
      <c r="N41" s="980"/>
      <c r="O41" s="764"/>
      <c r="P41" s="764"/>
      <c r="Q41" s="764"/>
      <c r="R41" s="764"/>
      <c r="S41" s="764"/>
      <c r="T41" s="765"/>
      <c r="U41" s="977"/>
      <c r="V41" s="764"/>
      <c r="W41" s="764"/>
      <c r="X41" s="764"/>
      <c r="Y41" s="764"/>
      <c r="Z41" s="765"/>
      <c r="AA41" s="980"/>
      <c r="AB41" s="764"/>
      <c r="AC41" s="764"/>
      <c r="AD41" s="764"/>
      <c r="AE41" s="764"/>
      <c r="AF41" s="765"/>
      <c r="AG41" s="980"/>
      <c r="AH41" s="764"/>
      <c r="AI41" s="764"/>
      <c r="AJ41" s="764"/>
      <c r="AK41" s="764"/>
      <c r="AL41" s="764"/>
      <c r="AM41" s="765"/>
      <c r="AN41" s="983"/>
      <c r="AO41" s="764"/>
      <c r="AP41" s="764"/>
      <c r="AQ41" s="764"/>
      <c r="AR41" s="764"/>
      <c r="AS41" s="765"/>
      <c r="AT41" s="1063"/>
      <c r="AU41" s="764"/>
      <c r="AV41" s="764"/>
      <c r="AW41" s="764"/>
      <c r="AX41" s="765"/>
    </row>
    <row r="42" spans="2:50" ht="15" customHeight="1" x14ac:dyDescent="0.25">
      <c r="G42" s="223"/>
      <c r="H42" s="980"/>
      <c r="I42" s="765"/>
      <c r="J42" s="979"/>
      <c r="K42" s="764"/>
      <c r="L42" s="764"/>
      <c r="M42" s="765"/>
      <c r="N42" s="980"/>
      <c r="O42" s="764"/>
      <c r="P42" s="764"/>
      <c r="Q42" s="764"/>
      <c r="R42" s="764"/>
      <c r="S42" s="764"/>
      <c r="T42" s="765"/>
      <c r="U42" s="977"/>
      <c r="V42" s="764"/>
      <c r="W42" s="764"/>
      <c r="X42" s="764"/>
      <c r="Y42" s="764"/>
      <c r="Z42" s="765"/>
      <c r="AA42" s="980"/>
      <c r="AB42" s="764"/>
      <c r="AC42" s="764"/>
      <c r="AD42" s="764"/>
      <c r="AE42" s="764"/>
      <c r="AF42" s="765"/>
      <c r="AG42" s="980"/>
      <c r="AH42" s="764"/>
      <c r="AI42" s="764"/>
      <c r="AJ42" s="764"/>
      <c r="AK42" s="764"/>
      <c r="AL42" s="764"/>
      <c r="AM42" s="765"/>
      <c r="AN42" s="983"/>
      <c r="AO42" s="764"/>
      <c r="AP42" s="764"/>
      <c r="AQ42" s="764"/>
      <c r="AR42" s="764"/>
      <c r="AS42" s="765"/>
      <c r="AT42" s="1063"/>
      <c r="AU42" s="764"/>
      <c r="AV42" s="764"/>
      <c r="AW42" s="764"/>
      <c r="AX42" s="765"/>
    </row>
    <row r="43" spans="2:50" ht="15" customHeight="1" x14ac:dyDescent="0.25">
      <c r="G43" s="223"/>
      <c r="H43" s="980"/>
      <c r="I43" s="765"/>
      <c r="J43" s="979"/>
      <c r="K43" s="764"/>
      <c r="L43" s="764"/>
      <c r="M43" s="765"/>
      <c r="N43" s="980"/>
      <c r="O43" s="764"/>
      <c r="P43" s="764"/>
      <c r="Q43" s="764"/>
      <c r="R43" s="764"/>
      <c r="S43" s="764"/>
      <c r="T43" s="765"/>
      <c r="U43" s="977"/>
      <c r="V43" s="764"/>
      <c r="W43" s="764"/>
      <c r="X43" s="764"/>
      <c r="Y43" s="764"/>
      <c r="Z43" s="765"/>
      <c r="AA43" s="980"/>
      <c r="AB43" s="764"/>
      <c r="AC43" s="764"/>
      <c r="AD43" s="764"/>
      <c r="AE43" s="764"/>
      <c r="AF43" s="765"/>
      <c r="AG43" s="980"/>
      <c r="AH43" s="764"/>
      <c r="AI43" s="764"/>
      <c r="AJ43" s="764"/>
      <c r="AK43" s="764"/>
      <c r="AL43" s="764"/>
      <c r="AM43" s="765"/>
      <c r="AN43" s="983"/>
      <c r="AO43" s="764"/>
      <c r="AP43" s="764"/>
      <c r="AQ43" s="764"/>
      <c r="AR43" s="764"/>
      <c r="AS43" s="765"/>
      <c r="AT43" s="1063"/>
      <c r="AU43" s="764"/>
      <c r="AV43" s="764"/>
      <c r="AW43" s="764"/>
      <c r="AX43" s="765"/>
    </row>
    <row r="44" spans="2:50" ht="14.25" customHeight="1" x14ac:dyDescent="0.25">
      <c r="G44" s="223"/>
      <c r="H44" s="980"/>
      <c r="I44" s="765"/>
      <c r="J44" s="979"/>
      <c r="K44" s="764"/>
      <c r="L44" s="764"/>
      <c r="M44" s="765"/>
      <c r="N44" s="980"/>
      <c r="O44" s="764"/>
      <c r="P44" s="764"/>
      <c r="Q44" s="764"/>
      <c r="R44" s="764"/>
      <c r="S44" s="764"/>
      <c r="T44" s="765"/>
      <c r="U44" s="977"/>
      <c r="V44" s="764"/>
      <c r="W44" s="764"/>
      <c r="X44" s="764"/>
      <c r="Y44" s="764"/>
      <c r="Z44" s="765"/>
      <c r="AA44" s="980"/>
      <c r="AB44" s="764"/>
      <c r="AC44" s="764"/>
      <c r="AD44" s="764"/>
      <c r="AE44" s="764"/>
      <c r="AF44" s="765"/>
      <c r="AG44" s="980"/>
      <c r="AH44" s="764"/>
      <c r="AI44" s="764"/>
      <c r="AJ44" s="764"/>
      <c r="AK44" s="764"/>
      <c r="AL44" s="764"/>
      <c r="AM44" s="765"/>
      <c r="AN44" s="983"/>
      <c r="AO44" s="764"/>
      <c r="AP44" s="764"/>
      <c r="AQ44" s="764"/>
      <c r="AR44" s="764"/>
      <c r="AS44" s="765"/>
      <c r="AT44" s="1063"/>
      <c r="AU44" s="764"/>
      <c r="AV44" s="764"/>
      <c r="AW44" s="764"/>
      <c r="AX44" s="765"/>
    </row>
    <row r="45" spans="2:50" ht="14.25" customHeight="1" x14ac:dyDescent="0.25">
      <c r="G45" s="223"/>
      <c r="H45" s="980"/>
      <c r="I45" s="765"/>
      <c r="J45" s="979"/>
      <c r="K45" s="764"/>
      <c r="L45" s="764"/>
      <c r="M45" s="765"/>
      <c r="N45" s="980"/>
      <c r="O45" s="764"/>
      <c r="P45" s="764"/>
      <c r="Q45" s="764"/>
      <c r="R45" s="764"/>
      <c r="S45" s="764"/>
      <c r="T45" s="765"/>
      <c r="U45" s="977"/>
      <c r="V45" s="764"/>
      <c r="W45" s="764"/>
      <c r="X45" s="764"/>
      <c r="Y45" s="764"/>
      <c r="Z45" s="765"/>
      <c r="AA45" s="980"/>
      <c r="AB45" s="764"/>
      <c r="AC45" s="764"/>
      <c r="AD45" s="764"/>
      <c r="AE45" s="764"/>
      <c r="AF45" s="765"/>
      <c r="AG45" s="980"/>
      <c r="AH45" s="764"/>
      <c r="AI45" s="764"/>
      <c r="AJ45" s="764"/>
      <c r="AK45" s="764"/>
      <c r="AL45" s="764"/>
      <c r="AM45" s="765"/>
      <c r="AN45" s="983"/>
      <c r="AO45" s="764"/>
      <c r="AP45" s="764"/>
      <c r="AQ45" s="764"/>
      <c r="AR45" s="764"/>
      <c r="AS45" s="765"/>
      <c r="AT45" s="1063"/>
      <c r="AU45" s="764"/>
      <c r="AV45" s="764"/>
      <c r="AW45" s="764"/>
      <c r="AX45" s="765"/>
    </row>
    <row r="46" spans="2:50" ht="14.25" customHeight="1" x14ac:dyDescent="0.25">
      <c r="G46" s="223"/>
      <c r="H46" s="980"/>
      <c r="I46" s="765"/>
      <c r="J46" s="979"/>
      <c r="K46" s="764"/>
      <c r="L46" s="764"/>
      <c r="M46" s="765"/>
      <c r="N46" s="980"/>
      <c r="O46" s="764"/>
      <c r="P46" s="764"/>
      <c r="Q46" s="764"/>
      <c r="R46" s="764"/>
      <c r="S46" s="764"/>
      <c r="T46" s="765"/>
      <c r="U46" s="977"/>
      <c r="V46" s="764"/>
      <c r="W46" s="764"/>
      <c r="X46" s="764"/>
      <c r="Y46" s="764"/>
      <c r="Z46" s="765"/>
      <c r="AA46" s="980"/>
      <c r="AB46" s="764"/>
      <c r="AC46" s="764"/>
      <c r="AD46" s="764"/>
      <c r="AE46" s="764"/>
      <c r="AF46" s="765"/>
      <c r="AG46" s="980"/>
      <c r="AH46" s="764"/>
      <c r="AI46" s="764"/>
      <c r="AJ46" s="764"/>
      <c r="AK46" s="764"/>
      <c r="AL46" s="764"/>
      <c r="AM46" s="765"/>
      <c r="AN46" s="983"/>
      <c r="AO46" s="764"/>
      <c r="AP46" s="764"/>
      <c r="AQ46" s="764"/>
      <c r="AR46" s="764"/>
      <c r="AS46" s="765"/>
      <c r="AT46" s="1063"/>
      <c r="AU46" s="764"/>
      <c r="AV46" s="764"/>
      <c r="AW46" s="764"/>
      <c r="AX46" s="765"/>
    </row>
    <row r="47" spans="2:50" ht="14.25" customHeight="1" x14ac:dyDescent="0.25">
      <c r="G47" s="256"/>
      <c r="H47" s="980"/>
      <c r="I47" s="765"/>
      <c r="J47" s="979"/>
      <c r="K47" s="764"/>
      <c r="L47" s="764"/>
      <c r="M47" s="765"/>
      <c r="N47" s="980"/>
      <c r="O47" s="764"/>
      <c r="P47" s="764"/>
      <c r="Q47" s="764"/>
      <c r="R47" s="764"/>
      <c r="S47" s="764"/>
      <c r="T47" s="765"/>
      <c r="U47" s="977"/>
      <c r="V47" s="764"/>
      <c r="W47" s="764"/>
      <c r="X47" s="764"/>
      <c r="Y47" s="764"/>
      <c r="Z47" s="765"/>
      <c r="AA47" s="980"/>
      <c r="AB47" s="764"/>
      <c r="AC47" s="764"/>
      <c r="AD47" s="764"/>
      <c r="AE47" s="764"/>
      <c r="AF47" s="765"/>
      <c r="AG47" s="980"/>
      <c r="AH47" s="764"/>
      <c r="AI47" s="764"/>
      <c r="AJ47" s="764"/>
      <c r="AK47" s="764"/>
      <c r="AL47" s="764"/>
      <c r="AM47" s="765"/>
      <c r="AN47" s="983"/>
      <c r="AO47" s="764"/>
      <c r="AP47" s="764"/>
      <c r="AQ47" s="764"/>
      <c r="AR47" s="764"/>
      <c r="AS47" s="765"/>
      <c r="AT47" s="1063"/>
      <c r="AU47" s="764"/>
      <c r="AV47" s="764"/>
      <c r="AW47" s="764"/>
      <c r="AX47" s="765"/>
    </row>
    <row r="48" spans="2:50" ht="14.25" customHeight="1" x14ac:dyDescent="0.25">
      <c r="G48" s="256"/>
      <c r="H48" s="980"/>
      <c r="I48" s="765"/>
      <c r="J48" s="979"/>
      <c r="K48" s="764"/>
      <c r="L48" s="764"/>
      <c r="M48" s="765"/>
      <c r="N48" s="980"/>
      <c r="O48" s="764"/>
      <c r="P48" s="764"/>
      <c r="Q48" s="764"/>
      <c r="R48" s="764"/>
      <c r="S48" s="764"/>
      <c r="T48" s="765"/>
      <c r="U48" s="977"/>
      <c r="V48" s="764"/>
      <c r="W48" s="764"/>
      <c r="X48" s="764"/>
      <c r="Y48" s="764"/>
      <c r="Z48" s="765"/>
      <c r="AA48" s="980"/>
      <c r="AB48" s="764"/>
      <c r="AC48" s="764"/>
      <c r="AD48" s="764"/>
      <c r="AE48" s="764"/>
      <c r="AF48" s="765"/>
      <c r="AG48" s="980"/>
      <c r="AH48" s="764"/>
      <c r="AI48" s="764"/>
      <c r="AJ48" s="764"/>
      <c r="AK48" s="764"/>
      <c r="AL48" s="764"/>
      <c r="AM48" s="765"/>
      <c r="AN48" s="983"/>
      <c r="AO48" s="764"/>
      <c r="AP48" s="764"/>
      <c r="AQ48" s="764"/>
      <c r="AR48" s="764"/>
      <c r="AS48" s="765"/>
      <c r="AT48" s="1063"/>
      <c r="AU48" s="764"/>
      <c r="AV48" s="764"/>
      <c r="AW48" s="764"/>
      <c r="AX48" s="765"/>
    </row>
    <row r="49" spans="7:50" ht="14.25" customHeight="1" x14ac:dyDescent="0.25">
      <c r="G49" s="256"/>
      <c r="H49" s="980"/>
      <c r="I49" s="765"/>
      <c r="J49" s="979"/>
      <c r="K49" s="764"/>
      <c r="L49" s="764"/>
      <c r="M49" s="765"/>
      <c r="N49" s="980"/>
      <c r="O49" s="764"/>
      <c r="P49" s="764"/>
      <c r="Q49" s="764"/>
      <c r="R49" s="764"/>
      <c r="S49" s="764"/>
      <c r="T49" s="765"/>
      <c r="U49" s="977"/>
      <c r="V49" s="764"/>
      <c r="W49" s="764"/>
      <c r="X49" s="764"/>
      <c r="Y49" s="764"/>
      <c r="Z49" s="765"/>
      <c r="AA49" s="980"/>
      <c r="AB49" s="764"/>
      <c r="AC49" s="764"/>
      <c r="AD49" s="764"/>
      <c r="AE49" s="764"/>
      <c r="AF49" s="765"/>
      <c r="AG49" s="980"/>
      <c r="AH49" s="764"/>
      <c r="AI49" s="764"/>
      <c r="AJ49" s="764"/>
      <c r="AK49" s="764"/>
      <c r="AL49" s="764"/>
      <c r="AM49" s="765"/>
      <c r="AN49" s="983"/>
      <c r="AO49" s="764"/>
      <c r="AP49" s="764"/>
      <c r="AQ49" s="764"/>
      <c r="AR49" s="764"/>
      <c r="AS49" s="765"/>
      <c r="AT49" s="1063"/>
      <c r="AU49" s="764"/>
      <c r="AV49" s="764"/>
      <c r="AW49" s="764"/>
      <c r="AX49" s="765"/>
    </row>
    <row r="50" spans="7:50" ht="14.25" customHeight="1" x14ac:dyDescent="0.25">
      <c r="G50" s="256"/>
      <c r="H50" s="993"/>
      <c r="I50" s="765"/>
      <c r="J50" s="993"/>
      <c r="K50" s="764"/>
      <c r="L50" s="764"/>
      <c r="M50" s="765"/>
      <c r="N50" s="993"/>
      <c r="O50" s="764"/>
      <c r="P50" s="764"/>
      <c r="Q50" s="764"/>
      <c r="R50" s="764"/>
      <c r="S50" s="764"/>
      <c r="T50" s="765"/>
      <c r="U50" s="986"/>
      <c r="V50" s="764"/>
      <c r="W50" s="764"/>
      <c r="X50" s="764"/>
      <c r="Y50" s="764"/>
      <c r="Z50" s="765"/>
      <c r="AA50" s="993"/>
      <c r="AB50" s="764"/>
      <c r="AC50" s="764"/>
      <c r="AD50" s="764"/>
      <c r="AE50" s="764"/>
      <c r="AF50" s="765"/>
      <c r="AG50" s="993"/>
      <c r="AH50" s="764"/>
      <c r="AI50" s="764"/>
      <c r="AJ50" s="764"/>
      <c r="AK50" s="764"/>
      <c r="AL50" s="764"/>
      <c r="AM50" s="765"/>
      <c r="AN50" s="995"/>
      <c r="AO50" s="764"/>
      <c r="AP50" s="764"/>
      <c r="AQ50" s="764"/>
      <c r="AR50" s="764"/>
      <c r="AS50" s="765"/>
      <c r="AT50" s="1065"/>
      <c r="AU50" s="764"/>
      <c r="AV50" s="764"/>
      <c r="AW50" s="764"/>
      <c r="AX50" s="765"/>
    </row>
    <row r="51" spans="7:50" ht="14.25" customHeight="1" x14ac:dyDescent="0.25">
      <c r="G51" s="223"/>
      <c r="H51" s="1092" t="s">
        <v>1494</v>
      </c>
      <c r="I51" s="764"/>
      <c r="J51" s="764"/>
      <c r="K51" s="764"/>
      <c r="L51" s="764"/>
      <c r="M51" s="764"/>
      <c r="N51" s="764"/>
      <c r="O51" s="764"/>
      <c r="P51" s="764"/>
      <c r="Q51" s="764"/>
      <c r="R51" s="764"/>
      <c r="S51" s="764"/>
      <c r="T51" s="764"/>
      <c r="U51" s="764"/>
      <c r="V51" s="764"/>
      <c r="W51" s="764"/>
      <c r="X51" s="764"/>
      <c r="Y51" s="764"/>
      <c r="Z51" s="764"/>
      <c r="AA51" s="764"/>
      <c r="AB51" s="764"/>
      <c r="AC51" s="764"/>
      <c r="AD51" s="764"/>
      <c r="AE51" s="764"/>
      <c r="AF51" s="764"/>
      <c r="AG51" s="764"/>
      <c r="AH51" s="764"/>
      <c r="AI51" s="764"/>
      <c r="AJ51" s="764"/>
      <c r="AK51" s="764"/>
      <c r="AL51" s="764"/>
      <c r="AM51" s="764"/>
      <c r="AN51" s="764"/>
      <c r="AO51" s="764"/>
      <c r="AP51" s="764"/>
      <c r="AQ51" s="764"/>
      <c r="AR51" s="764"/>
      <c r="AS51" s="765"/>
      <c r="AT51" s="1134">
        <f>SUM(AT30:AT50)</f>
        <v>0</v>
      </c>
      <c r="AU51" s="764"/>
      <c r="AV51" s="764"/>
      <c r="AW51" s="764"/>
      <c r="AX51" s="765"/>
    </row>
    <row r="52" spans="7:50" ht="14.25" customHeight="1" x14ac:dyDescent="0.25">
      <c r="G52" s="223"/>
    </row>
    <row r="53" spans="7:50" ht="14.25" customHeight="1" x14ac:dyDescent="0.25">
      <c r="G53" s="223"/>
    </row>
    <row r="54" spans="7:50" ht="15" customHeight="1" x14ac:dyDescent="0.25">
      <c r="G54" s="223"/>
    </row>
    <row r="55" spans="7:50" ht="14.25" customHeight="1" x14ac:dyDescent="0.25">
      <c r="G55" s="223"/>
      <c r="H55" s="976" t="s">
        <v>1795</v>
      </c>
      <c r="I55" s="824"/>
      <c r="J55" s="824"/>
      <c r="K55" s="824"/>
      <c r="L55" s="824"/>
      <c r="M55" s="824"/>
      <c r="N55" s="824"/>
      <c r="O55" s="824"/>
      <c r="P55" s="824"/>
      <c r="Q55" s="824"/>
      <c r="R55" s="824"/>
      <c r="S55" s="824"/>
      <c r="T55" s="824"/>
      <c r="U55" s="824"/>
      <c r="V55" s="824"/>
      <c r="W55" s="824"/>
      <c r="X55" s="824"/>
      <c r="Y55" s="825"/>
      <c r="Z55" s="976" t="s">
        <v>1796</v>
      </c>
      <c r="AA55" s="824"/>
      <c r="AB55" s="824"/>
      <c r="AC55" s="824"/>
      <c r="AD55" s="824"/>
      <c r="AE55" s="824"/>
      <c r="AF55" s="824"/>
      <c r="AG55" s="824"/>
      <c r="AH55" s="824"/>
      <c r="AI55" s="824"/>
      <c r="AJ55" s="824"/>
      <c r="AK55" s="824"/>
      <c r="AL55" s="824"/>
      <c r="AM55" s="824"/>
      <c r="AN55" s="824"/>
      <c r="AO55" s="824"/>
      <c r="AP55" s="824"/>
      <c r="AQ55" s="825"/>
    </row>
    <row r="56" spans="7:50" ht="14.25" customHeight="1" x14ac:dyDescent="0.25">
      <c r="G56" s="223"/>
      <c r="H56" s="257" t="s">
        <v>796</v>
      </c>
      <c r="I56" s="258"/>
      <c r="J56" s="258"/>
      <c r="K56" s="258"/>
      <c r="L56" s="258"/>
      <c r="M56" s="258"/>
      <c r="N56" s="258"/>
      <c r="O56" s="258"/>
      <c r="P56" s="258"/>
      <c r="Q56" s="259"/>
      <c r="R56" s="257" t="s">
        <v>1511</v>
      </c>
      <c r="S56" s="258"/>
      <c r="T56" s="258"/>
      <c r="U56" s="259"/>
      <c r="V56" s="257" t="s">
        <v>1510</v>
      </c>
      <c r="W56" s="258"/>
      <c r="X56" s="258"/>
      <c r="Y56" s="259"/>
      <c r="Z56" s="257" t="s">
        <v>796</v>
      </c>
      <c r="AA56" s="258"/>
      <c r="AB56" s="258"/>
      <c r="AC56" s="258"/>
      <c r="AD56" s="258"/>
      <c r="AE56" s="258"/>
      <c r="AF56" s="258"/>
      <c r="AG56" s="258"/>
      <c r="AH56" s="258"/>
      <c r="AI56" s="259"/>
      <c r="AJ56" s="257" t="s">
        <v>1511</v>
      </c>
      <c r="AK56" s="258"/>
      <c r="AL56" s="258"/>
      <c r="AM56" s="259"/>
      <c r="AN56" s="257" t="s">
        <v>1510</v>
      </c>
      <c r="AO56" s="258"/>
      <c r="AP56" s="258"/>
      <c r="AQ56" s="259"/>
    </row>
    <row r="57" spans="7:50" ht="14.25" customHeight="1" x14ac:dyDescent="0.25">
      <c r="G57" s="223"/>
      <c r="H57" s="260"/>
      <c r="Q57" s="261"/>
      <c r="R57" s="260"/>
      <c r="U57" s="261"/>
      <c r="V57" s="260"/>
      <c r="Y57" s="261"/>
      <c r="Z57" s="260"/>
      <c r="AI57" s="261"/>
      <c r="AJ57" s="260"/>
      <c r="AM57" s="261"/>
      <c r="AN57" s="260"/>
      <c r="AQ57" s="261"/>
    </row>
    <row r="58" spans="7:50" ht="14.25" customHeight="1" x14ac:dyDescent="0.25">
      <c r="G58" s="223"/>
      <c r="H58" s="260"/>
      <c r="Q58" s="261"/>
      <c r="R58" s="260"/>
      <c r="U58" s="261"/>
      <c r="V58" s="260"/>
      <c r="Y58" s="261"/>
      <c r="Z58" s="260"/>
      <c r="AI58" s="261"/>
      <c r="AJ58" s="260"/>
      <c r="AM58" s="261"/>
      <c r="AN58" s="260"/>
      <c r="AQ58" s="261"/>
    </row>
    <row r="59" spans="7:50" ht="14.25" customHeight="1" x14ac:dyDescent="0.25">
      <c r="G59" s="223"/>
      <c r="H59" s="260"/>
      <c r="Q59" s="261"/>
      <c r="R59" s="260"/>
      <c r="U59" s="261"/>
      <c r="V59" s="260"/>
      <c r="Y59" s="261"/>
      <c r="Z59" s="260"/>
      <c r="AI59" s="261"/>
      <c r="AJ59" s="260"/>
      <c r="AM59" s="261"/>
      <c r="AN59" s="260"/>
      <c r="AQ59" s="261"/>
    </row>
    <row r="60" spans="7:50" ht="14.25" customHeight="1" x14ac:dyDescent="0.25">
      <c r="G60" s="223"/>
      <c r="H60" s="260"/>
      <c r="Q60" s="261"/>
      <c r="R60" s="260"/>
      <c r="U60" s="261"/>
      <c r="V60" s="260"/>
      <c r="Y60" s="261"/>
      <c r="Z60" s="260"/>
      <c r="AI60" s="261"/>
      <c r="AJ60" s="260"/>
      <c r="AM60" s="261"/>
      <c r="AN60" s="260"/>
      <c r="AQ60" s="261"/>
    </row>
    <row r="61" spans="7:50" ht="14.25" customHeight="1" x14ac:dyDescent="0.25">
      <c r="G61" s="223"/>
      <c r="H61" s="262"/>
      <c r="I61" s="263"/>
      <c r="J61" s="263"/>
      <c r="K61" s="263"/>
      <c r="L61" s="263"/>
      <c r="M61" s="263"/>
      <c r="N61" s="263"/>
      <c r="O61" s="263"/>
      <c r="P61" s="263"/>
      <c r="Q61" s="264"/>
      <c r="R61" s="262"/>
      <c r="S61" s="263"/>
      <c r="T61" s="263"/>
      <c r="U61" s="264"/>
      <c r="V61" s="262"/>
      <c r="W61" s="263"/>
      <c r="X61" s="263"/>
      <c r="Y61" s="264"/>
      <c r="Z61" s="262"/>
      <c r="AA61" s="263"/>
      <c r="AB61" s="263"/>
      <c r="AC61" s="263"/>
      <c r="AD61" s="263"/>
      <c r="AE61" s="263"/>
      <c r="AF61" s="263"/>
      <c r="AG61" s="263"/>
      <c r="AH61" s="263"/>
      <c r="AI61" s="264"/>
      <c r="AJ61" s="262"/>
      <c r="AK61" s="263"/>
      <c r="AL61" s="263"/>
      <c r="AM61" s="264"/>
      <c r="AN61" s="262"/>
      <c r="AO61" s="263"/>
      <c r="AP61" s="263"/>
      <c r="AQ61" s="264"/>
    </row>
    <row r="62" spans="7:50" ht="14.25" customHeight="1" x14ac:dyDescent="0.25">
      <c r="G62" s="223"/>
      <c r="AM62" s="265" t="s">
        <v>1797</v>
      </c>
      <c r="AN62" s="55" t="str">
        <f>'M-2-1'!U18</f>
        <v>M-2-1-1</v>
      </c>
    </row>
    <row r="63" spans="7:50" ht="14.25" customHeight="1" x14ac:dyDescent="0.25">
      <c r="G63" s="223"/>
    </row>
    <row r="64" spans="7:50" ht="14.25" customHeight="1" x14ac:dyDescent="0.25">
      <c r="G64" s="223"/>
      <c r="H64" s="223"/>
      <c r="I64" s="223"/>
      <c r="J64" s="223"/>
      <c r="K64" s="223"/>
      <c r="L64" s="223"/>
      <c r="M64" s="223"/>
      <c r="N64" s="223"/>
      <c r="O64" s="223"/>
      <c r="P64" s="223"/>
      <c r="Q64" s="223"/>
      <c r="R64" s="223"/>
      <c r="S64" s="223"/>
      <c r="T64" s="223"/>
      <c r="U64" s="223"/>
      <c r="V64" s="223"/>
      <c r="W64" s="223"/>
      <c r="X64" s="223"/>
    </row>
  </sheetData>
  <mergeCells count="213">
    <mergeCell ref="AT49:AX49"/>
    <mergeCell ref="AA40:AF40"/>
    <mergeCell ref="N44:T44"/>
    <mergeCell ref="AN45:AS45"/>
    <mergeCell ref="AA37:AF37"/>
    <mergeCell ref="AN29:AS29"/>
    <mergeCell ref="B16:E16"/>
    <mergeCell ref="AG35:AM35"/>
    <mergeCell ref="AG30:AM30"/>
    <mergeCell ref="AA34:AF34"/>
    <mergeCell ref="H24:I24"/>
    <mergeCell ref="N39:T39"/>
    <mergeCell ref="AT38:AX38"/>
    <mergeCell ref="B32:E32"/>
    <mergeCell ref="H49:I49"/>
    <mergeCell ref="H36:I36"/>
    <mergeCell ref="N48:T48"/>
    <mergeCell ref="H33:I33"/>
    <mergeCell ref="J47:M47"/>
    <mergeCell ref="AG32:AM32"/>
    <mergeCell ref="U39:Z39"/>
    <mergeCell ref="AG38:AM38"/>
    <mergeCell ref="U38:Z38"/>
    <mergeCell ref="AA35:AF35"/>
    <mergeCell ref="AT50:AX50"/>
    <mergeCell ref="AT28:AX29"/>
    <mergeCell ref="H35:I35"/>
    <mergeCell ref="H22:I23"/>
    <mergeCell ref="AA49:AF49"/>
    <mergeCell ref="N31:T31"/>
    <mergeCell ref="AN32:AS32"/>
    <mergeCell ref="AA36:AF36"/>
    <mergeCell ref="N40:T40"/>
    <mergeCell ref="AN41:AS41"/>
    <mergeCell ref="J43:M43"/>
    <mergeCell ref="AN47:AS47"/>
    <mergeCell ref="J33:M33"/>
    <mergeCell ref="H39:I39"/>
    <mergeCell ref="J42:M42"/>
    <mergeCell ref="AN43:AS43"/>
    <mergeCell ref="J23:P23"/>
    <mergeCell ref="AG42:AM42"/>
    <mergeCell ref="H34:I34"/>
    <mergeCell ref="AG43:AM43"/>
    <mergeCell ref="U42:Z42"/>
    <mergeCell ref="J44:M44"/>
    <mergeCell ref="N50:T50"/>
    <mergeCell ref="AG44:AM44"/>
    <mergeCell ref="B12:E12"/>
    <mergeCell ref="AG31:AM31"/>
    <mergeCell ref="H45:I45"/>
    <mergeCell ref="AA32:AF32"/>
    <mergeCell ref="H37:I37"/>
    <mergeCell ref="AL24:AS24"/>
    <mergeCell ref="J30:M30"/>
    <mergeCell ref="U31:Z31"/>
    <mergeCell ref="U40:Z40"/>
    <mergeCell ref="Q23:W23"/>
    <mergeCell ref="AN34:AS34"/>
    <mergeCell ref="B14:E14"/>
    <mergeCell ref="AA38:AF38"/>
    <mergeCell ref="N42:T42"/>
    <mergeCell ref="J45:M45"/>
    <mergeCell ref="AA43:AF43"/>
    <mergeCell ref="AN44:AS44"/>
    <mergeCell ref="H41:I41"/>
    <mergeCell ref="N30:T30"/>
    <mergeCell ref="AN31:AS31"/>
    <mergeCell ref="B30:E30"/>
    <mergeCell ref="AA33:AF33"/>
    <mergeCell ref="AE23:AK23"/>
    <mergeCell ref="B13:E13"/>
    <mergeCell ref="G7:AR7"/>
    <mergeCell ref="AG34:AM34"/>
    <mergeCell ref="N32:T32"/>
    <mergeCell ref="AA50:AF50"/>
    <mergeCell ref="N41:T41"/>
    <mergeCell ref="X23:AD23"/>
    <mergeCell ref="AA47:AF47"/>
    <mergeCell ref="J34:M34"/>
    <mergeCell ref="N43:T43"/>
    <mergeCell ref="J24:P24"/>
    <mergeCell ref="AL23:AS23"/>
    <mergeCell ref="J49:M49"/>
    <mergeCell ref="AA29:AF29"/>
    <mergeCell ref="N33:T33"/>
    <mergeCell ref="J36:M36"/>
    <mergeCell ref="J31:M31"/>
    <mergeCell ref="U32:Z32"/>
    <mergeCell ref="N49:T49"/>
    <mergeCell ref="H30:I30"/>
    <mergeCell ref="U37:Z37"/>
    <mergeCell ref="AN33:AS33"/>
    <mergeCell ref="H50:I50"/>
    <mergeCell ref="AG33:AM33"/>
    <mergeCell ref="J22:AX22"/>
    <mergeCell ref="G9:Z11"/>
    <mergeCell ref="Z55:AQ55"/>
    <mergeCell ref="U46:Z46"/>
    <mergeCell ref="H48:I48"/>
    <mergeCell ref="AA44:AF44"/>
    <mergeCell ref="AG48:AM48"/>
    <mergeCell ref="AN49:AS49"/>
    <mergeCell ref="AG45:AM45"/>
    <mergeCell ref="AN35:AS35"/>
    <mergeCell ref="U48:Z48"/>
    <mergeCell ref="H38:I38"/>
    <mergeCell ref="AG47:AM47"/>
    <mergeCell ref="AA41:AF41"/>
    <mergeCell ref="AN46:AS46"/>
    <mergeCell ref="J48:M48"/>
    <mergeCell ref="AN39:AS39"/>
    <mergeCell ref="AA45:AF45"/>
    <mergeCell ref="AN50:AS50"/>
    <mergeCell ref="J50:M50"/>
    <mergeCell ref="AG39:AM39"/>
    <mergeCell ref="H44:I44"/>
    <mergeCell ref="AN36:AS36"/>
    <mergeCell ref="AA31:AF31"/>
    <mergeCell ref="AG29:AM29"/>
    <mergeCell ref="H51:AS51"/>
    <mergeCell ref="U50:Z50"/>
    <mergeCell ref="H47:I47"/>
    <mergeCell ref="B6:E6"/>
    <mergeCell ref="U41:Z41"/>
    <mergeCell ref="N34:T34"/>
    <mergeCell ref="H43:I43"/>
    <mergeCell ref="B15:E15"/>
    <mergeCell ref="J46:M46"/>
    <mergeCell ref="J28:M29"/>
    <mergeCell ref="H31:I31"/>
    <mergeCell ref="U47:Z47"/>
    <mergeCell ref="H40:I40"/>
    <mergeCell ref="U43:Z43"/>
    <mergeCell ref="N36:T36"/>
    <mergeCell ref="N45:T45"/>
    <mergeCell ref="U33:Z33"/>
    <mergeCell ref="J38:M38"/>
    <mergeCell ref="J40:M40"/>
    <mergeCell ref="B17:E17"/>
    <mergeCell ref="H42:I42"/>
    <mergeCell ref="J35:M35"/>
    <mergeCell ref="B34:E34"/>
    <mergeCell ref="B28:E28"/>
    <mergeCell ref="AT40:AX40"/>
    <mergeCell ref="U45:Z45"/>
    <mergeCell ref="X24:AD24"/>
    <mergeCell ref="AA39:AF39"/>
    <mergeCell ref="AA48:AF48"/>
    <mergeCell ref="AA30:AF30"/>
    <mergeCell ref="AG37:AM37"/>
    <mergeCell ref="N28:Z28"/>
    <mergeCell ref="AT24:AX24"/>
    <mergeCell ref="AT34:AX34"/>
    <mergeCell ref="AT39:AX39"/>
    <mergeCell ref="AT36:AX36"/>
    <mergeCell ref="AT41:AX41"/>
    <mergeCell ref="AE24:AK24"/>
    <mergeCell ref="AT48:AX48"/>
    <mergeCell ref="AT37:AX37"/>
    <mergeCell ref="AT42:AX42"/>
    <mergeCell ref="AT32:AX32"/>
    <mergeCell ref="AT33:AX33"/>
    <mergeCell ref="U29:Z29"/>
    <mergeCell ref="AT35:AX35"/>
    <mergeCell ref="B4:E4"/>
    <mergeCell ref="H46:I46"/>
    <mergeCell ref="H28:I29"/>
    <mergeCell ref="N35:T35"/>
    <mergeCell ref="J39:M39"/>
    <mergeCell ref="AN42:AS42"/>
    <mergeCell ref="AA46:AF46"/>
    <mergeCell ref="J37:M37"/>
    <mergeCell ref="AT30:AX30"/>
    <mergeCell ref="AG46:AM46"/>
    <mergeCell ref="AA28:AS28"/>
    <mergeCell ref="AG40:AM40"/>
    <mergeCell ref="H32:I32"/>
    <mergeCell ref="AN37:AS37"/>
    <mergeCell ref="U35:Z35"/>
    <mergeCell ref="AT44:AX44"/>
    <mergeCell ref="U44:Z44"/>
    <mergeCell ref="N46:T46"/>
    <mergeCell ref="J32:M32"/>
    <mergeCell ref="AT31:AX31"/>
    <mergeCell ref="U34:Z34"/>
    <mergeCell ref="AN30:AS30"/>
    <mergeCell ref="B8:E8"/>
    <mergeCell ref="U30:Z30"/>
    <mergeCell ref="AT51:AX51"/>
    <mergeCell ref="U49:Z49"/>
    <mergeCell ref="H55:Y55"/>
    <mergeCell ref="U36:Z36"/>
    <mergeCell ref="N29:T29"/>
    <mergeCell ref="AT45:AX45"/>
    <mergeCell ref="B10:E10"/>
    <mergeCell ref="N38:T38"/>
    <mergeCell ref="J41:M41"/>
    <mergeCell ref="AT23:AX23"/>
    <mergeCell ref="N47:T47"/>
    <mergeCell ref="AN48:AS48"/>
    <mergeCell ref="AG41:AM41"/>
    <mergeCell ref="Q24:W24"/>
    <mergeCell ref="AT47:AX47"/>
    <mergeCell ref="AG50:AM50"/>
    <mergeCell ref="N37:T37"/>
    <mergeCell ref="AN38:AS38"/>
    <mergeCell ref="AA42:AF42"/>
    <mergeCell ref="AT43:AX43"/>
    <mergeCell ref="AT46:AX46"/>
    <mergeCell ref="AG49:AM49"/>
    <mergeCell ref="AN40:AS40"/>
    <mergeCell ref="AG36:AM36"/>
  </mergeCells>
  <hyperlinks>
    <hyperlink ref="B4" location="PANDUAN!A1" display="PANDUAN" xr:uid="{00000000-0004-0000-3E01-000000000000}"/>
    <hyperlink ref="B6" location="'EWS DIRECTORY'!A1" display="EWS DIRECTORY" xr:uid="{00000000-0004-0000-3E01-000001000000}"/>
    <hyperlink ref="B8" location="'DATA PEMICU'!A1" display="DATA PEMICU" xr:uid="{00000000-0004-0000-3E01-000002000000}"/>
    <hyperlink ref="B10" location="'DATA PENGUJI'!A1" display="DATA PENGUJI" xr:uid="{00000000-0004-0000-3E01-000003000000}"/>
    <hyperlink ref="B12" location="'MAIN LEVEL'!A1" display="MAIN LEVEL" xr:uid="{00000000-0004-0000-3E01-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3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1-000000000000}">
  <sheetPr codeName="Sheet483">
    <tabColor theme="4" tint="-0.249977111117893"/>
  </sheetPr>
  <dimension ref="A1:DB41"/>
  <sheetViews>
    <sheetView topLeftCell="B1"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62" width="3.6640625" customWidth="1"/>
  </cols>
  <sheetData>
    <row r="1" spans="2:62" ht="14.25" customHeight="1" x14ac:dyDescent="0.25">
      <c r="G1" s="110"/>
      <c r="H1" s="110"/>
      <c r="I1" s="110"/>
      <c r="J1" s="110"/>
      <c r="K1" s="110"/>
      <c r="L1" s="110"/>
      <c r="M1" s="110"/>
      <c r="N1" s="110"/>
      <c r="O1" s="110"/>
      <c r="P1" s="110"/>
      <c r="Q1" s="110"/>
      <c r="R1" s="110"/>
      <c r="S1" s="110"/>
      <c r="T1" s="110"/>
      <c r="U1" s="110"/>
      <c r="V1" s="110"/>
      <c r="W1" s="110"/>
      <c r="X1" s="110"/>
    </row>
    <row r="2" spans="2:62" ht="14.25" customHeight="1" x14ac:dyDescent="0.25">
      <c r="G2" s="55" t="s">
        <v>1674</v>
      </c>
      <c r="H2" s="55"/>
      <c r="I2" s="55"/>
      <c r="J2" s="55"/>
      <c r="K2" s="55"/>
      <c r="L2" s="55"/>
      <c r="M2" s="55"/>
      <c r="N2" s="55"/>
      <c r="AT2" s="443"/>
      <c r="AU2" s="443"/>
      <c r="AV2" s="443"/>
      <c r="AW2" s="443"/>
      <c r="AX2" s="443"/>
      <c r="AY2" s="254"/>
      <c r="AZ2" s="254"/>
      <c r="BA2" s="254"/>
      <c r="BB2" s="254"/>
      <c r="BC2" s="254"/>
      <c r="BD2" s="254"/>
      <c r="BE2" s="254"/>
      <c r="BF2" s="254"/>
      <c r="BG2" s="254"/>
      <c r="BH2" s="254"/>
      <c r="BI2" s="254"/>
      <c r="BJ2" s="254"/>
    </row>
    <row r="3" spans="2:62" ht="14.25" customHeight="1" x14ac:dyDescent="0.25">
      <c r="B3" s="111"/>
      <c r="C3" s="111"/>
      <c r="D3" s="111"/>
      <c r="E3" s="111"/>
      <c r="G3" s="55"/>
      <c r="H3" s="55"/>
      <c r="I3" s="55"/>
      <c r="J3" s="55"/>
      <c r="K3" s="55"/>
      <c r="L3" s="55"/>
      <c r="M3" s="55"/>
      <c r="N3" s="55"/>
      <c r="AT3" s="443"/>
      <c r="AU3" s="443"/>
      <c r="AV3" s="443"/>
      <c r="AW3" s="443"/>
      <c r="AX3" s="443"/>
      <c r="AY3" s="254"/>
      <c r="AZ3" s="254"/>
      <c r="BA3" s="254"/>
      <c r="BB3" s="254"/>
      <c r="BC3" s="254"/>
      <c r="BD3" s="254"/>
      <c r="BE3" s="254"/>
      <c r="BF3" s="254"/>
      <c r="BG3" s="254"/>
      <c r="BH3" s="254"/>
      <c r="BI3" s="254"/>
      <c r="BJ3" s="254"/>
    </row>
    <row r="4" spans="2:62" ht="14.25" customHeight="1" x14ac:dyDescent="0.25">
      <c r="B4" s="762" t="s">
        <v>79</v>
      </c>
      <c r="C4" s="761"/>
      <c r="D4" s="761"/>
      <c r="E4" s="761"/>
      <c r="G4" s="55"/>
      <c r="H4" s="55"/>
      <c r="I4" s="55"/>
      <c r="J4" s="55"/>
      <c r="K4" s="55"/>
      <c r="L4" s="55"/>
      <c r="M4" s="55"/>
      <c r="N4" s="55"/>
      <c r="AT4" s="443"/>
      <c r="AU4" s="443"/>
      <c r="AV4" s="443"/>
      <c r="AW4" s="443"/>
      <c r="AX4" s="443"/>
      <c r="AY4" s="254"/>
      <c r="AZ4" s="254"/>
      <c r="BA4" s="254"/>
      <c r="BB4" s="254"/>
      <c r="BC4" s="254"/>
      <c r="BD4" s="254"/>
      <c r="BE4" s="254"/>
      <c r="BF4" s="254"/>
      <c r="BG4" s="254"/>
      <c r="BH4" s="254"/>
      <c r="BI4" s="254"/>
      <c r="BJ4" s="254"/>
    </row>
    <row r="5" spans="2:62" ht="14.25" customHeight="1" x14ac:dyDescent="0.25">
      <c r="B5" s="111"/>
      <c r="C5" s="111"/>
      <c r="D5" s="111"/>
      <c r="E5" s="111"/>
      <c r="G5" s="55"/>
      <c r="H5" s="55"/>
      <c r="I5" s="55"/>
      <c r="J5" s="55"/>
      <c r="K5" s="55"/>
      <c r="L5" s="55"/>
      <c r="M5" s="55"/>
      <c r="N5" s="55"/>
      <c r="AT5" s="443"/>
      <c r="AU5" s="443"/>
      <c r="AV5" s="443"/>
      <c r="AW5" s="443"/>
      <c r="AX5" s="443"/>
      <c r="AY5" s="254"/>
      <c r="AZ5" s="254"/>
      <c r="BA5" s="254"/>
      <c r="BB5" s="254"/>
      <c r="BC5" s="254"/>
      <c r="BD5" s="254"/>
      <c r="BE5" s="254"/>
      <c r="BF5" s="254"/>
      <c r="BG5" s="254"/>
      <c r="BH5" s="254"/>
      <c r="BI5" s="254"/>
      <c r="BJ5" s="254"/>
    </row>
    <row r="6" spans="2:62" ht="14.25" customHeight="1" x14ac:dyDescent="0.25">
      <c r="B6" s="762" t="s">
        <v>87</v>
      </c>
      <c r="C6" s="761"/>
      <c r="D6" s="761"/>
      <c r="E6" s="761"/>
      <c r="G6" s="55"/>
      <c r="H6" s="55"/>
      <c r="I6" s="55"/>
      <c r="J6" s="55"/>
      <c r="K6" s="55"/>
      <c r="L6" s="55"/>
      <c r="M6" s="55"/>
      <c r="N6" s="55"/>
      <c r="AT6" s="443"/>
      <c r="AU6" s="443"/>
      <c r="AV6" s="443"/>
      <c r="AW6" s="443"/>
      <c r="AX6" s="443"/>
      <c r="AY6" s="254"/>
      <c r="AZ6" s="254"/>
      <c r="BA6" s="254"/>
      <c r="BB6" s="254"/>
      <c r="BC6" s="254"/>
      <c r="BD6" s="254"/>
      <c r="BE6" s="254"/>
      <c r="BF6" s="254"/>
      <c r="BG6" s="254"/>
      <c r="BH6" s="254"/>
      <c r="BI6" s="254"/>
      <c r="BJ6" s="254"/>
    </row>
    <row r="7" spans="2:62" ht="15" customHeight="1" x14ac:dyDescent="0.25">
      <c r="B7" s="111"/>
      <c r="C7" s="111"/>
      <c r="D7" s="111"/>
      <c r="E7" s="111"/>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443"/>
      <c r="AU7" s="443"/>
      <c r="AV7" s="443"/>
      <c r="AW7" s="443"/>
      <c r="AX7" s="443"/>
      <c r="AY7" s="254"/>
      <c r="AZ7" s="254"/>
      <c r="BA7" s="254"/>
      <c r="BB7" s="254"/>
      <c r="BC7" s="254"/>
      <c r="BD7" s="254"/>
      <c r="BE7" s="254"/>
      <c r="BF7" s="254"/>
      <c r="BG7" s="254"/>
      <c r="BH7" s="254"/>
      <c r="BI7" s="254"/>
      <c r="BJ7" s="254"/>
    </row>
    <row r="8" spans="2:62" ht="14.25" customHeight="1" x14ac:dyDescent="0.25">
      <c r="B8" s="762" t="s">
        <v>94</v>
      </c>
      <c r="C8" s="761"/>
      <c r="D8" s="761"/>
      <c r="E8" s="761"/>
      <c r="G8" s="55"/>
      <c r="H8" s="55"/>
      <c r="I8" s="55"/>
      <c r="J8" s="55"/>
      <c r="K8" s="55"/>
      <c r="L8" s="55"/>
      <c r="M8" s="55"/>
      <c r="N8" s="55"/>
      <c r="AT8" s="443"/>
      <c r="AU8" s="443"/>
      <c r="AV8" s="443"/>
      <c r="AW8" s="443"/>
      <c r="AX8" s="443"/>
      <c r="AY8" s="254"/>
      <c r="AZ8" s="254"/>
      <c r="BA8" s="254"/>
      <c r="BB8" s="254"/>
      <c r="BC8" s="254"/>
      <c r="BD8" s="254"/>
      <c r="BE8" s="254"/>
      <c r="BF8" s="254"/>
      <c r="BG8" s="254"/>
      <c r="BH8" s="254"/>
      <c r="BI8" s="254"/>
      <c r="BJ8" s="254"/>
    </row>
    <row r="9" spans="2:62" ht="14.25" customHeight="1" x14ac:dyDescent="0.25">
      <c r="B9" s="111"/>
      <c r="C9" s="111"/>
      <c r="D9" s="111"/>
      <c r="E9" s="111"/>
      <c r="G9" s="999" t="str">
        <f>"Rincian "&amp;'M-2-1'!H18&amp;" "&amp;'M-2-1'!M21</f>
        <v>Rincian PPh Pasal 25 Berdasarkan pemeriksaan langsung terhadap bukti pendukung</v>
      </c>
      <c r="H9" s="836"/>
      <c r="I9" s="836"/>
      <c r="J9" s="836"/>
      <c r="K9" s="836"/>
      <c r="L9" s="836"/>
      <c r="M9" s="836"/>
      <c r="N9" s="836"/>
      <c r="O9" s="836"/>
      <c r="P9" s="836"/>
      <c r="Q9" s="836"/>
      <c r="R9" s="836"/>
      <c r="S9" s="836"/>
      <c r="T9" s="836"/>
      <c r="U9" s="836"/>
      <c r="V9" s="1000"/>
      <c r="W9" s="251" t="s">
        <v>796</v>
      </c>
      <c r="X9" s="474"/>
      <c r="Y9" s="474"/>
      <c r="Z9" s="474"/>
      <c r="AA9" s="474"/>
      <c r="AB9" s="474"/>
      <c r="AC9" s="126" t="s">
        <v>1678</v>
      </c>
      <c r="AD9" s="239" t="e">
        <f>NAMA_WP</f>
        <v>#N/A</v>
      </c>
      <c r="AE9" s="474"/>
      <c r="AF9" s="474"/>
      <c r="AG9" s="474"/>
      <c r="AH9" s="474"/>
      <c r="AI9" s="474"/>
      <c r="AJ9" s="88"/>
      <c r="AK9" s="443"/>
      <c r="AL9" s="443"/>
      <c r="AM9" s="443"/>
      <c r="AN9" s="443"/>
      <c r="AO9" s="254"/>
      <c r="AP9" s="254"/>
      <c r="AQ9" s="254"/>
      <c r="AR9" s="254"/>
      <c r="AS9" s="254"/>
      <c r="AT9" s="254"/>
      <c r="AU9" s="254"/>
      <c r="AV9" s="254"/>
      <c r="AW9" s="254"/>
      <c r="AX9" s="254"/>
      <c r="AY9" s="254"/>
      <c r="AZ9" s="254"/>
    </row>
    <row r="10" spans="2:62" ht="14.25" customHeight="1" x14ac:dyDescent="0.25">
      <c r="B10" s="762" t="s">
        <v>101</v>
      </c>
      <c r="C10" s="761"/>
      <c r="D10" s="761"/>
      <c r="E10" s="761"/>
      <c r="G10" s="1001"/>
      <c r="H10" s="940"/>
      <c r="I10" s="940"/>
      <c r="J10" s="940"/>
      <c r="K10" s="940"/>
      <c r="L10" s="940"/>
      <c r="M10" s="940"/>
      <c r="N10" s="940"/>
      <c r="O10" s="940"/>
      <c r="P10" s="940"/>
      <c r="Q10" s="940"/>
      <c r="R10" s="940"/>
      <c r="S10" s="940"/>
      <c r="T10" s="940"/>
      <c r="U10" s="940"/>
      <c r="V10" s="1002"/>
      <c r="W10" s="252" t="s">
        <v>1401</v>
      </c>
      <c r="X10" s="55"/>
      <c r="Y10" s="55"/>
      <c r="Z10" s="55"/>
      <c r="AA10" s="55"/>
      <c r="AB10" s="55"/>
      <c r="AC10" s="127" t="s">
        <v>1678</v>
      </c>
      <c r="AD10" s="125" t="e">
        <f>NPWP</f>
        <v>#N/A</v>
      </c>
      <c r="AE10" s="55"/>
      <c r="AF10" s="55"/>
      <c r="AG10" s="55"/>
      <c r="AH10" s="55"/>
      <c r="AI10" s="55"/>
      <c r="AJ10" s="129"/>
      <c r="AK10" s="443"/>
      <c r="AL10" s="443"/>
      <c r="AM10" s="443"/>
      <c r="AN10" s="443"/>
      <c r="AO10" s="254"/>
      <c r="AP10" s="254"/>
      <c r="AQ10" s="254"/>
      <c r="AR10" s="254"/>
      <c r="AS10" s="254"/>
      <c r="AT10" s="254"/>
      <c r="AU10" s="254"/>
      <c r="AV10" s="254"/>
      <c r="AW10" s="254"/>
      <c r="AX10" s="254"/>
      <c r="AY10" s="254"/>
      <c r="AZ10" s="254"/>
    </row>
    <row r="11" spans="2:62" ht="14.25" customHeight="1" x14ac:dyDescent="0.25">
      <c r="G11" s="1003"/>
      <c r="H11" s="1004"/>
      <c r="I11" s="1004"/>
      <c r="J11" s="1004"/>
      <c r="K11" s="1004"/>
      <c r="L11" s="1004"/>
      <c r="M11" s="1004"/>
      <c r="N11" s="1004"/>
      <c r="O11" s="1004"/>
      <c r="P11" s="1004"/>
      <c r="Q11" s="1004"/>
      <c r="R11" s="1004"/>
      <c r="S11" s="1004"/>
      <c r="T11" s="1004"/>
      <c r="U11" s="1004"/>
      <c r="V11" s="1005"/>
      <c r="W11" s="253" t="s">
        <v>1679</v>
      </c>
      <c r="X11" s="475"/>
      <c r="Y11" s="475"/>
      <c r="Z11" s="475"/>
      <c r="AA11" s="475"/>
      <c r="AB11" s="475"/>
      <c r="AC11" s="128" t="s">
        <v>1678</v>
      </c>
      <c r="AD11" s="243" t="e">
        <f>ID_MS_TH_PJK</f>
        <v>#N/A</v>
      </c>
      <c r="AE11" s="475"/>
      <c r="AF11" s="475"/>
      <c r="AG11" s="475"/>
      <c r="AH11" s="475"/>
      <c r="AI11" s="475"/>
      <c r="AJ11" s="130"/>
      <c r="AK11" s="443"/>
      <c r="AL11" s="443"/>
      <c r="AM11" s="443"/>
      <c r="AN11" s="443"/>
      <c r="AO11" s="254"/>
      <c r="AP11" s="254"/>
      <c r="AQ11" s="254"/>
      <c r="AR11" s="254"/>
      <c r="AS11" s="254"/>
      <c r="AT11" s="254"/>
      <c r="AU11" s="254"/>
      <c r="AV11" s="254"/>
      <c r="AW11" s="254"/>
      <c r="AX11" s="254"/>
      <c r="AY11" s="254"/>
      <c r="AZ11" s="254"/>
    </row>
    <row r="12" spans="2:62" ht="14.25" customHeight="1" x14ac:dyDescent="0.25">
      <c r="B12" s="762" t="s">
        <v>106</v>
      </c>
      <c r="C12" s="761"/>
      <c r="D12" s="761"/>
      <c r="E12" s="761"/>
      <c r="G12" s="254"/>
      <c r="H12" s="254"/>
      <c r="I12" s="254"/>
      <c r="J12" s="254"/>
      <c r="K12" s="254"/>
      <c r="L12" s="254"/>
      <c r="M12" s="254"/>
      <c r="N12" s="254"/>
      <c r="AT12" s="443"/>
      <c r="AU12" s="443"/>
      <c r="AV12" s="443"/>
      <c r="AW12" s="443"/>
      <c r="AX12" s="443"/>
      <c r="AY12" s="254"/>
      <c r="AZ12" s="254"/>
      <c r="BA12" s="254"/>
      <c r="BB12" s="254"/>
      <c r="BC12" s="254"/>
      <c r="BD12" s="254"/>
      <c r="BE12" s="254"/>
      <c r="BF12" s="254"/>
      <c r="BG12" s="254"/>
      <c r="BH12" s="254"/>
      <c r="BI12" s="254"/>
      <c r="BJ12" s="254"/>
    </row>
    <row r="13" spans="2:62" ht="14.25" customHeight="1" x14ac:dyDescent="0.25">
      <c r="B13" s="962" t="str">
        <f>HYPERLINK("#'"&amp;'EWS DIRECTORY'!$J$316&amp;"'!A1",'EWS DIRECTORY'!$J$316)</f>
        <v>M-2</v>
      </c>
      <c r="C13" s="761"/>
      <c r="D13" s="761"/>
      <c r="E13" s="761"/>
      <c r="G13" s="56" t="s">
        <v>1680</v>
      </c>
      <c r="H13" s="109"/>
      <c r="I13" s="109"/>
      <c r="J13" s="109"/>
      <c r="K13" s="109"/>
      <c r="L13" s="109"/>
      <c r="M13" s="109"/>
      <c r="N13" s="109"/>
      <c r="O13" s="109"/>
      <c r="P13" s="109"/>
      <c r="Q13" s="109"/>
      <c r="R13" s="109"/>
      <c r="S13" s="109"/>
      <c r="T13" s="109"/>
      <c r="U13" s="109"/>
      <c r="V13" s="109"/>
      <c r="W13" s="109"/>
      <c r="X13" s="109"/>
      <c r="Y13" s="109"/>
      <c r="Z13" s="109"/>
      <c r="AA13" s="109"/>
      <c r="AB13" s="109"/>
      <c r="AC13" s="109"/>
      <c r="AD13" s="109"/>
      <c r="AE13" s="109"/>
      <c r="AF13" s="109"/>
      <c r="AG13" s="109"/>
      <c r="AH13" s="109"/>
      <c r="AI13" s="109"/>
      <c r="AJ13" s="109"/>
      <c r="AK13" s="109"/>
      <c r="AL13" s="109"/>
      <c r="AM13" s="109"/>
      <c r="AN13" s="109"/>
      <c r="AT13" s="443"/>
      <c r="AU13" s="443"/>
      <c r="AV13" s="443"/>
      <c r="AW13" s="443"/>
      <c r="AX13" s="443"/>
      <c r="AY13" s="254"/>
      <c r="AZ13" s="254"/>
      <c r="BA13" s="254"/>
      <c r="BB13" s="254"/>
      <c r="BC13" s="254"/>
      <c r="BD13" s="254"/>
      <c r="BE13" s="254"/>
      <c r="BF13" s="254"/>
      <c r="BG13" s="254"/>
      <c r="BH13" s="254"/>
      <c r="BI13" s="254"/>
      <c r="BJ13" s="254"/>
    </row>
    <row r="14" spans="2:62" ht="14.25" customHeight="1" x14ac:dyDescent="0.25">
      <c r="B14" s="931" t="str">
        <f>HYPERLINK("#'"&amp;'EWS DIRECTORY'!$J$317&amp;"'!A1",'EWS DIRECTORY'!$J$317)</f>
        <v>M-2-1</v>
      </c>
      <c r="C14" s="761"/>
      <c r="D14" s="761"/>
      <c r="E14" s="761"/>
      <c r="G14" s="56" t="s">
        <v>1681</v>
      </c>
      <c r="H14" s="109"/>
      <c r="I14" s="109"/>
      <c r="J14" s="109"/>
      <c r="K14" s="109"/>
      <c r="L14" s="109"/>
      <c r="M14" s="109"/>
      <c r="N14" s="109"/>
      <c r="O14" s="109"/>
      <c r="P14" s="109"/>
      <c r="Q14" s="109"/>
      <c r="R14" s="109"/>
      <c r="S14" s="109"/>
      <c r="T14" s="109"/>
      <c r="U14" s="109"/>
      <c r="V14" s="109"/>
      <c r="W14" s="109"/>
      <c r="X14" s="109"/>
      <c r="Y14" s="109"/>
      <c r="Z14" s="109"/>
      <c r="AA14" s="109"/>
      <c r="AB14" s="109"/>
      <c r="AC14" s="109"/>
      <c r="AD14" s="109"/>
      <c r="AE14" s="109"/>
      <c r="AF14" s="109"/>
      <c r="AG14" s="109"/>
      <c r="AH14" s="109"/>
      <c r="AI14" s="109"/>
      <c r="AJ14" s="109"/>
      <c r="AK14" s="109"/>
      <c r="AL14" s="109"/>
      <c r="AM14" s="109"/>
      <c r="AN14" s="109"/>
      <c r="AT14" s="443"/>
      <c r="AU14" s="443"/>
      <c r="AV14" s="443"/>
      <c r="AW14" s="443"/>
      <c r="AX14" s="443"/>
      <c r="AY14" s="254"/>
      <c r="AZ14" s="254"/>
      <c r="BA14" s="254"/>
      <c r="BB14" s="254"/>
      <c r="BC14" s="254"/>
      <c r="BD14" s="254"/>
      <c r="BE14" s="254"/>
      <c r="BF14" s="254"/>
      <c r="BG14" s="254"/>
      <c r="BH14" s="254"/>
      <c r="BI14" s="254"/>
      <c r="BJ14" s="254"/>
    </row>
    <row r="15" spans="2:62" ht="14.25" customHeight="1" x14ac:dyDescent="0.25">
      <c r="B15" s="929" t="str">
        <f>HYPERLINK("#'"&amp;'EWS DIRECTORY'!$J$318&amp;"'!A1",'EWS DIRECTORY'!$J$318)</f>
        <v>M-2-1-1</v>
      </c>
      <c r="C15" s="761"/>
      <c r="D15" s="761"/>
      <c r="E15" s="761"/>
      <c r="G15" s="56" t="s">
        <v>1806</v>
      </c>
      <c r="H15" s="109"/>
      <c r="I15" s="109"/>
      <c r="J15" s="109"/>
      <c r="K15" s="109"/>
      <c r="L15" s="109"/>
      <c r="M15" s="109"/>
      <c r="N15" s="109"/>
      <c r="O15" s="109"/>
      <c r="P15" s="109"/>
      <c r="Q15" s="109"/>
      <c r="R15" s="109"/>
      <c r="S15" s="109"/>
      <c r="T15" s="109"/>
      <c r="U15" s="109"/>
      <c r="V15" s="109"/>
      <c r="W15" s="109"/>
      <c r="X15" s="109"/>
      <c r="Y15" s="109"/>
      <c r="Z15" s="109"/>
      <c r="AA15" s="109"/>
      <c r="AB15" s="109"/>
      <c r="AC15" s="109"/>
      <c r="AD15" s="109"/>
      <c r="AE15" s="109"/>
      <c r="AF15" s="109"/>
      <c r="AG15" s="109"/>
      <c r="AH15" s="109"/>
      <c r="AI15" s="109"/>
      <c r="AJ15" s="109"/>
      <c r="AK15" s="109"/>
      <c r="AL15" s="109"/>
      <c r="AM15" s="109"/>
      <c r="AN15" s="109"/>
      <c r="AT15" s="443"/>
      <c r="AU15" s="443"/>
      <c r="AV15" s="443"/>
      <c r="AW15" s="443"/>
      <c r="AX15" s="443"/>
      <c r="AY15" s="254"/>
      <c r="AZ15" s="254"/>
      <c r="BA15" s="254"/>
      <c r="BB15" s="254"/>
      <c r="BC15" s="254"/>
      <c r="BD15" s="254"/>
      <c r="BE15" s="254"/>
      <c r="BF15" s="254"/>
      <c r="BG15" s="254"/>
      <c r="BH15" s="254"/>
      <c r="BI15" s="254"/>
      <c r="BJ15" s="254"/>
    </row>
    <row r="16" spans="2:62" ht="14.25" customHeight="1" x14ac:dyDescent="0.25">
      <c r="B16" s="927" t="str">
        <f>HYPERLINK("#'"&amp;'EWS DIRECTORY'!$J$319&amp;"'!A1",'EWS DIRECTORY'!$J$319)</f>
        <v>M-2-1-2</v>
      </c>
      <c r="C16" s="761"/>
      <c r="D16" s="761"/>
      <c r="E16" s="761"/>
      <c r="G16" s="56" t="s">
        <v>1744</v>
      </c>
      <c r="H16" s="109"/>
      <c r="I16" s="109"/>
      <c r="J16" s="109"/>
      <c r="K16" s="109"/>
      <c r="L16" s="109"/>
      <c r="M16" s="109"/>
      <c r="N16" s="109"/>
      <c r="O16" s="109"/>
      <c r="P16" s="109"/>
      <c r="Q16" s="109"/>
      <c r="R16" s="109"/>
      <c r="S16" s="109"/>
      <c r="T16" s="109"/>
      <c r="U16" s="109"/>
      <c r="V16" s="109"/>
      <c r="W16" s="109"/>
      <c r="X16" s="109"/>
      <c r="Y16" s="109"/>
      <c r="Z16" s="109"/>
      <c r="AA16" s="109"/>
      <c r="AB16" s="109"/>
      <c r="AC16" s="109"/>
      <c r="AD16" s="109"/>
      <c r="AE16" s="109"/>
      <c r="AF16" s="109"/>
      <c r="AG16" s="109"/>
      <c r="AH16" s="109"/>
      <c r="AI16" s="109"/>
      <c r="AJ16" s="109"/>
      <c r="AK16" s="109"/>
      <c r="AL16" s="109"/>
      <c r="AM16" s="109"/>
      <c r="AN16" s="109"/>
      <c r="AT16" s="443"/>
      <c r="AU16" s="443"/>
      <c r="AV16" s="443"/>
      <c r="AW16" s="443"/>
      <c r="AX16" s="443"/>
      <c r="AY16" s="254"/>
      <c r="AZ16" s="254"/>
      <c r="BA16" s="254"/>
      <c r="BB16" s="254"/>
      <c r="BC16" s="254"/>
      <c r="BD16" s="254"/>
      <c r="BE16" s="254"/>
      <c r="BF16" s="254"/>
      <c r="BG16" s="254"/>
      <c r="BH16" s="254"/>
      <c r="BI16" s="254"/>
      <c r="BJ16" s="254"/>
    </row>
    <row r="17" spans="2:106" ht="14.25" customHeight="1" x14ac:dyDescent="0.25">
      <c r="B17" s="1263" t="str">
        <f>HYPERLINK("#'"&amp;'EWS DIRECTORY'!$J$320&amp;"'!A1",'EWS DIRECTORY'!$J$320)</f>
        <v>M-2-1-3</v>
      </c>
      <c r="C17" s="800"/>
      <c r="D17" s="800"/>
      <c r="E17" s="800"/>
      <c r="G17" s="56"/>
      <c r="H17" s="109"/>
      <c r="I17" s="109"/>
      <c r="J17" s="109"/>
      <c r="K17" s="109"/>
      <c r="L17" s="109"/>
      <c r="M17" s="109"/>
      <c r="N17" s="109"/>
      <c r="O17" s="109"/>
      <c r="P17" s="109"/>
      <c r="Q17" s="109"/>
      <c r="R17" s="109"/>
      <c r="S17" s="109"/>
      <c r="T17" s="109"/>
      <c r="U17" s="109"/>
      <c r="V17" s="109"/>
      <c r="W17" s="109"/>
      <c r="X17" s="109"/>
      <c r="Y17" s="109"/>
      <c r="Z17" s="109"/>
      <c r="AA17" s="109"/>
      <c r="AB17" s="109"/>
      <c r="AC17" s="109"/>
      <c r="AD17" s="109"/>
      <c r="AE17" s="109"/>
      <c r="AF17" s="109"/>
      <c r="AG17" s="109"/>
      <c r="AH17" s="109"/>
      <c r="AI17" s="109"/>
      <c r="AJ17" s="109"/>
      <c r="AK17" s="109"/>
      <c r="AL17" s="109"/>
      <c r="AM17" s="109"/>
      <c r="AN17" s="109"/>
      <c r="AT17" s="443"/>
      <c r="AU17" s="443"/>
      <c r="AV17" s="443"/>
      <c r="AW17" s="443"/>
      <c r="AX17" s="443"/>
      <c r="AY17" s="254"/>
      <c r="AZ17" s="254"/>
      <c r="BA17" s="254"/>
      <c r="BB17" s="254"/>
      <c r="BC17" s="254"/>
      <c r="BD17" s="254"/>
      <c r="BE17" s="254"/>
      <c r="BF17" s="254"/>
      <c r="BG17" s="254"/>
      <c r="BH17" s="254"/>
      <c r="BI17" s="254"/>
      <c r="BJ17" s="254"/>
    </row>
    <row r="18" spans="2:106" ht="14.25" customHeight="1" x14ac:dyDescent="0.25">
      <c r="G18" s="56" t="s">
        <v>1798</v>
      </c>
      <c r="H18" s="109"/>
      <c r="I18" s="109"/>
      <c r="J18" s="109"/>
      <c r="K18" s="109"/>
      <c r="L18" s="109"/>
      <c r="M18" s="109"/>
      <c r="N18" s="109"/>
      <c r="O18" s="109"/>
      <c r="P18" s="109"/>
      <c r="Q18" s="109"/>
      <c r="R18" s="109"/>
      <c r="S18" s="109"/>
      <c r="T18" s="109"/>
      <c r="U18" s="109"/>
      <c r="V18" s="109"/>
      <c r="W18" s="109"/>
      <c r="X18" s="109"/>
      <c r="Y18" s="109"/>
      <c r="Z18" s="109"/>
      <c r="AA18" s="109"/>
      <c r="AB18" s="109"/>
      <c r="AC18" s="109"/>
      <c r="AD18" s="109"/>
      <c r="AE18" s="109"/>
      <c r="AF18" s="109"/>
      <c r="AG18" s="109"/>
      <c r="AH18" s="109"/>
      <c r="AI18" s="109"/>
      <c r="AJ18" s="109"/>
      <c r="AK18" s="109"/>
      <c r="AL18" s="109"/>
      <c r="AM18" s="109"/>
      <c r="AN18" s="109"/>
      <c r="AT18" s="443"/>
      <c r="AU18" s="443"/>
      <c r="AV18" s="443"/>
      <c r="AW18" s="443"/>
      <c r="AX18" s="443"/>
      <c r="AY18" s="271"/>
      <c r="AZ18" s="271"/>
      <c r="BA18" s="271"/>
      <c r="BB18" s="271"/>
      <c r="BC18" s="271"/>
      <c r="BD18" s="271"/>
      <c r="BE18" s="271"/>
      <c r="BF18" s="271"/>
      <c r="BG18" s="271"/>
      <c r="BH18" s="271"/>
      <c r="BI18" s="271"/>
      <c r="BJ18" s="271"/>
    </row>
    <row r="19" spans="2:106" ht="14.25" customHeight="1" x14ac:dyDescent="0.25">
      <c r="G19" s="109"/>
      <c r="H19" s="109"/>
      <c r="I19" s="109"/>
      <c r="J19" s="109"/>
      <c r="K19" s="109"/>
      <c r="L19" s="109"/>
      <c r="M19" s="109"/>
      <c r="N19" s="109"/>
      <c r="O19" s="109"/>
      <c r="P19" s="109"/>
      <c r="Q19" s="109"/>
      <c r="R19" s="109"/>
      <c r="S19" s="109"/>
      <c r="T19" s="109"/>
      <c r="U19" s="109"/>
      <c r="V19" s="109"/>
      <c r="W19" s="109"/>
      <c r="X19" s="109"/>
      <c r="Y19" s="109"/>
      <c r="Z19" s="109"/>
      <c r="AA19" s="109"/>
      <c r="AB19" s="109"/>
      <c r="AC19" s="109"/>
      <c r="AD19" s="109"/>
      <c r="AE19" s="109"/>
      <c r="AF19" s="109"/>
      <c r="AG19" s="109"/>
      <c r="AH19" s="109"/>
      <c r="AI19" s="109"/>
      <c r="AJ19" s="109"/>
      <c r="AK19" s="109"/>
      <c r="AL19" s="109"/>
      <c r="AM19" s="109"/>
      <c r="AN19" s="109"/>
      <c r="AT19" s="443"/>
      <c r="AU19" s="443"/>
      <c r="AV19" s="443"/>
      <c r="AW19" s="443"/>
      <c r="AX19" s="443"/>
      <c r="AY19" s="254"/>
      <c r="AZ19" s="254"/>
      <c r="BA19" s="254"/>
      <c r="BB19" s="254"/>
      <c r="BC19" s="254"/>
      <c r="BD19" s="254"/>
      <c r="BE19" s="254"/>
      <c r="BF19" s="254"/>
      <c r="BG19" s="254"/>
      <c r="BH19" s="254"/>
      <c r="BI19" s="254"/>
      <c r="BJ19" s="254"/>
    </row>
    <row r="20" spans="2:106" ht="14.25" customHeight="1" x14ac:dyDescent="0.25">
      <c r="G20" s="1274" t="s">
        <v>2010</v>
      </c>
      <c r="H20" s="825"/>
      <c r="I20" s="1275" t="s">
        <v>2021</v>
      </c>
      <c r="J20" s="824"/>
      <c r="K20" s="824"/>
      <c r="L20" s="825"/>
      <c r="M20" s="1275" t="s">
        <v>2022</v>
      </c>
      <c r="N20" s="824"/>
      <c r="O20" s="824"/>
      <c r="P20" s="824"/>
      <c r="Q20" s="824"/>
      <c r="R20" s="824"/>
      <c r="S20" s="825"/>
      <c r="T20" s="1196" t="s">
        <v>2023</v>
      </c>
      <c r="U20" s="824"/>
      <c r="V20" s="824"/>
      <c r="W20" s="825"/>
      <c r="X20" s="1273" t="s">
        <v>2024</v>
      </c>
      <c r="Y20" s="824"/>
      <c r="Z20" s="824"/>
      <c r="AA20" s="825"/>
      <c r="AB20" s="1273" t="s">
        <v>2025</v>
      </c>
      <c r="AC20" s="824"/>
      <c r="AD20" s="824"/>
      <c r="AE20" s="825"/>
      <c r="AF20" s="910" t="s">
        <v>1481</v>
      </c>
      <c r="AG20" s="824"/>
      <c r="AH20" s="824"/>
      <c r="AI20" s="824"/>
      <c r="AJ20" s="825"/>
      <c r="AK20" s="173"/>
      <c r="AL20" s="173"/>
      <c r="AM20" s="173"/>
      <c r="AN20" s="173"/>
      <c r="AO20" s="173"/>
      <c r="AP20" s="173"/>
      <c r="AQ20" s="173"/>
      <c r="AR20" s="173"/>
      <c r="AS20" s="173"/>
      <c r="AT20" s="173"/>
      <c r="AU20" s="173"/>
      <c r="AV20" s="173"/>
      <c r="AW20" s="173"/>
      <c r="AX20" s="173"/>
      <c r="AY20" s="173"/>
      <c r="AZ20" s="173"/>
      <c r="BA20" s="173"/>
      <c r="BB20" s="173"/>
      <c r="BC20" s="173"/>
      <c r="BD20" s="173"/>
      <c r="BE20" s="173"/>
      <c r="BF20" s="173"/>
      <c r="BG20" s="173"/>
      <c r="BH20" s="173"/>
      <c r="BI20" s="173"/>
      <c r="BJ20" s="173"/>
      <c r="BK20" s="173"/>
      <c r="BL20" s="173"/>
      <c r="CL20" s="443"/>
      <c r="CM20" s="443"/>
      <c r="CN20" s="443"/>
      <c r="CO20" s="443"/>
      <c r="CP20" s="443"/>
      <c r="CQ20" s="254"/>
      <c r="CR20" s="254"/>
      <c r="CS20" s="254"/>
      <c r="CT20" s="254"/>
      <c r="CU20" s="254"/>
      <c r="CV20" s="254"/>
      <c r="CW20" s="254"/>
      <c r="CX20" s="254"/>
      <c r="CY20" s="254"/>
      <c r="CZ20" s="254"/>
      <c r="DA20" s="254"/>
      <c r="DB20" s="254"/>
    </row>
    <row r="21" spans="2:106" ht="14.25" customHeight="1" x14ac:dyDescent="0.25">
      <c r="G21" s="1259"/>
      <c r="H21" s="825"/>
      <c r="I21" s="1258"/>
      <c r="J21" s="824"/>
      <c r="K21" s="824"/>
      <c r="L21" s="825"/>
      <c r="M21" s="1259"/>
      <c r="N21" s="824"/>
      <c r="O21" s="824"/>
      <c r="P21" s="824"/>
      <c r="Q21" s="824"/>
      <c r="R21" s="824"/>
      <c r="S21" s="825"/>
      <c r="T21" s="1259"/>
      <c r="U21" s="824"/>
      <c r="V21" s="824"/>
      <c r="W21" s="825"/>
      <c r="X21" s="1259"/>
      <c r="Y21" s="824"/>
      <c r="Z21" s="824"/>
      <c r="AA21" s="825"/>
      <c r="AB21" s="1259"/>
      <c r="AC21" s="824"/>
      <c r="AD21" s="824"/>
      <c r="AE21" s="825"/>
      <c r="AF21" s="1269"/>
      <c r="AG21" s="824"/>
      <c r="AH21" s="824"/>
      <c r="AI21" s="824"/>
      <c r="AJ21" s="825"/>
      <c r="AK21" s="275"/>
      <c r="AL21" s="275"/>
      <c r="AM21" s="275"/>
      <c r="AN21" s="174"/>
      <c r="AO21" s="174"/>
      <c r="AP21" s="174"/>
      <c r="AQ21" s="174"/>
      <c r="AR21" s="174"/>
      <c r="AS21" s="174"/>
      <c r="AT21" s="174"/>
      <c r="AU21" s="174"/>
      <c r="AV21" s="174"/>
      <c r="AW21" s="174"/>
      <c r="AX21" s="174"/>
      <c r="AY21" s="174"/>
      <c r="AZ21" s="174"/>
      <c r="BB21" s="276"/>
      <c r="BC21" s="276"/>
      <c r="CC21" s="443"/>
      <c r="CD21" s="443"/>
      <c r="CE21" s="443"/>
      <c r="CF21" s="443"/>
      <c r="CG21" s="443"/>
      <c r="CH21" s="254"/>
      <c r="CI21" s="254"/>
      <c r="CJ21" s="254"/>
      <c r="CK21" s="254"/>
      <c r="CL21" s="254"/>
      <c r="CM21" s="254"/>
      <c r="CN21" s="254"/>
      <c r="CO21" s="254"/>
      <c r="CP21" s="254"/>
      <c r="CQ21" s="254"/>
      <c r="CR21" s="254"/>
      <c r="CS21" s="254"/>
    </row>
    <row r="22" spans="2:106" ht="14.25" customHeight="1" x14ac:dyDescent="0.25">
      <c r="G22" s="1259"/>
      <c r="H22" s="825"/>
      <c r="I22" s="1258"/>
      <c r="J22" s="824"/>
      <c r="K22" s="824"/>
      <c r="L22" s="825"/>
      <c r="M22" s="1259"/>
      <c r="N22" s="824"/>
      <c r="O22" s="824"/>
      <c r="P22" s="824"/>
      <c r="Q22" s="824"/>
      <c r="R22" s="824"/>
      <c r="S22" s="825"/>
      <c r="T22" s="1259"/>
      <c r="U22" s="824"/>
      <c r="V22" s="824"/>
      <c r="W22" s="825"/>
      <c r="X22" s="1259"/>
      <c r="Y22" s="824"/>
      <c r="Z22" s="824"/>
      <c r="AA22" s="825"/>
      <c r="AB22" s="1259"/>
      <c r="AC22" s="824"/>
      <c r="AD22" s="824"/>
      <c r="AE22" s="825"/>
      <c r="AF22" s="1269"/>
      <c r="AG22" s="824"/>
      <c r="AH22" s="824"/>
      <c r="AI22" s="824"/>
      <c r="AJ22" s="825"/>
      <c r="AK22" s="275"/>
      <c r="AL22" s="275"/>
      <c r="AM22" s="275"/>
      <c r="AN22" s="174"/>
      <c r="AO22" s="174"/>
      <c r="AP22" s="174"/>
      <c r="AQ22" s="174"/>
      <c r="AR22" s="174"/>
      <c r="AS22" s="174"/>
      <c r="AT22" s="174"/>
      <c r="AU22" s="174"/>
      <c r="AV22" s="174"/>
      <c r="AW22" s="174"/>
      <c r="AX22" s="174"/>
      <c r="AY22" s="174"/>
      <c r="AZ22" s="174"/>
      <c r="BB22" s="276"/>
      <c r="BC22" s="276"/>
      <c r="CC22" s="443"/>
      <c r="CD22" s="443"/>
      <c r="CE22" s="443"/>
      <c r="CF22" s="443"/>
      <c r="CG22" s="443"/>
      <c r="CH22" s="254"/>
      <c r="CI22" s="254"/>
      <c r="CJ22" s="254"/>
      <c r="CK22" s="254"/>
      <c r="CL22" s="254"/>
      <c r="CM22" s="254"/>
      <c r="CN22" s="254"/>
      <c r="CO22" s="254"/>
      <c r="CP22" s="254"/>
      <c r="CQ22" s="254"/>
      <c r="CR22" s="254"/>
      <c r="CS22" s="254"/>
    </row>
    <row r="23" spans="2:106" ht="14.25" customHeight="1" x14ac:dyDescent="0.25">
      <c r="G23" s="1259"/>
      <c r="H23" s="825"/>
      <c r="I23" s="1258"/>
      <c r="J23" s="824"/>
      <c r="K23" s="824"/>
      <c r="L23" s="825"/>
      <c r="M23" s="1259"/>
      <c r="N23" s="824"/>
      <c r="O23" s="824"/>
      <c r="P23" s="824"/>
      <c r="Q23" s="824"/>
      <c r="R23" s="824"/>
      <c r="S23" s="825"/>
      <c r="T23" s="1259"/>
      <c r="U23" s="824"/>
      <c r="V23" s="824"/>
      <c r="W23" s="825"/>
      <c r="X23" s="1259"/>
      <c r="Y23" s="824"/>
      <c r="Z23" s="824"/>
      <c r="AA23" s="825"/>
      <c r="AB23" s="1259"/>
      <c r="AC23" s="824"/>
      <c r="AD23" s="824"/>
      <c r="AE23" s="825"/>
      <c r="AF23" s="1269"/>
      <c r="AG23" s="824"/>
      <c r="AH23" s="824"/>
      <c r="AI23" s="824"/>
      <c r="AJ23" s="825"/>
      <c r="AK23" s="275"/>
      <c r="AL23" s="275"/>
      <c r="AM23" s="275"/>
      <c r="AN23" s="174"/>
      <c r="AO23" s="174"/>
      <c r="AP23" s="174"/>
      <c r="AQ23" s="174"/>
      <c r="AR23" s="174"/>
      <c r="AS23" s="174"/>
      <c r="AT23" s="174"/>
      <c r="AU23" s="174"/>
      <c r="AV23" s="174"/>
      <c r="AW23" s="174"/>
      <c r="AX23" s="174"/>
      <c r="AY23" s="174"/>
      <c r="AZ23" s="174"/>
      <c r="BB23" s="276"/>
      <c r="BC23" s="276"/>
      <c r="CC23" s="443"/>
      <c r="CD23" s="443"/>
      <c r="CE23" s="443"/>
      <c r="CF23" s="443"/>
      <c r="CG23" s="443"/>
      <c r="CH23" s="254"/>
      <c r="CI23" s="254"/>
      <c r="CJ23" s="254"/>
      <c r="CK23" s="254"/>
      <c r="CL23" s="254"/>
      <c r="CM23" s="254"/>
      <c r="CN23" s="254"/>
      <c r="CO23" s="254"/>
      <c r="CP23" s="254"/>
      <c r="CQ23" s="254"/>
      <c r="CR23" s="254"/>
      <c r="CS23" s="254"/>
    </row>
    <row r="24" spans="2:106" ht="14.25" customHeight="1" x14ac:dyDescent="0.25">
      <c r="G24" s="1259"/>
      <c r="H24" s="825"/>
      <c r="I24" s="1258"/>
      <c r="J24" s="824"/>
      <c r="K24" s="824"/>
      <c r="L24" s="825"/>
      <c r="M24" s="1259"/>
      <c r="N24" s="824"/>
      <c r="O24" s="824"/>
      <c r="P24" s="824"/>
      <c r="Q24" s="824"/>
      <c r="R24" s="824"/>
      <c r="S24" s="825"/>
      <c r="T24" s="1259"/>
      <c r="U24" s="824"/>
      <c r="V24" s="824"/>
      <c r="W24" s="825"/>
      <c r="X24" s="1259"/>
      <c r="Y24" s="824"/>
      <c r="Z24" s="824"/>
      <c r="AA24" s="825"/>
      <c r="AB24" s="1259"/>
      <c r="AC24" s="824"/>
      <c r="AD24" s="824"/>
      <c r="AE24" s="825"/>
      <c r="AF24" s="1269"/>
      <c r="AG24" s="824"/>
      <c r="AH24" s="824"/>
      <c r="AI24" s="824"/>
      <c r="AJ24" s="825"/>
      <c r="AK24" s="275"/>
      <c r="AL24" s="275"/>
      <c r="AM24" s="275"/>
      <c r="AN24" s="174"/>
      <c r="AO24" s="174"/>
      <c r="AP24" s="174"/>
      <c r="AQ24" s="174"/>
      <c r="AR24" s="174"/>
      <c r="AS24" s="174"/>
      <c r="AT24" s="174"/>
      <c r="AU24" s="174"/>
      <c r="AV24" s="174"/>
      <c r="AW24" s="174"/>
      <c r="AX24" s="174"/>
      <c r="AY24" s="174"/>
      <c r="AZ24" s="174"/>
      <c r="BB24" s="276"/>
      <c r="BC24" s="276"/>
      <c r="CC24" s="443"/>
      <c r="CD24" s="443"/>
      <c r="CE24" s="443"/>
      <c r="CF24" s="443"/>
      <c r="CG24" s="443"/>
      <c r="CH24" s="254"/>
      <c r="CI24" s="254"/>
      <c r="CJ24" s="254"/>
      <c r="CK24" s="254"/>
      <c r="CL24" s="254"/>
      <c r="CM24" s="254"/>
      <c r="CN24" s="254"/>
      <c r="CO24" s="254"/>
      <c r="CP24" s="254"/>
      <c r="CQ24" s="254"/>
      <c r="CR24" s="254"/>
      <c r="CS24" s="254"/>
    </row>
    <row r="25" spans="2:106" ht="14.25" customHeight="1" x14ac:dyDescent="0.25">
      <c r="G25" s="1259"/>
      <c r="H25" s="825"/>
      <c r="I25" s="1258"/>
      <c r="J25" s="824"/>
      <c r="K25" s="824"/>
      <c r="L25" s="825"/>
      <c r="M25" s="1259"/>
      <c r="N25" s="824"/>
      <c r="O25" s="824"/>
      <c r="P25" s="824"/>
      <c r="Q25" s="824"/>
      <c r="R25" s="824"/>
      <c r="S25" s="825"/>
      <c r="T25" s="1259"/>
      <c r="U25" s="824"/>
      <c r="V25" s="824"/>
      <c r="W25" s="825"/>
      <c r="X25" s="1259"/>
      <c r="Y25" s="824"/>
      <c r="Z25" s="824"/>
      <c r="AA25" s="825"/>
      <c r="AB25" s="1259"/>
      <c r="AC25" s="824"/>
      <c r="AD25" s="824"/>
      <c r="AE25" s="825"/>
      <c r="AF25" s="1269"/>
      <c r="AG25" s="824"/>
      <c r="AH25" s="824"/>
      <c r="AI25" s="824"/>
      <c r="AJ25" s="825"/>
      <c r="AK25" s="275"/>
      <c r="AL25" s="275"/>
      <c r="AM25" s="275"/>
      <c r="AN25" s="174"/>
      <c r="AO25" s="174"/>
      <c r="AP25" s="174"/>
      <c r="AQ25" s="174"/>
      <c r="AR25" s="174"/>
      <c r="AS25" s="174"/>
      <c r="AT25" s="174"/>
      <c r="AU25" s="174"/>
      <c r="AV25" s="174"/>
      <c r="AW25" s="174"/>
      <c r="AX25" s="174"/>
      <c r="AY25" s="174"/>
      <c r="AZ25" s="174"/>
      <c r="BB25" s="276"/>
      <c r="BC25" s="276"/>
      <c r="CC25" s="443"/>
      <c r="CD25" s="443"/>
      <c r="CE25" s="443"/>
      <c r="CF25" s="443"/>
      <c r="CG25" s="443"/>
      <c r="CH25" s="254"/>
      <c r="CI25" s="254"/>
      <c r="CJ25" s="254"/>
      <c r="CK25" s="254"/>
      <c r="CL25" s="254"/>
      <c r="CM25" s="254"/>
      <c r="CN25" s="254"/>
      <c r="CO25" s="254"/>
      <c r="CP25" s="254"/>
      <c r="CQ25" s="254"/>
      <c r="CR25" s="254"/>
      <c r="CS25" s="254"/>
    </row>
    <row r="26" spans="2:106" ht="14.25" customHeight="1" x14ac:dyDescent="0.25">
      <c r="G26" s="1259"/>
      <c r="H26" s="825"/>
      <c r="I26" s="1258"/>
      <c r="J26" s="824"/>
      <c r="K26" s="824"/>
      <c r="L26" s="825"/>
      <c r="M26" s="1259"/>
      <c r="N26" s="824"/>
      <c r="O26" s="824"/>
      <c r="P26" s="824"/>
      <c r="Q26" s="824"/>
      <c r="R26" s="824"/>
      <c r="S26" s="825"/>
      <c r="T26" s="1259"/>
      <c r="U26" s="824"/>
      <c r="V26" s="824"/>
      <c r="W26" s="825"/>
      <c r="X26" s="1259"/>
      <c r="Y26" s="824"/>
      <c r="Z26" s="824"/>
      <c r="AA26" s="825"/>
      <c r="AB26" s="1259"/>
      <c r="AC26" s="824"/>
      <c r="AD26" s="824"/>
      <c r="AE26" s="825"/>
      <c r="AF26" s="1269"/>
      <c r="AG26" s="824"/>
      <c r="AH26" s="824"/>
      <c r="AI26" s="824"/>
      <c r="AJ26" s="825"/>
      <c r="AK26" s="275"/>
      <c r="AL26" s="275"/>
      <c r="AM26" s="275"/>
      <c r="AN26" s="174"/>
      <c r="AO26" s="174"/>
      <c r="AP26" s="174"/>
      <c r="AQ26" s="174"/>
      <c r="AR26" s="174"/>
      <c r="AS26" s="174"/>
      <c r="AT26" s="174"/>
      <c r="AU26" s="174"/>
      <c r="AV26" s="174"/>
      <c r="AW26" s="174"/>
      <c r="AX26" s="174"/>
      <c r="AY26" s="174"/>
      <c r="AZ26" s="174"/>
      <c r="BB26" s="276"/>
      <c r="BC26" s="276"/>
      <c r="CC26" s="443"/>
      <c r="CD26" s="443"/>
      <c r="CE26" s="443"/>
      <c r="CF26" s="443"/>
      <c r="CG26" s="443"/>
      <c r="CH26" s="254"/>
      <c r="CI26" s="254"/>
      <c r="CJ26" s="254"/>
      <c r="CK26" s="254"/>
      <c r="CL26" s="254"/>
      <c r="CM26" s="254"/>
      <c r="CN26" s="254"/>
      <c r="CO26" s="254"/>
      <c r="CP26" s="254"/>
      <c r="CQ26" s="254"/>
      <c r="CR26" s="254"/>
      <c r="CS26" s="254"/>
    </row>
    <row r="27" spans="2:106" ht="14.25" customHeight="1" x14ac:dyDescent="0.25">
      <c r="G27" s="1259"/>
      <c r="H27" s="825"/>
      <c r="I27" s="1258"/>
      <c r="J27" s="824"/>
      <c r="K27" s="824"/>
      <c r="L27" s="825"/>
      <c r="M27" s="1259"/>
      <c r="N27" s="824"/>
      <c r="O27" s="824"/>
      <c r="P27" s="824"/>
      <c r="Q27" s="824"/>
      <c r="R27" s="824"/>
      <c r="S27" s="825"/>
      <c r="T27" s="1259"/>
      <c r="U27" s="824"/>
      <c r="V27" s="824"/>
      <c r="W27" s="825"/>
      <c r="X27" s="1259"/>
      <c r="Y27" s="824"/>
      <c r="Z27" s="824"/>
      <c r="AA27" s="825"/>
      <c r="AB27" s="1259"/>
      <c r="AC27" s="824"/>
      <c r="AD27" s="824"/>
      <c r="AE27" s="825"/>
      <c r="AF27" s="1269"/>
      <c r="AG27" s="824"/>
      <c r="AH27" s="824"/>
      <c r="AI27" s="824"/>
      <c r="AJ27" s="825"/>
      <c r="AK27" s="275"/>
      <c r="AL27" s="275"/>
      <c r="AM27" s="275"/>
      <c r="AN27" s="174"/>
      <c r="AO27" s="174"/>
      <c r="AP27" s="174"/>
      <c r="AQ27" s="174"/>
      <c r="AR27" s="174"/>
      <c r="AS27" s="174"/>
      <c r="AT27" s="174"/>
      <c r="AU27" s="174"/>
      <c r="AV27" s="174"/>
      <c r="AW27" s="174"/>
      <c r="AX27" s="174"/>
      <c r="AY27" s="174"/>
      <c r="AZ27" s="174"/>
      <c r="BB27" s="276"/>
      <c r="BC27" s="276"/>
      <c r="CC27" s="443"/>
      <c r="CD27" s="443"/>
      <c r="CE27" s="443"/>
      <c r="CF27" s="443"/>
      <c r="CG27" s="443"/>
      <c r="CH27" s="254"/>
      <c r="CI27" s="254"/>
      <c r="CJ27" s="254"/>
      <c r="CK27" s="254"/>
      <c r="CL27" s="254"/>
      <c r="CM27" s="254"/>
      <c r="CN27" s="254"/>
      <c r="CO27" s="254"/>
      <c r="CP27" s="254"/>
      <c r="CQ27" s="254"/>
      <c r="CR27" s="254"/>
      <c r="CS27" s="254"/>
    </row>
    <row r="28" spans="2:106" ht="14.25" customHeight="1" x14ac:dyDescent="0.25">
      <c r="G28" s="1259"/>
      <c r="H28" s="825"/>
      <c r="I28" s="1258"/>
      <c r="J28" s="824"/>
      <c r="K28" s="824"/>
      <c r="L28" s="825"/>
      <c r="M28" s="1259"/>
      <c r="N28" s="824"/>
      <c r="O28" s="824"/>
      <c r="P28" s="824"/>
      <c r="Q28" s="824"/>
      <c r="R28" s="824"/>
      <c r="S28" s="825"/>
      <c r="T28" s="1259"/>
      <c r="U28" s="824"/>
      <c r="V28" s="824"/>
      <c r="W28" s="825"/>
      <c r="X28" s="1259"/>
      <c r="Y28" s="824"/>
      <c r="Z28" s="824"/>
      <c r="AA28" s="825"/>
      <c r="AB28" s="1259"/>
      <c r="AC28" s="824"/>
      <c r="AD28" s="824"/>
      <c r="AE28" s="825"/>
      <c r="AF28" s="1269"/>
      <c r="AG28" s="824"/>
      <c r="AH28" s="824"/>
      <c r="AI28" s="824"/>
      <c r="AJ28" s="825"/>
      <c r="AK28" s="275"/>
      <c r="AL28" s="275"/>
      <c r="AM28" s="275"/>
      <c r="AN28" s="174"/>
      <c r="AO28" s="174"/>
      <c r="AP28" s="174"/>
      <c r="AQ28" s="174"/>
      <c r="AR28" s="174"/>
      <c r="AS28" s="174"/>
      <c r="AT28" s="174"/>
      <c r="AU28" s="174"/>
      <c r="AV28" s="174"/>
      <c r="AW28" s="174"/>
      <c r="AX28" s="174"/>
      <c r="AY28" s="174"/>
      <c r="AZ28" s="174"/>
      <c r="BB28" s="276"/>
      <c r="BC28" s="276"/>
      <c r="CC28" s="443"/>
      <c r="CD28" s="443"/>
      <c r="CE28" s="443"/>
      <c r="CF28" s="443"/>
      <c r="CG28" s="443"/>
      <c r="CH28" s="254"/>
      <c r="CI28" s="254"/>
      <c r="CJ28" s="254"/>
      <c r="CK28" s="254"/>
      <c r="CL28" s="254"/>
      <c r="CM28" s="254"/>
      <c r="CN28" s="254"/>
      <c r="CO28" s="254"/>
      <c r="CP28" s="254"/>
      <c r="CQ28" s="254"/>
      <c r="CR28" s="254"/>
      <c r="CS28" s="254"/>
    </row>
    <row r="29" spans="2:106" ht="14.25" customHeight="1" x14ac:dyDescent="0.25">
      <c r="G29" s="1259"/>
      <c r="H29" s="825"/>
      <c r="I29" s="1258"/>
      <c r="J29" s="824"/>
      <c r="K29" s="824"/>
      <c r="L29" s="825"/>
      <c r="M29" s="1259"/>
      <c r="N29" s="824"/>
      <c r="O29" s="824"/>
      <c r="P29" s="824"/>
      <c r="Q29" s="824"/>
      <c r="R29" s="824"/>
      <c r="S29" s="825"/>
      <c r="T29" s="1259"/>
      <c r="U29" s="824"/>
      <c r="V29" s="824"/>
      <c r="W29" s="825"/>
      <c r="X29" s="1259"/>
      <c r="Y29" s="824"/>
      <c r="Z29" s="824"/>
      <c r="AA29" s="825"/>
      <c r="AB29" s="1259"/>
      <c r="AC29" s="824"/>
      <c r="AD29" s="824"/>
      <c r="AE29" s="825"/>
      <c r="AF29" s="1269"/>
      <c r="AG29" s="824"/>
      <c r="AH29" s="824"/>
      <c r="AI29" s="824"/>
      <c r="AJ29" s="825"/>
      <c r="AK29" s="275"/>
      <c r="AL29" s="275"/>
      <c r="AM29" s="275"/>
      <c r="AN29" s="174"/>
      <c r="AO29" s="174"/>
      <c r="AP29" s="174"/>
      <c r="AQ29" s="174"/>
      <c r="AR29" s="174"/>
      <c r="AS29" s="174"/>
      <c r="AT29" s="174"/>
      <c r="AU29" s="174"/>
      <c r="AV29" s="174"/>
      <c r="AW29" s="174"/>
      <c r="AX29" s="174"/>
      <c r="AY29" s="174"/>
      <c r="AZ29" s="174"/>
      <c r="BB29" s="276"/>
      <c r="BC29" s="276"/>
      <c r="CC29" s="443"/>
      <c r="CD29" s="443"/>
      <c r="CE29" s="443"/>
      <c r="CF29" s="443"/>
      <c r="CG29" s="443"/>
      <c r="CH29" s="254"/>
      <c r="CI29" s="254"/>
      <c r="CJ29" s="254"/>
      <c r="CK29" s="254"/>
      <c r="CL29" s="254"/>
      <c r="CM29" s="254"/>
      <c r="CN29" s="254"/>
      <c r="CO29" s="254"/>
      <c r="CP29" s="254"/>
      <c r="CQ29" s="254"/>
      <c r="CR29" s="254"/>
      <c r="CS29" s="254"/>
    </row>
    <row r="30" spans="2:106" ht="14.25" customHeight="1" x14ac:dyDescent="0.25">
      <c r="G30" s="1259"/>
      <c r="H30" s="825"/>
      <c r="I30" s="1258"/>
      <c r="J30" s="824"/>
      <c r="K30" s="824"/>
      <c r="L30" s="825"/>
      <c r="M30" s="1259"/>
      <c r="N30" s="824"/>
      <c r="O30" s="824"/>
      <c r="P30" s="824"/>
      <c r="Q30" s="824"/>
      <c r="R30" s="824"/>
      <c r="S30" s="825"/>
      <c r="T30" s="1259"/>
      <c r="U30" s="824"/>
      <c r="V30" s="824"/>
      <c r="W30" s="825"/>
      <c r="X30" s="1259"/>
      <c r="Y30" s="824"/>
      <c r="Z30" s="824"/>
      <c r="AA30" s="825"/>
      <c r="AB30" s="1259"/>
      <c r="AC30" s="824"/>
      <c r="AD30" s="824"/>
      <c r="AE30" s="825"/>
      <c r="AF30" s="1269"/>
      <c r="AG30" s="824"/>
      <c r="AH30" s="824"/>
      <c r="AI30" s="824"/>
      <c r="AJ30" s="825"/>
      <c r="AK30" s="275"/>
      <c r="AL30" s="275"/>
      <c r="AM30" s="275"/>
      <c r="AN30" s="174"/>
      <c r="AO30" s="174"/>
      <c r="AP30" s="174"/>
      <c r="AQ30" s="174"/>
      <c r="AR30" s="174"/>
      <c r="AS30" s="174"/>
      <c r="AT30" s="174"/>
      <c r="AU30" s="174"/>
      <c r="AV30" s="174"/>
      <c r="AW30" s="174"/>
      <c r="AX30" s="174"/>
      <c r="AY30" s="174"/>
      <c r="AZ30" s="174"/>
      <c r="BB30" s="276"/>
      <c r="BC30" s="276"/>
      <c r="CC30" s="443"/>
      <c r="CD30" s="443"/>
      <c r="CE30" s="443"/>
      <c r="CF30" s="443"/>
      <c r="CG30" s="443"/>
      <c r="CH30" s="254"/>
      <c r="CI30" s="254"/>
      <c r="CJ30" s="254"/>
      <c r="CK30" s="254"/>
      <c r="CL30" s="254"/>
      <c r="CM30" s="254"/>
      <c r="CN30" s="254"/>
      <c r="CO30" s="254"/>
      <c r="CP30" s="254"/>
      <c r="CQ30" s="254"/>
      <c r="CR30" s="254"/>
      <c r="CS30" s="254"/>
    </row>
    <row r="31" spans="2:106" ht="14.25" customHeight="1" x14ac:dyDescent="0.25">
      <c r="G31" s="1259"/>
      <c r="H31" s="825"/>
      <c r="I31" s="1258"/>
      <c r="J31" s="824"/>
      <c r="K31" s="824"/>
      <c r="L31" s="825"/>
      <c r="M31" s="1259"/>
      <c r="N31" s="824"/>
      <c r="O31" s="824"/>
      <c r="P31" s="824"/>
      <c r="Q31" s="824"/>
      <c r="R31" s="824"/>
      <c r="S31" s="825"/>
      <c r="T31" s="1259"/>
      <c r="U31" s="824"/>
      <c r="V31" s="824"/>
      <c r="W31" s="825"/>
      <c r="X31" s="1259"/>
      <c r="Y31" s="824"/>
      <c r="Z31" s="824"/>
      <c r="AA31" s="825"/>
      <c r="AB31" s="1259"/>
      <c r="AC31" s="824"/>
      <c r="AD31" s="824"/>
      <c r="AE31" s="825"/>
      <c r="AF31" s="1269"/>
      <c r="AG31" s="824"/>
      <c r="AH31" s="824"/>
      <c r="AI31" s="824"/>
      <c r="AJ31" s="825"/>
      <c r="AK31" s="275"/>
      <c r="AL31" s="275"/>
      <c r="AM31" s="275"/>
      <c r="AN31" s="174"/>
      <c r="AO31" s="174"/>
      <c r="AP31" s="174"/>
      <c r="AQ31" s="174"/>
      <c r="AR31" s="174"/>
      <c r="AS31" s="174"/>
      <c r="AT31" s="174"/>
      <c r="AU31" s="174"/>
      <c r="AV31" s="174"/>
      <c r="AW31" s="174"/>
      <c r="AX31" s="174"/>
      <c r="AY31" s="174"/>
      <c r="AZ31" s="174"/>
      <c r="BB31" s="276"/>
      <c r="BC31" s="276"/>
      <c r="CC31" s="443"/>
      <c r="CD31" s="443"/>
      <c r="CE31" s="443"/>
      <c r="CF31" s="443"/>
      <c r="CG31" s="443"/>
      <c r="CH31" s="254"/>
      <c r="CI31" s="254"/>
      <c r="CJ31" s="254"/>
      <c r="CK31" s="254"/>
      <c r="CL31" s="254"/>
      <c r="CM31" s="254"/>
      <c r="CN31" s="254"/>
      <c r="CO31" s="254"/>
      <c r="CP31" s="254"/>
      <c r="CQ31" s="254"/>
      <c r="CR31" s="254"/>
      <c r="CS31" s="254"/>
    </row>
    <row r="32" spans="2:106" ht="14.25" customHeight="1" x14ac:dyDescent="0.25">
      <c r="G32" s="1259"/>
      <c r="H32" s="825"/>
      <c r="I32" s="1258"/>
      <c r="J32" s="824"/>
      <c r="K32" s="824"/>
      <c r="L32" s="825"/>
      <c r="M32" s="1259"/>
      <c r="N32" s="824"/>
      <c r="O32" s="824"/>
      <c r="P32" s="824"/>
      <c r="Q32" s="824"/>
      <c r="R32" s="824"/>
      <c r="S32" s="825"/>
      <c r="T32" s="1259"/>
      <c r="U32" s="824"/>
      <c r="V32" s="824"/>
      <c r="W32" s="825"/>
      <c r="X32" s="1259"/>
      <c r="Y32" s="824"/>
      <c r="Z32" s="824"/>
      <c r="AA32" s="825"/>
      <c r="AB32" s="1259"/>
      <c r="AC32" s="824"/>
      <c r="AD32" s="824"/>
      <c r="AE32" s="825"/>
      <c r="AF32" s="1269"/>
      <c r="AG32" s="824"/>
      <c r="AH32" s="824"/>
      <c r="AI32" s="824"/>
      <c r="AJ32" s="825"/>
      <c r="AK32" s="275"/>
      <c r="AL32" s="275"/>
      <c r="AM32" s="275"/>
      <c r="AN32" s="174"/>
      <c r="AO32" s="174"/>
      <c r="AP32" s="174"/>
      <c r="AQ32" s="174"/>
      <c r="AR32" s="174"/>
      <c r="AS32" s="174"/>
      <c r="AT32" s="174"/>
      <c r="AU32" s="174"/>
      <c r="AV32" s="174"/>
      <c r="AW32" s="174"/>
      <c r="AX32" s="174"/>
      <c r="AY32" s="174"/>
      <c r="AZ32" s="174"/>
      <c r="BB32" s="276"/>
      <c r="BC32" s="276"/>
      <c r="CC32" s="443"/>
      <c r="CD32" s="443"/>
      <c r="CE32" s="443"/>
      <c r="CF32" s="443"/>
      <c r="CG32" s="443"/>
      <c r="CH32" s="254"/>
      <c r="CI32" s="254"/>
      <c r="CJ32" s="254"/>
      <c r="CK32" s="254"/>
      <c r="CL32" s="254"/>
      <c r="CM32" s="254"/>
      <c r="CN32" s="254"/>
      <c r="CO32" s="254"/>
      <c r="CP32" s="254"/>
      <c r="CQ32" s="254"/>
      <c r="CR32" s="254"/>
      <c r="CS32" s="254"/>
    </row>
    <row r="33" spans="7:97" ht="14.25" customHeight="1" x14ac:dyDescent="0.25">
      <c r="G33" s="1259"/>
      <c r="H33" s="825"/>
      <c r="I33" s="1258"/>
      <c r="J33" s="824"/>
      <c r="K33" s="824"/>
      <c r="L33" s="825"/>
      <c r="M33" s="1259"/>
      <c r="N33" s="824"/>
      <c r="O33" s="824"/>
      <c r="P33" s="824"/>
      <c r="Q33" s="824"/>
      <c r="R33" s="824"/>
      <c r="S33" s="825"/>
      <c r="T33" s="1259"/>
      <c r="U33" s="824"/>
      <c r="V33" s="824"/>
      <c r="W33" s="825"/>
      <c r="X33" s="1259"/>
      <c r="Y33" s="824"/>
      <c r="Z33" s="824"/>
      <c r="AA33" s="825"/>
      <c r="AB33" s="1259"/>
      <c r="AC33" s="824"/>
      <c r="AD33" s="824"/>
      <c r="AE33" s="825"/>
      <c r="AF33" s="1269"/>
      <c r="AG33" s="824"/>
      <c r="AH33" s="824"/>
      <c r="AI33" s="824"/>
      <c r="AJ33" s="825"/>
      <c r="AK33" s="174"/>
      <c r="AL33" s="174"/>
      <c r="AM33" s="174"/>
      <c r="AN33" s="174"/>
      <c r="AO33" s="174"/>
      <c r="AP33" s="174"/>
      <c r="AQ33" s="174"/>
      <c r="AR33" s="174"/>
      <c r="AS33" s="174"/>
      <c r="AT33" s="174"/>
      <c r="AU33" s="174"/>
      <c r="AV33" s="174"/>
      <c r="AW33" s="174"/>
      <c r="AX33" s="174"/>
      <c r="AY33" s="174"/>
      <c r="AZ33" s="174"/>
      <c r="BA33" s="276"/>
      <c r="BB33" s="276"/>
      <c r="BC33" s="276"/>
      <c r="CC33" s="443"/>
      <c r="CD33" s="443"/>
      <c r="CE33" s="443"/>
      <c r="CF33" s="443"/>
      <c r="CG33" s="443"/>
      <c r="CH33" s="254"/>
      <c r="CI33" s="254"/>
      <c r="CJ33" s="254"/>
      <c r="CK33" s="254"/>
      <c r="CL33" s="254"/>
      <c r="CM33" s="254"/>
      <c r="CN33" s="254"/>
      <c r="CO33" s="254"/>
      <c r="CP33" s="254"/>
      <c r="CQ33" s="254"/>
      <c r="CR33" s="254"/>
      <c r="CS33" s="254"/>
    </row>
    <row r="34" spans="7:97" ht="14.25" customHeight="1" x14ac:dyDescent="0.25">
      <c r="G34" s="1259"/>
      <c r="H34" s="825"/>
      <c r="I34" s="1258"/>
      <c r="J34" s="824"/>
      <c r="K34" s="824"/>
      <c r="L34" s="825"/>
      <c r="M34" s="1259"/>
      <c r="N34" s="824"/>
      <c r="O34" s="824"/>
      <c r="P34" s="824"/>
      <c r="Q34" s="824"/>
      <c r="R34" s="824"/>
      <c r="S34" s="825"/>
      <c r="T34" s="1259"/>
      <c r="U34" s="824"/>
      <c r="V34" s="824"/>
      <c r="W34" s="825"/>
      <c r="X34" s="1259"/>
      <c r="Y34" s="824"/>
      <c r="Z34" s="824"/>
      <c r="AA34" s="825"/>
      <c r="AB34" s="1259"/>
      <c r="AC34" s="824"/>
      <c r="AD34" s="824"/>
      <c r="AE34" s="825"/>
      <c r="AF34" s="1269"/>
      <c r="AG34" s="824"/>
      <c r="AH34" s="824"/>
      <c r="AI34" s="824"/>
      <c r="AJ34" s="825"/>
      <c r="AK34" s="174"/>
      <c r="AL34" s="174"/>
      <c r="AM34" s="174"/>
      <c r="AN34" s="174"/>
      <c r="AO34" s="174"/>
      <c r="AP34" s="174"/>
      <c r="AQ34" s="174"/>
      <c r="AR34" s="174"/>
      <c r="AS34" s="174"/>
      <c r="AT34" s="174"/>
      <c r="AU34" s="174"/>
      <c r="AV34" s="174"/>
      <c r="AW34" s="174"/>
      <c r="AX34" s="174"/>
      <c r="AY34" s="174"/>
      <c r="AZ34" s="174"/>
      <c r="BA34" s="276"/>
      <c r="BB34" s="276"/>
      <c r="BC34" s="276"/>
      <c r="CC34" s="443"/>
      <c r="CD34" s="443"/>
      <c r="CE34" s="443"/>
      <c r="CF34" s="443"/>
      <c r="CG34" s="443"/>
      <c r="CH34" s="254"/>
      <c r="CI34" s="254"/>
      <c r="CJ34" s="254"/>
      <c r="CK34" s="254"/>
      <c r="CL34" s="254"/>
      <c r="CM34" s="254"/>
      <c r="CN34" s="254"/>
      <c r="CO34" s="254"/>
      <c r="CP34" s="254"/>
      <c r="CQ34" s="254"/>
      <c r="CR34" s="254"/>
      <c r="CS34" s="254"/>
    </row>
    <row r="35" spans="7:97" ht="14.25" customHeight="1" x14ac:dyDescent="0.25">
      <c r="G35" s="1259"/>
      <c r="H35" s="825"/>
      <c r="I35" s="1258"/>
      <c r="J35" s="824"/>
      <c r="K35" s="824"/>
      <c r="L35" s="825"/>
      <c r="M35" s="1259"/>
      <c r="N35" s="824"/>
      <c r="O35" s="824"/>
      <c r="P35" s="824"/>
      <c r="Q35" s="824"/>
      <c r="R35" s="824"/>
      <c r="S35" s="825"/>
      <c r="T35" s="1259"/>
      <c r="U35" s="824"/>
      <c r="V35" s="824"/>
      <c r="W35" s="825"/>
      <c r="X35" s="1259"/>
      <c r="Y35" s="824"/>
      <c r="Z35" s="824"/>
      <c r="AA35" s="825"/>
      <c r="AB35" s="1259"/>
      <c r="AC35" s="824"/>
      <c r="AD35" s="824"/>
      <c r="AE35" s="825"/>
      <c r="AF35" s="1269"/>
      <c r="AG35" s="824"/>
      <c r="AH35" s="824"/>
      <c r="AI35" s="824"/>
      <c r="AJ35" s="825"/>
      <c r="AK35" s="174"/>
      <c r="AL35" s="174"/>
      <c r="AM35" s="174"/>
      <c r="AN35" s="174"/>
      <c r="AO35" s="174"/>
      <c r="AP35" s="174"/>
      <c r="AQ35" s="174"/>
      <c r="AR35" s="174"/>
      <c r="AS35" s="174"/>
      <c r="AT35" s="174"/>
      <c r="AU35" s="174"/>
      <c r="AV35" s="174"/>
      <c r="AW35" s="174"/>
      <c r="AX35" s="174"/>
      <c r="AY35" s="174"/>
      <c r="AZ35" s="174"/>
      <c r="BA35" s="276"/>
      <c r="BB35" s="276"/>
      <c r="BC35" s="276"/>
      <c r="CC35" s="443"/>
      <c r="CD35" s="443"/>
      <c r="CE35" s="443"/>
      <c r="CF35" s="443"/>
      <c r="CG35" s="443"/>
      <c r="CH35" s="254"/>
      <c r="CI35" s="254"/>
      <c r="CJ35" s="254"/>
      <c r="CK35" s="254"/>
      <c r="CL35" s="254"/>
      <c r="CM35" s="254"/>
      <c r="CN35" s="254"/>
      <c r="CO35" s="254"/>
      <c r="CP35" s="254"/>
      <c r="CQ35" s="254"/>
      <c r="CR35" s="254"/>
      <c r="CS35" s="254"/>
    </row>
    <row r="36" spans="7:97" ht="14.25" customHeight="1" x14ac:dyDescent="0.25">
      <c r="G36" s="1259"/>
      <c r="H36" s="825"/>
      <c r="I36" s="1258"/>
      <c r="J36" s="824"/>
      <c r="K36" s="824"/>
      <c r="L36" s="825"/>
      <c r="M36" s="1259"/>
      <c r="N36" s="824"/>
      <c r="O36" s="824"/>
      <c r="P36" s="824"/>
      <c r="Q36" s="824"/>
      <c r="R36" s="824"/>
      <c r="S36" s="825"/>
      <c r="T36" s="1259"/>
      <c r="U36" s="824"/>
      <c r="V36" s="824"/>
      <c r="W36" s="825"/>
      <c r="X36" s="1259"/>
      <c r="Y36" s="824"/>
      <c r="Z36" s="824"/>
      <c r="AA36" s="825"/>
      <c r="AB36" s="1259"/>
      <c r="AC36" s="824"/>
      <c r="AD36" s="824"/>
      <c r="AE36" s="825"/>
      <c r="AF36" s="1269"/>
      <c r="AG36" s="824"/>
      <c r="AH36" s="824"/>
      <c r="AI36" s="824"/>
      <c r="AJ36" s="825"/>
      <c r="AK36" s="174"/>
      <c r="AL36" s="174"/>
      <c r="AM36" s="174"/>
      <c r="AN36" s="174"/>
      <c r="AO36" s="174"/>
      <c r="AP36" s="174"/>
      <c r="AQ36" s="174"/>
      <c r="AR36" s="174"/>
      <c r="AS36" s="174"/>
      <c r="AT36" s="174"/>
      <c r="AU36" s="174"/>
      <c r="AV36" s="174"/>
      <c r="AW36" s="174"/>
      <c r="AX36" s="174"/>
      <c r="AY36" s="174"/>
      <c r="AZ36" s="174"/>
      <c r="BA36" s="276"/>
      <c r="BB36" s="276"/>
      <c r="BC36" s="276"/>
      <c r="CC36" s="443"/>
      <c r="CD36" s="443"/>
      <c r="CE36" s="443"/>
      <c r="CF36" s="443"/>
      <c r="CG36" s="443"/>
      <c r="CH36" s="254"/>
      <c r="CI36" s="254"/>
      <c r="CJ36" s="254"/>
      <c r="CK36" s="254"/>
      <c r="CL36" s="254"/>
      <c r="CM36" s="254"/>
      <c r="CN36" s="254"/>
      <c r="CO36" s="254"/>
      <c r="CP36" s="254"/>
      <c r="CQ36" s="254"/>
      <c r="CR36" s="254"/>
      <c r="CS36" s="254"/>
    </row>
    <row r="37" spans="7:97" ht="14.25" customHeight="1" x14ac:dyDescent="0.25">
      <c r="G37" s="1259"/>
      <c r="H37" s="825"/>
      <c r="I37" s="1258"/>
      <c r="J37" s="824"/>
      <c r="K37" s="824"/>
      <c r="L37" s="825"/>
      <c r="M37" s="1259"/>
      <c r="N37" s="824"/>
      <c r="O37" s="824"/>
      <c r="P37" s="824"/>
      <c r="Q37" s="824"/>
      <c r="R37" s="824"/>
      <c r="S37" s="825"/>
      <c r="T37" s="1259"/>
      <c r="U37" s="824"/>
      <c r="V37" s="824"/>
      <c r="W37" s="825"/>
      <c r="X37" s="1259"/>
      <c r="Y37" s="824"/>
      <c r="Z37" s="824"/>
      <c r="AA37" s="825"/>
      <c r="AB37" s="1259"/>
      <c r="AC37" s="824"/>
      <c r="AD37" s="824"/>
      <c r="AE37" s="825"/>
      <c r="AF37" s="1269"/>
      <c r="AG37" s="824"/>
      <c r="AH37" s="824"/>
      <c r="AI37" s="824"/>
      <c r="AJ37" s="825"/>
      <c r="AK37" s="174"/>
      <c r="AL37" s="174"/>
      <c r="AM37" s="174"/>
      <c r="AN37" s="174"/>
      <c r="AO37" s="174"/>
      <c r="AP37" s="174"/>
      <c r="AQ37" s="174"/>
      <c r="AR37" s="174"/>
      <c r="AS37" s="174"/>
      <c r="AT37" s="174"/>
      <c r="AU37" s="174"/>
      <c r="AV37" s="174"/>
      <c r="AW37" s="174"/>
      <c r="AX37" s="174"/>
      <c r="AY37" s="174"/>
      <c r="AZ37" s="174"/>
      <c r="BA37" s="276"/>
      <c r="BB37" s="276"/>
      <c r="BC37" s="276"/>
      <c r="CC37" s="443"/>
      <c r="CD37" s="443"/>
      <c r="CE37" s="443"/>
      <c r="CF37" s="443"/>
      <c r="CG37" s="443"/>
      <c r="CH37" s="254"/>
      <c r="CI37" s="254"/>
      <c r="CJ37" s="254"/>
      <c r="CK37" s="254"/>
      <c r="CL37" s="254"/>
      <c r="CM37" s="254"/>
      <c r="CN37" s="254"/>
      <c r="CO37" s="254"/>
      <c r="CP37" s="254"/>
      <c r="CQ37" s="254"/>
      <c r="CR37" s="254"/>
      <c r="CS37" s="254"/>
    </row>
    <row r="38" spans="7:97" ht="14.25" customHeight="1" x14ac:dyDescent="0.25">
      <c r="G38" s="1259"/>
      <c r="H38" s="825"/>
      <c r="I38" s="1258"/>
      <c r="J38" s="824"/>
      <c r="K38" s="824"/>
      <c r="L38" s="825"/>
      <c r="M38" s="1259"/>
      <c r="N38" s="824"/>
      <c r="O38" s="824"/>
      <c r="P38" s="824"/>
      <c r="Q38" s="824"/>
      <c r="R38" s="824"/>
      <c r="S38" s="825"/>
      <c r="T38" s="1259"/>
      <c r="U38" s="824"/>
      <c r="V38" s="824"/>
      <c r="W38" s="825"/>
      <c r="X38" s="1259"/>
      <c r="Y38" s="824"/>
      <c r="Z38" s="824"/>
      <c r="AA38" s="825"/>
      <c r="AB38" s="1259"/>
      <c r="AC38" s="824"/>
      <c r="AD38" s="824"/>
      <c r="AE38" s="825"/>
      <c r="AF38" s="1269"/>
      <c r="AG38" s="824"/>
      <c r="AH38" s="824"/>
      <c r="AI38" s="824"/>
      <c r="AJ38" s="825"/>
      <c r="AK38" s="174"/>
      <c r="AL38" s="174"/>
      <c r="AM38" s="174"/>
      <c r="AN38" s="174"/>
      <c r="AO38" s="174"/>
      <c r="AP38" s="174"/>
      <c r="AQ38" s="174"/>
      <c r="AR38" s="174"/>
      <c r="AS38" s="174"/>
      <c r="AT38" s="174"/>
      <c r="AU38" s="174"/>
      <c r="AV38" s="174"/>
      <c r="AW38" s="174"/>
      <c r="AX38" s="174"/>
      <c r="AY38" s="174"/>
      <c r="AZ38" s="174"/>
      <c r="BA38" s="174"/>
      <c r="BB38" s="174"/>
      <c r="BC38" s="174"/>
      <c r="CC38" s="443"/>
      <c r="CD38" s="443"/>
      <c r="CE38" s="443"/>
      <c r="CF38" s="443"/>
      <c r="CG38" s="443"/>
      <c r="CH38" s="254"/>
      <c r="CI38" s="254"/>
      <c r="CJ38" s="254"/>
      <c r="CK38" s="254"/>
      <c r="CL38" s="254"/>
      <c r="CM38" s="254"/>
      <c r="CN38" s="254"/>
      <c r="CO38" s="254"/>
      <c r="CP38" s="254"/>
      <c r="CQ38" s="254"/>
      <c r="CR38" s="254"/>
      <c r="CS38" s="254"/>
    </row>
    <row r="39" spans="7:97" ht="14.25" customHeight="1" x14ac:dyDescent="0.25">
      <c r="G39" s="1267"/>
      <c r="H39" s="825"/>
      <c r="I39" s="1272"/>
      <c r="J39" s="824"/>
      <c r="K39" s="824"/>
      <c r="L39" s="825"/>
      <c r="M39" s="1267"/>
      <c r="N39" s="824"/>
      <c r="O39" s="824"/>
      <c r="P39" s="824"/>
      <c r="Q39" s="824"/>
      <c r="R39" s="824"/>
      <c r="S39" s="825"/>
      <c r="T39" s="1267"/>
      <c r="U39" s="824"/>
      <c r="V39" s="824"/>
      <c r="W39" s="825"/>
      <c r="X39" s="1267"/>
      <c r="Y39" s="824"/>
      <c r="Z39" s="824"/>
      <c r="AA39" s="825"/>
      <c r="AB39" s="1267"/>
      <c r="AC39" s="824"/>
      <c r="AD39" s="824"/>
      <c r="AE39" s="825"/>
      <c r="AF39" s="1271"/>
      <c r="AG39" s="824"/>
      <c r="AH39" s="824"/>
      <c r="AI39" s="824"/>
      <c r="AJ39" s="825"/>
      <c r="AK39" s="174"/>
      <c r="AL39" s="174"/>
      <c r="AM39" s="174"/>
      <c r="AN39" s="174"/>
      <c r="AO39" s="174"/>
      <c r="AP39" s="174"/>
      <c r="AQ39" s="174"/>
      <c r="AR39" s="174"/>
      <c r="AS39" s="174"/>
      <c r="AT39" s="174"/>
      <c r="AU39" s="174"/>
      <c r="AV39" s="174"/>
      <c r="AW39" s="174"/>
      <c r="AX39" s="174"/>
      <c r="AY39" s="174"/>
      <c r="AZ39" s="174"/>
      <c r="BA39" s="174"/>
      <c r="BB39" s="174"/>
      <c r="BC39" s="174"/>
      <c r="CC39" s="443"/>
      <c r="CD39" s="443"/>
      <c r="CE39" s="443"/>
      <c r="CF39" s="443"/>
      <c r="CG39" s="443"/>
      <c r="CH39" s="254"/>
      <c r="CI39" s="254"/>
      <c r="CJ39" s="254"/>
      <c r="CK39" s="254"/>
      <c r="CL39" s="254"/>
      <c r="CM39" s="254"/>
      <c r="CN39" s="254"/>
      <c r="CO39" s="254"/>
      <c r="CP39" s="254"/>
      <c r="CQ39" s="254"/>
      <c r="CR39" s="254"/>
      <c r="CS39" s="254"/>
    </row>
    <row r="40" spans="7:97" ht="14.25" customHeight="1" x14ac:dyDescent="0.25">
      <c r="G40" s="1266" t="s">
        <v>1850</v>
      </c>
      <c r="H40" s="824"/>
      <c r="I40" s="824"/>
      <c r="J40" s="824"/>
      <c r="K40" s="824"/>
      <c r="L40" s="824"/>
      <c r="M40" s="824"/>
      <c r="N40" s="824"/>
      <c r="O40" s="824"/>
      <c r="P40" s="824"/>
      <c r="Q40" s="824"/>
      <c r="R40" s="824"/>
      <c r="S40" s="824"/>
      <c r="T40" s="824"/>
      <c r="U40" s="824"/>
      <c r="V40" s="824"/>
      <c r="W40" s="824"/>
      <c r="X40" s="824"/>
      <c r="Y40" s="824"/>
      <c r="Z40" s="824"/>
      <c r="AA40" s="824"/>
      <c r="AB40" s="824"/>
      <c r="AC40" s="824"/>
      <c r="AD40" s="824"/>
      <c r="AE40" s="825"/>
      <c r="AF40" s="1270">
        <f>SUM(AF21:AJ39)</f>
        <v>0</v>
      </c>
      <c r="AG40" s="824"/>
      <c r="AH40" s="824"/>
      <c r="AI40" s="824"/>
      <c r="AJ40" s="825"/>
      <c r="AK40" s="277"/>
      <c r="AL40" s="277"/>
      <c r="AM40" s="277"/>
      <c r="CC40" s="443"/>
      <c r="CD40" s="443"/>
      <c r="CE40" s="443"/>
      <c r="CF40" s="443"/>
      <c r="CG40" s="443"/>
      <c r="CH40" s="254"/>
      <c r="CI40" s="254"/>
      <c r="CJ40" s="254"/>
      <c r="CK40" s="254"/>
      <c r="CL40" s="254"/>
      <c r="CM40" s="254"/>
      <c r="CN40" s="254"/>
      <c r="CO40" s="254"/>
      <c r="CP40" s="254"/>
      <c r="CQ40" s="254"/>
      <c r="CR40" s="254"/>
      <c r="CS40" s="254"/>
    </row>
    <row r="41" spans="7:97" ht="14.25" customHeight="1" x14ac:dyDescent="0.25">
      <c r="G41" s="55"/>
      <c r="AT41" s="443"/>
      <c r="AU41" s="443"/>
      <c r="AV41" s="443"/>
      <c r="AW41" s="443"/>
      <c r="AX41" s="443"/>
      <c r="AY41" s="254"/>
      <c r="AZ41" s="254"/>
      <c r="BA41" s="254"/>
      <c r="BB41" s="254"/>
      <c r="BC41" s="254"/>
      <c r="BD41" s="254"/>
      <c r="BE41" s="254"/>
      <c r="BF41" s="254"/>
      <c r="BG41" s="254"/>
      <c r="BH41" s="254"/>
      <c r="BI41" s="254"/>
      <c r="BJ41" s="254"/>
    </row>
  </sheetData>
  <mergeCells count="154">
    <mergeCell ref="G23:H23"/>
    <mergeCell ref="X25:AA25"/>
    <mergeCell ref="T36:W36"/>
    <mergeCell ref="AB33:AE33"/>
    <mergeCell ref="X27:AA27"/>
    <mergeCell ref="M28:S28"/>
    <mergeCell ref="AF27:AJ27"/>
    <mergeCell ref="I23:L23"/>
    <mergeCell ref="AF36:AJ36"/>
    <mergeCell ref="G27:H27"/>
    <mergeCell ref="AF33:AJ33"/>
    <mergeCell ref="G36:H36"/>
    <mergeCell ref="AB34:AE34"/>
    <mergeCell ref="AB28:AE28"/>
    <mergeCell ref="M32:S32"/>
    <mergeCell ref="G25:H25"/>
    <mergeCell ref="X30:AA30"/>
    <mergeCell ref="I24:L24"/>
    <mergeCell ref="AF23:AJ23"/>
    <mergeCell ref="AF35:AJ35"/>
    <mergeCell ref="G39:H39"/>
    <mergeCell ref="G9:V11"/>
    <mergeCell ref="AB20:AE20"/>
    <mergeCell ref="G34:H34"/>
    <mergeCell ref="I26:L26"/>
    <mergeCell ref="AF30:AJ30"/>
    <mergeCell ref="B12:E12"/>
    <mergeCell ref="AF20:AJ20"/>
    <mergeCell ref="I25:L25"/>
    <mergeCell ref="X37:AA37"/>
    <mergeCell ref="B14:E14"/>
    <mergeCell ref="AB31:AE31"/>
    <mergeCell ref="G20:H20"/>
    <mergeCell ref="B13:E13"/>
    <mergeCell ref="AB21:AE21"/>
    <mergeCell ref="T21:W21"/>
    <mergeCell ref="I20:L20"/>
    <mergeCell ref="B16:E16"/>
    <mergeCell ref="M20:S20"/>
    <mergeCell ref="B17:E17"/>
    <mergeCell ref="AB27:AE27"/>
    <mergeCell ref="G32:H32"/>
    <mergeCell ref="AB37:AE37"/>
    <mergeCell ref="X22:AA22"/>
    <mergeCell ref="G38:H38"/>
    <mergeCell ref="I31:L31"/>
    <mergeCell ref="T24:W24"/>
    <mergeCell ref="T33:W33"/>
    <mergeCell ref="M34:S34"/>
    <mergeCell ref="AF32:AJ32"/>
    <mergeCell ref="AB25:AE25"/>
    <mergeCell ref="T37:W37"/>
    <mergeCell ref="M38:S38"/>
    <mergeCell ref="X36:AA36"/>
    <mergeCell ref="I38:L38"/>
    <mergeCell ref="AF24:AJ24"/>
    <mergeCell ref="I37:L37"/>
    <mergeCell ref="AF37:AJ37"/>
    <mergeCell ref="X20:AA20"/>
    <mergeCell ref="AF34:AJ34"/>
    <mergeCell ref="T31:W31"/>
    <mergeCell ref="M26:S26"/>
    <mergeCell ref="M36:S36"/>
    <mergeCell ref="G21:H21"/>
    <mergeCell ref="M33:S33"/>
    <mergeCell ref="X26:AA26"/>
    <mergeCell ref="X35:AA35"/>
    <mergeCell ref="T22:W22"/>
    <mergeCell ref="T28:W28"/>
    <mergeCell ref="I21:L21"/>
    <mergeCell ref="M22:S22"/>
    <mergeCell ref="M30:S30"/>
    <mergeCell ref="X31:AA31"/>
    <mergeCell ref="AF29:AJ29"/>
    <mergeCell ref="X21:AA21"/>
    <mergeCell ref="AF21:AJ21"/>
    <mergeCell ref="AF22:AJ22"/>
    <mergeCell ref="M21:S21"/>
    <mergeCell ref="G22:H22"/>
    <mergeCell ref="AF28:AJ28"/>
    <mergeCell ref="X29:AA29"/>
    <mergeCell ref="AB23:AE23"/>
    <mergeCell ref="X39:AA39"/>
    <mergeCell ref="G37:H37"/>
    <mergeCell ref="I30:L30"/>
    <mergeCell ref="AB24:AE24"/>
    <mergeCell ref="T29:W29"/>
    <mergeCell ref="T38:W38"/>
    <mergeCell ref="X32:AA32"/>
    <mergeCell ref="X23:AA23"/>
    <mergeCell ref="AB32:AE32"/>
    <mergeCell ref="AB26:AE26"/>
    <mergeCell ref="AB35:AE35"/>
    <mergeCell ref="M39:S39"/>
    <mergeCell ref="G24:H24"/>
    <mergeCell ref="M37:S37"/>
    <mergeCell ref="I33:L33"/>
    <mergeCell ref="AB39:AE39"/>
    <mergeCell ref="X38:AA38"/>
    <mergeCell ref="M27:S27"/>
    <mergeCell ref="AB38:AE38"/>
    <mergeCell ref="T23:W23"/>
    <mergeCell ref="I39:L39"/>
    <mergeCell ref="M24:S24"/>
    <mergeCell ref="I29:L29"/>
    <mergeCell ref="T27:W27"/>
    <mergeCell ref="B4:E4"/>
    <mergeCell ref="T39:W39"/>
    <mergeCell ref="I34:L34"/>
    <mergeCell ref="AB30:AE30"/>
    <mergeCell ref="B8:E8"/>
    <mergeCell ref="B10:E10"/>
    <mergeCell ref="B6:E6"/>
    <mergeCell ref="I35:L35"/>
    <mergeCell ref="G7:AR7"/>
    <mergeCell ref="T35:W35"/>
    <mergeCell ref="G33:H33"/>
    <mergeCell ref="I32:L32"/>
    <mergeCell ref="T25:W25"/>
    <mergeCell ref="G26:H26"/>
    <mergeCell ref="X34:AA34"/>
    <mergeCell ref="X28:AA28"/>
    <mergeCell ref="G35:H35"/>
    <mergeCell ref="AB22:AE22"/>
    <mergeCell ref="AB36:AE36"/>
    <mergeCell ref="M31:S31"/>
    <mergeCell ref="AF39:AJ39"/>
    <mergeCell ref="B15:E15"/>
    <mergeCell ref="M29:S29"/>
    <mergeCell ref="M23:S23"/>
    <mergeCell ref="G40:AE40"/>
    <mergeCell ref="AF25:AJ25"/>
    <mergeCell ref="T30:W30"/>
    <mergeCell ref="G28:H28"/>
    <mergeCell ref="T20:W20"/>
    <mergeCell ref="T32:W32"/>
    <mergeCell ref="AB29:AE29"/>
    <mergeCell ref="I27:L27"/>
    <mergeCell ref="I36:L36"/>
    <mergeCell ref="G30:H30"/>
    <mergeCell ref="M35:S35"/>
    <mergeCell ref="G29:H29"/>
    <mergeCell ref="I22:L22"/>
    <mergeCell ref="I28:L28"/>
    <mergeCell ref="AF31:AJ31"/>
    <mergeCell ref="AF26:AJ26"/>
    <mergeCell ref="AF40:AJ40"/>
    <mergeCell ref="T26:W26"/>
    <mergeCell ref="M25:S25"/>
    <mergeCell ref="X24:AA24"/>
    <mergeCell ref="G31:H31"/>
    <mergeCell ref="AF38:AJ38"/>
    <mergeCell ref="X33:AA33"/>
    <mergeCell ref="T34:W34"/>
  </mergeCells>
  <hyperlinks>
    <hyperlink ref="B4" location="PANDUAN!A1" display="PANDUAN" xr:uid="{00000000-0004-0000-3F01-000000000000}"/>
    <hyperlink ref="B6" location="'EWS DIRECTORY'!A1" display="EWS DIRECTORY" xr:uid="{00000000-0004-0000-3F01-000001000000}"/>
    <hyperlink ref="B8" location="'DATA PEMICU'!A1" display="DATA PEMICU" xr:uid="{00000000-0004-0000-3F01-000002000000}"/>
    <hyperlink ref="B10" location="'DATA PENGUJI'!A1" display="DATA PENGUJI" xr:uid="{00000000-0004-0000-3F01-000003000000}"/>
    <hyperlink ref="B12" location="'MAIN LEVEL'!A1" display="MAIN LEVEL" xr:uid="{00000000-0004-0000-3F01-000004000000}"/>
  </hyperlinks>
  <pageMargins left="0.51181102362204722" right="0.15748031496062989" top="0.55118110236220474" bottom="0.55118110236220474" header="0" footer="0"/>
  <pageSetup paperSize="9" scale="60" orientation="landscape"/>
  <headerFooter>
    <oddFooter>&amp;Rhalaman &amp;P dari</oddFooter>
  </headerFooter>
</worksheet>
</file>

<file path=xl/worksheets/sheet3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1-000000000000}">
  <sheetPr codeName="Sheet487">
    <tabColor theme="4" tint="-0.249977111117893"/>
  </sheetPr>
  <dimension ref="A1:N44"/>
  <sheetViews>
    <sheetView topLeftCell="B1" zoomScaleNormal="100" workbookViewId="0"/>
  </sheetViews>
  <sheetFormatPr defaultColWidth="14.44140625" defaultRowHeight="15" customHeight="1" x14ac:dyDescent="0.25"/>
  <cols>
    <col min="1" max="1" width="3" hidden="1" customWidth="1"/>
    <col min="2" max="5" width="3.88671875" style="177" customWidth="1"/>
    <col min="6" max="6" width="3.88671875" customWidth="1"/>
    <col min="7" max="7" width="10" style="443" customWidth="1"/>
    <col min="8" max="8" width="18" style="443" bestFit="1" customWidth="1"/>
    <col min="9" max="10" width="25" style="443" customWidth="1"/>
    <col min="11" max="11" width="26" style="443" bestFit="1" customWidth="1"/>
    <col min="12" max="12" width="24.44140625" style="443" customWidth="1"/>
    <col min="13" max="13" width="20.33203125" style="443" bestFit="1" customWidth="1"/>
    <col min="14" max="14" width="22.44140625" style="443" customWidth="1"/>
    <col min="15" max="15" width="14.44140625" style="443" customWidth="1"/>
    <col min="16" max="16384" width="14.44140625" style="443"/>
  </cols>
  <sheetData>
    <row r="1" spans="2:14" ht="14.25" customHeight="1" x14ac:dyDescent="0.25">
      <c r="G1" s="385"/>
      <c r="H1" s="78"/>
      <c r="I1" s="78"/>
    </row>
    <row r="2" spans="2:14" ht="14.25" customHeight="1" x14ac:dyDescent="0.25">
      <c r="G2" s="78" t="s">
        <v>1674</v>
      </c>
      <c r="H2" s="78"/>
      <c r="I2" s="78"/>
    </row>
    <row r="3" spans="2:14" ht="14.25" customHeight="1" x14ac:dyDescent="0.25">
      <c r="B3" s="111"/>
      <c r="C3" s="111"/>
      <c r="D3" s="111"/>
      <c r="E3" s="111"/>
    </row>
    <row r="4" spans="2:14" ht="14.25" customHeight="1" x14ac:dyDescent="0.25">
      <c r="B4" s="762" t="s">
        <v>79</v>
      </c>
      <c r="C4" s="761"/>
      <c r="D4" s="761"/>
      <c r="E4" s="761"/>
    </row>
    <row r="5" spans="2:14" ht="14.25" customHeight="1" x14ac:dyDescent="0.25">
      <c r="B5" s="111"/>
      <c r="C5" s="111"/>
      <c r="D5" s="111"/>
      <c r="E5" s="111"/>
    </row>
    <row r="6" spans="2:14" ht="14.25" customHeight="1" x14ac:dyDescent="0.25">
      <c r="B6" s="762" t="s">
        <v>87</v>
      </c>
      <c r="C6" s="761"/>
      <c r="D6" s="761"/>
      <c r="E6" s="761"/>
    </row>
    <row r="7" spans="2:14" ht="15" customHeight="1" x14ac:dyDescent="0.25">
      <c r="B7" s="111"/>
      <c r="C7" s="111"/>
      <c r="D7" s="111"/>
      <c r="E7" s="111"/>
      <c r="G7" s="1126" t="s">
        <v>1676</v>
      </c>
      <c r="H7" s="997"/>
      <c r="I7" s="997"/>
      <c r="J7" s="997"/>
      <c r="K7" s="997"/>
      <c r="L7" s="997"/>
      <c r="M7" s="997"/>
      <c r="N7" s="997"/>
    </row>
    <row r="8" spans="2:14" ht="14.25" customHeight="1" x14ac:dyDescent="0.25">
      <c r="B8" s="762" t="s">
        <v>94</v>
      </c>
      <c r="C8" s="761"/>
      <c r="D8" s="761"/>
      <c r="E8" s="761"/>
    </row>
    <row r="9" spans="2:14" ht="14.25" customHeight="1" x14ac:dyDescent="0.25">
      <c r="B9" s="111"/>
      <c r="C9" s="111"/>
      <c r="D9" s="111"/>
      <c r="E9" s="111"/>
      <c r="G9" s="1130" t="str">
        <f>"Rincian "&amp;'M-2-1'!H18&amp;" "&amp;'M-2-1'!M24</f>
        <v>Rincian PPh Pasal 25 Berdasarkan Data Pemicu dan Data Penguji</v>
      </c>
      <c r="H9" s="789"/>
      <c r="I9" s="789"/>
      <c r="J9" s="789"/>
      <c r="K9" s="790"/>
      <c r="L9" s="217" t="s">
        <v>796</v>
      </c>
      <c r="M9" s="218" t="e">
        <f>": "&amp;NAMA_WP</f>
        <v>#N/A</v>
      </c>
      <c r="N9" s="88"/>
    </row>
    <row r="10" spans="2:14" ht="12.75" customHeight="1" x14ac:dyDescent="0.25">
      <c r="B10" s="762" t="s">
        <v>101</v>
      </c>
      <c r="C10" s="761"/>
      <c r="D10" s="761"/>
      <c r="E10" s="761"/>
      <c r="G10" s="804"/>
      <c r="H10" s="997"/>
      <c r="I10" s="997"/>
      <c r="J10" s="997"/>
      <c r="K10" s="805"/>
      <c r="L10" s="219" t="s">
        <v>1401</v>
      </c>
      <c r="M10" s="220" t="e">
        <f>": "&amp;NPWP</f>
        <v>#N/A</v>
      </c>
      <c r="N10" s="129"/>
    </row>
    <row r="11" spans="2:14" ht="14.25" customHeight="1" x14ac:dyDescent="0.25">
      <c r="G11" s="806"/>
      <c r="H11" s="794"/>
      <c r="I11" s="794"/>
      <c r="J11" s="794"/>
      <c r="K11" s="807"/>
      <c r="L11" s="221" t="s">
        <v>1679</v>
      </c>
      <c r="M11" s="222" t="e">
        <f>": "&amp;ID_MS_TH_PJK</f>
        <v>#N/A</v>
      </c>
      <c r="N11" s="130"/>
    </row>
    <row r="12" spans="2:14" ht="14.25" customHeight="1" x14ac:dyDescent="0.25">
      <c r="B12" s="762" t="s">
        <v>106</v>
      </c>
      <c r="C12" s="761"/>
      <c r="D12" s="761"/>
      <c r="E12" s="761"/>
    </row>
    <row r="13" spans="2:14" ht="14.25" customHeight="1" x14ac:dyDescent="0.25">
      <c r="B13" s="962" t="str">
        <f>HYPERLINK("#'"&amp;'EWS DIRECTORY'!$J$316&amp;"'!A1",'EWS DIRECTORY'!$J$316)</f>
        <v>M-2</v>
      </c>
      <c r="C13" s="761"/>
      <c r="D13" s="761"/>
      <c r="E13" s="761"/>
      <c r="G13" s="443" t="s">
        <v>1680</v>
      </c>
    </row>
    <row r="14" spans="2:14" ht="14.25" customHeight="1" x14ac:dyDescent="0.25">
      <c r="B14" s="931" t="str">
        <f>HYPERLINK("#'"&amp;'EWS DIRECTORY'!$J$317&amp;"'!A1",'EWS DIRECTORY'!$J$317)</f>
        <v>M-2-1</v>
      </c>
      <c r="C14" s="761"/>
      <c r="D14" s="761"/>
      <c r="E14" s="761"/>
      <c r="G14" s="443" t="s">
        <v>1681</v>
      </c>
      <c r="J14" s="443" t="s">
        <v>1917</v>
      </c>
    </row>
    <row r="15" spans="2:14" ht="14.25" customHeight="1" x14ac:dyDescent="0.25">
      <c r="B15" s="929" t="str">
        <f>HYPERLINK("#'"&amp;'EWS DIRECTORY'!$J$318&amp;"'!A1",'EWS DIRECTORY'!$J$318)</f>
        <v>M-2-1-1</v>
      </c>
      <c r="C15" s="761"/>
      <c r="D15" s="761"/>
      <c r="E15" s="761"/>
      <c r="G15" s="443" t="s">
        <v>1681</v>
      </c>
      <c r="J15" s="443" t="s">
        <v>1918</v>
      </c>
    </row>
    <row r="16" spans="2:14" ht="14.25" customHeight="1" x14ac:dyDescent="0.25">
      <c r="B16" s="929" t="str">
        <f>HYPERLINK("#'"&amp;'EWS DIRECTORY'!$J$319&amp;"'!A1",'EWS DIRECTORY'!$J$319)</f>
        <v>M-2-1-2</v>
      </c>
      <c r="C16" s="761"/>
      <c r="D16" s="761"/>
      <c r="E16" s="761"/>
    </row>
    <row r="17" spans="2:14" ht="12.75" customHeight="1" x14ac:dyDescent="0.25">
      <c r="B17" s="927" t="str">
        <f>HYPERLINK("#'"&amp;'EWS DIRECTORY'!$J$320&amp;"'!A1",'EWS DIRECTORY'!$J$320)</f>
        <v>M-2-1-3</v>
      </c>
      <c r="C17" s="761"/>
      <c r="D17" s="761"/>
      <c r="E17" s="761"/>
    </row>
    <row r="18" spans="2:14" ht="14.25" customHeight="1" x14ac:dyDescent="0.25">
      <c r="G18" s="443" t="s">
        <v>1919</v>
      </c>
    </row>
    <row r="19" spans="2:14" ht="14.25" customHeight="1" x14ac:dyDescent="0.25"/>
    <row r="20" spans="2:14" ht="14.25" customHeight="1" x14ac:dyDescent="0.25">
      <c r="G20" s="443" t="s">
        <v>1920</v>
      </c>
    </row>
    <row r="21" spans="2:14" ht="14.25" customHeight="1" x14ac:dyDescent="0.25"/>
    <row r="22" spans="2:14" ht="14.25" customHeight="1" x14ac:dyDescent="0.25">
      <c r="G22" s="1129" t="s">
        <v>1445</v>
      </c>
      <c r="H22" s="1131" t="s">
        <v>1446</v>
      </c>
      <c r="I22" s="764"/>
      <c r="J22" s="764"/>
      <c r="K22" s="764"/>
      <c r="L22" s="764"/>
      <c r="M22" s="764"/>
      <c r="N22" s="764"/>
    </row>
    <row r="23" spans="2:14" ht="14.25" customHeight="1" x14ac:dyDescent="0.25">
      <c r="G23" s="769"/>
      <c r="H23" s="448" t="s">
        <v>1452</v>
      </c>
      <c r="I23" s="1128" t="s">
        <v>1453</v>
      </c>
      <c r="J23" s="765"/>
      <c r="K23" s="80" t="s">
        <v>1454</v>
      </c>
      <c r="L23" s="80" t="s">
        <v>1455</v>
      </c>
      <c r="M23" s="80" t="s">
        <v>1456</v>
      </c>
      <c r="N23" s="80" t="s">
        <v>1457</v>
      </c>
    </row>
    <row r="24" spans="2:14" ht="45" customHeight="1" x14ac:dyDescent="0.25">
      <c r="G24" s="387">
        <v>1</v>
      </c>
      <c r="H24" s="406" t="e">
        <f>ID_MS_TH_PJK</f>
        <v>#N/A</v>
      </c>
      <c r="I24" s="1240" t="e">
        <f>NO_BPS</f>
        <v>#N/A</v>
      </c>
      <c r="J24" s="765"/>
      <c r="K24" s="386" t="e">
        <f>PEMBETULAN_KE</f>
        <v>#N/A</v>
      </c>
      <c r="L24" s="554" t="e">
        <f>TGL_TERIMA</f>
        <v>#N/A</v>
      </c>
      <c r="M24" s="388" t="str">
        <f>'M-2'!G9</f>
        <v>PPh Pasal 25</v>
      </c>
      <c r="N24" s="555">
        <f>'MAIN LEVEL'!AB75</f>
        <v>0</v>
      </c>
    </row>
    <row r="25" spans="2:14" ht="14.25" customHeight="1" x14ac:dyDescent="0.25"/>
    <row r="26" spans="2:14" ht="14.25" customHeight="1" x14ac:dyDescent="0.25"/>
    <row r="27" spans="2:14" ht="14.25" customHeight="1" x14ac:dyDescent="0.25"/>
    <row r="28" spans="2:14" ht="30" customHeight="1" x14ac:dyDescent="0.25">
      <c r="B28" s="760"/>
      <c r="C28" s="761"/>
      <c r="D28" s="761"/>
      <c r="E28" s="761"/>
      <c r="G28" s="562" t="s">
        <v>1445</v>
      </c>
      <c r="H28" s="562" t="s">
        <v>1477</v>
      </c>
      <c r="I28" s="563" t="s">
        <v>1478</v>
      </c>
      <c r="J28" s="563" t="s">
        <v>1479</v>
      </c>
      <c r="K28" s="562" t="s">
        <v>1480</v>
      </c>
      <c r="L28" s="562" t="s">
        <v>1481</v>
      </c>
      <c r="M28" s="81"/>
      <c r="N28" s="81"/>
    </row>
    <row r="29" spans="2:14" ht="15" customHeight="1" x14ac:dyDescent="0.25">
      <c r="G29" s="409">
        <f t="array" ref="G29">IFERROR(_xlfn.SEQUENCE(COUNTA(H29:H31)),"")</f>
        <v>1</v>
      </c>
      <c r="H29" s="508" t="s">
        <v>2030</v>
      </c>
      <c r="I29" s="508"/>
      <c r="J29" s="508"/>
      <c r="K29" s="508"/>
      <c r="L29" s="508"/>
      <c r="M29" s="106"/>
      <c r="N29" s="106"/>
    </row>
    <row r="30" spans="2:14" ht="15" customHeight="1" x14ac:dyDescent="0.25">
      <c r="G30" s="410"/>
      <c r="H30" s="509" t="s">
        <v>1921</v>
      </c>
      <c r="I30" s="509"/>
      <c r="J30" s="509"/>
      <c r="K30" s="509"/>
      <c r="L30" s="509"/>
      <c r="M30" s="106"/>
      <c r="N30" s="106"/>
    </row>
    <row r="31" spans="2:14" ht="15" customHeight="1" x14ac:dyDescent="0.25">
      <c r="G31" s="510"/>
      <c r="H31" s="511"/>
      <c r="I31" s="511"/>
      <c r="J31" s="511"/>
      <c r="K31" s="511"/>
      <c r="L31" s="511"/>
      <c r="M31" s="106"/>
      <c r="N31" s="106"/>
    </row>
    <row r="32" spans="2:14" ht="15" customHeight="1" x14ac:dyDescent="0.25">
      <c r="G32" s="512"/>
      <c r="H32" s="507"/>
      <c r="I32" s="507"/>
      <c r="J32" s="507"/>
      <c r="K32" s="507" t="s">
        <v>1494</v>
      </c>
      <c r="L32" s="507">
        <f>SUM(L29:L31)</f>
        <v>0</v>
      </c>
      <c r="M32" s="106"/>
      <c r="N32" s="106"/>
    </row>
    <row r="33" spans="7:14" ht="15" customHeight="1" x14ac:dyDescent="0.25">
      <c r="G33" s="226"/>
      <c r="H33" s="226"/>
      <c r="I33" s="226"/>
      <c r="J33" s="107"/>
      <c r="K33" s="106"/>
      <c r="L33" s="106"/>
      <c r="M33" s="106"/>
      <c r="N33" s="106"/>
    </row>
    <row r="34" spans="7:14" ht="15" customHeight="1" x14ac:dyDescent="0.25">
      <c r="G34" s="107"/>
      <c r="H34" s="107"/>
      <c r="I34" s="107"/>
      <c r="J34" s="103"/>
      <c r="K34" s="108" t="s">
        <v>1500</v>
      </c>
      <c r="L34" s="507">
        <f>L32+N24</f>
        <v>0</v>
      </c>
      <c r="M34" s="106"/>
      <c r="N34" s="106"/>
    </row>
    <row r="35" spans="7:14" ht="15" customHeight="1" x14ac:dyDescent="0.25">
      <c r="G35" s="107"/>
      <c r="H35" s="107"/>
      <c r="I35" s="107"/>
      <c r="J35" s="107"/>
      <c r="K35" s="227"/>
      <c r="L35" s="106"/>
      <c r="M35" s="106"/>
      <c r="N35" s="106"/>
    </row>
    <row r="36" spans="7:14" ht="15" customHeight="1" x14ac:dyDescent="0.25">
      <c r="G36" s="107"/>
      <c r="H36" s="107"/>
      <c r="I36" s="107"/>
      <c r="J36" s="107"/>
      <c r="K36" s="227"/>
      <c r="L36" s="228"/>
      <c r="M36" s="228"/>
      <c r="N36" s="513"/>
    </row>
    <row r="37" spans="7:14" ht="15" customHeight="1" x14ac:dyDescent="0.25">
      <c r="G37" s="226"/>
      <c r="H37" s="226"/>
      <c r="I37" s="226"/>
      <c r="J37" s="107"/>
      <c r="K37" s="227"/>
      <c r="L37" s="228"/>
      <c r="M37" s="228"/>
      <c r="N37" s="513"/>
    </row>
    <row r="38" spans="7:14" ht="15" customHeight="1" x14ac:dyDescent="0.25">
      <c r="G38" s="103"/>
      <c r="H38" s="103"/>
      <c r="I38" s="103"/>
      <c r="J38" s="103"/>
      <c r="K38" s="103"/>
      <c r="L38" s="103"/>
      <c r="M38" s="103"/>
      <c r="N38" s="103"/>
    </row>
    <row r="39" spans="7:14" ht="15" customHeight="1" x14ac:dyDescent="0.25">
      <c r="G39" s="229"/>
      <c r="H39" s="770" t="s">
        <v>1507</v>
      </c>
      <c r="I39" s="764"/>
      <c r="J39" s="764"/>
      <c r="K39" s="763" t="s">
        <v>1508</v>
      </c>
      <c r="L39" s="764"/>
      <c r="M39" s="765"/>
      <c r="N39" s="133"/>
    </row>
    <row r="40" spans="7:14" ht="15" customHeight="1" x14ac:dyDescent="0.25">
      <c r="G40" s="229"/>
      <c r="H40" s="230" t="s">
        <v>796</v>
      </c>
      <c r="I40" s="427" t="s">
        <v>1510</v>
      </c>
      <c r="J40" s="428" t="s">
        <v>1511</v>
      </c>
      <c r="K40" s="428" t="s">
        <v>796</v>
      </c>
      <c r="L40" s="428" t="s">
        <v>1510</v>
      </c>
      <c r="M40" s="428" t="s">
        <v>1511</v>
      </c>
      <c r="N40" s="231"/>
    </row>
    <row r="41" spans="7:14" ht="15" customHeight="1" x14ac:dyDescent="0.25">
      <c r="G41" s="229"/>
      <c r="H41" s="226"/>
      <c r="I41" s="226"/>
      <c r="J41" s="226"/>
      <c r="K41" s="232"/>
      <c r="L41" s="232"/>
      <c r="M41" s="232"/>
      <c r="N41" s="232"/>
    </row>
    <row r="42" spans="7:14" ht="15" customHeight="1" x14ac:dyDescent="0.25">
      <c r="G42" s="233"/>
      <c r="H42" s="234"/>
      <c r="I42" s="234"/>
      <c r="J42" s="234"/>
      <c r="K42" s="235"/>
      <c r="L42" s="235"/>
      <c r="M42" s="235"/>
      <c r="N42" s="235"/>
    </row>
    <row r="43" spans="7:14" ht="15" customHeight="1" x14ac:dyDescent="0.25">
      <c r="G43" s="233"/>
      <c r="H43" s="234"/>
      <c r="I43" s="234"/>
      <c r="J43" s="234"/>
      <c r="K43" s="235"/>
      <c r="L43" s="235"/>
      <c r="M43" s="235"/>
      <c r="N43" s="235"/>
    </row>
    <row r="44" spans="7:14" ht="15" customHeight="1" x14ac:dyDescent="0.25">
      <c r="G44" s="229"/>
      <c r="H44" s="236"/>
      <c r="I44" s="236"/>
      <c r="J44" s="236"/>
      <c r="K44" s="237"/>
      <c r="L44" s="237"/>
      <c r="M44" s="237"/>
      <c r="N44" s="232"/>
    </row>
  </sheetData>
  <mergeCells count="19">
    <mergeCell ref="G9:K11"/>
    <mergeCell ref="H22:N22"/>
    <mergeCell ref="B6:E6"/>
    <mergeCell ref="B15:E15"/>
    <mergeCell ref="B4:E4"/>
    <mergeCell ref="G7:N7"/>
    <mergeCell ref="B8:E8"/>
    <mergeCell ref="B10:E10"/>
    <mergeCell ref="H39:J39"/>
    <mergeCell ref="B16:E16"/>
    <mergeCell ref="K39:M39"/>
    <mergeCell ref="B12:E12"/>
    <mergeCell ref="I24:J24"/>
    <mergeCell ref="I23:J23"/>
    <mergeCell ref="B14:E14"/>
    <mergeCell ref="G22:G23"/>
    <mergeCell ref="B17:E17"/>
    <mergeCell ref="B13:E13"/>
    <mergeCell ref="B28:E28"/>
  </mergeCells>
  <hyperlinks>
    <hyperlink ref="B4" location="PANDUAN!A1" display="PANDUAN" xr:uid="{00000000-0004-0000-4001-000000000000}"/>
    <hyperlink ref="B6" location="'EWS DIRECTORY'!A1" display="EWS DIRECTORY" xr:uid="{00000000-0004-0000-4001-000001000000}"/>
    <hyperlink ref="B8" location="'DATA PEMICU'!A1" display="DATA PEMICU" xr:uid="{00000000-0004-0000-4001-000002000000}"/>
    <hyperlink ref="B10" location="'DATA PENGUJI'!A1" display="DATA PENGUJI" xr:uid="{00000000-0004-0000-4001-000003000000}"/>
    <hyperlink ref="B12" location="'MAIN LEVEL'!A1" display="MAIN LEVEL" xr:uid="{00000000-0004-0000-4001-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3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1-000000000000}">
  <sheetPr codeName="Sheet145">
    <tabColor theme="4" tint="-0.249977111117893"/>
    <pageSetUpPr fitToPage="1"/>
  </sheetPr>
  <dimension ref="A1:AI51"/>
  <sheetViews>
    <sheetView topLeftCell="B1" zoomScaleNormal="100" workbookViewId="0">
      <selection activeCell="AQ18" sqref="AQ18:AU18"/>
    </sheetView>
  </sheetViews>
  <sheetFormatPr defaultColWidth="8.88671875" defaultRowHeight="13.8" x14ac:dyDescent="0.25"/>
  <cols>
    <col min="1" max="1" width="3" style="110" hidden="1" customWidth="1"/>
    <col min="2" max="5" width="3.88671875" style="177" customWidth="1"/>
    <col min="6" max="6" width="3.88671875" style="110" customWidth="1"/>
    <col min="7" max="35" width="3.5546875" style="254" customWidth="1"/>
    <col min="36" max="36" width="8.88671875" style="254" customWidth="1"/>
    <col min="37" max="16384" width="8.88671875" style="254"/>
  </cols>
  <sheetData>
    <row r="1" spans="2:35" x14ac:dyDescent="0.25">
      <c r="G1" s="178"/>
      <c r="H1" s="55"/>
      <c r="I1" s="55"/>
      <c r="J1" s="55"/>
      <c r="K1" s="55"/>
      <c r="L1" s="55"/>
      <c r="M1" s="55"/>
    </row>
    <row r="2" spans="2:35" ht="15" customHeight="1" x14ac:dyDescent="0.25">
      <c r="G2" s="124" t="s">
        <v>1674</v>
      </c>
      <c r="H2" s="124"/>
      <c r="I2" s="124"/>
      <c r="J2" s="124"/>
      <c r="K2" s="124"/>
      <c r="L2" s="124"/>
      <c r="M2" s="124"/>
      <c r="N2" s="124"/>
      <c r="O2" s="124"/>
      <c r="P2" s="124"/>
      <c r="Q2" s="124"/>
      <c r="R2" s="124"/>
      <c r="S2" s="124"/>
      <c r="T2" s="124"/>
      <c r="U2" s="124"/>
      <c r="V2" s="124"/>
      <c r="W2" s="124"/>
      <c r="X2" s="124"/>
      <c r="Y2" s="278"/>
      <c r="Z2" s="278"/>
      <c r="AA2" s="278"/>
      <c r="AB2" s="278"/>
      <c r="AC2" s="278"/>
      <c r="AD2" s="278"/>
      <c r="AE2" s="278"/>
      <c r="AF2" s="278"/>
      <c r="AG2" s="278"/>
      <c r="AH2" s="278"/>
      <c r="AI2" s="278"/>
    </row>
    <row r="3" spans="2:35" ht="15" customHeight="1" x14ac:dyDescent="0.25">
      <c r="B3" s="111"/>
      <c r="C3" s="111"/>
      <c r="D3" s="111"/>
      <c r="E3" s="111"/>
      <c r="G3" s="124" t="s">
        <v>1675</v>
      </c>
      <c r="H3" s="124"/>
      <c r="I3" s="124"/>
      <c r="J3" s="124"/>
      <c r="K3" s="124"/>
      <c r="L3" s="124"/>
      <c r="M3" s="124"/>
      <c r="N3" s="124"/>
      <c r="O3" s="124"/>
      <c r="P3" s="124"/>
      <c r="Q3" s="124"/>
      <c r="R3" s="124"/>
      <c r="S3" s="124"/>
      <c r="T3" s="124"/>
      <c r="U3" s="124"/>
      <c r="V3" s="124"/>
      <c r="W3" s="124"/>
      <c r="X3" s="124"/>
      <c r="Y3" s="278"/>
      <c r="Z3" s="278"/>
      <c r="AA3" s="278"/>
      <c r="AB3" s="278"/>
      <c r="AC3" s="278"/>
      <c r="AD3" s="278"/>
      <c r="AE3" s="278"/>
      <c r="AF3" s="278"/>
      <c r="AG3" s="278"/>
      <c r="AH3" s="278"/>
      <c r="AI3" s="278"/>
    </row>
    <row r="4" spans="2:35" ht="15" customHeight="1" x14ac:dyDescent="0.25">
      <c r="B4" s="762" t="s">
        <v>79</v>
      </c>
      <c r="C4" s="761"/>
      <c r="D4" s="761"/>
      <c r="E4" s="761"/>
      <c r="G4" s="124"/>
      <c r="H4" s="124"/>
      <c r="I4" s="124"/>
      <c r="J4" s="124"/>
      <c r="K4" s="124"/>
      <c r="L4" s="124"/>
      <c r="M4" s="124"/>
      <c r="N4" s="124"/>
      <c r="O4" s="124"/>
      <c r="P4" s="124"/>
      <c r="Q4" s="124"/>
      <c r="R4" s="124"/>
      <c r="S4" s="124"/>
      <c r="T4" s="124"/>
      <c r="U4" s="124"/>
      <c r="V4" s="124"/>
      <c r="W4" s="124"/>
      <c r="X4" s="124"/>
      <c r="Y4" s="278"/>
      <c r="Z4" s="278"/>
      <c r="AA4" s="278"/>
      <c r="AB4" s="278"/>
      <c r="AC4" s="278"/>
      <c r="AD4" s="278"/>
      <c r="AE4" s="278"/>
      <c r="AF4" s="278"/>
      <c r="AG4" s="278"/>
      <c r="AH4" s="278"/>
      <c r="AI4" s="278"/>
    </row>
    <row r="5" spans="2:35" ht="15" customHeight="1" x14ac:dyDescent="0.25">
      <c r="B5" s="111"/>
      <c r="C5" s="111"/>
      <c r="D5" s="111"/>
      <c r="E5" s="111"/>
      <c r="G5" s="124"/>
      <c r="H5" s="124"/>
      <c r="I5" s="124"/>
      <c r="J5" s="124"/>
      <c r="K5" s="124"/>
      <c r="L5" s="124"/>
      <c r="M5" s="124"/>
      <c r="N5" s="124"/>
      <c r="O5" s="124"/>
      <c r="P5" s="124"/>
      <c r="Q5" s="124"/>
      <c r="R5" s="124"/>
      <c r="S5" s="124"/>
      <c r="T5" s="124"/>
      <c r="U5" s="124"/>
      <c r="V5" s="124"/>
      <c r="W5" s="124"/>
      <c r="X5" s="124"/>
      <c r="Y5" s="278"/>
      <c r="Z5" s="278"/>
      <c r="AA5" s="278"/>
      <c r="AB5" s="278"/>
      <c r="AC5" s="278"/>
      <c r="AD5" s="278"/>
      <c r="AE5" s="278"/>
      <c r="AF5" s="278"/>
      <c r="AG5" s="278"/>
      <c r="AH5" s="278"/>
      <c r="AI5" s="278"/>
    </row>
    <row r="6" spans="2:35" ht="15" customHeight="1" x14ac:dyDescent="0.25">
      <c r="B6" s="762" t="s">
        <v>87</v>
      </c>
      <c r="C6" s="761"/>
      <c r="D6" s="761"/>
      <c r="E6" s="761"/>
      <c r="G6" s="124"/>
      <c r="H6" s="124"/>
      <c r="I6" s="124"/>
      <c r="J6" s="124"/>
      <c r="K6" s="124"/>
      <c r="L6" s="124"/>
      <c r="M6" s="124"/>
      <c r="N6" s="124"/>
      <c r="O6" s="124"/>
      <c r="P6" s="124"/>
      <c r="Q6" s="124"/>
      <c r="R6" s="124"/>
      <c r="S6" s="124"/>
      <c r="T6" s="124"/>
      <c r="U6" s="124"/>
      <c r="V6" s="124"/>
      <c r="W6" s="124"/>
      <c r="X6" s="124"/>
      <c r="Y6" s="278"/>
      <c r="Z6" s="278"/>
      <c r="AA6" s="278"/>
      <c r="AB6" s="278"/>
      <c r="AC6" s="278"/>
      <c r="AD6" s="278"/>
      <c r="AE6" s="278"/>
      <c r="AF6" s="278"/>
      <c r="AG6" s="278"/>
      <c r="AH6" s="278"/>
      <c r="AI6" s="278"/>
    </row>
    <row r="7" spans="2:35" ht="15" customHeight="1" x14ac:dyDescent="0.25">
      <c r="B7" s="111"/>
      <c r="C7" s="111"/>
      <c r="D7" s="111"/>
      <c r="E7" s="111"/>
      <c r="G7" s="798" t="s">
        <v>1676</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c r="AI7" s="278"/>
    </row>
    <row r="8" spans="2:35" ht="15" customHeight="1" x14ac:dyDescent="0.25">
      <c r="B8" s="762" t="s">
        <v>94</v>
      </c>
      <c r="C8" s="761"/>
      <c r="D8" s="761"/>
      <c r="E8" s="761"/>
      <c r="G8" s="124"/>
      <c r="H8" s="124"/>
      <c r="I8" s="124"/>
      <c r="J8" s="124"/>
      <c r="K8" s="124"/>
      <c r="L8" s="124"/>
      <c r="M8" s="124"/>
      <c r="N8" s="124"/>
      <c r="O8" s="124"/>
      <c r="P8" s="124"/>
      <c r="Q8" s="124"/>
      <c r="R8" s="124"/>
      <c r="S8" s="124"/>
      <c r="T8" s="124"/>
      <c r="U8" s="124"/>
      <c r="V8" s="124"/>
      <c r="W8" s="124"/>
      <c r="X8" s="124"/>
      <c r="Y8" s="278"/>
      <c r="Z8" s="278"/>
      <c r="AA8" s="278"/>
      <c r="AB8" s="278"/>
      <c r="AC8" s="278"/>
      <c r="AD8" s="278"/>
      <c r="AE8" s="278"/>
      <c r="AF8" s="278"/>
      <c r="AG8" s="278"/>
      <c r="AH8" s="278"/>
      <c r="AI8" s="278"/>
    </row>
    <row r="9" spans="2:35" ht="15" customHeight="1" x14ac:dyDescent="0.25">
      <c r="B9" s="111"/>
      <c r="C9" s="111"/>
      <c r="D9" s="111"/>
      <c r="E9" s="111"/>
      <c r="G9" s="803" t="str">
        <f>'MAIN LEVEL'!I76</f>
        <v>PPh dibayar sendiri</v>
      </c>
      <c r="H9" s="789"/>
      <c r="I9" s="789"/>
      <c r="J9" s="789"/>
      <c r="K9" s="789"/>
      <c r="L9" s="789"/>
      <c r="M9" s="789"/>
      <c r="N9" s="789"/>
      <c r="O9" s="789"/>
      <c r="P9" s="789"/>
      <c r="Q9" s="789"/>
      <c r="R9" s="789"/>
      <c r="S9" s="789"/>
      <c r="T9" s="790"/>
      <c r="U9" s="279" t="s">
        <v>796</v>
      </c>
      <c r="V9" s="280"/>
      <c r="W9" s="280"/>
      <c r="X9" s="280"/>
      <c r="Y9" s="280"/>
      <c r="Z9" s="280" t="s">
        <v>1678</v>
      </c>
      <c r="AA9" s="182" t="e">
        <f>NAMA_WP</f>
        <v>#N/A</v>
      </c>
      <c r="AB9" s="281"/>
      <c r="AC9" s="281"/>
      <c r="AD9" s="281"/>
      <c r="AE9" s="281"/>
      <c r="AF9" s="281"/>
      <c r="AG9" s="281"/>
      <c r="AH9" s="282"/>
      <c r="AI9" s="278"/>
    </row>
    <row r="10" spans="2:35" ht="15" customHeight="1" x14ac:dyDescent="0.25">
      <c r="B10" s="762" t="s">
        <v>101</v>
      </c>
      <c r="C10" s="761"/>
      <c r="D10" s="761"/>
      <c r="E10" s="761"/>
      <c r="G10" s="804"/>
      <c r="H10" s="792"/>
      <c r="I10" s="792"/>
      <c r="J10" s="792"/>
      <c r="K10" s="792"/>
      <c r="L10" s="792"/>
      <c r="M10" s="792"/>
      <c r="N10" s="792"/>
      <c r="O10" s="792"/>
      <c r="P10" s="792"/>
      <c r="Q10" s="792"/>
      <c r="R10" s="792"/>
      <c r="S10" s="792"/>
      <c r="T10" s="805"/>
      <c r="U10" s="283" t="s">
        <v>1401</v>
      </c>
      <c r="V10" s="124"/>
      <c r="W10" s="124"/>
      <c r="X10" s="124"/>
      <c r="Y10" s="124"/>
      <c r="Z10" s="124" t="s">
        <v>1678</v>
      </c>
      <c r="AA10" s="124" t="e">
        <f>NPWP</f>
        <v>#N/A</v>
      </c>
      <c r="AB10" s="278"/>
      <c r="AC10" s="278"/>
      <c r="AD10" s="278"/>
      <c r="AE10" s="278"/>
      <c r="AF10" s="278"/>
      <c r="AG10" s="278"/>
      <c r="AH10" s="284"/>
      <c r="AI10" s="278"/>
    </row>
    <row r="11" spans="2:35" ht="15" customHeight="1" x14ac:dyDescent="0.25">
      <c r="G11" s="806"/>
      <c r="H11" s="794"/>
      <c r="I11" s="794"/>
      <c r="J11" s="794"/>
      <c r="K11" s="794"/>
      <c r="L11" s="794"/>
      <c r="M11" s="794"/>
      <c r="N11" s="794"/>
      <c r="O11" s="794"/>
      <c r="P11" s="794"/>
      <c r="Q11" s="794"/>
      <c r="R11" s="794"/>
      <c r="S11" s="794"/>
      <c r="T11" s="807"/>
      <c r="U11" s="285" t="s">
        <v>1679</v>
      </c>
      <c r="V11" s="190"/>
      <c r="W11" s="190"/>
      <c r="X11" s="190"/>
      <c r="Y11" s="190"/>
      <c r="Z11" s="190" t="s">
        <v>1678</v>
      </c>
      <c r="AA11" s="190" t="e">
        <f>ID_MS_TH_PJK</f>
        <v>#N/A</v>
      </c>
      <c r="AB11" s="286"/>
      <c r="AC11" s="286"/>
      <c r="AD11" s="286"/>
      <c r="AE11" s="286"/>
      <c r="AF11" s="286"/>
      <c r="AG11" s="286"/>
      <c r="AH11" s="287"/>
      <c r="AI11" s="278"/>
    </row>
    <row r="12" spans="2:35" ht="15" customHeight="1" x14ac:dyDescent="0.25">
      <c r="B12" s="762" t="s">
        <v>106</v>
      </c>
      <c r="C12" s="761"/>
      <c r="D12" s="761"/>
      <c r="E12" s="761"/>
      <c r="G12" s="124"/>
      <c r="H12" s="124"/>
      <c r="I12" s="124"/>
      <c r="J12" s="124"/>
      <c r="K12" s="124"/>
      <c r="L12" s="124"/>
      <c r="M12" s="124"/>
      <c r="N12" s="124"/>
      <c r="O12" s="124"/>
      <c r="P12" s="124"/>
      <c r="Q12" s="124"/>
      <c r="R12" s="124"/>
      <c r="S12" s="124"/>
      <c r="T12" s="124"/>
      <c r="U12" s="124"/>
      <c r="V12" s="124"/>
      <c r="W12" s="124"/>
      <c r="X12" s="124"/>
      <c r="Y12" s="278"/>
      <c r="Z12" s="278"/>
      <c r="AA12" s="278"/>
      <c r="AB12" s="278"/>
      <c r="AC12" s="278"/>
      <c r="AD12" s="278"/>
      <c r="AE12" s="278"/>
      <c r="AF12" s="278"/>
      <c r="AG12" s="278"/>
      <c r="AH12" s="278"/>
      <c r="AI12" s="278"/>
    </row>
    <row r="13" spans="2:35" ht="15" customHeight="1" x14ac:dyDescent="0.25">
      <c r="B13" s="927" t="str">
        <f>HYPERLINK("#'"&amp;'EWS DIRECTORY'!$J$321&amp;"'!A1",'EWS DIRECTORY'!$J$321)</f>
        <v>M-3</v>
      </c>
      <c r="C13" s="761"/>
      <c r="D13" s="761"/>
      <c r="E13" s="761"/>
      <c r="G13" s="928" t="str">
        <f>"Pengujian yang telah dilakukan atas pos "&amp;G9&amp;" dapat disimpulkan:"</f>
        <v>Pengujian yang telah dilakukan atas pos PPh dibayar sendiri dapat disimpulkan:</v>
      </c>
      <c r="H13" s="792"/>
      <c r="I13" s="792"/>
      <c r="J13" s="792"/>
      <c r="K13" s="792"/>
      <c r="L13" s="792"/>
      <c r="M13" s="792"/>
      <c r="N13" s="792"/>
      <c r="O13" s="792"/>
      <c r="P13" s="792"/>
      <c r="Q13" s="792"/>
      <c r="R13" s="792"/>
      <c r="S13" s="792"/>
      <c r="T13" s="792"/>
      <c r="U13" s="792"/>
      <c r="V13" s="792"/>
      <c r="W13" s="792"/>
      <c r="X13" s="792"/>
      <c r="Y13" s="792"/>
      <c r="Z13" s="792"/>
      <c r="AA13" s="792"/>
      <c r="AB13" s="792"/>
      <c r="AC13" s="792"/>
      <c r="AD13" s="792"/>
      <c r="AE13" s="792"/>
      <c r="AF13" s="792"/>
      <c r="AG13" s="792"/>
      <c r="AH13" s="792"/>
      <c r="AI13" s="278"/>
    </row>
    <row r="14" spans="2:35" ht="15" customHeight="1" x14ac:dyDescent="0.25">
      <c r="B14" s="931" t="str">
        <f>HYPERLINK("#'"&amp;'EWS DIRECTORY'!$J$322&amp;"'!A1",'EWS DIRECTORY'!$J$322)</f>
        <v>M-3-1</v>
      </c>
      <c r="C14" s="761"/>
      <c r="D14" s="761"/>
      <c r="E14" s="761"/>
      <c r="G14" s="124"/>
      <c r="H14" s="124"/>
      <c r="I14" s="124"/>
      <c r="J14" s="124"/>
      <c r="K14" s="124"/>
      <c r="L14" s="124"/>
      <c r="M14" s="124"/>
      <c r="N14" s="124"/>
      <c r="O14" s="124"/>
      <c r="P14" s="124"/>
      <c r="Q14" s="124"/>
      <c r="R14" s="124"/>
      <c r="S14" s="124"/>
      <c r="T14" s="124"/>
      <c r="U14" s="124"/>
      <c r="V14" s="124"/>
      <c r="W14" s="124"/>
      <c r="X14" s="124"/>
      <c r="Y14" s="278"/>
      <c r="Z14" s="278"/>
      <c r="AA14" s="278"/>
      <c r="AB14" s="278"/>
      <c r="AC14" s="278"/>
      <c r="AD14" s="278"/>
      <c r="AE14" s="278"/>
      <c r="AF14" s="278"/>
      <c r="AG14" s="278"/>
      <c r="AH14" s="278"/>
      <c r="AI14" s="278"/>
    </row>
    <row r="15" spans="2:35" ht="15" customHeight="1" x14ac:dyDescent="0.25">
      <c r="B15" s="929" t="str">
        <f>HYPERLINK("#'"&amp;'EWS DIRECTORY'!$J$323&amp;"'!A1",'EWS DIRECTORY'!$J$323)</f>
        <v>M-3-1-1</v>
      </c>
      <c r="C15" s="761"/>
      <c r="D15" s="761"/>
      <c r="E15" s="761"/>
      <c r="G15" s="124"/>
      <c r="H15" s="124" t="str">
        <f>"Jumlah "&amp;G9&amp;" menurut petugas :"</f>
        <v>Jumlah PPh dibayar sendiri menurut petugas :</v>
      </c>
      <c r="I15" s="124"/>
      <c r="J15" s="124"/>
      <c r="K15" s="124"/>
      <c r="L15" s="124"/>
      <c r="M15" s="124"/>
      <c r="N15" s="124"/>
      <c r="O15" s="124"/>
      <c r="P15" s="124"/>
      <c r="Q15" s="124"/>
      <c r="R15" s="124"/>
      <c r="S15" s="124"/>
      <c r="T15" s="124"/>
      <c r="U15" s="124"/>
      <c r="V15" s="124"/>
      <c r="W15" s="124"/>
      <c r="X15" s="124"/>
      <c r="Y15" s="278"/>
      <c r="Z15" s="278"/>
      <c r="AA15" s="278"/>
      <c r="AB15" s="278"/>
      <c r="AC15" s="278"/>
      <c r="AD15" s="278"/>
      <c r="AE15" s="278"/>
      <c r="AF15" s="278"/>
      <c r="AG15" s="278"/>
      <c r="AH15" s="278"/>
      <c r="AI15" s="278"/>
    </row>
    <row r="16" spans="2:35" ht="15" customHeight="1" x14ac:dyDescent="0.25">
      <c r="B16" s="929" t="str">
        <f>HYPERLINK("#'"&amp;'EWS DIRECTORY'!$J$324&amp;"'!A1",'EWS DIRECTORY'!$J$324)</f>
        <v>M-3-1-2</v>
      </c>
      <c r="C16" s="761"/>
      <c r="D16" s="761"/>
      <c r="E16" s="761"/>
      <c r="G16" s="82" t="s">
        <v>1445</v>
      </c>
      <c r="H16" s="930" t="s">
        <v>1707</v>
      </c>
      <c r="I16" s="764"/>
      <c r="J16" s="764"/>
      <c r="K16" s="764"/>
      <c r="L16" s="764"/>
      <c r="M16" s="764"/>
      <c r="N16" s="764"/>
      <c r="O16" s="764"/>
      <c r="P16" s="764"/>
      <c r="Q16" s="764"/>
      <c r="R16" s="764"/>
      <c r="S16" s="937" t="s">
        <v>1767</v>
      </c>
      <c r="T16" s="765"/>
      <c r="U16" s="934" t="s">
        <v>1768</v>
      </c>
      <c r="V16" s="764"/>
      <c r="W16" s="764"/>
      <c r="X16" s="764"/>
      <c r="Y16" s="764"/>
      <c r="Z16" s="764"/>
      <c r="AA16" s="765"/>
      <c r="AB16" s="278"/>
      <c r="AC16" s="278"/>
      <c r="AD16" s="278"/>
      <c r="AE16" s="278"/>
      <c r="AF16" s="278"/>
      <c r="AG16" s="278"/>
      <c r="AH16" s="278"/>
      <c r="AI16" s="278"/>
    </row>
    <row r="17" spans="2:35" ht="15" customHeight="1" x14ac:dyDescent="0.25">
      <c r="B17" s="929" t="str">
        <f>HYPERLINK("#'"&amp;'EWS DIRECTORY'!$J$325&amp;"'!A1",'EWS DIRECTORY'!$J$325)</f>
        <v>M-3-1-3</v>
      </c>
      <c r="C17" s="761"/>
      <c r="D17" s="761"/>
      <c r="E17" s="761"/>
      <c r="G17" s="83">
        <v>1</v>
      </c>
      <c r="H17" s="1241" t="e">
        <f>MASTER!N5</f>
        <v>#N/A</v>
      </c>
      <c r="I17" s="764"/>
      <c r="J17" s="764"/>
      <c r="K17" s="764"/>
      <c r="L17" s="764"/>
      <c r="M17" s="764"/>
      <c r="N17" s="764"/>
      <c r="O17" s="764"/>
      <c r="P17" s="764"/>
      <c r="Q17" s="764"/>
      <c r="R17" s="796"/>
      <c r="S17" s="936" t="s">
        <v>731</v>
      </c>
      <c r="T17" s="790"/>
      <c r="U17" s="1248" t="str">
        <f>IF('M-3-1'!I34='M-3-1'!M18,'M-3-1'!AB18,
IF('M-3-1'!I34='M-3-1'!M21,'M-3-1'!AB21,
IF('M-3-1'!I34='M-3-1'!M24,'M-3-1'!AB24,"Tidak Ditemukan")))</f>
        <v>Tidak Ditemukan</v>
      </c>
      <c r="V17" s="764"/>
      <c r="W17" s="764"/>
      <c r="X17" s="764"/>
      <c r="Y17" s="764"/>
      <c r="Z17" s="764"/>
      <c r="AA17" s="765"/>
      <c r="AB17" s="278"/>
      <c r="AC17" s="278"/>
      <c r="AD17" s="278"/>
      <c r="AE17" s="278"/>
      <c r="AF17" s="278"/>
      <c r="AG17" s="278"/>
      <c r="AH17" s="278"/>
      <c r="AI17" s="278"/>
    </row>
    <row r="18" spans="2:35" ht="15" customHeight="1" x14ac:dyDescent="0.25">
      <c r="G18" s="83">
        <v>2</v>
      </c>
      <c r="H18" s="1241" t="e">
        <f>MASTER!N6</f>
        <v>#N/A</v>
      </c>
      <c r="I18" s="764"/>
      <c r="J18" s="764"/>
      <c r="K18" s="764"/>
      <c r="L18" s="764"/>
      <c r="M18" s="764"/>
      <c r="N18" s="764"/>
      <c r="O18" s="764"/>
      <c r="P18" s="764"/>
      <c r="Q18" s="764"/>
      <c r="R18" s="796"/>
      <c r="S18" s="792"/>
      <c r="T18" s="805"/>
      <c r="U18" s="1248" t="str">
        <f>IF('M-3-1'!I34='M-3-1'!M18,'M-3-1'!AG18,
IF('M-3-1'!I34='M-3-1'!M21,'M-3-1'!AG21,
IF('M-3-1'!I34='M-3-1'!M24,'M-3-1'!AG24,"Tidak Ditemukan")))</f>
        <v>Tidak Ditemukan</v>
      </c>
      <c r="V18" s="764"/>
      <c r="W18" s="764"/>
      <c r="X18" s="764"/>
      <c r="Y18" s="764"/>
      <c r="Z18" s="764"/>
      <c r="AA18" s="765"/>
      <c r="AB18" s="278"/>
      <c r="AC18" s="278"/>
      <c r="AD18" s="278"/>
      <c r="AE18" s="278"/>
      <c r="AF18" s="278"/>
      <c r="AG18" s="278"/>
      <c r="AH18" s="278"/>
      <c r="AI18" s="278"/>
    </row>
    <row r="19" spans="2:35" ht="15" customHeight="1" x14ac:dyDescent="0.25">
      <c r="G19" s="83">
        <v>3</v>
      </c>
      <c r="H19" s="1241" t="e">
        <f>MASTER!N7</f>
        <v>#N/A</v>
      </c>
      <c r="I19" s="764"/>
      <c r="J19" s="764"/>
      <c r="K19" s="764"/>
      <c r="L19" s="764"/>
      <c r="M19" s="764"/>
      <c r="N19" s="764"/>
      <c r="O19" s="764"/>
      <c r="P19" s="764"/>
      <c r="Q19" s="764"/>
      <c r="R19" s="796"/>
      <c r="S19" s="792"/>
      <c r="T19" s="805"/>
      <c r="U19" s="1248" t="str">
        <f>IF('M-3-1'!I34='M-3-1'!M18,'M-3-1'!AL18,
IF('M-3-1'!I34='M-3-1'!M21,'M-3-1'!AL21,
IF('M-3-1'!I34='M-3-1'!M24,'M-3-1'!AL24,"Tidak Ditemukan")))</f>
        <v>Tidak Ditemukan</v>
      </c>
      <c r="V19" s="764"/>
      <c r="W19" s="764"/>
      <c r="X19" s="764"/>
      <c r="Y19" s="764"/>
      <c r="Z19" s="764"/>
      <c r="AA19" s="765"/>
      <c r="AB19" s="278"/>
      <c r="AC19" s="278"/>
      <c r="AD19" s="278"/>
      <c r="AE19" s="278"/>
      <c r="AF19" s="278"/>
      <c r="AG19" s="278"/>
      <c r="AH19" s="278"/>
      <c r="AI19" s="278"/>
    </row>
    <row r="20" spans="2:35" ht="15" customHeight="1" x14ac:dyDescent="0.25">
      <c r="G20" s="83">
        <v>4</v>
      </c>
      <c r="H20" s="1241" t="e">
        <f>MASTER!N8</f>
        <v>#N/A</v>
      </c>
      <c r="I20" s="764"/>
      <c r="J20" s="764"/>
      <c r="K20" s="764"/>
      <c r="L20" s="764"/>
      <c r="M20" s="764"/>
      <c r="N20" s="764"/>
      <c r="O20" s="764"/>
      <c r="P20" s="764"/>
      <c r="Q20" s="764"/>
      <c r="R20" s="796"/>
      <c r="S20" s="792"/>
      <c r="T20" s="805"/>
      <c r="U20" s="1248" t="str">
        <f>IF('M-3-1'!I34='M-3-1'!M18,'M-3-1'!AQ18,
IF('M-3-1'!I34='M-3-1'!M21,'M-3-1'!AQ21,
IF('M-3-1'!I34='M-3-1'!M24,'M-3-1'!AQ24,"Tidak Ditemukan")))</f>
        <v>Tidak Ditemukan</v>
      </c>
      <c r="V20" s="764"/>
      <c r="W20" s="764"/>
      <c r="X20" s="764"/>
      <c r="Y20" s="764"/>
      <c r="Z20" s="764"/>
      <c r="AA20" s="765"/>
      <c r="AB20" s="278"/>
      <c r="AC20" s="278"/>
      <c r="AD20" s="278"/>
      <c r="AE20" s="278"/>
      <c r="AF20" s="278"/>
      <c r="AG20" s="278"/>
      <c r="AH20" s="278"/>
      <c r="AI20" s="278"/>
    </row>
    <row r="21" spans="2:35" ht="15" customHeight="1" x14ac:dyDescent="0.25">
      <c r="G21" s="83">
        <v>5</v>
      </c>
      <c r="H21" s="1241" t="e">
        <f>MASTER!N9</f>
        <v>#N/A</v>
      </c>
      <c r="I21" s="764"/>
      <c r="J21" s="764"/>
      <c r="K21" s="764"/>
      <c r="L21" s="764"/>
      <c r="M21" s="764"/>
      <c r="N21" s="764"/>
      <c r="O21" s="764"/>
      <c r="P21" s="764"/>
      <c r="Q21" s="764"/>
      <c r="R21" s="796"/>
      <c r="S21" s="792"/>
      <c r="T21" s="805"/>
      <c r="U21" s="1248" t="str">
        <f>IF('M-3-1'!I34='M-3-1'!M18,'M-3-1'!AV18,
IF('M-3-1'!I34='M-3-1'!M21,'M-3-1'!AV21,
IF('M-3-1'!I34='M-3-1'!M24,'M-3-1'!AV24,"Tidak Ditemukan")))</f>
        <v>Tidak Ditemukan</v>
      </c>
      <c r="V21" s="764"/>
      <c r="W21" s="764"/>
      <c r="X21" s="764"/>
      <c r="Y21" s="764"/>
      <c r="Z21" s="764"/>
      <c r="AA21" s="765"/>
      <c r="AB21" s="278"/>
      <c r="AC21" s="278"/>
      <c r="AD21" s="278"/>
      <c r="AE21" s="278"/>
      <c r="AF21" s="278"/>
      <c r="AG21" s="278"/>
      <c r="AH21" s="278"/>
      <c r="AI21" s="278"/>
    </row>
    <row r="22" spans="2:35" ht="15" customHeight="1" x14ac:dyDescent="0.25">
      <c r="G22" s="83">
        <v>6</v>
      </c>
      <c r="H22" s="1241" t="e">
        <f>MASTER!N10</f>
        <v>#N/A</v>
      </c>
      <c r="I22" s="764"/>
      <c r="J22" s="764"/>
      <c r="K22" s="764"/>
      <c r="L22" s="764"/>
      <c r="M22" s="764"/>
      <c r="N22" s="764"/>
      <c r="O22" s="764"/>
      <c r="P22" s="764"/>
      <c r="Q22" s="764"/>
      <c r="R22" s="796"/>
      <c r="S22" s="792"/>
      <c r="T22" s="805"/>
      <c r="U22" s="1248" t="str">
        <f>IF('M-3-1'!I34='M-3-1'!M18,'M-3-1'!BA18,
IF('M-3-1'!I34='M-3-1'!M21,'M-3-1'!BA21,
IF('M-3-1'!I34='M-3-1'!M24,'M-3-1'!BA24,"Tidak Ditemukan")))</f>
        <v>Tidak Ditemukan</v>
      </c>
      <c r="V22" s="764"/>
      <c r="W22" s="764"/>
      <c r="X22" s="764"/>
      <c r="Y22" s="764"/>
      <c r="Z22" s="764"/>
      <c r="AA22" s="765"/>
      <c r="AB22" s="278"/>
      <c r="AC22" s="278"/>
      <c r="AD22" s="278"/>
      <c r="AE22" s="278"/>
      <c r="AF22" s="278"/>
      <c r="AG22" s="278"/>
      <c r="AH22" s="278"/>
      <c r="AI22" s="278"/>
    </row>
    <row r="23" spans="2:35" ht="15" customHeight="1" x14ac:dyDescent="0.25">
      <c r="G23" s="83">
        <v>7</v>
      </c>
      <c r="H23" s="1241" t="e">
        <f>MASTER!N11</f>
        <v>#N/A</v>
      </c>
      <c r="I23" s="764"/>
      <c r="J23" s="764"/>
      <c r="K23" s="764"/>
      <c r="L23" s="764"/>
      <c r="M23" s="764"/>
      <c r="N23" s="764"/>
      <c r="O23" s="764"/>
      <c r="P23" s="764"/>
      <c r="Q23" s="764"/>
      <c r="R23" s="796"/>
      <c r="S23" s="792"/>
      <c r="T23" s="805"/>
      <c r="U23" s="1248" t="str">
        <f>IF('M-3-1'!I34='M-3-1'!M18,'M-3-1'!BF18,
IF('M-3-1'!I34='M-3-1'!M21,'M-3-1'!BF21,
IF('M-3-1'!I34='M-3-1'!M24,'M-3-1'!BF24,"Tidak Ditemukan")))</f>
        <v>Tidak Ditemukan</v>
      </c>
      <c r="V23" s="764"/>
      <c r="W23" s="764"/>
      <c r="X23" s="764"/>
      <c r="Y23" s="764"/>
      <c r="Z23" s="764"/>
      <c r="AA23" s="765"/>
      <c r="AB23" s="278"/>
      <c r="AC23" s="278"/>
      <c r="AD23" s="278"/>
      <c r="AE23" s="278"/>
      <c r="AF23" s="278"/>
      <c r="AG23" s="278"/>
      <c r="AH23" s="278"/>
      <c r="AI23" s="278"/>
    </row>
    <row r="24" spans="2:35" ht="15" customHeight="1" x14ac:dyDescent="0.25">
      <c r="G24" s="83">
        <v>8</v>
      </c>
      <c r="H24" s="1241" t="e">
        <f>MASTER!N12</f>
        <v>#N/A</v>
      </c>
      <c r="I24" s="764"/>
      <c r="J24" s="764"/>
      <c r="K24" s="764"/>
      <c r="L24" s="764"/>
      <c r="M24" s="764"/>
      <c r="N24" s="764"/>
      <c r="O24" s="764"/>
      <c r="P24" s="764"/>
      <c r="Q24" s="764"/>
      <c r="R24" s="796"/>
      <c r="S24" s="792"/>
      <c r="T24" s="805"/>
      <c r="U24" s="1248" t="str">
        <f>IF('M-3-1'!I34='M-3-1'!M18,'M-3-1'!BK18,
IF('M-3-1'!I34='M-3-1'!M21,'M-3-1'!BK21,
IF('M-3-1'!I34='M-3-1'!M24,'M-3-1'!BK24,"Tidak Ditemukan")))</f>
        <v>Tidak Ditemukan</v>
      </c>
      <c r="V24" s="764"/>
      <c r="W24" s="764"/>
      <c r="X24" s="764"/>
      <c r="Y24" s="764"/>
      <c r="Z24" s="764"/>
      <c r="AA24" s="765"/>
      <c r="AB24" s="278"/>
      <c r="AC24" s="278"/>
      <c r="AD24" s="278"/>
      <c r="AE24" s="278"/>
      <c r="AF24" s="278"/>
      <c r="AG24" s="278"/>
      <c r="AH24" s="278"/>
      <c r="AI24" s="278"/>
    </row>
    <row r="25" spans="2:35" ht="15" customHeight="1" x14ac:dyDescent="0.25">
      <c r="G25" s="83">
        <v>9</v>
      </c>
      <c r="H25" s="1241" t="e">
        <f>MASTER!N13</f>
        <v>#N/A</v>
      </c>
      <c r="I25" s="764"/>
      <c r="J25" s="764"/>
      <c r="K25" s="764"/>
      <c r="L25" s="764"/>
      <c r="M25" s="764"/>
      <c r="N25" s="764"/>
      <c r="O25" s="764"/>
      <c r="P25" s="764"/>
      <c r="Q25" s="764"/>
      <c r="R25" s="796"/>
      <c r="S25" s="792"/>
      <c r="T25" s="805"/>
      <c r="U25" s="1248" t="str">
        <f>IF('M-3-1'!I34='M-3-1'!M18,'M-3-1'!BP18,
IF('M-3-1'!I34='M-3-1'!M21,'M-3-1'!BP21,
IF('M-3-1'!I34='M-3-1'!M24,'M-3-1'!BP24,"Tidak Ditemukan")))</f>
        <v>Tidak Ditemukan</v>
      </c>
      <c r="V25" s="764"/>
      <c r="W25" s="764"/>
      <c r="X25" s="764"/>
      <c r="Y25" s="764"/>
      <c r="Z25" s="764"/>
      <c r="AA25" s="765"/>
      <c r="AB25" s="278"/>
      <c r="AC25" s="278"/>
      <c r="AD25" s="278"/>
      <c r="AE25" s="278"/>
      <c r="AF25" s="278"/>
      <c r="AG25" s="278"/>
      <c r="AH25" s="278"/>
      <c r="AI25" s="278"/>
    </row>
    <row r="26" spans="2:35" ht="15" customHeight="1" x14ac:dyDescent="0.25">
      <c r="G26" s="83">
        <v>10</v>
      </c>
      <c r="H26" s="1241" t="e">
        <f>MASTER!N14</f>
        <v>#N/A</v>
      </c>
      <c r="I26" s="764"/>
      <c r="J26" s="764"/>
      <c r="K26" s="764"/>
      <c r="L26" s="764"/>
      <c r="M26" s="764"/>
      <c r="N26" s="764"/>
      <c r="O26" s="764"/>
      <c r="P26" s="764"/>
      <c r="Q26" s="764"/>
      <c r="R26" s="796"/>
      <c r="S26" s="792"/>
      <c r="T26" s="805"/>
      <c r="U26" s="1248" t="str">
        <f>IF('M-3-1'!I34='M-3-1'!M18,'M-3-1'!BU18,
IF('M-3-1'!I34='M-3-1'!M21,'M-3-1'!BU21,
IF('M-3-1'!I34='M-3-1'!M24,'M-3-1'!BU24,"Tidak Ditemukan")))</f>
        <v>Tidak Ditemukan</v>
      </c>
      <c r="V26" s="764"/>
      <c r="W26" s="764"/>
      <c r="X26" s="764"/>
      <c r="Y26" s="764"/>
      <c r="Z26" s="764"/>
      <c r="AA26" s="765"/>
      <c r="AB26" s="278"/>
      <c r="AC26" s="278"/>
      <c r="AD26" s="278"/>
      <c r="AE26" s="278"/>
      <c r="AF26" s="278"/>
      <c r="AG26" s="278"/>
      <c r="AH26" s="278"/>
      <c r="AI26" s="278"/>
    </row>
    <row r="27" spans="2:35" ht="15" customHeight="1" x14ac:dyDescent="0.25">
      <c r="G27" s="83">
        <v>11</v>
      </c>
      <c r="H27" s="1241" t="e">
        <f>MASTER!N15</f>
        <v>#N/A</v>
      </c>
      <c r="I27" s="764"/>
      <c r="J27" s="764"/>
      <c r="K27" s="764"/>
      <c r="L27" s="764"/>
      <c r="M27" s="764"/>
      <c r="N27" s="764"/>
      <c r="O27" s="764"/>
      <c r="P27" s="764"/>
      <c r="Q27" s="764"/>
      <c r="R27" s="796"/>
      <c r="S27" s="792"/>
      <c r="T27" s="805"/>
      <c r="U27" s="1248" t="str">
        <f>IF('M-3-1'!I34='M-3-1'!M18,'M-3-1'!BZ18,
IF('M-3-1'!I34='M-3-1'!M21,'M-3-1'!BZ21,
IF('M-3-1'!I34='M-3-1'!M24,'M-3-1'!BZ24,"Tidak Ditemukan")))</f>
        <v>Tidak Ditemukan</v>
      </c>
      <c r="V27" s="764"/>
      <c r="W27" s="764"/>
      <c r="X27" s="764"/>
      <c r="Y27" s="764"/>
      <c r="Z27" s="764"/>
      <c r="AA27" s="765"/>
      <c r="AB27" s="278"/>
      <c r="AC27" s="278"/>
      <c r="AD27" s="278"/>
      <c r="AE27" s="278"/>
      <c r="AF27" s="278"/>
      <c r="AG27" s="278"/>
      <c r="AH27" s="278"/>
      <c r="AI27" s="278"/>
    </row>
    <row r="28" spans="2:35" ht="15" customHeight="1" x14ac:dyDescent="0.25">
      <c r="B28" s="760"/>
      <c r="C28" s="761"/>
      <c r="D28" s="761"/>
      <c r="E28" s="761"/>
      <c r="G28" s="83">
        <v>12</v>
      </c>
      <c r="H28" s="1241" t="e">
        <f>MASTER!N16</f>
        <v>#N/A</v>
      </c>
      <c r="I28" s="764"/>
      <c r="J28" s="764"/>
      <c r="K28" s="764"/>
      <c r="L28" s="764"/>
      <c r="M28" s="764"/>
      <c r="N28" s="764"/>
      <c r="O28" s="764"/>
      <c r="P28" s="764"/>
      <c r="Q28" s="764"/>
      <c r="R28" s="796"/>
      <c r="S28" s="792"/>
      <c r="T28" s="805"/>
      <c r="U28" s="1276" t="str">
        <f>IF('M-3-1'!I34='M-3-1'!M18,'M-3-1'!CE18,
IF('M-3-1'!I34='M-3-1'!M21,'M-3-1'!CE21,
IF('M-3-1'!I34='M-3-1'!M24,'M-3-1'!CE24,"Tidak Ditemukan")))</f>
        <v>Tidak Ditemukan</v>
      </c>
      <c r="V28" s="764"/>
      <c r="W28" s="764"/>
      <c r="X28" s="764"/>
      <c r="Y28" s="764"/>
      <c r="Z28" s="764"/>
      <c r="AA28" s="765"/>
      <c r="AB28" s="278"/>
      <c r="AC28" s="278"/>
      <c r="AD28" s="278"/>
      <c r="AE28" s="278"/>
      <c r="AF28" s="278"/>
      <c r="AG28" s="278"/>
      <c r="AH28" s="278"/>
      <c r="AI28" s="278"/>
    </row>
    <row r="29" spans="2:35" ht="15" customHeight="1" x14ac:dyDescent="0.25">
      <c r="G29" s="132"/>
      <c r="H29" s="86" t="s">
        <v>1769</v>
      </c>
      <c r="I29" s="85"/>
      <c r="J29" s="432"/>
      <c r="K29" s="432"/>
      <c r="L29" s="432"/>
      <c r="M29" s="432"/>
      <c r="N29" s="432"/>
      <c r="O29" s="432"/>
      <c r="P29" s="432"/>
      <c r="Q29" s="432"/>
      <c r="R29" s="432"/>
      <c r="S29" s="794"/>
      <c r="T29" s="807"/>
      <c r="U29" s="1248" t="str">
        <f>IF('M-3-1'!I34='M-3-1'!M18,'M-3-1'!CJ18,
IF('M-3-1'!I34='M-3-1'!M21,'M-3-1'!CJ21,
IF('M-3-1'!I34='M-3-1'!M24,'M-3-1'!CJ24,"Tidak Ditemukan")))</f>
        <v>Tidak Ditemukan</v>
      </c>
      <c r="V29" s="764"/>
      <c r="W29" s="764"/>
      <c r="X29" s="764"/>
      <c r="Y29" s="764"/>
      <c r="Z29" s="764"/>
      <c r="AA29" s="765"/>
      <c r="AB29" s="278"/>
      <c r="AC29" s="278"/>
      <c r="AD29" s="278"/>
      <c r="AE29" s="278"/>
      <c r="AF29" s="278"/>
      <c r="AG29" s="278"/>
      <c r="AH29" s="278"/>
      <c r="AI29" s="278"/>
    </row>
    <row r="30" spans="2:35" ht="15" customHeight="1" x14ac:dyDescent="0.25">
      <c r="B30" s="760"/>
      <c r="C30" s="761"/>
      <c r="D30" s="761"/>
      <c r="E30" s="761"/>
      <c r="G30" s="125"/>
      <c r="H30" s="297" t="s">
        <v>1770</v>
      </c>
      <c r="I30" s="298"/>
      <c r="J30" s="299"/>
      <c r="K30" s="299"/>
      <c r="L30" s="299"/>
      <c r="M30" s="299"/>
      <c r="N30" s="299"/>
      <c r="O30" s="299"/>
      <c r="P30" s="299"/>
      <c r="Q30" s="299"/>
      <c r="R30" s="299"/>
      <c r="S30" s="935"/>
      <c r="T30" s="765"/>
      <c r="U30" s="923">
        <f>IF(ISNUMBER(U29),IF(U29&gt;0,U29,SUM(U17:U28)),0)</f>
        <v>0</v>
      </c>
      <c r="V30" s="764"/>
      <c r="W30" s="764"/>
      <c r="X30" s="764"/>
      <c r="Y30" s="764"/>
      <c r="Z30" s="764"/>
      <c r="AA30" s="765"/>
      <c r="AB30" s="278"/>
      <c r="AC30" s="278"/>
      <c r="AD30" s="278"/>
      <c r="AE30" s="278"/>
      <c r="AF30" s="278"/>
      <c r="AG30" s="278"/>
      <c r="AH30" s="278"/>
      <c r="AI30" s="278"/>
    </row>
    <row r="31" spans="2:35" ht="15" customHeight="1" x14ac:dyDescent="0.25">
      <c r="G31" s="124"/>
      <c r="H31" s="124"/>
      <c r="I31" s="124"/>
      <c r="J31" s="300"/>
      <c r="K31" s="300"/>
      <c r="L31" s="300"/>
      <c r="M31" s="300"/>
      <c r="N31" s="300"/>
      <c r="O31" s="300"/>
      <c r="P31" s="300"/>
      <c r="Q31" s="300"/>
      <c r="R31" s="300"/>
      <c r="S31" s="300"/>
      <c r="T31" s="301"/>
      <c r="U31" s="301"/>
      <c r="V31" s="301"/>
      <c r="W31" s="301"/>
      <c r="X31" s="301"/>
      <c r="Y31" s="301"/>
      <c r="Z31" s="278"/>
      <c r="AA31" s="278"/>
      <c r="AB31" s="278"/>
      <c r="AC31" s="278"/>
      <c r="AD31" s="278"/>
      <c r="AE31" s="278"/>
      <c r="AF31" s="278"/>
      <c r="AG31" s="278"/>
      <c r="AH31" s="278"/>
      <c r="AI31" s="278"/>
    </row>
    <row r="32" spans="2:35" ht="15" customHeight="1" x14ac:dyDescent="0.25">
      <c r="B32" s="760"/>
      <c r="C32" s="761"/>
      <c r="D32" s="761"/>
      <c r="E32" s="761"/>
      <c r="G32" s="124"/>
      <c r="H32" s="297" t="s">
        <v>1771</v>
      </c>
      <c r="I32" s="298"/>
      <c r="J32" s="299"/>
      <c r="K32" s="299"/>
      <c r="L32" s="299"/>
      <c r="M32" s="299"/>
      <c r="N32" s="299"/>
      <c r="O32" s="299"/>
      <c r="P32" s="299"/>
      <c r="Q32" s="299"/>
      <c r="R32" s="299"/>
      <c r="S32" s="299"/>
      <c r="T32" s="302"/>
      <c r="U32" s="1248">
        <f>'MAIN LEVEL'!AB76</f>
        <v>0</v>
      </c>
      <c r="V32" s="764"/>
      <c r="W32" s="764"/>
      <c r="X32" s="764"/>
      <c r="Y32" s="764"/>
      <c r="Z32" s="764"/>
      <c r="AA32" s="765"/>
      <c r="AB32" s="278"/>
      <c r="AC32" s="278"/>
      <c r="AD32" s="278"/>
      <c r="AE32" s="278"/>
      <c r="AF32" s="278"/>
      <c r="AG32" s="278"/>
      <c r="AH32" s="278"/>
      <c r="AI32" s="278"/>
    </row>
    <row r="33" spans="2:35" ht="15" customHeight="1" x14ac:dyDescent="0.25">
      <c r="G33" s="124"/>
      <c r="H33" s="297" t="s">
        <v>1772</v>
      </c>
      <c r="I33" s="298"/>
      <c r="J33" s="299"/>
      <c r="K33" s="299"/>
      <c r="L33" s="299"/>
      <c r="M33" s="299"/>
      <c r="N33" s="299"/>
      <c r="O33" s="299"/>
      <c r="P33" s="299"/>
      <c r="Q33" s="299"/>
      <c r="R33" s="299"/>
      <c r="S33" s="299"/>
      <c r="T33" s="302"/>
      <c r="U33" s="1248">
        <f>IFERROR(U30-U32,0)</f>
        <v>0</v>
      </c>
      <c r="V33" s="764"/>
      <c r="W33" s="764"/>
      <c r="X33" s="764"/>
      <c r="Y33" s="764"/>
      <c r="Z33" s="764"/>
      <c r="AA33" s="765"/>
      <c r="AB33" s="278"/>
      <c r="AC33" s="278"/>
      <c r="AD33" s="278"/>
      <c r="AE33" s="278"/>
      <c r="AF33" s="278"/>
      <c r="AG33" s="278"/>
      <c r="AH33" s="278"/>
      <c r="AI33" s="278"/>
    </row>
    <row r="34" spans="2:35" ht="15" customHeight="1" x14ac:dyDescent="0.25">
      <c r="B34" s="760"/>
      <c r="C34" s="761"/>
      <c r="D34" s="761"/>
      <c r="E34" s="761"/>
      <c r="G34" s="124"/>
      <c r="H34" s="124"/>
      <c r="I34" s="124"/>
      <c r="J34" s="124"/>
      <c r="K34" s="124"/>
      <c r="L34" s="124"/>
      <c r="M34" s="124"/>
      <c r="N34" s="124"/>
      <c r="O34" s="124"/>
      <c r="P34" s="124"/>
      <c r="Q34" s="124"/>
      <c r="R34" s="124"/>
      <c r="S34" s="124"/>
      <c r="T34" s="124"/>
      <c r="U34" s="124"/>
      <c r="V34" s="124"/>
      <c r="W34" s="124"/>
      <c r="X34" s="124"/>
      <c r="Y34" s="278"/>
      <c r="Z34" s="278"/>
      <c r="AA34" s="278"/>
      <c r="AB34" s="278"/>
      <c r="AC34" s="278"/>
      <c r="AD34" s="278"/>
      <c r="AE34" s="278"/>
      <c r="AF34" s="278"/>
      <c r="AG34" s="278"/>
      <c r="AH34" s="278"/>
      <c r="AI34" s="278"/>
    </row>
    <row r="35" spans="2:35" ht="15" customHeight="1" x14ac:dyDescent="0.25">
      <c r="G35" s="278"/>
      <c r="H35" s="278"/>
      <c r="I35" s="278"/>
      <c r="J35" s="278"/>
      <c r="K35" s="278"/>
      <c r="L35" s="278"/>
      <c r="M35" s="278"/>
      <c r="N35" s="278"/>
      <c r="O35" s="278"/>
      <c r="P35" s="278"/>
      <c r="Q35" s="278"/>
      <c r="R35" s="278"/>
      <c r="S35" s="278"/>
      <c r="T35" s="278"/>
      <c r="U35" s="278"/>
      <c r="V35" s="278"/>
      <c r="W35" s="278"/>
      <c r="X35" s="278"/>
      <c r="Y35" s="278"/>
      <c r="Z35" s="278"/>
      <c r="AA35" s="278"/>
      <c r="AB35" s="278"/>
      <c r="AC35" s="278"/>
      <c r="AD35" s="278"/>
      <c r="AE35" s="278"/>
      <c r="AF35" s="278"/>
      <c r="AG35" s="278"/>
      <c r="AH35" s="278"/>
      <c r="AI35" s="278"/>
    </row>
    <row r="36" spans="2:35" ht="15" customHeight="1" x14ac:dyDescent="0.25">
      <c r="B36" s="760"/>
      <c r="C36" s="761"/>
      <c r="D36" s="761"/>
      <c r="E36" s="761"/>
      <c r="G36" s="801" t="s">
        <v>1507</v>
      </c>
      <c r="H36" s="764"/>
      <c r="I36" s="764"/>
      <c r="J36" s="764"/>
      <c r="K36" s="764"/>
      <c r="L36" s="764"/>
      <c r="M36" s="764"/>
      <c r="N36" s="764"/>
      <c r="O36" s="764"/>
      <c r="P36" s="764"/>
      <c r="Q36" s="764"/>
      <c r="R36" s="764"/>
      <c r="S36" s="764"/>
      <c r="T36" s="764"/>
      <c r="U36" s="795" t="s">
        <v>1704</v>
      </c>
      <c r="V36" s="764"/>
      <c r="W36" s="764"/>
      <c r="X36" s="764"/>
      <c r="Y36" s="764"/>
      <c r="Z36" s="764"/>
      <c r="AA36" s="764"/>
      <c r="AB36" s="764"/>
      <c r="AC36" s="764"/>
      <c r="AD36" s="764"/>
      <c r="AE36" s="764"/>
      <c r="AF36" s="764"/>
      <c r="AG36" s="764"/>
      <c r="AH36" s="796"/>
      <c r="AI36" s="278"/>
    </row>
    <row r="37" spans="2:35" ht="15" customHeight="1" x14ac:dyDescent="0.25">
      <c r="G37" s="793" t="s">
        <v>796</v>
      </c>
      <c r="H37" s="794"/>
      <c r="I37" s="794"/>
      <c r="J37" s="794"/>
      <c r="K37" s="794"/>
      <c r="L37" s="794"/>
      <c r="M37" s="801" t="s">
        <v>1511</v>
      </c>
      <c r="N37" s="764"/>
      <c r="O37" s="764"/>
      <c r="P37" s="764"/>
      <c r="Q37" s="802" t="s">
        <v>1510</v>
      </c>
      <c r="R37" s="764"/>
      <c r="S37" s="764"/>
      <c r="T37" s="765"/>
      <c r="U37" s="793" t="s">
        <v>796</v>
      </c>
      <c r="V37" s="794"/>
      <c r="W37" s="794"/>
      <c r="X37" s="794"/>
      <c r="Y37" s="794"/>
      <c r="Z37" s="794"/>
      <c r="AA37" s="801" t="s">
        <v>1511</v>
      </c>
      <c r="AB37" s="764"/>
      <c r="AC37" s="764"/>
      <c r="AD37" s="764"/>
      <c r="AE37" s="802" t="s">
        <v>1510</v>
      </c>
      <c r="AF37" s="764"/>
      <c r="AG37" s="764"/>
      <c r="AH37" s="765"/>
      <c r="AI37" s="278"/>
    </row>
    <row r="38" spans="2:35" ht="15" customHeight="1" x14ac:dyDescent="0.25">
      <c r="G38" s="788"/>
      <c r="H38" s="789"/>
      <c r="I38" s="789"/>
      <c r="J38" s="789"/>
      <c r="K38" s="789"/>
      <c r="L38" s="790"/>
      <c r="M38" s="788"/>
      <c r="N38" s="789"/>
      <c r="O38" s="789"/>
      <c r="P38" s="790"/>
      <c r="Q38" s="788"/>
      <c r="R38" s="789"/>
      <c r="S38" s="789"/>
      <c r="T38" s="790"/>
      <c r="U38" s="788"/>
      <c r="V38" s="789"/>
      <c r="W38" s="789"/>
      <c r="X38" s="789"/>
      <c r="Y38" s="789"/>
      <c r="Z38" s="790"/>
      <c r="AA38" s="788"/>
      <c r="AB38" s="789"/>
      <c r="AC38" s="789"/>
      <c r="AD38" s="790"/>
      <c r="AE38" s="788"/>
      <c r="AF38" s="789"/>
      <c r="AG38" s="789"/>
      <c r="AH38" s="790"/>
      <c r="AI38" s="278"/>
    </row>
    <row r="39" spans="2:35" ht="15" customHeight="1" x14ac:dyDescent="0.25">
      <c r="G39" s="283"/>
      <c r="H39" s="124"/>
      <c r="I39" s="124"/>
      <c r="J39" s="124"/>
      <c r="K39" s="124"/>
      <c r="L39" s="124"/>
      <c r="M39" s="283"/>
      <c r="N39" s="124"/>
      <c r="O39" s="124"/>
      <c r="P39" s="124"/>
      <c r="Q39" s="283"/>
      <c r="R39" s="124"/>
      <c r="S39" s="124"/>
      <c r="T39" s="125"/>
      <c r="U39" s="124"/>
      <c r="V39" s="124"/>
      <c r="W39" s="124"/>
      <c r="X39" s="124"/>
      <c r="Y39" s="124"/>
      <c r="Z39" s="124"/>
      <c r="AA39" s="283"/>
      <c r="AB39" s="124"/>
      <c r="AC39" s="124"/>
      <c r="AD39" s="125"/>
      <c r="AE39" s="283"/>
      <c r="AF39" s="124"/>
      <c r="AG39" s="124"/>
      <c r="AH39" s="125"/>
      <c r="AI39" s="278"/>
    </row>
    <row r="40" spans="2:35" ht="15" customHeight="1" x14ac:dyDescent="0.25">
      <c r="G40" s="283"/>
      <c r="H40" s="124"/>
      <c r="I40" s="124"/>
      <c r="J40" s="124"/>
      <c r="K40" s="124"/>
      <c r="L40" s="124"/>
      <c r="M40" s="283"/>
      <c r="N40" s="124"/>
      <c r="O40" s="124"/>
      <c r="P40" s="124"/>
      <c r="Q40" s="283"/>
      <c r="R40" s="124"/>
      <c r="S40" s="124"/>
      <c r="T40" s="125"/>
      <c r="U40" s="124"/>
      <c r="V40" s="124"/>
      <c r="W40" s="124"/>
      <c r="X40" s="124"/>
      <c r="Y40" s="124"/>
      <c r="Z40" s="124"/>
      <c r="AA40" s="283"/>
      <c r="AB40" s="124"/>
      <c r="AC40" s="124"/>
      <c r="AD40" s="125"/>
      <c r="AE40" s="283"/>
      <c r="AF40" s="124"/>
      <c r="AG40" s="124"/>
      <c r="AH40" s="125"/>
      <c r="AI40" s="278"/>
    </row>
    <row r="41" spans="2:35" ht="15" customHeight="1" x14ac:dyDescent="0.25">
      <c r="G41" s="283"/>
      <c r="H41" s="124"/>
      <c r="I41" s="124"/>
      <c r="J41" s="124"/>
      <c r="K41" s="124"/>
      <c r="L41" s="124"/>
      <c r="M41" s="283"/>
      <c r="N41" s="124"/>
      <c r="O41" s="124"/>
      <c r="P41" s="124"/>
      <c r="Q41" s="283"/>
      <c r="R41" s="124"/>
      <c r="S41" s="124"/>
      <c r="T41" s="125"/>
      <c r="U41" s="124"/>
      <c r="V41" s="124"/>
      <c r="W41" s="124"/>
      <c r="X41" s="124"/>
      <c r="Y41" s="124"/>
      <c r="Z41" s="124"/>
      <c r="AA41" s="283"/>
      <c r="AB41" s="124"/>
      <c r="AC41" s="124"/>
      <c r="AD41" s="125"/>
      <c r="AE41" s="283"/>
      <c r="AF41" s="124"/>
      <c r="AG41" s="124"/>
      <c r="AH41" s="125"/>
      <c r="AI41" s="278"/>
    </row>
    <row r="42" spans="2:35" ht="15" customHeight="1" x14ac:dyDescent="0.25">
      <c r="G42" s="283"/>
      <c r="H42" s="124"/>
      <c r="I42" s="124"/>
      <c r="J42" s="124"/>
      <c r="K42" s="124"/>
      <c r="L42" s="124"/>
      <c r="M42" s="283"/>
      <c r="N42" s="124"/>
      <c r="O42" s="124"/>
      <c r="P42" s="124"/>
      <c r="Q42" s="283"/>
      <c r="R42" s="124"/>
      <c r="S42" s="124"/>
      <c r="T42" s="125"/>
      <c r="U42" s="124"/>
      <c r="V42" s="124"/>
      <c r="W42" s="124"/>
      <c r="X42" s="124"/>
      <c r="Y42" s="124"/>
      <c r="Z42" s="124"/>
      <c r="AA42" s="283"/>
      <c r="AB42" s="124"/>
      <c r="AC42" s="124"/>
      <c r="AD42" s="125"/>
      <c r="AE42" s="283"/>
      <c r="AF42" s="124"/>
      <c r="AG42" s="124"/>
      <c r="AH42" s="125"/>
      <c r="AI42" s="278"/>
    </row>
    <row r="43" spans="2:35" ht="15" customHeight="1" x14ac:dyDescent="0.25">
      <c r="G43" s="283"/>
      <c r="H43" s="124"/>
      <c r="I43" s="124"/>
      <c r="J43" s="124"/>
      <c r="K43" s="124"/>
      <c r="L43" s="124"/>
      <c r="M43" s="283"/>
      <c r="N43" s="124"/>
      <c r="O43" s="124"/>
      <c r="P43" s="124"/>
      <c r="Q43" s="283"/>
      <c r="R43" s="124"/>
      <c r="S43" s="124"/>
      <c r="T43" s="125"/>
      <c r="U43" s="124"/>
      <c r="V43" s="124"/>
      <c r="W43" s="124"/>
      <c r="X43" s="124"/>
      <c r="Y43" s="124"/>
      <c r="Z43" s="124"/>
      <c r="AA43" s="283"/>
      <c r="AB43" s="124"/>
      <c r="AC43" s="124"/>
      <c r="AD43" s="125"/>
      <c r="AE43" s="283"/>
      <c r="AF43" s="124"/>
      <c r="AG43" s="124"/>
      <c r="AH43" s="125"/>
      <c r="AI43" s="278"/>
    </row>
    <row r="44" spans="2:35" ht="15" customHeight="1" x14ac:dyDescent="0.25">
      <c r="G44" s="283"/>
      <c r="H44" s="124"/>
      <c r="I44" s="124"/>
      <c r="J44" s="124"/>
      <c r="K44" s="124"/>
      <c r="L44" s="124"/>
      <c r="M44" s="283"/>
      <c r="N44" s="124"/>
      <c r="O44" s="124"/>
      <c r="P44" s="124"/>
      <c r="Q44" s="283"/>
      <c r="R44" s="124"/>
      <c r="S44" s="124"/>
      <c r="T44" s="125"/>
      <c r="U44" s="124"/>
      <c r="V44" s="124"/>
      <c r="W44" s="124"/>
      <c r="X44" s="124"/>
      <c r="Y44" s="124"/>
      <c r="Z44" s="124"/>
      <c r="AA44" s="283"/>
      <c r="AB44" s="124"/>
      <c r="AC44" s="124"/>
      <c r="AD44" s="125"/>
      <c r="AE44" s="283"/>
      <c r="AF44" s="124"/>
      <c r="AG44" s="124"/>
      <c r="AH44" s="125"/>
      <c r="AI44" s="278"/>
    </row>
    <row r="45" spans="2:35" ht="15" customHeight="1" x14ac:dyDescent="0.25">
      <c r="G45" s="283"/>
      <c r="H45" s="124"/>
      <c r="I45" s="124"/>
      <c r="J45" s="124"/>
      <c r="K45" s="124"/>
      <c r="L45" s="124"/>
      <c r="M45" s="283"/>
      <c r="N45" s="124"/>
      <c r="O45" s="124"/>
      <c r="P45" s="124"/>
      <c r="Q45" s="283"/>
      <c r="R45" s="124"/>
      <c r="S45" s="124"/>
      <c r="T45" s="125"/>
      <c r="U45" s="124"/>
      <c r="V45" s="124"/>
      <c r="W45" s="124"/>
      <c r="X45" s="124"/>
      <c r="Y45" s="124"/>
      <c r="Z45" s="124"/>
      <c r="AA45" s="283"/>
      <c r="AB45" s="124"/>
      <c r="AC45" s="124"/>
      <c r="AD45" s="125"/>
      <c r="AE45" s="283"/>
      <c r="AF45" s="124"/>
      <c r="AG45" s="124"/>
      <c r="AH45" s="125"/>
      <c r="AI45" s="278"/>
    </row>
    <row r="46" spans="2:35" ht="15" customHeight="1" x14ac:dyDescent="0.25">
      <c r="G46" s="283"/>
      <c r="H46" s="124"/>
      <c r="I46" s="124"/>
      <c r="J46" s="124"/>
      <c r="K46" s="124"/>
      <c r="L46" s="124"/>
      <c r="M46" s="283"/>
      <c r="N46" s="124"/>
      <c r="O46" s="124"/>
      <c r="P46" s="124"/>
      <c r="Q46" s="283"/>
      <c r="R46" s="124"/>
      <c r="S46" s="124"/>
      <c r="T46" s="125"/>
      <c r="U46" s="124"/>
      <c r="V46" s="124"/>
      <c r="W46" s="124"/>
      <c r="X46" s="124"/>
      <c r="Y46" s="124"/>
      <c r="Z46" s="124"/>
      <c r="AA46" s="283"/>
      <c r="AB46" s="124"/>
      <c r="AC46" s="124"/>
      <c r="AD46" s="125"/>
      <c r="AE46" s="283"/>
      <c r="AF46" s="124"/>
      <c r="AG46" s="124"/>
      <c r="AH46" s="125"/>
      <c r="AI46" s="278"/>
    </row>
    <row r="47" spans="2:35" ht="15" customHeight="1" x14ac:dyDescent="0.25">
      <c r="G47" s="283"/>
      <c r="H47" s="124"/>
      <c r="I47" s="124"/>
      <c r="J47" s="124"/>
      <c r="K47" s="124"/>
      <c r="L47" s="124"/>
      <c r="M47" s="283"/>
      <c r="N47" s="124"/>
      <c r="O47" s="124"/>
      <c r="P47" s="124"/>
      <c r="Q47" s="283"/>
      <c r="R47" s="124"/>
      <c r="S47" s="124"/>
      <c r="T47" s="125"/>
      <c r="U47" s="124"/>
      <c r="V47" s="124"/>
      <c r="W47" s="124"/>
      <c r="X47" s="124"/>
      <c r="Y47" s="124"/>
      <c r="Z47" s="124"/>
      <c r="AA47" s="283"/>
      <c r="AB47" s="124"/>
      <c r="AC47" s="124"/>
      <c r="AD47" s="125"/>
      <c r="AE47" s="283"/>
      <c r="AF47" s="124"/>
      <c r="AG47" s="124"/>
      <c r="AH47" s="125"/>
      <c r="AI47" s="278"/>
    </row>
    <row r="48" spans="2:35" ht="15" customHeight="1" x14ac:dyDescent="0.25">
      <c r="G48" s="283"/>
      <c r="H48" s="124"/>
      <c r="I48" s="124"/>
      <c r="J48" s="124"/>
      <c r="K48" s="124"/>
      <c r="L48" s="124"/>
      <c r="M48" s="283"/>
      <c r="N48" s="124"/>
      <c r="O48" s="124"/>
      <c r="P48" s="124"/>
      <c r="Q48" s="283"/>
      <c r="R48" s="124"/>
      <c r="S48" s="124"/>
      <c r="T48" s="125"/>
      <c r="U48" s="124"/>
      <c r="V48" s="124"/>
      <c r="W48" s="124"/>
      <c r="X48" s="124"/>
      <c r="Y48" s="124"/>
      <c r="Z48" s="124"/>
      <c r="AA48" s="283"/>
      <c r="AB48" s="124"/>
      <c r="AC48" s="124"/>
      <c r="AD48" s="125"/>
      <c r="AE48" s="283"/>
      <c r="AF48" s="124"/>
      <c r="AG48" s="124"/>
      <c r="AH48" s="125"/>
      <c r="AI48" s="278"/>
    </row>
    <row r="49" spans="7:35" x14ac:dyDescent="0.25">
      <c r="G49" s="283"/>
      <c r="H49" s="124"/>
      <c r="I49" s="124"/>
      <c r="J49" s="124"/>
      <c r="K49" s="124"/>
      <c r="L49" s="124"/>
      <c r="M49" s="283"/>
      <c r="N49" s="124"/>
      <c r="O49" s="124"/>
      <c r="P49" s="124"/>
      <c r="Q49" s="283"/>
      <c r="R49" s="124"/>
      <c r="S49" s="124"/>
      <c r="T49" s="125"/>
      <c r="U49" s="124"/>
      <c r="V49" s="124"/>
      <c r="W49" s="124"/>
      <c r="X49" s="124"/>
      <c r="Y49" s="124"/>
      <c r="Z49" s="124"/>
      <c r="AA49" s="283"/>
      <c r="AB49" s="124"/>
      <c r="AC49" s="124"/>
      <c r="AD49" s="125"/>
      <c r="AE49" s="283"/>
      <c r="AF49" s="124"/>
      <c r="AG49" s="124"/>
      <c r="AH49" s="125"/>
      <c r="AI49" s="278"/>
    </row>
    <row r="50" spans="7:35" x14ac:dyDescent="0.25">
      <c r="G50" s="285"/>
      <c r="H50" s="190"/>
      <c r="I50" s="190"/>
      <c r="J50" s="190"/>
      <c r="K50" s="190"/>
      <c r="L50" s="190"/>
      <c r="M50" s="285"/>
      <c r="N50" s="190"/>
      <c r="O50" s="190"/>
      <c r="P50" s="190"/>
      <c r="Q50" s="285"/>
      <c r="R50" s="190"/>
      <c r="S50" s="190"/>
      <c r="T50" s="243"/>
      <c r="U50" s="190"/>
      <c r="V50" s="190"/>
      <c r="W50" s="190"/>
      <c r="X50" s="190"/>
      <c r="Y50" s="190"/>
      <c r="Z50" s="190"/>
      <c r="AA50" s="285"/>
      <c r="AB50" s="190"/>
      <c r="AC50" s="190"/>
      <c r="AD50" s="243"/>
      <c r="AE50" s="285"/>
      <c r="AF50" s="190"/>
      <c r="AG50" s="190"/>
      <c r="AH50" s="243"/>
      <c r="AI50" s="278"/>
    </row>
    <row r="51" spans="7:35" x14ac:dyDescent="0.25">
      <c r="G51" s="3"/>
      <c r="H51" s="55"/>
      <c r="I51" s="55"/>
      <c r="J51" s="55"/>
      <c r="K51" s="55"/>
      <c r="L51" s="288" t="s">
        <v>1705</v>
      </c>
      <c r="M51" s="55">
        <f>'MAIN LEVEL'!Z76</f>
        <v>0</v>
      </c>
    </row>
  </sheetData>
  <mergeCells count="65">
    <mergeCell ref="H23:R23"/>
    <mergeCell ref="U33:AA33"/>
    <mergeCell ref="U24:AA24"/>
    <mergeCell ref="H26:R26"/>
    <mergeCell ref="S16:T16"/>
    <mergeCell ref="U18:AA18"/>
    <mergeCell ref="U19:AA19"/>
    <mergeCell ref="U32:AA32"/>
    <mergeCell ref="U28:AA28"/>
    <mergeCell ref="H25:R25"/>
    <mergeCell ref="G9:T11"/>
    <mergeCell ref="G37:L37"/>
    <mergeCell ref="H20:R20"/>
    <mergeCell ref="B6:E6"/>
    <mergeCell ref="B30:E30"/>
    <mergeCell ref="B15:E15"/>
    <mergeCell ref="B36:E36"/>
    <mergeCell ref="B32:E32"/>
    <mergeCell ref="H28:R28"/>
    <mergeCell ref="H27:R27"/>
    <mergeCell ref="S30:T30"/>
    <mergeCell ref="B8:E8"/>
    <mergeCell ref="S17:T29"/>
    <mergeCell ref="H18:R18"/>
    <mergeCell ref="B13:E13"/>
    <mergeCell ref="H24:R24"/>
    <mergeCell ref="AA38:AD38"/>
    <mergeCell ref="Q37:T37"/>
    <mergeCell ref="U38:Z38"/>
    <mergeCell ref="U27:AA27"/>
    <mergeCell ref="U30:AA30"/>
    <mergeCell ref="AA37:AD37"/>
    <mergeCell ref="Q38:T38"/>
    <mergeCell ref="B4:E4"/>
    <mergeCell ref="U26:AA26"/>
    <mergeCell ref="U22:AA22"/>
    <mergeCell ref="B16:E16"/>
    <mergeCell ref="H21:R21"/>
    <mergeCell ref="H17:R17"/>
    <mergeCell ref="B12:E12"/>
    <mergeCell ref="H16:R16"/>
    <mergeCell ref="U17:AA17"/>
    <mergeCell ref="H19:R19"/>
    <mergeCell ref="H22:R22"/>
    <mergeCell ref="U25:AA25"/>
    <mergeCell ref="B14:E14"/>
    <mergeCell ref="U16:AA16"/>
    <mergeCell ref="B17:E17"/>
    <mergeCell ref="G7:AH7"/>
    <mergeCell ref="G13:AH13"/>
    <mergeCell ref="AE38:AH38"/>
    <mergeCell ref="U21:AA21"/>
    <mergeCell ref="B10:E10"/>
    <mergeCell ref="B28:E28"/>
    <mergeCell ref="M37:P37"/>
    <mergeCell ref="G38:L38"/>
    <mergeCell ref="B34:E34"/>
    <mergeCell ref="AE37:AH37"/>
    <mergeCell ref="U37:Z37"/>
    <mergeCell ref="M38:P38"/>
    <mergeCell ref="U20:AA20"/>
    <mergeCell ref="U29:AA29"/>
    <mergeCell ref="G36:T36"/>
    <mergeCell ref="U23:AA23"/>
    <mergeCell ref="U36:AH36"/>
  </mergeCells>
  <hyperlinks>
    <hyperlink ref="B4" location="PANDUAN!A1" display="PANDUAN" xr:uid="{00000000-0004-0000-4101-000000000000}"/>
    <hyperlink ref="B6" location="'EWS DIRECTORY'!A1" display="EWS DIRECTORY" xr:uid="{00000000-0004-0000-4101-000001000000}"/>
    <hyperlink ref="B8" location="'DATA PEMICU'!A1" display="DATA PEMICU" xr:uid="{00000000-0004-0000-4101-000002000000}"/>
    <hyperlink ref="B10" location="'DATA PENGUJI'!A1" display="DATA PENGUJI" xr:uid="{00000000-0004-0000-4101-000003000000}"/>
    <hyperlink ref="B12" location="'MAIN LEVEL'!A1" display="MAIN LEVEL" xr:uid="{00000000-0004-0000-4101-000004000000}"/>
  </hyperlinks>
  <pageMargins left="0.70866141732283472" right="0.17" top="0.74803149606299213" bottom="0.74803149606299213" header="0.31496062992125978" footer="0.31496062992125978"/>
  <pageSetup paperSize="9" scale="76" orientation="portrait"/>
</worksheet>
</file>

<file path=xl/worksheets/sheet3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1-000000000000}">
  <sheetPr codeName="Sheet146">
    <tabColor theme="4" tint="-0.249977111117893"/>
  </sheetPr>
  <dimension ref="A1:DG78"/>
  <sheetViews>
    <sheetView topLeftCell="B22"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7" width="4.109375" customWidth="1"/>
    <col min="8" max="9" width="3.5546875" customWidth="1"/>
    <col min="10" max="10" width="2.6640625" customWidth="1"/>
    <col min="11" max="16" width="3.5546875" customWidth="1"/>
    <col min="17" max="18" width="2.6640625" customWidth="1"/>
    <col min="19" max="19" width="4.5546875" customWidth="1"/>
    <col min="20" max="102" width="3.5546875" customWidth="1"/>
  </cols>
  <sheetData>
    <row r="1" spans="1:111" ht="14.25" customHeight="1" x14ac:dyDescent="0.25">
      <c r="G1" s="178"/>
      <c r="AL1" s="110"/>
      <c r="AM1" s="110"/>
      <c r="AN1" s="110"/>
      <c r="AO1" s="110"/>
      <c r="AP1" s="110"/>
      <c r="AQ1" s="110"/>
      <c r="AR1" s="110"/>
      <c r="AS1" s="110"/>
      <c r="AT1" s="110"/>
      <c r="AU1" s="110"/>
      <c r="AV1" s="110"/>
      <c r="AW1" s="110"/>
      <c r="AX1" s="110"/>
      <c r="AY1" s="110"/>
      <c r="AZ1" s="110"/>
      <c r="BA1" s="110"/>
      <c r="BB1" s="110"/>
      <c r="BC1" s="110"/>
      <c r="BD1" s="110"/>
      <c r="BE1" s="110"/>
      <c r="BF1" s="110"/>
      <c r="BG1" s="110"/>
      <c r="BH1" s="110"/>
      <c r="BI1" s="110"/>
      <c r="BJ1" s="110"/>
      <c r="BK1" s="110"/>
      <c r="BL1" s="110"/>
      <c r="BM1" s="110"/>
      <c r="BN1" s="110"/>
      <c r="BO1" s="110"/>
      <c r="BP1" s="110"/>
      <c r="BQ1" s="110"/>
      <c r="BR1" s="110"/>
      <c r="BS1" s="110"/>
      <c r="BT1" s="110"/>
      <c r="BU1" s="110"/>
      <c r="BV1" s="110"/>
      <c r="BW1" s="110"/>
      <c r="BX1" s="110"/>
      <c r="BY1" s="110"/>
      <c r="BZ1" s="110"/>
      <c r="CA1" s="110"/>
      <c r="CB1" s="110"/>
      <c r="CC1" s="110"/>
      <c r="CD1" s="110"/>
      <c r="CE1" s="110"/>
      <c r="CF1" s="110"/>
      <c r="CG1" s="110"/>
      <c r="CH1" s="110"/>
      <c r="CI1" s="110"/>
      <c r="CJ1" s="110"/>
      <c r="CK1" s="110"/>
      <c r="CL1" s="110"/>
      <c r="CM1" s="110"/>
      <c r="CN1" s="110"/>
      <c r="CO1" s="110"/>
      <c r="CP1" s="110"/>
      <c r="CQ1" s="110"/>
      <c r="CR1" s="110"/>
      <c r="CS1" s="110"/>
      <c r="CT1" s="110"/>
      <c r="CU1" s="110"/>
      <c r="CV1" s="110"/>
      <c r="CW1" s="110"/>
      <c r="CX1" s="110"/>
    </row>
    <row r="2" spans="1:111" ht="14.25" customHeight="1" x14ac:dyDescent="0.25">
      <c r="G2" t="s">
        <v>1674</v>
      </c>
      <c r="AL2" s="110"/>
      <c r="AM2" s="110"/>
      <c r="AN2" s="110"/>
      <c r="AO2" s="110"/>
      <c r="AP2" s="110"/>
      <c r="AQ2" s="110"/>
      <c r="AR2" s="110"/>
      <c r="AS2" s="110"/>
      <c r="AT2" s="110"/>
      <c r="AU2" s="110"/>
      <c r="AV2" s="110"/>
      <c r="AW2" s="110"/>
      <c r="AX2" s="110"/>
      <c r="AY2" s="110"/>
      <c r="AZ2" s="110"/>
      <c r="BA2" s="110"/>
      <c r="BB2" s="110"/>
      <c r="BC2" s="110"/>
      <c r="BD2" s="110"/>
      <c r="BE2" s="110"/>
      <c r="BF2" s="110"/>
      <c r="BG2" s="110"/>
      <c r="BH2" s="110"/>
      <c r="BI2" s="110"/>
      <c r="BJ2" s="110"/>
      <c r="BK2" s="110"/>
      <c r="BL2" s="110"/>
      <c r="BM2" s="110"/>
      <c r="BN2" s="110"/>
      <c r="BO2" s="110"/>
      <c r="BP2" s="110"/>
      <c r="BQ2" s="110"/>
      <c r="BR2" s="110"/>
      <c r="BS2" s="110"/>
      <c r="BT2" s="110"/>
      <c r="BU2" s="110"/>
      <c r="BV2" s="110"/>
      <c r="BW2" s="110"/>
      <c r="BX2" s="110"/>
      <c r="BY2" s="110"/>
      <c r="BZ2" s="110"/>
      <c r="CA2" s="110"/>
      <c r="CB2" s="110"/>
      <c r="CC2" s="110"/>
      <c r="CD2" s="110"/>
      <c r="CE2" s="110"/>
      <c r="CF2" s="110"/>
      <c r="CG2" s="110"/>
      <c r="CH2" s="110"/>
      <c r="CI2" s="110"/>
      <c r="CJ2" s="110"/>
      <c r="CK2" s="110"/>
      <c r="CL2" s="110"/>
      <c r="CM2" s="110"/>
      <c r="CN2" s="110"/>
      <c r="CO2" s="110"/>
      <c r="CP2" s="110"/>
      <c r="CQ2" s="110"/>
      <c r="CR2" s="110"/>
      <c r="CS2" s="110"/>
      <c r="CT2" s="110"/>
      <c r="CU2" s="110"/>
      <c r="CV2" s="110"/>
      <c r="CW2" s="110"/>
      <c r="CX2" s="110"/>
    </row>
    <row r="3" spans="1:111" ht="14.25" customHeight="1" x14ac:dyDescent="0.25">
      <c r="B3" s="111"/>
      <c r="C3" s="111"/>
      <c r="D3" s="111"/>
      <c r="E3" s="111"/>
      <c r="AL3" s="110"/>
      <c r="AM3" s="110"/>
      <c r="AN3" s="110"/>
      <c r="AO3" s="110"/>
      <c r="AP3" s="110"/>
      <c r="AQ3" s="110"/>
      <c r="AR3" s="110"/>
      <c r="AS3" s="110"/>
      <c r="AT3" s="110"/>
      <c r="AU3" s="110"/>
      <c r="AV3" s="110"/>
      <c r="AW3" s="110"/>
      <c r="AX3" s="110"/>
      <c r="AY3" s="110"/>
      <c r="AZ3" s="110"/>
      <c r="BA3" s="110"/>
      <c r="BB3" s="110"/>
      <c r="BC3" s="110"/>
      <c r="BD3" s="110"/>
      <c r="BE3" s="110"/>
      <c r="BF3" s="110"/>
      <c r="BG3" s="110"/>
      <c r="BH3" s="110"/>
      <c r="BI3" s="110"/>
      <c r="BJ3" s="110"/>
      <c r="BK3" s="110"/>
      <c r="BL3" s="110"/>
      <c r="BM3" s="110"/>
      <c r="BN3" s="110"/>
      <c r="BO3" s="110"/>
      <c r="BP3" s="110"/>
      <c r="BQ3" s="110"/>
      <c r="BR3" s="110"/>
      <c r="BS3" s="110"/>
      <c r="BT3" s="110"/>
      <c r="BU3" s="110"/>
      <c r="BV3" s="110"/>
      <c r="BW3" s="110"/>
      <c r="BX3" s="110"/>
      <c r="BY3" s="110"/>
      <c r="BZ3" s="110"/>
      <c r="CA3" s="110"/>
      <c r="CB3" s="110"/>
      <c r="CC3" s="110"/>
      <c r="CD3" s="110"/>
      <c r="CE3" s="110"/>
      <c r="CF3" s="110"/>
      <c r="CG3" s="110"/>
      <c r="CH3" s="110"/>
      <c r="CI3" s="110"/>
      <c r="CJ3" s="110"/>
      <c r="CK3" s="110"/>
      <c r="CL3" s="110"/>
      <c r="CM3" s="110"/>
      <c r="CN3" s="110"/>
      <c r="CO3" s="110"/>
      <c r="CP3" s="110"/>
      <c r="CQ3" s="110"/>
      <c r="CR3" s="110"/>
      <c r="CS3" s="110"/>
      <c r="CT3" s="110"/>
      <c r="CU3" s="110"/>
      <c r="CV3" s="110"/>
      <c r="CW3" s="110"/>
      <c r="CX3" s="110"/>
    </row>
    <row r="4" spans="1:111" ht="14.25" customHeight="1" x14ac:dyDescent="0.25">
      <c r="B4" s="762" t="s">
        <v>79</v>
      </c>
      <c r="C4" s="761"/>
      <c r="D4" s="761"/>
      <c r="E4" s="761"/>
      <c r="AL4" s="110"/>
      <c r="AM4" s="110"/>
      <c r="AN4" s="110"/>
      <c r="AO4" s="110"/>
      <c r="AP4" s="110"/>
      <c r="AQ4" s="110"/>
      <c r="AR4" s="110"/>
      <c r="AS4" s="110"/>
      <c r="AT4" s="110"/>
      <c r="AU4" s="110"/>
      <c r="AV4" s="110"/>
      <c r="AW4" s="110"/>
      <c r="AX4" s="110"/>
      <c r="AY4" s="110"/>
      <c r="AZ4" s="110"/>
      <c r="BA4" s="110"/>
      <c r="BB4" s="110"/>
      <c r="BC4" s="110"/>
      <c r="BD4" s="110"/>
      <c r="BE4" s="110"/>
      <c r="BF4" s="110"/>
      <c r="BG4" s="110"/>
      <c r="BH4" s="110"/>
      <c r="BI4" s="110"/>
      <c r="BJ4" s="110"/>
      <c r="BK4" s="110"/>
      <c r="BL4" s="110"/>
      <c r="BM4" s="110"/>
      <c r="BN4" s="110"/>
      <c r="BO4" s="110"/>
      <c r="BP4" s="110"/>
      <c r="BQ4" s="110"/>
      <c r="BR4" s="110"/>
      <c r="BS4" s="110"/>
      <c r="BT4" s="110"/>
      <c r="BU4" s="110"/>
      <c r="BV4" s="110"/>
      <c r="BW4" s="110"/>
      <c r="BX4" s="110"/>
      <c r="BY4" s="110"/>
      <c r="BZ4" s="110"/>
      <c r="CA4" s="110"/>
      <c r="CB4" s="110"/>
      <c r="CC4" s="110"/>
      <c r="CD4" s="110"/>
      <c r="CE4" s="110"/>
      <c r="CF4" s="110"/>
      <c r="CG4" s="110"/>
      <c r="CH4" s="110"/>
      <c r="CI4" s="110"/>
      <c r="CJ4" s="110"/>
      <c r="CK4" s="110"/>
      <c r="CL4" s="110"/>
      <c r="CM4" s="110"/>
      <c r="CN4" s="110"/>
      <c r="CO4" s="110"/>
      <c r="CP4" s="110"/>
      <c r="CQ4" s="110"/>
      <c r="CR4" s="110"/>
      <c r="CS4" s="110"/>
      <c r="CT4" s="110"/>
      <c r="CU4" s="110"/>
      <c r="CV4" s="110"/>
      <c r="CW4" s="110"/>
      <c r="CX4" s="110"/>
    </row>
    <row r="5" spans="1:111" ht="14.25" customHeight="1" x14ac:dyDescent="0.25">
      <c r="B5" s="111"/>
      <c r="C5" s="111"/>
      <c r="D5" s="111"/>
      <c r="E5" s="111"/>
      <c r="AL5" s="110"/>
      <c r="AM5" s="110"/>
      <c r="AN5" s="110"/>
      <c r="AO5" s="110"/>
      <c r="AP5" s="110"/>
      <c r="AQ5" s="110"/>
      <c r="AR5" s="110"/>
      <c r="AS5" s="110"/>
      <c r="AT5" s="110"/>
      <c r="AU5" s="110"/>
      <c r="AV5" s="110"/>
      <c r="AW5" s="110"/>
      <c r="AX5" s="110"/>
      <c r="AY5" s="110"/>
      <c r="AZ5" s="110"/>
      <c r="BA5" s="110"/>
      <c r="BB5" s="110"/>
      <c r="BC5" s="110"/>
      <c r="BD5" s="110"/>
      <c r="BE5" s="110"/>
      <c r="BF5" s="110"/>
      <c r="BG5" s="110"/>
      <c r="BH5" s="110"/>
      <c r="BI5" s="110"/>
      <c r="BJ5" s="110"/>
      <c r="BK5" s="110"/>
      <c r="BL5" s="110"/>
      <c r="BM5" s="110"/>
      <c r="BN5" s="110"/>
      <c r="BO5" s="110"/>
      <c r="BP5" s="110"/>
      <c r="BQ5" s="110"/>
      <c r="BR5" s="110"/>
      <c r="BS5" s="110"/>
      <c r="BT5" s="110"/>
      <c r="BU5" s="110"/>
      <c r="BV5" s="110"/>
      <c r="BW5" s="110"/>
      <c r="BX5" s="110"/>
      <c r="BY5" s="110"/>
      <c r="BZ5" s="110"/>
      <c r="CA5" s="110"/>
      <c r="CB5" s="110"/>
      <c r="CC5" s="110"/>
      <c r="CD5" s="110"/>
      <c r="CE5" s="110"/>
      <c r="CF5" s="110"/>
      <c r="CG5" s="110"/>
      <c r="CH5" s="110"/>
      <c r="CI5" s="110"/>
      <c r="CJ5" s="110"/>
      <c r="CK5" s="110"/>
      <c r="CL5" s="110"/>
      <c r="CM5" s="110"/>
      <c r="CN5" s="110"/>
      <c r="CO5" s="110"/>
      <c r="CP5" s="110"/>
      <c r="CQ5" s="110"/>
      <c r="CR5" s="110"/>
      <c r="CS5" s="110"/>
      <c r="CT5" s="110"/>
      <c r="CU5" s="110"/>
      <c r="CV5" s="110"/>
      <c r="CW5" s="110"/>
      <c r="CX5" s="110"/>
    </row>
    <row r="6" spans="1:111" ht="14.25" customHeight="1" x14ac:dyDescent="0.25">
      <c r="B6" s="762" t="s">
        <v>87</v>
      </c>
      <c r="C6" s="761"/>
      <c r="D6" s="761"/>
      <c r="E6" s="761"/>
      <c r="AL6" s="110"/>
      <c r="AM6" s="110"/>
      <c r="AN6" s="110"/>
      <c r="AO6" s="110"/>
      <c r="AP6" s="110"/>
      <c r="AQ6" s="110"/>
      <c r="AR6" s="110"/>
      <c r="AS6" s="110"/>
      <c r="AT6" s="110"/>
      <c r="AU6" s="110"/>
      <c r="AV6" s="110"/>
      <c r="AW6" s="110"/>
      <c r="AX6" s="110"/>
      <c r="AY6" s="110"/>
      <c r="AZ6" s="110"/>
      <c r="BA6" s="110"/>
      <c r="BB6" s="110"/>
      <c r="BC6" s="110"/>
      <c r="BD6" s="110"/>
      <c r="BE6" s="110"/>
      <c r="BF6" s="110"/>
      <c r="BG6" s="110"/>
      <c r="BH6" s="110"/>
      <c r="BI6" s="110"/>
      <c r="BJ6" s="110"/>
      <c r="BK6" s="110"/>
      <c r="BL6" s="110"/>
      <c r="BM6" s="110"/>
      <c r="BN6" s="110"/>
      <c r="BO6" s="110"/>
      <c r="BP6" s="110"/>
      <c r="BQ6" s="110"/>
      <c r="BR6" s="110"/>
      <c r="BS6" s="110"/>
      <c r="BT6" s="110"/>
      <c r="BU6" s="110"/>
      <c r="BV6" s="110"/>
      <c r="BW6" s="110"/>
      <c r="BX6" s="110"/>
      <c r="BY6" s="110"/>
      <c r="BZ6" s="110"/>
      <c r="CA6" s="110"/>
      <c r="CB6" s="110"/>
      <c r="CC6" s="110"/>
      <c r="CD6" s="110"/>
      <c r="CE6" s="110"/>
      <c r="CF6" s="110"/>
      <c r="CG6" s="110"/>
      <c r="CH6" s="110"/>
      <c r="CI6" s="110"/>
      <c r="CJ6" s="110"/>
      <c r="CK6" s="110"/>
      <c r="CL6" s="110"/>
      <c r="CM6" s="110"/>
      <c r="CN6" s="110"/>
      <c r="CO6" s="110"/>
      <c r="CP6" s="110"/>
      <c r="CQ6" s="110"/>
      <c r="CR6" s="110"/>
      <c r="CS6" s="110"/>
      <c r="CT6" s="110"/>
      <c r="CU6" s="110"/>
      <c r="CV6" s="110"/>
      <c r="CW6" s="110"/>
      <c r="CX6" s="110"/>
    </row>
    <row r="7" spans="1:111" ht="14.25" customHeight="1" x14ac:dyDescent="0.25">
      <c r="B7" s="111"/>
      <c r="C7" s="111"/>
      <c r="D7" s="111"/>
      <c r="E7" s="111"/>
      <c r="G7" s="960"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110"/>
      <c r="AM7" s="110"/>
      <c r="AN7" s="110"/>
      <c r="AO7" s="110"/>
      <c r="AP7" s="110"/>
      <c r="AQ7" s="110"/>
      <c r="AR7" s="110"/>
      <c r="AS7" s="110"/>
      <c r="AT7" s="110"/>
      <c r="AU7" s="110"/>
      <c r="AV7" s="110"/>
      <c r="AW7" s="110"/>
      <c r="AX7" s="110"/>
      <c r="AY7" s="110"/>
      <c r="AZ7" s="110"/>
      <c r="BA7" s="110"/>
      <c r="BB7" s="110"/>
      <c r="BC7" s="110"/>
      <c r="BD7" s="110"/>
      <c r="BE7" s="110"/>
      <c r="BF7" s="110"/>
      <c r="BG7" s="110"/>
      <c r="BH7" s="110"/>
      <c r="BI7" s="110"/>
      <c r="BJ7" s="110"/>
      <c r="BK7" s="110"/>
      <c r="BL7" s="110"/>
      <c r="BM7" s="110"/>
      <c r="BN7" s="110"/>
      <c r="BO7" s="110"/>
      <c r="BP7" s="110"/>
      <c r="BQ7" s="110"/>
      <c r="BR7" s="110"/>
      <c r="BS7" s="110"/>
      <c r="BT7" s="110"/>
      <c r="BU7" s="110"/>
      <c r="BV7" s="110"/>
      <c r="BW7" s="110"/>
      <c r="BX7" s="110"/>
      <c r="BY7" s="110"/>
      <c r="BZ7" s="110"/>
      <c r="CA7" s="110"/>
      <c r="CB7" s="110"/>
      <c r="CC7" s="110"/>
      <c r="CD7" s="110"/>
      <c r="CE7" s="110"/>
      <c r="CF7" s="110"/>
      <c r="CG7" s="110"/>
      <c r="CH7" s="110"/>
      <c r="CI7" s="110"/>
      <c r="CJ7" s="110"/>
      <c r="CK7" s="110"/>
      <c r="CL7" s="110"/>
      <c r="CM7" s="110"/>
      <c r="CN7" s="110"/>
      <c r="CO7" s="110"/>
      <c r="CP7" s="110"/>
      <c r="CQ7" s="110"/>
      <c r="CR7" s="110"/>
      <c r="CS7" s="110"/>
      <c r="CT7" s="110"/>
      <c r="CU7" s="110"/>
      <c r="CV7" s="110"/>
      <c r="CW7" s="110"/>
      <c r="CX7" s="110"/>
    </row>
    <row r="8" spans="1:111" ht="14.25" customHeight="1" x14ac:dyDescent="0.25">
      <c r="B8" s="762" t="s">
        <v>94</v>
      </c>
      <c r="C8" s="761"/>
      <c r="D8" s="761"/>
      <c r="E8" s="761"/>
      <c r="AL8" s="110"/>
      <c r="AM8" s="110"/>
      <c r="AN8" s="110"/>
      <c r="AO8" s="110"/>
      <c r="AP8" s="110"/>
      <c r="AQ8" s="110"/>
      <c r="AR8" s="110"/>
      <c r="AS8" s="110"/>
      <c r="AT8" s="110"/>
      <c r="AU8" s="110"/>
      <c r="AV8" s="110"/>
      <c r="AW8" s="110"/>
      <c r="AX8" s="110"/>
      <c r="AY8" s="110"/>
      <c r="AZ8" s="110"/>
      <c r="BA8" s="110"/>
      <c r="BB8" s="110"/>
      <c r="BC8" s="110"/>
      <c r="BD8" s="110"/>
      <c r="BE8" s="110"/>
      <c r="BF8" s="110"/>
      <c r="BG8" s="110"/>
      <c r="BH8" s="110"/>
      <c r="BI8" s="110"/>
      <c r="BJ8" s="110"/>
      <c r="BK8" s="110"/>
      <c r="BL8" s="110"/>
      <c r="BM8" s="110"/>
      <c r="BN8" s="110"/>
      <c r="BO8" s="110"/>
      <c r="BP8" s="110"/>
      <c r="BQ8" s="110"/>
      <c r="BR8" s="110"/>
      <c r="BS8" s="110"/>
      <c r="BT8" s="110"/>
      <c r="BU8" s="110"/>
      <c r="BV8" s="110"/>
      <c r="BW8" s="110"/>
      <c r="BX8" s="110"/>
      <c r="BY8" s="110"/>
      <c r="BZ8" s="110"/>
      <c r="CA8" s="110"/>
      <c r="CB8" s="110"/>
      <c r="CC8" s="110"/>
      <c r="CD8" s="110"/>
      <c r="CE8" s="110"/>
      <c r="CF8" s="110"/>
      <c r="CG8" s="110"/>
      <c r="CH8" s="110"/>
      <c r="CI8" s="110"/>
      <c r="CJ8" s="110"/>
      <c r="CK8" s="110"/>
      <c r="CL8" s="110"/>
      <c r="CM8" s="110"/>
      <c r="CN8" s="110"/>
      <c r="CO8" s="110"/>
      <c r="CP8" s="110"/>
      <c r="CQ8" s="110"/>
      <c r="CR8" s="110"/>
      <c r="CS8" s="110"/>
      <c r="CT8" s="110"/>
      <c r="CU8" s="110"/>
      <c r="CV8" s="110"/>
      <c r="CW8" s="110"/>
      <c r="CX8" s="110"/>
    </row>
    <row r="9" spans="1:111" ht="14.25" customHeight="1" x14ac:dyDescent="0.25">
      <c r="B9" s="111"/>
      <c r="C9" s="111"/>
      <c r="D9" s="111"/>
      <c r="E9" s="111"/>
      <c r="G9" s="961" t="str">
        <f>"Pengujian "&amp;'M-3'!G9</f>
        <v>Pengujian PPh dibayar sendiri</v>
      </c>
      <c r="H9" s="789"/>
      <c r="I9" s="789"/>
      <c r="J9" s="789"/>
      <c r="K9" s="789"/>
      <c r="L9" s="789"/>
      <c r="M9" s="789"/>
      <c r="N9" s="789"/>
      <c r="O9" s="789"/>
      <c r="P9" s="789"/>
      <c r="Q9" s="789"/>
      <c r="R9" s="789"/>
      <c r="S9" s="789"/>
      <c r="T9" s="789"/>
      <c r="U9" s="789"/>
      <c r="V9" s="789"/>
      <c r="W9" s="789"/>
      <c r="X9" s="789"/>
      <c r="Y9" s="789"/>
      <c r="Z9" s="790"/>
      <c r="AA9" s="179" t="s">
        <v>796</v>
      </c>
      <c r="AB9" s="180"/>
      <c r="AC9" s="180"/>
      <c r="AD9" s="180"/>
      <c r="AE9" s="180"/>
      <c r="AF9" s="180" t="s">
        <v>1678</v>
      </c>
      <c r="AG9" s="182" t="e">
        <f>NAMA_WP</f>
        <v>#N/A</v>
      </c>
      <c r="AH9" s="180"/>
      <c r="AI9" s="180"/>
      <c r="AJ9" s="180"/>
      <c r="AK9" s="180"/>
      <c r="AL9" s="180"/>
      <c r="AM9" s="180"/>
      <c r="AN9" s="180"/>
      <c r="AO9" s="180"/>
      <c r="AP9" s="180"/>
      <c r="AQ9" s="180"/>
      <c r="AR9" s="180"/>
      <c r="AS9" s="180"/>
      <c r="AT9" s="183"/>
      <c r="AU9" s="110"/>
      <c r="AV9" s="110"/>
      <c r="AW9" s="110"/>
      <c r="AX9" s="110"/>
      <c r="AY9" s="110"/>
      <c r="AZ9" s="110"/>
      <c r="BA9" s="110"/>
      <c r="BB9" s="110"/>
      <c r="BC9" s="110"/>
      <c r="BD9" s="110"/>
      <c r="BE9" s="110"/>
      <c r="BF9" s="110"/>
      <c r="BG9" s="110"/>
      <c r="BH9" s="110"/>
      <c r="BI9" s="110"/>
      <c r="BJ9" s="110"/>
      <c r="BK9" s="110"/>
      <c r="BL9" s="110"/>
      <c r="BM9" s="110"/>
      <c r="BN9" s="110"/>
      <c r="BO9" s="110"/>
      <c r="BP9" s="110"/>
      <c r="BQ9" s="110"/>
      <c r="BR9" s="110"/>
      <c r="BS9" s="110"/>
      <c r="BT9" s="110"/>
      <c r="BU9" s="110"/>
      <c r="BV9" s="110"/>
      <c r="BW9" s="110"/>
      <c r="BX9" s="110"/>
      <c r="BY9" s="110"/>
      <c r="BZ9" s="110"/>
      <c r="CA9" s="110"/>
      <c r="CB9" s="110"/>
      <c r="CC9" s="110"/>
      <c r="CD9" s="110"/>
      <c r="CE9" s="110"/>
      <c r="CF9" s="110"/>
      <c r="CG9" s="110"/>
      <c r="CH9" s="110"/>
      <c r="CI9" s="110"/>
      <c r="CJ9" s="110"/>
      <c r="CK9" s="110"/>
      <c r="CL9" s="110"/>
      <c r="CM9" s="110"/>
      <c r="CN9" s="110"/>
      <c r="CO9" s="110"/>
      <c r="CP9" s="110"/>
      <c r="CQ9" s="110"/>
      <c r="CR9" s="110"/>
      <c r="CS9" s="110"/>
      <c r="CT9" s="110"/>
      <c r="CU9" s="110"/>
      <c r="CV9" s="110"/>
      <c r="CW9" s="110"/>
      <c r="CX9" s="110"/>
      <c r="CY9" s="110"/>
      <c r="CZ9" s="110"/>
      <c r="DA9" s="110"/>
      <c r="DB9" s="110"/>
      <c r="DC9" s="110"/>
      <c r="DD9" s="110"/>
      <c r="DE9" s="110"/>
      <c r="DF9" s="110"/>
      <c r="DG9" s="110"/>
    </row>
    <row r="10" spans="1:111" ht="14.25" customHeight="1" x14ac:dyDescent="0.25">
      <c r="B10" s="762" t="s">
        <v>101</v>
      </c>
      <c r="C10" s="761"/>
      <c r="D10" s="761"/>
      <c r="E10" s="761"/>
      <c r="G10" s="804"/>
      <c r="H10" s="940"/>
      <c r="I10" s="940"/>
      <c r="J10" s="940"/>
      <c r="K10" s="940"/>
      <c r="L10" s="940"/>
      <c r="M10" s="940"/>
      <c r="N10" s="940"/>
      <c r="O10" s="940"/>
      <c r="P10" s="940"/>
      <c r="Q10" s="940"/>
      <c r="R10" s="940"/>
      <c r="S10" s="940"/>
      <c r="T10" s="940"/>
      <c r="U10" s="940"/>
      <c r="V10" s="940"/>
      <c r="W10" s="940"/>
      <c r="X10" s="940"/>
      <c r="Y10" s="940"/>
      <c r="Z10" s="805"/>
      <c r="AA10" s="184" t="s">
        <v>1401</v>
      </c>
      <c r="AF10" t="s">
        <v>1678</v>
      </c>
      <c r="AG10" s="124" t="e">
        <f>NPWP</f>
        <v>#N/A</v>
      </c>
      <c r="AT10" s="186"/>
      <c r="AU10" s="110"/>
      <c r="AV10" s="110"/>
      <c r="AW10" s="110"/>
      <c r="AX10" s="110"/>
      <c r="AY10" s="110"/>
      <c r="AZ10" s="110"/>
      <c r="BA10" s="110"/>
      <c r="BB10" s="110"/>
      <c r="BC10" s="110"/>
      <c r="BD10" s="110"/>
      <c r="BE10" s="110"/>
      <c r="BF10" s="110"/>
      <c r="BG10" s="110"/>
      <c r="BH10" s="110"/>
      <c r="BI10" s="110"/>
      <c r="BJ10" s="110"/>
      <c r="BK10" s="110"/>
      <c r="BL10" s="110"/>
      <c r="BM10" s="110"/>
      <c r="BN10" s="110"/>
      <c r="BO10" s="110"/>
      <c r="BP10" s="110"/>
      <c r="BQ10" s="110"/>
      <c r="BR10" s="110"/>
      <c r="BS10" s="110"/>
      <c r="BT10" s="110"/>
      <c r="BU10" s="110"/>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c r="CY10" s="110"/>
      <c r="CZ10" s="110"/>
      <c r="DA10" s="110"/>
      <c r="DB10" s="110"/>
      <c r="DC10" s="110"/>
      <c r="DD10" s="110"/>
      <c r="DE10" s="110"/>
      <c r="DF10" s="110"/>
      <c r="DG10" s="110"/>
    </row>
    <row r="11" spans="1:111" ht="14.25" customHeight="1" x14ac:dyDescent="0.25">
      <c r="G11" s="806"/>
      <c r="H11" s="794"/>
      <c r="I11" s="794"/>
      <c r="J11" s="794"/>
      <c r="K11" s="794"/>
      <c r="L11" s="794"/>
      <c r="M11" s="794"/>
      <c r="N11" s="794"/>
      <c r="O11" s="794"/>
      <c r="P11" s="794"/>
      <c r="Q11" s="794"/>
      <c r="R11" s="794"/>
      <c r="S11" s="794"/>
      <c r="T11" s="794"/>
      <c r="U11" s="794"/>
      <c r="V11" s="794"/>
      <c r="W11" s="794"/>
      <c r="X11" s="794"/>
      <c r="Y11" s="794"/>
      <c r="Z11" s="807"/>
      <c r="AA11" s="187" t="s">
        <v>1679</v>
      </c>
      <c r="AB11" s="188"/>
      <c r="AC11" s="188"/>
      <c r="AD11" s="188"/>
      <c r="AE11" s="188"/>
      <c r="AF11" s="188" t="s">
        <v>1678</v>
      </c>
      <c r="AG11" s="190" t="e">
        <f>ID_MS_TH_PJK</f>
        <v>#N/A</v>
      </c>
      <c r="AH11" s="188"/>
      <c r="AI11" s="188"/>
      <c r="AJ11" s="188"/>
      <c r="AK11" s="188"/>
      <c r="AL11" s="188"/>
      <c r="AM11" s="188"/>
      <c r="AN11" s="188"/>
      <c r="AO11" s="188"/>
      <c r="AP11" s="188"/>
      <c r="AQ11" s="188"/>
      <c r="AR11" s="188"/>
      <c r="AS11" s="188"/>
      <c r="AT11" s="191"/>
      <c r="AU11" s="110"/>
      <c r="AV11" s="110"/>
      <c r="AW11" s="110"/>
      <c r="AX11" s="110"/>
      <c r="AY11" s="110"/>
      <c r="AZ11" s="110"/>
      <c r="BA11" s="110"/>
      <c r="BB11" s="110"/>
      <c r="BC11" s="110"/>
      <c r="BD11" s="110"/>
      <c r="BE11" s="110"/>
      <c r="BF11" s="110"/>
      <c r="BG11" s="110"/>
      <c r="BH11" s="110"/>
      <c r="BI11" s="110"/>
      <c r="BJ11" s="110"/>
      <c r="BK11" s="110"/>
      <c r="BL11" s="110"/>
      <c r="BM11" s="110"/>
      <c r="BN11" s="110"/>
      <c r="BO11" s="110"/>
      <c r="BP11" s="110"/>
      <c r="BQ11" s="110"/>
      <c r="BR11" s="110"/>
      <c r="BS11" s="110"/>
      <c r="BT11" s="110"/>
      <c r="BU11" s="11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c r="CY11" s="110"/>
      <c r="CZ11" s="110"/>
      <c r="DA11" s="110"/>
      <c r="DB11" s="110"/>
      <c r="DC11" s="110"/>
      <c r="DD11" s="110"/>
      <c r="DE11" s="110"/>
      <c r="DF11" s="110"/>
      <c r="DG11" s="110"/>
    </row>
    <row r="12" spans="1:111" ht="14.25" customHeight="1" x14ac:dyDescent="0.25">
      <c r="B12" s="762" t="s">
        <v>106</v>
      </c>
      <c r="C12" s="761"/>
      <c r="D12" s="761"/>
      <c r="E12" s="761"/>
      <c r="AL12" s="110"/>
      <c r="AM12" s="110"/>
      <c r="AN12" s="110"/>
      <c r="AO12" s="110"/>
      <c r="AP12" s="110"/>
      <c r="AQ12" s="110"/>
      <c r="AR12" s="110"/>
      <c r="AS12" s="110"/>
      <c r="AT12" s="110"/>
      <c r="AU12" s="110"/>
      <c r="AV12" s="110"/>
      <c r="AW12" s="110"/>
      <c r="AX12" s="110"/>
      <c r="AY12" s="110"/>
      <c r="AZ12" s="110"/>
      <c r="BA12" s="110"/>
      <c r="BB12" s="110"/>
      <c r="BC12" s="110"/>
      <c r="BD12" s="110"/>
      <c r="BE12" s="110"/>
      <c r="BF12" s="110"/>
      <c r="BG12" s="110"/>
      <c r="BH12" s="110"/>
      <c r="BI12" s="110"/>
      <c r="BJ12" s="110"/>
      <c r="BK12" s="110"/>
      <c r="BL12" s="110"/>
      <c r="BM12" s="110"/>
      <c r="BN12" s="110"/>
      <c r="BO12" s="110"/>
      <c r="BP12" s="110"/>
      <c r="BQ12" s="110"/>
      <c r="BR12" s="110"/>
      <c r="BS12" s="110"/>
      <c r="BT12" s="110"/>
      <c r="BU12" s="110"/>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row>
    <row r="13" spans="1:111" ht="14.25" customHeight="1" x14ac:dyDescent="0.25">
      <c r="B13" s="962" t="str">
        <f>HYPERLINK("#'"&amp;'EWS DIRECTORY'!$J$321&amp;"'!A1",'EWS DIRECTORY'!$J$321)</f>
        <v>M-3</v>
      </c>
      <c r="C13" s="761"/>
      <c r="D13" s="761"/>
      <c r="E13" s="761"/>
      <c r="G13" t="s">
        <v>1775</v>
      </c>
      <c r="AL13" s="110"/>
      <c r="AM13" s="110"/>
      <c r="AN13" s="110"/>
      <c r="AO13" s="110"/>
      <c r="AP13" s="110"/>
      <c r="AQ13" s="110"/>
      <c r="AR13" s="110"/>
      <c r="AS13" s="110"/>
      <c r="AT13" s="110"/>
      <c r="AU13" s="110"/>
      <c r="AV13" s="110"/>
      <c r="AW13" s="110"/>
      <c r="AX13" s="110"/>
      <c r="AY13" s="110"/>
      <c r="AZ13" s="110"/>
      <c r="BA13" s="110"/>
      <c r="BB13" s="110"/>
      <c r="BC13" s="110"/>
      <c r="BD13" s="110"/>
      <c r="BE13" s="110"/>
      <c r="BF13" s="110"/>
      <c r="BG13" s="110"/>
      <c r="BH13" s="110"/>
      <c r="BI13" s="110"/>
      <c r="BJ13" s="110"/>
      <c r="BK13" s="110"/>
      <c r="BL13" s="110"/>
      <c r="BM13" s="110"/>
      <c r="BN13" s="110"/>
      <c r="BO13" s="110"/>
      <c r="BP13" s="110"/>
      <c r="BQ13" s="110"/>
      <c r="BR13" s="110"/>
      <c r="BS13" s="110"/>
      <c r="BT13" s="110"/>
      <c r="BU13" s="110"/>
      <c r="BV13" s="110"/>
      <c r="BW13" s="110"/>
      <c r="BX13" s="110"/>
      <c r="BY13" s="110"/>
      <c r="BZ13" s="110"/>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row>
    <row r="14" spans="1:111" ht="14.25" customHeight="1" x14ac:dyDescent="0.25">
      <c r="B14" s="927" t="str">
        <f>HYPERLINK("#'"&amp;'EWS DIRECTORY'!$J$322&amp;"'!A1",'EWS DIRECTORY'!$J$322)</f>
        <v>M-3-1</v>
      </c>
      <c r="C14" s="761"/>
      <c r="D14" s="761"/>
      <c r="E14" s="761"/>
      <c r="G14" s="949" t="s">
        <v>1445</v>
      </c>
      <c r="H14" s="949" t="s">
        <v>1707</v>
      </c>
      <c r="I14" s="789"/>
      <c r="J14" s="789"/>
      <c r="K14" s="789"/>
      <c r="L14" s="789"/>
      <c r="M14" s="789"/>
      <c r="N14" s="789"/>
      <c r="O14" s="789"/>
      <c r="P14" s="789"/>
      <c r="Q14" s="789"/>
      <c r="R14" s="789"/>
      <c r="S14" s="789"/>
      <c r="T14" s="790"/>
      <c r="U14" s="949" t="s">
        <v>1708</v>
      </c>
      <c r="V14" s="790"/>
      <c r="W14" s="969" t="s">
        <v>1776</v>
      </c>
      <c r="X14" s="764"/>
      <c r="Y14" s="764"/>
      <c r="Z14" s="764"/>
      <c r="AA14" s="764"/>
      <c r="AB14" s="764"/>
      <c r="AC14" s="764"/>
      <c r="AD14" s="764"/>
      <c r="AE14" s="764"/>
      <c r="AF14" s="764"/>
      <c r="AG14" s="764"/>
      <c r="AH14" s="764"/>
      <c r="AI14" s="764"/>
      <c r="AJ14" s="764"/>
      <c r="AK14" s="764"/>
      <c r="AL14" s="764"/>
      <c r="AM14" s="764"/>
      <c r="AN14" s="764"/>
      <c r="AO14" s="764"/>
      <c r="AP14" s="764"/>
      <c r="AQ14" s="764"/>
      <c r="AR14" s="764"/>
      <c r="AS14" s="764"/>
      <c r="AT14" s="764"/>
      <c r="AU14" s="764"/>
      <c r="AV14" s="764"/>
      <c r="AW14" s="764"/>
      <c r="AX14" s="764"/>
      <c r="AY14" s="764"/>
      <c r="AZ14" s="764"/>
      <c r="BA14" s="764"/>
      <c r="BB14" s="764"/>
      <c r="BC14" s="764"/>
      <c r="BD14" s="764"/>
      <c r="BE14" s="764"/>
      <c r="BF14" s="764"/>
      <c r="BG14" s="764"/>
      <c r="BH14" s="764"/>
      <c r="BI14" s="764"/>
      <c r="BJ14" s="764"/>
      <c r="BK14" s="764"/>
      <c r="BL14" s="764"/>
      <c r="BM14" s="764"/>
      <c r="BN14" s="764"/>
      <c r="BO14" s="764"/>
      <c r="BP14" s="764"/>
      <c r="BQ14" s="764"/>
      <c r="BR14" s="764"/>
      <c r="BS14" s="764"/>
      <c r="BT14" s="764"/>
      <c r="BU14" s="764"/>
      <c r="BV14" s="764"/>
      <c r="BW14" s="764"/>
      <c r="BX14" s="764"/>
      <c r="BY14" s="764"/>
      <c r="BZ14" s="764"/>
      <c r="CA14" s="764"/>
      <c r="CB14" s="764"/>
      <c r="CC14" s="764"/>
      <c r="CD14" s="764"/>
      <c r="CE14" s="764"/>
      <c r="CF14" s="764"/>
      <c r="CG14" s="764"/>
      <c r="CH14" s="764"/>
      <c r="CI14" s="764"/>
      <c r="CJ14" s="764"/>
      <c r="CK14" s="764"/>
      <c r="CL14" s="764"/>
      <c r="CM14" s="764"/>
      <c r="CN14" s="764"/>
      <c r="CO14" s="764"/>
      <c r="CP14" s="764"/>
      <c r="CQ14" s="764"/>
      <c r="CR14" s="764"/>
      <c r="CS14" s="765"/>
      <c r="CT14" s="967" t="s">
        <v>1772</v>
      </c>
      <c r="CU14" s="789"/>
      <c r="CV14" s="789"/>
      <c r="CW14" s="789"/>
      <c r="CX14" s="790"/>
    </row>
    <row r="15" spans="1:111" ht="14.25" customHeight="1" x14ac:dyDescent="0.25">
      <c r="B15" s="929" t="str">
        <f>HYPERLINK("#'"&amp;'EWS DIRECTORY'!$J$323&amp;"'!A1",'EWS DIRECTORY'!$J$323)</f>
        <v>M-3-1-1</v>
      </c>
      <c r="C15" s="761"/>
      <c r="D15" s="761"/>
      <c r="E15" s="761"/>
      <c r="G15" s="975"/>
      <c r="H15" s="804"/>
      <c r="I15" s="940"/>
      <c r="J15" s="940"/>
      <c r="K15" s="940"/>
      <c r="L15" s="940"/>
      <c r="M15" s="940"/>
      <c r="N15" s="940"/>
      <c r="O15" s="940"/>
      <c r="P15" s="940"/>
      <c r="Q15" s="940"/>
      <c r="R15" s="940"/>
      <c r="S15" s="940"/>
      <c r="T15" s="805"/>
      <c r="U15" s="804"/>
      <c r="V15" s="805"/>
      <c r="W15" s="949" t="s">
        <v>1777</v>
      </c>
      <c r="X15" s="789"/>
      <c r="Y15" s="789"/>
      <c r="Z15" s="789"/>
      <c r="AA15" s="790"/>
      <c r="AB15" s="963" t="s">
        <v>1778</v>
      </c>
      <c r="AC15" s="764"/>
      <c r="AD15" s="764"/>
      <c r="AE15" s="764"/>
      <c r="AF15" s="764"/>
      <c r="AG15" s="764"/>
      <c r="AH15" s="764"/>
      <c r="AI15" s="764"/>
      <c r="AJ15" s="764"/>
      <c r="AK15" s="764"/>
      <c r="AL15" s="764"/>
      <c r="AM15" s="764"/>
      <c r="AN15" s="764"/>
      <c r="AO15" s="764"/>
      <c r="AP15" s="764"/>
      <c r="AQ15" s="764"/>
      <c r="AR15" s="764"/>
      <c r="AS15" s="764"/>
      <c r="AT15" s="764"/>
      <c r="AU15" s="764"/>
      <c r="AV15" s="764"/>
      <c r="AW15" s="764"/>
      <c r="AX15" s="764"/>
      <c r="AY15" s="764"/>
      <c r="AZ15" s="764"/>
      <c r="BA15" s="764"/>
      <c r="BB15" s="764"/>
      <c r="BC15" s="764"/>
      <c r="BD15" s="764"/>
      <c r="BE15" s="764"/>
      <c r="BF15" s="764"/>
      <c r="BG15" s="764"/>
      <c r="BH15" s="764"/>
      <c r="BI15" s="764"/>
      <c r="BJ15" s="764"/>
      <c r="BK15" s="764"/>
      <c r="BL15" s="764"/>
      <c r="BM15" s="764"/>
      <c r="BN15" s="764"/>
      <c r="BO15" s="764"/>
      <c r="BP15" s="764"/>
      <c r="BQ15" s="764"/>
      <c r="BR15" s="764"/>
      <c r="BS15" s="764"/>
      <c r="BT15" s="764"/>
      <c r="BU15" s="764"/>
      <c r="BV15" s="764"/>
      <c r="BW15" s="764"/>
      <c r="BX15" s="764"/>
      <c r="BY15" s="764"/>
      <c r="BZ15" s="764"/>
      <c r="CA15" s="764"/>
      <c r="CB15" s="764"/>
      <c r="CC15" s="764"/>
      <c r="CD15" s="764"/>
      <c r="CE15" s="764"/>
      <c r="CF15" s="764"/>
      <c r="CG15" s="764"/>
      <c r="CH15" s="764"/>
      <c r="CI15" s="764"/>
      <c r="CJ15" s="764"/>
      <c r="CK15" s="764"/>
      <c r="CL15" s="764"/>
      <c r="CM15" s="764"/>
      <c r="CN15" s="764"/>
      <c r="CO15" s="764"/>
      <c r="CP15" s="764"/>
      <c r="CQ15" s="764"/>
      <c r="CR15" s="764"/>
      <c r="CS15" s="765"/>
      <c r="CT15" s="804"/>
      <c r="CU15" s="940"/>
      <c r="CV15" s="940"/>
      <c r="CW15" s="940"/>
      <c r="CX15" s="805"/>
    </row>
    <row r="16" spans="1:111" ht="14.4" customHeight="1" x14ac:dyDescent="0.25">
      <c r="A16" s="110" t="e" cm="1" vm="4">
        <f t="array" aca="1" ref="A16" ca="1">_xlfn._xlws.FILTER(M16:M50,M16:M50&lt;&gt;"")</f>
        <v>#VALUE!</v>
      </c>
      <c r="B16" s="929" t="str">
        <f>HYPERLINK("#'"&amp;'EWS DIRECTORY'!$J$324&amp;"'!A1",'EWS DIRECTORY'!$J$324)</f>
        <v>M-3-1-2</v>
      </c>
      <c r="C16" s="761"/>
      <c r="D16" s="761"/>
      <c r="E16" s="761"/>
      <c r="G16" s="769"/>
      <c r="H16" s="806"/>
      <c r="I16" s="794"/>
      <c r="J16" s="794"/>
      <c r="K16" s="794"/>
      <c r="L16" s="794"/>
      <c r="M16" s="794"/>
      <c r="N16" s="794"/>
      <c r="O16" s="794"/>
      <c r="P16" s="794"/>
      <c r="Q16" s="794"/>
      <c r="R16" s="794"/>
      <c r="S16" s="794"/>
      <c r="T16" s="807"/>
      <c r="U16" s="806"/>
      <c r="V16" s="807"/>
      <c r="W16" s="806"/>
      <c r="X16" s="794"/>
      <c r="Y16" s="794"/>
      <c r="Z16" s="794"/>
      <c r="AA16" s="807"/>
      <c r="AB16" s="946" t="e">
        <f>MASTER!$N$5</f>
        <v>#N/A</v>
      </c>
      <c r="AC16" s="764"/>
      <c r="AD16" s="764"/>
      <c r="AE16" s="764"/>
      <c r="AF16" s="765"/>
      <c r="AG16" s="946" t="e">
        <f>MASTER!$N$6</f>
        <v>#N/A</v>
      </c>
      <c r="AH16" s="764"/>
      <c r="AI16" s="764"/>
      <c r="AJ16" s="764"/>
      <c r="AK16" s="765"/>
      <c r="AL16" s="946" t="e">
        <f>MASTER!$N$7</f>
        <v>#N/A</v>
      </c>
      <c r="AM16" s="764"/>
      <c r="AN16" s="764"/>
      <c r="AO16" s="764"/>
      <c r="AP16" s="765"/>
      <c r="AQ16" s="946" t="e">
        <f>MASTER!$N$8</f>
        <v>#N/A</v>
      </c>
      <c r="AR16" s="764"/>
      <c r="AS16" s="764"/>
      <c r="AT16" s="764"/>
      <c r="AU16" s="765"/>
      <c r="AV16" s="946" t="e">
        <f>MASTER!$N$9</f>
        <v>#N/A</v>
      </c>
      <c r="AW16" s="764"/>
      <c r="AX16" s="764"/>
      <c r="AY16" s="764"/>
      <c r="AZ16" s="765"/>
      <c r="BA16" s="946" t="e">
        <f>MASTER!$N$10</f>
        <v>#N/A</v>
      </c>
      <c r="BB16" s="764"/>
      <c r="BC16" s="764"/>
      <c r="BD16" s="764"/>
      <c r="BE16" s="765"/>
      <c r="BF16" s="946" t="e">
        <f>MASTER!$N$11</f>
        <v>#N/A</v>
      </c>
      <c r="BG16" s="764"/>
      <c r="BH16" s="764"/>
      <c r="BI16" s="764"/>
      <c r="BJ16" s="765"/>
      <c r="BK16" s="946" t="e">
        <f>MASTER!$N$12</f>
        <v>#N/A</v>
      </c>
      <c r="BL16" s="764"/>
      <c r="BM16" s="764"/>
      <c r="BN16" s="764"/>
      <c r="BO16" s="765"/>
      <c r="BP16" s="946" t="e">
        <f>MASTER!$N$13</f>
        <v>#N/A</v>
      </c>
      <c r="BQ16" s="764"/>
      <c r="BR16" s="764"/>
      <c r="BS16" s="764"/>
      <c r="BT16" s="765"/>
      <c r="BU16" s="946" t="e">
        <f>MASTER!$N$14</f>
        <v>#N/A</v>
      </c>
      <c r="BV16" s="764"/>
      <c r="BW16" s="764"/>
      <c r="BX16" s="764"/>
      <c r="BY16" s="765"/>
      <c r="BZ16" s="946" t="e">
        <f>MASTER!$N$15</f>
        <v>#N/A</v>
      </c>
      <c r="CA16" s="764"/>
      <c r="CB16" s="764"/>
      <c r="CC16" s="764"/>
      <c r="CD16" s="765"/>
      <c r="CE16" s="946" t="e">
        <f>MASTER!$N$16</f>
        <v>#N/A</v>
      </c>
      <c r="CF16" s="764"/>
      <c r="CG16" s="764"/>
      <c r="CH16" s="764"/>
      <c r="CI16" s="765"/>
      <c r="CJ16" s="963" t="s">
        <v>1769</v>
      </c>
      <c r="CK16" s="764"/>
      <c r="CL16" s="764"/>
      <c r="CM16" s="764"/>
      <c r="CN16" s="765"/>
      <c r="CO16" s="963" t="s">
        <v>1770</v>
      </c>
      <c r="CP16" s="764"/>
      <c r="CQ16" s="764"/>
      <c r="CR16" s="764"/>
      <c r="CS16" s="765"/>
      <c r="CT16" s="806"/>
      <c r="CU16" s="794"/>
      <c r="CV16" s="794"/>
      <c r="CW16" s="794"/>
      <c r="CX16" s="807"/>
    </row>
    <row r="17" spans="1:102" ht="14.25" customHeight="1" x14ac:dyDescent="0.25">
      <c r="A17" s="110" t="s">
        <v>2032</v>
      </c>
      <c r="B17" s="929" t="str">
        <f>HYPERLINK("#'"&amp;'EWS DIRECTORY'!$J$325&amp;"'!A1",'EWS DIRECTORY'!$J$325)</f>
        <v>M-3-1-3</v>
      </c>
      <c r="C17" s="761"/>
      <c r="D17" s="761"/>
      <c r="E17" s="761"/>
      <c r="G17" s="289"/>
      <c r="U17" s="436"/>
      <c r="V17" s="204"/>
      <c r="W17" s="952"/>
      <c r="X17" s="940"/>
      <c r="Y17" s="940"/>
      <c r="Z17" s="940"/>
      <c r="AA17" s="805"/>
      <c r="AB17" s="952"/>
      <c r="AC17" s="940"/>
      <c r="AD17" s="940"/>
      <c r="AE17" s="940"/>
      <c r="AF17" s="805"/>
      <c r="AG17" s="952"/>
      <c r="AH17" s="940"/>
      <c r="AI17" s="940"/>
      <c r="AJ17" s="940"/>
      <c r="AK17" s="805"/>
      <c r="AL17" s="952"/>
      <c r="AM17" s="940"/>
      <c r="AN17" s="940"/>
      <c r="AO17" s="940"/>
      <c r="AP17" s="805"/>
      <c r="AQ17" s="952"/>
      <c r="AR17" s="940"/>
      <c r="AS17" s="940"/>
      <c r="AT17" s="940"/>
      <c r="AU17" s="805"/>
      <c r="AV17" s="952"/>
      <c r="AW17" s="940"/>
      <c r="AX17" s="940"/>
      <c r="AY17" s="940"/>
      <c r="AZ17" s="805"/>
      <c r="BA17" s="952"/>
      <c r="BB17" s="940"/>
      <c r="BC17" s="940"/>
      <c r="BD17" s="940"/>
      <c r="BE17" s="805"/>
      <c r="BF17" s="952"/>
      <c r="BG17" s="940"/>
      <c r="BH17" s="940"/>
      <c r="BI17" s="940"/>
      <c r="BJ17" s="805"/>
      <c r="BK17" s="952"/>
      <c r="BL17" s="940"/>
      <c r="BM17" s="940"/>
      <c r="BN17" s="940"/>
      <c r="BO17" s="805"/>
      <c r="BP17" s="952"/>
      <c r="BQ17" s="940"/>
      <c r="BR17" s="940"/>
      <c r="BS17" s="940"/>
      <c r="BT17" s="805"/>
      <c r="BU17" s="952"/>
      <c r="BV17" s="940"/>
      <c r="BW17" s="940"/>
      <c r="BX17" s="940"/>
      <c r="BY17" s="805"/>
      <c r="BZ17" s="952"/>
      <c r="CA17" s="940"/>
      <c r="CB17" s="940"/>
      <c r="CC17" s="940"/>
      <c r="CD17" s="805"/>
      <c r="CE17" s="952"/>
      <c r="CF17" s="940"/>
      <c r="CG17" s="940"/>
      <c r="CH17" s="940"/>
      <c r="CI17" s="805"/>
      <c r="CJ17" s="952"/>
      <c r="CK17" s="940"/>
      <c r="CL17" s="940"/>
      <c r="CM17" s="940"/>
      <c r="CN17" s="805"/>
      <c r="CO17" s="952"/>
      <c r="CP17" s="940"/>
      <c r="CQ17" s="940"/>
      <c r="CR17" s="940"/>
      <c r="CS17" s="805"/>
      <c r="CT17" s="952"/>
      <c r="CU17" s="940"/>
      <c r="CV17" s="940"/>
      <c r="CW17" s="940"/>
      <c r="CX17" s="805"/>
    </row>
    <row r="18" spans="1:102" ht="14.4" customHeight="1" x14ac:dyDescent="0.25">
      <c r="A18" s="110" t="str" cm="1">
        <f t="array" ref="A18:A20">_xlfn._xlws.FILTER(M18:M52,M18:M52&lt;&gt;"")</f>
        <v>Berdasarkan Data Internal dan Eksternal yang dimiliki DJP</v>
      </c>
      <c r="G18" s="52">
        <v>1</v>
      </c>
      <c r="H18" s="944" t="str">
        <f>'M-3'!$G$9</f>
        <v>PPh dibayar sendiri</v>
      </c>
      <c r="I18" s="940"/>
      <c r="J18" s="940"/>
      <c r="K18" s="940"/>
      <c r="L18" s="53" t="s">
        <v>1681</v>
      </c>
      <c r="M18" s="1278" t="s">
        <v>1442</v>
      </c>
      <c r="N18" s="940"/>
      <c r="O18" s="940"/>
      <c r="P18" s="940"/>
      <c r="Q18" s="940"/>
      <c r="R18" s="940"/>
      <c r="S18" s="940"/>
      <c r="T18" s="805"/>
      <c r="U18" s="964" t="s">
        <v>733</v>
      </c>
      <c r="V18" s="805"/>
      <c r="W18" s="1280"/>
      <c r="X18" s="940"/>
      <c r="Y18" s="940"/>
      <c r="Z18" s="940"/>
      <c r="AA18" s="805"/>
      <c r="AB18" s="945"/>
      <c r="AC18" s="940"/>
      <c r="AD18" s="940"/>
      <c r="AE18" s="940"/>
      <c r="AF18" s="805"/>
      <c r="AG18" s="945"/>
      <c r="AH18" s="940"/>
      <c r="AI18" s="940"/>
      <c r="AJ18" s="940"/>
      <c r="AK18" s="805"/>
      <c r="AL18" s="945"/>
      <c r="AM18" s="940"/>
      <c r="AN18" s="940"/>
      <c r="AO18" s="940"/>
      <c r="AP18" s="805"/>
      <c r="AQ18" s="945"/>
      <c r="AR18" s="940"/>
      <c r="AS18" s="940"/>
      <c r="AT18" s="940"/>
      <c r="AU18" s="805"/>
      <c r="AV18" s="945"/>
      <c r="AW18" s="940"/>
      <c r="AX18" s="940"/>
      <c r="AY18" s="940"/>
      <c r="AZ18" s="805"/>
      <c r="BA18" s="945"/>
      <c r="BB18" s="940"/>
      <c r="BC18" s="940"/>
      <c r="BD18" s="940"/>
      <c r="BE18" s="805"/>
      <c r="BF18" s="945"/>
      <c r="BG18" s="940"/>
      <c r="BH18" s="940"/>
      <c r="BI18" s="940"/>
      <c r="BJ18" s="805"/>
      <c r="BK18" s="945"/>
      <c r="BL18" s="940"/>
      <c r="BM18" s="940"/>
      <c r="BN18" s="940"/>
      <c r="BO18" s="805"/>
      <c r="BP18" s="945"/>
      <c r="BQ18" s="940"/>
      <c r="BR18" s="940"/>
      <c r="BS18" s="940"/>
      <c r="BT18" s="805"/>
      <c r="BU18" s="945"/>
      <c r="BV18" s="940"/>
      <c r="BW18" s="940"/>
      <c r="BX18" s="940"/>
      <c r="BY18" s="805"/>
      <c r="BZ18" s="945"/>
      <c r="CA18" s="940"/>
      <c r="CB18" s="940"/>
      <c r="CC18" s="940"/>
      <c r="CD18" s="805"/>
      <c r="CE18" s="945"/>
      <c r="CF18" s="940"/>
      <c r="CG18" s="940"/>
      <c r="CH18" s="940"/>
      <c r="CI18" s="805"/>
      <c r="CJ18" s="955">
        <f>'M-3-1-1'!AT24+'M-3-1-1'!AT51</f>
        <v>0</v>
      </c>
      <c r="CK18" s="940"/>
      <c r="CL18" s="940"/>
      <c r="CM18" s="940"/>
      <c r="CN18" s="805"/>
      <c r="CO18" s="955">
        <f>IF(CJ18&gt;0,CJ18,SUM(AB18:CI18))</f>
        <v>0</v>
      </c>
      <c r="CP18" s="940"/>
      <c r="CQ18" s="940"/>
      <c r="CR18" s="940"/>
      <c r="CS18" s="805"/>
      <c r="CT18" s="955">
        <f>CO18-W18</f>
        <v>0</v>
      </c>
      <c r="CU18" s="940"/>
      <c r="CV18" s="940"/>
      <c r="CW18" s="940"/>
      <c r="CX18" s="805"/>
    </row>
    <row r="19" spans="1:102" ht="18.75" customHeight="1" x14ac:dyDescent="0.25">
      <c r="A19" s="110" t="str">
        <v>Berdasarkan pemeriksaan langsung terhadap bukti pendukung</v>
      </c>
      <c r="G19" s="289"/>
      <c r="H19" s="804"/>
      <c r="I19" s="940"/>
      <c r="J19" s="940"/>
      <c r="K19" s="940"/>
      <c r="M19" s="940"/>
      <c r="N19" s="940"/>
      <c r="O19" s="940"/>
      <c r="P19" s="940"/>
      <c r="Q19" s="940"/>
      <c r="R19" s="940"/>
      <c r="S19" s="940"/>
      <c r="T19" s="805"/>
      <c r="U19" s="964"/>
      <c r="V19" s="805"/>
      <c r="W19" s="1277"/>
      <c r="X19" s="940"/>
      <c r="Y19" s="940"/>
      <c r="Z19" s="940"/>
      <c r="AA19" s="805"/>
      <c r="AB19" s="952"/>
      <c r="AC19" s="940"/>
      <c r="AD19" s="940"/>
      <c r="AE19" s="940"/>
      <c r="AF19" s="805"/>
      <c r="AG19" s="952"/>
      <c r="AH19" s="940"/>
      <c r="AI19" s="940"/>
      <c r="AJ19" s="940"/>
      <c r="AK19" s="805"/>
      <c r="AL19" s="952"/>
      <c r="AM19" s="940"/>
      <c r="AN19" s="940"/>
      <c r="AO19" s="940"/>
      <c r="AP19" s="805"/>
      <c r="AQ19" s="952"/>
      <c r="AR19" s="940"/>
      <c r="AS19" s="940"/>
      <c r="AT19" s="940"/>
      <c r="AU19" s="805"/>
      <c r="AV19" s="952"/>
      <c r="AW19" s="940"/>
      <c r="AX19" s="940"/>
      <c r="AY19" s="940"/>
      <c r="AZ19" s="805"/>
      <c r="BA19" s="952"/>
      <c r="BB19" s="940"/>
      <c r="BC19" s="940"/>
      <c r="BD19" s="940"/>
      <c r="BE19" s="805"/>
      <c r="BF19" s="952"/>
      <c r="BG19" s="940"/>
      <c r="BH19" s="940"/>
      <c r="BI19" s="940"/>
      <c r="BJ19" s="805"/>
      <c r="BK19" s="952"/>
      <c r="BL19" s="940"/>
      <c r="BM19" s="940"/>
      <c r="BN19" s="940"/>
      <c r="BO19" s="805"/>
      <c r="BP19" s="952"/>
      <c r="BQ19" s="940"/>
      <c r="BR19" s="940"/>
      <c r="BS19" s="940"/>
      <c r="BT19" s="805"/>
      <c r="BU19" s="952"/>
      <c r="BV19" s="940"/>
      <c r="BW19" s="940"/>
      <c r="BX19" s="940"/>
      <c r="BY19" s="805"/>
      <c r="BZ19" s="952"/>
      <c r="CA19" s="940"/>
      <c r="CB19" s="940"/>
      <c r="CC19" s="940"/>
      <c r="CD19" s="805"/>
      <c r="CE19" s="952"/>
      <c r="CF19" s="940"/>
      <c r="CG19" s="940"/>
      <c r="CH19" s="940"/>
      <c r="CI19" s="805"/>
      <c r="CJ19" s="952"/>
      <c r="CK19" s="940"/>
      <c r="CL19" s="940"/>
      <c r="CM19" s="940"/>
      <c r="CN19" s="805"/>
      <c r="CO19" s="952"/>
      <c r="CP19" s="940"/>
      <c r="CQ19" s="940"/>
      <c r="CR19" s="940"/>
      <c r="CS19" s="805"/>
      <c r="CT19" s="952"/>
      <c r="CU19" s="940"/>
      <c r="CV19" s="940"/>
      <c r="CW19" s="940"/>
      <c r="CX19" s="805"/>
    </row>
    <row r="20" spans="1:102" ht="14.4" customHeight="1" x14ac:dyDescent="0.25">
      <c r="A20" s="110" t="str">
        <v>Berdasarkan Data Pemicu dan Data Penguji</v>
      </c>
      <c r="G20" s="289"/>
      <c r="H20" s="184"/>
      <c r="T20" s="186"/>
      <c r="V20" s="186"/>
      <c r="AA20" s="186"/>
      <c r="AF20" s="186"/>
      <c r="AK20" s="186"/>
      <c r="AP20" s="186"/>
      <c r="AU20" s="186"/>
      <c r="AZ20" s="186"/>
      <c r="BE20" s="186"/>
      <c r="BJ20" s="186"/>
      <c r="BO20" s="186"/>
      <c r="BT20" s="186"/>
      <c r="BY20" s="186"/>
      <c r="CD20" s="186"/>
      <c r="CI20" s="186"/>
      <c r="CN20" s="186"/>
      <c r="CS20" s="186"/>
      <c r="CX20" s="186"/>
    </row>
    <row r="21" spans="1:102" ht="14.4" customHeight="1" x14ac:dyDescent="0.25">
      <c r="G21" s="52">
        <v>2</v>
      </c>
      <c r="H21" s="944" t="str">
        <f>'M-3'!$G$9</f>
        <v>PPh dibayar sendiri</v>
      </c>
      <c r="I21" s="940"/>
      <c r="J21" s="940"/>
      <c r="K21" s="940"/>
      <c r="L21" s="53" t="s">
        <v>1681</v>
      </c>
      <c r="M21" s="1278" t="s">
        <v>1460</v>
      </c>
      <c r="N21" s="940"/>
      <c r="O21" s="940"/>
      <c r="P21" s="940"/>
      <c r="Q21" s="940"/>
      <c r="R21" s="940"/>
      <c r="S21" s="940"/>
      <c r="T21" s="805"/>
      <c r="U21" s="964" t="s">
        <v>735</v>
      </c>
      <c r="V21" s="805"/>
      <c r="W21" s="1277">
        <f>'M-3'!U32</f>
        <v>0</v>
      </c>
      <c r="X21" s="940"/>
      <c r="Y21" s="940"/>
      <c r="Z21" s="940"/>
      <c r="AA21" s="805"/>
      <c r="AB21" s="953">
        <f>SUMIF('M-3-1-2'!$I$21:$L$39,TEXT(AB16,"MM")&amp;TEXT(AB16,"MM")&amp;"*",'M-3-1-2'!$AF$21:$AJ$39)</f>
        <v>0</v>
      </c>
      <c r="AC21" s="940"/>
      <c r="AD21" s="940"/>
      <c r="AE21" s="940"/>
      <c r="AF21" s="805"/>
      <c r="AG21" s="953">
        <f>SUMIF('M-3-1-2'!$I$21:$L$39,TEXT(AG16,"MM")&amp;TEXT(AG16,"MM")&amp;"*",'M-3-1-2'!$AF$21:$AJ$39)</f>
        <v>0</v>
      </c>
      <c r="AH21" s="940"/>
      <c r="AI21" s="940"/>
      <c r="AJ21" s="940"/>
      <c r="AK21" s="805"/>
      <c r="AL21" s="953">
        <f>SUMIF('M-3-1-2'!$I$21:$L$39,TEXT(AL16,"MM")&amp;TEXT(AL16,"MM")&amp;"*",'M-3-1-2'!$AF$21:$AJ$39)</f>
        <v>0</v>
      </c>
      <c r="AM21" s="940"/>
      <c r="AN21" s="940"/>
      <c r="AO21" s="940"/>
      <c r="AP21" s="805"/>
      <c r="AQ21" s="953">
        <f>SUMIF('M-3-1-2'!$I$21:$L$39,TEXT(AQ16,"MM")&amp;TEXT(AQ16,"MM")&amp;"*",'M-3-1-2'!$AF$21:$AJ$39)</f>
        <v>0</v>
      </c>
      <c r="AR21" s="940"/>
      <c r="AS21" s="940"/>
      <c r="AT21" s="940"/>
      <c r="AU21" s="805"/>
      <c r="AV21" s="953">
        <f>SUMIF('M-3-1-2'!$I$21:$L$39,TEXT(AV16,"MM")&amp;TEXT(AV16,"MM")&amp;"*",'M-3-1-2'!$AF$21:$AJ$39)</f>
        <v>0</v>
      </c>
      <c r="AW21" s="940"/>
      <c r="AX21" s="940"/>
      <c r="AY21" s="940"/>
      <c r="AZ21" s="805"/>
      <c r="BA21" s="953">
        <f>SUMIF('M-3-1-2'!$I$21:$L$39,TEXT(BA16,"MM")&amp;TEXT(BA16,"MM")&amp;"*",'M-3-1-2'!$AF$21:$AJ$39)</f>
        <v>0</v>
      </c>
      <c r="BB21" s="940"/>
      <c r="BC21" s="940"/>
      <c r="BD21" s="940"/>
      <c r="BE21" s="805"/>
      <c r="BF21" s="953">
        <f>SUMIF('M-3-1-2'!$I$21:$L$39,TEXT(BF16,"MM")&amp;TEXT(BF16,"MM")&amp;"*",'M-3-1-2'!$AF$21:$AJ$39)</f>
        <v>0</v>
      </c>
      <c r="BG21" s="940"/>
      <c r="BH21" s="940"/>
      <c r="BI21" s="940"/>
      <c r="BJ21" s="805"/>
      <c r="BK21" s="953">
        <f>SUMIF('M-3-1-2'!$I$21:$L$39,TEXT(BK16,"MM")&amp;TEXT(BK16,"MM")&amp;"*",'M-3-1-2'!$AF$21:$AJ$39)</f>
        <v>0</v>
      </c>
      <c r="BL21" s="940"/>
      <c r="BM21" s="940"/>
      <c r="BN21" s="940"/>
      <c r="BO21" s="805"/>
      <c r="BP21" s="953">
        <f>SUMIF('M-3-1-2'!$I$21:$L$39,TEXT(BP16,"MM")&amp;TEXT(BP16,"MM")&amp;"*",'M-3-1-2'!$AF$21:$AJ$39)</f>
        <v>0</v>
      </c>
      <c r="BQ21" s="940"/>
      <c r="BR21" s="940"/>
      <c r="BS21" s="940"/>
      <c r="BT21" s="805"/>
      <c r="BU21" s="953">
        <f>SUMIF('M-3-1-2'!$I$21:$L$39,TEXT(BU16,"MM")&amp;TEXT(BU16,"MM")&amp;"*",'M-3-1-2'!$AF$21:$AJ$39)</f>
        <v>0</v>
      </c>
      <c r="BV21" s="940"/>
      <c r="BW21" s="940"/>
      <c r="BX21" s="940"/>
      <c r="BY21" s="805"/>
      <c r="BZ21" s="953">
        <f>SUMIF('M-3-1-2'!$I$21:$L$39,TEXT(BZ16,"MM")&amp;TEXT(BZ16,"MM")&amp;"*",'M-3-1-2'!$AF$21:$AJ$39)</f>
        <v>0</v>
      </c>
      <c r="CA21" s="940"/>
      <c r="CB21" s="940"/>
      <c r="CC21" s="940"/>
      <c r="CD21" s="805"/>
      <c r="CE21" s="953">
        <f>SUMIF('M-3-1-2'!$I$21:$L$39,TEXT(CE16,"MM")&amp;TEXT(CE16,"MM")&amp;"*",'M-3-1-2'!$AF$21:$AJ$39)</f>
        <v>0</v>
      </c>
      <c r="CF21" s="940"/>
      <c r="CG21" s="940"/>
      <c r="CH21" s="940"/>
      <c r="CI21" s="805"/>
      <c r="CJ21" s="955">
        <f>SUMIF('M-3-1-2'!I21:L39,"0112"&amp;"*",'M-3-1-2'!AF21:AJ39)+SUMIF('M-3-1-2'!I21:L39,"0201"&amp;"*",'M-3-1-2'!AF21:AJ39)+SUMIF('M-3-1-2'!I21:L39,"0302"&amp;"*",'M-3-1-2'!AF21:AJ39)+SUMIF('M-3-1-2'!I21:L39,"0403"&amp;"*",'M-3-1-2'!AF21:AJ39)+SUMIF('M-3-1-2'!I21:L39,"0503"&amp;"*",'M-3-1-2'!AF21:AJ39)+SUMIF('M-3-1-2'!I21:L39,"0605"&amp;"*",'M-3-1-2'!AF21:AJ39)+SUMIF('M-3-1-2'!I21:L39,"0706"&amp;"*",'M-3-1-2'!AF21:AJ39)+SUMIF('M-3-1-2'!I21:L39,"0807"&amp;"*",'M-3-1-2'!AF21:AJ39)+SUMIF('M-3-1-2'!I21:L39,"0908"&amp;"*",'M-3-1-2'!AF21:AJ39)+SUMIF('M-3-1-2'!I21:L39,"1009"&amp;"*",'M-3-1-2'!AF21:AJ39)+SUMIF('M-3-1-2'!I21:L39,"1110"&amp;"*",'M-3-1-2'!AF21:AJ39)+SUMIF('M-3-1-2'!I21:L39,"1201"&amp;"*",'M-3-1-2'!AF21:AJ39)</f>
        <v>0</v>
      </c>
      <c r="CK21" s="940"/>
      <c r="CL21" s="940"/>
      <c r="CM21" s="940"/>
      <c r="CN21" s="805"/>
      <c r="CO21" s="955">
        <f>IF(CJ21&gt;0,CJ21,SUM(AB21:CI21))</f>
        <v>0</v>
      </c>
      <c r="CP21" s="940"/>
      <c r="CQ21" s="940"/>
      <c r="CR21" s="940"/>
      <c r="CS21" s="805"/>
      <c r="CT21" s="955">
        <f>CO21-W21</f>
        <v>0</v>
      </c>
      <c r="CU21" s="940"/>
      <c r="CV21" s="940"/>
      <c r="CW21" s="940"/>
      <c r="CX21" s="805"/>
    </row>
    <row r="22" spans="1:102" ht="24.75" customHeight="1" x14ac:dyDescent="0.25">
      <c r="G22" s="52"/>
      <c r="H22" s="804"/>
      <c r="I22" s="940"/>
      <c r="J22" s="940"/>
      <c r="K22" s="940"/>
      <c r="M22" s="940"/>
      <c r="N22" s="940"/>
      <c r="O22" s="940"/>
      <c r="P22" s="940"/>
      <c r="Q22" s="940"/>
      <c r="R22" s="940"/>
      <c r="S22" s="940"/>
      <c r="T22" s="805"/>
      <c r="U22" s="964"/>
      <c r="V22" s="805"/>
      <c r="W22" s="1277"/>
      <c r="X22" s="940"/>
      <c r="Y22" s="940"/>
      <c r="Z22" s="940"/>
      <c r="AA22" s="805"/>
      <c r="AB22" s="952"/>
      <c r="AC22" s="940"/>
      <c r="AD22" s="940"/>
      <c r="AE22" s="940"/>
      <c r="AF22" s="805"/>
      <c r="AG22" s="952"/>
      <c r="AH22" s="940"/>
      <c r="AI22" s="940"/>
      <c r="AJ22" s="940"/>
      <c r="AK22" s="805"/>
      <c r="AL22" s="952"/>
      <c r="AM22" s="940"/>
      <c r="AN22" s="940"/>
      <c r="AO22" s="940"/>
      <c r="AP22" s="805"/>
      <c r="AQ22" s="952"/>
      <c r="AR22" s="940"/>
      <c r="AS22" s="940"/>
      <c r="AT22" s="940"/>
      <c r="AU22" s="805"/>
      <c r="AV22" s="952"/>
      <c r="AW22" s="940"/>
      <c r="AX22" s="940"/>
      <c r="AY22" s="940"/>
      <c r="AZ22" s="805"/>
      <c r="BA22" s="952"/>
      <c r="BB22" s="940"/>
      <c r="BC22" s="940"/>
      <c r="BD22" s="940"/>
      <c r="BE22" s="805"/>
      <c r="BF22" s="952"/>
      <c r="BG22" s="940"/>
      <c r="BH22" s="940"/>
      <c r="BI22" s="940"/>
      <c r="BJ22" s="805"/>
      <c r="BK22" s="952"/>
      <c r="BL22" s="940"/>
      <c r="BM22" s="940"/>
      <c r="BN22" s="940"/>
      <c r="BO22" s="805"/>
      <c r="BP22" s="952"/>
      <c r="BQ22" s="940"/>
      <c r="BR22" s="940"/>
      <c r="BS22" s="940"/>
      <c r="BT22" s="805"/>
      <c r="BU22" s="952"/>
      <c r="BV22" s="940"/>
      <c r="BW22" s="940"/>
      <c r="BX22" s="940"/>
      <c r="BY22" s="805"/>
      <c r="BZ22" s="952"/>
      <c r="CA22" s="940"/>
      <c r="CB22" s="940"/>
      <c r="CC22" s="940"/>
      <c r="CD22" s="805"/>
      <c r="CE22" s="952"/>
      <c r="CF22" s="940"/>
      <c r="CG22" s="940"/>
      <c r="CH22" s="940"/>
      <c r="CI22" s="805"/>
      <c r="CJ22" s="952"/>
      <c r="CK22" s="940"/>
      <c r="CL22" s="940"/>
      <c r="CM22" s="940"/>
      <c r="CN22" s="805"/>
      <c r="CO22" s="952"/>
      <c r="CP22" s="940"/>
      <c r="CQ22" s="940"/>
      <c r="CR22" s="940"/>
      <c r="CS22" s="805"/>
      <c r="CT22" s="952"/>
      <c r="CU22" s="940"/>
      <c r="CV22" s="940"/>
      <c r="CW22" s="940"/>
      <c r="CX22" s="805"/>
    </row>
    <row r="23" spans="1:102" ht="14.4" customHeight="1" x14ac:dyDescent="0.25">
      <c r="G23" s="52"/>
      <c r="H23" s="184"/>
      <c r="T23" s="186"/>
      <c r="V23" s="186"/>
      <c r="AA23" s="186"/>
      <c r="AF23" s="186"/>
      <c r="AK23" s="186"/>
      <c r="AP23" s="186"/>
      <c r="AU23" s="186"/>
      <c r="AZ23" s="186"/>
      <c r="BE23" s="186"/>
      <c r="BJ23" s="186"/>
      <c r="BO23" s="186"/>
      <c r="BT23" s="186"/>
      <c r="BY23" s="186"/>
      <c r="CD23" s="186"/>
      <c r="CI23" s="186"/>
      <c r="CN23" s="186"/>
      <c r="CS23" s="186"/>
      <c r="CX23" s="186"/>
    </row>
    <row r="24" spans="1:102" ht="14.4" customHeight="1" x14ac:dyDescent="0.25">
      <c r="G24" s="52">
        <v>3</v>
      </c>
      <c r="H24" s="944" t="str">
        <f>'M-3'!$G$9</f>
        <v>PPh dibayar sendiri</v>
      </c>
      <c r="I24" s="940"/>
      <c r="J24" s="940"/>
      <c r="K24" s="940"/>
      <c r="L24" s="53" t="s">
        <v>1681</v>
      </c>
      <c r="M24" s="1278" t="s">
        <v>1472</v>
      </c>
      <c r="N24" s="940"/>
      <c r="O24" s="940"/>
      <c r="P24" s="940"/>
      <c r="Q24" s="940"/>
      <c r="R24" s="940"/>
      <c r="S24" s="940"/>
      <c r="T24" s="805"/>
      <c r="U24" s="964" t="s">
        <v>737</v>
      </c>
      <c r="V24" s="805"/>
      <c r="W24" s="1280"/>
      <c r="X24" s="940"/>
      <c r="Y24" s="940"/>
      <c r="Z24" s="940"/>
      <c r="AA24" s="805"/>
      <c r="AB24" s="945"/>
      <c r="AC24" s="940"/>
      <c r="AD24" s="940"/>
      <c r="AE24" s="940"/>
      <c r="AF24" s="805"/>
      <c r="AG24" s="945"/>
      <c r="AH24" s="940"/>
      <c r="AI24" s="940"/>
      <c r="AJ24" s="940"/>
      <c r="AK24" s="805"/>
      <c r="AL24" s="945"/>
      <c r="AM24" s="940"/>
      <c r="AN24" s="940"/>
      <c r="AO24" s="940"/>
      <c r="AP24" s="805"/>
      <c r="AQ24" s="945"/>
      <c r="AR24" s="940"/>
      <c r="AS24" s="940"/>
      <c r="AT24" s="940"/>
      <c r="AU24" s="805"/>
      <c r="AV24" s="945"/>
      <c r="AW24" s="940"/>
      <c r="AX24" s="940"/>
      <c r="AY24" s="940"/>
      <c r="AZ24" s="805"/>
      <c r="BA24" s="945"/>
      <c r="BB24" s="940"/>
      <c r="BC24" s="940"/>
      <c r="BD24" s="940"/>
      <c r="BE24" s="805"/>
      <c r="BF24" s="945"/>
      <c r="BG24" s="940"/>
      <c r="BH24" s="940"/>
      <c r="BI24" s="940"/>
      <c r="BJ24" s="805"/>
      <c r="BK24" s="945"/>
      <c r="BL24" s="940"/>
      <c r="BM24" s="940"/>
      <c r="BN24" s="940"/>
      <c r="BO24" s="805"/>
      <c r="BP24" s="945"/>
      <c r="BQ24" s="940"/>
      <c r="BR24" s="940"/>
      <c r="BS24" s="940"/>
      <c r="BT24" s="805"/>
      <c r="BU24" s="945"/>
      <c r="BV24" s="940"/>
      <c r="BW24" s="940"/>
      <c r="BX24" s="940"/>
      <c r="BY24" s="805"/>
      <c r="BZ24" s="945"/>
      <c r="CA24" s="940"/>
      <c r="CB24" s="940"/>
      <c r="CC24" s="940"/>
      <c r="CD24" s="805"/>
      <c r="CE24" s="945"/>
      <c r="CF24" s="940"/>
      <c r="CG24" s="940"/>
      <c r="CH24" s="940"/>
      <c r="CI24" s="805"/>
      <c r="CJ24" s="955" t="e">
        <f>'M-3-1-3'!#REF!</f>
        <v>#REF!</v>
      </c>
      <c r="CK24" s="940"/>
      <c r="CL24" s="940"/>
      <c r="CM24" s="940"/>
      <c r="CN24" s="805"/>
      <c r="CO24" s="955" t="e">
        <f>IF(CJ24&gt;0,CJ24,SUM(AB24:CI24))</f>
        <v>#REF!</v>
      </c>
      <c r="CP24" s="940"/>
      <c r="CQ24" s="940"/>
      <c r="CR24" s="940"/>
      <c r="CS24" s="805"/>
      <c r="CT24" s="955" t="e">
        <f>CO24-W24</f>
        <v>#REF!</v>
      </c>
      <c r="CU24" s="940"/>
      <c r="CV24" s="940"/>
      <c r="CW24" s="940"/>
      <c r="CX24" s="805"/>
    </row>
    <row r="25" spans="1:102" ht="14.4" customHeight="1" x14ac:dyDescent="0.25">
      <c r="G25" s="52"/>
      <c r="H25" s="804"/>
      <c r="I25" s="940"/>
      <c r="J25" s="940"/>
      <c r="K25" s="940"/>
      <c r="M25" s="940"/>
      <c r="N25" s="940"/>
      <c r="O25" s="940"/>
      <c r="P25" s="940"/>
      <c r="Q25" s="940"/>
      <c r="R25" s="940"/>
      <c r="S25" s="940"/>
      <c r="T25" s="805"/>
      <c r="U25" s="964"/>
      <c r="V25" s="805"/>
      <c r="W25" s="1279"/>
      <c r="X25" s="940"/>
      <c r="Y25" s="940"/>
      <c r="Z25" s="940"/>
      <c r="AA25" s="805"/>
      <c r="AB25" s="952"/>
      <c r="AC25" s="940"/>
      <c r="AD25" s="940"/>
      <c r="AE25" s="940"/>
      <c r="AF25" s="805"/>
      <c r="AG25" s="952"/>
      <c r="AH25" s="940"/>
      <c r="AI25" s="940"/>
      <c r="AJ25" s="940"/>
      <c r="AK25" s="805"/>
      <c r="AL25" s="952"/>
      <c r="AM25" s="940"/>
      <c r="AN25" s="940"/>
      <c r="AO25" s="940"/>
      <c r="AP25" s="805"/>
      <c r="AQ25" s="952"/>
      <c r="AR25" s="940"/>
      <c r="AS25" s="940"/>
      <c r="AT25" s="940"/>
      <c r="AU25" s="805"/>
      <c r="AV25" s="952"/>
      <c r="AW25" s="940"/>
      <c r="AX25" s="940"/>
      <c r="AY25" s="940"/>
      <c r="AZ25" s="805"/>
      <c r="BA25" s="952"/>
      <c r="BB25" s="940"/>
      <c r="BC25" s="940"/>
      <c r="BD25" s="940"/>
      <c r="BE25" s="805"/>
      <c r="BF25" s="952"/>
      <c r="BG25" s="940"/>
      <c r="BH25" s="940"/>
      <c r="BI25" s="940"/>
      <c r="BJ25" s="805"/>
      <c r="BK25" s="952"/>
      <c r="BL25" s="940"/>
      <c r="BM25" s="940"/>
      <c r="BN25" s="940"/>
      <c r="BO25" s="805"/>
      <c r="BP25" s="952"/>
      <c r="BQ25" s="940"/>
      <c r="BR25" s="940"/>
      <c r="BS25" s="940"/>
      <c r="BT25" s="805"/>
      <c r="BU25" s="952"/>
      <c r="BV25" s="940"/>
      <c r="BW25" s="940"/>
      <c r="BX25" s="940"/>
      <c r="BY25" s="805"/>
      <c r="BZ25" s="952"/>
      <c r="CA25" s="940"/>
      <c r="CB25" s="940"/>
      <c r="CC25" s="940"/>
      <c r="CD25" s="805"/>
      <c r="CE25" s="952"/>
      <c r="CF25" s="940"/>
      <c r="CG25" s="940"/>
      <c r="CH25" s="940"/>
      <c r="CI25" s="805"/>
      <c r="CJ25" s="952"/>
      <c r="CK25" s="940"/>
      <c r="CL25" s="940"/>
      <c r="CM25" s="940"/>
      <c r="CN25" s="805"/>
      <c r="CO25" s="952"/>
      <c r="CP25" s="940"/>
      <c r="CQ25" s="940"/>
      <c r="CR25" s="940"/>
      <c r="CS25" s="805"/>
      <c r="CT25" s="952"/>
      <c r="CU25" s="940"/>
      <c r="CV25" s="940"/>
      <c r="CW25" s="940"/>
      <c r="CX25" s="805"/>
    </row>
    <row r="26" spans="1:102" ht="14.25" customHeight="1" thickBot="1" x14ac:dyDescent="0.3">
      <c r="G26" s="290"/>
      <c r="H26" s="291"/>
      <c r="I26" s="291"/>
      <c r="J26" s="291"/>
      <c r="K26" s="291"/>
      <c r="L26" s="291"/>
      <c r="M26" s="291"/>
      <c r="N26" s="291"/>
      <c r="O26" s="291"/>
      <c r="P26" s="291"/>
      <c r="Q26" s="291"/>
      <c r="R26" s="291"/>
      <c r="S26" s="291"/>
      <c r="T26" s="291"/>
      <c r="U26" s="292"/>
      <c r="V26" s="293"/>
      <c r="W26" s="941"/>
      <c r="X26" s="942"/>
      <c r="Y26" s="942"/>
      <c r="Z26" s="942"/>
      <c r="AA26" s="943"/>
      <c r="AB26" s="941"/>
      <c r="AC26" s="942"/>
      <c r="AD26" s="942"/>
      <c r="AE26" s="942"/>
      <c r="AF26" s="943"/>
      <c r="AG26" s="941"/>
      <c r="AH26" s="942"/>
      <c r="AI26" s="942"/>
      <c r="AJ26" s="942"/>
      <c r="AK26" s="943"/>
      <c r="AL26" s="941"/>
      <c r="AM26" s="942"/>
      <c r="AN26" s="942"/>
      <c r="AO26" s="942"/>
      <c r="AP26" s="943"/>
      <c r="AQ26" s="941"/>
      <c r="AR26" s="942"/>
      <c r="AS26" s="942"/>
      <c r="AT26" s="942"/>
      <c r="AU26" s="943"/>
      <c r="AV26" s="941"/>
      <c r="AW26" s="942"/>
      <c r="AX26" s="942"/>
      <c r="AY26" s="942"/>
      <c r="AZ26" s="943"/>
      <c r="BA26" s="941"/>
      <c r="BB26" s="942"/>
      <c r="BC26" s="942"/>
      <c r="BD26" s="942"/>
      <c r="BE26" s="943"/>
      <c r="BF26" s="941"/>
      <c r="BG26" s="942"/>
      <c r="BH26" s="942"/>
      <c r="BI26" s="942"/>
      <c r="BJ26" s="943"/>
      <c r="BK26" s="941"/>
      <c r="BL26" s="942"/>
      <c r="BM26" s="942"/>
      <c r="BN26" s="942"/>
      <c r="BO26" s="943"/>
      <c r="BP26" s="941"/>
      <c r="BQ26" s="942"/>
      <c r="BR26" s="942"/>
      <c r="BS26" s="942"/>
      <c r="BT26" s="943"/>
      <c r="BU26" s="941"/>
      <c r="BV26" s="942"/>
      <c r="BW26" s="942"/>
      <c r="BX26" s="942"/>
      <c r="BY26" s="943"/>
      <c r="BZ26" s="941"/>
      <c r="CA26" s="942"/>
      <c r="CB26" s="942"/>
      <c r="CC26" s="942"/>
      <c r="CD26" s="943"/>
      <c r="CE26" s="941"/>
      <c r="CF26" s="942"/>
      <c r="CG26" s="942"/>
      <c r="CH26" s="942"/>
      <c r="CI26" s="943"/>
      <c r="CJ26" s="941"/>
      <c r="CK26" s="942"/>
      <c r="CL26" s="942"/>
      <c r="CM26" s="942"/>
      <c r="CN26" s="943"/>
      <c r="CO26" s="941"/>
      <c r="CP26" s="942"/>
      <c r="CQ26" s="942"/>
      <c r="CR26" s="942"/>
      <c r="CS26" s="943"/>
      <c r="CT26" s="941"/>
      <c r="CU26" s="942"/>
      <c r="CV26" s="942"/>
      <c r="CW26" s="942"/>
      <c r="CX26" s="943"/>
    </row>
    <row r="27" spans="1:102" ht="15" customHeight="1" thickTop="1" x14ac:dyDescent="0.25">
      <c r="AL27" s="110"/>
      <c r="AM27" s="110"/>
      <c r="AN27" s="110"/>
      <c r="AO27" s="110"/>
      <c r="AP27" s="110"/>
      <c r="AQ27" s="110"/>
      <c r="AR27" s="110"/>
      <c r="AS27" s="110"/>
      <c r="AT27" s="110"/>
      <c r="AU27" s="110"/>
      <c r="AV27" s="110"/>
      <c r="AW27" s="110"/>
      <c r="AX27" s="110"/>
      <c r="AY27" s="110"/>
      <c r="AZ27" s="110"/>
      <c r="BA27" s="110"/>
      <c r="BB27" s="110"/>
      <c r="BC27" s="110"/>
      <c r="BD27" s="110"/>
      <c r="BE27" s="110"/>
      <c r="BF27" s="110"/>
      <c r="BG27" s="110"/>
      <c r="BH27" s="110"/>
      <c r="BI27" s="110"/>
      <c r="BJ27" s="110"/>
      <c r="BK27" s="110"/>
      <c r="BL27" s="110"/>
      <c r="BM27" s="110"/>
      <c r="BN27" s="110"/>
      <c r="BO27" s="110"/>
      <c r="BP27" s="110"/>
      <c r="BQ27" s="110"/>
      <c r="BR27" s="110"/>
      <c r="BS27" s="110"/>
      <c r="BT27" s="110"/>
      <c r="BU27" s="110"/>
      <c r="BV27" s="110"/>
      <c r="BW27" s="110"/>
      <c r="BX27" s="110"/>
      <c r="BY27" s="110"/>
      <c r="BZ27" s="110"/>
      <c r="CA27" s="110"/>
      <c r="CB27" s="110"/>
      <c r="CC27" s="110"/>
      <c r="CD27" s="110"/>
      <c r="CE27" s="110"/>
      <c r="CF27" s="110"/>
      <c r="CG27" s="110"/>
      <c r="CH27" s="110"/>
      <c r="CI27" s="110"/>
      <c r="CJ27" s="110"/>
      <c r="CK27" s="110"/>
      <c r="CL27" s="110"/>
      <c r="CM27" s="110"/>
      <c r="CN27" s="110"/>
      <c r="CO27" s="110"/>
      <c r="CP27" s="110"/>
      <c r="CQ27" s="110"/>
      <c r="CR27" s="110"/>
      <c r="CS27" s="110"/>
      <c r="CT27" s="110"/>
      <c r="CU27" s="110"/>
      <c r="CV27" s="110"/>
      <c r="CW27" s="110"/>
      <c r="CX27" s="110"/>
    </row>
    <row r="28" spans="1:102" ht="15" customHeight="1" x14ac:dyDescent="0.25">
      <c r="G28" s="198" t="s">
        <v>1779</v>
      </c>
      <c r="H28" s="199"/>
      <c r="I28" s="199"/>
      <c r="J28" s="199"/>
      <c r="K28" s="199"/>
      <c r="L28" s="199"/>
      <c r="M28" s="199"/>
      <c r="N28" s="199"/>
      <c r="O28" s="199"/>
      <c r="P28" s="199"/>
      <c r="Q28" s="199"/>
      <c r="R28" s="199"/>
      <c r="S28" s="199"/>
      <c r="T28" s="199"/>
      <c r="U28" s="199"/>
      <c r="V28" s="199"/>
      <c r="W28" s="199"/>
      <c r="X28" s="199"/>
      <c r="Y28" s="199"/>
      <c r="Z28" s="199"/>
      <c r="AA28" s="199"/>
      <c r="AB28" s="199"/>
      <c r="AC28" s="199"/>
      <c r="AD28" s="199"/>
      <c r="AE28" s="199"/>
      <c r="AF28" s="199"/>
      <c r="AG28" s="199"/>
      <c r="AH28" s="199"/>
      <c r="AI28" s="199"/>
      <c r="AJ28" s="199"/>
      <c r="AK28" s="200"/>
      <c r="AL28" s="110"/>
      <c r="AM28" s="110"/>
      <c r="AN28" s="110"/>
      <c r="AO28" s="110"/>
      <c r="AP28" s="110"/>
      <c r="AQ28" s="110"/>
      <c r="AR28" s="110"/>
      <c r="AS28" s="110"/>
      <c r="AT28" s="110"/>
      <c r="AU28" s="110"/>
      <c r="AV28" s="110"/>
      <c r="AW28" s="110"/>
      <c r="AX28" s="110"/>
      <c r="AY28" s="110"/>
      <c r="AZ28" s="110"/>
      <c r="BA28" s="110"/>
      <c r="BB28" s="110"/>
      <c r="BC28" s="110"/>
      <c r="BD28" s="110"/>
      <c r="BE28" s="110"/>
      <c r="BF28" s="110"/>
      <c r="BG28" s="110"/>
      <c r="BH28" s="110"/>
      <c r="BI28" s="110"/>
      <c r="BJ28" s="110"/>
      <c r="BK28" s="110"/>
      <c r="BL28" s="110"/>
      <c r="BM28" s="110"/>
      <c r="BN28" s="110"/>
      <c r="BO28" s="110"/>
      <c r="BP28" s="110"/>
      <c r="BQ28" s="110"/>
      <c r="BR28" s="110"/>
      <c r="BS28" s="110"/>
      <c r="BT28" s="110"/>
      <c r="BU28" s="110"/>
      <c r="BV28" s="110"/>
      <c r="BW28" s="110"/>
      <c r="BX28" s="110"/>
      <c r="BY28" s="110"/>
      <c r="BZ28" s="110"/>
      <c r="CA28" s="110"/>
      <c r="CB28" s="110"/>
      <c r="CC28" s="110"/>
      <c r="CD28" s="110"/>
      <c r="CE28" s="110"/>
      <c r="CF28" s="110"/>
      <c r="CG28" s="110"/>
      <c r="CH28" s="110"/>
      <c r="CI28" s="110"/>
      <c r="CJ28" s="110"/>
      <c r="CK28" s="110"/>
      <c r="CL28" s="110"/>
      <c r="CM28" s="110"/>
      <c r="CN28" s="110"/>
      <c r="CO28" s="110"/>
      <c r="CP28" s="110"/>
      <c r="CQ28" s="110"/>
      <c r="CR28" s="110"/>
      <c r="CS28" s="110"/>
      <c r="CT28" s="110"/>
      <c r="CU28" s="110"/>
      <c r="CV28" s="110"/>
      <c r="CW28" s="110"/>
      <c r="CX28" s="110"/>
    </row>
    <row r="29" spans="1:102" ht="15" customHeight="1" x14ac:dyDescent="0.25">
      <c r="G29" s="201" t="s">
        <v>1445</v>
      </c>
      <c r="H29" s="970" t="s">
        <v>1780</v>
      </c>
      <c r="I29" s="764"/>
      <c r="J29" s="764"/>
      <c r="K29" s="764"/>
      <c r="L29" s="764"/>
      <c r="M29" s="764"/>
      <c r="N29" s="764"/>
      <c r="O29" s="764"/>
      <c r="P29" s="764"/>
      <c r="Q29" s="764"/>
      <c r="R29" s="764"/>
      <c r="S29" s="764"/>
      <c r="T29" s="764"/>
      <c r="U29" s="764"/>
      <c r="V29" s="764"/>
      <c r="W29" s="764"/>
      <c r="X29" s="764"/>
      <c r="Y29" s="764"/>
      <c r="Z29" s="764"/>
      <c r="AA29" s="764"/>
      <c r="AB29" s="764"/>
      <c r="AC29" s="764"/>
      <c r="AD29" s="764"/>
      <c r="AE29" s="764"/>
      <c r="AF29" s="764"/>
      <c r="AG29" s="764"/>
      <c r="AH29" s="764"/>
      <c r="AI29" s="764"/>
      <c r="AJ29" s="764"/>
      <c r="AK29" s="765"/>
      <c r="AL29" s="110"/>
      <c r="AM29" s="110"/>
      <c r="AN29" s="110"/>
      <c r="AO29" s="110"/>
      <c r="AP29" s="110"/>
      <c r="AQ29" s="110"/>
      <c r="AR29" s="110"/>
      <c r="AS29" s="110"/>
      <c r="AT29" s="110"/>
      <c r="AU29" s="110"/>
      <c r="AV29" s="110"/>
      <c r="AW29" s="110"/>
      <c r="AX29" s="110"/>
      <c r="AY29" s="110"/>
      <c r="AZ29" s="110"/>
      <c r="BA29" s="110"/>
      <c r="BB29" s="110"/>
      <c r="BC29" s="110"/>
      <c r="BD29" s="110"/>
      <c r="BE29" s="110"/>
      <c r="BF29" s="110"/>
      <c r="BG29" s="110"/>
      <c r="BH29" s="110"/>
      <c r="BI29" s="110"/>
      <c r="BJ29" s="110"/>
      <c r="BK29" s="110"/>
      <c r="BL29" s="110"/>
      <c r="BM29" s="110"/>
      <c r="BN29" s="110"/>
      <c r="BO29" s="110"/>
      <c r="BP29" s="110"/>
      <c r="BQ29" s="110"/>
      <c r="BR29" s="110"/>
      <c r="BS29" s="110"/>
      <c r="BT29" s="110"/>
      <c r="BU29" s="110"/>
      <c r="BV29" s="110"/>
      <c r="BW29" s="110"/>
      <c r="BX29" s="110"/>
      <c r="BY29" s="110"/>
      <c r="BZ29" s="110"/>
      <c r="CA29" s="110"/>
      <c r="CB29" s="110"/>
      <c r="CC29" s="110"/>
      <c r="CD29" s="110"/>
      <c r="CE29" s="110"/>
      <c r="CF29" s="110"/>
      <c r="CG29" s="110"/>
      <c r="CH29" s="110"/>
      <c r="CI29" s="110"/>
      <c r="CJ29" s="110"/>
      <c r="CK29" s="110"/>
      <c r="CL29" s="110"/>
      <c r="CM29" s="110"/>
      <c r="CN29" s="110"/>
      <c r="CO29" s="110"/>
      <c r="CP29" s="110"/>
      <c r="CQ29" s="110"/>
      <c r="CR29" s="110"/>
      <c r="CS29" s="110"/>
      <c r="CT29" s="110"/>
      <c r="CU29" s="110"/>
      <c r="CV29" s="110"/>
      <c r="CW29" s="110"/>
      <c r="CX29" s="110"/>
    </row>
    <row r="30" spans="1:102" ht="15" customHeight="1" x14ac:dyDescent="0.25">
      <c r="G30" s="520" t="s">
        <v>1781</v>
      </c>
      <c r="H30" s="971" t="str">
        <f>"Berdasarkan hasil pengujian-pengujian tersebut, pemeriksaan atas "&amp;H18&amp;"  disimpulkan sebagai berikut :"</f>
        <v>Berdasarkan hasil pengujian-pengujian tersebut, pemeriksaan atas PPh dibayar sendiri  disimpulkan sebagai berikut :</v>
      </c>
      <c r="I30" s="789"/>
      <c r="J30" s="789"/>
      <c r="K30" s="789"/>
      <c r="L30" s="789"/>
      <c r="M30" s="789"/>
      <c r="N30" s="789"/>
      <c r="O30" s="789"/>
      <c r="P30" s="789"/>
      <c r="Q30" s="789"/>
      <c r="R30" s="789"/>
      <c r="S30" s="789"/>
      <c r="T30" s="789"/>
      <c r="U30" s="789"/>
      <c r="V30" s="789"/>
      <c r="W30" s="789"/>
      <c r="X30" s="789"/>
      <c r="Y30" s="789"/>
      <c r="Z30" s="789"/>
      <c r="AA30" s="789"/>
      <c r="AB30" s="789"/>
      <c r="AC30" s="789"/>
      <c r="AD30" s="789"/>
      <c r="AE30" s="789"/>
      <c r="AF30" s="789"/>
      <c r="AG30" s="789"/>
      <c r="AH30" s="789"/>
      <c r="AI30" s="789"/>
      <c r="AJ30" s="789"/>
      <c r="AK30" s="790"/>
      <c r="AL30" s="110"/>
      <c r="AM30" s="110"/>
      <c r="AN30" s="110"/>
      <c r="AO30" s="110"/>
      <c r="AP30" s="110"/>
      <c r="AQ30" s="110"/>
      <c r="AR30" s="110"/>
      <c r="AS30" s="110"/>
      <c r="AT30" s="110"/>
      <c r="AU30" s="110"/>
      <c r="AV30" s="110"/>
      <c r="AW30" s="110"/>
      <c r="AX30" s="110"/>
      <c r="AY30" s="110"/>
      <c r="AZ30" s="110"/>
      <c r="BA30" s="110"/>
      <c r="BB30" s="110"/>
      <c r="BC30" s="110"/>
      <c r="BD30" s="110"/>
      <c r="BE30" s="110"/>
      <c r="BF30" s="110"/>
      <c r="BG30" s="110"/>
      <c r="BH30" s="110"/>
      <c r="BI30" s="110"/>
      <c r="BJ30" s="110"/>
      <c r="BK30" s="110"/>
      <c r="BL30" s="110"/>
      <c r="BM30" s="110"/>
      <c r="BN30" s="110"/>
      <c r="BO30" s="110"/>
      <c r="BP30" s="110"/>
      <c r="BQ30" s="110"/>
      <c r="BR30" s="110"/>
      <c r="BS30" s="110"/>
      <c r="BT30" s="110"/>
      <c r="BU30" s="110"/>
      <c r="BV30" s="110"/>
      <c r="BW30" s="110"/>
      <c r="BX30" s="110"/>
      <c r="BY30" s="110"/>
      <c r="BZ30" s="110"/>
      <c r="CA30" s="110"/>
      <c r="CB30" s="110"/>
      <c r="CC30" s="110"/>
      <c r="CD30" s="110"/>
      <c r="CE30" s="110"/>
      <c r="CF30" s="110"/>
      <c r="CG30" s="110"/>
      <c r="CH30" s="110"/>
      <c r="CI30" s="110"/>
      <c r="CJ30" s="110"/>
      <c r="CK30" s="110"/>
      <c r="CL30" s="110"/>
      <c r="CM30" s="110"/>
      <c r="CN30" s="110"/>
      <c r="CO30" s="110"/>
      <c r="CP30" s="110"/>
      <c r="CQ30" s="110"/>
      <c r="CR30" s="110"/>
      <c r="CS30" s="110"/>
      <c r="CT30" s="110"/>
      <c r="CU30" s="110"/>
      <c r="CV30" s="110"/>
      <c r="CW30" s="110"/>
      <c r="CX30" s="110"/>
    </row>
    <row r="31" spans="1:102" ht="15" customHeight="1" x14ac:dyDescent="0.25">
      <c r="G31" s="521"/>
      <c r="H31" s="804"/>
      <c r="I31" s="940"/>
      <c r="J31" s="940"/>
      <c r="K31" s="940"/>
      <c r="L31" s="940"/>
      <c r="M31" s="940"/>
      <c r="N31" s="940"/>
      <c r="O31" s="940"/>
      <c r="P31" s="940"/>
      <c r="Q31" s="940"/>
      <c r="R31" s="940"/>
      <c r="S31" s="940"/>
      <c r="T31" s="940"/>
      <c r="U31" s="940"/>
      <c r="V31" s="940"/>
      <c r="W31" s="940"/>
      <c r="X31" s="940"/>
      <c r="Y31" s="940"/>
      <c r="Z31" s="940"/>
      <c r="AA31" s="940"/>
      <c r="AB31" s="940"/>
      <c r="AC31" s="940"/>
      <c r="AD31" s="940"/>
      <c r="AE31" s="940"/>
      <c r="AF31" s="940"/>
      <c r="AG31" s="940"/>
      <c r="AH31" s="940"/>
      <c r="AI31" s="940"/>
      <c r="AJ31" s="940"/>
      <c r="AK31" s="805"/>
      <c r="AL31" s="110"/>
      <c r="AM31" s="110"/>
      <c r="AN31" s="110"/>
      <c r="AO31" s="110"/>
      <c r="AP31" s="110"/>
      <c r="AQ31" s="110"/>
      <c r="AR31" s="110"/>
      <c r="AS31" s="110"/>
      <c r="AT31" s="110"/>
      <c r="AU31" s="110"/>
      <c r="AV31" s="110"/>
      <c r="AW31" s="110"/>
      <c r="AX31" s="110"/>
      <c r="AY31" s="110"/>
      <c r="AZ31" s="110"/>
      <c r="BA31" s="110"/>
      <c r="BB31" s="110"/>
      <c r="BC31" s="110"/>
      <c r="BD31" s="110"/>
      <c r="BE31" s="110"/>
      <c r="BF31" s="110"/>
      <c r="BG31" s="110"/>
      <c r="BH31" s="110"/>
      <c r="BI31" s="110"/>
      <c r="BJ31" s="110"/>
      <c r="BK31" s="110"/>
      <c r="BL31" s="110"/>
      <c r="BM31" s="110"/>
      <c r="BN31" s="110"/>
      <c r="BO31" s="110"/>
      <c r="BP31" s="110"/>
      <c r="BQ31" s="110"/>
      <c r="BR31" s="110"/>
      <c r="BS31" s="110"/>
      <c r="BT31" s="110"/>
      <c r="BU31" s="110"/>
      <c r="BV31" s="110"/>
      <c r="BW31" s="110"/>
      <c r="BX31" s="110"/>
      <c r="BY31" s="110"/>
      <c r="BZ31" s="110"/>
      <c r="CA31" s="110"/>
      <c r="CB31" s="110"/>
      <c r="CC31" s="110"/>
      <c r="CD31" s="110"/>
      <c r="CE31" s="110"/>
      <c r="CF31" s="110"/>
      <c r="CG31" s="110"/>
      <c r="CH31" s="110"/>
      <c r="CI31" s="110"/>
      <c r="CJ31" s="110"/>
      <c r="CK31" s="110"/>
      <c r="CL31" s="110"/>
      <c r="CM31" s="110"/>
      <c r="CN31" s="110"/>
      <c r="CO31" s="110"/>
      <c r="CP31" s="110"/>
      <c r="CQ31" s="110"/>
      <c r="CR31" s="110"/>
      <c r="CS31" s="110"/>
      <c r="CT31" s="110"/>
      <c r="CU31" s="110"/>
      <c r="CV31" s="110"/>
      <c r="CW31" s="110"/>
      <c r="CX31" s="110"/>
    </row>
    <row r="32" spans="1:102" ht="15" customHeight="1" x14ac:dyDescent="0.25">
      <c r="G32" s="521"/>
      <c r="H32" s="202" t="str">
        <f>H18&amp;" menurut pemeriksa :"</f>
        <v>PPh dibayar sendiri menurut pemeriksa :</v>
      </c>
      <c r="I32" s="203"/>
      <c r="J32" s="203"/>
      <c r="K32" s="203"/>
      <c r="L32" s="203"/>
      <c r="M32" s="203"/>
      <c r="N32" s="203"/>
      <c r="O32" s="203"/>
      <c r="P32" s="203"/>
      <c r="Q32" s="203"/>
      <c r="R32" s="203"/>
      <c r="S32" s="203"/>
      <c r="T32" s="203"/>
      <c r="U32" s="203"/>
      <c r="V32" s="203"/>
      <c r="W32" s="203"/>
      <c r="X32" s="203"/>
      <c r="Y32" s="203"/>
      <c r="Z32" s="203"/>
      <c r="AA32" s="203"/>
      <c r="AB32" s="203"/>
      <c r="AK32" s="186"/>
      <c r="AL32" s="110"/>
      <c r="AM32" s="110"/>
      <c r="AN32" s="110"/>
      <c r="AO32" s="110"/>
      <c r="AP32" s="110"/>
      <c r="AQ32" s="110"/>
      <c r="AR32" s="110"/>
      <c r="AS32" s="110"/>
      <c r="AT32" s="110"/>
      <c r="AU32" s="110"/>
      <c r="AV32" s="110"/>
      <c r="AW32" s="110"/>
      <c r="AX32" s="110"/>
      <c r="AY32" s="110"/>
      <c r="AZ32" s="110"/>
      <c r="BA32" s="110"/>
      <c r="BB32" s="110"/>
      <c r="BC32" s="110"/>
      <c r="BD32" s="110"/>
      <c r="BE32" s="110"/>
      <c r="BF32" s="110"/>
      <c r="BG32" s="110"/>
      <c r="BH32" s="110"/>
      <c r="BI32" s="110"/>
      <c r="BJ32" s="110"/>
      <c r="BK32" s="110"/>
      <c r="BL32" s="110"/>
      <c r="BM32" s="110"/>
      <c r="BN32" s="110"/>
      <c r="BO32" s="110"/>
      <c r="BP32" s="110"/>
      <c r="BQ32" s="110"/>
      <c r="BR32" s="110"/>
      <c r="BS32" s="110"/>
      <c r="BT32" s="110"/>
      <c r="BU32" s="110"/>
      <c r="BV32" s="110"/>
      <c r="BW32" s="110"/>
      <c r="BX32" s="110"/>
      <c r="BY32" s="110"/>
      <c r="BZ32" s="110"/>
      <c r="CA32" s="110"/>
      <c r="CB32" s="110"/>
      <c r="CC32" s="110"/>
      <c r="CD32" s="110"/>
      <c r="CE32" s="110"/>
      <c r="CF32" s="110"/>
      <c r="CG32" s="110"/>
      <c r="CH32" s="110"/>
      <c r="CI32" s="110"/>
      <c r="CJ32" s="110"/>
      <c r="CK32" s="110"/>
      <c r="CL32" s="110"/>
      <c r="CM32" s="110"/>
      <c r="CN32" s="110"/>
      <c r="CO32" s="110"/>
      <c r="CP32" s="110"/>
      <c r="CQ32" s="110"/>
      <c r="CR32" s="110"/>
      <c r="CS32" s="110"/>
      <c r="CT32" s="110"/>
      <c r="CU32" s="110"/>
      <c r="CV32" s="110"/>
      <c r="CW32" s="110"/>
      <c r="CX32" s="110"/>
    </row>
    <row r="33" spans="7:102" ht="15" customHeight="1" x14ac:dyDescent="0.25">
      <c r="G33" s="521"/>
      <c r="H33" s="202" t="s">
        <v>1681</v>
      </c>
      <c r="I33" s="939" t="s">
        <v>1782</v>
      </c>
      <c r="J33" s="940"/>
      <c r="K33" s="940"/>
      <c r="L33" s="940"/>
      <c r="M33" s="940"/>
      <c r="N33" s="940"/>
      <c r="O33" s="940"/>
      <c r="P33" s="940"/>
      <c r="Q33" s="940"/>
      <c r="R33" s="940"/>
      <c r="S33" s="940"/>
      <c r="T33" s="940"/>
      <c r="U33" s="940"/>
      <c r="V33" s="940"/>
      <c r="W33" s="203" t="s">
        <v>1684</v>
      </c>
      <c r="X33" s="974">
        <f>IF(I34="Tidak Dilakukan Pengujian",X35,
IF(I34=M18,CO18,
IF(I34=M21,CO21,
IF(I34=M24,CO24,"Pilih teknik yang lain"))))</f>
        <v>0</v>
      </c>
      <c r="Y33" s="940"/>
      <c r="Z33" s="940"/>
      <c r="AA33" s="940"/>
      <c r="AB33" s="940"/>
      <c r="AK33" s="186"/>
      <c r="AL33" s="110"/>
      <c r="AM33" s="110"/>
      <c r="AN33" s="110"/>
      <c r="AO33" s="110"/>
      <c r="AP33" s="110"/>
      <c r="AQ33" s="110"/>
      <c r="AR33" s="110"/>
      <c r="AS33" s="110"/>
      <c r="AT33" s="110"/>
      <c r="AU33" s="110"/>
      <c r="AV33" s="110"/>
      <c r="AW33" s="110"/>
      <c r="AX33" s="110"/>
      <c r="AY33" s="110"/>
      <c r="AZ33" s="110"/>
      <c r="BA33" s="110"/>
      <c r="BB33" s="110"/>
      <c r="BC33" s="110"/>
      <c r="BD33" s="110"/>
      <c r="BE33" s="110"/>
      <c r="BF33" s="110"/>
      <c r="BG33" s="110"/>
      <c r="BH33" s="110"/>
      <c r="BI33" s="110"/>
      <c r="BJ33" s="110"/>
      <c r="BK33" s="110"/>
      <c r="BL33" s="110"/>
      <c r="BM33" s="110"/>
      <c r="BN33" s="110"/>
      <c r="BO33" s="110"/>
      <c r="BP33" s="110"/>
      <c r="BQ33" s="110"/>
      <c r="BR33" s="110"/>
      <c r="BS33" s="110"/>
      <c r="BT33" s="110"/>
      <c r="BU33" s="110"/>
      <c r="BV33" s="110"/>
      <c r="BW33" s="110"/>
      <c r="BX33" s="110"/>
      <c r="BY33" s="110"/>
      <c r="BZ33" s="110"/>
      <c r="CA33" s="110"/>
      <c r="CB33" s="110"/>
      <c r="CC33" s="110"/>
      <c r="CD33" s="110"/>
      <c r="CE33" s="110"/>
      <c r="CF33" s="110"/>
      <c r="CG33" s="110"/>
      <c r="CH33" s="110"/>
      <c r="CI33" s="110"/>
      <c r="CJ33" s="110"/>
      <c r="CK33" s="110"/>
      <c r="CL33" s="110"/>
      <c r="CM33" s="110"/>
      <c r="CN33" s="110"/>
      <c r="CO33" s="110"/>
      <c r="CP33" s="110"/>
      <c r="CQ33" s="110"/>
      <c r="CR33" s="110"/>
      <c r="CS33" s="110"/>
      <c r="CT33" s="110"/>
      <c r="CU33" s="110"/>
      <c r="CV33" s="110"/>
      <c r="CW33" s="110"/>
      <c r="CX33" s="110"/>
    </row>
    <row r="34" spans="7:102" ht="15" customHeight="1" x14ac:dyDescent="0.25">
      <c r="G34" s="521"/>
      <c r="H34" s="202"/>
      <c r="I34" s="939" t="s">
        <v>2032</v>
      </c>
      <c r="J34" s="940"/>
      <c r="K34" s="940"/>
      <c r="L34" s="940"/>
      <c r="M34" s="940"/>
      <c r="N34" s="940"/>
      <c r="O34" s="940"/>
      <c r="P34" s="940"/>
      <c r="Q34" s="940"/>
      <c r="R34" s="940"/>
      <c r="S34" s="940"/>
      <c r="T34" s="940"/>
      <c r="U34" s="940"/>
      <c r="V34" s="940"/>
      <c r="W34" s="203"/>
      <c r="X34" s="522"/>
      <c r="Y34" s="522"/>
      <c r="Z34" s="522"/>
      <c r="AA34" s="522"/>
      <c r="AB34" s="522"/>
      <c r="AC34" s="204"/>
      <c r="AD34" s="204"/>
      <c r="AE34" s="204"/>
      <c r="AF34" s="204"/>
      <c r="AG34" s="204"/>
      <c r="AH34" s="204"/>
      <c r="AI34" s="204"/>
      <c r="AJ34" s="204"/>
      <c r="AK34" s="444"/>
      <c r="AL34" s="110"/>
      <c r="AM34" s="110"/>
      <c r="AN34" s="110"/>
      <c r="AO34" s="110"/>
      <c r="AP34" s="110"/>
      <c r="AQ34" s="110"/>
      <c r="AR34" s="110"/>
      <c r="AS34" s="110"/>
      <c r="AT34" s="110"/>
      <c r="AU34" s="110"/>
      <c r="AV34" s="110"/>
      <c r="AW34" s="110"/>
      <c r="AX34" s="110"/>
      <c r="AY34" s="110"/>
      <c r="AZ34" s="110"/>
      <c r="BA34" s="110"/>
      <c r="BB34" s="110"/>
      <c r="BC34" s="110"/>
      <c r="BD34" s="110"/>
      <c r="BE34" s="110"/>
      <c r="BF34" s="110"/>
      <c r="BG34" s="110"/>
      <c r="BH34" s="110"/>
      <c r="BI34" s="110"/>
      <c r="BJ34" s="110"/>
      <c r="BK34" s="110"/>
      <c r="BL34" s="110"/>
      <c r="BM34" s="110"/>
      <c r="BN34" s="110"/>
      <c r="BO34" s="110"/>
      <c r="BP34" s="110"/>
      <c r="BQ34" s="110"/>
      <c r="BR34" s="110"/>
      <c r="BS34" s="110"/>
      <c r="BT34" s="110"/>
      <c r="BU34" s="110"/>
      <c r="BV34" s="110"/>
      <c r="BW34" s="110"/>
      <c r="BX34" s="110"/>
      <c r="BY34" s="110"/>
      <c r="BZ34" s="110"/>
      <c r="CA34" s="110"/>
      <c r="CB34" s="110"/>
      <c r="CC34" s="110"/>
      <c r="CD34" s="110"/>
      <c r="CE34" s="110"/>
      <c r="CF34" s="110"/>
      <c r="CG34" s="110"/>
      <c r="CH34" s="110"/>
      <c r="CI34" s="110"/>
      <c r="CJ34" s="110"/>
      <c r="CK34" s="110"/>
      <c r="CL34" s="110"/>
      <c r="CM34" s="110"/>
      <c r="CN34" s="110"/>
      <c r="CO34" s="110"/>
      <c r="CP34" s="110"/>
      <c r="CQ34" s="110"/>
      <c r="CR34" s="110"/>
      <c r="CS34" s="110"/>
      <c r="CT34" s="110"/>
      <c r="CU34" s="110"/>
      <c r="CV34" s="110"/>
      <c r="CW34" s="110"/>
      <c r="CX34" s="110"/>
    </row>
    <row r="35" spans="7:102" ht="15" customHeight="1" x14ac:dyDescent="0.25">
      <c r="G35" s="521"/>
      <c r="H35" s="202" t="s">
        <v>1681</v>
      </c>
      <c r="I35" s="939" t="s">
        <v>1783</v>
      </c>
      <c r="J35" s="940"/>
      <c r="K35" s="940"/>
      <c r="L35" s="940"/>
      <c r="M35" s="940"/>
      <c r="N35" s="940"/>
      <c r="O35" s="940"/>
      <c r="P35" s="940"/>
      <c r="Q35" s="940"/>
      <c r="R35" s="940"/>
      <c r="S35" s="940"/>
      <c r="T35" s="940"/>
      <c r="U35" s="940"/>
      <c r="V35" s="940"/>
      <c r="W35" s="203" t="s">
        <v>1684</v>
      </c>
      <c r="X35" s="968">
        <f>'M-3'!U32</f>
        <v>0</v>
      </c>
      <c r="Y35" s="794"/>
      <c r="Z35" s="794"/>
      <c r="AA35" s="794"/>
      <c r="AB35" s="794"/>
      <c r="AC35" s="204"/>
      <c r="AD35" s="204"/>
      <c r="AE35" s="204"/>
      <c r="AF35" s="204"/>
      <c r="AG35" s="204"/>
      <c r="AH35" s="204"/>
      <c r="AI35" s="204"/>
      <c r="AJ35" s="204"/>
      <c r="AK35" s="444"/>
      <c r="AL35" s="110"/>
      <c r="AM35" s="110"/>
      <c r="AN35" s="110"/>
      <c r="AO35" s="110"/>
      <c r="AP35" s="110"/>
      <c r="AQ35" s="110"/>
      <c r="AR35" s="110"/>
      <c r="AS35" s="110"/>
      <c r="AT35" s="110"/>
      <c r="AU35" s="110"/>
      <c r="AV35" s="110"/>
      <c r="AW35" s="110"/>
      <c r="AX35" s="110"/>
      <c r="AY35" s="110"/>
      <c r="AZ35" s="110"/>
      <c r="BA35" s="110"/>
      <c r="BB35" s="110"/>
      <c r="BC35" s="110"/>
      <c r="BD35" s="110"/>
      <c r="BE35" s="110"/>
      <c r="BF35" s="110"/>
      <c r="BG35" s="110"/>
      <c r="BH35" s="110"/>
      <c r="BI35" s="110"/>
      <c r="BJ35" s="110"/>
      <c r="BK35" s="110"/>
      <c r="BL35" s="110"/>
      <c r="BM35" s="110"/>
      <c r="BN35" s="110"/>
      <c r="BO35" s="110"/>
      <c r="BP35" s="110"/>
      <c r="BQ35" s="110"/>
      <c r="BR35" s="110"/>
      <c r="BS35" s="110"/>
      <c r="BT35" s="110"/>
      <c r="BU35" s="110"/>
      <c r="BV35" s="110"/>
      <c r="BW35" s="110"/>
      <c r="BX35" s="110"/>
      <c r="BY35" s="110"/>
      <c r="BZ35" s="110"/>
      <c r="CA35" s="110"/>
      <c r="CB35" s="110"/>
      <c r="CC35" s="110"/>
      <c r="CD35" s="110"/>
      <c r="CE35" s="110"/>
      <c r="CF35" s="110"/>
      <c r="CG35" s="110"/>
      <c r="CH35" s="110"/>
      <c r="CI35" s="110"/>
      <c r="CJ35" s="110"/>
      <c r="CK35" s="110"/>
      <c r="CL35" s="110"/>
      <c r="CM35" s="110"/>
      <c r="CN35" s="110"/>
      <c r="CO35" s="110"/>
      <c r="CP35" s="110"/>
      <c r="CQ35" s="110"/>
      <c r="CR35" s="110"/>
      <c r="CS35" s="110"/>
      <c r="CT35" s="110"/>
      <c r="CU35" s="110"/>
      <c r="CV35" s="110"/>
      <c r="CW35" s="110"/>
      <c r="CX35" s="110"/>
    </row>
    <row r="36" spans="7:102" ht="15" customHeight="1" x14ac:dyDescent="0.25">
      <c r="G36" s="521"/>
      <c r="H36" s="202" t="s">
        <v>1772</v>
      </c>
      <c r="I36" s="203"/>
      <c r="J36" s="203"/>
      <c r="K36" s="203"/>
      <c r="L36" s="203"/>
      <c r="M36" s="203"/>
      <c r="N36" s="203"/>
      <c r="O36" s="203"/>
      <c r="P36" s="203"/>
      <c r="Q36" s="203"/>
      <c r="R36" s="203"/>
      <c r="S36" s="203"/>
      <c r="T36" s="203"/>
      <c r="U36" s="203"/>
      <c r="V36" s="203"/>
      <c r="W36" s="203" t="s">
        <v>1684</v>
      </c>
      <c r="X36" s="966">
        <f>X33-X35</f>
        <v>0</v>
      </c>
      <c r="Y36" s="789"/>
      <c r="Z36" s="789"/>
      <c r="AA36" s="789"/>
      <c r="AB36" s="789"/>
      <c r="AC36" s="204"/>
      <c r="AD36" s="204"/>
      <c r="AE36" s="204"/>
      <c r="AF36" s="204"/>
      <c r="AG36" s="204"/>
      <c r="AH36" s="204"/>
      <c r="AI36" s="204"/>
      <c r="AJ36" s="204"/>
      <c r="AK36" s="444"/>
      <c r="AL36" s="110"/>
      <c r="AM36" s="110"/>
      <c r="AN36" s="110"/>
      <c r="AO36" s="110"/>
      <c r="AP36" s="110"/>
      <c r="AQ36" s="110"/>
      <c r="AR36" s="110"/>
      <c r="AS36" s="110"/>
      <c r="AT36" s="110"/>
      <c r="AU36" s="110"/>
      <c r="AV36" s="110"/>
      <c r="AW36" s="110"/>
      <c r="AX36" s="110"/>
      <c r="AY36" s="110"/>
      <c r="AZ36" s="110"/>
      <c r="BA36" s="110"/>
      <c r="BB36" s="110"/>
      <c r="BC36" s="110"/>
      <c r="BD36" s="110"/>
      <c r="BE36" s="110"/>
      <c r="BF36" s="110"/>
      <c r="BG36" s="110"/>
      <c r="BH36" s="110"/>
      <c r="BI36" s="110"/>
      <c r="BJ36" s="110"/>
      <c r="BK36" s="110"/>
      <c r="BL36" s="110"/>
      <c r="BM36" s="110"/>
      <c r="BN36" s="110"/>
      <c r="BO36" s="110"/>
      <c r="BP36" s="110"/>
      <c r="BQ36" s="110"/>
      <c r="BR36" s="110"/>
      <c r="BS36" s="110"/>
      <c r="BT36" s="110"/>
      <c r="BU36" s="110"/>
      <c r="BV36" s="110"/>
      <c r="BW36" s="110"/>
      <c r="BX36" s="110"/>
      <c r="BY36" s="110"/>
      <c r="BZ36" s="110"/>
      <c r="CA36" s="110"/>
      <c r="CB36" s="110"/>
      <c r="CC36" s="110"/>
      <c r="CD36" s="110"/>
      <c r="CE36" s="110"/>
      <c r="CF36" s="110"/>
      <c r="CG36" s="110"/>
      <c r="CH36" s="110"/>
      <c r="CI36" s="110"/>
      <c r="CJ36" s="110"/>
      <c r="CK36" s="110"/>
      <c r="CL36" s="110"/>
      <c r="CM36" s="110"/>
      <c r="CN36" s="110"/>
      <c r="CO36" s="110"/>
      <c r="CP36" s="110"/>
      <c r="CQ36" s="110"/>
      <c r="CR36" s="110"/>
      <c r="CS36" s="110"/>
      <c r="CT36" s="110"/>
      <c r="CU36" s="110"/>
      <c r="CV36" s="110"/>
      <c r="CW36" s="110"/>
      <c r="CX36" s="110"/>
    </row>
    <row r="37" spans="7:102" ht="15" customHeight="1" x14ac:dyDescent="0.25">
      <c r="G37" s="521"/>
      <c r="H37" s="202"/>
      <c r="I37" s="203"/>
      <c r="J37" s="203"/>
      <c r="K37" s="203"/>
      <c r="L37" s="203"/>
      <c r="M37" s="203"/>
      <c r="N37" s="203"/>
      <c r="O37" s="203"/>
      <c r="P37" s="203"/>
      <c r="Q37" s="203"/>
      <c r="R37" s="203"/>
      <c r="S37" s="203"/>
      <c r="T37" s="203"/>
      <c r="U37" s="203"/>
      <c r="V37" s="203"/>
      <c r="W37" s="203"/>
      <c r="X37" s="522"/>
      <c r="Y37" s="522"/>
      <c r="Z37" s="522"/>
      <c r="AA37" s="522"/>
      <c r="AB37" s="522"/>
      <c r="AC37" s="204"/>
      <c r="AD37" s="204"/>
      <c r="AE37" s="204"/>
      <c r="AF37" s="204"/>
      <c r="AG37" s="204"/>
      <c r="AH37" s="204"/>
      <c r="AI37" s="204"/>
      <c r="AJ37" s="204"/>
      <c r="AK37" s="444"/>
      <c r="AL37" s="110"/>
      <c r="AM37" s="110"/>
      <c r="AN37" s="110"/>
      <c r="AO37" s="110"/>
      <c r="AP37" s="110"/>
      <c r="AQ37" s="110"/>
      <c r="AR37" s="110"/>
      <c r="AS37" s="110"/>
      <c r="AT37" s="110"/>
      <c r="AU37" s="110"/>
      <c r="AV37" s="110"/>
      <c r="AW37" s="110"/>
      <c r="AX37" s="110"/>
      <c r="AY37" s="110"/>
      <c r="AZ37" s="110"/>
      <c r="BA37" s="110"/>
      <c r="BB37" s="110"/>
      <c r="BC37" s="110"/>
      <c r="BD37" s="110"/>
      <c r="BE37" s="110"/>
      <c r="BF37" s="110"/>
      <c r="BG37" s="110"/>
      <c r="BH37" s="110"/>
      <c r="BI37" s="110"/>
      <c r="BJ37" s="110"/>
      <c r="BK37" s="110"/>
      <c r="BL37" s="110"/>
      <c r="BM37" s="110"/>
      <c r="BN37" s="110"/>
      <c r="BO37" s="110"/>
      <c r="BP37" s="110"/>
      <c r="BQ37" s="110"/>
      <c r="BR37" s="110"/>
      <c r="BS37" s="110"/>
      <c r="BT37" s="110"/>
      <c r="BU37" s="110"/>
      <c r="BV37" s="110"/>
      <c r="BW37" s="110"/>
      <c r="BX37" s="110"/>
      <c r="BY37" s="110"/>
      <c r="BZ37" s="110"/>
      <c r="CA37" s="110"/>
      <c r="CB37" s="110"/>
      <c r="CC37" s="110"/>
      <c r="CD37" s="110"/>
      <c r="CE37" s="110"/>
      <c r="CF37" s="110"/>
      <c r="CG37" s="110"/>
      <c r="CH37" s="110"/>
      <c r="CI37" s="110"/>
      <c r="CJ37" s="110"/>
      <c r="CK37" s="110"/>
      <c r="CL37" s="110"/>
      <c r="CM37" s="110"/>
      <c r="CN37" s="110"/>
      <c r="CO37" s="110"/>
      <c r="CP37" s="110"/>
      <c r="CQ37" s="110"/>
      <c r="CR37" s="110"/>
      <c r="CS37" s="110"/>
      <c r="CT37" s="110"/>
      <c r="CU37" s="110"/>
      <c r="CV37" s="110"/>
      <c r="CW37" s="110"/>
      <c r="CX37" s="110"/>
    </row>
    <row r="38" spans="7:102" ht="15" customHeight="1" x14ac:dyDescent="0.25">
      <c r="G38" s="521" t="s">
        <v>1784</v>
      </c>
      <c r="H38" s="202" t="s">
        <v>1785</v>
      </c>
      <c r="I38" s="203"/>
      <c r="J38" s="203"/>
      <c r="K38" s="203"/>
      <c r="L38" s="203"/>
      <c r="M38" s="203"/>
      <c r="N38" s="203"/>
      <c r="O38" s="203"/>
      <c r="P38" s="203"/>
      <c r="Q38" s="203"/>
      <c r="R38" s="203"/>
      <c r="S38" s="203"/>
      <c r="T38" s="203"/>
      <c r="U38" s="203"/>
      <c r="V38" s="203"/>
      <c r="W38" s="203"/>
      <c r="X38" s="203"/>
      <c r="Y38" s="203"/>
      <c r="Z38" s="203"/>
      <c r="AA38" s="203"/>
      <c r="AB38" s="203"/>
      <c r="AC38" s="204"/>
      <c r="AD38" s="204"/>
      <c r="AE38" s="204"/>
      <c r="AF38" s="204"/>
      <c r="AG38" s="204"/>
      <c r="AH38" s="204"/>
      <c r="AI38" s="204"/>
      <c r="AJ38" s="204"/>
      <c r="AK38" s="444"/>
      <c r="AL38" s="110"/>
      <c r="AM38" s="110"/>
      <c r="AN38" s="110"/>
      <c r="AO38" s="110"/>
      <c r="AP38" s="110"/>
      <c r="AQ38" s="110"/>
      <c r="AR38" s="110"/>
      <c r="AS38" s="110"/>
      <c r="AT38" s="110"/>
      <c r="AU38" s="110"/>
      <c r="AV38" s="110"/>
      <c r="AW38" s="110"/>
      <c r="AX38" s="110"/>
      <c r="AY38" s="110"/>
      <c r="AZ38" s="110"/>
      <c r="BA38" s="110"/>
      <c r="BB38" s="110"/>
      <c r="BC38" s="110"/>
      <c r="BD38" s="110"/>
      <c r="BE38" s="110"/>
      <c r="BF38" s="110"/>
      <c r="BG38" s="110"/>
      <c r="BH38" s="110"/>
      <c r="BI38" s="110"/>
      <c r="BJ38" s="110"/>
      <c r="BK38" s="110"/>
      <c r="BL38" s="110"/>
      <c r="BM38" s="110"/>
      <c r="BN38" s="110"/>
      <c r="BO38" s="110"/>
      <c r="BP38" s="110"/>
      <c r="BQ38" s="110"/>
      <c r="BR38" s="110"/>
      <c r="BS38" s="110"/>
      <c r="BT38" s="110"/>
      <c r="BU38" s="110"/>
      <c r="BV38" s="110"/>
      <c r="BW38" s="110"/>
      <c r="BX38" s="110"/>
      <c r="BY38" s="110"/>
      <c r="BZ38" s="110"/>
      <c r="CA38" s="110"/>
      <c r="CB38" s="110"/>
      <c r="CC38" s="110"/>
      <c r="CD38" s="110"/>
      <c r="CE38" s="110"/>
      <c r="CF38" s="110"/>
      <c r="CG38" s="110"/>
      <c r="CH38" s="110"/>
      <c r="CI38" s="110"/>
      <c r="CJ38" s="110"/>
      <c r="CK38" s="110"/>
      <c r="CL38" s="110"/>
      <c r="CM38" s="110"/>
      <c r="CN38" s="110"/>
      <c r="CO38" s="110"/>
      <c r="CP38" s="110"/>
      <c r="CQ38" s="110"/>
      <c r="CR38" s="110"/>
      <c r="CS38" s="110"/>
      <c r="CT38" s="110"/>
      <c r="CU38" s="110"/>
      <c r="CV38" s="110"/>
      <c r="CW38" s="110"/>
      <c r="CX38" s="110"/>
    </row>
    <row r="39" spans="7:102" ht="15" customHeight="1" x14ac:dyDescent="0.25">
      <c r="G39" s="521"/>
      <c r="H39" s="972" t="s">
        <v>1786</v>
      </c>
      <c r="I39" s="940"/>
      <c r="J39" s="940"/>
      <c r="K39" s="940"/>
      <c r="L39" s="940"/>
      <c r="M39" s="940"/>
      <c r="N39" s="940"/>
      <c r="O39" s="940"/>
      <c r="P39" s="940"/>
      <c r="Q39" s="940"/>
      <c r="R39" s="940"/>
      <c r="S39" s="940"/>
      <c r="T39" s="940"/>
      <c r="U39" s="940"/>
      <c r="V39" s="940"/>
      <c r="W39" s="940"/>
      <c r="X39" s="940"/>
      <c r="Y39" s="940"/>
      <c r="Z39" s="940"/>
      <c r="AA39" s="940"/>
      <c r="AB39" s="940"/>
      <c r="AC39" s="940"/>
      <c r="AD39" s="940"/>
      <c r="AE39" s="940"/>
      <c r="AF39" s="940"/>
      <c r="AG39" s="940"/>
      <c r="AH39" s="940"/>
      <c r="AI39" s="940"/>
      <c r="AJ39" s="940"/>
      <c r="AK39" s="805"/>
      <c r="AL39" s="110"/>
      <c r="AM39" s="110"/>
      <c r="AN39" s="110"/>
      <c r="AO39" s="110"/>
      <c r="AP39" s="110"/>
      <c r="AQ39" s="110"/>
      <c r="AR39" s="110"/>
      <c r="AS39" s="110"/>
      <c r="AT39" s="110"/>
      <c r="AU39" s="110"/>
      <c r="AV39" s="110"/>
      <c r="AW39" s="110"/>
      <c r="AX39" s="110"/>
      <c r="AY39" s="110"/>
      <c r="AZ39" s="110"/>
      <c r="BA39" s="110"/>
      <c r="BB39" s="110"/>
      <c r="BC39" s="110"/>
      <c r="BD39" s="110"/>
      <c r="BE39" s="110"/>
      <c r="BF39" s="110"/>
      <c r="BG39" s="110"/>
      <c r="BH39" s="110"/>
      <c r="BI39" s="110"/>
      <c r="BJ39" s="110"/>
      <c r="BK39" s="110"/>
      <c r="BL39" s="110"/>
      <c r="BM39" s="110"/>
      <c r="BN39" s="110"/>
      <c r="BO39" s="110"/>
      <c r="BP39" s="110"/>
      <c r="BQ39" s="110"/>
      <c r="BR39" s="110"/>
      <c r="BS39" s="110"/>
      <c r="BT39" s="110"/>
      <c r="BU39" s="110"/>
      <c r="BV39" s="110"/>
      <c r="BW39" s="110"/>
      <c r="BX39" s="110"/>
      <c r="BY39" s="110"/>
      <c r="BZ39" s="110"/>
      <c r="CA39" s="110"/>
      <c r="CB39" s="110"/>
      <c r="CC39" s="110"/>
      <c r="CD39" s="110"/>
      <c r="CE39" s="110"/>
      <c r="CF39" s="110"/>
      <c r="CG39" s="110"/>
      <c r="CH39" s="110"/>
      <c r="CI39" s="110"/>
      <c r="CJ39" s="110"/>
      <c r="CK39" s="110"/>
      <c r="CL39" s="110"/>
      <c r="CM39" s="110"/>
      <c r="CN39" s="110"/>
      <c r="CO39" s="110"/>
      <c r="CP39" s="110"/>
      <c r="CQ39" s="110"/>
      <c r="CR39" s="110"/>
      <c r="CS39" s="110"/>
      <c r="CT39" s="110"/>
      <c r="CU39" s="110"/>
      <c r="CV39" s="110"/>
      <c r="CW39" s="110"/>
      <c r="CX39" s="110"/>
    </row>
    <row r="40" spans="7:102" ht="15" customHeight="1" x14ac:dyDescent="0.25">
      <c r="G40" s="521"/>
      <c r="H40" s="804"/>
      <c r="I40" s="940"/>
      <c r="J40" s="940"/>
      <c r="K40" s="940"/>
      <c r="L40" s="940"/>
      <c r="M40" s="940"/>
      <c r="N40" s="940"/>
      <c r="O40" s="940"/>
      <c r="P40" s="940"/>
      <c r="Q40" s="940"/>
      <c r="R40" s="940"/>
      <c r="S40" s="940"/>
      <c r="T40" s="940"/>
      <c r="U40" s="940"/>
      <c r="V40" s="940"/>
      <c r="W40" s="940"/>
      <c r="X40" s="940"/>
      <c r="Y40" s="940"/>
      <c r="Z40" s="940"/>
      <c r="AA40" s="940"/>
      <c r="AB40" s="940"/>
      <c r="AC40" s="940"/>
      <c r="AD40" s="940"/>
      <c r="AE40" s="940"/>
      <c r="AF40" s="940"/>
      <c r="AG40" s="940"/>
      <c r="AH40" s="940"/>
      <c r="AI40" s="940"/>
      <c r="AJ40" s="940"/>
      <c r="AK40" s="805"/>
      <c r="AL40" s="110"/>
      <c r="AM40" s="110"/>
      <c r="AN40" s="110"/>
      <c r="AO40" s="110"/>
      <c r="AP40" s="110"/>
      <c r="AQ40" s="110"/>
      <c r="AR40" s="110"/>
      <c r="AS40" s="110"/>
      <c r="AT40" s="110"/>
      <c r="AU40" s="110"/>
      <c r="AV40" s="110"/>
      <c r="AW40" s="110"/>
      <c r="AX40" s="110"/>
      <c r="AY40" s="110"/>
      <c r="AZ40" s="110"/>
      <c r="BA40" s="110"/>
      <c r="BB40" s="110"/>
      <c r="BC40" s="110"/>
      <c r="BD40" s="110"/>
      <c r="BE40" s="110"/>
      <c r="BF40" s="110"/>
      <c r="BG40" s="110"/>
      <c r="BH40" s="110"/>
      <c r="BI40" s="110"/>
      <c r="BJ40" s="110"/>
      <c r="BK40" s="110"/>
      <c r="BL40" s="110"/>
      <c r="BM40" s="110"/>
      <c r="BN40" s="110"/>
      <c r="BO40" s="110"/>
      <c r="BP40" s="110"/>
      <c r="BQ40" s="110"/>
      <c r="BR40" s="110"/>
      <c r="BS40" s="110"/>
      <c r="BT40" s="110"/>
      <c r="BU40" s="110"/>
      <c r="BV40" s="110"/>
      <c r="BW40" s="110"/>
      <c r="BX40" s="110"/>
      <c r="BY40" s="110"/>
      <c r="BZ40" s="110"/>
      <c r="CA40" s="110"/>
      <c r="CB40" s="110"/>
      <c r="CC40" s="110"/>
      <c r="CD40" s="110"/>
      <c r="CE40" s="110"/>
      <c r="CF40" s="110"/>
      <c r="CG40" s="110"/>
      <c r="CH40" s="110"/>
      <c r="CI40" s="110"/>
      <c r="CJ40" s="110"/>
      <c r="CK40" s="110"/>
      <c r="CL40" s="110"/>
      <c r="CM40" s="110"/>
      <c r="CN40" s="110"/>
      <c r="CO40" s="110"/>
      <c r="CP40" s="110"/>
      <c r="CQ40" s="110"/>
      <c r="CR40" s="110"/>
      <c r="CS40" s="110"/>
      <c r="CT40" s="110"/>
      <c r="CU40" s="110"/>
      <c r="CV40" s="110"/>
      <c r="CW40" s="110"/>
      <c r="CX40" s="110"/>
    </row>
    <row r="41" spans="7:102" ht="15" customHeight="1" x14ac:dyDescent="0.25">
      <c r="G41" s="521"/>
      <c r="H41" s="804"/>
      <c r="I41" s="940"/>
      <c r="J41" s="940"/>
      <c r="K41" s="940"/>
      <c r="L41" s="940"/>
      <c r="M41" s="940"/>
      <c r="N41" s="940"/>
      <c r="O41" s="940"/>
      <c r="P41" s="940"/>
      <c r="Q41" s="940"/>
      <c r="R41" s="940"/>
      <c r="S41" s="940"/>
      <c r="T41" s="940"/>
      <c r="U41" s="940"/>
      <c r="V41" s="940"/>
      <c r="W41" s="940"/>
      <c r="X41" s="940"/>
      <c r="Y41" s="940"/>
      <c r="Z41" s="940"/>
      <c r="AA41" s="940"/>
      <c r="AB41" s="940"/>
      <c r="AC41" s="940"/>
      <c r="AD41" s="940"/>
      <c r="AE41" s="940"/>
      <c r="AF41" s="940"/>
      <c r="AG41" s="940"/>
      <c r="AH41" s="940"/>
      <c r="AI41" s="940"/>
      <c r="AJ41" s="940"/>
      <c r="AK41" s="805"/>
      <c r="AL41" s="110"/>
      <c r="AM41" s="110"/>
      <c r="AN41" s="110"/>
      <c r="AO41" s="110"/>
      <c r="AP41" s="110"/>
      <c r="AQ41" s="110"/>
      <c r="AR41" s="110"/>
      <c r="AS41" s="110"/>
      <c r="AT41" s="110"/>
      <c r="AU41" s="110"/>
      <c r="AV41" s="110"/>
      <c r="AW41" s="110"/>
      <c r="AX41" s="110"/>
      <c r="AY41" s="110"/>
      <c r="AZ41" s="110"/>
      <c r="BA41" s="110"/>
      <c r="BB41" s="110"/>
      <c r="BC41" s="110"/>
      <c r="BD41" s="110"/>
      <c r="BE41" s="110"/>
      <c r="BF41" s="110"/>
      <c r="BG41" s="110"/>
      <c r="BH41" s="110"/>
      <c r="BI41" s="110"/>
      <c r="BJ41" s="110"/>
      <c r="BK41" s="110"/>
      <c r="BL41" s="110"/>
      <c r="BM41" s="110"/>
      <c r="BN41" s="110"/>
      <c r="BO41" s="110"/>
      <c r="BP41" s="110"/>
      <c r="BQ41" s="110"/>
      <c r="BR41" s="110"/>
      <c r="BS41" s="110"/>
      <c r="BT41" s="110"/>
      <c r="BU41" s="110"/>
      <c r="BV41" s="110"/>
      <c r="BW41" s="110"/>
      <c r="BX41" s="110"/>
      <c r="BY41" s="110"/>
      <c r="BZ41" s="110"/>
      <c r="CA41" s="110"/>
      <c r="CB41" s="110"/>
      <c r="CC41" s="110"/>
      <c r="CD41" s="110"/>
      <c r="CE41" s="110"/>
      <c r="CF41" s="110"/>
      <c r="CG41" s="110"/>
      <c r="CH41" s="110"/>
      <c r="CI41" s="110"/>
      <c r="CJ41" s="110"/>
      <c r="CK41" s="110"/>
      <c r="CL41" s="110"/>
      <c r="CM41" s="110"/>
      <c r="CN41" s="110"/>
      <c r="CO41" s="110"/>
      <c r="CP41" s="110"/>
      <c r="CQ41" s="110"/>
      <c r="CR41" s="110"/>
      <c r="CS41" s="110"/>
      <c r="CT41" s="110"/>
      <c r="CU41" s="110"/>
      <c r="CV41" s="110"/>
      <c r="CW41" s="110"/>
      <c r="CX41" s="110"/>
    </row>
    <row r="42" spans="7:102" ht="15" customHeight="1" x14ac:dyDescent="0.25">
      <c r="G42" s="521"/>
      <c r="H42" s="804"/>
      <c r="I42" s="940"/>
      <c r="J42" s="940"/>
      <c r="K42" s="940"/>
      <c r="L42" s="940"/>
      <c r="M42" s="940"/>
      <c r="N42" s="940"/>
      <c r="O42" s="940"/>
      <c r="P42" s="940"/>
      <c r="Q42" s="940"/>
      <c r="R42" s="940"/>
      <c r="S42" s="940"/>
      <c r="T42" s="940"/>
      <c r="U42" s="940"/>
      <c r="V42" s="940"/>
      <c r="W42" s="940"/>
      <c r="X42" s="940"/>
      <c r="Y42" s="940"/>
      <c r="Z42" s="940"/>
      <c r="AA42" s="940"/>
      <c r="AB42" s="940"/>
      <c r="AC42" s="940"/>
      <c r="AD42" s="940"/>
      <c r="AE42" s="940"/>
      <c r="AF42" s="940"/>
      <c r="AG42" s="940"/>
      <c r="AH42" s="940"/>
      <c r="AI42" s="940"/>
      <c r="AJ42" s="940"/>
      <c r="AK42" s="805"/>
      <c r="AL42" s="110"/>
      <c r="AM42" s="110"/>
      <c r="AN42" s="110"/>
      <c r="AO42" s="110"/>
      <c r="AP42" s="110"/>
      <c r="AQ42" s="110"/>
      <c r="AR42" s="110"/>
      <c r="AS42" s="110"/>
      <c r="AT42" s="110"/>
      <c r="AU42" s="110"/>
      <c r="AV42" s="110"/>
      <c r="AW42" s="110"/>
      <c r="AX42" s="110"/>
      <c r="AY42" s="110"/>
      <c r="AZ42" s="110"/>
      <c r="BA42" s="110"/>
      <c r="BB42" s="110"/>
      <c r="BC42" s="110"/>
      <c r="BD42" s="110"/>
      <c r="BE42" s="110"/>
      <c r="BF42" s="110"/>
      <c r="BG42" s="110"/>
      <c r="BH42" s="110"/>
      <c r="BI42" s="110"/>
      <c r="BJ42" s="110"/>
      <c r="BK42" s="110"/>
      <c r="BL42" s="110"/>
      <c r="BM42" s="110"/>
      <c r="BN42" s="110"/>
      <c r="BO42" s="110"/>
      <c r="BP42" s="110"/>
      <c r="BQ42" s="110"/>
      <c r="BR42" s="110"/>
      <c r="BS42" s="110"/>
      <c r="BT42" s="110"/>
      <c r="BU42" s="110"/>
      <c r="BV42" s="110"/>
      <c r="BW42" s="110"/>
      <c r="BX42" s="110"/>
      <c r="BY42" s="110"/>
      <c r="BZ42" s="110"/>
      <c r="CA42" s="110"/>
      <c r="CB42" s="110"/>
      <c r="CC42" s="110"/>
      <c r="CD42" s="110"/>
      <c r="CE42" s="110"/>
      <c r="CF42" s="110"/>
      <c r="CG42" s="110"/>
      <c r="CH42" s="110"/>
      <c r="CI42" s="110"/>
      <c r="CJ42" s="110"/>
      <c r="CK42" s="110"/>
      <c r="CL42" s="110"/>
      <c r="CM42" s="110"/>
      <c r="CN42" s="110"/>
      <c r="CO42" s="110"/>
      <c r="CP42" s="110"/>
      <c r="CQ42" s="110"/>
      <c r="CR42" s="110"/>
      <c r="CS42" s="110"/>
      <c r="CT42" s="110"/>
      <c r="CU42" s="110"/>
      <c r="CV42" s="110"/>
      <c r="CW42" s="110"/>
      <c r="CX42" s="110"/>
    </row>
    <row r="43" spans="7:102" ht="15" customHeight="1" x14ac:dyDescent="0.25">
      <c r="G43" s="521"/>
      <c r="H43" s="202" t="s">
        <v>1787</v>
      </c>
      <c r="I43" s="203"/>
      <c r="J43" s="203"/>
      <c r="K43" s="203"/>
      <c r="L43" s="203"/>
      <c r="M43" s="203"/>
      <c r="N43" s="203"/>
      <c r="O43" s="203"/>
      <c r="P43" s="203"/>
      <c r="Q43" s="203"/>
      <c r="R43" s="203"/>
      <c r="S43" s="203"/>
      <c r="T43" s="203"/>
      <c r="U43" s="203"/>
      <c r="V43" s="203"/>
      <c r="W43" s="203"/>
      <c r="X43" s="522"/>
      <c r="Y43" s="522"/>
      <c r="Z43" s="522"/>
      <c r="AA43" s="522"/>
      <c r="AB43" s="522"/>
      <c r="AC43" s="435"/>
      <c r="AD43" s="435"/>
      <c r="AE43" s="435"/>
      <c r="AF43" s="435"/>
      <c r="AG43" s="435"/>
      <c r="AH43" s="435"/>
      <c r="AI43" s="435"/>
      <c r="AJ43" s="435"/>
      <c r="AK43" s="437"/>
      <c r="AL43" s="110"/>
      <c r="AM43" s="110"/>
      <c r="AN43" s="110"/>
      <c r="AO43" s="110"/>
      <c r="AP43" s="110"/>
      <c r="AQ43" s="110"/>
      <c r="AR43" s="110"/>
      <c r="AS43" s="110"/>
      <c r="AT43" s="110"/>
      <c r="AU43" s="110"/>
      <c r="AV43" s="110"/>
      <c r="AW43" s="110"/>
      <c r="AX43" s="110"/>
      <c r="AY43" s="110"/>
      <c r="AZ43" s="110"/>
      <c r="BA43" s="110"/>
      <c r="BB43" s="110"/>
      <c r="BC43" s="110"/>
      <c r="BD43" s="110"/>
      <c r="BE43" s="110"/>
      <c r="BF43" s="110"/>
      <c r="BG43" s="110"/>
      <c r="BH43" s="110"/>
      <c r="BI43" s="110"/>
      <c r="BJ43" s="110"/>
      <c r="BK43" s="110"/>
      <c r="BL43" s="110"/>
      <c r="BM43" s="110"/>
      <c r="BN43" s="110"/>
      <c r="BO43" s="110"/>
      <c r="BP43" s="110"/>
      <c r="BQ43" s="110"/>
      <c r="BR43" s="110"/>
      <c r="BS43" s="110"/>
      <c r="BT43" s="110"/>
      <c r="BU43" s="110"/>
      <c r="BV43" s="110"/>
      <c r="BW43" s="110"/>
      <c r="BX43" s="110"/>
      <c r="BY43" s="110"/>
      <c r="BZ43" s="110"/>
      <c r="CA43" s="110"/>
      <c r="CB43" s="110"/>
      <c r="CC43" s="110"/>
      <c r="CD43" s="110"/>
      <c r="CE43" s="110"/>
      <c r="CF43" s="110"/>
      <c r="CG43" s="110"/>
      <c r="CH43" s="110"/>
      <c r="CI43" s="110"/>
      <c r="CJ43" s="110"/>
      <c r="CK43" s="110"/>
      <c r="CL43" s="110"/>
      <c r="CM43" s="110"/>
      <c r="CN43" s="110"/>
      <c r="CO43" s="110"/>
      <c r="CP43" s="110"/>
      <c r="CQ43" s="110"/>
      <c r="CR43" s="110"/>
      <c r="CS43" s="110"/>
      <c r="CT43" s="110"/>
      <c r="CU43" s="110"/>
      <c r="CV43" s="110"/>
      <c r="CW43" s="110"/>
      <c r="CX43" s="110"/>
    </row>
    <row r="44" spans="7:102" ht="15" customHeight="1" x14ac:dyDescent="0.25">
      <c r="G44" s="521"/>
      <c r="H44" s="202" t="s">
        <v>1681</v>
      </c>
      <c r="I44" s="973" t="s">
        <v>2031</v>
      </c>
      <c r="J44" s="940"/>
      <c r="K44" s="940"/>
      <c r="L44" s="940"/>
      <c r="M44" s="940"/>
      <c r="N44" s="940"/>
      <c r="O44" s="940"/>
      <c r="P44" s="940"/>
      <c r="Q44" s="940"/>
      <c r="R44" s="940"/>
      <c r="S44" s="940"/>
      <c r="T44" s="940"/>
      <c r="U44" s="940"/>
      <c r="V44" s="940"/>
      <c r="W44" s="940"/>
      <c r="X44" s="940"/>
      <c r="Y44" s="940"/>
      <c r="Z44" s="940"/>
      <c r="AA44" s="940"/>
      <c r="AB44" s="940"/>
      <c r="AC44" s="435"/>
      <c r="AD44" s="435"/>
      <c r="AE44" s="435"/>
      <c r="AF44" s="435"/>
      <c r="AG44" s="435"/>
      <c r="AH44" s="435"/>
      <c r="AI44" s="435"/>
      <c r="AJ44" s="435"/>
      <c r="AK44" s="437"/>
      <c r="AL44" s="110"/>
      <c r="AM44" s="110"/>
      <c r="AN44" s="110"/>
      <c r="AO44" s="110"/>
      <c r="AP44" s="110"/>
      <c r="AQ44" s="110"/>
      <c r="AR44" s="110"/>
      <c r="AS44" s="110"/>
      <c r="AT44" s="110"/>
      <c r="AU44" s="110"/>
      <c r="AV44" s="110"/>
      <c r="AW44" s="110"/>
      <c r="AX44" s="110"/>
      <c r="AY44" s="110"/>
      <c r="AZ44" s="110"/>
      <c r="BA44" s="110"/>
      <c r="BB44" s="110"/>
      <c r="BC44" s="110"/>
      <c r="BD44" s="110"/>
      <c r="BE44" s="110"/>
      <c r="BF44" s="110"/>
      <c r="BG44" s="110"/>
      <c r="BH44" s="110"/>
      <c r="BI44" s="110"/>
      <c r="BJ44" s="110"/>
      <c r="BK44" s="110"/>
      <c r="BL44" s="110"/>
      <c r="BM44" s="110"/>
      <c r="BN44" s="110"/>
      <c r="BO44" s="110"/>
      <c r="BP44" s="110"/>
      <c r="BQ44" s="110"/>
      <c r="BR44" s="110"/>
      <c r="BS44" s="110"/>
      <c r="BT44" s="110"/>
      <c r="BU44" s="110"/>
      <c r="BV44" s="110"/>
      <c r="BW44" s="110"/>
      <c r="BX44" s="110"/>
      <c r="BY44" s="110"/>
      <c r="BZ44" s="110"/>
      <c r="CA44" s="110"/>
      <c r="CB44" s="110"/>
      <c r="CC44" s="110"/>
      <c r="CD44" s="110"/>
      <c r="CE44" s="110"/>
      <c r="CF44" s="110"/>
      <c r="CG44" s="110"/>
      <c r="CH44" s="110"/>
      <c r="CI44" s="110"/>
      <c r="CJ44" s="110"/>
      <c r="CK44" s="110"/>
      <c r="CL44" s="110"/>
      <c r="CM44" s="110"/>
      <c r="CN44" s="110"/>
      <c r="CO44" s="110"/>
      <c r="CP44" s="110"/>
      <c r="CQ44" s="110"/>
      <c r="CR44" s="110"/>
      <c r="CS44" s="110"/>
      <c r="CT44" s="110"/>
      <c r="CU44" s="110"/>
      <c r="CV44" s="110"/>
      <c r="CW44" s="110"/>
      <c r="CX44" s="110"/>
    </row>
    <row r="45" spans="7:102" ht="15" customHeight="1" x14ac:dyDescent="0.25">
      <c r="G45" s="521"/>
      <c r="H45" s="205"/>
      <c r="I45" s="435"/>
      <c r="W45" s="203"/>
      <c r="X45" s="203"/>
      <c r="Y45" s="203"/>
      <c r="Z45" s="203"/>
      <c r="AA45" s="203"/>
      <c r="AB45" s="203"/>
      <c r="AC45" s="204"/>
      <c r="AD45" s="204"/>
      <c r="AE45" s="204"/>
      <c r="AF45" s="204"/>
      <c r="AG45" s="204"/>
      <c r="AH45" s="204"/>
      <c r="AI45" s="204"/>
      <c r="AJ45" s="204"/>
      <c r="AK45" s="444"/>
      <c r="AL45" s="110"/>
      <c r="AM45" s="110"/>
      <c r="AN45" s="110"/>
      <c r="AO45" s="110"/>
      <c r="AP45" s="110"/>
      <c r="AQ45" s="110"/>
      <c r="AR45" s="110"/>
      <c r="AS45" s="110"/>
      <c r="AT45" s="110"/>
      <c r="AU45" s="110"/>
      <c r="AV45" s="110"/>
      <c r="AW45" s="110"/>
      <c r="AX45" s="110"/>
      <c r="AY45" s="110"/>
      <c r="AZ45" s="110"/>
      <c r="BA45" s="110"/>
      <c r="BB45" s="110"/>
      <c r="BC45" s="110"/>
      <c r="BD45" s="110"/>
      <c r="BE45" s="110"/>
      <c r="BF45" s="110"/>
      <c r="BG45" s="110"/>
      <c r="BH45" s="110"/>
      <c r="BI45" s="110"/>
      <c r="BJ45" s="110"/>
      <c r="BK45" s="110"/>
      <c r="BL45" s="110"/>
      <c r="BM45" s="110"/>
      <c r="BN45" s="110"/>
      <c r="BO45" s="110"/>
      <c r="BP45" s="110"/>
      <c r="BQ45" s="110"/>
      <c r="BR45" s="110"/>
      <c r="BS45" s="110"/>
      <c r="BT45" s="110"/>
      <c r="BU45" s="110"/>
      <c r="BV45" s="110"/>
      <c r="BW45" s="110"/>
      <c r="BX45" s="110"/>
      <c r="BY45" s="110"/>
      <c r="BZ45" s="110"/>
      <c r="CA45" s="110"/>
      <c r="CB45" s="110"/>
      <c r="CC45" s="110"/>
      <c r="CD45" s="110"/>
      <c r="CE45" s="110"/>
      <c r="CF45" s="110"/>
      <c r="CG45" s="110"/>
      <c r="CH45" s="110"/>
      <c r="CI45" s="110"/>
      <c r="CJ45" s="110"/>
      <c r="CK45" s="110"/>
      <c r="CL45" s="110"/>
      <c r="CM45" s="110"/>
      <c r="CN45" s="110"/>
      <c r="CO45" s="110"/>
      <c r="CP45" s="110"/>
      <c r="CQ45" s="110"/>
      <c r="CR45" s="110"/>
      <c r="CS45" s="110"/>
      <c r="CT45" s="110"/>
      <c r="CU45" s="110"/>
      <c r="CV45" s="110"/>
      <c r="CW45" s="110"/>
      <c r="CX45" s="110"/>
    </row>
    <row r="46" spans="7:102" ht="15" customHeight="1" x14ac:dyDescent="0.25">
      <c r="G46" s="521" t="s">
        <v>1788</v>
      </c>
      <c r="H46" s="205" t="s">
        <v>1789</v>
      </c>
      <c r="I46" s="435"/>
      <c r="W46" s="203"/>
      <c r="X46" s="203"/>
      <c r="Y46" s="203"/>
      <c r="Z46" s="203"/>
      <c r="AA46" s="203"/>
      <c r="AB46" s="203"/>
      <c r="AC46" s="204"/>
      <c r="AD46" s="204"/>
      <c r="AE46" s="204"/>
      <c r="AF46" s="204"/>
      <c r="AG46" s="204"/>
      <c r="AH46" s="204"/>
      <c r="AI46" s="204"/>
      <c r="AJ46" s="204"/>
      <c r="AK46" s="444"/>
      <c r="AL46" s="110"/>
      <c r="AM46" s="110"/>
      <c r="AN46" s="110"/>
      <c r="AO46" s="110"/>
      <c r="AP46" s="110"/>
      <c r="AQ46" s="110"/>
      <c r="AR46" s="110"/>
      <c r="AS46" s="110"/>
      <c r="AT46" s="110"/>
      <c r="AU46" s="110"/>
      <c r="AV46" s="110"/>
      <c r="AW46" s="110"/>
      <c r="AX46" s="110"/>
      <c r="AY46" s="110"/>
      <c r="AZ46" s="110"/>
      <c r="BA46" s="110"/>
      <c r="BB46" s="110"/>
      <c r="BC46" s="110"/>
      <c r="BD46" s="110"/>
      <c r="BE46" s="110"/>
      <c r="BF46" s="110"/>
      <c r="BG46" s="110"/>
      <c r="BH46" s="110"/>
      <c r="BI46" s="110"/>
      <c r="BJ46" s="110"/>
      <c r="BK46" s="110"/>
      <c r="BL46" s="110"/>
      <c r="BM46" s="110"/>
      <c r="BN46" s="110"/>
      <c r="BO46" s="110"/>
      <c r="BP46" s="110"/>
      <c r="BQ46" s="110"/>
      <c r="BR46" s="110"/>
      <c r="BS46" s="110"/>
      <c r="BT46" s="110"/>
      <c r="BU46" s="110"/>
      <c r="BV46" s="110"/>
      <c r="BW46" s="110"/>
      <c r="BX46" s="110"/>
      <c r="BY46" s="110"/>
      <c r="BZ46" s="110"/>
      <c r="CA46" s="110"/>
      <c r="CB46" s="110"/>
      <c r="CC46" s="110"/>
      <c r="CD46" s="110"/>
      <c r="CE46" s="110"/>
      <c r="CF46" s="110"/>
      <c r="CG46" s="110"/>
      <c r="CH46" s="110"/>
      <c r="CI46" s="110"/>
      <c r="CJ46" s="110"/>
      <c r="CK46" s="110"/>
      <c r="CL46" s="110"/>
      <c r="CM46" s="110"/>
      <c r="CN46" s="110"/>
      <c r="CO46" s="110"/>
      <c r="CP46" s="110"/>
      <c r="CQ46" s="110"/>
      <c r="CR46" s="110"/>
      <c r="CS46" s="110"/>
      <c r="CT46" s="110"/>
      <c r="CU46" s="110"/>
      <c r="CV46" s="110"/>
      <c r="CW46" s="110"/>
      <c r="CX46" s="110"/>
    </row>
    <row r="47" spans="7:102" ht="15" customHeight="1" x14ac:dyDescent="0.25">
      <c r="G47" s="521"/>
      <c r="H47" s="205">
        <v>1</v>
      </c>
      <c r="I47" s="435"/>
      <c r="W47" s="203"/>
      <c r="X47" s="203"/>
      <c r="Y47" s="203"/>
      <c r="Z47" s="203"/>
      <c r="AA47" s="203"/>
      <c r="AB47" s="203"/>
      <c r="AC47" s="204"/>
      <c r="AD47" s="204"/>
      <c r="AE47" s="204"/>
      <c r="AF47" s="204"/>
      <c r="AG47" s="204"/>
      <c r="AH47" s="204"/>
      <c r="AI47" s="204"/>
      <c r="AJ47" s="204"/>
      <c r="AK47" s="444"/>
      <c r="AL47" s="110"/>
      <c r="AM47" s="110"/>
      <c r="AN47" s="110"/>
      <c r="AO47" s="110"/>
      <c r="AP47" s="110"/>
      <c r="AQ47" s="110"/>
      <c r="AR47" s="110"/>
      <c r="AS47" s="110"/>
      <c r="AT47" s="110"/>
      <c r="AU47" s="110"/>
      <c r="AV47" s="110"/>
      <c r="AW47" s="110"/>
      <c r="AX47" s="110"/>
      <c r="AY47" s="110"/>
      <c r="AZ47" s="110"/>
      <c r="BA47" s="110"/>
      <c r="BB47" s="110"/>
      <c r="BC47" s="110"/>
      <c r="BD47" s="110"/>
      <c r="BE47" s="110"/>
      <c r="BF47" s="110"/>
      <c r="BG47" s="110"/>
      <c r="BH47" s="110"/>
      <c r="BI47" s="110"/>
      <c r="BJ47" s="110"/>
      <c r="BK47" s="110"/>
      <c r="BL47" s="110"/>
      <c r="BM47" s="110"/>
      <c r="BN47" s="110"/>
      <c r="BO47" s="110"/>
      <c r="BP47" s="110"/>
      <c r="BQ47" s="110"/>
      <c r="BR47" s="110"/>
      <c r="BS47" s="110"/>
      <c r="BT47" s="110"/>
      <c r="BU47" s="110"/>
      <c r="BV47" s="110"/>
      <c r="BW47" s="110"/>
      <c r="BX47" s="110"/>
      <c r="BY47" s="110"/>
      <c r="BZ47" s="110"/>
      <c r="CA47" s="110"/>
      <c r="CB47" s="110"/>
      <c r="CC47" s="110"/>
      <c r="CD47" s="110"/>
      <c r="CE47" s="110"/>
      <c r="CF47" s="110"/>
      <c r="CG47" s="110"/>
      <c r="CH47" s="110"/>
      <c r="CI47" s="110"/>
      <c r="CJ47" s="110"/>
      <c r="CK47" s="110"/>
      <c r="CL47" s="110"/>
      <c r="CM47" s="110"/>
      <c r="CN47" s="110"/>
      <c r="CO47" s="110"/>
      <c r="CP47" s="110"/>
      <c r="CQ47" s="110"/>
      <c r="CR47" s="110"/>
      <c r="CS47" s="110"/>
      <c r="CT47" s="110"/>
      <c r="CU47" s="110"/>
      <c r="CV47" s="110"/>
      <c r="CW47" s="110"/>
      <c r="CX47" s="110"/>
    </row>
    <row r="48" spans="7:102" ht="15" customHeight="1" x14ac:dyDescent="0.25">
      <c r="G48" s="521"/>
      <c r="H48" s="205">
        <v>2</v>
      </c>
      <c r="I48" s="435"/>
      <c r="W48" s="203"/>
      <c r="X48" s="203"/>
      <c r="Y48" s="203"/>
      <c r="Z48" s="203"/>
      <c r="AA48" s="203"/>
      <c r="AB48" s="203"/>
      <c r="AC48" s="204"/>
      <c r="AD48" s="204"/>
      <c r="AE48" s="204"/>
      <c r="AF48" s="204"/>
      <c r="AG48" s="204"/>
      <c r="AH48" s="204"/>
      <c r="AI48" s="204"/>
      <c r="AJ48" s="204"/>
      <c r="AK48" s="444"/>
      <c r="AL48" s="110"/>
      <c r="AM48" s="110"/>
      <c r="AN48" s="110"/>
      <c r="AO48" s="110"/>
      <c r="AP48" s="110"/>
      <c r="AQ48" s="110"/>
      <c r="AR48" s="110"/>
      <c r="AS48" s="110"/>
      <c r="AT48" s="110"/>
      <c r="AU48" s="110"/>
      <c r="AV48" s="110"/>
      <c r="AW48" s="110"/>
      <c r="AX48" s="110"/>
      <c r="AY48" s="110"/>
      <c r="AZ48" s="110"/>
      <c r="BA48" s="110"/>
      <c r="BB48" s="110"/>
      <c r="BC48" s="110"/>
      <c r="BD48" s="110"/>
      <c r="BE48" s="110"/>
      <c r="BF48" s="110"/>
      <c r="BG48" s="110"/>
      <c r="BH48" s="110"/>
      <c r="BI48" s="110"/>
      <c r="BJ48" s="110"/>
      <c r="BK48" s="110"/>
      <c r="BL48" s="110"/>
      <c r="BM48" s="110"/>
      <c r="BN48" s="110"/>
      <c r="BO48" s="110"/>
      <c r="BP48" s="110"/>
      <c r="BQ48" s="110"/>
      <c r="BR48" s="110"/>
      <c r="BS48" s="110"/>
      <c r="BT48" s="110"/>
      <c r="BU48" s="110"/>
      <c r="BV48" s="110"/>
      <c r="BW48" s="110"/>
      <c r="BX48" s="110"/>
      <c r="BY48" s="110"/>
      <c r="BZ48" s="110"/>
      <c r="CA48" s="110"/>
      <c r="CB48" s="110"/>
      <c r="CC48" s="110"/>
      <c r="CD48" s="110"/>
      <c r="CE48" s="110"/>
      <c r="CF48" s="110"/>
      <c r="CG48" s="110"/>
      <c r="CH48" s="110"/>
      <c r="CI48" s="110"/>
      <c r="CJ48" s="110"/>
      <c r="CK48" s="110"/>
      <c r="CL48" s="110"/>
      <c r="CM48" s="110"/>
      <c r="CN48" s="110"/>
      <c r="CO48" s="110"/>
      <c r="CP48" s="110"/>
      <c r="CQ48" s="110"/>
      <c r="CR48" s="110"/>
      <c r="CS48" s="110"/>
      <c r="CT48" s="110"/>
      <c r="CU48" s="110"/>
      <c r="CV48" s="110"/>
      <c r="CW48" s="110"/>
      <c r="CX48" s="110"/>
    </row>
    <row r="49" spans="7:102" ht="15" customHeight="1" x14ac:dyDescent="0.25">
      <c r="G49" s="521"/>
      <c r="H49" s="205">
        <v>3</v>
      </c>
      <c r="I49" s="435"/>
      <c r="W49" s="203"/>
      <c r="X49" s="203"/>
      <c r="Y49" s="203"/>
      <c r="Z49" s="203"/>
      <c r="AA49" s="203"/>
      <c r="AB49" s="203"/>
      <c r="AC49" s="204"/>
      <c r="AD49" s="204"/>
      <c r="AE49" s="204"/>
      <c r="AF49" s="204"/>
      <c r="AG49" s="204"/>
      <c r="AH49" s="204"/>
      <c r="AI49" s="204"/>
      <c r="AJ49" s="204"/>
      <c r="AK49" s="444"/>
      <c r="AL49" s="110"/>
      <c r="AM49" s="110"/>
      <c r="AN49" s="110"/>
      <c r="AO49" s="110"/>
      <c r="AP49" s="110"/>
      <c r="AQ49" s="110"/>
      <c r="AR49" s="110"/>
      <c r="AS49" s="110"/>
      <c r="AT49" s="110"/>
      <c r="AU49" s="110"/>
      <c r="AV49" s="110"/>
      <c r="AW49" s="110"/>
      <c r="AX49" s="110"/>
      <c r="AY49" s="110"/>
      <c r="AZ49" s="110"/>
      <c r="BA49" s="110"/>
      <c r="BB49" s="110"/>
      <c r="BC49" s="110"/>
      <c r="BD49" s="110"/>
      <c r="BE49" s="110"/>
      <c r="BF49" s="110"/>
      <c r="BG49" s="110"/>
      <c r="BH49" s="110"/>
      <c r="BI49" s="110"/>
      <c r="BJ49" s="110"/>
      <c r="BK49" s="110"/>
      <c r="BL49" s="110"/>
      <c r="BM49" s="110"/>
      <c r="BN49" s="110"/>
      <c r="BO49" s="110"/>
      <c r="BP49" s="110"/>
      <c r="BQ49" s="110"/>
      <c r="BR49" s="110"/>
      <c r="BS49" s="110"/>
      <c r="BT49" s="110"/>
      <c r="BU49" s="110"/>
      <c r="BV49" s="110"/>
      <c r="BW49" s="110"/>
      <c r="BX49" s="110"/>
      <c r="BY49" s="110"/>
      <c r="BZ49" s="110"/>
      <c r="CA49" s="110"/>
      <c r="CB49" s="110"/>
      <c r="CC49" s="110"/>
      <c r="CD49" s="110"/>
      <c r="CE49" s="110"/>
      <c r="CF49" s="110"/>
      <c r="CG49" s="110"/>
      <c r="CH49" s="110"/>
      <c r="CI49" s="110"/>
      <c r="CJ49" s="110"/>
      <c r="CK49" s="110"/>
      <c r="CL49" s="110"/>
      <c r="CM49" s="110"/>
      <c r="CN49" s="110"/>
      <c r="CO49" s="110"/>
      <c r="CP49" s="110"/>
      <c r="CQ49" s="110"/>
      <c r="CR49" s="110"/>
      <c r="CS49" s="110"/>
      <c r="CT49" s="110"/>
      <c r="CU49" s="110"/>
      <c r="CV49" s="110"/>
      <c r="CW49" s="110"/>
      <c r="CX49" s="110"/>
    </row>
    <row r="50" spans="7:102" ht="15" customHeight="1" x14ac:dyDescent="0.25">
      <c r="G50" s="521"/>
      <c r="H50" s="205"/>
      <c r="I50" s="435"/>
      <c r="W50" s="203"/>
      <c r="X50" s="203"/>
      <c r="Y50" s="203"/>
      <c r="Z50" s="203"/>
      <c r="AA50" s="203"/>
      <c r="AB50" s="203"/>
      <c r="AC50" s="204"/>
      <c r="AD50" s="204"/>
      <c r="AE50" s="204"/>
      <c r="AF50" s="204"/>
      <c r="AG50" s="204"/>
      <c r="AH50" s="204"/>
      <c r="AI50" s="204"/>
      <c r="AJ50" s="204"/>
      <c r="AK50" s="444"/>
      <c r="AL50" s="110"/>
      <c r="AM50" s="110"/>
      <c r="AN50" s="110"/>
      <c r="AO50" s="110"/>
      <c r="AP50" s="110"/>
      <c r="AQ50" s="110"/>
      <c r="AR50" s="110"/>
      <c r="AS50" s="110"/>
      <c r="AT50" s="110"/>
      <c r="AU50" s="110"/>
      <c r="AV50" s="110"/>
      <c r="AW50" s="110"/>
      <c r="AX50" s="110"/>
      <c r="AY50" s="110"/>
      <c r="AZ50" s="110"/>
      <c r="BA50" s="110"/>
      <c r="BB50" s="110"/>
      <c r="BC50" s="110"/>
      <c r="BD50" s="110"/>
      <c r="BE50" s="110"/>
      <c r="BF50" s="110"/>
      <c r="BG50" s="110"/>
      <c r="BH50" s="110"/>
      <c r="BI50" s="110"/>
      <c r="BJ50" s="110"/>
      <c r="BK50" s="110"/>
      <c r="BL50" s="110"/>
      <c r="BM50" s="110"/>
      <c r="BN50" s="110"/>
      <c r="BO50" s="110"/>
      <c r="BP50" s="110"/>
      <c r="BQ50" s="110"/>
      <c r="BR50" s="110"/>
      <c r="BS50" s="110"/>
      <c r="BT50" s="110"/>
      <c r="BU50" s="110"/>
      <c r="BV50" s="110"/>
      <c r="BW50" s="110"/>
      <c r="BX50" s="110"/>
      <c r="BY50" s="110"/>
      <c r="BZ50" s="110"/>
      <c r="CA50" s="110"/>
      <c r="CB50" s="110"/>
      <c r="CC50" s="110"/>
      <c r="CD50" s="110"/>
      <c r="CE50" s="110"/>
      <c r="CF50" s="110"/>
      <c r="CG50" s="110"/>
      <c r="CH50" s="110"/>
      <c r="CI50" s="110"/>
      <c r="CJ50" s="110"/>
      <c r="CK50" s="110"/>
      <c r="CL50" s="110"/>
      <c r="CM50" s="110"/>
      <c r="CN50" s="110"/>
      <c r="CO50" s="110"/>
      <c r="CP50" s="110"/>
      <c r="CQ50" s="110"/>
      <c r="CR50" s="110"/>
      <c r="CS50" s="110"/>
      <c r="CT50" s="110"/>
      <c r="CU50" s="110"/>
      <c r="CV50" s="110"/>
      <c r="CW50" s="110"/>
      <c r="CX50" s="110"/>
    </row>
    <row r="51" spans="7:102" ht="15" customHeight="1" x14ac:dyDescent="0.25">
      <c r="G51" s="521">
        <v>4</v>
      </c>
      <c r="H51" s="205" t="s">
        <v>1790</v>
      </c>
      <c r="I51" s="435"/>
      <c r="W51" s="203"/>
      <c r="X51" s="203"/>
      <c r="Y51" s="203"/>
      <c r="Z51" s="203"/>
      <c r="AA51" s="203"/>
      <c r="AB51" s="203"/>
      <c r="AC51" s="204"/>
      <c r="AD51" s="204"/>
      <c r="AE51" s="204"/>
      <c r="AF51" s="204"/>
      <c r="AG51" s="204"/>
      <c r="AH51" s="204"/>
      <c r="AI51" s="204"/>
      <c r="AJ51" s="204"/>
      <c r="AK51" s="444"/>
      <c r="AL51" s="110"/>
      <c r="AM51" s="110"/>
      <c r="AN51" s="110"/>
      <c r="AO51" s="110"/>
      <c r="AP51" s="110"/>
      <c r="AQ51" s="110"/>
      <c r="AR51" s="110"/>
      <c r="AS51" s="110"/>
      <c r="AT51" s="110"/>
      <c r="AU51" s="110"/>
      <c r="AV51" s="110"/>
      <c r="AW51" s="110"/>
      <c r="AX51" s="110"/>
      <c r="AY51" s="110"/>
      <c r="AZ51" s="110"/>
      <c r="BA51" s="110"/>
      <c r="BB51" s="110"/>
      <c r="BC51" s="110"/>
      <c r="BD51" s="110"/>
      <c r="BE51" s="110"/>
      <c r="BF51" s="110"/>
      <c r="BG51" s="110"/>
      <c r="BH51" s="110"/>
      <c r="BI51" s="110"/>
      <c r="BJ51" s="110"/>
      <c r="BK51" s="110"/>
      <c r="BL51" s="110"/>
      <c r="BM51" s="110"/>
      <c r="BN51" s="110"/>
      <c r="BO51" s="110"/>
      <c r="BP51" s="110"/>
      <c r="BQ51" s="110"/>
      <c r="BR51" s="110"/>
      <c r="BS51" s="110"/>
      <c r="BT51" s="110"/>
      <c r="BU51" s="110"/>
      <c r="BV51" s="110"/>
      <c r="BW51" s="110"/>
      <c r="BX51" s="110"/>
      <c r="BY51" s="110"/>
      <c r="BZ51" s="110"/>
      <c r="CA51" s="110"/>
      <c r="CB51" s="110"/>
      <c r="CC51" s="110"/>
      <c r="CD51" s="110"/>
      <c r="CE51" s="110"/>
      <c r="CF51" s="110"/>
      <c r="CG51" s="110"/>
      <c r="CH51" s="110"/>
      <c r="CI51" s="110"/>
      <c r="CJ51" s="110"/>
      <c r="CK51" s="110"/>
      <c r="CL51" s="110"/>
      <c r="CM51" s="110"/>
      <c r="CN51" s="110"/>
      <c r="CO51" s="110"/>
      <c r="CP51" s="110"/>
      <c r="CQ51" s="110"/>
      <c r="CR51" s="110"/>
      <c r="CS51" s="110"/>
      <c r="CT51" s="110"/>
      <c r="CU51" s="110"/>
      <c r="CV51" s="110"/>
      <c r="CW51" s="110"/>
      <c r="CX51" s="110"/>
    </row>
    <row r="52" spans="7:102" ht="15" customHeight="1" x14ac:dyDescent="0.25">
      <c r="G52" s="521"/>
      <c r="H52" s="205">
        <v>1</v>
      </c>
      <c r="I52" s="435"/>
      <c r="W52" s="203"/>
      <c r="X52" s="203"/>
      <c r="Y52" s="203"/>
      <c r="Z52" s="203"/>
      <c r="AA52" s="203"/>
      <c r="AB52" s="203"/>
      <c r="AC52" s="204"/>
      <c r="AD52" s="204"/>
      <c r="AE52" s="204"/>
      <c r="AF52" s="204"/>
      <c r="AG52" s="204"/>
      <c r="AH52" s="204"/>
      <c r="AI52" s="204"/>
      <c r="AJ52" s="204"/>
      <c r="AK52" s="444"/>
      <c r="AL52" s="110"/>
      <c r="AM52" s="110"/>
      <c r="AN52" s="110"/>
      <c r="AO52" s="110"/>
      <c r="AP52" s="110"/>
      <c r="AQ52" s="110"/>
      <c r="AR52" s="110"/>
      <c r="AS52" s="110"/>
      <c r="AT52" s="110"/>
      <c r="AU52" s="110"/>
      <c r="AV52" s="110"/>
      <c r="AW52" s="110"/>
      <c r="AX52" s="110"/>
      <c r="AY52" s="110"/>
      <c r="AZ52" s="110"/>
      <c r="BA52" s="110"/>
      <c r="BB52" s="110"/>
      <c r="BC52" s="110"/>
      <c r="BD52" s="110"/>
      <c r="BE52" s="110"/>
      <c r="BF52" s="110"/>
      <c r="BG52" s="110"/>
      <c r="BH52" s="110"/>
      <c r="BI52" s="110"/>
      <c r="BJ52" s="110"/>
      <c r="BK52" s="110"/>
      <c r="BL52" s="110"/>
      <c r="BM52" s="110"/>
      <c r="BN52" s="110"/>
      <c r="BO52" s="110"/>
      <c r="BP52" s="110"/>
      <c r="BQ52" s="110"/>
      <c r="BR52" s="110"/>
      <c r="BS52" s="110"/>
      <c r="BT52" s="110"/>
      <c r="BU52" s="110"/>
      <c r="BV52" s="110"/>
      <c r="BW52" s="110"/>
      <c r="BX52" s="110"/>
      <c r="BY52" s="110"/>
      <c r="BZ52" s="110"/>
      <c r="CA52" s="110"/>
      <c r="CB52" s="110"/>
      <c r="CC52" s="110"/>
      <c r="CD52" s="110"/>
      <c r="CE52" s="110"/>
      <c r="CF52" s="110"/>
      <c r="CG52" s="110"/>
      <c r="CH52" s="110"/>
      <c r="CI52" s="110"/>
      <c r="CJ52" s="110"/>
      <c r="CK52" s="110"/>
      <c r="CL52" s="110"/>
      <c r="CM52" s="110"/>
      <c r="CN52" s="110"/>
      <c r="CO52" s="110"/>
      <c r="CP52" s="110"/>
      <c r="CQ52" s="110"/>
      <c r="CR52" s="110"/>
      <c r="CS52" s="110"/>
      <c r="CT52" s="110"/>
      <c r="CU52" s="110"/>
      <c r="CV52" s="110"/>
      <c r="CW52" s="110"/>
      <c r="CX52" s="110"/>
    </row>
    <row r="53" spans="7:102" ht="15" customHeight="1" x14ac:dyDescent="0.25">
      <c r="G53" s="521"/>
      <c r="H53" s="205">
        <v>2</v>
      </c>
      <c r="I53" s="435"/>
      <c r="W53" s="203"/>
      <c r="X53" s="203"/>
      <c r="Y53" s="203"/>
      <c r="Z53" s="203"/>
      <c r="AA53" s="203"/>
      <c r="AB53" s="203"/>
      <c r="AC53" s="204"/>
      <c r="AD53" s="204"/>
      <c r="AE53" s="204"/>
      <c r="AF53" s="204"/>
      <c r="AG53" s="204"/>
      <c r="AH53" s="204"/>
      <c r="AI53" s="204"/>
      <c r="AJ53" s="204"/>
      <c r="AK53" s="444"/>
      <c r="AL53" s="110"/>
      <c r="AM53" s="110"/>
      <c r="AN53" s="110"/>
      <c r="AO53" s="110"/>
      <c r="AP53" s="110"/>
      <c r="AQ53" s="110"/>
      <c r="AR53" s="110"/>
      <c r="AS53" s="110"/>
      <c r="AT53" s="110"/>
      <c r="AU53" s="110"/>
      <c r="AV53" s="110"/>
      <c r="AW53" s="110"/>
      <c r="AX53" s="110"/>
      <c r="AY53" s="110"/>
      <c r="AZ53" s="110"/>
      <c r="BA53" s="110"/>
      <c r="BB53" s="110"/>
      <c r="BC53" s="110"/>
      <c r="BD53" s="110"/>
      <c r="BE53" s="110"/>
      <c r="BF53" s="110"/>
      <c r="BG53" s="110"/>
      <c r="BH53" s="110"/>
      <c r="BI53" s="110"/>
      <c r="BJ53" s="110"/>
      <c r="BK53" s="110"/>
      <c r="BL53" s="110"/>
      <c r="BM53" s="110"/>
      <c r="BN53" s="110"/>
      <c r="BO53" s="110"/>
      <c r="BP53" s="110"/>
      <c r="BQ53" s="110"/>
      <c r="BR53" s="110"/>
      <c r="BS53" s="110"/>
      <c r="BT53" s="110"/>
      <c r="BU53" s="110"/>
      <c r="BV53" s="110"/>
      <c r="BW53" s="110"/>
      <c r="BX53" s="110"/>
      <c r="BY53" s="110"/>
      <c r="BZ53" s="110"/>
      <c r="CA53" s="110"/>
      <c r="CB53" s="110"/>
      <c r="CC53" s="110"/>
      <c r="CD53" s="110"/>
      <c r="CE53" s="110"/>
      <c r="CF53" s="110"/>
      <c r="CG53" s="110"/>
      <c r="CH53" s="110"/>
      <c r="CI53" s="110"/>
      <c r="CJ53" s="110"/>
      <c r="CK53" s="110"/>
      <c r="CL53" s="110"/>
      <c r="CM53" s="110"/>
      <c r="CN53" s="110"/>
      <c r="CO53" s="110"/>
      <c r="CP53" s="110"/>
      <c r="CQ53" s="110"/>
      <c r="CR53" s="110"/>
      <c r="CS53" s="110"/>
      <c r="CT53" s="110"/>
      <c r="CU53" s="110"/>
      <c r="CV53" s="110"/>
      <c r="CW53" s="110"/>
      <c r="CX53" s="110"/>
    </row>
    <row r="54" spans="7:102" ht="15" customHeight="1" x14ac:dyDescent="0.25">
      <c r="G54" s="521"/>
      <c r="H54" s="205">
        <v>3</v>
      </c>
      <c r="I54" s="435"/>
      <c r="W54" s="203"/>
      <c r="X54" s="203"/>
      <c r="Y54" s="203"/>
      <c r="Z54" s="203"/>
      <c r="AA54" s="203"/>
      <c r="AB54" s="203"/>
      <c r="AC54" s="204"/>
      <c r="AD54" s="204"/>
      <c r="AE54" s="204"/>
      <c r="AF54" s="204"/>
      <c r="AG54" s="204"/>
      <c r="AH54" s="204"/>
      <c r="AI54" s="204"/>
      <c r="AJ54" s="204"/>
      <c r="AK54" s="444"/>
      <c r="AL54" s="110"/>
      <c r="AM54" s="110"/>
      <c r="AN54" s="110"/>
      <c r="AO54" s="110"/>
      <c r="AP54" s="110"/>
      <c r="AQ54" s="110"/>
      <c r="AR54" s="110"/>
      <c r="AS54" s="110"/>
      <c r="AT54" s="110"/>
      <c r="AU54" s="110"/>
      <c r="AV54" s="110"/>
      <c r="AW54" s="110"/>
      <c r="AX54" s="110"/>
      <c r="AY54" s="110"/>
      <c r="AZ54" s="110"/>
      <c r="BA54" s="110"/>
      <c r="BB54" s="110"/>
      <c r="BC54" s="110"/>
      <c r="BD54" s="110"/>
      <c r="BE54" s="110"/>
      <c r="BF54" s="110"/>
      <c r="BG54" s="110"/>
      <c r="BH54" s="110"/>
      <c r="BI54" s="110"/>
      <c r="BJ54" s="110"/>
      <c r="BK54" s="110"/>
      <c r="BL54" s="110"/>
      <c r="BM54" s="110"/>
      <c r="BN54" s="110"/>
      <c r="BO54" s="110"/>
      <c r="BP54" s="110"/>
      <c r="BQ54" s="110"/>
      <c r="BR54" s="110"/>
      <c r="BS54" s="110"/>
      <c r="BT54" s="110"/>
      <c r="BU54" s="110"/>
      <c r="BV54" s="110"/>
      <c r="BW54" s="110"/>
      <c r="BX54" s="110"/>
      <c r="BY54" s="110"/>
      <c r="BZ54" s="110"/>
      <c r="CA54" s="110"/>
      <c r="CB54" s="110"/>
      <c r="CC54" s="110"/>
      <c r="CD54" s="110"/>
      <c r="CE54" s="110"/>
      <c r="CF54" s="110"/>
      <c r="CG54" s="110"/>
      <c r="CH54" s="110"/>
      <c r="CI54" s="110"/>
      <c r="CJ54" s="110"/>
      <c r="CK54" s="110"/>
      <c r="CL54" s="110"/>
      <c r="CM54" s="110"/>
      <c r="CN54" s="110"/>
      <c r="CO54" s="110"/>
      <c r="CP54" s="110"/>
      <c r="CQ54" s="110"/>
      <c r="CR54" s="110"/>
      <c r="CS54" s="110"/>
      <c r="CT54" s="110"/>
      <c r="CU54" s="110"/>
      <c r="CV54" s="110"/>
      <c r="CW54" s="110"/>
      <c r="CX54" s="110"/>
    </row>
    <row r="55" spans="7:102" ht="14.25" customHeight="1" x14ac:dyDescent="0.25">
      <c r="G55" s="521"/>
      <c r="H55" s="205"/>
      <c r="I55" s="435"/>
      <c r="W55" s="203"/>
      <c r="X55" s="203"/>
      <c r="Y55" s="203"/>
      <c r="Z55" s="203"/>
      <c r="AA55" s="203"/>
      <c r="AB55" s="203"/>
      <c r="AC55" s="204"/>
      <c r="AD55" s="204"/>
      <c r="AE55" s="204"/>
      <c r="AF55" s="204"/>
      <c r="AG55" s="204"/>
      <c r="AH55" s="204"/>
      <c r="AI55" s="204"/>
      <c r="AJ55" s="204"/>
      <c r="AK55" s="444"/>
      <c r="AL55" s="110"/>
      <c r="AM55" s="110"/>
      <c r="AN55" s="110"/>
      <c r="AO55" s="110"/>
      <c r="AP55" s="110"/>
      <c r="AQ55" s="110"/>
      <c r="AR55" s="110"/>
      <c r="AS55" s="110"/>
      <c r="AT55" s="110"/>
      <c r="AU55" s="110"/>
      <c r="AV55" s="110"/>
      <c r="AW55" s="110"/>
      <c r="AX55" s="110"/>
      <c r="AY55" s="110"/>
      <c r="AZ55" s="110"/>
      <c r="BA55" s="110"/>
      <c r="BB55" s="110"/>
      <c r="BC55" s="110"/>
      <c r="BD55" s="110"/>
      <c r="BE55" s="110"/>
      <c r="BF55" s="110"/>
      <c r="BG55" s="110"/>
      <c r="BH55" s="110"/>
      <c r="BI55" s="110"/>
      <c r="BJ55" s="110"/>
      <c r="BK55" s="110"/>
      <c r="BL55" s="110"/>
      <c r="BM55" s="110"/>
      <c r="BN55" s="110"/>
      <c r="BO55" s="110"/>
      <c r="BP55" s="110"/>
      <c r="BQ55" s="110"/>
      <c r="BR55" s="110"/>
      <c r="BS55" s="110"/>
      <c r="BT55" s="110"/>
      <c r="BU55" s="110"/>
      <c r="BV55" s="110"/>
      <c r="BW55" s="110"/>
      <c r="BX55" s="110"/>
      <c r="BY55" s="110"/>
      <c r="BZ55" s="110"/>
      <c r="CA55" s="110"/>
      <c r="CB55" s="110"/>
      <c r="CC55" s="110"/>
      <c r="CD55" s="110"/>
      <c r="CE55" s="110"/>
      <c r="CF55" s="110"/>
      <c r="CG55" s="110"/>
      <c r="CH55" s="110"/>
      <c r="CI55" s="110"/>
      <c r="CJ55" s="110"/>
      <c r="CK55" s="110"/>
      <c r="CL55" s="110"/>
      <c r="CM55" s="110"/>
      <c r="CN55" s="110"/>
      <c r="CO55" s="110"/>
      <c r="CP55" s="110"/>
      <c r="CQ55" s="110"/>
      <c r="CR55" s="110"/>
      <c r="CS55" s="110"/>
      <c r="CT55" s="110"/>
      <c r="CU55" s="110"/>
      <c r="CV55" s="110"/>
      <c r="CW55" s="110"/>
      <c r="CX55" s="110"/>
    </row>
    <row r="56" spans="7:102" ht="14.25" customHeight="1" x14ac:dyDescent="0.25">
      <c r="G56" s="523"/>
      <c r="H56" s="206"/>
      <c r="I56" s="207"/>
      <c r="J56" s="207"/>
      <c r="K56" s="207"/>
      <c r="L56" s="207"/>
      <c r="M56" s="207"/>
      <c r="N56" s="207"/>
      <c r="O56" s="207"/>
      <c r="P56" s="207"/>
      <c r="Q56" s="207"/>
      <c r="R56" s="207"/>
      <c r="S56" s="207"/>
      <c r="T56" s="207"/>
      <c r="U56" s="207"/>
      <c r="V56" s="207"/>
      <c r="W56" s="207"/>
      <c r="X56" s="207"/>
      <c r="Y56" s="207"/>
      <c r="Z56" s="207"/>
      <c r="AA56" s="207"/>
      <c r="AB56" s="207"/>
      <c r="AC56" s="188"/>
      <c r="AD56" s="440"/>
      <c r="AE56" s="440"/>
      <c r="AF56" s="440"/>
      <c r="AG56" s="440"/>
      <c r="AH56" s="440"/>
      <c r="AI56" s="440"/>
      <c r="AJ56" s="440"/>
      <c r="AK56" s="439"/>
      <c r="AL56" s="110"/>
      <c r="AM56" s="110"/>
      <c r="AN56" s="110"/>
      <c r="AO56" s="110"/>
      <c r="AP56" s="110"/>
      <c r="AQ56" s="110"/>
      <c r="AR56" s="110"/>
      <c r="AS56" s="110"/>
      <c r="AT56" s="110"/>
      <c r="AU56" s="110"/>
      <c r="AV56" s="110"/>
      <c r="AW56" s="110"/>
      <c r="AX56" s="110"/>
      <c r="AY56" s="110"/>
      <c r="AZ56" s="110"/>
      <c r="BA56" s="110"/>
      <c r="BB56" s="110"/>
      <c r="BC56" s="110"/>
      <c r="BD56" s="110"/>
      <c r="BE56" s="110"/>
      <c r="BF56" s="110"/>
      <c r="BG56" s="110"/>
      <c r="BH56" s="110"/>
      <c r="BI56" s="110"/>
      <c r="BJ56" s="110"/>
      <c r="BK56" s="110"/>
      <c r="BL56" s="110"/>
      <c r="BM56" s="110"/>
      <c r="BN56" s="110"/>
      <c r="BO56" s="110"/>
      <c r="BP56" s="110"/>
      <c r="BQ56" s="110"/>
      <c r="BR56" s="110"/>
      <c r="BS56" s="110"/>
      <c r="BT56" s="110"/>
      <c r="BU56" s="110"/>
      <c r="BV56" s="110"/>
      <c r="BW56" s="110"/>
      <c r="BX56" s="110"/>
      <c r="BY56" s="110"/>
      <c r="BZ56" s="110"/>
      <c r="CA56" s="110"/>
      <c r="CB56" s="110"/>
      <c r="CC56" s="110"/>
      <c r="CD56" s="110"/>
      <c r="CE56" s="110"/>
      <c r="CF56" s="110"/>
      <c r="CG56" s="110"/>
      <c r="CH56" s="110"/>
      <c r="CI56" s="110"/>
      <c r="CJ56" s="110"/>
      <c r="CK56" s="110"/>
      <c r="CL56" s="110"/>
      <c r="CM56" s="110"/>
      <c r="CN56" s="110"/>
      <c r="CO56" s="110"/>
      <c r="CP56" s="110"/>
      <c r="CQ56" s="110"/>
      <c r="CR56" s="110"/>
      <c r="CS56" s="110"/>
      <c r="CT56" s="110"/>
      <c r="CU56" s="110"/>
      <c r="CV56" s="110"/>
      <c r="CW56" s="110"/>
      <c r="CX56" s="110"/>
    </row>
    <row r="57" spans="7:102" ht="14.25" customHeight="1" x14ac:dyDescent="0.25">
      <c r="AL57" s="110"/>
      <c r="AM57" s="110"/>
      <c r="AN57" s="110"/>
      <c r="AO57" s="110"/>
      <c r="AP57" s="110"/>
      <c r="AQ57" s="110"/>
      <c r="AR57" s="110"/>
      <c r="AS57" s="110"/>
      <c r="AT57" s="110"/>
      <c r="AU57" s="110"/>
      <c r="AV57" s="110"/>
      <c r="AW57" s="110"/>
      <c r="AX57" s="110"/>
      <c r="AY57" s="110"/>
      <c r="AZ57" s="110"/>
      <c r="BA57" s="110"/>
      <c r="BB57" s="110"/>
      <c r="BC57" s="110"/>
      <c r="BD57" s="110"/>
      <c r="BE57" s="110"/>
      <c r="BF57" s="110"/>
      <c r="BG57" s="110"/>
      <c r="BH57" s="110"/>
      <c r="BI57" s="110"/>
      <c r="BJ57" s="110"/>
      <c r="BK57" s="110"/>
      <c r="BL57" s="110"/>
      <c r="BM57" s="110"/>
      <c r="BN57" s="110"/>
      <c r="BO57" s="110"/>
      <c r="BP57" s="110"/>
      <c r="BQ57" s="110"/>
      <c r="BR57" s="110"/>
      <c r="BS57" s="110"/>
      <c r="BT57" s="110"/>
      <c r="BU57" s="110"/>
      <c r="BV57" s="110"/>
      <c r="BW57" s="110"/>
      <c r="BX57" s="110"/>
      <c r="BY57" s="110"/>
      <c r="BZ57" s="110"/>
      <c r="CA57" s="110"/>
      <c r="CB57" s="110"/>
      <c r="CC57" s="110"/>
      <c r="CD57" s="110"/>
      <c r="CE57" s="110"/>
      <c r="CF57" s="110"/>
      <c r="CG57" s="110"/>
      <c r="CH57" s="110"/>
      <c r="CI57" s="110"/>
      <c r="CJ57" s="110"/>
      <c r="CK57" s="110"/>
      <c r="CL57" s="110"/>
      <c r="CM57" s="110"/>
      <c r="CN57" s="110"/>
      <c r="CO57" s="110"/>
      <c r="CP57" s="110"/>
      <c r="CQ57" s="110"/>
      <c r="CR57" s="110"/>
      <c r="CS57" s="110"/>
      <c r="CT57" s="110"/>
      <c r="CU57" s="110"/>
      <c r="CV57" s="110"/>
      <c r="CW57" s="110"/>
      <c r="CX57" s="110"/>
    </row>
    <row r="58" spans="7:102" ht="14.25" customHeight="1" x14ac:dyDescent="0.25">
      <c r="AL58" s="110"/>
      <c r="AM58" s="110"/>
      <c r="AN58" s="110"/>
      <c r="AO58" s="110"/>
      <c r="AP58" s="110"/>
      <c r="AQ58" s="110"/>
      <c r="AR58" s="110"/>
      <c r="AS58" s="110"/>
      <c r="AT58" s="110"/>
      <c r="AU58" s="110"/>
      <c r="AV58" s="110"/>
      <c r="AW58" s="110"/>
      <c r="AX58" s="110"/>
      <c r="AY58" s="110"/>
      <c r="AZ58" s="110"/>
      <c r="BA58" s="110"/>
      <c r="BB58" s="110"/>
      <c r="BC58" s="110"/>
      <c r="BD58" s="110"/>
      <c r="BE58" s="110"/>
      <c r="BF58" s="110"/>
      <c r="BG58" s="110"/>
      <c r="BH58" s="110"/>
      <c r="BI58" s="110"/>
      <c r="BJ58" s="110"/>
      <c r="BK58" s="110"/>
      <c r="BL58" s="110"/>
      <c r="BM58" s="110"/>
      <c r="BN58" s="110"/>
      <c r="BO58" s="110"/>
      <c r="BP58" s="110"/>
      <c r="BQ58" s="110"/>
      <c r="BR58" s="110"/>
      <c r="BS58" s="110"/>
      <c r="BT58" s="110"/>
      <c r="BU58" s="110"/>
      <c r="BV58" s="110"/>
      <c r="BW58" s="110"/>
      <c r="BX58" s="110"/>
      <c r="BY58" s="110"/>
      <c r="BZ58" s="110"/>
      <c r="CA58" s="110"/>
      <c r="CB58" s="110"/>
      <c r="CC58" s="110"/>
      <c r="CD58" s="110"/>
      <c r="CE58" s="110"/>
      <c r="CF58" s="110"/>
      <c r="CG58" s="110"/>
      <c r="CH58" s="110"/>
      <c r="CI58" s="110"/>
      <c r="CJ58" s="110"/>
      <c r="CK58" s="110"/>
      <c r="CL58" s="110"/>
      <c r="CM58" s="110"/>
      <c r="CN58" s="110"/>
      <c r="CO58" s="110"/>
      <c r="CP58" s="110"/>
      <c r="CQ58" s="110"/>
      <c r="CR58" s="110"/>
      <c r="CS58" s="110"/>
      <c r="CT58" s="110"/>
      <c r="CU58" s="110"/>
      <c r="CV58" s="110"/>
      <c r="CW58" s="110"/>
      <c r="CX58" s="110"/>
    </row>
    <row r="59" spans="7:102" ht="14.25" customHeight="1" x14ac:dyDescent="0.25">
      <c r="AL59" s="110"/>
      <c r="AM59" s="110"/>
      <c r="AN59" s="110"/>
      <c r="AO59" s="110"/>
      <c r="AP59" s="110"/>
      <c r="AQ59" s="110"/>
      <c r="AR59" s="110"/>
      <c r="AS59" s="110"/>
      <c r="AT59" s="110"/>
      <c r="AU59" s="110"/>
      <c r="AV59" s="110"/>
      <c r="AW59" s="110"/>
      <c r="AX59" s="110"/>
      <c r="AY59" s="110"/>
      <c r="AZ59" s="110"/>
      <c r="BA59" s="110"/>
      <c r="BB59" s="110"/>
      <c r="BC59" s="110"/>
      <c r="BD59" s="110"/>
      <c r="BE59" s="110"/>
      <c r="BF59" s="110"/>
      <c r="BG59" s="110"/>
      <c r="BH59" s="110"/>
      <c r="BI59" s="110"/>
      <c r="BJ59" s="110"/>
      <c r="BK59" s="110"/>
      <c r="BL59" s="110"/>
      <c r="BM59" s="110"/>
      <c r="BN59" s="110"/>
      <c r="BO59" s="110"/>
      <c r="BP59" s="110"/>
      <c r="BQ59" s="110"/>
      <c r="BR59" s="110"/>
      <c r="BS59" s="110"/>
      <c r="BT59" s="110"/>
      <c r="BU59" s="110"/>
      <c r="BV59" s="110"/>
      <c r="BW59" s="110"/>
      <c r="BX59" s="110"/>
      <c r="BY59" s="110"/>
      <c r="BZ59" s="110"/>
      <c r="CA59" s="110"/>
      <c r="CB59" s="110"/>
      <c r="CC59" s="110"/>
      <c r="CD59" s="110"/>
      <c r="CE59" s="110"/>
      <c r="CF59" s="110"/>
      <c r="CG59" s="110"/>
      <c r="CH59" s="110"/>
      <c r="CI59" s="110"/>
      <c r="CJ59" s="110"/>
      <c r="CK59" s="110"/>
      <c r="CL59" s="110"/>
      <c r="CM59" s="110"/>
      <c r="CN59" s="110"/>
      <c r="CO59" s="110"/>
      <c r="CP59" s="110"/>
      <c r="CQ59" s="110"/>
      <c r="CR59" s="110"/>
      <c r="CS59" s="110"/>
      <c r="CT59" s="110"/>
      <c r="CU59" s="110"/>
      <c r="CV59" s="110"/>
      <c r="CW59" s="110"/>
      <c r="CX59" s="110"/>
    </row>
    <row r="60" spans="7:102" ht="14.25" customHeight="1" x14ac:dyDescent="0.25">
      <c r="AL60" s="110"/>
      <c r="AM60" s="110"/>
      <c r="AN60" s="110"/>
      <c r="AO60" s="110"/>
      <c r="AP60" s="110"/>
      <c r="AQ60" s="110"/>
      <c r="AR60" s="110"/>
      <c r="AS60" s="110"/>
      <c r="AT60" s="110"/>
      <c r="AU60" s="110"/>
      <c r="AV60" s="110"/>
      <c r="AW60" s="110"/>
      <c r="AX60" s="110"/>
      <c r="AY60" s="110"/>
      <c r="AZ60" s="110"/>
      <c r="BA60" s="110"/>
      <c r="BB60" s="110"/>
      <c r="BC60" s="110"/>
      <c r="BD60" s="110"/>
      <c r="BE60" s="110"/>
      <c r="BF60" s="110"/>
      <c r="BG60" s="110"/>
      <c r="BH60" s="110"/>
      <c r="BI60" s="110"/>
      <c r="BJ60" s="110"/>
      <c r="BK60" s="110"/>
      <c r="BL60" s="110"/>
      <c r="BM60" s="110"/>
      <c r="BN60" s="110"/>
      <c r="BO60" s="110"/>
      <c r="BP60" s="110"/>
      <c r="BQ60" s="110"/>
      <c r="BR60" s="110"/>
      <c r="BS60" s="110"/>
      <c r="BT60" s="110"/>
      <c r="BU60" s="110"/>
      <c r="BV60" s="110"/>
      <c r="BW60" s="110"/>
      <c r="BX60" s="110"/>
      <c r="BY60" s="110"/>
      <c r="BZ60" s="110"/>
      <c r="CA60" s="110"/>
      <c r="CB60" s="110"/>
      <c r="CC60" s="110"/>
      <c r="CD60" s="110"/>
      <c r="CE60" s="110"/>
      <c r="CF60" s="110"/>
      <c r="CG60" s="110"/>
      <c r="CH60" s="110"/>
      <c r="CI60" s="110"/>
      <c r="CJ60" s="110"/>
      <c r="CK60" s="110"/>
      <c r="CL60" s="110"/>
      <c r="CM60" s="110"/>
      <c r="CN60" s="110"/>
      <c r="CO60" s="110"/>
      <c r="CP60" s="110"/>
      <c r="CQ60" s="110"/>
      <c r="CR60" s="110"/>
      <c r="CS60" s="110"/>
      <c r="CT60" s="110"/>
      <c r="CU60" s="110"/>
      <c r="CV60" s="110"/>
      <c r="CW60" s="110"/>
      <c r="CX60" s="110"/>
    </row>
    <row r="61" spans="7:102" ht="14.25" customHeight="1" x14ac:dyDescent="0.25">
      <c r="G61" s="958" t="s">
        <v>1507</v>
      </c>
      <c r="H61" s="764"/>
      <c r="I61" s="764"/>
      <c r="J61" s="764"/>
      <c r="K61" s="764"/>
      <c r="L61" s="764"/>
      <c r="M61" s="764"/>
      <c r="N61" s="764"/>
      <c r="O61" s="764"/>
      <c r="P61" s="764"/>
      <c r="Q61" s="764"/>
      <c r="R61" s="764"/>
      <c r="S61" s="764"/>
      <c r="T61" s="764"/>
      <c r="U61" s="965" t="s">
        <v>1508</v>
      </c>
      <c r="V61" s="764"/>
      <c r="W61" s="764"/>
      <c r="X61" s="764"/>
      <c r="Y61" s="764"/>
      <c r="Z61" s="764"/>
      <c r="AA61" s="764"/>
      <c r="AB61" s="764"/>
      <c r="AC61" s="764"/>
      <c r="AD61" s="764"/>
      <c r="AE61" s="764"/>
      <c r="AF61" s="764"/>
      <c r="AG61" s="764"/>
      <c r="AH61" s="765"/>
      <c r="AL61" s="110"/>
      <c r="AM61" s="110"/>
      <c r="AN61" s="110"/>
      <c r="AO61" s="110"/>
      <c r="AP61" s="110"/>
      <c r="AQ61" s="110"/>
      <c r="AR61" s="110"/>
      <c r="AS61" s="110"/>
      <c r="AT61" s="110"/>
      <c r="AU61" s="110"/>
      <c r="AV61" s="110"/>
      <c r="AW61" s="110"/>
      <c r="AX61" s="110"/>
      <c r="AY61" s="110"/>
      <c r="AZ61" s="110"/>
      <c r="BA61" s="110"/>
      <c r="BB61" s="110"/>
      <c r="BC61" s="110"/>
      <c r="BD61" s="110"/>
      <c r="BE61" s="110"/>
      <c r="BF61" s="110"/>
      <c r="BG61" s="110"/>
      <c r="BH61" s="110"/>
      <c r="BI61" s="110"/>
      <c r="BJ61" s="110"/>
      <c r="BK61" s="110"/>
      <c r="BL61" s="110"/>
      <c r="BM61" s="110"/>
      <c r="BN61" s="110"/>
      <c r="BO61" s="110"/>
      <c r="BP61" s="110"/>
      <c r="BQ61" s="110"/>
      <c r="BR61" s="110"/>
      <c r="BS61" s="110"/>
      <c r="BT61" s="110"/>
      <c r="BU61" s="110"/>
      <c r="BV61" s="110"/>
      <c r="BW61" s="110"/>
      <c r="BX61" s="110"/>
      <c r="BY61" s="110"/>
      <c r="BZ61" s="110"/>
      <c r="CA61" s="110"/>
      <c r="CB61" s="110"/>
      <c r="CC61" s="110"/>
      <c r="CD61" s="110"/>
      <c r="CE61" s="110"/>
      <c r="CF61" s="110"/>
      <c r="CG61" s="110"/>
      <c r="CH61" s="110"/>
      <c r="CI61" s="110"/>
      <c r="CJ61" s="110"/>
      <c r="CK61" s="110"/>
      <c r="CL61" s="110"/>
      <c r="CM61" s="110"/>
      <c r="CN61" s="110"/>
      <c r="CO61" s="110"/>
      <c r="CP61" s="110"/>
      <c r="CQ61" s="110"/>
      <c r="CR61" s="110"/>
      <c r="CS61" s="110"/>
      <c r="CT61" s="110"/>
      <c r="CU61" s="110"/>
      <c r="CV61" s="110"/>
      <c r="CW61" s="110"/>
      <c r="CX61" s="110"/>
    </row>
    <row r="62" spans="7:102" ht="14.25" customHeight="1" x14ac:dyDescent="0.25">
      <c r="G62" s="956" t="s">
        <v>796</v>
      </c>
      <c r="H62" s="794"/>
      <c r="I62" s="794"/>
      <c r="J62" s="794"/>
      <c r="K62" s="794"/>
      <c r="L62" s="794"/>
      <c r="M62" s="958" t="s">
        <v>1511</v>
      </c>
      <c r="N62" s="764"/>
      <c r="O62" s="764"/>
      <c r="P62" s="764"/>
      <c r="Q62" s="965" t="s">
        <v>1510</v>
      </c>
      <c r="R62" s="764"/>
      <c r="S62" s="764"/>
      <c r="T62" s="765"/>
      <c r="U62" s="957" t="s">
        <v>796</v>
      </c>
      <c r="V62" s="794"/>
      <c r="W62" s="794"/>
      <c r="X62" s="794"/>
      <c r="Y62" s="794"/>
      <c r="Z62" s="794"/>
      <c r="AA62" s="965" t="s">
        <v>1511</v>
      </c>
      <c r="AB62" s="764"/>
      <c r="AC62" s="764"/>
      <c r="AD62" s="765"/>
      <c r="AE62" s="965" t="s">
        <v>1510</v>
      </c>
      <c r="AF62" s="764"/>
      <c r="AG62" s="764"/>
      <c r="AH62" s="765"/>
      <c r="AL62" s="110"/>
      <c r="AM62" s="110"/>
      <c r="AN62" s="110"/>
      <c r="AO62" s="110"/>
      <c r="AP62" s="110"/>
      <c r="AQ62" s="110"/>
      <c r="AR62" s="110"/>
      <c r="AS62" s="110"/>
      <c r="AT62" s="110"/>
      <c r="AU62" s="110"/>
      <c r="AV62" s="110"/>
      <c r="AW62" s="110"/>
      <c r="AX62" s="110"/>
      <c r="AY62" s="110"/>
      <c r="AZ62" s="110"/>
      <c r="BA62" s="110"/>
      <c r="BB62" s="110"/>
      <c r="BC62" s="110"/>
      <c r="BD62" s="110"/>
      <c r="BE62" s="110"/>
      <c r="BF62" s="110"/>
      <c r="BG62" s="110"/>
      <c r="BH62" s="110"/>
      <c r="BI62" s="110"/>
      <c r="BJ62" s="110"/>
      <c r="BK62" s="110"/>
      <c r="BL62" s="110"/>
      <c r="BM62" s="110"/>
      <c r="BN62" s="110"/>
      <c r="BO62" s="110"/>
      <c r="BP62" s="110"/>
      <c r="BQ62" s="110"/>
      <c r="BR62" s="110"/>
      <c r="BS62" s="110"/>
      <c r="BT62" s="110"/>
      <c r="BU62" s="110"/>
      <c r="BV62" s="110"/>
      <c r="BW62" s="110"/>
      <c r="BX62" s="110"/>
      <c r="BY62" s="110"/>
      <c r="BZ62" s="110"/>
      <c r="CA62" s="110"/>
      <c r="CB62" s="110"/>
      <c r="CC62" s="110"/>
      <c r="CD62" s="110"/>
      <c r="CE62" s="110"/>
      <c r="CF62" s="110"/>
      <c r="CG62" s="110"/>
      <c r="CH62" s="110"/>
      <c r="CI62" s="110"/>
      <c r="CJ62" s="110"/>
      <c r="CK62" s="110"/>
      <c r="CL62" s="110"/>
      <c r="CM62" s="110"/>
      <c r="CN62" s="110"/>
      <c r="CO62" s="110"/>
      <c r="CP62" s="110"/>
      <c r="CQ62" s="110"/>
      <c r="CR62" s="110"/>
      <c r="CS62" s="110"/>
      <c r="CT62" s="110"/>
      <c r="CU62" s="110"/>
      <c r="CV62" s="110"/>
      <c r="CW62" s="110"/>
      <c r="CX62" s="110"/>
    </row>
    <row r="63" spans="7:102" ht="14.25" customHeight="1" x14ac:dyDescent="0.25">
      <c r="G63" s="184"/>
      <c r="M63" s="184"/>
      <c r="Q63" s="184"/>
      <c r="T63" s="186"/>
      <c r="AA63" s="184"/>
      <c r="AD63" s="186"/>
      <c r="AE63" s="184"/>
      <c r="AH63" s="186"/>
      <c r="AL63" s="110"/>
      <c r="AM63" s="110"/>
      <c r="AN63" s="110"/>
      <c r="AO63" s="110"/>
      <c r="AP63" s="110"/>
      <c r="AQ63" s="110"/>
      <c r="AR63" s="110"/>
      <c r="AS63" s="110"/>
      <c r="AT63" s="110"/>
      <c r="AU63" s="110"/>
      <c r="AV63" s="110"/>
      <c r="AW63" s="110"/>
      <c r="AX63" s="110"/>
      <c r="AY63" s="110"/>
      <c r="AZ63" s="110"/>
      <c r="BA63" s="110"/>
      <c r="BB63" s="110"/>
      <c r="BC63" s="110"/>
      <c r="BD63" s="110"/>
      <c r="BE63" s="110"/>
      <c r="BF63" s="110"/>
      <c r="BG63" s="110"/>
      <c r="BH63" s="110"/>
      <c r="BI63" s="110"/>
      <c r="BJ63" s="110"/>
      <c r="BK63" s="110"/>
      <c r="BL63" s="110"/>
      <c r="BM63" s="110"/>
      <c r="BN63" s="110"/>
      <c r="BO63" s="110"/>
      <c r="BP63" s="110"/>
      <c r="BQ63" s="110"/>
      <c r="BR63" s="110"/>
      <c r="BS63" s="110"/>
      <c r="BT63" s="110"/>
      <c r="BU63" s="110"/>
      <c r="BV63" s="110"/>
      <c r="BW63" s="110"/>
      <c r="BX63" s="110"/>
      <c r="BY63" s="110"/>
      <c r="BZ63" s="110"/>
      <c r="CA63" s="110"/>
      <c r="CB63" s="110"/>
      <c r="CC63" s="110"/>
      <c r="CD63" s="110"/>
      <c r="CE63" s="110"/>
      <c r="CF63" s="110"/>
      <c r="CG63" s="110"/>
      <c r="CH63" s="110"/>
      <c r="CI63" s="110"/>
      <c r="CJ63" s="110"/>
      <c r="CK63" s="110"/>
      <c r="CL63" s="110"/>
      <c r="CM63" s="110"/>
      <c r="CN63" s="110"/>
      <c r="CO63" s="110"/>
      <c r="CP63" s="110"/>
      <c r="CQ63" s="110"/>
      <c r="CR63" s="110"/>
      <c r="CS63" s="110"/>
      <c r="CT63" s="110"/>
      <c r="CU63" s="110"/>
      <c r="CV63" s="110"/>
      <c r="CW63" s="110"/>
      <c r="CX63" s="110"/>
    </row>
    <row r="64" spans="7:102" ht="14.25" customHeight="1" x14ac:dyDescent="0.25">
      <c r="G64" s="294" t="s">
        <v>1681</v>
      </c>
      <c r="H64" s="295"/>
      <c r="I64" s="295"/>
      <c r="J64" s="295"/>
      <c r="K64" s="295"/>
      <c r="L64" s="295"/>
      <c r="M64" s="294"/>
      <c r="N64" s="295"/>
      <c r="O64" s="295"/>
      <c r="P64" s="295"/>
      <c r="Q64" s="294"/>
      <c r="R64" s="295"/>
      <c r="S64" s="295"/>
      <c r="T64" s="296"/>
      <c r="U64" s="294" t="s">
        <v>1681</v>
      </c>
      <c r="V64" s="295"/>
      <c r="W64" s="295"/>
      <c r="X64" s="295"/>
      <c r="Y64" s="295"/>
      <c r="Z64" s="295"/>
      <c r="AA64" s="294"/>
      <c r="AB64" s="295"/>
      <c r="AC64" s="295"/>
      <c r="AD64" s="296"/>
      <c r="AE64" s="294"/>
      <c r="AF64" s="295"/>
      <c r="AG64" s="295"/>
      <c r="AH64" s="296"/>
      <c r="AL64" s="110"/>
      <c r="AM64" s="110"/>
      <c r="AN64" s="110"/>
      <c r="AO64" s="110"/>
      <c r="AP64" s="110"/>
      <c r="AQ64" s="110"/>
      <c r="AR64" s="110"/>
      <c r="AS64" s="110"/>
      <c r="AT64" s="110"/>
      <c r="AU64" s="110"/>
      <c r="AV64" s="110"/>
      <c r="AW64" s="110"/>
      <c r="AX64" s="110"/>
      <c r="AY64" s="110"/>
      <c r="AZ64" s="110"/>
      <c r="BA64" s="110"/>
      <c r="BB64" s="110"/>
      <c r="BC64" s="110"/>
      <c r="BD64" s="110"/>
      <c r="BE64" s="110"/>
      <c r="BF64" s="110"/>
      <c r="BG64" s="110"/>
      <c r="BH64" s="110"/>
      <c r="BI64" s="110"/>
      <c r="BJ64" s="110"/>
      <c r="BK64" s="110"/>
      <c r="BL64" s="110"/>
      <c r="BM64" s="110"/>
      <c r="BN64" s="110"/>
      <c r="BO64" s="110"/>
      <c r="BP64" s="110"/>
      <c r="BQ64" s="110"/>
      <c r="BR64" s="110"/>
      <c r="BS64" s="110"/>
      <c r="BT64" s="110"/>
      <c r="BU64" s="110"/>
      <c r="BV64" s="110"/>
      <c r="BW64" s="110"/>
      <c r="BX64" s="110"/>
      <c r="BY64" s="110"/>
      <c r="BZ64" s="110"/>
      <c r="CA64" s="110"/>
      <c r="CB64" s="110"/>
      <c r="CC64" s="110"/>
      <c r="CD64" s="110"/>
      <c r="CE64" s="110"/>
      <c r="CF64" s="110"/>
      <c r="CG64" s="110"/>
      <c r="CH64" s="110"/>
      <c r="CI64" s="110"/>
      <c r="CJ64" s="110"/>
      <c r="CK64" s="110"/>
      <c r="CL64" s="110"/>
      <c r="CM64" s="110"/>
      <c r="CN64" s="110"/>
      <c r="CO64" s="110"/>
      <c r="CP64" s="110"/>
      <c r="CQ64" s="110"/>
      <c r="CR64" s="110"/>
      <c r="CS64" s="110"/>
      <c r="CT64" s="110"/>
      <c r="CU64" s="110"/>
      <c r="CV64" s="110"/>
      <c r="CW64" s="110"/>
      <c r="CX64" s="110"/>
    </row>
    <row r="65" spans="7:102" ht="14.25" customHeight="1" x14ac:dyDescent="0.25">
      <c r="G65" s="294" t="s">
        <v>1681</v>
      </c>
      <c r="H65" s="295"/>
      <c r="I65" s="295"/>
      <c r="J65" s="295"/>
      <c r="K65" s="295"/>
      <c r="L65" s="295"/>
      <c r="M65" s="294"/>
      <c r="N65" s="295"/>
      <c r="O65" s="295"/>
      <c r="P65" s="295"/>
      <c r="Q65" s="294"/>
      <c r="R65" s="295"/>
      <c r="S65" s="295"/>
      <c r="T65" s="296"/>
      <c r="U65" s="294"/>
      <c r="V65" s="295"/>
      <c r="W65" s="295"/>
      <c r="X65" s="295"/>
      <c r="Y65" s="295"/>
      <c r="Z65" s="295"/>
      <c r="AA65" s="294"/>
      <c r="AB65" s="295"/>
      <c r="AC65" s="295"/>
      <c r="AD65" s="296"/>
      <c r="AE65" s="294"/>
      <c r="AF65" s="295"/>
      <c r="AG65" s="295"/>
      <c r="AH65" s="296"/>
      <c r="AL65" s="110"/>
      <c r="AM65" s="110"/>
      <c r="AN65" s="110"/>
      <c r="AO65" s="110"/>
      <c r="AP65" s="110"/>
      <c r="AQ65" s="110"/>
      <c r="AR65" s="110"/>
      <c r="AS65" s="110"/>
      <c r="AT65" s="110"/>
      <c r="AU65" s="110"/>
      <c r="AV65" s="110"/>
      <c r="AW65" s="110"/>
      <c r="AX65" s="110"/>
      <c r="AY65" s="110"/>
      <c r="AZ65" s="110"/>
      <c r="BA65" s="110"/>
      <c r="BB65" s="110"/>
      <c r="BC65" s="110"/>
      <c r="BD65" s="110"/>
      <c r="BE65" s="110"/>
      <c r="BF65" s="110"/>
      <c r="BG65" s="110"/>
      <c r="BH65" s="110"/>
      <c r="BI65" s="110"/>
      <c r="BJ65" s="110"/>
      <c r="BK65" s="110"/>
      <c r="BL65" s="110"/>
      <c r="BM65" s="110"/>
      <c r="BN65" s="110"/>
      <c r="BO65" s="110"/>
      <c r="BP65" s="110"/>
      <c r="BQ65" s="110"/>
      <c r="BR65" s="110"/>
      <c r="BS65" s="110"/>
      <c r="BT65" s="110"/>
      <c r="BU65" s="110"/>
      <c r="BV65" s="110"/>
      <c r="BW65" s="110"/>
      <c r="BX65" s="110"/>
      <c r="BY65" s="110"/>
      <c r="BZ65" s="110"/>
      <c r="CA65" s="110"/>
      <c r="CB65" s="110"/>
      <c r="CC65" s="110"/>
      <c r="CD65" s="110"/>
      <c r="CE65" s="110"/>
      <c r="CF65" s="110"/>
      <c r="CG65" s="110"/>
      <c r="CH65" s="110"/>
      <c r="CI65" s="110"/>
      <c r="CJ65" s="110"/>
      <c r="CK65" s="110"/>
      <c r="CL65" s="110"/>
      <c r="CM65" s="110"/>
      <c r="CN65" s="110"/>
      <c r="CO65" s="110"/>
      <c r="CP65" s="110"/>
      <c r="CQ65" s="110"/>
      <c r="CR65" s="110"/>
      <c r="CS65" s="110"/>
      <c r="CT65" s="110"/>
      <c r="CU65" s="110"/>
      <c r="CV65" s="110"/>
      <c r="CW65" s="110"/>
      <c r="CX65" s="110"/>
    </row>
    <row r="66" spans="7:102" ht="14.25" customHeight="1" x14ac:dyDescent="0.25">
      <c r="G66" s="294" t="s">
        <v>1681</v>
      </c>
      <c r="H66" s="295"/>
      <c r="I66" s="295"/>
      <c r="J66" s="295"/>
      <c r="K66" s="295"/>
      <c r="L66" s="295"/>
      <c r="M66" s="294"/>
      <c r="N66" s="295"/>
      <c r="O66" s="295"/>
      <c r="P66" s="295"/>
      <c r="Q66" s="294"/>
      <c r="R66" s="295"/>
      <c r="S66" s="295"/>
      <c r="T66" s="296"/>
      <c r="U66" s="294"/>
      <c r="V66" s="295"/>
      <c r="W66" s="295"/>
      <c r="X66" s="295"/>
      <c r="Y66" s="295"/>
      <c r="Z66" s="295"/>
      <c r="AA66" s="294"/>
      <c r="AB66" s="295"/>
      <c r="AC66" s="295"/>
      <c r="AD66" s="296"/>
      <c r="AE66" s="294"/>
      <c r="AF66" s="295"/>
      <c r="AG66" s="295"/>
      <c r="AH66" s="296"/>
      <c r="AL66" s="110"/>
      <c r="AM66" s="110"/>
      <c r="AN66" s="110"/>
      <c r="AO66" s="110"/>
      <c r="AP66" s="110"/>
      <c r="AQ66" s="110"/>
      <c r="AR66" s="110"/>
      <c r="AS66" s="110"/>
      <c r="AT66" s="110"/>
      <c r="AU66" s="110"/>
      <c r="AV66" s="110"/>
      <c r="AW66" s="110"/>
      <c r="AX66" s="110"/>
      <c r="AY66" s="110"/>
      <c r="AZ66" s="110"/>
      <c r="BA66" s="110"/>
      <c r="BB66" s="110"/>
      <c r="BC66" s="110"/>
      <c r="BD66" s="110"/>
      <c r="BE66" s="110"/>
      <c r="BF66" s="110"/>
      <c r="BG66" s="110"/>
      <c r="BH66" s="110"/>
      <c r="BI66" s="110"/>
      <c r="BJ66" s="110"/>
      <c r="BK66" s="110"/>
      <c r="BL66" s="110"/>
      <c r="BM66" s="110"/>
      <c r="BN66" s="110"/>
      <c r="BO66" s="110"/>
      <c r="BP66" s="110"/>
      <c r="BQ66" s="110"/>
      <c r="BR66" s="110"/>
      <c r="BS66" s="110"/>
      <c r="BT66" s="110"/>
      <c r="BU66" s="110"/>
      <c r="BV66" s="110"/>
      <c r="BW66" s="110"/>
      <c r="BX66" s="110"/>
      <c r="BY66" s="110"/>
      <c r="BZ66" s="110"/>
      <c r="CA66" s="110"/>
      <c r="CB66" s="110"/>
      <c r="CC66" s="110"/>
      <c r="CD66" s="110"/>
      <c r="CE66" s="110"/>
      <c r="CF66" s="110"/>
      <c r="CG66" s="110"/>
      <c r="CH66" s="110"/>
      <c r="CI66" s="110"/>
      <c r="CJ66" s="110"/>
      <c r="CK66" s="110"/>
      <c r="CL66" s="110"/>
      <c r="CM66" s="110"/>
      <c r="CN66" s="110"/>
      <c r="CO66" s="110"/>
      <c r="CP66" s="110"/>
      <c r="CQ66" s="110"/>
      <c r="CR66" s="110"/>
      <c r="CS66" s="110"/>
      <c r="CT66" s="110"/>
      <c r="CU66" s="110"/>
      <c r="CV66" s="110"/>
      <c r="CW66" s="110"/>
      <c r="CX66" s="110"/>
    </row>
    <row r="67" spans="7:102" ht="14.25" customHeight="1" x14ac:dyDescent="0.25">
      <c r="G67" s="294" t="s">
        <v>1681</v>
      </c>
      <c r="H67" s="295"/>
      <c r="I67" s="295"/>
      <c r="J67" s="295"/>
      <c r="K67" s="295"/>
      <c r="L67" s="295"/>
      <c r="M67" s="294"/>
      <c r="N67" s="295"/>
      <c r="O67" s="295"/>
      <c r="P67" s="295"/>
      <c r="Q67" s="294"/>
      <c r="R67" s="295"/>
      <c r="S67" s="295"/>
      <c r="T67" s="296"/>
      <c r="U67" s="294"/>
      <c r="V67" s="295"/>
      <c r="W67" s="295"/>
      <c r="X67" s="295"/>
      <c r="Y67" s="295"/>
      <c r="Z67" s="295"/>
      <c r="AA67" s="294"/>
      <c r="AB67" s="295"/>
      <c r="AC67" s="295"/>
      <c r="AD67" s="296"/>
      <c r="AE67" s="294"/>
      <c r="AF67" s="295"/>
      <c r="AG67" s="295"/>
      <c r="AH67" s="296"/>
      <c r="AI67" s="110"/>
      <c r="AJ67" s="110"/>
      <c r="AK67" s="110"/>
      <c r="AL67" s="110"/>
      <c r="AM67" s="110"/>
      <c r="AN67" s="110"/>
      <c r="AO67" s="110"/>
      <c r="AP67" s="110"/>
      <c r="AQ67" s="110"/>
      <c r="AR67" s="110"/>
      <c r="AS67" s="110"/>
      <c r="AT67" s="110"/>
      <c r="AU67" s="110"/>
      <c r="AV67" s="110"/>
      <c r="AW67" s="110"/>
      <c r="AX67" s="110"/>
      <c r="AY67" s="110"/>
      <c r="AZ67" s="110"/>
      <c r="BA67" s="110"/>
      <c r="BB67" s="110"/>
      <c r="BC67" s="110"/>
      <c r="BD67" s="110"/>
      <c r="BE67" s="110"/>
      <c r="BF67" s="110"/>
      <c r="BG67" s="110"/>
      <c r="BH67" s="110"/>
      <c r="BI67" s="110"/>
      <c r="BJ67" s="110"/>
      <c r="BK67" s="110"/>
      <c r="BL67" s="110"/>
      <c r="BM67" s="110"/>
      <c r="BN67" s="110"/>
      <c r="BO67" s="110"/>
      <c r="BP67" s="110"/>
      <c r="BQ67" s="110"/>
      <c r="BR67" s="110"/>
      <c r="BS67" s="110"/>
      <c r="BT67" s="110"/>
      <c r="BU67" s="110"/>
      <c r="BV67" s="110"/>
      <c r="BW67" s="110"/>
      <c r="BX67" s="110"/>
      <c r="BY67" s="110"/>
      <c r="BZ67" s="110"/>
      <c r="CA67" s="110"/>
      <c r="CB67" s="110"/>
      <c r="CC67" s="110"/>
      <c r="CD67" s="110"/>
      <c r="CE67" s="110"/>
      <c r="CF67" s="110"/>
      <c r="CG67" s="110"/>
      <c r="CH67" s="110"/>
      <c r="CI67" s="110"/>
      <c r="CJ67" s="110"/>
      <c r="CK67" s="110"/>
      <c r="CL67" s="110"/>
      <c r="CM67" s="110"/>
      <c r="CN67" s="110"/>
      <c r="CO67" s="110"/>
      <c r="CP67" s="110"/>
      <c r="CQ67" s="110"/>
      <c r="CR67" s="110"/>
      <c r="CS67" s="110"/>
      <c r="CT67" s="110"/>
      <c r="CU67" s="110"/>
      <c r="CV67" s="110"/>
      <c r="CW67" s="110"/>
      <c r="CX67" s="110"/>
    </row>
    <row r="68" spans="7:102" ht="14.25" customHeight="1" x14ac:dyDescent="0.25">
      <c r="G68" s="294" t="s">
        <v>1681</v>
      </c>
      <c r="H68" s="295"/>
      <c r="I68" s="295"/>
      <c r="J68" s="295"/>
      <c r="K68" s="295"/>
      <c r="L68" s="295"/>
      <c r="M68" s="294"/>
      <c r="N68" s="295"/>
      <c r="O68" s="295"/>
      <c r="P68" s="295"/>
      <c r="Q68" s="294"/>
      <c r="R68" s="295"/>
      <c r="S68" s="295"/>
      <c r="T68" s="296"/>
      <c r="U68" s="294"/>
      <c r="V68" s="295"/>
      <c r="W68" s="295"/>
      <c r="X68" s="295"/>
      <c r="Y68" s="295"/>
      <c r="Z68" s="295"/>
      <c r="AA68" s="294"/>
      <c r="AB68" s="295"/>
      <c r="AC68" s="295"/>
      <c r="AD68" s="296"/>
      <c r="AE68" s="294"/>
      <c r="AF68" s="295"/>
      <c r="AG68" s="295"/>
      <c r="AH68" s="296"/>
      <c r="AI68" s="110"/>
      <c r="AJ68" s="110"/>
      <c r="AK68" s="110"/>
      <c r="AL68" s="110"/>
      <c r="AM68" s="110"/>
      <c r="AN68" s="110"/>
      <c r="AO68" s="110"/>
      <c r="AP68" s="110"/>
      <c r="AQ68" s="110"/>
      <c r="AR68" s="110"/>
      <c r="AS68" s="110"/>
      <c r="AT68" s="110"/>
      <c r="AU68" s="110"/>
      <c r="AV68" s="110"/>
      <c r="AW68" s="110"/>
      <c r="AX68" s="110"/>
      <c r="AY68" s="110"/>
      <c r="AZ68" s="110"/>
      <c r="BA68" s="110"/>
      <c r="BB68" s="110"/>
      <c r="BC68" s="110"/>
      <c r="BD68" s="110"/>
      <c r="BE68" s="110"/>
      <c r="BF68" s="110"/>
      <c r="BG68" s="110"/>
      <c r="BH68" s="110"/>
      <c r="BI68" s="110"/>
      <c r="BJ68" s="110"/>
      <c r="BK68" s="110"/>
      <c r="BL68" s="110"/>
      <c r="BM68" s="110"/>
      <c r="BN68" s="110"/>
      <c r="BO68" s="110"/>
      <c r="BP68" s="110"/>
      <c r="BQ68" s="110"/>
      <c r="BR68" s="110"/>
      <c r="BS68" s="110"/>
      <c r="BT68" s="110"/>
      <c r="BU68" s="110"/>
      <c r="BV68" s="110"/>
      <c r="BW68" s="110"/>
      <c r="BX68" s="110"/>
      <c r="BY68" s="110"/>
      <c r="BZ68" s="110"/>
      <c r="CA68" s="110"/>
      <c r="CB68" s="110"/>
      <c r="CC68" s="110"/>
      <c r="CD68" s="110"/>
      <c r="CE68" s="110"/>
      <c r="CF68" s="110"/>
      <c r="CG68" s="110"/>
      <c r="CH68" s="110"/>
      <c r="CI68" s="110"/>
      <c r="CJ68" s="110"/>
      <c r="CK68" s="110"/>
      <c r="CL68" s="110"/>
      <c r="CM68" s="110"/>
      <c r="CN68" s="110"/>
      <c r="CO68" s="110"/>
      <c r="CP68" s="110"/>
      <c r="CQ68" s="110"/>
      <c r="CR68" s="110"/>
      <c r="CS68" s="110"/>
      <c r="CT68" s="110"/>
      <c r="CU68" s="110"/>
      <c r="CV68" s="110"/>
      <c r="CW68" s="110"/>
      <c r="CX68" s="110"/>
    </row>
    <row r="69" spans="7:102" ht="14.25" customHeight="1" x14ac:dyDescent="0.25">
      <c r="G69" s="294" t="s">
        <v>1681</v>
      </c>
      <c r="H69" s="295"/>
      <c r="I69" s="295"/>
      <c r="J69" s="295"/>
      <c r="K69" s="295"/>
      <c r="L69" s="295"/>
      <c r="M69" s="294"/>
      <c r="N69" s="295"/>
      <c r="O69" s="295"/>
      <c r="P69" s="295"/>
      <c r="Q69" s="294"/>
      <c r="R69" s="295"/>
      <c r="S69" s="295"/>
      <c r="T69" s="296"/>
      <c r="U69" s="294"/>
      <c r="V69" s="295"/>
      <c r="W69" s="295"/>
      <c r="X69" s="295"/>
      <c r="Y69" s="295"/>
      <c r="Z69" s="295"/>
      <c r="AA69" s="294"/>
      <c r="AB69" s="295"/>
      <c r="AC69" s="295"/>
      <c r="AD69" s="296"/>
      <c r="AE69" s="294"/>
      <c r="AF69" s="295"/>
      <c r="AG69" s="295"/>
      <c r="AH69" s="296"/>
      <c r="AI69" s="110"/>
      <c r="AJ69" s="110"/>
      <c r="AK69" s="110"/>
      <c r="AL69" s="110"/>
      <c r="AM69" s="110"/>
      <c r="AN69" s="110"/>
      <c r="AO69" s="110"/>
      <c r="AP69" s="110"/>
      <c r="AQ69" s="110"/>
      <c r="AR69" s="110"/>
      <c r="AS69" s="110"/>
      <c r="AT69" s="110"/>
      <c r="AU69" s="110"/>
      <c r="AV69" s="110"/>
      <c r="AW69" s="110"/>
      <c r="AX69" s="110"/>
      <c r="AY69" s="110"/>
      <c r="AZ69" s="110"/>
      <c r="BA69" s="110"/>
      <c r="BB69" s="110"/>
      <c r="BC69" s="110"/>
      <c r="BD69" s="110"/>
      <c r="BE69" s="110"/>
      <c r="BF69" s="110"/>
      <c r="BG69" s="110"/>
      <c r="BH69" s="110"/>
      <c r="BI69" s="110"/>
      <c r="BJ69" s="110"/>
      <c r="BK69" s="110"/>
      <c r="BL69" s="110"/>
      <c r="BM69" s="110"/>
      <c r="BN69" s="110"/>
      <c r="BO69" s="110"/>
      <c r="BP69" s="110"/>
      <c r="BQ69" s="110"/>
      <c r="BR69" s="110"/>
      <c r="BS69" s="110"/>
      <c r="BT69" s="110"/>
      <c r="BU69" s="110"/>
      <c r="BV69" s="110"/>
      <c r="BW69" s="110"/>
      <c r="BX69" s="110"/>
      <c r="BY69" s="110"/>
      <c r="BZ69" s="110"/>
      <c r="CA69" s="110"/>
      <c r="CB69" s="110"/>
      <c r="CC69" s="110"/>
      <c r="CD69" s="110"/>
      <c r="CE69" s="110"/>
      <c r="CF69" s="110"/>
      <c r="CG69" s="110"/>
      <c r="CH69" s="110"/>
      <c r="CI69" s="110"/>
      <c r="CJ69" s="110"/>
      <c r="CK69" s="110"/>
      <c r="CL69" s="110"/>
      <c r="CM69" s="110"/>
      <c r="CN69" s="110"/>
      <c r="CO69" s="110"/>
      <c r="CP69" s="110"/>
      <c r="CQ69" s="110"/>
      <c r="CR69" s="110"/>
      <c r="CS69" s="110"/>
      <c r="CT69" s="110"/>
      <c r="CU69" s="110"/>
      <c r="CV69" s="110"/>
      <c r="CW69" s="110"/>
      <c r="CX69" s="110"/>
    </row>
    <row r="70" spans="7:102" ht="14.25" customHeight="1" x14ac:dyDescent="0.25">
      <c r="G70" s="294" t="s">
        <v>1681</v>
      </c>
      <c r="H70" s="295"/>
      <c r="I70" s="295"/>
      <c r="J70" s="295"/>
      <c r="K70" s="295"/>
      <c r="L70" s="295"/>
      <c r="M70" s="294"/>
      <c r="N70" s="295"/>
      <c r="O70" s="295"/>
      <c r="P70" s="295"/>
      <c r="Q70" s="294"/>
      <c r="R70" s="295"/>
      <c r="S70" s="295"/>
      <c r="T70" s="296"/>
      <c r="U70" s="294"/>
      <c r="V70" s="295"/>
      <c r="W70" s="295"/>
      <c r="X70" s="295"/>
      <c r="Y70" s="295"/>
      <c r="Z70" s="295"/>
      <c r="AA70" s="294"/>
      <c r="AB70" s="295"/>
      <c r="AC70" s="295"/>
      <c r="AD70" s="296"/>
      <c r="AE70" s="294"/>
      <c r="AF70" s="295"/>
      <c r="AG70" s="295"/>
      <c r="AH70" s="296"/>
      <c r="AI70" s="110"/>
      <c r="AJ70" s="110"/>
      <c r="AK70" s="110"/>
      <c r="AL70" s="110"/>
      <c r="AM70" s="110"/>
      <c r="AN70" s="110"/>
      <c r="AO70" s="110"/>
      <c r="AP70" s="110"/>
      <c r="AQ70" s="110"/>
      <c r="AR70" s="110"/>
      <c r="AS70" s="110"/>
      <c r="AT70" s="110"/>
      <c r="AU70" s="110"/>
      <c r="AV70" s="110"/>
      <c r="AW70" s="110"/>
      <c r="AX70" s="110"/>
      <c r="AY70" s="110"/>
      <c r="AZ70" s="110"/>
      <c r="BA70" s="110"/>
      <c r="BB70" s="110"/>
      <c r="BC70" s="110"/>
      <c r="BD70" s="110"/>
      <c r="BE70" s="110"/>
      <c r="BF70" s="110"/>
      <c r="BG70" s="110"/>
      <c r="BH70" s="110"/>
      <c r="BI70" s="110"/>
      <c r="BJ70" s="110"/>
      <c r="BK70" s="110"/>
      <c r="BL70" s="110"/>
      <c r="BM70" s="110"/>
      <c r="BN70" s="110"/>
      <c r="BO70" s="110"/>
      <c r="BP70" s="110"/>
      <c r="BQ70" s="110"/>
      <c r="BR70" s="110"/>
      <c r="BS70" s="110"/>
      <c r="BT70" s="110"/>
      <c r="BU70" s="110"/>
      <c r="BV70" s="110"/>
      <c r="BW70" s="110"/>
      <c r="BX70" s="110"/>
      <c r="BY70" s="110"/>
      <c r="BZ70" s="110"/>
      <c r="CA70" s="110"/>
      <c r="CB70" s="110"/>
      <c r="CC70" s="110"/>
      <c r="CD70" s="110"/>
      <c r="CE70" s="110"/>
      <c r="CF70" s="110"/>
      <c r="CG70" s="110"/>
      <c r="CH70" s="110"/>
      <c r="CI70" s="110"/>
      <c r="CJ70" s="110"/>
      <c r="CK70" s="110"/>
      <c r="CL70" s="110"/>
      <c r="CM70" s="110"/>
      <c r="CN70" s="110"/>
      <c r="CO70" s="110"/>
      <c r="CP70" s="110"/>
      <c r="CQ70" s="110"/>
      <c r="CR70" s="110"/>
      <c r="CS70" s="110"/>
      <c r="CT70" s="110"/>
      <c r="CU70" s="110"/>
      <c r="CV70" s="110"/>
      <c r="CW70" s="110"/>
      <c r="CX70" s="110"/>
    </row>
    <row r="71" spans="7:102" ht="14.25" customHeight="1" x14ac:dyDescent="0.25">
      <c r="G71" s="294" t="s">
        <v>1681</v>
      </c>
      <c r="H71" s="295"/>
      <c r="I71" s="295"/>
      <c r="J71" s="295"/>
      <c r="K71" s="295"/>
      <c r="L71" s="295"/>
      <c r="M71" s="294"/>
      <c r="N71" s="295"/>
      <c r="O71" s="295"/>
      <c r="P71" s="295"/>
      <c r="Q71" s="294"/>
      <c r="R71" s="295"/>
      <c r="S71" s="295"/>
      <c r="T71" s="296"/>
      <c r="U71" s="294"/>
      <c r="V71" s="295"/>
      <c r="W71" s="295"/>
      <c r="X71" s="295"/>
      <c r="Y71" s="295"/>
      <c r="Z71" s="295"/>
      <c r="AA71" s="294"/>
      <c r="AB71" s="295"/>
      <c r="AC71" s="295"/>
      <c r="AD71" s="296"/>
      <c r="AE71" s="294"/>
      <c r="AF71" s="295"/>
      <c r="AG71" s="295"/>
      <c r="AH71" s="296"/>
      <c r="AI71" s="110"/>
      <c r="AJ71" s="110"/>
      <c r="AK71" s="110"/>
      <c r="AL71" s="110"/>
      <c r="AM71" s="110"/>
      <c r="AN71" s="110"/>
      <c r="AO71" s="110"/>
      <c r="AP71" s="110"/>
      <c r="AQ71" s="110"/>
      <c r="AR71" s="110"/>
      <c r="AS71" s="110"/>
      <c r="AT71" s="110"/>
      <c r="AU71" s="110"/>
      <c r="AV71" s="110"/>
      <c r="AW71" s="110"/>
      <c r="AX71" s="110"/>
      <c r="AY71" s="110"/>
      <c r="AZ71" s="110"/>
      <c r="BA71" s="110"/>
      <c r="BB71" s="110"/>
      <c r="BC71" s="110"/>
      <c r="BD71" s="110"/>
      <c r="BE71" s="110"/>
      <c r="BF71" s="110"/>
      <c r="BG71" s="110"/>
      <c r="BH71" s="110"/>
      <c r="BI71" s="110"/>
      <c r="BJ71" s="110"/>
      <c r="BK71" s="110"/>
      <c r="BL71" s="110"/>
      <c r="BM71" s="110"/>
      <c r="BN71" s="110"/>
      <c r="BO71" s="110"/>
      <c r="BP71" s="110"/>
      <c r="BQ71" s="110"/>
      <c r="BR71" s="110"/>
      <c r="BS71" s="110"/>
      <c r="BT71" s="110"/>
      <c r="BU71" s="110"/>
      <c r="BV71" s="110"/>
      <c r="BW71" s="110"/>
      <c r="BX71" s="110"/>
      <c r="BY71" s="110"/>
      <c r="BZ71" s="110"/>
      <c r="CA71" s="110"/>
      <c r="CB71" s="110"/>
      <c r="CC71" s="110"/>
      <c r="CD71" s="110"/>
      <c r="CE71" s="110"/>
      <c r="CF71" s="110"/>
      <c r="CG71" s="110"/>
      <c r="CH71" s="110"/>
      <c r="CI71" s="110"/>
      <c r="CJ71" s="110"/>
      <c r="CK71" s="110"/>
      <c r="CL71" s="110"/>
      <c r="CM71" s="110"/>
      <c r="CN71" s="110"/>
      <c r="CO71" s="110"/>
      <c r="CP71" s="110"/>
      <c r="CQ71" s="110"/>
      <c r="CR71" s="110"/>
      <c r="CS71" s="110"/>
      <c r="CT71" s="110"/>
      <c r="CU71" s="110"/>
      <c r="CV71" s="110"/>
      <c r="CW71" s="110"/>
      <c r="CX71" s="110"/>
    </row>
    <row r="72" spans="7:102" ht="14.25" customHeight="1" x14ac:dyDescent="0.25">
      <c r="G72" s="294" t="s">
        <v>1681</v>
      </c>
      <c r="H72" s="295"/>
      <c r="I72" s="295"/>
      <c r="J72" s="295"/>
      <c r="K72" s="295"/>
      <c r="L72" s="295"/>
      <c r="M72" s="294"/>
      <c r="N72" s="295"/>
      <c r="O72" s="295"/>
      <c r="P72" s="295"/>
      <c r="Q72" s="294"/>
      <c r="R72" s="295"/>
      <c r="S72" s="295"/>
      <c r="T72" s="296"/>
      <c r="U72" s="294"/>
      <c r="V72" s="295"/>
      <c r="W72" s="295"/>
      <c r="X72" s="295"/>
      <c r="Y72" s="295"/>
      <c r="Z72" s="295"/>
      <c r="AA72" s="294"/>
      <c r="AB72" s="295"/>
      <c r="AC72" s="295"/>
      <c r="AD72" s="296"/>
      <c r="AE72" s="294"/>
      <c r="AF72" s="295"/>
      <c r="AG72" s="295"/>
      <c r="AH72" s="296"/>
      <c r="AI72" s="110"/>
      <c r="AJ72" s="110"/>
      <c r="AK72" s="110"/>
      <c r="AL72" s="110"/>
      <c r="AM72" s="110"/>
      <c r="AN72" s="110"/>
      <c r="AO72" s="110"/>
      <c r="AP72" s="110"/>
      <c r="AQ72" s="110"/>
      <c r="AR72" s="110"/>
      <c r="AS72" s="110"/>
      <c r="AT72" s="110"/>
      <c r="AU72" s="110"/>
      <c r="AV72" s="110"/>
      <c r="AW72" s="110"/>
      <c r="AX72" s="110"/>
      <c r="AY72" s="110"/>
      <c r="AZ72" s="110"/>
      <c r="BA72" s="110"/>
      <c r="BB72" s="110"/>
      <c r="BC72" s="110"/>
      <c r="BD72" s="110"/>
      <c r="BE72" s="110"/>
      <c r="BF72" s="110"/>
      <c r="BG72" s="110"/>
      <c r="BH72" s="110"/>
      <c r="BI72" s="110"/>
      <c r="BJ72" s="110"/>
      <c r="BK72" s="110"/>
      <c r="BL72" s="110"/>
      <c r="BM72" s="110"/>
      <c r="BN72" s="110"/>
      <c r="BO72" s="110"/>
      <c r="BP72" s="110"/>
      <c r="BQ72" s="110"/>
      <c r="BR72" s="110"/>
      <c r="BS72" s="110"/>
      <c r="BT72" s="110"/>
      <c r="BU72" s="110"/>
      <c r="BV72" s="110"/>
      <c r="BW72" s="110"/>
      <c r="BX72" s="110"/>
      <c r="BY72" s="110"/>
      <c r="BZ72" s="110"/>
      <c r="CA72" s="110"/>
      <c r="CB72" s="110"/>
      <c r="CC72" s="110"/>
      <c r="CD72" s="110"/>
      <c r="CE72" s="110"/>
      <c r="CF72" s="110"/>
      <c r="CG72" s="110"/>
      <c r="CH72" s="110"/>
      <c r="CI72" s="110"/>
      <c r="CJ72" s="110"/>
      <c r="CK72" s="110"/>
      <c r="CL72" s="110"/>
      <c r="CM72" s="110"/>
      <c r="CN72" s="110"/>
      <c r="CO72" s="110"/>
      <c r="CP72" s="110"/>
      <c r="CQ72" s="110"/>
      <c r="CR72" s="110"/>
      <c r="CS72" s="110"/>
      <c r="CT72" s="110"/>
      <c r="CU72" s="110"/>
      <c r="CV72" s="110"/>
      <c r="CW72" s="110"/>
      <c r="CX72" s="110"/>
    </row>
    <row r="73" spans="7:102" ht="14.25" customHeight="1" x14ac:dyDescent="0.25">
      <c r="G73" s="294" t="s">
        <v>1681</v>
      </c>
      <c r="H73" s="295"/>
      <c r="I73" s="295"/>
      <c r="J73" s="295"/>
      <c r="K73" s="295"/>
      <c r="L73" s="295"/>
      <c r="M73" s="294"/>
      <c r="N73" s="295"/>
      <c r="O73" s="295"/>
      <c r="P73" s="295"/>
      <c r="Q73" s="294"/>
      <c r="R73" s="295"/>
      <c r="S73" s="295"/>
      <c r="T73" s="296"/>
      <c r="U73" s="294"/>
      <c r="V73" s="295"/>
      <c r="W73" s="295"/>
      <c r="X73" s="295"/>
      <c r="Y73" s="295"/>
      <c r="Z73" s="295"/>
      <c r="AA73" s="294"/>
      <c r="AB73" s="295"/>
      <c r="AC73" s="295"/>
      <c r="AD73" s="296"/>
      <c r="AE73" s="294"/>
      <c r="AF73" s="295"/>
      <c r="AG73" s="295"/>
      <c r="AH73" s="296"/>
      <c r="AI73" s="110"/>
      <c r="AJ73" s="110"/>
      <c r="AK73" s="110"/>
      <c r="AL73" s="110"/>
      <c r="AM73" s="110"/>
      <c r="AN73" s="110"/>
      <c r="AO73" s="110"/>
      <c r="AP73" s="110"/>
      <c r="AQ73" s="110"/>
      <c r="AR73" s="110"/>
      <c r="AS73" s="110"/>
      <c r="AT73" s="110"/>
      <c r="AU73" s="110"/>
      <c r="AV73" s="110"/>
      <c r="AW73" s="110"/>
      <c r="AX73" s="110"/>
      <c r="AY73" s="110"/>
      <c r="AZ73" s="110"/>
      <c r="BA73" s="110"/>
      <c r="BB73" s="110"/>
      <c r="BC73" s="110"/>
      <c r="BD73" s="110"/>
      <c r="BE73" s="110"/>
      <c r="BF73" s="110"/>
      <c r="BG73" s="110"/>
      <c r="BH73" s="110"/>
      <c r="BI73" s="110"/>
      <c r="BJ73" s="110"/>
      <c r="BK73" s="110"/>
      <c r="BL73" s="110"/>
      <c r="BM73" s="110"/>
      <c r="BN73" s="110"/>
      <c r="BO73" s="110"/>
      <c r="BP73" s="110"/>
      <c r="BQ73" s="110"/>
      <c r="BR73" s="110"/>
      <c r="BS73" s="110"/>
      <c r="BT73" s="110"/>
      <c r="BU73" s="110"/>
      <c r="BV73" s="110"/>
      <c r="BW73" s="110"/>
      <c r="BX73" s="110"/>
      <c r="BY73" s="110"/>
      <c r="BZ73" s="110"/>
      <c r="CA73" s="110"/>
      <c r="CB73" s="110"/>
      <c r="CC73" s="110"/>
      <c r="CD73" s="110"/>
      <c r="CE73" s="110"/>
      <c r="CF73" s="110"/>
      <c r="CG73" s="110"/>
      <c r="CH73" s="110"/>
      <c r="CI73" s="110"/>
      <c r="CJ73" s="110"/>
      <c r="CK73" s="110"/>
      <c r="CL73" s="110"/>
      <c r="CM73" s="110"/>
      <c r="CN73" s="110"/>
      <c r="CO73" s="110"/>
      <c r="CP73" s="110"/>
      <c r="CQ73" s="110"/>
      <c r="CR73" s="110"/>
      <c r="CS73" s="110"/>
      <c r="CT73" s="110"/>
      <c r="CU73" s="110"/>
      <c r="CV73" s="110"/>
      <c r="CW73" s="110"/>
      <c r="CX73" s="110"/>
    </row>
    <row r="74" spans="7:102" ht="14.25" customHeight="1" x14ac:dyDescent="0.25">
      <c r="G74" s="294" t="s">
        <v>1681</v>
      </c>
      <c r="H74" s="295"/>
      <c r="I74" s="295"/>
      <c r="J74" s="295"/>
      <c r="K74" s="295"/>
      <c r="L74" s="295"/>
      <c r="M74" s="294"/>
      <c r="N74" s="295"/>
      <c r="O74" s="295"/>
      <c r="P74" s="295"/>
      <c r="Q74" s="294"/>
      <c r="R74" s="295"/>
      <c r="S74" s="295"/>
      <c r="T74" s="296"/>
      <c r="U74" s="294"/>
      <c r="V74" s="295"/>
      <c r="W74" s="295"/>
      <c r="X74" s="295"/>
      <c r="Y74" s="295"/>
      <c r="Z74" s="295"/>
      <c r="AA74" s="294"/>
      <c r="AB74" s="295"/>
      <c r="AC74" s="295"/>
      <c r="AD74" s="296"/>
      <c r="AE74" s="294"/>
      <c r="AF74" s="295"/>
      <c r="AG74" s="295"/>
      <c r="AH74" s="296"/>
      <c r="AI74" s="110"/>
      <c r="AJ74" s="110"/>
      <c r="AK74" s="110"/>
      <c r="AL74" s="110"/>
      <c r="AM74" s="110"/>
      <c r="AN74" s="110"/>
      <c r="AO74" s="110"/>
      <c r="AP74" s="110"/>
      <c r="AQ74" s="110"/>
      <c r="AR74" s="110"/>
      <c r="AS74" s="110"/>
      <c r="AT74" s="110"/>
      <c r="AU74" s="110"/>
      <c r="AV74" s="110"/>
      <c r="AW74" s="110"/>
      <c r="AX74" s="110"/>
      <c r="AY74" s="110"/>
      <c r="AZ74" s="110"/>
      <c r="BA74" s="110"/>
      <c r="BB74" s="110"/>
      <c r="BC74" s="110"/>
      <c r="BD74" s="110"/>
      <c r="BE74" s="110"/>
      <c r="BF74" s="110"/>
      <c r="BG74" s="110"/>
      <c r="BH74" s="110"/>
      <c r="BI74" s="110"/>
      <c r="BJ74" s="110"/>
      <c r="BK74" s="110"/>
      <c r="BL74" s="110"/>
      <c r="BM74" s="110"/>
      <c r="BN74" s="110"/>
      <c r="BO74" s="110"/>
      <c r="BP74" s="110"/>
      <c r="BQ74" s="110"/>
      <c r="BR74" s="110"/>
      <c r="BS74" s="110"/>
      <c r="BT74" s="110"/>
      <c r="BU74" s="110"/>
      <c r="BV74" s="110"/>
      <c r="BW74" s="110"/>
      <c r="BX74" s="110"/>
      <c r="BY74" s="110"/>
      <c r="BZ74" s="110"/>
      <c r="CA74" s="110"/>
      <c r="CB74" s="110"/>
      <c r="CC74" s="110"/>
      <c r="CD74" s="110"/>
      <c r="CE74" s="110"/>
      <c r="CF74" s="110"/>
      <c r="CG74" s="110"/>
      <c r="CH74" s="110"/>
      <c r="CI74" s="110"/>
      <c r="CJ74" s="110"/>
      <c r="CK74" s="110"/>
      <c r="CL74" s="110"/>
      <c r="CM74" s="110"/>
      <c r="CN74" s="110"/>
      <c r="CO74" s="110"/>
      <c r="CP74" s="110"/>
      <c r="CQ74" s="110"/>
      <c r="CR74" s="110"/>
      <c r="CS74" s="110"/>
      <c r="CT74" s="110"/>
      <c r="CU74" s="110"/>
      <c r="CV74" s="110"/>
      <c r="CW74" s="110"/>
      <c r="CX74" s="110"/>
    </row>
    <row r="75" spans="7:102" ht="14.25" customHeight="1" x14ac:dyDescent="0.25">
      <c r="G75" s="187"/>
      <c r="H75" s="188"/>
      <c r="I75" s="188"/>
      <c r="J75" s="188"/>
      <c r="K75" s="188"/>
      <c r="L75" s="188"/>
      <c r="M75" s="187"/>
      <c r="N75" s="188"/>
      <c r="O75" s="188"/>
      <c r="P75" s="188"/>
      <c r="Q75" s="187"/>
      <c r="R75" s="188"/>
      <c r="S75" s="188"/>
      <c r="T75" s="191"/>
      <c r="U75" s="187"/>
      <c r="V75" s="188"/>
      <c r="W75" s="188"/>
      <c r="X75" s="188"/>
      <c r="Y75" s="188"/>
      <c r="Z75" s="188"/>
      <c r="AA75" s="187"/>
      <c r="AB75" s="188"/>
      <c r="AC75" s="188"/>
      <c r="AD75" s="191"/>
      <c r="AE75" s="187"/>
      <c r="AF75" s="188"/>
      <c r="AG75" s="188"/>
      <c r="AH75" s="191"/>
      <c r="AI75" s="110"/>
      <c r="AJ75" s="110"/>
      <c r="AK75" s="110"/>
      <c r="AL75" s="110"/>
      <c r="AM75" s="110"/>
      <c r="AN75" s="110"/>
      <c r="AO75" s="110"/>
      <c r="AP75" s="110"/>
      <c r="AQ75" s="110"/>
      <c r="AR75" s="110"/>
      <c r="AS75" s="110"/>
      <c r="AT75" s="110"/>
      <c r="AU75" s="110"/>
      <c r="AV75" s="110"/>
      <c r="AW75" s="110"/>
      <c r="AX75" s="110"/>
      <c r="AY75" s="110"/>
      <c r="AZ75" s="110"/>
      <c r="BA75" s="110"/>
      <c r="BB75" s="110"/>
      <c r="BC75" s="110"/>
      <c r="BD75" s="110"/>
      <c r="BE75" s="110"/>
      <c r="BF75" s="110"/>
      <c r="BG75" s="110"/>
      <c r="BH75" s="110"/>
      <c r="BI75" s="110"/>
      <c r="BJ75" s="110"/>
      <c r="BK75" s="110"/>
      <c r="BL75" s="110"/>
      <c r="BM75" s="110"/>
      <c r="BN75" s="110"/>
      <c r="BO75" s="110"/>
      <c r="BP75" s="110"/>
      <c r="BQ75" s="110"/>
      <c r="BR75" s="110"/>
      <c r="BS75" s="110"/>
      <c r="BT75" s="110"/>
      <c r="BU75" s="110"/>
      <c r="BV75" s="110"/>
      <c r="BW75" s="110"/>
      <c r="BX75" s="110"/>
      <c r="BY75" s="110"/>
      <c r="BZ75" s="110"/>
      <c r="CA75" s="110"/>
      <c r="CB75" s="110"/>
      <c r="CC75" s="110"/>
      <c r="CD75" s="110"/>
      <c r="CE75" s="110"/>
      <c r="CF75" s="110"/>
      <c r="CG75" s="110"/>
      <c r="CH75" s="110"/>
      <c r="CI75" s="110"/>
      <c r="CJ75" s="110"/>
      <c r="CK75" s="110"/>
      <c r="CL75" s="110"/>
      <c r="CM75" s="110"/>
      <c r="CN75" s="110"/>
      <c r="CO75" s="110"/>
      <c r="CP75" s="110"/>
      <c r="CQ75" s="110"/>
      <c r="CR75" s="110"/>
      <c r="CS75" s="110"/>
      <c r="CT75" s="110"/>
      <c r="CU75" s="110"/>
      <c r="CV75" s="110"/>
      <c r="CW75" s="110"/>
      <c r="CX75" s="110"/>
    </row>
    <row r="76" spans="7:102" ht="14.25" customHeight="1" x14ac:dyDescent="0.25">
      <c r="G76" s="110"/>
      <c r="H76" s="110"/>
      <c r="I76" s="110"/>
      <c r="J76" s="110"/>
      <c r="K76" s="110"/>
      <c r="L76" s="110"/>
      <c r="M76" s="110"/>
      <c r="N76" s="110"/>
      <c r="O76" s="110"/>
      <c r="P76" s="110"/>
      <c r="Q76" s="110"/>
      <c r="R76" s="110"/>
      <c r="S76" s="110"/>
      <c r="T76" s="110"/>
      <c r="U76" s="110"/>
      <c r="V76" s="110"/>
      <c r="W76" s="110"/>
      <c r="X76" s="110"/>
      <c r="Y76" s="110"/>
      <c r="Z76" s="110"/>
      <c r="AA76" s="110"/>
      <c r="AB76" s="110"/>
      <c r="AC76" s="110"/>
      <c r="AD76" s="110"/>
      <c r="AE76" s="110"/>
      <c r="AF76" s="110"/>
      <c r="AG76" s="110"/>
      <c r="AH76" s="110"/>
      <c r="AI76" s="110"/>
      <c r="AJ76" s="110"/>
      <c r="AK76" s="110"/>
      <c r="AL76" s="110"/>
      <c r="AM76" s="110"/>
      <c r="AN76" s="110"/>
      <c r="AO76" s="110"/>
      <c r="AP76" s="110"/>
      <c r="AQ76" s="110"/>
      <c r="AR76" s="110"/>
      <c r="AS76" s="110"/>
      <c r="AT76" s="110"/>
      <c r="AU76" s="110"/>
      <c r="AV76" s="110"/>
      <c r="AW76" s="110"/>
      <c r="AX76" s="110"/>
      <c r="AY76" s="110"/>
      <c r="AZ76" s="110"/>
      <c r="BA76" s="110"/>
      <c r="BB76" s="110"/>
      <c r="BC76" s="110"/>
      <c r="BD76" s="110"/>
      <c r="BE76" s="110"/>
      <c r="BF76" s="110"/>
      <c r="BG76" s="110"/>
      <c r="BH76" s="110"/>
      <c r="BI76" s="110"/>
      <c r="BJ76" s="110"/>
      <c r="BK76" s="110"/>
      <c r="BL76" s="110"/>
      <c r="BM76" s="110"/>
      <c r="BN76" s="110"/>
      <c r="BO76" s="110"/>
      <c r="BP76" s="110"/>
      <c r="BQ76" s="110"/>
      <c r="BR76" s="110"/>
      <c r="BS76" s="110"/>
      <c r="BT76" s="110"/>
      <c r="BU76" s="110"/>
      <c r="BV76" s="110"/>
      <c r="BW76" s="110"/>
      <c r="BX76" s="110"/>
      <c r="BY76" s="110"/>
      <c r="BZ76" s="110"/>
      <c r="CA76" s="110"/>
      <c r="CB76" s="110"/>
      <c r="CC76" s="110"/>
      <c r="CD76" s="110"/>
      <c r="CE76" s="110"/>
      <c r="CF76" s="110"/>
      <c r="CG76" s="110"/>
      <c r="CH76" s="110"/>
      <c r="CI76" s="110"/>
      <c r="CJ76" s="110"/>
      <c r="CK76" s="110"/>
      <c r="CL76" s="110"/>
      <c r="CM76" s="110"/>
      <c r="CN76" s="110"/>
      <c r="CO76" s="110"/>
      <c r="CP76" s="110"/>
      <c r="CQ76" s="110"/>
      <c r="CR76" s="110"/>
      <c r="CS76" s="110"/>
      <c r="CT76" s="110"/>
      <c r="CU76" s="110"/>
      <c r="CV76" s="110"/>
      <c r="CW76" s="110"/>
      <c r="CX76" s="110"/>
    </row>
    <row r="77" spans="7:102" ht="14.25" customHeight="1" x14ac:dyDescent="0.25">
      <c r="G77" s="110"/>
      <c r="H77" s="110"/>
      <c r="I77" s="110"/>
      <c r="J77" s="110"/>
      <c r="K77" s="110"/>
      <c r="L77" s="110"/>
      <c r="M77" s="110"/>
      <c r="N77" s="110"/>
      <c r="O77" s="110"/>
      <c r="P77" s="110"/>
      <c r="Q77" s="110"/>
      <c r="R77" s="110"/>
      <c r="S77" s="110"/>
      <c r="T77" s="110"/>
      <c r="U77" s="110"/>
      <c r="V77" s="110"/>
      <c r="W77" s="110"/>
      <c r="X77" s="110"/>
      <c r="Y77" s="110"/>
      <c r="Z77" s="110"/>
      <c r="AA77" s="110"/>
      <c r="AB77" s="110"/>
      <c r="AC77" s="110"/>
      <c r="AD77" t="s">
        <v>1765</v>
      </c>
      <c r="AG77" t="str">
        <f>'M-3'!S17</f>
        <v>M-3-1</v>
      </c>
      <c r="AI77" s="110"/>
      <c r="AJ77" s="110"/>
      <c r="AK77" s="110"/>
      <c r="AL77" s="110"/>
      <c r="AM77" s="110"/>
      <c r="AN77" s="110"/>
      <c r="AO77" s="110"/>
      <c r="AP77" s="110"/>
      <c r="AQ77" s="110"/>
      <c r="AR77" s="110"/>
      <c r="AS77" s="110"/>
      <c r="AT77" s="110"/>
      <c r="AU77" s="110"/>
      <c r="AV77" s="110"/>
      <c r="AW77" s="110"/>
      <c r="AX77" s="110"/>
      <c r="AY77" s="110"/>
      <c r="AZ77" s="110"/>
      <c r="BA77" s="110"/>
      <c r="BB77" s="110"/>
      <c r="BC77" s="110"/>
      <c r="BD77" s="110"/>
      <c r="BE77" s="110"/>
      <c r="BF77" s="110"/>
      <c r="BG77" s="110"/>
      <c r="BH77" s="110"/>
      <c r="BI77" s="110"/>
      <c r="BJ77" s="110"/>
      <c r="BK77" s="110"/>
      <c r="BL77" s="110"/>
      <c r="BM77" s="110"/>
      <c r="BN77" s="110"/>
      <c r="BO77" s="110"/>
      <c r="BP77" s="110"/>
      <c r="BQ77" s="110"/>
      <c r="BR77" s="110"/>
      <c r="BS77" s="110"/>
      <c r="BT77" s="110"/>
      <c r="BU77" s="110"/>
      <c r="BV77" s="110"/>
      <c r="BW77" s="110"/>
      <c r="BX77" s="110"/>
      <c r="BY77" s="110"/>
      <c r="BZ77" s="110"/>
      <c r="CA77" s="110"/>
      <c r="CB77" s="110"/>
      <c r="CC77" s="110"/>
      <c r="CD77" s="110"/>
      <c r="CE77" s="110"/>
      <c r="CF77" s="110"/>
      <c r="CG77" s="110"/>
      <c r="CH77" s="110"/>
      <c r="CI77" s="110"/>
      <c r="CJ77" s="110"/>
      <c r="CK77" s="110"/>
      <c r="CL77" s="110"/>
      <c r="CM77" s="110"/>
      <c r="CN77" s="110"/>
      <c r="CO77" s="110"/>
      <c r="CP77" s="110"/>
      <c r="CQ77" s="110"/>
      <c r="CR77" s="110"/>
      <c r="CS77" s="110"/>
      <c r="CT77" s="110"/>
      <c r="CU77" s="110"/>
      <c r="CV77" s="110"/>
      <c r="CW77" s="110"/>
      <c r="CX77" s="110"/>
    </row>
    <row r="78" spans="7:102" ht="14.25" customHeight="1" x14ac:dyDescent="0.25">
      <c r="G78" s="110"/>
      <c r="H78" s="110"/>
      <c r="I78" s="110"/>
      <c r="J78" s="110"/>
      <c r="K78" s="110"/>
      <c r="L78" s="110"/>
      <c r="M78" s="110"/>
      <c r="N78" s="110"/>
      <c r="O78" s="110"/>
      <c r="P78" s="110"/>
      <c r="Q78" s="110"/>
      <c r="R78" s="110"/>
      <c r="S78" s="110"/>
      <c r="T78" s="110"/>
      <c r="U78" s="110"/>
      <c r="V78" s="110"/>
      <c r="W78" s="110"/>
      <c r="X78" s="110"/>
      <c r="Y78" s="110"/>
      <c r="Z78" s="110"/>
      <c r="AA78" s="110"/>
      <c r="AB78" s="110"/>
      <c r="AC78" s="110"/>
      <c r="AD78" s="110"/>
      <c r="AE78" s="110"/>
      <c r="AF78" s="110"/>
      <c r="AG78" s="110"/>
      <c r="AH78" s="110"/>
      <c r="AI78" s="110"/>
      <c r="AJ78" s="110"/>
      <c r="AK78" s="110"/>
      <c r="AL78" s="110"/>
      <c r="AM78" s="110"/>
      <c r="AN78" s="110"/>
      <c r="AO78" s="110"/>
      <c r="AP78" s="110"/>
      <c r="AQ78" s="110"/>
      <c r="AR78" s="110"/>
      <c r="AS78" s="110"/>
      <c r="AT78" s="110"/>
      <c r="AU78" s="110"/>
      <c r="AV78" s="110"/>
      <c r="AW78" s="110"/>
      <c r="AX78" s="110"/>
      <c r="AY78" s="110"/>
      <c r="AZ78" s="110"/>
      <c r="BA78" s="110"/>
      <c r="BB78" s="110"/>
      <c r="BC78" s="110"/>
      <c r="BD78" s="110"/>
      <c r="BE78" s="110"/>
      <c r="BF78" s="110"/>
      <c r="BG78" s="110"/>
      <c r="BH78" s="110"/>
      <c r="BI78" s="110"/>
      <c r="BJ78" s="110"/>
      <c r="BK78" s="110"/>
      <c r="BL78" s="110"/>
      <c r="BM78" s="110"/>
      <c r="BN78" s="110"/>
      <c r="BO78" s="110"/>
      <c r="BP78" s="110"/>
      <c r="BQ78" s="110"/>
      <c r="BR78" s="110"/>
      <c r="BS78" s="110"/>
      <c r="BT78" s="110"/>
      <c r="BU78" s="110"/>
      <c r="BV78" s="110"/>
      <c r="BW78" s="110"/>
      <c r="BX78" s="110"/>
      <c r="BY78" s="110"/>
      <c r="BZ78" s="110"/>
      <c r="CA78" s="110"/>
      <c r="CB78" s="110"/>
      <c r="CC78" s="110"/>
      <c r="CD78" s="110"/>
      <c r="CE78" s="110"/>
      <c r="CF78" s="110"/>
      <c r="CG78" s="110"/>
      <c r="CH78" s="110"/>
      <c r="CI78" s="110"/>
      <c r="CJ78" s="110"/>
      <c r="CK78" s="110"/>
      <c r="CL78" s="110"/>
      <c r="CM78" s="110"/>
      <c r="CN78" s="110"/>
      <c r="CO78" s="110"/>
      <c r="CP78" s="110"/>
      <c r="CQ78" s="110"/>
      <c r="CR78" s="110"/>
      <c r="CS78" s="110"/>
      <c r="CT78" s="110"/>
      <c r="CU78" s="110"/>
      <c r="CV78" s="110"/>
      <c r="CW78" s="110"/>
      <c r="CX78" s="110"/>
    </row>
  </sheetData>
  <mergeCells count="191">
    <mergeCell ref="M18:T19"/>
    <mergeCell ref="H24:K25"/>
    <mergeCell ref="BF26:BJ26"/>
    <mergeCell ref="I34:V34"/>
    <mergeCell ref="CE21:CI21"/>
    <mergeCell ref="BZ19:CD19"/>
    <mergeCell ref="CE25:CI25"/>
    <mergeCell ref="AL18:AP18"/>
    <mergeCell ref="CT17:CX17"/>
    <mergeCell ref="CT24:CX24"/>
    <mergeCell ref="CT21:CX21"/>
    <mergeCell ref="CT25:CX25"/>
    <mergeCell ref="CT26:CX26"/>
    <mergeCell ref="CT22:CX22"/>
    <mergeCell ref="BF22:BJ22"/>
    <mergeCell ref="BU21:BY21"/>
    <mergeCell ref="CE26:CI26"/>
    <mergeCell ref="CO26:CS26"/>
    <mergeCell ref="BA26:BE26"/>
    <mergeCell ref="AG18:AK18"/>
    <mergeCell ref="AL25:AP25"/>
    <mergeCell ref="BZ24:CD24"/>
    <mergeCell ref="CE24:CI24"/>
    <mergeCell ref="U61:AH61"/>
    <mergeCell ref="BP16:BT16"/>
    <mergeCell ref="AG24:AK24"/>
    <mergeCell ref="CJ26:CN26"/>
    <mergeCell ref="CO19:CS19"/>
    <mergeCell ref="AQ24:AU24"/>
    <mergeCell ref="BP18:BT18"/>
    <mergeCell ref="AG22:AK22"/>
    <mergeCell ref="AL16:AP16"/>
    <mergeCell ref="CO25:CS25"/>
    <mergeCell ref="CJ21:CN21"/>
    <mergeCell ref="CJ24:CN24"/>
    <mergeCell ref="BP25:BT25"/>
    <mergeCell ref="AQ17:AU17"/>
    <mergeCell ref="U22:V22"/>
    <mergeCell ref="BU22:BY22"/>
    <mergeCell ref="CO21:CS21"/>
    <mergeCell ref="CO18:CS18"/>
    <mergeCell ref="U24:V24"/>
    <mergeCell ref="CO17:CS17"/>
    <mergeCell ref="AQ21:AU21"/>
    <mergeCell ref="AB17:AF17"/>
    <mergeCell ref="BA21:BE21"/>
    <mergeCell ref="BK17:BO17"/>
    <mergeCell ref="B12:E12"/>
    <mergeCell ref="AV19:AZ19"/>
    <mergeCell ref="BP21:BT21"/>
    <mergeCell ref="BK26:BO26"/>
    <mergeCell ref="I35:V35"/>
    <mergeCell ref="H18:K19"/>
    <mergeCell ref="BU26:BY26"/>
    <mergeCell ref="AA62:AD62"/>
    <mergeCell ref="B14:E14"/>
    <mergeCell ref="W18:AA18"/>
    <mergeCell ref="B13:E13"/>
    <mergeCell ref="AL21:AP21"/>
    <mergeCell ref="U21:V21"/>
    <mergeCell ref="AV21:AZ21"/>
    <mergeCell ref="AQ26:AU26"/>
    <mergeCell ref="X33:AB33"/>
    <mergeCell ref="BK19:BO19"/>
    <mergeCell ref="BU16:BY16"/>
    <mergeCell ref="W14:CS14"/>
    <mergeCell ref="AL24:AP24"/>
    <mergeCell ref="B16:E16"/>
    <mergeCell ref="BF25:BJ25"/>
    <mergeCell ref="M62:P62"/>
    <mergeCell ref="W15:AA16"/>
    <mergeCell ref="G9:Z11"/>
    <mergeCell ref="AE62:AH62"/>
    <mergeCell ref="CE17:CI17"/>
    <mergeCell ref="AB26:AF26"/>
    <mergeCell ref="CJ22:CN22"/>
    <mergeCell ref="G14:G16"/>
    <mergeCell ref="CE19:CI19"/>
    <mergeCell ref="BZ25:CD25"/>
    <mergeCell ref="BA17:BE17"/>
    <mergeCell ref="CJ25:CN25"/>
    <mergeCell ref="BA24:BE24"/>
    <mergeCell ref="W21:AA21"/>
    <mergeCell ref="AB16:AF16"/>
    <mergeCell ref="BA19:BE19"/>
    <mergeCell ref="W24:AA24"/>
    <mergeCell ref="BZ26:CD26"/>
    <mergeCell ref="BZ18:CD18"/>
    <mergeCell ref="X35:AB35"/>
    <mergeCell ref="BP17:BT17"/>
    <mergeCell ref="W22:AA22"/>
    <mergeCell ref="AL26:AP26"/>
    <mergeCell ref="AG19:AK19"/>
    <mergeCell ref="BK24:BO24"/>
    <mergeCell ref="AG21:AK21"/>
    <mergeCell ref="B6:E6"/>
    <mergeCell ref="BZ17:CD17"/>
    <mergeCell ref="BK22:BO22"/>
    <mergeCell ref="AB21:AF21"/>
    <mergeCell ref="B15:E15"/>
    <mergeCell ref="BF24:BJ24"/>
    <mergeCell ref="H30:AK31"/>
    <mergeCell ref="CE16:CI16"/>
    <mergeCell ref="AV24:AZ24"/>
    <mergeCell ref="BF19:BJ19"/>
    <mergeCell ref="BA25:BE25"/>
    <mergeCell ref="BP24:BT24"/>
    <mergeCell ref="BU18:BY18"/>
    <mergeCell ref="AQ16:AU16"/>
    <mergeCell ref="CE18:CI18"/>
    <mergeCell ref="AV22:AZ22"/>
    <mergeCell ref="BU17:BY17"/>
    <mergeCell ref="BP22:BT22"/>
    <mergeCell ref="AQ18:AU18"/>
    <mergeCell ref="AV25:AZ25"/>
    <mergeCell ref="H14:T16"/>
    <mergeCell ref="BA18:BE18"/>
    <mergeCell ref="AG17:AK17"/>
    <mergeCell ref="B17:E17"/>
    <mergeCell ref="BZ16:CD16"/>
    <mergeCell ref="W25:AA25"/>
    <mergeCell ref="CJ16:CN16"/>
    <mergeCell ref="AG25:AK25"/>
    <mergeCell ref="M24:T25"/>
    <mergeCell ref="CT14:CX16"/>
    <mergeCell ref="BU24:BY24"/>
    <mergeCell ref="AV16:AZ16"/>
    <mergeCell ref="CJ18:CN18"/>
    <mergeCell ref="BA22:BE22"/>
    <mergeCell ref="BF16:BJ16"/>
    <mergeCell ref="CT19:CX19"/>
    <mergeCell ref="BU19:BY19"/>
    <mergeCell ref="CO24:CS24"/>
    <mergeCell ref="CT18:CX18"/>
    <mergeCell ref="AB19:AF19"/>
    <mergeCell ref="CJ17:CN17"/>
    <mergeCell ref="CJ19:CN19"/>
    <mergeCell ref="BK18:BO18"/>
    <mergeCell ref="AB22:AF22"/>
    <mergeCell ref="AG16:AK16"/>
    <mergeCell ref="AL22:AP22"/>
    <mergeCell ref="BZ21:CD21"/>
    <mergeCell ref="AB25:AF25"/>
    <mergeCell ref="B10:E10"/>
    <mergeCell ref="AV18:AZ18"/>
    <mergeCell ref="BF18:BJ18"/>
    <mergeCell ref="B4:E4"/>
    <mergeCell ref="BU25:BY25"/>
    <mergeCell ref="AV17:AZ17"/>
    <mergeCell ref="AQ22:AU22"/>
    <mergeCell ref="X36:AB36"/>
    <mergeCell ref="AB24:AF24"/>
    <mergeCell ref="W17:AA17"/>
    <mergeCell ref="B8:E8"/>
    <mergeCell ref="AB15:CS15"/>
    <mergeCell ref="CO16:CS16"/>
    <mergeCell ref="AQ19:AU19"/>
    <mergeCell ref="I33:V33"/>
    <mergeCell ref="G7:AK7"/>
    <mergeCell ref="CE22:CI22"/>
    <mergeCell ref="AG26:AK26"/>
    <mergeCell ref="H21:K22"/>
    <mergeCell ref="AL19:AP19"/>
    <mergeCell ref="CO22:CS22"/>
    <mergeCell ref="U19:V19"/>
    <mergeCell ref="BF21:BJ21"/>
    <mergeCell ref="BF17:BJ17"/>
    <mergeCell ref="Q62:T62"/>
    <mergeCell ref="BA16:BE16"/>
    <mergeCell ref="BK21:BO21"/>
    <mergeCell ref="U25:V25"/>
    <mergeCell ref="BK16:BO16"/>
    <mergeCell ref="BP26:BT26"/>
    <mergeCell ref="U14:V16"/>
    <mergeCell ref="W19:AA19"/>
    <mergeCell ref="BZ22:CD22"/>
    <mergeCell ref="AB18:AF18"/>
    <mergeCell ref="U18:V18"/>
    <mergeCell ref="AQ25:AU25"/>
    <mergeCell ref="AV26:AZ26"/>
    <mergeCell ref="M21:T22"/>
    <mergeCell ref="I44:AB44"/>
    <mergeCell ref="BP19:BT19"/>
    <mergeCell ref="BK25:BO25"/>
    <mergeCell ref="AL17:AP17"/>
    <mergeCell ref="H39:AK42"/>
    <mergeCell ref="H29:AK29"/>
    <mergeCell ref="G62:L62"/>
    <mergeCell ref="U62:Z62"/>
    <mergeCell ref="W26:AA26"/>
    <mergeCell ref="G61:T61"/>
  </mergeCells>
  <dataValidations count="1">
    <dataValidation type="list" allowBlank="1" showInputMessage="1" showErrorMessage="1" sqref="I34:V34" xr:uid="{235E3EE3-445F-4629-A170-5017E48C2228}">
      <formula1>_xlfn.ANCHORARRAY($A$16)</formula1>
    </dataValidation>
  </dataValidations>
  <hyperlinks>
    <hyperlink ref="B4" location="PANDUAN!A1" display="PANDUAN" xr:uid="{00000000-0004-0000-4201-000000000000}"/>
    <hyperlink ref="B6" location="'EWS DIRECTORY'!A1" display="EWS DIRECTORY" xr:uid="{00000000-0004-0000-4201-000001000000}"/>
    <hyperlink ref="B8" location="'DATA PEMICU'!A1" display="DATA PEMICU" xr:uid="{00000000-0004-0000-4201-000002000000}"/>
    <hyperlink ref="B10" location="'DATA PENGUJI'!A1" display="DATA PENGUJI" xr:uid="{00000000-0004-0000-4201-000003000000}"/>
    <hyperlink ref="B12" location="'MAIN LEVEL'!A1" display="MAIN LEVEL" xr:uid="{00000000-0004-0000-4201-000004000000}"/>
  </hyperlinks>
  <pageMargins left="0.70866141732283472" right="0.31496062992125978" top="0.55118110236220474" bottom="0.55118110236220474" header="0" footer="0"/>
  <pageSetup paperSize="9" scale="77" orientation="portrait"/>
  <extLst>
    <ext xmlns:x14="http://schemas.microsoft.com/office/spreadsheetml/2009/9/main" uri="{CCE6A557-97BC-4b89-ADB6-D9C93CAAB3DF}">
      <x14:dataValidations xmlns:xm="http://schemas.microsoft.com/office/excel/2006/main" count="1">
        <x14:dataValidation type="list" allowBlank="1" showInputMessage="1" showErrorMessage="1" xr:uid="{4D9AA0FA-8D78-4A72-8573-B082CD01B8A8}">
          <x14:formula1>
            <xm:f>MASTER!$Q$2:$Q$6</xm:f>
          </x14:formula1>
          <xm:sqref>I44:AB44</xm:sqref>
        </x14:dataValidation>
      </x14:dataValidations>
    </ext>
  </extLst>
</worksheet>
</file>

<file path=xl/worksheets/sheet3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1-000000000000}">
  <sheetPr codeName="Sheet147">
    <tabColor theme="4" tint="-0.249977111117893"/>
  </sheetPr>
  <dimension ref="A1:AX64"/>
  <sheetViews>
    <sheetView topLeftCell="E1"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50" width="3.6640625" style="443" customWidth="1"/>
    <col min="51" max="51" width="14.44140625" style="443" customWidth="1"/>
    <col min="52" max="16384" width="14.44140625" style="443"/>
  </cols>
  <sheetData>
    <row r="1" spans="2:46" ht="14.25" customHeight="1" x14ac:dyDescent="0.25">
      <c r="G1" s="223"/>
      <c r="H1" s="223"/>
      <c r="I1" s="223"/>
      <c r="J1" s="223"/>
      <c r="K1" s="223"/>
      <c r="L1" s="223"/>
      <c r="M1" s="223"/>
      <c r="N1" s="223"/>
      <c r="O1" s="223"/>
      <c r="P1" s="223"/>
      <c r="Q1" s="223"/>
      <c r="R1" s="223"/>
      <c r="S1" s="223"/>
      <c r="T1" s="223"/>
      <c r="U1" s="223"/>
      <c r="V1" s="223"/>
      <c r="W1" s="223"/>
      <c r="X1" s="223"/>
    </row>
    <row r="2" spans="2:46" ht="14.25" customHeight="1" x14ac:dyDescent="0.25">
      <c r="G2" s="55" t="s">
        <v>1674</v>
      </c>
      <c r="H2" s="55"/>
      <c r="I2" s="55"/>
      <c r="J2" s="55"/>
      <c r="K2" s="55"/>
      <c r="L2" s="55"/>
      <c r="M2" s="55"/>
      <c r="N2" s="55"/>
    </row>
    <row r="3" spans="2:46" ht="14.25" customHeight="1" x14ac:dyDescent="0.25">
      <c r="B3" s="111"/>
      <c r="C3" s="111"/>
      <c r="D3" s="111"/>
      <c r="E3" s="111"/>
      <c r="G3" s="55"/>
      <c r="H3" s="55"/>
      <c r="I3" s="55"/>
      <c r="J3" s="55"/>
      <c r="K3" s="55"/>
      <c r="L3" s="55"/>
      <c r="M3" s="55"/>
      <c r="N3" s="55"/>
    </row>
    <row r="4" spans="2:46" ht="14.25" customHeight="1" x14ac:dyDescent="0.25">
      <c r="B4" s="762" t="s">
        <v>79</v>
      </c>
      <c r="C4" s="761"/>
      <c r="D4" s="761"/>
      <c r="E4" s="761"/>
      <c r="G4" s="55"/>
      <c r="H4" s="55"/>
      <c r="I4" s="55"/>
      <c r="J4" s="55"/>
      <c r="K4" s="55"/>
      <c r="L4" s="55"/>
      <c r="M4" s="55"/>
      <c r="N4" s="55"/>
    </row>
    <row r="5" spans="2:46" ht="14.25" customHeight="1" x14ac:dyDescent="0.25">
      <c r="B5" s="111"/>
      <c r="C5" s="111"/>
      <c r="D5" s="111"/>
      <c r="E5" s="111"/>
      <c r="G5" s="55"/>
      <c r="H5" s="55"/>
      <c r="I5" s="55"/>
      <c r="J5" s="55"/>
      <c r="K5" s="55"/>
      <c r="L5" s="55"/>
      <c r="M5" s="55"/>
      <c r="N5" s="55"/>
    </row>
    <row r="6" spans="2:46" ht="14.25" customHeight="1" x14ac:dyDescent="0.25">
      <c r="B6" s="762" t="s">
        <v>87</v>
      </c>
      <c r="C6" s="761"/>
      <c r="D6" s="761"/>
      <c r="E6" s="761"/>
      <c r="G6" s="55"/>
      <c r="H6" s="55"/>
      <c r="I6" s="55"/>
      <c r="J6" s="55"/>
      <c r="K6" s="55"/>
      <c r="L6" s="55"/>
      <c r="M6" s="55"/>
      <c r="N6" s="55"/>
    </row>
    <row r="7" spans="2:46" ht="15" customHeight="1" x14ac:dyDescent="0.25">
      <c r="B7" s="111"/>
      <c r="C7" s="111"/>
      <c r="D7" s="111"/>
      <c r="E7" s="111"/>
      <c r="G7" s="996" t="s">
        <v>1774</v>
      </c>
      <c r="H7" s="997"/>
      <c r="I7" s="997"/>
      <c r="J7" s="997"/>
      <c r="K7" s="997"/>
      <c r="L7" s="997"/>
      <c r="M7" s="997"/>
      <c r="N7" s="997"/>
      <c r="O7" s="997"/>
      <c r="P7" s="997"/>
      <c r="Q7" s="997"/>
      <c r="R7" s="997"/>
      <c r="S7" s="997"/>
      <c r="T7" s="997"/>
      <c r="U7" s="997"/>
      <c r="V7" s="997"/>
      <c r="W7" s="997"/>
      <c r="X7" s="997"/>
      <c r="Y7" s="997"/>
      <c r="Z7" s="997"/>
      <c r="AA7" s="997"/>
      <c r="AB7" s="997"/>
      <c r="AC7" s="997"/>
      <c r="AD7" s="997"/>
      <c r="AE7" s="997"/>
      <c r="AF7" s="997"/>
      <c r="AG7" s="997"/>
      <c r="AH7" s="997"/>
      <c r="AI7" s="997"/>
      <c r="AJ7" s="997"/>
      <c r="AK7" s="997"/>
      <c r="AL7" s="997"/>
      <c r="AM7" s="997"/>
      <c r="AN7" s="997"/>
      <c r="AO7" s="997"/>
      <c r="AP7" s="997"/>
      <c r="AQ7" s="997"/>
      <c r="AR7" s="997"/>
      <c r="AS7" s="58"/>
    </row>
    <row r="8" spans="2:46" ht="14.25" customHeight="1" x14ac:dyDescent="0.25">
      <c r="B8" s="762" t="s">
        <v>94</v>
      </c>
      <c r="C8" s="761"/>
      <c r="D8" s="761"/>
      <c r="E8" s="761"/>
      <c r="G8" s="55"/>
      <c r="H8" s="55"/>
      <c r="I8" s="55"/>
      <c r="J8" s="55"/>
      <c r="K8" s="55"/>
      <c r="L8" s="55"/>
      <c r="M8" s="55"/>
      <c r="N8" s="55"/>
    </row>
    <row r="9" spans="2:46" ht="14.25" customHeight="1" x14ac:dyDescent="0.25">
      <c r="B9" s="111"/>
      <c r="C9" s="111"/>
      <c r="D9" s="111"/>
      <c r="E9" s="111"/>
      <c r="G9" s="999" t="str">
        <f>"Rincian "&amp;'M-3-1'!H18&amp;" "&amp;'M-3-1'!M18</f>
        <v>Rincian PPh dibayar sendiri Berdasarkan Data Internal dan Eksternal yang dimiliki DJP</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997"/>
      <c r="I10" s="997"/>
      <c r="J10" s="997"/>
      <c r="K10" s="997"/>
      <c r="L10" s="997"/>
      <c r="M10" s="997"/>
      <c r="N10" s="997"/>
      <c r="O10" s="997"/>
      <c r="P10" s="997"/>
      <c r="Q10" s="997"/>
      <c r="R10" s="997"/>
      <c r="S10" s="997"/>
      <c r="T10" s="997"/>
      <c r="U10" s="997"/>
      <c r="V10" s="997"/>
      <c r="W10" s="997"/>
      <c r="X10" s="997"/>
      <c r="Y10" s="997"/>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row>
    <row r="13" spans="2:46" ht="14.25" customHeight="1" x14ac:dyDescent="0.25">
      <c r="B13" s="962" t="str">
        <f>HYPERLINK("#'"&amp;'EWS DIRECTORY'!$J$321&amp;"'!A1",'EWS DIRECTORY'!$J$321)</f>
        <v>M-3</v>
      </c>
      <c r="C13" s="761"/>
      <c r="D13" s="761"/>
      <c r="E13" s="761"/>
      <c r="G13" s="55" t="s">
        <v>1680</v>
      </c>
      <c r="H13" s="55"/>
      <c r="I13" s="254"/>
      <c r="J13" s="254"/>
      <c r="K13" s="254"/>
      <c r="L13" s="254"/>
      <c r="M13" s="254"/>
      <c r="N13" s="254"/>
    </row>
    <row r="14" spans="2:46" ht="14.25" customHeight="1" x14ac:dyDescent="0.25">
      <c r="B14" s="931" t="str">
        <f>HYPERLINK("#'"&amp;'EWS DIRECTORY'!$J$322&amp;"'!A1",'EWS DIRECTORY'!$J$322)</f>
        <v>M-3-1</v>
      </c>
      <c r="C14" s="761"/>
      <c r="D14" s="761"/>
      <c r="E14" s="761"/>
      <c r="G14" s="55"/>
      <c r="H14" s="55"/>
      <c r="I14" s="254"/>
      <c r="J14" s="254"/>
      <c r="K14" s="254"/>
      <c r="L14" s="254"/>
      <c r="M14" s="254"/>
      <c r="N14" s="254"/>
    </row>
    <row r="15" spans="2:46" ht="14.25" customHeight="1" x14ac:dyDescent="0.25">
      <c r="B15" s="927" t="str">
        <f>HYPERLINK("#'"&amp;'EWS DIRECTORY'!$J$323&amp;"'!A1",'EWS DIRECTORY'!$J$323)</f>
        <v>M-3-1-1</v>
      </c>
      <c r="C15" s="761"/>
      <c r="D15" s="761"/>
      <c r="E15" s="761"/>
      <c r="G15" s="55"/>
      <c r="H15" s="55"/>
      <c r="I15" s="254"/>
      <c r="J15" s="254"/>
      <c r="K15" s="254"/>
      <c r="L15" s="254"/>
      <c r="M15" s="254"/>
      <c r="N15" s="254"/>
    </row>
    <row r="16" spans="2:46" ht="14.25" customHeight="1" x14ac:dyDescent="0.25">
      <c r="B16" s="929" t="str">
        <f>HYPERLINK("#'"&amp;'EWS DIRECTORY'!$J$324&amp;"'!A1",'EWS DIRECTORY'!$J$324)</f>
        <v>M-3-1-2</v>
      </c>
      <c r="C16" s="761"/>
      <c r="D16" s="761"/>
      <c r="E16" s="761"/>
      <c r="G16" s="55"/>
      <c r="H16" s="55"/>
      <c r="I16" s="254"/>
      <c r="J16" s="254"/>
      <c r="K16" s="254"/>
      <c r="L16" s="254"/>
      <c r="M16" s="254"/>
      <c r="N16" s="254"/>
    </row>
    <row r="17" spans="2:50" ht="14.25" customHeight="1" x14ac:dyDescent="0.25">
      <c r="B17" s="929" t="str">
        <f>HYPERLINK("#'"&amp;'EWS DIRECTORY'!$J$325&amp;"'!A1",'EWS DIRECTORY'!$J$325)</f>
        <v>M-3-1-3</v>
      </c>
      <c r="C17" s="761"/>
      <c r="D17" s="761"/>
      <c r="E17" s="761"/>
      <c r="G17" s="55" t="s">
        <v>1681</v>
      </c>
      <c r="H17" s="55"/>
      <c r="I17" s="55"/>
      <c r="J17" s="254"/>
      <c r="K17" s="254"/>
      <c r="L17" s="254"/>
      <c r="M17" s="254"/>
      <c r="N17" s="254"/>
    </row>
    <row r="18" spans="2:50" ht="14.25" customHeight="1" x14ac:dyDescent="0.25">
      <c r="G18" s="55" t="s">
        <v>1744</v>
      </c>
      <c r="H18" s="55"/>
      <c r="I18" s="55" t="s">
        <v>1744</v>
      </c>
      <c r="J18" s="254"/>
      <c r="K18" s="254"/>
      <c r="L18" s="254"/>
      <c r="M18" s="254"/>
      <c r="N18" s="254"/>
    </row>
    <row r="19" spans="2:50" ht="14.25" customHeight="1" x14ac:dyDescent="0.25"/>
    <row r="20" spans="2:50" ht="14.25" customHeight="1" x14ac:dyDescent="0.25">
      <c r="G20" s="55" t="s">
        <v>1791</v>
      </c>
    </row>
    <row r="21" spans="2:50" ht="14.25" customHeight="1" x14ac:dyDescent="0.25">
      <c r="G21" s="55"/>
    </row>
    <row r="22" spans="2:50" ht="14.25" customHeight="1" x14ac:dyDescent="0.25">
      <c r="G22" s="55"/>
      <c r="H22" s="990" t="s">
        <v>1445</v>
      </c>
      <c r="I22" s="790"/>
      <c r="J22" s="994" t="s">
        <v>1446</v>
      </c>
      <c r="K22" s="764"/>
      <c r="L22" s="764"/>
      <c r="M22" s="764"/>
      <c r="N22" s="764"/>
      <c r="O22" s="764"/>
      <c r="P22" s="764"/>
      <c r="Q22" s="764"/>
      <c r="R22" s="764"/>
      <c r="S22" s="764"/>
      <c r="T22" s="764"/>
      <c r="U22" s="764"/>
      <c r="V22" s="764"/>
      <c r="W22" s="764"/>
      <c r="X22" s="764"/>
      <c r="Y22" s="764"/>
      <c r="Z22" s="764"/>
      <c r="AA22" s="764"/>
      <c r="AB22" s="764"/>
      <c r="AC22" s="764"/>
      <c r="AD22" s="764"/>
      <c r="AE22" s="764"/>
      <c r="AF22" s="764"/>
      <c r="AG22" s="764"/>
      <c r="AH22" s="764"/>
      <c r="AI22" s="764"/>
      <c r="AJ22" s="764"/>
      <c r="AK22" s="764"/>
      <c r="AL22" s="764"/>
      <c r="AM22" s="764"/>
      <c r="AN22" s="764"/>
      <c r="AO22" s="764"/>
      <c r="AP22" s="764"/>
      <c r="AQ22" s="764"/>
      <c r="AR22" s="764"/>
      <c r="AS22" s="764"/>
      <c r="AT22" s="764"/>
      <c r="AU22" s="764"/>
      <c r="AV22" s="764"/>
      <c r="AW22" s="764"/>
      <c r="AX22" s="765"/>
    </row>
    <row r="23" spans="2:50" ht="14.25" customHeight="1" x14ac:dyDescent="0.25">
      <c r="G23" s="55"/>
      <c r="H23" s="806"/>
      <c r="I23" s="807"/>
      <c r="J23" s="978" t="s">
        <v>1452</v>
      </c>
      <c r="K23" s="764"/>
      <c r="L23" s="764"/>
      <c r="M23" s="764"/>
      <c r="N23" s="764"/>
      <c r="O23" s="764"/>
      <c r="P23" s="765"/>
      <c r="Q23" s="978" t="s">
        <v>1453</v>
      </c>
      <c r="R23" s="764"/>
      <c r="S23" s="764"/>
      <c r="T23" s="764"/>
      <c r="U23" s="764"/>
      <c r="V23" s="764"/>
      <c r="W23" s="765"/>
      <c r="X23" s="978" t="s">
        <v>1454</v>
      </c>
      <c r="Y23" s="764"/>
      <c r="Z23" s="764"/>
      <c r="AA23" s="764"/>
      <c r="AB23" s="764"/>
      <c r="AC23" s="764"/>
      <c r="AD23" s="765"/>
      <c r="AE23" s="978" t="s">
        <v>1455</v>
      </c>
      <c r="AF23" s="764"/>
      <c r="AG23" s="764"/>
      <c r="AH23" s="764"/>
      <c r="AI23" s="764"/>
      <c r="AJ23" s="764"/>
      <c r="AK23" s="765"/>
      <c r="AL23" s="978" t="s">
        <v>1456</v>
      </c>
      <c r="AM23" s="764"/>
      <c r="AN23" s="764"/>
      <c r="AO23" s="764"/>
      <c r="AP23" s="764"/>
      <c r="AQ23" s="764"/>
      <c r="AR23" s="764"/>
      <c r="AS23" s="765"/>
      <c r="AT23" s="978" t="s">
        <v>1457</v>
      </c>
      <c r="AU23" s="764"/>
      <c r="AV23" s="764"/>
      <c r="AW23" s="764"/>
      <c r="AX23" s="765"/>
    </row>
    <row r="24" spans="2:50" ht="48" customHeight="1" x14ac:dyDescent="0.25">
      <c r="G24" s="55"/>
      <c r="H24" s="1221">
        <v>1</v>
      </c>
      <c r="I24" s="765"/>
      <c r="J24" s="1222" t="e">
        <f>ID_MS_TH_PJK</f>
        <v>#N/A</v>
      </c>
      <c r="K24" s="764"/>
      <c r="L24" s="764"/>
      <c r="M24" s="764"/>
      <c r="N24" s="764"/>
      <c r="O24" s="764"/>
      <c r="P24" s="765"/>
      <c r="Q24" s="1222" t="e">
        <f>NO_BPS</f>
        <v>#N/A</v>
      </c>
      <c r="R24" s="764"/>
      <c r="S24" s="764"/>
      <c r="T24" s="764"/>
      <c r="U24" s="764"/>
      <c r="V24" s="764"/>
      <c r="W24" s="765"/>
      <c r="X24" s="1222" t="e">
        <f>PEMBETULAN_KE</f>
        <v>#N/A</v>
      </c>
      <c r="Y24" s="764"/>
      <c r="Z24" s="764"/>
      <c r="AA24" s="764"/>
      <c r="AB24" s="764"/>
      <c r="AC24" s="764"/>
      <c r="AD24" s="765"/>
      <c r="AE24" s="1222" t="e">
        <f>TGL_TERIMA</f>
        <v>#N/A</v>
      </c>
      <c r="AF24" s="764"/>
      <c r="AG24" s="764"/>
      <c r="AH24" s="764"/>
      <c r="AI24" s="764"/>
      <c r="AJ24" s="764"/>
      <c r="AK24" s="765"/>
      <c r="AL24" s="984" t="s">
        <v>1533</v>
      </c>
      <c r="AM24" s="764"/>
      <c r="AN24" s="764"/>
      <c r="AO24" s="764"/>
      <c r="AP24" s="764"/>
      <c r="AQ24" s="764"/>
      <c r="AR24" s="764"/>
      <c r="AS24" s="765"/>
      <c r="AT24" s="1257">
        <f>'MAIN LEVEL'!AB76</f>
        <v>0</v>
      </c>
      <c r="AU24" s="764"/>
      <c r="AV24" s="764"/>
      <c r="AW24" s="764"/>
      <c r="AX24" s="765"/>
    </row>
    <row r="25" spans="2:50" ht="14.25" customHeight="1" x14ac:dyDescent="0.25">
      <c r="G25" s="55"/>
      <c r="H25" s="255"/>
      <c r="I25" s="255"/>
      <c r="J25" s="255"/>
      <c r="K25" s="255"/>
      <c r="L25" s="255"/>
      <c r="M25" s="255"/>
      <c r="N25" s="255"/>
      <c r="O25" s="255"/>
      <c r="P25" s="255"/>
      <c r="Q25" s="255"/>
      <c r="R25" s="255"/>
    </row>
    <row r="26" spans="2:50" ht="14.25" customHeight="1" x14ac:dyDescent="0.25">
      <c r="G26" s="55"/>
      <c r="H26" s="255"/>
      <c r="I26" s="255"/>
      <c r="J26" s="255"/>
      <c r="K26" s="255"/>
      <c r="L26" s="255"/>
      <c r="M26" s="255"/>
      <c r="N26" s="255"/>
      <c r="O26" s="255"/>
      <c r="P26" s="255"/>
      <c r="Q26" s="255"/>
      <c r="R26" s="255"/>
    </row>
    <row r="27" spans="2:50" ht="14.25" customHeight="1" x14ac:dyDescent="0.25">
      <c r="G27" s="55"/>
      <c r="H27" s="255"/>
      <c r="I27" s="255"/>
      <c r="J27" s="255"/>
      <c r="K27" s="255"/>
      <c r="L27" s="255"/>
      <c r="M27" s="255"/>
      <c r="N27" s="255"/>
      <c r="O27" s="255"/>
      <c r="P27" s="255"/>
      <c r="Q27" s="255"/>
      <c r="R27" s="255"/>
    </row>
    <row r="28" spans="2:50" ht="14.25" customHeight="1" x14ac:dyDescent="0.25">
      <c r="B28" s="760"/>
      <c r="C28" s="761"/>
      <c r="D28" s="761"/>
      <c r="E28" s="761"/>
      <c r="G28" s="55"/>
      <c r="H28" s="990" t="s">
        <v>1445</v>
      </c>
      <c r="I28" s="790"/>
      <c r="J28" s="990" t="s">
        <v>1478</v>
      </c>
      <c r="K28" s="789"/>
      <c r="L28" s="789"/>
      <c r="M28" s="790"/>
      <c r="N28" s="994" t="s">
        <v>1792</v>
      </c>
      <c r="O28" s="764"/>
      <c r="P28" s="764"/>
      <c r="Q28" s="764"/>
      <c r="R28" s="764"/>
      <c r="S28" s="764"/>
      <c r="T28" s="764"/>
      <c r="U28" s="764"/>
      <c r="V28" s="764"/>
      <c r="W28" s="764"/>
      <c r="X28" s="764"/>
      <c r="Y28" s="764"/>
      <c r="Z28" s="765"/>
      <c r="AA28" s="994" t="s">
        <v>1793</v>
      </c>
      <c r="AB28" s="764"/>
      <c r="AC28" s="764"/>
      <c r="AD28" s="764"/>
      <c r="AE28" s="764"/>
      <c r="AF28" s="764"/>
      <c r="AG28" s="764"/>
      <c r="AH28" s="764"/>
      <c r="AI28" s="764"/>
      <c r="AJ28" s="764"/>
      <c r="AK28" s="764"/>
      <c r="AL28" s="764"/>
      <c r="AM28" s="764"/>
      <c r="AN28" s="764"/>
      <c r="AO28" s="764"/>
      <c r="AP28" s="764"/>
      <c r="AQ28" s="764"/>
      <c r="AR28" s="764"/>
      <c r="AS28" s="765"/>
      <c r="AT28" s="990" t="s">
        <v>1481</v>
      </c>
      <c r="AU28" s="789"/>
      <c r="AV28" s="789"/>
      <c r="AW28" s="789"/>
      <c r="AX28" s="790"/>
    </row>
    <row r="29" spans="2:50" ht="14.25" customHeight="1" x14ac:dyDescent="0.25">
      <c r="G29" s="55"/>
      <c r="H29" s="806"/>
      <c r="I29" s="807"/>
      <c r="J29" s="806"/>
      <c r="K29" s="794"/>
      <c r="L29" s="794"/>
      <c r="M29" s="807"/>
      <c r="N29" s="978" t="s">
        <v>796</v>
      </c>
      <c r="O29" s="764"/>
      <c r="P29" s="764"/>
      <c r="Q29" s="764"/>
      <c r="R29" s="764"/>
      <c r="S29" s="764"/>
      <c r="T29" s="765"/>
      <c r="U29" s="978" t="s">
        <v>1401</v>
      </c>
      <c r="V29" s="764"/>
      <c r="W29" s="764"/>
      <c r="X29" s="764"/>
      <c r="Y29" s="764"/>
      <c r="Z29" s="765"/>
      <c r="AA29" s="978" t="s">
        <v>796</v>
      </c>
      <c r="AB29" s="764"/>
      <c r="AC29" s="764"/>
      <c r="AD29" s="764"/>
      <c r="AE29" s="764"/>
      <c r="AF29" s="765"/>
      <c r="AG29" s="978" t="s">
        <v>1794</v>
      </c>
      <c r="AH29" s="764"/>
      <c r="AI29" s="764"/>
      <c r="AJ29" s="764"/>
      <c r="AK29" s="764"/>
      <c r="AL29" s="764"/>
      <c r="AM29" s="765"/>
      <c r="AN29" s="978" t="s">
        <v>1510</v>
      </c>
      <c r="AO29" s="764"/>
      <c r="AP29" s="764"/>
      <c r="AQ29" s="764"/>
      <c r="AR29" s="764"/>
      <c r="AS29" s="765"/>
      <c r="AT29" s="806"/>
      <c r="AU29" s="794"/>
      <c r="AV29" s="794"/>
      <c r="AW29" s="794"/>
      <c r="AX29" s="807"/>
    </row>
    <row r="30" spans="2:50" ht="14.25" customHeight="1" x14ac:dyDescent="0.25">
      <c r="B30" s="760"/>
      <c r="C30" s="761"/>
      <c r="D30" s="761"/>
      <c r="E30" s="761"/>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2:50" ht="14.2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2:50" ht="15" customHeight="1" x14ac:dyDescent="0.25">
      <c r="B32" s="760"/>
      <c r="C32" s="761"/>
      <c r="D32" s="761"/>
      <c r="E32" s="761"/>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2:50" ht="15" customHeight="1"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2:50" ht="15" customHeight="1" x14ac:dyDescent="0.25">
      <c r="B34" s="760"/>
      <c r="C34" s="761"/>
      <c r="D34" s="761"/>
      <c r="E34" s="761"/>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2:50" ht="15" customHeight="1" x14ac:dyDescent="0.25">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2:50" ht="15"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2:50" ht="15"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2:50" ht="15" customHeight="1" x14ac:dyDescent="0.25">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2:50" ht="15" customHeight="1" x14ac:dyDescent="0.25">
      <c r="G40" s="223"/>
      <c r="H40" s="980"/>
      <c r="I40" s="765"/>
      <c r="J40" s="979"/>
      <c r="K40" s="764"/>
      <c r="L40" s="764"/>
      <c r="M40" s="765"/>
      <c r="N40" s="980"/>
      <c r="O40" s="764"/>
      <c r="P40" s="764"/>
      <c r="Q40" s="764"/>
      <c r="R40" s="764"/>
      <c r="S40" s="764"/>
      <c r="T40" s="765"/>
      <c r="U40" s="977"/>
      <c r="V40" s="764"/>
      <c r="W40" s="764"/>
      <c r="X40" s="764"/>
      <c r="Y40" s="764"/>
      <c r="Z40" s="765"/>
      <c r="AA40" s="980"/>
      <c r="AB40" s="764"/>
      <c r="AC40" s="764"/>
      <c r="AD40" s="764"/>
      <c r="AE40" s="764"/>
      <c r="AF40" s="765"/>
      <c r="AG40" s="980"/>
      <c r="AH40" s="764"/>
      <c r="AI40" s="764"/>
      <c r="AJ40" s="764"/>
      <c r="AK40" s="764"/>
      <c r="AL40" s="764"/>
      <c r="AM40" s="765"/>
      <c r="AN40" s="983"/>
      <c r="AO40" s="764"/>
      <c r="AP40" s="764"/>
      <c r="AQ40" s="764"/>
      <c r="AR40" s="764"/>
      <c r="AS40" s="765"/>
      <c r="AT40" s="1063"/>
      <c r="AU40" s="764"/>
      <c r="AV40" s="764"/>
      <c r="AW40" s="764"/>
      <c r="AX40" s="765"/>
    </row>
    <row r="41" spans="2:50" ht="15" customHeight="1" x14ac:dyDescent="0.25">
      <c r="G41" s="223"/>
      <c r="H41" s="980"/>
      <c r="I41" s="765"/>
      <c r="J41" s="979"/>
      <c r="K41" s="764"/>
      <c r="L41" s="764"/>
      <c r="M41" s="765"/>
      <c r="N41" s="980"/>
      <c r="O41" s="764"/>
      <c r="P41" s="764"/>
      <c r="Q41" s="764"/>
      <c r="R41" s="764"/>
      <c r="S41" s="764"/>
      <c r="T41" s="765"/>
      <c r="U41" s="977"/>
      <c r="V41" s="764"/>
      <c r="W41" s="764"/>
      <c r="X41" s="764"/>
      <c r="Y41" s="764"/>
      <c r="Z41" s="765"/>
      <c r="AA41" s="980"/>
      <c r="AB41" s="764"/>
      <c r="AC41" s="764"/>
      <c r="AD41" s="764"/>
      <c r="AE41" s="764"/>
      <c r="AF41" s="765"/>
      <c r="AG41" s="980"/>
      <c r="AH41" s="764"/>
      <c r="AI41" s="764"/>
      <c r="AJ41" s="764"/>
      <c r="AK41" s="764"/>
      <c r="AL41" s="764"/>
      <c r="AM41" s="765"/>
      <c r="AN41" s="983"/>
      <c r="AO41" s="764"/>
      <c r="AP41" s="764"/>
      <c r="AQ41" s="764"/>
      <c r="AR41" s="764"/>
      <c r="AS41" s="765"/>
      <c r="AT41" s="1063"/>
      <c r="AU41" s="764"/>
      <c r="AV41" s="764"/>
      <c r="AW41" s="764"/>
      <c r="AX41" s="765"/>
    </row>
    <row r="42" spans="2:50" ht="15" customHeight="1" x14ac:dyDescent="0.25">
      <c r="G42" s="223"/>
      <c r="H42" s="980"/>
      <c r="I42" s="765"/>
      <c r="J42" s="979"/>
      <c r="K42" s="764"/>
      <c r="L42" s="764"/>
      <c r="M42" s="765"/>
      <c r="N42" s="980"/>
      <c r="O42" s="764"/>
      <c r="P42" s="764"/>
      <c r="Q42" s="764"/>
      <c r="R42" s="764"/>
      <c r="S42" s="764"/>
      <c r="T42" s="765"/>
      <c r="U42" s="977"/>
      <c r="V42" s="764"/>
      <c r="W42" s="764"/>
      <c r="X42" s="764"/>
      <c r="Y42" s="764"/>
      <c r="Z42" s="765"/>
      <c r="AA42" s="980"/>
      <c r="AB42" s="764"/>
      <c r="AC42" s="764"/>
      <c r="AD42" s="764"/>
      <c r="AE42" s="764"/>
      <c r="AF42" s="765"/>
      <c r="AG42" s="980"/>
      <c r="AH42" s="764"/>
      <c r="AI42" s="764"/>
      <c r="AJ42" s="764"/>
      <c r="AK42" s="764"/>
      <c r="AL42" s="764"/>
      <c r="AM42" s="765"/>
      <c r="AN42" s="983"/>
      <c r="AO42" s="764"/>
      <c r="AP42" s="764"/>
      <c r="AQ42" s="764"/>
      <c r="AR42" s="764"/>
      <c r="AS42" s="765"/>
      <c r="AT42" s="1063"/>
      <c r="AU42" s="764"/>
      <c r="AV42" s="764"/>
      <c r="AW42" s="764"/>
      <c r="AX42" s="765"/>
    </row>
    <row r="43" spans="2:50" ht="15" customHeight="1" x14ac:dyDescent="0.25">
      <c r="G43" s="223"/>
      <c r="H43" s="980"/>
      <c r="I43" s="765"/>
      <c r="J43" s="979"/>
      <c r="K43" s="764"/>
      <c r="L43" s="764"/>
      <c r="M43" s="765"/>
      <c r="N43" s="980"/>
      <c r="O43" s="764"/>
      <c r="P43" s="764"/>
      <c r="Q43" s="764"/>
      <c r="R43" s="764"/>
      <c r="S43" s="764"/>
      <c r="T43" s="765"/>
      <c r="U43" s="977"/>
      <c r="V43" s="764"/>
      <c r="W43" s="764"/>
      <c r="X43" s="764"/>
      <c r="Y43" s="764"/>
      <c r="Z43" s="765"/>
      <c r="AA43" s="980"/>
      <c r="AB43" s="764"/>
      <c r="AC43" s="764"/>
      <c r="AD43" s="764"/>
      <c r="AE43" s="764"/>
      <c r="AF43" s="765"/>
      <c r="AG43" s="980"/>
      <c r="AH43" s="764"/>
      <c r="AI43" s="764"/>
      <c r="AJ43" s="764"/>
      <c r="AK43" s="764"/>
      <c r="AL43" s="764"/>
      <c r="AM43" s="765"/>
      <c r="AN43" s="983"/>
      <c r="AO43" s="764"/>
      <c r="AP43" s="764"/>
      <c r="AQ43" s="764"/>
      <c r="AR43" s="764"/>
      <c r="AS43" s="765"/>
      <c r="AT43" s="1063"/>
      <c r="AU43" s="764"/>
      <c r="AV43" s="764"/>
      <c r="AW43" s="764"/>
      <c r="AX43" s="765"/>
    </row>
    <row r="44" spans="2:50" ht="14.25" customHeight="1" x14ac:dyDescent="0.25">
      <c r="G44" s="223"/>
      <c r="H44" s="980"/>
      <c r="I44" s="765"/>
      <c r="J44" s="979"/>
      <c r="K44" s="764"/>
      <c r="L44" s="764"/>
      <c r="M44" s="765"/>
      <c r="N44" s="980"/>
      <c r="O44" s="764"/>
      <c r="P44" s="764"/>
      <c r="Q44" s="764"/>
      <c r="R44" s="764"/>
      <c r="S44" s="764"/>
      <c r="T44" s="765"/>
      <c r="U44" s="977"/>
      <c r="V44" s="764"/>
      <c r="W44" s="764"/>
      <c r="X44" s="764"/>
      <c r="Y44" s="764"/>
      <c r="Z44" s="765"/>
      <c r="AA44" s="980"/>
      <c r="AB44" s="764"/>
      <c r="AC44" s="764"/>
      <c r="AD44" s="764"/>
      <c r="AE44" s="764"/>
      <c r="AF44" s="765"/>
      <c r="AG44" s="980"/>
      <c r="AH44" s="764"/>
      <c r="AI44" s="764"/>
      <c r="AJ44" s="764"/>
      <c r="AK44" s="764"/>
      <c r="AL44" s="764"/>
      <c r="AM44" s="765"/>
      <c r="AN44" s="983"/>
      <c r="AO44" s="764"/>
      <c r="AP44" s="764"/>
      <c r="AQ44" s="764"/>
      <c r="AR44" s="764"/>
      <c r="AS44" s="765"/>
      <c r="AT44" s="1063"/>
      <c r="AU44" s="764"/>
      <c r="AV44" s="764"/>
      <c r="AW44" s="764"/>
      <c r="AX44" s="765"/>
    </row>
    <row r="45" spans="2:50" ht="14.25" customHeight="1" x14ac:dyDescent="0.25">
      <c r="G45" s="223"/>
      <c r="H45" s="980"/>
      <c r="I45" s="765"/>
      <c r="J45" s="979"/>
      <c r="K45" s="764"/>
      <c r="L45" s="764"/>
      <c r="M45" s="765"/>
      <c r="N45" s="980"/>
      <c r="O45" s="764"/>
      <c r="P45" s="764"/>
      <c r="Q45" s="764"/>
      <c r="R45" s="764"/>
      <c r="S45" s="764"/>
      <c r="T45" s="765"/>
      <c r="U45" s="977"/>
      <c r="V45" s="764"/>
      <c r="W45" s="764"/>
      <c r="X45" s="764"/>
      <c r="Y45" s="764"/>
      <c r="Z45" s="765"/>
      <c r="AA45" s="980"/>
      <c r="AB45" s="764"/>
      <c r="AC45" s="764"/>
      <c r="AD45" s="764"/>
      <c r="AE45" s="764"/>
      <c r="AF45" s="765"/>
      <c r="AG45" s="980"/>
      <c r="AH45" s="764"/>
      <c r="AI45" s="764"/>
      <c r="AJ45" s="764"/>
      <c r="AK45" s="764"/>
      <c r="AL45" s="764"/>
      <c r="AM45" s="765"/>
      <c r="AN45" s="983"/>
      <c r="AO45" s="764"/>
      <c r="AP45" s="764"/>
      <c r="AQ45" s="764"/>
      <c r="AR45" s="764"/>
      <c r="AS45" s="765"/>
      <c r="AT45" s="1063"/>
      <c r="AU45" s="764"/>
      <c r="AV45" s="764"/>
      <c r="AW45" s="764"/>
      <c r="AX45" s="765"/>
    </row>
    <row r="46" spans="2:50" ht="14.25" customHeight="1" x14ac:dyDescent="0.25">
      <c r="G46" s="223"/>
      <c r="H46" s="980"/>
      <c r="I46" s="765"/>
      <c r="J46" s="979"/>
      <c r="K46" s="764"/>
      <c r="L46" s="764"/>
      <c r="M46" s="765"/>
      <c r="N46" s="980"/>
      <c r="O46" s="764"/>
      <c r="P46" s="764"/>
      <c r="Q46" s="764"/>
      <c r="R46" s="764"/>
      <c r="S46" s="764"/>
      <c r="T46" s="765"/>
      <c r="U46" s="977"/>
      <c r="V46" s="764"/>
      <c r="W46" s="764"/>
      <c r="X46" s="764"/>
      <c r="Y46" s="764"/>
      <c r="Z46" s="765"/>
      <c r="AA46" s="980"/>
      <c r="AB46" s="764"/>
      <c r="AC46" s="764"/>
      <c r="AD46" s="764"/>
      <c r="AE46" s="764"/>
      <c r="AF46" s="765"/>
      <c r="AG46" s="980"/>
      <c r="AH46" s="764"/>
      <c r="AI46" s="764"/>
      <c r="AJ46" s="764"/>
      <c r="AK46" s="764"/>
      <c r="AL46" s="764"/>
      <c r="AM46" s="765"/>
      <c r="AN46" s="983"/>
      <c r="AO46" s="764"/>
      <c r="AP46" s="764"/>
      <c r="AQ46" s="764"/>
      <c r="AR46" s="764"/>
      <c r="AS46" s="765"/>
      <c r="AT46" s="1063"/>
      <c r="AU46" s="764"/>
      <c r="AV46" s="764"/>
      <c r="AW46" s="764"/>
      <c r="AX46" s="765"/>
    </row>
    <row r="47" spans="2:50" ht="14.25" customHeight="1" x14ac:dyDescent="0.25">
      <c r="G47" s="256"/>
      <c r="H47" s="980"/>
      <c r="I47" s="765"/>
      <c r="J47" s="979"/>
      <c r="K47" s="764"/>
      <c r="L47" s="764"/>
      <c r="M47" s="765"/>
      <c r="N47" s="980"/>
      <c r="O47" s="764"/>
      <c r="P47" s="764"/>
      <c r="Q47" s="764"/>
      <c r="R47" s="764"/>
      <c r="S47" s="764"/>
      <c r="T47" s="765"/>
      <c r="U47" s="977"/>
      <c r="V47" s="764"/>
      <c r="W47" s="764"/>
      <c r="X47" s="764"/>
      <c r="Y47" s="764"/>
      <c r="Z47" s="765"/>
      <c r="AA47" s="980"/>
      <c r="AB47" s="764"/>
      <c r="AC47" s="764"/>
      <c r="AD47" s="764"/>
      <c r="AE47" s="764"/>
      <c r="AF47" s="765"/>
      <c r="AG47" s="980"/>
      <c r="AH47" s="764"/>
      <c r="AI47" s="764"/>
      <c r="AJ47" s="764"/>
      <c r="AK47" s="764"/>
      <c r="AL47" s="764"/>
      <c r="AM47" s="765"/>
      <c r="AN47" s="983"/>
      <c r="AO47" s="764"/>
      <c r="AP47" s="764"/>
      <c r="AQ47" s="764"/>
      <c r="AR47" s="764"/>
      <c r="AS47" s="765"/>
      <c r="AT47" s="1063"/>
      <c r="AU47" s="764"/>
      <c r="AV47" s="764"/>
      <c r="AW47" s="764"/>
      <c r="AX47" s="765"/>
    </row>
    <row r="48" spans="2:50" ht="14.25" customHeight="1" x14ac:dyDescent="0.25">
      <c r="G48" s="256"/>
      <c r="H48" s="980"/>
      <c r="I48" s="765"/>
      <c r="J48" s="979"/>
      <c r="K48" s="764"/>
      <c r="L48" s="764"/>
      <c r="M48" s="765"/>
      <c r="N48" s="980"/>
      <c r="O48" s="764"/>
      <c r="P48" s="764"/>
      <c r="Q48" s="764"/>
      <c r="R48" s="764"/>
      <c r="S48" s="764"/>
      <c r="T48" s="765"/>
      <c r="U48" s="977"/>
      <c r="V48" s="764"/>
      <c r="W48" s="764"/>
      <c r="X48" s="764"/>
      <c r="Y48" s="764"/>
      <c r="Z48" s="765"/>
      <c r="AA48" s="980"/>
      <c r="AB48" s="764"/>
      <c r="AC48" s="764"/>
      <c r="AD48" s="764"/>
      <c r="AE48" s="764"/>
      <c r="AF48" s="765"/>
      <c r="AG48" s="980"/>
      <c r="AH48" s="764"/>
      <c r="AI48" s="764"/>
      <c r="AJ48" s="764"/>
      <c r="AK48" s="764"/>
      <c r="AL48" s="764"/>
      <c r="AM48" s="765"/>
      <c r="AN48" s="983"/>
      <c r="AO48" s="764"/>
      <c r="AP48" s="764"/>
      <c r="AQ48" s="764"/>
      <c r="AR48" s="764"/>
      <c r="AS48" s="765"/>
      <c r="AT48" s="1063"/>
      <c r="AU48" s="764"/>
      <c r="AV48" s="764"/>
      <c r="AW48" s="764"/>
      <c r="AX48" s="765"/>
    </row>
    <row r="49" spans="7:50" ht="14.25" customHeight="1" x14ac:dyDescent="0.25">
      <c r="G49" s="256"/>
      <c r="H49" s="980"/>
      <c r="I49" s="765"/>
      <c r="J49" s="979"/>
      <c r="K49" s="764"/>
      <c r="L49" s="764"/>
      <c r="M49" s="765"/>
      <c r="N49" s="980"/>
      <c r="O49" s="764"/>
      <c r="P49" s="764"/>
      <c r="Q49" s="764"/>
      <c r="R49" s="764"/>
      <c r="S49" s="764"/>
      <c r="T49" s="765"/>
      <c r="U49" s="977"/>
      <c r="V49" s="764"/>
      <c r="W49" s="764"/>
      <c r="X49" s="764"/>
      <c r="Y49" s="764"/>
      <c r="Z49" s="765"/>
      <c r="AA49" s="980"/>
      <c r="AB49" s="764"/>
      <c r="AC49" s="764"/>
      <c r="AD49" s="764"/>
      <c r="AE49" s="764"/>
      <c r="AF49" s="765"/>
      <c r="AG49" s="980"/>
      <c r="AH49" s="764"/>
      <c r="AI49" s="764"/>
      <c r="AJ49" s="764"/>
      <c r="AK49" s="764"/>
      <c r="AL49" s="764"/>
      <c r="AM49" s="765"/>
      <c r="AN49" s="983"/>
      <c r="AO49" s="764"/>
      <c r="AP49" s="764"/>
      <c r="AQ49" s="764"/>
      <c r="AR49" s="764"/>
      <c r="AS49" s="765"/>
      <c r="AT49" s="1063"/>
      <c r="AU49" s="764"/>
      <c r="AV49" s="764"/>
      <c r="AW49" s="764"/>
      <c r="AX49" s="765"/>
    </row>
    <row r="50" spans="7:50" ht="14.25" customHeight="1" x14ac:dyDescent="0.25">
      <c r="G50" s="256"/>
      <c r="H50" s="993"/>
      <c r="I50" s="765"/>
      <c r="J50" s="993"/>
      <c r="K50" s="764"/>
      <c r="L50" s="764"/>
      <c r="M50" s="765"/>
      <c r="N50" s="993"/>
      <c r="O50" s="764"/>
      <c r="P50" s="764"/>
      <c r="Q50" s="764"/>
      <c r="R50" s="764"/>
      <c r="S50" s="764"/>
      <c r="T50" s="765"/>
      <c r="U50" s="986"/>
      <c r="V50" s="764"/>
      <c r="W50" s="764"/>
      <c r="X50" s="764"/>
      <c r="Y50" s="764"/>
      <c r="Z50" s="765"/>
      <c r="AA50" s="993"/>
      <c r="AB50" s="764"/>
      <c r="AC50" s="764"/>
      <c r="AD50" s="764"/>
      <c r="AE50" s="764"/>
      <c r="AF50" s="765"/>
      <c r="AG50" s="993"/>
      <c r="AH50" s="764"/>
      <c r="AI50" s="764"/>
      <c r="AJ50" s="764"/>
      <c r="AK50" s="764"/>
      <c r="AL50" s="764"/>
      <c r="AM50" s="765"/>
      <c r="AN50" s="995"/>
      <c r="AO50" s="764"/>
      <c r="AP50" s="764"/>
      <c r="AQ50" s="764"/>
      <c r="AR50" s="764"/>
      <c r="AS50" s="765"/>
      <c r="AT50" s="1065"/>
      <c r="AU50" s="764"/>
      <c r="AV50" s="764"/>
      <c r="AW50" s="764"/>
      <c r="AX50" s="765"/>
    </row>
    <row r="51" spans="7:50" ht="14.25" customHeight="1" x14ac:dyDescent="0.25">
      <c r="G51" s="223"/>
      <c r="H51" s="1092" t="s">
        <v>1494</v>
      </c>
      <c r="I51" s="764"/>
      <c r="J51" s="764"/>
      <c r="K51" s="764"/>
      <c r="L51" s="764"/>
      <c r="M51" s="764"/>
      <c r="N51" s="764"/>
      <c r="O51" s="764"/>
      <c r="P51" s="764"/>
      <c r="Q51" s="764"/>
      <c r="R51" s="764"/>
      <c r="S51" s="764"/>
      <c r="T51" s="764"/>
      <c r="U51" s="764"/>
      <c r="V51" s="764"/>
      <c r="W51" s="764"/>
      <c r="X51" s="764"/>
      <c r="Y51" s="764"/>
      <c r="Z51" s="764"/>
      <c r="AA51" s="764"/>
      <c r="AB51" s="764"/>
      <c r="AC51" s="764"/>
      <c r="AD51" s="764"/>
      <c r="AE51" s="764"/>
      <c r="AF51" s="764"/>
      <c r="AG51" s="764"/>
      <c r="AH51" s="764"/>
      <c r="AI51" s="764"/>
      <c r="AJ51" s="764"/>
      <c r="AK51" s="764"/>
      <c r="AL51" s="764"/>
      <c r="AM51" s="764"/>
      <c r="AN51" s="764"/>
      <c r="AO51" s="764"/>
      <c r="AP51" s="764"/>
      <c r="AQ51" s="764"/>
      <c r="AR51" s="764"/>
      <c r="AS51" s="765"/>
      <c r="AT51" s="1134">
        <f>SUM(AT30:AT50)</f>
        <v>0</v>
      </c>
      <c r="AU51" s="764"/>
      <c r="AV51" s="764"/>
      <c r="AW51" s="764"/>
      <c r="AX51" s="765"/>
    </row>
    <row r="52" spans="7:50" ht="14.25" customHeight="1" x14ac:dyDescent="0.25">
      <c r="G52" s="223"/>
    </row>
    <row r="53" spans="7:50" ht="14.25" customHeight="1" x14ac:dyDescent="0.25">
      <c r="G53" s="223"/>
    </row>
    <row r="54" spans="7:50" ht="15" customHeight="1" x14ac:dyDescent="0.25">
      <c r="G54" s="223"/>
    </row>
    <row r="55" spans="7:50" ht="14.25" customHeight="1" x14ac:dyDescent="0.25">
      <c r="G55" s="223"/>
      <c r="H55" s="976" t="s">
        <v>1795</v>
      </c>
      <c r="I55" s="824"/>
      <c r="J55" s="824"/>
      <c r="K55" s="824"/>
      <c r="L55" s="824"/>
      <c r="M55" s="824"/>
      <c r="N55" s="824"/>
      <c r="O55" s="824"/>
      <c r="P55" s="824"/>
      <c r="Q55" s="824"/>
      <c r="R55" s="824"/>
      <c r="S55" s="824"/>
      <c r="T55" s="824"/>
      <c r="U55" s="824"/>
      <c r="V55" s="824"/>
      <c r="W55" s="824"/>
      <c r="X55" s="824"/>
      <c r="Y55" s="825"/>
      <c r="Z55" s="976" t="s">
        <v>1796</v>
      </c>
      <c r="AA55" s="824"/>
      <c r="AB55" s="824"/>
      <c r="AC55" s="824"/>
      <c r="AD55" s="824"/>
      <c r="AE55" s="824"/>
      <c r="AF55" s="824"/>
      <c r="AG55" s="824"/>
      <c r="AH55" s="824"/>
      <c r="AI55" s="824"/>
      <c r="AJ55" s="824"/>
      <c r="AK55" s="824"/>
      <c r="AL55" s="824"/>
      <c r="AM55" s="824"/>
      <c r="AN55" s="824"/>
      <c r="AO55" s="824"/>
      <c r="AP55" s="824"/>
      <c r="AQ55" s="825"/>
    </row>
    <row r="56" spans="7:50" ht="14.25" customHeight="1" x14ac:dyDescent="0.25">
      <c r="G56" s="223"/>
      <c r="H56" s="257" t="s">
        <v>796</v>
      </c>
      <c r="I56" s="258"/>
      <c r="J56" s="258"/>
      <c r="K56" s="258"/>
      <c r="L56" s="258"/>
      <c r="M56" s="258"/>
      <c r="N56" s="258"/>
      <c r="O56" s="258"/>
      <c r="P56" s="258"/>
      <c r="Q56" s="259"/>
      <c r="R56" s="257" t="s">
        <v>1511</v>
      </c>
      <c r="S56" s="258"/>
      <c r="T56" s="258"/>
      <c r="U56" s="259"/>
      <c r="V56" s="257" t="s">
        <v>1510</v>
      </c>
      <c r="W56" s="258"/>
      <c r="X56" s="258"/>
      <c r="Y56" s="259"/>
      <c r="Z56" s="257" t="s">
        <v>796</v>
      </c>
      <c r="AA56" s="258"/>
      <c r="AB56" s="258"/>
      <c r="AC56" s="258"/>
      <c r="AD56" s="258"/>
      <c r="AE56" s="258"/>
      <c r="AF56" s="258"/>
      <c r="AG56" s="258"/>
      <c r="AH56" s="258"/>
      <c r="AI56" s="259"/>
      <c r="AJ56" s="257" t="s">
        <v>1511</v>
      </c>
      <c r="AK56" s="258"/>
      <c r="AL56" s="258"/>
      <c r="AM56" s="259"/>
      <c r="AN56" s="257" t="s">
        <v>1510</v>
      </c>
      <c r="AO56" s="258"/>
      <c r="AP56" s="258"/>
      <c r="AQ56" s="259"/>
    </row>
    <row r="57" spans="7:50" ht="14.25" customHeight="1" x14ac:dyDescent="0.25">
      <c r="G57" s="223"/>
      <c r="H57" s="260"/>
      <c r="Q57" s="261"/>
      <c r="R57" s="260"/>
      <c r="U57" s="261"/>
      <c r="V57" s="260"/>
      <c r="Y57" s="261"/>
      <c r="Z57" s="260"/>
      <c r="AI57" s="261"/>
      <c r="AJ57" s="260"/>
      <c r="AM57" s="261"/>
      <c r="AN57" s="260"/>
      <c r="AQ57" s="261"/>
    </row>
    <row r="58" spans="7:50" ht="14.25" customHeight="1" x14ac:dyDescent="0.25">
      <c r="G58" s="223"/>
      <c r="H58" s="260"/>
      <c r="Q58" s="261"/>
      <c r="R58" s="260"/>
      <c r="U58" s="261"/>
      <c r="V58" s="260"/>
      <c r="Y58" s="261"/>
      <c r="Z58" s="260"/>
      <c r="AI58" s="261"/>
      <c r="AJ58" s="260"/>
      <c r="AM58" s="261"/>
      <c r="AN58" s="260"/>
      <c r="AQ58" s="261"/>
    </row>
    <row r="59" spans="7:50" ht="14.25" customHeight="1" x14ac:dyDescent="0.25">
      <c r="G59" s="223"/>
      <c r="H59" s="260"/>
      <c r="Q59" s="261"/>
      <c r="R59" s="260"/>
      <c r="U59" s="261"/>
      <c r="V59" s="260"/>
      <c r="Y59" s="261"/>
      <c r="Z59" s="260"/>
      <c r="AI59" s="261"/>
      <c r="AJ59" s="260"/>
      <c r="AM59" s="261"/>
      <c r="AN59" s="260"/>
      <c r="AQ59" s="261"/>
    </row>
    <row r="60" spans="7:50" ht="14.25" customHeight="1" x14ac:dyDescent="0.25">
      <c r="G60" s="223"/>
      <c r="H60" s="260"/>
      <c r="Q60" s="261"/>
      <c r="R60" s="260"/>
      <c r="U60" s="261"/>
      <c r="V60" s="260"/>
      <c r="Y60" s="261"/>
      <c r="Z60" s="260"/>
      <c r="AI60" s="261"/>
      <c r="AJ60" s="260"/>
      <c r="AM60" s="261"/>
      <c r="AN60" s="260"/>
      <c r="AQ60" s="261"/>
    </row>
    <row r="61" spans="7:50" ht="14.25" customHeight="1" x14ac:dyDescent="0.25">
      <c r="G61" s="223"/>
      <c r="H61" s="262"/>
      <c r="I61" s="263"/>
      <c r="J61" s="263"/>
      <c r="K61" s="263"/>
      <c r="L61" s="263"/>
      <c r="M61" s="263"/>
      <c r="N61" s="263"/>
      <c r="O61" s="263"/>
      <c r="P61" s="263"/>
      <c r="Q61" s="264"/>
      <c r="R61" s="262"/>
      <c r="S61" s="263"/>
      <c r="T61" s="263"/>
      <c r="U61" s="264"/>
      <c r="V61" s="262"/>
      <c r="W61" s="263"/>
      <c r="X61" s="263"/>
      <c r="Y61" s="264"/>
      <c r="Z61" s="262"/>
      <c r="AA61" s="263"/>
      <c r="AB61" s="263"/>
      <c r="AC61" s="263"/>
      <c r="AD61" s="263"/>
      <c r="AE61" s="263"/>
      <c r="AF61" s="263"/>
      <c r="AG61" s="263"/>
      <c r="AH61" s="263"/>
      <c r="AI61" s="264"/>
      <c r="AJ61" s="262"/>
      <c r="AK61" s="263"/>
      <c r="AL61" s="263"/>
      <c r="AM61" s="264"/>
      <c r="AN61" s="262"/>
      <c r="AO61" s="263"/>
      <c r="AP61" s="263"/>
      <c r="AQ61" s="264"/>
    </row>
    <row r="62" spans="7:50" ht="14.25" customHeight="1" x14ac:dyDescent="0.25">
      <c r="G62" s="223"/>
      <c r="AM62" s="265" t="s">
        <v>1797</v>
      </c>
      <c r="AN62" s="55" t="str">
        <f>'M-3-1'!U18</f>
        <v>M-3-1-1</v>
      </c>
    </row>
    <row r="63" spans="7:50" ht="14.25" customHeight="1" x14ac:dyDescent="0.25">
      <c r="G63" s="223"/>
    </row>
    <row r="64" spans="7:50" ht="14.25" customHeight="1" x14ac:dyDescent="0.25">
      <c r="G64" s="223"/>
      <c r="H64" s="223"/>
      <c r="I64" s="223"/>
      <c r="J64" s="223"/>
      <c r="K64" s="223"/>
      <c r="L64" s="223"/>
      <c r="M64" s="223"/>
      <c r="N64" s="223"/>
      <c r="O64" s="223"/>
      <c r="P64" s="223"/>
      <c r="Q64" s="223"/>
      <c r="R64" s="223"/>
      <c r="S64" s="223"/>
      <c r="T64" s="223"/>
      <c r="U64" s="223"/>
      <c r="V64" s="223"/>
      <c r="W64" s="223"/>
      <c r="X64" s="223"/>
    </row>
  </sheetData>
  <mergeCells count="213">
    <mergeCell ref="AT49:AX49"/>
    <mergeCell ref="AA40:AF40"/>
    <mergeCell ref="N44:T44"/>
    <mergeCell ref="AN45:AS45"/>
    <mergeCell ref="AA37:AF37"/>
    <mergeCell ref="AN29:AS29"/>
    <mergeCell ref="B16:E16"/>
    <mergeCell ref="AG35:AM35"/>
    <mergeCell ref="AG30:AM30"/>
    <mergeCell ref="AA34:AF34"/>
    <mergeCell ref="H24:I24"/>
    <mergeCell ref="N39:T39"/>
    <mergeCell ref="AT38:AX38"/>
    <mergeCell ref="B32:E32"/>
    <mergeCell ref="H49:I49"/>
    <mergeCell ref="H36:I36"/>
    <mergeCell ref="N48:T48"/>
    <mergeCell ref="H33:I33"/>
    <mergeCell ref="J47:M47"/>
    <mergeCell ref="AG32:AM32"/>
    <mergeCell ref="U39:Z39"/>
    <mergeCell ref="AG38:AM38"/>
    <mergeCell ref="U38:Z38"/>
    <mergeCell ref="AA35:AF35"/>
    <mergeCell ref="AT50:AX50"/>
    <mergeCell ref="AT28:AX29"/>
    <mergeCell ref="H35:I35"/>
    <mergeCell ref="H22:I23"/>
    <mergeCell ref="AA49:AF49"/>
    <mergeCell ref="N31:T31"/>
    <mergeCell ref="AN32:AS32"/>
    <mergeCell ref="AA36:AF36"/>
    <mergeCell ref="N40:T40"/>
    <mergeCell ref="AN41:AS41"/>
    <mergeCell ref="J43:M43"/>
    <mergeCell ref="AN47:AS47"/>
    <mergeCell ref="J33:M33"/>
    <mergeCell ref="H39:I39"/>
    <mergeCell ref="J42:M42"/>
    <mergeCell ref="AN43:AS43"/>
    <mergeCell ref="J23:P23"/>
    <mergeCell ref="AG42:AM42"/>
    <mergeCell ref="H34:I34"/>
    <mergeCell ref="AG43:AM43"/>
    <mergeCell ref="U42:Z42"/>
    <mergeCell ref="J44:M44"/>
    <mergeCell ref="N50:T50"/>
    <mergeCell ref="AG44:AM44"/>
    <mergeCell ref="B12:E12"/>
    <mergeCell ref="AG31:AM31"/>
    <mergeCell ref="H45:I45"/>
    <mergeCell ref="AA32:AF32"/>
    <mergeCell ref="H37:I37"/>
    <mergeCell ref="AL24:AS24"/>
    <mergeCell ref="J30:M30"/>
    <mergeCell ref="U31:Z31"/>
    <mergeCell ref="U40:Z40"/>
    <mergeCell ref="Q23:W23"/>
    <mergeCell ref="AN34:AS34"/>
    <mergeCell ref="B14:E14"/>
    <mergeCell ref="AA38:AF38"/>
    <mergeCell ref="N42:T42"/>
    <mergeCell ref="J45:M45"/>
    <mergeCell ref="AA43:AF43"/>
    <mergeCell ref="AN44:AS44"/>
    <mergeCell ref="H41:I41"/>
    <mergeCell ref="N30:T30"/>
    <mergeCell ref="AN31:AS31"/>
    <mergeCell ref="B30:E30"/>
    <mergeCell ref="AA33:AF33"/>
    <mergeCell ref="AE23:AK23"/>
    <mergeCell ref="B13:E13"/>
    <mergeCell ref="G7:AR7"/>
    <mergeCell ref="AG34:AM34"/>
    <mergeCell ref="N32:T32"/>
    <mergeCell ref="AA50:AF50"/>
    <mergeCell ref="N41:T41"/>
    <mergeCell ref="X23:AD23"/>
    <mergeCell ref="AA47:AF47"/>
    <mergeCell ref="J34:M34"/>
    <mergeCell ref="N43:T43"/>
    <mergeCell ref="J24:P24"/>
    <mergeCell ref="AL23:AS23"/>
    <mergeCell ref="J49:M49"/>
    <mergeCell ref="AA29:AF29"/>
    <mergeCell ref="N33:T33"/>
    <mergeCell ref="J36:M36"/>
    <mergeCell ref="J31:M31"/>
    <mergeCell ref="U32:Z32"/>
    <mergeCell ref="N49:T49"/>
    <mergeCell ref="H30:I30"/>
    <mergeCell ref="U37:Z37"/>
    <mergeCell ref="AN33:AS33"/>
    <mergeCell ref="H50:I50"/>
    <mergeCell ref="AG33:AM33"/>
    <mergeCell ref="J22:AX22"/>
    <mergeCell ref="G9:Z11"/>
    <mergeCell ref="Z55:AQ55"/>
    <mergeCell ref="U46:Z46"/>
    <mergeCell ref="H48:I48"/>
    <mergeCell ref="AA44:AF44"/>
    <mergeCell ref="AG48:AM48"/>
    <mergeCell ref="AN49:AS49"/>
    <mergeCell ref="AG45:AM45"/>
    <mergeCell ref="AN35:AS35"/>
    <mergeCell ref="U48:Z48"/>
    <mergeCell ref="H38:I38"/>
    <mergeCell ref="AG47:AM47"/>
    <mergeCell ref="AA41:AF41"/>
    <mergeCell ref="AN46:AS46"/>
    <mergeCell ref="J48:M48"/>
    <mergeCell ref="AN39:AS39"/>
    <mergeCell ref="AA45:AF45"/>
    <mergeCell ref="AN50:AS50"/>
    <mergeCell ref="J50:M50"/>
    <mergeCell ref="AG39:AM39"/>
    <mergeCell ref="H44:I44"/>
    <mergeCell ref="AN36:AS36"/>
    <mergeCell ref="AA31:AF31"/>
    <mergeCell ref="AG29:AM29"/>
    <mergeCell ref="H51:AS51"/>
    <mergeCell ref="U50:Z50"/>
    <mergeCell ref="H47:I47"/>
    <mergeCell ref="B6:E6"/>
    <mergeCell ref="U41:Z41"/>
    <mergeCell ref="N34:T34"/>
    <mergeCell ref="H43:I43"/>
    <mergeCell ref="B15:E15"/>
    <mergeCell ref="J46:M46"/>
    <mergeCell ref="J28:M29"/>
    <mergeCell ref="H31:I31"/>
    <mergeCell ref="U47:Z47"/>
    <mergeCell ref="H40:I40"/>
    <mergeCell ref="U43:Z43"/>
    <mergeCell ref="N36:T36"/>
    <mergeCell ref="N45:T45"/>
    <mergeCell ref="U33:Z33"/>
    <mergeCell ref="J38:M38"/>
    <mergeCell ref="J40:M40"/>
    <mergeCell ref="B17:E17"/>
    <mergeCell ref="H42:I42"/>
    <mergeCell ref="J35:M35"/>
    <mergeCell ref="B34:E34"/>
    <mergeCell ref="B28:E28"/>
    <mergeCell ref="AT40:AX40"/>
    <mergeCell ref="U45:Z45"/>
    <mergeCell ref="X24:AD24"/>
    <mergeCell ref="AA39:AF39"/>
    <mergeCell ref="AA48:AF48"/>
    <mergeCell ref="AA30:AF30"/>
    <mergeCell ref="AG37:AM37"/>
    <mergeCell ref="N28:Z28"/>
    <mergeCell ref="AT24:AX24"/>
    <mergeCell ref="AT34:AX34"/>
    <mergeCell ref="AT39:AX39"/>
    <mergeCell ref="AT36:AX36"/>
    <mergeCell ref="AT41:AX41"/>
    <mergeCell ref="AE24:AK24"/>
    <mergeCell ref="AT48:AX48"/>
    <mergeCell ref="AT37:AX37"/>
    <mergeCell ref="AT42:AX42"/>
    <mergeCell ref="AT32:AX32"/>
    <mergeCell ref="AT33:AX33"/>
    <mergeCell ref="U29:Z29"/>
    <mergeCell ref="AT35:AX35"/>
    <mergeCell ref="B4:E4"/>
    <mergeCell ref="H46:I46"/>
    <mergeCell ref="H28:I29"/>
    <mergeCell ref="N35:T35"/>
    <mergeCell ref="J39:M39"/>
    <mergeCell ref="AN42:AS42"/>
    <mergeCell ref="AA46:AF46"/>
    <mergeCell ref="J37:M37"/>
    <mergeCell ref="AT30:AX30"/>
    <mergeCell ref="AG46:AM46"/>
    <mergeCell ref="AA28:AS28"/>
    <mergeCell ref="AG40:AM40"/>
    <mergeCell ref="H32:I32"/>
    <mergeCell ref="AN37:AS37"/>
    <mergeCell ref="U35:Z35"/>
    <mergeCell ref="AT44:AX44"/>
    <mergeCell ref="U44:Z44"/>
    <mergeCell ref="N46:T46"/>
    <mergeCell ref="J32:M32"/>
    <mergeCell ref="AT31:AX31"/>
    <mergeCell ref="U34:Z34"/>
    <mergeCell ref="AN30:AS30"/>
    <mergeCell ref="B8:E8"/>
    <mergeCell ref="U30:Z30"/>
    <mergeCell ref="AT51:AX51"/>
    <mergeCell ref="U49:Z49"/>
    <mergeCell ref="H55:Y55"/>
    <mergeCell ref="U36:Z36"/>
    <mergeCell ref="N29:T29"/>
    <mergeCell ref="AT45:AX45"/>
    <mergeCell ref="B10:E10"/>
    <mergeCell ref="N38:T38"/>
    <mergeCell ref="J41:M41"/>
    <mergeCell ref="AT23:AX23"/>
    <mergeCell ref="N47:T47"/>
    <mergeCell ref="AN48:AS48"/>
    <mergeCell ref="AG41:AM41"/>
    <mergeCell ref="Q24:W24"/>
    <mergeCell ref="AT47:AX47"/>
    <mergeCell ref="AG50:AM50"/>
    <mergeCell ref="N37:T37"/>
    <mergeCell ref="AN38:AS38"/>
    <mergeCell ref="AA42:AF42"/>
    <mergeCell ref="AT43:AX43"/>
    <mergeCell ref="AT46:AX46"/>
    <mergeCell ref="AG49:AM49"/>
    <mergeCell ref="AN40:AS40"/>
    <mergeCell ref="AG36:AM36"/>
  </mergeCells>
  <hyperlinks>
    <hyperlink ref="B4" location="PANDUAN!A1" display="PANDUAN" xr:uid="{00000000-0004-0000-4301-000000000000}"/>
    <hyperlink ref="B6" location="'EWS DIRECTORY'!A1" display="EWS DIRECTORY" xr:uid="{00000000-0004-0000-4301-000001000000}"/>
    <hyperlink ref="B8" location="'DATA PEMICU'!A1" display="DATA PEMICU" xr:uid="{00000000-0004-0000-4301-000002000000}"/>
    <hyperlink ref="B10" location="'DATA PENGUJI'!A1" display="DATA PENGUJI" xr:uid="{00000000-0004-0000-4301-000003000000}"/>
    <hyperlink ref="B12" location="'MAIN LEVEL'!A1" display="MAIN LEVEL" xr:uid="{00000000-0004-0000-4301-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3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1-000000000000}">
  <sheetPr codeName="Sheet484">
    <tabColor theme="4" tint="-0.249977111117893"/>
  </sheetPr>
  <dimension ref="A1:DB53"/>
  <sheetViews>
    <sheetView topLeftCell="M9"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62" width="3.6640625" customWidth="1"/>
  </cols>
  <sheetData>
    <row r="1" spans="2:62" ht="14.25" customHeight="1" x14ac:dyDescent="0.25">
      <c r="G1" s="110"/>
      <c r="H1" s="110"/>
      <c r="I1" s="110"/>
      <c r="J1" s="110"/>
      <c r="K1" s="110"/>
      <c r="L1" s="110"/>
      <c r="M1" s="110"/>
      <c r="N1" s="110"/>
      <c r="O1" s="110"/>
      <c r="P1" s="110"/>
      <c r="Q1" s="110"/>
      <c r="R1" s="110"/>
      <c r="S1" s="110"/>
      <c r="T1" s="110"/>
      <c r="U1" s="110"/>
      <c r="V1" s="110"/>
      <c r="W1" s="110"/>
      <c r="X1" s="110"/>
    </row>
    <row r="2" spans="2:62" ht="14.25" customHeight="1" x14ac:dyDescent="0.25">
      <c r="G2" s="55" t="s">
        <v>1674</v>
      </c>
      <c r="H2" s="55"/>
      <c r="I2" s="55"/>
      <c r="J2" s="55"/>
      <c r="K2" s="55"/>
      <c r="L2" s="55"/>
      <c r="M2" s="55"/>
      <c r="N2" s="55"/>
      <c r="AT2" s="443"/>
      <c r="AU2" s="443"/>
      <c r="AV2" s="443"/>
      <c r="AW2" s="443"/>
      <c r="AX2" s="443"/>
      <c r="AY2" s="254"/>
      <c r="AZ2" s="254"/>
      <c r="BA2" s="254"/>
      <c r="BB2" s="254"/>
      <c r="BC2" s="254"/>
      <c r="BD2" s="254"/>
      <c r="BE2" s="254"/>
      <c r="BF2" s="254"/>
      <c r="BG2" s="254"/>
      <c r="BH2" s="254"/>
      <c r="BI2" s="254"/>
      <c r="BJ2" s="254"/>
    </row>
    <row r="3" spans="2:62" ht="14.25" customHeight="1" x14ac:dyDescent="0.25">
      <c r="B3" s="111"/>
      <c r="C3" s="111"/>
      <c r="D3" s="111"/>
      <c r="E3" s="111"/>
      <c r="G3" s="55"/>
      <c r="H3" s="55"/>
      <c r="I3" s="55"/>
      <c r="J3" s="55"/>
      <c r="K3" s="55"/>
      <c r="L3" s="55"/>
      <c r="M3" s="55"/>
      <c r="N3" s="55"/>
      <c r="AT3" s="443"/>
      <c r="AU3" s="443"/>
      <c r="AV3" s="443"/>
      <c r="AW3" s="443"/>
      <c r="AX3" s="443"/>
      <c r="AY3" s="254"/>
      <c r="AZ3" s="254"/>
      <c r="BA3" s="254"/>
      <c r="BB3" s="254"/>
      <c r="BC3" s="254"/>
      <c r="BD3" s="254"/>
      <c r="BE3" s="254"/>
      <c r="BF3" s="254"/>
      <c r="BG3" s="254"/>
      <c r="BH3" s="254"/>
      <c r="BI3" s="254"/>
      <c r="BJ3" s="254"/>
    </row>
    <row r="4" spans="2:62" ht="14.25" customHeight="1" x14ac:dyDescent="0.25">
      <c r="B4" s="762" t="s">
        <v>79</v>
      </c>
      <c r="C4" s="761"/>
      <c r="D4" s="761"/>
      <c r="E4" s="761"/>
      <c r="G4" s="55"/>
      <c r="H4" s="55"/>
      <c r="I4" s="55"/>
      <c r="J4" s="55"/>
      <c r="K4" s="55"/>
      <c r="L4" s="55"/>
      <c r="M4" s="55"/>
      <c r="N4" s="55"/>
      <c r="AT4" s="443"/>
      <c r="AU4" s="443"/>
      <c r="AV4" s="443"/>
      <c r="AW4" s="443"/>
      <c r="AX4" s="443"/>
      <c r="AY4" s="254"/>
      <c r="AZ4" s="254"/>
      <c r="BA4" s="254"/>
      <c r="BB4" s="254"/>
      <c r="BC4" s="254"/>
      <c r="BD4" s="254"/>
      <c r="BE4" s="254"/>
      <c r="BF4" s="254"/>
      <c r="BG4" s="254"/>
      <c r="BH4" s="254"/>
      <c r="BI4" s="254"/>
      <c r="BJ4" s="254"/>
    </row>
    <row r="5" spans="2:62" ht="14.25" customHeight="1" x14ac:dyDescent="0.25">
      <c r="B5" s="111"/>
      <c r="C5" s="111"/>
      <c r="D5" s="111"/>
      <c r="E5" s="111"/>
      <c r="G5" s="55"/>
      <c r="H5" s="55"/>
      <c r="I5" s="55"/>
      <c r="J5" s="55"/>
      <c r="K5" s="55"/>
      <c r="L5" s="55"/>
      <c r="M5" s="55"/>
      <c r="N5" s="55"/>
      <c r="AT5" s="443"/>
      <c r="AU5" s="443"/>
      <c r="AV5" s="443"/>
      <c r="AW5" s="443"/>
      <c r="AX5" s="443"/>
      <c r="AY5" s="254"/>
      <c r="AZ5" s="254"/>
      <c r="BA5" s="254"/>
      <c r="BB5" s="254"/>
      <c r="BC5" s="254"/>
      <c r="BD5" s="254"/>
      <c r="BE5" s="254"/>
      <c r="BF5" s="254"/>
      <c r="BG5" s="254"/>
      <c r="BH5" s="254"/>
      <c r="BI5" s="254"/>
      <c r="BJ5" s="254"/>
    </row>
    <row r="6" spans="2:62" ht="14.25" customHeight="1" x14ac:dyDescent="0.25">
      <c r="B6" s="762" t="s">
        <v>87</v>
      </c>
      <c r="C6" s="761"/>
      <c r="D6" s="761"/>
      <c r="E6" s="761"/>
      <c r="G6" s="55"/>
      <c r="H6" s="55"/>
      <c r="I6" s="55"/>
      <c r="J6" s="55"/>
      <c r="K6" s="55"/>
      <c r="L6" s="55"/>
      <c r="M6" s="55"/>
      <c r="N6" s="55"/>
      <c r="AT6" s="443"/>
      <c r="AU6" s="443"/>
      <c r="AV6" s="443"/>
      <c r="AW6" s="443"/>
      <c r="AX6" s="443"/>
      <c r="AY6" s="254"/>
      <c r="AZ6" s="254"/>
      <c r="BA6" s="254"/>
      <c r="BB6" s="254"/>
      <c r="BC6" s="254"/>
      <c r="BD6" s="254"/>
      <c r="BE6" s="254"/>
      <c r="BF6" s="254"/>
      <c r="BG6" s="254"/>
      <c r="BH6" s="254"/>
      <c r="BI6" s="254"/>
      <c r="BJ6" s="254"/>
    </row>
    <row r="7" spans="2:62" ht="15" customHeight="1" x14ac:dyDescent="0.25">
      <c r="B7" s="111"/>
      <c r="C7" s="111"/>
      <c r="D7" s="111"/>
      <c r="E7" s="111"/>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443"/>
      <c r="AU7" s="443"/>
      <c r="AV7" s="443"/>
      <c r="AW7" s="443"/>
      <c r="AX7" s="443"/>
      <c r="AY7" s="254"/>
      <c r="AZ7" s="254"/>
      <c r="BA7" s="254"/>
      <c r="BB7" s="254"/>
      <c r="BC7" s="254"/>
      <c r="BD7" s="254"/>
      <c r="BE7" s="254"/>
      <c r="BF7" s="254"/>
      <c r="BG7" s="254"/>
      <c r="BH7" s="254"/>
      <c r="BI7" s="254"/>
      <c r="BJ7" s="254"/>
    </row>
    <row r="8" spans="2:62" ht="14.25" customHeight="1" x14ac:dyDescent="0.25">
      <c r="B8" s="762" t="s">
        <v>94</v>
      </c>
      <c r="C8" s="761"/>
      <c r="D8" s="761"/>
      <c r="E8" s="761"/>
      <c r="G8" s="55"/>
      <c r="H8" s="55"/>
      <c r="I8" s="55"/>
      <c r="J8" s="55"/>
      <c r="K8" s="55"/>
      <c r="L8" s="55"/>
      <c r="M8" s="55"/>
      <c r="N8" s="55"/>
      <c r="AT8" s="443"/>
      <c r="AU8" s="443"/>
      <c r="AV8" s="443"/>
      <c r="AW8" s="443"/>
      <c r="AX8" s="443"/>
      <c r="AY8" s="254"/>
      <c r="AZ8" s="254"/>
      <c r="BA8" s="254"/>
      <c r="BB8" s="254"/>
      <c r="BC8" s="254"/>
      <c r="BD8" s="254"/>
      <c r="BE8" s="254"/>
      <c r="BF8" s="254"/>
      <c r="BG8" s="254"/>
      <c r="BH8" s="254"/>
      <c r="BI8" s="254"/>
      <c r="BJ8" s="254"/>
    </row>
    <row r="9" spans="2:62" ht="14.25" customHeight="1" x14ac:dyDescent="0.25">
      <c r="B9" s="111"/>
      <c r="C9" s="111"/>
      <c r="D9" s="111"/>
      <c r="E9" s="111"/>
      <c r="G9" s="999" t="str">
        <f>"Rincian "&amp;'M-1-1'!H18&amp;" "&amp;'M-1-1'!M21</f>
        <v>Rincian PPh dipotong/dipungut oleh pihak lain Berdasarkan pemeriksaan langsung terhadap bukti pendukung</v>
      </c>
      <c r="H9" s="836"/>
      <c r="I9" s="836"/>
      <c r="J9" s="836"/>
      <c r="K9" s="836"/>
      <c r="L9" s="836"/>
      <c r="M9" s="836"/>
      <c r="N9" s="836"/>
      <c r="O9" s="836"/>
      <c r="P9" s="836"/>
      <c r="Q9" s="836"/>
      <c r="R9" s="836"/>
      <c r="S9" s="836"/>
      <c r="T9" s="836"/>
      <c r="U9" s="836"/>
      <c r="V9" s="1000"/>
      <c r="W9" s="251" t="s">
        <v>796</v>
      </c>
      <c r="X9" s="474"/>
      <c r="Y9" s="474"/>
      <c r="Z9" s="474"/>
      <c r="AA9" s="474"/>
      <c r="AB9" s="474"/>
      <c r="AC9" s="126" t="s">
        <v>1678</v>
      </c>
      <c r="AD9" s="239" t="e">
        <f>NAMA_WP</f>
        <v>#N/A</v>
      </c>
      <c r="AE9" s="474"/>
      <c r="AF9" s="474"/>
      <c r="AG9" s="474"/>
      <c r="AH9" s="474"/>
      <c r="AI9" s="474"/>
      <c r="AJ9" s="88"/>
      <c r="AK9" s="443"/>
      <c r="AL9" s="443"/>
      <c r="AM9" s="443"/>
      <c r="AN9" s="443"/>
      <c r="AO9" s="254"/>
      <c r="AP9" s="254"/>
      <c r="AQ9" s="254"/>
      <c r="AR9" s="254"/>
      <c r="AS9" s="254"/>
      <c r="AT9" s="254"/>
      <c r="AU9" s="254"/>
      <c r="AV9" s="254"/>
      <c r="AW9" s="254"/>
      <c r="AX9" s="254"/>
      <c r="AY9" s="254"/>
      <c r="AZ9" s="254"/>
    </row>
    <row r="10" spans="2:62" ht="14.25" customHeight="1" x14ac:dyDescent="0.25">
      <c r="B10" s="762" t="s">
        <v>101</v>
      </c>
      <c r="C10" s="761"/>
      <c r="D10" s="761"/>
      <c r="E10" s="761"/>
      <c r="G10" s="1001"/>
      <c r="H10" s="940"/>
      <c r="I10" s="940"/>
      <c r="J10" s="940"/>
      <c r="K10" s="940"/>
      <c r="L10" s="940"/>
      <c r="M10" s="940"/>
      <c r="N10" s="940"/>
      <c r="O10" s="940"/>
      <c r="P10" s="940"/>
      <c r="Q10" s="940"/>
      <c r="R10" s="940"/>
      <c r="S10" s="940"/>
      <c r="T10" s="940"/>
      <c r="U10" s="940"/>
      <c r="V10" s="1002"/>
      <c r="W10" s="252" t="s">
        <v>1401</v>
      </c>
      <c r="X10" s="55"/>
      <c r="Y10" s="55"/>
      <c r="Z10" s="55"/>
      <c r="AA10" s="55"/>
      <c r="AB10" s="55"/>
      <c r="AC10" s="127" t="s">
        <v>1678</v>
      </c>
      <c r="AD10" s="125" t="e">
        <f>NPWP</f>
        <v>#N/A</v>
      </c>
      <c r="AE10" s="55"/>
      <c r="AF10" s="55"/>
      <c r="AG10" s="55"/>
      <c r="AH10" s="55"/>
      <c r="AI10" s="55"/>
      <c r="AJ10" s="129"/>
      <c r="AK10" s="443"/>
      <c r="AL10" s="443"/>
      <c r="AM10" s="443"/>
      <c r="AN10" s="443"/>
      <c r="AO10" s="254"/>
      <c r="AP10" s="254"/>
      <c r="AQ10" s="254"/>
      <c r="AR10" s="254"/>
      <c r="AS10" s="254"/>
      <c r="AT10" s="254"/>
      <c r="AU10" s="254"/>
      <c r="AV10" s="254"/>
      <c r="AW10" s="254"/>
      <c r="AX10" s="254"/>
      <c r="AY10" s="254"/>
      <c r="AZ10" s="254"/>
    </row>
    <row r="11" spans="2:62" ht="14.25" customHeight="1" x14ac:dyDescent="0.25">
      <c r="G11" s="1003"/>
      <c r="H11" s="1004"/>
      <c r="I11" s="1004"/>
      <c r="J11" s="1004"/>
      <c r="K11" s="1004"/>
      <c r="L11" s="1004"/>
      <c r="M11" s="1004"/>
      <c r="N11" s="1004"/>
      <c r="O11" s="1004"/>
      <c r="P11" s="1004"/>
      <c r="Q11" s="1004"/>
      <c r="R11" s="1004"/>
      <c r="S11" s="1004"/>
      <c r="T11" s="1004"/>
      <c r="U11" s="1004"/>
      <c r="V11" s="1005"/>
      <c r="W11" s="253" t="s">
        <v>1679</v>
      </c>
      <c r="X11" s="475"/>
      <c r="Y11" s="475"/>
      <c r="Z11" s="475"/>
      <c r="AA11" s="475"/>
      <c r="AB11" s="475"/>
      <c r="AC11" s="128" t="s">
        <v>1678</v>
      </c>
      <c r="AD11" s="243" t="e">
        <f>ID_MS_TH_PJK</f>
        <v>#N/A</v>
      </c>
      <c r="AE11" s="475"/>
      <c r="AF11" s="475"/>
      <c r="AG11" s="475"/>
      <c r="AH11" s="475"/>
      <c r="AI11" s="475"/>
      <c r="AJ11" s="130"/>
      <c r="AK11" s="443"/>
      <c r="AL11" s="443"/>
      <c r="AM11" s="443"/>
      <c r="AN11" s="443"/>
      <c r="AO11" s="254"/>
      <c r="AP11" s="254"/>
      <c r="AQ11" s="254"/>
      <c r="AR11" s="254"/>
      <c r="AS11" s="254"/>
      <c r="AT11" s="254"/>
      <c r="AU11" s="254"/>
      <c r="AV11" s="254"/>
      <c r="AW11" s="254"/>
      <c r="AX11" s="254"/>
      <c r="AY11" s="254"/>
      <c r="AZ11" s="254"/>
    </row>
    <row r="12" spans="2:62" ht="14.25" customHeight="1" x14ac:dyDescent="0.25">
      <c r="B12" s="762" t="s">
        <v>106</v>
      </c>
      <c r="C12" s="761"/>
      <c r="D12" s="761"/>
      <c r="E12" s="761"/>
      <c r="G12" s="254"/>
      <c r="H12" s="254"/>
      <c r="I12" s="254"/>
      <c r="J12" s="254"/>
      <c r="K12" s="254"/>
      <c r="L12" s="254"/>
      <c r="M12" s="254"/>
      <c r="N12" s="254"/>
      <c r="AT12" s="443"/>
      <c r="AU12" s="443"/>
      <c r="AV12" s="443"/>
      <c r="AW12" s="443"/>
      <c r="AX12" s="443"/>
      <c r="AY12" s="254"/>
      <c r="AZ12" s="254"/>
      <c r="BA12" s="254"/>
      <c r="BB12" s="254"/>
      <c r="BC12" s="254"/>
      <c r="BD12" s="254"/>
      <c r="BE12" s="254"/>
      <c r="BF12" s="254"/>
      <c r="BG12" s="254"/>
      <c r="BH12" s="254"/>
      <c r="BI12" s="254"/>
      <c r="BJ12" s="254"/>
    </row>
    <row r="13" spans="2:62" ht="14.25" customHeight="1" x14ac:dyDescent="0.25">
      <c r="B13" s="962" t="str">
        <f>HYPERLINK("#'"&amp;'EWS DIRECTORY'!$J$321&amp;"'!A1",'EWS DIRECTORY'!$J$321)</f>
        <v>M-3</v>
      </c>
      <c r="C13" s="761"/>
      <c r="D13" s="761"/>
      <c r="E13" s="761"/>
      <c r="G13" s="56" t="s">
        <v>1680</v>
      </c>
      <c r="H13" s="109"/>
      <c r="I13" s="109"/>
      <c r="J13" s="109"/>
      <c r="K13" s="109"/>
      <c r="L13" s="109"/>
      <c r="M13" s="109"/>
      <c r="N13" s="109"/>
      <c r="O13" s="109"/>
      <c r="P13" s="109"/>
      <c r="Q13" s="109"/>
      <c r="R13" s="109"/>
      <c r="S13" s="109"/>
      <c r="T13" s="109"/>
      <c r="U13" s="109"/>
      <c r="V13" s="109"/>
      <c r="W13" s="109"/>
      <c r="X13" s="109"/>
      <c r="Y13" s="109"/>
      <c r="Z13" s="109"/>
      <c r="AA13" s="109"/>
      <c r="AB13" s="109"/>
      <c r="AC13" s="109"/>
      <c r="AD13" s="109"/>
      <c r="AE13" s="109"/>
      <c r="AF13" s="109"/>
      <c r="AG13" s="109"/>
      <c r="AH13" s="109"/>
      <c r="AI13" s="109"/>
      <c r="AJ13" s="109"/>
      <c r="AK13" s="109"/>
      <c r="AL13" s="109"/>
      <c r="AM13" s="109"/>
      <c r="AN13" s="109"/>
      <c r="AT13" s="443"/>
      <c r="AU13" s="443"/>
      <c r="AV13" s="443"/>
      <c r="AW13" s="443"/>
      <c r="AX13" s="443"/>
      <c r="AY13" s="254"/>
      <c r="AZ13" s="254"/>
      <c r="BA13" s="254"/>
      <c r="BB13" s="254"/>
      <c r="BC13" s="254"/>
      <c r="BD13" s="254"/>
      <c r="BE13" s="254"/>
      <c r="BF13" s="254"/>
      <c r="BG13" s="254"/>
      <c r="BH13" s="254"/>
      <c r="BI13" s="254"/>
      <c r="BJ13" s="254"/>
    </row>
    <row r="14" spans="2:62" ht="14.25" customHeight="1" x14ac:dyDescent="0.25">
      <c r="B14" s="931" t="str">
        <f>HYPERLINK("#'"&amp;'EWS DIRECTORY'!$J$322&amp;"'!A1",'EWS DIRECTORY'!$J$322)</f>
        <v>M-3-1</v>
      </c>
      <c r="C14" s="761"/>
      <c r="D14" s="761"/>
      <c r="E14" s="761"/>
      <c r="G14" s="56" t="s">
        <v>1681</v>
      </c>
      <c r="H14" s="109"/>
      <c r="I14" s="109"/>
      <c r="J14" s="109"/>
      <c r="K14" s="109"/>
      <c r="L14" s="109"/>
      <c r="M14" s="109"/>
      <c r="N14" s="109"/>
      <c r="O14" s="109"/>
      <c r="P14" s="109"/>
      <c r="Q14" s="109"/>
      <c r="R14" s="109"/>
      <c r="S14" s="109"/>
      <c r="T14" s="109"/>
      <c r="U14" s="109"/>
      <c r="V14" s="109"/>
      <c r="W14" s="109"/>
      <c r="X14" s="109"/>
      <c r="Y14" s="109"/>
      <c r="Z14" s="109"/>
      <c r="AA14" s="109"/>
      <c r="AB14" s="109"/>
      <c r="AC14" s="109"/>
      <c r="AD14" s="109"/>
      <c r="AE14" s="109"/>
      <c r="AF14" s="109"/>
      <c r="AG14" s="109"/>
      <c r="AH14" s="109"/>
      <c r="AI14" s="109"/>
      <c r="AJ14" s="109"/>
      <c r="AK14" s="109"/>
      <c r="AL14" s="109"/>
      <c r="AM14" s="109"/>
      <c r="AN14" s="109"/>
      <c r="AT14" s="443"/>
      <c r="AU14" s="443"/>
      <c r="AV14" s="443"/>
      <c r="AW14" s="443"/>
      <c r="AX14" s="443"/>
      <c r="AY14" s="254"/>
      <c r="AZ14" s="254"/>
      <c r="BA14" s="254"/>
      <c r="BB14" s="254"/>
      <c r="BC14" s="254"/>
      <c r="BD14" s="254"/>
      <c r="BE14" s="254"/>
      <c r="BF14" s="254"/>
      <c r="BG14" s="254"/>
      <c r="BH14" s="254"/>
      <c r="BI14" s="254"/>
      <c r="BJ14" s="254"/>
    </row>
    <row r="15" spans="2:62" ht="14.25" customHeight="1" x14ac:dyDescent="0.25">
      <c r="B15" s="929" t="str">
        <f>HYPERLINK("#'"&amp;'EWS DIRECTORY'!$J$323&amp;"'!A1",'EWS DIRECTORY'!$J$323)</f>
        <v>M-3-1-1</v>
      </c>
      <c r="C15" s="761"/>
      <c r="D15" s="761"/>
      <c r="E15" s="761"/>
      <c r="G15" s="56" t="s">
        <v>1806</v>
      </c>
      <c r="H15" s="109"/>
      <c r="I15" s="109"/>
      <c r="J15" s="109"/>
      <c r="K15" s="109"/>
      <c r="L15" s="109"/>
      <c r="M15" s="109"/>
      <c r="N15" s="109"/>
      <c r="O15" s="109"/>
      <c r="P15" s="109"/>
      <c r="Q15" s="109"/>
      <c r="R15" s="109"/>
      <c r="S15" s="109"/>
      <c r="T15" s="109"/>
      <c r="U15" s="109"/>
      <c r="V15" s="109"/>
      <c r="W15" s="109"/>
      <c r="X15" s="109"/>
      <c r="Y15" s="109"/>
      <c r="Z15" s="109"/>
      <c r="AA15" s="109"/>
      <c r="AB15" s="109"/>
      <c r="AC15" s="109"/>
      <c r="AD15" s="109"/>
      <c r="AE15" s="109"/>
      <c r="AF15" s="109"/>
      <c r="AG15" s="109"/>
      <c r="AH15" s="109"/>
      <c r="AI15" s="109"/>
      <c r="AJ15" s="109"/>
      <c r="AK15" s="109"/>
      <c r="AL15" s="109"/>
      <c r="AM15" s="109"/>
      <c r="AN15" s="109"/>
      <c r="AT15" s="443"/>
      <c r="AU15" s="443"/>
      <c r="AV15" s="443"/>
      <c r="AW15" s="443"/>
      <c r="AX15" s="443"/>
      <c r="AY15" s="254"/>
      <c r="AZ15" s="254"/>
      <c r="BA15" s="254"/>
      <c r="BB15" s="254"/>
      <c r="BC15" s="254"/>
      <c r="BD15" s="254"/>
      <c r="BE15" s="254"/>
      <c r="BF15" s="254"/>
      <c r="BG15" s="254"/>
      <c r="BH15" s="254"/>
      <c r="BI15" s="254"/>
      <c r="BJ15" s="254"/>
    </row>
    <row r="16" spans="2:62" ht="14.25" customHeight="1" x14ac:dyDescent="0.25">
      <c r="B16" s="927" t="str">
        <f>HYPERLINK("#'"&amp;'EWS DIRECTORY'!$J$324&amp;"'!A1",'EWS DIRECTORY'!$J$324)</f>
        <v>M-3-1-2</v>
      </c>
      <c r="C16" s="761"/>
      <c r="D16" s="761"/>
      <c r="E16" s="761"/>
      <c r="G16" s="56" t="s">
        <v>1744</v>
      </c>
      <c r="H16" s="109"/>
      <c r="I16" s="109"/>
      <c r="J16" s="109"/>
      <c r="K16" s="109"/>
      <c r="L16" s="109"/>
      <c r="M16" s="109"/>
      <c r="N16" s="109"/>
      <c r="O16" s="109"/>
      <c r="P16" s="109"/>
      <c r="Q16" s="109"/>
      <c r="R16" s="109"/>
      <c r="S16" s="109"/>
      <c r="T16" s="109"/>
      <c r="U16" s="109"/>
      <c r="V16" s="109"/>
      <c r="W16" s="109"/>
      <c r="X16" s="109"/>
      <c r="Y16" s="109"/>
      <c r="Z16" s="109"/>
      <c r="AA16" s="109"/>
      <c r="AB16" s="109"/>
      <c r="AC16" s="109"/>
      <c r="AD16" s="109"/>
      <c r="AE16" s="109"/>
      <c r="AF16" s="109"/>
      <c r="AG16" s="109"/>
      <c r="AH16" s="109"/>
      <c r="AI16" s="109"/>
      <c r="AJ16" s="109"/>
      <c r="AK16" s="109"/>
      <c r="AL16" s="109"/>
      <c r="AM16" s="109"/>
      <c r="AN16" s="109"/>
      <c r="AT16" s="443"/>
      <c r="AU16" s="443"/>
      <c r="AV16" s="443"/>
      <c r="AW16" s="443"/>
      <c r="AX16" s="443"/>
      <c r="AY16" s="254"/>
      <c r="AZ16" s="254"/>
      <c r="BA16" s="254"/>
      <c r="BB16" s="254"/>
      <c r="BC16" s="254"/>
      <c r="BD16" s="254"/>
      <c r="BE16" s="254"/>
      <c r="BF16" s="254"/>
      <c r="BG16" s="254"/>
      <c r="BH16" s="254"/>
      <c r="BI16" s="254"/>
      <c r="BJ16" s="254"/>
    </row>
    <row r="17" spans="2:106" ht="14.25" customHeight="1" x14ac:dyDescent="0.25">
      <c r="B17" s="1263" t="str">
        <f>HYPERLINK("#'"&amp;'EWS DIRECTORY'!$J$325&amp;"'!A1",'EWS DIRECTORY'!$J$325)</f>
        <v>M-3-1-3</v>
      </c>
      <c r="C17" s="800"/>
      <c r="D17" s="800"/>
      <c r="E17" s="800"/>
      <c r="G17" s="56"/>
      <c r="H17" s="109"/>
      <c r="I17" s="109"/>
      <c r="J17" s="109"/>
      <c r="K17" s="109"/>
      <c r="L17" s="109"/>
      <c r="M17" s="109"/>
      <c r="N17" s="109"/>
      <c r="O17" s="109"/>
      <c r="P17" s="109"/>
      <c r="Q17" s="109"/>
      <c r="R17" s="109"/>
      <c r="S17" s="109"/>
      <c r="T17" s="109"/>
      <c r="U17" s="109"/>
      <c r="V17" s="109"/>
      <c r="W17" s="109"/>
      <c r="X17" s="109"/>
      <c r="Y17" s="109"/>
      <c r="Z17" s="109"/>
      <c r="AA17" s="109"/>
      <c r="AB17" s="109"/>
      <c r="AC17" s="109"/>
      <c r="AD17" s="109"/>
      <c r="AE17" s="109"/>
      <c r="AF17" s="109"/>
      <c r="AG17" s="109"/>
      <c r="AH17" s="109"/>
      <c r="AI17" s="109"/>
      <c r="AJ17" s="109"/>
      <c r="AK17" s="109"/>
      <c r="AL17" s="109"/>
      <c r="AM17" s="109"/>
      <c r="AN17" s="109"/>
      <c r="AT17" s="443"/>
      <c r="AU17" s="443"/>
      <c r="AV17" s="443"/>
      <c r="AW17" s="443"/>
      <c r="AX17" s="443"/>
      <c r="AY17" s="254"/>
      <c r="AZ17" s="254"/>
      <c r="BA17" s="254"/>
      <c r="BB17" s="254"/>
      <c r="BC17" s="254"/>
      <c r="BD17" s="254"/>
      <c r="BE17" s="254"/>
      <c r="BF17" s="254"/>
      <c r="BG17" s="254"/>
      <c r="BH17" s="254"/>
      <c r="BI17" s="254"/>
      <c r="BJ17" s="254"/>
    </row>
    <row r="18" spans="2:106" ht="14.25" customHeight="1" x14ac:dyDescent="0.25">
      <c r="B18" s="760"/>
      <c r="C18" s="761"/>
      <c r="D18" s="761"/>
      <c r="E18" s="761"/>
      <c r="G18" s="56" t="s">
        <v>1798</v>
      </c>
      <c r="H18" s="109"/>
      <c r="I18" s="109"/>
      <c r="J18" s="109"/>
      <c r="K18" s="109"/>
      <c r="L18" s="109"/>
      <c r="M18" s="109"/>
      <c r="N18" s="109"/>
      <c r="O18" s="109"/>
      <c r="P18" s="109"/>
      <c r="Q18" s="109"/>
      <c r="R18" s="109"/>
      <c r="S18" s="109"/>
      <c r="T18" s="109"/>
      <c r="U18" s="109"/>
      <c r="V18" s="109"/>
      <c r="W18" s="109"/>
      <c r="X18" s="109"/>
      <c r="Y18" s="109"/>
      <c r="Z18" s="109"/>
      <c r="AA18" s="109"/>
      <c r="AB18" s="109"/>
      <c r="AC18" s="109"/>
      <c r="AD18" s="109"/>
      <c r="AE18" s="109"/>
      <c r="AF18" s="109"/>
      <c r="AG18" s="109"/>
      <c r="AH18" s="109"/>
      <c r="AI18" s="109"/>
      <c r="AJ18" s="109"/>
      <c r="AK18" s="109"/>
      <c r="AL18" s="109"/>
      <c r="AM18" s="109"/>
      <c r="AN18" s="109"/>
      <c r="AT18" s="443"/>
      <c r="AU18" s="443"/>
      <c r="AV18" s="443"/>
      <c r="AW18" s="443"/>
      <c r="AX18" s="443"/>
      <c r="AY18" s="271"/>
      <c r="AZ18" s="271"/>
      <c r="BA18" s="271"/>
      <c r="BB18" s="271"/>
      <c r="BC18" s="271"/>
      <c r="BD18" s="271"/>
      <c r="BE18" s="271"/>
      <c r="BF18" s="271"/>
      <c r="BG18" s="271"/>
      <c r="BH18" s="271"/>
      <c r="BI18" s="271"/>
      <c r="BJ18" s="271"/>
    </row>
    <row r="19" spans="2:106" ht="14.25" customHeight="1" x14ac:dyDescent="0.25">
      <c r="B19" s="760"/>
      <c r="C19" s="761"/>
      <c r="D19" s="761"/>
      <c r="E19" s="761"/>
      <c r="G19" s="109"/>
      <c r="H19" s="109"/>
      <c r="I19" s="109"/>
      <c r="J19" s="109"/>
      <c r="K19" s="109"/>
      <c r="L19" s="109"/>
      <c r="M19" s="109"/>
      <c r="N19" s="109"/>
      <c r="O19" s="109"/>
      <c r="P19" s="109"/>
      <c r="Q19" s="109"/>
      <c r="R19" s="109"/>
      <c r="S19" s="109"/>
      <c r="T19" s="109"/>
      <c r="U19" s="109"/>
      <c r="V19" s="109"/>
      <c r="W19" s="109"/>
      <c r="X19" s="109"/>
      <c r="Y19" s="109"/>
      <c r="Z19" s="109"/>
      <c r="AA19" s="109"/>
      <c r="AB19" s="109"/>
      <c r="AC19" s="109"/>
      <c r="AD19" s="109"/>
      <c r="AE19" s="109"/>
      <c r="AF19" s="109"/>
      <c r="AG19" s="109"/>
      <c r="AH19" s="109"/>
      <c r="AI19" s="109"/>
      <c r="AJ19" s="109"/>
      <c r="AK19" s="109"/>
      <c r="AL19" s="109"/>
      <c r="AM19" s="109"/>
      <c r="AN19" s="109"/>
      <c r="AT19" s="443"/>
      <c r="AU19" s="443"/>
      <c r="AV19" s="443"/>
      <c r="AW19" s="443"/>
      <c r="AX19" s="443"/>
      <c r="AY19" s="254"/>
      <c r="AZ19" s="254"/>
      <c r="BA19" s="254"/>
      <c r="BB19" s="254"/>
      <c r="BC19" s="254"/>
      <c r="BD19" s="254"/>
      <c r="BE19" s="254"/>
      <c r="BF19" s="254"/>
      <c r="BG19" s="254"/>
      <c r="BH19" s="254"/>
      <c r="BI19" s="254"/>
      <c r="BJ19" s="254"/>
    </row>
    <row r="20" spans="2:106" ht="14.25" customHeight="1" x14ac:dyDescent="0.25">
      <c r="B20" s="760"/>
      <c r="C20" s="761"/>
      <c r="D20" s="761"/>
      <c r="E20" s="761"/>
      <c r="G20" s="1274" t="s">
        <v>2010</v>
      </c>
      <c r="H20" s="825"/>
      <c r="I20" s="1275" t="s">
        <v>2021</v>
      </c>
      <c r="J20" s="824"/>
      <c r="K20" s="824"/>
      <c r="L20" s="825"/>
      <c r="M20" s="1275" t="s">
        <v>2022</v>
      </c>
      <c r="N20" s="824"/>
      <c r="O20" s="824"/>
      <c r="P20" s="824"/>
      <c r="Q20" s="824"/>
      <c r="R20" s="824"/>
      <c r="S20" s="825"/>
      <c r="T20" s="1196" t="s">
        <v>2023</v>
      </c>
      <c r="U20" s="824"/>
      <c r="V20" s="824"/>
      <c r="W20" s="825"/>
      <c r="X20" s="1273" t="s">
        <v>2024</v>
      </c>
      <c r="Y20" s="824"/>
      <c r="Z20" s="824"/>
      <c r="AA20" s="825"/>
      <c r="AB20" s="1273" t="s">
        <v>2025</v>
      </c>
      <c r="AC20" s="824"/>
      <c r="AD20" s="824"/>
      <c r="AE20" s="825"/>
      <c r="AF20" s="910" t="s">
        <v>1481</v>
      </c>
      <c r="AG20" s="824"/>
      <c r="AH20" s="824"/>
      <c r="AI20" s="824"/>
      <c r="AJ20" s="825"/>
      <c r="AK20" s="173"/>
      <c r="AL20" s="173"/>
      <c r="AM20" s="173"/>
      <c r="AN20" s="173"/>
      <c r="AO20" s="173"/>
      <c r="AP20" s="173"/>
      <c r="AQ20" s="173"/>
      <c r="AR20" s="173"/>
      <c r="AS20" s="173"/>
      <c r="AT20" s="173"/>
      <c r="AU20" s="173"/>
      <c r="AV20" s="173"/>
      <c r="AW20" s="173"/>
      <c r="AX20" s="173"/>
      <c r="AY20" s="173"/>
      <c r="AZ20" s="173"/>
      <c r="BA20" s="173"/>
      <c r="BB20" s="173"/>
      <c r="BC20" s="173"/>
      <c r="BD20" s="173"/>
      <c r="BE20" s="173"/>
      <c r="BF20" s="173"/>
      <c r="BG20" s="173"/>
      <c r="BH20" s="173"/>
      <c r="BI20" s="173"/>
      <c r="BJ20" s="173"/>
      <c r="BK20" s="173"/>
      <c r="BL20" s="173"/>
      <c r="CL20" s="443"/>
      <c r="CM20" s="443"/>
      <c r="CN20" s="443"/>
      <c r="CO20" s="443"/>
      <c r="CP20" s="443"/>
      <c r="CQ20" s="254"/>
      <c r="CR20" s="254"/>
      <c r="CS20" s="254"/>
      <c r="CT20" s="254"/>
      <c r="CU20" s="254"/>
      <c r="CV20" s="254"/>
      <c r="CW20" s="254"/>
      <c r="CX20" s="254"/>
      <c r="CY20" s="254"/>
      <c r="CZ20" s="254"/>
      <c r="DA20" s="254"/>
      <c r="DB20" s="254"/>
    </row>
    <row r="21" spans="2:106" ht="14.25" customHeight="1" x14ac:dyDescent="0.25">
      <c r="B21" s="760"/>
      <c r="C21" s="761"/>
      <c r="D21" s="761"/>
      <c r="E21" s="761"/>
      <c r="G21" s="1259"/>
      <c r="H21" s="825"/>
      <c r="I21" s="1258"/>
      <c r="J21" s="824"/>
      <c r="K21" s="824"/>
      <c r="L21" s="825"/>
      <c r="M21" s="1259"/>
      <c r="N21" s="824"/>
      <c r="O21" s="824"/>
      <c r="P21" s="824"/>
      <c r="Q21" s="824"/>
      <c r="R21" s="824"/>
      <c r="S21" s="825"/>
      <c r="T21" s="1259"/>
      <c r="U21" s="824"/>
      <c r="V21" s="824"/>
      <c r="W21" s="825"/>
      <c r="X21" s="1259"/>
      <c r="Y21" s="824"/>
      <c r="Z21" s="824"/>
      <c r="AA21" s="825"/>
      <c r="AB21" s="1259"/>
      <c r="AC21" s="824"/>
      <c r="AD21" s="824"/>
      <c r="AE21" s="825"/>
      <c r="AF21" s="1269"/>
      <c r="AG21" s="824"/>
      <c r="AH21" s="824"/>
      <c r="AI21" s="824"/>
      <c r="AJ21" s="825"/>
      <c r="AK21" s="275"/>
      <c r="AL21" s="275"/>
      <c r="AM21" s="275"/>
      <c r="AN21" s="174"/>
      <c r="AO21" s="174"/>
      <c r="AP21" s="174"/>
      <c r="AQ21" s="174"/>
      <c r="AR21" s="174"/>
      <c r="AS21" s="174"/>
      <c r="AT21" s="174"/>
      <c r="AU21" s="174"/>
      <c r="AV21" s="174"/>
      <c r="AW21" s="174"/>
      <c r="AX21" s="174"/>
      <c r="AY21" s="174"/>
      <c r="AZ21" s="174"/>
      <c r="BB21" s="276"/>
      <c r="BC21" s="276"/>
      <c r="CC21" s="443"/>
      <c r="CD21" s="443"/>
      <c r="CE21" s="443"/>
      <c r="CF21" s="443"/>
      <c r="CG21" s="443"/>
      <c r="CH21" s="254"/>
      <c r="CI21" s="254"/>
      <c r="CJ21" s="254"/>
      <c r="CK21" s="254"/>
      <c r="CL21" s="254"/>
      <c r="CM21" s="254"/>
      <c r="CN21" s="254"/>
      <c r="CO21" s="254"/>
      <c r="CP21" s="254"/>
      <c r="CQ21" s="254"/>
      <c r="CR21" s="254"/>
      <c r="CS21" s="254"/>
    </row>
    <row r="22" spans="2:106" ht="14.25" customHeight="1" x14ac:dyDescent="0.25">
      <c r="B22" s="760"/>
      <c r="C22" s="761"/>
      <c r="D22" s="761"/>
      <c r="E22" s="761"/>
      <c r="G22" s="1259"/>
      <c r="H22" s="825"/>
      <c r="I22" s="1258"/>
      <c r="J22" s="824"/>
      <c r="K22" s="824"/>
      <c r="L22" s="825"/>
      <c r="M22" s="1259"/>
      <c r="N22" s="824"/>
      <c r="O22" s="824"/>
      <c r="P22" s="824"/>
      <c r="Q22" s="824"/>
      <c r="R22" s="824"/>
      <c r="S22" s="825"/>
      <c r="T22" s="1259"/>
      <c r="U22" s="824"/>
      <c r="V22" s="824"/>
      <c r="W22" s="825"/>
      <c r="X22" s="1259"/>
      <c r="Y22" s="824"/>
      <c r="Z22" s="824"/>
      <c r="AA22" s="825"/>
      <c r="AB22" s="1259"/>
      <c r="AC22" s="824"/>
      <c r="AD22" s="824"/>
      <c r="AE22" s="825"/>
      <c r="AF22" s="1269"/>
      <c r="AG22" s="824"/>
      <c r="AH22" s="824"/>
      <c r="AI22" s="824"/>
      <c r="AJ22" s="825"/>
      <c r="AK22" s="275"/>
      <c r="AL22" s="275"/>
      <c r="AM22" s="275"/>
      <c r="AN22" s="174"/>
      <c r="AO22" s="174"/>
      <c r="AP22" s="174"/>
      <c r="AQ22" s="174"/>
      <c r="AR22" s="174"/>
      <c r="AS22" s="174"/>
      <c r="AT22" s="174"/>
      <c r="AU22" s="174"/>
      <c r="AV22" s="174"/>
      <c r="AW22" s="174"/>
      <c r="AX22" s="174"/>
      <c r="AY22" s="174"/>
      <c r="AZ22" s="174"/>
      <c r="BB22" s="276"/>
      <c r="BC22" s="276"/>
      <c r="CC22" s="443"/>
      <c r="CD22" s="443"/>
      <c r="CE22" s="443"/>
      <c r="CF22" s="443"/>
      <c r="CG22" s="443"/>
      <c r="CH22" s="254"/>
      <c r="CI22" s="254"/>
      <c r="CJ22" s="254"/>
      <c r="CK22" s="254"/>
      <c r="CL22" s="254"/>
      <c r="CM22" s="254"/>
      <c r="CN22" s="254"/>
      <c r="CO22" s="254"/>
      <c r="CP22" s="254"/>
      <c r="CQ22" s="254"/>
      <c r="CR22" s="254"/>
      <c r="CS22" s="254"/>
    </row>
    <row r="23" spans="2:106" ht="14.25" customHeight="1" x14ac:dyDescent="0.25">
      <c r="B23" s="760"/>
      <c r="C23" s="761"/>
      <c r="D23" s="761"/>
      <c r="E23" s="761"/>
      <c r="G23" s="1259"/>
      <c r="H23" s="825"/>
      <c r="I23" s="1258"/>
      <c r="J23" s="824"/>
      <c r="K23" s="824"/>
      <c r="L23" s="825"/>
      <c r="M23" s="1259"/>
      <c r="N23" s="824"/>
      <c r="O23" s="824"/>
      <c r="P23" s="824"/>
      <c r="Q23" s="824"/>
      <c r="R23" s="824"/>
      <c r="S23" s="825"/>
      <c r="T23" s="1259"/>
      <c r="U23" s="824"/>
      <c r="V23" s="824"/>
      <c r="W23" s="825"/>
      <c r="X23" s="1259"/>
      <c r="Y23" s="824"/>
      <c r="Z23" s="824"/>
      <c r="AA23" s="825"/>
      <c r="AB23" s="1259"/>
      <c r="AC23" s="824"/>
      <c r="AD23" s="824"/>
      <c r="AE23" s="825"/>
      <c r="AF23" s="1269"/>
      <c r="AG23" s="824"/>
      <c r="AH23" s="824"/>
      <c r="AI23" s="824"/>
      <c r="AJ23" s="825"/>
      <c r="AK23" s="275"/>
      <c r="AL23" s="275"/>
      <c r="AM23" s="275"/>
      <c r="AN23" s="174"/>
      <c r="AO23" s="174"/>
      <c r="AP23" s="174"/>
      <c r="AQ23" s="174"/>
      <c r="AR23" s="174"/>
      <c r="AS23" s="174"/>
      <c r="AT23" s="174"/>
      <c r="AU23" s="174"/>
      <c r="AV23" s="174"/>
      <c r="AW23" s="174"/>
      <c r="AX23" s="174"/>
      <c r="AY23" s="174"/>
      <c r="AZ23" s="174"/>
      <c r="BB23" s="276"/>
      <c r="BC23" s="276"/>
      <c r="CC23" s="443"/>
      <c r="CD23" s="443"/>
      <c r="CE23" s="443"/>
      <c r="CF23" s="443"/>
      <c r="CG23" s="443"/>
      <c r="CH23" s="254"/>
      <c r="CI23" s="254"/>
      <c r="CJ23" s="254"/>
      <c r="CK23" s="254"/>
      <c r="CL23" s="254"/>
      <c r="CM23" s="254"/>
      <c r="CN23" s="254"/>
      <c r="CO23" s="254"/>
      <c r="CP23" s="254"/>
      <c r="CQ23" s="254"/>
      <c r="CR23" s="254"/>
      <c r="CS23" s="254"/>
    </row>
    <row r="24" spans="2:106" ht="14.25" customHeight="1" x14ac:dyDescent="0.25">
      <c r="B24" s="760"/>
      <c r="C24" s="761"/>
      <c r="D24" s="761"/>
      <c r="E24" s="761"/>
      <c r="G24" s="1259"/>
      <c r="H24" s="825"/>
      <c r="I24" s="1258"/>
      <c r="J24" s="824"/>
      <c r="K24" s="824"/>
      <c r="L24" s="825"/>
      <c r="M24" s="1259"/>
      <c r="N24" s="824"/>
      <c r="O24" s="824"/>
      <c r="P24" s="824"/>
      <c r="Q24" s="824"/>
      <c r="R24" s="824"/>
      <c r="S24" s="825"/>
      <c r="T24" s="1259"/>
      <c r="U24" s="824"/>
      <c r="V24" s="824"/>
      <c r="W24" s="825"/>
      <c r="X24" s="1259"/>
      <c r="Y24" s="824"/>
      <c r="Z24" s="824"/>
      <c r="AA24" s="825"/>
      <c r="AB24" s="1259"/>
      <c r="AC24" s="824"/>
      <c r="AD24" s="824"/>
      <c r="AE24" s="825"/>
      <c r="AF24" s="1269"/>
      <c r="AG24" s="824"/>
      <c r="AH24" s="824"/>
      <c r="AI24" s="824"/>
      <c r="AJ24" s="825"/>
      <c r="AK24" s="275"/>
      <c r="AL24" s="275"/>
      <c r="AM24" s="275"/>
      <c r="AN24" s="174"/>
      <c r="AO24" s="174"/>
      <c r="AP24" s="174"/>
      <c r="AQ24" s="174"/>
      <c r="AR24" s="174"/>
      <c r="AS24" s="174"/>
      <c r="AT24" s="174"/>
      <c r="AU24" s="174"/>
      <c r="AV24" s="174"/>
      <c r="AW24" s="174"/>
      <c r="AX24" s="174"/>
      <c r="AY24" s="174"/>
      <c r="AZ24" s="174"/>
      <c r="BB24" s="276"/>
      <c r="BC24" s="276"/>
      <c r="CC24" s="443"/>
      <c r="CD24" s="443"/>
      <c r="CE24" s="443"/>
      <c r="CF24" s="443"/>
      <c r="CG24" s="443"/>
      <c r="CH24" s="254"/>
      <c r="CI24" s="254"/>
      <c r="CJ24" s="254"/>
      <c r="CK24" s="254"/>
      <c r="CL24" s="254"/>
      <c r="CM24" s="254"/>
      <c r="CN24" s="254"/>
      <c r="CO24" s="254"/>
      <c r="CP24" s="254"/>
      <c r="CQ24" s="254"/>
      <c r="CR24" s="254"/>
      <c r="CS24" s="254"/>
    </row>
    <row r="25" spans="2:106" ht="14.25" customHeight="1" x14ac:dyDescent="0.25">
      <c r="B25" s="760"/>
      <c r="C25" s="761"/>
      <c r="D25" s="761"/>
      <c r="E25" s="761"/>
      <c r="G25" s="1259"/>
      <c r="H25" s="825"/>
      <c r="I25" s="1258"/>
      <c r="J25" s="824"/>
      <c r="K25" s="824"/>
      <c r="L25" s="825"/>
      <c r="M25" s="1259"/>
      <c r="N25" s="824"/>
      <c r="O25" s="824"/>
      <c r="P25" s="824"/>
      <c r="Q25" s="824"/>
      <c r="R25" s="824"/>
      <c r="S25" s="825"/>
      <c r="T25" s="1259"/>
      <c r="U25" s="824"/>
      <c r="V25" s="824"/>
      <c r="W25" s="825"/>
      <c r="X25" s="1259"/>
      <c r="Y25" s="824"/>
      <c r="Z25" s="824"/>
      <c r="AA25" s="825"/>
      <c r="AB25" s="1259"/>
      <c r="AC25" s="824"/>
      <c r="AD25" s="824"/>
      <c r="AE25" s="825"/>
      <c r="AF25" s="1269"/>
      <c r="AG25" s="824"/>
      <c r="AH25" s="824"/>
      <c r="AI25" s="824"/>
      <c r="AJ25" s="825"/>
      <c r="AK25" s="275"/>
      <c r="AL25" s="275"/>
      <c r="AM25" s="275"/>
      <c r="AN25" s="174"/>
      <c r="AO25" s="174"/>
      <c r="AP25" s="174"/>
      <c r="AQ25" s="174"/>
      <c r="AR25" s="174"/>
      <c r="AS25" s="174"/>
      <c r="AT25" s="174"/>
      <c r="AU25" s="174"/>
      <c r="AV25" s="174"/>
      <c r="AW25" s="174"/>
      <c r="AX25" s="174"/>
      <c r="AY25" s="174"/>
      <c r="AZ25" s="174"/>
      <c r="BB25" s="276"/>
      <c r="BC25" s="276"/>
      <c r="CC25" s="443"/>
      <c r="CD25" s="443"/>
      <c r="CE25" s="443"/>
      <c r="CF25" s="443"/>
      <c r="CG25" s="443"/>
      <c r="CH25" s="254"/>
      <c r="CI25" s="254"/>
      <c r="CJ25" s="254"/>
      <c r="CK25" s="254"/>
      <c r="CL25" s="254"/>
      <c r="CM25" s="254"/>
      <c r="CN25" s="254"/>
      <c r="CO25" s="254"/>
      <c r="CP25" s="254"/>
      <c r="CQ25" s="254"/>
      <c r="CR25" s="254"/>
      <c r="CS25" s="254"/>
    </row>
    <row r="26" spans="2:106" ht="14.25" customHeight="1" x14ac:dyDescent="0.25">
      <c r="B26" s="760"/>
      <c r="C26" s="761"/>
      <c r="D26" s="761"/>
      <c r="E26" s="761"/>
      <c r="G26" s="1259"/>
      <c r="H26" s="825"/>
      <c r="I26" s="1258"/>
      <c r="J26" s="824"/>
      <c r="K26" s="824"/>
      <c r="L26" s="825"/>
      <c r="M26" s="1259"/>
      <c r="N26" s="824"/>
      <c r="O26" s="824"/>
      <c r="P26" s="824"/>
      <c r="Q26" s="824"/>
      <c r="R26" s="824"/>
      <c r="S26" s="825"/>
      <c r="T26" s="1259"/>
      <c r="U26" s="824"/>
      <c r="V26" s="824"/>
      <c r="W26" s="825"/>
      <c r="X26" s="1259"/>
      <c r="Y26" s="824"/>
      <c r="Z26" s="824"/>
      <c r="AA26" s="825"/>
      <c r="AB26" s="1259"/>
      <c r="AC26" s="824"/>
      <c r="AD26" s="824"/>
      <c r="AE26" s="825"/>
      <c r="AF26" s="1269"/>
      <c r="AG26" s="824"/>
      <c r="AH26" s="824"/>
      <c r="AI26" s="824"/>
      <c r="AJ26" s="825"/>
      <c r="AK26" s="275"/>
      <c r="AL26" s="275"/>
      <c r="AM26" s="275"/>
      <c r="AN26" s="174"/>
      <c r="AO26" s="174"/>
      <c r="AP26" s="174"/>
      <c r="AQ26" s="174"/>
      <c r="AR26" s="174"/>
      <c r="AS26" s="174"/>
      <c r="AT26" s="174"/>
      <c r="AU26" s="174"/>
      <c r="AV26" s="174"/>
      <c r="AW26" s="174"/>
      <c r="AX26" s="174"/>
      <c r="AY26" s="174"/>
      <c r="AZ26" s="174"/>
      <c r="BB26" s="276"/>
      <c r="BC26" s="276"/>
      <c r="CC26" s="443"/>
      <c r="CD26" s="443"/>
      <c r="CE26" s="443"/>
      <c r="CF26" s="443"/>
      <c r="CG26" s="443"/>
      <c r="CH26" s="254"/>
      <c r="CI26" s="254"/>
      <c r="CJ26" s="254"/>
      <c r="CK26" s="254"/>
      <c r="CL26" s="254"/>
      <c r="CM26" s="254"/>
      <c r="CN26" s="254"/>
      <c r="CO26" s="254"/>
      <c r="CP26" s="254"/>
      <c r="CQ26" s="254"/>
      <c r="CR26" s="254"/>
      <c r="CS26" s="254"/>
    </row>
    <row r="27" spans="2:106" ht="14.25" customHeight="1" x14ac:dyDescent="0.25">
      <c r="B27" s="760"/>
      <c r="C27" s="761"/>
      <c r="D27" s="761"/>
      <c r="E27" s="761"/>
      <c r="G27" s="1259"/>
      <c r="H27" s="825"/>
      <c r="I27" s="1258"/>
      <c r="J27" s="824"/>
      <c r="K27" s="824"/>
      <c r="L27" s="825"/>
      <c r="M27" s="1259"/>
      <c r="N27" s="824"/>
      <c r="O27" s="824"/>
      <c r="P27" s="824"/>
      <c r="Q27" s="824"/>
      <c r="R27" s="824"/>
      <c r="S27" s="825"/>
      <c r="T27" s="1259"/>
      <c r="U27" s="824"/>
      <c r="V27" s="824"/>
      <c r="W27" s="825"/>
      <c r="X27" s="1259"/>
      <c r="Y27" s="824"/>
      <c r="Z27" s="824"/>
      <c r="AA27" s="825"/>
      <c r="AB27" s="1259"/>
      <c r="AC27" s="824"/>
      <c r="AD27" s="824"/>
      <c r="AE27" s="825"/>
      <c r="AF27" s="1269"/>
      <c r="AG27" s="824"/>
      <c r="AH27" s="824"/>
      <c r="AI27" s="824"/>
      <c r="AJ27" s="825"/>
      <c r="AK27" s="275"/>
      <c r="AL27" s="275"/>
      <c r="AM27" s="275"/>
      <c r="AN27" s="174"/>
      <c r="AO27" s="174"/>
      <c r="AP27" s="174"/>
      <c r="AQ27" s="174"/>
      <c r="AR27" s="174"/>
      <c r="AS27" s="174"/>
      <c r="AT27" s="174"/>
      <c r="AU27" s="174"/>
      <c r="AV27" s="174"/>
      <c r="AW27" s="174"/>
      <c r="AX27" s="174"/>
      <c r="AY27" s="174"/>
      <c r="AZ27" s="174"/>
      <c r="BB27" s="276"/>
      <c r="BC27" s="276"/>
      <c r="CC27" s="443"/>
      <c r="CD27" s="443"/>
      <c r="CE27" s="443"/>
      <c r="CF27" s="443"/>
      <c r="CG27" s="443"/>
      <c r="CH27" s="254"/>
      <c r="CI27" s="254"/>
      <c r="CJ27" s="254"/>
      <c r="CK27" s="254"/>
      <c r="CL27" s="254"/>
      <c r="CM27" s="254"/>
      <c r="CN27" s="254"/>
      <c r="CO27" s="254"/>
      <c r="CP27" s="254"/>
      <c r="CQ27" s="254"/>
      <c r="CR27" s="254"/>
      <c r="CS27" s="254"/>
    </row>
    <row r="28" spans="2:106" ht="14.25" customHeight="1" x14ac:dyDescent="0.25">
      <c r="B28" s="760"/>
      <c r="C28" s="761"/>
      <c r="D28" s="761"/>
      <c r="E28" s="761"/>
      <c r="G28" s="1259"/>
      <c r="H28" s="825"/>
      <c r="I28" s="1258"/>
      <c r="J28" s="824"/>
      <c r="K28" s="824"/>
      <c r="L28" s="825"/>
      <c r="M28" s="1259"/>
      <c r="N28" s="824"/>
      <c r="O28" s="824"/>
      <c r="P28" s="824"/>
      <c r="Q28" s="824"/>
      <c r="R28" s="824"/>
      <c r="S28" s="825"/>
      <c r="T28" s="1259"/>
      <c r="U28" s="824"/>
      <c r="V28" s="824"/>
      <c r="W28" s="825"/>
      <c r="X28" s="1259"/>
      <c r="Y28" s="824"/>
      <c r="Z28" s="824"/>
      <c r="AA28" s="825"/>
      <c r="AB28" s="1259"/>
      <c r="AC28" s="824"/>
      <c r="AD28" s="824"/>
      <c r="AE28" s="825"/>
      <c r="AF28" s="1269"/>
      <c r="AG28" s="824"/>
      <c r="AH28" s="824"/>
      <c r="AI28" s="824"/>
      <c r="AJ28" s="825"/>
      <c r="AK28" s="275"/>
      <c r="AL28" s="275"/>
      <c r="AM28" s="275"/>
      <c r="AN28" s="174"/>
      <c r="AO28" s="174"/>
      <c r="AP28" s="174"/>
      <c r="AQ28" s="174"/>
      <c r="AR28" s="174"/>
      <c r="AS28" s="174"/>
      <c r="AT28" s="174"/>
      <c r="AU28" s="174"/>
      <c r="AV28" s="174"/>
      <c r="AW28" s="174"/>
      <c r="AX28" s="174"/>
      <c r="AY28" s="174"/>
      <c r="AZ28" s="174"/>
      <c r="BB28" s="276"/>
      <c r="BC28" s="276"/>
      <c r="CC28" s="443"/>
      <c r="CD28" s="443"/>
      <c r="CE28" s="443"/>
      <c r="CF28" s="443"/>
      <c r="CG28" s="443"/>
      <c r="CH28" s="254"/>
      <c r="CI28" s="254"/>
      <c r="CJ28" s="254"/>
      <c r="CK28" s="254"/>
      <c r="CL28" s="254"/>
      <c r="CM28" s="254"/>
      <c r="CN28" s="254"/>
      <c r="CO28" s="254"/>
      <c r="CP28" s="254"/>
      <c r="CQ28" s="254"/>
      <c r="CR28" s="254"/>
      <c r="CS28" s="254"/>
    </row>
    <row r="29" spans="2:106" ht="14.25" customHeight="1" x14ac:dyDescent="0.25">
      <c r="B29" s="760"/>
      <c r="C29" s="761"/>
      <c r="D29" s="761"/>
      <c r="E29" s="761"/>
      <c r="G29" s="1259"/>
      <c r="H29" s="825"/>
      <c r="I29" s="1258"/>
      <c r="J29" s="824"/>
      <c r="K29" s="824"/>
      <c r="L29" s="825"/>
      <c r="M29" s="1259"/>
      <c r="N29" s="824"/>
      <c r="O29" s="824"/>
      <c r="P29" s="824"/>
      <c r="Q29" s="824"/>
      <c r="R29" s="824"/>
      <c r="S29" s="825"/>
      <c r="T29" s="1259"/>
      <c r="U29" s="824"/>
      <c r="V29" s="824"/>
      <c r="W29" s="825"/>
      <c r="X29" s="1259"/>
      <c r="Y29" s="824"/>
      <c r="Z29" s="824"/>
      <c r="AA29" s="825"/>
      <c r="AB29" s="1259"/>
      <c r="AC29" s="824"/>
      <c r="AD29" s="824"/>
      <c r="AE29" s="825"/>
      <c r="AF29" s="1269"/>
      <c r="AG29" s="824"/>
      <c r="AH29" s="824"/>
      <c r="AI29" s="824"/>
      <c r="AJ29" s="825"/>
      <c r="AK29" s="275"/>
      <c r="AL29" s="275"/>
      <c r="AM29" s="275"/>
      <c r="AN29" s="174"/>
      <c r="AO29" s="174"/>
      <c r="AP29" s="174"/>
      <c r="AQ29" s="174"/>
      <c r="AR29" s="174"/>
      <c r="AS29" s="174"/>
      <c r="AT29" s="174"/>
      <c r="AU29" s="174"/>
      <c r="AV29" s="174"/>
      <c r="AW29" s="174"/>
      <c r="AX29" s="174"/>
      <c r="AY29" s="174"/>
      <c r="AZ29" s="174"/>
      <c r="BB29" s="276"/>
      <c r="BC29" s="276"/>
      <c r="CC29" s="443"/>
      <c r="CD29" s="443"/>
      <c r="CE29" s="443"/>
      <c r="CF29" s="443"/>
      <c r="CG29" s="443"/>
      <c r="CH29" s="254"/>
      <c r="CI29" s="254"/>
      <c r="CJ29" s="254"/>
      <c r="CK29" s="254"/>
      <c r="CL29" s="254"/>
      <c r="CM29" s="254"/>
      <c r="CN29" s="254"/>
      <c r="CO29" s="254"/>
      <c r="CP29" s="254"/>
      <c r="CQ29" s="254"/>
      <c r="CR29" s="254"/>
      <c r="CS29" s="254"/>
    </row>
    <row r="30" spans="2:106" ht="14.25" customHeight="1" x14ac:dyDescent="0.25">
      <c r="B30" s="760"/>
      <c r="C30" s="761"/>
      <c r="D30" s="761"/>
      <c r="E30" s="761"/>
      <c r="G30" s="1259"/>
      <c r="H30" s="825"/>
      <c r="I30" s="1258"/>
      <c r="J30" s="824"/>
      <c r="K30" s="824"/>
      <c r="L30" s="825"/>
      <c r="M30" s="1259"/>
      <c r="N30" s="824"/>
      <c r="O30" s="824"/>
      <c r="P30" s="824"/>
      <c r="Q30" s="824"/>
      <c r="R30" s="824"/>
      <c r="S30" s="825"/>
      <c r="T30" s="1259"/>
      <c r="U30" s="824"/>
      <c r="V30" s="824"/>
      <c r="W30" s="825"/>
      <c r="X30" s="1259"/>
      <c r="Y30" s="824"/>
      <c r="Z30" s="824"/>
      <c r="AA30" s="825"/>
      <c r="AB30" s="1259"/>
      <c r="AC30" s="824"/>
      <c r="AD30" s="824"/>
      <c r="AE30" s="825"/>
      <c r="AF30" s="1269"/>
      <c r="AG30" s="824"/>
      <c r="AH30" s="824"/>
      <c r="AI30" s="824"/>
      <c r="AJ30" s="825"/>
      <c r="AK30" s="275"/>
      <c r="AL30" s="275"/>
      <c r="AM30" s="275"/>
      <c r="AN30" s="174"/>
      <c r="AO30" s="174"/>
      <c r="AP30" s="174"/>
      <c r="AQ30" s="174"/>
      <c r="AR30" s="174"/>
      <c r="AS30" s="174"/>
      <c r="AT30" s="174"/>
      <c r="AU30" s="174"/>
      <c r="AV30" s="174"/>
      <c r="AW30" s="174"/>
      <c r="AX30" s="174"/>
      <c r="AY30" s="174"/>
      <c r="AZ30" s="174"/>
      <c r="BB30" s="276"/>
      <c r="BC30" s="276"/>
      <c r="CC30" s="443"/>
      <c r="CD30" s="443"/>
      <c r="CE30" s="443"/>
      <c r="CF30" s="443"/>
      <c r="CG30" s="443"/>
      <c r="CH30" s="254"/>
      <c r="CI30" s="254"/>
      <c r="CJ30" s="254"/>
      <c r="CK30" s="254"/>
      <c r="CL30" s="254"/>
      <c r="CM30" s="254"/>
      <c r="CN30" s="254"/>
      <c r="CO30" s="254"/>
      <c r="CP30" s="254"/>
      <c r="CQ30" s="254"/>
      <c r="CR30" s="254"/>
      <c r="CS30" s="254"/>
    </row>
    <row r="31" spans="2:106" ht="14.25" customHeight="1" x14ac:dyDescent="0.25">
      <c r="B31" s="760"/>
      <c r="C31" s="761"/>
      <c r="D31" s="761"/>
      <c r="E31" s="761"/>
      <c r="G31" s="1259"/>
      <c r="H31" s="825"/>
      <c r="I31" s="1258"/>
      <c r="J31" s="824"/>
      <c r="K31" s="824"/>
      <c r="L31" s="825"/>
      <c r="M31" s="1259"/>
      <c r="N31" s="824"/>
      <c r="O31" s="824"/>
      <c r="P31" s="824"/>
      <c r="Q31" s="824"/>
      <c r="R31" s="824"/>
      <c r="S31" s="825"/>
      <c r="T31" s="1259"/>
      <c r="U31" s="824"/>
      <c r="V31" s="824"/>
      <c r="W31" s="825"/>
      <c r="X31" s="1259"/>
      <c r="Y31" s="824"/>
      <c r="Z31" s="824"/>
      <c r="AA31" s="825"/>
      <c r="AB31" s="1259"/>
      <c r="AC31" s="824"/>
      <c r="AD31" s="824"/>
      <c r="AE31" s="825"/>
      <c r="AF31" s="1269"/>
      <c r="AG31" s="824"/>
      <c r="AH31" s="824"/>
      <c r="AI31" s="824"/>
      <c r="AJ31" s="825"/>
      <c r="AK31" s="275"/>
      <c r="AL31" s="275"/>
      <c r="AM31" s="275"/>
      <c r="AN31" s="174"/>
      <c r="AO31" s="174"/>
      <c r="AP31" s="174"/>
      <c r="AQ31" s="174"/>
      <c r="AR31" s="174"/>
      <c r="AS31" s="174"/>
      <c r="AT31" s="174"/>
      <c r="AU31" s="174"/>
      <c r="AV31" s="174"/>
      <c r="AW31" s="174"/>
      <c r="AX31" s="174"/>
      <c r="AY31" s="174"/>
      <c r="AZ31" s="174"/>
      <c r="BB31" s="276"/>
      <c r="BC31" s="276"/>
      <c r="CC31" s="443"/>
      <c r="CD31" s="443"/>
      <c r="CE31" s="443"/>
      <c r="CF31" s="443"/>
      <c r="CG31" s="443"/>
      <c r="CH31" s="254"/>
      <c r="CI31" s="254"/>
      <c r="CJ31" s="254"/>
      <c r="CK31" s="254"/>
      <c r="CL31" s="254"/>
      <c r="CM31" s="254"/>
      <c r="CN31" s="254"/>
      <c r="CO31" s="254"/>
      <c r="CP31" s="254"/>
      <c r="CQ31" s="254"/>
      <c r="CR31" s="254"/>
      <c r="CS31" s="254"/>
    </row>
    <row r="32" spans="2:106" ht="14.25" customHeight="1" x14ac:dyDescent="0.25">
      <c r="B32" s="760"/>
      <c r="C32" s="761"/>
      <c r="D32" s="761"/>
      <c r="E32" s="761"/>
      <c r="G32" s="1259"/>
      <c r="H32" s="825"/>
      <c r="I32" s="1258"/>
      <c r="J32" s="824"/>
      <c r="K32" s="824"/>
      <c r="L32" s="825"/>
      <c r="M32" s="1259"/>
      <c r="N32" s="824"/>
      <c r="O32" s="824"/>
      <c r="P32" s="824"/>
      <c r="Q32" s="824"/>
      <c r="R32" s="824"/>
      <c r="S32" s="825"/>
      <c r="T32" s="1259"/>
      <c r="U32" s="824"/>
      <c r="V32" s="824"/>
      <c r="W32" s="825"/>
      <c r="X32" s="1259"/>
      <c r="Y32" s="824"/>
      <c r="Z32" s="824"/>
      <c r="AA32" s="825"/>
      <c r="AB32" s="1259"/>
      <c r="AC32" s="824"/>
      <c r="AD32" s="824"/>
      <c r="AE32" s="825"/>
      <c r="AF32" s="1269"/>
      <c r="AG32" s="824"/>
      <c r="AH32" s="824"/>
      <c r="AI32" s="824"/>
      <c r="AJ32" s="825"/>
      <c r="AK32" s="275"/>
      <c r="AL32" s="275"/>
      <c r="AM32" s="275"/>
      <c r="AN32" s="174"/>
      <c r="AO32" s="174"/>
      <c r="AP32" s="174"/>
      <c r="AQ32" s="174"/>
      <c r="AR32" s="174"/>
      <c r="AS32" s="174"/>
      <c r="AT32" s="174"/>
      <c r="AU32" s="174"/>
      <c r="AV32" s="174"/>
      <c r="AW32" s="174"/>
      <c r="AX32" s="174"/>
      <c r="AY32" s="174"/>
      <c r="AZ32" s="174"/>
      <c r="BB32" s="276"/>
      <c r="BC32" s="276"/>
      <c r="CC32" s="443"/>
      <c r="CD32" s="443"/>
      <c r="CE32" s="443"/>
      <c r="CF32" s="443"/>
      <c r="CG32" s="443"/>
      <c r="CH32" s="254"/>
      <c r="CI32" s="254"/>
      <c r="CJ32" s="254"/>
      <c r="CK32" s="254"/>
      <c r="CL32" s="254"/>
      <c r="CM32" s="254"/>
      <c r="CN32" s="254"/>
      <c r="CO32" s="254"/>
      <c r="CP32" s="254"/>
      <c r="CQ32" s="254"/>
      <c r="CR32" s="254"/>
      <c r="CS32" s="254"/>
    </row>
    <row r="33" spans="2:97" ht="14.25" customHeight="1" x14ac:dyDescent="0.25">
      <c r="B33" s="760"/>
      <c r="C33" s="761"/>
      <c r="D33" s="761"/>
      <c r="E33" s="761"/>
      <c r="G33" s="1259"/>
      <c r="H33" s="825"/>
      <c r="I33" s="1258"/>
      <c r="J33" s="824"/>
      <c r="K33" s="824"/>
      <c r="L33" s="825"/>
      <c r="M33" s="1259"/>
      <c r="N33" s="824"/>
      <c r="O33" s="824"/>
      <c r="P33" s="824"/>
      <c r="Q33" s="824"/>
      <c r="R33" s="824"/>
      <c r="S33" s="825"/>
      <c r="T33" s="1259"/>
      <c r="U33" s="824"/>
      <c r="V33" s="824"/>
      <c r="W33" s="825"/>
      <c r="X33" s="1259"/>
      <c r="Y33" s="824"/>
      <c r="Z33" s="824"/>
      <c r="AA33" s="825"/>
      <c r="AB33" s="1259"/>
      <c r="AC33" s="824"/>
      <c r="AD33" s="824"/>
      <c r="AE33" s="825"/>
      <c r="AF33" s="1269"/>
      <c r="AG33" s="824"/>
      <c r="AH33" s="824"/>
      <c r="AI33" s="824"/>
      <c r="AJ33" s="825"/>
      <c r="AK33" s="174"/>
      <c r="AL33" s="174"/>
      <c r="AM33" s="174"/>
      <c r="AN33" s="174"/>
      <c r="AO33" s="174"/>
      <c r="AP33" s="174"/>
      <c r="AQ33" s="174"/>
      <c r="AR33" s="174"/>
      <c r="AS33" s="174"/>
      <c r="AT33" s="174"/>
      <c r="AU33" s="174"/>
      <c r="AV33" s="174"/>
      <c r="AW33" s="174"/>
      <c r="AX33" s="174"/>
      <c r="AY33" s="174"/>
      <c r="AZ33" s="174"/>
      <c r="BA33" s="276"/>
      <c r="BB33" s="276"/>
      <c r="BC33" s="276"/>
      <c r="CC33" s="443"/>
      <c r="CD33" s="443"/>
      <c r="CE33" s="443"/>
      <c r="CF33" s="443"/>
      <c r="CG33" s="443"/>
      <c r="CH33" s="254"/>
      <c r="CI33" s="254"/>
      <c r="CJ33" s="254"/>
      <c r="CK33" s="254"/>
      <c r="CL33" s="254"/>
      <c r="CM33" s="254"/>
      <c r="CN33" s="254"/>
      <c r="CO33" s="254"/>
      <c r="CP33" s="254"/>
      <c r="CQ33" s="254"/>
      <c r="CR33" s="254"/>
      <c r="CS33" s="254"/>
    </row>
    <row r="34" spans="2:97" ht="14.25" customHeight="1" x14ac:dyDescent="0.25">
      <c r="B34" s="760"/>
      <c r="C34" s="761"/>
      <c r="D34" s="761"/>
      <c r="E34" s="761"/>
      <c r="G34" s="1259"/>
      <c r="H34" s="825"/>
      <c r="I34" s="1258"/>
      <c r="J34" s="824"/>
      <c r="K34" s="824"/>
      <c r="L34" s="825"/>
      <c r="M34" s="1259"/>
      <c r="N34" s="824"/>
      <c r="O34" s="824"/>
      <c r="P34" s="824"/>
      <c r="Q34" s="824"/>
      <c r="R34" s="824"/>
      <c r="S34" s="825"/>
      <c r="T34" s="1259"/>
      <c r="U34" s="824"/>
      <c r="V34" s="824"/>
      <c r="W34" s="825"/>
      <c r="X34" s="1259"/>
      <c r="Y34" s="824"/>
      <c r="Z34" s="824"/>
      <c r="AA34" s="825"/>
      <c r="AB34" s="1259"/>
      <c r="AC34" s="824"/>
      <c r="AD34" s="824"/>
      <c r="AE34" s="825"/>
      <c r="AF34" s="1269"/>
      <c r="AG34" s="824"/>
      <c r="AH34" s="824"/>
      <c r="AI34" s="824"/>
      <c r="AJ34" s="825"/>
      <c r="AK34" s="174"/>
      <c r="AL34" s="174"/>
      <c r="AM34" s="174"/>
      <c r="AN34" s="174"/>
      <c r="AO34" s="174"/>
      <c r="AP34" s="174"/>
      <c r="AQ34" s="174"/>
      <c r="AR34" s="174"/>
      <c r="AS34" s="174"/>
      <c r="AT34" s="174"/>
      <c r="AU34" s="174"/>
      <c r="AV34" s="174"/>
      <c r="AW34" s="174"/>
      <c r="AX34" s="174"/>
      <c r="AY34" s="174"/>
      <c r="AZ34" s="174"/>
      <c r="BA34" s="276"/>
      <c r="BB34" s="276"/>
      <c r="BC34" s="276"/>
      <c r="CC34" s="443"/>
      <c r="CD34" s="443"/>
      <c r="CE34" s="443"/>
      <c r="CF34" s="443"/>
      <c r="CG34" s="443"/>
      <c r="CH34" s="254"/>
      <c r="CI34" s="254"/>
      <c r="CJ34" s="254"/>
      <c r="CK34" s="254"/>
      <c r="CL34" s="254"/>
      <c r="CM34" s="254"/>
      <c r="CN34" s="254"/>
      <c r="CO34" s="254"/>
      <c r="CP34" s="254"/>
      <c r="CQ34" s="254"/>
      <c r="CR34" s="254"/>
      <c r="CS34" s="254"/>
    </row>
    <row r="35" spans="2:97" ht="14.25" customHeight="1" x14ac:dyDescent="0.25">
      <c r="B35" s="760"/>
      <c r="C35" s="761"/>
      <c r="D35" s="761"/>
      <c r="E35" s="761"/>
      <c r="G35" s="1259"/>
      <c r="H35" s="825"/>
      <c r="I35" s="1258"/>
      <c r="J35" s="824"/>
      <c r="K35" s="824"/>
      <c r="L35" s="825"/>
      <c r="M35" s="1259"/>
      <c r="N35" s="824"/>
      <c r="O35" s="824"/>
      <c r="P35" s="824"/>
      <c r="Q35" s="824"/>
      <c r="R35" s="824"/>
      <c r="S35" s="825"/>
      <c r="T35" s="1259"/>
      <c r="U35" s="824"/>
      <c r="V35" s="824"/>
      <c r="W35" s="825"/>
      <c r="X35" s="1259"/>
      <c r="Y35" s="824"/>
      <c r="Z35" s="824"/>
      <c r="AA35" s="825"/>
      <c r="AB35" s="1259"/>
      <c r="AC35" s="824"/>
      <c r="AD35" s="824"/>
      <c r="AE35" s="825"/>
      <c r="AF35" s="1269"/>
      <c r="AG35" s="824"/>
      <c r="AH35" s="824"/>
      <c r="AI35" s="824"/>
      <c r="AJ35" s="825"/>
      <c r="AK35" s="174"/>
      <c r="AL35" s="174"/>
      <c r="AM35" s="174"/>
      <c r="AN35" s="174"/>
      <c r="AO35" s="174"/>
      <c r="AP35" s="174"/>
      <c r="AQ35" s="174"/>
      <c r="AR35" s="174"/>
      <c r="AS35" s="174"/>
      <c r="AT35" s="174"/>
      <c r="AU35" s="174"/>
      <c r="AV35" s="174"/>
      <c r="AW35" s="174"/>
      <c r="AX35" s="174"/>
      <c r="AY35" s="174"/>
      <c r="AZ35" s="174"/>
      <c r="BA35" s="276"/>
      <c r="BB35" s="276"/>
      <c r="BC35" s="276"/>
      <c r="CC35" s="443"/>
      <c r="CD35" s="443"/>
      <c r="CE35" s="443"/>
      <c r="CF35" s="443"/>
      <c r="CG35" s="443"/>
      <c r="CH35" s="254"/>
      <c r="CI35" s="254"/>
      <c r="CJ35" s="254"/>
      <c r="CK35" s="254"/>
      <c r="CL35" s="254"/>
      <c r="CM35" s="254"/>
      <c r="CN35" s="254"/>
      <c r="CO35" s="254"/>
      <c r="CP35" s="254"/>
      <c r="CQ35" s="254"/>
      <c r="CR35" s="254"/>
      <c r="CS35" s="254"/>
    </row>
    <row r="36" spans="2:97" ht="14.25" customHeight="1" x14ac:dyDescent="0.25">
      <c r="B36" s="760"/>
      <c r="C36" s="761"/>
      <c r="D36" s="761"/>
      <c r="E36" s="761"/>
      <c r="G36" s="1259"/>
      <c r="H36" s="825"/>
      <c r="I36" s="1258"/>
      <c r="J36" s="824"/>
      <c r="K36" s="824"/>
      <c r="L36" s="825"/>
      <c r="M36" s="1259"/>
      <c r="N36" s="824"/>
      <c r="O36" s="824"/>
      <c r="P36" s="824"/>
      <c r="Q36" s="824"/>
      <c r="R36" s="824"/>
      <c r="S36" s="825"/>
      <c r="T36" s="1259"/>
      <c r="U36" s="824"/>
      <c r="V36" s="824"/>
      <c r="W36" s="825"/>
      <c r="X36" s="1259"/>
      <c r="Y36" s="824"/>
      <c r="Z36" s="824"/>
      <c r="AA36" s="825"/>
      <c r="AB36" s="1259"/>
      <c r="AC36" s="824"/>
      <c r="AD36" s="824"/>
      <c r="AE36" s="825"/>
      <c r="AF36" s="1269"/>
      <c r="AG36" s="824"/>
      <c r="AH36" s="824"/>
      <c r="AI36" s="824"/>
      <c r="AJ36" s="825"/>
      <c r="AK36" s="174"/>
      <c r="AL36" s="174"/>
      <c r="AM36" s="174"/>
      <c r="AN36" s="174"/>
      <c r="AO36" s="174"/>
      <c r="AP36" s="174"/>
      <c r="AQ36" s="174"/>
      <c r="AR36" s="174"/>
      <c r="AS36" s="174"/>
      <c r="AT36" s="174"/>
      <c r="AU36" s="174"/>
      <c r="AV36" s="174"/>
      <c r="AW36" s="174"/>
      <c r="AX36" s="174"/>
      <c r="AY36" s="174"/>
      <c r="AZ36" s="174"/>
      <c r="BA36" s="276"/>
      <c r="BB36" s="276"/>
      <c r="BC36" s="276"/>
      <c r="CC36" s="443"/>
      <c r="CD36" s="443"/>
      <c r="CE36" s="443"/>
      <c r="CF36" s="443"/>
      <c r="CG36" s="443"/>
      <c r="CH36" s="254"/>
      <c r="CI36" s="254"/>
      <c r="CJ36" s="254"/>
      <c r="CK36" s="254"/>
      <c r="CL36" s="254"/>
      <c r="CM36" s="254"/>
      <c r="CN36" s="254"/>
      <c r="CO36" s="254"/>
      <c r="CP36" s="254"/>
      <c r="CQ36" s="254"/>
      <c r="CR36" s="254"/>
      <c r="CS36" s="254"/>
    </row>
    <row r="37" spans="2:97" ht="14.25" customHeight="1" x14ac:dyDescent="0.25">
      <c r="B37" s="760"/>
      <c r="C37" s="761"/>
      <c r="D37" s="761"/>
      <c r="E37" s="761"/>
      <c r="G37" s="1259"/>
      <c r="H37" s="825"/>
      <c r="I37" s="1258"/>
      <c r="J37" s="824"/>
      <c r="K37" s="824"/>
      <c r="L37" s="825"/>
      <c r="M37" s="1259"/>
      <c r="N37" s="824"/>
      <c r="O37" s="824"/>
      <c r="P37" s="824"/>
      <c r="Q37" s="824"/>
      <c r="R37" s="824"/>
      <c r="S37" s="825"/>
      <c r="T37" s="1259"/>
      <c r="U37" s="824"/>
      <c r="V37" s="824"/>
      <c r="W37" s="825"/>
      <c r="X37" s="1259"/>
      <c r="Y37" s="824"/>
      <c r="Z37" s="824"/>
      <c r="AA37" s="825"/>
      <c r="AB37" s="1259"/>
      <c r="AC37" s="824"/>
      <c r="AD37" s="824"/>
      <c r="AE37" s="825"/>
      <c r="AF37" s="1269"/>
      <c r="AG37" s="824"/>
      <c r="AH37" s="824"/>
      <c r="AI37" s="824"/>
      <c r="AJ37" s="825"/>
      <c r="AK37" s="174"/>
      <c r="AL37" s="174"/>
      <c r="AM37" s="174"/>
      <c r="AN37" s="174"/>
      <c r="AO37" s="174"/>
      <c r="AP37" s="174"/>
      <c r="AQ37" s="174"/>
      <c r="AR37" s="174"/>
      <c r="AS37" s="174"/>
      <c r="AT37" s="174"/>
      <c r="AU37" s="174"/>
      <c r="AV37" s="174"/>
      <c r="AW37" s="174"/>
      <c r="AX37" s="174"/>
      <c r="AY37" s="174"/>
      <c r="AZ37" s="174"/>
      <c r="BA37" s="276"/>
      <c r="BB37" s="276"/>
      <c r="BC37" s="276"/>
      <c r="CC37" s="443"/>
      <c r="CD37" s="443"/>
      <c r="CE37" s="443"/>
      <c r="CF37" s="443"/>
      <c r="CG37" s="443"/>
      <c r="CH37" s="254"/>
      <c r="CI37" s="254"/>
      <c r="CJ37" s="254"/>
      <c r="CK37" s="254"/>
      <c r="CL37" s="254"/>
      <c r="CM37" s="254"/>
      <c r="CN37" s="254"/>
      <c r="CO37" s="254"/>
      <c r="CP37" s="254"/>
      <c r="CQ37" s="254"/>
      <c r="CR37" s="254"/>
      <c r="CS37" s="254"/>
    </row>
    <row r="38" spans="2:97" ht="14.25" customHeight="1" x14ac:dyDescent="0.25">
      <c r="B38" s="760"/>
      <c r="C38" s="761"/>
      <c r="D38" s="761"/>
      <c r="E38" s="761"/>
      <c r="G38" s="1259"/>
      <c r="H38" s="825"/>
      <c r="I38" s="1258"/>
      <c r="J38" s="824"/>
      <c r="K38" s="824"/>
      <c r="L38" s="825"/>
      <c r="M38" s="1259"/>
      <c r="N38" s="824"/>
      <c r="O38" s="824"/>
      <c r="P38" s="824"/>
      <c r="Q38" s="824"/>
      <c r="R38" s="824"/>
      <c r="S38" s="825"/>
      <c r="T38" s="1259"/>
      <c r="U38" s="824"/>
      <c r="V38" s="824"/>
      <c r="W38" s="825"/>
      <c r="X38" s="1259"/>
      <c r="Y38" s="824"/>
      <c r="Z38" s="824"/>
      <c r="AA38" s="825"/>
      <c r="AB38" s="1259"/>
      <c r="AC38" s="824"/>
      <c r="AD38" s="824"/>
      <c r="AE38" s="825"/>
      <c r="AF38" s="1269"/>
      <c r="AG38" s="824"/>
      <c r="AH38" s="824"/>
      <c r="AI38" s="824"/>
      <c r="AJ38" s="825"/>
      <c r="AK38" s="174"/>
      <c r="AL38" s="174"/>
      <c r="AM38" s="174"/>
      <c r="AN38" s="174"/>
      <c r="AO38" s="174"/>
      <c r="AP38" s="174"/>
      <c r="AQ38" s="174"/>
      <c r="AR38" s="174"/>
      <c r="AS38" s="174"/>
      <c r="AT38" s="174"/>
      <c r="AU38" s="174"/>
      <c r="AV38" s="174"/>
      <c r="AW38" s="174"/>
      <c r="AX38" s="174"/>
      <c r="AY38" s="174"/>
      <c r="AZ38" s="174"/>
      <c r="BA38" s="174"/>
      <c r="BB38" s="174"/>
      <c r="BC38" s="174"/>
      <c r="CC38" s="443"/>
      <c r="CD38" s="443"/>
      <c r="CE38" s="443"/>
      <c r="CF38" s="443"/>
      <c r="CG38" s="443"/>
      <c r="CH38" s="254"/>
      <c r="CI38" s="254"/>
      <c r="CJ38" s="254"/>
      <c r="CK38" s="254"/>
      <c r="CL38" s="254"/>
      <c r="CM38" s="254"/>
      <c r="CN38" s="254"/>
      <c r="CO38" s="254"/>
      <c r="CP38" s="254"/>
      <c r="CQ38" s="254"/>
      <c r="CR38" s="254"/>
      <c r="CS38" s="254"/>
    </row>
    <row r="39" spans="2:97" ht="14.25" customHeight="1" x14ac:dyDescent="0.25">
      <c r="B39" s="760"/>
      <c r="C39" s="761"/>
      <c r="D39" s="761"/>
      <c r="E39" s="761"/>
      <c r="G39" s="1267"/>
      <c r="H39" s="825"/>
      <c r="I39" s="1272"/>
      <c r="J39" s="824"/>
      <c r="K39" s="824"/>
      <c r="L39" s="825"/>
      <c r="M39" s="1267"/>
      <c r="N39" s="824"/>
      <c r="O39" s="824"/>
      <c r="P39" s="824"/>
      <c r="Q39" s="824"/>
      <c r="R39" s="824"/>
      <c r="S39" s="825"/>
      <c r="T39" s="1267"/>
      <c r="U39" s="824"/>
      <c r="V39" s="824"/>
      <c r="W39" s="825"/>
      <c r="X39" s="1267"/>
      <c r="Y39" s="824"/>
      <c r="Z39" s="824"/>
      <c r="AA39" s="825"/>
      <c r="AB39" s="1267"/>
      <c r="AC39" s="824"/>
      <c r="AD39" s="824"/>
      <c r="AE39" s="825"/>
      <c r="AF39" s="1271"/>
      <c r="AG39" s="824"/>
      <c r="AH39" s="824"/>
      <c r="AI39" s="824"/>
      <c r="AJ39" s="825"/>
      <c r="AK39" s="174"/>
      <c r="AL39" s="174"/>
      <c r="AM39" s="174"/>
      <c r="AN39" s="174"/>
      <c r="AO39" s="174"/>
      <c r="AP39" s="174"/>
      <c r="AQ39" s="174"/>
      <c r="AR39" s="174"/>
      <c r="AS39" s="174"/>
      <c r="AT39" s="174"/>
      <c r="AU39" s="174"/>
      <c r="AV39" s="174"/>
      <c r="AW39" s="174"/>
      <c r="AX39" s="174"/>
      <c r="AY39" s="174"/>
      <c r="AZ39" s="174"/>
      <c r="BA39" s="174"/>
      <c r="BB39" s="174"/>
      <c r="BC39" s="174"/>
      <c r="CC39" s="443"/>
      <c r="CD39" s="443"/>
      <c r="CE39" s="443"/>
      <c r="CF39" s="443"/>
      <c r="CG39" s="443"/>
      <c r="CH39" s="254"/>
      <c r="CI39" s="254"/>
      <c r="CJ39" s="254"/>
      <c r="CK39" s="254"/>
      <c r="CL39" s="254"/>
      <c r="CM39" s="254"/>
      <c r="CN39" s="254"/>
      <c r="CO39" s="254"/>
      <c r="CP39" s="254"/>
      <c r="CQ39" s="254"/>
      <c r="CR39" s="254"/>
      <c r="CS39" s="254"/>
    </row>
    <row r="40" spans="2:97" ht="14.25" customHeight="1" x14ac:dyDescent="0.25">
      <c r="B40" s="760"/>
      <c r="C40" s="761"/>
      <c r="D40" s="761"/>
      <c r="E40" s="761"/>
      <c r="G40" s="1266" t="s">
        <v>1850</v>
      </c>
      <c r="H40" s="824"/>
      <c r="I40" s="824"/>
      <c r="J40" s="824"/>
      <c r="K40" s="824"/>
      <c r="L40" s="824"/>
      <c r="M40" s="824"/>
      <c r="N40" s="824"/>
      <c r="O40" s="824"/>
      <c r="P40" s="824"/>
      <c r="Q40" s="824"/>
      <c r="R40" s="824"/>
      <c r="S40" s="824"/>
      <c r="T40" s="824"/>
      <c r="U40" s="824"/>
      <c r="V40" s="824"/>
      <c r="W40" s="824"/>
      <c r="X40" s="824"/>
      <c r="Y40" s="824"/>
      <c r="Z40" s="824"/>
      <c r="AA40" s="824"/>
      <c r="AB40" s="824"/>
      <c r="AC40" s="824"/>
      <c r="AD40" s="824"/>
      <c r="AE40" s="825"/>
      <c r="AF40" s="1270">
        <f>SUM(AF21:AJ39)</f>
        <v>0</v>
      </c>
      <c r="AG40" s="824"/>
      <c r="AH40" s="824"/>
      <c r="AI40" s="824"/>
      <c r="AJ40" s="825"/>
      <c r="AK40" s="277"/>
      <c r="AL40" s="277"/>
      <c r="AM40" s="277"/>
      <c r="CC40" s="443"/>
      <c r="CD40" s="443"/>
      <c r="CE40" s="443"/>
      <c r="CF40" s="443"/>
      <c r="CG40" s="443"/>
      <c r="CH40" s="254"/>
      <c r="CI40" s="254"/>
      <c r="CJ40" s="254"/>
      <c r="CK40" s="254"/>
      <c r="CL40" s="254"/>
      <c r="CM40" s="254"/>
      <c r="CN40" s="254"/>
      <c r="CO40" s="254"/>
      <c r="CP40" s="254"/>
      <c r="CQ40" s="254"/>
      <c r="CR40" s="254"/>
      <c r="CS40" s="254"/>
    </row>
    <row r="41" spans="2:97" ht="14.25" customHeight="1" x14ac:dyDescent="0.25">
      <c r="B41" s="760"/>
      <c r="C41" s="761"/>
      <c r="D41" s="761"/>
      <c r="E41" s="761"/>
      <c r="G41" s="55"/>
      <c r="AT41" s="443"/>
      <c r="AU41" s="443"/>
      <c r="AV41" s="443"/>
      <c r="AW41" s="443"/>
      <c r="AX41" s="443"/>
      <c r="AY41" s="254"/>
      <c r="AZ41" s="254"/>
      <c r="BA41" s="254"/>
      <c r="BB41" s="254"/>
      <c r="BC41" s="254"/>
      <c r="BD41" s="254"/>
      <c r="BE41" s="254"/>
      <c r="BF41" s="254"/>
      <c r="BG41" s="254"/>
      <c r="BH41" s="254"/>
      <c r="BI41" s="254"/>
      <c r="BJ41" s="254"/>
    </row>
    <row r="42" spans="2:97" ht="14.25" customHeight="1" x14ac:dyDescent="0.25">
      <c r="B42" s="760"/>
      <c r="C42" s="761"/>
      <c r="D42" s="761"/>
      <c r="E42" s="761"/>
      <c r="G42" s="55"/>
      <c r="AT42" s="443"/>
      <c r="AU42" s="443"/>
      <c r="AV42" s="443"/>
      <c r="AW42" s="443"/>
      <c r="AX42" s="443"/>
      <c r="AY42" s="254"/>
      <c r="AZ42" s="254"/>
      <c r="BA42" s="254"/>
      <c r="BB42" s="254"/>
      <c r="BC42" s="254"/>
      <c r="BD42" s="254"/>
      <c r="BE42" s="254"/>
      <c r="BF42" s="254"/>
      <c r="BG42" s="254"/>
      <c r="BH42" s="254"/>
      <c r="BI42" s="254"/>
      <c r="BJ42" s="254"/>
    </row>
    <row r="43" spans="2:97" ht="14.25" customHeight="1" x14ac:dyDescent="0.25">
      <c r="B43" s="760"/>
      <c r="C43" s="761"/>
      <c r="D43" s="761"/>
      <c r="E43" s="761"/>
      <c r="AS43" s="443"/>
      <c r="AT43" s="443"/>
      <c r="AU43" s="254"/>
    </row>
    <row r="44" spans="2:97" ht="15" customHeight="1" x14ac:dyDescent="0.25">
      <c r="B44" s="760"/>
      <c r="C44" s="761"/>
      <c r="D44" s="761"/>
      <c r="E44" s="761"/>
      <c r="AS44" s="443"/>
      <c r="AT44" s="443"/>
      <c r="AU44" s="254"/>
    </row>
    <row r="45" spans="2:97" ht="15" customHeight="1" x14ac:dyDescent="0.25">
      <c r="B45" s="760"/>
      <c r="C45" s="761"/>
      <c r="D45" s="761"/>
      <c r="E45" s="761"/>
      <c r="H45" s="976" t="s">
        <v>1795</v>
      </c>
      <c r="I45" s="824"/>
      <c r="J45" s="824"/>
      <c r="K45" s="824"/>
      <c r="L45" s="824"/>
      <c r="M45" s="824"/>
      <c r="N45" s="824"/>
      <c r="O45" s="824"/>
      <c r="P45" s="824"/>
      <c r="Q45" s="824"/>
      <c r="R45" s="824"/>
      <c r="S45" s="824"/>
      <c r="T45" s="824"/>
      <c r="U45" s="824"/>
      <c r="V45" s="824"/>
      <c r="W45" s="824"/>
      <c r="X45" s="824"/>
      <c r="Y45" s="825"/>
      <c r="Z45" s="976" t="s">
        <v>1796</v>
      </c>
      <c r="AA45" s="824"/>
      <c r="AB45" s="824"/>
      <c r="AC45" s="824"/>
      <c r="AD45" s="824"/>
      <c r="AE45" s="824"/>
      <c r="AF45" s="824"/>
      <c r="AG45" s="824"/>
      <c r="AH45" s="824"/>
      <c r="AI45" s="824"/>
      <c r="AJ45" s="824"/>
      <c r="AK45" s="824"/>
      <c r="AL45" s="824"/>
      <c r="AM45" s="824"/>
      <c r="AN45" s="824"/>
      <c r="AO45" s="824"/>
      <c r="AP45" s="824"/>
      <c r="AQ45" s="825"/>
      <c r="AS45" s="443"/>
      <c r="AT45" s="443"/>
      <c r="AU45" s="254"/>
    </row>
    <row r="46" spans="2:97" ht="14.25" customHeight="1" x14ac:dyDescent="0.25">
      <c r="B46" s="760"/>
      <c r="C46" s="761"/>
      <c r="D46" s="761"/>
      <c r="E46" s="761"/>
      <c r="H46" s="257" t="s">
        <v>796</v>
      </c>
      <c r="I46" s="258"/>
      <c r="J46" s="258"/>
      <c r="K46" s="258"/>
      <c r="L46" s="258"/>
      <c r="M46" s="258"/>
      <c r="N46" s="258"/>
      <c r="O46" s="258"/>
      <c r="P46" s="258"/>
      <c r="Q46" s="259"/>
      <c r="R46" s="257" t="s">
        <v>1511</v>
      </c>
      <c r="S46" s="258"/>
      <c r="T46" s="258"/>
      <c r="U46" s="259"/>
      <c r="V46" s="257" t="s">
        <v>1510</v>
      </c>
      <c r="W46" s="258"/>
      <c r="X46" s="258"/>
      <c r="Y46" s="259"/>
      <c r="Z46" s="257" t="s">
        <v>796</v>
      </c>
      <c r="AA46" s="258"/>
      <c r="AB46" s="258"/>
      <c r="AC46" s="258"/>
      <c r="AD46" s="258"/>
      <c r="AE46" s="258"/>
      <c r="AF46" s="258"/>
      <c r="AG46" s="258"/>
      <c r="AH46" s="258"/>
      <c r="AI46" s="259"/>
      <c r="AJ46" s="257" t="s">
        <v>1511</v>
      </c>
      <c r="AK46" s="258"/>
      <c r="AL46" s="258"/>
      <c r="AM46" s="259"/>
      <c r="AN46" s="257" t="s">
        <v>1510</v>
      </c>
      <c r="AO46" s="258"/>
      <c r="AP46" s="258"/>
      <c r="AQ46" s="259"/>
      <c r="AS46" s="443"/>
      <c r="AT46" s="443"/>
      <c r="AU46" s="254"/>
    </row>
    <row r="47" spans="2:97" ht="14.25" customHeight="1" x14ac:dyDescent="0.25">
      <c r="H47" s="260"/>
      <c r="Q47" s="261"/>
      <c r="R47" s="260"/>
      <c r="U47" s="261"/>
      <c r="V47" s="260"/>
      <c r="Y47" s="261"/>
      <c r="Z47" s="260"/>
      <c r="AI47" s="261"/>
      <c r="AJ47" s="260"/>
      <c r="AM47" s="261"/>
      <c r="AN47" s="260"/>
      <c r="AQ47" s="261"/>
      <c r="AS47" s="443"/>
      <c r="AT47" s="443"/>
      <c r="AU47" s="254"/>
    </row>
    <row r="48" spans="2:97" ht="14.25" customHeight="1" x14ac:dyDescent="0.25">
      <c r="B48" s="760"/>
      <c r="C48" s="761"/>
      <c r="D48" s="761"/>
      <c r="E48" s="761"/>
      <c r="H48" s="260"/>
      <c r="Q48" s="261"/>
      <c r="R48" s="260"/>
      <c r="U48" s="261"/>
      <c r="V48" s="260"/>
      <c r="Y48" s="261"/>
      <c r="Z48" s="260"/>
      <c r="AI48" s="261"/>
      <c r="AJ48" s="260"/>
      <c r="AM48" s="261"/>
      <c r="AN48" s="260"/>
      <c r="AQ48" s="261"/>
      <c r="AS48" s="443"/>
      <c r="AT48" s="443"/>
      <c r="AU48" s="254"/>
    </row>
    <row r="49" spans="2:62" ht="14.25" customHeight="1" x14ac:dyDescent="0.25">
      <c r="H49" s="260"/>
      <c r="Q49" s="261"/>
      <c r="R49" s="260"/>
      <c r="U49" s="261"/>
      <c r="V49" s="260"/>
      <c r="Y49" s="261"/>
      <c r="Z49" s="260"/>
      <c r="AI49" s="261"/>
      <c r="AJ49" s="260"/>
      <c r="AM49" s="261"/>
      <c r="AN49" s="260"/>
      <c r="AQ49" s="261"/>
      <c r="AS49" s="443"/>
      <c r="AT49" s="443"/>
      <c r="AU49" s="443"/>
      <c r="AV49" s="443"/>
      <c r="AW49" s="443"/>
      <c r="AX49" s="443"/>
      <c r="AY49" s="254"/>
      <c r="AZ49" s="254"/>
      <c r="BA49" s="254"/>
      <c r="BB49" s="254"/>
      <c r="BC49" s="254"/>
      <c r="BD49" s="254"/>
      <c r="BE49" s="254"/>
      <c r="BF49" s="254"/>
      <c r="BG49" s="254"/>
      <c r="BH49" s="254"/>
      <c r="BI49" s="254"/>
      <c r="BJ49" s="254"/>
    </row>
    <row r="50" spans="2:62" ht="14.25" customHeight="1" x14ac:dyDescent="0.25">
      <c r="B50" s="760"/>
      <c r="C50" s="761"/>
      <c r="D50" s="761"/>
      <c r="E50" s="761"/>
      <c r="H50" s="260"/>
      <c r="Q50" s="261"/>
      <c r="R50" s="260"/>
      <c r="U50" s="261"/>
      <c r="V50" s="260"/>
      <c r="Y50" s="261"/>
      <c r="Z50" s="260"/>
      <c r="AI50" s="261"/>
      <c r="AJ50" s="260"/>
      <c r="AM50" s="261"/>
      <c r="AN50" s="260"/>
      <c r="AQ50" s="261"/>
      <c r="AS50" s="443"/>
      <c r="AT50" s="443"/>
      <c r="AU50" s="443"/>
      <c r="AV50" s="443"/>
      <c r="AW50" s="443"/>
      <c r="AX50" s="443"/>
      <c r="AY50" s="254"/>
      <c r="AZ50" s="254"/>
      <c r="BA50" s="254"/>
      <c r="BB50" s="254"/>
      <c r="BC50" s="254"/>
      <c r="BD50" s="254"/>
      <c r="BE50" s="254"/>
      <c r="BF50" s="254"/>
      <c r="BG50" s="254"/>
      <c r="BH50" s="254"/>
      <c r="BI50" s="254"/>
      <c r="BJ50" s="254"/>
    </row>
    <row r="51" spans="2:62" ht="14.25" customHeight="1" x14ac:dyDescent="0.25">
      <c r="H51" s="262"/>
      <c r="I51" s="263"/>
      <c r="J51" s="263"/>
      <c r="K51" s="263"/>
      <c r="L51" s="263"/>
      <c r="M51" s="263"/>
      <c r="N51" s="263"/>
      <c r="O51" s="263"/>
      <c r="P51" s="263"/>
      <c r="Q51" s="264"/>
      <c r="R51" s="262"/>
      <c r="S51" s="263"/>
      <c r="T51" s="263"/>
      <c r="U51" s="264"/>
      <c r="V51" s="262"/>
      <c r="W51" s="263"/>
      <c r="X51" s="263"/>
      <c r="Y51" s="264"/>
      <c r="Z51" s="262"/>
      <c r="AA51" s="263"/>
      <c r="AB51" s="263"/>
      <c r="AC51" s="263"/>
      <c r="AD51" s="263"/>
      <c r="AE51" s="263"/>
      <c r="AF51" s="263"/>
      <c r="AG51" s="263"/>
      <c r="AH51" s="263"/>
      <c r="AI51" s="264"/>
      <c r="AJ51" s="262"/>
      <c r="AK51" s="263"/>
      <c r="AL51" s="263"/>
      <c r="AM51" s="264"/>
      <c r="AN51" s="262"/>
      <c r="AO51" s="263"/>
      <c r="AP51" s="263"/>
      <c r="AQ51" s="264"/>
      <c r="AS51" s="443"/>
      <c r="AT51" s="443"/>
      <c r="AU51" s="443"/>
      <c r="AV51" s="443"/>
      <c r="AW51" s="443"/>
      <c r="AX51" s="443"/>
      <c r="AY51" s="254"/>
      <c r="AZ51" s="254"/>
      <c r="BA51" s="254"/>
      <c r="BB51" s="254"/>
      <c r="BC51" s="254"/>
      <c r="BD51" s="254"/>
      <c r="BE51" s="254"/>
      <c r="BF51" s="254"/>
      <c r="BG51" s="254"/>
      <c r="BH51" s="254"/>
      <c r="BI51" s="254"/>
      <c r="BJ51" s="254"/>
    </row>
    <row r="52" spans="2:62" ht="14.25" customHeight="1" x14ac:dyDescent="0.25">
      <c r="B52" s="760"/>
      <c r="C52" s="761"/>
      <c r="D52" s="761"/>
      <c r="E52" s="761"/>
      <c r="G52" s="223"/>
      <c r="AM52" s="265" t="s">
        <v>1797</v>
      </c>
      <c r="AN52" s="131" t="str">
        <f>'M-3-1'!U21</f>
        <v>M-3-1-2</v>
      </c>
      <c r="AS52" s="443"/>
      <c r="AT52" s="443"/>
      <c r="AU52" s="443"/>
      <c r="AV52" s="443"/>
      <c r="AW52" s="443"/>
      <c r="AX52" s="443"/>
      <c r="AY52" s="254"/>
      <c r="AZ52" s="254"/>
      <c r="BA52" s="254"/>
      <c r="BB52" s="254"/>
      <c r="BC52" s="254"/>
      <c r="BD52" s="254"/>
      <c r="BE52" s="254"/>
      <c r="BF52" s="254"/>
      <c r="BG52" s="254"/>
      <c r="BH52" s="254"/>
      <c r="BI52" s="254"/>
      <c r="BJ52" s="254"/>
    </row>
    <row r="53" spans="2:62" ht="14.25" customHeight="1" x14ac:dyDescent="0.25">
      <c r="G53" s="223"/>
      <c r="AS53" s="443"/>
      <c r="AT53" s="443"/>
      <c r="AU53" s="443"/>
      <c r="AV53" s="443"/>
      <c r="AW53" s="443"/>
      <c r="AX53" s="443"/>
      <c r="AY53" s="254"/>
      <c r="AZ53" s="254"/>
      <c r="BA53" s="254"/>
      <c r="BB53" s="254"/>
      <c r="BC53" s="254"/>
      <c r="BD53" s="254"/>
      <c r="BE53" s="254"/>
      <c r="BF53" s="254"/>
      <c r="BG53" s="254"/>
      <c r="BH53" s="254"/>
      <c r="BI53" s="254"/>
      <c r="BJ53" s="254"/>
    </row>
  </sheetData>
  <mergeCells count="188">
    <mergeCell ref="AF24:AJ24"/>
    <mergeCell ref="G23:H23"/>
    <mergeCell ref="X25:AA25"/>
    <mergeCell ref="AF30:AJ30"/>
    <mergeCell ref="B45:E45"/>
    <mergeCell ref="X27:AA27"/>
    <mergeCell ref="H45:Y45"/>
    <mergeCell ref="G9:V11"/>
    <mergeCell ref="B22:E22"/>
    <mergeCell ref="AB20:AE20"/>
    <mergeCell ref="B31:E31"/>
    <mergeCell ref="G34:H34"/>
    <mergeCell ref="I26:L26"/>
    <mergeCell ref="B12:E12"/>
    <mergeCell ref="B21:E21"/>
    <mergeCell ref="B40:E40"/>
    <mergeCell ref="M24:S24"/>
    <mergeCell ref="B33:E33"/>
    <mergeCell ref="I29:L29"/>
    <mergeCell ref="B32:E32"/>
    <mergeCell ref="B26:E26"/>
    <mergeCell ref="T27:W27"/>
    <mergeCell ref="B41:E41"/>
    <mergeCell ref="B35:E35"/>
    <mergeCell ref="G25:H25"/>
    <mergeCell ref="M36:S36"/>
    <mergeCell ref="G21:H21"/>
    <mergeCell ref="M33:S33"/>
    <mergeCell ref="B39:E39"/>
    <mergeCell ref="I25:L25"/>
    <mergeCell ref="X37:AA37"/>
    <mergeCell ref="B14:E14"/>
    <mergeCell ref="B28:E28"/>
    <mergeCell ref="B30:E30"/>
    <mergeCell ref="G27:H27"/>
    <mergeCell ref="G36:H36"/>
    <mergeCell ref="B20:E20"/>
    <mergeCell ref="T28:W28"/>
    <mergeCell ref="X22:AA22"/>
    <mergeCell ref="X36:AA36"/>
    <mergeCell ref="X24:AA24"/>
    <mergeCell ref="G31:H31"/>
    <mergeCell ref="X33:AA33"/>
    <mergeCell ref="I38:L38"/>
    <mergeCell ref="AB31:AE31"/>
    <mergeCell ref="B23:E23"/>
    <mergeCell ref="G20:H20"/>
    <mergeCell ref="B13:E13"/>
    <mergeCell ref="AB21:AE21"/>
    <mergeCell ref="B38:E38"/>
    <mergeCell ref="T21:W21"/>
    <mergeCell ref="AB39:AE39"/>
    <mergeCell ref="M21:S21"/>
    <mergeCell ref="G22:H22"/>
    <mergeCell ref="X29:AA29"/>
    <mergeCell ref="X38:AA38"/>
    <mergeCell ref="AB23:AE23"/>
    <mergeCell ref="M27:S27"/>
    <mergeCell ref="AB38:AE38"/>
    <mergeCell ref="T23:W23"/>
    <mergeCell ref="I39:L39"/>
    <mergeCell ref="I20:L20"/>
    <mergeCell ref="B36:E36"/>
    <mergeCell ref="AB33:AE33"/>
    <mergeCell ref="I24:L24"/>
    <mergeCell ref="B37:E37"/>
    <mergeCell ref="B19:E19"/>
    <mergeCell ref="B34:E34"/>
    <mergeCell ref="B50:E50"/>
    <mergeCell ref="G38:H38"/>
    <mergeCell ref="I31:L31"/>
    <mergeCell ref="B16:E16"/>
    <mergeCell ref="T24:W24"/>
    <mergeCell ref="B25:E25"/>
    <mergeCell ref="T33:W33"/>
    <mergeCell ref="M34:S34"/>
    <mergeCell ref="G7:AR7"/>
    <mergeCell ref="B18:E18"/>
    <mergeCell ref="B27:E27"/>
    <mergeCell ref="M39:S39"/>
    <mergeCell ref="G24:H24"/>
    <mergeCell ref="T35:W35"/>
    <mergeCell ref="G33:H33"/>
    <mergeCell ref="I32:L32"/>
    <mergeCell ref="T25:W25"/>
    <mergeCell ref="G26:H26"/>
    <mergeCell ref="X34:AA34"/>
    <mergeCell ref="X28:AA28"/>
    <mergeCell ref="G35:H35"/>
    <mergeCell ref="AB22:AE22"/>
    <mergeCell ref="AB36:AE36"/>
    <mergeCell ref="M31:S31"/>
    <mergeCell ref="AF22:AJ22"/>
    <mergeCell ref="I33:L33"/>
    <mergeCell ref="M37:S37"/>
    <mergeCell ref="X20:AA20"/>
    <mergeCell ref="AF34:AJ34"/>
    <mergeCell ref="T31:W31"/>
    <mergeCell ref="M26:S26"/>
    <mergeCell ref="AF20:AJ20"/>
    <mergeCell ref="AF28:AJ28"/>
    <mergeCell ref="T36:W36"/>
    <mergeCell ref="X26:AA26"/>
    <mergeCell ref="X35:AA35"/>
    <mergeCell ref="AF37:AJ37"/>
    <mergeCell ref="M25:S25"/>
    <mergeCell ref="M28:S28"/>
    <mergeCell ref="AF27:AJ27"/>
    <mergeCell ref="I23:L23"/>
    <mergeCell ref="AF36:AJ36"/>
    <mergeCell ref="T22:W22"/>
    <mergeCell ref="AF33:AJ33"/>
    <mergeCell ref="AB34:AE34"/>
    <mergeCell ref="AB28:AE28"/>
    <mergeCell ref="M32:S32"/>
    <mergeCell ref="T34:W34"/>
    <mergeCell ref="B6:E6"/>
    <mergeCell ref="I35:L35"/>
    <mergeCell ref="AF39:AJ39"/>
    <mergeCell ref="B15:E15"/>
    <mergeCell ref="B24:E24"/>
    <mergeCell ref="M29:S29"/>
    <mergeCell ref="M23:S23"/>
    <mergeCell ref="T37:W37"/>
    <mergeCell ref="M38:S38"/>
    <mergeCell ref="G39:H39"/>
    <mergeCell ref="X31:AA31"/>
    <mergeCell ref="AF29:AJ29"/>
    <mergeCell ref="X21:AA21"/>
    <mergeCell ref="X39:AA39"/>
    <mergeCell ref="G37:H37"/>
    <mergeCell ref="I30:L30"/>
    <mergeCell ref="AB24:AE24"/>
    <mergeCell ref="T29:W29"/>
    <mergeCell ref="T38:W38"/>
    <mergeCell ref="X23:AA23"/>
    <mergeCell ref="X32:AA32"/>
    <mergeCell ref="AB32:AE32"/>
    <mergeCell ref="AB26:AE26"/>
    <mergeCell ref="B17:E17"/>
    <mergeCell ref="B43:E43"/>
    <mergeCell ref="AF21:AJ21"/>
    <mergeCell ref="AB35:AE35"/>
    <mergeCell ref="B52:E52"/>
    <mergeCell ref="M20:S20"/>
    <mergeCell ref="AB25:AE25"/>
    <mergeCell ref="AF32:AJ32"/>
    <mergeCell ref="B42:E42"/>
    <mergeCell ref="I37:L37"/>
    <mergeCell ref="AF23:AJ23"/>
    <mergeCell ref="AF35:AJ35"/>
    <mergeCell ref="Z45:AQ45"/>
    <mergeCell ref="AB27:AE27"/>
    <mergeCell ref="I21:L21"/>
    <mergeCell ref="M22:S22"/>
    <mergeCell ref="G32:H32"/>
    <mergeCell ref="B44:E44"/>
    <mergeCell ref="M30:S30"/>
    <mergeCell ref="AB37:AE37"/>
    <mergeCell ref="B46:E46"/>
    <mergeCell ref="B48:E48"/>
    <mergeCell ref="AF38:AJ38"/>
    <mergeCell ref="B29:E29"/>
    <mergeCell ref="X30:AA30"/>
    <mergeCell ref="B10:E10"/>
    <mergeCell ref="B4:E4"/>
    <mergeCell ref="T39:W39"/>
    <mergeCell ref="I34:L34"/>
    <mergeCell ref="AB30:AE30"/>
    <mergeCell ref="AF25:AJ25"/>
    <mergeCell ref="T30:W30"/>
    <mergeCell ref="G40:AE40"/>
    <mergeCell ref="G28:H28"/>
    <mergeCell ref="T20:W20"/>
    <mergeCell ref="AB29:AE29"/>
    <mergeCell ref="T32:W32"/>
    <mergeCell ref="I27:L27"/>
    <mergeCell ref="I36:L36"/>
    <mergeCell ref="G30:H30"/>
    <mergeCell ref="M35:S35"/>
    <mergeCell ref="G29:H29"/>
    <mergeCell ref="I22:L22"/>
    <mergeCell ref="I28:L28"/>
    <mergeCell ref="AF31:AJ31"/>
    <mergeCell ref="AF26:AJ26"/>
    <mergeCell ref="B8:E8"/>
    <mergeCell ref="AF40:AJ40"/>
    <mergeCell ref="T26:W26"/>
  </mergeCells>
  <hyperlinks>
    <hyperlink ref="B4" location="PANDUAN!A1" display="PANDUAN" xr:uid="{00000000-0004-0000-4401-000000000000}"/>
    <hyperlink ref="B6" location="'EWS DIRECTORY'!A1" display="EWS DIRECTORY" xr:uid="{00000000-0004-0000-4401-000001000000}"/>
    <hyperlink ref="B8" location="'DATA PEMICU'!A1" display="DATA PEMICU" xr:uid="{00000000-0004-0000-4401-000002000000}"/>
    <hyperlink ref="B10" location="'DATA PENGUJI'!A1" display="DATA PENGUJI" xr:uid="{00000000-0004-0000-4401-000003000000}"/>
    <hyperlink ref="B12" location="'MAIN LEVEL'!A1" display="MAIN LEVEL" xr:uid="{00000000-0004-0000-4401-000004000000}"/>
  </hyperlinks>
  <pageMargins left="0.51181102362204722" right="0.15748031496062989" top="0.55118110236220474" bottom="0.55118110236220474" header="0" footer="0"/>
  <pageSetup paperSize="9" scale="60" orientation="landscape"/>
  <headerFooter>
    <oddFooter>&amp;Rhalaman &amp;P dari</oddFooter>
  </headerFooter>
</worksheet>
</file>

<file path=xl/worksheets/sheet3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1-000000000000}">
  <sheetPr codeName="Sheet488">
    <tabColor theme="4" tint="-0.249977111117893"/>
  </sheetPr>
  <dimension ref="A1:N44"/>
  <sheetViews>
    <sheetView topLeftCell="B1" zoomScaleNormal="100" workbookViewId="0"/>
  </sheetViews>
  <sheetFormatPr defaultColWidth="14.44140625" defaultRowHeight="15" customHeight="1" x14ac:dyDescent="0.25"/>
  <cols>
    <col min="1" max="1" width="3" hidden="1" customWidth="1"/>
    <col min="2" max="5" width="3.88671875" style="177" customWidth="1"/>
    <col min="6" max="6" width="3.88671875" customWidth="1"/>
    <col min="7" max="7" width="10" style="443" customWidth="1"/>
    <col min="8" max="8" width="18" style="443" bestFit="1" customWidth="1"/>
    <col min="9" max="10" width="25" style="443" customWidth="1"/>
    <col min="11" max="11" width="26" style="443" bestFit="1" customWidth="1"/>
    <col min="12" max="12" width="24.44140625" style="443" customWidth="1"/>
    <col min="13" max="13" width="20.33203125" style="443" bestFit="1" customWidth="1"/>
    <col min="14" max="14" width="22.44140625" style="443" customWidth="1"/>
    <col min="15" max="15" width="14.44140625" style="443" customWidth="1"/>
    <col min="16" max="16384" width="14.44140625" style="443"/>
  </cols>
  <sheetData>
    <row r="1" spans="2:14" ht="14.25" customHeight="1" x14ac:dyDescent="0.25">
      <c r="G1" s="385"/>
      <c r="H1" s="78"/>
      <c r="I1" s="78"/>
    </row>
    <row r="2" spans="2:14" ht="14.25" customHeight="1" x14ac:dyDescent="0.25">
      <c r="G2" s="78" t="s">
        <v>1674</v>
      </c>
      <c r="H2" s="78"/>
      <c r="I2" s="78"/>
    </row>
    <row r="3" spans="2:14" ht="14.25" customHeight="1" x14ac:dyDescent="0.25">
      <c r="B3" s="111"/>
      <c r="C3" s="111"/>
      <c r="D3" s="111"/>
      <c r="E3" s="111"/>
    </row>
    <row r="4" spans="2:14" ht="14.25" customHeight="1" x14ac:dyDescent="0.25">
      <c r="B4" s="762" t="s">
        <v>79</v>
      </c>
      <c r="C4" s="761"/>
      <c r="D4" s="761"/>
      <c r="E4" s="761"/>
    </row>
    <row r="5" spans="2:14" ht="14.25" customHeight="1" x14ac:dyDescent="0.25">
      <c r="B5" s="111"/>
      <c r="C5" s="111"/>
      <c r="D5" s="111"/>
      <c r="E5" s="111"/>
    </row>
    <row r="6" spans="2:14" ht="14.25" customHeight="1" x14ac:dyDescent="0.25">
      <c r="B6" s="762" t="s">
        <v>87</v>
      </c>
      <c r="C6" s="761"/>
      <c r="D6" s="761"/>
      <c r="E6" s="761"/>
    </row>
    <row r="7" spans="2:14" ht="15" customHeight="1" x14ac:dyDescent="0.25">
      <c r="B7" s="111"/>
      <c r="C7" s="111"/>
      <c r="D7" s="111"/>
      <c r="E7" s="111"/>
      <c r="G7" s="1126" t="s">
        <v>1676</v>
      </c>
      <c r="H7" s="997"/>
      <c r="I7" s="997"/>
      <c r="J7" s="997"/>
      <c r="K7" s="997"/>
      <c r="L7" s="997"/>
      <c r="M7" s="997"/>
      <c r="N7" s="997"/>
    </row>
    <row r="8" spans="2:14" ht="14.25" customHeight="1" x14ac:dyDescent="0.25">
      <c r="B8" s="762" t="s">
        <v>94</v>
      </c>
      <c r="C8" s="761"/>
      <c r="D8" s="761"/>
      <c r="E8" s="761"/>
    </row>
    <row r="9" spans="2:14" ht="14.25" customHeight="1" x14ac:dyDescent="0.25">
      <c r="B9" s="111"/>
      <c r="C9" s="111"/>
      <c r="D9" s="111"/>
      <c r="E9" s="111"/>
      <c r="G9" s="1130" t="str">
        <f>"Rincian "&amp;'M-3-1'!H18&amp;" "&amp;'M-3-1'!M24</f>
        <v>Rincian PPh dibayar sendiri Berdasarkan Data Pemicu dan Data Penguji</v>
      </c>
      <c r="H9" s="789"/>
      <c r="I9" s="789"/>
      <c r="J9" s="789"/>
      <c r="K9" s="790"/>
      <c r="L9" s="217" t="s">
        <v>796</v>
      </c>
      <c r="M9" s="218" t="e">
        <f>": "&amp;NAMA_WP</f>
        <v>#N/A</v>
      </c>
      <c r="N9" s="88"/>
    </row>
    <row r="10" spans="2:14" ht="12.75" customHeight="1" x14ac:dyDescent="0.25">
      <c r="B10" s="762" t="s">
        <v>101</v>
      </c>
      <c r="C10" s="761"/>
      <c r="D10" s="761"/>
      <c r="E10" s="761"/>
      <c r="G10" s="804"/>
      <c r="H10" s="997"/>
      <c r="I10" s="997"/>
      <c r="J10" s="997"/>
      <c r="K10" s="805"/>
      <c r="L10" s="219" t="s">
        <v>1401</v>
      </c>
      <c r="M10" s="220" t="e">
        <f>": "&amp;NPWP</f>
        <v>#N/A</v>
      </c>
      <c r="N10" s="129"/>
    </row>
    <row r="11" spans="2:14" ht="14.25" customHeight="1" x14ac:dyDescent="0.25">
      <c r="G11" s="806"/>
      <c r="H11" s="794"/>
      <c r="I11" s="794"/>
      <c r="J11" s="794"/>
      <c r="K11" s="807"/>
      <c r="L11" s="221" t="s">
        <v>1679</v>
      </c>
      <c r="M11" s="222" t="e">
        <f>": "&amp;ID_MS_TH_PJK</f>
        <v>#N/A</v>
      </c>
      <c r="N11" s="130"/>
    </row>
    <row r="12" spans="2:14" ht="14.25" customHeight="1" x14ac:dyDescent="0.25">
      <c r="B12" s="762" t="s">
        <v>106</v>
      </c>
      <c r="C12" s="761"/>
      <c r="D12" s="761"/>
      <c r="E12" s="761"/>
    </row>
    <row r="13" spans="2:14" ht="14.25" customHeight="1" x14ac:dyDescent="0.25">
      <c r="B13" s="962" t="str">
        <f>HYPERLINK("#'"&amp;'EWS DIRECTORY'!$J$321&amp;"'!A1",'EWS DIRECTORY'!$J$321)</f>
        <v>M-3</v>
      </c>
      <c r="C13" s="761"/>
      <c r="D13" s="761"/>
      <c r="E13" s="761"/>
      <c r="G13" s="443" t="s">
        <v>1680</v>
      </c>
    </row>
    <row r="14" spans="2:14" ht="14.25" customHeight="1" x14ac:dyDescent="0.25">
      <c r="B14" s="931" t="str">
        <f>HYPERLINK("#'"&amp;'EWS DIRECTORY'!$J$322&amp;"'!A1",'EWS DIRECTORY'!$J$322)</f>
        <v>M-3-1</v>
      </c>
      <c r="C14" s="761"/>
      <c r="D14" s="761"/>
      <c r="E14" s="761"/>
      <c r="G14" s="443" t="s">
        <v>1681</v>
      </c>
      <c r="J14" s="443" t="s">
        <v>1917</v>
      </c>
    </row>
    <row r="15" spans="2:14" ht="14.25" customHeight="1" x14ac:dyDescent="0.25">
      <c r="B15" s="929" t="str">
        <f>HYPERLINK("#'"&amp;'EWS DIRECTORY'!$J$323&amp;"'!A1",'EWS DIRECTORY'!$J$323)</f>
        <v>M-3-1-1</v>
      </c>
      <c r="C15" s="761"/>
      <c r="D15" s="761"/>
      <c r="E15" s="761"/>
      <c r="G15" s="443" t="s">
        <v>1681</v>
      </c>
      <c r="J15" s="443" t="s">
        <v>1918</v>
      </c>
    </row>
    <row r="16" spans="2:14" ht="14.25" customHeight="1" x14ac:dyDescent="0.25">
      <c r="B16" s="929" t="str">
        <f>HYPERLINK("#'"&amp;'EWS DIRECTORY'!$J$324&amp;"'!A1",'EWS DIRECTORY'!$J$324)</f>
        <v>M-3-1-2</v>
      </c>
      <c r="C16" s="761"/>
      <c r="D16" s="761"/>
      <c r="E16" s="761"/>
    </row>
    <row r="17" spans="2:14" ht="12.75" customHeight="1" x14ac:dyDescent="0.25">
      <c r="B17" s="927" t="str">
        <f>HYPERLINK("#'"&amp;'EWS DIRECTORY'!$J$325&amp;"'!A1",'EWS DIRECTORY'!$J$325)</f>
        <v>M-3-1-3</v>
      </c>
      <c r="C17" s="761"/>
      <c r="D17" s="761"/>
      <c r="E17" s="761"/>
    </row>
    <row r="18" spans="2:14" ht="14.25" customHeight="1" x14ac:dyDescent="0.25">
      <c r="G18" s="443" t="s">
        <v>1919</v>
      </c>
    </row>
    <row r="19" spans="2:14" ht="14.25" customHeight="1" x14ac:dyDescent="0.25"/>
    <row r="20" spans="2:14" ht="14.25" customHeight="1" x14ac:dyDescent="0.25">
      <c r="G20" s="443" t="s">
        <v>1920</v>
      </c>
    </row>
    <row r="21" spans="2:14" ht="14.25" customHeight="1" x14ac:dyDescent="0.25"/>
    <row r="22" spans="2:14" ht="14.25" customHeight="1" x14ac:dyDescent="0.25">
      <c r="G22" s="1129" t="s">
        <v>1445</v>
      </c>
      <c r="H22" s="1131" t="s">
        <v>1446</v>
      </c>
      <c r="I22" s="764"/>
      <c r="J22" s="764"/>
      <c r="K22" s="764"/>
      <c r="L22" s="764"/>
      <c r="M22" s="764"/>
      <c r="N22" s="764"/>
    </row>
    <row r="23" spans="2:14" ht="14.25" customHeight="1" x14ac:dyDescent="0.25">
      <c r="G23" s="769"/>
      <c r="H23" s="448" t="s">
        <v>1452</v>
      </c>
      <c r="I23" s="1128" t="s">
        <v>1453</v>
      </c>
      <c r="J23" s="765"/>
      <c r="K23" s="80" t="s">
        <v>1454</v>
      </c>
      <c r="L23" s="80" t="s">
        <v>1455</v>
      </c>
      <c r="M23" s="80" t="s">
        <v>1456</v>
      </c>
      <c r="N23" s="80" t="s">
        <v>1457</v>
      </c>
    </row>
    <row r="24" spans="2:14" ht="45" customHeight="1" x14ac:dyDescent="0.25">
      <c r="G24" s="387">
        <v>1</v>
      </c>
      <c r="H24" s="406" t="e">
        <f>ID_MS_TH_PJK</f>
        <v>#N/A</v>
      </c>
      <c r="I24" s="1240" t="e">
        <f>NO_BPS</f>
        <v>#N/A</v>
      </c>
      <c r="J24" s="765"/>
      <c r="K24" s="386" t="e">
        <f>PEMBETULAN_KE</f>
        <v>#N/A</v>
      </c>
      <c r="L24" s="554" t="e">
        <f>TGL_TERIMA</f>
        <v>#N/A</v>
      </c>
      <c r="M24" s="388" t="str">
        <f>'M-3'!G9</f>
        <v>PPh dibayar sendiri</v>
      </c>
      <c r="N24" s="555">
        <f>'MAIN LEVEL'!AB76</f>
        <v>0</v>
      </c>
    </row>
    <row r="25" spans="2:14" ht="14.25" customHeight="1" x14ac:dyDescent="0.25"/>
    <row r="26" spans="2:14" ht="14.25" customHeight="1" x14ac:dyDescent="0.25"/>
    <row r="27" spans="2:14" ht="14.25" customHeight="1" x14ac:dyDescent="0.25"/>
    <row r="28" spans="2:14" ht="30" customHeight="1" x14ac:dyDescent="0.25">
      <c r="B28" s="760"/>
      <c r="C28" s="761"/>
      <c r="D28" s="761"/>
      <c r="E28" s="761"/>
      <c r="G28" s="562" t="s">
        <v>1445</v>
      </c>
      <c r="H28" s="562" t="s">
        <v>1477</v>
      </c>
      <c r="I28" s="563" t="s">
        <v>1478</v>
      </c>
      <c r="J28" s="563" t="s">
        <v>1479</v>
      </c>
      <c r="K28" s="562" t="s">
        <v>1480</v>
      </c>
      <c r="L28" s="562" t="s">
        <v>1481</v>
      </c>
      <c r="M28" s="81"/>
      <c r="N28" s="81"/>
    </row>
    <row r="29" spans="2:14" ht="15" customHeight="1" x14ac:dyDescent="0.25">
      <c r="G29" s="409">
        <f t="array" ref="G29">IFERROR(_xlfn.SEQUENCE(COUNTA(H29:H31)),"")</f>
        <v>1</v>
      </c>
      <c r="H29" s="508" t="s">
        <v>2030</v>
      </c>
      <c r="I29" s="508"/>
      <c r="J29" s="508"/>
      <c r="K29" s="508"/>
      <c r="L29" s="508"/>
      <c r="M29" s="106"/>
      <c r="N29" s="106"/>
    </row>
    <row r="30" spans="2:14" ht="15" customHeight="1" x14ac:dyDescent="0.25">
      <c r="G30" s="410"/>
      <c r="H30" s="509" t="s">
        <v>1921</v>
      </c>
      <c r="I30" s="509"/>
      <c r="J30" s="509"/>
      <c r="K30" s="509"/>
      <c r="L30" s="509"/>
      <c r="M30" s="106"/>
      <c r="N30" s="106"/>
    </row>
    <row r="31" spans="2:14" ht="15" customHeight="1" x14ac:dyDescent="0.25">
      <c r="G31" s="510"/>
      <c r="H31" s="511"/>
      <c r="I31" s="511"/>
      <c r="J31" s="511"/>
      <c r="K31" s="511"/>
      <c r="L31" s="511"/>
      <c r="M31" s="106"/>
      <c r="N31" s="106"/>
    </row>
    <row r="32" spans="2:14" ht="15" customHeight="1" x14ac:dyDescent="0.25">
      <c r="G32" s="512"/>
      <c r="H32" s="507"/>
      <c r="I32" s="507"/>
      <c r="J32" s="507"/>
      <c r="K32" s="507" t="s">
        <v>1494</v>
      </c>
      <c r="L32" s="507">
        <f>SUM(L29:L31)</f>
        <v>0</v>
      </c>
      <c r="M32" s="106"/>
      <c r="N32" s="106"/>
    </row>
    <row r="33" spans="7:14" ht="15" customHeight="1" x14ac:dyDescent="0.25">
      <c r="G33" s="226"/>
      <c r="H33" s="226"/>
      <c r="I33" s="226"/>
      <c r="J33" s="107"/>
      <c r="K33" s="106"/>
      <c r="L33" s="106"/>
      <c r="M33" s="106"/>
      <c r="N33" s="106"/>
    </row>
    <row r="34" spans="7:14" ht="15" customHeight="1" x14ac:dyDescent="0.25">
      <c r="G34" s="107"/>
      <c r="H34" s="107"/>
      <c r="I34" s="107"/>
      <c r="J34" s="103"/>
      <c r="K34" s="108" t="s">
        <v>1500</v>
      </c>
      <c r="L34" s="507">
        <f>L32+N24</f>
        <v>0</v>
      </c>
      <c r="M34" s="106"/>
      <c r="N34" s="106"/>
    </row>
    <row r="35" spans="7:14" ht="15" customHeight="1" x14ac:dyDescent="0.25">
      <c r="G35" s="107"/>
      <c r="H35" s="107"/>
      <c r="I35" s="107"/>
      <c r="J35" s="107"/>
      <c r="K35" s="227"/>
      <c r="L35" s="106"/>
      <c r="M35" s="106"/>
      <c r="N35" s="106"/>
    </row>
    <row r="36" spans="7:14" ht="15" customHeight="1" x14ac:dyDescent="0.25">
      <c r="G36" s="107"/>
      <c r="H36" s="107"/>
      <c r="I36" s="107"/>
      <c r="J36" s="107"/>
      <c r="K36" s="227"/>
      <c r="L36" s="228"/>
      <c r="M36" s="228"/>
      <c r="N36" s="513"/>
    </row>
    <row r="37" spans="7:14" ht="15" customHeight="1" x14ac:dyDescent="0.25">
      <c r="G37" s="226"/>
      <c r="H37" s="226"/>
      <c r="I37" s="226"/>
      <c r="J37" s="107"/>
      <c r="K37" s="227"/>
      <c r="L37" s="228"/>
      <c r="M37" s="228"/>
      <c r="N37" s="513"/>
    </row>
    <row r="38" spans="7:14" ht="15" customHeight="1" x14ac:dyDescent="0.25">
      <c r="G38" s="103"/>
      <c r="H38" s="103"/>
      <c r="I38" s="103"/>
      <c r="J38" s="103"/>
      <c r="K38" s="103"/>
      <c r="L38" s="103"/>
      <c r="M38" s="103"/>
      <c r="N38" s="103"/>
    </row>
    <row r="39" spans="7:14" ht="15" customHeight="1" x14ac:dyDescent="0.25">
      <c r="G39" s="229"/>
      <c r="H39" s="770" t="s">
        <v>1507</v>
      </c>
      <c r="I39" s="764"/>
      <c r="J39" s="764"/>
      <c r="K39" s="763" t="s">
        <v>1508</v>
      </c>
      <c r="L39" s="764"/>
      <c r="M39" s="765"/>
      <c r="N39" s="133"/>
    </row>
    <row r="40" spans="7:14" ht="15" customHeight="1" x14ac:dyDescent="0.25">
      <c r="G40" s="229"/>
      <c r="H40" s="230" t="s">
        <v>796</v>
      </c>
      <c r="I40" s="427" t="s">
        <v>1510</v>
      </c>
      <c r="J40" s="428" t="s">
        <v>1511</v>
      </c>
      <c r="K40" s="428" t="s">
        <v>796</v>
      </c>
      <c r="L40" s="428" t="s">
        <v>1510</v>
      </c>
      <c r="M40" s="428" t="s">
        <v>1511</v>
      </c>
      <c r="N40" s="231"/>
    </row>
    <row r="41" spans="7:14" ht="15" customHeight="1" x14ac:dyDescent="0.25">
      <c r="G41" s="229"/>
      <c r="H41" s="226"/>
      <c r="I41" s="226"/>
      <c r="J41" s="226"/>
      <c r="K41" s="232"/>
      <c r="L41" s="232"/>
      <c r="M41" s="232"/>
      <c r="N41" s="232"/>
    </row>
    <row r="42" spans="7:14" ht="15" customHeight="1" x14ac:dyDescent="0.25">
      <c r="G42" s="233"/>
      <c r="H42" s="234"/>
      <c r="I42" s="234"/>
      <c r="J42" s="234"/>
      <c r="K42" s="235"/>
      <c r="L42" s="235"/>
      <c r="M42" s="235"/>
      <c r="N42" s="235"/>
    </row>
    <row r="43" spans="7:14" ht="15" customHeight="1" x14ac:dyDescent="0.25">
      <c r="G43" s="233"/>
      <c r="H43" s="234"/>
      <c r="I43" s="234"/>
      <c r="J43" s="234"/>
      <c r="K43" s="235"/>
      <c r="L43" s="235"/>
      <c r="M43" s="235"/>
      <c r="N43" s="235"/>
    </row>
    <row r="44" spans="7:14" ht="15" customHeight="1" x14ac:dyDescent="0.25">
      <c r="G44" s="229"/>
      <c r="H44" s="236"/>
      <c r="I44" s="236"/>
      <c r="J44" s="236"/>
      <c r="K44" s="237"/>
      <c r="L44" s="237"/>
      <c r="M44" s="237"/>
      <c r="N44" s="232"/>
    </row>
  </sheetData>
  <mergeCells count="19">
    <mergeCell ref="G9:K11"/>
    <mergeCell ref="H22:N22"/>
    <mergeCell ref="B6:E6"/>
    <mergeCell ref="B15:E15"/>
    <mergeCell ref="B4:E4"/>
    <mergeCell ref="G7:N7"/>
    <mergeCell ref="B8:E8"/>
    <mergeCell ref="B10:E10"/>
    <mergeCell ref="H39:J39"/>
    <mergeCell ref="B16:E16"/>
    <mergeCell ref="K39:M39"/>
    <mergeCell ref="B12:E12"/>
    <mergeCell ref="I24:J24"/>
    <mergeCell ref="I23:J23"/>
    <mergeCell ref="B14:E14"/>
    <mergeCell ref="G22:G23"/>
    <mergeCell ref="B17:E17"/>
    <mergeCell ref="B13:E13"/>
    <mergeCell ref="B28:E28"/>
  </mergeCells>
  <hyperlinks>
    <hyperlink ref="B4" location="PANDUAN!A1" display="PANDUAN" xr:uid="{00000000-0004-0000-4501-000000000000}"/>
    <hyperlink ref="B6" location="'EWS DIRECTORY'!A1" display="EWS DIRECTORY" xr:uid="{00000000-0004-0000-4501-000001000000}"/>
    <hyperlink ref="B8" location="'DATA PEMICU'!A1" display="DATA PEMICU" xr:uid="{00000000-0004-0000-4501-000002000000}"/>
    <hyperlink ref="B10" location="'DATA PENGUJI'!A1" display="DATA PENGUJI" xr:uid="{00000000-0004-0000-4501-000003000000}"/>
    <hyperlink ref="B12" location="'MAIN LEVEL'!A1" display="MAIN LEVEL" xr:uid="{00000000-0004-0000-4501-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3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1-000000000000}">
  <sheetPr codeName="Sheet148">
    <tabColor theme="4" tint="-0.249977111117893"/>
    <pageSetUpPr fitToPage="1"/>
  </sheetPr>
  <dimension ref="A1:AH43"/>
  <sheetViews>
    <sheetView topLeftCell="B1" zoomScaleNormal="100" workbookViewId="0">
      <selection activeCell="AQ18" sqref="AQ18:AU18"/>
    </sheetView>
  </sheetViews>
  <sheetFormatPr defaultColWidth="8.88671875" defaultRowHeight="13.8" x14ac:dyDescent="0.25"/>
  <cols>
    <col min="1" max="1" width="3" style="110" hidden="1" customWidth="1"/>
    <col min="2" max="5" width="3.88671875" style="177" customWidth="1"/>
    <col min="6" max="6" width="3.88671875" style="110" customWidth="1"/>
    <col min="7" max="34" width="3.5546875" style="254" customWidth="1"/>
    <col min="35" max="35" width="8.88671875" style="254" customWidth="1"/>
    <col min="36" max="16384" width="8.88671875" style="254"/>
  </cols>
  <sheetData>
    <row r="1" spans="2:34" x14ac:dyDescent="0.25">
      <c r="G1" s="178"/>
      <c r="H1" s="55"/>
      <c r="I1" s="55"/>
      <c r="J1" s="55"/>
      <c r="K1" s="55"/>
      <c r="L1" s="55"/>
      <c r="M1" s="55"/>
    </row>
    <row r="2" spans="2:34" ht="15" customHeight="1" x14ac:dyDescent="0.25">
      <c r="G2" s="124" t="s">
        <v>1674</v>
      </c>
      <c r="H2" s="124"/>
      <c r="I2" s="124"/>
      <c r="J2" s="124"/>
      <c r="K2" s="124"/>
      <c r="L2" s="124"/>
      <c r="M2" s="124"/>
      <c r="N2" s="124"/>
      <c r="O2" s="124"/>
      <c r="P2" s="124"/>
      <c r="Q2" s="124"/>
      <c r="R2" s="124"/>
      <c r="S2" s="124"/>
      <c r="T2" s="124"/>
      <c r="U2" s="124"/>
      <c r="V2" s="124"/>
      <c r="W2" s="124"/>
      <c r="X2" s="124"/>
      <c r="Y2" s="278"/>
      <c r="Z2" s="278"/>
      <c r="AA2" s="278"/>
      <c r="AB2" s="278"/>
      <c r="AC2" s="278"/>
      <c r="AD2" s="278"/>
      <c r="AE2" s="278"/>
      <c r="AF2" s="278"/>
      <c r="AG2" s="278"/>
      <c r="AH2" s="278"/>
    </row>
    <row r="3" spans="2:34" ht="15" customHeight="1" x14ac:dyDescent="0.25">
      <c r="B3" s="111"/>
      <c r="C3" s="111"/>
      <c r="D3" s="111"/>
      <c r="E3" s="111"/>
      <c r="G3" s="124" t="s">
        <v>1675</v>
      </c>
      <c r="H3" s="124"/>
      <c r="I3" s="124"/>
      <c r="J3" s="124"/>
      <c r="K3" s="124"/>
      <c r="L3" s="124"/>
      <c r="M3" s="124"/>
      <c r="N3" s="124"/>
      <c r="O3" s="124"/>
      <c r="P3" s="124"/>
      <c r="Q3" s="124"/>
      <c r="R3" s="124"/>
      <c r="S3" s="124"/>
      <c r="T3" s="124"/>
      <c r="U3" s="124"/>
      <c r="V3" s="124"/>
      <c r="W3" s="124"/>
      <c r="X3" s="124"/>
      <c r="Y3" s="278"/>
      <c r="Z3" s="278"/>
      <c r="AA3" s="278"/>
      <c r="AB3" s="278"/>
      <c r="AC3" s="278"/>
      <c r="AD3" s="278"/>
      <c r="AE3" s="278"/>
      <c r="AF3" s="278"/>
      <c r="AG3" s="278"/>
      <c r="AH3" s="278"/>
    </row>
    <row r="4" spans="2:34" ht="15" customHeight="1" x14ac:dyDescent="0.25">
      <c r="B4" s="762" t="s">
        <v>79</v>
      </c>
      <c r="C4" s="761"/>
      <c r="D4" s="761"/>
      <c r="E4" s="761"/>
      <c r="G4" s="124"/>
      <c r="H4" s="124"/>
      <c r="I4" s="124"/>
      <c r="J4" s="124"/>
      <c r="K4" s="124"/>
      <c r="L4" s="124"/>
      <c r="M4" s="124"/>
      <c r="N4" s="124"/>
      <c r="O4" s="124"/>
      <c r="P4" s="124"/>
      <c r="Q4" s="124"/>
      <c r="R4" s="124"/>
      <c r="S4" s="124"/>
      <c r="T4" s="124"/>
      <c r="U4" s="124"/>
      <c r="V4" s="124"/>
      <c r="W4" s="124"/>
      <c r="X4" s="124"/>
      <c r="Y4" s="278"/>
      <c r="Z4" s="278"/>
      <c r="AA4" s="278"/>
      <c r="AB4" s="278"/>
      <c r="AC4" s="278"/>
      <c r="AD4" s="278"/>
      <c r="AE4" s="278"/>
      <c r="AF4" s="278"/>
      <c r="AG4" s="278"/>
      <c r="AH4" s="278"/>
    </row>
    <row r="5" spans="2:34" ht="15" customHeight="1" x14ac:dyDescent="0.25">
      <c r="B5" s="111"/>
      <c r="C5" s="111"/>
      <c r="D5" s="111"/>
      <c r="E5" s="111"/>
      <c r="G5" s="124"/>
      <c r="H5" s="124"/>
      <c r="I5" s="124"/>
      <c r="J5" s="124"/>
      <c r="K5" s="124"/>
      <c r="L5" s="124"/>
      <c r="M5" s="124"/>
      <c r="N5" s="124"/>
      <c r="O5" s="124"/>
      <c r="P5" s="124"/>
      <c r="Q5" s="124"/>
      <c r="R5" s="124"/>
      <c r="S5" s="124"/>
      <c r="T5" s="124"/>
      <c r="U5" s="124"/>
      <c r="V5" s="124"/>
      <c r="W5" s="124"/>
      <c r="X5" s="124"/>
      <c r="Y5" s="278"/>
      <c r="Z5" s="278"/>
      <c r="AA5" s="278"/>
      <c r="AB5" s="278"/>
      <c r="AC5" s="278"/>
      <c r="AD5" s="278"/>
      <c r="AE5" s="278"/>
      <c r="AF5" s="278"/>
      <c r="AG5" s="278"/>
      <c r="AH5" s="278"/>
    </row>
    <row r="6" spans="2:34" ht="15" customHeight="1" x14ac:dyDescent="0.25">
      <c r="B6" s="762" t="s">
        <v>87</v>
      </c>
      <c r="C6" s="761"/>
      <c r="D6" s="761"/>
      <c r="E6" s="761"/>
      <c r="G6" s="124"/>
      <c r="H6" s="124"/>
      <c r="I6" s="124"/>
      <c r="J6" s="124"/>
      <c r="K6" s="124"/>
      <c r="L6" s="124"/>
      <c r="M6" s="124"/>
      <c r="N6" s="124"/>
      <c r="O6" s="124"/>
      <c r="P6" s="124"/>
      <c r="Q6" s="124"/>
      <c r="R6" s="124"/>
      <c r="S6" s="124"/>
      <c r="T6" s="124"/>
      <c r="U6" s="124"/>
      <c r="V6" s="124"/>
      <c r="W6" s="124"/>
      <c r="X6" s="124"/>
      <c r="Y6" s="278"/>
      <c r="Z6" s="278"/>
      <c r="AA6" s="278"/>
      <c r="AB6" s="278"/>
      <c r="AC6" s="278"/>
      <c r="AD6" s="278"/>
      <c r="AE6" s="278"/>
      <c r="AF6" s="278"/>
      <c r="AG6" s="278"/>
      <c r="AH6" s="278"/>
    </row>
    <row r="7" spans="2:34" ht="15" customHeight="1" x14ac:dyDescent="0.25">
      <c r="B7" s="111"/>
      <c r="C7" s="111"/>
      <c r="D7" s="111"/>
      <c r="E7" s="111"/>
      <c r="G7" s="798" t="s">
        <v>1676</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row>
    <row r="8" spans="2:34" ht="15" customHeight="1" x14ac:dyDescent="0.25">
      <c r="B8" s="762" t="s">
        <v>94</v>
      </c>
      <c r="C8" s="761"/>
      <c r="D8" s="761"/>
      <c r="E8" s="761"/>
      <c r="G8" s="124"/>
      <c r="H8" s="124"/>
      <c r="I8" s="124"/>
      <c r="J8" s="124"/>
      <c r="K8" s="124"/>
      <c r="L8" s="124"/>
      <c r="M8" s="124"/>
      <c r="N8" s="124"/>
      <c r="O8" s="124"/>
      <c r="P8" s="124"/>
      <c r="Q8" s="124"/>
      <c r="R8" s="124"/>
      <c r="S8" s="124"/>
      <c r="T8" s="124"/>
      <c r="U8" s="124"/>
      <c r="V8" s="124"/>
      <c r="W8" s="124"/>
      <c r="X8" s="124"/>
      <c r="Y8" s="278"/>
      <c r="Z8" s="278"/>
      <c r="AA8" s="278"/>
      <c r="AB8" s="278"/>
      <c r="AC8" s="278"/>
      <c r="AD8" s="278"/>
      <c r="AE8" s="278"/>
      <c r="AF8" s="278"/>
      <c r="AG8" s="278"/>
      <c r="AH8" s="278"/>
    </row>
    <row r="9" spans="2:34" ht="15" customHeight="1" x14ac:dyDescent="0.25">
      <c r="B9" s="111"/>
      <c r="C9" s="111"/>
      <c r="D9" s="111"/>
      <c r="E9" s="111"/>
      <c r="G9" s="803" t="str">
        <f>'MAIN LEVEL'!J78</f>
        <v>SKPKB    (pokok kurang bayar)</v>
      </c>
      <c r="H9" s="789"/>
      <c r="I9" s="789"/>
      <c r="J9" s="789"/>
      <c r="K9" s="789"/>
      <c r="L9" s="789"/>
      <c r="M9" s="789"/>
      <c r="N9" s="789"/>
      <c r="O9" s="789"/>
      <c r="P9" s="789"/>
      <c r="Q9" s="789"/>
      <c r="R9" s="789"/>
      <c r="S9" s="789"/>
      <c r="T9" s="790"/>
      <c r="U9" s="279" t="s">
        <v>796</v>
      </c>
      <c r="V9" s="280"/>
      <c r="W9" s="280"/>
      <c r="X9" s="280"/>
      <c r="Y9" s="280"/>
      <c r="Z9" s="280" t="s">
        <v>1678</v>
      </c>
      <c r="AA9" s="182" t="e">
        <f>NAMA_WP</f>
        <v>#N/A</v>
      </c>
      <c r="AB9" s="281"/>
      <c r="AC9" s="281"/>
      <c r="AD9" s="281"/>
      <c r="AE9" s="281"/>
      <c r="AF9" s="281"/>
      <c r="AG9" s="281"/>
      <c r="AH9" s="282"/>
    </row>
    <row r="10" spans="2:34" ht="15" customHeight="1" x14ac:dyDescent="0.25">
      <c r="B10" s="762" t="s">
        <v>101</v>
      </c>
      <c r="C10" s="761"/>
      <c r="D10" s="761"/>
      <c r="E10" s="761"/>
      <c r="G10" s="804"/>
      <c r="H10" s="792"/>
      <c r="I10" s="792"/>
      <c r="J10" s="792"/>
      <c r="K10" s="792"/>
      <c r="L10" s="792"/>
      <c r="M10" s="792"/>
      <c r="N10" s="792"/>
      <c r="O10" s="792"/>
      <c r="P10" s="792"/>
      <c r="Q10" s="792"/>
      <c r="R10" s="792"/>
      <c r="S10" s="792"/>
      <c r="T10" s="805"/>
      <c r="U10" s="283" t="s">
        <v>1401</v>
      </c>
      <c r="V10" s="124"/>
      <c r="W10" s="124"/>
      <c r="X10" s="124"/>
      <c r="Y10" s="124"/>
      <c r="Z10" s="124" t="s">
        <v>1678</v>
      </c>
      <c r="AA10" s="124" t="e">
        <f>NPWP</f>
        <v>#N/A</v>
      </c>
      <c r="AB10" s="278"/>
      <c r="AC10" s="278"/>
      <c r="AD10" s="278"/>
      <c r="AE10" s="278"/>
      <c r="AF10" s="278"/>
      <c r="AG10" s="278"/>
      <c r="AH10" s="284"/>
    </row>
    <row r="11" spans="2:34" ht="15" customHeight="1" x14ac:dyDescent="0.25">
      <c r="G11" s="806"/>
      <c r="H11" s="794"/>
      <c r="I11" s="794"/>
      <c r="J11" s="794"/>
      <c r="K11" s="794"/>
      <c r="L11" s="794"/>
      <c r="M11" s="794"/>
      <c r="N11" s="794"/>
      <c r="O11" s="794"/>
      <c r="P11" s="794"/>
      <c r="Q11" s="794"/>
      <c r="R11" s="794"/>
      <c r="S11" s="794"/>
      <c r="T11" s="807"/>
      <c r="U11" s="285" t="s">
        <v>1679</v>
      </c>
      <c r="V11" s="190"/>
      <c r="W11" s="190"/>
      <c r="X11" s="190"/>
      <c r="Y11" s="190"/>
      <c r="Z11" s="190" t="s">
        <v>1678</v>
      </c>
      <c r="AA11" s="190" t="e">
        <f>ID_MS_TH_PJK</f>
        <v>#N/A</v>
      </c>
      <c r="AB11" s="286"/>
      <c r="AC11" s="286"/>
      <c r="AD11" s="286"/>
      <c r="AE11" s="286"/>
      <c r="AF11" s="286"/>
      <c r="AG11" s="286"/>
      <c r="AH11" s="287"/>
    </row>
    <row r="12" spans="2:34" ht="15" customHeight="1" x14ac:dyDescent="0.25">
      <c r="B12" s="762" t="s">
        <v>106</v>
      </c>
      <c r="C12" s="761"/>
      <c r="D12" s="761"/>
      <c r="E12" s="761"/>
      <c r="G12" s="124"/>
      <c r="H12" s="124"/>
      <c r="I12" s="124"/>
      <c r="J12" s="124"/>
      <c r="K12" s="124"/>
      <c r="L12" s="124"/>
      <c r="M12" s="124"/>
      <c r="N12" s="124"/>
      <c r="O12" s="124"/>
      <c r="P12" s="124"/>
      <c r="Q12" s="124"/>
      <c r="R12" s="124"/>
      <c r="S12" s="124"/>
      <c r="T12" s="124"/>
      <c r="U12" s="124"/>
      <c r="V12" s="124"/>
      <c r="W12" s="124"/>
      <c r="X12" s="124"/>
      <c r="Y12" s="278"/>
      <c r="Z12" s="278"/>
      <c r="AA12" s="278"/>
      <c r="AB12" s="278"/>
      <c r="AC12" s="278"/>
      <c r="AD12" s="278"/>
      <c r="AE12" s="278"/>
      <c r="AF12" s="278"/>
      <c r="AG12" s="278"/>
      <c r="AH12" s="278"/>
    </row>
    <row r="13" spans="2:34" ht="15" customHeight="1" x14ac:dyDescent="0.25">
      <c r="B13" s="927" t="str">
        <f>HYPERLINK("#'"&amp;'EWS DIRECTORY'!$J$326&amp;"'!A1",'EWS DIRECTORY'!$J$326)</f>
        <v>N-1</v>
      </c>
      <c r="C13" s="761"/>
      <c r="D13" s="761"/>
      <c r="E13" s="761"/>
      <c r="G13" s="928" t="str">
        <f>"Pengujian yang telah dilakukan atas pos "&amp;G9&amp;" dapat disimpulkan:"</f>
        <v>Pengujian yang telah dilakukan atas pos SKPKB    (pokok kurang bayar) dapat disimpulkan:</v>
      </c>
      <c r="H13" s="792"/>
      <c r="I13" s="792"/>
      <c r="J13" s="792"/>
      <c r="K13" s="792"/>
      <c r="L13" s="792"/>
      <c r="M13" s="792"/>
      <c r="N13" s="792"/>
      <c r="O13" s="792"/>
      <c r="P13" s="792"/>
      <c r="Q13" s="792"/>
      <c r="R13" s="792"/>
      <c r="S13" s="792"/>
      <c r="T13" s="792"/>
      <c r="U13" s="792"/>
      <c r="V13" s="792"/>
      <c r="W13" s="792"/>
      <c r="X13" s="792"/>
      <c r="Y13" s="792"/>
      <c r="Z13" s="792"/>
      <c r="AA13" s="792"/>
      <c r="AB13" s="792"/>
      <c r="AC13" s="792"/>
      <c r="AD13" s="792"/>
      <c r="AE13" s="792"/>
      <c r="AF13" s="792"/>
      <c r="AG13" s="792"/>
      <c r="AH13" s="792"/>
    </row>
    <row r="14" spans="2:34" ht="15" customHeight="1" x14ac:dyDescent="0.25">
      <c r="B14" s="962" t="str">
        <f>HYPERLINK("#'"&amp;'EWS DIRECTORY'!$J$327&amp;"'!A1",'EWS DIRECTORY'!$J$327)</f>
        <v>N-2</v>
      </c>
      <c r="C14" s="761"/>
      <c r="D14" s="761"/>
      <c r="E14" s="761"/>
      <c r="G14" s="124"/>
      <c r="H14" s="124"/>
      <c r="I14" s="124"/>
      <c r="J14" s="124"/>
      <c r="K14" s="124"/>
      <c r="L14" s="124"/>
      <c r="M14" s="124"/>
      <c r="N14" s="124"/>
      <c r="O14" s="124"/>
      <c r="P14" s="124"/>
      <c r="Q14" s="124"/>
      <c r="R14" s="124"/>
      <c r="S14" s="124"/>
      <c r="T14" s="124"/>
      <c r="U14" s="124"/>
      <c r="V14" s="124"/>
      <c r="W14" s="124"/>
      <c r="X14" s="124"/>
      <c r="Y14" s="278"/>
      <c r="Z14" s="278"/>
      <c r="AA14" s="278"/>
      <c r="AB14" s="278"/>
      <c r="AC14" s="278"/>
      <c r="AD14" s="278"/>
      <c r="AE14" s="278"/>
      <c r="AF14" s="278"/>
      <c r="AG14" s="278"/>
      <c r="AH14" s="278"/>
    </row>
    <row r="15" spans="2:34" ht="15" customHeight="1" x14ac:dyDescent="0.25">
      <c r="B15" s="962" t="str">
        <f>HYPERLINK("#'"&amp;'EWS DIRECTORY'!$J$328&amp;"'!A1",'EWS DIRECTORY'!$J$328)</f>
        <v>N-3</v>
      </c>
      <c r="C15" s="761"/>
      <c r="D15" s="761"/>
      <c r="E15" s="761"/>
      <c r="G15" s="1226" t="s">
        <v>1445</v>
      </c>
      <c r="H15" s="837"/>
      <c r="I15" s="1287" t="s">
        <v>2001</v>
      </c>
      <c r="J15" s="836"/>
      <c r="K15" s="1000"/>
      <c r="L15" s="1285" t="s">
        <v>2026</v>
      </c>
      <c r="M15" s="836"/>
      <c r="N15" s="836"/>
      <c r="O15" s="836"/>
      <c r="P15" s="836"/>
      <c r="Q15" s="836"/>
      <c r="R15" s="837"/>
      <c r="S15" s="1285" t="s">
        <v>2027</v>
      </c>
      <c r="T15" s="836"/>
      <c r="U15" s="836"/>
      <c r="V15" s="837"/>
      <c r="W15" s="1226" t="s">
        <v>1481</v>
      </c>
      <c r="X15" s="836"/>
      <c r="Y15" s="836"/>
      <c r="Z15" s="836"/>
      <c r="AA15" s="837"/>
      <c r="AB15" s="124"/>
      <c r="AC15" s="124"/>
      <c r="AD15" s="124"/>
      <c r="AE15" s="124"/>
      <c r="AF15" s="124"/>
      <c r="AG15" s="124"/>
      <c r="AH15" s="124"/>
    </row>
    <row r="16" spans="2:34" ht="15" customHeight="1" x14ac:dyDescent="0.25">
      <c r="B16" s="962" t="str">
        <f>HYPERLINK("#'"&amp;'EWS DIRECTORY'!$J$329&amp;"'!A1",'EWS DIRECTORY'!$J$329)</f>
        <v>N-4</v>
      </c>
      <c r="C16" s="761"/>
      <c r="D16" s="761"/>
      <c r="E16" s="761"/>
      <c r="G16" s="838"/>
      <c r="H16" s="839"/>
      <c r="I16" s="1003"/>
      <c r="J16" s="1004"/>
      <c r="K16" s="1005"/>
      <c r="L16" s="838"/>
      <c r="M16" s="800"/>
      <c r="N16" s="800"/>
      <c r="O16" s="800"/>
      <c r="P16" s="800"/>
      <c r="Q16" s="800"/>
      <c r="R16" s="839"/>
      <c r="S16" s="838"/>
      <c r="T16" s="800"/>
      <c r="U16" s="800"/>
      <c r="V16" s="839"/>
      <c r="W16" s="838"/>
      <c r="X16" s="800"/>
      <c r="Y16" s="800"/>
      <c r="Z16" s="800"/>
      <c r="AA16" s="839"/>
      <c r="AB16" s="175"/>
      <c r="AC16" s="175"/>
      <c r="AD16" s="175"/>
      <c r="AE16" s="175"/>
      <c r="AF16" s="175"/>
      <c r="AG16" s="175"/>
      <c r="AH16" s="175"/>
    </row>
    <row r="17" spans="2:34" ht="15" customHeight="1" x14ac:dyDescent="0.25">
      <c r="B17" s="962" t="str">
        <f>HYPERLINK("#'"&amp;'EWS DIRECTORY'!$J$330&amp;"'!A1",'EWS DIRECTORY'!$J$330)</f>
        <v>N-5</v>
      </c>
      <c r="C17" s="761"/>
      <c r="D17" s="761"/>
      <c r="E17" s="761"/>
      <c r="G17" s="1198"/>
      <c r="H17" s="825"/>
      <c r="I17" s="1198"/>
      <c r="J17" s="824"/>
      <c r="K17" s="825"/>
      <c r="L17" s="1198"/>
      <c r="M17" s="824"/>
      <c r="N17" s="824"/>
      <c r="O17" s="824"/>
      <c r="P17" s="824"/>
      <c r="Q17" s="824"/>
      <c r="R17" s="825"/>
      <c r="S17" s="1283"/>
      <c r="T17" s="824"/>
      <c r="U17" s="824"/>
      <c r="V17" s="825"/>
      <c r="W17" s="1281"/>
      <c r="X17" s="824"/>
      <c r="Y17" s="824"/>
      <c r="Z17" s="824"/>
      <c r="AA17" s="825"/>
      <c r="AB17" s="141"/>
      <c r="AC17" s="141"/>
      <c r="AD17" s="141"/>
      <c r="AE17" s="278"/>
      <c r="AF17" s="278"/>
      <c r="AG17" s="278"/>
      <c r="AH17" s="278"/>
    </row>
    <row r="18" spans="2:34" ht="15" customHeight="1" x14ac:dyDescent="0.25">
      <c r="B18" s="426"/>
      <c r="C18" s="426"/>
      <c r="D18" s="426"/>
      <c r="E18" s="426"/>
      <c r="G18" s="1198"/>
      <c r="H18" s="825"/>
      <c r="I18" s="1198"/>
      <c r="J18" s="824"/>
      <c r="K18" s="825"/>
      <c r="L18" s="1198"/>
      <c r="M18" s="824"/>
      <c r="N18" s="824"/>
      <c r="O18" s="824"/>
      <c r="P18" s="824"/>
      <c r="Q18" s="824"/>
      <c r="R18" s="825"/>
      <c r="S18" s="1283"/>
      <c r="T18" s="824"/>
      <c r="U18" s="824"/>
      <c r="V18" s="825"/>
      <c r="W18" s="1281"/>
      <c r="X18" s="824"/>
      <c r="Y18" s="824"/>
      <c r="Z18" s="824"/>
      <c r="AA18" s="825"/>
      <c r="AB18" s="141"/>
      <c r="AC18" s="141"/>
      <c r="AD18" s="141"/>
      <c r="AE18" s="278"/>
      <c r="AF18" s="278"/>
      <c r="AG18" s="278"/>
      <c r="AH18" s="278"/>
    </row>
    <row r="19" spans="2:34" ht="15" customHeight="1" x14ac:dyDescent="0.25">
      <c r="B19" s="426"/>
      <c r="C19" s="426"/>
      <c r="D19" s="426"/>
      <c r="E19" s="426"/>
      <c r="G19" s="1198"/>
      <c r="H19" s="825"/>
      <c r="I19" s="1198"/>
      <c r="J19" s="824"/>
      <c r="K19" s="825"/>
      <c r="L19" s="1198"/>
      <c r="M19" s="824"/>
      <c r="N19" s="824"/>
      <c r="O19" s="824"/>
      <c r="P19" s="824"/>
      <c r="Q19" s="824"/>
      <c r="R19" s="825"/>
      <c r="S19" s="1283"/>
      <c r="T19" s="824"/>
      <c r="U19" s="824"/>
      <c r="V19" s="825"/>
      <c r="W19" s="1281"/>
      <c r="X19" s="824"/>
      <c r="Y19" s="824"/>
      <c r="Z19" s="824"/>
      <c r="AA19" s="825"/>
      <c r="AB19" s="141"/>
      <c r="AC19" s="141"/>
      <c r="AD19" s="141"/>
      <c r="AE19" s="278"/>
      <c r="AF19" s="278"/>
      <c r="AG19" s="278"/>
      <c r="AH19" s="278"/>
    </row>
    <row r="20" spans="2:34" ht="15" customHeight="1" x14ac:dyDescent="0.25">
      <c r="B20" s="426"/>
      <c r="C20" s="426"/>
      <c r="D20" s="426"/>
      <c r="E20" s="426"/>
      <c r="G20" s="1198"/>
      <c r="H20" s="825"/>
      <c r="I20" s="1198"/>
      <c r="J20" s="824"/>
      <c r="K20" s="825"/>
      <c r="L20" s="1198"/>
      <c r="M20" s="824"/>
      <c r="N20" s="824"/>
      <c r="O20" s="824"/>
      <c r="P20" s="824"/>
      <c r="Q20" s="824"/>
      <c r="R20" s="825"/>
      <c r="S20" s="1283"/>
      <c r="T20" s="824"/>
      <c r="U20" s="824"/>
      <c r="V20" s="825"/>
      <c r="W20" s="1281"/>
      <c r="X20" s="824"/>
      <c r="Y20" s="824"/>
      <c r="Z20" s="824"/>
      <c r="AA20" s="825"/>
      <c r="AB20" s="141"/>
      <c r="AC20" s="141"/>
      <c r="AD20" s="141"/>
      <c r="AE20" s="278"/>
      <c r="AF20" s="278"/>
      <c r="AG20" s="278"/>
      <c r="AH20" s="278"/>
    </row>
    <row r="21" spans="2:34" ht="15" customHeight="1" x14ac:dyDescent="0.25">
      <c r="B21" s="426"/>
      <c r="C21" s="426"/>
      <c r="D21" s="426"/>
      <c r="E21" s="426"/>
      <c r="G21" s="1198"/>
      <c r="H21" s="825"/>
      <c r="I21" s="1198"/>
      <c r="J21" s="824"/>
      <c r="K21" s="825"/>
      <c r="L21" s="1198"/>
      <c r="M21" s="824"/>
      <c r="N21" s="824"/>
      <c r="O21" s="824"/>
      <c r="P21" s="824"/>
      <c r="Q21" s="824"/>
      <c r="R21" s="825"/>
      <c r="S21" s="1283"/>
      <c r="T21" s="824"/>
      <c r="U21" s="824"/>
      <c r="V21" s="825"/>
      <c r="W21" s="1281"/>
      <c r="X21" s="824"/>
      <c r="Y21" s="824"/>
      <c r="Z21" s="824"/>
      <c r="AA21" s="825"/>
      <c r="AB21" s="141"/>
      <c r="AC21" s="141"/>
      <c r="AD21" s="141"/>
      <c r="AE21" s="278"/>
      <c r="AF21" s="278"/>
      <c r="AG21" s="278"/>
      <c r="AH21" s="278"/>
    </row>
    <row r="22" spans="2:34" ht="15" customHeight="1" x14ac:dyDescent="0.25">
      <c r="B22" s="426"/>
      <c r="C22" s="426"/>
      <c r="D22" s="426"/>
      <c r="E22" s="426"/>
      <c r="G22" s="1198"/>
      <c r="H22" s="825"/>
      <c r="I22" s="1198"/>
      <c r="J22" s="824"/>
      <c r="K22" s="825"/>
      <c r="L22" s="1198"/>
      <c r="M22" s="824"/>
      <c r="N22" s="824"/>
      <c r="O22" s="824"/>
      <c r="P22" s="824"/>
      <c r="Q22" s="824"/>
      <c r="R22" s="825"/>
      <c r="S22" s="1283"/>
      <c r="T22" s="824"/>
      <c r="U22" s="824"/>
      <c r="V22" s="825"/>
      <c r="W22" s="1281"/>
      <c r="X22" s="824"/>
      <c r="Y22" s="824"/>
      <c r="Z22" s="824"/>
      <c r="AA22" s="825"/>
      <c r="AB22" s="141"/>
      <c r="AC22" s="141"/>
      <c r="AD22" s="141"/>
      <c r="AE22" s="278"/>
      <c r="AF22" s="278"/>
      <c r="AG22" s="278"/>
      <c r="AH22" s="278"/>
    </row>
    <row r="23" spans="2:34" ht="15" customHeight="1" x14ac:dyDescent="0.25">
      <c r="B23" s="426"/>
      <c r="C23" s="426"/>
      <c r="D23" s="426"/>
      <c r="E23" s="426"/>
      <c r="G23" s="1198"/>
      <c r="H23" s="825"/>
      <c r="I23" s="1198"/>
      <c r="J23" s="824"/>
      <c r="K23" s="825"/>
      <c r="L23" s="1198"/>
      <c r="M23" s="824"/>
      <c r="N23" s="824"/>
      <c r="O23" s="824"/>
      <c r="P23" s="824"/>
      <c r="Q23" s="824"/>
      <c r="R23" s="825"/>
      <c r="S23" s="1283"/>
      <c r="T23" s="824"/>
      <c r="U23" s="824"/>
      <c r="V23" s="825"/>
      <c r="W23" s="1281"/>
      <c r="X23" s="824"/>
      <c r="Y23" s="824"/>
      <c r="Z23" s="824"/>
      <c r="AA23" s="825"/>
      <c r="AB23" s="141"/>
      <c r="AC23" s="141"/>
      <c r="AD23" s="141"/>
      <c r="AE23" s="278"/>
      <c r="AF23" s="278"/>
      <c r="AG23" s="278"/>
      <c r="AH23" s="278"/>
    </row>
    <row r="24" spans="2:34" ht="15" customHeight="1" x14ac:dyDescent="0.25">
      <c r="B24" s="426"/>
      <c r="C24" s="426"/>
      <c r="D24" s="426"/>
      <c r="E24" s="426"/>
      <c r="G24" s="1284"/>
      <c r="H24" s="825"/>
      <c r="I24" s="1284"/>
      <c r="J24" s="824"/>
      <c r="K24" s="825"/>
      <c r="L24" s="1284"/>
      <c r="M24" s="824"/>
      <c r="N24" s="824"/>
      <c r="O24" s="824"/>
      <c r="P24" s="824"/>
      <c r="Q24" s="824"/>
      <c r="R24" s="825"/>
      <c r="S24" s="1282"/>
      <c r="T24" s="824"/>
      <c r="U24" s="824"/>
      <c r="V24" s="825"/>
      <c r="W24" s="1286"/>
      <c r="X24" s="824"/>
      <c r="Y24" s="824"/>
      <c r="Z24" s="824"/>
      <c r="AA24" s="825"/>
      <c r="AB24" s="141"/>
      <c r="AC24" s="141"/>
      <c r="AD24" s="141"/>
      <c r="AE24" s="278"/>
      <c r="AF24" s="278"/>
      <c r="AG24" s="278"/>
      <c r="AH24" s="278"/>
    </row>
    <row r="25" spans="2:34" ht="15" customHeight="1" x14ac:dyDescent="0.25">
      <c r="B25" s="426"/>
      <c r="C25" s="426"/>
      <c r="D25" s="426"/>
      <c r="E25" s="426"/>
      <c r="G25" s="1198" t="s">
        <v>1804</v>
      </c>
      <c r="H25" s="824"/>
      <c r="I25" s="824"/>
      <c r="J25" s="824"/>
      <c r="K25" s="824"/>
      <c r="L25" s="824"/>
      <c r="M25" s="824"/>
      <c r="N25" s="824"/>
      <c r="O25" s="824"/>
      <c r="P25" s="824"/>
      <c r="Q25" s="824"/>
      <c r="R25" s="824"/>
      <c r="S25" s="824"/>
      <c r="T25" s="824"/>
      <c r="U25" s="824"/>
      <c r="V25" s="825"/>
      <c r="W25" s="1232">
        <f>SUM(W17:AA24)</f>
        <v>0</v>
      </c>
      <c r="X25" s="824"/>
      <c r="Y25" s="824"/>
      <c r="Z25" s="824"/>
      <c r="AA25" s="825"/>
      <c r="AB25" s="141"/>
      <c r="AC25" s="141"/>
      <c r="AD25" s="141"/>
      <c r="AE25" s="278"/>
      <c r="AF25" s="278"/>
      <c r="AG25" s="278"/>
      <c r="AH25" s="278"/>
    </row>
    <row r="26" spans="2:34" ht="15" customHeight="1" x14ac:dyDescent="0.25">
      <c r="B26" s="426"/>
      <c r="C26" s="426"/>
      <c r="D26" s="426"/>
      <c r="E26" s="426"/>
      <c r="G26" s="124"/>
      <c r="H26" s="124"/>
      <c r="I26" s="124"/>
      <c r="J26" s="124"/>
      <c r="K26" s="124"/>
      <c r="L26" s="124"/>
      <c r="M26" s="124"/>
      <c r="N26" s="124"/>
      <c r="O26" s="124"/>
      <c r="P26" s="124"/>
      <c r="Q26" s="124"/>
      <c r="R26" s="124"/>
      <c r="S26" s="124"/>
      <c r="T26" s="124"/>
      <c r="U26" s="124"/>
      <c r="V26" s="124"/>
      <c r="W26" s="124"/>
      <c r="X26" s="124"/>
      <c r="Y26" s="278"/>
      <c r="Z26" s="278"/>
      <c r="AA26" s="278"/>
      <c r="AB26" s="278"/>
      <c r="AC26" s="278"/>
      <c r="AD26" s="278"/>
      <c r="AE26" s="278"/>
      <c r="AF26" s="278"/>
      <c r="AG26" s="278"/>
      <c r="AH26" s="278"/>
    </row>
    <row r="27" spans="2:34" ht="15" customHeight="1" x14ac:dyDescent="0.25">
      <c r="B27" s="426"/>
      <c r="C27" s="426"/>
      <c r="D27" s="426"/>
      <c r="E27" s="426"/>
      <c r="G27" s="278"/>
      <c r="H27" s="278"/>
      <c r="I27" s="278"/>
      <c r="J27" s="278"/>
      <c r="K27" s="278"/>
      <c r="L27" s="278"/>
      <c r="M27" s="278"/>
      <c r="N27" s="278"/>
      <c r="O27" s="278"/>
      <c r="P27" s="278"/>
      <c r="Q27" s="278"/>
      <c r="R27" s="278"/>
      <c r="S27" s="278"/>
      <c r="T27" s="278"/>
      <c r="U27" s="278"/>
      <c r="V27" s="278"/>
      <c r="W27" s="278"/>
      <c r="X27" s="278"/>
      <c r="Y27" s="278"/>
      <c r="Z27" s="278"/>
      <c r="AA27" s="278"/>
      <c r="AB27" s="278"/>
      <c r="AC27" s="278"/>
      <c r="AD27" s="278"/>
      <c r="AE27" s="278"/>
      <c r="AF27" s="278"/>
      <c r="AG27" s="278"/>
      <c r="AH27" s="278"/>
    </row>
    <row r="28" spans="2:34" ht="15" customHeight="1" x14ac:dyDescent="0.25">
      <c r="B28" s="426"/>
      <c r="C28" s="426"/>
      <c r="D28" s="426"/>
      <c r="E28" s="426"/>
      <c r="G28" s="801" t="s">
        <v>1507</v>
      </c>
      <c r="H28" s="764"/>
      <c r="I28" s="764"/>
      <c r="J28" s="764"/>
      <c r="K28" s="764"/>
      <c r="L28" s="764"/>
      <c r="M28" s="764"/>
      <c r="N28" s="764"/>
      <c r="O28" s="764"/>
      <c r="P28" s="764"/>
      <c r="Q28" s="764"/>
      <c r="R28" s="764"/>
      <c r="S28" s="764"/>
      <c r="T28" s="764"/>
      <c r="U28" s="795" t="s">
        <v>1704</v>
      </c>
      <c r="V28" s="764"/>
      <c r="W28" s="764"/>
      <c r="X28" s="764"/>
      <c r="Y28" s="764"/>
      <c r="Z28" s="764"/>
      <c r="AA28" s="764"/>
      <c r="AB28" s="764"/>
      <c r="AC28" s="764"/>
      <c r="AD28" s="764"/>
      <c r="AE28" s="764"/>
      <c r="AF28" s="764"/>
      <c r="AG28" s="764"/>
      <c r="AH28" s="796"/>
    </row>
    <row r="29" spans="2:34" ht="15" customHeight="1" x14ac:dyDescent="0.25">
      <c r="B29" s="426"/>
      <c r="C29" s="426"/>
      <c r="D29" s="426"/>
      <c r="E29" s="426"/>
      <c r="G29" s="793" t="s">
        <v>796</v>
      </c>
      <c r="H29" s="794"/>
      <c r="I29" s="794"/>
      <c r="J29" s="794"/>
      <c r="K29" s="794"/>
      <c r="L29" s="794"/>
      <c r="M29" s="801" t="s">
        <v>1511</v>
      </c>
      <c r="N29" s="764"/>
      <c r="O29" s="764"/>
      <c r="P29" s="764"/>
      <c r="Q29" s="802" t="s">
        <v>1510</v>
      </c>
      <c r="R29" s="764"/>
      <c r="S29" s="764"/>
      <c r="T29" s="765"/>
      <c r="U29" s="793" t="s">
        <v>796</v>
      </c>
      <c r="V29" s="794"/>
      <c r="W29" s="794"/>
      <c r="X29" s="794"/>
      <c r="Y29" s="794"/>
      <c r="Z29" s="794"/>
      <c r="AA29" s="801" t="s">
        <v>1511</v>
      </c>
      <c r="AB29" s="764"/>
      <c r="AC29" s="764"/>
      <c r="AD29" s="764"/>
      <c r="AE29" s="802" t="s">
        <v>1510</v>
      </c>
      <c r="AF29" s="764"/>
      <c r="AG29" s="764"/>
      <c r="AH29" s="765"/>
    </row>
    <row r="30" spans="2:34" ht="15" customHeight="1" x14ac:dyDescent="0.25">
      <c r="B30" s="426"/>
      <c r="C30" s="426"/>
      <c r="D30" s="426"/>
      <c r="E30" s="426"/>
      <c r="G30" s="788"/>
      <c r="H30" s="789"/>
      <c r="I30" s="789"/>
      <c r="J30" s="789"/>
      <c r="K30" s="789"/>
      <c r="L30" s="790"/>
      <c r="M30" s="788"/>
      <c r="N30" s="789"/>
      <c r="O30" s="789"/>
      <c r="P30" s="790"/>
      <c r="Q30" s="788"/>
      <c r="R30" s="789"/>
      <c r="S30" s="789"/>
      <c r="T30" s="790"/>
      <c r="U30" s="788"/>
      <c r="V30" s="789"/>
      <c r="W30" s="789"/>
      <c r="X30" s="789"/>
      <c r="Y30" s="789"/>
      <c r="Z30" s="790"/>
      <c r="AA30" s="788"/>
      <c r="AB30" s="789"/>
      <c r="AC30" s="789"/>
      <c r="AD30" s="790"/>
      <c r="AE30" s="788"/>
      <c r="AF30" s="789"/>
      <c r="AG30" s="789"/>
      <c r="AH30" s="790"/>
    </row>
    <row r="31" spans="2:34" ht="15" customHeight="1" x14ac:dyDescent="0.25">
      <c r="G31" s="283"/>
      <c r="H31" s="124"/>
      <c r="I31" s="124"/>
      <c r="J31" s="124"/>
      <c r="K31" s="124"/>
      <c r="L31" s="124"/>
      <c r="M31" s="283"/>
      <c r="N31" s="124"/>
      <c r="O31" s="124"/>
      <c r="P31" s="124"/>
      <c r="Q31" s="283"/>
      <c r="R31" s="124"/>
      <c r="S31" s="124"/>
      <c r="T31" s="125"/>
      <c r="U31" s="124"/>
      <c r="V31" s="124"/>
      <c r="W31" s="124"/>
      <c r="X31" s="124"/>
      <c r="Y31" s="124"/>
      <c r="Z31" s="124"/>
      <c r="AA31" s="283"/>
      <c r="AB31" s="124"/>
      <c r="AC31" s="124"/>
      <c r="AD31" s="125"/>
      <c r="AE31" s="283"/>
      <c r="AF31" s="124"/>
      <c r="AG31" s="124"/>
      <c r="AH31" s="125"/>
    </row>
    <row r="32" spans="2:34" ht="15" customHeight="1" x14ac:dyDescent="0.25">
      <c r="G32" s="283"/>
      <c r="H32" s="124"/>
      <c r="I32" s="124"/>
      <c r="J32" s="124"/>
      <c r="K32" s="124"/>
      <c r="L32" s="124"/>
      <c r="M32" s="283"/>
      <c r="N32" s="124"/>
      <c r="O32" s="124"/>
      <c r="P32" s="124"/>
      <c r="Q32" s="283"/>
      <c r="R32" s="124"/>
      <c r="S32" s="124"/>
      <c r="T32" s="125"/>
      <c r="U32" s="124"/>
      <c r="V32" s="124"/>
      <c r="W32" s="124"/>
      <c r="X32" s="124"/>
      <c r="Y32" s="124"/>
      <c r="Z32" s="124"/>
      <c r="AA32" s="283"/>
      <c r="AB32" s="124"/>
      <c r="AC32" s="124"/>
      <c r="AD32" s="125"/>
      <c r="AE32" s="283"/>
      <c r="AF32" s="124"/>
      <c r="AG32" s="124"/>
      <c r="AH32" s="125"/>
    </row>
    <row r="33" spans="7:34" ht="15" customHeight="1" x14ac:dyDescent="0.25">
      <c r="G33" s="283"/>
      <c r="H33" s="124"/>
      <c r="I33" s="124"/>
      <c r="J33" s="124"/>
      <c r="K33" s="124"/>
      <c r="L33" s="124"/>
      <c r="M33" s="283"/>
      <c r="N33" s="124"/>
      <c r="O33" s="124"/>
      <c r="P33" s="124"/>
      <c r="Q33" s="283"/>
      <c r="R33" s="124"/>
      <c r="S33" s="124"/>
      <c r="T33" s="125"/>
      <c r="U33" s="124"/>
      <c r="V33" s="124"/>
      <c r="W33" s="124"/>
      <c r="X33" s="124"/>
      <c r="Y33" s="124"/>
      <c r="Z33" s="124"/>
      <c r="AA33" s="283"/>
      <c r="AB33" s="124"/>
      <c r="AC33" s="124"/>
      <c r="AD33" s="125"/>
      <c r="AE33" s="283"/>
      <c r="AF33" s="124"/>
      <c r="AG33" s="124"/>
      <c r="AH33" s="125"/>
    </row>
    <row r="34" spans="7:34" ht="15" customHeight="1" x14ac:dyDescent="0.25">
      <c r="G34" s="283"/>
      <c r="H34" s="124"/>
      <c r="I34" s="124"/>
      <c r="J34" s="124"/>
      <c r="K34" s="124"/>
      <c r="L34" s="124"/>
      <c r="M34" s="283"/>
      <c r="N34" s="124"/>
      <c r="O34" s="124"/>
      <c r="P34" s="124"/>
      <c r="Q34" s="283"/>
      <c r="R34" s="124"/>
      <c r="S34" s="124"/>
      <c r="T34" s="125"/>
      <c r="U34" s="124"/>
      <c r="V34" s="124"/>
      <c r="W34" s="124"/>
      <c r="X34" s="124"/>
      <c r="Y34" s="124"/>
      <c r="Z34" s="124"/>
      <c r="AA34" s="283"/>
      <c r="AB34" s="124"/>
      <c r="AC34" s="124"/>
      <c r="AD34" s="125"/>
      <c r="AE34" s="283"/>
      <c r="AF34" s="124"/>
      <c r="AG34" s="124"/>
      <c r="AH34" s="125"/>
    </row>
    <row r="35" spans="7:34" ht="15" customHeight="1" x14ac:dyDescent="0.25">
      <c r="G35" s="283"/>
      <c r="H35" s="124"/>
      <c r="I35" s="124"/>
      <c r="J35" s="124"/>
      <c r="K35" s="124"/>
      <c r="L35" s="124"/>
      <c r="M35" s="283"/>
      <c r="N35" s="124"/>
      <c r="O35" s="124"/>
      <c r="P35" s="124"/>
      <c r="Q35" s="283"/>
      <c r="R35" s="124"/>
      <c r="S35" s="124"/>
      <c r="T35" s="125"/>
      <c r="U35" s="124"/>
      <c r="V35" s="124"/>
      <c r="W35" s="124"/>
      <c r="X35" s="124"/>
      <c r="Y35" s="124"/>
      <c r="Z35" s="124"/>
      <c r="AA35" s="283"/>
      <c r="AB35" s="124"/>
      <c r="AC35" s="124"/>
      <c r="AD35" s="125"/>
      <c r="AE35" s="283"/>
      <c r="AF35" s="124"/>
      <c r="AG35" s="124"/>
      <c r="AH35" s="125"/>
    </row>
    <row r="36" spans="7:34" ht="15" customHeight="1" x14ac:dyDescent="0.25">
      <c r="G36" s="283"/>
      <c r="H36" s="124"/>
      <c r="I36" s="124"/>
      <c r="J36" s="124"/>
      <c r="K36" s="124"/>
      <c r="L36" s="124"/>
      <c r="M36" s="283"/>
      <c r="N36" s="124"/>
      <c r="O36" s="124"/>
      <c r="P36" s="124"/>
      <c r="Q36" s="283"/>
      <c r="R36" s="124"/>
      <c r="S36" s="124"/>
      <c r="T36" s="125"/>
      <c r="U36" s="124"/>
      <c r="V36" s="124"/>
      <c r="W36" s="124"/>
      <c r="X36" s="124"/>
      <c r="Y36" s="124"/>
      <c r="Z36" s="124"/>
      <c r="AA36" s="283"/>
      <c r="AB36" s="124"/>
      <c r="AC36" s="124"/>
      <c r="AD36" s="125"/>
      <c r="AE36" s="283"/>
      <c r="AF36" s="124"/>
      <c r="AG36" s="124"/>
      <c r="AH36" s="125"/>
    </row>
    <row r="37" spans="7:34" ht="15" customHeight="1" x14ac:dyDescent="0.25">
      <c r="G37" s="283"/>
      <c r="H37" s="124"/>
      <c r="I37" s="124"/>
      <c r="J37" s="124"/>
      <c r="K37" s="124"/>
      <c r="L37" s="124"/>
      <c r="M37" s="283"/>
      <c r="N37" s="124"/>
      <c r="O37" s="124"/>
      <c r="P37" s="124"/>
      <c r="Q37" s="283"/>
      <c r="R37" s="124"/>
      <c r="S37" s="124"/>
      <c r="T37" s="125"/>
      <c r="U37" s="124"/>
      <c r="V37" s="124"/>
      <c r="W37" s="124"/>
      <c r="X37" s="124"/>
      <c r="Y37" s="124"/>
      <c r="Z37" s="124"/>
      <c r="AA37" s="283"/>
      <c r="AB37" s="124"/>
      <c r="AC37" s="124"/>
      <c r="AD37" s="125"/>
      <c r="AE37" s="283"/>
      <c r="AF37" s="124"/>
      <c r="AG37" s="124"/>
      <c r="AH37" s="125"/>
    </row>
    <row r="38" spans="7:34" ht="15" customHeight="1" x14ac:dyDescent="0.25">
      <c r="G38" s="283"/>
      <c r="H38" s="124"/>
      <c r="I38" s="124"/>
      <c r="J38" s="124"/>
      <c r="K38" s="124"/>
      <c r="L38" s="124"/>
      <c r="M38" s="283"/>
      <c r="N38" s="124"/>
      <c r="O38" s="124"/>
      <c r="P38" s="124"/>
      <c r="Q38" s="283"/>
      <c r="R38" s="124"/>
      <c r="S38" s="124"/>
      <c r="T38" s="125"/>
      <c r="U38" s="124"/>
      <c r="V38" s="124"/>
      <c r="W38" s="124"/>
      <c r="X38" s="124"/>
      <c r="Y38" s="124"/>
      <c r="Z38" s="124"/>
      <c r="AA38" s="283"/>
      <c r="AB38" s="124"/>
      <c r="AC38" s="124"/>
      <c r="AD38" s="125"/>
      <c r="AE38" s="283"/>
      <c r="AF38" s="124"/>
      <c r="AG38" s="124"/>
      <c r="AH38" s="125"/>
    </row>
    <row r="39" spans="7:34" ht="15" customHeight="1" x14ac:dyDescent="0.25">
      <c r="G39" s="283"/>
      <c r="H39" s="124"/>
      <c r="I39" s="124"/>
      <c r="J39" s="124"/>
      <c r="K39" s="124"/>
      <c r="L39" s="124"/>
      <c r="M39" s="283"/>
      <c r="N39" s="124"/>
      <c r="O39" s="124"/>
      <c r="P39" s="124"/>
      <c r="Q39" s="283"/>
      <c r="R39" s="124"/>
      <c r="S39" s="124"/>
      <c r="T39" s="125"/>
      <c r="U39" s="124"/>
      <c r="V39" s="124"/>
      <c r="W39" s="124"/>
      <c r="X39" s="124"/>
      <c r="Y39" s="124"/>
      <c r="Z39" s="124"/>
      <c r="AA39" s="283"/>
      <c r="AB39" s="124"/>
      <c r="AC39" s="124"/>
      <c r="AD39" s="125"/>
      <c r="AE39" s="283"/>
      <c r="AF39" s="124"/>
      <c r="AG39" s="124"/>
      <c r="AH39" s="125"/>
    </row>
    <row r="40" spans="7:34" ht="15" customHeight="1" x14ac:dyDescent="0.25">
      <c r="G40" s="283"/>
      <c r="H40" s="124"/>
      <c r="I40" s="124"/>
      <c r="J40" s="124"/>
      <c r="K40" s="124"/>
      <c r="L40" s="124"/>
      <c r="M40" s="283"/>
      <c r="N40" s="124"/>
      <c r="O40" s="124"/>
      <c r="P40" s="124"/>
      <c r="Q40" s="283"/>
      <c r="R40" s="124"/>
      <c r="S40" s="124"/>
      <c r="T40" s="125"/>
      <c r="U40" s="124"/>
      <c r="V40" s="124"/>
      <c r="W40" s="124"/>
      <c r="X40" s="124"/>
      <c r="Y40" s="124"/>
      <c r="Z40" s="124"/>
      <c r="AA40" s="283"/>
      <c r="AB40" s="124"/>
      <c r="AC40" s="124"/>
      <c r="AD40" s="125"/>
      <c r="AE40" s="283"/>
      <c r="AF40" s="124"/>
      <c r="AG40" s="124"/>
      <c r="AH40" s="125"/>
    </row>
    <row r="41" spans="7:34" x14ac:dyDescent="0.25">
      <c r="G41" s="283"/>
      <c r="H41" s="124"/>
      <c r="I41" s="124"/>
      <c r="J41" s="124"/>
      <c r="K41" s="124"/>
      <c r="L41" s="124"/>
      <c r="M41" s="283"/>
      <c r="N41" s="124"/>
      <c r="O41" s="124"/>
      <c r="P41" s="124"/>
      <c r="Q41" s="283"/>
      <c r="R41" s="124"/>
      <c r="S41" s="124"/>
      <c r="T41" s="125"/>
      <c r="U41" s="124"/>
      <c r="V41" s="124"/>
      <c r="W41" s="124"/>
      <c r="X41" s="124"/>
      <c r="Y41" s="124"/>
      <c r="Z41" s="124"/>
      <c r="AA41" s="283"/>
      <c r="AB41" s="124"/>
      <c r="AC41" s="124"/>
      <c r="AD41" s="125"/>
      <c r="AE41" s="283"/>
      <c r="AF41" s="124"/>
      <c r="AG41" s="124"/>
      <c r="AH41" s="125"/>
    </row>
    <row r="42" spans="7:34" x14ac:dyDescent="0.25">
      <c r="G42" s="285"/>
      <c r="H42" s="190"/>
      <c r="I42" s="190"/>
      <c r="J42" s="190"/>
      <c r="K42" s="190"/>
      <c r="L42" s="190"/>
      <c r="M42" s="285"/>
      <c r="N42" s="190"/>
      <c r="O42" s="190"/>
      <c r="P42" s="190"/>
      <c r="Q42" s="285"/>
      <c r="R42" s="190"/>
      <c r="S42" s="190"/>
      <c r="T42" s="243"/>
      <c r="U42" s="190"/>
      <c r="V42" s="190"/>
      <c r="W42" s="190"/>
      <c r="X42" s="190"/>
      <c r="Y42" s="190"/>
      <c r="Z42" s="190"/>
      <c r="AA42" s="285"/>
      <c r="AB42" s="190"/>
      <c r="AC42" s="190"/>
      <c r="AD42" s="243"/>
      <c r="AE42" s="285"/>
      <c r="AF42" s="190"/>
      <c r="AG42" s="190"/>
      <c r="AH42" s="243"/>
    </row>
    <row r="43" spans="7:34" x14ac:dyDescent="0.25">
      <c r="G43" s="3"/>
      <c r="H43" s="55"/>
      <c r="I43" s="55"/>
      <c r="J43" s="55"/>
      <c r="K43" s="55"/>
      <c r="L43" s="288" t="s">
        <v>1705</v>
      </c>
      <c r="M43" s="55">
        <f>'MAIN LEVEL'!Z78</f>
        <v>0</v>
      </c>
    </row>
  </sheetData>
  <mergeCells count="74">
    <mergeCell ref="G9:T11"/>
    <mergeCell ref="I22:K22"/>
    <mergeCell ref="L20:R20"/>
    <mergeCell ref="W25:AA25"/>
    <mergeCell ref="I15:K16"/>
    <mergeCell ref="G25:V25"/>
    <mergeCell ref="I24:K24"/>
    <mergeCell ref="I17:K17"/>
    <mergeCell ref="S21:V21"/>
    <mergeCell ref="I20:K20"/>
    <mergeCell ref="Q30:T30"/>
    <mergeCell ref="L22:R22"/>
    <mergeCell ref="B6:E6"/>
    <mergeCell ref="G15:H16"/>
    <mergeCell ref="AE30:AH30"/>
    <mergeCell ref="B15:E15"/>
    <mergeCell ref="G23:H23"/>
    <mergeCell ref="I18:K18"/>
    <mergeCell ref="W24:AA24"/>
    <mergeCell ref="S20:V20"/>
    <mergeCell ref="L21:R21"/>
    <mergeCell ref="I21:K21"/>
    <mergeCell ref="M29:P29"/>
    <mergeCell ref="L15:R16"/>
    <mergeCell ref="G17:H17"/>
    <mergeCell ref="G30:L30"/>
    <mergeCell ref="B4:E4"/>
    <mergeCell ref="S22:V22"/>
    <mergeCell ref="W20:AA20"/>
    <mergeCell ref="I23:K23"/>
    <mergeCell ref="B16:E16"/>
    <mergeCell ref="G19:H19"/>
    <mergeCell ref="G18:H18"/>
    <mergeCell ref="S15:V16"/>
    <mergeCell ref="B12:E12"/>
    <mergeCell ref="W15:AA16"/>
    <mergeCell ref="B14:E14"/>
    <mergeCell ref="B17:E17"/>
    <mergeCell ref="G7:AH7"/>
    <mergeCell ref="B8:E8"/>
    <mergeCell ref="B13:E13"/>
    <mergeCell ref="G13:AH13"/>
    <mergeCell ref="AE29:AH29"/>
    <mergeCell ref="S19:V19"/>
    <mergeCell ref="W19:AA19"/>
    <mergeCell ref="AA29:AD29"/>
    <mergeCell ref="L17:R17"/>
    <mergeCell ref="W22:AA22"/>
    <mergeCell ref="G29:L29"/>
    <mergeCell ref="G28:T28"/>
    <mergeCell ref="I19:K19"/>
    <mergeCell ref="U29:Z29"/>
    <mergeCell ref="S18:V18"/>
    <mergeCell ref="L19:R19"/>
    <mergeCell ref="G24:H24"/>
    <mergeCell ref="G20:H20"/>
    <mergeCell ref="G22:H22"/>
    <mergeCell ref="G21:H21"/>
    <mergeCell ref="B10:E10"/>
    <mergeCell ref="W23:AA23"/>
    <mergeCell ref="S24:V24"/>
    <mergeCell ref="AA30:AD30"/>
    <mergeCell ref="W21:AA21"/>
    <mergeCell ref="S17:V17"/>
    <mergeCell ref="U28:AH28"/>
    <mergeCell ref="Q29:T29"/>
    <mergeCell ref="S23:V23"/>
    <mergeCell ref="L24:R24"/>
    <mergeCell ref="L18:R18"/>
    <mergeCell ref="W18:AA18"/>
    <mergeCell ref="W17:AA17"/>
    <mergeCell ref="L23:R23"/>
    <mergeCell ref="U30:Z30"/>
    <mergeCell ref="M30:P30"/>
  </mergeCells>
  <hyperlinks>
    <hyperlink ref="B4" location="PANDUAN!A1" display="PANDUAN" xr:uid="{00000000-0004-0000-4601-000000000000}"/>
    <hyperlink ref="B6" location="'EWS DIRECTORY'!A1" display="EWS DIRECTORY" xr:uid="{00000000-0004-0000-4601-000001000000}"/>
    <hyperlink ref="B8" location="'DATA PEMICU'!A1" display="DATA PEMICU" xr:uid="{00000000-0004-0000-4601-000002000000}"/>
    <hyperlink ref="B10" location="'DATA PENGUJI'!A1" display="DATA PENGUJI" xr:uid="{00000000-0004-0000-4601-000003000000}"/>
    <hyperlink ref="B12" location="'MAIN LEVEL'!A1" display="MAIN LEVEL" xr:uid="{00000000-0004-0000-4601-000004000000}"/>
  </hyperlinks>
  <pageMargins left="0.70866141732283472" right="0.17" top="0.74803149606299213" bottom="0.74803149606299213" header="0.31496062992125978" footer="0.31496062992125978"/>
  <pageSetup paperSize="9" scale="76" orientation="portrait"/>
</worksheet>
</file>

<file path=xl/worksheets/sheet3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1-000000000000}">
  <sheetPr codeName="Sheet149">
    <tabColor theme="4" tint="-0.249977111117893"/>
    <pageSetUpPr fitToPage="1"/>
  </sheetPr>
  <dimension ref="A1:AH43"/>
  <sheetViews>
    <sheetView topLeftCell="B4" zoomScaleNormal="100" workbookViewId="0">
      <selection activeCell="AQ18" sqref="AQ18:AU18"/>
    </sheetView>
  </sheetViews>
  <sheetFormatPr defaultColWidth="8.88671875" defaultRowHeight="13.8" x14ac:dyDescent="0.25"/>
  <cols>
    <col min="1" max="1" width="3" style="110" hidden="1" customWidth="1"/>
    <col min="2" max="5" width="3.88671875" style="177" customWidth="1"/>
    <col min="6" max="6" width="3.88671875" style="110" customWidth="1"/>
    <col min="7" max="34" width="3.5546875" style="254" customWidth="1"/>
    <col min="35" max="35" width="8.88671875" style="254" customWidth="1"/>
    <col min="36" max="16384" width="8.88671875" style="254"/>
  </cols>
  <sheetData>
    <row r="1" spans="2:34" x14ac:dyDescent="0.25">
      <c r="G1" s="178"/>
      <c r="H1" s="55"/>
      <c r="I1" s="55"/>
      <c r="J1" s="55"/>
      <c r="K1" s="55"/>
      <c r="L1" s="55"/>
      <c r="M1" s="55"/>
    </row>
    <row r="2" spans="2:34" ht="15" customHeight="1" x14ac:dyDescent="0.25">
      <c r="G2" s="124" t="s">
        <v>1674</v>
      </c>
      <c r="H2" s="124"/>
      <c r="I2" s="124"/>
      <c r="J2" s="124"/>
      <c r="K2" s="124"/>
      <c r="L2" s="124"/>
      <c r="M2" s="124"/>
      <c r="N2" s="124"/>
      <c r="O2" s="124"/>
      <c r="P2" s="124"/>
      <c r="Q2" s="124"/>
      <c r="R2" s="124"/>
      <c r="S2" s="124"/>
      <c r="T2" s="124"/>
      <c r="U2" s="124"/>
      <c r="V2" s="124"/>
      <c r="W2" s="124"/>
      <c r="X2" s="124"/>
      <c r="Y2" s="278"/>
      <c r="Z2" s="278"/>
      <c r="AA2" s="278"/>
      <c r="AB2" s="278"/>
      <c r="AC2" s="278"/>
      <c r="AD2" s="278"/>
      <c r="AE2" s="278"/>
      <c r="AF2" s="278"/>
      <c r="AG2" s="278"/>
      <c r="AH2" s="278"/>
    </row>
    <row r="3" spans="2:34" ht="15" customHeight="1" x14ac:dyDescent="0.25">
      <c r="B3" s="111"/>
      <c r="C3" s="111"/>
      <c r="D3" s="111"/>
      <c r="E3" s="111"/>
      <c r="G3" s="124" t="s">
        <v>1675</v>
      </c>
      <c r="H3" s="124"/>
      <c r="I3" s="124"/>
      <c r="J3" s="124"/>
      <c r="K3" s="124"/>
      <c r="L3" s="124"/>
      <c r="M3" s="124"/>
      <c r="N3" s="124"/>
      <c r="O3" s="124"/>
      <c r="P3" s="124"/>
      <c r="Q3" s="124"/>
      <c r="R3" s="124"/>
      <c r="S3" s="124"/>
      <c r="T3" s="124"/>
      <c r="U3" s="124"/>
      <c r="V3" s="124"/>
      <c r="W3" s="124"/>
      <c r="X3" s="124"/>
      <c r="Y3" s="278"/>
      <c r="Z3" s="278"/>
      <c r="AA3" s="278"/>
      <c r="AB3" s="278"/>
      <c r="AC3" s="278"/>
      <c r="AD3" s="278"/>
      <c r="AE3" s="278"/>
      <c r="AF3" s="278"/>
      <c r="AG3" s="278"/>
      <c r="AH3" s="278"/>
    </row>
    <row r="4" spans="2:34" ht="15" customHeight="1" x14ac:dyDescent="0.25">
      <c r="B4" s="762" t="s">
        <v>79</v>
      </c>
      <c r="C4" s="761"/>
      <c r="D4" s="761"/>
      <c r="E4" s="761"/>
      <c r="G4" s="124"/>
      <c r="H4" s="124"/>
      <c r="I4" s="124"/>
      <c r="J4" s="124"/>
      <c r="K4" s="124"/>
      <c r="L4" s="124"/>
      <c r="M4" s="124"/>
      <c r="N4" s="124"/>
      <c r="O4" s="124"/>
      <c r="P4" s="124"/>
      <c r="Q4" s="124"/>
      <c r="R4" s="124"/>
      <c r="S4" s="124"/>
      <c r="T4" s="124"/>
      <c r="U4" s="124"/>
      <c r="V4" s="124"/>
      <c r="W4" s="124"/>
      <c r="X4" s="124"/>
      <c r="Y4" s="278"/>
      <c r="Z4" s="278"/>
      <c r="AA4" s="278"/>
      <c r="AB4" s="278"/>
      <c r="AC4" s="278"/>
      <c r="AD4" s="278"/>
      <c r="AE4" s="278"/>
      <c r="AF4" s="278"/>
      <c r="AG4" s="278"/>
      <c r="AH4" s="278"/>
    </row>
    <row r="5" spans="2:34" ht="15" customHeight="1" x14ac:dyDescent="0.25">
      <c r="B5" s="111"/>
      <c r="C5" s="111"/>
      <c r="D5" s="111"/>
      <c r="E5" s="111"/>
      <c r="G5" s="124"/>
      <c r="H5" s="124"/>
      <c r="I5" s="124"/>
      <c r="J5" s="124"/>
      <c r="K5" s="124"/>
      <c r="L5" s="124"/>
      <c r="M5" s="124"/>
      <c r="N5" s="124"/>
      <c r="O5" s="124"/>
      <c r="P5" s="124"/>
      <c r="Q5" s="124"/>
      <c r="R5" s="124"/>
      <c r="S5" s="124"/>
      <c r="T5" s="124"/>
      <c r="U5" s="124"/>
      <c r="V5" s="124"/>
      <c r="W5" s="124"/>
      <c r="X5" s="124"/>
      <c r="Y5" s="278"/>
      <c r="Z5" s="278"/>
      <c r="AA5" s="278"/>
      <c r="AB5" s="278"/>
      <c r="AC5" s="278"/>
      <c r="AD5" s="278"/>
      <c r="AE5" s="278"/>
      <c r="AF5" s="278"/>
      <c r="AG5" s="278"/>
      <c r="AH5" s="278"/>
    </row>
    <row r="6" spans="2:34" ht="15" customHeight="1" x14ac:dyDescent="0.25">
      <c r="B6" s="762" t="s">
        <v>87</v>
      </c>
      <c r="C6" s="761"/>
      <c r="D6" s="761"/>
      <c r="E6" s="761"/>
      <c r="G6" s="124"/>
      <c r="H6" s="124"/>
      <c r="I6" s="124"/>
      <c r="J6" s="124"/>
      <c r="K6" s="124"/>
      <c r="L6" s="124"/>
      <c r="M6" s="124"/>
      <c r="N6" s="124"/>
      <c r="O6" s="124"/>
      <c r="P6" s="124"/>
      <c r="Q6" s="124"/>
      <c r="R6" s="124"/>
      <c r="S6" s="124"/>
      <c r="T6" s="124"/>
      <c r="U6" s="124"/>
      <c r="V6" s="124"/>
      <c r="W6" s="124"/>
      <c r="X6" s="124"/>
      <c r="Y6" s="278"/>
      <c r="Z6" s="278"/>
      <c r="AA6" s="278"/>
      <c r="AB6" s="278"/>
      <c r="AC6" s="278"/>
      <c r="AD6" s="278"/>
      <c r="AE6" s="278"/>
      <c r="AF6" s="278"/>
      <c r="AG6" s="278"/>
      <c r="AH6" s="278"/>
    </row>
    <row r="7" spans="2:34" ht="15" customHeight="1" x14ac:dyDescent="0.25">
      <c r="B7" s="111"/>
      <c r="C7" s="111"/>
      <c r="D7" s="111"/>
      <c r="E7" s="111"/>
      <c r="G7" s="798" t="s">
        <v>1676</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row>
    <row r="8" spans="2:34" ht="15" customHeight="1" x14ac:dyDescent="0.25">
      <c r="B8" s="762" t="s">
        <v>94</v>
      </c>
      <c r="C8" s="761"/>
      <c r="D8" s="761"/>
      <c r="E8" s="761"/>
      <c r="G8" s="124"/>
      <c r="H8" s="124"/>
      <c r="I8" s="124"/>
      <c r="J8" s="124"/>
      <c r="K8" s="124"/>
      <c r="L8" s="124"/>
      <c r="M8" s="124"/>
      <c r="N8" s="124"/>
      <c r="O8" s="124"/>
      <c r="P8" s="124"/>
      <c r="Q8" s="124"/>
      <c r="R8" s="124"/>
      <c r="S8" s="124"/>
      <c r="T8" s="124"/>
      <c r="U8" s="124"/>
      <c r="V8" s="124"/>
      <c r="W8" s="124"/>
      <c r="X8" s="124"/>
      <c r="Y8" s="278"/>
      <c r="Z8" s="278"/>
      <c r="AA8" s="278"/>
      <c r="AB8" s="278"/>
      <c r="AC8" s="278"/>
      <c r="AD8" s="278"/>
      <c r="AE8" s="278"/>
      <c r="AF8" s="278"/>
      <c r="AG8" s="278"/>
      <c r="AH8" s="278"/>
    </row>
    <row r="9" spans="2:34" ht="15" customHeight="1" x14ac:dyDescent="0.25">
      <c r="B9" s="111"/>
      <c r="C9" s="111"/>
      <c r="D9" s="111"/>
      <c r="E9" s="111"/>
      <c r="G9" s="803" t="str">
        <f>'MAIN LEVEL'!J79</f>
        <v>SKPKBT  (pokok kurang bayar)</v>
      </c>
      <c r="H9" s="789"/>
      <c r="I9" s="789"/>
      <c r="J9" s="789"/>
      <c r="K9" s="789"/>
      <c r="L9" s="789"/>
      <c r="M9" s="789"/>
      <c r="N9" s="789"/>
      <c r="O9" s="789"/>
      <c r="P9" s="789"/>
      <c r="Q9" s="789"/>
      <c r="R9" s="789"/>
      <c r="S9" s="789"/>
      <c r="T9" s="790"/>
      <c r="U9" s="279" t="s">
        <v>796</v>
      </c>
      <c r="V9" s="280"/>
      <c r="W9" s="280"/>
      <c r="X9" s="280"/>
      <c r="Y9" s="280"/>
      <c r="Z9" s="280" t="s">
        <v>1678</v>
      </c>
      <c r="AA9" s="182" t="e">
        <f>NAMA_WP</f>
        <v>#N/A</v>
      </c>
      <c r="AB9" s="281"/>
      <c r="AC9" s="281"/>
      <c r="AD9" s="281"/>
      <c r="AE9" s="281"/>
      <c r="AF9" s="281"/>
      <c r="AG9" s="281"/>
      <c r="AH9" s="282"/>
    </row>
    <row r="10" spans="2:34" ht="15" customHeight="1" x14ac:dyDescent="0.25">
      <c r="B10" s="762" t="s">
        <v>101</v>
      </c>
      <c r="C10" s="761"/>
      <c r="D10" s="761"/>
      <c r="E10" s="761"/>
      <c r="G10" s="804"/>
      <c r="H10" s="792"/>
      <c r="I10" s="792"/>
      <c r="J10" s="792"/>
      <c r="K10" s="792"/>
      <c r="L10" s="792"/>
      <c r="M10" s="792"/>
      <c r="N10" s="792"/>
      <c r="O10" s="792"/>
      <c r="P10" s="792"/>
      <c r="Q10" s="792"/>
      <c r="R10" s="792"/>
      <c r="S10" s="792"/>
      <c r="T10" s="805"/>
      <c r="U10" s="283" t="s">
        <v>1401</v>
      </c>
      <c r="V10" s="124"/>
      <c r="W10" s="124"/>
      <c r="X10" s="124"/>
      <c r="Y10" s="124"/>
      <c r="Z10" s="124" t="s">
        <v>1678</v>
      </c>
      <c r="AA10" s="124" t="e">
        <f>NPWP</f>
        <v>#N/A</v>
      </c>
      <c r="AB10" s="278"/>
      <c r="AC10" s="278"/>
      <c r="AD10" s="278"/>
      <c r="AE10" s="278"/>
      <c r="AF10" s="278"/>
      <c r="AG10" s="278"/>
      <c r="AH10" s="284"/>
    </row>
    <row r="11" spans="2:34" ht="15" customHeight="1" x14ac:dyDescent="0.25">
      <c r="G11" s="806"/>
      <c r="H11" s="794"/>
      <c r="I11" s="794"/>
      <c r="J11" s="794"/>
      <c r="K11" s="794"/>
      <c r="L11" s="794"/>
      <c r="M11" s="794"/>
      <c r="N11" s="794"/>
      <c r="O11" s="794"/>
      <c r="P11" s="794"/>
      <c r="Q11" s="794"/>
      <c r="R11" s="794"/>
      <c r="S11" s="794"/>
      <c r="T11" s="807"/>
      <c r="U11" s="285" t="s">
        <v>1679</v>
      </c>
      <c r="V11" s="190"/>
      <c r="W11" s="190"/>
      <c r="X11" s="190"/>
      <c r="Y11" s="190"/>
      <c r="Z11" s="190" t="s">
        <v>1678</v>
      </c>
      <c r="AA11" s="190" t="e">
        <f>ID_MS_TH_PJK</f>
        <v>#N/A</v>
      </c>
      <c r="AB11" s="286"/>
      <c r="AC11" s="286"/>
      <c r="AD11" s="286"/>
      <c r="AE11" s="286"/>
      <c r="AF11" s="286"/>
      <c r="AG11" s="286"/>
      <c r="AH11" s="287"/>
    </row>
    <row r="12" spans="2:34" ht="15" customHeight="1" x14ac:dyDescent="0.25">
      <c r="B12" s="762" t="s">
        <v>106</v>
      </c>
      <c r="C12" s="761"/>
      <c r="D12" s="761"/>
      <c r="E12" s="761"/>
      <c r="G12" s="124"/>
      <c r="H12" s="124"/>
      <c r="I12" s="124"/>
      <c r="J12" s="124"/>
      <c r="K12" s="124"/>
      <c r="L12" s="124"/>
      <c r="M12" s="124"/>
      <c r="N12" s="124"/>
      <c r="O12" s="124"/>
      <c r="P12" s="124"/>
      <c r="Q12" s="124"/>
      <c r="R12" s="124"/>
      <c r="S12" s="124"/>
      <c r="T12" s="124"/>
      <c r="U12" s="124"/>
      <c r="V12" s="124"/>
      <c r="W12" s="124"/>
      <c r="X12" s="124"/>
      <c r="Y12" s="278"/>
      <c r="Z12" s="278"/>
      <c r="AA12" s="278"/>
      <c r="AB12" s="278"/>
      <c r="AC12" s="278"/>
      <c r="AD12" s="278"/>
      <c r="AE12" s="278"/>
      <c r="AF12" s="278"/>
      <c r="AG12" s="278"/>
      <c r="AH12" s="278"/>
    </row>
    <row r="13" spans="2:34" ht="15" customHeight="1" x14ac:dyDescent="0.25">
      <c r="B13" s="962" t="str">
        <f>HYPERLINK("#'"&amp;'EWS DIRECTORY'!$J$326&amp;"'!A1",'EWS DIRECTORY'!$J$326)</f>
        <v>N-1</v>
      </c>
      <c r="C13" s="761"/>
      <c r="D13" s="761"/>
      <c r="E13" s="761"/>
      <c r="G13" s="928" t="str">
        <f>"Pengujian yang telah dilakukan atas pos "&amp;G9&amp;" dapat disimpulkan:"</f>
        <v>Pengujian yang telah dilakukan atas pos SKPKBT  (pokok kurang bayar) dapat disimpulkan:</v>
      </c>
      <c r="H13" s="792"/>
      <c r="I13" s="792"/>
      <c r="J13" s="792"/>
      <c r="K13" s="792"/>
      <c r="L13" s="792"/>
      <c r="M13" s="792"/>
      <c r="N13" s="792"/>
      <c r="O13" s="792"/>
      <c r="P13" s="792"/>
      <c r="Q13" s="792"/>
      <c r="R13" s="792"/>
      <c r="S13" s="792"/>
      <c r="T13" s="792"/>
      <c r="U13" s="792"/>
      <c r="V13" s="792"/>
      <c r="W13" s="792"/>
      <c r="X13" s="792"/>
      <c r="Y13" s="792"/>
      <c r="Z13" s="792"/>
      <c r="AA13" s="792"/>
      <c r="AB13" s="792"/>
      <c r="AC13" s="792"/>
      <c r="AD13" s="792"/>
      <c r="AE13" s="792"/>
      <c r="AF13" s="792"/>
      <c r="AG13" s="792"/>
      <c r="AH13" s="792"/>
    </row>
    <row r="14" spans="2:34" ht="15" customHeight="1" x14ac:dyDescent="0.25">
      <c r="B14" s="927" t="str">
        <f>HYPERLINK("#'"&amp;'EWS DIRECTORY'!$J$327&amp;"'!A1",'EWS DIRECTORY'!$J$327)</f>
        <v>N-2</v>
      </c>
      <c r="C14" s="761"/>
      <c r="D14" s="761"/>
      <c r="E14" s="761"/>
      <c r="G14" s="124"/>
      <c r="H14" s="124"/>
      <c r="I14" s="124"/>
      <c r="J14" s="124"/>
      <c r="K14" s="124"/>
      <c r="L14" s="124"/>
      <c r="M14" s="124"/>
      <c r="N14" s="124"/>
      <c r="O14" s="124"/>
      <c r="P14" s="124"/>
      <c r="Q14" s="124"/>
      <c r="R14" s="124"/>
      <c r="S14" s="124"/>
      <c r="T14" s="124"/>
      <c r="U14" s="124"/>
      <c r="V14" s="124"/>
      <c r="W14" s="124"/>
      <c r="X14" s="124"/>
      <c r="Y14" s="278"/>
      <c r="Z14" s="278"/>
      <c r="AA14" s="278"/>
      <c r="AB14" s="278"/>
      <c r="AC14" s="278"/>
      <c r="AD14" s="278"/>
      <c r="AE14" s="278"/>
      <c r="AF14" s="278"/>
      <c r="AG14" s="278"/>
      <c r="AH14" s="278"/>
    </row>
    <row r="15" spans="2:34" ht="15" customHeight="1" x14ac:dyDescent="0.25">
      <c r="B15" s="962" t="str">
        <f>HYPERLINK("#'"&amp;'EWS DIRECTORY'!$J$328&amp;"'!A1",'EWS DIRECTORY'!$J$328)</f>
        <v>N-3</v>
      </c>
      <c r="C15" s="761"/>
      <c r="D15" s="761"/>
      <c r="E15" s="761"/>
      <c r="G15" s="1226" t="s">
        <v>1445</v>
      </c>
      <c r="H15" s="837"/>
      <c r="I15" s="1287" t="s">
        <v>2001</v>
      </c>
      <c r="J15" s="836"/>
      <c r="K15" s="1000"/>
      <c r="L15" s="1285" t="s">
        <v>2026</v>
      </c>
      <c r="M15" s="836"/>
      <c r="N15" s="836"/>
      <c r="O15" s="836"/>
      <c r="P15" s="836"/>
      <c r="Q15" s="836"/>
      <c r="R15" s="837"/>
      <c r="S15" s="1285" t="s">
        <v>2027</v>
      </c>
      <c r="T15" s="836"/>
      <c r="U15" s="836"/>
      <c r="V15" s="837"/>
      <c r="W15" s="1226" t="s">
        <v>1481</v>
      </c>
      <c r="X15" s="836"/>
      <c r="Y15" s="836"/>
      <c r="Z15" s="836"/>
      <c r="AA15" s="837"/>
      <c r="AB15" s="124"/>
      <c r="AC15" s="124"/>
      <c r="AD15" s="124"/>
      <c r="AE15" s="124"/>
      <c r="AF15" s="124"/>
      <c r="AG15" s="124"/>
      <c r="AH15" s="124"/>
    </row>
    <row r="16" spans="2:34" ht="15" customHeight="1" x14ac:dyDescent="0.25">
      <c r="B16" s="962" t="str">
        <f>HYPERLINK("#'"&amp;'EWS DIRECTORY'!$J$329&amp;"'!A1",'EWS DIRECTORY'!$J$329)</f>
        <v>N-4</v>
      </c>
      <c r="C16" s="761"/>
      <c r="D16" s="761"/>
      <c r="E16" s="761"/>
      <c r="G16" s="838"/>
      <c r="H16" s="839"/>
      <c r="I16" s="1003"/>
      <c r="J16" s="1004"/>
      <c r="K16" s="1005"/>
      <c r="L16" s="838"/>
      <c r="M16" s="800"/>
      <c r="N16" s="800"/>
      <c r="O16" s="800"/>
      <c r="P16" s="800"/>
      <c r="Q16" s="800"/>
      <c r="R16" s="839"/>
      <c r="S16" s="838"/>
      <c r="T16" s="800"/>
      <c r="U16" s="800"/>
      <c r="V16" s="839"/>
      <c r="W16" s="838"/>
      <c r="X16" s="800"/>
      <c r="Y16" s="800"/>
      <c r="Z16" s="800"/>
      <c r="AA16" s="839"/>
      <c r="AB16" s="175"/>
      <c r="AC16" s="175"/>
      <c r="AD16" s="175"/>
      <c r="AE16" s="175"/>
      <c r="AF16" s="175"/>
      <c r="AG16" s="175"/>
      <c r="AH16" s="175"/>
    </row>
    <row r="17" spans="2:34" ht="15" customHeight="1" x14ac:dyDescent="0.25">
      <c r="B17" s="962" t="str">
        <f>HYPERLINK("#'"&amp;'EWS DIRECTORY'!$J$330&amp;"'!A1",'EWS DIRECTORY'!$J$330)</f>
        <v>N-5</v>
      </c>
      <c r="C17" s="761"/>
      <c r="D17" s="761"/>
      <c r="E17" s="761"/>
      <c r="G17" s="1198"/>
      <c r="H17" s="825"/>
      <c r="I17" s="1198"/>
      <c r="J17" s="824"/>
      <c r="K17" s="825"/>
      <c r="L17" s="1198"/>
      <c r="M17" s="824"/>
      <c r="N17" s="824"/>
      <c r="O17" s="824"/>
      <c r="P17" s="824"/>
      <c r="Q17" s="824"/>
      <c r="R17" s="825"/>
      <c r="S17" s="1283"/>
      <c r="T17" s="824"/>
      <c r="U17" s="824"/>
      <c r="V17" s="825"/>
      <c r="W17" s="1281"/>
      <c r="X17" s="824"/>
      <c r="Y17" s="824"/>
      <c r="Z17" s="824"/>
      <c r="AA17" s="825"/>
      <c r="AB17" s="141"/>
      <c r="AC17" s="141"/>
      <c r="AD17" s="141"/>
      <c r="AE17" s="278"/>
      <c r="AF17" s="278"/>
      <c r="AG17" s="278"/>
      <c r="AH17" s="278"/>
    </row>
    <row r="18" spans="2:34" ht="15" customHeight="1" x14ac:dyDescent="0.25">
      <c r="B18" s="426"/>
      <c r="C18" s="426"/>
      <c r="D18" s="426"/>
      <c r="E18" s="426"/>
      <c r="G18" s="1198"/>
      <c r="H18" s="825"/>
      <c r="I18" s="1198"/>
      <c r="J18" s="824"/>
      <c r="K18" s="825"/>
      <c r="L18" s="1198"/>
      <c r="M18" s="824"/>
      <c r="N18" s="824"/>
      <c r="O18" s="824"/>
      <c r="P18" s="824"/>
      <c r="Q18" s="824"/>
      <c r="R18" s="825"/>
      <c r="S18" s="1283"/>
      <c r="T18" s="824"/>
      <c r="U18" s="824"/>
      <c r="V18" s="825"/>
      <c r="W18" s="1281"/>
      <c r="X18" s="824"/>
      <c r="Y18" s="824"/>
      <c r="Z18" s="824"/>
      <c r="AA18" s="825"/>
      <c r="AB18" s="141"/>
      <c r="AC18" s="141"/>
      <c r="AD18" s="141"/>
      <c r="AE18" s="278"/>
      <c r="AF18" s="278"/>
      <c r="AG18" s="278"/>
      <c r="AH18" s="278"/>
    </row>
    <row r="19" spans="2:34" ht="15" customHeight="1" x14ac:dyDescent="0.25">
      <c r="B19" s="426"/>
      <c r="C19" s="426"/>
      <c r="D19" s="426"/>
      <c r="E19" s="426"/>
      <c r="G19" s="1198"/>
      <c r="H19" s="825"/>
      <c r="I19" s="1198"/>
      <c r="J19" s="824"/>
      <c r="K19" s="825"/>
      <c r="L19" s="1198"/>
      <c r="M19" s="824"/>
      <c r="N19" s="824"/>
      <c r="O19" s="824"/>
      <c r="P19" s="824"/>
      <c r="Q19" s="824"/>
      <c r="R19" s="825"/>
      <c r="S19" s="1283"/>
      <c r="T19" s="824"/>
      <c r="U19" s="824"/>
      <c r="V19" s="825"/>
      <c r="W19" s="1281"/>
      <c r="X19" s="824"/>
      <c r="Y19" s="824"/>
      <c r="Z19" s="824"/>
      <c r="AA19" s="825"/>
      <c r="AB19" s="141"/>
      <c r="AC19" s="141"/>
      <c r="AD19" s="141"/>
      <c r="AE19" s="278"/>
      <c r="AF19" s="278"/>
      <c r="AG19" s="278"/>
      <c r="AH19" s="278"/>
    </row>
    <row r="20" spans="2:34" ht="15" customHeight="1" x14ac:dyDescent="0.25">
      <c r="B20" s="426"/>
      <c r="C20" s="426"/>
      <c r="D20" s="426"/>
      <c r="E20" s="426"/>
      <c r="G20" s="1198"/>
      <c r="H20" s="825"/>
      <c r="I20" s="1198"/>
      <c r="J20" s="824"/>
      <c r="K20" s="825"/>
      <c r="L20" s="1198"/>
      <c r="M20" s="824"/>
      <c r="N20" s="824"/>
      <c r="O20" s="824"/>
      <c r="P20" s="824"/>
      <c r="Q20" s="824"/>
      <c r="R20" s="825"/>
      <c r="S20" s="1283"/>
      <c r="T20" s="824"/>
      <c r="U20" s="824"/>
      <c r="V20" s="825"/>
      <c r="W20" s="1281"/>
      <c r="X20" s="824"/>
      <c r="Y20" s="824"/>
      <c r="Z20" s="824"/>
      <c r="AA20" s="825"/>
      <c r="AB20" s="141"/>
      <c r="AC20" s="141"/>
      <c r="AD20" s="141"/>
      <c r="AE20" s="278"/>
      <c r="AF20" s="278"/>
      <c r="AG20" s="278"/>
      <c r="AH20" s="278"/>
    </row>
    <row r="21" spans="2:34" ht="15" customHeight="1" x14ac:dyDescent="0.25">
      <c r="B21" s="426"/>
      <c r="C21" s="426"/>
      <c r="D21" s="426"/>
      <c r="E21" s="426"/>
      <c r="G21" s="1198"/>
      <c r="H21" s="825"/>
      <c r="I21" s="1198"/>
      <c r="J21" s="824"/>
      <c r="K21" s="825"/>
      <c r="L21" s="1198"/>
      <c r="M21" s="824"/>
      <c r="N21" s="824"/>
      <c r="O21" s="824"/>
      <c r="P21" s="824"/>
      <c r="Q21" s="824"/>
      <c r="R21" s="825"/>
      <c r="S21" s="1283"/>
      <c r="T21" s="824"/>
      <c r="U21" s="824"/>
      <c r="V21" s="825"/>
      <c r="W21" s="1281"/>
      <c r="X21" s="824"/>
      <c r="Y21" s="824"/>
      <c r="Z21" s="824"/>
      <c r="AA21" s="825"/>
      <c r="AB21" s="141"/>
      <c r="AC21" s="141"/>
      <c r="AD21" s="141"/>
      <c r="AE21" s="278"/>
      <c r="AF21" s="278"/>
      <c r="AG21" s="278"/>
      <c r="AH21" s="278"/>
    </row>
    <row r="22" spans="2:34" ht="15" customHeight="1" x14ac:dyDescent="0.25">
      <c r="B22" s="426"/>
      <c r="C22" s="426"/>
      <c r="D22" s="426"/>
      <c r="E22" s="426"/>
      <c r="G22" s="1198"/>
      <c r="H22" s="825"/>
      <c r="I22" s="1198"/>
      <c r="J22" s="824"/>
      <c r="K22" s="825"/>
      <c r="L22" s="1198"/>
      <c r="M22" s="824"/>
      <c r="N22" s="824"/>
      <c r="O22" s="824"/>
      <c r="P22" s="824"/>
      <c r="Q22" s="824"/>
      <c r="R22" s="825"/>
      <c r="S22" s="1283"/>
      <c r="T22" s="824"/>
      <c r="U22" s="824"/>
      <c r="V22" s="825"/>
      <c r="W22" s="1281"/>
      <c r="X22" s="824"/>
      <c r="Y22" s="824"/>
      <c r="Z22" s="824"/>
      <c r="AA22" s="825"/>
      <c r="AB22" s="141"/>
      <c r="AC22" s="141"/>
      <c r="AD22" s="141"/>
      <c r="AE22" s="278"/>
      <c r="AF22" s="278"/>
      <c r="AG22" s="278"/>
      <c r="AH22" s="278"/>
    </row>
    <row r="23" spans="2:34" ht="15" customHeight="1" x14ac:dyDescent="0.25">
      <c r="B23" s="426"/>
      <c r="C23" s="426"/>
      <c r="D23" s="426"/>
      <c r="E23" s="426"/>
      <c r="G23" s="1198"/>
      <c r="H23" s="825"/>
      <c r="I23" s="1198"/>
      <c r="J23" s="824"/>
      <c r="K23" s="825"/>
      <c r="L23" s="1198"/>
      <c r="M23" s="824"/>
      <c r="N23" s="824"/>
      <c r="O23" s="824"/>
      <c r="P23" s="824"/>
      <c r="Q23" s="824"/>
      <c r="R23" s="825"/>
      <c r="S23" s="1283"/>
      <c r="T23" s="824"/>
      <c r="U23" s="824"/>
      <c r="V23" s="825"/>
      <c r="W23" s="1281"/>
      <c r="X23" s="824"/>
      <c r="Y23" s="824"/>
      <c r="Z23" s="824"/>
      <c r="AA23" s="825"/>
      <c r="AB23" s="141"/>
      <c r="AC23" s="141"/>
      <c r="AD23" s="141"/>
      <c r="AE23" s="278"/>
      <c r="AF23" s="278"/>
      <c r="AG23" s="278"/>
      <c r="AH23" s="278"/>
    </row>
    <row r="24" spans="2:34" ht="15" customHeight="1" x14ac:dyDescent="0.25">
      <c r="B24" s="426"/>
      <c r="C24" s="426"/>
      <c r="D24" s="426"/>
      <c r="E24" s="426"/>
      <c r="G24" s="1284"/>
      <c r="H24" s="825"/>
      <c r="I24" s="1284"/>
      <c r="J24" s="824"/>
      <c r="K24" s="825"/>
      <c r="L24" s="1284"/>
      <c r="M24" s="824"/>
      <c r="N24" s="824"/>
      <c r="O24" s="824"/>
      <c r="P24" s="824"/>
      <c r="Q24" s="824"/>
      <c r="R24" s="825"/>
      <c r="S24" s="1282"/>
      <c r="T24" s="824"/>
      <c r="U24" s="824"/>
      <c r="V24" s="825"/>
      <c r="W24" s="1286"/>
      <c r="X24" s="824"/>
      <c r="Y24" s="824"/>
      <c r="Z24" s="824"/>
      <c r="AA24" s="825"/>
      <c r="AB24" s="141"/>
      <c r="AC24" s="141"/>
      <c r="AD24" s="141"/>
      <c r="AE24" s="278"/>
      <c r="AF24" s="278"/>
      <c r="AG24" s="278"/>
      <c r="AH24" s="278"/>
    </row>
    <row r="25" spans="2:34" ht="15" customHeight="1" x14ac:dyDescent="0.25">
      <c r="B25" s="426"/>
      <c r="C25" s="426"/>
      <c r="D25" s="426"/>
      <c r="E25" s="426"/>
      <c r="G25" s="1198" t="s">
        <v>1804</v>
      </c>
      <c r="H25" s="824"/>
      <c r="I25" s="824"/>
      <c r="J25" s="824"/>
      <c r="K25" s="824"/>
      <c r="L25" s="824"/>
      <c r="M25" s="824"/>
      <c r="N25" s="824"/>
      <c r="O25" s="824"/>
      <c r="P25" s="824"/>
      <c r="Q25" s="824"/>
      <c r="R25" s="824"/>
      <c r="S25" s="824"/>
      <c r="T25" s="824"/>
      <c r="U25" s="824"/>
      <c r="V25" s="825"/>
      <c r="W25" s="1232">
        <f>SUM(W17:AA24)</f>
        <v>0</v>
      </c>
      <c r="X25" s="824"/>
      <c r="Y25" s="824"/>
      <c r="Z25" s="824"/>
      <c r="AA25" s="825"/>
      <c r="AB25" s="141"/>
      <c r="AC25" s="141"/>
      <c r="AD25" s="141"/>
      <c r="AE25" s="278"/>
      <c r="AF25" s="278"/>
      <c r="AG25" s="278"/>
      <c r="AH25" s="278"/>
    </row>
    <row r="26" spans="2:34" ht="15" customHeight="1" x14ac:dyDescent="0.25">
      <c r="B26" s="426"/>
      <c r="C26" s="426"/>
      <c r="D26" s="426"/>
      <c r="E26" s="426"/>
      <c r="G26" s="124"/>
      <c r="H26" s="124"/>
      <c r="I26" s="124"/>
      <c r="J26" s="124"/>
      <c r="K26" s="124"/>
      <c r="L26" s="124"/>
      <c r="M26" s="124"/>
      <c r="N26" s="124"/>
      <c r="O26" s="124"/>
      <c r="P26" s="124"/>
      <c r="Q26" s="124"/>
      <c r="R26" s="124"/>
      <c r="S26" s="124"/>
      <c r="T26" s="124"/>
      <c r="U26" s="124"/>
      <c r="V26" s="124"/>
      <c r="W26" s="124"/>
      <c r="X26" s="124"/>
      <c r="Y26" s="278"/>
      <c r="Z26" s="278"/>
      <c r="AA26" s="278"/>
      <c r="AB26" s="278"/>
      <c r="AC26" s="278"/>
      <c r="AD26" s="278"/>
      <c r="AE26" s="278"/>
      <c r="AF26" s="278"/>
      <c r="AG26" s="278"/>
      <c r="AH26" s="278"/>
    </row>
    <row r="27" spans="2:34" ht="15" customHeight="1" x14ac:dyDescent="0.25">
      <c r="B27" s="426"/>
      <c r="C27" s="426"/>
      <c r="D27" s="426"/>
      <c r="E27" s="426"/>
      <c r="G27" s="278"/>
      <c r="H27" s="278"/>
      <c r="I27" s="278"/>
      <c r="J27" s="278"/>
      <c r="K27" s="278"/>
      <c r="L27" s="278"/>
      <c r="M27" s="278"/>
      <c r="N27" s="278"/>
      <c r="O27" s="278"/>
      <c r="P27" s="278"/>
      <c r="Q27" s="278"/>
      <c r="R27" s="278"/>
      <c r="S27" s="278"/>
      <c r="T27" s="278"/>
      <c r="U27" s="278"/>
      <c r="V27" s="278"/>
      <c r="W27" s="278"/>
      <c r="X27" s="278"/>
      <c r="Y27" s="278"/>
      <c r="Z27" s="278"/>
      <c r="AA27" s="278"/>
      <c r="AB27" s="278"/>
      <c r="AC27" s="278"/>
      <c r="AD27" s="278"/>
      <c r="AE27" s="278"/>
      <c r="AF27" s="278"/>
      <c r="AG27" s="278"/>
      <c r="AH27" s="278"/>
    </row>
    <row r="28" spans="2:34" ht="15" customHeight="1" x14ac:dyDescent="0.25">
      <c r="B28" s="426"/>
      <c r="C28" s="426"/>
      <c r="D28" s="426"/>
      <c r="E28" s="426"/>
      <c r="G28" s="801" t="s">
        <v>1507</v>
      </c>
      <c r="H28" s="764"/>
      <c r="I28" s="764"/>
      <c r="J28" s="764"/>
      <c r="K28" s="764"/>
      <c r="L28" s="764"/>
      <c r="M28" s="764"/>
      <c r="N28" s="764"/>
      <c r="O28" s="764"/>
      <c r="P28" s="764"/>
      <c r="Q28" s="764"/>
      <c r="R28" s="764"/>
      <c r="S28" s="764"/>
      <c r="T28" s="764"/>
      <c r="U28" s="795" t="s">
        <v>1704</v>
      </c>
      <c r="V28" s="764"/>
      <c r="W28" s="764"/>
      <c r="X28" s="764"/>
      <c r="Y28" s="764"/>
      <c r="Z28" s="764"/>
      <c r="AA28" s="764"/>
      <c r="AB28" s="764"/>
      <c r="AC28" s="764"/>
      <c r="AD28" s="764"/>
      <c r="AE28" s="764"/>
      <c r="AF28" s="764"/>
      <c r="AG28" s="764"/>
      <c r="AH28" s="796"/>
    </row>
    <row r="29" spans="2:34" ht="15" customHeight="1" x14ac:dyDescent="0.25">
      <c r="B29" s="426"/>
      <c r="C29" s="426"/>
      <c r="D29" s="426"/>
      <c r="E29" s="426"/>
      <c r="G29" s="793" t="s">
        <v>796</v>
      </c>
      <c r="H29" s="794"/>
      <c r="I29" s="794"/>
      <c r="J29" s="794"/>
      <c r="K29" s="794"/>
      <c r="L29" s="794"/>
      <c r="M29" s="801" t="s">
        <v>1511</v>
      </c>
      <c r="N29" s="764"/>
      <c r="O29" s="764"/>
      <c r="P29" s="764"/>
      <c r="Q29" s="802" t="s">
        <v>1510</v>
      </c>
      <c r="R29" s="764"/>
      <c r="S29" s="764"/>
      <c r="T29" s="765"/>
      <c r="U29" s="793" t="s">
        <v>796</v>
      </c>
      <c r="V29" s="794"/>
      <c r="W29" s="794"/>
      <c r="X29" s="794"/>
      <c r="Y29" s="794"/>
      <c r="Z29" s="794"/>
      <c r="AA29" s="801" t="s">
        <v>1511</v>
      </c>
      <c r="AB29" s="764"/>
      <c r="AC29" s="764"/>
      <c r="AD29" s="764"/>
      <c r="AE29" s="802" t="s">
        <v>1510</v>
      </c>
      <c r="AF29" s="764"/>
      <c r="AG29" s="764"/>
      <c r="AH29" s="765"/>
    </row>
    <row r="30" spans="2:34" ht="15" customHeight="1" x14ac:dyDescent="0.25">
      <c r="B30" s="426"/>
      <c r="C30" s="426"/>
      <c r="D30" s="426"/>
      <c r="E30" s="426"/>
      <c r="G30" s="788"/>
      <c r="H30" s="789"/>
      <c r="I30" s="789"/>
      <c r="J30" s="789"/>
      <c r="K30" s="789"/>
      <c r="L30" s="790"/>
      <c r="M30" s="788"/>
      <c r="N30" s="789"/>
      <c r="O30" s="789"/>
      <c r="P30" s="790"/>
      <c r="Q30" s="788"/>
      <c r="R30" s="789"/>
      <c r="S30" s="789"/>
      <c r="T30" s="790"/>
      <c r="U30" s="788"/>
      <c r="V30" s="789"/>
      <c r="W30" s="789"/>
      <c r="X30" s="789"/>
      <c r="Y30" s="789"/>
      <c r="Z30" s="790"/>
      <c r="AA30" s="788"/>
      <c r="AB30" s="789"/>
      <c r="AC30" s="789"/>
      <c r="AD30" s="790"/>
      <c r="AE30" s="788"/>
      <c r="AF30" s="789"/>
      <c r="AG30" s="789"/>
      <c r="AH30" s="790"/>
    </row>
    <row r="31" spans="2:34" ht="15" customHeight="1" x14ac:dyDescent="0.25">
      <c r="G31" s="283"/>
      <c r="H31" s="124"/>
      <c r="I31" s="124"/>
      <c r="J31" s="124"/>
      <c r="K31" s="124"/>
      <c r="L31" s="124"/>
      <c r="M31" s="283"/>
      <c r="N31" s="124"/>
      <c r="O31" s="124"/>
      <c r="P31" s="124"/>
      <c r="Q31" s="283"/>
      <c r="R31" s="124"/>
      <c r="S31" s="124"/>
      <c r="T31" s="125"/>
      <c r="U31" s="124"/>
      <c r="V31" s="124"/>
      <c r="W31" s="124"/>
      <c r="X31" s="124"/>
      <c r="Y31" s="124"/>
      <c r="Z31" s="124"/>
      <c r="AA31" s="283"/>
      <c r="AB31" s="124"/>
      <c r="AC31" s="124"/>
      <c r="AD31" s="125"/>
      <c r="AE31" s="283"/>
      <c r="AF31" s="124"/>
      <c r="AG31" s="124"/>
      <c r="AH31" s="125"/>
    </row>
    <row r="32" spans="2:34" ht="15" customHeight="1" x14ac:dyDescent="0.25">
      <c r="G32" s="283"/>
      <c r="H32" s="124"/>
      <c r="I32" s="124"/>
      <c r="J32" s="124"/>
      <c r="K32" s="124"/>
      <c r="L32" s="124"/>
      <c r="M32" s="283"/>
      <c r="N32" s="124"/>
      <c r="O32" s="124"/>
      <c r="P32" s="124"/>
      <c r="Q32" s="283"/>
      <c r="R32" s="124"/>
      <c r="S32" s="124"/>
      <c r="T32" s="125"/>
      <c r="U32" s="124"/>
      <c r="V32" s="124"/>
      <c r="W32" s="124"/>
      <c r="X32" s="124"/>
      <c r="Y32" s="124"/>
      <c r="Z32" s="124"/>
      <c r="AA32" s="283"/>
      <c r="AB32" s="124"/>
      <c r="AC32" s="124"/>
      <c r="AD32" s="125"/>
      <c r="AE32" s="283"/>
      <c r="AF32" s="124"/>
      <c r="AG32" s="124"/>
      <c r="AH32" s="125"/>
    </row>
    <row r="33" spans="7:34" ht="15" customHeight="1" x14ac:dyDescent="0.25">
      <c r="G33" s="283"/>
      <c r="H33" s="124"/>
      <c r="I33" s="124"/>
      <c r="J33" s="124"/>
      <c r="K33" s="124"/>
      <c r="L33" s="124"/>
      <c r="M33" s="283"/>
      <c r="N33" s="124"/>
      <c r="O33" s="124"/>
      <c r="P33" s="124"/>
      <c r="Q33" s="283"/>
      <c r="R33" s="124"/>
      <c r="S33" s="124"/>
      <c r="T33" s="125"/>
      <c r="U33" s="124"/>
      <c r="V33" s="124"/>
      <c r="W33" s="124"/>
      <c r="X33" s="124"/>
      <c r="Y33" s="124"/>
      <c r="Z33" s="124"/>
      <c r="AA33" s="283"/>
      <c r="AB33" s="124"/>
      <c r="AC33" s="124"/>
      <c r="AD33" s="125"/>
      <c r="AE33" s="283"/>
      <c r="AF33" s="124"/>
      <c r="AG33" s="124"/>
      <c r="AH33" s="125"/>
    </row>
    <row r="34" spans="7:34" ht="15" customHeight="1" x14ac:dyDescent="0.25">
      <c r="G34" s="283"/>
      <c r="H34" s="124"/>
      <c r="I34" s="124"/>
      <c r="J34" s="124"/>
      <c r="K34" s="124"/>
      <c r="L34" s="124"/>
      <c r="M34" s="283"/>
      <c r="N34" s="124"/>
      <c r="O34" s="124"/>
      <c r="P34" s="124"/>
      <c r="Q34" s="283"/>
      <c r="R34" s="124"/>
      <c r="S34" s="124"/>
      <c r="T34" s="125"/>
      <c r="U34" s="124"/>
      <c r="V34" s="124"/>
      <c r="W34" s="124"/>
      <c r="X34" s="124"/>
      <c r="Y34" s="124"/>
      <c r="Z34" s="124"/>
      <c r="AA34" s="283"/>
      <c r="AB34" s="124"/>
      <c r="AC34" s="124"/>
      <c r="AD34" s="125"/>
      <c r="AE34" s="283"/>
      <c r="AF34" s="124"/>
      <c r="AG34" s="124"/>
      <c r="AH34" s="125"/>
    </row>
    <row r="35" spans="7:34" ht="15" customHeight="1" x14ac:dyDescent="0.25">
      <c r="G35" s="283"/>
      <c r="H35" s="124"/>
      <c r="I35" s="124"/>
      <c r="J35" s="124"/>
      <c r="K35" s="124"/>
      <c r="L35" s="124"/>
      <c r="M35" s="283"/>
      <c r="N35" s="124"/>
      <c r="O35" s="124"/>
      <c r="P35" s="124"/>
      <c r="Q35" s="283"/>
      <c r="R35" s="124"/>
      <c r="S35" s="124"/>
      <c r="T35" s="125"/>
      <c r="U35" s="124"/>
      <c r="V35" s="124"/>
      <c r="W35" s="124"/>
      <c r="X35" s="124"/>
      <c r="Y35" s="124"/>
      <c r="Z35" s="124"/>
      <c r="AA35" s="283"/>
      <c r="AB35" s="124"/>
      <c r="AC35" s="124"/>
      <c r="AD35" s="125"/>
      <c r="AE35" s="283"/>
      <c r="AF35" s="124"/>
      <c r="AG35" s="124"/>
      <c r="AH35" s="125"/>
    </row>
    <row r="36" spans="7:34" ht="15" customHeight="1" x14ac:dyDescent="0.25">
      <c r="G36" s="283"/>
      <c r="H36" s="124"/>
      <c r="I36" s="124"/>
      <c r="J36" s="124"/>
      <c r="K36" s="124"/>
      <c r="L36" s="124"/>
      <c r="M36" s="283"/>
      <c r="N36" s="124"/>
      <c r="O36" s="124"/>
      <c r="P36" s="124"/>
      <c r="Q36" s="283"/>
      <c r="R36" s="124"/>
      <c r="S36" s="124"/>
      <c r="T36" s="125"/>
      <c r="U36" s="124"/>
      <c r="V36" s="124"/>
      <c r="W36" s="124"/>
      <c r="X36" s="124"/>
      <c r="Y36" s="124"/>
      <c r="Z36" s="124"/>
      <c r="AA36" s="283"/>
      <c r="AB36" s="124"/>
      <c r="AC36" s="124"/>
      <c r="AD36" s="125"/>
      <c r="AE36" s="283"/>
      <c r="AF36" s="124"/>
      <c r="AG36" s="124"/>
      <c r="AH36" s="125"/>
    </row>
    <row r="37" spans="7:34" ht="15" customHeight="1" x14ac:dyDescent="0.25">
      <c r="G37" s="283"/>
      <c r="H37" s="124"/>
      <c r="I37" s="124"/>
      <c r="J37" s="124"/>
      <c r="K37" s="124"/>
      <c r="L37" s="124"/>
      <c r="M37" s="283"/>
      <c r="N37" s="124"/>
      <c r="O37" s="124"/>
      <c r="P37" s="124"/>
      <c r="Q37" s="283"/>
      <c r="R37" s="124"/>
      <c r="S37" s="124"/>
      <c r="T37" s="125"/>
      <c r="U37" s="124"/>
      <c r="V37" s="124"/>
      <c r="W37" s="124"/>
      <c r="X37" s="124"/>
      <c r="Y37" s="124"/>
      <c r="Z37" s="124"/>
      <c r="AA37" s="283"/>
      <c r="AB37" s="124"/>
      <c r="AC37" s="124"/>
      <c r="AD37" s="125"/>
      <c r="AE37" s="283"/>
      <c r="AF37" s="124"/>
      <c r="AG37" s="124"/>
      <c r="AH37" s="125"/>
    </row>
    <row r="38" spans="7:34" ht="15" customHeight="1" x14ac:dyDescent="0.25">
      <c r="G38" s="283"/>
      <c r="H38" s="124"/>
      <c r="I38" s="124"/>
      <c r="J38" s="124"/>
      <c r="K38" s="124"/>
      <c r="L38" s="124"/>
      <c r="M38" s="283"/>
      <c r="N38" s="124"/>
      <c r="O38" s="124"/>
      <c r="P38" s="124"/>
      <c r="Q38" s="283"/>
      <c r="R38" s="124"/>
      <c r="S38" s="124"/>
      <c r="T38" s="125"/>
      <c r="U38" s="124"/>
      <c r="V38" s="124"/>
      <c r="W38" s="124"/>
      <c r="X38" s="124"/>
      <c r="Y38" s="124"/>
      <c r="Z38" s="124"/>
      <c r="AA38" s="283"/>
      <c r="AB38" s="124"/>
      <c r="AC38" s="124"/>
      <c r="AD38" s="125"/>
      <c r="AE38" s="283"/>
      <c r="AF38" s="124"/>
      <c r="AG38" s="124"/>
      <c r="AH38" s="125"/>
    </row>
    <row r="39" spans="7:34" ht="15" customHeight="1" x14ac:dyDescent="0.25">
      <c r="G39" s="283"/>
      <c r="H39" s="124"/>
      <c r="I39" s="124"/>
      <c r="J39" s="124"/>
      <c r="K39" s="124"/>
      <c r="L39" s="124"/>
      <c r="M39" s="283"/>
      <c r="N39" s="124"/>
      <c r="O39" s="124"/>
      <c r="P39" s="124"/>
      <c r="Q39" s="283"/>
      <c r="R39" s="124"/>
      <c r="S39" s="124"/>
      <c r="T39" s="125"/>
      <c r="U39" s="124"/>
      <c r="V39" s="124"/>
      <c r="W39" s="124"/>
      <c r="X39" s="124"/>
      <c r="Y39" s="124"/>
      <c r="Z39" s="124"/>
      <c r="AA39" s="283"/>
      <c r="AB39" s="124"/>
      <c r="AC39" s="124"/>
      <c r="AD39" s="125"/>
      <c r="AE39" s="283"/>
      <c r="AF39" s="124"/>
      <c r="AG39" s="124"/>
      <c r="AH39" s="125"/>
    </row>
    <row r="40" spans="7:34" ht="15" customHeight="1" x14ac:dyDescent="0.25">
      <c r="G40" s="283"/>
      <c r="H40" s="124"/>
      <c r="I40" s="124"/>
      <c r="J40" s="124"/>
      <c r="K40" s="124"/>
      <c r="L40" s="124"/>
      <c r="M40" s="283"/>
      <c r="N40" s="124"/>
      <c r="O40" s="124"/>
      <c r="P40" s="124"/>
      <c r="Q40" s="283"/>
      <c r="R40" s="124"/>
      <c r="S40" s="124"/>
      <c r="T40" s="125"/>
      <c r="U40" s="124"/>
      <c r="V40" s="124"/>
      <c r="W40" s="124"/>
      <c r="X40" s="124"/>
      <c r="Y40" s="124"/>
      <c r="Z40" s="124"/>
      <c r="AA40" s="283"/>
      <c r="AB40" s="124"/>
      <c r="AC40" s="124"/>
      <c r="AD40" s="125"/>
      <c r="AE40" s="283"/>
      <c r="AF40" s="124"/>
      <c r="AG40" s="124"/>
      <c r="AH40" s="125"/>
    </row>
    <row r="41" spans="7:34" x14ac:dyDescent="0.25">
      <c r="G41" s="283"/>
      <c r="H41" s="124"/>
      <c r="I41" s="124"/>
      <c r="J41" s="124"/>
      <c r="K41" s="124"/>
      <c r="L41" s="124"/>
      <c r="M41" s="283"/>
      <c r="N41" s="124"/>
      <c r="O41" s="124"/>
      <c r="P41" s="124"/>
      <c r="Q41" s="283"/>
      <c r="R41" s="124"/>
      <c r="S41" s="124"/>
      <c r="T41" s="125"/>
      <c r="U41" s="124"/>
      <c r="V41" s="124"/>
      <c r="W41" s="124"/>
      <c r="X41" s="124"/>
      <c r="Y41" s="124"/>
      <c r="Z41" s="124"/>
      <c r="AA41" s="283"/>
      <c r="AB41" s="124"/>
      <c r="AC41" s="124"/>
      <c r="AD41" s="125"/>
      <c r="AE41" s="283"/>
      <c r="AF41" s="124"/>
      <c r="AG41" s="124"/>
      <c r="AH41" s="125"/>
    </row>
    <row r="42" spans="7:34" x14ac:dyDescent="0.25">
      <c r="G42" s="285"/>
      <c r="H42" s="190"/>
      <c r="I42" s="190"/>
      <c r="J42" s="190"/>
      <c r="K42" s="190"/>
      <c r="L42" s="190"/>
      <c r="M42" s="285"/>
      <c r="N42" s="190"/>
      <c r="O42" s="190"/>
      <c r="P42" s="190"/>
      <c r="Q42" s="285"/>
      <c r="R42" s="190"/>
      <c r="S42" s="190"/>
      <c r="T42" s="243"/>
      <c r="U42" s="190"/>
      <c r="V42" s="190"/>
      <c r="W42" s="190"/>
      <c r="X42" s="190"/>
      <c r="Y42" s="190"/>
      <c r="Z42" s="190"/>
      <c r="AA42" s="285"/>
      <c r="AB42" s="190"/>
      <c r="AC42" s="190"/>
      <c r="AD42" s="243"/>
      <c r="AE42" s="285"/>
      <c r="AF42" s="190"/>
      <c r="AG42" s="190"/>
      <c r="AH42" s="243"/>
    </row>
    <row r="43" spans="7:34" x14ac:dyDescent="0.25">
      <c r="G43" s="3"/>
      <c r="H43" s="55"/>
      <c r="I43" s="55"/>
      <c r="J43" s="55"/>
      <c r="K43" s="55"/>
      <c r="L43" s="288" t="s">
        <v>1705</v>
      </c>
      <c r="M43" s="55">
        <f>'MAIN LEVEL'!Z79</f>
        <v>0</v>
      </c>
    </row>
  </sheetData>
  <mergeCells count="74">
    <mergeCell ref="G13:AH13"/>
    <mergeCell ref="W23:AA23"/>
    <mergeCell ref="S24:V24"/>
    <mergeCell ref="I17:K17"/>
    <mergeCell ref="S21:V21"/>
    <mergeCell ref="I20:K20"/>
    <mergeCell ref="S17:V17"/>
    <mergeCell ref="L20:R20"/>
    <mergeCell ref="G15:H16"/>
    <mergeCell ref="L18:R18"/>
    <mergeCell ref="W17:AA17"/>
    <mergeCell ref="L23:R23"/>
    <mergeCell ref="G18:H18"/>
    <mergeCell ref="S18:V18"/>
    <mergeCell ref="I19:K19"/>
    <mergeCell ref="L19:R19"/>
    <mergeCell ref="B10:E10"/>
    <mergeCell ref="B6:E6"/>
    <mergeCell ref="G9:T11"/>
    <mergeCell ref="AE30:AH30"/>
    <mergeCell ref="B15:E15"/>
    <mergeCell ref="I18:K18"/>
    <mergeCell ref="L21:R21"/>
    <mergeCell ref="W24:AA24"/>
    <mergeCell ref="S20:V20"/>
    <mergeCell ref="G23:H23"/>
    <mergeCell ref="I21:K21"/>
    <mergeCell ref="M29:P29"/>
    <mergeCell ref="L15:R16"/>
    <mergeCell ref="G17:H17"/>
    <mergeCell ref="G30:L30"/>
    <mergeCell ref="I15:K16"/>
    <mergeCell ref="B4:E4"/>
    <mergeCell ref="W20:AA20"/>
    <mergeCell ref="S22:V22"/>
    <mergeCell ref="I23:K23"/>
    <mergeCell ref="B16:E16"/>
    <mergeCell ref="L17:R17"/>
    <mergeCell ref="G19:H19"/>
    <mergeCell ref="S15:V16"/>
    <mergeCell ref="B12:E12"/>
    <mergeCell ref="W15:AA16"/>
    <mergeCell ref="B14:E14"/>
    <mergeCell ref="B17:E17"/>
    <mergeCell ref="W18:AA18"/>
    <mergeCell ref="G7:AH7"/>
    <mergeCell ref="B8:E8"/>
    <mergeCell ref="B13:E13"/>
    <mergeCell ref="G24:H24"/>
    <mergeCell ref="W19:AA19"/>
    <mergeCell ref="G20:H20"/>
    <mergeCell ref="G22:H22"/>
    <mergeCell ref="G21:H21"/>
    <mergeCell ref="S23:V23"/>
    <mergeCell ref="S19:V19"/>
    <mergeCell ref="I22:K22"/>
    <mergeCell ref="W21:AA21"/>
    <mergeCell ref="L22:R22"/>
    <mergeCell ref="U30:Z30"/>
    <mergeCell ref="AA29:AD29"/>
    <mergeCell ref="W22:AA22"/>
    <mergeCell ref="L24:R24"/>
    <mergeCell ref="Q30:T30"/>
    <mergeCell ref="G28:T28"/>
    <mergeCell ref="G29:L29"/>
    <mergeCell ref="AA30:AD30"/>
    <mergeCell ref="M30:P30"/>
    <mergeCell ref="G25:V25"/>
    <mergeCell ref="I24:K24"/>
    <mergeCell ref="U29:Z29"/>
    <mergeCell ref="U28:AH28"/>
    <mergeCell ref="Q29:T29"/>
    <mergeCell ref="W25:AA25"/>
    <mergeCell ref="AE29:AH29"/>
  </mergeCells>
  <hyperlinks>
    <hyperlink ref="B4" location="PANDUAN!A1" display="PANDUAN" xr:uid="{00000000-0004-0000-4701-000000000000}"/>
    <hyperlink ref="B6" location="'EWS DIRECTORY'!A1" display="EWS DIRECTORY" xr:uid="{00000000-0004-0000-4701-000001000000}"/>
    <hyperlink ref="B8" location="'DATA PEMICU'!A1" display="DATA PEMICU" xr:uid="{00000000-0004-0000-4701-000002000000}"/>
    <hyperlink ref="B10" location="'DATA PENGUJI'!A1" display="DATA PENGUJI" xr:uid="{00000000-0004-0000-4701-000003000000}"/>
    <hyperlink ref="B12" location="'MAIN LEVEL'!A1" display="MAIN LEVEL" xr:uid="{00000000-0004-0000-4701-000004000000}"/>
  </hyperlinks>
  <pageMargins left="0.70866141732283472" right="0.17" top="0.74803149606299213" bottom="0.74803149606299213" header="0.31496062992125978" footer="0.31496062992125978"/>
  <pageSetup paperSize="9" scale="76" orientation="portrait"/>
</worksheet>
</file>

<file path=xl/worksheets/sheet3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1-000000000000}">
  <sheetPr codeName="Sheet150">
    <tabColor theme="4" tint="-0.249977111117893"/>
    <pageSetUpPr fitToPage="1"/>
  </sheetPr>
  <dimension ref="A1:AH43"/>
  <sheetViews>
    <sheetView topLeftCell="B1" zoomScaleNormal="100" workbookViewId="0">
      <selection activeCell="AQ18" sqref="AQ18:AU18"/>
    </sheetView>
  </sheetViews>
  <sheetFormatPr defaultColWidth="8.88671875" defaultRowHeight="13.8" x14ac:dyDescent="0.25"/>
  <cols>
    <col min="1" max="1" width="3" style="110" hidden="1" customWidth="1"/>
    <col min="2" max="5" width="3.88671875" style="177" customWidth="1"/>
    <col min="6" max="6" width="3.88671875" style="110" customWidth="1"/>
    <col min="7" max="34" width="3.5546875" style="254" customWidth="1"/>
    <col min="35" max="35" width="8.88671875" style="254" customWidth="1"/>
    <col min="36" max="16384" width="8.88671875" style="254"/>
  </cols>
  <sheetData>
    <row r="1" spans="2:34" x14ac:dyDescent="0.25">
      <c r="G1" s="178"/>
      <c r="H1" s="55"/>
      <c r="I1" s="55"/>
      <c r="J1" s="55"/>
      <c r="K1" s="55"/>
      <c r="L1" s="55"/>
      <c r="M1" s="55"/>
    </row>
    <row r="2" spans="2:34" ht="15" customHeight="1" x14ac:dyDescent="0.25">
      <c r="G2" s="124" t="s">
        <v>1674</v>
      </c>
      <c r="H2" s="124"/>
      <c r="I2" s="124"/>
      <c r="J2" s="124"/>
      <c r="K2" s="124"/>
      <c r="L2" s="124"/>
      <c r="M2" s="124"/>
      <c r="N2" s="124"/>
      <c r="O2" s="124"/>
      <c r="P2" s="124"/>
      <c r="Q2" s="124"/>
      <c r="R2" s="124"/>
      <c r="S2" s="124"/>
      <c r="T2" s="124"/>
      <c r="U2" s="124"/>
      <c r="V2" s="124"/>
      <c r="W2" s="124"/>
      <c r="X2" s="124"/>
      <c r="Y2" s="278"/>
      <c r="Z2" s="278"/>
      <c r="AA2" s="278"/>
      <c r="AB2" s="278"/>
      <c r="AC2" s="278"/>
      <c r="AD2" s="278"/>
      <c r="AE2" s="278"/>
      <c r="AF2" s="278"/>
      <c r="AG2" s="278"/>
      <c r="AH2" s="278"/>
    </row>
    <row r="3" spans="2:34" ht="15" customHeight="1" x14ac:dyDescent="0.25">
      <c r="B3" s="111"/>
      <c r="C3" s="111"/>
      <c r="D3" s="111"/>
      <c r="E3" s="111"/>
      <c r="G3" s="124" t="s">
        <v>1675</v>
      </c>
      <c r="H3" s="124"/>
      <c r="I3" s="124"/>
      <c r="J3" s="124"/>
      <c r="K3" s="124"/>
      <c r="L3" s="124"/>
      <c r="M3" s="124"/>
      <c r="N3" s="124"/>
      <c r="O3" s="124"/>
      <c r="P3" s="124"/>
      <c r="Q3" s="124"/>
      <c r="R3" s="124"/>
      <c r="S3" s="124"/>
      <c r="T3" s="124"/>
      <c r="U3" s="124"/>
      <c r="V3" s="124"/>
      <c r="W3" s="124"/>
      <c r="X3" s="124"/>
      <c r="Y3" s="278"/>
      <c r="Z3" s="278"/>
      <c r="AA3" s="278"/>
      <c r="AB3" s="278"/>
      <c r="AC3" s="278"/>
      <c r="AD3" s="278"/>
      <c r="AE3" s="278"/>
      <c r="AF3" s="278"/>
      <c r="AG3" s="278"/>
      <c r="AH3" s="278"/>
    </row>
    <row r="4" spans="2:34" ht="15" customHeight="1" x14ac:dyDescent="0.25">
      <c r="B4" s="762" t="s">
        <v>79</v>
      </c>
      <c r="C4" s="761"/>
      <c r="D4" s="761"/>
      <c r="E4" s="761"/>
      <c r="G4" s="124"/>
      <c r="H4" s="124"/>
      <c r="I4" s="124"/>
      <c r="J4" s="124"/>
      <c r="K4" s="124"/>
      <c r="L4" s="124"/>
      <c r="M4" s="124"/>
      <c r="N4" s="124"/>
      <c r="O4" s="124"/>
      <c r="P4" s="124"/>
      <c r="Q4" s="124"/>
      <c r="R4" s="124"/>
      <c r="S4" s="124"/>
      <c r="T4" s="124"/>
      <c r="U4" s="124"/>
      <c r="V4" s="124"/>
      <c r="W4" s="124"/>
      <c r="X4" s="124"/>
      <c r="Y4" s="278"/>
      <c r="Z4" s="278"/>
      <c r="AA4" s="278"/>
      <c r="AB4" s="278"/>
      <c r="AC4" s="278"/>
      <c r="AD4" s="278"/>
      <c r="AE4" s="278"/>
      <c r="AF4" s="278"/>
      <c r="AG4" s="278"/>
      <c r="AH4" s="278"/>
    </row>
    <row r="5" spans="2:34" ht="15" customHeight="1" x14ac:dyDescent="0.25">
      <c r="B5" s="111"/>
      <c r="C5" s="111"/>
      <c r="D5" s="111"/>
      <c r="E5" s="111"/>
      <c r="G5" s="124"/>
      <c r="H5" s="124"/>
      <c r="I5" s="124"/>
      <c r="J5" s="124"/>
      <c r="K5" s="124"/>
      <c r="L5" s="124"/>
      <c r="M5" s="124"/>
      <c r="N5" s="124"/>
      <c r="O5" s="124"/>
      <c r="P5" s="124"/>
      <c r="Q5" s="124"/>
      <c r="R5" s="124"/>
      <c r="S5" s="124"/>
      <c r="T5" s="124"/>
      <c r="U5" s="124"/>
      <c r="V5" s="124"/>
      <c r="W5" s="124"/>
      <c r="X5" s="124"/>
      <c r="Y5" s="278"/>
      <c r="Z5" s="278"/>
      <c r="AA5" s="278"/>
      <c r="AB5" s="278"/>
      <c r="AC5" s="278"/>
      <c r="AD5" s="278"/>
      <c r="AE5" s="278"/>
      <c r="AF5" s="278"/>
      <c r="AG5" s="278"/>
      <c r="AH5" s="278"/>
    </row>
    <row r="6" spans="2:34" ht="15" customHeight="1" x14ac:dyDescent="0.25">
      <c r="B6" s="762" t="s">
        <v>87</v>
      </c>
      <c r="C6" s="761"/>
      <c r="D6" s="761"/>
      <c r="E6" s="761"/>
      <c r="G6" s="124"/>
      <c r="H6" s="124"/>
      <c r="I6" s="124"/>
      <c r="J6" s="124"/>
      <c r="K6" s="124"/>
      <c r="L6" s="124"/>
      <c r="M6" s="124"/>
      <c r="N6" s="124"/>
      <c r="O6" s="124"/>
      <c r="P6" s="124"/>
      <c r="Q6" s="124"/>
      <c r="R6" s="124"/>
      <c r="S6" s="124"/>
      <c r="T6" s="124"/>
      <c r="U6" s="124"/>
      <c r="V6" s="124"/>
      <c r="W6" s="124"/>
      <c r="X6" s="124"/>
      <c r="Y6" s="278"/>
      <c r="Z6" s="278"/>
      <c r="AA6" s="278"/>
      <c r="AB6" s="278"/>
      <c r="AC6" s="278"/>
      <c r="AD6" s="278"/>
      <c r="AE6" s="278"/>
      <c r="AF6" s="278"/>
      <c r="AG6" s="278"/>
      <c r="AH6" s="278"/>
    </row>
    <row r="7" spans="2:34" ht="15" customHeight="1" x14ac:dyDescent="0.25">
      <c r="B7" s="111"/>
      <c r="C7" s="111"/>
      <c r="D7" s="111"/>
      <c r="E7" s="111"/>
      <c r="G7" s="798" t="s">
        <v>1676</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row>
    <row r="8" spans="2:34" ht="15" customHeight="1" x14ac:dyDescent="0.25">
      <c r="B8" s="762" t="s">
        <v>94</v>
      </c>
      <c r="C8" s="761"/>
      <c r="D8" s="761"/>
      <c r="E8" s="761"/>
      <c r="G8" s="124"/>
      <c r="H8" s="124"/>
      <c r="I8" s="124"/>
      <c r="J8" s="124"/>
      <c r="K8" s="124"/>
      <c r="L8" s="124"/>
      <c r="M8" s="124"/>
      <c r="N8" s="124"/>
      <c r="O8" s="124"/>
      <c r="P8" s="124"/>
      <c r="Q8" s="124"/>
      <c r="R8" s="124"/>
      <c r="S8" s="124"/>
      <c r="T8" s="124"/>
      <c r="U8" s="124"/>
      <c r="V8" s="124"/>
      <c r="W8" s="124"/>
      <c r="X8" s="124"/>
      <c r="Y8" s="278"/>
      <c r="Z8" s="278"/>
      <c r="AA8" s="278"/>
      <c r="AB8" s="278"/>
      <c r="AC8" s="278"/>
      <c r="AD8" s="278"/>
      <c r="AE8" s="278"/>
      <c r="AF8" s="278"/>
      <c r="AG8" s="278"/>
      <c r="AH8" s="278"/>
    </row>
    <row r="9" spans="2:34" ht="15" customHeight="1" x14ac:dyDescent="0.25">
      <c r="B9" s="111"/>
      <c r="C9" s="111"/>
      <c r="D9" s="111"/>
      <c r="E9" s="111"/>
      <c r="G9" s="803" t="str">
        <f>'MAIN LEVEL'!J80</f>
        <v>SKPLB</v>
      </c>
      <c r="H9" s="789"/>
      <c r="I9" s="789"/>
      <c r="J9" s="789"/>
      <c r="K9" s="789"/>
      <c r="L9" s="789"/>
      <c r="M9" s="789"/>
      <c r="N9" s="789"/>
      <c r="O9" s="789"/>
      <c r="P9" s="789"/>
      <c r="Q9" s="789"/>
      <c r="R9" s="789"/>
      <c r="S9" s="789"/>
      <c r="T9" s="790"/>
      <c r="U9" s="279" t="s">
        <v>796</v>
      </c>
      <c r="V9" s="280"/>
      <c r="W9" s="280"/>
      <c r="X9" s="280"/>
      <c r="Y9" s="280"/>
      <c r="Z9" s="280" t="s">
        <v>1678</v>
      </c>
      <c r="AA9" s="182" t="e">
        <f>NAMA_WP</f>
        <v>#N/A</v>
      </c>
      <c r="AB9" s="281"/>
      <c r="AC9" s="281"/>
      <c r="AD9" s="281"/>
      <c r="AE9" s="281"/>
      <c r="AF9" s="281"/>
      <c r="AG9" s="281"/>
      <c r="AH9" s="282"/>
    </row>
    <row r="10" spans="2:34" ht="15" customHeight="1" x14ac:dyDescent="0.25">
      <c r="B10" s="762" t="s">
        <v>101</v>
      </c>
      <c r="C10" s="761"/>
      <c r="D10" s="761"/>
      <c r="E10" s="761"/>
      <c r="G10" s="804"/>
      <c r="H10" s="792"/>
      <c r="I10" s="792"/>
      <c r="J10" s="792"/>
      <c r="K10" s="792"/>
      <c r="L10" s="792"/>
      <c r="M10" s="792"/>
      <c r="N10" s="792"/>
      <c r="O10" s="792"/>
      <c r="P10" s="792"/>
      <c r="Q10" s="792"/>
      <c r="R10" s="792"/>
      <c r="S10" s="792"/>
      <c r="T10" s="805"/>
      <c r="U10" s="283" t="s">
        <v>1401</v>
      </c>
      <c r="V10" s="124"/>
      <c r="W10" s="124"/>
      <c r="X10" s="124"/>
      <c r="Y10" s="124"/>
      <c r="Z10" s="124" t="s">
        <v>1678</v>
      </c>
      <c r="AA10" s="124" t="e">
        <f>NPWP</f>
        <v>#N/A</v>
      </c>
      <c r="AB10" s="278"/>
      <c r="AC10" s="278"/>
      <c r="AD10" s="278"/>
      <c r="AE10" s="278"/>
      <c r="AF10" s="278"/>
      <c r="AG10" s="278"/>
      <c r="AH10" s="284"/>
    </row>
    <row r="11" spans="2:34" ht="15" customHeight="1" x14ac:dyDescent="0.25">
      <c r="G11" s="806"/>
      <c r="H11" s="794"/>
      <c r="I11" s="794"/>
      <c r="J11" s="794"/>
      <c r="K11" s="794"/>
      <c r="L11" s="794"/>
      <c r="M11" s="794"/>
      <c r="N11" s="794"/>
      <c r="O11" s="794"/>
      <c r="P11" s="794"/>
      <c r="Q11" s="794"/>
      <c r="R11" s="794"/>
      <c r="S11" s="794"/>
      <c r="T11" s="807"/>
      <c r="U11" s="285" t="s">
        <v>1679</v>
      </c>
      <c r="V11" s="190"/>
      <c r="W11" s="190"/>
      <c r="X11" s="190"/>
      <c r="Y11" s="190"/>
      <c r="Z11" s="190" t="s">
        <v>1678</v>
      </c>
      <c r="AA11" s="190" t="e">
        <f>ID_MS_TH_PJK</f>
        <v>#N/A</v>
      </c>
      <c r="AB11" s="286"/>
      <c r="AC11" s="286"/>
      <c r="AD11" s="286"/>
      <c r="AE11" s="286"/>
      <c r="AF11" s="286"/>
      <c r="AG11" s="286"/>
      <c r="AH11" s="287"/>
    </row>
    <row r="12" spans="2:34" ht="15" customHeight="1" x14ac:dyDescent="0.25">
      <c r="B12" s="762" t="s">
        <v>106</v>
      </c>
      <c r="C12" s="761"/>
      <c r="D12" s="761"/>
      <c r="E12" s="761"/>
      <c r="G12" s="124"/>
      <c r="H12" s="124"/>
      <c r="I12" s="124"/>
      <c r="J12" s="124"/>
      <c r="K12" s="124"/>
      <c r="L12" s="124"/>
      <c r="M12" s="124"/>
      <c r="N12" s="124"/>
      <c r="O12" s="124"/>
      <c r="P12" s="124"/>
      <c r="Q12" s="124"/>
      <c r="R12" s="124"/>
      <c r="S12" s="124"/>
      <c r="T12" s="124"/>
      <c r="U12" s="124"/>
      <c r="V12" s="124"/>
      <c r="W12" s="124"/>
      <c r="X12" s="124"/>
      <c r="Y12" s="278"/>
      <c r="Z12" s="278"/>
      <c r="AA12" s="278"/>
      <c r="AB12" s="278"/>
      <c r="AC12" s="278"/>
      <c r="AD12" s="278"/>
      <c r="AE12" s="278"/>
      <c r="AF12" s="278"/>
      <c r="AG12" s="278"/>
      <c r="AH12" s="278"/>
    </row>
    <row r="13" spans="2:34" ht="15" customHeight="1" x14ac:dyDescent="0.25">
      <c r="B13" s="962" t="str">
        <f>HYPERLINK("#'"&amp;'EWS DIRECTORY'!$J$326&amp;"'!A1",'EWS DIRECTORY'!$J$326)</f>
        <v>N-1</v>
      </c>
      <c r="C13" s="761"/>
      <c r="D13" s="761"/>
      <c r="E13" s="761"/>
      <c r="G13" s="928" t="str">
        <f>"Pengujian yang telah dilakukan atas pos "&amp;G9&amp;" dapat disimpulkan:"</f>
        <v>Pengujian yang telah dilakukan atas pos SKPLB dapat disimpulkan:</v>
      </c>
      <c r="H13" s="792"/>
      <c r="I13" s="792"/>
      <c r="J13" s="792"/>
      <c r="K13" s="792"/>
      <c r="L13" s="792"/>
      <c r="M13" s="792"/>
      <c r="N13" s="792"/>
      <c r="O13" s="792"/>
      <c r="P13" s="792"/>
      <c r="Q13" s="792"/>
      <c r="R13" s="792"/>
      <c r="S13" s="792"/>
      <c r="T13" s="792"/>
      <c r="U13" s="792"/>
      <c r="V13" s="792"/>
      <c r="W13" s="792"/>
      <c r="X13" s="792"/>
      <c r="Y13" s="792"/>
      <c r="Z13" s="792"/>
      <c r="AA13" s="792"/>
      <c r="AB13" s="792"/>
      <c r="AC13" s="792"/>
      <c r="AD13" s="792"/>
      <c r="AE13" s="792"/>
      <c r="AF13" s="792"/>
      <c r="AG13" s="792"/>
      <c r="AH13" s="792"/>
    </row>
    <row r="14" spans="2:34" ht="15" customHeight="1" x14ac:dyDescent="0.25">
      <c r="B14" s="962" t="str">
        <f>HYPERLINK("#'"&amp;'EWS DIRECTORY'!$J$327&amp;"'!A1",'EWS DIRECTORY'!$J$327)</f>
        <v>N-2</v>
      </c>
      <c r="C14" s="761"/>
      <c r="D14" s="761"/>
      <c r="E14" s="761"/>
      <c r="G14" s="124"/>
      <c r="H14" s="124"/>
      <c r="I14" s="124"/>
      <c r="J14" s="124"/>
      <c r="K14" s="124"/>
      <c r="L14" s="124"/>
      <c r="M14" s="124"/>
      <c r="N14" s="124"/>
      <c r="O14" s="124"/>
      <c r="P14" s="124"/>
      <c r="Q14" s="124"/>
      <c r="R14" s="124"/>
      <c r="S14" s="124"/>
      <c r="T14" s="124"/>
      <c r="U14" s="124"/>
      <c r="V14" s="124"/>
      <c r="W14" s="124"/>
      <c r="X14" s="124"/>
      <c r="Y14" s="278"/>
      <c r="Z14" s="278"/>
      <c r="AA14" s="278"/>
      <c r="AB14" s="278"/>
      <c r="AC14" s="278"/>
      <c r="AD14" s="278"/>
      <c r="AE14" s="278"/>
      <c r="AF14" s="278"/>
      <c r="AG14" s="278"/>
      <c r="AH14" s="278"/>
    </row>
    <row r="15" spans="2:34" ht="15" customHeight="1" x14ac:dyDescent="0.25">
      <c r="B15" s="927" t="str">
        <f>HYPERLINK("#'"&amp;'EWS DIRECTORY'!$J$328&amp;"'!A1",'EWS DIRECTORY'!$J$328)</f>
        <v>N-3</v>
      </c>
      <c r="C15" s="761"/>
      <c r="D15" s="761"/>
      <c r="E15" s="761"/>
      <c r="G15" s="1226" t="s">
        <v>1445</v>
      </c>
      <c r="H15" s="837"/>
      <c r="I15" s="1287" t="s">
        <v>2001</v>
      </c>
      <c r="J15" s="836"/>
      <c r="K15" s="1000"/>
      <c r="L15" s="1285" t="s">
        <v>2026</v>
      </c>
      <c r="M15" s="836"/>
      <c r="N15" s="836"/>
      <c r="O15" s="836"/>
      <c r="P15" s="836"/>
      <c r="Q15" s="836"/>
      <c r="R15" s="837"/>
      <c r="S15" s="1285" t="s">
        <v>2027</v>
      </c>
      <c r="T15" s="836"/>
      <c r="U15" s="836"/>
      <c r="V15" s="837"/>
      <c r="W15" s="1226" t="s">
        <v>1481</v>
      </c>
      <c r="X15" s="836"/>
      <c r="Y15" s="836"/>
      <c r="Z15" s="836"/>
      <c r="AA15" s="837"/>
      <c r="AB15" s="124"/>
      <c r="AC15" s="124"/>
      <c r="AD15" s="124"/>
      <c r="AE15" s="124"/>
      <c r="AF15" s="124"/>
      <c r="AG15" s="124"/>
      <c r="AH15" s="124"/>
    </row>
    <row r="16" spans="2:34" ht="15" customHeight="1" x14ac:dyDescent="0.25">
      <c r="B16" s="962" t="str">
        <f>HYPERLINK("#'"&amp;'EWS DIRECTORY'!$J$329&amp;"'!A1",'EWS DIRECTORY'!$J$329)</f>
        <v>N-4</v>
      </c>
      <c r="C16" s="761"/>
      <c r="D16" s="761"/>
      <c r="E16" s="761"/>
      <c r="G16" s="838"/>
      <c r="H16" s="839"/>
      <c r="I16" s="1003"/>
      <c r="J16" s="1004"/>
      <c r="K16" s="1005"/>
      <c r="L16" s="838"/>
      <c r="M16" s="800"/>
      <c r="N16" s="800"/>
      <c r="O16" s="800"/>
      <c r="P16" s="800"/>
      <c r="Q16" s="800"/>
      <c r="R16" s="839"/>
      <c r="S16" s="838"/>
      <c r="T16" s="800"/>
      <c r="U16" s="800"/>
      <c r="V16" s="839"/>
      <c r="W16" s="838"/>
      <c r="X16" s="800"/>
      <c r="Y16" s="800"/>
      <c r="Z16" s="800"/>
      <c r="AA16" s="839"/>
      <c r="AB16" s="175"/>
      <c r="AC16" s="175"/>
      <c r="AD16" s="175"/>
      <c r="AE16" s="175"/>
      <c r="AF16" s="175"/>
      <c r="AG16" s="175"/>
      <c r="AH16" s="175"/>
    </row>
    <row r="17" spans="2:34" ht="15" customHeight="1" x14ac:dyDescent="0.25">
      <c r="B17" s="962" t="str">
        <f>HYPERLINK("#'"&amp;'EWS DIRECTORY'!$J$330&amp;"'!A1",'EWS DIRECTORY'!$J$330)</f>
        <v>N-5</v>
      </c>
      <c r="C17" s="761"/>
      <c r="D17" s="761"/>
      <c r="E17" s="761"/>
      <c r="G17" s="1198"/>
      <c r="H17" s="825"/>
      <c r="I17" s="1198"/>
      <c r="J17" s="824"/>
      <c r="K17" s="825"/>
      <c r="L17" s="1198"/>
      <c r="M17" s="824"/>
      <c r="N17" s="824"/>
      <c r="O17" s="824"/>
      <c r="P17" s="824"/>
      <c r="Q17" s="824"/>
      <c r="R17" s="825"/>
      <c r="S17" s="1283"/>
      <c r="T17" s="824"/>
      <c r="U17" s="824"/>
      <c r="V17" s="825"/>
      <c r="W17" s="1281"/>
      <c r="X17" s="824"/>
      <c r="Y17" s="824"/>
      <c r="Z17" s="824"/>
      <c r="AA17" s="825"/>
      <c r="AB17" s="141"/>
      <c r="AC17" s="141"/>
      <c r="AD17" s="141"/>
      <c r="AE17" s="278"/>
      <c r="AF17" s="278"/>
      <c r="AG17" s="278"/>
      <c r="AH17" s="278"/>
    </row>
    <row r="18" spans="2:34" ht="15" customHeight="1" x14ac:dyDescent="0.25">
      <c r="B18" s="426"/>
      <c r="C18" s="426"/>
      <c r="D18" s="426"/>
      <c r="E18" s="426"/>
      <c r="G18" s="1198"/>
      <c r="H18" s="825"/>
      <c r="I18" s="1198"/>
      <c r="J18" s="824"/>
      <c r="K18" s="825"/>
      <c r="L18" s="1198"/>
      <c r="M18" s="824"/>
      <c r="N18" s="824"/>
      <c r="O18" s="824"/>
      <c r="P18" s="824"/>
      <c r="Q18" s="824"/>
      <c r="R18" s="825"/>
      <c r="S18" s="1283"/>
      <c r="T18" s="824"/>
      <c r="U18" s="824"/>
      <c r="V18" s="825"/>
      <c r="W18" s="1281"/>
      <c r="X18" s="824"/>
      <c r="Y18" s="824"/>
      <c r="Z18" s="824"/>
      <c r="AA18" s="825"/>
      <c r="AB18" s="141"/>
      <c r="AC18" s="141"/>
      <c r="AD18" s="141"/>
      <c r="AE18" s="278"/>
      <c r="AF18" s="278"/>
      <c r="AG18" s="278"/>
      <c r="AH18" s="278"/>
    </row>
    <row r="19" spans="2:34" ht="15" customHeight="1" x14ac:dyDescent="0.25">
      <c r="B19" s="426"/>
      <c r="C19" s="426"/>
      <c r="D19" s="426"/>
      <c r="E19" s="426"/>
      <c r="G19" s="1198"/>
      <c r="H19" s="825"/>
      <c r="I19" s="1198"/>
      <c r="J19" s="824"/>
      <c r="K19" s="825"/>
      <c r="L19" s="1198"/>
      <c r="M19" s="824"/>
      <c r="N19" s="824"/>
      <c r="O19" s="824"/>
      <c r="P19" s="824"/>
      <c r="Q19" s="824"/>
      <c r="R19" s="825"/>
      <c r="S19" s="1283"/>
      <c r="T19" s="824"/>
      <c r="U19" s="824"/>
      <c r="V19" s="825"/>
      <c r="W19" s="1281"/>
      <c r="X19" s="824"/>
      <c r="Y19" s="824"/>
      <c r="Z19" s="824"/>
      <c r="AA19" s="825"/>
      <c r="AB19" s="141"/>
      <c r="AC19" s="141"/>
      <c r="AD19" s="141"/>
      <c r="AE19" s="278"/>
      <c r="AF19" s="278"/>
      <c r="AG19" s="278"/>
      <c r="AH19" s="278"/>
    </row>
    <row r="20" spans="2:34" ht="15" customHeight="1" x14ac:dyDescent="0.25">
      <c r="B20" s="426"/>
      <c r="C20" s="426"/>
      <c r="D20" s="426"/>
      <c r="E20" s="426"/>
      <c r="G20" s="1198"/>
      <c r="H20" s="825"/>
      <c r="I20" s="1198"/>
      <c r="J20" s="824"/>
      <c r="K20" s="825"/>
      <c r="L20" s="1198"/>
      <c r="M20" s="824"/>
      <c r="N20" s="824"/>
      <c r="O20" s="824"/>
      <c r="P20" s="824"/>
      <c r="Q20" s="824"/>
      <c r="R20" s="825"/>
      <c r="S20" s="1283"/>
      <c r="T20" s="824"/>
      <c r="U20" s="824"/>
      <c r="V20" s="825"/>
      <c r="W20" s="1281"/>
      <c r="X20" s="824"/>
      <c r="Y20" s="824"/>
      <c r="Z20" s="824"/>
      <c r="AA20" s="825"/>
      <c r="AB20" s="141"/>
      <c r="AC20" s="141"/>
      <c r="AD20" s="141"/>
      <c r="AE20" s="278"/>
      <c r="AF20" s="278"/>
      <c r="AG20" s="278"/>
      <c r="AH20" s="278"/>
    </row>
    <row r="21" spans="2:34" ht="15" customHeight="1" x14ac:dyDescent="0.25">
      <c r="B21" s="426"/>
      <c r="C21" s="426"/>
      <c r="D21" s="426"/>
      <c r="E21" s="426"/>
      <c r="G21" s="1198"/>
      <c r="H21" s="825"/>
      <c r="I21" s="1198"/>
      <c r="J21" s="824"/>
      <c r="K21" s="825"/>
      <c r="L21" s="1198"/>
      <c r="M21" s="824"/>
      <c r="N21" s="824"/>
      <c r="O21" s="824"/>
      <c r="P21" s="824"/>
      <c r="Q21" s="824"/>
      <c r="R21" s="825"/>
      <c r="S21" s="1283"/>
      <c r="T21" s="824"/>
      <c r="U21" s="824"/>
      <c r="V21" s="825"/>
      <c r="W21" s="1281"/>
      <c r="X21" s="824"/>
      <c r="Y21" s="824"/>
      <c r="Z21" s="824"/>
      <c r="AA21" s="825"/>
      <c r="AB21" s="141"/>
      <c r="AC21" s="141"/>
      <c r="AD21" s="141"/>
      <c r="AE21" s="278"/>
      <c r="AF21" s="278"/>
      <c r="AG21" s="278"/>
      <c r="AH21" s="278"/>
    </row>
    <row r="22" spans="2:34" ht="15" customHeight="1" x14ac:dyDescent="0.25">
      <c r="B22" s="426"/>
      <c r="C22" s="426"/>
      <c r="D22" s="426"/>
      <c r="E22" s="426"/>
      <c r="G22" s="1198"/>
      <c r="H22" s="825"/>
      <c r="I22" s="1198"/>
      <c r="J22" s="824"/>
      <c r="K22" s="825"/>
      <c r="L22" s="1198"/>
      <c r="M22" s="824"/>
      <c r="N22" s="824"/>
      <c r="O22" s="824"/>
      <c r="P22" s="824"/>
      <c r="Q22" s="824"/>
      <c r="R22" s="825"/>
      <c r="S22" s="1283"/>
      <c r="T22" s="824"/>
      <c r="U22" s="824"/>
      <c r="V22" s="825"/>
      <c r="W22" s="1281"/>
      <c r="X22" s="824"/>
      <c r="Y22" s="824"/>
      <c r="Z22" s="824"/>
      <c r="AA22" s="825"/>
      <c r="AB22" s="141"/>
      <c r="AC22" s="141"/>
      <c r="AD22" s="141"/>
      <c r="AE22" s="278"/>
      <c r="AF22" s="278"/>
      <c r="AG22" s="278"/>
      <c r="AH22" s="278"/>
    </row>
    <row r="23" spans="2:34" ht="15" customHeight="1" x14ac:dyDescent="0.25">
      <c r="B23" s="426"/>
      <c r="C23" s="426"/>
      <c r="D23" s="426"/>
      <c r="E23" s="426"/>
      <c r="G23" s="1198"/>
      <c r="H23" s="825"/>
      <c r="I23" s="1198"/>
      <c r="J23" s="824"/>
      <c r="K23" s="825"/>
      <c r="L23" s="1198"/>
      <c r="M23" s="824"/>
      <c r="N23" s="824"/>
      <c r="O23" s="824"/>
      <c r="P23" s="824"/>
      <c r="Q23" s="824"/>
      <c r="R23" s="825"/>
      <c r="S23" s="1283"/>
      <c r="T23" s="824"/>
      <c r="U23" s="824"/>
      <c r="V23" s="825"/>
      <c r="W23" s="1281"/>
      <c r="X23" s="824"/>
      <c r="Y23" s="824"/>
      <c r="Z23" s="824"/>
      <c r="AA23" s="825"/>
      <c r="AB23" s="141"/>
      <c r="AC23" s="141"/>
      <c r="AD23" s="141"/>
      <c r="AE23" s="278"/>
      <c r="AF23" s="278"/>
      <c r="AG23" s="278"/>
      <c r="AH23" s="278"/>
    </row>
    <row r="24" spans="2:34" ht="15" customHeight="1" x14ac:dyDescent="0.25">
      <c r="B24" s="426"/>
      <c r="C24" s="426"/>
      <c r="D24" s="426"/>
      <c r="E24" s="426"/>
      <c r="G24" s="1284"/>
      <c r="H24" s="825"/>
      <c r="I24" s="1284"/>
      <c r="J24" s="824"/>
      <c r="K24" s="825"/>
      <c r="L24" s="1284"/>
      <c r="M24" s="824"/>
      <c r="N24" s="824"/>
      <c r="O24" s="824"/>
      <c r="P24" s="824"/>
      <c r="Q24" s="824"/>
      <c r="R24" s="825"/>
      <c r="S24" s="1282"/>
      <c r="T24" s="824"/>
      <c r="U24" s="824"/>
      <c r="V24" s="825"/>
      <c r="W24" s="1286"/>
      <c r="X24" s="824"/>
      <c r="Y24" s="824"/>
      <c r="Z24" s="824"/>
      <c r="AA24" s="825"/>
      <c r="AB24" s="141"/>
      <c r="AC24" s="141"/>
      <c r="AD24" s="141"/>
      <c r="AE24" s="278"/>
      <c r="AF24" s="278"/>
      <c r="AG24" s="278"/>
      <c r="AH24" s="278"/>
    </row>
    <row r="25" spans="2:34" ht="15" customHeight="1" x14ac:dyDescent="0.25">
      <c r="B25" s="426"/>
      <c r="C25" s="426"/>
      <c r="D25" s="426"/>
      <c r="E25" s="426"/>
      <c r="G25" s="1198" t="s">
        <v>1804</v>
      </c>
      <c r="H25" s="824"/>
      <c r="I25" s="824"/>
      <c r="J25" s="824"/>
      <c r="K25" s="824"/>
      <c r="L25" s="824"/>
      <c r="M25" s="824"/>
      <c r="N25" s="824"/>
      <c r="O25" s="824"/>
      <c r="P25" s="824"/>
      <c r="Q25" s="824"/>
      <c r="R25" s="824"/>
      <c r="S25" s="824"/>
      <c r="T25" s="824"/>
      <c r="U25" s="824"/>
      <c r="V25" s="825"/>
      <c r="W25" s="1232">
        <f>SUM(W17:AA24)</f>
        <v>0</v>
      </c>
      <c r="X25" s="824"/>
      <c r="Y25" s="824"/>
      <c r="Z25" s="824"/>
      <c r="AA25" s="825"/>
      <c r="AB25" s="141"/>
      <c r="AC25" s="141"/>
      <c r="AD25" s="141"/>
      <c r="AE25" s="278"/>
      <c r="AF25" s="278"/>
      <c r="AG25" s="278"/>
      <c r="AH25" s="278"/>
    </row>
    <row r="26" spans="2:34" ht="15" customHeight="1" x14ac:dyDescent="0.25">
      <c r="B26" s="426"/>
      <c r="C26" s="426"/>
      <c r="D26" s="426"/>
      <c r="E26" s="426"/>
      <c r="G26" s="124"/>
      <c r="H26" s="124"/>
      <c r="I26" s="124"/>
      <c r="J26" s="124"/>
      <c r="K26" s="124"/>
      <c r="L26" s="124"/>
      <c r="M26" s="124"/>
      <c r="N26" s="124"/>
      <c r="O26" s="124"/>
      <c r="P26" s="124"/>
      <c r="Q26" s="124"/>
      <c r="R26" s="124"/>
      <c r="S26" s="124"/>
      <c r="T26" s="124"/>
      <c r="U26" s="124"/>
      <c r="V26" s="124"/>
      <c r="W26" s="124"/>
      <c r="X26" s="124"/>
      <c r="Y26" s="278"/>
      <c r="Z26" s="278"/>
      <c r="AA26" s="278"/>
      <c r="AB26" s="278"/>
      <c r="AC26" s="278"/>
      <c r="AD26" s="278"/>
      <c r="AE26" s="278"/>
      <c r="AF26" s="278"/>
      <c r="AG26" s="278"/>
      <c r="AH26" s="278"/>
    </row>
    <row r="27" spans="2:34" ht="15" customHeight="1" x14ac:dyDescent="0.25">
      <c r="B27" s="426"/>
      <c r="C27" s="426"/>
      <c r="D27" s="426"/>
      <c r="E27" s="426"/>
      <c r="G27" s="278"/>
      <c r="H27" s="278"/>
      <c r="I27" s="278"/>
      <c r="J27" s="278"/>
      <c r="K27" s="278"/>
      <c r="L27" s="278"/>
      <c r="M27" s="278"/>
      <c r="N27" s="278"/>
      <c r="O27" s="278"/>
      <c r="P27" s="278"/>
      <c r="Q27" s="278"/>
      <c r="R27" s="278"/>
      <c r="S27" s="278"/>
      <c r="T27" s="278"/>
      <c r="U27" s="278"/>
      <c r="V27" s="278"/>
      <c r="W27" s="278"/>
      <c r="X27" s="278"/>
      <c r="Y27" s="278"/>
      <c r="Z27" s="278"/>
      <c r="AA27" s="278"/>
      <c r="AB27" s="278"/>
      <c r="AC27" s="278"/>
      <c r="AD27" s="278"/>
      <c r="AE27" s="278"/>
      <c r="AF27" s="278"/>
      <c r="AG27" s="278"/>
      <c r="AH27" s="278"/>
    </row>
    <row r="28" spans="2:34" ht="15" customHeight="1" x14ac:dyDescent="0.25">
      <c r="B28" s="426"/>
      <c r="C28" s="426"/>
      <c r="D28" s="426"/>
      <c r="E28" s="426"/>
      <c r="G28" s="801" t="s">
        <v>1507</v>
      </c>
      <c r="H28" s="764"/>
      <c r="I28" s="764"/>
      <c r="J28" s="764"/>
      <c r="K28" s="764"/>
      <c r="L28" s="764"/>
      <c r="M28" s="764"/>
      <c r="N28" s="764"/>
      <c r="O28" s="764"/>
      <c r="P28" s="764"/>
      <c r="Q28" s="764"/>
      <c r="R28" s="764"/>
      <c r="S28" s="764"/>
      <c r="T28" s="764"/>
      <c r="U28" s="795" t="s">
        <v>1704</v>
      </c>
      <c r="V28" s="764"/>
      <c r="W28" s="764"/>
      <c r="X28" s="764"/>
      <c r="Y28" s="764"/>
      <c r="Z28" s="764"/>
      <c r="AA28" s="764"/>
      <c r="AB28" s="764"/>
      <c r="AC28" s="764"/>
      <c r="AD28" s="764"/>
      <c r="AE28" s="764"/>
      <c r="AF28" s="764"/>
      <c r="AG28" s="764"/>
      <c r="AH28" s="796"/>
    </row>
    <row r="29" spans="2:34" ht="15" customHeight="1" x14ac:dyDescent="0.25">
      <c r="B29" s="426"/>
      <c r="C29" s="426"/>
      <c r="D29" s="426"/>
      <c r="E29" s="426"/>
      <c r="G29" s="793" t="s">
        <v>796</v>
      </c>
      <c r="H29" s="794"/>
      <c r="I29" s="794"/>
      <c r="J29" s="794"/>
      <c r="K29" s="794"/>
      <c r="L29" s="794"/>
      <c r="M29" s="801" t="s">
        <v>1511</v>
      </c>
      <c r="N29" s="764"/>
      <c r="O29" s="764"/>
      <c r="P29" s="764"/>
      <c r="Q29" s="802" t="s">
        <v>1510</v>
      </c>
      <c r="R29" s="764"/>
      <c r="S29" s="764"/>
      <c r="T29" s="765"/>
      <c r="U29" s="793" t="s">
        <v>796</v>
      </c>
      <c r="V29" s="794"/>
      <c r="W29" s="794"/>
      <c r="X29" s="794"/>
      <c r="Y29" s="794"/>
      <c r="Z29" s="794"/>
      <c r="AA29" s="801" t="s">
        <v>1511</v>
      </c>
      <c r="AB29" s="764"/>
      <c r="AC29" s="764"/>
      <c r="AD29" s="764"/>
      <c r="AE29" s="802" t="s">
        <v>1510</v>
      </c>
      <c r="AF29" s="764"/>
      <c r="AG29" s="764"/>
      <c r="AH29" s="765"/>
    </row>
    <row r="30" spans="2:34" ht="15" customHeight="1" x14ac:dyDescent="0.25">
      <c r="B30" s="426"/>
      <c r="C30" s="426"/>
      <c r="D30" s="426"/>
      <c r="E30" s="426"/>
      <c r="G30" s="788"/>
      <c r="H30" s="789"/>
      <c r="I30" s="789"/>
      <c r="J30" s="789"/>
      <c r="K30" s="789"/>
      <c r="L30" s="790"/>
      <c r="M30" s="788"/>
      <c r="N30" s="789"/>
      <c r="O30" s="789"/>
      <c r="P30" s="790"/>
      <c r="Q30" s="788"/>
      <c r="R30" s="789"/>
      <c r="S30" s="789"/>
      <c r="T30" s="790"/>
      <c r="U30" s="788"/>
      <c r="V30" s="789"/>
      <c r="W30" s="789"/>
      <c r="X30" s="789"/>
      <c r="Y30" s="789"/>
      <c r="Z30" s="790"/>
      <c r="AA30" s="788"/>
      <c r="AB30" s="789"/>
      <c r="AC30" s="789"/>
      <c r="AD30" s="790"/>
      <c r="AE30" s="788"/>
      <c r="AF30" s="789"/>
      <c r="AG30" s="789"/>
      <c r="AH30" s="790"/>
    </row>
    <row r="31" spans="2:34" ht="15" customHeight="1" x14ac:dyDescent="0.25">
      <c r="G31" s="283"/>
      <c r="H31" s="124"/>
      <c r="I31" s="124"/>
      <c r="J31" s="124"/>
      <c r="K31" s="124"/>
      <c r="L31" s="124"/>
      <c r="M31" s="283"/>
      <c r="N31" s="124"/>
      <c r="O31" s="124"/>
      <c r="P31" s="124"/>
      <c r="Q31" s="283"/>
      <c r="R31" s="124"/>
      <c r="S31" s="124"/>
      <c r="T31" s="125"/>
      <c r="U31" s="124"/>
      <c r="V31" s="124"/>
      <c r="W31" s="124"/>
      <c r="X31" s="124"/>
      <c r="Y31" s="124"/>
      <c r="Z31" s="124"/>
      <c r="AA31" s="283"/>
      <c r="AB31" s="124"/>
      <c r="AC31" s="124"/>
      <c r="AD31" s="125"/>
      <c r="AE31" s="283"/>
      <c r="AF31" s="124"/>
      <c r="AG31" s="124"/>
      <c r="AH31" s="125"/>
    </row>
    <row r="32" spans="2:34" ht="15" customHeight="1" x14ac:dyDescent="0.25">
      <c r="G32" s="283"/>
      <c r="H32" s="124"/>
      <c r="I32" s="124"/>
      <c r="J32" s="124"/>
      <c r="K32" s="124"/>
      <c r="L32" s="124"/>
      <c r="M32" s="283"/>
      <c r="N32" s="124"/>
      <c r="O32" s="124"/>
      <c r="P32" s="124"/>
      <c r="Q32" s="283"/>
      <c r="R32" s="124"/>
      <c r="S32" s="124"/>
      <c r="T32" s="125"/>
      <c r="U32" s="124"/>
      <c r="V32" s="124"/>
      <c r="W32" s="124"/>
      <c r="X32" s="124"/>
      <c r="Y32" s="124"/>
      <c r="Z32" s="124"/>
      <c r="AA32" s="283"/>
      <c r="AB32" s="124"/>
      <c r="AC32" s="124"/>
      <c r="AD32" s="125"/>
      <c r="AE32" s="283"/>
      <c r="AF32" s="124"/>
      <c r="AG32" s="124"/>
      <c r="AH32" s="125"/>
    </row>
    <row r="33" spans="7:34" ht="15" customHeight="1" x14ac:dyDescent="0.25">
      <c r="G33" s="283"/>
      <c r="H33" s="124"/>
      <c r="I33" s="124"/>
      <c r="J33" s="124"/>
      <c r="K33" s="124"/>
      <c r="L33" s="124"/>
      <c r="M33" s="283"/>
      <c r="N33" s="124"/>
      <c r="O33" s="124"/>
      <c r="P33" s="124"/>
      <c r="Q33" s="283"/>
      <c r="R33" s="124"/>
      <c r="S33" s="124"/>
      <c r="T33" s="125"/>
      <c r="U33" s="124"/>
      <c r="V33" s="124"/>
      <c r="W33" s="124"/>
      <c r="X33" s="124"/>
      <c r="Y33" s="124"/>
      <c r="Z33" s="124"/>
      <c r="AA33" s="283"/>
      <c r="AB33" s="124"/>
      <c r="AC33" s="124"/>
      <c r="AD33" s="125"/>
      <c r="AE33" s="283"/>
      <c r="AF33" s="124"/>
      <c r="AG33" s="124"/>
      <c r="AH33" s="125"/>
    </row>
    <row r="34" spans="7:34" ht="15" customHeight="1" x14ac:dyDescent="0.25">
      <c r="G34" s="283"/>
      <c r="H34" s="124"/>
      <c r="I34" s="124"/>
      <c r="J34" s="124"/>
      <c r="K34" s="124"/>
      <c r="L34" s="124"/>
      <c r="M34" s="283"/>
      <c r="N34" s="124"/>
      <c r="O34" s="124"/>
      <c r="P34" s="124"/>
      <c r="Q34" s="283"/>
      <c r="R34" s="124"/>
      <c r="S34" s="124"/>
      <c r="T34" s="125"/>
      <c r="U34" s="124"/>
      <c r="V34" s="124"/>
      <c r="W34" s="124"/>
      <c r="X34" s="124"/>
      <c r="Y34" s="124"/>
      <c r="Z34" s="124"/>
      <c r="AA34" s="283"/>
      <c r="AB34" s="124"/>
      <c r="AC34" s="124"/>
      <c r="AD34" s="125"/>
      <c r="AE34" s="283"/>
      <c r="AF34" s="124"/>
      <c r="AG34" s="124"/>
      <c r="AH34" s="125"/>
    </row>
    <row r="35" spans="7:34" ht="15" customHeight="1" x14ac:dyDescent="0.25">
      <c r="G35" s="283"/>
      <c r="H35" s="124"/>
      <c r="I35" s="124"/>
      <c r="J35" s="124"/>
      <c r="K35" s="124"/>
      <c r="L35" s="124"/>
      <c r="M35" s="283"/>
      <c r="N35" s="124"/>
      <c r="O35" s="124"/>
      <c r="P35" s="124"/>
      <c r="Q35" s="283"/>
      <c r="R35" s="124"/>
      <c r="S35" s="124"/>
      <c r="T35" s="125"/>
      <c r="U35" s="124"/>
      <c r="V35" s="124"/>
      <c r="W35" s="124"/>
      <c r="X35" s="124"/>
      <c r="Y35" s="124"/>
      <c r="Z35" s="124"/>
      <c r="AA35" s="283"/>
      <c r="AB35" s="124"/>
      <c r="AC35" s="124"/>
      <c r="AD35" s="125"/>
      <c r="AE35" s="283"/>
      <c r="AF35" s="124"/>
      <c r="AG35" s="124"/>
      <c r="AH35" s="125"/>
    </row>
    <row r="36" spans="7:34" ht="15" customHeight="1" x14ac:dyDescent="0.25">
      <c r="G36" s="283"/>
      <c r="H36" s="124"/>
      <c r="I36" s="124"/>
      <c r="J36" s="124"/>
      <c r="K36" s="124"/>
      <c r="L36" s="124"/>
      <c r="M36" s="283"/>
      <c r="N36" s="124"/>
      <c r="O36" s="124"/>
      <c r="P36" s="124"/>
      <c r="Q36" s="283"/>
      <c r="R36" s="124"/>
      <c r="S36" s="124"/>
      <c r="T36" s="125"/>
      <c r="U36" s="124"/>
      <c r="V36" s="124"/>
      <c r="W36" s="124"/>
      <c r="X36" s="124"/>
      <c r="Y36" s="124"/>
      <c r="Z36" s="124"/>
      <c r="AA36" s="283"/>
      <c r="AB36" s="124"/>
      <c r="AC36" s="124"/>
      <c r="AD36" s="125"/>
      <c r="AE36" s="283"/>
      <c r="AF36" s="124"/>
      <c r="AG36" s="124"/>
      <c r="AH36" s="125"/>
    </row>
    <row r="37" spans="7:34" ht="15" customHeight="1" x14ac:dyDescent="0.25">
      <c r="G37" s="283"/>
      <c r="H37" s="124"/>
      <c r="I37" s="124"/>
      <c r="J37" s="124"/>
      <c r="K37" s="124"/>
      <c r="L37" s="124"/>
      <c r="M37" s="283"/>
      <c r="N37" s="124"/>
      <c r="O37" s="124"/>
      <c r="P37" s="124"/>
      <c r="Q37" s="283"/>
      <c r="R37" s="124"/>
      <c r="S37" s="124"/>
      <c r="T37" s="125"/>
      <c r="U37" s="124"/>
      <c r="V37" s="124"/>
      <c r="W37" s="124"/>
      <c r="X37" s="124"/>
      <c r="Y37" s="124"/>
      <c r="Z37" s="124"/>
      <c r="AA37" s="283"/>
      <c r="AB37" s="124"/>
      <c r="AC37" s="124"/>
      <c r="AD37" s="125"/>
      <c r="AE37" s="283"/>
      <c r="AF37" s="124"/>
      <c r="AG37" s="124"/>
      <c r="AH37" s="125"/>
    </row>
    <row r="38" spans="7:34" ht="15" customHeight="1" x14ac:dyDescent="0.25">
      <c r="G38" s="283"/>
      <c r="H38" s="124"/>
      <c r="I38" s="124"/>
      <c r="J38" s="124"/>
      <c r="K38" s="124"/>
      <c r="L38" s="124"/>
      <c r="M38" s="283"/>
      <c r="N38" s="124"/>
      <c r="O38" s="124"/>
      <c r="P38" s="124"/>
      <c r="Q38" s="283"/>
      <c r="R38" s="124"/>
      <c r="S38" s="124"/>
      <c r="T38" s="125"/>
      <c r="U38" s="124"/>
      <c r="V38" s="124"/>
      <c r="W38" s="124"/>
      <c r="X38" s="124"/>
      <c r="Y38" s="124"/>
      <c r="Z38" s="124"/>
      <c r="AA38" s="283"/>
      <c r="AB38" s="124"/>
      <c r="AC38" s="124"/>
      <c r="AD38" s="125"/>
      <c r="AE38" s="283"/>
      <c r="AF38" s="124"/>
      <c r="AG38" s="124"/>
      <c r="AH38" s="125"/>
    </row>
    <row r="39" spans="7:34" ht="15" customHeight="1" x14ac:dyDescent="0.25">
      <c r="G39" s="283"/>
      <c r="H39" s="124"/>
      <c r="I39" s="124"/>
      <c r="J39" s="124"/>
      <c r="K39" s="124"/>
      <c r="L39" s="124"/>
      <c r="M39" s="283"/>
      <c r="N39" s="124"/>
      <c r="O39" s="124"/>
      <c r="P39" s="124"/>
      <c r="Q39" s="283"/>
      <c r="R39" s="124"/>
      <c r="S39" s="124"/>
      <c r="T39" s="125"/>
      <c r="U39" s="124"/>
      <c r="V39" s="124"/>
      <c r="W39" s="124"/>
      <c r="X39" s="124"/>
      <c r="Y39" s="124"/>
      <c r="Z39" s="124"/>
      <c r="AA39" s="283"/>
      <c r="AB39" s="124"/>
      <c r="AC39" s="124"/>
      <c r="AD39" s="125"/>
      <c r="AE39" s="283"/>
      <c r="AF39" s="124"/>
      <c r="AG39" s="124"/>
      <c r="AH39" s="125"/>
    </row>
    <row r="40" spans="7:34" ht="15" customHeight="1" x14ac:dyDescent="0.25">
      <c r="G40" s="283"/>
      <c r="H40" s="124"/>
      <c r="I40" s="124"/>
      <c r="J40" s="124"/>
      <c r="K40" s="124"/>
      <c r="L40" s="124"/>
      <c r="M40" s="283"/>
      <c r="N40" s="124"/>
      <c r="O40" s="124"/>
      <c r="P40" s="124"/>
      <c r="Q40" s="283"/>
      <c r="R40" s="124"/>
      <c r="S40" s="124"/>
      <c r="T40" s="125"/>
      <c r="U40" s="124"/>
      <c r="V40" s="124"/>
      <c r="W40" s="124"/>
      <c r="X40" s="124"/>
      <c r="Y40" s="124"/>
      <c r="Z40" s="124"/>
      <c r="AA40" s="283"/>
      <c r="AB40" s="124"/>
      <c r="AC40" s="124"/>
      <c r="AD40" s="125"/>
      <c r="AE40" s="283"/>
      <c r="AF40" s="124"/>
      <c r="AG40" s="124"/>
      <c r="AH40" s="125"/>
    </row>
    <row r="41" spans="7:34" x14ac:dyDescent="0.25">
      <c r="G41" s="283"/>
      <c r="H41" s="124"/>
      <c r="I41" s="124"/>
      <c r="J41" s="124"/>
      <c r="K41" s="124"/>
      <c r="L41" s="124"/>
      <c r="M41" s="283"/>
      <c r="N41" s="124"/>
      <c r="O41" s="124"/>
      <c r="P41" s="124"/>
      <c r="Q41" s="283"/>
      <c r="R41" s="124"/>
      <c r="S41" s="124"/>
      <c r="T41" s="125"/>
      <c r="U41" s="124"/>
      <c r="V41" s="124"/>
      <c r="W41" s="124"/>
      <c r="X41" s="124"/>
      <c r="Y41" s="124"/>
      <c r="Z41" s="124"/>
      <c r="AA41" s="283"/>
      <c r="AB41" s="124"/>
      <c r="AC41" s="124"/>
      <c r="AD41" s="125"/>
      <c r="AE41" s="283"/>
      <c r="AF41" s="124"/>
      <c r="AG41" s="124"/>
      <c r="AH41" s="125"/>
    </row>
    <row r="42" spans="7:34" x14ac:dyDescent="0.25">
      <c r="G42" s="285"/>
      <c r="H42" s="190"/>
      <c r="I42" s="190"/>
      <c r="J42" s="190"/>
      <c r="K42" s="190"/>
      <c r="L42" s="190"/>
      <c r="M42" s="285"/>
      <c r="N42" s="190"/>
      <c r="O42" s="190"/>
      <c r="P42" s="190"/>
      <c r="Q42" s="285"/>
      <c r="R42" s="190"/>
      <c r="S42" s="190"/>
      <c r="T42" s="243"/>
      <c r="U42" s="190"/>
      <c r="V42" s="190"/>
      <c r="W42" s="190"/>
      <c r="X42" s="190"/>
      <c r="Y42" s="190"/>
      <c r="Z42" s="190"/>
      <c r="AA42" s="285"/>
      <c r="AB42" s="190"/>
      <c r="AC42" s="190"/>
      <c r="AD42" s="243"/>
      <c r="AE42" s="285"/>
      <c r="AF42" s="190"/>
      <c r="AG42" s="190"/>
      <c r="AH42" s="243"/>
    </row>
    <row r="43" spans="7:34" x14ac:dyDescent="0.25">
      <c r="G43" s="3"/>
      <c r="H43" s="55"/>
      <c r="I43" s="55"/>
      <c r="J43" s="55"/>
      <c r="K43" s="55"/>
      <c r="L43" s="288" t="s">
        <v>1705</v>
      </c>
      <c r="M43" s="55">
        <f>'MAIN LEVEL'!Z80</f>
        <v>0</v>
      </c>
    </row>
  </sheetData>
  <mergeCells count="74">
    <mergeCell ref="G13:AH13"/>
    <mergeCell ref="W23:AA23"/>
    <mergeCell ref="S24:V24"/>
    <mergeCell ref="I17:K17"/>
    <mergeCell ref="S21:V21"/>
    <mergeCell ref="I20:K20"/>
    <mergeCell ref="S17:V17"/>
    <mergeCell ref="L20:R20"/>
    <mergeCell ref="G15:H16"/>
    <mergeCell ref="L18:R18"/>
    <mergeCell ref="W17:AA17"/>
    <mergeCell ref="L23:R23"/>
    <mergeCell ref="G18:H18"/>
    <mergeCell ref="S18:V18"/>
    <mergeCell ref="I19:K19"/>
    <mergeCell ref="L19:R19"/>
    <mergeCell ref="B10:E10"/>
    <mergeCell ref="B6:E6"/>
    <mergeCell ref="G9:T11"/>
    <mergeCell ref="AE30:AH30"/>
    <mergeCell ref="B15:E15"/>
    <mergeCell ref="I18:K18"/>
    <mergeCell ref="L21:R21"/>
    <mergeCell ref="W24:AA24"/>
    <mergeCell ref="S20:V20"/>
    <mergeCell ref="G23:H23"/>
    <mergeCell ref="I21:K21"/>
    <mergeCell ref="M29:P29"/>
    <mergeCell ref="L15:R16"/>
    <mergeCell ref="G17:H17"/>
    <mergeCell ref="G30:L30"/>
    <mergeCell ref="I15:K16"/>
    <mergeCell ref="B4:E4"/>
    <mergeCell ref="W20:AA20"/>
    <mergeCell ref="S22:V22"/>
    <mergeCell ref="I23:K23"/>
    <mergeCell ref="B16:E16"/>
    <mergeCell ref="L17:R17"/>
    <mergeCell ref="G19:H19"/>
    <mergeCell ref="S15:V16"/>
    <mergeCell ref="B12:E12"/>
    <mergeCell ref="W15:AA16"/>
    <mergeCell ref="B14:E14"/>
    <mergeCell ref="B17:E17"/>
    <mergeCell ref="W18:AA18"/>
    <mergeCell ref="G7:AH7"/>
    <mergeCell ref="B8:E8"/>
    <mergeCell ref="B13:E13"/>
    <mergeCell ref="G24:H24"/>
    <mergeCell ref="W19:AA19"/>
    <mergeCell ref="G20:H20"/>
    <mergeCell ref="G22:H22"/>
    <mergeCell ref="G21:H21"/>
    <mergeCell ref="S23:V23"/>
    <mergeCell ref="S19:V19"/>
    <mergeCell ref="I22:K22"/>
    <mergeCell ref="W21:AA21"/>
    <mergeCell ref="L22:R22"/>
    <mergeCell ref="U30:Z30"/>
    <mergeCell ref="AA29:AD29"/>
    <mergeCell ref="W22:AA22"/>
    <mergeCell ref="L24:R24"/>
    <mergeCell ref="Q30:T30"/>
    <mergeCell ref="G28:T28"/>
    <mergeCell ref="G29:L29"/>
    <mergeCell ref="AA30:AD30"/>
    <mergeCell ref="M30:P30"/>
    <mergeCell ref="G25:V25"/>
    <mergeCell ref="I24:K24"/>
    <mergeCell ref="U29:Z29"/>
    <mergeCell ref="U28:AH28"/>
    <mergeCell ref="Q29:T29"/>
    <mergeCell ref="W25:AA25"/>
    <mergeCell ref="AE29:AH29"/>
  </mergeCells>
  <hyperlinks>
    <hyperlink ref="B4" location="PANDUAN!A1" display="PANDUAN" xr:uid="{00000000-0004-0000-4801-000000000000}"/>
    <hyperlink ref="B6" location="'EWS DIRECTORY'!A1" display="EWS DIRECTORY" xr:uid="{00000000-0004-0000-4801-000001000000}"/>
    <hyperlink ref="B8" location="'DATA PEMICU'!A1" display="DATA PEMICU" xr:uid="{00000000-0004-0000-4801-000002000000}"/>
    <hyperlink ref="B10" location="'DATA PENGUJI'!A1" display="DATA PENGUJI" xr:uid="{00000000-0004-0000-4801-000003000000}"/>
    <hyperlink ref="B12" location="'MAIN LEVEL'!A1" display="MAIN LEVEL" xr:uid="{00000000-0004-0000-4801-000004000000}"/>
  </hyperlinks>
  <pageMargins left="0.70866141732283472" right="0.17" top="0.74803149606299213" bottom="0.74803149606299213" header="0.31496062992125978" footer="0.31496062992125978"/>
  <pageSetup paperSize="9" scale="76" orientation="portrait"/>
</worksheet>
</file>

<file path=xl/worksheets/sheet3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1-000000000000}">
  <sheetPr codeName="Sheet151">
    <tabColor theme="4" tint="-0.249977111117893"/>
    <pageSetUpPr fitToPage="1"/>
  </sheetPr>
  <dimension ref="A1:AH43"/>
  <sheetViews>
    <sheetView topLeftCell="B4" zoomScaleNormal="100" workbookViewId="0">
      <selection activeCell="AQ18" sqref="AQ18:AU18"/>
    </sheetView>
  </sheetViews>
  <sheetFormatPr defaultColWidth="8.88671875" defaultRowHeight="13.8" x14ac:dyDescent="0.25"/>
  <cols>
    <col min="1" max="1" width="3" style="110" hidden="1" customWidth="1"/>
    <col min="2" max="5" width="3.88671875" style="177" customWidth="1"/>
    <col min="6" max="6" width="3.88671875" style="110" customWidth="1"/>
    <col min="7" max="34" width="3.5546875" style="254" customWidth="1"/>
    <col min="35" max="35" width="8.88671875" style="254" customWidth="1"/>
    <col min="36" max="16384" width="8.88671875" style="254"/>
  </cols>
  <sheetData>
    <row r="1" spans="2:34" x14ac:dyDescent="0.25">
      <c r="G1" s="178"/>
      <c r="H1" s="55"/>
      <c r="I1" s="55"/>
      <c r="J1" s="55"/>
      <c r="K1" s="55"/>
      <c r="L1" s="55"/>
      <c r="M1" s="55"/>
    </row>
    <row r="2" spans="2:34" ht="15" customHeight="1" x14ac:dyDescent="0.25">
      <c r="G2" s="124" t="s">
        <v>1674</v>
      </c>
      <c r="H2" s="124"/>
      <c r="I2" s="124"/>
      <c r="J2" s="124"/>
      <c r="K2" s="124"/>
      <c r="L2" s="124"/>
      <c r="M2" s="124"/>
      <c r="N2" s="124"/>
      <c r="O2" s="124"/>
      <c r="P2" s="124"/>
      <c r="Q2" s="124"/>
      <c r="R2" s="124"/>
      <c r="S2" s="124"/>
      <c r="T2" s="124"/>
      <c r="U2" s="124"/>
      <c r="V2" s="124"/>
      <c r="W2" s="124"/>
      <c r="X2" s="124"/>
      <c r="Y2" s="278"/>
      <c r="Z2" s="278"/>
      <c r="AA2" s="278"/>
      <c r="AB2" s="278"/>
      <c r="AC2" s="278"/>
      <c r="AD2" s="278"/>
      <c r="AE2" s="278"/>
      <c r="AF2" s="278"/>
      <c r="AG2" s="278"/>
      <c r="AH2" s="278"/>
    </row>
    <row r="3" spans="2:34" ht="15" customHeight="1" x14ac:dyDescent="0.25">
      <c r="B3" s="111"/>
      <c r="C3" s="111"/>
      <c r="D3" s="111"/>
      <c r="E3" s="111"/>
      <c r="G3" s="124" t="s">
        <v>1675</v>
      </c>
      <c r="H3" s="124"/>
      <c r="I3" s="124"/>
      <c r="J3" s="124"/>
      <c r="K3" s="124"/>
      <c r="L3" s="124"/>
      <c r="M3" s="124"/>
      <c r="N3" s="124"/>
      <c r="O3" s="124"/>
      <c r="P3" s="124"/>
      <c r="Q3" s="124"/>
      <c r="R3" s="124"/>
      <c r="S3" s="124"/>
      <c r="T3" s="124"/>
      <c r="U3" s="124"/>
      <c r="V3" s="124"/>
      <c r="W3" s="124"/>
      <c r="X3" s="124"/>
      <c r="Y3" s="278"/>
      <c r="Z3" s="278"/>
      <c r="AA3" s="278"/>
      <c r="AB3" s="278"/>
      <c r="AC3" s="278"/>
      <c r="AD3" s="278"/>
      <c r="AE3" s="278"/>
      <c r="AF3" s="278"/>
      <c r="AG3" s="278"/>
      <c r="AH3" s="278"/>
    </row>
    <row r="4" spans="2:34" ht="15" customHeight="1" x14ac:dyDescent="0.25">
      <c r="B4" s="762" t="s">
        <v>79</v>
      </c>
      <c r="C4" s="761"/>
      <c r="D4" s="761"/>
      <c r="E4" s="761"/>
      <c r="G4" s="124"/>
      <c r="H4" s="124"/>
      <c r="I4" s="124"/>
      <c r="J4" s="124"/>
      <c r="K4" s="124"/>
      <c r="L4" s="124"/>
      <c r="M4" s="124"/>
      <c r="N4" s="124"/>
      <c r="O4" s="124"/>
      <c r="P4" s="124"/>
      <c r="Q4" s="124"/>
      <c r="R4" s="124"/>
      <c r="S4" s="124"/>
      <c r="T4" s="124"/>
      <c r="U4" s="124"/>
      <c r="V4" s="124"/>
      <c r="W4" s="124"/>
      <c r="X4" s="124"/>
      <c r="Y4" s="278"/>
      <c r="Z4" s="278"/>
      <c r="AA4" s="278"/>
      <c r="AB4" s="278"/>
      <c r="AC4" s="278"/>
      <c r="AD4" s="278"/>
      <c r="AE4" s="278"/>
      <c r="AF4" s="278"/>
      <c r="AG4" s="278"/>
      <c r="AH4" s="278"/>
    </row>
    <row r="5" spans="2:34" ht="15" customHeight="1" x14ac:dyDescent="0.25">
      <c r="B5" s="111"/>
      <c r="C5" s="111"/>
      <c r="D5" s="111"/>
      <c r="E5" s="111"/>
      <c r="G5" s="124"/>
      <c r="H5" s="124"/>
      <c r="I5" s="124"/>
      <c r="J5" s="124"/>
      <c r="K5" s="124"/>
      <c r="L5" s="124"/>
      <c r="M5" s="124"/>
      <c r="N5" s="124"/>
      <c r="O5" s="124"/>
      <c r="P5" s="124"/>
      <c r="Q5" s="124"/>
      <c r="R5" s="124"/>
      <c r="S5" s="124"/>
      <c r="T5" s="124"/>
      <c r="U5" s="124"/>
      <c r="V5" s="124"/>
      <c r="W5" s="124"/>
      <c r="X5" s="124"/>
      <c r="Y5" s="278"/>
      <c r="Z5" s="278"/>
      <c r="AA5" s="278"/>
      <c r="AB5" s="278"/>
      <c r="AC5" s="278"/>
      <c r="AD5" s="278"/>
      <c r="AE5" s="278"/>
      <c r="AF5" s="278"/>
      <c r="AG5" s="278"/>
      <c r="AH5" s="278"/>
    </row>
    <row r="6" spans="2:34" ht="15" customHeight="1" x14ac:dyDescent="0.25">
      <c r="B6" s="762" t="s">
        <v>87</v>
      </c>
      <c r="C6" s="761"/>
      <c r="D6" s="761"/>
      <c r="E6" s="761"/>
      <c r="G6" s="124"/>
      <c r="H6" s="124"/>
      <c r="I6" s="124"/>
      <c r="J6" s="124"/>
      <c r="K6" s="124"/>
      <c r="L6" s="124"/>
      <c r="M6" s="124"/>
      <c r="N6" s="124"/>
      <c r="O6" s="124"/>
      <c r="P6" s="124"/>
      <c r="Q6" s="124"/>
      <c r="R6" s="124"/>
      <c r="S6" s="124"/>
      <c r="T6" s="124"/>
      <c r="U6" s="124"/>
      <c r="V6" s="124"/>
      <c r="W6" s="124"/>
      <c r="X6" s="124"/>
      <c r="Y6" s="278"/>
      <c r="Z6" s="278"/>
      <c r="AA6" s="278"/>
      <c r="AB6" s="278"/>
      <c r="AC6" s="278"/>
      <c r="AD6" s="278"/>
      <c r="AE6" s="278"/>
      <c r="AF6" s="278"/>
      <c r="AG6" s="278"/>
      <c r="AH6" s="278"/>
    </row>
    <row r="7" spans="2:34" ht="15" customHeight="1" x14ac:dyDescent="0.25">
      <c r="B7" s="111"/>
      <c r="C7" s="111"/>
      <c r="D7" s="111"/>
      <c r="E7" s="111"/>
      <c r="G7" s="798" t="s">
        <v>1676</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row>
    <row r="8" spans="2:34" ht="15" customHeight="1" x14ac:dyDescent="0.25">
      <c r="B8" s="762" t="s">
        <v>94</v>
      </c>
      <c r="C8" s="761"/>
      <c r="D8" s="761"/>
      <c r="E8" s="761"/>
      <c r="G8" s="124"/>
      <c r="H8" s="124"/>
      <c r="I8" s="124"/>
      <c r="J8" s="124"/>
      <c r="K8" s="124"/>
      <c r="L8" s="124"/>
      <c r="M8" s="124"/>
      <c r="N8" s="124"/>
      <c r="O8" s="124"/>
      <c r="P8" s="124"/>
      <c r="Q8" s="124"/>
      <c r="R8" s="124"/>
      <c r="S8" s="124"/>
      <c r="T8" s="124"/>
      <c r="U8" s="124"/>
      <c r="V8" s="124"/>
      <c r="W8" s="124"/>
      <c r="X8" s="124"/>
      <c r="Y8" s="278"/>
      <c r="Z8" s="278"/>
      <c r="AA8" s="278"/>
      <c r="AB8" s="278"/>
      <c r="AC8" s="278"/>
      <c r="AD8" s="278"/>
      <c r="AE8" s="278"/>
      <c r="AF8" s="278"/>
      <c r="AG8" s="278"/>
      <c r="AH8" s="278"/>
    </row>
    <row r="9" spans="2:34" ht="15" customHeight="1" x14ac:dyDescent="0.25">
      <c r="B9" s="111"/>
      <c r="C9" s="111"/>
      <c r="D9" s="111"/>
      <c r="E9" s="111"/>
      <c r="G9" s="803" t="str">
        <f>'MAIN LEVEL'!J81</f>
        <v>SKPPKP</v>
      </c>
      <c r="H9" s="789"/>
      <c r="I9" s="789"/>
      <c r="J9" s="789"/>
      <c r="K9" s="789"/>
      <c r="L9" s="789"/>
      <c r="M9" s="789"/>
      <c r="N9" s="789"/>
      <c r="O9" s="789"/>
      <c r="P9" s="789"/>
      <c r="Q9" s="789"/>
      <c r="R9" s="789"/>
      <c r="S9" s="789"/>
      <c r="T9" s="790"/>
      <c r="U9" s="279" t="s">
        <v>796</v>
      </c>
      <c r="V9" s="280"/>
      <c r="W9" s="280"/>
      <c r="X9" s="280"/>
      <c r="Y9" s="280"/>
      <c r="Z9" s="280" t="s">
        <v>1678</v>
      </c>
      <c r="AA9" s="182" t="e">
        <f>NAMA_WP</f>
        <v>#N/A</v>
      </c>
      <c r="AB9" s="281"/>
      <c r="AC9" s="281"/>
      <c r="AD9" s="281"/>
      <c r="AE9" s="281"/>
      <c r="AF9" s="281"/>
      <c r="AG9" s="281"/>
      <c r="AH9" s="282"/>
    </row>
    <row r="10" spans="2:34" ht="15" customHeight="1" x14ac:dyDescent="0.25">
      <c r="B10" s="762" t="s">
        <v>101</v>
      </c>
      <c r="C10" s="761"/>
      <c r="D10" s="761"/>
      <c r="E10" s="761"/>
      <c r="G10" s="804"/>
      <c r="H10" s="792"/>
      <c r="I10" s="792"/>
      <c r="J10" s="792"/>
      <c r="K10" s="792"/>
      <c r="L10" s="792"/>
      <c r="M10" s="792"/>
      <c r="N10" s="792"/>
      <c r="O10" s="792"/>
      <c r="P10" s="792"/>
      <c r="Q10" s="792"/>
      <c r="R10" s="792"/>
      <c r="S10" s="792"/>
      <c r="T10" s="805"/>
      <c r="U10" s="283" t="s">
        <v>1401</v>
      </c>
      <c r="V10" s="124"/>
      <c r="W10" s="124"/>
      <c r="X10" s="124"/>
      <c r="Y10" s="124"/>
      <c r="Z10" s="124" t="s">
        <v>1678</v>
      </c>
      <c r="AA10" s="124" t="e">
        <f>NPWP</f>
        <v>#N/A</v>
      </c>
      <c r="AB10" s="278"/>
      <c r="AC10" s="278"/>
      <c r="AD10" s="278"/>
      <c r="AE10" s="278"/>
      <c r="AF10" s="278"/>
      <c r="AG10" s="278"/>
      <c r="AH10" s="284"/>
    </row>
    <row r="11" spans="2:34" ht="15" customHeight="1" x14ac:dyDescent="0.25">
      <c r="G11" s="806"/>
      <c r="H11" s="794"/>
      <c r="I11" s="794"/>
      <c r="J11" s="794"/>
      <c r="K11" s="794"/>
      <c r="L11" s="794"/>
      <c r="M11" s="794"/>
      <c r="N11" s="794"/>
      <c r="O11" s="794"/>
      <c r="P11" s="794"/>
      <c r="Q11" s="794"/>
      <c r="R11" s="794"/>
      <c r="S11" s="794"/>
      <c r="T11" s="807"/>
      <c r="U11" s="285" t="s">
        <v>1679</v>
      </c>
      <c r="V11" s="190"/>
      <c r="W11" s="190"/>
      <c r="X11" s="190"/>
      <c r="Y11" s="190"/>
      <c r="Z11" s="190" t="s">
        <v>1678</v>
      </c>
      <c r="AA11" s="190" t="e">
        <f>ID_MS_TH_PJK</f>
        <v>#N/A</v>
      </c>
      <c r="AB11" s="286"/>
      <c r="AC11" s="286"/>
      <c r="AD11" s="286"/>
      <c r="AE11" s="286"/>
      <c r="AF11" s="286"/>
      <c r="AG11" s="286"/>
      <c r="AH11" s="287"/>
    </row>
    <row r="12" spans="2:34" ht="15" customHeight="1" x14ac:dyDescent="0.25">
      <c r="B12" s="762" t="s">
        <v>106</v>
      </c>
      <c r="C12" s="761"/>
      <c r="D12" s="761"/>
      <c r="E12" s="761"/>
      <c r="G12" s="124"/>
      <c r="H12" s="124"/>
      <c r="I12" s="124"/>
      <c r="J12" s="124"/>
      <c r="K12" s="124"/>
      <c r="L12" s="124"/>
      <c r="M12" s="124"/>
      <c r="N12" s="124"/>
      <c r="O12" s="124"/>
      <c r="P12" s="124"/>
      <c r="Q12" s="124"/>
      <c r="R12" s="124"/>
      <c r="S12" s="124"/>
      <c r="T12" s="124"/>
      <c r="U12" s="124"/>
      <c r="V12" s="124"/>
      <c r="W12" s="124"/>
      <c r="X12" s="124"/>
      <c r="Y12" s="278"/>
      <c r="Z12" s="278"/>
      <c r="AA12" s="278"/>
      <c r="AB12" s="278"/>
      <c r="AC12" s="278"/>
      <c r="AD12" s="278"/>
      <c r="AE12" s="278"/>
      <c r="AF12" s="278"/>
      <c r="AG12" s="278"/>
      <c r="AH12" s="278"/>
    </row>
    <row r="13" spans="2:34" ht="15" customHeight="1" x14ac:dyDescent="0.25">
      <c r="B13" s="962" t="str">
        <f>HYPERLINK("#'"&amp;'EWS DIRECTORY'!$J$326&amp;"'!A1",'EWS DIRECTORY'!$J$326)</f>
        <v>N-1</v>
      </c>
      <c r="C13" s="761"/>
      <c r="D13" s="761"/>
      <c r="E13" s="761"/>
      <c r="G13" s="928" t="str">
        <f>"Pengujian yang telah dilakukan atas pos "&amp;G9&amp;" dapat disimpulkan:"</f>
        <v>Pengujian yang telah dilakukan atas pos SKPPKP dapat disimpulkan:</v>
      </c>
      <c r="H13" s="792"/>
      <c r="I13" s="792"/>
      <c r="J13" s="792"/>
      <c r="K13" s="792"/>
      <c r="L13" s="792"/>
      <c r="M13" s="792"/>
      <c r="N13" s="792"/>
      <c r="O13" s="792"/>
      <c r="P13" s="792"/>
      <c r="Q13" s="792"/>
      <c r="R13" s="792"/>
      <c r="S13" s="792"/>
      <c r="T13" s="792"/>
      <c r="U13" s="792"/>
      <c r="V13" s="792"/>
      <c r="W13" s="792"/>
      <c r="X13" s="792"/>
      <c r="Y13" s="792"/>
      <c r="Z13" s="792"/>
      <c r="AA13" s="792"/>
      <c r="AB13" s="792"/>
      <c r="AC13" s="792"/>
      <c r="AD13" s="792"/>
      <c r="AE13" s="792"/>
      <c r="AF13" s="792"/>
      <c r="AG13" s="792"/>
      <c r="AH13" s="792"/>
    </row>
    <row r="14" spans="2:34" ht="15" customHeight="1" x14ac:dyDescent="0.25">
      <c r="B14" s="962" t="str">
        <f>HYPERLINK("#'"&amp;'EWS DIRECTORY'!$J$327&amp;"'!A1",'EWS DIRECTORY'!$J$327)</f>
        <v>N-2</v>
      </c>
      <c r="C14" s="761"/>
      <c r="D14" s="761"/>
      <c r="E14" s="761"/>
      <c r="G14" s="124"/>
      <c r="H14" s="124"/>
      <c r="I14" s="124"/>
      <c r="J14" s="124"/>
      <c r="K14" s="124"/>
      <c r="L14" s="124"/>
      <c r="M14" s="124"/>
      <c r="N14" s="124"/>
      <c r="O14" s="124"/>
      <c r="P14" s="124"/>
      <c r="Q14" s="124"/>
      <c r="R14" s="124"/>
      <c r="S14" s="124"/>
      <c r="T14" s="124"/>
      <c r="U14" s="124"/>
      <c r="V14" s="124"/>
      <c r="W14" s="124"/>
      <c r="X14" s="124"/>
      <c r="Y14" s="278"/>
      <c r="Z14" s="278"/>
      <c r="AA14" s="278"/>
      <c r="AB14" s="278"/>
      <c r="AC14" s="278"/>
      <c r="AD14" s="278"/>
      <c r="AE14" s="278"/>
      <c r="AF14" s="278"/>
      <c r="AG14" s="278"/>
      <c r="AH14" s="278"/>
    </row>
    <row r="15" spans="2:34" ht="15" customHeight="1" x14ac:dyDescent="0.25">
      <c r="B15" s="962" t="str">
        <f>HYPERLINK("#'"&amp;'EWS DIRECTORY'!$J$328&amp;"'!A1",'EWS DIRECTORY'!$J$328)</f>
        <v>N-3</v>
      </c>
      <c r="C15" s="761"/>
      <c r="D15" s="761"/>
      <c r="E15" s="761"/>
      <c r="G15" s="1226" t="s">
        <v>1445</v>
      </c>
      <c r="H15" s="837"/>
      <c r="I15" s="1287" t="s">
        <v>2001</v>
      </c>
      <c r="J15" s="836"/>
      <c r="K15" s="1000"/>
      <c r="L15" s="1285" t="s">
        <v>2026</v>
      </c>
      <c r="M15" s="836"/>
      <c r="N15" s="836"/>
      <c r="O15" s="836"/>
      <c r="P15" s="836"/>
      <c r="Q15" s="836"/>
      <c r="R15" s="837"/>
      <c r="S15" s="1285" t="s">
        <v>2027</v>
      </c>
      <c r="T15" s="836"/>
      <c r="U15" s="836"/>
      <c r="V15" s="837"/>
      <c r="W15" s="1226" t="s">
        <v>1481</v>
      </c>
      <c r="X15" s="836"/>
      <c r="Y15" s="836"/>
      <c r="Z15" s="836"/>
      <c r="AA15" s="837"/>
      <c r="AB15" s="124"/>
      <c r="AC15" s="124"/>
      <c r="AD15" s="124"/>
      <c r="AE15" s="124"/>
      <c r="AF15" s="124"/>
      <c r="AG15" s="124"/>
      <c r="AH15" s="124"/>
    </row>
    <row r="16" spans="2:34" ht="15" customHeight="1" x14ac:dyDescent="0.25">
      <c r="B16" s="927" t="str">
        <f>HYPERLINK("#'"&amp;'EWS DIRECTORY'!$J$329&amp;"'!A1",'EWS DIRECTORY'!$J$329)</f>
        <v>N-4</v>
      </c>
      <c r="C16" s="761"/>
      <c r="D16" s="761"/>
      <c r="E16" s="761"/>
      <c r="G16" s="838"/>
      <c r="H16" s="839"/>
      <c r="I16" s="1003"/>
      <c r="J16" s="1004"/>
      <c r="K16" s="1005"/>
      <c r="L16" s="838"/>
      <c r="M16" s="800"/>
      <c r="N16" s="800"/>
      <c r="O16" s="800"/>
      <c r="P16" s="800"/>
      <c r="Q16" s="800"/>
      <c r="R16" s="839"/>
      <c r="S16" s="838"/>
      <c r="T16" s="800"/>
      <c r="U16" s="800"/>
      <c r="V16" s="839"/>
      <c r="W16" s="838"/>
      <c r="X16" s="800"/>
      <c r="Y16" s="800"/>
      <c r="Z16" s="800"/>
      <c r="AA16" s="839"/>
      <c r="AB16" s="175"/>
      <c r="AC16" s="175"/>
      <c r="AD16" s="175"/>
      <c r="AE16" s="175"/>
      <c r="AF16" s="175"/>
      <c r="AG16" s="175"/>
      <c r="AH16" s="175"/>
    </row>
    <row r="17" spans="2:34" ht="15" customHeight="1" x14ac:dyDescent="0.25">
      <c r="B17" s="962" t="str">
        <f>HYPERLINK("#'"&amp;'EWS DIRECTORY'!$J$330&amp;"'!A1",'EWS DIRECTORY'!$J$330)</f>
        <v>N-5</v>
      </c>
      <c r="C17" s="761"/>
      <c r="D17" s="761"/>
      <c r="E17" s="761"/>
      <c r="G17" s="1198"/>
      <c r="H17" s="825"/>
      <c r="I17" s="1198"/>
      <c r="J17" s="824"/>
      <c r="K17" s="825"/>
      <c r="L17" s="1198"/>
      <c r="M17" s="824"/>
      <c r="N17" s="824"/>
      <c r="O17" s="824"/>
      <c r="P17" s="824"/>
      <c r="Q17" s="824"/>
      <c r="R17" s="825"/>
      <c r="S17" s="1283"/>
      <c r="T17" s="824"/>
      <c r="U17" s="824"/>
      <c r="V17" s="825"/>
      <c r="W17" s="1281"/>
      <c r="X17" s="824"/>
      <c r="Y17" s="824"/>
      <c r="Z17" s="824"/>
      <c r="AA17" s="825"/>
      <c r="AB17" s="141"/>
      <c r="AC17" s="141"/>
      <c r="AD17" s="141"/>
      <c r="AE17" s="278"/>
      <c r="AF17" s="278"/>
      <c r="AG17" s="278"/>
      <c r="AH17" s="278"/>
    </row>
    <row r="18" spans="2:34" ht="15" customHeight="1" x14ac:dyDescent="0.25">
      <c r="B18" s="426"/>
      <c r="C18" s="426"/>
      <c r="D18" s="426"/>
      <c r="E18" s="426"/>
      <c r="G18" s="1198"/>
      <c r="H18" s="825"/>
      <c r="I18" s="1198"/>
      <c r="J18" s="824"/>
      <c r="K18" s="825"/>
      <c r="L18" s="1198"/>
      <c r="M18" s="824"/>
      <c r="N18" s="824"/>
      <c r="O18" s="824"/>
      <c r="P18" s="824"/>
      <c r="Q18" s="824"/>
      <c r="R18" s="825"/>
      <c r="S18" s="1283"/>
      <c r="T18" s="824"/>
      <c r="U18" s="824"/>
      <c r="V18" s="825"/>
      <c r="W18" s="1281"/>
      <c r="X18" s="824"/>
      <c r="Y18" s="824"/>
      <c r="Z18" s="824"/>
      <c r="AA18" s="825"/>
      <c r="AB18" s="141"/>
      <c r="AC18" s="141"/>
      <c r="AD18" s="141"/>
      <c r="AE18" s="278"/>
      <c r="AF18" s="278"/>
      <c r="AG18" s="278"/>
      <c r="AH18" s="278"/>
    </row>
    <row r="19" spans="2:34" ht="15" customHeight="1" x14ac:dyDescent="0.25">
      <c r="B19" s="426"/>
      <c r="C19" s="426"/>
      <c r="D19" s="426"/>
      <c r="E19" s="426"/>
      <c r="G19" s="1198"/>
      <c r="H19" s="825"/>
      <c r="I19" s="1198"/>
      <c r="J19" s="824"/>
      <c r="K19" s="825"/>
      <c r="L19" s="1198"/>
      <c r="M19" s="824"/>
      <c r="N19" s="824"/>
      <c r="O19" s="824"/>
      <c r="P19" s="824"/>
      <c r="Q19" s="824"/>
      <c r="R19" s="825"/>
      <c r="S19" s="1283"/>
      <c r="T19" s="824"/>
      <c r="U19" s="824"/>
      <c r="V19" s="825"/>
      <c r="W19" s="1281"/>
      <c r="X19" s="824"/>
      <c r="Y19" s="824"/>
      <c r="Z19" s="824"/>
      <c r="AA19" s="825"/>
      <c r="AB19" s="141"/>
      <c r="AC19" s="141"/>
      <c r="AD19" s="141"/>
      <c r="AE19" s="278"/>
      <c r="AF19" s="278"/>
      <c r="AG19" s="278"/>
      <c r="AH19" s="278"/>
    </row>
    <row r="20" spans="2:34" ht="15" customHeight="1" x14ac:dyDescent="0.25">
      <c r="B20" s="426"/>
      <c r="C20" s="426"/>
      <c r="D20" s="426"/>
      <c r="E20" s="426"/>
      <c r="G20" s="1198"/>
      <c r="H20" s="825"/>
      <c r="I20" s="1198"/>
      <c r="J20" s="824"/>
      <c r="K20" s="825"/>
      <c r="L20" s="1198"/>
      <c r="M20" s="824"/>
      <c r="N20" s="824"/>
      <c r="O20" s="824"/>
      <c r="P20" s="824"/>
      <c r="Q20" s="824"/>
      <c r="R20" s="825"/>
      <c r="S20" s="1283"/>
      <c r="T20" s="824"/>
      <c r="U20" s="824"/>
      <c r="V20" s="825"/>
      <c r="W20" s="1281"/>
      <c r="X20" s="824"/>
      <c r="Y20" s="824"/>
      <c r="Z20" s="824"/>
      <c r="AA20" s="825"/>
      <c r="AB20" s="141"/>
      <c r="AC20" s="141"/>
      <c r="AD20" s="141"/>
      <c r="AE20" s="278"/>
      <c r="AF20" s="278"/>
      <c r="AG20" s="278"/>
      <c r="AH20" s="278"/>
    </row>
    <row r="21" spans="2:34" ht="15" customHeight="1" x14ac:dyDescent="0.25">
      <c r="B21" s="426"/>
      <c r="C21" s="426"/>
      <c r="D21" s="426"/>
      <c r="E21" s="426"/>
      <c r="G21" s="1198"/>
      <c r="H21" s="825"/>
      <c r="I21" s="1198"/>
      <c r="J21" s="824"/>
      <c r="K21" s="825"/>
      <c r="L21" s="1198"/>
      <c r="M21" s="824"/>
      <c r="N21" s="824"/>
      <c r="O21" s="824"/>
      <c r="P21" s="824"/>
      <c r="Q21" s="824"/>
      <c r="R21" s="825"/>
      <c r="S21" s="1283"/>
      <c r="T21" s="824"/>
      <c r="U21" s="824"/>
      <c r="V21" s="825"/>
      <c r="W21" s="1281"/>
      <c r="X21" s="824"/>
      <c r="Y21" s="824"/>
      <c r="Z21" s="824"/>
      <c r="AA21" s="825"/>
      <c r="AB21" s="141"/>
      <c r="AC21" s="141"/>
      <c r="AD21" s="141"/>
      <c r="AE21" s="278"/>
      <c r="AF21" s="278"/>
      <c r="AG21" s="278"/>
      <c r="AH21" s="278"/>
    </row>
    <row r="22" spans="2:34" ht="15" customHeight="1" x14ac:dyDescent="0.25">
      <c r="B22" s="426"/>
      <c r="C22" s="426"/>
      <c r="D22" s="426"/>
      <c r="E22" s="426"/>
      <c r="G22" s="1198"/>
      <c r="H22" s="825"/>
      <c r="I22" s="1198"/>
      <c r="J22" s="824"/>
      <c r="K22" s="825"/>
      <c r="L22" s="1198"/>
      <c r="M22" s="824"/>
      <c r="N22" s="824"/>
      <c r="O22" s="824"/>
      <c r="P22" s="824"/>
      <c r="Q22" s="824"/>
      <c r="R22" s="825"/>
      <c r="S22" s="1283"/>
      <c r="T22" s="824"/>
      <c r="U22" s="824"/>
      <c r="V22" s="825"/>
      <c r="W22" s="1281"/>
      <c r="X22" s="824"/>
      <c r="Y22" s="824"/>
      <c r="Z22" s="824"/>
      <c r="AA22" s="825"/>
      <c r="AB22" s="141"/>
      <c r="AC22" s="141"/>
      <c r="AD22" s="141"/>
      <c r="AE22" s="278"/>
      <c r="AF22" s="278"/>
      <c r="AG22" s="278"/>
      <c r="AH22" s="278"/>
    </row>
    <row r="23" spans="2:34" ht="15" customHeight="1" x14ac:dyDescent="0.25">
      <c r="B23" s="426"/>
      <c r="C23" s="426"/>
      <c r="D23" s="426"/>
      <c r="E23" s="426"/>
      <c r="G23" s="1198"/>
      <c r="H23" s="825"/>
      <c r="I23" s="1198"/>
      <c r="J23" s="824"/>
      <c r="K23" s="825"/>
      <c r="L23" s="1198"/>
      <c r="M23" s="824"/>
      <c r="N23" s="824"/>
      <c r="O23" s="824"/>
      <c r="P23" s="824"/>
      <c r="Q23" s="824"/>
      <c r="R23" s="825"/>
      <c r="S23" s="1283"/>
      <c r="T23" s="824"/>
      <c r="U23" s="824"/>
      <c r="V23" s="825"/>
      <c r="W23" s="1281"/>
      <c r="X23" s="824"/>
      <c r="Y23" s="824"/>
      <c r="Z23" s="824"/>
      <c r="AA23" s="825"/>
      <c r="AB23" s="141"/>
      <c r="AC23" s="141"/>
      <c r="AD23" s="141"/>
      <c r="AE23" s="278"/>
      <c r="AF23" s="278"/>
      <c r="AG23" s="278"/>
      <c r="AH23" s="278"/>
    </row>
    <row r="24" spans="2:34" ht="15" customHeight="1" x14ac:dyDescent="0.25">
      <c r="B24" s="426"/>
      <c r="C24" s="426"/>
      <c r="D24" s="426"/>
      <c r="E24" s="426"/>
      <c r="G24" s="1284"/>
      <c r="H24" s="825"/>
      <c r="I24" s="1284"/>
      <c r="J24" s="824"/>
      <c r="K24" s="825"/>
      <c r="L24" s="1284"/>
      <c r="M24" s="824"/>
      <c r="N24" s="824"/>
      <c r="O24" s="824"/>
      <c r="P24" s="824"/>
      <c r="Q24" s="824"/>
      <c r="R24" s="825"/>
      <c r="S24" s="1282"/>
      <c r="T24" s="824"/>
      <c r="U24" s="824"/>
      <c r="V24" s="825"/>
      <c r="W24" s="1286"/>
      <c r="X24" s="824"/>
      <c r="Y24" s="824"/>
      <c r="Z24" s="824"/>
      <c r="AA24" s="825"/>
      <c r="AB24" s="141"/>
      <c r="AC24" s="141"/>
      <c r="AD24" s="141"/>
      <c r="AE24" s="278"/>
      <c r="AF24" s="278"/>
      <c r="AG24" s="278"/>
      <c r="AH24" s="278"/>
    </row>
    <row r="25" spans="2:34" ht="15" customHeight="1" x14ac:dyDescent="0.25">
      <c r="B25" s="426"/>
      <c r="C25" s="426"/>
      <c r="D25" s="426"/>
      <c r="E25" s="426"/>
      <c r="G25" s="1198" t="s">
        <v>1804</v>
      </c>
      <c r="H25" s="824"/>
      <c r="I25" s="824"/>
      <c r="J25" s="824"/>
      <c r="K25" s="824"/>
      <c r="L25" s="824"/>
      <c r="M25" s="824"/>
      <c r="N25" s="824"/>
      <c r="O25" s="824"/>
      <c r="P25" s="824"/>
      <c r="Q25" s="824"/>
      <c r="R25" s="824"/>
      <c r="S25" s="824"/>
      <c r="T25" s="824"/>
      <c r="U25" s="824"/>
      <c r="V25" s="825"/>
      <c r="W25" s="1232">
        <f>SUM(W17:AA24)</f>
        <v>0</v>
      </c>
      <c r="X25" s="824"/>
      <c r="Y25" s="824"/>
      <c r="Z25" s="824"/>
      <c r="AA25" s="825"/>
      <c r="AB25" s="141"/>
      <c r="AC25" s="141"/>
      <c r="AD25" s="141"/>
      <c r="AE25" s="278"/>
      <c r="AF25" s="278"/>
      <c r="AG25" s="278"/>
      <c r="AH25" s="278"/>
    </row>
    <row r="26" spans="2:34" ht="15" customHeight="1" x14ac:dyDescent="0.25">
      <c r="B26" s="426"/>
      <c r="C26" s="426"/>
      <c r="D26" s="426"/>
      <c r="E26" s="426"/>
      <c r="G26" s="124"/>
      <c r="H26" s="124"/>
      <c r="I26" s="124"/>
      <c r="J26" s="124"/>
      <c r="K26" s="124"/>
      <c r="L26" s="124"/>
      <c r="M26" s="124"/>
      <c r="N26" s="124"/>
      <c r="O26" s="124"/>
      <c r="P26" s="124"/>
      <c r="Q26" s="124"/>
      <c r="R26" s="124"/>
      <c r="S26" s="124"/>
      <c r="T26" s="124"/>
      <c r="U26" s="124"/>
      <c r="V26" s="124"/>
      <c r="W26" s="124"/>
      <c r="X26" s="124"/>
      <c r="Y26" s="278"/>
      <c r="Z26" s="278"/>
      <c r="AA26" s="278"/>
      <c r="AB26" s="278"/>
      <c r="AC26" s="278"/>
      <c r="AD26" s="278"/>
      <c r="AE26" s="278"/>
      <c r="AF26" s="278"/>
      <c r="AG26" s="278"/>
      <c r="AH26" s="278"/>
    </row>
    <row r="27" spans="2:34" ht="15" customHeight="1" x14ac:dyDescent="0.25">
      <c r="B27" s="426"/>
      <c r="C27" s="426"/>
      <c r="D27" s="426"/>
      <c r="E27" s="426"/>
      <c r="G27" s="278"/>
      <c r="H27" s="278"/>
      <c r="I27" s="278"/>
      <c r="J27" s="278"/>
      <c r="K27" s="278"/>
      <c r="L27" s="278"/>
      <c r="M27" s="278"/>
      <c r="N27" s="278"/>
      <c r="O27" s="278"/>
      <c r="P27" s="278"/>
      <c r="Q27" s="278"/>
      <c r="R27" s="278"/>
      <c r="S27" s="278"/>
      <c r="T27" s="278"/>
      <c r="U27" s="278"/>
      <c r="V27" s="278"/>
      <c r="W27" s="278"/>
      <c r="X27" s="278"/>
      <c r="Y27" s="278"/>
      <c r="Z27" s="278"/>
      <c r="AA27" s="278"/>
      <c r="AB27" s="278"/>
      <c r="AC27" s="278"/>
      <c r="AD27" s="278"/>
      <c r="AE27" s="278"/>
      <c r="AF27" s="278"/>
      <c r="AG27" s="278"/>
      <c r="AH27" s="278"/>
    </row>
    <row r="28" spans="2:34" ht="15" customHeight="1" x14ac:dyDescent="0.25">
      <c r="B28" s="426"/>
      <c r="C28" s="426"/>
      <c r="D28" s="426"/>
      <c r="E28" s="426"/>
      <c r="G28" s="801" t="s">
        <v>1507</v>
      </c>
      <c r="H28" s="764"/>
      <c r="I28" s="764"/>
      <c r="J28" s="764"/>
      <c r="K28" s="764"/>
      <c r="L28" s="764"/>
      <c r="M28" s="764"/>
      <c r="N28" s="764"/>
      <c r="O28" s="764"/>
      <c r="P28" s="764"/>
      <c r="Q28" s="764"/>
      <c r="R28" s="764"/>
      <c r="S28" s="764"/>
      <c r="T28" s="764"/>
      <c r="U28" s="795" t="s">
        <v>1704</v>
      </c>
      <c r="V28" s="764"/>
      <c r="W28" s="764"/>
      <c r="X28" s="764"/>
      <c r="Y28" s="764"/>
      <c r="Z28" s="764"/>
      <c r="AA28" s="764"/>
      <c r="AB28" s="764"/>
      <c r="AC28" s="764"/>
      <c r="AD28" s="764"/>
      <c r="AE28" s="764"/>
      <c r="AF28" s="764"/>
      <c r="AG28" s="764"/>
      <c r="AH28" s="796"/>
    </row>
    <row r="29" spans="2:34" ht="15" customHeight="1" x14ac:dyDescent="0.25">
      <c r="B29" s="426"/>
      <c r="C29" s="426"/>
      <c r="D29" s="426"/>
      <c r="E29" s="426"/>
      <c r="G29" s="793" t="s">
        <v>796</v>
      </c>
      <c r="H29" s="794"/>
      <c r="I29" s="794"/>
      <c r="J29" s="794"/>
      <c r="K29" s="794"/>
      <c r="L29" s="794"/>
      <c r="M29" s="801" t="s">
        <v>1511</v>
      </c>
      <c r="N29" s="764"/>
      <c r="O29" s="764"/>
      <c r="P29" s="764"/>
      <c r="Q29" s="802" t="s">
        <v>1510</v>
      </c>
      <c r="R29" s="764"/>
      <c r="S29" s="764"/>
      <c r="T29" s="765"/>
      <c r="U29" s="793" t="s">
        <v>796</v>
      </c>
      <c r="V29" s="794"/>
      <c r="W29" s="794"/>
      <c r="X29" s="794"/>
      <c r="Y29" s="794"/>
      <c r="Z29" s="794"/>
      <c r="AA29" s="801" t="s">
        <v>1511</v>
      </c>
      <c r="AB29" s="764"/>
      <c r="AC29" s="764"/>
      <c r="AD29" s="764"/>
      <c r="AE29" s="802" t="s">
        <v>1510</v>
      </c>
      <c r="AF29" s="764"/>
      <c r="AG29" s="764"/>
      <c r="AH29" s="765"/>
    </row>
    <row r="30" spans="2:34" ht="15" customHeight="1" x14ac:dyDescent="0.25">
      <c r="B30" s="426"/>
      <c r="C30" s="426"/>
      <c r="D30" s="426"/>
      <c r="E30" s="426"/>
      <c r="G30" s="788"/>
      <c r="H30" s="789"/>
      <c r="I30" s="789"/>
      <c r="J30" s="789"/>
      <c r="K30" s="789"/>
      <c r="L30" s="790"/>
      <c r="M30" s="788"/>
      <c r="N30" s="789"/>
      <c r="O30" s="789"/>
      <c r="P30" s="790"/>
      <c r="Q30" s="788"/>
      <c r="R30" s="789"/>
      <c r="S30" s="789"/>
      <c r="T30" s="790"/>
      <c r="U30" s="788"/>
      <c r="V30" s="789"/>
      <c r="W30" s="789"/>
      <c r="X30" s="789"/>
      <c r="Y30" s="789"/>
      <c r="Z30" s="790"/>
      <c r="AA30" s="788"/>
      <c r="AB30" s="789"/>
      <c r="AC30" s="789"/>
      <c r="AD30" s="790"/>
      <c r="AE30" s="788"/>
      <c r="AF30" s="789"/>
      <c r="AG30" s="789"/>
      <c r="AH30" s="790"/>
    </row>
    <row r="31" spans="2:34" ht="15" customHeight="1" x14ac:dyDescent="0.25">
      <c r="G31" s="283"/>
      <c r="H31" s="124"/>
      <c r="I31" s="124"/>
      <c r="J31" s="124"/>
      <c r="K31" s="124"/>
      <c r="L31" s="124"/>
      <c r="M31" s="283"/>
      <c r="N31" s="124"/>
      <c r="O31" s="124"/>
      <c r="P31" s="124"/>
      <c r="Q31" s="283"/>
      <c r="R31" s="124"/>
      <c r="S31" s="124"/>
      <c r="T31" s="125"/>
      <c r="U31" s="124"/>
      <c r="V31" s="124"/>
      <c r="W31" s="124"/>
      <c r="X31" s="124"/>
      <c r="Y31" s="124"/>
      <c r="Z31" s="124"/>
      <c r="AA31" s="283"/>
      <c r="AB31" s="124"/>
      <c r="AC31" s="124"/>
      <c r="AD31" s="125"/>
      <c r="AE31" s="283"/>
      <c r="AF31" s="124"/>
      <c r="AG31" s="124"/>
      <c r="AH31" s="125"/>
    </row>
    <row r="32" spans="2:34" ht="15" customHeight="1" x14ac:dyDescent="0.25">
      <c r="G32" s="283"/>
      <c r="H32" s="124"/>
      <c r="I32" s="124"/>
      <c r="J32" s="124"/>
      <c r="K32" s="124"/>
      <c r="L32" s="124"/>
      <c r="M32" s="283"/>
      <c r="N32" s="124"/>
      <c r="O32" s="124"/>
      <c r="P32" s="124"/>
      <c r="Q32" s="283"/>
      <c r="R32" s="124"/>
      <c r="S32" s="124"/>
      <c r="T32" s="125"/>
      <c r="U32" s="124"/>
      <c r="V32" s="124"/>
      <c r="W32" s="124"/>
      <c r="X32" s="124"/>
      <c r="Y32" s="124"/>
      <c r="Z32" s="124"/>
      <c r="AA32" s="283"/>
      <c r="AB32" s="124"/>
      <c r="AC32" s="124"/>
      <c r="AD32" s="125"/>
      <c r="AE32" s="283"/>
      <c r="AF32" s="124"/>
      <c r="AG32" s="124"/>
      <c r="AH32" s="125"/>
    </row>
    <row r="33" spans="7:34" ht="15" customHeight="1" x14ac:dyDescent="0.25">
      <c r="G33" s="283"/>
      <c r="H33" s="124"/>
      <c r="I33" s="124"/>
      <c r="J33" s="124"/>
      <c r="K33" s="124"/>
      <c r="L33" s="124"/>
      <c r="M33" s="283"/>
      <c r="N33" s="124"/>
      <c r="O33" s="124"/>
      <c r="P33" s="124"/>
      <c r="Q33" s="283"/>
      <c r="R33" s="124"/>
      <c r="S33" s="124"/>
      <c r="T33" s="125"/>
      <c r="U33" s="124"/>
      <c r="V33" s="124"/>
      <c r="W33" s="124"/>
      <c r="X33" s="124"/>
      <c r="Y33" s="124"/>
      <c r="Z33" s="124"/>
      <c r="AA33" s="283"/>
      <c r="AB33" s="124"/>
      <c r="AC33" s="124"/>
      <c r="AD33" s="125"/>
      <c r="AE33" s="283"/>
      <c r="AF33" s="124"/>
      <c r="AG33" s="124"/>
      <c r="AH33" s="125"/>
    </row>
    <row r="34" spans="7:34" ht="15" customHeight="1" x14ac:dyDescent="0.25">
      <c r="G34" s="283"/>
      <c r="H34" s="124"/>
      <c r="I34" s="124"/>
      <c r="J34" s="124"/>
      <c r="K34" s="124"/>
      <c r="L34" s="124"/>
      <c r="M34" s="283"/>
      <c r="N34" s="124"/>
      <c r="O34" s="124"/>
      <c r="P34" s="124"/>
      <c r="Q34" s="283"/>
      <c r="R34" s="124"/>
      <c r="S34" s="124"/>
      <c r="T34" s="125"/>
      <c r="U34" s="124"/>
      <c r="V34" s="124"/>
      <c r="W34" s="124"/>
      <c r="X34" s="124"/>
      <c r="Y34" s="124"/>
      <c r="Z34" s="124"/>
      <c r="AA34" s="283"/>
      <c r="AB34" s="124"/>
      <c r="AC34" s="124"/>
      <c r="AD34" s="125"/>
      <c r="AE34" s="283"/>
      <c r="AF34" s="124"/>
      <c r="AG34" s="124"/>
      <c r="AH34" s="125"/>
    </row>
    <row r="35" spans="7:34" ht="15" customHeight="1" x14ac:dyDescent="0.25">
      <c r="G35" s="283"/>
      <c r="H35" s="124"/>
      <c r="I35" s="124"/>
      <c r="J35" s="124"/>
      <c r="K35" s="124"/>
      <c r="L35" s="124"/>
      <c r="M35" s="283"/>
      <c r="N35" s="124"/>
      <c r="O35" s="124"/>
      <c r="P35" s="124"/>
      <c r="Q35" s="283"/>
      <c r="R35" s="124"/>
      <c r="S35" s="124"/>
      <c r="T35" s="125"/>
      <c r="U35" s="124"/>
      <c r="V35" s="124"/>
      <c r="W35" s="124"/>
      <c r="X35" s="124"/>
      <c r="Y35" s="124"/>
      <c r="Z35" s="124"/>
      <c r="AA35" s="283"/>
      <c r="AB35" s="124"/>
      <c r="AC35" s="124"/>
      <c r="AD35" s="125"/>
      <c r="AE35" s="283"/>
      <c r="AF35" s="124"/>
      <c r="AG35" s="124"/>
      <c r="AH35" s="125"/>
    </row>
    <row r="36" spans="7:34" ht="15" customHeight="1" x14ac:dyDescent="0.25">
      <c r="G36" s="283"/>
      <c r="H36" s="124"/>
      <c r="I36" s="124"/>
      <c r="J36" s="124"/>
      <c r="K36" s="124"/>
      <c r="L36" s="124"/>
      <c r="M36" s="283"/>
      <c r="N36" s="124"/>
      <c r="O36" s="124"/>
      <c r="P36" s="124"/>
      <c r="Q36" s="283"/>
      <c r="R36" s="124"/>
      <c r="S36" s="124"/>
      <c r="T36" s="125"/>
      <c r="U36" s="124"/>
      <c r="V36" s="124"/>
      <c r="W36" s="124"/>
      <c r="X36" s="124"/>
      <c r="Y36" s="124"/>
      <c r="Z36" s="124"/>
      <c r="AA36" s="283"/>
      <c r="AB36" s="124"/>
      <c r="AC36" s="124"/>
      <c r="AD36" s="125"/>
      <c r="AE36" s="283"/>
      <c r="AF36" s="124"/>
      <c r="AG36" s="124"/>
      <c r="AH36" s="125"/>
    </row>
    <row r="37" spans="7:34" ht="15" customHeight="1" x14ac:dyDescent="0.25">
      <c r="G37" s="283"/>
      <c r="H37" s="124"/>
      <c r="I37" s="124"/>
      <c r="J37" s="124"/>
      <c r="K37" s="124"/>
      <c r="L37" s="124"/>
      <c r="M37" s="283"/>
      <c r="N37" s="124"/>
      <c r="O37" s="124"/>
      <c r="P37" s="124"/>
      <c r="Q37" s="283"/>
      <c r="R37" s="124"/>
      <c r="S37" s="124"/>
      <c r="T37" s="125"/>
      <c r="U37" s="124"/>
      <c r="V37" s="124"/>
      <c r="W37" s="124"/>
      <c r="X37" s="124"/>
      <c r="Y37" s="124"/>
      <c r="Z37" s="124"/>
      <c r="AA37" s="283"/>
      <c r="AB37" s="124"/>
      <c r="AC37" s="124"/>
      <c r="AD37" s="125"/>
      <c r="AE37" s="283"/>
      <c r="AF37" s="124"/>
      <c r="AG37" s="124"/>
      <c r="AH37" s="125"/>
    </row>
    <row r="38" spans="7:34" ht="15" customHeight="1" x14ac:dyDescent="0.25">
      <c r="G38" s="283"/>
      <c r="H38" s="124"/>
      <c r="I38" s="124"/>
      <c r="J38" s="124"/>
      <c r="K38" s="124"/>
      <c r="L38" s="124"/>
      <c r="M38" s="283"/>
      <c r="N38" s="124"/>
      <c r="O38" s="124"/>
      <c r="P38" s="124"/>
      <c r="Q38" s="283"/>
      <c r="R38" s="124"/>
      <c r="S38" s="124"/>
      <c r="T38" s="125"/>
      <c r="U38" s="124"/>
      <c r="V38" s="124"/>
      <c r="W38" s="124"/>
      <c r="X38" s="124"/>
      <c r="Y38" s="124"/>
      <c r="Z38" s="124"/>
      <c r="AA38" s="283"/>
      <c r="AB38" s="124"/>
      <c r="AC38" s="124"/>
      <c r="AD38" s="125"/>
      <c r="AE38" s="283"/>
      <c r="AF38" s="124"/>
      <c r="AG38" s="124"/>
      <c r="AH38" s="125"/>
    </row>
    <row r="39" spans="7:34" ht="15" customHeight="1" x14ac:dyDescent="0.25">
      <c r="G39" s="283"/>
      <c r="H39" s="124"/>
      <c r="I39" s="124"/>
      <c r="J39" s="124"/>
      <c r="K39" s="124"/>
      <c r="L39" s="124"/>
      <c r="M39" s="283"/>
      <c r="N39" s="124"/>
      <c r="O39" s="124"/>
      <c r="P39" s="124"/>
      <c r="Q39" s="283"/>
      <c r="R39" s="124"/>
      <c r="S39" s="124"/>
      <c r="T39" s="125"/>
      <c r="U39" s="124"/>
      <c r="V39" s="124"/>
      <c r="W39" s="124"/>
      <c r="X39" s="124"/>
      <c r="Y39" s="124"/>
      <c r="Z39" s="124"/>
      <c r="AA39" s="283"/>
      <c r="AB39" s="124"/>
      <c r="AC39" s="124"/>
      <c r="AD39" s="125"/>
      <c r="AE39" s="283"/>
      <c r="AF39" s="124"/>
      <c r="AG39" s="124"/>
      <c r="AH39" s="125"/>
    </row>
    <row r="40" spans="7:34" ht="15" customHeight="1" x14ac:dyDescent="0.25">
      <c r="G40" s="283"/>
      <c r="H40" s="124"/>
      <c r="I40" s="124"/>
      <c r="J40" s="124"/>
      <c r="K40" s="124"/>
      <c r="L40" s="124"/>
      <c r="M40" s="283"/>
      <c r="N40" s="124"/>
      <c r="O40" s="124"/>
      <c r="P40" s="124"/>
      <c r="Q40" s="283"/>
      <c r="R40" s="124"/>
      <c r="S40" s="124"/>
      <c r="T40" s="125"/>
      <c r="U40" s="124"/>
      <c r="V40" s="124"/>
      <c r="W40" s="124"/>
      <c r="X40" s="124"/>
      <c r="Y40" s="124"/>
      <c r="Z40" s="124"/>
      <c r="AA40" s="283"/>
      <c r="AB40" s="124"/>
      <c r="AC40" s="124"/>
      <c r="AD40" s="125"/>
      <c r="AE40" s="283"/>
      <c r="AF40" s="124"/>
      <c r="AG40" s="124"/>
      <c r="AH40" s="125"/>
    </row>
    <row r="41" spans="7:34" x14ac:dyDescent="0.25">
      <c r="G41" s="283"/>
      <c r="H41" s="124"/>
      <c r="I41" s="124"/>
      <c r="J41" s="124"/>
      <c r="K41" s="124"/>
      <c r="L41" s="124"/>
      <c r="M41" s="283"/>
      <c r="N41" s="124"/>
      <c r="O41" s="124"/>
      <c r="P41" s="124"/>
      <c r="Q41" s="283"/>
      <c r="R41" s="124"/>
      <c r="S41" s="124"/>
      <c r="T41" s="125"/>
      <c r="U41" s="124"/>
      <c r="V41" s="124"/>
      <c r="W41" s="124"/>
      <c r="X41" s="124"/>
      <c r="Y41" s="124"/>
      <c r="Z41" s="124"/>
      <c r="AA41" s="283"/>
      <c r="AB41" s="124"/>
      <c r="AC41" s="124"/>
      <c r="AD41" s="125"/>
      <c r="AE41" s="283"/>
      <c r="AF41" s="124"/>
      <c r="AG41" s="124"/>
      <c r="AH41" s="125"/>
    </row>
    <row r="42" spans="7:34" x14ac:dyDescent="0.25">
      <c r="G42" s="285"/>
      <c r="H42" s="190"/>
      <c r="I42" s="190"/>
      <c r="J42" s="190"/>
      <c r="K42" s="190"/>
      <c r="L42" s="190"/>
      <c r="M42" s="285"/>
      <c r="N42" s="190"/>
      <c r="O42" s="190"/>
      <c r="P42" s="190"/>
      <c r="Q42" s="285"/>
      <c r="R42" s="190"/>
      <c r="S42" s="190"/>
      <c r="T42" s="243"/>
      <c r="U42" s="190"/>
      <c r="V42" s="190"/>
      <c r="W42" s="190"/>
      <c r="X42" s="190"/>
      <c r="Y42" s="190"/>
      <c r="Z42" s="190"/>
      <c r="AA42" s="285"/>
      <c r="AB42" s="190"/>
      <c r="AC42" s="190"/>
      <c r="AD42" s="243"/>
      <c r="AE42" s="285"/>
      <c r="AF42" s="190"/>
      <c r="AG42" s="190"/>
      <c r="AH42" s="243"/>
    </row>
    <row r="43" spans="7:34" x14ac:dyDescent="0.25">
      <c r="G43" s="3"/>
      <c r="H43" s="55"/>
      <c r="I43" s="55"/>
      <c r="J43" s="55"/>
      <c r="K43" s="55"/>
      <c r="L43" s="288" t="s">
        <v>1705</v>
      </c>
      <c r="M43" s="55">
        <f>'MAIN LEVEL'!Z81</f>
        <v>0</v>
      </c>
    </row>
  </sheetData>
  <mergeCells count="74">
    <mergeCell ref="G13:AH13"/>
    <mergeCell ref="W23:AA23"/>
    <mergeCell ref="S24:V24"/>
    <mergeCell ref="I17:K17"/>
    <mergeCell ref="S21:V21"/>
    <mergeCell ref="I20:K20"/>
    <mergeCell ref="S17:V17"/>
    <mergeCell ref="L20:R20"/>
    <mergeCell ref="G15:H16"/>
    <mergeCell ref="L18:R18"/>
    <mergeCell ref="W17:AA17"/>
    <mergeCell ref="L23:R23"/>
    <mergeCell ref="G18:H18"/>
    <mergeCell ref="S18:V18"/>
    <mergeCell ref="I19:K19"/>
    <mergeCell ref="L19:R19"/>
    <mergeCell ref="B10:E10"/>
    <mergeCell ref="B6:E6"/>
    <mergeCell ref="G9:T11"/>
    <mergeCell ref="AE30:AH30"/>
    <mergeCell ref="B15:E15"/>
    <mergeCell ref="I18:K18"/>
    <mergeCell ref="L21:R21"/>
    <mergeCell ref="W24:AA24"/>
    <mergeCell ref="S20:V20"/>
    <mergeCell ref="G23:H23"/>
    <mergeCell ref="I21:K21"/>
    <mergeCell ref="M29:P29"/>
    <mergeCell ref="L15:R16"/>
    <mergeCell ref="G17:H17"/>
    <mergeCell ref="G30:L30"/>
    <mergeCell ref="I15:K16"/>
    <mergeCell ref="B4:E4"/>
    <mergeCell ref="W20:AA20"/>
    <mergeCell ref="S22:V22"/>
    <mergeCell ref="I23:K23"/>
    <mergeCell ref="B16:E16"/>
    <mergeCell ref="L17:R17"/>
    <mergeCell ref="G19:H19"/>
    <mergeCell ref="S15:V16"/>
    <mergeCell ref="B12:E12"/>
    <mergeCell ref="W15:AA16"/>
    <mergeCell ref="B14:E14"/>
    <mergeCell ref="B17:E17"/>
    <mergeCell ref="W18:AA18"/>
    <mergeCell ref="G7:AH7"/>
    <mergeCell ref="B8:E8"/>
    <mergeCell ref="B13:E13"/>
    <mergeCell ref="G24:H24"/>
    <mergeCell ref="W19:AA19"/>
    <mergeCell ref="G20:H20"/>
    <mergeCell ref="G22:H22"/>
    <mergeCell ref="G21:H21"/>
    <mergeCell ref="S23:V23"/>
    <mergeCell ref="S19:V19"/>
    <mergeCell ref="I22:K22"/>
    <mergeCell ref="W21:AA21"/>
    <mergeCell ref="L22:R22"/>
    <mergeCell ref="U30:Z30"/>
    <mergeCell ref="AA29:AD29"/>
    <mergeCell ref="W22:AA22"/>
    <mergeCell ref="L24:R24"/>
    <mergeCell ref="Q30:T30"/>
    <mergeCell ref="G28:T28"/>
    <mergeCell ref="G29:L29"/>
    <mergeCell ref="AA30:AD30"/>
    <mergeCell ref="M30:P30"/>
    <mergeCell ref="G25:V25"/>
    <mergeCell ref="I24:K24"/>
    <mergeCell ref="U29:Z29"/>
    <mergeCell ref="U28:AH28"/>
    <mergeCell ref="Q29:T29"/>
    <mergeCell ref="W25:AA25"/>
    <mergeCell ref="AE29:AH29"/>
  </mergeCells>
  <hyperlinks>
    <hyperlink ref="B4" location="PANDUAN!A1" display="PANDUAN" xr:uid="{00000000-0004-0000-4901-000000000000}"/>
    <hyperlink ref="B6" location="'EWS DIRECTORY'!A1" display="EWS DIRECTORY" xr:uid="{00000000-0004-0000-4901-000001000000}"/>
    <hyperlink ref="B8" location="'DATA PEMICU'!A1" display="DATA PEMICU" xr:uid="{00000000-0004-0000-4901-000002000000}"/>
    <hyperlink ref="B10" location="'DATA PENGUJI'!A1" display="DATA PENGUJI" xr:uid="{00000000-0004-0000-4901-000003000000}"/>
    <hyperlink ref="B12" location="'MAIN LEVEL'!A1" display="MAIN LEVEL" xr:uid="{00000000-0004-0000-4901-000004000000}"/>
  </hyperlinks>
  <pageMargins left="0.70866141732283472" right="0.17" top="0.74803149606299213" bottom="0.74803149606299213" header="0.31496062992125978" footer="0.31496062992125978"/>
  <pageSetup paperSize="9" scale="76" orientation="portrait"/>
</worksheet>
</file>

<file path=xl/worksheets/sheet3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1-000000000000}">
  <sheetPr codeName="Sheet152">
    <tabColor theme="4" tint="-0.249977111117893"/>
    <pageSetUpPr fitToPage="1"/>
  </sheetPr>
  <dimension ref="A1:AH43"/>
  <sheetViews>
    <sheetView topLeftCell="B4" zoomScaleNormal="100" workbookViewId="0">
      <selection activeCell="AQ18" sqref="AQ18:AU18"/>
    </sheetView>
  </sheetViews>
  <sheetFormatPr defaultColWidth="8.88671875" defaultRowHeight="13.8" x14ac:dyDescent="0.25"/>
  <cols>
    <col min="1" max="1" width="3" style="110" hidden="1" customWidth="1"/>
    <col min="2" max="5" width="3.88671875" style="177" customWidth="1"/>
    <col min="6" max="6" width="3.88671875" style="110" customWidth="1"/>
    <col min="7" max="34" width="3.5546875" style="254" customWidth="1"/>
    <col min="35" max="35" width="8.88671875" style="254" customWidth="1"/>
    <col min="36" max="16384" width="8.88671875" style="254"/>
  </cols>
  <sheetData>
    <row r="1" spans="2:34" x14ac:dyDescent="0.25">
      <c r="G1" s="178"/>
      <c r="H1" s="55"/>
      <c r="I1" s="55"/>
      <c r="J1" s="55"/>
      <c r="K1" s="55"/>
      <c r="L1" s="55"/>
      <c r="M1" s="55"/>
    </row>
    <row r="2" spans="2:34" ht="15" customHeight="1" x14ac:dyDescent="0.25">
      <c r="G2" s="124" t="s">
        <v>1674</v>
      </c>
      <c r="H2" s="124"/>
      <c r="I2" s="124"/>
      <c r="J2" s="124"/>
      <c r="K2" s="124"/>
      <c r="L2" s="124"/>
      <c r="M2" s="124"/>
      <c r="N2" s="124"/>
      <c r="O2" s="124"/>
      <c r="P2" s="124"/>
      <c r="Q2" s="124"/>
      <c r="R2" s="124"/>
      <c r="S2" s="124"/>
      <c r="T2" s="124"/>
      <c r="U2" s="124"/>
      <c r="V2" s="124"/>
      <c r="W2" s="124"/>
      <c r="X2" s="124"/>
      <c r="Y2" s="278"/>
      <c r="Z2" s="278"/>
      <c r="AA2" s="278"/>
      <c r="AB2" s="278"/>
      <c r="AC2" s="278"/>
      <c r="AD2" s="278"/>
      <c r="AE2" s="278"/>
      <c r="AF2" s="278"/>
      <c r="AG2" s="278"/>
      <c r="AH2" s="278"/>
    </row>
    <row r="3" spans="2:34" ht="15" customHeight="1" x14ac:dyDescent="0.25">
      <c r="B3" s="111"/>
      <c r="C3" s="111"/>
      <c r="D3" s="111"/>
      <c r="E3" s="111"/>
      <c r="G3" s="124" t="s">
        <v>1675</v>
      </c>
      <c r="H3" s="124"/>
      <c r="I3" s="124"/>
      <c r="J3" s="124"/>
      <c r="K3" s="124"/>
      <c r="L3" s="124"/>
      <c r="M3" s="124"/>
      <c r="N3" s="124"/>
      <c r="O3" s="124"/>
      <c r="P3" s="124"/>
      <c r="Q3" s="124"/>
      <c r="R3" s="124"/>
      <c r="S3" s="124"/>
      <c r="T3" s="124"/>
      <c r="U3" s="124"/>
      <c r="V3" s="124"/>
      <c r="W3" s="124"/>
      <c r="X3" s="124"/>
      <c r="Y3" s="278"/>
      <c r="Z3" s="278"/>
      <c r="AA3" s="278"/>
      <c r="AB3" s="278"/>
      <c r="AC3" s="278"/>
      <c r="AD3" s="278"/>
      <c r="AE3" s="278"/>
      <c r="AF3" s="278"/>
      <c r="AG3" s="278"/>
      <c r="AH3" s="278"/>
    </row>
    <row r="4" spans="2:34" ht="15" customHeight="1" x14ac:dyDescent="0.25">
      <c r="B4" s="762" t="s">
        <v>79</v>
      </c>
      <c r="C4" s="761"/>
      <c r="D4" s="761"/>
      <c r="E4" s="761"/>
      <c r="G4" s="124"/>
      <c r="H4" s="124"/>
      <c r="I4" s="124"/>
      <c r="J4" s="124"/>
      <c r="K4" s="124"/>
      <c r="L4" s="124"/>
      <c r="M4" s="124"/>
      <c r="N4" s="124"/>
      <c r="O4" s="124"/>
      <c r="P4" s="124"/>
      <c r="Q4" s="124"/>
      <c r="R4" s="124"/>
      <c r="S4" s="124"/>
      <c r="T4" s="124"/>
      <c r="U4" s="124"/>
      <c r="V4" s="124"/>
      <c r="W4" s="124"/>
      <c r="X4" s="124"/>
      <c r="Y4" s="278"/>
      <c r="Z4" s="278"/>
      <c r="AA4" s="278"/>
      <c r="AB4" s="278"/>
      <c r="AC4" s="278"/>
      <c r="AD4" s="278"/>
      <c r="AE4" s="278"/>
      <c r="AF4" s="278"/>
      <c r="AG4" s="278"/>
      <c r="AH4" s="278"/>
    </row>
    <row r="5" spans="2:34" ht="15" customHeight="1" x14ac:dyDescent="0.25">
      <c r="B5" s="111"/>
      <c r="C5" s="111"/>
      <c r="D5" s="111"/>
      <c r="E5" s="111"/>
      <c r="G5" s="124"/>
      <c r="H5" s="124"/>
      <c r="I5" s="124"/>
      <c r="J5" s="124"/>
      <c r="K5" s="124"/>
      <c r="L5" s="124"/>
      <c r="M5" s="124"/>
      <c r="N5" s="124"/>
      <c r="O5" s="124"/>
      <c r="P5" s="124"/>
      <c r="Q5" s="124"/>
      <c r="R5" s="124"/>
      <c r="S5" s="124"/>
      <c r="T5" s="124"/>
      <c r="U5" s="124"/>
      <c r="V5" s="124"/>
      <c r="W5" s="124"/>
      <c r="X5" s="124"/>
      <c r="Y5" s="278"/>
      <c r="Z5" s="278"/>
      <c r="AA5" s="278"/>
      <c r="AB5" s="278"/>
      <c r="AC5" s="278"/>
      <c r="AD5" s="278"/>
      <c r="AE5" s="278"/>
      <c r="AF5" s="278"/>
      <c r="AG5" s="278"/>
      <c r="AH5" s="278"/>
    </row>
    <row r="6" spans="2:34" ht="15" customHeight="1" x14ac:dyDescent="0.25">
      <c r="B6" s="762" t="s">
        <v>87</v>
      </c>
      <c r="C6" s="761"/>
      <c r="D6" s="761"/>
      <c r="E6" s="761"/>
      <c r="G6" s="124"/>
      <c r="H6" s="124"/>
      <c r="I6" s="124"/>
      <c r="J6" s="124"/>
      <c r="K6" s="124"/>
      <c r="L6" s="124"/>
      <c r="M6" s="124"/>
      <c r="N6" s="124"/>
      <c r="O6" s="124"/>
      <c r="P6" s="124"/>
      <c r="Q6" s="124"/>
      <c r="R6" s="124"/>
      <c r="S6" s="124"/>
      <c r="T6" s="124"/>
      <c r="U6" s="124"/>
      <c r="V6" s="124"/>
      <c r="W6" s="124"/>
      <c r="X6" s="124"/>
      <c r="Y6" s="278"/>
      <c r="Z6" s="278"/>
      <c r="AA6" s="278"/>
      <c r="AB6" s="278"/>
      <c r="AC6" s="278"/>
      <c r="AD6" s="278"/>
      <c r="AE6" s="278"/>
      <c r="AF6" s="278"/>
      <c r="AG6" s="278"/>
      <c r="AH6" s="278"/>
    </row>
    <row r="7" spans="2:34" ht="15" customHeight="1" x14ac:dyDescent="0.25">
      <c r="B7" s="111"/>
      <c r="C7" s="111"/>
      <c r="D7" s="111"/>
      <c r="E7" s="111"/>
      <c r="G7" s="798" t="s">
        <v>1676</v>
      </c>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row>
    <row r="8" spans="2:34" ht="15" customHeight="1" x14ac:dyDescent="0.25">
      <c r="B8" s="762" t="s">
        <v>94</v>
      </c>
      <c r="C8" s="761"/>
      <c r="D8" s="761"/>
      <c r="E8" s="761"/>
      <c r="G8" s="124"/>
      <c r="H8" s="124"/>
      <c r="I8" s="124"/>
      <c r="J8" s="124"/>
      <c r="K8" s="124"/>
      <c r="L8" s="124"/>
      <c r="M8" s="124"/>
      <c r="N8" s="124"/>
      <c r="O8" s="124"/>
      <c r="P8" s="124"/>
      <c r="Q8" s="124"/>
      <c r="R8" s="124"/>
      <c r="S8" s="124"/>
      <c r="T8" s="124"/>
      <c r="U8" s="124"/>
      <c r="V8" s="124"/>
      <c r="W8" s="124"/>
      <c r="X8" s="124"/>
      <c r="Y8" s="278"/>
      <c r="Z8" s="278"/>
      <c r="AA8" s="278"/>
      <c r="AB8" s="278"/>
      <c r="AC8" s="278"/>
      <c r="AD8" s="278"/>
      <c r="AE8" s="278"/>
      <c r="AF8" s="278"/>
      <c r="AG8" s="278"/>
      <c r="AH8" s="278"/>
    </row>
    <row r="9" spans="2:34" ht="15" customHeight="1" x14ac:dyDescent="0.25">
      <c r="B9" s="111"/>
      <c r="C9" s="111"/>
      <c r="D9" s="111"/>
      <c r="E9" s="111"/>
      <c r="G9" s="803" t="str">
        <f>'MAIN LEVEL'!J82</f>
        <v>STP (pokok kurang bayar)</v>
      </c>
      <c r="H9" s="789"/>
      <c r="I9" s="789"/>
      <c r="J9" s="789"/>
      <c r="K9" s="789"/>
      <c r="L9" s="789"/>
      <c r="M9" s="789"/>
      <c r="N9" s="789"/>
      <c r="O9" s="789"/>
      <c r="P9" s="789"/>
      <c r="Q9" s="789"/>
      <c r="R9" s="789"/>
      <c r="S9" s="789"/>
      <c r="T9" s="790"/>
      <c r="U9" s="279" t="s">
        <v>796</v>
      </c>
      <c r="V9" s="280"/>
      <c r="W9" s="280"/>
      <c r="X9" s="280"/>
      <c r="Y9" s="280"/>
      <c r="Z9" s="280" t="s">
        <v>1678</v>
      </c>
      <c r="AA9" s="182" t="e">
        <f>NAMA_WP</f>
        <v>#N/A</v>
      </c>
      <c r="AB9" s="281"/>
      <c r="AC9" s="281"/>
      <c r="AD9" s="281"/>
      <c r="AE9" s="281"/>
      <c r="AF9" s="281"/>
      <c r="AG9" s="281"/>
      <c r="AH9" s="282"/>
    </row>
    <row r="10" spans="2:34" ht="15" customHeight="1" x14ac:dyDescent="0.25">
      <c r="B10" s="762" t="s">
        <v>101</v>
      </c>
      <c r="C10" s="761"/>
      <c r="D10" s="761"/>
      <c r="E10" s="761"/>
      <c r="G10" s="804"/>
      <c r="H10" s="792"/>
      <c r="I10" s="792"/>
      <c r="J10" s="792"/>
      <c r="K10" s="792"/>
      <c r="L10" s="792"/>
      <c r="M10" s="792"/>
      <c r="N10" s="792"/>
      <c r="O10" s="792"/>
      <c r="P10" s="792"/>
      <c r="Q10" s="792"/>
      <c r="R10" s="792"/>
      <c r="S10" s="792"/>
      <c r="T10" s="805"/>
      <c r="U10" s="283" t="s">
        <v>1401</v>
      </c>
      <c r="V10" s="124"/>
      <c r="W10" s="124"/>
      <c r="X10" s="124"/>
      <c r="Y10" s="124"/>
      <c r="Z10" s="124" t="s">
        <v>1678</v>
      </c>
      <c r="AA10" s="124" t="e">
        <f>NPWP</f>
        <v>#N/A</v>
      </c>
      <c r="AB10" s="278"/>
      <c r="AC10" s="278"/>
      <c r="AD10" s="278"/>
      <c r="AE10" s="278"/>
      <c r="AF10" s="278"/>
      <c r="AG10" s="278"/>
      <c r="AH10" s="284"/>
    </row>
    <row r="11" spans="2:34" ht="15" customHeight="1" x14ac:dyDescent="0.25">
      <c r="G11" s="806"/>
      <c r="H11" s="794"/>
      <c r="I11" s="794"/>
      <c r="J11" s="794"/>
      <c r="K11" s="794"/>
      <c r="L11" s="794"/>
      <c r="M11" s="794"/>
      <c r="N11" s="794"/>
      <c r="O11" s="794"/>
      <c r="P11" s="794"/>
      <c r="Q11" s="794"/>
      <c r="R11" s="794"/>
      <c r="S11" s="794"/>
      <c r="T11" s="807"/>
      <c r="U11" s="285" t="s">
        <v>1679</v>
      </c>
      <c r="V11" s="190"/>
      <c r="W11" s="190"/>
      <c r="X11" s="190"/>
      <c r="Y11" s="190"/>
      <c r="Z11" s="190" t="s">
        <v>1678</v>
      </c>
      <c r="AA11" s="190" t="e">
        <f>ID_MS_TH_PJK</f>
        <v>#N/A</v>
      </c>
      <c r="AB11" s="286"/>
      <c r="AC11" s="286"/>
      <c r="AD11" s="286"/>
      <c r="AE11" s="286"/>
      <c r="AF11" s="286"/>
      <c r="AG11" s="286"/>
      <c r="AH11" s="287"/>
    </row>
    <row r="12" spans="2:34" ht="15" customHeight="1" x14ac:dyDescent="0.25">
      <c r="B12" s="762" t="s">
        <v>106</v>
      </c>
      <c r="C12" s="761"/>
      <c r="D12" s="761"/>
      <c r="E12" s="761"/>
      <c r="G12" s="124"/>
      <c r="H12" s="124"/>
      <c r="I12" s="124"/>
      <c r="J12" s="124"/>
      <c r="K12" s="124"/>
      <c r="L12" s="124"/>
      <c r="M12" s="124"/>
      <c r="N12" s="124"/>
      <c r="O12" s="124"/>
      <c r="P12" s="124"/>
      <c r="Q12" s="124"/>
      <c r="R12" s="124"/>
      <c r="S12" s="124"/>
      <c r="T12" s="124"/>
      <c r="U12" s="124"/>
      <c r="V12" s="124"/>
      <c r="W12" s="124"/>
      <c r="X12" s="124"/>
      <c r="Y12" s="278"/>
      <c r="Z12" s="278"/>
      <c r="AA12" s="278"/>
      <c r="AB12" s="278"/>
      <c r="AC12" s="278"/>
      <c r="AD12" s="278"/>
      <c r="AE12" s="278"/>
      <c r="AF12" s="278"/>
      <c r="AG12" s="278"/>
      <c r="AH12" s="278"/>
    </row>
    <row r="13" spans="2:34" ht="15" customHeight="1" x14ac:dyDescent="0.25">
      <c r="B13" s="962" t="str">
        <f>HYPERLINK("#'"&amp;'EWS DIRECTORY'!$J$326&amp;"'!A1",'EWS DIRECTORY'!$J$326)</f>
        <v>N-1</v>
      </c>
      <c r="C13" s="761"/>
      <c r="D13" s="761"/>
      <c r="E13" s="761"/>
      <c r="G13" s="928" t="str">
        <f>"Pengujian yang telah dilakukan atas pos "&amp;G9&amp;" dapat disimpulkan:"</f>
        <v>Pengujian yang telah dilakukan atas pos STP (pokok kurang bayar) dapat disimpulkan:</v>
      </c>
      <c r="H13" s="792"/>
      <c r="I13" s="792"/>
      <c r="J13" s="792"/>
      <c r="K13" s="792"/>
      <c r="L13" s="792"/>
      <c r="M13" s="792"/>
      <c r="N13" s="792"/>
      <c r="O13" s="792"/>
      <c r="P13" s="792"/>
      <c r="Q13" s="792"/>
      <c r="R13" s="792"/>
      <c r="S13" s="792"/>
      <c r="T13" s="792"/>
      <c r="U13" s="792"/>
      <c r="V13" s="792"/>
      <c r="W13" s="792"/>
      <c r="X13" s="792"/>
      <c r="Y13" s="792"/>
      <c r="Z13" s="792"/>
      <c r="AA13" s="792"/>
      <c r="AB13" s="792"/>
      <c r="AC13" s="792"/>
      <c r="AD13" s="792"/>
      <c r="AE13" s="792"/>
      <c r="AF13" s="792"/>
      <c r="AG13" s="792"/>
      <c r="AH13" s="792"/>
    </row>
    <row r="14" spans="2:34" ht="15" customHeight="1" x14ac:dyDescent="0.25">
      <c r="B14" s="962" t="str">
        <f>HYPERLINK("#'"&amp;'EWS DIRECTORY'!$J$327&amp;"'!A1",'EWS DIRECTORY'!$J$327)</f>
        <v>N-2</v>
      </c>
      <c r="C14" s="761"/>
      <c r="D14" s="761"/>
      <c r="E14" s="761"/>
      <c r="G14" s="124"/>
      <c r="H14" s="124"/>
      <c r="I14" s="124"/>
      <c r="J14" s="124"/>
      <c r="K14" s="124"/>
      <c r="L14" s="124"/>
      <c r="M14" s="124"/>
      <c r="N14" s="124"/>
      <c r="O14" s="124"/>
      <c r="P14" s="124"/>
      <c r="Q14" s="124"/>
      <c r="R14" s="124"/>
      <c r="S14" s="124"/>
      <c r="T14" s="124"/>
      <c r="U14" s="124"/>
      <c r="V14" s="124"/>
      <c r="W14" s="124"/>
      <c r="X14" s="124"/>
      <c r="Y14" s="278"/>
      <c r="Z14" s="278"/>
      <c r="AA14" s="278"/>
      <c r="AB14" s="278"/>
      <c r="AC14" s="278"/>
      <c r="AD14" s="278"/>
      <c r="AE14" s="278"/>
      <c r="AF14" s="278"/>
      <c r="AG14" s="278"/>
      <c r="AH14" s="278"/>
    </row>
    <row r="15" spans="2:34" ht="15" customHeight="1" x14ac:dyDescent="0.25">
      <c r="B15" s="962" t="str">
        <f>HYPERLINK("#'"&amp;'EWS DIRECTORY'!$J$328&amp;"'!A1",'EWS DIRECTORY'!$J$328)</f>
        <v>N-3</v>
      </c>
      <c r="C15" s="761"/>
      <c r="D15" s="761"/>
      <c r="E15" s="761"/>
      <c r="G15" s="1226" t="s">
        <v>1445</v>
      </c>
      <c r="H15" s="837"/>
      <c r="I15" s="1287" t="s">
        <v>2001</v>
      </c>
      <c r="J15" s="836"/>
      <c r="K15" s="1000"/>
      <c r="L15" s="1285" t="s">
        <v>2026</v>
      </c>
      <c r="M15" s="836"/>
      <c r="N15" s="836"/>
      <c r="O15" s="836"/>
      <c r="P15" s="836"/>
      <c r="Q15" s="836"/>
      <c r="R15" s="837"/>
      <c r="S15" s="1285" t="s">
        <v>2027</v>
      </c>
      <c r="T15" s="836"/>
      <c r="U15" s="836"/>
      <c r="V15" s="837"/>
      <c r="W15" s="1226" t="s">
        <v>1481</v>
      </c>
      <c r="X15" s="836"/>
      <c r="Y15" s="836"/>
      <c r="Z15" s="836"/>
      <c r="AA15" s="837"/>
      <c r="AB15" s="124"/>
      <c r="AC15" s="124"/>
      <c r="AD15" s="124"/>
      <c r="AE15" s="124"/>
      <c r="AF15" s="124"/>
      <c r="AG15" s="124"/>
      <c r="AH15" s="124"/>
    </row>
    <row r="16" spans="2:34" ht="15" customHeight="1" x14ac:dyDescent="0.25">
      <c r="B16" s="962" t="str">
        <f>HYPERLINK("#'"&amp;'EWS DIRECTORY'!$J$329&amp;"'!A1",'EWS DIRECTORY'!$J$329)</f>
        <v>N-4</v>
      </c>
      <c r="C16" s="761"/>
      <c r="D16" s="761"/>
      <c r="E16" s="761"/>
      <c r="G16" s="838"/>
      <c r="H16" s="839"/>
      <c r="I16" s="1003"/>
      <c r="J16" s="1004"/>
      <c r="K16" s="1005"/>
      <c r="L16" s="838"/>
      <c r="M16" s="800"/>
      <c r="N16" s="800"/>
      <c r="O16" s="800"/>
      <c r="P16" s="800"/>
      <c r="Q16" s="800"/>
      <c r="R16" s="839"/>
      <c r="S16" s="838"/>
      <c r="T16" s="800"/>
      <c r="U16" s="800"/>
      <c r="V16" s="839"/>
      <c r="W16" s="838"/>
      <c r="X16" s="800"/>
      <c r="Y16" s="800"/>
      <c r="Z16" s="800"/>
      <c r="AA16" s="839"/>
      <c r="AB16" s="175"/>
      <c r="AC16" s="175"/>
      <c r="AD16" s="175"/>
      <c r="AE16" s="175"/>
      <c r="AF16" s="175"/>
      <c r="AG16" s="175"/>
      <c r="AH16" s="175"/>
    </row>
    <row r="17" spans="2:34" ht="15" customHeight="1" x14ac:dyDescent="0.25">
      <c r="B17" s="927" t="str">
        <f>HYPERLINK("#'"&amp;'EWS DIRECTORY'!$J$330&amp;"'!A1",'EWS DIRECTORY'!$J$330)</f>
        <v>N-5</v>
      </c>
      <c r="C17" s="761"/>
      <c r="D17" s="761"/>
      <c r="E17" s="761"/>
      <c r="G17" s="1198"/>
      <c r="H17" s="825"/>
      <c r="I17" s="1198"/>
      <c r="J17" s="824"/>
      <c r="K17" s="825"/>
      <c r="L17" s="1198"/>
      <c r="M17" s="824"/>
      <c r="N17" s="824"/>
      <c r="O17" s="824"/>
      <c r="P17" s="824"/>
      <c r="Q17" s="824"/>
      <c r="R17" s="825"/>
      <c r="S17" s="1283"/>
      <c r="T17" s="824"/>
      <c r="U17" s="824"/>
      <c r="V17" s="825"/>
      <c r="W17" s="1281"/>
      <c r="X17" s="824"/>
      <c r="Y17" s="824"/>
      <c r="Z17" s="824"/>
      <c r="AA17" s="825"/>
      <c r="AB17" s="141"/>
      <c r="AC17" s="141"/>
      <c r="AD17" s="141"/>
      <c r="AE17" s="278"/>
      <c r="AF17" s="278"/>
      <c r="AG17" s="278"/>
      <c r="AH17" s="278"/>
    </row>
    <row r="18" spans="2:34" ht="15" customHeight="1" x14ac:dyDescent="0.25">
      <c r="B18" s="426"/>
      <c r="C18" s="426"/>
      <c r="D18" s="426"/>
      <c r="E18" s="426"/>
      <c r="G18" s="1198"/>
      <c r="H18" s="825"/>
      <c r="I18" s="1198"/>
      <c r="J18" s="824"/>
      <c r="K18" s="825"/>
      <c r="L18" s="1198"/>
      <c r="M18" s="824"/>
      <c r="N18" s="824"/>
      <c r="O18" s="824"/>
      <c r="P18" s="824"/>
      <c r="Q18" s="824"/>
      <c r="R18" s="825"/>
      <c r="S18" s="1283"/>
      <c r="T18" s="824"/>
      <c r="U18" s="824"/>
      <c r="V18" s="825"/>
      <c r="W18" s="1281"/>
      <c r="X18" s="824"/>
      <c r="Y18" s="824"/>
      <c r="Z18" s="824"/>
      <c r="AA18" s="825"/>
      <c r="AB18" s="141"/>
      <c r="AC18" s="141"/>
      <c r="AD18" s="141"/>
      <c r="AE18" s="278"/>
      <c r="AF18" s="278"/>
      <c r="AG18" s="278"/>
      <c r="AH18" s="278"/>
    </row>
    <row r="19" spans="2:34" ht="15" customHeight="1" x14ac:dyDescent="0.25">
      <c r="B19" s="426"/>
      <c r="C19" s="426"/>
      <c r="D19" s="426"/>
      <c r="E19" s="426"/>
      <c r="G19" s="1198"/>
      <c r="H19" s="825"/>
      <c r="I19" s="1198"/>
      <c r="J19" s="824"/>
      <c r="K19" s="825"/>
      <c r="L19" s="1198"/>
      <c r="M19" s="824"/>
      <c r="N19" s="824"/>
      <c r="O19" s="824"/>
      <c r="P19" s="824"/>
      <c r="Q19" s="824"/>
      <c r="R19" s="825"/>
      <c r="S19" s="1283"/>
      <c r="T19" s="824"/>
      <c r="U19" s="824"/>
      <c r="V19" s="825"/>
      <c r="W19" s="1281"/>
      <c r="X19" s="824"/>
      <c r="Y19" s="824"/>
      <c r="Z19" s="824"/>
      <c r="AA19" s="825"/>
      <c r="AB19" s="141"/>
      <c r="AC19" s="141"/>
      <c r="AD19" s="141"/>
      <c r="AE19" s="278"/>
      <c r="AF19" s="278"/>
      <c r="AG19" s="278"/>
      <c r="AH19" s="278"/>
    </row>
    <row r="20" spans="2:34" ht="15" customHeight="1" x14ac:dyDescent="0.25">
      <c r="B20" s="426"/>
      <c r="C20" s="426"/>
      <c r="D20" s="426"/>
      <c r="E20" s="426"/>
      <c r="G20" s="1198"/>
      <c r="H20" s="825"/>
      <c r="I20" s="1198"/>
      <c r="J20" s="824"/>
      <c r="K20" s="825"/>
      <c r="L20" s="1198"/>
      <c r="M20" s="824"/>
      <c r="N20" s="824"/>
      <c r="O20" s="824"/>
      <c r="P20" s="824"/>
      <c r="Q20" s="824"/>
      <c r="R20" s="825"/>
      <c r="S20" s="1283"/>
      <c r="T20" s="824"/>
      <c r="U20" s="824"/>
      <c r="V20" s="825"/>
      <c r="W20" s="1281"/>
      <c r="X20" s="824"/>
      <c r="Y20" s="824"/>
      <c r="Z20" s="824"/>
      <c r="AA20" s="825"/>
      <c r="AB20" s="141"/>
      <c r="AC20" s="141"/>
      <c r="AD20" s="141"/>
      <c r="AE20" s="278"/>
      <c r="AF20" s="278"/>
      <c r="AG20" s="278"/>
      <c r="AH20" s="278"/>
    </row>
    <row r="21" spans="2:34" ht="15" customHeight="1" x14ac:dyDescent="0.25">
      <c r="B21" s="426"/>
      <c r="C21" s="426"/>
      <c r="D21" s="426"/>
      <c r="E21" s="426"/>
      <c r="G21" s="1198"/>
      <c r="H21" s="825"/>
      <c r="I21" s="1198"/>
      <c r="J21" s="824"/>
      <c r="K21" s="825"/>
      <c r="L21" s="1198"/>
      <c r="M21" s="824"/>
      <c r="N21" s="824"/>
      <c r="O21" s="824"/>
      <c r="P21" s="824"/>
      <c r="Q21" s="824"/>
      <c r="R21" s="825"/>
      <c r="S21" s="1283"/>
      <c r="T21" s="824"/>
      <c r="U21" s="824"/>
      <c r="V21" s="825"/>
      <c r="W21" s="1281"/>
      <c r="X21" s="824"/>
      <c r="Y21" s="824"/>
      <c r="Z21" s="824"/>
      <c r="AA21" s="825"/>
      <c r="AB21" s="141"/>
      <c r="AC21" s="141"/>
      <c r="AD21" s="141"/>
      <c r="AE21" s="278"/>
      <c r="AF21" s="278"/>
      <c r="AG21" s="278"/>
      <c r="AH21" s="278"/>
    </row>
    <row r="22" spans="2:34" ht="15" customHeight="1" x14ac:dyDescent="0.25">
      <c r="B22" s="426"/>
      <c r="C22" s="426"/>
      <c r="D22" s="426"/>
      <c r="E22" s="426"/>
      <c r="G22" s="1198"/>
      <c r="H22" s="825"/>
      <c r="I22" s="1198"/>
      <c r="J22" s="824"/>
      <c r="K22" s="825"/>
      <c r="L22" s="1198"/>
      <c r="M22" s="824"/>
      <c r="N22" s="824"/>
      <c r="O22" s="824"/>
      <c r="P22" s="824"/>
      <c r="Q22" s="824"/>
      <c r="R22" s="825"/>
      <c r="S22" s="1283"/>
      <c r="T22" s="824"/>
      <c r="U22" s="824"/>
      <c r="V22" s="825"/>
      <c r="W22" s="1281"/>
      <c r="X22" s="824"/>
      <c r="Y22" s="824"/>
      <c r="Z22" s="824"/>
      <c r="AA22" s="825"/>
      <c r="AB22" s="141"/>
      <c r="AC22" s="141"/>
      <c r="AD22" s="141"/>
      <c r="AE22" s="278"/>
      <c r="AF22" s="278"/>
      <c r="AG22" s="278"/>
      <c r="AH22" s="278"/>
    </row>
    <row r="23" spans="2:34" ht="15" customHeight="1" x14ac:dyDescent="0.25">
      <c r="B23" s="426"/>
      <c r="C23" s="426"/>
      <c r="D23" s="426"/>
      <c r="E23" s="426"/>
      <c r="G23" s="1198"/>
      <c r="H23" s="825"/>
      <c r="I23" s="1198"/>
      <c r="J23" s="824"/>
      <c r="K23" s="825"/>
      <c r="L23" s="1198"/>
      <c r="M23" s="824"/>
      <c r="N23" s="824"/>
      <c r="O23" s="824"/>
      <c r="P23" s="824"/>
      <c r="Q23" s="824"/>
      <c r="R23" s="825"/>
      <c r="S23" s="1283"/>
      <c r="T23" s="824"/>
      <c r="U23" s="824"/>
      <c r="V23" s="825"/>
      <c r="W23" s="1281"/>
      <c r="X23" s="824"/>
      <c r="Y23" s="824"/>
      <c r="Z23" s="824"/>
      <c r="AA23" s="825"/>
      <c r="AB23" s="141"/>
      <c r="AC23" s="141"/>
      <c r="AD23" s="141"/>
      <c r="AE23" s="278"/>
      <c r="AF23" s="278"/>
      <c r="AG23" s="278"/>
      <c r="AH23" s="278"/>
    </row>
    <row r="24" spans="2:34" ht="15" customHeight="1" x14ac:dyDescent="0.25">
      <c r="B24" s="426"/>
      <c r="C24" s="426"/>
      <c r="D24" s="426"/>
      <c r="E24" s="426"/>
      <c r="G24" s="1284"/>
      <c r="H24" s="825"/>
      <c r="I24" s="1284"/>
      <c r="J24" s="824"/>
      <c r="K24" s="825"/>
      <c r="L24" s="1284"/>
      <c r="M24" s="824"/>
      <c r="N24" s="824"/>
      <c r="O24" s="824"/>
      <c r="P24" s="824"/>
      <c r="Q24" s="824"/>
      <c r="R24" s="825"/>
      <c r="S24" s="1282"/>
      <c r="T24" s="824"/>
      <c r="U24" s="824"/>
      <c r="V24" s="825"/>
      <c r="W24" s="1286"/>
      <c r="X24" s="824"/>
      <c r="Y24" s="824"/>
      <c r="Z24" s="824"/>
      <c r="AA24" s="825"/>
      <c r="AB24" s="141"/>
      <c r="AC24" s="141"/>
      <c r="AD24" s="141"/>
      <c r="AE24" s="278"/>
      <c r="AF24" s="278"/>
      <c r="AG24" s="278"/>
      <c r="AH24" s="278"/>
    </row>
    <row r="25" spans="2:34" ht="15" customHeight="1" x14ac:dyDescent="0.25">
      <c r="B25" s="426"/>
      <c r="C25" s="426"/>
      <c r="D25" s="426"/>
      <c r="E25" s="426"/>
      <c r="G25" s="1198" t="s">
        <v>1804</v>
      </c>
      <c r="H25" s="824"/>
      <c r="I25" s="824"/>
      <c r="J25" s="824"/>
      <c r="K25" s="824"/>
      <c r="L25" s="824"/>
      <c r="M25" s="824"/>
      <c r="N25" s="824"/>
      <c r="O25" s="824"/>
      <c r="P25" s="824"/>
      <c r="Q25" s="824"/>
      <c r="R25" s="824"/>
      <c r="S25" s="824"/>
      <c r="T25" s="824"/>
      <c r="U25" s="824"/>
      <c r="V25" s="825"/>
      <c r="W25" s="1232">
        <f>SUM(W17:AA24)</f>
        <v>0</v>
      </c>
      <c r="X25" s="824"/>
      <c r="Y25" s="824"/>
      <c r="Z25" s="824"/>
      <c r="AA25" s="825"/>
      <c r="AB25" s="141"/>
      <c r="AC25" s="141"/>
      <c r="AD25" s="141"/>
      <c r="AE25" s="278"/>
      <c r="AF25" s="278"/>
      <c r="AG25" s="278"/>
      <c r="AH25" s="278"/>
    </row>
    <row r="26" spans="2:34" ht="15" customHeight="1" x14ac:dyDescent="0.25">
      <c r="B26" s="426"/>
      <c r="C26" s="426"/>
      <c r="D26" s="426"/>
      <c r="E26" s="426"/>
      <c r="G26" s="124"/>
      <c r="H26" s="124"/>
      <c r="I26" s="124"/>
      <c r="J26" s="124"/>
      <c r="K26" s="124"/>
      <c r="L26" s="124"/>
      <c r="M26" s="124"/>
      <c r="N26" s="124"/>
      <c r="O26" s="124"/>
      <c r="P26" s="124"/>
      <c r="Q26" s="124"/>
      <c r="R26" s="124"/>
      <c r="S26" s="124"/>
      <c r="T26" s="124"/>
      <c r="U26" s="124"/>
      <c r="V26" s="124"/>
      <c r="W26" s="124"/>
      <c r="X26" s="124"/>
      <c r="Y26" s="278"/>
      <c r="Z26" s="278"/>
      <c r="AA26" s="278"/>
      <c r="AB26" s="278"/>
      <c r="AC26" s="278"/>
      <c r="AD26" s="278"/>
      <c r="AE26" s="278"/>
      <c r="AF26" s="278"/>
      <c r="AG26" s="278"/>
      <c r="AH26" s="278"/>
    </row>
    <row r="27" spans="2:34" ht="15" customHeight="1" x14ac:dyDescent="0.25">
      <c r="B27" s="426"/>
      <c r="C27" s="426"/>
      <c r="D27" s="426"/>
      <c r="E27" s="426"/>
      <c r="G27" s="278"/>
      <c r="H27" s="278"/>
      <c r="I27" s="278"/>
      <c r="J27" s="278"/>
      <c r="K27" s="278"/>
      <c r="L27" s="278"/>
      <c r="M27" s="278"/>
      <c r="N27" s="278"/>
      <c r="O27" s="278"/>
      <c r="P27" s="278"/>
      <c r="Q27" s="278"/>
      <c r="R27" s="278"/>
      <c r="S27" s="278"/>
      <c r="T27" s="278"/>
      <c r="U27" s="278"/>
      <c r="V27" s="278"/>
      <c r="W27" s="278"/>
      <c r="X27" s="278"/>
      <c r="Y27" s="278"/>
      <c r="Z27" s="278"/>
      <c r="AA27" s="278"/>
      <c r="AB27" s="278"/>
      <c r="AC27" s="278"/>
      <c r="AD27" s="278"/>
      <c r="AE27" s="278"/>
      <c r="AF27" s="278"/>
      <c r="AG27" s="278"/>
      <c r="AH27" s="278"/>
    </row>
    <row r="28" spans="2:34" ht="15" customHeight="1" x14ac:dyDescent="0.25">
      <c r="B28" s="426"/>
      <c r="C28" s="426"/>
      <c r="D28" s="426"/>
      <c r="E28" s="426"/>
      <c r="G28" s="801" t="s">
        <v>1507</v>
      </c>
      <c r="H28" s="764"/>
      <c r="I28" s="764"/>
      <c r="J28" s="764"/>
      <c r="K28" s="764"/>
      <c r="L28" s="764"/>
      <c r="M28" s="764"/>
      <c r="N28" s="764"/>
      <c r="O28" s="764"/>
      <c r="P28" s="764"/>
      <c r="Q28" s="764"/>
      <c r="R28" s="764"/>
      <c r="S28" s="764"/>
      <c r="T28" s="764"/>
      <c r="U28" s="795" t="s">
        <v>1704</v>
      </c>
      <c r="V28" s="764"/>
      <c r="W28" s="764"/>
      <c r="X28" s="764"/>
      <c r="Y28" s="764"/>
      <c r="Z28" s="764"/>
      <c r="AA28" s="764"/>
      <c r="AB28" s="764"/>
      <c r="AC28" s="764"/>
      <c r="AD28" s="764"/>
      <c r="AE28" s="764"/>
      <c r="AF28" s="764"/>
      <c r="AG28" s="764"/>
      <c r="AH28" s="796"/>
    </row>
    <row r="29" spans="2:34" ht="15" customHeight="1" x14ac:dyDescent="0.25">
      <c r="B29" s="426"/>
      <c r="C29" s="426"/>
      <c r="D29" s="426"/>
      <c r="E29" s="426"/>
      <c r="G29" s="793" t="s">
        <v>796</v>
      </c>
      <c r="H29" s="794"/>
      <c r="I29" s="794"/>
      <c r="J29" s="794"/>
      <c r="K29" s="794"/>
      <c r="L29" s="794"/>
      <c r="M29" s="801" t="s">
        <v>1511</v>
      </c>
      <c r="N29" s="764"/>
      <c r="O29" s="764"/>
      <c r="P29" s="764"/>
      <c r="Q29" s="802" t="s">
        <v>1510</v>
      </c>
      <c r="R29" s="764"/>
      <c r="S29" s="764"/>
      <c r="T29" s="765"/>
      <c r="U29" s="793" t="s">
        <v>796</v>
      </c>
      <c r="V29" s="794"/>
      <c r="W29" s="794"/>
      <c r="X29" s="794"/>
      <c r="Y29" s="794"/>
      <c r="Z29" s="794"/>
      <c r="AA29" s="801" t="s">
        <v>1511</v>
      </c>
      <c r="AB29" s="764"/>
      <c r="AC29" s="764"/>
      <c r="AD29" s="764"/>
      <c r="AE29" s="802" t="s">
        <v>1510</v>
      </c>
      <c r="AF29" s="764"/>
      <c r="AG29" s="764"/>
      <c r="AH29" s="765"/>
    </row>
    <row r="30" spans="2:34" ht="15" customHeight="1" x14ac:dyDescent="0.25">
      <c r="B30" s="426"/>
      <c r="C30" s="426"/>
      <c r="D30" s="426"/>
      <c r="E30" s="426"/>
      <c r="G30" s="788"/>
      <c r="H30" s="789"/>
      <c r="I30" s="789"/>
      <c r="J30" s="789"/>
      <c r="K30" s="789"/>
      <c r="L30" s="790"/>
      <c r="M30" s="788"/>
      <c r="N30" s="789"/>
      <c r="O30" s="789"/>
      <c r="P30" s="790"/>
      <c r="Q30" s="788"/>
      <c r="R30" s="789"/>
      <c r="S30" s="789"/>
      <c r="T30" s="790"/>
      <c r="U30" s="788"/>
      <c r="V30" s="789"/>
      <c r="W30" s="789"/>
      <c r="X30" s="789"/>
      <c r="Y30" s="789"/>
      <c r="Z30" s="790"/>
      <c r="AA30" s="788"/>
      <c r="AB30" s="789"/>
      <c r="AC30" s="789"/>
      <c r="AD30" s="790"/>
      <c r="AE30" s="788"/>
      <c r="AF30" s="789"/>
      <c r="AG30" s="789"/>
      <c r="AH30" s="790"/>
    </row>
    <row r="31" spans="2:34" ht="15" customHeight="1" x14ac:dyDescent="0.25">
      <c r="G31" s="283"/>
      <c r="H31" s="124"/>
      <c r="I31" s="124"/>
      <c r="J31" s="124"/>
      <c r="K31" s="124"/>
      <c r="L31" s="124"/>
      <c r="M31" s="283"/>
      <c r="N31" s="124"/>
      <c r="O31" s="124"/>
      <c r="P31" s="124"/>
      <c r="Q31" s="283"/>
      <c r="R31" s="124"/>
      <c r="S31" s="124"/>
      <c r="T31" s="125"/>
      <c r="U31" s="124"/>
      <c r="V31" s="124"/>
      <c r="W31" s="124"/>
      <c r="X31" s="124"/>
      <c r="Y31" s="124"/>
      <c r="Z31" s="124"/>
      <c r="AA31" s="283"/>
      <c r="AB31" s="124"/>
      <c r="AC31" s="124"/>
      <c r="AD31" s="125"/>
      <c r="AE31" s="283"/>
      <c r="AF31" s="124"/>
      <c r="AG31" s="124"/>
      <c r="AH31" s="125"/>
    </row>
    <row r="32" spans="2:34" ht="15" customHeight="1" x14ac:dyDescent="0.25">
      <c r="G32" s="283"/>
      <c r="H32" s="124"/>
      <c r="I32" s="124"/>
      <c r="J32" s="124"/>
      <c r="K32" s="124"/>
      <c r="L32" s="124"/>
      <c r="M32" s="283"/>
      <c r="N32" s="124"/>
      <c r="O32" s="124"/>
      <c r="P32" s="124"/>
      <c r="Q32" s="283"/>
      <c r="R32" s="124"/>
      <c r="S32" s="124"/>
      <c r="T32" s="125"/>
      <c r="U32" s="124"/>
      <c r="V32" s="124"/>
      <c r="W32" s="124"/>
      <c r="X32" s="124"/>
      <c r="Y32" s="124"/>
      <c r="Z32" s="124"/>
      <c r="AA32" s="283"/>
      <c r="AB32" s="124"/>
      <c r="AC32" s="124"/>
      <c r="AD32" s="125"/>
      <c r="AE32" s="283"/>
      <c r="AF32" s="124"/>
      <c r="AG32" s="124"/>
      <c r="AH32" s="125"/>
    </row>
    <row r="33" spans="7:34" ht="15" customHeight="1" x14ac:dyDescent="0.25">
      <c r="G33" s="283"/>
      <c r="H33" s="124"/>
      <c r="I33" s="124"/>
      <c r="J33" s="124"/>
      <c r="K33" s="124"/>
      <c r="L33" s="124"/>
      <c r="M33" s="283"/>
      <c r="N33" s="124"/>
      <c r="O33" s="124"/>
      <c r="P33" s="124"/>
      <c r="Q33" s="283"/>
      <c r="R33" s="124"/>
      <c r="S33" s="124"/>
      <c r="T33" s="125"/>
      <c r="U33" s="124"/>
      <c r="V33" s="124"/>
      <c r="W33" s="124"/>
      <c r="X33" s="124"/>
      <c r="Y33" s="124"/>
      <c r="Z33" s="124"/>
      <c r="AA33" s="283"/>
      <c r="AB33" s="124"/>
      <c r="AC33" s="124"/>
      <c r="AD33" s="125"/>
      <c r="AE33" s="283"/>
      <c r="AF33" s="124"/>
      <c r="AG33" s="124"/>
      <c r="AH33" s="125"/>
    </row>
    <row r="34" spans="7:34" ht="15" customHeight="1" x14ac:dyDescent="0.25">
      <c r="G34" s="283"/>
      <c r="H34" s="124"/>
      <c r="I34" s="124"/>
      <c r="J34" s="124"/>
      <c r="K34" s="124"/>
      <c r="L34" s="124"/>
      <c r="M34" s="283"/>
      <c r="N34" s="124"/>
      <c r="O34" s="124"/>
      <c r="P34" s="124"/>
      <c r="Q34" s="283"/>
      <c r="R34" s="124"/>
      <c r="S34" s="124"/>
      <c r="T34" s="125"/>
      <c r="U34" s="124"/>
      <c r="V34" s="124"/>
      <c r="W34" s="124"/>
      <c r="X34" s="124"/>
      <c r="Y34" s="124"/>
      <c r="Z34" s="124"/>
      <c r="AA34" s="283"/>
      <c r="AB34" s="124"/>
      <c r="AC34" s="124"/>
      <c r="AD34" s="125"/>
      <c r="AE34" s="283"/>
      <c r="AF34" s="124"/>
      <c r="AG34" s="124"/>
      <c r="AH34" s="125"/>
    </row>
    <row r="35" spans="7:34" ht="15" customHeight="1" x14ac:dyDescent="0.25">
      <c r="G35" s="283"/>
      <c r="H35" s="124"/>
      <c r="I35" s="124"/>
      <c r="J35" s="124"/>
      <c r="K35" s="124"/>
      <c r="L35" s="124"/>
      <c r="M35" s="283"/>
      <c r="N35" s="124"/>
      <c r="O35" s="124"/>
      <c r="P35" s="124"/>
      <c r="Q35" s="283"/>
      <c r="R35" s="124"/>
      <c r="S35" s="124"/>
      <c r="T35" s="125"/>
      <c r="U35" s="124"/>
      <c r="V35" s="124"/>
      <c r="W35" s="124"/>
      <c r="X35" s="124"/>
      <c r="Y35" s="124"/>
      <c r="Z35" s="124"/>
      <c r="AA35" s="283"/>
      <c r="AB35" s="124"/>
      <c r="AC35" s="124"/>
      <c r="AD35" s="125"/>
      <c r="AE35" s="283"/>
      <c r="AF35" s="124"/>
      <c r="AG35" s="124"/>
      <c r="AH35" s="125"/>
    </row>
    <row r="36" spans="7:34" ht="15" customHeight="1" x14ac:dyDescent="0.25">
      <c r="G36" s="283"/>
      <c r="H36" s="124"/>
      <c r="I36" s="124"/>
      <c r="J36" s="124"/>
      <c r="K36" s="124"/>
      <c r="L36" s="124"/>
      <c r="M36" s="283"/>
      <c r="N36" s="124"/>
      <c r="O36" s="124"/>
      <c r="P36" s="124"/>
      <c r="Q36" s="283"/>
      <c r="R36" s="124"/>
      <c r="S36" s="124"/>
      <c r="T36" s="125"/>
      <c r="U36" s="124"/>
      <c r="V36" s="124"/>
      <c r="W36" s="124"/>
      <c r="X36" s="124"/>
      <c r="Y36" s="124"/>
      <c r="Z36" s="124"/>
      <c r="AA36" s="283"/>
      <c r="AB36" s="124"/>
      <c r="AC36" s="124"/>
      <c r="AD36" s="125"/>
      <c r="AE36" s="283"/>
      <c r="AF36" s="124"/>
      <c r="AG36" s="124"/>
      <c r="AH36" s="125"/>
    </row>
    <row r="37" spans="7:34" ht="15" customHeight="1" x14ac:dyDescent="0.25">
      <c r="G37" s="283"/>
      <c r="H37" s="124"/>
      <c r="I37" s="124"/>
      <c r="J37" s="124"/>
      <c r="K37" s="124"/>
      <c r="L37" s="124"/>
      <c r="M37" s="283"/>
      <c r="N37" s="124"/>
      <c r="O37" s="124"/>
      <c r="P37" s="124"/>
      <c r="Q37" s="283"/>
      <c r="R37" s="124"/>
      <c r="S37" s="124"/>
      <c r="T37" s="125"/>
      <c r="U37" s="124"/>
      <c r="V37" s="124"/>
      <c r="W37" s="124"/>
      <c r="X37" s="124"/>
      <c r="Y37" s="124"/>
      <c r="Z37" s="124"/>
      <c r="AA37" s="283"/>
      <c r="AB37" s="124"/>
      <c r="AC37" s="124"/>
      <c r="AD37" s="125"/>
      <c r="AE37" s="283"/>
      <c r="AF37" s="124"/>
      <c r="AG37" s="124"/>
      <c r="AH37" s="125"/>
    </row>
    <row r="38" spans="7:34" ht="15" customHeight="1" x14ac:dyDescent="0.25">
      <c r="G38" s="283"/>
      <c r="H38" s="124"/>
      <c r="I38" s="124"/>
      <c r="J38" s="124"/>
      <c r="K38" s="124"/>
      <c r="L38" s="124"/>
      <c r="M38" s="283"/>
      <c r="N38" s="124"/>
      <c r="O38" s="124"/>
      <c r="P38" s="124"/>
      <c r="Q38" s="283"/>
      <c r="R38" s="124"/>
      <c r="S38" s="124"/>
      <c r="T38" s="125"/>
      <c r="U38" s="124"/>
      <c r="V38" s="124"/>
      <c r="W38" s="124"/>
      <c r="X38" s="124"/>
      <c r="Y38" s="124"/>
      <c r="Z38" s="124"/>
      <c r="AA38" s="283"/>
      <c r="AB38" s="124"/>
      <c r="AC38" s="124"/>
      <c r="AD38" s="125"/>
      <c r="AE38" s="283"/>
      <c r="AF38" s="124"/>
      <c r="AG38" s="124"/>
      <c r="AH38" s="125"/>
    </row>
    <row r="39" spans="7:34" ht="15" customHeight="1" x14ac:dyDescent="0.25">
      <c r="G39" s="283"/>
      <c r="H39" s="124"/>
      <c r="I39" s="124"/>
      <c r="J39" s="124"/>
      <c r="K39" s="124"/>
      <c r="L39" s="124"/>
      <c r="M39" s="283"/>
      <c r="N39" s="124"/>
      <c r="O39" s="124"/>
      <c r="P39" s="124"/>
      <c r="Q39" s="283"/>
      <c r="R39" s="124"/>
      <c r="S39" s="124"/>
      <c r="T39" s="125"/>
      <c r="U39" s="124"/>
      <c r="V39" s="124"/>
      <c r="W39" s="124"/>
      <c r="X39" s="124"/>
      <c r="Y39" s="124"/>
      <c r="Z39" s="124"/>
      <c r="AA39" s="283"/>
      <c r="AB39" s="124"/>
      <c r="AC39" s="124"/>
      <c r="AD39" s="125"/>
      <c r="AE39" s="283"/>
      <c r="AF39" s="124"/>
      <c r="AG39" s="124"/>
      <c r="AH39" s="125"/>
    </row>
    <row r="40" spans="7:34" ht="15" customHeight="1" x14ac:dyDescent="0.25">
      <c r="G40" s="283"/>
      <c r="H40" s="124"/>
      <c r="I40" s="124"/>
      <c r="J40" s="124"/>
      <c r="K40" s="124"/>
      <c r="L40" s="124"/>
      <c r="M40" s="283"/>
      <c r="N40" s="124"/>
      <c r="O40" s="124"/>
      <c r="P40" s="124"/>
      <c r="Q40" s="283"/>
      <c r="R40" s="124"/>
      <c r="S40" s="124"/>
      <c r="T40" s="125"/>
      <c r="U40" s="124"/>
      <c r="V40" s="124"/>
      <c r="W40" s="124"/>
      <c r="X40" s="124"/>
      <c r="Y40" s="124"/>
      <c r="Z40" s="124"/>
      <c r="AA40" s="283"/>
      <c r="AB40" s="124"/>
      <c r="AC40" s="124"/>
      <c r="AD40" s="125"/>
      <c r="AE40" s="283"/>
      <c r="AF40" s="124"/>
      <c r="AG40" s="124"/>
      <c r="AH40" s="125"/>
    </row>
    <row r="41" spans="7:34" x14ac:dyDescent="0.25">
      <c r="G41" s="283"/>
      <c r="H41" s="124"/>
      <c r="I41" s="124"/>
      <c r="J41" s="124"/>
      <c r="K41" s="124"/>
      <c r="L41" s="124"/>
      <c r="M41" s="283"/>
      <c r="N41" s="124"/>
      <c r="O41" s="124"/>
      <c r="P41" s="124"/>
      <c r="Q41" s="283"/>
      <c r="R41" s="124"/>
      <c r="S41" s="124"/>
      <c r="T41" s="125"/>
      <c r="U41" s="124"/>
      <c r="V41" s="124"/>
      <c r="W41" s="124"/>
      <c r="X41" s="124"/>
      <c r="Y41" s="124"/>
      <c r="Z41" s="124"/>
      <c r="AA41" s="283"/>
      <c r="AB41" s="124"/>
      <c r="AC41" s="124"/>
      <c r="AD41" s="125"/>
      <c r="AE41" s="283"/>
      <c r="AF41" s="124"/>
      <c r="AG41" s="124"/>
      <c r="AH41" s="125"/>
    </row>
    <row r="42" spans="7:34" x14ac:dyDescent="0.25">
      <c r="G42" s="285"/>
      <c r="H42" s="190"/>
      <c r="I42" s="190"/>
      <c r="J42" s="190"/>
      <c r="K42" s="190"/>
      <c r="L42" s="190"/>
      <c r="M42" s="285"/>
      <c r="N42" s="190"/>
      <c r="O42" s="190"/>
      <c r="P42" s="190"/>
      <c r="Q42" s="285"/>
      <c r="R42" s="190"/>
      <c r="S42" s="190"/>
      <c r="T42" s="243"/>
      <c r="U42" s="190"/>
      <c r="V42" s="190"/>
      <c r="W42" s="190"/>
      <c r="X42" s="190"/>
      <c r="Y42" s="190"/>
      <c r="Z42" s="190"/>
      <c r="AA42" s="285"/>
      <c r="AB42" s="190"/>
      <c r="AC42" s="190"/>
      <c r="AD42" s="243"/>
      <c r="AE42" s="285"/>
      <c r="AF42" s="190"/>
      <c r="AG42" s="190"/>
      <c r="AH42" s="243"/>
    </row>
    <row r="43" spans="7:34" x14ac:dyDescent="0.25">
      <c r="G43" s="3"/>
      <c r="H43" s="55"/>
      <c r="I43" s="55"/>
      <c r="J43" s="55"/>
      <c r="K43" s="55"/>
      <c r="L43" s="288" t="s">
        <v>1705</v>
      </c>
      <c r="M43" s="55">
        <f>'MAIN LEVEL'!Z82</f>
        <v>0</v>
      </c>
    </row>
  </sheetData>
  <mergeCells count="74">
    <mergeCell ref="G13:AH13"/>
    <mergeCell ref="W23:AA23"/>
    <mergeCell ref="S24:V24"/>
    <mergeCell ref="I17:K17"/>
    <mergeCell ref="S21:V21"/>
    <mergeCell ref="I20:K20"/>
    <mergeCell ref="S17:V17"/>
    <mergeCell ref="L20:R20"/>
    <mergeCell ref="G15:H16"/>
    <mergeCell ref="L18:R18"/>
    <mergeCell ref="W17:AA17"/>
    <mergeCell ref="L23:R23"/>
    <mergeCell ref="G18:H18"/>
    <mergeCell ref="S18:V18"/>
    <mergeCell ref="I19:K19"/>
    <mergeCell ref="L19:R19"/>
    <mergeCell ref="B10:E10"/>
    <mergeCell ref="B6:E6"/>
    <mergeCell ref="G9:T11"/>
    <mergeCell ref="AE30:AH30"/>
    <mergeCell ref="B15:E15"/>
    <mergeCell ref="I18:K18"/>
    <mergeCell ref="L21:R21"/>
    <mergeCell ref="W24:AA24"/>
    <mergeCell ref="S20:V20"/>
    <mergeCell ref="G23:H23"/>
    <mergeCell ref="I21:K21"/>
    <mergeCell ref="M29:P29"/>
    <mergeCell ref="L15:R16"/>
    <mergeCell ref="G17:H17"/>
    <mergeCell ref="G30:L30"/>
    <mergeCell ref="I15:K16"/>
    <mergeCell ref="B4:E4"/>
    <mergeCell ref="W20:AA20"/>
    <mergeCell ref="S22:V22"/>
    <mergeCell ref="I23:K23"/>
    <mergeCell ref="B16:E16"/>
    <mergeCell ref="L17:R17"/>
    <mergeCell ref="G19:H19"/>
    <mergeCell ref="S15:V16"/>
    <mergeCell ref="B12:E12"/>
    <mergeCell ref="W15:AA16"/>
    <mergeCell ref="B14:E14"/>
    <mergeCell ref="B17:E17"/>
    <mergeCell ref="W18:AA18"/>
    <mergeCell ref="G7:AH7"/>
    <mergeCell ref="B8:E8"/>
    <mergeCell ref="B13:E13"/>
    <mergeCell ref="G24:H24"/>
    <mergeCell ref="W19:AA19"/>
    <mergeCell ref="G20:H20"/>
    <mergeCell ref="G22:H22"/>
    <mergeCell ref="G21:H21"/>
    <mergeCell ref="S23:V23"/>
    <mergeCell ref="S19:V19"/>
    <mergeCell ref="I22:K22"/>
    <mergeCell ref="W21:AA21"/>
    <mergeCell ref="L22:R22"/>
    <mergeCell ref="U30:Z30"/>
    <mergeCell ref="AA29:AD29"/>
    <mergeCell ref="W22:AA22"/>
    <mergeCell ref="L24:R24"/>
    <mergeCell ref="Q30:T30"/>
    <mergeCell ref="G28:T28"/>
    <mergeCell ref="G29:L29"/>
    <mergeCell ref="AA30:AD30"/>
    <mergeCell ref="M30:P30"/>
    <mergeCell ref="G25:V25"/>
    <mergeCell ref="I24:K24"/>
    <mergeCell ref="U29:Z29"/>
    <mergeCell ref="U28:AH28"/>
    <mergeCell ref="Q29:T29"/>
    <mergeCell ref="W25:AA25"/>
    <mergeCell ref="AE29:AH29"/>
  </mergeCells>
  <hyperlinks>
    <hyperlink ref="B4" location="PANDUAN!A1" display="PANDUAN" xr:uid="{00000000-0004-0000-4A01-000000000000}"/>
    <hyperlink ref="B6" location="'EWS DIRECTORY'!A1" display="EWS DIRECTORY" xr:uid="{00000000-0004-0000-4A01-000001000000}"/>
    <hyperlink ref="B8" location="'DATA PEMICU'!A1" display="DATA PEMICU" xr:uid="{00000000-0004-0000-4A01-000002000000}"/>
    <hyperlink ref="B10" location="'DATA PENGUJI'!A1" display="DATA PENGUJI" xr:uid="{00000000-0004-0000-4A01-000003000000}"/>
    <hyperlink ref="B12" location="'MAIN LEVEL'!A1" display="MAIN LEVEL" xr:uid="{00000000-0004-0000-4A01-000004000000}"/>
  </hyperlinks>
  <pageMargins left="0.70866141732283472" right="0.17" top="0.74803149606299213" bottom="0.74803149606299213" header="0.31496062992125978" footer="0.31496062992125978"/>
  <pageSetup paperSize="9" scale="76" orientation="portrait"/>
</worksheet>
</file>

<file path=xl/worksheets/sheet3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1-000000000000}">
  <sheetPr codeName="Sheet485">
    <tabColor theme="4" tint="-0.249977111117893"/>
  </sheetPr>
  <dimension ref="A1:DP200"/>
  <sheetViews>
    <sheetView topLeftCell="M10"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62" width="3.6640625" customWidth="1"/>
  </cols>
  <sheetData>
    <row r="1" spans="2:62" ht="14.25" customHeight="1" x14ac:dyDescent="0.25">
      <c r="G1" s="110"/>
      <c r="H1" s="110"/>
      <c r="I1" s="110"/>
      <c r="J1" s="110"/>
      <c r="K1" s="110"/>
      <c r="L1" s="110"/>
      <c r="M1" s="110"/>
      <c r="N1" s="110"/>
      <c r="O1" s="110"/>
      <c r="P1" s="110"/>
      <c r="Q1" s="110"/>
      <c r="R1" s="110"/>
      <c r="S1" s="110"/>
      <c r="T1" s="110"/>
      <c r="U1" s="110"/>
      <c r="V1" s="110"/>
      <c r="W1" s="110"/>
      <c r="X1" s="110"/>
    </row>
    <row r="2" spans="2:62" ht="14.25" customHeight="1" x14ac:dyDescent="0.25">
      <c r="G2" s="55" t="s">
        <v>1674</v>
      </c>
      <c r="H2" s="55"/>
      <c r="I2" s="55"/>
      <c r="J2" s="55"/>
      <c r="K2" s="55"/>
      <c r="L2" s="55"/>
      <c r="M2" s="55"/>
      <c r="N2" s="55"/>
      <c r="AT2" s="443"/>
      <c r="AU2" s="443"/>
      <c r="AV2" s="443"/>
      <c r="AW2" s="443"/>
      <c r="AX2" s="443"/>
      <c r="AY2" s="254"/>
      <c r="AZ2" s="254"/>
      <c r="BA2" s="254"/>
      <c r="BB2" s="254"/>
      <c r="BC2" s="254"/>
      <c r="BD2" s="254"/>
      <c r="BE2" s="254"/>
      <c r="BF2" s="254"/>
      <c r="BG2" s="254"/>
      <c r="BH2" s="254"/>
      <c r="BI2" s="254"/>
      <c r="BJ2" s="254"/>
    </row>
    <row r="3" spans="2:62" ht="14.25" customHeight="1" x14ac:dyDescent="0.25">
      <c r="B3" s="111"/>
      <c r="C3" s="111"/>
      <c r="D3" s="111"/>
      <c r="E3" s="111"/>
      <c r="G3" s="55"/>
      <c r="H3" s="55"/>
      <c r="I3" s="55"/>
      <c r="J3" s="55"/>
      <c r="K3" s="55"/>
      <c r="L3" s="55"/>
      <c r="M3" s="55"/>
      <c r="N3" s="55"/>
      <c r="AT3" s="443"/>
      <c r="AU3" s="443"/>
      <c r="AV3" s="443"/>
      <c r="AW3" s="443"/>
      <c r="AX3" s="443"/>
      <c r="AY3" s="254"/>
      <c r="AZ3" s="254"/>
      <c r="BA3" s="254"/>
      <c r="BB3" s="254"/>
      <c r="BC3" s="254"/>
      <c r="BD3" s="254"/>
      <c r="BE3" s="254"/>
      <c r="BF3" s="254"/>
      <c r="BG3" s="254"/>
      <c r="BH3" s="254"/>
      <c r="BI3" s="254"/>
      <c r="BJ3" s="254"/>
    </row>
    <row r="4" spans="2:62" ht="14.25" customHeight="1" x14ac:dyDescent="0.25">
      <c r="B4" s="762" t="s">
        <v>79</v>
      </c>
      <c r="C4" s="761"/>
      <c r="D4" s="761"/>
      <c r="E4" s="761"/>
      <c r="G4" s="55"/>
      <c r="H4" s="55"/>
      <c r="I4" s="55"/>
      <c r="J4" s="55"/>
      <c r="K4" s="55"/>
      <c r="L4" s="55"/>
      <c r="M4" s="55"/>
      <c r="N4" s="55"/>
      <c r="AT4" s="443"/>
      <c r="AU4" s="443"/>
      <c r="AV4" s="443"/>
      <c r="AW4" s="443"/>
      <c r="AX4" s="443"/>
      <c r="AY4" s="254"/>
      <c r="AZ4" s="254"/>
      <c r="BA4" s="254"/>
      <c r="BB4" s="254"/>
      <c r="BC4" s="254"/>
      <c r="BD4" s="254"/>
      <c r="BE4" s="254"/>
      <c r="BF4" s="254"/>
      <c r="BG4" s="254"/>
      <c r="BH4" s="254"/>
      <c r="BI4" s="254"/>
      <c r="BJ4" s="254"/>
    </row>
    <row r="5" spans="2:62" ht="14.25" customHeight="1" x14ac:dyDescent="0.25">
      <c r="B5" s="111"/>
      <c r="C5" s="111"/>
      <c r="D5" s="111"/>
      <c r="E5" s="111"/>
      <c r="G5" s="55"/>
      <c r="H5" s="55"/>
      <c r="I5" s="55"/>
      <c r="J5" s="55"/>
      <c r="K5" s="55"/>
      <c r="L5" s="55"/>
      <c r="M5" s="55"/>
      <c r="N5" s="55"/>
      <c r="AT5" s="443"/>
      <c r="AU5" s="443"/>
      <c r="AV5" s="443"/>
      <c r="AW5" s="443"/>
      <c r="AX5" s="443"/>
      <c r="AY5" s="254"/>
      <c r="AZ5" s="254"/>
      <c r="BA5" s="254"/>
      <c r="BB5" s="254"/>
      <c r="BC5" s="254"/>
      <c r="BD5" s="254"/>
      <c r="BE5" s="254"/>
      <c r="BF5" s="254"/>
      <c r="BG5" s="254"/>
      <c r="BH5" s="254"/>
      <c r="BI5" s="254"/>
      <c r="BJ5" s="254"/>
    </row>
    <row r="6" spans="2:62" ht="14.25" customHeight="1" x14ac:dyDescent="0.25">
      <c r="B6" s="762" t="s">
        <v>87</v>
      </c>
      <c r="C6" s="761"/>
      <c r="D6" s="761"/>
      <c r="E6" s="761"/>
      <c r="G6" s="55"/>
      <c r="H6" s="55"/>
      <c r="I6" s="55"/>
      <c r="J6" s="55"/>
      <c r="K6" s="55"/>
      <c r="L6" s="55"/>
      <c r="M6" s="55"/>
      <c r="N6" s="55"/>
      <c r="AT6" s="443"/>
      <c r="AU6" s="443"/>
      <c r="AV6" s="443"/>
      <c r="AW6" s="443"/>
      <c r="AX6" s="443"/>
      <c r="AY6" s="254"/>
      <c r="AZ6" s="254"/>
      <c r="BA6" s="254"/>
      <c r="BB6" s="254"/>
      <c r="BC6" s="254"/>
      <c r="BD6" s="254"/>
      <c r="BE6" s="254"/>
      <c r="BF6" s="254"/>
      <c r="BG6" s="254"/>
      <c r="BH6" s="254"/>
      <c r="BI6" s="254"/>
      <c r="BJ6" s="254"/>
    </row>
    <row r="7" spans="2:62" ht="15" customHeight="1" x14ac:dyDescent="0.25">
      <c r="B7" s="111"/>
      <c r="C7" s="111"/>
      <c r="D7" s="111"/>
      <c r="E7" s="111"/>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443"/>
      <c r="AU7" s="443"/>
      <c r="AV7" s="443"/>
      <c r="AW7" s="443"/>
      <c r="AX7" s="443"/>
      <c r="AY7" s="254"/>
      <c r="AZ7" s="254"/>
      <c r="BA7" s="254"/>
      <c r="BB7" s="254"/>
      <c r="BC7" s="254"/>
      <c r="BD7" s="254"/>
      <c r="BE7" s="254"/>
      <c r="BF7" s="254"/>
      <c r="BG7" s="254"/>
      <c r="BH7" s="254"/>
      <c r="BI7" s="254"/>
      <c r="BJ7" s="254"/>
    </row>
    <row r="8" spans="2:62" ht="14.25" customHeight="1" x14ac:dyDescent="0.25">
      <c r="B8" s="762" t="s">
        <v>94</v>
      </c>
      <c r="C8" s="761"/>
      <c r="D8" s="761"/>
      <c r="E8" s="761"/>
      <c r="G8" s="55"/>
      <c r="H8" s="55"/>
      <c r="I8" s="55"/>
      <c r="J8" s="55"/>
      <c r="K8" s="55"/>
      <c r="L8" s="55"/>
      <c r="M8" s="55"/>
      <c r="N8" s="55"/>
      <c r="AT8" s="443"/>
      <c r="AU8" s="443"/>
      <c r="AV8" s="443"/>
      <c r="AW8" s="443"/>
      <c r="AX8" s="443"/>
      <c r="AY8" s="254"/>
      <c r="AZ8" s="254"/>
      <c r="BA8" s="254"/>
      <c r="BB8" s="254"/>
      <c r="BC8" s="254"/>
      <c r="BD8" s="254"/>
      <c r="BE8" s="254"/>
      <c r="BF8" s="254"/>
      <c r="BG8" s="254"/>
      <c r="BH8" s="254"/>
      <c r="BI8" s="254"/>
      <c r="BJ8" s="254"/>
    </row>
    <row r="9" spans="2:62" ht="14.25" customHeight="1" x14ac:dyDescent="0.25">
      <c r="B9" s="111"/>
      <c r="C9" s="111"/>
      <c r="D9" s="111"/>
      <c r="E9" s="111"/>
      <c r="G9" s="999" t="str">
        <f>"PPh yang seharusnya tidak terutang (Pasal 17 ayat (2) KUP) yang "&amp;'MAIN LEVEL'!J85</f>
        <v>PPh yang seharusnya tidak terutang (Pasal 17 ayat (2) KUP) yang Dibayar dengan NPWP pihak lain</v>
      </c>
      <c r="H9" s="836"/>
      <c r="I9" s="836"/>
      <c r="J9" s="836"/>
      <c r="K9" s="836"/>
      <c r="L9" s="836"/>
      <c r="M9" s="836"/>
      <c r="N9" s="836"/>
      <c r="O9" s="836"/>
      <c r="P9" s="836"/>
      <c r="Q9" s="836"/>
      <c r="R9" s="836"/>
      <c r="S9" s="836"/>
      <c r="T9" s="836"/>
      <c r="U9" s="836"/>
      <c r="V9" s="1000"/>
      <c r="W9" s="251" t="s">
        <v>796</v>
      </c>
      <c r="X9" s="474"/>
      <c r="Y9" s="474"/>
      <c r="Z9" s="474"/>
      <c r="AA9" s="474"/>
      <c r="AB9" s="474"/>
      <c r="AC9" s="126" t="s">
        <v>1678</v>
      </c>
      <c r="AD9" s="239" t="e">
        <f>NAMA_WP</f>
        <v>#N/A</v>
      </c>
      <c r="AE9" s="474"/>
      <c r="AF9" s="474"/>
      <c r="AG9" s="474"/>
      <c r="AH9" s="474"/>
      <c r="AI9" s="474"/>
      <c r="AJ9" s="88"/>
      <c r="AK9" s="443"/>
      <c r="AL9" s="443"/>
      <c r="AM9" s="443"/>
      <c r="AN9" s="443"/>
      <c r="AO9" s="254"/>
      <c r="AP9" s="254"/>
      <c r="AQ9" s="254"/>
      <c r="AR9" s="254"/>
      <c r="AS9" s="254"/>
      <c r="AT9" s="254"/>
      <c r="AU9" s="254"/>
      <c r="AV9" s="254"/>
      <c r="AW9" s="254"/>
      <c r="AX9" s="254"/>
      <c r="AY9" s="254"/>
      <c r="AZ9" s="254"/>
    </row>
    <row r="10" spans="2:62" ht="14.25" customHeight="1" x14ac:dyDescent="0.25">
      <c r="B10" s="762" t="s">
        <v>101</v>
      </c>
      <c r="C10" s="761"/>
      <c r="D10" s="761"/>
      <c r="E10" s="761"/>
      <c r="G10" s="1001"/>
      <c r="H10" s="940"/>
      <c r="I10" s="940"/>
      <c r="J10" s="940"/>
      <c r="K10" s="940"/>
      <c r="L10" s="940"/>
      <c r="M10" s="940"/>
      <c r="N10" s="940"/>
      <c r="O10" s="940"/>
      <c r="P10" s="940"/>
      <c r="Q10" s="940"/>
      <c r="R10" s="940"/>
      <c r="S10" s="940"/>
      <c r="T10" s="940"/>
      <c r="U10" s="940"/>
      <c r="V10" s="1002"/>
      <c r="W10" s="252" t="s">
        <v>1401</v>
      </c>
      <c r="X10" s="55"/>
      <c r="Y10" s="55"/>
      <c r="Z10" s="55"/>
      <c r="AA10" s="55"/>
      <c r="AB10" s="55"/>
      <c r="AC10" s="127" t="s">
        <v>1678</v>
      </c>
      <c r="AD10" s="125" t="e">
        <f>NPWP</f>
        <v>#N/A</v>
      </c>
      <c r="AE10" s="55"/>
      <c r="AF10" s="55"/>
      <c r="AG10" s="55"/>
      <c r="AH10" s="55"/>
      <c r="AI10" s="55"/>
      <c r="AJ10" s="129"/>
      <c r="AK10" s="443"/>
      <c r="AL10" s="443"/>
      <c r="AM10" s="443"/>
      <c r="AN10" s="443"/>
      <c r="AO10" s="254"/>
      <c r="AP10" s="254"/>
      <c r="AQ10" s="254"/>
      <c r="AR10" s="254"/>
      <c r="AS10" s="254"/>
      <c r="AT10" s="254"/>
      <c r="AU10" s="254"/>
      <c r="AV10" s="254"/>
      <c r="AW10" s="254"/>
      <c r="AX10" s="254"/>
      <c r="AY10" s="254"/>
      <c r="AZ10" s="254"/>
    </row>
    <row r="11" spans="2:62" ht="14.25" customHeight="1" x14ac:dyDescent="0.25">
      <c r="G11" s="1003"/>
      <c r="H11" s="1004"/>
      <c r="I11" s="1004"/>
      <c r="J11" s="1004"/>
      <c r="K11" s="1004"/>
      <c r="L11" s="1004"/>
      <c r="M11" s="1004"/>
      <c r="N11" s="1004"/>
      <c r="O11" s="1004"/>
      <c r="P11" s="1004"/>
      <c r="Q11" s="1004"/>
      <c r="R11" s="1004"/>
      <c r="S11" s="1004"/>
      <c r="T11" s="1004"/>
      <c r="U11" s="1004"/>
      <c r="V11" s="1005"/>
      <c r="W11" s="253" t="s">
        <v>1679</v>
      </c>
      <c r="X11" s="475"/>
      <c r="Y11" s="475"/>
      <c r="Z11" s="475"/>
      <c r="AA11" s="475"/>
      <c r="AB11" s="475"/>
      <c r="AC11" s="128" t="s">
        <v>1678</v>
      </c>
      <c r="AD11" s="243" t="e">
        <f>ID_MS_TH_PJK</f>
        <v>#N/A</v>
      </c>
      <c r="AE11" s="475"/>
      <c r="AF11" s="475"/>
      <c r="AG11" s="475"/>
      <c r="AH11" s="475"/>
      <c r="AI11" s="475"/>
      <c r="AJ11" s="130"/>
      <c r="AK11" s="443"/>
      <c r="AL11" s="443"/>
      <c r="AM11" s="443"/>
      <c r="AN11" s="443"/>
      <c r="AO11" s="254"/>
      <c r="AP11" s="254"/>
      <c r="AQ11" s="254"/>
      <c r="AR11" s="254"/>
      <c r="AS11" s="254"/>
      <c r="AT11" s="254"/>
      <c r="AU11" s="254"/>
      <c r="AV11" s="254"/>
      <c r="AW11" s="254"/>
      <c r="AX11" s="254"/>
      <c r="AY11" s="254"/>
      <c r="AZ11" s="254"/>
    </row>
    <row r="12" spans="2:62" ht="14.25" customHeight="1" x14ac:dyDescent="0.25">
      <c r="B12" s="762" t="s">
        <v>106</v>
      </c>
      <c r="C12" s="761"/>
      <c r="D12" s="761"/>
      <c r="E12" s="761"/>
      <c r="G12" s="254"/>
      <c r="H12" s="254"/>
      <c r="I12" s="254"/>
      <c r="J12" s="254"/>
      <c r="K12" s="254"/>
      <c r="L12" s="254"/>
      <c r="M12" s="254"/>
      <c r="N12" s="254"/>
      <c r="AT12" s="443"/>
      <c r="AU12" s="443"/>
      <c r="AV12" s="443"/>
      <c r="AW12" s="443"/>
      <c r="AX12" s="443"/>
      <c r="AY12" s="254"/>
      <c r="AZ12" s="254"/>
      <c r="BA12" s="254"/>
      <c r="BB12" s="254"/>
      <c r="BC12" s="254"/>
      <c r="BD12" s="254"/>
      <c r="BE12" s="254"/>
      <c r="BF12" s="254"/>
      <c r="BG12" s="254"/>
      <c r="BH12" s="254"/>
      <c r="BI12" s="254"/>
      <c r="BJ12" s="254"/>
    </row>
    <row r="13" spans="2:62" ht="14.25" customHeight="1" x14ac:dyDescent="0.25">
      <c r="B13" s="927" t="str">
        <f>HYPERLINK("#'"&amp;'EWS DIRECTORY'!$J$331&amp;"'!A1",'EWS DIRECTORY'!$J$331)</f>
        <v>O-1</v>
      </c>
      <c r="C13" s="761"/>
      <c r="D13" s="761"/>
      <c r="E13" s="761"/>
      <c r="G13" s="56" t="s">
        <v>1680</v>
      </c>
      <c r="H13" s="109"/>
      <c r="I13" s="109"/>
      <c r="J13" s="109"/>
      <c r="K13" s="109"/>
      <c r="L13" s="109"/>
      <c r="M13" s="109"/>
      <c r="N13" s="109"/>
      <c r="O13" s="109"/>
      <c r="P13" s="109"/>
      <c r="Q13" s="109"/>
      <c r="R13" s="109"/>
      <c r="S13" s="109"/>
      <c r="T13" s="109"/>
      <c r="U13" s="109"/>
      <c r="V13" s="109"/>
      <c r="W13" s="109"/>
      <c r="X13" s="109"/>
      <c r="Y13" s="109"/>
      <c r="Z13" s="109"/>
      <c r="AA13" s="109"/>
      <c r="AB13" s="109"/>
      <c r="AC13" s="109"/>
      <c r="AD13" s="109"/>
      <c r="AE13" s="109"/>
      <c r="AF13" s="109"/>
      <c r="AG13" s="109"/>
      <c r="AH13" s="109"/>
      <c r="AI13" s="109"/>
      <c r="AJ13" s="109"/>
      <c r="AK13" s="109"/>
      <c r="AL13" s="109"/>
      <c r="AM13" s="109"/>
      <c r="AN13" s="109"/>
      <c r="AT13" s="443"/>
      <c r="AU13" s="443"/>
      <c r="AV13" s="443"/>
      <c r="AW13" s="443"/>
      <c r="AX13" s="443"/>
      <c r="AY13" s="254"/>
      <c r="AZ13" s="254"/>
      <c r="BA13" s="254"/>
      <c r="BB13" s="254"/>
      <c r="BC13" s="254"/>
      <c r="BD13" s="254"/>
      <c r="BE13" s="254"/>
      <c r="BF13" s="254"/>
      <c r="BG13" s="254"/>
      <c r="BH13" s="254"/>
      <c r="BI13" s="254"/>
      <c r="BJ13" s="254"/>
    </row>
    <row r="14" spans="2:62" ht="14.25" customHeight="1" x14ac:dyDescent="0.25">
      <c r="B14" s="962" t="str">
        <f>HYPERLINK("#'"&amp;'EWS DIRECTORY'!$J$332&amp;"'!A1",'EWS DIRECTORY'!$J$332)</f>
        <v>O-2</v>
      </c>
      <c r="C14" s="761"/>
      <c r="D14" s="761"/>
      <c r="E14" s="761"/>
      <c r="G14" s="56" t="s">
        <v>1681</v>
      </c>
      <c r="H14" s="109"/>
      <c r="I14" s="109"/>
      <c r="J14" s="109"/>
      <c r="K14" s="109"/>
      <c r="L14" s="109"/>
      <c r="M14" s="109"/>
      <c r="N14" s="109"/>
      <c r="O14" s="109"/>
      <c r="P14" s="109"/>
      <c r="Q14" s="109"/>
      <c r="R14" s="109"/>
      <c r="S14" s="109"/>
      <c r="T14" s="109"/>
      <c r="U14" s="109"/>
      <c r="V14" s="109"/>
      <c r="W14" s="109"/>
      <c r="X14" s="109"/>
      <c r="Y14" s="109"/>
      <c r="Z14" s="109"/>
      <c r="AA14" s="109"/>
      <c r="AB14" s="109"/>
      <c r="AC14" s="109"/>
      <c r="AD14" s="109"/>
      <c r="AE14" s="109"/>
      <c r="AF14" s="109"/>
      <c r="AG14" s="109"/>
      <c r="AH14" s="109"/>
      <c r="AI14" s="109"/>
      <c r="AJ14" s="109"/>
      <c r="AK14" s="109"/>
      <c r="AL14" s="109"/>
      <c r="AM14" s="109"/>
      <c r="AN14" s="109"/>
      <c r="AT14" s="443"/>
      <c r="AU14" s="443"/>
      <c r="AV14" s="443"/>
      <c r="AW14" s="443"/>
      <c r="AX14" s="443"/>
      <c r="AY14" s="254"/>
      <c r="AZ14" s="254"/>
      <c r="BA14" s="254"/>
      <c r="BB14" s="254"/>
      <c r="BC14" s="254"/>
      <c r="BD14" s="254"/>
      <c r="BE14" s="254"/>
      <c r="BF14" s="254"/>
      <c r="BG14" s="254"/>
      <c r="BH14" s="254"/>
      <c r="BI14" s="254"/>
      <c r="BJ14" s="254"/>
    </row>
    <row r="15" spans="2:62" ht="14.25" customHeight="1" x14ac:dyDescent="0.25">
      <c r="B15" s="962" t="str">
        <f>HYPERLINK("#'"&amp;'EWS DIRECTORY'!$J$333&amp;"'!A1",'EWS DIRECTORY'!$J$333)</f>
        <v>O-3</v>
      </c>
      <c r="C15" s="761"/>
      <c r="D15" s="761"/>
      <c r="E15" s="761"/>
      <c r="G15" s="56" t="s">
        <v>1806</v>
      </c>
      <c r="H15" s="109"/>
      <c r="I15" s="109"/>
      <c r="J15" s="109"/>
      <c r="K15" s="109"/>
      <c r="L15" s="109"/>
      <c r="M15" s="109"/>
      <c r="N15" s="109"/>
      <c r="O15" s="109"/>
      <c r="P15" s="109"/>
      <c r="Q15" s="109"/>
      <c r="R15" s="109"/>
      <c r="S15" s="109"/>
      <c r="T15" s="109"/>
      <c r="U15" s="109"/>
      <c r="V15" s="109"/>
      <c r="W15" s="109"/>
      <c r="X15" s="109"/>
      <c r="Y15" s="109"/>
      <c r="Z15" s="109"/>
      <c r="AA15" s="109"/>
      <c r="AB15" s="109"/>
      <c r="AC15" s="109"/>
      <c r="AD15" s="109"/>
      <c r="AE15" s="109"/>
      <c r="AF15" s="109"/>
      <c r="AG15" s="109"/>
      <c r="AH15" s="109"/>
      <c r="AI15" s="109"/>
      <c r="AJ15" s="109"/>
      <c r="AK15" s="109"/>
      <c r="AL15" s="109"/>
      <c r="AM15" s="109"/>
      <c r="AN15" s="109"/>
      <c r="AT15" s="443"/>
      <c r="AU15" s="443"/>
      <c r="AV15" s="443"/>
      <c r="AW15" s="443"/>
      <c r="AX15" s="443"/>
      <c r="AY15" s="254"/>
      <c r="AZ15" s="254"/>
      <c r="BA15" s="254"/>
      <c r="BB15" s="254"/>
      <c r="BC15" s="254"/>
      <c r="BD15" s="254"/>
      <c r="BE15" s="254"/>
      <c r="BF15" s="254"/>
      <c r="BG15" s="254"/>
      <c r="BH15" s="254"/>
      <c r="BI15" s="254"/>
      <c r="BJ15" s="254"/>
    </row>
    <row r="16" spans="2:62" ht="14.25" customHeight="1" x14ac:dyDescent="0.25">
      <c r="B16" s="760"/>
      <c r="C16" s="761"/>
      <c r="D16" s="761"/>
      <c r="E16" s="761"/>
      <c r="G16" s="56" t="s">
        <v>1744</v>
      </c>
      <c r="H16" s="109"/>
      <c r="I16" s="109"/>
      <c r="J16" s="109"/>
      <c r="K16" s="109"/>
      <c r="L16" s="109"/>
      <c r="M16" s="109"/>
      <c r="N16" s="109"/>
      <c r="O16" s="109"/>
      <c r="P16" s="109"/>
      <c r="Q16" s="109"/>
      <c r="R16" s="109"/>
      <c r="S16" s="109"/>
      <c r="T16" s="109"/>
      <c r="U16" s="109"/>
      <c r="V16" s="109"/>
      <c r="W16" s="109"/>
      <c r="X16" s="109"/>
      <c r="Y16" s="109"/>
      <c r="Z16" s="109"/>
      <c r="AA16" s="109"/>
      <c r="AB16" s="109"/>
      <c r="AC16" s="109"/>
      <c r="AD16" s="109"/>
      <c r="AE16" s="109"/>
      <c r="AF16" s="109"/>
      <c r="AG16" s="109"/>
      <c r="AH16" s="109"/>
      <c r="AI16" s="109"/>
      <c r="AJ16" s="109"/>
      <c r="AK16" s="109"/>
      <c r="AL16" s="109"/>
      <c r="AM16" s="109"/>
      <c r="AN16" s="109"/>
      <c r="AT16" s="443"/>
      <c r="AU16" s="443"/>
      <c r="AV16" s="443"/>
      <c r="AW16" s="443"/>
      <c r="AX16" s="443"/>
      <c r="AY16" s="254"/>
      <c r="AZ16" s="254"/>
      <c r="BA16" s="254"/>
      <c r="BB16" s="254"/>
      <c r="BC16" s="254"/>
      <c r="BD16" s="254"/>
      <c r="BE16" s="254"/>
      <c r="BF16" s="254"/>
      <c r="BG16" s="254"/>
      <c r="BH16" s="254"/>
      <c r="BI16" s="254"/>
      <c r="BJ16" s="254"/>
    </row>
    <row r="17" spans="2:120" ht="14.25" customHeight="1" x14ac:dyDescent="0.25">
      <c r="B17" s="760"/>
      <c r="C17" s="761"/>
      <c r="D17" s="761"/>
      <c r="E17" s="761"/>
      <c r="G17" s="56"/>
      <c r="H17" s="109"/>
      <c r="I17" s="109"/>
      <c r="J17" s="109"/>
      <c r="K17" s="109"/>
      <c r="L17" s="109"/>
      <c r="M17" s="109"/>
      <c r="N17" s="109"/>
      <c r="O17" s="109"/>
      <c r="P17" s="109"/>
      <c r="Q17" s="109"/>
      <c r="R17" s="109"/>
      <c r="S17" s="109"/>
      <c r="T17" s="109"/>
      <c r="U17" s="109"/>
      <c r="V17" s="109"/>
      <c r="W17" s="109"/>
      <c r="X17" s="109"/>
      <c r="Y17" s="109"/>
      <c r="Z17" s="109"/>
      <c r="AA17" s="109"/>
      <c r="AB17" s="109"/>
      <c r="AC17" s="109"/>
      <c r="AD17" s="109"/>
      <c r="AE17" s="109"/>
      <c r="AF17" s="109"/>
      <c r="AG17" s="109"/>
      <c r="AH17" s="109"/>
      <c r="AI17" s="109"/>
      <c r="AJ17" s="109"/>
      <c r="AK17" s="109"/>
      <c r="AL17" s="109"/>
      <c r="AM17" s="109"/>
      <c r="AN17" s="109"/>
      <c r="AT17" s="443"/>
      <c r="AU17" s="443"/>
      <c r="AV17" s="443"/>
      <c r="AW17" s="443"/>
      <c r="AX17" s="443"/>
      <c r="AY17" s="254"/>
      <c r="AZ17" s="254"/>
      <c r="BA17" s="254"/>
      <c r="BB17" s="254"/>
      <c r="BC17" s="254"/>
      <c r="BD17" s="254"/>
      <c r="BE17" s="254"/>
      <c r="BF17" s="254"/>
      <c r="BG17" s="254"/>
      <c r="BH17" s="254"/>
      <c r="BI17" s="254"/>
      <c r="BJ17" s="254"/>
    </row>
    <row r="18" spans="2:120" ht="14.25" customHeight="1" x14ac:dyDescent="0.25">
      <c r="B18" s="760"/>
      <c r="C18" s="761"/>
      <c r="D18" s="761"/>
      <c r="E18" s="761"/>
      <c r="G18" s="56" t="s">
        <v>1798</v>
      </c>
      <c r="H18" s="109"/>
      <c r="I18" s="109"/>
      <c r="J18" s="109"/>
      <c r="K18" s="109"/>
      <c r="L18" s="109"/>
      <c r="M18" s="109"/>
      <c r="N18" s="109"/>
      <c r="O18" s="109"/>
      <c r="P18" s="109"/>
      <c r="Q18" s="109"/>
      <c r="R18" s="109"/>
      <c r="S18" s="109"/>
      <c r="T18" s="109"/>
      <c r="U18" s="109"/>
      <c r="V18" s="109"/>
      <c r="W18" s="109"/>
      <c r="X18" s="109"/>
      <c r="Y18" s="109"/>
      <c r="Z18" s="109"/>
      <c r="AA18" s="109"/>
      <c r="AB18" s="109"/>
      <c r="AC18" s="109"/>
      <c r="AD18" s="109"/>
      <c r="AE18" s="109"/>
      <c r="AF18" s="109"/>
      <c r="AG18" s="109"/>
      <c r="AH18" s="109"/>
      <c r="AI18" s="109"/>
      <c r="AJ18" s="109"/>
      <c r="AK18" s="109"/>
      <c r="AL18" s="109"/>
      <c r="AM18" s="109"/>
      <c r="AN18" s="109"/>
      <c r="AT18" s="443"/>
      <c r="AU18" s="443"/>
      <c r="AV18" s="443"/>
      <c r="AW18" s="443"/>
      <c r="AX18" s="443"/>
      <c r="AY18" s="271"/>
      <c r="AZ18" s="271"/>
      <c r="BA18" s="271"/>
      <c r="BB18" s="271"/>
      <c r="BC18" s="271"/>
      <c r="BD18" s="271"/>
      <c r="BE18" s="271"/>
      <c r="BF18" s="271"/>
      <c r="BG18" s="271"/>
      <c r="BH18" s="271"/>
      <c r="BI18" s="271"/>
      <c r="BJ18" s="271"/>
    </row>
    <row r="19" spans="2:120" ht="14.25" customHeight="1" x14ac:dyDescent="0.25">
      <c r="B19" s="760"/>
      <c r="C19" s="761"/>
      <c r="D19" s="761"/>
      <c r="E19" s="761"/>
      <c r="G19" s="109"/>
      <c r="H19" s="109"/>
      <c r="I19" s="109"/>
      <c r="J19" s="109"/>
      <c r="K19" s="109"/>
      <c r="L19" s="109"/>
      <c r="M19" s="109"/>
      <c r="N19" s="109"/>
      <c r="O19" s="109"/>
      <c r="P19" s="109"/>
      <c r="Q19" s="109"/>
      <c r="R19" s="109"/>
      <c r="S19" s="109"/>
      <c r="T19" s="109"/>
      <c r="U19" s="109"/>
      <c r="V19" s="109"/>
      <c r="W19" s="109"/>
      <c r="X19" s="109"/>
      <c r="Y19" s="109"/>
      <c r="Z19" s="109"/>
      <c r="AA19" s="109"/>
      <c r="AB19" s="109"/>
      <c r="AC19" s="109"/>
      <c r="AD19" s="109"/>
      <c r="AE19" s="109"/>
      <c r="AF19" s="109"/>
      <c r="AG19" s="109"/>
      <c r="AH19" s="109"/>
      <c r="AI19" s="109"/>
      <c r="AJ19" s="109"/>
      <c r="AK19" s="109"/>
      <c r="AL19" s="109"/>
      <c r="AM19" s="109"/>
      <c r="AN19" s="109"/>
      <c r="AO19" s="109"/>
      <c r="AP19" s="109"/>
      <c r="AQ19" s="109"/>
      <c r="AR19" s="109"/>
      <c r="AS19" s="109"/>
      <c r="AT19" s="109"/>
      <c r="AU19" s="109"/>
      <c r="AV19" s="109"/>
      <c r="AW19" s="109"/>
      <c r="AX19" s="109"/>
      <c r="AY19" s="109"/>
      <c r="AZ19" s="109"/>
      <c r="BA19" s="109"/>
      <c r="BB19" s="109"/>
      <c r="BH19" s="443"/>
      <c r="BI19" s="443"/>
      <c r="BJ19" s="443"/>
      <c r="BK19" s="443"/>
      <c r="BL19" s="443"/>
      <c r="BM19" s="254"/>
      <c r="BN19" s="254"/>
      <c r="BO19" s="254"/>
      <c r="BP19" s="254"/>
      <c r="BQ19" s="254"/>
      <c r="BR19" s="254"/>
      <c r="BS19" s="254"/>
      <c r="BT19" s="254"/>
      <c r="BU19" s="254"/>
      <c r="BV19" s="254"/>
      <c r="BW19" s="254"/>
      <c r="BX19" s="254"/>
    </row>
    <row r="20" spans="2:120" ht="14.25" customHeight="1" x14ac:dyDescent="0.25">
      <c r="B20" s="760"/>
      <c r="C20" s="761"/>
      <c r="D20" s="761"/>
      <c r="E20" s="761"/>
      <c r="G20" s="1274" t="s">
        <v>2010</v>
      </c>
      <c r="H20" s="825"/>
      <c r="I20" s="1275" t="s">
        <v>2021</v>
      </c>
      <c r="J20" s="824"/>
      <c r="K20" s="824"/>
      <c r="L20" s="825"/>
      <c r="M20" s="1275" t="s">
        <v>2028</v>
      </c>
      <c r="N20" s="824"/>
      <c r="O20" s="824"/>
      <c r="P20" s="824"/>
      <c r="Q20" s="824"/>
      <c r="R20" s="824"/>
      <c r="S20" s="825"/>
      <c r="T20" s="1275" t="s">
        <v>2029</v>
      </c>
      <c r="U20" s="824"/>
      <c r="V20" s="824"/>
      <c r="W20" s="824"/>
      <c r="X20" s="824"/>
      <c r="Y20" s="824"/>
      <c r="Z20" s="825"/>
      <c r="AA20" s="1275" t="s">
        <v>2022</v>
      </c>
      <c r="AB20" s="824"/>
      <c r="AC20" s="824"/>
      <c r="AD20" s="824"/>
      <c r="AE20" s="824"/>
      <c r="AF20" s="824"/>
      <c r="AG20" s="825"/>
      <c r="AH20" s="1196" t="s">
        <v>2023</v>
      </c>
      <c r="AI20" s="824"/>
      <c r="AJ20" s="824"/>
      <c r="AK20" s="825"/>
      <c r="AL20" s="1273" t="s">
        <v>2024</v>
      </c>
      <c r="AM20" s="824"/>
      <c r="AN20" s="824"/>
      <c r="AO20" s="825"/>
      <c r="AP20" s="1273" t="s">
        <v>2025</v>
      </c>
      <c r="AQ20" s="824"/>
      <c r="AR20" s="824"/>
      <c r="AS20" s="825"/>
      <c r="AT20" s="910" t="s">
        <v>1481</v>
      </c>
      <c r="AU20" s="824"/>
      <c r="AV20" s="824"/>
      <c r="AW20" s="824"/>
      <c r="AX20" s="825"/>
      <c r="AY20" s="173"/>
      <c r="AZ20" s="173"/>
      <c r="BA20" s="173"/>
      <c r="BB20" s="173"/>
      <c r="BC20" s="173"/>
      <c r="BD20" s="173"/>
      <c r="BE20" s="173"/>
      <c r="BF20" s="173"/>
      <c r="BG20" s="173"/>
      <c r="BH20" s="173"/>
      <c r="BI20" s="173"/>
      <c r="BJ20" s="173"/>
      <c r="BK20" s="173"/>
      <c r="BL20" s="173"/>
      <c r="BM20" s="173"/>
      <c r="BN20" s="173"/>
      <c r="BO20" s="173"/>
      <c r="BP20" s="173"/>
      <c r="BQ20" s="173"/>
      <c r="BR20" s="173"/>
      <c r="BS20" s="173"/>
      <c r="BT20" s="173"/>
      <c r="BU20" s="173"/>
      <c r="BV20" s="173"/>
      <c r="BW20" s="173"/>
      <c r="BX20" s="173"/>
      <c r="BY20" s="173"/>
      <c r="BZ20" s="173"/>
      <c r="CZ20" s="443"/>
      <c r="DA20" s="443"/>
      <c r="DB20" s="443"/>
      <c r="DC20" s="443"/>
      <c r="DD20" s="443"/>
      <c r="DE20" s="254"/>
      <c r="DF20" s="254"/>
      <c r="DG20" s="254"/>
      <c r="DH20" s="254"/>
      <c r="DI20" s="254"/>
      <c r="DJ20" s="254"/>
      <c r="DK20" s="254"/>
      <c r="DL20" s="254"/>
      <c r="DM20" s="254"/>
      <c r="DN20" s="254"/>
      <c r="DO20" s="254"/>
      <c r="DP20" s="254"/>
    </row>
    <row r="21" spans="2:120" ht="14.25" customHeight="1" x14ac:dyDescent="0.25">
      <c r="B21" s="760"/>
      <c r="C21" s="761"/>
      <c r="D21" s="761"/>
      <c r="E21" s="761"/>
      <c r="G21" s="1259"/>
      <c r="H21" s="825"/>
      <c r="I21" s="1258"/>
      <c r="J21" s="824"/>
      <c r="K21" s="824"/>
      <c r="L21" s="825"/>
      <c r="M21" s="1258"/>
      <c r="N21" s="824"/>
      <c r="O21" s="824"/>
      <c r="P21" s="824"/>
      <c r="Q21" s="824"/>
      <c r="R21" s="824"/>
      <c r="S21" s="825"/>
      <c r="T21" s="1258"/>
      <c r="U21" s="824"/>
      <c r="V21" s="824"/>
      <c r="W21" s="824"/>
      <c r="X21" s="824"/>
      <c r="Y21" s="824"/>
      <c r="Z21" s="825"/>
      <c r="AA21" s="1259"/>
      <c r="AB21" s="824"/>
      <c r="AC21" s="824"/>
      <c r="AD21" s="824"/>
      <c r="AE21" s="824"/>
      <c r="AF21" s="824"/>
      <c r="AG21" s="825"/>
      <c r="AH21" s="1259"/>
      <c r="AI21" s="824"/>
      <c r="AJ21" s="824"/>
      <c r="AK21" s="825"/>
      <c r="AL21" s="1259"/>
      <c r="AM21" s="824"/>
      <c r="AN21" s="824"/>
      <c r="AO21" s="825"/>
      <c r="AP21" s="1259"/>
      <c r="AQ21" s="824"/>
      <c r="AR21" s="824"/>
      <c r="AS21" s="825"/>
      <c r="AT21" s="1269"/>
      <c r="AU21" s="824"/>
      <c r="AV21" s="824"/>
      <c r="AW21" s="824"/>
      <c r="AX21" s="825"/>
      <c r="AY21" s="275"/>
      <c r="AZ21" s="275"/>
      <c r="BA21" s="275"/>
      <c r="BB21" s="174"/>
      <c r="BC21" s="174"/>
      <c r="BD21" s="174"/>
      <c r="BE21" s="174"/>
      <c r="BF21" s="174"/>
      <c r="BG21" s="174"/>
      <c r="BH21" s="174"/>
      <c r="BI21" s="174"/>
      <c r="BJ21" s="174"/>
      <c r="BK21" s="174"/>
      <c r="BL21" s="174"/>
      <c r="BM21" s="174"/>
      <c r="BN21" s="174"/>
      <c r="BP21" s="276"/>
      <c r="BQ21" s="276"/>
      <c r="CQ21" s="443"/>
      <c r="CR21" s="443"/>
      <c r="CS21" s="443"/>
      <c r="CT21" s="443"/>
      <c r="CU21" s="443"/>
      <c r="CV21" s="254"/>
      <c r="CW21" s="254"/>
      <c r="CX21" s="254"/>
      <c r="CY21" s="254"/>
      <c r="CZ21" s="254"/>
      <c r="DA21" s="254"/>
      <c r="DB21" s="254"/>
      <c r="DC21" s="254"/>
      <c r="DD21" s="254"/>
      <c r="DE21" s="254"/>
      <c r="DF21" s="254"/>
      <c r="DG21" s="254"/>
    </row>
    <row r="22" spans="2:120" ht="14.25" customHeight="1" x14ac:dyDescent="0.25">
      <c r="B22" s="760"/>
      <c r="C22" s="761"/>
      <c r="D22" s="761"/>
      <c r="E22" s="761"/>
      <c r="G22" s="1259"/>
      <c r="H22" s="825"/>
      <c r="I22" s="1258"/>
      <c r="J22" s="824"/>
      <c r="K22" s="824"/>
      <c r="L22" s="825"/>
      <c r="M22" s="1258"/>
      <c r="N22" s="824"/>
      <c r="O22" s="824"/>
      <c r="P22" s="824"/>
      <c r="Q22" s="824"/>
      <c r="R22" s="824"/>
      <c r="S22" s="825"/>
      <c r="T22" s="1258"/>
      <c r="U22" s="824"/>
      <c r="V22" s="824"/>
      <c r="W22" s="824"/>
      <c r="X22" s="824"/>
      <c r="Y22" s="824"/>
      <c r="Z22" s="825"/>
      <c r="AA22" s="1259"/>
      <c r="AB22" s="824"/>
      <c r="AC22" s="824"/>
      <c r="AD22" s="824"/>
      <c r="AE22" s="824"/>
      <c r="AF22" s="824"/>
      <c r="AG22" s="825"/>
      <c r="AH22" s="1259"/>
      <c r="AI22" s="824"/>
      <c r="AJ22" s="824"/>
      <c r="AK22" s="825"/>
      <c r="AL22" s="1259"/>
      <c r="AM22" s="824"/>
      <c r="AN22" s="824"/>
      <c r="AO22" s="825"/>
      <c r="AP22" s="1259"/>
      <c r="AQ22" s="824"/>
      <c r="AR22" s="824"/>
      <c r="AS22" s="825"/>
      <c r="AT22" s="1269"/>
      <c r="AU22" s="824"/>
      <c r="AV22" s="824"/>
      <c r="AW22" s="824"/>
      <c r="AX22" s="825"/>
      <c r="AY22" s="275"/>
      <c r="AZ22" s="275"/>
      <c r="BA22" s="275"/>
      <c r="BB22" s="174"/>
      <c r="BC22" s="174"/>
      <c r="BD22" s="174"/>
      <c r="BE22" s="174"/>
      <c r="BF22" s="174"/>
      <c r="BG22" s="174"/>
      <c r="BH22" s="174"/>
      <c r="BI22" s="174"/>
      <c r="BJ22" s="174"/>
      <c r="BK22" s="174"/>
      <c r="BL22" s="174"/>
      <c r="BM22" s="174"/>
      <c r="BN22" s="174"/>
      <c r="BP22" s="276"/>
      <c r="BQ22" s="276"/>
      <c r="CQ22" s="443"/>
      <c r="CR22" s="443"/>
      <c r="CS22" s="443"/>
      <c r="CT22" s="443"/>
      <c r="CU22" s="443"/>
      <c r="CV22" s="254"/>
      <c r="CW22" s="254"/>
      <c r="CX22" s="254"/>
      <c r="CY22" s="254"/>
      <c r="CZ22" s="254"/>
      <c r="DA22" s="254"/>
      <c r="DB22" s="254"/>
      <c r="DC22" s="254"/>
      <c r="DD22" s="254"/>
      <c r="DE22" s="254"/>
      <c r="DF22" s="254"/>
      <c r="DG22" s="254"/>
    </row>
    <row r="23" spans="2:120" ht="14.25" customHeight="1" x14ac:dyDescent="0.25">
      <c r="B23" s="760"/>
      <c r="C23" s="761"/>
      <c r="D23" s="761"/>
      <c r="E23" s="761"/>
      <c r="G23" s="1259"/>
      <c r="H23" s="825"/>
      <c r="I23" s="1258"/>
      <c r="J23" s="824"/>
      <c r="K23" s="824"/>
      <c r="L23" s="825"/>
      <c r="M23" s="1258"/>
      <c r="N23" s="824"/>
      <c r="O23" s="824"/>
      <c r="P23" s="824"/>
      <c r="Q23" s="824"/>
      <c r="R23" s="824"/>
      <c r="S23" s="825"/>
      <c r="T23" s="1258"/>
      <c r="U23" s="824"/>
      <c r="V23" s="824"/>
      <c r="W23" s="824"/>
      <c r="X23" s="824"/>
      <c r="Y23" s="824"/>
      <c r="Z23" s="825"/>
      <c r="AA23" s="1259"/>
      <c r="AB23" s="824"/>
      <c r="AC23" s="824"/>
      <c r="AD23" s="824"/>
      <c r="AE23" s="824"/>
      <c r="AF23" s="824"/>
      <c r="AG23" s="825"/>
      <c r="AH23" s="1259"/>
      <c r="AI23" s="824"/>
      <c r="AJ23" s="824"/>
      <c r="AK23" s="825"/>
      <c r="AL23" s="1259"/>
      <c r="AM23" s="824"/>
      <c r="AN23" s="824"/>
      <c r="AO23" s="825"/>
      <c r="AP23" s="1259"/>
      <c r="AQ23" s="824"/>
      <c r="AR23" s="824"/>
      <c r="AS23" s="825"/>
      <c r="AT23" s="1269"/>
      <c r="AU23" s="824"/>
      <c r="AV23" s="824"/>
      <c r="AW23" s="824"/>
      <c r="AX23" s="825"/>
      <c r="AY23" s="275"/>
      <c r="AZ23" s="275"/>
      <c r="BA23" s="275"/>
      <c r="BB23" s="174"/>
      <c r="BC23" s="174"/>
      <c r="BD23" s="174"/>
      <c r="BE23" s="174"/>
      <c r="BF23" s="174"/>
      <c r="BG23" s="174"/>
      <c r="BH23" s="174"/>
      <c r="BI23" s="174"/>
      <c r="BJ23" s="174"/>
      <c r="BK23" s="174"/>
      <c r="BL23" s="174"/>
      <c r="BM23" s="174"/>
      <c r="BN23" s="174"/>
      <c r="BP23" s="276"/>
      <c r="BQ23" s="276"/>
      <c r="CQ23" s="443"/>
      <c r="CR23" s="443"/>
      <c r="CS23" s="443"/>
      <c r="CT23" s="443"/>
      <c r="CU23" s="443"/>
      <c r="CV23" s="254"/>
      <c r="CW23" s="254"/>
      <c r="CX23" s="254"/>
      <c r="CY23" s="254"/>
      <c r="CZ23" s="254"/>
      <c r="DA23" s="254"/>
      <c r="DB23" s="254"/>
      <c r="DC23" s="254"/>
      <c r="DD23" s="254"/>
      <c r="DE23" s="254"/>
      <c r="DF23" s="254"/>
      <c r="DG23" s="254"/>
    </row>
    <row r="24" spans="2:120" ht="14.25" customHeight="1" x14ac:dyDescent="0.25">
      <c r="B24" s="760"/>
      <c r="C24" s="761"/>
      <c r="D24" s="761"/>
      <c r="E24" s="761"/>
      <c r="G24" s="1259"/>
      <c r="H24" s="825"/>
      <c r="I24" s="1258"/>
      <c r="J24" s="824"/>
      <c r="K24" s="824"/>
      <c r="L24" s="825"/>
      <c r="M24" s="1258"/>
      <c r="N24" s="824"/>
      <c r="O24" s="824"/>
      <c r="P24" s="824"/>
      <c r="Q24" s="824"/>
      <c r="R24" s="824"/>
      <c r="S24" s="825"/>
      <c r="T24" s="1258"/>
      <c r="U24" s="824"/>
      <c r="V24" s="824"/>
      <c r="W24" s="824"/>
      <c r="X24" s="824"/>
      <c r="Y24" s="824"/>
      <c r="Z24" s="825"/>
      <c r="AA24" s="1259"/>
      <c r="AB24" s="824"/>
      <c r="AC24" s="824"/>
      <c r="AD24" s="824"/>
      <c r="AE24" s="824"/>
      <c r="AF24" s="824"/>
      <c r="AG24" s="825"/>
      <c r="AH24" s="1259"/>
      <c r="AI24" s="824"/>
      <c r="AJ24" s="824"/>
      <c r="AK24" s="825"/>
      <c r="AL24" s="1259"/>
      <c r="AM24" s="824"/>
      <c r="AN24" s="824"/>
      <c r="AO24" s="825"/>
      <c r="AP24" s="1259"/>
      <c r="AQ24" s="824"/>
      <c r="AR24" s="824"/>
      <c r="AS24" s="825"/>
      <c r="AT24" s="1269"/>
      <c r="AU24" s="824"/>
      <c r="AV24" s="824"/>
      <c r="AW24" s="824"/>
      <c r="AX24" s="825"/>
      <c r="AY24" s="275"/>
      <c r="AZ24" s="275"/>
      <c r="BA24" s="275"/>
      <c r="BB24" s="174"/>
      <c r="BC24" s="174"/>
      <c r="BD24" s="174"/>
      <c r="BE24" s="174"/>
      <c r="BF24" s="174"/>
      <c r="BG24" s="174"/>
      <c r="BH24" s="174"/>
      <c r="BI24" s="174"/>
      <c r="BJ24" s="174"/>
      <c r="BK24" s="174"/>
      <c r="BL24" s="174"/>
      <c r="BM24" s="174"/>
      <c r="BN24" s="174"/>
      <c r="BP24" s="276"/>
      <c r="BQ24" s="276"/>
      <c r="CQ24" s="443"/>
      <c r="CR24" s="443"/>
      <c r="CS24" s="443"/>
      <c r="CT24" s="443"/>
      <c r="CU24" s="443"/>
      <c r="CV24" s="254"/>
      <c r="CW24" s="254"/>
      <c r="CX24" s="254"/>
      <c r="CY24" s="254"/>
      <c r="CZ24" s="254"/>
      <c r="DA24" s="254"/>
      <c r="DB24" s="254"/>
      <c r="DC24" s="254"/>
      <c r="DD24" s="254"/>
      <c r="DE24" s="254"/>
      <c r="DF24" s="254"/>
      <c r="DG24" s="254"/>
    </row>
    <row r="25" spans="2:120" ht="14.25" customHeight="1" x14ac:dyDescent="0.25">
      <c r="B25" s="760"/>
      <c r="C25" s="761"/>
      <c r="D25" s="761"/>
      <c r="E25" s="761"/>
      <c r="G25" s="1259"/>
      <c r="H25" s="825"/>
      <c r="I25" s="1258"/>
      <c r="J25" s="824"/>
      <c r="K25" s="824"/>
      <c r="L25" s="825"/>
      <c r="M25" s="1258"/>
      <c r="N25" s="824"/>
      <c r="O25" s="824"/>
      <c r="P25" s="824"/>
      <c r="Q25" s="824"/>
      <c r="R25" s="824"/>
      <c r="S25" s="825"/>
      <c r="T25" s="1258"/>
      <c r="U25" s="824"/>
      <c r="V25" s="824"/>
      <c r="W25" s="824"/>
      <c r="X25" s="824"/>
      <c r="Y25" s="824"/>
      <c r="Z25" s="825"/>
      <c r="AA25" s="1259"/>
      <c r="AB25" s="824"/>
      <c r="AC25" s="824"/>
      <c r="AD25" s="824"/>
      <c r="AE25" s="824"/>
      <c r="AF25" s="824"/>
      <c r="AG25" s="825"/>
      <c r="AH25" s="1259"/>
      <c r="AI25" s="824"/>
      <c r="AJ25" s="824"/>
      <c r="AK25" s="825"/>
      <c r="AL25" s="1259"/>
      <c r="AM25" s="824"/>
      <c r="AN25" s="824"/>
      <c r="AO25" s="825"/>
      <c r="AP25" s="1259"/>
      <c r="AQ25" s="824"/>
      <c r="AR25" s="824"/>
      <c r="AS25" s="825"/>
      <c r="AT25" s="1269"/>
      <c r="AU25" s="824"/>
      <c r="AV25" s="824"/>
      <c r="AW25" s="824"/>
      <c r="AX25" s="825"/>
      <c r="AY25" s="275"/>
      <c r="AZ25" s="275"/>
      <c r="BA25" s="275"/>
      <c r="BB25" s="174"/>
      <c r="BC25" s="174"/>
      <c r="BD25" s="174"/>
      <c r="BE25" s="174"/>
      <c r="BF25" s="174"/>
      <c r="BG25" s="174"/>
      <c r="BH25" s="174"/>
      <c r="BI25" s="174"/>
      <c r="BJ25" s="174"/>
      <c r="BK25" s="174"/>
      <c r="BL25" s="174"/>
      <c r="BM25" s="174"/>
      <c r="BN25" s="174"/>
      <c r="BP25" s="276"/>
      <c r="BQ25" s="276"/>
      <c r="CQ25" s="443"/>
      <c r="CR25" s="443"/>
      <c r="CS25" s="443"/>
      <c r="CT25" s="443"/>
      <c r="CU25" s="443"/>
      <c r="CV25" s="254"/>
      <c r="CW25" s="254"/>
      <c r="CX25" s="254"/>
      <c r="CY25" s="254"/>
      <c r="CZ25" s="254"/>
      <c r="DA25" s="254"/>
      <c r="DB25" s="254"/>
      <c r="DC25" s="254"/>
      <c r="DD25" s="254"/>
      <c r="DE25" s="254"/>
      <c r="DF25" s="254"/>
      <c r="DG25" s="254"/>
    </row>
    <row r="26" spans="2:120" ht="14.25" customHeight="1" x14ac:dyDescent="0.25">
      <c r="B26" s="760"/>
      <c r="C26" s="761"/>
      <c r="D26" s="761"/>
      <c r="E26" s="761"/>
      <c r="G26" s="1259"/>
      <c r="H26" s="825"/>
      <c r="I26" s="1258"/>
      <c r="J26" s="824"/>
      <c r="K26" s="824"/>
      <c r="L26" s="825"/>
      <c r="M26" s="1258"/>
      <c r="N26" s="824"/>
      <c r="O26" s="824"/>
      <c r="P26" s="824"/>
      <c r="Q26" s="824"/>
      <c r="R26" s="824"/>
      <c r="S26" s="825"/>
      <c r="T26" s="1258"/>
      <c r="U26" s="824"/>
      <c r="V26" s="824"/>
      <c r="W26" s="824"/>
      <c r="X26" s="824"/>
      <c r="Y26" s="824"/>
      <c r="Z26" s="825"/>
      <c r="AA26" s="1259"/>
      <c r="AB26" s="824"/>
      <c r="AC26" s="824"/>
      <c r="AD26" s="824"/>
      <c r="AE26" s="824"/>
      <c r="AF26" s="824"/>
      <c r="AG26" s="825"/>
      <c r="AH26" s="1259"/>
      <c r="AI26" s="824"/>
      <c r="AJ26" s="824"/>
      <c r="AK26" s="825"/>
      <c r="AL26" s="1259"/>
      <c r="AM26" s="824"/>
      <c r="AN26" s="824"/>
      <c r="AO26" s="825"/>
      <c r="AP26" s="1259"/>
      <c r="AQ26" s="824"/>
      <c r="AR26" s="824"/>
      <c r="AS26" s="825"/>
      <c r="AT26" s="1269"/>
      <c r="AU26" s="824"/>
      <c r="AV26" s="824"/>
      <c r="AW26" s="824"/>
      <c r="AX26" s="825"/>
      <c r="AY26" s="275"/>
      <c r="AZ26" s="275"/>
      <c r="BA26" s="275"/>
      <c r="BB26" s="174"/>
      <c r="BC26" s="174"/>
      <c r="BD26" s="174"/>
      <c r="BE26" s="174"/>
      <c r="BF26" s="174"/>
      <c r="BG26" s="174"/>
      <c r="BH26" s="174"/>
      <c r="BI26" s="174"/>
      <c r="BJ26" s="174"/>
      <c r="BK26" s="174"/>
      <c r="BL26" s="174"/>
      <c r="BM26" s="174"/>
      <c r="BN26" s="174"/>
      <c r="BP26" s="276"/>
      <c r="BQ26" s="276"/>
      <c r="CQ26" s="443"/>
      <c r="CR26" s="443"/>
      <c r="CS26" s="443"/>
      <c r="CT26" s="443"/>
      <c r="CU26" s="443"/>
      <c r="CV26" s="254"/>
      <c r="CW26" s="254"/>
      <c r="CX26" s="254"/>
      <c r="CY26" s="254"/>
      <c r="CZ26" s="254"/>
      <c r="DA26" s="254"/>
      <c r="DB26" s="254"/>
      <c r="DC26" s="254"/>
      <c r="DD26" s="254"/>
      <c r="DE26" s="254"/>
      <c r="DF26" s="254"/>
      <c r="DG26" s="254"/>
    </row>
    <row r="27" spans="2:120" ht="14.25" customHeight="1" x14ac:dyDescent="0.25">
      <c r="B27" s="760"/>
      <c r="C27" s="761"/>
      <c r="D27" s="761"/>
      <c r="E27" s="761"/>
      <c r="G27" s="1259"/>
      <c r="H27" s="825"/>
      <c r="I27" s="1258"/>
      <c r="J27" s="824"/>
      <c r="K27" s="824"/>
      <c r="L27" s="825"/>
      <c r="M27" s="1258"/>
      <c r="N27" s="824"/>
      <c r="O27" s="824"/>
      <c r="P27" s="824"/>
      <c r="Q27" s="824"/>
      <c r="R27" s="824"/>
      <c r="S27" s="825"/>
      <c r="T27" s="1258"/>
      <c r="U27" s="824"/>
      <c r="V27" s="824"/>
      <c r="W27" s="824"/>
      <c r="X27" s="824"/>
      <c r="Y27" s="824"/>
      <c r="Z27" s="825"/>
      <c r="AA27" s="1259"/>
      <c r="AB27" s="824"/>
      <c r="AC27" s="824"/>
      <c r="AD27" s="824"/>
      <c r="AE27" s="824"/>
      <c r="AF27" s="824"/>
      <c r="AG27" s="825"/>
      <c r="AH27" s="1259"/>
      <c r="AI27" s="824"/>
      <c r="AJ27" s="824"/>
      <c r="AK27" s="825"/>
      <c r="AL27" s="1259"/>
      <c r="AM27" s="824"/>
      <c r="AN27" s="824"/>
      <c r="AO27" s="825"/>
      <c r="AP27" s="1259"/>
      <c r="AQ27" s="824"/>
      <c r="AR27" s="824"/>
      <c r="AS27" s="825"/>
      <c r="AT27" s="1269"/>
      <c r="AU27" s="824"/>
      <c r="AV27" s="824"/>
      <c r="AW27" s="824"/>
      <c r="AX27" s="825"/>
      <c r="AY27" s="275"/>
      <c r="AZ27" s="275"/>
      <c r="BA27" s="275"/>
      <c r="BB27" s="174"/>
      <c r="BC27" s="174"/>
      <c r="BD27" s="174"/>
      <c r="BE27" s="174"/>
      <c r="BF27" s="174"/>
      <c r="BG27" s="174"/>
      <c r="BH27" s="174"/>
      <c r="BI27" s="174"/>
      <c r="BJ27" s="174"/>
      <c r="BK27" s="174"/>
      <c r="BL27" s="174"/>
      <c r="BM27" s="174"/>
      <c r="BN27" s="174"/>
      <c r="BP27" s="276"/>
      <c r="BQ27" s="276"/>
      <c r="CQ27" s="443"/>
      <c r="CR27" s="443"/>
      <c r="CS27" s="443"/>
      <c r="CT27" s="443"/>
      <c r="CU27" s="443"/>
      <c r="CV27" s="254"/>
      <c r="CW27" s="254"/>
      <c r="CX27" s="254"/>
      <c r="CY27" s="254"/>
      <c r="CZ27" s="254"/>
      <c r="DA27" s="254"/>
      <c r="DB27" s="254"/>
      <c r="DC27" s="254"/>
      <c r="DD27" s="254"/>
      <c r="DE27" s="254"/>
      <c r="DF27" s="254"/>
      <c r="DG27" s="254"/>
    </row>
    <row r="28" spans="2:120" ht="14.25" customHeight="1" x14ac:dyDescent="0.25">
      <c r="B28" s="760"/>
      <c r="C28" s="761"/>
      <c r="D28" s="761"/>
      <c r="E28" s="761"/>
      <c r="G28" s="1259"/>
      <c r="H28" s="825"/>
      <c r="I28" s="1258"/>
      <c r="J28" s="824"/>
      <c r="K28" s="824"/>
      <c r="L28" s="825"/>
      <c r="M28" s="1258"/>
      <c r="N28" s="824"/>
      <c r="O28" s="824"/>
      <c r="P28" s="824"/>
      <c r="Q28" s="824"/>
      <c r="R28" s="824"/>
      <c r="S28" s="825"/>
      <c r="T28" s="1258"/>
      <c r="U28" s="824"/>
      <c r="V28" s="824"/>
      <c r="W28" s="824"/>
      <c r="X28" s="824"/>
      <c r="Y28" s="824"/>
      <c r="Z28" s="825"/>
      <c r="AA28" s="1259"/>
      <c r="AB28" s="824"/>
      <c r="AC28" s="824"/>
      <c r="AD28" s="824"/>
      <c r="AE28" s="824"/>
      <c r="AF28" s="824"/>
      <c r="AG28" s="825"/>
      <c r="AH28" s="1259"/>
      <c r="AI28" s="824"/>
      <c r="AJ28" s="824"/>
      <c r="AK28" s="825"/>
      <c r="AL28" s="1259"/>
      <c r="AM28" s="824"/>
      <c r="AN28" s="824"/>
      <c r="AO28" s="825"/>
      <c r="AP28" s="1259"/>
      <c r="AQ28" s="824"/>
      <c r="AR28" s="824"/>
      <c r="AS28" s="825"/>
      <c r="AT28" s="1269"/>
      <c r="AU28" s="824"/>
      <c r="AV28" s="824"/>
      <c r="AW28" s="824"/>
      <c r="AX28" s="825"/>
      <c r="AY28" s="275"/>
      <c r="AZ28" s="275"/>
      <c r="BA28" s="275"/>
      <c r="BB28" s="174"/>
      <c r="BC28" s="174"/>
      <c r="BD28" s="174"/>
      <c r="BE28" s="174"/>
      <c r="BF28" s="174"/>
      <c r="BG28" s="174"/>
      <c r="BH28" s="174"/>
      <c r="BI28" s="174"/>
      <c r="BJ28" s="174"/>
      <c r="BK28" s="174"/>
      <c r="BL28" s="174"/>
      <c r="BM28" s="174"/>
      <c r="BN28" s="174"/>
      <c r="BP28" s="276"/>
      <c r="BQ28" s="276"/>
      <c r="CQ28" s="443"/>
      <c r="CR28" s="443"/>
      <c r="CS28" s="443"/>
      <c r="CT28" s="443"/>
      <c r="CU28" s="443"/>
      <c r="CV28" s="254"/>
      <c r="CW28" s="254"/>
      <c r="CX28" s="254"/>
      <c r="CY28" s="254"/>
      <c r="CZ28" s="254"/>
      <c r="DA28" s="254"/>
      <c r="DB28" s="254"/>
      <c r="DC28" s="254"/>
      <c r="DD28" s="254"/>
      <c r="DE28" s="254"/>
      <c r="DF28" s="254"/>
      <c r="DG28" s="254"/>
    </row>
    <row r="29" spans="2:120" ht="14.25" customHeight="1" x14ac:dyDescent="0.25">
      <c r="B29" s="760"/>
      <c r="C29" s="761"/>
      <c r="D29" s="761"/>
      <c r="E29" s="761"/>
      <c r="G29" s="1259"/>
      <c r="H29" s="825"/>
      <c r="I29" s="1258"/>
      <c r="J29" s="824"/>
      <c r="K29" s="824"/>
      <c r="L29" s="825"/>
      <c r="M29" s="1258"/>
      <c r="N29" s="824"/>
      <c r="O29" s="824"/>
      <c r="P29" s="824"/>
      <c r="Q29" s="824"/>
      <c r="R29" s="824"/>
      <c r="S29" s="825"/>
      <c r="T29" s="1258"/>
      <c r="U29" s="824"/>
      <c r="V29" s="824"/>
      <c r="W29" s="824"/>
      <c r="X29" s="824"/>
      <c r="Y29" s="824"/>
      <c r="Z29" s="825"/>
      <c r="AA29" s="1259"/>
      <c r="AB29" s="824"/>
      <c r="AC29" s="824"/>
      <c r="AD29" s="824"/>
      <c r="AE29" s="824"/>
      <c r="AF29" s="824"/>
      <c r="AG29" s="825"/>
      <c r="AH29" s="1259"/>
      <c r="AI29" s="824"/>
      <c r="AJ29" s="824"/>
      <c r="AK29" s="825"/>
      <c r="AL29" s="1259"/>
      <c r="AM29" s="824"/>
      <c r="AN29" s="824"/>
      <c r="AO29" s="825"/>
      <c r="AP29" s="1259"/>
      <c r="AQ29" s="824"/>
      <c r="AR29" s="824"/>
      <c r="AS29" s="825"/>
      <c r="AT29" s="1269"/>
      <c r="AU29" s="824"/>
      <c r="AV29" s="824"/>
      <c r="AW29" s="824"/>
      <c r="AX29" s="825"/>
      <c r="AY29" s="275"/>
      <c r="AZ29" s="275"/>
      <c r="BA29" s="275"/>
      <c r="BB29" s="174"/>
      <c r="BC29" s="174"/>
      <c r="BD29" s="174"/>
      <c r="BE29" s="174"/>
      <c r="BF29" s="174"/>
      <c r="BG29" s="174"/>
      <c r="BH29" s="174"/>
      <c r="BI29" s="174"/>
      <c r="BJ29" s="174"/>
      <c r="BK29" s="174"/>
      <c r="BL29" s="174"/>
      <c r="BM29" s="174"/>
      <c r="BN29" s="174"/>
      <c r="BP29" s="276"/>
      <c r="BQ29" s="276"/>
      <c r="CQ29" s="443"/>
      <c r="CR29" s="443"/>
      <c r="CS29" s="443"/>
      <c r="CT29" s="443"/>
      <c r="CU29" s="443"/>
      <c r="CV29" s="254"/>
      <c r="CW29" s="254"/>
      <c r="CX29" s="254"/>
      <c r="CY29" s="254"/>
      <c r="CZ29" s="254"/>
      <c r="DA29" s="254"/>
      <c r="DB29" s="254"/>
      <c r="DC29" s="254"/>
      <c r="DD29" s="254"/>
      <c r="DE29" s="254"/>
      <c r="DF29" s="254"/>
      <c r="DG29" s="254"/>
    </row>
    <row r="30" spans="2:120" ht="14.25" customHeight="1" x14ac:dyDescent="0.25">
      <c r="B30" s="760"/>
      <c r="C30" s="761"/>
      <c r="D30" s="761"/>
      <c r="E30" s="761"/>
      <c r="G30" s="1259"/>
      <c r="H30" s="825"/>
      <c r="I30" s="1258"/>
      <c r="J30" s="824"/>
      <c r="K30" s="824"/>
      <c r="L30" s="825"/>
      <c r="M30" s="1258"/>
      <c r="N30" s="824"/>
      <c r="O30" s="824"/>
      <c r="P30" s="824"/>
      <c r="Q30" s="824"/>
      <c r="R30" s="824"/>
      <c r="S30" s="825"/>
      <c r="T30" s="1258"/>
      <c r="U30" s="824"/>
      <c r="V30" s="824"/>
      <c r="W30" s="824"/>
      <c r="X30" s="824"/>
      <c r="Y30" s="824"/>
      <c r="Z30" s="825"/>
      <c r="AA30" s="1259"/>
      <c r="AB30" s="824"/>
      <c r="AC30" s="824"/>
      <c r="AD30" s="824"/>
      <c r="AE30" s="824"/>
      <c r="AF30" s="824"/>
      <c r="AG30" s="825"/>
      <c r="AH30" s="1259"/>
      <c r="AI30" s="824"/>
      <c r="AJ30" s="824"/>
      <c r="AK30" s="825"/>
      <c r="AL30" s="1259"/>
      <c r="AM30" s="824"/>
      <c r="AN30" s="824"/>
      <c r="AO30" s="825"/>
      <c r="AP30" s="1259"/>
      <c r="AQ30" s="824"/>
      <c r="AR30" s="824"/>
      <c r="AS30" s="825"/>
      <c r="AT30" s="1269"/>
      <c r="AU30" s="824"/>
      <c r="AV30" s="824"/>
      <c r="AW30" s="824"/>
      <c r="AX30" s="825"/>
      <c r="AY30" s="275"/>
      <c r="AZ30" s="275"/>
      <c r="BA30" s="275"/>
      <c r="BB30" s="174"/>
      <c r="BC30" s="174"/>
      <c r="BD30" s="174"/>
      <c r="BE30" s="174"/>
      <c r="BF30" s="174"/>
      <c r="BG30" s="174"/>
      <c r="BH30" s="174"/>
      <c r="BI30" s="174"/>
      <c r="BJ30" s="174"/>
      <c r="BK30" s="174"/>
      <c r="BL30" s="174"/>
      <c r="BM30" s="174"/>
      <c r="BN30" s="174"/>
      <c r="BP30" s="276"/>
      <c r="BQ30" s="276"/>
      <c r="CQ30" s="443"/>
      <c r="CR30" s="443"/>
      <c r="CS30" s="443"/>
      <c r="CT30" s="443"/>
      <c r="CU30" s="443"/>
      <c r="CV30" s="254"/>
      <c r="CW30" s="254"/>
      <c r="CX30" s="254"/>
      <c r="CY30" s="254"/>
      <c r="CZ30" s="254"/>
      <c r="DA30" s="254"/>
      <c r="DB30" s="254"/>
      <c r="DC30" s="254"/>
      <c r="DD30" s="254"/>
      <c r="DE30" s="254"/>
      <c r="DF30" s="254"/>
      <c r="DG30" s="254"/>
    </row>
    <row r="31" spans="2:120" ht="14.25" customHeight="1" x14ac:dyDescent="0.25">
      <c r="B31" s="760"/>
      <c r="C31" s="761"/>
      <c r="D31" s="761"/>
      <c r="E31" s="761"/>
      <c r="G31" s="1259"/>
      <c r="H31" s="825"/>
      <c r="I31" s="1258"/>
      <c r="J31" s="824"/>
      <c r="K31" s="824"/>
      <c r="L31" s="825"/>
      <c r="M31" s="1258"/>
      <c r="N31" s="824"/>
      <c r="O31" s="824"/>
      <c r="P31" s="824"/>
      <c r="Q31" s="824"/>
      <c r="R31" s="824"/>
      <c r="S31" s="825"/>
      <c r="T31" s="1258"/>
      <c r="U31" s="824"/>
      <c r="V31" s="824"/>
      <c r="W31" s="824"/>
      <c r="X31" s="824"/>
      <c r="Y31" s="824"/>
      <c r="Z31" s="825"/>
      <c r="AA31" s="1259"/>
      <c r="AB31" s="824"/>
      <c r="AC31" s="824"/>
      <c r="AD31" s="824"/>
      <c r="AE31" s="824"/>
      <c r="AF31" s="824"/>
      <c r="AG31" s="825"/>
      <c r="AH31" s="1259"/>
      <c r="AI31" s="824"/>
      <c r="AJ31" s="824"/>
      <c r="AK31" s="825"/>
      <c r="AL31" s="1259"/>
      <c r="AM31" s="824"/>
      <c r="AN31" s="824"/>
      <c r="AO31" s="825"/>
      <c r="AP31" s="1259"/>
      <c r="AQ31" s="824"/>
      <c r="AR31" s="824"/>
      <c r="AS31" s="825"/>
      <c r="AT31" s="1269"/>
      <c r="AU31" s="824"/>
      <c r="AV31" s="824"/>
      <c r="AW31" s="824"/>
      <c r="AX31" s="825"/>
      <c r="AY31" s="275"/>
      <c r="AZ31" s="275"/>
      <c r="BA31" s="275"/>
      <c r="BB31" s="174"/>
      <c r="BC31" s="174"/>
      <c r="BD31" s="174"/>
      <c r="BE31" s="174"/>
      <c r="BF31" s="174"/>
      <c r="BG31" s="174"/>
      <c r="BH31" s="174"/>
      <c r="BI31" s="174"/>
      <c r="BJ31" s="174"/>
      <c r="BK31" s="174"/>
      <c r="BL31" s="174"/>
      <c r="BM31" s="174"/>
      <c r="BN31" s="174"/>
      <c r="BP31" s="276"/>
      <c r="BQ31" s="276"/>
      <c r="CQ31" s="443"/>
      <c r="CR31" s="443"/>
      <c r="CS31" s="443"/>
      <c r="CT31" s="443"/>
      <c r="CU31" s="443"/>
      <c r="CV31" s="254"/>
      <c r="CW31" s="254"/>
      <c r="CX31" s="254"/>
      <c r="CY31" s="254"/>
      <c r="CZ31" s="254"/>
      <c r="DA31" s="254"/>
      <c r="DB31" s="254"/>
      <c r="DC31" s="254"/>
      <c r="DD31" s="254"/>
      <c r="DE31" s="254"/>
      <c r="DF31" s="254"/>
      <c r="DG31" s="254"/>
    </row>
    <row r="32" spans="2:120" ht="14.25" customHeight="1" x14ac:dyDescent="0.25">
      <c r="B32" s="760"/>
      <c r="C32" s="761"/>
      <c r="D32" s="761"/>
      <c r="E32" s="761"/>
      <c r="G32" s="1259"/>
      <c r="H32" s="825"/>
      <c r="I32" s="1258"/>
      <c r="J32" s="824"/>
      <c r="K32" s="824"/>
      <c r="L32" s="825"/>
      <c r="M32" s="1258"/>
      <c r="N32" s="824"/>
      <c r="O32" s="824"/>
      <c r="P32" s="824"/>
      <c r="Q32" s="824"/>
      <c r="R32" s="824"/>
      <c r="S32" s="825"/>
      <c r="T32" s="1258"/>
      <c r="U32" s="824"/>
      <c r="V32" s="824"/>
      <c r="W32" s="824"/>
      <c r="X32" s="824"/>
      <c r="Y32" s="824"/>
      <c r="Z32" s="825"/>
      <c r="AA32" s="1259"/>
      <c r="AB32" s="824"/>
      <c r="AC32" s="824"/>
      <c r="AD32" s="824"/>
      <c r="AE32" s="824"/>
      <c r="AF32" s="824"/>
      <c r="AG32" s="825"/>
      <c r="AH32" s="1259"/>
      <c r="AI32" s="824"/>
      <c r="AJ32" s="824"/>
      <c r="AK32" s="825"/>
      <c r="AL32" s="1259"/>
      <c r="AM32" s="824"/>
      <c r="AN32" s="824"/>
      <c r="AO32" s="825"/>
      <c r="AP32" s="1259"/>
      <c r="AQ32" s="824"/>
      <c r="AR32" s="824"/>
      <c r="AS32" s="825"/>
      <c r="AT32" s="1269"/>
      <c r="AU32" s="824"/>
      <c r="AV32" s="824"/>
      <c r="AW32" s="824"/>
      <c r="AX32" s="825"/>
      <c r="AY32" s="275"/>
      <c r="AZ32" s="275"/>
      <c r="BA32" s="275"/>
      <c r="BB32" s="174"/>
      <c r="BC32" s="174"/>
      <c r="BD32" s="174"/>
      <c r="BE32" s="174"/>
      <c r="BF32" s="174"/>
      <c r="BG32" s="174"/>
      <c r="BH32" s="174"/>
      <c r="BI32" s="174"/>
      <c r="BJ32" s="174"/>
      <c r="BK32" s="174"/>
      <c r="BL32" s="174"/>
      <c r="BM32" s="174"/>
      <c r="BN32" s="174"/>
      <c r="BP32" s="276"/>
      <c r="BQ32" s="276"/>
      <c r="CQ32" s="443"/>
      <c r="CR32" s="443"/>
      <c r="CS32" s="443"/>
      <c r="CT32" s="443"/>
      <c r="CU32" s="443"/>
      <c r="CV32" s="254"/>
      <c r="CW32" s="254"/>
      <c r="CX32" s="254"/>
      <c r="CY32" s="254"/>
      <c r="CZ32" s="254"/>
      <c r="DA32" s="254"/>
      <c r="DB32" s="254"/>
      <c r="DC32" s="254"/>
      <c r="DD32" s="254"/>
      <c r="DE32" s="254"/>
      <c r="DF32" s="254"/>
      <c r="DG32" s="254"/>
    </row>
    <row r="33" spans="2:111" ht="14.25" customHeight="1" x14ac:dyDescent="0.25">
      <c r="B33" s="760"/>
      <c r="C33" s="761"/>
      <c r="D33" s="761"/>
      <c r="E33" s="761"/>
      <c r="G33" s="1259"/>
      <c r="H33" s="825"/>
      <c r="I33" s="1258"/>
      <c r="J33" s="824"/>
      <c r="K33" s="824"/>
      <c r="L33" s="825"/>
      <c r="M33" s="1258"/>
      <c r="N33" s="824"/>
      <c r="O33" s="824"/>
      <c r="P33" s="824"/>
      <c r="Q33" s="824"/>
      <c r="R33" s="824"/>
      <c r="S33" s="825"/>
      <c r="T33" s="1258"/>
      <c r="U33" s="824"/>
      <c r="V33" s="824"/>
      <c r="W33" s="824"/>
      <c r="X33" s="824"/>
      <c r="Y33" s="824"/>
      <c r="Z33" s="825"/>
      <c r="AA33" s="1259"/>
      <c r="AB33" s="824"/>
      <c r="AC33" s="824"/>
      <c r="AD33" s="824"/>
      <c r="AE33" s="824"/>
      <c r="AF33" s="824"/>
      <c r="AG33" s="825"/>
      <c r="AH33" s="1259"/>
      <c r="AI33" s="824"/>
      <c r="AJ33" s="824"/>
      <c r="AK33" s="825"/>
      <c r="AL33" s="1259"/>
      <c r="AM33" s="824"/>
      <c r="AN33" s="824"/>
      <c r="AO33" s="825"/>
      <c r="AP33" s="1259"/>
      <c r="AQ33" s="824"/>
      <c r="AR33" s="824"/>
      <c r="AS33" s="825"/>
      <c r="AT33" s="1269"/>
      <c r="AU33" s="824"/>
      <c r="AV33" s="824"/>
      <c r="AW33" s="824"/>
      <c r="AX33" s="825"/>
      <c r="AY33" s="174"/>
      <c r="AZ33" s="174"/>
      <c r="BA33" s="174"/>
      <c r="BB33" s="174"/>
      <c r="BC33" s="174"/>
      <c r="BD33" s="174"/>
      <c r="BE33" s="174"/>
      <c r="BF33" s="174"/>
      <c r="BG33" s="174"/>
      <c r="BH33" s="174"/>
      <c r="BI33" s="174"/>
      <c r="BJ33" s="174"/>
      <c r="BK33" s="174"/>
      <c r="BL33" s="174"/>
      <c r="BM33" s="174"/>
      <c r="BN33" s="174"/>
      <c r="BO33" s="276"/>
      <c r="BP33" s="276"/>
      <c r="BQ33" s="276"/>
      <c r="CQ33" s="443"/>
      <c r="CR33" s="443"/>
      <c r="CS33" s="443"/>
      <c r="CT33" s="443"/>
      <c r="CU33" s="443"/>
      <c r="CV33" s="254"/>
      <c r="CW33" s="254"/>
      <c r="CX33" s="254"/>
      <c r="CY33" s="254"/>
      <c r="CZ33" s="254"/>
      <c r="DA33" s="254"/>
      <c r="DB33" s="254"/>
      <c r="DC33" s="254"/>
      <c r="DD33" s="254"/>
      <c r="DE33" s="254"/>
      <c r="DF33" s="254"/>
      <c r="DG33" s="254"/>
    </row>
    <row r="34" spans="2:111" ht="14.25" customHeight="1" x14ac:dyDescent="0.25">
      <c r="B34" s="760"/>
      <c r="C34" s="761"/>
      <c r="D34" s="761"/>
      <c r="E34" s="761"/>
      <c r="G34" s="1259"/>
      <c r="H34" s="825"/>
      <c r="I34" s="1258"/>
      <c r="J34" s="824"/>
      <c r="K34" s="824"/>
      <c r="L34" s="825"/>
      <c r="M34" s="1258"/>
      <c r="N34" s="824"/>
      <c r="O34" s="824"/>
      <c r="P34" s="824"/>
      <c r="Q34" s="824"/>
      <c r="R34" s="824"/>
      <c r="S34" s="825"/>
      <c r="T34" s="1258"/>
      <c r="U34" s="824"/>
      <c r="V34" s="824"/>
      <c r="W34" s="824"/>
      <c r="X34" s="824"/>
      <c r="Y34" s="824"/>
      <c r="Z34" s="825"/>
      <c r="AA34" s="1259"/>
      <c r="AB34" s="824"/>
      <c r="AC34" s="824"/>
      <c r="AD34" s="824"/>
      <c r="AE34" s="824"/>
      <c r="AF34" s="824"/>
      <c r="AG34" s="825"/>
      <c r="AH34" s="1259"/>
      <c r="AI34" s="824"/>
      <c r="AJ34" s="824"/>
      <c r="AK34" s="825"/>
      <c r="AL34" s="1259"/>
      <c r="AM34" s="824"/>
      <c r="AN34" s="824"/>
      <c r="AO34" s="825"/>
      <c r="AP34" s="1259"/>
      <c r="AQ34" s="824"/>
      <c r="AR34" s="824"/>
      <c r="AS34" s="825"/>
      <c r="AT34" s="1269"/>
      <c r="AU34" s="824"/>
      <c r="AV34" s="824"/>
      <c r="AW34" s="824"/>
      <c r="AX34" s="825"/>
      <c r="AY34" s="174"/>
      <c r="AZ34" s="174"/>
      <c r="BA34" s="174"/>
      <c r="BB34" s="174"/>
      <c r="BC34" s="174"/>
      <c r="BD34" s="174"/>
      <c r="BE34" s="174"/>
      <c r="BF34" s="174"/>
      <c r="BG34" s="174"/>
      <c r="BH34" s="174"/>
      <c r="BI34" s="174"/>
      <c r="BJ34" s="174"/>
      <c r="BK34" s="174"/>
      <c r="BL34" s="174"/>
      <c r="BM34" s="174"/>
      <c r="BN34" s="174"/>
      <c r="BO34" s="276"/>
      <c r="BP34" s="276"/>
      <c r="BQ34" s="276"/>
      <c r="CQ34" s="443"/>
      <c r="CR34" s="443"/>
      <c r="CS34" s="443"/>
      <c r="CT34" s="443"/>
      <c r="CU34" s="443"/>
      <c r="CV34" s="254"/>
      <c r="CW34" s="254"/>
      <c r="CX34" s="254"/>
      <c r="CY34" s="254"/>
      <c r="CZ34" s="254"/>
      <c r="DA34" s="254"/>
      <c r="DB34" s="254"/>
      <c r="DC34" s="254"/>
      <c r="DD34" s="254"/>
      <c r="DE34" s="254"/>
      <c r="DF34" s="254"/>
      <c r="DG34" s="254"/>
    </row>
    <row r="35" spans="2:111" ht="14.25" customHeight="1" x14ac:dyDescent="0.25">
      <c r="B35" s="760"/>
      <c r="C35" s="761"/>
      <c r="D35" s="761"/>
      <c r="E35" s="761"/>
      <c r="G35" s="1259"/>
      <c r="H35" s="825"/>
      <c r="I35" s="1258"/>
      <c r="J35" s="824"/>
      <c r="K35" s="824"/>
      <c r="L35" s="825"/>
      <c r="M35" s="1258"/>
      <c r="N35" s="824"/>
      <c r="O35" s="824"/>
      <c r="P35" s="824"/>
      <c r="Q35" s="824"/>
      <c r="R35" s="824"/>
      <c r="S35" s="825"/>
      <c r="T35" s="1258"/>
      <c r="U35" s="824"/>
      <c r="V35" s="824"/>
      <c r="W35" s="824"/>
      <c r="X35" s="824"/>
      <c r="Y35" s="824"/>
      <c r="Z35" s="825"/>
      <c r="AA35" s="1259"/>
      <c r="AB35" s="824"/>
      <c r="AC35" s="824"/>
      <c r="AD35" s="824"/>
      <c r="AE35" s="824"/>
      <c r="AF35" s="824"/>
      <c r="AG35" s="825"/>
      <c r="AH35" s="1259"/>
      <c r="AI35" s="824"/>
      <c r="AJ35" s="824"/>
      <c r="AK35" s="825"/>
      <c r="AL35" s="1259"/>
      <c r="AM35" s="824"/>
      <c r="AN35" s="824"/>
      <c r="AO35" s="825"/>
      <c r="AP35" s="1259"/>
      <c r="AQ35" s="824"/>
      <c r="AR35" s="824"/>
      <c r="AS35" s="825"/>
      <c r="AT35" s="1269"/>
      <c r="AU35" s="824"/>
      <c r="AV35" s="824"/>
      <c r="AW35" s="824"/>
      <c r="AX35" s="825"/>
      <c r="AY35" s="174"/>
      <c r="AZ35" s="174"/>
      <c r="BA35" s="174"/>
      <c r="BB35" s="174"/>
      <c r="BC35" s="174"/>
      <c r="BD35" s="174"/>
      <c r="BE35" s="174"/>
      <c r="BF35" s="174"/>
      <c r="BG35" s="174"/>
      <c r="BH35" s="174"/>
      <c r="BI35" s="174"/>
      <c r="BJ35" s="174"/>
      <c r="BK35" s="174"/>
      <c r="BL35" s="174"/>
      <c r="BM35" s="174"/>
      <c r="BN35" s="174"/>
      <c r="BO35" s="276"/>
      <c r="BP35" s="276"/>
      <c r="BQ35" s="276"/>
      <c r="CQ35" s="443"/>
      <c r="CR35" s="443"/>
      <c r="CS35" s="443"/>
      <c r="CT35" s="443"/>
      <c r="CU35" s="443"/>
      <c r="CV35" s="254"/>
      <c r="CW35" s="254"/>
      <c r="CX35" s="254"/>
      <c r="CY35" s="254"/>
      <c r="CZ35" s="254"/>
      <c r="DA35" s="254"/>
      <c r="DB35" s="254"/>
      <c r="DC35" s="254"/>
      <c r="DD35" s="254"/>
      <c r="DE35" s="254"/>
      <c r="DF35" s="254"/>
      <c r="DG35" s="254"/>
    </row>
    <row r="36" spans="2:111" ht="14.25" customHeight="1" x14ac:dyDescent="0.25">
      <c r="B36" s="760"/>
      <c r="C36" s="761"/>
      <c r="D36" s="761"/>
      <c r="E36" s="761"/>
      <c r="G36" s="1259"/>
      <c r="H36" s="825"/>
      <c r="I36" s="1258"/>
      <c r="J36" s="824"/>
      <c r="K36" s="824"/>
      <c r="L36" s="825"/>
      <c r="M36" s="1258"/>
      <c r="N36" s="824"/>
      <c r="O36" s="824"/>
      <c r="P36" s="824"/>
      <c r="Q36" s="824"/>
      <c r="R36" s="824"/>
      <c r="S36" s="825"/>
      <c r="T36" s="1258"/>
      <c r="U36" s="824"/>
      <c r="V36" s="824"/>
      <c r="W36" s="824"/>
      <c r="X36" s="824"/>
      <c r="Y36" s="824"/>
      <c r="Z36" s="825"/>
      <c r="AA36" s="1259"/>
      <c r="AB36" s="824"/>
      <c r="AC36" s="824"/>
      <c r="AD36" s="824"/>
      <c r="AE36" s="824"/>
      <c r="AF36" s="824"/>
      <c r="AG36" s="825"/>
      <c r="AH36" s="1259"/>
      <c r="AI36" s="824"/>
      <c r="AJ36" s="824"/>
      <c r="AK36" s="825"/>
      <c r="AL36" s="1259"/>
      <c r="AM36" s="824"/>
      <c r="AN36" s="824"/>
      <c r="AO36" s="825"/>
      <c r="AP36" s="1259"/>
      <c r="AQ36" s="824"/>
      <c r="AR36" s="824"/>
      <c r="AS36" s="825"/>
      <c r="AT36" s="1269"/>
      <c r="AU36" s="824"/>
      <c r="AV36" s="824"/>
      <c r="AW36" s="824"/>
      <c r="AX36" s="825"/>
      <c r="AY36" s="174"/>
      <c r="AZ36" s="174"/>
      <c r="BA36" s="174"/>
      <c r="BB36" s="174"/>
      <c r="BC36" s="174"/>
      <c r="BD36" s="174"/>
      <c r="BE36" s="174"/>
      <c r="BF36" s="174"/>
      <c r="BG36" s="174"/>
      <c r="BH36" s="174"/>
      <c r="BI36" s="174"/>
      <c r="BJ36" s="174"/>
      <c r="BK36" s="174"/>
      <c r="BL36" s="174"/>
      <c r="BM36" s="174"/>
      <c r="BN36" s="174"/>
      <c r="BO36" s="276"/>
      <c r="BP36" s="276"/>
      <c r="BQ36" s="276"/>
      <c r="CQ36" s="443"/>
      <c r="CR36" s="443"/>
      <c r="CS36" s="443"/>
      <c r="CT36" s="443"/>
      <c r="CU36" s="443"/>
      <c r="CV36" s="254"/>
      <c r="CW36" s="254"/>
      <c r="CX36" s="254"/>
      <c r="CY36" s="254"/>
      <c r="CZ36" s="254"/>
      <c r="DA36" s="254"/>
      <c r="DB36" s="254"/>
      <c r="DC36" s="254"/>
      <c r="DD36" s="254"/>
      <c r="DE36" s="254"/>
      <c r="DF36" s="254"/>
      <c r="DG36" s="254"/>
    </row>
    <row r="37" spans="2:111" ht="14.25" customHeight="1" x14ac:dyDescent="0.25">
      <c r="B37" s="760"/>
      <c r="C37" s="761"/>
      <c r="D37" s="761"/>
      <c r="E37" s="761"/>
      <c r="G37" s="1259"/>
      <c r="H37" s="825"/>
      <c r="I37" s="1258"/>
      <c r="J37" s="824"/>
      <c r="K37" s="824"/>
      <c r="L37" s="825"/>
      <c r="M37" s="1258"/>
      <c r="N37" s="824"/>
      <c r="O37" s="824"/>
      <c r="P37" s="824"/>
      <c r="Q37" s="824"/>
      <c r="R37" s="824"/>
      <c r="S37" s="825"/>
      <c r="T37" s="1258"/>
      <c r="U37" s="824"/>
      <c r="V37" s="824"/>
      <c r="W37" s="824"/>
      <c r="X37" s="824"/>
      <c r="Y37" s="824"/>
      <c r="Z37" s="825"/>
      <c r="AA37" s="1259"/>
      <c r="AB37" s="824"/>
      <c r="AC37" s="824"/>
      <c r="AD37" s="824"/>
      <c r="AE37" s="824"/>
      <c r="AF37" s="824"/>
      <c r="AG37" s="825"/>
      <c r="AH37" s="1259"/>
      <c r="AI37" s="824"/>
      <c r="AJ37" s="824"/>
      <c r="AK37" s="825"/>
      <c r="AL37" s="1259"/>
      <c r="AM37" s="824"/>
      <c r="AN37" s="824"/>
      <c r="AO37" s="825"/>
      <c r="AP37" s="1259"/>
      <c r="AQ37" s="824"/>
      <c r="AR37" s="824"/>
      <c r="AS37" s="825"/>
      <c r="AT37" s="1269"/>
      <c r="AU37" s="824"/>
      <c r="AV37" s="824"/>
      <c r="AW37" s="824"/>
      <c r="AX37" s="825"/>
      <c r="AY37" s="174"/>
      <c r="AZ37" s="174"/>
      <c r="BA37" s="174"/>
      <c r="BB37" s="174"/>
      <c r="BC37" s="174"/>
      <c r="BD37" s="174"/>
      <c r="BE37" s="174"/>
      <c r="BF37" s="174"/>
      <c r="BG37" s="174"/>
      <c r="BH37" s="174"/>
      <c r="BI37" s="174"/>
      <c r="BJ37" s="174"/>
      <c r="BK37" s="174"/>
      <c r="BL37" s="174"/>
      <c r="BM37" s="174"/>
      <c r="BN37" s="174"/>
      <c r="BO37" s="276"/>
      <c r="BP37" s="276"/>
      <c r="BQ37" s="276"/>
      <c r="CQ37" s="443"/>
      <c r="CR37" s="443"/>
      <c r="CS37" s="443"/>
      <c r="CT37" s="443"/>
      <c r="CU37" s="443"/>
      <c r="CV37" s="254"/>
      <c r="CW37" s="254"/>
      <c r="CX37" s="254"/>
      <c r="CY37" s="254"/>
      <c r="CZ37" s="254"/>
      <c r="DA37" s="254"/>
      <c r="DB37" s="254"/>
      <c r="DC37" s="254"/>
      <c r="DD37" s="254"/>
      <c r="DE37" s="254"/>
      <c r="DF37" s="254"/>
      <c r="DG37" s="254"/>
    </row>
    <row r="38" spans="2:111" ht="14.25" customHeight="1" x14ac:dyDescent="0.25">
      <c r="B38" s="760"/>
      <c r="C38" s="761"/>
      <c r="D38" s="761"/>
      <c r="E38" s="761"/>
      <c r="G38" s="1259"/>
      <c r="H38" s="825"/>
      <c r="I38" s="1258"/>
      <c r="J38" s="824"/>
      <c r="K38" s="824"/>
      <c r="L38" s="825"/>
      <c r="M38" s="1258"/>
      <c r="N38" s="824"/>
      <c r="O38" s="824"/>
      <c r="P38" s="824"/>
      <c r="Q38" s="824"/>
      <c r="R38" s="824"/>
      <c r="S38" s="825"/>
      <c r="T38" s="1258"/>
      <c r="U38" s="824"/>
      <c r="V38" s="824"/>
      <c r="W38" s="824"/>
      <c r="X38" s="824"/>
      <c r="Y38" s="824"/>
      <c r="Z38" s="825"/>
      <c r="AA38" s="1259"/>
      <c r="AB38" s="824"/>
      <c r="AC38" s="824"/>
      <c r="AD38" s="824"/>
      <c r="AE38" s="824"/>
      <c r="AF38" s="824"/>
      <c r="AG38" s="825"/>
      <c r="AH38" s="1259"/>
      <c r="AI38" s="824"/>
      <c r="AJ38" s="824"/>
      <c r="AK38" s="825"/>
      <c r="AL38" s="1259"/>
      <c r="AM38" s="824"/>
      <c r="AN38" s="824"/>
      <c r="AO38" s="825"/>
      <c r="AP38" s="1259"/>
      <c r="AQ38" s="824"/>
      <c r="AR38" s="824"/>
      <c r="AS38" s="825"/>
      <c r="AT38" s="1269"/>
      <c r="AU38" s="824"/>
      <c r="AV38" s="824"/>
      <c r="AW38" s="824"/>
      <c r="AX38" s="825"/>
      <c r="AY38" s="174"/>
      <c r="AZ38" s="174"/>
      <c r="BA38" s="174"/>
      <c r="BB38" s="174"/>
      <c r="BC38" s="174"/>
      <c r="BD38" s="174"/>
      <c r="BE38" s="174"/>
      <c r="BF38" s="174"/>
      <c r="BG38" s="174"/>
      <c r="BH38" s="174"/>
      <c r="BI38" s="174"/>
      <c r="BJ38" s="174"/>
      <c r="BK38" s="174"/>
      <c r="BL38" s="174"/>
      <c r="BM38" s="174"/>
      <c r="BN38" s="174"/>
      <c r="BO38" s="174"/>
      <c r="BP38" s="174"/>
      <c r="BQ38" s="174"/>
      <c r="CQ38" s="443"/>
      <c r="CR38" s="443"/>
      <c r="CS38" s="443"/>
      <c r="CT38" s="443"/>
      <c r="CU38" s="443"/>
      <c r="CV38" s="254"/>
      <c r="CW38" s="254"/>
      <c r="CX38" s="254"/>
      <c r="CY38" s="254"/>
      <c r="CZ38" s="254"/>
      <c r="DA38" s="254"/>
      <c r="DB38" s="254"/>
      <c r="DC38" s="254"/>
      <c r="DD38" s="254"/>
      <c r="DE38" s="254"/>
      <c r="DF38" s="254"/>
      <c r="DG38" s="254"/>
    </row>
    <row r="39" spans="2:111" ht="14.25" customHeight="1" x14ac:dyDescent="0.25">
      <c r="B39" s="760"/>
      <c r="C39" s="761"/>
      <c r="D39" s="761"/>
      <c r="E39" s="761"/>
      <c r="G39" s="1267"/>
      <c r="H39" s="825"/>
      <c r="I39" s="1272"/>
      <c r="J39" s="824"/>
      <c r="K39" s="824"/>
      <c r="L39" s="825"/>
      <c r="M39" s="1272"/>
      <c r="N39" s="824"/>
      <c r="O39" s="824"/>
      <c r="P39" s="824"/>
      <c r="Q39" s="824"/>
      <c r="R39" s="824"/>
      <c r="S39" s="825"/>
      <c r="T39" s="1272"/>
      <c r="U39" s="824"/>
      <c r="V39" s="824"/>
      <c r="W39" s="824"/>
      <c r="X39" s="824"/>
      <c r="Y39" s="824"/>
      <c r="Z39" s="825"/>
      <c r="AA39" s="1267"/>
      <c r="AB39" s="824"/>
      <c r="AC39" s="824"/>
      <c r="AD39" s="824"/>
      <c r="AE39" s="824"/>
      <c r="AF39" s="824"/>
      <c r="AG39" s="825"/>
      <c r="AH39" s="1267"/>
      <c r="AI39" s="824"/>
      <c r="AJ39" s="824"/>
      <c r="AK39" s="825"/>
      <c r="AL39" s="1267"/>
      <c r="AM39" s="824"/>
      <c r="AN39" s="824"/>
      <c r="AO39" s="825"/>
      <c r="AP39" s="1267"/>
      <c r="AQ39" s="824"/>
      <c r="AR39" s="824"/>
      <c r="AS39" s="825"/>
      <c r="AT39" s="1271"/>
      <c r="AU39" s="824"/>
      <c r="AV39" s="824"/>
      <c r="AW39" s="824"/>
      <c r="AX39" s="825"/>
      <c r="AY39" s="174"/>
      <c r="AZ39" s="174"/>
      <c r="BA39" s="174"/>
      <c r="BB39" s="174"/>
      <c r="BC39" s="174"/>
      <c r="BD39" s="174"/>
      <c r="BE39" s="174"/>
      <c r="BF39" s="174"/>
      <c r="BG39" s="174"/>
      <c r="BH39" s="174"/>
      <c r="BI39" s="174"/>
      <c r="BJ39" s="174"/>
      <c r="BK39" s="174"/>
      <c r="BL39" s="174"/>
      <c r="BM39" s="174"/>
      <c r="BN39" s="174"/>
      <c r="BO39" s="174"/>
      <c r="BP39" s="174"/>
      <c r="BQ39" s="174"/>
      <c r="CQ39" s="443"/>
      <c r="CR39" s="443"/>
      <c r="CS39" s="443"/>
      <c r="CT39" s="443"/>
      <c r="CU39" s="443"/>
      <c r="CV39" s="254"/>
      <c r="CW39" s="254"/>
      <c r="CX39" s="254"/>
      <c r="CY39" s="254"/>
      <c r="CZ39" s="254"/>
      <c r="DA39" s="254"/>
      <c r="DB39" s="254"/>
      <c r="DC39" s="254"/>
      <c r="DD39" s="254"/>
      <c r="DE39" s="254"/>
      <c r="DF39" s="254"/>
      <c r="DG39" s="254"/>
    </row>
    <row r="40" spans="2:111" ht="14.25" customHeight="1" x14ac:dyDescent="0.25">
      <c r="B40" s="760"/>
      <c r="C40" s="761"/>
      <c r="D40" s="761"/>
      <c r="E40" s="761"/>
      <c r="G40" s="1266" t="s">
        <v>1850</v>
      </c>
      <c r="H40" s="824"/>
      <c r="I40" s="824"/>
      <c r="J40" s="824"/>
      <c r="K40" s="824"/>
      <c r="L40" s="824"/>
      <c r="M40" s="824"/>
      <c r="N40" s="824"/>
      <c r="O40" s="824"/>
      <c r="P40" s="824"/>
      <c r="Q40" s="824"/>
      <c r="R40" s="824"/>
      <c r="S40" s="824"/>
      <c r="T40" s="824"/>
      <c r="U40" s="824"/>
      <c r="V40" s="824"/>
      <c r="W40" s="824"/>
      <c r="X40" s="824"/>
      <c r="Y40" s="824"/>
      <c r="Z40" s="824"/>
      <c r="AA40" s="824"/>
      <c r="AB40" s="824"/>
      <c r="AC40" s="824"/>
      <c r="AD40" s="824"/>
      <c r="AE40" s="824"/>
      <c r="AF40" s="824"/>
      <c r="AG40" s="824"/>
      <c r="AH40" s="824"/>
      <c r="AI40" s="824"/>
      <c r="AJ40" s="824"/>
      <c r="AK40" s="824"/>
      <c r="AL40" s="824"/>
      <c r="AM40" s="824"/>
      <c r="AN40" s="824"/>
      <c r="AO40" s="824"/>
      <c r="AP40" s="824"/>
      <c r="AQ40" s="824"/>
      <c r="AR40" s="824"/>
      <c r="AS40" s="825"/>
      <c r="AT40" s="1270">
        <f>SUM(AT21:AX39)</f>
        <v>0</v>
      </c>
      <c r="AU40" s="824"/>
      <c r="AV40" s="824"/>
      <c r="AW40" s="824"/>
      <c r="AX40" s="825"/>
      <c r="AY40" s="277"/>
      <c r="AZ40" s="277"/>
      <c r="BA40" s="277"/>
      <c r="CQ40" s="443"/>
      <c r="CR40" s="443"/>
      <c r="CS40" s="443"/>
      <c r="CT40" s="443"/>
      <c r="CU40" s="443"/>
      <c r="CV40" s="254"/>
      <c r="CW40" s="254"/>
      <c r="CX40" s="254"/>
      <c r="CY40" s="254"/>
      <c r="CZ40" s="254"/>
      <c r="DA40" s="254"/>
      <c r="DB40" s="254"/>
      <c r="DC40" s="254"/>
      <c r="DD40" s="254"/>
      <c r="DE40" s="254"/>
      <c r="DF40" s="254"/>
      <c r="DG40" s="254"/>
    </row>
    <row r="41" spans="2:111" ht="14.25" customHeight="1" x14ac:dyDescent="0.25">
      <c r="B41" s="760"/>
      <c r="C41" s="761"/>
      <c r="D41" s="761"/>
      <c r="E41" s="761"/>
      <c r="G41" s="55"/>
      <c r="AT41" s="443"/>
      <c r="AU41" s="443"/>
      <c r="AV41" s="443"/>
      <c r="AW41" s="443"/>
      <c r="AX41" s="443"/>
      <c r="AY41" s="254"/>
      <c r="AZ41" s="254"/>
      <c r="BA41" s="254"/>
      <c r="BB41" s="254"/>
      <c r="BC41" s="254"/>
      <c r="BD41" s="254"/>
      <c r="BE41" s="254"/>
      <c r="BF41" s="254"/>
      <c r="BG41" s="254"/>
      <c r="BH41" s="254"/>
      <c r="BI41" s="254"/>
      <c r="BJ41" s="254"/>
    </row>
    <row r="42" spans="2:111" ht="14.25" customHeight="1" x14ac:dyDescent="0.25">
      <c r="B42" s="760"/>
      <c r="C42" s="761"/>
      <c r="D42" s="761"/>
      <c r="E42" s="761"/>
      <c r="G42" s="55"/>
      <c r="AT42" s="443"/>
      <c r="AU42" s="443"/>
      <c r="AV42" s="443"/>
      <c r="AW42" s="443"/>
      <c r="AX42" s="443"/>
      <c r="AY42" s="254"/>
      <c r="AZ42" s="254"/>
      <c r="BA42" s="254"/>
      <c r="BB42" s="254"/>
      <c r="BC42" s="254"/>
      <c r="BD42" s="254"/>
      <c r="BE42" s="254"/>
      <c r="BF42" s="254"/>
      <c r="BG42" s="254"/>
      <c r="BH42" s="254"/>
      <c r="BI42" s="254"/>
      <c r="BJ42" s="254"/>
    </row>
    <row r="43" spans="2:111" ht="14.25" customHeight="1" x14ac:dyDescent="0.25">
      <c r="B43" s="760"/>
      <c r="C43" s="761"/>
      <c r="D43" s="761"/>
      <c r="E43" s="761"/>
      <c r="AS43" s="443"/>
      <c r="AT43" s="443"/>
      <c r="AU43" s="254"/>
    </row>
    <row r="44" spans="2:111" ht="15" customHeight="1" x14ac:dyDescent="0.25">
      <c r="B44" s="760"/>
      <c r="C44" s="761"/>
      <c r="D44" s="761"/>
      <c r="E44" s="761"/>
      <c r="AS44" s="443"/>
      <c r="AT44" s="443"/>
      <c r="AU44" s="254"/>
    </row>
    <row r="45" spans="2:111" ht="15" customHeight="1" x14ac:dyDescent="0.25">
      <c r="B45" s="760"/>
      <c r="C45" s="761"/>
      <c r="D45" s="761"/>
      <c r="E45" s="761"/>
      <c r="H45" s="976" t="s">
        <v>1795</v>
      </c>
      <c r="I45" s="824"/>
      <c r="J45" s="824"/>
      <c r="K45" s="824"/>
      <c r="L45" s="824"/>
      <c r="M45" s="824"/>
      <c r="N45" s="824"/>
      <c r="O45" s="824"/>
      <c r="P45" s="824"/>
      <c r="Q45" s="824"/>
      <c r="R45" s="824"/>
      <c r="S45" s="824"/>
      <c r="T45" s="824"/>
      <c r="U45" s="824"/>
      <c r="V45" s="824"/>
      <c r="W45" s="824"/>
      <c r="X45" s="824"/>
      <c r="Y45" s="825"/>
      <c r="Z45" s="976" t="s">
        <v>1796</v>
      </c>
      <c r="AA45" s="824"/>
      <c r="AB45" s="824"/>
      <c r="AC45" s="824"/>
      <c r="AD45" s="824"/>
      <c r="AE45" s="824"/>
      <c r="AF45" s="824"/>
      <c r="AG45" s="824"/>
      <c r="AH45" s="824"/>
      <c r="AI45" s="824"/>
      <c r="AJ45" s="824"/>
      <c r="AK45" s="824"/>
      <c r="AL45" s="824"/>
      <c r="AM45" s="824"/>
      <c r="AN45" s="824"/>
      <c r="AO45" s="824"/>
      <c r="AP45" s="824"/>
      <c r="AQ45" s="825"/>
      <c r="AS45" s="443"/>
      <c r="AT45" s="443"/>
      <c r="AU45" s="254"/>
    </row>
    <row r="46" spans="2:111" ht="14.25" customHeight="1" x14ac:dyDescent="0.25">
      <c r="B46" s="760"/>
      <c r="C46" s="761"/>
      <c r="D46" s="761"/>
      <c r="E46" s="761"/>
      <c r="H46" s="257" t="s">
        <v>796</v>
      </c>
      <c r="I46" s="258"/>
      <c r="J46" s="258"/>
      <c r="K46" s="258"/>
      <c r="L46" s="258"/>
      <c r="M46" s="258"/>
      <c r="N46" s="258"/>
      <c r="O46" s="258"/>
      <c r="P46" s="258"/>
      <c r="Q46" s="259"/>
      <c r="R46" s="257" t="s">
        <v>1511</v>
      </c>
      <c r="S46" s="258"/>
      <c r="T46" s="258"/>
      <c r="U46" s="259"/>
      <c r="V46" s="257" t="s">
        <v>1510</v>
      </c>
      <c r="W46" s="258"/>
      <c r="X46" s="258"/>
      <c r="Y46" s="259"/>
      <c r="Z46" s="257" t="s">
        <v>796</v>
      </c>
      <c r="AA46" s="258"/>
      <c r="AB46" s="258"/>
      <c r="AC46" s="258"/>
      <c r="AD46" s="258"/>
      <c r="AE46" s="258"/>
      <c r="AF46" s="258"/>
      <c r="AG46" s="258"/>
      <c r="AH46" s="258"/>
      <c r="AI46" s="259"/>
      <c r="AJ46" s="257" t="s">
        <v>1511</v>
      </c>
      <c r="AK46" s="258"/>
      <c r="AL46" s="258"/>
      <c r="AM46" s="259"/>
      <c r="AN46" s="257" t="s">
        <v>1510</v>
      </c>
      <c r="AO46" s="258"/>
      <c r="AP46" s="258"/>
      <c r="AQ46" s="259"/>
      <c r="AS46" s="443"/>
      <c r="AT46" s="443"/>
      <c r="AU46" s="254"/>
    </row>
    <row r="47" spans="2:111" ht="14.25" customHeight="1" x14ac:dyDescent="0.25">
      <c r="B47" s="760"/>
      <c r="C47" s="761"/>
      <c r="D47" s="761"/>
      <c r="E47" s="761"/>
      <c r="H47" s="260"/>
      <c r="Q47" s="261"/>
      <c r="R47" s="260"/>
      <c r="U47" s="261"/>
      <c r="V47" s="260"/>
      <c r="Y47" s="261"/>
      <c r="Z47" s="260"/>
      <c r="AI47" s="261"/>
      <c r="AJ47" s="260"/>
      <c r="AM47" s="261"/>
      <c r="AN47" s="260"/>
      <c r="AQ47" s="261"/>
      <c r="AS47" s="443"/>
      <c r="AT47" s="443"/>
      <c r="AU47" s="254"/>
    </row>
    <row r="48" spans="2:111" ht="14.25" customHeight="1" x14ac:dyDescent="0.25">
      <c r="B48" s="760"/>
      <c r="C48" s="761"/>
      <c r="D48" s="761"/>
      <c r="E48" s="761"/>
      <c r="H48" s="260"/>
      <c r="Q48" s="261"/>
      <c r="R48" s="260"/>
      <c r="U48" s="261"/>
      <c r="V48" s="260"/>
      <c r="Y48" s="261"/>
      <c r="Z48" s="260"/>
      <c r="AI48" s="261"/>
      <c r="AJ48" s="260"/>
      <c r="AM48" s="261"/>
      <c r="AN48" s="260"/>
      <c r="AQ48" s="261"/>
      <c r="AS48" s="443"/>
      <c r="AT48" s="443"/>
      <c r="AU48" s="254"/>
    </row>
    <row r="49" spans="2:62" ht="14.25" customHeight="1" x14ac:dyDescent="0.25">
      <c r="H49" s="260"/>
      <c r="Q49" s="261"/>
      <c r="R49" s="260"/>
      <c r="U49" s="261"/>
      <c r="V49" s="260"/>
      <c r="Y49" s="261"/>
      <c r="Z49" s="260"/>
      <c r="AI49" s="261"/>
      <c r="AJ49" s="260"/>
      <c r="AM49" s="261"/>
      <c r="AN49" s="260"/>
      <c r="AQ49" s="261"/>
      <c r="AS49" s="443"/>
      <c r="AT49" s="443"/>
      <c r="AU49" s="443"/>
      <c r="AV49" s="443"/>
      <c r="AW49" s="443"/>
      <c r="AX49" s="443"/>
      <c r="AY49" s="254"/>
      <c r="AZ49" s="254"/>
      <c r="BA49" s="254"/>
      <c r="BB49" s="254"/>
      <c r="BC49" s="254"/>
      <c r="BD49" s="254"/>
      <c r="BE49" s="254"/>
      <c r="BF49" s="254"/>
      <c r="BG49" s="254"/>
      <c r="BH49" s="254"/>
      <c r="BI49" s="254"/>
      <c r="BJ49" s="254"/>
    </row>
    <row r="50" spans="2:62" ht="14.25" customHeight="1" x14ac:dyDescent="0.25">
      <c r="B50" s="760"/>
      <c r="C50" s="761"/>
      <c r="D50" s="761"/>
      <c r="E50" s="761"/>
      <c r="H50" s="260"/>
      <c r="Q50" s="261"/>
      <c r="R50" s="260"/>
      <c r="U50" s="261"/>
      <c r="V50" s="260"/>
      <c r="Y50" s="261"/>
      <c r="Z50" s="260"/>
      <c r="AI50" s="261"/>
      <c r="AJ50" s="260"/>
      <c r="AM50" s="261"/>
      <c r="AN50" s="260"/>
      <c r="AQ50" s="261"/>
      <c r="AS50" s="443"/>
      <c r="AT50" s="443"/>
      <c r="AU50" s="443"/>
      <c r="AV50" s="443"/>
      <c r="AW50" s="443"/>
      <c r="AX50" s="443"/>
      <c r="AY50" s="254"/>
      <c r="AZ50" s="254"/>
      <c r="BA50" s="254"/>
      <c r="BB50" s="254"/>
      <c r="BC50" s="254"/>
      <c r="BD50" s="254"/>
      <c r="BE50" s="254"/>
      <c r="BF50" s="254"/>
      <c r="BG50" s="254"/>
      <c r="BH50" s="254"/>
      <c r="BI50" s="254"/>
      <c r="BJ50" s="254"/>
    </row>
    <row r="51" spans="2:62" ht="14.25" customHeight="1" x14ac:dyDescent="0.25">
      <c r="H51" s="262"/>
      <c r="I51" s="263"/>
      <c r="J51" s="263"/>
      <c r="K51" s="263"/>
      <c r="L51" s="263"/>
      <c r="M51" s="263"/>
      <c r="N51" s="263"/>
      <c r="O51" s="263"/>
      <c r="P51" s="263"/>
      <c r="Q51" s="264"/>
      <c r="R51" s="262"/>
      <c r="S51" s="263"/>
      <c r="T51" s="263"/>
      <c r="U51" s="264"/>
      <c r="V51" s="262"/>
      <c r="W51" s="263"/>
      <c r="X51" s="263"/>
      <c r="Y51" s="264"/>
      <c r="Z51" s="262"/>
      <c r="AA51" s="263"/>
      <c r="AB51" s="263"/>
      <c r="AC51" s="263"/>
      <c r="AD51" s="263"/>
      <c r="AE51" s="263"/>
      <c r="AF51" s="263"/>
      <c r="AG51" s="263"/>
      <c r="AH51" s="263"/>
      <c r="AI51" s="264"/>
      <c r="AJ51" s="262"/>
      <c r="AK51" s="263"/>
      <c r="AL51" s="263"/>
      <c r="AM51" s="264"/>
      <c r="AN51" s="262"/>
      <c r="AO51" s="263"/>
      <c r="AP51" s="263"/>
      <c r="AQ51" s="264"/>
      <c r="AS51" s="443"/>
      <c r="AT51" s="443"/>
      <c r="AU51" s="443"/>
      <c r="AV51" s="443"/>
      <c r="AW51" s="443"/>
      <c r="AX51" s="443"/>
      <c r="AY51" s="254"/>
      <c r="AZ51" s="254"/>
      <c r="BA51" s="254"/>
      <c r="BB51" s="254"/>
      <c r="BC51" s="254"/>
      <c r="BD51" s="254"/>
      <c r="BE51" s="254"/>
      <c r="BF51" s="254"/>
      <c r="BG51" s="254"/>
      <c r="BH51" s="254"/>
      <c r="BI51" s="254"/>
      <c r="BJ51" s="254"/>
    </row>
    <row r="52" spans="2:62" ht="14.25" customHeight="1" x14ac:dyDescent="0.25">
      <c r="B52" s="760"/>
      <c r="C52" s="761"/>
      <c r="D52" s="761"/>
      <c r="E52" s="761"/>
      <c r="G52" s="223"/>
      <c r="AM52" s="265" t="s">
        <v>1797</v>
      </c>
      <c r="AN52" s="131">
        <f>'MAIN LEVEL'!Z85</f>
        <v>0</v>
      </c>
      <c r="AS52" s="443"/>
      <c r="AT52" s="443"/>
      <c r="AU52" s="443"/>
      <c r="AV52" s="443"/>
      <c r="AW52" s="443"/>
      <c r="AX52" s="443"/>
      <c r="AY52" s="254"/>
      <c r="AZ52" s="254"/>
      <c r="BA52" s="254"/>
      <c r="BB52" s="254"/>
      <c r="BC52" s="254"/>
      <c r="BD52" s="254"/>
      <c r="BE52" s="254"/>
      <c r="BF52" s="254"/>
      <c r="BG52" s="254"/>
      <c r="BH52" s="254"/>
      <c r="BI52" s="254"/>
      <c r="BJ52" s="254"/>
    </row>
    <row r="53" spans="2:62" ht="14.25" customHeight="1" x14ac:dyDescent="0.25">
      <c r="G53" s="223"/>
      <c r="AS53" s="443"/>
      <c r="AT53" s="443"/>
      <c r="AU53" s="443"/>
      <c r="AV53" s="443"/>
      <c r="AW53" s="443"/>
      <c r="AX53" s="443"/>
      <c r="AY53" s="254"/>
      <c r="AZ53" s="254"/>
      <c r="BA53" s="254"/>
      <c r="BB53" s="254"/>
      <c r="BC53" s="254"/>
      <c r="BD53" s="254"/>
      <c r="BE53" s="254"/>
      <c r="BF53" s="254"/>
      <c r="BG53" s="254"/>
      <c r="BH53" s="254"/>
      <c r="BI53" s="254"/>
      <c r="BJ53" s="254"/>
    </row>
    <row r="54" spans="2:62" ht="14.25" customHeight="1" x14ac:dyDescent="0.25">
      <c r="B54" s="760"/>
      <c r="C54" s="761"/>
      <c r="D54" s="761"/>
      <c r="E54" s="761"/>
      <c r="G54" s="223"/>
      <c r="H54" s="110"/>
      <c r="I54" s="110"/>
      <c r="J54" s="110"/>
      <c r="K54" s="110"/>
      <c r="L54" s="110"/>
      <c r="M54" s="110"/>
      <c r="N54" s="110"/>
      <c r="O54" s="110"/>
      <c r="P54" s="110"/>
      <c r="Q54" s="110"/>
      <c r="R54" s="110"/>
      <c r="S54" s="110"/>
      <c r="T54" s="110"/>
      <c r="U54" s="110"/>
      <c r="V54" s="110"/>
      <c r="W54" s="110"/>
      <c r="X54" s="110"/>
      <c r="AU54" s="443"/>
      <c r="AV54" s="443"/>
      <c r="AW54" s="443"/>
      <c r="AX54" s="443"/>
      <c r="AY54" s="254"/>
      <c r="AZ54" s="254"/>
      <c r="BA54" s="254"/>
      <c r="BB54" s="254"/>
      <c r="BC54" s="254"/>
      <c r="BD54" s="254"/>
      <c r="BE54" s="254"/>
      <c r="BF54" s="254"/>
      <c r="BG54" s="254"/>
      <c r="BH54" s="254"/>
      <c r="BI54" s="254"/>
      <c r="BJ54" s="254"/>
    </row>
    <row r="55" spans="2:62" ht="14.25" customHeight="1" x14ac:dyDescent="0.25">
      <c r="G55" s="223"/>
      <c r="H55" s="110"/>
      <c r="I55" s="110"/>
      <c r="J55" s="110"/>
      <c r="K55" s="110"/>
      <c r="L55" s="110"/>
      <c r="M55" s="110"/>
      <c r="N55" s="110"/>
      <c r="O55" s="110"/>
      <c r="P55" s="110"/>
      <c r="Q55" s="110"/>
      <c r="R55" s="110"/>
      <c r="S55" s="110"/>
      <c r="T55" s="110"/>
      <c r="U55" s="110"/>
      <c r="V55" s="110"/>
      <c r="W55" s="110"/>
      <c r="X55" s="110"/>
      <c r="AU55" s="443"/>
      <c r="AV55" s="443"/>
      <c r="AW55" s="443"/>
      <c r="AX55" s="443"/>
      <c r="AY55" s="254"/>
      <c r="AZ55" s="254"/>
      <c r="BA55" s="254"/>
      <c r="BB55" s="254"/>
      <c r="BC55" s="254"/>
      <c r="BD55" s="254"/>
      <c r="BE55" s="254"/>
      <c r="BF55" s="254"/>
      <c r="BG55" s="254"/>
      <c r="BH55" s="254"/>
      <c r="BI55" s="254"/>
      <c r="BJ55" s="254"/>
    </row>
    <row r="56" spans="2:62" ht="14.25" customHeight="1" x14ac:dyDescent="0.25">
      <c r="G56" s="223"/>
      <c r="H56" s="110"/>
      <c r="I56" s="110"/>
      <c r="J56" s="110"/>
      <c r="K56" s="110"/>
      <c r="L56" s="110"/>
      <c r="M56" s="110"/>
      <c r="N56" s="110"/>
      <c r="O56" s="110"/>
      <c r="P56" s="110"/>
      <c r="Q56" s="110"/>
      <c r="R56" s="110"/>
      <c r="S56" s="110"/>
      <c r="T56" s="110"/>
      <c r="U56" s="110"/>
      <c r="V56" s="110"/>
      <c r="W56" s="110"/>
      <c r="X56" s="110"/>
      <c r="AU56" s="443"/>
      <c r="AV56" s="443"/>
      <c r="AW56" s="443"/>
      <c r="AX56" s="443"/>
      <c r="AY56" s="254"/>
      <c r="AZ56" s="254"/>
      <c r="BA56" s="254"/>
      <c r="BB56" s="254"/>
      <c r="BC56" s="254"/>
      <c r="BD56" s="254"/>
      <c r="BE56" s="254"/>
      <c r="BF56" s="254"/>
      <c r="BG56" s="254"/>
      <c r="BH56" s="254"/>
      <c r="BI56" s="254"/>
      <c r="BJ56" s="254"/>
    </row>
    <row r="57" spans="2:62" ht="15" customHeight="1" x14ac:dyDescent="0.25">
      <c r="G57" s="223"/>
      <c r="H57" s="110"/>
      <c r="I57" s="110"/>
      <c r="J57" s="110"/>
      <c r="K57" s="110"/>
      <c r="L57" s="110"/>
      <c r="M57" s="110"/>
      <c r="N57" s="110"/>
      <c r="O57" s="110"/>
      <c r="P57" s="110"/>
      <c r="Q57" s="110"/>
      <c r="R57" s="110"/>
      <c r="S57" s="110"/>
      <c r="T57" s="110"/>
      <c r="U57" s="110"/>
      <c r="V57" s="110"/>
      <c r="W57" s="110"/>
      <c r="X57" s="110"/>
      <c r="AU57" s="443"/>
      <c r="AV57" s="443"/>
      <c r="AW57" s="443"/>
      <c r="AX57" s="443"/>
      <c r="AY57" s="254"/>
      <c r="AZ57" s="254"/>
      <c r="BA57" s="254"/>
      <c r="BB57" s="254"/>
      <c r="BC57" s="254"/>
      <c r="BD57" s="254"/>
      <c r="BE57" s="254"/>
      <c r="BF57" s="254"/>
      <c r="BG57" s="254"/>
      <c r="BH57" s="254"/>
      <c r="BI57" s="254"/>
      <c r="BJ57" s="254"/>
    </row>
    <row r="58" spans="2:62" ht="14.25" customHeight="1" x14ac:dyDescent="0.25">
      <c r="G58" s="223"/>
      <c r="H58" s="110"/>
      <c r="I58" s="110"/>
      <c r="J58" s="110"/>
      <c r="K58" s="110"/>
      <c r="L58" s="110"/>
      <c r="M58" s="110"/>
      <c r="N58" s="110"/>
      <c r="O58" s="110"/>
      <c r="P58" s="110"/>
      <c r="Q58" s="110"/>
      <c r="R58" s="110"/>
      <c r="S58" s="110"/>
      <c r="T58" s="110"/>
      <c r="U58" s="110"/>
      <c r="V58" s="110"/>
      <c r="W58" s="110"/>
      <c r="X58" s="110"/>
      <c r="AU58" s="443"/>
      <c r="AV58" s="443"/>
      <c r="AW58" s="443"/>
      <c r="AX58" s="443"/>
      <c r="AY58" s="254"/>
      <c r="AZ58" s="254"/>
      <c r="BA58" s="254"/>
      <c r="BB58" s="254"/>
      <c r="BC58" s="254"/>
      <c r="BD58" s="254"/>
      <c r="BE58" s="254"/>
      <c r="BF58" s="254"/>
      <c r="BG58" s="254"/>
      <c r="BH58" s="254"/>
      <c r="BI58" s="254"/>
      <c r="BJ58" s="254"/>
    </row>
    <row r="59" spans="2:62" ht="14.25" customHeight="1" x14ac:dyDescent="0.25">
      <c r="G59" s="256"/>
      <c r="H59" s="110"/>
      <c r="I59" s="110"/>
      <c r="J59" s="110"/>
      <c r="K59" s="110"/>
      <c r="L59" s="110"/>
      <c r="M59" s="110"/>
      <c r="N59" s="110"/>
      <c r="O59" s="110"/>
      <c r="P59" s="110"/>
      <c r="Q59" s="110"/>
      <c r="R59" s="110"/>
      <c r="S59" s="110"/>
      <c r="T59" s="110"/>
      <c r="U59" s="110"/>
      <c r="V59" s="110"/>
      <c r="W59" s="110"/>
      <c r="X59" s="110"/>
      <c r="AU59" s="443"/>
      <c r="AV59" s="443"/>
      <c r="AW59" s="443"/>
      <c r="AX59" s="443"/>
      <c r="AY59" s="254"/>
      <c r="AZ59" s="254"/>
      <c r="BA59" s="254"/>
      <c r="BB59" s="254"/>
      <c r="BC59" s="254"/>
      <c r="BD59" s="254"/>
      <c r="BE59" s="254"/>
      <c r="BF59" s="254"/>
      <c r="BG59" s="254"/>
      <c r="BH59" s="254"/>
      <c r="BI59" s="254"/>
      <c r="BJ59" s="254"/>
    </row>
    <row r="60" spans="2:62" ht="14.25" customHeight="1" x14ac:dyDescent="0.25">
      <c r="G60" s="256"/>
      <c r="H60" s="110"/>
      <c r="I60" s="110"/>
      <c r="J60" s="110"/>
      <c r="K60" s="110"/>
      <c r="L60" s="110"/>
      <c r="M60" s="110"/>
      <c r="N60" s="110"/>
      <c r="O60" s="110"/>
      <c r="P60" s="110"/>
      <c r="Q60" s="110"/>
      <c r="R60" s="110"/>
      <c r="S60" s="110"/>
      <c r="T60" s="110"/>
      <c r="U60" s="110"/>
      <c r="V60" s="110"/>
      <c r="W60" s="110"/>
      <c r="X60" s="110"/>
      <c r="AU60" s="443"/>
      <c r="AV60" s="443"/>
      <c r="AW60" s="443"/>
      <c r="AX60" s="443"/>
      <c r="AY60" s="254"/>
      <c r="AZ60" s="254"/>
      <c r="BA60" s="254"/>
      <c r="BB60" s="254"/>
      <c r="BC60" s="254"/>
      <c r="BD60" s="254"/>
      <c r="BE60" s="254"/>
      <c r="BF60" s="254"/>
      <c r="BG60" s="254"/>
      <c r="BH60" s="254"/>
      <c r="BI60" s="254"/>
      <c r="BJ60" s="254"/>
    </row>
    <row r="61" spans="2:62" ht="14.25" customHeight="1" x14ac:dyDescent="0.25">
      <c r="G61" s="110"/>
      <c r="H61" s="110"/>
      <c r="I61" s="110"/>
      <c r="J61" s="110"/>
      <c r="K61" s="110"/>
      <c r="L61" s="110"/>
      <c r="M61" s="110"/>
      <c r="N61" s="110"/>
      <c r="O61" s="110"/>
      <c r="P61" s="110"/>
      <c r="Q61" s="110"/>
      <c r="R61" s="110"/>
      <c r="S61" s="110"/>
      <c r="T61" s="110"/>
      <c r="U61" s="110"/>
      <c r="V61" s="110"/>
      <c r="W61" s="110"/>
      <c r="X61" s="110"/>
    </row>
    <row r="62" spans="2:62" ht="14.25" customHeight="1" x14ac:dyDescent="0.25">
      <c r="G62" s="110"/>
      <c r="H62" s="110"/>
      <c r="I62" s="110"/>
      <c r="J62" s="110"/>
      <c r="K62" s="110"/>
      <c r="L62" s="110"/>
      <c r="M62" s="110"/>
      <c r="N62" s="110"/>
      <c r="O62" s="110"/>
      <c r="P62" s="110"/>
      <c r="Q62" s="110"/>
      <c r="R62" s="110"/>
      <c r="S62" s="110"/>
      <c r="T62" s="110"/>
      <c r="U62" s="110"/>
      <c r="V62" s="110"/>
      <c r="W62" s="110"/>
      <c r="X62" s="110"/>
    </row>
    <row r="63" spans="2:62" ht="14.25" customHeight="1" x14ac:dyDescent="0.25">
      <c r="G63" s="110"/>
      <c r="H63" s="110"/>
      <c r="I63" s="110"/>
      <c r="J63" s="110"/>
      <c r="K63" s="110"/>
      <c r="L63" s="110"/>
      <c r="M63" s="110"/>
      <c r="N63" s="110"/>
      <c r="O63" s="110"/>
      <c r="P63" s="110"/>
      <c r="Q63" s="110"/>
      <c r="R63" s="110"/>
      <c r="S63" s="110"/>
      <c r="T63" s="110"/>
      <c r="U63" s="110"/>
      <c r="V63" s="110"/>
      <c r="W63" s="110"/>
      <c r="X63" s="110"/>
    </row>
    <row r="64" spans="2:62" ht="14.25" customHeight="1" x14ac:dyDescent="0.25">
      <c r="G64" s="110"/>
      <c r="H64" s="110"/>
      <c r="I64" s="110"/>
      <c r="J64" s="110"/>
      <c r="K64" s="110"/>
      <c r="L64" s="110"/>
      <c r="M64" s="110"/>
      <c r="N64" s="110"/>
      <c r="O64" s="110"/>
      <c r="P64" s="110"/>
      <c r="Q64" s="110"/>
      <c r="R64" s="110"/>
      <c r="S64" s="110"/>
      <c r="T64" s="110"/>
      <c r="U64" s="110"/>
      <c r="V64" s="110"/>
      <c r="W64" s="110"/>
      <c r="X64" s="110"/>
    </row>
    <row r="65" spans="7:24" ht="14.25" customHeight="1" x14ac:dyDescent="0.25">
      <c r="G65" s="110"/>
      <c r="H65" s="110"/>
      <c r="I65" s="110"/>
      <c r="J65" s="110"/>
      <c r="K65" s="110"/>
      <c r="L65" s="110"/>
      <c r="M65" s="110"/>
      <c r="N65" s="110"/>
      <c r="O65" s="110"/>
      <c r="P65" s="110"/>
      <c r="Q65" s="110"/>
      <c r="R65" s="110"/>
      <c r="S65" s="110"/>
      <c r="T65" s="110"/>
      <c r="U65" s="110"/>
      <c r="V65" s="110"/>
      <c r="W65" s="110"/>
      <c r="X65" s="110"/>
    </row>
    <row r="66" spans="7:24" ht="14.25" customHeight="1" x14ac:dyDescent="0.25">
      <c r="G66" s="110"/>
      <c r="H66" s="110"/>
      <c r="I66" s="110"/>
      <c r="J66" s="110"/>
      <c r="K66" s="110"/>
      <c r="L66" s="110"/>
      <c r="M66" s="110"/>
      <c r="N66" s="110"/>
      <c r="O66" s="110"/>
      <c r="P66" s="110"/>
      <c r="Q66" s="110"/>
      <c r="R66" s="110"/>
      <c r="S66" s="110"/>
      <c r="T66" s="110"/>
      <c r="U66" s="110"/>
      <c r="V66" s="110"/>
      <c r="W66" s="110"/>
      <c r="X66" s="110"/>
    </row>
    <row r="67" spans="7:24" ht="14.25" customHeight="1" x14ac:dyDescent="0.25">
      <c r="G67" s="110"/>
      <c r="H67" s="110"/>
      <c r="I67" s="110"/>
      <c r="J67" s="110"/>
      <c r="K67" s="110"/>
      <c r="L67" s="110"/>
      <c r="M67" s="110"/>
      <c r="N67" s="110"/>
      <c r="O67" s="110"/>
      <c r="P67" s="110"/>
      <c r="Q67" s="110"/>
      <c r="R67" s="110"/>
      <c r="S67" s="110"/>
      <c r="T67" s="110"/>
      <c r="U67" s="110"/>
      <c r="V67" s="110"/>
      <c r="W67" s="110"/>
      <c r="X67" s="110"/>
    </row>
    <row r="68" spans="7:24" ht="14.25" customHeight="1" x14ac:dyDescent="0.25">
      <c r="G68" s="110"/>
      <c r="H68" s="110"/>
      <c r="I68" s="110"/>
      <c r="J68" s="110"/>
      <c r="K68" s="110"/>
      <c r="L68" s="110"/>
      <c r="M68" s="110"/>
      <c r="N68" s="110"/>
      <c r="O68" s="110"/>
      <c r="P68" s="110"/>
      <c r="Q68" s="110"/>
      <c r="R68" s="110"/>
      <c r="S68" s="110"/>
      <c r="T68" s="110"/>
      <c r="U68" s="110"/>
      <c r="V68" s="110"/>
      <c r="W68" s="110"/>
      <c r="X68" s="110"/>
    </row>
    <row r="69" spans="7:24" ht="14.25" customHeight="1" x14ac:dyDescent="0.25">
      <c r="G69" s="110"/>
      <c r="H69" s="110"/>
      <c r="I69" s="110"/>
      <c r="J69" s="110"/>
      <c r="K69" s="110"/>
      <c r="L69" s="110"/>
      <c r="M69" s="110"/>
      <c r="N69" s="110"/>
      <c r="O69" s="110"/>
      <c r="P69" s="110"/>
      <c r="Q69" s="110"/>
      <c r="R69" s="110"/>
      <c r="S69" s="110"/>
      <c r="T69" s="110"/>
      <c r="U69" s="110"/>
      <c r="V69" s="110"/>
      <c r="W69" s="110"/>
      <c r="X69" s="110"/>
    </row>
    <row r="70" spans="7:24" ht="14.25" customHeight="1" x14ac:dyDescent="0.25">
      <c r="G70" s="110"/>
      <c r="H70" s="110"/>
      <c r="I70" s="110"/>
      <c r="J70" s="110"/>
      <c r="K70" s="110"/>
      <c r="L70" s="110"/>
      <c r="M70" s="110"/>
      <c r="N70" s="110"/>
      <c r="O70" s="110"/>
      <c r="P70" s="110"/>
      <c r="Q70" s="110"/>
      <c r="R70" s="110"/>
      <c r="S70" s="110"/>
      <c r="T70" s="110"/>
      <c r="U70" s="110"/>
      <c r="V70" s="110"/>
      <c r="W70" s="110"/>
      <c r="X70" s="110"/>
    </row>
    <row r="71" spans="7:24" ht="14.25" customHeight="1" x14ac:dyDescent="0.25">
      <c r="G71" s="110"/>
      <c r="H71" s="110"/>
      <c r="I71" s="110"/>
      <c r="J71" s="110"/>
      <c r="K71" s="110"/>
      <c r="L71" s="110"/>
      <c r="M71" s="110"/>
      <c r="N71" s="110"/>
      <c r="O71" s="110"/>
      <c r="P71" s="110"/>
      <c r="Q71" s="110"/>
      <c r="R71" s="110"/>
      <c r="S71" s="110"/>
      <c r="T71" s="110"/>
      <c r="U71" s="110"/>
      <c r="V71" s="110"/>
      <c r="W71" s="110"/>
      <c r="X71" s="110"/>
    </row>
    <row r="72" spans="7:24" ht="14.25" customHeight="1" x14ac:dyDescent="0.25">
      <c r="G72" s="110"/>
      <c r="H72" s="110"/>
      <c r="I72" s="110"/>
      <c r="J72" s="110"/>
      <c r="K72" s="110"/>
      <c r="L72" s="110"/>
      <c r="M72" s="110"/>
      <c r="N72" s="110"/>
      <c r="O72" s="110"/>
      <c r="P72" s="110"/>
      <c r="Q72" s="110"/>
      <c r="R72" s="110"/>
      <c r="S72" s="110"/>
      <c r="T72" s="110"/>
      <c r="U72" s="110"/>
      <c r="V72" s="110"/>
      <c r="W72" s="110"/>
      <c r="X72" s="110"/>
    </row>
    <row r="73" spans="7:24" ht="14.25" customHeight="1" x14ac:dyDescent="0.25">
      <c r="G73" s="110"/>
      <c r="H73" s="110"/>
      <c r="I73" s="110"/>
      <c r="J73" s="110"/>
      <c r="K73" s="110"/>
      <c r="L73" s="110"/>
      <c r="M73" s="110"/>
      <c r="N73" s="110"/>
      <c r="O73" s="110"/>
      <c r="P73" s="110"/>
      <c r="Q73" s="110"/>
      <c r="R73" s="110"/>
      <c r="S73" s="110"/>
      <c r="T73" s="110"/>
      <c r="U73" s="110"/>
      <c r="V73" s="110"/>
      <c r="W73" s="110"/>
      <c r="X73" s="110"/>
    </row>
    <row r="74" spans="7:24" ht="14.25" customHeight="1" x14ac:dyDescent="0.25">
      <c r="G74" s="110"/>
      <c r="H74" s="110"/>
      <c r="I74" s="110"/>
      <c r="J74" s="110"/>
      <c r="K74" s="110"/>
      <c r="L74" s="110"/>
      <c r="M74" s="110"/>
      <c r="N74" s="110"/>
      <c r="O74" s="110"/>
      <c r="P74" s="110"/>
      <c r="Q74" s="110"/>
      <c r="R74" s="110"/>
      <c r="S74" s="110"/>
      <c r="T74" s="110"/>
      <c r="U74" s="110"/>
      <c r="V74" s="110"/>
      <c r="W74" s="110"/>
      <c r="X74" s="110"/>
    </row>
    <row r="75" spans="7:24" ht="14.25" customHeight="1" x14ac:dyDescent="0.25">
      <c r="G75" s="110"/>
      <c r="H75" s="110"/>
      <c r="I75" s="110"/>
      <c r="J75" s="110"/>
      <c r="K75" s="110"/>
      <c r="L75" s="110"/>
      <c r="M75" s="110"/>
      <c r="N75" s="110"/>
      <c r="O75" s="110"/>
      <c r="P75" s="110"/>
      <c r="Q75" s="110"/>
      <c r="R75" s="110"/>
      <c r="S75" s="110"/>
      <c r="T75" s="110"/>
      <c r="U75" s="110"/>
      <c r="V75" s="110"/>
      <c r="W75" s="110"/>
      <c r="X75" s="110"/>
    </row>
    <row r="76" spans="7:24" ht="14.25" customHeight="1" x14ac:dyDescent="0.25">
      <c r="G76" s="110"/>
      <c r="H76" s="110"/>
      <c r="I76" s="110"/>
      <c r="J76" s="110"/>
      <c r="K76" s="110"/>
      <c r="L76" s="110"/>
      <c r="M76" s="110"/>
      <c r="N76" s="110"/>
      <c r="O76" s="110"/>
      <c r="P76" s="110"/>
      <c r="Q76" s="110"/>
      <c r="R76" s="110"/>
      <c r="S76" s="110"/>
      <c r="T76" s="110"/>
      <c r="U76" s="110"/>
      <c r="V76" s="110"/>
      <c r="W76" s="110"/>
      <c r="X76" s="110"/>
    </row>
    <row r="77" spans="7:24" ht="14.25" customHeight="1" x14ac:dyDescent="0.25">
      <c r="G77" s="110"/>
      <c r="H77" s="110"/>
      <c r="I77" s="110"/>
      <c r="J77" s="110"/>
      <c r="K77" s="110"/>
      <c r="L77" s="110"/>
      <c r="M77" s="110"/>
      <c r="N77" s="110"/>
      <c r="O77" s="110"/>
      <c r="P77" s="110"/>
      <c r="Q77" s="110"/>
      <c r="R77" s="110"/>
      <c r="S77" s="110"/>
      <c r="T77" s="110"/>
      <c r="U77" s="110"/>
      <c r="V77" s="110"/>
      <c r="W77" s="110"/>
      <c r="X77" s="110"/>
    </row>
    <row r="78" spans="7:24" ht="14.25" customHeight="1" x14ac:dyDescent="0.25">
      <c r="G78" s="110"/>
      <c r="H78" s="110"/>
      <c r="I78" s="110"/>
      <c r="J78" s="110"/>
      <c r="K78" s="110"/>
      <c r="L78" s="110"/>
      <c r="M78" s="110"/>
      <c r="N78" s="110"/>
      <c r="O78" s="110"/>
      <c r="P78" s="110"/>
      <c r="Q78" s="110"/>
      <c r="R78" s="110"/>
      <c r="S78" s="110"/>
      <c r="T78" s="110"/>
      <c r="U78" s="110"/>
      <c r="V78" s="110"/>
      <c r="W78" s="110"/>
      <c r="X78" s="110"/>
    </row>
    <row r="79" spans="7:24" ht="14.25" customHeight="1" x14ac:dyDescent="0.25">
      <c r="G79" s="110"/>
      <c r="H79" s="110"/>
      <c r="I79" s="110"/>
      <c r="J79" s="110"/>
      <c r="K79" s="110"/>
      <c r="L79" s="110"/>
      <c r="M79" s="110"/>
      <c r="N79" s="110"/>
      <c r="O79" s="110"/>
      <c r="P79" s="110"/>
      <c r="Q79" s="110"/>
      <c r="R79" s="110"/>
      <c r="S79" s="110"/>
      <c r="T79" s="110"/>
      <c r="U79" s="110"/>
      <c r="V79" s="110"/>
      <c r="W79" s="110"/>
      <c r="X79" s="110"/>
    </row>
    <row r="80" spans="7:24" ht="14.25" customHeight="1" x14ac:dyDescent="0.25">
      <c r="G80" s="110"/>
      <c r="H80" s="110"/>
      <c r="I80" s="110"/>
      <c r="J80" s="110"/>
      <c r="K80" s="110"/>
      <c r="L80" s="110"/>
      <c r="M80" s="110"/>
      <c r="N80" s="110"/>
      <c r="O80" s="110"/>
      <c r="P80" s="110"/>
      <c r="Q80" s="110"/>
      <c r="R80" s="110"/>
      <c r="S80" s="110"/>
      <c r="T80" s="110"/>
      <c r="U80" s="110"/>
      <c r="V80" s="110"/>
      <c r="W80" s="110"/>
      <c r="X80" s="110"/>
    </row>
    <row r="81" spans="7:24" ht="14.25" customHeight="1" x14ac:dyDescent="0.25">
      <c r="G81" s="110"/>
      <c r="H81" s="110"/>
      <c r="I81" s="110"/>
      <c r="J81" s="110"/>
      <c r="K81" s="110"/>
      <c r="L81" s="110"/>
      <c r="M81" s="110"/>
      <c r="N81" s="110"/>
      <c r="O81" s="110"/>
      <c r="P81" s="110"/>
      <c r="Q81" s="110"/>
      <c r="R81" s="110"/>
      <c r="S81" s="110"/>
      <c r="T81" s="110"/>
      <c r="U81" s="110"/>
      <c r="V81" s="110"/>
      <c r="W81" s="110"/>
      <c r="X81" s="110"/>
    </row>
    <row r="82" spans="7:24" ht="14.25" customHeight="1" x14ac:dyDescent="0.25">
      <c r="G82" s="110"/>
      <c r="H82" s="110"/>
      <c r="I82" s="110"/>
      <c r="J82" s="110"/>
      <c r="K82" s="110"/>
      <c r="L82" s="110"/>
      <c r="M82" s="110"/>
      <c r="N82" s="110"/>
      <c r="O82" s="110"/>
      <c r="P82" s="110"/>
      <c r="Q82" s="110"/>
      <c r="R82" s="110"/>
      <c r="S82" s="110"/>
      <c r="T82" s="110"/>
      <c r="U82" s="110"/>
      <c r="V82" s="110"/>
      <c r="W82" s="110"/>
      <c r="X82" s="110"/>
    </row>
    <row r="83" spans="7:24" ht="14.25" customHeight="1" x14ac:dyDescent="0.25">
      <c r="G83" s="110"/>
      <c r="H83" s="110"/>
      <c r="I83" s="110"/>
      <c r="J83" s="110"/>
      <c r="K83" s="110"/>
      <c r="L83" s="110"/>
      <c r="M83" s="110"/>
      <c r="N83" s="110"/>
      <c r="O83" s="110"/>
      <c r="P83" s="110"/>
      <c r="Q83" s="110"/>
      <c r="R83" s="110"/>
      <c r="S83" s="110"/>
      <c r="T83" s="110"/>
      <c r="U83" s="110"/>
      <c r="V83" s="110"/>
      <c r="W83" s="110"/>
      <c r="X83" s="110"/>
    </row>
    <row r="84" spans="7:24" ht="14.25" customHeight="1" x14ac:dyDescent="0.25">
      <c r="G84" s="110"/>
      <c r="H84" s="110"/>
      <c r="I84" s="110"/>
      <c r="J84" s="110"/>
      <c r="K84" s="110"/>
      <c r="L84" s="110"/>
      <c r="M84" s="110"/>
      <c r="N84" s="110"/>
      <c r="O84" s="110"/>
      <c r="P84" s="110"/>
      <c r="Q84" s="110"/>
      <c r="R84" s="110"/>
      <c r="S84" s="110"/>
      <c r="T84" s="110"/>
      <c r="U84" s="110"/>
      <c r="V84" s="110"/>
      <c r="W84" s="110"/>
      <c r="X84" s="110"/>
    </row>
    <row r="85" spans="7:24" ht="14.25" customHeight="1" x14ac:dyDescent="0.25">
      <c r="G85" s="110"/>
      <c r="H85" s="110"/>
      <c r="I85" s="110"/>
      <c r="J85" s="110"/>
      <c r="K85" s="110"/>
      <c r="L85" s="110"/>
      <c r="M85" s="110"/>
      <c r="N85" s="110"/>
      <c r="O85" s="110"/>
      <c r="P85" s="110"/>
      <c r="Q85" s="110"/>
      <c r="R85" s="110"/>
      <c r="S85" s="110"/>
      <c r="T85" s="110"/>
      <c r="U85" s="110"/>
      <c r="V85" s="110"/>
      <c r="W85" s="110"/>
      <c r="X85" s="110"/>
    </row>
    <row r="86" spans="7:24" ht="14.25" customHeight="1" x14ac:dyDescent="0.25">
      <c r="G86" s="110"/>
      <c r="H86" s="110"/>
      <c r="I86" s="110"/>
      <c r="J86" s="110"/>
      <c r="K86" s="110"/>
      <c r="L86" s="110"/>
      <c r="M86" s="110"/>
      <c r="N86" s="110"/>
      <c r="O86" s="110"/>
      <c r="P86" s="110"/>
      <c r="Q86" s="110"/>
      <c r="R86" s="110"/>
      <c r="S86" s="110"/>
      <c r="T86" s="110"/>
      <c r="U86" s="110"/>
      <c r="V86" s="110"/>
      <c r="W86" s="110"/>
      <c r="X86" s="110"/>
    </row>
    <row r="87" spans="7:24" ht="14.25" customHeight="1" x14ac:dyDescent="0.25">
      <c r="G87" s="110"/>
      <c r="H87" s="110"/>
      <c r="I87" s="110"/>
      <c r="J87" s="110"/>
      <c r="K87" s="110"/>
      <c r="L87" s="110"/>
      <c r="M87" s="110"/>
      <c r="N87" s="110"/>
      <c r="O87" s="110"/>
      <c r="P87" s="110"/>
      <c r="Q87" s="110"/>
      <c r="R87" s="110"/>
      <c r="S87" s="110"/>
      <c r="T87" s="110"/>
      <c r="U87" s="110"/>
      <c r="V87" s="110"/>
      <c r="W87" s="110"/>
      <c r="X87" s="110"/>
    </row>
    <row r="88" spans="7:24" ht="14.25" customHeight="1" x14ac:dyDescent="0.25">
      <c r="G88" s="110"/>
      <c r="H88" s="110"/>
      <c r="I88" s="110"/>
      <c r="J88" s="110"/>
      <c r="K88" s="110"/>
      <c r="L88" s="110"/>
      <c r="M88" s="110"/>
      <c r="N88" s="110"/>
      <c r="O88" s="110"/>
      <c r="P88" s="110"/>
      <c r="Q88" s="110"/>
      <c r="R88" s="110"/>
      <c r="S88" s="110"/>
      <c r="T88" s="110"/>
      <c r="U88" s="110"/>
      <c r="V88" s="110"/>
      <c r="W88" s="110"/>
      <c r="X88" s="110"/>
    </row>
    <row r="89" spans="7:24" ht="14.25" customHeight="1" x14ac:dyDescent="0.25">
      <c r="G89" s="110"/>
      <c r="H89" s="110"/>
      <c r="I89" s="110"/>
      <c r="J89" s="110"/>
      <c r="K89" s="110"/>
      <c r="L89" s="110"/>
      <c r="M89" s="110"/>
      <c r="N89" s="110"/>
      <c r="O89" s="110"/>
      <c r="P89" s="110"/>
      <c r="Q89" s="110"/>
      <c r="R89" s="110"/>
      <c r="S89" s="110"/>
      <c r="T89" s="110"/>
      <c r="U89" s="110"/>
      <c r="V89" s="110"/>
      <c r="W89" s="110"/>
      <c r="X89" s="110"/>
    </row>
    <row r="90" spans="7:24" ht="14.25" customHeight="1" x14ac:dyDescent="0.25">
      <c r="G90" s="110"/>
      <c r="H90" s="110"/>
      <c r="I90" s="110"/>
      <c r="J90" s="110"/>
      <c r="K90" s="110"/>
      <c r="L90" s="110"/>
      <c r="M90" s="110"/>
      <c r="N90" s="110"/>
      <c r="O90" s="110"/>
      <c r="P90" s="110"/>
      <c r="Q90" s="110"/>
      <c r="R90" s="110"/>
      <c r="S90" s="110"/>
      <c r="T90" s="110"/>
      <c r="U90" s="110"/>
      <c r="V90" s="110"/>
      <c r="W90" s="110"/>
      <c r="X90" s="110"/>
    </row>
    <row r="91" spans="7:24" ht="14.25" customHeight="1" x14ac:dyDescent="0.25">
      <c r="G91" s="110"/>
      <c r="H91" s="110"/>
      <c r="I91" s="110"/>
      <c r="J91" s="110"/>
      <c r="K91" s="110"/>
      <c r="L91" s="110"/>
      <c r="M91" s="110"/>
      <c r="N91" s="110"/>
      <c r="O91" s="110"/>
      <c r="P91" s="110"/>
      <c r="Q91" s="110"/>
      <c r="R91" s="110"/>
      <c r="S91" s="110"/>
      <c r="T91" s="110"/>
      <c r="U91" s="110"/>
      <c r="V91" s="110"/>
      <c r="W91" s="110"/>
      <c r="X91" s="110"/>
    </row>
    <row r="92" spans="7:24" ht="14.25" customHeight="1" x14ac:dyDescent="0.25">
      <c r="G92" s="110"/>
      <c r="H92" s="110"/>
      <c r="I92" s="110"/>
      <c r="J92" s="110"/>
      <c r="K92" s="110"/>
      <c r="L92" s="110"/>
      <c r="M92" s="110"/>
      <c r="N92" s="110"/>
      <c r="O92" s="110"/>
      <c r="P92" s="110"/>
      <c r="Q92" s="110"/>
      <c r="R92" s="110"/>
      <c r="S92" s="110"/>
      <c r="T92" s="110"/>
      <c r="U92" s="110"/>
      <c r="V92" s="110"/>
      <c r="W92" s="110"/>
      <c r="X92" s="110"/>
    </row>
    <row r="93" spans="7:24" ht="14.25" customHeight="1" x14ac:dyDescent="0.25">
      <c r="G93" s="110"/>
      <c r="H93" s="110"/>
      <c r="I93" s="110"/>
      <c r="J93" s="110"/>
      <c r="K93" s="110"/>
      <c r="L93" s="110"/>
      <c r="M93" s="110"/>
      <c r="N93" s="110"/>
      <c r="O93" s="110"/>
      <c r="P93" s="110"/>
      <c r="Q93" s="110"/>
      <c r="R93" s="110"/>
      <c r="S93" s="110"/>
      <c r="T93" s="110"/>
      <c r="U93" s="110"/>
      <c r="V93" s="110"/>
      <c r="W93" s="110"/>
      <c r="X93" s="110"/>
    </row>
    <row r="94" spans="7:24" ht="14.25" customHeight="1" x14ac:dyDescent="0.25">
      <c r="G94" s="110"/>
      <c r="H94" s="110"/>
      <c r="I94" s="110"/>
      <c r="J94" s="110"/>
      <c r="K94" s="110"/>
      <c r="L94" s="110"/>
      <c r="M94" s="110"/>
      <c r="N94" s="110"/>
      <c r="O94" s="110"/>
      <c r="P94" s="110"/>
      <c r="Q94" s="110"/>
      <c r="R94" s="110"/>
      <c r="S94" s="110"/>
      <c r="T94" s="110"/>
      <c r="U94" s="110"/>
      <c r="V94" s="110"/>
      <c r="W94" s="110"/>
      <c r="X94" s="110"/>
    </row>
    <row r="95" spans="7:24" ht="14.25" customHeight="1" x14ac:dyDescent="0.25">
      <c r="G95" s="110"/>
      <c r="H95" s="110"/>
      <c r="I95" s="110"/>
      <c r="J95" s="110"/>
      <c r="K95" s="110"/>
      <c r="L95" s="110"/>
      <c r="M95" s="110"/>
      <c r="N95" s="110"/>
      <c r="O95" s="110"/>
      <c r="P95" s="110"/>
      <c r="Q95" s="110"/>
      <c r="R95" s="110"/>
      <c r="S95" s="110"/>
      <c r="T95" s="110"/>
      <c r="U95" s="110"/>
      <c r="V95" s="110"/>
      <c r="W95" s="110"/>
      <c r="X95" s="110"/>
    </row>
    <row r="96" spans="7:24" ht="14.25" customHeight="1" x14ac:dyDescent="0.25">
      <c r="G96" s="110"/>
      <c r="H96" s="110"/>
      <c r="I96" s="110"/>
      <c r="J96" s="110"/>
      <c r="K96" s="110"/>
      <c r="L96" s="110"/>
      <c r="M96" s="110"/>
      <c r="N96" s="110"/>
      <c r="O96" s="110"/>
      <c r="P96" s="110"/>
      <c r="Q96" s="110"/>
      <c r="R96" s="110"/>
      <c r="S96" s="110"/>
      <c r="T96" s="110"/>
      <c r="U96" s="110"/>
      <c r="V96" s="110"/>
      <c r="W96" s="110"/>
      <c r="X96" s="110"/>
    </row>
    <row r="97" spans="7:24" ht="14.25" customHeight="1" x14ac:dyDescent="0.25">
      <c r="G97" s="110"/>
      <c r="H97" s="110"/>
      <c r="I97" s="110"/>
      <c r="J97" s="110"/>
      <c r="K97" s="110"/>
      <c r="L97" s="110"/>
      <c r="M97" s="110"/>
      <c r="N97" s="110"/>
      <c r="O97" s="110"/>
      <c r="P97" s="110"/>
      <c r="Q97" s="110"/>
      <c r="R97" s="110"/>
      <c r="S97" s="110"/>
      <c r="T97" s="110"/>
      <c r="U97" s="110"/>
      <c r="V97" s="110"/>
      <c r="W97" s="110"/>
      <c r="X97" s="110"/>
    </row>
    <row r="98" spans="7:24" ht="14.25" customHeight="1" x14ac:dyDescent="0.25">
      <c r="G98" s="110"/>
      <c r="H98" s="110"/>
      <c r="I98" s="110"/>
      <c r="J98" s="110"/>
      <c r="K98" s="110"/>
      <c r="L98" s="110"/>
      <c r="M98" s="110"/>
      <c r="N98" s="110"/>
      <c r="O98" s="110"/>
      <c r="P98" s="110"/>
      <c r="Q98" s="110"/>
      <c r="R98" s="110"/>
      <c r="S98" s="110"/>
      <c r="T98" s="110"/>
      <c r="U98" s="110"/>
      <c r="V98" s="110"/>
      <c r="W98" s="110"/>
      <c r="X98" s="110"/>
    </row>
    <row r="99" spans="7:24" ht="14.25" customHeight="1" x14ac:dyDescent="0.25">
      <c r="G99" s="110"/>
      <c r="H99" s="110"/>
      <c r="I99" s="110"/>
      <c r="J99" s="110"/>
      <c r="K99" s="110"/>
      <c r="L99" s="110"/>
      <c r="M99" s="110"/>
      <c r="N99" s="110"/>
      <c r="O99" s="110"/>
      <c r="P99" s="110"/>
      <c r="Q99" s="110"/>
      <c r="R99" s="110"/>
      <c r="S99" s="110"/>
      <c r="T99" s="110"/>
      <c r="U99" s="110"/>
      <c r="V99" s="110"/>
      <c r="W99" s="110"/>
      <c r="X99" s="110"/>
    </row>
    <row r="100" spans="7:24" ht="14.25" customHeight="1" x14ac:dyDescent="0.25">
      <c r="G100" s="110"/>
      <c r="H100" s="110"/>
      <c r="I100" s="110"/>
      <c r="J100" s="110"/>
      <c r="K100" s="110"/>
      <c r="L100" s="110"/>
      <c r="M100" s="110"/>
      <c r="N100" s="110"/>
      <c r="O100" s="110"/>
      <c r="P100" s="110"/>
      <c r="Q100" s="110"/>
      <c r="R100" s="110"/>
      <c r="S100" s="110"/>
      <c r="T100" s="110"/>
      <c r="U100" s="110"/>
      <c r="V100" s="110"/>
      <c r="W100" s="110"/>
      <c r="X100" s="110"/>
    </row>
    <row r="101" spans="7:24" ht="14.25" customHeight="1" x14ac:dyDescent="0.25">
      <c r="G101" s="110"/>
      <c r="H101" s="110"/>
      <c r="I101" s="110"/>
      <c r="J101" s="110"/>
      <c r="K101" s="110"/>
      <c r="L101" s="110"/>
      <c r="M101" s="110"/>
      <c r="N101" s="110"/>
      <c r="O101" s="110"/>
      <c r="P101" s="110"/>
      <c r="Q101" s="110"/>
      <c r="R101" s="110"/>
      <c r="S101" s="110"/>
      <c r="T101" s="110"/>
      <c r="U101" s="110"/>
      <c r="V101" s="110"/>
      <c r="W101" s="110"/>
      <c r="X101" s="110"/>
    </row>
    <row r="102" spans="7:24" ht="14.25" customHeight="1" x14ac:dyDescent="0.25">
      <c r="G102" s="110"/>
      <c r="H102" s="110"/>
      <c r="I102" s="110"/>
      <c r="J102" s="110"/>
      <c r="K102" s="110"/>
      <c r="L102" s="110"/>
      <c r="M102" s="110"/>
      <c r="N102" s="110"/>
      <c r="O102" s="110"/>
      <c r="P102" s="110"/>
      <c r="Q102" s="110"/>
      <c r="R102" s="110"/>
      <c r="S102" s="110"/>
      <c r="T102" s="110"/>
      <c r="U102" s="110"/>
      <c r="V102" s="110"/>
      <c r="W102" s="110"/>
      <c r="X102" s="110"/>
    </row>
    <row r="103" spans="7:24" ht="14.25" customHeight="1" x14ac:dyDescent="0.25">
      <c r="G103" s="110"/>
      <c r="H103" s="110"/>
      <c r="I103" s="110"/>
      <c r="J103" s="110"/>
      <c r="K103" s="110"/>
      <c r="L103" s="110"/>
      <c r="M103" s="110"/>
      <c r="N103" s="110"/>
      <c r="O103" s="110"/>
      <c r="P103" s="110"/>
      <c r="Q103" s="110"/>
      <c r="R103" s="110"/>
      <c r="S103" s="110"/>
      <c r="T103" s="110"/>
      <c r="U103" s="110"/>
      <c r="V103" s="110"/>
      <c r="W103" s="110"/>
      <c r="X103" s="110"/>
    </row>
    <row r="104" spans="7:24" ht="14.25" customHeight="1" x14ac:dyDescent="0.25">
      <c r="G104" s="110"/>
      <c r="H104" s="110"/>
      <c r="I104" s="110"/>
      <c r="J104" s="110"/>
      <c r="K104" s="110"/>
      <c r="L104" s="110"/>
      <c r="M104" s="110"/>
      <c r="N104" s="110"/>
      <c r="O104" s="110"/>
      <c r="P104" s="110"/>
      <c r="Q104" s="110"/>
      <c r="R104" s="110"/>
      <c r="S104" s="110"/>
      <c r="T104" s="110"/>
      <c r="U104" s="110"/>
      <c r="V104" s="110"/>
      <c r="W104" s="110"/>
      <c r="X104" s="110"/>
    </row>
    <row r="105" spans="7:24" ht="14.25" customHeight="1" x14ac:dyDescent="0.25">
      <c r="G105" s="110"/>
      <c r="H105" s="110"/>
      <c r="I105" s="110"/>
      <c r="J105" s="110"/>
      <c r="K105" s="110"/>
      <c r="L105" s="110"/>
      <c r="M105" s="110"/>
      <c r="N105" s="110"/>
      <c r="O105" s="110"/>
      <c r="P105" s="110"/>
      <c r="Q105" s="110"/>
      <c r="R105" s="110"/>
      <c r="S105" s="110"/>
      <c r="T105" s="110"/>
      <c r="U105" s="110"/>
      <c r="V105" s="110"/>
      <c r="W105" s="110"/>
      <c r="X105" s="110"/>
    </row>
    <row r="106" spans="7:24" ht="14.25" customHeight="1" x14ac:dyDescent="0.25">
      <c r="G106" s="110"/>
      <c r="H106" s="110"/>
      <c r="I106" s="110"/>
      <c r="J106" s="110"/>
      <c r="K106" s="110"/>
      <c r="L106" s="110"/>
      <c r="M106" s="110"/>
      <c r="N106" s="110"/>
      <c r="O106" s="110"/>
      <c r="P106" s="110"/>
      <c r="Q106" s="110"/>
      <c r="R106" s="110"/>
      <c r="S106" s="110"/>
      <c r="T106" s="110"/>
      <c r="U106" s="110"/>
      <c r="V106" s="110"/>
      <c r="W106" s="110"/>
      <c r="X106" s="110"/>
    </row>
    <row r="107" spans="7:24" ht="14.25" customHeight="1" x14ac:dyDescent="0.25">
      <c r="G107" s="110"/>
      <c r="H107" s="110"/>
      <c r="I107" s="110"/>
      <c r="J107" s="110"/>
      <c r="K107" s="110"/>
      <c r="L107" s="110"/>
      <c r="M107" s="110"/>
      <c r="N107" s="110"/>
      <c r="O107" s="110"/>
      <c r="P107" s="110"/>
      <c r="Q107" s="110"/>
      <c r="R107" s="110"/>
      <c r="S107" s="110"/>
      <c r="T107" s="110"/>
      <c r="U107" s="110"/>
      <c r="V107" s="110"/>
      <c r="W107" s="110"/>
      <c r="X107" s="110"/>
    </row>
    <row r="108" spans="7:24" ht="14.25" customHeight="1" x14ac:dyDescent="0.25">
      <c r="G108" s="110"/>
      <c r="H108" s="110"/>
      <c r="I108" s="110"/>
      <c r="J108" s="110"/>
      <c r="K108" s="110"/>
      <c r="L108" s="110"/>
      <c r="M108" s="110"/>
      <c r="N108" s="110"/>
      <c r="O108" s="110"/>
      <c r="P108" s="110"/>
      <c r="Q108" s="110"/>
      <c r="R108" s="110"/>
      <c r="S108" s="110"/>
      <c r="T108" s="110"/>
      <c r="U108" s="110"/>
      <c r="V108" s="110"/>
      <c r="W108" s="110"/>
      <c r="X108" s="110"/>
    </row>
    <row r="109" spans="7:24" ht="14.25" customHeight="1" x14ac:dyDescent="0.25">
      <c r="G109" s="110"/>
      <c r="H109" s="110"/>
      <c r="I109" s="110"/>
      <c r="J109" s="110"/>
      <c r="K109" s="110"/>
      <c r="L109" s="110"/>
      <c r="M109" s="110"/>
      <c r="N109" s="110"/>
      <c r="O109" s="110"/>
      <c r="P109" s="110"/>
      <c r="Q109" s="110"/>
      <c r="R109" s="110"/>
      <c r="S109" s="110"/>
      <c r="T109" s="110"/>
      <c r="U109" s="110"/>
      <c r="V109" s="110"/>
      <c r="W109" s="110"/>
      <c r="X109" s="110"/>
    </row>
    <row r="110" spans="7:24" ht="14.25" customHeight="1" x14ac:dyDescent="0.25">
      <c r="G110" s="110"/>
      <c r="H110" s="110"/>
      <c r="I110" s="110"/>
      <c r="J110" s="110"/>
      <c r="K110" s="110"/>
      <c r="L110" s="110"/>
      <c r="M110" s="110"/>
      <c r="N110" s="110"/>
      <c r="O110" s="110"/>
      <c r="P110" s="110"/>
      <c r="Q110" s="110"/>
      <c r="R110" s="110"/>
      <c r="S110" s="110"/>
      <c r="T110" s="110"/>
      <c r="U110" s="110"/>
      <c r="V110" s="110"/>
      <c r="W110" s="110"/>
      <c r="X110" s="110"/>
    </row>
    <row r="111" spans="7:24" ht="14.25" customHeight="1" x14ac:dyDescent="0.25">
      <c r="G111" s="110"/>
      <c r="H111" s="110"/>
      <c r="I111" s="110"/>
      <c r="J111" s="110"/>
      <c r="K111" s="110"/>
      <c r="L111" s="110"/>
      <c r="M111" s="110"/>
      <c r="N111" s="110"/>
      <c r="O111" s="110"/>
      <c r="P111" s="110"/>
      <c r="Q111" s="110"/>
      <c r="R111" s="110"/>
      <c r="S111" s="110"/>
      <c r="T111" s="110"/>
      <c r="U111" s="110"/>
      <c r="V111" s="110"/>
      <c r="W111" s="110"/>
      <c r="X111" s="110"/>
    </row>
    <row r="112" spans="7:24" ht="14.25" customHeight="1" x14ac:dyDescent="0.25">
      <c r="G112" s="110"/>
      <c r="H112" s="110"/>
      <c r="I112" s="110"/>
      <c r="J112" s="110"/>
      <c r="K112" s="110"/>
      <c r="L112" s="110"/>
      <c r="M112" s="110"/>
      <c r="N112" s="110"/>
      <c r="O112" s="110"/>
      <c r="P112" s="110"/>
      <c r="Q112" s="110"/>
      <c r="R112" s="110"/>
      <c r="S112" s="110"/>
      <c r="T112" s="110"/>
      <c r="U112" s="110"/>
      <c r="V112" s="110"/>
      <c r="W112" s="110"/>
      <c r="X112" s="110"/>
    </row>
    <row r="113" spans="7:24" ht="14.25" customHeight="1" x14ac:dyDescent="0.25">
      <c r="G113" s="110"/>
      <c r="H113" s="110"/>
      <c r="I113" s="110"/>
      <c r="J113" s="110"/>
      <c r="K113" s="110"/>
      <c r="L113" s="110"/>
      <c r="M113" s="110"/>
      <c r="N113" s="110"/>
      <c r="O113" s="110"/>
      <c r="P113" s="110"/>
      <c r="Q113" s="110"/>
      <c r="R113" s="110"/>
      <c r="S113" s="110"/>
      <c r="T113" s="110"/>
      <c r="U113" s="110"/>
      <c r="V113" s="110"/>
      <c r="W113" s="110"/>
      <c r="X113" s="110"/>
    </row>
    <row r="114" spans="7:24" ht="14.25" customHeight="1" x14ac:dyDescent="0.25">
      <c r="G114" s="110"/>
      <c r="H114" s="110"/>
      <c r="I114" s="110"/>
      <c r="J114" s="110"/>
      <c r="K114" s="110"/>
      <c r="L114" s="110"/>
      <c r="M114" s="110"/>
      <c r="N114" s="110"/>
      <c r="O114" s="110"/>
      <c r="P114" s="110"/>
      <c r="Q114" s="110"/>
      <c r="R114" s="110"/>
      <c r="S114" s="110"/>
      <c r="T114" s="110"/>
      <c r="U114" s="110"/>
      <c r="V114" s="110"/>
      <c r="W114" s="110"/>
      <c r="X114" s="110"/>
    </row>
    <row r="115" spans="7:24" ht="14.25" customHeight="1" x14ac:dyDescent="0.25">
      <c r="G115" s="110"/>
      <c r="H115" s="110"/>
      <c r="I115" s="110"/>
      <c r="J115" s="110"/>
      <c r="K115" s="110"/>
      <c r="L115" s="110"/>
      <c r="M115" s="110"/>
      <c r="N115" s="110"/>
      <c r="O115" s="110"/>
      <c r="P115" s="110"/>
      <c r="Q115" s="110"/>
      <c r="R115" s="110"/>
      <c r="S115" s="110"/>
      <c r="T115" s="110"/>
      <c r="U115" s="110"/>
      <c r="V115" s="110"/>
      <c r="W115" s="110"/>
      <c r="X115" s="110"/>
    </row>
    <row r="116" spans="7:24" ht="14.25" customHeight="1" x14ac:dyDescent="0.25">
      <c r="G116" s="110"/>
      <c r="H116" s="110"/>
      <c r="I116" s="110"/>
      <c r="J116" s="110"/>
      <c r="K116" s="110"/>
      <c r="L116" s="110"/>
      <c r="M116" s="110"/>
      <c r="N116" s="110"/>
      <c r="O116" s="110"/>
      <c r="P116" s="110"/>
      <c r="Q116" s="110"/>
      <c r="R116" s="110"/>
      <c r="S116" s="110"/>
      <c r="T116" s="110"/>
      <c r="U116" s="110"/>
      <c r="V116" s="110"/>
      <c r="W116" s="110"/>
      <c r="X116" s="110"/>
    </row>
    <row r="117" spans="7:24" ht="14.25" customHeight="1" x14ac:dyDescent="0.25">
      <c r="G117" s="110"/>
      <c r="H117" s="110"/>
      <c r="I117" s="110"/>
      <c r="J117" s="110"/>
      <c r="K117" s="110"/>
      <c r="L117" s="110"/>
      <c r="M117" s="110"/>
      <c r="N117" s="110"/>
      <c r="O117" s="110"/>
      <c r="P117" s="110"/>
      <c r="Q117" s="110"/>
      <c r="R117" s="110"/>
      <c r="S117" s="110"/>
      <c r="T117" s="110"/>
      <c r="U117" s="110"/>
      <c r="V117" s="110"/>
      <c r="W117" s="110"/>
      <c r="X117" s="110"/>
    </row>
    <row r="118" spans="7:24" ht="14.25" customHeight="1" x14ac:dyDescent="0.25">
      <c r="G118" s="110"/>
      <c r="H118" s="110"/>
      <c r="I118" s="110"/>
      <c r="J118" s="110"/>
      <c r="K118" s="110"/>
      <c r="L118" s="110"/>
      <c r="M118" s="110"/>
      <c r="N118" s="110"/>
      <c r="O118" s="110"/>
      <c r="P118" s="110"/>
      <c r="Q118" s="110"/>
      <c r="R118" s="110"/>
      <c r="S118" s="110"/>
      <c r="T118" s="110"/>
      <c r="U118" s="110"/>
      <c r="V118" s="110"/>
      <c r="W118" s="110"/>
      <c r="X118" s="110"/>
    </row>
    <row r="119" spans="7:24" ht="14.25" customHeight="1" x14ac:dyDescent="0.25">
      <c r="G119" s="110"/>
      <c r="H119" s="110"/>
      <c r="I119" s="110"/>
      <c r="J119" s="110"/>
      <c r="K119" s="110"/>
      <c r="L119" s="110"/>
      <c r="M119" s="110"/>
      <c r="N119" s="110"/>
      <c r="O119" s="110"/>
      <c r="P119" s="110"/>
      <c r="Q119" s="110"/>
      <c r="R119" s="110"/>
      <c r="S119" s="110"/>
      <c r="T119" s="110"/>
      <c r="U119" s="110"/>
      <c r="V119" s="110"/>
      <c r="W119" s="110"/>
      <c r="X119" s="110"/>
    </row>
    <row r="120" spans="7:24" ht="14.25" customHeight="1" x14ac:dyDescent="0.25">
      <c r="G120" s="110"/>
      <c r="H120" s="110"/>
      <c r="I120" s="110"/>
      <c r="J120" s="110"/>
      <c r="K120" s="110"/>
      <c r="L120" s="110"/>
      <c r="M120" s="110"/>
      <c r="N120" s="110"/>
      <c r="O120" s="110"/>
      <c r="P120" s="110"/>
      <c r="Q120" s="110"/>
      <c r="R120" s="110"/>
      <c r="S120" s="110"/>
      <c r="T120" s="110"/>
      <c r="U120" s="110"/>
      <c r="V120" s="110"/>
      <c r="W120" s="110"/>
      <c r="X120" s="110"/>
    </row>
    <row r="121" spans="7:24" ht="14.25" customHeight="1" x14ac:dyDescent="0.25">
      <c r="G121" s="110"/>
      <c r="H121" s="110"/>
      <c r="I121" s="110"/>
      <c r="J121" s="110"/>
      <c r="K121" s="110"/>
      <c r="L121" s="110"/>
      <c r="M121" s="110"/>
      <c r="N121" s="110"/>
      <c r="O121" s="110"/>
      <c r="P121" s="110"/>
      <c r="Q121" s="110"/>
      <c r="R121" s="110"/>
      <c r="S121" s="110"/>
      <c r="T121" s="110"/>
      <c r="U121" s="110"/>
      <c r="V121" s="110"/>
      <c r="W121" s="110"/>
      <c r="X121" s="110"/>
    </row>
    <row r="122" spans="7:24" ht="14.25" customHeight="1" x14ac:dyDescent="0.25">
      <c r="G122" s="110"/>
      <c r="H122" s="110"/>
      <c r="I122" s="110"/>
      <c r="J122" s="110"/>
      <c r="K122" s="110"/>
      <c r="L122" s="110"/>
      <c r="M122" s="110"/>
      <c r="N122" s="110"/>
      <c r="O122" s="110"/>
      <c r="P122" s="110"/>
      <c r="Q122" s="110"/>
      <c r="R122" s="110"/>
      <c r="S122" s="110"/>
      <c r="T122" s="110"/>
      <c r="U122" s="110"/>
      <c r="V122" s="110"/>
      <c r="W122" s="110"/>
      <c r="X122" s="110"/>
    </row>
    <row r="123" spans="7:24" ht="14.25" customHeight="1" x14ac:dyDescent="0.25">
      <c r="G123" s="110"/>
      <c r="H123" s="110"/>
      <c r="I123" s="110"/>
      <c r="J123" s="110"/>
      <c r="K123" s="110"/>
      <c r="L123" s="110"/>
      <c r="M123" s="110"/>
      <c r="N123" s="110"/>
      <c r="O123" s="110"/>
      <c r="P123" s="110"/>
      <c r="Q123" s="110"/>
      <c r="R123" s="110"/>
      <c r="S123" s="110"/>
      <c r="T123" s="110"/>
      <c r="U123" s="110"/>
      <c r="V123" s="110"/>
      <c r="W123" s="110"/>
      <c r="X123" s="110"/>
    </row>
    <row r="124" spans="7:24" ht="14.25" customHeight="1" x14ac:dyDescent="0.25">
      <c r="G124" s="110"/>
      <c r="H124" s="110"/>
      <c r="I124" s="110"/>
      <c r="J124" s="110"/>
      <c r="K124" s="110"/>
      <c r="L124" s="110"/>
      <c r="M124" s="110"/>
      <c r="N124" s="110"/>
      <c r="O124" s="110"/>
      <c r="P124" s="110"/>
      <c r="Q124" s="110"/>
      <c r="R124" s="110"/>
      <c r="S124" s="110"/>
      <c r="T124" s="110"/>
      <c r="U124" s="110"/>
      <c r="V124" s="110"/>
      <c r="W124" s="110"/>
      <c r="X124" s="110"/>
    </row>
    <row r="125" spans="7:24" ht="14.25" customHeight="1" x14ac:dyDescent="0.25">
      <c r="G125" s="110"/>
      <c r="H125" s="110"/>
      <c r="I125" s="110"/>
      <c r="J125" s="110"/>
      <c r="K125" s="110"/>
      <c r="L125" s="110"/>
      <c r="M125" s="110"/>
      <c r="N125" s="110"/>
      <c r="O125" s="110"/>
      <c r="P125" s="110"/>
      <c r="Q125" s="110"/>
      <c r="R125" s="110"/>
      <c r="S125" s="110"/>
      <c r="T125" s="110"/>
      <c r="U125" s="110"/>
      <c r="V125" s="110"/>
      <c r="W125" s="110"/>
      <c r="X125" s="110"/>
    </row>
    <row r="126" spans="7:24" ht="14.25" customHeight="1" x14ac:dyDescent="0.25">
      <c r="G126" s="110"/>
      <c r="H126" s="110"/>
      <c r="I126" s="110"/>
      <c r="J126" s="110"/>
      <c r="K126" s="110"/>
      <c r="L126" s="110"/>
      <c r="M126" s="110"/>
      <c r="N126" s="110"/>
      <c r="O126" s="110"/>
      <c r="P126" s="110"/>
      <c r="Q126" s="110"/>
      <c r="R126" s="110"/>
      <c r="S126" s="110"/>
      <c r="T126" s="110"/>
      <c r="U126" s="110"/>
      <c r="V126" s="110"/>
      <c r="W126" s="110"/>
      <c r="X126" s="110"/>
    </row>
    <row r="127" spans="7:24" ht="14.25" customHeight="1" x14ac:dyDescent="0.25">
      <c r="G127" s="110"/>
      <c r="H127" s="110"/>
      <c r="I127" s="110"/>
      <c r="J127" s="110"/>
      <c r="K127" s="110"/>
      <c r="L127" s="110"/>
      <c r="M127" s="110"/>
      <c r="N127" s="110"/>
      <c r="O127" s="110"/>
      <c r="P127" s="110"/>
      <c r="Q127" s="110"/>
      <c r="R127" s="110"/>
      <c r="S127" s="110"/>
      <c r="T127" s="110"/>
      <c r="U127" s="110"/>
      <c r="V127" s="110"/>
      <c r="W127" s="110"/>
      <c r="X127" s="110"/>
    </row>
    <row r="128" spans="7:24" ht="14.25" customHeight="1" x14ac:dyDescent="0.25">
      <c r="G128" s="110"/>
      <c r="H128" s="110"/>
      <c r="I128" s="110"/>
      <c r="J128" s="110"/>
      <c r="K128" s="110"/>
      <c r="L128" s="110"/>
      <c r="M128" s="110"/>
      <c r="N128" s="110"/>
      <c r="O128" s="110"/>
      <c r="P128" s="110"/>
      <c r="Q128" s="110"/>
      <c r="R128" s="110"/>
      <c r="S128" s="110"/>
      <c r="T128" s="110"/>
      <c r="U128" s="110"/>
      <c r="V128" s="110"/>
      <c r="W128" s="110"/>
      <c r="X128" s="110"/>
    </row>
    <row r="129" spans="7:24" ht="14.25" customHeight="1" x14ac:dyDescent="0.25">
      <c r="G129" s="110"/>
      <c r="H129" s="110"/>
      <c r="I129" s="110"/>
      <c r="J129" s="110"/>
      <c r="K129" s="110"/>
      <c r="L129" s="110"/>
      <c r="M129" s="110"/>
      <c r="N129" s="110"/>
      <c r="O129" s="110"/>
      <c r="P129" s="110"/>
      <c r="Q129" s="110"/>
      <c r="R129" s="110"/>
      <c r="S129" s="110"/>
      <c r="T129" s="110"/>
      <c r="U129" s="110"/>
      <c r="V129" s="110"/>
      <c r="W129" s="110"/>
      <c r="X129" s="110"/>
    </row>
    <row r="130" spans="7:24" ht="14.25" customHeight="1" x14ac:dyDescent="0.25">
      <c r="G130" s="110"/>
      <c r="H130" s="110"/>
      <c r="I130" s="110"/>
      <c r="J130" s="110"/>
      <c r="K130" s="110"/>
      <c r="L130" s="110"/>
      <c r="M130" s="110"/>
      <c r="N130" s="110"/>
      <c r="O130" s="110"/>
      <c r="P130" s="110"/>
      <c r="Q130" s="110"/>
      <c r="R130" s="110"/>
      <c r="S130" s="110"/>
      <c r="T130" s="110"/>
      <c r="U130" s="110"/>
      <c r="V130" s="110"/>
      <c r="W130" s="110"/>
      <c r="X130" s="110"/>
    </row>
    <row r="131" spans="7:24" ht="14.25" customHeight="1" x14ac:dyDescent="0.25">
      <c r="G131" s="110"/>
      <c r="H131" s="110"/>
      <c r="I131" s="110"/>
      <c r="J131" s="110"/>
      <c r="K131" s="110"/>
      <c r="L131" s="110"/>
      <c r="M131" s="110"/>
      <c r="N131" s="110"/>
      <c r="O131" s="110"/>
      <c r="P131" s="110"/>
      <c r="Q131" s="110"/>
      <c r="R131" s="110"/>
      <c r="S131" s="110"/>
      <c r="T131" s="110"/>
      <c r="U131" s="110"/>
      <c r="V131" s="110"/>
      <c r="W131" s="110"/>
      <c r="X131" s="110"/>
    </row>
    <row r="132" spans="7:24" ht="14.25" customHeight="1" x14ac:dyDescent="0.25">
      <c r="G132" s="110"/>
      <c r="H132" s="110"/>
      <c r="I132" s="110"/>
      <c r="J132" s="110"/>
      <c r="K132" s="110"/>
      <c r="L132" s="110"/>
      <c r="M132" s="110"/>
      <c r="N132" s="110"/>
      <c r="O132" s="110"/>
      <c r="P132" s="110"/>
      <c r="Q132" s="110"/>
      <c r="R132" s="110"/>
      <c r="S132" s="110"/>
      <c r="T132" s="110"/>
      <c r="U132" s="110"/>
      <c r="V132" s="110"/>
      <c r="W132" s="110"/>
      <c r="X132" s="110"/>
    </row>
    <row r="133" spans="7:24" ht="14.25" customHeight="1" x14ac:dyDescent="0.25">
      <c r="G133" s="110"/>
      <c r="H133" s="110"/>
      <c r="I133" s="110"/>
      <c r="J133" s="110"/>
      <c r="K133" s="110"/>
      <c r="L133" s="110"/>
      <c r="M133" s="110"/>
      <c r="N133" s="110"/>
      <c r="O133" s="110"/>
      <c r="P133" s="110"/>
      <c r="Q133" s="110"/>
      <c r="R133" s="110"/>
      <c r="S133" s="110"/>
      <c r="T133" s="110"/>
      <c r="U133" s="110"/>
      <c r="V133" s="110"/>
      <c r="W133" s="110"/>
      <c r="X133" s="110"/>
    </row>
    <row r="134" spans="7:24" ht="14.25" customHeight="1" x14ac:dyDescent="0.25">
      <c r="G134" s="110"/>
      <c r="H134" s="110"/>
      <c r="I134" s="110"/>
      <c r="J134" s="110"/>
      <c r="K134" s="110"/>
      <c r="L134" s="110"/>
      <c r="M134" s="110"/>
      <c r="N134" s="110"/>
      <c r="O134" s="110"/>
      <c r="P134" s="110"/>
      <c r="Q134" s="110"/>
      <c r="R134" s="110"/>
      <c r="S134" s="110"/>
      <c r="T134" s="110"/>
      <c r="U134" s="110"/>
      <c r="V134" s="110"/>
      <c r="W134" s="110"/>
      <c r="X134" s="110"/>
    </row>
    <row r="135" spans="7:24" ht="14.25" customHeight="1" x14ac:dyDescent="0.25">
      <c r="G135" s="110"/>
      <c r="H135" s="110"/>
      <c r="I135" s="110"/>
      <c r="J135" s="110"/>
      <c r="K135" s="110"/>
      <c r="L135" s="110"/>
      <c r="M135" s="110"/>
      <c r="N135" s="110"/>
      <c r="O135" s="110"/>
      <c r="P135" s="110"/>
      <c r="Q135" s="110"/>
      <c r="R135" s="110"/>
      <c r="S135" s="110"/>
      <c r="T135" s="110"/>
      <c r="U135" s="110"/>
      <c r="V135" s="110"/>
      <c r="W135" s="110"/>
      <c r="X135" s="110"/>
    </row>
    <row r="136" spans="7:24" ht="14.25" customHeight="1" x14ac:dyDescent="0.25">
      <c r="G136" s="110"/>
      <c r="H136" s="110"/>
      <c r="I136" s="110"/>
      <c r="J136" s="110"/>
      <c r="K136" s="110"/>
      <c r="L136" s="110"/>
      <c r="M136" s="110"/>
      <c r="N136" s="110"/>
      <c r="O136" s="110"/>
      <c r="P136" s="110"/>
      <c r="Q136" s="110"/>
      <c r="R136" s="110"/>
      <c r="S136" s="110"/>
      <c r="T136" s="110"/>
      <c r="U136" s="110"/>
      <c r="V136" s="110"/>
      <c r="W136" s="110"/>
      <c r="X136" s="110"/>
    </row>
    <row r="137" spans="7:24" ht="14.25" customHeight="1" x14ac:dyDescent="0.25">
      <c r="G137" s="110"/>
      <c r="H137" s="110"/>
      <c r="I137" s="110"/>
      <c r="J137" s="110"/>
      <c r="K137" s="110"/>
      <c r="L137" s="110"/>
      <c r="M137" s="110"/>
      <c r="N137" s="110"/>
      <c r="O137" s="110"/>
      <c r="P137" s="110"/>
      <c r="Q137" s="110"/>
      <c r="R137" s="110"/>
      <c r="S137" s="110"/>
      <c r="T137" s="110"/>
      <c r="U137" s="110"/>
      <c r="V137" s="110"/>
      <c r="W137" s="110"/>
      <c r="X137" s="110"/>
    </row>
    <row r="138" spans="7:24" ht="14.25" customHeight="1" x14ac:dyDescent="0.25">
      <c r="G138" s="110"/>
      <c r="H138" s="110"/>
      <c r="I138" s="110"/>
      <c r="J138" s="110"/>
      <c r="K138" s="110"/>
      <c r="L138" s="110"/>
      <c r="M138" s="110"/>
      <c r="N138" s="110"/>
      <c r="O138" s="110"/>
      <c r="P138" s="110"/>
      <c r="Q138" s="110"/>
      <c r="R138" s="110"/>
      <c r="S138" s="110"/>
      <c r="T138" s="110"/>
      <c r="U138" s="110"/>
      <c r="V138" s="110"/>
      <c r="W138" s="110"/>
      <c r="X138" s="110"/>
    </row>
    <row r="139" spans="7:24" ht="14.25" customHeight="1" x14ac:dyDescent="0.25">
      <c r="G139" s="110"/>
      <c r="H139" s="110"/>
      <c r="I139" s="110"/>
      <c r="J139" s="110"/>
      <c r="K139" s="110"/>
      <c r="L139" s="110"/>
      <c r="M139" s="110"/>
      <c r="N139" s="110"/>
      <c r="O139" s="110"/>
      <c r="P139" s="110"/>
      <c r="Q139" s="110"/>
      <c r="R139" s="110"/>
      <c r="S139" s="110"/>
      <c r="T139" s="110"/>
      <c r="U139" s="110"/>
      <c r="V139" s="110"/>
      <c r="W139" s="110"/>
      <c r="X139" s="110"/>
    </row>
    <row r="140" spans="7:24" ht="14.25" customHeight="1" x14ac:dyDescent="0.25">
      <c r="G140" s="110"/>
      <c r="H140" s="110"/>
      <c r="I140" s="110"/>
      <c r="J140" s="110"/>
      <c r="K140" s="110"/>
      <c r="L140" s="110"/>
      <c r="M140" s="110"/>
      <c r="N140" s="110"/>
      <c r="O140" s="110"/>
      <c r="P140" s="110"/>
      <c r="Q140" s="110"/>
      <c r="R140" s="110"/>
      <c r="S140" s="110"/>
      <c r="T140" s="110"/>
      <c r="U140" s="110"/>
      <c r="V140" s="110"/>
      <c r="W140" s="110"/>
      <c r="X140" s="110"/>
    </row>
    <row r="141" spans="7:24" ht="14.25" customHeight="1" x14ac:dyDescent="0.25">
      <c r="G141" s="110"/>
      <c r="H141" s="110"/>
      <c r="I141" s="110"/>
      <c r="J141" s="110"/>
      <c r="K141" s="110"/>
      <c r="L141" s="110"/>
      <c r="M141" s="110"/>
      <c r="N141" s="110"/>
      <c r="O141" s="110"/>
      <c r="P141" s="110"/>
      <c r="Q141" s="110"/>
      <c r="R141" s="110"/>
      <c r="S141" s="110"/>
      <c r="T141" s="110"/>
      <c r="U141" s="110"/>
      <c r="V141" s="110"/>
      <c r="W141" s="110"/>
      <c r="X141" s="110"/>
    </row>
    <row r="142" spans="7:24" ht="14.25" customHeight="1" x14ac:dyDescent="0.25">
      <c r="G142" s="110"/>
      <c r="H142" s="110"/>
      <c r="I142" s="110"/>
      <c r="J142" s="110"/>
      <c r="K142" s="110"/>
      <c r="L142" s="110"/>
      <c r="M142" s="110"/>
      <c r="N142" s="110"/>
      <c r="O142" s="110"/>
      <c r="P142" s="110"/>
      <c r="Q142" s="110"/>
      <c r="R142" s="110"/>
      <c r="S142" s="110"/>
      <c r="T142" s="110"/>
      <c r="U142" s="110"/>
      <c r="V142" s="110"/>
      <c r="W142" s="110"/>
      <c r="X142" s="110"/>
    </row>
    <row r="143" spans="7:24" ht="14.25" customHeight="1" x14ac:dyDescent="0.25">
      <c r="G143" s="110"/>
      <c r="H143" s="110"/>
      <c r="I143" s="110"/>
      <c r="J143" s="110"/>
      <c r="K143" s="110"/>
      <c r="L143" s="110"/>
      <c r="M143" s="110"/>
      <c r="N143" s="110"/>
      <c r="O143" s="110"/>
      <c r="P143" s="110"/>
      <c r="Q143" s="110"/>
      <c r="R143" s="110"/>
      <c r="S143" s="110"/>
      <c r="T143" s="110"/>
      <c r="U143" s="110"/>
      <c r="V143" s="110"/>
      <c r="W143" s="110"/>
      <c r="X143" s="110"/>
    </row>
    <row r="144" spans="7:24" ht="14.25" customHeight="1" x14ac:dyDescent="0.25">
      <c r="G144" s="110"/>
      <c r="H144" s="110"/>
      <c r="I144" s="110"/>
      <c r="J144" s="110"/>
      <c r="K144" s="110"/>
      <c r="L144" s="110"/>
      <c r="M144" s="110"/>
      <c r="N144" s="110"/>
      <c r="O144" s="110"/>
      <c r="P144" s="110"/>
      <c r="Q144" s="110"/>
      <c r="R144" s="110"/>
      <c r="S144" s="110"/>
      <c r="T144" s="110"/>
      <c r="U144" s="110"/>
      <c r="V144" s="110"/>
      <c r="W144" s="110"/>
      <c r="X144" s="110"/>
    </row>
    <row r="145" spans="7:24" ht="14.25" customHeight="1" x14ac:dyDescent="0.25">
      <c r="G145" s="110"/>
      <c r="H145" s="110"/>
      <c r="I145" s="110"/>
      <c r="J145" s="110"/>
      <c r="K145" s="110"/>
      <c r="L145" s="110"/>
      <c r="M145" s="110"/>
      <c r="N145" s="110"/>
      <c r="O145" s="110"/>
      <c r="P145" s="110"/>
      <c r="Q145" s="110"/>
      <c r="R145" s="110"/>
      <c r="S145" s="110"/>
      <c r="T145" s="110"/>
      <c r="U145" s="110"/>
      <c r="V145" s="110"/>
      <c r="W145" s="110"/>
      <c r="X145" s="110"/>
    </row>
    <row r="146" spans="7:24" ht="14.25" customHeight="1" x14ac:dyDescent="0.25">
      <c r="G146" s="110"/>
      <c r="H146" s="110"/>
      <c r="I146" s="110"/>
      <c r="J146" s="110"/>
      <c r="K146" s="110"/>
      <c r="L146" s="110"/>
      <c r="M146" s="110"/>
      <c r="N146" s="110"/>
      <c r="O146" s="110"/>
      <c r="P146" s="110"/>
      <c r="Q146" s="110"/>
      <c r="R146" s="110"/>
      <c r="S146" s="110"/>
      <c r="T146" s="110"/>
      <c r="U146" s="110"/>
      <c r="V146" s="110"/>
      <c r="W146" s="110"/>
      <c r="X146" s="110"/>
    </row>
    <row r="147" spans="7:24" ht="14.25" customHeight="1" x14ac:dyDescent="0.25">
      <c r="G147" s="110"/>
      <c r="H147" s="110"/>
      <c r="I147" s="110"/>
      <c r="J147" s="110"/>
      <c r="K147" s="110"/>
      <c r="L147" s="110"/>
      <c r="M147" s="110"/>
      <c r="N147" s="110"/>
      <c r="O147" s="110"/>
      <c r="P147" s="110"/>
      <c r="Q147" s="110"/>
      <c r="R147" s="110"/>
      <c r="S147" s="110"/>
      <c r="T147" s="110"/>
      <c r="U147" s="110"/>
      <c r="V147" s="110"/>
      <c r="W147" s="110"/>
      <c r="X147" s="110"/>
    </row>
    <row r="148" spans="7:24" ht="14.25" customHeight="1" x14ac:dyDescent="0.25">
      <c r="G148" s="110"/>
      <c r="H148" s="110"/>
      <c r="I148" s="110"/>
      <c r="J148" s="110"/>
      <c r="K148" s="110"/>
      <c r="L148" s="110"/>
      <c r="M148" s="110"/>
      <c r="N148" s="110"/>
      <c r="O148" s="110"/>
      <c r="P148" s="110"/>
      <c r="Q148" s="110"/>
      <c r="R148" s="110"/>
      <c r="S148" s="110"/>
      <c r="T148" s="110"/>
      <c r="U148" s="110"/>
      <c r="V148" s="110"/>
      <c r="W148" s="110"/>
      <c r="X148" s="110"/>
    </row>
    <row r="149" spans="7:24" ht="14.25" customHeight="1" x14ac:dyDescent="0.25">
      <c r="G149" s="110"/>
      <c r="H149" s="110"/>
      <c r="I149" s="110"/>
      <c r="J149" s="110"/>
      <c r="K149" s="110"/>
      <c r="L149" s="110"/>
      <c r="M149" s="110"/>
      <c r="N149" s="110"/>
      <c r="O149" s="110"/>
      <c r="P149" s="110"/>
      <c r="Q149" s="110"/>
      <c r="R149" s="110"/>
      <c r="S149" s="110"/>
      <c r="T149" s="110"/>
      <c r="U149" s="110"/>
      <c r="V149" s="110"/>
      <c r="W149" s="110"/>
      <c r="X149" s="110"/>
    </row>
    <row r="150" spans="7:24" ht="14.25" customHeight="1" x14ac:dyDescent="0.25">
      <c r="G150" s="110"/>
      <c r="H150" s="110"/>
      <c r="I150" s="110"/>
      <c r="J150" s="110"/>
      <c r="K150" s="110"/>
      <c r="L150" s="110"/>
      <c r="M150" s="110"/>
      <c r="N150" s="110"/>
      <c r="O150" s="110"/>
      <c r="P150" s="110"/>
      <c r="Q150" s="110"/>
      <c r="R150" s="110"/>
      <c r="S150" s="110"/>
      <c r="T150" s="110"/>
      <c r="U150" s="110"/>
      <c r="V150" s="110"/>
      <c r="W150" s="110"/>
      <c r="X150" s="110"/>
    </row>
    <row r="151" spans="7:24" ht="14.25" customHeight="1" x14ac:dyDescent="0.25">
      <c r="G151" s="110"/>
      <c r="H151" s="110"/>
      <c r="I151" s="110"/>
      <c r="J151" s="110"/>
      <c r="K151" s="110"/>
      <c r="L151" s="110"/>
      <c r="M151" s="110"/>
      <c r="N151" s="110"/>
      <c r="O151" s="110"/>
      <c r="P151" s="110"/>
      <c r="Q151" s="110"/>
      <c r="R151" s="110"/>
      <c r="S151" s="110"/>
      <c r="T151" s="110"/>
      <c r="U151" s="110"/>
      <c r="V151" s="110"/>
      <c r="W151" s="110"/>
      <c r="X151" s="110"/>
    </row>
    <row r="152" spans="7:24" ht="14.25" customHeight="1" x14ac:dyDescent="0.25">
      <c r="G152" s="110"/>
      <c r="H152" s="110"/>
      <c r="I152" s="110"/>
      <c r="J152" s="110"/>
      <c r="K152" s="110"/>
      <c r="L152" s="110"/>
      <c r="M152" s="110"/>
      <c r="N152" s="110"/>
      <c r="O152" s="110"/>
      <c r="P152" s="110"/>
      <c r="Q152" s="110"/>
      <c r="R152" s="110"/>
      <c r="S152" s="110"/>
      <c r="T152" s="110"/>
      <c r="U152" s="110"/>
      <c r="V152" s="110"/>
      <c r="W152" s="110"/>
      <c r="X152" s="110"/>
    </row>
    <row r="153" spans="7:24" ht="14.25" customHeight="1" x14ac:dyDescent="0.25">
      <c r="G153" s="110"/>
      <c r="H153" s="110"/>
      <c r="I153" s="110"/>
      <c r="J153" s="110"/>
      <c r="K153" s="110"/>
      <c r="L153" s="110"/>
      <c r="M153" s="110"/>
      <c r="N153" s="110"/>
      <c r="O153" s="110"/>
      <c r="P153" s="110"/>
      <c r="Q153" s="110"/>
      <c r="R153" s="110"/>
      <c r="S153" s="110"/>
      <c r="T153" s="110"/>
      <c r="U153" s="110"/>
      <c r="V153" s="110"/>
      <c r="W153" s="110"/>
      <c r="X153" s="110"/>
    </row>
    <row r="154" spans="7:24" ht="14.25" customHeight="1" x14ac:dyDescent="0.25">
      <c r="G154" s="110"/>
      <c r="H154" s="110"/>
      <c r="I154" s="110"/>
      <c r="J154" s="110"/>
      <c r="K154" s="110"/>
      <c r="L154" s="110"/>
      <c r="M154" s="110"/>
      <c r="N154" s="110"/>
      <c r="O154" s="110"/>
      <c r="P154" s="110"/>
      <c r="Q154" s="110"/>
      <c r="R154" s="110"/>
      <c r="S154" s="110"/>
      <c r="T154" s="110"/>
      <c r="U154" s="110"/>
      <c r="V154" s="110"/>
      <c r="W154" s="110"/>
      <c r="X154" s="110"/>
    </row>
    <row r="155" spans="7:24" ht="14.25" customHeight="1" x14ac:dyDescent="0.25">
      <c r="G155" s="110"/>
      <c r="H155" s="110"/>
      <c r="I155" s="110"/>
      <c r="J155" s="110"/>
      <c r="K155" s="110"/>
      <c r="L155" s="110"/>
      <c r="M155" s="110"/>
      <c r="N155" s="110"/>
      <c r="O155" s="110"/>
      <c r="P155" s="110"/>
      <c r="Q155" s="110"/>
      <c r="R155" s="110"/>
      <c r="S155" s="110"/>
      <c r="T155" s="110"/>
      <c r="U155" s="110"/>
      <c r="V155" s="110"/>
      <c r="W155" s="110"/>
      <c r="X155" s="110"/>
    </row>
    <row r="156" spans="7:24" ht="14.25" customHeight="1" x14ac:dyDescent="0.25">
      <c r="G156" s="110"/>
      <c r="H156" s="110"/>
      <c r="I156" s="110"/>
      <c r="J156" s="110"/>
      <c r="K156" s="110"/>
      <c r="L156" s="110"/>
      <c r="M156" s="110"/>
      <c r="N156" s="110"/>
      <c r="O156" s="110"/>
      <c r="P156" s="110"/>
      <c r="Q156" s="110"/>
      <c r="R156" s="110"/>
      <c r="S156" s="110"/>
      <c r="T156" s="110"/>
      <c r="U156" s="110"/>
      <c r="V156" s="110"/>
      <c r="W156" s="110"/>
      <c r="X156" s="110"/>
    </row>
    <row r="157" spans="7:24" ht="14.25" customHeight="1" x14ac:dyDescent="0.25">
      <c r="G157" s="110"/>
      <c r="H157" s="110"/>
      <c r="I157" s="110"/>
      <c r="J157" s="110"/>
      <c r="K157" s="110"/>
      <c r="L157" s="110"/>
      <c r="M157" s="110"/>
      <c r="N157" s="110"/>
      <c r="O157" s="110"/>
      <c r="P157" s="110"/>
      <c r="Q157" s="110"/>
      <c r="R157" s="110"/>
      <c r="S157" s="110"/>
      <c r="T157" s="110"/>
      <c r="U157" s="110"/>
      <c r="V157" s="110"/>
      <c r="W157" s="110"/>
      <c r="X157" s="110"/>
    </row>
    <row r="158" spans="7:24" ht="14.25" customHeight="1" x14ac:dyDescent="0.25">
      <c r="G158" s="110"/>
      <c r="H158" s="110"/>
      <c r="I158" s="110"/>
      <c r="J158" s="110"/>
      <c r="K158" s="110"/>
      <c r="L158" s="110"/>
      <c r="M158" s="110"/>
      <c r="N158" s="110"/>
      <c r="O158" s="110"/>
      <c r="P158" s="110"/>
      <c r="Q158" s="110"/>
      <c r="R158" s="110"/>
      <c r="S158" s="110"/>
      <c r="T158" s="110"/>
      <c r="U158" s="110"/>
      <c r="V158" s="110"/>
      <c r="W158" s="110"/>
      <c r="X158" s="110"/>
    </row>
    <row r="159" spans="7:24" ht="14.25" customHeight="1" x14ac:dyDescent="0.25">
      <c r="G159" s="110"/>
      <c r="H159" s="110"/>
      <c r="I159" s="110"/>
      <c r="J159" s="110"/>
      <c r="K159" s="110"/>
      <c r="L159" s="110"/>
      <c r="M159" s="110"/>
      <c r="N159" s="110"/>
      <c r="O159" s="110"/>
      <c r="P159" s="110"/>
      <c r="Q159" s="110"/>
      <c r="R159" s="110"/>
      <c r="S159" s="110"/>
      <c r="T159" s="110"/>
      <c r="U159" s="110"/>
      <c r="V159" s="110"/>
      <c r="W159" s="110"/>
      <c r="X159" s="110"/>
    </row>
    <row r="160" spans="7:24" ht="14.25" customHeight="1" x14ac:dyDescent="0.25">
      <c r="G160" s="110"/>
      <c r="H160" s="110"/>
      <c r="I160" s="110"/>
      <c r="J160" s="110"/>
      <c r="K160" s="110"/>
      <c r="L160" s="110"/>
      <c r="M160" s="110"/>
      <c r="N160" s="110"/>
      <c r="O160" s="110"/>
      <c r="P160" s="110"/>
      <c r="Q160" s="110"/>
      <c r="R160" s="110"/>
      <c r="S160" s="110"/>
      <c r="T160" s="110"/>
      <c r="U160" s="110"/>
      <c r="V160" s="110"/>
      <c r="W160" s="110"/>
      <c r="X160" s="110"/>
    </row>
    <row r="161" spans="7:24" ht="14.25" customHeight="1" x14ac:dyDescent="0.25">
      <c r="G161" s="110"/>
      <c r="H161" s="110"/>
      <c r="I161" s="110"/>
      <c r="J161" s="110"/>
      <c r="K161" s="110"/>
      <c r="L161" s="110"/>
      <c r="M161" s="110"/>
      <c r="N161" s="110"/>
      <c r="O161" s="110"/>
      <c r="P161" s="110"/>
      <c r="Q161" s="110"/>
      <c r="R161" s="110"/>
      <c r="S161" s="110"/>
      <c r="T161" s="110"/>
      <c r="U161" s="110"/>
      <c r="V161" s="110"/>
      <c r="W161" s="110"/>
      <c r="X161" s="110"/>
    </row>
    <row r="162" spans="7:24" ht="14.25" customHeight="1" x14ac:dyDescent="0.25">
      <c r="G162" s="110"/>
      <c r="H162" s="110"/>
      <c r="I162" s="110"/>
      <c r="J162" s="110"/>
      <c r="K162" s="110"/>
      <c r="L162" s="110"/>
      <c r="M162" s="110"/>
      <c r="N162" s="110"/>
      <c r="O162" s="110"/>
      <c r="P162" s="110"/>
      <c r="Q162" s="110"/>
      <c r="R162" s="110"/>
      <c r="S162" s="110"/>
      <c r="T162" s="110"/>
      <c r="U162" s="110"/>
      <c r="V162" s="110"/>
      <c r="W162" s="110"/>
      <c r="X162" s="110"/>
    </row>
    <row r="163" spans="7:24" ht="14.25" customHeight="1" x14ac:dyDescent="0.25">
      <c r="G163" s="110"/>
      <c r="H163" s="110"/>
      <c r="I163" s="110"/>
      <c r="J163" s="110"/>
      <c r="K163" s="110"/>
      <c r="L163" s="110"/>
      <c r="M163" s="110"/>
      <c r="N163" s="110"/>
      <c r="O163" s="110"/>
      <c r="P163" s="110"/>
      <c r="Q163" s="110"/>
      <c r="R163" s="110"/>
      <c r="S163" s="110"/>
      <c r="T163" s="110"/>
      <c r="U163" s="110"/>
      <c r="V163" s="110"/>
      <c r="W163" s="110"/>
      <c r="X163" s="110"/>
    </row>
    <row r="164" spans="7:24" ht="14.25" customHeight="1" x14ac:dyDescent="0.25">
      <c r="G164" s="110"/>
      <c r="H164" s="110"/>
      <c r="I164" s="110"/>
      <c r="J164" s="110"/>
      <c r="K164" s="110"/>
      <c r="L164" s="110"/>
      <c r="M164" s="110"/>
      <c r="N164" s="110"/>
      <c r="O164" s="110"/>
      <c r="P164" s="110"/>
      <c r="Q164" s="110"/>
      <c r="R164" s="110"/>
      <c r="S164" s="110"/>
      <c r="T164" s="110"/>
      <c r="U164" s="110"/>
      <c r="V164" s="110"/>
      <c r="W164" s="110"/>
      <c r="X164" s="110"/>
    </row>
    <row r="165" spans="7:24" ht="14.25" customHeight="1" x14ac:dyDescent="0.25">
      <c r="G165" s="110"/>
      <c r="H165" s="110"/>
      <c r="I165" s="110"/>
      <c r="J165" s="110"/>
      <c r="K165" s="110"/>
      <c r="L165" s="110"/>
      <c r="M165" s="110"/>
      <c r="N165" s="110"/>
      <c r="O165" s="110"/>
      <c r="P165" s="110"/>
      <c r="Q165" s="110"/>
      <c r="R165" s="110"/>
      <c r="S165" s="110"/>
      <c r="T165" s="110"/>
      <c r="U165" s="110"/>
      <c r="V165" s="110"/>
      <c r="W165" s="110"/>
      <c r="X165" s="110"/>
    </row>
    <row r="166" spans="7:24" ht="14.25" customHeight="1" x14ac:dyDescent="0.25">
      <c r="G166" s="110"/>
      <c r="H166" s="110"/>
      <c r="I166" s="110"/>
      <c r="J166" s="110"/>
      <c r="K166" s="110"/>
      <c r="L166" s="110"/>
      <c r="M166" s="110"/>
      <c r="N166" s="110"/>
      <c r="O166" s="110"/>
      <c r="P166" s="110"/>
      <c r="Q166" s="110"/>
      <c r="R166" s="110"/>
      <c r="S166" s="110"/>
      <c r="T166" s="110"/>
      <c r="U166" s="110"/>
      <c r="V166" s="110"/>
      <c r="W166" s="110"/>
      <c r="X166" s="110"/>
    </row>
    <row r="167" spans="7:24" ht="14.25" customHeight="1" x14ac:dyDescent="0.25">
      <c r="G167" s="110"/>
      <c r="H167" s="110"/>
      <c r="I167" s="110"/>
      <c r="J167" s="110"/>
      <c r="K167" s="110"/>
      <c r="L167" s="110"/>
      <c r="M167" s="110"/>
      <c r="N167" s="110"/>
      <c r="O167" s="110"/>
      <c r="P167" s="110"/>
      <c r="Q167" s="110"/>
      <c r="R167" s="110"/>
      <c r="S167" s="110"/>
      <c r="T167" s="110"/>
      <c r="U167" s="110"/>
      <c r="V167" s="110"/>
      <c r="W167" s="110"/>
      <c r="X167" s="110"/>
    </row>
    <row r="168" spans="7:24" ht="14.25" customHeight="1" x14ac:dyDescent="0.25">
      <c r="G168" s="110"/>
      <c r="H168" s="110"/>
      <c r="I168" s="110"/>
      <c r="J168" s="110"/>
      <c r="K168" s="110"/>
      <c r="L168" s="110"/>
      <c r="M168" s="110"/>
      <c r="N168" s="110"/>
      <c r="O168" s="110"/>
      <c r="P168" s="110"/>
      <c r="Q168" s="110"/>
      <c r="R168" s="110"/>
      <c r="S168" s="110"/>
      <c r="T168" s="110"/>
      <c r="U168" s="110"/>
      <c r="V168" s="110"/>
      <c r="W168" s="110"/>
      <c r="X168" s="110"/>
    </row>
    <row r="169" spans="7:24" ht="14.25" customHeight="1" x14ac:dyDescent="0.25">
      <c r="G169" s="110"/>
      <c r="H169" s="110"/>
      <c r="I169" s="110"/>
      <c r="J169" s="110"/>
      <c r="K169" s="110"/>
      <c r="L169" s="110"/>
      <c r="M169" s="110"/>
      <c r="N169" s="110"/>
      <c r="O169" s="110"/>
      <c r="P169" s="110"/>
      <c r="Q169" s="110"/>
      <c r="R169" s="110"/>
      <c r="S169" s="110"/>
      <c r="T169" s="110"/>
      <c r="U169" s="110"/>
      <c r="V169" s="110"/>
      <c r="W169" s="110"/>
      <c r="X169" s="110"/>
    </row>
    <row r="170" spans="7:24" ht="14.25" customHeight="1" x14ac:dyDescent="0.25">
      <c r="G170" s="110"/>
      <c r="H170" s="110"/>
      <c r="I170" s="110"/>
      <c r="J170" s="110"/>
      <c r="K170" s="110"/>
      <c r="L170" s="110"/>
      <c r="M170" s="110"/>
      <c r="N170" s="110"/>
      <c r="O170" s="110"/>
      <c r="P170" s="110"/>
      <c r="Q170" s="110"/>
      <c r="R170" s="110"/>
      <c r="S170" s="110"/>
      <c r="T170" s="110"/>
      <c r="U170" s="110"/>
      <c r="V170" s="110"/>
      <c r="W170" s="110"/>
      <c r="X170" s="110"/>
    </row>
    <row r="171" spans="7:24" ht="14.25" customHeight="1" x14ac:dyDescent="0.25">
      <c r="G171" s="110"/>
      <c r="H171" s="110"/>
      <c r="I171" s="110"/>
      <c r="J171" s="110"/>
      <c r="K171" s="110"/>
      <c r="L171" s="110"/>
      <c r="M171" s="110"/>
      <c r="N171" s="110"/>
      <c r="O171" s="110"/>
      <c r="P171" s="110"/>
      <c r="Q171" s="110"/>
      <c r="R171" s="110"/>
      <c r="S171" s="110"/>
      <c r="T171" s="110"/>
      <c r="U171" s="110"/>
      <c r="V171" s="110"/>
      <c r="W171" s="110"/>
      <c r="X171" s="110"/>
    </row>
    <row r="172" spans="7:24" ht="14.25" customHeight="1" x14ac:dyDescent="0.25">
      <c r="G172" s="110"/>
      <c r="H172" s="110"/>
      <c r="I172" s="110"/>
      <c r="J172" s="110"/>
      <c r="K172" s="110"/>
      <c r="L172" s="110"/>
      <c r="M172" s="110"/>
      <c r="N172" s="110"/>
      <c r="O172" s="110"/>
      <c r="P172" s="110"/>
      <c r="Q172" s="110"/>
      <c r="R172" s="110"/>
      <c r="S172" s="110"/>
      <c r="T172" s="110"/>
      <c r="U172" s="110"/>
      <c r="V172" s="110"/>
      <c r="W172" s="110"/>
      <c r="X172" s="110"/>
    </row>
    <row r="173" spans="7:24" ht="14.25" customHeight="1" x14ac:dyDescent="0.25">
      <c r="G173" s="110"/>
      <c r="H173" s="110"/>
      <c r="I173" s="110"/>
      <c r="J173" s="110"/>
      <c r="K173" s="110"/>
      <c r="L173" s="110"/>
      <c r="M173" s="110"/>
      <c r="N173" s="110"/>
      <c r="O173" s="110"/>
      <c r="P173" s="110"/>
      <c r="Q173" s="110"/>
      <c r="R173" s="110"/>
      <c r="S173" s="110"/>
      <c r="T173" s="110"/>
      <c r="U173" s="110"/>
      <c r="V173" s="110"/>
      <c r="W173" s="110"/>
      <c r="X173" s="110"/>
    </row>
    <row r="174" spans="7:24" ht="14.25" customHeight="1" x14ac:dyDescent="0.25">
      <c r="G174" s="110"/>
      <c r="H174" s="110"/>
      <c r="I174" s="110"/>
      <c r="J174" s="110"/>
      <c r="K174" s="110"/>
      <c r="L174" s="110"/>
      <c r="M174" s="110"/>
      <c r="N174" s="110"/>
      <c r="O174" s="110"/>
      <c r="P174" s="110"/>
      <c r="Q174" s="110"/>
      <c r="R174" s="110"/>
      <c r="S174" s="110"/>
      <c r="T174" s="110"/>
      <c r="U174" s="110"/>
      <c r="V174" s="110"/>
      <c r="W174" s="110"/>
      <c r="X174" s="110"/>
    </row>
    <row r="175" spans="7:24" ht="14.25" customHeight="1" x14ac:dyDescent="0.25">
      <c r="G175" s="110"/>
      <c r="H175" s="110"/>
      <c r="I175" s="110"/>
      <c r="J175" s="110"/>
      <c r="K175" s="110"/>
      <c r="L175" s="110"/>
      <c r="M175" s="110"/>
      <c r="N175" s="110"/>
      <c r="O175" s="110"/>
      <c r="P175" s="110"/>
      <c r="Q175" s="110"/>
      <c r="R175" s="110"/>
      <c r="S175" s="110"/>
      <c r="T175" s="110"/>
      <c r="U175" s="110"/>
      <c r="V175" s="110"/>
      <c r="W175" s="110"/>
      <c r="X175" s="110"/>
    </row>
    <row r="176" spans="7:24" ht="14.25" customHeight="1" x14ac:dyDescent="0.25">
      <c r="G176" s="110"/>
      <c r="H176" s="110"/>
      <c r="I176" s="110"/>
      <c r="J176" s="110"/>
      <c r="K176" s="110"/>
      <c r="L176" s="110"/>
      <c r="M176" s="110"/>
      <c r="N176" s="110"/>
      <c r="O176" s="110"/>
      <c r="P176" s="110"/>
      <c r="Q176" s="110"/>
      <c r="R176" s="110"/>
      <c r="S176" s="110"/>
      <c r="T176" s="110"/>
      <c r="U176" s="110"/>
      <c r="V176" s="110"/>
      <c r="W176" s="110"/>
      <c r="X176" s="110"/>
    </row>
    <row r="177" spans="7:24" ht="14.25" customHeight="1" x14ac:dyDescent="0.25">
      <c r="G177" s="110"/>
      <c r="H177" s="110"/>
      <c r="I177" s="110"/>
      <c r="J177" s="110"/>
      <c r="K177" s="110"/>
      <c r="L177" s="110"/>
      <c r="M177" s="110"/>
      <c r="N177" s="110"/>
      <c r="O177" s="110"/>
      <c r="P177" s="110"/>
      <c r="Q177" s="110"/>
      <c r="R177" s="110"/>
      <c r="S177" s="110"/>
      <c r="T177" s="110"/>
      <c r="U177" s="110"/>
      <c r="V177" s="110"/>
      <c r="W177" s="110"/>
      <c r="X177" s="110"/>
    </row>
    <row r="178" spans="7:24" ht="14.25" customHeight="1" x14ac:dyDescent="0.25">
      <c r="G178" s="110"/>
      <c r="H178" s="110"/>
      <c r="I178" s="110"/>
      <c r="J178" s="110"/>
      <c r="K178" s="110"/>
      <c r="L178" s="110"/>
      <c r="M178" s="110"/>
      <c r="N178" s="110"/>
      <c r="O178" s="110"/>
      <c r="P178" s="110"/>
      <c r="Q178" s="110"/>
      <c r="R178" s="110"/>
      <c r="S178" s="110"/>
      <c r="T178" s="110"/>
      <c r="U178" s="110"/>
      <c r="V178" s="110"/>
      <c r="W178" s="110"/>
      <c r="X178" s="110"/>
    </row>
    <row r="179" spans="7:24" ht="14.25" customHeight="1" x14ac:dyDescent="0.25">
      <c r="G179" s="110"/>
      <c r="H179" s="110"/>
      <c r="I179" s="110"/>
      <c r="J179" s="110"/>
      <c r="K179" s="110"/>
      <c r="L179" s="110"/>
      <c r="M179" s="110"/>
      <c r="N179" s="110"/>
      <c r="O179" s="110"/>
      <c r="P179" s="110"/>
      <c r="Q179" s="110"/>
      <c r="R179" s="110"/>
      <c r="S179" s="110"/>
      <c r="T179" s="110"/>
      <c r="U179" s="110"/>
      <c r="V179" s="110"/>
      <c r="W179" s="110"/>
      <c r="X179" s="110"/>
    </row>
    <row r="180" spans="7:24" ht="14.25" customHeight="1" x14ac:dyDescent="0.25">
      <c r="G180" s="110"/>
      <c r="H180" s="110"/>
      <c r="I180" s="110"/>
      <c r="J180" s="110"/>
      <c r="K180" s="110"/>
      <c r="L180" s="110"/>
      <c r="M180" s="110"/>
      <c r="N180" s="110"/>
      <c r="O180" s="110"/>
      <c r="P180" s="110"/>
      <c r="Q180" s="110"/>
      <c r="R180" s="110"/>
      <c r="S180" s="110"/>
      <c r="T180" s="110"/>
      <c r="U180" s="110"/>
      <c r="V180" s="110"/>
      <c r="W180" s="110"/>
      <c r="X180" s="110"/>
    </row>
    <row r="181" spans="7:24" ht="14.25" customHeight="1" x14ac:dyDescent="0.25">
      <c r="G181" s="110"/>
      <c r="H181" s="110"/>
      <c r="I181" s="110"/>
      <c r="J181" s="110"/>
      <c r="K181" s="110"/>
      <c r="L181" s="110"/>
      <c r="M181" s="110"/>
      <c r="N181" s="110"/>
      <c r="O181" s="110"/>
      <c r="P181" s="110"/>
      <c r="Q181" s="110"/>
      <c r="R181" s="110"/>
      <c r="S181" s="110"/>
      <c r="T181" s="110"/>
      <c r="U181" s="110"/>
      <c r="V181" s="110"/>
      <c r="W181" s="110"/>
      <c r="X181" s="110"/>
    </row>
    <row r="182" spans="7:24" ht="14.25" customHeight="1" x14ac:dyDescent="0.25">
      <c r="G182" s="110"/>
      <c r="H182" s="110"/>
      <c r="I182" s="110"/>
      <c r="J182" s="110"/>
      <c r="K182" s="110"/>
      <c r="L182" s="110"/>
      <c r="M182" s="110"/>
      <c r="N182" s="110"/>
      <c r="O182" s="110"/>
      <c r="P182" s="110"/>
      <c r="Q182" s="110"/>
      <c r="R182" s="110"/>
      <c r="S182" s="110"/>
      <c r="T182" s="110"/>
      <c r="U182" s="110"/>
      <c r="V182" s="110"/>
      <c r="W182" s="110"/>
      <c r="X182" s="110"/>
    </row>
    <row r="183" spans="7:24" ht="14.25" customHeight="1" x14ac:dyDescent="0.25">
      <c r="G183" s="110"/>
      <c r="H183" s="110"/>
      <c r="I183" s="110"/>
      <c r="J183" s="110"/>
      <c r="K183" s="110"/>
      <c r="L183" s="110"/>
      <c r="M183" s="110"/>
      <c r="N183" s="110"/>
      <c r="O183" s="110"/>
      <c r="P183" s="110"/>
      <c r="Q183" s="110"/>
      <c r="R183" s="110"/>
      <c r="S183" s="110"/>
      <c r="T183" s="110"/>
      <c r="U183" s="110"/>
      <c r="V183" s="110"/>
      <c r="W183" s="110"/>
      <c r="X183" s="110"/>
    </row>
    <row r="184" spans="7:24" ht="14.25" customHeight="1" x14ac:dyDescent="0.25">
      <c r="G184" s="110"/>
      <c r="H184" s="110"/>
      <c r="I184" s="110"/>
      <c r="J184" s="110"/>
      <c r="K184" s="110"/>
      <c r="L184" s="110"/>
      <c r="M184" s="110"/>
      <c r="N184" s="110"/>
      <c r="O184" s="110"/>
      <c r="P184" s="110"/>
      <c r="Q184" s="110"/>
      <c r="R184" s="110"/>
      <c r="S184" s="110"/>
      <c r="T184" s="110"/>
      <c r="U184" s="110"/>
      <c r="V184" s="110"/>
      <c r="W184" s="110"/>
      <c r="X184" s="110"/>
    </row>
    <row r="185" spans="7:24" ht="14.25" customHeight="1" x14ac:dyDescent="0.25">
      <c r="G185" s="110"/>
      <c r="H185" s="110"/>
      <c r="I185" s="110"/>
      <c r="J185" s="110"/>
      <c r="K185" s="110"/>
      <c r="L185" s="110"/>
      <c r="M185" s="110"/>
      <c r="N185" s="110"/>
      <c r="O185" s="110"/>
      <c r="P185" s="110"/>
      <c r="Q185" s="110"/>
      <c r="R185" s="110"/>
      <c r="S185" s="110"/>
      <c r="T185" s="110"/>
      <c r="U185" s="110"/>
      <c r="V185" s="110"/>
      <c r="W185" s="110"/>
      <c r="X185" s="110"/>
    </row>
    <row r="186" spans="7:24" ht="14.25" customHeight="1" x14ac:dyDescent="0.25">
      <c r="G186" s="110"/>
      <c r="H186" s="110"/>
      <c r="I186" s="110"/>
      <c r="J186" s="110"/>
      <c r="K186" s="110"/>
      <c r="L186" s="110"/>
      <c r="M186" s="110"/>
      <c r="N186" s="110"/>
      <c r="O186" s="110"/>
      <c r="P186" s="110"/>
      <c r="Q186" s="110"/>
      <c r="R186" s="110"/>
      <c r="S186" s="110"/>
      <c r="T186" s="110"/>
      <c r="U186" s="110"/>
      <c r="V186" s="110"/>
      <c r="W186" s="110"/>
      <c r="X186" s="110"/>
    </row>
    <row r="187" spans="7:24" ht="14.25" customHeight="1" x14ac:dyDescent="0.25">
      <c r="G187" s="110"/>
      <c r="H187" s="110"/>
      <c r="I187" s="110"/>
      <c r="J187" s="110"/>
      <c r="K187" s="110"/>
      <c r="L187" s="110"/>
      <c r="M187" s="110"/>
      <c r="N187" s="110"/>
      <c r="O187" s="110"/>
      <c r="P187" s="110"/>
      <c r="Q187" s="110"/>
      <c r="R187" s="110"/>
      <c r="S187" s="110"/>
      <c r="T187" s="110"/>
      <c r="U187" s="110"/>
      <c r="V187" s="110"/>
      <c r="W187" s="110"/>
      <c r="X187" s="110"/>
    </row>
    <row r="188" spans="7:24" ht="14.25" customHeight="1" x14ac:dyDescent="0.25">
      <c r="G188" s="110"/>
      <c r="H188" s="110"/>
      <c r="I188" s="110"/>
      <c r="J188" s="110"/>
      <c r="K188" s="110"/>
      <c r="L188" s="110"/>
      <c r="M188" s="110"/>
      <c r="N188" s="110"/>
      <c r="O188" s="110"/>
      <c r="P188" s="110"/>
      <c r="Q188" s="110"/>
      <c r="R188" s="110"/>
      <c r="S188" s="110"/>
      <c r="T188" s="110"/>
      <c r="U188" s="110"/>
      <c r="V188" s="110"/>
      <c r="W188" s="110"/>
      <c r="X188" s="110"/>
    </row>
    <row r="189" spans="7:24" ht="14.25" customHeight="1" x14ac:dyDescent="0.25">
      <c r="G189" s="110"/>
      <c r="H189" s="110"/>
      <c r="I189" s="110"/>
      <c r="J189" s="110"/>
      <c r="K189" s="110"/>
      <c r="L189" s="110"/>
      <c r="M189" s="110"/>
      <c r="N189" s="110"/>
      <c r="O189" s="110"/>
      <c r="P189" s="110"/>
      <c r="Q189" s="110"/>
      <c r="R189" s="110"/>
      <c r="S189" s="110"/>
      <c r="T189" s="110"/>
      <c r="U189" s="110"/>
      <c r="V189" s="110"/>
      <c r="W189" s="110"/>
      <c r="X189" s="110"/>
    </row>
    <row r="190" spans="7:24" ht="14.25" customHeight="1" x14ac:dyDescent="0.25">
      <c r="G190" s="110"/>
      <c r="H190" s="110"/>
      <c r="I190" s="110"/>
      <c r="J190" s="110"/>
      <c r="K190" s="110"/>
      <c r="L190" s="110"/>
      <c r="M190" s="110"/>
      <c r="N190" s="110"/>
      <c r="O190" s="110"/>
      <c r="P190" s="110"/>
      <c r="Q190" s="110"/>
      <c r="R190" s="110"/>
      <c r="S190" s="110"/>
      <c r="T190" s="110"/>
      <c r="U190" s="110"/>
      <c r="V190" s="110"/>
      <c r="W190" s="110"/>
      <c r="X190" s="110"/>
    </row>
    <row r="191" spans="7:24" ht="14.25" customHeight="1" x14ac:dyDescent="0.25">
      <c r="G191" s="110"/>
      <c r="H191" s="110"/>
      <c r="I191" s="110"/>
      <c r="J191" s="110"/>
      <c r="K191" s="110"/>
      <c r="L191" s="110"/>
      <c r="M191" s="110"/>
      <c r="N191" s="110"/>
      <c r="O191" s="110"/>
      <c r="P191" s="110"/>
      <c r="Q191" s="110"/>
      <c r="R191" s="110"/>
      <c r="S191" s="110"/>
      <c r="T191" s="110"/>
      <c r="U191" s="110"/>
      <c r="V191" s="110"/>
      <c r="W191" s="110"/>
      <c r="X191" s="110"/>
    </row>
    <row r="192" spans="7:24" ht="14.25" customHeight="1" x14ac:dyDescent="0.25">
      <c r="G192" s="110"/>
      <c r="H192" s="110"/>
      <c r="I192" s="110"/>
      <c r="J192" s="110"/>
      <c r="K192" s="110"/>
      <c r="L192" s="110"/>
      <c r="M192" s="110"/>
      <c r="N192" s="110"/>
      <c r="O192" s="110"/>
      <c r="P192" s="110"/>
      <c r="Q192" s="110"/>
      <c r="R192" s="110"/>
      <c r="S192" s="110"/>
      <c r="T192" s="110"/>
      <c r="U192" s="110"/>
      <c r="V192" s="110"/>
      <c r="W192" s="110"/>
      <c r="X192" s="110"/>
    </row>
    <row r="193" spans="7:24" ht="14.25" customHeight="1" x14ac:dyDescent="0.25">
      <c r="G193" s="110"/>
      <c r="H193" s="110"/>
      <c r="I193" s="110"/>
      <c r="J193" s="110"/>
      <c r="K193" s="110"/>
      <c r="L193" s="110"/>
      <c r="M193" s="110"/>
      <c r="N193" s="110"/>
      <c r="O193" s="110"/>
      <c r="P193" s="110"/>
      <c r="Q193" s="110"/>
      <c r="R193" s="110"/>
      <c r="S193" s="110"/>
      <c r="T193" s="110"/>
      <c r="U193" s="110"/>
      <c r="V193" s="110"/>
      <c r="W193" s="110"/>
      <c r="X193" s="110"/>
    </row>
    <row r="194" spans="7:24" ht="14.25" customHeight="1" x14ac:dyDescent="0.25">
      <c r="G194" s="110"/>
      <c r="H194" s="110"/>
      <c r="I194" s="110"/>
      <c r="J194" s="110"/>
      <c r="K194" s="110"/>
      <c r="L194" s="110"/>
      <c r="M194" s="110"/>
      <c r="N194" s="110"/>
      <c r="O194" s="110"/>
      <c r="P194" s="110"/>
      <c r="Q194" s="110"/>
      <c r="R194" s="110"/>
      <c r="S194" s="110"/>
      <c r="T194" s="110"/>
      <c r="U194" s="110"/>
      <c r="V194" s="110"/>
      <c r="W194" s="110"/>
      <c r="X194" s="110"/>
    </row>
    <row r="195" spans="7:24" ht="14.25" customHeight="1" x14ac:dyDescent="0.25">
      <c r="G195" s="110"/>
      <c r="H195" s="110"/>
      <c r="I195" s="110"/>
      <c r="J195" s="110"/>
      <c r="K195" s="110"/>
      <c r="L195" s="110"/>
      <c r="M195" s="110"/>
      <c r="N195" s="110"/>
      <c r="O195" s="110"/>
      <c r="P195" s="110"/>
      <c r="Q195" s="110"/>
      <c r="R195" s="110"/>
      <c r="S195" s="110"/>
      <c r="T195" s="110"/>
      <c r="U195" s="110"/>
      <c r="V195" s="110"/>
      <c r="W195" s="110"/>
      <c r="X195" s="110"/>
    </row>
    <row r="196" spans="7:24" ht="14.25" customHeight="1" x14ac:dyDescent="0.25">
      <c r="G196" s="110"/>
      <c r="H196" s="110"/>
      <c r="I196" s="110"/>
      <c r="J196" s="110"/>
      <c r="K196" s="110"/>
      <c r="L196" s="110"/>
      <c r="M196" s="110"/>
      <c r="N196" s="110"/>
      <c r="O196" s="110"/>
      <c r="P196" s="110"/>
      <c r="Q196" s="110"/>
      <c r="R196" s="110"/>
      <c r="S196" s="110"/>
      <c r="T196" s="110"/>
      <c r="U196" s="110"/>
      <c r="V196" s="110"/>
      <c r="W196" s="110"/>
      <c r="X196" s="110"/>
    </row>
    <row r="197" spans="7:24" ht="14.25" customHeight="1" x14ac:dyDescent="0.25">
      <c r="G197" s="110"/>
      <c r="H197" s="110"/>
      <c r="I197" s="110"/>
      <c r="J197" s="110"/>
      <c r="K197" s="110"/>
      <c r="L197" s="110"/>
      <c r="M197" s="110"/>
      <c r="N197" s="110"/>
      <c r="O197" s="110"/>
      <c r="P197" s="110"/>
      <c r="Q197" s="110"/>
      <c r="R197" s="110"/>
      <c r="S197" s="110"/>
      <c r="T197" s="110"/>
      <c r="U197" s="110"/>
      <c r="V197" s="110"/>
      <c r="W197" s="110"/>
      <c r="X197" s="110"/>
    </row>
    <row r="198" spans="7:24" ht="14.25" customHeight="1" x14ac:dyDescent="0.25">
      <c r="G198" s="110"/>
      <c r="H198" s="110"/>
      <c r="I198" s="110"/>
      <c r="J198" s="110"/>
      <c r="K198" s="110"/>
      <c r="L198" s="110"/>
      <c r="M198" s="110"/>
      <c r="N198" s="110"/>
      <c r="O198" s="110"/>
      <c r="P198" s="110"/>
      <c r="Q198" s="110"/>
      <c r="R198" s="110"/>
      <c r="S198" s="110"/>
      <c r="T198" s="110"/>
      <c r="U198" s="110"/>
      <c r="V198" s="110"/>
      <c r="W198" s="110"/>
      <c r="X198" s="110"/>
    </row>
    <row r="199" spans="7:24" ht="14.25" customHeight="1" x14ac:dyDescent="0.25">
      <c r="G199" s="110"/>
      <c r="H199" s="110"/>
      <c r="I199" s="110"/>
      <c r="J199" s="110"/>
      <c r="K199" s="110"/>
      <c r="L199" s="110"/>
      <c r="M199" s="110"/>
      <c r="N199" s="110"/>
      <c r="O199" s="110"/>
      <c r="P199" s="110"/>
      <c r="Q199" s="110"/>
      <c r="R199" s="110"/>
      <c r="S199" s="110"/>
      <c r="T199" s="110"/>
      <c r="U199" s="110"/>
      <c r="V199" s="110"/>
      <c r="W199" s="110"/>
      <c r="X199" s="110"/>
    </row>
    <row r="200" spans="7:24" ht="14.25" customHeight="1" x14ac:dyDescent="0.25">
      <c r="G200" s="110"/>
      <c r="H200" s="110"/>
      <c r="I200" s="110"/>
      <c r="J200" s="110"/>
      <c r="K200" s="110"/>
      <c r="L200" s="110"/>
      <c r="M200" s="110"/>
      <c r="N200" s="110"/>
      <c r="O200" s="110"/>
      <c r="P200" s="110"/>
      <c r="Q200" s="110"/>
      <c r="R200" s="110"/>
      <c r="S200" s="110"/>
      <c r="T200" s="110"/>
      <c r="U200" s="110"/>
      <c r="V200" s="110"/>
      <c r="W200" s="110"/>
      <c r="X200" s="110"/>
    </row>
  </sheetData>
  <mergeCells count="230">
    <mergeCell ref="AP27:AS27"/>
    <mergeCell ref="AH26:AK26"/>
    <mergeCell ref="I38:L38"/>
    <mergeCell ref="G23:H23"/>
    <mergeCell ref="AP25:AS25"/>
    <mergeCell ref="AT27:AX27"/>
    <mergeCell ref="AL38:AO38"/>
    <mergeCell ref="B45:E45"/>
    <mergeCell ref="T27:Z27"/>
    <mergeCell ref="H45:Y45"/>
    <mergeCell ref="B38:E38"/>
    <mergeCell ref="B40:E40"/>
    <mergeCell ref="M36:S36"/>
    <mergeCell ref="T34:Z34"/>
    <mergeCell ref="T28:Z28"/>
    <mergeCell ref="AH32:AK32"/>
    <mergeCell ref="B32:E32"/>
    <mergeCell ref="B26:E26"/>
    <mergeCell ref="I39:L39"/>
    <mergeCell ref="AH30:AK30"/>
    <mergeCell ref="AL25:AO25"/>
    <mergeCell ref="G26:H26"/>
    <mergeCell ref="G35:H35"/>
    <mergeCell ref="AA36:AG36"/>
    <mergeCell ref="AA22:AG22"/>
    <mergeCell ref="AT33:AX33"/>
    <mergeCell ref="AL34:AO34"/>
    <mergeCell ref="G9:V11"/>
    <mergeCell ref="T24:Z24"/>
    <mergeCell ref="B12:E12"/>
    <mergeCell ref="B21:E21"/>
    <mergeCell ref="AP20:AS20"/>
    <mergeCell ref="AH20:AK20"/>
    <mergeCell ref="B14:E14"/>
    <mergeCell ref="G20:H20"/>
    <mergeCell ref="B13:E13"/>
    <mergeCell ref="AP31:AS31"/>
    <mergeCell ref="AL21:AO21"/>
    <mergeCell ref="M21:S21"/>
    <mergeCell ref="G22:H22"/>
    <mergeCell ref="M27:S27"/>
    <mergeCell ref="AL23:AO23"/>
    <mergeCell ref="T22:Z22"/>
    <mergeCell ref="T31:Z31"/>
    <mergeCell ref="I20:L20"/>
    <mergeCell ref="M24:S24"/>
    <mergeCell ref="B33:E33"/>
    <mergeCell ref="I29:L29"/>
    <mergeCell ref="B47:E47"/>
    <mergeCell ref="T33:Z33"/>
    <mergeCell ref="B22:E22"/>
    <mergeCell ref="AA28:AG28"/>
    <mergeCell ref="B31:E31"/>
    <mergeCell ref="AT35:AX35"/>
    <mergeCell ref="G34:H34"/>
    <mergeCell ref="AL36:AO36"/>
    <mergeCell ref="I26:L26"/>
    <mergeCell ref="AP39:AS39"/>
    <mergeCell ref="T35:Z35"/>
    <mergeCell ref="AT34:AX34"/>
    <mergeCell ref="AA30:AG30"/>
    <mergeCell ref="B39:E39"/>
    <mergeCell ref="I25:L25"/>
    <mergeCell ref="AP29:AS29"/>
    <mergeCell ref="T25:Z25"/>
    <mergeCell ref="AP38:AS38"/>
    <mergeCell ref="AT39:AX39"/>
    <mergeCell ref="B23:E23"/>
    <mergeCell ref="AL28:AO28"/>
    <mergeCell ref="AT36:AX36"/>
    <mergeCell ref="AL37:AO37"/>
    <mergeCell ref="AP22:AS22"/>
    <mergeCell ref="G21:H21"/>
    <mergeCell ref="M33:S33"/>
    <mergeCell ref="B50:E50"/>
    <mergeCell ref="G38:H38"/>
    <mergeCell ref="I31:L31"/>
    <mergeCell ref="AT37:AX37"/>
    <mergeCell ref="T30:Z30"/>
    <mergeCell ref="B16:E16"/>
    <mergeCell ref="AT24:AX24"/>
    <mergeCell ref="B25:E25"/>
    <mergeCell ref="AT38:AX38"/>
    <mergeCell ref="M34:S34"/>
    <mergeCell ref="T29:Z29"/>
    <mergeCell ref="AH39:AK39"/>
    <mergeCell ref="I24:L24"/>
    <mergeCell ref="AP30:AS30"/>
    <mergeCell ref="B37:E37"/>
    <mergeCell ref="I33:L33"/>
    <mergeCell ref="M37:S37"/>
    <mergeCell ref="AH36:AK36"/>
    <mergeCell ref="AT22:AX22"/>
    <mergeCell ref="AA31:AG31"/>
    <mergeCell ref="AL39:AO39"/>
    <mergeCell ref="M26:S26"/>
    <mergeCell ref="M31:S31"/>
    <mergeCell ref="G25:H25"/>
    <mergeCell ref="AH34:AK34"/>
    <mergeCell ref="B29:E29"/>
    <mergeCell ref="B41:E41"/>
    <mergeCell ref="B35:E35"/>
    <mergeCell ref="T37:Z37"/>
    <mergeCell ref="M38:S38"/>
    <mergeCell ref="G39:H39"/>
    <mergeCell ref="AH37:AK37"/>
    <mergeCell ref="T39:Z39"/>
    <mergeCell ref="T36:Z36"/>
    <mergeCell ref="AA38:AG38"/>
    <mergeCell ref="B36:E36"/>
    <mergeCell ref="AT28:AX28"/>
    <mergeCell ref="AL29:AO29"/>
    <mergeCell ref="M29:S29"/>
    <mergeCell ref="M23:S23"/>
    <mergeCell ref="AP32:AS32"/>
    <mergeCell ref="AH28:AK28"/>
    <mergeCell ref="AA23:AG23"/>
    <mergeCell ref="AL31:AO31"/>
    <mergeCell ref="B17:E17"/>
    <mergeCell ref="I21:L21"/>
    <mergeCell ref="G32:H32"/>
    <mergeCell ref="M22:S22"/>
    <mergeCell ref="T21:Z21"/>
    <mergeCell ref="AL20:AO20"/>
    <mergeCell ref="M32:S32"/>
    <mergeCell ref="AP28:AS28"/>
    <mergeCell ref="AT31:AX31"/>
    <mergeCell ref="AT21:AX21"/>
    <mergeCell ref="AT30:AX30"/>
    <mergeCell ref="AH24:AK24"/>
    <mergeCell ref="B18:E18"/>
    <mergeCell ref="B27:E27"/>
    <mergeCell ref="AL27:AO27"/>
    <mergeCell ref="G24:H24"/>
    <mergeCell ref="B54:E54"/>
    <mergeCell ref="G37:H37"/>
    <mergeCell ref="AH21:AK21"/>
    <mergeCell ref="AT20:AX20"/>
    <mergeCell ref="I30:L30"/>
    <mergeCell ref="AT32:AX32"/>
    <mergeCell ref="AT29:AX29"/>
    <mergeCell ref="AT23:AX23"/>
    <mergeCell ref="T20:Z20"/>
    <mergeCell ref="T32:Z32"/>
    <mergeCell ref="AP24:AS24"/>
    <mergeCell ref="AA27:AG27"/>
    <mergeCell ref="AH23:AK23"/>
    <mergeCell ref="B43:E43"/>
    <mergeCell ref="B52:E52"/>
    <mergeCell ref="AL26:AO26"/>
    <mergeCell ref="AP26:AS26"/>
    <mergeCell ref="AA33:AG33"/>
    <mergeCell ref="M20:S20"/>
    <mergeCell ref="B42:E42"/>
    <mergeCell ref="I37:L37"/>
    <mergeCell ref="Z45:AQ45"/>
    <mergeCell ref="G40:AS40"/>
    <mergeCell ref="AT26:AX26"/>
    <mergeCell ref="AT40:AX40"/>
    <mergeCell ref="M30:S30"/>
    <mergeCell ref="AA20:AG20"/>
    <mergeCell ref="T26:Z26"/>
    <mergeCell ref="B19:E19"/>
    <mergeCell ref="AA25:AG25"/>
    <mergeCell ref="B34:E34"/>
    <mergeCell ref="B28:E28"/>
    <mergeCell ref="AL33:AO33"/>
    <mergeCell ref="M28:S28"/>
    <mergeCell ref="I23:L23"/>
    <mergeCell ref="T23:Z23"/>
    <mergeCell ref="AA35:AG35"/>
    <mergeCell ref="AH27:AK27"/>
    <mergeCell ref="AP36:AS36"/>
    <mergeCell ref="AT25:AX25"/>
    <mergeCell ref="B30:E30"/>
    <mergeCell ref="G27:H27"/>
    <mergeCell ref="AL35:AO35"/>
    <mergeCell ref="G36:H36"/>
    <mergeCell ref="AH25:AK25"/>
    <mergeCell ref="B20:E20"/>
    <mergeCell ref="I35:L35"/>
    <mergeCell ref="AA21:AG21"/>
    <mergeCell ref="B4:E4"/>
    <mergeCell ref="AH22:AK22"/>
    <mergeCell ref="AA32:AG32"/>
    <mergeCell ref="AP37:AS37"/>
    <mergeCell ref="I34:L34"/>
    <mergeCell ref="AL22:AO22"/>
    <mergeCell ref="G28:H28"/>
    <mergeCell ref="AA29:AG29"/>
    <mergeCell ref="AP21:AS21"/>
    <mergeCell ref="AL30:AO30"/>
    <mergeCell ref="I22:L22"/>
    <mergeCell ref="B8:E8"/>
    <mergeCell ref="B10:E10"/>
    <mergeCell ref="AP34:AS34"/>
    <mergeCell ref="B6:E6"/>
    <mergeCell ref="B15:E15"/>
    <mergeCell ref="B24:E24"/>
    <mergeCell ref="G7:AR7"/>
    <mergeCell ref="AP33:AS33"/>
    <mergeCell ref="AH33:AK33"/>
    <mergeCell ref="G33:H33"/>
    <mergeCell ref="AA34:AG34"/>
    <mergeCell ref="AP35:AS35"/>
    <mergeCell ref="I32:L32"/>
    <mergeCell ref="B46:E46"/>
    <mergeCell ref="I27:L27"/>
    <mergeCell ref="I36:L36"/>
    <mergeCell ref="G30:H30"/>
    <mergeCell ref="AP23:AS23"/>
    <mergeCell ref="B48:E48"/>
    <mergeCell ref="AA37:AG37"/>
    <mergeCell ref="M35:S35"/>
    <mergeCell ref="AH29:AK29"/>
    <mergeCell ref="AA24:AG24"/>
    <mergeCell ref="AH38:AK38"/>
    <mergeCell ref="AL32:AO32"/>
    <mergeCell ref="G29:H29"/>
    <mergeCell ref="I28:L28"/>
    <mergeCell ref="AH31:AK31"/>
    <mergeCell ref="AA26:AG26"/>
    <mergeCell ref="M25:S25"/>
    <mergeCell ref="G31:H31"/>
    <mergeCell ref="AL24:AO24"/>
    <mergeCell ref="B44:E44"/>
    <mergeCell ref="T38:Z38"/>
    <mergeCell ref="M39:S39"/>
    <mergeCell ref="AA39:AG39"/>
    <mergeCell ref="AH35:AK35"/>
  </mergeCells>
  <hyperlinks>
    <hyperlink ref="B4" location="PANDUAN!A1" display="PANDUAN" xr:uid="{00000000-0004-0000-4B01-000000000000}"/>
    <hyperlink ref="B6" location="'EWS DIRECTORY'!A1" display="EWS DIRECTORY" xr:uid="{00000000-0004-0000-4B01-000001000000}"/>
    <hyperlink ref="B8" location="'DATA PEMICU'!A1" display="DATA PEMICU" xr:uid="{00000000-0004-0000-4B01-000002000000}"/>
    <hyperlink ref="B10" location="'DATA PENGUJI'!A1" display="DATA PENGUJI" xr:uid="{00000000-0004-0000-4B01-000003000000}"/>
    <hyperlink ref="B12" location="'MAIN LEVEL'!A1" display="MAIN LEVEL" xr:uid="{00000000-0004-0000-4B01-000004000000}"/>
  </hyperlinks>
  <pageMargins left="0.51181102362204722" right="0.15748031496062989" top="0.55118110236220474" bottom="0.55118110236220474" header="0" footer="0"/>
  <pageSetup paperSize="9" scale="60" orientation="landscape"/>
  <headerFooter>
    <oddFooter>&amp;Rhalaman &amp;P dari</oddFooter>
  </headerFooter>
</worksheet>
</file>

<file path=xl/worksheets/sheet3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1-000000000000}">
  <sheetPr codeName="Sheet489">
    <tabColor theme="4" tint="-0.249977111117893"/>
  </sheetPr>
  <dimension ref="A1:DB200"/>
  <sheetViews>
    <sheetView topLeftCell="M10"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62" width="3.6640625" customWidth="1"/>
  </cols>
  <sheetData>
    <row r="1" spans="2:62" ht="14.25" customHeight="1" x14ac:dyDescent="0.25">
      <c r="G1" s="110"/>
      <c r="H1" s="110"/>
      <c r="I1" s="110"/>
      <c r="J1" s="110"/>
      <c r="K1" s="110"/>
      <c r="L1" s="110"/>
      <c r="M1" s="110"/>
      <c r="N1" s="110"/>
      <c r="O1" s="110"/>
      <c r="P1" s="110"/>
      <c r="Q1" s="110"/>
      <c r="R1" s="110"/>
      <c r="S1" s="110"/>
      <c r="T1" s="110"/>
      <c r="U1" s="110"/>
      <c r="V1" s="110"/>
      <c r="W1" s="110"/>
      <c r="X1" s="110"/>
    </row>
    <row r="2" spans="2:62" ht="14.25" customHeight="1" x14ac:dyDescent="0.25">
      <c r="G2" s="55" t="s">
        <v>1674</v>
      </c>
      <c r="H2" s="55"/>
      <c r="I2" s="55"/>
      <c r="J2" s="55"/>
      <c r="K2" s="55"/>
      <c r="L2" s="55"/>
      <c r="M2" s="55"/>
      <c r="N2" s="55"/>
      <c r="AT2" s="443"/>
      <c r="AU2" s="443"/>
      <c r="AV2" s="443"/>
      <c r="AW2" s="443"/>
      <c r="AX2" s="443"/>
      <c r="AY2" s="254"/>
      <c r="AZ2" s="254"/>
      <c r="BA2" s="254"/>
      <c r="BB2" s="254"/>
      <c r="BC2" s="254"/>
      <c r="BD2" s="254"/>
      <c r="BE2" s="254"/>
      <c r="BF2" s="254"/>
      <c r="BG2" s="254"/>
      <c r="BH2" s="254"/>
      <c r="BI2" s="254"/>
      <c r="BJ2" s="254"/>
    </row>
    <row r="3" spans="2:62" ht="14.25" customHeight="1" x14ac:dyDescent="0.25">
      <c r="B3" s="111"/>
      <c r="C3" s="111"/>
      <c r="D3" s="111"/>
      <c r="E3" s="111"/>
      <c r="G3" s="55"/>
      <c r="H3" s="55"/>
      <c r="I3" s="55"/>
      <c r="J3" s="55"/>
      <c r="K3" s="55"/>
      <c r="L3" s="55"/>
      <c r="M3" s="55"/>
      <c r="N3" s="55"/>
      <c r="AT3" s="443"/>
      <c r="AU3" s="443"/>
      <c r="AV3" s="443"/>
      <c r="AW3" s="443"/>
      <c r="AX3" s="443"/>
      <c r="AY3" s="254"/>
      <c r="AZ3" s="254"/>
      <c r="BA3" s="254"/>
      <c r="BB3" s="254"/>
      <c r="BC3" s="254"/>
      <c r="BD3" s="254"/>
      <c r="BE3" s="254"/>
      <c r="BF3" s="254"/>
      <c r="BG3" s="254"/>
      <c r="BH3" s="254"/>
      <c r="BI3" s="254"/>
      <c r="BJ3" s="254"/>
    </row>
    <row r="4" spans="2:62" ht="14.25" customHeight="1" x14ac:dyDescent="0.25">
      <c r="B4" s="762" t="s">
        <v>79</v>
      </c>
      <c r="C4" s="761"/>
      <c r="D4" s="761"/>
      <c r="E4" s="761"/>
      <c r="G4" s="55"/>
      <c r="H4" s="55"/>
      <c r="I4" s="55"/>
      <c r="J4" s="55"/>
      <c r="K4" s="55"/>
      <c r="L4" s="55"/>
      <c r="M4" s="55"/>
      <c r="N4" s="55"/>
      <c r="AT4" s="443"/>
      <c r="AU4" s="443"/>
      <c r="AV4" s="443"/>
      <c r="AW4" s="443"/>
      <c r="AX4" s="443"/>
      <c r="AY4" s="254"/>
      <c r="AZ4" s="254"/>
      <c r="BA4" s="254"/>
      <c r="BB4" s="254"/>
      <c r="BC4" s="254"/>
      <c r="BD4" s="254"/>
      <c r="BE4" s="254"/>
      <c r="BF4" s="254"/>
      <c r="BG4" s="254"/>
      <c r="BH4" s="254"/>
      <c r="BI4" s="254"/>
      <c r="BJ4" s="254"/>
    </row>
    <row r="5" spans="2:62" ht="14.25" customHeight="1" x14ac:dyDescent="0.25">
      <c r="B5" s="111"/>
      <c r="C5" s="111"/>
      <c r="D5" s="111"/>
      <c r="E5" s="111"/>
      <c r="G5" s="55"/>
      <c r="H5" s="55"/>
      <c r="I5" s="55"/>
      <c r="J5" s="55"/>
      <c r="K5" s="55"/>
      <c r="L5" s="55"/>
      <c r="M5" s="55"/>
      <c r="N5" s="55"/>
      <c r="AT5" s="443"/>
      <c r="AU5" s="443"/>
      <c r="AV5" s="443"/>
      <c r="AW5" s="443"/>
      <c r="AX5" s="443"/>
      <c r="AY5" s="254"/>
      <c r="AZ5" s="254"/>
      <c r="BA5" s="254"/>
      <c r="BB5" s="254"/>
      <c r="BC5" s="254"/>
      <c r="BD5" s="254"/>
      <c r="BE5" s="254"/>
      <c r="BF5" s="254"/>
      <c r="BG5" s="254"/>
      <c r="BH5" s="254"/>
      <c r="BI5" s="254"/>
      <c r="BJ5" s="254"/>
    </row>
    <row r="6" spans="2:62" ht="14.25" customHeight="1" x14ac:dyDescent="0.25">
      <c r="B6" s="762" t="s">
        <v>87</v>
      </c>
      <c r="C6" s="761"/>
      <c r="D6" s="761"/>
      <c r="E6" s="761"/>
      <c r="G6" s="55"/>
      <c r="H6" s="55"/>
      <c r="I6" s="55"/>
      <c r="J6" s="55"/>
      <c r="K6" s="55"/>
      <c r="L6" s="55"/>
      <c r="M6" s="55"/>
      <c r="N6" s="55"/>
      <c r="AT6" s="443"/>
      <c r="AU6" s="443"/>
      <c r="AV6" s="443"/>
      <c r="AW6" s="443"/>
      <c r="AX6" s="443"/>
      <c r="AY6" s="254"/>
      <c r="AZ6" s="254"/>
      <c r="BA6" s="254"/>
      <c r="BB6" s="254"/>
      <c r="BC6" s="254"/>
      <c r="BD6" s="254"/>
      <c r="BE6" s="254"/>
      <c r="BF6" s="254"/>
      <c r="BG6" s="254"/>
      <c r="BH6" s="254"/>
      <c r="BI6" s="254"/>
      <c r="BJ6" s="254"/>
    </row>
    <row r="7" spans="2:62" ht="15" customHeight="1" x14ac:dyDescent="0.25">
      <c r="B7" s="111"/>
      <c r="C7" s="111"/>
      <c r="D7" s="111"/>
      <c r="E7" s="111"/>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443"/>
      <c r="AU7" s="443"/>
      <c r="AV7" s="443"/>
      <c r="AW7" s="443"/>
      <c r="AX7" s="443"/>
      <c r="AY7" s="254"/>
      <c r="AZ7" s="254"/>
      <c r="BA7" s="254"/>
      <c r="BB7" s="254"/>
      <c r="BC7" s="254"/>
      <c r="BD7" s="254"/>
      <c r="BE7" s="254"/>
      <c r="BF7" s="254"/>
      <c r="BG7" s="254"/>
      <c r="BH7" s="254"/>
      <c r="BI7" s="254"/>
      <c r="BJ7" s="254"/>
    </row>
    <row r="8" spans="2:62" ht="14.25" customHeight="1" x14ac:dyDescent="0.25">
      <c r="B8" s="762" t="s">
        <v>94</v>
      </c>
      <c r="C8" s="761"/>
      <c r="D8" s="761"/>
      <c r="E8" s="761"/>
      <c r="G8" s="55"/>
      <c r="H8" s="55"/>
      <c r="I8" s="55"/>
      <c r="J8" s="55"/>
      <c r="K8" s="55"/>
      <c r="L8" s="55"/>
      <c r="M8" s="55"/>
      <c r="N8" s="55"/>
      <c r="AT8" s="443"/>
      <c r="AU8" s="443"/>
      <c r="AV8" s="443"/>
      <c r="AW8" s="443"/>
      <c r="AX8" s="443"/>
      <c r="AY8" s="254"/>
      <c r="AZ8" s="254"/>
      <c r="BA8" s="254"/>
      <c r="BB8" s="254"/>
      <c r="BC8" s="254"/>
      <c r="BD8" s="254"/>
      <c r="BE8" s="254"/>
      <c r="BF8" s="254"/>
      <c r="BG8" s="254"/>
      <c r="BH8" s="254"/>
      <c r="BI8" s="254"/>
      <c r="BJ8" s="254"/>
    </row>
    <row r="9" spans="2:62" ht="14.25" customHeight="1" x14ac:dyDescent="0.25">
      <c r="B9" s="111"/>
      <c r="C9" s="111"/>
      <c r="D9" s="111"/>
      <c r="E9" s="111"/>
      <c r="G9" s="999" t="str">
        <f>"PPh yang seharusnya tidak terutang (Pasal 17 ayat (2) KUP) yang "&amp;'MAIN LEVEL'!J86</f>
        <v>PPh yang seharusnya tidak terutang (Pasal 17 ayat (2) KUP) yang Dibayar dengan NPWP sendiri</v>
      </c>
      <c r="H9" s="836"/>
      <c r="I9" s="836"/>
      <c r="J9" s="836"/>
      <c r="K9" s="836"/>
      <c r="L9" s="836"/>
      <c r="M9" s="836"/>
      <c r="N9" s="836"/>
      <c r="O9" s="836"/>
      <c r="P9" s="836"/>
      <c r="Q9" s="836"/>
      <c r="R9" s="836"/>
      <c r="S9" s="836"/>
      <c r="T9" s="836"/>
      <c r="U9" s="836"/>
      <c r="V9" s="1000"/>
      <c r="W9" s="251" t="s">
        <v>796</v>
      </c>
      <c r="X9" s="474"/>
      <c r="Y9" s="474"/>
      <c r="Z9" s="474"/>
      <c r="AA9" s="474"/>
      <c r="AB9" s="474"/>
      <c r="AC9" s="126" t="s">
        <v>1678</v>
      </c>
      <c r="AD9" s="239" t="e">
        <f>NAMA_WP</f>
        <v>#N/A</v>
      </c>
      <c r="AE9" s="474"/>
      <c r="AF9" s="474"/>
      <c r="AG9" s="474"/>
      <c r="AH9" s="474"/>
      <c r="AI9" s="474"/>
      <c r="AJ9" s="88"/>
      <c r="AK9" s="443"/>
      <c r="AL9" s="443"/>
      <c r="AM9" s="443"/>
      <c r="AN9" s="443"/>
      <c r="AO9" s="254"/>
      <c r="AP9" s="254"/>
      <c r="AQ9" s="254"/>
      <c r="AR9" s="254"/>
      <c r="AS9" s="254"/>
      <c r="AT9" s="254"/>
      <c r="AU9" s="254"/>
      <c r="AV9" s="254"/>
      <c r="AW9" s="254"/>
      <c r="AX9" s="254"/>
      <c r="AY9" s="254"/>
      <c r="AZ9" s="254"/>
    </row>
    <row r="10" spans="2:62" ht="14.25" customHeight="1" x14ac:dyDescent="0.25">
      <c r="B10" s="762" t="s">
        <v>101</v>
      </c>
      <c r="C10" s="761"/>
      <c r="D10" s="761"/>
      <c r="E10" s="761"/>
      <c r="G10" s="1001"/>
      <c r="H10" s="940"/>
      <c r="I10" s="940"/>
      <c r="J10" s="940"/>
      <c r="K10" s="940"/>
      <c r="L10" s="940"/>
      <c r="M10" s="940"/>
      <c r="N10" s="940"/>
      <c r="O10" s="940"/>
      <c r="P10" s="940"/>
      <c r="Q10" s="940"/>
      <c r="R10" s="940"/>
      <c r="S10" s="940"/>
      <c r="T10" s="940"/>
      <c r="U10" s="940"/>
      <c r="V10" s="1002"/>
      <c r="W10" s="252" t="s">
        <v>1401</v>
      </c>
      <c r="X10" s="55"/>
      <c r="Y10" s="55"/>
      <c r="Z10" s="55"/>
      <c r="AA10" s="55"/>
      <c r="AB10" s="55"/>
      <c r="AC10" s="127" t="s">
        <v>1678</v>
      </c>
      <c r="AD10" s="125" t="e">
        <f>NPWP</f>
        <v>#N/A</v>
      </c>
      <c r="AE10" s="55"/>
      <c r="AF10" s="55"/>
      <c r="AG10" s="55"/>
      <c r="AH10" s="55"/>
      <c r="AI10" s="55"/>
      <c r="AJ10" s="129"/>
      <c r="AK10" s="443"/>
      <c r="AL10" s="443"/>
      <c r="AM10" s="443"/>
      <c r="AN10" s="443"/>
      <c r="AO10" s="254"/>
      <c r="AP10" s="254"/>
      <c r="AQ10" s="254"/>
      <c r="AR10" s="254"/>
      <c r="AS10" s="254"/>
      <c r="AT10" s="254"/>
      <c r="AU10" s="254"/>
      <c r="AV10" s="254"/>
      <c r="AW10" s="254"/>
      <c r="AX10" s="254"/>
      <c r="AY10" s="254"/>
      <c r="AZ10" s="254"/>
    </row>
    <row r="11" spans="2:62" ht="14.25" customHeight="1" x14ac:dyDescent="0.25">
      <c r="G11" s="1003"/>
      <c r="H11" s="1004"/>
      <c r="I11" s="1004"/>
      <c r="J11" s="1004"/>
      <c r="K11" s="1004"/>
      <c r="L11" s="1004"/>
      <c r="M11" s="1004"/>
      <c r="N11" s="1004"/>
      <c r="O11" s="1004"/>
      <c r="P11" s="1004"/>
      <c r="Q11" s="1004"/>
      <c r="R11" s="1004"/>
      <c r="S11" s="1004"/>
      <c r="T11" s="1004"/>
      <c r="U11" s="1004"/>
      <c r="V11" s="1005"/>
      <c r="W11" s="253" t="s">
        <v>1679</v>
      </c>
      <c r="X11" s="475"/>
      <c r="Y11" s="475"/>
      <c r="Z11" s="475"/>
      <c r="AA11" s="475"/>
      <c r="AB11" s="475"/>
      <c r="AC11" s="128" t="s">
        <v>1678</v>
      </c>
      <c r="AD11" s="243" t="e">
        <f>ID_MS_TH_PJK</f>
        <v>#N/A</v>
      </c>
      <c r="AE11" s="475"/>
      <c r="AF11" s="475"/>
      <c r="AG11" s="475"/>
      <c r="AH11" s="475"/>
      <c r="AI11" s="475"/>
      <c r="AJ11" s="130"/>
      <c r="AK11" s="443"/>
      <c r="AL11" s="443"/>
      <c r="AM11" s="443"/>
      <c r="AN11" s="443"/>
      <c r="AO11" s="254"/>
      <c r="AP11" s="254"/>
      <c r="AQ11" s="254"/>
      <c r="AR11" s="254"/>
      <c r="AS11" s="254"/>
      <c r="AT11" s="254"/>
      <c r="AU11" s="254"/>
      <c r="AV11" s="254"/>
      <c r="AW11" s="254"/>
      <c r="AX11" s="254"/>
      <c r="AY11" s="254"/>
      <c r="AZ11" s="254"/>
    </row>
    <row r="12" spans="2:62" ht="14.25" customHeight="1" x14ac:dyDescent="0.25">
      <c r="B12" s="762" t="s">
        <v>106</v>
      </c>
      <c r="C12" s="761"/>
      <c r="D12" s="761"/>
      <c r="E12" s="761"/>
      <c r="G12" s="254"/>
      <c r="H12" s="254"/>
      <c r="I12" s="254"/>
      <c r="J12" s="254"/>
      <c r="K12" s="254"/>
      <c r="L12" s="254"/>
      <c r="M12" s="254"/>
      <c r="N12" s="254"/>
      <c r="AT12" s="443"/>
      <c r="AU12" s="443"/>
      <c r="AV12" s="443"/>
      <c r="AW12" s="443"/>
      <c r="AX12" s="443"/>
      <c r="AY12" s="254"/>
      <c r="AZ12" s="254"/>
      <c r="BA12" s="254"/>
      <c r="BB12" s="254"/>
      <c r="BC12" s="254"/>
      <c r="BD12" s="254"/>
      <c r="BE12" s="254"/>
      <c r="BF12" s="254"/>
      <c r="BG12" s="254"/>
      <c r="BH12" s="254"/>
      <c r="BI12" s="254"/>
      <c r="BJ12" s="254"/>
    </row>
    <row r="13" spans="2:62" ht="14.25" customHeight="1" x14ac:dyDescent="0.25">
      <c r="B13" s="962" t="str">
        <f>HYPERLINK("#'"&amp;'EWS DIRECTORY'!$J$331&amp;"'!A1",'EWS DIRECTORY'!$J$331)</f>
        <v>O-1</v>
      </c>
      <c r="C13" s="761"/>
      <c r="D13" s="761"/>
      <c r="E13" s="761"/>
      <c r="G13" s="56" t="s">
        <v>1680</v>
      </c>
      <c r="H13" s="109"/>
      <c r="I13" s="109"/>
      <c r="J13" s="109"/>
      <c r="K13" s="109"/>
      <c r="L13" s="109"/>
      <c r="M13" s="109"/>
      <c r="N13" s="109"/>
      <c r="O13" s="109"/>
      <c r="P13" s="109"/>
      <c r="Q13" s="109"/>
      <c r="R13" s="109"/>
      <c r="S13" s="109"/>
      <c r="T13" s="109"/>
      <c r="U13" s="109"/>
      <c r="V13" s="109"/>
      <c r="W13" s="109"/>
      <c r="X13" s="109"/>
      <c r="Y13" s="109"/>
      <c r="Z13" s="109"/>
      <c r="AA13" s="109"/>
      <c r="AB13" s="109"/>
      <c r="AC13" s="109"/>
      <c r="AD13" s="109"/>
      <c r="AE13" s="109"/>
      <c r="AF13" s="109"/>
      <c r="AG13" s="109"/>
      <c r="AH13" s="109"/>
      <c r="AI13" s="109"/>
      <c r="AJ13" s="109"/>
      <c r="AK13" s="109"/>
      <c r="AL13" s="109"/>
      <c r="AM13" s="109"/>
      <c r="AN13" s="109"/>
      <c r="AT13" s="443"/>
      <c r="AU13" s="443"/>
      <c r="AV13" s="443"/>
      <c r="AW13" s="443"/>
      <c r="AX13" s="443"/>
      <c r="AY13" s="254"/>
      <c r="AZ13" s="254"/>
      <c r="BA13" s="254"/>
      <c r="BB13" s="254"/>
      <c r="BC13" s="254"/>
      <c r="BD13" s="254"/>
      <c r="BE13" s="254"/>
      <c r="BF13" s="254"/>
      <c r="BG13" s="254"/>
      <c r="BH13" s="254"/>
      <c r="BI13" s="254"/>
      <c r="BJ13" s="254"/>
    </row>
    <row r="14" spans="2:62" ht="14.25" customHeight="1" x14ac:dyDescent="0.25">
      <c r="B14" s="927" t="str">
        <f>HYPERLINK("#'"&amp;'EWS DIRECTORY'!$J$332&amp;"'!A1",'EWS DIRECTORY'!$J$332)</f>
        <v>O-2</v>
      </c>
      <c r="C14" s="761"/>
      <c r="D14" s="761"/>
      <c r="E14" s="761"/>
      <c r="G14" s="56" t="s">
        <v>1681</v>
      </c>
      <c r="H14" s="109"/>
      <c r="I14" s="109"/>
      <c r="J14" s="109"/>
      <c r="K14" s="109"/>
      <c r="L14" s="109"/>
      <c r="M14" s="109"/>
      <c r="N14" s="109"/>
      <c r="O14" s="109"/>
      <c r="P14" s="109"/>
      <c r="Q14" s="109"/>
      <c r="R14" s="109"/>
      <c r="S14" s="109"/>
      <c r="T14" s="109"/>
      <c r="U14" s="109"/>
      <c r="V14" s="109"/>
      <c r="W14" s="109"/>
      <c r="X14" s="109"/>
      <c r="Y14" s="109"/>
      <c r="Z14" s="109"/>
      <c r="AA14" s="109"/>
      <c r="AB14" s="109"/>
      <c r="AC14" s="109"/>
      <c r="AD14" s="109"/>
      <c r="AE14" s="109"/>
      <c r="AF14" s="109"/>
      <c r="AG14" s="109"/>
      <c r="AH14" s="109"/>
      <c r="AI14" s="109"/>
      <c r="AJ14" s="109"/>
      <c r="AK14" s="109"/>
      <c r="AL14" s="109"/>
      <c r="AM14" s="109"/>
      <c r="AN14" s="109"/>
      <c r="AT14" s="443"/>
      <c r="AU14" s="443"/>
      <c r="AV14" s="443"/>
      <c r="AW14" s="443"/>
      <c r="AX14" s="443"/>
      <c r="AY14" s="254"/>
      <c r="AZ14" s="254"/>
      <c r="BA14" s="254"/>
      <c r="BB14" s="254"/>
      <c r="BC14" s="254"/>
      <c r="BD14" s="254"/>
      <c r="BE14" s="254"/>
      <c r="BF14" s="254"/>
      <c r="BG14" s="254"/>
      <c r="BH14" s="254"/>
      <c r="BI14" s="254"/>
      <c r="BJ14" s="254"/>
    </row>
    <row r="15" spans="2:62" ht="14.25" customHeight="1" x14ac:dyDescent="0.25">
      <c r="B15" s="962" t="str">
        <f>HYPERLINK("#'"&amp;'EWS DIRECTORY'!$J$333&amp;"'!A1",'EWS DIRECTORY'!$J$333)</f>
        <v>O-3</v>
      </c>
      <c r="C15" s="761"/>
      <c r="D15" s="761"/>
      <c r="E15" s="761"/>
      <c r="G15" s="56" t="s">
        <v>1806</v>
      </c>
      <c r="H15" s="109"/>
      <c r="I15" s="109"/>
      <c r="J15" s="109"/>
      <c r="K15" s="109"/>
      <c r="L15" s="109"/>
      <c r="M15" s="109"/>
      <c r="N15" s="109"/>
      <c r="O15" s="109"/>
      <c r="P15" s="109"/>
      <c r="Q15" s="109"/>
      <c r="R15" s="109"/>
      <c r="S15" s="109"/>
      <c r="T15" s="109"/>
      <c r="U15" s="109"/>
      <c r="V15" s="109"/>
      <c r="W15" s="109"/>
      <c r="X15" s="109"/>
      <c r="Y15" s="109"/>
      <c r="Z15" s="109"/>
      <c r="AA15" s="109"/>
      <c r="AB15" s="109"/>
      <c r="AC15" s="109"/>
      <c r="AD15" s="109"/>
      <c r="AE15" s="109"/>
      <c r="AF15" s="109"/>
      <c r="AG15" s="109"/>
      <c r="AH15" s="109"/>
      <c r="AI15" s="109"/>
      <c r="AJ15" s="109"/>
      <c r="AK15" s="109"/>
      <c r="AL15" s="109"/>
      <c r="AM15" s="109"/>
      <c r="AN15" s="109"/>
      <c r="AT15" s="443"/>
      <c r="AU15" s="443"/>
      <c r="AV15" s="443"/>
      <c r="AW15" s="443"/>
      <c r="AX15" s="443"/>
      <c r="AY15" s="254"/>
      <c r="AZ15" s="254"/>
      <c r="BA15" s="254"/>
      <c r="BB15" s="254"/>
      <c r="BC15" s="254"/>
      <c r="BD15" s="254"/>
      <c r="BE15" s="254"/>
      <c r="BF15" s="254"/>
      <c r="BG15" s="254"/>
      <c r="BH15" s="254"/>
      <c r="BI15" s="254"/>
      <c r="BJ15" s="254"/>
    </row>
    <row r="16" spans="2:62" ht="14.25" customHeight="1" x14ac:dyDescent="0.25">
      <c r="B16" s="760"/>
      <c r="C16" s="761"/>
      <c r="D16" s="761"/>
      <c r="E16" s="761"/>
      <c r="G16" s="56" t="s">
        <v>1744</v>
      </c>
      <c r="H16" s="109"/>
      <c r="I16" s="109"/>
      <c r="J16" s="109"/>
      <c r="K16" s="109"/>
      <c r="L16" s="109"/>
      <c r="M16" s="109"/>
      <c r="N16" s="109"/>
      <c r="O16" s="109"/>
      <c r="P16" s="109"/>
      <c r="Q16" s="109"/>
      <c r="R16" s="109"/>
      <c r="S16" s="109"/>
      <c r="T16" s="109"/>
      <c r="U16" s="109"/>
      <c r="V16" s="109"/>
      <c r="W16" s="109"/>
      <c r="X16" s="109"/>
      <c r="Y16" s="109"/>
      <c r="Z16" s="109"/>
      <c r="AA16" s="109"/>
      <c r="AB16" s="109"/>
      <c r="AC16" s="109"/>
      <c r="AD16" s="109"/>
      <c r="AE16" s="109"/>
      <c r="AF16" s="109"/>
      <c r="AG16" s="109"/>
      <c r="AH16" s="109"/>
      <c r="AI16" s="109"/>
      <c r="AJ16" s="109"/>
      <c r="AK16" s="109"/>
      <c r="AL16" s="109"/>
      <c r="AM16" s="109"/>
      <c r="AN16" s="109"/>
      <c r="AT16" s="443"/>
      <c r="AU16" s="443"/>
      <c r="AV16" s="443"/>
      <c r="AW16" s="443"/>
      <c r="AX16" s="443"/>
      <c r="AY16" s="254"/>
      <c r="AZ16" s="254"/>
      <c r="BA16" s="254"/>
      <c r="BB16" s="254"/>
      <c r="BC16" s="254"/>
      <c r="BD16" s="254"/>
      <c r="BE16" s="254"/>
      <c r="BF16" s="254"/>
      <c r="BG16" s="254"/>
      <c r="BH16" s="254"/>
      <c r="BI16" s="254"/>
      <c r="BJ16" s="254"/>
    </row>
    <row r="17" spans="2:106" ht="14.25" customHeight="1" x14ac:dyDescent="0.25">
      <c r="B17" s="760"/>
      <c r="C17" s="761"/>
      <c r="D17" s="761"/>
      <c r="E17" s="761"/>
      <c r="G17" s="56"/>
      <c r="H17" s="109"/>
      <c r="I17" s="109"/>
      <c r="J17" s="109"/>
      <c r="K17" s="109"/>
      <c r="L17" s="109"/>
      <c r="M17" s="109"/>
      <c r="N17" s="109"/>
      <c r="O17" s="109"/>
      <c r="P17" s="109"/>
      <c r="Q17" s="109"/>
      <c r="R17" s="109"/>
      <c r="S17" s="109"/>
      <c r="T17" s="109"/>
      <c r="U17" s="109"/>
      <c r="V17" s="109"/>
      <c r="W17" s="109"/>
      <c r="X17" s="109"/>
      <c r="Y17" s="109"/>
      <c r="Z17" s="109"/>
      <c r="AA17" s="109"/>
      <c r="AB17" s="109"/>
      <c r="AC17" s="109"/>
      <c r="AD17" s="109"/>
      <c r="AE17" s="109"/>
      <c r="AF17" s="109"/>
      <c r="AG17" s="109"/>
      <c r="AH17" s="109"/>
      <c r="AI17" s="109"/>
      <c r="AJ17" s="109"/>
      <c r="AK17" s="109"/>
      <c r="AL17" s="109"/>
      <c r="AM17" s="109"/>
      <c r="AN17" s="109"/>
      <c r="AT17" s="443"/>
      <c r="AU17" s="443"/>
      <c r="AV17" s="443"/>
      <c r="AW17" s="443"/>
      <c r="AX17" s="443"/>
      <c r="AY17" s="254"/>
      <c r="AZ17" s="254"/>
      <c r="BA17" s="254"/>
      <c r="BB17" s="254"/>
      <c r="BC17" s="254"/>
      <c r="BD17" s="254"/>
      <c r="BE17" s="254"/>
      <c r="BF17" s="254"/>
      <c r="BG17" s="254"/>
      <c r="BH17" s="254"/>
      <c r="BI17" s="254"/>
      <c r="BJ17" s="254"/>
    </row>
    <row r="18" spans="2:106" ht="14.25" customHeight="1" x14ac:dyDescent="0.25">
      <c r="B18" s="760"/>
      <c r="C18" s="761"/>
      <c r="D18" s="761"/>
      <c r="E18" s="761"/>
      <c r="G18" s="56" t="s">
        <v>1798</v>
      </c>
      <c r="H18" s="109"/>
      <c r="I18" s="109"/>
      <c r="J18" s="109"/>
      <c r="K18" s="109"/>
      <c r="L18" s="109"/>
      <c r="M18" s="109"/>
      <c r="N18" s="109"/>
      <c r="O18" s="109"/>
      <c r="P18" s="109"/>
      <c r="Q18" s="109"/>
      <c r="R18" s="109"/>
      <c r="S18" s="109"/>
      <c r="T18" s="109"/>
      <c r="U18" s="109"/>
      <c r="V18" s="109"/>
      <c r="W18" s="109"/>
      <c r="X18" s="109"/>
      <c r="Y18" s="109"/>
      <c r="Z18" s="109"/>
      <c r="AA18" s="109"/>
      <c r="AB18" s="109"/>
      <c r="AC18" s="109"/>
      <c r="AD18" s="109"/>
      <c r="AE18" s="109"/>
      <c r="AF18" s="109"/>
      <c r="AG18" s="109"/>
      <c r="AH18" s="109"/>
      <c r="AI18" s="109"/>
      <c r="AJ18" s="109"/>
      <c r="AK18" s="109"/>
      <c r="AL18" s="109"/>
      <c r="AM18" s="109"/>
      <c r="AN18" s="109"/>
      <c r="AT18" s="443"/>
      <c r="AU18" s="443"/>
      <c r="AV18" s="443"/>
      <c r="AW18" s="443"/>
      <c r="AX18" s="443"/>
      <c r="AY18" s="271"/>
      <c r="AZ18" s="271"/>
      <c r="BA18" s="271"/>
      <c r="BB18" s="271"/>
      <c r="BC18" s="271"/>
      <c r="BD18" s="271"/>
      <c r="BE18" s="271"/>
      <c r="BF18" s="271"/>
      <c r="BG18" s="271"/>
      <c r="BH18" s="271"/>
      <c r="BI18" s="271"/>
      <c r="BJ18" s="271"/>
    </row>
    <row r="19" spans="2:106" ht="14.25" customHeight="1" x14ac:dyDescent="0.25">
      <c r="B19" s="760"/>
      <c r="C19" s="761"/>
      <c r="D19" s="761"/>
      <c r="E19" s="761"/>
      <c r="G19" s="109"/>
      <c r="H19" s="109"/>
      <c r="I19" s="109"/>
      <c r="J19" s="109"/>
      <c r="K19" s="109"/>
      <c r="L19" s="109"/>
      <c r="M19" s="109"/>
      <c r="N19" s="109"/>
      <c r="O19" s="109"/>
      <c r="P19" s="109"/>
      <c r="Q19" s="109"/>
      <c r="R19" s="109"/>
      <c r="S19" s="109"/>
      <c r="T19" s="109"/>
      <c r="U19" s="109"/>
      <c r="V19" s="109"/>
      <c r="W19" s="109"/>
      <c r="X19" s="109"/>
      <c r="Y19" s="109"/>
      <c r="Z19" s="109"/>
      <c r="AA19" s="109"/>
      <c r="AB19" s="109"/>
      <c r="AC19" s="109"/>
      <c r="AD19" s="109"/>
      <c r="AE19" s="109"/>
      <c r="AF19" s="109"/>
      <c r="AG19" s="109"/>
      <c r="AH19" s="109"/>
      <c r="AI19" s="109"/>
      <c r="AJ19" s="109"/>
      <c r="AK19" s="109"/>
      <c r="AL19" s="109"/>
      <c r="AM19" s="109"/>
      <c r="AN19" s="109"/>
      <c r="AT19" s="443"/>
      <c r="AU19" s="443"/>
      <c r="AV19" s="443"/>
      <c r="AW19" s="443"/>
      <c r="AX19" s="443"/>
      <c r="AY19" s="254"/>
      <c r="AZ19" s="254"/>
      <c r="BA19" s="254"/>
      <c r="BB19" s="254"/>
      <c r="BC19" s="254"/>
      <c r="BD19" s="254"/>
      <c r="BE19" s="254"/>
      <c r="BF19" s="254"/>
      <c r="BG19" s="254"/>
      <c r="BH19" s="254"/>
      <c r="BI19" s="254"/>
      <c r="BJ19" s="254"/>
    </row>
    <row r="20" spans="2:106" ht="14.25" customHeight="1" x14ac:dyDescent="0.25">
      <c r="B20" s="760"/>
      <c r="C20" s="761"/>
      <c r="D20" s="761"/>
      <c r="E20" s="761"/>
      <c r="G20" s="1274" t="s">
        <v>2010</v>
      </c>
      <c r="H20" s="825"/>
      <c r="I20" s="1275" t="s">
        <v>2021</v>
      </c>
      <c r="J20" s="824"/>
      <c r="K20" s="824"/>
      <c r="L20" s="825"/>
      <c r="M20" s="1275" t="s">
        <v>2022</v>
      </c>
      <c r="N20" s="824"/>
      <c r="O20" s="824"/>
      <c r="P20" s="824"/>
      <c r="Q20" s="824"/>
      <c r="R20" s="824"/>
      <c r="S20" s="825"/>
      <c r="T20" s="1196" t="s">
        <v>2023</v>
      </c>
      <c r="U20" s="824"/>
      <c r="V20" s="824"/>
      <c r="W20" s="825"/>
      <c r="X20" s="1273" t="s">
        <v>2024</v>
      </c>
      <c r="Y20" s="824"/>
      <c r="Z20" s="824"/>
      <c r="AA20" s="825"/>
      <c r="AB20" s="1273" t="s">
        <v>2025</v>
      </c>
      <c r="AC20" s="824"/>
      <c r="AD20" s="824"/>
      <c r="AE20" s="825"/>
      <c r="AF20" s="910" t="s">
        <v>1481</v>
      </c>
      <c r="AG20" s="824"/>
      <c r="AH20" s="824"/>
      <c r="AI20" s="824"/>
      <c r="AJ20" s="825"/>
      <c r="AK20" s="173"/>
      <c r="AL20" s="173"/>
      <c r="AM20" s="173"/>
      <c r="AN20" s="173"/>
      <c r="AO20" s="173"/>
      <c r="AP20" s="173"/>
      <c r="AQ20" s="173"/>
      <c r="AR20" s="173"/>
      <c r="AS20" s="173"/>
      <c r="AT20" s="173"/>
      <c r="AU20" s="173"/>
      <c r="AV20" s="173"/>
      <c r="AW20" s="173"/>
      <c r="AX20" s="173"/>
      <c r="AY20" s="173"/>
      <c r="AZ20" s="173"/>
      <c r="BA20" s="173"/>
      <c r="BB20" s="173"/>
      <c r="BC20" s="173"/>
      <c r="BD20" s="173"/>
      <c r="BE20" s="173"/>
      <c r="BF20" s="173"/>
      <c r="BG20" s="173"/>
      <c r="BH20" s="173"/>
      <c r="BI20" s="173"/>
      <c r="BJ20" s="173"/>
      <c r="BK20" s="173"/>
      <c r="BL20" s="173"/>
      <c r="CL20" s="443"/>
      <c r="CM20" s="443"/>
      <c r="CN20" s="443"/>
      <c r="CO20" s="443"/>
      <c r="CP20" s="443"/>
      <c r="CQ20" s="254"/>
      <c r="CR20" s="254"/>
      <c r="CS20" s="254"/>
      <c r="CT20" s="254"/>
      <c r="CU20" s="254"/>
      <c r="CV20" s="254"/>
      <c r="CW20" s="254"/>
      <c r="CX20" s="254"/>
      <c r="CY20" s="254"/>
      <c r="CZ20" s="254"/>
      <c r="DA20" s="254"/>
      <c r="DB20" s="254"/>
    </row>
    <row r="21" spans="2:106" ht="14.25" customHeight="1" x14ac:dyDescent="0.25">
      <c r="B21" s="760"/>
      <c r="C21" s="761"/>
      <c r="D21" s="761"/>
      <c r="E21" s="761"/>
      <c r="G21" s="1259"/>
      <c r="H21" s="825"/>
      <c r="I21" s="1258"/>
      <c r="J21" s="824"/>
      <c r="K21" s="824"/>
      <c r="L21" s="825"/>
      <c r="M21" s="1259"/>
      <c r="N21" s="824"/>
      <c r="O21" s="824"/>
      <c r="P21" s="824"/>
      <c r="Q21" s="824"/>
      <c r="R21" s="824"/>
      <c r="S21" s="825"/>
      <c r="T21" s="1259"/>
      <c r="U21" s="824"/>
      <c r="V21" s="824"/>
      <c r="W21" s="825"/>
      <c r="X21" s="1259"/>
      <c r="Y21" s="824"/>
      <c r="Z21" s="824"/>
      <c r="AA21" s="825"/>
      <c r="AB21" s="1259"/>
      <c r="AC21" s="824"/>
      <c r="AD21" s="824"/>
      <c r="AE21" s="825"/>
      <c r="AF21" s="1269"/>
      <c r="AG21" s="824"/>
      <c r="AH21" s="824"/>
      <c r="AI21" s="824"/>
      <c r="AJ21" s="825"/>
      <c r="AK21" s="275"/>
      <c r="AL21" s="275"/>
      <c r="AM21" s="275"/>
      <c r="AN21" s="174"/>
      <c r="AO21" s="174"/>
      <c r="AP21" s="174"/>
      <c r="AQ21" s="174"/>
      <c r="AR21" s="174"/>
      <c r="AS21" s="174"/>
      <c r="AT21" s="174"/>
      <c r="AU21" s="174"/>
      <c r="AV21" s="174"/>
      <c r="AW21" s="174"/>
      <c r="AX21" s="174"/>
      <c r="AY21" s="174"/>
      <c r="AZ21" s="174"/>
      <c r="BB21" s="276"/>
      <c r="BC21" s="276"/>
      <c r="CC21" s="443"/>
      <c r="CD21" s="443"/>
      <c r="CE21" s="443"/>
      <c r="CF21" s="443"/>
      <c r="CG21" s="443"/>
      <c r="CH21" s="254"/>
      <c r="CI21" s="254"/>
      <c r="CJ21" s="254"/>
      <c r="CK21" s="254"/>
      <c r="CL21" s="254"/>
      <c r="CM21" s="254"/>
      <c r="CN21" s="254"/>
      <c r="CO21" s="254"/>
      <c r="CP21" s="254"/>
      <c r="CQ21" s="254"/>
      <c r="CR21" s="254"/>
      <c r="CS21" s="254"/>
    </row>
    <row r="22" spans="2:106" ht="14.25" customHeight="1" x14ac:dyDescent="0.25">
      <c r="B22" s="760"/>
      <c r="C22" s="761"/>
      <c r="D22" s="761"/>
      <c r="E22" s="761"/>
      <c r="G22" s="1259"/>
      <c r="H22" s="825"/>
      <c r="I22" s="1258"/>
      <c r="J22" s="824"/>
      <c r="K22" s="824"/>
      <c r="L22" s="825"/>
      <c r="M22" s="1259"/>
      <c r="N22" s="824"/>
      <c r="O22" s="824"/>
      <c r="P22" s="824"/>
      <c r="Q22" s="824"/>
      <c r="R22" s="824"/>
      <c r="S22" s="825"/>
      <c r="T22" s="1259"/>
      <c r="U22" s="824"/>
      <c r="V22" s="824"/>
      <c r="W22" s="825"/>
      <c r="X22" s="1259"/>
      <c r="Y22" s="824"/>
      <c r="Z22" s="824"/>
      <c r="AA22" s="825"/>
      <c r="AB22" s="1259"/>
      <c r="AC22" s="824"/>
      <c r="AD22" s="824"/>
      <c r="AE22" s="825"/>
      <c r="AF22" s="1269"/>
      <c r="AG22" s="824"/>
      <c r="AH22" s="824"/>
      <c r="AI22" s="824"/>
      <c r="AJ22" s="825"/>
      <c r="AK22" s="275"/>
      <c r="AL22" s="275"/>
      <c r="AM22" s="275"/>
      <c r="AN22" s="174"/>
      <c r="AO22" s="174"/>
      <c r="AP22" s="174"/>
      <c r="AQ22" s="174"/>
      <c r="AR22" s="174"/>
      <c r="AS22" s="174"/>
      <c r="AT22" s="174"/>
      <c r="AU22" s="174"/>
      <c r="AV22" s="174"/>
      <c r="AW22" s="174"/>
      <c r="AX22" s="174"/>
      <c r="AY22" s="174"/>
      <c r="AZ22" s="174"/>
      <c r="BB22" s="276"/>
      <c r="BC22" s="276"/>
      <c r="CC22" s="443"/>
      <c r="CD22" s="443"/>
      <c r="CE22" s="443"/>
      <c r="CF22" s="443"/>
      <c r="CG22" s="443"/>
      <c r="CH22" s="254"/>
      <c r="CI22" s="254"/>
      <c r="CJ22" s="254"/>
      <c r="CK22" s="254"/>
      <c r="CL22" s="254"/>
      <c r="CM22" s="254"/>
      <c r="CN22" s="254"/>
      <c r="CO22" s="254"/>
      <c r="CP22" s="254"/>
      <c r="CQ22" s="254"/>
      <c r="CR22" s="254"/>
      <c r="CS22" s="254"/>
    </row>
    <row r="23" spans="2:106" ht="14.25" customHeight="1" x14ac:dyDescent="0.25">
      <c r="B23" s="760"/>
      <c r="C23" s="761"/>
      <c r="D23" s="761"/>
      <c r="E23" s="761"/>
      <c r="G23" s="1259"/>
      <c r="H23" s="825"/>
      <c r="I23" s="1258"/>
      <c r="J23" s="824"/>
      <c r="K23" s="824"/>
      <c r="L23" s="825"/>
      <c r="M23" s="1259"/>
      <c r="N23" s="824"/>
      <c r="O23" s="824"/>
      <c r="P23" s="824"/>
      <c r="Q23" s="824"/>
      <c r="R23" s="824"/>
      <c r="S23" s="825"/>
      <c r="T23" s="1259"/>
      <c r="U23" s="824"/>
      <c r="V23" s="824"/>
      <c r="W23" s="825"/>
      <c r="X23" s="1259"/>
      <c r="Y23" s="824"/>
      <c r="Z23" s="824"/>
      <c r="AA23" s="825"/>
      <c r="AB23" s="1259"/>
      <c r="AC23" s="824"/>
      <c r="AD23" s="824"/>
      <c r="AE23" s="825"/>
      <c r="AF23" s="1269"/>
      <c r="AG23" s="824"/>
      <c r="AH23" s="824"/>
      <c r="AI23" s="824"/>
      <c r="AJ23" s="825"/>
      <c r="AK23" s="275"/>
      <c r="AL23" s="275"/>
      <c r="AM23" s="275"/>
      <c r="AN23" s="174"/>
      <c r="AO23" s="174"/>
      <c r="AP23" s="174"/>
      <c r="AQ23" s="174"/>
      <c r="AR23" s="174"/>
      <c r="AS23" s="174"/>
      <c r="AT23" s="174"/>
      <c r="AU23" s="174"/>
      <c r="AV23" s="174"/>
      <c r="AW23" s="174"/>
      <c r="AX23" s="174"/>
      <c r="AY23" s="174"/>
      <c r="AZ23" s="174"/>
      <c r="BB23" s="276"/>
      <c r="BC23" s="276"/>
      <c r="CC23" s="443"/>
      <c r="CD23" s="443"/>
      <c r="CE23" s="443"/>
      <c r="CF23" s="443"/>
      <c r="CG23" s="443"/>
      <c r="CH23" s="254"/>
      <c r="CI23" s="254"/>
      <c r="CJ23" s="254"/>
      <c r="CK23" s="254"/>
      <c r="CL23" s="254"/>
      <c r="CM23" s="254"/>
      <c r="CN23" s="254"/>
      <c r="CO23" s="254"/>
      <c r="CP23" s="254"/>
      <c r="CQ23" s="254"/>
      <c r="CR23" s="254"/>
      <c r="CS23" s="254"/>
    </row>
    <row r="24" spans="2:106" ht="14.25" customHeight="1" x14ac:dyDescent="0.25">
      <c r="B24" s="760"/>
      <c r="C24" s="761"/>
      <c r="D24" s="761"/>
      <c r="E24" s="761"/>
      <c r="G24" s="1259"/>
      <c r="H24" s="825"/>
      <c r="I24" s="1258"/>
      <c r="J24" s="824"/>
      <c r="K24" s="824"/>
      <c r="L24" s="825"/>
      <c r="M24" s="1259"/>
      <c r="N24" s="824"/>
      <c r="O24" s="824"/>
      <c r="P24" s="824"/>
      <c r="Q24" s="824"/>
      <c r="R24" s="824"/>
      <c r="S24" s="825"/>
      <c r="T24" s="1259"/>
      <c r="U24" s="824"/>
      <c r="V24" s="824"/>
      <c r="W24" s="825"/>
      <c r="X24" s="1259"/>
      <c r="Y24" s="824"/>
      <c r="Z24" s="824"/>
      <c r="AA24" s="825"/>
      <c r="AB24" s="1259"/>
      <c r="AC24" s="824"/>
      <c r="AD24" s="824"/>
      <c r="AE24" s="825"/>
      <c r="AF24" s="1269"/>
      <c r="AG24" s="824"/>
      <c r="AH24" s="824"/>
      <c r="AI24" s="824"/>
      <c r="AJ24" s="825"/>
      <c r="AK24" s="275"/>
      <c r="AL24" s="275"/>
      <c r="AM24" s="275"/>
      <c r="AN24" s="174"/>
      <c r="AO24" s="174"/>
      <c r="AP24" s="174"/>
      <c r="AQ24" s="174"/>
      <c r="AR24" s="174"/>
      <c r="AS24" s="174"/>
      <c r="AT24" s="174"/>
      <c r="AU24" s="174"/>
      <c r="AV24" s="174"/>
      <c r="AW24" s="174"/>
      <c r="AX24" s="174"/>
      <c r="AY24" s="174"/>
      <c r="AZ24" s="174"/>
      <c r="BB24" s="276"/>
      <c r="BC24" s="276"/>
      <c r="CC24" s="443"/>
      <c r="CD24" s="443"/>
      <c r="CE24" s="443"/>
      <c r="CF24" s="443"/>
      <c r="CG24" s="443"/>
      <c r="CH24" s="254"/>
      <c r="CI24" s="254"/>
      <c r="CJ24" s="254"/>
      <c r="CK24" s="254"/>
      <c r="CL24" s="254"/>
      <c r="CM24" s="254"/>
      <c r="CN24" s="254"/>
      <c r="CO24" s="254"/>
      <c r="CP24" s="254"/>
      <c r="CQ24" s="254"/>
      <c r="CR24" s="254"/>
      <c r="CS24" s="254"/>
    </row>
    <row r="25" spans="2:106" ht="14.25" customHeight="1" x14ac:dyDescent="0.25">
      <c r="B25" s="760"/>
      <c r="C25" s="761"/>
      <c r="D25" s="761"/>
      <c r="E25" s="761"/>
      <c r="G25" s="1259"/>
      <c r="H25" s="825"/>
      <c r="I25" s="1258"/>
      <c r="J25" s="824"/>
      <c r="K25" s="824"/>
      <c r="L25" s="825"/>
      <c r="M25" s="1259"/>
      <c r="N25" s="824"/>
      <c r="O25" s="824"/>
      <c r="P25" s="824"/>
      <c r="Q25" s="824"/>
      <c r="R25" s="824"/>
      <c r="S25" s="825"/>
      <c r="T25" s="1259"/>
      <c r="U25" s="824"/>
      <c r="V25" s="824"/>
      <c r="W25" s="825"/>
      <c r="X25" s="1259"/>
      <c r="Y25" s="824"/>
      <c r="Z25" s="824"/>
      <c r="AA25" s="825"/>
      <c r="AB25" s="1259"/>
      <c r="AC25" s="824"/>
      <c r="AD25" s="824"/>
      <c r="AE25" s="825"/>
      <c r="AF25" s="1269"/>
      <c r="AG25" s="824"/>
      <c r="AH25" s="824"/>
      <c r="AI25" s="824"/>
      <c r="AJ25" s="825"/>
      <c r="AK25" s="275"/>
      <c r="AL25" s="275"/>
      <c r="AM25" s="275"/>
      <c r="AN25" s="174"/>
      <c r="AO25" s="174"/>
      <c r="AP25" s="174"/>
      <c r="AQ25" s="174"/>
      <c r="AR25" s="174"/>
      <c r="AS25" s="174"/>
      <c r="AT25" s="174"/>
      <c r="AU25" s="174"/>
      <c r="AV25" s="174"/>
      <c r="AW25" s="174"/>
      <c r="AX25" s="174"/>
      <c r="AY25" s="174"/>
      <c r="AZ25" s="174"/>
      <c r="BB25" s="276"/>
      <c r="BC25" s="276"/>
      <c r="CC25" s="443"/>
      <c r="CD25" s="443"/>
      <c r="CE25" s="443"/>
      <c r="CF25" s="443"/>
      <c r="CG25" s="443"/>
      <c r="CH25" s="254"/>
      <c r="CI25" s="254"/>
      <c r="CJ25" s="254"/>
      <c r="CK25" s="254"/>
      <c r="CL25" s="254"/>
      <c r="CM25" s="254"/>
      <c r="CN25" s="254"/>
      <c r="CO25" s="254"/>
      <c r="CP25" s="254"/>
      <c r="CQ25" s="254"/>
      <c r="CR25" s="254"/>
      <c r="CS25" s="254"/>
    </row>
    <row r="26" spans="2:106" ht="14.25" customHeight="1" x14ac:dyDescent="0.25">
      <c r="B26" s="760"/>
      <c r="C26" s="761"/>
      <c r="D26" s="761"/>
      <c r="E26" s="761"/>
      <c r="G26" s="1259"/>
      <c r="H26" s="825"/>
      <c r="I26" s="1258"/>
      <c r="J26" s="824"/>
      <c r="K26" s="824"/>
      <c r="L26" s="825"/>
      <c r="M26" s="1259"/>
      <c r="N26" s="824"/>
      <c r="O26" s="824"/>
      <c r="P26" s="824"/>
      <c r="Q26" s="824"/>
      <c r="R26" s="824"/>
      <c r="S26" s="825"/>
      <c r="T26" s="1259"/>
      <c r="U26" s="824"/>
      <c r="V26" s="824"/>
      <c r="W26" s="825"/>
      <c r="X26" s="1259"/>
      <c r="Y26" s="824"/>
      <c r="Z26" s="824"/>
      <c r="AA26" s="825"/>
      <c r="AB26" s="1259"/>
      <c r="AC26" s="824"/>
      <c r="AD26" s="824"/>
      <c r="AE26" s="825"/>
      <c r="AF26" s="1269"/>
      <c r="AG26" s="824"/>
      <c r="AH26" s="824"/>
      <c r="AI26" s="824"/>
      <c r="AJ26" s="825"/>
      <c r="AK26" s="275"/>
      <c r="AL26" s="275"/>
      <c r="AM26" s="275"/>
      <c r="AN26" s="174"/>
      <c r="AO26" s="174"/>
      <c r="AP26" s="174"/>
      <c r="AQ26" s="174"/>
      <c r="AR26" s="174"/>
      <c r="AS26" s="174"/>
      <c r="AT26" s="174"/>
      <c r="AU26" s="174"/>
      <c r="AV26" s="174"/>
      <c r="AW26" s="174"/>
      <c r="AX26" s="174"/>
      <c r="AY26" s="174"/>
      <c r="AZ26" s="174"/>
      <c r="BB26" s="276"/>
      <c r="BC26" s="276"/>
      <c r="CC26" s="443"/>
      <c r="CD26" s="443"/>
      <c r="CE26" s="443"/>
      <c r="CF26" s="443"/>
      <c r="CG26" s="443"/>
      <c r="CH26" s="254"/>
      <c r="CI26" s="254"/>
      <c r="CJ26" s="254"/>
      <c r="CK26" s="254"/>
      <c r="CL26" s="254"/>
      <c r="CM26" s="254"/>
      <c r="CN26" s="254"/>
      <c r="CO26" s="254"/>
      <c r="CP26" s="254"/>
      <c r="CQ26" s="254"/>
      <c r="CR26" s="254"/>
      <c r="CS26" s="254"/>
    </row>
    <row r="27" spans="2:106" ht="14.25" customHeight="1" x14ac:dyDescent="0.25">
      <c r="B27" s="760"/>
      <c r="C27" s="761"/>
      <c r="D27" s="761"/>
      <c r="E27" s="761"/>
      <c r="G27" s="1259"/>
      <c r="H27" s="825"/>
      <c r="I27" s="1258"/>
      <c r="J27" s="824"/>
      <c r="K27" s="824"/>
      <c r="L27" s="825"/>
      <c r="M27" s="1259"/>
      <c r="N27" s="824"/>
      <c r="O27" s="824"/>
      <c r="P27" s="824"/>
      <c r="Q27" s="824"/>
      <c r="R27" s="824"/>
      <c r="S27" s="825"/>
      <c r="T27" s="1259"/>
      <c r="U27" s="824"/>
      <c r="V27" s="824"/>
      <c r="W27" s="825"/>
      <c r="X27" s="1259"/>
      <c r="Y27" s="824"/>
      <c r="Z27" s="824"/>
      <c r="AA27" s="825"/>
      <c r="AB27" s="1259"/>
      <c r="AC27" s="824"/>
      <c r="AD27" s="824"/>
      <c r="AE27" s="825"/>
      <c r="AF27" s="1269"/>
      <c r="AG27" s="824"/>
      <c r="AH27" s="824"/>
      <c r="AI27" s="824"/>
      <c r="AJ27" s="825"/>
      <c r="AK27" s="275"/>
      <c r="AL27" s="275"/>
      <c r="AM27" s="275"/>
      <c r="AN27" s="174"/>
      <c r="AO27" s="174"/>
      <c r="AP27" s="174"/>
      <c r="AQ27" s="174"/>
      <c r="AR27" s="174"/>
      <c r="AS27" s="174"/>
      <c r="AT27" s="174"/>
      <c r="AU27" s="174"/>
      <c r="AV27" s="174"/>
      <c r="AW27" s="174"/>
      <c r="AX27" s="174"/>
      <c r="AY27" s="174"/>
      <c r="AZ27" s="174"/>
      <c r="BB27" s="276"/>
      <c r="BC27" s="276"/>
      <c r="CC27" s="443"/>
      <c r="CD27" s="443"/>
      <c r="CE27" s="443"/>
      <c r="CF27" s="443"/>
      <c r="CG27" s="443"/>
      <c r="CH27" s="254"/>
      <c r="CI27" s="254"/>
      <c r="CJ27" s="254"/>
      <c r="CK27" s="254"/>
      <c r="CL27" s="254"/>
      <c r="CM27" s="254"/>
      <c r="CN27" s="254"/>
      <c r="CO27" s="254"/>
      <c r="CP27" s="254"/>
      <c r="CQ27" s="254"/>
      <c r="CR27" s="254"/>
      <c r="CS27" s="254"/>
    </row>
    <row r="28" spans="2:106" ht="14.25" customHeight="1" x14ac:dyDescent="0.25">
      <c r="B28" s="760"/>
      <c r="C28" s="761"/>
      <c r="D28" s="761"/>
      <c r="E28" s="761"/>
      <c r="G28" s="1259"/>
      <c r="H28" s="825"/>
      <c r="I28" s="1258"/>
      <c r="J28" s="824"/>
      <c r="K28" s="824"/>
      <c r="L28" s="825"/>
      <c r="M28" s="1259"/>
      <c r="N28" s="824"/>
      <c r="O28" s="824"/>
      <c r="P28" s="824"/>
      <c r="Q28" s="824"/>
      <c r="R28" s="824"/>
      <c r="S28" s="825"/>
      <c r="T28" s="1259"/>
      <c r="U28" s="824"/>
      <c r="V28" s="824"/>
      <c r="W28" s="825"/>
      <c r="X28" s="1259"/>
      <c r="Y28" s="824"/>
      <c r="Z28" s="824"/>
      <c r="AA28" s="825"/>
      <c r="AB28" s="1259"/>
      <c r="AC28" s="824"/>
      <c r="AD28" s="824"/>
      <c r="AE28" s="825"/>
      <c r="AF28" s="1269"/>
      <c r="AG28" s="824"/>
      <c r="AH28" s="824"/>
      <c r="AI28" s="824"/>
      <c r="AJ28" s="825"/>
      <c r="AK28" s="275"/>
      <c r="AL28" s="275"/>
      <c r="AM28" s="275"/>
      <c r="AN28" s="174"/>
      <c r="AO28" s="174"/>
      <c r="AP28" s="174"/>
      <c r="AQ28" s="174"/>
      <c r="AR28" s="174"/>
      <c r="AS28" s="174"/>
      <c r="AT28" s="174"/>
      <c r="AU28" s="174"/>
      <c r="AV28" s="174"/>
      <c r="AW28" s="174"/>
      <c r="AX28" s="174"/>
      <c r="AY28" s="174"/>
      <c r="AZ28" s="174"/>
      <c r="BB28" s="276"/>
      <c r="BC28" s="276"/>
      <c r="CC28" s="443"/>
      <c r="CD28" s="443"/>
      <c r="CE28" s="443"/>
      <c r="CF28" s="443"/>
      <c r="CG28" s="443"/>
      <c r="CH28" s="254"/>
      <c r="CI28" s="254"/>
      <c r="CJ28" s="254"/>
      <c r="CK28" s="254"/>
      <c r="CL28" s="254"/>
      <c r="CM28" s="254"/>
      <c r="CN28" s="254"/>
      <c r="CO28" s="254"/>
      <c r="CP28" s="254"/>
      <c r="CQ28" s="254"/>
      <c r="CR28" s="254"/>
      <c r="CS28" s="254"/>
    </row>
    <row r="29" spans="2:106" ht="14.25" customHeight="1" x14ac:dyDescent="0.25">
      <c r="B29" s="760"/>
      <c r="C29" s="761"/>
      <c r="D29" s="761"/>
      <c r="E29" s="761"/>
      <c r="G29" s="1259"/>
      <c r="H29" s="825"/>
      <c r="I29" s="1258"/>
      <c r="J29" s="824"/>
      <c r="K29" s="824"/>
      <c r="L29" s="825"/>
      <c r="M29" s="1259"/>
      <c r="N29" s="824"/>
      <c r="O29" s="824"/>
      <c r="P29" s="824"/>
      <c r="Q29" s="824"/>
      <c r="R29" s="824"/>
      <c r="S29" s="825"/>
      <c r="T29" s="1259"/>
      <c r="U29" s="824"/>
      <c r="V29" s="824"/>
      <c r="W29" s="825"/>
      <c r="X29" s="1259"/>
      <c r="Y29" s="824"/>
      <c r="Z29" s="824"/>
      <c r="AA29" s="825"/>
      <c r="AB29" s="1259"/>
      <c r="AC29" s="824"/>
      <c r="AD29" s="824"/>
      <c r="AE29" s="825"/>
      <c r="AF29" s="1269"/>
      <c r="AG29" s="824"/>
      <c r="AH29" s="824"/>
      <c r="AI29" s="824"/>
      <c r="AJ29" s="825"/>
      <c r="AK29" s="275"/>
      <c r="AL29" s="275"/>
      <c r="AM29" s="275"/>
      <c r="AN29" s="174"/>
      <c r="AO29" s="174"/>
      <c r="AP29" s="174"/>
      <c r="AQ29" s="174"/>
      <c r="AR29" s="174"/>
      <c r="AS29" s="174"/>
      <c r="AT29" s="174"/>
      <c r="AU29" s="174"/>
      <c r="AV29" s="174"/>
      <c r="AW29" s="174"/>
      <c r="AX29" s="174"/>
      <c r="AY29" s="174"/>
      <c r="AZ29" s="174"/>
      <c r="BB29" s="276"/>
      <c r="BC29" s="276"/>
      <c r="CC29" s="443"/>
      <c r="CD29" s="443"/>
      <c r="CE29" s="443"/>
      <c r="CF29" s="443"/>
      <c r="CG29" s="443"/>
      <c r="CH29" s="254"/>
      <c r="CI29" s="254"/>
      <c r="CJ29" s="254"/>
      <c r="CK29" s="254"/>
      <c r="CL29" s="254"/>
      <c r="CM29" s="254"/>
      <c r="CN29" s="254"/>
      <c r="CO29" s="254"/>
      <c r="CP29" s="254"/>
      <c r="CQ29" s="254"/>
      <c r="CR29" s="254"/>
      <c r="CS29" s="254"/>
    </row>
    <row r="30" spans="2:106" ht="14.25" customHeight="1" x14ac:dyDescent="0.25">
      <c r="B30" s="760"/>
      <c r="C30" s="761"/>
      <c r="D30" s="761"/>
      <c r="E30" s="761"/>
      <c r="G30" s="1259"/>
      <c r="H30" s="825"/>
      <c r="I30" s="1258"/>
      <c r="J30" s="824"/>
      <c r="K30" s="824"/>
      <c r="L30" s="825"/>
      <c r="M30" s="1259"/>
      <c r="N30" s="824"/>
      <c r="O30" s="824"/>
      <c r="P30" s="824"/>
      <c r="Q30" s="824"/>
      <c r="R30" s="824"/>
      <c r="S30" s="825"/>
      <c r="T30" s="1259"/>
      <c r="U30" s="824"/>
      <c r="V30" s="824"/>
      <c r="W30" s="825"/>
      <c r="X30" s="1259"/>
      <c r="Y30" s="824"/>
      <c r="Z30" s="824"/>
      <c r="AA30" s="825"/>
      <c r="AB30" s="1259"/>
      <c r="AC30" s="824"/>
      <c r="AD30" s="824"/>
      <c r="AE30" s="825"/>
      <c r="AF30" s="1269"/>
      <c r="AG30" s="824"/>
      <c r="AH30" s="824"/>
      <c r="AI30" s="824"/>
      <c r="AJ30" s="825"/>
      <c r="AK30" s="275"/>
      <c r="AL30" s="275"/>
      <c r="AM30" s="275"/>
      <c r="AN30" s="174"/>
      <c r="AO30" s="174"/>
      <c r="AP30" s="174"/>
      <c r="AQ30" s="174"/>
      <c r="AR30" s="174"/>
      <c r="AS30" s="174"/>
      <c r="AT30" s="174"/>
      <c r="AU30" s="174"/>
      <c r="AV30" s="174"/>
      <c r="AW30" s="174"/>
      <c r="AX30" s="174"/>
      <c r="AY30" s="174"/>
      <c r="AZ30" s="174"/>
      <c r="BB30" s="276"/>
      <c r="BC30" s="276"/>
      <c r="CC30" s="443"/>
      <c r="CD30" s="443"/>
      <c r="CE30" s="443"/>
      <c r="CF30" s="443"/>
      <c r="CG30" s="443"/>
      <c r="CH30" s="254"/>
      <c r="CI30" s="254"/>
      <c r="CJ30" s="254"/>
      <c r="CK30" s="254"/>
      <c r="CL30" s="254"/>
      <c r="CM30" s="254"/>
      <c r="CN30" s="254"/>
      <c r="CO30" s="254"/>
      <c r="CP30" s="254"/>
      <c r="CQ30" s="254"/>
      <c r="CR30" s="254"/>
      <c r="CS30" s="254"/>
    </row>
    <row r="31" spans="2:106" ht="14.25" customHeight="1" x14ac:dyDescent="0.25">
      <c r="B31" s="760"/>
      <c r="C31" s="761"/>
      <c r="D31" s="761"/>
      <c r="E31" s="761"/>
      <c r="G31" s="1259"/>
      <c r="H31" s="825"/>
      <c r="I31" s="1258"/>
      <c r="J31" s="824"/>
      <c r="K31" s="824"/>
      <c r="L31" s="825"/>
      <c r="M31" s="1259"/>
      <c r="N31" s="824"/>
      <c r="O31" s="824"/>
      <c r="P31" s="824"/>
      <c r="Q31" s="824"/>
      <c r="R31" s="824"/>
      <c r="S31" s="825"/>
      <c r="T31" s="1259"/>
      <c r="U31" s="824"/>
      <c r="V31" s="824"/>
      <c r="W31" s="825"/>
      <c r="X31" s="1259"/>
      <c r="Y31" s="824"/>
      <c r="Z31" s="824"/>
      <c r="AA31" s="825"/>
      <c r="AB31" s="1259"/>
      <c r="AC31" s="824"/>
      <c r="AD31" s="824"/>
      <c r="AE31" s="825"/>
      <c r="AF31" s="1269"/>
      <c r="AG31" s="824"/>
      <c r="AH31" s="824"/>
      <c r="AI31" s="824"/>
      <c r="AJ31" s="825"/>
      <c r="AK31" s="275"/>
      <c r="AL31" s="275"/>
      <c r="AM31" s="275"/>
      <c r="AN31" s="174"/>
      <c r="AO31" s="174"/>
      <c r="AP31" s="174"/>
      <c r="AQ31" s="174"/>
      <c r="AR31" s="174"/>
      <c r="AS31" s="174"/>
      <c r="AT31" s="174"/>
      <c r="AU31" s="174"/>
      <c r="AV31" s="174"/>
      <c r="AW31" s="174"/>
      <c r="AX31" s="174"/>
      <c r="AY31" s="174"/>
      <c r="AZ31" s="174"/>
      <c r="BB31" s="276"/>
      <c r="BC31" s="276"/>
      <c r="CC31" s="443"/>
      <c r="CD31" s="443"/>
      <c r="CE31" s="443"/>
      <c r="CF31" s="443"/>
      <c r="CG31" s="443"/>
      <c r="CH31" s="254"/>
      <c r="CI31" s="254"/>
      <c r="CJ31" s="254"/>
      <c r="CK31" s="254"/>
      <c r="CL31" s="254"/>
      <c r="CM31" s="254"/>
      <c r="CN31" s="254"/>
      <c r="CO31" s="254"/>
      <c r="CP31" s="254"/>
      <c r="CQ31" s="254"/>
      <c r="CR31" s="254"/>
      <c r="CS31" s="254"/>
    </row>
    <row r="32" spans="2:106" ht="14.25" customHeight="1" x14ac:dyDescent="0.25">
      <c r="B32" s="760"/>
      <c r="C32" s="761"/>
      <c r="D32" s="761"/>
      <c r="E32" s="761"/>
      <c r="G32" s="1259"/>
      <c r="H32" s="825"/>
      <c r="I32" s="1258"/>
      <c r="J32" s="824"/>
      <c r="K32" s="824"/>
      <c r="L32" s="825"/>
      <c r="M32" s="1259"/>
      <c r="N32" s="824"/>
      <c r="O32" s="824"/>
      <c r="P32" s="824"/>
      <c r="Q32" s="824"/>
      <c r="R32" s="824"/>
      <c r="S32" s="825"/>
      <c r="T32" s="1259"/>
      <c r="U32" s="824"/>
      <c r="V32" s="824"/>
      <c r="W32" s="825"/>
      <c r="X32" s="1259"/>
      <c r="Y32" s="824"/>
      <c r="Z32" s="824"/>
      <c r="AA32" s="825"/>
      <c r="AB32" s="1259"/>
      <c r="AC32" s="824"/>
      <c r="AD32" s="824"/>
      <c r="AE32" s="825"/>
      <c r="AF32" s="1269"/>
      <c r="AG32" s="824"/>
      <c r="AH32" s="824"/>
      <c r="AI32" s="824"/>
      <c r="AJ32" s="825"/>
      <c r="AK32" s="275"/>
      <c r="AL32" s="275"/>
      <c r="AM32" s="275"/>
      <c r="AN32" s="174"/>
      <c r="AO32" s="174"/>
      <c r="AP32" s="174"/>
      <c r="AQ32" s="174"/>
      <c r="AR32" s="174"/>
      <c r="AS32" s="174"/>
      <c r="AT32" s="174"/>
      <c r="AU32" s="174"/>
      <c r="AV32" s="174"/>
      <c r="AW32" s="174"/>
      <c r="AX32" s="174"/>
      <c r="AY32" s="174"/>
      <c r="AZ32" s="174"/>
      <c r="BB32" s="276"/>
      <c r="BC32" s="276"/>
      <c r="CC32" s="443"/>
      <c r="CD32" s="443"/>
      <c r="CE32" s="443"/>
      <c r="CF32" s="443"/>
      <c r="CG32" s="443"/>
      <c r="CH32" s="254"/>
      <c r="CI32" s="254"/>
      <c r="CJ32" s="254"/>
      <c r="CK32" s="254"/>
      <c r="CL32" s="254"/>
      <c r="CM32" s="254"/>
      <c r="CN32" s="254"/>
      <c r="CO32" s="254"/>
      <c r="CP32" s="254"/>
      <c r="CQ32" s="254"/>
      <c r="CR32" s="254"/>
      <c r="CS32" s="254"/>
    </row>
    <row r="33" spans="2:97" ht="14.25" customHeight="1" x14ac:dyDescent="0.25">
      <c r="B33" s="760"/>
      <c r="C33" s="761"/>
      <c r="D33" s="761"/>
      <c r="E33" s="761"/>
      <c r="G33" s="1259"/>
      <c r="H33" s="825"/>
      <c r="I33" s="1258"/>
      <c r="J33" s="824"/>
      <c r="K33" s="824"/>
      <c r="L33" s="825"/>
      <c r="M33" s="1259"/>
      <c r="N33" s="824"/>
      <c r="O33" s="824"/>
      <c r="P33" s="824"/>
      <c r="Q33" s="824"/>
      <c r="R33" s="824"/>
      <c r="S33" s="825"/>
      <c r="T33" s="1259"/>
      <c r="U33" s="824"/>
      <c r="V33" s="824"/>
      <c r="W33" s="825"/>
      <c r="X33" s="1259"/>
      <c r="Y33" s="824"/>
      <c r="Z33" s="824"/>
      <c r="AA33" s="825"/>
      <c r="AB33" s="1259"/>
      <c r="AC33" s="824"/>
      <c r="AD33" s="824"/>
      <c r="AE33" s="825"/>
      <c r="AF33" s="1269"/>
      <c r="AG33" s="824"/>
      <c r="AH33" s="824"/>
      <c r="AI33" s="824"/>
      <c r="AJ33" s="825"/>
      <c r="AK33" s="174"/>
      <c r="AL33" s="174"/>
      <c r="AM33" s="174"/>
      <c r="AN33" s="174"/>
      <c r="AO33" s="174"/>
      <c r="AP33" s="174"/>
      <c r="AQ33" s="174"/>
      <c r="AR33" s="174"/>
      <c r="AS33" s="174"/>
      <c r="AT33" s="174"/>
      <c r="AU33" s="174"/>
      <c r="AV33" s="174"/>
      <c r="AW33" s="174"/>
      <c r="AX33" s="174"/>
      <c r="AY33" s="174"/>
      <c r="AZ33" s="174"/>
      <c r="BA33" s="276"/>
      <c r="BB33" s="276"/>
      <c r="BC33" s="276"/>
      <c r="CC33" s="443"/>
      <c r="CD33" s="443"/>
      <c r="CE33" s="443"/>
      <c r="CF33" s="443"/>
      <c r="CG33" s="443"/>
      <c r="CH33" s="254"/>
      <c r="CI33" s="254"/>
      <c r="CJ33" s="254"/>
      <c r="CK33" s="254"/>
      <c r="CL33" s="254"/>
      <c r="CM33" s="254"/>
      <c r="CN33" s="254"/>
      <c r="CO33" s="254"/>
      <c r="CP33" s="254"/>
      <c r="CQ33" s="254"/>
      <c r="CR33" s="254"/>
      <c r="CS33" s="254"/>
    </row>
    <row r="34" spans="2:97" ht="14.25" customHeight="1" x14ac:dyDescent="0.25">
      <c r="B34" s="760"/>
      <c r="C34" s="761"/>
      <c r="D34" s="761"/>
      <c r="E34" s="761"/>
      <c r="G34" s="1259"/>
      <c r="H34" s="825"/>
      <c r="I34" s="1258"/>
      <c r="J34" s="824"/>
      <c r="K34" s="824"/>
      <c r="L34" s="825"/>
      <c r="M34" s="1259"/>
      <c r="N34" s="824"/>
      <c r="O34" s="824"/>
      <c r="P34" s="824"/>
      <c r="Q34" s="824"/>
      <c r="R34" s="824"/>
      <c r="S34" s="825"/>
      <c r="T34" s="1259"/>
      <c r="U34" s="824"/>
      <c r="V34" s="824"/>
      <c r="W34" s="825"/>
      <c r="X34" s="1259"/>
      <c r="Y34" s="824"/>
      <c r="Z34" s="824"/>
      <c r="AA34" s="825"/>
      <c r="AB34" s="1259"/>
      <c r="AC34" s="824"/>
      <c r="AD34" s="824"/>
      <c r="AE34" s="825"/>
      <c r="AF34" s="1269"/>
      <c r="AG34" s="824"/>
      <c r="AH34" s="824"/>
      <c r="AI34" s="824"/>
      <c r="AJ34" s="825"/>
      <c r="AK34" s="174"/>
      <c r="AL34" s="174"/>
      <c r="AM34" s="174"/>
      <c r="AN34" s="174"/>
      <c r="AO34" s="174"/>
      <c r="AP34" s="174"/>
      <c r="AQ34" s="174"/>
      <c r="AR34" s="174"/>
      <c r="AS34" s="174"/>
      <c r="AT34" s="174"/>
      <c r="AU34" s="174"/>
      <c r="AV34" s="174"/>
      <c r="AW34" s="174"/>
      <c r="AX34" s="174"/>
      <c r="AY34" s="174"/>
      <c r="AZ34" s="174"/>
      <c r="BA34" s="276"/>
      <c r="BB34" s="276"/>
      <c r="BC34" s="276"/>
      <c r="CC34" s="443"/>
      <c r="CD34" s="443"/>
      <c r="CE34" s="443"/>
      <c r="CF34" s="443"/>
      <c r="CG34" s="443"/>
      <c r="CH34" s="254"/>
      <c r="CI34" s="254"/>
      <c r="CJ34" s="254"/>
      <c r="CK34" s="254"/>
      <c r="CL34" s="254"/>
      <c r="CM34" s="254"/>
      <c r="CN34" s="254"/>
      <c r="CO34" s="254"/>
      <c r="CP34" s="254"/>
      <c r="CQ34" s="254"/>
      <c r="CR34" s="254"/>
      <c r="CS34" s="254"/>
    </row>
    <row r="35" spans="2:97" ht="14.25" customHeight="1" x14ac:dyDescent="0.25">
      <c r="B35" s="760"/>
      <c r="C35" s="761"/>
      <c r="D35" s="761"/>
      <c r="E35" s="761"/>
      <c r="G35" s="1259"/>
      <c r="H35" s="825"/>
      <c r="I35" s="1258"/>
      <c r="J35" s="824"/>
      <c r="K35" s="824"/>
      <c r="L35" s="825"/>
      <c r="M35" s="1259"/>
      <c r="N35" s="824"/>
      <c r="O35" s="824"/>
      <c r="P35" s="824"/>
      <c r="Q35" s="824"/>
      <c r="R35" s="824"/>
      <c r="S35" s="825"/>
      <c r="T35" s="1259"/>
      <c r="U35" s="824"/>
      <c r="V35" s="824"/>
      <c r="W35" s="825"/>
      <c r="X35" s="1259"/>
      <c r="Y35" s="824"/>
      <c r="Z35" s="824"/>
      <c r="AA35" s="825"/>
      <c r="AB35" s="1259"/>
      <c r="AC35" s="824"/>
      <c r="AD35" s="824"/>
      <c r="AE35" s="825"/>
      <c r="AF35" s="1269"/>
      <c r="AG35" s="824"/>
      <c r="AH35" s="824"/>
      <c r="AI35" s="824"/>
      <c r="AJ35" s="825"/>
      <c r="AK35" s="174"/>
      <c r="AL35" s="174"/>
      <c r="AM35" s="174"/>
      <c r="AN35" s="174"/>
      <c r="AO35" s="174"/>
      <c r="AP35" s="174"/>
      <c r="AQ35" s="174"/>
      <c r="AR35" s="174"/>
      <c r="AS35" s="174"/>
      <c r="AT35" s="174"/>
      <c r="AU35" s="174"/>
      <c r="AV35" s="174"/>
      <c r="AW35" s="174"/>
      <c r="AX35" s="174"/>
      <c r="AY35" s="174"/>
      <c r="AZ35" s="174"/>
      <c r="BA35" s="276"/>
      <c r="BB35" s="276"/>
      <c r="BC35" s="276"/>
      <c r="CC35" s="443"/>
      <c r="CD35" s="443"/>
      <c r="CE35" s="443"/>
      <c r="CF35" s="443"/>
      <c r="CG35" s="443"/>
      <c r="CH35" s="254"/>
      <c r="CI35" s="254"/>
      <c r="CJ35" s="254"/>
      <c r="CK35" s="254"/>
      <c r="CL35" s="254"/>
      <c r="CM35" s="254"/>
      <c r="CN35" s="254"/>
      <c r="CO35" s="254"/>
      <c r="CP35" s="254"/>
      <c r="CQ35" s="254"/>
      <c r="CR35" s="254"/>
      <c r="CS35" s="254"/>
    </row>
    <row r="36" spans="2:97" ht="14.25" customHeight="1" x14ac:dyDescent="0.25">
      <c r="B36" s="760"/>
      <c r="C36" s="761"/>
      <c r="D36" s="761"/>
      <c r="E36" s="761"/>
      <c r="G36" s="1259"/>
      <c r="H36" s="825"/>
      <c r="I36" s="1258"/>
      <c r="J36" s="824"/>
      <c r="K36" s="824"/>
      <c r="L36" s="825"/>
      <c r="M36" s="1259"/>
      <c r="N36" s="824"/>
      <c r="O36" s="824"/>
      <c r="P36" s="824"/>
      <c r="Q36" s="824"/>
      <c r="R36" s="824"/>
      <c r="S36" s="825"/>
      <c r="T36" s="1259"/>
      <c r="U36" s="824"/>
      <c r="V36" s="824"/>
      <c r="W36" s="825"/>
      <c r="X36" s="1259"/>
      <c r="Y36" s="824"/>
      <c r="Z36" s="824"/>
      <c r="AA36" s="825"/>
      <c r="AB36" s="1259"/>
      <c r="AC36" s="824"/>
      <c r="AD36" s="824"/>
      <c r="AE36" s="825"/>
      <c r="AF36" s="1269"/>
      <c r="AG36" s="824"/>
      <c r="AH36" s="824"/>
      <c r="AI36" s="824"/>
      <c r="AJ36" s="825"/>
      <c r="AK36" s="174"/>
      <c r="AL36" s="174"/>
      <c r="AM36" s="174"/>
      <c r="AN36" s="174"/>
      <c r="AO36" s="174"/>
      <c r="AP36" s="174"/>
      <c r="AQ36" s="174"/>
      <c r="AR36" s="174"/>
      <c r="AS36" s="174"/>
      <c r="AT36" s="174"/>
      <c r="AU36" s="174"/>
      <c r="AV36" s="174"/>
      <c r="AW36" s="174"/>
      <c r="AX36" s="174"/>
      <c r="AY36" s="174"/>
      <c r="AZ36" s="174"/>
      <c r="BA36" s="276"/>
      <c r="BB36" s="276"/>
      <c r="BC36" s="276"/>
      <c r="CC36" s="443"/>
      <c r="CD36" s="443"/>
      <c r="CE36" s="443"/>
      <c r="CF36" s="443"/>
      <c r="CG36" s="443"/>
      <c r="CH36" s="254"/>
      <c r="CI36" s="254"/>
      <c r="CJ36" s="254"/>
      <c r="CK36" s="254"/>
      <c r="CL36" s="254"/>
      <c r="CM36" s="254"/>
      <c r="CN36" s="254"/>
      <c r="CO36" s="254"/>
      <c r="CP36" s="254"/>
      <c r="CQ36" s="254"/>
      <c r="CR36" s="254"/>
      <c r="CS36" s="254"/>
    </row>
    <row r="37" spans="2:97" ht="14.25" customHeight="1" x14ac:dyDescent="0.25">
      <c r="B37" s="760"/>
      <c r="C37" s="761"/>
      <c r="D37" s="761"/>
      <c r="E37" s="761"/>
      <c r="G37" s="1259"/>
      <c r="H37" s="825"/>
      <c r="I37" s="1258"/>
      <c r="J37" s="824"/>
      <c r="K37" s="824"/>
      <c r="L37" s="825"/>
      <c r="M37" s="1259"/>
      <c r="N37" s="824"/>
      <c r="O37" s="824"/>
      <c r="P37" s="824"/>
      <c r="Q37" s="824"/>
      <c r="R37" s="824"/>
      <c r="S37" s="825"/>
      <c r="T37" s="1259"/>
      <c r="U37" s="824"/>
      <c r="V37" s="824"/>
      <c r="W37" s="825"/>
      <c r="X37" s="1259"/>
      <c r="Y37" s="824"/>
      <c r="Z37" s="824"/>
      <c r="AA37" s="825"/>
      <c r="AB37" s="1259"/>
      <c r="AC37" s="824"/>
      <c r="AD37" s="824"/>
      <c r="AE37" s="825"/>
      <c r="AF37" s="1269"/>
      <c r="AG37" s="824"/>
      <c r="AH37" s="824"/>
      <c r="AI37" s="824"/>
      <c r="AJ37" s="825"/>
      <c r="AK37" s="174"/>
      <c r="AL37" s="174"/>
      <c r="AM37" s="174"/>
      <c r="AN37" s="174"/>
      <c r="AO37" s="174"/>
      <c r="AP37" s="174"/>
      <c r="AQ37" s="174"/>
      <c r="AR37" s="174"/>
      <c r="AS37" s="174"/>
      <c r="AT37" s="174"/>
      <c r="AU37" s="174"/>
      <c r="AV37" s="174"/>
      <c r="AW37" s="174"/>
      <c r="AX37" s="174"/>
      <c r="AY37" s="174"/>
      <c r="AZ37" s="174"/>
      <c r="BA37" s="276"/>
      <c r="BB37" s="276"/>
      <c r="BC37" s="276"/>
      <c r="CC37" s="443"/>
      <c r="CD37" s="443"/>
      <c r="CE37" s="443"/>
      <c r="CF37" s="443"/>
      <c r="CG37" s="443"/>
      <c r="CH37" s="254"/>
      <c r="CI37" s="254"/>
      <c r="CJ37" s="254"/>
      <c r="CK37" s="254"/>
      <c r="CL37" s="254"/>
      <c r="CM37" s="254"/>
      <c r="CN37" s="254"/>
      <c r="CO37" s="254"/>
      <c r="CP37" s="254"/>
      <c r="CQ37" s="254"/>
      <c r="CR37" s="254"/>
      <c r="CS37" s="254"/>
    </row>
    <row r="38" spans="2:97" ht="14.25" customHeight="1" x14ac:dyDescent="0.25">
      <c r="B38" s="760"/>
      <c r="C38" s="761"/>
      <c r="D38" s="761"/>
      <c r="E38" s="761"/>
      <c r="G38" s="1259"/>
      <c r="H38" s="825"/>
      <c r="I38" s="1258"/>
      <c r="J38" s="824"/>
      <c r="K38" s="824"/>
      <c r="L38" s="825"/>
      <c r="M38" s="1259"/>
      <c r="N38" s="824"/>
      <c r="O38" s="824"/>
      <c r="P38" s="824"/>
      <c r="Q38" s="824"/>
      <c r="R38" s="824"/>
      <c r="S38" s="825"/>
      <c r="T38" s="1259"/>
      <c r="U38" s="824"/>
      <c r="V38" s="824"/>
      <c r="W38" s="825"/>
      <c r="X38" s="1259"/>
      <c r="Y38" s="824"/>
      <c r="Z38" s="824"/>
      <c r="AA38" s="825"/>
      <c r="AB38" s="1259"/>
      <c r="AC38" s="824"/>
      <c r="AD38" s="824"/>
      <c r="AE38" s="825"/>
      <c r="AF38" s="1269"/>
      <c r="AG38" s="824"/>
      <c r="AH38" s="824"/>
      <c r="AI38" s="824"/>
      <c r="AJ38" s="825"/>
      <c r="AK38" s="174"/>
      <c r="AL38" s="174"/>
      <c r="AM38" s="174"/>
      <c r="AN38" s="174"/>
      <c r="AO38" s="174"/>
      <c r="AP38" s="174"/>
      <c r="AQ38" s="174"/>
      <c r="AR38" s="174"/>
      <c r="AS38" s="174"/>
      <c r="AT38" s="174"/>
      <c r="AU38" s="174"/>
      <c r="AV38" s="174"/>
      <c r="AW38" s="174"/>
      <c r="AX38" s="174"/>
      <c r="AY38" s="174"/>
      <c r="AZ38" s="174"/>
      <c r="BA38" s="174"/>
      <c r="BB38" s="174"/>
      <c r="BC38" s="174"/>
      <c r="CC38" s="443"/>
      <c r="CD38" s="443"/>
      <c r="CE38" s="443"/>
      <c r="CF38" s="443"/>
      <c r="CG38" s="443"/>
      <c r="CH38" s="254"/>
      <c r="CI38" s="254"/>
      <c r="CJ38" s="254"/>
      <c r="CK38" s="254"/>
      <c r="CL38" s="254"/>
      <c r="CM38" s="254"/>
      <c r="CN38" s="254"/>
      <c r="CO38" s="254"/>
      <c r="CP38" s="254"/>
      <c r="CQ38" s="254"/>
      <c r="CR38" s="254"/>
      <c r="CS38" s="254"/>
    </row>
    <row r="39" spans="2:97" ht="14.25" customHeight="1" x14ac:dyDescent="0.25">
      <c r="B39" s="760"/>
      <c r="C39" s="761"/>
      <c r="D39" s="761"/>
      <c r="E39" s="761"/>
      <c r="G39" s="1267"/>
      <c r="H39" s="825"/>
      <c r="I39" s="1272"/>
      <c r="J39" s="824"/>
      <c r="K39" s="824"/>
      <c r="L39" s="825"/>
      <c r="M39" s="1267"/>
      <c r="N39" s="824"/>
      <c r="O39" s="824"/>
      <c r="P39" s="824"/>
      <c r="Q39" s="824"/>
      <c r="R39" s="824"/>
      <c r="S39" s="825"/>
      <c r="T39" s="1267"/>
      <c r="U39" s="824"/>
      <c r="V39" s="824"/>
      <c r="W39" s="825"/>
      <c r="X39" s="1267"/>
      <c r="Y39" s="824"/>
      <c r="Z39" s="824"/>
      <c r="AA39" s="825"/>
      <c r="AB39" s="1267"/>
      <c r="AC39" s="824"/>
      <c r="AD39" s="824"/>
      <c r="AE39" s="825"/>
      <c r="AF39" s="1271"/>
      <c r="AG39" s="824"/>
      <c r="AH39" s="824"/>
      <c r="AI39" s="824"/>
      <c r="AJ39" s="825"/>
      <c r="AK39" s="174"/>
      <c r="AL39" s="174"/>
      <c r="AM39" s="174"/>
      <c r="AN39" s="174"/>
      <c r="AO39" s="174"/>
      <c r="AP39" s="174"/>
      <c r="AQ39" s="174"/>
      <c r="AR39" s="174"/>
      <c r="AS39" s="174"/>
      <c r="AT39" s="174"/>
      <c r="AU39" s="174"/>
      <c r="AV39" s="174"/>
      <c r="AW39" s="174"/>
      <c r="AX39" s="174"/>
      <c r="AY39" s="174"/>
      <c r="AZ39" s="174"/>
      <c r="BA39" s="174"/>
      <c r="BB39" s="174"/>
      <c r="BC39" s="174"/>
      <c r="CC39" s="443"/>
      <c r="CD39" s="443"/>
      <c r="CE39" s="443"/>
      <c r="CF39" s="443"/>
      <c r="CG39" s="443"/>
      <c r="CH39" s="254"/>
      <c r="CI39" s="254"/>
      <c r="CJ39" s="254"/>
      <c r="CK39" s="254"/>
      <c r="CL39" s="254"/>
      <c r="CM39" s="254"/>
      <c r="CN39" s="254"/>
      <c r="CO39" s="254"/>
      <c r="CP39" s="254"/>
      <c r="CQ39" s="254"/>
      <c r="CR39" s="254"/>
      <c r="CS39" s="254"/>
    </row>
    <row r="40" spans="2:97" ht="14.25" customHeight="1" x14ac:dyDescent="0.25">
      <c r="B40" s="760"/>
      <c r="C40" s="761"/>
      <c r="D40" s="761"/>
      <c r="E40" s="761"/>
      <c r="G40" s="1266" t="s">
        <v>1850</v>
      </c>
      <c r="H40" s="824"/>
      <c r="I40" s="824"/>
      <c r="J40" s="824"/>
      <c r="K40" s="824"/>
      <c r="L40" s="824"/>
      <c r="M40" s="824"/>
      <c r="N40" s="824"/>
      <c r="O40" s="824"/>
      <c r="P40" s="824"/>
      <c r="Q40" s="824"/>
      <c r="R40" s="824"/>
      <c r="S40" s="824"/>
      <c r="T40" s="824"/>
      <c r="U40" s="824"/>
      <c r="V40" s="824"/>
      <c r="W40" s="824"/>
      <c r="X40" s="824"/>
      <c r="Y40" s="824"/>
      <c r="Z40" s="824"/>
      <c r="AA40" s="824"/>
      <c r="AB40" s="824"/>
      <c r="AC40" s="824"/>
      <c r="AD40" s="824"/>
      <c r="AE40" s="825"/>
      <c r="AF40" s="1270">
        <f>SUM(AF21:AJ39)</f>
        <v>0</v>
      </c>
      <c r="AG40" s="824"/>
      <c r="AH40" s="824"/>
      <c r="AI40" s="824"/>
      <c r="AJ40" s="825"/>
      <c r="AK40" s="277"/>
      <c r="AL40" s="277"/>
      <c r="AM40" s="277"/>
      <c r="CC40" s="443"/>
      <c r="CD40" s="443"/>
      <c r="CE40" s="443"/>
      <c r="CF40" s="443"/>
      <c r="CG40" s="443"/>
      <c r="CH40" s="254"/>
      <c r="CI40" s="254"/>
      <c r="CJ40" s="254"/>
      <c r="CK40" s="254"/>
      <c r="CL40" s="254"/>
      <c r="CM40" s="254"/>
      <c r="CN40" s="254"/>
      <c r="CO40" s="254"/>
      <c r="CP40" s="254"/>
      <c r="CQ40" s="254"/>
      <c r="CR40" s="254"/>
      <c r="CS40" s="254"/>
    </row>
    <row r="41" spans="2:97" ht="14.25" customHeight="1" x14ac:dyDescent="0.25">
      <c r="B41" s="760"/>
      <c r="C41" s="761"/>
      <c r="D41" s="761"/>
      <c r="E41" s="761"/>
      <c r="G41" s="55"/>
      <c r="AF41" s="443"/>
      <c r="AG41" s="443"/>
      <c r="AH41" s="443"/>
      <c r="AI41" s="443"/>
      <c r="AJ41" s="443"/>
      <c r="AK41" s="254"/>
      <c r="AL41" s="254"/>
      <c r="AM41" s="254"/>
      <c r="AN41" s="254"/>
      <c r="AO41" s="254"/>
      <c r="AP41" s="254"/>
      <c r="AQ41" s="254"/>
      <c r="AR41" s="254"/>
      <c r="AS41" s="254"/>
      <c r="AT41" s="254"/>
      <c r="AU41" s="254"/>
      <c r="AV41" s="254"/>
    </row>
    <row r="42" spans="2:97" ht="14.25" customHeight="1" x14ac:dyDescent="0.25">
      <c r="B42" s="760"/>
      <c r="C42" s="761"/>
      <c r="D42" s="761"/>
      <c r="E42" s="761"/>
      <c r="G42" s="55"/>
      <c r="AT42" s="443"/>
      <c r="AU42" s="443"/>
      <c r="AV42" s="443"/>
      <c r="AW42" s="443"/>
      <c r="AX42" s="443"/>
      <c r="AY42" s="254"/>
      <c r="AZ42" s="254"/>
      <c r="BA42" s="254"/>
      <c r="BB42" s="254"/>
      <c r="BC42" s="254"/>
      <c r="BD42" s="254"/>
      <c r="BE42" s="254"/>
      <c r="BF42" s="254"/>
      <c r="BG42" s="254"/>
      <c r="BH42" s="254"/>
      <c r="BI42" s="254"/>
      <c r="BJ42" s="254"/>
    </row>
    <row r="43" spans="2:97" ht="14.25" customHeight="1" x14ac:dyDescent="0.25">
      <c r="B43" s="760"/>
      <c r="C43" s="761"/>
      <c r="D43" s="761"/>
      <c r="E43" s="761"/>
      <c r="AS43" s="443"/>
      <c r="AT43" s="443"/>
      <c r="AU43" s="254"/>
    </row>
    <row r="44" spans="2:97" ht="15" customHeight="1" x14ac:dyDescent="0.25">
      <c r="B44" s="760"/>
      <c r="C44" s="761"/>
      <c r="D44" s="761"/>
      <c r="E44" s="761"/>
      <c r="AS44" s="443"/>
      <c r="AT44" s="443"/>
      <c r="AU44" s="254"/>
    </row>
    <row r="45" spans="2:97" ht="15" customHeight="1" x14ac:dyDescent="0.25">
      <c r="B45" s="760"/>
      <c r="C45" s="761"/>
      <c r="D45" s="761"/>
      <c r="E45" s="761"/>
      <c r="H45" s="976" t="s">
        <v>1795</v>
      </c>
      <c r="I45" s="824"/>
      <c r="J45" s="824"/>
      <c r="K45" s="824"/>
      <c r="L45" s="824"/>
      <c r="M45" s="824"/>
      <c r="N45" s="824"/>
      <c r="O45" s="824"/>
      <c r="P45" s="824"/>
      <c r="Q45" s="824"/>
      <c r="R45" s="824"/>
      <c r="S45" s="824"/>
      <c r="T45" s="824"/>
      <c r="U45" s="824"/>
      <c r="V45" s="824"/>
      <c r="W45" s="824"/>
      <c r="X45" s="824"/>
      <c r="Y45" s="825"/>
      <c r="Z45" s="976" t="s">
        <v>1796</v>
      </c>
      <c r="AA45" s="824"/>
      <c r="AB45" s="824"/>
      <c r="AC45" s="824"/>
      <c r="AD45" s="824"/>
      <c r="AE45" s="824"/>
      <c r="AF45" s="824"/>
      <c r="AG45" s="824"/>
      <c r="AH45" s="824"/>
      <c r="AI45" s="824"/>
      <c r="AJ45" s="824"/>
      <c r="AK45" s="824"/>
      <c r="AL45" s="824"/>
      <c r="AM45" s="824"/>
      <c r="AN45" s="824"/>
      <c r="AO45" s="824"/>
      <c r="AP45" s="824"/>
      <c r="AQ45" s="825"/>
      <c r="AS45" s="443"/>
      <c r="AT45" s="443"/>
      <c r="AU45" s="254"/>
    </row>
    <row r="46" spans="2:97" ht="14.25" customHeight="1" x14ac:dyDescent="0.25">
      <c r="B46" s="760"/>
      <c r="C46" s="761"/>
      <c r="D46" s="761"/>
      <c r="E46" s="761"/>
      <c r="H46" s="257" t="s">
        <v>796</v>
      </c>
      <c r="I46" s="258"/>
      <c r="J46" s="258"/>
      <c r="K46" s="258"/>
      <c r="L46" s="258"/>
      <c r="M46" s="258"/>
      <c r="N46" s="258"/>
      <c r="O46" s="258"/>
      <c r="P46" s="258"/>
      <c r="Q46" s="259"/>
      <c r="R46" s="257" t="s">
        <v>1511</v>
      </c>
      <c r="S46" s="258"/>
      <c r="T46" s="258"/>
      <c r="U46" s="259"/>
      <c r="V46" s="257" t="s">
        <v>1510</v>
      </c>
      <c r="W46" s="258"/>
      <c r="X46" s="258"/>
      <c r="Y46" s="259"/>
      <c r="Z46" s="257" t="s">
        <v>796</v>
      </c>
      <c r="AA46" s="258"/>
      <c r="AB46" s="258"/>
      <c r="AC46" s="258"/>
      <c r="AD46" s="258"/>
      <c r="AE46" s="258"/>
      <c r="AF46" s="258"/>
      <c r="AG46" s="258"/>
      <c r="AH46" s="258"/>
      <c r="AI46" s="259"/>
      <c r="AJ46" s="257" t="s">
        <v>1511</v>
      </c>
      <c r="AK46" s="258"/>
      <c r="AL46" s="258"/>
      <c r="AM46" s="259"/>
      <c r="AN46" s="257" t="s">
        <v>1510</v>
      </c>
      <c r="AO46" s="258"/>
      <c r="AP46" s="258"/>
      <c r="AQ46" s="259"/>
      <c r="AS46" s="443"/>
      <c r="AT46" s="443"/>
      <c r="AU46" s="254"/>
    </row>
    <row r="47" spans="2:97" ht="14.25" customHeight="1" x14ac:dyDescent="0.25">
      <c r="B47" s="760"/>
      <c r="C47" s="761"/>
      <c r="D47" s="761"/>
      <c r="E47" s="761"/>
      <c r="H47" s="260"/>
      <c r="Q47" s="261"/>
      <c r="R47" s="260"/>
      <c r="U47" s="261"/>
      <c r="V47" s="260"/>
      <c r="Y47" s="261"/>
      <c r="Z47" s="260"/>
      <c r="AI47" s="261"/>
      <c r="AJ47" s="260"/>
      <c r="AM47" s="261"/>
      <c r="AN47" s="260"/>
      <c r="AQ47" s="261"/>
      <c r="AS47" s="443"/>
      <c r="AT47" s="443"/>
      <c r="AU47" s="254"/>
    </row>
    <row r="48" spans="2:97" ht="14.25" customHeight="1" x14ac:dyDescent="0.25">
      <c r="B48" s="760"/>
      <c r="C48" s="761"/>
      <c r="D48" s="761"/>
      <c r="E48" s="761"/>
      <c r="H48" s="260"/>
      <c r="Q48" s="261"/>
      <c r="R48" s="260"/>
      <c r="U48" s="261"/>
      <c r="V48" s="260"/>
      <c r="Y48" s="261"/>
      <c r="Z48" s="260"/>
      <c r="AI48" s="261"/>
      <c r="AJ48" s="260"/>
      <c r="AM48" s="261"/>
      <c r="AN48" s="260"/>
      <c r="AQ48" s="261"/>
      <c r="AS48" s="443"/>
      <c r="AT48" s="443"/>
      <c r="AU48" s="254"/>
    </row>
    <row r="49" spans="2:62" ht="14.25" customHeight="1" x14ac:dyDescent="0.25">
      <c r="H49" s="260"/>
      <c r="Q49" s="261"/>
      <c r="R49" s="260"/>
      <c r="U49" s="261"/>
      <c r="V49" s="260"/>
      <c r="Y49" s="261"/>
      <c r="Z49" s="260"/>
      <c r="AI49" s="261"/>
      <c r="AJ49" s="260"/>
      <c r="AM49" s="261"/>
      <c r="AN49" s="260"/>
      <c r="AQ49" s="261"/>
      <c r="AS49" s="443"/>
      <c r="AT49" s="443"/>
      <c r="AU49" s="443"/>
      <c r="AV49" s="443"/>
      <c r="AW49" s="443"/>
      <c r="AX49" s="443"/>
      <c r="AY49" s="254"/>
      <c r="AZ49" s="254"/>
      <c r="BA49" s="254"/>
      <c r="BB49" s="254"/>
      <c r="BC49" s="254"/>
      <c r="BD49" s="254"/>
      <c r="BE49" s="254"/>
      <c r="BF49" s="254"/>
      <c r="BG49" s="254"/>
      <c r="BH49" s="254"/>
      <c r="BI49" s="254"/>
      <c r="BJ49" s="254"/>
    </row>
    <row r="50" spans="2:62" ht="14.25" customHeight="1" x14ac:dyDescent="0.25">
      <c r="B50" s="760"/>
      <c r="C50" s="761"/>
      <c r="D50" s="761"/>
      <c r="E50" s="761"/>
      <c r="H50" s="260"/>
      <c r="Q50" s="261"/>
      <c r="R50" s="260"/>
      <c r="U50" s="261"/>
      <c r="V50" s="260"/>
      <c r="Y50" s="261"/>
      <c r="Z50" s="260"/>
      <c r="AI50" s="261"/>
      <c r="AJ50" s="260"/>
      <c r="AM50" s="261"/>
      <c r="AN50" s="260"/>
      <c r="AQ50" s="261"/>
      <c r="AS50" s="443"/>
      <c r="AT50" s="443"/>
      <c r="AU50" s="443"/>
      <c r="AV50" s="443"/>
      <c r="AW50" s="443"/>
      <c r="AX50" s="443"/>
      <c r="AY50" s="254"/>
      <c r="AZ50" s="254"/>
      <c r="BA50" s="254"/>
      <c r="BB50" s="254"/>
      <c r="BC50" s="254"/>
      <c r="BD50" s="254"/>
      <c r="BE50" s="254"/>
      <c r="BF50" s="254"/>
      <c r="BG50" s="254"/>
      <c r="BH50" s="254"/>
      <c r="BI50" s="254"/>
      <c r="BJ50" s="254"/>
    </row>
    <row r="51" spans="2:62" ht="14.25" customHeight="1" x14ac:dyDescent="0.25">
      <c r="H51" s="262"/>
      <c r="I51" s="263"/>
      <c r="J51" s="263"/>
      <c r="K51" s="263"/>
      <c r="L51" s="263"/>
      <c r="M51" s="263"/>
      <c r="N51" s="263"/>
      <c r="O51" s="263"/>
      <c r="P51" s="263"/>
      <c r="Q51" s="264"/>
      <c r="R51" s="262"/>
      <c r="S51" s="263"/>
      <c r="T51" s="263"/>
      <c r="U51" s="264"/>
      <c r="V51" s="262"/>
      <c r="W51" s="263"/>
      <c r="X51" s="263"/>
      <c r="Y51" s="264"/>
      <c r="Z51" s="262"/>
      <c r="AA51" s="263"/>
      <c r="AB51" s="263"/>
      <c r="AC51" s="263"/>
      <c r="AD51" s="263"/>
      <c r="AE51" s="263"/>
      <c r="AF51" s="263"/>
      <c r="AG51" s="263"/>
      <c r="AH51" s="263"/>
      <c r="AI51" s="264"/>
      <c r="AJ51" s="262"/>
      <c r="AK51" s="263"/>
      <c r="AL51" s="263"/>
      <c r="AM51" s="264"/>
      <c r="AN51" s="262"/>
      <c r="AO51" s="263"/>
      <c r="AP51" s="263"/>
      <c r="AQ51" s="264"/>
      <c r="AS51" s="443"/>
      <c r="AT51" s="443"/>
      <c r="AU51" s="443"/>
      <c r="AV51" s="443"/>
      <c r="AW51" s="443"/>
      <c r="AX51" s="443"/>
      <c r="AY51" s="254"/>
      <c r="AZ51" s="254"/>
      <c r="BA51" s="254"/>
      <c r="BB51" s="254"/>
      <c r="BC51" s="254"/>
      <c r="BD51" s="254"/>
      <c r="BE51" s="254"/>
      <c r="BF51" s="254"/>
      <c r="BG51" s="254"/>
      <c r="BH51" s="254"/>
      <c r="BI51" s="254"/>
      <c r="BJ51" s="254"/>
    </row>
    <row r="52" spans="2:62" ht="14.25" customHeight="1" x14ac:dyDescent="0.25">
      <c r="B52" s="760"/>
      <c r="C52" s="761"/>
      <c r="D52" s="761"/>
      <c r="E52" s="761"/>
      <c r="G52" s="223"/>
      <c r="AM52" s="265" t="s">
        <v>1797</v>
      </c>
      <c r="AN52" s="131">
        <f>'MAIN LEVEL'!Z86</f>
        <v>0</v>
      </c>
      <c r="AS52" s="443"/>
      <c r="AT52" s="443"/>
      <c r="AU52" s="443"/>
      <c r="AV52" s="443"/>
      <c r="AW52" s="443"/>
      <c r="AX52" s="443"/>
      <c r="AY52" s="254"/>
      <c r="AZ52" s="254"/>
      <c r="BA52" s="254"/>
      <c r="BB52" s="254"/>
      <c r="BC52" s="254"/>
      <c r="BD52" s="254"/>
      <c r="BE52" s="254"/>
      <c r="BF52" s="254"/>
      <c r="BG52" s="254"/>
      <c r="BH52" s="254"/>
      <c r="BI52" s="254"/>
      <c r="BJ52" s="254"/>
    </row>
    <row r="53" spans="2:62" ht="14.25" customHeight="1" x14ac:dyDescent="0.25">
      <c r="G53" s="223"/>
      <c r="AS53" s="443"/>
      <c r="AT53" s="443"/>
      <c r="AU53" s="443"/>
      <c r="AV53" s="443"/>
      <c r="AW53" s="443"/>
      <c r="AX53" s="443"/>
      <c r="AY53" s="254"/>
      <c r="AZ53" s="254"/>
      <c r="BA53" s="254"/>
      <c r="BB53" s="254"/>
      <c r="BC53" s="254"/>
      <c r="BD53" s="254"/>
      <c r="BE53" s="254"/>
      <c r="BF53" s="254"/>
      <c r="BG53" s="254"/>
      <c r="BH53" s="254"/>
      <c r="BI53" s="254"/>
      <c r="BJ53" s="254"/>
    </row>
    <row r="54" spans="2:62" ht="14.25" customHeight="1" x14ac:dyDescent="0.25">
      <c r="B54" s="760"/>
      <c r="C54" s="761"/>
      <c r="D54" s="761"/>
      <c r="E54" s="761"/>
      <c r="G54" s="223"/>
      <c r="H54" s="110"/>
      <c r="I54" s="110"/>
      <c r="J54" s="110"/>
      <c r="K54" s="110"/>
      <c r="L54" s="110"/>
      <c r="M54" s="110"/>
      <c r="N54" s="110"/>
      <c r="O54" s="110"/>
      <c r="P54" s="110"/>
      <c r="Q54" s="110"/>
      <c r="R54" s="110"/>
      <c r="S54" s="110"/>
      <c r="T54" s="110"/>
      <c r="U54" s="110"/>
      <c r="V54" s="110"/>
      <c r="W54" s="110"/>
      <c r="X54" s="110"/>
      <c r="AU54" s="443"/>
      <c r="AV54" s="443"/>
      <c r="AW54" s="443"/>
      <c r="AX54" s="443"/>
      <c r="AY54" s="254"/>
      <c r="AZ54" s="254"/>
      <c r="BA54" s="254"/>
      <c r="BB54" s="254"/>
      <c r="BC54" s="254"/>
      <c r="BD54" s="254"/>
      <c r="BE54" s="254"/>
      <c r="BF54" s="254"/>
      <c r="BG54" s="254"/>
      <c r="BH54" s="254"/>
      <c r="BI54" s="254"/>
      <c r="BJ54" s="254"/>
    </row>
    <row r="55" spans="2:62" ht="14.25" customHeight="1" x14ac:dyDescent="0.25">
      <c r="G55" s="223"/>
      <c r="H55" s="110"/>
      <c r="I55" s="110"/>
      <c r="J55" s="110"/>
      <c r="K55" s="110"/>
      <c r="L55" s="110"/>
      <c r="M55" s="110"/>
      <c r="N55" s="110"/>
      <c r="O55" s="110"/>
      <c r="P55" s="110"/>
      <c r="Q55" s="110"/>
      <c r="R55" s="110"/>
      <c r="S55" s="110"/>
      <c r="T55" s="110"/>
      <c r="U55" s="110"/>
      <c r="V55" s="110"/>
      <c r="W55" s="110"/>
      <c r="X55" s="110"/>
      <c r="AU55" s="443"/>
      <c r="AV55" s="443"/>
      <c r="AW55" s="443"/>
      <c r="AX55" s="443"/>
      <c r="AY55" s="254"/>
      <c r="AZ55" s="254"/>
      <c r="BA55" s="254"/>
      <c r="BB55" s="254"/>
      <c r="BC55" s="254"/>
      <c r="BD55" s="254"/>
      <c r="BE55" s="254"/>
      <c r="BF55" s="254"/>
      <c r="BG55" s="254"/>
      <c r="BH55" s="254"/>
      <c r="BI55" s="254"/>
      <c r="BJ55" s="254"/>
    </row>
    <row r="56" spans="2:62" ht="14.25" customHeight="1" x14ac:dyDescent="0.25">
      <c r="G56" s="223"/>
      <c r="H56" s="110"/>
      <c r="I56" s="110"/>
      <c r="J56" s="110"/>
      <c r="K56" s="110"/>
      <c r="L56" s="110"/>
      <c r="M56" s="110"/>
      <c r="N56" s="110"/>
      <c r="O56" s="110"/>
      <c r="P56" s="110"/>
      <c r="Q56" s="110"/>
      <c r="R56" s="110"/>
      <c r="S56" s="110"/>
      <c r="T56" s="110"/>
      <c r="U56" s="110"/>
      <c r="V56" s="110"/>
      <c r="W56" s="110"/>
      <c r="X56" s="110"/>
      <c r="AU56" s="443"/>
      <c r="AV56" s="443"/>
      <c r="AW56" s="443"/>
      <c r="AX56" s="443"/>
      <c r="AY56" s="254"/>
      <c r="AZ56" s="254"/>
      <c r="BA56" s="254"/>
      <c r="BB56" s="254"/>
      <c r="BC56" s="254"/>
      <c r="BD56" s="254"/>
      <c r="BE56" s="254"/>
      <c r="BF56" s="254"/>
      <c r="BG56" s="254"/>
      <c r="BH56" s="254"/>
      <c r="BI56" s="254"/>
      <c r="BJ56" s="254"/>
    </row>
    <row r="57" spans="2:62" ht="15" customHeight="1" x14ac:dyDescent="0.25">
      <c r="G57" s="223"/>
      <c r="H57" s="110"/>
      <c r="I57" s="110"/>
      <c r="J57" s="110"/>
      <c r="K57" s="110"/>
      <c r="L57" s="110"/>
      <c r="M57" s="110"/>
      <c r="N57" s="110"/>
      <c r="O57" s="110"/>
      <c r="P57" s="110"/>
      <c r="Q57" s="110"/>
      <c r="R57" s="110"/>
      <c r="S57" s="110"/>
      <c r="T57" s="110"/>
      <c r="U57" s="110"/>
      <c r="V57" s="110"/>
      <c r="W57" s="110"/>
      <c r="X57" s="110"/>
      <c r="AU57" s="443"/>
      <c r="AV57" s="443"/>
      <c r="AW57" s="443"/>
      <c r="AX57" s="443"/>
      <c r="AY57" s="254"/>
      <c r="AZ57" s="254"/>
      <c r="BA57" s="254"/>
      <c r="BB57" s="254"/>
      <c r="BC57" s="254"/>
      <c r="BD57" s="254"/>
      <c r="BE57" s="254"/>
      <c r="BF57" s="254"/>
      <c r="BG57" s="254"/>
      <c r="BH57" s="254"/>
      <c r="BI57" s="254"/>
      <c r="BJ57" s="254"/>
    </row>
    <row r="58" spans="2:62" ht="14.25" customHeight="1" x14ac:dyDescent="0.25">
      <c r="G58" s="223"/>
      <c r="H58" s="110"/>
      <c r="I58" s="110"/>
      <c r="J58" s="110"/>
      <c r="K58" s="110"/>
      <c r="L58" s="110"/>
      <c r="M58" s="110"/>
      <c r="N58" s="110"/>
      <c r="O58" s="110"/>
      <c r="P58" s="110"/>
      <c r="Q58" s="110"/>
      <c r="R58" s="110"/>
      <c r="S58" s="110"/>
      <c r="T58" s="110"/>
      <c r="U58" s="110"/>
      <c r="V58" s="110"/>
      <c r="W58" s="110"/>
      <c r="X58" s="110"/>
      <c r="AU58" s="443"/>
      <c r="AV58" s="443"/>
      <c r="AW58" s="443"/>
      <c r="AX58" s="443"/>
      <c r="AY58" s="254"/>
      <c r="AZ58" s="254"/>
      <c r="BA58" s="254"/>
      <c r="BB58" s="254"/>
      <c r="BC58" s="254"/>
      <c r="BD58" s="254"/>
      <c r="BE58" s="254"/>
      <c r="BF58" s="254"/>
      <c r="BG58" s="254"/>
      <c r="BH58" s="254"/>
      <c r="BI58" s="254"/>
      <c r="BJ58" s="254"/>
    </row>
    <row r="59" spans="2:62" ht="14.25" customHeight="1" x14ac:dyDescent="0.25">
      <c r="G59" s="256"/>
      <c r="H59" s="110"/>
      <c r="I59" s="110"/>
      <c r="J59" s="110"/>
      <c r="K59" s="110"/>
      <c r="L59" s="110"/>
      <c r="M59" s="110"/>
      <c r="N59" s="110"/>
      <c r="O59" s="110"/>
      <c r="P59" s="110"/>
      <c r="Q59" s="110"/>
      <c r="R59" s="110"/>
      <c r="S59" s="110"/>
      <c r="T59" s="110"/>
      <c r="U59" s="110"/>
      <c r="V59" s="110"/>
      <c r="W59" s="110"/>
      <c r="X59" s="110"/>
      <c r="AU59" s="443"/>
      <c r="AV59" s="443"/>
      <c r="AW59" s="443"/>
      <c r="AX59" s="443"/>
      <c r="AY59" s="254"/>
      <c r="AZ59" s="254"/>
      <c r="BA59" s="254"/>
      <c r="BB59" s="254"/>
      <c r="BC59" s="254"/>
      <c r="BD59" s="254"/>
      <c r="BE59" s="254"/>
      <c r="BF59" s="254"/>
      <c r="BG59" s="254"/>
      <c r="BH59" s="254"/>
      <c r="BI59" s="254"/>
      <c r="BJ59" s="254"/>
    </row>
    <row r="60" spans="2:62" ht="14.25" customHeight="1" x14ac:dyDescent="0.25">
      <c r="G60" s="256"/>
      <c r="H60" s="110"/>
      <c r="I60" s="110"/>
      <c r="J60" s="110"/>
      <c r="K60" s="110"/>
      <c r="L60" s="110"/>
      <c r="M60" s="110"/>
      <c r="N60" s="110"/>
      <c r="O60" s="110"/>
      <c r="P60" s="110"/>
      <c r="Q60" s="110"/>
      <c r="R60" s="110"/>
      <c r="S60" s="110"/>
      <c r="T60" s="110"/>
      <c r="U60" s="110"/>
      <c r="V60" s="110"/>
      <c r="W60" s="110"/>
      <c r="X60" s="110"/>
      <c r="AU60" s="443"/>
      <c r="AV60" s="443"/>
      <c r="AW60" s="443"/>
      <c r="AX60" s="443"/>
      <c r="AY60" s="254"/>
      <c r="AZ60" s="254"/>
      <c r="BA60" s="254"/>
      <c r="BB60" s="254"/>
      <c r="BC60" s="254"/>
      <c r="BD60" s="254"/>
      <c r="BE60" s="254"/>
      <c r="BF60" s="254"/>
      <c r="BG60" s="254"/>
      <c r="BH60" s="254"/>
      <c r="BI60" s="254"/>
      <c r="BJ60" s="254"/>
    </row>
    <row r="61" spans="2:62" ht="14.25" customHeight="1" x14ac:dyDescent="0.25">
      <c r="G61" s="110"/>
      <c r="H61" s="110"/>
      <c r="I61" s="110"/>
      <c r="J61" s="110"/>
      <c r="K61" s="110"/>
      <c r="L61" s="110"/>
      <c r="M61" s="110"/>
      <c r="N61" s="110"/>
      <c r="O61" s="110"/>
      <c r="P61" s="110"/>
      <c r="Q61" s="110"/>
      <c r="R61" s="110"/>
      <c r="S61" s="110"/>
      <c r="T61" s="110"/>
      <c r="U61" s="110"/>
      <c r="V61" s="110"/>
      <c r="W61" s="110"/>
      <c r="X61" s="110"/>
    </row>
    <row r="62" spans="2:62" ht="14.25" customHeight="1" x14ac:dyDescent="0.25">
      <c r="G62" s="110"/>
      <c r="H62" s="110"/>
      <c r="I62" s="110"/>
      <c r="J62" s="110"/>
      <c r="K62" s="110"/>
      <c r="L62" s="110"/>
      <c r="M62" s="110"/>
      <c r="N62" s="110"/>
      <c r="O62" s="110"/>
      <c r="P62" s="110"/>
      <c r="Q62" s="110"/>
      <c r="R62" s="110"/>
      <c r="S62" s="110"/>
      <c r="T62" s="110"/>
      <c r="U62" s="110"/>
      <c r="V62" s="110"/>
      <c r="W62" s="110"/>
      <c r="X62" s="110"/>
    </row>
    <row r="63" spans="2:62" ht="14.25" customHeight="1" x14ac:dyDescent="0.25">
      <c r="G63" s="110"/>
      <c r="H63" s="110"/>
      <c r="I63" s="110"/>
      <c r="J63" s="110"/>
      <c r="K63" s="110"/>
      <c r="L63" s="110"/>
      <c r="M63" s="110"/>
      <c r="N63" s="110"/>
      <c r="O63" s="110"/>
      <c r="P63" s="110"/>
      <c r="Q63" s="110"/>
      <c r="R63" s="110"/>
      <c r="S63" s="110"/>
      <c r="T63" s="110"/>
      <c r="U63" s="110"/>
      <c r="V63" s="110"/>
      <c r="W63" s="110"/>
      <c r="X63" s="110"/>
    </row>
    <row r="64" spans="2:62" ht="14.25" customHeight="1" x14ac:dyDescent="0.25">
      <c r="G64" s="110"/>
      <c r="H64" s="110"/>
      <c r="I64" s="110"/>
      <c r="J64" s="110"/>
      <c r="K64" s="110"/>
      <c r="L64" s="110"/>
      <c r="M64" s="110"/>
      <c r="N64" s="110"/>
      <c r="O64" s="110"/>
      <c r="P64" s="110"/>
      <c r="Q64" s="110"/>
      <c r="R64" s="110"/>
      <c r="S64" s="110"/>
      <c r="T64" s="110"/>
      <c r="U64" s="110"/>
      <c r="V64" s="110"/>
      <c r="W64" s="110"/>
      <c r="X64" s="110"/>
    </row>
    <row r="65" spans="7:24" ht="14.25" customHeight="1" x14ac:dyDescent="0.25">
      <c r="G65" s="110"/>
      <c r="H65" s="110"/>
      <c r="I65" s="110"/>
      <c r="J65" s="110"/>
      <c r="K65" s="110"/>
      <c r="L65" s="110"/>
      <c r="M65" s="110"/>
      <c r="N65" s="110"/>
      <c r="O65" s="110"/>
      <c r="P65" s="110"/>
      <c r="Q65" s="110"/>
      <c r="R65" s="110"/>
      <c r="S65" s="110"/>
      <c r="T65" s="110"/>
      <c r="U65" s="110"/>
      <c r="V65" s="110"/>
      <c r="W65" s="110"/>
      <c r="X65" s="110"/>
    </row>
    <row r="66" spans="7:24" ht="14.25" customHeight="1" x14ac:dyDescent="0.25">
      <c r="G66" s="110"/>
      <c r="H66" s="110"/>
      <c r="I66" s="110"/>
      <c r="J66" s="110"/>
      <c r="K66" s="110"/>
      <c r="L66" s="110"/>
      <c r="M66" s="110"/>
      <c r="N66" s="110"/>
      <c r="O66" s="110"/>
      <c r="P66" s="110"/>
      <c r="Q66" s="110"/>
      <c r="R66" s="110"/>
      <c r="S66" s="110"/>
      <c r="T66" s="110"/>
      <c r="U66" s="110"/>
      <c r="V66" s="110"/>
      <c r="W66" s="110"/>
      <c r="X66" s="110"/>
    </row>
    <row r="67" spans="7:24" ht="14.25" customHeight="1" x14ac:dyDescent="0.25">
      <c r="G67" s="110"/>
      <c r="H67" s="110"/>
      <c r="I67" s="110"/>
      <c r="J67" s="110"/>
      <c r="K67" s="110"/>
      <c r="L67" s="110"/>
      <c r="M67" s="110"/>
      <c r="N67" s="110"/>
      <c r="O67" s="110"/>
      <c r="P67" s="110"/>
      <c r="Q67" s="110"/>
      <c r="R67" s="110"/>
      <c r="S67" s="110"/>
      <c r="T67" s="110"/>
      <c r="U67" s="110"/>
      <c r="V67" s="110"/>
      <c r="W67" s="110"/>
      <c r="X67" s="110"/>
    </row>
    <row r="68" spans="7:24" ht="14.25" customHeight="1" x14ac:dyDescent="0.25">
      <c r="G68" s="110"/>
      <c r="H68" s="110"/>
      <c r="I68" s="110"/>
      <c r="J68" s="110"/>
      <c r="K68" s="110"/>
      <c r="L68" s="110"/>
      <c r="M68" s="110"/>
      <c r="N68" s="110"/>
      <c r="O68" s="110"/>
      <c r="P68" s="110"/>
      <c r="Q68" s="110"/>
      <c r="R68" s="110"/>
      <c r="S68" s="110"/>
      <c r="T68" s="110"/>
      <c r="U68" s="110"/>
      <c r="V68" s="110"/>
      <c r="W68" s="110"/>
      <c r="X68" s="110"/>
    </row>
    <row r="69" spans="7:24" ht="14.25" customHeight="1" x14ac:dyDescent="0.25">
      <c r="G69" s="110"/>
      <c r="H69" s="110"/>
      <c r="I69" s="110"/>
      <c r="J69" s="110"/>
      <c r="K69" s="110"/>
      <c r="L69" s="110"/>
      <c r="M69" s="110"/>
      <c r="N69" s="110"/>
      <c r="O69" s="110"/>
      <c r="P69" s="110"/>
      <c r="Q69" s="110"/>
      <c r="R69" s="110"/>
      <c r="S69" s="110"/>
      <c r="T69" s="110"/>
      <c r="U69" s="110"/>
      <c r="V69" s="110"/>
      <c r="W69" s="110"/>
      <c r="X69" s="110"/>
    </row>
    <row r="70" spans="7:24" ht="14.25" customHeight="1" x14ac:dyDescent="0.25">
      <c r="G70" s="110"/>
      <c r="H70" s="110"/>
      <c r="I70" s="110"/>
      <c r="J70" s="110"/>
      <c r="K70" s="110"/>
      <c r="L70" s="110"/>
      <c r="M70" s="110"/>
      <c r="N70" s="110"/>
      <c r="O70" s="110"/>
      <c r="P70" s="110"/>
      <c r="Q70" s="110"/>
      <c r="R70" s="110"/>
      <c r="S70" s="110"/>
      <c r="T70" s="110"/>
      <c r="U70" s="110"/>
      <c r="V70" s="110"/>
      <c r="W70" s="110"/>
      <c r="X70" s="110"/>
    </row>
    <row r="71" spans="7:24" ht="14.25" customHeight="1" x14ac:dyDescent="0.25">
      <c r="G71" s="110"/>
      <c r="H71" s="110"/>
      <c r="I71" s="110"/>
      <c r="J71" s="110"/>
      <c r="K71" s="110"/>
      <c r="L71" s="110"/>
      <c r="M71" s="110"/>
      <c r="N71" s="110"/>
      <c r="O71" s="110"/>
      <c r="P71" s="110"/>
      <c r="Q71" s="110"/>
      <c r="R71" s="110"/>
      <c r="S71" s="110"/>
      <c r="T71" s="110"/>
      <c r="U71" s="110"/>
      <c r="V71" s="110"/>
      <c r="W71" s="110"/>
      <c r="X71" s="110"/>
    </row>
    <row r="72" spans="7:24" ht="14.25" customHeight="1" x14ac:dyDescent="0.25">
      <c r="G72" s="110"/>
      <c r="H72" s="110"/>
      <c r="I72" s="110"/>
      <c r="J72" s="110"/>
      <c r="K72" s="110"/>
      <c r="L72" s="110"/>
      <c r="M72" s="110"/>
      <c r="N72" s="110"/>
      <c r="O72" s="110"/>
      <c r="P72" s="110"/>
      <c r="Q72" s="110"/>
      <c r="R72" s="110"/>
      <c r="S72" s="110"/>
      <c r="T72" s="110"/>
      <c r="U72" s="110"/>
      <c r="V72" s="110"/>
      <c r="W72" s="110"/>
      <c r="X72" s="110"/>
    </row>
    <row r="73" spans="7:24" ht="14.25" customHeight="1" x14ac:dyDescent="0.25">
      <c r="G73" s="110"/>
      <c r="H73" s="110"/>
      <c r="I73" s="110"/>
      <c r="J73" s="110"/>
      <c r="K73" s="110"/>
      <c r="L73" s="110"/>
      <c r="M73" s="110"/>
      <c r="N73" s="110"/>
      <c r="O73" s="110"/>
      <c r="P73" s="110"/>
      <c r="Q73" s="110"/>
      <c r="R73" s="110"/>
      <c r="S73" s="110"/>
      <c r="T73" s="110"/>
      <c r="U73" s="110"/>
      <c r="V73" s="110"/>
      <c r="W73" s="110"/>
      <c r="X73" s="110"/>
    </row>
    <row r="74" spans="7:24" ht="14.25" customHeight="1" x14ac:dyDescent="0.25">
      <c r="G74" s="110"/>
      <c r="H74" s="110"/>
      <c r="I74" s="110"/>
      <c r="J74" s="110"/>
      <c r="K74" s="110"/>
      <c r="L74" s="110"/>
      <c r="M74" s="110"/>
      <c r="N74" s="110"/>
      <c r="O74" s="110"/>
      <c r="P74" s="110"/>
      <c r="Q74" s="110"/>
      <c r="R74" s="110"/>
      <c r="S74" s="110"/>
      <c r="T74" s="110"/>
      <c r="U74" s="110"/>
      <c r="V74" s="110"/>
      <c r="W74" s="110"/>
      <c r="X74" s="110"/>
    </row>
    <row r="75" spans="7:24" ht="14.25" customHeight="1" x14ac:dyDescent="0.25">
      <c r="G75" s="110"/>
      <c r="H75" s="110"/>
      <c r="I75" s="110"/>
      <c r="J75" s="110"/>
      <c r="K75" s="110"/>
      <c r="L75" s="110"/>
      <c r="M75" s="110"/>
      <c r="N75" s="110"/>
      <c r="O75" s="110"/>
      <c r="P75" s="110"/>
      <c r="Q75" s="110"/>
      <c r="R75" s="110"/>
      <c r="S75" s="110"/>
      <c r="T75" s="110"/>
      <c r="U75" s="110"/>
      <c r="V75" s="110"/>
      <c r="W75" s="110"/>
      <c r="X75" s="110"/>
    </row>
    <row r="76" spans="7:24" ht="14.25" customHeight="1" x14ac:dyDescent="0.25">
      <c r="G76" s="110"/>
      <c r="H76" s="110"/>
      <c r="I76" s="110"/>
      <c r="J76" s="110"/>
      <c r="K76" s="110"/>
      <c r="L76" s="110"/>
      <c r="M76" s="110"/>
      <c r="N76" s="110"/>
      <c r="O76" s="110"/>
      <c r="P76" s="110"/>
      <c r="Q76" s="110"/>
      <c r="R76" s="110"/>
      <c r="S76" s="110"/>
      <c r="T76" s="110"/>
      <c r="U76" s="110"/>
      <c r="V76" s="110"/>
      <c r="W76" s="110"/>
      <c r="X76" s="110"/>
    </row>
    <row r="77" spans="7:24" ht="14.25" customHeight="1" x14ac:dyDescent="0.25">
      <c r="G77" s="110"/>
      <c r="H77" s="110"/>
      <c r="I77" s="110"/>
      <c r="J77" s="110"/>
      <c r="K77" s="110"/>
      <c r="L77" s="110"/>
      <c r="M77" s="110"/>
      <c r="N77" s="110"/>
      <c r="O77" s="110"/>
      <c r="P77" s="110"/>
      <c r="Q77" s="110"/>
      <c r="R77" s="110"/>
      <c r="S77" s="110"/>
      <c r="T77" s="110"/>
      <c r="U77" s="110"/>
      <c r="V77" s="110"/>
      <c r="W77" s="110"/>
      <c r="X77" s="110"/>
    </row>
    <row r="78" spans="7:24" ht="14.25" customHeight="1" x14ac:dyDescent="0.25">
      <c r="G78" s="110"/>
      <c r="H78" s="110"/>
      <c r="I78" s="110"/>
      <c r="J78" s="110"/>
      <c r="K78" s="110"/>
      <c r="L78" s="110"/>
      <c r="M78" s="110"/>
      <c r="N78" s="110"/>
      <c r="O78" s="110"/>
      <c r="P78" s="110"/>
      <c r="Q78" s="110"/>
      <c r="R78" s="110"/>
      <c r="S78" s="110"/>
      <c r="T78" s="110"/>
      <c r="U78" s="110"/>
      <c r="V78" s="110"/>
      <c r="W78" s="110"/>
      <c r="X78" s="110"/>
    </row>
    <row r="79" spans="7:24" ht="14.25" customHeight="1" x14ac:dyDescent="0.25">
      <c r="G79" s="110"/>
      <c r="H79" s="110"/>
      <c r="I79" s="110"/>
      <c r="J79" s="110"/>
      <c r="K79" s="110"/>
      <c r="L79" s="110"/>
      <c r="M79" s="110"/>
      <c r="N79" s="110"/>
      <c r="O79" s="110"/>
      <c r="P79" s="110"/>
      <c r="Q79" s="110"/>
      <c r="R79" s="110"/>
      <c r="S79" s="110"/>
      <c r="T79" s="110"/>
      <c r="U79" s="110"/>
      <c r="V79" s="110"/>
      <c r="W79" s="110"/>
      <c r="X79" s="110"/>
    </row>
    <row r="80" spans="7:24" ht="14.25" customHeight="1" x14ac:dyDescent="0.25">
      <c r="G80" s="110"/>
      <c r="H80" s="110"/>
      <c r="I80" s="110"/>
      <c r="J80" s="110"/>
      <c r="K80" s="110"/>
      <c r="L80" s="110"/>
      <c r="M80" s="110"/>
      <c r="N80" s="110"/>
      <c r="O80" s="110"/>
      <c r="P80" s="110"/>
      <c r="Q80" s="110"/>
      <c r="R80" s="110"/>
      <c r="S80" s="110"/>
      <c r="T80" s="110"/>
      <c r="U80" s="110"/>
      <c r="V80" s="110"/>
      <c r="W80" s="110"/>
      <c r="X80" s="110"/>
    </row>
    <row r="81" spans="7:24" ht="14.25" customHeight="1" x14ac:dyDescent="0.25">
      <c r="G81" s="110"/>
      <c r="H81" s="110"/>
      <c r="I81" s="110"/>
      <c r="J81" s="110"/>
      <c r="K81" s="110"/>
      <c r="L81" s="110"/>
      <c r="M81" s="110"/>
      <c r="N81" s="110"/>
      <c r="O81" s="110"/>
      <c r="P81" s="110"/>
      <c r="Q81" s="110"/>
      <c r="R81" s="110"/>
      <c r="S81" s="110"/>
      <c r="T81" s="110"/>
      <c r="U81" s="110"/>
      <c r="V81" s="110"/>
      <c r="W81" s="110"/>
      <c r="X81" s="110"/>
    </row>
    <row r="82" spans="7:24" ht="14.25" customHeight="1" x14ac:dyDescent="0.25">
      <c r="G82" s="110"/>
      <c r="H82" s="110"/>
      <c r="I82" s="110"/>
      <c r="J82" s="110"/>
      <c r="K82" s="110"/>
      <c r="L82" s="110"/>
      <c r="M82" s="110"/>
      <c r="N82" s="110"/>
      <c r="O82" s="110"/>
      <c r="P82" s="110"/>
      <c r="Q82" s="110"/>
      <c r="R82" s="110"/>
      <c r="S82" s="110"/>
      <c r="T82" s="110"/>
      <c r="U82" s="110"/>
      <c r="V82" s="110"/>
      <c r="W82" s="110"/>
      <c r="X82" s="110"/>
    </row>
    <row r="83" spans="7:24" ht="14.25" customHeight="1" x14ac:dyDescent="0.25">
      <c r="G83" s="110"/>
      <c r="H83" s="110"/>
      <c r="I83" s="110"/>
      <c r="J83" s="110"/>
      <c r="K83" s="110"/>
      <c r="L83" s="110"/>
      <c r="M83" s="110"/>
      <c r="N83" s="110"/>
      <c r="O83" s="110"/>
      <c r="P83" s="110"/>
      <c r="Q83" s="110"/>
      <c r="R83" s="110"/>
      <c r="S83" s="110"/>
      <c r="T83" s="110"/>
      <c r="U83" s="110"/>
      <c r="V83" s="110"/>
      <c r="W83" s="110"/>
      <c r="X83" s="110"/>
    </row>
    <row r="84" spans="7:24" ht="14.25" customHeight="1" x14ac:dyDescent="0.25">
      <c r="G84" s="110"/>
      <c r="H84" s="110"/>
      <c r="I84" s="110"/>
      <c r="J84" s="110"/>
      <c r="K84" s="110"/>
      <c r="L84" s="110"/>
      <c r="M84" s="110"/>
      <c r="N84" s="110"/>
      <c r="O84" s="110"/>
      <c r="P84" s="110"/>
      <c r="Q84" s="110"/>
      <c r="R84" s="110"/>
      <c r="S84" s="110"/>
      <c r="T84" s="110"/>
      <c r="U84" s="110"/>
      <c r="V84" s="110"/>
      <c r="W84" s="110"/>
      <c r="X84" s="110"/>
    </row>
    <row r="85" spans="7:24" ht="14.25" customHeight="1" x14ac:dyDescent="0.25">
      <c r="G85" s="110"/>
      <c r="H85" s="110"/>
      <c r="I85" s="110"/>
      <c r="J85" s="110"/>
      <c r="K85" s="110"/>
      <c r="L85" s="110"/>
      <c r="M85" s="110"/>
      <c r="N85" s="110"/>
      <c r="O85" s="110"/>
      <c r="P85" s="110"/>
      <c r="Q85" s="110"/>
      <c r="R85" s="110"/>
      <c r="S85" s="110"/>
      <c r="T85" s="110"/>
      <c r="U85" s="110"/>
      <c r="V85" s="110"/>
      <c r="W85" s="110"/>
      <c r="X85" s="110"/>
    </row>
    <row r="86" spans="7:24" ht="14.25" customHeight="1" x14ac:dyDescent="0.25">
      <c r="G86" s="110"/>
      <c r="H86" s="110"/>
      <c r="I86" s="110"/>
      <c r="J86" s="110"/>
      <c r="K86" s="110"/>
      <c r="L86" s="110"/>
      <c r="M86" s="110"/>
      <c r="N86" s="110"/>
      <c r="O86" s="110"/>
      <c r="P86" s="110"/>
      <c r="Q86" s="110"/>
      <c r="R86" s="110"/>
      <c r="S86" s="110"/>
      <c r="T86" s="110"/>
      <c r="U86" s="110"/>
      <c r="V86" s="110"/>
      <c r="W86" s="110"/>
      <c r="X86" s="110"/>
    </row>
    <row r="87" spans="7:24" ht="14.25" customHeight="1" x14ac:dyDescent="0.25">
      <c r="G87" s="110"/>
      <c r="H87" s="110"/>
      <c r="I87" s="110"/>
      <c r="J87" s="110"/>
      <c r="K87" s="110"/>
      <c r="L87" s="110"/>
      <c r="M87" s="110"/>
      <c r="N87" s="110"/>
      <c r="O87" s="110"/>
      <c r="P87" s="110"/>
      <c r="Q87" s="110"/>
      <c r="R87" s="110"/>
      <c r="S87" s="110"/>
      <c r="T87" s="110"/>
      <c r="U87" s="110"/>
      <c r="V87" s="110"/>
      <c r="W87" s="110"/>
      <c r="X87" s="110"/>
    </row>
    <row r="88" spans="7:24" ht="14.25" customHeight="1" x14ac:dyDescent="0.25">
      <c r="G88" s="110"/>
      <c r="H88" s="110"/>
      <c r="I88" s="110"/>
      <c r="J88" s="110"/>
      <c r="K88" s="110"/>
      <c r="L88" s="110"/>
      <c r="M88" s="110"/>
      <c r="N88" s="110"/>
      <c r="O88" s="110"/>
      <c r="P88" s="110"/>
      <c r="Q88" s="110"/>
      <c r="R88" s="110"/>
      <c r="S88" s="110"/>
      <c r="T88" s="110"/>
      <c r="U88" s="110"/>
      <c r="V88" s="110"/>
      <c r="W88" s="110"/>
      <c r="X88" s="110"/>
    </row>
    <row r="89" spans="7:24" ht="14.25" customHeight="1" x14ac:dyDescent="0.25">
      <c r="G89" s="110"/>
      <c r="H89" s="110"/>
      <c r="I89" s="110"/>
      <c r="J89" s="110"/>
      <c r="K89" s="110"/>
      <c r="L89" s="110"/>
      <c r="M89" s="110"/>
      <c r="N89" s="110"/>
      <c r="O89" s="110"/>
      <c r="P89" s="110"/>
      <c r="Q89" s="110"/>
      <c r="R89" s="110"/>
      <c r="S89" s="110"/>
      <c r="T89" s="110"/>
      <c r="U89" s="110"/>
      <c r="V89" s="110"/>
      <c r="W89" s="110"/>
      <c r="X89" s="110"/>
    </row>
    <row r="90" spans="7:24" ht="14.25" customHeight="1" x14ac:dyDescent="0.25">
      <c r="G90" s="110"/>
      <c r="H90" s="110"/>
      <c r="I90" s="110"/>
      <c r="J90" s="110"/>
      <c r="K90" s="110"/>
      <c r="L90" s="110"/>
      <c r="M90" s="110"/>
      <c r="N90" s="110"/>
      <c r="O90" s="110"/>
      <c r="P90" s="110"/>
      <c r="Q90" s="110"/>
      <c r="R90" s="110"/>
      <c r="S90" s="110"/>
      <c r="T90" s="110"/>
      <c r="U90" s="110"/>
      <c r="V90" s="110"/>
      <c r="W90" s="110"/>
      <c r="X90" s="110"/>
    </row>
    <row r="91" spans="7:24" ht="14.25" customHeight="1" x14ac:dyDescent="0.25">
      <c r="G91" s="110"/>
      <c r="H91" s="110"/>
      <c r="I91" s="110"/>
      <c r="J91" s="110"/>
      <c r="K91" s="110"/>
      <c r="L91" s="110"/>
      <c r="M91" s="110"/>
      <c r="N91" s="110"/>
      <c r="O91" s="110"/>
      <c r="P91" s="110"/>
      <c r="Q91" s="110"/>
      <c r="R91" s="110"/>
      <c r="S91" s="110"/>
      <c r="T91" s="110"/>
      <c r="U91" s="110"/>
      <c r="V91" s="110"/>
      <c r="W91" s="110"/>
      <c r="X91" s="110"/>
    </row>
    <row r="92" spans="7:24" ht="14.25" customHeight="1" x14ac:dyDescent="0.25">
      <c r="G92" s="110"/>
      <c r="H92" s="110"/>
      <c r="I92" s="110"/>
      <c r="J92" s="110"/>
      <c r="K92" s="110"/>
      <c r="L92" s="110"/>
      <c r="M92" s="110"/>
      <c r="N92" s="110"/>
      <c r="O92" s="110"/>
      <c r="P92" s="110"/>
      <c r="Q92" s="110"/>
      <c r="R92" s="110"/>
      <c r="S92" s="110"/>
      <c r="T92" s="110"/>
      <c r="U92" s="110"/>
      <c r="V92" s="110"/>
      <c r="W92" s="110"/>
      <c r="X92" s="110"/>
    </row>
    <row r="93" spans="7:24" ht="14.25" customHeight="1" x14ac:dyDescent="0.25">
      <c r="G93" s="110"/>
      <c r="H93" s="110"/>
      <c r="I93" s="110"/>
      <c r="J93" s="110"/>
      <c r="K93" s="110"/>
      <c r="L93" s="110"/>
      <c r="M93" s="110"/>
      <c r="N93" s="110"/>
      <c r="O93" s="110"/>
      <c r="P93" s="110"/>
      <c r="Q93" s="110"/>
      <c r="R93" s="110"/>
      <c r="S93" s="110"/>
      <c r="T93" s="110"/>
      <c r="U93" s="110"/>
      <c r="V93" s="110"/>
      <c r="W93" s="110"/>
      <c r="X93" s="110"/>
    </row>
    <row r="94" spans="7:24" ht="14.25" customHeight="1" x14ac:dyDescent="0.25">
      <c r="G94" s="110"/>
      <c r="H94" s="110"/>
      <c r="I94" s="110"/>
      <c r="J94" s="110"/>
      <c r="K94" s="110"/>
      <c r="L94" s="110"/>
      <c r="M94" s="110"/>
      <c r="N94" s="110"/>
      <c r="O94" s="110"/>
      <c r="P94" s="110"/>
      <c r="Q94" s="110"/>
      <c r="R94" s="110"/>
      <c r="S94" s="110"/>
      <c r="T94" s="110"/>
      <c r="U94" s="110"/>
      <c r="V94" s="110"/>
      <c r="W94" s="110"/>
      <c r="X94" s="110"/>
    </row>
    <row r="95" spans="7:24" ht="14.25" customHeight="1" x14ac:dyDescent="0.25">
      <c r="G95" s="110"/>
      <c r="H95" s="110"/>
      <c r="I95" s="110"/>
      <c r="J95" s="110"/>
      <c r="K95" s="110"/>
      <c r="L95" s="110"/>
      <c r="M95" s="110"/>
      <c r="N95" s="110"/>
      <c r="O95" s="110"/>
      <c r="P95" s="110"/>
      <c r="Q95" s="110"/>
      <c r="R95" s="110"/>
      <c r="S95" s="110"/>
      <c r="T95" s="110"/>
      <c r="U95" s="110"/>
      <c r="V95" s="110"/>
      <c r="W95" s="110"/>
      <c r="X95" s="110"/>
    </row>
    <row r="96" spans="7:24" ht="14.25" customHeight="1" x14ac:dyDescent="0.25">
      <c r="G96" s="110"/>
      <c r="H96" s="110"/>
      <c r="I96" s="110"/>
      <c r="J96" s="110"/>
      <c r="K96" s="110"/>
      <c r="L96" s="110"/>
      <c r="M96" s="110"/>
      <c r="N96" s="110"/>
      <c r="O96" s="110"/>
      <c r="P96" s="110"/>
      <c r="Q96" s="110"/>
      <c r="R96" s="110"/>
      <c r="S96" s="110"/>
      <c r="T96" s="110"/>
      <c r="U96" s="110"/>
      <c r="V96" s="110"/>
      <c r="W96" s="110"/>
      <c r="X96" s="110"/>
    </row>
    <row r="97" spans="7:24" ht="14.25" customHeight="1" x14ac:dyDescent="0.25">
      <c r="G97" s="110"/>
      <c r="H97" s="110"/>
      <c r="I97" s="110"/>
      <c r="J97" s="110"/>
      <c r="K97" s="110"/>
      <c r="L97" s="110"/>
      <c r="M97" s="110"/>
      <c r="N97" s="110"/>
      <c r="O97" s="110"/>
      <c r="P97" s="110"/>
      <c r="Q97" s="110"/>
      <c r="R97" s="110"/>
      <c r="S97" s="110"/>
      <c r="T97" s="110"/>
      <c r="U97" s="110"/>
      <c r="V97" s="110"/>
      <c r="W97" s="110"/>
      <c r="X97" s="110"/>
    </row>
    <row r="98" spans="7:24" ht="14.25" customHeight="1" x14ac:dyDescent="0.25">
      <c r="G98" s="110"/>
      <c r="H98" s="110"/>
      <c r="I98" s="110"/>
      <c r="J98" s="110"/>
      <c r="K98" s="110"/>
      <c r="L98" s="110"/>
      <c r="M98" s="110"/>
      <c r="N98" s="110"/>
      <c r="O98" s="110"/>
      <c r="P98" s="110"/>
      <c r="Q98" s="110"/>
      <c r="R98" s="110"/>
      <c r="S98" s="110"/>
      <c r="T98" s="110"/>
      <c r="U98" s="110"/>
      <c r="V98" s="110"/>
      <c r="W98" s="110"/>
      <c r="X98" s="110"/>
    </row>
    <row r="99" spans="7:24" ht="14.25" customHeight="1" x14ac:dyDescent="0.25">
      <c r="G99" s="110"/>
      <c r="H99" s="110"/>
      <c r="I99" s="110"/>
      <c r="J99" s="110"/>
      <c r="K99" s="110"/>
      <c r="L99" s="110"/>
      <c r="M99" s="110"/>
      <c r="N99" s="110"/>
      <c r="O99" s="110"/>
      <c r="P99" s="110"/>
      <c r="Q99" s="110"/>
      <c r="R99" s="110"/>
      <c r="S99" s="110"/>
      <c r="T99" s="110"/>
      <c r="U99" s="110"/>
      <c r="V99" s="110"/>
      <c r="W99" s="110"/>
      <c r="X99" s="110"/>
    </row>
    <row r="100" spans="7:24" ht="14.25" customHeight="1" x14ac:dyDescent="0.25">
      <c r="G100" s="110"/>
      <c r="H100" s="110"/>
      <c r="I100" s="110"/>
      <c r="J100" s="110"/>
      <c r="K100" s="110"/>
      <c r="L100" s="110"/>
      <c r="M100" s="110"/>
      <c r="N100" s="110"/>
      <c r="O100" s="110"/>
      <c r="P100" s="110"/>
      <c r="Q100" s="110"/>
      <c r="R100" s="110"/>
      <c r="S100" s="110"/>
      <c r="T100" s="110"/>
      <c r="U100" s="110"/>
      <c r="V100" s="110"/>
      <c r="W100" s="110"/>
      <c r="X100" s="110"/>
    </row>
    <row r="101" spans="7:24" ht="14.25" customHeight="1" x14ac:dyDescent="0.25">
      <c r="G101" s="110"/>
      <c r="H101" s="110"/>
      <c r="I101" s="110"/>
      <c r="J101" s="110"/>
      <c r="K101" s="110"/>
      <c r="L101" s="110"/>
      <c r="M101" s="110"/>
      <c r="N101" s="110"/>
      <c r="O101" s="110"/>
      <c r="P101" s="110"/>
      <c r="Q101" s="110"/>
      <c r="R101" s="110"/>
      <c r="S101" s="110"/>
      <c r="T101" s="110"/>
      <c r="U101" s="110"/>
      <c r="V101" s="110"/>
      <c r="W101" s="110"/>
      <c r="X101" s="110"/>
    </row>
    <row r="102" spans="7:24" ht="14.25" customHeight="1" x14ac:dyDescent="0.25">
      <c r="G102" s="110"/>
      <c r="H102" s="110"/>
      <c r="I102" s="110"/>
      <c r="J102" s="110"/>
      <c r="K102" s="110"/>
      <c r="L102" s="110"/>
      <c r="M102" s="110"/>
      <c r="N102" s="110"/>
      <c r="O102" s="110"/>
      <c r="P102" s="110"/>
      <c r="Q102" s="110"/>
      <c r="R102" s="110"/>
      <c r="S102" s="110"/>
      <c r="T102" s="110"/>
      <c r="U102" s="110"/>
      <c r="V102" s="110"/>
      <c r="W102" s="110"/>
      <c r="X102" s="110"/>
    </row>
    <row r="103" spans="7:24" ht="14.25" customHeight="1" x14ac:dyDescent="0.25">
      <c r="G103" s="110"/>
      <c r="H103" s="110"/>
      <c r="I103" s="110"/>
      <c r="J103" s="110"/>
      <c r="K103" s="110"/>
      <c r="L103" s="110"/>
      <c r="M103" s="110"/>
      <c r="N103" s="110"/>
      <c r="O103" s="110"/>
      <c r="P103" s="110"/>
      <c r="Q103" s="110"/>
      <c r="R103" s="110"/>
      <c r="S103" s="110"/>
      <c r="T103" s="110"/>
      <c r="U103" s="110"/>
      <c r="V103" s="110"/>
      <c r="W103" s="110"/>
      <c r="X103" s="110"/>
    </row>
    <row r="104" spans="7:24" ht="14.25" customHeight="1" x14ac:dyDescent="0.25">
      <c r="G104" s="110"/>
      <c r="H104" s="110"/>
      <c r="I104" s="110"/>
      <c r="J104" s="110"/>
      <c r="K104" s="110"/>
      <c r="L104" s="110"/>
      <c r="M104" s="110"/>
      <c r="N104" s="110"/>
      <c r="O104" s="110"/>
      <c r="P104" s="110"/>
      <c r="Q104" s="110"/>
      <c r="R104" s="110"/>
      <c r="S104" s="110"/>
      <c r="T104" s="110"/>
      <c r="U104" s="110"/>
      <c r="V104" s="110"/>
      <c r="W104" s="110"/>
      <c r="X104" s="110"/>
    </row>
    <row r="105" spans="7:24" ht="14.25" customHeight="1" x14ac:dyDescent="0.25">
      <c r="G105" s="110"/>
      <c r="H105" s="110"/>
      <c r="I105" s="110"/>
      <c r="J105" s="110"/>
      <c r="K105" s="110"/>
      <c r="L105" s="110"/>
      <c r="M105" s="110"/>
      <c r="N105" s="110"/>
      <c r="O105" s="110"/>
      <c r="P105" s="110"/>
      <c r="Q105" s="110"/>
      <c r="R105" s="110"/>
      <c r="S105" s="110"/>
      <c r="T105" s="110"/>
      <c r="U105" s="110"/>
      <c r="V105" s="110"/>
      <c r="W105" s="110"/>
      <c r="X105" s="110"/>
    </row>
    <row r="106" spans="7:24" ht="14.25" customHeight="1" x14ac:dyDescent="0.25">
      <c r="G106" s="110"/>
      <c r="H106" s="110"/>
      <c r="I106" s="110"/>
      <c r="J106" s="110"/>
      <c r="K106" s="110"/>
      <c r="L106" s="110"/>
      <c r="M106" s="110"/>
      <c r="N106" s="110"/>
      <c r="O106" s="110"/>
      <c r="P106" s="110"/>
      <c r="Q106" s="110"/>
      <c r="R106" s="110"/>
      <c r="S106" s="110"/>
      <c r="T106" s="110"/>
      <c r="U106" s="110"/>
      <c r="V106" s="110"/>
      <c r="W106" s="110"/>
      <c r="X106" s="110"/>
    </row>
    <row r="107" spans="7:24" ht="14.25" customHeight="1" x14ac:dyDescent="0.25">
      <c r="G107" s="110"/>
      <c r="H107" s="110"/>
      <c r="I107" s="110"/>
      <c r="J107" s="110"/>
      <c r="K107" s="110"/>
      <c r="L107" s="110"/>
      <c r="M107" s="110"/>
      <c r="N107" s="110"/>
      <c r="O107" s="110"/>
      <c r="P107" s="110"/>
      <c r="Q107" s="110"/>
      <c r="R107" s="110"/>
      <c r="S107" s="110"/>
      <c r="T107" s="110"/>
      <c r="U107" s="110"/>
      <c r="V107" s="110"/>
      <c r="W107" s="110"/>
      <c r="X107" s="110"/>
    </row>
    <row r="108" spans="7:24" ht="14.25" customHeight="1" x14ac:dyDescent="0.25">
      <c r="G108" s="110"/>
      <c r="H108" s="110"/>
      <c r="I108" s="110"/>
      <c r="J108" s="110"/>
      <c r="K108" s="110"/>
      <c r="L108" s="110"/>
      <c r="M108" s="110"/>
      <c r="N108" s="110"/>
      <c r="O108" s="110"/>
      <c r="P108" s="110"/>
      <c r="Q108" s="110"/>
      <c r="R108" s="110"/>
      <c r="S108" s="110"/>
      <c r="T108" s="110"/>
      <c r="U108" s="110"/>
      <c r="V108" s="110"/>
      <c r="W108" s="110"/>
      <c r="X108" s="110"/>
    </row>
    <row r="109" spans="7:24" ht="14.25" customHeight="1" x14ac:dyDescent="0.25">
      <c r="G109" s="110"/>
      <c r="H109" s="110"/>
      <c r="I109" s="110"/>
      <c r="J109" s="110"/>
      <c r="K109" s="110"/>
      <c r="L109" s="110"/>
      <c r="M109" s="110"/>
      <c r="N109" s="110"/>
      <c r="O109" s="110"/>
      <c r="P109" s="110"/>
      <c r="Q109" s="110"/>
      <c r="R109" s="110"/>
      <c r="S109" s="110"/>
      <c r="T109" s="110"/>
      <c r="U109" s="110"/>
      <c r="V109" s="110"/>
      <c r="W109" s="110"/>
      <c r="X109" s="110"/>
    </row>
    <row r="110" spans="7:24" ht="14.25" customHeight="1" x14ac:dyDescent="0.25">
      <c r="G110" s="110"/>
      <c r="H110" s="110"/>
      <c r="I110" s="110"/>
      <c r="J110" s="110"/>
      <c r="K110" s="110"/>
      <c r="L110" s="110"/>
      <c r="M110" s="110"/>
      <c r="N110" s="110"/>
      <c r="O110" s="110"/>
      <c r="P110" s="110"/>
      <c r="Q110" s="110"/>
      <c r="R110" s="110"/>
      <c r="S110" s="110"/>
      <c r="T110" s="110"/>
      <c r="U110" s="110"/>
      <c r="V110" s="110"/>
      <c r="W110" s="110"/>
      <c r="X110" s="110"/>
    </row>
    <row r="111" spans="7:24" ht="14.25" customHeight="1" x14ac:dyDescent="0.25">
      <c r="G111" s="110"/>
      <c r="H111" s="110"/>
      <c r="I111" s="110"/>
      <c r="J111" s="110"/>
      <c r="K111" s="110"/>
      <c r="L111" s="110"/>
      <c r="M111" s="110"/>
      <c r="N111" s="110"/>
      <c r="O111" s="110"/>
      <c r="P111" s="110"/>
      <c r="Q111" s="110"/>
      <c r="R111" s="110"/>
      <c r="S111" s="110"/>
      <c r="T111" s="110"/>
      <c r="U111" s="110"/>
      <c r="V111" s="110"/>
      <c r="W111" s="110"/>
      <c r="X111" s="110"/>
    </row>
    <row r="112" spans="7:24" ht="14.25" customHeight="1" x14ac:dyDescent="0.25">
      <c r="G112" s="110"/>
      <c r="H112" s="110"/>
      <c r="I112" s="110"/>
      <c r="J112" s="110"/>
      <c r="K112" s="110"/>
      <c r="L112" s="110"/>
      <c r="M112" s="110"/>
      <c r="N112" s="110"/>
      <c r="O112" s="110"/>
      <c r="P112" s="110"/>
      <c r="Q112" s="110"/>
      <c r="R112" s="110"/>
      <c r="S112" s="110"/>
      <c r="T112" s="110"/>
      <c r="U112" s="110"/>
      <c r="V112" s="110"/>
      <c r="W112" s="110"/>
      <c r="X112" s="110"/>
    </row>
    <row r="113" spans="7:24" ht="14.25" customHeight="1" x14ac:dyDescent="0.25">
      <c r="G113" s="110"/>
      <c r="H113" s="110"/>
      <c r="I113" s="110"/>
      <c r="J113" s="110"/>
      <c r="K113" s="110"/>
      <c r="L113" s="110"/>
      <c r="M113" s="110"/>
      <c r="N113" s="110"/>
      <c r="O113" s="110"/>
      <c r="P113" s="110"/>
      <c r="Q113" s="110"/>
      <c r="R113" s="110"/>
      <c r="S113" s="110"/>
      <c r="T113" s="110"/>
      <c r="U113" s="110"/>
      <c r="V113" s="110"/>
      <c r="W113" s="110"/>
      <c r="X113" s="110"/>
    </row>
    <row r="114" spans="7:24" ht="14.25" customHeight="1" x14ac:dyDescent="0.25">
      <c r="G114" s="110"/>
      <c r="H114" s="110"/>
      <c r="I114" s="110"/>
      <c r="J114" s="110"/>
      <c r="K114" s="110"/>
      <c r="L114" s="110"/>
      <c r="M114" s="110"/>
      <c r="N114" s="110"/>
      <c r="O114" s="110"/>
      <c r="P114" s="110"/>
      <c r="Q114" s="110"/>
      <c r="R114" s="110"/>
      <c r="S114" s="110"/>
      <c r="T114" s="110"/>
      <c r="U114" s="110"/>
      <c r="V114" s="110"/>
      <c r="W114" s="110"/>
      <c r="X114" s="110"/>
    </row>
    <row r="115" spans="7:24" ht="14.25" customHeight="1" x14ac:dyDescent="0.25">
      <c r="G115" s="110"/>
      <c r="H115" s="110"/>
      <c r="I115" s="110"/>
      <c r="J115" s="110"/>
      <c r="K115" s="110"/>
      <c r="L115" s="110"/>
      <c r="M115" s="110"/>
      <c r="N115" s="110"/>
      <c r="O115" s="110"/>
      <c r="P115" s="110"/>
      <c r="Q115" s="110"/>
      <c r="R115" s="110"/>
      <c r="S115" s="110"/>
      <c r="T115" s="110"/>
      <c r="U115" s="110"/>
      <c r="V115" s="110"/>
      <c r="W115" s="110"/>
      <c r="X115" s="110"/>
    </row>
    <row r="116" spans="7:24" ht="14.25" customHeight="1" x14ac:dyDescent="0.25">
      <c r="G116" s="110"/>
      <c r="H116" s="110"/>
      <c r="I116" s="110"/>
      <c r="J116" s="110"/>
      <c r="K116" s="110"/>
      <c r="L116" s="110"/>
      <c r="M116" s="110"/>
      <c r="N116" s="110"/>
      <c r="O116" s="110"/>
      <c r="P116" s="110"/>
      <c r="Q116" s="110"/>
      <c r="R116" s="110"/>
      <c r="S116" s="110"/>
      <c r="T116" s="110"/>
      <c r="U116" s="110"/>
      <c r="V116" s="110"/>
      <c r="W116" s="110"/>
      <c r="X116" s="110"/>
    </row>
    <row r="117" spans="7:24" ht="14.25" customHeight="1" x14ac:dyDescent="0.25">
      <c r="G117" s="110"/>
      <c r="H117" s="110"/>
      <c r="I117" s="110"/>
      <c r="J117" s="110"/>
      <c r="K117" s="110"/>
      <c r="L117" s="110"/>
      <c r="M117" s="110"/>
      <c r="N117" s="110"/>
      <c r="O117" s="110"/>
      <c r="P117" s="110"/>
      <c r="Q117" s="110"/>
      <c r="R117" s="110"/>
      <c r="S117" s="110"/>
      <c r="T117" s="110"/>
      <c r="U117" s="110"/>
      <c r="V117" s="110"/>
      <c r="W117" s="110"/>
      <c r="X117" s="110"/>
    </row>
    <row r="118" spans="7:24" ht="14.25" customHeight="1" x14ac:dyDescent="0.25">
      <c r="G118" s="110"/>
      <c r="H118" s="110"/>
      <c r="I118" s="110"/>
      <c r="J118" s="110"/>
      <c r="K118" s="110"/>
      <c r="L118" s="110"/>
      <c r="M118" s="110"/>
      <c r="N118" s="110"/>
      <c r="O118" s="110"/>
      <c r="P118" s="110"/>
      <c r="Q118" s="110"/>
      <c r="R118" s="110"/>
      <c r="S118" s="110"/>
      <c r="T118" s="110"/>
      <c r="U118" s="110"/>
      <c r="V118" s="110"/>
      <c r="W118" s="110"/>
      <c r="X118" s="110"/>
    </row>
    <row r="119" spans="7:24" ht="14.25" customHeight="1" x14ac:dyDescent="0.25">
      <c r="G119" s="110"/>
      <c r="H119" s="110"/>
      <c r="I119" s="110"/>
      <c r="J119" s="110"/>
      <c r="K119" s="110"/>
      <c r="L119" s="110"/>
      <c r="M119" s="110"/>
      <c r="N119" s="110"/>
      <c r="O119" s="110"/>
      <c r="P119" s="110"/>
      <c r="Q119" s="110"/>
      <c r="R119" s="110"/>
      <c r="S119" s="110"/>
      <c r="T119" s="110"/>
      <c r="U119" s="110"/>
      <c r="V119" s="110"/>
      <c r="W119" s="110"/>
      <c r="X119" s="110"/>
    </row>
    <row r="120" spans="7:24" ht="14.25" customHeight="1" x14ac:dyDescent="0.25">
      <c r="G120" s="110"/>
      <c r="H120" s="110"/>
      <c r="I120" s="110"/>
      <c r="J120" s="110"/>
      <c r="K120" s="110"/>
      <c r="L120" s="110"/>
      <c r="M120" s="110"/>
      <c r="N120" s="110"/>
      <c r="O120" s="110"/>
      <c r="P120" s="110"/>
      <c r="Q120" s="110"/>
      <c r="R120" s="110"/>
      <c r="S120" s="110"/>
      <c r="T120" s="110"/>
      <c r="U120" s="110"/>
      <c r="V120" s="110"/>
      <c r="W120" s="110"/>
      <c r="X120" s="110"/>
    </row>
    <row r="121" spans="7:24" ht="14.25" customHeight="1" x14ac:dyDescent="0.25">
      <c r="G121" s="110"/>
      <c r="H121" s="110"/>
      <c r="I121" s="110"/>
      <c r="J121" s="110"/>
      <c r="K121" s="110"/>
      <c r="L121" s="110"/>
      <c r="M121" s="110"/>
      <c r="N121" s="110"/>
      <c r="O121" s="110"/>
      <c r="P121" s="110"/>
      <c r="Q121" s="110"/>
      <c r="R121" s="110"/>
      <c r="S121" s="110"/>
      <c r="T121" s="110"/>
      <c r="U121" s="110"/>
      <c r="V121" s="110"/>
      <c r="W121" s="110"/>
      <c r="X121" s="110"/>
    </row>
    <row r="122" spans="7:24" ht="14.25" customHeight="1" x14ac:dyDescent="0.25">
      <c r="G122" s="110"/>
      <c r="H122" s="110"/>
      <c r="I122" s="110"/>
      <c r="J122" s="110"/>
      <c r="K122" s="110"/>
      <c r="L122" s="110"/>
      <c r="M122" s="110"/>
      <c r="N122" s="110"/>
      <c r="O122" s="110"/>
      <c r="P122" s="110"/>
      <c r="Q122" s="110"/>
      <c r="R122" s="110"/>
      <c r="S122" s="110"/>
      <c r="T122" s="110"/>
      <c r="U122" s="110"/>
      <c r="V122" s="110"/>
      <c r="W122" s="110"/>
      <c r="X122" s="110"/>
    </row>
    <row r="123" spans="7:24" ht="14.25" customHeight="1" x14ac:dyDescent="0.25">
      <c r="G123" s="110"/>
      <c r="H123" s="110"/>
      <c r="I123" s="110"/>
      <c r="J123" s="110"/>
      <c r="K123" s="110"/>
      <c r="L123" s="110"/>
      <c r="M123" s="110"/>
      <c r="N123" s="110"/>
      <c r="O123" s="110"/>
      <c r="P123" s="110"/>
      <c r="Q123" s="110"/>
      <c r="R123" s="110"/>
      <c r="S123" s="110"/>
      <c r="T123" s="110"/>
      <c r="U123" s="110"/>
      <c r="V123" s="110"/>
      <c r="W123" s="110"/>
      <c r="X123" s="110"/>
    </row>
    <row r="124" spans="7:24" ht="14.25" customHeight="1" x14ac:dyDescent="0.25">
      <c r="G124" s="110"/>
      <c r="H124" s="110"/>
      <c r="I124" s="110"/>
      <c r="J124" s="110"/>
      <c r="K124" s="110"/>
      <c r="L124" s="110"/>
      <c r="M124" s="110"/>
      <c r="N124" s="110"/>
      <c r="O124" s="110"/>
      <c r="P124" s="110"/>
      <c r="Q124" s="110"/>
      <c r="R124" s="110"/>
      <c r="S124" s="110"/>
      <c r="T124" s="110"/>
      <c r="U124" s="110"/>
      <c r="V124" s="110"/>
      <c r="W124" s="110"/>
      <c r="X124" s="110"/>
    </row>
    <row r="125" spans="7:24" ht="14.25" customHeight="1" x14ac:dyDescent="0.25">
      <c r="G125" s="110"/>
      <c r="H125" s="110"/>
      <c r="I125" s="110"/>
      <c r="J125" s="110"/>
      <c r="K125" s="110"/>
      <c r="L125" s="110"/>
      <c r="M125" s="110"/>
      <c r="N125" s="110"/>
      <c r="O125" s="110"/>
      <c r="P125" s="110"/>
      <c r="Q125" s="110"/>
      <c r="R125" s="110"/>
      <c r="S125" s="110"/>
      <c r="T125" s="110"/>
      <c r="U125" s="110"/>
      <c r="V125" s="110"/>
      <c r="W125" s="110"/>
      <c r="X125" s="110"/>
    </row>
    <row r="126" spans="7:24" ht="14.25" customHeight="1" x14ac:dyDescent="0.25">
      <c r="G126" s="110"/>
      <c r="H126" s="110"/>
      <c r="I126" s="110"/>
      <c r="J126" s="110"/>
      <c r="K126" s="110"/>
      <c r="L126" s="110"/>
      <c r="M126" s="110"/>
      <c r="N126" s="110"/>
      <c r="O126" s="110"/>
      <c r="P126" s="110"/>
      <c r="Q126" s="110"/>
      <c r="R126" s="110"/>
      <c r="S126" s="110"/>
      <c r="T126" s="110"/>
      <c r="U126" s="110"/>
      <c r="V126" s="110"/>
      <c r="W126" s="110"/>
      <c r="X126" s="110"/>
    </row>
    <row r="127" spans="7:24" ht="14.25" customHeight="1" x14ac:dyDescent="0.25">
      <c r="G127" s="110"/>
      <c r="H127" s="110"/>
      <c r="I127" s="110"/>
      <c r="J127" s="110"/>
      <c r="K127" s="110"/>
      <c r="L127" s="110"/>
      <c r="M127" s="110"/>
      <c r="N127" s="110"/>
      <c r="O127" s="110"/>
      <c r="P127" s="110"/>
      <c r="Q127" s="110"/>
      <c r="R127" s="110"/>
      <c r="S127" s="110"/>
      <c r="T127" s="110"/>
      <c r="U127" s="110"/>
      <c r="V127" s="110"/>
      <c r="W127" s="110"/>
      <c r="X127" s="110"/>
    </row>
    <row r="128" spans="7:24" ht="14.25" customHeight="1" x14ac:dyDescent="0.25">
      <c r="G128" s="110"/>
      <c r="H128" s="110"/>
      <c r="I128" s="110"/>
      <c r="J128" s="110"/>
      <c r="K128" s="110"/>
      <c r="L128" s="110"/>
      <c r="M128" s="110"/>
      <c r="N128" s="110"/>
      <c r="O128" s="110"/>
      <c r="P128" s="110"/>
      <c r="Q128" s="110"/>
      <c r="R128" s="110"/>
      <c r="S128" s="110"/>
      <c r="T128" s="110"/>
      <c r="U128" s="110"/>
      <c r="V128" s="110"/>
      <c r="W128" s="110"/>
      <c r="X128" s="110"/>
    </row>
    <row r="129" spans="7:24" ht="14.25" customHeight="1" x14ac:dyDescent="0.25">
      <c r="G129" s="110"/>
      <c r="H129" s="110"/>
      <c r="I129" s="110"/>
      <c r="J129" s="110"/>
      <c r="K129" s="110"/>
      <c r="L129" s="110"/>
      <c r="M129" s="110"/>
      <c r="N129" s="110"/>
      <c r="O129" s="110"/>
      <c r="P129" s="110"/>
      <c r="Q129" s="110"/>
      <c r="R129" s="110"/>
      <c r="S129" s="110"/>
      <c r="T129" s="110"/>
      <c r="U129" s="110"/>
      <c r="V129" s="110"/>
      <c r="W129" s="110"/>
      <c r="X129" s="110"/>
    </row>
    <row r="130" spans="7:24" ht="14.25" customHeight="1" x14ac:dyDescent="0.25">
      <c r="G130" s="110"/>
      <c r="H130" s="110"/>
      <c r="I130" s="110"/>
      <c r="J130" s="110"/>
      <c r="K130" s="110"/>
      <c r="L130" s="110"/>
      <c r="M130" s="110"/>
      <c r="N130" s="110"/>
      <c r="O130" s="110"/>
      <c r="P130" s="110"/>
      <c r="Q130" s="110"/>
      <c r="R130" s="110"/>
      <c r="S130" s="110"/>
      <c r="T130" s="110"/>
      <c r="U130" s="110"/>
      <c r="V130" s="110"/>
      <c r="W130" s="110"/>
      <c r="X130" s="110"/>
    </row>
    <row r="131" spans="7:24" ht="14.25" customHeight="1" x14ac:dyDescent="0.25">
      <c r="G131" s="110"/>
      <c r="H131" s="110"/>
      <c r="I131" s="110"/>
      <c r="J131" s="110"/>
      <c r="K131" s="110"/>
      <c r="L131" s="110"/>
      <c r="M131" s="110"/>
      <c r="N131" s="110"/>
      <c r="O131" s="110"/>
      <c r="P131" s="110"/>
      <c r="Q131" s="110"/>
      <c r="R131" s="110"/>
      <c r="S131" s="110"/>
      <c r="T131" s="110"/>
      <c r="U131" s="110"/>
      <c r="V131" s="110"/>
      <c r="W131" s="110"/>
      <c r="X131" s="110"/>
    </row>
    <row r="132" spans="7:24" ht="14.25" customHeight="1" x14ac:dyDescent="0.25">
      <c r="G132" s="110"/>
      <c r="H132" s="110"/>
      <c r="I132" s="110"/>
      <c r="J132" s="110"/>
      <c r="K132" s="110"/>
      <c r="L132" s="110"/>
      <c r="M132" s="110"/>
      <c r="N132" s="110"/>
      <c r="O132" s="110"/>
      <c r="P132" s="110"/>
      <c r="Q132" s="110"/>
      <c r="R132" s="110"/>
      <c r="S132" s="110"/>
      <c r="T132" s="110"/>
      <c r="U132" s="110"/>
      <c r="V132" s="110"/>
      <c r="W132" s="110"/>
      <c r="X132" s="110"/>
    </row>
    <row r="133" spans="7:24" ht="14.25" customHeight="1" x14ac:dyDescent="0.25">
      <c r="G133" s="110"/>
      <c r="H133" s="110"/>
      <c r="I133" s="110"/>
      <c r="J133" s="110"/>
      <c r="K133" s="110"/>
      <c r="L133" s="110"/>
      <c r="M133" s="110"/>
      <c r="N133" s="110"/>
      <c r="O133" s="110"/>
      <c r="P133" s="110"/>
      <c r="Q133" s="110"/>
      <c r="R133" s="110"/>
      <c r="S133" s="110"/>
      <c r="T133" s="110"/>
      <c r="U133" s="110"/>
      <c r="V133" s="110"/>
      <c r="W133" s="110"/>
      <c r="X133" s="110"/>
    </row>
    <row r="134" spans="7:24" ht="14.25" customHeight="1" x14ac:dyDescent="0.25">
      <c r="G134" s="110"/>
      <c r="H134" s="110"/>
      <c r="I134" s="110"/>
      <c r="J134" s="110"/>
      <c r="K134" s="110"/>
      <c r="L134" s="110"/>
      <c r="M134" s="110"/>
      <c r="N134" s="110"/>
      <c r="O134" s="110"/>
      <c r="P134" s="110"/>
      <c r="Q134" s="110"/>
      <c r="R134" s="110"/>
      <c r="S134" s="110"/>
      <c r="T134" s="110"/>
      <c r="U134" s="110"/>
      <c r="V134" s="110"/>
      <c r="W134" s="110"/>
      <c r="X134" s="110"/>
    </row>
    <row r="135" spans="7:24" ht="14.25" customHeight="1" x14ac:dyDescent="0.25">
      <c r="G135" s="110"/>
      <c r="H135" s="110"/>
      <c r="I135" s="110"/>
      <c r="J135" s="110"/>
      <c r="K135" s="110"/>
      <c r="L135" s="110"/>
      <c r="M135" s="110"/>
      <c r="N135" s="110"/>
      <c r="O135" s="110"/>
      <c r="P135" s="110"/>
      <c r="Q135" s="110"/>
      <c r="R135" s="110"/>
      <c r="S135" s="110"/>
      <c r="T135" s="110"/>
      <c r="U135" s="110"/>
      <c r="V135" s="110"/>
      <c r="W135" s="110"/>
      <c r="X135" s="110"/>
    </row>
    <row r="136" spans="7:24" ht="14.25" customHeight="1" x14ac:dyDescent="0.25">
      <c r="G136" s="110"/>
      <c r="H136" s="110"/>
      <c r="I136" s="110"/>
      <c r="J136" s="110"/>
      <c r="K136" s="110"/>
      <c r="L136" s="110"/>
      <c r="M136" s="110"/>
      <c r="N136" s="110"/>
      <c r="O136" s="110"/>
      <c r="P136" s="110"/>
      <c r="Q136" s="110"/>
      <c r="R136" s="110"/>
      <c r="S136" s="110"/>
      <c r="T136" s="110"/>
      <c r="U136" s="110"/>
      <c r="V136" s="110"/>
      <c r="W136" s="110"/>
      <c r="X136" s="110"/>
    </row>
    <row r="137" spans="7:24" ht="14.25" customHeight="1" x14ac:dyDescent="0.25">
      <c r="G137" s="110"/>
      <c r="H137" s="110"/>
      <c r="I137" s="110"/>
      <c r="J137" s="110"/>
      <c r="K137" s="110"/>
      <c r="L137" s="110"/>
      <c r="M137" s="110"/>
      <c r="N137" s="110"/>
      <c r="O137" s="110"/>
      <c r="P137" s="110"/>
      <c r="Q137" s="110"/>
      <c r="R137" s="110"/>
      <c r="S137" s="110"/>
      <c r="T137" s="110"/>
      <c r="U137" s="110"/>
      <c r="V137" s="110"/>
      <c r="W137" s="110"/>
      <c r="X137" s="110"/>
    </row>
    <row r="138" spans="7:24" ht="14.25" customHeight="1" x14ac:dyDescent="0.25">
      <c r="G138" s="110"/>
      <c r="H138" s="110"/>
      <c r="I138" s="110"/>
      <c r="J138" s="110"/>
      <c r="K138" s="110"/>
      <c r="L138" s="110"/>
      <c r="M138" s="110"/>
      <c r="N138" s="110"/>
      <c r="O138" s="110"/>
      <c r="P138" s="110"/>
      <c r="Q138" s="110"/>
      <c r="R138" s="110"/>
      <c r="S138" s="110"/>
      <c r="T138" s="110"/>
      <c r="U138" s="110"/>
      <c r="V138" s="110"/>
      <c r="W138" s="110"/>
      <c r="X138" s="110"/>
    </row>
    <row r="139" spans="7:24" ht="14.25" customHeight="1" x14ac:dyDescent="0.25">
      <c r="G139" s="110"/>
      <c r="H139" s="110"/>
      <c r="I139" s="110"/>
      <c r="J139" s="110"/>
      <c r="K139" s="110"/>
      <c r="L139" s="110"/>
      <c r="M139" s="110"/>
      <c r="N139" s="110"/>
      <c r="O139" s="110"/>
      <c r="P139" s="110"/>
      <c r="Q139" s="110"/>
      <c r="R139" s="110"/>
      <c r="S139" s="110"/>
      <c r="T139" s="110"/>
      <c r="U139" s="110"/>
      <c r="V139" s="110"/>
      <c r="W139" s="110"/>
      <c r="X139" s="110"/>
    </row>
    <row r="140" spans="7:24" ht="14.25" customHeight="1" x14ac:dyDescent="0.25">
      <c r="G140" s="110"/>
      <c r="H140" s="110"/>
      <c r="I140" s="110"/>
      <c r="J140" s="110"/>
      <c r="K140" s="110"/>
      <c r="L140" s="110"/>
      <c r="M140" s="110"/>
      <c r="N140" s="110"/>
      <c r="O140" s="110"/>
      <c r="P140" s="110"/>
      <c r="Q140" s="110"/>
      <c r="R140" s="110"/>
      <c r="S140" s="110"/>
      <c r="T140" s="110"/>
      <c r="U140" s="110"/>
      <c r="V140" s="110"/>
      <c r="W140" s="110"/>
      <c r="X140" s="110"/>
    </row>
    <row r="141" spans="7:24" ht="14.25" customHeight="1" x14ac:dyDescent="0.25">
      <c r="G141" s="110"/>
      <c r="H141" s="110"/>
      <c r="I141" s="110"/>
      <c r="J141" s="110"/>
      <c r="K141" s="110"/>
      <c r="L141" s="110"/>
      <c r="M141" s="110"/>
      <c r="N141" s="110"/>
      <c r="O141" s="110"/>
      <c r="P141" s="110"/>
      <c r="Q141" s="110"/>
      <c r="R141" s="110"/>
      <c r="S141" s="110"/>
      <c r="T141" s="110"/>
      <c r="U141" s="110"/>
      <c r="V141" s="110"/>
      <c r="W141" s="110"/>
      <c r="X141" s="110"/>
    </row>
    <row r="142" spans="7:24" ht="14.25" customHeight="1" x14ac:dyDescent="0.25">
      <c r="G142" s="110"/>
      <c r="H142" s="110"/>
      <c r="I142" s="110"/>
      <c r="J142" s="110"/>
      <c r="K142" s="110"/>
      <c r="L142" s="110"/>
      <c r="M142" s="110"/>
      <c r="N142" s="110"/>
      <c r="O142" s="110"/>
      <c r="P142" s="110"/>
      <c r="Q142" s="110"/>
      <c r="R142" s="110"/>
      <c r="S142" s="110"/>
      <c r="T142" s="110"/>
      <c r="U142" s="110"/>
      <c r="V142" s="110"/>
      <c r="W142" s="110"/>
      <c r="X142" s="110"/>
    </row>
    <row r="143" spans="7:24" ht="14.25" customHeight="1" x14ac:dyDescent="0.25">
      <c r="G143" s="110"/>
      <c r="H143" s="110"/>
      <c r="I143" s="110"/>
      <c r="J143" s="110"/>
      <c r="K143" s="110"/>
      <c r="L143" s="110"/>
      <c r="M143" s="110"/>
      <c r="N143" s="110"/>
      <c r="O143" s="110"/>
      <c r="P143" s="110"/>
      <c r="Q143" s="110"/>
      <c r="R143" s="110"/>
      <c r="S143" s="110"/>
      <c r="T143" s="110"/>
      <c r="U143" s="110"/>
      <c r="V143" s="110"/>
      <c r="W143" s="110"/>
      <c r="X143" s="110"/>
    </row>
    <row r="144" spans="7:24" ht="14.25" customHeight="1" x14ac:dyDescent="0.25">
      <c r="G144" s="110"/>
      <c r="H144" s="110"/>
      <c r="I144" s="110"/>
      <c r="J144" s="110"/>
      <c r="K144" s="110"/>
      <c r="L144" s="110"/>
      <c r="M144" s="110"/>
      <c r="N144" s="110"/>
      <c r="O144" s="110"/>
      <c r="P144" s="110"/>
      <c r="Q144" s="110"/>
      <c r="R144" s="110"/>
      <c r="S144" s="110"/>
      <c r="T144" s="110"/>
      <c r="U144" s="110"/>
      <c r="V144" s="110"/>
      <c r="W144" s="110"/>
      <c r="X144" s="110"/>
    </row>
    <row r="145" spans="7:24" ht="14.25" customHeight="1" x14ac:dyDescent="0.25">
      <c r="G145" s="110"/>
      <c r="H145" s="110"/>
      <c r="I145" s="110"/>
      <c r="J145" s="110"/>
      <c r="K145" s="110"/>
      <c r="L145" s="110"/>
      <c r="M145" s="110"/>
      <c r="N145" s="110"/>
      <c r="O145" s="110"/>
      <c r="P145" s="110"/>
      <c r="Q145" s="110"/>
      <c r="R145" s="110"/>
      <c r="S145" s="110"/>
      <c r="T145" s="110"/>
      <c r="U145" s="110"/>
      <c r="V145" s="110"/>
      <c r="W145" s="110"/>
      <c r="X145" s="110"/>
    </row>
    <row r="146" spans="7:24" ht="14.25" customHeight="1" x14ac:dyDescent="0.25">
      <c r="G146" s="110"/>
      <c r="H146" s="110"/>
      <c r="I146" s="110"/>
      <c r="J146" s="110"/>
      <c r="K146" s="110"/>
      <c r="L146" s="110"/>
      <c r="M146" s="110"/>
      <c r="N146" s="110"/>
      <c r="O146" s="110"/>
      <c r="P146" s="110"/>
      <c r="Q146" s="110"/>
      <c r="R146" s="110"/>
      <c r="S146" s="110"/>
      <c r="T146" s="110"/>
      <c r="U146" s="110"/>
      <c r="V146" s="110"/>
      <c r="W146" s="110"/>
      <c r="X146" s="110"/>
    </row>
    <row r="147" spans="7:24" ht="14.25" customHeight="1" x14ac:dyDescent="0.25">
      <c r="G147" s="110"/>
      <c r="H147" s="110"/>
      <c r="I147" s="110"/>
      <c r="J147" s="110"/>
      <c r="K147" s="110"/>
      <c r="L147" s="110"/>
      <c r="M147" s="110"/>
      <c r="N147" s="110"/>
      <c r="O147" s="110"/>
      <c r="P147" s="110"/>
      <c r="Q147" s="110"/>
      <c r="R147" s="110"/>
      <c r="S147" s="110"/>
      <c r="T147" s="110"/>
      <c r="U147" s="110"/>
      <c r="V147" s="110"/>
      <c r="W147" s="110"/>
      <c r="X147" s="110"/>
    </row>
    <row r="148" spans="7:24" ht="14.25" customHeight="1" x14ac:dyDescent="0.25">
      <c r="G148" s="110"/>
      <c r="H148" s="110"/>
      <c r="I148" s="110"/>
      <c r="J148" s="110"/>
      <c r="K148" s="110"/>
      <c r="L148" s="110"/>
      <c r="M148" s="110"/>
      <c r="N148" s="110"/>
      <c r="O148" s="110"/>
      <c r="P148" s="110"/>
      <c r="Q148" s="110"/>
      <c r="R148" s="110"/>
      <c r="S148" s="110"/>
      <c r="T148" s="110"/>
      <c r="U148" s="110"/>
      <c r="V148" s="110"/>
      <c r="W148" s="110"/>
      <c r="X148" s="110"/>
    </row>
    <row r="149" spans="7:24" ht="14.25" customHeight="1" x14ac:dyDescent="0.25">
      <c r="G149" s="110"/>
      <c r="H149" s="110"/>
      <c r="I149" s="110"/>
      <c r="J149" s="110"/>
      <c r="K149" s="110"/>
      <c r="L149" s="110"/>
      <c r="M149" s="110"/>
      <c r="N149" s="110"/>
      <c r="O149" s="110"/>
      <c r="P149" s="110"/>
      <c r="Q149" s="110"/>
      <c r="R149" s="110"/>
      <c r="S149" s="110"/>
      <c r="T149" s="110"/>
      <c r="U149" s="110"/>
      <c r="V149" s="110"/>
      <c r="W149" s="110"/>
      <c r="X149" s="110"/>
    </row>
    <row r="150" spans="7:24" ht="14.25" customHeight="1" x14ac:dyDescent="0.25">
      <c r="G150" s="110"/>
      <c r="H150" s="110"/>
      <c r="I150" s="110"/>
      <c r="J150" s="110"/>
      <c r="K150" s="110"/>
      <c r="L150" s="110"/>
      <c r="M150" s="110"/>
      <c r="N150" s="110"/>
      <c r="O150" s="110"/>
      <c r="P150" s="110"/>
      <c r="Q150" s="110"/>
      <c r="R150" s="110"/>
      <c r="S150" s="110"/>
      <c r="T150" s="110"/>
      <c r="U150" s="110"/>
      <c r="V150" s="110"/>
      <c r="W150" s="110"/>
      <c r="X150" s="110"/>
    </row>
    <row r="151" spans="7:24" ht="14.25" customHeight="1" x14ac:dyDescent="0.25">
      <c r="G151" s="110"/>
      <c r="H151" s="110"/>
      <c r="I151" s="110"/>
      <c r="J151" s="110"/>
      <c r="K151" s="110"/>
      <c r="L151" s="110"/>
      <c r="M151" s="110"/>
      <c r="N151" s="110"/>
      <c r="O151" s="110"/>
      <c r="P151" s="110"/>
      <c r="Q151" s="110"/>
      <c r="R151" s="110"/>
      <c r="S151" s="110"/>
      <c r="T151" s="110"/>
      <c r="U151" s="110"/>
      <c r="V151" s="110"/>
      <c r="W151" s="110"/>
      <c r="X151" s="110"/>
    </row>
    <row r="152" spans="7:24" ht="14.25" customHeight="1" x14ac:dyDescent="0.25">
      <c r="G152" s="110"/>
      <c r="H152" s="110"/>
      <c r="I152" s="110"/>
      <c r="J152" s="110"/>
      <c r="K152" s="110"/>
      <c r="L152" s="110"/>
      <c r="M152" s="110"/>
      <c r="N152" s="110"/>
      <c r="O152" s="110"/>
      <c r="P152" s="110"/>
      <c r="Q152" s="110"/>
      <c r="R152" s="110"/>
      <c r="S152" s="110"/>
      <c r="T152" s="110"/>
      <c r="U152" s="110"/>
      <c r="V152" s="110"/>
      <c r="W152" s="110"/>
      <c r="X152" s="110"/>
    </row>
    <row r="153" spans="7:24" ht="14.25" customHeight="1" x14ac:dyDescent="0.25">
      <c r="G153" s="110"/>
      <c r="H153" s="110"/>
      <c r="I153" s="110"/>
      <c r="J153" s="110"/>
      <c r="K153" s="110"/>
      <c r="L153" s="110"/>
      <c r="M153" s="110"/>
      <c r="N153" s="110"/>
      <c r="O153" s="110"/>
      <c r="P153" s="110"/>
      <c r="Q153" s="110"/>
      <c r="R153" s="110"/>
      <c r="S153" s="110"/>
      <c r="T153" s="110"/>
      <c r="U153" s="110"/>
      <c r="V153" s="110"/>
      <c r="W153" s="110"/>
      <c r="X153" s="110"/>
    </row>
    <row r="154" spans="7:24" ht="14.25" customHeight="1" x14ac:dyDescent="0.25">
      <c r="G154" s="110"/>
      <c r="H154" s="110"/>
      <c r="I154" s="110"/>
      <c r="J154" s="110"/>
      <c r="K154" s="110"/>
      <c r="L154" s="110"/>
      <c r="M154" s="110"/>
      <c r="N154" s="110"/>
      <c r="O154" s="110"/>
      <c r="P154" s="110"/>
      <c r="Q154" s="110"/>
      <c r="R154" s="110"/>
      <c r="S154" s="110"/>
      <c r="T154" s="110"/>
      <c r="U154" s="110"/>
      <c r="V154" s="110"/>
      <c r="W154" s="110"/>
      <c r="X154" s="110"/>
    </row>
    <row r="155" spans="7:24" ht="14.25" customHeight="1" x14ac:dyDescent="0.25">
      <c r="G155" s="110"/>
      <c r="H155" s="110"/>
      <c r="I155" s="110"/>
      <c r="J155" s="110"/>
      <c r="K155" s="110"/>
      <c r="L155" s="110"/>
      <c r="M155" s="110"/>
      <c r="N155" s="110"/>
      <c r="O155" s="110"/>
      <c r="P155" s="110"/>
      <c r="Q155" s="110"/>
      <c r="R155" s="110"/>
      <c r="S155" s="110"/>
      <c r="T155" s="110"/>
      <c r="U155" s="110"/>
      <c r="V155" s="110"/>
      <c r="W155" s="110"/>
      <c r="X155" s="110"/>
    </row>
    <row r="156" spans="7:24" ht="14.25" customHeight="1" x14ac:dyDescent="0.25">
      <c r="G156" s="110"/>
      <c r="H156" s="110"/>
      <c r="I156" s="110"/>
      <c r="J156" s="110"/>
      <c r="K156" s="110"/>
      <c r="L156" s="110"/>
      <c r="M156" s="110"/>
      <c r="N156" s="110"/>
      <c r="O156" s="110"/>
      <c r="P156" s="110"/>
      <c r="Q156" s="110"/>
      <c r="R156" s="110"/>
      <c r="S156" s="110"/>
      <c r="T156" s="110"/>
      <c r="U156" s="110"/>
      <c r="V156" s="110"/>
      <c r="W156" s="110"/>
      <c r="X156" s="110"/>
    </row>
    <row r="157" spans="7:24" ht="14.25" customHeight="1" x14ac:dyDescent="0.25">
      <c r="G157" s="110"/>
      <c r="H157" s="110"/>
      <c r="I157" s="110"/>
      <c r="J157" s="110"/>
      <c r="K157" s="110"/>
      <c r="L157" s="110"/>
      <c r="M157" s="110"/>
      <c r="N157" s="110"/>
      <c r="O157" s="110"/>
      <c r="P157" s="110"/>
      <c r="Q157" s="110"/>
      <c r="R157" s="110"/>
      <c r="S157" s="110"/>
      <c r="T157" s="110"/>
      <c r="U157" s="110"/>
      <c r="V157" s="110"/>
      <c r="W157" s="110"/>
      <c r="X157" s="110"/>
    </row>
    <row r="158" spans="7:24" ht="14.25" customHeight="1" x14ac:dyDescent="0.25">
      <c r="G158" s="110"/>
      <c r="H158" s="110"/>
      <c r="I158" s="110"/>
      <c r="J158" s="110"/>
      <c r="K158" s="110"/>
      <c r="L158" s="110"/>
      <c r="M158" s="110"/>
      <c r="N158" s="110"/>
      <c r="O158" s="110"/>
      <c r="P158" s="110"/>
      <c r="Q158" s="110"/>
      <c r="R158" s="110"/>
      <c r="S158" s="110"/>
      <c r="T158" s="110"/>
      <c r="U158" s="110"/>
      <c r="V158" s="110"/>
      <c r="W158" s="110"/>
      <c r="X158" s="110"/>
    </row>
    <row r="159" spans="7:24" ht="14.25" customHeight="1" x14ac:dyDescent="0.25">
      <c r="G159" s="110"/>
      <c r="H159" s="110"/>
      <c r="I159" s="110"/>
      <c r="J159" s="110"/>
      <c r="K159" s="110"/>
      <c r="L159" s="110"/>
      <c r="M159" s="110"/>
      <c r="N159" s="110"/>
      <c r="O159" s="110"/>
      <c r="P159" s="110"/>
      <c r="Q159" s="110"/>
      <c r="R159" s="110"/>
      <c r="S159" s="110"/>
      <c r="T159" s="110"/>
      <c r="U159" s="110"/>
      <c r="V159" s="110"/>
      <c r="W159" s="110"/>
      <c r="X159" s="110"/>
    </row>
    <row r="160" spans="7:24" ht="14.25" customHeight="1" x14ac:dyDescent="0.25">
      <c r="G160" s="110"/>
      <c r="H160" s="110"/>
      <c r="I160" s="110"/>
      <c r="J160" s="110"/>
      <c r="K160" s="110"/>
      <c r="L160" s="110"/>
      <c r="M160" s="110"/>
      <c r="N160" s="110"/>
      <c r="O160" s="110"/>
      <c r="P160" s="110"/>
      <c r="Q160" s="110"/>
      <c r="R160" s="110"/>
      <c r="S160" s="110"/>
      <c r="T160" s="110"/>
      <c r="U160" s="110"/>
      <c r="V160" s="110"/>
      <c r="W160" s="110"/>
      <c r="X160" s="110"/>
    </row>
    <row r="161" spans="7:24" ht="14.25" customHeight="1" x14ac:dyDescent="0.25">
      <c r="G161" s="110"/>
      <c r="H161" s="110"/>
      <c r="I161" s="110"/>
      <c r="J161" s="110"/>
      <c r="K161" s="110"/>
      <c r="L161" s="110"/>
      <c r="M161" s="110"/>
      <c r="N161" s="110"/>
      <c r="O161" s="110"/>
      <c r="P161" s="110"/>
      <c r="Q161" s="110"/>
      <c r="R161" s="110"/>
      <c r="S161" s="110"/>
      <c r="T161" s="110"/>
      <c r="U161" s="110"/>
      <c r="V161" s="110"/>
      <c r="W161" s="110"/>
      <c r="X161" s="110"/>
    </row>
    <row r="162" spans="7:24" ht="14.25" customHeight="1" x14ac:dyDescent="0.25">
      <c r="G162" s="110"/>
      <c r="H162" s="110"/>
      <c r="I162" s="110"/>
      <c r="J162" s="110"/>
      <c r="K162" s="110"/>
      <c r="L162" s="110"/>
      <c r="M162" s="110"/>
      <c r="N162" s="110"/>
      <c r="O162" s="110"/>
      <c r="P162" s="110"/>
      <c r="Q162" s="110"/>
      <c r="R162" s="110"/>
      <c r="S162" s="110"/>
      <c r="T162" s="110"/>
      <c r="U162" s="110"/>
      <c r="V162" s="110"/>
      <c r="W162" s="110"/>
      <c r="X162" s="110"/>
    </row>
    <row r="163" spans="7:24" ht="14.25" customHeight="1" x14ac:dyDescent="0.25">
      <c r="G163" s="110"/>
      <c r="H163" s="110"/>
      <c r="I163" s="110"/>
      <c r="J163" s="110"/>
      <c r="K163" s="110"/>
      <c r="L163" s="110"/>
      <c r="M163" s="110"/>
      <c r="N163" s="110"/>
      <c r="O163" s="110"/>
      <c r="P163" s="110"/>
      <c r="Q163" s="110"/>
      <c r="R163" s="110"/>
      <c r="S163" s="110"/>
      <c r="T163" s="110"/>
      <c r="U163" s="110"/>
      <c r="V163" s="110"/>
      <c r="W163" s="110"/>
      <c r="X163" s="110"/>
    </row>
    <row r="164" spans="7:24" ht="14.25" customHeight="1" x14ac:dyDescent="0.25">
      <c r="G164" s="110"/>
      <c r="H164" s="110"/>
      <c r="I164" s="110"/>
      <c r="J164" s="110"/>
      <c r="K164" s="110"/>
      <c r="L164" s="110"/>
      <c r="M164" s="110"/>
      <c r="N164" s="110"/>
      <c r="O164" s="110"/>
      <c r="P164" s="110"/>
      <c r="Q164" s="110"/>
      <c r="R164" s="110"/>
      <c r="S164" s="110"/>
      <c r="T164" s="110"/>
      <c r="U164" s="110"/>
      <c r="V164" s="110"/>
      <c r="W164" s="110"/>
      <c r="X164" s="110"/>
    </row>
    <row r="165" spans="7:24" ht="14.25" customHeight="1" x14ac:dyDescent="0.25">
      <c r="G165" s="110"/>
      <c r="H165" s="110"/>
      <c r="I165" s="110"/>
      <c r="J165" s="110"/>
      <c r="K165" s="110"/>
      <c r="L165" s="110"/>
      <c r="M165" s="110"/>
      <c r="N165" s="110"/>
      <c r="O165" s="110"/>
      <c r="P165" s="110"/>
      <c r="Q165" s="110"/>
      <c r="R165" s="110"/>
      <c r="S165" s="110"/>
      <c r="T165" s="110"/>
      <c r="U165" s="110"/>
      <c r="V165" s="110"/>
      <c r="W165" s="110"/>
      <c r="X165" s="110"/>
    </row>
    <row r="166" spans="7:24" ht="14.25" customHeight="1" x14ac:dyDescent="0.25">
      <c r="G166" s="110"/>
      <c r="H166" s="110"/>
      <c r="I166" s="110"/>
      <c r="J166" s="110"/>
      <c r="K166" s="110"/>
      <c r="L166" s="110"/>
      <c r="M166" s="110"/>
      <c r="N166" s="110"/>
      <c r="O166" s="110"/>
      <c r="P166" s="110"/>
      <c r="Q166" s="110"/>
      <c r="R166" s="110"/>
      <c r="S166" s="110"/>
      <c r="T166" s="110"/>
      <c r="U166" s="110"/>
      <c r="V166" s="110"/>
      <c r="W166" s="110"/>
      <c r="X166" s="110"/>
    </row>
    <row r="167" spans="7:24" ht="14.25" customHeight="1" x14ac:dyDescent="0.25">
      <c r="G167" s="110"/>
      <c r="H167" s="110"/>
      <c r="I167" s="110"/>
      <c r="J167" s="110"/>
      <c r="K167" s="110"/>
      <c r="L167" s="110"/>
      <c r="M167" s="110"/>
      <c r="N167" s="110"/>
      <c r="O167" s="110"/>
      <c r="P167" s="110"/>
      <c r="Q167" s="110"/>
      <c r="R167" s="110"/>
      <c r="S167" s="110"/>
      <c r="T167" s="110"/>
      <c r="U167" s="110"/>
      <c r="V167" s="110"/>
      <c r="W167" s="110"/>
      <c r="X167" s="110"/>
    </row>
    <row r="168" spans="7:24" ht="14.25" customHeight="1" x14ac:dyDescent="0.25">
      <c r="G168" s="110"/>
      <c r="H168" s="110"/>
      <c r="I168" s="110"/>
      <c r="J168" s="110"/>
      <c r="K168" s="110"/>
      <c r="L168" s="110"/>
      <c r="M168" s="110"/>
      <c r="N168" s="110"/>
      <c r="O168" s="110"/>
      <c r="P168" s="110"/>
      <c r="Q168" s="110"/>
      <c r="R168" s="110"/>
      <c r="S168" s="110"/>
      <c r="T168" s="110"/>
      <c r="U168" s="110"/>
      <c r="V168" s="110"/>
      <c r="W168" s="110"/>
      <c r="X168" s="110"/>
    </row>
    <row r="169" spans="7:24" ht="14.25" customHeight="1" x14ac:dyDescent="0.25">
      <c r="G169" s="110"/>
      <c r="H169" s="110"/>
      <c r="I169" s="110"/>
      <c r="J169" s="110"/>
      <c r="K169" s="110"/>
      <c r="L169" s="110"/>
      <c r="M169" s="110"/>
      <c r="N169" s="110"/>
      <c r="O169" s="110"/>
      <c r="P169" s="110"/>
      <c r="Q169" s="110"/>
      <c r="R169" s="110"/>
      <c r="S169" s="110"/>
      <c r="T169" s="110"/>
      <c r="U169" s="110"/>
      <c r="V169" s="110"/>
      <c r="W169" s="110"/>
      <c r="X169" s="110"/>
    </row>
    <row r="170" spans="7:24" ht="14.25" customHeight="1" x14ac:dyDescent="0.25">
      <c r="G170" s="110"/>
      <c r="H170" s="110"/>
      <c r="I170" s="110"/>
      <c r="J170" s="110"/>
      <c r="K170" s="110"/>
      <c r="L170" s="110"/>
      <c r="M170" s="110"/>
      <c r="N170" s="110"/>
      <c r="O170" s="110"/>
      <c r="P170" s="110"/>
      <c r="Q170" s="110"/>
      <c r="R170" s="110"/>
      <c r="S170" s="110"/>
      <c r="T170" s="110"/>
      <c r="U170" s="110"/>
      <c r="V170" s="110"/>
      <c r="W170" s="110"/>
      <c r="X170" s="110"/>
    </row>
    <row r="171" spans="7:24" ht="14.25" customHeight="1" x14ac:dyDescent="0.25">
      <c r="G171" s="110"/>
      <c r="H171" s="110"/>
      <c r="I171" s="110"/>
      <c r="J171" s="110"/>
      <c r="K171" s="110"/>
      <c r="L171" s="110"/>
      <c r="M171" s="110"/>
      <c r="N171" s="110"/>
      <c r="O171" s="110"/>
      <c r="P171" s="110"/>
      <c r="Q171" s="110"/>
      <c r="R171" s="110"/>
      <c r="S171" s="110"/>
      <c r="T171" s="110"/>
      <c r="U171" s="110"/>
      <c r="V171" s="110"/>
      <c r="W171" s="110"/>
      <c r="X171" s="110"/>
    </row>
    <row r="172" spans="7:24" ht="14.25" customHeight="1" x14ac:dyDescent="0.25">
      <c r="G172" s="110"/>
      <c r="H172" s="110"/>
      <c r="I172" s="110"/>
      <c r="J172" s="110"/>
      <c r="K172" s="110"/>
      <c r="L172" s="110"/>
      <c r="M172" s="110"/>
      <c r="N172" s="110"/>
      <c r="O172" s="110"/>
      <c r="P172" s="110"/>
      <c r="Q172" s="110"/>
      <c r="R172" s="110"/>
      <c r="S172" s="110"/>
      <c r="T172" s="110"/>
      <c r="U172" s="110"/>
      <c r="V172" s="110"/>
      <c r="W172" s="110"/>
      <c r="X172" s="110"/>
    </row>
    <row r="173" spans="7:24" ht="14.25" customHeight="1" x14ac:dyDescent="0.25">
      <c r="G173" s="110"/>
      <c r="H173" s="110"/>
      <c r="I173" s="110"/>
      <c r="J173" s="110"/>
      <c r="K173" s="110"/>
      <c r="L173" s="110"/>
      <c r="M173" s="110"/>
      <c r="N173" s="110"/>
      <c r="O173" s="110"/>
      <c r="P173" s="110"/>
      <c r="Q173" s="110"/>
      <c r="R173" s="110"/>
      <c r="S173" s="110"/>
      <c r="T173" s="110"/>
      <c r="U173" s="110"/>
      <c r="V173" s="110"/>
      <c r="W173" s="110"/>
      <c r="X173" s="110"/>
    </row>
    <row r="174" spans="7:24" ht="14.25" customHeight="1" x14ac:dyDescent="0.25">
      <c r="G174" s="110"/>
      <c r="H174" s="110"/>
      <c r="I174" s="110"/>
      <c r="J174" s="110"/>
      <c r="K174" s="110"/>
      <c r="L174" s="110"/>
      <c r="M174" s="110"/>
      <c r="N174" s="110"/>
      <c r="O174" s="110"/>
      <c r="P174" s="110"/>
      <c r="Q174" s="110"/>
      <c r="R174" s="110"/>
      <c r="S174" s="110"/>
      <c r="T174" s="110"/>
      <c r="U174" s="110"/>
      <c r="V174" s="110"/>
      <c r="W174" s="110"/>
      <c r="X174" s="110"/>
    </row>
    <row r="175" spans="7:24" ht="14.25" customHeight="1" x14ac:dyDescent="0.25">
      <c r="G175" s="110"/>
      <c r="H175" s="110"/>
      <c r="I175" s="110"/>
      <c r="J175" s="110"/>
      <c r="K175" s="110"/>
      <c r="L175" s="110"/>
      <c r="M175" s="110"/>
      <c r="N175" s="110"/>
      <c r="O175" s="110"/>
      <c r="P175" s="110"/>
      <c r="Q175" s="110"/>
      <c r="R175" s="110"/>
      <c r="S175" s="110"/>
      <c r="T175" s="110"/>
      <c r="U175" s="110"/>
      <c r="V175" s="110"/>
      <c r="W175" s="110"/>
      <c r="X175" s="110"/>
    </row>
    <row r="176" spans="7:24" ht="14.25" customHeight="1" x14ac:dyDescent="0.25">
      <c r="G176" s="110"/>
      <c r="H176" s="110"/>
      <c r="I176" s="110"/>
      <c r="J176" s="110"/>
      <c r="K176" s="110"/>
      <c r="L176" s="110"/>
      <c r="M176" s="110"/>
      <c r="N176" s="110"/>
      <c r="O176" s="110"/>
      <c r="P176" s="110"/>
      <c r="Q176" s="110"/>
      <c r="R176" s="110"/>
      <c r="S176" s="110"/>
      <c r="T176" s="110"/>
      <c r="U176" s="110"/>
      <c r="V176" s="110"/>
      <c r="W176" s="110"/>
      <c r="X176" s="110"/>
    </row>
    <row r="177" spans="7:24" ht="14.25" customHeight="1" x14ac:dyDescent="0.25">
      <c r="G177" s="110"/>
      <c r="H177" s="110"/>
      <c r="I177" s="110"/>
      <c r="J177" s="110"/>
      <c r="K177" s="110"/>
      <c r="L177" s="110"/>
      <c r="M177" s="110"/>
      <c r="N177" s="110"/>
      <c r="O177" s="110"/>
      <c r="P177" s="110"/>
      <c r="Q177" s="110"/>
      <c r="R177" s="110"/>
      <c r="S177" s="110"/>
      <c r="T177" s="110"/>
      <c r="U177" s="110"/>
      <c r="V177" s="110"/>
      <c r="W177" s="110"/>
      <c r="X177" s="110"/>
    </row>
    <row r="178" spans="7:24" ht="14.25" customHeight="1" x14ac:dyDescent="0.25">
      <c r="G178" s="110"/>
      <c r="H178" s="110"/>
      <c r="I178" s="110"/>
      <c r="J178" s="110"/>
      <c r="K178" s="110"/>
      <c r="L178" s="110"/>
      <c r="M178" s="110"/>
      <c r="N178" s="110"/>
      <c r="O178" s="110"/>
      <c r="P178" s="110"/>
      <c r="Q178" s="110"/>
      <c r="R178" s="110"/>
      <c r="S178" s="110"/>
      <c r="T178" s="110"/>
      <c r="U178" s="110"/>
      <c r="V178" s="110"/>
      <c r="W178" s="110"/>
      <c r="X178" s="110"/>
    </row>
    <row r="179" spans="7:24" ht="14.25" customHeight="1" x14ac:dyDescent="0.25">
      <c r="G179" s="110"/>
      <c r="H179" s="110"/>
      <c r="I179" s="110"/>
      <c r="J179" s="110"/>
      <c r="K179" s="110"/>
      <c r="L179" s="110"/>
      <c r="M179" s="110"/>
      <c r="N179" s="110"/>
      <c r="O179" s="110"/>
      <c r="P179" s="110"/>
      <c r="Q179" s="110"/>
      <c r="R179" s="110"/>
      <c r="S179" s="110"/>
      <c r="T179" s="110"/>
      <c r="U179" s="110"/>
      <c r="V179" s="110"/>
      <c r="W179" s="110"/>
      <c r="X179" s="110"/>
    </row>
    <row r="180" spans="7:24" ht="14.25" customHeight="1" x14ac:dyDescent="0.25">
      <c r="G180" s="110"/>
      <c r="H180" s="110"/>
      <c r="I180" s="110"/>
      <c r="J180" s="110"/>
      <c r="K180" s="110"/>
      <c r="L180" s="110"/>
      <c r="M180" s="110"/>
      <c r="N180" s="110"/>
      <c r="O180" s="110"/>
      <c r="P180" s="110"/>
      <c r="Q180" s="110"/>
      <c r="R180" s="110"/>
      <c r="S180" s="110"/>
      <c r="T180" s="110"/>
      <c r="U180" s="110"/>
      <c r="V180" s="110"/>
      <c r="W180" s="110"/>
      <c r="X180" s="110"/>
    </row>
    <row r="181" spans="7:24" ht="14.25" customHeight="1" x14ac:dyDescent="0.25">
      <c r="G181" s="110"/>
      <c r="H181" s="110"/>
      <c r="I181" s="110"/>
      <c r="J181" s="110"/>
      <c r="K181" s="110"/>
      <c r="L181" s="110"/>
      <c r="M181" s="110"/>
      <c r="N181" s="110"/>
      <c r="O181" s="110"/>
      <c r="P181" s="110"/>
      <c r="Q181" s="110"/>
      <c r="R181" s="110"/>
      <c r="S181" s="110"/>
      <c r="T181" s="110"/>
      <c r="U181" s="110"/>
      <c r="V181" s="110"/>
      <c r="W181" s="110"/>
      <c r="X181" s="110"/>
    </row>
    <row r="182" spans="7:24" ht="14.25" customHeight="1" x14ac:dyDescent="0.25">
      <c r="G182" s="110"/>
      <c r="H182" s="110"/>
      <c r="I182" s="110"/>
      <c r="J182" s="110"/>
      <c r="K182" s="110"/>
      <c r="L182" s="110"/>
      <c r="M182" s="110"/>
      <c r="N182" s="110"/>
      <c r="O182" s="110"/>
      <c r="P182" s="110"/>
      <c r="Q182" s="110"/>
      <c r="R182" s="110"/>
      <c r="S182" s="110"/>
      <c r="T182" s="110"/>
      <c r="U182" s="110"/>
      <c r="V182" s="110"/>
      <c r="W182" s="110"/>
      <c r="X182" s="110"/>
    </row>
    <row r="183" spans="7:24" ht="14.25" customHeight="1" x14ac:dyDescent="0.25">
      <c r="G183" s="110"/>
      <c r="H183" s="110"/>
      <c r="I183" s="110"/>
      <c r="J183" s="110"/>
      <c r="K183" s="110"/>
      <c r="L183" s="110"/>
      <c r="M183" s="110"/>
      <c r="N183" s="110"/>
      <c r="O183" s="110"/>
      <c r="P183" s="110"/>
      <c r="Q183" s="110"/>
      <c r="R183" s="110"/>
      <c r="S183" s="110"/>
      <c r="T183" s="110"/>
      <c r="U183" s="110"/>
      <c r="V183" s="110"/>
      <c r="W183" s="110"/>
      <c r="X183" s="110"/>
    </row>
    <row r="184" spans="7:24" ht="14.25" customHeight="1" x14ac:dyDescent="0.25">
      <c r="G184" s="110"/>
      <c r="H184" s="110"/>
      <c r="I184" s="110"/>
      <c r="J184" s="110"/>
      <c r="K184" s="110"/>
      <c r="L184" s="110"/>
      <c r="M184" s="110"/>
      <c r="N184" s="110"/>
      <c r="O184" s="110"/>
      <c r="P184" s="110"/>
      <c r="Q184" s="110"/>
      <c r="R184" s="110"/>
      <c r="S184" s="110"/>
      <c r="T184" s="110"/>
      <c r="U184" s="110"/>
      <c r="V184" s="110"/>
      <c r="W184" s="110"/>
      <c r="X184" s="110"/>
    </row>
    <row r="185" spans="7:24" ht="14.25" customHeight="1" x14ac:dyDescent="0.25">
      <c r="G185" s="110"/>
      <c r="H185" s="110"/>
      <c r="I185" s="110"/>
      <c r="J185" s="110"/>
      <c r="K185" s="110"/>
      <c r="L185" s="110"/>
      <c r="M185" s="110"/>
      <c r="N185" s="110"/>
      <c r="O185" s="110"/>
      <c r="P185" s="110"/>
      <c r="Q185" s="110"/>
      <c r="R185" s="110"/>
      <c r="S185" s="110"/>
      <c r="T185" s="110"/>
      <c r="U185" s="110"/>
      <c r="V185" s="110"/>
      <c r="W185" s="110"/>
      <c r="X185" s="110"/>
    </row>
    <row r="186" spans="7:24" ht="14.25" customHeight="1" x14ac:dyDescent="0.25">
      <c r="G186" s="110"/>
      <c r="H186" s="110"/>
      <c r="I186" s="110"/>
      <c r="J186" s="110"/>
      <c r="K186" s="110"/>
      <c r="L186" s="110"/>
      <c r="M186" s="110"/>
      <c r="N186" s="110"/>
      <c r="O186" s="110"/>
      <c r="P186" s="110"/>
      <c r="Q186" s="110"/>
      <c r="R186" s="110"/>
      <c r="S186" s="110"/>
      <c r="T186" s="110"/>
      <c r="U186" s="110"/>
      <c r="V186" s="110"/>
      <c r="W186" s="110"/>
      <c r="X186" s="110"/>
    </row>
    <row r="187" spans="7:24" ht="14.25" customHeight="1" x14ac:dyDescent="0.25">
      <c r="G187" s="110"/>
      <c r="H187" s="110"/>
      <c r="I187" s="110"/>
      <c r="J187" s="110"/>
      <c r="K187" s="110"/>
      <c r="L187" s="110"/>
      <c r="M187" s="110"/>
      <c r="N187" s="110"/>
      <c r="O187" s="110"/>
      <c r="P187" s="110"/>
      <c r="Q187" s="110"/>
      <c r="R187" s="110"/>
      <c r="S187" s="110"/>
      <c r="T187" s="110"/>
      <c r="U187" s="110"/>
      <c r="V187" s="110"/>
      <c r="W187" s="110"/>
      <c r="X187" s="110"/>
    </row>
    <row r="188" spans="7:24" ht="14.25" customHeight="1" x14ac:dyDescent="0.25">
      <c r="G188" s="110"/>
      <c r="H188" s="110"/>
      <c r="I188" s="110"/>
      <c r="J188" s="110"/>
      <c r="K188" s="110"/>
      <c r="L188" s="110"/>
      <c r="M188" s="110"/>
      <c r="N188" s="110"/>
      <c r="O188" s="110"/>
      <c r="P188" s="110"/>
      <c r="Q188" s="110"/>
      <c r="R188" s="110"/>
      <c r="S188" s="110"/>
      <c r="T188" s="110"/>
      <c r="U188" s="110"/>
      <c r="V188" s="110"/>
      <c r="W188" s="110"/>
      <c r="X188" s="110"/>
    </row>
    <row r="189" spans="7:24" ht="14.25" customHeight="1" x14ac:dyDescent="0.25">
      <c r="G189" s="110"/>
      <c r="H189" s="110"/>
      <c r="I189" s="110"/>
      <c r="J189" s="110"/>
      <c r="K189" s="110"/>
      <c r="L189" s="110"/>
      <c r="M189" s="110"/>
      <c r="N189" s="110"/>
      <c r="O189" s="110"/>
      <c r="P189" s="110"/>
      <c r="Q189" s="110"/>
      <c r="R189" s="110"/>
      <c r="S189" s="110"/>
      <c r="T189" s="110"/>
      <c r="U189" s="110"/>
      <c r="V189" s="110"/>
      <c r="W189" s="110"/>
      <c r="X189" s="110"/>
    </row>
    <row r="190" spans="7:24" ht="14.25" customHeight="1" x14ac:dyDescent="0.25">
      <c r="G190" s="110"/>
      <c r="H190" s="110"/>
      <c r="I190" s="110"/>
      <c r="J190" s="110"/>
      <c r="K190" s="110"/>
      <c r="L190" s="110"/>
      <c r="M190" s="110"/>
      <c r="N190" s="110"/>
      <c r="O190" s="110"/>
      <c r="P190" s="110"/>
      <c r="Q190" s="110"/>
      <c r="R190" s="110"/>
      <c r="S190" s="110"/>
      <c r="T190" s="110"/>
      <c r="U190" s="110"/>
      <c r="V190" s="110"/>
      <c r="W190" s="110"/>
      <c r="X190" s="110"/>
    </row>
    <row r="191" spans="7:24" ht="14.25" customHeight="1" x14ac:dyDescent="0.25">
      <c r="G191" s="110"/>
      <c r="H191" s="110"/>
      <c r="I191" s="110"/>
      <c r="J191" s="110"/>
      <c r="K191" s="110"/>
      <c r="L191" s="110"/>
      <c r="M191" s="110"/>
      <c r="N191" s="110"/>
      <c r="O191" s="110"/>
      <c r="P191" s="110"/>
      <c r="Q191" s="110"/>
      <c r="R191" s="110"/>
      <c r="S191" s="110"/>
      <c r="T191" s="110"/>
      <c r="U191" s="110"/>
      <c r="V191" s="110"/>
      <c r="W191" s="110"/>
      <c r="X191" s="110"/>
    </row>
    <row r="192" spans="7:24" ht="14.25" customHeight="1" x14ac:dyDescent="0.25">
      <c r="G192" s="110"/>
      <c r="H192" s="110"/>
      <c r="I192" s="110"/>
      <c r="J192" s="110"/>
      <c r="K192" s="110"/>
      <c r="L192" s="110"/>
      <c r="M192" s="110"/>
      <c r="N192" s="110"/>
      <c r="O192" s="110"/>
      <c r="P192" s="110"/>
      <c r="Q192" s="110"/>
      <c r="R192" s="110"/>
      <c r="S192" s="110"/>
      <c r="T192" s="110"/>
      <c r="U192" s="110"/>
      <c r="V192" s="110"/>
      <c r="W192" s="110"/>
      <c r="X192" s="110"/>
    </row>
    <row r="193" spans="7:24" ht="14.25" customHeight="1" x14ac:dyDescent="0.25">
      <c r="G193" s="110"/>
      <c r="H193" s="110"/>
      <c r="I193" s="110"/>
      <c r="J193" s="110"/>
      <c r="K193" s="110"/>
      <c r="L193" s="110"/>
      <c r="M193" s="110"/>
      <c r="N193" s="110"/>
      <c r="O193" s="110"/>
      <c r="P193" s="110"/>
      <c r="Q193" s="110"/>
      <c r="R193" s="110"/>
      <c r="S193" s="110"/>
      <c r="T193" s="110"/>
      <c r="U193" s="110"/>
      <c r="V193" s="110"/>
      <c r="W193" s="110"/>
      <c r="X193" s="110"/>
    </row>
    <row r="194" spans="7:24" ht="14.25" customHeight="1" x14ac:dyDescent="0.25">
      <c r="G194" s="110"/>
      <c r="H194" s="110"/>
      <c r="I194" s="110"/>
      <c r="J194" s="110"/>
      <c r="K194" s="110"/>
      <c r="L194" s="110"/>
      <c r="M194" s="110"/>
      <c r="N194" s="110"/>
      <c r="O194" s="110"/>
      <c r="P194" s="110"/>
      <c r="Q194" s="110"/>
      <c r="R194" s="110"/>
      <c r="S194" s="110"/>
      <c r="T194" s="110"/>
      <c r="U194" s="110"/>
      <c r="V194" s="110"/>
      <c r="W194" s="110"/>
      <c r="X194" s="110"/>
    </row>
    <row r="195" spans="7:24" ht="14.25" customHeight="1" x14ac:dyDescent="0.25">
      <c r="G195" s="110"/>
      <c r="H195" s="110"/>
      <c r="I195" s="110"/>
      <c r="J195" s="110"/>
      <c r="K195" s="110"/>
      <c r="L195" s="110"/>
      <c r="M195" s="110"/>
      <c r="N195" s="110"/>
      <c r="O195" s="110"/>
      <c r="P195" s="110"/>
      <c r="Q195" s="110"/>
      <c r="R195" s="110"/>
      <c r="S195" s="110"/>
      <c r="T195" s="110"/>
      <c r="U195" s="110"/>
      <c r="V195" s="110"/>
      <c r="W195" s="110"/>
      <c r="X195" s="110"/>
    </row>
    <row r="196" spans="7:24" ht="14.25" customHeight="1" x14ac:dyDescent="0.25">
      <c r="G196" s="110"/>
      <c r="H196" s="110"/>
      <c r="I196" s="110"/>
      <c r="J196" s="110"/>
      <c r="K196" s="110"/>
      <c r="L196" s="110"/>
      <c r="M196" s="110"/>
      <c r="N196" s="110"/>
      <c r="O196" s="110"/>
      <c r="P196" s="110"/>
      <c r="Q196" s="110"/>
      <c r="R196" s="110"/>
      <c r="S196" s="110"/>
      <c r="T196" s="110"/>
      <c r="U196" s="110"/>
      <c r="V196" s="110"/>
      <c r="W196" s="110"/>
      <c r="X196" s="110"/>
    </row>
    <row r="197" spans="7:24" ht="14.25" customHeight="1" x14ac:dyDescent="0.25">
      <c r="G197" s="110"/>
      <c r="H197" s="110"/>
      <c r="I197" s="110"/>
      <c r="J197" s="110"/>
      <c r="K197" s="110"/>
      <c r="L197" s="110"/>
      <c r="M197" s="110"/>
      <c r="N197" s="110"/>
      <c r="O197" s="110"/>
      <c r="P197" s="110"/>
      <c r="Q197" s="110"/>
      <c r="R197" s="110"/>
      <c r="S197" s="110"/>
      <c r="T197" s="110"/>
      <c r="U197" s="110"/>
      <c r="V197" s="110"/>
      <c r="W197" s="110"/>
      <c r="X197" s="110"/>
    </row>
    <row r="198" spans="7:24" ht="14.25" customHeight="1" x14ac:dyDescent="0.25">
      <c r="G198" s="110"/>
      <c r="H198" s="110"/>
      <c r="I198" s="110"/>
      <c r="J198" s="110"/>
      <c r="K198" s="110"/>
      <c r="L198" s="110"/>
      <c r="M198" s="110"/>
      <c r="N198" s="110"/>
      <c r="O198" s="110"/>
      <c r="P198" s="110"/>
      <c r="Q198" s="110"/>
      <c r="R198" s="110"/>
      <c r="S198" s="110"/>
      <c r="T198" s="110"/>
      <c r="U198" s="110"/>
      <c r="V198" s="110"/>
      <c r="W198" s="110"/>
      <c r="X198" s="110"/>
    </row>
    <row r="199" spans="7:24" ht="14.25" customHeight="1" x14ac:dyDescent="0.25">
      <c r="G199" s="110"/>
      <c r="H199" s="110"/>
      <c r="I199" s="110"/>
      <c r="J199" s="110"/>
      <c r="K199" s="110"/>
      <c r="L199" s="110"/>
      <c r="M199" s="110"/>
      <c r="N199" s="110"/>
      <c r="O199" s="110"/>
      <c r="P199" s="110"/>
      <c r="Q199" s="110"/>
      <c r="R199" s="110"/>
      <c r="S199" s="110"/>
      <c r="T199" s="110"/>
      <c r="U199" s="110"/>
      <c r="V199" s="110"/>
      <c r="W199" s="110"/>
      <c r="X199" s="110"/>
    </row>
    <row r="200" spans="7:24" ht="14.25" customHeight="1" x14ac:dyDescent="0.25">
      <c r="G200" s="110"/>
      <c r="H200" s="110"/>
      <c r="I200" s="110"/>
      <c r="J200" s="110"/>
      <c r="K200" s="110"/>
      <c r="L200" s="110"/>
      <c r="M200" s="110"/>
      <c r="N200" s="110"/>
      <c r="O200" s="110"/>
      <c r="P200" s="110"/>
      <c r="Q200" s="110"/>
      <c r="R200" s="110"/>
      <c r="S200" s="110"/>
      <c r="T200" s="110"/>
      <c r="U200" s="110"/>
      <c r="V200" s="110"/>
      <c r="W200" s="110"/>
      <c r="X200" s="110"/>
    </row>
  </sheetData>
  <mergeCells count="190">
    <mergeCell ref="G9:V11"/>
    <mergeCell ref="B47:E47"/>
    <mergeCell ref="B22:E22"/>
    <mergeCell ref="AB20:AE20"/>
    <mergeCell ref="B31:E31"/>
    <mergeCell ref="G34:H34"/>
    <mergeCell ref="I26:L26"/>
    <mergeCell ref="B12:E12"/>
    <mergeCell ref="B21:E21"/>
    <mergeCell ref="B40:E40"/>
    <mergeCell ref="M24:S24"/>
    <mergeCell ref="B33:E33"/>
    <mergeCell ref="I29:L29"/>
    <mergeCell ref="B32:E32"/>
    <mergeCell ref="B26:E26"/>
    <mergeCell ref="T27:W27"/>
    <mergeCell ref="B41:E41"/>
    <mergeCell ref="B35:E35"/>
    <mergeCell ref="M36:S36"/>
    <mergeCell ref="G21:H21"/>
    <mergeCell ref="M33:S33"/>
    <mergeCell ref="X26:AA26"/>
    <mergeCell ref="X35:AA35"/>
    <mergeCell ref="I38:L38"/>
    <mergeCell ref="B14:E14"/>
    <mergeCell ref="AB31:AE31"/>
    <mergeCell ref="B23:E23"/>
    <mergeCell ref="G20:H20"/>
    <mergeCell ref="B13:E13"/>
    <mergeCell ref="AB21:AE21"/>
    <mergeCell ref="B38:E38"/>
    <mergeCell ref="T21:W21"/>
    <mergeCell ref="AB39:AE39"/>
    <mergeCell ref="M21:S21"/>
    <mergeCell ref="G22:H22"/>
    <mergeCell ref="B36:E36"/>
    <mergeCell ref="G23:H23"/>
    <mergeCell ref="G25:H25"/>
    <mergeCell ref="B16:E16"/>
    <mergeCell ref="T24:W24"/>
    <mergeCell ref="B25:E25"/>
    <mergeCell ref="T33:W33"/>
    <mergeCell ref="M34:S34"/>
    <mergeCell ref="T34:W34"/>
    <mergeCell ref="T28:W28"/>
    <mergeCell ref="B17:E17"/>
    <mergeCell ref="B19:E19"/>
    <mergeCell ref="M26:S26"/>
    <mergeCell ref="G7:AR7"/>
    <mergeCell ref="B27:E27"/>
    <mergeCell ref="B18:E18"/>
    <mergeCell ref="M39:S39"/>
    <mergeCell ref="G24:H24"/>
    <mergeCell ref="T35:W35"/>
    <mergeCell ref="G33:H33"/>
    <mergeCell ref="I32:L32"/>
    <mergeCell ref="T25:W25"/>
    <mergeCell ref="G26:H26"/>
    <mergeCell ref="X34:AA34"/>
    <mergeCell ref="X28:AA28"/>
    <mergeCell ref="G35:H35"/>
    <mergeCell ref="AB22:AE22"/>
    <mergeCell ref="AB36:AE36"/>
    <mergeCell ref="M31:S31"/>
    <mergeCell ref="AF20:AJ20"/>
    <mergeCell ref="B39:E39"/>
    <mergeCell ref="I25:L25"/>
    <mergeCell ref="G36:H36"/>
    <mergeCell ref="AB34:AE34"/>
    <mergeCell ref="B20:E20"/>
    <mergeCell ref="AB28:AE28"/>
    <mergeCell ref="M32:S32"/>
    <mergeCell ref="X21:AA21"/>
    <mergeCell ref="AF21:AJ21"/>
    <mergeCell ref="M20:S20"/>
    <mergeCell ref="AF32:AJ32"/>
    <mergeCell ref="AF23:AJ23"/>
    <mergeCell ref="AF35:AJ35"/>
    <mergeCell ref="I21:L21"/>
    <mergeCell ref="M22:S22"/>
    <mergeCell ref="M28:S28"/>
    <mergeCell ref="AF27:AJ27"/>
    <mergeCell ref="X30:AA30"/>
    <mergeCell ref="I24:L24"/>
    <mergeCell ref="AF22:AJ22"/>
    <mergeCell ref="I33:L33"/>
    <mergeCell ref="X20:AA20"/>
    <mergeCell ref="AF34:AJ34"/>
    <mergeCell ref="T31:W31"/>
    <mergeCell ref="AF28:AJ28"/>
    <mergeCell ref="X29:AA29"/>
    <mergeCell ref="AB23:AE23"/>
    <mergeCell ref="M27:S27"/>
    <mergeCell ref="T23:W23"/>
    <mergeCell ref="I20:L20"/>
    <mergeCell ref="AB33:AE33"/>
    <mergeCell ref="B54:E54"/>
    <mergeCell ref="X39:AA39"/>
    <mergeCell ref="G37:H37"/>
    <mergeCell ref="I30:L30"/>
    <mergeCell ref="AB24:AE24"/>
    <mergeCell ref="T29:W29"/>
    <mergeCell ref="T38:W38"/>
    <mergeCell ref="X23:AA23"/>
    <mergeCell ref="X32:AA32"/>
    <mergeCell ref="AB32:AE32"/>
    <mergeCell ref="AB26:AE26"/>
    <mergeCell ref="B43:E43"/>
    <mergeCell ref="AB35:AE35"/>
    <mergeCell ref="B52:E52"/>
    <mergeCell ref="AB25:AE25"/>
    <mergeCell ref="B42:E42"/>
    <mergeCell ref="I37:L37"/>
    <mergeCell ref="Z45:AQ45"/>
    <mergeCell ref="AB27:AE27"/>
    <mergeCell ref="G32:H32"/>
    <mergeCell ref="B44:E44"/>
    <mergeCell ref="M30:S30"/>
    <mergeCell ref="B34:E34"/>
    <mergeCell ref="B50:E50"/>
    <mergeCell ref="B4:E4"/>
    <mergeCell ref="T39:W39"/>
    <mergeCell ref="I34:L34"/>
    <mergeCell ref="AB30:AE30"/>
    <mergeCell ref="AF25:AJ25"/>
    <mergeCell ref="T30:W30"/>
    <mergeCell ref="G40:AE40"/>
    <mergeCell ref="G28:H28"/>
    <mergeCell ref="T20:W20"/>
    <mergeCell ref="AB29:AE29"/>
    <mergeCell ref="T32:W32"/>
    <mergeCell ref="I27:L27"/>
    <mergeCell ref="B8:E8"/>
    <mergeCell ref="B10:E10"/>
    <mergeCell ref="B6:E6"/>
    <mergeCell ref="I35:L35"/>
    <mergeCell ref="AF39:AJ39"/>
    <mergeCell ref="B15:E15"/>
    <mergeCell ref="B24:E24"/>
    <mergeCell ref="M29:S29"/>
    <mergeCell ref="M23:S23"/>
    <mergeCell ref="T37:W37"/>
    <mergeCell ref="M38:S38"/>
    <mergeCell ref="B30:E30"/>
    <mergeCell ref="B46:E46"/>
    <mergeCell ref="I36:L36"/>
    <mergeCell ref="G30:H30"/>
    <mergeCell ref="B48:E48"/>
    <mergeCell ref="M35:S35"/>
    <mergeCell ref="G29:H29"/>
    <mergeCell ref="I22:L22"/>
    <mergeCell ref="I28:L28"/>
    <mergeCell ref="B37:E37"/>
    <mergeCell ref="B28:E28"/>
    <mergeCell ref="G38:H38"/>
    <mergeCell ref="I31:L31"/>
    <mergeCell ref="B45:E45"/>
    <mergeCell ref="H45:Y45"/>
    <mergeCell ref="B29:E29"/>
    <mergeCell ref="X38:AA38"/>
    <mergeCell ref="I39:L39"/>
    <mergeCell ref="T36:W36"/>
    <mergeCell ref="X27:AA27"/>
    <mergeCell ref="X25:AA25"/>
    <mergeCell ref="X22:AA22"/>
    <mergeCell ref="X36:AA36"/>
    <mergeCell ref="I23:L23"/>
    <mergeCell ref="T22:W22"/>
    <mergeCell ref="AF40:AJ40"/>
    <mergeCell ref="T26:W26"/>
    <mergeCell ref="M25:S25"/>
    <mergeCell ref="X24:AA24"/>
    <mergeCell ref="G31:H31"/>
    <mergeCell ref="AF38:AJ38"/>
    <mergeCell ref="X33:AA33"/>
    <mergeCell ref="X31:AA31"/>
    <mergeCell ref="AF29:AJ29"/>
    <mergeCell ref="M37:S37"/>
    <mergeCell ref="AF36:AJ36"/>
    <mergeCell ref="G27:H27"/>
    <mergeCell ref="AF33:AJ33"/>
    <mergeCell ref="G39:H39"/>
    <mergeCell ref="X37:AA37"/>
    <mergeCell ref="AB38:AE38"/>
    <mergeCell ref="AF37:AJ37"/>
    <mergeCell ref="AF24:AJ24"/>
    <mergeCell ref="AF30:AJ30"/>
    <mergeCell ref="AB37:AE37"/>
    <mergeCell ref="AF31:AJ31"/>
    <mergeCell ref="AF26:AJ26"/>
  </mergeCells>
  <hyperlinks>
    <hyperlink ref="B4" location="PANDUAN!A1" display="PANDUAN" xr:uid="{00000000-0004-0000-4C01-000000000000}"/>
    <hyperlink ref="B6" location="'EWS DIRECTORY'!A1" display="EWS DIRECTORY" xr:uid="{00000000-0004-0000-4C01-000001000000}"/>
    <hyperlink ref="B8" location="'DATA PEMICU'!A1" display="DATA PEMICU" xr:uid="{00000000-0004-0000-4C01-000002000000}"/>
    <hyperlink ref="B10" location="'DATA PENGUJI'!A1" display="DATA PENGUJI" xr:uid="{00000000-0004-0000-4C01-000003000000}"/>
    <hyperlink ref="B12" location="'MAIN LEVEL'!A1" display="MAIN LEVEL" xr:uid="{00000000-0004-0000-4C01-000004000000}"/>
  </hyperlinks>
  <pageMargins left="0.51181102362204722" right="0.15748031496062989" top="0.55118110236220474" bottom="0.55118110236220474" header="0" footer="0"/>
  <pageSetup paperSize="9" scale="60" orientation="landscape"/>
  <headerFooter>
    <oddFooter>&amp;Rhalaman &amp;P dari</oddFooter>
  </headerFooter>
</worksheet>
</file>

<file path=xl/worksheets/sheet3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1-000000000000}">
  <sheetPr codeName="Sheet490">
    <tabColor theme="4" tint="-0.249977111117893"/>
  </sheetPr>
  <dimension ref="A1:DB200"/>
  <sheetViews>
    <sheetView topLeftCell="I1"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62" width="3.6640625" customWidth="1"/>
  </cols>
  <sheetData>
    <row r="1" spans="2:62" ht="14.25" customHeight="1" x14ac:dyDescent="0.25">
      <c r="G1" s="110"/>
      <c r="H1" s="110"/>
      <c r="I1" s="110"/>
      <c r="J1" s="110"/>
      <c r="K1" s="110"/>
      <c r="L1" s="110"/>
      <c r="M1" s="110"/>
      <c r="N1" s="110"/>
      <c r="O1" s="110"/>
      <c r="P1" s="110"/>
      <c r="Q1" s="110"/>
      <c r="R1" s="110"/>
      <c r="S1" s="110"/>
      <c r="T1" s="110"/>
      <c r="U1" s="110"/>
      <c r="V1" s="110"/>
      <c r="W1" s="110"/>
      <c r="X1" s="110"/>
    </row>
    <row r="2" spans="2:62" ht="14.25" customHeight="1" x14ac:dyDescent="0.25">
      <c r="G2" s="55" t="s">
        <v>1674</v>
      </c>
      <c r="H2" s="55"/>
      <c r="I2" s="55"/>
      <c r="J2" s="55"/>
      <c r="K2" s="55"/>
      <c r="L2" s="55"/>
      <c r="M2" s="55"/>
      <c r="N2" s="55"/>
      <c r="AT2" s="443"/>
      <c r="AU2" s="443"/>
      <c r="AV2" s="443"/>
      <c r="AW2" s="443"/>
      <c r="AX2" s="443"/>
      <c r="AY2" s="254"/>
      <c r="AZ2" s="254"/>
      <c r="BA2" s="254"/>
      <c r="BB2" s="254"/>
      <c r="BC2" s="254"/>
      <c r="BD2" s="254"/>
      <c r="BE2" s="254"/>
      <c r="BF2" s="254"/>
      <c r="BG2" s="254"/>
      <c r="BH2" s="254"/>
      <c r="BI2" s="254"/>
      <c r="BJ2" s="254"/>
    </row>
    <row r="3" spans="2:62" ht="14.25" customHeight="1" x14ac:dyDescent="0.25">
      <c r="B3" s="111"/>
      <c r="C3" s="111"/>
      <c r="D3" s="111"/>
      <c r="E3" s="111"/>
      <c r="G3" s="55"/>
      <c r="H3" s="55"/>
      <c r="I3" s="55"/>
      <c r="J3" s="55"/>
      <c r="K3" s="55"/>
      <c r="L3" s="55"/>
      <c r="M3" s="55"/>
      <c r="N3" s="55"/>
      <c r="AT3" s="443"/>
      <c r="AU3" s="443"/>
      <c r="AV3" s="443"/>
      <c r="AW3" s="443"/>
      <c r="AX3" s="443"/>
      <c r="AY3" s="254"/>
      <c r="AZ3" s="254"/>
      <c r="BA3" s="254"/>
      <c r="BB3" s="254"/>
      <c r="BC3" s="254"/>
      <c r="BD3" s="254"/>
      <c r="BE3" s="254"/>
      <c r="BF3" s="254"/>
      <c r="BG3" s="254"/>
      <c r="BH3" s="254"/>
      <c r="BI3" s="254"/>
      <c r="BJ3" s="254"/>
    </row>
    <row r="4" spans="2:62" ht="14.25" customHeight="1" x14ac:dyDescent="0.25">
      <c r="B4" s="762" t="s">
        <v>79</v>
      </c>
      <c r="C4" s="761"/>
      <c r="D4" s="761"/>
      <c r="E4" s="761"/>
      <c r="G4" s="55"/>
      <c r="H4" s="55"/>
      <c r="I4" s="55"/>
      <c r="J4" s="55"/>
      <c r="K4" s="55"/>
      <c r="L4" s="55"/>
      <c r="M4" s="55"/>
      <c r="N4" s="55"/>
      <c r="AT4" s="443"/>
      <c r="AU4" s="443"/>
      <c r="AV4" s="443"/>
      <c r="AW4" s="443"/>
      <c r="AX4" s="443"/>
      <c r="AY4" s="254"/>
      <c r="AZ4" s="254"/>
      <c r="BA4" s="254"/>
      <c r="BB4" s="254"/>
      <c r="BC4" s="254"/>
      <c r="BD4" s="254"/>
      <c r="BE4" s="254"/>
      <c r="BF4" s="254"/>
      <c r="BG4" s="254"/>
      <c r="BH4" s="254"/>
      <c r="BI4" s="254"/>
      <c r="BJ4" s="254"/>
    </row>
    <row r="5" spans="2:62" ht="14.25" customHeight="1" x14ac:dyDescent="0.25">
      <c r="B5" s="111"/>
      <c r="C5" s="111"/>
      <c r="D5" s="111"/>
      <c r="E5" s="111"/>
      <c r="G5" s="55"/>
      <c r="H5" s="55"/>
      <c r="I5" s="55"/>
      <c r="J5" s="55"/>
      <c r="K5" s="55"/>
      <c r="L5" s="55"/>
      <c r="M5" s="55"/>
      <c r="N5" s="55"/>
      <c r="AT5" s="443"/>
      <c r="AU5" s="443"/>
      <c r="AV5" s="443"/>
      <c r="AW5" s="443"/>
      <c r="AX5" s="443"/>
      <c r="AY5" s="254"/>
      <c r="AZ5" s="254"/>
      <c r="BA5" s="254"/>
      <c r="BB5" s="254"/>
      <c r="BC5" s="254"/>
      <c r="BD5" s="254"/>
      <c r="BE5" s="254"/>
      <c r="BF5" s="254"/>
      <c r="BG5" s="254"/>
      <c r="BH5" s="254"/>
      <c r="BI5" s="254"/>
      <c r="BJ5" s="254"/>
    </row>
    <row r="6" spans="2:62" ht="14.25" customHeight="1" x14ac:dyDescent="0.25">
      <c r="B6" s="762" t="s">
        <v>87</v>
      </c>
      <c r="C6" s="761"/>
      <c r="D6" s="761"/>
      <c r="E6" s="761"/>
      <c r="G6" s="55"/>
      <c r="H6" s="55"/>
      <c r="I6" s="55"/>
      <c r="J6" s="55"/>
      <c r="K6" s="55"/>
      <c r="L6" s="55"/>
      <c r="M6" s="55"/>
      <c r="N6" s="55"/>
      <c r="AT6" s="443"/>
      <c r="AU6" s="443"/>
      <c r="AV6" s="443"/>
      <c r="AW6" s="443"/>
      <c r="AX6" s="443"/>
      <c r="AY6" s="254"/>
      <c r="AZ6" s="254"/>
      <c r="BA6" s="254"/>
      <c r="BB6" s="254"/>
      <c r="BC6" s="254"/>
      <c r="BD6" s="254"/>
      <c r="BE6" s="254"/>
      <c r="BF6" s="254"/>
      <c r="BG6" s="254"/>
      <c r="BH6" s="254"/>
      <c r="BI6" s="254"/>
      <c r="BJ6" s="254"/>
    </row>
    <row r="7" spans="2:62" ht="15" customHeight="1" x14ac:dyDescent="0.25">
      <c r="B7" s="111"/>
      <c r="C7" s="111"/>
      <c r="D7" s="111"/>
      <c r="E7" s="111"/>
      <c r="G7" s="996" t="s">
        <v>1774</v>
      </c>
      <c r="H7" s="940"/>
      <c r="I7" s="940"/>
      <c r="J7" s="940"/>
      <c r="K7" s="940"/>
      <c r="L7" s="940"/>
      <c r="M7" s="940"/>
      <c r="N7" s="940"/>
      <c r="O7" s="940"/>
      <c r="P7" s="940"/>
      <c r="Q7" s="940"/>
      <c r="R7" s="940"/>
      <c r="S7" s="940"/>
      <c r="T7" s="940"/>
      <c r="U7" s="940"/>
      <c r="V7" s="940"/>
      <c r="W7" s="940"/>
      <c r="X7" s="940"/>
      <c r="Y7" s="940"/>
      <c r="Z7" s="940"/>
      <c r="AA7" s="940"/>
      <c r="AB7" s="940"/>
      <c r="AC7" s="940"/>
      <c r="AD7" s="940"/>
      <c r="AE7" s="940"/>
      <c r="AF7" s="940"/>
      <c r="AG7" s="940"/>
      <c r="AH7" s="940"/>
      <c r="AI7" s="940"/>
      <c r="AJ7" s="940"/>
      <c r="AK7" s="940"/>
      <c r="AL7" s="940"/>
      <c r="AM7" s="940"/>
      <c r="AN7" s="940"/>
      <c r="AO7" s="940"/>
      <c r="AP7" s="940"/>
      <c r="AQ7" s="940"/>
      <c r="AR7" s="940"/>
      <c r="AS7" s="58"/>
      <c r="AT7" s="443"/>
      <c r="AU7" s="443"/>
      <c r="AV7" s="443"/>
      <c r="AW7" s="443"/>
      <c r="AX7" s="443"/>
      <c r="AY7" s="254"/>
      <c r="AZ7" s="254"/>
      <c r="BA7" s="254"/>
      <c r="BB7" s="254"/>
      <c r="BC7" s="254"/>
      <c r="BD7" s="254"/>
      <c r="BE7" s="254"/>
      <c r="BF7" s="254"/>
      <c r="BG7" s="254"/>
      <c r="BH7" s="254"/>
      <c r="BI7" s="254"/>
      <c r="BJ7" s="254"/>
    </row>
    <row r="8" spans="2:62" ht="14.25" customHeight="1" x14ac:dyDescent="0.25">
      <c r="B8" s="762" t="s">
        <v>94</v>
      </c>
      <c r="C8" s="761"/>
      <c r="D8" s="761"/>
      <c r="E8" s="761"/>
      <c r="G8" s="55"/>
      <c r="H8" s="55"/>
      <c r="I8" s="55"/>
      <c r="J8" s="55"/>
      <c r="K8" s="55"/>
      <c r="L8" s="55"/>
      <c r="M8" s="55"/>
      <c r="N8" s="55"/>
      <c r="AT8" s="443"/>
      <c r="AU8" s="443"/>
      <c r="AV8" s="443"/>
      <c r="AW8" s="443"/>
      <c r="AX8" s="443"/>
      <c r="AY8" s="254"/>
      <c r="AZ8" s="254"/>
      <c r="BA8" s="254"/>
      <c r="BB8" s="254"/>
      <c r="BC8" s="254"/>
      <c r="BD8" s="254"/>
      <c r="BE8" s="254"/>
      <c r="BF8" s="254"/>
      <c r="BG8" s="254"/>
      <c r="BH8" s="254"/>
      <c r="BI8" s="254"/>
      <c r="BJ8" s="254"/>
    </row>
    <row r="9" spans="2:62" ht="14.25" customHeight="1" x14ac:dyDescent="0.25">
      <c r="B9" s="111"/>
      <c r="C9" s="111"/>
      <c r="D9" s="111"/>
      <c r="E9" s="111"/>
      <c r="G9" s="999" t="str">
        <f>"PPh yang seharusnya tidak terutang (Pasal 17 ayat (2) KUP) yang "&amp;'MAIN LEVEL'!J87</f>
        <v>PPh yang seharusnya tidak terutang (Pasal 17 ayat (2) KUP) yang Telah dipotong/dipungut</v>
      </c>
      <c r="H9" s="836"/>
      <c r="I9" s="836"/>
      <c r="J9" s="836"/>
      <c r="K9" s="836"/>
      <c r="L9" s="836"/>
      <c r="M9" s="836"/>
      <c r="N9" s="836"/>
      <c r="O9" s="836"/>
      <c r="P9" s="836"/>
      <c r="Q9" s="836"/>
      <c r="R9" s="836"/>
      <c r="S9" s="836"/>
      <c r="T9" s="836"/>
      <c r="U9" s="836"/>
      <c r="V9" s="1000"/>
      <c r="W9" s="251" t="s">
        <v>796</v>
      </c>
      <c r="X9" s="474"/>
      <c r="Y9" s="474"/>
      <c r="Z9" s="474"/>
      <c r="AA9" s="474"/>
      <c r="AB9" s="474"/>
      <c r="AC9" s="126" t="s">
        <v>1678</v>
      </c>
      <c r="AD9" s="239" t="e">
        <f>NAMA_WP</f>
        <v>#N/A</v>
      </c>
      <c r="AE9" s="474"/>
      <c r="AF9" s="474"/>
      <c r="AG9" s="474"/>
      <c r="AH9" s="474"/>
      <c r="AI9" s="474"/>
      <c r="AJ9" s="88"/>
      <c r="AK9" s="443"/>
      <c r="AL9" s="443"/>
      <c r="AM9" s="443"/>
      <c r="AN9" s="443"/>
      <c r="AO9" s="254"/>
      <c r="AP9" s="254"/>
      <c r="AQ9" s="254"/>
      <c r="AR9" s="254"/>
      <c r="AS9" s="254"/>
      <c r="AT9" s="254"/>
      <c r="AU9" s="254"/>
      <c r="AV9" s="254"/>
      <c r="AW9" s="254"/>
      <c r="AX9" s="254"/>
      <c r="AY9" s="254"/>
      <c r="AZ9" s="254"/>
    </row>
    <row r="10" spans="2:62" ht="14.25" customHeight="1" x14ac:dyDescent="0.25">
      <c r="B10" s="762" t="s">
        <v>101</v>
      </c>
      <c r="C10" s="761"/>
      <c r="D10" s="761"/>
      <c r="E10" s="761"/>
      <c r="G10" s="1001"/>
      <c r="H10" s="940"/>
      <c r="I10" s="940"/>
      <c r="J10" s="940"/>
      <c r="K10" s="940"/>
      <c r="L10" s="940"/>
      <c r="M10" s="940"/>
      <c r="N10" s="940"/>
      <c r="O10" s="940"/>
      <c r="P10" s="940"/>
      <c r="Q10" s="940"/>
      <c r="R10" s="940"/>
      <c r="S10" s="940"/>
      <c r="T10" s="940"/>
      <c r="U10" s="940"/>
      <c r="V10" s="1002"/>
      <c r="W10" s="252" t="s">
        <v>1401</v>
      </c>
      <c r="X10" s="55"/>
      <c r="Y10" s="55"/>
      <c r="Z10" s="55"/>
      <c r="AA10" s="55"/>
      <c r="AB10" s="55"/>
      <c r="AC10" s="127" t="s">
        <v>1678</v>
      </c>
      <c r="AD10" s="125" t="e">
        <f>NPWP</f>
        <v>#N/A</v>
      </c>
      <c r="AE10" s="55"/>
      <c r="AF10" s="55"/>
      <c r="AG10" s="55"/>
      <c r="AH10" s="55"/>
      <c r="AI10" s="55"/>
      <c r="AJ10" s="129"/>
      <c r="AK10" s="443"/>
      <c r="AL10" s="443"/>
      <c r="AM10" s="443"/>
      <c r="AN10" s="443"/>
      <c r="AO10" s="254"/>
      <c r="AP10" s="254"/>
      <c r="AQ10" s="254"/>
      <c r="AR10" s="254"/>
      <c r="AS10" s="254"/>
      <c r="AT10" s="254"/>
      <c r="AU10" s="254"/>
      <c r="AV10" s="254"/>
      <c r="AW10" s="254"/>
      <c r="AX10" s="254"/>
      <c r="AY10" s="254"/>
      <c r="AZ10" s="254"/>
    </row>
    <row r="11" spans="2:62" ht="14.25" customHeight="1" x14ac:dyDescent="0.25">
      <c r="G11" s="1003"/>
      <c r="H11" s="1004"/>
      <c r="I11" s="1004"/>
      <c r="J11" s="1004"/>
      <c r="K11" s="1004"/>
      <c r="L11" s="1004"/>
      <c r="M11" s="1004"/>
      <c r="N11" s="1004"/>
      <c r="O11" s="1004"/>
      <c r="P11" s="1004"/>
      <c r="Q11" s="1004"/>
      <c r="R11" s="1004"/>
      <c r="S11" s="1004"/>
      <c r="T11" s="1004"/>
      <c r="U11" s="1004"/>
      <c r="V11" s="1005"/>
      <c r="W11" s="253" t="s">
        <v>1679</v>
      </c>
      <c r="X11" s="475"/>
      <c r="Y11" s="475"/>
      <c r="Z11" s="475"/>
      <c r="AA11" s="475"/>
      <c r="AB11" s="475"/>
      <c r="AC11" s="128" t="s">
        <v>1678</v>
      </c>
      <c r="AD11" s="243" t="e">
        <f>ID_MS_TH_PJK</f>
        <v>#N/A</v>
      </c>
      <c r="AE11" s="475"/>
      <c r="AF11" s="475"/>
      <c r="AG11" s="475"/>
      <c r="AH11" s="475"/>
      <c r="AI11" s="475"/>
      <c r="AJ11" s="130"/>
      <c r="AK11" s="443"/>
      <c r="AL11" s="443"/>
      <c r="AM11" s="443"/>
      <c r="AN11" s="443"/>
      <c r="AO11" s="254"/>
      <c r="AP11" s="254"/>
      <c r="AQ11" s="254"/>
      <c r="AR11" s="254"/>
      <c r="AS11" s="254"/>
      <c r="AT11" s="254"/>
      <c r="AU11" s="254"/>
      <c r="AV11" s="254"/>
      <c r="AW11" s="254"/>
      <c r="AX11" s="254"/>
      <c r="AY11" s="254"/>
      <c r="AZ11" s="254"/>
    </row>
    <row r="12" spans="2:62" ht="14.25" customHeight="1" x14ac:dyDescent="0.25">
      <c r="B12" s="762" t="s">
        <v>106</v>
      </c>
      <c r="C12" s="761"/>
      <c r="D12" s="761"/>
      <c r="E12" s="761"/>
      <c r="G12" s="254"/>
      <c r="H12" s="254"/>
      <c r="I12" s="254"/>
      <c r="J12" s="254"/>
      <c r="K12" s="254"/>
      <c r="L12" s="254"/>
      <c r="M12" s="254"/>
      <c r="N12" s="254"/>
      <c r="AT12" s="443"/>
      <c r="AU12" s="443"/>
      <c r="AV12" s="443"/>
      <c r="AW12" s="443"/>
      <c r="AX12" s="443"/>
      <c r="AY12" s="254"/>
      <c r="AZ12" s="254"/>
      <c r="BA12" s="254"/>
      <c r="BB12" s="254"/>
      <c r="BC12" s="254"/>
      <c r="BD12" s="254"/>
      <c r="BE12" s="254"/>
      <c r="BF12" s="254"/>
      <c r="BG12" s="254"/>
      <c r="BH12" s="254"/>
      <c r="BI12" s="254"/>
      <c r="BJ12" s="254"/>
    </row>
    <row r="13" spans="2:62" ht="14.25" customHeight="1" x14ac:dyDescent="0.25">
      <c r="B13" s="962" t="str">
        <f>HYPERLINK("#'"&amp;'EWS DIRECTORY'!$J$331&amp;"'!A1",'EWS DIRECTORY'!$J$331)</f>
        <v>O-1</v>
      </c>
      <c r="C13" s="761"/>
      <c r="D13" s="761"/>
      <c r="E13" s="761"/>
      <c r="G13" s="56" t="s">
        <v>1680</v>
      </c>
      <c r="H13" s="109"/>
      <c r="I13" s="109"/>
      <c r="J13" s="109"/>
      <c r="K13" s="109"/>
      <c r="L13" s="109"/>
      <c r="M13" s="109"/>
      <c r="N13" s="109"/>
      <c r="O13" s="109"/>
      <c r="P13" s="109"/>
      <c r="Q13" s="109"/>
      <c r="R13" s="109"/>
      <c r="S13" s="109"/>
      <c r="T13" s="109"/>
      <c r="U13" s="109"/>
      <c r="V13" s="109"/>
      <c r="W13" s="109"/>
      <c r="X13" s="109"/>
      <c r="Y13" s="109"/>
      <c r="Z13" s="109"/>
      <c r="AA13" s="109"/>
      <c r="AB13" s="109"/>
      <c r="AC13" s="109"/>
      <c r="AD13" s="109"/>
      <c r="AE13" s="109"/>
      <c r="AF13" s="109"/>
      <c r="AG13" s="109"/>
      <c r="AH13" s="109"/>
      <c r="AI13" s="109"/>
      <c r="AJ13" s="109"/>
      <c r="AK13" s="109"/>
      <c r="AL13" s="109"/>
      <c r="AM13" s="109"/>
      <c r="AN13" s="109"/>
      <c r="AT13" s="443"/>
      <c r="AU13" s="443"/>
      <c r="AV13" s="443"/>
      <c r="AW13" s="443"/>
      <c r="AX13" s="443"/>
      <c r="AY13" s="254"/>
      <c r="AZ13" s="254"/>
      <c r="BA13" s="254"/>
      <c r="BB13" s="254"/>
      <c r="BC13" s="254"/>
      <c r="BD13" s="254"/>
      <c r="BE13" s="254"/>
      <c r="BF13" s="254"/>
      <c r="BG13" s="254"/>
      <c r="BH13" s="254"/>
      <c r="BI13" s="254"/>
      <c r="BJ13" s="254"/>
    </row>
    <row r="14" spans="2:62" ht="14.25" customHeight="1" x14ac:dyDescent="0.25">
      <c r="B14" s="962" t="str">
        <f>HYPERLINK("#'"&amp;'EWS DIRECTORY'!$J$332&amp;"'!A1",'EWS DIRECTORY'!$J$332)</f>
        <v>O-2</v>
      </c>
      <c r="C14" s="761"/>
      <c r="D14" s="761"/>
      <c r="E14" s="761"/>
      <c r="G14" s="56" t="s">
        <v>1681</v>
      </c>
      <c r="H14" s="109"/>
      <c r="I14" s="109"/>
      <c r="J14" s="109"/>
      <c r="K14" s="109"/>
      <c r="L14" s="109"/>
      <c r="M14" s="109"/>
      <c r="N14" s="109"/>
      <c r="O14" s="109"/>
      <c r="P14" s="109"/>
      <c r="Q14" s="109"/>
      <c r="R14" s="109"/>
      <c r="S14" s="109"/>
      <c r="T14" s="109"/>
      <c r="U14" s="109"/>
      <c r="V14" s="109"/>
      <c r="W14" s="109"/>
      <c r="X14" s="109"/>
      <c r="Y14" s="109"/>
      <c r="Z14" s="109"/>
      <c r="AA14" s="109"/>
      <c r="AB14" s="109"/>
      <c r="AC14" s="109"/>
      <c r="AD14" s="109"/>
      <c r="AE14" s="109"/>
      <c r="AF14" s="109"/>
      <c r="AG14" s="109"/>
      <c r="AH14" s="109"/>
      <c r="AI14" s="109"/>
      <c r="AJ14" s="109"/>
      <c r="AK14" s="109"/>
      <c r="AL14" s="109"/>
      <c r="AM14" s="109"/>
      <c r="AN14" s="109"/>
      <c r="AT14" s="443"/>
      <c r="AU14" s="443"/>
      <c r="AV14" s="443"/>
      <c r="AW14" s="443"/>
      <c r="AX14" s="443"/>
      <c r="AY14" s="254"/>
      <c r="AZ14" s="254"/>
      <c r="BA14" s="254"/>
      <c r="BB14" s="254"/>
      <c r="BC14" s="254"/>
      <c r="BD14" s="254"/>
      <c r="BE14" s="254"/>
      <c r="BF14" s="254"/>
      <c r="BG14" s="254"/>
      <c r="BH14" s="254"/>
      <c r="BI14" s="254"/>
      <c r="BJ14" s="254"/>
    </row>
    <row r="15" spans="2:62" ht="14.25" customHeight="1" x14ac:dyDescent="0.25">
      <c r="B15" s="927" t="str">
        <f>HYPERLINK("#'"&amp;'EWS DIRECTORY'!$J$333&amp;"'!A1",'EWS DIRECTORY'!$J$333)</f>
        <v>O-3</v>
      </c>
      <c r="C15" s="761"/>
      <c r="D15" s="761"/>
      <c r="E15" s="761"/>
      <c r="G15" s="56" t="s">
        <v>1806</v>
      </c>
      <c r="H15" s="109"/>
      <c r="I15" s="109"/>
      <c r="J15" s="109"/>
      <c r="K15" s="109"/>
      <c r="L15" s="109"/>
      <c r="M15" s="109"/>
      <c r="N15" s="109"/>
      <c r="O15" s="109"/>
      <c r="P15" s="109"/>
      <c r="Q15" s="109"/>
      <c r="R15" s="109"/>
      <c r="S15" s="109"/>
      <c r="T15" s="109"/>
      <c r="U15" s="109"/>
      <c r="V15" s="109"/>
      <c r="W15" s="109"/>
      <c r="X15" s="109"/>
      <c r="Y15" s="109"/>
      <c r="Z15" s="109"/>
      <c r="AA15" s="109"/>
      <c r="AB15" s="109"/>
      <c r="AC15" s="109"/>
      <c r="AD15" s="109"/>
      <c r="AE15" s="109"/>
      <c r="AF15" s="109"/>
      <c r="AG15" s="109"/>
      <c r="AH15" s="109"/>
      <c r="AI15" s="109"/>
      <c r="AJ15" s="109"/>
      <c r="AK15" s="109"/>
      <c r="AL15" s="109"/>
      <c r="AM15" s="109"/>
      <c r="AN15" s="109"/>
      <c r="AT15" s="443"/>
      <c r="AU15" s="443"/>
      <c r="AV15" s="443"/>
      <c r="AW15" s="443"/>
      <c r="AX15" s="443"/>
      <c r="AY15" s="254"/>
      <c r="AZ15" s="254"/>
      <c r="BA15" s="254"/>
      <c r="BB15" s="254"/>
      <c r="BC15" s="254"/>
      <c r="BD15" s="254"/>
      <c r="BE15" s="254"/>
      <c r="BF15" s="254"/>
      <c r="BG15" s="254"/>
      <c r="BH15" s="254"/>
      <c r="BI15" s="254"/>
      <c r="BJ15" s="254"/>
    </row>
    <row r="16" spans="2:62" ht="14.25" customHeight="1" x14ac:dyDescent="0.25">
      <c r="G16" s="56" t="s">
        <v>1744</v>
      </c>
      <c r="H16" s="109"/>
      <c r="I16" s="109"/>
      <c r="J16" s="109"/>
      <c r="K16" s="109"/>
      <c r="L16" s="109"/>
      <c r="M16" s="109"/>
      <c r="N16" s="109"/>
      <c r="O16" s="109"/>
      <c r="P16" s="109"/>
      <c r="Q16" s="109"/>
      <c r="R16" s="109"/>
      <c r="S16" s="109"/>
      <c r="T16" s="109"/>
      <c r="U16" s="109"/>
      <c r="V16" s="109"/>
      <c r="W16" s="109"/>
      <c r="X16" s="109"/>
      <c r="Y16" s="109"/>
      <c r="Z16" s="109"/>
      <c r="AA16" s="109"/>
      <c r="AB16" s="109"/>
      <c r="AC16" s="109"/>
      <c r="AD16" s="109"/>
      <c r="AE16" s="109"/>
      <c r="AF16" s="109"/>
      <c r="AG16" s="109"/>
      <c r="AH16" s="109"/>
      <c r="AI16" s="109"/>
      <c r="AJ16" s="109"/>
      <c r="AK16" s="109"/>
      <c r="AL16" s="109"/>
      <c r="AM16" s="109"/>
      <c r="AN16" s="109"/>
      <c r="AT16" s="443"/>
      <c r="AU16" s="443"/>
      <c r="AV16" s="443"/>
      <c r="AW16" s="443"/>
      <c r="AX16" s="443"/>
      <c r="AY16" s="254"/>
      <c r="AZ16" s="254"/>
      <c r="BA16" s="254"/>
      <c r="BB16" s="254"/>
      <c r="BC16" s="254"/>
      <c r="BD16" s="254"/>
      <c r="BE16" s="254"/>
      <c r="BF16" s="254"/>
      <c r="BG16" s="254"/>
      <c r="BH16" s="254"/>
      <c r="BI16" s="254"/>
      <c r="BJ16" s="254"/>
    </row>
    <row r="17" spans="7:106" ht="14.25" customHeight="1" x14ac:dyDescent="0.25">
      <c r="G17" s="56"/>
      <c r="H17" s="109"/>
      <c r="I17" s="109"/>
      <c r="J17" s="109"/>
      <c r="K17" s="109"/>
      <c r="L17" s="109"/>
      <c r="M17" s="109"/>
      <c r="N17" s="109"/>
      <c r="O17" s="109"/>
      <c r="P17" s="109"/>
      <c r="Q17" s="109"/>
      <c r="R17" s="109"/>
      <c r="S17" s="109"/>
      <c r="T17" s="109"/>
      <c r="U17" s="109"/>
      <c r="V17" s="109"/>
      <c r="W17" s="109"/>
      <c r="X17" s="109"/>
      <c r="Y17" s="109"/>
      <c r="Z17" s="109"/>
      <c r="AA17" s="109"/>
      <c r="AB17" s="109"/>
      <c r="AC17" s="109"/>
      <c r="AD17" s="109"/>
      <c r="AE17" s="109"/>
      <c r="AF17" s="109"/>
      <c r="AG17" s="109"/>
      <c r="AH17" s="109"/>
      <c r="AI17" s="109"/>
      <c r="AJ17" s="109"/>
      <c r="AK17" s="109"/>
      <c r="AL17" s="109"/>
      <c r="AM17" s="109"/>
      <c r="AN17" s="109"/>
      <c r="AT17" s="443"/>
      <c r="AU17" s="443"/>
      <c r="AV17" s="443"/>
      <c r="AW17" s="443"/>
      <c r="AX17" s="443"/>
      <c r="AY17" s="254"/>
      <c r="AZ17" s="254"/>
      <c r="BA17" s="254"/>
      <c r="BB17" s="254"/>
      <c r="BC17" s="254"/>
      <c r="BD17" s="254"/>
      <c r="BE17" s="254"/>
      <c r="BF17" s="254"/>
      <c r="BG17" s="254"/>
      <c r="BH17" s="254"/>
      <c r="BI17" s="254"/>
      <c r="BJ17" s="254"/>
    </row>
    <row r="18" spans="7:106" ht="14.25" customHeight="1" x14ac:dyDescent="0.25">
      <c r="G18" s="56" t="s">
        <v>1798</v>
      </c>
      <c r="H18" s="109"/>
      <c r="I18" s="109"/>
      <c r="J18" s="109"/>
      <c r="K18" s="109"/>
      <c r="L18" s="109"/>
      <c r="M18" s="109"/>
      <c r="N18" s="109"/>
      <c r="O18" s="109"/>
      <c r="P18" s="109"/>
      <c r="Q18" s="109"/>
      <c r="R18" s="109"/>
      <c r="S18" s="109"/>
      <c r="T18" s="109"/>
      <c r="U18" s="109"/>
      <c r="V18" s="109"/>
      <c r="W18" s="109"/>
      <c r="X18" s="109"/>
      <c r="Y18" s="109"/>
      <c r="Z18" s="109"/>
      <c r="AA18" s="109"/>
      <c r="AB18" s="109"/>
      <c r="AC18" s="109"/>
      <c r="AD18" s="109"/>
      <c r="AE18" s="109"/>
      <c r="AF18" s="109"/>
      <c r="AG18" s="109"/>
      <c r="AH18" s="109"/>
      <c r="AI18" s="109"/>
      <c r="AJ18" s="109"/>
      <c r="AK18" s="109"/>
      <c r="AL18" s="109"/>
      <c r="AM18" s="109"/>
      <c r="AN18" s="109"/>
      <c r="AT18" s="443"/>
      <c r="AU18" s="443"/>
      <c r="AV18" s="443"/>
      <c r="AW18" s="443"/>
      <c r="AX18" s="443"/>
      <c r="AY18" s="271"/>
      <c r="AZ18" s="271"/>
      <c r="BA18" s="271"/>
      <c r="BB18" s="271"/>
      <c r="BC18" s="271"/>
      <c r="BD18" s="271"/>
      <c r="BE18" s="271"/>
      <c r="BF18" s="271"/>
      <c r="BG18" s="271"/>
      <c r="BH18" s="271"/>
      <c r="BI18" s="271"/>
      <c r="BJ18" s="271"/>
    </row>
    <row r="19" spans="7:106" ht="14.25" customHeight="1" x14ac:dyDescent="0.25">
      <c r="G19" s="109"/>
      <c r="H19" s="109"/>
      <c r="I19" s="109"/>
      <c r="J19" s="109"/>
      <c r="K19" s="109"/>
      <c r="L19" s="109"/>
      <c r="M19" s="109"/>
      <c r="N19" s="109"/>
      <c r="O19" s="109"/>
      <c r="P19" s="109"/>
      <c r="Q19" s="109"/>
      <c r="R19" s="109"/>
      <c r="S19" s="109"/>
      <c r="T19" s="109"/>
      <c r="U19" s="109"/>
      <c r="V19" s="109"/>
      <c r="W19" s="109"/>
      <c r="X19" s="109"/>
      <c r="Y19" s="109"/>
      <c r="Z19" s="109"/>
      <c r="AA19" s="109"/>
      <c r="AB19" s="109"/>
      <c r="AC19" s="109"/>
      <c r="AD19" s="109"/>
      <c r="AE19" s="109"/>
      <c r="AF19" s="109"/>
      <c r="AG19" s="109"/>
      <c r="AH19" s="109"/>
      <c r="AI19" s="109"/>
      <c r="AJ19" s="109"/>
      <c r="AK19" s="109"/>
      <c r="AL19" s="109"/>
      <c r="AM19" s="109"/>
      <c r="AN19" s="109"/>
      <c r="AT19" s="443"/>
      <c r="AU19" s="443"/>
      <c r="AV19" s="443"/>
      <c r="AW19" s="443"/>
      <c r="AX19" s="443"/>
      <c r="AY19" s="254"/>
      <c r="AZ19" s="254"/>
      <c r="BA19" s="254"/>
      <c r="BB19" s="254"/>
      <c r="BC19" s="254"/>
      <c r="BD19" s="254"/>
      <c r="BE19" s="254"/>
      <c r="BF19" s="254"/>
      <c r="BG19" s="254"/>
      <c r="BH19" s="254"/>
      <c r="BI19" s="254"/>
      <c r="BJ19" s="254"/>
    </row>
    <row r="20" spans="7:106" ht="14.25" customHeight="1" x14ac:dyDescent="0.25">
      <c r="G20" s="1262" t="s">
        <v>2010</v>
      </c>
      <c r="H20" s="1264" t="s">
        <v>1842</v>
      </c>
      <c r="I20" s="789"/>
      <c r="J20" s="789"/>
      <c r="K20" s="789"/>
      <c r="L20" s="789"/>
      <c r="M20" s="789"/>
      <c r="N20" s="789"/>
      <c r="O20" s="789"/>
      <c r="P20" s="790"/>
      <c r="Q20" s="1264" t="s">
        <v>1843</v>
      </c>
      <c r="R20" s="789"/>
      <c r="S20" s="789"/>
      <c r="T20" s="789"/>
      <c r="U20" s="789"/>
      <c r="V20" s="789"/>
      <c r="W20" s="790"/>
      <c r="X20" s="1264" t="s">
        <v>1844</v>
      </c>
      <c r="Y20" s="789"/>
      <c r="Z20" s="789"/>
      <c r="AA20" s="789"/>
      <c r="AB20" s="789"/>
      <c r="AC20" s="789"/>
      <c r="AD20" s="789"/>
      <c r="AE20" s="789"/>
      <c r="AF20" s="789"/>
      <c r="AG20" s="789"/>
      <c r="AH20" s="790"/>
      <c r="AI20" s="1264" t="s">
        <v>2011</v>
      </c>
      <c r="AJ20" s="789"/>
      <c r="AK20" s="789"/>
      <c r="AL20" s="789"/>
      <c r="AM20" s="790"/>
      <c r="AN20" s="1264" t="s">
        <v>1846</v>
      </c>
      <c r="AO20" s="789"/>
      <c r="AP20" s="789"/>
      <c r="AQ20" s="789"/>
      <c r="AR20" s="789"/>
      <c r="AS20" s="789"/>
      <c r="AT20" s="789"/>
      <c r="AU20" s="789"/>
      <c r="AV20" s="789"/>
      <c r="AW20" s="790"/>
      <c r="AX20" s="1264" t="s">
        <v>2012</v>
      </c>
      <c r="AY20" s="789"/>
      <c r="AZ20" s="790"/>
      <c r="BA20" s="1264" t="s">
        <v>1478</v>
      </c>
      <c r="BB20" s="789"/>
      <c r="BC20" s="790"/>
      <c r="BD20" s="173"/>
      <c r="BE20" s="173"/>
      <c r="BF20" s="173"/>
      <c r="BG20" s="173"/>
      <c r="BH20" s="173"/>
      <c r="BI20" s="173"/>
      <c r="BJ20" s="173"/>
      <c r="BK20" s="173"/>
      <c r="BL20" s="173"/>
      <c r="CL20" s="443"/>
      <c r="CM20" s="443"/>
      <c r="CN20" s="443"/>
      <c r="CO20" s="443"/>
      <c r="CP20" s="443"/>
      <c r="CQ20" s="254"/>
      <c r="CR20" s="254"/>
      <c r="CS20" s="254"/>
      <c r="CT20" s="254"/>
      <c r="CU20" s="254"/>
      <c r="CV20" s="254"/>
      <c r="CW20" s="254"/>
      <c r="CX20" s="254"/>
      <c r="CY20" s="254"/>
      <c r="CZ20" s="254"/>
      <c r="DA20" s="254"/>
      <c r="DB20" s="254"/>
    </row>
    <row r="21" spans="7:106" ht="14.25" customHeight="1" x14ac:dyDescent="0.25">
      <c r="G21" s="975"/>
      <c r="H21" s="804"/>
      <c r="I21" s="940"/>
      <c r="J21" s="940"/>
      <c r="K21" s="940"/>
      <c r="L21" s="940"/>
      <c r="M21" s="940"/>
      <c r="N21" s="940"/>
      <c r="O21" s="940"/>
      <c r="P21" s="805"/>
      <c r="Q21" s="804"/>
      <c r="R21" s="940"/>
      <c r="S21" s="940"/>
      <c r="T21" s="940"/>
      <c r="U21" s="940"/>
      <c r="V21" s="940"/>
      <c r="W21" s="805"/>
      <c r="X21" s="806"/>
      <c r="Y21" s="794"/>
      <c r="Z21" s="794"/>
      <c r="AA21" s="794"/>
      <c r="AB21" s="794"/>
      <c r="AC21" s="794"/>
      <c r="AD21" s="794"/>
      <c r="AE21" s="794"/>
      <c r="AF21" s="794"/>
      <c r="AG21" s="794"/>
      <c r="AH21" s="807"/>
      <c r="AI21" s="806"/>
      <c r="AJ21" s="794"/>
      <c r="AK21" s="794"/>
      <c r="AL21" s="794"/>
      <c r="AM21" s="807"/>
      <c r="AN21" s="806"/>
      <c r="AO21" s="794"/>
      <c r="AP21" s="794"/>
      <c r="AQ21" s="794"/>
      <c r="AR21" s="794"/>
      <c r="AS21" s="794"/>
      <c r="AT21" s="794"/>
      <c r="AU21" s="794"/>
      <c r="AV21" s="794"/>
      <c r="AW21" s="807"/>
      <c r="AX21" s="804"/>
      <c r="AY21" s="940"/>
      <c r="AZ21" s="805"/>
      <c r="BA21" s="804"/>
      <c r="BB21" s="940"/>
      <c r="BC21" s="805"/>
      <c r="CC21" s="443"/>
      <c r="CD21" s="443"/>
      <c r="CE21" s="443"/>
      <c r="CF21" s="443"/>
      <c r="CG21" s="443"/>
      <c r="CH21" s="254"/>
      <c r="CI21" s="254"/>
      <c r="CJ21" s="254"/>
      <c r="CK21" s="254"/>
      <c r="CL21" s="254"/>
      <c r="CM21" s="254"/>
      <c r="CN21" s="254"/>
      <c r="CO21" s="254"/>
      <c r="CP21" s="254"/>
      <c r="CQ21" s="254"/>
      <c r="CR21" s="254"/>
      <c r="CS21" s="254"/>
    </row>
    <row r="22" spans="7:106" ht="15" customHeight="1" x14ac:dyDescent="0.25">
      <c r="G22" s="975"/>
      <c r="H22" s="804"/>
      <c r="I22" s="940"/>
      <c r="J22" s="940"/>
      <c r="K22" s="940"/>
      <c r="L22" s="940"/>
      <c r="M22" s="940"/>
      <c r="N22" s="940"/>
      <c r="O22" s="940"/>
      <c r="P22" s="805"/>
      <c r="Q22" s="804"/>
      <c r="R22" s="940"/>
      <c r="S22" s="940"/>
      <c r="T22" s="940"/>
      <c r="U22" s="940"/>
      <c r="V22" s="940"/>
      <c r="W22" s="805"/>
      <c r="X22" s="1264" t="s">
        <v>1848</v>
      </c>
      <c r="Y22" s="789"/>
      <c r="Z22" s="789"/>
      <c r="AA22" s="789"/>
      <c r="AB22" s="790"/>
      <c r="AC22" s="1264" t="s">
        <v>1849</v>
      </c>
      <c r="AD22" s="789"/>
      <c r="AE22" s="789"/>
      <c r="AF22" s="789"/>
      <c r="AG22" s="789"/>
      <c r="AH22" s="790"/>
      <c r="AI22" s="1262" t="s">
        <v>1849</v>
      </c>
      <c r="AJ22" s="789"/>
      <c r="AK22" s="789"/>
      <c r="AL22" s="789"/>
      <c r="AM22" s="790"/>
      <c r="AN22" s="1262" t="s">
        <v>2013</v>
      </c>
      <c r="AO22" s="789"/>
      <c r="AP22" s="789"/>
      <c r="AQ22" s="789"/>
      <c r="AR22" s="790"/>
      <c r="AS22" s="1262" t="s">
        <v>2014</v>
      </c>
      <c r="AT22" s="789"/>
      <c r="AU22" s="789"/>
      <c r="AV22" s="789"/>
      <c r="AW22" s="790"/>
      <c r="AX22" s="804"/>
      <c r="AY22" s="940"/>
      <c r="AZ22" s="805"/>
      <c r="BA22" s="804"/>
      <c r="BB22" s="940"/>
      <c r="BC22" s="805"/>
      <c r="CC22" s="443"/>
      <c r="CD22" s="443"/>
      <c r="CE22" s="443"/>
      <c r="CF22" s="443"/>
      <c r="CG22" s="443"/>
      <c r="CH22" s="254"/>
      <c r="CI22" s="254"/>
      <c r="CJ22" s="254"/>
      <c r="CK22" s="254"/>
      <c r="CL22" s="254"/>
      <c r="CM22" s="254"/>
      <c r="CN22" s="254"/>
      <c r="CO22" s="254"/>
      <c r="CP22" s="254"/>
      <c r="CQ22" s="254"/>
      <c r="CR22" s="254"/>
      <c r="CS22" s="254"/>
    </row>
    <row r="23" spans="7:106" ht="14.25" customHeight="1" x14ac:dyDescent="0.25">
      <c r="G23" s="769"/>
      <c r="H23" s="806"/>
      <c r="I23" s="794"/>
      <c r="J23" s="794"/>
      <c r="K23" s="794"/>
      <c r="L23" s="794"/>
      <c r="M23" s="794"/>
      <c r="N23" s="794"/>
      <c r="O23" s="794"/>
      <c r="P23" s="807"/>
      <c r="Q23" s="806"/>
      <c r="R23" s="794"/>
      <c r="S23" s="794"/>
      <c r="T23" s="794"/>
      <c r="U23" s="794"/>
      <c r="V23" s="794"/>
      <c r="W23" s="807"/>
      <c r="X23" s="806"/>
      <c r="Y23" s="794"/>
      <c r="Z23" s="794"/>
      <c r="AA23" s="794"/>
      <c r="AB23" s="807"/>
      <c r="AC23" s="806"/>
      <c r="AD23" s="794"/>
      <c r="AE23" s="794"/>
      <c r="AF23" s="794"/>
      <c r="AG23" s="794"/>
      <c r="AH23" s="807"/>
      <c r="AI23" s="806"/>
      <c r="AJ23" s="794"/>
      <c r="AK23" s="794"/>
      <c r="AL23" s="794"/>
      <c r="AM23" s="807"/>
      <c r="AN23" s="806"/>
      <c r="AO23" s="794"/>
      <c r="AP23" s="794"/>
      <c r="AQ23" s="794"/>
      <c r="AR23" s="807"/>
      <c r="AS23" s="806"/>
      <c r="AT23" s="794"/>
      <c r="AU23" s="794"/>
      <c r="AV23" s="794"/>
      <c r="AW23" s="807"/>
      <c r="AX23" s="806"/>
      <c r="AY23" s="794"/>
      <c r="AZ23" s="807"/>
      <c r="BA23" s="806"/>
      <c r="BB23" s="794"/>
      <c r="BC23" s="807"/>
      <c r="CC23" s="443"/>
      <c r="CD23" s="443"/>
      <c r="CE23" s="443"/>
      <c r="CF23" s="443"/>
      <c r="CG23" s="443"/>
      <c r="CH23" s="254"/>
      <c r="CI23" s="254"/>
      <c r="CJ23" s="254"/>
      <c r="CK23" s="254"/>
      <c r="CL23" s="254"/>
      <c r="CM23" s="254"/>
      <c r="CN23" s="254"/>
      <c r="CO23" s="254"/>
      <c r="CP23" s="254"/>
      <c r="CQ23" s="254"/>
      <c r="CR23" s="254"/>
      <c r="CS23" s="254"/>
    </row>
    <row r="24" spans="7:106" ht="14.25" customHeight="1" x14ac:dyDescent="0.25">
      <c r="G24" s="171" t="s">
        <v>2015</v>
      </c>
      <c r="H24" s="1259" t="s">
        <v>1766</v>
      </c>
      <c r="I24" s="824"/>
      <c r="J24" s="824"/>
      <c r="K24" s="824"/>
      <c r="L24" s="824"/>
      <c r="M24" s="824"/>
      <c r="N24" s="824"/>
      <c r="O24" s="824"/>
      <c r="P24" s="825"/>
      <c r="Q24" s="1259" t="s">
        <v>2016</v>
      </c>
      <c r="R24" s="824"/>
      <c r="S24" s="824"/>
      <c r="T24" s="824"/>
      <c r="U24" s="824"/>
      <c r="V24" s="824"/>
      <c r="W24" s="825"/>
      <c r="X24" s="1259" t="s">
        <v>2017</v>
      </c>
      <c r="Y24" s="824"/>
      <c r="Z24" s="824"/>
      <c r="AA24" s="824"/>
      <c r="AB24" s="825"/>
      <c r="AC24" s="1259" t="s">
        <v>2018</v>
      </c>
      <c r="AD24" s="824"/>
      <c r="AE24" s="824"/>
      <c r="AF24" s="824"/>
      <c r="AG24" s="824"/>
      <c r="AH24" s="825"/>
      <c r="AI24" s="1259" t="s">
        <v>2019</v>
      </c>
      <c r="AJ24" s="824"/>
      <c r="AK24" s="824"/>
      <c r="AL24" s="824"/>
      <c r="AM24" s="825"/>
      <c r="AN24" s="1259" t="s">
        <v>2020</v>
      </c>
      <c r="AO24" s="824"/>
      <c r="AP24" s="824"/>
      <c r="AQ24" s="824"/>
      <c r="AR24" s="825"/>
      <c r="AS24" s="1259" t="s">
        <v>653</v>
      </c>
      <c r="AT24" s="824"/>
      <c r="AU24" s="824"/>
      <c r="AV24" s="824"/>
      <c r="AW24" s="825"/>
      <c r="AX24" s="1259" t="s">
        <v>663</v>
      </c>
      <c r="AY24" s="824"/>
      <c r="AZ24" s="825"/>
      <c r="BA24" s="1259" t="s">
        <v>673</v>
      </c>
      <c r="BB24" s="824"/>
      <c r="BC24" s="825"/>
      <c r="CC24" s="443"/>
      <c r="CD24" s="443"/>
      <c r="CE24" s="443"/>
      <c r="CF24" s="443"/>
      <c r="CG24" s="443"/>
      <c r="CH24" s="254"/>
      <c r="CI24" s="254"/>
      <c r="CJ24" s="254"/>
      <c r="CK24" s="254"/>
      <c r="CL24" s="254"/>
      <c r="CM24" s="254"/>
      <c r="CN24" s="254"/>
      <c r="CO24" s="254"/>
      <c r="CP24" s="254"/>
      <c r="CQ24" s="254"/>
      <c r="CR24" s="254"/>
      <c r="CS24" s="254"/>
    </row>
    <row r="25" spans="7:106" ht="14.25" customHeight="1" x14ac:dyDescent="0.25">
      <c r="G25" s="171"/>
      <c r="H25" s="1259"/>
      <c r="I25" s="824"/>
      <c r="J25" s="824"/>
      <c r="K25" s="824"/>
      <c r="L25" s="824"/>
      <c r="M25" s="824"/>
      <c r="N25" s="824"/>
      <c r="O25" s="824"/>
      <c r="P25" s="825"/>
      <c r="Q25" s="1259"/>
      <c r="R25" s="824"/>
      <c r="S25" s="824"/>
      <c r="T25" s="824"/>
      <c r="U25" s="824"/>
      <c r="V25" s="824"/>
      <c r="W25" s="825"/>
      <c r="X25" s="1259"/>
      <c r="Y25" s="824"/>
      <c r="Z25" s="824"/>
      <c r="AA25" s="824"/>
      <c r="AB25" s="825"/>
      <c r="AC25" s="1260"/>
      <c r="AD25" s="824"/>
      <c r="AE25" s="824"/>
      <c r="AF25" s="824"/>
      <c r="AG25" s="824"/>
      <c r="AH25" s="825"/>
      <c r="AI25" s="1261"/>
      <c r="AJ25" s="764"/>
      <c r="AK25" s="764"/>
      <c r="AL25" s="764"/>
      <c r="AM25" s="765"/>
      <c r="AN25" s="1259"/>
      <c r="AO25" s="824"/>
      <c r="AP25" s="824"/>
      <c r="AQ25" s="824"/>
      <c r="AR25" s="825"/>
      <c r="AS25" s="1259"/>
      <c r="AT25" s="824"/>
      <c r="AU25" s="824"/>
      <c r="AV25" s="824"/>
      <c r="AW25" s="825"/>
      <c r="AX25" s="1259"/>
      <c r="AY25" s="824"/>
      <c r="AZ25" s="825"/>
      <c r="BA25" s="1258"/>
      <c r="BB25" s="824"/>
      <c r="BC25" s="825"/>
      <c r="CC25" s="443"/>
      <c r="CD25" s="443"/>
      <c r="CE25" s="443"/>
      <c r="CF25" s="443"/>
      <c r="CG25" s="443"/>
      <c r="CH25" s="254"/>
      <c r="CI25" s="254"/>
      <c r="CJ25" s="254"/>
      <c r="CK25" s="254"/>
      <c r="CL25" s="254"/>
      <c r="CM25" s="254"/>
      <c r="CN25" s="254"/>
      <c r="CO25" s="254"/>
      <c r="CP25" s="254"/>
      <c r="CQ25" s="254"/>
      <c r="CR25" s="254"/>
      <c r="CS25" s="254"/>
    </row>
    <row r="26" spans="7:106" ht="14.25" customHeight="1" x14ac:dyDescent="0.25">
      <c r="G26" s="171"/>
      <c r="H26" s="1259"/>
      <c r="I26" s="824"/>
      <c r="J26" s="824"/>
      <c r="K26" s="824"/>
      <c r="L26" s="824"/>
      <c r="M26" s="824"/>
      <c r="N26" s="824"/>
      <c r="O26" s="824"/>
      <c r="P26" s="825"/>
      <c r="Q26" s="1259"/>
      <c r="R26" s="824"/>
      <c r="S26" s="824"/>
      <c r="T26" s="824"/>
      <c r="U26" s="824"/>
      <c r="V26" s="824"/>
      <c r="W26" s="825"/>
      <c r="X26" s="1259"/>
      <c r="Y26" s="824"/>
      <c r="Z26" s="824"/>
      <c r="AA26" s="824"/>
      <c r="AB26" s="825"/>
      <c r="AC26" s="1260"/>
      <c r="AD26" s="824"/>
      <c r="AE26" s="824"/>
      <c r="AF26" s="824"/>
      <c r="AG26" s="824"/>
      <c r="AH26" s="825"/>
      <c r="AI26" s="1261"/>
      <c r="AJ26" s="764"/>
      <c r="AK26" s="764"/>
      <c r="AL26" s="764"/>
      <c r="AM26" s="765"/>
      <c r="AN26" s="1259"/>
      <c r="AO26" s="824"/>
      <c r="AP26" s="824"/>
      <c r="AQ26" s="824"/>
      <c r="AR26" s="825"/>
      <c r="AS26" s="1259"/>
      <c r="AT26" s="824"/>
      <c r="AU26" s="824"/>
      <c r="AV26" s="824"/>
      <c r="AW26" s="825"/>
      <c r="AX26" s="1259"/>
      <c r="AY26" s="824"/>
      <c r="AZ26" s="825"/>
      <c r="BA26" s="1258"/>
      <c r="BB26" s="824"/>
      <c r="BC26" s="825"/>
      <c r="CC26" s="443"/>
      <c r="CD26" s="443"/>
      <c r="CE26" s="443"/>
      <c r="CF26" s="443"/>
      <c r="CG26" s="443"/>
      <c r="CH26" s="254"/>
      <c r="CI26" s="254"/>
      <c r="CJ26" s="254"/>
      <c r="CK26" s="254"/>
      <c r="CL26" s="254"/>
      <c r="CM26" s="254"/>
      <c r="CN26" s="254"/>
      <c r="CO26" s="254"/>
      <c r="CP26" s="254"/>
      <c r="CQ26" s="254"/>
      <c r="CR26" s="254"/>
      <c r="CS26" s="254"/>
    </row>
    <row r="27" spans="7:106" ht="14.25" customHeight="1" x14ac:dyDescent="0.25">
      <c r="G27" s="171"/>
      <c r="H27" s="1259"/>
      <c r="I27" s="824"/>
      <c r="J27" s="824"/>
      <c r="K27" s="824"/>
      <c r="L27" s="824"/>
      <c r="M27" s="824"/>
      <c r="N27" s="824"/>
      <c r="O27" s="824"/>
      <c r="P27" s="825"/>
      <c r="Q27" s="1259"/>
      <c r="R27" s="824"/>
      <c r="S27" s="824"/>
      <c r="T27" s="824"/>
      <c r="U27" s="824"/>
      <c r="V27" s="824"/>
      <c r="W27" s="825"/>
      <c r="X27" s="1259"/>
      <c r="Y27" s="824"/>
      <c r="Z27" s="824"/>
      <c r="AA27" s="824"/>
      <c r="AB27" s="825"/>
      <c r="AC27" s="1260"/>
      <c r="AD27" s="824"/>
      <c r="AE27" s="824"/>
      <c r="AF27" s="824"/>
      <c r="AG27" s="824"/>
      <c r="AH27" s="825"/>
      <c r="AI27" s="1261"/>
      <c r="AJ27" s="764"/>
      <c r="AK27" s="764"/>
      <c r="AL27" s="764"/>
      <c r="AM27" s="765"/>
      <c r="AN27" s="1259"/>
      <c r="AO27" s="824"/>
      <c r="AP27" s="824"/>
      <c r="AQ27" s="824"/>
      <c r="AR27" s="825"/>
      <c r="AS27" s="1259"/>
      <c r="AT27" s="824"/>
      <c r="AU27" s="824"/>
      <c r="AV27" s="824"/>
      <c r="AW27" s="825"/>
      <c r="AX27" s="1259"/>
      <c r="AY27" s="824"/>
      <c r="AZ27" s="825"/>
      <c r="BA27" s="1258"/>
      <c r="BB27" s="824"/>
      <c r="BC27" s="825"/>
      <c r="CC27" s="443"/>
      <c r="CD27" s="443"/>
      <c r="CE27" s="443"/>
      <c r="CF27" s="443"/>
      <c r="CG27" s="443"/>
      <c r="CH27" s="254"/>
      <c r="CI27" s="254"/>
      <c r="CJ27" s="254"/>
      <c r="CK27" s="254"/>
      <c r="CL27" s="254"/>
      <c r="CM27" s="254"/>
      <c r="CN27" s="254"/>
      <c r="CO27" s="254"/>
      <c r="CP27" s="254"/>
      <c r="CQ27" s="254"/>
      <c r="CR27" s="254"/>
      <c r="CS27" s="254"/>
    </row>
    <row r="28" spans="7:106" ht="14.25" customHeight="1" x14ac:dyDescent="0.25">
      <c r="G28" s="171"/>
      <c r="H28" s="1259"/>
      <c r="I28" s="824"/>
      <c r="J28" s="824"/>
      <c r="K28" s="824"/>
      <c r="L28" s="824"/>
      <c r="M28" s="824"/>
      <c r="N28" s="824"/>
      <c r="O28" s="824"/>
      <c r="P28" s="825"/>
      <c r="Q28" s="1259"/>
      <c r="R28" s="824"/>
      <c r="S28" s="824"/>
      <c r="T28" s="824"/>
      <c r="U28" s="824"/>
      <c r="V28" s="824"/>
      <c r="W28" s="825"/>
      <c r="X28" s="1259"/>
      <c r="Y28" s="824"/>
      <c r="Z28" s="824"/>
      <c r="AA28" s="824"/>
      <c r="AB28" s="825"/>
      <c r="AC28" s="1260"/>
      <c r="AD28" s="824"/>
      <c r="AE28" s="824"/>
      <c r="AF28" s="824"/>
      <c r="AG28" s="824"/>
      <c r="AH28" s="825"/>
      <c r="AI28" s="1261"/>
      <c r="AJ28" s="764"/>
      <c r="AK28" s="764"/>
      <c r="AL28" s="764"/>
      <c r="AM28" s="765"/>
      <c r="AN28" s="1259"/>
      <c r="AO28" s="824"/>
      <c r="AP28" s="824"/>
      <c r="AQ28" s="824"/>
      <c r="AR28" s="825"/>
      <c r="AS28" s="1259"/>
      <c r="AT28" s="824"/>
      <c r="AU28" s="824"/>
      <c r="AV28" s="824"/>
      <c r="AW28" s="825"/>
      <c r="AX28" s="1259"/>
      <c r="AY28" s="824"/>
      <c r="AZ28" s="825"/>
      <c r="BA28" s="1258"/>
      <c r="BB28" s="824"/>
      <c r="BC28" s="825"/>
      <c r="CC28" s="443"/>
      <c r="CD28" s="443"/>
      <c r="CE28" s="443"/>
      <c r="CF28" s="443"/>
      <c r="CG28" s="443"/>
      <c r="CH28" s="254"/>
      <c r="CI28" s="254"/>
      <c r="CJ28" s="254"/>
      <c r="CK28" s="254"/>
      <c r="CL28" s="254"/>
      <c r="CM28" s="254"/>
      <c r="CN28" s="254"/>
      <c r="CO28" s="254"/>
      <c r="CP28" s="254"/>
      <c r="CQ28" s="254"/>
      <c r="CR28" s="254"/>
      <c r="CS28" s="254"/>
    </row>
    <row r="29" spans="7:106" ht="14.25" customHeight="1" x14ac:dyDescent="0.25">
      <c r="G29" s="171"/>
      <c r="H29" s="1259"/>
      <c r="I29" s="824"/>
      <c r="J29" s="824"/>
      <c r="K29" s="824"/>
      <c r="L29" s="824"/>
      <c r="M29" s="824"/>
      <c r="N29" s="824"/>
      <c r="O29" s="824"/>
      <c r="P29" s="825"/>
      <c r="Q29" s="1259"/>
      <c r="R29" s="824"/>
      <c r="S29" s="824"/>
      <c r="T29" s="824"/>
      <c r="U29" s="824"/>
      <c r="V29" s="824"/>
      <c r="W29" s="825"/>
      <c r="X29" s="1259"/>
      <c r="Y29" s="824"/>
      <c r="Z29" s="824"/>
      <c r="AA29" s="824"/>
      <c r="AB29" s="825"/>
      <c r="AC29" s="1260"/>
      <c r="AD29" s="824"/>
      <c r="AE29" s="824"/>
      <c r="AF29" s="824"/>
      <c r="AG29" s="824"/>
      <c r="AH29" s="825"/>
      <c r="AI29" s="1261"/>
      <c r="AJ29" s="764"/>
      <c r="AK29" s="764"/>
      <c r="AL29" s="764"/>
      <c r="AM29" s="765"/>
      <c r="AN29" s="1259"/>
      <c r="AO29" s="824"/>
      <c r="AP29" s="824"/>
      <c r="AQ29" s="824"/>
      <c r="AR29" s="825"/>
      <c r="AS29" s="1259"/>
      <c r="AT29" s="824"/>
      <c r="AU29" s="824"/>
      <c r="AV29" s="824"/>
      <c r="AW29" s="825"/>
      <c r="AX29" s="1259"/>
      <c r="AY29" s="824"/>
      <c r="AZ29" s="825"/>
      <c r="BA29" s="1258"/>
      <c r="BB29" s="824"/>
      <c r="BC29" s="825"/>
      <c r="CC29" s="443"/>
      <c r="CD29" s="443"/>
      <c r="CE29" s="443"/>
      <c r="CF29" s="443"/>
      <c r="CG29" s="443"/>
      <c r="CH29" s="254"/>
      <c r="CI29" s="254"/>
      <c r="CJ29" s="254"/>
      <c r="CK29" s="254"/>
      <c r="CL29" s="254"/>
      <c r="CM29" s="254"/>
      <c r="CN29" s="254"/>
      <c r="CO29" s="254"/>
      <c r="CP29" s="254"/>
      <c r="CQ29" s="254"/>
      <c r="CR29" s="254"/>
      <c r="CS29" s="254"/>
    </row>
    <row r="30" spans="7:106" ht="14.25" customHeight="1" x14ac:dyDescent="0.25">
      <c r="G30" s="171"/>
      <c r="H30" s="1259"/>
      <c r="I30" s="824"/>
      <c r="J30" s="824"/>
      <c r="K30" s="824"/>
      <c r="L30" s="824"/>
      <c r="M30" s="824"/>
      <c r="N30" s="824"/>
      <c r="O30" s="824"/>
      <c r="P30" s="825"/>
      <c r="Q30" s="1259"/>
      <c r="R30" s="824"/>
      <c r="S30" s="824"/>
      <c r="T30" s="824"/>
      <c r="U30" s="824"/>
      <c r="V30" s="824"/>
      <c r="W30" s="825"/>
      <c r="X30" s="1259"/>
      <c r="Y30" s="824"/>
      <c r="Z30" s="824"/>
      <c r="AA30" s="824"/>
      <c r="AB30" s="825"/>
      <c r="AC30" s="1260"/>
      <c r="AD30" s="824"/>
      <c r="AE30" s="824"/>
      <c r="AF30" s="824"/>
      <c r="AG30" s="824"/>
      <c r="AH30" s="825"/>
      <c r="AI30" s="1261"/>
      <c r="AJ30" s="764"/>
      <c r="AK30" s="764"/>
      <c r="AL30" s="764"/>
      <c r="AM30" s="765"/>
      <c r="AN30" s="1259"/>
      <c r="AO30" s="824"/>
      <c r="AP30" s="824"/>
      <c r="AQ30" s="824"/>
      <c r="AR30" s="825"/>
      <c r="AS30" s="1259"/>
      <c r="AT30" s="824"/>
      <c r="AU30" s="824"/>
      <c r="AV30" s="824"/>
      <c r="AW30" s="825"/>
      <c r="AX30" s="1259"/>
      <c r="AY30" s="824"/>
      <c r="AZ30" s="825"/>
      <c r="BA30" s="1258"/>
      <c r="BB30" s="824"/>
      <c r="BC30" s="825"/>
      <c r="CC30" s="443"/>
      <c r="CD30" s="443"/>
      <c r="CE30" s="443"/>
      <c r="CF30" s="443"/>
      <c r="CG30" s="443"/>
      <c r="CH30" s="254"/>
      <c r="CI30" s="254"/>
      <c r="CJ30" s="254"/>
      <c r="CK30" s="254"/>
      <c r="CL30" s="254"/>
      <c r="CM30" s="254"/>
      <c r="CN30" s="254"/>
      <c r="CO30" s="254"/>
      <c r="CP30" s="254"/>
      <c r="CQ30" s="254"/>
      <c r="CR30" s="254"/>
      <c r="CS30" s="254"/>
    </row>
    <row r="31" spans="7:106" ht="14.25" customHeight="1" x14ac:dyDescent="0.25">
      <c r="G31" s="171"/>
      <c r="H31" s="1259"/>
      <c r="I31" s="824"/>
      <c r="J31" s="824"/>
      <c r="K31" s="824"/>
      <c r="L31" s="824"/>
      <c r="M31" s="824"/>
      <c r="N31" s="824"/>
      <c r="O31" s="824"/>
      <c r="P31" s="825"/>
      <c r="Q31" s="1259"/>
      <c r="R31" s="824"/>
      <c r="S31" s="824"/>
      <c r="T31" s="824"/>
      <c r="U31" s="824"/>
      <c r="V31" s="824"/>
      <c r="W31" s="825"/>
      <c r="X31" s="1259"/>
      <c r="Y31" s="824"/>
      <c r="Z31" s="824"/>
      <c r="AA31" s="824"/>
      <c r="AB31" s="825"/>
      <c r="AC31" s="1260"/>
      <c r="AD31" s="824"/>
      <c r="AE31" s="824"/>
      <c r="AF31" s="824"/>
      <c r="AG31" s="824"/>
      <c r="AH31" s="825"/>
      <c r="AI31" s="1261"/>
      <c r="AJ31" s="764"/>
      <c r="AK31" s="764"/>
      <c r="AL31" s="764"/>
      <c r="AM31" s="765"/>
      <c r="AN31" s="1259"/>
      <c r="AO31" s="824"/>
      <c r="AP31" s="824"/>
      <c r="AQ31" s="824"/>
      <c r="AR31" s="825"/>
      <c r="AS31" s="1259"/>
      <c r="AT31" s="824"/>
      <c r="AU31" s="824"/>
      <c r="AV31" s="824"/>
      <c r="AW31" s="825"/>
      <c r="AX31" s="1259"/>
      <c r="AY31" s="824"/>
      <c r="AZ31" s="825"/>
      <c r="BA31" s="1258"/>
      <c r="BB31" s="824"/>
      <c r="BC31" s="825"/>
      <c r="CC31" s="443"/>
      <c r="CD31" s="443"/>
      <c r="CE31" s="443"/>
      <c r="CF31" s="443"/>
      <c r="CG31" s="443"/>
      <c r="CH31" s="254"/>
      <c r="CI31" s="254"/>
      <c r="CJ31" s="254"/>
      <c r="CK31" s="254"/>
      <c r="CL31" s="254"/>
      <c r="CM31" s="254"/>
      <c r="CN31" s="254"/>
      <c r="CO31" s="254"/>
      <c r="CP31" s="254"/>
      <c r="CQ31" s="254"/>
      <c r="CR31" s="254"/>
      <c r="CS31" s="254"/>
    </row>
    <row r="32" spans="7:106" ht="14.25" customHeight="1" x14ac:dyDescent="0.25">
      <c r="G32" s="171"/>
      <c r="H32" s="1259"/>
      <c r="I32" s="824"/>
      <c r="J32" s="824"/>
      <c r="K32" s="824"/>
      <c r="L32" s="824"/>
      <c r="M32" s="824"/>
      <c r="N32" s="824"/>
      <c r="O32" s="824"/>
      <c r="P32" s="825"/>
      <c r="Q32" s="1259"/>
      <c r="R32" s="824"/>
      <c r="S32" s="824"/>
      <c r="T32" s="824"/>
      <c r="U32" s="824"/>
      <c r="V32" s="824"/>
      <c r="W32" s="825"/>
      <c r="X32" s="1259"/>
      <c r="Y32" s="824"/>
      <c r="Z32" s="824"/>
      <c r="AA32" s="824"/>
      <c r="AB32" s="825"/>
      <c r="AC32" s="1260"/>
      <c r="AD32" s="824"/>
      <c r="AE32" s="824"/>
      <c r="AF32" s="824"/>
      <c r="AG32" s="824"/>
      <c r="AH32" s="825"/>
      <c r="AI32" s="1261"/>
      <c r="AJ32" s="764"/>
      <c r="AK32" s="764"/>
      <c r="AL32" s="764"/>
      <c r="AM32" s="765"/>
      <c r="AN32" s="1259"/>
      <c r="AO32" s="824"/>
      <c r="AP32" s="824"/>
      <c r="AQ32" s="824"/>
      <c r="AR32" s="825"/>
      <c r="AS32" s="1259"/>
      <c r="AT32" s="824"/>
      <c r="AU32" s="824"/>
      <c r="AV32" s="824"/>
      <c r="AW32" s="825"/>
      <c r="AX32" s="1259"/>
      <c r="AY32" s="824"/>
      <c r="AZ32" s="825"/>
      <c r="BA32" s="1258"/>
      <c r="BB32" s="824"/>
      <c r="BC32" s="825"/>
      <c r="CC32" s="443"/>
      <c r="CD32" s="443"/>
      <c r="CE32" s="443"/>
      <c r="CF32" s="443"/>
      <c r="CG32" s="443"/>
      <c r="CH32" s="254"/>
      <c r="CI32" s="254"/>
      <c r="CJ32" s="254"/>
      <c r="CK32" s="254"/>
      <c r="CL32" s="254"/>
      <c r="CM32" s="254"/>
      <c r="CN32" s="254"/>
      <c r="CO32" s="254"/>
      <c r="CP32" s="254"/>
      <c r="CQ32" s="254"/>
      <c r="CR32" s="254"/>
      <c r="CS32" s="254"/>
    </row>
    <row r="33" spans="7:97" ht="14.25" customHeight="1" x14ac:dyDescent="0.25">
      <c r="G33" s="171"/>
      <c r="H33" s="1259"/>
      <c r="I33" s="824"/>
      <c r="J33" s="824"/>
      <c r="K33" s="824"/>
      <c r="L33" s="824"/>
      <c r="M33" s="824"/>
      <c r="N33" s="824"/>
      <c r="O33" s="824"/>
      <c r="P33" s="825"/>
      <c r="Q33" s="1259"/>
      <c r="R33" s="824"/>
      <c r="S33" s="824"/>
      <c r="T33" s="824"/>
      <c r="U33" s="824"/>
      <c r="V33" s="824"/>
      <c r="W33" s="825"/>
      <c r="X33" s="1259"/>
      <c r="Y33" s="824"/>
      <c r="Z33" s="824"/>
      <c r="AA33" s="824"/>
      <c r="AB33" s="825"/>
      <c r="AC33" s="1260"/>
      <c r="AD33" s="824"/>
      <c r="AE33" s="824"/>
      <c r="AF33" s="824"/>
      <c r="AG33" s="824"/>
      <c r="AH33" s="825"/>
      <c r="AI33" s="1261"/>
      <c r="AJ33" s="764"/>
      <c r="AK33" s="764"/>
      <c r="AL33" s="764"/>
      <c r="AM33" s="765"/>
      <c r="AN33" s="1259"/>
      <c r="AO33" s="824"/>
      <c r="AP33" s="824"/>
      <c r="AQ33" s="824"/>
      <c r="AR33" s="825"/>
      <c r="AS33" s="1259"/>
      <c r="AT33" s="824"/>
      <c r="AU33" s="824"/>
      <c r="AV33" s="824"/>
      <c r="AW33" s="825"/>
      <c r="AX33" s="1259"/>
      <c r="AY33" s="824"/>
      <c r="AZ33" s="825"/>
      <c r="BA33" s="1258"/>
      <c r="BB33" s="824"/>
      <c r="BC33" s="825"/>
      <c r="CC33" s="443"/>
      <c r="CD33" s="443"/>
      <c r="CE33" s="443"/>
      <c r="CF33" s="443"/>
      <c r="CG33" s="443"/>
      <c r="CH33" s="254"/>
      <c r="CI33" s="254"/>
      <c r="CJ33" s="254"/>
      <c r="CK33" s="254"/>
      <c r="CL33" s="254"/>
      <c r="CM33" s="254"/>
      <c r="CN33" s="254"/>
      <c r="CO33" s="254"/>
      <c r="CP33" s="254"/>
      <c r="CQ33" s="254"/>
      <c r="CR33" s="254"/>
      <c r="CS33" s="254"/>
    </row>
    <row r="34" spans="7:97" ht="14.25" customHeight="1" x14ac:dyDescent="0.25">
      <c r="G34" s="171"/>
      <c r="H34" s="1259"/>
      <c r="I34" s="824"/>
      <c r="J34" s="824"/>
      <c r="K34" s="824"/>
      <c r="L34" s="824"/>
      <c r="M34" s="824"/>
      <c r="N34" s="824"/>
      <c r="O34" s="824"/>
      <c r="P34" s="825"/>
      <c r="Q34" s="1259"/>
      <c r="R34" s="824"/>
      <c r="S34" s="824"/>
      <c r="T34" s="824"/>
      <c r="U34" s="824"/>
      <c r="V34" s="824"/>
      <c r="W34" s="825"/>
      <c r="X34" s="1259"/>
      <c r="Y34" s="824"/>
      <c r="Z34" s="824"/>
      <c r="AA34" s="824"/>
      <c r="AB34" s="825"/>
      <c r="AC34" s="1260"/>
      <c r="AD34" s="824"/>
      <c r="AE34" s="824"/>
      <c r="AF34" s="824"/>
      <c r="AG34" s="824"/>
      <c r="AH34" s="825"/>
      <c r="AI34" s="1261"/>
      <c r="AJ34" s="764"/>
      <c r="AK34" s="764"/>
      <c r="AL34" s="764"/>
      <c r="AM34" s="765"/>
      <c r="AN34" s="1259"/>
      <c r="AO34" s="824"/>
      <c r="AP34" s="824"/>
      <c r="AQ34" s="824"/>
      <c r="AR34" s="825"/>
      <c r="AS34" s="1259"/>
      <c r="AT34" s="824"/>
      <c r="AU34" s="824"/>
      <c r="AV34" s="824"/>
      <c r="AW34" s="825"/>
      <c r="AX34" s="1259"/>
      <c r="AY34" s="824"/>
      <c r="AZ34" s="825"/>
      <c r="BA34" s="1258"/>
      <c r="BB34" s="824"/>
      <c r="BC34" s="825"/>
      <c r="CC34" s="443"/>
      <c r="CD34" s="443"/>
      <c r="CE34" s="443"/>
      <c r="CF34" s="443"/>
      <c r="CG34" s="443"/>
      <c r="CH34" s="254"/>
      <c r="CI34" s="254"/>
      <c r="CJ34" s="254"/>
      <c r="CK34" s="254"/>
      <c r="CL34" s="254"/>
      <c r="CM34" s="254"/>
      <c r="CN34" s="254"/>
      <c r="CO34" s="254"/>
      <c r="CP34" s="254"/>
      <c r="CQ34" s="254"/>
      <c r="CR34" s="254"/>
      <c r="CS34" s="254"/>
    </row>
    <row r="35" spans="7:97" ht="14.25" customHeight="1" x14ac:dyDescent="0.25">
      <c r="G35" s="171"/>
      <c r="H35" s="1259"/>
      <c r="I35" s="824"/>
      <c r="J35" s="824"/>
      <c r="K35" s="824"/>
      <c r="L35" s="824"/>
      <c r="M35" s="824"/>
      <c r="N35" s="824"/>
      <c r="O35" s="824"/>
      <c r="P35" s="825"/>
      <c r="Q35" s="1259"/>
      <c r="R35" s="824"/>
      <c r="S35" s="824"/>
      <c r="T35" s="824"/>
      <c r="U35" s="824"/>
      <c r="V35" s="824"/>
      <c r="W35" s="825"/>
      <c r="X35" s="1259"/>
      <c r="Y35" s="824"/>
      <c r="Z35" s="824"/>
      <c r="AA35" s="824"/>
      <c r="AB35" s="825"/>
      <c r="AC35" s="1260"/>
      <c r="AD35" s="824"/>
      <c r="AE35" s="824"/>
      <c r="AF35" s="824"/>
      <c r="AG35" s="824"/>
      <c r="AH35" s="825"/>
      <c r="AI35" s="1261"/>
      <c r="AJ35" s="764"/>
      <c r="AK35" s="764"/>
      <c r="AL35" s="764"/>
      <c r="AM35" s="765"/>
      <c r="AN35" s="1259"/>
      <c r="AO35" s="824"/>
      <c r="AP35" s="824"/>
      <c r="AQ35" s="824"/>
      <c r="AR35" s="825"/>
      <c r="AS35" s="1259"/>
      <c r="AT35" s="824"/>
      <c r="AU35" s="824"/>
      <c r="AV35" s="824"/>
      <c r="AW35" s="825"/>
      <c r="AX35" s="1259"/>
      <c r="AY35" s="824"/>
      <c r="AZ35" s="825"/>
      <c r="BA35" s="1258"/>
      <c r="BB35" s="824"/>
      <c r="BC35" s="825"/>
      <c r="CC35" s="443"/>
      <c r="CD35" s="443"/>
      <c r="CE35" s="443"/>
      <c r="CF35" s="443"/>
      <c r="CG35" s="443"/>
      <c r="CH35" s="254"/>
      <c r="CI35" s="254"/>
      <c r="CJ35" s="254"/>
      <c r="CK35" s="254"/>
      <c r="CL35" s="254"/>
      <c r="CM35" s="254"/>
      <c r="CN35" s="254"/>
      <c r="CO35" s="254"/>
      <c r="CP35" s="254"/>
      <c r="CQ35" s="254"/>
      <c r="CR35" s="254"/>
      <c r="CS35" s="254"/>
    </row>
    <row r="36" spans="7:97" ht="14.25" customHeight="1" x14ac:dyDescent="0.25">
      <c r="G36" s="171"/>
      <c r="H36" s="1259"/>
      <c r="I36" s="824"/>
      <c r="J36" s="824"/>
      <c r="K36" s="824"/>
      <c r="L36" s="824"/>
      <c r="M36" s="824"/>
      <c r="N36" s="824"/>
      <c r="O36" s="824"/>
      <c r="P36" s="825"/>
      <c r="Q36" s="1259"/>
      <c r="R36" s="824"/>
      <c r="S36" s="824"/>
      <c r="T36" s="824"/>
      <c r="U36" s="824"/>
      <c r="V36" s="824"/>
      <c r="W36" s="825"/>
      <c r="X36" s="1259"/>
      <c r="Y36" s="824"/>
      <c r="Z36" s="824"/>
      <c r="AA36" s="824"/>
      <c r="AB36" s="825"/>
      <c r="AC36" s="1260"/>
      <c r="AD36" s="824"/>
      <c r="AE36" s="824"/>
      <c r="AF36" s="824"/>
      <c r="AG36" s="824"/>
      <c r="AH36" s="825"/>
      <c r="AI36" s="1261"/>
      <c r="AJ36" s="764"/>
      <c r="AK36" s="764"/>
      <c r="AL36" s="764"/>
      <c r="AM36" s="765"/>
      <c r="AN36" s="1259"/>
      <c r="AO36" s="824"/>
      <c r="AP36" s="824"/>
      <c r="AQ36" s="824"/>
      <c r="AR36" s="825"/>
      <c r="AS36" s="1259"/>
      <c r="AT36" s="824"/>
      <c r="AU36" s="824"/>
      <c r="AV36" s="824"/>
      <c r="AW36" s="825"/>
      <c r="AX36" s="1259"/>
      <c r="AY36" s="824"/>
      <c r="AZ36" s="825"/>
      <c r="BA36" s="1258"/>
      <c r="BB36" s="824"/>
      <c r="BC36" s="825"/>
      <c r="CC36" s="443"/>
      <c r="CD36" s="443"/>
      <c r="CE36" s="443"/>
      <c r="CF36" s="443"/>
      <c r="CG36" s="443"/>
      <c r="CH36" s="254"/>
      <c r="CI36" s="254"/>
      <c r="CJ36" s="254"/>
      <c r="CK36" s="254"/>
      <c r="CL36" s="254"/>
      <c r="CM36" s="254"/>
      <c r="CN36" s="254"/>
      <c r="CO36" s="254"/>
      <c r="CP36" s="254"/>
      <c r="CQ36" s="254"/>
      <c r="CR36" s="254"/>
      <c r="CS36" s="254"/>
    </row>
    <row r="37" spans="7:97" ht="14.25" customHeight="1" x14ac:dyDescent="0.25">
      <c r="G37" s="171"/>
      <c r="H37" s="1259"/>
      <c r="I37" s="824"/>
      <c r="J37" s="824"/>
      <c r="K37" s="824"/>
      <c r="L37" s="824"/>
      <c r="M37" s="824"/>
      <c r="N37" s="824"/>
      <c r="O37" s="824"/>
      <c r="P37" s="825"/>
      <c r="Q37" s="1259"/>
      <c r="R37" s="824"/>
      <c r="S37" s="824"/>
      <c r="T37" s="824"/>
      <c r="U37" s="824"/>
      <c r="V37" s="824"/>
      <c r="W37" s="825"/>
      <c r="X37" s="1259"/>
      <c r="Y37" s="824"/>
      <c r="Z37" s="824"/>
      <c r="AA37" s="824"/>
      <c r="AB37" s="825"/>
      <c r="AC37" s="1260"/>
      <c r="AD37" s="824"/>
      <c r="AE37" s="824"/>
      <c r="AF37" s="824"/>
      <c r="AG37" s="824"/>
      <c r="AH37" s="825"/>
      <c r="AI37" s="1260"/>
      <c r="AJ37" s="824"/>
      <c r="AK37" s="824"/>
      <c r="AL37" s="824"/>
      <c r="AM37" s="825"/>
      <c r="AN37" s="1259"/>
      <c r="AO37" s="824"/>
      <c r="AP37" s="824"/>
      <c r="AQ37" s="824"/>
      <c r="AR37" s="825"/>
      <c r="AS37" s="1259"/>
      <c r="AT37" s="824"/>
      <c r="AU37" s="824"/>
      <c r="AV37" s="824"/>
      <c r="AW37" s="825"/>
      <c r="AX37" s="1259"/>
      <c r="AY37" s="824"/>
      <c r="AZ37" s="825"/>
      <c r="BA37" s="1258"/>
      <c r="BB37" s="824"/>
      <c r="BC37" s="825"/>
      <c r="CC37" s="443"/>
      <c r="CD37" s="443"/>
      <c r="CE37" s="443"/>
      <c r="CF37" s="443"/>
      <c r="CG37" s="443"/>
      <c r="CH37" s="254"/>
      <c r="CI37" s="254"/>
      <c r="CJ37" s="254"/>
      <c r="CK37" s="254"/>
      <c r="CL37" s="254"/>
      <c r="CM37" s="254"/>
      <c r="CN37" s="254"/>
      <c r="CO37" s="254"/>
      <c r="CP37" s="254"/>
      <c r="CQ37" s="254"/>
      <c r="CR37" s="254"/>
      <c r="CS37" s="254"/>
    </row>
    <row r="38" spans="7:97" ht="14.25" customHeight="1" x14ac:dyDescent="0.25">
      <c r="G38" s="171"/>
      <c r="H38" s="1259"/>
      <c r="I38" s="824"/>
      <c r="J38" s="824"/>
      <c r="K38" s="824"/>
      <c r="L38" s="824"/>
      <c r="M38" s="824"/>
      <c r="N38" s="824"/>
      <c r="O38" s="824"/>
      <c r="P38" s="825"/>
      <c r="Q38" s="1259"/>
      <c r="R38" s="824"/>
      <c r="S38" s="824"/>
      <c r="T38" s="824"/>
      <c r="U38" s="824"/>
      <c r="V38" s="824"/>
      <c r="W38" s="825"/>
      <c r="X38" s="1259"/>
      <c r="Y38" s="824"/>
      <c r="Z38" s="824"/>
      <c r="AA38" s="824"/>
      <c r="AB38" s="825"/>
      <c r="AC38" s="1260"/>
      <c r="AD38" s="824"/>
      <c r="AE38" s="824"/>
      <c r="AF38" s="824"/>
      <c r="AG38" s="824"/>
      <c r="AH38" s="825"/>
      <c r="AI38" s="1260"/>
      <c r="AJ38" s="824"/>
      <c r="AK38" s="824"/>
      <c r="AL38" s="824"/>
      <c r="AM38" s="825"/>
      <c r="AN38" s="1259"/>
      <c r="AO38" s="824"/>
      <c r="AP38" s="824"/>
      <c r="AQ38" s="824"/>
      <c r="AR38" s="825"/>
      <c r="AS38" s="1259"/>
      <c r="AT38" s="824"/>
      <c r="AU38" s="824"/>
      <c r="AV38" s="824"/>
      <c r="AW38" s="825"/>
      <c r="AX38" s="1259"/>
      <c r="AY38" s="824"/>
      <c r="AZ38" s="825"/>
      <c r="BA38" s="1258"/>
      <c r="BB38" s="824"/>
      <c r="BC38" s="825"/>
      <c r="CC38" s="443"/>
      <c r="CD38" s="443"/>
      <c r="CE38" s="443"/>
      <c r="CF38" s="443"/>
      <c r="CG38" s="443"/>
      <c r="CH38" s="254"/>
      <c r="CI38" s="254"/>
      <c r="CJ38" s="254"/>
      <c r="CK38" s="254"/>
      <c r="CL38" s="254"/>
      <c r="CM38" s="254"/>
      <c r="CN38" s="254"/>
      <c r="CO38" s="254"/>
      <c r="CP38" s="254"/>
      <c r="CQ38" s="254"/>
      <c r="CR38" s="254"/>
      <c r="CS38" s="254"/>
    </row>
    <row r="39" spans="7:97" ht="14.25" customHeight="1" x14ac:dyDescent="0.25">
      <c r="G39" s="171"/>
      <c r="H39" s="1259"/>
      <c r="I39" s="824"/>
      <c r="J39" s="824"/>
      <c r="K39" s="824"/>
      <c r="L39" s="824"/>
      <c r="M39" s="824"/>
      <c r="N39" s="824"/>
      <c r="O39" s="824"/>
      <c r="P39" s="825"/>
      <c r="Q39" s="1259"/>
      <c r="R39" s="824"/>
      <c r="S39" s="824"/>
      <c r="T39" s="824"/>
      <c r="U39" s="824"/>
      <c r="V39" s="824"/>
      <c r="W39" s="825"/>
      <c r="X39" s="1259"/>
      <c r="Y39" s="824"/>
      <c r="Z39" s="824"/>
      <c r="AA39" s="824"/>
      <c r="AB39" s="825"/>
      <c r="AC39" s="1260"/>
      <c r="AD39" s="824"/>
      <c r="AE39" s="824"/>
      <c r="AF39" s="824"/>
      <c r="AG39" s="824"/>
      <c r="AH39" s="825"/>
      <c r="AI39" s="1260"/>
      <c r="AJ39" s="824"/>
      <c r="AK39" s="824"/>
      <c r="AL39" s="824"/>
      <c r="AM39" s="825"/>
      <c r="AN39" s="1259"/>
      <c r="AO39" s="824"/>
      <c r="AP39" s="824"/>
      <c r="AQ39" s="824"/>
      <c r="AR39" s="825"/>
      <c r="AS39" s="1259"/>
      <c r="AT39" s="824"/>
      <c r="AU39" s="824"/>
      <c r="AV39" s="824"/>
      <c r="AW39" s="825"/>
      <c r="AX39" s="1259"/>
      <c r="AY39" s="824"/>
      <c r="AZ39" s="825"/>
      <c r="BA39" s="1258"/>
      <c r="BB39" s="824"/>
      <c r="BC39" s="825"/>
      <c r="CC39" s="443"/>
      <c r="CD39" s="443"/>
      <c r="CE39" s="443"/>
      <c r="CF39" s="443"/>
      <c r="CG39" s="443"/>
      <c r="CH39" s="254"/>
      <c r="CI39" s="254"/>
      <c r="CJ39" s="254"/>
      <c r="CK39" s="254"/>
      <c r="CL39" s="254"/>
      <c r="CM39" s="254"/>
      <c r="CN39" s="254"/>
      <c r="CO39" s="254"/>
      <c r="CP39" s="254"/>
      <c r="CQ39" s="254"/>
      <c r="CR39" s="254"/>
      <c r="CS39" s="254"/>
    </row>
    <row r="40" spans="7:97" ht="14.25" customHeight="1" x14ac:dyDescent="0.25">
      <c r="G40" s="171"/>
      <c r="H40" s="1259"/>
      <c r="I40" s="824"/>
      <c r="J40" s="824"/>
      <c r="K40" s="824"/>
      <c r="L40" s="824"/>
      <c r="M40" s="824"/>
      <c r="N40" s="824"/>
      <c r="O40" s="824"/>
      <c r="P40" s="825"/>
      <c r="Q40" s="1259"/>
      <c r="R40" s="824"/>
      <c r="S40" s="824"/>
      <c r="T40" s="824"/>
      <c r="U40" s="824"/>
      <c r="V40" s="824"/>
      <c r="W40" s="825"/>
      <c r="X40" s="1259"/>
      <c r="Y40" s="824"/>
      <c r="Z40" s="824"/>
      <c r="AA40" s="824"/>
      <c r="AB40" s="825"/>
      <c r="AC40" s="1260"/>
      <c r="AD40" s="824"/>
      <c r="AE40" s="824"/>
      <c r="AF40" s="824"/>
      <c r="AG40" s="824"/>
      <c r="AH40" s="825"/>
      <c r="AI40" s="1260"/>
      <c r="AJ40" s="824"/>
      <c r="AK40" s="824"/>
      <c r="AL40" s="824"/>
      <c r="AM40" s="825"/>
      <c r="AN40" s="1259"/>
      <c r="AO40" s="824"/>
      <c r="AP40" s="824"/>
      <c r="AQ40" s="824"/>
      <c r="AR40" s="825"/>
      <c r="AS40" s="1259"/>
      <c r="AT40" s="824"/>
      <c r="AU40" s="824"/>
      <c r="AV40" s="824"/>
      <c r="AW40" s="825"/>
      <c r="AX40" s="1259"/>
      <c r="AY40" s="824"/>
      <c r="AZ40" s="825"/>
      <c r="BA40" s="1258"/>
      <c r="BB40" s="824"/>
      <c r="BC40" s="825"/>
      <c r="CC40" s="443"/>
      <c r="CD40" s="443"/>
      <c r="CE40" s="443"/>
      <c r="CF40" s="443"/>
      <c r="CG40" s="443"/>
      <c r="CH40" s="254"/>
      <c r="CI40" s="254"/>
      <c r="CJ40" s="254"/>
      <c r="CK40" s="254"/>
      <c r="CL40" s="254"/>
      <c r="CM40" s="254"/>
      <c r="CN40" s="254"/>
      <c r="CO40" s="254"/>
      <c r="CP40" s="254"/>
      <c r="CQ40" s="254"/>
      <c r="CR40" s="254"/>
      <c r="CS40" s="254"/>
    </row>
    <row r="41" spans="7:97" ht="14.25" customHeight="1" x14ac:dyDescent="0.25">
      <c r="G41" s="171"/>
      <c r="H41" s="1259"/>
      <c r="I41" s="824"/>
      <c r="J41" s="824"/>
      <c r="K41" s="824"/>
      <c r="L41" s="824"/>
      <c r="M41" s="824"/>
      <c r="N41" s="824"/>
      <c r="O41" s="824"/>
      <c r="P41" s="825"/>
      <c r="Q41" s="1259"/>
      <c r="R41" s="824"/>
      <c r="S41" s="824"/>
      <c r="T41" s="824"/>
      <c r="U41" s="824"/>
      <c r="V41" s="824"/>
      <c r="W41" s="825"/>
      <c r="X41" s="1259"/>
      <c r="Y41" s="824"/>
      <c r="Z41" s="824"/>
      <c r="AA41" s="824"/>
      <c r="AB41" s="825"/>
      <c r="AC41" s="1260"/>
      <c r="AD41" s="824"/>
      <c r="AE41" s="824"/>
      <c r="AF41" s="824"/>
      <c r="AG41" s="824"/>
      <c r="AH41" s="825"/>
      <c r="AI41" s="1260"/>
      <c r="AJ41" s="824"/>
      <c r="AK41" s="824"/>
      <c r="AL41" s="824"/>
      <c r="AM41" s="825"/>
      <c r="AN41" s="1259"/>
      <c r="AO41" s="824"/>
      <c r="AP41" s="824"/>
      <c r="AQ41" s="824"/>
      <c r="AR41" s="825"/>
      <c r="AS41" s="1259"/>
      <c r="AT41" s="824"/>
      <c r="AU41" s="824"/>
      <c r="AV41" s="824"/>
      <c r="AW41" s="825"/>
      <c r="AX41" s="1259"/>
      <c r="AY41" s="824"/>
      <c r="AZ41" s="825"/>
      <c r="BA41" s="1258"/>
      <c r="BB41" s="824"/>
      <c r="BC41" s="825"/>
    </row>
    <row r="42" spans="7:97" ht="14.25" customHeight="1" x14ac:dyDescent="0.25">
      <c r="G42" s="171"/>
      <c r="H42" s="1259"/>
      <c r="I42" s="824"/>
      <c r="J42" s="824"/>
      <c r="K42" s="824"/>
      <c r="L42" s="824"/>
      <c r="M42" s="824"/>
      <c r="N42" s="824"/>
      <c r="O42" s="824"/>
      <c r="P42" s="825"/>
      <c r="Q42" s="1259"/>
      <c r="R42" s="824"/>
      <c r="S42" s="824"/>
      <c r="T42" s="824"/>
      <c r="U42" s="824"/>
      <c r="V42" s="824"/>
      <c r="W42" s="825"/>
      <c r="X42" s="1259"/>
      <c r="Y42" s="824"/>
      <c r="Z42" s="824"/>
      <c r="AA42" s="824"/>
      <c r="AB42" s="825"/>
      <c r="AC42" s="1260"/>
      <c r="AD42" s="824"/>
      <c r="AE42" s="824"/>
      <c r="AF42" s="824"/>
      <c r="AG42" s="824"/>
      <c r="AH42" s="825"/>
      <c r="AI42" s="1260"/>
      <c r="AJ42" s="824"/>
      <c r="AK42" s="824"/>
      <c r="AL42" s="824"/>
      <c r="AM42" s="825"/>
      <c r="AN42" s="1259"/>
      <c r="AO42" s="824"/>
      <c r="AP42" s="824"/>
      <c r="AQ42" s="824"/>
      <c r="AR42" s="825"/>
      <c r="AS42" s="1259"/>
      <c r="AT42" s="824"/>
      <c r="AU42" s="824"/>
      <c r="AV42" s="824"/>
      <c r="AW42" s="825"/>
      <c r="AX42" s="1259"/>
      <c r="AY42" s="824"/>
      <c r="AZ42" s="825"/>
      <c r="BA42" s="1259"/>
      <c r="BB42" s="824"/>
      <c r="BC42" s="825"/>
      <c r="BD42" s="254"/>
      <c r="BE42" s="254"/>
      <c r="BF42" s="254"/>
      <c r="BG42" s="254"/>
      <c r="BH42" s="254"/>
      <c r="BI42" s="254"/>
      <c r="BJ42" s="254"/>
    </row>
    <row r="43" spans="7:97" ht="14.25" customHeight="1" x14ac:dyDescent="0.25">
      <c r="G43" s="172"/>
      <c r="H43" s="1267"/>
      <c r="I43" s="824"/>
      <c r="J43" s="824"/>
      <c r="K43" s="824"/>
      <c r="L43" s="824"/>
      <c r="M43" s="824"/>
      <c r="N43" s="824"/>
      <c r="O43" s="824"/>
      <c r="P43" s="825"/>
      <c r="Q43" s="1267"/>
      <c r="R43" s="824"/>
      <c r="S43" s="824"/>
      <c r="T43" s="824"/>
      <c r="U43" s="824"/>
      <c r="V43" s="824"/>
      <c r="W43" s="825"/>
      <c r="X43" s="1267"/>
      <c r="Y43" s="824"/>
      <c r="Z43" s="824"/>
      <c r="AA43" s="824"/>
      <c r="AB43" s="825"/>
      <c r="AC43" s="1288"/>
      <c r="AD43" s="824"/>
      <c r="AE43" s="824"/>
      <c r="AF43" s="824"/>
      <c r="AG43" s="824"/>
      <c r="AH43" s="825"/>
      <c r="AI43" s="1288"/>
      <c r="AJ43" s="824"/>
      <c r="AK43" s="824"/>
      <c r="AL43" s="824"/>
      <c r="AM43" s="825"/>
      <c r="AN43" s="1267"/>
      <c r="AO43" s="824"/>
      <c r="AP43" s="824"/>
      <c r="AQ43" s="824"/>
      <c r="AR43" s="825"/>
      <c r="AS43" s="1267"/>
      <c r="AT43" s="824"/>
      <c r="AU43" s="824"/>
      <c r="AV43" s="824"/>
      <c r="AW43" s="825"/>
      <c r="AX43" s="1267"/>
      <c r="AY43" s="824"/>
      <c r="AZ43" s="825"/>
      <c r="BA43" s="1267"/>
      <c r="BB43" s="824"/>
      <c r="BC43" s="825"/>
    </row>
    <row r="44" spans="7:97" ht="15" customHeight="1" x14ac:dyDescent="0.25">
      <c r="G44" s="1266" t="s">
        <v>1850</v>
      </c>
      <c r="H44" s="824"/>
      <c r="I44" s="824"/>
      <c r="J44" s="824"/>
      <c r="K44" s="824"/>
      <c r="L44" s="824"/>
      <c r="M44" s="824"/>
      <c r="N44" s="824"/>
      <c r="O44" s="824"/>
      <c r="P44" s="824"/>
      <c r="Q44" s="824"/>
      <c r="R44" s="824"/>
      <c r="S44" s="824"/>
      <c r="T44" s="824"/>
      <c r="U44" s="824"/>
      <c r="V44" s="824"/>
      <c r="W44" s="824"/>
      <c r="X44" s="824"/>
      <c r="Y44" s="824"/>
      <c r="Z44" s="824"/>
      <c r="AA44" s="824"/>
      <c r="AB44" s="825"/>
      <c r="AC44" s="1270">
        <f>SUM(AC25:AH43)</f>
        <v>0</v>
      </c>
      <c r="AD44" s="824"/>
      <c r="AE44" s="824"/>
      <c r="AF44" s="824"/>
      <c r="AG44" s="824"/>
      <c r="AH44" s="825"/>
      <c r="AI44" s="1270">
        <f>SUM(AI25:AM43)</f>
        <v>0</v>
      </c>
      <c r="AJ44" s="824"/>
      <c r="AK44" s="824"/>
      <c r="AL44" s="824"/>
      <c r="AM44" s="825"/>
      <c r="AN44" s="272"/>
      <c r="AO44" s="273"/>
      <c r="AP44" s="273"/>
      <c r="AQ44" s="273"/>
      <c r="AR44" s="273"/>
      <c r="AS44" s="273"/>
      <c r="AT44" s="273"/>
      <c r="AU44" s="273"/>
      <c r="AV44" s="273"/>
      <c r="AW44" s="273"/>
      <c r="AX44" s="273"/>
      <c r="AY44" s="274"/>
      <c r="AZ44" s="274"/>
    </row>
    <row r="45" spans="7:97" ht="14.25" customHeight="1" x14ac:dyDescent="0.25">
      <c r="G45" s="55"/>
      <c r="AF45" s="443"/>
      <c r="AG45" s="443"/>
      <c r="AH45" s="443"/>
      <c r="AI45" s="443"/>
      <c r="AJ45" s="443"/>
      <c r="AK45" s="254"/>
      <c r="AL45" s="254"/>
      <c r="AM45" s="254"/>
      <c r="AN45" s="254"/>
      <c r="AO45" s="254"/>
      <c r="AP45" s="254"/>
      <c r="AQ45" s="254"/>
      <c r="AR45" s="254"/>
      <c r="AS45" s="254"/>
      <c r="AT45" s="254"/>
      <c r="AU45" s="254"/>
      <c r="AV45" s="254"/>
    </row>
    <row r="46" spans="7:97" ht="14.25" customHeight="1" x14ac:dyDescent="0.25">
      <c r="G46" s="55"/>
      <c r="AT46" s="443"/>
      <c r="AU46" s="443"/>
      <c r="AV46" s="443"/>
      <c r="AW46" s="443"/>
      <c r="AX46" s="443"/>
      <c r="AY46" s="254"/>
      <c r="AZ46" s="254"/>
      <c r="BA46" s="254"/>
      <c r="BB46" s="254"/>
      <c r="BC46" s="254"/>
    </row>
    <row r="47" spans="7:97" ht="14.25" customHeight="1" x14ac:dyDescent="0.25">
      <c r="AS47" s="443"/>
      <c r="AT47" s="443"/>
      <c r="AU47" s="254"/>
    </row>
    <row r="48" spans="7:97" ht="14.25" customHeight="1" x14ac:dyDescent="0.25">
      <c r="AS48" s="443"/>
      <c r="AT48" s="443"/>
      <c r="AU48" s="254"/>
    </row>
    <row r="49" spans="7:55" ht="14.25" customHeight="1" x14ac:dyDescent="0.25">
      <c r="H49" s="976" t="s">
        <v>1795</v>
      </c>
      <c r="I49" s="824"/>
      <c r="J49" s="824"/>
      <c r="K49" s="824"/>
      <c r="L49" s="824"/>
      <c r="M49" s="824"/>
      <c r="N49" s="824"/>
      <c r="O49" s="824"/>
      <c r="P49" s="824"/>
      <c r="Q49" s="824"/>
      <c r="R49" s="824"/>
      <c r="S49" s="824"/>
      <c r="T49" s="824"/>
      <c r="U49" s="824"/>
      <c r="V49" s="824"/>
      <c r="W49" s="824"/>
      <c r="X49" s="824"/>
      <c r="Y49" s="825"/>
      <c r="Z49" s="976" t="s">
        <v>1796</v>
      </c>
      <c r="AA49" s="824"/>
      <c r="AB49" s="824"/>
      <c r="AC49" s="824"/>
      <c r="AD49" s="824"/>
      <c r="AE49" s="824"/>
      <c r="AF49" s="824"/>
      <c r="AG49" s="824"/>
      <c r="AH49" s="824"/>
      <c r="AI49" s="824"/>
      <c r="AJ49" s="824"/>
      <c r="AK49" s="824"/>
      <c r="AL49" s="824"/>
      <c r="AM49" s="824"/>
      <c r="AN49" s="824"/>
      <c r="AO49" s="824"/>
      <c r="AP49" s="824"/>
      <c r="AQ49" s="825"/>
      <c r="AS49" s="443"/>
      <c r="AT49" s="443"/>
      <c r="AU49" s="254"/>
    </row>
    <row r="50" spans="7:55" ht="14.25" customHeight="1" x14ac:dyDescent="0.25">
      <c r="H50" s="257" t="s">
        <v>796</v>
      </c>
      <c r="I50" s="258"/>
      <c r="J50" s="258"/>
      <c r="K50" s="258"/>
      <c r="L50" s="258"/>
      <c r="M50" s="258"/>
      <c r="N50" s="258"/>
      <c r="O50" s="258"/>
      <c r="P50" s="258"/>
      <c r="Q50" s="259"/>
      <c r="R50" s="257" t="s">
        <v>1511</v>
      </c>
      <c r="S50" s="258"/>
      <c r="T50" s="258"/>
      <c r="U50" s="259"/>
      <c r="V50" s="257" t="s">
        <v>1510</v>
      </c>
      <c r="W50" s="258"/>
      <c r="X50" s="258"/>
      <c r="Y50" s="259"/>
      <c r="Z50" s="257" t="s">
        <v>796</v>
      </c>
      <c r="AA50" s="258"/>
      <c r="AB50" s="258"/>
      <c r="AC50" s="258"/>
      <c r="AD50" s="258"/>
      <c r="AE50" s="258"/>
      <c r="AF50" s="258"/>
      <c r="AG50" s="258"/>
      <c r="AH50" s="258"/>
      <c r="AI50" s="259"/>
      <c r="AJ50" s="257" t="s">
        <v>1511</v>
      </c>
      <c r="AK50" s="258"/>
      <c r="AL50" s="258"/>
      <c r="AM50" s="259"/>
      <c r="AN50" s="257" t="s">
        <v>1510</v>
      </c>
      <c r="AO50" s="258"/>
      <c r="AP50" s="258"/>
      <c r="AQ50" s="259"/>
      <c r="AS50" s="443"/>
      <c r="AT50" s="443"/>
      <c r="AU50" s="254"/>
    </row>
    <row r="51" spans="7:55" ht="14.25" customHeight="1" x14ac:dyDescent="0.25">
      <c r="H51" s="260"/>
      <c r="Q51" s="261"/>
      <c r="R51" s="260"/>
      <c r="U51" s="261"/>
      <c r="V51" s="260"/>
      <c r="Y51" s="261"/>
      <c r="Z51" s="260"/>
      <c r="AI51" s="261"/>
      <c r="AJ51" s="260"/>
      <c r="AM51" s="261"/>
      <c r="AN51" s="260"/>
      <c r="AQ51" s="261"/>
      <c r="AS51" s="443"/>
      <c r="AT51" s="443"/>
      <c r="AU51" s="254"/>
    </row>
    <row r="52" spans="7:55" ht="14.25" customHeight="1" x14ac:dyDescent="0.25">
      <c r="H52" s="260"/>
      <c r="Q52" s="261"/>
      <c r="R52" s="260"/>
      <c r="U52" s="261"/>
      <c r="V52" s="260"/>
      <c r="Y52" s="261"/>
      <c r="Z52" s="260"/>
      <c r="AI52" s="261"/>
      <c r="AJ52" s="260"/>
      <c r="AM52" s="261"/>
      <c r="AN52" s="260"/>
      <c r="AQ52" s="261"/>
      <c r="AS52" s="443"/>
      <c r="AT52" s="443"/>
      <c r="AU52" s="254"/>
    </row>
    <row r="53" spans="7:55" ht="14.25" customHeight="1" x14ac:dyDescent="0.25">
      <c r="H53" s="260"/>
      <c r="Q53" s="261"/>
      <c r="R53" s="260"/>
      <c r="U53" s="261"/>
      <c r="V53" s="260"/>
      <c r="Y53" s="261"/>
      <c r="Z53" s="260"/>
      <c r="AI53" s="261"/>
      <c r="AJ53" s="260"/>
      <c r="AM53" s="261"/>
      <c r="AN53" s="260"/>
      <c r="AQ53" s="261"/>
      <c r="AS53" s="443"/>
      <c r="AT53" s="443"/>
      <c r="AU53" s="443"/>
      <c r="AV53" s="443"/>
      <c r="AW53" s="443"/>
      <c r="AX53" s="443"/>
      <c r="AY53" s="254"/>
      <c r="AZ53" s="254"/>
      <c r="BA53" s="254"/>
      <c r="BB53" s="254"/>
      <c r="BC53" s="254"/>
    </row>
    <row r="54" spans="7:55" ht="14.25" customHeight="1" x14ac:dyDescent="0.25">
      <c r="H54" s="260"/>
      <c r="Q54" s="261"/>
      <c r="R54" s="260"/>
      <c r="U54" s="261"/>
      <c r="V54" s="260"/>
      <c r="Y54" s="261"/>
      <c r="Z54" s="260"/>
      <c r="AI54" s="261"/>
      <c r="AJ54" s="260"/>
      <c r="AM54" s="261"/>
      <c r="AN54" s="260"/>
      <c r="AQ54" s="261"/>
      <c r="AS54" s="443"/>
      <c r="AT54" s="443"/>
      <c r="AU54" s="443"/>
      <c r="AV54" s="443"/>
      <c r="AW54" s="443"/>
      <c r="AX54" s="443"/>
      <c r="AY54" s="254"/>
      <c r="AZ54" s="254"/>
      <c r="BA54" s="254"/>
      <c r="BB54" s="254"/>
      <c r="BC54" s="254"/>
    </row>
    <row r="55" spans="7:55" ht="14.25" customHeight="1" x14ac:dyDescent="0.25">
      <c r="H55" s="262"/>
      <c r="I55" s="263"/>
      <c r="J55" s="263"/>
      <c r="K55" s="263"/>
      <c r="L55" s="263"/>
      <c r="M55" s="263"/>
      <c r="N55" s="263"/>
      <c r="O55" s="263"/>
      <c r="P55" s="263"/>
      <c r="Q55" s="264"/>
      <c r="R55" s="262"/>
      <c r="S55" s="263"/>
      <c r="T55" s="263"/>
      <c r="U55" s="264"/>
      <c r="V55" s="262"/>
      <c r="W55" s="263"/>
      <c r="X55" s="263"/>
      <c r="Y55" s="264"/>
      <c r="Z55" s="262"/>
      <c r="AA55" s="263"/>
      <c r="AB55" s="263"/>
      <c r="AC55" s="263"/>
      <c r="AD55" s="263"/>
      <c r="AE55" s="263"/>
      <c r="AF55" s="263"/>
      <c r="AG55" s="263"/>
      <c r="AH55" s="263"/>
      <c r="AI55" s="264"/>
      <c r="AJ55" s="262"/>
      <c r="AK55" s="263"/>
      <c r="AL55" s="263"/>
      <c r="AM55" s="264"/>
      <c r="AN55" s="262"/>
      <c r="AO55" s="263"/>
      <c r="AP55" s="263"/>
      <c r="AQ55" s="264"/>
      <c r="AS55" s="443"/>
      <c r="AT55" s="443"/>
      <c r="AU55" s="443"/>
      <c r="AV55" s="443"/>
      <c r="AW55" s="443"/>
      <c r="AX55" s="443"/>
      <c r="AY55" s="254"/>
      <c r="AZ55" s="254"/>
      <c r="BA55" s="254"/>
      <c r="BB55" s="254"/>
      <c r="BC55" s="254"/>
    </row>
    <row r="56" spans="7:55" ht="14.25" customHeight="1" x14ac:dyDescent="0.25">
      <c r="G56" s="223"/>
      <c r="AM56" s="265" t="s">
        <v>1797</v>
      </c>
      <c r="AN56" s="131">
        <f>'MAIN LEVEL'!Z87</f>
        <v>0</v>
      </c>
      <c r="AS56" s="443"/>
      <c r="AT56" s="443"/>
      <c r="AU56" s="443"/>
      <c r="AV56" s="443"/>
      <c r="AW56" s="443"/>
      <c r="AX56" s="443"/>
      <c r="AY56" s="254"/>
      <c r="AZ56" s="254"/>
      <c r="BA56" s="254"/>
      <c r="BB56" s="254"/>
      <c r="BC56" s="254"/>
    </row>
    <row r="57" spans="7:55" ht="14.25" customHeight="1" x14ac:dyDescent="0.25">
      <c r="G57" s="223"/>
      <c r="AS57" s="443"/>
      <c r="AT57" s="443"/>
      <c r="AU57" s="443"/>
      <c r="AV57" s="443"/>
      <c r="AW57" s="443"/>
      <c r="AX57" s="443"/>
      <c r="AY57" s="254"/>
      <c r="AZ57" s="254"/>
      <c r="BA57" s="254"/>
      <c r="BB57" s="254"/>
      <c r="BC57" s="254"/>
    </row>
    <row r="58" spans="7:55" ht="14.25" customHeight="1" x14ac:dyDescent="0.25">
      <c r="G58" s="223"/>
      <c r="H58" s="110"/>
      <c r="I58" s="110"/>
      <c r="J58" s="110"/>
      <c r="K58" s="110"/>
      <c r="L58" s="110"/>
      <c r="M58" s="110"/>
      <c r="N58" s="110"/>
      <c r="O58" s="110"/>
      <c r="P58" s="110"/>
      <c r="Q58" s="110"/>
      <c r="R58" s="110"/>
      <c r="S58" s="110"/>
      <c r="T58" s="110"/>
      <c r="U58" s="110"/>
      <c r="V58" s="110"/>
      <c r="W58" s="110"/>
      <c r="X58" s="110"/>
      <c r="AU58" s="443"/>
      <c r="AV58" s="443"/>
      <c r="AW58" s="443"/>
      <c r="AX58" s="443"/>
      <c r="AY58" s="254"/>
      <c r="AZ58" s="254"/>
      <c r="BA58" s="254"/>
      <c r="BB58" s="254"/>
      <c r="BC58" s="254"/>
    </row>
    <row r="59" spans="7:55" ht="14.25" customHeight="1" x14ac:dyDescent="0.25">
      <c r="G59" s="223"/>
      <c r="H59" s="110"/>
      <c r="I59" s="110"/>
      <c r="J59" s="110"/>
      <c r="K59" s="110"/>
      <c r="L59" s="110"/>
      <c r="M59" s="110"/>
      <c r="N59" s="110"/>
      <c r="O59" s="110"/>
      <c r="P59" s="110"/>
      <c r="Q59" s="110"/>
      <c r="R59" s="110"/>
      <c r="S59" s="110"/>
      <c r="T59" s="110"/>
      <c r="U59" s="110"/>
      <c r="V59" s="110"/>
      <c r="W59" s="110"/>
      <c r="X59" s="110"/>
      <c r="AU59" s="443"/>
      <c r="AV59" s="443"/>
      <c r="AW59" s="443"/>
      <c r="AX59" s="443"/>
      <c r="AY59" s="254"/>
      <c r="AZ59" s="254"/>
      <c r="BA59" s="254"/>
      <c r="BB59" s="254"/>
      <c r="BC59" s="254"/>
    </row>
    <row r="60" spans="7:55" ht="14.25" customHeight="1" x14ac:dyDescent="0.25">
      <c r="G60" s="223"/>
      <c r="H60" s="110"/>
      <c r="I60" s="110"/>
      <c r="J60" s="110"/>
      <c r="K60" s="110"/>
      <c r="L60" s="110"/>
      <c r="M60" s="110"/>
      <c r="N60" s="110"/>
      <c r="O60" s="110"/>
      <c r="P60" s="110"/>
      <c r="Q60" s="110"/>
      <c r="R60" s="110"/>
      <c r="S60" s="110"/>
      <c r="T60" s="110"/>
      <c r="U60" s="110"/>
      <c r="V60" s="110"/>
      <c r="W60" s="110"/>
      <c r="X60" s="110"/>
      <c r="AU60" s="443"/>
      <c r="AV60" s="443"/>
      <c r="AW60" s="443"/>
      <c r="AX60" s="443"/>
      <c r="AY60" s="254"/>
      <c r="AZ60" s="254"/>
      <c r="BA60" s="254"/>
      <c r="BB60" s="254"/>
      <c r="BC60" s="254"/>
    </row>
    <row r="61" spans="7:55" ht="14.25" customHeight="1" x14ac:dyDescent="0.25">
      <c r="G61" s="223"/>
      <c r="H61" s="110"/>
      <c r="I61" s="110"/>
      <c r="J61" s="110"/>
      <c r="K61" s="110"/>
      <c r="L61" s="110"/>
      <c r="M61" s="110"/>
      <c r="N61" s="110"/>
      <c r="O61" s="110"/>
      <c r="P61" s="110"/>
      <c r="Q61" s="110"/>
      <c r="R61" s="110"/>
      <c r="S61" s="110"/>
      <c r="T61" s="110"/>
      <c r="U61" s="110"/>
      <c r="V61" s="110"/>
      <c r="W61" s="110"/>
      <c r="X61" s="110"/>
      <c r="AU61" s="443"/>
      <c r="AV61" s="443"/>
      <c r="AW61" s="443"/>
      <c r="AX61" s="443"/>
      <c r="AY61" s="254"/>
      <c r="AZ61" s="254"/>
      <c r="BA61" s="254"/>
      <c r="BB61" s="254"/>
      <c r="BC61" s="254"/>
    </row>
    <row r="62" spans="7:55" ht="14.25" customHeight="1" x14ac:dyDescent="0.25">
      <c r="G62" s="223"/>
      <c r="H62" s="110"/>
      <c r="I62" s="110"/>
      <c r="J62" s="110"/>
      <c r="K62" s="110"/>
      <c r="L62" s="110"/>
      <c r="M62" s="110"/>
      <c r="N62" s="110"/>
      <c r="O62" s="110"/>
      <c r="P62" s="110"/>
      <c r="Q62" s="110"/>
      <c r="R62" s="110"/>
      <c r="S62" s="110"/>
      <c r="T62" s="110"/>
      <c r="U62" s="110"/>
      <c r="V62" s="110"/>
      <c r="W62" s="110"/>
      <c r="X62" s="110"/>
      <c r="AU62" s="443"/>
      <c r="AV62" s="443"/>
      <c r="AW62" s="443"/>
      <c r="AX62" s="443"/>
      <c r="AY62" s="254"/>
      <c r="AZ62" s="254"/>
      <c r="BA62" s="254"/>
      <c r="BB62" s="254"/>
      <c r="BC62" s="254"/>
    </row>
    <row r="63" spans="7:55" ht="14.25" customHeight="1" x14ac:dyDescent="0.25">
      <c r="G63" s="256"/>
      <c r="H63" s="110"/>
      <c r="I63" s="110"/>
      <c r="J63" s="110"/>
      <c r="K63" s="110"/>
      <c r="L63" s="110"/>
      <c r="M63" s="110"/>
      <c r="N63" s="110"/>
      <c r="O63" s="110"/>
      <c r="P63" s="110"/>
      <c r="Q63" s="110"/>
      <c r="R63" s="110"/>
      <c r="S63" s="110"/>
      <c r="T63" s="110"/>
      <c r="U63" s="110"/>
      <c r="V63" s="110"/>
      <c r="W63" s="110"/>
      <c r="X63" s="110"/>
      <c r="AU63" s="443"/>
      <c r="AV63" s="443"/>
      <c r="AW63" s="443"/>
      <c r="AX63" s="443"/>
      <c r="AY63" s="254"/>
      <c r="AZ63" s="254"/>
      <c r="BA63" s="254"/>
      <c r="BB63" s="254"/>
      <c r="BC63" s="254"/>
    </row>
    <row r="64" spans="7:55" ht="14.25" customHeight="1" x14ac:dyDescent="0.25">
      <c r="G64" s="256"/>
      <c r="H64" s="110"/>
      <c r="I64" s="110"/>
      <c r="J64" s="110"/>
      <c r="K64" s="110"/>
      <c r="L64" s="110"/>
      <c r="M64" s="110"/>
      <c r="N64" s="110"/>
      <c r="O64" s="110"/>
      <c r="P64" s="110"/>
      <c r="Q64" s="110"/>
      <c r="R64" s="110"/>
      <c r="S64" s="110"/>
      <c r="T64" s="110"/>
      <c r="U64" s="110"/>
      <c r="V64" s="110"/>
      <c r="W64" s="110"/>
      <c r="X64" s="110"/>
      <c r="AU64" s="443"/>
      <c r="AV64" s="443"/>
      <c r="AW64" s="443"/>
      <c r="AX64" s="443"/>
      <c r="AY64" s="254"/>
      <c r="AZ64" s="254"/>
      <c r="BA64" s="254"/>
      <c r="BB64" s="254"/>
      <c r="BC64" s="254"/>
    </row>
    <row r="65" spans="7:24" ht="14.25" customHeight="1" x14ac:dyDescent="0.25">
      <c r="G65" s="110"/>
      <c r="H65" s="110"/>
      <c r="I65" s="110"/>
      <c r="J65" s="110"/>
      <c r="K65" s="110"/>
      <c r="L65" s="110"/>
      <c r="M65" s="110"/>
      <c r="N65" s="110"/>
      <c r="O65" s="110"/>
      <c r="P65" s="110"/>
      <c r="Q65" s="110"/>
      <c r="R65" s="110"/>
      <c r="S65" s="110"/>
      <c r="T65" s="110"/>
      <c r="U65" s="110"/>
      <c r="V65" s="110"/>
      <c r="W65" s="110"/>
      <c r="X65" s="110"/>
    </row>
    <row r="66" spans="7:24" ht="14.25" customHeight="1" x14ac:dyDescent="0.25">
      <c r="G66" s="110"/>
      <c r="H66" s="110"/>
      <c r="I66" s="110"/>
      <c r="J66" s="110"/>
      <c r="K66" s="110"/>
      <c r="L66" s="110"/>
      <c r="M66" s="110"/>
      <c r="N66" s="110"/>
      <c r="O66" s="110"/>
      <c r="P66" s="110"/>
      <c r="Q66" s="110"/>
      <c r="R66" s="110"/>
      <c r="S66" s="110"/>
      <c r="T66" s="110"/>
      <c r="U66" s="110"/>
      <c r="V66" s="110"/>
      <c r="W66" s="110"/>
      <c r="X66" s="110"/>
    </row>
    <row r="67" spans="7:24" ht="14.25" customHeight="1" x14ac:dyDescent="0.25">
      <c r="G67" s="110"/>
      <c r="H67" s="110"/>
      <c r="I67" s="110"/>
      <c r="J67" s="110"/>
      <c r="K67" s="110"/>
      <c r="L67" s="110"/>
      <c r="M67" s="110"/>
      <c r="N67" s="110"/>
      <c r="O67" s="110"/>
      <c r="P67" s="110"/>
      <c r="Q67" s="110"/>
      <c r="R67" s="110"/>
      <c r="S67" s="110"/>
      <c r="T67" s="110"/>
      <c r="U67" s="110"/>
      <c r="V67" s="110"/>
      <c r="W67" s="110"/>
      <c r="X67" s="110"/>
    </row>
    <row r="68" spans="7:24" ht="14.25" customHeight="1" x14ac:dyDescent="0.25">
      <c r="G68" s="110"/>
      <c r="H68" s="110"/>
      <c r="I68" s="110"/>
      <c r="J68" s="110"/>
      <c r="K68" s="110"/>
      <c r="L68" s="110"/>
      <c r="M68" s="110"/>
      <c r="N68" s="110"/>
      <c r="O68" s="110"/>
      <c r="P68" s="110"/>
      <c r="Q68" s="110"/>
      <c r="R68" s="110"/>
      <c r="S68" s="110"/>
      <c r="T68" s="110"/>
      <c r="U68" s="110"/>
      <c r="V68" s="110"/>
      <c r="W68" s="110"/>
      <c r="X68" s="110"/>
    </row>
    <row r="69" spans="7:24" ht="14.25" customHeight="1" x14ac:dyDescent="0.25">
      <c r="G69" s="110"/>
      <c r="H69" s="110"/>
      <c r="I69" s="110"/>
      <c r="J69" s="110"/>
      <c r="K69" s="110"/>
      <c r="L69" s="110"/>
      <c r="M69" s="110"/>
      <c r="N69" s="110"/>
      <c r="O69" s="110"/>
      <c r="P69" s="110"/>
      <c r="Q69" s="110"/>
      <c r="R69" s="110"/>
      <c r="S69" s="110"/>
      <c r="T69" s="110"/>
      <c r="U69" s="110"/>
      <c r="V69" s="110"/>
      <c r="W69" s="110"/>
      <c r="X69" s="110"/>
    </row>
    <row r="70" spans="7:24" ht="14.25" customHeight="1" x14ac:dyDescent="0.25">
      <c r="G70" s="110"/>
      <c r="H70" s="110"/>
      <c r="I70" s="110"/>
      <c r="J70" s="110"/>
      <c r="K70" s="110"/>
      <c r="L70" s="110"/>
      <c r="M70" s="110"/>
      <c r="N70" s="110"/>
      <c r="O70" s="110"/>
      <c r="P70" s="110"/>
      <c r="Q70" s="110"/>
      <c r="R70" s="110"/>
      <c r="S70" s="110"/>
      <c r="T70" s="110"/>
      <c r="U70" s="110"/>
      <c r="V70" s="110"/>
      <c r="W70" s="110"/>
      <c r="X70" s="110"/>
    </row>
    <row r="71" spans="7:24" ht="14.25" customHeight="1" x14ac:dyDescent="0.25">
      <c r="G71" s="110"/>
      <c r="H71" s="110"/>
      <c r="I71" s="110"/>
      <c r="J71" s="110"/>
      <c r="K71" s="110"/>
      <c r="L71" s="110"/>
      <c r="M71" s="110"/>
      <c r="N71" s="110"/>
      <c r="O71" s="110"/>
      <c r="P71" s="110"/>
      <c r="Q71" s="110"/>
      <c r="R71" s="110"/>
      <c r="S71" s="110"/>
      <c r="T71" s="110"/>
      <c r="U71" s="110"/>
      <c r="V71" s="110"/>
      <c r="W71" s="110"/>
      <c r="X71" s="110"/>
    </row>
    <row r="72" spans="7:24" ht="14.25" customHeight="1" x14ac:dyDescent="0.25">
      <c r="G72" s="110"/>
      <c r="H72" s="110"/>
      <c r="I72" s="110"/>
      <c r="J72" s="110"/>
      <c r="K72" s="110"/>
      <c r="L72" s="110"/>
      <c r="M72" s="110"/>
      <c r="N72" s="110"/>
      <c r="O72" s="110"/>
      <c r="P72" s="110"/>
      <c r="Q72" s="110"/>
      <c r="R72" s="110"/>
      <c r="S72" s="110"/>
      <c r="T72" s="110"/>
      <c r="U72" s="110"/>
      <c r="V72" s="110"/>
      <c r="W72" s="110"/>
      <c r="X72" s="110"/>
    </row>
    <row r="73" spans="7:24" ht="14.25" customHeight="1" x14ac:dyDescent="0.25">
      <c r="G73" s="110"/>
      <c r="H73" s="110"/>
      <c r="I73" s="110"/>
      <c r="J73" s="110"/>
      <c r="K73" s="110"/>
      <c r="L73" s="110"/>
      <c r="M73" s="110"/>
      <c r="N73" s="110"/>
      <c r="O73" s="110"/>
      <c r="P73" s="110"/>
      <c r="Q73" s="110"/>
      <c r="R73" s="110"/>
      <c r="S73" s="110"/>
      <c r="T73" s="110"/>
      <c r="U73" s="110"/>
      <c r="V73" s="110"/>
      <c r="W73" s="110"/>
      <c r="X73" s="110"/>
    </row>
    <row r="74" spans="7:24" ht="14.25" customHeight="1" x14ac:dyDescent="0.25">
      <c r="G74" s="110"/>
      <c r="H74" s="110"/>
      <c r="I74" s="110"/>
      <c r="J74" s="110"/>
      <c r="K74" s="110"/>
      <c r="L74" s="110"/>
      <c r="M74" s="110"/>
      <c r="N74" s="110"/>
      <c r="O74" s="110"/>
      <c r="P74" s="110"/>
      <c r="Q74" s="110"/>
      <c r="R74" s="110"/>
      <c r="S74" s="110"/>
      <c r="T74" s="110"/>
      <c r="U74" s="110"/>
      <c r="V74" s="110"/>
      <c r="W74" s="110"/>
      <c r="X74" s="110"/>
    </row>
    <row r="75" spans="7:24" ht="14.25" customHeight="1" x14ac:dyDescent="0.25">
      <c r="G75" s="110"/>
      <c r="H75" s="110"/>
      <c r="I75" s="110"/>
      <c r="J75" s="110"/>
      <c r="K75" s="110"/>
      <c r="L75" s="110"/>
      <c r="M75" s="110"/>
      <c r="N75" s="110"/>
      <c r="O75" s="110"/>
      <c r="P75" s="110"/>
      <c r="Q75" s="110"/>
      <c r="R75" s="110"/>
      <c r="S75" s="110"/>
      <c r="T75" s="110"/>
      <c r="U75" s="110"/>
      <c r="V75" s="110"/>
      <c r="W75" s="110"/>
      <c r="X75" s="110"/>
    </row>
    <row r="76" spans="7:24" ht="14.25" customHeight="1" x14ac:dyDescent="0.25">
      <c r="G76" s="110"/>
      <c r="H76" s="110"/>
      <c r="I76" s="110"/>
      <c r="J76" s="110"/>
      <c r="K76" s="110"/>
      <c r="L76" s="110"/>
      <c r="M76" s="110"/>
      <c r="N76" s="110"/>
      <c r="O76" s="110"/>
      <c r="P76" s="110"/>
      <c r="Q76" s="110"/>
      <c r="R76" s="110"/>
      <c r="S76" s="110"/>
      <c r="T76" s="110"/>
      <c r="U76" s="110"/>
      <c r="V76" s="110"/>
      <c r="W76" s="110"/>
      <c r="X76" s="110"/>
    </row>
    <row r="77" spans="7:24" ht="14.25" customHeight="1" x14ac:dyDescent="0.25">
      <c r="G77" s="110"/>
      <c r="H77" s="110"/>
      <c r="I77" s="110"/>
      <c r="J77" s="110"/>
      <c r="K77" s="110"/>
      <c r="L77" s="110"/>
      <c r="M77" s="110"/>
      <c r="N77" s="110"/>
      <c r="O77" s="110"/>
      <c r="P77" s="110"/>
      <c r="Q77" s="110"/>
      <c r="R77" s="110"/>
      <c r="S77" s="110"/>
      <c r="T77" s="110"/>
      <c r="U77" s="110"/>
      <c r="V77" s="110"/>
      <c r="W77" s="110"/>
      <c r="X77" s="110"/>
    </row>
    <row r="78" spans="7:24" ht="14.25" customHeight="1" x14ac:dyDescent="0.25">
      <c r="G78" s="110"/>
      <c r="H78" s="110"/>
      <c r="I78" s="110"/>
      <c r="J78" s="110"/>
      <c r="K78" s="110"/>
      <c r="L78" s="110"/>
      <c r="M78" s="110"/>
      <c r="N78" s="110"/>
      <c r="O78" s="110"/>
      <c r="P78" s="110"/>
      <c r="Q78" s="110"/>
      <c r="R78" s="110"/>
      <c r="S78" s="110"/>
      <c r="T78" s="110"/>
      <c r="U78" s="110"/>
      <c r="V78" s="110"/>
      <c r="W78" s="110"/>
      <c r="X78" s="110"/>
    </row>
    <row r="79" spans="7:24" ht="14.25" customHeight="1" x14ac:dyDescent="0.25">
      <c r="G79" s="110"/>
      <c r="H79" s="110"/>
      <c r="I79" s="110"/>
      <c r="J79" s="110"/>
      <c r="K79" s="110"/>
      <c r="L79" s="110"/>
      <c r="M79" s="110"/>
      <c r="N79" s="110"/>
      <c r="O79" s="110"/>
      <c r="P79" s="110"/>
      <c r="Q79" s="110"/>
      <c r="R79" s="110"/>
      <c r="S79" s="110"/>
      <c r="T79" s="110"/>
      <c r="U79" s="110"/>
      <c r="V79" s="110"/>
      <c r="W79" s="110"/>
      <c r="X79" s="110"/>
    </row>
    <row r="80" spans="7:24" ht="14.25" customHeight="1" x14ac:dyDescent="0.25">
      <c r="G80" s="110"/>
      <c r="H80" s="110"/>
      <c r="I80" s="110"/>
      <c r="J80" s="110"/>
      <c r="K80" s="110"/>
      <c r="L80" s="110"/>
      <c r="M80" s="110"/>
      <c r="N80" s="110"/>
      <c r="O80" s="110"/>
      <c r="P80" s="110"/>
      <c r="Q80" s="110"/>
      <c r="R80" s="110"/>
      <c r="S80" s="110"/>
      <c r="T80" s="110"/>
      <c r="U80" s="110"/>
      <c r="V80" s="110"/>
      <c r="W80" s="110"/>
      <c r="X80" s="110"/>
    </row>
    <row r="81" spans="7:24" ht="14.25" customHeight="1" x14ac:dyDescent="0.25">
      <c r="G81" s="110"/>
      <c r="H81" s="110"/>
      <c r="I81" s="110"/>
      <c r="J81" s="110"/>
      <c r="K81" s="110"/>
      <c r="L81" s="110"/>
      <c r="M81" s="110"/>
      <c r="N81" s="110"/>
      <c r="O81" s="110"/>
      <c r="P81" s="110"/>
      <c r="Q81" s="110"/>
      <c r="R81" s="110"/>
      <c r="S81" s="110"/>
      <c r="T81" s="110"/>
      <c r="U81" s="110"/>
      <c r="V81" s="110"/>
      <c r="W81" s="110"/>
      <c r="X81" s="110"/>
    </row>
    <row r="82" spans="7:24" ht="14.25" customHeight="1" x14ac:dyDescent="0.25">
      <c r="G82" s="110"/>
      <c r="H82" s="110"/>
      <c r="I82" s="110"/>
      <c r="J82" s="110"/>
      <c r="K82" s="110"/>
      <c r="L82" s="110"/>
      <c r="M82" s="110"/>
      <c r="N82" s="110"/>
      <c r="O82" s="110"/>
      <c r="P82" s="110"/>
      <c r="Q82" s="110"/>
      <c r="R82" s="110"/>
      <c r="S82" s="110"/>
      <c r="T82" s="110"/>
      <c r="U82" s="110"/>
      <c r="V82" s="110"/>
      <c r="W82" s="110"/>
      <c r="X82" s="110"/>
    </row>
    <row r="83" spans="7:24" ht="14.25" customHeight="1" x14ac:dyDescent="0.25">
      <c r="G83" s="110"/>
      <c r="H83" s="110"/>
      <c r="I83" s="110"/>
      <c r="J83" s="110"/>
      <c r="K83" s="110"/>
      <c r="L83" s="110"/>
      <c r="M83" s="110"/>
      <c r="N83" s="110"/>
      <c r="O83" s="110"/>
      <c r="P83" s="110"/>
      <c r="Q83" s="110"/>
      <c r="R83" s="110"/>
      <c r="S83" s="110"/>
      <c r="T83" s="110"/>
      <c r="U83" s="110"/>
      <c r="V83" s="110"/>
      <c r="W83" s="110"/>
      <c r="X83" s="110"/>
    </row>
    <row r="84" spans="7:24" ht="14.25" customHeight="1" x14ac:dyDescent="0.25">
      <c r="G84" s="110"/>
      <c r="H84" s="110"/>
      <c r="I84" s="110"/>
      <c r="J84" s="110"/>
      <c r="K84" s="110"/>
      <c r="L84" s="110"/>
      <c r="M84" s="110"/>
      <c r="N84" s="110"/>
      <c r="O84" s="110"/>
      <c r="P84" s="110"/>
      <c r="Q84" s="110"/>
      <c r="R84" s="110"/>
      <c r="S84" s="110"/>
      <c r="T84" s="110"/>
      <c r="U84" s="110"/>
      <c r="V84" s="110"/>
      <c r="W84" s="110"/>
      <c r="X84" s="110"/>
    </row>
    <row r="85" spans="7:24" ht="14.25" customHeight="1" x14ac:dyDescent="0.25">
      <c r="G85" s="110"/>
      <c r="H85" s="110"/>
      <c r="I85" s="110"/>
      <c r="J85" s="110"/>
      <c r="K85" s="110"/>
      <c r="L85" s="110"/>
      <c r="M85" s="110"/>
      <c r="N85" s="110"/>
      <c r="O85" s="110"/>
      <c r="P85" s="110"/>
      <c r="Q85" s="110"/>
      <c r="R85" s="110"/>
      <c r="S85" s="110"/>
      <c r="T85" s="110"/>
      <c r="U85" s="110"/>
      <c r="V85" s="110"/>
      <c r="W85" s="110"/>
      <c r="X85" s="110"/>
    </row>
    <row r="86" spans="7:24" ht="14.25" customHeight="1" x14ac:dyDescent="0.25">
      <c r="G86" s="110"/>
      <c r="H86" s="110"/>
      <c r="I86" s="110"/>
      <c r="J86" s="110"/>
      <c r="K86" s="110"/>
      <c r="L86" s="110"/>
      <c r="M86" s="110"/>
      <c r="N86" s="110"/>
      <c r="O86" s="110"/>
      <c r="P86" s="110"/>
      <c r="Q86" s="110"/>
      <c r="R86" s="110"/>
      <c r="S86" s="110"/>
      <c r="T86" s="110"/>
      <c r="U86" s="110"/>
      <c r="V86" s="110"/>
      <c r="W86" s="110"/>
      <c r="X86" s="110"/>
    </row>
    <row r="87" spans="7:24" ht="14.25" customHeight="1" x14ac:dyDescent="0.25">
      <c r="G87" s="110"/>
      <c r="H87" s="110"/>
      <c r="I87" s="110"/>
      <c r="J87" s="110"/>
      <c r="K87" s="110"/>
      <c r="L87" s="110"/>
      <c r="M87" s="110"/>
      <c r="N87" s="110"/>
      <c r="O87" s="110"/>
      <c r="P87" s="110"/>
      <c r="Q87" s="110"/>
      <c r="R87" s="110"/>
      <c r="S87" s="110"/>
      <c r="T87" s="110"/>
      <c r="U87" s="110"/>
      <c r="V87" s="110"/>
      <c r="W87" s="110"/>
      <c r="X87" s="110"/>
    </row>
    <row r="88" spans="7:24" ht="14.25" customHeight="1" x14ac:dyDescent="0.25">
      <c r="G88" s="110"/>
      <c r="H88" s="110"/>
      <c r="I88" s="110"/>
      <c r="J88" s="110"/>
      <c r="K88" s="110"/>
      <c r="L88" s="110"/>
      <c r="M88" s="110"/>
      <c r="N88" s="110"/>
      <c r="O88" s="110"/>
      <c r="P88" s="110"/>
      <c r="Q88" s="110"/>
      <c r="R88" s="110"/>
      <c r="S88" s="110"/>
      <c r="T88" s="110"/>
      <c r="U88" s="110"/>
      <c r="V88" s="110"/>
      <c r="W88" s="110"/>
      <c r="X88" s="110"/>
    </row>
    <row r="89" spans="7:24" ht="14.25" customHeight="1" x14ac:dyDescent="0.25">
      <c r="G89" s="110"/>
      <c r="H89" s="110"/>
      <c r="I89" s="110"/>
      <c r="J89" s="110"/>
      <c r="K89" s="110"/>
      <c r="L89" s="110"/>
      <c r="M89" s="110"/>
      <c r="N89" s="110"/>
      <c r="O89" s="110"/>
      <c r="P89" s="110"/>
      <c r="Q89" s="110"/>
      <c r="R89" s="110"/>
      <c r="S89" s="110"/>
      <c r="T89" s="110"/>
      <c r="U89" s="110"/>
      <c r="V89" s="110"/>
      <c r="W89" s="110"/>
      <c r="X89" s="110"/>
    </row>
    <row r="90" spans="7:24" ht="14.25" customHeight="1" x14ac:dyDescent="0.25">
      <c r="G90" s="110"/>
      <c r="H90" s="110"/>
      <c r="I90" s="110"/>
      <c r="J90" s="110"/>
      <c r="K90" s="110"/>
      <c r="L90" s="110"/>
      <c r="M90" s="110"/>
      <c r="N90" s="110"/>
      <c r="O90" s="110"/>
      <c r="P90" s="110"/>
      <c r="Q90" s="110"/>
      <c r="R90" s="110"/>
      <c r="S90" s="110"/>
      <c r="T90" s="110"/>
      <c r="U90" s="110"/>
      <c r="V90" s="110"/>
      <c r="W90" s="110"/>
      <c r="X90" s="110"/>
    </row>
    <row r="91" spans="7:24" ht="14.25" customHeight="1" x14ac:dyDescent="0.25">
      <c r="G91" s="110"/>
      <c r="H91" s="110"/>
      <c r="I91" s="110"/>
      <c r="J91" s="110"/>
      <c r="K91" s="110"/>
      <c r="L91" s="110"/>
      <c r="M91" s="110"/>
      <c r="N91" s="110"/>
      <c r="O91" s="110"/>
      <c r="P91" s="110"/>
      <c r="Q91" s="110"/>
      <c r="R91" s="110"/>
      <c r="S91" s="110"/>
      <c r="T91" s="110"/>
      <c r="U91" s="110"/>
      <c r="V91" s="110"/>
      <c r="W91" s="110"/>
      <c r="X91" s="110"/>
    </row>
    <row r="92" spans="7:24" ht="14.25" customHeight="1" x14ac:dyDescent="0.25">
      <c r="G92" s="110"/>
      <c r="H92" s="110"/>
      <c r="I92" s="110"/>
      <c r="J92" s="110"/>
      <c r="K92" s="110"/>
      <c r="L92" s="110"/>
      <c r="M92" s="110"/>
      <c r="N92" s="110"/>
      <c r="O92" s="110"/>
      <c r="P92" s="110"/>
      <c r="Q92" s="110"/>
      <c r="R92" s="110"/>
      <c r="S92" s="110"/>
      <c r="T92" s="110"/>
      <c r="U92" s="110"/>
      <c r="V92" s="110"/>
      <c r="W92" s="110"/>
      <c r="X92" s="110"/>
    </row>
    <row r="93" spans="7:24" ht="14.25" customHeight="1" x14ac:dyDescent="0.25">
      <c r="G93" s="110"/>
      <c r="H93" s="110"/>
      <c r="I93" s="110"/>
      <c r="J93" s="110"/>
      <c r="K93" s="110"/>
      <c r="L93" s="110"/>
      <c r="M93" s="110"/>
      <c r="N93" s="110"/>
      <c r="O93" s="110"/>
      <c r="P93" s="110"/>
      <c r="Q93" s="110"/>
      <c r="R93" s="110"/>
      <c r="S93" s="110"/>
      <c r="T93" s="110"/>
      <c r="U93" s="110"/>
      <c r="V93" s="110"/>
      <c r="W93" s="110"/>
      <c r="X93" s="110"/>
    </row>
    <row r="94" spans="7:24" ht="14.25" customHeight="1" x14ac:dyDescent="0.25">
      <c r="G94" s="110"/>
      <c r="H94" s="110"/>
      <c r="I94" s="110"/>
      <c r="J94" s="110"/>
      <c r="K94" s="110"/>
      <c r="L94" s="110"/>
      <c r="M94" s="110"/>
      <c r="N94" s="110"/>
      <c r="O94" s="110"/>
      <c r="P94" s="110"/>
      <c r="Q94" s="110"/>
      <c r="R94" s="110"/>
      <c r="S94" s="110"/>
      <c r="T94" s="110"/>
      <c r="U94" s="110"/>
      <c r="V94" s="110"/>
      <c r="W94" s="110"/>
      <c r="X94" s="110"/>
    </row>
    <row r="95" spans="7:24" ht="14.25" customHeight="1" x14ac:dyDescent="0.25">
      <c r="G95" s="110"/>
      <c r="H95" s="110"/>
      <c r="I95" s="110"/>
      <c r="J95" s="110"/>
      <c r="K95" s="110"/>
      <c r="L95" s="110"/>
      <c r="M95" s="110"/>
      <c r="N95" s="110"/>
      <c r="O95" s="110"/>
      <c r="P95" s="110"/>
      <c r="Q95" s="110"/>
      <c r="R95" s="110"/>
      <c r="S95" s="110"/>
      <c r="T95" s="110"/>
      <c r="U95" s="110"/>
      <c r="V95" s="110"/>
      <c r="W95" s="110"/>
      <c r="X95" s="110"/>
    </row>
    <row r="96" spans="7:24" ht="14.25" customHeight="1" x14ac:dyDescent="0.25">
      <c r="G96" s="110"/>
      <c r="H96" s="110"/>
      <c r="I96" s="110"/>
      <c r="J96" s="110"/>
      <c r="K96" s="110"/>
      <c r="L96" s="110"/>
      <c r="M96" s="110"/>
      <c r="N96" s="110"/>
      <c r="O96" s="110"/>
      <c r="P96" s="110"/>
      <c r="Q96" s="110"/>
      <c r="R96" s="110"/>
      <c r="S96" s="110"/>
      <c r="T96" s="110"/>
      <c r="U96" s="110"/>
      <c r="V96" s="110"/>
      <c r="W96" s="110"/>
      <c r="X96" s="110"/>
    </row>
    <row r="97" spans="7:24" ht="14.25" customHeight="1" x14ac:dyDescent="0.25">
      <c r="G97" s="110"/>
      <c r="H97" s="110"/>
      <c r="I97" s="110"/>
      <c r="J97" s="110"/>
      <c r="K97" s="110"/>
      <c r="L97" s="110"/>
      <c r="M97" s="110"/>
      <c r="N97" s="110"/>
      <c r="O97" s="110"/>
      <c r="P97" s="110"/>
      <c r="Q97" s="110"/>
      <c r="R97" s="110"/>
      <c r="S97" s="110"/>
      <c r="T97" s="110"/>
      <c r="U97" s="110"/>
      <c r="V97" s="110"/>
      <c r="W97" s="110"/>
      <c r="X97" s="110"/>
    </row>
    <row r="98" spans="7:24" ht="14.25" customHeight="1" x14ac:dyDescent="0.25">
      <c r="G98" s="110"/>
      <c r="H98" s="110"/>
      <c r="I98" s="110"/>
      <c r="J98" s="110"/>
      <c r="K98" s="110"/>
      <c r="L98" s="110"/>
      <c r="M98" s="110"/>
      <c r="N98" s="110"/>
      <c r="O98" s="110"/>
      <c r="P98" s="110"/>
      <c r="Q98" s="110"/>
      <c r="R98" s="110"/>
      <c r="S98" s="110"/>
      <c r="T98" s="110"/>
      <c r="U98" s="110"/>
      <c r="V98" s="110"/>
      <c r="W98" s="110"/>
      <c r="X98" s="110"/>
    </row>
    <row r="99" spans="7:24" ht="14.25" customHeight="1" x14ac:dyDescent="0.25">
      <c r="G99" s="110"/>
      <c r="H99" s="110"/>
      <c r="I99" s="110"/>
      <c r="J99" s="110"/>
      <c r="K99" s="110"/>
      <c r="L99" s="110"/>
      <c r="M99" s="110"/>
      <c r="N99" s="110"/>
      <c r="O99" s="110"/>
      <c r="P99" s="110"/>
      <c r="Q99" s="110"/>
      <c r="R99" s="110"/>
      <c r="S99" s="110"/>
      <c r="T99" s="110"/>
      <c r="U99" s="110"/>
      <c r="V99" s="110"/>
      <c r="W99" s="110"/>
      <c r="X99" s="110"/>
    </row>
    <row r="100" spans="7:24" ht="14.25" customHeight="1" x14ac:dyDescent="0.25">
      <c r="G100" s="110"/>
      <c r="H100" s="110"/>
      <c r="I100" s="110"/>
      <c r="J100" s="110"/>
      <c r="K100" s="110"/>
      <c r="L100" s="110"/>
      <c r="M100" s="110"/>
      <c r="N100" s="110"/>
      <c r="O100" s="110"/>
      <c r="P100" s="110"/>
      <c r="Q100" s="110"/>
      <c r="R100" s="110"/>
      <c r="S100" s="110"/>
      <c r="T100" s="110"/>
      <c r="U100" s="110"/>
      <c r="V100" s="110"/>
      <c r="W100" s="110"/>
      <c r="X100" s="110"/>
    </row>
    <row r="101" spans="7:24" ht="14.25" customHeight="1" x14ac:dyDescent="0.25">
      <c r="G101" s="110"/>
      <c r="H101" s="110"/>
      <c r="I101" s="110"/>
      <c r="J101" s="110"/>
      <c r="K101" s="110"/>
      <c r="L101" s="110"/>
      <c r="M101" s="110"/>
      <c r="N101" s="110"/>
      <c r="O101" s="110"/>
      <c r="P101" s="110"/>
      <c r="Q101" s="110"/>
      <c r="R101" s="110"/>
      <c r="S101" s="110"/>
      <c r="T101" s="110"/>
      <c r="U101" s="110"/>
      <c r="V101" s="110"/>
      <c r="W101" s="110"/>
      <c r="X101" s="110"/>
    </row>
    <row r="102" spans="7:24" ht="14.25" customHeight="1" x14ac:dyDescent="0.25">
      <c r="G102" s="110"/>
      <c r="H102" s="110"/>
      <c r="I102" s="110"/>
      <c r="J102" s="110"/>
      <c r="K102" s="110"/>
      <c r="L102" s="110"/>
      <c r="M102" s="110"/>
      <c r="N102" s="110"/>
      <c r="O102" s="110"/>
      <c r="P102" s="110"/>
      <c r="Q102" s="110"/>
      <c r="R102" s="110"/>
      <c r="S102" s="110"/>
      <c r="T102" s="110"/>
      <c r="U102" s="110"/>
      <c r="V102" s="110"/>
      <c r="W102" s="110"/>
      <c r="X102" s="110"/>
    </row>
    <row r="103" spans="7:24" ht="14.25" customHeight="1" x14ac:dyDescent="0.25">
      <c r="G103" s="110"/>
      <c r="H103" s="110"/>
      <c r="I103" s="110"/>
      <c r="J103" s="110"/>
      <c r="K103" s="110"/>
      <c r="L103" s="110"/>
      <c r="M103" s="110"/>
      <c r="N103" s="110"/>
      <c r="O103" s="110"/>
      <c r="P103" s="110"/>
      <c r="Q103" s="110"/>
      <c r="R103" s="110"/>
      <c r="S103" s="110"/>
      <c r="T103" s="110"/>
      <c r="U103" s="110"/>
      <c r="V103" s="110"/>
      <c r="W103" s="110"/>
      <c r="X103" s="110"/>
    </row>
    <row r="104" spans="7:24" ht="14.25" customHeight="1" x14ac:dyDescent="0.25">
      <c r="G104" s="110"/>
      <c r="H104" s="110"/>
      <c r="I104" s="110"/>
      <c r="J104" s="110"/>
      <c r="K104" s="110"/>
      <c r="L104" s="110"/>
      <c r="M104" s="110"/>
      <c r="N104" s="110"/>
      <c r="O104" s="110"/>
      <c r="P104" s="110"/>
      <c r="Q104" s="110"/>
      <c r="R104" s="110"/>
      <c r="S104" s="110"/>
      <c r="T104" s="110"/>
      <c r="U104" s="110"/>
      <c r="V104" s="110"/>
      <c r="W104" s="110"/>
      <c r="X104" s="110"/>
    </row>
    <row r="105" spans="7:24" ht="14.25" customHeight="1" x14ac:dyDescent="0.25">
      <c r="G105" s="110"/>
      <c r="H105" s="110"/>
      <c r="I105" s="110"/>
      <c r="J105" s="110"/>
      <c r="K105" s="110"/>
      <c r="L105" s="110"/>
      <c r="M105" s="110"/>
      <c r="N105" s="110"/>
      <c r="O105" s="110"/>
      <c r="P105" s="110"/>
      <c r="Q105" s="110"/>
      <c r="R105" s="110"/>
      <c r="S105" s="110"/>
      <c r="T105" s="110"/>
      <c r="U105" s="110"/>
      <c r="V105" s="110"/>
      <c r="W105" s="110"/>
      <c r="X105" s="110"/>
    </row>
    <row r="106" spans="7:24" ht="14.25" customHeight="1" x14ac:dyDescent="0.25">
      <c r="G106" s="110"/>
      <c r="H106" s="110"/>
      <c r="I106" s="110"/>
      <c r="J106" s="110"/>
      <c r="K106" s="110"/>
      <c r="L106" s="110"/>
      <c r="M106" s="110"/>
      <c r="N106" s="110"/>
      <c r="O106" s="110"/>
      <c r="P106" s="110"/>
      <c r="Q106" s="110"/>
      <c r="R106" s="110"/>
      <c r="S106" s="110"/>
      <c r="T106" s="110"/>
      <c r="U106" s="110"/>
      <c r="V106" s="110"/>
      <c r="W106" s="110"/>
      <c r="X106" s="110"/>
    </row>
    <row r="107" spans="7:24" ht="14.25" customHeight="1" x14ac:dyDescent="0.25">
      <c r="G107" s="110"/>
      <c r="H107" s="110"/>
      <c r="I107" s="110"/>
      <c r="J107" s="110"/>
      <c r="K107" s="110"/>
      <c r="L107" s="110"/>
      <c r="M107" s="110"/>
      <c r="N107" s="110"/>
      <c r="O107" s="110"/>
      <c r="P107" s="110"/>
      <c r="Q107" s="110"/>
      <c r="R107" s="110"/>
      <c r="S107" s="110"/>
      <c r="T107" s="110"/>
      <c r="U107" s="110"/>
      <c r="V107" s="110"/>
      <c r="W107" s="110"/>
      <c r="X107" s="110"/>
    </row>
    <row r="108" spans="7:24" ht="14.25" customHeight="1" x14ac:dyDescent="0.25">
      <c r="G108" s="110"/>
      <c r="H108" s="110"/>
      <c r="I108" s="110"/>
      <c r="J108" s="110"/>
      <c r="K108" s="110"/>
      <c r="L108" s="110"/>
      <c r="M108" s="110"/>
      <c r="N108" s="110"/>
      <c r="O108" s="110"/>
      <c r="P108" s="110"/>
      <c r="Q108" s="110"/>
      <c r="R108" s="110"/>
      <c r="S108" s="110"/>
      <c r="T108" s="110"/>
      <c r="U108" s="110"/>
      <c r="V108" s="110"/>
      <c r="W108" s="110"/>
      <c r="X108" s="110"/>
    </row>
    <row r="109" spans="7:24" ht="14.25" customHeight="1" x14ac:dyDescent="0.25">
      <c r="G109" s="110"/>
      <c r="H109" s="110"/>
      <c r="I109" s="110"/>
      <c r="J109" s="110"/>
      <c r="K109" s="110"/>
      <c r="L109" s="110"/>
      <c r="M109" s="110"/>
      <c r="N109" s="110"/>
      <c r="O109" s="110"/>
      <c r="P109" s="110"/>
      <c r="Q109" s="110"/>
      <c r="R109" s="110"/>
      <c r="S109" s="110"/>
      <c r="T109" s="110"/>
      <c r="U109" s="110"/>
      <c r="V109" s="110"/>
      <c r="W109" s="110"/>
      <c r="X109" s="110"/>
    </row>
    <row r="110" spans="7:24" ht="14.25" customHeight="1" x14ac:dyDescent="0.25">
      <c r="G110" s="110"/>
      <c r="H110" s="110"/>
      <c r="I110" s="110"/>
      <c r="J110" s="110"/>
      <c r="K110" s="110"/>
      <c r="L110" s="110"/>
      <c r="M110" s="110"/>
      <c r="N110" s="110"/>
      <c r="O110" s="110"/>
      <c r="P110" s="110"/>
      <c r="Q110" s="110"/>
      <c r="R110" s="110"/>
      <c r="S110" s="110"/>
      <c r="T110" s="110"/>
      <c r="U110" s="110"/>
      <c r="V110" s="110"/>
      <c r="W110" s="110"/>
      <c r="X110" s="110"/>
    </row>
    <row r="111" spans="7:24" ht="14.25" customHeight="1" x14ac:dyDescent="0.25">
      <c r="G111" s="110"/>
      <c r="H111" s="110"/>
      <c r="I111" s="110"/>
      <c r="J111" s="110"/>
      <c r="K111" s="110"/>
      <c r="L111" s="110"/>
      <c r="M111" s="110"/>
      <c r="N111" s="110"/>
      <c r="O111" s="110"/>
      <c r="P111" s="110"/>
      <c r="Q111" s="110"/>
      <c r="R111" s="110"/>
      <c r="S111" s="110"/>
      <c r="T111" s="110"/>
      <c r="U111" s="110"/>
      <c r="V111" s="110"/>
      <c r="W111" s="110"/>
      <c r="X111" s="110"/>
    </row>
    <row r="112" spans="7:24" ht="14.25" customHeight="1" x14ac:dyDescent="0.25">
      <c r="G112" s="110"/>
      <c r="H112" s="110"/>
      <c r="I112" s="110"/>
      <c r="J112" s="110"/>
      <c r="K112" s="110"/>
      <c r="L112" s="110"/>
      <c r="M112" s="110"/>
      <c r="N112" s="110"/>
      <c r="O112" s="110"/>
      <c r="P112" s="110"/>
      <c r="Q112" s="110"/>
      <c r="R112" s="110"/>
      <c r="S112" s="110"/>
      <c r="T112" s="110"/>
      <c r="U112" s="110"/>
      <c r="V112" s="110"/>
      <c r="W112" s="110"/>
      <c r="X112" s="110"/>
    </row>
    <row r="113" spans="7:24" ht="14.25" customHeight="1" x14ac:dyDescent="0.25">
      <c r="G113" s="110"/>
      <c r="H113" s="110"/>
      <c r="I113" s="110"/>
      <c r="J113" s="110"/>
      <c r="K113" s="110"/>
      <c r="L113" s="110"/>
      <c r="M113" s="110"/>
      <c r="N113" s="110"/>
      <c r="O113" s="110"/>
      <c r="P113" s="110"/>
      <c r="Q113" s="110"/>
      <c r="R113" s="110"/>
      <c r="S113" s="110"/>
      <c r="T113" s="110"/>
      <c r="U113" s="110"/>
      <c r="V113" s="110"/>
      <c r="W113" s="110"/>
      <c r="X113" s="110"/>
    </row>
    <row r="114" spans="7:24" ht="14.25" customHeight="1" x14ac:dyDescent="0.25">
      <c r="G114" s="110"/>
      <c r="H114" s="110"/>
      <c r="I114" s="110"/>
      <c r="J114" s="110"/>
      <c r="K114" s="110"/>
      <c r="L114" s="110"/>
      <c r="M114" s="110"/>
      <c r="N114" s="110"/>
      <c r="O114" s="110"/>
      <c r="P114" s="110"/>
      <c r="Q114" s="110"/>
      <c r="R114" s="110"/>
      <c r="S114" s="110"/>
      <c r="T114" s="110"/>
      <c r="U114" s="110"/>
      <c r="V114" s="110"/>
      <c r="W114" s="110"/>
      <c r="X114" s="110"/>
    </row>
    <row r="115" spans="7:24" ht="14.25" customHeight="1" x14ac:dyDescent="0.25">
      <c r="G115" s="110"/>
      <c r="H115" s="110"/>
      <c r="I115" s="110"/>
      <c r="J115" s="110"/>
      <c r="K115" s="110"/>
      <c r="L115" s="110"/>
      <c r="M115" s="110"/>
      <c r="N115" s="110"/>
      <c r="O115" s="110"/>
      <c r="P115" s="110"/>
      <c r="Q115" s="110"/>
      <c r="R115" s="110"/>
      <c r="S115" s="110"/>
      <c r="T115" s="110"/>
      <c r="U115" s="110"/>
      <c r="V115" s="110"/>
      <c r="W115" s="110"/>
      <c r="X115" s="110"/>
    </row>
    <row r="116" spans="7:24" ht="14.25" customHeight="1" x14ac:dyDescent="0.25">
      <c r="G116" s="110"/>
      <c r="H116" s="110"/>
      <c r="I116" s="110"/>
      <c r="J116" s="110"/>
      <c r="K116" s="110"/>
      <c r="L116" s="110"/>
      <c r="M116" s="110"/>
      <c r="N116" s="110"/>
      <c r="O116" s="110"/>
      <c r="P116" s="110"/>
      <c r="Q116" s="110"/>
      <c r="R116" s="110"/>
      <c r="S116" s="110"/>
      <c r="T116" s="110"/>
      <c r="U116" s="110"/>
      <c r="V116" s="110"/>
      <c r="W116" s="110"/>
      <c r="X116" s="110"/>
    </row>
    <row r="117" spans="7:24" ht="14.25" customHeight="1" x14ac:dyDescent="0.25">
      <c r="G117" s="110"/>
      <c r="H117" s="110"/>
      <c r="I117" s="110"/>
      <c r="J117" s="110"/>
      <c r="K117" s="110"/>
      <c r="L117" s="110"/>
      <c r="M117" s="110"/>
      <c r="N117" s="110"/>
      <c r="O117" s="110"/>
      <c r="P117" s="110"/>
      <c r="Q117" s="110"/>
      <c r="R117" s="110"/>
      <c r="S117" s="110"/>
      <c r="T117" s="110"/>
      <c r="U117" s="110"/>
      <c r="V117" s="110"/>
      <c r="W117" s="110"/>
      <c r="X117" s="110"/>
    </row>
    <row r="118" spans="7:24" ht="14.25" customHeight="1" x14ac:dyDescent="0.25">
      <c r="G118" s="110"/>
      <c r="H118" s="110"/>
      <c r="I118" s="110"/>
      <c r="J118" s="110"/>
      <c r="K118" s="110"/>
      <c r="L118" s="110"/>
      <c r="M118" s="110"/>
      <c r="N118" s="110"/>
      <c r="O118" s="110"/>
      <c r="P118" s="110"/>
      <c r="Q118" s="110"/>
      <c r="R118" s="110"/>
      <c r="S118" s="110"/>
      <c r="T118" s="110"/>
      <c r="U118" s="110"/>
      <c r="V118" s="110"/>
      <c r="W118" s="110"/>
      <c r="X118" s="110"/>
    </row>
    <row r="119" spans="7:24" ht="14.25" customHeight="1" x14ac:dyDescent="0.25">
      <c r="G119" s="110"/>
      <c r="H119" s="110"/>
      <c r="I119" s="110"/>
      <c r="J119" s="110"/>
      <c r="K119" s="110"/>
      <c r="L119" s="110"/>
      <c r="M119" s="110"/>
      <c r="N119" s="110"/>
      <c r="O119" s="110"/>
      <c r="P119" s="110"/>
      <c r="Q119" s="110"/>
      <c r="R119" s="110"/>
      <c r="S119" s="110"/>
      <c r="T119" s="110"/>
      <c r="U119" s="110"/>
      <c r="V119" s="110"/>
      <c r="W119" s="110"/>
      <c r="X119" s="110"/>
    </row>
    <row r="120" spans="7:24" ht="14.25" customHeight="1" x14ac:dyDescent="0.25">
      <c r="G120" s="110"/>
      <c r="H120" s="110"/>
      <c r="I120" s="110"/>
      <c r="J120" s="110"/>
      <c r="K120" s="110"/>
      <c r="L120" s="110"/>
      <c r="M120" s="110"/>
      <c r="N120" s="110"/>
      <c r="O120" s="110"/>
      <c r="P120" s="110"/>
      <c r="Q120" s="110"/>
      <c r="R120" s="110"/>
      <c r="S120" s="110"/>
      <c r="T120" s="110"/>
      <c r="U120" s="110"/>
      <c r="V120" s="110"/>
      <c r="W120" s="110"/>
      <c r="X120" s="110"/>
    </row>
    <row r="121" spans="7:24" ht="14.25" customHeight="1" x14ac:dyDescent="0.25">
      <c r="G121" s="110"/>
      <c r="H121" s="110"/>
      <c r="I121" s="110"/>
      <c r="J121" s="110"/>
      <c r="K121" s="110"/>
      <c r="L121" s="110"/>
      <c r="M121" s="110"/>
      <c r="N121" s="110"/>
      <c r="O121" s="110"/>
      <c r="P121" s="110"/>
      <c r="Q121" s="110"/>
      <c r="R121" s="110"/>
      <c r="S121" s="110"/>
      <c r="T121" s="110"/>
      <c r="U121" s="110"/>
      <c r="V121" s="110"/>
      <c r="W121" s="110"/>
      <c r="X121" s="110"/>
    </row>
    <row r="122" spans="7:24" ht="14.25" customHeight="1" x14ac:dyDescent="0.25">
      <c r="G122" s="110"/>
      <c r="H122" s="110"/>
      <c r="I122" s="110"/>
      <c r="J122" s="110"/>
      <c r="K122" s="110"/>
      <c r="L122" s="110"/>
      <c r="M122" s="110"/>
      <c r="N122" s="110"/>
      <c r="O122" s="110"/>
      <c r="P122" s="110"/>
      <c r="Q122" s="110"/>
      <c r="R122" s="110"/>
      <c r="S122" s="110"/>
      <c r="T122" s="110"/>
      <c r="U122" s="110"/>
      <c r="V122" s="110"/>
      <c r="W122" s="110"/>
      <c r="X122" s="110"/>
    </row>
    <row r="123" spans="7:24" ht="14.25" customHeight="1" x14ac:dyDescent="0.25">
      <c r="G123" s="110"/>
      <c r="H123" s="110"/>
      <c r="I123" s="110"/>
      <c r="J123" s="110"/>
      <c r="K123" s="110"/>
      <c r="L123" s="110"/>
      <c r="M123" s="110"/>
      <c r="N123" s="110"/>
      <c r="O123" s="110"/>
      <c r="P123" s="110"/>
      <c r="Q123" s="110"/>
      <c r="R123" s="110"/>
      <c r="S123" s="110"/>
      <c r="T123" s="110"/>
      <c r="U123" s="110"/>
      <c r="V123" s="110"/>
      <c r="W123" s="110"/>
      <c r="X123" s="110"/>
    </row>
    <row r="124" spans="7:24" ht="14.25" customHeight="1" x14ac:dyDescent="0.25">
      <c r="G124" s="110"/>
      <c r="H124" s="110"/>
      <c r="I124" s="110"/>
      <c r="J124" s="110"/>
      <c r="K124" s="110"/>
      <c r="L124" s="110"/>
      <c r="M124" s="110"/>
      <c r="N124" s="110"/>
      <c r="O124" s="110"/>
      <c r="P124" s="110"/>
      <c r="Q124" s="110"/>
      <c r="R124" s="110"/>
      <c r="S124" s="110"/>
      <c r="T124" s="110"/>
      <c r="U124" s="110"/>
      <c r="V124" s="110"/>
      <c r="W124" s="110"/>
      <c r="X124" s="110"/>
    </row>
    <row r="125" spans="7:24" ht="14.25" customHeight="1" x14ac:dyDescent="0.25">
      <c r="G125" s="110"/>
      <c r="H125" s="110"/>
      <c r="I125" s="110"/>
      <c r="J125" s="110"/>
      <c r="K125" s="110"/>
      <c r="L125" s="110"/>
      <c r="M125" s="110"/>
      <c r="N125" s="110"/>
      <c r="O125" s="110"/>
      <c r="P125" s="110"/>
      <c r="Q125" s="110"/>
      <c r="R125" s="110"/>
      <c r="S125" s="110"/>
      <c r="T125" s="110"/>
      <c r="U125" s="110"/>
      <c r="V125" s="110"/>
      <c r="W125" s="110"/>
      <c r="X125" s="110"/>
    </row>
    <row r="126" spans="7:24" ht="14.25" customHeight="1" x14ac:dyDescent="0.25">
      <c r="G126" s="110"/>
      <c r="H126" s="110"/>
      <c r="I126" s="110"/>
      <c r="J126" s="110"/>
      <c r="K126" s="110"/>
      <c r="L126" s="110"/>
      <c r="M126" s="110"/>
      <c r="N126" s="110"/>
      <c r="O126" s="110"/>
      <c r="P126" s="110"/>
      <c r="Q126" s="110"/>
      <c r="R126" s="110"/>
      <c r="S126" s="110"/>
      <c r="T126" s="110"/>
      <c r="U126" s="110"/>
      <c r="V126" s="110"/>
      <c r="W126" s="110"/>
      <c r="X126" s="110"/>
    </row>
    <row r="127" spans="7:24" ht="14.25" customHeight="1" x14ac:dyDescent="0.25">
      <c r="G127" s="110"/>
      <c r="H127" s="110"/>
      <c r="I127" s="110"/>
      <c r="J127" s="110"/>
      <c r="K127" s="110"/>
      <c r="L127" s="110"/>
      <c r="M127" s="110"/>
      <c r="N127" s="110"/>
      <c r="O127" s="110"/>
      <c r="P127" s="110"/>
      <c r="Q127" s="110"/>
      <c r="R127" s="110"/>
      <c r="S127" s="110"/>
      <c r="T127" s="110"/>
      <c r="U127" s="110"/>
      <c r="V127" s="110"/>
      <c r="W127" s="110"/>
      <c r="X127" s="110"/>
    </row>
    <row r="128" spans="7:24" ht="14.25" customHeight="1" x14ac:dyDescent="0.25">
      <c r="G128" s="110"/>
      <c r="H128" s="110"/>
      <c r="I128" s="110"/>
      <c r="J128" s="110"/>
      <c r="K128" s="110"/>
      <c r="L128" s="110"/>
      <c r="M128" s="110"/>
      <c r="N128" s="110"/>
      <c r="O128" s="110"/>
      <c r="P128" s="110"/>
      <c r="Q128" s="110"/>
      <c r="R128" s="110"/>
      <c r="S128" s="110"/>
      <c r="T128" s="110"/>
      <c r="U128" s="110"/>
      <c r="V128" s="110"/>
      <c r="W128" s="110"/>
      <c r="X128" s="110"/>
    </row>
    <row r="129" spans="7:24" ht="14.25" customHeight="1" x14ac:dyDescent="0.25">
      <c r="G129" s="110"/>
      <c r="H129" s="110"/>
      <c r="I129" s="110"/>
      <c r="J129" s="110"/>
      <c r="K129" s="110"/>
      <c r="L129" s="110"/>
      <c r="M129" s="110"/>
      <c r="N129" s="110"/>
      <c r="O129" s="110"/>
      <c r="P129" s="110"/>
      <c r="Q129" s="110"/>
      <c r="R129" s="110"/>
      <c r="S129" s="110"/>
      <c r="T129" s="110"/>
      <c r="U129" s="110"/>
      <c r="V129" s="110"/>
      <c r="W129" s="110"/>
      <c r="X129" s="110"/>
    </row>
    <row r="130" spans="7:24" ht="14.25" customHeight="1" x14ac:dyDescent="0.25">
      <c r="G130" s="110"/>
      <c r="H130" s="110"/>
      <c r="I130" s="110"/>
      <c r="J130" s="110"/>
      <c r="K130" s="110"/>
      <c r="L130" s="110"/>
      <c r="M130" s="110"/>
      <c r="N130" s="110"/>
      <c r="O130" s="110"/>
      <c r="P130" s="110"/>
      <c r="Q130" s="110"/>
      <c r="R130" s="110"/>
      <c r="S130" s="110"/>
      <c r="T130" s="110"/>
      <c r="U130" s="110"/>
      <c r="V130" s="110"/>
      <c r="W130" s="110"/>
      <c r="X130" s="110"/>
    </row>
    <row r="131" spans="7:24" ht="14.25" customHeight="1" x14ac:dyDescent="0.25">
      <c r="G131" s="110"/>
      <c r="H131" s="110"/>
      <c r="I131" s="110"/>
      <c r="J131" s="110"/>
      <c r="K131" s="110"/>
      <c r="L131" s="110"/>
      <c r="M131" s="110"/>
      <c r="N131" s="110"/>
      <c r="O131" s="110"/>
      <c r="P131" s="110"/>
      <c r="Q131" s="110"/>
      <c r="R131" s="110"/>
      <c r="S131" s="110"/>
      <c r="T131" s="110"/>
      <c r="U131" s="110"/>
      <c r="V131" s="110"/>
      <c r="W131" s="110"/>
      <c r="X131" s="110"/>
    </row>
    <row r="132" spans="7:24" ht="14.25" customHeight="1" x14ac:dyDescent="0.25">
      <c r="G132" s="110"/>
      <c r="H132" s="110"/>
      <c r="I132" s="110"/>
      <c r="J132" s="110"/>
      <c r="K132" s="110"/>
      <c r="L132" s="110"/>
      <c r="M132" s="110"/>
      <c r="N132" s="110"/>
      <c r="O132" s="110"/>
      <c r="P132" s="110"/>
      <c r="Q132" s="110"/>
      <c r="R132" s="110"/>
      <c r="S132" s="110"/>
      <c r="T132" s="110"/>
      <c r="U132" s="110"/>
      <c r="V132" s="110"/>
      <c r="W132" s="110"/>
      <c r="X132" s="110"/>
    </row>
    <row r="133" spans="7:24" ht="14.25" customHeight="1" x14ac:dyDescent="0.25">
      <c r="G133" s="110"/>
      <c r="H133" s="110"/>
      <c r="I133" s="110"/>
      <c r="J133" s="110"/>
      <c r="K133" s="110"/>
      <c r="L133" s="110"/>
      <c r="M133" s="110"/>
      <c r="N133" s="110"/>
      <c r="O133" s="110"/>
      <c r="P133" s="110"/>
      <c r="Q133" s="110"/>
      <c r="R133" s="110"/>
      <c r="S133" s="110"/>
      <c r="T133" s="110"/>
      <c r="U133" s="110"/>
      <c r="V133" s="110"/>
      <c r="W133" s="110"/>
      <c r="X133" s="110"/>
    </row>
    <row r="134" spans="7:24" ht="14.25" customHeight="1" x14ac:dyDescent="0.25">
      <c r="G134" s="110"/>
      <c r="H134" s="110"/>
      <c r="I134" s="110"/>
      <c r="J134" s="110"/>
      <c r="K134" s="110"/>
      <c r="L134" s="110"/>
      <c r="M134" s="110"/>
      <c r="N134" s="110"/>
      <c r="O134" s="110"/>
      <c r="P134" s="110"/>
      <c r="Q134" s="110"/>
      <c r="R134" s="110"/>
      <c r="S134" s="110"/>
      <c r="T134" s="110"/>
      <c r="U134" s="110"/>
      <c r="V134" s="110"/>
      <c r="W134" s="110"/>
      <c r="X134" s="110"/>
    </row>
    <row r="135" spans="7:24" ht="14.25" customHeight="1" x14ac:dyDescent="0.25">
      <c r="G135" s="110"/>
      <c r="H135" s="110"/>
      <c r="I135" s="110"/>
      <c r="J135" s="110"/>
      <c r="K135" s="110"/>
      <c r="L135" s="110"/>
      <c r="M135" s="110"/>
      <c r="N135" s="110"/>
      <c r="O135" s="110"/>
      <c r="P135" s="110"/>
      <c r="Q135" s="110"/>
      <c r="R135" s="110"/>
      <c r="S135" s="110"/>
      <c r="T135" s="110"/>
      <c r="U135" s="110"/>
      <c r="V135" s="110"/>
      <c r="W135" s="110"/>
      <c r="X135" s="110"/>
    </row>
    <row r="136" spans="7:24" ht="14.25" customHeight="1" x14ac:dyDescent="0.25">
      <c r="G136" s="110"/>
      <c r="H136" s="110"/>
      <c r="I136" s="110"/>
      <c r="J136" s="110"/>
      <c r="K136" s="110"/>
      <c r="L136" s="110"/>
      <c r="M136" s="110"/>
      <c r="N136" s="110"/>
      <c r="O136" s="110"/>
      <c r="P136" s="110"/>
      <c r="Q136" s="110"/>
      <c r="R136" s="110"/>
      <c r="S136" s="110"/>
      <c r="T136" s="110"/>
      <c r="U136" s="110"/>
      <c r="V136" s="110"/>
      <c r="W136" s="110"/>
      <c r="X136" s="110"/>
    </row>
    <row r="137" spans="7:24" ht="14.25" customHeight="1" x14ac:dyDescent="0.25">
      <c r="G137" s="110"/>
      <c r="H137" s="110"/>
      <c r="I137" s="110"/>
      <c r="J137" s="110"/>
      <c r="K137" s="110"/>
      <c r="L137" s="110"/>
      <c r="M137" s="110"/>
      <c r="N137" s="110"/>
      <c r="O137" s="110"/>
      <c r="P137" s="110"/>
      <c r="Q137" s="110"/>
      <c r="R137" s="110"/>
      <c r="S137" s="110"/>
      <c r="T137" s="110"/>
      <c r="U137" s="110"/>
      <c r="V137" s="110"/>
      <c r="W137" s="110"/>
      <c r="X137" s="110"/>
    </row>
    <row r="138" spans="7:24" ht="14.25" customHeight="1" x14ac:dyDescent="0.25">
      <c r="G138" s="110"/>
      <c r="H138" s="110"/>
      <c r="I138" s="110"/>
      <c r="J138" s="110"/>
      <c r="K138" s="110"/>
      <c r="L138" s="110"/>
      <c r="M138" s="110"/>
      <c r="N138" s="110"/>
      <c r="O138" s="110"/>
      <c r="P138" s="110"/>
      <c r="Q138" s="110"/>
      <c r="R138" s="110"/>
      <c r="S138" s="110"/>
      <c r="T138" s="110"/>
      <c r="U138" s="110"/>
      <c r="V138" s="110"/>
      <c r="W138" s="110"/>
      <c r="X138" s="110"/>
    </row>
    <row r="139" spans="7:24" ht="14.25" customHeight="1" x14ac:dyDescent="0.25">
      <c r="G139" s="110"/>
      <c r="H139" s="110"/>
      <c r="I139" s="110"/>
      <c r="J139" s="110"/>
      <c r="K139" s="110"/>
      <c r="L139" s="110"/>
      <c r="M139" s="110"/>
      <c r="N139" s="110"/>
      <c r="O139" s="110"/>
      <c r="P139" s="110"/>
      <c r="Q139" s="110"/>
      <c r="R139" s="110"/>
      <c r="S139" s="110"/>
      <c r="T139" s="110"/>
      <c r="U139" s="110"/>
      <c r="V139" s="110"/>
      <c r="W139" s="110"/>
      <c r="X139" s="110"/>
    </row>
    <row r="140" spans="7:24" ht="14.25" customHeight="1" x14ac:dyDescent="0.25">
      <c r="G140" s="110"/>
      <c r="H140" s="110"/>
      <c r="I140" s="110"/>
      <c r="J140" s="110"/>
      <c r="K140" s="110"/>
      <c r="L140" s="110"/>
      <c r="M140" s="110"/>
      <c r="N140" s="110"/>
      <c r="O140" s="110"/>
      <c r="P140" s="110"/>
      <c r="Q140" s="110"/>
      <c r="R140" s="110"/>
      <c r="S140" s="110"/>
      <c r="T140" s="110"/>
      <c r="U140" s="110"/>
      <c r="V140" s="110"/>
      <c r="W140" s="110"/>
      <c r="X140" s="110"/>
    </row>
    <row r="141" spans="7:24" ht="14.25" customHeight="1" x14ac:dyDescent="0.25">
      <c r="G141" s="110"/>
      <c r="H141" s="110"/>
      <c r="I141" s="110"/>
      <c r="J141" s="110"/>
      <c r="K141" s="110"/>
      <c r="L141" s="110"/>
      <c r="M141" s="110"/>
      <c r="N141" s="110"/>
      <c r="O141" s="110"/>
      <c r="P141" s="110"/>
      <c r="Q141" s="110"/>
      <c r="R141" s="110"/>
      <c r="S141" s="110"/>
      <c r="T141" s="110"/>
      <c r="U141" s="110"/>
      <c r="V141" s="110"/>
      <c r="W141" s="110"/>
      <c r="X141" s="110"/>
    </row>
    <row r="142" spans="7:24" ht="14.25" customHeight="1" x14ac:dyDescent="0.25">
      <c r="G142" s="110"/>
      <c r="H142" s="110"/>
      <c r="I142" s="110"/>
      <c r="J142" s="110"/>
      <c r="K142" s="110"/>
      <c r="L142" s="110"/>
      <c r="M142" s="110"/>
      <c r="N142" s="110"/>
      <c r="O142" s="110"/>
      <c r="P142" s="110"/>
      <c r="Q142" s="110"/>
      <c r="R142" s="110"/>
      <c r="S142" s="110"/>
      <c r="T142" s="110"/>
      <c r="U142" s="110"/>
      <c r="V142" s="110"/>
      <c r="W142" s="110"/>
      <c r="X142" s="110"/>
    </row>
    <row r="143" spans="7:24" ht="14.25" customHeight="1" x14ac:dyDescent="0.25">
      <c r="G143" s="110"/>
      <c r="H143" s="110"/>
      <c r="I143" s="110"/>
      <c r="J143" s="110"/>
      <c r="K143" s="110"/>
      <c r="L143" s="110"/>
      <c r="M143" s="110"/>
      <c r="N143" s="110"/>
      <c r="O143" s="110"/>
      <c r="P143" s="110"/>
      <c r="Q143" s="110"/>
      <c r="R143" s="110"/>
      <c r="S143" s="110"/>
      <c r="T143" s="110"/>
      <c r="U143" s="110"/>
      <c r="V143" s="110"/>
      <c r="W143" s="110"/>
      <c r="X143" s="110"/>
    </row>
    <row r="144" spans="7:24" ht="14.25" customHeight="1" x14ac:dyDescent="0.25">
      <c r="G144" s="110"/>
      <c r="H144" s="110"/>
      <c r="I144" s="110"/>
      <c r="J144" s="110"/>
      <c r="K144" s="110"/>
      <c r="L144" s="110"/>
      <c r="M144" s="110"/>
      <c r="N144" s="110"/>
      <c r="O144" s="110"/>
      <c r="P144" s="110"/>
      <c r="Q144" s="110"/>
      <c r="R144" s="110"/>
      <c r="S144" s="110"/>
      <c r="T144" s="110"/>
      <c r="U144" s="110"/>
      <c r="V144" s="110"/>
      <c r="W144" s="110"/>
      <c r="X144" s="110"/>
    </row>
    <row r="145" spans="7:24" ht="14.25" customHeight="1" x14ac:dyDescent="0.25">
      <c r="G145" s="110"/>
      <c r="H145" s="110"/>
      <c r="I145" s="110"/>
      <c r="J145" s="110"/>
      <c r="K145" s="110"/>
      <c r="L145" s="110"/>
      <c r="M145" s="110"/>
      <c r="N145" s="110"/>
      <c r="O145" s="110"/>
      <c r="P145" s="110"/>
      <c r="Q145" s="110"/>
      <c r="R145" s="110"/>
      <c r="S145" s="110"/>
      <c r="T145" s="110"/>
      <c r="U145" s="110"/>
      <c r="V145" s="110"/>
      <c r="W145" s="110"/>
      <c r="X145" s="110"/>
    </row>
    <row r="146" spans="7:24" ht="14.25" customHeight="1" x14ac:dyDescent="0.25">
      <c r="G146" s="110"/>
      <c r="H146" s="110"/>
      <c r="I146" s="110"/>
      <c r="J146" s="110"/>
      <c r="K146" s="110"/>
      <c r="L146" s="110"/>
      <c r="M146" s="110"/>
      <c r="N146" s="110"/>
      <c r="O146" s="110"/>
      <c r="P146" s="110"/>
      <c r="Q146" s="110"/>
      <c r="R146" s="110"/>
      <c r="S146" s="110"/>
      <c r="T146" s="110"/>
      <c r="U146" s="110"/>
      <c r="V146" s="110"/>
      <c r="W146" s="110"/>
      <c r="X146" s="110"/>
    </row>
    <row r="147" spans="7:24" ht="14.25" customHeight="1" x14ac:dyDescent="0.25">
      <c r="G147" s="110"/>
      <c r="H147" s="110"/>
      <c r="I147" s="110"/>
      <c r="J147" s="110"/>
      <c r="K147" s="110"/>
      <c r="L147" s="110"/>
      <c r="M147" s="110"/>
      <c r="N147" s="110"/>
      <c r="O147" s="110"/>
      <c r="P147" s="110"/>
      <c r="Q147" s="110"/>
      <c r="R147" s="110"/>
      <c r="S147" s="110"/>
      <c r="T147" s="110"/>
      <c r="U147" s="110"/>
      <c r="V147" s="110"/>
      <c r="W147" s="110"/>
      <c r="X147" s="110"/>
    </row>
    <row r="148" spans="7:24" ht="14.25" customHeight="1" x14ac:dyDescent="0.25">
      <c r="G148" s="110"/>
      <c r="H148" s="110"/>
      <c r="I148" s="110"/>
      <c r="J148" s="110"/>
      <c r="K148" s="110"/>
      <c r="L148" s="110"/>
      <c r="M148" s="110"/>
      <c r="N148" s="110"/>
      <c r="O148" s="110"/>
      <c r="P148" s="110"/>
      <c r="Q148" s="110"/>
      <c r="R148" s="110"/>
      <c r="S148" s="110"/>
      <c r="T148" s="110"/>
      <c r="U148" s="110"/>
      <c r="V148" s="110"/>
      <c r="W148" s="110"/>
      <c r="X148" s="110"/>
    </row>
    <row r="149" spans="7:24" ht="14.25" customHeight="1" x14ac:dyDescent="0.25">
      <c r="G149" s="110"/>
      <c r="H149" s="110"/>
      <c r="I149" s="110"/>
      <c r="J149" s="110"/>
      <c r="K149" s="110"/>
      <c r="L149" s="110"/>
      <c r="M149" s="110"/>
      <c r="N149" s="110"/>
      <c r="O149" s="110"/>
      <c r="P149" s="110"/>
      <c r="Q149" s="110"/>
      <c r="R149" s="110"/>
      <c r="S149" s="110"/>
      <c r="T149" s="110"/>
      <c r="U149" s="110"/>
      <c r="V149" s="110"/>
      <c r="W149" s="110"/>
      <c r="X149" s="110"/>
    </row>
    <row r="150" spans="7:24" ht="14.25" customHeight="1" x14ac:dyDescent="0.25">
      <c r="G150" s="110"/>
      <c r="H150" s="110"/>
      <c r="I150" s="110"/>
      <c r="J150" s="110"/>
      <c r="K150" s="110"/>
      <c r="L150" s="110"/>
      <c r="M150" s="110"/>
      <c r="N150" s="110"/>
      <c r="O150" s="110"/>
      <c r="P150" s="110"/>
      <c r="Q150" s="110"/>
      <c r="R150" s="110"/>
      <c r="S150" s="110"/>
      <c r="T150" s="110"/>
      <c r="U150" s="110"/>
      <c r="V150" s="110"/>
      <c r="W150" s="110"/>
      <c r="X150" s="110"/>
    </row>
    <row r="151" spans="7:24" ht="14.25" customHeight="1" x14ac:dyDescent="0.25">
      <c r="G151" s="110"/>
      <c r="H151" s="110"/>
      <c r="I151" s="110"/>
      <c r="J151" s="110"/>
      <c r="K151" s="110"/>
      <c r="L151" s="110"/>
      <c r="M151" s="110"/>
      <c r="N151" s="110"/>
      <c r="O151" s="110"/>
      <c r="P151" s="110"/>
      <c r="Q151" s="110"/>
      <c r="R151" s="110"/>
      <c r="S151" s="110"/>
      <c r="T151" s="110"/>
      <c r="U151" s="110"/>
      <c r="V151" s="110"/>
      <c r="W151" s="110"/>
      <c r="X151" s="110"/>
    </row>
    <row r="152" spans="7:24" ht="14.25" customHeight="1" x14ac:dyDescent="0.25">
      <c r="G152" s="110"/>
      <c r="H152" s="110"/>
      <c r="I152" s="110"/>
      <c r="J152" s="110"/>
      <c r="K152" s="110"/>
      <c r="L152" s="110"/>
      <c r="M152" s="110"/>
      <c r="N152" s="110"/>
      <c r="O152" s="110"/>
      <c r="P152" s="110"/>
      <c r="Q152" s="110"/>
      <c r="R152" s="110"/>
      <c r="S152" s="110"/>
      <c r="T152" s="110"/>
      <c r="U152" s="110"/>
      <c r="V152" s="110"/>
      <c r="W152" s="110"/>
      <c r="X152" s="110"/>
    </row>
    <row r="153" spans="7:24" ht="14.25" customHeight="1" x14ac:dyDescent="0.25">
      <c r="G153" s="110"/>
      <c r="H153" s="110"/>
      <c r="I153" s="110"/>
      <c r="J153" s="110"/>
      <c r="K153" s="110"/>
      <c r="L153" s="110"/>
      <c r="M153" s="110"/>
      <c r="N153" s="110"/>
      <c r="O153" s="110"/>
      <c r="P153" s="110"/>
      <c r="Q153" s="110"/>
      <c r="R153" s="110"/>
      <c r="S153" s="110"/>
      <c r="T153" s="110"/>
      <c r="U153" s="110"/>
      <c r="V153" s="110"/>
      <c r="W153" s="110"/>
      <c r="X153" s="110"/>
    </row>
    <row r="154" spans="7:24" ht="14.25" customHeight="1" x14ac:dyDescent="0.25">
      <c r="G154" s="110"/>
      <c r="H154" s="110"/>
      <c r="I154" s="110"/>
      <c r="J154" s="110"/>
      <c r="K154" s="110"/>
      <c r="L154" s="110"/>
      <c r="M154" s="110"/>
      <c r="N154" s="110"/>
      <c r="O154" s="110"/>
      <c r="P154" s="110"/>
      <c r="Q154" s="110"/>
      <c r="R154" s="110"/>
      <c r="S154" s="110"/>
      <c r="T154" s="110"/>
      <c r="U154" s="110"/>
      <c r="V154" s="110"/>
      <c r="W154" s="110"/>
      <c r="X154" s="110"/>
    </row>
    <row r="155" spans="7:24" ht="14.25" customHeight="1" x14ac:dyDescent="0.25">
      <c r="G155" s="110"/>
      <c r="H155" s="110"/>
      <c r="I155" s="110"/>
      <c r="J155" s="110"/>
      <c r="K155" s="110"/>
      <c r="L155" s="110"/>
      <c r="M155" s="110"/>
      <c r="N155" s="110"/>
      <c r="O155" s="110"/>
      <c r="P155" s="110"/>
      <c r="Q155" s="110"/>
      <c r="R155" s="110"/>
      <c r="S155" s="110"/>
      <c r="T155" s="110"/>
      <c r="U155" s="110"/>
      <c r="V155" s="110"/>
      <c r="W155" s="110"/>
      <c r="X155" s="110"/>
    </row>
    <row r="156" spans="7:24" ht="14.25" customHeight="1" x14ac:dyDescent="0.25">
      <c r="G156" s="110"/>
      <c r="H156" s="110"/>
      <c r="I156" s="110"/>
      <c r="J156" s="110"/>
      <c r="K156" s="110"/>
      <c r="L156" s="110"/>
      <c r="M156" s="110"/>
      <c r="N156" s="110"/>
      <c r="O156" s="110"/>
      <c r="P156" s="110"/>
      <c r="Q156" s="110"/>
      <c r="R156" s="110"/>
      <c r="S156" s="110"/>
      <c r="T156" s="110"/>
      <c r="U156" s="110"/>
      <c r="V156" s="110"/>
      <c r="W156" s="110"/>
      <c r="X156" s="110"/>
    </row>
    <row r="157" spans="7:24" ht="14.25" customHeight="1" x14ac:dyDescent="0.25">
      <c r="G157" s="110"/>
      <c r="H157" s="110"/>
      <c r="I157" s="110"/>
      <c r="J157" s="110"/>
      <c r="K157" s="110"/>
      <c r="L157" s="110"/>
      <c r="M157" s="110"/>
      <c r="N157" s="110"/>
      <c r="O157" s="110"/>
      <c r="P157" s="110"/>
      <c r="Q157" s="110"/>
      <c r="R157" s="110"/>
      <c r="S157" s="110"/>
      <c r="T157" s="110"/>
      <c r="U157" s="110"/>
      <c r="V157" s="110"/>
      <c r="W157" s="110"/>
      <c r="X157" s="110"/>
    </row>
    <row r="158" spans="7:24" ht="14.25" customHeight="1" x14ac:dyDescent="0.25">
      <c r="G158" s="110"/>
      <c r="H158" s="110"/>
      <c r="I158" s="110"/>
      <c r="J158" s="110"/>
      <c r="K158" s="110"/>
      <c r="L158" s="110"/>
      <c r="M158" s="110"/>
      <c r="N158" s="110"/>
      <c r="O158" s="110"/>
      <c r="P158" s="110"/>
      <c r="Q158" s="110"/>
      <c r="R158" s="110"/>
      <c r="S158" s="110"/>
      <c r="T158" s="110"/>
      <c r="U158" s="110"/>
      <c r="V158" s="110"/>
      <c r="W158" s="110"/>
      <c r="X158" s="110"/>
    </row>
    <row r="159" spans="7:24" ht="14.25" customHeight="1" x14ac:dyDescent="0.25">
      <c r="G159" s="110"/>
      <c r="H159" s="110"/>
      <c r="I159" s="110"/>
      <c r="J159" s="110"/>
      <c r="K159" s="110"/>
      <c r="L159" s="110"/>
      <c r="M159" s="110"/>
      <c r="N159" s="110"/>
      <c r="O159" s="110"/>
      <c r="P159" s="110"/>
      <c r="Q159" s="110"/>
      <c r="R159" s="110"/>
      <c r="S159" s="110"/>
      <c r="T159" s="110"/>
      <c r="U159" s="110"/>
      <c r="V159" s="110"/>
      <c r="W159" s="110"/>
      <c r="X159" s="110"/>
    </row>
    <row r="160" spans="7:24" ht="14.25" customHeight="1" x14ac:dyDescent="0.25">
      <c r="G160" s="110"/>
      <c r="H160" s="110"/>
      <c r="I160" s="110"/>
      <c r="J160" s="110"/>
      <c r="K160" s="110"/>
      <c r="L160" s="110"/>
      <c r="M160" s="110"/>
      <c r="N160" s="110"/>
      <c r="O160" s="110"/>
      <c r="P160" s="110"/>
      <c r="Q160" s="110"/>
      <c r="R160" s="110"/>
      <c r="S160" s="110"/>
      <c r="T160" s="110"/>
      <c r="U160" s="110"/>
      <c r="V160" s="110"/>
      <c r="W160" s="110"/>
      <c r="X160" s="110"/>
    </row>
    <row r="161" spans="7:24" ht="14.25" customHeight="1" x14ac:dyDescent="0.25">
      <c r="G161" s="110"/>
      <c r="H161" s="110"/>
      <c r="I161" s="110"/>
      <c r="J161" s="110"/>
      <c r="K161" s="110"/>
      <c r="L161" s="110"/>
      <c r="M161" s="110"/>
      <c r="N161" s="110"/>
      <c r="O161" s="110"/>
      <c r="P161" s="110"/>
      <c r="Q161" s="110"/>
      <c r="R161" s="110"/>
      <c r="S161" s="110"/>
      <c r="T161" s="110"/>
      <c r="U161" s="110"/>
      <c r="V161" s="110"/>
      <c r="W161" s="110"/>
      <c r="X161" s="110"/>
    </row>
    <row r="162" spans="7:24" ht="14.25" customHeight="1" x14ac:dyDescent="0.25">
      <c r="G162" s="110"/>
      <c r="H162" s="110"/>
      <c r="I162" s="110"/>
      <c r="J162" s="110"/>
      <c r="K162" s="110"/>
      <c r="L162" s="110"/>
      <c r="M162" s="110"/>
      <c r="N162" s="110"/>
      <c r="O162" s="110"/>
      <c r="P162" s="110"/>
      <c r="Q162" s="110"/>
      <c r="R162" s="110"/>
      <c r="S162" s="110"/>
      <c r="T162" s="110"/>
      <c r="U162" s="110"/>
      <c r="V162" s="110"/>
      <c r="W162" s="110"/>
      <c r="X162" s="110"/>
    </row>
    <row r="163" spans="7:24" ht="14.25" customHeight="1" x14ac:dyDescent="0.25">
      <c r="G163" s="110"/>
      <c r="H163" s="110"/>
      <c r="I163" s="110"/>
      <c r="J163" s="110"/>
      <c r="K163" s="110"/>
      <c r="L163" s="110"/>
      <c r="M163" s="110"/>
      <c r="N163" s="110"/>
      <c r="O163" s="110"/>
      <c r="P163" s="110"/>
      <c r="Q163" s="110"/>
      <c r="R163" s="110"/>
      <c r="S163" s="110"/>
      <c r="T163" s="110"/>
      <c r="U163" s="110"/>
      <c r="V163" s="110"/>
      <c r="W163" s="110"/>
      <c r="X163" s="110"/>
    </row>
    <row r="164" spans="7:24" ht="14.25" customHeight="1" x14ac:dyDescent="0.25">
      <c r="G164" s="110"/>
      <c r="H164" s="110"/>
      <c r="I164" s="110"/>
      <c r="J164" s="110"/>
      <c r="K164" s="110"/>
      <c r="L164" s="110"/>
      <c r="M164" s="110"/>
      <c r="N164" s="110"/>
      <c r="O164" s="110"/>
      <c r="P164" s="110"/>
      <c r="Q164" s="110"/>
      <c r="R164" s="110"/>
      <c r="S164" s="110"/>
      <c r="T164" s="110"/>
      <c r="U164" s="110"/>
      <c r="V164" s="110"/>
      <c r="W164" s="110"/>
      <c r="X164" s="110"/>
    </row>
    <row r="165" spans="7:24" ht="14.25" customHeight="1" x14ac:dyDescent="0.25">
      <c r="G165" s="110"/>
      <c r="H165" s="110"/>
      <c r="I165" s="110"/>
      <c r="J165" s="110"/>
      <c r="K165" s="110"/>
      <c r="L165" s="110"/>
      <c r="M165" s="110"/>
      <c r="N165" s="110"/>
      <c r="O165" s="110"/>
      <c r="P165" s="110"/>
      <c r="Q165" s="110"/>
      <c r="R165" s="110"/>
      <c r="S165" s="110"/>
      <c r="T165" s="110"/>
      <c r="U165" s="110"/>
      <c r="V165" s="110"/>
      <c r="W165" s="110"/>
      <c r="X165" s="110"/>
    </row>
    <row r="166" spans="7:24" ht="14.25" customHeight="1" x14ac:dyDescent="0.25">
      <c r="G166" s="110"/>
      <c r="H166" s="110"/>
      <c r="I166" s="110"/>
      <c r="J166" s="110"/>
      <c r="K166" s="110"/>
      <c r="L166" s="110"/>
      <c r="M166" s="110"/>
      <c r="N166" s="110"/>
      <c r="O166" s="110"/>
      <c r="P166" s="110"/>
      <c r="Q166" s="110"/>
      <c r="R166" s="110"/>
      <c r="S166" s="110"/>
      <c r="T166" s="110"/>
      <c r="U166" s="110"/>
      <c r="V166" s="110"/>
      <c r="W166" s="110"/>
      <c r="X166" s="110"/>
    </row>
    <row r="167" spans="7:24" ht="14.25" customHeight="1" x14ac:dyDescent="0.25">
      <c r="G167" s="110"/>
      <c r="H167" s="110"/>
      <c r="I167" s="110"/>
      <c r="J167" s="110"/>
      <c r="K167" s="110"/>
      <c r="L167" s="110"/>
      <c r="M167" s="110"/>
      <c r="N167" s="110"/>
      <c r="O167" s="110"/>
      <c r="P167" s="110"/>
      <c r="Q167" s="110"/>
      <c r="R167" s="110"/>
      <c r="S167" s="110"/>
      <c r="T167" s="110"/>
      <c r="U167" s="110"/>
      <c r="V167" s="110"/>
      <c r="W167" s="110"/>
      <c r="X167" s="110"/>
    </row>
    <row r="168" spans="7:24" ht="14.25" customHeight="1" x14ac:dyDescent="0.25">
      <c r="G168" s="110"/>
      <c r="H168" s="110"/>
      <c r="I168" s="110"/>
      <c r="J168" s="110"/>
      <c r="K168" s="110"/>
      <c r="L168" s="110"/>
      <c r="M168" s="110"/>
      <c r="N168" s="110"/>
      <c r="O168" s="110"/>
      <c r="P168" s="110"/>
      <c r="Q168" s="110"/>
      <c r="R168" s="110"/>
      <c r="S168" s="110"/>
      <c r="T168" s="110"/>
      <c r="U168" s="110"/>
      <c r="V168" s="110"/>
      <c r="W168" s="110"/>
      <c r="X168" s="110"/>
    </row>
    <row r="169" spans="7:24" ht="14.25" customHeight="1" x14ac:dyDescent="0.25">
      <c r="G169" s="110"/>
      <c r="H169" s="110"/>
      <c r="I169" s="110"/>
      <c r="J169" s="110"/>
      <c r="K169" s="110"/>
      <c r="L169" s="110"/>
      <c r="M169" s="110"/>
      <c r="N169" s="110"/>
      <c r="O169" s="110"/>
      <c r="P169" s="110"/>
      <c r="Q169" s="110"/>
      <c r="R169" s="110"/>
      <c r="S169" s="110"/>
      <c r="T169" s="110"/>
      <c r="U169" s="110"/>
      <c r="V169" s="110"/>
      <c r="W169" s="110"/>
      <c r="X169" s="110"/>
    </row>
    <row r="170" spans="7:24" ht="14.25" customHeight="1" x14ac:dyDescent="0.25">
      <c r="G170" s="110"/>
      <c r="H170" s="110"/>
      <c r="I170" s="110"/>
      <c r="J170" s="110"/>
      <c r="K170" s="110"/>
      <c r="L170" s="110"/>
      <c r="M170" s="110"/>
      <c r="N170" s="110"/>
      <c r="O170" s="110"/>
      <c r="P170" s="110"/>
      <c r="Q170" s="110"/>
      <c r="R170" s="110"/>
      <c r="S170" s="110"/>
      <c r="T170" s="110"/>
      <c r="U170" s="110"/>
      <c r="V170" s="110"/>
      <c r="W170" s="110"/>
      <c r="X170" s="110"/>
    </row>
    <row r="171" spans="7:24" ht="14.25" customHeight="1" x14ac:dyDescent="0.25">
      <c r="G171" s="110"/>
      <c r="H171" s="110"/>
      <c r="I171" s="110"/>
      <c r="J171" s="110"/>
      <c r="K171" s="110"/>
      <c r="L171" s="110"/>
      <c r="M171" s="110"/>
      <c r="N171" s="110"/>
      <c r="O171" s="110"/>
      <c r="P171" s="110"/>
      <c r="Q171" s="110"/>
      <c r="R171" s="110"/>
      <c r="S171" s="110"/>
      <c r="T171" s="110"/>
      <c r="U171" s="110"/>
      <c r="V171" s="110"/>
      <c r="W171" s="110"/>
      <c r="X171" s="110"/>
    </row>
    <row r="172" spans="7:24" ht="14.25" customHeight="1" x14ac:dyDescent="0.25">
      <c r="G172" s="110"/>
      <c r="H172" s="110"/>
      <c r="I172" s="110"/>
      <c r="J172" s="110"/>
      <c r="K172" s="110"/>
      <c r="L172" s="110"/>
      <c r="M172" s="110"/>
      <c r="N172" s="110"/>
      <c r="O172" s="110"/>
      <c r="P172" s="110"/>
      <c r="Q172" s="110"/>
      <c r="R172" s="110"/>
      <c r="S172" s="110"/>
      <c r="T172" s="110"/>
      <c r="U172" s="110"/>
      <c r="V172" s="110"/>
      <c r="W172" s="110"/>
      <c r="X172" s="110"/>
    </row>
    <row r="173" spans="7:24" ht="14.25" customHeight="1" x14ac:dyDescent="0.25">
      <c r="G173" s="110"/>
      <c r="H173" s="110"/>
      <c r="I173" s="110"/>
      <c r="J173" s="110"/>
      <c r="K173" s="110"/>
      <c r="L173" s="110"/>
      <c r="M173" s="110"/>
      <c r="N173" s="110"/>
      <c r="O173" s="110"/>
      <c r="P173" s="110"/>
      <c r="Q173" s="110"/>
      <c r="R173" s="110"/>
      <c r="S173" s="110"/>
      <c r="T173" s="110"/>
      <c r="U173" s="110"/>
      <c r="V173" s="110"/>
      <c r="W173" s="110"/>
      <c r="X173" s="110"/>
    </row>
    <row r="174" spans="7:24" ht="14.25" customHeight="1" x14ac:dyDescent="0.25">
      <c r="G174" s="110"/>
      <c r="H174" s="110"/>
      <c r="I174" s="110"/>
      <c r="J174" s="110"/>
      <c r="K174" s="110"/>
      <c r="L174" s="110"/>
      <c r="M174" s="110"/>
      <c r="N174" s="110"/>
      <c r="O174" s="110"/>
      <c r="P174" s="110"/>
      <c r="Q174" s="110"/>
      <c r="R174" s="110"/>
      <c r="S174" s="110"/>
      <c r="T174" s="110"/>
      <c r="U174" s="110"/>
      <c r="V174" s="110"/>
      <c r="W174" s="110"/>
      <c r="X174" s="110"/>
    </row>
    <row r="175" spans="7:24" ht="14.25" customHeight="1" x14ac:dyDescent="0.25">
      <c r="G175" s="110"/>
      <c r="H175" s="110"/>
      <c r="I175" s="110"/>
      <c r="J175" s="110"/>
      <c r="K175" s="110"/>
      <c r="L175" s="110"/>
      <c r="M175" s="110"/>
      <c r="N175" s="110"/>
      <c r="O175" s="110"/>
      <c r="P175" s="110"/>
      <c r="Q175" s="110"/>
      <c r="R175" s="110"/>
      <c r="S175" s="110"/>
      <c r="T175" s="110"/>
      <c r="U175" s="110"/>
      <c r="V175" s="110"/>
      <c r="W175" s="110"/>
      <c r="X175" s="110"/>
    </row>
    <row r="176" spans="7:24" ht="14.25" customHeight="1" x14ac:dyDescent="0.25">
      <c r="G176" s="110"/>
      <c r="H176" s="110"/>
      <c r="I176" s="110"/>
      <c r="J176" s="110"/>
      <c r="K176" s="110"/>
      <c r="L176" s="110"/>
      <c r="M176" s="110"/>
      <c r="N176" s="110"/>
      <c r="O176" s="110"/>
      <c r="P176" s="110"/>
      <c r="Q176" s="110"/>
      <c r="R176" s="110"/>
      <c r="S176" s="110"/>
      <c r="T176" s="110"/>
      <c r="U176" s="110"/>
      <c r="V176" s="110"/>
      <c r="W176" s="110"/>
      <c r="X176" s="110"/>
    </row>
    <row r="177" spans="7:24" ht="14.25" customHeight="1" x14ac:dyDescent="0.25">
      <c r="G177" s="110"/>
      <c r="H177" s="110"/>
      <c r="I177" s="110"/>
      <c r="J177" s="110"/>
      <c r="K177" s="110"/>
      <c r="L177" s="110"/>
      <c r="M177" s="110"/>
      <c r="N177" s="110"/>
      <c r="O177" s="110"/>
      <c r="P177" s="110"/>
      <c r="Q177" s="110"/>
      <c r="R177" s="110"/>
      <c r="S177" s="110"/>
      <c r="T177" s="110"/>
      <c r="U177" s="110"/>
      <c r="V177" s="110"/>
      <c r="W177" s="110"/>
      <c r="X177" s="110"/>
    </row>
    <row r="178" spans="7:24" ht="14.25" customHeight="1" x14ac:dyDescent="0.25">
      <c r="G178" s="110"/>
      <c r="H178" s="110"/>
      <c r="I178" s="110"/>
      <c r="J178" s="110"/>
      <c r="K178" s="110"/>
      <c r="L178" s="110"/>
      <c r="M178" s="110"/>
      <c r="N178" s="110"/>
      <c r="O178" s="110"/>
      <c r="P178" s="110"/>
      <c r="Q178" s="110"/>
      <c r="R178" s="110"/>
      <c r="S178" s="110"/>
      <c r="T178" s="110"/>
      <c r="U178" s="110"/>
      <c r="V178" s="110"/>
      <c r="W178" s="110"/>
      <c r="X178" s="110"/>
    </row>
    <row r="179" spans="7:24" ht="14.25" customHeight="1" x14ac:dyDescent="0.25">
      <c r="G179" s="110"/>
      <c r="H179" s="110"/>
      <c r="I179" s="110"/>
      <c r="J179" s="110"/>
      <c r="K179" s="110"/>
      <c r="L179" s="110"/>
      <c r="M179" s="110"/>
      <c r="N179" s="110"/>
      <c r="O179" s="110"/>
      <c r="P179" s="110"/>
      <c r="Q179" s="110"/>
      <c r="R179" s="110"/>
      <c r="S179" s="110"/>
      <c r="T179" s="110"/>
      <c r="U179" s="110"/>
      <c r="V179" s="110"/>
      <c r="W179" s="110"/>
      <c r="X179" s="110"/>
    </row>
    <row r="180" spans="7:24" ht="14.25" customHeight="1" x14ac:dyDescent="0.25">
      <c r="G180" s="110"/>
      <c r="H180" s="110"/>
      <c r="I180" s="110"/>
      <c r="J180" s="110"/>
      <c r="K180" s="110"/>
      <c r="L180" s="110"/>
      <c r="M180" s="110"/>
      <c r="N180" s="110"/>
      <c r="O180" s="110"/>
      <c r="P180" s="110"/>
      <c r="Q180" s="110"/>
      <c r="R180" s="110"/>
      <c r="S180" s="110"/>
      <c r="T180" s="110"/>
      <c r="U180" s="110"/>
      <c r="V180" s="110"/>
      <c r="W180" s="110"/>
      <c r="X180" s="110"/>
    </row>
    <row r="181" spans="7:24" ht="14.25" customHeight="1" x14ac:dyDescent="0.25">
      <c r="G181" s="110"/>
      <c r="H181" s="110"/>
      <c r="I181" s="110"/>
      <c r="J181" s="110"/>
      <c r="K181" s="110"/>
      <c r="L181" s="110"/>
      <c r="M181" s="110"/>
      <c r="N181" s="110"/>
      <c r="O181" s="110"/>
      <c r="P181" s="110"/>
      <c r="Q181" s="110"/>
      <c r="R181" s="110"/>
      <c r="S181" s="110"/>
      <c r="T181" s="110"/>
      <c r="U181" s="110"/>
      <c r="V181" s="110"/>
      <c r="W181" s="110"/>
      <c r="X181" s="110"/>
    </row>
    <row r="182" spans="7:24" ht="14.25" customHeight="1" x14ac:dyDescent="0.25">
      <c r="G182" s="110"/>
      <c r="H182" s="110"/>
      <c r="I182" s="110"/>
      <c r="J182" s="110"/>
      <c r="K182" s="110"/>
      <c r="L182" s="110"/>
      <c r="M182" s="110"/>
      <c r="N182" s="110"/>
      <c r="O182" s="110"/>
      <c r="P182" s="110"/>
      <c r="Q182" s="110"/>
      <c r="R182" s="110"/>
      <c r="S182" s="110"/>
      <c r="T182" s="110"/>
      <c r="U182" s="110"/>
      <c r="V182" s="110"/>
      <c r="W182" s="110"/>
      <c r="X182" s="110"/>
    </row>
    <row r="183" spans="7:24" ht="14.25" customHeight="1" x14ac:dyDescent="0.25">
      <c r="G183" s="110"/>
      <c r="H183" s="110"/>
      <c r="I183" s="110"/>
      <c r="J183" s="110"/>
      <c r="K183" s="110"/>
      <c r="L183" s="110"/>
      <c r="M183" s="110"/>
      <c r="N183" s="110"/>
      <c r="O183" s="110"/>
      <c r="P183" s="110"/>
      <c r="Q183" s="110"/>
      <c r="R183" s="110"/>
      <c r="S183" s="110"/>
      <c r="T183" s="110"/>
      <c r="U183" s="110"/>
      <c r="V183" s="110"/>
      <c r="W183" s="110"/>
      <c r="X183" s="110"/>
    </row>
    <row r="184" spans="7:24" ht="14.25" customHeight="1" x14ac:dyDescent="0.25">
      <c r="G184" s="110"/>
      <c r="H184" s="110"/>
      <c r="I184" s="110"/>
      <c r="J184" s="110"/>
      <c r="K184" s="110"/>
      <c r="L184" s="110"/>
      <c r="M184" s="110"/>
      <c r="N184" s="110"/>
      <c r="O184" s="110"/>
      <c r="P184" s="110"/>
      <c r="Q184" s="110"/>
      <c r="R184" s="110"/>
      <c r="S184" s="110"/>
      <c r="T184" s="110"/>
      <c r="U184" s="110"/>
      <c r="V184" s="110"/>
      <c r="W184" s="110"/>
      <c r="X184" s="110"/>
    </row>
    <row r="185" spans="7:24" ht="14.25" customHeight="1" x14ac:dyDescent="0.25">
      <c r="G185" s="110"/>
      <c r="H185" s="110"/>
      <c r="I185" s="110"/>
      <c r="J185" s="110"/>
      <c r="K185" s="110"/>
      <c r="L185" s="110"/>
      <c r="M185" s="110"/>
      <c r="N185" s="110"/>
      <c r="O185" s="110"/>
      <c r="P185" s="110"/>
      <c r="Q185" s="110"/>
      <c r="R185" s="110"/>
      <c r="S185" s="110"/>
      <c r="T185" s="110"/>
      <c r="U185" s="110"/>
      <c r="V185" s="110"/>
      <c r="W185" s="110"/>
      <c r="X185" s="110"/>
    </row>
    <row r="186" spans="7:24" ht="14.25" customHeight="1" x14ac:dyDescent="0.25">
      <c r="G186" s="110"/>
      <c r="H186" s="110"/>
      <c r="I186" s="110"/>
      <c r="J186" s="110"/>
      <c r="K186" s="110"/>
      <c r="L186" s="110"/>
      <c r="M186" s="110"/>
      <c r="N186" s="110"/>
      <c r="O186" s="110"/>
      <c r="P186" s="110"/>
      <c r="Q186" s="110"/>
      <c r="R186" s="110"/>
      <c r="S186" s="110"/>
      <c r="T186" s="110"/>
      <c r="U186" s="110"/>
      <c r="V186" s="110"/>
      <c r="W186" s="110"/>
      <c r="X186" s="110"/>
    </row>
    <row r="187" spans="7:24" ht="14.25" customHeight="1" x14ac:dyDescent="0.25">
      <c r="G187" s="110"/>
      <c r="H187" s="110"/>
      <c r="I187" s="110"/>
      <c r="J187" s="110"/>
      <c r="K187" s="110"/>
      <c r="L187" s="110"/>
      <c r="M187" s="110"/>
      <c r="N187" s="110"/>
      <c r="O187" s="110"/>
      <c r="P187" s="110"/>
      <c r="Q187" s="110"/>
      <c r="R187" s="110"/>
      <c r="S187" s="110"/>
      <c r="T187" s="110"/>
      <c r="U187" s="110"/>
      <c r="V187" s="110"/>
      <c r="W187" s="110"/>
      <c r="X187" s="110"/>
    </row>
    <row r="188" spans="7:24" ht="14.25" customHeight="1" x14ac:dyDescent="0.25">
      <c r="G188" s="110"/>
      <c r="H188" s="110"/>
      <c r="I188" s="110"/>
      <c r="J188" s="110"/>
      <c r="K188" s="110"/>
      <c r="L188" s="110"/>
      <c r="M188" s="110"/>
      <c r="N188" s="110"/>
      <c r="O188" s="110"/>
      <c r="P188" s="110"/>
      <c r="Q188" s="110"/>
      <c r="R188" s="110"/>
      <c r="S188" s="110"/>
      <c r="T188" s="110"/>
      <c r="U188" s="110"/>
      <c r="V188" s="110"/>
      <c r="W188" s="110"/>
      <c r="X188" s="110"/>
    </row>
    <row r="189" spans="7:24" ht="14.25" customHeight="1" x14ac:dyDescent="0.25">
      <c r="G189" s="110"/>
      <c r="H189" s="110"/>
      <c r="I189" s="110"/>
      <c r="J189" s="110"/>
      <c r="K189" s="110"/>
      <c r="L189" s="110"/>
      <c r="M189" s="110"/>
      <c r="N189" s="110"/>
      <c r="O189" s="110"/>
      <c r="P189" s="110"/>
      <c r="Q189" s="110"/>
      <c r="R189" s="110"/>
      <c r="S189" s="110"/>
      <c r="T189" s="110"/>
      <c r="U189" s="110"/>
      <c r="V189" s="110"/>
      <c r="W189" s="110"/>
      <c r="X189" s="110"/>
    </row>
    <row r="190" spans="7:24" ht="14.25" customHeight="1" x14ac:dyDescent="0.25">
      <c r="G190" s="110"/>
      <c r="H190" s="110"/>
      <c r="I190" s="110"/>
      <c r="J190" s="110"/>
      <c r="K190" s="110"/>
      <c r="L190" s="110"/>
      <c r="M190" s="110"/>
      <c r="N190" s="110"/>
      <c r="O190" s="110"/>
      <c r="P190" s="110"/>
      <c r="Q190" s="110"/>
      <c r="R190" s="110"/>
      <c r="S190" s="110"/>
      <c r="T190" s="110"/>
      <c r="U190" s="110"/>
      <c r="V190" s="110"/>
      <c r="W190" s="110"/>
      <c r="X190" s="110"/>
    </row>
    <row r="191" spans="7:24" ht="14.25" customHeight="1" x14ac:dyDescent="0.25">
      <c r="G191" s="110"/>
      <c r="H191" s="110"/>
      <c r="I191" s="110"/>
      <c r="J191" s="110"/>
      <c r="K191" s="110"/>
      <c r="L191" s="110"/>
      <c r="M191" s="110"/>
      <c r="N191" s="110"/>
      <c r="O191" s="110"/>
      <c r="P191" s="110"/>
      <c r="Q191" s="110"/>
      <c r="R191" s="110"/>
      <c r="S191" s="110"/>
      <c r="T191" s="110"/>
      <c r="U191" s="110"/>
      <c r="V191" s="110"/>
      <c r="W191" s="110"/>
      <c r="X191" s="110"/>
    </row>
    <row r="192" spans="7:24" ht="14.25" customHeight="1" x14ac:dyDescent="0.25">
      <c r="G192" s="110"/>
      <c r="H192" s="110"/>
      <c r="I192" s="110"/>
      <c r="J192" s="110"/>
      <c r="K192" s="110"/>
      <c r="L192" s="110"/>
      <c r="M192" s="110"/>
      <c r="N192" s="110"/>
      <c r="O192" s="110"/>
      <c r="P192" s="110"/>
      <c r="Q192" s="110"/>
      <c r="R192" s="110"/>
      <c r="S192" s="110"/>
      <c r="T192" s="110"/>
      <c r="U192" s="110"/>
      <c r="V192" s="110"/>
      <c r="W192" s="110"/>
      <c r="X192" s="110"/>
    </row>
    <row r="193" spans="7:24" ht="14.25" customHeight="1" x14ac:dyDescent="0.25">
      <c r="G193" s="110"/>
      <c r="H193" s="110"/>
      <c r="I193" s="110"/>
      <c r="J193" s="110"/>
      <c r="K193" s="110"/>
      <c r="L193" s="110"/>
      <c r="M193" s="110"/>
      <c r="N193" s="110"/>
      <c r="O193" s="110"/>
      <c r="P193" s="110"/>
      <c r="Q193" s="110"/>
      <c r="R193" s="110"/>
      <c r="S193" s="110"/>
      <c r="T193" s="110"/>
      <c r="U193" s="110"/>
      <c r="V193" s="110"/>
      <c r="W193" s="110"/>
      <c r="X193" s="110"/>
    </row>
    <row r="194" spans="7:24" ht="14.25" customHeight="1" x14ac:dyDescent="0.25">
      <c r="G194" s="110"/>
      <c r="H194" s="110"/>
      <c r="I194" s="110"/>
      <c r="J194" s="110"/>
      <c r="K194" s="110"/>
      <c r="L194" s="110"/>
      <c r="M194" s="110"/>
      <c r="N194" s="110"/>
      <c r="O194" s="110"/>
      <c r="P194" s="110"/>
      <c r="Q194" s="110"/>
      <c r="R194" s="110"/>
      <c r="S194" s="110"/>
      <c r="T194" s="110"/>
      <c r="U194" s="110"/>
      <c r="V194" s="110"/>
      <c r="W194" s="110"/>
      <c r="X194" s="110"/>
    </row>
    <row r="195" spans="7:24" ht="14.25" customHeight="1" x14ac:dyDescent="0.25">
      <c r="G195" s="110"/>
      <c r="H195" s="110"/>
      <c r="I195" s="110"/>
      <c r="J195" s="110"/>
      <c r="K195" s="110"/>
      <c r="L195" s="110"/>
      <c r="M195" s="110"/>
      <c r="N195" s="110"/>
      <c r="O195" s="110"/>
      <c r="P195" s="110"/>
      <c r="Q195" s="110"/>
      <c r="R195" s="110"/>
      <c r="S195" s="110"/>
      <c r="T195" s="110"/>
      <c r="U195" s="110"/>
      <c r="V195" s="110"/>
      <c r="W195" s="110"/>
      <c r="X195" s="110"/>
    </row>
    <row r="196" spans="7:24" ht="14.25" customHeight="1" x14ac:dyDescent="0.25">
      <c r="G196" s="110"/>
      <c r="H196" s="110"/>
      <c r="I196" s="110"/>
      <c r="J196" s="110"/>
      <c r="K196" s="110"/>
      <c r="L196" s="110"/>
      <c r="M196" s="110"/>
      <c r="N196" s="110"/>
      <c r="O196" s="110"/>
      <c r="P196" s="110"/>
      <c r="Q196" s="110"/>
      <c r="R196" s="110"/>
      <c r="S196" s="110"/>
      <c r="T196" s="110"/>
      <c r="U196" s="110"/>
      <c r="V196" s="110"/>
      <c r="W196" s="110"/>
      <c r="X196" s="110"/>
    </row>
    <row r="197" spans="7:24" ht="14.25" customHeight="1" x14ac:dyDescent="0.25">
      <c r="G197" s="110"/>
      <c r="H197" s="110"/>
      <c r="I197" s="110"/>
      <c r="J197" s="110"/>
      <c r="K197" s="110"/>
      <c r="L197" s="110"/>
      <c r="M197" s="110"/>
      <c r="N197" s="110"/>
      <c r="O197" s="110"/>
      <c r="P197" s="110"/>
      <c r="Q197" s="110"/>
      <c r="R197" s="110"/>
      <c r="S197" s="110"/>
      <c r="T197" s="110"/>
      <c r="U197" s="110"/>
      <c r="V197" s="110"/>
      <c r="W197" s="110"/>
      <c r="X197" s="110"/>
    </row>
    <row r="198" spans="7:24" ht="14.25" customHeight="1" x14ac:dyDescent="0.25">
      <c r="G198" s="110"/>
      <c r="H198" s="110"/>
      <c r="I198" s="110"/>
      <c r="J198" s="110"/>
      <c r="K198" s="110"/>
      <c r="L198" s="110"/>
      <c r="M198" s="110"/>
      <c r="N198" s="110"/>
      <c r="O198" s="110"/>
      <c r="P198" s="110"/>
      <c r="Q198" s="110"/>
      <c r="R198" s="110"/>
      <c r="S198" s="110"/>
      <c r="T198" s="110"/>
      <c r="U198" s="110"/>
      <c r="V198" s="110"/>
      <c r="W198" s="110"/>
      <c r="X198" s="110"/>
    </row>
    <row r="199" spans="7:24" ht="14.25" customHeight="1" x14ac:dyDescent="0.25">
      <c r="G199" s="110"/>
      <c r="H199" s="110"/>
      <c r="I199" s="110"/>
      <c r="J199" s="110"/>
      <c r="K199" s="110"/>
      <c r="L199" s="110"/>
      <c r="M199" s="110"/>
      <c r="N199" s="110"/>
      <c r="O199" s="110"/>
      <c r="P199" s="110"/>
      <c r="Q199" s="110"/>
      <c r="R199" s="110"/>
      <c r="S199" s="110"/>
      <c r="T199" s="110"/>
      <c r="U199" s="110"/>
      <c r="V199" s="110"/>
      <c r="W199" s="110"/>
      <c r="X199" s="110"/>
    </row>
    <row r="200" spans="7:24" ht="14.25" customHeight="1" x14ac:dyDescent="0.25">
      <c r="G200" s="110"/>
      <c r="H200" s="110"/>
      <c r="I200" s="110"/>
      <c r="J200" s="110"/>
      <c r="K200" s="110"/>
      <c r="L200" s="110"/>
      <c r="M200" s="110"/>
      <c r="N200" s="110"/>
      <c r="O200" s="110"/>
      <c r="P200" s="110"/>
      <c r="Q200" s="110"/>
      <c r="R200" s="110"/>
      <c r="S200" s="110"/>
      <c r="T200" s="110"/>
      <c r="U200" s="110"/>
      <c r="V200" s="110"/>
      <c r="W200" s="110"/>
      <c r="X200" s="110"/>
    </row>
  </sheetData>
  <mergeCells count="208">
    <mergeCell ref="BA20:BC23"/>
    <mergeCell ref="AS30:AW30"/>
    <mergeCell ref="Q27:W27"/>
    <mergeCell ref="X43:AB43"/>
    <mergeCell ref="AI22:AM23"/>
    <mergeCell ref="AC43:AH43"/>
    <mergeCell ref="X40:AB40"/>
    <mergeCell ref="AI29:AM29"/>
    <mergeCell ref="AS42:AW42"/>
    <mergeCell ref="AN24:AR24"/>
    <mergeCell ref="AN33:AR33"/>
    <mergeCell ref="AC39:AH39"/>
    <mergeCell ref="X20:AH21"/>
    <mergeCell ref="AC42:AH42"/>
    <mergeCell ref="AC34:AH34"/>
    <mergeCell ref="AC29:AH29"/>
    <mergeCell ref="AN26:AR26"/>
    <mergeCell ref="BA32:BC32"/>
    <mergeCell ref="BA29:BC29"/>
    <mergeCell ref="BA42:BC42"/>
    <mergeCell ref="BA38:BC38"/>
    <mergeCell ref="BA43:BC43"/>
    <mergeCell ref="AI41:AM41"/>
    <mergeCell ref="AX42:AZ42"/>
    <mergeCell ref="AC44:AH44"/>
    <mergeCell ref="G9:V11"/>
    <mergeCell ref="AN25:AR25"/>
    <mergeCell ref="Q20:W23"/>
    <mergeCell ref="AX43:AZ43"/>
    <mergeCell ref="Q37:W37"/>
    <mergeCell ref="AX30:AZ30"/>
    <mergeCell ref="AI43:AM43"/>
    <mergeCell ref="G44:AB44"/>
    <mergeCell ref="AN41:AR41"/>
    <mergeCell ref="AN22:AR23"/>
    <mergeCell ref="AS43:AW43"/>
    <mergeCell ref="Q43:W43"/>
    <mergeCell ref="H42:P42"/>
    <mergeCell ref="AX26:AZ26"/>
    <mergeCell ref="H30:P30"/>
    <mergeCell ref="AX35:AZ35"/>
    <mergeCell ref="AI31:AM31"/>
    <mergeCell ref="X26:AB26"/>
    <mergeCell ref="AS28:AW28"/>
    <mergeCell ref="AI39:AM39"/>
    <mergeCell ref="AN40:AR40"/>
    <mergeCell ref="AX20:AZ23"/>
    <mergeCell ref="H32:P32"/>
    <mergeCell ref="B12:E12"/>
    <mergeCell ref="BA41:BC41"/>
    <mergeCell ref="Q39:W39"/>
    <mergeCell ref="AS32:AW32"/>
    <mergeCell ref="Q29:W29"/>
    <mergeCell ref="Q38:W38"/>
    <mergeCell ref="B14:E14"/>
    <mergeCell ref="AC32:AH32"/>
    <mergeCell ref="BA40:BC40"/>
    <mergeCell ref="AN39:AR39"/>
    <mergeCell ref="B13:E13"/>
    <mergeCell ref="H41:P41"/>
    <mergeCell ref="Q31:W31"/>
    <mergeCell ref="AX31:AZ31"/>
    <mergeCell ref="AX32:AZ32"/>
    <mergeCell ref="BA28:BC28"/>
    <mergeCell ref="AX41:AZ41"/>
    <mergeCell ref="AN20:AW21"/>
    <mergeCell ref="BA39:BC39"/>
    <mergeCell ref="AX25:AZ25"/>
    <mergeCell ref="BA30:BC30"/>
    <mergeCell ref="AI30:AM30"/>
    <mergeCell ref="H28:P28"/>
    <mergeCell ref="AX33:AZ33"/>
    <mergeCell ref="Z49:AQ49"/>
    <mergeCell ref="Q40:W40"/>
    <mergeCell ref="AI33:AM33"/>
    <mergeCell ref="AS24:AW24"/>
    <mergeCell ref="AI42:AM42"/>
    <mergeCell ref="X31:AB31"/>
    <mergeCell ref="AN37:AR37"/>
    <mergeCell ref="AS33:AW33"/>
    <mergeCell ref="H34:P34"/>
    <mergeCell ref="H25:P25"/>
    <mergeCell ref="AC24:AH24"/>
    <mergeCell ref="AC33:AH33"/>
    <mergeCell ref="AS26:AW26"/>
    <mergeCell ref="X39:AB39"/>
    <mergeCell ref="AI44:AM44"/>
    <mergeCell ref="AS35:AW35"/>
    <mergeCell ref="H49:Y49"/>
    <mergeCell ref="H36:P36"/>
    <mergeCell ref="AI34:AM34"/>
    <mergeCell ref="AC26:AH26"/>
    <mergeCell ref="AI28:AM28"/>
    <mergeCell ref="X32:AB32"/>
    <mergeCell ref="AC35:AH35"/>
    <mergeCell ref="AC25:AH25"/>
    <mergeCell ref="G7:AR7"/>
    <mergeCell ref="Q28:W28"/>
    <mergeCell ref="Q42:W42"/>
    <mergeCell ref="X33:AB33"/>
    <mergeCell ref="AS39:AW39"/>
    <mergeCell ref="AN43:AR43"/>
    <mergeCell ref="BA31:BC31"/>
    <mergeCell ref="AI32:AM32"/>
    <mergeCell ref="AN27:AR27"/>
    <mergeCell ref="AI37:AM37"/>
    <mergeCell ref="X41:AB41"/>
    <mergeCell ref="AN42:AR42"/>
    <mergeCell ref="X35:AB35"/>
    <mergeCell ref="AS37:AW37"/>
    <mergeCell ref="AX34:AZ34"/>
    <mergeCell ref="H38:P38"/>
    <mergeCell ref="H43:P43"/>
    <mergeCell ref="X25:AB25"/>
    <mergeCell ref="AC37:AH37"/>
    <mergeCell ref="AX36:AZ36"/>
    <mergeCell ref="H40:P40"/>
    <mergeCell ref="X27:AB27"/>
    <mergeCell ref="AN28:AR28"/>
    <mergeCell ref="X36:AB36"/>
    <mergeCell ref="B6:E6"/>
    <mergeCell ref="AN30:AR30"/>
    <mergeCell ref="B15:E15"/>
    <mergeCell ref="AS41:AW41"/>
    <mergeCell ref="BA34:BC34"/>
    <mergeCell ref="Q32:W32"/>
    <mergeCell ref="Q41:W41"/>
    <mergeCell ref="X22:AB23"/>
    <mergeCell ref="AS25:AW25"/>
    <mergeCell ref="Q25:W25"/>
    <mergeCell ref="AI27:AM27"/>
    <mergeCell ref="AS40:AW40"/>
    <mergeCell ref="AN32:AR32"/>
    <mergeCell ref="AI36:AM36"/>
    <mergeCell ref="AS27:AW27"/>
    <mergeCell ref="AS36:AW36"/>
    <mergeCell ref="AX24:AZ24"/>
    <mergeCell ref="Q24:W24"/>
    <mergeCell ref="Q33:W33"/>
    <mergeCell ref="AC27:AH27"/>
    <mergeCell ref="X24:AB24"/>
    <mergeCell ref="BA35:BC35"/>
    <mergeCell ref="AC36:AH36"/>
    <mergeCell ref="X38:AB38"/>
    <mergeCell ref="AS22:AW23"/>
    <mergeCell ref="AC28:AH28"/>
    <mergeCell ref="AX40:AZ40"/>
    <mergeCell ref="Q34:W34"/>
    <mergeCell ref="AC22:AH23"/>
    <mergeCell ref="AX27:AZ27"/>
    <mergeCell ref="H31:P31"/>
    <mergeCell ref="AC30:AH30"/>
    <mergeCell ref="Q36:W36"/>
    <mergeCell ref="Q30:W30"/>
    <mergeCell ref="AN34:AR34"/>
    <mergeCell ref="AI38:AM38"/>
    <mergeCell ref="AS29:AW29"/>
    <mergeCell ref="AS38:AW38"/>
    <mergeCell ref="H20:P23"/>
    <mergeCell ref="AN35:AR35"/>
    <mergeCell ref="AX28:AZ28"/>
    <mergeCell ref="H37:P37"/>
    <mergeCell ref="AN31:AR31"/>
    <mergeCell ref="AI35:AM35"/>
    <mergeCell ref="X30:AB30"/>
    <mergeCell ref="H24:P24"/>
    <mergeCell ref="AX29:AZ29"/>
    <mergeCell ref="B4:E4"/>
    <mergeCell ref="BA33:BC33"/>
    <mergeCell ref="AX37:AZ37"/>
    <mergeCell ref="AI24:AM24"/>
    <mergeCell ref="X34:AB34"/>
    <mergeCell ref="AN29:AR29"/>
    <mergeCell ref="AC31:AH31"/>
    <mergeCell ref="X28:AB28"/>
    <mergeCell ref="AC40:AH40"/>
    <mergeCell ref="X37:AB37"/>
    <mergeCell ref="BA26:BC26"/>
    <mergeCell ref="H27:P27"/>
    <mergeCell ref="AX39:AZ39"/>
    <mergeCell ref="AI26:AM26"/>
    <mergeCell ref="G20:G23"/>
    <mergeCell ref="B8:E8"/>
    <mergeCell ref="AI20:AM21"/>
    <mergeCell ref="B10:E10"/>
    <mergeCell ref="BA27:BC27"/>
    <mergeCell ref="BA37:BC37"/>
    <mergeCell ref="AN36:AR36"/>
    <mergeCell ref="AC38:AH38"/>
    <mergeCell ref="AS31:AW31"/>
    <mergeCell ref="AI40:AM40"/>
    <mergeCell ref="BA24:BC24"/>
    <mergeCell ref="BA25:BC25"/>
    <mergeCell ref="H33:P33"/>
    <mergeCell ref="AX38:AZ38"/>
    <mergeCell ref="X42:AB42"/>
    <mergeCell ref="AI25:AM25"/>
    <mergeCell ref="X29:AB29"/>
    <mergeCell ref="AC41:AH41"/>
    <mergeCell ref="H26:P26"/>
    <mergeCell ref="H35:P35"/>
    <mergeCell ref="Q26:W26"/>
    <mergeCell ref="Q35:W35"/>
    <mergeCell ref="AS34:AW34"/>
    <mergeCell ref="AN38:AR38"/>
    <mergeCell ref="H39:P39"/>
    <mergeCell ref="BA36:BC36"/>
    <mergeCell ref="H29:P29"/>
  </mergeCells>
  <hyperlinks>
    <hyperlink ref="B4" location="PANDUAN!A1" display="PANDUAN" xr:uid="{00000000-0004-0000-4D01-000000000000}"/>
    <hyperlink ref="B6" location="'EWS DIRECTORY'!A1" display="EWS DIRECTORY" xr:uid="{00000000-0004-0000-4D01-000001000000}"/>
    <hyperlink ref="B8" location="'DATA PEMICU'!A1" display="DATA PEMICU" xr:uid="{00000000-0004-0000-4D01-000002000000}"/>
    <hyperlink ref="B10" location="'DATA PENGUJI'!A1" display="DATA PENGUJI" xr:uid="{00000000-0004-0000-4D01-000003000000}"/>
    <hyperlink ref="B12" location="'MAIN LEVEL'!A1" display="MAIN LEVEL" xr:uid="{00000000-0004-0000-4D01-000004000000}"/>
  </hyperlinks>
  <pageMargins left="0.51181102362204722" right="0.15748031496062989" top="0.55118110236220474" bottom="0.55118110236220474" header="0" footer="0"/>
  <pageSetup paperSize="9" scale="60" orientation="landscape"/>
  <headerFooter>
    <oddFooter>&amp;Rhalaman &amp;P dari</oddFooter>
  </headerFooter>
</worksheet>
</file>

<file path=xl/worksheets/sheet3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1-000000000000}">
  <sheetPr codeName="Sheet153">
    <tabColor theme="4" tint="-0.249977111117893"/>
  </sheetPr>
  <dimension ref="A1:AS38"/>
  <sheetViews>
    <sheetView topLeftCell="B1" zoomScaleNormal="100" workbookViewId="0">
      <selection activeCell="AQ18" sqref="AQ18:AU18"/>
    </sheetView>
  </sheetViews>
  <sheetFormatPr defaultColWidth="3.5546875" defaultRowHeight="13.8" x14ac:dyDescent="0.25"/>
  <cols>
    <col min="1" max="1" width="3" style="110" hidden="1" customWidth="1"/>
    <col min="2" max="5" width="3.88671875" style="177" customWidth="1"/>
    <col min="6" max="6" width="3.88671875" style="110" customWidth="1"/>
    <col min="7" max="42" width="3.6640625" style="109" customWidth="1"/>
    <col min="43" max="43" width="3.5546875" style="109" customWidth="1"/>
    <col min="44" max="16384" width="3.5546875" style="109"/>
  </cols>
  <sheetData>
    <row r="1" spans="2:45" x14ac:dyDescent="0.25">
      <c r="G1" s="56"/>
    </row>
    <row r="2" spans="2:45" x14ac:dyDescent="0.25">
      <c r="G2" s="56" t="s">
        <v>1674</v>
      </c>
    </row>
    <row r="3" spans="2:45" x14ac:dyDescent="0.25">
      <c r="B3" s="111"/>
      <c r="C3" s="111"/>
      <c r="D3" s="111"/>
      <c r="E3" s="111"/>
      <c r="G3" s="56"/>
    </row>
    <row r="4" spans="2:45" x14ac:dyDescent="0.25">
      <c r="B4" s="762" t="s">
        <v>79</v>
      </c>
      <c r="C4" s="761"/>
      <c r="D4" s="761"/>
      <c r="E4" s="761"/>
      <c r="G4" s="56"/>
    </row>
    <row r="5" spans="2:45" x14ac:dyDescent="0.25">
      <c r="B5" s="111"/>
      <c r="C5" s="111"/>
      <c r="D5" s="111"/>
      <c r="E5" s="111"/>
      <c r="G5" s="56"/>
    </row>
    <row r="6" spans="2:45" x14ac:dyDescent="0.25">
      <c r="B6" s="762" t="s">
        <v>87</v>
      </c>
      <c r="C6" s="761"/>
      <c r="D6" s="761"/>
      <c r="E6" s="761"/>
      <c r="G6" s="56"/>
    </row>
    <row r="7" spans="2:45" ht="15" customHeight="1" x14ac:dyDescent="0.25">
      <c r="B7" s="111"/>
      <c r="C7" s="111"/>
      <c r="D7" s="111"/>
      <c r="E7" s="111"/>
      <c r="G7" s="1097" t="s">
        <v>1996</v>
      </c>
      <c r="H7" s="1094"/>
      <c r="I7" s="1094"/>
      <c r="J7" s="1094"/>
      <c r="K7" s="1094"/>
      <c r="L7" s="1094"/>
      <c r="M7" s="1094"/>
      <c r="N7" s="1094"/>
      <c r="O7" s="1094"/>
      <c r="P7" s="1094"/>
      <c r="Q7" s="1094"/>
      <c r="R7" s="1094"/>
      <c r="S7" s="1094"/>
      <c r="T7" s="1094"/>
      <c r="U7" s="1094"/>
      <c r="V7" s="1094"/>
      <c r="W7" s="1094"/>
      <c r="X7" s="1094"/>
      <c r="Y7" s="1094"/>
      <c r="Z7" s="1094"/>
      <c r="AA7" s="1094"/>
      <c r="AB7" s="1094"/>
      <c r="AC7" s="1094"/>
      <c r="AD7" s="1094"/>
      <c r="AE7" s="1094"/>
      <c r="AF7" s="1094"/>
      <c r="AG7" s="1094"/>
      <c r="AH7" s="1094"/>
      <c r="AI7" s="1094"/>
      <c r="AJ7" s="1094"/>
      <c r="AK7" s="1094"/>
      <c r="AL7" s="1094"/>
      <c r="AM7" s="1094"/>
      <c r="AN7" s="1094"/>
    </row>
    <row r="8" spans="2:45" x14ac:dyDescent="0.25">
      <c r="B8" s="762" t="s">
        <v>94</v>
      </c>
      <c r="C8" s="761"/>
      <c r="D8" s="761"/>
      <c r="E8" s="761"/>
      <c r="G8" s="56"/>
    </row>
    <row r="9" spans="2:45" ht="15" customHeight="1" x14ac:dyDescent="0.25">
      <c r="B9" s="111"/>
      <c r="C9" s="111"/>
      <c r="D9" s="111"/>
      <c r="E9" s="111"/>
      <c r="G9" s="1194" t="str">
        <f>'MAIN LEVEL'!I89</f>
        <v>Fasilitas Pengurang PPh Terutang</v>
      </c>
      <c r="H9" s="836"/>
      <c r="I9" s="836"/>
      <c r="J9" s="836"/>
      <c r="K9" s="836"/>
      <c r="L9" s="836"/>
      <c r="M9" s="836"/>
      <c r="N9" s="836"/>
      <c r="O9" s="836"/>
      <c r="P9" s="836"/>
      <c r="Q9" s="836"/>
      <c r="R9" s="836"/>
      <c r="S9" s="836"/>
      <c r="T9" s="836"/>
      <c r="U9" s="836"/>
      <c r="V9" s="836"/>
      <c r="W9" s="836"/>
      <c r="X9" s="836"/>
      <c r="Y9" s="1000"/>
      <c r="Z9" s="74" t="s">
        <v>796</v>
      </c>
      <c r="AA9" s="238"/>
      <c r="AB9" s="238"/>
      <c r="AC9" s="238"/>
      <c r="AD9" s="238"/>
      <c r="AE9" s="238"/>
      <c r="AF9" s="126" t="s">
        <v>1678</v>
      </c>
      <c r="AG9" s="239" t="e">
        <f>NAMA_WP</f>
        <v>#N/A</v>
      </c>
      <c r="AH9" s="238"/>
      <c r="AI9" s="238"/>
      <c r="AJ9" s="238"/>
      <c r="AK9" s="238"/>
      <c r="AL9" s="238"/>
      <c r="AM9" s="238"/>
      <c r="AN9" s="238"/>
      <c r="AO9" s="238"/>
      <c r="AP9" s="238"/>
      <c r="AQ9" s="238"/>
      <c r="AR9" s="238"/>
      <c r="AS9" s="240"/>
    </row>
    <row r="10" spans="2:45" x14ac:dyDescent="0.25">
      <c r="B10" s="762" t="s">
        <v>101</v>
      </c>
      <c r="C10" s="761"/>
      <c r="D10" s="761"/>
      <c r="E10" s="761"/>
      <c r="G10" s="1001"/>
      <c r="H10" s="1094"/>
      <c r="I10" s="1094"/>
      <c r="J10" s="1094"/>
      <c r="K10" s="1094"/>
      <c r="L10" s="1094"/>
      <c r="M10" s="1094"/>
      <c r="N10" s="1094"/>
      <c r="O10" s="1094"/>
      <c r="P10" s="1094"/>
      <c r="Q10" s="1094"/>
      <c r="R10" s="1094"/>
      <c r="S10" s="1094"/>
      <c r="T10" s="1094"/>
      <c r="U10" s="1094"/>
      <c r="V10" s="1094"/>
      <c r="W10" s="1094"/>
      <c r="X10" s="1094"/>
      <c r="Y10" s="1002"/>
      <c r="Z10" s="208" t="s">
        <v>1401</v>
      </c>
      <c r="AF10" s="127" t="s">
        <v>1678</v>
      </c>
      <c r="AG10" s="125" t="e">
        <f>NPWP</f>
        <v>#N/A</v>
      </c>
      <c r="AS10" s="241"/>
    </row>
    <row r="11" spans="2:45" x14ac:dyDescent="0.25">
      <c r="G11" s="1003"/>
      <c r="H11" s="1004"/>
      <c r="I11" s="1004"/>
      <c r="J11" s="1004"/>
      <c r="K11" s="1004"/>
      <c r="L11" s="1004"/>
      <c r="M11" s="1004"/>
      <c r="N11" s="1004"/>
      <c r="O11" s="1004"/>
      <c r="P11" s="1004"/>
      <c r="Q11" s="1004"/>
      <c r="R11" s="1004"/>
      <c r="S11" s="1004"/>
      <c r="T11" s="1004"/>
      <c r="U11" s="1004"/>
      <c r="V11" s="1004"/>
      <c r="W11" s="1004"/>
      <c r="X11" s="1004"/>
      <c r="Y11" s="1005"/>
      <c r="Z11" s="213" t="s">
        <v>1679</v>
      </c>
      <c r="AA11" s="242"/>
      <c r="AB11" s="242"/>
      <c r="AC11" s="242"/>
      <c r="AD11" s="242"/>
      <c r="AE11" s="242"/>
      <c r="AF11" s="128" t="s">
        <v>1678</v>
      </c>
      <c r="AG11" s="243" t="e">
        <f>ID_MS_TH_PJK</f>
        <v>#N/A</v>
      </c>
      <c r="AH11" s="242"/>
      <c r="AI11" s="242"/>
      <c r="AJ11" s="242"/>
      <c r="AK11" s="242"/>
      <c r="AL11" s="242"/>
      <c r="AM11" s="242"/>
      <c r="AN11" s="242"/>
      <c r="AO11" s="242"/>
      <c r="AP11" s="242"/>
      <c r="AQ11" s="242"/>
      <c r="AR11" s="242"/>
      <c r="AS11" s="244"/>
    </row>
    <row r="12" spans="2:45" x14ac:dyDescent="0.25">
      <c r="B12" s="762" t="s">
        <v>106</v>
      </c>
      <c r="C12" s="761"/>
      <c r="D12" s="761"/>
      <c r="E12" s="761"/>
    </row>
    <row r="13" spans="2:45" x14ac:dyDescent="0.25">
      <c r="B13" s="927" t="str">
        <f>HYPERLINK("#'"&amp;'EWS DIRECTORY'!$J$334&amp;"'!A1",'EWS DIRECTORY'!$J$334)</f>
        <v>P</v>
      </c>
      <c r="C13" s="761"/>
      <c r="D13" s="761"/>
      <c r="E13" s="761"/>
      <c r="G13" s="56" t="s">
        <v>1680</v>
      </c>
    </row>
    <row r="14" spans="2:45" x14ac:dyDescent="0.25">
      <c r="B14" s="931" t="str">
        <f>HYPERLINK("#'"&amp;'EWS DIRECTORY'!$J$335&amp;"'!A1",'EWS DIRECTORY'!$J$335)</f>
        <v>P-1</v>
      </c>
      <c r="C14" s="761"/>
      <c r="D14" s="761"/>
      <c r="E14" s="761"/>
      <c r="G14" s="56" t="s">
        <v>1681</v>
      </c>
    </row>
    <row r="15" spans="2:45" x14ac:dyDescent="0.25">
      <c r="B15" s="929" t="str">
        <f>HYPERLINK("#'"&amp;'EWS DIRECTORY'!$J$336&amp;"'!A1",'EWS DIRECTORY'!$J$336)</f>
        <v>P-1-1</v>
      </c>
      <c r="C15" s="761"/>
      <c r="D15" s="761"/>
      <c r="E15" s="761"/>
      <c r="G15" s="56" t="s">
        <v>1806</v>
      </c>
    </row>
    <row r="16" spans="2:45" x14ac:dyDescent="0.25">
      <c r="B16" s="929" t="str">
        <f>HYPERLINK("#'"&amp;'EWS DIRECTORY'!$J$337&amp;"'!A1",'EWS DIRECTORY'!$J$337)</f>
        <v>P-1-2</v>
      </c>
      <c r="C16" s="761"/>
      <c r="D16" s="761"/>
      <c r="E16" s="761"/>
      <c r="G16" s="56" t="s">
        <v>1744</v>
      </c>
      <c r="AQ16" s="56"/>
      <c r="AR16" s="56"/>
      <c r="AS16" s="56"/>
    </row>
    <row r="17" spans="1:45" x14ac:dyDescent="0.25">
      <c r="B17" s="929" t="str">
        <f>HYPERLINK("#'"&amp;'EWS DIRECTORY'!$J$338&amp;"'!A1",'EWS DIRECTORY'!$J$338)</f>
        <v>P-1-3</v>
      </c>
      <c r="C17" s="761"/>
      <c r="D17" s="761"/>
      <c r="E17" s="761"/>
      <c r="G17" s="56"/>
      <c r="AQ17" s="56"/>
      <c r="AR17" s="56"/>
      <c r="AS17" s="56"/>
    </row>
    <row r="18" spans="1:45" x14ac:dyDescent="0.25">
      <c r="G18" s="1202" t="str">
        <f>"Pengujian yang telah dilakukan atas post "&amp;G9&amp;" dapat disimpulkan:"</f>
        <v>Pengujian yang telah dilakukan atas post Fasilitas Pengurang PPh Terutang dapat disimpulkan:</v>
      </c>
      <c r="H18" s="1094"/>
      <c r="I18" s="1094"/>
      <c r="J18" s="1094"/>
      <c r="K18" s="1094"/>
      <c r="L18" s="1094"/>
      <c r="M18" s="1094"/>
      <c r="N18" s="1094"/>
      <c r="O18" s="1094"/>
      <c r="P18" s="1094"/>
      <c r="Q18" s="1094"/>
      <c r="R18" s="1094"/>
      <c r="S18" s="1094"/>
      <c r="T18" s="1094"/>
      <c r="U18" s="1094"/>
      <c r="V18" s="1094"/>
      <c r="W18" s="1094"/>
      <c r="X18" s="1094"/>
      <c r="Y18" s="1094"/>
      <c r="Z18" s="1094"/>
      <c r="AA18" s="1094"/>
      <c r="AB18" s="1094"/>
      <c r="AC18" s="1094"/>
      <c r="AD18" s="1094"/>
      <c r="AE18" s="1094"/>
      <c r="AF18" s="1094"/>
      <c r="AG18" s="1094"/>
      <c r="AH18" s="1094"/>
      <c r="AI18" s="1094"/>
      <c r="AJ18" s="1094"/>
      <c r="AQ18" s="56"/>
      <c r="AR18" s="56"/>
      <c r="AS18" s="56"/>
    </row>
    <row r="19" spans="1:45" s="245" customFormat="1" ht="15" customHeight="1" x14ac:dyDescent="0.25">
      <c r="A19" s="110"/>
      <c r="B19" s="177"/>
      <c r="C19" s="177"/>
      <c r="D19" s="177"/>
      <c r="E19" s="177"/>
      <c r="F19" s="110"/>
      <c r="G19" s="1203"/>
      <c r="H19" s="1203"/>
      <c r="I19" s="1203"/>
      <c r="J19" s="1203"/>
      <c r="K19" s="1203"/>
      <c r="L19" s="1203"/>
      <c r="M19" s="1203"/>
      <c r="N19" s="1203"/>
      <c r="O19" s="1203"/>
      <c r="P19" s="1203"/>
      <c r="Q19" s="1203"/>
      <c r="R19" s="1203"/>
      <c r="S19" s="1203"/>
      <c r="T19" s="1203"/>
      <c r="U19" s="1203"/>
      <c r="V19" s="1203"/>
      <c r="W19" s="1203"/>
      <c r="X19" s="1203"/>
      <c r="Y19" s="1203"/>
      <c r="Z19" s="1203"/>
      <c r="AA19" s="1203"/>
      <c r="AB19" s="1203"/>
      <c r="AC19" s="1203"/>
      <c r="AD19" s="1203"/>
      <c r="AE19" s="1203"/>
      <c r="AF19" s="1203"/>
      <c r="AG19" s="1203"/>
      <c r="AH19" s="1203"/>
      <c r="AI19" s="1203"/>
      <c r="AJ19" s="1203"/>
      <c r="AK19" s="109"/>
      <c r="AL19" s="109"/>
      <c r="AM19" s="109"/>
      <c r="AN19" s="109"/>
      <c r="AO19" s="109"/>
      <c r="AP19" s="109"/>
      <c r="AQ19" s="109"/>
      <c r="AR19" s="109"/>
      <c r="AS19" s="109"/>
    </row>
    <row r="21" spans="1:45" x14ac:dyDescent="0.25">
      <c r="G21" s="64" t="s">
        <v>1445</v>
      </c>
      <c r="H21" s="1196" t="s">
        <v>1707</v>
      </c>
      <c r="I21" s="824"/>
      <c r="J21" s="824"/>
      <c r="K21" s="824"/>
      <c r="L21" s="824"/>
      <c r="M21" s="824"/>
      <c r="N21" s="824"/>
      <c r="O21" s="825"/>
      <c r="P21" s="64" t="s">
        <v>1708</v>
      </c>
      <c r="Q21" s="64"/>
      <c r="R21" s="1196" t="s">
        <v>1997</v>
      </c>
      <c r="S21" s="824"/>
      <c r="T21" s="824"/>
      <c r="U21" s="824"/>
      <c r="V21" s="824"/>
      <c r="W21" s="825"/>
    </row>
    <row r="22" spans="1:45" x14ac:dyDescent="0.25">
      <c r="G22" s="266">
        <v>1</v>
      </c>
      <c r="H22" s="65" t="s">
        <v>1769</v>
      </c>
      <c r="I22" s="66"/>
      <c r="J22" s="66"/>
      <c r="K22" s="66"/>
      <c r="L22" s="66"/>
      <c r="M22" s="66"/>
      <c r="N22" s="66"/>
      <c r="O22" s="267"/>
      <c r="P22" s="1197" t="s">
        <v>757</v>
      </c>
      <c r="Q22" s="825"/>
      <c r="R22" s="1290">
        <f>'P-1'!X33</f>
        <v>0</v>
      </c>
      <c r="S22" s="824"/>
      <c r="T22" s="824"/>
      <c r="U22" s="824"/>
      <c r="V22" s="824"/>
      <c r="W22" s="825"/>
    </row>
    <row r="23" spans="1:45" x14ac:dyDescent="0.25">
      <c r="G23" s="266"/>
      <c r="H23" s="246" t="s">
        <v>1770</v>
      </c>
      <c r="I23" s="267"/>
      <c r="J23" s="267"/>
      <c r="K23" s="267"/>
      <c r="L23" s="267"/>
      <c r="M23" s="267"/>
      <c r="N23" s="267"/>
      <c r="O23" s="267"/>
      <c r="P23" s="267"/>
      <c r="Q23" s="268"/>
      <c r="R23" s="1290">
        <f>SUM(R22)</f>
        <v>0</v>
      </c>
      <c r="S23" s="824"/>
      <c r="T23" s="824"/>
      <c r="U23" s="824"/>
      <c r="V23" s="824"/>
      <c r="W23" s="825"/>
    </row>
    <row r="24" spans="1:45" x14ac:dyDescent="0.25">
      <c r="G24" s="269"/>
      <c r="H24" s="269"/>
      <c r="I24" s="269"/>
      <c r="J24" s="269"/>
      <c r="K24" s="269"/>
      <c r="L24" s="269"/>
      <c r="M24" s="269"/>
      <c r="N24" s="269"/>
      <c r="O24" s="269"/>
      <c r="P24" s="269"/>
      <c r="Q24" s="269"/>
      <c r="R24" s="560"/>
      <c r="S24" s="561"/>
      <c r="T24" s="561"/>
      <c r="U24" s="561"/>
      <c r="V24" s="561"/>
      <c r="W24" s="561"/>
    </row>
    <row r="25" spans="1:45" ht="15" customHeight="1" x14ac:dyDescent="0.25">
      <c r="G25" s="269"/>
      <c r="H25" s="246" t="s">
        <v>1998</v>
      </c>
      <c r="I25" s="267"/>
      <c r="J25" s="267"/>
      <c r="K25" s="267"/>
      <c r="L25" s="267"/>
      <c r="M25" s="267"/>
      <c r="N25" s="267"/>
      <c r="O25" s="267"/>
      <c r="P25" s="267"/>
      <c r="Q25" s="267"/>
      <c r="R25" s="1290">
        <f>'MAIN LEVEL'!AB89</f>
        <v>0</v>
      </c>
      <c r="S25" s="824"/>
      <c r="T25" s="824"/>
      <c r="U25" s="824"/>
      <c r="V25" s="824"/>
      <c r="W25" s="825"/>
    </row>
    <row r="26" spans="1:45" ht="15" customHeight="1" thickBot="1" x14ac:dyDescent="0.3">
      <c r="G26" s="269"/>
      <c r="H26" s="246" t="s">
        <v>1772</v>
      </c>
      <c r="I26" s="267"/>
      <c r="J26" s="267"/>
      <c r="K26" s="267"/>
      <c r="L26" s="267"/>
      <c r="M26" s="267"/>
      <c r="N26" s="267"/>
      <c r="O26" s="267"/>
      <c r="P26" s="267"/>
      <c r="Q26" s="267"/>
      <c r="R26" s="1289">
        <f>R23-R25</f>
        <v>0</v>
      </c>
      <c r="S26" s="1200"/>
      <c r="T26" s="1200"/>
      <c r="U26" s="1200"/>
      <c r="V26" s="1200"/>
      <c r="W26" s="1201"/>
    </row>
    <row r="27" spans="1:45" ht="15" customHeight="1" thickTop="1" x14ac:dyDescent="0.25"/>
    <row r="29" spans="1:45" x14ac:dyDescent="0.25">
      <c r="B29" s="760"/>
      <c r="C29" s="761"/>
      <c r="D29" s="761"/>
      <c r="E29" s="761"/>
    </row>
    <row r="31" spans="1:45" x14ac:dyDescent="0.25">
      <c r="B31" s="760"/>
      <c r="C31" s="761"/>
      <c r="D31" s="761"/>
      <c r="E31" s="761"/>
    </row>
    <row r="32" spans="1:45" x14ac:dyDescent="0.25">
      <c r="G32" s="1198" t="s">
        <v>1795</v>
      </c>
      <c r="H32" s="824"/>
      <c r="I32" s="824"/>
      <c r="J32" s="824"/>
      <c r="K32" s="824"/>
      <c r="L32" s="824"/>
      <c r="M32" s="824"/>
      <c r="N32" s="824"/>
      <c r="O32" s="824"/>
      <c r="P32" s="824"/>
      <c r="Q32" s="824"/>
      <c r="R32" s="824"/>
      <c r="S32" s="824"/>
      <c r="T32" s="824"/>
      <c r="U32" s="825"/>
      <c r="V32" s="1198" t="s">
        <v>1999</v>
      </c>
      <c r="W32" s="824"/>
      <c r="X32" s="824"/>
      <c r="Y32" s="824"/>
      <c r="Z32" s="824"/>
      <c r="AA32" s="824"/>
      <c r="AB32" s="824"/>
      <c r="AC32" s="824"/>
      <c r="AD32" s="824"/>
      <c r="AE32" s="824"/>
      <c r="AF32" s="824"/>
      <c r="AG32" s="824"/>
      <c r="AH32" s="824"/>
      <c r="AI32" s="824"/>
      <c r="AJ32" s="825"/>
      <c r="AK32" s="193"/>
      <c r="AL32" s="193"/>
      <c r="AM32" s="193"/>
      <c r="AN32" s="193"/>
    </row>
    <row r="33" spans="2:40" x14ac:dyDescent="0.25">
      <c r="B33" s="760"/>
      <c r="C33" s="761"/>
      <c r="D33" s="761"/>
      <c r="E33" s="761"/>
      <c r="G33" s="1198" t="s">
        <v>796</v>
      </c>
      <c r="H33" s="824"/>
      <c r="I33" s="824"/>
      <c r="J33" s="824"/>
      <c r="K33" s="825"/>
      <c r="L33" s="1198" t="s">
        <v>1511</v>
      </c>
      <c r="M33" s="824"/>
      <c r="N33" s="824"/>
      <c r="O33" s="824"/>
      <c r="P33" s="825"/>
      <c r="Q33" s="1198" t="s">
        <v>1510</v>
      </c>
      <c r="R33" s="824"/>
      <c r="S33" s="824"/>
      <c r="T33" s="824"/>
      <c r="U33" s="825"/>
      <c r="V33" s="1198" t="s">
        <v>796</v>
      </c>
      <c r="W33" s="824"/>
      <c r="X33" s="824"/>
      <c r="Y33" s="824"/>
      <c r="Z33" s="825"/>
      <c r="AA33" s="1198" t="s">
        <v>1511</v>
      </c>
      <c r="AB33" s="824"/>
      <c r="AC33" s="824"/>
      <c r="AD33" s="824"/>
      <c r="AE33" s="825"/>
      <c r="AF33" s="1198" t="s">
        <v>1510</v>
      </c>
      <c r="AG33" s="824"/>
      <c r="AH33" s="824"/>
      <c r="AI33" s="824"/>
      <c r="AJ33" s="825"/>
      <c r="AK33" s="56"/>
      <c r="AL33" s="56"/>
      <c r="AM33" s="56"/>
      <c r="AN33" s="56"/>
    </row>
    <row r="34" spans="2:40" x14ac:dyDescent="0.25">
      <c r="G34" s="248"/>
      <c r="H34" s="249"/>
      <c r="I34" s="249"/>
      <c r="J34" s="249"/>
      <c r="K34" s="250"/>
      <c r="L34" s="248"/>
      <c r="M34" s="249"/>
      <c r="N34" s="249"/>
      <c r="O34" s="249"/>
      <c r="P34" s="250"/>
      <c r="Q34" s="248"/>
      <c r="R34" s="249"/>
      <c r="S34" s="249"/>
      <c r="T34" s="249"/>
      <c r="U34" s="250"/>
      <c r="V34" s="248"/>
      <c r="W34" s="249"/>
      <c r="X34" s="249"/>
      <c r="Y34" s="249"/>
      <c r="Z34" s="250"/>
      <c r="AA34" s="248"/>
      <c r="AB34" s="249"/>
      <c r="AC34" s="249"/>
      <c r="AD34" s="249"/>
      <c r="AE34" s="250"/>
      <c r="AF34" s="248"/>
      <c r="AG34" s="249"/>
      <c r="AH34" s="249"/>
      <c r="AI34" s="249"/>
      <c r="AJ34" s="250"/>
      <c r="AK34" s="211"/>
      <c r="AL34" s="211"/>
      <c r="AM34" s="211"/>
      <c r="AN34" s="211"/>
    </row>
    <row r="35" spans="2:40" x14ac:dyDescent="0.25">
      <c r="B35" s="760"/>
      <c r="C35" s="761"/>
      <c r="D35" s="761"/>
      <c r="E35" s="761"/>
      <c r="G35" s="210"/>
      <c r="H35" s="211"/>
      <c r="I35" s="211"/>
      <c r="J35" s="211"/>
      <c r="K35" s="212"/>
      <c r="L35" s="210"/>
      <c r="M35" s="211"/>
      <c r="N35" s="211"/>
      <c r="O35" s="211"/>
      <c r="P35" s="212"/>
      <c r="Q35" s="210"/>
      <c r="R35" s="211"/>
      <c r="S35" s="211"/>
      <c r="T35" s="211"/>
      <c r="U35" s="212"/>
      <c r="V35" s="210"/>
      <c r="W35" s="211"/>
      <c r="X35" s="211"/>
      <c r="Y35" s="211"/>
      <c r="Z35" s="212"/>
      <c r="AA35" s="210"/>
      <c r="AB35" s="211"/>
      <c r="AC35" s="211"/>
      <c r="AD35" s="211"/>
      <c r="AE35" s="212"/>
      <c r="AF35" s="210"/>
      <c r="AG35" s="211"/>
      <c r="AH35" s="211"/>
      <c r="AI35" s="211"/>
      <c r="AJ35" s="212"/>
      <c r="AK35" s="211"/>
      <c r="AL35" s="211"/>
      <c r="AM35" s="211"/>
      <c r="AN35" s="211"/>
    </row>
    <row r="36" spans="2:40" x14ac:dyDescent="0.25">
      <c r="G36" s="210"/>
      <c r="H36" s="211"/>
      <c r="I36" s="211"/>
      <c r="J36" s="211"/>
      <c r="K36" s="212"/>
      <c r="L36" s="210"/>
      <c r="M36" s="211"/>
      <c r="N36" s="211"/>
      <c r="O36" s="211"/>
      <c r="P36" s="212"/>
      <c r="Q36" s="210"/>
      <c r="R36" s="211"/>
      <c r="S36" s="211"/>
      <c r="T36" s="211"/>
      <c r="U36" s="212"/>
      <c r="V36" s="210"/>
      <c r="W36" s="211"/>
      <c r="X36" s="211"/>
      <c r="Y36" s="211"/>
      <c r="Z36" s="212"/>
      <c r="AA36" s="210"/>
      <c r="AB36" s="211"/>
      <c r="AC36" s="211"/>
      <c r="AD36" s="211"/>
      <c r="AE36" s="212"/>
      <c r="AF36" s="210"/>
      <c r="AG36" s="211"/>
      <c r="AH36" s="211"/>
      <c r="AI36" s="211"/>
      <c r="AJ36" s="212"/>
      <c r="AK36" s="211"/>
      <c r="AL36" s="211"/>
      <c r="AM36" s="211"/>
      <c r="AN36" s="211"/>
    </row>
    <row r="37" spans="2:40" x14ac:dyDescent="0.25">
      <c r="B37" s="760"/>
      <c r="C37" s="761"/>
      <c r="D37" s="761"/>
      <c r="E37" s="761"/>
      <c r="G37" s="213"/>
      <c r="H37" s="214"/>
      <c r="I37" s="214"/>
      <c r="J37" s="214"/>
      <c r="K37" s="215"/>
      <c r="L37" s="213"/>
      <c r="M37" s="214"/>
      <c r="N37" s="214"/>
      <c r="O37" s="214"/>
      <c r="P37" s="215"/>
      <c r="Q37" s="213"/>
      <c r="R37" s="214"/>
      <c r="S37" s="214"/>
      <c r="T37" s="214"/>
      <c r="U37" s="215"/>
      <c r="V37" s="213"/>
      <c r="W37" s="214"/>
      <c r="X37" s="214"/>
      <c r="Y37" s="214"/>
      <c r="Z37" s="215"/>
      <c r="AA37" s="213"/>
      <c r="AB37" s="214"/>
      <c r="AC37" s="214"/>
      <c r="AD37" s="214"/>
      <c r="AE37" s="215"/>
      <c r="AF37" s="213"/>
      <c r="AG37" s="214"/>
      <c r="AH37" s="214"/>
      <c r="AI37" s="214"/>
      <c r="AJ37" s="215"/>
      <c r="AK37" s="56"/>
      <c r="AL37" s="56"/>
      <c r="AM37" s="56"/>
      <c r="AN37" s="56"/>
    </row>
    <row r="38" spans="2:40" x14ac:dyDescent="0.25">
      <c r="G38" s="56"/>
      <c r="AC38" s="109" t="s">
        <v>2000</v>
      </c>
      <c r="AF38" s="109">
        <f>'MAIN LEVEL'!Z89</f>
        <v>0</v>
      </c>
    </row>
  </sheetData>
  <mergeCells count="33">
    <mergeCell ref="B37:E37"/>
    <mergeCell ref="B35:E35"/>
    <mergeCell ref="B15:E15"/>
    <mergeCell ref="R21:W21"/>
    <mergeCell ref="P22:Q22"/>
    <mergeCell ref="B29:E29"/>
    <mergeCell ref="G18:AJ19"/>
    <mergeCell ref="R22:W22"/>
    <mergeCell ref="R25:W25"/>
    <mergeCell ref="AA33:AE33"/>
    <mergeCell ref="H21:O21"/>
    <mergeCell ref="L33:P33"/>
    <mergeCell ref="B16:E16"/>
    <mergeCell ref="AF33:AJ33"/>
    <mergeCell ref="V32:AJ32"/>
    <mergeCell ref="B33:E33"/>
    <mergeCell ref="B4:E4"/>
    <mergeCell ref="G9:Y11"/>
    <mergeCell ref="B12:E12"/>
    <mergeCell ref="B14:E14"/>
    <mergeCell ref="B6:E6"/>
    <mergeCell ref="B8:E8"/>
    <mergeCell ref="G7:AN7"/>
    <mergeCell ref="B13:E13"/>
    <mergeCell ref="B10:E10"/>
    <mergeCell ref="B17:E17"/>
    <mergeCell ref="R26:W26"/>
    <mergeCell ref="G33:K33"/>
    <mergeCell ref="G32:U32"/>
    <mergeCell ref="Q33:U33"/>
    <mergeCell ref="B31:E31"/>
    <mergeCell ref="V33:Z33"/>
    <mergeCell ref="R23:W23"/>
  </mergeCells>
  <hyperlinks>
    <hyperlink ref="B4" location="PANDUAN!A1" display="PANDUAN" xr:uid="{00000000-0004-0000-4E01-000000000000}"/>
    <hyperlink ref="B6" location="'EWS DIRECTORY'!A1" display="EWS DIRECTORY" xr:uid="{00000000-0004-0000-4E01-000001000000}"/>
    <hyperlink ref="B8" location="'DATA PEMICU'!A1" display="DATA PEMICU" xr:uid="{00000000-0004-0000-4E01-000002000000}"/>
    <hyperlink ref="B10" location="'DATA PENGUJI'!A1" display="DATA PENGUJI" xr:uid="{00000000-0004-0000-4E01-000003000000}"/>
    <hyperlink ref="B12" location="'MAIN LEVEL'!A1" display="MAIN LEVEL" xr:uid="{00000000-0004-0000-4E01-000004000000}"/>
  </hyperlinks>
  <pageMargins left="0.51181102362204722" right="0.15748031496062989" top="0.55118110236220474" bottom="0.55118110236220474" header="0.31496062992125978" footer="0.31496062992125978"/>
  <pageSetup paperSize="9" scale="60" orientation="landscape"/>
  <headerFooter>
    <oddFooter>&amp;Rhalaman &amp;P dari &amp;N</oddFooter>
  </headerFooter>
</worksheet>
</file>

<file path=xl/worksheets/sheet3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1-000000000000}">
  <sheetPr codeName="Sheet222">
    <tabColor theme="4" tint="-0.249977111117893"/>
  </sheetPr>
  <dimension ref="A1:AL77"/>
  <sheetViews>
    <sheetView topLeftCell="B22" zoomScaleNormal="100" workbookViewId="0">
      <selection activeCell="AQ18" sqref="AQ18:AU18"/>
    </sheetView>
  </sheetViews>
  <sheetFormatPr defaultColWidth="3.5546875" defaultRowHeight="13.8" x14ac:dyDescent="0.25"/>
  <cols>
    <col min="1" max="1" width="3" style="110" hidden="1" customWidth="1"/>
    <col min="2" max="5" width="3.88671875" style="177" customWidth="1"/>
    <col min="6" max="6" width="3.88671875" style="110" customWidth="1"/>
    <col min="7" max="7" width="4.33203125" style="109" customWidth="1"/>
    <col min="8" max="9" width="3.5546875" style="109" customWidth="1"/>
    <col min="10" max="10" width="2.88671875" style="109" customWidth="1"/>
    <col min="11" max="16" width="3.5546875" style="109" customWidth="1"/>
    <col min="17" max="18" width="2.88671875" style="109" customWidth="1"/>
    <col min="19" max="19" width="4.5546875" style="109" customWidth="1"/>
    <col min="20" max="20" width="3.6640625" style="109" customWidth="1"/>
    <col min="21" max="21" width="3.5546875" style="109" customWidth="1"/>
    <col min="22" max="16384" width="3.5546875" style="109"/>
  </cols>
  <sheetData>
    <row r="1" spans="1:37" x14ac:dyDescent="0.25">
      <c r="G1" s="178"/>
      <c r="H1" s="56"/>
      <c r="I1" s="56"/>
      <c r="J1" s="56"/>
      <c r="K1" s="56"/>
      <c r="L1" s="56"/>
      <c r="M1" s="56"/>
      <c r="N1" s="56"/>
      <c r="O1" s="56"/>
      <c r="P1" s="56"/>
      <c r="Q1" s="56"/>
      <c r="R1" s="56"/>
      <c r="S1" s="56"/>
      <c r="T1" s="56"/>
      <c r="U1" s="56"/>
      <c r="V1" s="56"/>
      <c r="W1" s="56"/>
      <c r="X1" s="56"/>
      <c r="Y1" s="56"/>
      <c r="Z1" s="56"/>
      <c r="AA1" s="56"/>
      <c r="AB1" s="56"/>
      <c r="AC1" s="56"/>
      <c r="AD1" s="56"/>
      <c r="AE1" s="56"/>
      <c r="AF1" s="56"/>
      <c r="AG1" s="56"/>
      <c r="AH1" s="56"/>
      <c r="AI1" s="56"/>
      <c r="AJ1" s="56"/>
      <c r="AK1" s="56"/>
    </row>
    <row r="2" spans="1:37" x14ac:dyDescent="0.25">
      <c r="G2" s="56" t="s">
        <v>1674</v>
      </c>
      <c r="H2" s="56"/>
      <c r="I2" s="56"/>
      <c r="J2" s="56"/>
      <c r="K2" s="56"/>
      <c r="L2" s="56"/>
      <c r="M2" s="56"/>
      <c r="N2" s="56"/>
      <c r="O2" s="56"/>
      <c r="P2" s="56"/>
      <c r="Q2" s="56"/>
      <c r="R2" s="56"/>
      <c r="S2" s="56"/>
      <c r="T2" s="56"/>
      <c r="U2" s="56"/>
      <c r="V2" s="56"/>
      <c r="W2" s="56"/>
      <c r="X2" s="56"/>
      <c r="Y2" s="56"/>
      <c r="Z2" s="56"/>
      <c r="AA2" s="56"/>
      <c r="AB2" s="56"/>
      <c r="AC2" s="56"/>
      <c r="AD2" s="56"/>
      <c r="AE2" s="56"/>
      <c r="AF2" s="56"/>
      <c r="AG2" s="56"/>
      <c r="AH2" s="56"/>
      <c r="AI2" s="56"/>
      <c r="AJ2" s="56"/>
      <c r="AK2" s="56"/>
    </row>
    <row r="3" spans="1:37" x14ac:dyDescent="0.25">
      <c r="B3" s="111"/>
      <c r="C3" s="111"/>
      <c r="D3" s="111"/>
      <c r="E3" s="111"/>
      <c r="G3" s="56" t="s">
        <v>1681</v>
      </c>
      <c r="H3" s="56"/>
      <c r="I3" s="56"/>
      <c r="J3" s="56"/>
      <c r="K3" s="56"/>
      <c r="L3" s="56"/>
      <c r="M3" s="56"/>
      <c r="N3" s="56"/>
      <c r="O3" s="56"/>
      <c r="P3" s="56"/>
      <c r="Q3" s="56"/>
      <c r="R3" s="56"/>
      <c r="S3" s="56"/>
      <c r="T3" s="56"/>
      <c r="U3" s="56"/>
      <c r="V3" s="56"/>
      <c r="W3" s="56"/>
      <c r="X3" s="56"/>
      <c r="Y3" s="56"/>
      <c r="Z3" s="56"/>
      <c r="AA3" s="56"/>
      <c r="AB3" s="56"/>
      <c r="AC3" s="56"/>
      <c r="AD3" s="56"/>
      <c r="AE3" s="56"/>
      <c r="AF3" s="56"/>
      <c r="AG3" s="56"/>
      <c r="AH3" s="56"/>
      <c r="AI3" s="56"/>
      <c r="AJ3" s="56"/>
      <c r="AK3" s="56"/>
    </row>
    <row r="4" spans="1:37" x14ac:dyDescent="0.25">
      <c r="B4" s="762" t="s">
        <v>79</v>
      </c>
      <c r="C4" s="761"/>
      <c r="D4" s="761"/>
      <c r="E4" s="761"/>
      <c r="G4" s="56"/>
      <c r="H4" s="56"/>
      <c r="I4" s="56"/>
      <c r="J4" s="56"/>
      <c r="K4" s="56"/>
      <c r="L4" s="56"/>
      <c r="M4" s="56"/>
      <c r="N4" s="56"/>
      <c r="O4" s="56"/>
      <c r="P4" s="56"/>
      <c r="Q4" s="56"/>
      <c r="R4" s="56"/>
      <c r="S4" s="56"/>
      <c r="T4" s="56"/>
      <c r="U4" s="56"/>
      <c r="V4" s="56"/>
      <c r="W4" s="56"/>
      <c r="X4" s="56"/>
      <c r="Y4" s="56"/>
      <c r="Z4" s="56"/>
      <c r="AA4" s="56"/>
      <c r="AB4" s="56"/>
      <c r="AC4" s="56"/>
      <c r="AD4" s="56"/>
      <c r="AE4" s="56"/>
      <c r="AF4" s="56"/>
      <c r="AG4" s="56"/>
      <c r="AH4" s="56"/>
      <c r="AI4" s="56"/>
      <c r="AJ4" s="56"/>
      <c r="AK4" s="56"/>
    </row>
    <row r="5" spans="1:37" x14ac:dyDescent="0.25">
      <c r="B5" s="111"/>
      <c r="C5" s="111"/>
      <c r="D5" s="111"/>
      <c r="E5" s="111"/>
      <c r="G5" s="56"/>
      <c r="H5" s="56"/>
      <c r="I5" s="56"/>
      <c r="J5" s="56"/>
      <c r="K5" s="56"/>
      <c r="L5" s="56"/>
      <c r="M5" s="56"/>
      <c r="N5" s="56"/>
      <c r="O5" s="56"/>
      <c r="P5" s="56"/>
      <c r="Q5" s="56"/>
      <c r="R5" s="56"/>
      <c r="S5" s="56"/>
      <c r="T5" s="56"/>
      <c r="U5" s="56"/>
      <c r="V5" s="56"/>
      <c r="W5" s="56"/>
      <c r="X5" s="56"/>
      <c r="Y5" s="56"/>
      <c r="Z5" s="56"/>
      <c r="AA5" s="56"/>
      <c r="AB5" s="56"/>
      <c r="AC5" s="56"/>
      <c r="AD5" s="56"/>
      <c r="AE5" s="56"/>
      <c r="AF5" s="56"/>
      <c r="AG5" s="56"/>
      <c r="AH5" s="56"/>
      <c r="AI5" s="56"/>
      <c r="AJ5" s="56"/>
      <c r="AK5" s="56"/>
    </row>
    <row r="6" spans="1:37" x14ac:dyDescent="0.25">
      <c r="B6" s="762" t="s">
        <v>87</v>
      </c>
      <c r="C6" s="761"/>
      <c r="D6" s="761"/>
      <c r="E6" s="761"/>
      <c r="G6" s="56"/>
      <c r="H6" s="56"/>
      <c r="I6" s="56"/>
      <c r="J6" s="56"/>
      <c r="K6" s="56"/>
      <c r="L6" s="56"/>
      <c r="M6" s="56"/>
      <c r="N6" s="56"/>
      <c r="O6" s="56"/>
      <c r="P6" s="56"/>
      <c r="Q6" s="56"/>
      <c r="R6" s="56"/>
      <c r="S6" s="56"/>
      <c r="T6" s="56"/>
      <c r="U6" s="56"/>
      <c r="V6" s="56"/>
      <c r="W6" s="56"/>
      <c r="X6" s="56"/>
      <c r="Y6" s="56"/>
      <c r="Z6" s="56"/>
      <c r="AA6" s="56"/>
      <c r="AB6" s="56"/>
      <c r="AC6" s="56"/>
      <c r="AD6" s="56"/>
      <c r="AE6" s="56"/>
      <c r="AF6" s="56"/>
      <c r="AG6" s="56"/>
      <c r="AH6" s="56"/>
      <c r="AI6" s="56"/>
      <c r="AJ6" s="56"/>
      <c r="AK6" s="56"/>
    </row>
    <row r="7" spans="1:37" ht="14.4" customHeight="1" x14ac:dyDescent="0.25">
      <c r="B7" s="111"/>
      <c r="C7" s="111"/>
      <c r="D7" s="111"/>
      <c r="E7" s="111"/>
      <c r="G7" s="1220" t="s">
        <v>1996</v>
      </c>
      <c r="H7" s="1094"/>
      <c r="I7" s="1094"/>
      <c r="J7" s="1094"/>
      <c r="K7" s="1094"/>
      <c r="L7" s="1094"/>
      <c r="M7" s="1094"/>
      <c r="N7" s="1094"/>
      <c r="O7" s="1094"/>
      <c r="P7" s="1094"/>
      <c r="Q7" s="1094"/>
      <c r="R7" s="1094"/>
      <c r="S7" s="1094"/>
      <c r="T7" s="1094"/>
      <c r="U7" s="1094"/>
      <c r="V7" s="1094"/>
      <c r="W7" s="1094"/>
      <c r="X7" s="1094"/>
      <c r="Y7" s="1094"/>
      <c r="Z7" s="1094"/>
      <c r="AA7" s="1094"/>
      <c r="AB7" s="1094"/>
      <c r="AC7" s="1094"/>
      <c r="AD7" s="1094"/>
      <c r="AE7" s="1094"/>
      <c r="AF7" s="1094"/>
      <c r="AG7" s="1094"/>
      <c r="AH7" s="1094"/>
      <c r="AI7" s="1094"/>
      <c r="AJ7" s="1094"/>
      <c r="AK7" s="1094"/>
    </row>
    <row r="8" spans="1:37" x14ac:dyDescent="0.25">
      <c r="B8" s="762" t="s">
        <v>94</v>
      </c>
      <c r="C8" s="761"/>
      <c r="D8" s="761"/>
      <c r="E8" s="761"/>
      <c r="G8" s="56"/>
      <c r="H8" s="56"/>
      <c r="I8" s="56"/>
      <c r="J8" s="56"/>
      <c r="K8" s="56"/>
      <c r="L8" s="56"/>
      <c r="M8" s="56"/>
      <c r="N8" s="56"/>
      <c r="O8" s="56"/>
      <c r="P8" s="56"/>
      <c r="Q8" s="56"/>
      <c r="R8" s="56"/>
      <c r="S8" s="56"/>
      <c r="T8" s="56"/>
      <c r="U8" s="56"/>
      <c r="V8" s="56"/>
      <c r="W8" s="56"/>
      <c r="X8" s="56"/>
      <c r="Y8" s="56"/>
      <c r="Z8" s="56"/>
      <c r="AA8" s="56"/>
      <c r="AB8" s="56"/>
      <c r="AC8" s="56"/>
      <c r="AD8" s="56"/>
      <c r="AE8" s="56"/>
      <c r="AF8" s="56"/>
      <c r="AG8" s="56"/>
      <c r="AH8" s="56"/>
      <c r="AI8" s="56"/>
      <c r="AJ8" s="56"/>
      <c r="AK8" s="56"/>
    </row>
    <row r="9" spans="1:37" ht="15" customHeight="1" x14ac:dyDescent="0.25">
      <c r="B9" s="111"/>
      <c r="C9" s="111"/>
      <c r="D9" s="111"/>
      <c r="E9" s="111"/>
      <c r="G9" s="961" t="str">
        <f>"Pengujian "&amp;P!G9</f>
        <v>Pengujian Fasilitas Pengurang PPh Terutang</v>
      </c>
      <c r="H9" s="789"/>
      <c r="I9" s="789"/>
      <c r="J9" s="789"/>
      <c r="K9" s="789"/>
      <c r="L9" s="789"/>
      <c r="M9" s="789"/>
      <c r="N9" s="789"/>
      <c r="O9" s="789"/>
      <c r="P9" s="789"/>
      <c r="Q9" s="789"/>
      <c r="R9" s="789"/>
      <c r="S9" s="789"/>
      <c r="T9" s="790"/>
      <c r="U9" s="179" t="s">
        <v>796</v>
      </c>
      <c r="V9" s="180"/>
      <c r="W9" s="180"/>
      <c r="X9" s="180"/>
      <c r="Y9" s="180"/>
      <c r="Z9" s="181" t="s">
        <v>1678</v>
      </c>
      <c r="AA9" s="182" t="e">
        <f>NAMA_WP</f>
        <v>#N/A</v>
      </c>
      <c r="AB9" s="180"/>
      <c r="AC9" s="180"/>
      <c r="AD9" s="180"/>
      <c r="AE9" s="180"/>
      <c r="AF9" s="180"/>
      <c r="AG9" s="180"/>
      <c r="AH9" s="180"/>
      <c r="AI9" s="180"/>
      <c r="AJ9" s="180"/>
      <c r="AK9" s="183"/>
    </row>
    <row r="10" spans="1:37" x14ac:dyDescent="0.25">
      <c r="B10" s="762" t="s">
        <v>101</v>
      </c>
      <c r="C10" s="761"/>
      <c r="D10" s="761"/>
      <c r="E10" s="761"/>
      <c r="G10" s="804"/>
      <c r="H10" s="1094"/>
      <c r="I10" s="1094"/>
      <c r="J10" s="1094"/>
      <c r="K10" s="1094"/>
      <c r="L10" s="1094"/>
      <c r="M10" s="1094"/>
      <c r="N10" s="1094"/>
      <c r="O10" s="1094"/>
      <c r="P10" s="1094"/>
      <c r="Q10" s="1094"/>
      <c r="R10" s="1094"/>
      <c r="S10" s="1094"/>
      <c r="T10" s="805"/>
      <c r="U10" s="184" t="s">
        <v>1401</v>
      </c>
      <c r="Z10" s="185" t="s">
        <v>1678</v>
      </c>
      <c r="AA10" s="124" t="e">
        <f>NPWP</f>
        <v>#N/A</v>
      </c>
      <c r="AK10" s="186"/>
    </row>
    <row r="11" spans="1:37" x14ac:dyDescent="0.25">
      <c r="G11" s="806"/>
      <c r="H11" s="794"/>
      <c r="I11" s="794"/>
      <c r="J11" s="794"/>
      <c r="K11" s="794"/>
      <c r="L11" s="794"/>
      <c r="M11" s="794"/>
      <c r="N11" s="794"/>
      <c r="O11" s="794"/>
      <c r="P11" s="794"/>
      <c r="Q11" s="794"/>
      <c r="R11" s="794"/>
      <c r="S11" s="794"/>
      <c r="T11" s="807"/>
      <c r="U11" s="187" t="s">
        <v>1679</v>
      </c>
      <c r="V11" s="188"/>
      <c r="W11" s="188"/>
      <c r="X11" s="188"/>
      <c r="Y11" s="188"/>
      <c r="Z11" s="189" t="s">
        <v>1678</v>
      </c>
      <c r="AA11" s="190" t="e">
        <f>ID_MS_TH_PJK</f>
        <v>#N/A</v>
      </c>
      <c r="AB11" s="188"/>
      <c r="AC11" s="188"/>
      <c r="AD11" s="188"/>
      <c r="AE11" s="188"/>
      <c r="AF11" s="188"/>
      <c r="AG11" s="188"/>
      <c r="AH11" s="188"/>
      <c r="AI11" s="188"/>
      <c r="AJ11" s="188"/>
      <c r="AK11" s="191"/>
    </row>
    <row r="12" spans="1:37" x14ac:dyDescent="0.25">
      <c r="B12" s="762" t="s">
        <v>106</v>
      </c>
      <c r="C12" s="761"/>
      <c r="D12" s="761"/>
      <c r="E12" s="761"/>
      <c r="G12" s="56"/>
      <c r="H12" s="56"/>
      <c r="I12" s="56"/>
      <c r="J12" s="56"/>
      <c r="K12" s="56"/>
      <c r="L12" s="56"/>
      <c r="M12" s="56"/>
      <c r="N12" s="56"/>
      <c r="O12" s="56"/>
      <c r="P12" s="56"/>
      <c r="Q12" s="56"/>
      <c r="R12" s="56"/>
      <c r="S12" s="56"/>
      <c r="T12" s="56"/>
      <c r="U12" s="56"/>
      <c r="V12" s="56"/>
      <c r="W12" s="56"/>
      <c r="X12" s="56"/>
      <c r="Y12" s="56"/>
      <c r="Z12" s="56"/>
      <c r="AA12" s="56"/>
      <c r="AB12" s="56"/>
      <c r="AC12" s="56"/>
      <c r="AD12" s="56"/>
      <c r="AE12" s="56"/>
      <c r="AF12" s="56"/>
      <c r="AG12" s="56"/>
      <c r="AH12" s="56"/>
      <c r="AI12" s="56"/>
      <c r="AJ12" s="56"/>
      <c r="AK12" s="56"/>
    </row>
    <row r="13" spans="1:37" x14ac:dyDescent="0.25">
      <c r="B13" s="962" t="str">
        <f>HYPERLINK("#'"&amp;'EWS DIRECTORY'!$J$334&amp;"'!A1",'EWS DIRECTORY'!$J$334)</f>
        <v>P</v>
      </c>
      <c r="C13" s="761"/>
      <c r="D13" s="761"/>
      <c r="E13" s="761"/>
      <c r="G13" s="56" t="s">
        <v>1775</v>
      </c>
      <c r="H13" s="56"/>
      <c r="I13" s="56"/>
      <c r="J13" s="56"/>
      <c r="K13" s="56"/>
      <c r="L13" s="56"/>
      <c r="M13" s="56"/>
      <c r="N13" s="56"/>
      <c r="O13" s="56"/>
      <c r="P13" s="56"/>
      <c r="Q13" s="56"/>
      <c r="R13" s="56"/>
      <c r="S13" s="56"/>
      <c r="T13" s="56"/>
      <c r="U13" s="56"/>
      <c r="V13" s="56"/>
      <c r="W13" s="56"/>
      <c r="X13" s="56"/>
      <c r="Y13" s="56"/>
      <c r="Z13" s="56"/>
      <c r="AA13" s="56"/>
      <c r="AB13" s="56"/>
      <c r="AC13" s="56"/>
      <c r="AD13" s="56"/>
      <c r="AE13" s="56"/>
      <c r="AF13" s="56"/>
      <c r="AG13" s="56"/>
      <c r="AH13" s="56"/>
      <c r="AI13" s="56"/>
      <c r="AJ13" s="56"/>
      <c r="AK13" s="56"/>
    </row>
    <row r="14" spans="1:37" x14ac:dyDescent="0.25">
      <c r="B14" s="927" t="str">
        <f>HYPERLINK("#'"&amp;'EWS DIRECTORY'!$J$335&amp;"'!A1",'EWS DIRECTORY'!$J$335)</f>
        <v>P-1</v>
      </c>
      <c r="C14" s="761"/>
      <c r="D14" s="761"/>
      <c r="E14" s="761"/>
      <c r="G14" s="910" t="s">
        <v>1445</v>
      </c>
      <c r="H14" s="910" t="s">
        <v>1707</v>
      </c>
      <c r="I14" s="836"/>
      <c r="J14" s="836"/>
      <c r="K14" s="836"/>
      <c r="L14" s="836"/>
      <c r="M14" s="836"/>
      <c r="N14" s="836"/>
      <c r="O14" s="836"/>
      <c r="P14" s="836"/>
      <c r="Q14" s="836"/>
      <c r="R14" s="836"/>
      <c r="S14" s="836"/>
      <c r="T14" s="837"/>
      <c r="U14" s="910" t="s">
        <v>1708</v>
      </c>
      <c r="V14" s="837"/>
      <c r="W14" s="1218" t="s">
        <v>1776</v>
      </c>
      <c r="X14" s="824"/>
      <c r="Y14" s="824"/>
      <c r="Z14" s="824"/>
      <c r="AA14" s="824"/>
      <c r="AB14" s="824"/>
      <c r="AC14" s="824"/>
      <c r="AD14" s="824"/>
      <c r="AE14" s="824"/>
      <c r="AF14" s="825"/>
      <c r="AG14" s="1207" t="s">
        <v>1772</v>
      </c>
      <c r="AH14" s="836"/>
      <c r="AI14" s="836"/>
      <c r="AJ14" s="836"/>
      <c r="AK14" s="837"/>
    </row>
    <row r="15" spans="1:37" x14ac:dyDescent="0.25">
      <c r="B15" s="929" t="str">
        <f>HYPERLINK("#'"&amp;'EWS DIRECTORY'!$J$336&amp;"'!A1",'EWS DIRECTORY'!$J$336)</f>
        <v>P-1-1</v>
      </c>
      <c r="C15" s="761"/>
      <c r="D15" s="761"/>
      <c r="E15" s="761"/>
      <c r="G15" s="1205"/>
      <c r="H15" s="1001"/>
      <c r="I15" s="1094"/>
      <c r="J15" s="1094"/>
      <c r="K15" s="1094"/>
      <c r="L15" s="1094"/>
      <c r="M15" s="1094"/>
      <c r="N15" s="1094"/>
      <c r="O15" s="1094"/>
      <c r="P15" s="1094"/>
      <c r="Q15" s="1094"/>
      <c r="R15" s="1094"/>
      <c r="S15" s="1094"/>
      <c r="T15" s="853"/>
      <c r="U15" s="1001"/>
      <c r="V15" s="853"/>
      <c r="W15" s="1176" t="s">
        <v>1777</v>
      </c>
      <c r="X15" s="1141"/>
      <c r="Y15" s="1141"/>
      <c r="Z15" s="1141"/>
      <c r="AA15" s="1142"/>
      <c r="AB15" s="1212" t="s">
        <v>1778</v>
      </c>
      <c r="AC15" s="1141"/>
      <c r="AD15" s="1141"/>
      <c r="AE15" s="1141"/>
      <c r="AF15" s="1142"/>
      <c r="AG15" s="1001"/>
      <c r="AH15" s="1094"/>
      <c r="AI15" s="1094"/>
      <c r="AJ15" s="1094"/>
      <c r="AK15" s="853"/>
    </row>
    <row r="16" spans="1:37" ht="14.4" customHeight="1" x14ac:dyDescent="0.25">
      <c r="A16" s="110" t="e" cm="1" vm="4">
        <f t="array" aca="1" ref="A16" ca="1">_xlfn._xlws.FILTER(M16:M50,M16:M50&lt;&gt;"")</f>
        <v>#VALUE!</v>
      </c>
      <c r="B16" s="929" t="str">
        <f>HYPERLINK("#'"&amp;'EWS DIRECTORY'!$J$337&amp;"'!A1",'EWS DIRECTORY'!$J$337)</f>
        <v>P-1-2</v>
      </c>
      <c r="C16" s="761"/>
      <c r="D16" s="761"/>
      <c r="E16" s="761"/>
      <c r="G16" s="920"/>
      <c r="H16" s="838"/>
      <c r="I16" s="800"/>
      <c r="J16" s="800"/>
      <c r="K16" s="800"/>
      <c r="L16" s="800"/>
      <c r="M16" s="800"/>
      <c r="N16" s="800"/>
      <c r="O16" s="800"/>
      <c r="P16" s="800"/>
      <c r="Q16" s="800"/>
      <c r="R16" s="800"/>
      <c r="S16" s="800"/>
      <c r="T16" s="839"/>
      <c r="U16" s="838"/>
      <c r="V16" s="839"/>
      <c r="W16" s="1213"/>
      <c r="X16" s="800"/>
      <c r="Y16" s="800"/>
      <c r="Z16" s="800"/>
      <c r="AA16" s="1214"/>
      <c r="AB16" s="1213"/>
      <c r="AC16" s="800"/>
      <c r="AD16" s="800"/>
      <c r="AE16" s="800"/>
      <c r="AF16" s="1214"/>
      <c r="AG16" s="838"/>
      <c r="AH16" s="800"/>
      <c r="AI16" s="800"/>
      <c r="AJ16" s="800"/>
      <c r="AK16" s="839"/>
    </row>
    <row r="17" spans="1:38" x14ac:dyDescent="0.25">
      <c r="A17" s="110" t="s">
        <v>2032</v>
      </c>
      <c r="B17" s="929" t="str">
        <f>HYPERLINK("#'"&amp;'EWS DIRECTORY'!$J$338&amp;"'!A1",'EWS DIRECTORY'!$J$338)</f>
        <v>P-1-3</v>
      </c>
      <c r="C17" s="761"/>
      <c r="D17" s="761"/>
      <c r="E17" s="761"/>
      <c r="G17" s="192"/>
      <c r="H17" s="56"/>
      <c r="I17" s="56"/>
      <c r="J17" s="56"/>
      <c r="K17" s="56"/>
      <c r="L17" s="56"/>
      <c r="M17" s="56"/>
      <c r="N17" s="56"/>
      <c r="O17" s="56"/>
      <c r="P17" s="56"/>
      <c r="Q17" s="56"/>
      <c r="R17" s="56"/>
      <c r="S17" s="56"/>
      <c r="T17" s="56"/>
      <c r="U17" s="460"/>
      <c r="V17" s="193"/>
      <c r="W17" s="1215"/>
      <c r="X17" s="1094"/>
      <c r="Y17" s="1094"/>
      <c r="Z17" s="1094"/>
      <c r="AA17" s="853"/>
      <c r="AB17" s="1215"/>
      <c r="AC17" s="1094"/>
      <c r="AD17" s="1094"/>
      <c r="AE17" s="1094"/>
      <c r="AF17" s="853"/>
      <c r="AG17" s="1215"/>
      <c r="AH17" s="1094"/>
      <c r="AI17" s="1094"/>
      <c r="AJ17" s="1094"/>
      <c r="AK17" s="853"/>
    </row>
    <row r="18" spans="1:38" ht="21" customHeight="1" x14ac:dyDescent="0.25">
      <c r="A18" s="110" t="str" cm="1">
        <f t="array" ref="A18:A20">_xlfn._xlws.FILTER(M18:M52,M18:M52&lt;&gt;"")</f>
        <v>Berdasarkan Data Internal dan Eksternal yang dimiliki DJP</v>
      </c>
      <c r="B18" s="760"/>
      <c r="C18" s="761"/>
      <c r="D18" s="761"/>
      <c r="E18" s="761"/>
      <c r="G18" s="59">
        <v>1</v>
      </c>
      <c r="H18" s="1208" t="str">
        <f>P!G9</f>
        <v>Fasilitas Pengurang PPh Terutang</v>
      </c>
      <c r="I18" s="1209"/>
      <c r="J18" s="1209"/>
      <c r="K18" s="1209"/>
      <c r="L18" s="60" t="s">
        <v>1681</v>
      </c>
      <c r="M18" s="1204" t="s">
        <v>1442</v>
      </c>
      <c r="N18" s="1094"/>
      <c r="O18" s="1094"/>
      <c r="P18" s="1094"/>
      <c r="Q18" s="1094"/>
      <c r="R18" s="1094"/>
      <c r="S18" s="1094"/>
      <c r="T18" s="853"/>
      <c r="U18" s="1217" t="s">
        <v>759</v>
      </c>
      <c r="V18" s="853"/>
      <c r="W18" s="1206">
        <f>P!$R$25</f>
        <v>0</v>
      </c>
      <c r="X18" s="1094"/>
      <c r="Y18" s="1094"/>
      <c r="Z18" s="1094"/>
      <c r="AA18" s="853"/>
      <c r="AB18" s="1206">
        <f>'P-1-1'!AT51</f>
        <v>0</v>
      </c>
      <c r="AC18" s="1094"/>
      <c r="AD18" s="1094"/>
      <c r="AE18" s="1094"/>
      <c r="AF18" s="853"/>
      <c r="AG18" s="1206">
        <f>AB18-W18</f>
        <v>0</v>
      </c>
      <c r="AH18" s="1094"/>
      <c r="AI18" s="1094"/>
      <c r="AJ18" s="1094"/>
      <c r="AK18" s="853"/>
    </row>
    <row r="19" spans="1:38" ht="14.4" customHeight="1" x14ac:dyDescent="0.25">
      <c r="A19" s="110" t="str">
        <v>Berdasarkan pemeriksaan langsung terhadap bukti pendukung</v>
      </c>
      <c r="B19" s="760"/>
      <c r="C19" s="761"/>
      <c r="D19" s="761"/>
      <c r="E19" s="761"/>
      <c r="G19" s="59"/>
      <c r="H19" s="1210"/>
      <c r="I19" s="1209"/>
      <c r="J19" s="1209"/>
      <c r="K19" s="1209"/>
      <c r="L19" s="60"/>
      <c r="M19" s="1094"/>
      <c r="N19" s="1094"/>
      <c r="O19" s="1094"/>
      <c r="P19" s="1094"/>
      <c r="Q19" s="1094"/>
      <c r="R19" s="1094"/>
      <c r="S19" s="1094"/>
      <c r="T19" s="853"/>
      <c r="U19" s="460"/>
      <c r="V19" s="193"/>
      <c r="W19" s="1206"/>
      <c r="X19" s="1094"/>
      <c r="Y19" s="1094"/>
      <c r="Z19" s="1094"/>
      <c r="AA19" s="853"/>
      <c r="AB19" s="1206"/>
      <c r="AC19" s="1094"/>
      <c r="AD19" s="1094"/>
      <c r="AE19" s="1094"/>
      <c r="AF19" s="853"/>
      <c r="AG19" s="1206"/>
      <c r="AH19" s="1094"/>
      <c r="AI19" s="1094"/>
      <c r="AJ19" s="1094"/>
      <c r="AK19" s="853"/>
    </row>
    <row r="20" spans="1:38" x14ac:dyDescent="0.25">
      <c r="A20" s="110" t="str">
        <v>Berdasarkan Data Pemicu dan Data Penguji</v>
      </c>
      <c r="B20" s="760"/>
      <c r="C20" s="761"/>
      <c r="D20" s="761"/>
      <c r="E20" s="761"/>
      <c r="G20" s="192"/>
      <c r="H20" s="1208"/>
      <c r="I20" s="1209"/>
      <c r="J20" s="1209"/>
      <c r="K20" s="1209"/>
      <c r="L20" s="56"/>
      <c r="M20" s="1204"/>
      <c r="N20" s="1094"/>
      <c r="O20" s="1094"/>
      <c r="P20" s="1094"/>
      <c r="Q20" s="1094"/>
      <c r="R20" s="1094"/>
      <c r="S20" s="1094"/>
      <c r="T20" s="853"/>
      <c r="U20" s="460"/>
      <c r="V20" s="193"/>
      <c r="W20" s="547"/>
      <c r="X20" s="548"/>
      <c r="Y20" s="548"/>
      <c r="Z20" s="548"/>
      <c r="AA20" s="548"/>
      <c r="AB20" s="547"/>
      <c r="AC20" s="548"/>
      <c r="AD20" s="548"/>
      <c r="AE20" s="548"/>
      <c r="AF20" s="548"/>
      <c r="AG20" s="547"/>
      <c r="AH20" s="548"/>
      <c r="AI20" s="548"/>
      <c r="AJ20" s="548"/>
      <c r="AK20" s="549"/>
    </row>
    <row r="21" spans="1:38" x14ac:dyDescent="0.25">
      <c r="B21" s="760"/>
      <c r="C21" s="761"/>
      <c r="D21" s="761"/>
      <c r="E21" s="761"/>
      <c r="G21" s="59">
        <v>2</v>
      </c>
      <c r="H21" s="1208" t="str">
        <f>P!G9</f>
        <v>Fasilitas Pengurang PPh Terutang</v>
      </c>
      <c r="I21" s="1209"/>
      <c r="J21" s="1209"/>
      <c r="K21" s="1209"/>
      <c r="L21" s="60" t="s">
        <v>1681</v>
      </c>
      <c r="M21" s="1204" t="s">
        <v>1460</v>
      </c>
      <c r="N21" s="1094"/>
      <c r="O21" s="1094"/>
      <c r="P21" s="1094"/>
      <c r="Q21" s="1094"/>
      <c r="R21" s="1094"/>
      <c r="S21" s="1094"/>
      <c r="T21" s="853"/>
      <c r="U21" s="1217" t="s">
        <v>761</v>
      </c>
      <c r="V21" s="853"/>
      <c r="W21" s="1206">
        <f>P!$R$25</f>
        <v>0</v>
      </c>
      <c r="X21" s="1094"/>
      <c r="Y21" s="1094"/>
      <c r="Z21" s="1094"/>
      <c r="AA21" s="853"/>
      <c r="AB21" s="1206">
        <f>'P-1-2'!AI26</f>
        <v>0</v>
      </c>
      <c r="AC21" s="1094"/>
      <c r="AD21" s="1094"/>
      <c r="AE21" s="1094"/>
      <c r="AF21" s="853"/>
      <c r="AG21" s="1206">
        <f>AB21-W21</f>
        <v>0</v>
      </c>
      <c r="AH21" s="1094"/>
      <c r="AI21" s="1094"/>
      <c r="AJ21" s="1094"/>
      <c r="AK21" s="853"/>
    </row>
    <row r="22" spans="1:38" ht="23.25" customHeight="1" x14ac:dyDescent="0.25">
      <c r="B22" s="760"/>
      <c r="C22" s="761"/>
      <c r="D22" s="761"/>
      <c r="E22" s="761"/>
      <c r="G22" s="59"/>
      <c r="H22" s="1210"/>
      <c r="I22" s="1209"/>
      <c r="J22" s="1209"/>
      <c r="K22" s="1209"/>
      <c r="L22" s="60"/>
      <c r="M22" s="1094"/>
      <c r="N22" s="1094"/>
      <c r="O22" s="1094"/>
      <c r="P22" s="1094"/>
      <c r="Q22" s="1094"/>
      <c r="R22" s="1094"/>
      <c r="S22" s="1094"/>
      <c r="T22" s="853"/>
      <c r="U22" s="460"/>
      <c r="V22" s="193"/>
      <c r="W22" s="1206"/>
      <c r="X22" s="1094"/>
      <c r="Y22" s="1094"/>
      <c r="Z22" s="1094"/>
      <c r="AA22" s="853"/>
      <c r="AB22" s="1206"/>
      <c r="AC22" s="1094"/>
      <c r="AD22" s="1094"/>
      <c r="AE22" s="1094"/>
      <c r="AF22" s="853"/>
      <c r="AG22" s="1206"/>
      <c r="AH22" s="1094"/>
      <c r="AI22" s="1094"/>
      <c r="AJ22" s="1094"/>
      <c r="AK22" s="853"/>
    </row>
    <row r="23" spans="1:38" x14ac:dyDescent="0.25">
      <c r="B23" s="760"/>
      <c r="C23" s="761"/>
      <c r="D23" s="761"/>
      <c r="E23" s="761"/>
      <c r="G23" s="59"/>
      <c r="H23" s="564"/>
      <c r="I23" s="564"/>
      <c r="J23" s="564"/>
      <c r="K23" s="564"/>
      <c r="L23" s="60"/>
      <c r="M23" s="457"/>
      <c r="N23" s="457"/>
      <c r="O23" s="457"/>
      <c r="P23" s="457"/>
      <c r="Q23" s="457"/>
      <c r="R23" s="457"/>
      <c r="S23" s="457"/>
      <c r="T23" s="457"/>
      <c r="U23" s="460"/>
      <c r="V23" s="193"/>
      <c r="W23" s="547"/>
      <c r="X23" s="548"/>
      <c r="Y23" s="548"/>
      <c r="Z23" s="548"/>
      <c r="AA23" s="548"/>
      <c r="AB23" s="547"/>
      <c r="AC23" s="548"/>
      <c r="AD23" s="548"/>
      <c r="AE23" s="548"/>
      <c r="AF23" s="548"/>
      <c r="AG23" s="547"/>
      <c r="AH23" s="548"/>
      <c r="AI23" s="548"/>
      <c r="AJ23" s="548"/>
      <c r="AK23" s="549"/>
    </row>
    <row r="24" spans="1:38" ht="19.5" customHeight="1" x14ac:dyDescent="0.25">
      <c r="B24" s="760"/>
      <c r="C24" s="761"/>
      <c r="D24" s="761"/>
      <c r="E24" s="761"/>
      <c r="G24" s="59">
        <v>3</v>
      </c>
      <c r="H24" s="1208" t="str">
        <f>H21</f>
        <v>Fasilitas Pengurang PPh Terutang</v>
      </c>
      <c r="I24" s="1209"/>
      <c r="J24" s="1209"/>
      <c r="K24" s="1209"/>
      <c r="L24" s="60" t="s">
        <v>1681</v>
      </c>
      <c r="M24" s="1204" t="s">
        <v>1472</v>
      </c>
      <c r="N24" s="1094"/>
      <c r="O24" s="1094"/>
      <c r="P24" s="1094"/>
      <c r="Q24" s="1094"/>
      <c r="R24" s="1094"/>
      <c r="S24" s="1094"/>
      <c r="T24" s="853"/>
      <c r="U24" s="1217" t="s">
        <v>763</v>
      </c>
      <c r="V24" s="853"/>
      <c r="W24" s="1206">
        <f>P!$R$25</f>
        <v>0</v>
      </c>
      <c r="X24" s="1094"/>
      <c r="Y24" s="1094"/>
      <c r="Z24" s="1094"/>
      <c r="AA24" s="853"/>
      <c r="AB24" s="1206">
        <f>'P-1-3'!$L$34</f>
        <v>0</v>
      </c>
      <c r="AC24" s="1094"/>
      <c r="AD24" s="1094"/>
      <c r="AE24" s="1094"/>
      <c r="AF24" s="853"/>
      <c r="AG24" s="1206">
        <f>AB24-W24</f>
        <v>0</v>
      </c>
      <c r="AH24" s="1094"/>
      <c r="AI24" s="1094"/>
      <c r="AJ24" s="1094"/>
      <c r="AK24" s="853"/>
    </row>
    <row r="25" spans="1:38" ht="19.5" customHeight="1" x14ac:dyDescent="0.25">
      <c r="B25" s="760"/>
      <c r="C25" s="761"/>
      <c r="D25" s="761"/>
      <c r="E25" s="761"/>
      <c r="G25" s="59"/>
      <c r="H25" s="1210"/>
      <c r="I25" s="1209"/>
      <c r="J25" s="1209"/>
      <c r="K25" s="1209"/>
      <c r="L25" s="60"/>
      <c r="M25" s="1094"/>
      <c r="N25" s="1094"/>
      <c r="O25" s="1094"/>
      <c r="P25" s="1094"/>
      <c r="Q25" s="1094"/>
      <c r="R25" s="1094"/>
      <c r="S25" s="1094"/>
      <c r="T25" s="853"/>
      <c r="U25" s="460"/>
      <c r="V25" s="193"/>
      <c r="W25" s="547"/>
      <c r="X25" s="548"/>
      <c r="Y25" s="548"/>
      <c r="Z25" s="548"/>
      <c r="AA25" s="548"/>
      <c r="AB25" s="547"/>
      <c r="AC25" s="548"/>
      <c r="AD25" s="548"/>
      <c r="AE25" s="548"/>
      <c r="AF25" s="548"/>
      <c r="AG25" s="547"/>
      <c r="AH25" s="548"/>
      <c r="AI25" s="548"/>
      <c r="AJ25" s="548"/>
      <c r="AK25" s="549"/>
    </row>
    <row r="26" spans="1:38" ht="15" customHeight="1" thickBot="1" x14ac:dyDescent="0.3">
      <c r="B26" s="760"/>
      <c r="C26" s="761"/>
      <c r="D26" s="761"/>
      <c r="E26" s="761"/>
      <c r="G26" s="194"/>
      <c r="H26" s="61"/>
      <c r="I26" s="61"/>
      <c r="J26" s="61"/>
      <c r="K26" s="61"/>
      <c r="L26" s="61"/>
      <c r="M26" s="61"/>
      <c r="N26" s="61"/>
      <c r="O26" s="61"/>
      <c r="P26" s="61"/>
      <c r="Q26" s="61"/>
      <c r="R26" s="61"/>
      <c r="S26" s="61"/>
      <c r="T26" s="61"/>
      <c r="U26" s="195"/>
      <c r="V26" s="196"/>
      <c r="W26" s="195"/>
      <c r="X26" s="196"/>
      <c r="Y26" s="196"/>
      <c r="Z26" s="196"/>
      <c r="AA26" s="196"/>
      <c r="AB26" s="195"/>
      <c r="AC26" s="196"/>
      <c r="AD26" s="196"/>
      <c r="AE26" s="196"/>
      <c r="AF26" s="196"/>
      <c r="AG26" s="195"/>
      <c r="AH26" s="196"/>
      <c r="AI26" s="196"/>
      <c r="AJ26" s="196"/>
      <c r="AK26" s="197"/>
    </row>
    <row r="27" spans="1:38" ht="15" customHeight="1" thickTop="1" x14ac:dyDescent="0.25">
      <c r="B27" s="760"/>
      <c r="C27" s="761"/>
      <c r="D27" s="761"/>
      <c r="E27" s="761"/>
      <c r="G27" s="56"/>
      <c r="H27" s="56"/>
      <c r="I27" s="56"/>
      <c r="J27" s="56"/>
      <c r="K27" s="56"/>
      <c r="L27" s="56"/>
      <c r="M27" s="56"/>
      <c r="N27" s="56"/>
      <c r="O27" s="56"/>
      <c r="P27" s="56"/>
      <c r="Q27" s="56"/>
      <c r="R27" s="56"/>
      <c r="S27" s="56"/>
      <c r="T27" s="56"/>
      <c r="U27" s="56"/>
      <c r="V27" s="56"/>
      <c r="W27" s="56"/>
      <c r="X27" s="56"/>
      <c r="Y27" s="56"/>
      <c r="Z27" s="56"/>
      <c r="AA27" s="56"/>
      <c r="AB27" s="56"/>
      <c r="AC27" s="56"/>
      <c r="AD27" s="56"/>
      <c r="AE27" s="56"/>
      <c r="AF27" s="56"/>
      <c r="AG27" s="56"/>
      <c r="AH27" s="56"/>
      <c r="AI27" s="56"/>
      <c r="AJ27" s="56"/>
      <c r="AK27" s="56"/>
    </row>
    <row r="28" spans="1:38" ht="14.4" customHeight="1" x14ac:dyDescent="0.25">
      <c r="B28" s="760"/>
      <c r="C28" s="761"/>
      <c r="D28" s="761"/>
      <c r="E28" s="761"/>
      <c r="G28" s="198" t="s">
        <v>1779</v>
      </c>
      <c r="H28" s="199"/>
      <c r="I28" s="199"/>
      <c r="J28" s="199"/>
      <c r="K28" s="199"/>
      <c r="L28" s="199"/>
      <c r="M28" s="199"/>
      <c r="N28" s="199"/>
      <c r="O28" s="199"/>
      <c r="P28" s="199"/>
      <c r="Q28" s="199"/>
      <c r="R28" s="199"/>
      <c r="S28" s="199"/>
      <c r="T28" s="199"/>
      <c r="U28" s="199"/>
      <c r="V28" s="199"/>
      <c r="W28" s="199"/>
      <c r="X28" s="199"/>
      <c r="Y28" s="199"/>
      <c r="Z28" s="199"/>
      <c r="AA28" s="199"/>
      <c r="AB28" s="199"/>
      <c r="AC28" s="199"/>
      <c r="AD28" s="199"/>
      <c r="AE28" s="199"/>
      <c r="AF28" s="199"/>
      <c r="AG28" s="199"/>
      <c r="AH28" s="199"/>
      <c r="AI28" s="199"/>
      <c r="AJ28" s="199"/>
      <c r="AK28" s="200"/>
      <c r="AL28" s="110"/>
    </row>
    <row r="29" spans="1:38" x14ac:dyDescent="0.25">
      <c r="G29" s="201" t="s">
        <v>1445</v>
      </c>
      <c r="H29" s="970" t="s">
        <v>1780</v>
      </c>
      <c r="I29" s="764"/>
      <c r="J29" s="764"/>
      <c r="K29" s="764"/>
      <c r="L29" s="764"/>
      <c r="M29" s="764"/>
      <c r="N29" s="764"/>
      <c r="O29" s="764"/>
      <c r="P29" s="764"/>
      <c r="Q29" s="764"/>
      <c r="R29" s="764"/>
      <c r="S29" s="764"/>
      <c r="T29" s="764"/>
      <c r="U29" s="764"/>
      <c r="V29" s="764"/>
      <c r="W29" s="764"/>
      <c r="X29" s="764"/>
      <c r="Y29" s="764"/>
      <c r="Z29" s="764"/>
      <c r="AA29" s="764"/>
      <c r="AB29" s="764"/>
      <c r="AC29" s="764"/>
      <c r="AD29" s="764"/>
      <c r="AE29" s="764"/>
      <c r="AF29" s="764"/>
      <c r="AG29" s="764"/>
      <c r="AH29" s="764"/>
      <c r="AI29" s="764"/>
      <c r="AJ29" s="764"/>
      <c r="AK29" s="765"/>
      <c r="AL29" s="110"/>
    </row>
    <row r="30" spans="1:38" ht="14.4" customHeight="1" x14ac:dyDescent="0.25">
      <c r="B30" s="760"/>
      <c r="C30" s="761"/>
      <c r="D30" s="761"/>
      <c r="E30" s="761"/>
      <c r="G30" s="520" t="s">
        <v>1781</v>
      </c>
      <c r="H30" s="971" t="str">
        <f>"Berdasarkan hasil pengujian-pengujian tersebut, pemeriksaan atas "&amp;$H$18&amp;"  disimpulkan sebagai berikut :"</f>
        <v>Berdasarkan hasil pengujian-pengujian tersebut, pemeriksaan atas Fasilitas Pengurang PPh Terutang  disimpulkan sebagai berikut :</v>
      </c>
      <c r="I30" s="789"/>
      <c r="J30" s="789"/>
      <c r="K30" s="789"/>
      <c r="L30" s="789"/>
      <c r="M30" s="789"/>
      <c r="N30" s="789"/>
      <c r="O30" s="789"/>
      <c r="P30" s="789"/>
      <c r="Q30" s="789"/>
      <c r="R30" s="789"/>
      <c r="S30" s="789"/>
      <c r="T30" s="789"/>
      <c r="U30" s="789"/>
      <c r="V30" s="789"/>
      <c r="W30" s="789"/>
      <c r="X30" s="789"/>
      <c r="Y30" s="789"/>
      <c r="Z30" s="789"/>
      <c r="AA30" s="789"/>
      <c r="AB30" s="789"/>
      <c r="AC30" s="789"/>
      <c r="AD30" s="789"/>
      <c r="AE30" s="789"/>
      <c r="AF30" s="789"/>
      <c r="AG30" s="789"/>
      <c r="AH30" s="789"/>
      <c r="AI30" s="789"/>
      <c r="AJ30" s="789"/>
      <c r="AK30" s="790"/>
      <c r="AL30" s="110"/>
    </row>
    <row r="31" spans="1:38" x14ac:dyDescent="0.25">
      <c r="G31" s="521"/>
      <c r="H31" s="804"/>
      <c r="I31" s="1094"/>
      <c r="J31" s="1094"/>
      <c r="K31" s="1094"/>
      <c r="L31" s="1094"/>
      <c r="M31" s="1094"/>
      <c r="N31" s="1094"/>
      <c r="O31" s="1094"/>
      <c r="P31" s="1094"/>
      <c r="Q31" s="1094"/>
      <c r="R31" s="1094"/>
      <c r="S31" s="1094"/>
      <c r="T31" s="1094"/>
      <c r="U31" s="1094"/>
      <c r="V31" s="1094"/>
      <c r="W31" s="1094"/>
      <c r="X31" s="1094"/>
      <c r="Y31" s="1094"/>
      <c r="Z31" s="1094"/>
      <c r="AA31" s="1094"/>
      <c r="AB31" s="1094"/>
      <c r="AC31" s="1094"/>
      <c r="AD31" s="1094"/>
      <c r="AE31" s="1094"/>
      <c r="AF31" s="1094"/>
      <c r="AG31" s="1094"/>
      <c r="AH31" s="1094"/>
      <c r="AI31" s="1094"/>
      <c r="AJ31" s="1094"/>
      <c r="AK31" s="805"/>
      <c r="AL31" s="110"/>
    </row>
    <row r="32" spans="1:38" x14ac:dyDescent="0.25">
      <c r="B32" s="760"/>
      <c r="C32" s="761"/>
      <c r="D32" s="761"/>
      <c r="E32" s="761"/>
      <c r="G32" s="521"/>
      <c r="H32" s="202" t="str">
        <f>$H$18&amp;" menurut pemeriksa :"</f>
        <v>Fasilitas Pengurang PPh Terutang menurut pemeriksa :</v>
      </c>
      <c r="I32" s="203"/>
      <c r="J32" s="203"/>
      <c r="K32" s="203"/>
      <c r="L32" s="203"/>
      <c r="M32" s="203"/>
      <c r="N32" s="203"/>
      <c r="O32" s="203"/>
      <c r="P32" s="203"/>
      <c r="Q32" s="203"/>
      <c r="R32" s="203"/>
      <c r="S32" s="203"/>
      <c r="T32" s="203"/>
      <c r="U32" s="203"/>
      <c r="V32" s="203"/>
      <c r="W32" s="203"/>
      <c r="X32" s="203"/>
      <c r="Y32" s="203"/>
      <c r="Z32" s="203"/>
      <c r="AA32" s="203"/>
      <c r="AB32" s="203"/>
      <c r="AK32" s="186"/>
      <c r="AL32" s="110"/>
    </row>
    <row r="33" spans="2:38" ht="14.4" customHeight="1" x14ac:dyDescent="0.25">
      <c r="G33" s="521"/>
      <c r="H33" s="202" t="s">
        <v>1681</v>
      </c>
      <c r="I33" s="939" t="s">
        <v>1782</v>
      </c>
      <c r="J33" s="1094"/>
      <c r="K33" s="1094"/>
      <c r="L33" s="1094"/>
      <c r="M33" s="1094"/>
      <c r="N33" s="1094"/>
      <c r="O33" s="1094"/>
      <c r="P33" s="1094"/>
      <c r="Q33" s="1094"/>
      <c r="R33" s="1094"/>
      <c r="S33" s="1094"/>
      <c r="T33" s="1094"/>
      <c r="U33" s="1094"/>
      <c r="V33" s="1094"/>
      <c r="W33" s="203" t="s">
        <v>1684</v>
      </c>
      <c r="X33" s="974">
        <f>IF(I34="Tidak Dilakukan Pengujian",X35,
IF(I34=M18,AB18,
IF(I34=M21,AB21,
IF(I34=M24,AB24,"Pilih teknik yang lain"))))</f>
        <v>0</v>
      </c>
      <c r="Y33" s="1094"/>
      <c r="Z33" s="1094"/>
      <c r="AA33" s="1094"/>
      <c r="AB33" s="1094"/>
      <c r="AK33" s="186"/>
      <c r="AL33" s="110"/>
    </row>
    <row r="34" spans="2:38" ht="14.4" customHeight="1" x14ac:dyDescent="0.25">
      <c r="B34" s="760"/>
      <c r="C34" s="761"/>
      <c r="D34" s="761"/>
      <c r="E34" s="761"/>
      <c r="G34" s="521"/>
      <c r="H34" s="202"/>
      <c r="I34" s="939" t="s">
        <v>2032</v>
      </c>
      <c r="J34" s="1094"/>
      <c r="K34" s="1094"/>
      <c r="L34" s="1094"/>
      <c r="M34" s="1094"/>
      <c r="N34" s="1094"/>
      <c r="O34" s="1094"/>
      <c r="P34" s="1094"/>
      <c r="Q34" s="1094"/>
      <c r="R34" s="1094"/>
      <c r="S34" s="1094"/>
      <c r="T34" s="1094"/>
      <c r="U34" s="1094"/>
      <c r="V34" s="1094"/>
      <c r="W34" s="203"/>
      <c r="X34" s="522"/>
      <c r="Y34" s="522"/>
      <c r="Z34" s="522"/>
      <c r="AA34" s="522"/>
      <c r="AB34" s="522"/>
      <c r="AC34" s="204"/>
      <c r="AD34" s="204"/>
      <c r="AE34" s="204"/>
      <c r="AF34" s="204"/>
      <c r="AG34" s="204"/>
      <c r="AH34" s="204"/>
      <c r="AI34" s="204"/>
      <c r="AJ34" s="204"/>
      <c r="AK34" s="444"/>
      <c r="AL34" s="110"/>
    </row>
    <row r="35" spans="2:38" x14ac:dyDescent="0.25">
      <c r="G35" s="521"/>
      <c r="H35" s="202" t="s">
        <v>1681</v>
      </c>
      <c r="I35" s="939" t="s">
        <v>1783</v>
      </c>
      <c r="J35" s="1094"/>
      <c r="K35" s="1094"/>
      <c r="L35" s="1094"/>
      <c r="M35" s="1094"/>
      <c r="N35" s="1094"/>
      <c r="O35" s="1094"/>
      <c r="P35" s="1094"/>
      <c r="Q35" s="1094"/>
      <c r="R35" s="1094"/>
      <c r="S35" s="1094"/>
      <c r="T35" s="1094"/>
      <c r="U35" s="1094"/>
      <c r="V35" s="1094"/>
      <c r="W35" s="203" t="s">
        <v>1684</v>
      </c>
      <c r="X35" s="1291">
        <f>P!R25</f>
        <v>0</v>
      </c>
      <c r="Y35" s="794"/>
      <c r="Z35" s="794"/>
      <c r="AA35" s="794"/>
      <c r="AB35" s="794"/>
      <c r="AC35" s="204"/>
      <c r="AD35" s="204"/>
      <c r="AE35" s="204"/>
      <c r="AF35" s="204"/>
      <c r="AG35" s="204"/>
      <c r="AH35" s="204"/>
      <c r="AI35" s="204"/>
      <c r="AJ35" s="204"/>
      <c r="AK35" s="444"/>
      <c r="AL35" s="110"/>
    </row>
    <row r="36" spans="2:38" x14ac:dyDescent="0.25">
      <c r="B36" s="760"/>
      <c r="C36" s="761"/>
      <c r="D36" s="761"/>
      <c r="E36" s="761"/>
      <c r="G36" s="521"/>
      <c r="H36" s="202" t="s">
        <v>1772</v>
      </c>
      <c r="I36" s="203"/>
      <c r="J36" s="203"/>
      <c r="K36" s="203"/>
      <c r="L36" s="203"/>
      <c r="M36" s="203"/>
      <c r="N36" s="203"/>
      <c r="O36" s="203"/>
      <c r="P36" s="203"/>
      <c r="Q36" s="203"/>
      <c r="R36" s="203"/>
      <c r="S36" s="203"/>
      <c r="T36" s="203"/>
      <c r="U36" s="203"/>
      <c r="V36" s="203"/>
      <c r="W36" s="203" t="s">
        <v>1684</v>
      </c>
      <c r="X36" s="966">
        <f>X33-X35</f>
        <v>0</v>
      </c>
      <c r="Y36" s="789"/>
      <c r="Z36" s="789"/>
      <c r="AA36" s="789"/>
      <c r="AB36" s="789"/>
      <c r="AC36" s="204"/>
      <c r="AD36" s="204"/>
      <c r="AE36" s="204"/>
      <c r="AF36" s="204"/>
      <c r="AG36" s="204"/>
      <c r="AH36" s="204"/>
      <c r="AI36" s="204"/>
      <c r="AJ36" s="204"/>
      <c r="AK36" s="444"/>
      <c r="AL36" s="110"/>
    </row>
    <row r="37" spans="2:38" x14ac:dyDescent="0.25">
      <c r="G37" s="521"/>
      <c r="H37" s="202"/>
      <c r="I37" s="203"/>
      <c r="J37" s="203"/>
      <c r="K37" s="203"/>
      <c r="L37" s="203"/>
      <c r="M37" s="203"/>
      <c r="N37" s="203"/>
      <c r="O37" s="203"/>
      <c r="P37" s="203"/>
      <c r="Q37" s="203"/>
      <c r="R37" s="203"/>
      <c r="S37" s="203"/>
      <c r="T37" s="203"/>
      <c r="U37" s="203"/>
      <c r="V37" s="203"/>
      <c r="W37" s="203"/>
      <c r="X37" s="522"/>
      <c r="Y37" s="522"/>
      <c r="Z37" s="522"/>
      <c r="AA37" s="522"/>
      <c r="AB37" s="522"/>
      <c r="AC37" s="204"/>
      <c r="AD37" s="204"/>
      <c r="AE37" s="204"/>
      <c r="AF37" s="204"/>
      <c r="AG37" s="204"/>
      <c r="AH37" s="204"/>
      <c r="AI37" s="204"/>
      <c r="AJ37" s="204"/>
      <c r="AK37" s="444"/>
      <c r="AL37" s="110"/>
    </row>
    <row r="38" spans="2:38" ht="3" customHeight="1" x14ac:dyDescent="0.25">
      <c r="B38" s="760"/>
      <c r="C38" s="761"/>
      <c r="D38" s="761"/>
      <c r="E38" s="761"/>
      <c r="G38" s="521" t="s">
        <v>1784</v>
      </c>
      <c r="H38" s="202" t="s">
        <v>1785</v>
      </c>
      <c r="I38" s="203"/>
      <c r="J38" s="203"/>
      <c r="K38" s="203"/>
      <c r="L38" s="203"/>
      <c r="M38" s="203"/>
      <c r="N38" s="203"/>
      <c r="O38" s="203"/>
      <c r="P38" s="203"/>
      <c r="Q38" s="203"/>
      <c r="R38" s="203"/>
      <c r="S38" s="203"/>
      <c r="T38" s="203"/>
      <c r="U38" s="203"/>
      <c r="V38" s="203"/>
      <c r="W38" s="203"/>
      <c r="X38" s="203"/>
      <c r="Y38" s="203"/>
      <c r="Z38" s="203"/>
      <c r="AA38" s="203"/>
      <c r="AB38" s="203"/>
      <c r="AC38" s="204"/>
      <c r="AD38" s="204"/>
      <c r="AE38" s="204"/>
      <c r="AF38" s="204"/>
      <c r="AG38" s="204"/>
      <c r="AH38" s="204"/>
      <c r="AI38" s="204"/>
      <c r="AJ38" s="204"/>
      <c r="AK38" s="444"/>
      <c r="AL38" s="110"/>
    </row>
    <row r="39" spans="2:38" ht="3" customHeight="1" x14ac:dyDescent="0.25">
      <c r="G39" s="521"/>
      <c r="H39" s="972" t="s">
        <v>1786</v>
      </c>
      <c r="I39" s="1094"/>
      <c r="J39" s="1094"/>
      <c r="K39" s="1094"/>
      <c r="L39" s="1094"/>
      <c r="M39" s="1094"/>
      <c r="N39" s="1094"/>
      <c r="O39" s="1094"/>
      <c r="P39" s="1094"/>
      <c r="Q39" s="1094"/>
      <c r="R39" s="1094"/>
      <c r="S39" s="1094"/>
      <c r="T39" s="1094"/>
      <c r="U39" s="1094"/>
      <c r="V39" s="1094"/>
      <c r="W39" s="1094"/>
      <c r="X39" s="1094"/>
      <c r="Y39" s="1094"/>
      <c r="Z39" s="1094"/>
      <c r="AA39" s="1094"/>
      <c r="AB39" s="1094"/>
      <c r="AC39" s="1094"/>
      <c r="AD39" s="1094"/>
      <c r="AE39" s="1094"/>
      <c r="AF39" s="1094"/>
      <c r="AG39" s="1094"/>
      <c r="AH39" s="1094"/>
      <c r="AI39" s="1094"/>
      <c r="AJ39" s="1094"/>
      <c r="AK39" s="805"/>
      <c r="AL39" s="110"/>
    </row>
    <row r="40" spans="2:38" x14ac:dyDescent="0.25">
      <c r="G40" s="521"/>
      <c r="H40" s="804"/>
      <c r="I40" s="1094"/>
      <c r="J40" s="1094"/>
      <c r="K40" s="1094"/>
      <c r="L40" s="1094"/>
      <c r="M40" s="1094"/>
      <c r="N40" s="1094"/>
      <c r="O40" s="1094"/>
      <c r="P40" s="1094"/>
      <c r="Q40" s="1094"/>
      <c r="R40" s="1094"/>
      <c r="S40" s="1094"/>
      <c r="T40" s="1094"/>
      <c r="U40" s="1094"/>
      <c r="V40" s="1094"/>
      <c r="W40" s="1094"/>
      <c r="X40" s="1094"/>
      <c r="Y40" s="1094"/>
      <c r="Z40" s="1094"/>
      <c r="AA40" s="1094"/>
      <c r="AB40" s="1094"/>
      <c r="AC40" s="1094"/>
      <c r="AD40" s="1094"/>
      <c r="AE40" s="1094"/>
      <c r="AF40" s="1094"/>
      <c r="AG40" s="1094"/>
      <c r="AH40" s="1094"/>
      <c r="AI40" s="1094"/>
      <c r="AJ40" s="1094"/>
      <c r="AK40" s="805"/>
      <c r="AL40" s="110"/>
    </row>
    <row r="41" spans="2:38" ht="3" customHeight="1" x14ac:dyDescent="0.25">
      <c r="G41" s="521"/>
      <c r="H41" s="804"/>
      <c r="I41" s="1094"/>
      <c r="J41" s="1094"/>
      <c r="K41" s="1094"/>
      <c r="L41" s="1094"/>
      <c r="M41" s="1094"/>
      <c r="N41" s="1094"/>
      <c r="O41" s="1094"/>
      <c r="P41" s="1094"/>
      <c r="Q41" s="1094"/>
      <c r="R41" s="1094"/>
      <c r="S41" s="1094"/>
      <c r="T41" s="1094"/>
      <c r="U41" s="1094"/>
      <c r="V41" s="1094"/>
      <c r="W41" s="1094"/>
      <c r="X41" s="1094"/>
      <c r="Y41" s="1094"/>
      <c r="Z41" s="1094"/>
      <c r="AA41" s="1094"/>
      <c r="AB41" s="1094"/>
      <c r="AC41" s="1094"/>
      <c r="AD41" s="1094"/>
      <c r="AE41" s="1094"/>
      <c r="AF41" s="1094"/>
      <c r="AG41" s="1094"/>
      <c r="AH41" s="1094"/>
      <c r="AI41" s="1094"/>
      <c r="AJ41" s="1094"/>
      <c r="AK41" s="805"/>
      <c r="AL41" s="110"/>
    </row>
    <row r="42" spans="2:38" x14ac:dyDescent="0.25">
      <c r="G42" s="521"/>
      <c r="H42" s="804"/>
      <c r="I42" s="1094"/>
      <c r="J42" s="1094"/>
      <c r="K42" s="1094"/>
      <c r="L42" s="1094"/>
      <c r="M42" s="1094"/>
      <c r="N42" s="1094"/>
      <c r="O42" s="1094"/>
      <c r="P42" s="1094"/>
      <c r="Q42" s="1094"/>
      <c r="R42" s="1094"/>
      <c r="S42" s="1094"/>
      <c r="T42" s="1094"/>
      <c r="U42" s="1094"/>
      <c r="V42" s="1094"/>
      <c r="W42" s="1094"/>
      <c r="X42" s="1094"/>
      <c r="Y42" s="1094"/>
      <c r="Z42" s="1094"/>
      <c r="AA42" s="1094"/>
      <c r="AB42" s="1094"/>
      <c r="AC42" s="1094"/>
      <c r="AD42" s="1094"/>
      <c r="AE42" s="1094"/>
      <c r="AF42" s="1094"/>
      <c r="AG42" s="1094"/>
      <c r="AH42" s="1094"/>
      <c r="AI42" s="1094"/>
      <c r="AJ42" s="1094"/>
      <c r="AK42" s="805"/>
      <c r="AL42" s="110"/>
    </row>
    <row r="43" spans="2:38" x14ac:dyDescent="0.25">
      <c r="G43" s="521"/>
      <c r="H43" s="202" t="s">
        <v>1787</v>
      </c>
      <c r="I43" s="203"/>
      <c r="J43" s="203"/>
      <c r="K43" s="203"/>
      <c r="L43" s="203"/>
      <c r="M43" s="203"/>
      <c r="N43" s="203"/>
      <c r="O43" s="203"/>
      <c r="P43" s="203"/>
      <c r="Q43" s="203"/>
      <c r="R43" s="203"/>
      <c r="S43" s="203"/>
      <c r="T43" s="203"/>
      <c r="U43" s="203"/>
      <c r="V43" s="203"/>
      <c r="W43" s="203"/>
      <c r="X43" s="522"/>
      <c r="Y43" s="522"/>
      <c r="Z43" s="522"/>
      <c r="AA43" s="522"/>
      <c r="AB43" s="522"/>
      <c r="AC43" s="435"/>
      <c r="AD43" s="435"/>
      <c r="AE43" s="435"/>
      <c r="AF43" s="435"/>
      <c r="AG43" s="435"/>
      <c r="AH43" s="435"/>
      <c r="AI43" s="435"/>
      <c r="AJ43" s="435"/>
      <c r="AK43" s="437"/>
      <c r="AL43" s="110"/>
    </row>
    <row r="44" spans="2:38" x14ac:dyDescent="0.25">
      <c r="G44" s="521"/>
      <c r="H44" s="202" t="s">
        <v>1681</v>
      </c>
      <c r="I44" s="973" t="s">
        <v>2031</v>
      </c>
      <c r="J44" s="1094"/>
      <c r="K44" s="1094"/>
      <c r="L44" s="1094"/>
      <c r="M44" s="1094"/>
      <c r="N44" s="1094"/>
      <c r="O44" s="1094"/>
      <c r="P44" s="1094"/>
      <c r="Q44" s="1094"/>
      <c r="R44" s="1094"/>
      <c r="S44" s="1094"/>
      <c r="T44" s="1094"/>
      <c r="U44" s="1094"/>
      <c r="V44" s="1094"/>
      <c r="W44" s="1094"/>
      <c r="X44" s="1094"/>
      <c r="Y44" s="1094"/>
      <c r="Z44" s="1094"/>
      <c r="AA44" s="1094"/>
      <c r="AB44" s="1094"/>
      <c r="AC44" s="435"/>
      <c r="AD44" s="435"/>
      <c r="AE44" s="435"/>
      <c r="AF44" s="435"/>
      <c r="AG44" s="435"/>
      <c r="AH44" s="435"/>
      <c r="AI44" s="435"/>
      <c r="AJ44" s="435"/>
      <c r="AK44" s="437"/>
      <c r="AL44" s="110"/>
    </row>
    <row r="45" spans="2:38" x14ac:dyDescent="0.25">
      <c r="G45" s="521"/>
      <c r="H45" s="205"/>
      <c r="I45" s="435"/>
      <c r="W45" s="203"/>
      <c r="X45" s="203"/>
      <c r="Y45" s="203"/>
      <c r="Z45" s="203"/>
      <c r="AA45" s="203"/>
      <c r="AB45" s="203"/>
      <c r="AC45" s="204"/>
      <c r="AD45" s="204"/>
      <c r="AE45" s="204"/>
      <c r="AF45" s="204"/>
      <c r="AG45" s="204"/>
      <c r="AH45" s="204"/>
      <c r="AI45" s="204"/>
      <c r="AJ45" s="204"/>
      <c r="AK45" s="444"/>
      <c r="AL45" s="110"/>
    </row>
    <row r="46" spans="2:38" ht="3" customHeight="1" x14ac:dyDescent="0.25">
      <c r="G46" s="521" t="s">
        <v>1788</v>
      </c>
      <c r="H46" s="205" t="s">
        <v>1789</v>
      </c>
      <c r="I46" s="435"/>
      <c r="W46" s="203"/>
      <c r="X46" s="203"/>
      <c r="Y46" s="203"/>
      <c r="Z46" s="203"/>
      <c r="AA46" s="203"/>
      <c r="AB46" s="203"/>
      <c r="AC46" s="204"/>
      <c r="AD46" s="204"/>
      <c r="AE46" s="204"/>
      <c r="AF46" s="204"/>
      <c r="AG46" s="204"/>
      <c r="AH46" s="204"/>
      <c r="AI46" s="204"/>
      <c r="AJ46" s="204"/>
      <c r="AK46" s="444"/>
      <c r="AL46" s="110"/>
    </row>
    <row r="47" spans="2:38" ht="14.4" customHeight="1" x14ac:dyDescent="0.25">
      <c r="G47" s="521"/>
      <c r="H47" s="205">
        <v>1</v>
      </c>
      <c r="I47" s="435"/>
      <c r="W47" s="203"/>
      <c r="X47" s="203"/>
      <c r="Y47" s="203"/>
      <c r="Z47" s="203"/>
      <c r="AA47" s="203"/>
      <c r="AB47" s="203"/>
      <c r="AC47" s="204"/>
      <c r="AD47" s="204"/>
      <c r="AE47" s="204"/>
      <c r="AF47" s="204"/>
      <c r="AG47" s="204"/>
      <c r="AH47" s="204"/>
      <c r="AI47" s="204"/>
      <c r="AJ47" s="204"/>
      <c r="AK47" s="444"/>
      <c r="AL47" s="110"/>
    </row>
    <row r="48" spans="2:38" ht="14.4" customHeight="1" x14ac:dyDescent="0.25">
      <c r="G48" s="521"/>
      <c r="H48" s="205">
        <v>2</v>
      </c>
      <c r="I48" s="435"/>
      <c r="W48" s="203"/>
      <c r="X48" s="203"/>
      <c r="Y48" s="203"/>
      <c r="Z48" s="203"/>
      <c r="AA48" s="203"/>
      <c r="AB48" s="203"/>
      <c r="AC48" s="204"/>
      <c r="AD48" s="204"/>
      <c r="AE48" s="204"/>
      <c r="AF48" s="204"/>
      <c r="AG48" s="204"/>
      <c r="AH48" s="204"/>
      <c r="AI48" s="204"/>
      <c r="AJ48" s="204"/>
      <c r="AK48" s="444"/>
      <c r="AL48" s="110"/>
    </row>
    <row r="49" spans="7:38" ht="14.4" customHeight="1" x14ac:dyDescent="0.25">
      <c r="G49" s="521"/>
      <c r="H49" s="205">
        <v>3</v>
      </c>
      <c r="I49" s="435"/>
      <c r="W49" s="203"/>
      <c r="X49" s="203"/>
      <c r="Y49" s="203"/>
      <c r="Z49" s="203"/>
      <c r="AA49" s="203"/>
      <c r="AB49" s="203"/>
      <c r="AC49" s="204"/>
      <c r="AD49" s="204"/>
      <c r="AE49" s="204"/>
      <c r="AF49" s="204"/>
      <c r="AG49" s="204"/>
      <c r="AH49" s="204"/>
      <c r="AI49" s="204"/>
      <c r="AJ49" s="204"/>
      <c r="AK49" s="444"/>
      <c r="AL49" s="110"/>
    </row>
    <row r="50" spans="7:38" ht="14.4" customHeight="1" x14ac:dyDescent="0.25">
      <c r="G50" s="521"/>
      <c r="H50" s="205"/>
      <c r="I50" s="435"/>
      <c r="W50" s="203"/>
      <c r="X50" s="203"/>
      <c r="Y50" s="203"/>
      <c r="Z50" s="203"/>
      <c r="AA50" s="203"/>
      <c r="AB50" s="203"/>
      <c r="AC50" s="204"/>
      <c r="AD50" s="204"/>
      <c r="AE50" s="204"/>
      <c r="AF50" s="204"/>
      <c r="AG50" s="204"/>
      <c r="AH50" s="204"/>
      <c r="AI50" s="204"/>
      <c r="AJ50" s="204"/>
      <c r="AK50" s="444"/>
      <c r="AL50" s="110"/>
    </row>
    <row r="51" spans="7:38" ht="14.4" customHeight="1" x14ac:dyDescent="0.25">
      <c r="G51" s="553">
        <v>4</v>
      </c>
      <c r="H51" s="205" t="s">
        <v>1790</v>
      </c>
      <c r="I51" s="435"/>
      <c r="W51" s="203"/>
      <c r="X51" s="203"/>
      <c r="Y51" s="203"/>
      <c r="Z51" s="203"/>
      <c r="AA51" s="203"/>
      <c r="AB51" s="203"/>
      <c r="AC51" s="204"/>
      <c r="AD51" s="204"/>
      <c r="AE51" s="204"/>
      <c r="AF51" s="204"/>
      <c r="AG51" s="204"/>
      <c r="AH51" s="204"/>
      <c r="AI51" s="204"/>
      <c r="AJ51" s="204"/>
      <c r="AK51" s="444"/>
      <c r="AL51" s="110"/>
    </row>
    <row r="52" spans="7:38" ht="14.4" customHeight="1" x14ac:dyDescent="0.25">
      <c r="G52" s="521"/>
      <c r="H52" s="205">
        <v>1</v>
      </c>
      <c r="I52" s="435"/>
      <c r="W52" s="203"/>
      <c r="X52" s="203"/>
      <c r="Y52" s="203"/>
      <c r="Z52" s="203"/>
      <c r="AA52" s="203"/>
      <c r="AB52" s="203"/>
      <c r="AC52" s="204"/>
      <c r="AD52" s="204"/>
      <c r="AE52" s="204"/>
      <c r="AF52" s="204"/>
      <c r="AG52" s="204"/>
      <c r="AH52" s="204"/>
      <c r="AI52" s="204"/>
      <c r="AJ52" s="204"/>
      <c r="AK52" s="444"/>
      <c r="AL52" s="110"/>
    </row>
    <row r="53" spans="7:38" ht="14.4" customHeight="1" x14ac:dyDescent="0.25">
      <c r="G53" s="521"/>
      <c r="H53" s="205">
        <v>2</v>
      </c>
      <c r="I53" s="435"/>
      <c r="W53" s="203"/>
      <c r="X53" s="203"/>
      <c r="Y53" s="203"/>
      <c r="Z53" s="203"/>
      <c r="AA53" s="203"/>
      <c r="AB53" s="203"/>
      <c r="AC53" s="204"/>
      <c r="AD53" s="204"/>
      <c r="AE53" s="204"/>
      <c r="AF53" s="204"/>
      <c r="AG53" s="204"/>
      <c r="AH53" s="204"/>
      <c r="AI53" s="204"/>
      <c r="AJ53" s="204"/>
      <c r="AK53" s="444"/>
      <c r="AL53" s="110"/>
    </row>
    <row r="54" spans="7:38" ht="14.4" customHeight="1" x14ac:dyDescent="0.25">
      <c r="G54" s="521"/>
      <c r="H54" s="205">
        <v>3</v>
      </c>
      <c r="I54" s="435"/>
      <c r="W54" s="203"/>
      <c r="X54" s="203"/>
      <c r="Y54" s="203"/>
      <c r="Z54" s="203"/>
      <c r="AA54" s="203"/>
      <c r="AB54" s="203"/>
      <c r="AC54" s="204"/>
      <c r="AD54" s="204"/>
      <c r="AE54" s="204"/>
      <c r="AF54" s="204"/>
      <c r="AG54" s="204"/>
      <c r="AH54" s="204"/>
      <c r="AI54" s="204"/>
      <c r="AJ54" s="204"/>
      <c r="AK54" s="444"/>
      <c r="AL54" s="110"/>
    </row>
    <row r="55" spans="7:38" ht="14.4" customHeight="1" x14ac:dyDescent="0.25">
      <c r="G55" s="521"/>
      <c r="H55" s="205"/>
      <c r="I55" s="435"/>
      <c r="W55" s="203"/>
      <c r="X55" s="203"/>
      <c r="Y55" s="203"/>
      <c r="Z55" s="203"/>
      <c r="AA55" s="203"/>
      <c r="AB55" s="203"/>
      <c r="AC55" s="204"/>
      <c r="AD55" s="204"/>
      <c r="AE55" s="204"/>
      <c r="AF55" s="204"/>
      <c r="AG55" s="204"/>
      <c r="AH55" s="204"/>
      <c r="AI55" s="204"/>
      <c r="AJ55" s="204"/>
      <c r="AK55" s="444"/>
      <c r="AL55" s="110"/>
    </row>
    <row r="56" spans="7:38" x14ac:dyDescent="0.25">
      <c r="G56" s="523"/>
      <c r="H56" s="206"/>
      <c r="I56" s="207"/>
      <c r="J56" s="207"/>
      <c r="K56" s="207"/>
      <c r="L56" s="207"/>
      <c r="M56" s="207"/>
      <c r="N56" s="207"/>
      <c r="O56" s="207"/>
      <c r="P56" s="207"/>
      <c r="Q56" s="207"/>
      <c r="R56" s="207"/>
      <c r="S56" s="207"/>
      <c r="T56" s="207"/>
      <c r="U56" s="207"/>
      <c r="V56" s="207"/>
      <c r="W56" s="207"/>
      <c r="X56" s="207"/>
      <c r="Y56" s="207"/>
      <c r="Z56" s="207"/>
      <c r="AA56" s="207"/>
      <c r="AB56" s="207"/>
      <c r="AC56" s="188"/>
      <c r="AD56" s="440"/>
      <c r="AE56" s="440"/>
      <c r="AF56" s="440"/>
      <c r="AG56" s="440"/>
      <c r="AH56" s="440"/>
      <c r="AI56" s="440"/>
      <c r="AJ56" s="440"/>
      <c r="AK56" s="439"/>
      <c r="AL56" s="110"/>
    </row>
    <row r="57" spans="7:38" x14ac:dyDescent="0.25">
      <c r="AL57" s="110"/>
    </row>
    <row r="58" spans="7:38" x14ac:dyDescent="0.25">
      <c r="G58" s="56"/>
      <c r="H58" s="56"/>
      <c r="I58" s="56"/>
      <c r="J58" s="56"/>
      <c r="K58" s="56"/>
      <c r="L58" s="56"/>
      <c r="M58" s="56"/>
      <c r="N58" s="56"/>
      <c r="O58" s="56"/>
      <c r="P58" s="56"/>
      <c r="Q58" s="56"/>
      <c r="R58" s="56"/>
      <c r="S58" s="56"/>
      <c r="T58" s="56"/>
      <c r="U58" s="56"/>
      <c r="V58" s="56"/>
      <c r="W58" s="56"/>
      <c r="X58" s="56"/>
      <c r="Y58" s="56"/>
      <c r="Z58" s="56"/>
      <c r="AA58" s="56"/>
      <c r="AB58" s="56"/>
      <c r="AC58" s="56"/>
      <c r="AD58" s="56"/>
      <c r="AE58" s="56"/>
      <c r="AF58" s="56"/>
      <c r="AG58" s="56"/>
      <c r="AH58" s="56"/>
      <c r="AI58" s="56"/>
      <c r="AJ58" s="56"/>
      <c r="AK58" s="56"/>
    </row>
    <row r="59" spans="7:38" x14ac:dyDescent="0.25">
      <c r="G59" s="56"/>
      <c r="H59" s="56"/>
      <c r="I59" s="56"/>
      <c r="J59" s="56"/>
      <c r="K59" s="56"/>
      <c r="L59" s="56"/>
      <c r="M59" s="56"/>
      <c r="N59" s="56"/>
      <c r="O59" s="56"/>
      <c r="P59" s="56"/>
      <c r="Q59" s="56"/>
      <c r="R59" s="56"/>
      <c r="S59" s="56"/>
      <c r="T59" s="56"/>
      <c r="U59" s="56"/>
      <c r="V59" s="56"/>
      <c r="W59" s="56"/>
      <c r="X59" s="56"/>
      <c r="Y59" s="56"/>
      <c r="Z59" s="56"/>
      <c r="AA59" s="56"/>
      <c r="AB59" s="56"/>
      <c r="AC59" s="56"/>
      <c r="AD59" s="56"/>
      <c r="AE59" s="56"/>
      <c r="AF59" s="56"/>
      <c r="AG59" s="56"/>
      <c r="AH59" s="56"/>
      <c r="AI59" s="56"/>
      <c r="AJ59" s="56"/>
      <c r="AK59" s="56"/>
    </row>
    <row r="60" spans="7:38" x14ac:dyDescent="0.25">
      <c r="G60" s="56"/>
      <c r="H60" s="56"/>
      <c r="I60" s="56"/>
      <c r="J60" s="56"/>
      <c r="K60" s="56"/>
      <c r="L60" s="56"/>
      <c r="M60" s="56"/>
      <c r="N60" s="56"/>
      <c r="O60" s="56"/>
      <c r="P60" s="56"/>
      <c r="Q60" s="56"/>
      <c r="R60" s="56"/>
      <c r="S60" s="56"/>
      <c r="T60" s="56"/>
      <c r="U60" s="56"/>
      <c r="V60" s="56"/>
      <c r="W60" s="56"/>
      <c r="X60" s="56"/>
      <c r="Y60" s="56"/>
      <c r="Z60" s="56"/>
      <c r="AA60" s="56"/>
      <c r="AB60" s="56"/>
      <c r="AC60" s="56"/>
      <c r="AD60" s="56"/>
      <c r="AE60" s="56"/>
      <c r="AF60" s="56"/>
      <c r="AG60" s="56"/>
      <c r="AH60" s="56"/>
      <c r="AI60" s="56"/>
      <c r="AJ60" s="56"/>
      <c r="AK60" s="56"/>
    </row>
    <row r="61" spans="7:38" x14ac:dyDescent="0.25">
      <c r="G61" s="1216" t="s">
        <v>1507</v>
      </c>
      <c r="H61" s="824"/>
      <c r="I61" s="824"/>
      <c r="J61" s="824"/>
      <c r="K61" s="824"/>
      <c r="L61" s="824"/>
      <c r="M61" s="824"/>
      <c r="N61" s="824"/>
      <c r="O61" s="824"/>
      <c r="P61" s="824"/>
      <c r="Q61" s="824"/>
      <c r="R61" s="824"/>
      <c r="S61" s="824"/>
      <c r="T61" s="824"/>
      <c r="U61" s="1198" t="s">
        <v>1508</v>
      </c>
      <c r="V61" s="824"/>
      <c r="W61" s="824"/>
      <c r="X61" s="824"/>
      <c r="Y61" s="824"/>
      <c r="Z61" s="824"/>
      <c r="AA61" s="824"/>
      <c r="AB61" s="824"/>
      <c r="AC61" s="824"/>
      <c r="AD61" s="824"/>
      <c r="AE61" s="824"/>
      <c r="AF61" s="824"/>
      <c r="AG61" s="824"/>
      <c r="AH61" s="825"/>
      <c r="AI61" s="56"/>
      <c r="AJ61" s="56"/>
      <c r="AK61" s="56"/>
    </row>
    <row r="62" spans="7:38" x14ac:dyDescent="0.25">
      <c r="G62" s="1219" t="s">
        <v>796</v>
      </c>
      <c r="H62" s="800"/>
      <c r="I62" s="800"/>
      <c r="J62" s="800"/>
      <c r="K62" s="800"/>
      <c r="L62" s="800"/>
      <c r="M62" s="1216" t="s">
        <v>1511</v>
      </c>
      <c r="N62" s="824"/>
      <c r="O62" s="824"/>
      <c r="P62" s="824"/>
      <c r="Q62" s="1198" t="s">
        <v>1510</v>
      </c>
      <c r="R62" s="824"/>
      <c r="S62" s="824"/>
      <c r="T62" s="825"/>
      <c r="U62" s="1211" t="s">
        <v>796</v>
      </c>
      <c r="V62" s="800"/>
      <c r="W62" s="800"/>
      <c r="X62" s="800"/>
      <c r="Y62" s="800"/>
      <c r="Z62" s="800"/>
      <c r="AA62" s="1198" t="s">
        <v>1511</v>
      </c>
      <c r="AB62" s="824"/>
      <c r="AC62" s="824"/>
      <c r="AD62" s="825"/>
      <c r="AE62" s="1198" t="s">
        <v>1510</v>
      </c>
      <c r="AF62" s="824"/>
      <c r="AG62" s="824"/>
      <c r="AH62" s="825"/>
      <c r="AI62" s="56"/>
      <c r="AJ62" s="56"/>
      <c r="AK62" s="56"/>
    </row>
    <row r="63" spans="7:38" x14ac:dyDescent="0.25">
      <c r="G63" s="208"/>
      <c r="H63" s="56"/>
      <c r="I63" s="56"/>
      <c r="J63" s="56"/>
      <c r="K63" s="56"/>
      <c r="L63" s="56"/>
      <c r="M63" s="208"/>
      <c r="N63" s="56"/>
      <c r="O63" s="56"/>
      <c r="P63" s="56"/>
      <c r="Q63" s="208"/>
      <c r="R63" s="56"/>
      <c r="S63" s="56"/>
      <c r="T63" s="209"/>
      <c r="U63" s="56"/>
      <c r="V63" s="56"/>
      <c r="W63" s="56"/>
      <c r="X63" s="56"/>
      <c r="Y63" s="56"/>
      <c r="Z63" s="56"/>
      <c r="AA63" s="208"/>
      <c r="AB63" s="56"/>
      <c r="AC63" s="56"/>
      <c r="AD63" s="209"/>
      <c r="AE63" s="208"/>
      <c r="AF63" s="56"/>
      <c r="AG63" s="56"/>
      <c r="AH63" s="209"/>
      <c r="AI63" s="56"/>
      <c r="AJ63" s="56"/>
      <c r="AK63" s="56"/>
    </row>
    <row r="64" spans="7:38" x14ac:dyDescent="0.25">
      <c r="G64" s="210" t="s">
        <v>1681</v>
      </c>
      <c r="H64" s="211"/>
      <c r="I64" s="211"/>
      <c r="J64" s="211"/>
      <c r="K64" s="211"/>
      <c r="L64" s="211"/>
      <c r="M64" s="210"/>
      <c r="N64" s="211"/>
      <c r="O64" s="211"/>
      <c r="P64" s="211"/>
      <c r="Q64" s="210"/>
      <c r="R64" s="211"/>
      <c r="S64" s="211"/>
      <c r="T64" s="212"/>
      <c r="U64" s="210" t="s">
        <v>1681</v>
      </c>
      <c r="V64" s="211"/>
      <c r="W64" s="211"/>
      <c r="X64" s="211"/>
      <c r="Y64" s="211"/>
      <c r="Z64" s="211"/>
      <c r="AA64" s="210"/>
      <c r="AB64" s="211"/>
      <c r="AC64" s="211"/>
      <c r="AD64" s="212"/>
      <c r="AE64" s="210"/>
      <c r="AF64" s="211"/>
      <c r="AG64" s="211"/>
      <c r="AH64" s="212"/>
      <c r="AI64" s="56"/>
      <c r="AJ64" s="56"/>
      <c r="AK64" s="56"/>
    </row>
    <row r="65" spans="7:37" x14ac:dyDescent="0.25">
      <c r="G65" s="210" t="s">
        <v>1681</v>
      </c>
      <c r="H65" s="211"/>
      <c r="I65" s="211"/>
      <c r="J65" s="211"/>
      <c r="K65" s="211"/>
      <c r="L65" s="211"/>
      <c r="M65" s="210"/>
      <c r="N65" s="211"/>
      <c r="O65" s="211"/>
      <c r="P65" s="211"/>
      <c r="Q65" s="210"/>
      <c r="R65" s="211"/>
      <c r="S65" s="211"/>
      <c r="T65" s="212"/>
      <c r="U65" s="210"/>
      <c r="V65" s="211"/>
      <c r="W65" s="211"/>
      <c r="X65" s="211"/>
      <c r="Y65" s="211"/>
      <c r="Z65" s="211"/>
      <c r="AA65" s="210"/>
      <c r="AB65" s="211"/>
      <c r="AC65" s="211"/>
      <c r="AD65" s="212"/>
      <c r="AE65" s="210"/>
      <c r="AF65" s="211"/>
      <c r="AG65" s="211"/>
      <c r="AH65" s="212"/>
      <c r="AI65" s="56"/>
      <c r="AJ65" s="56"/>
      <c r="AK65" s="56"/>
    </row>
    <row r="66" spans="7:37" x14ac:dyDescent="0.25">
      <c r="G66" s="210" t="s">
        <v>1681</v>
      </c>
      <c r="H66" s="211"/>
      <c r="I66" s="211"/>
      <c r="J66" s="211"/>
      <c r="K66" s="211"/>
      <c r="L66" s="211"/>
      <c r="M66" s="210"/>
      <c r="N66" s="211"/>
      <c r="O66" s="211"/>
      <c r="P66" s="211"/>
      <c r="Q66" s="210"/>
      <c r="R66" s="211"/>
      <c r="S66" s="211"/>
      <c r="T66" s="212"/>
      <c r="U66" s="210"/>
      <c r="V66" s="211"/>
      <c r="W66" s="211"/>
      <c r="X66" s="211"/>
      <c r="Y66" s="211"/>
      <c r="Z66" s="211"/>
      <c r="AA66" s="210"/>
      <c r="AB66" s="211"/>
      <c r="AC66" s="211"/>
      <c r="AD66" s="212"/>
      <c r="AE66" s="210"/>
      <c r="AF66" s="211"/>
      <c r="AG66" s="211"/>
      <c r="AH66" s="212"/>
      <c r="AI66" s="56"/>
      <c r="AJ66" s="56"/>
      <c r="AK66" s="56"/>
    </row>
    <row r="67" spans="7:37" x14ac:dyDescent="0.25">
      <c r="G67" s="210" t="s">
        <v>1681</v>
      </c>
      <c r="H67" s="211"/>
      <c r="I67" s="211"/>
      <c r="J67" s="211"/>
      <c r="K67" s="211"/>
      <c r="L67" s="211"/>
      <c r="M67" s="210"/>
      <c r="N67" s="211"/>
      <c r="O67" s="211"/>
      <c r="P67" s="211"/>
      <c r="Q67" s="210"/>
      <c r="R67" s="211"/>
      <c r="S67" s="211"/>
      <c r="T67" s="212"/>
      <c r="U67" s="210"/>
      <c r="V67" s="211"/>
      <c r="W67" s="211"/>
      <c r="X67" s="211"/>
      <c r="Y67" s="211"/>
      <c r="Z67" s="211"/>
      <c r="AA67" s="210"/>
      <c r="AB67" s="211"/>
      <c r="AC67" s="211"/>
      <c r="AD67" s="212"/>
      <c r="AE67" s="210"/>
      <c r="AF67" s="211"/>
      <c r="AG67" s="211"/>
      <c r="AH67" s="212"/>
    </row>
    <row r="68" spans="7:37" x14ac:dyDescent="0.25">
      <c r="G68" s="210" t="s">
        <v>1681</v>
      </c>
      <c r="H68" s="211"/>
      <c r="I68" s="211"/>
      <c r="J68" s="211"/>
      <c r="K68" s="211"/>
      <c r="L68" s="211"/>
      <c r="M68" s="210"/>
      <c r="N68" s="211"/>
      <c r="O68" s="211"/>
      <c r="P68" s="211"/>
      <c r="Q68" s="210"/>
      <c r="R68" s="211"/>
      <c r="S68" s="211"/>
      <c r="T68" s="212"/>
      <c r="U68" s="210"/>
      <c r="V68" s="211"/>
      <c r="W68" s="211"/>
      <c r="X68" s="211"/>
      <c r="Y68" s="211"/>
      <c r="Z68" s="211"/>
      <c r="AA68" s="210"/>
      <c r="AB68" s="211"/>
      <c r="AC68" s="211"/>
      <c r="AD68" s="212"/>
      <c r="AE68" s="210"/>
      <c r="AF68" s="211"/>
      <c r="AG68" s="211"/>
      <c r="AH68" s="212"/>
    </row>
    <row r="69" spans="7:37" x14ac:dyDescent="0.25">
      <c r="G69" s="210" t="s">
        <v>1681</v>
      </c>
      <c r="H69" s="211"/>
      <c r="I69" s="211"/>
      <c r="J69" s="211"/>
      <c r="K69" s="211"/>
      <c r="L69" s="211"/>
      <c r="M69" s="210"/>
      <c r="N69" s="211"/>
      <c r="O69" s="211"/>
      <c r="P69" s="211"/>
      <c r="Q69" s="210"/>
      <c r="R69" s="211"/>
      <c r="S69" s="211"/>
      <c r="T69" s="212"/>
      <c r="U69" s="210"/>
      <c r="V69" s="211"/>
      <c r="W69" s="211"/>
      <c r="X69" s="211"/>
      <c r="Y69" s="211"/>
      <c r="Z69" s="211"/>
      <c r="AA69" s="210"/>
      <c r="AB69" s="211"/>
      <c r="AC69" s="211"/>
      <c r="AD69" s="212"/>
      <c r="AE69" s="210"/>
      <c r="AF69" s="211"/>
      <c r="AG69" s="211"/>
      <c r="AH69" s="212"/>
    </row>
    <row r="70" spans="7:37" x14ac:dyDescent="0.25">
      <c r="G70" s="210" t="s">
        <v>1681</v>
      </c>
      <c r="H70" s="211"/>
      <c r="I70" s="211"/>
      <c r="J70" s="211"/>
      <c r="K70" s="211"/>
      <c r="L70" s="211"/>
      <c r="M70" s="210"/>
      <c r="N70" s="211"/>
      <c r="O70" s="211"/>
      <c r="P70" s="211"/>
      <c r="Q70" s="210"/>
      <c r="R70" s="211"/>
      <c r="S70" s="211"/>
      <c r="T70" s="212"/>
      <c r="U70" s="210"/>
      <c r="V70" s="211"/>
      <c r="W70" s="211"/>
      <c r="X70" s="211"/>
      <c r="Y70" s="211"/>
      <c r="Z70" s="211"/>
      <c r="AA70" s="210"/>
      <c r="AB70" s="211"/>
      <c r="AC70" s="211"/>
      <c r="AD70" s="212"/>
      <c r="AE70" s="210"/>
      <c r="AF70" s="211"/>
      <c r="AG70" s="211"/>
      <c r="AH70" s="212"/>
    </row>
    <row r="71" spans="7:37" x14ac:dyDescent="0.25">
      <c r="G71" s="210" t="s">
        <v>1681</v>
      </c>
      <c r="H71" s="211"/>
      <c r="I71" s="211"/>
      <c r="J71" s="211"/>
      <c r="K71" s="211"/>
      <c r="L71" s="211"/>
      <c r="M71" s="210"/>
      <c r="N71" s="211"/>
      <c r="O71" s="211"/>
      <c r="P71" s="211"/>
      <c r="Q71" s="210"/>
      <c r="R71" s="211"/>
      <c r="S71" s="211"/>
      <c r="T71" s="212"/>
      <c r="U71" s="210"/>
      <c r="V71" s="211"/>
      <c r="W71" s="211"/>
      <c r="X71" s="211"/>
      <c r="Y71" s="211"/>
      <c r="Z71" s="211"/>
      <c r="AA71" s="210"/>
      <c r="AB71" s="211"/>
      <c r="AC71" s="211"/>
      <c r="AD71" s="212"/>
      <c r="AE71" s="210"/>
      <c r="AF71" s="211"/>
      <c r="AG71" s="211"/>
      <c r="AH71" s="212"/>
    </row>
    <row r="72" spans="7:37" x14ac:dyDescent="0.25">
      <c r="G72" s="210" t="s">
        <v>1681</v>
      </c>
      <c r="H72" s="211"/>
      <c r="I72" s="211"/>
      <c r="J72" s="211"/>
      <c r="K72" s="211"/>
      <c r="L72" s="211"/>
      <c r="M72" s="210"/>
      <c r="N72" s="211"/>
      <c r="O72" s="211"/>
      <c r="P72" s="211"/>
      <c r="Q72" s="210"/>
      <c r="R72" s="211"/>
      <c r="S72" s="211"/>
      <c r="T72" s="212"/>
      <c r="U72" s="210"/>
      <c r="V72" s="211"/>
      <c r="W72" s="211"/>
      <c r="X72" s="211"/>
      <c r="Y72" s="211"/>
      <c r="Z72" s="211"/>
      <c r="AA72" s="210"/>
      <c r="AB72" s="211"/>
      <c r="AC72" s="211"/>
      <c r="AD72" s="212"/>
      <c r="AE72" s="210"/>
      <c r="AF72" s="211"/>
      <c r="AG72" s="211"/>
      <c r="AH72" s="212"/>
    </row>
    <row r="73" spans="7:37" x14ac:dyDescent="0.25">
      <c r="G73" s="210" t="s">
        <v>1681</v>
      </c>
      <c r="H73" s="211"/>
      <c r="I73" s="211"/>
      <c r="J73" s="211"/>
      <c r="K73" s="211"/>
      <c r="L73" s="211"/>
      <c r="M73" s="210"/>
      <c r="N73" s="211"/>
      <c r="O73" s="211"/>
      <c r="P73" s="211"/>
      <c r="Q73" s="210"/>
      <c r="R73" s="211"/>
      <c r="S73" s="211"/>
      <c r="T73" s="212"/>
      <c r="U73" s="210"/>
      <c r="V73" s="211"/>
      <c r="W73" s="211"/>
      <c r="X73" s="211"/>
      <c r="Y73" s="211"/>
      <c r="Z73" s="211"/>
      <c r="AA73" s="210"/>
      <c r="AB73" s="211"/>
      <c r="AC73" s="211"/>
      <c r="AD73" s="212"/>
      <c r="AE73" s="210"/>
      <c r="AF73" s="211"/>
      <c r="AG73" s="211"/>
      <c r="AH73" s="212"/>
    </row>
    <row r="74" spans="7:37" x14ac:dyDescent="0.25">
      <c r="G74" s="210" t="s">
        <v>1681</v>
      </c>
      <c r="H74" s="211"/>
      <c r="I74" s="211"/>
      <c r="J74" s="211"/>
      <c r="K74" s="211"/>
      <c r="L74" s="211"/>
      <c r="M74" s="210"/>
      <c r="N74" s="211"/>
      <c r="O74" s="211"/>
      <c r="P74" s="211"/>
      <c r="Q74" s="210"/>
      <c r="R74" s="211"/>
      <c r="S74" s="211"/>
      <c r="T74" s="212"/>
      <c r="U74" s="210"/>
      <c r="V74" s="211"/>
      <c r="W74" s="211"/>
      <c r="X74" s="211"/>
      <c r="Y74" s="211"/>
      <c r="Z74" s="211"/>
      <c r="AA74" s="210"/>
      <c r="AB74" s="211"/>
      <c r="AC74" s="211"/>
      <c r="AD74" s="212"/>
      <c r="AE74" s="210"/>
      <c r="AF74" s="211"/>
      <c r="AG74" s="211"/>
      <c r="AH74" s="212"/>
    </row>
    <row r="75" spans="7:37" x14ac:dyDescent="0.25">
      <c r="G75" s="213"/>
      <c r="H75" s="214"/>
      <c r="I75" s="214"/>
      <c r="J75" s="214"/>
      <c r="K75" s="214"/>
      <c r="L75" s="214"/>
      <c r="M75" s="213"/>
      <c r="N75" s="214"/>
      <c r="O75" s="214"/>
      <c r="P75" s="214"/>
      <c r="Q75" s="213"/>
      <c r="R75" s="214"/>
      <c r="S75" s="214"/>
      <c r="T75" s="215"/>
      <c r="U75" s="213"/>
      <c r="V75" s="214"/>
      <c r="W75" s="214"/>
      <c r="X75" s="214"/>
      <c r="Y75" s="214"/>
      <c r="Z75" s="214"/>
      <c r="AA75" s="213"/>
      <c r="AB75" s="214"/>
      <c r="AC75" s="214"/>
      <c r="AD75" s="215"/>
      <c r="AE75" s="213"/>
      <c r="AF75" s="214"/>
      <c r="AG75" s="214"/>
      <c r="AH75" s="215"/>
    </row>
    <row r="77" spans="7:37" x14ac:dyDescent="0.25">
      <c r="AD77" s="56" t="s">
        <v>1765</v>
      </c>
      <c r="AE77" s="56"/>
      <c r="AF77" s="56"/>
      <c r="AG77" s="56" t="str">
        <f>P!P22</f>
        <v>P-1</v>
      </c>
      <c r="AH77" s="56"/>
    </row>
  </sheetData>
  <mergeCells count="82">
    <mergeCell ref="B38:E38"/>
    <mergeCell ref="G14:G16"/>
    <mergeCell ref="M62:P62"/>
    <mergeCell ref="M24:T25"/>
    <mergeCell ref="B32:E32"/>
    <mergeCell ref="M21:T22"/>
    <mergeCell ref="B36:E36"/>
    <mergeCell ref="G61:T61"/>
    <mergeCell ref="M20:T20"/>
    <mergeCell ref="M18:T19"/>
    <mergeCell ref="B26:E26"/>
    <mergeCell ref="B16:E16"/>
    <mergeCell ref="B25:E25"/>
    <mergeCell ref="B27:E27"/>
    <mergeCell ref="B18:E18"/>
    <mergeCell ref="B22:E22"/>
    <mergeCell ref="B12:E12"/>
    <mergeCell ref="B21:E21"/>
    <mergeCell ref="I33:V33"/>
    <mergeCell ref="H18:K19"/>
    <mergeCell ref="B14:E14"/>
    <mergeCell ref="B23:E23"/>
    <mergeCell ref="B13:E13"/>
    <mergeCell ref="B20:E20"/>
    <mergeCell ref="AG18:AK18"/>
    <mergeCell ref="G62:L62"/>
    <mergeCell ref="H30:AK31"/>
    <mergeCell ref="AG17:AK17"/>
    <mergeCell ref="AG19:AK19"/>
    <mergeCell ref="AA62:AD62"/>
    <mergeCell ref="X33:AB33"/>
    <mergeCell ref="W21:AA21"/>
    <mergeCell ref="U24:V24"/>
    <mergeCell ref="U18:V18"/>
    <mergeCell ref="Q62:T62"/>
    <mergeCell ref="I35:V35"/>
    <mergeCell ref="AG22:AK22"/>
    <mergeCell ref="U61:AH61"/>
    <mergeCell ref="AG21:AK21"/>
    <mergeCell ref="W18:AA18"/>
    <mergeCell ref="H39:AK42"/>
    <mergeCell ref="AB19:AF19"/>
    <mergeCell ref="I44:AB44"/>
    <mergeCell ref="H29:AK29"/>
    <mergeCell ref="AG24:AK24"/>
    <mergeCell ref="X36:AB36"/>
    <mergeCell ref="I34:V34"/>
    <mergeCell ref="W22:AA22"/>
    <mergeCell ref="W24:AA24"/>
    <mergeCell ref="AB24:AF24"/>
    <mergeCell ref="B6:E6"/>
    <mergeCell ref="B15:E15"/>
    <mergeCell ref="B24:E24"/>
    <mergeCell ref="H21:K22"/>
    <mergeCell ref="W14:AF14"/>
    <mergeCell ref="AB15:AF16"/>
    <mergeCell ref="H14:T16"/>
    <mergeCell ref="U21:V21"/>
    <mergeCell ref="H24:K25"/>
    <mergeCell ref="B17:E17"/>
    <mergeCell ref="AB17:AF17"/>
    <mergeCell ref="B19:E19"/>
    <mergeCell ref="G7:AK7"/>
    <mergeCell ref="W15:AA16"/>
    <mergeCell ref="G9:T11"/>
    <mergeCell ref="AG14:AK16"/>
    <mergeCell ref="B4:E4"/>
    <mergeCell ref="U62:Z62"/>
    <mergeCell ref="H20:K20"/>
    <mergeCell ref="AB22:AF22"/>
    <mergeCell ref="AB21:AF21"/>
    <mergeCell ref="W17:AA17"/>
    <mergeCell ref="B8:E8"/>
    <mergeCell ref="U14:V16"/>
    <mergeCell ref="W19:AA19"/>
    <mergeCell ref="B10:E10"/>
    <mergeCell ref="AB18:AF18"/>
    <mergeCell ref="B34:E34"/>
    <mergeCell ref="B28:E28"/>
    <mergeCell ref="B30:E30"/>
    <mergeCell ref="AE62:AH62"/>
    <mergeCell ref="X35:AB35"/>
  </mergeCells>
  <dataValidations count="1">
    <dataValidation type="list" allowBlank="1" showInputMessage="1" showErrorMessage="1" sqref="I34:V34" xr:uid="{F58AC46F-2731-421F-9CF1-5E7BEAA84309}">
      <formula1>_xlfn.ANCHORARRAY($A$16)</formula1>
    </dataValidation>
  </dataValidations>
  <hyperlinks>
    <hyperlink ref="B4" location="PANDUAN!A1" display="PANDUAN" xr:uid="{00000000-0004-0000-4F01-000000000000}"/>
    <hyperlink ref="B6" location="'EWS DIRECTORY'!A1" display="EWS DIRECTORY" xr:uid="{00000000-0004-0000-4F01-000001000000}"/>
    <hyperlink ref="B8" location="'DATA PEMICU'!A1" display="DATA PEMICU" xr:uid="{00000000-0004-0000-4F01-000002000000}"/>
    <hyperlink ref="B10" location="'DATA PENGUJI'!A1" display="DATA PENGUJI" xr:uid="{00000000-0004-0000-4F01-000003000000}"/>
    <hyperlink ref="B12" location="'MAIN LEVEL'!A1" display="MAIN LEVEL" xr:uid="{00000000-0004-0000-4F01-000004000000}"/>
  </hyperlinks>
  <pageMargins left="0.70866141732283472" right="0.31496062992125978" top="0.55118110236220474" bottom="0.55118110236220474" header="0.31496062992125978" footer="0.31496062992125978"/>
  <pageSetup paperSize="9" scale="85" orientation="portrait"/>
  <extLst>
    <ext xmlns:x14="http://schemas.microsoft.com/office/spreadsheetml/2009/9/main" uri="{CCE6A557-97BC-4b89-ADB6-D9C93CAAB3DF}">
      <x14:dataValidations xmlns:xm="http://schemas.microsoft.com/office/excel/2006/main" count="1">
        <x14:dataValidation type="list" allowBlank="1" showInputMessage="1" showErrorMessage="1" xr:uid="{6C5DE4FA-0EA5-4E68-BAD1-17E17D3D1B14}">
          <x14:formula1>
            <xm:f>MASTER!$Q$2:$Q$6</xm:f>
          </x14:formula1>
          <xm:sqref>I44:AB44</xm:sqref>
        </x14:dataValidation>
      </x14:dataValidations>
    </ext>
  </extLst>
</worksheet>
</file>

<file path=xl/worksheets/sheet3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1-000000000000}">
  <sheetPr codeName="Sheet154">
    <tabColor theme="4" tint="-0.249977111117893"/>
  </sheetPr>
  <dimension ref="A1:AX62"/>
  <sheetViews>
    <sheetView topLeftCell="B7"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50" width="3.6640625" style="443" customWidth="1"/>
    <col min="51" max="51" width="14.44140625" style="443" customWidth="1"/>
    <col min="52" max="16384" width="14.44140625" style="443"/>
  </cols>
  <sheetData>
    <row r="1" spans="2:46" ht="14.25" customHeight="1" x14ac:dyDescent="0.25">
      <c r="G1" s="223"/>
      <c r="H1" s="223"/>
      <c r="I1" s="223"/>
      <c r="J1" s="223"/>
      <c r="K1" s="223"/>
      <c r="L1" s="223"/>
      <c r="M1" s="223"/>
      <c r="N1" s="223"/>
      <c r="O1" s="223"/>
      <c r="P1" s="223"/>
      <c r="Q1" s="223"/>
      <c r="R1" s="223"/>
      <c r="S1" s="223"/>
      <c r="T1" s="223"/>
      <c r="U1" s="223"/>
      <c r="V1" s="223"/>
      <c r="W1" s="223"/>
      <c r="X1" s="223"/>
    </row>
    <row r="2" spans="2:46" ht="14.25" customHeight="1" x14ac:dyDescent="0.25">
      <c r="G2" s="55" t="s">
        <v>1674</v>
      </c>
      <c r="H2" s="55"/>
      <c r="I2" s="55"/>
      <c r="J2" s="55"/>
      <c r="K2" s="55"/>
      <c r="L2" s="55"/>
      <c r="M2" s="55"/>
      <c r="N2" s="55"/>
    </row>
    <row r="3" spans="2:46" ht="14.25" customHeight="1" x14ac:dyDescent="0.25">
      <c r="B3" s="111"/>
      <c r="C3" s="111"/>
      <c r="D3" s="111"/>
      <c r="E3" s="111"/>
      <c r="G3" s="55"/>
      <c r="H3" s="55"/>
      <c r="I3" s="55"/>
      <c r="J3" s="55"/>
      <c r="K3" s="55"/>
      <c r="L3" s="55"/>
      <c r="M3" s="55"/>
      <c r="N3" s="55"/>
    </row>
    <row r="4" spans="2:46" ht="14.25" customHeight="1" x14ac:dyDescent="0.25">
      <c r="B4" s="762" t="s">
        <v>79</v>
      </c>
      <c r="C4" s="761"/>
      <c r="D4" s="761"/>
      <c r="E4" s="761"/>
      <c r="G4" s="55"/>
      <c r="H4" s="55"/>
      <c r="I4" s="55"/>
      <c r="J4" s="55"/>
      <c r="K4" s="55"/>
      <c r="L4" s="55"/>
      <c r="M4" s="55"/>
      <c r="N4" s="55"/>
    </row>
    <row r="5" spans="2:46" ht="14.25" customHeight="1" x14ac:dyDescent="0.25">
      <c r="B5" s="111"/>
      <c r="C5" s="111"/>
      <c r="D5" s="111"/>
      <c r="E5" s="111"/>
      <c r="G5" s="55"/>
      <c r="H5" s="55"/>
      <c r="I5" s="55"/>
      <c r="J5" s="55"/>
      <c r="K5" s="55"/>
      <c r="L5" s="55"/>
      <c r="M5" s="55"/>
      <c r="N5" s="55"/>
    </row>
    <row r="6" spans="2:46" ht="14.25" customHeight="1" x14ac:dyDescent="0.25">
      <c r="B6" s="762" t="s">
        <v>87</v>
      </c>
      <c r="C6" s="761"/>
      <c r="D6" s="761"/>
      <c r="E6" s="761"/>
      <c r="G6" s="55"/>
      <c r="H6" s="55"/>
      <c r="I6" s="55"/>
      <c r="J6" s="55"/>
      <c r="K6" s="55"/>
      <c r="L6" s="55"/>
      <c r="M6" s="55"/>
      <c r="N6" s="55"/>
    </row>
    <row r="7" spans="2:46" ht="15" customHeight="1" x14ac:dyDescent="0.25">
      <c r="B7" s="111"/>
      <c r="C7" s="111"/>
      <c r="D7" s="111"/>
      <c r="E7" s="111"/>
      <c r="G7" s="996" t="s">
        <v>1774</v>
      </c>
      <c r="H7" s="997"/>
      <c r="I7" s="997"/>
      <c r="J7" s="997"/>
      <c r="K7" s="997"/>
      <c r="L7" s="997"/>
      <c r="M7" s="997"/>
      <c r="N7" s="997"/>
      <c r="O7" s="997"/>
      <c r="P7" s="997"/>
      <c r="Q7" s="997"/>
      <c r="R7" s="997"/>
      <c r="S7" s="997"/>
      <c r="T7" s="997"/>
      <c r="U7" s="997"/>
      <c r="V7" s="997"/>
      <c r="W7" s="997"/>
      <c r="X7" s="997"/>
      <c r="Y7" s="997"/>
      <c r="Z7" s="997"/>
      <c r="AA7" s="997"/>
      <c r="AB7" s="997"/>
      <c r="AC7" s="997"/>
      <c r="AD7" s="997"/>
      <c r="AE7" s="997"/>
      <c r="AF7" s="997"/>
      <c r="AG7" s="997"/>
      <c r="AH7" s="997"/>
      <c r="AI7" s="997"/>
      <c r="AJ7" s="997"/>
      <c r="AK7" s="997"/>
      <c r="AL7" s="997"/>
      <c r="AM7" s="997"/>
      <c r="AN7" s="997"/>
      <c r="AO7" s="997"/>
      <c r="AP7" s="997"/>
      <c r="AQ7" s="997"/>
      <c r="AR7" s="997"/>
      <c r="AS7" s="58"/>
    </row>
    <row r="8" spans="2:46" ht="14.25" customHeight="1" x14ac:dyDescent="0.25">
      <c r="B8" s="762" t="s">
        <v>94</v>
      </c>
      <c r="C8" s="761"/>
      <c r="D8" s="761"/>
      <c r="E8" s="761"/>
      <c r="G8" s="55"/>
      <c r="H8" s="55"/>
      <c r="I8" s="55"/>
      <c r="J8" s="55"/>
      <c r="K8" s="55"/>
      <c r="L8" s="55"/>
      <c r="M8" s="55"/>
      <c r="N8" s="55"/>
    </row>
    <row r="9" spans="2:46" ht="14.25" customHeight="1" x14ac:dyDescent="0.25">
      <c r="B9" s="111"/>
      <c r="C9" s="111"/>
      <c r="D9" s="111"/>
      <c r="E9" s="111"/>
      <c r="G9" s="999" t="str">
        <f>"Rincian "&amp;'P-1'!H18&amp;" "&amp;'P-1'!M18</f>
        <v>Rincian Fasilitas Pengurang PPh Terutang Berdasarkan Data Internal dan Eksternal yang dimiliki DJP</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997"/>
      <c r="I10" s="997"/>
      <c r="J10" s="997"/>
      <c r="K10" s="997"/>
      <c r="L10" s="997"/>
      <c r="M10" s="997"/>
      <c r="N10" s="997"/>
      <c r="O10" s="997"/>
      <c r="P10" s="997"/>
      <c r="Q10" s="997"/>
      <c r="R10" s="997"/>
      <c r="S10" s="997"/>
      <c r="T10" s="997"/>
      <c r="U10" s="997"/>
      <c r="V10" s="997"/>
      <c r="W10" s="997"/>
      <c r="X10" s="997"/>
      <c r="Y10" s="997"/>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row>
    <row r="13" spans="2:46" ht="14.25" customHeight="1" x14ac:dyDescent="0.25">
      <c r="B13" s="962" t="str">
        <f>HYPERLINK("#'"&amp;'EWS DIRECTORY'!$J$334&amp;"'!A1",'EWS DIRECTORY'!$J$334)</f>
        <v>P</v>
      </c>
      <c r="C13" s="761"/>
      <c r="D13" s="761"/>
      <c r="E13" s="761"/>
      <c r="G13" s="55" t="s">
        <v>1680</v>
      </c>
      <c r="H13" s="55"/>
      <c r="I13" s="254"/>
      <c r="J13" s="254"/>
      <c r="K13" s="254"/>
      <c r="L13" s="254"/>
      <c r="M13" s="254"/>
      <c r="N13" s="254"/>
    </row>
    <row r="14" spans="2:46" ht="14.25" customHeight="1" x14ac:dyDescent="0.25">
      <c r="B14" s="931" t="str">
        <f>HYPERLINK("#'"&amp;'EWS DIRECTORY'!$J$335&amp;"'!A1",'EWS DIRECTORY'!$J$335)</f>
        <v>P-1</v>
      </c>
      <c r="C14" s="761"/>
      <c r="D14" s="761"/>
      <c r="E14" s="761"/>
      <c r="G14" s="55"/>
      <c r="H14" s="55"/>
      <c r="I14" s="254"/>
      <c r="J14" s="254"/>
      <c r="K14" s="254"/>
      <c r="L14" s="254"/>
      <c r="M14" s="254"/>
      <c r="N14" s="254"/>
    </row>
    <row r="15" spans="2:46" ht="14.25" customHeight="1" x14ac:dyDescent="0.25">
      <c r="B15" s="927" t="str">
        <f>HYPERLINK("#'"&amp;'EWS DIRECTORY'!$J$336&amp;"'!A1",'EWS DIRECTORY'!$J$336)</f>
        <v>P-1-1</v>
      </c>
      <c r="C15" s="761"/>
      <c r="D15" s="761"/>
      <c r="E15" s="761"/>
      <c r="G15" s="55"/>
      <c r="H15" s="55"/>
      <c r="I15" s="254"/>
      <c r="J15" s="254"/>
      <c r="K15" s="254"/>
      <c r="L15" s="254"/>
      <c r="M15" s="254"/>
      <c r="N15" s="254"/>
    </row>
    <row r="16" spans="2:46" ht="14.25" customHeight="1" x14ac:dyDescent="0.25">
      <c r="B16" s="929" t="str">
        <f>HYPERLINK("#'"&amp;'EWS DIRECTORY'!$J$337&amp;"'!A1",'EWS DIRECTORY'!$J$337)</f>
        <v>P-1-2</v>
      </c>
      <c r="C16" s="761"/>
      <c r="D16" s="761"/>
      <c r="E16" s="761"/>
      <c r="G16" s="55"/>
      <c r="H16" s="55"/>
      <c r="I16" s="254"/>
      <c r="J16" s="254"/>
      <c r="K16" s="254"/>
      <c r="L16" s="254"/>
      <c r="M16" s="254"/>
      <c r="N16" s="254"/>
    </row>
    <row r="17" spans="2:50" ht="14.25" customHeight="1" x14ac:dyDescent="0.25">
      <c r="B17" s="929" t="str">
        <f>HYPERLINK("#'"&amp;'EWS DIRECTORY'!$J$338&amp;"'!A1",'EWS DIRECTORY'!$J$338)</f>
        <v>P-1-3</v>
      </c>
      <c r="C17" s="761"/>
      <c r="D17" s="761"/>
      <c r="E17" s="761"/>
      <c r="G17" s="55" t="s">
        <v>1681</v>
      </c>
      <c r="H17" s="55"/>
      <c r="I17" s="55"/>
      <c r="J17" s="254"/>
      <c r="K17" s="254"/>
      <c r="L17" s="254"/>
      <c r="M17" s="254"/>
      <c r="N17" s="254"/>
    </row>
    <row r="18" spans="2:50" ht="14.25" customHeight="1" x14ac:dyDescent="0.25">
      <c r="B18" s="760"/>
      <c r="C18" s="761"/>
      <c r="D18" s="761"/>
      <c r="E18" s="761"/>
      <c r="G18" s="55" t="s">
        <v>1744</v>
      </c>
      <c r="H18" s="55"/>
      <c r="I18" s="55" t="s">
        <v>1744</v>
      </c>
      <c r="J18" s="254"/>
      <c r="K18" s="254"/>
      <c r="L18" s="254"/>
      <c r="M18" s="254"/>
      <c r="N18" s="254"/>
    </row>
    <row r="19" spans="2:50" ht="14.25" customHeight="1" x14ac:dyDescent="0.25">
      <c r="B19" s="760"/>
      <c r="C19" s="761"/>
      <c r="D19" s="761"/>
      <c r="E19" s="761"/>
    </row>
    <row r="20" spans="2:50" ht="14.25" customHeight="1" x14ac:dyDescent="0.25">
      <c r="B20" s="760"/>
      <c r="C20" s="761"/>
      <c r="D20" s="761"/>
      <c r="E20" s="761"/>
      <c r="G20" s="55" t="s">
        <v>1791</v>
      </c>
    </row>
    <row r="21" spans="2:50" ht="14.25" customHeight="1" x14ac:dyDescent="0.25">
      <c r="B21" s="760"/>
      <c r="C21" s="761"/>
      <c r="D21" s="761"/>
      <c r="E21" s="761"/>
      <c r="G21" s="55"/>
    </row>
    <row r="22" spans="2:50" ht="14.25" customHeight="1" x14ac:dyDescent="0.25">
      <c r="B22" s="760"/>
      <c r="C22" s="761"/>
      <c r="D22" s="761"/>
      <c r="E22" s="761"/>
      <c r="G22" s="55"/>
      <c r="H22" s="990" t="s">
        <v>1445</v>
      </c>
      <c r="I22" s="790"/>
      <c r="J22" s="994" t="s">
        <v>1446</v>
      </c>
      <c r="K22" s="764"/>
      <c r="L22" s="764"/>
      <c r="M22" s="764"/>
      <c r="N22" s="764"/>
      <c r="O22" s="764"/>
      <c r="P22" s="764"/>
      <c r="Q22" s="764"/>
      <c r="R22" s="764"/>
      <c r="S22" s="764"/>
      <c r="T22" s="764"/>
      <c r="U22" s="764"/>
      <c r="V22" s="764"/>
      <c r="W22" s="764"/>
      <c r="X22" s="764"/>
      <c r="Y22" s="764"/>
      <c r="Z22" s="764"/>
      <c r="AA22" s="764"/>
      <c r="AB22" s="764"/>
      <c r="AC22" s="764"/>
      <c r="AD22" s="764"/>
      <c r="AE22" s="764"/>
      <c r="AF22" s="764"/>
      <c r="AG22" s="764"/>
      <c r="AH22" s="764"/>
      <c r="AI22" s="764"/>
      <c r="AJ22" s="764"/>
      <c r="AK22" s="764"/>
      <c r="AL22" s="764"/>
      <c r="AM22" s="764"/>
      <c r="AN22" s="764"/>
      <c r="AO22" s="764"/>
      <c r="AP22" s="764"/>
      <c r="AQ22" s="764"/>
      <c r="AR22" s="764"/>
      <c r="AS22" s="764"/>
      <c r="AT22" s="764"/>
      <c r="AU22" s="764"/>
      <c r="AV22" s="764"/>
      <c r="AW22" s="764"/>
      <c r="AX22" s="765"/>
    </row>
    <row r="23" spans="2:50" ht="14.25" customHeight="1" x14ac:dyDescent="0.25">
      <c r="B23" s="760"/>
      <c r="C23" s="761"/>
      <c r="D23" s="761"/>
      <c r="E23" s="761"/>
      <c r="G23" s="55"/>
      <c r="H23" s="806"/>
      <c r="I23" s="807"/>
      <c r="J23" s="978" t="s">
        <v>1452</v>
      </c>
      <c r="K23" s="764"/>
      <c r="L23" s="764"/>
      <c r="M23" s="764"/>
      <c r="N23" s="764"/>
      <c r="O23" s="764"/>
      <c r="P23" s="765"/>
      <c r="Q23" s="978" t="s">
        <v>1453</v>
      </c>
      <c r="R23" s="764"/>
      <c r="S23" s="764"/>
      <c r="T23" s="764"/>
      <c r="U23" s="764"/>
      <c r="V23" s="764"/>
      <c r="W23" s="765"/>
      <c r="X23" s="978" t="s">
        <v>1454</v>
      </c>
      <c r="Y23" s="764"/>
      <c r="Z23" s="764"/>
      <c r="AA23" s="764"/>
      <c r="AB23" s="764"/>
      <c r="AC23" s="764"/>
      <c r="AD23" s="765"/>
      <c r="AE23" s="978" t="s">
        <v>1455</v>
      </c>
      <c r="AF23" s="764"/>
      <c r="AG23" s="764"/>
      <c r="AH23" s="764"/>
      <c r="AI23" s="764"/>
      <c r="AJ23" s="764"/>
      <c r="AK23" s="765"/>
      <c r="AL23" s="978" t="s">
        <v>1456</v>
      </c>
      <c r="AM23" s="764"/>
      <c r="AN23" s="764"/>
      <c r="AO23" s="764"/>
      <c r="AP23" s="764"/>
      <c r="AQ23" s="764"/>
      <c r="AR23" s="764"/>
      <c r="AS23" s="765"/>
      <c r="AT23" s="978" t="s">
        <v>1457</v>
      </c>
      <c r="AU23" s="764"/>
      <c r="AV23" s="764"/>
      <c r="AW23" s="764"/>
      <c r="AX23" s="765"/>
    </row>
    <row r="24" spans="2:50" ht="48" customHeight="1" x14ac:dyDescent="0.25">
      <c r="B24" s="760"/>
      <c r="C24" s="761"/>
      <c r="D24" s="761"/>
      <c r="E24" s="761"/>
      <c r="G24" s="55"/>
      <c r="H24" s="1221">
        <v>1</v>
      </c>
      <c r="I24" s="765"/>
      <c r="J24" s="1222" t="e">
        <f>ID_MS_TH_PJK</f>
        <v>#N/A</v>
      </c>
      <c r="K24" s="764"/>
      <c r="L24" s="764"/>
      <c r="M24" s="764"/>
      <c r="N24" s="764"/>
      <c r="O24" s="764"/>
      <c r="P24" s="765"/>
      <c r="Q24" s="1222" t="e">
        <f>NO_BPS</f>
        <v>#N/A</v>
      </c>
      <c r="R24" s="764"/>
      <c r="S24" s="764"/>
      <c r="T24" s="764"/>
      <c r="U24" s="764"/>
      <c r="V24" s="764"/>
      <c r="W24" s="765"/>
      <c r="X24" s="1222" t="e">
        <f>PEMBETULAN_KE</f>
        <v>#N/A</v>
      </c>
      <c r="Y24" s="764"/>
      <c r="Z24" s="764"/>
      <c r="AA24" s="764"/>
      <c r="AB24" s="764"/>
      <c r="AC24" s="764"/>
      <c r="AD24" s="765"/>
      <c r="AE24" s="1222" t="e">
        <f>TGL_TERIMA</f>
        <v>#N/A</v>
      </c>
      <c r="AF24" s="764"/>
      <c r="AG24" s="764"/>
      <c r="AH24" s="764"/>
      <c r="AI24" s="764"/>
      <c r="AJ24" s="764"/>
      <c r="AK24" s="765"/>
      <c r="AL24" s="984" t="s">
        <v>1391</v>
      </c>
      <c r="AM24" s="764"/>
      <c r="AN24" s="764"/>
      <c r="AO24" s="764"/>
      <c r="AP24" s="764"/>
      <c r="AQ24" s="764"/>
      <c r="AR24" s="764"/>
      <c r="AS24" s="765"/>
      <c r="AT24" s="1223">
        <f>'MAIN LEVEL'!AB89</f>
        <v>0</v>
      </c>
      <c r="AU24" s="764"/>
      <c r="AV24" s="764"/>
      <c r="AW24" s="764"/>
      <c r="AX24" s="765"/>
    </row>
    <row r="25" spans="2:50" ht="14.25" customHeight="1" x14ac:dyDescent="0.25">
      <c r="B25" s="760"/>
      <c r="C25" s="761"/>
      <c r="D25" s="761"/>
      <c r="E25" s="761"/>
      <c r="G25" s="55"/>
      <c r="H25" s="255"/>
      <c r="I25" s="255"/>
      <c r="J25" s="255"/>
      <c r="K25" s="255"/>
      <c r="L25" s="255"/>
      <c r="M25" s="255"/>
      <c r="N25" s="255"/>
      <c r="O25" s="255"/>
      <c r="P25" s="255"/>
      <c r="Q25" s="255"/>
      <c r="R25" s="255"/>
      <c r="AT25" s="536"/>
      <c r="AU25" s="536"/>
      <c r="AV25" s="536"/>
      <c r="AW25" s="536"/>
      <c r="AX25" s="536"/>
    </row>
    <row r="26" spans="2:50" ht="14.25" customHeight="1" x14ac:dyDescent="0.25">
      <c r="B26" s="760"/>
      <c r="C26" s="761"/>
      <c r="D26" s="761"/>
      <c r="E26" s="761"/>
      <c r="G26" s="55"/>
      <c r="H26" s="255"/>
      <c r="I26" s="255"/>
      <c r="J26" s="255"/>
      <c r="K26" s="255"/>
      <c r="L26" s="255"/>
      <c r="M26" s="255"/>
      <c r="N26" s="255"/>
      <c r="O26" s="255"/>
      <c r="P26" s="255"/>
      <c r="Q26" s="255"/>
      <c r="R26" s="255"/>
      <c r="AT26" s="536"/>
      <c r="AU26" s="536"/>
      <c r="AV26" s="536"/>
      <c r="AW26" s="536"/>
      <c r="AX26" s="536"/>
    </row>
    <row r="27" spans="2:50" ht="14.25" customHeight="1" x14ac:dyDescent="0.25">
      <c r="B27" s="760"/>
      <c r="C27" s="761"/>
      <c r="D27" s="761"/>
      <c r="E27" s="761"/>
      <c r="G27" s="55"/>
      <c r="H27" s="255"/>
      <c r="I27" s="255"/>
      <c r="J27" s="255"/>
      <c r="K27" s="255"/>
      <c r="L27" s="255"/>
      <c r="M27" s="255"/>
      <c r="N27" s="255"/>
      <c r="O27" s="255"/>
      <c r="P27" s="255"/>
      <c r="Q27" s="255"/>
      <c r="R27" s="255"/>
      <c r="AT27" s="536"/>
      <c r="AU27" s="536"/>
      <c r="AV27" s="536"/>
      <c r="AW27" s="536"/>
      <c r="AX27" s="536"/>
    </row>
    <row r="28" spans="2:50" ht="14.25" customHeight="1" x14ac:dyDescent="0.25">
      <c r="B28" s="760"/>
      <c r="C28" s="761"/>
      <c r="D28" s="761"/>
      <c r="E28" s="761"/>
      <c r="G28" s="55"/>
      <c r="H28" s="990" t="s">
        <v>1445</v>
      </c>
      <c r="I28" s="790"/>
      <c r="J28" s="990" t="s">
        <v>1478</v>
      </c>
      <c r="K28" s="789"/>
      <c r="L28" s="789"/>
      <c r="M28" s="790"/>
      <c r="N28" s="994" t="s">
        <v>1792</v>
      </c>
      <c r="O28" s="764"/>
      <c r="P28" s="764"/>
      <c r="Q28" s="764"/>
      <c r="R28" s="764"/>
      <c r="S28" s="764"/>
      <c r="T28" s="764"/>
      <c r="U28" s="764"/>
      <c r="V28" s="764"/>
      <c r="W28" s="764"/>
      <c r="X28" s="764"/>
      <c r="Y28" s="764"/>
      <c r="Z28" s="765"/>
      <c r="AA28" s="994" t="s">
        <v>1793</v>
      </c>
      <c r="AB28" s="764"/>
      <c r="AC28" s="764"/>
      <c r="AD28" s="764"/>
      <c r="AE28" s="764"/>
      <c r="AF28" s="764"/>
      <c r="AG28" s="764"/>
      <c r="AH28" s="764"/>
      <c r="AI28" s="764"/>
      <c r="AJ28" s="764"/>
      <c r="AK28" s="764"/>
      <c r="AL28" s="764"/>
      <c r="AM28" s="764"/>
      <c r="AN28" s="764"/>
      <c r="AO28" s="764"/>
      <c r="AP28" s="764"/>
      <c r="AQ28" s="764"/>
      <c r="AR28" s="764"/>
      <c r="AS28" s="765"/>
      <c r="AT28" s="990" t="s">
        <v>1481</v>
      </c>
      <c r="AU28" s="789"/>
      <c r="AV28" s="789"/>
      <c r="AW28" s="789"/>
      <c r="AX28" s="790"/>
    </row>
    <row r="29" spans="2:50" ht="14.25" customHeight="1" x14ac:dyDescent="0.25">
      <c r="G29" s="55"/>
      <c r="H29" s="806"/>
      <c r="I29" s="807"/>
      <c r="J29" s="806"/>
      <c r="K29" s="794"/>
      <c r="L29" s="794"/>
      <c r="M29" s="807"/>
      <c r="N29" s="978" t="s">
        <v>796</v>
      </c>
      <c r="O29" s="764"/>
      <c r="P29" s="764"/>
      <c r="Q29" s="764"/>
      <c r="R29" s="764"/>
      <c r="S29" s="764"/>
      <c r="T29" s="765"/>
      <c r="U29" s="978" t="s">
        <v>1401</v>
      </c>
      <c r="V29" s="764"/>
      <c r="W29" s="764"/>
      <c r="X29" s="764"/>
      <c r="Y29" s="764"/>
      <c r="Z29" s="765"/>
      <c r="AA29" s="978" t="s">
        <v>796</v>
      </c>
      <c r="AB29" s="764"/>
      <c r="AC29" s="764"/>
      <c r="AD29" s="764"/>
      <c r="AE29" s="764"/>
      <c r="AF29" s="765"/>
      <c r="AG29" s="978" t="s">
        <v>1794</v>
      </c>
      <c r="AH29" s="764"/>
      <c r="AI29" s="764"/>
      <c r="AJ29" s="764"/>
      <c r="AK29" s="764"/>
      <c r="AL29" s="764"/>
      <c r="AM29" s="765"/>
      <c r="AN29" s="978" t="s">
        <v>1510</v>
      </c>
      <c r="AO29" s="764"/>
      <c r="AP29" s="764"/>
      <c r="AQ29" s="764"/>
      <c r="AR29" s="764"/>
      <c r="AS29" s="765"/>
      <c r="AT29" s="806"/>
      <c r="AU29" s="794"/>
      <c r="AV29" s="794"/>
      <c r="AW29" s="794"/>
      <c r="AX29" s="807"/>
    </row>
    <row r="30" spans="2:50" ht="14.25" customHeight="1" x14ac:dyDescent="0.25">
      <c r="B30" s="760"/>
      <c r="C30" s="761"/>
      <c r="D30" s="761"/>
      <c r="E30" s="761"/>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2:50" ht="14.2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2:50" ht="15" customHeight="1" x14ac:dyDescent="0.25">
      <c r="B32" s="760"/>
      <c r="C32" s="761"/>
      <c r="D32" s="761"/>
      <c r="E32" s="761"/>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2:50" ht="15" customHeight="1"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2:50" ht="15" customHeight="1" x14ac:dyDescent="0.25">
      <c r="B34" s="760"/>
      <c r="C34" s="761"/>
      <c r="D34" s="761"/>
      <c r="E34" s="761"/>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2:50" ht="15" customHeight="1" x14ac:dyDescent="0.25">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2:50" ht="15"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2:50" ht="15"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2:50" ht="15" customHeight="1" x14ac:dyDescent="0.25">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2:50" ht="15" customHeight="1" x14ac:dyDescent="0.25">
      <c r="G40" s="223"/>
      <c r="H40" s="980"/>
      <c r="I40" s="765"/>
      <c r="J40" s="979"/>
      <c r="K40" s="764"/>
      <c r="L40" s="764"/>
      <c r="M40" s="765"/>
      <c r="N40" s="980"/>
      <c r="O40" s="764"/>
      <c r="P40" s="764"/>
      <c r="Q40" s="764"/>
      <c r="R40" s="764"/>
      <c r="S40" s="764"/>
      <c r="T40" s="765"/>
      <c r="U40" s="977"/>
      <c r="V40" s="764"/>
      <c r="W40" s="764"/>
      <c r="X40" s="764"/>
      <c r="Y40" s="764"/>
      <c r="Z40" s="765"/>
      <c r="AA40" s="980"/>
      <c r="AB40" s="764"/>
      <c r="AC40" s="764"/>
      <c r="AD40" s="764"/>
      <c r="AE40" s="764"/>
      <c r="AF40" s="765"/>
      <c r="AG40" s="980"/>
      <c r="AH40" s="764"/>
      <c r="AI40" s="764"/>
      <c r="AJ40" s="764"/>
      <c r="AK40" s="764"/>
      <c r="AL40" s="764"/>
      <c r="AM40" s="765"/>
      <c r="AN40" s="983"/>
      <c r="AO40" s="764"/>
      <c r="AP40" s="764"/>
      <c r="AQ40" s="764"/>
      <c r="AR40" s="764"/>
      <c r="AS40" s="765"/>
      <c r="AT40" s="1063"/>
      <c r="AU40" s="764"/>
      <c r="AV40" s="764"/>
      <c r="AW40" s="764"/>
      <c r="AX40" s="765"/>
    </row>
    <row r="41" spans="2:50" ht="15" customHeight="1" x14ac:dyDescent="0.25">
      <c r="G41" s="223"/>
      <c r="H41" s="980"/>
      <c r="I41" s="765"/>
      <c r="J41" s="979"/>
      <c r="K41" s="764"/>
      <c r="L41" s="764"/>
      <c r="M41" s="765"/>
      <c r="N41" s="980"/>
      <c r="O41" s="764"/>
      <c r="P41" s="764"/>
      <c r="Q41" s="764"/>
      <c r="R41" s="764"/>
      <c r="S41" s="764"/>
      <c r="T41" s="765"/>
      <c r="U41" s="977"/>
      <c r="V41" s="764"/>
      <c r="W41" s="764"/>
      <c r="X41" s="764"/>
      <c r="Y41" s="764"/>
      <c r="Z41" s="765"/>
      <c r="AA41" s="980"/>
      <c r="AB41" s="764"/>
      <c r="AC41" s="764"/>
      <c r="AD41" s="764"/>
      <c r="AE41" s="764"/>
      <c r="AF41" s="765"/>
      <c r="AG41" s="980"/>
      <c r="AH41" s="764"/>
      <c r="AI41" s="764"/>
      <c r="AJ41" s="764"/>
      <c r="AK41" s="764"/>
      <c r="AL41" s="764"/>
      <c r="AM41" s="765"/>
      <c r="AN41" s="983"/>
      <c r="AO41" s="764"/>
      <c r="AP41" s="764"/>
      <c r="AQ41" s="764"/>
      <c r="AR41" s="764"/>
      <c r="AS41" s="765"/>
      <c r="AT41" s="1063"/>
      <c r="AU41" s="764"/>
      <c r="AV41" s="764"/>
      <c r="AW41" s="764"/>
      <c r="AX41" s="765"/>
    </row>
    <row r="42" spans="2:50" ht="15" customHeight="1" x14ac:dyDescent="0.25">
      <c r="G42" s="223"/>
      <c r="H42" s="980"/>
      <c r="I42" s="765"/>
      <c r="J42" s="979"/>
      <c r="K42" s="764"/>
      <c r="L42" s="764"/>
      <c r="M42" s="765"/>
      <c r="N42" s="980"/>
      <c r="O42" s="764"/>
      <c r="P42" s="764"/>
      <c r="Q42" s="764"/>
      <c r="R42" s="764"/>
      <c r="S42" s="764"/>
      <c r="T42" s="765"/>
      <c r="U42" s="977"/>
      <c r="V42" s="764"/>
      <c r="W42" s="764"/>
      <c r="X42" s="764"/>
      <c r="Y42" s="764"/>
      <c r="Z42" s="765"/>
      <c r="AA42" s="980"/>
      <c r="AB42" s="764"/>
      <c r="AC42" s="764"/>
      <c r="AD42" s="764"/>
      <c r="AE42" s="764"/>
      <c r="AF42" s="765"/>
      <c r="AG42" s="980"/>
      <c r="AH42" s="764"/>
      <c r="AI42" s="764"/>
      <c r="AJ42" s="764"/>
      <c r="AK42" s="764"/>
      <c r="AL42" s="764"/>
      <c r="AM42" s="765"/>
      <c r="AN42" s="983"/>
      <c r="AO42" s="764"/>
      <c r="AP42" s="764"/>
      <c r="AQ42" s="764"/>
      <c r="AR42" s="764"/>
      <c r="AS42" s="765"/>
      <c r="AT42" s="1063"/>
      <c r="AU42" s="764"/>
      <c r="AV42" s="764"/>
      <c r="AW42" s="764"/>
      <c r="AX42" s="765"/>
    </row>
    <row r="43" spans="2:50" ht="15" customHeight="1" x14ac:dyDescent="0.25">
      <c r="G43" s="223"/>
      <c r="H43" s="980"/>
      <c r="I43" s="765"/>
      <c r="J43" s="979"/>
      <c r="K43" s="764"/>
      <c r="L43" s="764"/>
      <c r="M43" s="765"/>
      <c r="N43" s="980"/>
      <c r="O43" s="764"/>
      <c r="P43" s="764"/>
      <c r="Q43" s="764"/>
      <c r="R43" s="764"/>
      <c r="S43" s="764"/>
      <c r="T43" s="765"/>
      <c r="U43" s="977"/>
      <c r="V43" s="764"/>
      <c r="W43" s="764"/>
      <c r="X43" s="764"/>
      <c r="Y43" s="764"/>
      <c r="Z43" s="765"/>
      <c r="AA43" s="980"/>
      <c r="AB43" s="764"/>
      <c r="AC43" s="764"/>
      <c r="AD43" s="764"/>
      <c r="AE43" s="764"/>
      <c r="AF43" s="765"/>
      <c r="AG43" s="980"/>
      <c r="AH43" s="764"/>
      <c r="AI43" s="764"/>
      <c r="AJ43" s="764"/>
      <c r="AK43" s="764"/>
      <c r="AL43" s="764"/>
      <c r="AM43" s="765"/>
      <c r="AN43" s="983"/>
      <c r="AO43" s="764"/>
      <c r="AP43" s="764"/>
      <c r="AQ43" s="764"/>
      <c r="AR43" s="764"/>
      <c r="AS43" s="765"/>
      <c r="AT43" s="1063"/>
      <c r="AU43" s="764"/>
      <c r="AV43" s="764"/>
      <c r="AW43" s="764"/>
      <c r="AX43" s="765"/>
    </row>
    <row r="44" spans="2:50" ht="14.25" customHeight="1" x14ac:dyDescent="0.25">
      <c r="G44" s="223"/>
      <c r="H44" s="980"/>
      <c r="I44" s="765"/>
      <c r="J44" s="979"/>
      <c r="K44" s="764"/>
      <c r="L44" s="764"/>
      <c r="M44" s="765"/>
      <c r="N44" s="980"/>
      <c r="O44" s="764"/>
      <c r="P44" s="764"/>
      <c r="Q44" s="764"/>
      <c r="R44" s="764"/>
      <c r="S44" s="764"/>
      <c r="T44" s="765"/>
      <c r="U44" s="977"/>
      <c r="V44" s="764"/>
      <c r="W44" s="764"/>
      <c r="X44" s="764"/>
      <c r="Y44" s="764"/>
      <c r="Z44" s="765"/>
      <c r="AA44" s="980"/>
      <c r="AB44" s="764"/>
      <c r="AC44" s="764"/>
      <c r="AD44" s="764"/>
      <c r="AE44" s="764"/>
      <c r="AF44" s="765"/>
      <c r="AG44" s="980"/>
      <c r="AH44" s="764"/>
      <c r="AI44" s="764"/>
      <c r="AJ44" s="764"/>
      <c r="AK44" s="764"/>
      <c r="AL44" s="764"/>
      <c r="AM44" s="765"/>
      <c r="AN44" s="983"/>
      <c r="AO44" s="764"/>
      <c r="AP44" s="764"/>
      <c r="AQ44" s="764"/>
      <c r="AR44" s="764"/>
      <c r="AS44" s="765"/>
      <c r="AT44" s="1063"/>
      <c r="AU44" s="764"/>
      <c r="AV44" s="764"/>
      <c r="AW44" s="764"/>
      <c r="AX44" s="765"/>
    </row>
    <row r="45" spans="2:50" ht="14.25" customHeight="1" x14ac:dyDescent="0.25">
      <c r="G45" s="223"/>
      <c r="H45" s="980"/>
      <c r="I45" s="765"/>
      <c r="J45" s="979"/>
      <c r="K45" s="764"/>
      <c r="L45" s="764"/>
      <c r="M45" s="765"/>
      <c r="N45" s="980"/>
      <c r="O45" s="764"/>
      <c r="P45" s="764"/>
      <c r="Q45" s="764"/>
      <c r="R45" s="764"/>
      <c r="S45" s="764"/>
      <c r="T45" s="765"/>
      <c r="U45" s="977"/>
      <c r="V45" s="764"/>
      <c r="W45" s="764"/>
      <c r="X45" s="764"/>
      <c r="Y45" s="764"/>
      <c r="Z45" s="765"/>
      <c r="AA45" s="980"/>
      <c r="AB45" s="764"/>
      <c r="AC45" s="764"/>
      <c r="AD45" s="764"/>
      <c r="AE45" s="764"/>
      <c r="AF45" s="765"/>
      <c r="AG45" s="980"/>
      <c r="AH45" s="764"/>
      <c r="AI45" s="764"/>
      <c r="AJ45" s="764"/>
      <c r="AK45" s="764"/>
      <c r="AL45" s="764"/>
      <c r="AM45" s="765"/>
      <c r="AN45" s="983"/>
      <c r="AO45" s="764"/>
      <c r="AP45" s="764"/>
      <c r="AQ45" s="764"/>
      <c r="AR45" s="764"/>
      <c r="AS45" s="765"/>
      <c r="AT45" s="1063"/>
      <c r="AU45" s="764"/>
      <c r="AV45" s="764"/>
      <c r="AW45" s="764"/>
      <c r="AX45" s="765"/>
    </row>
    <row r="46" spans="2:50" ht="14.25" customHeight="1" x14ac:dyDescent="0.25">
      <c r="G46" s="223"/>
      <c r="H46" s="980"/>
      <c r="I46" s="765"/>
      <c r="J46" s="979"/>
      <c r="K46" s="764"/>
      <c r="L46" s="764"/>
      <c r="M46" s="765"/>
      <c r="N46" s="980"/>
      <c r="O46" s="764"/>
      <c r="P46" s="764"/>
      <c r="Q46" s="764"/>
      <c r="R46" s="764"/>
      <c r="S46" s="764"/>
      <c r="T46" s="765"/>
      <c r="U46" s="977"/>
      <c r="V46" s="764"/>
      <c r="W46" s="764"/>
      <c r="X46" s="764"/>
      <c r="Y46" s="764"/>
      <c r="Z46" s="765"/>
      <c r="AA46" s="980"/>
      <c r="AB46" s="764"/>
      <c r="AC46" s="764"/>
      <c r="AD46" s="764"/>
      <c r="AE46" s="764"/>
      <c r="AF46" s="765"/>
      <c r="AG46" s="980"/>
      <c r="AH46" s="764"/>
      <c r="AI46" s="764"/>
      <c r="AJ46" s="764"/>
      <c r="AK46" s="764"/>
      <c r="AL46" s="764"/>
      <c r="AM46" s="765"/>
      <c r="AN46" s="983"/>
      <c r="AO46" s="764"/>
      <c r="AP46" s="764"/>
      <c r="AQ46" s="764"/>
      <c r="AR46" s="764"/>
      <c r="AS46" s="765"/>
      <c r="AT46" s="1063"/>
      <c r="AU46" s="764"/>
      <c r="AV46" s="764"/>
      <c r="AW46" s="764"/>
      <c r="AX46" s="765"/>
    </row>
    <row r="47" spans="2:50" ht="14.25" customHeight="1" x14ac:dyDescent="0.25">
      <c r="G47" s="256"/>
      <c r="H47" s="980"/>
      <c r="I47" s="765"/>
      <c r="J47" s="979"/>
      <c r="K47" s="764"/>
      <c r="L47" s="764"/>
      <c r="M47" s="765"/>
      <c r="N47" s="980"/>
      <c r="O47" s="764"/>
      <c r="P47" s="764"/>
      <c r="Q47" s="764"/>
      <c r="R47" s="764"/>
      <c r="S47" s="764"/>
      <c r="T47" s="765"/>
      <c r="U47" s="977"/>
      <c r="V47" s="764"/>
      <c r="W47" s="764"/>
      <c r="X47" s="764"/>
      <c r="Y47" s="764"/>
      <c r="Z47" s="765"/>
      <c r="AA47" s="980"/>
      <c r="AB47" s="764"/>
      <c r="AC47" s="764"/>
      <c r="AD47" s="764"/>
      <c r="AE47" s="764"/>
      <c r="AF47" s="765"/>
      <c r="AG47" s="980"/>
      <c r="AH47" s="764"/>
      <c r="AI47" s="764"/>
      <c r="AJ47" s="764"/>
      <c r="AK47" s="764"/>
      <c r="AL47" s="764"/>
      <c r="AM47" s="765"/>
      <c r="AN47" s="983"/>
      <c r="AO47" s="764"/>
      <c r="AP47" s="764"/>
      <c r="AQ47" s="764"/>
      <c r="AR47" s="764"/>
      <c r="AS47" s="765"/>
      <c r="AT47" s="1063"/>
      <c r="AU47" s="764"/>
      <c r="AV47" s="764"/>
      <c r="AW47" s="764"/>
      <c r="AX47" s="765"/>
    </row>
    <row r="48" spans="2:50" ht="14.25" customHeight="1" x14ac:dyDescent="0.25">
      <c r="G48" s="256"/>
      <c r="H48" s="980"/>
      <c r="I48" s="765"/>
      <c r="J48" s="979"/>
      <c r="K48" s="764"/>
      <c r="L48" s="764"/>
      <c r="M48" s="765"/>
      <c r="N48" s="980"/>
      <c r="O48" s="764"/>
      <c r="P48" s="764"/>
      <c r="Q48" s="764"/>
      <c r="R48" s="764"/>
      <c r="S48" s="764"/>
      <c r="T48" s="765"/>
      <c r="U48" s="977"/>
      <c r="V48" s="764"/>
      <c r="W48" s="764"/>
      <c r="X48" s="764"/>
      <c r="Y48" s="764"/>
      <c r="Z48" s="765"/>
      <c r="AA48" s="980"/>
      <c r="AB48" s="764"/>
      <c r="AC48" s="764"/>
      <c r="AD48" s="764"/>
      <c r="AE48" s="764"/>
      <c r="AF48" s="765"/>
      <c r="AG48" s="980"/>
      <c r="AH48" s="764"/>
      <c r="AI48" s="764"/>
      <c r="AJ48" s="764"/>
      <c r="AK48" s="764"/>
      <c r="AL48" s="764"/>
      <c r="AM48" s="765"/>
      <c r="AN48" s="983"/>
      <c r="AO48" s="764"/>
      <c r="AP48" s="764"/>
      <c r="AQ48" s="764"/>
      <c r="AR48" s="764"/>
      <c r="AS48" s="765"/>
      <c r="AT48" s="1063"/>
      <c r="AU48" s="764"/>
      <c r="AV48" s="764"/>
      <c r="AW48" s="764"/>
      <c r="AX48" s="765"/>
    </row>
    <row r="49" spans="7:50" ht="14.25" customHeight="1" x14ac:dyDescent="0.25">
      <c r="G49" s="256"/>
      <c r="H49" s="980"/>
      <c r="I49" s="765"/>
      <c r="J49" s="979"/>
      <c r="K49" s="764"/>
      <c r="L49" s="764"/>
      <c r="M49" s="765"/>
      <c r="N49" s="980"/>
      <c r="O49" s="764"/>
      <c r="P49" s="764"/>
      <c r="Q49" s="764"/>
      <c r="R49" s="764"/>
      <c r="S49" s="764"/>
      <c r="T49" s="765"/>
      <c r="U49" s="977"/>
      <c r="V49" s="764"/>
      <c r="W49" s="764"/>
      <c r="X49" s="764"/>
      <c r="Y49" s="764"/>
      <c r="Z49" s="765"/>
      <c r="AA49" s="980"/>
      <c r="AB49" s="764"/>
      <c r="AC49" s="764"/>
      <c r="AD49" s="764"/>
      <c r="AE49" s="764"/>
      <c r="AF49" s="765"/>
      <c r="AG49" s="980"/>
      <c r="AH49" s="764"/>
      <c r="AI49" s="764"/>
      <c r="AJ49" s="764"/>
      <c r="AK49" s="764"/>
      <c r="AL49" s="764"/>
      <c r="AM49" s="765"/>
      <c r="AN49" s="983"/>
      <c r="AO49" s="764"/>
      <c r="AP49" s="764"/>
      <c r="AQ49" s="764"/>
      <c r="AR49" s="764"/>
      <c r="AS49" s="765"/>
      <c r="AT49" s="1063"/>
      <c r="AU49" s="764"/>
      <c r="AV49" s="764"/>
      <c r="AW49" s="764"/>
      <c r="AX49" s="765"/>
    </row>
    <row r="50" spans="7:50" ht="14.25" customHeight="1" x14ac:dyDescent="0.25">
      <c r="G50" s="256"/>
      <c r="H50" s="993"/>
      <c r="I50" s="765"/>
      <c r="J50" s="993"/>
      <c r="K50" s="764"/>
      <c r="L50" s="764"/>
      <c r="M50" s="765"/>
      <c r="N50" s="993"/>
      <c r="O50" s="764"/>
      <c r="P50" s="764"/>
      <c r="Q50" s="764"/>
      <c r="R50" s="764"/>
      <c r="S50" s="764"/>
      <c r="T50" s="765"/>
      <c r="U50" s="986"/>
      <c r="V50" s="764"/>
      <c r="W50" s="764"/>
      <c r="X50" s="764"/>
      <c r="Y50" s="764"/>
      <c r="Z50" s="765"/>
      <c r="AA50" s="993"/>
      <c r="AB50" s="764"/>
      <c r="AC50" s="764"/>
      <c r="AD50" s="764"/>
      <c r="AE50" s="764"/>
      <c r="AF50" s="765"/>
      <c r="AG50" s="993"/>
      <c r="AH50" s="764"/>
      <c r="AI50" s="764"/>
      <c r="AJ50" s="764"/>
      <c r="AK50" s="764"/>
      <c r="AL50" s="764"/>
      <c r="AM50" s="765"/>
      <c r="AN50" s="995"/>
      <c r="AO50" s="764"/>
      <c r="AP50" s="764"/>
      <c r="AQ50" s="764"/>
      <c r="AR50" s="764"/>
      <c r="AS50" s="765"/>
      <c r="AT50" s="1065"/>
      <c r="AU50" s="764"/>
      <c r="AV50" s="764"/>
      <c r="AW50" s="764"/>
      <c r="AX50" s="765"/>
    </row>
    <row r="51" spans="7:50" ht="14.25" customHeight="1" x14ac:dyDescent="0.25">
      <c r="G51" s="223"/>
      <c r="H51" s="1092" t="s">
        <v>1494</v>
      </c>
      <c r="I51" s="764"/>
      <c r="J51" s="764"/>
      <c r="K51" s="764"/>
      <c r="L51" s="764"/>
      <c r="M51" s="764"/>
      <c r="N51" s="764"/>
      <c r="O51" s="764"/>
      <c r="P51" s="764"/>
      <c r="Q51" s="764"/>
      <c r="R51" s="764"/>
      <c r="S51" s="764"/>
      <c r="T51" s="764"/>
      <c r="U51" s="764"/>
      <c r="V51" s="764"/>
      <c r="W51" s="764"/>
      <c r="X51" s="764"/>
      <c r="Y51" s="764"/>
      <c r="Z51" s="764"/>
      <c r="AA51" s="764"/>
      <c r="AB51" s="764"/>
      <c r="AC51" s="764"/>
      <c r="AD51" s="764"/>
      <c r="AE51" s="764"/>
      <c r="AF51" s="764"/>
      <c r="AG51" s="764"/>
      <c r="AH51" s="764"/>
      <c r="AI51" s="764"/>
      <c r="AJ51" s="764"/>
      <c r="AK51" s="764"/>
      <c r="AL51" s="764"/>
      <c r="AM51" s="764"/>
      <c r="AN51" s="764"/>
      <c r="AO51" s="764"/>
      <c r="AP51" s="764"/>
      <c r="AQ51" s="764"/>
      <c r="AR51" s="764"/>
      <c r="AS51" s="765"/>
      <c r="AT51" s="1134">
        <f>SUM($AT$30:$AT$50)</f>
        <v>0</v>
      </c>
      <c r="AU51" s="764"/>
      <c r="AV51" s="764"/>
      <c r="AW51" s="764"/>
      <c r="AX51" s="765"/>
    </row>
    <row r="52" spans="7:50" ht="14.25" customHeight="1" x14ac:dyDescent="0.25">
      <c r="G52" s="223"/>
    </row>
    <row r="53" spans="7:50" ht="14.25" customHeight="1" x14ac:dyDescent="0.25">
      <c r="G53" s="223"/>
    </row>
    <row r="54" spans="7:50" ht="15" customHeight="1" x14ac:dyDescent="0.25">
      <c r="G54" s="223"/>
    </row>
    <row r="55" spans="7:50" ht="14.25" customHeight="1" x14ac:dyDescent="0.25">
      <c r="G55" s="223"/>
      <c r="H55" s="976" t="s">
        <v>1795</v>
      </c>
      <c r="I55" s="824"/>
      <c r="J55" s="824"/>
      <c r="K55" s="824"/>
      <c r="L55" s="824"/>
      <c r="M55" s="824"/>
      <c r="N55" s="824"/>
      <c r="O55" s="824"/>
      <c r="P55" s="824"/>
      <c r="Q55" s="824"/>
      <c r="R55" s="824"/>
      <c r="S55" s="824"/>
      <c r="T55" s="824"/>
      <c r="U55" s="824"/>
      <c r="V55" s="824"/>
      <c r="W55" s="824"/>
      <c r="X55" s="824"/>
      <c r="Y55" s="825"/>
      <c r="Z55" s="976" t="s">
        <v>1796</v>
      </c>
      <c r="AA55" s="824"/>
      <c r="AB55" s="824"/>
      <c r="AC55" s="824"/>
      <c r="AD55" s="824"/>
      <c r="AE55" s="824"/>
      <c r="AF55" s="824"/>
      <c r="AG55" s="824"/>
      <c r="AH55" s="824"/>
      <c r="AI55" s="824"/>
      <c r="AJ55" s="824"/>
      <c r="AK55" s="824"/>
      <c r="AL55" s="824"/>
      <c r="AM55" s="824"/>
      <c r="AN55" s="824"/>
      <c r="AO55" s="824"/>
      <c r="AP55" s="824"/>
      <c r="AQ55" s="825"/>
    </row>
    <row r="56" spans="7:50" ht="14.25" customHeight="1" x14ac:dyDescent="0.25">
      <c r="G56" s="223"/>
      <c r="H56" s="257" t="s">
        <v>796</v>
      </c>
      <c r="I56" s="258"/>
      <c r="J56" s="258"/>
      <c r="K56" s="258"/>
      <c r="L56" s="258"/>
      <c r="M56" s="258"/>
      <c r="N56" s="258"/>
      <c r="O56" s="258"/>
      <c r="P56" s="258"/>
      <c r="Q56" s="259"/>
      <c r="R56" s="257" t="s">
        <v>1511</v>
      </c>
      <c r="S56" s="258"/>
      <c r="T56" s="258"/>
      <c r="U56" s="259"/>
      <c r="V56" s="257" t="s">
        <v>1510</v>
      </c>
      <c r="W56" s="258"/>
      <c r="X56" s="258"/>
      <c r="Y56" s="259"/>
      <c r="Z56" s="257" t="s">
        <v>796</v>
      </c>
      <c r="AA56" s="258"/>
      <c r="AB56" s="258"/>
      <c r="AC56" s="258"/>
      <c r="AD56" s="258"/>
      <c r="AE56" s="258"/>
      <c r="AF56" s="258"/>
      <c r="AG56" s="258"/>
      <c r="AH56" s="258"/>
      <c r="AI56" s="259"/>
      <c r="AJ56" s="257" t="s">
        <v>1511</v>
      </c>
      <c r="AK56" s="258"/>
      <c r="AL56" s="258"/>
      <c r="AM56" s="259"/>
      <c r="AN56" s="257" t="s">
        <v>1510</v>
      </c>
      <c r="AO56" s="258"/>
      <c r="AP56" s="258"/>
      <c r="AQ56" s="259"/>
    </row>
    <row r="57" spans="7:50" ht="14.25" customHeight="1" x14ac:dyDescent="0.25">
      <c r="G57" s="223"/>
      <c r="H57" s="260"/>
      <c r="Q57" s="261"/>
      <c r="R57" s="260"/>
      <c r="U57" s="261"/>
      <c r="V57" s="260"/>
      <c r="Y57" s="261"/>
      <c r="Z57" s="260"/>
      <c r="AI57" s="261"/>
      <c r="AJ57" s="260"/>
      <c r="AM57" s="261"/>
      <c r="AN57" s="260"/>
      <c r="AQ57" s="261"/>
    </row>
    <row r="58" spans="7:50" ht="14.25" customHeight="1" x14ac:dyDescent="0.25">
      <c r="G58" s="223"/>
      <c r="H58" s="260"/>
      <c r="Q58" s="261"/>
      <c r="R58" s="260"/>
      <c r="U58" s="261"/>
      <c r="V58" s="260"/>
      <c r="Y58" s="261"/>
      <c r="Z58" s="260"/>
      <c r="AI58" s="261"/>
      <c r="AJ58" s="260"/>
      <c r="AM58" s="261"/>
      <c r="AN58" s="260"/>
      <c r="AQ58" s="261"/>
    </row>
    <row r="59" spans="7:50" ht="14.25" customHeight="1" x14ac:dyDescent="0.25">
      <c r="G59" s="223"/>
      <c r="H59" s="260"/>
      <c r="Q59" s="261"/>
      <c r="R59" s="260"/>
      <c r="U59" s="261"/>
      <c r="V59" s="260"/>
      <c r="Y59" s="261"/>
      <c r="Z59" s="260"/>
      <c r="AI59" s="261"/>
      <c r="AJ59" s="260"/>
      <c r="AM59" s="261"/>
      <c r="AN59" s="260"/>
      <c r="AQ59" s="261"/>
    </row>
    <row r="60" spans="7:50" ht="14.25" customHeight="1" x14ac:dyDescent="0.25">
      <c r="G60" s="223"/>
      <c r="H60" s="260"/>
      <c r="Q60" s="261"/>
      <c r="R60" s="260"/>
      <c r="U60" s="261"/>
      <c r="V60" s="260"/>
      <c r="Y60" s="261"/>
      <c r="Z60" s="260"/>
      <c r="AI60" s="261"/>
      <c r="AJ60" s="260"/>
      <c r="AM60" s="261"/>
      <c r="AN60" s="260"/>
      <c r="AQ60" s="261"/>
    </row>
    <row r="61" spans="7:50" ht="14.25" customHeight="1" x14ac:dyDescent="0.25">
      <c r="G61" s="223"/>
      <c r="H61" s="262"/>
      <c r="I61" s="263"/>
      <c r="J61" s="263"/>
      <c r="K61" s="263"/>
      <c r="L61" s="263"/>
      <c r="M61" s="263"/>
      <c r="N61" s="263"/>
      <c r="O61" s="263"/>
      <c r="P61" s="263"/>
      <c r="Q61" s="264"/>
      <c r="R61" s="262"/>
      <c r="S61" s="263"/>
      <c r="T61" s="263"/>
      <c r="U61" s="264"/>
      <c r="V61" s="262"/>
      <c r="W61" s="263"/>
      <c r="X61" s="263"/>
      <c r="Y61" s="264"/>
      <c r="Z61" s="262"/>
      <c r="AA61" s="263"/>
      <c r="AB61" s="263"/>
      <c r="AC61" s="263"/>
      <c r="AD61" s="263"/>
      <c r="AE61" s="263"/>
      <c r="AF61" s="263"/>
      <c r="AG61" s="263"/>
      <c r="AH61" s="263"/>
      <c r="AI61" s="264"/>
      <c r="AJ61" s="262"/>
      <c r="AK61" s="263"/>
      <c r="AL61" s="263"/>
      <c r="AM61" s="264"/>
      <c r="AN61" s="262"/>
      <c r="AO61" s="263"/>
      <c r="AP61" s="263"/>
      <c r="AQ61" s="264"/>
    </row>
    <row r="62" spans="7:50" ht="14.25" customHeight="1" x14ac:dyDescent="0.25">
      <c r="G62" s="223"/>
      <c r="AM62" s="265" t="s">
        <v>1797</v>
      </c>
      <c r="AN62" s="55" t="str">
        <f>'P-1'!U18</f>
        <v>P-1-1</v>
      </c>
    </row>
  </sheetData>
  <mergeCells count="223">
    <mergeCell ref="AN43:AS43"/>
    <mergeCell ref="J23:P23"/>
    <mergeCell ref="AA35:AF35"/>
    <mergeCell ref="N50:T50"/>
    <mergeCell ref="U29:Z29"/>
    <mergeCell ref="AA43:AF43"/>
    <mergeCell ref="AE23:AK23"/>
    <mergeCell ref="AA50:AF50"/>
    <mergeCell ref="AA47:AF47"/>
    <mergeCell ref="J34:M34"/>
    <mergeCell ref="N43:T43"/>
    <mergeCell ref="J24:P24"/>
    <mergeCell ref="J49:M49"/>
    <mergeCell ref="AA29:AF29"/>
    <mergeCell ref="N33:T33"/>
    <mergeCell ref="J36:M36"/>
    <mergeCell ref="J31:M31"/>
    <mergeCell ref="U32:Z32"/>
    <mergeCell ref="AA30:AF30"/>
    <mergeCell ref="AN34:AS34"/>
    <mergeCell ref="AN50:AS50"/>
    <mergeCell ref="J50:M50"/>
    <mergeCell ref="N47:T47"/>
    <mergeCell ref="AA45:AF45"/>
    <mergeCell ref="AT49:AX49"/>
    <mergeCell ref="J22:AX22"/>
    <mergeCell ref="AN36:AS36"/>
    <mergeCell ref="AA40:AF40"/>
    <mergeCell ref="N44:T44"/>
    <mergeCell ref="AN45:AS45"/>
    <mergeCell ref="AA37:AF37"/>
    <mergeCell ref="AN29:AS29"/>
    <mergeCell ref="AA33:AF33"/>
    <mergeCell ref="AT37:AX37"/>
    <mergeCell ref="AT24:AX24"/>
    <mergeCell ref="AT38:AX38"/>
    <mergeCell ref="AA49:AF49"/>
    <mergeCell ref="N31:T31"/>
    <mergeCell ref="AN32:AS32"/>
    <mergeCell ref="AA36:AF36"/>
    <mergeCell ref="N40:T40"/>
    <mergeCell ref="AN41:AS41"/>
    <mergeCell ref="J43:M43"/>
    <mergeCell ref="N42:T42"/>
    <mergeCell ref="J45:M45"/>
    <mergeCell ref="AN47:AS47"/>
    <mergeCell ref="J33:M33"/>
    <mergeCell ref="J42:M42"/>
    <mergeCell ref="AT39:AX39"/>
    <mergeCell ref="B23:E23"/>
    <mergeCell ref="AT36:AX36"/>
    <mergeCell ref="N41:T41"/>
    <mergeCell ref="B27:E27"/>
    <mergeCell ref="X23:AD23"/>
    <mergeCell ref="B18:E18"/>
    <mergeCell ref="AT35:AX35"/>
    <mergeCell ref="U38:Z38"/>
    <mergeCell ref="H39:I39"/>
    <mergeCell ref="H30:I30"/>
    <mergeCell ref="AG34:AM34"/>
    <mergeCell ref="N32:T32"/>
    <mergeCell ref="AL23:AS23"/>
    <mergeCell ref="AT23:AX23"/>
    <mergeCell ref="B30:E30"/>
    <mergeCell ref="B20:E20"/>
    <mergeCell ref="B21:E21"/>
    <mergeCell ref="AA32:AF32"/>
    <mergeCell ref="H37:I37"/>
    <mergeCell ref="J30:M30"/>
    <mergeCell ref="J35:M35"/>
    <mergeCell ref="U39:Z39"/>
    <mergeCell ref="AG29:AM29"/>
    <mergeCell ref="J44:M44"/>
    <mergeCell ref="AG38:AM38"/>
    <mergeCell ref="B22:E22"/>
    <mergeCell ref="H35:I35"/>
    <mergeCell ref="H22:I23"/>
    <mergeCell ref="U31:Z31"/>
    <mergeCell ref="U40:Z40"/>
    <mergeCell ref="Q23:W23"/>
    <mergeCell ref="AG44:AM44"/>
    <mergeCell ref="U37:Z37"/>
    <mergeCell ref="AG39:AM39"/>
    <mergeCell ref="AA38:AF38"/>
    <mergeCell ref="Z55:AQ55"/>
    <mergeCell ref="U46:Z46"/>
    <mergeCell ref="H48:I48"/>
    <mergeCell ref="AA44:AF44"/>
    <mergeCell ref="AG48:AM48"/>
    <mergeCell ref="AN49:AS49"/>
    <mergeCell ref="AG45:AM45"/>
    <mergeCell ref="AN35:AS35"/>
    <mergeCell ref="U48:Z48"/>
    <mergeCell ref="H38:I38"/>
    <mergeCell ref="AG47:AM47"/>
    <mergeCell ref="U47:Z47"/>
    <mergeCell ref="J48:M48"/>
    <mergeCell ref="AG50:AM50"/>
    <mergeCell ref="AG49:AM49"/>
    <mergeCell ref="AA48:AF48"/>
    <mergeCell ref="AG37:AM37"/>
    <mergeCell ref="J47:M47"/>
    <mergeCell ref="AN44:AS44"/>
    <mergeCell ref="H41:I41"/>
    <mergeCell ref="H50:I50"/>
    <mergeCell ref="AG42:AM42"/>
    <mergeCell ref="AG43:AM43"/>
    <mergeCell ref="U42:Z42"/>
    <mergeCell ref="B6:E6"/>
    <mergeCell ref="U41:Z41"/>
    <mergeCell ref="N34:T34"/>
    <mergeCell ref="H43:I43"/>
    <mergeCell ref="B15:E15"/>
    <mergeCell ref="J46:M46"/>
    <mergeCell ref="J28:M29"/>
    <mergeCell ref="B24:E24"/>
    <mergeCell ref="H31:I31"/>
    <mergeCell ref="H40:I40"/>
    <mergeCell ref="U43:Z43"/>
    <mergeCell ref="N36:T36"/>
    <mergeCell ref="N45:T45"/>
    <mergeCell ref="B17:E17"/>
    <mergeCell ref="H42:I42"/>
    <mergeCell ref="B19:E19"/>
    <mergeCell ref="X24:AD24"/>
    <mergeCell ref="N28:Z28"/>
    <mergeCell ref="B34:E34"/>
    <mergeCell ref="B28:E28"/>
    <mergeCell ref="AA39:AF39"/>
    <mergeCell ref="G7:AR7"/>
    <mergeCell ref="B25:E25"/>
    <mergeCell ref="H36:I36"/>
    <mergeCell ref="G9:Z11"/>
    <mergeCell ref="N30:T30"/>
    <mergeCell ref="AN31:AS31"/>
    <mergeCell ref="AG33:AM33"/>
    <mergeCell ref="B32:E32"/>
    <mergeCell ref="B26:E26"/>
    <mergeCell ref="H34:I34"/>
    <mergeCell ref="B16:E16"/>
    <mergeCell ref="Q24:W24"/>
    <mergeCell ref="AN33:AS33"/>
    <mergeCell ref="AE24:AK24"/>
    <mergeCell ref="AG30:AM30"/>
    <mergeCell ref="AA34:AF34"/>
    <mergeCell ref="B12:E12"/>
    <mergeCell ref="AG31:AM31"/>
    <mergeCell ref="B13:E13"/>
    <mergeCell ref="AG32:AM32"/>
    <mergeCell ref="AA31:AF31"/>
    <mergeCell ref="B14:E14"/>
    <mergeCell ref="N48:T48"/>
    <mergeCell ref="H33:I33"/>
    <mergeCell ref="AT51:AX51"/>
    <mergeCell ref="U49:Z49"/>
    <mergeCell ref="AT48:AX48"/>
    <mergeCell ref="AN48:AS48"/>
    <mergeCell ref="AT47:AX47"/>
    <mergeCell ref="N37:T37"/>
    <mergeCell ref="AN38:AS38"/>
    <mergeCell ref="J40:M40"/>
    <mergeCell ref="AA42:AF42"/>
    <mergeCell ref="AT43:AX43"/>
    <mergeCell ref="AT46:AX46"/>
    <mergeCell ref="AN40:AS40"/>
    <mergeCell ref="AG36:AM36"/>
    <mergeCell ref="AT40:AX40"/>
    <mergeCell ref="U45:Z45"/>
    <mergeCell ref="AT41:AX41"/>
    <mergeCell ref="AA41:AF41"/>
    <mergeCell ref="AN46:AS46"/>
    <mergeCell ref="H44:I44"/>
    <mergeCell ref="N49:T49"/>
    <mergeCell ref="H49:I49"/>
    <mergeCell ref="H45:I45"/>
    <mergeCell ref="B4:E4"/>
    <mergeCell ref="H46:I46"/>
    <mergeCell ref="H28:I29"/>
    <mergeCell ref="N35:T35"/>
    <mergeCell ref="J39:M39"/>
    <mergeCell ref="AN42:AS42"/>
    <mergeCell ref="AA46:AF46"/>
    <mergeCell ref="J37:M37"/>
    <mergeCell ref="AT30:AX30"/>
    <mergeCell ref="AG46:AM46"/>
    <mergeCell ref="B8:E8"/>
    <mergeCell ref="H24:I24"/>
    <mergeCell ref="U33:Z33"/>
    <mergeCell ref="AT42:AX42"/>
    <mergeCell ref="AT32:AX32"/>
    <mergeCell ref="J38:M38"/>
    <mergeCell ref="AN39:AS39"/>
    <mergeCell ref="AG41:AM41"/>
    <mergeCell ref="AT34:AX34"/>
    <mergeCell ref="AL24:AS24"/>
    <mergeCell ref="AT28:AX29"/>
    <mergeCell ref="N39:T39"/>
    <mergeCell ref="AG35:AM35"/>
    <mergeCell ref="AT33:AX33"/>
    <mergeCell ref="H55:Y55"/>
    <mergeCell ref="U36:Z36"/>
    <mergeCell ref="N29:T29"/>
    <mergeCell ref="AT45:AX45"/>
    <mergeCell ref="B10:E10"/>
    <mergeCell ref="N38:T38"/>
    <mergeCell ref="J41:M41"/>
    <mergeCell ref="H51:AS51"/>
    <mergeCell ref="AA28:AS28"/>
    <mergeCell ref="AG40:AM40"/>
    <mergeCell ref="H32:I32"/>
    <mergeCell ref="AN37:AS37"/>
    <mergeCell ref="U35:Z35"/>
    <mergeCell ref="U50:Z50"/>
    <mergeCell ref="AT50:AX50"/>
    <mergeCell ref="AT44:AX44"/>
    <mergeCell ref="U44:Z44"/>
    <mergeCell ref="H47:I47"/>
    <mergeCell ref="N46:T46"/>
    <mergeCell ref="J32:M32"/>
    <mergeCell ref="AT31:AX31"/>
    <mergeCell ref="U34:Z34"/>
    <mergeCell ref="AN30:AS30"/>
    <mergeCell ref="U30:Z30"/>
  </mergeCells>
  <hyperlinks>
    <hyperlink ref="B4" location="PANDUAN!A1" display="PANDUAN" xr:uid="{00000000-0004-0000-5001-000000000000}"/>
    <hyperlink ref="B6" location="'EWS DIRECTORY'!A1" display="EWS DIRECTORY" xr:uid="{00000000-0004-0000-5001-000001000000}"/>
    <hyperlink ref="B8" location="'DATA PEMICU'!A1" display="DATA PEMICU" xr:uid="{00000000-0004-0000-5001-000002000000}"/>
    <hyperlink ref="B10" location="'DATA PENGUJI'!A1" display="DATA PENGUJI" xr:uid="{00000000-0004-0000-5001-000003000000}"/>
    <hyperlink ref="B12" location="'MAIN LEVEL'!A1" display="MAIN LEVEL" xr:uid="{00000000-0004-0000-5001-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3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1-000000000000}">
  <sheetPr codeName="Sheet223">
    <tabColor theme="4" tint="-0.249977111117893"/>
  </sheetPr>
  <dimension ref="A1:AP35"/>
  <sheetViews>
    <sheetView topLeftCell="B1" zoomScaleNormal="100" workbookViewId="0">
      <selection activeCell="AQ18" sqref="AQ18:AU18"/>
    </sheetView>
  </sheetViews>
  <sheetFormatPr defaultColWidth="3.5546875" defaultRowHeight="13.8" x14ac:dyDescent="0.25"/>
  <cols>
    <col min="1" max="1" width="3" style="110" hidden="1" customWidth="1"/>
    <col min="2" max="5" width="3.88671875" style="177" customWidth="1"/>
    <col min="6" max="6" width="3.88671875" style="110" customWidth="1"/>
    <col min="7" max="42" width="3.6640625" style="109" customWidth="1"/>
    <col min="43" max="43" width="3.5546875" style="109" customWidth="1"/>
    <col min="44" max="16384" width="3.5546875" style="109"/>
  </cols>
  <sheetData>
    <row r="1" spans="2:40" x14ac:dyDescent="0.25">
      <c r="G1" s="56"/>
    </row>
    <row r="2" spans="2:40" x14ac:dyDescent="0.25">
      <c r="G2" s="56" t="s">
        <v>1674</v>
      </c>
    </row>
    <row r="3" spans="2:40" x14ac:dyDescent="0.25">
      <c r="B3" s="111"/>
      <c r="C3" s="111"/>
      <c r="D3" s="111"/>
      <c r="E3" s="111"/>
      <c r="G3" s="56"/>
    </row>
    <row r="4" spans="2:40" x14ac:dyDescent="0.25">
      <c r="B4" s="762" t="s">
        <v>79</v>
      </c>
      <c r="C4" s="761"/>
      <c r="D4" s="761"/>
      <c r="E4" s="761"/>
      <c r="G4" s="56"/>
    </row>
    <row r="5" spans="2:40" x14ac:dyDescent="0.25">
      <c r="B5" s="111"/>
      <c r="C5" s="111"/>
      <c r="D5" s="111"/>
      <c r="E5" s="111"/>
      <c r="G5" s="56"/>
    </row>
    <row r="6" spans="2:40" x14ac:dyDescent="0.25">
      <c r="B6" s="762" t="s">
        <v>87</v>
      </c>
      <c r="C6" s="761"/>
      <c r="D6" s="761"/>
      <c r="E6" s="761"/>
      <c r="G6" s="56"/>
    </row>
    <row r="7" spans="2:40" ht="15" customHeight="1" x14ac:dyDescent="0.25">
      <c r="B7" s="111"/>
      <c r="C7" s="111"/>
      <c r="D7" s="111"/>
      <c r="E7" s="111"/>
      <c r="G7" s="1097" t="s">
        <v>1996</v>
      </c>
      <c r="H7" s="1094"/>
      <c r="I7" s="1094"/>
      <c r="J7" s="1094"/>
      <c r="K7" s="1094"/>
      <c r="L7" s="1094"/>
      <c r="M7" s="1094"/>
      <c r="N7" s="1094"/>
      <c r="O7" s="1094"/>
      <c r="P7" s="1094"/>
      <c r="Q7" s="1094"/>
      <c r="R7" s="1094"/>
      <c r="S7" s="1094"/>
      <c r="T7" s="1094"/>
      <c r="U7" s="1094"/>
      <c r="V7" s="1094"/>
      <c r="W7" s="1094"/>
      <c r="X7" s="1094"/>
      <c r="Y7" s="1094"/>
      <c r="Z7" s="1094"/>
      <c r="AA7" s="1094"/>
      <c r="AB7" s="1094"/>
      <c r="AC7" s="1094"/>
      <c r="AD7" s="1094"/>
      <c r="AE7" s="1094"/>
      <c r="AF7" s="1094"/>
      <c r="AG7" s="1094"/>
      <c r="AH7" s="1094"/>
      <c r="AI7" s="1094"/>
      <c r="AJ7" s="1094"/>
      <c r="AK7" s="1094"/>
      <c r="AL7" s="1094"/>
      <c r="AM7" s="1094"/>
      <c r="AN7" s="1094"/>
    </row>
    <row r="8" spans="2:40" x14ac:dyDescent="0.25">
      <c r="B8" s="762" t="s">
        <v>94</v>
      </c>
      <c r="C8" s="761"/>
      <c r="D8" s="761"/>
      <c r="E8" s="761"/>
      <c r="G8" s="56"/>
    </row>
    <row r="9" spans="2:40" x14ac:dyDescent="0.25">
      <c r="B9" s="111"/>
      <c r="C9" s="111"/>
      <c r="D9" s="111"/>
      <c r="E9" s="111"/>
      <c r="G9" s="1228" t="str">
        <f>"Rincian "&amp;'P-1'!H18&amp;" "&amp;'P-1'!M21</f>
        <v>Rincian Fasilitas Pengurang PPh Terutang Berdasarkan pemeriksaan langsung terhadap bukti pendukung</v>
      </c>
      <c r="H9" s="1141"/>
      <c r="I9" s="1141"/>
      <c r="J9" s="1141"/>
      <c r="K9" s="1141"/>
      <c r="L9" s="1141"/>
      <c r="M9" s="1141"/>
      <c r="N9" s="1141"/>
      <c r="O9" s="1141"/>
      <c r="P9" s="1141"/>
      <c r="Q9" s="1141"/>
      <c r="R9" s="1141"/>
      <c r="S9" s="1141"/>
      <c r="T9" s="1141"/>
      <c r="U9" s="1141"/>
      <c r="V9" s="1141"/>
      <c r="W9" s="1142"/>
      <c r="X9" s="74" t="s">
        <v>796</v>
      </c>
      <c r="Y9" s="238"/>
      <c r="Z9" s="238"/>
      <c r="AA9" s="238"/>
      <c r="AB9" s="238"/>
      <c r="AC9" s="238"/>
      <c r="AD9" s="126" t="s">
        <v>1678</v>
      </c>
      <c r="AE9" s="239" t="e">
        <f>NAMA_WP</f>
        <v>#N/A</v>
      </c>
      <c r="AF9" s="238"/>
      <c r="AG9" s="238"/>
      <c r="AH9" s="238"/>
      <c r="AI9" s="238"/>
      <c r="AJ9" s="238"/>
      <c r="AK9" s="238"/>
      <c r="AL9" s="238"/>
      <c r="AM9" s="238"/>
      <c r="AN9" s="240"/>
    </row>
    <row r="10" spans="2:40" x14ac:dyDescent="0.25">
      <c r="B10" s="762" t="s">
        <v>101</v>
      </c>
      <c r="C10" s="761"/>
      <c r="D10" s="761"/>
      <c r="E10" s="761"/>
      <c r="G10" s="1229"/>
      <c r="H10" s="1094"/>
      <c r="I10" s="1094"/>
      <c r="J10" s="1094"/>
      <c r="K10" s="1094"/>
      <c r="L10" s="1094"/>
      <c r="M10" s="1094"/>
      <c r="N10" s="1094"/>
      <c r="O10" s="1094"/>
      <c r="P10" s="1094"/>
      <c r="Q10" s="1094"/>
      <c r="R10" s="1094"/>
      <c r="S10" s="1094"/>
      <c r="T10" s="1094"/>
      <c r="U10" s="1094"/>
      <c r="V10" s="1094"/>
      <c r="W10" s="1002"/>
      <c r="X10" s="208" t="s">
        <v>1401</v>
      </c>
      <c r="AD10" s="127" t="s">
        <v>1678</v>
      </c>
      <c r="AE10" s="125" t="e">
        <f>NPWP</f>
        <v>#N/A</v>
      </c>
      <c r="AN10" s="241"/>
    </row>
    <row r="11" spans="2:40" x14ac:dyDescent="0.25">
      <c r="G11" s="1213"/>
      <c r="H11" s="800"/>
      <c r="I11" s="800"/>
      <c r="J11" s="800"/>
      <c r="K11" s="800"/>
      <c r="L11" s="800"/>
      <c r="M11" s="800"/>
      <c r="N11" s="800"/>
      <c r="O11" s="800"/>
      <c r="P11" s="800"/>
      <c r="Q11" s="800"/>
      <c r="R11" s="800"/>
      <c r="S11" s="800"/>
      <c r="T11" s="800"/>
      <c r="U11" s="800"/>
      <c r="V11" s="800"/>
      <c r="W11" s="1214"/>
      <c r="X11" s="213" t="s">
        <v>1679</v>
      </c>
      <c r="Y11" s="242"/>
      <c r="Z11" s="242"/>
      <c r="AA11" s="242"/>
      <c r="AB11" s="242"/>
      <c r="AC11" s="242"/>
      <c r="AD11" s="128" t="s">
        <v>1678</v>
      </c>
      <c r="AE11" s="243" t="e">
        <f>ID_MS_TH_PJK</f>
        <v>#N/A</v>
      </c>
      <c r="AF11" s="242"/>
      <c r="AG11" s="242"/>
      <c r="AH11" s="242"/>
      <c r="AI11" s="242"/>
      <c r="AJ11" s="242"/>
      <c r="AK11" s="242"/>
      <c r="AL11" s="242"/>
      <c r="AM11" s="242"/>
      <c r="AN11" s="244"/>
    </row>
    <row r="12" spans="2:40" x14ac:dyDescent="0.25">
      <c r="B12" s="762" t="s">
        <v>106</v>
      </c>
      <c r="C12" s="761"/>
      <c r="D12" s="761"/>
      <c r="E12" s="761"/>
    </row>
    <row r="13" spans="2:40" x14ac:dyDescent="0.25">
      <c r="B13" s="962" t="str">
        <f>HYPERLINK("#'"&amp;'EWS DIRECTORY'!$J$334&amp;"'!A1",'EWS DIRECTORY'!$J$334)</f>
        <v>P</v>
      </c>
      <c r="C13" s="761"/>
      <c r="D13" s="761"/>
      <c r="E13" s="761"/>
      <c r="G13" s="56" t="s">
        <v>1680</v>
      </c>
    </row>
    <row r="14" spans="2:40" x14ac:dyDescent="0.25">
      <c r="B14" s="931" t="str">
        <f>HYPERLINK("#'"&amp;'EWS DIRECTORY'!$J$335&amp;"'!A1",'EWS DIRECTORY'!$J$335)</f>
        <v>P-1</v>
      </c>
      <c r="C14" s="761"/>
      <c r="D14" s="761"/>
      <c r="E14" s="761"/>
      <c r="G14" s="56" t="s">
        <v>1681</v>
      </c>
    </row>
    <row r="15" spans="2:40" x14ac:dyDescent="0.25">
      <c r="B15" s="929" t="str">
        <f>HYPERLINK("#'"&amp;'EWS DIRECTORY'!$J$336&amp;"'!A1",'EWS DIRECTORY'!$J$336)</f>
        <v>P-1-1</v>
      </c>
      <c r="C15" s="761"/>
      <c r="D15" s="761"/>
      <c r="E15" s="761"/>
      <c r="G15" s="56" t="s">
        <v>1806</v>
      </c>
    </row>
    <row r="16" spans="2:40" x14ac:dyDescent="0.25">
      <c r="B16" s="927" t="str">
        <f>HYPERLINK("#'"&amp;'EWS DIRECTORY'!$J$337&amp;"'!A1",'EWS DIRECTORY'!$J$337)</f>
        <v>P-1-2</v>
      </c>
      <c r="C16" s="761"/>
      <c r="D16" s="761"/>
      <c r="E16" s="761"/>
      <c r="G16" s="56" t="s">
        <v>1744</v>
      </c>
    </row>
    <row r="17" spans="1:42" x14ac:dyDescent="0.25">
      <c r="B17" s="929" t="str">
        <f>HYPERLINK("#'"&amp;'EWS DIRECTORY'!$J$338&amp;"'!A1",'EWS DIRECTORY'!$J$338)</f>
        <v>P-1-3</v>
      </c>
      <c r="C17" s="761"/>
      <c r="D17" s="761"/>
      <c r="E17" s="761"/>
      <c r="G17" s="56"/>
    </row>
    <row r="18" spans="1:42" s="245" customFormat="1" ht="15" customHeight="1" x14ac:dyDescent="0.25">
      <c r="A18" s="110"/>
      <c r="B18" s="177"/>
      <c r="C18" s="177"/>
      <c r="D18" s="177"/>
      <c r="E18" s="177"/>
      <c r="F18" s="110"/>
      <c r="G18" s="56" t="s">
        <v>1798</v>
      </c>
      <c r="H18" s="109"/>
      <c r="I18" s="109"/>
      <c r="J18" s="109"/>
      <c r="K18" s="109"/>
      <c r="L18" s="109"/>
      <c r="M18" s="109"/>
      <c r="N18" s="109"/>
      <c r="O18" s="109"/>
      <c r="P18" s="109"/>
      <c r="Q18" s="109"/>
      <c r="R18" s="109"/>
      <c r="S18" s="109"/>
      <c r="T18" s="109"/>
      <c r="U18" s="109"/>
      <c r="V18" s="109"/>
      <c r="W18" s="109"/>
      <c r="X18" s="109"/>
      <c r="Y18" s="109"/>
      <c r="Z18" s="109"/>
      <c r="AA18" s="109"/>
      <c r="AB18" s="109"/>
      <c r="AC18" s="109"/>
      <c r="AD18" s="109"/>
      <c r="AE18" s="109"/>
      <c r="AF18" s="109"/>
      <c r="AG18" s="109"/>
      <c r="AH18" s="109"/>
      <c r="AI18" s="109"/>
      <c r="AJ18" s="109"/>
      <c r="AK18" s="109"/>
      <c r="AL18" s="109"/>
      <c r="AM18" s="109"/>
      <c r="AN18" s="109"/>
      <c r="AO18" s="109"/>
      <c r="AP18" s="109"/>
    </row>
    <row r="20" spans="1:42" ht="17.25" customHeight="1" x14ac:dyDescent="0.25">
      <c r="G20" s="1226" t="s">
        <v>1445</v>
      </c>
      <c r="H20" s="1231" t="s">
        <v>2001</v>
      </c>
      <c r="I20" s="836"/>
      <c r="J20" s="837"/>
      <c r="K20" s="1233" t="str">
        <f>"Daftar "&amp;'P-1'!H21</f>
        <v>Daftar Fasilitas Pengurang PPh Terutang</v>
      </c>
      <c r="L20" s="824"/>
      <c r="M20" s="824"/>
      <c r="N20" s="824"/>
      <c r="O20" s="824"/>
      <c r="P20" s="824"/>
      <c r="Q20" s="824"/>
      <c r="R20" s="824"/>
      <c r="S20" s="824"/>
      <c r="T20" s="824"/>
      <c r="U20" s="824"/>
      <c r="V20" s="824"/>
      <c r="W20" s="824"/>
      <c r="X20" s="824"/>
      <c r="Y20" s="824"/>
      <c r="Z20" s="824"/>
      <c r="AA20" s="824"/>
      <c r="AB20" s="824"/>
      <c r="AC20" s="824"/>
      <c r="AD20" s="824"/>
      <c r="AE20" s="824"/>
      <c r="AF20" s="824"/>
      <c r="AG20" s="824"/>
      <c r="AH20" s="825"/>
      <c r="AI20" s="1226" t="s">
        <v>1481</v>
      </c>
      <c r="AJ20" s="836"/>
      <c r="AK20" s="836"/>
      <c r="AL20" s="836"/>
      <c r="AM20" s="836"/>
      <c r="AN20" s="837"/>
      <c r="AO20" s="245"/>
      <c r="AP20" s="245"/>
    </row>
    <row r="21" spans="1:42" x14ac:dyDescent="0.25">
      <c r="G21" s="920"/>
      <c r="H21" s="838"/>
      <c r="I21" s="800"/>
      <c r="J21" s="839"/>
      <c r="K21" s="1227" t="s">
        <v>2002</v>
      </c>
      <c r="L21" s="824"/>
      <c r="M21" s="824"/>
      <c r="N21" s="824"/>
      <c r="O21" s="824"/>
      <c r="P21" s="824"/>
      <c r="Q21" s="824"/>
      <c r="R21" s="824"/>
      <c r="S21" s="824"/>
      <c r="T21" s="825"/>
      <c r="U21" s="1227" t="s">
        <v>1794</v>
      </c>
      <c r="V21" s="824"/>
      <c r="W21" s="824"/>
      <c r="X21" s="824"/>
      <c r="Y21" s="824"/>
      <c r="Z21" s="824"/>
      <c r="AA21" s="824"/>
      <c r="AB21" s="825"/>
      <c r="AC21" s="1227" t="s">
        <v>1510</v>
      </c>
      <c r="AD21" s="824"/>
      <c r="AE21" s="824"/>
      <c r="AF21" s="824"/>
      <c r="AG21" s="824"/>
      <c r="AH21" s="825"/>
      <c r="AI21" s="838"/>
      <c r="AJ21" s="800"/>
      <c r="AK21" s="800"/>
      <c r="AL21" s="800"/>
      <c r="AM21" s="800"/>
      <c r="AN21" s="839"/>
    </row>
    <row r="22" spans="1:42" x14ac:dyDescent="0.25">
      <c r="G22" s="67"/>
      <c r="H22" s="63"/>
      <c r="I22" s="68"/>
      <c r="J22" s="69"/>
      <c r="K22" s="63"/>
      <c r="L22" s="68"/>
      <c r="M22" s="68"/>
      <c r="N22" s="68"/>
      <c r="O22" s="68"/>
      <c r="P22" s="68"/>
      <c r="Q22" s="68"/>
      <c r="R22" s="68"/>
      <c r="S22" s="68"/>
      <c r="T22" s="69"/>
      <c r="U22" s="63"/>
      <c r="V22" s="68"/>
      <c r="W22" s="68"/>
      <c r="X22" s="68"/>
      <c r="Y22" s="68"/>
      <c r="Z22" s="68"/>
      <c r="AA22" s="68"/>
      <c r="AB22" s="69"/>
      <c r="AC22" s="63"/>
      <c r="AD22" s="68"/>
      <c r="AE22" s="68"/>
      <c r="AF22" s="68"/>
      <c r="AG22" s="68"/>
      <c r="AH22" s="69"/>
      <c r="AI22" s="1225"/>
      <c r="AJ22" s="824"/>
      <c r="AK22" s="824"/>
      <c r="AL22" s="824"/>
      <c r="AM22" s="824"/>
      <c r="AN22" s="825"/>
    </row>
    <row r="23" spans="1:42" ht="15" customHeight="1" x14ac:dyDescent="0.25">
      <c r="G23" s="67"/>
      <c r="H23" s="63"/>
      <c r="I23" s="68"/>
      <c r="J23" s="69"/>
      <c r="K23" s="63"/>
      <c r="L23" s="68"/>
      <c r="M23" s="68"/>
      <c r="N23" s="68"/>
      <c r="O23" s="68"/>
      <c r="P23" s="68"/>
      <c r="Q23" s="68"/>
      <c r="R23" s="68"/>
      <c r="S23" s="68"/>
      <c r="T23" s="69"/>
      <c r="U23" s="63"/>
      <c r="V23" s="68"/>
      <c r="W23" s="68"/>
      <c r="X23" s="68"/>
      <c r="Y23" s="68"/>
      <c r="Z23" s="68"/>
      <c r="AA23" s="68"/>
      <c r="AB23" s="69"/>
      <c r="AC23" s="63"/>
      <c r="AD23" s="68"/>
      <c r="AE23" s="68"/>
      <c r="AF23" s="68"/>
      <c r="AG23" s="68"/>
      <c r="AH23" s="69"/>
      <c r="AI23" s="1232"/>
      <c r="AJ23" s="824"/>
      <c r="AK23" s="824"/>
      <c r="AL23" s="824"/>
      <c r="AM23" s="824"/>
      <c r="AN23" s="825"/>
    </row>
    <row r="24" spans="1:42" x14ac:dyDescent="0.25">
      <c r="G24" s="67"/>
      <c r="H24" s="63"/>
      <c r="I24" s="68"/>
      <c r="J24" s="69"/>
      <c r="K24" s="63"/>
      <c r="L24" s="68"/>
      <c r="M24" s="68"/>
      <c r="N24" s="68"/>
      <c r="O24" s="68"/>
      <c r="P24" s="68"/>
      <c r="Q24" s="68"/>
      <c r="R24" s="68"/>
      <c r="S24" s="68"/>
      <c r="T24" s="69"/>
      <c r="U24" s="63"/>
      <c r="V24" s="68"/>
      <c r="W24" s="68"/>
      <c r="X24" s="68"/>
      <c r="Y24" s="68"/>
      <c r="Z24" s="68"/>
      <c r="AA24" s="68"/>
      <c r="AB24" s="69"/>
      <c r="AC24" s="63"/>
      <c r="AD24" s="68"/>
      <c r="AE24" s="68"/>
      <c r="AF24" s="68"/>
      <c r="AG24" s="68"/>
      <c r="AH24" s="69"/>
      <c r="AI24" s="1232"/>
      <c r="AJ24" s="824"/>
      <c r="AK24" s="824"/>
      <c r="AL24" s="824"/>
      <c r="AM24" s="824"/>
      <c r="AN24" s="825"/>
      <c r="AO24" s="270"/>
    </row>
    <row r="25" spans="1:42" x14ac:dyDescent="0.25">
      <c r="G25" s="162"/>
      <c r="H25" s="163"/>
      <c r="I25" s="164"/>
      <c r="J25" s="165"/>
      <c r="K25" s="163"/>
      <c r="L25" s="164"/>
      <c r="M25" s="164"/>
      <c r="N25" s="164"/>
      <c r="O25" s="164"/>
      <c r="P25" s="164"/>
      <c r="Q25" s="164"/>
      <c r="R25" s="164"/>
      <c r="S25" s="164"/>
      <c r="T25" s="165"/>
      <c r="U25" s="163"/>
      <c r="V25" s="164"/>
      <c r="W25" s="164"/>
      <c r="X25" s="164"/>
      <c r="Y25" s="164"/>
      <c r="Z25" s="164"/>
      <c r="AA25" s="164"/>
      <c r="AB25" s="165"/>
      <c r="AC25" s="163"/>
      <c r="AD25" s="164"/>
      <c r="AE25" s="164"/>
      <c r="AF25" s="164"/>
      <c r="AG25" s="164"/>
      <c r="AH25" s="165"/>
      <c r="AI25" s="1224"/>
      <c r="AJ25" s="824"/>
      <c r="AK25" s="824"/>
      <c r="AL25" s="824"/>
      <c r="AM25" s="824"/>
      <c r="AN25" s="825"/>
    </row>
    <row r="26" spans="1:42" ht="15" customHeight="1" thickBot="1" x14ac:dyDescent="0.3">
      <c r="G26" s="70"/>
      <c r="H26" s="71"/>
      <c r="I26" s="72"/>
      <c r="J26" s="73"/>
      <c r="K26" s="71"/>
      <c r="L26" s="72"/>
      <c r="M26" s="72"/>
      <c r="N26" s="72"/>
      <c r="O26" s="72"/>
      <c r="P26" s="72"/>
      <c r="Q26" s="72"/>
      <c r="R26" s="72"/>
      <c r="S26" s="72"/>
      <c r="T26" s="73"/>
      <c r="U26" s="71"/>
      <c r="V26" s="72"/>
      <c r="W26" s="72"/>
      <c r="X26" s="72"/>
      <c r="Y26" s="72"/>
      <c r="Z26" s="72"/>
      <c r="AA26" s="72"/>
      <c r="AB26" s="73"/>
      <c r="AC26" s="71"/>
      <c r="AD26" s="72"/>
      <c r="AE26" s="72"/>
      <c r="AF26" s="72"/>
      <c r="AG26" s="72"/>
      <c r="AH26" s="73"/>
      <c r="AI26" s="1230">
        <f>SUM(AI22:AN25)</f>
        <v>0</v>
      </c>
      <c r="AJ26" s="1200"/>
      <c r="AK26" s="1200"/>
      <c r="AL26" s="1200"/>
      <c r="AM26" s="1200"/>
      <c r="AN26" s="1201"/>
    </row>
    <row r="27" spans="1:42" ht="15" customHeight="1" thickTop="1" x14ac:dyDescent="0.25"/>
    <row r="28" spans="1:42" ht="14.4" customHeight="1" x14ac:dyDescent="0.25">
      <c r="G28" s="1198" t="s">
        <v>1795</v>
      </c>
      <c r="H28" s="824"/>
      <c r="I28" s="824"/>
      <c r="J28" s="824"/>
      <c r="K28" s="824"/>
      <c r="L28" s="824"/>
      <c r="M28" s="824"/>
      <c r="N28" s="824"/>
      <c r="O28" s="824"/>
      <c r="P28" s="824"/>
      <c r="Q28" s="824"/>
      <c r="R28" s="824"/>
      <c r="S28" s="824"/>
      <c r="T28" s="824"/>
      <c r="U28" s="825"/>
      <c r="V28" s="1198" t="s">
        <v>1999</v>
      </c>
      <c r="W28" s="824"/>
      <c r="X28" s="824"/>
      <c r="Y28" s="824"/>
      <c r="Z28" s="824"/>
      <c r="AA28" s="824"/>
      <c r="AB28" s="824"/>
      <c r="AC28" s="824"/>
      <c r="AD28" s="824"/>
      <c r="AE28" s="824"/>
      <c r="AF28" s="824"/>
      <c r="AG28" s="824"/>
      <c r="AH28" s="824"/>
      <c r="AI28" s="824"/>
      <c r="AJ28" s="825"/>
      <c r="AK28" s="193"/>
      <c r="AL28" s="193"/>
      <c r="AM28" s="193"/>
      <c r="AN28" s="193"/>
    </row>
    <row r="29" spans="1:42" ht="14.4" customHeight="1" x14ac:dyDescent="0.25">
      <c r="B29" s="760"/>
      <c r="C29" s="761"/>
      <c r="D29" s="761"/>
      <c r="E29" s="761"/>
      <c r="G29" s="1198" t="s">
        <v>796</v>
      </c>
      <c r="H29" s="824"/>
      <c r="I29" s="824"/>
      <c r="J29" s="824"/>
      <c r="K29" s="825"/>
      <c r="L29" s="1198" t="s">
        <v>1511</v>
      </c>
      <c r="M29" s="824"/>
      <c r="N29" s="824"/>
      <c r="O29" s="824"/>
      <c r="P29" s="825"/>
      <c r="Q29" s="1198" t="s">
        <v>1510</v>
      </c>
      <c r="R29" s="824"/>
      <c r="S29" s="824"/>
      <c r="T29" s="824"/>
      <c r="U29" s="825"/>
      <c r="V29" s="1198" t="s">
        <v>796</v>
      </c>
      <c r="W29" s="824"/>
      <c r="X29" s="824"/>
      <c r="Y29" s="824"/>
      <c r="Z29" s="825"/>
      <c r="AA29" s="1198" t="s">
        <v>1511</v>
      </c>
      <c r="AB29" s="824"/>
      <c r="AC29" s="824"/>
      <c r="AD29" s="824"/>
      <c r="AE29" s="825"/>
      <c r="AF29" s="1198" t="s">
        <v>1510</v>
      </c>
      <c r="AG29" s="824"/>
      <c r="AH29" s="824"/>
      <c r="AI29" s="824"/>
      <c r="AJ29" s="825"/>
      <c r="AK29" s="56"/>
      <c r="AL29" s="56"/>
      <c r="AM29" s="56"/>
      <c r="AN29" s="56"/>
    </row>
    <row r="30" spans="1:42" ht="14.4" customHeight="1" x14ac:dyDescent="0.25">
      <c r="G30" s="248"/>
      <c r="H30" s="249"/>
      <c r="I30" s="249"/>
      <c r="J30" s="249"/>
      <c r="K30" s="250"/>
      <c r="L30" s="248"/>
      <c r="M30" s="249"/>
      <c r="N30" s="249"/>
      <c r="O30" s="249"/>
      <c r="P30" s="250"/>
      <c r="Q30" s="248"/>
      <c r="R30" s="249"/>
      <c r="S30" s="249"/>
      <c r="T30" s="249"/>
      <c r="U30" s="250"/>
      <c r="V30" s="248"/>
      <c r="W30" s="249"/>
      <c r="X30" s="249"/>
      <c r="Y30" s="249"/>
      <c r="Z30" s="250"/>
      <c r="AA30" s="248"/>
      <c r="AB30" s="249"/>
      <c r="AC30" s="249"/>
      <c r="AD30" s="249"/>
      <c r="AE30" s="250"/>
      <c r="AF30" s="248"/>
      <c r="AG30" s="249"/>
      <c r="AH30" s="249"/>
      <c r="AI30" s="249"/>
      <c r="AJ30" s="250"/>
      <c r="AK30" s="211"/>
      <c r="AL30" s="211"/>
      <c r="AM30" s="211"/>
      <c r="AN30" s="211"/>
    </row>
    <row r="31" spans="1:42" x14ac:dyDescent="0.25">
      <c r="B31" s="760"/>
      <c r="C31" s="761"/>
      <c r="D31" s="761"/>
      <c r="E31" s="761"/>
      <c r="G31" s="210"/>
      <c r="H31" s="211"/>
      <c r="I31" s="211"/>
      <c r="J31" s="211"/>
      <c r="K31" s="212"/>
      <c r="L31" s="210"/>
      <c r="M31" s="211"/>
      <c r="N31" s="211"/>
      <c r="O31" s="211"/>
      <c r="P31" s="212"/>
      <c r="Q31" s="210"/>
      <c r="R31" s="211"/>
      <c r="S31" s="211"/>
      <c r="T31" s="211"/>
      <c r="U31" s="212"/>
      <c r="V31" s="210"/>
      <c r="W31" s="211"/>
      <c r="X31" s="211"/>
      <c r="Y31" s="211"/>
      <c r="Z31" s="212"/>
      <c r="AA31" s="210"/>
      <c r="AB31" s="211"/>
      <c r="AC31" s="211"/>
      <c r="AD31" s="211"/>
      <c r="AE31" s="212"/>
      <c r="AF31" s="210"/>
      <c r="AG31" s="211"/>
      <c r="AH31" s="211"/>
      <c r="AI31" s="211"/>
      <c r="AJ31" s="212"/>
      <c r="AK31" s="211"/>
      <c r="AL31" s="211"/>
      <c r="AM31" s="211"/>
      <c r="AN31" s="211"/>
    </row>
    <row r="32" spans="1:42" x14ac:dyDescent="0.25">
      <c r="G32" s="210"/>
      <c r="H32" s="211"/>
      <c r="I32" s="211"/>
      <c r="J32" s="211"/>
      <c r="K32" s="212"/>
      <c r="L32" s="210"/>
      <c r="M32" s="211"/>
      <c r="N32" s="211"/>
      <c r="O32" s="211"/>
      <c r="P32" s="212"/>
      <c r="Q32" s="210"/>
      <c r="R32" s="211"/>
      <c r="S32" s="211"/>
      <c r="T32" s="211"/>
      <c r="U32" s="212"/>
      <c r="V32" s="210"/>
      <c r="W32" s="211"/>
      <c r="X32" s="211"/>
      <c r="Y32" s="211"/>
      <c r="Z32" s="212"/>
      <c r="AA32" s="210"/>
      <c r="AB32" s="211"/>
      <c r="AC32" s="211"/>
      <c r="AD32" s="211"/>
      <c r="AE32" s="212"/>
      <c r="AF32" s="210"/>
      <c r="AG32" s="211"/>
      <c r="AH32" s="211"/>
      <c r="AI32" s="211"/>
      <c r="AJ32" s="212"/>
      <c r="AK32" s="211"/>
      <c r="AL32" s="211"/>
      <c r="AM32" s="211"/>
      <c r="AN32" s="211"/>
    </row>
    <row r="33" spans="2:40" x14ac:dyDescent="0.25">
      <c r="B33" s="760"/>
      <c r="C33" s="761"/>
      <c r="D33" s="761"/>
      <c r="E33" s="761"/>
      <c r="G33" s="213"/>
      <c r="H33" s="214"/>
      <c r="I33" s="214"/>
      <c r="J33" s="214"/>
      <c r="K33" s="215"/>
      <c r="L33" s="213"/>
      <c r="M33" s="214"/>
      <c r="N33" s="214"/>
      <c r="O33" s="214"/>
      <c r="P33" s="215"/>
      <c r="Q33" s="213"/>
      <c r="R33" s="214"/>
      <c r="S33" s="214"/>
      <c r="T33" s="214"/>
      <c r="U33" s="215"/>
      <c r="V33" s="213"/>
      <c r="W33" s="214"/>
      <c r="X33" s="214"/>
      <c r="Y33" s="214"/>
      <c r="Z33" s="215"/>
      <c r="AA33" s="213"/>
      <c r="AB33" s="214"/>
      <c r="AC33" s="214"/>
      <c r="AD33" s="214"/>
      <c r="AE33" s="215"/>
      <c r="AF33" s="213"/>
      <c r="AG33" s="214"/>
      <c r="AH33" s="214"/>
      <c r="AI33" s="214"/>
      <c r="AJ33" s="215"/>
      <c r="AK33" s="56"/>
      <c r="AL33" s="56"/>
      <c r="AM33" s="56"/>
      <c r="AN33" s="56"/>
    </row>
    <row r="34" spans="2:40" x14ac:dyDescent="0.25">
      <c r="G34" s="56"/>
    </row>
    <row r="35" spans="2:40" x14ac:dyDescent="0.25">
      <c r="B35" s="760"/>
      <c r="C35" s="761"/>
      <c r="D35" s="761"/>
      <c r="E35" s="761"/>
      <c r="G35" s="56"/>
      <c r="AC35" s="109" t="s">
        <v>2000</v>
      </c>
      <c r="AF35" s="109" t="str">
        <f>'P-1'!U21</f>
        <v>P-1-2</v>
      </c>
    </row>
  </sheetData>
  <mergeCells count="36">
    <mergeCell ref="B6:E6"/>
    <mergeCell ref="G28:U28"/>
    <mergeCell ref="B15:E15"/>
    <mergeCell ref="B8:E8"/>
    <mergeCell ref="G7:AN7"/>
    <mergeCell ref="B13:E13"/>
    <mergeCell ref="B10:E10"/>
    <mergeCell ref="G9:W11"/>
    <mergeCell ref="B33:E33"/>
    <mergeCell ref="AI26:AN26"/>
    <mergeCell ref="H20:J21"/>
    <mergeCell ref="V29:Z29"/>
    <mergeCell ref="B14:E14"/>
    <mergeCell ref="B17:E17"/>
    <mergeCell ref="G29:K29"/>
    <mergeCell ref="B29:E29"/>
    <mergeCell ref="K20:AH20"/>
    <mergeCell ref="AI24:AN24"/>
    <mergeCell ref="AA29:AE29"/>
    <mergeCell ref="V28:AJ28"/>
    <mergeCell ref="B35:E35"/>
    <mergeCell ref="B4:E4"/>
    <mergeCell ref="AI25:AN25"/>
    <mergeCell ref="AF29:AJ29"/>
    <mergeCell ref="Q29:U29"/>
    <mergeCell ref="B16:E16"/>
    <mergeCell ref="AI22:AN22"/>
    <mergeCell ref="G20:G21"/>
    <mergeCell ref="AC21:AH21"/>
    <mergeCell ref="B31:E31"/>
    <mergeCell ref="AI20:AN21"/>
    <mergeCell ref="B12:E12"/>
    <mergeCell ref="K21:T21"/>
    <mergeCell ref="U21:AB21"/>
    <mergeCell ref="L29:P29"/>
    <mergeCell ref="AI23:AN23"/>
  </mergeCells>
  <hyperlinks>
    <hyperlink ref="B4" location="PANDUAN!A1" display="PANDUAN" xr:uid="{00000000-0004-0000-5101-000000000000}"/>
    <hyperlink ref="B6" location="'EWS DIRECTORY'!A1" display="EWS DIRECTORY" xr:uid="{00000000-0004-0000-5101-000001000000}"/>
    <hyperlink ref="B8" location="'DATA PEMICU'!A1" display="DATA PEMICU" xr:uid="{00000000-0004-0000-5101-000002000000}"/>
    <hyperlink ref="B10" location="'DATA PENGUJI'!A1" display="DATA PENGUJI" xr:uid="{00000000-0004-0000-5101-000003000000}"/>
    <hyperlink ref="B12" location="'MAIN LEVEL'!A1" display="MAIN LEVEL" xr:uid="{00000000-0004-0000-5101-000004000000}"/>
  </hyperlinks>
  <pageMargins left="0.51181102362204722" right="0.15748031496062989" top="0.55118110236220474" bottom="0.55118110236220474" header="0.31496062992125978" footer="0.31496062992125978"/>
  <pageSetup paperSize="9" scale="60" orientation="landscape"/>
  <headerFooter>
    <oddFooter>&amp;Rhalaman &amp;P dari &amp;N</oddFooter>
  </headerFooter>
</worksheet>
</file>

<file path=xl/worksheets/sheet3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1-000000000000}">
  <sheetPr codeName="Sheet491">
    <tabColor theme="4" tint="-0.249977111117893"/>
  </sheetPr>
  <dimension ref="A1:N44"/>
  <sheetViews>
    <sheetView topLeftCell="B1" zoomScaleNormal="100" workbookViewId="0"/>
  </sheetViews>
  <sheetFormatPr defaultColWidth="14.44140625" defaultRowHeight="15" customHeight="1" x14ac:dyDescent="0.25"/>
  <cols>
    <col min="1" max="1" width="3" hidden="1" customWidth="1"/>
    <col min="2" max="5" width="3.88671875" style="177" customWidth="1"/>
    <col min="6" max="6" width="3.88671875" customWidth="1"/>
    <col min="7" max="7" width="10" style="443" customWidth="1"/>
    <col min="8" max="8" width="18" style="443" bestFit="1" customWidth="1"/>
    <col min="9" max="10" width="25" style="443" customWidth="1"/>
    <col min="11" max="11" width="26" style="443" bestFit="1" customWidth="1"/>
    <col min="12" max="12" width="24.44140625" style="443" customWidth="1"/>
    <col min="13" max="13" width="24.44140625" style="443" bestFit="1" customWidth="1"/>
    <col min="14" max="14" width="22.44140625" style="443" customWidth="1"/>
    <col min="15" max="15" width="14.44140625" style="443" customWidth="1"/>
    <col min="16" max="16384" width="14.44140625" style="443"/>
  </cols>
  <sheetData>
    <row r="1" spans="2:14" ht="14.25" customHeight="1" x14ac:dyDescent="0.25">
      <c r="G1" s="385"/>
      <c r="H1" s="78"/>
      <c r="I1" s="78"/>
    </row>
    <row r="2" spans="2:14" ht="14.25" customHeight="1" x14ac:dyDescent="0.25">
      <c r="G2" s="78" t="s">
        <v>1674</v>
      </c>
      <c r="H2" s="78"/>
      <c r="I2" s="78"/>
    </row>
    <row r="3" spans="2:14" ht="14.25" customHeight="1" x14ac:dyDescent="0.25">
      <c r="B3" s="111"/>
      <c r="C3" s="111"/>
      <c r="D3" s="111"/>
      <c r="E3" s="111"/>
    </row>
    <row r="4" spans="2:14" ht="14.25" customHeight="1" x14ac:dyDescent="0.25">
      <c r="B4" s="762" t="s">
        <v>79</v>
      </c>
      <c r="C4" s="761"/>
      <c r="D4" s="761"/>
      <c r="E4" s="761"/>
    </row>
    <row r="5" spans="2:14" ht="14.25" customHeight="1" x14ac:dyDescent="0.25">
      <c r="B5" s="111"/>
      <c r="C5" s="111"/>
      <c r="D5" s="111"/>
      <c r="E5" s="111"/>
    </row>
    <row r="6" spans="2:14" ht="14.25" customHeight="1" x14ac:dyDescent="0.25">
      <c r="B6" s="762" t="s">
        <v>87</v>
      </c>
      <c r="C6" s="761"/>
      <c r="D6" s="761"/>
      <c r="E6" s="761"/>
    </row>
    <row r="7" spans="2:14" ht="15" customHeight="1" x14ac:dyDescent="0.25">
      <c r="B7" s="111"/>
      <c r="C7" s="111"/>
      <c r="D7" s="111"/>
      <c r="E7" s="111"/>
      <c r="G7" s="1126" t="s">
        <v>1676</v>
      </c>
      <c r="H7" s="997"/>
      <c r="I7" s="997"/>
      <c r="J7" s="997"/>
      <c r="K7" s="997"/>
      <c r="L7" s="997"/>
      <c r="M7" s="997"/>
      <c r="N7" s="997"/>
    </row>
    <row r="8" spans="2:14" ht="14.25" customHeight="1" x14ac:dyDescent="0.25">
      <c r="B8" s="762" t="s">
        <v>94</v>
      </c>
      <c r="C8" s="761"/>
      <c r="D8" s="761"/>
      <c r="E8" s="761"/>
    </row>
    <row r="9" spans="2:14" ht="14.25" customHeight="1" x14ac:dyDescent="0.25">
      <c r="B9" s="111"/>
      <c r="C9" s="111"/>
      <c r="D9" s="111"/>
      <c r="E9" s="111"/>
      <c r="G9" s="1130" t="str">
        <f>"Rincian "&amp;'P-1'!H18&amp;" "&amp;'P-1'!M24</f>
        <v>Rincian Fasilitas Pengurang PPh Terutang Berdasarkan Data Pemicu dan Data Penguji</v>
      </c>
      <c r="H9" s="789"/>
      <c r="I9" s="789"/>
      <c r="J9" s="789"/>
      <c r="K9" s="790"/>
      <c r="L9" s="217" t="s">
        <v>796</v>
      </c>
      <c r="M9" s="218" t="e">
        <f>": "&amp;NAMA_WP</f>
        <v>#N/A</v>
      </c>
      <c r="N9" s="88"/>
    </row>
    <row r="10" spans="2:14" ht="12.75" customHeight="1" x14ac:dyDescent="0.25">
      <c r="B10" s="762" t="s">
        <v>101</v>
      </c>
      <c r="C10" s="761"/>
      <c r="D10" s="761"/>
      <c r="E10" s="761"/>
      <c r="G10" s="804"/>
      <c r="H10" s="997"/>
      <c r="I10" s="997"/>
      <c r="J10" s="997"/>
      <c r="K10" s="805"/>
      <c r="L10" s="219" t="s">
        <v>1401</v>
      </c>
      <c r="M10" s="220" t="e">
        <f>": "&amp;NPWP</f>
        <v>#N/A</v>
      </c>
      <c r="N10" s="129"/>
    </row>
    <row r="11" spans="2:14" ht="14.25" customHeight="1" x14ac:dyDescent="0.25">
      <c r="G11" s="806"/>
      <c r="H11" s="794"/>
      <c r="I11" s="794"/>
      <c r="J11" s="794"/>
      <c r="K11" s="807"/>
      <c r="L11" s="221" t="s">
        <v>1679</v>
      </c>
      <c r="M11" s="222" t="e">
        <f>": "&amp;ID_MS_TH_PJK</f>
        <v>#N/A</v>
      </c>
      <c r="N11" s="130"/>
    </row>
    <row r="12" spans="2:14" ht="14.25" customHeight="1" x14ac:dyDescent="0.25">
      <c r="B12" s="762" t="s">
        <v>106</v>
      </c>
      <c r="C12" s="761"/>
      <c r="D12" s="761"/>
      <c r="E12" s="761"/>
    </row>
    <row r="13" spans="2:14" ht="14.25" customHeight="1" x14ac:dyDescent="0.25">
      <c r="B13" s="962" t="str">
        <f>HYPERLINK("#'"&amp;'EWS DIRECTORY'!$J$334&amp;"'!A1",'EWS DIRECTORY'!$J$334)</f>
        <v>P</v>
      </c>
      <c r="C13" s="761"/>
      <c r="D13" s="761"/>
      <c r="E13" s="761"/>
      <c r="G13" s="443" t="s">
        <v>1680</v>
      </c>
    </row>
    <row r="14" spans="2:14" ht="14.25" customHeight="1" x14ac:dyDescent="0.25">
      <c r="B14" s="931" t="str">
        <f>HYPERLINK("#'"&amp;'EWS DIRECTORY'!$J$335&amp;"'!A1",'EWS DIRECTORY'!$J$335)</f>
        <v>P-1</v>
      </c>
      <c r="C14" s="761"/>
      <c r="D14" s="761"/>
      <c r="E14" s="761"/>
      <c r="G14" s="443" t="s">
        <v>1681</v>
      </c>
      <c r="J14" s="443" t="s">
        <v>1917</v>
      </c>
    </row>
    <row r="15" spans="2:14" ht="14.25" customHeight="1" x14ac:dyDescent="0.25">
      <c r="B15" s="929" t="str">
        <f>HYPERLINK("#'"&amp;'EWS DIRECTORY'!$J$336&amp;"'!A1",'EWS DIRECTORY'!$J$336)</f>
        <v>P-1-1</v>
      </c>
      <c r="C15" s="761"/>
      <c r="D15" s="761"/>
      <c r="E15" s="761"/>
      <c r="G15" s="443" t="s">
        <v>1681</v>
      </c>
      <c r="J15" s="443" t="s">
        <v>1918</v>
      </c>
    </row>
    <row r="16" spans="2:14" ht="14.25" customHeight="1" x14ac:dyDescent="0.25">
      <c r="B16" s="929" t="str">
        <f>HYPERLINK("#'"&amp;'EWS DIRECTORY'!$J$337&amp;"'!A1",'EWS DIRECTORY'!$J$337)</f>
        <v>P-1-2</v>
      </c>
      <c r="C16" s="761"/>
      <c r="D16" s="761"/>
      <c r="E16" s="761"/>
    </row>
    <row r="17" spans="2:14" ht="12.75" customHeight="1" x14ac:dyDescent="0.25">
      <c r="B17" s="927" t="str">
        <f>HYPERLINK("#'"&amp;'EWS DIRECTORY'!$J$338&amp;"'!A1",'EWS DIRECTORY'!$J$338)</f>
        <v>P-1-3</v>
      </c>
      <c r="C17" s="761"/>
      <c r="D17" s="761"/>
      <c r="E17" s="761"/>
    </row>
    <row r="18" spans="2:14" ht="14.25" customHeight="1" x14ac:dyDescent="0.25">
      <c r="B18" s="760"/>
      <c r="C18" s="761"/>
      <c r="D18" s="761"/>
      <c r="E18" s="761"/>
      <c r="G18" s="443" t="s">
        <v>1919</v>
      </c>
    </row>
    <row r="19" spans="2:14" ht="14.25" customHeight="1" x14ac:dyDescent="0.25">
      <c r="B19" s="760"/>
      <c r="C19" s="761"/>
      <c r="D19" s="761"/>
      <c r="E19" s="761"/>
    </row>
    <row r="20" spans="2:14" ht="14.25" customHeight="1" x14ac:dyDescent="0.25">
      <c r="B20" s="760"/>
      <c r="C20" s="761"/>
      <c r="D20" s="761"/>
      <c r="E20" s="761"/>
      <c r="G20" s="443" t="s">
        <v>1920</v>
      </c>
    </row>
    <row r="21" spans="2:14" ht="14.25" customHeight="1" x14ac:dyDescent="0.25">
      <c r="B21" s="760"/>
      <c r="C21" s="761"/>
      <c r="D21" s="761"/>
      <c r="E21" s="761"/>
    </row>
    <row r="22" spans="2:14" ht="14.25" customHeight="1" x14ac:dyDescent="0.25">
      <c r="B22" s="760"/>
      <c r="C22" s="761"/>
      <c r="D22" s="761"/>
      <c r="E22" s="761"/>
      <c r="G22" s="1129" t="s">
        <v>1445</v>
      </c>
      <c r="H22" s="1131" t="s">
        <v>1446</v>
      </c>
      <c r="I22" s="764"/>
      <c r="J22" s="764"/>
      <c r="K22" s="764"/>
      <c r="L22" s="764"/>
      <c r="M22" s="764"/>
      <c r="N22" s="764"/>
    </row>
    <row r="23" spans="2:14" ht="14.25" customHeight="1" x14ac:dyDescent="0.25">
      <c r="B23" s="760"/>
      <c r="C23" s="761"/>
      <c r="D23" s="761"/>
      <c r="E23" s="761"/>
      <c r="G23" s="769"/>
      <c r="H23" s="79" t="s">
        <v>1452</v>
      </c>
      <c r="I23" s="1128" t="s">
        <v>1453</v>
      </c>
      <c r="J23" s="765"/>
      <c r="K23" s="80" t="s">
        <v>1454</v>
      </c>
      <c r="L23" s="80" t="s">
        <v>1455</v>
      </c>
      <c r="M23" s="80" t="s">
        <v>1456</v>
      </c>
      <c r="N23" s="80" t="s">
        <v>1457</v>
      </c>
    </row>
    <row r="24" spans="2:14" ht="45" customHeight="1" x14ac:dyDescent="0.25">
      <c r="B24" s="760"/>
      <c r="C24" s="761"/>
      <c r="D24" s="761"/>
      <c r="E24" s="761"/>
      <c r="G24" s="386">
        <v>1</v>
      </c>
      <c r="H24" s="387" t="e">
        <f>ID_MS_TH_PJK</f>
        <v>#N/A</v>
      </c>
      <c r="I24" s="1240" t="e">
        <f>NO_BPS</f>
        <v>#N/A</v>
      </c>
      <c r="J24" s="765"/>
      <c r="K24" s="386" t="e">
        <f>PEMBETULAN_KE</f>
        <v>#N/A</v>
      </c>
      <c r="L24" s="554" t="e">
        <f>TGL_TERIMA</f>
        <v>#N/A</v>
      </c>
      <c r="M24" s="388" t="str">
        <f>P!G9</f>
        <v>Fasilitas Pengurang PPh Terutang</v>
      </c>
      <c r="N24" s="555">
        <f>'MAIN LEVEL'!AB89</f>
        <v>0</v>
      </c>
    </row>
    <row r="25" spans="2:14" ht="14.25" customHeight="1" x14ac:dyDescent="0.25">
      <c r="B25" s="760"/>
      <c r="C25" s="761"/>
      <c r="D25" s="761"/>
      <c r="E25" s="761"/>
    </row>
    <row r="26" spans="2:14" ht="14.25" customHeight="1" x14ac:dyDescent="0.25">
      <c r="B26" s="760"/>
      <c r="C26" s="761"/>
      <c r="D26" s="761"/>
      <c r="E26" s="761"/>
    </row>
    <row r="27" spans="2:14" ht="14.25" customHeight="1" x14ac:dyDescent="0.25">
      <c r="B27" s="760"/>
      <c r="C27" s="761"/>
      <c r="D27" s="761"/>
      <c r="E27" s="761"/>
    </row>
    <row r="28" spans="2:14" ht="30" customHeight="1" x14ac:dyDescent="0.25">
      <c r="B28" s="760"/>
      <c r="C28" s="761"/>
      <c r="D28" s="761"/>
      <c r="E28" s="761"/>
      <c r="G28" s="562" t="s">
        <v>1445</v>
      </c>
      <c r="H28" s="562" t="s">
        <v>1477</v>
      </c>
      <c r="I28" s="563" t="s">
        <v>1478</v>
      </c>
      <c r="J28" s="563" t="s">
        <v>1479</v>
      </c>
      <c r="K28" s="562" t="s">
        <v>1480</v>
      </c>
      <c r="L28" s="562" t="s">
        <v>1481</v>
      </c>
      <c r="M28" s="81"/>
      <c r="N28" s="81"/>
    </row>
    <row r="29" spans="2:14" ht="15" customHeight="1" x14ac:dyDescent="0.25">
      <c r="G29" s="409">
        <f t="array" ref="G29">IFERROR(_xlfn.SEQUENCE(COUNTA(H29:H31)),"")</f>
        <v>1</v>
      </c>
      <c r="H29" s="508" t="s">
        <v>2030</v>
      </c>
      <c r="I29" s="508"/>
      <c r="J29" s="508"/>
      <c r="K29" s="508"/>
      <c r="L29" s="508"/>
      <c r="M29" s="106"/>
      <c r="N29" s="106"/>
    </row>
    <row r="30" spans="2:14" ht="15" customHeight="1" x14ac:dyDescent="0.25">
      <c r="G30" s="410"/>
      <c r="H30" s="509" t="s">
        <v>1921</v>
      </c>
      <c r="I30" s="509"/>
      <c r="J30" s="509"/>
      <c r="K30" s="509"/>
      <c r="L30" s="509"/>
      <c r="M30" s="106"/>
      <c r="N30" s="106"/>
    </row>
    <row r="31" spans="2:14" ht="15" customHeight="1" x14ac:dyDescent="0.25">
      <c r="G31" s="510"/>
      <c r="H31" s="511"/>
      <c r="I31" s="511"/>
      <c r="J31" s="511"/>
      <c r="K31" s="511"/>
      <c r="L31" s="511"/>
      <c r="M31" s="106"/>
      <c r="N31" s="106"/>
    </row>
    <row r="32" spans="2:14" ht="15" customHeight="1" x14ac:dyDescent="0.25">
      <c r="G32" s="512"/>
      <c r="H32" s="507"/>
      <c r="I32" s="507"/>
      <c r="J32" s="507"/>
      <c r="K32" s="507" t="s">
        <v>1494</v>
      </c>
      <c r="L32" s="507">
        <f>SUM(L29:L31)</f>
        <v>0</v>
      </c>
      <c r="M32" s="106"/>
      <c r="N32" s="106"/>
    </row>
    <row r="33" spans="7:14" ht="15" customHeight="1" x14ac:dyDescent="0.25">
      <c r="G33" s="226"/>
      <c r="H33" s="226"/>
      <c r="I33" s="226"/>
      <c r="J33" s="107"/>
      <c r="K33" s="106"/>
      <c r="L33" s="106"/>
      <c r="M33" s="106"/>
      <c r="N33" s="106"/>
    </row>
    <row r="34" spans="7:14" ht="15" customHeight="1" x14ac:dyDescent="0.25">
      <c r="G34" s="107"/>
      <c r="H34" s="107"/>
      <c r="I34" s="107"/>
      <c r="J34" s="103"/>
      <c r="K34" s="108" t="s">
        <v>1500</v>
      </c>
      <c r="L34" s="507">
        <f>L32+N24</f>
        <v>0</v>
      </c>
      <c r="M34" s="106"/>
      <c r="N34" s="106"/>
    </row>
    <row r="35" spans="7:14" ht="15" customHeight="1" x14ac:dyDescent="0.25">
      <c r="G35" s="107"/>
      <c r="H35" s="107"/>
      <c r="I35" s="107"/>
      <c r="J35" s="107"/>
      <c r="K35" s="227"/>
      <c r="L35" s="106"/>
      <c r="M35" s="106"/>
      <c r="N35" s="106"/>
    </row>
    <row r="36" spans="7:14" ht="15" customHeight="1" x14ac:dyDescent="0.25">
      <c r="G36" s="107"/>
      <c r="H36" s="107"/>
      <c r="I36" s="107"/>
      <c r="J36" s="107"/>
      <c r="K36" s="227"/>
      <c r="L36" s="228"/>
      <c r="M36" s="228"/>
      <c r="N36" s="513"/>
    </row>
    <row r="37" spans="7:14" ht="15" customHeight="1" x14ac:dyDescent="0.25">
      <c r="G37" s="226"/>
      <c r="H37" s="226"/>
      <c r="I37" s="226"/>
      <c r="J37" s="107"/>
      <c r="K37" s="227"/>
      <c r="L37" s="228"/>
      <c r="M37" s="228"/>
      <c r="N37" s="513"/>
    </row>
    <row r="38" spans="7:14" ht="15" customHeight="1" x14ac:dyDescent="0.25">
      <c r="G38" s="103"/>
      <c r="H38" s="103"/>
      <c r="I38" s="103"/>
      <c r="J38" s="103"/>
      <c r="K38" s="103"/>
      <c r="L38" s="103"/>
      <c r="M38" s="103"/>
      <c r="N38" s="103"/>
    </row>
    <row r="39" spans="7:14" ht="15" customHeight="1" x14ac:dyDescent="0.25">
      <c r="G39" s="229"/>
      <c r="H39" s="770" t="s">
        <v>1507</v>
      </c>
      <c r="I39" s="764"/>
      <c r="J39" s="764"/>
      <c r="K39" s="763" t="s">
        <v>1508</v>
      </c>
      <c r="L39" s="764"/>
      <c r="M39" s="765"/>
      <c r="N39" s="133"/>
    </row>
    <row r="40" spans="7:14" ht="15" customHeight="1" x14ac:dyDescent="0.25">
      <c r="G40" s="229"/>
      <c r="H40" s="230" t="s">
        <v>796</v>
      </c>
      <c r="I40" s="427" t="s">
        <v>1510</v>
      </c>
      <c r="J40" s="428" t="s">
        <v>1511</v>
      </c>
      <c r="K40" s="428" t="s">
        <v>796</v>
      </c>
      <c r="L40" s="428" t="s">
        <v>1510</v>
      </c>
      <c r="M40" s="428" t="s">
        <v>1511</v>
      </c>
      <c r="N40" s="231"/>
    </row>
    <row r="41" spans="7:14" ht="15" customHeight="1" x14ac:dyDescent="0.25">
      <c r="G41" s="229"/>
      <c r="H41" s="226"/>
      <c r="I41" s="226"/>
      <c r="J41" s="226"/>
      <c r="K41" s="232"/>
      <c r="L41" s="232"/>
      <c r="M41" s="232"/>
      <c r="N41" s="232"/>
    </row>
    <row r="42" spans="7:14" ht="15" customHeight="1" x14ac:dyDescent="0.25">
      <c r="G42" s="233"/>
      <c r="H42" s="234"/>
      <c r="I42" s="234"/>
      <c r="J42" s="234"/>
      <c r="K42" s="235"/>
      <c r="L42" s="235"/>
      <c r="M42" s="235"/>
      <c r="N42" s="235"/>
    </row>
    <row r="43" spans="7:14" ht="15" customHeight="1" x14ac:dyDescent="0.25">
      <c r="G43" s="233"/>
      <c r="H43" s="234"/>
      <c r="I43" s="234"/>
      <c r="J43" s="234"/>
      <c r="K43" s="235"/>
      <c r="L43" s="235"/>
      <c r="M43" s="235"/>
      <c r="N43" s="235"/>
    </row>
    <row r="44" spans="7:14" ht="15" customHeight="1" x14ac:dyDescent="0.25">
      <c r="G44" s="229"/>
      <c r="H44" s="236"/>
      <c r="I44" s="236"/>
      <c r="J44" s="236"/>
      <c r="K44" s="237"/>
      <c r="L44" s="237"/>
      <c r="M44" s="237"/>
      <c r="N44" s="232"/>
    </row>
  </sheetData>
  <mergeCells count="29">
    <mergeCell ref="B23:E23"/>
    <mergeCell ref="G9:K11"/>
    <mergeCell ref="H22:N22"/>
    <mergeCell ref="B6:E6"/>
    <mergeCell ref="B28:E28"/>
    <mergeCell ref="B15:E15"/>
    <mergeCell ref="B24:E24"/>
    <mergeCell ref="B20:E20"/>
    <mergeCell ref="B26:E26"/>
    <mergeCell ref="B8:E8"/>
    <mergeCell ref="B13:E13"/>
    <mergeCell ref="B19:E19"/>
    <mergeCell ref="B10:E10"/>
    <mergeCell ref="H39:J39"/>
    <mergeCell ref="K39:M39"/>
    <mergeCell ref="B4:E4"/>
    <mergeCell ref="G7:N7"/>
    <mergeCell ref="B16:E16"/>
    <mergeCell ref="B25:E25"/>
    <mergeCell ref="B22:E22"/>
    <mergeCell ref="B27:E27"/>
    <mergeCell ref="B18:E18"/>
    <mergeCell ref="B12:E12"/>
    <mergeCell ref="I24:J24"/>
    <mergeCell ref="B21:E21"/>
    <mergeCell ref="I23:J23"/>
    <mergeCell ref="B14:E14"/>
    <mergeCell ref="G22:G23"/>
    <mergeCell ref="B17:E17"/>
  </mergeCells>
  <hyperlinks>
    <hyperlink ref="B4" location="PANDUAN!A1" display="PANDUAN" xr:uid="{00000000-0004-0000-5201-000000000000}"/>
    <hyperlink ref="B6" location="'EWS DIRECTORY'!A1" display="EWS DIRECTORY" xr:uid="{00000000-0004-0000-5201-000001000000}"/>
    <hyperlink ref="B8" location="'DATA PEMICU'!A1" display="DATA PEMICU" xr:uid="{00000000-0004-0000-5201-000002000000}"/>
    <hyperlink ref="B10" location="'DATA PENGUJI'!A1" display="DATA PENGUJI" xr:uid="{00000000-0004-0000-5201-000003000000}"/>
    <hyperlink ref="B12" location="'MAIN LEVEL'!A1" display="MAIN LEVEL" xr:uid="{00000000-0004-0000-5201-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3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1-000000000000}">
  <sheetPr codeName="Sheet392">
    <tabColor theme="4" tint="-0.249977111117893"/>
  </sheetPr>
  <dimension ref="A1:BX39"/>
  <sheetViews>
    <sheetView topLeftCell="I1" zoomScaleNormal="100" workbookViewId="0">
      <selection activeCell="AQ18" sqref="AQ18:AU18"/>
    </sheetView>
  </sheetViews>
  <sheetFormatPr defaultColWidth="3.5546875" defaultRowHeight="13.8" x14ac:dyDescent="0.25"/>
  <cols>
    <col min="1" max="1" width="3" style="110" hidden="1" customWidth="1"/>
    <col min="2" max="5" width="3.88671875" style="177" customWidth="1"/>
    <col min="6" max="6" width="3.88671875" style="110" customWidth="1"/>
    <col min="7" max="42" width="3.6640625" style="109" customWidth="1"/>
    <col min="43" max="43" width="3.5546875" style="109" customWidth="1"/>
    <col min="44" max="16384" width="3.5546875" style="109"/>
  </cols>
  <sheetData>
    <row r="1" spans="2:76" x14ac:dyDescent="0.25">
      <c r="G1" s="56"/>
    </row>
    <row r="2" spans="2:76" x14ac:dyDescent="0.25">
      <c r="G2" s="56" t="s">
        <v>1674</v>
      </c>
    </row>
    <row r="3" spans="2:76" x14ac:dyDescent="0.25">
      <c r="B3" s="111"/>
      <c r="C3" s="111"/>
      <c r="D3" s="111"/>
      <c r="E3" s="111"/>
      <c r="G3" s="56"/>
    </row>
    <row r="4" spans="2:76" x14ac:dyDescent="0.25">
      <c r="B4" s="762" t="s">
        <v>79</v>
      </c>
      <c r="C4" s="761"/>
      <c r="D4" s="761"/>
      <c r="E4" s="761"/>
      <c r="G4" s="56"/>
    </row>
    <row r="5" spans="2:76" x14ac:dyDescent="0.25">
      <c r="B5" s="111"/>
      <c r="C5" s="111"/>
      <c r="D5" s="111"/>
      <c r="E5" s="111"/>
      <c r="G5" s="56"/>
    </row>
    <row r="6" spans="2:76" x14ac:dyDescent="0.25">
      <c r="B6" s="762" t="s">
        <v>87</v>
      </c>
      <c r="C6" s="761"/>
      <c r="D6" s="761"/>
      <c r="E6" s="761"/>
      <c r="G6" s="56"/>
    </row>
    <row r="7" spans="2:76" ht="15" customHeight="1" x14ac:dyDescent="0.25">
      <c r="B7" s="111"/>
      <c r="C7" s="111"/>
      <c r="D7" s="111"/>
      <c r="E7" s="111"/>
      <c r="G7" s="1097" t="s">
        <v>1996</v>
      </c>
      <c r="H7" s="1094"/>
      <c r="I7" s="1094"/>
      <c r="J7" s="1094"/>
      <c r="K7" s="1094"/>
      <c r="L7" s="1094"/>
      <c r="M7" s="1094"/>
      <c r="N7" s="1094"/>
      <c r="O7" s="1094"/>
      <c r="P7" s="1094"/>
      <c r="Q7" s="1094"/>
      <c r="R7" s="1094"/>
      <c r="S7" s="1094"/>
      <c r="T7" s="1094"/>
      <c r="U7" s="1094"/>
      <c r="V7" s="1094"/>
      <c r="W7" s="1094"/>
      <c r="X7" s="1094"/>
      <c r="Y7" s="1094"/>
      <c r="Z7" s="1094"/>
      <c r="AA7" s="1094"/>
      <c r="AB7" s="1094"/>
      <c r="AC7" s="1094"/>
      <c r="AD7" s="1094"/>
      <c r="AE7" s="1094"/>
      <c r="AF7" s="1094"/>
      <c r="AG7" s="1094"/>
      <c r="AH7" s="1094"/>
      <c r="AI7" s="1094"/>
      <c r="AJ7" s="1094"/>
      <c r="AK7" s="12"/>
      <c r="AL7" s="12"/>
      <c r="AM7" s="12"/>
      <c r="AN7" s="12"/>
    </row>
    <row r="8" spans="2:76" x14ac:dyDescent="0.25">
      <c r="B8" s="762" t="s">
        <v>94</v>
      </c>
      <c r="C8" s="761"/>
      <c r="D8" s="761"/>
      <c r="E8" s="761"/>
      <c r="G8" s="56"/>
    </row>
    <row r="9" spans="2:76" x14ac:dyDescent="0.25">
      <c r="B9" s="111"/>
      <c r="C9" s="111"/>
      <c r="D9" s="111"/>
      <c r="E9" s="111"/>
      <c r="G9" s="1228" t="str">
        <f>'MAIN LEVEL'!I90</f>
        <v>Pengembalian/Pengurangan PPh Pasal 24 yang telah diperhitungkan tahun lalu</v>
      </c>
      <c r="H9" s="1141"/>
      <c r="I9" s="1141"/>
      <c r="J9" s="1141"/>
      <c r="K9" s="1141"/>
      <c r="L9" s="1141"/>
      <c r="M9" s="1141"/>
      <c r="N9" s="1141"/>
      <c r="O9" s="1141"/>
      <c r="P9" s="1141"/>
      <c r="Q9" s="1141"/>
      <c r="R9" s="1141"/>
      <c r="S9" s="1141"/>
      <c r="T9" s="1141"/>
      <c r="U9" s="1141"/>
      <c r="V9" s="1141"/>
      <c r="W9" s="1142"/>
      <c r="X9" s="74" t="s">
        <v>796</v>
      </c>
      <c r="Y9" s="238"/>
      <c r="Z9" s="238"/>
      <c r="AA9" s="238"/>
      <c r="AB9" s="238"/>
      <c r="AC9" s="238"/>
      <c r="AD9" s="126" t="s">
        <v>1678</v>
      </c>
      <c r="AE9" s="239" t="e">
        <f>NAMA_WP</f>
        <v>#N/A</v>
      </c>
      <c r="AF9" s="238"/>
      <c r="AG9" s="238"/>
      <c r="AH9" s="238"/>
      <c r="AI9" s="238"/>
      <c r="AJ9" s="240"/>
    </row>
    <row r="10" spans="2:76" x14ac:dyDescent="0.25">
      <c r="B10" s="762" t="s">
        <v>101</v>
      </c>
      <c r="C10" s="761"/>
      <c r="D10" s="761"/>
      <c r="E10" s="761"/>
      <c r="G10" s="1229"/>
      <c r="H10" s="1094"/>
      <c r="I10" s="1094"/>
      <c r="J10" s="1094"/>
      <c r="K10" s="1094"/>
      <c r="L10" s="1094"/>
      <c r="M10" s="1094"/>
      <c r="N10" s="1094"/>
      <c r="O10" s="1094"/>
      <c r="P10" s="1094"/>
      <c r="Q10" s="1094"/>
      <c r="R10" s="1094"/>
      <c r="S10" s="1094"/>
      <c r="T10" s="1094"/>
      <c r="U10" s="1094"/>
      <c r="V10" s="1094"/>
      <c r="W10" s="1002"/>
      <c r="X10" s="208" t="s">
        <v>1401</v>
      </c>
      <c r="AD10" s="127" t="s">
        <v>1678</v>
      </c>
      <c r="AE10" s="125" t="e">
        <f>NPWP</f>
        <v>#N/A</v>
      </c>
      <c r="AJ10" s="241"/>
    </row>
    <row r="11" spans="2:76" x14ac:dyDescent="0.25">
      <c r="G11" s="1213"/>
      <c r="H11" s="800"/>
      <c r="I11" s="800"/>
      <c r="J11" s="800"/>
      <c r="K11" s="800"/>
      <c r="L11" s="800"/>
      <c r="M11" s="800"/>
      <c r="N11" s="800"/>
      <c r="O11" s="800"/>
      <c r="P11" s="800"/>
      <c r="Q11" s="800"/>
      <c r="R11" s="800"/>
      <c r="S11" s="800"/>
      <c r="T11" s="800"/>
      <c r="U11" s="800"/>
      <c r="V11" s="800"/>
      <c r="W11" s="1214"/>
      <c r="X11" s="213" t="s">
        <v>1679</v>
      </c>
      <c r="Y11" s="242"/>
      <c r="Z11" s="242"/>
      <c r="AA11" s="242"/>
      <c r="AB11" s="242"/>
      <c r="AC11" s="242"/>
      <c r="AD11" s="128" t="s">
        <v>1678</v>
      </c>
      <c r="AE11" s="243" t="e">
        <f>ID_MS_TH_PJK</f>
        <v>#N/A</v>
      </c>
      <c r="AF11" s="242"/>
      <c r="AG11" s="242"/>
      <c r="AH11" s="242"/>
      <c r="AI11" s="242"/>
      <c r="AJ11" s="244"/>
    </row>
    <row r="12" spans="2:76" x14ac:dyDescent="0.25">
      <c r="B12" s="762" t="s">
        <v>106</v>
      </c>
      <c r="C12" s="761"/>
      <c r="D12" s="761"/>
      <c r="E12" s="761"/>
    </row>
    <row r="13" spans="2:76" x14ac:dyDescent="0.25">
      <c r="B13" s="927" t="str">
        <f>HYPERLINK("#'"&amp;'EWS DIRECTORY'!$J$339&amp;"'!A1",'EWS DIRECTORY'!$J$339)</f>
        <v>Q</v>
      </c>
      <c r="C13" s="761"/>
      <c r="D13" s="761"/>
      <c r="E13" s="761"/>
      <c r="G13" s="56" t="s">
        <v>1680</v>
      </c>
    </row>
    <row r="14" spans="2:76" x14ac:dyDescent="0.25">
      <c r="B14" s="931" t="str">
        <f>HYPERLINK("#'"&amp;'EWS DIRECTORY'!$J$340&amp;"'!A1",'EWS DIRECTORY'!$J$340)</f>
        <v>Q-1</v>
      </c>
      <c r="C14" s="761"/>
      <c r="D14" s="761"/>
      <c r="E14" s="761"/>
      <c r="G14" s="56" t="s">
        <v>1681</v>
      </c>
    </row>
    <row r="15" spans="2:76" x14ac:dyDescent="0.25">
      <c r="B15" s="929" t="str">
        <f>HYPERLINK("#'"&amp;'EWS DIRECTORY'!$J$341&amp;"'!A1",'EWS DIRECTORY'!$J$341)</f>
        <v>Q-1-1</v>
      </c>
      <c r="C15" s="761"/>
      <c r="D15" s="761"/>
      <c r="E15" s="761"/>
      <c r="G15" s="56" t="s">
        <v>1806</v>
      </c>
    </row>
    <row r="16" spans="2:76" x14ac:dyDescent="0.25">
      <c r="B16" s="929" t="str">
        <f>HYPERLINK("#'"&amp;'EWS DIRECTORY'!$J$342&amp;"'!A1",'EWS DIRECTORY'!$J$342)</f>
        <v>Q-1-2</v>
      </c>
      <c r="C16" s="761"/>
      <c r="D16" s="761"/>
      <c r="E16" s="761"/>
      <c r="G16" s="56" t="s">
        <v>1744</v>
      </c>
      <c r="AQ16" s="56"/>
      <c r="AR16" s="56"/>
      <c r="AS16" s="56"/>
      <c r="AT16" s="56"/>
      <c r="AU16" s="56"/>
      <c r="AV16" s="56"/>
      <c r="AW16" s="245"/>
      <c r="AX16" s="245"/>
      <c r="AY16" s="245"/>
      <c r="AZ16" s="245"/>
      <c r="BA16" s="245"/>
      <c r="BB16" s="245"/>
      <c r="BC16" s="245"/>
      <c r="BD16" s="245"/>
      <c r="BE16" s="245"/>
      <c r="BF16" s="245"/>
      <c r="BG16" s="245"/>
      <c r="BH16" s="245"/>
      <c r="BI16" s="245"/>
      <c r="BJ16" s="245"/>
      <c r="BK16" s="245"/>
      <c r="BL16" s="245"/>
      <c r="BM16" s="245"/>
      <c r="BN16" s="245"/>
      <c r="BO16" s="245"/>
      <c r="BP16" s="245"/>
      <c r="BQ16" s="245"/>
      <c r="BR16" s="245"/>
      <c r="BS16" s="245"/>
      <c r="BT16" s="245"/>
      <c r="BU16" s="245"/>
      <c r="BV16" s="245"/>
      <c r="BW16" s="245"/>
      <c r="BX16" s="245"/>
    </row>
    <row r="17" spans="1:76" x14ac:dyDescent="0.25">
      <c r="B17" s="929" t="str">
        <f>HYPERLINK("#'"&amp;'EWS DIRECTORY'!$J$343&amp;"'!A1",'EWS DIRECTORY'!$J$343)</f>
        <v>Q-1-3</v>
      </c>
      <c r="C17" s="761"/>
      <c r="D17" s="761"/>
      <c r="E17" s="761"/>
      <c r="G17" s="56"/>
      <c r="AQ17" s="56"/>
      <c r="AR17" s="56"/>
      <c r="AS17" s="56"/>
      <c r="AT17" s="56"/>
      <c r="AU17" s="56"/>
      <c r="AV17" s="56"/>
      <c r="AW17" s="245"/>
      <c r="AX17" s="245"/>
      <c r="AY17" s="245"/>
      <c r="AZ17" s="245"/>
      <c r="BA17" s="245"/>
      <c r="BB17" s="245"/>
      <c r="BC17" s="245"/>
      <c r="BD17" s="245"/>
      <c r="BE17" s="245"/>
      <c r="BF17" s="245"/>
      <c r="BG17" s="245"/>
      <c r="BH17" s="245"/>
      <c r="BI17" s="245"/>
      <c r="BJ17" s="245"/>
      <c r="BK17" s="245"/>
      <c r="BL17" s="245"/>
      <c r="BM17" s="245"/>
      <c r="BN17" s="245"/>
      <c r="BO17" s="245"/>
      <c r="BP17" s="245"/>
      <c r="BQ17" s="245"/>
      <c r="BR17" s="245"/>
      <c r="BS17" s="245"/>
      <c r="BT17" s="245"/>
      <c r="BU17" s="245"/>
      <c r="BV17" s="245"/>
      <c r="BW17" s="245"/>
      <c r="BX17" s="245"/>
    </row>
    <row r="18" spans="1:76" x14ac:dyDescent="0.25">
      <c r="B18" s="760"/>
      <c r="C18" s="761"/>
      <c r="D18" s="761"/>
      <c r="E18" s="761"/>
      <c r="G18" s="1202" t="str">
        <f>"Pengujian yang telah dilakukan atas post "&amp;G9&amp;" dapat disimpulkan:"</f>
        <v>Pengujian yang telah dilakukan atas post Pengembalian/Pengurangan PPh Pasal 24 yang telah diperhitungkan tahun lalu dapat disimpulkan:</v>
      </c>
      <c r="H18" s="1094"/>
      <c r="I18" s="1094"/>
      <c r="J18" s="1094"/>
      <c r="K18" s="1094"/>
      <c r="L18" s="1094"/>
      <c r="M18" s="1094"/>
      <c r="N18" s="1094"/>
      <c r="O18" s="1094"/>
      <c r="P18" s="1094"/>
      <c r="Q18" s="1094"/>
      <c r="R18" s="1094"/>
      <c r="S18" s="1094"/>
      <c r="T18" s="1094"/>
      <c r="U18" s="1094"/>
      <c r="V18" s="1094"/>
      <c r="W18" s="1094"/>
      <c r="X18" s="1094"/>
      <c r="Y18" s="1094"/>
      <c r="Z18" s="1094"/>
      <c r="AA18" s="1094"/>
      <c r="AB18" s="1094"/>
      <c r="AC18" s="1094"/>
      <c r="AD18" s="1094"/>
      <c r="AE18" s="1094"/>
      <c r="AF18" s="1094"/>
      <c r="AG18" s="1094"/>
      <c r="AH18" s="1094"/>
      <c r="AI18" s="1094"/>
      <c r="AJ18" s="1094"/>
      <c r="AQ18" s="56"/>
      <c r="AR18" s="56"/>
      <c r="AS18" s="56"/>
      <c r="AT18" s="56"/>
      <c r="AU18" s="56"/>
      <c r="AV18" s="56"/>
    </row>
    <row r="19" spans="1:76" s="245" customFormat="1" ht="15" customHeight="1" x14ac:dyDescent="0.25">
      <c r="A19" s="110"/>
      <c r="B19" s="760"/>
      <c r="C19" s="1203"/>
      <c r="D19" s="1203"/>
      <c r="E19" s="1203"/>
      <c r="F19" s="110"/>
      <c r="G19" s="1203"/>
      <c r="H19" s="1203"/>
      <c r="I19" s="1203"/>
      <c r="J19" s="1203"/>
      <c r="K19" s="1203"/>
      <c r="L19" s="1203"/>
      <c r="M19" s="1203"/>
      <c r="N19" s="1203"/>
      <c r="O19" s="1203"/>
      <c r="P19" s="1203"/>
      <c r="Q19" s="1203"/>
      <c r="R19" s="1203"/>
      <c r="S19" s="1203"/>
      <c r="T19" s="1203"/>
      <c r="U19" s="1203"/>
      <c r="V19" s="1203"/>
      <c r="W19" s="1203"/>
      <c r="X19" s="1203"/>
      <c r="Y19" s="1203"/>
      <c r="Z19" s="1203"/>
      <c r="AA19" s="1203"/>
      <c r="AB19" s="1203"/>
      <c r="AC19" s="1203"/>
      <c r="AD19" s="1203"/>
      <c r="AE19" s="1203"/>
      <c r="AF19" s="1203"/>
      <c r="AG19" s="1203"/>
      <c r="AH19" s="1203"/>
      <c r="AI19" s="1203"/>
      <c r="AJ19" s="1203"/>
      <c r="AK19" s="109"/>
      <c r="AL19" s="109"/>
      <c r="AM19" s="109"/>
      <c r="AN19" s="109"/>
      <c r="AO19" s="109"/>
      <c r="AP19" s="109"/>
      <c r="AQ19" s="109"/>
      <c r="AR19" s="109"/>
      <c r="AS19" s="109"/>
      <c r="AT19" s="109"/>
    </row>
    <row r="20" spans="1:76" x14ac:dyDescent="0.25">
      <c r="B20" s="760"/>
      <c r="C20" s="761"/>
      <c r="D20" s="761"/>
      <c r="E20" s="761"/>
    </row>
    <row r="21" spans="1:76" x14ac:dyDescent="0.25">
      <c r="B21" s="760"/>
      <c r="C21" s="761"/>
      <c r="D21" s="761"/>
      <c r="E21" s="761"/>
      <c r="G21" s="64" t="s">
        <v>1445</v>
      </c>
      <c r="H21" s="1196" t="s">
        <v>1707</v>
      </c>
      <c r="I21" s="824"/>
      <c r="J21" s="824"/>
      <c r="K21" s="824"/>
      <c r="L21" s="824"/>
      <c r="M21" s="824"/>
      <c r="N21" s="824"/>
      <c r="O21" s="825"/>
      <c r="P21" s="64" t="s">
        <v>1708</v>
      </c>
      <c r="Q21" s="64"/>
      <c r="R21" s="1196" t="s">
        <v>1997</v>
      </c>
      <c r="S21" s="824"/>
      <c r="T21" s="824"/>
      <c r="U21" s="824"/>
      <c r="V21" s="824"/>
      <c r="W21" s="825"/>
    </row>
    <row r="22" spans="1:76" x14ac:dyDescent="0.25">
      <c r="B22" s="760"/>
      <c r="C22" s="761"/>
      <c r="D22" s="761"/>
      <c r="E22" s="761"/>
      <c r="G22" s="266">
        <v>1</v>
      </c>
      <c r="H22" s="65" t="s">
        <v>1769</v>
      </c>
      <c r="I22" s="66"/>
      <c r="J22" s="66"/>
      <c r="K22" s="66"/>
      <c r="L22" s="66"/>
      <c r="M22" s="66"/>
      <c r="N22" s="66"/>
      <c r="O22" s="267"/>
      <c r="P22" s="1197" t="s">
        <v>767</v>
      </c>
      <c r="Q22" s="825"/>
      <c r="R22" s="1290">
        <f>'P-1'!X33</f>
        <v>0</v>
      </c>
      <c r="S22" s="824"/>
      <c r="T22" s="824"/>
      <c r="U22" s="824"/>
      <c r="V22" s="824"/>
      <c r="W22" s="825"/>
    </row>
    <row r="23" spans="1:76" x14ac:dyDescent="0.25">
      <c r="B23" s="760"/>
      <c r="C23" s="761"/>
      <c r="D23" s="761"/>
      <c r="E23" s="761"/>
      <c r="G23" s="266"/>
      <c r="H23" s="246" t="s">
        <v>1770</v>
      </c>
      <c r="I23" s="267"/>
      <c r="J23" s="267"/>
      <c r="K23" s="267"/>
      <c r="L23" s="267"/>
      <c r="M23" s="267"/>
      <c r="N23" s="267"/>
      <c r="O23" s="267"/>
      <c r="P23" s="267"/>
      <c r="Q23" s="268"/>
      <c r="R23" s="1290">
        <f>SUM(R22)</f>
        <v>0</v>
      </c>
      <c r="S23" s="824"/>
      <c r="T23" s="824"/>
      <c r="U23" s="824"/>
      <c r="V23" s="824"/>
      <c r="W23" s="825"/>
    </row>
    <row r="24" spans="1:76" x14ac:dyDescent="0.25">
      <c r="B24" s="760"/>
      <c r="C24" s="761"/>
      <c r="D24" s="761"/>
      <c r="E24" s="761"/>
      <c r="G24" s="269"/>
      <c r="H24" s="269"/>
      <c r="I24" s="269"/>
      <c r="J24" s="269"/>
      <c r="K24" s="269"/>
      <c r="L24" s="269"/>
      <c r="M24" s="269"/>
      <c r="N24" s="269"/>
      <c r="O24" s="269"/>
      <c r="P24" s="269"/>
      <c r="Q24" s="269"/>
      <c r="R24" s="560"/>
      <c r="S24" s="561"/>
      <c r="T24" s="561"/>
      <c r="U24" s="561"/>
      <c r="V24" s="561"/>
      <c r="W24" s="561"/>
    </row>
    <row r="25" spans="1:76" ht="15" customHeight="1" x14ac:dyDescent="0.25">
      <c r="B25" s="760"/>
      <c r="C25" s="761"/>
      <c r="D25" s="761"/>
      <c r="E25" s="761"/>
      <c r="G25" s="269"/>
      <c r="H25" s="246" t="s">
        <v>1998</v>
      </c>
      <c r="I25" s="267"/>
      <c r="J25" s="267"/>
      <c r="K25" s="267"/>
      <c r="L25" s="267"/>
      <c r="M25" s="267"/>
      <c r="N25" s="267"/>
      <c r="O25" s="267"/>
      <c r="P25" s="267"/>
      <c r="Q25" s="267"/>
      <c r="R25" s="1290">
        <f>'MAIN LEVEL'!$AB$90</f>
        <v>0</v>
      </c>
      <c r="S25" s="824"/>
      <c r="T25" s="824"/>
      <c r="U25" s="824"/>
      <c r="V25" s="824"/>
      <c r="W25" s="825"/>
    </row>
    <row r="26" spans="1:76" ht="15" customHeight="1" thickBot="1" x14ac:dyDescent="0.3">
      <c r="B26" s="760"/>
      <c r="C26" s="761"/>
      <c r="D26" s="761"/>
      <c r="E26" s="761"/>
      <c r="G26" s="269"/>
      <c r="H26" s="246" t="s">
        <v>1772</v>
      </c>
      <c r="I26" s="267"/>
      <c r="J26" s="267"/>
      <c r="K26" s="267"/>
      <c r="L26" s="267"/>
      <c r="M26" s="267"/>
      <c r="N26" s="267"/>
      <c r="O26" s="267"/>
      <c r="P26" s="267"/>
      <c r="Q26" s="267"/>
      <c r="R26" s="1289">
        <f>R23-R25</f>
        <v>0</v>
      </c>
      <c r="S26" s="1200"/>
      <c r="T26" s="1200"/>
      <c r="U26" s="1200"/>
      <c r="V26" s="1200"/>
      <c r="W26" s="1201"/>
    </row>
    <row r="27" spans="1:76" ht="15" customHeight="1" thickTop="1" x14ac:dyDescent="0.25">
      <c r="B27" s="760"/>
      <c r="C27" s="761"/>
      <c r="D27" s="761"/>
      <c r="E27" s="761"/>
    </row>
    <row r="29" spans="1:76" x14ac:dyDescent="0.25">
      <c r="B29" s="760"/>
      <c r="C29" s="761"/>
      <c r="D29" s="761"/>
      <c r="E29" s="761"/>
    </row>
    <row r="31" spans="1:76" x14ac:dyDescent="0.25">
      <c r="B31" s="760"/>
      <c r="C31" s="761"/>
      <c r="D31" s="761"/>
      <c r="E31" s="761"/>
    </row>
    <row r="32" spans="1:76" x14ac:dyDescent="0.25">
      <c r="G32" s="1198" t="s">
        <v>1795</v>
      </c>
      <c r="H32" s="824"/>
      <c r="I32" s="824"/>
      <c r="J32" s="824"/>
      <c r="K32" s="824"/>
      <c r="L32" s="824"/>
      <c r="M32" s="824"/>
      <c r="N32" s="824"/>
      <c r="O32" s="824"/>
      <c r="P32" s="824"/>
      <c r="Q32" s="824"/>
      <c r="R32" s="824"/>
      <c r="S32" s="824"/>
      <c r="T32" s="824"/>
      <c r="U32" s="825"/>
      <c r="V32" s="1198" t="s">
        <v>1999</v>
      </c>
      <c r="W32" s="824"/>
      <c r="X32" s="824"/>
      <c r="Y32" s="824"/>
      <c r="Z32" s="824"/>
      <c r="AA32" s="824"/>
      <c r="AB32" s="824"/>
      <c r="AC32" s="824"/>
      <c r="AD32" s="824"/>
      <c r="AE32" s="824"/>
      <c r="AF32" s="824"/>
      <c r="AG32" s="824"/>
      <c r="AH32" s="824"/>
      <c r="AI32" s="824"/>
      <c r="AJ32" s="825"/>
      <c r="AK32" s="193"/>
      <c r="AL32" s="193"/>
      <c r="AM32" s="193"/>
      <c r="AN32" s="193"/>
    </row>
    <row r="33" spans="2:40" x14ac:dyDescent="0.25">
      <c r="B33" s="760"/>
      <c r="C33" s="761"/>
      <c r="D33" s="761"/>
      <c r="E33" s="761"/>
      <c r="G33" s="1198" t="s">
        <v>796</v>
      </c>
      <c r="H33" s="824"/>
      <c r="I33" s="824"/>
      <c r="J33" s="824"/>
      <c r="K33" s="825"/>
      <c r="L33" s="1198" t="s">
        <v>1511</v>
      </c>
      <c r="M33" s="824"/>
      <c r="N33" s="824"/>
      <c r="O33" s="824"/>
      <c r="P33" s="825"/>
      <c r="Q33" s="1198" t="s">
        <v>1510</v>
      </c>
      <c r="R33" s="824"/>
      <c r="S33" s="824"/>
      <c r="T33" s="824"/>
      <c r="U33" s="825"/>
      <c r="V33" s="1198" t="s">
        <v>796</v>
      </c>
      <c r="W33" s="824"/>
      <c r="X33" s="824"/>
      <c r="Y33" s="824"/>
      <c r="Z33" s="825"/>
      <c r="AA33" s="1198" t="s">
        <v>1511</v>
      </c>
      <c r="AB33" s="824"/>
      <c r="AC33" s="824"/>
      <c r="AD33" s="824"/>
      <c r="AE33" s="825"/>
      <c r="AF33" s="1198" t="s">
        <v>1510</v>
      </c>
      <c r="AG33" s="824"/>
      <c r="AH33" s="824"/>
      <c r="AI33" s="824"/>
      <c r="AJ33" s="825"/>
      <c r="AK33" s="56"/>
      <c r="AL33" s="56"/>
      <c r="AM33" s="56"/>
      <c r="AN33" s="56"/>
    </row>
    <row r="34" spans="2:40" x14ac:dyDescent="0.25">
      <c r="G34" s="248"/>
      <c r="H34" s="249"/>
      <c r="I34" s="249"/>
      <c r="J34" s="249"/>
      <c r="K34" s="250"/>
      <c r="L34" s="248"/>
      <c r="M34" s="249"/>
      <c r="N34" s="249"/>
      <c r="O34" s="249"/>
      <c r="P34" s="250"/>
      <c r="Q34" s="248"/>
      <c r="R34" s="249"/>
      <c r="S34" s="249"/>
      <c r="T34" s="249"/>
      <c r="U34" s="250"/>
      <c r="V34" s="248"/>
      <c r="W34" s="249"/>
      <c r="X34" s="249"/>
      <c r="Y34" s="249"/>
      <c r="Z34" s="250"/>
      <c r="AA34" s="248"/>
      <c r="AB34" s="249"/>
      <c r="AC34" s="249"/>
      <c r="AD34" s="249"/>
      <c r="AE34" s="250"/>
      <c r="AF34" s="248"/>
      <c r="AG34" s="249"/>
      <c r="AH34" s="249"/>
      <c r="AI34" s="249"/>
      <c r="AJ34" s="250"/>
      <c r="AK34" s="211"/>
      <c r="AL34" s="211"/>
      <c r="AM34" s="211"/>
      <c r="AN34" s="211"/>
    </row>
    <row r="35" spans="2:40" x14ac:dyDescent="0.25">
      <c r="B35" s="760"/>
      <c r="C35" s="761"/>
      <c r="D35" s="761"/>
      <c r="E35" s="761"/>
      <c r="G35" s="210"/>
      <c r="H35" s="211"/>
      <c r="I35" s="211"/>
      <c r="J35" s="211"/>
      <c r="K35" s="212"/>
      <c r="L35" s="210"/>
      <c r="M35" s="211"/>
      <c r="N35" s="211"/>
      <c r="O35" s="211"/>
      <c r="P35" s="212"/>
      <c r="Q35" s="210"/>
      <c r="R35" s="211"/>
      <c r="S35" s="211"/>
      <c r="T35" s="211"/>
      <c r="U35" s="212"/>
      <c r="V35" s="210"/>
      <c r="W35" s="211"/>
      <c r="X35" s="211"/>
      <c r="Y35" s="211"/>
      <c r="Z35" s="212"/>
      <c r="AA35" s="210"/>
      <c r="AB35" s="211"/>
      <c r="AC35" s="211"/>
      <c r="AD35" s="211"/>
      <c r="AE35" s="212"/>
      <c r="AF35" s="210"/>
      <c r="AG35" s="211"/>
      <c r="AH35" s="211"/>
      <c r="AI35" s="211"/>
      <c r="AJ35" s="212"/>
      <c r="AK35" s="211"/>
      <c r="AL35" s="211"/>
      <c r="AM35" s="211"/>
      <c r="AN35" s="211"/>
    </row>
    <row r="36" spans="2:40" x14ac:dyDescent="0.25">
      <c r="G36" s="210"/>
      <c r="H36" s="211"/>
      <c r="I36" s="211"/>
      <c r="J36" s="211"/>
      <c r="K36" s="212"/>
      <c r="L36" s="210"/>
      <c r="M36" s="211"/>
      <c r="N36" s="211"/>
      <c r="O36" s="211"/>
      <c r="P36" s="212"/>
      <c r="Q36" s="210"/>
      <c r="R36" s="211"/>
      <c r="S36" s="211"/>
      <c r="T36" s="211"/>
      <c r="U36" s="212"/>
      <c r="V36" s="210"/>
      <c r="W36" s="211"/>
      <c r="X36" s="211"/>
      <c r="Y36" s="211"/>
      <c r="Z36" s="212"/>
      <c r="AA36" s="210"/>
      <c r="AB36" s="211"/>
      <c r="AC36" s="211"/>
      <c r="AD36" s="211"/>
      <c r="AE36" s="212"/>
      <c r="AF36" s="210"/>
      <c r="AG36" s="211"/>
      <c r="AH36" s="211"/>
      <c r="AI36" s="211"/>
      <c r="AJ36" s="212"/>
      <c r="AK36" s="211"/>
      <c r="AL36" s="211"/>
      <c r="AM36" s="211"/>
      <c r="AN36" s="211"/>
    </row>
    <row r="37" spans="2:40" x14ac:dyDescent="0.25">
      <c r="B37" s="760"/>
      <c r="C37" s="761"/>
      <c r="D37" s="761"/>
      <c r="E37" s="761"/>
      <c r="G37" s="213"/>
      <c r="H37" s="214"/>
      <c r="I37" s="214"/>
      <c r="J37" s="214"/>
      <c r="K37" s="215"/>
      <c r="L37" s="213"/>
      <c r="M37" s="214"/>
      <c r="N37" s="214"/>
      <c r="O37" s="214"/>
      <c r="P37" s="215"/>
      <c r="Q37" s="213"/>
      <c r="R37" s="214"/>
      <c r="S37" s="214"/>
      <c r="T37" s="214"/>
      <c r="U37" s="215"/>
      <c r="V37" s="213"/>
      <c r="W37" s="214"/>
      <c r="X37" s="214"/>
      <c r="Y37" s="214"/>
      <c r="Z37" s="215"/>
      <c r="AA37" s="213"/>
      <c r="AB37" s="214"/>
      <c r="AC37" s="214"/>
      <c r="AD37" s="214"/>
      <c r="AE37" s="215"/>
      <c r="AF37" s="213"/>
      <c r="AG37" s="214"/>
      <c r="AH37" s="214"/>
      <c r="AI37" s="214"/>
      <c r="AJ37" s="215"/>
      <c r="AK37" s="56"/>
      <c r="AL37" s="56"/>
      <c r="AM37" s="56"/>
      <c r="AN37" s="56"/>
    </row>
    <row r="38" spans="2:40" x14ac:dyDescent="0.25">
      <c r="G38" s="56"/>
      <c r="AC38" s="109" t="s">
        <v>2000</v>
      </c>
      <c r="AF38" s="109">
        <f>'MAIN LEVEL'!Z90</f>
        <v>0</v>
      </c>
    </row>
    <row r="39" spans="2:40" x14ac:dyDescent="0.25">
      <c r="G39" s="56"/>
    </row>
  </sheetData>
  <mergeCells count="43">
    <mergeCell ref="R26:W26"/>
    <mergeCell ref="R21:W21"/>
    <mergeCell ref="P22:Q22"/>
    <mergeCell ref="B26:E26"/>
    <mergeCell ref="G18:AJ19"/>
    <mergeCell ref="B19:E19"/>
    <mergeCell ref="B8:E8"/>
    <mergeCell ref="G7:AJ7"/>
    <mergeCell ref="B15:E15"/>
    <mergeCell ref="B24:E24"/>
    <mergeCell ref="B20:E20"/>
    <mergeCell ref="B4:E4"/>
    <mergeCell ref="AA33:AE33"/>
    <mergeCell ref="H21:O21"/>
    <mergeCell ref="L33:P33"/>
    <mergeCell ref="B16:E16"/>
    <mergeCell ref="B25:E25"/>
    <mergeCell ref="R22:W22"/>
    <mergeCell ref="V32:AJ32"/>
    <mergeCell ref="B22:E22"/>
    <mergeCell ref="B31:E31"/>
    <mergeCell ref="B27:E27"/>
    <mergeCell ref="B18:E18"/>
    <mergeCell ref="B12:E12"/>
    <mergeCell ref="B29:E29"/>
    <mergeCell ref="B6:E6"/>
    <mergeCell ref="AF33:AJ33"/>
    <mergeCell ref="B37:E37"/>
    <mergeCell ref="B10:E10"/>
    <mergeCell ref="R25:W25"/>
    <mergeCell ref="B14:E14"/>
    <mergeCell ref="B23:E23"/>
    <mergeCell ref="B17:E17"/>
    <mergeCell ref="G32:U32"/>
    <mergeCell ref="B21:E21"/>
    <mergeCell ref="G9:W11"/>
    <mergeCell ref="B13:E13"/>
    <mergeCell ref="B35:E35"/>
    <mergeCell ref="V33:Z33"/>
    <mergeCell ref="B33:E33"/>
    <mergeCell ref="Q33:U33"/>
    <mergeCell ref="G33:K33"/>
    <mergeCell ref="R23:W23"/>
  </mergeCells>
  <hyperlinks>
    <hyperlink ref="B4" location="PANDUAN!A1" display="PANDUAN" xr:uid="{00000000-0004-0000-5301-000000000000}"/>
    <hyperlink ref="B6" location="'EWS DIRECTORY'!A1" display="EWS DIRECTORY" xr:uid="{00000000-0004-0000-5301-000001000000}"/>
    <hyperlink ref="B8" location="'DATA PEMICU'!A1" display="DATA PEMICU" xr:uid="{00000000-0004-0000-5301-000002000000}"/>
    <hyperlink ref="B10" location="'DATA PENGUJI'!A1" display="DATA PENGUJI" xr:uid="{00000000-0004-0000-5301-000003000000}"/>
    <hyperlink ref="B12" location="'MAIN LEVEL'!A1" display="MAIN LEVEL" xr:uid="{00000000-0004-0000-5301-000004000000}"/>
  </hyperlinks>
  <pageMargins left="0.51181102362204722" right="0.15748031496062989" top="0.55118110236220474" bottom="0.55118110236220474" header="0.31496062992125978" footer="0.31496062992125978"/>
  <pageSetup paperSize="9" scale="60" orientation="landscape"/>
  <headerFooter>
    <oddFooter>&amp;Rhalaman &amp;P dari &amp;N</oddFooter>
  </headerFooter>
</worksheet>
</file>

<file path=xl/worksheets/sheet3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1-000000000000}">
  <sheetPr codeName="Sheet393">
    <tabColor theme="4" tint="-0.249977111117893"/>
  </sheetPr>
  <dimension ref="A1:AL77"/>
  <sheetViews>
    <sheetView topLeftCell="B9" zoomScaleNormal="100" workbookViewId="0">
      <selection activeCell="AQ18" sqref="AQ18:AU18"/>
    </sheetView>
  </sheetViews>
  <sheetFormatPr defaultColWidth="3.5546875" defaultRowHeight="13.8" x14ac:dyDescent="0.25"/>
  <cols>
    <col min="1" max="1" width="3" style="110" hidden="1" customWidth="1"/>
    <col min="2" max="5" width="3.88671875" style="177" customWidth="1"/>
    <col min="6" max="6" width="3.88671875" style="110" customWidth="1"/>
    <col min="7" max="7" width="4.33203125" style="109" customWidth="1"/>
    <col min="8" max="9" width="3.5546875" style="109" customWidth="1"/>
    <col min="10" max="10" width="2.88671875" style="109" customWidth="1"/>
    <col min="11" max="16" width="3.5546875" style="109" customWidth="1"/>
    <col min="17" max="18" width="2.88671875" style="109" customWidth="1"/>
    <col min="19" max="19" width="4.5546875" style="109" customWidth="1"/>
    <col min="20" max="20" width="8.109375" style="109" customWidth="1"/>
    <col min="21" max="21" width="3.5546875" style="109" customWidth="1"/>
    <col min="22" max="16384" width="3.5546875" style="109"/>
  </cols>
  <sheetData>
    <row r="1" spans="1:37" x14ac:dyDescent="0.25">
      <c r="G1" s="178"/>
      <c r="H1" s="56"/>
      <c r="I1" s="56"/>
      <c r="J1" s="56"/>
      <c r="K1" s="56"/>
      <c r="L1" s="56"/>
      <c r="M1" s="56"/>
      <c r="N1" s="56"/>
      <c r="O1" s="56"/>
      <c r="P1" s="56"/>
      <c r="Q1" s="56"/>
      <c r="R1" s="56"/>
      <c r="S1" s="56"/>
      <c r="T1" s="56"/>
      <c r="U1" s="56"/>
      <c r="V1" s="56"/>
      <c r="W1" s="56"/>
      <c r="X1" s="56"/>
      <c r="Y1" s="56"/>
      <c r="Z1" s="56"/>
      <c r="AA1" s="56"/>
      <c r="AB1" s="56"/>
      <c r="AC1" s="56"/>
      <c r="AD1" s="56"/>
      <c r="AE1" s="56"/>
      <c r="AF1" s="56"/>
      <c r="AG1" s="56"/>
      <c r="AH1" s="56"/>
      <c r="AI1" s="56"/>
      <c r="AJ1" s="56"/>
      <c r="AK1" s="56"/>
    </row>
    <row r="2" spans="1:37" x14ac:dyDescent="0.25">
      <c r="G2" s="56" t="s">
        <v>1674</v>
      </c>
      <c r="H2" s="56"/>
      <c r="I2" s="56"/>
      <c r="J2" s="56"/>
      <c r="K2" s="56"/>
      <c r="L2" s="56"/>
      <c r="M2" s="56"/>
      <c r="N2" s="56"/>
      <c r="O2" s="56"/>
      <c r="P2" s="56"/>
      <c r="Q2" s="56"/>
      <c r="R2" s="56"/>
      <c r="S2" s="56"/>
      <c r="T2" s="56"/>
      <c r="U2" s="56"/>
      <c r="V2" s="56"/>
      <c r="W2" s="56"/>
      <c r="X2" s="56"/>
      <c r="Y2" s="56"/>
      <c r="Z2" s="56"/>
      <c r="AA2" s="56"/>
      <c r="AB2" s="56"/>
      <c r="AC2" s="56"/>
      <c r="AD2" s="56"/>
      <c r="AE2" s="56"/>
      <c r="AF2" s="56"/>
      <c r="AG2" s="56"/>
      <c r="AH2" s="56"/>
      <c r="AI2" s="56"/>
      <c r="AJ2" s="56"/>
      <c r="AK2" s="56"/>
    </row>
    <row r="3" spans="1:37" x14ac:dyDescent="0.25">
      <c r="B3" s="111"/>
      <c r="C3" s="111"/>
      <c r="D3" s="111"/>
      <c r="E3" s="111"/>
      <c r="G3" s="56" t="s">
        <v>1681</v>
      </c>
      <c r="H3" s="56"/>
      <c r="I3" s="56"/>
      <c r="J3" s="56"/>
      <c r="K3" s="56"/>
      <c r="L3" s="56"/>
      <c r="M3" s="56"/>
      <c r="N3" s="56"/>
      <c r="O3" s="56"/>
      <c r="P3" s="56"/>
      <c r="Q3" s="56"/>
      <c r="R3" s="56"/>
      <c r="S3" s="56"/>
      <c r="T3" s="56"/>
      <c r="U3" s="56"/>
      <c r="V3" s="56"/>
      <c r="W3" s="56"/>
      <c r="X3" s="56"/>
      <c r="Y3" s="56"/>
      <c r="Z3" s="56"/>
      <c r="AA3" s="56"/>
      <c r="AB3" s="56"/>
      <c r="AC3" s="56"/>
      <c r="AD3" s="56"/>
      <c r="AE3" s="56"/>
      <c r="AF3" s="56"/>
      <c r="AG3" s="56"/>
      <c r="AH3" s="56"/>
      <c r="AI3" s="56"/>
      <c r="AJ3" s="56"/>
      <c r="AK3" s="56"/>
    </row>
    <row r="4" spans="1:37" x14ac:dyDescent="0.25">
      <c r="B4" s="762" t="s">
        <v>79</v>
      </c>
      <c r="C4" s="761"/>
      <c r="D4" s="761"/>
      <c r="E4" s="761"/>
      <c r="G4" s="56"/>
      <c r="H4" s="56"/>
      <c r="I4" s="56"/>
      <c r="J4" s="56"/>
      <c r="K4" s="56"/>
      <c r="L4" s="56"/>
      <c r="M4" s="56"/>
      <c r="N4" s="56"/>
      <c r="O4" s="56"/>
      <c r="P4" s="56"/>
      <c r="Q4" s="56"/>
      <c r="R4" s="56"/>
      <c r="S4" s="56"/>
      <c r="T4" s="56"/>
      <c r="U4" s="56"/>
      <c r="V4" s="56"/>
      <c r="W4" s="56"/>
      <c r="X4" s="56"/>
      <c r="Y4" s="56"/>
      <c r="Z4" s="56"/>
      <c r="AA4" s="56"/>
      <c r="AB4" s="56"/>
      <c r="AC4" s="56"/>
      <c r="AD4" s="56"/>
      <c r="AE4" s="56"/>
      <c r="AF4" s="56"/>
      <c r="AG4" s="56"/>
      <c r="AH4" s="56"/>
      <c r="AI4" s="56"/>
      <c r="AJ4" s="56"/>
      <c r="AK4" s="56"/>
    </row>
    <row r="5" spans="1:37" x14ac:dyDescent="0.25">
      <c r="B5" s="111"/>
      <c r="C5" s="111"/>
      <c r="D5" s="111"/>
      <c r="E5" s="111"/>
      <c r="G5" s="56"/>
      <c r="H5" s="56"/>
      <c r="I5" s="56"/>
      <c r="J5" s="56"/>
      <c r="K5" s="56"/>
      <c r="L5" s="56"/>
      <c r="M5" s="56"/>
      <c r="N5" s="56"/>
      <c r="O5" s="56"/>
      <c r="P5" s="56"/>
      <c r="Q5" s="56"/>
      <c r="R5" s="56"/>
      <c r="S5" s="56"/>
      <c r="T5" s="56"/>
      <c r="U5" s="56"/>
      <c r="V5" s="56"/>
      <c r="W5" s="56"/>
      <c r="X5" s="56"/>
      <c r="Y5" s="56"/>
      <c r="Z5" s="56"/>
      <c r="AA5" s="56"/>
      <c r="AB5" s="56"/>
      <c r="AC5" s="56"/>
      <c r="AD5" s="56"/>
      <c r="AE5" s="56"/>
      <c r="AF5" s="56"/>
      <c r="AG5" s="56"/>
      <c r="AH5" s="56"/>
      <c r="AI5" s="56"/>
      <c r="AJ5" s="56"/>
      <c r="AK5" s="56"/>
    </row>
    <row r="6" spans="1:37" x14ac:dyDescent="0.25">
      <c r="B6" s="762" t="s">
        <v>87</v>
      </c>
      <c r="C6" s="761"/>
      <c r="D6" s="761"/>
      <c r="E6" s="761"/>
      <c r="G6" s="56"/>
      <c r="H6" s="56"/>
      <c r="I6" s="56"/>
      <c r="J6" s="56"/>
      <c r="K6" s="56"/>
      <c r="L6" s="56"/>
      <c r="M6" s="56"/>
      <c r="N6" s="56"/>
      <c r="O6" s="56"/>
      <c r="P6" s="56"/>
      <c r="Q6" s="56"/>
      <c r="R6" s="56"/>
      <c r="S6" s="56"/>
      <c r="T6" s="56"/>
      <c r="U6" s="56"/>
      <c r="V6" s="56"/>
      <c r="W6" s="56"/>
      <c r="X6" s="56"/>
      <c r="Y6" s="56"/>
      <c r="Z6" s="56"/>
      <c r="AA6" s="56"/>
      <c r="AB6" s="56"/>
      <c r="AC6" s="56"/>
      <c r="AD6" s="56"/>
      <c r="AE6" s="56"/>
      <c r="AF6" s="56"/>
      <c r="AG6" s="56"/>
      <c r="AH6" s="56"/>
      <c r="AI6" s="56"/>
      <c r="AJ6" s="56"/>
      <c r="AK6" s="56"/>
    </row>
    <row r="7" spans="1:37" ht="14.4" customHeight="1" x14ac:dyDescent="0.25">
      <c r="B7" s="111"/>
      <c r="C7" s="111"/>
      <c r="D7" s="111"/>
      <c r="E7" s="111"/>
      <c r="G7" s="1220" t="s">
        <v>1996</v>
      </c>
      <c r="H7" s="1094"/>
      <c r="I7" s="1094"/>
      <c r="J7" s="1094"/>
      <c r="K7" s="1094"/>
      <c r="L7" s="1094"/>
      <c r="M7" s="1094"/>
      <c r="N7" s="1094"/>
      <c r="O7" s="1094"/>
      <c r="P7" s="1094"/>
      <c r="Q7" s="1094"/>
      <c r="R7" s="1094"/>
      <c r="S7" s="1094"/>
      <c r="T7" s="1094"/>
      <c r="U7" s="1094"/>
      <c r="V7" s="1094"/>
      <c r="W7" s="1094"/>
      <c r="X7" s="1094"/>
      <c r="Y7" s="1094"/>
      <c r="Z7" s="1094"/>
      <c r="AA7" s="1094"/>
      <c r="AB7" s="1094"/>
      <c r="AC7" s="1094"/>
      <c r="AD7" s="1094"/>
      <c r="AE7" s="1094"/>
      <c r="AF7" s="1094"/>
      <c r="AG7" s="1094"/>
      <c r="AH7" s="1094"/>
      <c r="AI7" s="1094"/>
      <c r="AJ7" s="1094"/>
      <c r="AK7" s="1094"/>
    </row>
    <row r="8" spans="1:37" x14ac:dyDescent="0.25">
      <c r="B8" s="762" t="s">
        <v>94</v>
      </c>
      <c r="C8" s="761"/>
      <c r="D8" s="761"/>
      <c r="E8" s="761"/>
      <c r="G8" s="56"/>
      <c r="H8" s="56"/>
      <c r="I8" s="56"/>
      <c r="J8" s="56"/>
      <c r="K8" s="56"/>
      <c r="L8" s="56"/>
      <c r="M8" s="56"/>
      <c r="N8" s="56"/>
      <c r="O8" s="56"/>
      <c r="P8" s="56"/>
      <c r="Q8" s="56"/>
      <c r="R8" s="56"/>
      <c r="S8" s="56"/>
      <c r="T8" s="56"/>
      <c r="U8" s="56"/>
      <c r="V8" s="56"/>
      <c r="W8" s="56"/>
      <c r="X8" s="56"/>
      <c r="Y8" s="56"/>
      <c r="Z8" s="56"/>
      <c r="AA8" s="56"/>
      <c r="AB8" s="56"/>
      <c r="AC8" s="56"/>
      <c r="AD8" s="56"/>
      <c r="AE8" s="56"/>
      <c r="AF8" s="56"/>
      <c r="AG8" s="56"/>
      <c r="AH8" s="56"/>
      <c r="AI8" s="56"/>
      <c r="AJ8" s="56"/>
      <c r="AK8" s="56"/>
    </row>
    <row r="9" spans="1:37" x14ac:dyDescent="0.25">
      <c r="B9" s="111"/>
      <c r="C9" s="111"/>
      <c r="D9" s="111"/>
      <c r="E9" s="111"/>
      <c r="G9" s="1194" t="str">
        <f>"Pengujian "&amp;Q!G9</f>
        <v>Pengujian Pengembalian/Pengurangan PPh Pasal 24 yang telah diperhitungkan tahun lalu</v>
      </c>
      <c r="H9" s="836"/>
      <c r="I9" s="836"/>
      <c r="J9" s="836"/>
      <c r="K9" s="836"/>
      <c r="L9" s="836"/>
      <c r="M9" s="836"/>
      <c r="N9" s="836"/>
      <c r="O9" s="836"/>
      <c r="P9" s="836"/>
      <c r="Q9" s="836"/>
      <c r="R9" s="836"/>
      <c r="S9" s="836"/>
      <c r="T9" s="836"/>
      <c r="U9" s="836"/>
      <c r="V9" s="1000"/>
      <c r="W9" s="74" t="s">
        <v>796</v>
      </c>
      <c r="X9" s="167"/>
      <c r="Y9" s="167"/>
      <c r="Z9" s="167"/>
      <c r="AA9" s="167"/>
      <c r="AB9" s="126" t="s">
        <v>1678</v>
      </c>
      <c r="AC9" s="239" t="e">
        <f>NAMA_WP</f>
        <v>#N/A</v>
      </c>
      <c r="AD9" s="167"/>
      <c r="AE9" s="167"/>
      <c r="AF9" s="167"/>
      <c r="AG9" s="167"/>
      <c r="AH9" s="167"/>
      <c r="AI9" s="167"/>
      <c r="AJ9" s="167"/>
      <c r="AK9" s="168"/>
    </row>
    <row r="10" spans="1:37" x14ac:dyDescent="0.25">
      <c r="B10" s="762" t="s">
        <v>101</v>
      </c>
      <c r="C10" s="761"/>
      <c r="D10" s="761"/>
      <c r="E10" s="761"/>
      <c r="G10" s="1001"/>
      <c r="H10" s="1094"/>
      <c r="I10" s="1094"/>
      <c r="J10" s="1094"/>
      <c r="K10" s="1094"/>
      <c r="L10" s="1094"/>
      <c r="M10" s="1094"/>
      <c r="N10" s="1094"/>
      <c r="O10" s="1094"/>
      <c r="P10" s="1094"/>
      <c r="Q10" s="1094"/>
      <c r="R10" s="1094"/>
      <c r="S10" s="1094"/>
      <c r="T10" s="1094"/>
      <c r="U10" s="1094"/>
      <c r="V10" s="1002"/>
      <c r="W10" s="208" t="s">
        <v>1401</v>
      </c>
      <c r="X10" s="56"/>
      <c r="Y10" s="56"/>
      <c r="Z10" s="56"/>
      <c r="AA10" s="56"/>
      <c r="AB10" s="127" t="s">
        <v>1678</v>
      </c>
      <c r="AC10" s="125" t="e">
        <f>NPWP</f>
        <v>#N/A</v>
      </c>
      <c r="AD10" s="56"/>
      <c r="AE10" s="56"/>
      <c r="AF10" s="56"/>
      <c r="AG10" s="56"/>
      <c r="AH10" s="56"/>
      <c r="AI10" s="56"/>
      <c r="AJ10" s="56"/>
      <c r="AK10" s="209"/>
    </row>
    <row r="11" spans="1:37" x14ac:dyDescent="0.25">
      <c r="G11" s="1003"/>
      <c r="H11" s="1004"/>
      <c r="I11" s="1004"/>
      <c r="J11" s="1004"/>
      <c r="K11" s="1004"/>
      <c r="L11" s="1004"/>
      <c r="M11" s="1004"/>
      <c r="N11" s="1004"/>
      <c r="O11" s="1004"/>
      <c r="P11" s="1004"/>
      <c r="Q11" s="1004"/>
      <c r="R11" s="1004"/>
      <c r="S11" s="1004"/>
      <c r="T11" s="1004"/>
      <c r="U11" s="1004"/>
      <c r="V11" s="1005"/>
      <c r="W11" s="213" t="s">
        <v>1679</v>
      </c>
      <c r="X11" s="214"/>
      <c r="Y11" s="214"/>
      <c r="Z11" s="214"/>
      <c r="AA11" s="214"/>
      <c r="AB11" s="128" t="s">
        <v>1678</v>
      </c>
      <c r="AC11" s="243" t="e">
        <f>ID_MS_TH_PJK</f>
        <v>#N/A</v>
      </c>
      <c r="AD11" s="214"/>
      <c r="AE11" s="214"/>
      <c r="AF11" s="214"/>
      <c r="AG11" s="214"/>
      <c r="AH11" s="214"/>
      <c r="AI11" s="214"/>
      <c r="AJ11" s="214"/>
      <c r="AK11" s="215"/>
    </row>
    <row r="12" spans="1:37" x14ac:dyDescent="0.25">
      <c r="B12" s="762" t="s">
        <v>106</v>
      </c>
      <c r="C12" s="761"/>
      <c r="D12" s="761"/>
      <c r="E12" s="761"/>
      <c r="G12" s="56"/>
      <c r="H12" s="56"/>
      <c r="I12" s="56"/>
      <c r="J12" s="56"/>
      <c r="K12" s="56"/>
      <c r="L12" s="56"/>
      <c r="M12" s="56"/>
      <c r="N12" s="56"/>
      <c r="O12" s="56"/>
      <c r="P12" s="56"/>
      <c r="Q12" s="56"/>
      <c r="R12" s="56"/>
      <c r="S12" s="56"/>
      <c r="T12" s="56"/>
      <c r="U12" s="56"/>
      <c r="V12" s="56"/>
      <c r="W12" s="56"/>
      <c r="X12" s="56"/>
      <c r="Y12" s="56"/>
      <c r="Z12" s="56"/>
      <c r="AA12" s="56"/>
      <c r="AB12" s="56"/>
      <c r="AC12" s="56"/>
      <c r="AD12" s="56"/>
      <c r="AE12" s="56"/>
      <c r="AF12" s="56"/>
      <c r="AG12" s="56"/>
      <c r="AH12" s="56"/>
      <c r="AI12" s="56"/>
      <c r="AJ12" s="56"/>
      <c r="AK12" s="56"/>
    </row>
    <row r="13" spans="1:37" x14ac:dyDescent="0.25">
      <c r="B13" s="962" t="str">
        <f>HYPERLINK("#'"&amp;'EWS DIRECTORY'!$J$339&amp;"'!A1",'EWS DIRECTORY'!$J$339)</f>
        <v>Q</v>
      </c>
      <c r="C13" s="761"/>
      <c r="D13" s="761"/>
      <c r="E13" s="761"/>
      <c r="G13" s="56" t="s">
        <v>1775</v>
      </c>
      <c r="H13" s="56"/>
      <c r="I13" s="56"/>
      <c r="J13" s="56"/>
      <c r="K13" s="56"/>
      <c r="L13" s="56"/>
      <c r="M13" s="56"/>
      <c r="N13" s="56"/>
      <c r="O13" s="56"/>
      <c r="P13" s="56"/>
      <c r="Q13" s="56"/>
      <c r="R13" s="56"/>
      <c r="S13" s="56"/>
      <c r="T13" s="56"/>
      <c r="U13" s="56"/>
      <c r="V13" s="56"/>
      <c r="W13" s="56"/>
      <c r="X13" s="56"/>
      <c r="Y13" s="56"/>
      <c r="Z13" s="56"/>
      <c r="AA13" s="56"/>
      <c r="AB13" s="56"/>
      <c r="AC13" s="56"/>
      <c r="AD13" s="56"/>
      <c r="AE13" s="56"/>
      <c r="AF13" s="56"/>
      <c r="AG13" s="56"/>
      <c r="AH13" s="56"/>
      <c r="AI13" s="56"/>
      <c r="AJ13" s="56"/>
      <c r="AK13" s="56"/>
    </row>
    <row r="14" spans="1:37" x14ac:dyDescent="0.25">
      <c r="B14" s="927" t="str">
        <f>HYPERLINK("#'"&amp;'EWS DIRECTORY'!$J$340&amp;"'!A1",'EWS DIRECTORY'!$J$340)</f>
        <v>Q-1</v>
      </c>
      <c r="C14" s="761"/>
      <c r="D14" s="761"/>
      <c r="E14" s="761"/>
      <c r="G14" s="910" t="s">
        <v>1445</v>
      </c>
      <c r="H14" s="910" t="s">
        <v>1707</v>
      </c>
      <c r="I14" s="836"/>
      <c r="J14" s="836"/>
      <c r="K14" s="836"/>
      <c r="L14" s="836"/>
      <c r="M14" s="836"/>
      <c r="N14" s="836"/>
      <c r="O14" s="836"/>
      <c r="P14" s="836"/>
      <c r="Q14" s="836"/>
      <c r="R14" s="836"/>
      <c r="S14" s="836"/>
      <c r="T14" s="837"/>
      <c r="U14" s="910" t="s">
        <v>1708</v>
      </c>
      <c r="V14" s="837"/>
      <c r="W14" s="1218" t="s">
        <v>1776</v>
      </c>
      <c r="X14" s="824"/>
      <c r="Y14" s="824"/>
      <c r="Z14" s="824"/>
      <c r="AA14" s="824"/>
      <c r="AB14" s="824"/>
      <c r="AC14" s="824"/>
      <c r="AD14" s="824"/>
      <c r="AE14" s="824"/>
      <c r="AF14" s="825"/>
      <c r="AG14" s="1207" t="s">
        <v>1772</v>
      </c>
      <c r="AH14" s="836"/>
      <c r="AI14" s="836"/>
      <c r="AJ14" s="836"/>
      <c r="AK14" s="837"/>
    </row>
    <row r="15" spans="1:37" x14ac:dyDescent="0.25">
      <c r="B15" s="929" t="str">
        <f>HYPERLINK("#'"&amp;'EWS DIRECTORY'!$J$341&amp;"'!A1",'EWS DIRECTORY'!$J$341)</f>
        <v>Q-1-1</v>
      </c>
      <c r="C15" s="761"/>
      <c r="D15" s="761"/>
      <c r="E15" s="761"/>
      <c r="G15" s="1205"/>
      <c r="H15" s="1001"/>
      <c r="I15" s="1094"/>
      <c r="J15" s="1094"/>
      <c r="K15" s="1094"/>
      <c r="L15" s="1094"/>
      <c r="M15" s="1094"/>
      <c r="N15" s="1094"/>
      <c r="O15" s="1094"/>
      <c r="P15" s="1094"/>
      <c r="Q15" s="1094"/>
      <c r="R15" s="1094"/>
      <c r="S15" s="1094"/>
      <c r="T15" s="853"/>
      <c r="U15" s="1001"/>
      <c r="V15" s="853"/>
      <c r="W15" s="1293" t="s">
        <v>1777</v>
      </c>
      <c r="X15" s="836"/>
      <c r="Y15" s="836"/>
      <c r="Z15" s="836"/>
      <c r="AA15" s="836"/>
      <c r="AB15" s="1294" t="s">
        <v>1778</v>
      </c>
      <c r="AC15" s="836"/>
      <c r="AD15" s="836"/>
      <c r="AE15" s="836"/>
      <c r="AF15" s="1000"/>
      <c r="AG15" s="1001"/>
      <c r="AH15" s="1094"/>
      <c r="AI15" s="1094"/>
      <c r="AJ15" s="1094"/>
      <c r="AK15" s="853"/>
    </row>
    <row r="16" spans="1:37" ht="14.4" customHeight="1" x14ac:dyDescent="0.25">
      <c r="A16" s="110" t="e" cm="1" vm="4">
        <f t="array" aca="1" ref="A16" ca="1">_xlfn._xlws.FILTER(M16:M50,M16:M50&lt;&gt;"")</f>
        <v>#VALUE!</v>
      </c>
      <c r="B16" s="929" t="str">
        <f>HYPERLINK("#'"&amp;'EWS DIRECTORY'!$J$342&amp;"'!A1",'EWS DIRECTORY'!$J$342)</f>
        <v>Q-1-2</v>
      </c>
      <c r="C16" s="761"/>
      <c r="D16" s="761"/>
      <c r="E16" s="761"/>
      <c r="G16" s="920"/>
      <c r="H16" s="838"/>
      <c r="I16" s="800"/>
      <c r="J16" s="800"/>
      <c r="K16" s="800"/>
      <c r="L16" s="800"/>
      <c r="M16" s="800"/>
      <c r="N16" s="800"/>
      <c r="O16" s="800"/>
      <c r="P16" s="800"/>
      <c r="Q16" s="800"/>
      <c r="R16" s="800"/>
      <c r="S16" s="800"/>
      <c r="T16" s="839"/>
      <c r="U16" s="838"/>
      <c r="V16" s="839"/>
      <c r="W16" s="838"/>
      <c r="X16" s="800"/>
      <c r="Y16" s="800"/>
      <c r="Z16" s="800"/>
      <c r="AA16" s="800"/>
      <c r="AB16" s="1003"/>
      <c r="AC16" s="1004"/>
      <c r="AD16" s="1004"/>
      <c r="AE16" s="1004"/>
      <c r="AF16" s="1005"/>
      <c r="AG16" s="838"/>
      <c r="AH16" s="800"/>
      <c r="AI16" s="800"/>
      <c r="AJ16" s="800"/>
      <c r="AK16" s="839"/>
    </row>
    <row r="17" spans="1:38" x14ac:dyDescent="0.25">
      <c r="A17" s="110" t="s">
        <v>2032</v>
      </c>
      <c r="B17" s="929" t="str">
        <f>HYPERLINK("#'"&amp;'EWS DIRECTORY'!$J$343&amp;"'!A1",'EWS DIRECTORY'!$J$343)</f>
        <v>Q-1-3</v>
      </c>
      <c r="C17" s="761"/>
      <c r="D17" s="761"/>
      <c r="E17" s="761"/>
      <c r="G17" s="192"/>
      <c r="H17" s="56"/>
      <c r="I17" s="56"/>
      <c r="J17" s="56"/>
      <c r="K17" s="56"/>
      <c r="L17" s="56"/>
      <c r="M17" s="56"/>
      <c r="N17" s="56"/>
      <c r="O17" s="56"/>
      <c r="P17" s="56"/>
      <c r="Q17" s="56"/>
      <c r="R17" s="56"/>
      <c r="S17" s="56"/>
      <c r="T17" s="56"/>
      <c r="U17" s="460"/>
      <c r="V17" s="193"/>
      <c r="W17" s="1215"/>
      <c r="X17" s="1094"/>
      <c r="Y17" s="1094"/>
      <c r="Z17" s="1094"/>
      <c r="AA17" s="853"/>
      <c r="AB17" s="1215"/>
      <c r="AC17" s="1094"/>
      <c r="AD17" s="1094"/>
      <c r="AE17" s="1094"/>
      <c r="AF17" s="853"/>
      <c r="AG17" s="1215"/>
      <c r="AH17" s="1094"/>
      <c r="AI17" s="1094"/>
      <c r="AJ17" s="1094"/>
      <c r="AK17" s="853"/>
    </row>
    <row r="18" spans="1:38" ht="21" customHeight="1" x14ac:dyDescent="0.25">
      <c r="A18" s="110" t="str" cm="1">
        <f t="array" ref="A18:A20">_xlfn._xlws.FILTER(M18:M52,M18:M52&lt;&gt;"")</f>
        <v>Berdasarkan Data Internal dan Eksternal yang dimiliki DJP</v>
      </c>
      <c r="G18" s="59">
        <v>1</v>
      </c>
      <c r="H18" s="1292" t="str">
        <f>Q!G9</f>
        <v>Pengembalian/Pengurangan PPh Pasal 24 yang telah diperhitungkan tahun lalu</v>
      </c>
      <c r="I18" s="1094"/>
      <c r="J18" s="1094"/>
      <c r="K18" s="1094"/>
      <c r="L18" s="60" t="s">
        <v>1681</v>
      </c>
      <c r="M18" s="1204" t="s">
        <v>1442</v>
      </c>
      <c r="N18" s="1094"/>
      <c r="O18" s="1094"/>
      <c r="P18" s="1094"/>
      <c r="Q18" s="1094"/>
      <c r="R18" s="1094"/>
      <c r="S18" s="1094"/>
      <c r="T18" s="853"/>
      <c r="U18" s="1217" t="s">
        <v>769</v>
      </c>
      <c r="V18" s="853"/>
      <c r="W18" s="1206">
        <f>Q!$R$25</f>
        <v>0</v>
      </c>
      <c r="X18" s="1094"/>
      <c r="Y18" s="1094"/>
      <c r="Z18" s="1094"/>
      <c r="AA18" s="853"/>
      <c r="AB18" s="1206">
        <f>'Q-1-1'!AT51</f>
        <v>0</v>
      </c>
      <c r="AC18" s="1094"/>
      <c r="AD18" s="1094"/>
      <c r="AE18" s="1094"/>
      <c r="AF18" s="853"/>
      <c r="AG18" s="1206">
        <f>AB18-W18</f>
        <v>0</v>
      </c>
      <c r="AH18" s="1094"/>
      <c r="AI18" s="1094"/>
      <c r="AJ18" s="1094"/>
      <c r="AK18" s="853"/>
    </row>
    <row r="19" spans="1:38" ht="14.4" customHeight="1" x14ac:dyDescent="0.25">
      <c r="A19" s="110" t="str">
        <v>Berdasarkan pemeriksaan langsung terhadap bukti pendukung</v>
      </c>
      <c r="G19" s="59"/>
      <c r="H19" s="1229"/>
      <c r="I19" s="1094"/>
      <c r="J19" s="1094"/>
      <c r="K19" s="1094"/>
      <c r="L19" s="60"/>
      <c r="M19" s="1094"/>
      <c r="N19" s="1094"/>
      <c r="O19" s="1094"/>
      <c r="P19" s="1094"/>
      <c r="Q19" s="1094"/>
      <c r="R19" s="1094"/>
      <c r="S19" s="1094"/>
      <c r="T19" s="853"/>
      <c r="U19" s="460"/>
      <c r="V19" s="193"/>
      <c r="W19" s="1206"/>
      <c r="X19" s="1094"/>
      <c r="Y19" s="1094"/>
      <c r="Z19" s="1094"/>
      <c r="AA19" s="853"/>
      <c r="AB19" s="1206"/>
      <c r="AC19" s="1094"/>
      <c r="AD19" s="1094"/>
      <c r="AE19" s="1094"/>
      <c r="AF19" s="853"/>
      <c r="AG19" s="1206"/>
      <c r="AH19" s="1094"/>
      <c r="AI19" s="1094"/>
      <c r="AJ19" s="1094"/>
      <c r="AK19" s="853"/>
    </row>
    <row r="20" spans="1:38" x14ac:dyDescent="0.25">
      <c r="A20" s="110" t="str">
        <v>Berdasarkan Data Pemicu dan Data Penguji</v>
      </c>
      <c r="G20" s="192"/>
      <c r="H20" s="1292"/>
      <c r="I20" s="1094"/>
      <c r="J20" s="1094"/>
      <c r="K20" s="1094"/>
      <c r="L20" s="56"/>
      <c r="M20" s="1204"/>
      <c r="N20" s="1094"/>
      <c r="O20" s="1094"/>
      <c r="P20" s="1094"/>
      <c r="Q20" s="1094"/>
      <c r="R20" s="1094"/>
      <c r="S20" s="1094"/>
      <c r="T20" s="853"/>
      <c r="U20" s="460"/>
      <c r="V20" s="193"/>
      <c r="W20" s="547"/>
      <c r="X20" s="548"/>
      <c r="Y20" s="548"/>
      <c r="Z20" s="548"/>
      <c r="AA20" s="548"/>
      <c r="AB20" s="547"/>
      <c r="AC20" s="548"/>
      <c r="AD20" s="548"/>
      <c r="AE20" s="548"/>
      <c r="AF20" s="548"/>
      <c r="AG20" s="547"/>
      <c r="AH20" s="548"/>
      <c r="AI20" s="548"/>
      <c r="AJ20" s="548"/>
      <c r="AK20" s="549"/>
    </row>
    <row r="21" spans="1:38" x14ac:dyDescent="0.25">
      <c r="G21" s="59">
        <v>2</v>
      </c>
      <c r="H21" s="1292" t="str">
        <f>Q!G9</f>
        <v>Pengembalian/Pengurangan PPh Pasal 24 yang telah diperhitungkan tahun lalu</v>
      </c>
      <c r="I21" s="1094"/>
      <c r="J21" s="1094"/>
      <c r="K21" s="1094"/>
      <c r="L21" s="60" t="s">
        <v>1681</v>
      </c>
      <c r="M21" s="1204" t="s">
        <v>1460</v>
      </c>
      <c r="N21" s="1094"/>
      <c r="O21" s="1094"/>
      <c r="P21" s="1094"/>
      <c r="Q21" s="1094"/>
      <c r="R21" s="1094"/>
      <c r="S21" s="1094"/>
      <c r="T21" s="853"/>
      <c r="U21" s="1217" t="s">
        <v>771</v>
      </c>
      <c r="V21" s="853"/>
      <c r="W21" s="1206">
        <f>Q!$R$25</f>
        <v>0</v>
      </c>
      <c r="X21" s="1094"/>
      <c r="Y21" s="1094"/>
      <c r="Z21" s="1094"/>
      <c r="AA21" s="853"/>
      <c r="AB21" s="1206">
        <f>'Q-1-2'!AZ34</f>
        <v>0</v>
      </c>
      <c r="AC21" s="1094"/>
      <c r="AD21" s="1094"/>
      <c r="AE21" s="1094"/>
      <c r="AF21" s="853"/>
      <c r="AG21" s="1206">
        <f>AB21-W21</f>
        <v>0</v>
      </c>
      <c r="AH21" s="1094"/>
      <c r="AI21" s="1094"/>
      <c r="AJ21" s="1094"/>
      <c r="AK21" s="853"/>
    </row>
    <row r="22" spans="1:38" x14ac:dyDescent="0.25">
      <c r="G22" s="59"/>
      <c r="H22" s="1229"/>
      <c r="I22" s="1094"/>
      <c r="J22" s="1094"/>
      <c r="K22" s="1094"/>
      <c r="L22" s="60"/>
      <c r="M22" s="1094"/>
      <c r="N22" s="1094"/>
      <c r="O22" s="1094"/>
      <c r="P22" s="1094"/>
      <c r="Q22" s="1094"/>
      <c r="R22" s="1094"/>
      <c r="S22" s="1094"/>
      <c r="T22" s="853"/>
      <c r="U22" s="460"/>
      <c r="V22" s="193"/>
      <c r="W22" s="1206"/>
      <c r="X22" s="1094"/>
      <c r="Y22" s="1094"/>
      <c r="Z22" s="1094"/>
      <c r="AA22" s="853"/>
      <c r="AB22" s="1206"/>
      <c r="AC22" s="1094"/>
      <c r="AD22" s="1094"/>
      <c r="AE22" s="1094"/>
      <c r="AF22" s="853"/>
      <c r="AG22" s="1206"/>
      <c r="AH22" s="1094"/>
      <c r="AI22" s="1094"/>
      <c r="AJ22" s="1094"/>
      <c r="AK22" s="853"/>
    </row>
    <row r="23" spans="1:38" x14ac:dyDescent="0.25">
      <c r="G23" s="59"/>
      <c r="H23" s="456"/>
      <c r="I23" s="456"/>
      <c r="J23" s="456"/>
      <c r="K23" s="456"/>
      <c r="L23" s="60"/>
      <c r="M23" s="457"/>
      <c r="N23" s="457"/>
      <c r="O23" s="457"/>
      <c r="P23" s="457"/>
      <c r="Q23" s="457"/>
      <c r="R23" s="457"/>
      <c r="S23" s="457"/>
      <c r="T23" s="457"/>
      <c r="U23" s="460"/>
      <c r="V23" s="193"/>
      <c r="W23" s="547"/>
      <c r="X23" s="548"/>
      <c r="Y23" s="548"/>
      <c r="Z23" s="548"/>
      <c r="AA23" s="548"/>
      <c r="AB23" s="547"/>
      <c r="AC23" s="548"/>
      <c r="AD23" s="548"/>
      <c r="AE23" s="548"/>
      <c r="AF23" s="548"/>
      <c r="AG23" s="547"/>
      <c r="AH23" s="548"/>
      <c r="AI23" s="548"/>
      <c r="AJ23" s="548"/>
      <c r="AK23" s="549"/>
    </row>
    <row r="24" spans="1:38" ht="18.75" customHeight="1" x14ac:dyDescent="0.25">
      <c r="G24" s="59">
        <v>3</v>
      </c>
      <c r="H24" s="1292" t="str">
        <f>H21</f>
        <v>Pengembalian/Pengurangan PPh Pasal 24 yang telah diperhitungkan tahun lalu</v>
      </c>
      <c r="I24" s="1094"/>
      <c r="J24" s="1094"/>
      <c r="K24" s="1094"/>
      <c r="L24" s="60" t="s">
        <v>1681</v>
      </c>
      <c r="M24" s="1204" t="s">
        <v>1472</v>
      </c>
      <c r="N24" s="1094"/>
      <c r="O24" s="1094"/>
      <c r="P24" s="1094"/>
      <c r="Q24" s="1094"/>
      <c r="R24" s="1094"/>
      <c r="S24" s="1094"/>
      <c r="T24" s="853"/>
      <c r="U24" s="1217" t="s">
        <v>772</v>
      </c>
      <c r="V24" s="853"/>
      <c r="W24" s="1206">
        <f>Q!$R$25</f>
        <v>0</v>
      </c>
      <c r="X24" s="1094"/>
      <c r="Y24" s="1094"/>
      <c r="Z24" s="1094"/>
      <c r="AA24" s="853"/>
      <c r="AB24" s="1295">
        <f>'Q-1-3'!$L$34</f>
        <v>0</v>
      </c>
      <c r="AC24" s="1094"/>
      <c r="AD24" s="1094"/>
      <c r="AE24" s="1094"/>
      <c r="AF24" s="853"/>
      <c r="AG24" s="1206">
        <f>AB24-W24</f>
        <v>0</v>
      </c>
      <c r="AH24" s="1094"/>
      <c r="AI24" s="1094"/>
      <c r="AJ24" s="1094"/>
      <c r="AK24" s="853"/>
    </row>
    <row r="25" spans="1:38" ht="19.5" customHeight="1" x14ac:dyDescent="0.25">
      <c r="G25" s="59"/>
      <c r="H25" s="1229"/>
      <c r="I25" s="1094"/>
      <c r="J25" s="1094"/>
      <c r="K25" s="1094"/>
      <c r="L25" s="60"/>
      <c r="M25" s="1094"/>
      <c r="N25" s="1094"/>
      <c r="O25" s="1094"/>
      <c r="P25" s="1094"/>
      <c r="Q25" s="1094"/>
      <c r="R25" s="1094"/>
      <c r="S25" s="1094"/>
      <c r="T25" s="853"/>
      <c r="U25" s="460"/>
      <c r="V25" s="193"/>
      <c r="W25" s="547"/>
      <c r="X25" s="548"/>
      <c r="Y25" s="548"/>
      <c r="Z25" s="548"/>
      <c r="AA25" s="548"/>
      <c r="AB25" s="547"/>
      <c r="AC25" s="548"/>
      <c r="AD25" s="548"/>
      <c r="AE25" s="548"/>
      <c r="AF25" s="548"/>
      <c r="AG25" s="547"/>
      <c r="AH25" s="548"/>
      <c r="AI25" s="548"/>
      <c r="AJ25" s="548"/>
      <c r="AK25" s="549"/>
    </row>
    <row r="26" spans="1:38" ht="15" customHeight="1" thickBot="1" x14ac:dyDescent="0.3">
      <c r="G26" s="194"/>
      <c r="H26" s="61"/>
      <c r="I26" s="61"/>
      <c r="J26" s="61"/>
      <c r="K26" s="61"/>
      <c r="L26" s="61"/>
      <c r="M26" s="61"/>
      <c r="N26" s="61"/>
      <c r="O26" s="61"/>
      <c r="P26" s="61"/>
      <c r="Q26" s="61"/>
      <c r="R26" s="61"/>
      <c r="S26" s="61"/>
      <c r="T26" s="61"/>
      <c r="U26" s="195"/>
      <c r="V26" s="196"/>
      <c r="W26" s="195"/>
      <c r="X26" s="196"/>
      <c r="Y26" s="196"/>
      <c r="Z26" s="196"/>
      <c r="AA26" s="196"/>
      <c r="AB26" s="195"/>
      <c r="AC26" s="196"/>
      <c r="AD26" s="196"/>
      <c r="AE26" s="196"/>
      <c r="AF26" s="196"/>
      <c r="AG26" s="195"/>
      <c r="AH26" s="196"/>
      <c r="AI26" s="196"/>
      <c r="AJ26" s="196"/>
      <c r="AK26" s="197"/>
    </row>
    <row r="27" spans="1:38" ht="15" customHeight="1" thickTop="1" x14ac:dyDescent="0.25">
      <c r="G27" s="56"/>
      <c r="H27" s="56"/>
      <c r="I27" s="56"/>
      <c r="J27" s="56"/>
      <c r="K27" s="56"/>
      <c r="L27" s="56"/>
      <c r="M27" s="56"/>
      <c r="N27" s="56"/>
      <c r="O27" s="56"/>
      <c r="P27" s="56"/>
      <c r="Q27" s="56"/>
      <c r="R27" s="56"/>
      <c r="S27" s="56"/>
      <c r="T27" s="56"/>
      <c r="U27" s="56"/>
      <c r="V27" s="56"/>
      <c r="W27" s="56"/>
      <c r="X27" s="56"/>
      <c r="Y27" s="56"/>
      <c r="Z27" s="56"/>
      <c r="AA27" s="56"/>
      <c r="AB27" s="56"/>
      <c r="AC27" s="56"/>
      <c r="AD27" s="56"/>
      <c r="AE27" s="56"/>
      <c r="AF27" s="56"/>
      <c r="AG27" s="56"/>
      <c r="AH27" s="56"/>
      <c r="AI27" s="56"/>
      <c r="AJ27" s="56"/>
      <c r="AK27" s="56"/>
    </row>
    <row r="28" spans="1:38" ht="15" customHeight="1" x14ac:dyDescent="0.25">
      <c r="B28" s="760"/>
      <c r="C28" s="761"/>
      <c r="D28" s="761"/>
      <c r="E28" s="761"/>
      <c r="G28" s="198" t="s">
        <v>1779</v>
      </c>
      <c r="H28" s="199"/>
      <c r="I28" s="199"/>
      <c r="J28" s="199"/>
      <c r="K28" s="199"/>
      <c r="L28" s="199"/>
      <c r="M28" s="199"/>
      <c r="N28" s="199"/>
      <c r="O28" s="199"/>
      <c r="P28" s="199"/>
      <c r="Q28" s="199"/>
      <c r="R28" s="199"/>
      <c r="S28" s="199"/>
      <c r="T28" s="199"/>
      <c r="U28" s="199"/>
      <c r="V28" s="199"/>
      <c r="W28" s="199"/>
      <c r="X28" s="199"/>
      <c r="Y28" s="199"/>
      <c r="Z28" s="199"/>
      <c r="AA28" s="199"/>
      <c r="AB28" s="199"/>
      <c r="AC28" s="199"/>
      <c r="AD28" s="199"/>
      <c r="AE28" s="199"/>
      <c r="AF28" s="199"/>
      <c r="AG28" s="199"/>
      <c r="AH28" s="199"/>
      <c r="AI28" s="199"/>
      <c r="AJ28" s="199"/>
      <c r="AK28" s="200"/>
      <c r="AL28" s="110"/>
    </row>
    <row r="29" spans="1:38" ht="15" customHeight="1" x14ac:dyDescent="0.25">
      <c r="G29" s="201" t="s">
        <v>1445</v>
      </c>
      <c r="H29" s="970" t="s">
        <v>1780</v>
      </c>
      <c r="I29" s="764"/>
      <c r="J29" s="764"/>
      <c r="K29" s="764"/>
      <c r="L29" s="764"/>
      <c r="M29" s="764"/>
      <c r="N29" s="764"/>
      <c r="O29" s="764"/>
      <c r="P29" s="764"/>
      <c r="Q29" s="764"/>
      <c r="R29" s="764"/>
      <c r="S29" s="764"/>
      <c r="T29" s="764"/>
      <c r="U29" s="764"/>
      <c r="V29" s="764"/>
      <c r="W29" s="764"/>
      <c r="X29" s="764"/>
      <c r="Y29" s="764"/>
      <c r="Z29" s="764"/>
      <c r="AA29" s="764"/>
      <c r="AB29" s="764"/>
      <c r="AC29" s="764"/>
      <c r="AD29" s="764"/>
      <c r="AE29" s="764"/>
      <c r="AF29" s="764"/>
      <c r="AG29" s="764"/>
      <c r="AH29" s="764"/>
      <c r="AI29" s="764"/>
      <c r="AJ29" s="764"/>
      <c r="AK29" s="765"/>
      <c r="AL29" s="110"/>
    </row>
    <row r="30" spans="1:38" ht="15" customHeight="1" x14ac:dyDescent="0.25">
      <c r="B30" s="760"/>
      <c r="C30" s="761"/>
      <c r="D30" s="761"/>
      <c r="E30" s="761"/>
      <c r="G30" s="520" t="s">
        <v>1781</v>
      </c>
      <c r="H30" s="971" t="str">
        <f>"Berdasarkan hasil pengujian-pengujian tersebut, pemeriksaan atas "&amp;$H$18&amp;"  disimpulkan sebagai berikut :"</f>
        <v>Berdasarkan hasil pengujian-pengujian tersebut, pemeriksaan atas Pengembalian/Pengurangan PPh Pasal 24 yang telah diperhitungkan tahun lalu  disimpulkan sebagai berikut :</v>
      </c>
      <c r="I30" s="789"/>
      <c r="J30" s="789"/>
      <c r="K30" s="789"/>
      <c r="L30" s="789"/>
      <c r="M30" s="789"/>
      <c r="N30" s="789"/>
      <c r="O30" s="789"/>
      <c r="P30" s="789"/>
      <c r="Q30" s="789"/>
      <c r="R30" s="789"/>
      <c r="S30" s="789"/>
      <c r="T30" s="789"/>
      <c r="U30" s="789"/>
      <c r="V30" s="789"/>
      <c r="W30" s="789"/>
      <c r="X30" s="789"/>
      <c r="Y30" s="789"/>
      <c r="Z30" s="789"/>
      <c r="AA30" s="789"/>
      <c r="AB30" s="789"/>
      <c r="AC30" s="789"/>
      <c r="AD30" s="789"/>
      <c r="AE30" s="789"/>
      <c r="AF30" s="789"/>
      <c r="AG30" s="789"/>
      <c r="AH30" s="789"/>
      <c r="AI30" s="789"/>
      <c r="AJ30" s="789"/>
      <c r="AK30" s="790"/>
      <c r="AL30" s="110"/>
    </row>
    <row r="31" spans="1:38" ht="15" customHeight="1" x14ac:dyDescent="0.25">
      <c r="G31" s="521"/>
      <c r="H31" s="804"/>
      <c r="I31" s="1094"/>
      <c r="J31" s="1094"/>
      <c r="K31" s="1094"/>
      <c r="L31" s="1094"/>
      <c r="M31" s="1094"/>
      <c r="N31" s="1094"/>
      <c r="O31" s="1094"/>
      <c r="P31" s="1094"/>
      <c r="Q31" s="1094"/>
      <c r="R31" s="1094"/>
      <c r="S31" s="1094"/>
      <c r="T31" s="1094"/>
      <c r="U31" s="1094"/>
      <c r="V31" s="1094"/>
      <c r="W31" s="1094"/>
      <c r="X31" s="1094"/>
      <c r="Y31" s="1094"/>
      <c r="Z31" s="1094"/>
      <c r="AA31" s="1094"/>
      <c r="AB31" s="1094"/>
      <c r="AC31" s="1094"/>
      <c r="AD31" s="1094"/>
      <c r="AE31" s="1094"/>
      <c r="AF31" s="1094"/>
      <c r="AG31" s="1094"/>
      <c r="AH31" s="1094"/>
      <c r="AI31" s="1094"/>
      <c r="AJ31" s="1094"/>
      <c r="AK31" s="805"/>
      <c r="AL31" s="110"/>
    </row>
    <row r="32" spans="1:38" ht="15" customHeight="1" x14ac:dyDescent="0.25">
      <c r="B32" s="760"/>
      <c r="C32" s="761"/>
      <c r="D32" s="761"/>
      <c r="E32" s="761"/>
      <c r="G32" s="521"/>
      <c r="H32" s="202" t="str">
        <f>$H$18&amp;" menurut pemeriksa :"</f>
        <v>Pengembalian/Pengurangan PPh Pasal 24 yang telah diperhitungkan tahun lalu menurut pemeriksa :</v>
      </c>
      <c r="I32" s="203"/>
      <c r="J32" s="203"/>
      <c r="K32" s="203"/>
      <c r="L32" s="203"/>
      <c r="M32" s="203"/>
      <c r="N32" s="203"/>
      <c r="O32" s="203"/>
      <c r="P32" s="203"/>
      <c r="Q32" s="203"/>
      <c r="R32" s="203"/>
      <c r="S32" s="203"/>
      <c r="T32" s="203"/>
      <c r="U32" s="203"/>
      <c r="V32" s="203"/>
      <c r="W32" s="203"/>
      <c r="X32" s="203"/>
      <c r="Y32" s="203"/>
      <c r="Z32" s="203"/>
      <c r="AA32" s="203"/>
      <c r="AB32" s="203"/>
      <c r="AK32" s="186"/>
      <c r="AL32" s="110"/>
    </row>
    <row r="33" spans="2:38" ht="15" customHeight="1" x14ac:dyDescent="0.25">
      <c r="G33" s="521"/>
      <c r="H33" s="202" t="s">
        <v>1681</v>
      </c>
      <c r="I33" s="939" t="s">
        <v>1782</v>
      </c>
      <c r="J33" s="1094"/>
      <c r="K33" s="1094"/>
      <c r="L33" s="1094"/>
      <c r="M33" s="1094"/>
      <c r="N33" s="1094"/>
      <c r="O33" s="1094"/>
      <c r="P33" s="1094"/>
      <c r="Q33" s="1094"/>
      <c r="R33" s="1094"/>
      <c r="S33" s="1094"/>
      <c r="T33" s="1094"/>
      <c r="U33" s="1094"/>
      <c r="V33" s="1094"/>
      <c r="W33" s="203" t="s">
        <v>1684</v>
      </c>
      <c r="X33" s="974">
        <f>IF(I34="Tidak Dilakukan Pengujian",X35,
IF(I34=M18,AB18,
IF(I34=M21,AB21,
IF(I34=M24,AB24,"Pilih teknik yang lain"))))</f>
        <v>0</v>
      </c>
      <c r="Y33" s="1094"/>
      <c r="Z33" s="1094"/>
      <c r="AA33" s="1094"/>
      <c r="AB33" s="1094"/>
      <c r="AK33" s="186"/>
      <c r="AL33" s="110"/>
    </row>
    <row r="34" spans="2:38" ht="15" customHeight="1" x14ac:dyDescent="0.25">
      <c r="B34" s="760"/>
      <c r="C34" s="761"/>
      <c r="D34" s="761"/>
      <c r="E34" s="761"/>
      <c r="G34" s="521"/>
      <c r="H34" s="202"/>
      <c r="I34" s="939" t="s">
        <v>2032</v>
      </c>
      <c r="J34" s="1094"/>
      <c r="K34" s="1094"/>
      <c r="L34" s="1094"/>
      <c r="M34" s="1094"/>
      <c r="N34" s="1094"/>
      <c r="O34" s="1094"/>
      <c r="P34" s="1094"/>
      <c r="Q34" s="1094"/>
      <c r="R34" s="1094"/>
      <c r="S34" s="1094"/>
      <c r="T34" s="1094"/>
      <c r="U34" s="1094"/>
      <c r="V34" s="1094"/>
      <c r="W34" s="203"/>
      <c r="X34" s="522"/>
      <c r="Y34" s="522"/>
      <c r="Z34" s="522"/>
      <c r="AA34" s="522"/>
      <c r="AB34" s="522"/>
      <c r="AC34" s="204"/>
      <c r="AD34" s="204"/>
      <c r="AE34" s="204"/>
      <c r="AF34" s="204"/>
      <c r="AG34" s="204"/>
      <c r="AH34" s="204"/>
      <c r="AI34" s="204"/>
      <c r="AJ34" s="204"/>
      <c r="AK34" s="444"/>
      <c r="AL34" s="110"/>
    </row>
    <row r="35" spans="2:38" ht="15" customHeight="1" x14ac:dyDescent="0.25">
      <c r="G35" s="521"/>
      <c r="H35" s="202" t="s">
        <v>1681</v>
      </c>
      <c r="I35" s="939" t="s">
        <v>1783</v>
      </c>
      <c r="J35" s="1094"/>
      <c r="K35" s="1094"/>
      <c r="L35" s="1094"/>
      <c r="M35" s="1094"/>
      <c r="N35" s="1094"/>
      <c r="O35" s="1094"/>
      <c r="P35" s="1094"/>
      <c r="Q35" s="1094"/>
      <c r="R35" s="1094"/>
      <c r="S35" s="1094"/>
      <c r="T35" s="1094"/>
      <c r="U35" s="1094"/>
      <c r="V35" s="1094"/>
      <c r="W35" s="203" t="s">
        <v>1684</v>
      </c>
      <c r="X35" s="1291">
        <f>Q!$R$25</f>
        <v>0</v>
      </c>
      <c r="Y35" s="794"/>
      <c r="Z35" s="794"/>
      <c r="AA35" s="794"/>
      <c r="AB35" s="794"/>
      <c r="AC35" s="204"/>
      <c r="AD35" s="204"/>
      <c r="AE35" s="204"/>
      <c r="AF35" s="204"/>
      <c r="AG35" s="204"/>
      <c r="AH35" s="204"/>
      <c r="AI35" s="204"/>
      <c r="AJ35" s="204"/>
      <c r="AK35" s="444"/>
      <c r="AL35" s="110"/>
    </row>
    <row r="36" spans="2:38" ht="15" customHeight="1" x14ac:dyDescent="0.25">
      <c r="B36" s="760"/>
      <c r="C36" s="761"/>
      <c r="D36" s="761"/>
      <c r="E36" s="761"/>
      <c r="G36" s="521"/>
      <c r="H36" s="202" t="s">
        <v>1772</v>
      </c>
      <c r="I36" s="203"/>
      <c r="J36" s="203"/>
      <c r="K36" s="203"/>
      <c r="L36" s="203"/>
      <c r="M36" s="203"/>
      <c r="N36" s="203"/>
      <c r="O36" s="203"/>
      <c r="P36" s="203"/>
      <c r="Q36" s="203"/>
      <c r="R36" s="203"/>
      <c r="S36" s="203"/>
      <c r="T36" s="203"/>
      <c r="U36" s="203"/>
      <c r="V36" s="203"/>
      <c r="W36" s="203" t="s">
        <v>1684</v>
      </c>
      <c r="X36" s="966">
        <f>X33-X35</f>
        <v>0</v>
      </c>
      <c r="Y36" s="789"/>
      <c r="Z36" s="789"/>
      <c r="AA36" s="789"/>
      <c r="AB36" s="789"/>
      <c r="AC36" s="204"/>
      <c r="AD36" s="204"/>
      <c r="AE36" s="204"/>
      <c r="AF36" s="204"/>
      <c r="AG36" s="204"/>
      <c r="AH36" s="204"/>
      <c r="AI36" s="204"/>
      <c r="AJ36" s="204"/>
      <c r="AK36" s="444"/>
      <c r="AL36" s="110"/>
    </row>
    <row r="37" spans="2:38" ht="15" customHeight="1" x14ac:dyDescent="0.25">
      <c r="G37" s="521"/>
      <c r="H37" s="202"/>
      <c r="I37" s="203"/>
      <c r="J37" s="203"/>
      <c r="K37" s="203"/>
      <c r="L37" s="203"/>
      <c r="M37" s="203"/>
      <c r="N37" s="203"/>
      <c r="O37" s="203"/>
      <c r="P37" s="203"/>
      <c r="Q37" s="203"/>
      <c r="R37" s="203"/>
      <c r="S37" s="203"/>
      <c r="T37" s="203"/>
      <c r="U37" s="203"/>
      <c r="V37" s="203"/>
      <c r="W37" s="203"/>
      <c r="X37" s="522"/>
      <c r="Y37" s="522"/>
      <c r="Z37" s="522"/>
      <c r="AA37" s="522"/>
      <c r="AB37" s="522"/>
      <c r="AC37" s="204"/>
      <c r="AD37" s="204"/>
      <c r="AE37" s="204"/>
      <c r="AF37" s="204"/>
      <c r="AG37" s="204"/>
      <c r="AH37" s="204"/>
      <c r="AI37" s="204"/>
      <c r="AJ37" s="204"/>
      <c r="AK37" s="444"/>
      <c r="AL37" s="110"/>
    </row>
    <row r="38" spans="2:38" ht="15" customHeight="1" x14ac:dyDescent="0.25">
      <c r="B38" s="760"/>
      <c r="C38" s="761"/>
      <c r="D38" s="761"/>
      <c r="E38" s="761"/>
      <c r="G38" s="521" t="s">
        <v>1784</v>
      </c>
      <c r="H38" s="202" t="s">
        <v>1785</v>
      </c>
      <c r="I38" s="203"/>
      <c r="J38" s="203"/>
      <c r="K38" s="203"/>
      <c r="L38" s="203"/>
      <c r="M38" s="203"/>
      <c r="N38" s="203"/>
      <c r="O38" s="203"/>
      <c r="P38" s="203"/>
      <c r="Q38" s="203"/>
      <c r="R38" s="203"/>
      <c r="S38" s="203"/>
      <c r="T38" s="203"/>
      <c r="U38" s="203"/>
      <c r="V38" s="203"/>
      <c r="W38" s="203"/>
      <c r="X38" s="203"/>
      <c r="Y38" s="203"/>
      <c r="Z38" s="203"/>
      <c r="AA38" s="203"/>
      <c r="AB38" s="203"/>
      <c r="AC38" s="204"/>
      <c r="AD38" s="204"/>
      <c r="AE38" s="204"/>
      <c r="AF38" s="204"/>
      <c r="AG38" s="204"/>
      <c r="AH38" s="204"/>
      <c r="AI38" s="204"/>
      <c r="AJ38" s="204"/>
      <c r="AK38" s="444"/>
      <c r="AL38" s="110"/>
    </row>
    <row r="39" spans="2:38" ht="15" customHeight="1" x14ac:dyDescent="0.25">
      <c r="G39" s="521"/>
      <c r="H39" s="972" t="s">
        <v>1786</v>
      </c>
      <c r="I39" s="1094"/>
      <c r="J39" s="1094"/>
      <c r="K39" s="1094"/>
      <c r="L39" s="1094"/>
      <c r="M39" s="1094"/>
      <c r="N39" s="1094"/>
      <c r="O39" s="1094"/>
      <c r="P39" s="1094"/>
      <c r="Q39" s="1094"/>
      <c r="R39" s="1094"/>
      <c r="S39" s="1094"/>
      <c r="T39" s="1094"/>
      <c r="U39" s="1094"/>
      <c r="V39" s="1094"/>
      <c r="W39" s="1094"/>
      <c r="X39" s="1094"/>
      <c r="Y39" s="1094"/>
      <c r="Z39" s="1094"/>
      <c r="AA39" s="1094"/>
      <c r="AB39" s="1094"/>
      <c r="AC39" s="1094"/>
      <c r="AD39" s="1094"/>
      <c r="AE39" s="1094"/>
      <c r="AF39" s="1094"/>
      <c r="AG39" s="1094"/>
      <c r="AH39" s="1094"/>
      <c r="AI39" s="1094"/>
      <c r="AJ39" s="1094"/>
      <c r="AK39" s="805"/>
      <c r="AL39" s="110"/>
    </row>
    <row r="40" spans="2:38" ht="15" customHeight="1" x14ac:dyDescent="0.25">
      <c r="G40" s="521"/>
      <c r="H40" s="804"/>
      <c r="I40" s="1094"/>
      <c r="J40" s="1094"/>
      <c r="K40" s="1094"/>
      <c r="L40" s="1094"/>
      <c r="M40" s="1094"/>
      <c r="N40" s="1094"/>
      <c r="O40" s="1094"/>
      <c r="P40" s="1094"/>
      <c r="Q40" s="1094"/>
      <c r="R40" s="1094"/>
      <c r="S40" s="1094"/>
      <c r="T40" s="1094"/>
      <c r="U40" s="1094"/>
      <c r="V40" s="1094"/>
      <c r="W40" s="1094"/>
      <c r="X40" s="1094"/>
      <c r="Y40" s="1094"/>
      <c r="Z40" s="1094"/>
      <c r="AA40" s="1094"/>
      <c r="AB40" s="1094"/>
      <c r="AC40" s="1094"/>
      <c r="AD40" s="1094"/>
      <c r="AE40" s="1094"/>
      <c r="AF40" s="1094"/>
      <c r="AG40" s="1094"/>
      <c r="AH40" s="1094"/>
      <c r="AI40" s="1094"/>
      <c r="AJ40" s="1094"/>
      <c r="AK40" s="805"/>
      <c r="AL40" s="110"/>
    </row>
    <row r="41" spans="2:38" ht="15" customHeight="1" x14ac:dyDescent="0.25">
      <c r="G41" s="521"/>
      <c r="H41" s="804"/>
      <c r="I41" s="1094"/>
      <c r="J41" s="1094"/>
      <c r="K41" s="1094"/>
      <c r="L41" s="1094"/>
      <c r="M41" s="1094"/>
      <c r="N41" s="1094"/>
      <c r="O41" s="1094"/>
      <c r="P41" s="1094"/>
      <c r="Q41" s="1094"/>
      <c r="R41" s="1094"/>
      <c r="S41" s="1094"/>
      <c r="T41" s="1094"/>
      <c r="U41" s="1094"/>
      <c r="V41" s="1094"/>
      <c r="W41" s="1094"/>
      <c r="X41" s="1094"/>
      <c r="Y41" s="1094"/>
      <c r="Z41" s="1094"/>
      <c r="AA41" s="1094"/>
      <c r="AB41" s="1094"/>
      <c r="AC41" s="1094"/>
      <c r="AD41" s="1094"/>
      <c r="AE41" s="1094"/>
      <c r="AF41" s="1094"/>
      <c r="AG41" s="1094"/>
      <c r="AH41" s="1094"/>
      <c r="AI41" s="1094"/>
      <c r="AJ41" s="1094"/>
      <c r="AK41" s="805"/>
      <c r="AL41" s="110"/>
    </row>
    <row r="42" spans="2:38" ht="15" customHeight="1" x14ac:dyDescent="0.25">
      <c r="G42" s="521"/>
      <c r="H42" s="804"/>
      <c r="I42" s="1094"/>
      <c r="J42" s="1094"/>
      <c r="K42" s="1094"/>
      <c r="L42" s="1094"/>
      <c r="M42" s="1094"/>
      <c r="N42" s="1094"/>
      <c r="O42" s="1094"/>
      <c r="P42" s="1094"/>
      <c r="Q42" s="1094"/>
      <c r="R42" s="1094"/>
      <c r="S42" s="1094"/>
      <c r="T42" s="1094"/>
      <c r="U42" s="1094"/>
      <c r="V42" s="1094"/>
      <c r="W42" s="1094"/>
      <c r="X42" s="1094"/>
      <c r="Y42" s="1094"/>
      <c r="Z42" s="1094"/>
      <c r="AA42" s="1094"/>
      <c r="AB42" s="1094"/>
      <c r="AC42" s="1094"/>
      <c r="AD42" s="1094"/>
      <c r="AE42" s="1094"/>
      <c r="AF42" s="1094"/>
      <c r="AG42" s="1094"/>
      <c r="AH42" s="1094"/>
      <c r="AI42" s="1094"/>
      <c r="AJ42" s="1094"/>
      <c r="AK42" s="805"/>
      <c r="AL42" s="110"/>
    </row>
    <row r="43" spans="2:38" ht="15" customHeight="1" x14ac:dyDescent="0.25">
      <c r="G43" s="521"/>
      <c r="H43" s="202" t="s">
        <v>1787</v>
      </c>
      <c r="I43" s="203"/>
      <c r="J43" s="203"/>
      <c r="K43" s="203"/>
      <c r="L43" s="203"/>
      <c r="M43" s="203"/>
      <c r="N43" s="203"/>
      <c r="O43" s="203"/>
      <c r="P43" s="203"/>
      <c r="Q43" s="203"/>
      <c r="R43" s="203"/>
      <c r="S43" s="203"/>
      <c r="T43" s="203"/>
      <c r="U43" s="203"/>
      <c r="V43" s="203"/>
      <c r="W43" s="203"/>
      <c r="X43" s="522"/>
      <c r="Y43" s="522"/>
      <c r="Z43" s="522"/>
      <c r="AA43" s="522"/>
      <c r="AB43" s="522"/>
      <c r="AC43" s="435"/>
      <c r="AD43" s="435"/>
      <c r="AE43" s="435"/>
      <c r="AF43" s="435"/>
      <c r="AG43" s="435"/>
      <c r="AH43" s="435"/>
      <c r="AI43" s="435"/>
      <c r="AJ43" s="435"/>
      <c r="AK43" s="437"/>
      <c r="AL43" s="110"/>
    </row>
    <row r="44" spans="2:38" ht="15" customHeight="1" x14ac:dyDescent="0.25">
      <c r="G44" s="521"/>
      <c r="H44" s="202" t="s">
        <v>1681</v>
      </c>
      <c r="I44" s="973" t="s">
        <v>2031</v>
      </c>
      <c r="J44" s="1094"/>
      <c r="K44" s="1094"/>
      <c r="L44" s="1094"/>
      <c r="M44" s="1094"/>
      <c r="N44" s="1094"/>
      <c r="O44" s="1094"/>
      <c r="P44" s="1094"/>
      <c r="Q44" s="1094"/>
      <c r="R44" s="1094"/>
      <c r="S44" s="1094"/>
      <c r="T44" s="1094"/>
      <c r="U44" s="1094"/>
      <c r="V44" s="1094"/>
      <c r="W44" s="1094"/>
      <c r="X44" s="1094"/>
      <c r="Y44" s="1094"/>
      <c r="Z44" s="1094"/>
      <c r="AA44" s="1094"/>
      <c r="AB44" s="1094"/>
      <c r="AC44" s="435"/>
      <c r="AD44" s="435"/>
      <c r="AE44" s="435"/>
      <c r="AF44" s="435"/>
      <c r="AG44" s="435"/>
      <c r="AH44" s="435"/>
      <c r="AI44" s="435"/>
      <c r="AJ44" s="435"/>
      <c r="AK44" s="437"/>
      <c r="AL44" s="110"/>
    </row>
    <row r="45" spans="2:38" ht="15" customHeight="1" x14ac:dyDescent="0.25">
      <c r="G45" s="521"/>
      <c r="H45" s="205"/>
      <c r="I45" s="435"/>
      <c r="W45" s="203"/>
      <c r="X45" s="203"/>
      <c r="Y45" s="203"/>
      <c r="Z45" s="203"/>
      <c r="AA45" s="203"/>
      <c r="AB45" s="203"/>
      <c r="AC45" s="204"/>
      <c r="AD45" s="204"/>
      <c r="AE45" s="204"/>
      <c r="AF45" s="204"/>
      <c r="AG45" s="204"/>
      <c r="AH45" s="204"/>
      <c r="AI45" s="204"/>
      <c r="AJ45" s="204"/>
      <c r="AK45" s="444"/>
      <c r="AL45" s="110"/>
    </row>
    <row r="46" spans="2:38" ht="15" customHeight="1" x14ac:dyDescent="0.25">
      <c r="G46" s="521" t="s">
        <v>1788</v>
      </c>
      <c r="H46" s="205" t="s">
        <v>1789</v>
      </c>
      <c r="I46" s="435"/>
      <c r="W46" s="203"/>
      <c r="X46" s="203"/>
      <c r="Y46" s="203"/>
      <c r="Z46" s="203"/>
      <c r="AA46" s="203"/>
      <c r="AB46" s="203"/>
      <c r="AC46" s="204"/>
      <c r="AD46" s="204"/>
      <c r="AE46" s="204"/>
      <c r="AF46" s="204"/>
      <c r="AG46" s="204"/>
      <c r="AH46" s="204"/>
      <c r="AI46" s="204"/>
      <c r="AJ46" s="204"/>
      <c r="AK46" s="444"/>
      <c r="AL46" s="110"/>
    </row>
    <row r="47" spans="2:38" ht="15" customHeight="1" x14ac:dyDescent="0.25">
      <c r="G47" s="521"/>
      <c r="H47" s="205">
        <v>1</v>
      </c>
      <c r="I47" s="435"/>
      <c r="W47" s="203"/>
      <c r="X47" s="203"/>
      <c r="Y47" s="203"/>
      <c r="Z47" s="203"/>
      <c r="AA47" s="203"/>
      <c r="AB47" s="203"/>
      <c r="AC47" s="204"/>
      <c r="AD47" s="204"/>
      <c r="AE47" s="204"/>
      <c r="AF47" s="204"/>
      <c r="AG47" s="204"/>
      <c r="AH47" s="204"/>
      <c r="AI47" s="204"/>
      <c r="AJ47" s="204"/>
      <c r="AK47" s="444"/>
      <c r="AL47" s="110"/>
    </row>
    <row r="48" spans="2:38" ht="15" customHeight="1" x14ac:dyDescent="0.25">
      <c r="G48" s="521"/>
      <c r="H48" s="205">
        <v>2</v>
      </c>
      <c r="I48" s="435"/>
      <c r="W48" s="203"/>
      <c r="X48" s="203"/>
      <c r="Y48" s="203"/>
      <c r="Z48" s="203"/>
      <c r="AA48" s="203"/>
      <c r="AB48" s="203"/>
      <c r="AC48" s="204"/>
      <c r="AD48" s="204"/>
      <c r="AE48" s="204"/>
      <c r="AF48" s="204"/>
      <c r="AG48" s="204"/>
      <c r="AH48" s="204"/>
      <c r="AI48" s="204"/>
      <c r="AJ48" s="204"/>
      <c r="AK48" s="444"/>
      <c r="AL48" s="110"/>
    </row>
    <row r="49" spans="7:38" ht="15" customHeight="1" x14ac:dyDescent="0.25">
      <c r="G49" s="521"/>
      <c r="H49" s="205">
        <v>3</v>
      </c>
      <c r="I49" s="435"/>
      <c r="W49" s="203"/>
      <c r="X49" s="203"/>
      <c r="Y49" s="203"/>
      <c r="Z49" s="203"/>
      <c r="AA49" s="203"/>
      <c r="AB49" s="203"/>
      <c r="AC49" s="204"/>
      <c r="AD49" s="204"/>
      <c r="AE49" s="204"/>
      <c r="AF49" s="204"/>
      <c r="AG49" s="204"/>
      <c r="AH49" s="204"/>
      <c r="AI49" s="204"/>
      <c r="AJ49" s="204"/>
      <c r="AK49" s="444"/>
      <c r="AL49" s="110"/>
    </row>
    <row r="50" spans="7:38" ht="15" customHeight="1" x14ac:dyDescent="0.25">
      <c r="G50" s="521"/>
      <c r="H50" s="205"/>
      <c r="I50" s="435"/>
      <c r="W50" s="203"/>
      <c r="X50" s="203"/>
      <c r="Y50" s="203"/>
      <c r="Z50" s="203"/>
      <c r="AA50" s="203"/>
      <c r="AB50" s="203"/>
      <c r="AC50" s="204"/>
      <c r="AD50" s="204"/>
      <c r="AE50" s="204"/>
      <c r="AF50" s="204"/>
      <c r="AG50" s="204"/>
      <c r="AH50" s="204"/>
      <c r="AI50" s="204"/>
      <c r="AJ50" s="204"/>
      <c r="AK50" s="444"/>
      <c r="AL50" s="110"/>
    </row>
    <row r="51" spans="7:38" ht="15" customHeight="1" x14ac:dyDescent="0.25">
      <c r="G51" s="553">
        <v>4</v>
      </c>
      <c r="H51" s="205" t="s">
        <v>1790</v>
      </c>
      <c r="I51" s="435"/>
      <c r="W51" s="203"/>
      <c r="X51" s="203"/>
      <c r="Y51" s="203"/>
      <c r="Z51" s="203"/>
      <c r="AA51" s="203"/>
      <c r="AB51" s="203"/>
      <c r="AC51" s="204"/>
      <c r="AD51" s="204"/>
      <c r="AE51" s="204"/>
      <c r="AF51" s="204"/>
      <c r="AG51" s="204"/>
      <c r="AH51" s="204"/>
      <c r="AI51" s="204"/>
      <c r="AJ51" s="204"/>
      <c r="AK51" s="444"/>
      <c r="AL51" s="110"/>
    </row>
    <row r="52" spans="7:38" ht="15" customHeight="1" x14ac:dyDescent="0.25">
      <c r="G52" s="521"/>
      <c r="H52" s="205">
        <v>1</v>
      </c>
      <c r="I52" s="435"/>
      <c r="W52" s="203"/>
      <c r="X52" s="203"/>
      <c r="Y52" s="203"/>
      <c r="Z52" s="203"/>
      <c r="AA52" s="203"/>
      <c r="AB52" s="203"/>
      <c r="AC52" s="204"/>
      <c r="AD52" s="204"/>
      <c r="AE52" s="204"/>
      <c r="AF52" s="204"/>
      <c r="AG52" s="204"/>
      <c r="AH52" s="204"/>
      <c r="AI52" s="204"/>
      <c r="AJ52" s="204"/>
      <c r="AK52" s="444"/>
      <c r="AL52" s="110"/>
    </row>
    <row r="53" spans="7:38" ht="15" customHeight="1" x14ac:dyDescent="0.25">
      <c r="G53" s="521"/>
      <c r="H53" s="205">
        <v>2</v>
      </c>
      <c r="I53" s="435"/>
      <c r="W53" s="203"/>
      <c r="X53" s="203"/>
      <c r="Y53" s="203"/>
      <c r="Z53" s="203"/>
      <c r="AA53" s="203"/>
      <c r="AB53" s="203"/>
      <c r="AC53" s="204"/>
      <c r="AD53" s="204"/>
      <c r="AE53" s="204"/>
      <c r="AF53" s="204"/>
      <c r="AG53" s="204"/>
      <c r="AH53" s="204"/>
      <c r="AI53" s="204"/>
      <c r="AJ53" s="204"/>
      <c r="AK53" s="444"/>
      <c r="AL53" s="110"/>
    </row>
    <row r="54" spans="7:38" ht="15" customHeight="1" x14ac:dyDescent="0.25">
      <c r="G54" s="521"/>
      <c r="H54" s="205">
        <v>3</v>
      </c>
      <c r="I54" s="435"/>
      <c r="W54" s="203"/>
      <c r="X54" s="203"/>
      <c r="Y54" s="203"/>
      <c r="Z54" s="203"/>
      <c r="AA54" s="203"/>
      <c r="AB54" s="203"/>
      <c r="AC54" s="204"/>
      <c r="AD54" s="204"/>
      <c r="AE54" s="204"/>
      <c r="AF54" s="204"/>
      <c r="AG54" s="204"/>
      <c r="AH54" s="204"/>
      <c r="AI54" s="204"/>
      <c r="AJ54" s="204"/>
      <c r="AK54" s="444"/>
      <c r="AL54" s="110"/>
    </row>
    <row r="55" spans="7:38" ht="15" customHeight="1" x14ac:dyDescent="0.25">
      <c r="G55" s="521"/>
      <c r="H55" s="205"/>
      <c r="I55" s="435"/>
      <c r="W55" s="203"/>
      <c r="X55" s="203"/>
      <c r="Y55" s="203"/>
      <c r="Z55" s="203"/>
      <c r="AA55" s="203"/>
      <c r="AB55" s="203"/>
      <c r="AC55" s="204"/>
      <c r="AD55" s="204"/>
      <c r="AE55" s="204"/>
      <c r="AF55" s="204"/>
      <c r="AG55" s="204"/>
      <c r="AH55" s="204"/>
      <c r="AI55" s="204"/>
      <c r="AJ55" s="204"/>
      <c r="AK55" s="444"/>
      <c r="AL55" s="110"/>
    </row>
    <row r="56" spans="7:38" x14ac:dyDescent="0.25">
      <c r="G56" s="523"/>
      <c r="H56" s="206"/>
      <c r="I56" s="207"/>
      <c r="J56" s="207"/>
      <c r="K56" s="207"/>
      <c r="L56" s="207"/>
      <c r="M56" s="207"/>
      <c r="N56" s="207"/>
      <c r="O56" s="207"/>
      <c r="P56" s="207"/>
      <c r="Q56" s="207"/>
      <c r="R56" s="207"/>
      <c r="S56" s="207"/>
      <c r="T56" s="207"/>
      <c r="U56" s="207"/>
      <c r="V56" s="207"/>
      <c r="W56" s="207"/>
      <c r="X56" s="207"/>
      <c r="Y56" s="207"/>
      <c r="Z56" s="207"/>
      <c r="AA56" s="207"/>
      <c r="AB56" s="207"/>
      <c r="AC56" s="188"/>
      <c r="AD56" s="440"/>
      <c r="AE56" s="440"/>
      <c r="AF56" s="440"/>
      <c r="AG56" s="440"/>
      <c r="AH56" s="440"/>
      <c r="AI56" s="440"/>
      <c r="AJ56" s="440"/>
      <c r="AK56" s="439"/>
      <c r="AL56" s="110"/>
    </row>
    <row r="57" spans="7:38" x14ac:dyDescent="0.25">
      <c r="AL57" s="110"/>
    </row>
    <row r="58" spans="7:38" x14ac:dyDescent="0.25">
      <c r="G58" s="56"/>
      <c r="H58" s="56"/>
      <c r="I58" s="56"/>
      <c r="J58" s="56"/>
      <c r="K58" s="56"/>
      <c r="L58" s="56"/>
      <c r="M58" s="56"/>
      <c r="N58" s="56"/>
      <c r="O58" s="56"/>
      <c r="P58" s="56"/>
      <c r="Q58" s="56"/>
      <c r="R58" s="56"/>
      <c r="S58" s="56"/>
      <c r="T58" s="56"/>
      <c r="U58" s="56"/>
      <c r="V58" s="56"/>
      <c r="W58" s="56"/>
      <c r="X58" s="56"/>
      <c r="Y58" s="56"/>
      <c r="Z58" s="56"/>
      <c r="AA58" s="56"/>
      <c r="AB58" s="56"/>
      <c r="AC58" s="56"/>
      <c r="AD58" s="56"/>
      <c r="AE58" s="56"/>
      <c r="AF58" s="56"/>
      <c r="AG58" s="56"/>
      <c r="AH58" s="56"/>
      <c r="AI58" s="56"/>
      <c r="AJ58" s="56"/>
      <c r="AK58" s="56"/>
    </row>
    <row r="59" spans="7:38" x14ac:dyDescent="0.25">
      <c r="G59" s="56"/>
      <c r="H59" s="56"/>
      <c r="I59" s="56"/>
      <c r="J59" s="56"/>
      <c r="K59" s="56"/>
      <c r="L59" s="56"/>
      <c r="M59" s="56"/>
      <c r="N59" s="56"/>
      <c r="O59" s="56"/>
      <c r="P59" s="56"/>
      <c r="Q59" s="56"/>
      <c r="R59" s="56"/>
      <c r="S59" s="56"/>
      <c r="T59" s="56"/>
      <c r="U59" s="56"/>
      <c r="V59" s="56"/>
      <c r="W59" s="56"/>
      <c r="X59" s="56"/>
      <c r="Y59" s="56"/>
      <c r="Z59" s="56"/>
      <c r="AA59" s="56"/>
      <c r="AB59" s="56"/>
      <c r="AC59" s="56"/>
      <c r="AD59" s="56"/>
      <c r="AE59" s="56"/>
      <c r="AF59" s="56"/>
      <c r="AG59" s="56"/>
      <c r="AH59" s="56"/>
      <c r="AI59" s="56"/>
      <c r="AJ59" s="56"/>
      <c r="AK59" s="56"/>
    </row>
    <row r="60" spans="7:38" x14ac:dyDescent="0.25">
      <c r="G60" s="56"/>
      <c r="H60" s="56"/>
      <c r="I60" s="56"/>
      <c r="J60" s="56"/>
      <c r="K60" s="56"/>
      <c r="L60" s="56"/>
      <c r="M60" s="56"/>
      <c r="N60" s="56"/>
      <c r="O60" s="56"/>
      <c r="P60" s="56"/>
      <c r="Q60" s="56"/>
      <c r="R60" s="56"/>
      <c r="S60" s="56"/>
      <c r="T60" s="56"/>
      <c r="U60" s="56"/>
      <c r="V60" s="56"/>
      <c r="W60" s="56"/>
      <c r="X60" s="56"/>
      <c r="Y60" s="56"/>
      <c r="Z60" s="56"/>
      <c r="AA60" s="56"/>
      <c r="AB60" s="56"/>
      <c r="AC60" s="56"/>
      <c r="AD60" s="56"/>
      <c r="AE60" s="56"/>
      <c r="AF60" s="56"/>
      <c r="AG60" s="56"/>
      <c r="AH60" s="56"/>
      <c r="AI60" s="56"/>
      <c r="AJ60" s="56"/>
      <c r="AK60" s="56"/>
    </row>
    <row r="61" spans="7:38" x14ac:dyDescent="0.25">
      <c r="G61" s="1216" t="s">
        <v>1507</v>
      </c>
      <c r="H61" s="824"/>
      <c r="I61" s="824"/>
      <c r="J61" s="824"/>
      <c r="K61" s="824"/>
      <c r="L61" s="824"/>
      <c r="M61" s="824"/>
      <c r="N61" s="824"/>
      <c r="O61" s="824"/>
      <c r="P61" s="824"/>
      <c r="Q61" s="824"/>
      <c r="R61" s="824"/>
      <c r="S61" s="824"/>
      <c r="T61" s="824"/>
      <c r="U61" s="1198" t="s">
        <v>1508</v>
      </c>
      <c r="V61" s="824"/>
      <c r="W61" s="824"/>
      <c r="X61" s="824"/>
      <c r="Y61" s="824"/>
      <c r="Z61" s="824"/>
      <c r="AA61" s="824"/>
      <c r="AB61" s="824"/>
      <c r="AC61" s="824"/>
      <c r="AD61" s="824"/>
      <c r="AE61" s="824"/>
      <c r="AF61" s="824"/>
      <c r="AG61" s="824"/>
      <c r="AH61" s="825"/>
      <c r="AI61" s="56"/>
      <c r="AJ61" s="56"/>
      <c r="AK61" s="56"/>
    </row>
    <row r="62" spans="7:38" x14ac:dyDescent="0.25">
      <c r="G62" s="1219" t="s">
        <v>796</v>
      </c>
      <c r="H62" s="800"/>
      <c r="I62" s="800"/>
      <c r="J62" s="800"/>
      <c r="K62" s="800"/>
      <c r="L62" s="800"/>
      <c r="M62" s="1216" t="s">
        <v>1511</v>
      </c>
      <c r="N62" s="824"/>
      <c r="O62" s="824"/>
      <c r="P62" s="824"/>
      <c r="Q62" s="1198" t="s">
        <v>1510</v>
      </c>
      <c r="R62" s="824"/>
      <c r="S62" s="824"/>
      <c r="T62" s="825"/>
      <c r="U62" s="1211" t="s">
        <v>796</v>
      </c>
      <c r="V62" s="800"/>
      <c r="W62" s="800"/>
      <c r="X62" s="800"/>
      <c r="Y62" s="800"/>
      <c r="Z62" s="800"/>
      <c r="AA62" s="1198" t="s">
        <v>1511</v>
      </c>
      <c r="AB62" s="824"/>
      <c r="AC62" s="824"/>
      <c r="AD62" s="825"/>
      <c r="AE62" s="1198" t="s">
        <v>1510</v>
      </c>
      <c r="AF62" s="824"/>
      <c r="AG62" s="824"/>
      <c r="AH62" s="825"/>
      <c r="AI62" s="56"/>
      <c r="AJ62" s="56"/>
      <c r="AK62" s="56"/>
    </row>
    <row r="63" spans="7:38" x14ac:dyDescent="0.25">
      <c r="G63" s="208"/>
      <c r="H63" s="56"/>
      <c r="I63" s="56"/>
      <c r="J63" s="56"/>
      <c r="K63" s="56"/>
      <c r="L63" s="56"/>
      <c r="M63" s="208"/>
      <c r="N63" s="56"/>
      <c r="O63" s="56"/>
      <c r="P63" s="56"/>
      <c r="Q63" s="208"/>
      <c r="R63" s="56"/>
      <c r="S63" s="56"/>
      <c r="T63" s="209"/>
      <c r="U63" s="56"/>
      <c r="V63" s="56"/>
      <c r="W63" s="56"/>
      <c r="X63" s="56"/>
      <c r="Y63" s="56"/>
      <c r="Z63" s="56"/>
      <c r="AA63" s="208"/>
      <c r="AB63" s="56"/>
      <c r="AC63" s="56"/>
      <c r="AD63" s="209"/>
      <c r="AE63" s="208"/>
      <c r="AF63" s="56"/>
      <c r="AG63" s="56"/>
      <c r="AH63" s="209"/>
      <c r="AI63" s="56"/>
      <c r="AJ63" s="56"/>
      <c r="AK63" s="56"/>
    </row>
    <row r="64" spans="7:38" x14ac:dyDescent="0.25">
      <c r="G64" s="210" t="s">
        <v>1681</v>
      </c>
      <c r="H64" s="211"/>
      <c r="I64" s="211"/>
      <c r="J64" s="211"/>
      <c r="K64" s="211"/>
      <c r="L64" s="211"/>
      <c r="M64" s="210"/>
      <c r="N64" s="211"/>
      <c r="O64" s="211"/>
      <c r="P64" s="211"/>
      <c r="Q64" s="210"/>
      <c r="R64" s="211"/>
      <c r="S64" s="211"/>
      <c r="T64" s="212"/>
      <c r="U64" s="210" t="s">
        <v>1681</v>
      </c>
      <c r="V64" s="211"/>
      <c r="W64" s="211"/>
      <c r="X64" s="211"/>
      <c r="Y64" s="211"/>
      <c r="Z64" s="211"/>
      <c r="AA64" s="210"/>
      <c r="AB64" s="211"/>
      <c r="AC64" s="211"/>
      <c r="AD64" s="212"/>
      <c r="AE64" s="210"/>
      <c r="AF64" s="211"/>
      <c r="AG64" s="211"/>
      <c r="AH64" s="212"/>
      <c r="AI64" s="56"/>
      <c r="AJ64" s="56"/>
      <c r="AK64" s="56"/>
    </row>
    <row r="65" spans="7:37" x14ac:dyDescent="0.25">
      <c r="G65" s="210" t="s">
        <v>1681</v>
      </c>
      <c r="H65" s="211"/>
      <c r="I65" s="211"/>
      <c r="J65" s="211"/>
      <c r="K65" s="211"/>
      <c r="L65" s="211"/>
      <c r="M65" s="210"/>
      <c r="N65" s="211"/>
      <c r="O65" s="211"/>
      <c r="P65" s="211"/>
      <c r="Q65" s="210"/>
      <c r="R65" s="211"/>
      <c r="S65" s="211"/>
      <c r="T65" s="212"/>
      <c r="U65" s="210"/>
      <c r="V65" s="211"/>
      <c r="W65" s="211"/>
      <c r="X65" s="211"/>
      <c r="Y65" s="211"/>
      <c r="Z65" s="211"/>
      <c r="AA65" s="210"/>
      <c r="AB65" s="211"/>
      <c r="AC65" s="211"/>
      <c r="AD65" s="212"/>
      <c r="AE65" s="210"/>
      <c r="AF65" s="211"/>
      <c r="AG65" s="211"/>
      <c r="AH65" s="212"/>
      <c r="AI65" s="56"/>
      <c r="AJ65" s="56"/>
      <c r="AK65" s="56"/>
    </row>
    <row r="66" spans="7:37" x14ac:dyDescent="0.25">
      <c r="G66" s="210" t="s">
        <v>1681</v>
      </c>
      <c r="H66" s="211"/>
      <c r="I66" s="211"/>
      <c r="J66" s="211"/>
      <c r="K66" s="211"/>
      <c r="L66" s="211"/>
      <c r="M66" s="210"/>
      <c r="N66" s="211"/>
      <c r="O66" s="211"/>
      <c r="P66" s="211"/>
      <c r="Q66" s="210"/>
      <c r="R66" s="211"/>
      <c r="S66" s="211"/>
      <c r="T66" s="212"/>
      <c r="U66" s="210"/>
      <c r="V66" s="211"/>
      <c r="W66" s="211"/>
      <c r="X66" s="211"/>
      <c r="Y66" s="211"/>
      <c r="Z66" s="211"/>
      <c r="AA66" s="210"/>
      <c r="AB66" s="211"/>
      <c r="AC66" s="211"/>
      <c r="AD66" s="212"/>
      <c r="AE66" s="210"/>
      <c r="AF66" s="211"/>
      <c r="AG66" s="211"/>
      <c r="AH66" s="212"/>
      <c r="AI66" s="56"/>
      <c r="AJ66" s="56"/>
      <c r="AK66" s="56"/>
    </row>
    <row r="67" spans="7:37" x14ac:dyDescent="0.25">
      <c r="G67" s="210" t="s">
        <v>1681</v>
      </c>
      <c r="H67" s="211"/>
      <c r="I67" s="211"/>
      <c r="J67" s="211"/>
      <c r="K67" s="211"/>
      <c r="L67" s="211"/>
      <c r="M67" s="210"/>
      <c r="N67" s="211"/>
      <c r="O67" s="211"/>
      <c r="P67" s="211"/>
      <c r="Q67" s="210"/>
      <c r="R67" s="211"/>
      <c r="S67" s="211"/>
      <c r="T67" s="212"/>
      <c r="U67" s="210"/>
      <c r="V67" s="211"/>
      <c r="W67" s="211"/>
      <c r="X67" s="211"/>
      <c r="Y67" s="211"/>
      <c r="Z67" s="211"/>
      <c r="AA67" s="210"/>
      <c r="AB67" s="211"/>
      <c r="AC67" s="211"/>
      <c r="AD67" s="212"/>
      <c r="AE67" s="210"/>
      <c r="AF67" s="211"/>
      <c r="AG67" s="211"/>
      <c r="AH67" s="212"/>
    </row>
    <row r="68" spans="7:37" x14ac:dyDescent="0.25">
      <c r="G68" s="210" t="s">
        <v>1681</v>
      </c>
      <c r="H68" s="211"/>
      <c r="I68" s="211"/>
      <c r="J68" s="211"/>
      <c r="K68" s="211"/>
      <c r="L68" s="211"/>
      <c r="M68" s="210"/>
      <c r="N68" s="211"/>
      <c r="O68" s="211"/>
      <c r="P68" s="211"/>
      <c r="Q68" s="210"/>
      <c r="R68" s="211"/>
      <c r="S68" s="211"/>
      <c r="T68" s="212"/>
      <c r="U68" s="210"/>
      <c r="V68" s="211"/>
      <c r="W68" s="211"/>
      <c r="X68" s="211"/>
      <c r="Y68" s="211"/>
      <c r="Z68" s="211"/>
      <c r="AA68" s="210"/>
      <c r="AB68" s="211"/>
      <c r="AC68" s="211"/>
      <c r="AD68" s="212"/>
      <c r="AE68" s="210"/>
      <c r="AF68" s="211"/>
      <c r="AG68" s="211"/>
      <c r="AH68" s="212"/>
    </row>
    <row r="69" spans="7:37" x14ac:dyDescent="0.25">
      <c r="G69" s="210" t="s">
        <v>1681</v>
      </c>
      <c r="H69" s="211"/>
      <c r="I69" s="211"/>
      <c r="J69" s="211"/>
      <c r="K69" s="211"/>
      <c r="L69" s="211"/>
      <c r="M69" s="210"/>
      <c r="N69" s="211"/>
      <c r="O69" s="211"/>
      <c r="P69" s="211"/>
      <c r="Q69" s="210"/>
      <c r="R69" s="211"/>
      <c r="S69" s="211"/>
      <c r="T69" s="212"/>
      <c r="U69" s="210"/>
      <c r="V69" s="211"/>
      <c r="W69" s="211"/>
      <c r="X69" s="211"/>
      <c r="Y69" s="211"/>
      <c r="Z69" s="211"/>
      <c r="AA69" s="210"/>
      <c r="AB69" s="211"/>
      <c r="AC69" s="211"/>
      <c r="AD69" s="212"/>
      <c r="AE69" s="210"/>
      <c r="AF69" s="211"/>
      <c r="AG69" s="211"/>
      <c r="AH69" s="212"/>
    </row>
    <row r="70" spans="7:37" x14ac:dyDescent="0.25">
      <c r="G70" s="210" t="s">
        <v>1681</v>
      </c>
      <c r="H70" s="211"/>
      <c r="I70" s="211"/>
      <c r="J70" s="211"/>
      <c r="K70" s="211"/>
      <c r="L70" s="211"/>
      <c r="M70" s="210"/>
      <c r="N70" s="211"/>
      <c r="O70" s="211"/>
      <c r="P70" s="211"/>
      <c r="Q70" s="210"/>
      <c r="R70" s="211"/>
      <c r="S70" s="211"/>
      <c r="T70" s="212"/>
      <c r="U70" s="210"/>
      <c r="V70" s="211"/>
      <c r="W70" s="211"/>
      <c r="X70" s="211"/>
      <c r="Y70" s="211"/>
      <c r="Z70" s="211"/>
      <c r="AA70" s="210"/>
      <c r="AB70" s="211"/>
      <c r="AC70" s="211"/>
      <c r="AD70" s="212"/>
      <c r="AE70" s="210"/>
      <c r="AF70" s="211"/>
      <c r="AG70" s="211"/>
      <c r="AH70" s="212"/>
    </row>
    <row r="71" spans="7:37" x14ac:dyDescent="0.25">
      <c r="G71" s="210" t="s">
        <v>1681</v>
      </c>
      <c r="H71" s="211"/>
      <c r="I71" s="211"/>
      <c r="J71" s="211"/>
      <c r="K71" s="211"/>
      <c r="L71" s="211"/>
      <c r="M71" s="210"/>
      <c r="N71" s="211"/>
      <c r="O71" s="211"/>
      <c r="P71" s="211"/>
      <c r="Q71" s="210"/>
      <c r="R71" s="211"/>
      <c r="S71" s="211"/>
      <c r="T71" s="212"/>
      <c r="U71" s="210"/>
      <c r="V71" s="211"/>
      <c r="W71" s="211"/>
      <c r="X71" s="211"/>
      <c r="Y71" s="211"/>
      <c r="Z71" s="211"/>
      <c r="AA71" s="210"/>
      <c r="AB71" s="211"/>
      <c r="AC71" s="211"/>
      <c r="AD71" s="212"/>
      <c r="AE71" s="210"/>
      <c r="AF71" s="211"/>
      <c r="AG71" s="211"/>
      <c r="AH71" s="212"/>
    </row>
    <row r="72" spans="7:37" x14ac:dyDescent="0.25">
      <c r="G72" s="210" t="s">
        <v>1681</v>
      </c>
      <c r="H72" s="211"/>
      <c r="I72" s="211"/>
      <c r="J72" s="211"/>
      <c r="K72" s="211"/>
      <c r="L72" s="211"/>
      <c r="M72" s="210"/>
      <c r="N72" s="211"/>
      <c r="O72" s="211"/>
      <c r="P72" s="211"/>
      <c r="Q72" s="210"/>
      <c r="R72" s="211"/>
      <c r="S72" s="211"/>
      <c r="T72" s="212"/>
      <c r="U72" s="210"/>
      <c r="V72" s="211"/>
      <c r="W72" s="211"/>
      <c r="X72" s="211"/>
      <c r="Y72" s="211"/>
      <c r="Z72" s="211"/>
      <c r="AA72" s="210"/>
      <c r="AB72" s="211"/>
      <c r="AC72" s="211"/>
      <c r="AD72" s="212"/>
      <c r="AE72" s="210"/>
      <c r="AF72" s="211"/>
      <c r="AG72" s="211"/>
      <c r="AH72" s="212"/>
    </row>
    <row r="73" spans="7:37" x14ac:dyDescent="0.25">
      <c r="G73" s="210" t="s">
        <v>1681</v>
      </c>
      <c r="H73" s="211"/>
      <c r="I73" s="211"/>
      <c r="J73" s="211"/>
      <c r="K73" s="211"/>
      <c r="L73" s="211"/>
      <c r="M73" s="210"/>
      <c r="N73" s="211"/>
      <c r="O73" s="211"/>
      <c r="P73" s="211"/>
      <c r="Q73" s="210"/>
      <c r="R73" s="211"/>
      <c r="S73" s="211"/>
      <c r="T73" s="212"/>
      <c r="U73" s="210"/>
      <c r="V73" s="211"/>
      <c r="W73" s="211"/>
      <c r="X73" s="211"/>
      <c r="Y73" s="211"/>
      <c r="Z73" s="211"/>
      <c r="AA73" s="210"/>
      <c r="AB73" s="211"/>
      <c r="AC73" s="211"/>
      <c r="AD73" s="212"/>
      <c r="AE73" s="210"/>
      <c r="AF73" s="211"/>
      <c r="AG73" s="211"/>
      <c r="AH73" s="212"/>
    </row>
    <row r="74" spans="7:37" x14ac:dyDescent="0.25">
      <c r="G74" s="210" t="s">
        <v>1681</v>
      </c>
      <c r="H74" s="211"/>
      <c r="I74" s="211"/>
      <c r="J74" s="211"/>
      <c r="K74" s="211"/>
      <c r="L74" s="211"/>
      <c r="M74" s="210"/>
      <c r="N74" s="211"/>
      <c r="O74" s="211"/>
      <c r="P74" s="211"/>
      <c r="Q74" s="210"/>
      <c r="R74" s="211"/>
      <c r="S74" s="211"/>
      <c r="T74" s="212"/>
      <c r="U74" s="210"/>
      <c r="V74" s="211"/>
      <c r="W74" s="211"/>
      <c r="X74" s="211"/>
      <c r="Y74" s="211"/>
      <c r="Z74" s="211"/>
      <c r="AA74" s="210"/>
      <c r="AB74" s="211"/>
      <c r="AC74" s="211"/>
      <c r="AD74" s="212"/>
      <c r="AE74" s="210"/>
      <c r="AF74" s="211"/>
      <c r="AG74" s="211"/>
      <c r="AH74" s="212"/>
    </row>
    <row r="75" spans="7:37" x14ac:dyDescent="0.25">
      <c r="G75" s="213"/>
      <c r="H75" s="214"/>
      <c r="I75" s="214"/>
      <c r="J75" s="214"/>
      <c r="K75" s="214"/>
      <c r="L75" s="214"/>
      <c r="M75" s="213"/>
      <c r="N75" s="214"/>
      <c r="O75" s="214"/>
      <c r="P75" s="214"/>
      <c r="Q75" s="213"/>
      <c r="R75" s="214"/>
      <c r="S75" s="214"/>
      <c r="T75" s="215"/>
      <c r="U75" s="213"/>
      <c r="V75" s="214"/>
      <c r="W75" s="214"/>
      <c r="X75" s="214"/>
      <c r="Y75" s="214"/>
      <c r="Z75" s="214"/>
      <c r="AA75" s="213"/>
      <c r="AB75" s="214"/>
      <c r="AC75" s="214"/>
      <c r="AD75" s="215"/>
      <c r="AE75" s="213"/>
      <c r="AF75" s="214"/>
      <c r="AG75" s="214"/>
      <c r="AH75" s="215"/>
    </row>
    <row r="77" spans="7:37" x14ac:dyDescent="0.25">
      <c r="AD77" s="56" t="s">
        <v>1765</v>
      </c>
      <c r="AE77" s="56"/>
      <c r="AF77" s="56"/>
      <c r="AG77" s="56" t="str">
        <f>Q!P22</f>
        <v>Q-1</v>
      </c>
      <c r="AH77" s="56"/>
    </row>
  </sheetData>
  <mergeCells count="72">
    <mergeCell ref="G7:AK7"/>
    <mergeCell ref="H39:AK42"/>
    <mergeCell ref="B17:E17"/>
    <mergeCell ref="M62:P62"/>
    <mergeCell ref="W24:AA24"/>
    <mergeCell ref="H21:K22"/>
    <mergeCell ref="AA62:AD62"/>
    <mergeCell ref="AG22:AK22"/>
    <mergeCell ref="M24:T25"/>
    <mergeCell ref="G61:T61"/>
    <mergeCell ref="M21:T22"/>
    <mergeCell ref="AB21:AF21"/>
    <mergeCell ref="I34:V34"/>
    <mergeCell ref="G62:L62"/>
    <mergeCell ref="AB24:AF24"/>
    <mergeCell ref="X33:AB33"/>
    <mergeCell ref="W21:AA21"/>
    <mergeCell ref="U24:V24"/>
    <mergeCell ref="U61:AH61"/>
    <mergeCell ref="U62:Z62"/>
    <mergeCell ref="AG21:AK21"/>
    <mergeCell ref="Q62:T62"/>
    <mergeCell ref="I35:V35"/>
    <mergeCell ref="I33:V33"/>
    <mergeCell ref="H24:K25"/>
    <mergeCell ref="AE62:AH62"/>
    <mergeCell ref="X35:AB35"/>
    <mergeCell ref="AG17:AK17"/>
    <mergeCell ref="AG14:AK16"/>
    <mergeCell ref="B15:E15"/>
    <mergeCell ref="G14:G16"/>
    <mergeCell ref="AB18:AF18"/>
    <mergeCell ref="AG18:AK18"/>
    <mergeCell ref="W18:AA18"/>
    <mergeCell ref="H18:K19"/>
    <mergeCell ref="B16:E16"/>
    <mergeCell ref="M18:T19"/>
    <mergeCell ref="AB15:AF16"/>
    <mergeCell ref="H14:T16"/>
    <mergeCell ref="B14:E14"/>
    <mergeCell ref="B4:E4"/>
    <mergeCell ref="H30:AK31"/>
    <mergeCell ref="M20:T20"/>
    <mergeCell ref="G9:V11"/>
    <mergeCell ref="W14:AF14"/>
    <mergeCell ref="B6:E6"/>
    <mergeCell ref="B30:E30"/>
    <mergeCell ref="B12:E12"/>
    <mergeCell ref="B8:E8"/>
    <mergeCell ref="W17:AA17"/>
    <mergeCell ref="AB17:AF17"/>
    <mergeCell ref="B13:E13"/>
    <mergeCell ref="U14:V16"/>
    <mergeCell ref="B10:E10"/>
    <mergeCell ref="W15:AA16"/>
    <mergeCell ref="U18:V18"/>
    <mergeCell ref="B32:E32"/>
    <mergeCell ref="B38:E38"/>
    <mergeCell ref="AB19:AF19"/>
    <mergeCell ref="I44:AB44"/>
    <mergeCell ref="H29:AK29"/>
    <mergeCell ref="AG24:AK24"/>
    <mergeCell ref="W19:AA19"/>
    <mergeCell ref="B28:E28"/>
    <mergeCell ref="X36:AB36"/>
    <mergeCell ref="B34:E34"/>
    <mergeCell ref="AG19:AK19"/>
    <mergeCell ref="B36:E36"/>
    <mergeCell ref="H20:K20"/>
    <mergeCell ref="AB22:AF22"/>
    <mergeCell ref="W22:AA22"/>
    <mergeCell ref="U21:V21"/>
  </mergeCells>
  <dataValidations count="1">
    <dataValidation type="list" allowBlank="1" showInputMessage="1" showErrorMessage="1" sqref="I34:V34" xr:uid="{4C16A5CF-66CC-44FC-9294-EBF1AF3A3EE1}">
      <formula1>_xlfn.ANCHORARRAY($A$16)</formula1>
    </dataValidation>
  </dataValidations>
  <hyperlinks>
    <hyperlink ref="B4" location="PANDUAN!A1" display="PANDUAN" xr:uid="{00000000-0004-0000-5401-000000000000}"/>
    <hyperlink ref="B6" location="'EWS DIRECTORY'!A1" display="EWS DIRECTORY" xr:uid="{00000000-0004-0000-5401-000001000000}"/>
    <hyperlink ref="B8" location="'DATA PEMICU'!A1" display="DATA PEMICU" xr:uid="{00000000-0004-0000-5401-000002000000}"/>
    <hyperlink ref="B10" location="'DATA PENGUJI'!A1" display="DATA PENGUJI" xr:uid="{00000000-0004-0000-5401-000003000000}"/>
    <hyperlink ref="B12" location="'MAIN LEVEL'!A1" display="MAIN LEVEL" xr:uid="{00000000-0004-0000-5401-000004000000}"/>
  </hyperlinks>
  <pageMargins left="0.70866141732283472" right="0.31496062992125978" top="0.55118110236220474" bottom="0.55118110236220474" header="0.31496062992125978" footer="0.31496062992125978"/>
  <pageSetup paperSize="9" scale="85" orientation="portrait"/>
  <extLst>
    <ext xmlns:x14="http://schemas.microsoft.com/office/spreadsheetml/2009/9/main" uri="{CCE6A557-97BC-4b89-ADB6-D9C93CAAB3DF}">
      <x14:dataValidations xmlns:xm="http://schemas.microsoft.com/office/excel/2006/main" count="1">
        <x14:dataValidation type="list" allowBlank="1" showInputMessage="1" showErrorMessage="1" xr:uid="{97AA7D4B-D924-4E50-9386-A5C50851B970}">
          <x14:formula1>
            <xm:f>MASTER!$Q$2:$Q$6</xm:f>
          </x14:formula1>
          <xm:sqref>I44:AB44</xm:sqref>
        </x14:dataValidation>
      </x14:dataValidations>
    </ext>
  </extLst>
</worksheet>
</file>

<file path=xl/worksheets/sheet3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1-000000000000}">
  <sheetPr codeName="Sheet155">
    <tabColor theme="4" tint="-0.249977111117893"/>
  </sheetPr>
  <dimension ref="A1:AX62"/>
  <sheetViews>
    <sheetView topLeftCell="B1" zoomScaleNormal="100" workbookViewId="0">
      <selection activeCell="AQ18" sqref="AQ18:AU18"/>
    </sheetView>
  </sheetViews>
  <sheetFormatPr defaultColWidth="14.44140625" defaultRowHeight="15" customHeight="1" x14ac:dyDescent="0.25"/>
  <cols>
    <col min="1" max="1" width="3" style="110" hidden="1" customWidth="1"/>
    <col min="2" max="5" width="3.88671875" style="177" customWidth="1"/>
    <col min="6" max="6" width="3.88671875" style="110" customWidth="1"/>
    <col min="7" max="50" width="3.6640625" style="443" customWidth="1"/>
    <col min="51" max="51" width="14.44140625" style="443" customWidth="1"/>
    <col min="52" max="16384" width="14.44140625" style="443"/>
  </cols>
  <sheetData>
    <row r="1" spans="2:46" ht="14.25" customHeight="1" x14ac:dyDescent="0.25">
      <c r="G1" s="223"/>
      <c r="H1" s="223"/>
      <c r="I1" s="223"/>
      <c r="J1" s="223"/>
      <c r="K1" s="223"/>
      <c r="L1" s="223"/>
      <c r="M1" s="223"/>
      <c r="N1" s="223"/>
      <c r="O1" s="223"/>
      <c r="P1" s="223"/>
      <c r="Q1" s="223"/>
      <c r="R1" s="223"/>
      <c r="S1" s="223"/>
      <c r="T1" s="223"/>
      <c r="U1" s="223"/>
      <c r="V1" s="223"/>
      <c r="W1" s="223"/>
      <c r="X1" s="223"/>
    </row>
    <row r="2" spans="2:46" ht="14.25" customHeight="1" x14ac:dyDescent="0.25">
      <c r="G2" s="55" t="s">
        <v>1674</v>
      </c>
      <c r="H2" s="55"/>
      <c r="I2" s="55"/>
      <c r="J2" s="55"/>
      <c r="K2" s="55"/>
      <c r="L2" s="55"/>
      <c r="M2" s="55"/>
      <c r="N2" s="55"/>
    </row>
    <row r="3" spans="2:46" ht="14.25" customHeight="1" x14ac:dyDescent="0.25">
      <c r="B3" s="111"/>
      <c r="C3" s="111"/>
      <c r="D3" s="111"/>
      <c r="E3" s="111"/>
      <c r="G3" s="55"/>
      <c r="H3" s="55"/>
      <c r="I3" s="55"/>
      <c r="J3" s="55"/>
      <c r="K3" s="55"/>
      <c r="L3" s="55"/>
      <c r="M3" s="55"/>
      <c r="N3" s="55"/>
    </row>
    <row r="4" spans="2:46" ht="14.25" customHeight="1" x14ac:dyDescent="0.25">
      <c r="B4" s="762" t="s">
        <v>79</v>
      </c>
      <c r="C4" s="761"/>
      <c r="D4" s="761"/>
      <c r="E4" s="761"/>
      <c r="G4" s="55"/>
      <c r="H4" s="55"/>
      <c r="I4" s="55"/>
      <c r="J4" s="55"/>
      <c r="K4" s="55"/>
      <c r="L4" s="55"/>
      <c r="M4" s="55"/>
      <c r="N4" s="55"/>
    </row>
    <row r="5" spans="2:46" ht="14.25" customHeight="1" x14ac:dyDescent="0.25">
      <c r="B5" s="111"/>
      <c r="C5" s="111"/>
      <c r="D5" s="111"/>
      <c r="E5" s="111"/>
      <c r="G5" s="55"/>
      <c r="H5" s="55"/>
      <c r="I5" s="55"/>
      <c r="J5" s="55"/>
      <c r="K5" s="55"/>
      <c r="L5" s="55"/>
      <c r="M5" s="55"/>
      <c r="N5" s="55"/>
    </row>
    <row r="6" spans="2:46" ht="14.25" customHeight="1" x14ac:dyDescent="0.25">
      <c r="B6" s="762" t="s">
        <v>87</v>
      </c>
      <c r="C6" s="761"/>
      <c r="D6" s="761"/>
      <c r="E6" s="761"/>
      <c r="G6" s="55"/>
      <c r="H6" s="55"/>
      <c r="I6" s="55"/>
      <c r="J6" s="55"/>
      <c r="K6" s="55"/>
      <c r="L6" s="55"/>
      <c r="M6" s="55"/>
      <c r="N6" s="55"/>
    </row>
    <row r="7" spans="2:46" ht="15" customHeight="1" x14ac:dyDescent="0.25">
      <c r="B7" s="111"/>
      <c r="C7" s="111"/>
      <c r="D7" s="111"/>
      <c r="E7" s="111"/>
      <c r="G7" s="996" t="s">
        <v>1774</v>
      </c>
      <c r="H7" s="997"/>
      <c r="I7" s="997"/>
      <c r="J7" s="997"/>
      <c r="K7" s="997"/>
      <c r="L7" s="997"/>
      <c r="M7" s="997"/>
      <c r="N7" s="997"/>
      <c r="O7" s="997"/>
      <c r="P7" s="997"/>
      <c r="Q7" s="997"/>
      <c r="R7" s="997"/>
      <c r="S7" s="997"/>
      <c r="T7" s="997"/>
      <c r="U7" s="997"/>
      <c r="V7" s="997"/>
      <c r="W7" s="997"/>
      <c r="X7" s="997"/>
      <c r="Y7" s="997"/>
      <c r="Z7" s="997"/>
      <c r="AA7" s="997"/>
      <c r="AB7" s="997"/>
      <c r="AC7" s="997"/>
      <c r="AD7" s="997"/>
      <c r="AE7" s="997"/>
      <c r="AF7" s="997"/>
      <c r="AG7" s="997"/>
      <c r="AH7" s="997"/>
      <c r="AI7" s="997"/>
      <c r="AJ7" s="997"/>
      <c r="AK7" s="997"/>
      <c r="AL7" s="997"/>
      <c r="AM7" s="997"/>
      <c r="AN7" s="997"/>
      <c r="AO7" s="997"/>
      <c r="AP7" s="997"/>
      <c r="AQ7" s="997"/>
      <c r="AR7" s="997"/>
      <c r="AS7" s="58"/>
    </row>
    <row r="8" spans="2:46" ht="14.25" customHeight="1" x14ac:dyDescent="0.25">
      <c r="B8" s="762" t="s">
        <v>94</v>
      </c>
      <c r="C8" s="761"/>
      <c r="D8" s="761"/>
      <c r="E8" s="761"/>
      <c r="G8" s="55"/>
      <c r="H8" s="55"/>
      <c r="I8" s="55"/>
      <c r="J8" s="55"/>
      <c r="K8" s="55"/>
      <c r="L8" s="55"/>
      <c r="M8" s="55"/>
      <c r="N8" s="55"/>
    </row>
    <row r="9" spans="2:46" ht="14.25" customHeight="1" x14ac:dyDescent="0.25">
      <c r="B9" s="111"/>
      <c r="C9" s="111"/>
      <c r="D9" s="111"/>
      <c r="E9" s="111"/>
      <c r="G9" s="999" t="str">
        <f>"Rincian "&amp;'Q-1'!H18&amp;" "&amp;'Q-1'!M18</f>
        <v>Rincian Pengembalian/Pengurangan PPh Pasal 24 yang telah diperhitungkan tahun lalu Berdasarkan Data Internal dan Eksternal yang dimiliki DJP</v>
      </c>
      <c r="H9" s="836"/>
      <c r="I9" s="836"/>
      <c r="J9" s="836"/>
      <c r="K9" s="836"/>
      <c r="L9" s="836"/>
      <c r="M9" s="836"/>
      <c r="N9" s="836"/>
      <c r="O9" s="836"/>
      <c r="P9" s="836"/>
      <c r="Q9" s="836"/>
      <c r="R9" s="836"/>
      <c r="S9" s="836"/>
      <c r="T9" s="836"/>
      <c r="U9" s="836"/>
      <c r="V9" s="836"/>
      <c r="W9" s="836"/>
      <c r="X9" s="836"/>
      <c r="Y9" s="836"/>
      <c r="Z9" s="1000"/>
      <c r="AA9" s="251" t="s">
        <v>796</v>
      </c>
      <c r="AB9" s="474"/>
      <c r="AC9" s="474"/>
      <c r="AD9" s="474"/>
      <c r="AE9" s="474"/>
      <c r="AF9" s="474"/>
      <c r="AG9" s="126" t="s">
        <v>1678</v>
      </c>
      <c r="AH9" s="239" t="e">
        <f>NAMA_WP</f>
        <v>#N/A</v>
      </c>
      <c r="AI9" s="474"/>
      <c r="AJ9" s="474"/>
      <c r="AK9" s="474"/>
      <c r="AL9" s="474"/>
      <c r="AM9" s="474"/>
      <c r="AN9" s="474"/>
      <c r="AO9" s="474"/>
      <c r="AP9" s="474"/>
      <c r="AQ9" s="474"/>
      <c r="AR9" s="474"/>
      <c r="AS9" s="474"/>
      <c r="AT9" s="88"/>
    </row>
    <row r="10" spans="2:46" ht="14.25" customHeight="1" x14ac:dyDescent="0.25">
      <c r="B10" s="762" t="s">
        <v>101</v>
      </c>
      <c r="C10" s="761"/>
      <c r="D10" s="761"/>
      <c r="E10" s="761"/>
      <c r="G10" s="1001"/>
      <c r="H10" s="997"/>
      <c r="I10" s="997"/>
      <c r="J10" s="997"/>
      <c r="K10" s="997"/>
      <c r="L10" s="997"/>
      <c r="M10" s="997"/>
      <c r="N10" s="997"/>
      <c r="O10" s="997"/>
      <c r="P10" s="997"/>
      <c r="Q10" s="997"/>
      <c r="R10" s="997"/>
      <c r="S10" s="997"/>
      <c r="T10" s="997"/>
      <c r="U10" s="997"/>
      <c r="V10" s="997"/>
      <c r="W10" s="997"/>
      <c r="X10" s="997"/>
      <c r="Y10" s="997"/>
      <c r="Z10" s="1002"/>
      <c r="AA10" s="252" t="s">
        <v>1401</v>
      </c>
      <c r="AB10" s="55"/>
      <c r="AC10" s="55"/>
      <c r="AD10" s="55"/>
      <c r="AE10" s="55"/>
      <c r="AF10" s="55"/>
      <c r="AG10" s="127" t="s">
        <v>1678</v>
      </c>
      <c r="AH10" s="125" t="e">
        <f>NPWP</f>
        <v>#N/A</v>
      </c>
      <c r="AI10" s="55"/>
      <c r="AJ10" s="55"/>
      <c r="AK10" s="55"/>
      <c r="AL10" s="55"/>
      <c r="AM10" s="55"/>
      <c r="AN10" s="55"/>
      <c r="AO10" s="55"/>
      <c r="AP10" s="55"/>
      <c r="AQ10" s="55"/>
      <c r="AR10" s="55"/>
      <c r="AS10" s="55"/>
      <c r="AT10" s="129"/>
    </row>
    <row r="11" spans="2:46" ht="14.25" customHeight="1" x14ac:dyDescent="0.25">
      <c r="G11" s="1003"/>
      <c r="H11" s="1004"/>
      <c r="I11" s="1004"/>
      <c r="J11" s="1004"/>
      <c r="K11" s="1004"/>
      <c r="L11" s="1004"/>
      <c r="M11" s="1004"/>
      <c r="N11" s="1004"/>
      <c r="O11" s="1004"/>
      <c r="P11" s="1004"/>
      <c r="Q11" s="1004"/>
      <c r="R11" s="1004"/>
      <c r="S11" s="1004"/>
      <c r="T11" s="1004"/>
      <c r="U11" s="1004"/>
      <c r="V11" s="1004"/>
      <c r="W11" s="1004"/>
      <c r="X11" s="1004"/>
      <c r="Y11" s="1004"/>
      <c r="Z11" s="1005"/>
      <c r="AA11" s="253" t="s">
        <v>1679</v>
      </c>
      <c r="AB11" s="475"/>
      <c r="AC11" s="475"/>
      <c r="AD11" s="475"/>
      <c r="AE11" s="475"/>
      <c r="AF11" s="475"/>
      <c r="AG11" s="128" t="s">
        <v>1678</v>
      </c>
      <c r="AH11" s="243" t="e">
        <f>ID_MS_TH_PJK</f>
        <v>#N/A</v>
      </c>
      <c r="AI11" s="475"/>
      <c r="AJ11" s="475"/>
      <c r="AK11" s="475"/>
      <c r="AL11" s="475"/>
      <c r="AM11" s="475"/>
      <c r="AN11" s="475"/>
      <c r="AO11" s="475"/>
      <c r="AP11" s="475"/>
      <c r="AQ11" s="475"/>
      <c r="AR11" s="475"/>
      <c r="AS11" s="475"/>
      <c r="AT11" s="130"/>
    </row>
    <row r="12" spans="2:46" ht="14.25" customHeight="1" x14ac:dyDescent="0.25">
      <c r="B12" s="762" t="s">
        <v>106</v>
      </c>
      <c r="C12" s="761"/>
      <c r="D12" s="761"/>
      <c r="E12" s="761"/>
      <c r="G12" s="254"/>
      <c r="H12" s="254"/>
      <c r="I12" s="254"/>
      <c r="J12" s="254"/>
      <c r="K12" s="254"/>
      <c r="L12" s="254"/>
      <c r="M12" s="254"/>
      <c r="N12" s="254"/>
    </row>
    <row r="13" spans="2:46" ht="14.25" customHeight="1" x14ac:dyDescent="0.25">
      <c r="B13" s="962" t="str">
        <f>HYPERLINK("#'"&amp;'EWS DIRECTORY'!$J$339&amp;"'!A1",'EWS DIRECTORY'!$J$339)</f>
        <v>Q</v>
      </c>
      <c r="C13" s="761"/>
      <c r="D13" s="761"/>
      <c r="E13" s="761"/>
      <c r="G13" s="55" t="s">
        <v>1680</v>
      </c>
      <c r="H13" s="55"/>
      <c r="I13" s="254"/>
      <c r="J13" s="254"/>
      <c r="K13" s="254"/>
      <c r="L13" s="254"/>
      <c r="M13" s="254"/>
      <c r="N13" s="254"/>
    </row>
    <row r="14" spans="2:46" ht="14.25" customHeight="1" x14ac:dyDescent="0.25">
      <c r="B14" s="931" t="str">
        <f>HYPERLINK("#'"&amp;'EWS DIRECTORY'!$J$340&amp;"'!A1",'EWS DIRECTORY'!$J$340)</f>
        <v>Q-1</v>
      </c>
      <c r="C14" s="761"/>
      <c r="D14" s="761"/>
      <c r="E14" s="761"/>
      <c r="G14" s="55"/>
      <c r="H14" s="55"/>
      <c r="I14" s="254"/>
      <c r="J14" s="254"/>
      <c r="K14" s="254"/>
      <c r="L14" s="254"/>
      <c r="M14" s="254"/>
      <c r="N14" s="254"/>
    </row>
    <row r="15" spans="2:46" ht="14.25" customHeight="1" x14ac:dyDescent="0.25">
      <c r="B15" s="927" t="str">
        <f>HYPERLINK("#'"&amp;'EWS DIRECTORY'!$J$341&amp;"'!A1",'EWS DIRECTORY'!$J$341)</f>
        <v>Q-1-1</v>
      </c>
      <c r="C15" s="761"/>
      <c r="D15" s="761"/>
      <c r="E15" s="761"/>
      <c r="G15" s="55"/>
      <c r="H15" s="55"/>
      <c r="I15" s="254"/>
      <c r="J15" s="254"/>
      <c r="K15" s="254"/>
      <c r="L15" s="254"/>
      <c r="M15" s="254"/>
      <c r="N15" s="254"/>
    </row>
    <row r="16" spans="2:46" ht="14.25" customHeight="1" x14ac:dyDescent="0.25">
      <c r="B16" s="929" t="str">
        <f>HYPERLINK("#'"&amp;'EWS DIRECTORY'!$J$342&amp;"'!A1",'EWS DIRECTORY'!$J$342)</f>
        <v>Q-1-2</v>
      </c>
      <c r="C16" s="761"/>
      <c r="D16" s="761"/>
      <c r="E16" s="761"/>
      <c r="G16" s="55"/>
      <c r="H16" s="55"/>
      <c r="I16" s="254"/>
      <c r="J16" s="254"/>
      <c r="K16" s="254"/>
      <c r="L16" s="254"/>
      <c r="M16" s="254"/>
      <c r="N16" s="254"/>
    </row>
    <row r="17" spans="2:50" ht="14.25" customHeight="1" x14ac:dyDescent="0.25">
      <c r="B17" s="929" t="str">
        <f>HYPERLINK("#'"&amp;'EWS DIRECTORY'!$J$343&amp;"'!A1",'EWS DIRECTORY'!$J$343)</f>
        <v>Q-1-3</v>
      </c>
      <c r="C17" s="761"/>
      <c r="D17" s="761"/>
      <c r="E17" s="761"/>
      <c r="G17" s="55" t="s">
        <v>1681</v>
      </c>
      <c r="H17" s="55"/>
      <c r="I17" s="55"/>
      <c r="J17" s="254"/>
      <c r="K17" s="254"/>
      <c r="L17" s="254"/>
      <c r="M17" s="254"/>
      <c r="N17" s="254"/>
    </row>
    <row r="18" spans="2:50" ht="14.25" customHeight="1" x14ac:dyDescent="0.25">
      <c r="G18" s="55" t="s">
        <v>1744</v>
      </c>
      <c r="H18" s="55"/>
      <c r="I18" s="55" t="s">
        <v>1744</v>
      </c>
      <c r="J18" s="254"/>
      <c r="K18" s="254"/>
      <c r="L18" s="254"/>
      <c r="M18" s="254"/>
      <c r="N18" s="254"/>
    </row>
    <row r="19" spans="2:50" ht="14.25" customHeight="1" x14ac:dyDescent="0.25"/>
    <row r="20" spans="2:50" ht="14.25" customHeight="1" x14ac:dyDescent="0.25">
      <c r="G20" s="55" t="s">
        <v>1791</v>
      </c>
    </row>
    <row r="21" spans="2:50" ht="14.25" customHeight="1" x14ac:dyDescent="0.25">
      <c r="G21" s="55"/>
    </row>
    <row r="22" spans="2:50" ht="14.25" customHeight="1" x14ac:dyDescent="0.25">
      <c r="G22" s="55"/>
      <c r="H22" s="990" t="s">
        <v>1445</v>
      </c>
      <c r="I22" s="790"/>
      <c r="J22" s="994" t="s">
        <v>1446</v>
      </c>
      <c r="K22" s="764"/>
      <c r="L22" s="764"/>
      <c r="M22" s="764"/>
      <c r="N22" s="764"/>
      <c r="O22" s="764"/>
      <c r="P22" s="764"/>
      <c r="Q22" s="764"/>
      <c r="R22" s="764"/>
      <c r="S22" s="764"/>
      <c r="T22" s="764"/>
      <c r="U22" s="764"/>
      <c r="V22" s="764"/>
      <c r="W22" s="764"/>
      <c r="X22" s="764"/>
      <c r="Y22" s="764"/>
      <c r="Z22" s="764"/>
      <c r="AA22" s="764"/>
      <c r="AB22" s="764"/>
      <c r="AC22" s="764"/>
      <c r="AD22" s="764"/>
      <c r="AE22" s="764"/>
      <c r="AF22" s="764"/>
      <c r="AG22" s="764"/>
      <c r="AH22" s="764"/>
      <c r="AI22" s="764"/>
      <c r="AJ22" s="764"/>
      <c r="AK22" s="764"/>
      <c r="AL22" s="764"/>
      <c r="AM22" s="764"/>
      <c r="AN22" s="764"/>
      <c r="AO22" s="764"/>
      <c r="AP22" s="764"/>
      <c r="AQ22" s="764"/>
      <c r="AR22" s="764"/>
      <c r="AS22" s="764"/>
      <c r="AT22" s="764"/>
      <c r="AU22" s="764"/>
      <c r="AV22" s="764"/>
      <c r="AW22" s="764"/>
      <c r="AX22" s="765"/>
    </row>
    <row r="23" spans="2:50" ht="14.25" customHeight="1" x14ac:dyDescent="0.25">
      <c r="G23" s="55"/>
      <c r="H23" s="806"/>
      <c r="I23" s="807"/>
      <c r="J23" s="978" t="s">
        <v>1452</v>
      </c>
      <c r="K23" s="764"/>
      <c r="L23" s="764"/>
      <c r="M23" s="764"/>
      <c r="N23" s="764"/>
      <c r="O23" s="764"/>
      <c r="P23" s="765"/>
      <c r="Q23" s="978" t="s">
        <v>1453</v>
      </c>
      <c r="R23" s="764"/>
      <c r="S23" s="764"/>
      <c r="T23" s="764"/>
      <c r="U23" s="764"/>
      <c r="V23" s="764"/>
      <c r="W23" s="765"/>
      <c r="X23" s="978" t="s">
        <v>1454</v>
      </c>
      <c r="Y23" s="764"/>
      <c r="Z23" s="764"/>
      <c r="AA23" s="764"/>
      <c r="AB23" s="764"/>
      <c r="AC23" s="764"/>
      <c r="AD23" s="765"/>
      <c r="AE23" s="978" t="s">
        <v>1455</v>
      </c>
      <c r="AF23" s="764"/>
      <c r="AG23" s="764"/>
      <c r="AH23" s="764"/>
      <c r="AI23" s="764"/>
      <c r="AJ23" s="764"/>
      <c r="AK23" s="765"/>
      <c r="AL23" s="978" t="s">
        <v>1456</v>
      </c>
      <c r="AM23" s="764"/>
      <c r="AN23" s="764"/>
      <c r="AO23" s="764"/>
      <c r="AP23" s="764"/>
      <c r="AQ23" s="764"/>
      <c r="AR23" s="764"/>
      <c r="AS23" s="765"/>
      <c r="AT23" s="978" t="s">
        <v>1457</v>
      </c>
      <c r="AU23" s="764"/>
      <c r="AV23" s="764"/>
      <c r="AW23" s="764"/>
      <c r="AX23" s="765"/>
    </row>
    <row r="24" spans="2:50" ht="48" customHeight="1" x14ac:dyDescent="0.25">
      <c r="G24" s="55"/>
      <c r="H24" s="1221">
        <v>1</v>
      </c>
      <c r="I24" s="765"/>
      <c r="J24" s="1222" t="e">
        <f>ID_MS_TH_PJK</f>
        <v>#N/A</v>
      </c>
      <c r="K24" s="764"/>
      <c r="L24" s="764"/>
      <c r="M24" s="764"/>
      <c r="N24" s="764"/>
      <c r="O24" s="764"/>
      <c r="P24" s="765"/>
      <c r="Q24" s="1222" t="e">
        <f>NO_BPS</f>
        <v>#N/A</v>
      </c>
      <c r="R24" s="764"/>
      <c r="S24" s="764"/>
      <c r="T24" s="764"/>
      <c r="U24" s="764"/>
      <c r="V24" s="764"/>
      <c r="W24" s="765"/>
      <c r="X24" s="1222" t="e">
        <f>PEMBETULAN_KE</f>
        <v>#N/A</v>
      </c>
      <c r="Y24" s="764"/>
      <c r="Z24" s="764"/>
      <c r="AA24" s="764"/>
      <c r="AB24" s="764"/>
      <c r="AC24" s="764"/>
      <c r="AD24" s="765"/>
      <c r="AE24" s="1222" t="e">
        <f>TGL_TERIMA</f>
        <v>#N/A</v>
      </c>
      <c r="AF24" s="764"/>
      <c r="AG24" s="764"/>
      <c r="AH24" s="764"/>
      <c r="AI24" s="764"/>
      <c r="AJ24" s="764"/>
      <c r="AK24" s="765"/>
      <c r="AL24" s="984" t="s">
        <v>1547</v>
      </c>
      <c r="AM24" s="764"/>
      <c r="AN24" s="764"/>
      <c r="AO24" s="764"/>
      <c r="AP24" s="764"/>
      <c r="AQ24" s="764"/>
      <c r="AR24" s="764"/>
      <c r="AS24" s="765"/>
      <c r="AT24" s="1223">
        <f>'MAIN LEVEL'!AB90</f>
        <v>0</v>
      </c>
      <c r="AU24" s="764"/>
      <c r="AV24" s="764"/>
      <c r="AW24" s="764"/>
      <c r="AX24" s="765"/>
    </row>
    <row r="25" spans="2:50" ht="14.25" customHeight="1" x14ac:dyDescent="0.25">
      <c r="G25" s="55"/>
      <c r="H25" s="255"/>
      <c r="I25" s="255"/>
      <c r="J25" s="255"/>
      <c r="K25" s="255"/>
      <c r="L25" s="255"/>
      <c r="M25" s="255"/>
      <c r="N25" s="255"/>
      <c r="O25" s="255"/>
      <c r="P25" s="255"/>
      <c r="Q25" s="255"/>
      <c r="R25" s="255"/>
      <c r="AT25" s="536"/>
      <c r="AU25" s="536"/>
      <c r="AV25" s="536"/>
      <c r="AW25" s="536"/>
      <c r="AX25" s="536"/>
    </row>
    <row r="26" spans="2:50" ht="14.25" customHeight="1" x14ac:dyDescent="0.25">
      <c r="G26" s="55"/>
      <c r="H26" s="255"/>
      <c r="I26" s="255"/>
      <c r="J26" s="255"/>
      <c r="K26" s="255"/>
      <c r="L26" s="255"/>
      <c r="M26" s="255"/>
      <c r="N26" s="255"/>
      <c r="O26" s="255"/>
      <c r="P26" s="255"/>
      <c r="Q26" s="255"/>
      <c r="R26" s="255"/>
      <c r="AT26" s="536"/>
      <c r="AU26" s="536"/>
      <c r="AV26" s="536"/>
      <c r="AW26" s="536"/>
      <c r="AX26" s="536"/>
    </row>
    <row r="27" spans="2:50" ht="14.25" customHeight="1" x14ac:dyDescent="0.25">
      <c r="G27" s="55"/>
      <c r="H27" s="255"/>
      <c r="I27" s="255"/>
      <c r="J27" s="255"/>
      <c r="K27" s="255"/>
      <c r="L27" s="255"/>
      <c r="M27" s="255"/>
      <c r="N27" s="255"/>
      <c r="O27" s="255"/>
      <c r="P27" s="255"/>
      <c r="Q27" s="255"/>
      <c r="R27" s="255"/>
      <c r="AT27" s="536"/>
      <c r="AU27" s="536"/>
      <c r="AV27" s="536"/>
      <c r="AW27" s="536"/>
      <c r="AX27" s="536"/>
    </row>
    <row r="28" spans="2:50" ht="14.25" customHeight="1" x14ac:dyDescent="0.25">
      <c r="B28" s="760"/>
      <c r="C28" s="761"/>
      <c r="D28" s="761"/>
      <c r="E28" s="761"/>
      <c r="G28" s="55"/>
      <c r="H28" s="990" t="s">
        <v>1445</v>
      </c>
      <c r="I28" s="790"/>
      <c r="J28" s="990" t="s">
        <v>1478</v>
      </c>
      <c r="K28" s="789"/>
      <c r="L28" s="789"/>
      <c r="M28" s="790"/>
      <c r="N28" s="994" t="s">
        <v>1792</v>
      </c>
      <c r="O28" s="764"/>
      <c r="P28" s="764"/>
      <c r="Q28" s="764"/>
      <c r="R28" s="764"/>
      <c r="S28" s="764"/>
      <c r="T28" s="764"/>
      <c r="U28" s="764"/>
      <c r="V28" s="764"/>
      <c r="W28" s="764"/>
      <c r="X28" s="764"/>
      <c r="Y28" s="764"/>
      <c r="Z28" s="765"/>
      <c r="AA28" s="994" t="s">
        <v>1793</v>
      </c>
      <c r="AB28" s="764"/>
      <c r="AC28" s="764"/>
      <c r="AD28" s="764"/>
      <c r="AE28" s="764"/>
      <c r="AF28" s="764"/>
      <c r="AG28" s="764"/>
      <c r="AH28" s="764"/>
      <c r="AI28" s="764"/>
      <c r="AJ28" s="764"/>
      <c r="AK28" s="764"/>
      <c r="AL28" s="764"/>
      <c r="AM28" s="764"/>
      <c r="AN28" s="764"/>
      <c r="AO28" s="764"/>
      <c r="AP28" s="764"/>
      <c r="AQ28" s="764"/>
      <c r="AR28" s="764"/>
      <c r="AS28" s="765"/>
      <c r="AT28" s="990" t="s">
        <v>1481</v>
      </c>
      <c r="AU28" s="789"/>
      <c r="AV28" s="789"/>
      <c r="AW28" s="789"/>
      <c r="AX28" s="790"/>
    </row>
    <row r="29" spans="2:50" ht="14.25" customHeight="1" x14ac:dyDescent="0.25">
      <c r="G29" s="55"/>
      <c r="H29" s="806"/>
      <c r="I29" s="807"/>
      <c r="J29" s="806"/>
      <c r="K29" s="794"/>
      <c r="L29" s="794"/>
      <c r="M29" s="807"/>
      <c r="N29" s="978" t="s">
        <v>796</v>
      </c>
      <c r="O29" s="764"/>
      <c r="P29" s="764"/>
      <c r="Q29" s="764"/>
      <c r="R29" s="764"/>
      <c r="S29" s="764"/>
      <c r="T29" s="765"/>
      <c r="U29" s="978" t="s">
        <v>1401</v>
      </c>
      <c r="V29" s="764"/>
      <c r="W29" s="764"/>
      <c r="X29" s="764"/>
      <c r="Y29" s="764"/>
      <c r="Z29" s="765"/>
      <c r="AA29" s="978" t="s">
        <v>796</v>
      </c>
      <c r="AB29" s="764"/>
      <c r="AC29" s="764"/>
      <c r="AD29" s="764"/>
      <c r="AE29" s="764"/>
      <c r="AF29" s="765"/>
      <c r="AG29" s="978" t="s">
        <v>1794</v>
      </c>
      <c r="AH29" s="764"/>
      <c r="AI29" s="764"/>
      <c r="AJ29" s="764"/>
      <c r="AK29" s="764"/>
      <c r="AL29" s="764"/>
      <c r="AM29" s="765"/>
      <c r="AN29" s="978" t="s">
        <v>1510</v>
      </c>
      <c r="AO29" s="764"/>
      <c r="AP29" s="764"/>
      <c r="AQ29" s="764"/>
      <c r="AR29" s="764"/>
      <c r="AS29" s="765"/>
      <c r="AT29" s="806"/>
      <c r="AU29" s="794"/>
      <c r="AV29" s="794"/>
      <c r="AW29" s="794"/>
      <c r="AX29" s="807"/>
    </row>
    <row r="30" spans="2:50" ht="14.25" customHeight="1" x14ac:dyDescent="0.25">
      <c r="B30" s="760"/>
      <c r="C30" s="761"/>
      <c r="D30" s="761"/>
      <c r="E30" s="761"/>
      <c r="H30" s="980"/>
      <c r="I30" s="765"/>
      <c r="J30" s="979"/>
      <c r="K30" s="764"/>
      <c r="L30" s="764"/>
      <c r="M30" s="765"/>
      <c r="N30" s="980"/>
      <c r="O30" s="764"/>
      <c r="P30" s="764"/>
      <c r="Q30" s="764"/>
      <c r="R30" s="764"/>
      <c r="S30" s="764"/>
      <c r="T30" s="765"/>
      <c r="U30" s="977"/>
      <c r="V30" s="764"/>
      <c r="W30" s="764"/>
      <c r="X30" s="764"/>
      <c r="Y30" s="764"/>
      <c r="Z30" s="765"/>
      <c r="AA30" s="980"/>
      <c r="AB30" s="764"/>
      <c r="AC30" s="764"/>
      <c r="AD30" s="764"/>
      <c r="AE30" s="764"/>
      <c r="AF30" s="765"/>
      <c r="AG30" s="980"/>
      <c r="AH30" s="764"/>
      <c r="AI30" s="764"/>
      <c r="AJ30" s="764"/>
      <c r="AK30" s="764"/>
      <c r="AL30" s="764"/>
      <c r="AM30" s="765"/>
      <c r="AN30" s="983"/>
      <c r="AO30" s="764"/>
      <c r="AP30" s="764"/>
      <c r="AQ30" s="764"/>
      <c r="AR30" s="764"/>
      <c r="AS30" s="765"/>
      <c r="AT30" s="1063"/>
      <c r="AU30" s="764"/>
      <c r="AV30" s="764"/>
      <c r="AW30" s="764"/>
      <c r="AX30" s="765"/>
    </row>
    <row r="31" spans="2:50" ht="14.25" customHeight="1" x14ac:dyDescent="0.25">
      <c r="H31" s="980"/>
      <c r="I31" s="765"/>
      <c r="J31" s="979"/>
      <c r="K31" s="764"/>
      <c r="L31" s="764"/>
      <c r="M31" s="765"/>
      <c r="N31" s="980"/>
      <c r="O31" s="764"/>
      <c r="P31" s="764"/>
      <c r="Q31" s="764"/>
      <c r="R31" s="764"/>
      <c r="S31" s="764"/>
      <c r="T31" s="765"/>
      <c r="U31" s="977"/>
      <c r="V31" s="764"/>
      <c r="W31" s="764"/>
      <c r="X31" s="764"/>
      <c r="Y31" s="764"/>
      <c r="Z31" s="765"/>
      <c r="AA31" s="980"/>
      <c r="AB31" s="764"/>
      <c r="AC31" s="764"/>
      <c r="AD31" s="764"/>
      <c r="AE31" s="764"/>
      <c r="AF31" s="765"/>
      <c r="AG31" s="980"/>
      <c r="AH31" s="764"/>
      <c r="AI31" s="764"/>
      <c r="AJ31" s="764"/>
      <c r="AK31" s="764"/>
      <c r="AL31" s="764"/>
      <c r="AM31" s="765"/>
      <c r="AN31" s="983"/>
      <c r="AO31" s="764"/>
      <c r="AP31" s="764"/>
      <c r="AQ31" s="764"/>
      <c r="AR31" s="764"/>
      <c r="AS31" s="765"/>
      <c r="AT31" s="1063"/>
      <c r="AU31" s="764"/>
      <c r="AV31" s="764"/>
      <c r="AW31" s="764"/>
      <c r="AX31" s="765"/>
    </row>
    <row r="32" spans="2:50" ht="15" customHeight="1" x14ac:dyDescent="0.25">
      <c r="B32" s="760"/>
      <c r="C32" s="761"/>
      <c r="D32" s="761"/>
      <c r="E32" s="761"/>
      <c r="H32" s="980"/>
      <c r="I32" s="765"/>
      <c r="J32" s="979"/>
      <c r="K32" s="764"/>
      <c r="L32" s="764"/>
      <c r="M32" s="765"/>
      <c r="N32" s="980"/>
      <c r="O32" s="764"/>
      <c r="P32" s="764"/>
      <c r="Q32" s="764"/>
      <c r="R32" s="764"/>
      <c r="S32" s="764"/>
      <c r="T32" s="765"/>
      <c r="U32" s="977"/>
      <c r="V32" s="764"/>
      <c r="W32" s="764"/>
      <c r="X32" s="764"/>
      <c r="Y32" s="764"/>
      <c r="Z32" s="765"/>
      <c r="AA32" s="980"/>
      <c r="AB32" s="764"/>
      <c r="AC32" s="764"/>
      <c r="AD32" s="764"/>
      <c r="AE32" s="764"/>
      <c r="AF32" s="765"/>
      <c r="AG32" s="980"/>
      <c r="AH32" s="764"/>
      <c r="AI32" s="764"/>
      <c r="AJ32" s="764"/>
      <c r="AK32" s="764"/>
      <c r="AL32" s="764"/>
      <c r="AM32" s="765"/>
      <c r="AN32" s="983"/>
      <c r="AO32" s="764"/>
      <c r="AP32" s="764"/>
      <c r="AQ32" s="764"/>
      <c r="AR32" s="764"/>
      <c r="AS32" s="765"/>
      <c r="AT32" s="1063"/>
      <c r="AU32" s="764"/>
      <c r="AV32" s="764"/>
      <c r="AW32" s="764"/>
      <c r="AX32" s="765"/>
    </row>
    <row r="33" spans="2:50" ht="15" customHeight="1" x14ac:dyDescent="0.25">
      <c r="H33" s="980"/>
      <c r="I33" s="765"/>
      <c r="J33" s="979"/>
      <c r="K33" s="764"/>
      <c r="L33" s="764"/>
      <c r="M33" s="765"/>
      <c r="N33" s="980"/>
      <c r="O33" s="764"/>
      <c r="P33" s="764"/>
      <c r="Q33" s="764"/>
      <c r="R33" s="764"/>
      <c r="S33" s="764"/>
      <c r="T33" s="765"/>
      <c r="U33" s="977"/>
      <c r="V33" s="764"/>
      <c r="W33" s="764"/>
      <c r="X33" s="764"/>
      <c r="Y33" s="764"/>
      <c r="Z33" s="765"/>
      <c r="AA33" s="980"/>
      <c r="AB33" s="764"/>
      <c r="AC33" s="764"/>
      <c r="AD33" s="764"/>
      <c r="AE33" s="764"/>
      <c r="AF33" s="765"/>
      <c r="AG33" s="980"/>
      <c r="AH33" s="764"/>
      <c r="AI33" s="764"/>
      <c r="AJ33" s="764"/>
      <c r="AK33" s="764"/>
      <c r="AL33" s="764"/>
      <c r="AM33" s="765"/>
      <c r="AN33" s="983"/>
      <c r="AO33" s="764"/>
      <c r="AP33" s="764"/>
      <c r="AQ33" s="764"/>
      <c r="AR33" s="764"/>
      <c r="AS33" s="765"/>
      <c r="AT33" s="1063"/>
      <c r="AU33" s="764"/>
      <c r="AV33" s="764"/>
      <c r="AW33" s="764"/>
      <c r="AX33" s="765"/>
    </row>
    <row r="34" spans="2:50" ht="15" customHeight="1" x14ac:dyDescent="0.25">
      <c r="B34" s="760"/>
      <c r="C34" s="761"/>
      <c r="D34" s="761"/>
      <c r="E34" s="761"/>
      <c r="H34" s="980"/>
      <c r="I34" s="765"/>
      <c r="J34" s="979"/>
      <c r="K34" s="764"/>
      <c r="L34" s="764"/>
      <c r="M34" s="765"/>
      <c r="N34" s="980"/>
      <c r="O34" s="764"/>
      <c r="P34" s="764"/>
      <c r="Q34" s="764"/>
      <c r="R34" s="764"/>
      <c r="S34" s="764"/>
      <c r="T34" s="765"/>
      <c r="U34" s="977"/>
      <c r="V34" s="764"/>
      <c r="W34" s="764"/>
      <c r="X34" s="764"/>
      <c r="Y34" s="764"/>
      <c r="Z34" s="765"/>
      <c r="AA34" s="980"/>
      <c r="AB34" s="764"/>
      <c r="AC34" s="764"/>
      <c r="AD34" s="764"/>
      <c r="AE34" s="764"/>
      <c r="AF34" s="765"/>
      <c r="AG34" s="980"/>
      <c r="AH34" s="764"/>
      <c r="AI34" s="764"/>
      <c r="AJ34" s="764"/>
      <c r="AK34" s="764"/>
      <c r="AL34" s="764"/>
      <c r="AM34" s="765"/>
      <c r="AN34" s="983"/>
      <c r="AO34" s="764"/>
      <c r="AP34" s="764"/>
      <c r="AQ34" s="764"/>
      <c r="AR34" s="764"/>
      <c r="AS34" s="765"/>
      <c r="AT34" s="1063"/>
      <c r="AU34" s="764"/>
      <c r="AV34" s="764"/>
      <c r="AW34" s="764"/>
      <c r="AX34" s="765"/>
    </row>
    <row r="35" spans="2:50" ht="15" customHeight="1" x14ac:dyDescent="0.25">
      <c r="H35" s="980"/>
      <c r="I35" s="765"/>
      <c r="J35" s="979"/>
      <c r="K35" s="764"/>
      <c r="L35" s="764"/>
      <c r="M35" s="765"/>
      <c r="N35" s="980"/>
      <c r="O35" s="764"/>
      <c r="P35" s="764"/>
      <c r="Q35" s="764"/>
      <c r="R35" s="764"/>
      <c r="S35" s="764"/>
      <c r="T35" s="765"/>
      <c r="U35" s="977"/>
      <c r="V35" s="764"/>
      <c r="W35" s="764"/>
      <c r="X35" s="764"/>
      <c r="Y35" s="764"/>
      <c r="Z35" s="765"/>
      <c r="AA35" s="980"/>
      <c r="AB35" s="764"/>
      <c r="AC35" s="764"/>
      <c r="AD35" s="764"/>
      <c r="AE35" s="764"/>
      <c r="AF35" s="765"/>
      <c r="AG35" s="980"/>
      <c r="AH35" s="764"/>
      <c r="AI35" s="764"/>
      <c r="AJ35" s="764"/>
      <c r="AK35" s="764"/>
      <c r="AL35" s="764"/>
      <c r="AM35" s="765"/>
      <c r="AN35" s="983"/>
      <c r="AO35" s="764"/>
      <c r="AP35" s="764"/>
      <c r="AQ35" s="764"/>
      <c r="AR35" s="764"/>
      <c r="AS35" s="765"/>
      <c r="AT35" s="1063"/>
      <c r="AU35" s="764"/>
      <c r="AV35" s="764"/>
      <c r="AW35" s="764"/>
      <c r="AX35" s="765"/>
    </row>
    <row r="36" spans="2:50" ht="15" customHeight="1" x14ac:dyDescent="0.25">
      <c r="H36" s="980"/>
      <c r="I36" s="765"/>
      <c r="J36" s="979"/>
      <c r="K36" s="764"/>
      <c r="L36" s="764"/>
      <c r="M36" s="765"/>
      <c r="N36" s="980"/>
      <c r="O36" s="764"/>
      <c r="P36" s="764"/>
      <c r="Q36" s="764"/>
      <c r="R36" s="764"/>
      <c r="S36" s="764"/>
      <c r="T36" s="765"/>
      <c r="U36" s="977"/>
      <c r="V36" s="764"/>
      <c r="W36" s="764"/>
      <c r="X36" s="764"/>
      <c r="Y36" s="764"/>
      <c r="Z36" s="765"/>
      <c r="AA36" s="980"/>
      <c r="AB36" s="764"/>
      <c r="AC36" s="764"/>
      <c r="AD36" s="764"/>
      <c r="AE36" s="764"/>
      <c r="AF36" s="765"/>
      <c r="AG36" s="980"/>
      <c r="AH36" s="764"/>
      <c r="AI36" s="764"/>
      <c r="AJ36" s="764"/>
      <c r="AK36" s="764"/>
      <c r="AL36" s="764"/>
      <c r="AM36" s="765"/>
      <c r="AN36" s="983"/>
      <c r="AO36" s="764"/>
      <c r="AP36" s="764"/>
      <c r="AQ36" s="764"/>
      <c r="AR36" s="764"/>
      <c r="AS36" s="765"/>
      <c r="AT36" s="1063"/>
      <c r="AU36" s="764"/>
      <c r="AV36" s="764"/>
      <c r="AW36" s="764"/>
      <c r="AX36" s="765"/>
    </row>
    <row r="37" spans="2:50" ht="15" customHeight="1" x14ac:dyDescent="0.25">
      <c r="H37" s="980"/>
      <c r="I37" s="765"/>
      <c r="J37" s="979"/>
      <c r="K37" s="764"/>
      <c r="L37" s="764"/>
      <c r="M37" s="765"/>
      <c r="N37" s="980"/>
      <c r="O37" s="764"/>
      <c r="P37" s="764"/>
      <c r="Q37" s="764"/>
      <c r="R37" s="764"/>
      <c r="S37" s="764"/>
      <c r="T37" s="765"/>
      <c r="U37" s="977"/>
      <c r="V37" s="764"/>
      <c r="W37" s="764"/>
      <c r="X37" s="764"/>
      <c r="Y37" s="764"/>
      <c r="Z37" s="765"/>
      <c r="AA37" s="980"/>
      <c r="AB37" s="764"/>
      <c r="AC37" s="764"/>
      <c r="AD37" s="764"/>
      <c r="AE37" s="764"/>
      <c r="AF37" s="765"/>
      <c r="AG37" s="980"/>
      <c r="AH37" s="764"/>
      <c r="AI37" s="764"/>
      <c r="AJ37" s="764"/>
      <c r="AK37" s="764"/>
      <c r="AL37" s="764"/>
      <c r="AM37" s="765"/>
      <c r="AN37" s="983"/>
      <c r="AO37" s="764"/>
      <c r="AP37" s="764"/>
      <c r="AQ37" s="764"/>
      <c r="AR37" s="764"/>
      <c r="AS37" s="765"/>
      <c r="AT37" s="1063"/>
      <c r="AU37" s="764"/>
      <c r="AV37" s="764"/>
      <c r="AW37" s="764"/>
      <c r="AX37" s="765"/>
    </row>
    <row r="38" spans="2:50" ht="15" customHeight="1" x14ac:dyDescent="0.25">
      <c r="H38" s="980"/>
      <c r="I38" s="765"/>
      <c r="J38" s="979"/>
      <c r="K38" s="764"/>
      <c r="L38" s="764"/>
      <c r="M38" s="765"/>
      <c r="N38" s="980"/>
      <c r="O38" s="764"/>
      <c r="P38" s="764"/>
      <c r="Q38" s="764"/>
      <c r="R38" s="764"/>
      <c r="S38" s="764"/>
      <c r="T38" s="765"/>
      <c r="U38" s="977"/>
      <c r="V38" s="764"/>
      <c r="W38" s="764"/>
      <c r="X38" s="764"/>
      <c r="Y38" s="764"/>
      <c r="Z38" s="765"/>
      <c r="AA38" s="980"/>
      <c r="AB38" s="764"/>
      <c r="AC38" s="764"/>
      <c r="AD38" s="764"/>
      <c r="AE38" s="764"/>
      <c r="AF38" s="765"/>
      <c r="AG38" s="980"/>
      <c r="AH38" s="764"/>
      <c r="AI38" s="764"/>
      <c r="AJ38" s="764"/>
      <c r="AK38" s="764"/>
      <c r="AL38" s="764"/>
      <c r="AM38" s="765"/>
      <c r="AN38" s="983"/>
      <c r="AO38" s="764"/>
      <c r="AP38" s="764"/>
      <c r="AQ38" s="764"/>
      <c r="AR38" s="764"/>
      <c r="AS38" s="765"/>
      <c r="AT38" s="1063"/>
      <c r="AU38" s="764"/>
      <c r="AV38" s="764"/>
      <c r="AW38" s="764"/>
      <c r="AX38" s="765"/>
    </row>
    <row r="39" spans="2:50" ht="15" customHeight="1" x14ac:dyDescent="0.25">
      <c r="H39" s="980"/>
      <c r="I39" s="765"/>
      <c r="J39" s="979"/>
      <c r="K39" s="764"/>
      <c r="L39" s="764"/>
      <c r="M39" s="765"/>
      <c r="N39" s="980"/>
      <c r="O39" s="764"/>
      <c r="P39" s="764"/>
      <c r="Q39" s="764"/>
      <c r="R39" s="764"/>
      <c r="S39" s="764"/>
      <c r="T39" s="765"/>
      <c r="U39" s="977"/>
      <c r="V39" s="764"/>
      <c r="W39" s="764"/>
      <c r="X39" s="764"/>
      <c r="Y39" s="764"/>
      <c r="Z39" s="765"/>
      <c r="AA39" s="980"/>
      <c r="AB39" s="764"/>
      <c r="AC39" s="764"/>
      <c r="AD39" s="764"/>
      <c r="AE39" s="764"/>
      <c r="AF39" s="765"/>
      <c r="AG39" s="980"/>
      <c r="AH39" s="764"/>
      <c r="AI39" s="764"/>
      <c r="AJ39" s="764"/>
      <c r="AK39" s="764"/>
      <c r="AL39" s="764"/>
      <c r="AM39" s="765"/>
      <c r="AN39" s="983"/>
      <c r="AO39" s="764"/>
      <c r="AP39" s="764"/>
      <c r="AQ39" s="764"/>
      <c r="AR39" s="764"/>
      <c r="AS39" s="765"/>
      <c r="AT39" s="1063"/>
      <c r="AU39" s="764"/>
      <c r="AV39" s="764"/>
      <c r="AW39" s="764"/>
      <c r="AX39" s="765"/>
    </row>
    <row r="40" spans="2:50" ht="15" customHeight="1" x14ac:dyDescent="0.25">
      <c r="G40" s="223"/>
      <c r="H40" s="980"/>
      <c r="I40" s="765"/>
      <c r="J40" s="979"/>
      <c r="K40" s="764"/>
      <c r="L40" s="764"/>
      <c r="M40" s="765"/>
      <c r="N40" s="980"/>
      <c r="O40" s="764"/>
      <c r="P40" s="764"/>
      <c r="Q40" s="764"/>
      <c r="R40" s="764"/>
      <c r="S40" s="764"/>
      <c r="T40" s="765"/>
      <c r="U40" s="977"/>
      <c r="V40" s="764"/>
      <c r="W40" s="764"/>
      <c r="X40" s="764"/>
      <c r="Y40" s="764"/>
      <c r="Z40" s="765"/>
      <c r="AA40" s="980"/>
      <c r="AB40" s="764"/>
      <c r="AC40" s="764"/>
      <c r="AD40" s="764"/>
      <c r="AE40" s="764"/>
      <c r="AF40" s="765"/>
      <c r="AG40" s="980"/>
      <c r="AH40" s="764"/>
      <c r="AI40" s="764"/>
      <c r="AJ40" s="764"/>
      <c r="AK40" s="764"/>
      <c r="AL40" s="764"/>
      <c r="AM40" s="765"/>
      <c r="AN40" s="983"/>
      <c r="AO40" s="764"/>
      <c r="AP40" s="764"/>
      <c r="AQ40" s="764"/>
      <c r="AR40" s="764"/>
      <c r="AS40" s="765"/>
      <c r="AT40" s="1063"/>
      <c r="AU40" s="764"/>
      <c r="AV40" s="764"/>
      <c r="AW40" s="764"/>
      <c r="AX40" s="765"/>
    </row>
    <row r="41" spans="2:50" ht="15" customHeight="1" x14ac:dyDescent="0.25">
      <c r="G41" s="223"/>
      <c r="H41" s="980"/>
      <c r="I41" s="765"/>
      <c r="J41" s="979"/>
      <c r="K41" s="764"/>
      <c r="L41" s="764"/>
      <c r="M41" s="765"/>
      <c r="N41" s="980"/>
      <c r="O41" s="764"/>
      <c r="P41" s="764"/>
      <c r="Q41" s="764"/>
      <c r="R41" s="764"/>
      <c r="S41" s="764"/>
      <c r="T41" s="765"/>
      <c r="U41" s="977"/>
      <c r="V41" s="764"/>
      <c r="W41" s="764"/>
      <c r="X41" s="764"/>
      <c r="Y41" s="764"/>
      <c r="Z41" s="765"/>
      <c r="AA41" s="980"/>
      <c r="AB41" s="764"/>
      <c r="AC41" s="764"/>
      <c r="AD41" s="764"/>
      <c r="AE41" s="764"/>
      <c r="AF41" s="765"/>
      <c r="AG41" s="980"/>
      <c r="AH41" s="764"/>
      <c r="AI41" s="764"/>
      <c r="AJ41" s="764"/>
      <c r="AK41" s="764"/>
      <c r="AL41" s="764"/>
      <c r="AM41" s="765"/>
      <c r="AN41" s="983"/>
      <c r="AO41" s="764"/>
      <c r="AP41" s="764"/>
      <c r="AQ41" s="764"/>
      <c r="AR41" s="764"/>
      <c r="AS41" s="765"/>
      <c r="AT41" s="1063"/>
      <c r="AU41" s="764"/>
      <c r="AV41" s="764"/>
      <c r="AW41" s="764"/>
      <c r="AX41" s="765"/>
    </row>
    <row r="42" spans="2:50" ht="15" customHeight="1" x14ac:dyDescent="0.25">
      <c r="G42" s="223"/>
      <c r="H42" s="980"/>
      <c r="I42" s="765"/>
      <c r="J42" s="979"/>
      <c r="K42" s="764"/>
      <c r="L42" s="764"/>
      <c r="M42" s="765"/>
      <c r="N42" s="980"/>
      <c r="O42" s="764"/>
      <c r="P42" s="764"/>
      <c r="Q42" s="764"/>
      <c r="R42" s="764"/>
      <c r="S42" s="764"/>
      <c r="T42" s="765"/>
      <c r="U42" s="977"/>
      <c r="V42" s="764"/>
      <c r="W42" s="764"/>
      <c r="X42" s="764"/>
      <c r="Y42" s="764"/>
      <c r="Z42" s="765"/>
      <c r="AA42" s="980"/>
      <c r="AB42" s="764"/>
      <c r="AC42" s="764"/>
      <c r="AD42" s="764"/>
      <c r="AE42" s="764"/>
      <c r="AF42" s="765"/>
      <c r="AG42" s="980"/>
      <c r="AH42" s="764"/>
      <c r="AI42" s="764"/>
      <c r="AJ42" s="764"/>
      <c r="AK42" s="764"/>
      <c r="AL42" s="764"/>
      <c r="AM42" s="765"/>
      <c r="AN42" s="983"/>
      <c r="AO42" s="764"/>
      <c r="AP42" s="764"/>
      <c r="AQ42" s="764"/>
      <c r="AR42" s="764"/>
      <c r="AS42" s="765"/>
      <c r="AT42" s="1063"/>
      <c r="AU42" s="764"/>
      <c r="AV42" s="764"/>
      <c r="AW42" s="764"/>
      <c r="AX42" s="765"/>
    </row>
    <row r="43" spans="2:50" ht="15" customHeight="1" x14ac:dyDescent="0.25">
      <c r="G43" s="223"/>
      <c r="H43" s="980"/>
      <c r="I43" s="765"/>
      <c r="J43" s="979"/>
      <c r="K43" s="764"/>
      <c r="L43" s="764"/>
      <c r="M43" s="765"/>
      <c r="N43" s="980"/>
      <c r="O43" s="764"/>
      <c r="P43" s="764"/>
      <c r="Q43" s="764"/>
      <c r="R43" s="764"/>
      <c r="S43" s="764"/>
      <c r="T43" s="765"/>
      <c r="U43" s="977"/>
      <c r="V43" s="764"/>
      <c r="W43" s="764"/>
      <c r="X43" s="764"/>
      <c r="Y43" s="764"/>
      <c r="Z43" s="765"/>
      <c r="AA43" s="980"/>
      <c r="AB43" s="764"/>
      <c r="AC43" s="764"/>
      <c r="AD43" s="764"/>
      <c r="AE43" s="764"/>
      <c r="AF43" s="765"/>
      <c r="AG43" s="980"/>
      <c r="AH43" s="764"/>
      <c r="AI43" s="764"/>
      <c r="AJ43" s="764"/>
      <c r="AK43" s="764"/>
      <c r="AL43" s="764"/>
      <c r="AM43" s="765"/>
      <c r="AN43" s="983"/>
      <c r="AO43" s="764"/>
      <c r="AP43" s="764"/>
      <c r="AQ43" s="764"/>
      <c r="AR43" s="764"/>
      <c r="AS43" s="765"/>
      <c r="AT43" s="1063"/>
      <c r="AU43" s="764"/>
      <c r="AV43" s="764"/>
      <c r="AW43" s="764"/>
      <c r="AX43" s="765"/>
    </row>
    <row r="44" spans="2:50" ht="14.25" customHeight="1" x14ac:dyDescent="0.25">
      <c r="G44" s="223"/>
      <c r="H44" s="980"/>
      <c r="I44" s="765"/>
      <c r="J44" s="979"/>
      <c r="K44" s="764"/>
      <c r="L44" s="764"/>
      <c r="M44" s="765"/>
      <c r="N44" s="980"/>
      <c r="O44" s="764"/>
      <c r="P44" s="764"/>
      <c r="Q44" s="764"/>
      <c r="R44" s="764"/>
      <c r="S44" s="764"/>
      <c r="T44" s="765"/>
      <c r="U44" s="977"/>
      <c r="V44" s="764"/>
      <c r="W44" s="764"/>
      <c r="X44" s="764"/>
      <c r="Y44" s="764"/>
      <c r="Z44" s="765"/>
      <c r="AA44" s="980"/>
      <c r="AB44" s="764"/>
      <c r="AC44" s="764"/>
      <c r="AD44" s="764"/>
      <c r="AE44" s="764"/>
      <c r="AF44" s="765"/>
      <c r="AG44" s="980"/>
      <c r="AH44" s="764"/>
      <c r="AI44" s="764"/>
      <c r="AJ44" s="764"/>
      <c r="AK44" s="764"/>
      <c r="AL44" s="764"/>
      <c r="AM44" s="765"/>
      <c r="AN44" s="983"/>
      <c r="AO44" s="764"/>
      <c r="AP44" s="764"/>
      <c r="AQ44" s="764"/>
      <c r="AR44" s="764"/>
      <c r="AS44" s="765"/>
      <c r="AT44" s="1063"/>
      <c r="AU44" s="764"/>
      <c r="AV44" s="764"/>
      <c r="AW44" s="764"/>
      <c r="AX44" s="765"/>
    </row>
    <row r="45" spans="2:50" ht="14.25" customHeight="1" x14ac:dyDescent="0.25">
      <c r="G45" s="223"/>
      <c r="H45" s="980"/>
      <c r="I45" s="765"/>
      <c r="J45" s="979"/>
      <c r="K45" s="764"/>
      <c r="L45" s="764"/>
      <c r="M45" s="765"/>
      <c r="N45" s="980"/>
      <c r="O45" s="764"/>
      <c r="P45" s="764"/>
      <c r="Q45" s="764"/>
      <c r="R45" s="764"/>
      <c r="S45" s="764"/>
      <c r="T45" s="765"/>
      <c r="U45" s="977"/>
      <c r="V45" s="764"/>
      <c r="W45" s="764"/>
      <c r="X45" s="764"/>
      <c r="Y45" s="764"/>
      <c r="Z45" s="765"/>
      <c r="AA45" s="980"/>
      <c r="AB45" s="764"/>
      <c r="AC45" s="764"/>
      <c r="AD45" s="764"/>
      <c r="AE45" s="764"/>
      <c r="AF45" s="765"/>
      <c r="AG45" s="980"/>
      <c r="AH45" s="764"/>
      <c r="AI45" s="764"/>
      <c r="AJ45" s="764"/>
      <c r="AK45" s="764"/>
      <c r="AL45" s="764"/>
      <c r="AM45" s="765"/>
      <c r="AN45" s="983"/>
      <c r="AO45" s="764"/>
      <c r="AP45" s="764"/>
      <c r="AQ45" s="764"/>
      <c r="AR45" s="764"/>
      <c r="AS45" s="765"/>
      <c r="AT45" s="1063"/>
      <c r="AU45" s="764"/>
      <c r="AV45" s="764"/>
      <c r="AW45" s="764"/>
      <c r="AX45" s="765"/>
    </row>
    <row r="46" spans="2:50" ht="14.25" customHeight="1" x14ac:dyDescent="0.25">
      <c r="G46" s="223"/>
      <c r="H46" s="980"/>
      <c r="I46" s="765"/>
      <c r="J46" s="979"/>
      <c r="K46" s="764"/>
      <c r="L46" s="764"/>
      <c r="M46" s="765"/>
      <c r="N46" s="980"/>
      <c r="O46" s="764"/>
      <c r="P46" s="764"/>
      <c r="Q46" s="764"/>
      <c r="R46" s="764"/>
      <c r="S46" s="764"/>
      <c r="T46" s="765"/>
      <c r="U46" s="977"/>
      <c r="V46" s="764"/>
      <c r="W46" s="764"/>
      <c r="X46" s="764"/>
      <c r="Y46" s="764"/>
      <c r="Z46" s="765"/>
      <c r="AA46" s="980"/>
      <c r="AB46" s="764"/>
      <c r="AC46" s="764"/>
      <c r="AD46" s="764"/>
      <c r="AE46" s="764"/>
      <c r="AF46" s="765"/>
      <c r="AG46" s="980"/>
      <c r="AH46" s="764"/>
      <c r="AI46" s="764"/>
      <c r="AJ46" s="764"/>
      <c r="AK46" s="764"/>
      <c r="AL46" s="764"/>
      <c r="AM46" s="765"/>
      <c r="AN46" s="983"/>
      <c r="AO46" s="764"/>
      <c r="AP46" s="764"/>
      <c r="AQ46" s="764"/>
      <c r="AR46" s="764"/>
      <c r="AS46" s="765"/>
      <c r="AT46" s="1063"/>
      <c r="AU46" s="764"/>
      <c r="AV46" s="764"/>
      <c r="AW46" s="764"/>
      <c r="AX46" s="765"/>
    </row>
    <row r="47" spans="2:50" ht="14.25" customHeight="1" x14ac:dyDescent="0.25">
      <c r="G47" s="256"/>
      <c r="H47" s="980"/>
      <c r="I47" s="765"/>
      <c r="J47" s="979"/>
      <c r="K47" s="764"/>
      <c r="L47" s="764"/>
      <c r="M47" s="765"/>
      <c r="N47" s="980"/>
      <c r="O47" s="764"/>
      <c r="P47" s="764"/>
      <c r="Q47" s="764"/>
      <c r="R47" s="764"/>
      <c r="S47" s="764"/>
      <c r="T47" s="765"/>
      <c r="U47" s="977"/>
      <c r="V47" s="764"/>
      <c r="W47" s="764"/>
      <c r="X47" s="764"/>
      <c r="Y47" s="764"/>
      <c r="Z47" s="765"/>
      <c r="AA47" s="980"/>
      <c r="AB47" s="764"/>
      <c r="AC47" s="764"/>
      <c r="AD47" s="764"/>
      <c r="AE47" s="764"/>
      <c r="AF47" s="765"/>
      <c r="AG47" s="980"/>
      <c r="AH47" s="764"/>
      <c r="AI47" s="764"/>
      <c r="AJ47" s="764"/>
      <c r="AK47" s="764"/>
      <c r="AL47" s="764"/>
      <c r="AM47" s="765"/>
      <c r="AN47" s="983"/>
      <c r="AO47" s="764"/>
      <c r="AP47" s="764"/>
      <c r="AQ47" s="764"/>
      <c r="AR47" s="764"/>
      <c r="AS47" s="765"/>
      <c r="AT47" s="1063"/>
      <c r="AU47" s="764"/>
      <c r="AV47" s="764"/>
      <c r="AW47" s="764"/>
      <c r="AX47" s="765"/>
    </row>
    <row r="48" spans="2:50" ht="14.25" customHeight="1" x14ac:dyDescent="0.25">
      <c r="G48" s="256"/>
      <c r="H48" s="980"/>
      <c r="I48" s="765"/>
      <c r="J48" s="979"/>
      <c r="K48" s="764"/>
      <c r="L48" s="764"/>
      <c r="M48" s="765"/>
      <c r="N48" s="980"/>
      <c r="O48" s="764"/>
      <c r="P48" s="764"/>
      <c r="Q48" s="764"/>
      <c r="R48" s="764"/>
      <c r="S48" s="764"/>
      <c r="T48" s="765"/>
      <c r="U48" s="977"/>
      <c r="V48" s="764"/>
      <c r="W48" s="764"/>
      <c r="X48" s="764"/>
      <c r="Y48" s="764"/>
      <c r="Z48" s="765"/>
      <c r="AA48" s="980"/>
      <c r="AB48" s="764"/>
      <c r="AC48" s="764"/>
      <c r="AD48" s="764"/>
      <c r="AE48" s="764"/>
      <c r="AF48" s="765"/>
      <c r="AG48" s="980"/>
      <c r="AH48" s="764"/>
      <c r="AI48" s="764"/>
      <c r="AJ48" s="764"/>
      <c r="AK48" s="764"/>
      <c r="AL48" s="764"/>
      <c r="AM48" s="765"/>
      <c r="AN48" s="983"/>
      <c r="AO48" s="764"/>
      <c r="AP48" s="764"/>
      <c r="AQ48" s="764"/>
      <c r="AR48" s="764"/>
      <c r="AS48" s="765"/>
      <c r="AT48" s="1063"/>
      <c r="AU48" s="764"/>
      <c r="AV48" s="764"/>
      <c r="AW48" s="764"/>
      <c r="AX48" s="765"/>
    </row>
    <row r="49" spans="7:50" ht="14.25" customHeight="1" x14ac:dyDescent="0.25">
      <c r="G49" s="256"/>
      <c r="H49" s="980"/>
      <c r="I49" s="765"/>
      <c r="J49" s="979"/>
      <c r="K49" s="764"/>
      <c r="L49" s="764"/>
      <c r="M49" s="765"/>
      <c r="N49" s="980"/>
      <c r="O49" s="764"/>
      <c r="P49" s="764"/>
      <c r="Q49" s="764"/>
      <c r="R49" s="764"/>
      <c r="S49" s="764"/>
      <c r="T49" s="765"/>
      <c r="U49" s="977"/>
      <c r="V49" s="764"/>
      <c r="W49" s="764"/>
      <c r="X49" s="764"/>
      <c r="Y49" s="764"/>
      <c r="Z49" s="765"/>
      <c r="AA49" s="980"/>
      <c r="AB49" s="764"/>
      <c r="AC49" s="764"/>
      <c r="AD49" s="764"/>
      <c r="AE49" s="764"/>
      <c r="AF49" s="765"/>
      <c r="AG49" s="980"/>
      <c r="AH49" s="764"/>
      <c r="AI49" s="764"/>
      <c r="AJ49" s="764"/>
      <c r="AK49" s="764"/>
      <c r="AL49" s="764"/>
      <c r="AM49" s="765"/>
      <c r="AN49" s="983"/>
      <c r="AO49" s="764"/>
      <c r="AP49" s="764"/>
      <c r="AQ49" s="764"/>
      <c r="AR49" s="764"/>
      <c r="AS49" s="765"/>
      <c r="AT49" s="1063"/>
      <c r="AU49" s="764"/>
      <c r="AV49" s="764"/>
      <c r="AW49" s="764"/>
      <c r="AX49" s="765"/>
    </row>
    <row r="50" spans="7:50" ht="14.25" customHeight="1" x14ac:dyDescent="0.25">
      <c r="G50" s="256"/>
      <c r="H50" s="993"/>
      <c r="I50" s="765"/>
      <c r="J50" s="993"/>
      <c r="K50" s="764"/>
      <c r="L50" s="764"/>
      <c r="M50" s="765"/>
      <c r="N50" s="993"/>
      <c r="O50" s="764"/>
      <c r="P50" s="764"/>
      <c r="Q50" s="764"/>
      <c r="R50" s="764"/>
      <c r="S50" s="764"/>
      <c r="T50" s="765"/>
      <c r="U50" s="986"/>
      <c r="V50" s="764"/>
      <c r="W50" s="764"/>
      <c r="X50" s="764"/>
      <c r="Y50" s="764"/>
      <c r="Z50" s="765"/>
      <c r="AA50" s="993"/>
      <c r="AB50" s="764"/>
      <c r="AC50" s="764"/>
      <c r="AD50" s="764"/>
      <c r="AE50" s="764"/>
      <c r="AF50" s="765"/>
      <c r="AG50" s="993"/>
      <c r="AH50" s="764"/>
      <c r="AI50" s="764"/>
      <c r="AJ50" s="764"/>
      <c r="AK50" s="764"/>
      <c r="AL50" s="764"/>
      <c r="AM50" s="765"/>
      <c r="AN50" s="995"/>
      <c r="AO50" s="764"/>
      <c r="AP50" s="764"/>
      <c r="AQ50" s="764"/>
      <c r="AR50" s="764"/>
      <c r="AS50" s="765"/>
      <c r="AT50" s="1065"/>
      <c r="AU50" s="764"/>
      <c r="AV50" s="764"/>
      <c r="AW50" s="764"/>
      <c r="AX50" s="765"/>
    </row>
    <row r="51" spans="7:50" ht="14.25" customHeight="1" x14ac:dyDescent="0.25">
      <c r="G51" s="223"/>
      <c r="H51" s="1092" t="s">
        <v>1494</v>
      </c>
      <c r="I51" s="764"/>
      <c r="J51" s="764"/>
      <c r="K51" s="764"/>
      <c r="L51" s="764"/>
      <c r="M51" s="764"/>
      <c r="N51" s="764"/>
      <c r="O51" s="764"/>
      <c r="P51" s="764"/>
      <c r="Q51" s="764"/>
      <c r="R51" s="764"/>
      <c r="S51" s="764"/>
      <c r="T51" s="764"/>
      <c r="U51" s="764"/>
      <c r="V51" s="764"/>
      <c r="W51" s="764"/>
      <c r="X51" s="764"/>
      <c r="Y51" s="764"/>
      <c r="Z51" s="764"/>
      <c r="AA51" s="764"/>
      <c r="AB51" s="764"/>
      <c r="AC51" s="764"/>
      <c r="AD51" s="764"/>
      <c r="AE51" s="764"/>
      <c r="AF51" s="764"/>
      <c r="AG51" s="764"/>
      <c r="AH51" s="764"/>
      <c r="AI51" s="764"/>
      <c r="AJ51" s="764"/>
      <c r="AK51" s="764"/>
      <c r="AL51" s="764"/>
      <c r="AM51" s="764"/>
      <c r="AN51" s="764"/>
      <c r="AO51" s="764"/>
      <c r="AP51" s="764"/>
      <c r="AQ51" s="764"/>
      <c r="AR51" s="764"/>
      <c r="AS51" s="765"/>
      <c r="AT51" s="1134">
        <f>SUM(AT30:AT50)</f>
        <v>0</v>
      </c>
      <c r="AU51" s="764"/>
      <c r="AV51" s="764"/>
      <c r="AW51" s="764"/>
      <c r="AX51" s="765"/>
    </row>
    <row r="52" spans="7:50" ht="14.25" customHeight="1" x14ac:dyDescent="0.25">
      <c r="G52" s="223"/>
    </row>
    <row r="53" spans="7:50" ht="14.25" customHeight="1" x14ac:dyDescent="0.25">
      <c r="G53" s="223"/>
    </row>
    <row r="54" spans="7:50" ht="15" customHeight="1" x14ac:dyDescent="0.25">
      <c r="G54" s="223"/>
    </row>
    <row r="55" spans="7:50" ht="14.25" customHeight="1" x14ac:dyDescent="0.25">
      <c r="G55" s="223"/>
      <c r="H55" s="976" t="s">
        <v>1795</v>
      </c>
      <c r="I55" s="824"/>
      <c r="J55" s="824"/>
      <c r="K55" s="824"/>
      <c r="L55" s="824"/>
      <c r="M55" s="824"/>
      <c r="N55" s="824"/>
      <c r="O55" s="824"/>
      <c r="P55" s="824"/>
      <c r="Q55" s="824"/>
      <c r="R55" s="824"/>
      <c r="S55" s="824"/>
      <c r="T55" s="824"/>
      <c r="U55" s="824"/>
      <c r="V55" s="824"/>
      <c r="W55" s="824"/>
      <c r="X55" s="824"/>
      <c r="Y55" s="825"/>
      <c r="Z55" s="976" t="s">
        <v>1796</v>
      </c>
      <c r="AA55" s="824"/>
      <c r="AB55" s="824"/>
      <c r="AC55" s="824"/>
      <c r="AD55" s="824"/>
      <c r="AE55" s="824"/>
      <c r="AF55" s="824"/>
      <c r="AG55" s="824"/>
      <c r="AH55" s="824"/>
      <c r="AI55" s="824"/>
      <c r="AJ55" s="824"/>
      <c r="AK55" s="824"/>
      <c r="AL55" s="824"/>
      <c r="AM55" s="824"/>
      <c r="AN55" s="824"/>
      <c r="AO55" s="824"/>
      <c r="AP55" s="824"/>
      <c r="AQ55" s="825"/>
    </row>
    <row r="56" spans="7:50" ht="14.25" customHeight="1" x14ac:dyDescent="0.25">
      <c r="G56" s="223"/>
      <c r="H56" s="257" t="s">
        <v>796</v>
      </c>
      <c r="I56" s="258"/>
      <c r="J56" s="258"/>
      <c r="K56" s="258"/>
      <c r="L56" s="258"/>
      <c r="M56" s="258"/>
      <c r="N56" s="258"/>
      <c r="O56" s="258"/>
      <c r="P56" s="258"/>
      <c r="Q56" s="259"/>
      <c r="R56" s="257" t="s">
        <v>1511</v>
      </c>
      <c r="S56" s="258"/>
      <c r="T56" s="258"/>
      <c r="U56" s="259"/>
      <c r="V56" s="257" t="s">
        <v>1510</v>
      </c>
      <c r="W56" s="258"/>
      <c r="X56" s="258"/>
      <c r="Y56" s="259"/>
      <c r="Z56" s="257" t="s">
        <v>796</v>
      </c>
      <c r="AA56" s="258"/>
      <c r="AB56" s="258"/>
      <c r="AC56" s="258"/>
      <c r="AD56" s="258"/>
      <c r="AE56" s="258"/>
      <c r="AF56" s="258"/>
      <c r="AG56" s="258"/>
      <c r="AH56" s="258"/>
      <c r="AI56" s="259"/>
      <c r="AJ56" s="257" t="s">
        <v>1511</v>
      </c>
      <c r="AK56" s="258"/>
      <c r="AL56" s="258"/>
      <c r="AM56" s="259"/>
      <c r="AN56" s="257" t="s">
        <v>1510</v>
      </c>
      <c r="AO56" s="258"/>
      <c r="AP56" s="258"/>
      <c r="AQ56" s="259"/>
    </row>
    <row r="57" spans="7:50" ht="14.25" customHeight="1" x14ac:dyDescent="0.25">
      <c r="G57" s="223"/>
      <c r="H57" s="260"/>
      <c r="Q57" s="261"/>
      <c r="R57" s="260"/>
      <c r="U57" s="261"/>
      <c r="V57" s="260"/>
      <c r="Y57" s="261"/>
      <c r="Z57" s="260"/>
      <c r="AI57" s="261"/>
      <c r="AJ57" s="260"/>
      <c r="AM57" s="261"/>
      <c r="AN57" s="260"/>
      <c r="AQ57" s="261"/>
    </row>
    <row r="58" spans="7:50" ht="14.25" customHeight="1" x14ac:dyDescent="0.25">
      <c r="G58" s="223"/>
      <c r="H58" s="260"/>
      <c r="Q58" s="261"/>
      <c r="R58" s="260"/>
      <c r="U58" s="261"/>
      <c r="V58" s="260"/>
      <c r="Y58" s="261"/>
      <c r="Z58" s="260"/>
      <c r="AI58" s="261"/>
      <c r="AJ58" s="260"/>
      <c r="AM58" s="261"/>
      <c r="AN58" s="260"/>
      <c r="AQ58" s="261"/>
    </row>
    <row r="59" spans="7:50" ht="14.25" customHeight="1" x14ac:dyDescent="0.25">
      <c r="G59" s="223"/>
      <c r="H59" s="260"/>
      <c r="Q59" s="261"/>
      <c r="R59" s="260"/>
      <c r="U59" s="261"/>
      <c r="V59" s="260"/>
      <c r="Y59" s="261"/>
      <c r="Z59" s="260"/>
      <c r="AI59" s="261"/>
      <c r="AJ59" s="260"/>
      <c r="AM59" s="261"/>
      <c r="AN59" s="260"/>
      <c r="AQ59" s="261"/>
    </row>
    <row r="60" spans="7:50" ht="14.25" customHeight="1" x14ac:dyDescent="0.25">
      <c r="G60" s="223"/>
      <c r="H60" s="260"/>
      <c r="Q60" s="261"/>
      <c r="R60" s="260"/>
      <c r="U60" s="261"/>
      <c r="V60" s="260"/>
      <c r="Y60" s="261"/>
      <c r="Z60" s="260"/>
      <c r="AI60" s="261"/>
      <c r="AJ60" s="260"/>
      <c r="AM60" s="261"/>
      <c r="AN60" s="260"/>
      <c r="AQ60" s="261"/>
    </row>
    <row r="61" spans="7:50" ht="14.25" customHeight="1" x14ac:dyDescent="0.25">
      <c r="G61" s="223"/>
      <c r="H61" s="262"/>
      <c r="I61" s="263"/>
      <c r="J61" s="263"/>
      <c r="K61" s="263"/>
      <c r="L61" s="263"/>
      <c r="M61" s="263"/>
      <c r="N61" s="263"/>
      <c r="O61" s="263"/>
      <c r="P61" s="263"/>
      <c r="Q61" s="264"/>
      <c r="R61" s="262"/>
      <c r="S61" s="263"/>
      <c r="T61" s="263"/>
      <c r="U61" s="264"/>
      <c r="V61" s="262"/>
      <c r="W61" s="263"/>
      <c r="X61" s="263"/>
      <c r="Y61" s="264"/>
      <c r="Z61" s="262"/>
      <c r="AA61" s="263"/>
      <c r="AB61" s="263"/>
      <c r="AC61" s="263"/>
      <c r="AD61" s="263"/>
      <c r="AE61" s="263"/>
      <c r="AF61" s="263"/>
      <c r="AG61" s="263"/>
      <c r="AH61" s="263"/>
      <c r="AI61" s="264"/>
      <c r="AJ61" s="262"/>
      <c r="AK61" s="263"/>
      <c r="AL61" s="263"/>
      <c r="AM61" s="264"/>
      <c r="AN61" s="262"/>
      <c r="AO61" s="263"/>
      <c r="AP61" s="263"/>
      <c r="AQ61" s="264"/>
    </row>
    <row r="62" spans="7:50" ht="14.25" customHeight="1" x14ac:dyDescent="0.25">
      <c r="G62" s="223"/>
      <c r="AM62" s="265" t="s">
        <v>1797</v>
      </c>
      <c r="AN62" s="55" t="str">
        <f>'P-1'!U18</f>
        <v>P-1-1</v>
      </c>
    </row>
  </sheetData>
  <mergeCells count="213">
    <mergeCell ref="AT49:AX49"/>
    <mergeCell ref="AA40:AF40"/>
    <mergeCell ref="N44:T44"/>
    <mergeCell ref="AN45:AS45"/>
    <mergeCell ref="AA37:AF37"/>
    <mergeCell ref="AN29:AS29"/>
    <mergeCell ref="B16:E16"/>
    <mergeCell ref="AG35:AM35"/>
    <mergeCell ref="AG30:AM30"/>
    <mergeCell ref="AA34:AF34"/>
    <mergeCell ref="H24:I24"/>
    <mergeCell ref="N39:T39"/>
    <mergeCell ref="AT38:AX38"/>
    <mergeCell ref="B32:E32"/>
    <mergeCell ref="H49:I49"/>
    <mergeCell ref="H36:I36"/>
    <mergeCell ref="N48:T48"/>
    <mergeCell ref="H33:I33"/>
    <mergeCell ref="J47:M47"/>
    <mergeCell ref="AG32:AM32"/>
    <mergeCell ref="U39:Z39"/>
    <mergeCell ref="AG38:AM38"/>
    <mergeCell ref="U38:Z38"/>
    <mergeCell ref="AA35:AF35"/>
    <mergeCell ref="AT50:AX50"/>
    <mergeCell ref="AT28:AX29"/>
    <mergeCell ref="H35:I35"/>
    <mergeCell ref="H22:I23"/>
    <mergeCell ref="AA49:AF49"/>
    <mergeCell ref="N31:T31"/>
    <mergeCell ref="AN32:AS32"/>
    <mergeCell ref="AA36:AF36"/>
    <mergeCell ref="N40:T40"/>
    <mergeCell ref="AN41:AS41"/>
    <mergeCell ref="J43:M43"/>
    <mergeCell ref="AN47:AS47"/>
    <mergeCell ref="J33:M33"/>
    <mergeCell ref="H39:I39"/>
    <mergeCell ref="J42:M42"/>
    <mergeCell ref="AN43:AS43"/>
    <mergeCell ref="J23:P23"/>
    <mergeCell ref="AG42:AM42"/>
    <mergeCell ref="H34:I34"/>
    <mergeCell ref="AG43:AM43"/>
    <mergeCell ref="U42:Z42"/>
    <mergeCell ref="J44:M44"/>
    <mergeCell ref="N50:T50"/>
    <mergeCell ref="AG44:AM44"/>
    <mergeCell ref="B12:E12"/>
    <mergeCell ref="AG31:AM31"/>
    <mergeCell ref="H45:I45"/>
    <mergeCell ref="AA32:AF32"/>
    <mergeCell ref="H37:I37"/>
    <mergeCell ref="AL24:AS24"/>
    <mergeCell ref="J30:M30"/>
    <mergeCell ref="U31:Z31"/>
    <mergeCell ref="U40:Z40"/>
    <mergeCell ref="Q23:W23"/>
    <mergeCell ref="AN34:AS34"/>
    <mergeCell ref="B14:E14"/>
    <mergeCell ref="AA38:AF38"/>
    <mergeCell ref="N42:T42"/>
    <mergeCell ref="J45:M45"/>
    <mergeCell ref="AA43:AF43"/>
    <mergeCell ref="AN44:AS44"/>
    <mergeCell ref="H41:I41"/>
    <mergeCell ref="N30:T30"/>
    <mergeCell ref="AN31:AS31"/>
    <mergeCell ref="B30:E30"/>
    <mergeCell ref="AA33:AF33"/>
    <mergeCell ref="AE23:AK23"/>
    <mergeCell ref="B13:E13"/>
    <mergeCell ref="G7:AR7"/>
    <mergeCell ref="AG34:AM34"/>
    <mergeCell ref="N32:T32"/>
    <mergeCell ref="AA50:AF50"/>
    <mergeCell ref="N41:T41"/>
    <mergeCell ref="X23:AD23"/>
    <mergeCell ref="AA47:AF47"/>
    <mergeCell ref="J34:M34"/>
    <mergeCell ref="N43:T43"/>
    <mergeCell ref="J24:P24"/>
    <mergeCell ref="AL23:AS23"/>
    <mergeCell ref="J49:M49"/>
    <mergeCell ref="AA29:AF29"/>
    <mergeCell ref="N33:T33"/>
    <mergeCell ref="J36:M36"/>
    <mergeCell ref="J31:M31"/>
    <mergeCell ref="U32:Z32"/>
    <mergeCell ref="N49:T49"/>
    <mergeCell ref="H30:I30"/>
    <mergeCell ref="U37:Z37"/>
    <mergeCell ref="AN33:AS33"/>
    <mergeCell ref="H50:I50"/>
    <mergeCell ref="AG33:AM33"/>
    <mergeCell ref="J22:AX22"/>
    <mergeCell ref="G9:Z11"/>
    <mergeCell ref="Z55:AQ55"/>
    <mergeCell ref="U46:Z46"/>
    <mergeCell ref="H48:I48"/>
    <mergeCell ref="AA44:AF44"/>
    <mergeCell ref="AG48:AM48"/>
    <mergeCell ref="AN49:AS49"/>
    <mergeCell ref="AG45:AM45"/>
    <mergeCell ref="AN35:AS35"/>
    <mergeCell ref="U48:Z48"/>
    <mergeCell ref="H38:I38"/>
    <mergeCell ref="AG47:AM47"/>
    <mergeCell ref="AA41:AF41"/>
    <mergeCell ref="AN46:AS46"/>
    <mergeCell ref="J48:M48"/>
    <mergeCell ref="AN39:AS39"/>
    <mergeCell ref="AA45:AF45"/>
    <mergeCell ref="AN50:AS50"/>
    <mergeCell ref="J50:M50"/>
    <mergeCell ref="AG39:AM39"/>
    <mergeCell ref="H44:I44"/>
    <mergeCell ref="AN36:AS36"/>
    <mergeCell ref="AA31:AF31"/>
    <mergeCell ref="AG29:AM29"/>
    <mergeCell ref="H51:AS51"/>
    <mergeCell ref="U50:Z50"/>
    <mergeCell ref="H47:I47"/>
    <mergeCell ref="B6:E6"/>
    <mergeCell ref="U41:Z41"/>
    <mergeCell ref="N34:T34"/>
    <mergeCell ref="H43:I43"/>
    <mergeCell ref="B15:E15"/>
    <mergeCell ref="J46:M46"/>
    <mergeCell ref="J28:M29"/>
    <mergeCell ref="H31:I31"/>
    <mergeCell ref="U47:Z47"/>
    <mergeCell ref="H40:I40"/>
    <mergeCell ref="U43:Z43"/>
    <mergeCell ref="N36:T36"/>
    <mergeCell ref="N45:T45"/>
    <mergeCell ref="U33:Z33"/>
    <mergeCell ref="J38:M38"/>
    <mergeCell ref="J40:M40"/>
    <mergeCell ref="B17:E17"/>
    <mergeCell ref="H42:I42"/>
    <mergeCell ref="J35:M35"/>
    <mergeCell ref="B34:E34"/>
    <mergeCell ref="B28:E28"/>
    <mergeCell ref="AT40:AX40"/>
    <mergeCell ref="U45:Z45"/>
    <mergeCell ref="X24:AD24"/>
    <mergeCell ref="AA39:AF39"/>
    <mergeCell ref="AA48:AF48"/>
    <mergeCell ref="AA30:AF30"/>
    <mergeCell ref="AG37:AM37"/>
    <mergeCell ref="N28:Z28"/>
    <mergeCell ref="AT24:AX24"/>
    <mergeCell ref="AT34:AX34"/>
    <mergeCell ref="AT39:AX39"/>
    <mergeCell ref="AT36:AX36"/>
    <mergeCell ref="AT41:AX41"/>
    <mergeCell ref="AE24:AK24"/>
    <mergeCell ref="AT48:AX48"/>
    <mergeCell ref="AT37:AX37"/>
    <mergeCell ref="AT42:AX42"/>
    <mergeCell ref="AT32:AX32"/>
    <mergeCell ref="AT33:AX33"/>
    <mergeCell ref="U29:Z29"/>
    <mergeCell ref="AT35:AX35"/>
    <mergeCell ref="B4:E4"/>
    <mergeCell ref="H46:I46"/>
    <mergeCell ref="H28:I29"/>
    <mergeCell ref="N35:T35"/>
    <mergeCell ref="J39:M39"/>
    <mergeCell ref="AN42:AS42"/>
    <mergeCell ref="AA46:AF46"/>
    <mergeCell ref="J37:M37"/>
    <mergeCell ref="AT30:AX30"/>
    <mergeCell ref="AG46:AM46"/>
    <mergeCell ref="AA28:AS28"/>
    <mergeCell ref="AG40:AM40"/>
    <mergeCell ref="H32:I32"/>
    <mergeCell ref="AN37:AS37"/>
    <mergeCell ref="U35:Z35"/>
    <mergeCell ref="AT44:AX44"/>
    <mergeCell ref="U44:Z44"/>
    <mergeCell ref="N46:T46"/>
    <mergeCell ref="J32:M32"/>
    <mergeCell ref="AT31:AX31"/>
    <mergeCell ref="U34:Z34"/>
    <mergeCell ref="AN30:AS30"/>
    <mergeCell ref="B8:E8"/>
    <mergeCell ref="U30:Z30"/>
    <mergeCell ref="AT51:AX51"/>
    <mergeCell ref="U49:Z49"/>
    <mergeCell ref="H55:Y55"/>
    <mergeCell ref="U36:Z36"/>
    <mergeCell ref="N29:T29"/>
    <mergeCell ref="AT45:AX45"/>
    <mergeCell ref="B10:E10"/>
    <mergeCell ref="N38:T38"/>
    <mergeCell ref="J41:M41"/>
    <mergeCell ref="AT23:AX23"/>
    <mergeCell ref="N47:T47"/>
    <mergeCell ref="AN48:AS48"/>
    <mergeCell ref="AG41:AM41"/>
    <mergeCell ref="Q24:W24"/>
    <mergeCell ref="AT47:AX47"/>
    <mergeCell ref="AG50:AM50"/>
    <mergeCell ref="N37:T37"/>
    <mergeCell ref="AN38:AS38"/>
    <mergeCell ref="AA42:AF42"/>
    <mergeCell ref="AT43:AX43"/>
    <mergeCell ref="AT46:AX46"/>
    <mergeCell ref="AG49:AM49"/>
    <mergeCell ref="AN40:AS40"/>
    <mergeCell ref="AG36:AM36"/>
  </mergeCells>
  <hyperlinks>
    <hyperlink ref="B4" location="PANDUAN!A1" display="PANDUAN" xr:uid="{00000000-0004-0000-5501-000000000000}"/>
    <hyperlink ref="B6" location="'EWS DIRECTORY'!A1" display="EWS DIRECTORY" xr:uid="{00000000-0004-0000-5501-000001000000}"/>
    <hyperlink ref="B8" location="'DATA PEMICU'!A1" display="DATA PEMICU" xr:uid="{00000000-0004-0000-5501-000002000000}"/>
    <hyperlink ref="B10" location="'DATA PENGUJI'!A1" display="DATA PENGUJI" xr:uid="{00000000-0004-0000-5501-000003000000}"/>
    <hyperlink ref="B12" location="'MAIN LEVEL'!A1" display="MAIN LEVEL" xr:uid="{00000000-0004-0000-5501-000004000000}"/>
  </hyperlinks>
  <pageMargins left="0.51181102362204722" right="0.15748031496062989" top="0.55118110236220474" bottom="0.55118110236220474" header="0" footer="0"/>
  <pageSetup paperSize="9" orientation="landscape"/>
  <headerFooter>
    <oddFooter>&amp;Rhalaman &amp;P dari</oddFooter>
  </headerFooter>
</worksheet>
</file>

<file path=xl/worksheets/sheet3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1-000000000000}">
  <sheetPr codeName="Sheet391">
    <tabColor theme="4" tint="-0.249977111117893"/>
  </sheetPr>
  <dimension ref="A1:BL43"/>
  <sheetViews>
    <sheetView topLeftCell="B4" zoomScaleNormal="100" workbookViewId="0">
      <selection activeCell="AQ18" sqref="AQ18:AU18"/>
    </sheetView>
  </sheetViews>
  <sheetFormatPr defaultColWidth="3.5546875" defaultRowHeight="13.8" x14ac:dyDescent="0.25"/>
  <cols>
    <col min="1" max="1" width="3" style="110" hidden="1" customWidth="1"/>
    <col min="2" max="5" width="3.88671875" style="177" customWidth="1"/>
    <col min="6" max="6" width="3.88671875" style="110" customWidth="1"/>
    <col min="7" max="42" width="3.6640625" style="109" customWidth="1"/>
    <col min="43" max="43" width="3.5546875" style="109" customWidth="1"/>
    <col min="44" max="16384" width="3.5546875" style="109"/>
  </cols>
  <sheetData>
    <row r="1" spans="2:40" x14ac:dyDescent="0.25">
      <c r="G1" s="56"/>
    </row>
    <row r="2" spans="2:40" x14ac:dyDescent="0.25">
      <c r="G2" s="56" t="s">
        <v>1674</v>
      </c>
    </row>
    <row r="3" spans="2:40" x14ac:dyDescent="0.25">
      <c r="B3" s="111"/>
      <c r="C3" s="111"/>
      <c r="D3" s="111"/>
      <c r="E3" s="111"/>
      <c r="G3" s="56"/>
    </row>
    <row r="4" spans="2:40" x14ac:dyDescent="0.25">
      <c r="B4" s="762" t="s">
        <v>79</v>
      </c>
      <c r="C4" s="761"/>
      <c r="D4" s="761"/>
      <c r="E4" s="761"/>
      <c r="G4" s="56"/>
    </row>
    <row r="5" spans="2:40" x14ac:dyDescent="0.25">
      <c r="B5" s="111"/>
      <c r="C5" s="111"/>
      <c r="D5" s="111"/>
      <c r="E5" s="111"/>
      <c r="G5" s="56"/>
    </row>
    <row r="6" spans="2:40" x14ac:dyDescent="0.25">
      <c r="B6" s="762" t="s">
        <v>87</v>
      </c>
      <c r="C6" s="761"/>
      <c r="D6" s="761"/>
      <c r="E6" s="761"/>
      <c r="G6" s="56"/>
    </row>
    <row r="7" spans="2:40" ht="15" customHeight="1" x14ac:dyDescent="0.25">
      <c r="B7" s="111"/>
      <c r="C7" s="111"/>
      <c r="D7" s="111"/>
      <c r="E7" s="111"/>
      <c r="G7" s="1097" t="s">
        <v>1996</v>
      </c>
      <c r="H7" s="1094"/>
      <c r="I7" s="1094"/>
      <c r="J7" s="1094"/>
      <c r="K7" s="1094"/>
      <c r="L7" s="1094"/>
      <c r="M7" s="1094"/>
      <c r="N7" s="1094"/>
      <c r="O7" s="1094"/>
      <c r="P7" s="1094"/>
      <c r="Q7" s="1094"/>
      <c r="R7" s="1094"/>
      <c r="S7" s="1094"/>
      <c r="T7" s="1094"/>
      <c r="U7" s="1094"/>
      <c r="V7" s="1094"/>
      <c r="W7" s="1094"/>
      <c r="X7" s="1094"/>
      <c r="Y7" s="1094"/>
      <c r="Z7" s="1094"/>
      <c r="AA7" s="1094"/>
      <c r="AB7" s="1094"/>
      <c r="AC7" s="1094"/>
      <c r="AD7" s="1094"/>
      <c r="AE7" s="1094"/>
      <c r="AF7" s="1094"/>
      <c r="AG7" s="1094"/>
      <c r="AH7" s="1094"/>
      <c r="AI7" s="1094"/>
      <c r="AJ7" s="1094"/>
      <c r="AK7" s="1094"/>
      <c r="AL7" s="1094"/>
      <c r="AM7" s="1094"/>
      <c r="AN7" s="1094"/>
    </row>
    <row r="8" spans="2:40" x14ac:dyDescent="0.25">
      <c r="B8" s="762" t="s">
        <v>94</v>
      </c>
      <c r="C8" s="761"/>
      <c r="D8" s="761"/>
      <c r="E8" s="761"/>
      <c r="G8" s="56"/>
    </row>
    <row r="9" spans="2:40" x14ac:dyDescent="0.25">
      <c r="B9" s="111"/>
      <c r="C9" s="111"/>
      <c r="D9" s="111"/>
      <c r="E9" s="111"/>
      <c r="G9" s="1228" t="str">
        <f>"Rincian "&amp;'Q-1'!H18&amp;" "&amp;'Q-1'!M21</f>
        <v>Rincian Pengembalian/Pengurangan PPh Pasal 24 yang telah diperhitungkan tahun lalu Berdasarkan pemeriksaan langsung terhadap bukti pendukung</v>
      </c>
      <c r="H9" s="1141"/>
      <c r="I9" s="1141"/>
      <c r="J9" s="1141"/>
      <c r="K9" s="1141"/>
      <c r="L9" s="1141"/>
      <c r="M9" s="1141"/>
      <c r="N9" s="1141"/>
      <c r="O9" s="1141"/>
      <c r="P9" s="1141"/>
      <c r="Q9" s="1141"/>
      <c r="R9" s="1141"/>
      <c r="S9" s="1141"/>
      <c r="T9" s="1141"/>
      <c r="U9" s="1141"/>
      <c r="V9" s="1141"/>
      <c r="W9" s="1142"/>
      <c r="X9" s="74" t="s">
        <v>796</v>
      </c>
      <c r="Y9" s="238"/>
      <c r="Z9" s="238"/>
      <c r="AA9" s="238"/>
      <c r="AB9" s="238"/>
      <c r="AC9" s="238"/>
      <c r="AD9" s="126" t="s">
        <v>1678</v>
      </c>
      <c r="AE9" s="239" t="e">
        <f>NAMA_WP</f>
        <v>#N/A</v>
      </c>
      <c r="AF9" s="238"/>
      <c r="AG9" s="238"/>
      <c r="AH9" s="238"/>
      <c r="AI9" s="238"/>
      <c r="AJ9" s="238"/>
      <c r="AK9" s="238"/>
      <c r="AL9" s="238"/>
      <c r="AM9" s="238"/>
      <c r="AN9" s="240"/>
    </row>
    <row r="10" spans="2:40" x14ac:dyDescent="0.25">
      <c r="B10" s="762" t="s">
        <v>101</v>
      </c>
      <c r="C10" s="761"/>
      <c r="D10" s="761"/>
      <c r="E10" s="761"/>
      <c r="G10" s="1229"/>
      <c r="H10" s="1094"/>
      <c r="I10" s="1094"/>
      <c r="J10" s="1094"/>
      <c r="K10" s="1094"/>
      <c r="L10" s="1094"/>
      <c r="M10" s="1094"/>
      <c r="N10" s="1094"/>
      <c r="O10" s="1094"/>
      <c r="P10" s="1094"/>
      <c r="Q10" s="1094"/>
      <c r="R10" s="1094"/>
      <c r="S10" s="1094"/>
      <c r="T10" s="1094"/>
      <c r="U10" s="1094"/>
      <c r="V10" s="1094"/>
      <c r="W10" s="1002"/>
      <c r="X10" s="208" t="s">
        <v>1401</v>
      </c>
      <c r="AD10" s="127" t="s">
        <v>1678</v>
      </c>
      <c r="AE10" s="125" t="e">
        <f>NPWP</f>
        <v>#N/A</v>
      </c>
      <c r="AN10" s="241"/>
    </row>
    <row r="11" spans="2:40" x14ac:dyDescent="0.25">
      <c r="G11" s="1213"/>
      <c r="H11" s="800"/>
      <c r="I11" s="800"/>
      <c r="J11" s="800"/>
      <c r="K11" s="800"/>
      <c r="L11" s="800"/>
      <c r="M11" s="800"/>
      <c r="N11" s="800"/>
      <c r="O11" s="800"/>
      <c r="P11" s="800"/>
      <c r="Q11" s="800"/>
      <c r="R11" s="800"/>
      <c r="S11" s="800"/>
      <c r="T11" s="800"/>
      <c r="U11" s="800"/>
      <c r="V11" s="800"/>
      <c r="W11" s="1214"/>
      <c r="X11" s="213" t="s">
        <v>1679</v>
      </c>
      <c r="Y11" s="242"/>
      <c r="Z11" s="242"/>
      <c r="AA11" s="242"/>
      <c r="AB11" s="242"/>
      <c r="AC11" s="242"/>
      <c r="AD11" s="128" t="s">
        <v>1678</v>
      </c>
      <c r="AE11" s="243" t="e">
        <f>ID_MS_TH_PJK</f>
        <v>#N/A</v>
      </c>
      <c r="AF11" s="242"/>
      <c r="AG11" s="242"/>
      <c r="AH11" s="242"/>
      <c r="AI11" s="242"/>
      <c r="AJ11" s="242"/>
      <c r="AK11" s="242"/>
      <c r="AL11" s="242"/>
      <c r="AM11" s="242"/>
      <c r="AN11" s="244"/>
    </row>
    <row r="12" spans="2:40" x14ac:dyDescent="0.25">
      <c r="B12" s="762" t="s">
        <v>106</v>
      </c>
      <c r="C12" s="761"/>
      <c r="D12" s="761"/>
      <c r="E12" s="761"/>
    </row>
    <row r="13" spans="2:40" x14ac:dyDescent="0.25">
      <c r="B13" s="962" t="str">
        <f>HYPERLINK("#'"&amp;'EWS DIRECTORY'!$J$339&amp;"'!A1",'EWS DIRECTORY'!$J$339)</f>
        <v>Q</v>
      </c>
      <c r="C13" s="761"/>
      <c r="D13" s="761"/>
      <c r="E13" s="761"/>
      <c r="G13" s="56" t="s">
        <v>1680</v>
      </c>
    </row>
    <row r="14" spans="2:40" x14ac:dyDescent="0.25">
      <c r="B14" s="931" t="str">
        <f>HYPERLINK("#'"&amp;'EWS DIRECTORY'!$J$340&amp;"'!A1",'EWS DIRECTORY'!$J$340)</f>
        <v>Q-1</v>
      </c>
      <c r="C14" s="761"/>
      <c r="D14" s="761"/>
      <c r="E14" s="761"/>
      <c r="G14" s="56" t="s">
        <v>1681</v>
      </c>
    </row>
    <row r="15" spans="2:40" x14ac:dyDescent="0.25">
      <c r="B15" s="929" t="str">
        <f>HYPERLINK("#'"&amp;'EWS DIRECTORY'!$J$341&amp;"'!A1",'EWS DIRECTORY'!$J$341)</f>
        <v>Q-1-1</v>
      </c>
      <c r="C15" s="761"/>
      <c r="D15" s="761"/>
      <c r="E15" s="761"/>
      <c r="G15" s="56" t="s">
        <v>1806</v>
      </c>
    </row>
    <row r="16" spans="2:40" x14ac:dyDescent="0.25">
      <c r="B16" s="927" t="str">
        <f>HYPERLINK("#'"&amp;'EWS DIRECTORY'!$J$342&amp;"'!A1",'EWS DIRECTORY'!$J$342)</f>
        <v>Q-1-2</v>
      </c>
      <c r="C16" s="761"/>
      <c r="D16" s="761"/>
      <c r="E16" s="761"/>
      <c r="G16" s="56" t="s">
        <v>1744</v>
      </c>
    </row>
    <row r="17" spans="1:64" x14ac:dyDescent="0.25">
      <c r="B17" s="929" t="str">
        <f>HYPERLINK("#'"&amp;'EWS DIRECTORY'!$J$343&amp;"'!A1",'EWS DIRECTORY'!$J$343)</f>
        <v>Q-1-3</v>
      </c>
      <c r="C17" s="761"/>
      <c r="D17" s="761"/>
      <c r="E17" s="761"/>
      <c r="G17" s="56"/>
    </row>
    <row r="18" spans="1:64" s="245" customFormat="1" ht="15" customHeight="1" x14ac:dyDescent="0.25">
      <c r="A18" s="110"/>
      <c r="B18" s="426"/>
      <c r="C18" s="426"/>
      <c r="D18" s="426"/>
      <c r="E18" s="426"/>
      <c r="F18" s="110"/>
      <c r="G18" s="56" t="s">
        <v>1798</v>
      </c>
      <c r="H18" s="109"/>
      <c r="I18" s="109"/>
      <c r="J18" s="109"/>
      <c r="K18" s="109"/>
      <c r="L18" s="109"/>
      <c r="M18" s="109"/>
      <c r="N18" s="109"/>
      <c r="O18" s="109"/>
      <c r="P18" s="109"/>
      <c r="Q18" s="109"/>
      <c r="R18" s="109"/>
      <c r="S18" s="109"/>
      <c r="T18" s="109"/>
      <c r="U18" s="109"/>
      <c r="V18" s="109"/>
      <c r="W18" s="109"/>
      <c r="X18" s="109"/>
      <c r="Y18" s="109"/>
      <c r="Z18" s="109"/>
      <c r="AA18" s="109"/>
      <c r="AB18" s="109"/>
      <c r="AC18" s="109"/>
      <c r="AD18" s="109"/>
      <c r="AE18" s="109"/>
      <c r="AF18" s="109"/>
      <c r="AG18" s="109"/>
      <c r="AH18" s="109"/>
      <c r="AI18" s="109"/>
      <c r="AJ18" s="109"/>
      <c r="AK18" s="109"/>
      <c r="AL18" s="109"/>
      <c r="AM18" s="109"/>
      <c r="AN18" s="109"/>
      <c r="AO18" s="109"/>
      <c r="AP18" s="109"/>
      <c r="AQ18" s="109"/>
      <c r="AR18" s="109"/>
      <c r="AS18" s="109"/>
      <c r="AT18" s="109"/>
      <c r="AU18" s="109"/>
      <c r="AV18" s="109"/>
      <c r="AW18" s="109"/>
      <c r="AX18" s="109"/>
      <c r="AY18" s="109"/>
      <c r="AZ18" s="109"/>
      <c r="BA18" s="109"/>
      <c r="BB18" s="109"/>
      <c r="BC18" s="109"/>
      <c r="BD18" s="109"/>
      <c r="BE18" s="109"/>
      <c r="BF18" s="109"/>
      <c r="BG18" s="109"/>
      <c r="BH18" s="109"/>
      <c r="BI18" s="109"/>
      <c r="BJ18" s="109"/>
      <c r="BK18" s="109"/>
      <c r="BL18" s="109"/>
    </row>
    <row r="19" spans="1:64" x14ac:dyDescent="0.25">
      <c r="B19" s="426"/>
      <c r="C19" s="426"/>
      <c r="D19" s="426"/>
      <c r="E19" s="426"/>
    </row>
    <row r="20" spans="1:64" ht="17.25" customHeight="1" x14ac:dyDescent="0.25">
      <c r="B20" s="426"/>
      <c r="C20" s="426"/>
      <c r="D20" s="426"/>
      <c r="E20" s="426"/>
      <c r="G20" s="1296" t="s">
        <v>1445</v>
      </c>
      <c r="H20" s="1303" t="s">
        <v>2001</v>
      </c>
      <c r="I20" s="836"/>
      <c r="J20" s="837"/>
      <c r="K20" s="1285" t="s">
        <v>1792</v>
      </c>
      <c r="L20" s="824"/>
      <c r="M20" s="824"/>
      <c r="N20" s="824"/>
      <c r="O20" s="824"/>
      <c r="P20" s="824"/>
      <c r="Q20" s="824"/>
      <c r="R20" s="824"/>
      <c r="S20" s="824"/>
      <c r="T20" s="824"/>
      <c r="U20" s="824"/>
      <c r="V20" s="824"/>
      <c r="W20" s="824"/>
      <c r="X20" s="824"/>
      <c r="Y20" s="824"/>
      <c r="Z20" s="824"/>
      <c r="AA20" s="824"/>
      <c r="AB20" s="825"/>
      <c r="AC20" s="1301" t="s">
        <v>1793</v>
      </c>
      <c r="AD20" s="824"/>
      <c r="AE20" s="824"/>
      <c r="AF20" s="824"/>
      <c r="AG20" s="824"/>
      <c r="AH20" s="824"/>
      <c r="AI20" s="824"/>
      <c r="AJ20" s="824"/>
      <c r="AK20" s="824"/>
      <c r="AL20" s="824"/>
      <c r="AM20" s="824"/>
      <c r="AN20" s="824"/>
      <c r="AO20" s="824"/>
      <c r="AP20" s="824"/>
      <c r="AQ20" s="824"/>
      <c r="AR20" s="824"/>
      <c r="AS20" s="824"/>
      <c r="AT20" s="824"/>
      <c r="AU20" s="824"/>
      <c r="AV20" s="824"/>
      <c r="AW20" s="824"/>
      <c r="AX20" s="824"/>
      <c r="AY20" s="825"/>
      <c r="AZ20" s="1300" t="s">
        <v>1481</v>
      </c>
      <c r="BA20" s="836"/>
      <c r="BB20" s="836"/>
      <c r="BC20" s="836"/>
      <c r="BD20" s="836"/>
      <c r="BE20" s="836"/>
      <c r="BF20" s="1000"/>
      <c r="BG20" s="245"/>
      <c r="BH20" s="245"/>
      <c r="BI20" s="245"/>
      <c r="BJ20" s="245"/>
      <c r="BK20" s="245"/>
      <c r="BL20" s="245"/>
    </row>
    <row r="21" spans="1:64" x14ac:dyDescent="0.25">
      <c r="B21" s="426"/>
      <c r="C21" s="426"/>
      <c r="D21" s="426"/>
      <c r="E21" s="426"/>
      <c r="G21" s="1297"/>
      <c r="H21" s="1001"/>
      <c r="I21" s="1094"/>
      <c r="J21" s="853"/>
      <c r="K21" s="1299" t="s">
        <v>796</v>
      </c>
      <c r="L21" s="836"/>
      <c r="M21" s="836"/>
      <c r="N21" s="836"/>
      <c r="O21" s="836"/>
      <c r="P21" s="836"/>
      <c r="Q21" s="836"/>
      <c r="R21" s="836"/>
      <c r="S21" s="836"/>
      <c r="T21" s="837"/>
      <c r="U21" s="1299" t="s">
        <v>1401</v>
      </c>
      <c r="V21" s="836"/>
      <c r="W21" s="836"/>
      <c r="X21" s="836"/>
      <c r="Y21" s="836"/>
      <c r="Z21" s="836"/>
      <c r="AA21" s="836"/>
      <c r="AB21" s="837"/>
      <c r="AC21" s="1299" t="s">
        <v>796</v>
      </c>
      <c r="AD21" s="836"/>
      <c r="AE21" s="836"/>
      <c r="AF21" s="836"/>
      <c r="AG21" s="836"/>
      <c r="AH21" s="836"/>
      <c r="AI21" s="836"/>
      <c r="AJ21" s="837"/>
      <c r="AK21" s="1299" t="s">
        <v>1794</v>
      </c>
      <c r="AL21" s="836"/>
      <c r="AM21" s="836"/>
      <c r="AN21" s="836"/>
      <c r="AO21" s="836"/>
      <c r="AP21" s="836"/>
      <c r="AQ21" s="836"/>
      <c r="AR21" s="837"/>
      <c r="AS21" s="1299" t="s">
        <v>1510</v>
      </c>
      <c r="AT21" s="836"/>
      <c r="AU21" s="836"/>
      <c r="AV21" s="836"/>
      <c r="AW21" s="836"/>
      <c r="AX21" s="836"/>
      <c r="AY21" s="837"/>
      <c r="AZ21" s="1003"/>
      <c r="BA21" s="1004"/>
      <c r="BB21" s="1004"/>
      <c r="BC21" s="1004"/>
      <c r="BD21" s="1004"/>
      <c r="BE21" s="1004"/>
      <c r="BF21" s="1005"/>
    </row>
    <row r="22" spans="1:64" x14ac:dyDescent="0.25">
      <c r="B22" s="426"/>
      <c r="C22" s="426"/>
      <c r="D22" s="426"/>
      <c r="E22" s="426"/>
      <c r="G22" s="246"/>
      <c r="H22" s="1197"/>
      <c r="I22" s="824"/>
      <c r="J22" s="825"/>
      <c r="K22" s="1197"/>
      <c r="L22" s="824"/>
      <c r="M22" s="824"/>
      <c r="N22" s="824"/>
      <c r="O22" s="824"/>
      <c r="P22" s="824"/>
      <c r="Q22" s="824"/>
      <c r="R22" s="824"/>
      <c r="S22" s="824"/>
      <c r="T22" s="825"/>
      <c r="U22" s="1197"/>
      <c r="V22" s="824"/>
      <c r="W22" s="824"/>
      <c r="X22" s="824"/>
      <c r="Y22" s="824"/>
      <c r="Z22" s="824"/>
      <c r="AA22" s="824"/>
      <c r="AB22" s="825"/>
      <c r="AC22" s="1197"/>
      <c r="AD22" s="824"/>
      <c r="AE22" s="824"/>
      <c r="AF22" s="824"/>
      <c r="AG22" s="824"/>
      <c r="AH22" s="824"/>
      <c r="AI22" s="824"/>
      <c r="AJ22" s="825"/>
      <c r="AK22" s="1197"/>
      <c r="AL22" s="824"/>
      <c r="AM22" s="824"/>
      <c r="AN22" s="824"/>
      <c r="AO22" s="824"/>
      <c r="AP22" s="824"/>
      <c r="AQ22" s="824"/>
      <c r="AR22" s="825"/>
      <c r="AS22" s="1197"/>
      <c r="AT22" s="824"/>
      <c r="AU22" s="824"/>
      <c r="AV22" s="824"/>
      <c r="AW22" s="824"/>
      <c r="AX22" s="824"/>
      <c r="AY22" s="825"/>
      <c r="AZ22" s="1298"/>
      <c r="BA22" s="824"/>
      <c r="BB22" s="824"/>
      <c r="BC22" s="824"/>
      <c r="BD22" s="824"/>
      <c r="BE22" s="824"/>
      <c r="BF22" s="825"/>
    </row>
    <row r="23" spans="1:64" ht="15" customHeight="1" x14ac:dyDescent="0.25">
      <c r="B23" s="426"/>
      <c r="C23" s="426"/>
      <c r="D23" s="426"/>
      <c r="E23" s="426"/>
      <c r="G23" s="246"/>
      <c r="H23" s="1197"/>
      <c r="I23" s="824"/>
      <c r="J23" s="825"/>
      <c r="K23" s="1197"/>
      <c r="L23" s="824"/>
      <c r="M23" s="824"/>
      <c r="N23" s="824"/>
      <c r="O23" s="824"/>
      <c r="P23" s="824"/>
      <c r="Q23" s="824"/>
      <c r="R23" s="824"/>
      <c r="S23" s="824"/>
      <c r="T23" s="825"/>
      <c r="U23" s="1197"/>
      <c r="V23" s="824"/>
      <c r="W23" s="824"/>
      <c r="X23" s="824"/>
      <c r="Y23" s="824"/>
      <c r="Z23" s="824"/>
      <c r="AA23" s="824"/>
      <c r="AB23" s="825"/>
      <c r="AC23" s="1197"/>
      <c r="AD23" s="824"/>
      <c r="AE23" s="824"/>
      <c r="AF23" s="824"/>
      <c r="AG23" s="824"/>
      <c r="AH23" s="824"/>
      <c r="AI23" s="824"/>
      <c r="AJ23" s="825"/>
      <c r="AK23" s="1197"/>
      <c r="AL23" s="824"/>
      <c r="AM23" s="824"/>
      <c r="AN23" s="824"/>
      <c r="AO23" s="824"/>
      <c r="AP23" s="824"/>
      <c r="AQ23" s="824"/>
      <c r="AR23" s="825"/>
      <c r="AS23" s="1197"/>
      <c r="AT23" s="824"/>
      <c r="AU23" s="824"/>
      <c r="AV23" s="824"/>
      <c r="AW23" s="824"/>
      <c r="AX23" s="824"/>
      <c r="AY23" s="825"/>
      <c r="AZ23" s="1298"/>
      <c r="BA23" s="824"/>
      <c r="BB23" s="824"/>
      <c r="BC23" s="824"/>
      <c r="BD23" s="824"/>
      <c r="BE23" s="824"/>
      <c r="BF23" s="825"/>
    </row>
    <row r="24" spans="1:64" ht="15" customHeight="1" x14ac:dyDescent="0.25">
      <c r="B24" s="426"/>
      <c r="C24" s="426"/>
      <c r="D24" s="426"/>
      <c r="E24" s="426"/>
      <c r="G24" s="246"/>
      <c r="H24" s="1197"/>
      <c r="I24" s="824"/>
      <c r="J24" s="825"/>
      <c r="K24" s="1197"/>
      <c r="L24" s="824"/>
      <c r="M24" s="824"/>
      <c r="N24" s="824"/>
      <c r="O24" s="824"/>
      <c r="P24" s="824"/>
      <c r="Q24" s="824"/>
      <c r="R24" s="824"/>
      <c r="S24" s="824"/>
      <c r="T24" s="825"/>
      <c r="U24" s="1197"/>
      <c r="V24" s="824"/>
      <c r="W24" s="824"/>
      <c r="X24" s="824"/>
      <c r="Y24" s="824"/>
      <c r="Z24" s="824"/>
      <c r="AA24" s="824"/>
      <c r="AB24" s="825"/>
      <c r="AC24" s="1197"/>
      <c r="AD24" s="824"/>
      <c r="AE24" s="824"/>
      <c r="AF24" s="824"/>
      <c r="AG24" s="824"/>
      <c r="AH24" s="824"/>
      <c r="AI24" s="824"/>
      <c r="AJ24" s="825"/>
      <c r="AK24" s="1197"/>
      <c r="AL24" s="824"/>
      <c r="AM24" s="824"/>
      <c r="AN24" s="824"/>
      <c r="AO24" s="824"/>
      <c r="AP24" s="824"/>
      <c r="AQ24" s="824"/>
      <c r="AR24" s="825"/>
      <c r="AS24" s="1197"/>
      <c r="AT24" s="824"/>
      <c r="AU24" s="824"/>
      <c r="AV24" s="824"/>
      <c r="AW24" s="824"/>
      <c r="AX24" s="824"/>
      <c r="AY24" s="825"/>
      <c r="AZ24" s="1298"/>
      <c r="BA24" s="824"/>
      <c r="BB24" s="824"/>
      <c r="BC24" s="824"/>
      <c r="BD24" s="824"/>
      <c r="BE24" s="824"/>
      <c r="BF24" s="825"/>
    </row>
    <row r="25" spans="1:64" ht="15" customHeight="1" x14ac:dyDescent="0.25">
      <c r="B25" s="426"/>
      <c r="C25" s="426"/>
      <c r="D25" s="426"/>
      <c r="E25" s="426"/>
      <c r="G25" s="246"/>
      <c r="H25" s="1197"/>
      <c r="I25" s="824"/>
      <c r="J25" s="825"/>
      <c r="K25" s="1197"/>
      <c r="L25" s="824"/>
      <c r="M25" s="824"/>
      <c r="N25" s="824"/>
      <c r="O25" s="824"/>
      <c r="P25" s="824"/>
      <c r="Q25" s="824"/>
      <c r="R25" s="824"/>
      <c r="S25" s="824"/>
      <c r="T25" s="825"/>
      <c r="U25" s="1197"/>
      <c r="V25" s="824"/>
      <c r="W25" s="824"/>
      <c r="X25" s="824"/>
      <c r="Y25" s="824"/>
      <c r="Z25" s="824"/>
      <c r="AA25" s="824"/>
      <c r="AB25" s="825"/>
      <c r="AC25" s="1197"/>
      <c r="AD25" s="824"/>
      <c r="AE25" s="824"/>
      <c r="AF25" s="824"/>
      <c r="AG25" s="824"/>
      <c r="AH25" s="824"/>
      <c r="AI25" s="824"/>
      <c r="AJ25" s="825"/>
      <c r="AK25" s="1197"/>
      <c r="AL25" s="824"/>
      <c r="AM25" s="824"/>
      <c r="AN25" s="824"/>
      <c r="AO25" s="824"/>
      <c r="AP25" s="824"/>
      <c r="AQ25" s="824"/>
      <c r="AR25" s="825"/>
      <c r="AS25" s="1197"/>
      <c r="AT25" s="824"/>
      <c r="AU25" s="824"/>
      <c r="AV25" s="824"/>
      <c r="AW25" s="824"/>
      <c r="AX25" s="824"/>
      <c r="AY25" s="825"/>
      <c r="AZ25" s="1298"/>
      <c r="BA25" s="824"/>
      <c r="BB25" s="824"/>
      <c r="BC25" s="824"/>
      <c r="BD25" s="824"/>
      <c r="BE25" s="824"/>
      <c r="BF25" s="825"/>
    </row>
    <row r="26" spans="1:64" ht="15" customHeight="1" x14ac:dyDescent="0.25">
      <c r="B26" s="426"/>
      <c r="C26" s="426"/>
      <c r="D26" s="426"/>
      <c r="E26" s="426"/>
      <c r="G26" s="246"/>
      <c r="H26" s="1197"/>
      <c r="I26" s="824"/>
      <c r="J26" s="825"/>
      <c r="K26" s="1197"/>
      <c r="L26" s="824"/>
      <c r="M26" s="824"/>
      <c r="N26" s="824"/>
      <c r="O26" s="824"/>
      <c r="P26" s="824"/>
      <c r="Q26" s="824"/>
      <c r="R26" s="824"/>
      <c r="S26" s="824"/>
      <c r="T26" s="825"/>
      <c r="U26" s="1197"/>
      <c r="V26" s="824"/>
      <c r="W26" s="824"/>
      <c r="X26" s="824"/>
      <c r="Y26" s="824"/>
      <c r="Z26" s="824"/>
      <c r="AA26" s="824"/>
      <c r="AB26" s="825"/>
      <c r="AC26" s="1197"/>
      <c r="AD26" s="824"/>
      <c r="AE26" s="824"/>
      <c r="AF26" s="824"/>
      <c r="AG26" s="824"/>
      <c r="AH26" s="824"/>
      <c r="AI26" s="824"/>
      <c r="AJ26" s="825"/>
      <c r="AK26" s="1197"/>
      <c r="AL26" s="824"/>
      <c r="AM26" s="824"/>
      <c r="AN26" s="824"/>
      <c r="AO26" s="824"/>
      <c r="AP26" s="824"/>
      <c r="AQ26" s="824"/>
      <c r="AR26" s="825"/>
      <c r="AS26" s="1197"/>
      <c r="AT26" s="824"/>
      <c r="AU26" s="824"/>
      <c r="AV26" s="824"/>
      <c r="AW26" s="824"/>
      <c r="AX26" s="824"/>
      <c r="AY26" s="825"/>
      <c r="AZ26" s="1298"/>
      <c r="BA26" s="824"/>
      <c r="BB26" s="824"/>
      <c r="BC26" s="824"/>
      <c r="BD26" s="824"/>
      <c r="BE26" s="824"/>
      <c r="BF26" s="825"/>
    </row>
    <row r="27" spans="1:64" ht="15" customHeight="1" x14ac:dyDescent="0.25">
      <c r="B27" s="426"/>
      <c r="C27" s="426"/>
      <c r="D27" s="426"/>
      <c r="E27" s="426"/>
      <c r="G27" s="246"/>
      <c r="H27" s="1197"/>
      <c r="I27" s="824"/>
      <c r="J27" s="825"/>
      <c r="K27" s="1197"/>
      <c r="L27" s="824"/>
      <c r="M27" s="824"/>
      <c r="N27" s="824"/>
      <c r="O27" s="824"/>
      <c r="P27" s="824"/>
      <c r="Q27" s="824"/>
      <c r="R27" s="824"/>
      <c r="S27" s="824"/>
      <c r="T27" s="825"/>
      <c r="U27" s="1197"/>
      <c r="V27" s="824"/>
      <c r="W27" s="824"/>
      <c r="X27" s="824"/>
      <c r="Y27" s="824"/>
      <c r="Z27" s="824"/>
      <c r="AA27" s="824"/>
      <c r="AB27" s="825"/>
      <c r="AC27" s="1197"/>
      <c r="AD27" s="824"/>
      <c r="AE27" s="824"/>
      <c r="AF27" s="824"/>
      <c r="AG27" s="824"/>
      <c r="AH27" s="824"/>
      <c r="AI27" s="824"/>
      <c r="AJ27" s="825"/>
      <c r="AK27" s="1197"/>
      <c r="AL27" s="824"/>
      <c r="AM27" s="824"/>
      <c r="AN27" s="824"/>
      <c r="AO27" s="824"/>
      <c r="AP27" s="824"/>
      <c r="AQ27" s="824"/>
      <c r="AR27" s="825"/>
      <c r="AS27" s="1197"/>
      <c r="AT27" s="824"/>
      <c r="AU27" s="824"/>
      <c r="AV27" s="824"/>
      <c r="AW27" s="824"/>
      <c r="AX27" s="824"/>
      <c r="AY27" s="825"/>
      <c r="AZ27" s="1298"/>
      <c r="BA27" s="824"/>
      <c r="BB27" s="824"/>
      <c r="BC27" s="824"/>
      <c r="BD27" s="824"/>
      <c r="BE27" s="824"/>
      <c r="BF27" s="825"/>
    </row>
    <row r="28" spans="1:64" ht="15" customHeight="1" x14ac:dyDescent="0.25">
      <c r="B28" s="426"/>
      <c r="C28" s="426"/>
      <c r="D28" s="426"/>
      <c r="E28" s="426"/>
      <c r="G28" s="246"/>
      <c r="H28" s="1197"/>
      <c r="I28" s="824"/>
      <c r="J28" s="825"/>
      <c r="K28" s="1197"/>
      <c r="L28" s="824"/>
      <c r="M28" s="824"/>
      <c r="N28" s="824"/>
      <c r="O28" s="824"/>
      <c r="P28" s="824"/>
      <c r="Q28" s="824"/>
      <c r="R28" s="824"/>
      <c r="S28" s="824"/>
      <c r="T28" s="825"/>
      <c r="U28" s="1197"/>
      <c r="V28" s="824"/>
      <c r="W28" s="824"/>
      <c r="X28" s="824"/>
      <c r="Y28" s="824"/>
      <c r="Z28" s="824"/>
      <c r="AA28" s="824"/>
      <c r="AB28" s="825"/>
      <c r="AC28" s="1197"/>
      <c r="AD28" s="824"/>
      <c r="AE28" s="824"/>
      <c r="AF28" s="824"/>
      <c r="AG28" s="824"/>
      <c r="AH28" s="824"/>
      <c r="AI28" s="824"/>
      <c r="AJ28" s="825"/>
      <c r="AK28" s="1197"/>
      <c r="AL28" s="824"/>
      <c r="AM28" s="824"/>
      <c r="AN28" s="824"/>
      <c r="AO28" s="824"/>
      <c r="AP28" s="824"/>
      <c r="AQ28" s="824"/>
      <c r="AR28" s="825"/>
      <c r="AS28" s="1197"/>
      <c r="AT28" s="824"/>
      <c r="AU28" s="824"/>
      <c r="AV28" s="824"/>
      <c r="AW28" s="824"/>
      <c r="AX28" s="824"/>
      <c r="AY28" s="825"/>
      <c r="AZ28" s="1298"/>
      <c r="BA28" s="824"/>
      <c r="BB28" s="824"/>
      <c r="BC28" s="824"/>
      <c r="BD28" s="824"/>
      <c r="BE28" s="824"/>
      <c r="BF28" s="825"/>
    </row>
    <row r="29" spans="1:64" ht="15" customHeight="1" x14ac:dyDescent="0.25">
      <c r="B29" s="426"/>
      <c r="C29" s="426"/>
      <c r="D29" s="426"/>
      <c r="E29" s="426"/>
      <c r="G29" s="246"/>
      <c r="H29" s="1197"/>
      <c r="I29" s="824"/>
      <c r="J29" s="825"/>
      <c r="K29" s="1197"/>
      <c r="L29" s="824"/>
      <c r="M29" s="824"/>
      <c r="N29" s="824"/>
      <c r="O29" s="824"/>
      <c r="P29" s="824"/>
      <c r="Q29" s="824"/>
      <c r="R29" s="824"/>
      <c r="S29" s="824"/>
      <c r="T29" s="825"/>
      <c r="U29" s="1197"/>
      <c r="V29" s="824"/>
      <c r="W29" s="824"/>
      <c r="X29" s="824"/>
      <c r="Y29" s="824"/>
      <c r="Z29" s="824"/>
      <c r="AA29" s="824"/>
      <c r="AB29" s="825"/>
      <c r="AC29" s="1197"/>
      <c r="AD29" s="824"/>
      <c r="AE29" s="824"/>
      <c r="AF29" s="824"/>
      <c r="AG29" s="824"/>
      <c r="AH29" s="824"/>
      <c r="AI29" s="824"/>
      <c r="AJ29" s="825"/>
      <c r="AK29" s="1197"/>
      <c r="AL29" s="824"/>
      <c r="AM29" s="824"/>
      <c r="AN29" s="824"/>
      <c r="AO29" s="824"/>
      <c r="AP29" s="824"/>
      <c r="AQ29" s="824"/>
      <c r="AR29" s="825"/>
      <c r="AS29" s="1197"/>
      <c r="AT29" s="824"/>
      <c r="AU29" s="824"/>
      <c r="AV29" s="824"/>
      <c r="AW29" s="824"/>
      <c r="AX29" s="824"/>
      <c r="AY29" s="825"/>
      <c r="AZ29" s="1298"/>
      <c r="BA29" s="824"/>
      <c r="BB29" s="824"/>
      <c r="BC29" s="824"/>
      <c r="BD29" s="824"/>
      <c r="BE29" s="824"/>
      <c r="BF29" s="825"/>
    </row>
    <row r="30" spans="1:64" ht="15" customHeight="1" x14ac:dyDescent="0.25">
      <c r="B30" s="426"/>
      <c r="C30" s="426"/>
      <c r="D30" s="426"/>
      <c r="E30" s="426"/>
      <c r="G30" s="246"/>
      <c r="H30" s="1197"/>
      <c r="I30" s="824"/>
      <c r="J30" s="825"/>
      <c r="K30" s="1197"/>
      <c r="L30" s="824"/>
      <c r="M30" s="824"/>
      <c r="N30" s="824"/>
      <c r="O30" s="824"/>
      <c r="P30" s="824"/>
      <c r="Q30" s="824"/>
      <c r="R30" s="824"/>
      <c r="S30" s="824"/>
      <c r="T30" s="825"/>
      <c r="U30" s="1197"/>
      <c r="V30" s="824"/>
      <c r="W30" s="824"/>
      <c r="X30" s="824"/>
      <c r="Y30" s="824"/>
      <c r="Z30" s="824"/>
      <c r="AA30" s="824"/>
      <c r="AB30" s="825"/>
      <c r="AC30" s="1197"/>
      <c r="AD30" s="824"/>
      <c r="AE30" s="824"/>
      <c r="AF30" s="824"/>
      <c r="AG30" s="824"/>
      <c r="AH30" s="824"/>
      <c r="AI30" s="824"/>
      <c r="AJ30" s="825"/>
      <c r="AK30" s="1197"/>
      <c r="AL30" s="824"/>
      <c r="AM30" s="824"/>
      <c r="AN30" s="824"/>
      <c r="AO30" s="824"/>
      <c r="AP30" s="824"/>
      <c r="AQ30" s="824"/>
      <c r="AR30" s="825"/>
      <c r="AS30" s="1197"/>
      <c r="AT30" s="824"/>
      <c r="AU30" s="824"/>
      <c r="AV30" s="824"/>
      <c r="AW30" s="824"/>
      <c r="AX30" s="824"/>
      <c r="AY30" s="825"/>
      <c r="AZ30" s="1298"/>
      <c r="BA30" s="824"/>
      <c r="BB30" s="824"/>
      <c r="BC30" s="824"/>
      <c r="BD30" s="824"/>
      <c r="BE30" s="824"/>
      <c r="BF30" s="825"/>
    </row>
    <row r="31" spans="1:64" ht="15" customHeight="1" x14ac:dyDescent="0.25">
      <c r="B31" s="426"/>
      <c r="C31" s="426"/>
      <c r="D31" s="426"/>
      <c r="E31" s="426"/>
      <c r="G31" s="246"/>
      <c r="H31" s="1197"/>
      <c r="I31" s="824"/>
      <c r="J31" s="825"/>
      <c r="K31" s="1197"/>
      <c r="L31" s="824"/>
      <c r="M31" s="824"/>
      <c r="N31" s="824"/>
      <c r="O31" s="824"/>
      <c r="P31" s="824"/>
      <c r="Q31" s="824"/>
      <c r="R31" s="824"/>
      <c r="S31" s="824"/>
      <c r="T31" s="825"/>
      <c r="U31" s="1197"/>
      <c r="V31" s="824"/>
      <c r="W31" s="824"/>
      <c r="X31" s="824"/>
      <c r="Y31" s="824"/>
      <c r="Z31" s="824"/>
      <c r="AA31" s="824"/>
      <c r="AB31" s="825"/>
      <c r="AC31" s="1197"/>
      <c r="AD31" s="824"/>
      <c r="AE31" s="824"/>
      <c r="AF31" s="824"/>
      <c r="AG31" s="824"/>
      <c r="AH31" s="824"/>
      <c r="AI31" s="824"/>
      <c r="AJ31" s="825"/>
      <c r="AK31" s="1197"/>
      <c r="AL31" s="824"/>
      <c r="AM31" s="824"/>
      <c r="AN31" s="824"/>
      <c r="AO31" s="824"/>
      <c r="AP31" s="824"/>
      <c r="AQ31" s="824"/>
      <c r="AR31" s="825"/>
      <c r="AS31" s="1197"/>
      <c r="AT31" s="824"/>
      <c r="AU31" s="824"/>
      <c r="AV31" s="824"/>
      <c r="AW31" s="824"/>
      <c r="AX31" s="824"/>
      <c r="AY31" s="825"/>
      <c r="AZ31" s="1298"/>
      <c r="BA31" s="824"/>
      <c r="BB31" s="824"/>
      <c r="BC31" s="824"/>
      <c r="BD31" s="824"/>
      <c r="BE31" s="824"/>
      <c r="BF31" s="825"/>
    </row>
    <row r="32" spans="1:64" x14ac:dyDescent="0.25">
      <c r="G32" s="246"/>
      <c r="H32" s="1197"/>
      <c r="I32" s="824"/>
      <c r="J32" s="825"/>
      <c r="K32" s="1197"/>
      <c r="L32" s="824"/>
      <c r="M32" s="824"/>
      <c r="N32" s="824"/>
      <c r="O32" s="824"/>
      <c r="P32" s="824"/>
      <c r="Q32" s="824"/>
      <c r="R32" s="824"/>
      <c r="S32" s="824"/>
      <c r="T32" s="825"/>
      <c r="U32" s="1197"/>
      <c r="V32" s="824"/>
      <c r="W32" s="824"/>
      <c r="X32" s="824"/>
      <c r="Y32" s="824"/>
      <c r="Z32" s="824"/>
      <c r="AA32" s="824"/>
      <c r="AB32" s="825"/>
      <c r="AC32" s="1197"/>
      <c r="AD32" s="824"/>
      <c r="AE32" s="824"/>
      <c r="AF32" s="824"/>
      <c r="AG32" s="824"/>
      <c r="AH32" s="824"/>
      <c r="AI32" s="824"/>
      <c r="AJ32" s="825"/>
      <c r="AK32" s="1197"/>
      <c r="AL32" s="824"/>
      <c r="AM32" s="824"/>
      <c r="AN32" s="824"/>
      <c r="AO32" s="824"/>
      <c r="AP32" s="824"/>
      <c r="AQ32" s="824"/>
      <c r="AR32" s="825"/>
      <c r="AS32" s="1197"/>
      <c r="AT32" s="824"/>
      <c r="AU32" s="824"/>
      <c r="AV32" s="824"/>
      <c r="AW32" s="824"/>
      <c r="AX32" s="824"/>
      <c r="AY32" s="825"/>
      <c r="AZ32" s="1298"/>
      <c r="BA32" s="824"/>
      <c r="BB32" s="824"/>
      <c r="BC32" s="824"/>
      <c r="BD32" s="824"/>
      <c r="BE32" s="824"/>
      <c r="BF32" s="825"/>
    </row>
    <row r="33" spans="2:58" x14ac:dyDescent="0.25">
      <c r="B33" s="760"/>
      <c r="C33" s="761"/>
      <c r="D33" s="761"/>
      <c r="E33" s="761"/>
      <c r="G33" s="247"/>
      <c r="H33" s="1302"/>
      <c r="I33" s="824"/>
      <c r="J33" s="825"/>
      <c r="K33" s="1302"/>
      <c r="L33" s="824"/>
      <c r="M33" s="824"/>
      <c r="N33" s="824"/>
      <c r="O33" s="824"/>
      <c r="P33" s="824"/>
      <c r="Q33" s="824"/>
      <c r="R33" s="824"/>
      <c r="S33" s="824"/>
      <c r="T33" s="825"/>
      <c r="U33" s="1302"/>
      <c r="V33" s="824"/>
      <c r="W33" s="824"/>
      <c r="X33" s="824"/>
      <c r="Y33" s="824"/>
      <c r="Z33" s="824"/>
      <c r="AA33" s="824"/>
      <c r="AB33" s="825"/>
      <c r="AC33" s="1302"/>
      <c r="AD33" s="824"/>
      <c r="AE33" s="824"/>
      <c r="AF33" s="824"/>
      <c r="AG33" s="824"/>
      <c r="AH33" s="824"/>
      <c r="AI33" s="824"/>
      <c r="AJ33" s="825"/>
      <c r="AK33" s="1302"/>
      <c r="AL33" s="824"/>
      <c r="AM33" s="824"/>
      <c r="AN33" s="824"/>
      <c r="AO33" s="824"/>
      <c r="AP33" s="824"/>
      <c r="AQ33" s="824"/>
      <c r="AR33" s="825"/>
      <c r="AS33" s="1302"/>
      <c r="AT33" s="824"/>
      <c r="AU33" s="824"/>
      <c r="AV33" s="824"/>
      <c r="AW33" s="824"/>
      <c r="AX33" s="824"/>
      <c r="AY33" s="825"/>
      <c r="AZ33" s="1305"/>
      <c r="BA33" s="824"/>
      <c r="BB33" s="824"/>
      <c r="BC33" s="824"/>
      <c r="BD33" s="824"/>
      <c r="BE33" s="824"/>
      <c r="BF33" s="825"/>
    </row>
    <row r="34" spans="2:58" ht="15" customHeight="1" thickBot="1" x14ac:dyDescent="0.3">
      <c r="G34" s="1304" t="s">
        <v>1804</v>
      </c>
      <c r="H34" s="1200"/>
      <c r="I34" s="1200"/>
      <c r="J34" s="1200"/>
      <c r="K34" s="1200"/>
      <c r="L34" s="1200"/>
      <c r="M34" s="1200"/>
      <c r="N34" s="1200"/>
      <c r="O34" s="1200"/>
      <c r="P34" s="1200"/>
      <c r="Q34" s="1200"/>
      <c r="R34" s="1200"/>
      <c r="S34" s="1200"/>
      <c r="T34" s="1200"/>
      <c r="U34" s="1200"/>
      <c r="V34" s="1200"/>
      <c r="W34" s="1200"/>
      <c r="X34" s="1200"/>
      <c r="Y34" s="1200"/>
      <c r="Z34" s="1200"/>
      <c r="AA34" s="1200"/>
      <c r="AB34" s="1200"/>
      <c r="AC34" s="1200"/>
      <c r="AD34" s="1200"/>
      <c r="AE34" s="1200"/>
      <c r="AF34" s="1200"/>
      <c r="AG34" s="1200"/>
      <c r="AH34" s="1200"/>
      <c r="AI34" s="1200"/>
      <c r="AJ34" s="1200"/>
      <c r="AK34" s="1200"/>
      <c r="AL34" s="1200"/>
      <c r="AM34" s="1200"/>
      <c r="AN34" s="1200"/>
      <c r="AO34" s="1200"/>
      <c r="AP34" s="1200"/>
      <c r="AQ34" s="1200"/>
      <c r="AR34" s="1200"/>
      <c r="AS34" s="1200"/>
      <c r="AT34" s="1200"/>
      <c r="AU34" s="1200"/>
      <c r="AV34" s="1200"/>
      <c r="AW34" s="1200"/>
      <c r="AX34" s="1200"/>
      <c r="AY34" s="1201"/>
      <c r="AZ34" s="1199">
        <f>SUM(AZ22:BF33)</f>
        <v>0</v>
      </c>
      <c r="BA34" s="1200"/>
      <c r="BB34" s="1200"/>
      <c r="BC34" s="1200"/>
      <c r="BD34" s="1200"/>
      <c r="BE34" s="1200"/>
      <c r="BF34" s="1201"/>
    </row>
    <row r="35" spans="2:58" ht="15" customHeight="1" thickTop="1" x14ac:dyDescent="0.25">
      <c r="B35" s="760"/>
      <c r="C35" s="761"/>
      <c r="D35" s="761"/>
      <c r="E35" s="761"/>
    </row>
    <row r="36" spans="2:58" ht="14.4" customHeight="1" x14ac:dyDescent="0.25">
      <c r="G36" s="1198" t="s">
        <v>1795</v>
      </c>
      <c r="H36" s="824"/>
      <c r="I36" s="824"/>
      <c r="J36" s="824"/>
      <c r="K36" s="824"/>
      <c r="L36" s="824"/>
      <c r="M36" s="824"/>
      <c r="N36" s="824"/>
      <c r="O36" s="824"/>
      <c r="P36" s="824"/>
      <c r="Q36" s="824"/>
      <c r="R36" s="824"/>
      <c r="S36" s="824"/>
      <c r="T36" s="824"/>
      <c r="U36" s="825"/>
      <c r="V36" s="1198" t="s">
        <v>1999</v>
      </c>
      <c r="W36" s="824"/>
      <c r="X36" s="824"/>
      <c r="Y36" s="824"/>
      <c r="Z36" s="824"/>
      <c r="AA36" s="824"/>
      <c r="AB36" s="824"/>
      <c r="AC36" s="824"/>
      <c r="AD36" s="824"/>
      <c r="AE36" s="824"/>
      <c r="AF36" s="824"/>
      <c r="AG36" s="824"/>
      <c r="AH36" s="824"/>
      <c r="AI36" s="824"/>
      <c r="AJ36" s="825"/>
      <c r="AK36" s="193"/>
      <c r="AL36" s="193"/>
      <c r="AM36" s="193"/>
      <c r="AN36" s="193"/>
    </row>
    <row r="37" spans="2:58" ht="14.4" customHeight="1" x14ac:dyDescent="0.25">
      <c r="B37" s="760"/>
      <c r="C37" s="761"/>
      <c r="D37" s="761"/>
      <c r="E37" s="761"/>
      <c r="G37" s="1198" t="s">
        <v>796</v>
      </c>
      <c r="H37" s="824"/>
      <c r="I37" s="824"/>
      <c r="J37" s="824"/>
      <c r="K37" s="825"/>
      <c r="L37" s="1198" t="s">
        <v>1511</v>
      </c>
      <c r="M37" s="824"/>
      <c r="N37" s="824"/>
      <c r="O37" s="824"/>
      <c r="P37" s="825"/>
      <c r="Q37" s="1198" t="s">
        <v>1510</v>
      </c>
      <c r="R37" s="824"/>
      <c r="S37" s="824"/>
      <c r="T37" s="824"/>
      <c r="U37" s="825"/>
      <c r="V37" s="1198" t="s">
        <v>796</v>
      </c>
      <c r="W37" s="824"/>
      <c r="X37" s="824"/>
      <c r="Y37" s="824"/>
      <c r="Z37" s="825"/>
      <c r="AA37" s="1198" t="s">
        <v>1511</v>
      </c>
      <c r="AB37" s="824"/>
      <c r="AC37" s="824"/>
      <c r="AD37" s="824"/>
      <c r="AE37" s="825"/>
      <c r="AF37" s="1198" t="s">
        <v>1510</v>
      </c>
      <c r="AG37" s="824"/>
      <c r="AH37" s="824"/>
      <c r="AI37" s="824"/>
      <c r="AJ37" s="825"/>
      <c r="AK37" s="56"/>
      <c r="AL37" s="56"/>
      <c r="AM37" s="56"/>
      <c r="AN37" s="56"/>
    </row>
    <row r="38" spans="2:58" ht="14.4" customHeight="1" x14ac:dyDescent="0.25">
      <c r="G38" s="248"/>
      <c r="H38" s="249"/>
      <c r="I38" s="249"/>
      <c r="J38" s="249"/>
      <c r="K38" s="250"/>
      <c r="L38" s="248"/>
      <c r="M38" s="249"/>
      <c r="N38" s="249"/>
      <c r="O38" s="249"/>
      <c r="P38" s="250"/>
      <c r="Q38" s="248"/>
      <c r="R38" s="249"/>
      <c r="S38" s="249"/>
      <c r="T38" s="249"/>
      <c r="U38" s="250"/>
      <c r="V38" s="248"/>
      <c r="W38" s="249"/>
      <c r="X38" s="249"/>
      <c r="Y38" s="249"/>
      <c r="Z38" s="250"/>
      <c r="AA38" s="248"/>
      <c r="AB38" s="249"/>
      <c r="AC38" s="249"/>
      <c r="AD38" s="249"/>
      <c r="AE38" s="250"/>
      <c r="AF38" s="248"/>
      <c r="AG38" s="249"/>
      <c r="AH38" s="249"/>
      <c r="AI38" s="249"/>
      <c r="AJ38" s="250"/>
      <c r="AK38" s="211"/>
      <c r="AL38" s="211"/>
      <c r="AM38" s="211"/>
      <c r="AN38" s="211"/>
    </row>
    <row r="39" spans="2:58" x14ac:dyDescent="0.25">
      <c r="B39" s="760"/>
      <c r="C39" s="761"/>
      <c r="D39" s="761"/>
      <c r="E39" s="761"/>
      <c r="G39" s="210"/>
      <c r="H39" s="211"/>
      <c r="I39" s="211"/>
      <c r="J39" s="211"/>
      <c r="K39" s="212"/>
      <c r="L39" s="210"/>
      <c r="M39" s="211"/>
      <c r="N39" s="211"/>
      <c r="O39" s="211"/>
      <c r="P39" s="212"/>
      <c r="Q39" s="210"/>
      <c r="R39" s="211"/>
      <c r="S39" s="211"/>
      <c r="T39" s="211"/>
      <c r="U39" s="212"/>
      <c r="V39" s="210"/>
      <c r="W39" s="211"/>
      <c r="X39" s="211"/>
      <c r="Y39" s="211"/>
      <c r="Z39" s="212"/>
      <c r="AA39" s="210"/>
      <c r="AB39" s="211"/>
      <c r="AC39" s="211"/>
      <c r="AD39" s="211"/>
      <c r="AE39" s="212"/>
      <c r="AF39" s="210"/>
      <c r="AG39" s="211"/>
      <c r="AH39" s="211"/>
      <c r="AI39" s="211"/>
      <c r="AJ39" s="212"/>
      <c r="AK39" s="211"/>
      <c r="AL39" s="211"/>
      <c r="AM39" s="211"/>
      <c r="AN39" s="211"/>
    </row>
    <row r="40" spans="2:58" x14ac:dyDescent="0.25">
      <c r="G40" s="210"/>
      <c r="H40" s="211"/>
      <c r="I40" s="211"/>
      <c r="J40" s="211"/>
      <c r="K40" s="212"/>
      <c r="L40" s="210"/>
      <c r="M40" s="211"/>
      <c r="N40" s="211"/>
      <c r="O40" s="211"/>
      <c r="P40" s="212"/>
      <c r="Q40" s="210"/>
      <c r="R40" s="211"/>
      <c r="S40" s="211"/>
      <c r="T40" s="211"/>
      <c r="U40" s="212"/>
      <c r="V40" s="210"/>
      <c r="W40" s="211"/>
      <c r="X40" s="211"/>
      <c r="Y40" s="211"/>
      <c r="Z40" s="212"/>
      <c r="AA40" s="210"/>
      <c r="AB40" s="211"/>
      <c r="AC40" s="211"/>
      <c r="AD40" s="211"/>
      <c r="AE40" s="212"/>
      <c r="AF40" s="210"/>
      <c r="AG40" s="211"/>
      <c r="AH40" s="211"/>
      <c r="AI40" s="211"/>
      <c r="AJ40" s="212"/>
      <c r="AK40" s="211"/>
      <c r="AL40" s="211"/>
      <c r="AM40" s="211"/>
      <c r="AN40" s="211"/>
    </row>
    <row r="41" spans="2:58" x14ac:dyDescent="0.25">
      <c r="B41" s="760"/>
      <c r="C41" s="761"/>
      <c r="D41" s="761"/>
      <c r="E41" s="761"/>
      <c r="G41" s="213"/>
      <c r="H41" s="214"/>
      <c r="I41" s="214"/>
      <c r="J41" s="214"/>
      <c r="K41" s="215"/>
      <c r="L41" s="213"/>
      <c r="M41" s="214"/>
      <c r="N41" s="214"/>
      <c r="O41" s="214"/>
      <c r="P41" s="215"/>
      <c r="Q41" s="213"/>
      <c r="R41" s="214"/>
      <c r="S41" s="214"/>
      <c r="T41" s="214"/>
      <c r="U41" s="215"/>
      <c r="V41" s="213"/>
      <c r="W41" s="214"/>
      <c r="X41" s="214"/>
      <c r="Y41" s="214"/>
      <c r="Z41" s="215"/>
      <c r="AA41" s="213"/>
      <c r="AB41" s="214"/>
      <c r="AC41" s="214"/>
      <c r="AD41" s="214"/>
      <c r="AE41" s="215"/>
      <c r="AF41" s="213"/>
      <c r="AG41" s="214"/>
      <c r="AH41" s="214"/>
      <c r="AI41" s="214"/>
      <c r="AJ41" s="215"/>
      <c r="AK41" s="56"/>
      <c r="AL41" s="56"/>
      <c r="AM41" s="56"/>
      <c r="AN41" s="56"/>
    </row>
    <row r="42" spans="2:58" x14ac:dyDescent="0.25">
      <c r="G42" s="56"/>
    </row>
    <row r="43" spans="2:58" x14ac:dyDescent="0.25">
      <c r="B43" s="760"/>
      <c r="C43" s="761"/>
      <c r="D43" s="761"/>
      <c r="E43" s="761"/>
      <c r="G43" s="56"/>
      <c r="AC43" s="109" t="s">
        <v>2000</v>
      </c>
      <c r="AF43" s="109" t="str">
        <f>'Q-1'!U21</f>
        <v>Q-1-2</v>
      </c>
    </row>
  </sheetData>
  <mergeCells count="122">
    <mergeCell ref="B39:E39"/>
    <mergeCell ref="AS31:AY31"/>
    <mergeCell ref="K29:T29"/>
    <mergeCell ref="H29:J29"/>
    <mergeCell ref="AC22:AJ22"/>
    <mergeCell ref="AK31:AR31"/>
    <mergeCell ref="B14:E14"/>
    <mergeCell ref="AS21:AY21"/>
    <mergeCell ref="AC31:AJ31"/>
    <mergeCell ref="K22:T22"/>
    <mergeCell ref="K27:T27"/>
    <mergeCell ref="AF37:AJ37"/>
    <mergeCell ref="Q37:U37"/>
    <mergeCell ref="U27:AB27"/>
    <mergeCell ref="AK28:AR28"/>
    <mergeCell ref="U29:AB29"/>
    <mergeCell ref="U23:AB23"/>
    <mergeCell ref="AZ24:BF24"/>
    <mergeCell ref="AZ33:BF33"/>
    <mergeCell ref="B12:E12"/>
    <mergeCell ref="AK29:AR29"/>
    <mergeCell ref="AC29:AJ29"/>
    <mergeCell ref="AS22:AY22"/>
    <mergeCell ref="H30:J30"/>
    <mergeCell ref="AZ25:BF25"/>
    <mergeCell ref="AZ27:BF27"/>
    <mergeCell ref="G7:AN7"/>
    <mergeCell ref="K31:T31"/>
    <mergeCell ref="B13:E13"/>
    <mergeCell ref="AC21:AJ21"/>
    <mergeCell ref="H31:J31"/>
    <mergeCell ref="V37:Z37"/>
    <mergeCell ref="AK32:AR32"/>
    <mergeCell ref="AK26:AR26"/>
    <mergeCell ref="AZ31:BF31"/>
    <mergeCell ref="B10:E10"/>
    <mergeCell ref="AS32:AY32"/>
    <mergeCell ref="AK23:AR23"/>
    <mergeCell ref="U26:AB26"/>
    <mergeCell ref="K23:T23"/>
    <mergeCell ref="B33:E33"/>
    <mergeCell ref="AS24:AY24"/>
    <mergeCell ref="G9:W11"/>
    <mergeCell ref="U22:AB22"/>
    <mergeCell ref="AS23:AY23"/>
    <mergeCell ref="U31:AB31"/>
    <mergeCell ref="U30:AB30"/>
    <mergeCell ref="H22:J22"/>
    <mergeCell ref="AK25:AR25"/>
    <mergeCell ref="AS30:AY30"/>
    <mergeCell ref="B41:E41"/>
    <mergeCell ref="AS33:AY33"/>
    <mergeCell ref="B35:E35"/>
    <mergeCell ref="AZ29:BF29"/>
    <mergeCell ref="AZ23:BF23"/>
    <mergeCell ref="AC24:AJ24"/>
    <mergeCell ref="H27:J27"/>
    <mergeCell ref="B16:E16"/>
    <mergeCell ref="AC33:AJ33"/>
    <mergeCell ref="AS26:AY26"/>
    <mergeCell ref="G37:K37"/>
    <mergeCell ref="U25:AB25"/>
    <mergeCell ref="G34:AY34"/>
    <mergeCell ref="K33:T33"/>
    <mergeCell ref="H33:J33"/>
    <mergeCell ref="AC26:AJ26"/>
    <mergeCell ref="AC25:AJ25"/>
    <mergeCell ref="U28:AB28"/>
    <mergeCell ref="AK22:AR22"/>
    <mergeCell ref="AZ32:BF32"/>
    <mergeCell ref="AZ26:BF26"/>
    <mergeCell ref="B37:E37"/>
    <mergeCell ref="K25:T25"/>
    <mergeCell ref="AS29:AY29"/>
    <mergeCell ref="B43:E43"/>
    <mergeCell ref="K21:T21"/>
    <mergeCell ref="K26:T26"/>
    <mergeCell ref="U24:AB24"/>
    <mergeCell ref="AC20:AY20"/>
    <mergeCell ref="AS25:AY25"/>
    <mergeCell ref="H26:J26"/>
    <mergeCell ref="U33:AB33"/>
    <mergeCell ref="B17:E17"/>
    <mergeCell ref="AS27:AY27"/>
    <mergeCell ref="AC27:AJ27"/>
    <mergeCell ref="K20:AB20"/>
    <mergeCell ref="AS28:AY28"/>
    <mergeCell ref="AC28:AJ28"/>
    <mergeCell ref="H20:J21"/>
    <mergeCell ref="K28:T28"/>
    <mergeCell ref="AC32:AJ32"/>
    <mergeCell ref="L37:P37"/>
    <mergeCell ref="H32:J32"/>
    <mergeCell ref="AK24:AR24"/>
    <mergeCell ref="U32:AB32"/>
    <mergeCell ref="AK33:AR33"/>
    <mergeCell ref="AC23:AJ23"/>
    <mergeCell ref="K24:T24"/>
    <mergeCell ref="B4:E4"/>
    <mergeCell ref="AA37:AE37"/>
    <mergeCell ref="H28:J28"/>
    <mergeCell ref="AK30:AR30"/>
    <mergeCell ref="AC30:AJ30"/>
    <mergeCell ref="V36:AJ36"/>
    <mergeCell ref="K30:T30"/>
    <mergeCell ref="G20:G21"/>
    <mergeCell ref="AZ34:BF34"/>
    <mergeCell ref="AZ28:BF28"/>
    <mergeCell ref="AK21:AR21"/>
    <mergeCell ref="U21:AB21"/>
    <mergeCell ref="H23:J23"/>
    <mergeCell ref="AZ30:BF30"/>
    <mergeCell ref="K32:T32"/>
    <mergeCell ref="B8:E8"/>
    <mergeCell ref="G36:U36"/>
    <mergeCell ref="AZ22:BF22"/>
    <mergeCell ref="AK27:AR27"/>
    <mergeCell ref="H25:J25"/>
    <mergeCell ref="B6:E6"/>
    <mergeCell ref="B15:E15"/>
    <mergeCell ref="AZ20:BF21"/>
    <mergeCell ref="H24:J24"/>
  </mergeCells>
  <hyperlinks>
    <hyperlink ref="B4" location="PANDUAN!A1" display="PANDUAN" xr:uid="{00000000-0004-0000-5601-000000000000}"/>
    <hyperlink ref="B6" location="'EWS DIRECTORY'!A1" display="EWS DIRECTORY" xr:uid="{00000000-0004-0000-5601-000001000000}"/>
    <hyperlink ref="B8" location="'DATA PEMICU'!A1" display="DATA PEMICU" xr:uid="{00000000-0004-0000-5601-000002000000}"/>
    <hyperlink ref="B10" location="'DATA PENGUJI'!A1" display="DATA PENGUJI" xr:uid="{00000000-0004-0000-5601-000003000000}"/>
    <hyperlink ref="B12" location="'MAIN LEVEL'!A1" display="MAIN LEVEL" xr:uid="{00000000-0004-0000-5601-000004000000}"/>
  </hyperlinks>
  <pageMargins left="0.51181102362204722" right="0.15748031496062989" top="0.55118110236220474" bottom="0.55118110236220474" header="0.31496062992125978" footer="0.31496062992125978"/>
  <pageSetup paperSize="9" scale="60" orientation="landscape"/>
  <headerFooter>
    <oddFooter>&amp;Rhalaman &amp;P dari &amp;N</oddFooter>
  </headerFooter>
</worksheet>
</file>

<file path=xl/worksheets/sheet3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1-000000000000}">
  <sheetPr codeName="Sheet492">
    <tabColor theme="4" tint="-0.249977111117893"/>
  </sheetPr>
  <dimension ref="A1:N44"/>
  <sheetViews>
    <sheetView topLeftCell="B1" zoomScaleNormal="100" workbookViewId="0">
      <selection activeCell="I3" sqref="I3"/>
    </sheetView>
  </sheetViews>
  <sheetFormatPr defaultColWidth="14.44140625" defaultRowHeight="15" customHeight="1" x14ac:dyDescent="0.25"/>
  <cols>
    <col min="1" max="1" width="3" hidden="1" customWidth="1"/>
    <col min="2" max="5" width="3.88671875" style="177" customWidth="1"/>
    <col min="6" max="6" width="3.88671875" customWidth="1"/>
    <col min="7" max="7" width="10" style="443" customWidth="1"/>
    <col min="8" max="8" width="18" style="443" bestFit="1" customWidth="1"/>
    <col min="9" max="10" width="25" style="443" customWidth="1"/>
    <col min="11" max="11" width="26" style="443" bestFit="1" customWidth="1"/>
    <col min="12" max="12" width="24.44140625" style="443" customWidth="1"/>
    <col min="13" max="13" width="26.6640625" style="443" bestFit="1" customWidth="1"/>
    <col min="14" max="14" width="22.44140625" style="443" customWidth="1"/>
    <col min="15" max="15" width="14.44140625" style="443" customWidth="1"/>
    <col min="16" max="16384" width="14.44140625" style="443"/>
  </cols>
  <sheetData>
    <row r="1" spans="2:14" ht="14.25" customHeight="1" x14ac:dyDescent="0.25">
      <c r="G1" s="385"/>
      <c r="H1" s="78"/>
      <c r="I1" s="78"/>
    </row>
    <row r="2" spans="2:14" ht="14.25" customHeight="1" x14ac:dyDescent="0.25">
      <c r="G2" s="78" t="s">
        <v>1674</v>
      </c>
      <c r="H2" s="78"/>
      <c r="I2" s="78"/>
    </row>
    <row r="3" spans="2:14" ht="14.25" customHeight="1" x14ac:dyDescent="0.25">
      <c r="B3" s="111"/>
      <c r="C3" s="111"/>
      <c r="D3" s="111"/>
      <c r="E3" s="111"/>
    </row>
    <row r="4" spans="2:14" ht="14.25" customHeight="1" x14ac:dyDescent="0.25">
      <c r="B4" s="762" t="s">
        <v>79</v>
      </c>
      <c r="C4" s="761"/>
      <c r="D4" s="761"/>
      <c r="E4" s="761"/>
    </row>
    <row r="5" spans="2:14" ht="14.25" customHeight="1" x14ac:dyDescent="0.25">
      <c r="B5" s="111"/>
      <c r="C5" s="111"/>
      <c r="D5" s="111"/>
      <c r="E5" s="111"/>
    </row>
    <row r="6" spans="2:14" ht="14.25" customHeight="1" x14ac:dyDescent="0.25">
      <c r="B6" s="762" t="s">
        <v>87</v>
      </c>
      <c r="C6" s="761"/>
      <c r="D6" s="761"/>
      <c r="E6" s="761"/>
    </row>
    <row r="7" spans="2:14" ht="15" customHeight="1" x14ac:dyDescent="0.25">
      <c r="B7" s="111"/>
      <c r="C7" s="111"/>
      <c r="D7" s="111"/>
      <c r="E7" s="111"/>
      <c r="G7" s="1126" t="s">
        <v>1676</v>
      </c>
      <c r="H7" s="997"/>
      <c r="I7" s="997"/>
      <c r="J7" s="997"/>
      <c r="K7" s="997"/>
      <c r="L7" s="997"/>
      <c r="M7" s="997"/>
      <c r="N7" s="997"/>
    </row>
    <row r="8" spans="2:14" ht="14.25" customHeight="1" x14ac:dyDescent="0.25">
      <c r="B8" s="762" t="s">
        <v>94</v>
      </c>
      <c r="C8" s="761"/>
      <c r="D8" s="761"/>
      <c r="E8" s="761"/>
    </row>
    <row r="9" spans="2:14" ht="14.25" customHeight="1" x14ac:dyDescent="0.25">
      <c r="B9" s="111"/>
      <c r="C9" s="111"/>
      <c r="D9" s="111"/>
      <c r="E9" s="111"/>
      <c r="G9" s="1130" t="str">
        <f>"Rincian "&amp;'Q-1'!H18&amp;" "&amp;'Q-1'!M24</f>
        <v>Rincian Pengembalian/Pengurangan PPh Pasal 24 yang telah diperhitungkan tahun lalu Berdasarkan Data Pemicu dan Data Penguji</v>
      </c>
      <c r="H9" s="789"/>
      <c r="I9" s="789"/>
      <c r="J9" s="789"/>
      <c r="K9" s="790"/>
      <c r="L9" s="217" t="s">
        <v>796</v>
      </c>
      <c r="M9" s="218" t="e">
        <f>": "&amp;NAMA_WP</f>
        <v>#N/A</v>
      </c>
      <c r="N9" s="88"/>
    </row>
    <row r="10" spans="2:14" ht="12.75" customHeight="1" x14ac:dyDescent="0.25">
      <c r="B10" s="762" t="s">
        <v>101</v>
      </c>
      <c r="C10" s="761"/>
      <c r="D10" s="761"/>
      <c r="E10" s="761"/>
      <c r="G10" s="804"/>
      <c r="H10" s="997"/>
      <c r="I10" s="997"/>
      <c r="J10" s="997"/>
      <c r="K10" s="805"/>
      <c r="L10" s="219" t="s">
        <v>1401</v>
      </c>
      <c r="M10" s="220" t="e">
        <f>": "&amp;NPWP</f>
        <v>#N/A</v>
      </c>
      <c r="N10" s="129"/>
    </row>
    <row r="11" spans="2:14" ht="14.25" customHeight="1" x14ac:dyDescent="0.25">
      <c r="G11" s="806"/>
      <c r="H11" s="794"/>
      <c r="I11" s="794"/>
      <c r="J11" s="794"/>
      <c r="K11" s="807"/>
      <c r="L11" s="221" t="s">
        <v>1679</v>
      </c>
      <c r="M11" s="222" t="e">
        <f>": "&amp;ID_MS_TH_PJK</f>
        <v>#N/A</v>
      </c>
      <c r="N11" s="130"/>
    </row>
    <row r="12" spans="2:14" ht="14.25" customHeight="1" x14ac:dyDescent="0.25">
      <c r="B12" s="762" t="s">
        <v>106</v>
      </c>
      <c r="C12" s="761"/>
      <c r="D12" s="761"/>
      <c r="E12" s="761"/>
    </row>
    <row r="13" spans="2:14" ht="14.25" customHeight="1" x14ac:dyDescent="0.25">
      <c r="B13" s="962" t="str">
        <f>HYPERLINK("#'"&amp;'EWS DIRECTORY'!$J$339&amp;"'!A1",'EWS DIRECTORY'!$J$339)</f>
        <v>Q</v>
      </c>
      <c r="C13" s="761"/>
      <c r="D13" s="761"/>
      <c r="E13" s="761"/>
      <c r="G13" s="443" t="s">
        <v>1680</v>
      </c>
    </row>
    <row r="14" spans="2:14" ht="14.25" customHeight="1" x14ac:dyDescent="0.25">
      <c r="B14" s="931" t="str">
        <f>HYPERLINK("#'"&amp;'EWS DIRECTORY'!$J$340&amp;"'!A1",'EWS DIRECTORY'!$J$340)</f>
        <v>Q-1</v>
      </c>
      <c r="C14" s="761"/>
      <c r="D14" s="761"/>
      <c r="E14" s="761"/>
      <c r="G14" s="443" t="s">
        <v>1681</v>
      </c>
      <c r="J14" s="443" t="s">
        <v>1917</v>
      </c>
    </row>
    <row r="15" spans="2:14" ht="14.25" customHeight="1" x14ac:dyDescent="0.25">
      <c r="B15" s="929" t="str">
        <f>HYPERLINK("#'"&amp;'EWS DIRECTORY'!$J$341&amp;"'!A1",'EWS DIRECTORY'!$J$341)</f>
        <v>Q-1-1</v>
      </c>
      <c r="C15" s="761"/>
      <c r="D15" s="761"/>
      <c r="E15" s="761"/>
      <c r="G15" s="443" t="s">
        <v>1681</v>
      </c>
      <c r="J15" s="443" t="s">
        <v>1918</v>
      </c>
    </row>
    <row r="16" spans="2:14" ht="14.25" customHeight="1" x14ac:dyDescent="0.25">
      <c r="B16" s="929" t="str">
        <f>HYPERLINK("#'"&amp;'EWS DIRECTORY'!$J$342&amp;"'!A1",'EWS DIRECTORY'!$J$342)</f>
        <v>Q-1-2</v>
      </c>
      <c r="C16" s="761"/>
      <c r="D16" s="761"/>
      <c r="E16" s="761"/>
    </row>
    <row r="17" spans="2:14" ht="12.75" customHeight="1" x14ac:dyDescent="0.25">
      <c r="B17" s="927" t="str">
        <f>HYPERLINK("#'"&amp;'EWS DIRECTORY'!$J$343&amp;"'!A1",'EWS DIRECTORY'!$J$343)</f>
        <v>Q-1-3</v>
      </c>
      <c r="C17" s="761"/>
      <c r="D17" s="761"/>
      <c r="E17" s="761"/>
    </row>
    <row r="18" spans="2:14" ht="14.25" customHeight="1" x14ac:dyDescent="0.25">
      <c r="G18" s="443" t="s">
        <v>1919</v>
      </c>
    </row>
    <row r="19" spans="2:14" ht="14.25" customHeight="1" x14ac:dyDescent="0.25"/>
    <row r="20" spans="2:14" ht="14.25" customHeight="1" x14ac:dyDescent="0.25">
      <c r="G20" s="443" t="s">
        <v>1920</v>
      </c>
    </row>
    <row r="21" spans="2:14" ht="14.25" customHeight="1" x14ac:dyDescent="0.25"/>
    <row r="22" spans="2:14" ht="14.25" customHeight="1" x14ac:dyDescent="0.25">
      <c r="G22" s="1129" t="s">
        <v>1445</v>
      </c>
      <c r="H22" s="1131" t="s">
        <v>1446</v>
      </c>
      <c r="I22" s="764"/>
      <c r="J22" s="764"/>
      <c r="K22" s="764"/>
      <c r="L22" s="764"/>
      <c r="M22" s="764"/>
      <c r="N22" s="764"/>
    </row>
    <row r="23" spans="2:14" ht="14.25" customHeight="1" x14ac:dyDescent="0.25">
      <c r="G23" s="769"/>
      <c r="H23" s="449" t="s">
        <v>1452</v>
      </c>
      <c r="I23" s="1128" t="s">
        <v>1453</v>
      </c>
      <c r="J23" s="765"/>
      <c r="K23" s="80" t="s">
        <v>1454</v>
      </c>
      <c r="L23" s="80" t="s">
        <v>1455</v>
      </c>
      <c r="M23" s="80" t="s">
        <v>1456</v>
      </c>
      <c r="N23" s="80" t="s">
        <v>1457</v>
      </c>
    </row>
    <row r="24" spans="2:14" ht="45" customHeight="1" x14ac:dyDescent="0.25">
      <c r="G24" s="387">
        <v>1</v>
      </c>
      <c r="H24" s="406" t="e">
        <f>ID_MS_TH_PJK</f>
        <v>#N/A</v>
      </c>
      <c r="I24" s="1240" t="e">
        <f>NO_BPS</f>
        <v>#N/A</v>
      </c>
      <c r="J24" s="765"/>
      <c r="K24" s="386" t="e">
        <f>PEMBETULAN_KE</f>
        <v>#N/A</v>
      </c>
      <c r="L24" s="554" t="e">
        <f>TGL_TERIMA</f>
        <v>#N/A</v>
      </c>
      <c r="M24" s="388" t="str">
        <f>Q!G9</f>
        <v>Pengembalian/Pengurangan PPh Pasal 24 yang telah diperhitungkan tahun lalu</v>
      </c>
      <c r="N24" s="555">
        <f>'MAIN LEVEL'!AB90</f>
        <v>0</v>
      </c>
    </row>
    <row r="25" spans="2:14" ht="14.25" customHeight="1" x14ac:dyDescent="0.25"/>
    <row r="26" spans="2:14" ht="14.25" customHeight="1" x14ac:dyDescent="0.25"/>
    <row r="27" spans="2:14" ht="14.25" customHeight="1" x14ac:dyDescent="0.25"/>
    <row r="28" spans="2:14" ht="30" customHeight="1" x14ac:dyDescent="0.25">
      <c r="B28" s="760"/>
      <c r="C28" s="761"/>
      <c r="D28" s="761"/>
      <c r="E28" s="761"/>
      <c r="G28" s="562" t="s">
        <v>1445</v>
      </c>
      <c r="H28" s="562" t="s">
        <v>1477</v>
      </c>
      <c r="I28" s="563" t="s">
        <v>1478</v>
      </c>
      <c r="J28" s="563" t="s">
        <v>1479</v>
      </c>
      <c r="K28" s="562" t="s">
        <v>1480</v>
      </c>
      <c r="L28" s="562" t="s">
        <v>1481</v>
      </c>
      <c r="M28" s="81"/>
      <c r="N28" s="81"/>
    </row>
    <row r="29" spans="2:14" ht="15" customHeight="1" x14ac:dyDescent="0.25">
      <c r="G29" s="409">
        <f t="array" ref="G29">IFERROR(_xlfn.SEQUENCE(COUNTA(H29:H31)),"")</f>
        <v>1</v>
      </c>
      <c r="H29" s="508" t="s">
        <v>2030</v>
      </c>
      <c r="I29" s="508"/>
      <c r="J29" s="508"/>
      <c r="K29" s="508"/>
      <c r="L29" s="508"/>
      <c r="M29" s="106"/>
      <c r="N29" s="106"/>
    </row>
    <row r="30" spans="2:14" ht="15" customHeight="1" x14ac:dyDescent="0.25">
      <c r="G30" s="410"/>
      <c r="H30" s="509" t="s">
        <v>1921</v>
      </c>
      <c r="I30" s="509"/>
      <c r="J30" s="509"/>
      <c r="K30" s="509"/>
      <c r="L30" s="509"/>
      <c r="M30" s="106"/>
      <c r="N30" s="106"/>
    </row>
    <row r="31" spans="2:14" ht="15" customHeight="1" x14ac:dyDescent="0.25">
      <c r="G31" s="510"/>
      <c r="H31" s="511"/>
      <c r="I31" s="511"/>
      <c r="J31" s="511"/>
      <c r="K31" s="511"/>
      <c r="L31" s="511"/>
      <c r="M31" s="106"/>
      <c r="N31" s="106"/>
    </row>
    <row r="32" spans="2:14" ht="15" customHeight="1" x14ac:dyDescent="0.25">
      <c r="G32" s="512"/>
      <c r="H32" s="507"/>
      <c r="I32" s="507"/>
      <c r="J32" s="507"/>
      <c r="K32" s="507" t="s">
        <v>1494</v>
      </c>
      <c r="L32" s="507">
        <f>SUM(L29:L31)</f>
        <v>0</v>
      </c>
      <c r="M32" s="106"/>
      <c r="N32" s="106"/>
    </row>
    <row r="33" spans="7:14" ht="15" customHeight="1" x14ac:dyDescent="0.25">
      <c r="G33" s="226"/>
      <c r="H33" s="226"/>
      <c r="I33" s="226"/>
      <c r="J33" s="107"/>
      <c r="K33" s="106"/>
      <c r="L33" s="106"/>
      <c r="M33" s="106"/>
      <c r="N33" s="106"/>
    </row>
    <row r="34" spans="7:14" ht="15" customHeight="1" x14ac:dyDescent="0.25">
      <c r="G34" s="107"/>
      <c r="H34" s="107"/>
      <c r="I34" s="107"/>
      <c r="J34" s="103"/>
      <c r="K34" s="108" t="s">
        <v>1500</v>
      </c>
      <c r="L34" s="507">
        <f>L32+N24</f>
        <v>0</v>
      </c>
      <c r="M34" s="106"/>
      <c r="N34" s="106"/>
    </row>
    <row r="35" spans="7:14" ht="15" customHeight="1" x14ac:dyDescent="0.25">
      <c r="G35" s="107"/>
      <c r="H35" s="107"/>
      <c r="I35" s="107"/>
      <c r="J35" s="107"/>
      <c r="K35" s="227"/>
      <c r="L35" s="106"/>
      <c r="M35" s="106"/>
      <c r="N35" s="106"/>
    </row>
    <row r="36" spans="7:14" ht="15" customHeight="1" x14ac:dyDescent="0.25">
      <c r="G36" s="107"/>
      <c r="H36" s="107"/>
      <c r="I36" s="107"/>
      <c r="J36" s="107"/>
      <c r="K36" s="227"/>
      <c r="L36" s="228"/>
      <c r="M36" s="228"/>
      <c r="N36" s="513"/>
    </row>
    <row r="37" spans="7:14" ht="15" customHeight="1" x14ac:dyDescent="0.25">
      <c r="G37" s="226"/>
      <c r="H37" s="226"/>
      <c r="I37" s="226"/>
      <c r="J37" s="107"/>
      <c r="K37" s="227"/>
      <c r="L37" s="228"/>
      <c r="M37" s="228"/>
      <c r="N37" s="513"/>
    </row>
    <row r="38" spans="7:14" ht="15" customHeight="1" x14ac:dyDescent="0.25">
      <c r="G38" s="103"/>
      <c r="H38" s="103"/>
      <c r="I38" s="103"/>
      <c r="J38" s="103"/>
      <c r="K38" s="103"/>
      <c r="L38" s="103"/>
      <c r="M38" s="103"/>
      <c r="N38" s="103"/>
    </row>
    <row r="39" spans="7:14" ht="15" customHeight="1" x14ac:dyDescent="0.25">
      <c r="G39" s="229"/>
      <c r="H39" s="770" t="s">
        <v>1507</v>
      </c>
      <c r="I39" s="764"/>
      <c r="J39" s="764"/>
      <c r="K39" s="763" t="s">
        <v>1508</v>
      </c>
      <c r="L39" s="764"/>
      <c r="M39" s="765"/>
      <c r="N39" s="133"/>
    </row>
    <row r="40" spans="7:14" ht="15" customHeight="1" x14ac:dyDescent="0.25">
      <c r="G40" s="229"/>
      <c r="H40" s="230" t="s">
        <v>796</v>
      </c>
      <c r="I40" s="427" t="s">
        <v>1510</v>
      </c>
      <c r="J40" s="428" t="s">
        <v>1511</v>
      </c>
      <c r="K40" s="428" t="s">
        <v>796</v>
      </c>
      <c r="L40" s="428" t="s">
        <v>1510</v>
      </c>
      <c r="M40" s="428" t="s">
        <v>1511</v>
      </c>
      <c r="N40" s="231"/>
    </row>
    <row r="41" spans="7:14" ht="15" customHeight="1" x14ac:dyDescent="0.25">
      <c r="G41" s="229"/>
      <c r="H41" s="226"/>
      <c r="I41" s="226"/>
      <c r="J41" s="226"/>
      <c r="K41" s="232"/>
      <c r="L41" s="232"/>
      <c r="M41" s="232"/>
      <c r="N41" s="232"/>
    </row>
    <row r="42" spans="7:14" ht="15" customHeight="1" x14ac:dyDescent="0.25">
      <c r="G42" s="233"/>
      <c r="H42" s="234"/>
      <c r="I42" s="234"/>
      <c r="J42" s="234"/>
      <c r="K42" s="235"/>
      <c r="L42" s="235"/>
      <c r="M42" s="235"/>
      <c r="N42" s="235"/>
    </row>
    <row r="43" spans="7:14" ht="15" customHeight="1" x14ac:dyDescent="0.25">
      <c r="G43" s="233"/>
      <c r="H43" s="234"/>
      <c r="I43" s="234"/>
      <c r="J43" s="234"/>
      <c r="K43" s="235"/>
      <c r="L43" s="235"/>
      <c r="M43" s="235"/>
      <c r="N43" s="235"/>
    </row>
    <row r="44" spans="7:14" ht="15" customHeight="1" x14ac:dyDescent="0.25">
      <c r="G44" s="229"/>
      <c r="H44" s="236"/>
      <c r="I44" s="236"/>
      <c r="J44" s="236"/>
      <c r="K44" s="237"/>
      <c r="L44" s="237"/>
      <c r="M44" s="237"/>
      <c r="N44" s="232"/>
    </row>
  </sheetData>
  <mergeCells count="19">
    <mergeCell ref="G9:K11"/>
    <mergeCell ref="H22:N22"/>
    <mergeCell ref="B6:E6"/>
    <mergeCell ref="B15:E15"/>
    <mergeCell ref="B4:E4"/>
    <mergeCell ref="G7:N7"/>
    <mergeCell ref="B8:E8"/>
    <mergeCell ref="B10:E10"/>
    <mergeCell ref="H39:J39"/>
    <mergeCell ref="B16:E16"/>
    <mergeCell ref="K39:M39"/>
    <mergeCell ref="B12:E12"/>
    <mergeCell ref="I24:J24"/>
    <mergeCell ref="I23:J23"/>
    <mergeCell ref="B14:E14"/>
    <mergeCell ref="G22:G23"/>
    <mergeCell ref="B17:E17"/>
    <mergeCell ref="B13:E13"/>
    <mergeCell ref="B28:E28"/>
  </mergeCells>
  <hyperlinks>
    <hyperlink ref="B4" location="PANDUAN!A1" display="PANDUAN" xr:uid="{00000000-0004-0000-5701-000000000000}"/>
    <hyperlink ref="B6" location="'EWS DIRECTORY'!A1" display="EWS DIRECTORY" xr:uid="{00000000-0004-0000-5701-000001000000}"/>
    <hyperlink ref="B8" location="'DATA PEMICU'!A1" display="DATA PEMICU" xr:uid="{00000000-0004-0000-5701-000002000000}"/>
    <hyperlink ref="B10" location="'DATA PENGUJI'!A1" display="DATA PENGUJI" xr:uid="{00000000-0004-0000-5701-000003000000}"/>
    <hyperlink ref="B12" location="'MAIN LEVEL'!A1" display="MAIN LEVEL" xr:uid="{00000000-0004-0000-5701-000004000000}"/>
  </hyperlinks>
  <pageMargins left="0.51181102362204722" right="0.15748031496062989" top="0.55118110236220474" bottom="0.55118110236220474" header="0" footer="0"/>
  <pageSetup paperSize="9" orientation="landscape"/>
  <headerFooter>
    <oddFooter>&amp;Rhalaman &amp;P dari</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6d95bc28-2e5c-4ccd-92aa-ea746d833732">
      <Terms xmlns="http://schemas.microsoft.com/office/infopath/2007/PartnerControls"/>
    </lcf76f155ced4ddcb4097134ff3c332f>
    <TaxCatchAll xmlns="0ef7128f-a7d0-43d2-bee4-5f56f49c64da"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3A8A126F045CFA4FBFC051756F52F0CC" ma:contentTypeVersion="15" ma:contentTypeDescription="Create a new document." ma:contentTypeScope="" ma:versionID="48088cc4680236eaf9ed0a38d0749e49">
  <xsd:schema xmlns:xsd="http://www.w3.org/2001/XMLSchema" xmlns:xs="http://www.w3.org/2001/XMLSchema" xmlns:p="http://schemas.microsoft.com/office/2006/metadata/properties" xmlns:ns2="6d95bc28-2e5c-4ccd-92aa-ea746d833732" xmlns:ns3="0ef7128f-a7d0-43d2-bee4-5f56f49c64da" targetNamespace="http://schemas.microsoft.com/office/2006/metadata/properties" ma:root="true" ma:fieldsID="2245db596bcfc3b65954b2d3ddae4b30" ns2:_="" ns3:_="">
    <xsd:import namespace="6d95bc28-2e5c-4ccd-92aa-ea746d833732"/>
    <xsd:import namespace="0ef7128f-a7d0-43d2-bee4-5f56f49c64da"/>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3:SharedWithUsers" minOccurs="0"/>
                <xsd:element ref="ns3:SharedWithDetails" minOccurs="0"/>
                <xsd:element ref="ns2:MediaServiceDateTaken" minOccurs="0"/>
                <xsd:element ref="ns2:MediaServiceObjectDetectorVersions" minOccurs="0"/>
                <xsd:element ref="ns2:MediaLengthInSeconds" minOccurs="0"/>
                <xsd:element ref="ns2:MediaServiceSearchPropertie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95bc28-2e5c-4ccd-92aa-ea746d83373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Image Tags" ma:readOnly="false" ma:fieldId="{5cf76f15-5ced-4ddc-b409-7134ff3c332f}" ma:taxonomyMulti="true" ma:sspId="13a81aea-b39a-4503-b357-deb112bd17e0" ma:termSetId="09814cd3-568e-fe90-9814-8d621ff8fb84" ma:anchorId="fba54fb3-c3e1-fe81-a776-ca4b69148c4d" ma:open="true" ma:isKeyword="false">
      <xsd:complexType>
        <xsd:sequence>
          <xsd:element ref="pc:Terms" minOccurs="0" maxOccurs="1"/>
        </xsd:sequence>
      </xsd:complex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SearchProperties" ma:index="21" nillable="true" ma:displayName="MediaServiceSearchProperties" ma:hidden="true" ma:internalName="MediaServiceSearchProperties" ma:readOnly="true">
      <xsd:simpleType>
        <xsd:restriction base="dms:Note"/>
      </xsd:simpleType>
    </xsd:element>
    <xsd:element name="MediaServiceLocation" ma:index="22"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ef7128f-a7d0-43d2-bee4-5f56f49c64da"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3b590fe0-3e2d-4002-8b93-225fec886bb4}" ma:internalName="TaxCatchAll" ma:showField="CatchAllData" ma:web="0ef7128f-a7d0-43d2-bee4-5f56f49c64da">
      <xsd:complexType>
        <xsd:complexContent>
          <xsd:extension base="dms:MultiChoiceLookup">
            <xsd:sequence>
              <xsd:element name="Value" type="dms:Lookup" maxOccurs="unbounded" minOccurs="0" nillable="true"/>
            </xsd:sequence>
          </xsd:extension>
        </xsd:complexContent>
      </xsd:complexType>
    </xsd:element>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DCC44BD-FCE2-4EAD-9148-89850218BA02}">
  <ds:schemaRefs>
    <ds:schemaRef ds:uri="http://schemas.microsoft.com/office/2006/documentManagement/types"/>
    <ds:schemaRef ds:uri="http://purl.org/dc/elements/1.1/"/>
    <ds:schemaRef ds:uri="http://schemas.microsoft.com/office/2006/metadata/properties"/>
    <ds:schemaRef ds:uri="http://purl.org/dc/terms/"/>
    <ds:schemaRef ds:uri="http://schemas.microsoft.com/office/infopath/2007/PartnerControls"/>
    <ds:schemaRef ds:uri="6d95bc28-2e5c-4ccd-92aa-ea746d833732"/>
    <ds:schemaRef ds:uri="http://www.w3.org/XML/1998/namespace"/>
    <ds:schemaRef ds:uri="http://schemas.openxmlformats.org/package/2006/metadata/core-properties"/>
    <ds:schemaRef ds:uri="0ef7128f-a7d0-43d2-bee4-5f56f49c64da"/>
    <ds:schemaRef ds:uri="http://purl.org/dc/dcmitype/"/>
  </ds:schemaRefs>
</ds:datastoreItem>
</file>

<file path=customXml/itemProps2.xml><?xml version="1.0" encoding="utf-8"?>
<ds:datastoreItem xmlns:ds="http://schemas.openxmlformats.org/officeDocument/2006/customXml" ds:itemID="{7E610B2A-3A64-40B1-9533-05ED2F7EC389}">
  <ds:schemaRefs>
    <ds:schemaRef ds:uri="http://schemas.microsoft.com/sharepoint/v3/contenttype/forms"/>
  </ds:schemaRefs>
</ds:datastoreItem>
</file>

<file path=customXml/itemProps3.xml><?xml version="1.0" encoding="utf-8"?>
<ds:datastoreItem xmlns:ds="http://schemas.openxmlformats.org/officeDocument/2006/customXml" ds:itemID="{0BBF9C34-264C-4063-B1D4-75AC6779849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95bc28-2e5c-4ccd-92aa-ea746d833732"/>
    <ds:schemaRef ds:uri="0ef7128f-a7d0-43d2-bee4-5f56f49c64d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343</vt:i4>
      </vt:variant>
      <vt:variant>
        <vt:lpstr>Named Ranges</vt:lpstr>
      </vt:variant>
      <vt:variant>
        <vt:i4>18</vt:i4>
      </vt:variant>
    </vt:vector>
  </HeadingPairs>
  <TitlesOfParts>
    <vt:vector size="361" baseType="lpstr">
      <vt:lpstr>Main Level Data Source</vt:lpstr>
      <vt:lpstr>PANDUAN</vt:lpstr>
      <vt:lpstr>EWS DIRECTORY</vt:lpstr>
      <vt:lpstr>MASTER</vt:lpstr>
      <vt:lpstr>UPLOAD_1ST</vt:lpstr>
      <vt:lpstr>UPLOAD_2ND</vt:lpstr>
      <vt:lpstr>DATA PEMICU</vt:lpstr>
      <vt:lpstr>DPEMICU DETAIL</vt:lpstr>
      <vt:lpstr>DATA PENGUJI</vt:lpstr>
      <vt:lpstr>DPENGUJI DETAIL</vt:lpstr>
      <vt:lpstr>R</vt:lpstr>
      <vt:lpstr>MAIN LEVEL</vt:lpstr>
      <vt:lpstr>B-1</vt:lpstr>
      <vt:lpstr>B-1-1</vt:lpstr>
      <vt:lpstr>B-1-1-1</vt:lpstr>
      <vt:lpstr>B-1-1-2</vt:lpstr>
      <vt:lpstr>B-1-1-2-1</vt:lpstr>
      <vt:lpstr>B-1-1-2-2</vt:lpstr>
      <vt:lpstr>B-1-1-2-3</vt:lpstr>
      <vt:lpstr>B-1-1-2-4</vt:lpstr>
      <vt:lpstr>B-1-1-3</vt:lpstr>
      <vt:lpstr>B-1-1-4</vt:lpstr>
      <vt:lpstr>B-1-1-5</vt:lpstr>
      <vt:lpstr>B-1-1-6</vt:lpstr>
      <vt:lpstr>B-1-1-7</vt:lpstr>
      <vt:lpstr>B-1-1-8</vt:lpstr>
      <vt:lpstr>B-1-1-9</vt:lpstr>
      <vt:lpstr>B-2</vt:lpstr>
      <vt:lpstr>B-2-1</vt:lpstr>
      <vt:lpstr>B-2-1-1</vt:lpstr>
      <vt:lpstr>B-2-1-2</vt:lpstr>
      <vt:lpstr>B-2-1-2-1</vt:lpstr>
      <vt:lpstr>B-2-1-2-2</vt:lpstr>
      <vt:lpstr>B-2-1-2-3</vt:lpstr>
      <vt:lpstr>B-2-1-2-4</vt:lpstr>
      <vt:lpstr>B-2-1-3</vt:lpstr>
      <vt:lpstr>B-2-1-4</vt:lpstr>
      <vt:lpstr>B-2-1-5</vt:lpstr>
      <vt:lpstr>B-2-1-6</vt:lpstr>
      <vt:lpstr>B-2-1-7</vt:lpstr>
      <vt:lpstr>B-2-1-8</vt:lpstr>
      <vt:lpstr>B-3</vt:lpstr>
      <vt:lpstr>B-3-1</vt:lpstr>
      <vt:lpstr>B-3-1-1</vt:lpstr>
      <vt:lpstr>B-3-1-2</vt:lpstr>
      <vt:lpstr>B-3-1-3</vt:lpstr>
      <vt:lpstr>B-3-1-4</vt:lpstr>
      <vt:lpstr>B-3-1-5</vt:lpstr>
      <vt:lpstr>B-3-1-6</vt:lpstr>
      <vt:lpstr>B-4</vt:lpstr>
      <vt:lpstr>B-4-1</vt:lpstr>
      <vt:lpstr>B-4-1-1</vt:lpstr>
      <vt:lpstr>B-4-1-2</vt:lpstr>
      <vt:lpstr>B-4-1-3</vt:lpstr>
      <vt:lpstr>B-4-1-4</vt:lpstr>
      <vt:lpstr>B-4-1-5</vt:lpstr>
      <vt:lpstr>B-4-1-6</vt:lpstr>
      <vt:lpstr>B-5</vt:lpstr>
      <vt:lpstr>B-5-1</vt:lpstr>
      <vt:lpstr>B-5-1-1</vt:lpstr>
      <vt:lpstr>B-5-1-2</vt:lpstr>
      <vt:lpstr>B-5-1-3</vt:lpstr>
      <vt:lpstr>B-5-1-4</vt:lpstr>
      <vt:lpstr>B-5-1-5</vt:lpstr>
      <vt:lpstr>B-5-1-6</vt:lpstr>
      <vt:lpstr>C-1</vt:lpstr>
      <vt:lpstr>C-1-1</vt:lpstr>
      <vt:lpstr>C-1-1-1</vt:lpstr>
      <vt:lpstr>C-1-1-2</vt:lpstr>
      <vt:lpstr>C-1-1-3</vt:lpstr>
      <vt:lpstr>C-1-1-4</vt:lpstr>
      <vt:lpstr>C-1-1-5</vt:lpstr>
      <vt:lpstr>C-1-1-6</vt:lpstr>
      <vt:lpstr>C-2</vt:lpstr>
      <vt:lpstr>C-2-1</vt:lpstr>
      <vt:lpstr>C-2-1-1</vt:lpstr>
      <vt:lpstr>C-2-1-2</vt:lpstr>
      <vt:lpstr>C-2-1-3</vt:lpstr>
      <vt:lpstr>C-2-1-4</vt:lpstr>
      <vt:lpstr>C-2-1-5</vt:lpstr>
      <vt:lpstr>C-2-1-6</vt:lpstr>
      <vt:lpstr>C-3</vt:lpstr>
      <vt:lpstr>C-3-1</vt:lpstr>
      <vt:lpstr>C-3-1-1</vt:lpstr>
      <vt:lpstr>C-3-1-2</vt:lpstr>
      <vt:lpstr>C-3-1-3</vt:lpstr>
      <vt:lpstr>C-3-1-4</vt:lpstr>
      <vt:lpstr>C-3-1-5</vt:lpstr>
      <vt:lpstr>C-3-1-6</vt:lpstr>
      <vt:lpstr>C-4</vt:lpstr>
      <vt:lpstr>C-4-1</vt:lpstr>
      <vt:lpstr>C-4-1-1</vt:lpstr>
      <vt:lpstr>C-4-1-2</vt:lpstr>
      <vt:lpstr>C-4-1-3</vt:lpstr>
      <vt:lpstr>C-4-1-4</vt:lpstr>
      <vt:lpstr>C-4-1-5</vt:lpstr>
      <vt:lpstr>C-4-1-6</vt:lpstr>
      <vt:lpstr>C-5</vt:lpstr>
      <vt:lpstr>C-5-1</vt:lpstr>
      <vt:lpstr>C-5-1-1</vt:lpstr>
      <vt:lpstr>C-5-1-2</vt:lpstr>
      <vt:lpstr>C-5-1-3</vt:lpstr>
      <vt:lpstr>C-5-1-4</vt:lpstr>
      <vt:lpstr>C-5-1-5</vt:lpstr>
      <vt:lpstr>C-5-1-6</vt:lpstr>
      <vt:lpstr>C-6</vt:lpstr>
      <vt:lpstr>C-6-1</vt:lpstr>
      <vt:lpstr>C-6-1-1</vt:lpstr>
      <vt:lpstr>C-6-1-2</vt:lpstr>
      <vt:lpstr>C-6-1-3</vt:lpstr>
      <vt:lpstr>C-6-1-4</vt:lpstr>
      <vt:lpstr>C-6-1-5</vt:lpstr>
      <vt:lpstr>C-6-1-6</vt:lpstr>
      <vt:lpstr>E-1</vt:lpstr>
      <vt:lpstr>E-1-1</vt:lpstr>
      <vt:lpstr>E-1-1-1</vt:lpstr>
      <vt:lpstr>E-1-1-2</vt:lpstr>
      <vt:lpstr>E-1-1-3</vt:lpstr>
      <vt:lpstr>E-1-1-4</vt:lpstr>
      <vt:lpstr>E-1-1-5</vt:lpstr>
      <vt:lpstr>E-1-1-6</vt:lpstr>
      <vt:lpstr>E-2</vt:lpstr>
      <vt:lpstr>E-2-1</vt:lpstr>
      <vt:lpstr>E-2-1-1</vt:lpstr>
      <vt:lpstr>E-2-1-2</vt:lpstr>
      <vt:lpstr>E-2-1-3</vt:lpstr>
      <vt:lpstr>E-2-1-4</vt:lpstr>
      <vt:lpstr>E-2-1-5</vt:lpstr>
      <vt:lpstr>E-2-1-6</vt:lpstr>
      <vt:lpstr>E-3</vt:lpstr>
      <vt:lpstr>E-3-1</vt:lpstr>
      <vt:lpstr>E-3-1-1</vt:lpstr>
      <vt:lpstr>E-3-1-2</vt:lpstr>
      <vt:lpstr>E-3-1-3</vt:lpstr>
      <vt:lpstr>E-3-1-4</vt:lpstr>
      <vt:lpstr>E-3-1-5</vt:lpstr>
      <vt:lpstr>E-3-1-6</vt:lpstr>
      <vt:lpstr>E-4</vt:lpstr>
      <vt:lpstr>E-4-1</vt:lpstr>
      <vt:lpstr>E-4-1-1</vt:lpstr>
      <vt:lpstr>E-4-1-2</vt:lpstr>
      <vt:lpstr>E-4-1-3</vt:lpstr>
      <vt:lpstr>E-4-1-3-1</vt:lpstr>
      <vt:lpstr>E-4-1-4</vt:lpstr>
      <vt:lpstr>E-4-1-5</vt:lpstr>
      <vt:lpstr>E-4-1-6</vt:lpstr>
      <vt:lpstr>E-5</vt:lpstr>
      <vt:lpstr>E-5-1</vt:lpstr>
      <vt:lpstr>E-5-1-1</vt:lpstr>
      <vt:lpstr>E-5-1-2</vt:lpstr>
      <vt:lpstr>E-5-1-3</vt:lpstr>
      <vt:lpstr>E-5-1-4</vt:lpstr>
      <vt:lpstr>E-5-1-5</vt:lpstr>
      <vt:lpstr>E-5-1-6</vt:lpstr>
      <vt:lpstr>E-6</vt:lpstr>
      <vt:lpstr>E-6-1</vt:lpstr>
      <vt:lpstr>E-6-1-1</vt:lpstr>
      <vt:lpstr>E-6-1-2</vt:lpstr>
      <vt:lpstr>E-6-1-3</vt:lpstr>
      <vt:lpstr>E-6-1-4</vt:lpstr>
      <vt:lpstr>E-6-1-5</vt:lpstr>
      <vt:lpstr>E-6-1-6</vt:lpstr>
      <vt:lpstr>E-7</vt:lpstr>
      <vt:lpstr>E-7-1</vt:lpstr>
      <vt:lpstr>E-7-1-1</vt:lpstr>
      <vt:lpstr>E-7-1-2</vt:lpstr>
      <vt:lpstr>E-7-1-3</vt:lpstr>
      <vt:lpstr>E-7-1-4</vt:lpstr>
      <vt:lpstr>E-7-1-5</vt:lpstr>
      <vt:lpstr>E-7-1-6</vt:lpstr>
      <vt:lpstr>E-8</vt:lpstr>
      <vt:lpstr>E-8-1</vt:lpstr>
      <vt:lpstr>E-8-1-1</vt:lpstr>
      <vt:lpstr>E-8-1-2</vt:lpstr>
      <vt:lpstr>E-8-1-3</vt:lpstr>
      <vt:lpstr>E-8-1-4</vt:lpstr>
      <vt:lpstr>E-8-1-5</vt:lpstr>
      <vt:lpstr>E-8-1-6</vt:lpstr>
      <vt:lpstr>E-9</vt:lpstr>
      <vt:lpstr>E-9-1</vt:lpstr>
      <vt:lpstr>E-9-1-1</vt:lpstr>
      <vt:lpstr>E-9-1-2</vt:lpstr>
      <vt:lpstr>E-9-1-3</vt:lpstr>
      <vt:lpstr>E-9-1-4</vt:lpstr>
      <vt:lpstr>E-9-1-5</vt:lpstr>
      <vt:lpstr>E-9-1-6</vt:lpstr>
      <vt:lpstr>E-10</vt:lpstr>
      <vt:lpstr>E-10-1</vt:lpstr>
      <vt:lpstr>E-10-1-1</vt:lpstr>
      <vt:lpstr>E-10-1-2</vt:lpstr>
      <vt:lpstr>E-10-1-3</vt:lpstr>
      <vt:lpstr>E-10-1-4</vt:lpstr>
      <vt:lpstr>E-10-1-5</vt:lpstr>
      <vt:lpstr>E-10-1-6</vt:lpstr>
      <vt:lpstr>E-11</vt:lpstr>
      <vt:lpstr>E-11-1</vt:lpstr>
      <vt:lpstr>E-11-1-1</vt:lpstr>
      <vt:lpstr>E-11-1-2</vt:lpstr>
      <vt:lpstr>E-11-1-3</vt:lpstr>
      <vt:lpstr>E-11-1-4</vt:lpstr>
      <vt:lpstr>E-11-1-5</vt:lpstr>
      <vt:lpstr>E-11-1-6</vt:lpstr>
      <vt:lpstr>E-12</vt:lpstr>
      <vt:lpstr>E-12-1</vt:lpstr>
      <vt:lpstr>E-12-1-1</vt:lpstr>
      <vt:lpstr>E-12-1-2</vt:lpstr>
      <vt:lpstr>E-12-1-3</vt:lpstr>
      <vt:lpstr>E-12-1-4</vt:lpstr>
      <vt:lpstr>E-12-1-5</vt:lpstr>
      <vt:lpstr>E-12-1-6</vt:lpstr>
      <vt:lpstr>E-13</vt:lpstr>
      <vt:lpstr>E-13-1</vt:lpstr>
      <vt:lpstr>E-13-1-1</vt:lpstr>
      <vt:lpstr>E-13-1-2</vt:lpstr>
      <vt:lpstr>E-13-1-3</vt:lpstr>
      <vt:lpstr>E-13-1-4</vt:lpstr>
      <vt:lpstr>E-13-1-5</vt:lpstr>
      <vt:lpstr>E-13-1-6</vt:lpstr>
      <vt:lpstr>F-1</vt:lpstr>
      <vt:lpstr>F-1-1</vt:lpstr>
      <vt:lpstr>F-1-1-1</vt:lpstr>
      <vt:lpstr>F-1-1-2</vt:lpstr>
      <vt:lpstr>F-1-1-3</vt:lpstr>
      <vt:lpstr>F-1-1-4</vt:lpstr>
      <vt:lpstr>F-1-1-5</vt:lpstr>
      <vt:lpstr>F-1-1-6</vt:lpstr>
      <vt:lpstr>F-2</vt:lpstr>
      <vt:lpstr>F-2-1</vt:lpstr>
      <vt:lpstr>F-2-1-1</vt:lpstr>
      <vt:lpstr>F-2-1-2</vt:lpstr>
      <vt:lpstr>F-2-1-3</vt:lpstr>
      <vt:lpstr>F-2-1-4</vt:lpstr>
      <vt:lpstr>F-2-1-5</vt:lpstr>
      <vt:lpstr>F-2-1-6</vt:lpstr>
      <vt:lpstr>F-3</vt:lpstr>
      <vt:lpstr>F-3-1</vt:lpstr>
      <vt:lpstr>F-3-1-1</vt:lpstr>
      <vt:lpstr>F-3-1-2</vt:lpstr>
      <vt:lpstr>F-3-1-3</vt:lpstr>
      <vt:lpstr>F-3-1-4</vt:lpstr>
      <vt:lpstr>F-3-1-5</vt:lpstr>
      <vt:lpstr>F-3-1-6</vt:lpstr>
      <vt:lpstr>F-4</vt:lpstr>
      <vt:lpstr>F-4-1</vt:lpstr>
      <vt:lpstr>F-4-1-1</vt:lpstr>
      <vt:lpstr>F-4-1-2</vt:lpstr>
      <vt:lpstr>F-4-1-3</vt:lpstr>
      <vt:lpstr>F-4-1-4</vt:lpstr>
      <vt:lpstr>F-4-1-5</vt:lpstr>
      <vt:lpstr>F-4-1-6</vt:lpstr>
      <vt:lpstr>G-1</vt:lpstr>
      <vt:lpstr>G-1-1</vt:lpstr>
      <vt:lpstr>G-1-1-1</vt:lpstr>
      <vt:lpstr>G-1-1-2</vt:lpstr>
      <vt:lpstr>G-1-1-3</vt:lpstr>
      <vt:lpstr>G-1-1-4</vt:lpstr>
      <vt:lpstr>G-1-1-5</vt:lpstr>
      <vt:lpstr>G-1-1-6</vt:lpstr>
      <vt:lpstr>G-2</vt:lpstr>
      <vt:lpstr>G-2-1</vt:lpstr>
      <vt:lpstr>G-2-1-1</vt:lpstr>
      <vt:lpstr>G-2-1-2</vt:lpstr>
      <vt:lpstr>G-2-1-3</vt:lpstr>
      <vt:lpstr>G-2-1-4</vt:lpstr>
      <vt:lpstr>G-2-1-5</vt:lpstr>
      <vt:lpstr>G-2-1-6</vt:lpstr>
      <vt:lpstr>G-3</vt:lpstr>
      <vt:lpstr>G-3-1</vt:lpstr>
      <vt:lpstr>G-3-1-1</vt:lpstr>
      <vt:lpstr>G-3-1-2</vt:lpstr>
      <vt:lpstr>G-3-1-3</vt:lpstr>
      <vt:lpstr>G-3-1-4</vt:lpstr>
      <vt:lpstr>G-3-1-5</vt:lpstr>
      <vt:lpstr>G-3-1-6</vt:lpstr>
      <vt:lpstr>G-4</vt:lpstr>
      <vt:lpstr>G-4-1</vt:lpstr>
      <vt:lpstr>G-4-1-1</vt:lpstr>
      <vt:lpstr>G-4-1-2</vt:lpstr>
      <vt:lpstr>G-4-1-3</vt:lpstr>
      <vt:lpstr>G-4-1-4</vt:lpstr>
      <vt:lpstr>G-4-1-5</vt:lpstr>
      <vt:lpstr>G-4-1-6</vt:lpstr>
      <vt:lpstr>H</vt:lpstr>
      <vt:lpstr>H-1</vt:lpstr>
      <vt:lpstr>H-1-1</vt:lpstr>
      <vt:lpstr>H-1-2</vt:lpstr>
      <vt:lpstr>H-1-3</vt:lpstr>
      <vt:lpstr>I</vt:lpstr>
      <vt:lpstr>I-1</vt:lpstr>
      <vt:lpstr>I-1-1</vt:lpstr>
      <vt:lpstr>I-1-2</vt:lpstr>
      <vt:lpstr>I-1-3</vt:lpstr>
      <vt:lpstr>J</vt:lpstr>
      <vt:lpstr>J-1</vt:lpstr>
      <vt:lpstr>J-1-1</vt:lpstr>
      <vt:lpstr>J-1-2</vt:lpstr>
      <vt:lpstr>J-1-3</vt:lpstr>
      <vt:lpstr>K</vt:lpstr>
      <vt:lpstr>K-1</vt:lpstr>
      <vt:lpstr>K-1-1</vt:lpstr>
      <vt:lpstr>K-1-2</vt:lpstr>
      <vt:lpstr>K-1-3</vt:lpstr>
      <vt:lpstr>K-1-4</vt:lpstr>
      <vt:lpstr>K-1-5</vt:lpstr>
      <vt:lpstr>K-1-6</vt:lpstr>
      <vt:lpstr>L</vt:lpstr>
      <vt:lpstr>L-1</vt:lpstr>
      <vt:lpstr>L-1-1</vt:lpstr>
      <vt:lpstr>L-1-2</vt:lpstr>
      <vt:lpstr>L-1-3</vt:lpstr>
      <vt:lpstr>M-1</vt:lpstr>
      <vt:lpstr>M-1-1</vt:lpstr>
      <vt:lpstr>M-1-1-1</vt:lpstr>
      <vt:lpstr>M-1-1-2</vt:lpstr>
      <vt:lpstr>M-1-1-3</vt:lpstr>
      <vt:lpstr>M-2</vt:lpstr>
      <vt:lpstr>M-2-1</vt:lpstr>
      <vt:lpstr>M-2-1-1</vt:lpstr>
      <vt:lpstr>M-2-1-2</vt:lpstr>
      <vt:lpstr>M-2-1-3</vt:lpstr>
      <vt:lpstr>M-3</vt:lpstr>
      <vt:lpstr>M-3-1</vt:lpstr>
      <vt:lpstr>M-3-1-1</vt:lpstr>
      <vt:lpstr>M-3-1-2</vt:lpstr>
      <vt:lpstr>M-3-1-3</vt:lpstr>
      <vt:lpstr>N-1</vt:lpstr>
      <vt:lpstr>N-2</vt:lpstr>
      <vt:lpstr>N-3</vt:lpstr>
      <vt:lpstr>N-4</vt:lpstr>
      <vt:lpstr>N-5</vt:lpstr>
      <vt:lpstr>O-1</vt:lpstr>
      <vt:lpstr>O-2</vt:lpstr>
      <vt:lpstr>O-3</vt:lpstr>
      <vt:lpstr>P</vt:lpstr>
      <vt:lpstr>P-1</vt:lpstr>
      <vt:lpstr>P-1-1</vt:lpstr>
      <vt:lpstr>P-1-2</vt:lpstr>
      <vt:lpstr>P-1-3</vt:lpstr>
      <vt:lpstr>Q</vt:lpstr>
      <vt:lpstr>Q-1</vt:lpstr>
      <vt:lpstr>Q-1-1</vt:lpstr>
      <vt:lpstr>Q-1-2</vt:lpstr>
      <vt:lpstr>Q-1-3</vt:lpstr>
      <vt:lpstr>'EWS DIRECTORY'!_FilterDatabase</vt:lpstr>
      <vt:lpstr>UPLOAD_1ST!_FilterDatabase</vt:lpstr>
      <vt:lpstr>UPLOAD_2ND!_FilterDatabase</vt:lpstr>
      <vt:lpstr>ALAMAT_WP</vt:lpstr>
      <vt:lpstr>DW_SK_EWS_SPT_BADAN_DAGANG_UMUM</vt:lpstr>
      <vt:lpstr>DW_START_TIME</vt:lpstr>
      <vt:lpstr>EWSDirectory</vt:lpstr>
      <vt:lpstr>ID_JNS_SPT</vt:lpstr>
      <vt:lpstr>ID_MS_TH_PJK</vt:lpstr>
      <vt:lpstr>ID_SPT</vt:lpstr>
      <vt:lpstr>KD_KPP</vt:lpstr>
      <vt:lpstr>NAMA_WP</vt:lpstr>
      <vt:lpstr>NO_BPS</vt:lpstr>
      <vt:lpstr>NPWP</vt:lpstr>
      <vt:lpstr>PEMBETULAN_KE</vt:lpstr>
      <vt:lpstr>Status_Pemicu</vt:lpstr>
      <vt:lpstr>Status_Penguji</vt:lpstr>
      <vt:lpstr>TGL_TERIMA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SUGENG RIADI</dc:creator>
  <cp:lastModifiedBy>DANIEL WIDI KISWORO EPRAYIM</cp:lastModifiedBy>
  <dcterms:created xsi:type="dcterms:W3CDTF">2021-11-26T10:19:06Z</dcterms:created>
  <dcterms:modified xsi:type="dcterms:W3CDTF">2024-09-05T11:02:29Z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0x0101003A8A126F045CFA4FBFC051756F52F0CC</vt:lpwstr>
  </property>
</Properties>
</file>